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4.xml" ContentType="application/vnd.openxmlformats-officedocument.drawing+xml"/>
  <Override PartName="/xl/ctrlProps/ctrlProp1.xml" ContentType="application/vnd.ms-excel.controlproperties+xml"/>
  <Override PartName="/xl/charts/chart7.xml" ContentType="application/vnd.openxmlformats-officedocument.drawingml.chart+xml"/>
  <Override PartName="/xl/drawings/drawing5.xml" ContentType="application/vnd.openxmlformats-officedocument.drawing+xml"/>
  <Override PartName="/xl/ctrlProps/ctrlProp2.xml" ContentType="application/vnd.ms-excel.controlpropertie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codeName="ThisWorkbook"/>
  <mc:AlternateContent xmlns:mc="http://schemas.openxmlformats.org/markup-compatibility/2006">
    <mc:Choice Requires="x15">
      <x15ac:absPath xmlns:x15ac="http://schemas.microsoft.com/office/spreadsheetml/2010/11/ac" url="C:\Users\Rei\Desktop\"/>
    </mc:Choice>
  </mc:AlternateContent>
  <xr:revisionPtr revIDLastSave="0" documentId="8_{D7252CB3-3F4B-4280-A97D-600C4C5D13FC}" xr6:coauthVersionLast="47" xr6:coauthVersionMax="47" xr10:uidLastSave="{00000000-0000-0000-0000-000000000000}"/>
  <bookViews>
    <workbookView xWindow="-120" yWindow="-120" windowWidth="38640" windowHeight="21240" tabRatio="718" activeTab="5" xr2:uid="{00000000-000D-0000-FFFF-FFFF00000000}"/>
  </bookViews>
  <sheets>
    <sheet name="Set Up" sheetId="64" r:id="rId1"/>
    <sheet name="Data Entry" sheetId="44" r:id="rId2"/>
    <sheet name="What If" sheetId="49" r:id="rId3"/>
    <sheet name="Finance Plan" sheetId="42" r:id="rId4"/>
    <sheet name="Card Cal" sheetId="19" r:id="rId5"/>
    <sheet name="Net Worth" sheetId="45" r:id="rId6"/>
    <sheet name="Calculator" sheetId="35" r:id="rId7"/>
    <sheet name="PaymentSchedule" sheetId="36" r:id="rId8"/>
    <sheet name="Creditworthiness" sheetId="50" r:id="rId9"/>
    <sheet name="Year" sheetId="51" r:id="rId10"/>
    <sheet name="1" sheetId="52" r:id="rId11"/>
    <sheet name="2" sheetId="53" r:id="rId12"/>
    <sheet name="3" sheetId="54" r:id="rId13"/>
    <sheet name="4" sheetId="55" r:id="rId14"/>
    <sheet name="5" sheetId="56" r:id="rId15"/>
    <sheet name="6" sheetId="57" r:id="rId16"/>
    <sheet name="7" sheetId="58" r:id="rId17"/>
    <sheet name="8" sheetId="59" r:id="rId18"/>
    <sheet name="9" sheetId="60" r:id="rId19"/>
    <sheet name="10" sheetId="61" r:id="rId20"/>
    <sheet name="11" sheetId="62" r:id="rId21"/>
    <sheet name="12" sheetId="63" r:id="rId22"/>
  </sheets>
  <definedNames>
    <definedName name="accounts">#REF!</definedName>
    <definedName name="CalculatorList">Calculator!$R$8:INDEX(Calculator!$R$8:$R$34,COUNTIF(Calculator!$R$8:$R$34,"?*"))</definedName>
    <definedName name="categories">#REF!</definedName>
    <definedName name="CreditCardList">'Card Cal'!$AH$8:INDEX('Card Cal'!$AH$8:$AH$24,COUNTIF('Card Cal'!$AH$8:$AH$24,"?*"))</definedName>
    <definedName name="Creditor_Table2">Calculator!$B$7:$E$17</definedName>
    <definedName name="date_begin">#REF!</definedName>
    <definedName name="date_end">#REF!</definedName>
    <definedName name="date_list">#REF!</definedName>
    <definedName name="dfgdf" hidden="1">"perpetual-calendar.xlsx"</definedName>
    <definedName name="event_dates">Year!$Y$10:$Y$300</definedName>
    <definedName name="events">Year!$Z$10:$Z$300</definedName>
    <definedName name="month">#REF!</definedName>
    <definedName name="monthlyA">#REF!</definedName>
    <definedName name="_xlnm.Print_Area" localSheetId="10">'1'!$A$1:$N$40</definedName>
    <definedName name="_xlnm.Print_Area" localSheetId="19">'10'!$A$1:$N$40</definedName>
    <definedName name="_xlnm.Print_Area" localSheetId="20">'11'!$A$1:$N$40</definedName>
    <definedName name="_xlnm.Print_Area" localSheetId="21">'12'!$A$1:$N$40</definedName>
    <definedName name="_xlnm.Print_Area" localSheetId="11">'2'!$A$1:$N$40</definedName>
    <definedName name="_xlnm.Print_Area" localSheetId="12">'3'!$A$1:$N$40</definedName>
    <definedName name="_xlnm.Print_Area" localSheetId="13">'4'!$A$1:$N$40</definedName>
    <definedName name="_xlnm.Print_Area" localSheetId="14">'5'!$A$1:$N$40</definedName>
    <definedName name="_xlnm.Print_Area" localSheetId="15">'6'!$A$1:$N$40</definedName>
    <definedName name="_xlnm.Print_Area" localSheetId="16">'7'!$A$1:$N$40</definedName>
    <definedName name="_xlnm.Print_Area" localSheetId="17">'8'!$A$1:$N$40</definedName>
    <definedName name="_xlnm.Print_Area" localSheetId="18">'9'!$A$1:$N$40</definedName>
    <definedName name="_xlnm.Print_Area" localSheetId="6">Calculator!$A$1:$G$55</definedName>
    <definedName name="_xlnm.Print_Area" localSheetId="1">'Data Entry'!$A$1:$AD$41</definedName>
    <definedName name="_xlnm.Print_Area" localSheetId="3">'Finance Plan'!$A$1:$V$75</definedName>
    <definedName name="_xlnm.Print_Area" localSheetId="7">PaymentSchedule!$A$1:$BD$381</definedName>
    <definedName name="_xlnm.Print_Area" localSheetId="0">'Set Up'!$A$1:$C$796</definedName>
    <definedName name="_xlnm.Print_Area" localSheetId="9">Year!$A$7:$Z$45</definedName>
    <definedName name="_xlnm.Print_Titles" localSheetId="7">PaymentSchedule!$18:$19</definedName>
    <definedName name="snowball2">IF([0]!Strategy2=4,FALSE,TRUE)</definedName>
    <definedName name="Strategy2">Calculator!$C$23</definedName>
    <definedName name="valuevx">42.314159</definedName>
    <definedName name="vertex42_copyright" hidden="1">"© 2010-2018 Vertex42 LLC"</definedName>
    <definedName name="vertex42_id" hidden="1">"money-manager-2.xlsx"</definedName>
    <definedName name="vertex42_title" hidden="1">"Vertex42® Money Manager 2.0"</definedName>
    <definedName name="yearlyA">#REF!</definedName>
    <definedName name="ytd">#REF!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0" i="51" l="1"/>
  <c r="A1" i="42" l="1"/>
  <c r="A16" i="42" s="1"/>
  <c r="A31" i="42" s="1"/>
  <c r="A46" i="42" s="1"/>
  <c r="A61" i="42" s="1"/>
  <c r="G3" i="49"/>
  <c r="X66" i="63" l="1"/>
  <c r="S66" i="63"/>
  <c r="X66" i="62"/>
  <c r="S66" i="62"/>
  <c r="X66" i="61"/>
  <c r="S66" i="61"/>
  <c r="X66" i="60"/>
  <c r="S66" i="60"/>
  <c r="X66" i="59"/>
  <c r="S66" i="59"/>
  <c r="X66" i="58"/>
  <c r="S66" i="58"/>
  <c r="X66" i="57"/>
  <c r="S66" i="57"/>
  <c r="X66" i="56"/>
  <c r="S66" i="56"/>
  <c r="X66" i="55"/>
  <c r="S66" i="55"/>
  <c r="X66" i="54"/>
  <c r="S66" i="54"/>
  <c r="X66" i="53"/>
  <c r="S66" i="53"/>
  <c r="S66" i="52"/>
  <c r="X66" i="52"/>
  <c r="Y19" i="51"/>
  <c r="CY90" i="63"/>
  <c r="CX90" i="63" s="1"/>
  <c r="CV90" i="63"/>
  <c r="CU90" i="63" s="1"/>
  <c r="CR90" i="63"/>
  <c r="CQ90" i="63" s="1"/>
  <c r="CO90" i="63"/>
  <c r="CN90" i="63" s="1"/>
  <c r="CK90" i="63"/>
  <c r="CJ90" i="63" s="1"/>
  <c r="CH90" i="63"/>
  <c r="CG90" i="63" s="1"/>
  <c r="CD90" i="63"/>
  <c r="CC90" i="63" s="1"/>
  <c r="CA90" i="63"/>
  <c r="BZ90" i="63" s="1"/>
  <c r="BW90" i="63"/>
  <c r="BV90" i="63" s="1"/>
  <c r="BT90" i="63"/>
  <c r="BS90" i="63"/>
  <c r="BP90" i="63"/>
  <c r="BO90" i="63" s="1"/>
  <c r="BM90" i="63"/>
  <c r="BL90" i="63" s="1"/>
  <c r="CY89" i="63"/>
  <c r="CX89" i="63" s="1"/>
  <c r="CV89" i="63"/>
  <c r="CU89" i="63" s="1"/>
  <c r="CR89" i="63"/>
  <c r="CQ89" i="63" s="1"/>
  <c r="CO89" i="63"/>
  <c r="CN89" i="63" s="1"/>
  <c r="CY88" i="63"/>
  <c r="CX88" i="63"/>
  <c r="CV88" i="63"/>
  <c r="CU88" i="63" s="1"/>
  <c r="CR88" i="63"/>
  <c r="CQ88" i="63" s="1"/>
  <c r="CO88" i="63"/>
  <c r="CN88" i="63"/>
  <c r="CY87" i="63"/>
  <c r="CX87" i="63" s="1"/>
  <c r="CV87" i="63"/>
  <c r="CU87" i="63" s="1"/>
  <c r="CR87" i="63"/>
  <c r="CQ87" i="63" s="1"/>
  <c r="CO87" i="63"/>
  <c r="CN87" i="63"/>
  <c r="CY86" i="63"/>
  <c r="CX86" i="63" s="1"/>
  <c r="CV86" i="63"/>
  <c r="CU86" i="63" s="1"/>
  <c r="CR86" i="63"/>
  <c r="CQ86" i="63" s="1"/>
  <c r="CO86" i="63"/>
  <c r="CN86" i="63" s="1"/>
  <c r="CY85" i="63"/>
  <c r="CX85" i="63" s="1"/>
  <c r="CV85" i="63"/>
  <c r="CU85" i="63" s="1"/>
  <c r="CR85" i="63"/>
  <c r="CQ85" i="63" s="1"/>
  <c r="CO85" i="63"/>
  <c r="CN85" i="63" s="1"/>
  <c r="CY84" i="63"/>
  <c r="CX84" i="63" s="1"/>
  <c r="CV84" i="63"/>
  <c r="CU84" i="63" s="1"/>
  <c r="CR84" i="63"/>
  <c r="CQ84" i="63" s="1"/>
  <c r="CO84" i="63"/>
  <c r="CN84" i="63" s="1"/>
  <c r="CY83" i="63"/>
  <c r="CX83" i="63" s="1"/>
  <c r="CV83" i="63"/>
  <c r="CU83" i="63" s="1"/>
  <c r="CR83" i="63"/>
  <c r="CQ83" i="63"/>
  <c r="CO83" i="63"/>
  <c r="CN83" i="63" s="1"/>
  <c r="CY82" i="63"/>
  <c r="CX82" i="63" s="1"/>
  <c r="CV82" i="63"/>
  <c r="CU82" i="63"/>
  <c r="CR82" i="63"/>
  <c r="CQ82" i="63" s="1"/>
  <c r="CO82" i="63"/>
  <c r="CN82" i="63" s="1"/>
  <c r="CY81" i="63"/>
  <c r="CX81" i="63" s="1"/>
  <c r="CV81" i="63"/>
  <c r="CU81" i="63" s="1"/>
  <c r="CR81" i="63"/>
  <c r="CQ81" i="63" s="1"/>
  <c r="CO81" i="63"/>
  <c r="CN81" i="63" s="1"/>
  <c r="CY80" i="63"/>
  <c r="CX80" i="63" s="1"/>
  <c r="CV80" i="63"/>
  <c r="CU80" i="63" s="1"/>
  <c r="CR80" i="63"/>
  <c r="CQ80" i="63" s="1"/>
  <c r="CO80" i="63"/>
  <c r="CN80" i="63" s="1"/>
  <c r="CY79" i="63"/>
  <c r="CX79" i="63" s="1"/>
  <c r="CV79" i="63"/>
  <c r="CU79" i="63" s="1"/>
  <c r="CR79" i="63"/>
  <c r="CQ79" i="63" s="1"/>
  <c r="CO79" i="63"/>
  <c r="CN79" i="63" s="1"/>
  <c r="CY78" i="63"/>
  <c r="CX78" i="63"/>
  <c r="CV78" i="63"/>
  <c r="CU78" i="63"/>
  <c r="CR78" i="63"/>
  <c r="CQ78" i="63" s="1"/>
  <c r="CO78" i="63"/>
  <c r="CN78" i="63"/>
  <c r="CY77" i="63"/>
  <c r="CX77" i="63" s="1"/>
  <c r="CV77" i="63"/>
  <c r="CU77" i="63" s="1"/>
  <c r="CR77" i="63"/>
  <c r="CQ77" i="63" s="1"/>
  <c r="CO77" i="63"/>
  <c r="CN77" i="63" s="1"/>
  <c r="CY76" i="63"/>
  <c r="CX76" i="63" s="1"/>
  <c r="CV76" i="63"/>
  <c r="CU76" i="63" s="1"/>
  <c r="CR76" i="63"/>
  <c r="CQ76" i="63" s="1"/>
  <c r="CO76" i="63"/>
  <c r="CN76" i="63" s="1"/>
  <c r="CY75" i="63"/>
  <c r="CX75" i="63" s="1"/>
  <c r="CV75" i="63"/>
  <c r="CU75" i="63" s="1"/>
  <c r="CR75" i="63"/>
  <c r="CQ75" i="63"/>
  <c r="CO75" i="63"/>
  <c r="CN75" i="63" s="1"/>
  <c r="CY74" i="63"/>
  <c r="CX74" i="63" s="1"/>
  <c r="CV74" i="63"/>
  <c r="CU74" i="63"/>
  <c r="CR74" i="63"/>
  <c r="CQ74" i="63" s="1"/>
  <c r="CO74" i="63"/>
  <c r="CN74" i="63" s="1"/>
  <c r="CY73" i="63"/>
  <c r="CX73" i="63" s="1"/>
  <c r="CV73" i="63"/>
  <c r="CU73" i="63" s="1"/>
  <c r="CR73" i="63"/>
  <c r="CQ73" i="63" s="1"/>
  <c r="CO73" i="63"/>
  <c r="CN73" i="63" s="1"/>
  <c r="CY72" i="63"/>
  <c r="CX72" i="63" s="1"/>
  <c r="CV72" i="63"/>
  <c r="CU72" i="63" s="1"/>
  <c r="CR72" i="63"/>
  <c r="CQ72" i="63" s="1"/>
  <c r="CO72" i="63"/>
  <c r="CN72" i="63" s="1"/>
  <c r="CY71" i="63"/>
  <c r="CX71" i="63" s="1"/>
  <c r="CV71" i="63"/>
  <c r="CU71" i="63" s="1"/>
  <c r="CR71" i="63"/>
  <c r="CQ71" i="63"/>
  <c r="CO71" i="63"/>
  <c r="CN71" i="63" s="1"/>
  <c r="CY70" i="63"/>
  <c r="CX70" i="63"/>
  <c r="CV70" i="63"/>
  <c r="CU70" i="63" s="1"/>
  <c r="CR70" i="63"/>
  <c r="CQ70" i="63" s="1"/>
  <c r="CO70" i="63"/>
  <c r="CN70" i="63" s="1"/>
  <c r="CY69" i="63"/>
  <c r="CX69" i="63"/>
  <c r="CV69" i="63"/>
  <c r="CU69" i="63" s="1"/>
  <c r="CR69" i="63"/>
  <c r="CQ69" i="63" s="1"/>
  <c r="CO69" i="63"/>
  <c r="CN69" i="63" s="1"/>
  <c r="CY68" i="63"/>
  <c r="CX68" i="63" s="1"/>
  <c r="CV68" i="63"/>
  <c r="CU68" i="63" s="1"/>
  <c r="CR68" i="63"/>
  <c r="CQ68" i="63" s="1"/>
  <c r="CO68" i="63"/>
  <c r="CN68" i="63" s="1"/>
  <c r="CY67" i="63"/>
  <c r="CX67" i="63"/>
  <c r="CV67" i="63"/>
  <c r="CU67" i="63" s="1"/>
  <c r="CR67" i="63"/>
  <c r="CQ67" i="63" s="1"/>
  <c r="CO67" i="63"/>
  <c r="CN67" i="63" s="1"/>
  <c r="CY66" i="63"/>
  <c r="CX66" i="63" s="1"/>
  <c r="CV66" i="63"/>
  <c r="CU66" i="63" s="1"/>
  <c r="CR66" i="63"/>
  <c r="CQ66" i="63" s="1"/>
  <c r="CO66" i="63"/>
  <c r="CN66" i="63" s="1"/>
  <c r="CY65" i="63"/>
  <c r="CX65" i="63"/>
  <c r="CV65" i="63"/>
  <c r="CU65" i="63" s="1"/>
  <c r="CR65" i="63"/>
  <c r="CQ65" i="63"/>
  <c r="CO65" i="63"/>
  <c r="CN65" i="63" s="1"/>
  <c r="CY64" i="63"/>
  <c r="CX64" i="63" s="1"/>
  <c r="CV64" i="63"/>
  <c r="CU64" i="63"/>
  <c r="CR64" i="63"/>
  <c r="CQ64" i="63" s="1"/>
  <c r="CO64" i="63"/>
  <c r="CN64" i="63" s="1"/>
  <c r="CY63" i="63"/>
  <c r="CX63" i="63" s="1"/>
  <c r="CV63" i="63"/>
  <c r="CU63" i="63" s="1"/>
  <c r="CR63" i="63"/>
  <c r="CQ63" i="63" s="1"/>
  <c r="CO63" i="63"/>
  <c r="CN63" i="63" s="1"/>
  <c r="CY62" i="63"/>
  <c r="CX62" i="63" s="1"/>
  <c r="CV62" i="63"/>
  <c r="CU62" i="63" s="1"/>
  <c r="CR62" i="63"/>
  <c r="CQ62" i="63"/>
  <c r="CO62" i="63"/>
  <c r="CN62" i="63" s="1"/>
  <c r="CY61" i="63"/>
  <c r="CX61" i="63"/>
  <c r="CV61" i="63"/>
  <c r="CU61" i="63"/>
  <c r="CR61" i="63"/>
  <c r="CQ61" i="63" s="1"/>
  <c r="CO61" i="63"/>
  <c r="CN61" i="63"/>
  <c r="CY60" i="63"/>
  <c r="CX60" i="63"/>
  <c r="CV60" i="63"/>
  <c r="CU60" i="63" s="1"/>
  <c r="CR60" i="63"/>
  <c r="CQ60" i="63" s="1"/>
  <c r="CO60" i="63"/>
  <c r="CN60" i="63" s="1"/>
  <c r="CY59" i="63"/>
  <c r="CX59" i="63" s="1"/>
  <c r="CV59" i="63"/>
  <c r="CU59" i="63" s="1"/>
  <c r="CR59" i="63"/>
  <c r="CQ59" i="63" s="1"/>
  <c r="CO59" i="63"/>
  <c r="CN59" i="63" s="1"/>
  <c r="CY58" i="63"/>
  <c r="CX58" i="63" s="1"/>
  <c r="CV58" i="63"/>
  <c r="CU58" i="63"/>
  <c r="CR58" i="63"/>
  <c r="CQ58" i="63"/>
  <c r="CO58" i="63"/>
  <c r="CN58" i="63" s="1"/>
  <c r="CY57" i="63"/>
  <c r="CX57" i="63" s="1"/>
  <c r="CV57" i="63"/>
  <c r="CU57" i="63"/>
  <c r="CR57" i="63"/>
  <c r="CQ57" i="63" s="1"/>
  <c r="CO57" i="63"/>
  <c r="CN57" i="63" s="1"/>
  <c r="AF57" i="63"/>
  <c r="AE57" i="63"/>
  <c r="AD57" i="63"/>
  <c r="AC57" i="63"/>
  <c r="CY56" i="63"/>
  <c r="CX56" i="63" s="1"/>
  <c r="CV56" i="63"/>
  <c r="CU56" i="63" s="1"/>
  <c r="CR56" i="63"/>
  <c r="CQ56" i="63" s="1"/>
  <c r="CO56" i="63"/>
  <c r="CN56" i="63" s="1"/>
  <c r="AF56" i="63"/>
  <c r="AE56" i="63"/>
  <c r="AD56" i="63"/>
  <c r="AC56" i="63"/>
  <c r="CY55" i="63"/>
  <c r="CX55" i="63" s="1"/>
  <c r="CV55" i="63"/>
  <c r="CU55" i="63" s="1"/>
  <c r="CR55" i="63"/>
  <c r="CQ55" i="63"/>
  <c r="CO55" i="63"/>
  <c r="CN55" i="63" s="1"/>
  <c r="AF55" i="63"/>
  <c r="AE55" i="63"/>
  <c r="AD55" i="63"/>
  <c r="AC55" i="63"/>
  <c r="CY54" i="63"/>
  <c r="CX54" i="63" s="1"/>
  <c r="CV54" i="63"/>
  <c r="CU54" i="63" s="1"/>
  <c r="CR54" i="63"/>
  <c r="CQ54" i="63" s="1"/>
  <c r="CO54" i="63"/>
  <c r="CN54" i="63" s="1"/>
  <c r="AF54" i="63"/>
  <c r="AE54" i="63"/>
  <c r="AD54" i="63"/>
  <c r="AC54" i="63"/>
  <c r="CY53" i="63"/>
  <c r="CX53" i="63" s="1"/>
  <c r="CV53" i="63"/>
  <c r="CU53" i="63" s="1"/>
  <c r="CR53" i="63"/>
  <c r="CQ53" i="63" s="1"/>
  <c r="CO53" i="63"/>
  <c r="CN53" i="63" s="1"/>
  <c r="AF53" i="63"/>
  <c r="AE53" i="63"/>
  <c r="AD53" i="63"/>
  <c r="AC53" i="63"/>
  <c r="CY52" i="63"/>
  <c r="CX52" i="63" s="1"/>
  <c r="CV52" i="63"/>
  <c r="CU52" i="63" s="1"/>
  <c r="CR52" i="63"/>
  <c r="CQ52" i="63" s="1"/>
  <c r="CO52" i="63"/>
  <c r="CN52" i="63" s="1"/>
  <c r="AF52" i="63"/>
  <c r="AE52" i="63"/>
  <c r="AD52" i="63"/>
  <c r="AC52" i="63"/>
  <c r="CY51" i="63"/>
  <c r="CX51" i="63" s="1"/>
  <c r="CV51" i="63"/>
  <c r="CU51" i="63" s="1"/>
  <c r="CR51" i="63"/>
  <c r="CQ51" i="63" s="1"/>
  <c r="CO51" i="63"/>
  <c r="CN51" i="63" s="1"/>
  <c r="AF51" i="63"/>
  <c r="AE51" i="63"/>
  <c r="AD51" i="63"/>
  <c r="AC51" i="63"/>
  <c r="CY50" i="63"/>
  <c r="CX50" i="63" s="1"/>
  <c r="CV50" i="63"/>
  <c r="CU50" i="63"/>
  <c r="CR50" i="63"/>
  <c r="CQ50" i="63" s="1"/>
  <c r="CO50" i="63"/>
  <c r="CN50" i="63" s="1"/>
  <c r="AF50" i="63"/>
  <c r="AE50" i="63"/>
  <c r="AD50" i="63"/>
  <c r="AC50" i="63"/>
  <c r="CY49" i="63"/>
  <c r="CX49" i="63" s="1"/>
  <c r="CV49" i="63"/>
  <c r="CU49" i="63" s="1"/>
  <c r="CR49" i="63"/>
  <c r="CQ49" i="63" s="1"/>
  <c r="CO49" i="63"/>
  <c r="CN49" i="63" s="1"/>
  <c r="AF49" i="63"/>
  <c r="AE49" i="63"/>
  <c r="AD49" i="63"/>
  <c r="AC49" i="63"/>
  <c r="CY48" i="63"/>
  <c r="CX48" i="63" s="1"/>
  <c r="CV48" i="63"/>
  <c r="CU48" i="63" s="1"/>
  <c r="CR48" i="63"/>
  <c r="CQ48" i="63"/>
  <c r="CO48" i="63"/>
  <c r="CN48" i="63" s="1"/>
  <c r="AF48" i="63"/>
  <c r="AE48" i="63"/>
  <c r="AD48" i="63"/>
  <c r="AC48" i="63"/>
  <c r="CY47" i="63"/>
  <c r="CX47" i="63" s="1"/>
  <c r="CV47" i="63"/>
  <c r="CU47" i="63" s="1"/>
  <c r="CR47" i="63"/>
  <c r="CQ47" i="63"/>
  <c r="CO47" i="63"/>
  <c r="CN47" i="63" s="1"/>
  <c r="CY46" i="63"/>
  <c r="CX46" i="63"/>
  <c r="CV46" i="63"/>
  <c r="CU46" i="63" s="1"/>
  <c r="CR46" i="63"/>
  <c r="CQ46" i="63" s="1"/>
  <c r="CO46" i="63"/>
  <c r="CN46" i="63" s="1"/>
  <c r="CY45" i="63"/>
  <c r="CX45" i="63" s="1"/>
  <c r="CV45" i="63"/>
  <c r="CU45" i="63" s="1"/>
  <c r="CR45" i="63"/>
  <c r="CQ45" i="63" s="1"/>
  <c r="CO45" i="63"/>
  <c r="CN45" i="63" s="1"/>
  <c r="CY44" i="63"/>
  <c r="CX44" i="63" s="1"/>
  <c r="CV44" i="63"/>
  <c r="CU44" i="63" s="1"/>
  <c r="CR44" i="63"/>
  <c r="CQ44" i="63" s="1"/>
  <c r="CO44" i="63"/>
  <c r="CN44" i="63" s="1"/>
  <c r="AF44" i="63"/>
  <c r="AE44" i="63"/>
  <c r="AD44" i="63"/>
  <c r="AC44" i="63"/>
  <c r="CY43" i="63"/>
  <c r="CX43" i="63" s="1"/>
  <c r="CV43" i="63"/>
  <c r="CU43" i="63"/>
  <c r="CR43" i="63"/>
  <c r="CQ43" i="63" s="1"/>
  <c r="CO43" i="63"/>
  <c r="CN43" i="63" s="1"/>
  <c r="AF43" i="63"/>
  <c r="AE43" i="63"/>
  <c r="AD43" i="63"/>
  <c r="AC43" i="63"/>
  <c r="CY42" i="63"/>
  <c r="CX42" i="63" s="1"/>
  <c r="CV42" i="63"/>
  <c r="CU42" i="63"/>
  <c r="CR42" i="63"/>
  <c r="CQ42" i="63" s="1"/>
  <c r="CO42" i="63"/>
  <c r="CN42" i="63" s="1"/>
  <c r="AF42" i="63"/>
  <c r="AE42" i="63"/>
  <c r="AD42" i="63"/>
  <c r="AC42" i="63"/>
  <c r="CY41" i="63"/>
  <c r="CX41" i="63" s="1"/>
  <c r="CV41" i="63"/>
  <c r="CU41" i="63" s="1"/>
  <c r="AF41" i="63"/>
  <c r="AE41" i="63"/>
  <c r="AD41" i="63"/>
  <c r="AC41" i="63"/>
  <c r="CY40" i="63"/>
  <c r="CX40" i="63" s="1"/>
  <c r="CV40" i="63"/>
  <c r="CU40" i="63"/>
  <c r="AF40" i="63"/>
  <c r="AE40" i="63"/>
  <c r="AD40" i="63"/>
  <c r="AC40" i="63"/>
  <c r="CY39" i="63"/>
  <c r="CX39" i="63" s="1"/>
  <c r="CV39" i="63"/>
  <c r="CU39" i="63" s="1"/>
  <c r="AF39" i="63"/>
  <c r="AE39" i="63"/>
  <c r="AD39" i="63"/>
  <c r="AC39" i="63"/>
  <c r="CY38" i="63"/>
  <c r="CX38" i="63" s="1"/>
  <c r="CV38" i="63"/>
  <c r="CU38" i="63" s="1"/>
  <c r="AF38" i="63"/>
  <c r="AE38" i="63"/>
  <c r="AD38" i="63"/>
  <c r="AC38" i="63"/>
  <c r="CY37" i="63"/>
  <c r="CX37" i="63" s="1"/>
  <c r="CV37" i="63"/>
  <c r="CU37" i="63" s="1"/>
  <c r="AF37" i="63"/>
  <c r="AE37" i="63"/>
  <c r="AD37" i="63"/>
  <c r="AC37" i="63"/>
  <c r="CY36" i="63"/>
  <c r="CX36" i="63" s="1"/>
  <c r="CV36" i="63"/>
  <c r="CU36" i="63" s="1"/>
  <c r="AF36" i="63"/>
  <c r="AE36" i="63"/>
  <c r="AD36" i="63"/>
  <c r="AC36" i="63"/>
  <c r="CY35" i="63"/>
  <c r="CX35" i="63"/>
  <c r="CV35" i="63"/>
  <c r="CU35" i="63" s="1"/>
  <c r="AF35" i="63"/>
  <c r="AE35" i="63"/>
  <c r="AD35" i="63"/>
  <c r="AC35" i="63"/>
  <c r="CY34" i="63"/>
  <c r="CX34" i="63" s="1"/>
  <c r="CV34" i="63"/>
  <c r="CU34" i="63"/>
  <c r="AF34" i="63"/>
  <c r="AE34" i="63"/>
  <c r="AD34" i="63"/>
  <c r="AC34" i="63"/>
  <c r="CY33" i="63"/>
  <c r="CX33" i="63" s="1"/>
  <c r="CV33" i="63"/>
  <c r="CU33" i="63" s="1"/>
  <c r="AF33" i="63"/>
  <c r="AE33" i="63"/>
  <c r="AD33" i="63"/>
  <c r="AC33" i="63"/>
  <c r="CY32" i="63"/>
  <c r="CX32" i="63" s="1"/>
  <c r="CV32" i="63"/>
  <c r="CU32" i="63" s="1"/>
  <c r="AF32" i="63"/>
  <c r="AE32" i="63"/>
  <c r="AD32" i="63"/>
  <c r="AC32" i="63"/>
  <c r="CY31" i="63"/>
  <c r="CX31" i="63" s="1"/>
  <c r="CV31" i="63"/>
  <c r="CU31" i="63"/>
  <c r="AF31" i="63"/>
  <c r="AE31" i="63"/>
  <c r="AD31" i="63"/>
  <c r="AC31" i="63"/>
  <c r="CY30" i="63"/>
  <c r="CX30" i="63" s="1"/>
  <c r="CV30" i="63"/>
  <c r="CU30" i="63" s="1"/>
  <c r="AF30" i="63"/>
  <c r="AE30" i="63"/>
  <c r="AD30" i="63"/>
  <c r="AC30" i="63"/>
  <c r="CY29" i="63"/>
  <c r="CX29" i="63" s="1"/>
  <c r="CV29" i="63"/>
  <c r="CU29" i="63" s="1"/>
  <c r="AF29" i="63"/>
  <c r="AE29" i="63"/>
  <c r="AD29" i="63"/>
  <c r="AC29" i="63"/>
  <c r="CY28" i="63"/>
  <c r="CX28" i="63" s="1"/>
  <c r="CV28" i="63"/>
  <c r="CU28" i="63" s="1"/>
  <c r="AF28" i="63"/>
  <c r="AE28" i="63"/>
  <c r="AD28" i="63"/>
  <c r="AC28" i="63"/>
  <c r="CY27" i="63"/>
  <c r="CX27" i="63"/>
  <c r="CV27" i="63"/>
  <c r="CU27" i="63" s="1"/>
  <c r="CY26" i="63"/>
  <c r="CX26" i="63" s="1"/>
  <c r="CV26" i="63"/>
  <c r="CU26" i="63" s="1"/>
  <c r="CY25" i="63"/>
  <c r="CX25" i="63" s="1"/>
  <c r="CV25" i="63"/>
  <c r="CU25" i="63"/>
  <c r="CY24" i="63"/>
  <c r="CX24" i="63" s="1"/>
  <c r="CV24" i="63"/>
  <c r="CU24" i="63" s="1"/>
  <c r="AF24" i="63"/>
  <c r="AE24" i="63"/>
  <c r="AD24" i="63"/>
  <c r="AC24" i="63"/>
  <c r="CY23" i="63"/>
  <c r="CX23" i="63" s="1"/>
  <c r="CV23" i="63"/>
  <c r="CU23" i="63" s="1"/>
  <c r="AF23" i="63"/>
  <c r="AE23" i="63"/>
  <c r="AD23" i="63"/>
  <c r="AC23" i="63"/>
  <c r="CY22" i="63"/>
  <c r="CX22" i="63" s="1"/>
  <c r="CV22" i="63"/>
  <c r="CU22" i="63" s="1"/>
  <c r="AF22" i="63"/>
  <c r="AE22" i="63"/>
  <c r="AD22" i="63"/>
  <c r="AC22" i="63"/>
  <c r="CY21" i="63"/>
  <c r="CX21" i="63" s="1"/>
  <c r="CV21" i="63"/>
  <c r="CU21" i="63" s="1"/>
  <c r="AF21" i="63"/>
  <c r="AE21" i="63"/>
  <c r="AD21" i="63"/>
  <c r="AC21" i="63"/>
  <c r="CY20" i="63"/>
  <c r="CX20" i="63"/>
  <c r="CV20" i="63"/>
  <c r="CU20" i="63" s="1"/>
  <c r="AF20" i="63"/>
  <c r="AE20" i="63"/>
  <c r="AD20" i="63"/>
  <c r="AC20" i="63"/>
  <c r="CY19" i="63"/>
  <c r="CX19" i="63"/>
  <c r="CV19" i="63"/>
  <c r="CU19" i="63" s="1"/>
  <c r="AF19" i="63"/>
  <c r="AE19" i="63"/>
  <c r="AD19" i="63"/>
  <c r="AC19" i="63"/>
  <c r="CY18" i="63"/>
  <c r="CX18" i="63" s="1"/>
  <c r="CV18" i="63"/>
  <c r="CU18" i="63"/>
  <c r="AF18" i="63"/>
  <c r="AE18" i="63"/>
  <c r="AD18" i="63"/>
  <c r="AC18" i="63"/>
  <c r="CY17" i="63"/>
  <c r="CX17" i="63" s="1"/>
  <c r="CV17" i="63"/>
  <c r="CU17" i="63" s="1"/>
  <c r="AF17" i="63"/>
  <c r="AE17" i="63"/>
  <c r="AD17" i="63"/>
  <c r="AC17" i="63"/>
  <c r="CY16" i="63"/>
  <c r="CX16" i="63" s="1"/>
  <c r="CV16" i="63"/>
  <c r="CU16" i="63" s="1"/>
  <c r="AF16" i="63"/>
  <c r="AE16" i="63"/>
  <c r="AD16" i="63"/>
  <c r="AC16" i="63"/>
  <c r="CY15" i="63"/>
  <c r="CX15" i="63"/>
  <c r="CV15" i="63"/>
  <c r="CU15" i="63"/>
  <c r="AF15" i="63"/>
  <c r="AE15" i="63"/>
  <c r="AD15" i="63"/>
  <c r="AC15" i="63"/>
  <c r="CY14" i="63"/>
  <c r="CX14" i="63" s="1"/>
  <c r="CV14" i="63"/>
  <c r="CU14" i="63" s="1"/>
  <c r="AF14" i="63"/>
  <c r="AE14" i="63"/>
  <c r="AD14" i="63"/>
  <c r="AC14" i="63"/>
  <c r="CY13" i="63"/>
  <c r="CX13" i="63" s="1"/>
  <c r="CV13" i="63"/>
  <c r="CU13" i="63" s="1"/>
  <c r="AF13" i="63"/>
  <c r="AE13" i="63"/>
  <c r="AD13" i="63"/>
  <c r="AC13" i="63"/>
  <c r="CY12" i="63"/>
  <c r="CX12" i="63" s="1"/>
  <c r="CV12" i="63"/>
  <c r="CU12" i="63"/>
  <c r="AF12" i="63"/>
  <c r="AE12" i="63"/>
  <c r="AD12" i="63"/>
  <c r="AC12" i="63"/>
  <c r="CY11" i="63"/>
  <c r="CX11" i="63" s="1"/>
  <c r="CV11" i="63"/>
  <c r="CU11" i="63" s="1"/>
  <c r="AF11" i="63"/>
  <c r="AE11" i="63"/>
  <c r="AD11" i="63"/>
  <c r="AC11" i="63"/>
  <c r="CY10" i="63"/>
  <c r="CX10" i="63" s="1"/>
  <c r="CV10" i="63"/>
  <c r="CU10" i="63" s="1"/>
  <c r="AF10" i="63"/>
  <c r="AE10" i="63"/>
  <c r="AD10" i="63"/>
  <c r="AC10" i="63"/>
  <c r="CY9" i="63"/>
  <c r="CX9" i="63" s="1"/>
  <c r="CV9" i="63"/>
  <c r="CU9" i="63" s="1"/>
  <c r="AF9" i="63"/>
  <c r="AE9" i="63"/>
  <c r="AD9" i="63"/>
  <c r="AC9" i="63"/>
  <c r="CY8" i="63"/>
  <c r="CX8" i="63"/>
  <c r="CV8" i="63"/>
  <c r="CU8" i="63" s="1"/>
  <c r="AF8" i="63"/>
  <c r="AE8" i="63"/>
  <c r="AD8" i="63"/>
  <c r="AC8" i="63"/>
  <c r="CY7" i="63"/>
  <c r="CX7" i="63" s="1"/>
  <c r="CV7" i="63"/>
  <c r="CU7" i="63" s="1"/>
  <c r="AF7" i="63"/>
  <c r="AE7" i="63"/>
  <c r="AD7" i="63"/>
  <c r="AC7" i="63"/>
  <c r="CY6" i="63"/>
  <c r="CX6" i="63" s="1"/>
  <c r="CV6" i="63"/>
  <c r="CU6" i="63" s="1"/>
  <c r="AF6" i="63"/>
  <c r="AE6" i="63"/>
  <c r="AD6" i="63"/>
  <c r="AC6" i="63"/>
  <c r="CY90" i="62"/>
  <c r="CX90" i="62" s="1"/>
  <c r="CV90" i="62"/>
  <c r="CU90" i="62" s="1"/>
  <c r="CR90" i="62"/>
  <c r="CQ90" i="62" s="1"/>
  <c r="CO90" i="62"/>
  <c r="CN90" i="62" s="1"/>
  <c r="CK90" i="62"/>
  <c r="CJ90" i="62" s="1"/>
  <c r="CH90" i="62"/>
  <c r="CG90" i="62"/>
  <c r="CD90" i="62"/>
  <c r="CC90" i="62" s="1"/>
  <c r="CA90" i="62"/>
  <c r="BZ90" i="62" s="1"/>
  <c r="BW90" i="62"/>
  <c r="BV90" i="62" s="1"/>
  <c r="BT90" i="62"/>
  <c r="BS90" i="62" s="1"/>
  <c r="BP90" i="62"/>
  <c r="BO90" i="62" s="1"/>
  <c r="BM90" i="62"/>
  <c r="BL90" i="62" s="1"/>
  <c r="CY89" i="62"/>
  <c r="CX89" i="62" s="1"/>
  <c r="CV89" i="62"/>
  <c r="CU89" i="62"/>
  <c r="CR89" i="62"/>
  <c r="CQ89" i="62" s="1"/>
  <c r="CO89" i="62"/>
  <c r="CN89" i="62" s="1"/>
  <c r="CY88" i="62"/>
  <c r="CX88" i="62" s="1"/>
  <c r="CV88" i="62"/>
  <c r="CU88" i="62" s="1"/>
  <c r="CR88" i="62"/>
  <c r="CQ88" i="62"/>
  <c r="CO88" i="62"/>
  <c r="CN88" i="62"/>
  <c r="CY87" i="62"/>
  <c r="CX87" i="62" s="1"/>
  <c r="CV87" i="62"/>
  <c r="CU87" i="62" s="1"/>
  <c r="CR87" i="62"/>
  <c r="CQ87" i="62"/>
  <c r="CO87" i="62"/>
  <c r="CN87" i="62" s="1"/>
  <c r="CY86" i="62"/>
  <c r="CX86" i="62" s="1"/>
  <c r="CV86" i="62"/>
  <c r="CU86" i="62" s="1"/>
  <c r="CR86" i="62"/>
  <c r="CQ86" i="62" s="1"/>
  <c r="CO86" i="62"/>
  <c r="CN86" i="62" s="1"/>
  <c r="CY85" i="62"/>
  <c r="CX85" i="62"/>
  <c r="CV85" i="62"/>
  <c r="CU85" i="62" s="1"/>
  <c r="CR85" i="62"/>
  <c r="CQ85" i="62" s="1"/>
  <c r="CO85" i="62"/>
  <c r="CN85" i="62"/>
  <c r="CY84" i="62"/>
  <c r="CX84" i="62"/>
  <c r="CV84" i="62"/>
  <c r="CU84" i="62" s="1"/>
  <c r="CR84" i="62"/>
  <c r="CQ84" i="62" s="1"/>
  <c r="CO84" i="62"/>
  <c r="CN84" i="62" s="1"/>
  <c r="CY83" i="62"/>
  <c r="CX83" i="62"/>
  <c r="CV83" i="62"/>
  <c r="CU83" i="62" s="1"/>
  <c r="CR83" i="62"/>
  <c r="CQ83" i="62" s="1"/>
  <c r="CO83" i="62"/>
  <c r="CN83" i="62" s="1"/>
  <c r="CY82" i="62"/>
  <c r="CX82" i="62"/>
  <c r="CV82" i="62"/>
  <c r="CU82" i="62" s="1"/>
  <c r="CR82" i="62"/>
  <c r="CQ82" i="62" s="1"/>
  <c r="CO82" i="62"/>
  <c r="CN82" i="62" s="1"/>
  <c r="CY81" i="62"/>
  <c r="CX81" i="62" s="1"/>
  <c r="CV81" i="62"/>
  <c r="CU81" i="62"/>
  <c r="CR81" i="62"/>
  <c r="CQ81" i="62"/>
  <c r="CO81" i="62"/>
  <c r="CN81" i="62" s="1"/>
  <c r="CY80" i="62"/>
  <c r="CX80" i="62" s="1"/>
  <c r="CV80" i="62"/>
  <c r="CU80" i="62" s="1"/>
  <c r="CR80" i="62"/>
  <c r="CQ80" i="62" s="1"/>
  <c r="CO80" i="62"/>
  <c r="CN80" i="62" s="1"/>
  <c r="CY79" i="62"/>
  <c r="CX79" i="62"/>
  <c r="CV79" i="62"/>
  <c r="CU79" i="62" s="1"/>
  <c r="CR79" i="62"/>
  <c r="CQ79" i="62" s="1"/>
  <c r="CO79" i="62"/>
  <c r="CN79" i="62" s="1"/>
  <c r="CY78" i="62"/>
  <c r="CX78" i="62"/>
  <c r="CV78" i="62"/>
  <c r="CU78" i="62" s="1"/>
  <c r="CR78" i="62"/>
  <c r="CQ78" i="62" s="1"/>
  <c r="CO78" i="62"/>
  <c r="CN78" i="62" s="1"/>
  <c r="CY77" i="62"/>
  <c r="CX77" i="62"/>
  <c r="CV77" i="62"/>
  <c r="CU77" i="62" s="1"/>
  <c r="CR77" i="62"/>
  <c r="CQ77" i="62"/>
  <c r="CO77" i="62"/>
  <c r="CN77" i="62" s="1"/>
  <c r="CY76" i="62"/>
  <c r="CX76" i="62" s="1"/>
  <c r="CV76" i="62"/>
  <c r="CU76" i="62" s="1"/>
  <c r="CR76" i="62"/>
  <c r="CQ76" i="62" s="1"/>
  <c r="CO76" i="62"/>
  <c r="CN76" i="62" s="1"/>
  <c r="CY75" i="62"/>
  <c r="CX75" i="62" s="1"/>
  <c r="CV75" i="62"/>
  <c r="CU75" i="62"/>
  <c r="CR75" i="62"/>
  <c r="CQ75" i="62" s="1"/>
  <c r="CO75" i="62"/>
  <c r="CN75" i="62" s="1"/>
  <c r="CY74" i="62"/>
  <c r="CX74" i="62" s="1"/>
  <c r="CV74" i="62"/>
  <c r="CU74" i="62"/>
  <c r="CR74" i="62"/>
  <c r="CQ74" i="62"/>
  <c r="CO74" i="62"/>
  <c r="CN74" i="62" s="1"/>
  <c r="CY73" i="62"/>
  <c r="CX73" i="62"/>
  <c r="CV73" i="62"/>
  <c r="CU73" i="62"/>
  <c r="CR73" i="62"/>
  <c r="CQ73" i="62"/>
  <c r="CO73" i="62"/>
  <c r="CN73" i="62" s="1"/>
  <c r="CY72" i="62"/>
  <c r="CX72" i="62" s="1"/>
  <c r="CV72" i="62"/>
  <c r="CU72" i="62" s="1"/>
  <c r="CR72" i="62"/>
  <c r="CQ72" i="62" s="1"/>
  <c r="CO72" i="62"/>
  <c r="CN72" i="62"/>
  <c r="CY71" i="62"/>
  <c r="CX71" i="62" s="1"/>
  <c r="CV71" i="62"/>
  <c r="CU71" i="62" s="1"/>
  <c r="CR71" i="62"/>
  <c r="CQ71" i="62" s="1"/>
  <c r="CO71" i="62"/>
  <c r="CN71" i="62" s="1"/>
  <c r="CY70" i="62"/>
  <c r="CX70" i="62" s="1"/>
  <c r="CV70" i="62"/>
  <c r="CU70" i="62" s="1"/>
  <c r="CR70" i="62"/>
  <c r="CQ70" i="62"/>
  <c r="CO70" i="62"/>
  <c r="CN70" i="62"/>
  <c r="CY69" i="62"/>
  <c r="CX69" i="62" s="1"/>
  <c r="CV69" i="62"/>
  <c r="CU69" i="62" s="1"/>
  <c r="CR69" i="62"/>
  <c r="CQ69" i="62"/>
  <c r="CO69" i="62"/>
  <c r="CN69" i="62"/>
  <c r="CY68" i="62"/>
  <c r="CX68" i="62" s="1"/>
  <c r="CV68" i="62"/>
  <c r="CU68" i="62" s="1"/>
  <c r="CR68" i="62"/>
  <c r="CQ68" i="62" s="1"/>
  <c r="CO68" i="62"/>
  <c r="CN68" i="62" s="1"/>
  <c r="CY67" i="62"/>
  <c r="CX67" i="62"/>
  <c r="CV67" i="62"/>
  <c r="CU67" i="62"/>
  <c r="CR67" i="62"/>
  <c r="CQ67" i="62" s="1"/>
  <c r="CO67" i="62"/>
  <c r="CN67" i="62" s="1"/>
  <c r="CY66" i="62"/>
  <c r="CX66" i="62" s="1"/>
  <c r="CV66" i="62"/>
  <c r="CU66" i="62"/>
  <c r="CR66" i="62"/>
  <c r="CQ66" i="62"/>
  <c r="CO66" i="62"/>
  <c r="CN66" i="62"/>
  <c r="CY65" i="62"/>
  <c r="CX65" i="62" s="1"/>
  <c r="CV65" i="62"/>
  <c r="CU65" i="62" s="1"/>
  <c r="CR65" i="62"/>
  <c r="CQ65" i="62" s="1"/>
  <c r="CO65" i="62"/>
  <c r="CN65" i="62"/>
  <c r="CY64" i="62"/>
  <c r="CX64" i="62" s="1"/>
  <c r="CV64" i="62"/>
  <c r="CU64" i="62"/>
  <c r="CR64" i="62"/>
  <c r="CQ64" i="62"/>
  <c r="CO64" i="62"/>
  <c r="CN64" i="62" s="1"/>
  <c r="CY63" i="62"/>
  <c r="CX63" i="62" s="1"/>
  <c r="CV63" i="62"/>
  <c r="CU63" i="62" s="1"/>
  <c r="CR63" i="62"/>
  <c r="CQ63" i="62"/>
  <c r="CO63" i="62"/>
  <c r="CN63" i="62" s="1"/>
  <c r="CY62" i="62"/>
  <c r="CX62" i="62" s="1"/>
  <c r="CV62" i="62"/>
  <c r="CU62" i="62" s="1"/>
  <c r="CR62" i="62"/>
  <c r="CQ62" i="62" s="1"/>
  <c r="CO62" i="62"/>
  <c r="CN62" i="62" s="1"/>
  <c r="CY61" i="62"/>
  <c r="CX61" i="62"/>
  <c r="CV61" i="62"/>
  <c r="CU61" i="62" s="1"/>
  <c r="CR61" i="62"/>
  <c r="CQ61" i="62"/>
  <c r="CO61" i="62"/>
  <c r="CN61" i="62"/>
  <c r="CY60" i="62"/>
  <c r="CX60" i="62"/>
  <c r="CV60" i="62"/>
  <c r="CU60" i="62" s="1"/>
  <c r="CR60" i="62"/>
  <c r="CQ60" i="62" s="1"/>
  <c r="CO60" i="62"/>
  <c r="CN60" i="62" s="1"/>
  <c r="CY59" i="62"/>
  <c r="CX59" i="62" s="1"/>
  <c r="CV59" i="62"/>
  <c r="CU59" i="62" s="1"/>
  <c r="CR59" i="62"/>
  <c r="CQ59" i="62" s="1"/>
  <c r="CO59" i="62"/>
  <c r="CN59" i="62"/>
  <c r="CY58" i="62"/>
  <c r="CX58" i="62"/>
  <c r="CV58" i="62"/>
  <c r="CU58" i="62" s="1"/>
  <c r="CR58" i="62"/>
  <c r="CQ58" i="62" s="1"/>
  <c r="CO58" i="62"/>
  <c r="CN58" i="62" s="1"/>
  <c r="CY57" i="62"/>
  <c r="CX57" i="62"/>
  <c r="CV57" i="62"/>
  <c r="CU57" i="62"/>
  <c r="CR57" i="62"/>
  <c r="CQ57" i="62" s="1"/>
  <c r="CO57" i="62"/>
  <c r="CN57" i="62" s="1"/>
  <c r="AF57" i="62"/>
  <c r="AE57" i="62"/>
  <c r="AD57" i="62"/>
  <c r="AC57" i="62"/>
  <c r="CY56" i="62"/>
  <c r="CX56" i="62" s="1"/>
  <c r="CV56" i="62"/>
  <c r="CU56" i="62" s="1"/>
  <c r="CR56" i="62"/>
  <c r="CQ56" i="62" s="1"/>
  <c r="CO56" i="62"/>
  <c r="CN56" i="62" s="1"/>
  <c r="AF56" i="62"/>
  <c r="AE56" i="62"/>
  <c r="AD56" i="62"/>
  <c r="AC56" i="62"/>
  <c r="CY55" i="62"/>
  <c r="CX55" i="62" s="1"/>
  <c r="CV55" i="62"/>
  <c r="CU55" i="62" s="1"/>
  <c r="CR55" i="62"/>
  <c r="CQ55" i="62" s="1"/>
  <c r="CO55" i="62"/>
  <c r="CN55" i="62" s="1"/>
  <c r="AF55" i="62"/>
  <c r="AE55" i="62"/>
  <c r="AD55" i="62"/>
  <c r="AC55" i="62"/>
  <c r="CY54" i="62"/>
  <c r="CX54" i="62" s="1"/>
  <c r="CV54" i="62"/>
  <c r="CU54" i="62" s="1"/>
  <c r="CR54" i="62"/>
  <c r="CQ54" i="62" s="1"/>
  <c r="CO54" i="62"/>
  <c r="CN54" i="62"/>
  <c r="AF54" i="62"/>
  <c r="AE54" i="62"/>
  <c r="AD54" i="62"/>
  <c r="AC54" i="62"/>
  <c r="CY53" i="62"/>
  <c r="CX53" i="62" s="1"/>
  <c r="CV53" i="62"/>
  <c r="CU53" i="62" s="1"/>
  <c r="CR53" i="62"/>
  <c r="CQ53" i="62" s="1"/>
  <c r="CO53" i="62"/>
  <c r="CN53" i="62" s="1"/>
  <c r="AF53" i="62"/>
  <c r="AE53" i="62"/>
  <c r="AD53" i="62"/>
  <c r="AC53" i="62"/>
  <c r="CY52" i="62"/>
  <c r="CX52" i="62" s="1"/>
  <c r="CV52" i="62"/>
  <c r="CU52" i="62" s="1"/>
  <c r="CR52" i="62"/>
  <c r="CQ52" i="62" s="1"/>
  <c r="CO52" i="62"/>
  <c r="CN52" i="62"/>
  <c r="AF52" i="62"/>
  <c r="AE52" i="62"/>
  <c r="AD52" i="62"/>
  <c r="AC52" i="62"/>
  <c r="CY51" i="62"/>
  <c r="CX51" i="62" s="1"/>
  <c r="CV51" i="62"/>
  <c r="CU51" i="62" s="1"/>
  <c r="CR51" i="62"/>
  <c r="CQ51" i="62" s="1"/>
  <c r="CO51" i="62"/>
  <c r="CN51" i="62" s="1"/>
  <c r="AF51" i="62"/>
  <c r="AE51" i="62"/>
  <c r="AD51" i="62"/>
  <c r="AC51" i="62"/>
  <c r="CY50" i="62"/>
  <c r="CX50" i="62" s="1"/>
  <c r="CV50" i="62"/>
  <c r="CU50" i="62" s="1"/>
  <c r="CR50" i="62"/>
  <c r="CQ50" i="62"/>
  <c r="CO50" i="62"/>
  <c r="CN50" i="62" s="1"/>
  <c r="AF50" i="62"/>
  <c r="AE50" i="62"/>
  <c r="AD50" i="62"/>
  <c r="AC50" i="62"/>
  <c r="CY49" i="62"/>
  <c r="CX49" i="62" s="1"/>
  <c r="CV49" i="62"/>
  <c r="CU49" i="62" s="1"/>
  <c r="CR49" i="62"/>
  <c r="CQ49" i="62"/>
  <c r="CO49" i="62"/>
  <c r="CN49" i="62" s="1"/>
  <c r="AF49" i="62"/>
  <c r="AE49" i="62"/>
  <c r="AD49" i="62"/>
  <c r="AC49" i="62"/>
  <c r="CY48" i="62"/>
  <c r="CX48" i="62" s="1"/>
  <c r="CV48" i="62"/>
  <c r="CU48" i="62"/>
  <c r="CR48" i="62"/>
  <c r="CQ48" i="62" s="1"/>
  <c r="CO48" i="62"/>
  <c r="CN48" i="62"/>
  <c r="AF48" i="62"/>
  <c r="AE48" i="62"/>
  <c r="AD48" i="62"/>
  <c r="AC48" i="62"/>
  <c r="CY47" i="62"/>
  <c r="CX47" i="62" s="1"/>
  <c r="CV47" i="62"/>
  <c r="CU47" i="62" s="1"/>
  <c r="CR47" i="62"/>
  <c r="CQ47" i="62"/>
  <c r="CO47" i="62"/>
  <c r="CN47" i="62" s="1"/>
  <c r="CY46" i="62"/>
  <c r="CX46" i="62" s="1"/>
  <c r="CV46" i="62"/>
  <c r="CU46" i="62"/>
  <c r="CR46" i="62"/>
  <c r="CQ46" i="62"/>
  <c r="CO46" i="62"/>
  <c r="CN46" i="62" s="1"/>
  <c r="CY45" i="62"/>
  <c r="CX45" i="62" s="1"/>
  <c r="CV45" i="62"/>
  <c r="CU45" i="62" s="1"/>
  <c r="CR45" i="62"/>
  <c r="CQ45" i="62" s="1"/>
  <c r="CO45" i="62"/>
  <c r="CN45" i="62" s="1"/>
  <c r="CY44" i="62"/>
  <c r="CX44" i="62" s="1"/>
  <c r="CV44" i="62"/>
  <c r="CU44" i="62" s="1"/>
  <c r="CR44" i="62"/>
  <c r="CQ44" i="62"/>
  <c r="CO44" i="62"/>
  <c r="CN44" i="62" s="1"/>
  <c r="AF44" i="62"/>
  <c r="AE44" i="62"/>
  <c r="AD44" i="62"/>
  <c r="AC44" i="62"/>
  <c r="CY43" i="62"/>
  <c r="CX43" i="62" s="1"/>
  <c r="CV43" i="62"/>
  <c r="CU43" i="62" s="1"/>
  <c r="CR43" i="62"/>
  <c r="CQ43" i="62" s="1"/>
  <c r="CO43" i="62"/>
  <c r="CN43" i="62" s="1"/>
  <c r="AF43" i="62"/>
  <c r="AE43" i="62"/>
  <c r="AD43" i="62"/>
  <c r="AC43" i="62"/>
  <c r="CY42" i="62"/>
  <c r="CX42" i="62" s="1"/>
  <c r="CV42" i="62"/>
  <c r="CU42" i="62" s="1"/>
  <c r="CR42" i="62"/>
  <c r="CQ42" i="62" s="1"/>
  <c r="CO42" i="62"/>
  <c r="CN42" i="62" s="1"/>
  <c r="AF42" i="62"/>
  <c r="AE42" i="62"/>
  <c r="AD42" i="62"/>
  <c r="AC42" i="62"/>
  <c r="CY41" i="62"/>
  <c r="CX41" i="62" s="1"/>
  <c r="CV41" i="62"/>
  <c r="CU41" i="62" s="1"/>
  <c r="AF41" i="62"/>
  <c r="AE41" i="62"/>
  <c r="AD41" i="62"/>
  <c r="AC41" i="62"/>
  <c r="CY40" i="62"/>
  <c r="CX40" i="62" s="1"/>
  <c r="CV40" i="62"/>
  <c r="CU40" i="62" s="1"/>
  <c r="AF40" i="62"/>
  <c r="AE40" i="62"/>
  <c r="AD40" i="62"/>
  <c r="AC40" i="62"/>
  <c r="CY39" i="62"/>
  <c r="CX39" i="62"/>
  <c r="CV39" i="62"/>
  <c r="CU39" i="62" s="1"/>
  <c r="AF39" i="62"/>
  <c r="AE39" i="62"/>
  <c r="AD39" i="62"/>
  <c r="AC39" i="62"/>
  <c r="CY38" i="62"/>
  <c r="CX38" i="62" s="1"/>
  <c r="CV38" i="62"/>
  <c r="CU38" i="62" s="1"/>
  <c r="AF38" i="62"/>
  <c r="AE38" i="62"/>
  <c r="AD38" i="62"/>
  <c r="AC38" i="62"/>
  <c r="CY37" i="62"/>
  <c r="CX37" i="62"/>
  <c r="CV37" i="62"/>
  <c r="CU37" i="62"/>
  <c r="AF37" i="62"/>
  <c r="AE37" i="62"/>
  <c r="AD37" i="62"/>
  <c r="AC37" i="62"/>
  <c r="CY36" i="62"/>
  <c r="CX36" i="62" s="1"/>
  <c r="CV36" i="62"/>
  <c r="CU36" i="62" s="1"/>
  <c r="AF36" i="62"/>
  <c r="AE36" i="62"/>
  <c r="AD36" i="62"/>
  <c r="AC36" i="62"/>
  <c r="CY35" i="62"/>
  <c r="CX35" i="62" s="1"/>
  <c r="CV35" i="62"/>
  <c r="CU35" i="62" s="1"/>
  <c r="AF35" i="62"/>
  <c r="AE35" i="62"/>
  <c r="AD35" i="62"/>
  <c r="AC35" i="62"/>
  <c r="CY34" i="62"/>
  <c r="CX34" i="62"/>
  <c r="CV34" i="62"/>
  <c r="CU34" i="62" s="1"/>
  <c r="AF34" i="62"/>
  <c r="AE34" i="62"/>
  <c r="AD34" i="62"/>
  <c r="AC34" i="62"/>
  <c r="CY33" i="62"/>
  <c r="CX33" i="62" s="1"/>
  <c r="CV33" i="62"/>
  <c r="CU33" i="62" s="1"/>
  <c r="AF33" i="62"/>
  <c r="AE33" i="62"/>
  <c r="AD33" i="62"/>
  <c r="AC33" i="62"/>
  <c r="CY32" i="62"/>
  <c r="CX32" i="62" s="1"/>
  <c r="CV32" i="62"/>
  <c r="CU32" i="62"/>
  <c r="AF32" i="62"/>
  <c r="AE32" i="62"/>
  <c r="AD32" i="62"/>
  <c r="AC32" i="62"/>
  <c r="CY31" i="62"/>
  <c r="CX31" i="62"/>
  <c r="CV31" i="62"/>
  <c r="CU31" i="62" s="1"/>
  <c r="AF31" i="62"/>
  <c r="AE31" i="62"/>
  <c r="AD31" i="62"/>
  <c r="AC31" i="62"/>
  <c r="CY30" i="62"/>
  <c r="CX30" i="62" s="1"/>
  <c r="CV30" i="62"/>
  <c r="CU30" i="62" s="1"/>
  <c r="AF30" i="62"/>
  <c r="AE30" i="62"/>
  <c r="AD30" i="62"/>
  <c r="AC30" i="62"/>
  <c r="CY29" i="62"/>
  <c r="CX29" i="62" s="1"/>
  <c r="CV29" i="62"/>
  <c r="CU29" i="62" s="1"/>
  <c r="AF29" i="62"/>
  <c r="AE29" i="62"/>
  <c r="AD29" i="62"/>
  <c r="AC29" i="62"/>
  <c r="CY28" i="62"/>
  <c r="CX28" i="62"/>
  <c r="CV28" i="62"/>
  <c r="CU28" i="62" s="1"/>
  <c r="AF28" i="62"/>
  <c r="AE28" i="62"/>
  <c r="AD28" i="62"/>
  <c r="AC28" i="62"/>
  <c r="CY27" i="62"/>
  <c r="CX27" i="62" s="1"/>
  <c r="CV27" i="62"/>
  <c r="CU27" i="62" s="1"/>
  <c r="CY26" i="62"/>
  <c r="CX26" i="62" s="1"/>
  <c r="CV26" i="62"/>
  <c r="CU26" i="62"/>
  <c r="CY25" i="62"/>
  <c r="CX25" i="62" s="1"/>
  <c r="CV25" i="62"/>
  <c r="CU25" i="62"/>
  <c r="CY24" i="62"/>
  <c r="CX24" i="62"/>
  <c r="CV24" i="62"/>
  <c r="CU24" i="62" s="1"/>
  <c r="AF24" i="62"/>
  <c r="AE24" i="62"/>
  <c r="AD24" i="62"/>
  <c r="AC24" i="62"/>
  <c r="CY23" i="62"/>
  <c r="CX23" i="62" s="1"/>
  <c r="CV23" i="62"/>
  <c r="CU23" i="62"/>
  <c r="AF23" i="62"/>
  <c r="AE23" i="62"/>
  <c r="AD23" i="62"/>
  <c r="AC23" i="62"/>
  <c r="CY22" i="62"/>
  <c r="CX22" i="62" s="1"/>
  <c r="CV22" i="62"/>
  <c r="CU22" i="62" s="1"/>
  <c r="AF22" i="62"/>
  <c r="AE22" i="62"/>
  <c r="AD22" i="62"/>
  <c r="AC22" i="62"/>
  <c r="CY21" i="62"/>
  <c r="CX21" i="62" s="1"/>
  <c r="CV21" i="62"/>
  <c r="CU21" i="62"/>
  <c r="AF21" i="62"/>
  <c r="AE21" i="62"/>
  <c r="AD21" i="62"/>
  <c r="AC21" i="62"/>
  <c r="CY20" i="62"/>
  <c r="CX20" i="62" s="1"/>
  <c r="CV20" i="62"/>
  <c r="CU20" i="62" s="1"/>
  <c r="AF20" i="62"/>
  <c r="AE20" i="62"/>
  <c r="AD20" i="62"/>
  <c r="AC20" i="62"/>
  <c r="CY19" i="62"/>
  <c r="CX19" i="62" s="1"/>
  <c r="CV19" i="62"/>
  <c r="CU19" i="62" s="1"/>
  <c r="AF19" i="62"/>
  <c r="AE19" i="62"/>
  <c r="AD19" i="62"/>
  <c r="AC19" i="62"/>
  <c r="CY18" i="62"/>
  <c r="CX18" i="62"/>
  <c r="CV18" i="62"/>
  <c r="CU18" i="62" s="1"/>
  <c r="AF18" i="62"/>
  <c r="AE18" i="62"/>
  <c r="AD18" i="62"/>
  <c r="AC18" i="62"/>
  <c r="CY17" i="62"/>
  <c r="CX17" i="62" s="1"/>
  <c r="CV17" i="62"/>
  <c r="CU17" i="62" s="1"/>
  <c r="AF17" i="62"/>
  <c r="AE17" i="62"/>
  <c r="AD17" i="62"/>
  <c r="AC17" i="62"/>
  <c r="CY16" i="62"/>
  <c r="CX16" i="62"/>
  <c r="CV16" i="62"/>
  <c r="CU16" i="62" s="1"/>
  <c r="AF16" i="62"/>
  <c r="AE16" i="62"/>
  <c r="AD16" i="62"/>
  <c r="AC16" i="62"/>
  <c r="CY15" i="62"/>
  <c r="CX15" i="62"/>
  <c r="CV15" i="62"/>
  <c r="CU15" i="62" s="1"/>
  <c r="AF15" i="62"/>
  <c r="AE15" i="62"/>
  <c r="AD15" i="62"/>
  <c r="AC15" i="62"/>
  <c r="CY14" i="62"/>
  <c r="CX14" i="62" s="1"/>
  <c r="CV14" i="62"/>
  <c r="CU14" i="62"/>
  <c r="AF14" i="62"/>
  <c r="AE14" i="62"/>
  <c r="AD14" i="62"/>
  <c r="AC14" i="62"/>
  <c r="CY13" i="62"/>
  <c r="CX13" i="62" s="1"/>
  <c r="CV13" i="62"/>
  <c r="CU13" i="62" s="1"/>
  <c r="AF13" i="62"/>
  <c r="AE13" i="62"/>
  <c r="AD13" i="62"/>
  <c r="AC13" i="62"/>
  <c r="CY12" i="62"/>
  <c r="CX12" i="62" s="1"/>
  <c r="CV12" i="62"/>
  <c r="CU12" i="62"/>
  <c r="AF12" i="62"/>
  <c r="AE12" i="62"/>
  <c r="AD12" i="62"/>
  <c r="AC12" i="62"/>
  <c r="CY11" i="62"/>
  <c r="CX11" i="62" s="1"/>
  <c r="CV11" i="62"/>
  <c r="CU11" i="62" s="1"/>
  <c r="AF11" i="62"/>
  <c r="AE11" i="62"/>
  <c r="AD11" i="62"/>
  <c r="AC11" i="62"/>
  <c r="CY10" i="62"/>
  <c r="CX10" i="62"/>
  <c r="CV10" i="62"/>
  <c r="CU10" i="62" s="1"/>
  <c r="AF10" i="62"/>
  <c r="AE10" i="62"/>
  <c r="AD10" i="62"/>
  <c r="AC10" i="62"/>
  <c r="CY9" i="62"/>
  <c r="CX9" i="62"/>
  <c r="CV9" i="62"/>
  <c r="CU9" i="62" s="1"/>
  <c r="AF9" i="62"/>
  <c r="AE9" i="62"/>
  <c r="AD9" i="62"/>
  <c r="AC9" i="62"/>
  <c r="CY8" i="62"/>
  <c r="CX8" i="62" s="1"/>
  <c r="CV8" i="62"/>
  <c r="CU8" i="62" s="1"/>
  <c r="AF8" i="62"/>
  <c r="AE8" i="62"/>
  <c r="AD8" i="62"/>
  <c r="AC8" i="62"/>
  <c r="CY7" i="62"/>
  <c r="CX7" i="62"/>
  <c r="CV7" i="62"/>
  <c r="CU7" i="62" s="1"/>
  <c r="AF7" i="62"/>
  <c r="AE7" i="62"/>
  <c r="AD7" i="62"/>
  <c r="AC7" i="62"/>
  <c r="CY6" i="62"/>
  <c r="CX6" i="62" s="1"/>
  <c r="CV6" i="62"/>
  <c r="CU6" i="62" s="1"/>
  <c r="AF6" i="62"/>
  <c r="AE6" i="62"/>
  <c r="AD6" i="62"/>
  <c r="AC6" i="62"/>
  <c r="CY90" i="61"/>
  <c r="CX90" i="61"/>
  <c r="CV90" i="61"/>
  <c r="CU90" i="61" s="1"/>
  <c r="CR90" i="61"/>
  <c r="CQ90" i="61" s="1"/>
  <c r="CO90" i="61"/>
  <c r="CN90" i="61" s="1"/>
  <c r="CK90" i="61"/>
  <c r="CJ90" i="61" s="1"/>
  <c r="CH90" i="61"/>
  <c r="CG90" i="61"/>
  <c r="CD90" i="61"/>
  <c r="CC90" i="61" s="1"/>
  <c r="CA90" i="61"/>
  <c r="BZ90" i="61"/>
  <c r="BW90" i="61"/>
  <c r="BV90" i="61" s="1"/>
  <c r="BT90" i="61"/>
  <c r="BS90" i="61" s="1"/>
  <c r="BP90" i="61"/>
  <c r="BO90" i="61" s="1"/>
  <c r="BM90" i="61"/>
  <c r="BL90" i="61"/>
  <c r="CY89" i="61"/>
  <c r="CX89" i="61" s="1"/>
  <c r="CV89" i="61"/>
  <c r="CU89" i="61" s="1"/>
  <c r="CR89" i="61"/>
  <c r="CQ89" i="61"/>
  <c r="CO89" i="61"/>
  <c r="CN89" i="61" s="1"/>
  <c r="CY88" i="61"/>
  <c r="CX88" i="61"/>
  <c r="CV88" i="61"/>
  <c r="CU88" i="61" s="1"/>
  <c r="CR88" i="61"/>
  <c r="CQ88" i="61" s="1"/>
  <c r="CO88" i="61"/>
  <c r="CN88" i="61" s="1"/>
  <c r="CY87" i="61"/>
  <c r="CX87" i="61" s="1"/>
  <c r="CV87" i="61"/>
  <c r="CU87" i="61"/>
  <c r="CR87" i="61"/>
  <c r="CQ87" i="61" s="1"/>
  <c r="CO87" i="61"/>
  <c r="CN87" i="61" s="1"/>
  <c r="CY86" i="61"/>
  <c r="CX86" i="61"/>
  <c r="CV86" i="61"/>
  <c r="CU86" i="61" s="1"/>
  <c r="CR86" i="61"/>
  <c r="CQ86" i="61" s="1"/>
  <c r="CO86" i="61"/>
  <c r="CN86" i="61" s="1"/>
  <c r="CY85" i="61"/>
  <c r="CX85" i="61" s="1"/>
  <c r="CV85" i="61"/>
  <c r="CU85" i="61" s="1"/>
  <c r="CR85" i="61"/>
  <c r="CQ85" i="61"/>
  <c r="CO85" i="61"/>
  <c r="CN85" i="61" s="1"/>
  <c r="CY84" i="61"/>
  <c r="CX84" i="61"/>
  <c r="CV84" i="61"/>
  <c r="CU84" i="61" s="1"/>
  <c r="CR84" i="61"/>
  <c r="CQ84" i="61" s="1"/>
  <c r="CO84" i="61"/>
  <c r="CN84" i="61"/>
  <c r="CY83" i="61"/>
  <c r="CX83" i="61" s="1"/>
  <c r="CV83" i="61"/>
  <c r="CU83" i="61"/>
  <c r="CR83" i="61"/>
  <c r="CQ83" i="61" s="1"/>
  <c r="CO83" i="61"/>
  <c r="CN83" i="61" s="1"/>
  <c r="CY82" i="61"/>
  <c r="CX82" i="61" s="1"/>
  <c r="CV82" i="61"/>
  <c r="CU82" i="61" s="1"/>
  <c r="CR82" i="61"/>
  <c r="CQ82" i="61" s="1"/>
  <c r="CO82" i="61"/>
  <c r="CN82" i="61" s="1"/>
  <c r="CY81" i="61"/>
  <c r="CX81" i="61" s="1"/>
  <c r="CV81" i="61"/>
  <c r="CU81" i="61" s="1"/>
  <c r="CR81" i="61"/>
  <c r="CQ81" i="61" s="1"/>
  <c r="CO81" i="61"/>
  <c r="CN81" i="61" s="1"/>
  <c r="CY80" i="61"/>
  <c r="CX80" i="61"/>
  <c r="CV80" i="61"/>
  <c r="CU80" i="61" s="1"/>
  <c r="CR80" i="61"/>
  <c r="CQ80" i="61" s="1"/>
  <c r="CO80" i="61"/>
  <c r="CN80" i="61"/>
  <c r="CY79" i="61"/>
  <c r="CX79" i="61" s="1"/>
  <c r="CV79" i="61"/>
  <c r="CU79" i="61"/>
  <c r="CR79" i="61"/>
  <c r="CQ79" i="61" s="1"/>
  <c r="CO79" i="61"/>
  <c r="CN79" i="61" s="1"/>
  <c r="CY78" i="61"/>
  <c r="CX78" i="61" s="1"/>
  <c r="CV78" i="61"/>
  <c r="CU78" i="61" s="1"/>
  <c r="CR78" i="61"/>
  <c r="CQ78" i="61" s="1"/>
  <c r="CO78" i="61"/>
  <c r="CN78" i="61" s="1"/>
  <c r="CY77" i="61"/>
  <c r="CX77" i="61" s="1"/>
  <c r="CV77" i="61"/>
  <c r="CU77" i="61"/>
  <c r="CR77" i="61"/>
  <c r="CQ77" i="61"/>
  <c r="CO77" i="61"/>
  <c r="CN77" i="61" s="1"/>
  <c r="CY76" i="61"/>
  <c r="CX76" i="61" s="1"/>
  <c r="CV76" i="61"/>
  <c r="CU76" i="61" s="1"/>
  <c r="CR76" i="61"/>
  <c r="CQ76" i="61" s="1"/>
  <c r="CO76" i="61"/>
  <c r="CN76" i="61" s="1"/>
  <c r="CY75" i="61"/>
  <c r="CX75" i="61"/>
  <c r="CV75" i="61"/>
  <c r="CU75" i="61"/>
  <c r="CR75" i="61"/>
  <c r="CQ75" i="61" s="1"/>
  <c r="CO75" i="61"/>
  <c r="CN75" i="61" s="1"/>
  <c r="CY74" i="61"/>
  <c r="CX74" i="61" s="1"/>
  <c r="CV74" i="61"/>
  <c r="CU74" i="61" s="1"/>
  <c r="CR74" i="61"/>
  <c r="CQ74" i="61" s="1"/>
  <c r="CO74" i="61"/>
  <c r="CN74" i="61" s="1"/>
  <c r="CY73" i="61"/>
  <c r="CX73" i="61" s="1"/>
  <c r="CV73" i="61"/>
  <c r="CU73" i="61" s="1"/>
  <c r="CR73" i="61"/>
  <c r="CQ73" i="61" s="1"/>
  <c r="CO73" i="61"/>
  <c r="CN73" i="61" s="1"/>
  <c r="CY72" i="61"/>
  <c r="CX72" i="61" s="1"/>
  <c r="CV72" i="61"/>
  <c r="CU72" i="61" s="1"/>
  <c r="CR72" i="61"/>
  <c r="CQ72" i="61" s="1"/>
  <c r="CO72" i="61"/>
  <c r="CN72" i="61" s="1"/>
  <c r="CY71" i="61"/>
  <c r="CX71" i="61" s="1"/>
  <c r="CV71" i="61"/>
  <c r="CU71" i="61" s="1"/>
  <c r="CR71" i="61"/>
  <c r="CQ71" i="61"/>
  <c r="CO71" i="61"/>
  <c r="CN71" i="61" s="1"/>
  <c r="CY70" i="61"/>
  <c r="CX70" i="61" s="1"/>
  <c r="CV70" i="61"/>
  <c r="CU70" i="61" s="1"/>
  <c r="CR70" i="61"/>
  <c r="CQ70" i="61" s="1"/>
  <c r="CO70" i="61"/>
  <c r="CN70" i="61"/>
  <c r="CY69" i="61"/>
  <c r="CX69" i="61" s="1"/>
  <c r="CV69" i="61"/>
  <c r="CU69" i="61"/>
  <c r="CR69" i="61"/>
  <c r="CQ69" i="61"/>
  <c r="CO69" i="61"/>
  <c r="CN69" i="61" s="1"/>
  <c r="CY68" i="61"/>
  <c r="CX68" i="61"/>
  <c r="CV68" i="61"/>
  <c r="CU68" i="61" s="1"/>
  <c r="CR68" i="61"/>
  <c r="CQ68" i="61" s="1"/>
  <c r="CO68" i="61"/>
  <c r="CN68" i="61"/>
  <c r="CY67" i="61"/>
  <c r="CX67" i="61"/>
  <c r="CV67" i="61"/>
  <c r="CU67" i="61" s="1"/>
  <c r="CR67" i="61"/>
  <c r="CQ67" i="61" s="1"/>
  <c r="CO67" i="61"/>
  <c r="CN67" i="61" s="1"/>
  <c r="CY66" i="61"/>
  <c r="CX66" i="61" s="1"/>
  <c r="CV66" i="61"/>
  <c r="CU66" i="61" s="1"/>
  <c r="CR66" i="61"/>
  <c r="CQ66" i="61"/>
  <c r="CO66" i="61"/>
  <c r="CN66" i="61" s="1"/>
  <c r="CY65" i="61"/>
  <c r="CX65" i="61" s="1"/>
  <c r="CV65" i="61"/>
  <c r="CU65" i="61" s="1"/>
  <c r="CR65" i="61"/>
  <c r="CQ65" i="61" s="1"/>
  <c r="CO65" i="61"/>
  <c r="CN65" i="61" s="1"/>
  <c r="CY64" i="61"/>
  <c r="CX64" i="61" s="1"/>
  <c r="CV64" i="61"/>
  <c r="CU64" i="61" s="1"/>
  <c r="CR64" i="61"/>
  <c r="CQ64" i="61"/>
  <c r="CO64" i="61"/>
  <c r="CN64" i="61" s="1"/>
  <c r="CY63" i="61"/>
  <c r="CX63" i="61"/>
  <c r="CV63" i="61"/>
  <c r="CU63" i="61"/>
  <c r="CR63" i="61"/>
  <c r="CQ63" i="61" s="1"/>
  <c r="CO63" i="61"/>
  <c r="CN63" i="61" s="1"/>
  <c r="CY62" i="61"/>
  <c r="CX62" i="61" s="1"/>
  <c r="CV62" i="61"/>
  <c r="CU62" i="61" s="1"/>
  <c r="CR62" i="61"/>
  <c r="CQ62" i="61" s="1"/>
  <c r="CO62" i="61"/>
  <c r="CN62" i="61" s="1"/>
  <c r="CY61" i="61"/>
  <c r="CX61" i="61" s="1"/>
  <c r="CV61" i="61"/>
  <c r="CU61" i="61" s="1"/>
  <c r="CR61" i="61"/>
  <c r="CQ61" i="61" s="1"/>
  <c r="CO61" i="61"/>
  <c r="CN61" i="61" s="1"/>
  <c r="CY60" i="61"/>
  <c r="CX60" i="61" s="1"/>
  <c r="CV60" i="61"/>
  <c r="CU60" i="61" s="1"/>
  <c r="CR60" i="61"/>
  <c r="CQ60" i="61" s="1"/>
  <c r="CO60" i="61"/>
  <c r="CN60" i="61" s="1"/>
  <c r="CY59" i="61"/>
  <c r="CX59" i="61" s="1"/>
  <c r="CV59" i="61"/>
  <c r="CU59" i="61" s="1"/>
  <c r="CR59" i="61"/>
  <c r="CQ59" i="61"/>
  <c r="CO59" i="61"/>
  <c r="CN59" i="61" s="1"/>
  <c r="CY58" i="61"/>
  <c r="CX58" i="61" s="1"/>
  <c r="CV58" i="61"/>
  <c r="CU58" i="61" s="1"/>
  <c r="CR58" i="61"/>
  <c r="CQ58" i="61" s="1"/>
  <c r="CO58" i="61"/>
  <c r="CN58" i="61" s="1"/>
  <c r="CY57" i="61"/>
  <c r="CX57" i="61"/>
  <c r="CV57" i="61"/>
  <c r="CU57" i="61" s="1"/>
  <c r="CR57" i="61"/>
  <c r="CQ57" i="61" s="1"/>
  <c r="CO57" i="61"/>
  <c r="CN57" i="61" s="1"/>
  <c r="AF57" i="61"/>
  <c r="AE57" i="61"/>
  <c r="AD57" i="61"/>
  <c r="AC57" i="61"/>
  <c r="CY56" i="61"/>
  <c r="CX56" i="61" s="1"/>
  <c r="CV56" i="61"/>
  <c r="CU56" i="61" s="1"/>
  <c r="CR56" i="61"/>
  <c r="CQ56" i="61" s="1"/>
  <c r="CO56" i="61"/>
  <c r="CN56" i="61" s="1"/>
  <c r="AF56" i="61"/>
  <c r="AE56" i="61"/>
  <c r="AD56" i="61"/>
  <c r="AC56" i="61"/>
  <c r="CY55" i="61"/>
  <c r="CX55" i="61" s="1"/>
  <c r="CV55" i="61"/>
  <c r="CU55" i="61" s="1"/>
  <c r="CR55" i="61"/>
  <c r="CQ55" i="61" s="1"/>
  <c r="CO55" i="61"/>
  <c r="CN55" i="61" s="1"/>
  <c r="AF55" i="61"/>
  <c r="AE55" i="61"/>
  <c r="AD55" i="61"/>
  <c r="AC55" i="61"/>
  <c r="CY54" i="61"/>
  <c r="CX54" i="61" s="1"/>
  <c r="CV54" i="61"/>
  <c r="CU54" i="61" s="1"/>
  <c r="CR54" i="61"/>
  <c r="CQ54" i="61" s="1"/>
  <c r="CO54" i="61"/>
  <c r="CN54" i="61" s="1"/>
  <c r="AF54" i="61"/>
  <c r="AE54" i="61"/>
  <c r="AD54" i="61"/>
  <c r="AC54" i="61"/>
  <c r="CY53" i="61"/>
  <c r="CX53" i="61" s="1"/>
  <c r="CV53" i="61"/>
  <c r="CU53" i="61"/>
  <c r="CR53" i="61"/>
  <c r="CQ53" i="61" s="1"/>
  <c r="CO53" i="61"/>
  <c r="CN53" i="61" s="1"/>
  <c r="AF53" i="61"/>
  <c r="AE53" i="61"/>
  <c r="AD53" i="61"/>
  <c r="AC53" i="61"/>
  <c r="CY52" i="61"/>
  <c r="CX52" i="61" s="1"/>
  <c r="CV52" i="61"/>
  <c r="CU52" i="61" s="1"/>
  <c r="CR52" i="61"/>
  <c r="CQ52" i="61" s="1"/>
  <c r="CO52" i="61"/>
  <c r="CN52" i="61"/>
  <c r="AF52" i="61"/>
  <c r="AE52" i="61"/>
  <c r="AD52" i="61"/>
  <c r="AC52" i="61"/>
  <c r="CY51" i="61"/>
  <c r="CX51" i="61" s="1"/>
  <c r="CV51" i="61"/>
  <c r="CU51" i="61" s="1"/>
  <c r="CR51" i="61"/>
  <c r="CQ51" i="61"/>
  <c r="CO51" i="61"/>
  <c r="CN51" i="61" s="1"/>
  <c r="AF51" i="61"/>
  <c r="AE51" i="61"/>
  <c r="AD51" i="61"/>
  <c r="AC51" i="61"/>
  <c r="CY50" i="61"/>
  <c r="CX50" i="61" s="1"/>
  <c r="CV50" i="61"/>
  <c r="CU50" i="61" s="1"/>
  <c r="CR50" i="61"/>
  <c r="CQ50" i="61" s="1"/>
  <c r="CO50" i="61"/>
  <c r="CN50" i="61" s="1"/>
  <c r="AF50" i="61"/>
  <c r="AE50" i="61"/>
  <c r="AD50" i="61"/>
  <c r="AC50" i="61"/>
  <c r="CY49" i="61"/>
  <c r="CX49" i="61"/>
  <c r="CV49" i="61"/>
  <c r="CU49" i="61"/>
  <c r="CR49" i="61"/>
  <c r="CQ49" i="61" s="1"/>
  <c r="CO49" i="61"/>
  <c r="CN49" i="61" s="1"/>
  <c r="AF49" i="61"/>
  <c r="AE49" i="61"/>
  <c r="AD49" i="61"/>
  <c r="AC49" i="61"/>
  <c r="CY48" i="61"/>
  <c r="CX48" i="61" s="1"/>
  <c r="CV48" i="61"/>
  <c r="CU48" i="61" s="1"/>
  <c r="CR48" i="61"/>
  <c r="CQ48" i="61" s="1"/>
  <c r="CO48" i="61"/>
  <c r="CN48" i="61"/>
  <c r="AF48" i="61"/>
  <c r="AE48" i="61"/>
  <c r="AD48" i="61"/>
  <c r="AC48" i="61"/>
  <c r="CY47" i="61"/>
  <c r="CX47" i="61" s="1"/>
  <c r="CV47" i="61"/>
  <c r="CU47" i="61" s="1"/>
  <c r="CR47" i="61"/>
  <c r="CQ47" i="61" s="1"/>
  <c r="CO47" i="61"/>
  <c r="CN47" i="61" s="1"/>
  <c r="CY46" i="61"/>
  <c r="CX46" i="61" s="1"/>
  <c r="CV46" i="61"/>
  <c r="CU46" i="61"/>
  <c r="CR46" i="61"/>
  <c r="CQ46" i="61"/>
  <c r="CO46" i="61"/>
  <c r="CN46" i="61" s="1"/>
  <c r="CY45" i="61"/>
  <c r="CX45" i="61"/>
  <c r="CV45" i="61"/>
  <c r="CU45" i="61" s="1"/>
  <c r="CR45" i="61"/>
  <c r="CQ45" i="61" s="1"/>
  <c r="CO45" i="61"/>
  <c r="CN45" i="61" s="1"/>
  <c r="CY44" i="61"/>
  <c r="CX44" i="61" s="1"/>
  <c r="CV44" i="61"/>
  <c r="CU44" i="61" s="1"/>
  <c r="CR44" i="61"/>
  <c r="CQ44" i="61" s="1"/>
  <c r="CO44" i="61"/>
  <c r="CN44" i="61" s="1"/>
  <c r="AF44" i="61"/>
  <c r="AE44" i="61"/>
  <c r="AD44" i="61"/>
  <c r="AC44" i="61"/>
  <c r="CY43" i="61"/>
  <c r="CX43" i="61" s="1"/>
  <c r="CV43" i="61"/>
  <c r="CU43" i="61" s="1"/>
  <c r="CR43" i="61"/>
  <c r="CQ43" i="61" s="1"/>
  <c r="CO43" i="61"/>
  <c r="CN43" i="61" s="1"/>
  <c r="AF43" i="61"/>
  <c r="AE43" i="61"/>
  <c r="AD43" i="61"/>
  <c r="AC43" i="61"/>
  <c r="CY42" i="61"/>
  <c r="CX42" i="61" s="1"/>
  <c r="CV42" i="61"/>
  <c r="CU42" i="61" s="1"/>
  <c r="CR42" i="61"/>
  <c r="CQ42" i="61" s="1"/>
  <c r="CO42" i="61"/>
  <c r="CN42" i="61" s="1"/>
  <c r="AF42" i="61"/>
  <c r="AE42" i="61"/>
  <c r="AD42" i="61"/>
  <c r="AC42" i="61"/>
  <c r="CY41" i="61"/>
  <c r="CX41" i="61" s="1"/>
  <c r="CV41" i="61"/>
  <c r="CU41" i="61" s="1"/>
  <c r="AF41" i="61"/>
  <c r="AE41" i="61"/>
  <c r="AD41" i="61"/>
  <c r="AC41" i="61"/>
  <c r="CY40" i="61"/>
  <c r="CX40" i="61" s="1"/>
  <c r="CV40" i="61"/>
  <c r="CU40" i="61" s="1"/>
  <c r="AF40" i="61"/>
  <c r="AE40" i="61"/>
  <c r="AD40" i="61"/>
  <c r="AC40" i="61"/>
  <c r="CY39" i="61"/>
  <c r="CX39" i="61" s="1"/>
  <c r="CV39" i="61"/>
  <c r="CU39" i="61" s="1"/>
  <c r="AF39" i="61"/>
  <c r="AE39" i="61"/>
  <c r="AD39" i="61"/>
  <c r="AC39" i="61"/>
  <c r="CY38" i="61"/>
  <c r="CX38" i="61"/>
  <c r="CV38" i="61"/>
  <c r="CU38" i="61" s="1"/>
  <c r="AF38" i="61"/>
  <c r="AE38" i="61"/>
  <c r="AD38" i="61"/>
  <c r="AC38" i="61"/>
  <c r="CY37" i="61"/>
  <c r="CX37" i="61" s="1"/>
  <c r="CV37" i="61"/>
  <c r="CU37" i="61"/>
  <c r="AF37" i="61"/>
  <c r="AE37" i="61"/>
  <c r="AD37" i="61"/>
  <c r="AC37" i="61"/>
  <c r="CY36" i="61"/>
  <c r="CX36" i="61"/>
  <c r="CV36" i="61"/>
  <c r="CU36" i="61" s="1"/>
  <c r="AF36" i="61"/>
  <c r="AE36" i="61"/>
  <c r="AD36" i="61"/>
  <c r="AC36" i="61"/>
  <c r="CY35" i="61"/>
  <c r="CX35" i="61"/>
  <c r="CV35" i="61"/>
  <c r="CU35" i="61" s="1"/>
  <c r="AF35" i="61"/>
  <c r="AE35" i="61"/>
  <c r="AD35" i="61"/>
  <c r="AC35" i="61"/>
  <c r="CY34" i="61"/>
  <c r="CX34" i="61" s="1"/>
  <c r="CV34" i="61"/>
  <c r="CU34" i="61"/>
  <c r="AF34" i="61"/>
  <c r="AE34" i="61"/>
  <c r="AD34" i="61"/>
  <c r="AC34" i="61"/>
  <c r="CY33" i="61"/>
  <c r="CX33" i="61" s="1"/>
  <c r="CV33" i="61"/>
  <c r="CU33" i="61" s="1"/>
  <c r="AF33" i="61"/>
  <c r="AE33" i="61"/>
  <c r="AD33" i="61"/>
  <c r="AC33" i="61"/>
  <c r="CY32" i="61"/>
  <c r="CX32" i="61" s="1"/>
  <c r="CV32" i="61"/>
  <c r="CU32" i="61" s="1"/>
  <c r="AF32" i="61"/>
  <c r="AE32" i="61"/>
  <c r="AD32" i="61"/>
  <c r="AC32" i="61"/>
  <c r="CY31" i="61"/>
  <c r="CX31" i="61" s="1"/>
  <c r="CV31" i="61"/>
  <c r="CU31" i="61" s="1"/>
  <c r="AF31" i="61"/>
  <c r="AE31" i="61"/>
  <c r="AD31" i="61"/>
  <c r="AC31" i="61"/>
  <c r="CY30" i="61"/>
  <c r="CX30" i="61" s="1"/>
  <c r="CV30" i="61"/>
  <c r="CU30" i="61" s="1"/>
  <c r="AF30" i="61"/>
  <c r="AE30" i="61"/>
  <c r="AD30" i="61"/>
  <c r="AC30" i="61"/>
  <c r="CY29" i="61"/>
  <c r="CX29" i="61"/>
  <c r="CV29" i="61"/>
  <c r="CU29" i="61" s="1"/>
  <c r="AF29" i="61"/>
  <c r="AE29" i="61"/>
  <c r="AD29" i="61"/>
  <c r="AC29" i="61"/>
  <c r="CY28" i="61"/>
  <c r="CX28" i="61" s="1"/>
  <c r="CV28" i="61"/>
  <c r="CU28" i="61" s="1"/>
  <c r="AF28" i="61"/>
  <c r="AE28" i="61"/>
  <c r="AD28" i="61"/>
  <c r="AC28" i="61"/>
  <c r="CY27" i="61"/>
  <c r="CX27" i="61"/>
  <c r="CV27" i="61"/>
  <c r="CU27" i="61"/>
  <c r="CY26" i="61"/>
  <c r="CX26" i="61" s="1"/>
  <c r="CV26" i="61"/>
  <c r="CU26" i="61" s="1"/>
  <c r="CY25" i="61"/>
  <c r="CX25" i="61" s="1"/>
  <c r="CV25" i="61"/>
  <c r="CU25" i="61" s="1"/>
  <c r="CY24" i="61"/>
  <c r="CX24" i="61" s="1"/>
  <c r="CV24" i="61"/>
  <c r="CU24" i="61" s="1"/>
  <c r="AF24" i="61"/>
  <c r="AE24" i="61"/>
  <c r="AD24" i="61"/>
  <c r="AC24" i="61"/>
  <c r="CY23" i="61"/>
  <c r="CX23" i="61" s="1"/>
  <c r="CV23" i="61"/>
  <c r="CU23" i="61" s="1"/>
  <c r="AF23" i="61"/>
  <c r="AE23" i="61"/>
  <c r="AD23" i="61"/>
  <c r="AC23" i="61"/>
  <c r="CY22" i="61"/>
  <c r="CX22" i="61"/>
  <c r="CV22" i="61"/>
  <c r="CU22" i="61" s="1"/>
  <c r="AF22" i="61"/>
  <c r="AE22" i="61"/>
  <c r="AD22" i="61"/>
  <c r="AC22" i="61"/>
  <c r="CY21" i="61"/>
  <c r="CX21" i="61" s="1"/>
  <c r="CV21" i="61"/>
  <c r="CU21" i="61" s="1"/>
  <c r="AF21" i="61"/>
  <c r="AE21" i="61"/>
  <c r="AD21" i="61"/>
  <c r="AC21" i="61"/>
  <c r="CY20" i="61"/>
  <c r="CX20" i="61"/>
  <c r="CV20" i="61"/>
  <c r="CU20" i="61"/>
  <c r="AF20" i="61"/>
  <c r="AE20" i="61"/>
  <c r="AD20" i="61"/>
  <c r="AC20" i="61"/>
  <c r="CY19" i="61"/>
  <c r="CX19" i="61" s="1"/>
  <c r="CV19" i="61"/>
  <c r="CU19" i="61" s="1"/>
  <c r="AF19" i="61"/>
  <c r="AE19" i="61"/>
  <c r="AD19" i="61"/>
  <c r="AC19" i="61"/>
  <c r="CY18" i="61"/>
  <c r="CX18" i="61" s="1"/>
  <c r="CV18" i="61"/>
  <c r="CU18" i="61" s="1"/>
  <c r="AF18" i="61"/>
  <c r="AE18" i="61"/>
  <c r="AD18" i="61"/>
  <c r="AC18" i="61"/>
  <c r="CY17" i="61"/>
  <c r="CX17" i="61"/>
  <c r="CV17" i="61"/>
  <c r="CU17" i="61" s="1"/>
  <c r="AF17" i="61"/>
  <c r="AE17" i="61"/>
  <c r="AD17" i="61"/>
  <c r="AC17" i="61"/>
  <c r="CY16" i="61"/>
  <c r="CX16" i="61" s="1"/>
  <c r="CV16" i="61"/>
  <c r="CU16" i="61" s="1"/>
  <c r="AF16" i="61"/>
  <c r="AE16" i="61"/>
  <c r="AD16" i="61"/>
  <c r="AC16" i="61"/>
  <c r="CY15" i="61"/>
  <c r="CX15" i="61" s="1"/>
  <c r="CV15" i="61"/>
  <c r="CU15" i="61" s="1"/>
  <c r="AF15" i="61"/>
  <c r="AE15" i="61"/>
  <c r="AD15" i="61"/>
  <c r="AC15" i="61"/>
  <c r="CY14" i="61"/>
  <c r="CX14" i="61" s="1"/>
  <c r="CV14" i="61"/>
  <c r="CU14" i="61" s="1"/>
  <c r="AF14" i="61"/>
  <c r="AE14" i="61"/>
  <c r="AD14" i="61"/>
  <c r="AC14" i="61"/>
  <c r="CY13" i="61"/>
  <c r="CX13" i="61"/>
  <c r="CV13" i="61"/>
  <c r="CU13" i="61" s="1"/>
  <c r="AF13" i="61"/>
  <c r="AE13" i="61"/>
  <c r="AD13" i="61"/>
  <c r="AC13" i="61"/>
  <c r="CY12" i="61"/>
  <c r="CX12" i="61" s="1"/>
  <c r="CV12" i="61"/>
  <c r="CU12" i="61"/>
  <c r="AF12" i="61"/>
  <c r="AE12" i="61"/>
  <c r="AD12" i="61"/>
  <c r="AC12" i="61"/>
  <c r="CY11" i="61"/>
  <c r="CX11" i="61" s="1"/>
  <c r="CV11" i="61"/>
  <c r="CU11" i="61" s="1"/>
  <c r="AF11" i="61"/>
  <c r="AE11" i="61"/>
  <c r="AD11" i="61"/>
  <c r="AC11" i="61"/>
  <c r="CY10" i="61"/>
  <c r="CX10" i="61" s="1"/>
  <c r="CV10" i="61"/>
  <c r="CU10" i="61" s="1"/>
  <c r="AF10" i="61"/>
  <c r="AE10" i="61"/>
  <c r="AD10" i="61"/>
  <c r="AC10" i="61"/>
  <c r="CY9" i="61"/>
  <c r="CX9" i="61" s="1"/>
  <c r="CV9" i="61"/>
  <c r="CU9" i="61" s="1"/>
  <c r="AF9" i="61"/>
  <c r="AE9" i="61"/>
  <c r="AD9" i="61"/>
  <c r="AC9" i="61"/>
  <c r="CY8" i="61"/>
  <c r="CX8" i="61" s="1"/>
  <c r="CV8" i="61"/>
  <c r="CU8" i="61" s="1"/>
  <c r="AF8" i="61"/>
  <c r="AE8" i="61"/>
  <c r="AD8" i="61"/>
  <c r="AC8" i="61"/>
  <c r="CY7" i="61"/>
  <c r="CX7" i="61"/>
  <c r="CV7" i="61"/>
  <c r="CU7" i="61" s="1"/>
  <c r="AF7" i="61"/>
  <c r="AE7" i="61"/>
  <c r="AD7" i="61"/>
  <c r="AC7" i="61"/>
  <c r="CY6" i="61"/>
  <c r="CX6" i="61" s="1"/>
  <c r="CV6" i="61"/>
  <c r="CU6" i="61" s="1"/>
  <c r="AF6" i="61"/>
  <c r="AE6" i="61"/>
  <c r="AD6" i="61"/>
  <c r="AC6" i="61"/>
  <c r="CY90" i="60"/>
  <c r="CX90" i="60"/>
  <c r="CV90" i="60"/>
  <c r="CU90" i="60" s="1"/>
  <c r="CR90" i="60"/>
  <c r="CQ90" i="60" s="1"/>
  <c r="CO90" i="60"/>
  <c r="CN90" i="60" s="1"/>
  <c r="CK90" i="60"/>
  <c r="CJ90" i="60" s="1"/>
  <c r="CH90" i="60"/>
  <c r="CG90" i="60" s="1"/>
  <c r="CD90" i="60"/>
  <c r="CC90" i="60"/>
  <c r="CA90" i="60"/>
  <c r="BZ90" i="60"/>
  <c r="BW90" i="60"/>
  <c r="BV90" i="60" s="1"/>
  <c r="BT90" i="60"/>
  <c r="BS90" i="60" s="1"/>
  <c r="BP90" i="60"/>
  <c r="BO90" i="60" s="1"/>
  <c r="BM90" i="60"/>
  <c r="BL90" i="60"/>
  <c r="CY89" i="60"/>
  <c r="CX89" i="60" s="1"/>
  <c r="CV89" i="60"/>
  <c r="CU89" i="60"/>
  <c r="CR89" i="60"/>
  <c r="CQ89" i="60" s="1"/>
  <c r="CO89" i="60"/>
  <c r="CN89" i="60" s="1"/>
  <c r="CY88" i="60"/>
  <c r="CX88" i="60" s="1"/>
  <c r="CV88" i="60"/>
  <c r="CU88" i="60" s="1"/>
  <c r="CR88" i="60"/>
  <c r="CQ88" i="60" s="1"/>
  <c r="CO88" i="60"/>
  <c r="CN88" i="60" s="1"/>
  <c r="CY87" i="60"/>
  <c r="CX87" i="60"/>
  <c r="CV87" i="60"/>
  <c r="CU87" i="60"/>
  <c r="CR87" i="60"/>
  <c r="CQ87" i="60" s="1"/>
  <c r="CO87" i="60"/>
  <c r="CN87" i="60" s="1"/>
  <c r="CY86" i="60"/>
  <c r="CX86" i="60"/>
  <c r="CV86" i="60"/>
  <c r="CU86" i="60"/>
  <c r="CR86" i="60"/>
  <c r="CQ86" i="60" s="1"/>
  <c r="CO86" i="60"/>
  <c r="CN86" i="60" s="1"/>
  <c r="CY85" i="60"/>
  <c r="CX85" i="60" s="1"/>
  <c r="CV85" i="60"/>
  <c r="CU85" i="60"/>
  <c r="CR85" i="60"/>
  <c r="CQ85" i="60" s="1"/>
  <c r="CO85" i="60"/>
  <c r="CN85" i="60" s="1"/>
  <c r="CY84" i="60"/>
  <c r="CX84" i="60" s="1"/>
  <c r="CV84" i="60"/>
  <c r="CU84" i="60" s="1"/>
  <c r="CR84" i="60"/>
  <c r="CQ84" i="60" s="1"/>
  <c r="CO84" i="60"/>
  <c r="CN84" i="60" s="1"/>
  <c r="CY83" i="60"/>
  <c r="CX83" i="60"/>
  <c r="CV83" i="60"/>
  <c r="CU83" i="60" s="1"/>
  <c r="CR83" i="60"/>
  <c r="CQ83" i="60" s="1"/>
  <c r="CO83" i="60"/>
  <c r="CN83" i="60" s="1"/>
  <c r="CY82" i="60"/>
  <c r="CX82" i="60" s="1"/>
  <c r="CV82" i="60"/>
  <c r="CU82" i="60"/>
  <c r="CR82" i="60"/>
  <c r="CQ82" i="60" s="1"/>
  <c r="CO82" i="60"/>
  <c r="CN82" i="60" s="1"/>
  <c r="CY81" i="60"/>
  <c r="CX81" i="60" s="1"/>
  <c r="CV81" i="60"/>
  <c r="CU81" i="60"/>
  <c r="CR81" i="60"/>
  <c r="CQ81" i="60" s="1"/>
  <c r="CO81" i="60"/>
  <c r="CN81" i="60" s="1"/>
  <c r="CY80" i="60"/>
  <c r="CX80" i="60" s="1"/>
  <c r="CV80" i="60"/>
  <c r="CU80" i="60" s="1"/>
  <c r="CR80" i="60"/>
  <c r="CQ80" i="60" s="1"/>
  <c r="CO80" i="60"/>
  <c r="CN80" i="60" s="1"/>
  <c r="CY79" i="60"/>
  <c r="CX79" i="60"/>
  <c r="CV79" i="60"/>
  <c r="CU79" i="60"/>
  <c r="CR79" i="60"/>
  <c r="CQ79" i="60" s="1"/>
  <c r="CO79" i="60"/>
  <c r="CN79" i="60" s="1"/>
  <c r="CY78" i="60"/>
  <c r="CX78" i="60"/>
  <c r="CV78" i="60"/>
  <c r="CU78" i="60"/>
  <c r="CR78" i="60"/>
  <c r="CQ78" i="60" s="1"/>
  <c r="CO78" i="60"/>
  <c r="CN78" i="60" s="1"/>
  <c r="CY77" i="60"/>
  <c r="CX77" i="60" s="1"/>
  <c r="CV77" i="60"/>
  <c r="CU77" i="60" s="1"/>
  <c r="CR77" i="60"/>
  <c r="CQ77" i="60" s="1"/>
  <c r="CO77" i="60"/>
  <c r="CN77" i="60" s="1"/>
  <c r="CY76" i="60"/>
  <c r="CX76" i="60"/>
  <c r="CV76" i="60"/>
  <c r="CU76" i="60" s="1"/>
  <c r="CR76" i="60"/>
  <c r="CQ76" i="60" s="1"/>
  <c r="CO76" i="60"/>
  <c r="CN76" i="60" s="1"/>
  <c r="CY75" i="60"/>
  <c r="CX75" i="60"/>
  <c r="CV75" i="60"/>
  <c r="CU75" i="60" s="1"/>
  <c r="CR75" i="60"/>
  <c r="CQ75" i="60" s="1"/>
  <c r="CO75" i="60"/>
  <c r="CN75" i="60" s="1"/>
  <c r="CY74" i="60"/>
  <c r="CX74" i="60" s="1"/>
  <c r="CV74" i="60"/>
  <c r="CU74" i="60"/>
  <c r="CR74" i="60"/>
  <c r="CQ74" i="60" s="1"/>
  <c r="CO74" i="60"/>
  <c r="CN74" i="60" s="1"/>
  <c r="CY73" i="60"/>
  <c r="CX73" i="60" s="1"/>
  <c r="CV73" i="60"/>
  <c r="CU73" i="60"/>
  <c r="CR73" i="60"/>
  <c r="CQ73" i="60" s="1"/>
  <c r="CO73" i="60"/>
  <c r="CN73" i="60" s="1"/>
  <c r="CY72" i="60"/>
  <c r="CX72" i="60" s="1"/>
  <c r="CV72" i="60"/>
  <c r="CU72" i="60" s="1"/>
  <c r="CR72" i="60"/>
  <c r="CQ72" i="60" s="1"/>
  <c r="CO72" i="60"/>
  <c r="CN72" i="60"/>
  <c r="CY71" i="60"/>
  <c r="CX71" i="60"/>
  <c r="CV71" i="60"/>
  <c r="CU71" i="60" s="1"/>
  <c r="CR71" i="60"/>
  <c r="CQ71" i="60" s="1"/>
  <c r="CO71" i="60"/>
  <c r="CN71" i="60" s="1"/>
  <c r="CY70" i="60"/>
  <c r="CX70" i="60" s="1"/>
  <c r="CV70" i="60"/>
  <c r="CU70" i="60" s="1"/>
  <c r="CR70" i="60"/>
  <c r="CQ70" i="60"/>
  <c r="CO70" i="60"/>
  <c r="CN70" i="60"/>
  <c r="CY69" i="60"/>
  <c r="CX69" i="60" s="1"/>
  <c r="CV69" i="60"/>
  <c r="CU69" i="60"/>
  <c r="CR69" i="60"/>
  <c r="CQ69" i="60"/>
  <c r="CO69" i="60"/>
  <c r="CN69" i="60" s="1"/>
  <c r="CY68" i="60"/>
  <c r="CX68" i="60"/>
  <c r="CV68" i="60"/>
  <c r="CU68" i="60"/>
  <c r="CR68" i="60"/>
  <c r="CQ68" i="60" s="1"/>
  <c r="CO68" i="60"/>
  <c r="CN68" i="60" s="1"/>
  <c r="CY67" i="60"/>
  <c r="CX67" i="60" s="1"/>
  <c r="CV67" i="60"/>
  <c r="CU67" i="60"/>
  <c r="CR67" i="60"/>
  <c r="CQ67" i="60" s="1"/>
  <c r="CO67" i="60"/>
  <c r="CN67" i="60" s="1"/>
  <c r="CY66" i="60"/>
  <c r="CX66" i="60" s="1"/>
  <c r="CV66" i="60"/>
  <c r="CU66" i="60"/>
  <c r="CR66" i="60"/>
  <c r="CQ66" i="60" s="1"/>
  <c r="CO66" i="60"/>
  <c r="CN66" i="60" s="1"/>
  <c r="CY65" i="60"/>
  <c r="CX65" i="60" s="1"/>
  <c r="CV65" i="60"/>
  <c r="CU65" i="60" s="1"/>
  <c r="CR65" i="60"/>
  <c r="CQ65" i="60" s="1"/>
  <c r="CO65" i="60"/>
  <c r="CN65" i="60"/>
  <c r="CY64" i="60"/>
  <c r="CX64" i="60"/>
  <c r="CV64" i="60"/>
  <c r="CU64" i="60" s="1"/>
  <c r="CR64" i="60"/>
  <c r="CQ64" i="60" s="1"/>
  <c r="CO64" i="60"/>
  <c r="CN64" i="60" s="1"/>
  <c r="CY63" i="60"/>
  <c r="CX63" i="60" s="1"/>
  <c r="CV63" i="60"/>
  <c r="CU63" i="60"/>
  <c r="CR63" i="60"/>
  <c r="CQ63" i="60" s="1"/>
  <c r="CO63" i="60"/>
  <c r="CN63" i="60" s="1"/>
  <c r="CY62" i="60"/>
  <c r="CX62" i="60" s="1"/>
  <c r="CV62" i="60"/>
  <c r="CU62" i="60" s="1"/>
  <c r="CR62" i="60"/>
  <c r="CQ62" i="60" s="1"/>
  <c r="CO62" i="60"/>
  <c r="CN62" i="60"/>
  <c r="CY61" i="60"/>
  <c r="CX61" i="60" s="1"/>
  <c r="CV61" i="60"/>
  <c r="CU61" i="60"/>
  <c r="CR61" i="60"/>
  <c r="CQ61" i="60"/>
  <c r="CO61" i="60"/>
  <c r="CN61" i="60" s="1"/>
  <c r="CY60" i="60"/>
  <c r="CX60" i="60" s="1"/>
  <c r="CV60" i="60"/>
  <c r="CU60" i="60" s="1"/>
  <c r="CR60" i="60"/>
  <c r="CQ60" i="60" s="1"/>
  <c r="CO60" i="60"/>
  <c r="CN60" i="60" s="1"/>
  <c r="CY59" i="60"/>
  <c r="CX59" i="60"/>
  <c r="CV59" i="60"/>
  <c r="CU59" i="60" s="1"/>
  <c r="CR59" i="60"/>
  <c r="CQ59" i="60" s="1"/>
  <c r="CO59" i="60"/>
  <c r="CN59" i="60" s="1"/>
  <c r="CY58" i="60"/>
  <c r="CX58" i="60" s="1"/>
  <c r="CV58" i="60"/>
  <c r="CU58" i="60" s="1"/>
  <c r="CR58" i="60"/>
  <c r="CQ58" i="60" s="1"/>
  <c r="CO58" i="60"/>
  <c r="CN58" i="60" s="1"/>
  <c r="CY57" i="60"/>
  <c r="CX57" i="60" s="1"/>
  <c r="CV57" i="60"/>
  <c r="CU57" i="60"/>
  <c r="CR57" i="60"/>
  <c r="CQ57" i="60" s="1"/>
  <c r="CO57" i="60"/>
  <c r="CN57" i="60"/>
  <c r="AF57" i="60"/>
  <c r="AE57" i="60"/>
  <c r="AD57" i="60"/>
  <c r="AC57" i="60"/>
  <c r="CY56" i="60"/>
  <c r="CX56" i="60" s="1"/>
  <c r="CV56" i="60"/>
  <c r="CU56" i="60"/>
  <c r="CR56" i="60"/>
  <c r="CQ56" i="60" s="1"/>
  <c r="CO56" i="60"/>
  <c r="CN56" i="60" s="1"/>
  <c r="AF56" i="60"/>
  <c r="AE56" i="60"/>
  <c r="AD56" i="60"/>
  <c r="AC56" i="60"/>
  <c r="CY55" i="60"/>
  <c r="CX55" i="60"/>
  <c r="CV55" i="60"/>
  <c r="CU55" i="60" s="1"/>
  <c r="CR55" i="60"/>
  <c r="CQ55" i="60" s="1"/>
  <c r="CO55" i="60"/>
  <c r="CN55" i="60" s="1"/>
  <c r="AF55" i="60"/>
  <c r="AE55" i="60"/>
  <c r="AD55" i="60"/>
  <c r="AC55" i="60"/>
  <c r="CY54" i="60"/>
  <c r="CX54" i="60" s="1"/>
  <c r="CV54" i="60"/>
  <c r="CU54" i="60" s="1"/>
  <c r="CR54" i="60"/>
  <c r="CQ54" i="60" s="1"/>
  <c r="CO54" i="60"/>
  <c r="CN54" i="60" s="1"/>
  <c r="AF54" i="60"/>
  <c r="AE54" i="60"/>
  <c r="AD54" i="60"/>
  <c r="AC54" i="60"/>
  <c r="CY53" i="60"/>
  <c r="CX53" i="60" s="1"/>
  <c r="CV53" i="60"/>
  <c r="CU53" i="60" s="1"/>
  <c r="CR53" i="60"/>
  <c r="CQ53" i="60" s="1"/>
  <c r="CO53" i="60"/>
  <c r="CN53" i="60"/>
  <c r="AF53" i="60"/>
  <c r="AE53" i="60"/>
  <c r="AD53" i="60"/>
  <c r="AC53" i="60"/>
  <c r="CY52" i="60"/>
  <c r="CX52" i="60" s="1"/>
  <c r="CV52" i="60"/>
  <c r="CU52" i="60" s="1"/>
  <c r="CR52" i="60"/>
  <c r="CQ52" i="60" s="1"/>
  <c r="CO52" i="60"/>
  <c r="CN52" i="60" s="1"/>
  <c r="AF52" i="60"/>
  <c r="AE52" i="60"/>
  <c r="AD52" i="60"/>
  <c r="AC52" i="60"/>
  <c r="CY51" i="60"/>
  <c r="CX51" i="60"/>
  <c r="CV51" i="60"/>
  <c r="CU51" i="60"/>
  <c r="CR51" i="60"/>
  <c r="CQ51" i="60"/>
  <c r="CO51" i="60"/>
  <c r="CN51" i="60" s="1"/>
  <c r="AF51" i="60"/>
  <c r="AE51" i="60"/>
  <c r="AD51" i="60"/>
  <c r="AC51" i="60"/>
  <c r="CY50" i="60"/>
  <c r="CX50" i="60" s="1"/>
  <c r="CV50" i="60"/>
  <c r="CU50" i="60"/>
  <c r="CR50" i="60"/>
  <c r="CQ50" i="60" s="1"/>
  <c r="CO50" i="60"/>
  <c r="CN50" i="60"/>
  <c r="AF50" i="60"/>
  <c r="AE50" i="60"/>
  <c r="AD50" i="60"/>
  <c r="AC50" i="60"/>
  <c r="CY49" i="60"/>
  <c r="CX49" i="60" s="1"/>
  <c r="CV49" i="60"/>
  <c r="CU49" i="60" s="1"/>
  <c r="CR49" i="60"/>
  <c r="CQ49" i="60" s="1"/>
  <c r="CO49" i="60"/>
  <c r="CN49" i="60" s="1"/>
  <c r="AF49" i="60"/>
  <c r="AE49" i="60"/>
  <c r="AD49" i="60"/>
  <c r="AC49" i="60"/>
  <c r="CY48" i="60"/>
  <c r="CX48" i="60" s="1"/>
  <c r="CV48" i="60"/>
  <c r="CU48" i="60" s="1"/>
  <c r="CR48" i="60"/>
  <c r="CQ48" i="60" s="1"/>
  <c r="CO48" i="60"/>
  <c r="CN48" i="60" s="1"/>
  <c r="AF48" i="60"/>
  <c r="AE48" i="60"/>
  <c r="AD48" i="60"/>
  <c r="AC48" i="60"/>
  <c r="CY47" i="60"/>
  <c r="CX47" i="60" s="1"/>
  <c r="CV47" i="60"/>
  <c r="CU47" i="60" s="1"/>
  <c r="CR47" i="60"/>
  <c r="CQ47" i="60" s="1"/>
  <c r="CO47" i="60"/>
  <c r="CN47" i="60" s="1"/>
  <c r="CY46" i="60"/>
  <c r="CX46" i="60" s="1"/>
  <c r="CV46" i="60"/>
  <c r="CU46" i="60" s="1"/>
  <c r="CR46" i="60"/>
  <c r="CQ46" i="60" s="1"/>
  <c r="CO46" i="60"/>
  <c r="CN46" i="60"/>
  <c r="CY45" i="60"/>
  <c r="CX45" i="60"/>
  <c r="CV45" i="60"/>
  <c r="CU45" i="60"/>
  <c r="CR45" i="60"/>
  <c r="CQ45" i="60" s="1"/>
  <c r="CO45" i="60"/>
  <c r="CN45" i="60" s="1"/>
  <c r="CY44" i="60"/>
  <c r="CX44" i="60" s="1"/>
  <c r="CV44" i="60"/>
  <c r="CU44" i="60" s="1"/>
  <c r="CR44" i="60"/>
  <c r="CQ44" i="60" s="1"/>
  <c r="CO44" i="60"/>
  <c r="CN44" i="60"/>
  <c r="AF44" i="60"/>
  <c r="AE44" i="60"/>
  <c r="AD44" i="60"/>
  <c r="AC44" i="60"/>
  <c r="CY43" i="60"/>
  <c r="CX43" i="60" s="1"/>
  <c r="CV43" i="60"/>
  <c r="CU43" i="60" s="1"/>
  <c r="CR43" i="60"/>
  <c r="CQ43" i="60" s="1"/>
  <c r="CO43" i="60"/>
  <c r="CN43" i="60"/>
  <c r="AF43" i="60"/>
  <c r="AE43" i="60"/>
  <c r="AD43" i="60"/>
  <c r="AC43" i="60"/>
  <c r="CY42" i="60"/>
  <c r="CX42" i="60" s="1"/>
  <c r="CV42" i="60"/>
  <c r="CU42" i="60" s="1"/>
  <c r="CR42" i="60"/>
  <c r="CQ42" i="60" s="1"/>
  <c r="CO42" i="60"/>
  <c r="CN42" i="60"/>
  <c r="AF42" i="60"/>
  <c r="AE42" i="60"/>
  <c r="AD42" i="60"/>
  <c r="AC42" i="60"/>
  <c r="CY41" i="60"/>
  <c r="CX41" i="60" s="1"/>
  <c r="CV41" i="60"/>
  <c r="CU41" i="60" s="1"/>
  <c r="AF41" i="60"/>
  <c r="AE41" i="60"/>
  <c r="AD41" i="60"/>
  <c r="AC41" i="60"/>
  <c r="CY40" i="60"/>
  <c r="CX40" i="60" s="1"/>
  <c r="CV40" i="60"/>
  <c r="CU40" i="60" s="1"/>
  <c r="AF40" i="60"/>
  <c r="AE40" i="60"/>
  <c r="AD40" i="60"/>
  <c r="AC40" i="60"/>
  <c r="CY39" i="60"/>
  <c r="CX39" i="60" s="1"/>
  <c r="CV39" i="60"/>
  <c r="CU39" i="60"/>
  <c r="AF39" i="60"/>
  <c r="AE39" i="60"/>
  <c r="AD39" i="60"/>
  <c r="AC39" i="60"/>
  <c r="CY38" i="60"/>
  <c r="CX38" i="60" s="1"/>
  <c r="CV38" i="60"/>
  <c r="CU38" i="60" s="1"/>
  <c r="AF38" i="60"/>
  <c r="AE38" i="60"/>
  <c r="AD38" i="60"/>
  <c r="AC38" i="60"/>
  <c r="CY37" i="60"/>
  <c r="CX37" i="60"/>
  <c r="CV37" i="60"/>
  <c r="CU37" i="60" s="1"/>
  <c r="AF37" i="60"/>
  <c r="AE37" i="60"/>
  <c r="AD37" i="60"/>
  <c r="AC37" i="60"/>
  <c r="CY36" i="60"/>
  <c r="CX36" i="60" s="1"/>
  <c r="CV36" i="60"/>
  <c r="CU36" i="60"/>
  <c r="AF36" i="60"/>
  <c r="AE36" i="60"/>
  <c r="AD36" i="60"/>
  <c r="AC36" i="60"/>
  <c r="CY35" i="60"/>
  <c r="CX35" i="60" s="1"/>
  <c r="CV35" i="60"/>
  <c r="CU35" i="60" s="1"/>
  <c r="AF35" i="60"/>
  <c r="AE35" i="60"/>
  <c r="AD35" i="60"/>
  <c r="AC35" i="60"/>
  <c r="CY34" i="60"/>
  <c r="CX34" i="60" s="1"/>
  <c r="CV34" i="60"/>
  <c r="CU34" i="60"/>
  <c r="AF34" i="60"/>
  <c r="AE34" i="60"/>
  <c r="AD34" i="60"/>
  <c r="AC34" i="60"/>
  <c r="CY33" i="60"/>
  <c r="CX33" i="60"/>
  <c r="CV33" i="60"/>
  <c r="CU33" i="60" s="1"/>
  <c r="AF33" i="60"/>
  <c r="AE33" i="60"/>
  <c r="AD33" i="60"/>
  <c r="AC33" i="60"/>
  <c r="CY32" i="60"/>
  <c r="CX32" i="60"/>
  <c r="CV32" i="60"/>
  <c r="CU32" i="60"/>
  <c r="AF32" i="60"/>
  <c r="AE32" i="60"/>
  <c r="AD32" i="60"/>
  <c r="AC32" i="60"/>
  <c r="CY31" i="60"/>
  <c r="CX31" i="60" s="1"/>
  <c r="CV31" i="60"/>
  <c r="CU31" i="60" s="1"/>
  <c r="AF31" i="60"/>
  <c r="AE31" i="60"/>
  <c r="AD31" i="60"/>
  <c r="AC31" i="60"/>
  <c r="CY30" i="60"/>
  <c r="CX30" i="60" s="1"/>
  <c r="CV30" i="60"/>
  <c r="CU30" i="60" s="1"/>
  <c r="AF30" i="60"/>
  <c r="AE30" i="60"/>
  <c r="AD30" i="60"/>
  <c r="AC30" i="60"/>
  <c r="CY29" i="60"/>
  <c r="CX29" i="60"/>
  <c r="CV29" i="60"/>
  <c r="CU29" i="60" s="1"/>
  <c r="AF29" i="60"/>
  <c r="AE29" i="60"/>
  <c r="AD29" i="60"/>
  <c r="AC29" i="60"/>
  <c r="CY28" i="60"/>
  <c r="CX28" i="60" s="1"/>
  <c r="CV28" i="60"/>
  <c r="CU28" i="60" s="1"/>
  <c r="AF28" i="60"/>
  <c r="AE28" i="60"/>
  <c r="AD28" i="60"/>
  <c r="AC28" i="60"/>
  <c r="CY27" i="60"/>
  <c r="CX27" i="60" s="1"/>
  <c r="CV27" i="60"/>
  <c r="CU27" i="60"/>
  <c r="CY26" i="60"/>
  <c r="CX26" i="60"/>
  <c r="CV26" i="60"/>
  <c r="CU26" i="60" s="1"/>
  <c r="CY25" i="60"/>
  <c r="CX25" i="60"/>
  <c r="CV25" i="60"/>
  <c r="CU25" i="60" s="1"/>
  <c r="CY24" i="60"/>
  <c r="CX24" i="60" s="1"/>
  <c r="CV24" i="60"/>
  <c r="CU24" i="60" s="1"/>
  <c r="AF24" i="60"/>
  <c r="AE24" i="60"/>
  <c r="AD24" i="60"/>
  <c r="AC24" i="60"/>
  <c r="CY23" i="60"/>
  <c r="CX23" i="60"/>
  <c r="CV23" i="60"/>
  <c r="CU23" i="60"/>
  <c r="AF23" i="60"/>
  <c r="AE23" i="60"/>
  <c r="AD23" i="60"/>
  <c r="AC23" i="60"/>
  <c r="CY22" i="60"/>
  <c r="CX22" i="60" s="1"/>
  <c r="CV22" i="60"/>
  <c r="CU22" i="60" s="1"/>
  <c r="AF22" i="60"/>
  <c r="AE22" i="60"/>
  <c r="AD22" i="60"/>
  <c r="AC22" i="60"/>
  <c r="CY21" i="60"/>
  <c r="CX21" i="60" s="1"/>
  <c r="CV21" i="60"/>
  <c r="CU21" i="60" s="1"/>
  <c r="AF21" i="60"/>
  <c r="AE21" i="60"/>
  <c r="AD21" i="60"/>
  <c r="AC21" i="60"/>
  <c r="CY20" i="60"/>
  <c r="CX20" i="60" s="1"/>
  <c r="CV20" i="60"/>
  <c r="CU20" i="60" s="1"/>
  <c r="AF20" i="60"/>
  <c r="AE20" i="60"/>
  <c r="AD20" i="60"/>
  <c r="AC20" i="60"/>
  <c r="CY19" i="60"/>
  <c r="CX19" i="60" s="1"/>
  <c r="CV19" i="60"/>
  <c r="CU19" i="60" s="1"/>
  <c r="AF19" i="60"/>
  <c r="AE19" i="60"/>
  <c r="AD19" i="60"/>
  <c r="AC19" i="60"/>
  <c r="CY18" i="60"/>
  <c r="CX18" i="60"/>
  <c r="CV18" i="60"/>
  <c r="CU18" i="60" s="1"/>
  <c r="AF18" i="60"/>
  <c r="AE18" i="60"/>
  <c r="AD18" i="60"/>
  <c r="AC18" i="60"/>
  <c r="CY17" i="60"/>
  <c r="CX17" i="60" s="1"/>
  <c r="CV17" i="60"/>
  <c r="CU17" i="60" s="1"/>
  <c r="AF17" i="60"/>
  <c r="AE17" i="60"/>
  <c r="AD17" i="60"/>
  <c r="AC17" i="60"/>
  <c r="CY16" i="60"/>
  <c r="CX16" i="60" s="1"/>
  <c r="CV16" i="60"/>
  <c r="CU16" i="60"/>
  <c r="AF16" i="60"/>
  <c r="AE16" i="60"/>
  <c r="AD16" i="60"/>
  <c r="AC16" i="60"/>
  <c r="CY15" i="60"/>
  <c r="CX15" i="60" s="1"/>
  <c r="CV15" i="60"/>
  <c r="CU15" i="60" s="1"/>
  <c r="AF15" i="60"/>
  <c r="AE15" i="60"/>
  <c r="AD15" i="60"/>
  <c r="AC15" i="60"/>
  <c r="CY14" i="60"/>
  <c r="CX14" i="60" s="1"/>
  <c r="CV14" i="60"/>
  <c r="CU14" i="60"/>
  <c r="AF14" i="60"/>
  <c r="AE14" i="60"/>
  <c r="AD14" i="60"/>
  <c r="AC14" i="60"/>
  <c r="CY13" i="60"/>
  <c r="CX13" i="60"/>
  <c r="CV13" i="60"/>
  <c r="CU13" i="60" s="1"/>
  <c r="AF13" i="60"/>
  <c r="AE13" i="60"/>
  <c r="AD13" i="60"/>
  <c r="AC13" i="60"/>
  <c r="CY12" i="60"/>
  <c r="CX12" i="60" s="1"/>
  <c r="CV12" i="60"/>
  <c r="CU12" i="60" s="1"/>
  <c r="AF12" i="60"/>
  <c r="AE12" i="60"/>
  <c r="AD12" i="60"/>
  <c r="AC12" i="60"/>
  <c r="CY11" i="60"/>
  <c r="CX11" i="60" s="1"/>
  <c r="CV11" i="60"/>
  <c r="CU11" i="60" s="1"/>
  <c r="AF11" i="60"/>
  <c r="AE11" i="60"/>
  <c r="AD11" i="60"/>
  <c r="AC11" i="60"/>
  <c r="CY10" i="60"/>
  <c r="CX10" i="60"/>
  <c r="CV10" i="60"/>
  <c r="CU10" i="60" s="1"/>
  <c r="AF10" i="60"/>
  <c r="AE10" i="60"/>
  <c r="AD10" i="60"/>
  <c r="AC10" i="60"/>
  <c r="CY9" i="60"/>
  <c r="CX9" i="60" s="1"/>
  <c r="CV9" i="60"/>
  <c r="CU9" i="60"/>
  <c r="AF9" i="60"/>
  <c r="AE9" i="60"/>
  <c r="AD9" i="60"/>
  <c r="AC9" i="60"/>
  <c r="CY8" i="60"/>
  <c r="CX8" i="60" s="1"/>
  <c r="CV8" i="60"/>
  <c r="CU8" i="60" s="1"/>
  <c r="AF8" i="60"/>
  <c r="AE8" i="60"/>
  <c r="AD8" i="60"/>
  <c r="AC8" i="60"/>
  <c r="CY7" i="60"/>
  <c r="CX7" i="60"/>
  <c r="CV7" i="60"/>
  <c r="CU7" i="60" s="1"/>
  <c r="AF7" i="60"/>
  <c r="AE7" i="60"/>
  <c r="AD7" i="60"/>
  <c r="AC7" i="60"/>
  <c r="CY6" i="60"/>
  <c r="CX6" i="60" s="1"/>
  <c r="CV6" i="60"/>
  <c r="CU6" i="60" s="1"/>
  <c r="AF6" i="60"/>
  <c r="AE6" i="60"/>
  <c r="AD6" i="60"/>
  <c r="AC6" i="60"/>
  <c r="CY90" i="59"/>
  <c r="CX90" i="59"/>
  <c r="CV90" i="59"/>
  <c r="CU90" i="59" s="1"/>
  <c r="CR90" i="59"/>
  <c r="CQ90" i="59" s="1"/>
  <c r="CO90" i="59"/>
  <c r="CN90" i="59" s="1"/>
  <c r="CK90" i="59"/>
  <c r="CJ90" i="59"/>
  <c r="CH90" i="59"/>
  <c r="CG90" i="59" s="1"/>
  <c r="CD90" i="59"/>
  <c r="CC90" i="59"/>
  <c r="CA90" i="59"/>
  <c r="BZ90" i="59"/>
  <c r="BW90" i="59"/>
  <c r="BV90" i="59" s="1"/>
  <c r="BT90" i="59"/>
  <c r="BS90" i="59" s="1"/>
  <c r="BP90" i="59"/>
  <c r="BO90" i="59" s="1"/>
  <c r="BM90" i="59"/>
  <c r="BL90" i="59" s="1"/>
  <c r="CY89" i="59"/>
  <c r="CX89" i="59" s="1"/>
  <c r="CV89" i="59"/>
  <c r="CU89" i="59" s="1"/>
  <c r="CR89" i="59"/>
  <c r="CQ89" i="59" s="1"/>
  <c r="CO89" i="59"/>
  <c r="CN89" i="59" s="1"/>
  <c r="CY88" i="59"/>
  <c r="CX88" i="59" s="1"/>
  <c r="CV88" i="59"/>
  <c r="CU88" i="59" s="1"/>
  <c r="CR88" i="59"/>
  <c r="CQ88" i="59" s="1"/>
  <c r="CO88" i="59"/>
  <c r="CN88" i="59" s="1"/>
  <c r="CY87" i="59"/>
  <c r="CX87" i="59"/>
  <c r="CV87" i="59"/>
  <c r="CU87" i="59"/>
  <c r="CR87" i="59"/>
  <c r="CQ87" i="59" s="1"/>
  <c r="CO87" i="59"/>
  <c r="CN87" i="59" s="1"/>
  <c r="CY86" i="59"/>
  <c r="CX86" i="59" s="1"/>
  <c r="CV86" i="59"/>
  <c r="CU86" i="59"/>
  <c r="CR86" i="59"/>
  <c r="CQ86" i="59" s="1"/>
  <c r="CO86" i="59"/>
  <c r="CN86" i="59" s="1"/>
  <c r="CY85" i="59"/>
  <c r="CX85" i="59" s="1"/>
  <c r="CV85" i="59"/>
  <c r="CU85" i="59" s="1"/>
  <c r="CR85" i="59"/>
  <c r="CQ85" i="59"/>
  <c r="CO85" i="59"/>
  <c r="CN85" i="59"/>
  <c r="CY84" i="59"/>
  <c r="CX84" i="59" s="1"/>
  <c r="CV84" i="59"/>
  <c r="CU84" i="59" s="1"/>
  <c r="CR84" i="59"/>
  <c r="CQ84" i="59" s="1"/>
  <c r="CO84" i="59"/>
  <c r="CN84" i="59" s="1"/>
  <c r="CY83" i="59"/>
  <c r="CX83" i="59" s="1"/>
  <c r="CV83" i="59"/>
  <c r="CU83" i="59"/>
  <c r="CR83" i="59"/>
  <c r="CQ83" i="59" s="1"/>
  <c r="CO83" i="59"/>
  <c r="CN83" i="59" s="1"/>
  <c r="CY82" i="59"/>
  <c r="CX82" i="59" s="1"/>
  <c r="CV82" i="59"/>
  <c r="CU82" i="59" s="1"/>
  <c r="CR82" i="59"/>
  <c r="CQ82" i="59" s="1"/>
  <c r="CO82" i="59"/>
  <c r="CN82" i="59" s="1"/>
  <c r="CY81" i="59"/>
  <c r="CX81" i="59"/>
  <c r="CV81" i="59"/>
  <c r="CU81" i="59"/>
  <c r="CR81" i="59"/>
  <c r="CQ81" i="59" s="1"/>
  <c r="CO81" i="59"/>
  <c r="CN81" i="59" s="1"/>
  <c r="CY80" i="59"/>
  <c r="CX80" i="59"/>
  <c r="CV80" i="59"/>
  <c r="CU80" i="59"/>
  <c r="CR80" i="59"/>
  <c r="CQ80" i="59" s="1"/>
  <c r="CO80" i="59"/>
  <c r="CN80" i="59" s="1"/>
  <c r="CY79" i="59"/>
  <c r="CX79" i="59" s="1"/>
  <c r="CV79" i="59"/>
  <c r="CU79" i="59" s="1"/>
  <c r="CR79" i="59"/>
  <c r="CQ79" i="59" s="1"/>
  <c r="CO79" i="59"/>
  <c r="CN79" i="59" s="1"/>
  <c r="CY78" i="59"/>
  <c r="CX78" i="59"/>
  <c r="CV78" i="59"/>
  <c r="CU78" i="59" s="1"/>
  <c r="CR78" i="59"/>
  <c r="CQ78" i="59" s="1"/>
  <c r="CO78" i="59"/>
  <c r="CN78" i="59" s="1"/>
  <c r="CY77" i="59"/>
  <c r="CX77" i="59"/>
  <c r="CV77" i="59"/>
  <c r="CU77" i="59" s="1"/>
  <c r="CR77" i="59"/>
  <c r="CQ77" i="59" s="1"/>
  <c r="CO77" i="59"/>
  <c r="CN77" i="59" s="1"/>
  <c r="CY76" i="59"/>
  <c r="CX76" i="59" s="1"/>
  <c r="CV76" i="59"/>
  <c r="CU76" i="59"/>
  <c r="CR76" i="59"/>
  <c r="CQ76" i="59" s="1"/>
  <c r="CO76" i="59"/>
  <c r="CN76" i="59" s="1"/>
  <c r="CY75" i="59"/>
  <c r="CX75" i="59" s="1"/>
  <c r="CV75" i="59"/>
  <c r="CU75" i="59"/>
  <c r="CR75" i="59"/>
  <c r="CQ75" i="59" s="1"/>
  <c r="CO75" i="59"/>
  <c r="CN75" i="59" s="1"/>
  <c r="CY74" i="59"/>
  <c r="CX74" i="59" s="1"/>
  <c r="CV74" i="59"/>
  <c r="CU74" i="59" s="1"/>
  <c r="CR74" i="59"/>
  <c r="CQ74" i="59" s="1"/>
  <c r="CO74" i="59"/>
  <c r="CN74" i="59" s="1"/>
  <c r="CY73" i="59"/>
  <c r="CX73" i="59"/>
  <c r="CV73" i="59"/>
  <c r="CU73" i="59"/>
  <c r="CR73" i="59"/>
  <c r="CQ73" i="59" s="1"/>
  <c r="CO73" i="59"/>
  <c r="CN73" i="59" s="1"/>
  <c r="CY72" i="59"/>
  <c r="CX72" i="59"/>
  <c r="CV72" i="59"/>
  <c r="CU72" i="59" s="1"/>
  <c r="CR72" i="59"/>
  <c r="CQ72" i="59" s="1"/>
  <c r="CO72" i="59"/>
  <c r="CN72" i="59"/>
  <c r="CY71" i="59"/>
  <c r="CX71" i="59"/>
  <c r="CV71" i="59"/>
  <c r="CU71" i="59" s="1"/>
  <c r="CR71" i="59"/>
  <c r="CQ71" i="59"/>
  <c r="CO71" i="59"/>
  <c r="CN71" i="59"/>
  <c r="CY70" i="59"/>
  <c r="CX70" i="59" s="1"/>
  <c r="CV70" i="59"/>
  <c r="CU70" i="59" s="1"/>
  <c r="CR70" i="59"/>
  <c r="CQ70" i="59"/>
  <c r="CO70" i="59"/>
  <c r="CN70" i="59"/>
  <c r="CY69" i="59"/>
  <c r="CX69" i="59" s="1"/>
  <c r="CV69" i="59"/>
  <c r="CU69" i="59"/>
  <c r="CR69" i="59"/>
  <c r="CQ69" i="59"/>
  <c r="CO69" i="59"/>
  <c r="CN69" i="59"/>
  <c r="CY68" i="59"/>
  <c r="CX68" i="59" s="1"/>
  <c r="CV68" i="59"/>
  <c r="CU68" i="59"/>
  <c r="CR68" i="59"/>
  <c r="CQ68" i="59" s="1"/>
  <c r="CO68" i="59"/>
  <c r="CN68" i="59" s="1"/>
  <c r="CY67" i="59"/>
  <c r="CX67" i="59" s="1"/>
  <c r="CV67" i="59"/>
  <c r="CU67" i="59"/>
  <c r="CR67" i="59"/>
  <c r="CQ67" i="59" s="1"/>
  <c r="CO67" i="59"/>
  <c r="CN67" i="59" s="1"/>
  <c r="CY66" i="59"/>
  <c r="CX66" i="59"/>
  <c r="CV66" i="59"/>
  <c r="CU66" i="59" s="1"/>
  <c r="CR66" i="59"/>
  <c r="CQ66" i="59" s="1"/>
  <c r="CO66" i="59"/>
  <c r="CN66" i="59" s="1"/>
  <c r="CY65" i="59"/>
  <c r="CX65" i="59" s="1"/>
  <c r="CV65" i="59"/>
  <c r="CU65" i="59" s="1"/>
  <c r="CR65" i="59"/>
  <c r="CQ65" i="59"/>
  <c r="CO65" i="59"/>
  <c r="CN65" i="59" s="1"/>
  <c r="CY64" i="59"/>
  <c r="CX64" i="59" s="1"/>
  <c r="CV64" i="59"/>
  <c r="CU64" i="59" s="1"/>
  <c r="CR64" i="59"/>
  <c r="CQ64" i="59" s="1"/>
  <c r="CO64" i="59"/>
  <c r="CN64" i="59"/>
  <c r="CY63" i="59"/>
  <c r="CX63" i="59"/>
  <c r="CV63" i="59"/>
  <c r="CU63" i="59" s="1"/>
  <c r="CR63" i="59"/>
  <c r="CQ63" i="59" s="1"/>
  <c r="CO63" i="59"/>
  <c r="CN63" i="59" s="1"/>
  <c r="CY62" i="59"/>
  <c r="CX62" i="59" s="1"/>
  <c r="CV62" i="59"/>
  <c r="CU62" i="59" s="1"/>
  <c r="CR62" i="59"/>
  <c r="CQ62" i="59" s="1"/>
  <c r="CO62" i="59"/>
  <c r="CN62" i="59" s="1"/>
  <c r="CY61" i="59"/>
  <c r="CX61" i="59" s="1"/>
  <c r="CV61" i="59"/>
  <c r="CU61" i="59" s="1"/>
  <c r="CR61" i="59"/>
  <c r="CQ61" i="59"/>
  <c r="CO61" i="59"/>
  <c r="CN61" i="59"/>
  <c r="CY60" i="59"/>
  <c r="CX60" i="59" s="1"/>
  <c r="CV60" i="59"/>
  <c r="CU60" i="59"/>
  <c r="CR60" i="59"/>
  <c r="CQ60" i="59" s="1"/>
  <c r="CO60" i="59"/>
  <c r="CN60" i="59" s="1"/>
  <c r="CY59" i="59"/>
  <c r="CX59" i="59" s="1"/>
  <c r="CV59" i="59"/>
  <c r="CU59" i="59" s="1"/>
  <c r="CR59" i="59"/>
  <c r="CQ59" i="59" s="1"/>
  <c r="CO59" i="59"/>
  <c r="CN59" i="59" s="1"/>
  <c r="CY58" i="59"/>
  <c r="CX58" i="59" s="1"/>
  <c r="CV58" i="59"/>
  <c r="CU58" i="59" s="1"/>
  <c r="CR58" i="59"/>
  <c r="CQ58" i="59" s="1"/>
  <c r="CO58" i="59"/>
  <c r="CN58" i="59"/>
  <c r="CY57" i="59"/>
  <c r="CX57" i="59" s="1"/>
  <c r="CV57" i="59"/>
  <c r="CU57" i="59" s="1"/>
  <c r="CR57" i="59"/>
  <c r="CQ57" i="59" s="1"/>
  <c r="CO57" i="59"/>
  <c r="CN57" i="59" s="1"/>
  <c r="AF57" i="59"/>
  <c r="AE57" i="59"/>
  <c r="AD57" i="59"/>
  <c r="AC57" i="59"/>
  <c r="CY56" i="59"/>
  <c r="CX56" i="59"/>
  <c r="CV56" i="59"/>
  <c r="CU56" i="59" s="1"/>
  <c r="CR56" i="59"/>
  <c r="CQ56" i="59" s="1"/>
  <c r="CO56" i="59"/>
  <c r="CN56" i="59" s="1"/>
  <c r="AF56" i="59"/>
  <c r="AE56" i="59"/>
  <c r="AD56" i="59"/>
  <c r="AC56" i="59"/>
  <c r="CY55" i="59"/>
  <c r="CX55" i="59" s="1"/>
  <c r="CV55" i="59"/>
  <c r="CU55" i="59" s="1"/>
  <c r="CR55" i="59"/>
  <c r="CQ55" i="59" s="1"/>
  <c r="CO55" i="59"/>
  <c r="CN55" i="59" s="1"/>
  <c r="AF55" i="59"/>
  <c r="AE55" i="59"/>
  <c r="AD55" i="59"/>
  <c r="AC55" i="59"/>
  <c r="CY54" i="59"/>
  <c r="CX54" i="59"/>
  <c r="CV54" i="59"/>
  <c r="CU54" i="59" s="1"/>
  <c r="CR54" i="59"/>
  <c r="CQ54" i="59" s="1"/>
  <c r="CO54" i="59"/>
  <c r="CN54" i="59" s="1"/>
  <c r="AF54" i="59"/>
  <c r="AE54" i="59"/>
  <c r="AD54" i="59"/>
  <c r="AC54" i="59"/>
  <c r="CY53" i="59"/>
  <c r="CX53" i="59" s="1"/>
  <c r="CV53" i="59"/>
  <c r="CU53" i="59" s="1"/>
  <c r="CR53" i="59"/>
  <c r="CQ53" i="59" s="1"/>
  <c r="CO53" i="59"/>
  <c r="CN53" i="59" s="1"/>
  <c r="AF53" i="59"/>
  <c r="AE53" i="59"/>
  <c r="AD53" i="59"/>
  <c r="AC53" i="59"/>
  <c r="CY52" i="59"/>
  <c r="CX52" i="59" s="1"/>
  <c r="CV52" i="59"/>
  <c r="CU52" i="59" s="1"/>
  <c r="CR52" i="59"/>
  <c r="CQ52" i="59" s="1"/>
  <c r="CO52" i="59"/>
  <c r="CN52" i="59"/>
  <c r="AF52" i="59"/>
  <c r="AE52" i="59"/>
  <c r="AD52" i="59"/>
  <c r="AC52" i="59"/>
  <c r="CY51" i="59"/>
  <c r="CX51" i="59" s="1"/>
  <c r="CV51" i="59"/>
  <c r="CU51" i="59" s="1"/>
  <c r="CR51" i="59"/>
  <c r="CQ51" i="59" s="1"/>
  <c r="CO51" i="59"/>
  <c r="CN51" i="59" s="1"/>
  <c r="AF51" i="59"/>
  <c r="AE51" i="59"/>
  <c r="AD51" i="59"/>
  <c r="AC51" i="59"/>
  <c r="CY50" i="59"/>
  <c r="CX50" i="59" s="1"/>
  <c r="CV50" i="59"/>
  <c r="CU50" i="59" s="1"/>
  <c r="CR50" i="59"/>
  <c r="CQ50" i="59"/>
  <c r="CO50" i="59"/>
  <c r="CN50" i="59" s="1"/>
  <c r="AF50" i="59"/>
  <c r="AE50" i="59"/>
  <c r="AD50" i="59"/>
  <c r="AC50" i="59"/>
  <c r="CY49" i="59"/>
  <c r="CX49" i="59"/>
  <c r="CV49" i="59"/>
  <c r="CU49" i="59" s="1"/>
  <c r="CR49" i="59"/>
  <c r="CQ49" i="59" s="1"/>
  <c r="CO49" i="59"/>
  <c r="CN49" i="59" s="1"/>
  <c r="AF49" i="59"/>
  <c r="AE49" i="59"/>
  <c r="AD49" i="59"/>
  <c r="AC49" i="59"/>
  <c r="CY48" i="59"/>
  <c r="CX48" i="59"/>
  <c r="CV48" i="59"/>
  <c r="CU48" i="59" s="1"/>
  <c r="CR48" i="59"/>
  <c r="CQ48" i="59" s="1"/>
  <c r="CO48" i="59"/>
  <c r="CN48" i="59" s="1"/>
  <c r="AF48" i="59"/>
  <c r="AE48" i="59"/>
  <c r="AD48" i="59"/>
  <c r="AC48" i="59"/>
  <c r="CY47" i="59"/>
  <c r="CX47" i="59"/>
  <c r="CV47" i="59"/>
  <c r="CU47" i="59" s="1"/>
  <c r="CR47" i="59"/>
  <c r="CQ47" i="59" s="1"/>
  <c r="CO47" i="59"/>
  <c r="CN47" i="59" s="1"/>
  <c r="CY46" i="59"/>
  <c r="CX46" i="59" s="1"/>
  <c r="CV46" i="59"/>
  <c r="CU46" i="59" s="1"/>
  <c r="CR46" i="59"/>
  <c r="CQ46" i="59"/>
  <c r="CO46" i="59"/>
  <c r="CN46" i="59"/>
  <c r="CY45" i="59"/>
  <c r="CX45" i="59"/>
  <c r="CV45" i="59"/>
  <c r="CU45" i="59" s="1"/>
  <c r="CR45" i="59"/>
  <c r="CQ45" i="59" s="1"/>
  <c r="CO45" i="59"/>
  <c r="CN45" i="59" s="1"/>
  <c r="CY44" i="59"/>
  <c r="CX44" i="59" s="1"/>
  <c r="CV44" i="59"/>
  <c r="CU44" i="59" s="1"/>
  <c r="CR44" i="59"/>
  <c r="CQ44" i="59" s="1"/>
  <c r="CO44" i="59"/>
  <c r="CN44" i="59" s="1"/>
  <c r="AF44" i="59"/>
  <c r="AE44" i="59"/>
  <c r="AD44" i="59"/>
  <c r="AC44" i="59"/>
  <c r="CY43" i="59"/>
  <c r="CX43" i="59" s="1"/>
  <c r="CV43" i="59"/>
  <c r="CU43" i="59"/>
  <c r="CR43" i="59"/>
  <c r="CQ43" i="59" s="1"/>
  <c r="CO43" i="59"/>
  <c r="CN43" i="59" s="1"/>
  <c r="AF43" i="59"/>
  <c r="AE43" i="59"/>
  <c r="AD43" i="59"/>
  <c r="AC43" i="59"/>
  <c r="CY42" i="59"/>
  <c r="CX42" i="59" s="1"/>
  <c r="CV42" i="59"/>
  <c r="CU42" i="59" s="1"/>
  <c r="CR42" i="59"/>
  <c r="CQ42" i="59"/>
  <c r="CO42" i="59"/>
  <c r="CN42" i="59" s="1"/>
  <c r="AF42" i="59"/>
  <c r="AE42" i="59"/>
  <c r="AD42" i="59"/>
  <c r="AC42" i="59"/>
  <c r="CY41" i="59"/>
  <c r="CX41" i="59" s="1"/>
  <c r="CV41" i="59"/>
  <c r="CU41" i="59"/>
  <c r="AF41" i="59"/>
  <c r="AE41" i="59"/>
  <c r="AD41" i="59"/>
  <c r="AC41" i="59"/>
  <c r="CY40" i="59"/>
  <c r="CX40" i="59" s="1"/>
  <c r="CV40" i="59"/>
  <c r="CU40" i="59" s="1"/>
  <c r="AF40" i="59"/>
  <c r="AE40" i="59"/>
  <c r="AD40" i="59"/>
  <c r="AC40" i="59"/>
  <c r="CY39" i="59"/>
  <c r="CX39" i="59"/>
  <c r="CV39" i="59"/>
  <c r="CU39" i="59" s="1"/>
  <c r="AF39" i="59"/>
  <c r="AE39" i="59"/>
  <c r="AD39" i="59"/>
  <c r="AC39" i="59"/>
  <c r="CY38" i="59"/>
  <c r="CX38" i="59" s="1"/>
  <c r="CV38" i="59"/>
  <c r="CU38" i="59"/>
  <c r="AF38" i="59"/>
  <c r="AE38" i="59"/>
  <c r="AD38" i="59"/>
  <c r="AC38" i="59"/>
  <c r="CY37" i="59"/>
  <c r="CX37" i="59" s="1"/>
  <c r="CV37" i="59"/>
  <c r="CU37" i="59"/>
  <c r="AF37" i="59"/>
  <c r="AE37" i="59"/>
  <c r="AD37" i="59"/>
  <c r="AC37" i="59"/>
  <c r="CY36" i="59"/>
  <c r="CX36" i="59"/>
  <c r="CV36" i="59"/>
  <c r="CU36" i="59"/>
  <c r="AF36" i="59"/>
  <c r="AE36" i="59"/>
  <c r="AD36" i="59"/>
  <c r="AC36" i="59"/>
  <c r="CY35" i="59"/>
  <c r="CX35" i="59" s="1"/>
  <c r="CV35" i="59"/>
  <c r="CU35" i="59" s="1"/>
  <c r="AF35" i="59"/>
  <c r="AE35" i="59"/>
  <c r="AD35" i="59"/>
  <c r="AC35" i="59"/>
  <c r="CY34" i="59"/>
  <c r="CX34" i="59" s="1"/>
  <c r="CV34" i="59"/>
  <c r="CU34" i="59"/>
  <c r="AF34" i="59"/>
  <c r="AE34" i="59"/>
  <c r="AD34" i="59"/>
  <c r="AC34" i="59"/>
  <c r="CY33" i="59"/>
  <c r="CX33" i="59" s="1"/>
  <c r="CV33" i="59"/>
  <c r="CU33" i="59" s="1"/>
  <c r="AF33" i="59"/>
  <c r="AE33" i="59"/>
  <c r="AD33" i="59"/>
  <c r="AC33" i="59"/>
  <c r="CY32" i="59"/>
  <c r="CX32" i="59" s="1"/>
  <c r="CV32" i="59"/>
  <c r="CU32" i="59" s="1"/>
  <c r="AF32" i="59"/>
  <c r="AE32" i="59"/>
  <c r="AD32" i="59"/>
  <c r="AC32" i="59"/>
  <c r="CY31" i="59"/>
  <c r="CX31" i="59" s="1"/>
  <c r="CV31" i="59"/>
  <c r="CU31" i="59"/>
  <c r="AF31" i="59"/>
  <c r="AE31" i="59"/>
  <c r="AD31" i="59"/>
  <c r="AC31" i="59"/>
  <c r="CY30" i="59"/>
  <c r="CX30" i="59" s="1"/>
  <c r="CV30" i="59"/>
  <c r="CU30" i="59"/>
  <c r="AF30" i="59"/>
  <c r="AE30" i="59"/>
  <c r="AD30" i="59"/>
  <c r="AC30" i="59"/>
  <c r="CY29" i="59"/>
  <c r="CX29" i="59" s="1"/>
  <c r="CV29" i="59"/>
  <c r="CU29" i="59" s="1"/>
  <c r="AF29" i="59"/>
  <c r="AE29" i="59"/>
  <c r="AD29" i="59"/>
  <c r="AC29" i="59"/>
  <c r="CY28" i="59"/>
  <c r="CX28" i="59" s="1"/>
  <c r="CV28" i="59"/>
  <c r="CU28" i="59" s="1"/>
  <c r="AF28" i="59"/>
  <c r="AE28" i="59"/>
  <c r="AD28" i="59"/>
  <c r="AC28" i="59"/>
  <c r="CY27" i="59"/>
  <c r="CX27" i="59" s="1"/>
  <c r="CV27" i="59"/>
  <c r="CU27" i="59" s="1"/>
  <c r="CY26" i="59"/>
  <c r="CX26" i="59" s="1"/>
  <c r="CV26" i="59"/>
  <c r="CU26" i="59" s="1"/>
  <c r="CY25" i="59"/>
  <c r="CX25" i="59" s="1"/>
  <c r="CV25" i="59"/>
  <c r="CU25" i="59" s="1"/>
  <c r="CY24" i="59"/>
  <c r="CX24" i="59" s="1"/>
  <c r="CV24" i="59"/>
  <c r="CU24" i="59" s="1"/>
  <c r="AF24" i="59"/>
  <c r="AE24" i="59"/>
  <c r="AD24" i="59"/>
  <c r="AC24" i="59"/>
  <c r="CY23" i="59"/>
  <c r="CX23" i="59" s="1"/>
  <c r="CV23" i="59"/>
  <c r="CU23" i="59" s="1"/>
  <c r="AF23" i="59"/>
  <c r="AE23" i="59"/>
  <c r="AD23" i="59"/>
  <c r="AC23" i="59"/>
  <c r="CY22" i="59"/>
  <c r="CX22" i="59" s="1"/>
  <c r="CV22" i="59"/>
  <c r="CU22" i="59" s="1"/>
  <c r="AF22" i="59"/>
  <c r="AE22" i="59"/>
  <c r="AD22" i="59"/>
  <c r="AC22" i="59"/>
  <c r="CY21" i="59"/>
  <c r="CX21" i="59" s="1"/>
  <c r="CV21" i="59"/>
  <c r="CU21" i="59"/>
  <c r="AF21" i="59"/>
  <c r="AE21" i="59"/>
  <c r="AD21" i="59"/>
  <c r="AC21" i="59"/>
  <c r="CY20" i="59"/>
  <c r="CX20" i="59" s="1"/>
  <c r="CV20" i="59"/>
  <c r="CU20" i="59" s="1"/>
  <c r="AF20" i="59"/>
  <c r="AE20" i="59"/>
  <c r="AD20" i="59"/>
  <c r="AC20" i="59"/>
  <c r="CY19" i="59"/>
  <c r="CX19" i="59" s="1"/>
  <c r="CV19" i="59"/>
  <c r="CU19" i="59"/>
  <c r="AF19" i="59"/>
  <c r="AE19" i="59"/>
  <c r="AD19" i="59"/>
  <c r="AC19" i="59"/>
  <c r="CY18" i="59"/>
  <c r="CX18" i="59" s="1"/>
  <c r="CV18" i="59"/>
  <c r="CU18" i="59" s="1"/>
  <c r="AF18" i="59"/>
  <c r="AE18" i="59"/>
  <c r="AD18" i="59"/>
  <c r="AC18" i="59"/>
  <c r="CY17" i="59"/>
  <c r="CX17" i="59"/>
  <c r="CV17" i="59"/>
  <c r="CU17" i="59"/>
  <c r="AF17" i="59"/>
  <c r="AE17" i="59"/>
  <c r="AD17" i="59"/>
  <c r="AC17" i="59"/>
  <c r="CY16" i="59"/>
  <c r="CX16" i="59" s="1"/>
  <c r="CV16" i="59"/>
  <c r="CU16" i="59"/>
  <c r="AF16" i="59"/>
  <c r="AE16" i="59"/>
  <c r="AD16" i="59"/>
  <c r="AC16" i="59"/>
  <c r="CY15" i="59"/>
  <c r="CX15" i="59" s="1"/>
  <c r="CV15" i="59"/>
  <c r="CU15" i="59" s="1"/>
  <c r="AF15" i="59"/>
  <c r="AE15" i="59"/>
  <c r="AD15" i="59"/>
  <c r="AC15" i="59"/>
  <c r="CY14" i="59"/>
  <c r="CX14" i="59" s="1"/>
  <c r="CV14" i="59"/>
  <c r="CU14" i="59" s="1"/>
  <c r="AF14" i="59"/>
  <c r="AE14" i="59"/>
  <c r="AD14" i="59"/>
  <c r="AC14" i="59"/>
  <c r="CY13" i="59"/>
  <c r="CX13" i="59" s="1"/>
  <c r="CV13" i="59"/>
  <c r="CU13" i="59" s="1"/>
  <c r="AF13" i="59"/>
  <c r="AE13" i="59"/>
  <c r="AD13" i="59"/>
  <c r="AC13" i="59"/>
  <c r="CY12" i="59"/>
  <c r="CX12" i="59" s="1"/>
  <c r="CV12" i="59"/>
  <c r="CU12" i="59" s="1"/>
  <c r="AF12" i="59"/>
  <c r="AE12" i="59"/>
  <c r="AD12" i="59"/>
  <c r="AC12" i="59"/>
  <c r="CY11" i="59"/>
  <c r="CX11" i="59" s="1"/>
  <c r="CV11" i="59"/>
  <c r="CU11" i="59" s="1"/>
  <c r="AF11" i="59"/>
  <c r="AE11" i="59"/>
  <c r="AD11" i="59"/>
  <c r="AC11" i="59"/>
  <c r="CY10" i="59"/>
  <c r="CX10" i="59" s="1"/>
  <c r="CV10" i="59"/>
  <c r="CU10" i="59" s="1"/>
  <c r="AF10" i="59"/>
  <c r="AE10" i="59"/>
  <c r="AD10" i="59"/>
  <c r="AC10" i="59"/>
  <c r="CY9" i="59"/>
  <c r="CX9" i="59" s="1"/>
  <c r="CV9" i="59"/>
  <c r="CU9" i="59" s="1"/>
  <c r="AF9" i="59"/>
  <c r="AE9" i="59"/>
  <c r="AD9" i="59"/>
  <c r="AC9" i="59"/>
  <c r="CY8" i="59"/>
  <c r="CX8" i="59" s="1"/>
  <c r="CV8" i="59"/>
  <c r="CU8" i="59" s="1"/>
  <c r="AF8" i="59"/>
  <c r="AE8" i="59"/>
  <c r="AD8" i="59"/>
  <c r="AC8" i="59"/>
  <c r="CY7" i="59"/>
  <c r="CX7" i="59" s="1"/>
  <c r="CV7" i="59"/>
  <c r="CU7" i="59" s="1"/>
  <c r="AF7" i="59"/>
  <c r="AE7" i="59"/>
  <c r="AD7" i="59"/>
  <c r="AC7" i="59"/>
  <c r="CY6" i="59"/>
  <c r="CX6" i="59" s="1"/>
  <c r="CV6" i="59"/>
  <c r="CU6" i="59" s="1"/>
  <c r="AF6" i="59"/>
  <c r="AE6" i="59"/>
  <c r="AD6" i="59"/>
  <c r="AC6" i="59"/>
  <c r="CY90" i="58"/>
  <c r="CX90" i="58" s="1"/>
  <c r="CV90" i="58"/>
  <c r="CU90" i="58" s="1"/>
  <c r="CR90" i="58"/>
  <c r="CQ90" i="58" s="1"/>
  <c r="CO90" i="58"/>
  <c r="CN90" i="58" s="1"/>
  <c r="CK90" i="58"/>
  <c r="CJ90" i="58"/>
  <c r="CH90" i="58"/>
  <c r="CG90" i="58" s="1"/>
  <c r="CD90" i="58"/>
  <c r="CC90" i="58" s="1"/>
  <c r="CA90" i="58"/>
  <c r="BZ90" i="58" s="1"/>
  <c r="BW90" i="58"/>
  <c r="BV90" i="58"/>
  <c r="BT90" i="58"/>
  <c r="BS90" i="58" s="1"/>
  <c r="BP90" i="58"/>
  <c r="BO90" i="58" s="1"/>
  <c r="BM90" i="58"/>
  <c r="BL90" i="58" s="1"/>
  <c r="CY89" i="58"/>
  <c r="CX89" i="58" s="1"/>
  <c r="CV89" i="58"/>
  <c r="CU89" i="58"/>
  <c r="CR89" i="58"/>
  <c r="CQ89" i="58" s="1"/>
  <c r="CO89" i="58"/>
  <c r="CN89" i="58"/>
  <c r="CY88" i="58"/>
  <c r="CX88" i="58" s="1"/>
  <c r="CV88" i="58"/>
  <c r="CU88" i="58" s="1"/>
  <c r="CR88" i="58"/>
  <c r="CQ88" i="58" s="1"/>
  <c r="CO88" i="58"/>
  <c r="CN88" i="58"/>
  <c r="CY87" i="58"/>
  <c r="CX87" i="58"/>
  <c r="CV87" i="58"/>
  <c r="CU87" i="58" s="1"/>
  <c r="CR87" i="58"/>
  <c r="CQ87" i="58"/>
  <c r="CO87" i="58"/>
  <c r="CN87" i="58" s="1"/>
  <c r="CY86" i="58"/>
  <c r="CX86" i="58"/>
  <c r="CV86" i="58"/>
  <c r="CU86" i="58" s="1"/>
  <c r="CR86" i="58"/>
  <c r="CQ86" i="58" s="1"/>
  <c r="CO86" i="58"/>
  <c r="CN86" i="58" s="1"/>
  <c r="CY85" i="58"/>
  <c r="CX85" i="58" s="1"/>
  <c r="CV85" i="58"/>
  <c r="CU85" i="58" s="1"/>
  <c r="CR85" i="58"/>
  <c r="CQ85" i="58" s="1"/>
  <c r="CO85" i="58"/>
  <c r="CN85" i="58" s="1"/>
  <c r="CY84" i="58"/>
  <c r="CX84" i="58" s="1"/>
  <c r="CV84" i="58"/>
  <c r="CU84" i="58"/>
  <c r="CR84" i="58"/>
  <c r="CQ84" i="58" s="1"/>
  <c r="CO84" i="58"/>
  <c r="CN84" i="58" s="1"/>
  <c r="CY83" i="58"/>
  <c r="CX83" i="58"/>
  <c r="CV83" i="58"/>
  <c r="CU83" i="58" s="1"/>
  <c r="CR83" i="58"/>
  <c r="CQ83" i="58"/>
  <c r="CO83" i="58"/>
  <c r="CN83" i="58" s="1"/>
  <c r="CY82" i="58"/>
  <c r="CX82" i="58" s="1"/>
  <c r="CV82" i="58"/>
  <c r="CU82" i="58"/>
  <c r="CR82" i="58"/>
  <c r="CQ82" i="58"/>
  <c r="CO82" i="58"/>
  <c r="CN82" i="58"/>
  <c r="CY81" i="58"/>
  <c r="CX81" i="58" s="1"/>
  <c r="CV81" i="58"/>
  <c r="CU81" i="58"/>
  <c r="CR81" i="58"/>
  <c r="CQ81" i="58" s="1"/>
  <c r="CO81" i="58"/>
  <c r="CN81" i="58" s="1"/>
  <c r="CY80" i="58"/>
  <c r="CX80" i="58" s="1"/>
  <c r="CV80" i="58"/>
  <c r="CU80" i="58" s="1"/>
  <c r="CR80" i="58"/>
  <c r="CQ80" i="58" s="1"/>
  <c r="CO80" i="58"/>
  <c r="CN80" i="58" s="1"/>
  <c r="CY79" i="58"/>
  <c r="CX79" i="58"/>
  <c r="CV79" i="58"/>
  <c r="CU79" i="58"/>
  <c r="CR79" i="58"/>
  <c r="CQ79" i="58" s="1"/>
  <c r="CO79" i="58"/>
  <c r="CN79" i="58"/>
  <c r="CY78" i="58"/>
  <c r="CX78" i="58" s="1"/>
  <c r="CV78" i="58"/>
  <c r="CU78" i="58" s="1"/>
  <c r="CR78" i="58"/>
  <c r="CQ78" i="58" s="1"/>
  <c r="CO78" i="58"/>
  <c r="CN78" i="58"/>
  <c r="CY77" i="58"/>
  <c r="CX77" i="58" s="1"/>
  <c r="CV77" i="58"/>
  <c r="CU77" i="58" s="1"/>
  <c r="CR77" i="58"/>
  <c r="CQ77" i="58" s="1"/>
  <c r="CO77" i="58"/>
  <c r="CN77" i="58" s="1"/>
  <c r="CY76" i="58"/>
  <c r="CX76" i="58"/>
  <c r="CV76" i="58"/>
  <c r="CU76" i="58" s="1"/>
  <c r="CR76" i="58"/>
  <c r="CQ76" i="58"/>
  <c r="CO76" i="58"/>
  <c r="CN76" i="58" s="1"/>
  <c r="CY75" i="58"/>
  <c r="CX75" i="58" s="1"/>
  <c r="CV75" i="58"/>
  <c r="CU75" i="58"/>
  <c r="CR75" i="58"/>
  <c r="CQ75" i="58"/>
  <c r="CO75" i="58"/>
  <c r="CN75" i="58"/>
  <c r="CY74" i="58"/>
  <c r="CX74" i="58" s="1"/>
  <c r="CV74" i="58"/>
  <c r="CU74" i="58"/>
  <c r="CR74" i="58"/>
  <c r="CQ74" i="58" s="1"/>
  <c r="CO74" i="58"/>
  <c r="CN74" i="58" s="1"/>
  <c r="CY73" i="58"/>
  <c r="CX73" i="58" s="1"/>
  <c r="CV73" i="58"/>
  <c r="CU73" i="58" s="1"/>
  <c r="CR73" i="58"/>
  <c r="CQ73" i="58" s="1"/>
  <c r="CO73" i="58"/>
  <c r="CN73" i="58" s="1"/>
  <c r="CY72" i="58"/>
  <c r="CX72" i="58" s="1"/>
  <c r="CV72" i="58"/>
  <c r="CU72" i="58" s="1"/>
  <c r="CR72" i="58"/>
  <c r="CQ72" i="58"/>
  <c r="CO72" i="58"/>
  <c r="CN72" i="58" s="1"/>
  <c r="CY71" i="58"/>
  <c r="CX71" i="58" s="1"/>
  <c r="CV71" i="58"/>
  <c r="CU71" i="58" s="1"/>
  <c r="CR71" i="58"/>
  <c r="CQ71" i="58"/>
  <c r="CO71" i="58"/>
  <c r="CN71" i="58" s="1"/>
  <c r="CY70" i="58"/>
  <c r="CX70" i="58" s="1"/>
  <c r="CV70" i="58"/>
  <c r="CU70" i="58" s="1"/>
  <c r="CR70" i="58"/>
  <c r="CQ70" i="58" s="1"/>
  <c r="CO70" i="58"/>
  <c r="CN70" i="58" s="1"/>
  <c r="CY69" i="58"/>
  <c r="CX69" i="58" s="1"/>
  <c r="CV69" i="58"/>
  <c r="CU69" i="58" s="1"/>
  <c r="CR69" i="58"/>
  <c r="CQ69" i="58"/>
  <c r="CO69" i="58"/>
  <c r="CN69" i="58" s="1"/>
  <c r="CY68" i="58"/>
  <c r="CX68" i="58" s="1"/>
  <c r="CV68" i="58"/>
  <c r="CU68" i="58" s="1"/>
  <c r="CR68" i="58"/>
  <c r="CQ68" i="58"/>
  <c r="CO68" i="58"/>
  <c r="CN68" i="58" s="1"/>
  <c r="CY67" i="58"/>
  <c r="CX67" i="58" s="1"/>
  <c r="CV67" i="58"/>
  <c r="CU67" i="58" s="1"/>
  <c r="CR67" i="58"/>
  <c r="CQ67" i="58" s="1"/>
  <c r="CO67" i="58"/>
  <c r="CN67" i="58" s="1"/>
  <c r="CY66" i="58"/>
  <c r="CX66" i="58" s="1"/>
  <c r="CV66" i="58"/>
  <c r="CU66" i="58"/>
  <c r="CR66" i="58"/>
  <c r="CQ66" i="58" s="1"/>
  <c r="CO66" i="58"/>
  <c r="CN66" i="58" s="1"/>
  <c r="CY65" i="58"/>
  <c r="CX65" i="58" s="1"/>
  <c r="CV65" i="58"/>
  <c r="CU65" i="58" s="1"/>
  <c r="CR65" i="58"/>
  <c r="CQ65" i="58" s="1"/>
  <c r="CO65" i="58"/>
  <c r="CN65" i="58" s="1"/>
  <c r="CY64" i="58"/>
  <c r="CX64" i="58" s="1"/>
  <c r="CV64" i="58"/>
  <c r="CU64" i="58" s="1"/>
  <c r="CR64" i="58"/>
  <c r="CQ64" i="58" s="1"/>
  <c r="CO64" i="58"/>
  <c r="CN64" i="58" s="1"/>
  <c r="CY63" i="58"/>
  <c r="CX63" i="58" s="1"/>
  <c r="CV63" i="58"/>
  <c r="CU63" i="58" s="1"/>
  <c r="CR63" i="58"/>
  <c r="CQ63" i="58" s="1"/>
  <c r="CO63" i="58"/>
  <c r="CN63" i="58" s="1"/>
  <c r="CY62" i="58"/>
  <c r="CX62" i="58" s="1"/>
  <c r="CV62" i="58"/>
  <c r="CU62" i="58" s="1"/>
  <c r="CR62" i="58"/>
  <c r="CQ62" i="58" s="1"/>
  <c r="CO62" i="58"/>
  <c r="CN62" i="58" s="1"/>
  <c r="CY61" i="58"/>
  <c r="CX61" i="58"/>
  <c r="CV61" i="58"/>
  <c r="CU61" i="58" s="1"/>
  <c r="CR61" i="58"/>
  <c r="CQ61" i="58" s="1"/>
  <c r="CO61" i="58"/>
  <c r="CN61" i="58"/>
  <c r="CY60" i="58"/>
  <c r="CX60" i="58" s="1"/>
  <c r="CV60" i="58"/>
  <c r="CU60" i="58"/>
  <c r="CR60" i="58"/>
  <c r="CQ60" i="58" s="1"/>
  <c r="CO60" i="58"/>
  <c r="CN60" i="58" s="1"/>
  <c r="CY59" i="58"/>
  <c r="CX59" i="58" s="1"/>
  <c r="CV59" i="58"/>
  <c r="CU59" i="58"/>
  <c r="CR59" i="58"/>
  <c r="CQ59" i="58" s="1"/>
  <c r="CO59" i="58"/>
  <c r="CN59" i="58" s="1"/>
  <c r="CY58" i="58"/>
  <c r="CX58" i="58"/>
  <c r="CV58" i="58"/>
  <c r="CU58" i="58"/>
  <c r="CR58" i="58"/>
  <c r="CQ58" i="58" s="1"/>
  <c r="CO58" i="58"/>
  <c r="CN58" i="58" s="1"/>
  <c r="CY57" i="58"/>
  <c r="CX57" i="58" s="1"/>
  <c r="CV57" i="58"/>
  <c r="CU57" i="58"/>
  <c r="CR57" i="58"/>
  <c r="CQ57" i="58"/>
  <c r="CO57" i="58"/>
  <c r="CN57" i="58" s="1"/>
  <c r="AF57" i="58"/>
  <c r="AE57" i="58"/>
  <c r="AD57" i="58"/>
  <c r="AC57" i="58"/>
  <c r="CY56" i="58"/>
  <c r="CX56" i="58"/>
  <c r="CV56" i="58"/>
  <c r="CU56" i="58" s="1"/>
  <c r="CR56" i="58"/>
  <c r="CQ56" i="58"/>
  <c r="CO56" i="58"/>
  <c r="CN56" i="58" s="1"/>
  <c r="AF56" i="58"/>
  <c r="AE56" i="58"/>
  <c r="AD56" i="58"/>
  <c r="AC56" i="58"/>
  <c r="CY55" i="58"/>
  <c r="CX55" i="58" s="1"/>
  <c r="CV55" i="58"/>
  <c r="CU55" i="58"/>
  <c r="CR55" i="58"/>
  <c r="CQ55" i="58" s="1"/>
  <c r="CO55" i="58"/>
  <c r="CN55" i="58" s="1"/>
  <c r="AF55" i="58"/>
  <c r="AE55" i="58"/>
  <c r="AD55" i="58"/>
  <c r="AC55" i="58"/>
  <c r="CY54" i="58"/>
  <c r="CX54" i="58"/>
  <c r="CV54" i="58"/>
  <c r="CU54" i="58" s="1"/>
  <c r="CR54" i="58"/>
  <c r="CQ54" i="58" s="1"/>
  <c r="CO54" i="58"/>
  <c r="CN54" i="58" s="1"/>
  <c r="AF54" i="58"/>
  <c r="AE54" i="58"/>
  <c r="AD54" i="58"/>
  <c r="AC54" i="58"/>
  <c r="CY53" i="58"/>
  <c r="CX53" i="58"/>
  <c r="CV53" i="58"/>
  <c r="CU53" i="58" s="1"/>
  <c r="CR53" i="58"/>
  <c r="CQ53" i="58" s="1"/>
  <c r="CO53" i="58"/>
  <c r="CN53" i="58" s="1"/>
  <c r="AF53" i="58"/>
  <c r="AE53" i="58"/>
  <c r="AD53" i="58"/>
  <c r="AC53" i="58"/>
  <c r="CY52" i="58"/>
  <c r="CX52" i="58" s="1"/>
  <c r="CV52" i="58"/>
  <c r="CU52" i="58" s="1"/>
  <c r="CR52" i="58"/>
  <c r="CQ52" i="58" s="1"/>
  <c r="CO52" i="58"/>
  <c r="CN52" i="58" s="1"/>
  <c r="AF52" i="58"/>
  <c r="AE52" i="58"/>
  <c r="AD52" i="58"/>
  <c r="AC52" i="58"/>
  <c r="CY51" i="58"/>
  <c r="CX51" i="58"/>
  <c r="CV51" i="58"/>
  <c r="CU51" i="58" s="1"/>
  <c r="CR51" i="58"/>
  <c r="CQ51" i="58"/>
  <c r="CO51" i="58"/>
  <c r="CN51" i="58"/>
  <c r="AF51" i="58"/>
  <c r="AE51" i="58"/>
  <c r="AD51" i="58"/>
  <c r="AC51" i="58"/>
  <c r="CY50" i="58"/>
  <c r="CX50" i="58" s="1"/>
  <c r="CV50" i="58"/>
  <c r="CU50" i="58" s="1"/>
  <c r="CR50" i="58"/>
  <c r="CQ50" i="58" s="1"/>
  <c r="CO50" i="58"/>
  <c r="CN50" i="58"/>
  <c r="AF50" i="58"/>
  <c r="AE50" i="58"/>
  <c r="AD50" i="58"/>
  <c r="AC50" i="58"/>
  <c r="CY49" i="58"/>
  <c r="CX49" i="58" s="1"/>
  <c r="CV49" i="58"/>
  <c r="CU49" i="58" s="1"/>
  <c r="CR49" i="58"/>
  <c r="CQ49" i="58" s="1"/>
  <c r="CO49" i="58"/>
  <c r="CN49" i="58"/>
  <c r="AF49" i="58"/>
  <c r="AE49" i="58"/>
  <c r="AD49" i="58"/>
  <c r="AC49" i="58"/>
  <c r="CY48" i="58"/>
  <c r="CX48" i="58"/>
  <c r="CV48" i="58"/>
  <c r="CU48" i="58" s="1"/>
  <c r="CR48" i="58"/>
  <c r="CQ48" i="58" s="1"/>
  <c r="CO48" i="58"/>
  <c r="CN48" i="58" s="1"/>
  <c r="AF48" i="58"/>
  <c r="AE48" i="58"/>
  <c r="AD48" i="58"/>
  <c r="AC48" i="58"/>
  <c r="CY47" i="58"/>
  <c r="CX47" i="58" s="1"/>
  <c r="CV47" i="58"/>
  <c r="CU47" i="58"/>
  <c r="CR47" i="58"/>
  <c r="CQ47" i="58" s="1"/>
  <c r="CO47" i="58"/>
  <c r="CN47" i="58"/>
  <c r="CY46" i="58"/>
  <c r="CX46" i="58" s="1"/>
  <c r="CV46" i="58"/>
  <c r="CU46" i="58"/>
  <c r="CR46" i="58"/>
  <c r="CQ46" i="58" s="1"/>
  <c r="CO46" i="58"/>
  <c r="CN46" i="58" s="1"/>
  <c r="CY45" i="58"/>
  <c r="CX45" i="58" s="1"/>
  <c r="CV45" i="58"/>
  <c r="CU45" i="58"/>
  <c r="CR45" i="58"/>
  <c r="CQ45" i="58" s="1"/>
  <c r="CO45" i="58"/>
  <c r="CN45" i="58"/>
  <c r="CY44" i="58"/>
  <c r="CX44" i="58"/>
  <c r="CV44" i="58"/>
  <c r="CU44" i="58" s="1"/>
  <c r="CR44" i="58"/>
  <c r="CQ44" i="58"/>
  <c r="CO44" i="58"/>
  <c r="CN44" i="58"/>
  <c r="AF44" i="58"/>
  <c r="AE44" i="58"/>
  <c r="AD44" i="58"/>
  <c r="AC44" i="58"/>
  <c r="CY43" i="58"/>
  <c r="CX43" i="58"/>
  <c r="CV43" i="58"/>
  <c r="CU43" i="58" s="1"/>
  <c r="CR43" i="58"/>
  <c r="CQ43" i="58"/>
  <c r="CO43" i="58"/>
  <c r="CN43" i="58"/>
  <c r="AF43" i="58"/>
  <c r="AE43" i="58"/>
  <c r="AD43" i="58"/>
  <c r="AC43" i="58"/>
  <c r="CY42" i="58"/>
  <c r="CX42" i="58"/>
  <c r="CV42" i="58"/>
  <c r="CU42" i="58" s="1"/>
  <c r="CR42" i="58"/>
  <c r="CQ42" i="58"/>
  <c r="CO42" i="58"/>
  <c r="CN42" i="58"/>
  <c r="AF42" i="58"/>
  <c r="AE42" i="58"/>
  <c r="AD42" i="58"/>
  <c r="AC42" i="58"/>
  <c r="CY41" i="58"/>
  <c r="CX41" i="58" s="1"/>
  <c r="CV41" i="58"/>
  <c r="CU41" i="58" s="1"/>
  <c r="AF41" i="58"/>
  <c r="AE41" i="58"/>
  <c r="AD41" i="58"/>
  <c r="AC41" i="58"/>
  <c r="CY40" i="58"/>
  <c r="CX40" i="58" s="1"/>
  <c r="CV40" i="58"/>
  <c r="CU40" i="58" s="1"/>
  <c r="AF40" i="58"/>
  <c r="AE40" i="58"/>
  <c r="AD40" i="58"/>
  <c r="AC40" i="58"/>
  <c r="CY39" i="58"/>
  <c r="CX39" i="58" s="1"/>
  <c r="CV39" i="58"/>
  <c r="CU39" i="58"/>
  <c r="AF39" i="58"/>
  <c r="AE39" i="58"/>
  <c r="AD39" i="58"/>
  <c r="AC39" i="58"/>
  <c r="CY38" i="58"/>
  <c r="CX38" i="58"/>
  <c r="CV38" i="58"/>
  <c r="CU38" i="58" s="1"/>
  <c r="AF38" i="58"/>
  <c r="AE38" i="58"/>
  <c r="AD38" i="58"/>
  <c r="AC38" i="58"/>
  <c r="CY37" i="58"/>
  <c r="CX37" i="58" s="1"/>
  <c r="CV37" i="58"/>
  <c r="CU37" i="58" s="1"/>
  <c r="AF37" i="58"/>
  <c r="AE37" i="58"/>
  <c r="AD37" i="58"/>
  <c r="AC37" i="58"/>
  <c r="CY36" i="58"/>
  <c r="CX36" i="58" s="1"/>
  <c r="CV36" i="58"/>
  <c r="CU36" i="58" s="1"/>
  <c r="AF36" i="58"/>
  <c r="AE36" i="58"/>
  <c r="AD36" i="58"/>
  <c r="AC36" i="58"/>
  <c r="CY35" i="58"/>
  <c r="CX35" i="58" s="1"/>
  <c r="CV35" i="58"/>
  <c r="CU35" i="58"/>
  <c r="AF35" i="58"/>
  <c r="AE35" i="58"/>
  <c r="AD35" i="58"/>
  <c r="AC35" i="58"/>
  <c r="CY34" i="58"/>
  <c r="CX34" i="58" s="1"/>
  <c r="CV34" i="58"/>
  <c r="CU34" i="58" s="1"/>
  <c r="AF34" i="58"/>
  <c r="AE34" i="58"/>
  <c r="AD34" i="58"/>
  <c r="AC34" i="58"/>
  <c r="CY33" i="58"/>
  <c r="CX33" i="58" s="1"/>
  <c r="CV33" i="58"/>
  <c r="CU33" i="58" s="1"/>
  <c r="AF33" i="58"/>
  <c r="AE33" i="58"/>
  <c r="AD33" i="58"/>
  <c r="AC33" i="58"/>
  <c r="CY32" i="58"/>
  <c r="CX32" i="58" s="1"/>
  <c r="CV32" i="58"/>
  <c r="CU32" i="58" s="1"/>
  <c r="AF32" i="58"/>
  <c r="AE32" i="58"/>
  <c r="AD32" i="58"/>
  <c r="AC32" i="58"/>
  <c r="CY31" i="58"/>
  <c r="CX31" i="58" s="1"/>
  <c r="CV31" i="58"/>
  <c r="CU31" i="58" s="1"/>
  <c r="AF31" i="58"/>
  <c r="AE31" i="58"/>
  <c r="AD31" i="58"/>
  <c r="AC31" i="58"/>
  <c r="CY30" i="58"/>
  <c r="CX30" i="58" s="1"/>
  <c r="CV30" i="58"/>
  <c r="CU30" i="58" s="1"/>
  <c r="AF30" i="58"/>
  <c r="AE30" i="58"/>
  <c r="AD30" i="58"/>
  <c r="AC30" i="58"/>
  <c r="CY29" i="58"/>
  <c r="CX29" i="58" s="1"/>
  <c r="CV29" i="58"/>
  <c r="CU29" i="58" s="1"/>
  <c r="AF29" i="58"/>
  <c r="AE29" i="58"/>
  <c r="AD29" i="58"/>
  <c r="AC29" i="58"/>
  <c r="CY28" i="58"/>
  <c r="CX28" i="58" s="1"/>
  <c r="CV28" i="58"/>
  <c r="CU28" i="58" s="1"/>
  <c r="AF28" i="58"/>
  <c r="AE28" i="58"/>
  <c r="AD28" i="58"/>
  <c r="AC28" i="58"/>
  <c r="CY27" i="58"/>
  <c r="CX27" i="58" s="1"/>
  <c r="CV27" i="58"/>
  <c r="CU27" i="58" s="1"/>
  <c r="CY26" i="58"/>
  <c r="CX26" i="58" s="1"/>
  <c r="CV26" i="58"/>
  <c r="CU26" i="58" s="1"/>
  <c r="CY25" i="58"/>
  <c r="CX25" i="58" s="1"/>
  <c r="CV25" i="58"/>
  <c r="CU25" i="58" s="1"/>
  <c r="CY24" i="58"/>
  <c r="CX24" i="58" s="1"/>
  <c r="CV24" i="58"/>
  <c r="CU24" i="58" s="1"/>
  <c r="AF24" i="58"/>
  <c r="AE24" i="58"/>
  <c r="AD24" i="58"/>
  <c r="AC24" i="58"/>
  <c r="CY23" i="58"/>
  <c r="CX23" i="58" s="1"/>
  <c r="CV23" i="58"/>
  <c r="CU23" i="58" s="1"/>
  <c r="AF23" i="58"/>
  <c r="AE23" i="58"/>
  <c r="AD23" i="58"/>
  <c r="AC23" i="58"/>
  <c r="CY22" i="58"/>
  <c r="CX22" i="58" s="1"/>
  <c r="CV22" i="58"/>
  <c r="CU22" i="58" s="1"/>
  <c r="AF22" i="58"/>
  <c r="AE22" i="58"/>
  <c r="AD22" i="58"/>
  <c r="AC22" i="58"/>
  <c r="CY21" i="58"/>
  <c r="CX21" i="58" s="1"/>
  <c r="CV21" i="58"/>
  <c r="CU21" i="58" s="1"/>
  <c r="AF21" i="58"/>
  <c r="AE21" i="58"/>
  <c r="AD21" i="58"/>
  <c r="AC21" i="58"/>
  <c r="CY20" i="58"/>
  <c r="CX20" i="58" s="1"/>
  <c r="CV20" i="58"/>
  <c r="CU20" i="58"/>
  <c r="AF20" i="58"/>
  <c r="AE20" i="58"/>
  <c r="AD20" i="58"/>
  <c r="AC20" i="58"/>
  <c r="CY19" i="58"/>
  <c r="CX19" i="58" s="1"/>
  <c r="CV19" i="58"/>
  <c r="CU19" i="58" s="1"/>
  <c r="AF19" i="58"/>
  <c r="AE19" i="58"/>
  <c r="AD19" i="58"/>
  <c r="AC19" i="58"/>
  <c r="CY18" i="58"/>
  <c r="CX18" i="58"/>
  <c r="CV18" i="58"/>
  <c r="CU18" i="58" s="1"/>
  <c r="AF18" i="58"/>
  <c r="AE18" i="58"/>
  <c r="AD18" i="58"/>
  <c r="AC18" i="58"/>
  <c r="CY17" i="58"/>
  <c r="CX17" i="58" s="1"/>
  <c r="CV17" i="58"/>
  <c r="CU17" i="58" s="1"/>
  <c r="AF17" i="58"/>
  <c r="AE17" i="58"/>
  <c r="AD17" i="58"/>
  <c r="AC17" i="58"/>
  <c r="CY16" i="58"/>
  <c r="CX16" i="58" s="1"/>
  <c r="CV16" i="58"/>
  <c r="CU16" i="58" s="1"/>
  <c r="AF16" i="58"/>
  <c r="AE16" i="58"/>
  <c r="AD16" i="58"/>
  <c r="AC16" i="58"/>
  <c r="CY15" i="58"/>
  <c r="CX15" i="58"/>
  <c r="CV15" i="58"/>
  <c r="CU15" i="58" s="1"/>
  <c r="AF15" i="58"/>
  <c r="AE15" i="58"/>
  <c r="AD15" i="58"/>
  <c r="AC15" i="58"/>
  <c r="CY14" i="58"/>
  <c r="CX14" i="58" s="1"/>
  <c r="CV14" i="58"/>
  <c r="CU14" i="58" s="1"/>
  <c r="AF14" i="58"/>
  <c r="AE14" i="58"/>
  <c r="AD14" i="58"/>
  <c r="AC14" i="58"/>
  <c r="CY13" i="58"/>
  <c r="CX13" i="58"/>
  <c r="CV13" i="58"/>
  <c r="CU13" i="58" s="1"/>
  <c r="AF13" i="58"/>
  <c r="AE13" i="58"/>
  <c r="AD13" i="58"/>
  <c r="AC13" i="58"/>
  <c r="CY12" i="58"/>
  <c r="CX12" i="58"/>
  <c r="CV12" i="58"/>
  <c r="CU12" i="58" s="1"/>
  <c r="AF12" i="58"/>
  <c r="AE12" i="58"/>
  <c r="AD12" i="58"/>
  <c r="AC12" i="58"/>
  <c r="CY11" i="58"/>
  <c r="CX11" i="58" s="1"/>
  <c r="CV11" i="58"/>
  <c r="CU11" i="58" s="1"/>
  <c r="AF11" i="58"/>
  <c r="AE11" i="58"/>
  <c r="AD11" i="58"/>
  <c r="AC11" i="58"/>
  <c r="CY10" i="58"/>
  <c r="CX10" i="58" s="1"/>
  <c r="CV10" i="58"/>
  <c r="CU10" i="58" s="1"/>
  <c r="AF10" i="58"/>
  <c r="AE10" i="58"/>
  <c r="AD10" i="58"/>
  <c r="AC10" i="58"/>
  <c r="CY9" i="58"/>
  <c r="CX9" i="58" s="1"/>
  <c r="CV9" i="58"/>
  <c r="CU9" i="58" s="1"/>
  <c r="AF9" i="58"/>
  <c r="AE9" i="58"/>
  <c r="AD9" i="58"/>
  <c r="AC9" i="58"/>
  <c r="CY8" i="58"/>
  <c r="CX8" i="58" s="1"/>
  <c r="CV8" i="58"/>
  <c r="CU8" i="58" s="1"/>
  <c r="AF8" i="58"/>
  <c r="AE8" i="58"/>
  <c r="AD8" i="58"/>
  <c r="AC8" i="58"/>
  <c r="CY7" i="58"/>
  <c r="CX7" i="58" s="1"/>
  <c r="CV7" i="58"/>
  <c r="CU7" i="58" s="1"/>
  <c r="AF7" i="58"/>
  <c r="AE7" i="58"/>
  <c r="AD7" i="58"/>
  <c r="AC7" i="58"/>
  <c r="CY6" i="58"/>
  <c r="CX6" i="58" s="1"/>
  <c r="CV6" i="58"/>
  <c r="CU6" i="58" s="1"/>
  <c r="AF6" i="58"/>
  <c r="AE6" i="58"/>
  <c r="AD6" i="58"/>
  <c r="AC6" i="58"/>
  <c r="CY90" i="57"/>
  <c r="CX90" i="57"/>
  <c r="CV90" i="57"/>
  <c r="CU90" i="57" s="1"/>
  <c r="CR90" i="57"/>
  <c r="CQ90" i="57" s="1"/>
  <c r="CO90" i="57"/>
  <c r="CN90" i="57"/>
  <c r="CK90" i="57"/>
  <c r="CJ90" i="57" s="1"/>
  <c r="CH90" i="57"/>
  <c r="CG90" i="57" s="1"/>
  <c r="CD90" i="57"/>
  <c r="CC90" i="57" s="1"/>
  <c r="CA90" i="57"/>
  <c r="BZ90" i="57" s="1"/>
  <c r="BW90" i="57"/>
  <c r="BV90" i="57" s="1"/>
  <c r="BT90" i="57"/>
  <c r="BS90" i="57" s="1"/>
  <c r="BP90" i="57"/>
  <c r="BO90" i="57" s="1"/>
  <c r="BM90" i="57"/>
  <c r="BL90" i="57" s="1"/>
  <c r="CY89" i="57"/>
  <c r="CX89" i="57" s="1"/>
  <c r="CV89" i="57"/>
  <c r="CU89" i="57" s="1"/>
  <c r="CR89" i="57"/>
  <c r="CQ89" i="57" s="1"/>
  <c r="CO89" i="57"/>
  <c r="CN89" i="57"/>
  <c r="CY88" i="57"/>
  <c r="CX88" i="57" s="1"/>
  <c r="CV88" i="57"/>
  <c r="CU88" i="57" s="1"/>
  <c r="CR88" i="57"/>
  <c r="CQ88" i="57"/>
  <c r="CO88" i="57"/>
  <c r="CN88" i="57" s="1"/>
  <c r="CY87" i="57"/>
  <c r="CX87" i="57" s="1"/>
  <c r="CV87" i="57"/>
  <c r="CU87" i="57"/>
  <c r="CR87" i="57"/>
  <c r="CQ87" i="57" s="1"/>
  <c r="CO87" i="57"/>
  <c r="CN87" i="57" s="1"/>
  <c r="CY86" i="57"/>
  <c r="CX86" i="57"/>
  <c r="CV86" i="57"/>
  <c r="CU86" i="57" s="1"/>
  <c r="CR86" i="57"/>
  <c r="CQ86" i="57" s="1"/>
  <c r="CO86" i="57"/>
  <c r="CN86" i="57"/>
  <c r="CY85" i="57"/>
  <c r="CX85" i="57" s="1"/>
  <c r="CV85" i="57"/>
  <c r="CU85" i="57" s="1"/>
  <c r="CR85" i="57"/>
  <c r="CQ85" i="57" s="1"/>
  <c r="CO85" i="57"/>
  <c r="CN85" i="57" s="1"/>
  <c r="CY84" i="57"/>
  <c r="CX84" i="57"/>
  <c r="CV84" i="57"/>
  <c r="CU84" i="57" s="1"/>
  <c r="CR84" i="57"/>
  <c r="CQ84" i="57" s="1"/>
  <c r="CO84" i="57"/>
  <c r="CN84" i="57" s="1"/>
  <c r="CY83" i="57"/>
  <c r="CX83" i="57" s="1"/>
  <c r="CV83" i="57"/>
  <c r="CU83" i="57" s="1"/>
  <c r="CR83" i="57"/>
  <c r="CQ83" i="57"/>
  <c r="CO83" i="57"/>
  <c r="CN83" i="57" s="1"/>
  <c r="CY82" i="57"/>
  <c r="CX82" i="57" s="1"/>
  <c r="CV82" i="57"/>
  <c r="CU82" i="57" s="1"/>
  <c r="CR82" i="57"/>
  <c r="CQ82" i="57" s="1"/>
  <c r="CO82" i="57"/>
  <c r="CN82" i="57"/>
  <c r="CY81" i="57"/>
  <c r="CX81" i="57" s="1"/>
  <c r="CV81" i="57"/>
  <c r="CU81" i="57" s="1"/>
  <c r="CR81" i="57"/>
  <c r="CQ81" i="57"/>
  <c r="CO81" i="57"/>
  <c r="CN81" i="57" s="1"/>
  <c r="CY80" i="57"/>
  <c r="CX80" i="57"/>
  <c r="CV80" i="57"/>
  <c r="CU80" i="57" s="1"/>
  <c r="CR80" i="57"/>
  <c r="CQ80" i="57" s="1"/>
  <c r="CO80" i="57"/>
  <c r="CN80" i="57" s="1"/>
  <c r="CY79" i="57"/>
  <c r="CX79" i="57" s="1"/>
  <c r="CV79" i="57"/>
  <c r="CU79" i="57"/>
  <c r="CR79" i="57"/>
  <c r="CQ79" i="57"/>
  <c r="CO79" i="57"/>
  <c r="CN79" i="57" s="1"/>
  <c r="CY78" i="57"/>
  <c r="CX78" i="57"/>
  <c r="CV78" i="57"/>
  <c r="CU78" i="57" s="1"/>
  <c r="CR78" i="57"/>
  <c r="CQ78" i="57"/>
  <c r="CO78" i="57"/>
  <c r="CN78" i="57"/>
  <c r="CY77" i="57"/>
  <c r="CX77" i="57" s="1"/>
  <c r="CV77" i="57"/>
  <c r="CU77" i="57"/>
  <c r="CR77" i="57"/>
  <c r="CQ77" i="57"/>
  <c r="CO77" i="57"/>
  <c r="CN77" i="57" s="1"/>
  <c r="CY76" i="57"/>
  <c r="CX76" i="57"/>
  <c r="CV76" i="57"/>
  <c r="CU76" i="57" s="1"/>
  <c r="CR76" i="57"/>
  <c r="CQ76" i="57" s="1"/>
  <c r="CO76" i="57"/>
  <c r="CN76" i="57" s="1"/>
  <c r="CY75" i="57"/>
  <c r="CX75" i="57"/>
  <c r="CV75" i="57"/>
  <c r="CU75" i="57"/>
  <c r="CR75" i="57"/>
  <c r="CQ75" i="57" s="1"/>
  <c r="CO75" i="57"/>
  <c r="CN75" i="57" s="1"/>
  <c r="CY74" i="57"/>
  <c r="CX74" i="57"/>
  <c r="CV74" i="57"/>
  <c r="CU74" i="57" s="1"/>
  <c r="CR74" i="57"/>
  <c r="CQ74" i="57" s="1"/>
  <c r="CO74" i="57"/>
  <c r="CN74" i="57"/>
  <c r="CY73" i="57"/>
  <c r="CX73" i="57" s="1"/>
  <c r="CV73" i="57"/>
  <c r="CU73" i="57"/>
  <c r="CR73" i="57"/>
  <c r="CQ73" i="57"/>
  <c r="CO73" i="57"/>
  <c r="CN73" i="57" s="1"/>
  <c r="CY72" i="57"/>
  <c r="CX72" i="57" s="1"/>
  <c r="CV72" i="57"/>
  <c r="CU72" i="57" s="1"/>
  <c r="CR72" i="57"/>
  <c r="CQ72" i="57"/>
  <c r="CO72" i="57"/>
  <c r="CN72" i="57" s="1"/>
  <c r="CY71" i="57"/>
  <c r="CX71" i="57" s="1"/>
  <c r="CV71" i="57"/>
  <c r="CU71" i="57" s="1"/>
  <c r="CR71" i="57"/>
  <c r="CQ71" i="57"/>
  <c r="CO71" i="57"/>
  <c r="CN71" i="57" s="1"/>
  <c r="CY70" i="57"/>
  <c r="CX70" i="57" s="1"/>
  <c r="CV70" i="57"/>
  <c r="CU70" i="57" s="1"/>
  <c r="CR70" i="57"/>
  <c r="CQ70" i="57" s="1"/>
  <c r="CO70" i="57"/>
  <c r="CN70" i="57" s="1"/>
  <c r="CY69" i="57"/>
  <c r="CX69" i="57" s="1"/>
  <c r="CV69" i="57"/>
  <c r="CU69" i="57" s="1"/>
  <c r="CR69" i="57"/>
  <c r="CQ69" i="57"/>
  <c r="CO69" i="57"/>
  <c r="CN69" i="57" s="1"/>
  <c r="CY68" i="57"/>
  <c r="CX68" i="57" s="1"/>
  <c r="CV68" i="57"/>
  <c r="CU68" i="57" s="1"/>
  <c r="CR68" i="57"/>
  <c r="CQ68" i="57"/>
  <c r="CO68" i="57"/>
  <c r="CN68" i="57" s="1"/>
  <c r="CY67" i="57"/>
  <c r="CX67" i="57" s="1"/>
  <c r="CV67" i="57"/>
  <c r="CU67" i="57" s="1"/>
  <c r="CR67" i="57"/>
  <c r="CQ67" i="57" s="1"/>
  <c r="CO67" i="57"/>
  <c r="CN67" i="57" s="1"/>
  <c r="CY66" i="57"/>
  <c r="CX66" i="57" s="1"/>
  <c r="CV66" i="57"/>
  <c r="CU66" i="57"/>
  <c r="CR66" i="57"/>
  <c r="CQ66" i="57"/>
  <c r="CO66" i="57"/>
  <c r="CN66" i="57"/>
  <c r="CY65" i="57"/>
  <c r="CX65" i="57" s="1"/>
  <c r="CV65" i="57"/>
  <c r="CU65" i="57" s="1"/>
  <c r="CR65" i="57"/>
  <c r="CQ65" i="57"/>
  <c r="CO65" i="57"/>
  <c r="CN65" i="57"/>
  <c r="CY64" i="57"/>
  <c r="CX64" i="57" s="1"/>
  <c r="CV64" i="57"/>
  <c r="CU64" i="57" s="1"/>
  <c r="CR64" i="57"/>
  <c r="CQ64" i="57" s="1"/>
  <c r="CO64" i="57"/>
  <c r="CN64" i="57" s="1"/>
  <c r="CY63" i="57"/>
  <c r="CX63" i="57" s="1"/>
  <c r="CV63" i="57"/>
  <c r="CU63" i="57" s="1"/>
  <c r="CR63" i="57"/>
  <c r="CQ63" i="57"/>
  <c r="CO63" i="57"/>
  <c r="CN63" i="57" s="1"/>
  <c r="CY62" i="57"/>
  <c r="CX62" i="57" s="1"/>
  <c r="CV62" i="57"/>
  <c r="CU62" i="57"/>
  <c r="CR62" i="57"/>
  <c r="CQ62" i="57" s="1"/>
  <c r="CO62" i="57"/>
  <c r="CN62" i="57" s="1"/>
  <c r="CY61" i="57"/>
  <c r="CX61" i="57" s="1"/>
  <c r="CV61" i="57"/>
  <c r="CU61" i="57" s="1"/>
  <c r="CR61" i="57"/>
  <c r="CQ61" i="57"/>
  <c r="CO61" i="57"/>
  <c r="CN61" i="57"/>
  <c r="CY60" i="57"/>
  <c r="CX60" i="57"/>
  <c r="CV60" i="57"/>
  <c r="CU60" i="57" s="1"/>
  <c r="CR60" i="57"/>
  <c r="CQ60" i="57"/>
  <c r="CO60" i="57"/>
  <c r="CN60" i="57" s="1"/>
  <c r="CY59" i="57"/>
  <c r="CX59" i="57" s="1"/>
  <c r="CV59" i="57"/>
  <c r="CU59" i="57" s="1"/>
  <c r="CR59" i="57"/>
  <c r="CQ59" i="57" s="1"/>
  <c r="CO59" i="57"/>
  <c r="CN59" i="57"/>
  <c r="CY58" i="57"/>
  <c r="CX58" i="57" s="1"/>
  <c r="CV58" i="57"/>
  <c r="CU58" i="57" s="1"/>
  <c r="CR58" i="57"/>
  <c r="CQ58" i="57" s="1"/>
  <c r="CO58" i="57"/>
  <c r="CN58" i="57" s="1"/>
  <c r="CY57" i="57"/>
  <c r="CX57" i="57" s="1"/>
  <c r="CV57" i="57"/>
  <c r="CU57" i="57" s="1"/>
  <c r="CR57" i="57"/>
  <c r="CQ57" i="57"/>
  <c r="CO57" i="57"/>
  <c r="CN57" i="57" s="1"/>
  <c r="AF57" i="57"/>
  <c r="AE57" i="57"/>
  <c r="AD57" i="57"/>
  <c r="AC57" i="57"/>
  <c r="CY56" i="57"/>
  <c r="CX56" i="57" s="1"/>
  <c r="CV56" i="57"/>
  <c r="CU56" i="57" s="1"/>
  <c r="CR56" i="57"/>
  <c r="CQ56" i="57"/>
  <c r="CO56" i="57"/>
  <c r="CN56" i="57" s="1"/>
  <c r="AF56" i="57"/>
  <c r="AE56" i="57"/>
  <c r="AD56" i="57"/>
  <c r="AC56" i="57"/>
  <c r="CY55" i="57"/>
  <c r="CX55" i="57" s="1"/>
  <c r="CV55" i="57"/>
  <c r="CU55" i="57" s="1"/>
  <c r="CR55" i="57"/>
  <c r="CQ55" i="57" s="1"/>
  <c r="CO55" i="57"/>
  <c r="CN55" i="57" s="1"/>
  <c r="AF55" i="57"/>
  <c r="AE55" i="57"/>
  <c r="AD55" i="57"/>
  <c r="AC55" i="57"/>
  <c r="CY54" i="57"/>
  <c r="CX54" i="57" s="1"/>
  <c r="CV54" i="57"/>
  <c r="CU54" i="57" s="1"/>
  <c r="CR54" i="57"/>
  <c r="CQ54" i="57" s="1"/>
  <c r="CO54" i="57"/>
  <c r="CN54" i="57" s="1"/>
  <c r="AF54" i="57"/>
  <c r="AE54" i="57"/>
  <c r="AD54" i="57"/>
  <c r="AC54" i="57"/>
  <c r="CY53" i="57"/>
  <c r="CX53" i="57" s="1"/>
  <c r="CV53" i="57"/>
  <c r="CU53" i="57" s="1"/>
  <c r="CR53" i="57"/>
  <c r="CQ53" i="57"/>
  <c r="CO53" i="57"/>
  <c r="CN53" i="57"/>
  <c r="AF53" i="57"/>
  <c r="AE53" i="57"/>
  <c r="AD53" i="57"/>
  <c r="AC53" i="57"/>
  <c r="CY52" i="57"/>
  <c r="CX52" i="57"/>
  <c r="CV52" i="57"/>
  <c r="CU52" i="57"/>
  <c r="CR52" i="57"/>
  <c r="CQ52" i="57"/>
  <c r="CO52" i="57"/>
  <c r="CN52" i="57" s="1"/>
  <c r="AF52" i="57"/>
  <c r="AE52" i="57"/>
  <c r="AD52" i="57"/>
  <c r="AC52" i="57"/>
  <c r="CY51" i="57"/>
  <c r="CX51" i="57" s="1"/>
  <c r="CV51" i="57"/>
  <c r="CU51" i="57"/>
  <c r="CR51" i="57"/>
  <c r="CQ51" i="57" s="1"/>
  <c r="CO51" i="57"/>
  <c r="CN51" i="57"/>
  <c r="AF51" i="57"/>
  <c r="AE51" i="57"/>
  <c r="AD51" i="57"/>
  <c r="AC51" i="57"/>
  <c r="CY50" i="57"/>
  <c r="CX50" i="57" s="1"/>
  <c r="CV50" i="57"/>
  <c r="CU50" i="57" s="1"/>
  <c r="CR50" i="57"/>
  <c r="CQ50" i="57" s="1"/>
  <c r="CO50" i="57"/>
  <c r="CN50" i="57" s="1"/>
  <c r="AF50" i="57"/>
  <c r="AE50" i="57"/>
  <c r="AD50" i="57"/>
  <c r="AC50" i="57"/>
  <c r="CY49" i="57"/>
  <c r="CX49" i="57" s="1"/>
  <c r="CV49" i="57"/>
  <c r="CU49" i="57" s="1"/>
  <c r="CR49" i="57"/>
  <c r="CQ49" i="57" s="1"/>
  <c r="CO49" i="57"/>
  <c r="CN49" i="57" s="1"/>
  <c r="AF49" i="57"/>
  <c r="AE49" i="57"/>
  <c r="AD49" i="57"/>
  <c r="AC49" i="57"/>
  <c r="CY48" i="57"/>
  <c r="CX48" i="57"/>
  <c r="CV48" i="57"/>
  <c r="CU48" i="57" s="1"/>
  <c r="CR48" i="57"/>
  <c r="CQ48" i="57" s="1"/>
  <c r="CO48" i="57"/>
  <c r="CN48" i="57" s="1"/>
  <c r="AF48" i="57"/>
  <c r="AE48" i="57"/>
  <c r="AD48" i="57"/>
  <c r="AC48" i="57"/>
  <c r="CY47" i="57"/>
  <c r="CX47" i="57" s="1"/>
  <c r="CV47" i="57"/>
  <c r="CU47" i="57" s="1"/>
  <c r="CR47" i="57"/>
  <c r="CQ47" i="57" s="1"/>
  <c r="CO47" i="57"/>
  <c r="CN47" i="57" s="1"/>
  <c r="CY46" i="57"/>
  <c r="CX46" i="57" s="1"/>
  <c r="CV46" i="57"/>
  <c r="CU46" i="57" s="1"/>
  <c r="CR46" i="57"/>
  <c r="CQ46" i="57" s="1"/>
  <c r="CO46" i="57"/>
  <c r="CN46" i="57" s="1"/>
  <c r="CY45" i="57"/>
  <c r="CX45" i="57" s="1"/>
  <c r="CV45" i="57"/>
  <c r="CU45" i="57" s="1"/>
  <c r="CR45" i="57"/>
  <c r="CQ45" i="57" s="1"/>
  <c r="CO45" i="57"/>
  <c r="CN45" i="57" s="1"/>
  <c r="CY44" i="57"/>
  <c r="CX44" i="57" s="1"/>
  <c r="CV44" i="57"/>
  <c r="CU44" i="57" s="1"/>
  <c r="CR44" i="57"/>
  <c r="CQ44" i="57" s="1"/>
  <c r="CO44" i="57"/>
  <c r="CN44" i="57" s="1"/>
  <c r="AF44" i="57"/>
  <c r="AE44" i="57"/>
  <c r="AD44" i="57"/>
  <c r="AC44" i="57"/>
  <c r="CY43" i="57"/>
  <c r="CX43" i="57" s="1"/>
  <c r="CV43" i="57"/>
  <c r="CU43" i="57" s="1"/>
  <c r="CR43" i="57"/>
  <c r="CQ43" i="57" s="1"/>
  <c r="CO43" i="57"/>
  <c r="CN43" i="57"/>
  <c r="AF43" i="57"/>
  <c r="AE43" i="57"/>
  <c r="AD43" i="57"/>
  <c r="AC43" i="57"/>
  <c r="CY42" i="57"/>
  <c r="CX42" i="57" s="1"/>
  <c r="CV42" i="57"/>
  <c r="CU42" i="57" s="1"/>
  <c r="CR42" i="57"/>
  <c r="CQ42" i="57" s="1"/>
  <c r="CO42" i="57"/>
  <c r="CN42" i="57"/>
  <c r="AF42" i="57"/>
  <c r="AE42" i="57"/>
  <c r="AD42" i="57"/>
  <c r="AC42" i="57"/>
  <c r="CY41" i="57"/>
  <c r="CX41" i="57" s="1"/>
  <c r="CV41" i="57"/>
  <c r="CU41" i="57" s="1"/>
  <c r="AF41" i="57"/>
  <c r="AE41" i="57"/>
  <c r="AD41" i="57"/>
  <c r="AC41" i="57"/>
  <c r="CY40" i="57"/>
  <c r="CX40" i="57" s="1"/>
  <c r="CV40" i="57"/>
  <c r="CU40" i="57" s="1"/>
  <c r="AF40" i="57"/>
  <c r="AE40" i="57"/>
  <c r="AD40" i="57"/>
  <c r="AC40" i="57"/>
  <c r="CY39" i="57"/>
  <c r="CX39" i="57" s="1"/>
  <c r="CV39" i="57"/>
  <c r="CU39" i="57" s="1"/>
  <c r="AF39" i="57"/>
  <c r="AE39" i="57"/>
  <c r="AD39" i="57"/>
  <c r="AC39" i="57"/>
  <c r="CY38" i="57"/>
  <c r="CX38" i="57"/>
  <c r="CV38" i="57"/>
  <c r="CU38" i="57" s="1"/>
  <c r="AF38" i="57"/>
  <c r="AE38" i="57"/>
  <c r="AD38" i="57"/>
  <c r="AC38" i="57"/>
  <c r="CY37" i="57"/>
  <c r="CX37" i="57"/>
  <c r="CV37" i="57"/>
  <c r="CU37" i="57" s="1"/>
  <c r="AF37" i="57"/>
  <c r="AE37" i="57"/>
  <c r="AD37" i="57"/>
  <c r="AC37" i="57"/>
  <c r="CY36" i="57"/>
  <c r="CX36" i="57" s="1"/>
  <c r="CV36" i="57"/>
  <c r="CU36" i="57" s="1"/>
  <c r="AF36" i="57"/>
  <c r="AE36" i="57"/>
  <c r="AD36" i="57"/>
  <c r="AC36" i="57"/>
  <c r="CY35" i="57"/>
  <c r="CX35" i="57" s="1"/>
  <c r="CV35" i="57"/>
  <c r="CU35" i="57" s="1"/>
  <c r="AF35" i="57"/>
  <c r="AE35" i="57"/>
  <c r="AD35" i="57"/>
  <c r="AC35" i="57"/>
  <c r="CY34" i="57"/>
  <c r="CX34" i="57"/>
  <c r="CV34" i="57"/>
  <c r="CU34" i="57" s="1"/>
  <c r="AF34" i="57"/>
  <c r="AE34" i="57"/>
  <c r="AD34" i="57"/>
  <c r="AC34" i="57"/>
  <c r="CY33" i="57"/>
  <c r="CX33" i="57" s="1"/>
  <c r="CV33" i="57"/>
  <c r="CU33" i="57" s="1"/>
  <c r="AF33" i="57"/>
  <c r="AE33" i="57"/>
  <c r="AD33" i="57"/>
  <c r="AC33" i="57"/>
  <c r="CY32" i="57"/>
  <c r="CX32" i="57" s="1"/>
  <c r="CV32" i="57"/>
  <c r="CU32" i="57" s="1"/>
  <c r="AF32" i="57"/>
  <c r="AE32" i="57"/>
  <c r="AD32" i="57"/>
  <c r="AC32" i="57"/>
  <c r="CY31" i="57"/>
  <c r="CX31" i="57"/>
  <c r="CV31" i="57"/>
  <c r="CU31" i="57" s="1"/>
  <c r="AF31" i="57"/>
  <c r="AE31" i="57"/>
  <c r="AD31" i="57"/>
  <c r="AC31" i="57"/>
  <c r="CY30" i="57"/>
  <c r="CX30" i="57" s="1"/>
  <c r="CV30" i="57"/>
  <c r="CU30" i="57" s="1"/>
  <c r="AF30" i="57"/>
  <c r="AE30" i="57"/>
  <c r="AD30" i="57"/>
  <c r="AC30" i="57"/>
  <c r="CY29" i="57"/>
  <c r="CX29" i="57" s="1"/>
  <c r="CV29" i="57"/>
  <c r="CU29" i="57" s="1"/>
  <c r="AF29" i="57"/>
  <c r="AE29" i="57"/>
  <c r="AD29" i="57"/>
  <c r="AC29" i="57"/>
  <c r="CY28" i="57"/>
  <c r="CX28" i="57" s="1"/>
  <c r="CV28" i="57"/>
  <c r="CU28" i="57" s="1"/>
  <c r="AF28" i="57"/>
  <c r="AE28" i="57"/>
  <c r="AD28" i="57"/>
  <c r="AC28" i="57"/>
  <c r="CY27" i="57"/>
  <c r="CX27" i="57" s="1"/>
  <c r="CV27" i="57"/>
  <c r="CU27" i="57" s="1"/>
  <c r="CY26" i="57"/>
  <c r="CX26" i="57" s="1"/>
  <c r="CV26" i="57"/>
  <c r="CU26" i="57" s="1"/>
  <c r="CY25" i="57"/>
  <c r="CX25" i="57" s="1"/>
  <c r="CV25" i="57"/>
  <c r="CU25" i="57" s="1"/>
  <c r="CY24" i="57"/>
  <c r="CX24" i="57" s="1"/>
  <c r="CV24" i="57"/>
  <c r="CU24" i="57" s="1"/>
  <c r="AF24" i="57"/>
  <c r="AE24" i="57"/>
  <c r="AD24" i="57"/>
  <c r="AC24" i="57"/>
  <c r="CY23" i="57"/>
  <c r="CX23" i="57" s="1"/>
  <c r="CV23" i="57"/>
  <c r="CU23" i="57"/>
  <c r="AF23" i="57"/>
  <c r="AE23" i="57"/>
  <c r="AD23" i="57"/>
  <c r="AC23" i="57"/>
  <c r="CY22" i="57"/>
  <c r="CX22" i="57"/>
  <c r="CV22" i="57"/>
  <c r="CU22" i="57" s="1"/>
  <c r="AF22" i="57"/>
  <c r="AE22" i="57"/>
  <c r="AD22" i="57"/>
  <c r="AC22" i="57"/>
  <c r="CY21" i="57"/>
  <c r="CX21" i="57"/>
  <c r="CV21" i="57"/>
  <c r="CU21" i="57" s="1"/>
  <c r="AF21" i="57"/>
  <c r="AE21" i="57"/>
  <c r="AD21" i="57"/>
  <c r="AC21" i="57"/>
  <c r="CY20" i="57"/>
  <c r="CX20" i="57" s="1"/>
  <c r="CV20" i="57"/>
  <c r="CU20" i="57" s="1"/>
  <c r="AF20" i="57"/>
  <c r="AE20" i="57"/>
  <c r="AD20" i="57"/>
  <c r="AC20" i="57"/>
  <c r="CY19" i="57"/>
  <c r="CX19" i="57" s="1"/>
  <c r="CV19" i="57"/>
  <c r="CU19" i="57" s="1"/>
  <c r="AF19" i="57"/>
  <c r="AE19" i="57"/>
  <c r="AD19" i="57"/>
  <c r="AC19" i="57"/>
  <c r="CY18" i="57"/>
  <c r="CX18" i="57" s="1"/>
  <c r="CV18" i="57"/>
  <c r="CU18" i="57" s="1"/>
  <c r="AF18" i="57"/>
  <c r="AE18" i="57"/>
  <c r="AD18" i="57"/>
  <c r="AC18" i="57"/>
  <c r="CY17" i="57"/>
  <c r="CX17" i="57" s="1"/>
  <c r="CV17" i="57"/>
  <c r="CU17" i="57" s="1"/>
  <c r="AF17" i="57"/>
  <c r="AE17" i="57"/>
  <c r="AD17" i="57"/>
  <c r="AC17" i="57"/>
  <c r="CY16" i="57"/>
  <c r="CX16" i="57" s="1"/>
  <c r="CV16" i="57"/>
  <c r="CU16" i="57" s="1"/>
  <c r="AF16" i="57"/>
  <c r="AE16" i="57"/>
  <c r="AD16" i="57"/>
  <c r="AC16" i="57"/>
  <c r="CY15" i="57"/>
  <c r="CX15" i="57" s="1"/>
  <c r="CV15" i="57"/>
  <c r="CU15" i="57" s="1"/>
  <c r="AF15" i="57"/>
  <c r="AE15" i="57"/>
  <c r="AD15" i="57"/>
  <c r="AC15" i="57"/>
  <c r="CY14" i="57"/>
  <c r="CX14" i="57" s="1"/>
  <c r="CV14" i="57"/>
  <c r="CU14" i="57"/>
  <c r="AF14" i="57"/>
  <c r="AE14" i="57"/>
  <c r="AD14" i="57"/>
  <c r="AC14" i="57"/>
  <c r="CY13" i="57"/>
  <c r="CX13" i="57" s="1"/>
  <c r="CV13" i="57"/>
  <c r="CU13" i="57" s="1"/>
  <c r="AF13" i="57"/>
  <c r="AE13" i="57"/>
  <c r="AD13" i="57"/>
  <c r="AC13" i="57"/>
  <c r="CY12" i="57"/>
  <c r="CX12" i="57" s="1"/>
  <c r="CV12" i="57"/>
  <c r="CU12" i="57" s="1"/>
  <c r="AF12" i="57"/>
  <c r="AE12" i="57"/>
  <c r="AD12" i="57"/>
  <c r="AC12" i="57"/>
  <c r="CY11" i="57"/>
  <c r="CX11" i="57" s="1"/>
  <c r="CV11" i="57"/>
  <c r="CU11" i="57" s="1"/>
  <c r="AF11" i="57"/>
  <c r="AE11" i="57"/>
  <c r="AD11" i="57"/>
  <c r="AC11" i="57"/>
  <c r="CY10" i="57"/>
  <c r="CX10" i="57" s="1"/>
  <c r="CV10" i="57"/>
  <c r="CU10" i="57" s="1"/>
  <c r="AF10" i="57"/>
  <c r="AE10" i="57"/>
  <c r="AD10" i="57"/>
  <c r="AC10" i="57"/>
  <c r="CY9" i="57"/>
  <c r="CX9" i="57" s="1"/>
  <c r="CV9" i="57"/>
  <c r="CU9" i="57" s="1"/>
  <c r="AF9" i="57"/>
  <c r="AE9" i="57"/>
  <c r="AD9" i="57"/>
  <c r="AC9" i="57"/>
  <c r="CY8" i="57"/>
  <c r="CX8" i="57"/>
  <c r="CV8" i="57"/>
  <c r="CU8" i="57" s="1"/>
  <c r="AF8" i="57"/>
  <c r="AE8" i="57"/>
  <c r="AD8" i="57"/>
  <c r="AC8" i="57"/>
  <c r="CY7" i="57"/>
  <c r="CX7" i="57" s="1"/>
  <c r="CV7" i="57"/>
  <c r="CU7" i="57" s="1"/>
  <c r="AF7" i="57"/>
  <c r="AE7" i="57"/>
  <c r="AD7" i="57"/>
  <c r="AC7" i="57"/>
  <c r="CY6" i="57"/>
  <c r="CX6" i="57" s="1"/>
  <c r="CV6" i="57"/>
  <c r="CU6" i="57"/>
  <c r="AF6" i="57"/>
  <c r="AE6" i="57"/>
  <c r="AD6" i="57"/>
  <c r="AC6" i="57"/>
  <c r="CY90" i="56"/>
  <c r="CX90" i="56"/>
  <c r="CV90" i="56"/>
  <c r="CU90" i="56" s="1"/>
  <c r="CR90" i="56"/>
  <c r="CQ90" i="56" s="1"/>
  <c r="CO90" i="56"/>
  <c r="CN90" i="56" s="1"/>
  <c r="CK90" i="56"/>
  <c r="CJ90" i="56"/>
  <c r="CH90" i="56"/>
  <c r="CG90" i="56" s="1"/>
  <c r="CD90" i="56"/>
  <c r="CC90" i="56" s="1"/>
  <c r="CA90" i="56"/>
  <c r="BZ90" i="56"/>
  <c r="BW90" i="56"/>
  <c r="BV90" i="56" s="1"/>
  <c r="BT90" i="56"/>
  <c r="BS90" i="56" s="1"/>
  <c r="BP90" i="56"/>
  <c r="BO90" i="56" s="1"/>
  <c r="BM90" i="56"/>
  <c r="BL90" i="56" s="1"/>
  <c r="CY89" i="56"/>
  <c r="CX89" i="56" s="1"/>
  <c r="CV89" i="56"/>
  <c r="CU89" i="56" s="1"/>
  <c r="CR89" i="56"/>
  <c r="CQ89" i="56"/>
  <c r="CO89" i="56"/>
  <c r="CN89" i="56" s="1"/>
  <c r="CY88" i="56"/>
  <c r="CX88" i="56" s="1"/>
  <c r="CV88" i="56"/>
  <c r="CU88" i="56"/>
  <c r="CR88" i="56"/>
  <c r="CQ88" i="56" s="1"/>
  <c r="CO88" i="56"/>
  <c r="CN88" i="56"/>
  <c r="CY87" i="56"/>
  <c r="CX87" i="56"/>
  <c r="CV87" i="56"/>
  <c r="CU87" i="56"/>
  <c r="CR87" i="56"/>
  <c r="CQ87" i="56" s="1"/>
  <c r="CO87" i="56"/>
  <c r="CN87" i="56" s="1"/>
  <c r="CY86" i="56"/>
  <c r="CX86" i="56" s="1"/>
  <c r="CV86" i="56"/>
  <c r="CU86" i="56" s="1"/>
  <c r="CR86" i="56"/>
  <c r="CQ86" i="56" s="1"/>
  <c r="CO86" i="56"/>
  <c r="CN86" i="56" s="1"/>
  <c r="CY85" i="56"/>
  <c r="CX85" i="56" s="1"/>
  <c r="CV85" i="56"/>
  <c r="CU85" i="56" s="1"/>
  <c r="CR85" i="56"/>
  <c r="CQ85" i="56"/>
  <c r="CO85" i="56"/>
  <c r="CN85" i="56"/>
  <c r="CY84" i="56"/>
  <c r="CX84" i="56" s="1"/>
  <c r="CV84" i="56"/>
  <c r="CU84" i="56" s="1"/>
  <c r="CR84" i="56"/>
  <c r="CQ84" i="56" s="1"/>
  <c r="CO84" i="56"/>
  <c r="CN84" i="56" s="1"/>
  <c r="CY83" i="56"/>
  <c r="CX83" i="56" s="1"/>
  <c r="CV83" i="56"/>
  <c r="CU83" i="56"/>
  <c r="CR83" i="56"/>
  <c r="CQ83" i="56" s="1"/>
  <c r="CO83" i="56"/>
  <c r="CN83" i="56" s="1"/>
  <c r="CY82" i="56"/>
  <c r="CX82" i="56"/>
  <c r="CV82" i="56"/>
  <c r="CU82" i="56"/>
  <c r="CR82" i="56"/>
  <c r="CQ82" i="56" s="1"/>
  <c r="CO82" i="56"/>
  <c r="CN82" i="56"/>
  <c r="CY81" i="56"/>
  <c r="CX81" i="56" s="1"/>
  <c r="CV81" i="56"/>
  <c r="CU81" i="56" s="1"/>
  <c r="CR81" i="56"/>
  <c r="CQ81" i="56"/>
  <c r="CO81" i="56"/>
  <c r="CN81" i="56" s="1"/>
  <c r="CY80" i="56"/>
  <c r="CX80" i="56"/>
  <c r="CV80" i="56"/>
  <c r="CU80" i="56"/>
  <c r="CR80" i="56"/>
  <c r="CQ80" i="56" s="1"/>
  <c r="CO80" i="56"/>
  <c r="CN80" i="56" s="1"/>
  <c r="CY79" i="56"/>
  <c r="CX79" i="56" s="1"/>
  <c r="CV79" i="56"/>
  <c r="CU79" i="56"/>
  <c r="CR79" i="56"/>
  <c r="CQ79" i="56"/>
  <c r="CO79" i="56"/>
  <c r="CN79" i="56" s="1"/>
  <c r="CY78" i="56"/>
  <c r="CX78" i="56"/>
  <c r="CV78" i="56"/>
  <c r="CU78" i="56" s="1"/>
  <c r="CR78" i="56"/>
  <c r="CQ78" i="56" s="1"/>
  <c r="CO78" i="56"/>
  <c r="CN78" i="56"/>
  <c r="CY77" i="56"/>
  <c r="CX77" i="56"/>
  <c r="CV77" i="56"/>
  <c r="CU77" i="56" s="1"/>
  <c r="CR77" i="56"/>
  <c r="CQ77" i="56"/>
  <c r="CO77" i="56"/>
  <c r="CN77" i="56" s="1"/>
  <c r="CY76" i="56"/>
  <c r="CX76" i="56" s="1"/>
  <c r="CV76" i="56"/>
  <c r="CU76" i="56"/>
  <c r="CR76" i="56"/>
  <c r="CQ76" i="56" s="1"/>
  <c r="CO76" i="56"/>
  <c r="CN76" i="56" s="1"/>
  <c r="CY75" i="56"/>
  <c r="CX75" i="56" s="1"/>
  <c r="CV75" i="56"/>
  <c r="CU75" i="56"/>
  <c r="CR75" i="56"/>
  <c r="CQ75" i="56" s="1"/>
  <c r="CO75" i="56"/>
  <c r="CN75" i="56" s="1"/>
  <c r="CY74" i="56"/>
  <c r="CX74" i="56"/>
  <c r="CV74" i="56"/>
  <c r="CU74" i="56"/>
  <c r="CR74" i="56"/>
  <c r="CQ74" i="56" s="1"/>
  <c r="CO74" i="56"/>
  <c r="CN74" i="56"/>
  <c r="CY73" i="56"/>
  <c r="CX73" i="56" s="1"/>
  <c r="CV73" i="56"/>
  <c r="CU73" i="56" s="1"/>
  <c r="CR73" i="56"/>
  <c r="CQ73" i="56" s="1"/>
  <c r="CO73" i="56"/>
  <c r="CN73" i="56" s="1"/>
  <c r="CY72" i="56"/>
  <c r="CX72" i="56" s="1"/>
  <c r="CV72" i="56"/>
  <c r="CU72" i="56" s="1"/>
  <c r="CR72" i="56"/>
  <c r="CQ72" i="56"/>
  <c r="CO72" i="56"/>
  <c r="CN72" i="56" s="1"/>
  <c r="CY71" i="56"/>
  <c r="CX71" i="56" s="1"/>
  <c r="CV71" i="56"/>
  <c r="CU71" i="56" s="1"/>
  <c r="CR71" i="56"/>
  <c r="CQ71" i="56"/>
  <c r="CO71" i="56"/>
  <c r="CN71" i="56" s="1"/>
  <c r="CY70" i="56"/>
  <c r="CX70" i="56" s="1"/>
  <c r="CV70" i="56"/>
  <c r="CU70" i="56" s="1"/>
  <c r="CR70" i="56"/>
  <c r="CQ70" i="56"/>
  <c r="CO70" i="56"/>
  <c r="CN70" i="56" s="1"/>
  <c r="CY69" i="56"/>
  <c r="CX69" i="56" s="1"/>
  <c r="CV69" i="56"/>
  <c r="CU69" i="56" s="1"/>
  <c r="CR69" i="56"/>
  <c r="CQ69" i="56" s="1"/>
  <c r="CO69" i="56"/>
  <c r="CN69" i="56" s="1"/>
  <c r="CY68" i="56"/>
  <c r="CX68" i="56" s="1"/>
  <c r="CV68" i="56"/>
  <c r="CU68" i="56" s="1"/>
  <c r="CR68" i="56"/>
  <c r="CQ68" i="56" s="1"/>
  <c r="CO68" i="56"/>
  <c r="CN68" i="56" s="1"/>
  <c r="CY67" i="56"/>
  <c r="CX67" i="56"/>
  <c r="CV67" i="56"/>
  <c r="CU67" i="56" s="1"/>
  <c r="CR67" i="56"/>
  <c r="CQ67" i="56" s="1"/>
  <c r="CO67" i="56"/>
  <c r="CN67" i="56" s="1"/>
  <c r="CY66" i="56"/>
  <c r="CX66" i="56" s="1"/>
  <c r="CV66" i="56"/>
  <c r="CU66" i="56" s="1"/>
  <c r="CR66" i="56"/>
  <c r="CQ66" i="56" s="1"/>
  <c r="CO66" i="56"/>
  <c r="CN66" i="56" s="1"/>
  <c r="CY65" i="56"/>
  <c r="CX65" i="56" s="1"/>
  <c r="CV65" i="56"/>
  <c r="CU65" i="56" s="1"/>
  <c r="CR65" i="56"/>
  <c r="CQ65" i="56" s="1"/>
  <c r="CO65" i="56"/>
  <c r="CN65" i="56" s="1"/>
  <c r="CY64" i="56"/>
  <c r="CX64" i="56" s="1"/>
  <c r="CV64" i="56"/>
  <c r="CU64" i="56" s="1"/>
  <c r="CR64" i="56"/>
  <c r="CQ64" i="56"/>
  <c r="CO64" i="56"/>
  <c r="CN64" i="56"/>
  <c r="CY63" i="56"/>
  <c r="CX63" i="56"/>
  <c r="CV63" i="56"/>
  <c r="CU63" i="56" s="1"/>
  <c r="CR63" i="56"/>
  <c r="CQ63" i="56" s="1"/>
  <c r="CO63" i="56"/>
  <c r="CN63" i="56" s="1"/>
  <c r="CY62" i="56"/>
  <c r="CX62" i="56" s="1"/>
  <c r="CV62" i="56"/>
  <c r="CU62" i="56" s="1"/>
  <c r="CR62" i="56"/>
  <c r="CQ62" i="56" s="1"/>
  <c r="CO62" i="56"/>
  <c r="CN62" i="56" s="1"/>
  <c r="CY61" i="56"/>
  <c r="CX61" i="56"/>
  <c r="CV61" i="56"/>
  <c r="CU61" i="56" s="1"/>
  <c r="CR61" i="56"/>
  <c r="CQ61" i="56"/>
  <c r="CO61" i="56"/>
  <c r="CN61" i="56"/>
  <c r="CY60" i="56"/>
  <c r="CX60" i="56" s="1"/>
  <c r="CV60" i="56"/>
  <c r="CU60" i="56"/>
  <c r="CR60" i="56"/>
  <c r="CQ60" i="56"/>
  <c r="CO60" i="56"/>
  <c r="CN60" i="56" s="1"/>
  <c r="CY59" i="56"/>
  <c r="CX59" i="56" s="1"/>
  <c r="CV59" i="56"/>
  <c r="CU59" i="56" s="1"/>
  <c r="CR59" i="56"/>
  <c r="CQ59" i="56"/>
  <c r="CO59" i="56"/>
  <c r="CN59" i="56"/>
  <c r="CY58" i="56"/>
  <c r="CX58" i="56" s="1"/>
  <c r="CV58" i="56"/>
  <c r="CU58" i="56"/>
  <c r="CR58" i="56"/>
  <c r="CQ58" i="56" s="1"/>
  <c r="CO58" i="56"/>
  <c r="CN58" i="56" s="1"/>
  <c r="CY57" i="56"/>
  <c r="CX57" i="56"/>
  <c r="CV57" i="56"/>
  <c r="CU57" i="56" s="1"/>
  <c r="CR57" i="56"/>
  <c r="CQ57" i="56" s="1"/>
  <c r="CO57" i="56"/>
  <c r="CN57" i="56" s="1"/>
  <c r="AF57" i="56"/>
  <c r="AE57" i="56"/>
  <c r="AD57" i="56"/>
  <c r="AC57" i="56"/>
  <c r="CY56" i="56"/>
  <c r="CX56" i="56" s="1"/>
  <c r="CV56" i="56"/>
  <c r="CU56" i="56" s="1"/>
  <c r="CR56" i="56"/>
  <c r="CQ56" i="56" s="1"/>
  <c r="CO56" i="56"/>
  <c r="CN56" i="56" s="1"/>
  <c r="AF56" i="56"/>
  <c r="AE56" i="56"/>
  <c r="AD56" i="56"/>
  <c r="AC56" i="56"/>
  <c r="CY55" i="56"/>
  <c r="CX55" i="56" s="1"/>
  <c r="CV55" i="56"/>
  <c r="CU55" i="56" s="1"/>
  <c r="CR55" i="56"/>
  <c r="CQ55" i="56" s="1"/>
  <c r="CO55" i="56"/>
  <c r="CN55" i="56" s="1"/>
  <c r="AF55" i="56"/>
  <c r="AE55" i="56"/>
  <c r="AD55" i="56"/>
  <c r="AC55" i="56"/>
  <c r="CY54" i="56"/>
  <c r="CX54" i="56" s="1"/>
  <c r="CV54" i="56"/>
  <c r="CU54" i="56"/>
  <c r="CR54" i="56"/>
  <c r="CQ54" i="56" s="1"/>
  <c r="CO54" i="56"/>
  <c r="CN54" i="56" s="1"/>
  <c r="AF54" i="56"/>
  <c r="AE54" i="56"/>
  <c r="AD54" i="56"/>
  <c r="AC54" i="56"/>
  <c r="CY53" i="56"/>
  <c r="CX53" i="56" s="1"/>
  <c r="CV53" i="56"/>
  <c r="CU53" i="56" s="1"/>
  <c r="CR53" i="56"/>
  <c r="CQ53" i="56"/>
  <c r="CO53" i="56"/>
  <c r="CN53" i="56" s="1"/>
  <c r="AF53" i="56"/>
  <c r="AE53" i="56"/>
  <c r="AD53" i="56"/>
  <c r="AC53" i="56"/>
  <c r="CY52" i="56"/>
  <c r="CX52" i="56" s="1"/>
  <c r="CV52" i="56"/>
  <c r="CU52" i="56" s="1"/>
  <c r="CR52" i="56"/>
  <c r="CQ52" i="56" s="1"/>
  <c r="CO52" i="56"/>
  <c r="CN52" i="56" s="1"/>
  <c r="AF52" i="56"/>
  <c r="AE52" i="56"/>
  <c r="AD52" i="56"/>
  <c r="AC52" i="56"/>
  <c r="CY51" i="56"/>
  <c r="CX51" i="56"/>
  <c r="CV51" i="56"/>
  <c r="CU51" i="56" s="1"/>
  <c r="CR51" i="56"/>
  <c r="CQ51" i="56" s="1"/>
  <c r="CO51" i="56"/>
  <c r="CN51" i="56"/>
  <c r="AF51" i="56"/>
  <c r="AE51" i="56"/>
  <c r="AD51" i="56"/>
  <c r="AC51" i="56"/>
  <c r="CY50" i="56"/>
  <c r="CX50" i="56" s="1"/>
  <c r="CV50" i="56"/>
  <c r="CU50" i="56" s="1"/>
  <c r="CR50" i="56"/>
  <c r="CQ50" i="56" s="1"/>
  <c r="CO50" i="56"/>
  <c r="CN50" i="56" s="1"/>
  <c r="AF50" i="56"/>
  <c r="AE50" i="56"/>
  <c r="AD50" i="56"/>
  <c r="AC50" i="56"/>
  <c r="CY49" i="56"/>
  <c r="CX49" i="56" s="1"/>
  <c r="CV49" i="56"/>
  <c r="CU49" i="56"/>
  <c r="CR49" i="56"/>
  <c r="CQ49" i="56" s="1"/>
  <c r="CO49" i="56"/>
  <c r="CN49" i="56"/>
  <c r="AF49" i="56"/>
  <c r="AE49" i="56"/>
  <c r="AD49" i="56"/>
  <c r="AC49" i="56"/>
  <c r="CY48" i="56"/>
  <c r="CX48" i="56" s="1"/>
  <c r="CV48" i="56"/>
  <c r="CU48" i="56" s="1"/>
  <c r="CR48" i="56"/>
  <c r="CQ48" i="56" s="1"/>
  <c r="CO48" i="56"/>
  <c r="CN48" i="56"/>
  <c r="AF48" i="56"/>
  <c r="AE48" i="56"/>
  <c r="AD48" i="56"/>
  <c r="AC48" i="56"/>
  <c r="CY47" i="56"/>
  <c r="CX47" i="56" s="1"/>
  <c r="CV47" i="56"/>
  <c r="CU47" i="56" s="1"/>
  <c r="CR47" i="56"/>
  <c r="CQ47" i="56" s="1"/>
  <c r="CO47" i="56"/>
  <c r="CN47" i="56"/>
  <c r="CY46" i="56"/>
  <c r="CX46" i="56" s="1"/>
  <c r="CV46" i="56"/>
  <c r="CU46" i="56" s="1"/>
  <c r="CR46" i="56"/>
  <c r="CQ46" i="56" s="1"/>
  <c r="CO46" i="56"/>
  <c r="CN46" i="56" s="1"/>
  <c r="CY45" i="56"/>
  <c r="CX45" i="56" s="1"/>
  <c r="CV45" i="56"/>
  <c r="CU45" i="56" s="1"/>
  <c r="CR45" i="56"/>
  <c r="CQ45" i="56" s="1"/>
  <c r="CO45" i="56"/>
  <c r="CN45" i="56" s="1"/>
  <c r="CY44" i="56"/>
  <c r="CX44" i="56"/>
  <c r="CV44" i="56"/>
  <c r="CU44" i="56" s="1"/>
  <c r="CR44" i="56"/>
  <c r="CQ44" i="56" s="1"/>
  <c r="CO44" i="56"/>
  <c r="CN44" i="56"/>
  <c r="AF44" i="56"/>
  <c r="AE44" i="56"/>
  <c r="AD44" i="56"/>
  <c r="AC44" i="56"/>
  <c r="CY43" i="56"/>
  <c r="CX43" i="56"/>
  <c r="CV43" i="56"/>
  <c r="CU43" i="56" s="1"/>
  <c r="CR43" i="56"/>
  <c r="CQ43" i="56" s="1"/>
  <c r="CO43" i="56"/>
  <c r="CN43" i="56"/>
  <c r="AF43" i="56"/>
  <c r="AE43" i="56"/>
  <c r="AD43" i="56"/>
  <c r="AC43" i="56"/>
  <c r="CY42" i="56"/>
  <c r="CX42" i="56"/>
  <c r="CV42" i="56"/>
  <c r="CU42" i="56" s="1"/>
  <c r="CR42" i="56"/>
  <c r="CQ42" i="56" s="1"/>
  <c r="CO42" i="56"/>
  <c r="CN42" i="56"/>
  <c r="AF42" i="56"/>
  <c r="AE42" i="56"/>
  <c r="AD42" i="56"/>
  <c r="AC42" i="56"/>
  <c r="CY41" i="56"/>
  <c r="CX41" i="56"/>
  <c r="CV41" i="56"/>
  <c r="CU41" i="56" s="1"/>
  <c r="AF41" i="56"/>
  <c r="AE41" i="56"/>
  <c r="AD41" i="56"/>
  <c r="AC41" i="56"/>
  <c r="CY40" i="56"/>
  <c r="CX40" i="56" s="1"/>
  <c r="CV40" i="56"/>
  <c r="CU40" i="56" s="1"/>
  <c r="AF40" i="56"/>
  <c r="AE40" i="56"/>
  <c r="AD40" i="56"/>
  <c r="AC40" i="56"/>
  <c r="CY39" i="56"/>
  <c r="CX39" i="56" s="1"/>
  <c r="CV39" i="56"/>
  <c r="CU39" i="56"/>
  <c r="AF39" i="56"/>
  <c r="AE39" i="56"/>
  <c r="AD39" i="56"/>
  <c r="AC39" i="56"/>
  <c r="CY38" i="56"/>
  <c r="CX38" i="56"/>
  <c r="CV38" i="56"/>
  <c r="CU38" i="56" s="1"/>
  <c r="AF38" i="56"/>
  <c r="AE38" i="56"/>
  <c r="AD38" i="56"/>
  <c r="AC38" i="56"/>
  <c r="CY37" i="56"/>
  <c r="CX37" i="56" s="1"/>
  <c r="CV37" i="56"/>
  <c r="CU37" i="56" s="1"/>
  <c r="AF37" i="56"/>
  <c r="AE37" i="56"/>
  <c r="AD37" i="56"/>
  <c r="AC37" i="56"/>
  <c r="CY36" i="56"/>
  <c r="CX36" i="56" s="1"/>
  <c r="CV36" i="56"/>
  <c r="CU36" i="56" s="1"/>
  <c r="AF36" i="56"/>
  <c r="AE36" i="56"/>
  <c r="AD36" i="56"/>
  <c r="AC36" i="56"/>
  <c r="CY35" i="56"/>
  <c r="CX35" i="56" s="1"/>
  <c r="CV35" i="56"/>
  <c r="CU35" i="56" s="1"/>
  <c r="AF35" i="56"/>
  <c r="AE35" i="56"/>
  <c r="AD35" i="56"/>
  <c r="AC35" i="56"/>
  <c r="CY34" i="56"/>
  <c r="CX34" i="56" s="1"/>
  <c r="CV34" i="56"/>
  <c r="CU34" i="56"/>
  <c r="AF34" i="56"/>
  <c r="AE34" i="56"/>
  <c r="AD34" i="56"/>
  <c r="AC34" i="56"/>
  <c r="CY33" i="56"/>
  <c r="CX33" i="56" s="1"/>
  <c r="CV33" i="56"/>
  <c r="CU33" i="56" s="1"/>
  <c r="AF33" i="56"/>
  <c r="AE33" i="56"/>
  <c r="AD33" i="56"/>
  <c r="AC33" i="56"/>
  <c r="CY32" i="56"/>
  <c r="CX32" i="56" s="1"/>
  <c r="CV32" i="56"/>
  <c r="CU32" i="56" s="1"/>
  <c r="AF32" i="56"/>
  <c r="AE32" i="56"/>
  <c r="AD32" i="56"/>
  <c r="AC32" i="56"/>
  <c r="CY31" i="56"/>
  <c r="CX31" i="56" s="1"/>
  <c r="CV31" i="56"/>
  <c r="CU31" i="56" s="1"/>
  <c r="AF31" i="56"/>
  <c r="AE31" i="56"/>
  <c r="AD31" i="56"/>
  <c r="AC31" i="56"/>
  <c r="CY30" i="56"/>
  <c r="CX30" i="56" s="1"/>
  <c r="CV30" i="56"/>
  <c r="CU30" i="56" s="1"/>
  <c r="AF30" i="56"/>
  <c r="AE30" i="56"/>
  <c r="AD30" i="56"/>
  <c r="AC30" i="56"/>
  <c r="CY29" i="56"/>
  <c r="CX29" i="56" s="1"/>
  <c r="CV29" i="56"/>
  <c r="CU29" i="56" s="1"/>
  <c r="AF29" i="56"/>
  <c r="AE29" i="56"/>
  <c r="AD29" i="56"/>
  <c r="AC29" i="56"/>
  <c r="CY28" i="56"/>
  <c r="CX28" i="56" s="1"/>
  <c r="CV28" i="56"/>
  <c r="CU28" i="56" s="1"/>
  <c r="AF28" i="56"/>
  <c r="AE28" i="56"/>
  <c r="AD28" i="56"/>
  <c r="AC28" i="56"/>
  <c r="CY27" i="56"/>
  <c r="CX27" i="56" s="1"/>
  <c r="CV27" i="56"/>
  <c r="CU27" i="56" s="1"/>
  <c r="CY26" i="56"/>
  <c r="CX26" i="56" s="1"/>
  <c r="CV26" i="56"/>
  <c r="CU26" i="56" s="1"/>
  <c r="CY25" i="56"/>
  <c r="CX25" i="56" s="1"/>
  <c r="CV25" i="56"/>
  <c r="CU25" i="56" s="1"/>
  <c r="CY24" i="56"/>
  <c r="CX24" i="56"/>
  <c r="CV24" i="56"/>
  <c r="CU24" i="56" s="1"/>
  <c r="AF24" i="56"/>
  <c r="AE24" i="56"/>
  <c r="AD24" i="56"/>
  <c r="AC24" i="56"/>
  <c r="CY23" i="56"/>
  <c r="CX23" i="56" s="1"/>
  <c r="CV23" i="56"/>
  <c r="CU23" i="56" s="1"/>
  <c r="AF23" i="56"/>
  <c r="AE23" i="56"/>
  <c r="AD23" i="56"/>
  <c r="AC23" i="56"/>
  <c r="CY22" i="56"/>
  <c r="CX22" i="56" s="1"/>
  <c r="CV22" i="56"/>
  <c r="CU22" i="56" s="1"/>
  <c r="AF22" i="56"/>
  <c r="AE22" i="56"/>
  <c r="AD22" i="56"/>
  <c r="AC22" i="56"/>
  <c r="CY21" i="56"/>
  <c r="CX21" i="56" s="1"/>
  <c r="CV21" i="56"/>
  <c r="CU21" i="56" s="1"/>
  <c r="AF21" i="56"/>
  <c r="AE21" i="56"/>
  <c r="AD21" i="56"/>
  <c r="AC21" i="56"/>
  <c r="CY20" i="56"/>
  <c r="CX20" i="56" s="1"/>
  <c r="CV20" i="56"/>
  <c r="CU20" i="56" s="1"/>
  <c r="AF20" i="56"/>
  <c r="AE20" i="56"/>
  <c r="AD20" i="56"/>
  <c r="AC20" i="56"/>
  <c r="CY19" i="56"/>
  <c r="CX19" i="56" s="1"/>
  <c r="CV19" i="56"/>
  <c r="CU19" i="56" s="1"/>
  <c r="AF19" i="56"/>
  <c r="AE19" i="56"/>
  <c r="AD19" i="56"/>
  <c r="AC19" i="56"/>
  <c r="CY18" i="56"/>
  <c r="CX18" i="56" s="1"/>
  <c r="CV18" i="56"/>
  <c r="CU18" i="56" s="1"/>
  <c r="AF18" i="56"/>
  <c r="AE18" i="56"/>
  <c r="AD18" i="56"/>
  <c r="AC18" i="56"/>
  <c r="CY17" i="56"/>
  <c r="CX17" i="56"/>
  <c r="CV17" i="56"/>
  <c r="CU17" i="56" s="1"/>
  <c r="AF17" i="56"/>
  <c r="AE17" i="56"/>
  <c r="AD17" i="56"/>
  <c r="AC17" i="56"/>
  <c r="CY16" i="56"/>
  <c r="CX16" i="56" s="1"/>
  <c r="CV16" i="56"/>
  <c r="CU16" i="56" s="1"/>
  <c r="AF16" i="56"/>
  <c r="AE16" i="56"/>
  <c r="AD16" i="56"/>
  <c r="AC16" i="56"/>
  <c r="CY15" i="56"/>
  <c r="CX15" i="56" s="1"/>
  <c r="CV15" i="56"/>
  <c r="CU15" i="56"/>
  <c r="AF15" i="56"/>
  <c r="AE15" i="56"/>
  <c r="AD15" i="56"/>
  <c r="AC15" i="56"/>
  <c r="CY14" i="56"/>
  <c r="CX14" i="56" s="1"/>
  <c r="CV14" i="56"/>
  <c r="CU14" i="56" s="1"/>
  <c r="AF14" i="56"/>
  <c r="AE14" i="56"/>
  <c r="AD14" i="56"/>
  <c r="AC14" i="56"/>
  <c r="CY13" i="56"/>
  <c r="CX13" i="56" s="1"/>
  <c r="CV13" i="56"/>
  <c r="CU13" i="56" s="1"/>
  <c r="AF13" i="56"/>
  <c r="AE13" i="56"/>
  <c r="AD13" i="56"/>
  <c r="AC13" i="56"/>
  <c r="CY12" i="56"/>
  <c r="CX12" i="56" s="1"/>
  <c r="CV12" i="56"/>
  <c r="CU12" i="56" s="1"/>
  <c r="AF12" i="56"/>
  <c r="AE12" i="56"/>
  <c r="AD12" i="56"/>
  <c r="AC12" i="56"/>
  <c r="CY11" i="56"/>
  <c r="CX11" i="56" s="1"/>
  <c r="CV11" i="56"/>
  <c r="CU11" i="56" s="1"/>
  <c r="AF11" i="56"/>
  <c r="AE11" i="56"/>
  <c r="AD11" i="56"/>
  <c r="AC11" i="56"/>
  <c r="CY10" i="56"/>
  <c r="CX10" i="56"/>
  <c r="CV10" i="56"/>
  <c r="CU10" i="56" s="1"/>
  <c r="AF10" i="56"/>
  <c r="AE10" i="56"/>
  <c r="AD10" i="56"/>
  <c r="AC10" i="56"/>
  <c r="CY9" i="56"/>
  <c r="CX9" i="56" s="1"/>
  <c r="CV9" i="56"/>
  <c r="CU9" i="56"/>
  <c r="AF9" i="56"/>
  <c r="AE9" i="56"/>
  <c r="AD9" i="56"/>
  <c r="AC9" i="56"/>
  <c r="CY8" i="56"/>
  <c r="CX8" i="56" s="1"/>
  <c r="CV8" i="56"/>
  <c r="CU8" i="56" s="1"/>
  <c r="AF8" i="56"/>
  <c r="AE8" i="56"/>
  <c r="AD8" i="56"/>
  <c r="AC8" i="56"/>
  <c r="CY7" i="56"/>
  <c r="CX7" i="56" s="1"/>
  <c r="CV7" i="56"/>
  <c r="CU7" i="56"/>
  <c r="AF7" i="56"/>
  <c r="AE7" i="56"/>
  <c r="AD7" i="56"/>
  <c r="AC7" i="56"/>
  <c r="CY6" i="56"/>
  <c r="CX6" i="56" s="1"/>
  <c r="CV6" i="56"/>
  <c r="CU6" i="56" s="1"/>
  <c r="AF6" i="56"/>
  <c r="AE6" i="56"/>
  <c r="AD6" i="56"/>
  <c r="AC6" i="56"/>
  <c r="CY90" i="55"/>
  <c r="CX90" i="55" s="1"/>
  <c r="CV90" i="55"/>
  <c r="CU90" i="55" s="1"/>
  <c r="CR90" i="55"/>
  <c r="CQ90" i="55" s="1"/>
  <c r="CO90" i="55"/>
  <c r="CN90" i="55" s="1"/>
  <c r="CK90" i="55"/>
  <c r="CJ90" i="55"/>
  <c r="CH90" i="55"/>
  <c r="CG90" i="55" s="1"/>
  <c r="CD90" i="55"/>
  <c r="CC90" i="55" s="1"/>
  <c r="CA90" i="55"/>
  <c r="BZ90" i="55" s="1"/>
  <c r="BW90" i="55"/>
  <c r="BV90" i="55" s="1"/>
  <c r="BT90" i="55"/>
  <c r="BS90" i="55" s="1"/>
  <c r="BP90" i="55"/>
  <c r="BO90" i="55"/>
  <c r="BM90" i="55"/>
  <c r="BL90" i="55"/>
  <c r="CY89" i="55"/>
  <c r="CX89" i="55" s="1"/>
  <c r="CV89" i="55"/>
  <c r="CU89" i="55" s="1"/>
  <c r="CR89" i="55"/>
  <c r="CQ89" i="55" s="1"/>
  <c r="CO89" i="55"/>
  <c r="CN89" i="55" s="1"/>
  <c r="CY88" i="55"/>
  <c r="CX88" i="55"/>
  <c r="CV88" i="55"/>
  <c r="CU88" i="55"/>
  <c r="CR88" i="55"/>
  <c r="CQ88" i="55"/>
  <c r="CO88" i="55"/>
  <c r="CN88" i="55"/>
  <c r="CY87" i="55"/>
  <c r="CX87" i="55"/>
  <c r="CV87" i="55"/>
  <c r="CU87" i="55" s="1"/>
  <c r="CR87" i="55"/>
  <c r="CQ87" i="55" s="1"/>
  <c r="CO87" i="55"/>
  <c r="CN87" i="55" s="1"/>
  <c r="CY86" i="55"/>
  <c r="CX86" i="55" s="1"/>
  <c r="CV86" i="55"/>
  <c r="CU86" i="55" s="1"/>
  <c r="CR86" i="55"/>
  <c r="CQ86" i="55" s="1"/>
  <c r="CO86" i="55"/>
  <c r="CN86" i="55" s="1"/>
  <c r="CY85" i="55"/>
  <c r="CX85" i="55"/>
  <c r="CV85" i="55"/>
  <c r="CU85" i="55" s="1"/>
  <c r="CR85" i="55"/>
  <c r="CQ85" i="55" s="1"/>
  <c r="CO85" i="55"/>
  <c r="CN85" i="55" s="1"/>
  <c r="CY84" i="55"/>
  <c r="CX84" i="55" s="1"/>
  <c r="CV84" i="55"/>
  <c r="CU84" i="55"/>
  <c r="CR84" i="55"/>
  <c r="CQ84" i="55" s="1"/>
  <c r="CO84" i="55"/>
  <c r="CN84" i="55" s="1"/>
  <c r="CY83" i="55"/>
  <c r="CX83" i="55" s="1"/>
  <c r="CV83" i="55"/>
  <c r="CU83" i="55" s="1"/>
  <c r="CR83" i="55"/>
  <c r="CQ83" i="55" s="1"/>
  <c r="CO83" i="55"/>
  <c r="CN83" i="55" s="1"/>
  <c r="CY82" i="55"/>
  <c r="CX82" i="55" s="1"/>
  <c r="CV82" i="55"/>
  <c r="CU82" i="55" s="1"/>
  <c r="CR82" i="55"/>
  <c r="CQ82" i="55" s="1"/>
  <c r="CO82" i="55"/>
  <c r="CN82" i="55" s="1"/>
  <c r="CY81" i="55"/>
  <c r="CX81" i="55" s="1"/>
  <c r="CV81" i="55"/>
  <c r="CU81" i="55"/>
  <c r="CR81" i="55"/>
  <c r="CQ81" i="55" s="1"/>
  <c r="CO81" i="55"/>
  <c r="CN81" i="55" s="1"/>
  <c r="CY80" i="55"/>
  <c r="CX80" i="55" s="1"/>
  <c r="CV80" i="55"/>
  <c r="CU80" i="55" s="1"/>
  <c r="CR80" i="55"/>
  <c r="CQ80" i="55" s="1"/>
  <c r="CO80" i="55"/>
  <c r="CN80" i="55" s="1"/>
  <c r="CY79" i="55"/>
  <c r="CX79" i="55"/>
  <c r="CV79" i="55"/>
  <c r="CU79" i="55" s="1"/>
  <c r="CR79" i="55"/>
  <c r="CQ79" i="55" s="1"/>
  <c r="CO79" i="55"/>
  <c r="CN79" i="55" s="1"/>
  <c r="CY78" i="55"/>
  <c r="CX78" i="55"/>
  <c r="CV78" i="55"/>
  <c r="CU78" i="55"/>
  <c r="CR78" i="55"/>
  <c r="CQ78" i="55" s="1"/>
  <c r="CO78" i="55"/>
  <c r="CN78" i="55" s="1"/>
  <c r="CY77" i="55"/>
  <c r="CX77" i="55" s="1"/>
  <c r="CV77" i="55"/>
  <c r="CU77" i="55" s="1"/>
  <c r="CR77" i="55"/>
  <c r="CQ77" i="55" s="1"/>
  <c r="CO77" i="55"/>
  <c r="CN77" i="55" s="1"/>
  <c r="CY76" i="55"/>
  <c r="CX76" i="55" s="1"/>
  <c r="CV76" i="55"/>
  <c r="CU76" i="55" s="1"/>
  <c r="CR76" i="55"/>
  <c r="CQ76" i="55" s="1"/>
  <c r="CO76" i="55"/>
  <c r="CN76" i="55" s="1"/>
  <c r="CY75" i="55"/>
  <c r="CX75" i="55" s="1"/>
  <c r="CV75" i="55"/>
  <c r="CU75" i="55" s="1"/>
  <c r="CR75" i="55"/>
  <c r="CQ75" i="55" s="1"/>
  <c r="CO75" i="55"/>
  <c r="CN75" i="55" s="1"/>
  <c r="CY74" i="55"/>
  <c r="CX74" i="55" s="1"/>
  <c r="CV74" i="55"/>
  <c r="CU74" i="55"/>
  <c r="CR74" i="55"/>
  <c r="CQ74" i="55" s="1"/>
  <c r="CO74" i="55"/>
  <c r="CN74" i="55" s="1"/>
  <c r="CY73" i="55"/>
  <c r="CX73" i="55"/>
  <c r="CV73" i="55"/>
  <c r="CU73" i="55"/>
  <c r="CR73" i="55"/>
  <c r="CQ73" i="55" s="1"/>
  <c r="CO73" i="55"/>
  <c r="CN73" i="55" s="1"/>
  <c r="CY72" i="55"/>
  <c r="CX72" i="55" s="1"/>
  <c r="CV72" i="55"/>
  <c r="CU72" i="55" s="1"/>
  <c r="CR72" i="55"/>
  <c r="CQ72" i="55" s="1"/>
  <c r="CO72" i="55"/>
  <c r="CN72" i="55" s="1"/>
  <c r="CY71" i="55"/>
  <c r="CX71" i="55" s="1"/>
  <c r="CV71" i="55"/>
  <c r="CU71" i="55" s="1"/>
  <c r="CR71" i="55"/>
  <c r="CQ71" i="55" s="1"/>
  <c r="CO71" i="55"/>
  <c r="CN71" i="55" s="1"/>
  <c r="CY70" i="55"/>
  <c r="CX70" i="55" s="1"/>
  <c r="CV70" i="55"/>
  <c r="CU70" i="55" s="1"/>
  <c r="CR70" i="55"/>
  <c r="CQ70" i="55" s="1"/>
  <c r="CO70" i="55"/>
  <c r="CN70" i="55" s="1"/>
  <c r="CY69" i="55"/>
  <c r="CX69" i="55" s="1"/>
  <c r="CV69" i="55"/>
  <c r="CU69" i="55" s="1"/>
  <c r="CR69" i="55"/>
  <c r="CQ69" i="55"/>
  <c r="CO69" i="55"/>
  <c r="CN69" i="55" s="1"/>
  <c r="CY68" i="55"/>
  <c r="CX68" i="55" s="1"/>
  <c r="CV68" i="55"/>
  <c r="CU68" i="55" s="1"/>
  <c r="CR68" i="55"/>
  <c r="CQ68" i="55"/>
  <c r="CO68" i="55"/>
  <c r="CN68" i="55" s="1"/>
  <c r="CY67" i="55"/>
  <c r="CX67" i="55" s="1"/>
  <c r="CV67" i="55"/>
  <c r="CU67" i="55"/>
  <c r="CR67" i="55"/>
  <c r="CQ67" i="55" s="1"/>
  <c r="CO67" i="55"/>
  <c r="CN67" i="55" s="1"/>
  <c r="CY66" i="55"/>
  <c r="CX66" i="55"/>
  <c r="CV66" i="55"/>
  <c r="CU66" i="55" s="1"/>
  <c r="CR66" i="55"/>
  <c r="CQ66" i="55" s="1"/>
  <c r="CO66" i="55"/>
  <c r="CN66" i="55" s="1"/>
  <c r="CY65" i="55"/>
  <c r="CX65" i="55" s="1"/>
  <c r="CV65" i="55"/>
  <c r="CU65" i="55" s="1"/>
  <c r="CR65" i="55"/>
  <c r="CQ65" i="55"/>
  <c r="CO65" i="55"/>
  <c r="CN65" i="55" s="1"/>
  <c r="CY64" i="55"/>
  <c r="CX64" i="55" s="1"/>
  <c r="CV64" i="55"/>
  <c r="CU64" i="55" s="1"/>
  <c r="CR64" i="55"/>
  <c r="CQ64" i="55" s="1"/>
  <c r="CO64" i="55"/>
  <c r="CN64" i="55"/>
  <c r="CY63" i="55"/>
  <c r="CX63" i="55"/>
  <c r="CV63" i="55"/>
  <c r="CU63" i="55"/>
  <c r="CR63" i="55"/>
  <c r="CQ63" i="55"/>
  <c r="CO63" i="55"/>
  <c r="CN63" i="55" s="1"/>
  <c r="CY62" i="55"/>
  <c r="CX62" i="55" s="1"/>
  <c r="CV62" i="55"/>
  <c r="CU62" i="55" s="1"/>
  <c r="CR62" i="55"/>
  <c r="CQ62" i="55" s="1"/>
  <c r="CO62" i="55"/>
  <c r="CN62" i="55" s="1"/>
  <c r="CY61" i="55"/>
  <c r="CX61" i="55" s="1"/>
  <c r="CV61" i="55"/>
  <c r="CU61" i="55" s="1"/>
  <c r="CR61" i="55"/>
  <c r="CQ61" i="55" s="1"/>
  <c r="CO61" i="55"/>
  <c r="CN61" i="55" s="1"/>
  <c r="CY60" i="55"/>
  <c r="CX60" i="55" s="1"/>
  <c r="CV60" i="55"/>
  <c r="CU60" i="55" s="1"/>
  <c r="CR60" i="55"/>
  <c r="CQ60" i="55" s="1"/>
  <c r="CO60" i="55"/>
  <c r="CN60" i="55" s="1"/>
  <c r="CY59" i="55"/>
  <c r="CX59" i="55" s="1"/>
  <c r="CV59" i="55"/>
  <c r="CU59" i="55" s="1"/>
  <c r="CR59" i="55"/>
  <c r="CQ59" i="55" s="1"/>
  <c r="CO59" i="55"/>
  <c r="CN59" i="55" s="1"/>
  <c r="CY58" i="55"/>
  <c r="CX58" i="55" s="1"/>
  <c r="CV58" i="55"/>
  <c r="CU58" i="55" s="1"/>
  <c r="CR58" i="55"/>
  <c r="CQ58" i="55" s="1"/>
  <c r="CO58" i="55"/>
  <c r="CN58" i="55" s="1"/>
  <c r="CY57" i="55"/>
  <c r="CX57" i="55" s="1"/>
  <c r="CV57" i="55"/>
  <c r="CU57" i="55" s="1"/>
  <c r="CR57" i="55"/>
  <c r="CQ57" i="55" s="1"/>
  <c r="CO57" i="55"/>
  <c r="CN57" i="55" s="1"/>
  <c r="AF57" i="55"/>
  <c r="AE57" i="55"/>
  <c r="AD57" i="55"/>
  <c r="AC57" i="55"/>
  <c r="CY56" i="55"/>
  <c r="CX56" i="55"/>
  <c r="CV56" i="55"/>
  <c r="CU56" i="55" s="1"/>
  <c r="CR56" i="55"/>
  <c r="CQ56" i="55" s="1"/>
  <c r="CO56" i="55"/>
  <c r="CN56" i="55" s="1"/>
  <c r="AF56" i="55"/>
  <c r="AE56" i="55"/>
  <c r="AD56" i="55"/>
  <c r="AC56" i="55"/>
  <c r="CY55" i="55"/>
  <c r="CX55" i="55"/>
  <c r="CV55" i="55"/>
  <c r="CU55" i="55" s="1"/>
  <c r="CR55" i="55"/>
  <c r="CQ55" i="55" s="1"/>
  <c r="CO55" i="55"/>
  <c r="CN55" i="55" s="1"/>
  <c r="AF55" i="55"/>
  <c r="AE55" i="55"/>
  <c r="AD55" i="55"/>
  <c r="AC55" i="55"/>
  <c r="CY54" i="55"/>
  <c r="CX54" i="55" s="1"/>
  <c r="CV54" i="55"/>
  <c r="CU54" i="55" s="1"/>
  <c r="CR54" i="55"/>
  <c r="CQ54" i="55" s="1"/>
  <c r="CO54" i="55"/>
  <c r="CN54" i="55"/>
  <c r="AF54" i="55"/>
  <c r="AE54" i="55"/>
  <c r="AD54" i="55"/>
  <c r="AC54" i="55"/>
  <c r="CY53" i="55"/>
  <c r="CX53" i="55" s="1"/>
  <c r="CV53" i="55"/>
  <c r="CU53" i="55" s="1"/>
  <c r="CR53" i="55"/>
  <c r="CQ53" i="55" s="1"/>
  <c r="CO53" i="55"/>
  <c r="CN53" i="55"/>
  <c r="AF53" i="55"/>
  <c r="AE53" i="55"/>
  <c r="AD53" i="55"/>
  <c r="AC53" i="55"/>
  <c r="CY52" i="55"/>
  <c r="CX52" i="55" s="1"/>
  <c r="CV52" i="55"/>
  <c r="CU52" i="55" s="1"/>
  <c r="CR52" i="55"/>
  <c r="CQ52" i="55" s="1"/>
  <c r="CO52" i="55"/>
  <c r="CN52" i="55" s="1"/>
  <c r="AF52" i="55"/>
  <c r="AE52" i="55"/>
  <c r="AD52" i="55"/>
  <c r="AC52" i="55"/>
  <c r="CY51" i="55"/>
  <c r="CX51" i="55" s="1"/>
  <c r="CV51" i="55"/>
  <c r="CU51" i="55"/>
  <c r="CR51" i="55"/>
  <c r="CQ51" i="55" s="1"/>
  <c r="CO51" i="55"/>
  <c r="CN51" i="55" s="1"/>
  <c r="AF51" i="55"/>
  <c r="AE51" i="55"/>
  <c r="AD51" i="55"/>
  <c r="AC51" i="55"/>
  <c r="CY50" i="55"/>
  <c r="CX50" i="55"/>
  <c r="CV50" i="55"/>
  <c r="CU50" i="55" s="1"/>
  <c r="CR50" i="55"/>
  <c r="CQ50" i="55"/>
  <c r="CO50" i="55"/>
  <c r="CN50" i="55" s="1"/>
  <c r="AF50" i="55"/>
  <c r="AE50" i="55"/>
  <c r="AD50" i="55"/>
  <c r="AC50" i="55"/>
  <c r="CY49" i="55"/>
  <c r="CX49" i="55" s="1"/>
  <c r="CV49" i="55"/>
  <c r="CU49" i="55" s="1"/>
  <c r="CR49" i="55"/>
  <c r="CQ49" i="55" s="1"/>
  <c r="CO49" i="55"/>
  <c r="CN49" i="55" s="1"/>
  <c r="AF49" i="55"/>
  <c r="AE49" i="55"/>
  <c r="AD49" i="55"/>
  <c r="AC49" i="55"/>
  <c r="CY48" i="55"/>
  <c r="CX48" i="55" s="1"/>
  <c r="CV48" i="55"/>
  <c r="CU48" i="55" s="1"/>
  <c r="CR48" i="55"/>
  <c r="CQ48" i="55" s="1"/>
  <c r="CO48" i="55"/>
  <c r="CN48" i="55" s="1"/>
  <c r="AF48" i="55"/>
  <c r="AE48" i="55"/>
  <c r="AD48" i="55"/>
  <c r="AC48" i="55"/>
  <c r="CY47" i="55"/>
  <c r="CX47" i="55"/>
  <c r="CV47" i="55"/>
  <c r="CU47" i="55"/>
  <c r="CR47" i="55"/>
  <c r="CQ47" i="55" s="1"/>
  <c r="CO47" i="55"/>
  <c r="CN47" i="55"/>
  <c r="CY46" i="55"/>
  <c r="CX46" i="55" s="1"/>
  <c r="CV46" i="55"/>
  <c r="CU46" i="55"/>
  <c r="CR46" i="55"/>
  <c r="CQ46" i="55"/>
  <c r="CO46" i="55"/>
  <c r="CN46" i="55"/>
  <c r="CY45" i="55"/>
  <c r="CX45" i="55"/>
  <c r="CV45" i="55"/>
  <c r="CU45" i="55"/>
  <c r="CR45" i="55"/>
  <c r="CQ45" i="55" s="1"/>
  <c r="CO45" i="55"/>
  <c r="CN45" i="55"/>
  <c r="CY44" i="55"/>
  <c r="CX44" i="55" s="1"/>
  <c r="CV44" i="55"/>
  <c r="CU44" i="55" s="1"/>
  <c r="CR44" i="55"/>
  <c r="CQ44" i="55" s="1"/>
  <c r="CO44" i="55"/>
  <c r="CN44" i="55" s="1"/>
  <c r="AF44" i="55"/>
  <c r="AE44" i="55"/>
  <c r="AD44" i="55"/>
  <c r="AC44" i="55"/>
  <c r="CY43" i="55"/>
  <c r="CX43" i="55" s="1"/>
  <c r="CV43" i="55"/>
  <c r="CU43" i="55" s="1"/>
  <c r="CR43" i="55"/>
  <c r="CQ43" i="55" s="1"/>
  <c r="CO43" i="55"/>
  <c r="CN43" i="55" s="1"/>
  <c r="AF43" i="55"/>
  <c r="AE43" i="55"/>
  <c r="AD43" i="55"/>
  <c r="AC43" i="55"/>
  <c r="CY42" i="55"/>
  <c r="CX42" i="55" s="1"/>
  <c r="CV42" i="55"/>
  <c r="CU42" i="55" s="1"/>
  <c r="CR42" i="55"/>
  <c r="CQ42" i="55" s="1"/>
  <c r="CO42" i="55"/>
  <c r="CN42" i="55" s="1"/>
  <c r="AF42" i="55"/>
  <c r="AE42" i="55"/>
  <c r="AD42" i="55"/>
  <c r="AC42" i="55"/>
  <c r="CY41" i="55"/>
  <c r="CX41" i="55"/>
  <c r="CV41" i="55"/>
  <c r="CU41" i="55" s="1"/>
  <c r="AF41" i="55"/>
  <c r="AE41" i="55"/>
  <c r="AD41" i="55"/>
  <c r="AC41" i="55"/>
  <c r="CY40" i="55"/>
  <c r="CX40" i="55" s="1"/>
  <c r="CV40" i="55"/>
  <c r="CU40" i="55" s="1"/>
  <c r="AF40" i="55"/>
  <c r="AE40" i="55"/>
  <c r="AD40" i="55"/>
  <c r="AC40" i="55"/>
  <c r="CY39" i="55"/>
  <c r="CX39" i="55" s="1"/>
  <c r="CV39" i="55"/>
  <c r="CU39" i="55" s="1"/>
  <c r="AF39" i="55"/>
  <c r="AE39" i="55"/>
  <c r="AD39" i="55"/>
  <c r="AC39" i="55"/>
  <c r="CY38" i="55"/>
  <c r="CX38" i="55"/>
  <c r="CV38" i="55"/>
  <c r="CU38" i="55" s="1"/>
  <c r="AF38" i="55"/>
  <c r="AE38" i="55"/>
  <c r="AD38" i="55"/>
  <c r="AC38" i="55"/>
  <c r="CY37" i="55"/>
  <c r="CX37" i="55" s="1"/>
  <c r="CV37" i="55"/>
  <c r="CU37" i="55" s="1"/>
  <c r="AF37" i="55"/>
  <c r="AE37" i="55"/>
  <c r="AD37" i="55"/>
  <c r="AC37" i="55"/>
  <c r="CY36" i="55"/>
  <c r="CX36" i="55"/>
  <c r="CV36" i="55"/>
  <c r="CU36" i="55" s="1"/>
  <c r="AF36" i="55"/>
  <c r="AE36" i="55"/>
  <c r="AD36" i="55"/>
  <c r="AC36" i="55"/>
  <c r="CY35" i="55"/>
  <c r="CX35" i="55" s="1"/>
  <c r="CV35" i="55"/>
  <c r="CU35" i="55" s="1"/>
  <c r="AF35" i="55"/>
  <c r="AE35" i="55"/>
  <c r="AD35" i="55"/>
  <c r="AC35" i="55"/>
  <c r="CY34" i="55"/>
  <c r="CX34" i="55" s="1"/>
  <c r="CV34" i="55"/>
  <c r="CU34" i="55" s="1"/>
  <c r="AF34" i="55"/>
  <c r="AE34" i="55"/>
  <c r="AD34" i="55"/>
  <c r="AC34" i="55"/>
  <c r="CY33" i="55"/>
  <c r="CX33" i="55" s="1"/>
  <c r="CV33" i="55"/>
  <c r="CU33" i="55" s="1"/>
  <c r="AF33" i="55"/>
  <c r="AE33" i="55"/>
  <c r="AD33" i="55"/>
  <c r="AC33" i="55"/>
  <c r="CY32" i="55"/>
  <c r="CX32" i="55" s="1"/>
  <c r="CV32" i="55"/>
  <c r="CU32" i="55"/>
  <c r="AF32" i="55"/>
  <c r="AE32" i="55"/>
  <c r="AD32" i="55"/>
  <c r="AC32" i="55"/>
  <c r="CY31" i="55"/>
  <c r="CX31" i="55" s="1"/>
  <c r="CV31" i="55"/>
  <c r="CU31" i="55" s="1"/>
  <c r="AF31" i="55"/>
  <c r="AE31" i="55"/>
  <c r="AD31" i="55"/>
  <c r="AC31" i="55"/>
  <c r="CY30" i="55"/>
  <c r="CX30" i="55"/>
  <c r="CV30" i="55"/>
  <c r="CU30" i="55" s="1"/>
  <c r="AF30" i="55"/>
  <c r="AE30" i="55"/>
  <c r="AD30" i="55"/>
  <c r="AC30" i="55"/>
  <c r="CY29" i="55"/>
  <c r="CX29" i="55" s="1"/>
  <c r="CV29" i="55"/>
  <c r="CU29" i="55" s="1"/>
  <c r="AF29" i="55"/>
  <c r="AE29" i="55"/>
  <c r="AD29" i="55"/>
  <c r="AC29" i="55"/>
  <c r="CY28" i="55"/>
  <c r="CX28" i="55"/>
  <c r="CV28" i="55"/>
  <c r="CU28" i="55" s="1"/>
  <c r="AF28" i="55"/>
  <c r="AE28" i="55"/>
  <c r="AD28" i="55"/>
  <c r="AC28" i="55"/>
  <c r="CY27" i="55"/>
  <c r="CX27" i="55" s="1"/>
  <c r="CV27" i="55"/>
  <c r="CU27" i="55"/>
  <c r="CY26" i="55"/>
  <c r="CX26" i="55" s="1"/>
  <c r="CV26" i="55"/>
  <c r="CU26" i="55"/>
  <c r="CY25" i="55"/>
  <c r="CX25" i="55" s="1"/>
  <c r="CV25" i="55"/>
  <c r="CU25" i="55" s="1"/>
  <c r="CY24" i="55"/>
  <c r="CX24" i="55" s="1"/>
  <c r="CV24" i="55"/>
  <c r="CU24" i="55" s="1"/>
  <c r="AF24" i="55"/>
  <c r="AE24" i="55"/>
  <c r="AD24" i="55"/>
  <c r="AC24" i="55"/>
  <c r="CY23" i="55"/>
  <c r="CX23" i="55" s="1"/>
  <c r="CV23" i="55"/>
  <c r="CU23" i="55" s="1"/>
  <c r="AF23" i="55"/>
  <c r="AE23" i="55"/>
  <c r="AD23" i="55"/>
  <c r="AC23" i="55"/>
  <c r="CY22" i="55"/>
  <c r="CX22" i="55"/>
  <c r="CV22" i="55"/>
  <c r="CU22" i="55"/>
  <c r="AF22" i="55"/>
  <c r="AE22" i="55"/>
  <c r="AD22" i="55"/>
  <c r="AC22" i="55"/>
  <c r="CY21" i="55"/>
  <c r="CX21" i="55" s="1"/>
  <c r="CV21" i="55"/>
  <c r="CU21" i="55" s="1"/>
  <c r="AF21" i="55"/>
  <c r="AE21" i="55"/>
  <c r="AD21" i="55"/>
  <c r="AC21" i="55"/>
  <c r="CY20" i="55"/>
  <c r="CX20" i="55" s="1"/>
  <c r="CV20" i="55"/>
  <c r="CU20" i="55"/>
  <c r="AF20" i="55"/>
  <c r="AE20" i="55"/>
  <c r="AD20" i="55"/>
  <c r="AC20" i="55"/>
  <c r="CY19" i="55"/>
  <c r="CX19" i="55" s="1"/>
  <c r="CV19" i="55"/>
  <c r="CU19" i="55"/>
  <c r="AF19" i="55"/>
  <c r="AE19" i="55"/>
  <c r="AD19" i="55"/>
  <c r="AC19" i="55"/>
  <c r="CY18" i="55"/>
  <c r="CX18" i="55"/>
  <c r="CV18" i="55"/>
  <c r="CU18" i="55" s="1"/>
  <c r="AF18" i="55"/>
  <c r="AE18" i="55"/>
  <c r="AD18" i="55"/>
  <c r="AC18" i="55"/>
  <c r="CY17" i="55"/>
  <c r="CX17" i="55" s="1"/>
  <c r="CV17" i="55"/>
  <c r="CU17" i="55" s="1"/>
  <c r="AF17" i="55"/>
  <c r="AE17" i="55"/>
  <c r="AD17" i="55"/>
  <c r="AC17" i="55"/>
  <c r="CY16" i="55"/>
  <c r="CX16" i="55" s="1"/>
  <c r="CV16" i="55"/>
  <c r="CU16" i="55" s="1"/>
  <c r="AF16" i="55"/>
  <c r="AE16" i="55"/>
  <c r="AD16" i="55"/>
  <c r="AC16" i="55"/>
  <c r="CY15" i="55"/>
  <c r="CX15" i="55"/>
  <c r="CV15" i="55"/>
  <c r="CU15" i="55" s="1"/>
  <c r="AF15" i="55"/>
  <c r="AE15" i="55"/>
  <c r="AD15" i="55"/>
  <c r="AC15" i="55"/>
  <c r="CY14" i="55"/>
  <c r="CX14" i="55" s="1"/>
  <c r="CV14" i="55"/>
  <c r="CU14" i="55" s="1"/>
  <c r="AF14" i="55"/>
  <c r="AE14" i="55"/>
  <c r="AD14" i="55"/>
  <c r="AC14" i="55"/>
  <c r="CY13" i="55"/>
  <c r="CX13" i="55" s="1"/>
  <c r="CV13" i="55"/>
  <c r="CU13" i="55"/>
  <c r="AF13" i="55"/>
  <c r="AE13" i="55"/>
  <c r="AD13" i="55"/>
  <c r="AC13" i="55"/>
  <c r="CY12" i="55"/>
  <c r="CX12" i="55" s="1"/>
  <c r="CV12" i="55"/>
  <c r="CU12" i="55" s="1"/>
  <c r="AF12" i="55"/>
  <c r="AE12" i="55"/>
  <c r="AD12" i="55"/>
  <c r="AC12" i="55"/>
  <c r="CY11" i="55"/>
  <c r="CX11" i="55" s="1"/>
  <c r="CV11" i="55"/>
  <c r="CU11" i="55" s="1"/>
  <c r="AF11" i="55"/>
  <c r="AE11" i="55"/>
  <c r="AD11" i="55"/>
  <c r="AC11" i="55"/>
  <c r="CY10" i="55"/>
  <c r="CX10" i="55" s="1"/>
  <c r="CV10" i="55"/>
  <c r="CU10" i="55" s="1"/>
  <c r="AF10" i="55"/>
  <c r="AE10" i="55"/>
  <c r="AD10" i="55"/>
  <c r="AC10" i="55"/>
  <c r="CY9" i="55"/>
  <c r="CX9" i="55" s="1"/>
  <c r="CV9" i="55"/>
  <c r="CU9" i="55" s="1"/>
  <c r="AF9" i="55"/>
  <c r="AE9" i="55"/>
  <c r="AD9" i="55"/>
  <c r="AC9" i="55"/>
  <c r="CY8" i="55"/>
  <c r="CX8" i="55"/>
  <c r="CV8" i="55"/>
  <c r="CU8" i="55" s="1"/>
  <c r="AF8" i="55"/>
  <c r="AE8" i="55"/>
  <c r="AD8" i="55"/>
  <c r="AC8" i="55"/>
  <c r="CY7" i="55"/>
  <c r="CX7" i="55" s="1"/>
  <c r="CV7" i="55"/>
  <c r="CU7" i="55"/>
  <c r="AF7" i="55"/>
  <c r="AE7" i="55"/>
  <c r="AD7" i="55"/>
  <c r="AC7" i="55"/>
  <c r="CY6" i="55"/>
  <c r="CX6" i="55"/>
  <c r="CV6" i="55"/>
  <c r="CU6" i="55" s="1"/>
  <c r="AF6" i="55"/>
  <c r="AE6" i="55"/>
  <c r="AD6" i="55"/>
  <c r="AC6" i="55"/>
  <c r="CY90" i="54"/>
  <c r="CX90" i="54" s="1"/>
  <c r="CV90" i="54"/>
  <c r="CU90" i="54" s="1"/>
  <c r="CR90" i="54"/>
  <c r="CQ90" i="54" s="1"/>
  <c r="CO90" i="54"/>
  <c r="CN90" i="54" s="1"/>
  <c r="CK90" i="54"/>
  <c r="CJ90" i="54" s="1"/>
  <c r="CH90" i="54"/>
  <c r="CG90" i="54" s="1"/>
  <c r="CD90" i="54"/>
  <c r="CC90" i="54" s="1"/>
  <c r="CA90" i="54"/>
  <c r="BZ90" i="54" s="1"/>
  <c r="BW90" i="54"/>
  <c r="BV90" i="54" s="1"/>
  <c r="BT90" i="54"/>
  <c r="BS90" i="54" s="1"/>
  <c r="BP90" i="54"/>
  <c r="BO90" i="54"/>
  <c r="BM90" i="54"/>
  <c r="BL90" i="54" s="1"/>
  <c r="CY89" i="54"/>
  <c r="CX89" i="54" s="1"/>
  <c r="CV89" i="54"/>
  <c r="CU89" i="54"/>
  <c r="CR89" i="54"/>
  <c r="CQ89" i="54" s="1"/>
  <c r="CO89" i="54"/>
  <c r="CN89" i="54" s="1"/>
  <c r="CY88" i="54"/>
  <c r="CX88" i="54"/>
  <c r="CV88" i="54"/>
  <c r="CU88" i="54"/>
  <c r="CR88" i="54"/>
  <c r="CQ88" i="54" s="1"/>
  <c r="CO88" i="54"/>
  <c r="CN88" i="54" s="1"/>
  <c r="CY87" i="54"/>
  <c r="CX87" i="54" s="1"/>
  <c r="CV87" i="54"/>
  <c r="CU87" i="54"/>
  <c r="CR87" i="54"/>
  <c r="CQ87" i="54" s="1"/>
  <c r="CO87" i="54"/>
  <c r="CN87" i="54" s="1"/>
  <c r="CY86" i="54"/>
  <c r="CX86" i="54" s="1"/>
  <c r="CV86" i="54"/>
  <c r="CU86" i="54" s="1"/>
  <c r="CR86" i="54"/>
  <c r="CQ86" i="54" s="1"/>
  <c r="CO86" i="54"/>
  <c r="CN86" i="54" s="1"/>
  <c r="CY85" i="54"/>
  <c r="CX85" i="54" s="1"/>
  <c r="CV85" i="54"/>
  <c r="CU85" i="54" s="1"/>
  <c r="CR85" i="54"/>
  <c r="CQ85" i="54"/>
  <c r="CO85" i="54"/>
  <c r="CN85" i="54" s="1"/>
  <c r="CY84" i="54"/>
  <c r="CX84" i="54" s="1"/>
  <c r="CV84" i="54"/>
  <c r="CU84" i="54" s="1"/>
  <c r="CR84" i="54"/>
  <c r="CQ84" i="54"/>
  <c r="CO84" i="54"/>
  <c r="CN84" i="54" s="1"/>
  <c r="CY83" i="54"/>
  <c r="CX83" i="54" s="1"/>
  <c r="CV83" i="54"/>
  <c r="CU83" i="54"/>
  <c r="CR83" i="54"/>
  <c r="CQ83" i="54" s="1"/>
  <c r="CO83" i="54"/>
  <c r="CN83" i="54" s="1"/>
  <c r="CY82" i="54"/>
  <c r="CX82" i="54"/>
  <c r="CV82" i="54"/>
  <c r="CU82" i="54" s="1"/>
  <c r="CR82" i="54"/>
  <c r="CQ82" i="54"/>
  <c r="CO82" i="54"/>
  <c r="CN82" i="54" s="1"/>
  <c r="CY81" i="54"/>
  <c r="CX81" i="54" s="1"/>
  <c r="CV81" i="54"/>
  <c r="CU81" i="54" s="1"/>
  <c r="CR81" i="54"/>
  <c r="CQ81" i="54" s="1"/>
  <c r="CO81" i="54"/>
  <c r="CN81" i="54" s="1"/>
  <c r="CY80" i="54"/>
  <c r="CX80" i="54" s="1"/>
  <c r="CV80" i="54"/>
  <c r="CU80" i="54" s="1"/>
  <c r="CR80" i="54"/>
  <c r="CQ80" i="54" s="1"/>
  <c r="CO80" i="54"/>
  <c r="CN80" i="54" s="1"/>
  <c r="CY79" i="54"/>
  <c r="CX79" i="54" s="1"/>
  <c r="CV79" i="54"/>
  <c r="CU79" i="54"/>
  <c r="CR79" i="54"/>
  <c r="CQ79" i="54" s="1"/>
  <c r="CO79" i="54"/>
  <c r="CN79" i="54" s="1"/>
  <c r="CY78" i="54"/>
  <c r="CX78" i="54" s="1"/>
  <c r="CV78" i="54"/>
  <c r="CU78" i="54" s="1"/>
  <c r="CR78" i="54"/>
  <c r="CQ78" i="54" s="1"/>
  <c r="CO78" i="54"/>
  <c r="CN78" i="54"/>
  <c r="CY77" i="54"/>
  <c r="CX77" i="54" s="1"/>
  <c r="CV77" i="54"/>
  <c r="CU77" i="54"/>
  <c r="CR77" i="54"/>
  <c r="CQ77" i="54" s="1"/>
  <c r="CO77" i="54"/>
  <c r="CN77" i="54" s="1"/>
  <c r="CY76" i="54"/>
  <c r="CX76" i="54"/>
  <c r="CV76" i="54"/>
  <c r="CU76" i="54" s="1"/>
  <c r="CR76" i="54"/>
  <c r="CQ76" i="54" s="1"/>
  <c r="CO76" i="54"/>
  <c r="CN76" i="54" s="1"/>
  <c r="CY75" i="54"/>
  <c r="CX75" i="54" s="1"/>
  <c r="CV75" i="54"/>
  <c r="CU75" i="54"/>
  <c r="CR75" i="54"/>
  <c r="CQ75" i="54"/>
  <c r="CO75" i="54"/>
  <c r="CN75" i="54" s="1"/>
  <c r="CY74" i="54"/>
  <c r="CX74" i="54"/>
  <c r="CV74" i="54"/>
  <c r="CU74" i="54"/>
  <c r="CR74" i="54"/>
  <c r="CQ74" i="54" s="1"/>
  <c r="CO74" i="54"/>
  <c r="CN74" i="54" s="1"/>
  <c r="CY73" i="54"/>
  <c r="CX73" i="54" s="1"/>
  <c r="CV73" i="54"/>
  <c r="CU73" i="54" s="1"/>
  <c r="CR73" i="54"/>
  <c r="CQ73" i="54" s="1"/>
  <c r="CO73" i="54"/>
  <c r="CN73" i="54" s="1"/>
  <c r="CY72" i="54"/>
  <c r="CX72" i="54" s="1"/>
  <c r="CV72" i="54"/>
  <c r="CU72" i="54" s="1"/>
  <c r="CR72" i="54"/>
  <c r="CQ72" i="54" s="1"/>
  <c r="CO72" i="54"/>
  <c r="CN72" i="54"/>
  <c r="CY71" i="54"/>
  <c r="CX71" i="54" s="1"/>
  <c r="CV71" i="54"/>
  <c r="CU71" i="54" s="1"/>
  <c r="CR71" i="54"/>
  <c r="CQ71" i="54" s="1"/>
  <c r="CO71" i="54"/>
  <c r="CN71" i="54" s="1"/>
  <c r="CY70" i="54"/>
  <c r="CX70" i="54" s="1"/>
  <c r="CV70" i="54"/>
  <c r="CU70" i="54" s="1"/>
  <c r="CR70" i="54"/>
  <c r="CQ70" i="54" s="1"/>
  <c r="CO70" i="54"/>
  <c r="CN70" i="54" s="1"/>
  <c r="CY69" i="54"/>
  <c r="CX69" i="54" s="1"/>
  <c r="CV69" i="54"/>
  <c r="CU69" i="54" s="1"/>
  <c r="CR69" i="54"/>
  <c r="CQ69" i="54" s="1"/>
  <c r="CO69" i="54"/>
  <c r="CN69" i="54"/>
  <c r="CY68" i="54"/>
  <c r="CX68" i="54" s="1"/>
  <c r="CV68" i="54"/>
  <c r="CU68" i="54" s="1"/>
  <c r="CR68" i="54"/>
  <c r="CQ68" i="54" s="1"/>
  <c r="CO68" i="54"/>
  <c r="CN68" i="54"/>
  <c r="CY67" i="54"/>
  <c r="CX67" i="54" s="1"/>
  <c r="CV67" i="54"/>
  <c r="CU67" i="54" s="1"/>
  <c r="CR67" i="54"/>
  <c r="CQ67" i="54" s="1"/>
  <c r="CO67" i="54"/>
  <c r="CN67" i="54" s="1"/>
  <c r="CY66" i="54"/>
  <c r="CX66" i="54" s="1"/>
  <c r="CV66" i="54"/>
  <c r="CU66" i="54" s="1"/>
  <c r="CR66" i="54"/>
  <c r="CQ66" i="54" s="1"/>
  <c r="CO66" i="54"/>
  <c r="CN66" i="54" s="1"/>
  <c r="CY65" i="54"/>
  <c r="CX65" i="54" s="1"/>
  <c r="CV65" i="54"/>
  <c r="CU65" i="54" s="1"/>
  <c r="CR65" i="54"/>
  <c r="CQ65" i="54" s="1"/>
  <c r="CO65" i="54"/>
  <c r="CN65" i="54"/>
  <c r="CY64" i="54"/>
  <c r="CX64" i="54" s="1"/>
  <c r="CV64" i="54"/>
  <c r="CU64" i="54" s="1"/>
  <c r="CR64" i="54"/>
  <c r="CQ64" i="54"/>
  <c r="CO64" i="54"/>
  <c r="CN64" i="54" s="1"/>
  <c r="CY63" i="54"/>
  <c r="CX63" i="54" s="1"/>
  <c r="CV63" i="54"/>
  <c r="CU63" i="54"/>
  <c r="CR63" i="54"/>
  <c r="CQ63" i="54" s="1"/>
  <c r="CO63" i="54"/>
  <c r="CN63" i="54"/>
  <c r="CY62" i="54"/>
  <c r="CX62" i="54" s="1"/>
  <c r="CV62" i="54"/>
  <c r="CU62" i="54" s="1"/>
  <c r="CR62" i="54"/>
  <c r="CQ62" i="54" s="1"/>
  <c r="CO62" i="54"/>
  <c r="CN62" i="54" s="1"/>
  <c r="CY61" i="54"/>
  <c r="CX61" i="54" s="1"/>
  <c r="CV61" i="54"/>
  <c r="CU61" i="54"/>
  <c r="CR61" i="54"/>
  <c r="CQ61" i="54" s="1"/>
  <c r="CO61" i="54"/>
  <c r="CN61" i="54" s="1"/>
  <c r="CY60" i="54"/>
  <c r="CX60" i="54"/>
  <c r="CV60" i="54"/>
  <c r="CU60" i="54"/>
  <c r="CR60" i="54"/>
  <c r="CQ60" i="54" s="1"/>
  <c r="CO60" i="54"/>
  <c r="CN60" i="54" s="1"/>
  <c r="CY59" i="54"/>
  <c r="CX59" i="54" s="1"/>
  <c r="CV59" i="54"/>
  <c r="CU59" i="54" s="1"/>
  <c r="CR59" i="54"/>
  <c r="CQ59" i="54" s="1"/>
  <c r="CO59" i="54"/>
  <c r="CN59" i="54" s="1"/>
  <c r="CY58" i="54"/>
  <c r="CX58" i="54" s="1"/>
  <c r="CV58" i="54"/>
  <c r="CU58" i="54" s="1"/>
  <c r="CR58" i="54"/>
  <c r="CQ58" i="54"/>
  <c r="CO58" i="54"/>
  <c r="CN58" i="54"/>
  <c r="CY57" i="54"/>
  <c r="CX57" i="54"/>
  <c r="CV57" i="54"/>
  <c r="CU57" i="54"/>
  <c r="CR57" i="54"/>
  <c r="CQ57" i="54" s="1"/>
  <c r="CO57" i="54"/>
  <c r="CN57" i="54" s="1"/>
  <c r="AF57" i="54"/>
  <c r="AE57" i="54"/>
  <c r="AD57" i="54"/>
  <c r="AC57" i="54"/>
  <c r="CY56" i="54"/>
  <c r="CX56" i="54"/>
  <c r="CV56" i="54"/>
  <c r="CU56" i="54" s="1"/>
  <c r="CR56" i="54"/>
  <c r="CQ56" i="54"/>
  <c r="CO56" i="54"/>
  <c r="CN56" i="54" s="1"/>
  <c r="AF56" i="54"/>
  <c r="AE56" i="54"/>
  <c r="AD56" i="54"/>
  <c r="AC56" i="54"/>
  <c r="CY55" i="54"/>
  <c r="CX55" i="54" s="1"/>
  <c r="CV55" i="54"/>
  <c r="CU55" i="54" s="1"/>
  <c r="CR55" i="54"/>
  <c r="CQ55" i="54" s="1"/>
  <c r="CO55" i="54"/>
  <c r="CN55" i="54" s="1"/>
  <c r="AF55" i="54"/>
  <c r="AE55" i="54"/>
  <c r="AD55" i="54"/>
  <c r="AC55" i="54"/>
  <c r="CY54" i="54"/>
  <c r="CX54" i="54" s="1"/>
  <c r="CV54" i="54"/>
  <c r="CU54" i="54" s="1"/>
  <c r="CR54" i="54"/>
  <c r="CQ54" i="54" s="1"/>
  <c r="CO54" i="54"/>
  <c r="CN54" i="54" s="1"/>
  <c r="AF54" i="54"/>
  <c r="AE54" i="54"/>
  <c r="AD54" i="54"/>
  <c r="AC54" i="54"/>
  <c r="CY53" i="54"/>
  <c r="CX53" i="54"/>
  <c r="CV53" i="54"/>
  <c r="CU53" i="54" s="1"/>
  <c r="CR53" i="54"/>
  <c r="CQ53" i="54"/>
  <c r="CO53" i="54"/>
  <c r="CN53" i="54" s="1"/>
  <c r="AF53" i="54"/>
  <c r="AE53" i="54"/>
  <c r="AD53" i="54"/>
  <c r="AC53" i="54"/>
  <c r="CY52" i="54"/>
  <c r="CX52" i="54" s="1"/>
  <c r="CV52" i="54"/>
  <c r="CU52" i="54" s="1"/>
  <c r="CR52" i="54"/>
  <c r="CQ52" i="54" s="1"/>
  <c r="CO52" i="54"/>
  <c r="CN52" i="54" s="1"/>
  <c r="AF52" i="54"/>
  <c r="AE52" i="54"/>
  <c r="AD52" i="54"/>
  <c r="AC52" i="54"/>
  <c r="CY51" i="54"/>
  <c r="CX51" i="54"/>
  <c r="CV51" i="54"/>
  <c r="CU51" i="54" s="1"/>
  <c r="CR51" i="54"/>
  <c r="CQ51" i="54" s="1"/>
  <c r="CO51" i="54"/>
  <c r="CN51" i="54" s="1"/>
  <c r="AF51" i="54"/>
  <c r="AE51" i="54"/>
  <c r="AD51" i="54"/>
  <c r="AC51" i="54"/>
  <c r="CY50" i="54"/>
  <c r="CX50" i="54" s="1"/>
  <c r="CV50" i="54"/>
  <c r="CU50" i="54" s="1"/>
  <c r="CR50" i="54"/>
  <c r="CQ50" i="54"/>
  <c r="CO50" i="54"/>
  <c r="CN50" i="54" s="1"/>
  <c r="AF50" i="54"/>
  <c r="AE50" i="54"/>
  <c r="AD50" i="54"/>
  <c r="AC50" i="54"/>
  <c r="CY49" i="54"/>
  <c r="CX49" i="54"/>
  <c r="CV49" i="54"/>
  <c r="CU49" i="54" s="1"/>
  <c r="CR49" i="54"/>
  <c r="CQ49" i="54"/>
  <c r="CO49" i="54"/>
  <c r="CN49" i="54" s="1"/>
  <c r="AF49" i="54"/>
  <c r="AE49" i="54"/>
  <c r="AD49" i="54"/>
  <c r="AC49" i="54"/>
  <c r="CY48" i="54"/>
  <c r="CX48" i="54" s="1"/>
  <c r="CV48" i="54"/>
  <c r="CU48" i="54" s="1"/>
  <c r="CR48" i="54"/>
  <c r="CQ48" i="54" s="1"/>
  <c r="CO48" i="54"/>
  <c r="CN48" i="54" s="1"/>
  <c r="AF48" i="54"/>
  <c r="AE48" i="54"/>
  <c r="AD48" i="54"/>
  <c r="AC48" i="54"/>
  <c r="CY47" i="54"/>
  <c r="CX47" i="54" s="1"/>
  <c r="CV47" i="54"/>
  <c r="CU47" i="54" s="1"/>
  <c r="CR47" i="54"/>
  <c r="CQ47" i="54" s="1"/>
  <c r="CO47" i="54"/>
  <c r="CN47" i="54" s="1"/>
  <c r="CY46" i="54"/>
  <c r="CX46" i="54"/>
  <c r="CV46" i="54"/>
  <c r="CU46" i="54"/>
  <c r="CR46" i="54"/>
  <c r="CQ46" i="54" s="1"/>
  <c r="CO46" i="54"/>
  <c r="CN46" i="54"/>
  <c r="CY45" i="54"/>
  <c r="CX45" i="54"/>
  <c r="CV45" i="54"/>
  <c r="CU45" i="54" s="1"/>
  <c r="CR45" i="54"/>
  <c r="CQ45" i="54" s="1"/>
  <c r="CO45" i="54"/>
  <c r="CN45" i="54" s="1"/>
  <c r="CY44" i="54"/>
  <c r="CX44" i="54" s="1"/>
  <c r="CV44" i="54"/>
  <c r="CU44" i="54"/>
  <c r="CR44" i="54"/>
  <c r="CQ44" i="54"/>
  <c r="CO44" i="54"/>
  <c r="CN44" i="54"/>
  <c r="AF44" i="54"/>
  <c r="AE44" i="54"/>
  <c r="AD44" i="54"/>
  <c r="AC44" i="54"/>
  <c r="CY43" i="54"/>
  <c r="CX43" i="54" s="1"/>
  <c r="CV43" i="54"/>
  <c r="CU43" i="54"/>
  <c r="CR43" i="54"/>
  <c r="CQ43" i="54"/>
  <c r="CO43" i="54"/>
  <c r="CN43" i="54" s="1"/>
  <c r="AF43" i="54"/>
  <c r="AE43" i="54"/>
  <c r="AD43" i="54"/>
  <c r="AC43" i="54"/>
  <c r="CY42" i="54"/>
  <c r="CX42" i="54" s="1"/>
  <c r="CV42" i="54"/>
  <c r="CU42" i="54"/>
  <c r="CR42" i="54"/>
  <c r="CQ42" i="54" s="1"/>
  <c r="CO42" i="54"/>
  <c r="CN42" i="54"/>
  <c r="AF42" i="54"/>
  <c r="AE42" i="54"/>
  <c r="AD42" i="54"/>
  <c r="AC42" i="54"/>
  <c r="CY41" i="54"/>
  <c r="CX41" i="54" s="1"/>
  <c r="CV41" i="54"/>
  <c r="CU41" i="54" s="1"/>
  <c r="AF41" i="54"/>
  <c r="AE41" i="54"/>
  <c r="AD41" i="54"/>
  <c r="AC41" i="54"/>
  <c r="CY40" i="54"/>
  <c r="CX40" i="54" s="1"/>
  <c r="CV40" i="54"/>
  <c r="CU40" i="54" s="1"/>
  <c r="AF40" i="54"/>
  <c r="AE40" i="54"/>
  <c r="AD40" i="54"/>
  <c r="AC40" i="54"/>
  <c r="CY39" i="54"/>
  <c r="CX39" i="54"/>
  <c r="CV39" i="54"/>
  <c r="CU39" i="54"/>
  <c r="AF39" i="54"/>
  <c r="AE39" i="54"/>
  <c r="AD39" i="54"/>
  <c r="AC39" i="54"/>
  <c r="CY38" i="54"/>
  <c r="CX38" i="54"/>
  <c r="CV38" i="54"/>
  <c r="CU38" i="54" s="1"/>
  <c r="AF38" i="54"/>
  <c r="AE38" i="54"/>
  <c r="AD38" i="54"/>
  <c r="AC38" i="54"/>
  <c r="CY37" i="54"/>
  <c r="CX37" i="54" s="1"/>
  <c r="CV37" i="54"/>
  <c r="CU37" i="54" s="1"/>
  <c r="AF37" i="54"/>
  <c r="AE37" i="54"/>
  <c r="AD37" i="54"/>
  <c r="AC37" i="54"/>
  <c r="CY36" i="54"/>
  <c r="CX36" i="54" s="1"/>
  <c r="CV36" i="54"/>
  <c r="CU36" i="54" s="1"/>
  <c r="AF36" i="54"/>
  <c r="AE36" i="54"/>
  <c r="AD36" i="54"/>
  <c r="AC36" i="54"/>
  <c r="CY35" i="54"/>
  <c r="CX35" i="54"/>
  <c r="CV35" i="54"/>
  <c r="CU35" i="54" s="1"/>
  <c r="AF35" i="54"/>
  <c r="AE35" i="54"/>
  <c r="AD35" i="54"/>
  <c r="AC35" i="54"/>
  <c r="CY34" i="54"/>
  <c r="CX34" i="54" s="1"/>
  <c r="CV34" i="54"/>
  <c r="CU34" i="54"/>
  <c r="AF34" i="54"/>
  <c r="AE34" i="54"/>
  <c r="AD34" i="54"/>
  <c r="AC34" i="54"/>
  <c r="CY33" i="54"/>
  <c r="CX33" i="54"/>
  <c r="CV33" i="54"/>
  <c r="CU33" i="54" s="1"/>
  <c r="AF33" i="54"/>
  <c r="AE33" i="54"/>
  <c r="AD33" i="54"/>
  <c r="AC33" i="54"/>
  <c r="CY32" i="54"/>
  <c r="CX32" i="54"/>
  <c r="CV32" i="54"/>
  <c r="CU32" i="54"/>
  <c r="AF32" i="54"/>
  <c r="AE32" i="54"/>
  <c r="AD32" i="54"/>
  <c r="AC32" i="54"/>
  <c r="CY31" i="54"/>
  <c r="CX31" i="54" s="1"/>
  <c r="CV31" i="54"/>
  <c r="CU31" i="54"/>
  <c r="AF31" i="54"/>
  <c r="AE31" i="54"/>
  <c r="AD31" i="54"/>
  <c r="AC31" i="54"/>
  <c r="CY30" i="54"/>
  <c r="CX30" i="54" s="1"/>
  <c r="CV30" i="54"/>
  <c r="CU30" i="54" s="1"/>
  <c r="AF30" i="54"/>
  <c r="AE30" i="54"/>
  <c r="AD30" i="54"/>
  <c r="AC30" i="54"/>
  <c r="CY29" i="54"/>
  <c r="CX29" i="54" s="1"/>
  <c r="CV29" i="54"/>
  <c r="CU29" i="54" s="1"/>
  <c r="AF29" i="54"/>
  <c r="AE29" i="54"/>
  <c r="AD29" i="54"/>
  <c r="AC29" i="54"/>
  <c r="CY28" i="54"/>
  <c r="CX28" i="54" s="1"/>
  <c r="CV28" i="54"/>
  <c r="CU28" i="54" s="1"/>
  <c r="AF28" i="54"/>
  <c r="AE28" i="54"/>
  <c r="AD28" i="54"/>
  <c r="AC28" i="54"/>
  <c r="CY27" i="54"/>
  <c r="CX27" i="54"/>
  <c r="CV27" i="54"/>
  <c r="CU27" i="54" s="1"/>
  <c r="CY26" i="54"/>
  <c r="CX26" i="54"/>
  <c r="CV26" i="54"/>
  <c r="CU26" i="54" s="1"/>
  <c r="CY25" i="54"/>
  <c r="CX25" i="54" s="1"/>
  <c r="CV25" i="54"/>
  <c r="CU25" i="54" s="1"/>
  <c r="CY24" i="54"/>
  <c r="CX24" i="54" s="1"/>
  <c r="CV24" i="54"/>
  <c r="CU24" i="54"/>
  <c r="AF24" i="54"/>
  <c r="AE24" i="54"/>
  <c r="AD24" i="54"/>
  <c r="AC24" i="54"/>
  <c r="CY23" i="54"/>
  <c r="CX23" i="54" s="1"/>
  <c r="CV23" i="54"/>
  <c r="CU23" i="54" s="1"/>
  <c r="AF23" i="54"/>
  <c r="AE23" i="54"/>
  <c r="AD23" i="54"/>
  <c r="AC23" i="54"/>
  <c r="CY22" i="54"/>
  <c r="CX22" i="54" s="1"/>
  <c r="CV22" i="54"/>
  <c r="CU22" i="54" s="1"/>
  <c r="AF22" i="54"/>
  <c r="AE22" i="54"/>
  <c r="AD22" i="54"/>
  <c r="AC22" i="54"/>
  <c r="CY21" i="54"/>
  <c r="CX21" i="54" s="1"/>
  <c r="CV21" i="54"/>
  <c r="CU21" i="54"/>
  <c r="AF21" i="54"/>
  <c r="AE21" i="54"/>
  <c r="AD21" i="54"/>
  <c r="AC21" i="54"/>
  <c r="CY20" i="54"/>
  <c r="CX20" i="54" s="1"/>
  <c r="CV20" i="54"/>
  <c r="CU20" i="54" s="1"/>
  <c r="AF20" i="54"/>
  <c r="AE20" i="54"/>
  <c r="AD20" i="54"/>
  <c r="AC20" i="54"/>
  <c r="CY19" i="54"/>
  <c r="CX19" i="54" s="1"/>
  <c r="CV19" i="54"/>
  <c r="CU19" i="54"/>
  <c r="AF19" i="54"/>
  <c r="AE19" i="54"/>
  <c r="AD19" i="54"/>
  <c r="AC19" i="54"/>
  <c r="CY18" i="54"/>
  <c r="CX18" i="54" s="1"/>
  <c r="CV18" i="54"/>
  <c r="CU18" i="54"/>
  <c r="AF18" i="54"/>
  <c r="AE18" i="54"/>
  <c r="AD18" i="54"/>
  <c r="AC18" i="54"/>
  <c r="CY17" i="54"/>
  <c r="CX17" i="54"/>
  <c r="CV17" i="54"/>
  <c r="CU17" i="54"/>
  <c r="AF17" i="54"/>
  <c r="AE17" i="54"/>
  <c r="AD17" i="54"/>
  <c r="AC17" i="54"/>
  <c r="CY16" i="54"/>
  <c r="CX16" i="54" s="1"/>
  <c r="CV16" i="54"/>
  <c r="CU16" i="54" s="1"/>
  <c r="AF16" i="54"/>
  <c r="AE16" i="54"/>
  <c r="AD16" i="54"/>
  <c r="AC16" i="54"/>
  <c r="CY15" i="54"/>
  <c r="CX15" i="54" s="1"/>
  <c r="CV15" i="54"/>
  <c r="CU15" i="54" s="1"/>
  <c r="AF15" i="54"/>
  <c r="AE15" i="54"/>
  <c r="AD15" i="54"/>
  <c r="AC15" i="54"/>
  <c r="CY14" i="54"/>
  <c r="CX14" i="54"/>
  <c r="CV14" i="54"/>
  <c r="CU14" i="54"/>
  <c r="AF14" i="54"/>
  <c r="AE14" i="54"/>
  <c r="AD14" i="54"/>
  <c r="AC14" i="54"/>
  <c r="CY13" i="54"/>
  <c r="CX13" i="54"/>
  <c r="CV13" i="54"/>
  <c r="CU13" i="54" s="1"/>
  <c r="AF13" i="54"/>
  <c r="AE13" i="54"/>
  <c r="AD13" i="54"/>
  <c r="AC13" i="54"/>
  <c r="CY12" i="54"/>
  <c r="CX12" i="54" s="1"/>
  <c r="CV12" i="54"/>
  <c r="CU12" i="54"/>
  <c r="AF12" i="54"/>
  <c r="AE12" i="54"/>
  <c r="AD12" i="54"/>
  <c r="AC12" i="54"/>
  <c r="CY11" i="54"/>
  <c r="CX11" i="54" s="1"/>
  <c r="CV11" i="54"/>
  <c r="CU11" i="54" s="1"/>
  <c r="AF11" i="54"/>
  <c r="AE11" i="54"/>
  <c r="AD11" i="54"/>
  <c r="AC11" i="54"/>
  <c r="CY10" i="54"/>
  <c r="CX10" i="54" s="1"/>
  <c r="CV10" i="54"/>
  <c r="CU10" i="54" s="1"/>
  <c r="AF10" i="54"/>
  <c r="AE10" i="54"/>
  <c r="AD10" i="54"/>
  <c r="AC10" i="54"/>
  <c r="CY9" i="54"/>
  <c r="CX9" i="54" s="1"/>
  <c r="CV9" i="54"/>
  <c r="CU9" i="54" s="1"/>
  <c r="AF9" i="54"/>
  <c r="AE9" i="54"/>
  <c r="AD9" i="54"/>
  <c r="AC9" i="54"/>
  <c r="CY8" i="54"/>
  <c r="CX8" i="54" s="1"/>
  <c r="CV8" i="54"/>
  <c r="CU8" i="54" s="1"/>
  <c r="AF8" i="54"/>
  <c r="AE8" i="54"/>
  <c r="AD8" i="54"/>
  <c r="AC8" i="54"/>
  <c r="CY7" i="54"/>
  <c r="CX7" i="54"/>
  <c r="CV7" i="54"/>
  <c r="CU7" i="54" s="1"/>
  <c r="AF7" i="54"/>
  <c r="AE7" i="54"/>
  <c r="AD7" i="54"/>
  <c r="AC7" i="54"/>
  <c r="CY6" i="54"/>
  <c r="CX6" i="54" s="1"/>
  <c r="CV6" i="54"/>
  <c r="CU6" i="54"/>
  <c r="AF6" i="54"/>
  <c r="AE6" i="54"/>
  <c r="AD6" i="54"/>
  <c r="AC6" i="54"/>
  <c r="CZ22" i="54" l="1"/>
  <c r="DE122" i="54" s="1"/>
  <c r="CW14" i="61"/>
  <c r="CW32" i="57"/>
  <c r="DA32" i="57" s="1"/>
  <c r="CZ84" i="63"/>
  <c r="CZ87" i="63"/>
  <c r="CZ83" i="63"/>
  <c r="CZ79" i="63"/>
  <c r="CZ75" i="63"/>
  <c r="CZ60" i="63"/>
  <c r="CZ57" i="63"/>
  <c r="CZ56" i="63"/>
  <c r="CZ55" i="63"/>
  <c r="CZ70" i="63"/>
  <c r="CZ61" i="63"/>
  <c r="CZ62" i="63"/>
  <c r="CZ88" i="63"/>
  <c r="CZ82" i="63"/>
  <c r="CZ78" i="63"/>
  <c r="CZ74" i="63"/>
  <c r="CZ63" i="63"/>
  <c r="CZ71" i="63"/>
  <c r="CZ64" i="63"/>
  <c r="CZ59" i="63"/>
  <c r="CZ89" i="63"/>
  <c r="CZ81" i="63"/>
  <c r="CZ77" i="63"/>
  <c r="CZ73" i="63"/>
  <c r="CZ66" i="63"/>
  <c r="CZ72" i="63"/>
  <c r="CZ68" i="63"/>
  <c r="CZ65" i="63"/>
  <c r="CZ58" i="63"/>
  <c r="CZ90" i="63"/>
  <c r="CZ86" i="63"/>
  <c r="CZ80" i="63"/>
  <c r="CZ76" i="63"/>
  <c r="CZ67" i="63"/>
  <c r="CZ85" i="63"/>
  <c r="CZ69" i="63"/>
  <c r="CZ50" i="63"/>
  <c r="CZ44" i="63"/>
  <c r="CZ43" i="63"/>
  <c r="CZ42" i="63"/>
  <c r="CZ41" i="63"/>
  <c r="CZ40" i="63"/>
  <c r="CZ30" i="63"/>
  <c r="CZ36" i="63"/>
  <c r="CZ34" i="63"/>
  <c r="CZ31" i="63"/>
  <c r="CZ51" i="63"/>
  <c r="CZ32" i="63"/>
  <c r="CZ26" i="63"/>
  <c r="CZ35" i="63"/>
  <c r="CZ22" i="63"/>
  <c r="DE122" i="63" s="1"/>
  <c r="CZ48" i="63"/>
  <c r="CZ37" i="63"/>
  <c r="CZ39" i="63"/>
  <c r="CZ18" i="63"/>
  <c r="DE118" i="63" s="1"/>
  <c r="CZ46" i="63"/>
  <c r="CZ54" i="63"/>
  <c r="CZ53" i="63"/>
  <c r="CZ25" i="63"/>
  <c r="CZ23" i="63"/>
  <c r="DE123" i="63" s="1"/>
  <c r="CZ49" i="63"/>
  <c r="CZ47" i="63"/>
  <c r="CZ45" i="63"/>
  <c r="CZ33" i="63"/>
  <c r="CZ27" i="63"/>
  <c r="CZ52" i="63"/>
  <c r="CZ38" i="63"/>
  <c r="CZ29" i="63"/>
  <c r="CZ28" i="63"/>
  <c r="CZ20" i="63"/>
  <c r="DE120" i="63" s="1"/>
  <c r="CZ14" i="63"/>
  <c r="DE114" i="63" s="1"/>
  <c r="CZ19" i="63"/>
  <c r="DE119" i="63" s="1"/>
  <c r="CZ16" i="63"/>
  <c r="DE116" i="63" s="1"/>
  <c r="CZ6" i="63"/>
  <c r="DE106" i="63" s="1"/>
  <c r="CZ24" i="63"/>
  <c r="CZ13" i="63"/>
  <c r="DE113" i="63" s="1"/>
  <c r="CZ7" i="63"/>
  <c r="DE107" i="63" s="1"/>
  <c r="CZ15" i="63"/>
  <c r="DE115" i="63" s="1"/>
  <c r="CZ9" i="63"/>
  <c r="DE109" i="63" s="1"/>
  <c r="CZ8" i="63"/>
  <c r="DE108" i="63" s="1"/>
  <c r="CZ17" i="63"/>
  <c r="DE117" i="63" s="1"/>
  <c r="CZ11" i="63"/>
  <c r="DE111" i="63" s="1"/>
  <c r="CZ10" i="63"/>
  <c r="DE110" i="63" s="1"/>
  <c r="CZ12" i="63"/>
  <c r="DE112" i="63" s="1"/>
  <c r="CZ21" i="63"/>
  <c r="DE121" i="63" s="1"/>
  <c r="CW62" i="63"/>
  <c r="DA62" i="63" s="1"/>
  <c r="CW88" i="63"/>
  <c r="DA88" i="63" s="1"/>
  <c r="CW82" i="63"/>
  <c r="DA82" i="63" s="1"/>
  <c r="CW78" i="63"/>
  <c r="DA78" i="63" s="1"/>
  <c r="CW74" i="63"/>
  <c r="DA74" i="63" s="1"/>
  <c r="CW63" i="63"/>
  <c r="DA63" i="63" s="1"/>
  <c r="CW71" i="63"/>
  <c r="DA71" i="63" s="1"/>
  <c r="CW64" i="63"/>
  <c r="DA64" i="63" s="1"/>
  <c r="CW59" i="63"/>
  <c r="DA59" i="63" s="1"/>
  <c r="CW89" i="63"/>
  <c r="DA89" i="63" s="1"/>
  <c r="CW81" i="63"/>
  <c r="DA81" i="63" s="1"/>
  <c r="CW77" i="63"/>
  <c r="DA77" i="63" s="1"/>
  <c r="CW73" i="63"/>
  <c r="DA73" i="63" s="1"/>
  <c r="CW66" i="63"/>
  <c r="DA66" i="63" s="1"/>
  <c r="CW72" i="63"/>
  <c r="DA72" i="63" s="1"/>
  <c r="CW68" i="63"/>
  <c r="DA68" i="63" s="1"/>
  <c r="CW65" i="63"/>
  <c r="DA65" i="63" s="1"/>
  <c r="CW90" i="63"/>
  <c r="DA90" i="63" s="1"/>
  <c r="CW86" i="63"/>
  <c r="DA86" i="63" s="1"/>
  <c r="CW80" i="63"/>
  <c r="DA80" i="63" s="1"/>
  <c r="CW76" i="63"/>
  <c r="DA76" i="63" s="1"/>
  <c r="CW67" i="63"/>
  <c r="DA67" i="63" s="1"/>
  <c r="CW85" i="63"/>
  <c r="DA85" i="63" s="1"/>
  <c r="CW69" i="63"/>
  <c r="DA69" i="63" s="1"/>
  <c r="CW84" i="63"/>
  <c r="DA84" i="63" s="1"/>
  <c r="CW87" i="63"/>
  <c r="DA87" i="63" s="1"/>
  <c r="CW83" i="63"/>
  <c r="DA83" i="63" s="1"/>
  <c r="CW79" i="63"/>
  <c r="DA79" i="63" s="1"/>
  <c r="CW75" i="63"/>
  <c r="DA75" i="63" s="1"/>
  <c r="CW60" i="63"/>
  <c r="DA60" i="63" s="1"/>
  <c r="CW57" i="63"/>
  <c r="DA57" i="63" s="1"/>
  <c r="CW56" i="63"/>
  <c r="DA56" i="63" s="1"/>
  <c r="CW70" i="63"/>
  <c r="DA70" i="63" s="1"/>
  <c r="CW61" i="63"/>
  <c r="DA61" i="63" s="1"/>
  <c r="CW35" i="63"/>
  <c r="DA35" i="63" s="1"/>
  <c r="CW22" i="63"/>
  <c r="CW48" i="63"/>
  <c r="DA48" i="63" s="1"/>
  <c r="CW37" i="63"/>
  <c r="DA37" i="63" s="1"/>
  <c r="CW39" i="63"/>
  <c r="DA39" i="63" s="1"/>
  <c r="CW18" i="63"/>
  <c r="CW46" i="63"/>
  <c r="DA46" i="63" s="1"/>
  <c r="CW21" i="63"/>
  <c r="CW19" i="63"/>
  <c r="CW58" i="63"/>
  <c r="DA58" i="63" s="1"/>
  <c r="CW54" i="63"/>
  <c r="DA54" i="63" s="1"/>
  <c r="CW53" i="63"/>
  <c r="DA53" i="63" s="1"/>
  <c r="CW25" i="63"/>
  <c r="DA25" i="63" s="1"/>
  <c r="CW49" i="63"/>
  <c r="DA49" i="63" s="1"/>
  <c r="CW47" i="63"/>
  <c r="DA47" i="63" s="1"/>
  <c r="CW45" i="63"/>
  <c r="DA45" i="63" s="1"/>
  <c r="CW33" i="63"/>
  <c r="DA33" i="63" s="1"/>
  <c r="CW55" i="63"/>
  <c r="DA55" i="63" s="1"/>
  <c r="CW52" i="63"/>
  <c r="DA52" i="63" s="1"/>
  <c r="CW38" i="63"/>
  <c r="DA38" i="63" s="1"/>
  <c r="CW29" i="63"/>
  <c r="DA29" i="63" s="1"/>
  <c r="CW28" i="63"/>
  <c r="DA28" i="63" s="1"/>
  <c r="CW50" i="63"/>
  <c r="DA50" i="63" s="1"/>
  <c r="CW44" i="63"/>
  <c r="DA44" i="63" s="1"/>
  <c r="CW43" i="63"/>
  <c r="DA43" i="63" s="1"/>
  <c r="CW42" i="63"/>
  <c r="DA42" i="63" s="1"/>
  <c r="CW41" i="63"/>
  <c r="DA41" i="63" s="1"/>
  <c r="CW40" i="63"/>
  <c r="DA40" i="63" s="1"/>
  <c r="CW30" i="63"/>
  <c r="DA30" i="63" s="1"/>
  <c r="CW36" i="63"/>
  <c r="DA36" i="63" s="1"/>
  <c r="CW34" i="63"/>
  <c r="DA34" i="63" s="1"/>
  <c r="CW31" i="63"/>
  <c r="DA31" i="63" s="1"/>
  <c r="CW51" i="63"/>
  <c r="DA51" i="63" s="1"/>
  <c r="CW32" i="63"/>
  <c r="DA32" i="63" s="1"/>
  <c r="CW26" i="63"/>
  <c r="DA26" i="63" s="1"/>
  <c r="CW17" i="63"/>
  <c r="CW23" i="63"/>
  <c r="CW16" i="63"/>
  <c r="CW6" i="63"/>
  <c r="CW13" i="63"/>
  <c r="CW7" i="63"/>
  <c r="CW24" i="63"/>
  <c r="DA24" i="63" s="1"/>
  <c r="CW15" i="63"/>
  <c r="CW9" i="63"/>
  <c r="CW8" i="63"/>
  <c r="CW11" i="63"/>
  <c r="CW10" i="63"/>
  <c r="CW27" i="63"/>
  <c r="DA27" i="63" s="1"/>
  <c r="CW12" i="63"/>
  <c r="CW20" i="63"/>
  <c r="CW14" i="63"/>
  <c r="CW6" i="62"/>
  <c r="CZ84" i="62"/>
  <c r="CZ87" i="62"/>
  <c r="CZ83" i="62"/>
  <c r="CZ79" i="62"/>
  <c r="CZ75" i="62"/>
  <c r="CZ60" i="62"/>
  <c r="CZ57" i="62"/>
  <c r="CZ70" i="62"/>
  <c r="CZ61" i="62"/>
  <c r="CZ62" i="62"/>
  <c r="CZ88" i="62"/>
  <c r="CZ82" i="62"/>
  <c r="CZ78" i="62"/>
  <c r="CZ74" i="62"/>
  <c r="CZ63" i="62"/>
  <c r="CZ71" i="62"/>
  <c r="CZ64" i="62"/>
  <c r="CZ89" i="62"/>
  <c r="CZ81" i="62"/>
  <c r="CZ77" i="62"/>
  <c r="CZ73" i="62"/>
  <c r="CZ66" i="62"/>
  <c r="CZ72" i="62"/>
  <c r="CZ68" i="62"/>
  <c r="CZ65" i="62"/>
  <c r="CZ58" i="62"/>
  <c r="CZ90" i="62"/>
  <c r="CZ86" i="62"/>
  <c r="CZ80" i="62"/>
  <c r="CZ76" i="62"/>
  <c r="CZ67" i="62"/>
  <c r="CZ85" i="62"/>
  <c r="CZ69" i="62"/>
  <c r="CZ20" i="62"/>
  <c r="DE120" i="62" s="1"/>
  <c r="CZ46" i="62"/>
  <c r="CZ53" i="62"/>
  <c r="CZ49" i="62"/>
  <c r="CZ47" i="62"/>
  <c r="CZ45" i="62"/>
  <c r="CZ33" i="62"/>
  <c r="CZ27" i="62"/>
  <c r="CZ56" i="62"/>
  <c r="CZ52" i="62"/>
  <c r="CZ38" i="62"/>
  <c r="CZ29" i="62"/>
  <c r="CZ28" i="62"/>
  <c r="CZ59" i="62"/>
  <c r="CZ50" i="62"/>
  <c r="CZ44" i="62"/>
  <c r="CZ43" i="62"/>
  <c r="CZ42" i="62"/>
  <c r="CZ41" i="62"/>
  <c r="CZ40" i="62"/>
  <c r="CZ30" i="62"/>
  <c r="CZ36" i="62"/>
  <c r="CZ34" i="62"/>
  <c r="CZ31" i="62"/>
  <c r="CZ51" i="62"/>
  <c r="CZ32" i="62"/>
  <c r="CZ55" i="62"/>
  <c r="CZ54" i="62"/>
  <c r="CZ35" i="62"/>
  <c r="CZ48" i="62"/>
  <c r="CZ37" i="62"/>
  <c r="CZ24" i="62"/>
  <c r="CZ39" i="62"/>
  <c r="CZ18" i="62"/>
  <c r="DE118" i="62" s="1"/>
  <c r="CZ25" i="62"/>
  <c r="CZ12" i="62"/>
  <c r="DE112" i="62" s="1"/>
  <c r="CZ26" i="62"/>
  <c r="CZ17" i="62"/>
  <c r="DE117" i="62" s="1"/>
  <c r="CZ23" i="62"/>
  <c r="DE123" i="62" s="1"/>
  <c r="CZ14" i="62"/>
  <c r="DE114" i="62" s="1"/>
  <c r="CZ16" i="62"/>
  <c r="DE116" i="62" s="1"/>
  <c r="CZ10" i="62"/>
  <c r="DE110" i="62" s="1"/>
  <c r="CZ21" i="62"/>
  <c r="DE121" i="62" s="1"/>
  <c r="CZ19" i="62"/>
  <c r="DE119" i="62" s="1"/>
  <c r="CZ11" i="62"/>
  <c r="DE111" i="62" s="1"/>
  <c r="CZ6" i="62"/>
  <c r="DE106" i="62" s="1"/>
  <c r="CZ13" i="62"/>
  <c r="DE113" i="62" s="1"/>
  <c r="CZ7" i="62"/>
  <c r="DE107" i="62" s="1"/>
  <c r="CZ22" i="62"/>
  <c r="DE122" i="62" s="1"/>
  <c r="CZ15" i="62"/>
  <c r="DE115" i="62" s="1"/>
  <c r="CZ9" i="62"/>
  <c r="DE109" i="62" s="1"/>
  <c r="CZ8" i="62"/>
  <c r="DE108" i="62" s="1"/>
  <c r="CW12" i="62"/>
  <c r="CW10" i="62"/>
  <c r="CW11" i="62"/>
  <c r="CW18" i="62"/>
  <c r="CW20" i="62"/>
  <c r="CW8" i="62"/>
  <c r="CW9" i="62"/>
  <c r="CW15" i="62"/>
  <c r="CW7" i="62"/>
  <c r="CW13" i="62"/>
  <c r="CW62" i="62"/>
  <c r="DA62" i="62" s="1"/>
  <c r="CW88" i="62"/>
  <c r="DA88" i="62" s="1"/>
  <c r="CW82" i="62"/>
  <c r="DA82" i="62" s="1"/>
  <c r="CW78" i="62"/>
  <c r="DA78" i="62" s="1"/>
  <c r="CW74" i="62"/>
  <c r="DA74" i="62" s="1"/>
  <c r="CW63" i="62"/>
  <c r="DA63" i="62" s="1"/>
  <c r="CW71" i="62"/>
  <c r="DA71" i="62" s="1"/>
  <c r="CW64" i="62"/>
  <c r="DA64" i="62" s="1"/>
  <c r="CW59" i="62"/>
  <c r="DA59" i="62" s="1"/>
  <c r="CW89" i="62"/>
  <c r="DA89" i="62" s="1"/>
  <c r="CW81" i="62"/>
  <c r="DA81" i="62" s="1"/>
  <c r="CW77" i="62"/>
  <c r="DA77" i="62" s="1"/>
  <c r="CW73" i="62"/>
  <c r="DA73" i="62" s="1"/>
  <c r="CW66" i="62"/>
  <c r="DA66" i="62" s="1"/>
  <c r="CW72" i="62"/>
  <c r="DA72" i="62" s="1"/>
  <c r="CW68" i="62"/>
  <c r="DA68" i="62" s="1"/>
  <c r="CW65" i="62"/>
  <c r="DA65" i="62" s="1"/>
  <c r="CW58" i="62"/>
  <c r="DA58" i="62" s="1"/>
  <c r="CW90" i="62"/>
  <c r="DA90" i="62" s="1"/>
  <c r="CW86" i="62"/>
  <c r="DA86" i="62" s="1"/>
  <c r="CW80" i="62"/>
  <c r="DA80" i="62" s="1"/>
  <c r="CW76" i="62"/>
  <c r="DA76" i="62" s="1"/>
  <c r="CW67" i="62"/>
  <c r="DA67" i="62" s="1"/>
  <c r="CW85" i="62"/>
  <c r="DA85" i="62" s="1"/>
  <c r="CW69" i="62"/>
  <c r="DA69" i="62" s="1"/>
  <c r="CW84" i="62"/>
  <c r="DA84" i="62" s="1"/>
  <c r="CW87" i="62"/>
  <c r="DA87" i="62" s="1"/>
  <c r="CW83" i="62"/>
  <c r="DA83" i="62" s="1"/>
  <c r="CW79" i="62"/>
  <c r="DA79" i="62" s="1"/>
  <c r="CW75" i="62"/>
  <c r="DA75" i="62" s="1"/>
  <c r="CW70" i="62"/>
  <c r="DA70" i="62" s="1"/>
  <c r="CW61" i="62"/>
  <c r="DA61" i="62" s="1"/>
  <c r="CW57" i="62"/>
  <c r="DA57" i="62" s="1"/>
  <c r="CW53" i="62"/>
  <c r="DA53" i="62" s="1"/>
  <c r="CW25" i="62"/>
  <c r="DA25" i="62" s="1"/>
  <c r="CW23" i="62"/>
  <c r="CW49" i="62"/>
  <c r="DA49" i="62" s="1"/>
  <c r="CW47" i="62"/>
  <c r="DA47" i="62" s="1"/>
  <c r="CW45" i="62"/>
  <c r="DA45" i="62" s="1"/>
  <c r="CW33" i="62"/>
  <c r="DA33" i="62" s="1"/>
  <c r="CW27" i="62"/>
  <c r="DA27" i="62" s="1"/>
  <c r="CW56" i="62"/>
  <c r="DA56" i="62" s="1"/>
  <c r="CW52" i="62"/>
  <c r="DA52" i="62" s="1"/>
  <c r="CW38" i="62"/>
  <c r="DA38" i="62" s="1"/>
  <c r="CW29" i="62"/>
  <c r="DA29" i="62" s="1"/>
  <c r="CW28" i="62"/>
  <c r="DA28" i="62" s="1"/>
  <c r="CW60" i="62"/>
  <c r="DA60" i="62" s="1"/>
  <c r="CW50" i="62"/>
  <c r="DA50" i="62" s="1"/>
  <c r="CW44" i="62"/>
  <c r="DA44" i="62" s="1"/>
  <c r="CW43" i="62"/>
  <c r="DA43" i="62" s="1"/>
  <c r="CW42" i="62"/>
  <c r="DA42" i="62" s="1"/>
  <c r="CW41" i="62"/>
  <c r="DA41" i="62" s="1"/>
  <c r="CW40" i="62"/>
  <c r="DA40" i="62" s="1"/>
  <c r="CW30" i="62"/>
  <c r="DA30" i="62" s="1"/>
  <c r="CW36" i="62"/>
  <c r="DA36" i="62" s="1"/>
  <c r="CW34" i="62"/>
  <c r="DA34" i="62" s="1"/>
  <c r="CW31" i="62"/>
  <c r="DA31" i="62" s="1"/>
  <c r="CW51" i="62"/>
  <c r="DA51" i="62" s="1"/>
  <c r="CW32" i="62"/>
  <c r="DA32" i="62" s="1"/>
  <c r="CW55" i="62"/>
  <c r="DA55" i="62" s="1"/>
  <c r="CW54" i="62"/>
  <c r="DA54" i="62" s="1"/>
  <c r="CW35" i="62"/>
  <c r="DA35" i="62" s="1"/>
  <c r="CW22" i="62"/>
  <c r="CW48" i="62"/>
  <c r="DA48" i="62" s="1"/>
  <c r="CW37" i="62"/>
  <c r="DA37" i="62" s="1"/>
  <c r="CW39" i="62"/>
  <c r="DA39" i="62" s="1"/>
  <c r="CW46" i="62"/>
  <c r="DA46" i="62" s="1"/>
  <c r="CW21" i="62"/>
  <c r="CW19" i="62"/>
  <c r="CW16" i="62"/>
  <c r="CW14" i="62"/>
  <c r="CW17" i="62"/>
  <c r="CW24" i="62"/>
  <c r="DA24" i="62" s="1"/>
  <c r="CW26" i="62"/>
  <c r="DA26" i="62" s="1"/>
  <c r="DD114" i="61"/>
  <c r="DC114" i="61" s="1"/>
  <c r="DG114" i="61"/>
  <c r="DF114" i="61" s="1"/>
  <c r="DH114" i="61"/>
  <c r="DA14" i="61"/>
  <c r="CZ11" i="61"/>
  <c r="DE111" i="61" s="1"/>
  <c r="CZ10" i="61"/>
  <c r="DE110" i="61" s="1"/>
  <c r="CZ21" i="61"/>
  <c r="DE121" i="61" s="1"/>
  <c r="CW21" i="61"/>
  <c r="CZ6" i="61"/>
  <c r="DE106" i="61" s="1"/>
  <c r="CW10" i="61"/>
  <c r="CW11" i="61"/>
  <c r="CW8" i="61"/>
  <c r="CW9" i="61"/>
  <c r="CW15" i="61"/>
  <c r="CW24" i="61"/>
  <c r="DA24" i="61" s="1"/>
  <c r="CZ84" i="61"/>
  <c r="CZ87" i="61"/>
  <c r="CZ83" i="61"/>
  <c r="CZ79" i="61"/>
  <c r="CZ75" i="61"/>
  <c r="CZ60" i="61"/>
  <c r="CZ57" i="61"/>
  <c r="CZ56" i="61"/>
  <c r="CZ55" i="61"/>
  <c r="CZ70" i="61"/>
  <c r="CZ61" i="61"/>
  <c r="CZ62" i="61"/>
  <c r="CZ88" i="61"/>
  <c r="CZ82" i="61"/>
  <c r="CZ78" i="61"/>
  <c r="CZ74" i="61"/>
  <c r="CZ63" i="61"/>
  <c r="CZ71" i="61"/>
  <c r="CZ64" i="61"/>
  <c r="CZ59" i="61"/>
  <c r="CZ89" i="61"/>
  <c r="CZ81" i="61"/>
  <c r="CZ77" i="61"/>
  <c r="CZ73" i="61"/>
  <c r="CZ66" i="61"/>
  <c r="CZ72" i="61"/>
  <c r="CZ68" i="61"/>
  <c r="CZ65" i="61"/>
  <c r="CZ90" i="61"/>
  <c r="CZ86" i="61"/>
  <c r="CZ80" i="61"/>
  <c r="CZ76" i="61"/>
  <c r="CZ67" i="61"/>
  <c r="CZ85" i="61"/>
  <c r="CZ69" i="61"/>
  <c r="CZ58" i="61"/>
  <c r="CZ46" i="61"/>
  <c r="CZ54" i="61"/>
  <c r="CZ53" i="61"/>
  <c r="CZ49" i="61"/>
  <c r="CZ47" i="61"/>
  <c r="CZ45" i="61"/>
  <c r="CZ33" i="61"/>
  <c r="CZ27" i="61"/>
  <c r="CZ52" i="61"/>
  <c r="CZ38" i="61"/>
  <c r="CZ29" i="61"/>
  <c r="CZ50" i="61"/>
  <c r="CZ44" i="61"/>
  <c r="CZ43" i="61"/>
  <c r="CZ42" i="61"/>
  <c r="CZ41" i="61"/>
  <c r="CZ40" i="61"/>
  <c r="CZ30" i="61"/>
  <c r="CZ36" i="61"/>
  <c r="CZ34" i="61"/>
  <c r="CZ31" i="61"/>
  <c r="CZ51" i="61"/>
  <c r="CZ32" i="61"/>
  <c r="CZ26" i="61"/>
  <c r="CZ17" i="61"/>
  <c r="DE117" i="61" s="1"/>
  <c r="CZ35" i="61"/>
  <c r="CZ48" i="61"/>
  <c r="CZ37" i="61"/>
  <c r="CZ39" i="61"/>
  <c r="CZ20" i="61"/>
  <c r="DE120" i="61" s="1"/>
  <c r="CW7" i="61"/>
  <c r="CW13" i="61"/>
  <c r="CW6" i="61"/>
  <c r="CZ16" i="61"/>
  <c r="DE116" i="61" s="1"/>
  <c r="CZ14" i="61"/>
  <c r="DE114" i="61" s="1"/>
  <c r="CZ23" i="61"/>
  <c r="DE123" i="61" s="1"/>
  <c r="CW62" i="61"/>
  <c r="DA62" i="61" s="1"/>
  <c r="CW88" i="61"/>
  <c r="DA88" i="61" s="1"/>
  <c r="CW82" i="61"/>
  <c r="DA82" i="61" s="1"/>
  <c r="CW78" i="61"/>
  <c r="DA78" i="61" s="1"/>
  <c r="CW74" i="61"/>
  <c r="DA74" i="61" s="1"/>
  <c r="CW63" i="61"/>
  <c r="DA63" i="61" s="1"/>
  <c r="CW71" i="61"/>
  <c r="DA71" i="61" s="1"/>
  <c r="CW64" i="61"/>
  <c r="DA64" i="61" s="1"/>
  <c r="CW59" i="61"/>
  <c r="DA59" i="61" s="1"/>
  <c r="CW89" i="61"/>
  <c r="DA89" i="61" s="1"/>
  <c r="CW81" i="61"/>
  <c r="DA81" i="61" s="1"/>
  <c r="CW77" i="61"/>
  <c r="DA77" i="61" s="1"/>
  <c r="CW73" i="61"/>
  <c r="DA73" i="61" s="1"/>
  <c r="CW66" i="61"/>
  <c r="DA66" i="61" s="1"/>
  <c r="CW72" i="61"/>
  <c r="DA72" i="61" s="1"/>
  <c r="CW68" i="61"/>
  <c r="DA68" i="61" s="1"/>
  <c r="CW65" i="61"/>
  <c r="DA65" i="61" s="1"/>
  <c r="CW90" i="61"/>
  <c r="DA90" i="61" s="1"/>
  <c r="CW86" i="61"/>
  <c r="DA86" i="61" s="1"/>
  <c r="CW80" i="61"/>
  <c r="DA80" i="61" s="1"/>
  <c r="CW76" i="61"/>
  <c r="DA76" i="61" s="1"/>
  <c r="CW67" i="61"/>
  <c r="DA67" i="61" s="1"/>
  <c r="CW85" i="61"/>
  <c r="DA85" i="61" s="1"/>
  <c r="CW69" i="61"/>
  <c r="DA69" i="61" s="1"/>
  <c r="CW84" i="61"/>
  <c r="DA84" i="61" s="1"/>
  <c r="CW87" i="61"/>
  <c r="DA87" i="61" s="1"/>
  <c r="CW83" i="61"/>
  <c r="DA83" i="61" s="1"/>
  <c r="CW79" i="61"/>
  <c r="DA79" i="61" s="1"/>
  <c r="CW75" i="61"/>
  <c r="DA75" i="61" s="1"/>
  <c r="CW70" i="61"/>
  <c r="DA70" i="61" s="1"/>
  <c r="CW49" i="61"/>
  <c r="DA49" i="61" s="1"/>
  <c r="CW47" i="61"/>
  <c r="DA47" i="61" s="1"/>
  <c r="CW45" i="61"/>
  <c r="DA45" i="61" s="1"/>
  <c r="CW33" i="61"/>
  <c r="DA33" i="61" s="1"/>
  <c r="CW52" i="61"/>
  <c r="DA52" i="61" s="1"/>
  <c r="CW38" i="61"/>
  <c r="DA38" i="61" s="1"/>
  <c r="CW50" i="61"/>
  <c r="DA50" i="61" s="1"/>
  <c r="CW44" i="61"/>
  <c r="DA44" i="61" s="1"/>
  <c r="CW43" i="61"/>
  <c r="DA43" i="61" s="1"/>
  <c r="CW42" i="61"/>
  <c r="DA42" i="61" s="1"/>
  <c r="CW41" i="61"/>
  <c r="DA41" i="61" s="1"/>
  <c r="CW40" i="61"/>
  <c r="DA40" i="61" s="1"/>
  <c r="CW30" i="61"/>
  <c r="DA30" i="61" s="1"/>
  <c r="CW36" i="61"/>
  <c r="DA36" i="61" s="1"/>
  <c r="CW34" i="61"/>
  <c r="DA34" i="61" s="1"/>
  <c r="CW31" i="61"/>
  <c r="DA31" i="61" s="1"/>
  <c r="CW51" i="61"/>
  <c r="DA51" i="61" s="1"/>
  <c r="CW32" i="61"/>
  <c r="DA32" i="61" s="1"/>
  <c r="CW57" i="61"/>
  <c r="DA57" i="61" s="1"/>
  <c r="CW56" i="61"/>
  <c r="DA56" i="61" s="1"/>
  <c r="CW55" i="61"/>
  <c r="DA55" i="61" s="1"/>
  <c r="CW35" i="61"/>
  <c r="DA35" i="61" s="1"/>
  <c r="CW48" i="61"/>
  <c r="DA48" i="61" s="1"/>
  <c r="CW37" i="61"/>
  <c r="DA37" i="61" s="1"/>
  <c r="CW60" i="61"/>
  <c r="DA60" i="61" s="1"/>
  <c r="CW39" i="61"/>
  <c r="DA39" i="61" s="1"/>
  <c r="CW18" i="61"/>
  <c r="CW61" i="61"/>
  <c r="DA61" i="61" s="1"/>
  <c r="CW46" i="61"/>
  <c r="DA46" i="61" s="1"/>
  <c r="CW58" i="61"/>
  <c r="DA58" i="61" s="1"/>
  <c r="CW54" i="61"/>
  <c r="DA54" i="61" s="1"/>
  <c r="CW53" i="61"/>
  <c r="DA53" i="61" s="1"/>
  <c r="CW25" i="61"/>
  <c r="DA25" i="61" s="1"/>
  <c r="CW23" i="61"/>
  <c r="CW16" i="61"/>
  <c r="CW17" i="61"/>
  <c r="CZ19" i="61"/>
  <c r="DE119" i="61" s="1"/>
  <c r="CZ22" i="61"/>
  <c r="DE122" i="61" s="1"/>
  <c r="CZ25" i="61"/>
  <c r="CZ28" i="61"/>
  <c r="CZ12" i="61"/>
  <c r="DE112" i="61" s="1"/>
  <c r="CW19" i="61"/>
  <c r="CW20" i="61"/>
  <c r="CW26" i="61"/>
  <c r="DA26" i="61" s="1"/>
  <c r="CZ8" i="61"/>
  <c r="DE108" i="61" s="1"/>
  <c r="CZ9" i="61"/>
  <c r="DE109" i="61" s="1"/>
  <c r="CZ15" i="61"/>
  <c r="DE115" i="61" s="1"/>
  <c r="CW22" i="61"/>
  <c r="CW28" i="61"/>
  <c r="DA28" i="61" s="1"/>
  <c r="CZ7" i="61"/>
  <c r="DE107" i="61" s="1"/>
  <c r="CW12" i="61"/>
  <c r="CZ13" i="61"/>
  <c r="DE113" i="61" s="1"/>
  <c r="CZ18" i="61"/>
  <c r="DE118" i="61" s="1"/>
  <c r="CZ24" i="61"/>
  <c r="CW27" i="61"/>
  <c r="DA27" i="61" s="1"/>
  <c r="CW29" i="61"/>
  <c r="DA29" i="61" s="1"/>
  <c r="CZ84" i="60"/>
  <c r="CZ87" i="60"/>
  <c r="CZ83" i="60"/>
  <c r="CZ79" i="60"/>
  <c r="CZ75" i="60"/>
  <c r="CZ60" i="60"/>
  <c r="CZ70" i="60"/>
  <c r="CZ62" i="60"/>
  <c r="CZ88" i="60"/>
  <c r="CZ82" i="60"/>
  <c r="CZ78" i="60"/>
  <c r="CZ74" i="60"/>
  <c r="CZ63" i="60"/>
  <c r="CZ71" i="60"/>
  <c r="CZ64" i="60"/>
  <c r="CZ89" i="60"/>
  <c r="CZ81" i="60"/>
  <c r="CZ77" i="60"/>
  <c r="CZ73" i="60"/>
  <c r="CZ66" i="60"/>
  <c r="CZ72" i="60"/>
  <c r="CZ68" i="60"/>
  <c r="CZ58" i="60"/>
  <c r="CZ90" i="60"/>
  <c r="CZ86" i="60"/>
  <c r="CZ80" i="60"/>
  <c r="CZ76" i="60"/>
  <c r="CZ67" i="60"/>
  <c r="CZ54" i="60"/>
  <c r="CZ46" i="60"/>
  <c r="CZ53" i="60"/>
  <c r="CZ25" i="60"/>
  <c r="CZ85" i="60"/>
  <c r="CZ65" i="60"/>
  <c r="CZ56" i="60"/>
  <c r="CZ49" i="60"/>
  <c r="CZ47" i="60"/>
  <c r="CZ45" i="60"/>
  <c r="CZ33" i="60"/>
  <c r="CZ27" i="60"/>
  <c r="CZ52" i="60"/>
  <c r="CZ38" i="60"/>
  <c r="CZ29" i="60"/>
  <c r="CZ28" i="60"/>
  <c r="CZ50" i="60"/>
  <c r="CZ44" i="60"/>
  <c r="CZ43" i="60"/>
  <c r="CZ42" i="60"/>
  <c r="CZ41" i="60"/>
  <c r="CZ40" i="60"/>
  <c r="CZ30" i="60"/>
  <c r="CZ36" i="60"/>
  <c r="CZ34" i="60"/>
  <c r="CZ31" i="60"/>
  <c r="CZ69" i="60"/>
  <c r="CZ59" i="60"/>
  <c r="CZ57" i="60"/>
  <c r="CZ51" i="60"/>
  <c r="CZ32" i="60"/>
  <c r="CZ35" i="60"/>
  <c r="CZ22" i="60"/>
  <c r="DE122" i="60" s="1"/>
  <c r="CZ61" i="60"/>
  <c r="CZ55" i="60"/>
  <c r="CZ48" i="60"/>
  <c r="CZ37" i="60"/>
  <c r="CZ39" i="60"/>
  <c r="CZ24" i="60"/>
  <c r="CZ23" i="60"/>
  <c r="DE123" i="60" s="1"/>
  <c r="CZ14" i="60"/>
  <c r="DE114" i="60" s="1"/>
  <c r="CZ26" i="60"/>
  <c r="CZ19" i="60"/>
  <c r="DE119" i="60" s="1"/>
  <c r="CZ16" i="60"/>
  <c r="DE116" i="60" s="1"/>
  <c r="CZ6" i="60"/>
  <c r="DE106" i="60" s="1"/>
  <c r="CZ13" i="60"/>
  <c r="DE113" i="60" s="1"/>
  <c r="CZ7" i="60"/>
  <c r="DE107" i="60" s="1"/>
  <c r="CZ21" i="60"/>
  <c r="DE121" i="60" s="1"/>
  <c r="CZ15" i="60"/>
  <c r="DE115" i="60" s="1"/>
  <c r="CZ9" i="60"/>
  <c r="DE109" i="60" s="1"/>
  <c r="CZ8" i="60"/>
  <c r="DE108" i="60" s="1"/>
  <c r="CZ17" i="60"/>
  <c r="DE117" i="60" s="1"/>
  <c r="CZ11" i="60"/>
  <c r="DE111" i="60" s="1"/>
  <c r="CZ10" i="60"/>
  <c r="DE110" i="60" s="1"/>
  <c r="CZ12" i="60"/>
  <c r="DE112" i="60" s="1"/>
  <c r="CZ18" i="60"/>
  <c r="DE118" i="60" s="1"/>
  <c r="CZ20" i="60"/>
  <c r="DE120" i="60" s="1"/>
  <c r="CW62" i="60"/>
  <c r="DA62" i="60" s="1"/>
  <c r="CW88" i="60"/>
  <c r="DA88" i="60" s="1"/>
  <c r="CW82" i="60"/>
  <c r="DA82" i="60" s="1"/>
  <c r="CW78" i="60"/>
  <c r="DA78" i="60" s="1"/>
  <c r="CW74" i="60"/>
  <c r="DA74" i="60" s="1"/>
  <c r="CW63" i="60"/>
  <c r="DA63" i="60" s="1"/>
  <c r="CW71" i="60"/>
  <c r="DA71" i="60" s="1"/>
  <c r="CW89" i="60"/>
  <c r="DA89" i="60" s="1"/>
  <c r="CW81" i="60"/>
  <c r="DA81" i="60" s="1"/>
  <c r="CW77" i="60"/>
  <c r="DA77" i="60" s="1"/>
  <c r="CW73" i="60"/>
  <c r="DA73" i="60" s="1"/>
  <c r="CW66" i="60"/>
  <c r="DA66" i="60" s="1"/>
  <c r="CW72" i="60"/>
  <c r="DA72" i="60" s="1"/>
  <c r="CW68" i="60"/>
  <c r="DA68" i="60" s="1"/>
  <c r="CW65" i="60"/>
  <c r="DA65" i="60" s="1"/>
  <c r="CW90" i="60"/>
  <c r="DA90" i="60" s="1"/>
  <c r="CW86" i="60"/>
  <c r="DA86" i="60" s="1"/>
  <c r="CW80" i="60"/>
  <c r="DA80" i="60" s="1"/>
  <c r="CW76" i="60"/>
  <c r="DA76" i="60" s="1"/>
  <c r="CW67" i="60"/>
  <c r="DA67" i="60" s="1"/>
  <c r="CW85" i="60"/>
  <c r="DA85" i="60" s="1"/>
  <c r="CW69" i="60"/>
  <c r="DA69" i="60" s="1"/>
  <c r="CW84" i="60"/>
  <c r="DA84" i="60" s="1"/>
  <c r="CW87" i="60"/>
  <c r="DA87" i="60" s="1"/>
  <c r="CW83" i="60"/>
  <c r="DA83" i="60" s="1"/>
  <c r="CW79" i="60"/>
  <c r="DA79" i="60" s="1"/>
  <c r="CW75" i="60"/>
  <c r="DA75" i="60" s="1"/>
  <c r="CW60" i="60"/>
  <c r="DA60" i="60" s="1"/>
  <c r="CW57" i="60"/>
  <c r="DA57" i="60" s="1"/>
  <c r="CW56" i="60"/>
  <c r="DA56" i="60" s="1"/>
  <c r="CW52" i="60"/>
  <c r="DA52" i="60" s="1"/>
  <c r="CW50" i="60"/>
  <c r="DA50" i="60" s="1"/>
  <c r="CW44" i="60"/>
  <c r="DA44" i="60" s="1"/>
  <c r="CW43" i="60"/>
  <c r="DA43" i="60" s="1"/>
  <c r="CW42" i="60"/>
  <c r="DA42" i="60" s="1"/>
  <c r="CW41" i="60"/>
  <c r="DA41" i="60" s="1"/>
  <c r="CW40" i="60"/>
  <c r="DA40" i="60" s="1"/>
  <c r="CW30" i="60"/>
  <c r="DA30" i="60" s="1"/>
  <c r="CW36" i="60"/>
  <c r="DA36" i="60" s="1"/>
  <c r="CW34" i="60"/>
  <c r="DA34" i="60" s="1"/>
  <c r="CW31" i="60"/>
  <c r="DA31" i="60" s="1"/>
  <c r="CW64" i="60"/>
  <c r="DA64" i="60" s="1"/>
  <c r="CW59" i="60"/>
  <c r="DA59" i="60" s="1"/>
  <c r="CW51" i="60"/>
  <c r="DA51" i="60" s="1"/>
  <c r="CW32" i="60"/>
  <c r="DA32" i="60" s="1"/>
  <c r="CW26" i="60"/>
  <c r="DA26" i="60" s="1"/>
  <c r="CW58" i="60"/>
  <c r="DA58" i="60" s="1"/>
  <c r="CW35" i="60"/>
  <c r="DA35" i="60" s="1"/>
  <c r="CW70" i="60"/>
  <c r="DA70" i="60" s="1"/>
  <c r="CW55" i="60"/>
  <c r="DA55" i="60" s="1"/>
  <c r="CW48" i="60"/>
  <c r="DA48" i="60" s="1"/>
  <c r="CW37" i="60"/>
  <c r="DA37" i="60" s="1"/>
  <c r="CW24" i="60"/>
  <c r="DA24" i="60" s="1"/>
  <c r="CW61" i="60"/>
  <c r="DA61" i="60" s="1"/>
  <c r="CW39" i="60"/>
  <c r="DA39" i="60" s="1"/>
  <c r="CW54" i="60"/>
  <c r="DA54" i="60" s="1"/>
  <c r="CW46" i="60"/>
  <c r="DA46" i="60" s="1"/>
  <c r="CW53" i="60"/>
  <c r="DA53" i="60" s="1"/>
  <c r="CW25" i="60"/>
  <c r="DA25" i="60" s="1"/>
  <c r="CW23" i="60"/>
  <c r="CW49" i="60"/>
  <c r="DA49" i="60" s="1"/>
  <c r="CW27" i="60"/>
  <c r="DA27" i="60" s="1"/>
  <c r="CW6" i="60"/>
  <c r="CW33" i="60"/>
  <c r="DA33" i="60" s="1"/>
  <c r="CW28" i="60"/>
  <c r="DA28" i="60" s="1"/>
  <c r="CW13" i="60"/>
  <c r="CW7" i="60"/>
  <c r="CW29" i="60"/>
  <c r="DA29" i="60" s="1"/>
  <c r="CW15" i="60"/>
  <c r="CW9" i="60"/>
  <c r="CW8" i="60"/>
  <c r="CW21" i="60"/>
  <c r="CW17" i="60"/>
  <c r="CW11" i="60"/>
  <c r="CW10" i="60"/>
  <c r="CW47" i="60"/>
  <c r="DA47" i="60" s="1"/>
  <c r="CW45" i="60"/>
  <c r="DA45" i="60" s="1"/>
  <c r="CW12" i="60"/>
  <c r="CW38" i="60"/>
  <c r="DA38" i="60" s="1"/>
  <c r="CW18" i="60"/>
  <c r="CW20" i="60"/>
  <c r="CW22" i="60"/>
  <c r="CW14" i="60"/>
  <c r="CW19" i="60"/>
  <c r="CW16" i="60"/>
  <c r="CW62" i="59"/>
  <c r="DA62" i="59" s="1"/>
  <c r="CW88" i="59"/>
  <c r="DA88" i="59" s="1"/>
  <c r="CW82" i="59"/>
  <c r="DA82" i="59" s="1"/>
  <c r="CW78" i="59"/>
  <c r="DA78" i="59" s="1"/>
  <c r="CW74" i="59"/>
  <c r="DA74" i="59" s="1"/>
  <c r="CW63" i="59"/>
  <c r="DA63" i="59" s="1"/>
  <c r="CW71" i="59"/>
  <c r="DA71" i="59" s="1"/>
  <c r="CW64" i="59"/>
  <c r="DA64" i="59" s="1"/>
  <c r="CW89" i="59"/>
  <c r="DA89" i="59" s="1"/>
  <c r="CW81" i="59"/>
  <c r="DA81" i="59" s="1"/>
  <c r="CW77" i="59"/>
  <c r="DA77" i="59" s="1"/>
  <c r="CW73" i="59"/>
  <c r="DA73" i="59" s="1"/>
  <c r="CW66" i="59"/>
  <c r="DA66" i="59" s="1"/>
  <c r="CW72" i="59"/>
  <c r="DA72" i="59" s="1"/>
  <c r="CW68" i="59"/>
  <c r="DA68" i="59" s="1"/>
  <c r="CW58" i="59"/>
  <c r="DA58" i="59" s="1"/>
  <c r="CW90" i="59"/>
  <c r="DA90" i="59" s="1"/>
  <c r="CW86" i="59"/>
  <c r="DA86" i="59" s="1"/>
  <c r="CW80" i="59"/>
  <c r="DA80" i="59" s="1"/>
  <c r="CW76" i="59"/>
  <c r="DA76" i="59" s="1"/>
  <c r="CW67" i="59"/>
  <c r="DA67" i="59" s="1"/>
  <c r="CW85" i="59"/>
  <c r="DA85" i="59" s="1"/>
  <c r="CW69" i="59"/>
  <c r="DA69" i="59" s="1"/>
  <c r="CW84" i="59"/>
  <c r="DA84" i="59" s="1"/>
  <c r="CW87" i="59"/>
  <c r="DA87" i="59" s="1"/>
  <c r="CW83" i="59"/>
  <c r="DA83" i="59" s="1"/>
  <c r="CW79" i="59"/>
  <c r="DA79" i="59" s="1"/>
  <c r="CW75" i="59"/>
  <c r="DA75" i="59" s="1"/>
  <c r="CW60" i="59"/>
  <c r="DA60" i="59" s="1"/>
  <c r="CW57" i="59"/>
  <c r="DA57" i="59" s="1"/>
  <c r="CW56" i="59"/>
  <c r="DA56" i="59" s="1"/>
  <c r="CW35" i="59"/>
  <c r="DA35" i="59" s="1"/>
  <c r="CW22" i="59"/>
  <c r="CW48" i="59"/>
  <c r="DA48" i="59" s="1"/>
  <c r="CW37" i="59"/>
  <c r="DA37" i="59" s="1"/>
  <c r="CW24" i="59"/>
  <c r="DA24" i="59" s="1"/>
  <c r="CW61" i="59"/>
  <c r="DA61" i="59" s="1"/>
  <c r="CW39" i="59"/>
  <c r="DA39" i="59" s="1"/>
  <c r="CW70" i="59"/>
  <c r="DA70" i="59" s="1"/>
  <c r="CW54" i="59"/>
  <c r="DA54" i="59" s="1"/>
  <c r="CW46" i="59"/>
  <c r="DA46" i="59" s="1"/>
  <c r="CW53" i="59"/>
  <c r="DA53" i="59" s="1"/>
  <c r="CW25" i="59"/>
  <c r="DA25" i="59" s="1"/>
  <c r="CW49" i="59"/>
  <c r="DA49" i="59" s="1"/>
  <c r="CW47" i="59"/>
  <c r="DA47" i="59" s="1"/>
  <c r="CW45" i="59"/>
  <c r="DA45" i="59" s="1"/>
  <c r="CW33" i="59"/>
  <c r="DA33" i="59" s="1"/>
  <c r="CW27" i="59"/>
  <c r="DA27" i="59" s="1"/>
  <c r="CW52" i="59"/>
  <c r="DA52" i="59" s="1"/>
  <c r="CW38" i="59"/>
  <c r="DA38" i="59" s="1"/>
  <c r="CW29" i="59"/>
  <c r="DA29" i="59" s="1"/>
  <c r="CW28" i="59"/>
  <c r="DA28" i="59" s="1"/>
  <c r="CW65" i="59"/>
  <c r="DA65" i="59" s="1"/>
  <c r="CW55" i="59"/>
  <c r="DA55" i="59" s="1"/>
  <c r="CW50" i="59"/>
  <c r="DA50" i="59" s="1"/>
  <c r="CW44" i="59"/>
  <c r="DA44" i="59" s="1"/>
  <c r="CW43" i="59"/>
  <c r="DA43" i="59" s="1"/>
  <c r="CW42" i="59"/>
  <c r="DA42" i="59" s="1"/>
  <c r="CW41" i="59"/>
  <c r="DA41" i="59" s="1"/>
  <c r="CW40" i="59"/>
  <c r="DA40" i="59" s="1"/>
  <c r="CW30" i="59"/>
  <c r="DA30" i="59" s="1"/>
  <c r="CW59" i="59"/>
  <c r="DA59" i="59" s="1"/>
  <c r="CW36" i="59"/>
  <c r="DA36" i="59" s="1"/>
  <c r="CW34" i="59"/>
  <c r="DA34" i="59" s="1"/>
  <c r="CW31" i="59"/>
  <c r="DA31" i="59" s="1"/>
  <c r="CW51" i="59"/>
  <c r="DA51" i="59" s="1"/>
  <c r="CW17" i="59"/>
  <c r="CW11" i="59"/>
  <c r="CW10" i="59"/>
  <c r="CW26" i="59"/>
  <c r="DA26" i="59" s="1"/>
  <c r="CW12" i="59"/>
  <c r="CW18" i="59"/>
  <c r="CW20" i="59"/>
  <c r="CW14" i="59"/>
  <c r="CW32" i="59"/>
  <c r="DA32" i="59" s="1"/>
  <c r="CW21" i="59"/>
  <c r="CW19" i="59"/>
  <c r="CW16" i="59"/>
  <c r="CW23" i="59"/>
  <c r="CW6" i="59"/>
  <c r="CW13" i="59"/>
  <c r="CW7" i="59"/>
  <c r="CW15" i="59"/>
  <c r="CW9" i="59"/>
  <c r="CW8" i="59"/>
  <c r="CZ84" i="59"/>
  <c r="CZ87" i="59"/>
  <c r="CZ83" i="59"/>
  <c r="CZ79" i="59"/>
  <c r="CZ75" i="59"/>
  <c r="CZ60" i="59"/>
  <c r="CZ70" i="59"/>
  <c r="CZ61" i="59"/>
  <c r="CZ62" i="59"/>
  <c r="CZ88" i="59"/>
  <c r="CZ82" i="59"/>
  <c r="CZ78" i="59"/>
  <c r="CZ74" i="59"/>
  <c r="CZ63" i="59"/>
  <c r="CZ71" i="59"/>
  <c r="CZ89" i="59"/>
  <c r="CZ81" i="59"/>
  <c r="CZ77" i="59"/>
  <c r="CZ73" i="59"/>
  <c r="CZ66" i="59"/>
  <c r="CZ72" i="59"/>
  <c r="CZ68" i="59"/>
  <c r="CZ65" i="59"/>
  <c r="CZ58" i="59"/>
  <c r="CZ90" i="59"/>
  <c r="CZ86" i="59"/>
  <c r="CZ80" i="59"/>
  <c r="CZ76" i="59"/>
  <c r="CZ67" i="59"/>
  <c r="CZ59" i="59"/>
  <c r="CZ57" i="59"/>
  <c r="CZ55" i="59"/>
  <c r="CZ50" i="59"/>
  <c r="CZ44" i="59"/>
  <c r="CZ43" i="59"/>
  <c r="CZ42" i="59"/>
  <c r="CZ41" i="59"/>
  <c r="CZ40" i="59"/>
  <c r="CZ30" i="59"/>
  <c r="CZ36" i="59"/>
  <c r="CZ34" i="59"/>
  <c r="CZ31" i="59"/>
  <c r="CZ85" i="59"/>
  <c r="CZ51" i="59"/>
  <c r="CZ32" i="59"/>
  <c r="CZ56" i="59"/>
  <c r="CZ35" i="59"/>
  <c r="CZ22" i="59"/>
  <c r="DE122" i="59" s="1"/>
  <c r="CZ48" i="59"/>
  <c r="CZ37" i="59"/>
  <c r="CZ24" i="59"/>
  <c r="CZ64" i="59"/>
  <c r="CZ39" i="59"/>
  <c r="CZ69" i="59"/>
  <c r="CZ54" i="59"/>
  <c r="CZ46" i="59"/>
  <c r="CZ21" i="59"/>
  <c r="DE121" i="59" s="1"/>
  <c r="CZ53" i="59"/>
  <c r="CZ25" i="59"/>
  <c r="CZ23" i="59"/>
  <c r="DE123" i="59" s="1"/>
  <c r="CZ49" i="59"/>
  <c r="CZ47" i="59"/>
  <c r="CZ45" i="59"/>
  <c r="CZ33" i="59"/>
  <c r="CZ27" i="59"/>
  <c r="CZ52" i="59"/>
  <c r="CZ16" i="59"/>
  <c r="DE116" i="59" s="1"/>
  <c r="CZ19" i="59"/>
  <c r="DE119" i="59" s="1"/>
  <c r="CZ14" i="59"/>
  <c r="DE114" i="59" s="1"/>
  <c r="CZ20" i="59"/>
  <c r="DE120" i="59" s="1"/>
  <c r="CZ18" i="59"/>
  <c r="DE118" i="59" s="1"/>
  <c r="CZ28" i="59"/>
  <c r="CZ12" i="59"/>
  <c r="DE112" i="59" s="1"/>
  <c r="CZ10" i="59"/>
  <c r="DE110" i="59" s="1"/>
  <c r="CZ11" i="59"/>
  <c r="DE111" i="59" s="1"/>
  <c r="CZ17" i="59"/>
  <c r="DE117" i="59" s="1"/>
  <c r="CZ26" i="59"/>
  <c r="CZ38" i="59"/>
  <c r="CZ8" i="59"/>
  <c r="DE108" i="59" s="1"/>
  <c r="CZ9" i="59"/>
  <c r="DE109" i="59" s="1"/>
  <c r="CZ15" i="59"/>
  <c r="DE115" i="59" s="1"/>
  <c r="CZ7" i="59"/>
  <c r="DE107" i="59" s="1"/>
  <c r="CZ13" i="59"/>
  <c r="DE113" i="59" s="1"/>
  <c r="CZ29" i="59"/>
  <c r="CZ6" i="59"/>
  <c r="DE106" i="59" s="1"/>
  <c r="CZ84" i="58"/>
  <c r="CZ87" i="58"/>
  <c r="CZ83" i="58"/>
  <c r="CZ79" i="58"/>
  <c r="CZ75" i="58"/>
  <c r="CZ60" i="58"/>
  <c r="CZ57" i="58"/>
  <c r="CZ56" i="58"/>
  <c r="CZ55" i="58"/>
  <c r="CZ54" i="58"/>
  <c r="CZ70" i="58"/>
  <c r="CZ61" i="58"/>
  <c r="CZ62" i="58"/>
  <c r="CZ88" i="58"/>
  <c r="CZ82" i="58"/>
  <c r="CZ78" i="58"/>
  <c r="CZ74" i="58"/>
  <c r="CZ63" i="58"/>
  <c r="CZ71" i="58"/>
  <c r="CZ64" i="58"/>
  <c r="CZ59" i="58"/>
  <c r="CZ89" i="58"/>
  <c r="CZ81" i="58"/>
  <c r="CZ77" i="58"/>
  <c r="CZ73" i="58"/>
  <c r="CZ66" i="58"/>
  <c r="CZ72" i="58"/>
  <c r="CZ68" i="58"/>
  <c r="CZ65" i="58"/>
  <c r="CZ58" i="58"/>
  <c r="CZ36" i="58"/>
  <c r="CZ34" i="58"/>
  <c r="CZ31" i="58"/>
  <c r="CZ67" i="58"/>
  <c r="CZ51" i="58"/>
  <c r="CZ32" i="58"/>
  <c r="CZ26" i="58"/>
  <c r="CZ35" i="58"/>
  <c r="CZ80" i="58"/>
  <c r="CZ53" i="58"/>
  <c r="CZ48" i="58"/>
  <c r="CZ37" i="58"/>
  <c r="CZ24" i="58"/>
  <c r="CZ69" i="58"/>
  <c r="CZ39" i="58"/>
  <c r="CZ76" i="58"/>
  <c r="CZ90" i="58"/>
  <c r="CZ86" i="58"/>
  <c r="CZ85" i="58"/>
  <c r="CZ46" i="58"/>
  <c r="CZ25" i="58"/>
  <c r="CZ23" i="58"/>
  <c r="DE123" i="58" s="1"/>
  <c r="CZ49" i="58"/>
  <c r="CZ47" i="58"/>
  <c r="CZ45" i="58"/>
  <c r="CZ33" i="58"/>
  <c r="CZ27" i="58"/>
  <c r="CZ52" i="58"/>
  <c r="CZ38" i="58"/>
  <c r="CZ29" i="58"/>
  <c r="CZ28" i="58"/>
  <c r="CZ18" i="58"/>
  <c r="DE118" i="58" s="1"/>
  <c r="CZ20" i="58"/>
  <c r="DE120" i="58" s="1"/>
  <c r="CZ43" i="58"/>
  <c r="CZ14" i="58"/>
  <c r="DE114" i="58" s="1"/>
  <c r="CZ21" i="58"/>
  <c r="DE121" i="58" s="1"/>
  <c r="CZ19" i="58"/>
  <c r="DE119" i="58" s="1"/>
  <c r="CZ16" i="58"/>
  <c r="DE116" i="58" s="1"/>
  <c r="CZ50" i="58"/>
  <c r="CZ40" i="58"/>
  <c r="CZ44" i="58"/>
  <c r="CZ41" i="58"/>
  <c r="CZ30" i="58"/>
  <c r="CZ6" i="58"/>
  <c r="DE106" i="58" s="1"/>
  <c r="CZ13" i="58"/>
  <c r="DE113" i="58" s="1"/>
  <c r="CZ7" i="58"/>
  <c r="DE107" i="58" s="1"/>
  <c r="CZ15" i="58"/>
  <c r="DE115" i="58" s="1"/>
  <c r="CZ9" i="58"/>
  <c r="DE109" i="58" s="1"/>
  <c r="CZ8" i="58"/>
  <c r="DE108" i="58" s="1"/>
  <c r="CZ17" i="58"/>
  <c r="DE117" i="58" s="1"/>
  <c r="CZ11" i="58"/>
  <c r="DE111" i="58" s="1"/>
  <c r="CZ10" i="58"/>
  <c r="DE110" i="58" s="1"/>
  <c r="CZ42" i="58"/>
  <c r="CZ22" i="58"/>
  <c r="DE122" i="58" s="1"/>
  <c r="CZ12" i="58"/>
  <c r="DE112" i="58" s="1"/>
  <c r="CW88" i="58"/>
  <c r="DA88" i="58" s="1"/>
  <c r="CW82" i="58"/>
  <c r="DA82" i="58" s="1"/>
  <c r="CW78" i="58"/>
  <c r="DA78" i="58" s="1"/>
  <c r="CW74" i="58"/>
  <c r="DA74" i="58" s="1"/>
  <c r="CW63" i="58"/>
  <c r="DA63" i="58" s="1"/>
  <c r="CW71" i="58"/>
  <c r="DA71" i="58" s="1"/>
  <c r="CW64" i="58"/>
  <c r="DA64" i="58" s="1"/>
  <c r="CW59" i="58"/>
  <c r="DA59" i="58" s="1"/>
  <c r="CW89" i="58"/>
  <c r="DA89" i="58" s="1"/>
  <c r="CW81" i="58"/>
  <c r="DA81" i="58" s="1"/>
  <c r="CW77" i="58"/>
  <c r="DA77" i="58" s="1"/>
  <c r="CW73" i="58"/>
  <c r="DA73" i="58" s="1"/>
  <c r="CW66" i="58"/>
  <c r="DA66" i="58" s="1"/>
  <c r="CW72" i="58"/>
  <c r="DA72" i="58" s="1"/>
  <c r="CW68" i="58"/>
  <c r="DA68" i="58" s="1"/>
  <c r="CW65" i="58"/>
  <c r="DA65" i="58" s="1"/>
  <c r="CW58" i="58"/>
  <c r="DA58" i="58" s="1"/>
  <c r="CW90" i="58"/>
  <c r="DA90" i="58" s="1"/>
  <c r="CW86" i="58"/>
  <c r="DA86" i="58" s="1"/>
  <c r="CW80" i="58"/>
  <c r="DA80" i="58" s="1"/>
  <c r="CW76" i="58"/>
  <c r="DA76" i="58" s="1"/>
  <c r="CW67" i="58"/>
  <c r="DA67" i="58" s="1"/>
  <c r="CW85" i="58"/>
  <c r="DA85" i="58" s="1"/>
  <c r="CW69" i="58"/>
  <c r="DA69" i="58" s="1"/>
  <c r="CW84" i="58"/>
  <c r="DA84" i="58" s="1"/>
  <c r="CW61" i="58"/>
  <c r="DA61" i="58" s="1"/>
  <c r="CW53" i="58"/>
  <c r="DA53" i="58" s="1"/>
  <c r="CW48" i="58"/>
  <c r="DA48" i="58" s="1"/>
  <c r="CW37" i="58"/>
  <c r="DA37" i="58" s="1"/>
  <c r="CW24" i="58"/>
  <c r="DA24" i="58" s="1"/>
  <c r="CW83" i="58"/>
  <c r="DA83" i="58" s="1"/>
  <c r="CW39" i="58"/>
  <c r="DA39" i="58" s="1"/>
  <c r="CW62" i="58"/>
  <c r="DA62" i="58" s="1"/>
  <c r="CW46" i="58"/>
  <c r="DA46" i="58" s="1"/>
  <c r="CW55" i="58"/>
  <c r="DA55" i="58" s="1"/>
  <c r="CW25" i="58"/>
  <c r="DA25" i="58" s="1"/>
  <c r="CW54" i="58"/>
  <c r="DA54" i="58" s="1"/>
  <c r="CW49" i="58"/>
  <c r="DA49" i="58" s="1"/>
  <c r="CW47" i="58"/>
  <c r="DA47" i="58" s="1"/>
  <c r="CW45" i="58"/>
  <c r="DA45" i="58" s="1"/>
  <c r="CW33" i="58"/>
  <c r="DA33" i="58" s="1"/>
  <c r="CW27" i="58"/>
  <c r="DA27" i="58" s="1"/>
  <c r="CW70" i="58"/>
  <c r="DA70" i="58" s="1"/>
  <c r="CW52" i="58"/>
  <c r="DA52" i="58" s="1"/>
  <c r="CW38" i="58"/>
  <c r="DA38" i="58" s="1"/>
  <c r="CW29" i="58"/>
  <c r="DA29" i="58" s="1"/>
  <c r="CW28" i="58"/>
  <c r="DA28" i="58" s="1"/>
  <c r="CW87" i="58"/>
  <c r="DA87" i="58" s="1"/>
  <c r="CW50" i="58"/>
  <c r="DA50" i="58" s="1"/>
  <c r="CW44" i="58"/>
  <c r="DA44" i="58" s="1"/>
  <c r="CW43" i="58"/>
  <c r="DA43" i="58" s="1"/>
  <c r="CW42" i="58"/>
  <c r="DA42" i="58" s="1"/>
  <c r="CW41" i="58"/>
  <c r="DA41" i="58" s="1"/>
  <c r="CW40" i="58"/>
  <c r="DA40" i="58" s="1"/>
  <c r="CW30" i="58"/>
  <c r="DA30" i="58" s="1"/>
  <c r="CW79" i="58"/>
  <c r="DA79" i="58" s="1"/>
  <c r="CW60" i="58"/>
  <c r="DA60" i="58" s="1"/>
  <c r="CW36" i="58"/>
  <c r="DA36" i="58" s="1"/>
  <c r="CW34" i="58"/>
  <c r="DA34" i="58" s="1"/>
  <c r="CW31" i="58"/>
  <c r="DA31" i="58" s="1"/>
  <c r="CW57" i="58"/>
  <c r="DA57" i="58" s="1"/>
  <c r="CW56" i="58"/>
  <c r="DA56" i="58" s="1"/>
  <c r="CW51" i="58"/>
  <c r="DA51" i="58" s="1"/>
  <c r="CW32" i="58"/>
  <c r="DA32" i="58" s="1"/>
  <c r="CW26" i="58"/>
  <c r="DA26" i="58" s="1"/>
  <c r="CW21" i="58"/>
  <c r="CW19" i="58"/>
  <c r="CW16" i="58"/>
  <c r="CW6" i="58"/>
  <c r="CW13" i="58"/>
  <c r="CW7" i="58"/>
  <c r="CW15" i="58"/>
  <c r="CW9" i="58"/>
  <c r="CW8" i="58"/>
  <c r="CW17" i="58"/>
  <c r="CW11" i="58"/>
  <c r="CW10" i="58"/>
  <c r="CW35" i="58"/>
  <c r="DA35" i="58" s="1"/>
  <c r="CW23" i="58"/>
  <c r="CW22" i="58"/>
  <c r="CW12" i="58"/>
  <c r="CW18" i="58"/>
  <c r="CW75" i="58"/>
  <c r="DA75" i="58" s="1"/>
  <c r="CW20" i="58"/>
  <c r="CW14" i="58"/>
  <c r="CZ84" i="57"/>
  <c r="CZ87" i="57"/>
  <c r="CZ83" i="57"/>
  <c r="CZ79" i="57"/>
  <c r="CZ75" i="57"/>
  <c r="CZ70" i="57"/>
  <c r="CZ62" i="57"/>
  <c r="CZ88" i="57"/>
  <c r="CZ82" i="57"/>
  <c r="CZ78" i="57"/>
  <c r="CZ74" i="57"/>
  <c r="CZ63" i="57"/>
  <c r="CZ71" i="57"/>
  <c r="CZ64" i="57"/>
  <c r="CZ59" i="57"/>
  <c r="CZ89" i="57"/>
  <c r="CZ81" i="57"/>
  <c r="CZ77" i="57"/>
  <c r="CZ73" i="57"/>
  <c r="CZ66" i="57"/>
  <c r="CZ72" i="57"/>
  <c r="CZ68" i="57"/>
  <c r="CZ65" i="57"/>
  <c r="CZ58" i="57"/>
  <c r="CZ90" i="57"/>
  <c r="CZ86" i="57"/>
  <c r="CZ80" i="57"/>
  <c r="CZ76" i="57"/>
  <c r="CZ67" i="57"/>
  <c r="CZ85" i="57"/>
  <c r="CZ69" i="57"/>
  <c r="CZ60" i="57"/>
  <c r="CZ46" i="57"/>
  <c r="CZ21" i="57"/>
  <c r="DE121" i="57" s="1"/>
  <c r="CZ53" i="57"/>
  <c r="CZ49" i="57"/>
  <c r="CZ47" i="57"/>
  <c r="CZ45" i="57"/>
  <c r="CZ33" i="57"/>
  <c r="CZ57" i="57"/>
  <c r="CZ52" i="57"/>
  <c r="CZ38" i="57"/>
  <c r="CZ56" i="57"/>
  <c r="CZ50" i="57"/>
  <c r="CZ44" i="57"/>
  <c r="CZ43" i="57"/>
  <c r="CZ42" i="57"/>
  <c r="CZ41" i="57"/>
  <c r="CZ40" i="57"/>
  <c r="CZ36" i="57"/>
  <c r="CZ34" i="57"/>
  <c r="CZ51" i="57"/>
  <c r="CZ55" i="57"/>
  <c r="CZ54" i="57"/>
  <c r="CZ35" i="57"/>
  <c r="CZ22" i="57"/>
  <c r="DE122" i="57" s="1"/>
  <c r="CZ61" i="57"/>
  <c r="CZ48" i="57"/>
  <c r="CZ37" i="57"/>
  <c r="CZ39" i="57"/>
  <c r="CZ24" i="57"/>
  <c r="CZ19" i="57"/>
  <c r="DE119" i="57" s="1"/>
  <c r="CZ16" i="57"/>
  <c r="DE116" i="57" s="1"/>
  <c r="CZ28" i="57"/>
  <c r="CZ20" i="57"/>
  <c r="DE120" i="57" s="1"/>
  <c r="CZ32" i="57"/>
  <c r="CZ6" i="57"/>
  <c r="DE106" i="57" s="1"/>
  <c r="CZ25" i="57"/>
  <c r="CZ13" i="57"/>
  <c r="DE113" i="57" s="1"/>
  <c r="CZ7" i="57"/>
  <c r="DE107" i="57" s="1"/>
  <c r="CZ15" i="57"/>
  <c r="DE115" i="57" s="1"/>
  <c r="CZ9" i="57"/>
  <c r="DE109" i="57" s="1"/>
  <c r="CZ8" i="57"/>
  <c r="DE108" i="57" s="1"/>
  <c r="CZ18" i="57"/>
  <c r="DE118" i="57" s="1"/>
  <c r="CZ17" i="57"/>
  <c r="DE117" i="57" s="1"/>
  <c r="CZ11" i="57"/>
  <c r="DE111" i="57" s="1"/>
  <c r="CZ10" i="57"/>
  <c r="DE110" i="57" s="1"/>
  <c r="CZ23" i="57"/>
  <c r="DE123" i="57" s="1"/>
  <c r="CZ12" i="57"/>
  <c r="DE112" i="57" s="1"/>
  <c r="CZ31" i="57"/>
  <c r="CZ27" i="57"/>
  <c r="CZ26" i="57"/>
  <c r="CZ30" i="57"/>
  <c r="CZ29" i="57"/>
  <c r="CZ14" i="57"/>
  <c r="DE114" i="57" s="1"/>
  <c r="CW11" i="57"/>
  <c r="CW10" i="57"/>
  <c r="CW62" i="57"/>
  <c r="DA62" i="57" s="1"/>
  <c r="CW88" i="57"/>
  <c r="DA88" i="57" s="1"/>
  <c r="CW82" i="57"/>
  <c r="DA82" i="57" s="1"/>
  <c r="CW78" i="57"/>
  <c r="DA78" i="57" s="1"/>
  <c r="CW74" i="57"/>
  <c r="DA74" i="57" s="1"/>
  <c r="CW63" i="57"/>
  <c r="DA63" i="57" s="1"/>
  <c r="CW71" i="57"/>
  <c r="DA71" i="57" s="1"/>
  <c r="CW64" i="57"/>
  <c r="DA64" i="57" s="1"/>
  <c r="CW89" i="57"/>
  <c r="DA89" i="57" s="1"/>
  <c r="CW81" i="57"/>
  <c r="DA81" i="57" s="1"/>
  <c r="CW77" i="57"/>
  <c r="DA77" i="57" s="1"/>
  <c r="CW73" i="57"/>
  <c r="DA73" i="57" s="1"/>
  <c r="CW66" i="57"/>
  <c r="DA66" i="57" s="1"/>
  <c r="CW72" i="57"/>
  <c r="DA72" i="57" s="1"/>
  <c r="CW68" i="57"/>
  <c r="DA68" i="57" s="1"/>
  <c r="CW65" i="57"/>
  <c r="DA65" i="57" s="1"/>
  <c r="CW58" i="57"/>
  <c r="DA58" i="57" s="1"/>
  <c r="CW90" i="57"/>
  <c r="DA90" i="57" s="1"/>
  <c r="CW86" i="57"/>
  <c r="DA86" i="57" s="1"/>
  <c r="CW80" i="57"/>
  <c r="DA80" i="57" s="1"/>
  <c r="CW76" i="57"/>
  <c r="DA76" i="57" s="1"/>
  <c r="CW67" i="57"/>
  <c r="DA67" i="57" s="1"/>
  <c r="CW85" i="57"/>
  <c r="DA85" i="57" s="1"/>
  <c r="CW69" i="57"/>
  <c r="DA69" i="57" s="1"/>
  <c r="CW84" i="57"/>
  <c r="DA84" i="57" s="1"/>
  <c r="CW87" i="57"/>
  <c r="DA87" i="57" s="1"/>
  <c r="CW83" i="57"/>
  <c r="DA83" i="57" s="1"/>
  <c r="CW79" i="57"/>
  <c r="DA79" i="57" s="1"/>
  <c r="CW75" i="57"/>
  <c r="DA75" i="57" s="1"/>
  <c r="CW70" i="57"/>
  <c r="DA70" i="57" s="1"/>
  <c r="CW61" i="57"/>
  <c r="DA61" i="57" s="1"/>
  <c r="CW57" i="57"/>
  <c r="DA57" i="57" s="1"/>
  <c r="CW52" i="57"/>
  <c r="DA52" i="57" s="1"/>
  <c r="CW38" i="57"/>
  <c r="DA38" i="57" s="1"/>
  <c r="CW29" i="57"/>
  <c r="DA29" i="57" s="1"/>
  <c r="CW28" i="57"/>
  <c r="DA28" i="57" s="1"/>
  <c r="CW56" i="57"/>
  <c r="DA56" i="57" s="1"/>
  <c r="CW50" i="57"/>
  <c r="DA50" i="57" s="1"/>
  <c r="CW44" i="57"/>
  <c r="DA44" i="57" s="1"/>
  <c r="CW43" i="57"/>
  <c r="DA43" i="57" s="1"/>
  <c r="CW42" i="57"/>
  <c r="DA42" i="57" s="1"/>
  <c r="CW41" i="57"/>
  <c r="DA41" i="57" s="1"/>
  <c r="CW40" i="57"/>
  <c r="DA40" i="57" s="1"/>
  <c r="CW36" i="57"/>
  <c r="DA36" i="57" s="1"/>
  <c r="CW34" i="57"/>
  <c r="DA34" i="57" s="1"/>
  <c r="CW31" i="57"/>
  <c r="DA31" i="57" s="1"/>
  <c r="CW51" i="57"/>
  <c r="DA51" i="57" s="1"/>
  <c r="CW55" i="57"/>
  <c r="DA55" i="57" s="1"/>
  <c r="CW54" i="57"/>
  <c r="DA54" i="57" s="1"/>
  <c r="CW48" i="57"/>
  <c r="DA48" i="57" s="1"/>
  <c r="CW37" i="57"/>
  <c r="DA37" i="57" s="1"/>
  <c r="CW39" i="57"/>
  <c r="DA39" i="57" s="1"/>
  <c r="CW20" i="57"/>
  <c r="CW60" i="57"/>
  <c r="DA60" i="57" s="1"/>
  <c r="CW46" i="57"/>
  <c r="DA46" i="57" s="1"/>
  <c r="CW21" i="57"/>
  <c r="CW53" i="57"/>
  <c r="DA53" i="57" s="1"/>
  <c r="CW59" i="57"/>
  <c r="DA59" i="57" s="1"/>
  <c r="CW49" i="57"/>
  <c r="DA49" i="57" s="1"/>
  <c r="CW47" i="57"/>
  <c r="DA47" i="57" s="1"/>
  <c r="CW45" i="57"/>
  <c r="DA45" i="57" s="1"/>
  <c r="CW33" i="57"/>
  <c r="DA33" i="57" s="1"/>
  <c r="CW27" i="57"/>
  <c r="DA27" i="57" s="1"/>
  <c r="CW16" i="57"/>
  <c r="CW19" i="57"/>
  <c r="CW24" i="57"/>
  <c r="DA24" i="57" s="1"/>
  <c r="CW14" i="57"/>
  <c r="CW30" i="57"/>
  <c r="DA30" i="57" s="1"/>
  <c r="CW26" i="57"/>
  <c r="DA26" i="57" s="1"/>
  <c r="CW23" i="57"/>
  <c r="CW12" i="57"/>
  <c r="CW18" i="57"/>
  <c r="CW22" i="57"/>
  <c r="CW35" i="57"/>
  <c r="DA35" i="57" s="1"/>
  <c r="CW17" i="57"/>
  <c r="CW8" i="57"/>
  <c r="CW9" i="57"/>
  <c r="CW15" i="57"/>
  <c r="CW25" i="57"/>
  <c r="DA25" i="57" s="1"/>
  <c r="CW7" i="57"/>
  <c r="CW13" i="57"/>
  <c r="CW6" i="57"/>
  <c r="CZ84" i="56"/>
  <c r="CZ87" i="56"/>
  <c r="CZ83" i="56"/>
  <c r="CZ79" i="56"/>
  <c r="CZ75" i="56"/>
  <c r="CZ60" i="56"/>
  <c r="CZ57" i="56"/>
  <c r="CZ56" i="56"/>
  <c r="CZ55" i="56"/>
  <c r="CZ54" i="56"/>
  <c r="CZ70" i="56"/>
  <c r="CZ61" i="56"/>
  <c r="CZ62" i="56"/>
  <c r="CZ71" i="56"/>
  <c r="CZ64" i="56"/>
  <c r="CZ59" i="56"/>
  <c r="CZ89" i="56"/>
  <c r="CZ81" i="56"/>
  <c r="CZ77" i="56"/>
  <c r="CZ73" i="56"/>
  <c r="CZ66" i="56"/>
  <c r="CZ72" i="56"/>
  <c r="CZ68" i="56"/>
  <c r="CZ65" i="56"/>
  <c r="CZ58" i="56"/>
  <c r="CZ90" i="56"/>
  <c r="CZ86" i="56"/>
  <c r="CZ80" i="56"/>
  <c r="CZ76" i="56"/>
  <c r="CZ67" i="56"/>
  <c r="CZ85" i="56"/>
  <c r="CZ69" i="56"/>
  <c r="CZ63" i="56"/>
  <c r="CZ53" i="56"/>
  <c r="CZ46" i="56"/>
  <c r="CZ82" i="56"/>
  <c r="CZ78" i="56"/>
  <c r="CZ74" i="56"/>
  <c r="CZ49" i="56"/>
  <c r="CZ47" i="56"/>
  <c r="CZ45" i="56"/>
  <c r="CZ33" i="56"/>
  <c r="CZ27" i="56"/>
  <c r="CZ52" i="56"/>
  <c r="CZ38" i="56"/>
  <c r="CZ29" i="56"/>
  <c r="CZ28" i="56"/>
  <c r="CZ50" i="56"/>
  <c r="CZ44" i="56"/>
  <c r="CZ43" i="56"/>
  <c r="CZ42" i="56"/>
  <c r="CZ41" i="56"/>
  <c r="CZ40" i="56"/>
  <c r="CZ36" i="56"/>
  <c r="CZ34" i="56"/>
  <c r="CZ31" i="56"/>
  <c r="CZ88" i="56"/>
  <c r="CZ51" i="56"/>
  <c r="CZ35" i="56"/>
  <c r="CZ48" i="56"/>
  <c r="CZ37" i="56"/>
  <c r="CZ39" i="56"/>
  <c r="CZ20" i="56"/>
  <c r="DE120" i="56" s="1"/>
  <c r="CZ12" i="56"/>
  <c r="DE112" i="56" s="1"/>
  <c r="CZ25" i="56"/>
  <c r="CZ18" i="56"/>
  <c r="DE118" i="56" s="1"/>
  <c r="CZ26" i="56"/>
  <c r="CZ14" i="56"/>
  <c r="DE114" i="56" s="1"/>
  <c r="CZ22" i="56"/>
  <c r="DE122" i="56" s="1"/>
  <c r="CZ19" i="56"/>
  <c r="DE119" i="56" s="1"/>
  <c r="CZ16" i="56"/>
  <c r="DE116" i="56" s="1"/>
  <c r="CZ32" i="56"/>
  <c r="CZ30" i="56"/>
  <c r="CZ23" i="56"/>
  <c r="DE123" i="56" s="1"/>
  <c r="CZ6" i="56"/>
  <c r="DE106" i="56" s="1"/>
  <c r="CZ13" i="56"/>
  <c r="DE113" i="56" s="1"/>
  <c r="CZ7" i="56"/>
  <c r="DE107" i="56" s="1"/>
  <c r="CZ15" i="56"/>
  <c r="DE115" i="56" s="1"/>
  <c r="CZ9" i="56"/>
  <c r="DE109" i="56" s="1"/>
  <c r="CZ8" i="56"/>
  <c r="DE108" i="56" s="1"/>
  <c r="CZ24" i="56"/>
  <c r="CZ21" i="56"/>
  <c r="DE121" i="56" s="1"/>
  <c r="CZ17" i="56"/>
  <c r="DE117" i="56" s="1"/>
  <c r="CZ11" i="56"/>
  <c r="DE111" i="56" s="1"/>
  <c r="CZ10" i="56"/>
  <c r="DE110" i="56" s="1"/>
  <c r="CW62" i="56"/>
  <c r="DA62" i="56" s="1"/>
  <c r="CW88" i="56"/>
  <c r="DA88" i="56" s="1"/>
  <c r="CW82" i="56"/>
  <c r="DA82" i="56" s="1"/>
  <c r="CW78" i="56"/>
  <c r="DA78" i="56" s="1"/>
  <c r="CW74" i="56"/>
  <c r="DA74" i="56" s="1"/>
  <c r="CW63" i="56"/>
  <c r="DA63" i="56" s="1"/>
  <c r="CW71" i="56"/>
  <c r="DA71" i="56" s="1"/>
  <c r="CW64" i="56"/>
  <c r="DA64" i="56" s="1"/>
  <c r="CW59" i="56"/>
  <c r="DA59" i="56" s="1"/>
  <c r="CW72" i="56"/>
  <c r="DA72" i="56" s="1"/>
  <c r="CW68" i="56"/>
  <c r="DA68" i="56" s="1"/>
  <c r="CW65" i="56"/>
  <c r="DA65" i="56" s="1"/>
  <c r="CW58" i="56"/>
  <c r="DA58" i="56" s="1"/>
  <c r="CW90" i="56"/>
  <c r="DA90" i="56" s="1"/>
  <c r="CW86" i="56"/>
  <c r="DA86" i="56" s="1"/>
  <c r="CW80" i="56"/>
  <c r="DA80" i="56" s="1"/>
  <c r="CW76" i="56"/>
  <c r="DA76" i="56" s="1"/>
  <c r="CW67" i="56"/>
  <c r="DA67" i="56" s="1"/>
  <c r="CW85" i="56"/>
  <c r="DA85" i="56" s="1"/>
  <c r="CW69" i="56"/>
  <c r="DA69" i="56" s="1"/>
  <c r="CW84" i="56"/>
  <c r="DA84" i="56" s="1"/>
  <c r="CW87" i="56"/>
  <c r="DA87" i="56" s="1"/>
  <c r="CW83" i="56"/>
  <c r="DA83" i="56" s="1"/>
  <c r="CW79" i="56"/>
  <c r="DA79" i="56" s="1"/>
  <c r="CW75" i="56"/>
  <c r="DA75" i="56" s="1"/>
  <c r="CW70" i="56"/>
  <c r="DA70" i="56" s="1"/>
  <c r="CW81" i="56"/>
  <c r="DA81" i="56" s="1"/>
  <c r="CW77" i="56"/>
  <c r="DA77" i="56" s="1"/>
  <c r="CW73" i="56"/>
  <c r="DA73" i="56" s="1"/>
  <c r="CW52" i="56"/>
  <c r="DA52" i="56" s="1"/>
  <c r="CW38" i="56"/>
  <c r="DA38" i="56" s="1"/>
  <c r="CW29" i="56"/>
  <c r="DA29" i="56" s="1"/>
  <c r="CW28" i="56"/>
  <c r="DA28" i="56" s="1"/>
  <c r="CW50" i="56"/>
  <c r="DA50" i="56" s="1"/>
  <c r="CW44" i="56"/>
  <c r="DA44" i="56" s="1"/>
  <c r="CW43" i="56"/>
  <c r="DA43" i="56" s="1"/>
  <c r="CW42" i="56"/>
  <c r="DA42" i="56" s="1"/>
  <c r="CW41" i="56"/>
  <c r="DA41" i="56" s="1"/>
  <c r="CW40" i="56"/>
  <c r="DA40" i="56" s="1"/>
  <c r="CW30" i="56"/>
  <c r="DA30" i="56" s="1"/>
  <c r="CW55" i="56"/>
  <c r="DA55" i="56" s="1"/>
  <c r="CW36" i="56"/>
  <c r="DA36" i="56" s="1"/>
  <c r="CW34" i="56"/>
  <c r="DA34" i="56" s="1"/>
  <c r="CW31" i="56"/>
  <c r="DA31" i="56" s="1"/>
  <c r="CW51" i="56"/>
  <c r="DA51" i="56" s="1"/>
  <c r="CW32" i="56"/>
  <c r="DA32" i="56" s="1"/>
  <c r="CW89" i="56"/>
  <c r="DA89" i="56" s="1"/>
  <c r="CW57" i="56"/>
  <c r="DA57" i="56" s="1"/>
  <c r="CW35" i="56"/>
  <c r="DA35" i="56" s="1"/>
  <c r="CW56" i="56"/>
  <c r="DA56" i="56" s="1"/>
  <c r="CW48" i="56"/>
  <c r="DA48" i="56" s="1"/>
  <c r="CW37" i="56"/>
  <c r="DA37" i="56" s="1"/>
  <c r="CW39" i="56"/>
  <c r="DA39" i="56" s="1"/>
  <c r="CW61" i="56"/>
  <c r="DA61" i="56" s="1"/>
  <c r="CW66" i="56"/>
  <c r="DA66" i="56" s="1"/>
  <c r="CW60" i="56"/>
  <c r="DA60" i="56" s="1"/>
  <c r="CW53" i="56"/>
  <c r="DA53" i="56" s="1"/>
  <c r="CW46" i="56"/>
  <c r="DA46" i="56" s="1"/>
  <c r="CW25" i="56"/>
  <c r="DA25" i="56" s="1"/>
  <c r="CW23" i="56"/>
  <c r="CW54" i="56"/>
  <c r="DA54" i="56" s="1"/>
  <c r="CW49" i="56"/>
  <c r="DA49" i="56" s="1"/>
  <c r="CW47" i="56"/>
  <c r="DA47" i="56" s="1"/>
  <c r="CW45" i="56"/>
  <c r="DA45" i="56" s="1"/>
  <c r="CW33" i="56"/>
  <c r="DA33" i="56" s="1"/>
  <c r="CW27" i="56"/>
  <c r="DA27" i="56" s="1"/>
  <c r="CW26" i="56"/>
  <c r="DA26" i="56" s="1"/>
  <c r="CW14" i="56"/>
  <c r="CW22" i="56"/>
  <c r="CW19" i="56"/>
  <c r="CW16" i="56"/>
  <c r="CW20" i="56"/>
  <c r="CW6" i="56"/>
  <c r="CW13" i="56"/>
  <c r="CW7" i="56"/>
  <c r="CW15" i="56"/>
  <c r="CW9" i="56"/>
  <c r="CW8" i="56"/>
  <c r="CW24" i="56"/>
  <c r="DA24" i="56" s="1"/>
  <c r="CW17" i="56"/>
  <c r="CW11" i="56"/>
  <c r="CW10" i="56"/>
  <c r="CW21" i="56"/>
  <c r="CW12" i="56"/>
  <c r="CW18" i="56"/>
  <c r="CZ18" i="55"/>
  <c r="DE118" i="55" s="1"/>
  <c r="CW62" i="55"/>
  <c r="DA62" i="55" s="1"/>
  <c r="CW88" i="55"/>
  <c r="DA88" i="55" s="1"/>
  <c r="CW82" i="55"/>
  <c r="DA82" i="55" s="1"/>
  <c r="CW78" i="55"/>
  <c r="DA78" i="55" s="1"/>
  <c r="CW74" i="55"/>
  <c r="DA74" i="55" s="1"/>
  <c r="CW63" i="55"/>
  <c r="DA63" i="55" s="1"/>
  <c r="CW71" i="55"/>
  <c r="DA71" i="55" s="1"/>
  <c r="CW64" i="55"/>
  <c r="DA64" i="55" s="1"/>
  <c r="CW59" i="55"/>
  <c r="DA59" i="55" s="1"/>
  <c r="CW89" i="55"/>
  <c r="DA89" i="55" s="1"/>
  <c r="CW81" i="55"/>
  <c r="DA81" i="55" s="1"/>
  <c r="CW77" i="55"/>
  <c r="DA77" i="55" s="1"/>
  <c r="CW73" i="55"/>
  <c r="DA73" i="55" s="1"/>
  <c r="CW66" i="55"/>
  <c r="DA66" i="55" s="1"/>
  <c r="CW72" i="55"/>
  <c r="DA72" i="55" s="1"/>
  <c r="CW68" i="55"/>
  <c r="DA68" i="55" s="1"/>
  <c r="CW65" i="55"/>
  <c r="DA65" i="55" s="1"/>
  <c r="CW58" i="55"/>
  <c r="DA58" i="55" s="1"/>
  <c r="CW90" i="55"/>
  <c r="DA90" i="55" s="1"/>
  <c r="CW86" i="55"/>
  <c r="DA86" i="55" s="1"/>
  <c r="CW80" i="55"/>
  <c r="DA80" i="55" s="1"/>
  <c r="CW76" i="55"/>
  <c r="DA76" i="55" s="1"/>
  <c r="CW67" i="55"/>
  <c r="DA67" i="55" s="1"/>
  <c r="CW85" i="55"/>
  <c r="DA85" i="55" s="1"/>
  <c r="CW69" i="55"/>
  <c r="DA69" i="55" s="1"/>
  <c r="CW84" i="55"/>
  <c r="DA84" i="55" s="1"/>
  <c r="CW87" i="55"/>
  <c r="DA87" i="55" s="1"/>
  <c r="CW83" i="55"/>
  <c r="DA83" i="55" s="1"/>
  <c r="CW79" i="55"/>
  <c r="DA79" i="55" s="1"/>
  <c r="CW75" i="55"/>
  <c r="DA75" i="55" s="1"/>
  <c r="CW60" i="55"/>
  <c r="DA60" i="55" s="1"/>
  <c r="CW57" i="55"/>
  <c r="DA57" i="55" s="1"/>
  <c r="CW56" i="55"/>
  <c r="DA56" i="55" s="1"/>
  <c r="CW70" i="55"/>
  <c r="DA70" i="55" s="1"/>
  <c r="CW61" i="55"/>
  <c r="DA61" i="55" s="1"/>
  <c r="CW48" i="55"/>
  <c r="DA48" i="55" s="1"/>
  <c r="CW37" i="55"/>
  <c r="DA37" i="55" s="1"/>
  <c r="CW39" i="55"/>
  <c r="DA39" i="55" s="1"/>
  <c r="CW18" i="55"/>
  <c r="CW20" i="55"/>
  <c r="CW53" i="55"/>
  <c r="DA53" i="55" s="1"/>
  <c r="CW25" i="55"/>
  <c r="DA25" i="55" s="1"/>
  <c r="CW23" i="55"/>
  <c r="CW49" i="55"/>
  <c r="DA49" i="55" s="1"/>
  <c r="CW47" i="55"/>
  <c r="DA47" i="55" s="1"/>
  <c r="CW45" i="55"/>
  <c r="DA45" i="55" s="1"/>
  <c r="CW33" i="55"/>
  <c r="DA33" i="55" s="1"/>
  <c r="CW27" i="55"/>
  <c r="DA27" i="55" s="1"/>
  <c r="CW52" i="55"/>
  <c r="DA52" i="55" s="1"/>
  <c r="CW38" i="55"/>
  <c r="DA38" i="55" s="1"/>
  <c r="CW29" i="55"/>
  <c r="DA29" i="55" s="1"/>
  <c r="CW50" i="55"/>
  <c r="DA50" i="55" s="1"/>
  <c r="CW44" i="55"/>
  <c r="DA44" i="55" s="1"/>
  <c r="CW43" i="55"/>
  <c r="DA43" i="55" s="1"/>
  <c r="CW42" i="55"/>
  <c r="DA42" i="55" s="1"/>
  <c r="CW41" i="55"/>
  <c r="DA41" i="55" s="1"/>
  <c r="CW40" i="55"/>
  <c r="DA40" i="55" s="1"/>
  <c r="CW30" i="55"/>
  <c r="DA30" i="55" s="1"/>
  <c r="CW54" i="55"/>
  <c r="DA54" i="55" s="1"/>
  <c r="CW36" i="55"/>
  <c r="DA36" i="55" s="1"/>
  <c r="CW34" i="55"/>
  <c r="DA34" i="55" s="1"/>
  <c r="CW31" i="55"/>
  <c r="DA31" i="55" s="1"/>
  <c r="CW51" i="55"/>
  <c r="DA51" i="55" s="1"/>
  <c r="CW32" i="55"/>
  <c r="DA32" i="55" s="1"/>
  <c r="CW26" i="55"/>
  <c r="DA26" i="55" s="1"/>
  <c r="CW17" i="55"/>
  <c r="CW55" i="55"/>
  <c r="DA55" i="55" s="1"/>
  <c r="CW35" i="55"/>
  <c r="DA35" i="55" s="1"/>
  <c r="CW22" i="55"/>
  <c r="CW19" i="55"/>
  <c r="CW14" i="55"/>
  <c r="CW28" i="55"/>
  <c r="DA28" i="55" s="1"/>
  <c r="CW6" i="55"/>
  <c r="CW13" i="55"/>
  <c r="CW7" i="55"/>
  <c r="CW46" i="55"/>
  <c r="DA46" i="55" s="1"/>
  <c r="CW24" i="55"/>
  <c r="DA24" i="55" s="1"/>
  <c r="CW15" i="55"/>
  <c r="CW9" i="55"/>
  <c r="CW8" i="55"/>
  <c r="CW16" i="55"/>
  <c r="CW11" i="55"/>
  <c r="CW10" i="55"/>
  <c r="CW12" i="55"/>
  <c r="CW21" i="55"/>
  <c r="CZ25" i="55"/>
  <c r="CZ6" i="55"/>
  <c r="DE106" i="55" s="1"/>
  <c r="CZ10" i="55"/>
  <c r="DE110" i="55" s="1"/>
  <c r="CZ11" i="55"/>
  <c r="DE111" i="55" s="1"/>
  <c r="CZ8" i="55"/>
  <c r="DE108" i="55" s="1"/>
  <c r="CZ9" i="55"/>
  <c r="DE109" i="55" s="1"/>
  <c r="CZ15" i="55"/>
  <c r="DE115" i="55" s="1"/>
  <c r="CZ16" i="55"/>
  <c r="DE116" i="55" s="1"/>
  <c r="CZ23" i="55"/>
  <c r="DE123" i="55" s="1"/>
  <c r="CZ7" i="55"/>
  <c r="DE107" i="55" s="1"/>
  <c r="CZ13" i="55"/>
  <c r="DE113" i="55" s="1"/>
  <c r="CZ84" i="55"/>
  <c r="CZ87" i="55"/>
  <c r="CZ83" i="55"/>
  <c r="CZ79" i="55"/>
  <c r="CZ75" i="55"/>
  <c r="CZ60" i="55"/>
  <c r="CZ70" i="55"/>
  <c r="CZ61" i="55"/>
  <c r="CZ62" i="55"/>
  <c r="CZ88" i="55"/>
  <c r="CZ82" i="55"/>
  <c r="CZ78" i="55"/>
  <c r="CZ74" i="55"/>
  <c r="CZ63" i="55"/>
  <c r="CZ71" i="55"/>
  <c r="CZ64" i="55"/>
  <c r="CZ89" i="55"/>
  <c r="CZ81" i="55"/>
  <c r="CZ77" i="55"/>
  <c r="CZ73" i="55"/>
  <c r="CZ66" i="55"/>
  <c r="CZ72" i="55"/>
  <c r="CZ68" i="55"/>
  <c r="CZ65" i="55"/>
  <c r="CZ58" i="55"/>
  <c r="CZ90" i="55"/>
  <c r="CZ86" i="55"/>
  <c r="CZ80" i="55"/>
  <c r="CZ76" i="55"/>
  <c r="CZ67" i="55"/>
  <c r="CZ85" i="55"/>
  <c r="CZ69" i="55"/>
  <c r="CZ59" i="55"/>
  <c r="CZ54" i="55"/>
  <c r="CZ36" i="55"/>
  <c r="CZ34" i="55"/>
  <c r="CZ31" i="55"/>
  <c r="CZ51" i="55"/>
  <c r="CZ32" i="55"/>
  <c r="CZ26" i="55"/>
  <c r="CZ17" i="55"/>
  <c r="DE117" i="55" s="1"/>
  <c r="CZ56" i="55"/>
  <c r="CZ55" i="55"/>
  <c r="CZ35" i="55"/>
  <c r="CZ22" i="55"/>
  <c r="DE122" i="55" s="1"/>
  <c r="CZ48" i="55"/>
  <c r="CZ37" i="55"/>
  <c r="CZ24" i="55"/>
  <c r="CZ57" i="55"/>
  <c r="CZ20" i="55"/>
  <c r="DE120" i="55" s="1"/>
  <c r="CZ46" i="55"/>
  <c r="CZ53" i="55"/>
  <c r="CZ49" i="55"/>
  <c r="CZ47" i="55"/>
  <c r="CZ45" i="55"/>
  <c r="CZ33" i="55"/>
  <c r="CZ27" i="55"/>
  <c r="CZ52" i="55"/>
  <c r="CZ38" i="55"/>
  <c r="CZ29" i="55"/>
  <c r="CZ28" i="55"/>
  <c r="CZ50" i="55"/>
  <c r="CZ44" i="55"/>
  <c r="CZ43" i="55"/>
  <c r="CZ42" i="55"/>
  <c r="CZ41" i="55"/>
  <c r="CZ40" i="55"/>
  <c r="CZ30" i="55"/>
  <c r="CZ14" i="55"/>
  <c r="DE114" i="55" s="1"/>
  <c r="CZ19" i="55"/>
  <c r="DE119" i="55" s="1"/>
  <c r="CZ39" i="55"/>
  <c r="CZ12" i="55"/>
  <c r="DE112" i="55" s="1"/>
  <c r="CZ21" i="55"/>
  <c r="DE121" i="55" s="1"/>
  <c r="CZ25" i="54"/>
  <c r="CW25" i="54"/>
  <c r="DA25" i="54" s="1"/>
  <c r="CW7" i="54"/>
  <c r="CW14" i="54"/>
  <c r="CW6" i="54"/>
  <c r="CZ12" i="54"/>
  <c r="DE112" i="54" s="1"/>
  <c r="CW20" i="54"/>
  <c r="CZ10" i="54"/>
  <c r="DE110" i="54" s="1"/>
  <c r="CZ11" i="54"/>
  <c r="DE111" i="54" s="1"/>
  <c r="CZ17" i="54"/>
  <c r="DE117" i="54" s="1"/>
  <c r="CW18" i="54"/>
  <c r="CZ21" i="54"/>
  <c r="DE121" i="54" s="1"/>
  <c r="CW22" i="54"/>
  <c r="CW23" i="54"/>
  <c r="CZ8" i="54"/>
  <c r="DE108" i="54" s="1"/>
  <c r="CZ9" i="54"/>
  <c r="DE109" i="54" s="1"/>
  <c r="CZ15" i="54"/>
  <c r="DE115" i="54" s="1"/>
  <c r="CZ19" i="54"/>
  <c r="DE119" i="54" s="1"/>
  <c r="CZ7" i="54"/>
  <c r="DE107" i="54" s="1"/>
  <c r="CW12" i="54"/>
  <c r="CZ13" i="54"/>
  <c r="DE113" i="54" s="1"/>
  <c r="CZ28" i="54"/>
  <c r="CZ6" i="54"/>
  <c r="DE106" i="54" s="1"/>
  <c r="CW10" i="54"/>
  <c r="CW11" i="54"/>
  <c r="CW17" i="54"/>
  <c r="CW21" i="54"/>
  <c r="CW8" i="54"/>
  <c r="CW9" i="54"/>
  <c r="CW15" i="54"/>
  <c r="CW19" i="54"/>
  <c r="CZ84" i="54"/>
  <c r="CZ87" i="54"/>
  <c r="CZ83" i="54"/>
  <c r="CZ79" i="54"/>
  <c r="CZ75" i="54"/>
  <c r="CZ60" i="54"/>
  <c r="CZ57" i="54"/>
  <c r="CZ56" i="54"/>
  <c r="CZ55" i="54"/>
  <c r="CZ54" i="54"/>
  <c r="CZ70" i="54"/>
  <c r="CZ61" i="54"/>
  <c r="CZ62" i="54"/>
  <c r="CZ88" i="54"/>
  <c r="CZ82" i="54"/>
  <c r="CZ78" i="54"/>
  <c r="CZ74" i="54"/>
  <c r="CZ71" i="54"/>
  <c r="CZ64" i="54"/>
  <c r="CZ59" i="54"/>
  <c r="CZ89" i="54"/>
  <c r="CZ81" i="54"/>
  <c r="CZ77" i="54"/>
  <c r="CZ73" i="54"/>
  <c r="CZ66" i="54"/>
  <c r="CZ72" i="54"/>
  <c r="CZ68" i="54"/>
  <c r="CZ65" i="54"/>
  <c r="CZ58" i="54"/>
  <c r="CZ90" i="54"/>
  <c r="CZ86" i="54"/>
  <c r="CZ80" i="54"/>
  <c r="CZ76" i="54"/>
  <c r="CZ67" i="54"/>
  <c r="CZ85" i="54"/>
  <c r="CZ48" i="54"/>
  <c r="CZ37" i="54"/>
  <c r="CZ24" i="54"/>
  <c r="CZ39" i="54"/>
  <c r="CZ46" i="54"/>
  <c r="CZ53" i="54"/>
  <c r="CZ49" i="54"/>
  <c r="CZ47" i="54"/>
  <c r="CZ45" i="54"/>
  <c r="CZ33" i="54"/>
  <c r="CZ27" i="54"/>
  <c r="CZ69" i="54"/>
  <c r="CZ52" i="54"/>
  <c r="CZ38" i="54"/>
  <c r="CZ50" i="54"/>
  <c r="CZ44" i="54"/>
  <c r="CZ43" i="54"/>
  <c r="CZ42" i="54"/>
  <c r="CZ41" i="54"/>
  <c r="CZ40" i="54"/>
  <c r="CZ36" i="54"/>
  <c r="CZ34" i="54"/>
  <c r="CZ31" i="54"/>
  <c r="CZ63" i="54"/>
  <c r="CZ51" i="54"/>
  <c r="CZ32" i="54"/>
  <c r="CZ26" i="54"/>
  <c r="CW13" i="54"/>
  <c r="CW28" i="54"/>
  <c r="DA28" i="54" s="1"/>
  <c r="CZ16" i="54"/>
  <c r="DE116" i="54" s="1"/>
  <c r="CZ29" i="54"/>
  <c r="CZ35" i="54"/>
  <c r="CZ14" i="54"/>
  <c r="DE114" i="54" s="1"/>
  <c r="CW62" i="54"/>
  <c r="DA62" i="54" s="1"/>
  <c r="CW88" i="54"/>
  <c r="DA88" i="54" s="1"/>
  <c r="CW82" i="54"/>
  <c r="DA82" i="54" s="1"/>
  <c r="CW78" i="54"/>
  <c r="DA78" i="54" s="1"/>
  <c r="CW74" i="54"/>
  <c r="DA74" i="54" s="1"/>
  <c r="CW63" i="54"/>
  <c r="DA63" i="54" s="1"/>
  <c r="CW71" i="54"/>
  <c r="DA71" i="54" s="1"/>
  <c r="CW64" i="54"/>
  <c r="DA64" i="54" s="1"/>
  <c r="CW59" i="54"/>
  <c r="DA59" i="54" s="1"/>
  <c r="CW89" i="54"/>
  <c r="DA89" i="54" s="1"/>
  <c r="CW81" i="54"/>
  <c r="DA81" i="54" s="1"/>
  <c r="CW77" i="54"/>
  <c r="DA77" i="54" s="1"/>
  <c r="CW73" i="54"/>
  <c r="DA73" i="54" s="1"/>
  <c r="CW66" i="54"/>
  <c r="DA66" i="54" s="1"/>
  <c r="CW72" i="54"/>
  <c r="DA72" i="54" s="1"/>
  <c r="CW68" i="54"/>
  <c r="DA68" i="54" s="1"/>
  <c r="CW65" i="54"/>
  <c r="DA65" i="54" s="1"/>
  <c r="CW58" i="54"/>
  <c r="DA58" i="54" s="1"/>
  <c r="CW90" i="54"/>
  <c r="DA90" i="54" s="1"/>
  <c r="CW86" i="54"/>
  <c r="DA86" i="54" s="1"/>
  <c r="CW80" i="54"/>
  <c r="DA80" i="54" s="1"/>
  <c r="CW76" i="54"/>
  <c r="DA76" i="54" s="1"/>
  <c r="CW67" i="54"/>
  <c r="DA67" i="54" s="1"/>
  <c r="CW85" i="54"/>
  <c r="DA85" i="54" s="1"/>
  <c r="CW69" i="54"/>
  <c r="DA69" i="54" s="1"/>
  <c r="CW84" i="54"/>
  <c r="DA84" i="54" s="1"/>
  <c r="CW87" i="54"/>
  <c r="DA87" i="54" s="1"/>
  <c r="CW83" i="54"/>
  <c r="DA83" i="54" s="1"/>
  <c r="CW79" i="54"/>
  <c r="DA79" i="54" s="1"/>
  <c r="CW75" i="54"/>
  <c r="DA75" i="54" s="1"/>
  <c r="CW60" i="54"/>
  <c r="DA60" i="54" s="1"/>
  <c r="CW57" i="54"/>
  <c r="DA57" i="54" s="1"/>
  <c r="CW56" i="54"/>
  <c r="DA56" i="54" s="1"/>
  <c r="CW55" i="54"/>
  <c r="DA55" i="54" s="1"/>
  <c r="CW46" i="54"/>
  <c r="DA46" i="54" s="1"/>
  <c r="CW53" i="54"/>
  <c r="DA53" i="54" s="1"/>
  <c r="CW49" i="54"/>
  <c r="DA49" i="54" s="1"/>
  <c r="CW47" i="54"/>
  <c r="DA47" i="54" s="1"/>
  <c r="CW45" i="54"/>
  <c r="DA45" i="54" s="1"/>
  <c r="CW33" i="54"/>
  <c r="DA33" i="54" s="1"/>
  <c r="CW52" i="54"/>
  <c r="DA52" i="54" s="1"/>
  <c r="CW38" i="54"/>
  <c r="DA38" i="54" s="1"/>
  <c r="CW70" i="54"/>
  <c r="DA70" i="54" s="1"/>
  <c r="CW50" i="54"/>
  <c r="DA50" i="54" s="1"/>
  <c r="CW44" i="54"/>
  <c r="DA44" i="54" s="1"/>
  <c r="CW43" i="54"/>
  <c r="DA43" i="54" s="1"/>
  <c r="CW42" i="54"/>
  <c r="DA42" i="54" s="1"/>
  <c r="CW41" i="54"/>
  <c r="DA41" i="54" s="1"/>
  <c r="CW40" i="54"/>
  <c r="DA40" i="54" s="1"/>
  <c r="CW30" i="54"/>
  <c r="DA30" i="54" s="1"/>
  <c r="CW54" i="54"/>
  <c r="DA54" i="54" s="1"/>
  <c r="CW36" i="54"/>
  <c r="DA36" i="54" s="1"/>
  <c r="CW34" i="54"/>
  <c r="DA34" i="54" s="1"/>
  <c r="CW31" i="54"/>
  <c r="DA31" i="54" s="1"/>
  <c r="CW51" i="54"/>
  <c r="DA51" i="54" s="1"/>
  <c r="CW32" i="54"/>
  <c r="DA32" i="54" s="1"/>
  <c r="CW61" i="54"/>
  <c r="DA61" i="54" s="1"/>
  <c r="CW48" i="54"/>
  <c r="DA48" i="54" s="1"/>
  <c r="CW37" i="54"/>
  <c r="DA37" i="54" s="1"/>
  <c r="CW24" i="54"/>
  <c r="DA24" i="54" s="1"/>
  <c r="CW39" i="54"/>
  <c r="DA39" i="54" s="1"/>
  <c r="CW26" i="54"/>
  <c r="DA26" i="54" s="1"/>
  <c r="CW16" i="54"/>
  <c r="CZ18" i="54"/>
  <c r="DE118" i="54" s="1"/>
  <c r="CZ20" i="54"/>
  <c r="DE120" i="54" s="1"/>
  <c r="CZ23" i="54"/>
  <c r="DE123" i="54" s="1"/>
  <c r="CW27" i="54"/>
  <c r="DA27" i="54" s="1"/>
  <c r="CW29" i="54"/>
  <c r="DA29" i="54" s="1"/>
  <c r="CZ30" i="54"/>
  <c r="CW35" i="54"/>
  <c r="DA35" i="54" s="1"/>
  <c r="CY90" i="53"/>
  <c r="CX90" i="53"/>
  <c r="CV90" i="53"/>
  <c r="CU90" i="53" s="1"/>
  <c r="CR90" i="53"/>
  <c r="CQ90" i="53" s="1"/>
  <c r="CO90" i="53"/>
  <c r="CN90" i="53" s="1"/>
  <c r="CK90" i="53"/>
  <c r="CJ90" i="53"/>
  <c r="CH90" i="53"/>
  <c r="CG90" i="53" s="1"/>
  <c r="CD90" i="53"/>
  <c r="CC90" i="53" s="1"/>
  <c r="CA90" i="53"/>
  <c r="BZ90" i="53" s="1"/>
  <c r="BW90" i="53"/>
  <c r="BV90" i="53"/>
  <c r="BT90" i="53"/>
  <c r="BS90" i="53" s="1"/>
  <c r="BP90" i="53"/>
  <c r="BO90" i="53" s="1"/>
  <c r="BM90" i="53"/>
  <c r="BL90" i="53" s="1"/>
  <c r="CY89" i="53"/>
  <c r="CX89" i="53" s="1"/>
  <c r="CV89" i="53"/>
  <c r="CU89" i="53"/>
  <c r="CR89" i="53"/>
  <c r="CQ89" i="53" s="1"/>
  <c r="CO89" i="53"/>
  <c r="CN89" i="53"/>
  <c r="CY88" i="53"/>
  <c r="CX88" i="53" s="1"/>
  <c r="CV88" i="53"/>
  <c r="CU88" i="53" s="1"/>
  <c r="CR88" i="53"/>
  <c r="CQ88" i="53" s="1"/>
  <c r="CO88" i="53"/>
  <c r="CN88" i="53" s="1"/>
  <c r="CY87" i="53"/>
  <c r="CX87" i="53" s="1"/>
  <c r="CV87" i="53"/>
  <c r="CU87" i="53"/>
  <c r="CR87" i="53"/>
  <c r="CQ87" i="53"/>
  <c r="CO87" i="53"/>
  <c r="CN87" i="53" s="1"/>
  <c r="CY86" i="53"/>
  <c r="CX86" i="53" s="1"/>
  <c r="CV86" i="53"/>
  <c r="CU86" i="53" s="1"/>
  <c r="CR86" i="53"/>
  <c r="CQ86" i="53" s="1"/>
  <c r="CO86" i="53"/>
  <c r="CN86" i="53" s="1"/>
  <c r="CY85" i="53"/>
  <c r="CX85" i="53" s="1"/>
  <c r="CV85" i="53"/>
  <c r="CU85" i="53" s="1"/>
  <c r="CR85" i="53"/>
  <c r="CQ85" i="53" s="1"/>
  <c r="CO85" i="53"/>
  <c r="CN85" i="53" s="1"/>
  <c r="CY84" i="53"/>
  <c r="CX84" i="53"/>
  <c r="CV84" i="53"/>
  <c r="CU84" i="53" s="1"/>
  <c r="CR84" i="53"/>
  <c r="CQ84" i="53" s="1"/>
  <c r="CO84" i="53"/>
  <c r="CN84" i="53" s="1"/>
  <c r="CY83" i="53"/>
  <c r="CX83" i="53" s="1"/>
  <c r="CV83" i="53"/>
  <c r="CU83" i="53"/>
  <c r="CR83" i="53"/>
  <c r="CQ83" i="53" s="1"/>
  <c r="CO83" i="53"/>
  <c r="CN83" i="53" s="1"/>
  <c r="CY82" i="53"/>
  <c r="CX82" i="53" s="1"/>
  <c r="CV82" i="53"/>
  <c r="CU82" i="53" s="1"/>
  <c r="CR82" i="53"/>
  <c r="CQ82" i="53" s="1"/>
  <c r="CO82" i="53"/>
  <c r="CN82" i="53"/>
  <c r="CY81" i="53"/>
  <c r="CX81" i="53" s="1"/>
  <c r="CV81" i="53"/>
  <c r="CU81" i="53"/>
  <c r="CR81" i="53"/>
  <c r="CQ81" i="53" s="1"/>
  <c r="CO81" i="53"/>
  <c r="CN81" i="53" s="1"/>
  <c r="CY80" i="53"/>
  <c r="CX80" i="53"/>
  <c r="CV80" i="53"/>
  <c r="CU80" i="53" s="1"/>
  <c r="CR80" i="53"/>
  <c r="CQ80" i="53" s="1"/>
  <c r="CO80" i="53"/>
  <c r="CN80" i="53" s="1"/>
  <c r="CY79" i="53"/>
  <c r="CX79" i="53" s="1"/>
  <c r="CV79" i="53"/>
  <c r="CU79" i="53"/>
  <c r="CR79" i="53"/>
  <c r="CQ79" i="53" s="1"/>
  <c r="CO79" i="53"/>
  <c r="CN79" i="53" s="1"/>
  <c r="CY78" i="53"/>
  <c r="CX78" i="53" s="1"/>
  <c r="CV78" i="53"/>
  <c r="CU78" i="53"/>
  <c r="CR78" i="53"/>
  <c r="CQ78" i="53" s="1"/>
  <c r="CO78" i="53"/>
  <c r="CN78" i="53"/>
  <c r="CY77" i="53"/>
  <c r="CX77" i="53" s="1"/>
  <c r="CV77" i="53"/>
  <c r="CU77" i="53"/>
  <c r="CR77" i="53"/>
  <c r="CQ77" i="53"/>
  <c r="CO77" i="53"/>
  <c r="CN77" i="53" s="1"/>
  <c r="CY76" i="53"/>
  <c r="CX76" i="53" s="1"/>
  <c r="CV76" i="53"/>
  <c r="CU76" i="53" s="1"/>
  <c r="CR76" i="53"/>
  <c r="CQ76" i="53" s="1"/>
  <c r="CO76" i="53"/>
  <c r="CN76" i="53" s="1"/>
  <c r="CY75" i="53"/>
  <c r="CX75" i="53"/>
  <c r="CV75" i="53"/>
  <c r="CU75" i="53"/>
  <c r="CR75" i="53"/>
  <c r="CQ75" i="53" s="1"/>
  <c r="CO75" i="53"/>
  <c r="CN75" i="53" s="1"/>
  <c r="CY74" i="53"/>
  <c r="CX74" i="53"/>
  <c r="CV74" i="53"/>
  <c r="CU74" i="53"/>
  <c r="CR74" i="53"/>
  <c r="CQ74" i="53" s="1"/>
  <c r="CO74" i="53"/>
  <c r="CN74" i="53"/>
  <c r="CY73" i="53"/>
  <c r="CX73" i="53" s="1"/>
  <c r="CV73" i="53"/>
  <c r="CU73" i="53"/>
  <c r="CR73" i="53"/>
  <c r="CQ73" i="53" s="1"/>
  <c r="CO73" i="53"/>
  <c r="CN73" i="53" s="1"/>
  <c r="CY72" i="53"/>
  <c r="CX72" i="53" s="1"/>
  <c r="CV72" i="53"/>
  <c r="CU72" i="53" s="1"/>
  <c r="CR72" i="53"/>
  <c r="CQ72" i="53" s="1"/>
  <c r="CO72" i="53"/>
  <c r="CN72" i="53"/>
  <c r="CY71" i="53"/>
  <c r="CX71" i="53" s="1"/>
  <c r="CV71" i="53"/>
  <c r="CU71" i="53" s="1"/>
  <c r="CR71" i="53"/>
  <c r="CQ71" i="53" s="1"/>
  <c r="CO71" i="53"/>
  <c r="CN71" i="53" s="1"/>
  <c r="CY70" i="53"/>
  <c r="CX70" i="53" s="1"/>
  <c r="CV70" i="53"/>
  <c r="CU70" i="53" s="1"/>
  <c r="CR70" i="53"/>
  <c r="CQ70" i="53" s="1"/>
  <c r="CO70" i="53"/>
  <c r="CN70" i="53"/>
  <c r="CY69" i="53"/>
  <c r="CX69" i="53" s="1"/>
  <c r="CV69" i="53"/>
  <c r="CU69" i="53" s="1"/>
  <c r="CR69" i="53"/>
  <c r="CQ69" i="53" s="1"/>
  <c r="CO69" i="53"/>
  <c r="CN69" i="53"/>
  <c r="CY68" i="53"/>
  <c r="CX68" i="53" s="1"/>
  <c r="CV68" i="53"/>
  <c r="CU68" i="53" s="1"/>
  <c r="CR68" i="53"/>
  <c r="CQ68" i="53" s="1"/>
  <c r="CO68" i="53"/>
  <c r="CN68" i="53" s="1"/>
  <c r="CY67" i="53"/>
  <c r="CX67" i="53"/>
  <c r="CV67" i="53"/>
  <c r="CU67" i="53" s="1"/>
  <c r="CR67" i="53"/>
  <c r="CQ67" i="53" s="1"/>
  <c r="CO67" i="53"/>
  <c r="CN67" i="53" s="1"/>
  <c r="CY66" i="53"/>
  <c r="CX66" i="53" s="1"/>
  <c r="CV66" i="53"/>
  <c r="CU66" i="53"/>
  <c r="CR66" i="53"/>
  <c r="CQ66" i="53" s="1"/>
  <c r="CO66" i="53"/>
  <c r="CN66" i="53" s="1"/>
  <c r="CY65" i="53"/>
  <c r="CX65" i="53" s="1"/>
  <c r="CV65" i="53"/>
  <c r="CU65" i="53" s="1"/>
  <c r="CR65" i="53"/>
  <c r="CQ65" i="53"/>
  <c r="CO65" i="53"/>
  <c r="CN65" i="53" s="1"/>
  <c r="CY64" i="53"/>
  <c r="CX64" i="53" s="1"/>
  <c r="CV64" i="53"/>
  <c r="CU64" i="53" s="1"/>
  <c r="CR64" i="53"/>
  <c r="CQ64" i="53"/>
  <c r="CO64" i="53"/>
  <c r="CN64" i="53"/>
  <c r="CY63" i="53"/>
  <c r="CX63" i="53"/>
  <c r="CV63" i="53"/>
  <c r="CU63" i="53"/>
  <c r="CR63" i="53"/>
  <c r="CQ63" i="53" s="1"/>
  <c r="CO63" i="53"/>
  <c r="CN63" i="53" s="1"/>
  <c r="CY62" i="53"/>
  <c r="CX62" i="53" s="1"/>
  <c r="CV62" i="53"/>
  <c r="CU62" i="53" s="1"/>
  <c r="CR62" i="53"/>
  <c r="CQ62" i="53" s="1"/>
  <c r="CO62" i="53"/>
  <c r="CN62" i="53" s="1"/>
  <c r="CY61" i="53"/>
  <c r="CX61" i="53" s="1"/>
  <c r="CV61" i="53"/>
  <c r="CU61" i="53" s="1"/>
  <c r="CR61" i="53"/>
  <c r="CQ61" i="53"/>
  <c r="CO61" i="53"/>
  <c r="CN61" i="53"/>
  <c r="CY60" i="53"/>
  <c r="CX60" i="53"/>
  <c r="CV60" i="53"/>
  <c r="CU60" i="53" s="1"/>
  <c r="CR60" i="53"/>
  <c r="CQ60" i="53"/>
  <c r="CO60" i="53"/>
  <c r="CN60" i="53" s="1"/>
  <c r="CY59" i="53"/>
  <c r="CX59" i="53" s="1"/>
  <c r="CV59" i="53"/>
  <c r="CU59" i="53" s="1"/>
  <c r="CR59" i="53"/>
  <c r="CQ59" i="53" s="1"/>
  <c r="CO59" i="53"/>
  <c r="CN59" i="53" s="1"/>
  <c r="CY58" i="53"/>
  <c r="CX58" i="53" s="1"/>
  <c r="CV58" i="53"/>
  <c r="CU58" i="53"/>
  <c r="CR58" i="53"/>
  <c r="CQ58" i="53" s="1"/>
  <c r="CO58" i="53"/>
  <c r="CN58" i="53" s="1"/>
  <c r="CY57" i="53"/>
  <c r="CX57" i="53" s="1"/>
  <c r="CV57" i="53"/>
  <c r="CU57" i="53" s="1"/>
  <c r="CR57" i="53"/>
  <c r="CQ57" i="53" s="1"/>
  <c r="CO57" i="53"/>
  <c r="CN57" i="53" s="1"/>
  <c r="AF57" i="53"/>
  <c r="AE57" i="53"/>
  <c r="AD57" i="53"/>
  <c r="AC57" i="53"/>
  <c r="CY56" i="53"/>
  <c r="CX56" i="53"/>
  <c r="CV56" i="53"/>
  <c r="CU56" i="53" s="1"/>
  <c r="CR56" i="53"/>
  <c r="CQ56" i="53" s="1"/>
  <c r="CO56" i="53"/>
  <c r="CN56" i="53" s="1"/>
  <c r="AF56" i="53"/>
  <c r="AE56" i="53"/>
  <c r="AD56" i="53"/>
  <c r="AC56" i="53"/>
  <c r="CY55" i="53"/>
  <c r="CX55" i="53" s="1"/>
  <c r="CV55" i="53"/>
  <c r="CU55" i="53" s="1"/>
  <c r="CR55" i="53"/>
  <c r="CQ55" i="53"/>
  <c r="CO55" i="53"/>
  <c r="CN55" i="53" s="1"/>
  <c r="AF55" i="53"/>
  <c r="AE55" i="53"/>
  <c r="AD55" i="53"/>
  <c r="AC55" i="53"/>
  <c r="CY54" i="53"/>
  <c r="CX54" i="53" s="1"/>
  <c r="CV54" i="53"/>
  <c r="CU54" i="53" s="1"/>
  <c r="CR54" i="53"/>
  <c r="CQ54" i="53" s="1"/>
  <c r="CO54" i="53"/>
  <c r="CN54" i="53" s="1"/>
  <c r="AF54" i="53"/>
  <c r="AE54" i="53"/>
  <c r="AD54" i="53"/>
  <c r="AC54" i="53"/>
  <c r="CY53" i="53"/>
  <c r="CX53" i="53" s="1"/>
  <c r="CV53" i="53"/>
  <c r="CU53" i="53" s="1"/>
  <c r="CR53" i="53"/>
  <c r="CQ53" i="53"/>
  <c r="CO53" i="53"/>
  <c r="CN53" i="53"/>
  <c r="AF53" i="53"/>
  <c r="AE53" i="53"/>
  <c r="AD53" i="53"/>
  <c r="AC53" i="53"/>
  <c r="CY52" i="53"/>
  <c r="CX52" i="53" s="1"/>
  <c r="CV52" i="53"/>
  <c r="CU52" i="53" s="1"/>
  <c r="CR52" i="53"/>
  <c r="CQ52" i="53" s="1"/>
  <c r="CO52" i="53"/>
  <c r="CN52" i="53"/>
  <c r="AF52" i="53"/>
  <c r="AE52" i="53"/>
  <c r="AD52" i="53"/>
  <c r="AC52" i="53"/>
  <c r="CY51" i="53"/>
  <c r="CX51" i="53"/>
  <c r="CV51" i="53"/>
  <c r="CU51" i="53" s="1"/>
  <c r="CR51" i="53"/>
  <c r="CQ51" i="53"/>
  <c r="CO51" i="53"/>
  <c r="CN51" i="53" s="1"/>
  <c r="AF51" i="53"/>
  <c r="AE51" i="53"/>
  <c r="AD51" i="53"/>
  <c r="AC51" i="53"/>
  <c r="CY50" i="53"/>
  <c r="CX50" i="53" s="1"/>
  <c r="CV50" i="53"/>
  <c r="CU50" i="53" s="1"/>
  <c r="CR50" i="53"/>
  <c r="CQ50" i="53" s="1"/>
  <c r="CO50" i="53"/>
  <c r="CN50" i="53"/>
  <c r="AF50" i="53"/>
  <c r="AE50" i="53"/>
  <c r="AD50" i="53"/>
  <c r="AC50" i="53"/>
  <c r="CY49" i="53"/>
  <c r="CX49" i="53" s="1"/>
  <c r="CV49" i="53"/>
  <c r="CU49" i="53" s="1"/>
  <c r="CR49" i="53"/>
  <c r="CQ49" i="53" s="1"/>
  <c r="CO49" i="53"/>
  <c r="CN49" i="53" s="1"/>
  <c r="AF49" i="53"/>
  <c r="AE49" i="53"/>
  <c r="AD49" i="53"/>
  <c r="AC49" i="53"/>
  <c r="CY48" i="53"/>
  <c r="CX48" i="53" s="1"/>
  <c r="CV48" i="53"/>
  <c r="CU48" i="53"/>
  <c r="CR48" i="53"/>
  <c r="CQ48" i="53" s="1"/>
  <c r="CO48" i="53"/>
  <c r="CN48" i="53" s="1"/>
  <c r="AF48" i="53"/>
  <c r="AE48" i="53"/>
  <c r="AD48" i="53"/>
  <c r="AC48" i="53"/>
  <c r="CY47" i="53"/>
  <c r="CX47" i="53" s="1"/>
  <c r="CV47" i="53"/>
  <c r="CU47" i="53" s="1"/>
  <c r="CR47" i="53"/>
  <c r="CQ47" i="53" s="1"/>
  <c r="CO47" i="53"/>
  <c r="CN47" i="53" s="1"/>
  <c r="CY46" i="53"/>
  <c r="CX46" i="53"/>
  <c r="CV46" i="53"/>
  <c r="CU46" i="53" s="1"/>
  <c r="CR46" i="53"/>
  <c r="CQ46" i="53"/>
  <c r="CO46" i="53"/>
  <c r="CN46" i="53" s="1"/>
  <c r="CY45" i="53"/>
  <c r="CX45" i="53" s="1"/>
  <c r="CV45" i="53"/>
  <c r="CU45" i="53" s="1"/>
  <c r="CR45" i="53"/>
  <c r="CQ45" i="53" s="1"/>
  <c r="CO45" i="53"/>
  <c r="CN45" i="53" s="1"/>
  <c r="CY44" i="53"/>
  <c r="CX44" i="53" s="1"/>
  <c r="CV44" i="53"/>
  <c r="CU44" i="53" s="1"/>
  <c r="CR44" i="53"/>
  <c r="CQ44" i="53" s="1"/>
  <c r="CO44" i="53"/>
  <c r="CN44" i="53" s="1"/>
  <c r="AF44" i="53"/>
  <c r="AE44" i="53"/>
  <c r="AD44" i="53"/>
  <c r="AC44" i="53"/>
  <c r="CY43" i="53"/>
  <c r="CX43" i="53" s="1"/>
  <c r="CV43" i="53"/>
  <c r="CU43" i="53"/>
  <c r="CR43" i="53"/>
  <c r="CQ43" i="53" s="1"/>
  <c r="CO43" i="53"/>
  <c r="CN43" i="53" s="1"/>
  <c r="AF43" i="53"/>
  <c r="AE43" i="53"/>
  <c r="AD43" i="53"/>
  <c r="AC43" i="53"/>
  <c r="CY42" i="53"/>
  <c r="CX42" i="53" s="1"/>
  <c r="CV42" i="53"/>
  <c r="CU42" i="53"/>
  <c r="CR42" i="53"/>
  <c r="CQ42" i="53" s="1"/>
  <c r="CO42" i="53"/>
  <c r="CN42" i="53" s="1"/>
  <c r="AF42" i="53"/>
  <c r="AE42" i="53"/>
  <c r="AD42" i="53"/>
  <c r="AC42" i="53"/>
  <c r="CY41" i="53"/>
  <c r="CX41" i="53" s="1"/>
  <c r="CV41" i="53"/>
  <c r="CU41" i="53"/>
  <c r="AF41" i="53"/>
  <c r="AE41" i="53"/>
  <c r="AD41" i="53"/>
  <c r="AC41" i="53"/>
  <c r="CY40" i="53"/>
  <c r="CX40" i="53" s="1"/>
  <c r="CV40" i="53"/>
  <c r="CU40" i="53" s="1"/>
  <c r="AF40" i="53"/>
  <c r="AE40" i="53"/>
  <c r="AD40" i="53"/>
  <c r="AC40" i="53"/>
  <c r="CY39" i="53"/>
  <c r="CX39" i="53" s="1"/>
  <c r="CV39" i="53"/>
  <c r="CU39" i="53" s="1"/>
  <c r="AF39" i="53"/>
  <c r="AE39" i="53"/>
  <c r="AD39" i="53"/>
  <c r="AC39" i="53"/>
  <c r="CY38" i="53"/>
  <c r="CX38" i="53"/>
  <c r="CV38" i="53"/>
  <c r="CU38" i="53" s="1"/>
  <c r="AF38" i="53"/>
  <c r="AE38" i="53"/>
  <c r="AD38" i="53"/>
  <c r="AC38" i="53"/>
  <c r="CY37" i="53"/>
  <c r="CX37" i="53" s="1"/>
  <c r="CV37" i="53"/>
  <c r="CU37" i="53"/>
  <c r="AF37" i="53"/>
  <c r="AE37" i="53"/>
  <c r="AD37" i="53"/>
  <c r="AC37" i="53"/>
  <c r="CY36" i="53"/>
  <c r="CX36" i="53" s="1"/>
  <c r="CV36" i="53"/>
  <c r="CU36" i="53" s="1"/>
  <c r="AF36" i="53"/>
  <c r="AE36" i="53"/>
  <c r="AD36" i="53"/>
  <c r="AC36" i="53"/>
  <c r="CY35" i="53"/>
  <c r="CX35" i="53" s="1"/>
  <c r="CV35" i="53"/>
  <c r="CU35" i="53" s="1"/>
  <c r="AF35" i="53"/>
  <c r="AE35" i="53"/>
  <c r="AD35" i="53"/>
  <c r="AC35" i="53"/>
  <c r="CY34" i="53"/>
  <c r="CX34" i="53" s="1"/>
  <c r="CV34" i="53"/>
  <c r="CU34" i="53"/>
  <c r="AF34" i="53"/>
  <c r="AE34" i="53"/>
  <c r="AD34" i="53"/>
  <c r="AC34" i="53"/>
  <c r="CY33" i="53"/>
  <c r="CX33" i="53" s="1"/>
  <c r="CV33" i="53"/>
  <c r="CU33" i="53" s="1"/>
  <c r="AF33" i="53"/>
  <c r="AE33" i="53"/>
  <c r="AD33" i="53"/>
  <c r="AC33" i="53"/>
  <c r="CY32" i="53"/>
  <c r="CX32" i="53" s="1"/>
  <c r="CV32" i="53"/>
  <c r="CU32" i="53"/>
  <c r="AF32" i="53"/>
  <c r="AE32" i="53"/>
  <c r="AD32" i="53"/>
  <c r="AC32" i="53"/>
  <c r="CY31" i="53"/>
  <c r="CX31" i="53" s="1"/>
  <c r="CV31" i="53"/>
  <c r="CU31" i="53" s="1"/>
  <c r="AF31" i="53"/>
  <c r="AE31" i="53"/>
  <c r="AD31" i="53"/>
  <c r="AC31" i="53"/>
  <c r="CY30" i="53"/>
  <c r="CX30" i="53" s="1"/>
  <c r="CV30" i="53"/>
  <c r="CU30" i="53" s="1"/>
  <c r="AF30" i="53"/>
  <c r="AE30" i="53"/>
  <c r="AD30" i="53"/>
  <c r="AC30" i="53"/>
  <c r="CY29" i="53"/>
  <c r="CX29" i="53"/>
  <c r="CV29" i="53"/>
  <c r="CU29" i="53" s="1"/>
  <c r="AF29" i="53"/>
  <c r="AE29" i="53"/>
  <c r="AD29" i="53"/>
  <c r="AC29" i="53"/>
  <c r="CY28" i="53"/>
  <c r="CX28" i="53" s="1"/>
  <c r="CV28" i="53"/>
  <c r="CU28" i="53" s="1"/>
  <c r="AF28" i="53"/>
  <c r="AE28" i="53"/>
  <c r="AD28" i="53"/>
  <c r="AC28" i="53"/>
  <c r="CY27" i="53"/>
  <c r="CX27" i="53" s="1"/>
  <c r="CV27" i="53"/>
  <c r="CU27" i="53"/>
  <c r="CY26" i="53"/>
  <c r="CX26" i="53"/>
  <c r="CV26" i="53"/>
  <c r="CU26" i="53"/>
  <c r="CY25" i="53"/>
  <c r="CX25" i="53" s="1"/>
  <c r="CV25" i="53"/>
  <c r="CU25" i="53" s="1"/>
  <c r="CY24" i="53"/>
  <c r="CX24" i="53" s="1"/>
  <c r="CV24" i="53"/>
  <c r="CU24" i="53" s="1"/>
  <c r="AF24" i="53"/>
  <c r="AE24" i="53"/>
  <c r="AD24" i="53"/>
  <c r="AC24" i="53"/>
  <c r="CY23" i="53"/>
  <c r="CX23" i="53" s="1"/>
  <c r="CV23" i="53"/>
  <c r="CU23" i="53"/>
  <c r="AF23" i="53"/>
  <c r="AE23" i="53"/>
  <c r="AD23" i="53"/>
  <c r="AC23" i="53"/>
  <c r="CY22" i="53"/>
  <c r="CX22" i="53" s="1"/>
  <c r="CV22" i="53"/>
  <c r="CU22" i="53" s="1"/>
  <c r="AF22" i="53"/>
  <c r="AE22" i="53"/>
  <c r="AD22" i="53"/>
  <c r="AC22" i="53"/>
  <c r="CY21" i="53"/>
  <c r="CX21" i="53"/>
  <c r="CV21" i="53"/>
  <c r="CU21" i="53" s="1"/>
  <c r="AF21" i="53"/>
  <c r="AE21" i="53"/>
  <c r="AD21" i="53"/>
  <c r="AC21" i="53"/>
  <c r="CY20" i="53"/>
  <c r="CX20" i="53" s="1"/>
  <c r="CV20" i="53"/>
  <c r="CU20" i="53" s="1"/>
  <c r="AF20" i="53"/>
  <c r="AE20" i="53"/>
  <c r="AD20" i="53"/>
  <c r="AC20" i="53"/>
  <c r="CY19" i="53"/>
  <c r="CX19" i="53" s="1"/>
  <c r="CV19" i="53"/>
  <c r="CU19" i="53" s="1"/>
  <c r="AF19" i="53"/>
  <c r="AE19" i="53"/>
  <c r="AD19" i="53"/>
  <c r="AC19" i="53"/>
  <c r="CY18" i="53"/>
  <c r="CX18" i="53" s="1"/>
  <c r="CV18" i="53"/>
  <c r="CU18" i="53" s="1"/>
  <c r="AF18" i="53"/>
  <c r="AE18" i="53"/>
  <c r="AD18" i="53"/>
  <c r="AC18" i="53"/>
  <c r="CY17" i="53"/>
  <c r="CX17" i="53"/>
  <c r="CV17" i="53"/>
  <c r="CU17" i="53" s="1"/>
  <c r="AF17" i="53"/>
  <c r="AE17" i="53"/>
  <c r="AD17" i="53"/>
  <c r="AC17" i="53"/>
  <c r="CY16" i="53"/>
  <c r="CX16" i="53" s="1"/>
  <c r="CV16" i="53"/>
  <c r="CU16" i="53" s="1"/>
  <c r="AF16" i="53"/>
  <c r="AE16" i="53"/>
  <c r="AD16" i="53"/>
  <c r="AC16" i="53"/>
  <c r="CY15" i="53"/>
  <c r="CX15" i="53" s="1"/>
  <c r="CV15" i="53"/>
  <c r="CU15" i="53" s="1"/>
  <c r="AF15" i="53"/>
  <c r="AE15" i="53"/>
  <c r="AD15" i="53"/>
  <c r="AC15" i="53"/>
  <c r="CY14" i="53"/>
  <c r="CX14" i="53" s="1"/>
  <c r="CV14" i="53"/>
  <c r="CU14" i="53"/>
  <c r="AF14" i="53"/>
  <c r="AE14" i="53"/>
  <c r="AD14" i="53"/>
  <c r="AC14" i="53"/>
  <c r="CY13" i="53"/>
  <c r="CX13" i="53" s="1"/>
  <c r="CV13" i="53"/>
  <c r="CU13" i="53" s="1"/>
  <c r="AF13" i="53"/>
  <c r="AE13" i="53"/>
  <c r="AD13" i="53"/>
  <c r="AC13" i="53"/>
  <c r="CY12" i="53"/>
  <c r="CX12" i="53" s="1"/>
  <c r="CV12" i="53"/>
  <c r="CU12" i="53"/>
  <c r="AF12" i="53"/>
  <c r="AE12" i="53"/>
  <c r="AD12" i="53"/>
  <c r="AC12" i="53"/>
  <c r="CY11" i="53"/>
  <c r="CX11" i="53"/>
  <c r="CV11" i="53"/>
  <c r="CU11" i="53" s="1"/>
  <c r="AF11" i="53"/>
  <c r="AE11" i="53"/>
  <c r="AD11" i="53"/>
  <c r="AC11" i="53"/>
  <c r="CY10" i="53"/>
  <c r="CX10" i="53"/>
  <c r="CV10" i="53"/>
  <c r="CU10" i="53" s="1"/>
  <c r="AF10" i="53"/>
  <c r="AE10" i="53"/>
  <c r="AD10" i="53"/>
  <c r="AC10" i="53"/>
  <c r="CY9" i="53"/>
  <c r="CX9" i="53" s="1"/>
  <c r="CV9" i="53"/>
  <c r="CU9" i="53" s="1"/>
  <c r="AF9" i="53"/>
  <c r="AE9" i="53"/>
  <c r="AD9" i="53"/>
  <c r="AC9" i="53"/>
  <c r="CY8" i="53"/>
  <c r="CX8" i="53" s="1"/>
  <c r="CV8" i="53"/>
  <c r="CU8" i="53" s="1"/>
  <c r="AF8" i="53"/>
  <c r="AE8" i="53"/>
  <c r="AD8" i="53"/>
  <c r="AC8" i="53"/>
  <c r="CY7" i="53"/>
  <c r="CX7" i="53"/>
  <c r="CV7" i="53"/>
  <c r="CU7" i="53" s="1"/>
  <c r="AF7" i="53"/>
  <c r="AE7" i="53"/>
  <c r="AD7" i="53"/>
  <c r="AC7" i="53"/>
  <c r="CY6" i="53"/>
  <c r="CX6" i="53" s="1"/>
  <c r="CV6" i="53"/>
  <c r="CU6" i="53" s="1"/>
  <c r="AF6" i="53"/>
  <c r="AE6" i="53"/>
  <c r="AD6" i="53"/>
  <c r="AC6" i="53"/>
  <c r="A1" i="63"/>
  <c r="A1" i="62"/>
  <c r="A1" i="61"/>
  <c r="A1" i="60"/>
  <c r="A1" i="59"/>
  <c r="A1" i="58"/>
  <c r="A1" i="57"/>
  <c r="A1" i="56"/>
  <c r="A1" i="55"/>
  <c r="A1" i="54"/>
  <c r="A1" i="53"/>
  <c r="AF42" i="51"/>
  <c r="X1" i="52" s="1"/>
  <c r="X8" i="52" s="1"/>
  <c r="A1" i="52"/>
  <c r="AH9" i="19"/>
  <c r="AH10" i="19"/>
  <c r="AH11" i="19"/>
  <c r="AH12" i="19"/>
  <c r="AH13" i="19"/>
  <c r="AH14" i="19"/>
  <c r="AH15" i="19"/>
  <c r="AH16" i="19"/>
  <c r="AH17" i="19"/>
  <c r="AG18" i="19"/>
  <c r="AG19" i="19"/>
  <c r="AG20" i="19"/>
  <c r="AG21" i="19"/>
  <c r="AG22" i="19"/>
  <c r="AG23" i="19"/>
  <c r="AG24" i="19"/>
  <c r="AG8" i="19"/>
  <c r="AH21" i="19" l="1" a="1"/>
  <c r="AH21" i="19" s="1"/>
  <c r="AI14" i="19" a="1"/>
  <c r="AI14" i="19" s="1"/>
  <c r="AH23" i="19" a="1"/>
  <c r="AH23" i="19" s="1"/>
  <c r="AI13" i="19" a="1"/>
  <c r="AI13" i="19" s="1"/>
  <c r="AI15" i="19" a="1"/>
  <c r="AI15" i="19" s="1"/>
  <c r="AH8" i="19" a="1"/>
  <c r="AH8" i="19" s="1"/>
  <c r="AI16" i="19" a="1"/>
  <c r="AI16" i="19" s="1"/>
  <c r="AH22" i="19" a="1"/>
  <c r="AH22" i="19" s="1"/>
  <c r="AI17" i="19" a="1"/>
  <c r="AI17" i="19" s="1"/>
  <c r="AH18" i="19" a="1"/>
  <c r="AH18" i="19" s="1"/>
  <c r="AH19" i="19" a="1"/>
  <c r="AH19" i="19" s="1"/>
  <c r="AH20" i="19" a="1"/>
  <c r="AH20" i="19" s="1"/>
  <c r="AI9" i="19" a="1"/>
  <c r="AI9" i="19" s="1"/>
  <c r="AI10" i="19" a="1"/>
  <c r="AI10" i="19" s="1"/>
  <c r="AI11" i="19" a="1"/>
  <c r="AI11" i="19" s="1"/>
  <c r="AH24" i="19" a="1"/>
  <c r="AH24" i="19" s="1"/>
  <c r="AI12" i="19" a="1"/>
  <c r="AI12" i="19" s="1"/>
  <c r="DD110" i="63"/>
  <c r="DC110" i="63" s="1"/>
  <c r="DG110" i="63"/>
  <c r="DF110" i="63" s="1"/>
  <c r="DH110" i="63"/>
  <c r="DA10" i="63"/>
  <c r="DD117" i="63"/>
  <c r="DC117" i="63" s="1"/>
  <c r="DG117" i="63"/>
  <c r="DF117" i="63" s="1"/>
  <c r="DH117" i="63"/>
  <c r="DA17" i="63"/>
  <c r="DG112" i="63"/>
  <c r="DF112" i="63" s="1"/>
  <c r="DH112" i="63"/>
  <c r="DD112" i="63"/>
  <c r="DC112" i="63" s="1"/>
  <c r="DA12" i="63"/>
  <c r="DG123" i="63"/>
  <c r="DF123" i="63" s="1"/>
  <c r="DH123" i="63"/>
  <c r="DD123" i="63"/>
  <c r="DC123" i="63" s="1"/>
  <c r="DA23" i="63"/>
  <c r="DD120" i="63"/>
  <c r="DC120" i="63" s="1"/>
  <c r="DG120" i="63"/>
  <c r="DF120" i="63" s="1"/>
  <c r="DH120" i="63"/>
  <c r="DA20" i="63"/>
  <c r="DD116" i="63"/>
  <c r="DC116" i="63" s="1"/>
  <c r="DG116" i="63"/>
  <c r="DF116" i="63" s="1"/>
  <c r="DH116" i="63"/>
  <c r="DA16" i="63"/>
  <c r="DD122" i="63"/>
  <c r="DC122" i="63" s="1"/>
  <c r="DG122" i="63"/>
  <c r="DF122" i="63" s="1"/>
  <c r="DH122" i="63"/>
  <c r="DA22" i="63"/>
  <c r="DD114" i="63"/>
  <c r="DC114" i="63" s="1"/>
  <c r="DG114" i="63"/>
  <c r="DF114" i="63" s="1"/>
  <c r="DH114" i="63"/>
  <c r="DA14" i="63"/>
  <c r="DD106" i="63"/>
  <c r="DC106" i="63" s="1"/>
  <c r="DG106" i="63"/>
  <c r="DF106" i="63" s="1"/>
  <c r="DH106" i="63"/>
  <c r="DA6" i="63"/>
  <c r="DD113" i="63"/>
  <c r="DC113" i="63" s="1"/>
  <c r="DG113" i="63"/>
  <c r="DF113" i="63" s="1"/>
  <c r="DH113" i="63"/>
  <c r="DA13" i="63"/>
  <c r="DD107" i="63"/>
  <c r="DC107" i="63" s="1"/>
  <c r="DG107" i="63"/>
  <c r="DF107" i="63" s="1"/>
  <c r="DH107" i="63"/>
  <c r="DA7" i="63"/>
  <c r="DD118" i="63"/>
  <c r="DC118" i="63" s="1"/>
  <c r="DG118" i="63"/>
  <c r="DF118" i="63" s="1"/>
  <c r="DH118" i="63"/>
  <c r="DA18" i="63"/>
  <c r="DG115" i="63"/>
  <c r="DF115" i="63" s="1"/>
  <c r="DH115" i="63"/>
  <c r="DD115" i="63"/>
  <c r="DC115" i="63" s="1"/>
  <c r="DA15" i="63"/>
  <c r="DD109" i="63"/>
  <c r="DC109" i="63" s="1"/>
  <c r="DG109" i="63"/>
  <c r="DF109" i="63" s="1"/>
  <c r="DH109" i="63"/>
  <c r="DA9" i="63"/>
  <c r="DD121" i="63"/>
  <c r="DC121" i="63" s="1"/>
  <c r="DG121" i="63"/>
  <c r="DF121" i="63" s="1"/>
  <c r="DH121" i="63"/>
  <c r="DA21" i="63"/>
  <c r="DG108" i="63"/>
  <c r="DF108" i="63" s="1"/>
  <c r="DH108" i="63"/>
  <c r="DD108" i="63"/>
  <c r="DC108" i="63" s="1"/>
  <c r="DA8" i="63"/>
  <c r="DG119" i="63"/>
  <c r="DF119" i="63" s="1"/>
  <c r="DH119" i="63"/>
  <c r="DD119" i="63"/>
  <c r="DC119" i="63" s="1"/>
  <c r="DA19" i="63"/>
  <c r="DD111" i="63"/>
  <c r="DC111" i="63" s="1"/>
  <c r="DG111" i="63"/>
  <c r="DF111" i="63" s="1"/>
  <c r="DH111" i="63"/>
  <c r="DA11" i="63"/>
  <c r="DD117" i="62"/>
  <c r="DC117" i="62" s="1"/>
  <c r="DG117" i="62"/>
  <c r="DF117" i="62" s="1"/>
  <c r="DH117" i="62"/>
  <c r="DA17" i="62"/>
  <c r="DG108" i="62"/>
  <c r="DF108" i="62" s="1"/>
  <c r="DH108" i="62"/>
  <c r="DD108" i="62"/>
  <c r="DC108" i="62" s="1"/>
  <c r="DA8" i="62"/>
  <c r="DG123" i="62"/>
  <c r="DF123" i="62" s="1"/>
  <c r="DH123" i="62"/>
  <c r="DD123" i="62"/>
  <c r="DC123" i="62" s="1"/>
  <c r="DA23" i="62"/>
  <c r="DD109" i="62"/>
  <c r="DC109" i="62" s="1"/>
  <c r="DG109" i="62"/>
  <c r="DF109" i="62" s="1"/>
  <c r="DH109" i="62"/>
  <c r="DA9" i="62"/>
  <c r="DD116" i="62"/>
  <c r="DC116" i="62" s="1"/>
  <c r="DG116" i="62"/>
  <c r="DF116" i="62" s="1"/>
  <c r="DH116" i="62"/>
  <c r="DA16" i="62"/>
  <c r="DD107" i="62"/>
  <c r="DC107" i="62" s="1"/>
  <c r="DG107" i="62"/>
  <c r="DF107" i="62" s="1"/>
  <c r="DH107" i="62"/>
  <c r="DA7" i="62"/>
  <c r="DD110" i="62"/>
  <c r="DC110" i="62" s="1"/>
  <c r="DG110" i="62"/>
  <c r="DF110" i="62" s="1"/>
  <c r="DH110" i="62"/>
  <c r="DA10" i="62"/>
  <c r="DD122" i="62"/>
  <c r="DC122" i="62" s="1"/>
  <c r="DG122" i="62"/>
  <c r="DF122" i="62" s="1"/>
  <c r="DH122" i="62"/>
  <c r="DA22" i="62"/>
  <c r="DG115" i="62"/>
  <c r="DF115" i="62" s="1"/>
  <c r="DH115" i="62"/>
  <c r="DD115" i="62"/>
  <c r="DC115" i="62" s="1"/>
  <c r="DA15" i="62"/>
  <c r="DD111" i="62"/>
  <c r="DC111" i="62" s="1"/>
  <c r="DG111" i="62"/>
  <c r="DF111" i="62" s="1"/>
  <c r="DH111" i="62"/>
  <c r="DA11" i="62"/>
  <c r="DD106" i="62"/>
  <c r="DC106" i="62" s="1"/>
  <c r="DG106" i="62"/>
  <c r="DF106" i="62" s="1"/>
  <c r="DH106" i="62"/>
  <c r="DA6" i="62"/>
  <c r="DD113" i="62"/>
  <c r="DC113" i="62" s="1"/>
  <c r="DG113" i="62"/>
  <c r="DF113" i="62" s="1"/>
  <c r="DH113" i="62"/>
  <c r="DA13" i="62"/>
  <c r="DG112" i="62"/>
  <c r="DF112" i="62" s="1"/>
  <c r="DH112" i="62"/>
  <c r="DD112" i="62"/>
  <c r="DC112" i="62" s="1"/>
  <c r="DA12" i="62"/>
  <c r="DD114" i="62"/>
  <c r="DC114" i="62" s="1"/>
  <c r="DG114" i="62"/>
  <c r="DF114" i="62" s="1"/>
  <c r="DH114" i="62"/>
  <c r="DA14" i="62"/>
  <c r="DD121" i="62"/>
  <c r="DC121" i="62" s="1"/>
  <c r="DG121" i="62"/>
  <c r="DF121" i="62" s="1"/>
  <c r="DH121" i="62"/>
  <c r="DA21" i="62"/>
  <c r="DD118" i="62"/>
  <c r="DC118" i="62" s="1"/>
  <c r="DG118" i="62"/>
  <c r="DF118" i="62" s="1"/>
  <c r="DH118" i="62"/>
  <c r="DA18" i="62"/>
  <c r="DG119" i="62"/>
  <c r="DF119" i="62" s="1"/>
  <c r="DH119" i="62"/>
  <c r="DD119" i="62"/>
  <c r="DC119" i="62" s="1"/>
  <c r="DA19" i="62"/>
  <c r="DD120" i="62"/>
  <c r="DC120" i="62" s="1"/>
  <c r="DG120" i="62"/>
  <c r="DF120" i="62" s="1"/>
  <c r="DH120" i="62"/>
  <c r="DA20" i="62"/>
  <c r="DG123" i="61"/>
  <c r="DF123" i="61" s="1"/>
  <c r="DH123" i="61"/>
  <c r="DD123" i="61"/>
  <c r="DC123" i="61" s="1"/>
  <c r="DA23" i="61"/>
  <c r="DD109" i="61"/>
  <c r="DC109" i="61" s="1"/>
  <c r="DG109" i="61"/>
  <c r="DF109" i="61" s="1"/>
  <c r="DH109" i="61"/>
  <c r="DA9" i="61"/>
  <c r="DD122" i="61"/>
  <c r="DC122" i="61" s="1"/>
  <c r="DG122" i="61"/>
  <c r="DF122" i="61" s="1"/>
  <c r="DH122" i="61"/>
  <c r="DA22" i="61"/>
  <c r="DD106" i="61"/>
  <c r="DC106" i="61" s="1"/>
  <c r="DG106" i="61"/>
  <c r="DF106" i="61" s="1"/>
  <c r="DH106" i="61"/>
  <c r="DA6" i="61"/>
  <c r="DG115" i="61"/>
  <c r="DF115" i="61" s="1"/>
  <c r="DH115" i="61"/>
  <c r="DD115" i="61"/>
  <c r="DC115" i="61" s="1"/>
  <c r="DA15" i="61"/>
  <c r="DD118" i="61"/>
  <c r="DC118" i="61" s="1"/>
  <c r="DG118" i="61"/>
  <c r="DF118" i="61" s="1"/>
  <c r="DH118" i="61"/>
  <c r="DA18" i="61"/>
  <c r="DD107" i="61"/>
  <c r="DC107" i="61" s="1"/>
  <c r="DG107" i="61"/>
  <c r="DF107" i="61" s="1"/>
  <c r="DH107" i="61"/>
  <c r="DA7" i="61"/>
  <c r="DG119" i="61"/>
  <c r="DF119" i="61" s="1"/>
  <c r="DH119" i="61"/>
  <c r="DD119" i="61"/>
  <c r="DC119" i="61" s="1"/>
  <c r="DA19" i="61"/>
  <c r="DD113" i="61"/>
  <c r="DC113" i="61" s="1"/>
  <c r="DG113" i="61"/>
  <c r="DF113" i="61" s="1"/>
  <c r="DH113" i="61"/>
  <c r="DA13" i="61"/>
  <c r="DD120" i="61"/>
  <c r="DC120" i="61" s="1"/>
  <c r="DG120" i="61"/>
  <c r="DF120" i="61" s="1"/>
  <c r="DH120" i="61"/>
  <c r="DA20" i="61"/>
  <c r="DD116" i="61"/>
  <c r="DC116" i="61" s="1"/>
  <c r="DG116" i="61"/>
  <c r="DF116" i="61" s="1"/>
  <c r="DH116" i="61"/>
  <c r="DA16" i="61"/>
  <c r="DG112" i="61"/>
  <c r="DF112" i="61" s="1"/>
  <c r="DH112" i="61"/>
  <c r="DD112" i="61"/>
  <c r="DC112" i="61" s="1"/>
  <c r="DA12" i="61"/>
  <c r="DD117" i="61"/>
  <c r="DC117" i="61" s="1"/>
  <c r="DG117" i="61"/>
  <c r="DF117" i="61" s="1"/>
  <c r="DH117" i="61"/>
  <c r="DA17" i="61"/>
  <c r="DD110" i="61"/>
  <c r="DC110" i="61" s="1"/>
  <c r="DG110" i="61"/>
  <c r="DF110" i="61" s="1"/>
  <c r="DH110" i="61"/>
  <c r="DA10" i="61"/>
  <c r="DG108" i="61"/>
  <c r="DF108" i="61" s="1"/>
  <c r="DH108" i="61"/>
  <c r="DD108" i="61"/>
  <c r="DC108" i="61" s="1"/>
  <c r="DA8" i="61"/>
  <c r="DD111" i="61"/>
  <c r="DC111" i="61" s="1"/>
  <c r="DG111" i="61"/>
  <c r="DF111" i="61" s="1"/>
  <c r="DH111" i="61"/>
  <c r="DA11" i="61"/>
  <c r="DD121" i="61"/>
  <c r="DC121" i="61" s="1"/>
  <c r="DG121" i="61"/>
  <c r="DF121" i="61" s="1"/>
  <c r="DH121" i="61"/>
  <c r="DA21" i="61"/>
  <c r="DD122" i="60"/>
  <c r="DC122" i="60" s="1"/>
  <c r="DG122" i="60"/>
  <c r="DF122" i="60" s="1"/>
  <c r="DH122" i="60"/>
  <c r="DA22" i="60"/>
  <c r="DD109" i="60"/>
  <c r="DC109" i="60" s="1"/>
  <c r="DG109" i="60"/>
  <c r="DF109" i="60" s="1"/>
  <c r="DH109" i="60"/>
  <c r="DA9" i="60"/>
  <c r="DD114" i="60"/>
  <c r="DC114" i="60" s="1"/>
  <c r="DG114" i="60"/>
  <c r="DF114" i="60" s="1"/>
  <c r="DH114" i="60"/>
  <c r="DA14" i="60"/>
  <c r="DG108" i="60"/>
  <c r="DF108" i="60" s="1"/>
  <c r="DH108" i="60"/>
  <c r="DD108" i="60"/>
  <c r="DC108" i="60" s="1"/>
  <c r="DA8" i="60"/>
  <c r="DG119" i="60"/>
  <c r="DF119" i="60" s="1"/>
  <c r="DH119" i="60"/>
  <c r="DD119" i="60"/>
  <c r="DC119" i="60" s="1"/>
  <c r="DA19" i="60"/>
  <c r="DD121" i="60"/>
  <c r="DC121" i="60" s="1"/>
  <c r="DG121" i="60"/>
  <c r="DF121" i="60" s="1"/>
  <c r="DH121" i="60"/>
  <c r="DA21" i="60"/>
  <c r="DG123" i="60"/>
  <c r="DF123" i="60" s="1"/>
  <c r="DH123" i="60"/>
  <c r="DD123" i="60"/>
  <c r="DC123" i="60" s="1"/>
  <c r="DA23" i="60"/>
  <c r="DD116" i="60"/>
  <c r="DC116" i="60" s="1"/>
  <c r="DG116" i="60"/>
  <c r="DF116" i="60" s="1"/>
  <c r="DH116" i="60"/>
  <c r="DA16" i="60"/>
  <c r="DD117" i="60"/>
  <c r="DC117" i="60" s="1"/>
  <c r="DG117" i="60"/>
  <c r="DF117" i="60" s="1"/>
  <c r="DH117" i="60"/>
  <c r="DA17" i="60"/>
  <c r="DD111" i="60"/>
  <c r="DC111" i="60" s="1"/>
  <c r="DG111" i="60"/>
  <c r="DF111" i="60" s="1"/>
  <c r="DH111" i="60"/>
  <c r="DA11" i="60"/>
  <c r="DD110" i="60"/>
  <c r="DC110" i="60" s="1"/>
  <c r="DG110" i="60"/>
  <c r="DF110" i="60" s="1"/>
  <c r="DH110" i="60"/>
  <c r="DA10" i="60"/>
  <c r="DD106" i="60"/>
  <c r="DC106" i="60" s="1"/>
  <c r="DG106" i="60"/>
  <c r="DF106" i="60" s="1"/>
  <c r="DH106" i="60"/>
  <c r="DA6" i="60"/>
  <c r="DG112" i="60"/>
  <c r="DF112" i="60" s="1"/>
  <c r="DH112" i="60"/>
  <c r="DD112" i="60"/>
  <c r="DC112" i="60" s="1"/>
  <c r="DA12" i="60"/>
  <c r="DD113" i="60"/>
  <c r="DC113" i="60" s="1"/>
  <c r="DG113" i="60"/>
  <c r="DF113" i="60" s="1"/>
  <c r="DH113" i="60"/>
  <c r="DA13" i="60"/>
  <c r="DD107" i="60"/>
  <c r="DC107" i="60" s="1"/>
  <c r="DG107" i="60"/>
  <c r="DF107" i="60" s="1"/>
  <c r="DH107" i="60"/>
  <c r="DA7" i="60"/>
  <c r="DD118" i="60"/>
  <c r="DC118" i="60" s="1"/>
  <c r="DG118" i="60"/>
  <c r="DF118" i="60" s="1"/>
  <c r="DH118" i="60"/>
  <c r="DA18" i="60"/>
  <c r="DD120" i="60"/>
  <c r="DC120" i="60" s="1"/>
  <c r="DG120" i="60"/>
  <c r="DF120" i="60" s="1"/>
  <c r="DH120" i="60"/>
  <c r="DA20" i="60"/>
  <c r="DG115" i="60"/>
  <c r="DF115" i="60" s="1"/>
  <c r="DH115" i="60"/>
  <c r="DD115" i="60"/>
  <c r="DC115" i="60" s="1"/>
  <c r="DA15" i="60"/>
  <c r="DD114" i="59"/>
  <c r="DC114" i="59" s="1"/>
  <c r="DG114" i="59"/>
  <c r="DF114" i="59" s="1"/>
  <c r="DH114" i="59"/>
  <c r="DA14" i="59"/>
  <c r="DD121" i="59"/>
  <c r="DC121" i="59" s="1"/>
  <c r="DG121" i="59"/>
  <c r="DF121" i="59" s="1"/>
  <c r="DH121" i="59"/>
  <c r="DA21" i="59"/>
  <c r="DG119" i="59"/>
  <c r="DF119" i="59" s="1"/>
  <c r="DH119" i="59"/>
  <c r="DD119" i="59"/>
  <c r="DC119" i="59" s="1"/>
  <c r="DA19" i="59"/>
  <c r="DD116" i="59"/>
  <c r="DC116" i="59" s="1"/>
  <c r="DG116" i="59"/>
  <c r="DF116" i="59" s="1"/>
  <c r="DH116" i="59"/>
  <c r="DA16" i="59"/>
  <c r="DG123" i="59"/>
  <c r="DF123" i="59" s="1"/>
  <c r="DH123" i="59"/>
  <c r="DD123" i="59"/>
  <c r="DC123" i="59" s="1"/>
  <c r="DA23" i="59"/>
  <c r="DD117" i="59"/>
  <c r="DC117" i="59" s="1"/>
  <c r="DG117" i="59"/>
  <c r="DF117" i="59" s="1"/>
  <c r="DH117" i="59"/>
  <c r="DA17" i="59"/>
  <c r="DD106" i="59"/>
  <c r="DC106" i="59" s="1"/>
  <c r="DG106" i="59"/>
  <c r="DF106" i="59" s="1"/>
  <c r="DH106" i="59"/>
  <c r="DA6" i="59"/>
  <c r="DD111" i="59"/>
  <c r="DC111" i="59" s="1"/>
  <c r="DG111" i="59"/>
  <c r="DF111" i="59" s="1"/>
  <c r="DH111" i="59"/>
  <c r="DA11" i="59"/>
  <c r="DD113" i="59"/>
  <c r="DC113" i="59" s="1"/>
  <c r="DG113" i="59"/>
  <c r="DF113" i="59" s="1"/>
  <c r="DH113" i="59"/>
  <c r="DA13" i="59"/>
  <c r="DD110" i="59"/>
  <c r="DC110" i="59" s="1"/>
  <c r="DG110" i="59"/>
  <c r="DF110" i="59" s="1"/>
  <c r="DH110" i="59"/>
  <c r="DA10" i="59"/>
  <c r="DD122" i="59"/>
  <c r="DC122" i="59" s="1"/>
  <c r="DG122" i="59"/>
  <c r="DF122" i="59" s="1"/>
  <c r="DH122" i="59"/>
  <c r="DA22" i="59"/>
  <c r="DD107" i="59"/>
  <c r="DC107" i="59" s="1"/>
  <c r="DG107" i="59"/>
  <c r="DF107" i="59" s="1"/>
  <c r="DH107" i="59"/>
  <c r="DA7" i="59"/>
  <c r="DG115" i="59"/>
  <c r="DF115" i="59" s="1"/>
  <c r="DH115" i="59"/>
  <c r="DD115" i="59"/>
  <c r="DC115" i="59" s="1"/>
  <c r="DA15" i="59"/>
  <c r="DG112" i="59"/>
  <c r="DF112" i="59" s="1"/>
  <c r="DH112" i="59"/>
  <c r="DD112" i="59"/>
  <c r="DC112" i="59" s="1"/>
  <c r="DA12" i="59"/>
  <c r="DD109" i="59"/>
  <c r="DC109" i="59" s="1"/>
  <c r="DG109" i="59"/>
  <c r="DF109" i="59" s="1"/>
  <c r="DH109" i="59"/>
  <c r="DA9" i="59"/>
  <c r="DD118" i="59"/>
  <c r="DC118" i="59" s="1"/>
  <c r="DG118" i="59"/>
  <c r="DF118" i="59" s="1"/>
  <c r="DH118" i="59"/>
  <c r="DA18" i="59"/>
  <c r="DG108" i="59"/>
  <c r="DF108" i="59" s="1"/>
  <c r="DH108" i="59"/>
  <c r="DD108" i="59"/>
  <c r="DC108" i="59" s="1"/>
  <c r="DA8" i="59"/>
  <c r="DD120" i="59"/>
  <c r="DC120" i="59" s="1"/>
  <c r="DG120" i="59"/>
  <c r="DF120" i="59" s="1"/>
  <c r="DH120" i="59"/>
  <c r="DA20" i="59"/>
  <c r="DD111" i="58"/>
  <c r="DC111" i="58" s="1"/>
  <c r="DG111" i="58"/>
  <c r="DF111" i="58" s="1"/>
  <c r="DH111" i="58"/>
  <c r="DA11" i="58"/>
  <c r="DD110" i="58"/>
  <c r="DC110" i="58" s="1"/>
  <c r="DG110" i="58"/>
  <c r="DF110" i="58" s="1"/>
  <c r="DH110" i="58"/>
  <c r="DA10" i="58"/>
  <c r="DD121" i="58"/>
  <c r="DC121" i="58" s="1"/>
  <c r="DG121" i="58"/>
  <c r="DF121" i="58" s="1"/>
  <c r="DH121" i="58"/>
  <c r="DA21" i="58"/>
  <c r="DG123" i="58"/>
  <c r="DF123" i="58" s="1"/>
  <c r="DH123" i="58"/>
  <c r="DD123" i="58"/>
  <c r="DC123" i="58" s="1"/>
  <c r="DA23" i="58"/>
  <c r="DG119" i="58"/>
  <c r="DF119" i="58" s="1"/>
  <c r="DH119" i="58"/>
  <c r="DD119" i="58"/>
  <c r="DC119" i="58" s="1"/>
  <c r="DA19" i="58"/>
  <c r="DD117" i="58"/>
  <c r="DC117" i="58" s="1"/>
  <c r="DG117" i="58"/>
  <c r="DF117" i="58" s="1"/>
  <c r="DH117" i="58"/>
  <c r="DA17" i="58"/>
  <c r="DD122" i="58"/>
  <c r="DC122" i="58" s="1"/>
  <c r="DG122" i="58"/>
  <c r="DF122" i="58" s="1"/>
  <c r="DH122" i="58"/>
  <c r="DA22" i="58"/>
  <c r="DD116" i="58"/>
  <c r="DC116" i="58" s="1"/>
  <c r="DG116" i="58"/>
  <c r="DF116" i="58" s="1"/>
  <c r="DH116" i="58"/>
  <c r="DA16" i="58"/>
  <c r="DG112" i="58"/>
  <c r="DF112" i="58" s="1"/>
  <c r="DH112" i="58"/>
  <c r="DD112" i="58"/>
  <c r="DC112" i="58" s="1"/>
  <c r="DA12" i="58"/>
  <c r="DD106" i="58"/>
  <c r="DC106" i="58" s="1"/>
  <c r="DG106" i="58"/>
  <c r="DF106" i="58" s="1"/>
  <c r="DH106" i="58"/>
  <c r="DA6" i="58"/>
  <c r="DD118" i="58"/>
  <c r="DC118" i="58" s="1"/>
  <c r="DG118" i="58"/>
  <c r="DF118" i="58" s="1"/>
  <c r="DH118" i="58"/>
  <c r="DA18" i="58"/>
  <c r="DD113" i="58"/>
  <c r="DC113" i="58" s="1"/>
  <c r="DG113" i="58"/>
  <c r="DF113" i="58" s="1"/>
  <c r="DH113" i="58"/>
  <c r="DA13" i="58"/>
  <c r="DD107" i="58"/>
  <c r="DC107" i="58" s="1"/>
  <c r="DG107" i="58"/>
  <c r="DF107" i="58" s="1"/>
  <c r="DH107" i="58"/>
  <c r="DA7" i="58"/>
  <c r="DD120" i="58"/>
  <c r="DC120" i="58" s="1"/>
  <c r="DG120" i="58"/>
  <c r="DF120" i="58" s="1"/>
  <c r="DH120" i="58"/>
  <c r="DA20" i="58"/>
  <c r="DG115" i="58"/>
  <c r="DF115" i="58" s="1"/>
  <c r="DH115" i="58"/>
  <c r="DD115" i="58"/>
  <c r="DC115" i="58" s="1"/>
  <c r="DA15" i="58"/>
  <c r="DD114" i="58"/>
  <c r="DC114" i="58" s="1"/>
  <c r="DG114" i="58"/>
  <c r="DF114" i="58" s="1"/>
  <c r="DH114" i="58"/>
  <c r="DA14" i="58"/>
  <c r="DD109" i="58"/>
  <c r="DC109" i="58" s="1"/>
  <c r="DG109" i="58"/>
  <c r="DF109" i="58" s="1"/>
  <c r="DH109" i="58"/>
  <c r="DA9" i="58"/>
  <c r="DG108" i="58"/>
  <c r="DF108" i="58" s="1"/>
  <c r="DH108" i="58"/>
  <c r="DD108" i="58"/>
  <c r="DC108" i="58" s="1"/>
  <c r="DA8" i="58"/>
  <c r="DG108" i="57"/>
  <c r="DF108" i="57" s="1"/>
  <c r="DH108" i="57"/>
  <c r="DD108" i="57"/>
  <c r="DC108" i="57" s="1"/>
  <c r="DA8" i="57"/>
  <c r="DD109" i="57"/>
  <c r="DC109" i="57" s="1"/>
  <c r="DG109" i="57"/>
  <c r="DF109" i="57" s="1"/>
  <c r="DH109" i="57"/>
  <c r="DA9" i="57"/>
  <c r="DD114" i="57"/>
  <c r="DC114" i="57" s="1"/>
  <c r="DG114" i="57"/>
  <c r="DF114" i="57" s="1"/>
  <c r="DH114" i="57"/>
  <c r="DA14" i="57"/>
  <c r="DD121" i="57"/>
  <c r="DC121" i="57" s="1"/>
  <c r="DG121" i="57"/>
  <c r="DF121" i="57" s="1"/>
  <c r="DH121" i="57"/>
  <c r="DA21" i="57"/>
  <c r="DD111" i="57"/>
  <c r="DC111" i="57" s="1"/>
  <c r="DG111" i="57"/>
  <c r="DF111" i="57" s="1"/>
  <c r="DH111" i="57"/>
  <c r="DA11" i="57"/>
  <c r="DD118" i="57"/>
  <c r="DC118" i="57" s="1"/>
  <c r="DG118" i="57"/>
  <c r="DF118" i="57" s="1"/>
  <c r="DH118" i="57"/>
  <c r="DA18" i="57"/>
  <c r="DD110" i="57"/>
  <c r="DC110" i="57" s="1"/>
  <c r="DG110" i="57"/>
  <c r="DF110" i="57" s="1"/>
  <c r="DH110" i="57"/>
  <c r="DA10" i="57"/>
  <c r="DD107" i="57"/>
  <c r="DC107" i="57" s="1"/>
  <c r="DG107" i="57"/>
  <c r="DF107" i="57" s="1"/>
  <c r="DH107" i="57"/>
  <c r="DA7" i="57"/>
  <c r="DD122" i="57"/>
  <c r="DC122" i="57" s="1"/>
  <c r="DG122" i="57"/>
  <c r="DF122" i="57" s="1"/>
  <c r="DH122" i="57"/>
  <c r="DA22" i="57"/>
  <c r="DG123" i="57"/>
  <c r="DF123" i="57" s="1"/>
  <c r="DH123" i="57"/>
  <c r="DD123" i="57"/>
  <c r="DC123" i="57" s="1"/>
  <c r="DA23" i="57"/>
  <c r="DG115" i="57"/>
  <c r="DF115" i="57" s="1"/>
  <c r="DH115" i="57"/>
  <c r="DD115" i="57"/>
  <c r="DC115" i="57" s="1"/>
  <c r="DA15" i="57"/>
  <c r="DD113" i="57"/>
  <c r="DC113" i="57" s="1"/>
  <c r="DG113" i="57"/>
  <c r="DF113" i="57" s="1"/>
  <c r="DH113" i="57"/>
  <c r="DA13" i="57"/>
  <c r="DD117" i="57"/>
  <c r="DC117" i="57" s="1"/>
  <c r="DG117" i="57"/>
  <c r="DF117" i="57" s="1"/>
  <c r="DH117" i="57"/>
  <c r="DA17" i="57"/>
  <c r="DG112" i="57"/>
  <c r="DF112" i="57" s="1"/>
  <c r="DH112" i="57"/>
  <c r="DD112" i="57"/>
  <c r="DC112" i="57" s="1"/>
  <c r="DA12" i="57"/>
  <c r="DD116" i="57"/>
  <c r="DC116" i="57" s="1"/>
  <c r="DG116" i="57"/>
  <c r="DF116" i="57" s="1"/>
  <c r="DH116" i="57"/>
  <c r="DA16" i="57"/>
  <c r="DD106" i="57"/>
  <c r="DC106" i="57" s="1"/>
  <c r="DG106" i="57"/>
  <c r="DF106" i="57" s="1"/>
  <c r="DH106" i="57"/>
  <c r="DA6" i="57"/>
  <c r="DG119" i="57"/>
  <c r="DF119" i="57" s="1"/>
  <c r="DH119" i="57"/>
  <c r="DD119" i="57"/>
  <c r="DC119" i="57" s="1"/>
  <c r="DA19" i="57"/>
  <c r="DD120" i="57"/>
  <c r="DC120" i="57" s="1"/>
  <c r="DG120" i="57"/>
  <c r="DF120" i="57" s="1"/>
  <c r="DH120" i="57"/>
  <c r="DA20" i="57"/>
  <c r="DD117" i="56"/>
  <c r="DC117" i="56" s="1"/>
  <c r="DG117" i="56"/>
  <c r="DF117" i="56" s="1"/>
  <c r="DH117" i="56"/>
  <c r="DA17" i="56"/>
  <c r="DD114" i="56"/>
  <c r="DC114" i="56" s="1"/>
  <c r="DG114" i="56"/>
  <c r="DF114" i="56" s="1"/>
  <c r="DH114" i="56"/>
  <c r="DA14" i="56"/>
  <c r="DD111" i="56"/>
  <c r="DC111" i="56" s="1"/>
  <c r="DH111" i="56"/>
  <c r="DG111" i="56"/>
  <c r="DF111" i="56" s="1"/>
  <c r="DA11" i="56"/>
  <c r="DD122" i="56"/>
  <c r="DC122" i="56" s="1"/>
  <c r="DG122" i="56"/>
  <c r="DF122" i="56" s="1"/>
  <c r="DH122" i="56"/>
  <c r="DA22" i="56"/>
  <c r="DG110" i="56"/>
  <c r="DF110" i="56" s="1"/>
  <c r="DH110" i="56"/>
  <c r="DD110" i="56"/>
  <c r="DC110" i="56" s="1"/>
  <c r="DA10" i="56"/>
  <c r="DG119" i="56"/>
  <c r="DF119" i="56" s="1"/>
  <c r="DH119" i="56"/>
  <c r="DD119" i="56"/>
  <c r="DC119" i="56" s="1"/>
  <c r="DA19" i="56"/>
  <c r="DD121" i="56"/>
  <c r="DC121" i="56" s="1"/>
  <c r="DG121" i="56"/>
  <c r="DF121" i="56" s="1"/>
  <c r="DH121" i="56"/>
  <c r="DA21" i="56"/>
  <c r="DD116" i="56"/>
  <c r="DC116" i="56" s="1"/>
  <c r="DG116" i="56"/>
  <c r="DF116" i="56" s="1"/>
  <c r="DH116" i="56"/>
  <c r="DA16" i="56"/>
  <c r="DG112" i="56"/>
  <c r="DF112" i="56" s="1"/>
  <c r="DH112" i="56"/>
  <c r="DD112" i="56"/>
  <c r="DC112" i="56" s="1"/>
  <c r="DA12" i="56"/>
  <c r="DD120" i="56"/>
  <c r="DC120" i="56" s="1"/>
  <c r="DG120" i="56"/>
  <c r="DF120" i="56" s="1"/>
  <c r="DH120" i="56"/>
  <c r="DA20" i="56"/>
  <c r="DG123" i="56"/>
  <c r="DF123" i="56" s="1"/>
  <c r="DH123" i="56"/>
  <c r="DD123" i="56"/>
  <c r="DC123" i="56" s="1"/>
  <c r="DA23" i="56"/>
  <c r="DD118" i="56"/>
  <c r="DC118" i="56" s="1"/>
  <c r="DG118" i="56"/>
  <c r="DF118" i="56" s="1"/>
  <c r="DH118" i="56"/>
  <c r="DA18" i="56"/>
  <c r="DG106" i="56"/>
  <c r="DF106" i="56" s="1"/>
  <c r="DH106" i="56"/>
  <c r="DD106" i="56"/>
  <c r="DC106" i="56" s="1"/>
  <c r="DA6" i="56"/>
  <c r="DD113" i="56"/>
  <c r="DC113" i="56" s="1"/>
  <c r="DG113" i="56"/>
  <c r="DF113" i="56" s="1"/>
  <c r="DH113" i="56"/>
  <c r="DA13" i="56"/>
  <c r="DD107" i="56"/>
  <c r="DC107" i="56" s="1"/>
  <c r="DH107" i="56"/>
  <c r="DG107" i="56"/>
  <c r="DF107" i="56" s="1"/>
  <c r="DA7" i="56"/>
  <c r="DG115" i="56"/>
  <c r="DF115" i="56" s="1"/>
  <c r="DH115" i="56"/>
  <c r="DD115" i="56"/>
  <c r="DC115" i="56" s="1"/>
  <c r="DA15" i="56"/>
  <c r="DD109" i="56"/>
  <c r="DC109" i="56" s="1"/>
  <c r="DG109" i="56"/>
  <c r="DF109" i="56" s="1"/>
  <c r="DH109" i="56"/>
  <c r="DA9" i="56"/>
  <c r="DG108" i="56"/>
  <c r="DF108" i="56" s="1"/>
  <c r="DH108" i="56"/>
  <c r="DD108" i="56"/>
  <c r="DC108" i="56" s="1"/>
  <c r="DA8" i="56"/>
  <c r="DG115" i="55"/>
  <c r="DF115" i="55" s="1"/>
  <c r="DH115" i="55"/>
  <c r="DD115" i="55"/>
  <c r="DC115" i="55" s="1"/>
  <c r="DA15" i="55"/>
  <c r="DD117" i="55"/>
  <c r="DC117" i="55" s="1"/>
  <c r="DG117" i="55"/>
  <c r="DF117" i="55" s="1"/>
  <c r="DH117" i="55"/>
  <c r="DA17" i="55"/>
  <c r="DD109" i="55"/>
  <c r="DC109" i="55" s="1"/>
  <c r="DG109" i="55"/>
  <c r="DF109" i="55" s="1"/>
  <c r="DH109" i="55"/>
  <c r="DA9" i="55"/>
  <c r="DG123" i="55"/>
  <c r="DF123" i="55" s="1"/>
  <c r="DH123" i="55"/>
  <c r="DD123" i="55"/>
  <c r="DC123" i="55" s="1"/>
  <c r="DA23" i="55"/>
  <c r="DG108" i="55"/>
  <c r="DF108" i="55" s="1"/>
  <c r="DH108" i="55"/>
  <c r="DD108" i="55"/>
  <c r="DC108" i="55" s="1"/>
  <c r="DA8" i="55"/>
  <c r="DD116" i="55"/>
  <c r="DC116" i="55" s="1"/>
  <c r="DG116" i="55"/>
  <c r="DF116" i="55" s="1"/>
  <c r="DH116" i="55"/>
  <c r="DA16" i="55"/>
  <c r="DD122" i="55"/>
  <c r="DC122" i="55" s="1"/>
  <c r="DG122" i="55"/>
  <c r="DF122" i="55" s="1"/>
  <c r="DH122" i="55"/>
  <c r="DA22" i="55"/>
  <c r="DD111" i="55"/>
  <c r="DC111" i="55" s="1"/>
  <c r="DG111" i="55"/>
  <c r="DF111" i="55" s="1"/>
  <c r="DH111" i="55"/>
  <c r="DA11" i="55"/>
  <c r="DG119" i="55"/>
  <c r="DF119" i="55" s="1"/>
  <c r="DH119" i="55"/>
  <c r="DD119" i="55"/>
  <c r="DC119" i="55" s="1"/>
  <c r="DA19" i="55"/>
  <c r="DD110" i="55"/>
  <c r="DC110" i="55" s="1"/>
  <c r="DG110" i="55"/>
  <c r="DF110" i="55" s="1"/>
  <c r="DH110" i="55"/>
  <c r="DA10" i="55"/>
  <c r="DD114" i="55"/>
  <c r="DC114" i="55" s="1"/>
  <c r="DG114" i="55"/>
  <c r="DF114" i="55" s="1"/>
  <c r="DH114" i="55"/>
  <c r="DA14" i="55"/>
  <c r="DG112" i="55"/>
  <c r="DF112" i="55" s="1"/>
  <c r="DH112" i="55"/>
  <c r="DD112" i="55"/>
  <c r="DC112" i="55" s="1"/>
  <c r="DA12" i="55"/>
  <c r="DD121" i="55"/>
  <c r="DC121" i="55" s="1"/>
  <c r="DG121" i="55"/>
  <c r="DF121" i="55" s="1"/>
  <c r="DH121" i="55"/>
  <c r="DA21" i="55"/>
  <c r="DD106" i="55"/>
  <c r="DC106" i="55" s="1"/>
  <c r="DG106" i="55"/>
  <c r="DF106" i="55" s="1"/>
  <c r="DH106" i="55"/>
  <c r="DA6" i="55"/>
  <c r="DD113" i="55"/>
  <c r="DC113" i="55" s="1"/>
  <c r="DG113" i="55"/>
  <c r="DF113" i="55" s="1"/>
  <c r="DH113" i="55"/>
  <c r="DA13" i="55"/>
  <c r="DD107" i="55"/>
  <c r="DC107" i="55" s="1"/>
  <c r="DG107" i="55"/>
  <c r="DF107" i="55" s="1"/>
  <c r="DH107" i="55"/>
  <c r="DA7" i="55"/>
  <c r="DD118" i="55"/>
  <c r="DC118" i="55" s="1"/>
  <c r="DG118" i="55"/>
  <c r="DF118" i="55" s="1"/>
  <c r="DH118" i="55"/>
  <c r="DA18" i="55"/>
  <c r="DD120" i="55"/>
  <c r="DC120" i="55" s="1"/>
  <c r="DG120" i="55"/>
  <c r="DF120" i="55" s="1"/>
  <c r="DH120" i="55"/>
  <c r="DA20" i="55"/>
  <c r="DD113" i="54"/>
  <c r="DC113" i="54" s="1"/>
  <c r="DG113" i="54"/>
  <c r="DF113" i="54" s="1"/>
  <c r="DH113" i="54"/>
  <c r="DA13" i="54"/>
  <c r="DD106" i="54"/>
  <c r="DC106" i="54" s="1"/>
  <c r="DG106" i="54"/>
  <c r="DF106" i="54" s="1"/>
  <c r="DH106" i="54"/>
  <c r="DA6" i="54"/>
  <c r="DG115" i="54"/>
  <c r="DF115" i="54" s="1"/>
  <c r="DH115" i="54"/>
  <c r="DD115" i="54"/>
  <c r="DC115" i="54" s="1"/>
  <c r="DA15" i="54"/>
  <c r="DD117" i="54"/>
  <c r="DC117" i="54" s="1"/>
  <c r="DG117" i="54"/>
  <c r="DF117" i="54" s="1"/>
  <c r="DH117" i="54"/>
  <c r="DA17" i="54"/>
  <c r="DD116" i="54"/>
  <c r="DC116" i="54" s="1"/>
  <c r="DG116" i="54"/>
  <c r="DF116" i="54" s="1"/>
  <c r="DH116" i="54"/>
  <c r="DA16" i="54"/>
  <c r="DD121" i="54"/>
  <c r="DC121" i="54" s="1"/>
  <c r="DG121" i="54"/>
  <c r="DF121" i="54" s="1"/>
  <c r="DH121" i="54"/>
  <c r="DA21" i="54"/>
  <c r="DD118" i="54"/>
  <c r="DC118" i="54" s="1"/>
  <c r="DG118" i="54"/>
  <c r="DF118" i="54" s="1"/>
  <c r="DH118" i="54"/>
  <c r="DA18" i="54"/>
  <c r="DD120" i="54"/>
  <c r="DC120" i="54" s="1"/>
  <c r="DG120" i="54"/>
  <c r="DF120" i="54" s="1"/>
  <c r="DH120" i="54"/>
  <c r="DA20" i="54"/>
  <c r="DG119" i="54"/>
  <c r="DF119" i="54" s="1"/>
  <c r="DH119" i="54"/>
  <c r="DD119" i="54"/>
  <c r="DC119" i="54" s="1"/>
  <c r="DA19" i="54"/>
  <c r="DG112" i="54"/>
  <c r="DF112" i="54" s="1"/>
  <c r="DH112" i="54"/>
  <c r="DD112" i="54"/>
  <c r="DC112" i="54" s="1"/>
  <c r="DA12" i="54"/>
  <c r="DD122" i="54"/>
  <c r="DC122" i="54" s="1"/>
  <c r="DG122" i="54"/>
  <c r="DF122" i="54" s="1"/>
  <c r="DH122" i="54"/>
  <c r="DA22" i="54"/>
  <c r="DG108" i="54"/>
  <c r="DF108" i="54" s="1"/>
  <c r="DH108" i="54"/>
  <c r="DD108" i="54"/>
  <c r="DC108" i="54" s="1"/>
  <c r="DA8" i="54"/>
  <c r="DD110" i="54"/>
  <c r="DC110" i="54" s="1"/>
  <c r="DG110" i="54"/>
  <c r="DF110" i="54" s="1"/>
  <c r="DH110" i="54"/>
  <c r="DA10" i="54"/>
  <c r="DD107" i="54"/>
  <c r="DC107" i="54" s="1"/>
  <c r="DG107" i="54"/>
  <c r="DF107" i="54" s="1"/>
  <c r="DH107" i="54"/>
  <c r="DA7" i="54"/>
  <c r="DD109" i="54"/>
  <c r="DC109" i="54" s="1"/>
  <c r="DG109" i="54"/>
  <c r="DF109" i="54" s="1"/>
  <c r="DH109" i="54"/>
  <c r="DA9" i="54"/>
  <c r="DD111" i="54"/>
  <c r="DC111" i="54" s="1"/>
  <c r="DG111" i="54"/>
  <c r="DF111" i="54" s="1"/>
  <c r="DH111" i="54"/>
  <c r="DA11" i="54"/>
  <c r="DG123" i="54"/>
  <c r="DF123" i="54" s="1"/>
  <c r="DH123" i="54"/>
  <c r="DD123" i="54"/>
  <c r="DC123" i="54" s="1"/>
  <c r="DA23" i="54"/>
  <c r="DD114" i="54"/>
  <c r="DC114" i="54" s="1"/>
  <c r="DG114" i="54"/>
  <c r="DF114" i="54" s="1"/>
  <c r="DH114" i="54"/>
  <c r="DA14" i="54"/>
  <c r="CZ84" i="53"/>
  <c r="CZ87" i="53"/>
  <c r="CZ83" i="53"/>
  <c r="CZ79" i="53"/>
  <c r="CZ75" i="53"/>
  <c r="CZ60" i="53"/>
  <c r="CZ57" i="53"/>
  <c r="CZ56" i="53"/>
  <c r="CZ55" i="53"/>
  <c r="CZ70" i="53"/>
  <c r="CZ61" i="53"/>
  <c r="CZ62" i="53"/>
  <c r="CZ88" i="53"/>
  <c r="CZ82" i="53"/>
  <c r="CZ78" i="53"/>
  <c r="CZ74" i="53"/>
  <c r="CZ63" i="53"/>
  <c r="CZ71" i="53"/>
  <c r="CZ64" i="53"/>
  <c r="CZ59" i="53"/>
  <c r="CZ89" i="53"/>
  <c r="CZ81" i="53"/>
  <c r="CZ77" i="53"/>
  <c r="CZ73" i="53"/>
  <c r="CZ66" i="53"/>
  <c r="CZ72" i="53"/>
  <c r="CZ68" i="53"/>
  <c r="CZ65" i="53"/>
  <c r="CZ90" i="53"/>
  <c r="CZ86" i="53"/>
  <c r="CZ80" i="53"/>
  <c r="CZ76" i="53"/>
  <c r="CZ67" i="53"/>
  <c r="CZ85" i="53"/>
  <c r="CZ69" i="53"/>
  <c r="CZ35" i="53"/>
  <c r="CZ22" i="53"/>
  <c r="DE122" i="53" s="1"/>
  <c r="CZ48" i="53"/>
  <c r="CZ37" i="53"/>
  <c r="CZ24" i="53"/>
  <c r="CZ39" i="53"/>
  <c r="CZ58" i="53"/>
  <c r="CZ46" i="53"/>
  <c r="CZ54" i="53"/>
  <c r="CZ53" i="53"/>
  <c r="CZ49" i="53"/>
  <c r="CZ47" i="53"/>
  <c r="CZ45" i="53"/>
  <c r="CZ33" i="53"/>
  <c r="CZ27" i="53"/>
  <c r="CZ52" i="53"/>
  <c r="CZ38" i="53"/>
  <c r="CZ29" i="53"/>
  <c r="CZ28" i="53"/>
  <c r="CZ50" i="53"/>
  <c r="CZ44" i="53"/>
  <c r="CZ43" i="53"/>
  <c r="CZ42" i="53"/>
  <c r="CZ41" i="53"/>
  <c r="CZ40" i="53"/>
  <c r="CZ30" i="53"/>
  <c r="CZ36" i="53"/>
  <c r="CZ34" i="53"/>
  <c r="CZ31" i="53"/>
  <c r="CZ51" i="53"/>
  <c r="CZ32" i="53"/>
  <c r="CZ26" i="53"/>
  <c r="CZ17" i="53"/>
  <c r="DE117" i="53" s="1"/>
  <c r="CZ18" i="53"/>
  <c r="DE118" i="53" s="1"/>
  <c r="CZ23" i="53"/>
  <c r="DE123" i="53" s="1"/>
  <c r="CZ14" i="53"/>
  <c r="DE114" i="53" s="1"/>
  <c r="CZ16" i="53"/>
  <c r="DE116" i="53" s="1"/>
  <c r="CZ25" i="53"/>
  <c r="CZ20" i="53"/>
  <c r="DE120" i="53" s="1"/>
  <c r="CZ6" i="53"/>
  <c r="DE106" i="53" s="1"/>
  <c r="CZ21" i="53"/>
  <c r="DE121" i="53" s="1"/>
  <c r="CZ19" i="53"/>
  <c r="DE119" i="53" s="1"/>
  <c r="CZ13" i="53"/>
  <c r="DE113" i="53" s="1"/>
  <c r="CZ7" i="53"/>
  <c r="DE107" i="53" s="1"/>
  <c r="CZ15" i="53"/>
  <c r="DE115" i="53" s="1"/>
  <c r="CZ9" i="53"/>
  <c r="DE109" i="53" s="1"/>
  <c r="CZ8" i="53"/>
  <c r="DE108" i="53" s="1"/>
  <c r="CZ11" i="53"/>
  <c r="DE111" i="53" s="1"/>
  <c r="CZ10" i="53"/>
  <c r="DE110" i="53" s="1"/>
  <c r="CZ12" i="53"/>
  <c r="DE112" i="53" s="1"/>
  <c r="CW62" i="53"/>
  <c r="DA62" i="53" s="1"/>
  <c r="CW88" i="53"/>
  <c r="DA88" i="53" s="1"/>
  <c r="CW82" i="53"/>
  <c r="DA82" i="53" s="1"/>
  <c r="CW78" i="53"/>
  <c r="DA78" i="53" s="1"/>
  <c r="CW74" i="53"/>
  <c r="DA74" i="53" s="1"/>
  <c r="CW63" i="53"/>
  <c r="DA63" i="53" s="1"/>
  <c r="CW71" i="53"/>
  <c r="DA71" i="53" s="1"/>
  <c r="CW64" i="53"/>
  <c r="DA64" i="53" s="1"/>
  <c r="CW89" i="53"/>
  <c r="DA89" i="53" s="1"/>
  <c r="CW81" i="53"/>
  <c r="DA81" i="53" s="1"/>
  <c r="CW77" i="53"/>
  <c r="DA77" i="53" s="1"/>
  <c r="CW73" i="53"/>
  <c r="DA73" i="53" s="1"/>
  <c r="CW66" i="53"/>
  <c r="DA66" i="53" s="1"/>
  <c r="CW72" i="53"/>
  <c r="DA72" i="53" s="1"/>
  <c r="CW68" i="53"/>
  <c r="DA68" i="53" s="1"/>
  <c r="CW65" i="53"/>
  <c r="DA65" i="53" s="1"/>
  <c r="CW58" i="53"/>
  <c r="DA58" i="53" s="1"/>
  <c r="CW90" i="53"/>
  <c r="DA90" i="53" s="1"/>
  <c r="CW86" i="53"/>
  <c r="DA86" i="53" s="1"/>
  <c r="CW80" i="53"/>
  <c r="DA80" i="53" s="1"/>
  <c r="CW76" i="53"/>
  <c r="DA76" i="53" s="1"/>
  <c r="CW67" i="53"/>
  <c r="DA67" i="53" s="1"/>
  <c r="CW85" i="53"/>
  <c r="DA85" i="53" s="1"/>
  <c r="CW69" i="53"/>
  <c r="DA69" i="53" s="1"/>
  <c r="CW84" i="53"/>
  <c r="DA84" i="53" s="1"/>
  <c r="CW87" i="53"/>
  <c r="DA87" i="53" s="1"/>
  <c r="CW83" i="53"/>
  <c r="DA83" i="53" s="1"/>
  <c r="CW79" i="53"/>
  <c r="DA79" i="53" s="1"/>
  <c r="CW75" i="53"/>
  <c r="DA75" i="53" s="1"/>
  <c r="CW70" i="53"/>
  <c r="DA70" i="53" s="1"/>
  <c r="CW61" i="53"/>
  <c r="DA61" i="53" s="1"/>
  <c r="CW20" i="53"/>
  <c r="CW57" i="53"/>
  <c r="DA57" i="53" s="1"/>
  <c r="CW46" i="53"/>
  <c r="DA46" i="53" s="1"/>
  <c r="CW54" i="53"/>
  <c r="DA54" i="53" s="1"/>
  <c r="CW53" i="53"/>
  <c r="DA53" i="53" s="1"/>
  <c r="CW25" i="53"/>
  <c r="DA25" i="53" s="1"/>
  <c r="CW49" i="53"/>
  <c r="DA49" i="53" s="1"/>
  <c r="CW47" i="53"/>
  <c r="DA47" i="53" s="1"/>
  <c r="CW45" i="53"/>
  <c r="DA45" i="53" s="1"/>
  <c r="CW33" i="53"/>
  <c r="DA33" i="53" s="1"/>
  <c r="CW59" i="53"/>
  <c r="DA59" i="53" s="1"/>
  <c r="CW56" i="53"/>
  <c r="DA56" i="53" s="1"/>
  <c r="CW52" i="53"/>
  <c r="DA52" i="53" s="1"/>
  <c r="CW38" i="53"/>
  <c r="DA38" i="53" s="1"/>
  <c r="CW60" i="53"/>
  <c r="DA60" i="53" s="1"/>
  <c r="CW55" i="53"/>
  <c r="DA55" i="53" s="1"/>
  <c r="CW50" i="53"/>
  <c r="DA50" i="53" s="1"/>
  <c r="CW44" i="53"/>
  <c r="DA44" i="53" s="1"/>
  <c r="CW43" i="53"/>
  <c r="DA43" i="53" s="1"/>
  <c r="CW42" i="53"/>
  <c r="DA42" i="53" s="1"/>
  <c r="CW41" i="53"/>
  <c r="DA41" i="53" s="1"/>
  <c r="CW40" i="53"/>
  <c r="DA40" i="53" s="1"/>
  <c r="CW30" i="53"/>
  <c r="DA30" i="53" s="1"/>
  <c r="CW36" i="53"/>
  <c r="DA36" i="53" s="1"/>
  <c r="CW34" i="53"/>
  <c r="DA34" i="53" s="1"/>
  <c r="CW31" i="53"/>
  <c r="DA31" i="53" s="1"/>
  <c r="CW51" i="53"/>
  <c r="DA51" i="53" s="1"/>
  <c r="CW32" i="53"/>
  <c r="DA32" i="53" s="1"/>
  <c r="CW35" i="53"/>
  <c r="DA35" i="53" s="1"/>
  <c r="CW48" i="53"/>
  <c r="DA48" i="53" s="1"/>
  <c r="CW37" i="53"/>
  <c r="DA37" i="53" s="1"/>
  <c r="CW24" i="53"/>
  <c r="DA24" i="53" s="1"/>
  <c r="CW39" i="53"/>
  <c r="DA39" i="53" s="1"/>
  <c r="CW18" i="53"/>
  <c r="CW28" i="53"/>
  <c r="DA28" i="53" s="1"/>
  <c r="CW16" i="53"/>
  <c r="CW22" i="53"/>
  <c r="CW27" i="53"/>
  <c r="DA27" i="53" s="1"/>
  <c r="CW21" i="53"/>
  <c r="CW19" i="53"/>
  <c r="CW17" i="53"/>
  <c r="CW13" i="53"/>
  <c r="CW29" i="53"/>
  <c r="DA29" i="53" s="1"/>
  <c r="CW15" i="53"/>
  <c r="CW9" i="53"/>
  <c r="CW8" i="53"/>
  <c r="CW11" i="53"/>
  <c r="CW10" i="53"/>
  <c r="CW26" i="53"/>
  <c r="DA26" i="53" s="1"/>
  <c r="CW12" i="53"/>
  <c r="CW7" i="53"/>
  <c r="CW23" i="53"/>
  <c r="CW6" i="53"/>
  <c r="CW14" i="53"/>
  <c r="Q9" i="35"/>
  <c r="Q10" i="35"/>
  <c r="Q11" i="35"/>
  <c r="Q12" i="35"/>
  <c r="Q13" i="35"/>
  <c r="Q14" i="35"/>
  <c r="Q15" i="35"/>
  <c r="Q16" i="35"/>
  <c r="Q17" i="35"/>
  <c r="Q18" i="35"/>
  <c r="Q19" i="35"/>
  <c r="Q20" i="35"/>
  <c r="Q21" i="35"/>
  <c r="Q22" i="35"/>
  <c r="Q23" i="35"/>
  <c r="Q24" i="35"/>
  <c r="Q25" i="35"/>
  <c r="Q26" i="35"/>
  <c r="Q27" i="35"/>
  <c r="Q28" i="35"/>
  <c r="Q29" i="35"/>
  <c r="Q30" i="35"/>
  <c r="Q31" i="35"/>
  <c r="Q32" i="35"/>
  <c r="Q33" i="35"/>
  <c r="Q34" i="35"/>
  <c r="Q8" i="35"/>
  <c r="R29" i="35" l="1" a="1"/>
  <c r="R29" i="35" s="1"/>
  <c r="R10" i="35" a="1"/>
  <c r="R10" i="35" s="1"/>
  <c r="R18" i="35" a="1"/>
  <c r="R18" i="35" s="1"/>
  <c r="R12" i="35" a="1"/>
  <c r="R12" i="35" s="1"/>
  <c r="R20" i="35" a="1"/>
  <c r="R20" i="35" s="1"/>
  <c r="R28" i="35" a="1"/>
  <c r="R28" i="35" s="1"/>
  <c r="R26" i="35" a="1"/>
  <c r="R26" i="35" s="1"/>
  <c r="R34" i="35" a="1"/>
  <c r="R34" i="35" s="1"/>
  <c r="R9" i="35" a="1"/>
  <c r="R9" i="35" s="1"/>
  <c r="R17" i="35" a="1"/>
  <c r="R17" i="35" s="1"/>
  <c r="R25" i="35" a="1"/>
  <c r="R25" i="35" s="1"/>
  <c r="R16" i="35" a="1"/>
  <c r="R16" i="35" s="1"/>
  <c r="R21" i="35" a="1"/>
  <c r="R21" i="35" s="1"/>
  <c r="R8" i="35" a="1"/>
  <c r="R8" i="35" s="1"/>
  <c r="R15" i="35" a="1"/>
  <c r="R15" i="35" s="1"/>
  <c r="R24" i="35" a="1"/>
  <c r="R24" i="35" s="1"/>
  <c r="R33" i="35" a="1"/>
  <c r="R33" i="35" s="1"/>
  <c r="R22" i="35" a="1"/>
  <c r="R22" i="35" s="1"/>
  <c r="R30" i="35" a="1"/>
  <c r="R30" i="35" s="1"/>
  <c r="R11" i="35" a="1"/>
  <c r="R11" i="35" s="1"/>
  <c r="R19" i="35" a="1"/>
  <c r="R19" i="35" s="1"/>
  <c r="R27" i="35" a="1"/>
  <c r="R27" i="35" s="1"/>
  <c r="R14" i="35" a="1"/>
  <c r="R14" i="35" s="1"/>
  <c r="R23" i="35" a="1"/>
  <c r="R23" i="35" s="1"/>
  <c r="R32" i="35" a="1"/>
  <c r="R32" i="35" s="1"/>
  <c r="R13" i="35" a="1"/>
  <c r="R13" i="35" s="1"/>
  <c r="R31" i="35" a="1"/>
  <c r="R31" i="35" s="1"/>
  <c r="DJ122" i="63"/>
  <c r="DJ118" i="63"/>
  <c r="DJ114" i="63"/>
  <c r="DI109" i="63"/>
  <c r="DN107" i="63" s="1"/>
  <c r="P36" i="63" s="1"/>
  <c r="DJ109" i="63"/>
  <c r="DI123" i="63"/>
  <c r="DP111" i="63" s="1"/>
  <c r="R40" i="63" s="1"/>
  <c r="DI119" i="63"/>
  <c r="DO110" i="63" s="1"/>
  <c r="Q39" i="63" s="1"/>
  <c r="DI115" i="63"/>
  <c r="DN109" i="63" s="1"/>
  <c r="P38" i="63" s="1"/>
  <c r="DJ123" i="63"/>
  <c r="DJ119" i="63"/>
  <c r="DJ115" i="63"/>
  <c r="DI112" i="63"/>
  <c r="DN108" i="63" s="1"/>
  <c r="P37" i="63" s="1"/>
  <c r="DI108" i="63"/>
  <c r="DP106" i="63" s="1"/>
  <c r="R35" i="63" s="1"/>
  <c r="DJ112" i="63"/>
  <c r="DJ108" i="63"/>
  <c r="DI120" i="63"/>
  <c r="DP110" i="63" s="1"/>
  <c r="R39" i="63" s="1"/>
  <c r="DI116" i="63"/>
  <c r="DO109" i="63" s="1"/>
  <c r="Q38" i="63" s="1"/>
  <c r="DJ120" i="63"/>
  <c r="DJ116" i="63"/>
  <c r="DI111" i="63"/>
  <c r="DP107" i="63" s="1"/>
  <c r="R36" i="63" s="1"/>
  <c r="DI107" i="63"/>
  <c r="DO106" i="63" s="1"/>
  <c r="Q35" i="63" s="1"/>
  <c r="DJ111" i="63"/>
  <c r="DJ107" i="63"/>
  <c r="DI121" i="63"/>
  <c r="DN111" i="63" s="1"/>
  <c r="P40" i="63" s="1"/>
  <c r="DI117" i="63"/>
  <c r="DP109" i="63" s="1"/>
  <c r="R38" i="63" s="1"/>
  <c r="DI113" i="63"/>
  <c r="DO108" i="63" s="1"/>
  <c r="Q37" i="63" s="1"/>
  <c r="DJ121" i="63"/>
  <c r="DJ117" i="63"/>
  <c r="DJ113" i="63"/>
  <c r="DI110" i="63"/>
  <c r="DO107" i="63" s="1"/>
  <c r="Q36" i="63" s="1"/>
  <c r="DI106" i="63"/>
  <c r="DN106" i="63" s="1"/>
  <c r="P35" i="63" s="1"/>
  <c r="DJ110" i="63"/>
  <c r="DJ106" i="63"/>
  <c r="DP112" i="63" s="1"/>
  <c r="X36" i="63" s="1"/>
  <c r="DI122" i="63"/>
  <c r="DO111" i="63" s="1"/>
  <c r="Q40" i="63" s="1"/>
  <c r="DI118" i="63"/>
  <c r="DN110" i="63" s="1"/>
  <c r="P39" i="63" s="1"/>
  <c r="DI114" i="63"/>
  <c r="DP108" i="63" s="1"/>
  <c r="R37" i="63" s="1"/>
  <c r="DL110" i="63"/>
  <c r="DL106" i="63"/>
  <c r="DS112" i="63" s="1"/>
  <c r="X37" i="63" s="1"/>
  <c r="DK122" i="63"/>
  <c r="DR111" i="63" s="1"/>
  <c r="T40" i="63" s="1"/>
  <c r="DK118" i="63"/>
  <c r="DQ110" i="63" s="1"/>
  <c r="S39" i="63" s="1"/>
  <c r="DK114" i="63"/>
  <c r="DS108" i="63" s="1"/>
  <c r="U37" i="63" s="1"/>
  <c r="DL122" i="63"/>
  <c r="DL118" i="63"/>
  <c r="DL114" i="63"/>
  <c r="DK109" i="63"/>
  <c r="DQ107" i="63" s="1"/>
  <c r="S36" i="63" s="1"/>
  <c r="DL109" i="63"/>
  <c r="DK123" i="63"/>
  <c r="DS111" i="63" s="1"/>
  <c r="U40" i="63" s="1"/>
  <c r="DK119" i="63"/>
  <c r="DR110" i="63" s="1"/>
  <c r="T39" i="63" s="1"/>
  <c r="DK115" i="63"/>
  <c r="DQ109" i="63" s="1"/>
  <c r="S38" i="63" s="1"/>
  <c r="DL123" i="63"/>
  <c r="DL119" i="63"/>
  <c r="DL115" i="63"/>
  <c r="DK112" i="63"/>
  <c r="DQ108" i="63" s="1"/>
  <c r="S37" i="63" s="1"/>
  <c r="DK108" i="63"/>
  <c r="DS106" i="63" s="1"/>
  <c r="U35" i="63" s="1"/>
  <c r="DL112" i="63"/>
  <c r="DL108" i="63"/>
  <c r="DK120" i="63"/>
  <c r="DS110" i="63" s="1"/>
  <c r="U39" i="63" s="1"/>
  <c r="DK116" i="63"/>
  <c r="DR109" i="63" s="1"/>
  <c r="T38" i="63" s="1"/>
  <c r="DL120" i="63"/>
  <c r="DL116" i="63"/>
  <c r="DK111" i="63"/>
  <c r="DS107" i="63" s="1"/>
  <c r="U36" i="63" s="1"/>
  <c r="DK107" i="63"/>
  <c r="DR106" i="63" s="1"/>
  <c r="T35" i="63" s="1"/>
  <c r="DL111" i="63"/>
  <c r="DL107" i="63"/>
  <c r="DK121" i="63"/>
  <c r="DQ111" i="63" s="1"/>
  <c r="S40" i="63" s="1"/>
  <c r="DK117" i="63"/>
  <c r="DS109" i="63" s="1"/>
  <c r="U38" i="63" s="1"/>
  <c r="DK113" i="63"/>
  <c r="DR108" i="63" s="1"/>
  <c r="T37" i="63" s="1"/>
  <c r="DL121" i="63"/>
  <c r="DL117" i="63"/>
  <c r="DL113" i="63"/>
  <c r="DK110" i="63"/>
  <c r="DR107" i="63" s="1"/>
  <c r="T36" i="63" s="1"/>
  <c r="DK106" i="63"/>
  <c r="DQ106" i="63" s="1"/>
  <c r="S35" i="63" s="1"/>
  <c r="DJ122" i="62"/>
  <c r="DJ118" i="62"/>
  <c r="DJ114" i="62"/>
  <c r="DI109" i="62"/>
  <c r="DN107" i="62" s="1"/>
  <c r="P36" i="62" s="1"/>
  <c r="DJ109" i="62"/>
  <c r="DI123" i="62"/>
  <c r="DP111" i="62" s="1"/>
  <c r="R40" i="62" s="1"/>
  <c r="DI119" i="62"/>
  <c r="DO110" i="62" s="1"/>
  <c r="Q39" i="62" s="1"/>
  <c r="DI115" i="62"/>
  <c r="DN109" i="62" s="1"/>
  <c r="P38" i="62" s="1"/>
  <c r="DJ123" i="62"/>
  <c r="DJ119" i="62"/>
  <c r="DJ115" i="62"/>
  <c r="DI112" i="62"/>
  <c r="DN108" i="62" s="1"/>
  <c r="P37" i="62" s="1"/>
  <c r="DI108" i="62"/>
  <c r="DP106" i="62" s="1"/>
  <c r="R35" i="62" s="1"/>
  <c r="DJ112" i="62"/>
  <c r="DJ108" i="62"/>
  <c r="DI120" i="62"/>
  <c r="DP110" i="62" s="1"/>
  <c r="R39" i="62" s="1"/>
  <c r="DI116" i="62"/>
  <c r="DO109" i="62" s="1"/>
  <c r="Q38" i="62" s="1"/>
  <c r="DJ120" i="62"/>
  <c r="DJ116" i="62"/>
  <c r="DI111" i="62"/>
  <c r="DP107" i="62" s="1"/>
  <c r="R36" i="62" s="1"/>
  <c r="DI107" i="62"/>
  <c r="DO106" i="62" s="1"/>
  <c r="Q35" i="62" s="1"/>
  <c r="DJ111" i="62"/>
  <c r="DJ107" i="62"/>
  <c r="DI121" i="62"/>
  <c r="DN111" i="62" s="1"/>
  <c r="P40" i="62" s="1"/>
  <c r="DI117" i="62"/>
  <c r="DP109" i="62" s="1"/>
  <c r="R38" i="62" s="1"/>
  <c r="DI113" i="62"/>
  <c r="DO108" i="62" s="1"/>
  <c r="Q37" i="62" s="1"/>
  <c r="DJ121" i="62"/>
  <c r="DJ117" i="62"/>
  <c r="DJ113" i="62"/>
  <c r="DI110" i="62"/>
  <c r="DO107" i="62" s="1"/>
  <c r="Q36" i="62" s="1"/>
  <c r="DI106" i="62"/>
  <c r="DN106" i="62" s="1"/>
  <c r="P35" i="62" s="1"/>
  <c r="DJ110" i="62"/>
  <c r="DJ106" i="62"/>
  <c r="DP112" i="62" s="1"/>
  <c r="X36" i="62" s="1"/>
  <c r="DI122" i="62"/>
  <c r="DO111" i="62" s="1"/>
  <c r="Q40" i="62" s="1"/>
  <c r="DI118" i="62"/>
  <c r="DN110" i="62" s="1"/>
  <c r="P39" i="62" s="1"/>
  <c r="DI114" i="62"/>
  <c r="DP108" i="62" s="1"/>
  <c r="R37" i="62" s="1"/>
  <c r="DL110" i="62"/>
  <c r="DL106" i="62"/>
  <c r="DS112" i="62" s="1"/>
  <c r="X37" i="62" s="1"/>
  <c r="DK122" i="62"/>
  <c r="DR111" i="62" s="1"/>
  <c r="T40" i="62" s="1"/>
  <c r="DK118" i="62"/>
  <c r="DQ110" i="62" s="1"/>
  <c r="S39" i="62" s="1"/>
  <c r="DK114" i="62"/>
  <c r="DS108" i="62" s="1"/>
  <c r="U37" i="62" s="1"/>
  <c r="DL122" i="62"/>
  <c r="DL118" i="62"/>
  <c r="DL114" i="62"/>
  <c r="DK109" i="62"/>
  <c r="DQ107" i="62" s="1"/>
  <c r="S36" i="62" s="1"/>
  <c r="DL109" i="62"/>
  <c r="DK123" i="62"/>
  <c r="DS111" i="62" s="1"/>
  <c r="U40" i="62" s="1"/>
  <c r="DK119" i="62"/>
  <c r="DR110" i="62" s="1"/>
  <c r="T39" i="62" s="1"/>
  <c r="DK115" i="62"/>
  <c r="DQ109" i="62" s="1"/>
  <c r="S38" i="62" s="1"/>
  <c r="DL123" i="62"/>
  <c r="DL119" i="62"/>
  <c r="DL115" i="62"/>
  <c r="DK112" i="62"/>
  <c r="DQ108" i="62" s="1"/>
  <c r="S37" i="62" s="1"/>
  <c r="DK108" i="62"/>
  <c r="DS106" i="62" s="1"/>
  <c r="U35" i="62" s="1"/>
  <c r="DL112" i="62"/>
  <c r="DL108" i="62"/>
  <c r="DK120" i="62"/>
  <c r="DS110" i="62" s="1"/>
  <c r="U39" i="62" s="1"/>
  <c r="DK116" i="62"/>
  <c r="DR109" i="62" s="1"/>
  <c r="T38" i="62" s="1"/>
  <c r="DL120" i="62"/>
  <c r="DL116" i="62"/>
  <c r="DK111" i="62"/>
  <c r="DS107" i="62" s="1"/>
  <c r="U36" i="62" s="1"/>
  <c r="DK107" i="62"/>
  <c r="DR106" i="62" s="1"/>
  <c r="T35" i="62" s="1"/>
  <c r="DL111" i="62"/>
  <c r="DL107" i="62"/>
  <c r="DK121" i="62"/>
  <c r="DQ111" i="62" s="1"/>
  <c r="S40" i="62" s="1"/>
  <c r="DK117" i="62"/>
  <c r="DS109" i="62" s="1"/>
  <c r="U38" i="62" s="1"/>
  <c r="DK113" i="62"/>
  <c r="DR108" i="62" s="1"/>
  <c r="T37" i="62" s="1"/>
  <c r="DL121" i="62"/>
  <c r="DL117" i="62"/>
  <c r="DL113" i="62"/>
  <c r="DK110" i="62"/>
  <c r="DR107" i="62" s="1"/>
  <c r="T36" i="62" s="1"/>
  <c r="DK106" i="62"/>
  <c r="DQ106" i="62" s="1"/>
  <c r="S35" i="62" s="1"/>
  <c r="DJ122" i="61"/>
  <c r="DJ118" i="61"/>
  <c r="DJ114" i="61"/>
  <c r="DI109" i="61"/>
  <c r="DN107" i="61" s="1"/>
  <c r="P36" i="61" s="1"/>
  <c r="DJ109" i="61"/>
  <c r="DI123" i="61"/>
  <c r="DP111" i="61" s="1"/>
  <c r="R40" i="61" s="1"/>
  <c r="DI119" i="61"/>
  <c r="DO110" i="61" s="1"/>
  <c r="Q39" i="61" s="1"/>
  <c r="DI115" i="61"/>
  <c r="DN109" i="61" s="1"/>
  <c r="P38" i="61" s="1"/>
  <c r="DJ123" i="61"/>
  <c r="DJ119" i="61"/>
  <c r="DJ115" i="61"/>
  <c r="DI112" i="61"/>
  <c r="DN108" i="61" s="1"/>
  <c r="P37" i="61" s="1"/>
  <c r="DI108" i="61"/>
  <c r="DP106" i="61" s="1"/>
  <c r="R35" i="61" s="1"/>
  <c r="DJ112" i="61"/>
  <c r="DJ108" i="61"/>
  <c r="DI120" i="61"/>
  <c r="DP110" i="61" s="1"/>
  <c r="R39" i="61" s="1"/>
  <c r="DI116" i="61"/>
  <c r="DO109" i="61" s="1"/>
  <c r="Q38" i="61" s="1"/>
  <c r="DJ120" i="61"/>
  <c r="DJ116" i="61"/>
  <c r="DI111" i="61"/>
  <c r="DP107" i="61" s="1"/>
  <c r="R36" i="61" s="1"/>
  <c r="DI107" i="61"/>
  <c r="DO106" i="61" s="1"/>
  <c r="Q35" i="61" s="1"/>
  <c r="DJ111" i="61"/>
  <c r="DJ107" i="61"/>
  <c r="DI121" i="61"/>
  <c r="DN111" i="61" s="1"/>
  <c r="P40" i="61" s="1"/>
  <c r="DI117" i="61"/>
  <c r="DP109" i="61" s="1"/>
  <c r="R38" i="61" s="1"/>
  <c r="DI113" i="61"/>
  <c r="DO108" i="61" s="1"/>
  <c r="Q37" i="61" s="1"/>
  <c r="DJ121" i="61"/>
  <c r="DJ117" i="61"/>
  <c r="DJ113" i="61"/>
  <c r="DI110" i="61"/>
  <c r="DO107" i="61" s="1"/>
  <c r="Q36" i="61" s="1"/>
  <c r="DI106" i="61"/>
  <c r="DN106" i="61" s="1"/>
  <c r="P35" i="61" s="1"/>
  <c r="DJ110" i="61"/>
  <c r="DJ106" i="61"/>
  <c r="DP112" i="61" s="1"/>
  <c r="X36" i="61" s="1"/>
  <c r="DI122" i="61"/>
  <c r="DO111" i="61" s="1"/>
  <c r="Q40" i="61" s="1"/>
  <c r="DI118" i="61"/>
  <c r="DN110" i="61" s="1"/>
  <c r="P39" i="61" s="1"/>
  <c r="DI114" i="61"/>
  <c r="DP108" i="61" s="1"/>
  <c r="R37" i="61" s="1"/>
  <c r="DL110" i="61"/>
  <c r="DL106" i="61"/>
  <c r="DS112" i="61" s="1"/>
  <c r="X37" i="61" s="1"/>
  <c r="DK122" i="61"/>
  <c r="DR111" i="61" s="1"/>
  <c r="T40" i="61" s="1"/>
  <c r="DK118" i="61"/>
  <c r="DQ110" i="61" s="1"/>
  <c r="S39" i="61" s="1"/>
  <c r="DK114" i="61"/>
  <c r="DS108" i="61" s="1"/>
  <c r="U37" i="61" s="1"/>
  <c r="DL122" i="61"/>
  <c r="DL118" i="61"/>
  <c r="DL114" i="61"/>
  <c r="DK109" i="61"/>
  <c r="DQ107" i="61" s="1"/>
  <c r="S36" i="61" s="1"/>
  <c r="DL109" i="61"/>
  <c r="DK123" i="61"/>
  <c r="DS111" i="61" s="1"/>
  <c r="U40" i="61" s="1"/>
  <c r="DK119" i="61"/>
  <c r="DR110" i="61" s="1"/>
  <c r="T39" i="61" s="1"/>
  <c r="DK115" i="61"/>
  <c r="DQ109" i="61" s="1"/>
  <c r="S38" i="61" s="1"/>
  <c r="DL123" i="61"/>
  <c r="DL119" i="61"/>
  <c r="DL115" i="61"/>
  <c r="DK112" i="61"/>
  <c r="DQ108" i="61" s="1"/>
  <c r="S37" i="61" s="1"/>
  <c r="DK108" i="61"/>
  <c r="DS106" i="61" s="1"/>
  <c r="U35" i="61" s="1"/>
  <c r="DL112" i="61"/>
  <c r="DL108" i="61"/>
  <c r="DK120" i="61"/>
  <c r="DS110" i="61" s="1"/>
  <c r="U39" i="61" s="1"/>
  <c r="DK116" i="61"/>
  <c r="DR109" i="61" s="1"/>
  <c r="T38" i="61" s="1"/>
  <c r="DL120" i="61"/>
  <c r="DL116" i="61"/>
  <c r="DK111" i="61"/>
  <c r="DS107" i="61" s="1"/>
  <c r="U36" i="61" s="1"/>
  <c r="DK107" i="61"/>
  <c r="DR106" i="61" s="1"/>
  <c r="T35" i="61" s="1"/>
  <c r="DL111" i="61"/>
  <c r="DL107" i="61"/>
  <c r="DK121" i="61"/>
  <c r="DQ111" i="61" s="1"/>
  <c r="S40" i="61" s="1"/>
  <c r="DK117" i="61"/>
  <c r="DS109" i="61" s="1"/>
  <c r="U38" i="61" s="1"/>
  <c r="DK113" i="61"/>
  <c r="DR108" i="61" s="1"/>
  <c r="T37" i="61" s="1"/>
  <c r="DL121" i="61"/>
  <c r="DL117" i="61"/>
  <c r="DL113" i="61"/>
  <c r="DK110" i="61"/>
  <c r="DR107" i="61" s="1"/>
  <c r="T36" i="61" s="1"/>
  <c r="DK106" i="61"/>
  <c r="DQ106" i="61" s="1"/>
  <c r="S35" i="61" s="1"/>
  <c r="DJ122" i="60"/>
  <c r="DJ118" i="60"/>
  <c r="DJ114" i="60"/>
  <c r="DI109" i="60"/>
  <c r="DN107" i="60" s="1"/>
  <c r="P36" i="60" s="1"/>
  <c r="DJ109" i="60"/>
  <c r="DI123" i="60"/>
  <c r="DP111" i="60" s="1"/>
  <c r="R40" i="60" s="1"/>
  <c r="DI119" i="60"/>
  <c r="DO110" i="60" s="1"/>
  <c r="Q39" i="60" s="1"/>
  <c r="DI115" i="60"/>
  <c r="DN109" i="60" s="1"/>
  <c r="P38" i="60" s="1"/>
  <c r="DJ123" i="60"/>
  <c r="DJ119" i="60"/>
  <c r="DJ115" i="60"/>
  <c r="DI112" i="60"/>
  <c r="DN108" i="60" s="1"/>
  <c r="P37" i="60" s="1"/>
  <c r="DI108" i="60"/>
  <c r="DP106" i="60" s="1"/>
  <c r="R35" i="60" s="1"/>
  <c r="DJ112" i="60"/>
  <c r="DJ108" i="60"/>
  <c r="DI120" i="60"/>
  <c r="DP110" i="60" s="1"/>
  <c r="R39" i="60" s="1"/>
  <c r="DI116" i="60"/>
  <c r="DO109" i="60" s="1"/>
  <c r="Q38" i="60" s="1"/>
  <c r="DJ120" i="60"/>
  <c r="DJ116" i="60"/>
  <c r="DI111" i="60"/>
  <c r="DP107" i="60" s="1"/>
  <c r="R36" i="60" s="1"/>
  <c r="DI107" i="60"/>
  <c r="DO106" i="60" s="1"/>
  <c r="Q35" i="60" s="1"/>
  <c r="DJ111" i="60"/>
  <c r="DJ107" i="60"/>
  <c r="DI121" i="60"/>
  <c r="DN111" i="60" s="1"/>
  <c r="P40" i="60" s="1"/>
  <c r="DI117" i="60"/>
  <c r="DP109" i="60" s="1"/>
  <c r="R38" i="60" s="1"/>
  <c r="DI113" i="60"/>
  <c r="DO108" i="60" s="1"/>
  <c r="Q37" i="60" s="1"/>
  <c r="DJ121" i="60"/>
  <c r="DJ117" i="60"/>
  <c r="DJ113" i="60"/>
  <c r="DI110" i="60"/>
  <c r="DO107" i="60" s="1"/>
  <c r="Q36" i="60" s="1"/>
  <c r="DI106" i="60"/>
  <c r="DN106" i="60" s="1"/>
  <c r="P35" i="60" s="1"/>
  <c r="DJ110" i="60"/>
  <c r="DJ106" i="60"/>
  <c r="DP112" i="60" s="1"/>
  <c r="X36" i="60" s="1"/>
  <c r="DI118" i="60"/>
  <c r="DN110" i="60" s="1"/>
  <c r="P39" i="60" s="1"/>
  <c r="DI122" i="60"/>
  <c r="DO111" i="60" s="1"/>
  <c r="Q40" i="60" s="1"/>
  <c r="DI114" i="60"/>
  <c r="DP108" i="60" s="1"/>
  <c r="R37" i="60" s="1"/>
  <c r="DL110" i="60"/>
  <c r="DL106" i="60"/>
  <c r="DS112" i="60" s="1"/>
  <c r="X37" i="60" s="1"/>
  <c r="DK122" i="60"/>
  <c r="DR111" i="60" s="1"/>
  <c r="T40" i="60" s="1"/>
  <c r="DK118" i="60"/>
  <c r="DQ110" i="60" s="1"/>
  <c r="S39" i="60" s="1"/>
  <c r="DK114" i="60"/>
  <c r="DS108" i="60" s="1"/>
  <c r="U37" i="60" s="1"/>
  <c r="DL122" i="60"/>
  <c r="DL118" i="60"/>
  <c r="DL114" i="60"/>
  <c r="DK109" i="60"/>
  <c r="DQ107" i="60" s="1"/>
  <c r="S36" i="60" s="1"/>
  <c r="DL109" i="60"/>
  <c r="DK123" i="60"/>
  <c r="DS111" i="60" s="1"/>
  <c r="U40" i="60" s="1"/>
  <c r="DK119" i="60"/>
  <c r="DR110" i="60" s="1"/>
  <c r="T39" i="60" s="1"/>
  <c r="DK115" i="60"/>
  <c r="DQ109" i="60" s="1"/>
  <c r="S38" i="60" s="1"/>
  <c r="DL123" i="60"/>
  <c r="DL119" i="60"/>
  <c r="DL115" i="60"/>
  <c r="DK112" i="60"/>
  <c r="DQ108" i="60" s="1"/>
  <c r="S37" i="60" s="1"/>
  <c r="DK108" i="60"/>
  <c r="DS106" i="60" s="1"/>
  <c r="U35" i="60" s="1"/>
  <c r="DL112" i="60"/>
  <c r="DL108" i="60"/>
  <c r="DK120" i="60"/>
  <c r="DS110" i="60" s="1"/>
  <c r="U39" i="60" s="1"/>
  <c r="DK116" i="60"/>
  <c r="DR109" i="60" s="1"/>
  <c r="T38" i="60" s="1"/>
  <c r="DL120" i="60"/>
  <c r="DL116" i="60"/>
  <c r="DK111" i="60"/>
  <c r="DS107" i="60" s="1"/>
  <c r="U36" i="60" s="1"/>
  <c r="DK107" i="60"/>
  <c r="DR106" i="60" s="1"/>
  <c r="T35" i="60" s="1"/>
  <c r="DL111" i="60"/>
  <c r="DL107" i="60"/>
  <c r="DK121" i="60"/>
  <c r="DQ111" i="60" s="1"/>
  <c r="S40" i="60" s="1"/>
  <c r="DK117" i="60"/>
  <c r="DS109" i="60" s="1"/>
  <c r="U38" i="60" s="1"/>
  <c r="DK113" i="60"/>
  <c r="DR108" i="60" s="1"/>
  <c r="T37" i="60" s="1"/>
  <c r="DL117" i="60"/>
  <c r="DK110" i="60"/>
  <c r="DR107" i="60" s="1"/>
  <c r="T36" i="60" s="1"/>
  <c r="DL121" i="60"/>
  <c r="DL113" i="60"/>
  <c r="DK106" i="60"/>
  <c r="DQ106" i="60" s="1"/>
  <c r="S35" i="60" s="1"/>
  <c r="DJ122" i="59"/>
  <c r="DJ118" i="59"/>
  <c r="DJ114" i="59"/>
  <c r="DI109" i="59"/>
  <c r="DN107" i="59" s="1"/>
  <c r="P36" i="59" s="1"/>
  <c r="DJ109" i="59"/>
  <c r="DI123" i="59"/>
  <c r="DP111" i="59" s="1"/>
  <c r="R40" i="59" s="1"/>
  <c r="DI119" i="59"/>
  <c r="DO110" i="59" s="1"/>
  <c r="Q39" i="59" s="1"/>
  <c r="DI115" i="59"/>
  <c r="DN109" i="59" s="1"/>
  <c r="P38" i="59" s="1"/>
  <c r="DJ123" i="59"/>
  <c r="DJ119" i="59"/>
  <c r="DJ115" i="59"/>
  <c r="DI112" i="59"/>
  <c r="DN108" i="59" s="1"/>
  <c r="P37" i="59" s="1"/>
  <c r="DI108" i="59"/>
  <c r="DP106" i="59" s="1"/>
  <c r="R35" i="59" s="1"/>
  <c r="DJ112" i="59"/>
  <c r="DJ108" i="59"/>
  <c r="DI120" i="59"/>
  <c r="DP110" i="59" s="1"/>
  <c r="R39" i="59" s="1"/>
  <c r="DI116" i="59"/>
  <c r="DO109" i="59" s="1"/>
  <c r="Q38" i="59" s="1"/>
  <c r="DJ120" i="59"/>
  <c r="DJ116" i="59"/>
  <c r="DI111" i="59"/>
  <c r="DP107" i="59" s="1"/>
  <c r="R36" i="59" s="1"/>
  <c r="DI107" i="59"/>
  <c r="DO106" i="59" s="1"/>
  <c r="Q35" i="59" s="1"/>
  <c r="DJ111" i="59"/>
  <c r="DJ107" i="59"/>
  <c r="DI121" i="59"/>
  <c r="DN111" i="59" s="1"/>
  <c r="P40" i="59" s="1"/>
  <c r="DI117" i="59"/>
  <c r="DP109" i="59" s="1"/>
  <c r="R38" i="59" s="1"/>
  <c r="DI113" i="59"/>
  <c r="DO108" i="59" s="1"/>
  <c r="Q37" i="59" s="1"/>
  <c r="DJ121" i="59"/>
  <c r="DJ117" i="59"/>
  <c r="DJ113" i="59"/>
  <c r="DI110" i="59"/>
  <c r="DO107" i="59" s="1"/>
  <c r="Q36" i="59" s="1"/>
  <c r="DI106" i="59"/>
  <c r="DN106" i="59" s="1"/>
  <c r="P35" i="59" s="1"/>
  <c r="DJ110" i="59"/>
  <c r="DJ106" i="59"/>
  <c r="DP112" i="59" s="1"/>
  <c r="X36" i="59" s="1"/>
  <c r="DI118" i="59"/>
  <c r="DN110" i="59" s="1"/>
  <c r="P39" i="59" s="1"/>
  <c r="DI122" i="59"/>
  <c r="DO111" i="59" s="1"/>
  <c r="Q40" i="59" s="1"/>
  <c r="DI114" i="59"/>
  <c r="DP108" i="59" s="1"/>
  <c r="R37" i="59" s="1"/>
  <c r="DL110" i="59"/>
  <c r="DL106" i="59"/>
  <c r="DS112" i="59" s="1"/>
  <c r="X37" i="59" s="1"/>
  <c r="DK122" i="59"/>
  <c r="DR111" i="59" s="1"/>
  <c r="T40" i="59" s="1"/>
  <c r="DK118" i="59"/>
  <c r="DQ110" i="59" s="1"/>
  <c r="S39" i="59" s="1"/>
  <c r="DK114" i="59"/>
  <c r="DS108" i="59" s="1"/>
  <c r="U37" i="59" s="1"/>
  <c r="DL122" i="59"/>
  <c r="DL118" i="59"/>
  <c r="DL114" i="59"/>
  <c r="DK109" i="59"/>
  <c r="DQ107" i="59" s="1"/>
  <c r="S36" i="59" s="1"/>
  <c r="DL109" i="59"/>
  <c r="DK123" i="59"/>
  <c r="DS111" i="59" s="1"/>
  <c r="U40" i="59" s="1"/>
  <c r="DK119" i="59"/>
  <c r="DR110" i="59" s="1"/>
  <c r="T39" i="59" s="1"/>
  <c r="DK115" i="59"/>
  <c r="DQ109" i="59" s="1"/>
  <c r="S38" i="59" s="1"/>
  <c r="DL123" i="59"/>
  <c r="DL119" i="59"/>
  <c r="DL115" i="59"/>
  <c r="DK112" i="59"/>
  <c r="DQ108" i="59" s="1"/>
  <c r="S37" i="59" s="1"/>
  <c r="DK108" i="59"/>
  <c r="DS106" i="59" s="1"/>
  <c r="U35" i="59" s="1"/>
  <c r="DL112" i="59"/>
  <c r="DL108" i="59"/>
  <c r="DK120" i="59"/>
  <c r="DS110" i="59" s="1"/>
  <c r="U39" i="59" s="1"/>
  <c r="DK116" i="59"/>
  <c r="DR109" i="59" s="1"/>
  <c r="T38" i="59" s="1"/>
  <c r="DL120" i="59"/>
  <c r="DL116" i="59"/>
  <c r="DK111" i="59"/>
  <c r="DS107" i="59" s="1"/>
  <c r="U36" i="59" s="1"/>
  <c r="DK107" i="59"/>
  <c r="DR106" i="59" s="1"/>
  <c r="T35" i="59" s="1"/>
  <c r="DL111" i="59"/>
  <c r="DL107" i="59"/>
  <c r="DK121" i="59"/>
  <c r="DQ111" i="59" s="1"/>
  <c r="S40" i="59" s="1"/>
  <c r="DK117" i="59"/>
  <c r="DS109" i="59" s="1"/>
  <c r="U38" i="59" s="1"/>
  <c r="DK113" i="59"/>
  <c r="DR108" i="59" s="1"/>
  <c r="T37" i="59" s="1"/>
  <c r="DL117" i="59"/>
  <c r="DK110" i="59"/>
  <c r="DR107" i="59" s="1"/>
  <c r="T36" i="59" s="1"/>
  <c r="DL121" i="59"/>
  <c r="DL113" i="59"/>
  <c r="DK106" i="59"/>
  <c r="DQ106" i="59" s="1"/>
  <c r="S35" i="59" s="1"/>
  <c r="DJ122" i="58"/>
  <c r="DJ118" i="58"/>
  <c r="DJ114" i="58"/>
  <c r="DI109" i="58"/>
  <c r="DN107" i="58" s="1"/>
  <c r="P36" i="58" s="1"/>
  <c r="DJ109" i="58"/>
  <c r="DI123" i="58"/>
  <c r="DP111" i="58" s="1"/>
  <c r="R40" i="58" s="1"/>
  <c r="DI119" i="58"/>
  <c r="DO110" i="58" s="1"/>
  <c r="Q39" i="58" s="1"/>
  <c r="DI115" i="58"/>
  <c r="DN109" i="58" s="1"/>
  <c r="P38" i="58" s="1"/>
  <c r="DJ123" i="58"/>
  <c r="DJ119" i="58"/>
  <c r="DJ115" i="58"/>
  <c r="DI112" i="58"/>
  <c r="DN108" i="58" s="1"/>
  <c r="P37" i="58" s="1"/>
  <c r="DI108" i="58"/>
  <c r="DP106" i="58" s="1"/>
  <c r="R35" i="58" s="1"/>
  <c r="DJ112" i="58"/>
  <c r="DJ108" i="58"/>
  <c r="DI120" i="58"/>
  <c r="DP110" i="58" s="1"/>
  <c r="R39" i="58" s="1"/>
  <c r="DI116" i="58"/>
  <c r="DO109" i="58" s="1"/>
  <c r="Q38" i="58" s="1"/>
  <c r="DJ120" i="58"/>
  <c r="DJ116" i="58"/>
  <c r="DI111" i="58"/>
  <c r="DP107" i="58" s="1"/>
  <c r="R36" i="58" s="1"/>
  <c r="DI107" i="58"/>
  <c r="DO106" i="58" s="1"/>
  <c r="Q35" i="58" s="1"/>
  <c r="DJ111" i="58"/>
  <c r="DJ107" i="58"/>
  <c r="DI121" i="58"/>
  <c r="DN111" i="58" s="1"/>
  <c r="P40" i="58" s="1"/>
  <c r="DI117" i="58"/>
  <c r="DP109" i="58" s="1"/>
  <c r="R38" i="58" s="1"/>
  <c r="DI113" i="58"/>
  <c r="DO108" i="58" s="1"/>
  <c r="Q37" i="58" s="1"/>
  <c r="DJ121" i="58"/>
  <c r="DJ117" i="58"/>
  <c r="DJ113" i="58"/>
  <c r="DI110" i="58"/>
  <c r="DO107" i="58" s="1"/>
  <c r="Q36" i="58" s="1"/>
  <c r="DI106" i="58"/>
  <c r="DN106" i="58" s="1"/>
  <c r="P35" i="58" s="1"/>
  <c r="DI122" i="58"/>
  <c r="DO111" i="58" s="1"/>
  <c r="Q40" i="58" s="1"/>
  <c r="DJ106" i="58"/>
  <c r="DP112" i="58" s="1"/>
  <c r="X36" i="58" s="1"/>
  <c r="DI118" i="58"/>
  <c r="DN110" i="58" s="1"/>
  <c r="P39" i="58" s="1"/>
  <c r="DJ110" i="58"/>
  <c r="DI114" i="58"/>
  <c r="DP108" i="58" s="1"/>
  <c r="R37" i="58" s="1"/>
  <c r="DL110" i="58"/>
  <c r="DL106" i="58"/>
  <c r="DS112" i="58" s="1"/>
  <c r="X37" i="58" s="1"/>
  <c r="DK122" i="58"/>
  <c r="DR111" i="58" s="1"/>
  <c r="T40" i="58" s="1"/>
  <c r="DK118" i="58"/>
  <c r="DQ110" i="58" s="1"/>
  <c r="S39" i="58" s="1"/>
  <c r="DK114" i="58"/>
  <c r="DS108" i="58" s="1"/>
  <c r="U37" i="58" s="1"/>
  <c r="DL122" i="58"/>
  <c r="DL118" i="58"/>
  <c r="DL114" i="58"/>
  <c r="DK109" i="58"/>
  <c r="DQ107" i="58" s="1"/>
  <c r="S36" i="58" s="1"/>
  <c r="DL109" i="58"/>
  <c r="DK123" i="58"/>
  <c r="DS111" i="58" s="1"/>
  <c r="U40" i="58" s="1"/>
  <c r="DK119" i="58"/>
  <c r="DR110" i="58" s="1"/>
  <c r="T39" i="58" s="1"/>
  <c r="DK115" i="58"/>
  <c r="DQ109" i="58" s="1"/>
  <c r="S38" i="58" s="1"/>
  <c r="DL123" i="58"/>
  <c r="DL119" i="58"/>
  <c r="DL115" i="58"/>
  <c r="DK112" i="58"/>
  <c r="DQ108" i="58" s="1"/>
  <c r="S37" i="58" s="1"/>
  <c r="DK108" i="58"/>
  <c r="DS106" i="58" s="1"/>
  <c r="U35" i="58" s="1"/>
  <c r="DL112" i="58"/>
  <c r="DL108" i="58"/>
  <c r="DK120" i="58"/>
  <c r="DS110" i="58" s="1"/>
  <c r="U39" i="58" s="1"/>
  <c r="DK116" i="58"/>
  <c r="DR109" i="58" s="1"/>
  <c r="T38" i="58" s="1"/>
  <c r="DL120" i="58"/>
  <c r="DL116" i="58"/>
  <c r="DK111" i="58"/>
  <c r="DS107" i="58" s="1"/>
  <c r="U36" i="58" s="1"/>
  <c r="DK107" i="58"/>
  <c r="DR106" i="58" s="1"/>
  <c r="T35" i="58" s="1"/>
  <c r="DL111" i="58"/>
  <c r="DL107" i="58"/>
  <c r="DK121" i="58"/>
  <c r="DQ111" i="58" s="1"/>
  <c r="S40" i="58" s="1"/>
  <c r="DL121" i="58"/>
  <c r="DK117" i="58"/>
  <c r="DS109" i="58" s="1"/>
  <c r="U38" i="58" s="1"/>
  <c r="DL117" i="58"/>
  <c r="DK113" i="58"/>
  <c r="DR108" i="58" s="1"/>
  <c r="T37" i="58" s="1"/>
  <c r="DL113" i="58"/>
  <c r="DK106" i="58"/>
  <c r="DQ106" i="58" s="1"/>
  <c r="S35" i="58" s="1"/>
  <c r="DK110" i="58"/>
  <c r="DR107" i="58" s="1"/>
  <c r="T36" i="58" s="1"/>
  <c r="DJ122" i="57"/>
  <c r="DJ118" i="57"/>
  <c r="DJ114" i="57"/>
  <c r="DI109" i="57"/>
  <c r="DN107" i="57" s="1"/>
  <c r="P36" i="57" s="1"/>
  <c r="DJ109" i="57"/>
  <c r="DI123" i="57"/>
  <c r="DP111" i="57" s="1"/>
  <c r="R40" i="57" s="1"/>
  <c r="DI119" i="57"/>
  <c r="DO110" i="57" s="1"/>
  <c r="Q39" i="57" s="1"/>
  <c r="DI115" i="57"/>
  <c r="DN109" i="57" s="1"/>
  <c r="P38" i="57" s="1"/>
  <c r="DJ123" i="57"/>
  <c r="DJ119" i="57"/>
  <c r="DJ115" i="57"/>
  <c r="DI112" i="57"/>
  <c r="DN108" i="57" s="1"/>
  <c r="P37" i="57" s="1"/>
  <c r="DI108" i="57"/>
  <c r="DP106" i="57" s="1"/>
  <c r="R35" i="57" s="1"/>
  <c r="DJ112" i="57"/>
  <c r="DJ108" i="57"/>
  <c r="DI120" i="57"/>
  <c r="DP110" i="57" s="1"/>
  <c r="R39" i="57" s="1"/>
  <c r="DI116" i="57"/>
  <c r="DO109" i="57" s="1"/>
  <c r="Q38" i="57" s="1"/>
  <c r="DJ120" i="57"/>
  <c r="DJ116" i="57"/>
  <c r="DI111" i="57"/>
  <c r="DP107" i="57" s="1"/>
  <c r="R36" i="57" s="1"/>
  <c r="DI107" i="57"/>
  <c r="DO106" i="57" s="1"/>
  <c r="Q35" i="57" s="1"/>
  <c r="DJ111" i="57"/>
  <c r="DJ107" i="57"/>
  <c r="DI121" i="57"/>
  <c r="DN111" i="57" s="1"/>
  <c r="P40" i="57" s="1"/>
  <c r="DI117" i="57"/>
  <c r="DP109" i="57" s="1"/>
  <c r="R38" i="57" s="1"/>
  <c r="DI113" i="57"/>
  <c r="DO108" i="57" s="1"/>
  <c r="Q37" i="57" s="1"/>
  <c r="DJ121" i="57"/>
  <c r="DJ117" i="57"/>
  <c r="DJ113" i="57"/>
  <c r="DI110" i="57"/>
  <c r="DO107" i="57" s="1"/>
  <c r="Q36" i="57" s="1"/>
  <c r="DI106" i="57"/>
  <c r="DN106" i="57" s="1"/>
  <c r="P35" i="57" s="1"/>
  <c r="DJ110" i="57"/>
  <c r="DJ106" i="57"/>
  <c r="DP112" i="57" s="1"/>
  <c r="X36" i="57" s="1"/>
  <c r="DI122" i="57"/>
  <c r="DO111" i="57" s="1"/>
  <c r="Q40" i="57" s="1"/>
  <c r="DI118" i="57"/>
  <c r="DN110" i="57" s="1"/>
  <c r="P39" i="57" s="1"/>
  <c r="DI114" i="57"/>
  <c r="DP108" i="57" s="1"/>
  <c r="R37" i="57" s="1"/>
  <c r="DL110" i="57"/>
  <c r="DL106" i="57"/>
  <c r="DS112" i="57" s="1"/>
  <c r="X37" i="57" s="1"/>
  <c r="DK122" i="57"/>
  <c r="DR111" i="57" s="1"/>
  <c r="T40" i="57" s="1"/>
  <c r="DK118" i="57"/>
  <c r="DQ110" i="57" s="1"/>
  <c r="S39" i="57" s="1"/>
  <c r="DK114" i="57"/>
  <c r="DS108" i="57" s="1"/>
  <c r="U37" i="57" s="1"/>
  <c r="DL122" i="57"/>
  <c r="DL118" i="57"/>
  <c r="DL114" i="57"/>
  <c r="DK109" i="57"/>
  <c r="DQ107" i="57" s="1"/>
  <c r="S36" i="57" s="1"/>
  <c r="DL109" i="57"/>
  <c r="DK123" i="57"/>
  <c r="DS111" i="57" s="1"/>
  <c r="U40" i="57" s="1"/>
  <c r="DK119" i="57"/>
  <c r="DR110" i="57" s="1"/>
  <c r="T39" i="57" s="1"/>
  <c r="DK115" i="57"/>
  <c r="DQ109" i="57" s="1"/>
  <c r="S38" i="57" s="1"/>
  <c r="DL123" i="57"/>
  <c r="DL119" i="57"/>
  <c r="DL115" i="57"/>
  <c r="DK112" i="57"/>
  <c r="DQ108" i="57" s="1"/>
  <c r="S37" i="57" s="1"/>
  <c r="DK108" i="57"/>
  <c r="DS106" i="57" s="1"/>
  <c r="U35" i="57" s="1"/>
  <c r="DL112" i="57"/>
  <c r="DL108" i="57"/>
  <c r="DK120" i="57"/>
  <c r="DS110" i="57" s="1"/>
  <c r="U39" i="57" s="1"/>
  <c r="DK116" i="57"/>
  <c r="DR109" i="57" s="1"/>
  <c r="T38" i="57" s="1"/>
  <c r="DL120" i="57"/>
  <c r="DL116" i="57"/>
  <c r="DK111" i="57"/>
  <c r="DS107" i="57" s="1"/>
  <c r="U36" i="57" s="1"/>
  <c r="DK107" i="57"/>
  <c r="DR106" i="57" s="1"/>
  <c r="T35" i="57" s="1"/>
  <c r="DL111" i="57"/>
  <c r="DL107" i="57"/>
  <c r="DK121" i="57"/>
  <c r="DQ111" i="57" s="1"/>
  <c r="S40" i="57" s="1"/>
  <c r="DK117" i="57"/>
  <c r="DS109" i="57" s="1"/>
  <c r="U38" i="57" s="1"/>
  <c r="DK113" i="57"/>
  <c r="DR108" i="57" s="1"/>
  <c r="T37" i="57" s="1"/>
  <c r="DL121" i="57"/>
  <c r="DL117" i="57"/>
  <c r="DL113" i="57"/>
  <c r="DK110" i="57"/>
  <c r="DR107" i="57" s="1"/>
  <c r="T36" i="57" s="1"/>
  <c r="DK106" i="57"/>
  <c r="DQ106" i="57" s="1"/>
  <c r="S35" i="57" s="1"/>
  <c r="DL110" i="56"/>
  <c r="DL106" i="56"/>
  <c r="DS112" i="56" s="1"/>
  <c r="X37" i="56" s="1"/>
  <c r="DK122" i="56"/>
  <c r="DR111" i="56" s="1"/>
  <c r="T40" i="56" s="1"/>
  <c r="DK118" i="56"/>
  <c r="DQ110" i="56" s="1"/>
  <c r="S39" i="56" s="1"/>
  <c r="DK114" i="56"/>
  <c r="DS108" i="56" s="1"/>
  <c r="U37" i="56" s="1"/>
  <c r="DL122" i="56"/>
  <c r="DL118" i="56"/>
  <c r="DL114" i="56"/>
  <c r="DK109" i="56"/>
  <c r="DQ107" i="56" s="1"/>
  <c r="S36" i="56" s="1"/>
  <c r="DL109" i="56"/>
  <c r="DL123" i="56"/>
  <c r="DL119" i="56"/>
  <c r="DL115" i="56"/>
  <c r="DK112" i="56"/>
  <c r="DQ108" i="56" s="1"/>
  <c r="S37" i="56" s="1"/>
  <c r="DK108" i="56"/>
  <c r="DS106" i="56" s="1"/>
  <c r="U35" i="56" s="1"/>
  <c r="DL112" i="56"/>
  <c r="DL108" i="56"/>
  <c r="DK120" i="56"/>
  <c r="DS110" i="56" s="1"/>
  <c r="U39" i="56" s="1"/>
  <c r="DK116" i="56"/>
  <c r="DR109" i="56" s="1"/>
  <c r="T38" i="56" s="1"/>
  <c r="DL120" i="56"/>
  <c r="DL116" i="56"/>
  <c r="DK111" i="56"/>
  <c r="DS107" i="56" s="1"/>
  <c r="U36" i="56" s="1"/>
  <c r="DK107" i="56"/>
  <c r="DR106" i="56" s="1"/>
  <c r="T35" i="56" s="1"/>
  <c r="DL111" i="56"/>
  <c r="DL107" i="56"/>
  <c r="DK121" i="56"/>
  <c r="DQ111" i="56" s="1"/>
  <c r="S40" i="56" s="1"/>
  <c r="DK117" i="56"/>
  <c r="DS109" i="56" s="1"/>
  <c r="U38" i="56" s="1"/>
  <c r="DK113" i="56"/>
  <c r="DR108" i="56" s="1"/>
  <c r="T37" i="56" s="1"/>
  <c r="DL121" i="56"/>
  <c r="DL117" i="56"/>
  <c r="DL113" i="56"/>
  <c r="DK110" i="56"/>
  <c r="DR107" i="56" s="1"/>
  <c r="T36" i="56" s="1"/>
  <c r="DK106" i="56"/>
  <c r="DQ106" i="56" s="1"/>
  <c r="S35" i="56" s="1"/>
  <c r="DK115" i="56"/>
  <c r="DQ109" i="56" s="1"/>
  <c r="S38" i="56" s="1"/>
  <c r="DK119" i="56"/>
  <c r="DR110" i="56" s="1"/>
  <c r="T39" i="56" s="1"/>
  <c r="DK123" i="56"/>
  <c r="DS111" i="56" s="1"/>
  <c r="U40" i="56" s="1"/>
  <c r="DJ122" i="56"/>
  <c r="DJ118" i="56"/>
  <c r="DJ114" i="56"/>
  <c r="DI109" i="56"/>
  <c r="DN107" i="56" s="1"/>
  <c r="P36" i="56" s="1"/>
  <c r="DJ109" i="56"/>
  <c r="DI123" i="56"/>
  <c r="DP111" i="56" s="1"/>
  <c r="R40" i="56" s="1"/>
  <c r="DI119" i="56"/>
  <c r="DO110" i="56" s="1"/>
  <c r="Q39" i="56" s="1"/>
  <c r="DI115" i="56"/>
  <c r="DN109" i="56" s="1"/>
  <c r="P38" i="56" s="1"/>
  <c r="DJ123" i="56"/>
  <c r="DJ119" i="56"/>
  <c r="DJ115" i="56"/>
  <c r="DI112" i="56"/>
  <c r="DN108" i="56" s="1"/>
  <c r="P37" i="56" s="1"/>
  <c r="DI108" i="56"/>
  <c r="DP106" i="56" s="1"/>
  <c r="R35" i="56" s="1"/>
  <c r="DI120" i="56"/>
  <c r="DP110" i="56" s="1"/>
  <c r="R39" i="56" s="1"/>
  <c r="DI116" i="56"/>
  <c r="DO109" i="56" s="1"/>
  <c r="Q38" i="56" s="1"/>
  <c r="DJ120" i="56"/>
  <c r="DJ116" i="56"/>
  <c r="DI111" i="56"/>
  <c r="DP107" i="56" s="1"/>
  <c r="R36" i="56" s="1"/>
  <c r="DI107" i="56"/>
  <c r="DO106" i="56" s="1"/>
  <c r="Q35" i="56" s="1"/>
  <c r="DJ111" i="56"/>
  <c r="DJ107" i="56"/>
  <c r="DI121" i="56"/>
  <c r="DN111" i="56" s="1"/>
  <c r="P40" i="56" s="1"/>
  <c r="DI117" i="56"/>
  <c r="DP109" i="56" s="1"/>
  <c r="R38" i="56" s="1"/>
  <c r="DI113" i="56"/>
  <c r="DO108" i="56" s="1"/>
  <c r="Q37" i="56" s="1"/>
  <c r="DJ121" i="56"/>
  <c r="DJ117" i="56"/>
  <c r="DJ113" i="56"/>
  <c r="DI110" i="56"/>
  <c r="DO107" i="56" s="1"/>
  <c r="Q36" i="56" s="1"/>
  <c r="DI106" i="56"/>
  <c r="DN106" i="56" s="1"/>
  <c r="P35" i="56" s="1"/>
  <c r="DJ110" i="56"/>
  <c r="DJ106" i="56"/>
  <c r="DP112" i="56" s="1"/>
  <c r="X36" i="56" s="1"/>
  <c r="DI122" i="56"/>
  <c r="DO111" i="56" s="1"/>
  <c r="Q40" i="56" s="1"/>
  <c r="DI118" i="56"/>
  <c r="DN110" i="56" s="1"/>
  <c r="P39" i="56" s="1"/>
  <c r="DI114" i="56"/>
  <c r="DP108" i="56" s="1"/>
  <c r="R37" i="56" s="1"/>
  <c r="DJ108" i="56"/>
  <c r="DJ112" i="56"/>
  <c r="DJ122" i="55"/>
  <c r="DJ118" i="55"/>
  <c r="DJ114" i="55"/>
  <c r="DI109" i="55"/>
  <c r="DN107" i="55" s="1"/>
  <c r="P36" i="55" s="1"/>
  <c r="DJ109" i="55"/>
  <c r="DI123" i="55"/>
  <c r="DP111" i="55" s="1"/>
  <c r="R40" i="55" s="1"/>
  <c r="DI119" i="55"/>
  <c r="DO110" i="55" s="1"/>
  <c r="Q39" i="55" s="1"/>
  <c r="DI115" i="55"/>
  <c r="DN109" i="55" s="1"/>
  <c r="P38" i="55" s="1"/>
  <c r="DJ123" i="55"/>
  <c r="DJ119" i="55"/>
  <c r="DJ115" i="55"/>
  <c r="DI112" i="55"/>
  <c r="DN108" i="55" s="1"/>
  <c r="P37" i="55" s="1"/>
  <c r="DI108" i="55"/>
  <c r="DP106" i="55" s="1"/>
  <c r="R35" i="55" s="1"/>
  <c r="DJ112" i="55"/>
  <c r="DJ108" i="55"/>
  <c r="DI120" i="55"/>
  <c r="DP110" i="55" s="1"/>
  <c r="R39" i="55" s="1"/>
  <c r="DI116" i="55"/>
  <c r="DO109" i="55" s="1"/>
  <c r="Q38" i="55" s="1"/>
  <c r="DJ120" i="55"/>
  <c r="DJ116" i="55"/>
  <c r="DI111" i="55"/>
  <c r="DP107" i="55" s="1"/>
  <c r="R36" i="55" s="1"/>
  <c r="DI107" i="55"/>
  <c r="DO106" i="55" s="1"/>
  <c r="Q35" i="55" s="1"/>
  <c r="DJ111" i="55"/>
  <c r="DJ107" i="55"/>
  <c r="DI121" i="55"/>
  <c r="DN111" i="55" s="1"/>
  <c r="P40" i="55" s="1"/>
  <c r="DI117" i="55"/>
  <c r="DP109" i="55" s="1"/>
  <c r="R38" i="55" s="1"/>
  <c r="DI113" i="55"/>
  <c r="DO108" i="55" s="1"/>
  <c r="Q37" i="55" s="1"/>
  <c r="DJ121" i="55"/>
  <c r="DJ117" i="55"/>
  <c r="DJ113" i="55"/>
  <c r="DI110" i="55"/>
  <c r="DO107" i="55" s="1"/>
  <c r="Q36" i="55" s="1"/>
  <c r="DI106" i="55"/>
  <c r="DN106" i="55" s="1"/>
  <c r="P35" i="55" s="1"/>
  <c r="DJ110" i="55"/>
  <c r="DJ106" i="55"/>
  <c r="DP112" i="55" s="1"/>
  <c r="X36" i="55" s="1"/>
  <c r="DI122" i="55"/>
  <c r="DO111" i="55" s="1"/>
  <c r="Q40" i="55" s="1"/>
  <c r="DI118" i="55"/>
  <c r="DN110" i="55" s="1"/>
  <c r="P39" i="55" s="1"/>
  <c r="DI114" i="55"/>
  <c r="DP108" i="55" s="1"/>
  <c r="R37" i="55" s="1"/>
  <c r="DL110" i="55"/>
  <c r="DL106" i="55"/>
  <c r="DS112" i="55" s="1"/>
  <c r="X37" i="55" s="1"/>
  <c r="DK122" i="55"/>
  <c r="DR111" i="55" s="1"/>
  <c r="T40" i="55" s="1"/>
  <c r="DK118" i="55"/>
  <c r="DQ110" i="55" s="1"/>
  <c r="S39" i="55" s="1"/>
  <c r="DK114" i="55"/>
  <c r="DS108" i="55" s="1"/>
  <c r="U37" i="55" s="1"/>
  <c r="DL122" i="55"/>
  <c r="DL118" i="55"/>
  <c r="DL114" i="55"/>
  <c r="DK109" i="55"/>
  <c r="DQ107" i="55" s="1"/>
  <c r="S36" i="55" s="1"/>
  <c r="DL109" i="55"/>
  <c r="DK123" i="55"/>
  <c r="DS111" i="55" s="1"/>
  <c r="U40" i="55" s="1"/>
  <c r="DK119" i="55"/>
  <c r="DR110" i="55" s="1"/>
  <c r="T39" i="55" s="1"/>
  <c r="DK115" i="55"/>
  <c r="DQ109" i="55" s="1"/>
  <c r="S38" i="55" s="1"/>
  <c r="DL123" i="55"/>
  <c r="DL119" i="55"/>
  <c r="DL115" i="55"/>
  <c r="DK112" i="55"/>
  <c r="DQ108" i="55" s="1"/>
  <c r="S37" i="55" s="1"/>
  <c r="DK108" i="55"/>
  <c r="DS106" i="55" s="1"/>
  <c r="U35" i="55" s="1"/>
  <c r="DL112" i="55"/>
  <c r="DL108" i="55"/>
  <c r="DK120" i="55"/>
  <c r="DS110" i="55" s="1"/>
  <c r="U39" i="55" s="1"/>
  <c r="DK116" i="55"/>
  <c r="DR109" i="55" s="1"/>
  <c r="T38" i="55" s="1"/>
  <c r="DL120" i="55"/>
  <c r="DL116" i="55"/>
  <c r="DK111" i="55"/>
  <c r="DS107" i="55" s="1"/>
  <c r="U36" i="55" s="1"/>
  <c r="DK107" i="55"/>
  <c r="DR106" i="55" s="1"/>
  <c r="T35" i="55" s="1"/>
  <c r="DL111" i="55"/>
  <c r="DL107" i="55"/>
  <c r="DK121" i="55"/>
  <c r="DQ111" i="55" s="1"/>
  <c r="S40" i="55" s="1"/>
  <c r="DK117" i="55"/>
  <c r="DS109" i="55" s="1"/>
  <c r="U38" i="55" s="1"/>
  <c r="DK113" i="55"/>
  <c r="DR108" i="55" s="1"/>
  <c r="T37" i="55" s="1"/>
  <c r="DL121" i="55"/>
  <c r="DL117" i="55"/>
  <c r="DL113" i="55"/>
  <c r="DK110" i="55"/>
  <c r="DR107" i="55" s="1"/>
  <c r="T36" i="55" s="1"/>
  <c r="DK106" i="55"/>
  <c r="DQ106" i="55" s="1"/>
  <c r="S35" i="55" s="1"/>
  <c r="DJ122" i="54"/>
  <c r="DJ118" i="54"/>
  <c r="DJ114" i="54"/>
  <c r="DI109" i="54"/>
  <c r="DN107" i="54" s="1"/>
  <c r="P36" i="54" s="1"/>
  <c r="DJ109" i="54"/>
  <c r="DI123" i="54"/>
  <c r="DP111" i="54" s="1"/>
  <c r="R40" i="54" s="1"/>
  <c r="DI119" i="54"/>
  <c r="DO110" i="54" s="1"/>
  <c r="Q39" i="54" s="1"/>
  <c r="DI115" i="54"/>
  <c r="DN109" i="54" s="1"/>
  <c r="P38" i="54" s="1"/>
  <c r="DJ123" i="54"/>
  <c r="DJ119" i="54"/>
  <c r="DJ115" i="54"/>
  <c r="DI112" i="54"/>
  <c r="DN108" i="54" s="1"/>
  <c r="P37" i="54" s="1"/>
  <c r="DI108" i="54"/>
  <c r="DP106" i="54" s="1"/>
  <c r="R35" i="54" s="1"/>
  <c r="DJ112" i="54"/>
  <c r="DJ108" i="54"/>
  <c r="DI120" i="54"/>
  <c r="DP110" i="54" s="1"/>
  <c r="R39" i="54" s="1"/>
  <c r="DI116" i="54"/>
  <c r="DO109" i="54" s="1"/>
  <c r="Q38" i="54" s="1"/>
  <c r="DJ120" i="54"/>
  <c r="DJ116" i="54"/>
  <c r="DI111" i="54"/>
  <c r="DP107" i="54" s="1"/>
  <c r="R36" i="54" s="1"/>
  <c r="DI107" i="54"/>
  <c r="DO106" i="54" s="1"/>
  <c r="Q35" i="54" s="1"/>
  <c r="DJ111" i="54"/>
  <c r="DJ107" i="54"/>
  <c r="DI121" i="54"/>
  <c r="DN111" i="54" s="1"/>
  <c r="P40" i="54" s="1"/>
  <c r="DI117" i="54"/>
  <c r="DP109" i="54" s="1"/>
  <c r="R38" i="54" s="1"/>
  <c r="DI113" i="54"/>
  <c r="DO108" i="54" s="1"/>
  <c r="Q37" i="54" s="1"/>
  <c r="DJ121" i="54"/>
  <c r="DJ117" i="54"/>
  <c r="DJ113" i="54"/>
  <c r="DI110" i="54"/>
  <c r="DO107" i="54" s="1"/>
  <c r="Q36" i="54" s="1"/>
  <c r="DI106" i="54"/>
  <c r="DN106" i="54" s="1"/>
  <c r="P35" i="54" s="1"/>
  <c r="DJ110" i="54"/>
  <c r="DJ106" i="54"/>
  <c r="DP112" i="54" s="1"/>
  <c r="X36" i="54" s="1"/>
  <c r="DI118" i="54"/>
  <c r="DN110" i="54" s="1"/>
  <c r="P39" i="54" s="1"/>
  <c r="DI122" i="54"/>
  <c r="DO111" i="54" s="1"/>
  <c r="Q40" i="54" s="1"/>
  <c r="DI114" i="54"/>
  <c r="DP108" i="54" s="1"/>
  <c r="R37" i="54" s="1"/>
  <c r="DL110" i="54"/>
  <c r="DL106" i="54"/>
  <c r="DS112" i="54" s="1"/>
  <c r="X37" i="54" s="1"/>
  <c r="DK122" i="54"/>
  <c r="DR111" i="54" s="1"/>
  <c r="T40" i="54" s="1"/>
  <c r="DK118" i="54"/>
  <c r="DQ110" i="54" s="1"/>
  <c r="S39" i="54" s="1"/>
  <c r="DK114" i="54"/>
  <c r="DS108" i="54" s="1"/>
  <c r="U37" i="54" s="1"/>
  <c r="DL122" i="54"/>
  <c r="DL118" i="54"/>
  <c r="DL114" i="54"/>
  <c r="DK109" i="54"/>
  <c r="DQ107" i="54" s="1"/>
  <c r="S36" i="54" s="1"/>
  <c r="DL109" i="54"/>
  <c r="DK123" i="54"/>
  <c r="DS111" i="54" s="1"/>
  <c r="U40" i="54" s="1"/>
  <c r="DK119" i="54"/>
  <c r="DR110" i="54" s="1"/>
  <c r="T39" i="54" s="1"/>
  <c r="DK115" i="54"/>
  <c r="DQ109" i="54" s="1"/>
  <c r="S38" i="54" s="1"/>
  <c r="DL123" i="54"/>
  <c r="DL119" i="54"/>
  <c r="DL115" i="54"/>
  <c r="DK112" i="54"/>
  <c r="DQ108" i="54" s="1"/>
  <c r="S37" i="54" s="1"/>
  <c r="DK108" i="54"/>
  <c r="DS106" i="54" s="1"/>
  <c r="U35" i="54" s="1"/>
  <c r="DL112" i="54"/>
  <c r="DL108" i="54"/>
  <c r="DK120" i="54"/>
  <c r="DS110" i="54" s="1"/>
  <c r="U39" i="54" s="1"/>
  <c r="DK116" i="54"/>
  <c r="DR109" i="54" s="1"/>
  <c r="T38" i="54" s="1"/>
  <c r="DL120" i="54"/>
  <c r="DL116" i="54"/>
  <c r="DK111" i="54"/>
  <c r="DS107" i="54" s="1"/>
  <c r="U36" i="54" s="1"/>
  <c r="DK107" i="54"/>
  <c r="DR106" i="54" s="1"/>
  <c r="T35" i="54" s="1"/>
  <c r="DL111" i="54"/>
  <c r="DL107" i="54"/>
  <c r="DK121" i="54"/>
  <c r="DQ111" i="54" s="1"/>
  <c r="S40" i="54" s="1"/>
  <c r="DK117" i="54"/>
  <c r="DS109" i="54" s="1"/>
  <c r="U38" i="54" s="1"/>
  <c r="DK113" i="54"/>
  <c r="DR108" i="54" s="1"/>
  <c r="T37" i="54" s="1"/>
  <c r="DL117" i="54"/>
  <c r="DK110" i="54"/>
  <c r="DR107" i="54" s="1"/>
  <c r="T36" i="54" s="1"/>
  <c r="DL121" i="54"/>
  <c r="DL113" i="54"/>
  <c r="DK106" i="54"/>
  <c r="DQ106" i="54" s="1"/>
  <c r="S35" i="54" s="1"/>
  <c r="DD109" i="53"/>
  <c r="DC109" i="53" s="1"/>
  <c r="DG109" i="53"/>
  <c r="DF109" i="53" s="1"/>
  <c r="DH109" i="53"/>
  <c r="DA9" i="53"/>
  <c r="DD118" i="53"/>
  <c r="DC118" i="53" s="1"/>
  <c r="DG118" i="53"/>
  <c r="DF118" i="53" s="1"/>
  <c r="DH118" i="53"/>
  <c r="DA18" i="53"/>
  <c r="DD110" i="53"/>
  <c r="DC110" i="53" s="1"/>
  <c r="DG110" i="53"/>
  <c r="DF110" i="53" s="1"/>
  <c r="DH110" i="53"/>
  <c r="DA10" i="53"/>
  <c r="DD116" i="53"/>
  <c r="DC116" i="53" s="1"/>
  <c r="DG116" i="53"/>
  <c r="DF116" i="53" s="1"/>
  <c r="DH116" i="53"/>
  <c r="DA16" i="53"/>
  <c r="DD111" i="53"/>
  <c r="DC111" i="53" s="1"/>
  <c r="DG111" i="53"/>
  <c r="DF111" i="53" s="1"/>
  <c r="DH111" i="53"/>
  <c r="DA11" i="53"/>
  <c r="DD122" i="53"/>
  <c r="DC122" i="53" s="1"/>
  <c r="DG122" i="53"/>
  <c r="DF122" i="53" s="1"/>
  <c r="DH122" i="53"/>
  <c r="DA22" i="53"/>
  <c r="DD120" i="53"/>
  <c r="DC120" i="53" s="1"/>
  <c r="DG120" i="53"/>
  <c r="DF120" i="53" s="1"/>
  <c r="DH120" i="53"/>
  <c r="DA20" i="53"/>
  <c r="DG112" i="53"/>
  <c r="DF112" i="53" s="1"/>
  <c r="DH112" i="53"/>
  <c r="DD112" i="53"/>
  <c r="DC112" i="53" s="1"/>
  <c r="DA12" i="53"/>
  <c r="DD107" i="53"/>
  <c r="DC107" i="53" s="1"/>
  <c r="DG107" i="53"/>
  <c r="DF107" i="53" s="1"/>
  <c r="DH107" i="53"/>
  <c r="DA7" i="53"/>
  <c r="DD121" i="53"/>
  <c r="DC121" i="53" s="1"/>
  <c r="DG121" i="53"/>
  <c r="DF121" i="53" s="1"/>
  <c r="DH121" i="53"/>
  <c r="DA21" i="53"/>
  <c r="DG123" i="53"/>
  <c r="DF123" i="53" s="1"/>
  <c r="DH123" i="53"/>
  <c r="DD123" i="53"/>
  <c r="DC123" i="53" s="1"/>
  <c r="DA23" i="53"/>
  <c r="DG119" i="53"/>
  <c r="DF119" i="53" s="1"/>
  <c r="DH119" i="53"/>
  <c r="DD119" i="53"/>
  <c r="DC119" i="53" s="1"/>
  <c r="DA19" i="53"/>
  <c r="DD106" i="53"/>
  <c r="DC106" i="53" s="1"/>
  <c r="DG106" i="53"/>
  <c r="DF106" i="53" s="1"/>
  <c r="DH106" i="53"/>
  <c r="DA6" i="53"/>
  <c r="DD117" i="53"/>
  <c r="DC117" i="53" s="1"/>
  <c r="DG117" i="53"/>
  <c r="DF117" i="53" s="1"/>
  <c r="DH117" i="53"/>
  <c r="DA17" i="53"/>
  <c r="DD114" i="53"/>
  <c r="DC114" i="53" s="1"/>
  <c r="DG114" i="53"/>
  <c r="DF114" i="53" s="1"/>
  <c r="DH114" i="53"/>
  <c r="DA14" i="53"/>
  <c r="DD113" i="53"/>
  <c r="DC113" i="53" s="1"/>
  <c r="DG113" i="53"/>
  <c r="DF113" i="53" s="1"/>
  <c r="DH113" i="53"/>
  <c r="DA13" i="53"/>
  <c r="DG115" i="53"/>
  <c r="DF115" i="53" s="1"/>
  <c r="DH115" i="53"/>
  <c r="DD115" i="53"/>
  <c r="DC115" i="53" s="1"/>
  <c r="DA15" i="53"/>
  <c r="DG108" i="53"/>
  <c r="DF108" i="53" s="1"/>
  <c r="DH108" i="53"/>
  <c r="DD108" i="53"/>
  <c r="DC108" i="53" s="1"/>
  <c r="DA8" i="53"/>
  <c r="AI12" i="51"/>
  <c r="AI31" i="51"/>
  <c r="AL628" i="51" s="1"/>
  <c r="AI32" i="51"/>
  <c r="AL684" i="51" s="1"/>
  <c r="AO684" i="51" s="1"/>
  <c r="AI33" i="51"/>
  <c r="AL740" i="51" s="1"/>
  <c r="AO740" i="51" s="1"/>
  <c r="AI30" i="51"/>
  <c r="AL572" i="51" s="1"/>
  <c r="AI22" i="51"/>
  <c r="AL348" i="51" s="1"/>
  <c r="AP348" i="51" s="1"/>
  <c r="AI23" i="51"/>
  <c r="AL404" i="51" s="1"/>
  <c r="AO404" i="51" s="1"/>
  <c r="AI24" i="51"/>
  <c r="AL460" i="51" s="1"/>
  <c r="AI25" i="51"/>
  <c r="AL516" i="51" s="1"/>
  <c r="AP516" i="51" s="1"/>
  <c r="AI21" i="51"/>
  <c r="AL292" i="51" s="1"/>
  <c r="AI13" i="51"/>
  <c r="AL68" i="51" s="1"/>
  <c r="AI14" i="51"/>
  <c r="AL124" i="51" s="1"/>
  <c r="AP124" i="51" s="1"/>
  <c r="AI15" i="51"/>
  <c r="AL180" i="51" s="1"/>
  <c r="AI16" i="51"/>
  <c r="AL236" i="51" s="1"/>
  <c r="AD31" i="51"/>
  <c r="AD32" i="51"/>
  <c r="AD33" i="51"/>
  <c r="AD30" i="51"/>
  <c r="AC30" i="51"/>
  <c r="AL571" i="51" s="1"/>
  <c r="AD22" i="51"/>
  <c r="AD23" i="51"/>
  <c r="AD24" i="51"/>
  <c r="AD25" i="51"/>
  <c r="AD21" i="51"/>
  <c r="AD13" i="51"/>
  <c r="AD14" i="51"/>
  <c r="AD15" i="51"/>
  <c r="AD16" i="51"/>
  <c r="AD12" i="51"/>
  <c r="AC31" i="51"/>
  <c r="AL627" i="51" s="1"/>
  <c r="AC32" i="51"/>
  <c r="AL683" i="51" s="1"/>
  <c r="AC33" i="51"/>
  <c r="AL739" i="51" s="1"/>
  <c r="AC22" i="51"/>
  <c r="AL347" i="51" s="1"/>
  <c r="AC23" i="51"/>
  <c r="AL403" i="51" s="1"/>
  <c r="AC24" i="51"/>
  <c r="AL459" i="51" s="1"/>
  <c r="AC25" i="51"/>
  <c r="AL515" i="51" s="1"/>
  <c r="AC21" i="51"/>
  <c r="AL291" i="51" s="1"/>
  <c r="AC13" i="51"/>
  <c r="AL67" i="51" s="1"/>
  <c r="AC14" i="51"/>
  <c r="AL123" i="51" s="1"/>
  <c r="AC15" i="51"/>
  <c r="AL179" i="51" s="1"/>
  <c r="AC16" i="51"/>
  <c r="AL235" i="51" s="1"/>
  <c r="AC12" i="51"/>
  <c r="AL11" i="51" s="1"/>
  <c r="AB33" i="51"/>
  <c r="AK738" i="51" s="1"/>
  <c r="AB32" i="51"/>
  <c r="AK682" i="51" s="1"/>
  <c r="AB31" i="51"/>
  <c r="AK626" i="51" s="1"/>
  <c r="AB30" i="51"/>
  <c r="AK570" i="51" s="1"/>
  <c r="AB25" i="51"/>
  <c r="AK514" i="51" s="1"/>
  <c r="AB24" i="51"/>
  <c r="AK458" i="51" s="1"/>
  <c r="AB23" i="51"/>
  <c r="AK402" i="51" s="1"/>
  <c r="AB22" i="51"/>
  <c r="AK346" i="51" s="1"/>
  <c r="AB21" i="51"/>
  <c r="AK290" i="51" s="1"/>
  <c r="AB16" i="51"/>
  <c r="AK234" i="51" s="1"/>
  <c r="AB15" i="51"/>
  <c r="AK178" i="51" s="1"/>
  <c r="AB14" i="51"/>
  <c r="AK122" i="51" s="1"/>
  <c r="AB13" i="51"/>
  <c r="AK66" i="51" s="1"/>
  <c r="AB12" i="51"/>
  <c r="AK10" i="51" s="1"/>
  <c r="CY7" i="52"/>
  <c r="CX7" i="52" s="1"/>
  <c r="CY8" i="52"/>
  <c r="CX8" i="52" s="1"/>
  <c r="CY9" i="52"/>
  <c r="CX9" i="52" s="1"/>
  <c r="CY10" i="52"/>
  <c r="CX10" i="52" s="1"/>
  <c r="CY11" i="52"/>
  <c r="CX11" i="52" s="1"/>
  <c r="CY12" i="52"/>
  <c r="CX12" i="52" s="1"/>
  <c r="CY13" i="52"/>
  <c r="CX13" i="52" s="1"/>
  <c r="CY14" i="52"/>
  <c r="CX14" i="52" s="1"/>
  <c r="CY15" i="52"/>
  <c r="CX15" i="52" s="1"/>
  <c r="CY16" i="52"/>
  <c r="CX16" i="52" s="1"/>
  <c r="CY17" i="52"/>
  <c r="CX17" i="52" s="1"/>
  <c r="CY18" i="52"/>
  <c r="CX18" i="52" s="1"/>
  <c r="CY19" i="52"/>
  <c r="CX19" i="52" s="1"/>
  <c r="CY20" i="52"/>
  <c r="CX20" i="52" s="1"/>
  <c r="CY21" i="52"/>
  <c r="CX21" i="52" s="1"/>
  <c r="CY22" i="52"/>
  <c r="CX22" i="52" s="1"/>
  <c r="CY23" i="52"/>
  <c r="CX23" i="52" s="1"/>
  <c r="CY24" i="52"/>
  <c r="CX24" i="52" s="1"/>
  <c r="CY25" i="52"/>
  <c r="CX25" i="52" s="1"/>
  <c r="CY26" i="52"/>
  <c r="CX26" i="52" s="1"/>
  <c r="CY27" i="52"/>
  <c r="CX27" i="52" s="1"/>
  <c r="CY28" i="52"/>
  <c r="CX28" i="52" s="1"/>
  <c r="CY29" i="52"/>
  <c r="CX29" i="52" s="1"/>
  <c r="CY30" i="52"/>
  <c r="CX30" i="52" s="1"/>
  <c r="CY31" i="52"/>
  <c r="CX31" i="52" s="1"/>
  <c r="CY32" i="52"/>
  <c r="CX32" i="52" s="1"/>
  <c r="CY33" i="52"/>
  <c r="CX33" i="52" s="1"/>
  <c r="CY34" i="52"/>
  <c r="CX34" i="52" s="1"/>
  <c r="CY35" i="52"/>
  <c r="CX35" i="52" s="1"/>
  <c r="CY36" i="52"/>
  <c r="CX36" i="52" s="1"/>
  <c r="CY37" i="52"/>
  <c r="CX37" i="52" s="1"/>
  <c r="CY38" i="52"/>
  <c r="CX38" i="52" s="1"/>
  <c r="CY39" i="52"/>
  <c r="CX39" i="52" s="1"/>
  <c r="CY40" i="52"/>
  <c r="CX40" i="52" s="1"/>
  <c r="CY41" i="52"/>
  <c r="CX41" i="52" s="1"/>
  <c r="CY42" i="52"/>
  <c r="CX42" i="52" s="1"/>
  <c r="CY43" i="52"/>
  <c r="CX43" i="52" s="1"/>
  <c r="CY44" i="52"/>
  <c r="CX44" i="52" s="1"/>
  <c r="CY45" i="52"/>
  <c r="CX45" i="52" s="1"/>
  <c r="CY46" i="52"/>
  <c r="CX46" i="52" s="1"/>
  <c r="CY47" i="52"/>
  <c r="CX47" i="52" s="1"/>
  <c r="CY48" i="52"/>
  <c r="CX48" i="52" s="1"/>
  <c r="CY49" i="52"/>
  <c r="CX49" i="52" s="1"/>
  <c r="CY50" i="52"/>
  <c r="CX50" i="52" s="1"/>
  <c r="CY51" i="52"/>
  <c r="CX51" i="52" s="1"/>
  <c r="CY52" i="52"/>
  <c r="CX52" i="52" s="1"/>
  <c r="CY53" i="52"/>
  <c r="CX53" i="52" s="1"/>
  <c r="CY54" i="52"/>
  <c r="CX54" i="52" s="1"/>
  <c r="CY55" i="52"/>
  <c r="CX55" i="52" s="1"/>
  <c r="CY56" i="52"/>
  <c r="CX56" i="52" s="1"/>
  <c r="CY57" i="52"/>
  <c r="CX57" i="52" s="1"/>
  <c r="CY58" i="52"/>
  <c r="CX58" i="52" s="1"/>
  <c r="CY59" i="52"/>
  <c r="CX59" i="52" s="1"/>
  <c r="CY60" i="52"/>
  <c r="CX60" i="52" s="1"/>
  <c r="CY61" i="52"/>
  <c r="CX61" i="52" s="1"/>
  <c r="CY62" i="52"/>
  <c r="CX62" i="52" s="1"/>
  <c r="CY63" i="52"/>
  <c r="CX63" i="52" s="1"/>
  <c r="CY64" i="52"/>
  <c r="CX64" i="52" s="1"/>
  <c r="CY65" i="52"/>
  <c r="CX65" i="52" s="1"/>
  <c r="CY66" i="52"/>
  <c r="CX66" i="52" s="1"/>
  <c r="CY67" i="52"/>
  <c r="CX67" i="52" s="1"/>
  <c r="CY68" i="52"/>
  <c r="CX68" i="52" s="1"/>
  <c r="CY69" i="52"/>
  <c r="CX69" i="52" s="1"/>
  <c r="CY70" i="52"/>
  <c r="CX70" i="52" s="1"/>
  <c r="CY71" i="52"/>
  <c r="CX71" i="52" s="1"/>
  <c r="CY72" i="52"/>
  <c r="CX72" i="52" s="1"/>
  <c r="CY73" i="52"/>
  <c r="CX73" i="52" s="1"/>
  <c r="CY74" i="52"/>
  <c r="CX74" i="52" s="1"/>
  <c r="CY75" i="52"/>
  <c r="CX75" i="52" s="1"/>
  <c r="CY76" i="52"/>
  <c r="CX76" i="52" s="1"/>
  <c r="CY77" i="52"/>
  <c r="CX77" i="52" s="1"/>
  <c r="CY78" i="52"/>
  <c r="CX78" i="52" s="1"/>
  <c r="CY79" i="52"/>
  <c r="CX79" i="52" s="1"/>
  <c r="CY80" i="52"/>
  <c r="CX80" i="52" s="1"/>
  <c r="CY81" i="52"/>
  <c r="CX81" i="52" s="1"/>
  <c r="CY82" i="52"/>
  <c r="CX82" i="52" s="1"/>
  <c r="CY83" i="52"/>
  <c r="CX83" i="52" s="1"/>
  <c r="CY84" i="52"/>
  <c r="CX84" i="52" s="1"/>
  <c r="CY85" i="52"/>
  <c r="CX85" i="52" s="1"/>
  <c r="CY86" i="52"/>
  <c r="CX86" i="52" s="1"/>
  <c r="CY87" i="52"/>
  <c r="CX87" i="52" s="1"/>
  <c r="CY88" i="52"/>
  <c r="CX88" i="52" s="1"/>
  <c r="CY89" i="52"/>
  <c r="CX89" i="52" s="1"/>
  <c r="CY90" i="52"/>
  <c r="CX90" i="52" s="1"/>
  <c r="CV7" i="52"/>
  <c r="CU7" i="52" s="1"/>
  <c r="CV8" i="52"/>
  <c r="CU8" i="52" s="1"/>
  <c r="CV9" i="52"/>
  <c r="CV10" i="52"/>
  <c r="CV11" i="52"/>
  <c r="CU11" i="52" s="1"/>
  <c r="CV12" i="52"/>
  <c r="CU12" i="52" s="1"/>
  <c r="CV13" i="52"/>
  <c r="CU13" i="52" s="1"/>
  <c r="CV14" i="52"/>
  <c r="CU14" i="52" s="1"/>
  <c r="CV15" i="52"/>
  <c r="CU15" i="52" s="1"/>
  <c r="CV16" i="52"/>
  <c r="CU16" i="52" s="1"/>
  <c r="CV17" i="52"/>
  <c r="CU17" i="52" s="1"/>
  <c r="CV18" i="52"/>
  <c r="CU18" i="52" s="1"/>
  <c r="CV19" i="52"/>
  <c r="CU19" i="52" s="1"/>
  <c r="CV20" i="52"/>
  <c r="CU20" i="52" s="1"/>
  <c r="CV21" i="52"/>
  <c r="CU21" i="52" s="1"/>
  <c r="CV22" i="52"/>
  <c r="CU22" i="52" s="1"/>
  <c r="CV23" i="52"/>
  <c r="CU23" i="52" s="1"/>
  <c r="CV24" i="52"/>
  <c r="CU24" i="52" s="1"/>
  <c r="CV25" i="52"/>
  <c r="CU25" i="52" s="1"/>
  <c r="CV26" i="52"/>
  <c r="CU26" i="52" s="1"/>
  <c r="CV27" i="52"/>
  <c r="CU27" i="52" s="1"/>
  <c r="CV28" i="52"/>
  <c r="CU28" i="52" s="1"/>
  <c r="CV29" i="52"/>
  <c r="CU29" i="52" s="1"/>
  <c r="CV30" i="52"/>
  <c r="CU30" i="52" s="1"/>
  <c r="CV31" i="52"/>
  <c r="CU31" i="52" s="1"/>
  <c r="CV32" i="52"/>
  <c r="CU32" i="52" s="1"/>
  <c r="CV33" i="52"/>
  <c r="CU33" i="52" s="1"/>
  <c r="CV34" i="52"/>
  <c r="CU34" i="52" s="1"/>
  <c r="CV35" i="52"/>
  <c r="CU35" i="52" s="1"/>
  <c r="CV36" i="52"/>
  <c r="CU36" i="52" s="1"/>
  <c r="CV37" i="52"/>
  <c r="CU37" i="52" s="1"/>
  <c r="CV38" i="52"/>
  <c r="CU38" i="52" s="1"/>
  <c r="CV39" i="52"/>
  <c r="CU39" i="52" s="1"/>
  <c r="CV40" i="52"/>
  <c r="CU40" i="52" s="1"/>
  <c r="CV41" i="52"/>
  <c r="CU41" i="52" s="1"/>
  <c r="CV42" i="52"/>
  <c r="CU42" i="52" s="1"/>
  <c r="CV43" i="52"/>
  <c r="CU43" i="52" s="1"/>
  <c r="CV44" i="52"/>
  <c r="CU44" i="52" s="1"/>
  <c r="CV45" i="52"/>
  <c r="CU45" i="52" s="1"/>
  <c r="CV46" i="52"/>
  <c r="CU46" i="52" s="1"/>
  <c r="CV47" i="52"/>
  <c r="CU47" i="52" s="1"/>
  <c r="CV48" i="52"/>
  <c r="CU48" i="52" s="1"/>
  <c r="CV49" i="52"/>
  <c r="CU49" i="52" s="1"/>
  <c r="CV50" i="52"/>
  <c r="CU50" i="52" s="1"/>
  <c r="CV51" i="52"/>
  <c r="CU51" i="52" s="1"/>
  <c r="CV52" i="52"/>
  <c r="CU52" i="52" s="1"/>
  <c r="CV53" i="52"/>
  <c r="CU53" i="52" s="1"/>
  <c r="CV54" i="52"/>
  <c r="CU54" i="52" s="1"/>
  <c r="CV55" i="52"/>
  <c r="CU55" i="52" s="1"/>
  <c r="CV56" i="52"/>
  <c r="CU56" i="52" s="1"/>
  <c r="CV57" i="52"/>
  <c r="CU57" i="52" s="1"/>
  <c r="CV58" i="52"/>
  <c r="CU58" i="52" s="1"/>
  <c r="CV59" i="52"/>
  <c r="CU59" i="52" s="1"/>
  <c r="CV60" i="52"/>
  <c r="CU60" i="52" s="1"/>
  <c r="CV61" i="52"/>
  <c r="CU61" i="52" s="1"/>
  <c r="CV62" i="52"/>
  <c r="CU62" i="52" s="1"/>
  <c r="CV63" i="52"/>
  <c r="CU63" i="52" s="1"/>
  <c r="CV64" i="52"/>
  <c r="CU64" i="52" s="1"/>
  <c r="CV65" i="52"/>
  <c r="CU65" i="52" s="1"/>
  <c r="CV66" i="52"/>
  <c r="CU66" i="52" s="1"/>
  <c r="CV67" i="52"/>
  <c r="CU67" i="52" s="1"/>
  <c r="CV68" i="52"/>
  <c r="CU68" i="52" s="1"/>
  <c r="CV69" i="52"/>
  <c r="CU69" i="52" s="1"/>
  <c r="CV70" i="52"/>
  <c r="CU70" i="52" s="1"/>
  <c r="CV71" i="52"/>
  <c r="CU71" i="52" s="1"/>
  <c r="CV72" i="52"/>
  <c r="CU72" i="52" s="1"/>
  <c r="CV73" i="52"/>
  <c r="CU73" i="52" s="1"/>
  <c r="CV74" i="52"/>
  <c r="CU74" i="52" s="1"/>
  <c r="CV75" i="52"/>
  <c r="CU75" i="52" s="1"/>
  <c r="CV76" i="52"/>
  <c r="CU76" i="52" s="1"/>
  <c r="CV77" i="52"/>
  <c r="CU77" i="52" s="1"/>
  <c r="CV78" i="52"/>
  <c r="CU78" i="52" s="1"/>
  <c r="CV79" i="52"/>
  <c r="CU79" i="52" s="1"/>
  <c r="CV80" i="52"/>
  <c r="CU80" i="52" s="1"/>
  <c r="CV81" i="52"/>
  <c r="CU81" i="52" s="1"/>
  <c r="CV82" i="52"/>
  <c r="CU82" i="52" s="1"/>
  <c r="CV83" i="52"/>
  <c r="CU83" i="52" s="1"/>
  <c r="CV84" i="52"/>
  <c r="CU84" i="52" s="1"/>
  <c r="CV85" i="52"/>
  <c r="CU85" i="52" s="1"/>
  <c r="CV86" i="52"/>
  <c r="CU86" i="52" s="1"/>
  <c r="CV87" i="52"/>
  <c r="CU87" i="52" s="1"/>
  <c r="CV88" i="52"/>
  <c r="CU88" i="52" s="1"/>
  <c r="CV89" i="52"/>
  <c r="CU89" i="52" s="1"/>
  <c r="CV90" i="52"/>
  <c r="CU90" i="52" s="1"/>
  <c r="CU9" i="52"/>
  <c r="CU10" i="52"/>
  <c r="CY6" i="52"/>
  <c r="CV6" i="52"/>
  <c r="CR42" i="52"/>
  <c r="CQ42" i="52" s="1"/>
  <c r="CR43" i="52"/>
  <c r="CQ43" i="52" s="1"/>
  <c r="CR44" i="52"/>
  <c r="CQ44" i="52" s="1"/>
  <c r="CR45" i="52"/>
  <c r="CQ45" i="52" s="1"/>
  <c r="CR46" i="52"/>
  <c r="CQ46" i="52" s="1"/>
  <c r="CR47" i="52"/>
  <c r="CQ47" i="52" s="1"/>
  <c r="CR48" i="52"/>
  <c r="CQ48" i="52" s="1"/>
  <c r="CR49" i="52"/>
  <c r="CQ49" i="52" s="1"/>
  <c r="CR50" i="52"/>
  <c r="CQ50" i="52" s="1"/>
  <c r="CR51" i="52"/>
  <c r="CQ51" i="52" s="1"/>
  <c r="CR52" i="52"/>
  <c r="CQ52" i="52" s="1"/>
  <c r="CR53" i="52"/>
  <c r="CQ53" i="52" s="1"/>
  <c r="CR54" i="52"/>
  <c r="CQ54" i="52" s="1"/>
  <c r="CR55" i="52"/>
  <c r="CQ55" i="52" s="1"/>
  <c r="CR56" i="52"/>
  <c r="CQ56" i="52" s="1"/>
  <c r="CR57" i="52"/>
  <c r="CQ57" i="52" s="1"/>
  <c r="CR58" i="52"/>
  <c r="CQ58" i="52" s="1"/>
  <c r="CR59" i="52"/>
  <c r="CQ59" i="52" s="1"/>
  <c r="CR60" i="52"/>
  <c r="CQ60" i="52" s="1"/>
  <c r="CR61" i="52"/>
  <c r="CQ61" i="52" s="1"/>
  <c r="CR62" i="52"/>
  <c r="CQ62" i="52" s="1"/>
  <c r="CR63" i="52"/>
  <c r="CQ63" i="52" s="1"/>
  <c r="CR64" i="52"/>
  <c r="CQ64" i="52" s="1"/>
  <c r="CR65" i="52"/>
  <c r="CQ65" i="52" s="1"/>
  <c r="CR66" i="52"/>
  <c r="CQ66" i="52" s="1"/>
  <c r="CR67" i="52"/>
  <c r="CQ67" i="52" s="1"/>
  <c r="CR68" i="52"/>
  <c r="CQ68" i="52" s="1"/>
  <c r="CR69" i="52"/>
  <c r="CQ69" i="52" s="1"/>
  <c r="CR70" i="52"/>
  <c r="CQ70" i="52" s="1"/>
  <c r="CR71" i="52"/>
  <c r="CQ71" i="52" s="1"/>
  <c r="CR72" i="52"/>
  <c r="CQ72" i="52" s="1"/>
  <c r="CR73" i="52"/>
  <c r="CQ73" i="52" s="1"/>
  <c r="CR74" i="52"/>
  <c r="CQ74" i="52" s="1"/>
  <c r="CR75" i="52"/>
  <c r="CQ75" i="52" s="1"/>
  <c r="CR76" i="52"/>
  <c r="CQ76" i="52" s="1"/>
  <c r="CR77" i="52"/>
  <c r="CQ77" i="52" s="1"/>
  <c r="CR78" i="52"/>
  <c r="CQ78" i="52" s="1"/>
  <c r="CR79" i="52"/>
  <c r="CQ79" i="52" s="1"/>
  <c r="CR80" i="52"/>
  <c r="CQ80" i="52" s="1"/>
  <c r="CR81" i="52"/>
  <c r="CQ81" i="52" s="1"/>
  <c r="CR82" i="52"/>
  <c r="CQ82" i="52" s="1"/>
  <c r="CR83" i="52"/>
  <c r="CQ83" i="52" s="1"/>
  <c r="CR84" i="52"/>
  <c r="CQ84" i="52" s="1"/>
  <c r="CR85" i="52"/>
  <c r="CQ85" i="52" s="1"/>
  <c r="CR86" i="52"/>
  <c r="CQ86" i="52" s="1"/>
  <c r="CR87" i="52"/>
  <c r="CQ87" i="52" s="1"/>
  <c r="CR88" i="52"/>
  <c r="CQ88" i="52" s="1"/>
  <c r="CR89" i="52"/>
  <c r="CQ89" i="52" s="1"/>
  <c r="CR90" i="52"/>
  <c r="CQ90" i="52" s="1"/>
  <c r="CO42" i="52"/>
  <c r="CN42" i="52" s="1"/>
  <c r="CO43" i="52"/>
  <c r="CN43" i="52" s="1"/>
  <c r="CO44" i="52"/>
  <c r="CN44" i="52" s="1"/>
  <c r="CO45" i="52"/>
  <c r="CN45" i="52" s="1"/>
  <c r="CO46" i="52"/>
  <c r="CN46" i="52" s="1"/>
  <c r="CO47" i="52"/>
  <c r="CN47" i="52" s="1"/>
  <c r="CO48" i="52"/>
  <c r="CN48" i="52" s="1"/>
  <c r="CO49" i="52"/>
  <c r="CN49" i="52" s="1"/>
  <c r="CO50" i="52"/>
  <c r="CN50" i="52" s="1"/>
  <c r="CO51" i="52"/>
  <c r="CN51" i="52" s="1"/>
  <c r="CO52" i="52"/>
  <c r="CN52" i="52" s="1"/>
  <c r="CO53" i="52"/>
  <c r="CN53" i="52" s="1"/>
  <c r="CO54" i="52"/>
  <c r="CN54" i="52" s="1"/>
  <c r="CO55" i="52"/>
  <c r="CN55" i="52" s="1"/>
  <c r="CO56" i="52"/>
  <c r="CN56" i="52" s="1"/>
  <c r="CO57" i="52"/>
  <c r="CN57" i="52" s="1"/>
  <c r="CO58" i="52"/>
  <c r="CN58" i="52" s="1"/>
  <c r="CO59" i="52"/>
  <c r="CN59" i="52" s="1"/>
  <c r="CO60" i="52"/>
  <c r="CN60" i="52" s="1"/>
  <c r="CO61" i="52"/>
  <c r="CN61" i="52" s="1"/>
  <c r="CO62" i="52"/>
  <c r="CN62" i="52" s="1"/>
  <c r="CO63" i="52"/>
  <c r="CN63" i="52" s="1"/>
  <c r="CO64" i="52"/>
  <c r="CN64" i="52" s="1"/>
  <c r="CO65" i="52"/>
  <c r="CN65" i="52" s="1"/>
  <c r="CO66" i="52"/>
  <c r="CN66" i="52" s="1"/>
  <c r="CO67" i="52"/>
  <c r="CN67" i="52" s="1"/>
  <c r="CO68" i="52"/>
  <c r="CN68" i="52" s="1"/>
  <c r="CO69" i="52"/>
  <c r="CN69" i="52" s="1"/>
  <c r="CO70" i="52"/>
  <c r="CN70" i="52" s="1"/>
  <c r="CO71" i="52"/>
  <c r="CN71" i="52" s="1"/>
  <c r="CO72" i="52"/>
  <c r="CN72" i="52" s="1"/>
  <c r="CO73" i="52"/>
  <c r="CN73" i="52" s="1"/>
  <c r="CO74" i="52"/>
  <c r="CN74" i="52" s="1"/>
  <c r="CO75" i="52"/>
  <c r="CN75" i="52" s="1"/>
  <c r="CO76" i="52"/>
  <c r="CN76" i="52" s="1"/>
  <c r="CO77" i="52"/>
  <c r="CN77" i="52" s="1"/>
  <c r="CO78" i="52"/>
  <c r="CN78" i="52" s="1"/>
  <c r="CO79" i="52"/>
  <c r="CN79" i="52" s="1"/>
  <c r="CO80" i="52"/>
  <c r="CN80" i="52" s="1"/>
  <c r="CO81" i="52"/>
  <c r="CN81" i="52" s="1"/>
  <c r="CO82" i="52"/>
  <c r="CN82" i="52" s="1"/>
  <c r="CO83" i="52"/>
  <c r="CN83" i="52" s="1"/>
  <c r="CO84" i="52"/>
  <c r="CN84" i="52" s="1"/>
  <c r="CO85" i="52"/>
  <c r="CN85" i="52" s="1"/>
  <c r="CO86" i="52"/>
  <c r="CN86" i="52" s="1"/>
  <c r="CO87" i="52"/>
  <c r="CN87" i="52" s="1"/>
  <c r="CO88" i="52"/>
  <c r="CN88" i="52" s="1"/>
  <c r="CO89" i="52"/>
  <c r="CN89" i="52" s="1"/>
  <c r="CO90" i="52"/>
  <c r="CN90" i="52" s="1"/>
  <c r="CK90" i="52"/>
  <c r="CJ90" i="52" s="1"/>
  <c r="CH90" i="52"/>
  <c r="CG90" i="52" s="1"/>
  <c r="CD90" i="52"/>
  <c r="CC90" i="52" s="1"/>
  <c r="CA90" i="52"/>
  <c r="BZ90" i="52" s="1"/>
  <c r="BP90" i="52"/>
  <c r="BO90" i="52" s="1"/>
  <c r="BW90" i="52"/>
  <c r="BV90" i="52" s="1"/>
  <c r="BT90" i="52"/>
  <c r="BS90" i="52" s="1"/>
  <c r="AP404" i="51" l="1"/>
  <c r="AM404" i="51"/>
  <c r="AN348" i="51"/>
  <c r="AK516" i="51"/>
  <c r="AN684" i="51"/>
  <c r="AN404" i="51"/>
  <c r="AK684" i="51"/>
  <c r="AP740" i="51"/>
  <c r="AM460" i="51"/>
  <c r="AO460" i="51"/>
  <c r="AN460" i="51"/>
  <c r="AK740" i="51"/>
  <c r="AK628" i="51"/>
  <c r="AM740" i="51"/>
  <c r="AM684" i="51"/>
  <c r="AN740" i="51"/>
  <c r="AM572" i="51"/>
  <c r="AO572" i="51"/>
  <c r="AM348" i="51"/>
  <c r="AO348" i="51"/>
  <c r="AP684" i="51"/>
  <c r="AN572" i="51"/>
  <c r="AP572" i="51"/>
  <c r="AM516" i="51"/>
  <c r="AN516" i="51"/>
  <c r="AO516" i="51"/>
  <c r="AP460" i="51"/>
  <c r="AK348" i="51"/>
  <c r="AK572" i="51"/>
  <c r="AK460" i="51"/>
  <c r="AK404" i="51"/>
  <c r="DJ122" i="53"/>
  <c r="DJ118" i="53"/>
  <c r="DJ114" i="53"/>
  <c r="DI109" i="53"/>
  <c r="DN107" i="53" s="1"/>
  <c r="P36" i="53" s="1"/>
  <c r="DJ109" i="53"/>
  <c r="DI123" i="53"/>
  <c r="DP111" i="53" s="1"/>
  <c r="R40" i="53" s="1"/>
  <c r="DI119" i="53"/>
  <c r="DO110" i="53" s="1"/>
  <c r="Q39" i="53" s="1"/>
  <c r="DI115" i="53"/>
  <c r="DN109" i="53" s="1"/>
  <c r="P38" i="53" s="1"/>
  <c r="DJ123" i="53"/>
  <c r="DJ119" i="53"/>
  <c r="DJ115" i="53"/>
  <c r="DI112" i="53"/>
  <c r="DN108" i="53" s="1"/>
  <c r="P37" i="53" s="1"/>
  <c r="DI108" i="53"/>
  <c r="DP106" i="53" s="1"/>
  <c r="R35" i="53" s="1"/>
  <c r="DJ112" i="53"/>
  <c r="DJ108" i="53"/>
  <c r="DI120" i="53"/>
  <c r="DP110" i="53" s="1"/>
  <c r="R39" i="53" s="1"/>
  <c r="DI116" i="53"/>
  <c r="DO109" i="53" s="1"/>
  <c r="Q38" i="53" s="1"/>
  <c r="DJ120" i="53"/>
  <c r="DJ116" i="53"/>
  <c r="DI111" i="53"/>
  <c r="DP107" i="53" s="1"/>
  <c r="R36" i="53" s="1"/>
  <c r="DI107" i="53"/>
  <c r="DO106" i="53" s="1"/>
  <c r="Q35" i="53" s="1"/>
  <c r="DJ111" i="53"/>
  <c r="DJ107" i="53"/>
  <c r="DI121" i="53"/>
  <c r="DN111" i="53" s="1"/>
  <c r="P40" i="53" s="1"/>
  <c r="DI117" i="53"/>
  <c r="DP109" i="53" s="1"/>
  <c r="R38" i="53" s="1"/>
  <c r="DI113" i="53"/>
  <c r="DO108" i="53" s="1"/>
  <c r="Q37" i="53" s="1"/>
  <c r="DJ121" i="53"/>
  <c r="DJ117" i="53"/>
  <c r="DJ113" i="53"/>
  <c r="DI110" i="53"/>
  <c r="DO107" i="53" s="1"/>
  <c r="Q36" i="53" s="1"/>
  <c r="DI106" i="53"/>
  <c r="DN106" i="53" s="1"/>
  <c r="P35" i="53" s="1"/>
  <c r="DJ110" i="53"/>
  <c r="DJ106" i="53"/>
  <c r="DP112" i="53" s="1"/>
  <c r="X36" i="53" s="1"/>
  <c r="DI122" i="53"/>
  <c r="DO111" i="53" s="1"/>
  <c r="Q40" i="53" s="1"/>
  <c r="DI118" i="53"/>
  <c r="DN110" i="53" s="1"/>
  <c r="P39" i="53" s="1"/>
  <c r="DI114" i="53"/>
  <c r="DP108" i="53" s="1"/>
  <c r="R37" i="53" s="1"/>
  <c r="DL110" i="53"/>
  <c r="DL106" i="53"/>
  <c r="DS112" i="53" s="1"/>
  <c r="X37" i="53" s="1"/>
  <c r="DK122" i="53"/>
  <c r="DR111" i="53" s="1"/>
  <c r="T40" i="53" s="1"/>
  <c r="DK118" i="53"/>
  <c r="DQ110" i="53" s="1"/>
  <c r="S39" i="53" s="1"/>
  <c r="DK114" i="53"/>
  <c r="DS108" i="53" s="1"/>
  <c r="U37" i="53" s="1"/>
  <c r="DL122" i="53"/>
  <c r="DL118" i="53"/>
  <c r="DL114" i="53"/>
  <c r="DK109" i="53"/>
  <c r="DQ107" i="53" s="1"/>
  <c r="S36" i="53" s="1"/>
  <c r="DL109" i="53"/>
  <c r="DK123" i="53"/>
  <c r="DS111" i="53" s="1"/>
  <c r="U40" i="53" s="1"/>
  <c r="DK119" i="53"/>
  <c r="DR110" i="53" s="1"/>
  <c r="T39" i="53" s="1"/>
  <c r="DK115" i="53"/>
  <c r="DQ109" i="53" s="1"/>
  <c r="S38" i="53" s="1"/>
  <c r="DL123" i="53"/>
  <c r="DL119" i="53"/>
  <c r="DL115" i="53"/>
  <c r="DK112" i="53"/>
  <c r="DQ108" i="53" s="1"/>
  <c r="S37" i="53" s="1"/>
  <c r="DK108" i="53"/>
  <c r="DS106" i="53" s="1"/>
  <c r="U35" i="53" s="1"/>
  <c r="DL112" i="53"/>
  <c r="DL108" i="53"/>
  <c r="DK120" i="53"/>
  <c r="DS110" i="53" s="1"/>
  <c r="U39" i="53" s="1"/>
  <c r="DK116" i="53"/>
  <c r="DR109" i="53" s="1"/>
  <c r="T38" i="53" s="1"/>
  <c r="DL120" i="53"/>
  <c r="DL116" i="53"/>
  <c r="DK111" i="53"/>
  <c r="DS107" i="53" s="1"/>
  <c r="U36" i="53" s="1"/>
  <c r="DK107" i="53"/>
  <c r="DR106" i="53" s="1"/>
  <c r="T35" i="53" s="1"/>
  <c r="DL111" i="53"/>
  <c r="DL107" i="53"/>
  <c r="DK121" i="53"/>
  <c r="DQ111" i="53" s="1"/>
  <c r="S40" i="53" s="1"/>
  <c r="DK117" i="53"/>
  <c r="DS109" i="53" s="1"/>
  <c r="U38" i="53" s="1"/>
  <c r="DK113" i="53"/>
  <c r="DR108" i="53" s="1"/>
  <c r="T37" i="53" s="1"/>
  <c r="DL121" i="53"/>
  <c r="DL117" i="53"/>
  <c r="DL113" i="53"/>
  <c r="DK110" i="53"/>
  <c r="DR107" i="53" s="1"/>
  <c r="T36" i="53" s="1"/>
  <c r="DK106" i="53"/>
  <c r="DQ106" i="53" s="1"/>
  <c r="S35" i="53" s="1"/>
  <c r="AM628" i="51"/>
  <c r="AN628" i="51"/>
  <c r="AO628" i="51"/>
  <c r="AP628" i="51"/>
  <c r="AO292" i="51"/>
  <c r="AN292" i="51"/>
  <c r="AK292" i="51"/>
  <c r="AP292" i="51"/>
  <c r="AM292" i="51"/>
  <c r="AM68" i="51"/>
  <c r="AN68" i="51"/>
  <c r="AO68" i="51"/>
  <c r="AK68" i="51"/>
  <c r="AP68" i="51"/>
  <c r="AO180" i="51"/>
  <c r="AN180" i="51"/>
  <c r="AN236" i="51"/>
  <c r="AO236" i="51"/>
  <c r="AM236" i="51"/>
  <c r="AK236" i="51"/>
  <c r="AP236" i="51"/>
  <c r="AK180" i="51"/>
  <c r="AM180" i="51"/>
  <c r="AP180" i="51"/>
  <c r="AK124" i="51"/>
  <c r="AM124" i="51"/>
  <c r="AN124" i="51"/>
  <c r="AO124" i="51"/>
  <c r="AL12" i="51"/>
  <c r="BM90" i="52"/>
  <c r="BL90" i="52" s="1"/>
  <c r="AF49" i="52"/>
  <c r="AF50" i="52"/>
  <c r="AF51" i="52"/>
  <c r="AF52" i="52"/>
  <c r="AF53" i="52"/>
  <c r="AF54" i="52"/>
  <c r="AF55" i="52"/>
  <c r="AF56" i="52"/>
  <c r="AF57" i="52"/>
  <c r="AE49" i="52"/>
  <c r="AE50" i="52"/>
  <c r="AE51" i="52"/>
  <c r="AE52" i="52"/>
  <c r="AE53" i="52"/>
  <c r="AE54" i="52"/>
  <c r="AE55" i="52"/>
  <c r="AE56" i="52"/>
  <c r="AE57" i="52"/>
  <c r="AF48" i="52"/>
  <c r="AE48" i="52"/>
  <c r="AF29" i="52"/>
  <c r="AF30" i="52"/>
  <c r="AF31" i="52"/>
  <c r="AF32" i="52"/>
  <c r="AF33" i="52"/>
  <c r="AF34" i="52"/>
  <c r="AF35" i="52"/>
  <c r="AF36" i="52"/>
  <c r="AF37" i="52"/>
  <c r="AF38" i="52"/>
  <c r="AF39" i="52"/>
  <c r="AF40" i="52"/>
  <c r="AF41" i="52"/>
  <c r="AF42" i="52"/>
  <c r="AF43" i="52"/>
  <c r="AF44" i="52"/>
  <c r="AE29" i="52"/>
  <c r="AE30" i="52"/>
  <c r="AE31" i="52"/>
  <c r="AE32" i="52"/>
  <c r="AE33" i="52"/>
  <c r="AE34" i="52"/>
  <c r="AE35" i="52"/>
  <c r="AE36" i="52"/>
  <c r="AE37" i="52"/>
  <c r="AE38" i="52"/>
  <c r="AE39" i="52"/>
  <c r="AE40" i="52"/>
  <c r="AE41" i="52"/>
  <c r="AE42" i="52"/>
  <c r="AE43" i="52"/>
  <c r="AE44" i="52"/>
  <c r="AF28" i="52"/>
  <c r="AE28" i="52"/>
  <c r="AC15" i="52"/>
  <c r="AC16" i="52"/>
  <c r="AC17" i="52"/>
  <c r="AC49" i="52"/>
  <c r="AC50" i="52"/>
  <c r="AC51" i="52"/>
  <c r="AC52" i="52"/>
  <c r="AC53" i="52"/>
  <c r="AC54" i="52"/>
  <c r="AC55" i="52"/>
  <c r="AC56" i="52"/>
  <c r="AC57" i="52"/>
  <c r="AD49" i="52"/>
  <c r="AD50" i="52"/>
  <c r="AD51" i="52"/>
  <c r="AD52" i="52"/>
  <c r="AD53" i="52"/>
  <c r="AD54" i="52"/>
  <c r="AD55" i="52"/>
  <c r="AD56" i="52"/>
  <c r="AD57" i="52"/>
  <c r="AD48" i="52"/>
  <c r="AC48" i="52"/>
  <c r="AD29" i="52"/>
  <c r="AD30" i="52"/>
  <c r="AD31" i="52"/>
  <c r="AD32" i="52"/>
  <c r="AD33" i="52"/>
  <c r="AD34" i="52"/>
  <c r="AD35" i="52"/>
  <c r="AD36" i="52"/>
  <c r="AD37" i="52"/>
  <c r="AD38" i="52"/>
  <c r="AD39" i="52"/>
  <c r="AD40" i="52"/>
  <c r="AD41" i="52"/>
  <c r="AD42" i="52"/>
  <c r="AD43" i="52"/>
  <c r="AD44" i="52"/>
  <c r="AC29" i="52"/>
  <c r="AC30" i="52"/>
  <c r="AC31" i="52"/>
  <c r="AC32" i="52"/>
  <c r="AC33" i="52"/>
  <c r="AC34" i="52"/>
  <c r="AC35" i="52"/>
  <c r="AC36" i="52"/>
  <c r="AC37" i="52"/>
  <c r="AC38" i="52"/>
  <c r="AC39" i="52"/>
  <c r="AC40" i="52"/>
  <c r="AC41" i="52"/>
  <c r="AC42" i="52"/>
  <c r="AC43" i="52"/>
  <c r="AC44" i="52"/>
  <c r="AD28" i="52"/>
  <c r="AC28" i="52"/>
  <c r="AD7" i="52"/>
  <c r="AD8" i="52"/>
  <c r="AD9" i="52"/>
  <c r="AD10" i="52"/>
  <c r="AD11" i="52"/>
  <c r="AD12" i="52"/>
  <c r="AD13" i="52"/>
  <c r="AD14" i="52"/>
  <c r="AD15" i="52"/>
  <c r="AD16" i="52"/>
  <c r="AD17" i="52"/>
  <c r="AD18" i="52"/>
  <c r="AD19" i="52"/>
  <c r="AD20" i="52"/>
  <c r="AD21" i="52"/>
  <c r="AD22" i="52"/>
  <c r="AD23" i="52"/>
  <c r="AD24" i="52"/>
  <c r="AC7" i="52"/>
  <c r="AC8" i="52"/>
  <c r="AC9" i="52"/>
  <c r="AC10" i="52"/>
  <c r="AC11" i="52"/>
  <c r="AC12" i="52"/>
  <c r="AC13" i="52"/>
  <c r="AC14" i="52"/>
  <c r="AC18" i="52"/>
  <c r="AC19" i="52"/>
  <c r="AC20" i="52"/>
  <c r="AC21" i="52"/>
  <c r="AC22" i="52"/>
  <c r="AC23" i="52"/>
  <c r="AC24" i="52"/>
  <c r="AD6" i="52"/>
  <c r="AC6" i="52"/>
  <c r="AM12" i="51" l="1"/>
  <c r="AN12" i="51"/>
  <c r="AP12" i="51"/>
  <c r="AK12" i="51"/>
  <c r="AO12" i="51"/>
  <c r="AI10" i="51"/>
  <c r="CU6" i="52"/>
  <c r="AF7" i="52"/>
  <c r="AF8" i="52"/>
  <c r="AF9" i="52"/>
  <c r="AF10" i="52"/>
  <c r="AF11" i="52"/>
  <c r="AF12" i="52"/>
  <c r="AF13" i="52"/>
  <c r="AF14" i="52"/>
  <c r="AF15" i="52"/>
  <c r="AF16" i="52"/>
  <c r="AF17" i="52"/>
  <c r="AF18" i="52"/>
  <c r="AF19" i="52"/>
  <c r="AF20" i="52"/>
  <c r="AF21" i="52"/>
  <c r="AF22" i="52"/>
  <c r="AF23" i="52"/>
  <c r="AF24" i="52"/>
  <c r="AE7" i="52"/>
  <c r="AE8" i="52"/>
  <c r="AE9" i="52"/>
  <c r="AE10" i="52"/>
  <c r="AE11" i="52"/>
  <c r="AE12" i="52"/>
  <c r="AE13" i="52"/>
  <c r="AE14" i="52"/>
  <c r="AE15" i="52"/>
  <c r="AE16" i="52"/>
  <c r="AE17" i="52"/>
  <c r="AE18" i="52"/>
  <c r="AE19" i="52"/>
  <c r="AE20" i="52"/>
  <c r="AE21" i="52"/>
  <c r="AE22" i="52"/>
  <c r="AE23" i="52"/>
  <c r="AE24" i="52"/>
  <c r="AF6" i="52"/>
  <c r="AE6" i="52"/>
  <c r="A3" i="55"/>
  <c r="A6" i="51"/>
  <c r="A7" i="51"/>
  <c r="A9" i="51"/>
  <c r="A10" i="51"/>
  <c r="I28" i="51" s="1"/>
  <c r="B10" i="51"/>
  <c r="R37" i="51" s="1"/>
  <c r="C10" i="51"/>
  <c r="S37" i="51" s="1"/>
  <c r="D10" i="51"/>
  <c r="L19" i="51" s="1"/>
  <c r="E10" i="51"/>
  <c r="E37" i="51" s="1"/>
  <c r="F10" i="51"/>
  <c r="V28" i="51" s="1"/>
  <c r="G10" i="51"/>
  <c r="O10" i="51" s="1"/>
  <c r="Y10" i="51"/>
  <c r="Y11" i="51"/>
  <c r="Y12" i="51"/>
  <c r="Y13" i="51"/>
  <c r="Y14" i="51"/>
  <c r="Y15" i="51"/>
  <c r="Y16" i="51"/>
  <c r="Y17" i="51"/>
  <c r="Y18" i="51"/>
  <c r="Y21" i="51"/>
  <c r="Y22" i="51"/>
  <c r="Y23" i="51"/>
  <c r="Y24" i="51"/>
  <c r="Y25" i="51"/>
  <c r="Y26" i="51"/>
  <c r="Y27" i="51"/>
  <c r="Y28" i="51"/>
  <c r="Y29" i="51"/>
  <c r="Y30" i="51"/>
  <c r="Y31" i="51"/>
  <c r="Y32" i="51"/>
  <c r="Y33" i="51"/>
  <c r="Y34" i="51"/>
  <c r="Y35" i="51"/>
  <c r="Y36" i="51"/>
  <c r="Y37" i="51"/>
  <c r="Y38" i="51"/>
  <c r="Y39" i="51"/>
  <c r="Y40" i="51"/>
  <c r="Y41" i="51"/>
  <c r="Y42" i="51"/>
  <c r="Y43" i="51"/>
  <c r="Y44" i="51"/>
  <c r="Y45" i="51"/>
  <c r="X17" i="42"/>
  <c r="X16" i="42"/>
  <c r="X15" i="42"/>
  <c r="X14" i="42"/>
  <c r="X13" i="42"/>
  <c r="X12" i="42"/>
  <c r="X11" i="42"/>
  <c r="X10" i="42"/>
  <c r="X9" i="42"/>
  <c r="X8" i="42"/>
  <c r="AS9" i="51" l="1"/>
  <c r="H1" i="52"/>
  <c r="AL349" i="51"/>
  <c r="AL461" i="51"/>
  <c r="AL741" i="51"/>
  <c r="AL573" i="51"/>
  <c r="AL293" i="51"/>
  <c r="AL405" i="51"/>
  <c r="AL685" i="51"/>
  <c r="AL517" i="51"/>
  <c r="AL629" i="51"/>
  <c r="AL181" i="51"/>
  <c r="AL69" i="51"/>
  <c r="AL125" i="51"/>
  <c r="AL237" i="51"/>
  <c r="AL13" i="51"/>
  <c r="D11" i="51"/>
  <c r="G5" i="52" s="1"/>
  <c r="AU4" i="52" s="1"/>
  <c r="CW6" i="52"/>
  <c r="CW12" i="52"/>
  <c r="CW24" i="52"/>
  <c r="DA24" i="52" s="1"/>
  <c r="CW36" i="52"/>
  <c r="DA36" i="52" s="1"/>
  <c r="CW48" i="52"/>
  <c r="DA48" i="52" s="1"/>
  <c r="CW60" i="52"/>
  <c r="DA60" i="52" s="1"/>
  <c r="CW72" i="52"/>
  <c r="DA72" i="52" s="1"/>
  <c r="CW84" i="52"/>
  <c r="DA84" i="52" s="1"/>
  <c r="CW11" i="52"/>
  <c r="CW23" i="52"/>
  <c r="CW35" i="52"/>
  <c r="DA35" i="52" s="1"/>
  <c r="CW47" i="52"/>
  <c r="DA47" i="52" s="1"/>
  <c r="CW59" i="52"/>
  <c r="DA59" i="52" s="1"/>
  <c r="CW71" i="52"/>
  <c r="DA71" i="52" s="1"/>
  <c r="CW83" i="52"/>
  <c r="DA83" i="52" s="1"/>
  <c r="CW38" i="52"/>
  <c r="DA38" i="52" s="1"/>
  <c r="CW10" i="52"/>
  <c r="CW22" i="52"/>
  <c r="CW34" i="52"/>
  <c r="DA34" i="52" s="1"/>
  <c r="CW46" i="52"/>
  <c r="DA46" i="52" s="1"/>
  <c r="CW58" i="52"/>
  <c r="DA58" i="52" s="1"/>
  <c r="CW70" i="52"/>
  <c r="DA70" i="52" s="1"/>
  <c r="CW82" i="52"/>
  <c r="DA82" i="52" s="1"/>
  <c r="CW50" i="52"/>
  <c r="DA50" i="52" s="1"/>
  <c r="CW25" i="52"/>
  <c r="DA25" i="52" s="1"/>
  <c r="CW85" i="52"/>
  <c r="DA85" i="52" s="1"/>
  <c r="CW9" i="52"/>
  <c r="CW21" i="52"/>
  <c r="CW33" i="52"/>
  <c r="DA33" i="52" s="1"/>
  <c r="CW45" i="52"/>
  <c r="DA45" i="52" s="1"/>
  <c r="CW57" i="52"/>
  <c r="DA57" i="52" s="1"/>
  <c r="CW69" i="52"/>
  <c r="DA69" i="52" s="1"/>
  <c r="CW81" i="52"/>
  <c r="DA81" i="52" s="1"/>
  <c r="CW14" i="52"/>
  <c r="CW73" i="52"/>
  <c r="DA73" i="52" s="1"/>
  <c r="CW8" i="52"/>
  <c r="CW20" i="52"/>
  <c r="CW32" i="52"/>
  <c r="DA32" i="52" s="1"/>
  <c r="CW44" i="52"/>
  <c r="DA44" i="52" s="1"/>
  <c r="CW56" i="52"/>
  <c r="DA56" i="52" s="1"/>
  <c r="CW68" i="52"/>
  <c r="DA68" i="52" s="1"/>
  <c r="CW80" i="52"/>
  <c r="DA80" i="52" s="1"/>
  <c r="CW62" i="52"/>
  <c r="DA62" i="52" s="1"/>
  <c r="CW7" i="52"/>
  <c r="CW19" i="52"/>
  <c r="CW31" i="52"/>
  <c r="DA31" i="52" s="1"/>
  <c r="CW43" i="52"/>
  <c r="DA43" i="52" s="1"/>
  <c r="CW55" i="52"/>
  <c r="DA55" i="52" s="1"/>
  <c r="CW67" i="52"/>
  <c r="DA67" i="52" s="1"/>
  <c r="CW79" i="52"/>
  <c r="DA79" i="52" s="1"/>
  <c r="CW18" i="52"/>
  <c r="CW30" i="52"/>
  <c r="DA30" i="52" s="1"/>
  <c r="CW42" i="52"/>
  <c r="DA42" i="52" s="1"/>
  <c r="CW54" i="52"/>
  <c r="DA54" i="52" s="1"/>
  <c r="CW66" i="52"/>
  <c r="DA66" i="52" s="1"/>
  <c r="CW78" i="52"/>
  <c r="DA78" i="52" s="1"/>
  <c r="CW90" i="52"/>
  <c r="DA90" i="52" s="1"/>
  <c r="CW26" i="52"/>
  <c r="DA26" i="52" s="1"/>
  <c r="CW86" i="52"/>
  <c r="DA86" i="52" s="1"/>
  <c r="CW49" i="52"/>
  <c r="DA49" i="52" s="1"/>
  <c r="CW17" i="52"/>
  <c r="CW29" i="52"/>
  <c r="DA29" i="52" s="1"/>
  <c r="CW41" i="52"/>
  <c r="DA41" i="52" s="1"/>
  <c r="CW53" i="52"/>
  <c r="DA53" i="52" s="1"/>
  <c r="CW65" i="52"/>
  <c r="DA65" i="52" s="1"/>
  <c r="CW77" i="52"/>
  <c r="DA77" i="52" s="1"/>
  <c r="CW89" i="52"/>
  <c r="DA89" i="52" s="1"/>
  <c r="CW16" i="52"/>
  <c r="CW28" i="52"/>
  <c r="DA28" i="52" s="1"/>
  <c r="CW40" i="52"/>
  <c r="DA40" i="52" s="1"/>
  <c r="CW52" i="52"/>
  <c r="DA52" i="52" s="1"/>
  <c r="CW64" i="52"/>
  <c r="DA64" i="52" s="1"/>
  <c r="CW76" i="52"/>
  <c r="DA76" i="52" s="1"/>
  <c r="CW88" i="52"/>
  <c r="DA88" i="52" s="1"/>
  <c r="CW74" i="52"/>
  <c r="DA74" i="52" s="1"/>
  <c r="CW13" i="52"/>
  <c r="CW61" i="52"/>
  <c r="DA61" i="52" s="1"/>
  <c r="CW15" i="52"/>
  <c r="CW27" i="52"/>
  <c r="DA27" i="52" s="1"/>
  <c r="CW39" i="52"/>
  <c r="DA39" i="52" s="1"/>
  <c r="CW51" i="52"/>
  <c r="DA51" i="52" s="1"/>
  <c r="CW63" i="52"/>
  <c r="DA63" i="52" s="1"/>
  <c r="CW75" i="52"/>
  <c r="DA75" i="52" s="1"/>
  <c r="CW87" i="52"/>
  <c r="DA87" i="52" s="1"/>
  <c r="CW37" i="52"/>
  <c r="DA37" i="52" s="1"/>
  <c r="V37" i="51"/>
  <c r="G37" i="51"/>
  <c r="B19" i="51"/>
  <c r="F37" i="51"/>
  <c r="J37" i="51"/>
  <c r="W28" i="51"/>
  <c r="W37" i="51"/>
  <c r="R19" i="51"/>
  <c r="N28" i="51"/>
  <c r="Q19" i="51"/>
  <c r="I37" i="51"/>
  <c r="N37" i="51"/>
  <c r="O37" i="51"/>
  <c r="M28" i="51"/>
  <c r="F19" i="51"/>
  <c r="R10" i="51"/>
  <c r="G28" i="51"/>
  <c r="O19" i="51"/>
  <c r="S10" i="51"/>
  <c r="M37" i="51"/>
  <c r="T19" i="51"/>
  <c r="U19" i="51"/>
  <c r="K28" i="51"/>
  <c r="V19" i="51"/>
  <c r="Q10" i="51"/>
  <c r="L28" i="51"/>
  <c r="W19" i="51"/>
  <c r="A19" i="51"/>
  <c r="C19" i="51"/>
  <c r="T10" i="51"/>
  <c r="D19" i="51"/>
  <c r="K37" i="51"/>
  <c r="G19" i="51"/>
  <c r="C28" i="51"/>
  <c r="A37" i="51"/>
  <c r="T37" i="51"/>
  <c r="C37" i="51"/>
  <c r="F28" i="51"/>
  <c r="K19" i="51"/>
  <c r="R28" i="51"/>
  <c r="B28" i="51"/>
  <c r="D28" i="51"/>
  <c r="B37" i="51"/>
  <c r="U28" i="51"/>
  <c r="J19" i="51"/>
  <c r="U37" i="51"/>
  <c r="D37" i="51"/>
  <c r="M19" i="51"/>
  <c r="J10" i="51"/>
  <c r="J28" i="51"/>
  <c r="N19" i="51"/>
  <c r="N10" i="51"/>
  <c r="A28" i="51"/>
  <c r="Q28" i="51"/>
  <c r="S28" i="51"/>
  <c r="Q37" i="51"/>
  <c r="T28" i="51"/>
  <c r="I19" i="51"/>
  <c r="E28" i="51"/>
  <c r="E16" i="51"/>
  <c r="A13" i="51"/>
  <c r="A17" i="52" s="1"/>
  <c r="AI36" i="52" s="1"/>
  <c r="A14" i="51"/>
  <c r="A23" i="52" s="1"/>
  <c r="AI52" i="52" s="1"/>
  <c r="B14" i="51"/>
  <c r="C23" i="52" s="1"/>
  <c r="AM52" i="52" s="1"/>
  <c r="A16" i="51"/>
  <c r="A35" i="52" s="1"/>
  <c r="AI84" i="52" s="1"/>
  <c r="CX6" i="52"/>
  <c r="C14" i="51"/>
  <c r="E23" i="52" s="1"/>
  <c r="C15" i="51"/>
  <c r="E29" i="52" s="1"/>
  <c r="E11" i="51"/>
  <c r="I5" i="52" s="1"/>
  <c r="E15" i="51"/>
  <c r="I29" i="52" s="1"/>
  <c r="G11" i="51"/>
  <c r="M5" i="52" s="1"/>
  <c r="F16" i="51"/>
  <c r="C13" i="51"/>
  <c r="E17" i="52" s="1"/>
  <c r="G16" i="51"/>
  <c r="G13" i="51"/>
  <c r="M17" i="52" s="1"/>
  <c r="C16" i="51"/>
  <c r="F14" i="51"/>
  <c r="K23" i="52" s="1"/>
  <c r="A12" i="51"/>
  <c r="A11" i="52" s="1"/>
  <c r="A15" i="51"/>
  <c r="A29" i="52" s="1"/>
  <c r="E12" i="51"/>
  <c r="I11" i="52" s="1"/>
  <c r="B15" i="51"/>
  <c r="C29" i="52" s="1"/>
  <c r="G12" i="51"/>
  <c r="M11" i="52" s="1"/>
  <c r="D15" i="51"/>
  <c r="G29" i="52" s="1"/>
  <c r="D13" i="51"/>
  <c r="G17" i="52" s="1"/>
  <c r="C11" i="51"/>
  <c r="E5" i="52" s="1"/>
  <c r="G15" i="51"/>
  <c r="M29" i="52" s="1"/>
  <c r="F11" i="51"/>
  <c r="K5" i="52" s="1"/>
  <c r="D16" i="51"/>
  <c r="E14" i="51"/>
  <c r="I23" i="52" s="1"/>
  <c r="B12" i="51"/>
  <c r="C11" i="52" s="1"/>
  <c r="U10" i="51"/>
  <c r="L37" i="51"/>
  <c r="O28" i="51"/>
  <c r="S19" i="51"/>
  <c r="E19" i="51"/>
  <c r="F15" i="51"/>
  <c r="K29" i="52" s="1"/>
  <c r="BC68" i="52" s="1"/>
  <c r="D14" i="51"/>
  <c r="G23" i="52" s="1"/>
  <c r="AU52" i="52" s="1"/>
  <c r="B13" i="51"/>
  <c r="C17" i="52" s="1"/>
  <c r="AM36" i="52" s="1"/>
  <c r="V10" i="51"/>
  <c r="I10" i="51"/>
  <c r="W10" i="51"/>
  <c r="K10" i="51"/>
  <c r="G14" i="51"/>
  <c r="M23" i="52" s="1"/>
  <c r="BG52" i="52" s="1"/>
  <c r="E13" i="51"/>
  <c r="I17" i="52" s="1"/>
  <c r="AY36" i="52" s="1"/>
  <c r="C12" i="51"/>
  <c r="E11" i="52" s="1"/>
  <c r="AQ20" i="52" s="1"/>
  <c r="A11" i="51"/>
  <c r="A5" i="52" s="1"/>
  <c r="AI4" i="52" s="1"/>
  <c r="AI6" i="52" s="1"/>
  <c r="AI7" i="52" s="1"/>
  <c r="L10" i="51"/>
  <c r="I9" i="51"/>
  <c r="F13" i="51"/>
  <c r="K17" i="52" s="1"/>
  <c r="BC36" i="52" s="1"/>
  <c r="D12" i="51"/>
  <c r="G11" i="52" s="1"/>
  <c r="AU20" i="52" s="1"/>
  <c r="B11" i="51"/>
  <c r="C5" i="52" s="1"/>
  <c r="AM4" i="52" s="1"/>
  <c r="M10" i="51"/>
  <c r="B16" i="51"/>
  <c r="C35" i="52" s="1"/>
  <c r="AM84" i="52" s="1"/>
  <c r="F12" i="51"/>
  <c r="K11" i="52" s="1"/>
  <c r="BC20" i="52" s="1"/>
  <c r="V69" i="50"/>
  <c r="AX9" i="51" l="1"/>
  <c r="H1" i="53"/>
  <c r="DG121" i="52"/>
  <c r="DD121" i="52"/>
  <c r="DH121" i="52"/>
  <c r="DH115" i="52"/>
  <c r="DG115" i="52"/>
  <c r="DD115" i="52"/>
  <c r="DH122" i="52"/>
  <c r="DG122" i="52"/>
  <c r="DD122" i="52"/>
  <c r="DG116" i="52"/>
  <c r="DD116" i="52"/>
  <c r="DH116" i="52"/>
  <c r="DH107" i="52"/>
  <c r="DG107" i="52"/>
  <c r="DD107" i="52"/>
  <c r="DG119" i="52"/>
  <c r="DD119" i="52"/>
  <c r="DH119" i="52"/>
  <c r="DH111" i="52"/>
  <c r="DG111" i="52"/>
  <c r="DD111" i="52"/>
  <c r="DH114" i="52"/>
  <c r="DG114" i="52"/>
  <c r="DD114" i="52"/>
  <c r="DD108" i="52"/>
  <c r="DH108" i="52"/>
  <c r="DG108" i="52"/>
  <c r="DD123" i="52"/>
  <c r="DH123" i="52"/>
  <c r="DG123" i="52"/>
  <c r="DH117" i="52"/>
  <c r="DG117" i="52"/>
  <c r="DD117" i="52"/>
  <c r="DG120" i="52"/>
  <c r="DD120" i="52"/>
  <c r="DH120" i="52"/>
  <c r="DH106" i="52"/>
  <c r="DG106" i="52"/>
  <c r="DD106" i="52"/>
  <c r="DH112" i="52"/>
  <c r="DG112" i="52"/>
  <c r="DD112" i="52"/>
  <c r="DH109" i="52"/>
  <c r="DG109" i="52"/>
  <c r="DD109" i="52"/>
  <c r="DG118" i="52"/>
  <c r="DD118" i="52"/>
  <c r="DH118" i="52"/>
  <c r="DG113" i="52"/>
  <c r="DH113" i="52"/>
  <c r="DD113" i="52"/>
  <c r="DG110" i="52"/>
  <c r="DD110" i="52"/>
  <c r="DH110" i="52"/>
  <c r="DA18" i="52"/>
  <c r="DA13" i="52"/>
  <c r="DA10" i="52"/>
  <c r="DA15" i="52"/>
  <c r="DA22" i="52"/>
  <c r="DA17" i="52"/>
  <c r="DA16" i="52"/>
  <c r="DA7" i="52"/>
  <c r="DA19" i="52"/>
  <c r="DA11" i="52"/>
  <c r="DA14" i="52"/>
  <c r="DA23" i="52"/>
  <c r="DA8" i="52"/>
  <c r="DA20" i="52"/>
  <c r="DA6" i="52"/>
  <c r="DA12" i="52"/>
  <c r="DA9" i="52"/>
  <c r="DA21" i="52"/>
  <c r="AL574" i="51"/>
  <c r="AN573" i="51"/>
  <c r="AK573" i="51"/>
  <c r="AP573" i="51"/>
  <c r="AO573" i="51"/>
  <c r="AM573" i="51"/>
  <c r="AO685" i="51"/>
  <c r="AN685" i="51"/>
  <c r="AP685" i="51"/>
  <c r="AL686" i="51"/>
  <c r="AM685" i="51"/>
  <c r="AK685" i="51"/>
  <c r="AP629" i="51"/>
  <c r="AL630" i="51"/>
  <c r="AO629" i="51"/>
  <c r="AN629" i="51"/>
  <c r="AK629" i="51"/>
  <c r="AM629" i="51"/>
  <c r="AO349" i="51"/>
  <c r="AK349" i="51"/>
  <c r="AN349" i="51"/>
  <c r="AL350" i="51"/>
  <c r="AP349" i="51"/>
  <c r="AM349" i="51"/>
  <c r="AP405" i="51"/>
  <c r="AL406" i="51"/>
  <c r="AO405" i="51"/>
  <c r="AN405" i="51"/>
  <c r="AK405" i="51"/>
  <c r="AM405" i="51"/>
  <c r="AN517" i="51"/>
  <c r="AL518" i="51"/>
  <c r="AP517" i="51"/>
  <c r="AO517" i="51"/>
  <c r="AK517" i="51"/>
  <c r="AM517" i="51"/>
  <c r="AN461" i="51"/>
  <c r="AK461" i="51"/>
  <c r="AL462" i="51"/>
  <c r="AP461" i="51"/>
  <c r="AO461" i="51"/>
  <c r="AM461" i="51"/>
  <c r="AL742" i="51"/>
  <c r="AP741" i="51"/>
  <c r="AK741" i="51"/>
  <c r="AO741" i="51"/>
  <c r="AN741" i="51"/>
  <c r="AM741" i="51"/>
  <c r="AP293" i="51"/>
  <c r="AO293" i="51"/>
  <c r="AN293" i="51"/>
  <c r="AL294" i="51"/>
  <c r="AK293" i="51"/>
  <c r="AM293" i="51"/>
  <c r="AK181" i="51"/>
  <c r="AL182" i="51"/>
  <c r="AP181" i="51"/>
  <c r="AO181" i="51"/>
  <c r="AN181" i="51"/>
  <c r="AM181" i="51"/>
  <c r="AO69" i="51"/>
  <c r="AL70" i="51"/>
  <c r="AP69" i="51"/>
  <c r="AN69" i="51"/>
  <c r="AK69" i="51"/>
  <c r="AP125" i="51"/>
  <c r="AN125" i="51"/>
  <c r="AO125" i="51"/>
  <c r="AM125" i="51"/>
  <c r="AL126" i="51"/>
  <c r="AK125" i="51"/>
  <c r="AM237" i="51"/>
  <c r="AP237" i="51"/>
  <c r="AK237" i="51"/>
  <c r="AL238" i="51"/>
  <c r="AO237" i="51"/>
  <c r="AN237" i="51"/>
  <c r="AM69" i="51"/>
  <c r="AK13" i="51"/>
  <c r="AP13" i="51"/>
  <c r="AO13" i="51"/>
  <c r="AN13" i="51"/>
  <c r="AL14" i="51"/>
  <c r="AM13" i="51"/>
  <c r="H5" i="52"/>
  <c r="G6" i="52"/>
  <c r="CZ6" i="52"/>
  <c r="DE106" i="52" s="1"/>
  <c r="CZ12" i="52"/>
  <c r="DE112" i="52" s="1"/>
  <c r="CZ24" i="52"/>
  <c r="CZ36" i="52"/>
  <c r="CZ48" i="52"/>
  <c r="CZ60" i="52"/>
  <c r="CZ72" i="52"/>
  <c r="CZ84" i="52"/>
  <c r="CZ25" i="52"/>
  <c r="CZ11" i="52"/>
  <c r="DE111" i="52" s="1"/>
  <c r="CZ23" i="52"/>
  <c r="DE123" i="52" s="1"/>
  <c r="CZ35" i="52"/>
  <c r="CZ47" i="52"/>
  <c r="CZ59" i="52"/>
  <c r="CZ71" i="52"/>
  <c r="CZ83" i="52"/>
  <c r="CZ14" i="52"/>
  <c r="DE114" i="52" s="1"/>
  <c r="CZ10" i="52"/>
  <c r="DE110" i="52" s="1"/>
  <c r="CZ22" i="52"/>
  <c r="DE122" i="52" s="1"/>
  <c r="CZ34" i="52"/>
  <c r="CZ46" i="52"/>
  <c r="CZ58" i="52"/>
  <c r="CZ70" i="52"/>
  <c r="CZ82" i="52"/>
  <c r="CZ9" i="52"/>
  <c r="DE109" i="52" s="1"/>
  <c r="CZ21" i="52"/>
  <c r="DE121" i="52" s="1"/>
  <c r="CZ33" i="52"/>
  <c r="CZ45" i="52"/>
  <c r="CZ57" i="52"/>
  <c r="CZ69" i="52"/>
  <c r="CZ81" i="52"/>
  <c r="CZ74" i="52"/>
  <c r="CZ37" i="52"/>
  <c r="CZ8" i="52"/>
  <c r="DE108" i="52" s="1"/>
  <c r="CZ20" i="52"/>
  <c r="DE120" i="52" s="1"/>
  <c r="CZ32" i="52"/>
  <c r="CZ44" i="52"/>
  <c r="CZ56" i="52"/>
  <c r="CZ68" i="52"/>
  <c r="CZ80" i="52"/>
  <c r="CZ86" i="52"/>
  <c r="CZ73" i="52"/>
  <c r="CZ7" i="52"/>
  <c r="DE107" i="52" s="1"/>
  <c r="CZ19" i="52"/>
  <c r="DE119" i="52" s="1"/>
  <c r="CZ31" i="52"/>
  <c r="CZ43" i="52"/>
  <c r="CZ55" i="52"/>
  <c r="CZ67" i="52"/>
  <c r="CZ79" i="52"/>
  <c r="CZ13" i="52"/>
  <c r="DE113" i="52" s="1"/>
  <c r="CZ18" i="52"/>
  <c r="DE118" i="52" s="1"/>
  <c r="CZ30" i="52"/>
  <c r="CZ42" i="52"/>
  <c r="CZ54" i="52"/>
  <c r="CZ66" i="52"/>
  <c r="CZ78" i="52"/>
  <c r="CZ90" i="52"/>
  <c r="CZ38" i="52"/>
  <c r="CZ50" i="52"/>
  <c r="CZ61" i="52"/>
  <c r="CZ17" i="52"/>
  <c r="DE117" i="52" s="1"/>
  <c r="CZ29" i="52"/>
  <c r="CZ41" i="52"/>
  <c r="CZ53" i="52"/>
  <c r="CZ65" i="52"/>
  <c r="CZ77" i="52"/>
  <c r="CZ89" i="52"/>
  <c r="CZ16" i="52"/>
  <c r="DE116" i="52" s="1"/>
  <c r="CZ28" i="52"/>
  <c r="CZ40" i="52"/>
  <c r="CZ52" i="52"/>
  <c r="CZ64" i="52"/>
  <c r="CZ76" i="52"/>
  <c r="CZ88" i="52"/>
  <c r="CZ15" i="52"/>
  <c r="DE115" i="52" s="1"/>
  <c r="CZ27" i="52"/>
  <c r="CZ39" i="52"/>
  <c r="CZ51" i="52"/>
  <c r="CZ63" i="52"/>
  <c r="CZ75" i="52"/>
  <c r="CZ87" i="52"/>
  <c r="CZ26" i="52"/>
  <c r="CZ62" i="52"/>
  <c r="CZ49" i="52"/>
  <c r="CZ85" i="52"/>
  <c r="D23" i="52"/>
  <c r="A36" i="52"/>
  <c r="A18" i="52"/>
  <c r="B17" i="52"/>
  <c r="B23" i="52"/>
  <c r="H17" i="52"/>
  <c r="AU36" i="52"/>
  <c r="B35" i="52"/>
  <c r="E6" i="52"/>
  <c r="AQ4" i="52"/>
  <c r="E18" i="52"/>
  <c r="AQ36" i="52"/>
  <c r="A24" i="52"/>
  <c r="M30" i="52"/>
  <c r="BG68" i="52"/>
  <c r="I24" i="52"/>
  <c r="AY52" i="52"/>
  <c r="L23" i="52"/>
  <c r="BC52" i="52"/>
  <c r="C12" i="52"/>
  <c r="AM20" i="52"/>
  <c r="A4" i="52"/>
  <c r="AI20" i="52"/>
  <c r="B29" i="52"/>
  <c r="AI68" i="52"/>
  <c r="F29" i="52"/>
  <c r="AQ68" i="52"/>
  <c r="D29" i="52"/>
  <c r="AM68" i="52"/>
  <c r="K6" i="52"/>
  <c r="BC4" i="52"/>
  <c r="F23" i="52"/>
  <c r="AQ52" i="52"/>
  <c r="I4" i="52"/>
  <c r="AY20" i="52"/>
  <c r="J5" i="52"/>
  <c r="AY4" i="52"/>
  <c r="N11" i="52"/>
  <c r="BG20" i="52"/>
  <c r="J29" i="52"/>
  <c r="AY68" i="52"/>
  <c r="C24" i="52"/>
  <c r="M18" i="52"/>
  <c r="BG36" i="52"/>
  <c r="G30" i="52"/>
  <c r="AU68" i="52"/>
  <c r="N5" i="52"/>
  <c r="BG4" i="52"/>
  <c r="A30" i="52"/>
  <c r="F17" i="52"/>
  <c r="M4" i="52"/>
  <c r="F5" i="52"/>
  <c r="A12" i="52"/>
  <c r="E30" i="52"/>
  <c r="C4" i="52"/>
  <c r="I30" i="52"/>
  <c r="I12" i="52"/>
  <c r="I6" i="52"/>
  <c r="C30" i="52"/>
  <c r="M6" i="52"/>
  <c r="N29" i="52"/>
  <c r="N17" i="52"/>
  <c r="K24" i="52"/>
  <c r="J11" i="52"/>
  <c r="J23" i="52"/>
  <c r="E24" i="52"/>
  <c r="B11" i="52"/>
  <c r="M12" i="52"/>
  <c r="D11" i="52"/>
  <c r="G18" i="52"/>
  <c r="H29" i="52"/>
  <c r="L5" i="52"/>
  <c r="K18" i="52"/>
  <c r="L17" i="52"/>
  <c r="D17" i="52"/>
  <c r="C18" i="52"/>
  <c r="G12" i="52"/>
  <c r="G4" i="52"/>
  <c r="H11" i="52"/>
  <c r="D5" i="52"/>
  <c r="C6" i="52"/>
  <c r="N13" i="51"/>
  <c r="K17" i="53" s="1"/>
  <c r="BC36" i="53" s="1"/>
  <c r="I11" i="51"/>
  <c r="A5" i="53" s="1"/>
  <c r="AI4" i="53" s="1"/>
  <c r="K12" i="51"/>
  <c r="E11" i="53" s="1"/>
  <c r="AQ20" i="53" s="1"/>
  <c r="O14" i="51"/>
  <c r="M23" i="53" s="1"/>
  <c r="BG52" i="53" s="1"/>
  <c r="J12" i="51"/>
  <c r="C11" i="53" s="1"/>
  <c r="AM20" i="53" s="1"/>
  <c r="L13" i="51"/>
  <c r="G17" i="53" s="1"/>
  <c r="AU36" i="53" s="1"/>
  <c r="N14" i="51"/>
  <c r="K23" i="53" s="1"/>
  <c r="BC52" i="53" s="1"/>
  <c r="I12" i="51"/>
  <c r="A11" i="53" s="1"/>
  <c r="AI20" i="53" s="1"/>
  <c r="K13" i="51"/>
  <c r="E17" i="53" s="1"/>
  <c r="AQ36" i="53" s="1"/>
  <c r="M14" i="51"/>
  <c r="I23" i="53" s="1"/>
  <c r="AY52" i="53" s="1"/>
  <c r="O15" i="51"/>
  <c r="M29" i="53" s="1"/>
  <c r="BG68" i="53" s="1"/>
  <c r="J13" i="51"/>
  <c r="C17" i="53" s="1"/>
  <c r="AM36" i="53" s="1"/>
  <c r="L14" i="51"/>
  <c r="G23" i="53" s="1"/>
  <c r="AU52" i="53" s="1"/>
  <c r="N15" i="51"/>
  <c r="K29" i="53" s="1"/>
  <c r="BC68" i="53" s="1"/>
  <c r="I13" i="51"/>
  <c r="A17" i="53" s="1"/>
  <c r="AI36" i="53" s="1"/>
  <c r="K14" i="51"/>
  <c r="E23" i="53" s="1"/>
  <c r="AQ52" i="53" s="1"/>
  <c r="M15" i="51"/>
  <c r="I29" i="53" s="1"/>
  <c r="AY68" i="53" s="1"/>
  <c r="O16" i="51"/>
  <c r="J14" i="51"/>
  <c r="C23" i="53" s="1"/>
  <c r="AM52" i="53" s="1"/>
  <c r="L15" i="51"/>
  <c r="G29" i="53" s="1"/>
  <c r="AU68" i="53" s="1"/>
  <c r="N16" i="51"/>
  <c r="Q9" i="51"/>
  <c r="O11" i="51"/>
  <c r="M5" i="53" s="1"/>
  <c r="BG4" i="53" s="1"/>
  <c r="I14" i="51"/>
  <c r="A23" i="53" s="1"/>
  <c r="AI52" i="53" s="1"/>
  <c r="K15" i="51"/>
  <c r="E29" i="53" s="1"/>
  <c r="AQ68" i="53" s="1"/>
  <c r="M16" i="51"/>
  <c r="N11" i="51"/>
  <c r="K5" i="53" s="1"/>
  <c r="BC4" i="53" s="1"/>
  <c r="J15" i="51"/>
  <c r="C29" i="53" s="1"/>
  <c r="AM68" i="53" s="1"/>
  <c r="L16" i="51"/>
  <c r="M11" i="51"/>
  <c r="I5" i="53" s="1"/>
  <c r="AY4" i="53" s="1"/>
  <c r="O12" i="51"/>
  <c r="M11" i="53" s="1"/>
  <c r="BG20" i="53" s="1"/>
  <c r="I15" i="51"/>
  <c r="A29" i="53" s="1"/>
  <c r="AI68" i="53" s="1"/>
  <c r="K16" i="51"/>
  <c r="L11" i="51"/>
  <c r="G5" i="53" s="1"/>
  <c r="AU4" i="53" s="1"/>
  <c r="N12" i="51"/>
  <c r="K11" i="53" s="1"/>
  <c r="BC20" i="53" s="1"/>
  <c r="J16" i="51"/>
  <c r="C35" i="53" s="1"/>
  <c r="AM84" i="53" s="1"/>
  <c r="K11" i="51"/>
  <c r="E5" i="53" s="1"/>
  <c r="AQ4" i="53" s="1"/>
  <c r="M12" i="51"/>
  <c r="I11" i="53" s="1"/>
  <c r="AY20" i="53" s="1"/>
  <c r="O13" i="51"/>
  <c r="M17" i="53" s="1"/>
  <c r="BG36" i="53" s="1"/>
  <c r="I16" i="51"/>
  <c r="A35" i="53" s="1"/>
  <c r="AI84" i="53" s="1"/>
  <c r="J11" i="51"/>
  <c r="C5" i="53" s="1"/>
  <c r="AM4" i="53" s="1"/>
  <c r="L12" i="51"/>
  <c r="G11" i="53" s="1"/>
  <c r="AU20" i="53" s="1"/>
  <c r="M13" i="51"/>
  <c r="I17" i="53" s="1"/>
  <c r="AY36" i="53" s="1"/>
  <c r="K4" i="52"/>
  <c r="L11" i="52"/>
  <c r="K12" i="52"/>
  <c r="C36" i="52"/>
  <c r="D35" i="52"/>
  <c r="M24" i="52"/>
  <c r="N23" i="52"/>
  <c r="I18" i="52"/>
  <c r="J17" i="52"/>
  <c r="F11" i="52"/>
  <c r="E12" i="52"/>
  <c r="E4" i="52"/>
  <c r="A6" i="52"/>
  <c r="B5" i="52"/>
  <c r="H23" i="52"/>
  <c r="G24" i="52"/>
  <c r="L29" i="52"/>
  <c r="K30" i="52"/>
  <c r="E9" i="35"/>
  <c r="AB9" i="42" s="1"/>
  <c r="E10" i="35"/>
  <c r="AB10" i="42" s="1"/>
  <c r="E11" i="35"/>
  <c r="AB11" i="42" s="1"/>
  <c r="E12" i="35"/>
  <c r="AB12" i="42" s="1"/>
  <c r="E13" i="35"/>
  <c r="AB13" i="42" s="1"/>
  <c r="E14" i="35"/>
  <c r="AB14" i="42" s="1"/>
  <c r="E15" i="35"/>
  <c r="AB15" i="42" s="1"/>
  <c r="E16" i="35"/>
  <c r="AB16" i="42" s="1"/>
  <c r="E17" i="35"/>
  <c r="AB17" i="42" s="1"/>
  <c r="E8" i="35"/>
  <c r="AB8" i="42" s="1"/>
  <c r="D9" i="35"/>
  <c r="AD9" i="42" s="1"/>
  <c r="D10" i="35"/>
  <c r="AD10" i="42" s="1"/>
  <c r="D11" i="35"/>
  <c r="AD11" i="42" s="1"/>
  <c r="D12" i="35"/>
  <c r="AD12" i="42" s="1"/>
  <c r="D13" i="35"/>
  <c r="AD13" i="42" s="1"/>
  <c r="D14" i="35"/>
  <c r="AD14" i="42" s="1"/>
  <c r="D15" i="35"/>
  <c r="AD15" i="42" s="1"/>
  <c r="D16" i="35"/>
  <c r="AD16" i="42" s="1"/>
  <c r="D17" i="35"/>
  <c r="D8" i="35"/>
  <c r="AD8" i="42" s="1"/>
  <c r="C9" i="35"/>
  <c r="C10" i="35"/>
  <c r="C11" i="35"/>
  <c r="C12" i="35"/>
  <c r="Z12" i="42" s="1"/>
  <c r="C13" i="35"/>
  <c r="Z13" i="42" s="1"/>
  <c r="C14" i="35"/>
  <c r="Z14" i="42" s="1"/>
  <c r="C15" i="35"/>
  <c r="Z15" i="42" s="1"/>
  <c r="C16" i="35"/>
  <c r="Z16" i="42" s="1"/>
  <c r="C17" i="35"/>
  <c r="Z17" i="42" s="1"/>
  <c r="C8" i="35"/>
  <c r="Z8" i="42" s="1"/>
  <c r="I7" i="44"/>
  <c r="BC9" i="51" l="1"/>
  <c r="H1" i="54"/>
  <c r="AI6" i="53"/>
  <c r="AM6" i="53"/>
  <c r="AL575" i="51"/>
  <c r="AN574" i="51"/>
  <c r="AO574" i="51"/>
  <c r="AP574" i="51"/>
  <c r="AK574" i="51"/>
  <c r="AM574" i="51"/>
  <c r="AL407" i="51"/>
  <c r="AN406" i="51"/>
  <c r="AO406" i="51"/>
  <c r="AP406" i="51"/>
  <c r="AK406" i="51"/>
  <c r="AM406" i="51"/>
  <c r="AL631" i="51"/>
  <c r="AO630" i="51"/>
  <c r="AP630" i="51"/>
  <c r="AN630" i="51"/>
  <c r="AK630" i="51"/>
  <c r="AM630" i="51"/>
  <c r="AN462" i="51"/>
  <c r="AP462" i="51"/>
  <c r="AL463" i="51"/>
  <c r="AK462" i="51"/>
  <c r="AO462" i="51"/>
  <c r="AM462" i="51"/>
  <c r="AP294" i="51"/>
  <c r="AL295" i="51"/>
  <c r="AN294" i="51"/>
  <c r="AK294" i="51"/>
  <c r="AO294" i="51"/>
  <c r="AM294" i="51"/>
  <c r="AN742" i="51"/>
  <c r="AO742" i="51"/>
  <c r="AP742" i="51"/>
  <c r="AL743" i="51"/>
  <c r="AK742" i="51"/>
  <c r="AM742" i="51"/>
  <c r="AP518" i="51"/>
  <c r="AL519" i="51"/>
  <c r="AO518" i="51"/>
  <c r="AN518" i="51"/>
  <c r="AK518" i="51"/>
  <c r="AM518" i="51"/>
  <c r="AN350" i="51"/>
  <c r="AO350" i="51"/>
  <c r="AP350" i="51"/>
  <c r="AL351" i="51"/>
  <c r="AK350" i="51"/>
  <c r="AM350" i="51"/>
  <c r="AL687" i="51"/>
  <c r="AP686" i="51"/>
  <c r="AO686" i="51"/>
  <c r="AN686" i="51"/>
  <c r="AK686" i="51"/>
  <c r="AM686" i="51"/>
  <c r="AL183" i="51"/>
  <c r="AP182" i="51"/>
  <c r="AO182" i="51"/>
  <c r="AN182" i="51"/>
  <c r="AM182" i="51"/>
  <c r="AK182" i="51"/>
  <c r="AN126" i="51"/>
  <c r="AO126" i="51"/>
  <c r="AP126" i="51"/>
  <c r="AL127" i="51"/>
  <c r="AM126" i="51"/>
  <c r="AK126" i="51"/>
  <c r="AL71" i="51"/>
  <c r="AO70" i="51"/>
  <c r="AP70" i="51"/>
  <c r="AN70" i="51"/>
  <c r="AK70" i="51"/>
  <c r="AO238" i="51"/>
  <c r="AK238" i="51"/>
  <c r="AM238" i="51"/>
  <c r="AN238" i="51"/>
  <c r="AP238" i="51"/>
  <c r="AL239" i="51"/>
  <c r="AP14" i="51"/>
  <c r="AO14" i="51"/>
  <c r="AN14" i="51"/>
  <c r="AK14" i="51"/>
  <c r="AM70" i="51"/>
  <c r="AM14" i="51"/>
  <c r="AL15" i="51"/>
  <c r="AM15" i="51" s="1"/>
  <c r="AJ6" i="52"/>
  <c r="BM6" i="52" s="1"/>
  <c r="BL6" i="52" s="1"/>
  <c r="AK6" i="52"/>
  <c r="BP6" i="52" s="1"/>
  <c r="AL6" i="52"/>
  <c r="G17" i="35"/>
  <c r="AD17" i="42"/>
  <c r="AD18" i="42" s="1"/>
  <c r="G12" i="35"/>
  <c r="G13" i="35"/>
  <c r="G10" i="35"/>
  <c r="Z10" i="42"/>
  <c r="AB18" i="42"/>
  <c r="G14" i="35"/>
  <c r="G15" i="35"/>
  <c r="G16" i="35"/>
  <c r="G11" i="35"/>
  <c r="Z11" i="42"/>
  <c r="F5" i="53"/>
  <c r="E6" i="53"/>
  <c r="M18" i="53"/>
  <c r="N17" i="53"/>
  <c r="D29" i="53"/>
  <c r="C30" i="53"/>
  <c r="F23" i="53"/>
  <c r="E24" i="53"/>
  <c r="M24" i="53"/>
  <c r="N23" i="53"/>
  <c r="A36" i="53"/>
  <c r="B35" i="53"/>
  <c r="J29" i="53"/>
  <c r="I30" i="53"/>
  <c r="D11" i="53"/>
  <c r="C12" i="53"/>
  <c r="C4" i="53"/>
  <c r="D5" i="53"/>
  <c r="C6" i="53"/>
  <c r="H17" i="53"/>
  <c r="G18" i="53"/>
  <c r="M4" i="53"/>
  <c r="N11" i="53"/>
  <c r="M12" i="53"/>
  <c r="D23" i="53"/>
  <c r="C24" i="53"/>
  <c r="I18" i="53"/>
  <c r="J17" i="53"/>
  <c r="H29" i="53"/>
  <c r="G30" i="53"/>
  <c r="A12" i="53"/>
  <c r="B11" i="53"/>
  <c r="A4" i="53"/>
  <c r="L23" i="53"/>
  <c r="K24" i="53"/>
  <c r="A30" i="53"/>
  <c r="B29" i="53"/>
  <c r="J5" i="53"/>
  <c r="I6" i="53"/>
  <c r="G12" i="53"/>
  <c r="G4" i="53"/>
  <c r="H11" i="53"/>
  <c r="F17" i="53"/>
  <c r="E18" i="53"/>
  <c r="S15" i="51"/>
  <c r="E29" i="54" s="1"/>
  <c r="AQ68" i="54" s="1"/>
  <c r="V11" i="51"/>
  <c r="K5" i="54" s="1"/>
  <c r="BC4" i="54" s="1"/>
  <c r="U11" i="51"/>
  <c r="I5" i="54" s="1"/>
  <c r="AY4" i="54" s="1"/>
  <c r="W12" i="51"/>
  <c r="M11" i="54" s="1"/>
  <c r="BG20" i="54" s="1"/>
  <c r="Q15" i="51"/>
  <c r="A29" i="54" s="1"/>
  <c r="AI68" i="54" s="1"/>
  <c r="S16" i="51"/>
  <c r="T11" i="51"/>
  <c r="G5" i="54" s="1"/>
  <c r="AU4" i="54" s="1"/>
  <c r="V12" i="51"/>
  <c r="K11" i="54" s="1"/>
  <c r="BC20" i="54" s="1"/>
  <c r="R16" i="51"/>
  <c r="C35" i="54" s="1"/>
  <c r="AM84" i="54" s="1"/>
  <c r="S11" i="51"/>
  <c r="E5" i="54" s="1"/>
  <c r="AQ4" i="54" s="1"/>
  <c r="U12" i="51"/>
  <c r="I11" i="54" s="1"/>
  <c r="AY20" i="54" s="1"/>
  <c r="W13" i="51"/>
  <c r="M17" i="54" s="1"/>
  <c r="BG36" i="54" s="1"/>
  <c r="Q16" i="51"/>
  <c r="A35" i="54" s="1"/>
  <c r="AI84" i="54" s="1"/>
  <c r="R11" i="51"/>
  <c r="C5" i="54" s="1"/>
  <c r="AM4" i="54" s="1"/>
  <c r="T12" i="51"/>
  <c r="G11" i="54" s="1"/>
  <c r="AU20" i="54" s="1"/>
  <c r="V13" i="51"/>
  <c r="K17" i="54" s="1"/>
  <c r="BC36" i="54" s="1"/>
  <c r="Q11" i="51"/>
  <c r="A5" i="54" s="1"/>
  <c r="AI4" i="54" s="1"/>
  <c r="U13" i="51"/>
  <c r="I17" i="54" s="1"/>
  <c r="AY36" i="54" s="1"/>
  <c r="W14" i="51"/>
  <c r="M23" i="54" s="1"/>
  <c r="BG52" i="54" s="1"/>
  <c r="S12" i="51"/>
  <c r="E11" i="54" s="1"/>
  <c r="AQ20" i="54" s="1"/>
  <c r="R12" i="51"/>
  <c r="C11" i="54" s="1"/>
  <c r="AM20" i="54" s="1"/>
  <c r="T13" i="51"/>
  <c r="G17" i="54" s="1"/>
  <c r="AU36" i="54" s="1"/>
  <c r="V14" i="51"/>
  <c r="K23" i="54" s="1"/>
  <c r="BC52" i="54" s="1"/>
  <c r="A18" i="51"/>
  <c r="Q12" i="51"/>
  <c r="A11" i="54" s="1"/>
  <c r="AI20" i="54" s="1"/>
  <c r="S13" i="51"/>
  <c r="E17" i="54" s="1"/>
  <c r="AQ36" i="54" s="1"/>
  <c r="U14" i="51"/>
  <c r="I23" i="54" s="1"/>
  <c r="AY52" i="54" s="1"/>
  <c r="W15" i="51"/>
  <c r="M29" i="54" s="1"/>
  <c r="BG68" i="54" s="1"/>
  <c r="R13" i="51"/>
  <c r="C17" i="54" s="1"/>
  <c r="AM36" i="54" s="1"/>
  <c r="T14" i="51"/>
  <c r="G23" i="54" s="1"/>
  <c r="AU52" i="54" s="1"/>
  <c r="V15" i="51"/>
  <c r="K29" i="54" s="1"/>
  <c r="BC68" i="54" s="1"/>
  <c r="Q13" i="51"/>
  <c r="A17" i="54" s="1"/>
  <c r="AI36" i="54" s="1"/>
  <c r="S14" i="51"/>
  <c r="E23" i="54" s="1"/>
  <c r="AQ52" i="54" s="1"/>
  <c r="U15" i="51"/>
  <c r="I29" i="54" s="1"/>
  <c r="AY68" i="54" s="1"/>
  <c r="W16" i="51"/>
  <c r="R14" i="51"/>
  <c r="C23" i="54" s="1"/>
  <c r="AM52" i="54" s="1"/>
  <c r="T15" i="51"/>
  <c r="G29" i="54" s="1"/>
  <c r="AU68" i="54" s="1"/>
  <c r="V16" i="51"/>
  <c r="W11" i="51"/>
  <c r="M5" i="54" s="1"/>
  <c r="BG4" i="54" s="1"/>
  <c r="Q14" i="51"/>
  <c r="A23" i="54" s="1"/>
  <c r="AI52" i="54" s="1"/>
  <c r="U16" i="51"/>
  <c r="R15" i="51"/>
  <c r="C29" i="54" s="1"/>
  <c r="AM68" i="54" s="1"/>
  <c r="T16" i="51"/>
  <c r="J23" i="53"/>
  <c r="I24" i="53"/>
  <c r="N29" i="53"/>
  <c r="M30" i="53"/>
  <c r="K4" i="53"/>
  <c r="L11" i="53"/>
  <c r="K12" i="53"/>
  <c r="H5" i="53"/>
  <c r="G6" i="53"/>
  <c r="N5" i="53"/>
  <c r="M6" i="53"/>
  <c r="A24" i="53"/>
  <c r="B23" i="53"/>
  <c r="D17" i="53"/>
  <c r="C18" i="53"/>
  <c r="C36" i="53"/>
  <c r="D35" i="53"/>
  <c r="F29" i="53"/>
  <c r="E30" i="53"/>
  <c r="H23" i="53"/>
  <c r="G24" i="53"/>
  <c r="K18" i="53"/>
  <c r="L17" i="53"/>
  <c r="L29" i="53"/>
  <c r="K30" i="53"/>
  <c r="B5" i="53"/>
  <c r="A6" i="53"/>
  <c r="I4" i="53"/>
  <c r="J11" i="53"/>
  <c r="I12" i="53"/>
  <c r="L5" i="53"/>
  <c r="K6" i="53"/>
  <c r="A18" i="53"/>
  <c r="B17" i="53"/>
  <c r="F11" i="53"/>
  <c r="E12" i="53"/>
  <c r="E4" i="53"/>
  <c r="G9" i="35"/>
  <c r="Z9" i="42"/>
  <c r="G8" i="35"/>
  <c r="C41" i="44"/>
  <c r="C40" i="44"/>
  <c r="C39" i="44"/>
  <c r="C38" i="44"/>
  <c r="C36" i="44"/>
  <c r="C35" i="44"/>
  <c r="C34" i="44"/>
  <c r="C33" i="44"/>
  <c r="C32" i="44"/>
  <c r="BH9" i="51" l="1"/>
  <c r="H1" i="55"/>
  <c r="AL6" i="53"/>
  <c r="AK6" i="53"/>
  <c r="BP6" i="53" s="1"/>
  <c r="BO6" i="53" s="1"/>
  <c r="AJ6" i="53"/>
  <c r="BM6" i="53" s="1"/>
  <c r="BL6" i="53" s="1"/>
  <c r="AI7" i="53"/>
  <c r="AN6" i="53"/>
  <c r="BM18" i="53" s="1"/>
  <c r="AO6" i="53"/>
  <c r="BP18" i="53" s="1"/>
  <c r="AP6" i="53"/>
  <c r="AM7" i="53"/>
  <c r="AI6" i="54"/>
  <c r="BO6" i="52"/>
  <c r="AP687" i="51"/>
  <c r="AN687" i="51"/>
  <c r="AO687" i="51"/>
  <c r="AL688" i="51"/>
  <c r="AK687" i="51"/>
  <c r="AM687" i="51"/>
  <c r="AL632" i="51"/>
  <c r="AO631" i="51"/>
  <c r="AN631" i="51"/>
  <c r="AP631" i="51"/>
  <c r="AK631" i="51"/>
  <c r="AM631" i="51"/>
  <c r="AN575" i="51"/>
  <c r="AO575" i="51"/>
  <c r="AP575" i="51"/>
  <c r="AL576" i="51"/>
  <c r="AK575" i="51"/>
  <c r="AM575" i="51"/>
  <c r="AO519" i="51"/>
  <c r="AN519" i="51"/>
  <c r="AP519" i="51"/>
  <c r="AL520" i="51"/>
  <c r="AK519" i="51"/>
  <c r="AM519" i="51"/>
  <c r="AL296" i="51"/>
  <c r="AK295" i="51"/>
  <c r="AN295" i="51"/>
  <c r="AO295" i="51"/>
  <c r="AP295" i="51"/>
  <c r="AM295" i="51"/>
  <c r="AL408" i="51"/>
  <c r="AP407" i="51"/>
  <c r="AO407" i="51"/>
  <c r="AN407" i="51"/>
  <c r="AK407" i="51"/>
  <c r="AM407" i="51"/>
  <c r="AO463" i="51"/>
  <c r="AP463" i="51"/>
  <c r="AK463" i="51"/>
  <c r="AN463" i="51"/>
  <c r="AL464" i="51"/>
  <c r="AM463" i="51"/>
  <c r="AP351" i="51"/>
  <c r="AL352" i="51"/>
  <c r="AK351" i="51"/>
  <c r="AN351" i="51"/>
  <c r="AO351" i="51"/>
  <c r="AM351" i="51"/>
  <c r="AO743" i="51"/>
  <c r="AN743" i="51"/>
  <c r="AP743" i="51"/>
  <c r="AL744" i="51"/>
  <c r="AK743" i="51"/>
  <c r="AM743" i="51"/>
  <c r="AL72" i="51"/>
  <c r="AN71" i="51"/>
  <c r="AP71" i="51"/>
  <c r="AO71" i="51"/>
  <c r="AK71" i="51"/>
  <c r="AL184" i="51"/>
  <c r="AN183" i="51"/>
  <c r="AP183" i="51"/>
  <c r="AO183" i="51"/>
  <c r="AM183" i="51"/>
  <c r="AK183" i="51"/>
  <c r="AL16" i="51"/>
  <c r="AO16" i="51" s="1"/>
  <c r="AK127" i="51"/>
  <c r="AP127" i="51"/>
  <c r="AO127" i="51"/>
  <c r="AN127" i="51"/>
  <c r="AL128" i="51"/>
  <c r="AM127" i="51"/>
  <c r="AL240" i="51"/>
  <c r="AM239" i="51"/>
  <c r="AK239" i="51"/>
  <c r="AN239" i="51"/>
  <c r="AO239" i="51"/>
  <c r="AP239" i="51"/>
  <c r="AM71" i="51"/>
  <c r="AK15" i="51"/>
  <c r="AP15" i="51"/>
  <c r="AN15" i="51"/>
  <c r="AO15" i="51"/>
  <c r="AJ7" i="52"/>
  <c r="BM7" i="52" s="1"/>
  <c r="BL7" i="52" s="1"/>
  <c r="AK7" i="52"/>
  <c r="BP7" i="52" s="1"/>
  <c r="AL7" i="52"/>
  <c r="Z18" i="42"/>
  <c r="J5" i="54"/>
  <c r="I6" i="54"/>
  <c r="A24" i="54"/>
  <c r="B23" i="54"/>
  <c r="D17" i="54"/>
  <c r="C18" i="54"/>
  <c r="A6" i="54"/>
  <c r="B5" i="54"/>
  <c r="A30" i="54"/>
  <c r="B29" i="54"/>
  <c r="J23" i="54"/>
  <c r="I24" i="54"/>
  <c r="H23" i="54"/>
  <c r="G24" i="54"/>
  <c r="I18" i="54"/>
  <c r="J17" i="54"/>
  <c r="D29" i="54"/>
  <c r="C30" i="54"/>
  <c r="M24" i="54"/>
  <c r="N23" i="54"/>
  <c r="H5" i="54"/>
  <c r="G6" i="54"/>
  <c r="L29" i="54"/>
  <c r="K30" i="54"/>
  <c r="F11" i="54"/>
  <c r="E12" i="54"/>
  <c r="E4" i="54"/>
  <c r="K4" i="54"/>
  <c r="L11" i="54"/>
  <c r="K12" i="54"/>
  <c r="A18" i="54"/>
  <c r="B17" i="54"/>
  <c r="D11" i="54"/>
  <c r="C12" i="54"/>
  <c r="C4" i="54"/>
  <c r="C36" i="54"/>
  <c r="D35" i="54"/>
  <c r="F23" i="54"/>
  <c r="E24" i="54"/>
  <c r="H17" i="54"/>
  <c r="G18" i="54"/>
  <c r="F5" i="54"/>
  <c r="E6" i="54"/>
  <c r="J29" i="54"/>
  <c r="I30" i="54"/>
  <c r="L23" i="54"/>
  <c r="K24" i="54"/>
  <c r="I4" i="54"/>
  <c r="J11" i="54"/>
  <c r="I12" i="54"/>
  <c r="B24" i="51"/>
  <c r="C29" i="55" s="1"/>
  <c r="AM68" i="55" s="1"/>
  <c r="C25" i="51"/>
  <c r="E20" i="51"/>
  <c r="I5" i="55" s="1"/>
  <c r="AY4" i="55" s="1"/>
  <c r="A24" i="51"/>
  <c r="A29" i="55" s="1"/>
  <c r="AI68" i="55" s="1"/>
  <c r="D20" i="51"/>
  <c r="G5" i="55" s="1"/>
  <c r="AU4" i="55" s="1"/>
  <c r="F21" i="51"/>
  <c r="K11" i="55" s="1"/>
  <c r="BC20" i="55" s="1"/>
  <c r="B25" i="51"/>
  <c r="C35" i="55" s="1"/>
  <c r="AM84" i="55" s="1"/>
  <c r="C20" i="51"/>
  <c r="E5" i="55" s="1"/>
  <c r="AQ4" i="55" s="1"/>
  <c r="E21" i="51"/>
  <c r="I11" i="55" s="1"/>
  <c r="AY20" i="55" s="1"/>
  <c r="G22" i="51"/>
  <c r="M17" i="55" s="1"/>
  <c r="BG36" i="55" s="1"/>
  <c r="A25" i="51"/>
  <c r="A35" i="55" s="1"/>
  <c r="AI84" i="55" s="1"/>
  <c r="B20" i="51"/>
  <c r="C5" i="55" s="1"/>
  <c r="AM4" i="55" s="1"/>
  <c r="D21" i="51"/>
  <c r="G11" i="55" s="1"/>
  <c r="AU20" i="55" s="1"/>
  <c r="F22" i="51"/>
  <c r="K17" i="55" s="1"/>
  <c r="BC36" i="55" s="1"/>
  <c r="A20" i="51"/>
  <c r="A5" i="55" s="1"/>
  <c r="AI4" i="55" s="1"/>
  <c r="C21" i="51"/>
  <c r="E11" i="55" s="1"/>
  <c r="AQ20" i="55" s="1"/>
  <c r="E22" i="51"/>
  <c r="I17" i="55" s="1"/>
  <c r="AY36" i="55" s="1"/>
  <c r="G23" i="51"/>
  <c r="M23" i="55" s="1"/>
  <c r="BG52" i="55" s="1"/>
  <c r="I18" i="51"/>
  <c r="B21" i="51"/>
  <c r="C11" i="55" s="1"/>
  <c r="AM20" i="55" s="1"/>
  <c r="D22" i="51"/>
  <c r="G17" i="55" s="1"/>
  <c r="AU36" i="55" s="1"/>
  <c r="F23" i="51"/>
  <c r="K23" i="55" s="1"/>
  <c r="BC52" i="55" s="1"/>
  <c r="A21" i="51"/>
  <c r="A11" i="55" s="1"/>
  <c r="AI20" i="55" s="1"/>
  <c r="C22" i="51"/>
  <c r="E17" i="55" s="1"/>
  <c r="AQ36" i="55" s="1"/>
  <c r="E23" i="51"/>
  <c r="I23" i="55" s="1"/>
  <c r="AY52" i="55" s="1"/>
  <c r="G24" i="51"/>
  <c r="M29" i="55" s="1"/>
  <c r="BG68" i="55" s="1"/>
  <c r="B22" i="51"/>
  <c r="C17" i="55" s="1"/>
  <c r="AM36" i="55" s="1"/>
  <c r="D23" i="51"/>
  <c r="G23" i="55" s="1"/>
  <c r="AU52" i="55" s="1"/>
  <c r="F24" i="51"/>
  <c r="K29" i="55" s="1"/>
  <c r="BC68" i="55" s="1"/>
  <c r="A22" i="51"/>
  <c r="A17" i="55" s="1"/>
  <c r="AI36" i="55" s="1"/>
  <c r="C23" i="51"/>
  <c r="E23" i="55" s="1"/>
  <c r="AQ52" i="55" s="1"/>
  <c r="E24" i="51"/>
  <c r="I29" i="55" s="1"/>
  <c r="AY68" i="55" s="1"/>
  <c r="G25" i="51"/>
  <c r="H3" i="55"/>
  <c r="B23" i="51"/>
  <c r="C23" i="55" s="1"/>
  <c r="AM52" i="55" s="1"/>
  <c r="D24" i="51"/>
  <c r="G29" i="55" s="1"/>
  <c r="AU68" i="55" s="1"/>
  <c r="F25" i="51"/>
  <c r="G20" i="51"/>
  <c r="M5" i="55" s="1"/>
  <c r="BG4" i="55" s="1"/>
  <c r="A23" i="51"/>
  <c r="A23" i="55" s="1"/>
  <c r="AI52" i="55" s="1"/>
  <c r="C24" i="51"/>
  <c r="E29" i="55" s="1"/>
  <c r="AQ68" i="55" s="1"/>
  <c r="E25" i="51"/>
  <c r="F20" i="51"/>
  <c r="K5" i="55" s="1"/>
  <c r="BC4" i="55" s="1"/>
  <c r="D25" i="51"/>
  <c r="G21" i="51"/>
  <c r="M11" i="55" s="1"/>
  <c r="BG20" i="55" s="1"/>
  <c r="M18" i="54"/>
  <c r="N17" i="54"/>
  <c r="D23" i="54"/>
  <c r="C24" i="54"/>
  <c r="A12" i="54"/>
  <c r="B11" i="54"/>
  <c r="A4" i="54"/>
  <c r="A36" i="54"/>
  <c r="B35" i="54"/>
  <c r="F29" i="54"/>
  <c r="E30" i="54"/>
  <c r="H29" i="54"/>
  <c r="G30" i="54"/>
  <c r="F17" i="54"/>
  <c r="E18" i="54"/>
  <c r="D5" i="54"/>
  <c r="C6" i="54"/>
  <c r="L5" i="54"/>
  <c r="K6" i="54"/>
  <c r="G12" i="54"/>
  <c r="G4" i="54"/>
  <c r="H11" i="54"/>
  <c r="N5" i="54"/>
  <c r="M6" i="54"/>
  <c r="N29" i="54"/>
  <c r="M30" i="54"/>
  <c r="K18" i="54"/>
  <c r="L17" i="54"/>
  <c r="M4" i="54"/>
  <c r="N11" i="54"/>
  <c r="M12" i="54"/>
  <c r="G41" i="44"/>
  <c r="D20" i="49"/>
  <c r="E20" i="49" s="1"/>
  <c r="D35" i="49"/>
  <c r="E35" i="49" s="1"/>
  <c r="G7" i="44"/>
  <c r="D43" i="49"/>
  <c r="E43" i="49" s="1"/>
  <c r="G4" i="44"/>
  <c r="G5" i="44"/>
  <c r="G6" i="44"/>
  <c r="G3" i="44"/>
  <c r="P41" i="49"/>
  <c r="P40" i="49"/>
  <c r="P39" i="49"/>
  <c r="P38" i="49"/>
  <c r="P37" i="49"/>
  <c r="P36" i="49"/>
  <c r="P35" i="49"/>
  <c r="P34" i="49"/>
  <c r="P33" i="49"/>
  <c r="P32" i="49"/>
  <c r="P30" i="49"/>
  <c r="P29" i="49"/>
  <c r="P28" i="49"/>
  <c r="P27" i="49"/>
  <c r="P26" i="49"/>
  <c r="P25" i="49"/>
  <c r="P24" i="49"/>
  <c r="P23" i="49"/>
  <c r="P22" i="49"/>
  <c r="P21" i="49"/>
  <c r="P20" i="49"/>
  <c r="P19" i="49"/>
  <c r="P18" i="49"/>
  <c r="P17" i="49"/>
  <c r="P16" i="49"/>
  <c r="P15" i="49"/>
  <c r="P14" i="49"/>
  <c r="N41" i="49"/>
  <c r="O41" i="49" s="1"/>
  <c r="N40" i="49"/>
  <c r="O40" i="49" s="1"/>
  <c r="N39" i="49"/>
  <c r="O39" i="49" s="1"/>
  <c r="N38" i="49"/>
  <c r="O38" i="49" s="1"/>
  <c r="N37" i="49"/>
  <c r="O37" i="49" s="1"/>
  <c r="N36" i="49"/>
  <c r="O36" i="49" s="1"/>
  <c r="N35" i="49"/>
  <c r="O35" i="49" s="1"/>
  <c r="N34" i="49"/>
  <c r="O34" i="49" s="1"/>
  <c r="N33" i="49"/>
  <c r="O33" i="49" s="1"/>
  <c r="N32" i="49"/>
  <c r="O32" i="49" s="1"/>
  <c r="N15" i="49"/>
  <c r="O15" i="49" s="1"/>
  <c r="N16" i="49"/>
  <c r="O16" i="49" s="1"/>
  <c r="N17" i="49"/>
  <c r="O17" i="49" s="1"/>
  <c r="N18" i="49"/>
  <c r="O18" i="49" s="1"/>
  <c r="N19" i="49"/>
  <c r="O19" i="49" s="1"/>
  <c r="N20" i="49"/>
  <c r="O20" i="49" s="1"/>
  <c r="N21" i="49"/>
  <c r="O21" i="49" s="1"/>
  <c r="N22" i="49"/>
  <c r="O22" i="49" s="1"/>
  <c r="N23" i="49"/>
  <c r="O23" i="49" s="1"/>
  <c r="N24" i="49"/>
  <c r="O24" i="49" s="1"/>
  <c r="N25" i="49"/>
  <c r="O25" i="49" s="1"/>
  <c r="N26" i="49"/>
  <c r="O26" i="49" s="1"/>
  <c r="N27" i="49"/>
  <c r="O27" i="49" s="1"/>
  <c r="N28" i="49"/>
  <c r="O28" i="49" s="1"/>
  <c r="N29" i="49"/>
  <c r="O29" i="49" s="1"/>
  <c r="N30" i="49"/>
  <c r="O30" i="49" s="1"/>
  <c r="N14" i="49"/>
  <c r="O14" i="49" s="1"/>
  <c r="L41" i="49"/>
  <c r="M41" i="49" s="1"/>
  <c r="L40" i="49"/>
  <c r="M40" i="49" s="1"/>
  <c r="L39" i="49"/>
  <c r="M39" i="49" s="1"/>
  <c r="L38" i="49"/>
  <c r="M38" i="49" s="1"/>
  <c r="L37" i="49"/>
  <c r="M37" i="49" s="1"/>
  <c r="L36" i="49"/>
  <c r="M36" i="49" s="1"/>
  <c r="L35" i="49"/>
  <c r="M35" i="49" s="1"/>
  <c r="L34" i="49"/>
  <c r="M34" i="49" s="1"/>
  <c r="L33" i="49"/>
  <c r="M33" i="49" s="1"/>
  <c r="L32" i="49"/>
  <c r="M32" i="49" s="1"/>
  <c r="L30" i="49"/>
  <c r="M30" i="49" s="1"/>
  <c r="L29" i="49"/>
  <c r="M29" i="49" s="1"/>
  <c r="L28" i="49"/>
  <c r="M28" i="49" s="1"/>
  <c r="L27" i="49"/>
  <c r="M27" i="49" s="1"/>
  <c r="L26" i="49"/>
  <c r="M26" i="49" s="1"/>
  <c r="L25" i="49"/>
  <c r="M25" i="49" s="1"/>
  <c r="L24" i="49"/>
  <c r="M24" i="49" s="1"/>
  <c r="L23" i="49"/>
  <c r="M23" i="49" s="1"/>
  <c r="L22" i="49"/>
  <c r="M22" i="49" s="1"/>
  <c r="L21" i="49"/>
  <c r="M21" i="49" s="1"/>
  <c r="L20" i="49"/>
  <c r="M20" i="49" s="1"/>
  <c r="L19" i="49"/>
  <c r="M19" i="49" s="1"/>
  <c r="L18" i="49"/>
  <c r="M18" i="49" s="1"/>
  <c r="L17" i="49"/>
  <c r="M17" i="49" s="1"/>
  <c r="L16" i="49"/>
  <c r="M16" i="49" s="1"/>
  <c r="L15" i="49"/>
  <c r="M15" i="49" s="1"/>
  <c r="L14" i="49"/>
  <c r="M14" i="49" s="1"/>
  <c r="K41" i="49"/>
  <c r="K40" i="49"/>
  <c r="K39" i="49"/>
  <c r="K38" i="49"/>
  <c r="K37" i="49"/>
  <c r="K36" i="49"/>
  <c r="K35" i="49"/>
  <c r="K34" i="49"/>
  <c r="K33" i="49"/>
  <c r="K32" i="49"/>
  <c r="K30" i="49"/>
  <c r="K29" i="49"/>
  <c r="K28" i="49"/>
  <c r="K27" i="49"/>
  <c r="K26" i="49"/>
  <c r="K25" i="49"/>
  <c r="K24" i="49"/>
  <c r="K23" i="49"/>
  <c r="K22" i="49"/>
  <c r="K21" i="49"/>
  <c r="K20" i="49"/>
  <c r="K19" i="49"/>
  <c r="K18" i="49"/>
  <c r="K17" i="49"/>
  <c r="K16" i="49"/>
  <c r="K15" i="49"/>
  <c r="K14" i="49"/>
  <c r="J41" i="49"/>
  <c r="J40" i="49"/>
  <c r="J39" i="49"/>
  <c r="J38" i="49"/>
  <c r="J37" i="49"/>
  <c r="J36" i="49"/>
  <c r="J35" i="49"/>
  <c r="J34" i="49"/>
  <c r="J33" i="49"/>
  <c r="J32" i="49"/>
  <c r="J15" i="49"/>
  <c r="J16" i="49"/>
  <c r="J17" i="49"/>
  <c r="J18" i="49"/>
  <c r="J19" i="49"/>
  <c r="J20" i="49"/>
  <c r="J21" i="49"/>
  <c r="J22" i="49"/>
  <c r="J23" i="49"/>
  <c r="J24" i="49"/>
  <c r="J25" i="49"/>
  <c r="J26" i="49"/>
  <c r="J27" i="49"/>
  <c r="J28" i="49"/>
  <c r="J29" i="49"/>
  <c r="J30" i="49"/>
  <c r="J14" i="49"/>
  <c r="H43" i="49"/>
  <c r="H42" i="49"/>
  <c r="H41" i="49"/>
  <c r="H40" i="49"/>
  <c r="H15" i="49"/>
  <c r="H16" i="49"/>
  <c r="H17" i="49"/>
  <c r="H18" i="49"/>
  <c r="H19" i="49"/>
  <c r="H20" i="49"/>
  <c r="H21" i="49"/>
  <c r="H22" i="49"/>
  <c r="H23" i="49"/>
  <c r="H24" i="49"/>
  <c r="H25" i="49"/>
  <c r="H26" i="49"/>
  <c r="H27" i="49"/>
  <c r="H28" i="49"/>
  <c r="H29" i="49"/>
  <c r="H30" i="49"/>
  <c r="H31" i="49"/>
  <c r="H32" i="49"/>
  <c r="H33" i="49"/>
  <c r="H34" i="49"/>
  <c r="H35" i="49"/>
  <c r="H36" i="49"/>
  <c r="H37" i="49"/>
  <c r="H38" i="49"/>
  <c r="H14" i="49"/>
  <c r="G43" i="49"/>
  <c r="G42" i="49"/>
  <c r="G41" i="49"/>
  <c r="G40" i="49"/>
  <c r="G15" i="49"/>
  <c r="G16" i="49"/>
  <c r="G17" i="49"/>
  <c r="G18" i="49"/>
  <c r="G19" i="49"/>
  <c r="G20" i="49"/>
  <c r="G21" i="49"/>
  <c r="G22" i="49"/>
  <c r="G23" i="49"/>
  <c r="G24" i="49"/>
  <c r="G25" i="49"/>
  <c r="G26" i="49"/>
  <c r="G27" i="49"/>
  <c r="G28" i="49"/>
  <c r="G29" i="49"/>
  <c r="G30" i="49"/>
  <c r="G31" i="49"/>
  <c r="G32" i="49"/>
  <c r="G33" i="49"/>
  <c r="G34" i="49"/>
  <c r="G35" i="49"/>
  <c r="G36" i="49"/>
  <c r="G37" i="49"/>
  <c r="G38" i="49"/>
  <c r="G14" i="49"/>
  <c r="F43" i="49"/>
  <c r="F42" i="49"/>
  <c r="F41" i="49"/>
  <c r="F40" i="49"/>
  <c r="F15" i="49"/>
  <c r="F16" i="49"/>
  <c r="F17" i="49"/>
  <c r="F18" i="49"/>
  <c r="F19" i="49"/>
  <c r="F20" i="49"/>
  <c r="F21" i="49"/>
  <c r="F22" i="49"/>
  <c r="F23" i="49"/>
  <c r="F24" i="49"/>
  <c r="F25" i="49"/>
  <c r="F26" i="49"/>
  <c r="F27" i="49"/>
  <c r="F28" i="49"/>
  <c r="F29" i="49"/>
  <c r="F30" i="49"/>
  <c r="F31" i="49"/>
  <c r="F32" i="49"/>
  <c r="F33" i="49"/>
  <c r="F34" i="49"/>
  <c r="F35" i="49"/>
  <c r="F36" i="49"/>
  <c r="F37" i="49"/>
  <c r="F38" i="49"/>
  <c r="F14" i="49"/>
  <c r="D42" i="49"/>
  <c r="E42" i="49" s="1"/>
  <c r="D41" i="49"/>
  <c r="E41" i="49" s="1"/>
  <c r="D40" i="49"/>
  <c r="E40" i="49" s="1"/>
  <c r="D15" i="49"/>
  <c r="E15" i="49" s="1"/>
  <c r="D16" i="49"/>
  <c r="E16" i="49" s="1"/>
  <c r="D17" i="49"/>
  <c r="E17" i="49" s="1"/>
  <c r="D18" i="49"/>
  <c r="E18" i="49" s="1"/>
  <c r="D19" i="49"/>
  <c r="E19" i="49" s="1"/>
  <c r="D21" i="49"/>
  <c r="E21" i="49" s="1"/>
  <c r="D22" i="49"/>
  <c r="E22" i="49" s="1"/>
  <c r="D23" i="49"/>
  <c r="E23" i="49" s="1"/>
  <c r="D24" i="49"/>
  <c r="E24" i="49" s="1"/>
  <c r="D25" i="49"/>
  <c r="E25" i="49" s="1"/>
  <c r="D26" i="49"/>
  <c r="E26" i="49" s="1"/>
  <c r="D27" i="49"/>
  <c r="E27" i="49" s="1"/>
  <c r="D28" i="49"/>
  <c r="E28" i="49" s="1"/>
  <c r="D29" i="49"/>
  <c r="E29" i="49" s="1"/>
  <c r="D30" i="49"/>
  <c r="E30" i="49" s="1"/>
  <c r="D31" i="49"/>
  <c r="E31" i="49" s="1"/>
  <c r="D32" i="49"/>
  <c r="E32" i="49" s="1"/>
  <c r="D33" i="49"/>
  <c r="E33" i="49" s="1"/>
  <c r="D34" i="49"/>
  <c r="E34" i="49" s="1"/>
  <c r="D36" i="49"/>
  <c r="E36" i="49" s="1"/>
  <c r="D37" i="49"/>
  <c r="E37" i="49" s="1"/>
  <c r="D38" i="49"/>
  <c r="E38" i="49" s="1"/>
  <c r="D14" i="49"/>
  <c r="E14" i="49" s="1"/>
  <c r="C41" i="49"/>
  <c r="C42" i="49"/>
  <c r="C43" i="49"/>
  <c r="C40" i="49"/>
  <c r="C15" i="49"/>
  <c r="C16" i="49"/>
  <c r="C17" i="49"/>
  <c r="C18" i="49"/>
  <c r="C19" i="49"/>
  <c r="C20" i="49"/>
  <c r="C21" i="49"/>
  <c r="C22" i="49"/>
  <c r="C23" i="49"/>
  <c r="C24" i="49"/>
  <c r="C25" i="49"/>
  <c r="C26" i="49"/>
  <c r="C27" i="49"/>
  <c r="C28" i="49"/>
  <c r="C29" i="49"/>
  <c r="C30" i="49"/>
  <c r="C31" i="49"/>
  <c r="C32" i="49"/>
  <c r="C33" i="49"/>
  <c r="C34" i="49"/>
  <c r="C35" i="49"/>
  <c r="C36" i="49"/>
  <c r="C37" i="49"/>
  <c r="C38" i="49"/>
  <c r="C14" i="49"/>
  <c r="B41" i="49"/>
  <c r="B42" i="49"/>
  <c r="B43" i="49"/>
  <c r="B40" i="49"/>
  <c r="B15" i="49"/>
  <c r="B16" i="49"/>
  <c r="B17" i="49"/>
  <c r="B18" i="49"/>
  <c r="B19" i="49"/>
  <c r="B20" i="49"/>
  <c r="B21" i="49"/>
  <c r="B22" i="49"/>
  <c r="B23" i="49"/>
  <c r="B24" i="49"/>
  <c r="B25" i="49"/>
  <c r="B26" i="49"/>
  <c r="B27" i="49"/>
  <c r="B28" i="49"/>
  <c r="B29" i="49"/>
  <c r="B30" i="49"/>
  <c r="B31" i="49"/>
  <c r="B32" i="49"/>
  <c r="B33" i="49"/>
  <c r="B34" i="49"/>
  <c r="B35" i="49"/>
  <c r="B36" i="49"/>
  <c r="B37" i="49"/>
  <c r="B38" i="49"/>
  <c r="B14" i="49"/>
  <c r="D6" i="49"/>
  <c r="E6" i="49" s="1"/>
  <c r="D7" i="49"/>
  <c r="E7" i="49" s="1"/>
  <c r="D8" i="49"/>
  <c r="E8" i="49" s="1"/>
  <c r="D9" i="49"/>
  <c r="E9" i="49" s="1"/>
  <c r="D10" i="49"/>
  <c r="D5" i="49"/>
  <c r="E5" i="49" s="1"/>
  <c r="C6" i="49"/>
  <c r="C7" i="49"/>
  <c r="C8" i="49"/>
  <c r="C9" i="49"/>
  <c r="C10" i="49"/>
  <c r="C5" i="49"/>
  <c r="B6" i="49"/>
  <c r="B7" i="49"/>
  <c r="B8" i="49"/>
  <c r="B9" i="49"/>
  <c r="J9" i="49" s="1"/>
  <c r="B10" i="49"/>
  <c r="B5" i="49"/>
  <c r="L9" i="49" l="1"/>
  <c r="M9" i="49"/>
  <c r="AS65" i="51"/>
  <c r="H1" i="56"/>
  <c r="AK6" i="54"/>
  <c r="BP6" i="54" s="1"/>
  <c r="BO6" i="54" s="1"/>
  <c r="AL6" i="54"/>
  <c r="AJ6" i="54"/>
  <c r="BM6" i="54" s="1"/>
  <c r="BL6" i="54" s="1"/>
  <c r="AM6" i="55"/>
  <c r="AM7" i="55" s="1"/>
  <c r="AI7" i="54"/>
  <c r="AL7" i="53"/>
  <c r="AK7" i="53"/>
  <c r="BP7" i="53" s="1"/>
  <c r="BO7" i="53" s="1"/>
  <c r="AJ7" i="53"/>
  <c r="BM7" i="53" s="1"/>
  <c r="BL7" i="53" s="1"/>
  <c r="AI8" i="53"/>
  <c r="AI6" i="55"/>
  <c r="AP7" i="53"/>
  <c r="AO7" i="53"/>
  <c r="BP19" i="53" s="1"/>
  <c r="AN7" i="53"/>
  <c r="BM19" i="53" s="1"/>
  <c r="BO7" i="52"/>
  <c r="AM16" i="51"/>
  <c r="AP16" i="51"/>
  <c r="AN16" i="51"/>
  <c r="AL297" i="51"/>
  <c r="AK296" i="51"/>
  <c r="AP296" i="51"/>
  <c r="AN296" i="51"/>
  <c r="AO296" i="51"/>
  <c r="AM296" i="51"/>
  <c r="AP744" i="51"/>
  <c r="AO744" i="51"/>
  <c r="AN744" i="51"/>
  <c r="AL745" i="51"/>
  <c r="AK744" i="51"/>
  <c r="AM744" i="51"/>
  <c r="AP576" i="51"/>
  <c r="AO576" i="51"/>
  <c r="AN576" i="51"/>
  <c r="AL577" i="51"/>
  <c r="AK576" i="51"/>
  <c r="AM576" i="51"/>
  <c r="AP688" i="51"/>
  <c r="AN688" i="51"/>
  <c r="AO688" i="51"/>
  <c r="AL689" i="51"/>
  <c r="AM688" i="51"/>
  <c r="AK688" i="51"/>
  <c r="AN464" i="51"/>
  <c r="AL465" i="51"/>
  <c r="AP464" i="51"/>
  <c r="AO464" i="51"/>
  <c r="AK464" i="51"/>
  <c r="AM464" i="51"/>
  <c r="AL409" i="51"/>
  <c r="AP408" i="51"/>
  <c r="AO408" i="51"/>
  <c r="AN408" i="51"/>
  <c r="AK408" i="51"/>
  <c r="AM408" i="51"/>
  <c r="AL633" i="51"/>
  <c r="AO632" i="51"/>
  <c r="AN632" i="51"/>
  <c r="AP632" i="51"/>
  <c r="AK632" i="51"/>
  <c r="AM632" i="51"/>
  <c r="AL17" i="51"/>
  <c r="AN17" i="51" s="1"/>
  <c r="AP352" i="51"/>
  <c r="AL353" i="51"/>
  <c r="AN352" i="51"/>
  <c r="AO352" i="51"/>
  <c r="AK352" i="51"/>
  <c r="AM352" i="51"/>
  <c r="AK16" i="51"/>
  <c r="AO520" i="51"/>
  <c r="AP520" i="51"/>
  <c r="AL521" i="51"/>
  <c r="AN520" i="51"/>
  <c r="AK520" i="51"/>
  <c r="AM520" i="51"/>
  <c r="AL73" i="51"/>
  <c r="AP72" i="51"/>
  <c r="AN72" i="51"/>
  <c r="AO72" i="51"/>
  <c r="AK72" i="51"/>
  <c r="AK128" i="51"/>
  <c r="AN128" i="51"/>
  <c r="AO128" i="51"/>
  <c r="AP128" i="51"/>
  <c r="AL129" i="51"/>
  <c r="AM128" i="51"/>
  <c r="AL185" i="51"/>
  <c r="AP184" i="51"/>
  <c r="AO184" i="51"/>
  <c r="AN184" i="51"/>
  <c r="AK184" i="51"/>
  <c r="AM184" i="51"/>
  <c r="AL241" i="51"/>
  <c r="AM240" i="51"/>
  <c r="AK240" i="51"/>
  <c r="AN240" i="51"/>
  <c r="AO240" i="51"/>
  <c r="AP240" i="51"/>
  <c r="AM72" i="51"/>
  <c r="J29" i="55"/>
  <c r="I30" i="55"/>
  <c r="D23" i="55"/>
  <c r="C24" i="55"/>
  <c r="A12" i="55"/>
  <c r="B11" i="55"/>
  <c r="A4" i="55"/>
  <c r="A36" i="55"/>
  <c r="B35" i="55"/>
  <c r="M4" i="55"/>
  <c r="N11" i="55"/>
  <c r="M12" i="55"/>
  <c r="H29" i="55"/>
  <c r="G30" i="55"/>
  <c r="F17" i="55"/>
  <c r="E18" i="55"/>
  <c r="D5" i="55"/>
  <c r="C6" i="55"/>
  <c r="J23" i="55"/>
  <c r="I24" i="55"/>
  <c r="G12" i="55"/>
  <c r="G4" i="55"/>
  <c r="H11" i="55"/>
  <c r="D29" i="55"/>
  <c r="C30" i="55"/>
  <c r="N5" i="55"/>
  <c r="M6" i="55"/>
  <c r="K18" i="55"/>
  <c r="L17" i="55"/>
  <c r="N29" i="55"/>
  <c r="M30" i="55"/>
  <c r="A24" i="55"/>
  <c r="B23" i="55"/>
  <c r="D17" i="55"/>
  <c r="C18" i="55"/>
  <c r="A6" i="55"/>
  <c r="B5" i="55"/>
  <c r="J5" i="55"/>
  <c r="I6" i="55"/>
  <c r="F29" i="55"/>
  <c r="E30" i="55"/>
  <c r="H23" i="55"/>
  <c r="G24" i="55"/>
  <c r="F11" i="55"/>
  <c r="E12" i="55"/>
  <c r="E4" i="55"/>
  <c r="A30" i="55"/>
  <c r="B29" i="55"/>
  <c r="L29" i="55"/>
  <c r="K30" i="55"/>
  <c r="I18" i="55"/>
  <c r="J17" i="55"/>
  <c r="H5" i="55"/>
  <c r="G6" i="55"/>
  <c r="L5" i="55"/>
  <c r="K6" i="55"/>
  <c r="A18" i="55"/>
  <c r="B17" i="55"/>
  <c r="M24" i="55"/>
  <c r="N23" i="55"/>
  <c r="K4" i="55"/>
  <c r="L11" i="55"/>
  <c r="K12" i="55"/>
  <c r="F23" i="55"/>
  <c r="E24" i="55"/>
  <c r="M23" i="51"/>
  <c r="I23" i="56" s="1"/>
  <c r="AY52" i="56" s="1"/>
  <c r="O24" i="51"/>
  <c r="M29" i="56" s="1"/>
  <c r="BG68" i="56" s="1"/>
  <c r="J22" i="51"/>
  <c r="C17" i="56" s="1"/>
  <c r="AM36" i="56" s="1"/>
  <c r="I22" i="51"/>
  <c r="A17" i="56" s="1"/>
  <c r="AI36" i="56" s="1"/>
  <c r="K23" i="51"/>
  <c r="E23" i="56" s="1"/>
  <c r="AQ52" i="56" s="1"/>
  <c r="M24" i="51"/>
  <c r="I29" i="56" s="1"/>
  <c r="AY68" i="56" s="1"/>
  <c r="O25" i="51"/>
  <c r="J23" i="51"/>
  <c r="C23" i="56" s="1"/>
  <c r="AM52" i="56" s="1"/>
  <c r="L24" i="51"/>
  <c r="G29" i="56" s="1"/>
  <c r="AU68" i="56" s="1"/>
  <c r="N25" i="51"/>
  <c r="O20" i="51"/>
  <c r="M5" i="56" s="1"/>
  <c r="BG4" i="56" s="1"/>
  <c r="I23" i="51"/>
  <c r="A23" i="56" s="1"/>
  <c r="AI52" i="56" s="1"/>
  <c r="K24" i="51"/>
  <c r="E29" i="56" s="1"/>
  <c r="AQ68" i="56" s="1"/>
  <c r="M25" i="51"/>
  <c r="Q18" i="51"/>
  <c r="N20" i="51"/>
  <c r="K5" i="56" s="1"/>
  <c r="BC4" i="56" s="1"/>
  <c r="J24" i="51"/>
  <c r="C29" i="56" s="1"/>
  <c r="AM68" i="56" s="1"/>
  <c r="L25" i="51"/>
  <c r="M20" i="51"/>
  <c r="I5" i="56" s="1"/>
  <c r="AY4" i="56" s="1"/>
  <c r="O21" i="51"/>
  <c r="M11" i="56" s="1"/>
  <c r="BG20" i="56" s="1"/>
  <c r="I24" i="51"/>
  <c r="A29" i="56" s="1"/>
  <c r="AI68" i="56" s="1"/>
  <c r="K25" i="51"/>
  <c r="L20" i="51"/>
  <c r="G5" i="56" s="1"/>
  <c r="AU4" i="56" s="1"/>
  <c r="N21" i="51"/>
  <c r="K11" i="56" s="1"/>
  <c r="BC20" i="56" s="1"/>
  <c r="J25" i="51"/>
  <c r="C35" i="56" s="1"/>
  <c r="AM84" i="56" s="1"/>
  <c r="K20" i="51"/>
  <c r="E5" i="56" s="1"/>
  <c r="AQ4" i="56" s="1"/>
  <c r="M21" i="51"/>
  <c r="I11" i="56" s="1"/>
  <c r="AY20" i="56" s="1"/>
  <c r="O22" i="51"/>
  <c r="M17" i="56" s="1"/>
  <c r="BG36" i="56" s="1"/>
  <c r="I25" i="51"/>
  <c r="A35" i="56" s="1"/>
  <c r="AI84" i="56" s="1"/>
  <c r="J20" i="51"/>
  <c r="C5" i="56" s="1"/>
  <c r="AM4" i="56" s="1"/>
  <c r="L21" i="51"/>
  <c r="G11" i="56" s="1"/>
  <c r="AU20" i="56" s="1"/>
  <c r="N22" i="51"/>
  <c r="K17" i="56" s="1"/>
  <c r="BC36" i="56" s="1"/>
  <c r="I20" i="51"/>
  <c r="A5" i="56" s="1"/>
  <c r="AI4" i="56" s="1"/>
  <c r="K21" i="51"/>
  <c r="E11" i="56" s="1"/>
  <c r="AQ20" i="56" s="1"/>
  <c r="M22" i="51"/>
  <c r="I17" i="56" s="1"/>
  <c r="AY36" i="56" s="1"/>
  <c r="O23" i="51"/>
  <c r="M23" i="56" s="1"/>
  <c r="BG52" i="56" s="1"/>
  <c r="J21" i="51"/>
  <c r="C11" i="56" s="1"/>
  <c r="AM20" i="56" s="1"/>
  <c r="L22" i="51"/>
  <c r="G17" i="56" s="1"/>
  <c r="AU36" i="56" s="1"/>
  <c r="N23" i="51"/>
  <c r="K23" i="56" s="1"/>
  <c r="BC52" i="56" s="1"/>
  <c r="I21" i="51"/>
  <c r="A11" i="56" s="1"/>
  <c r="AI20" i="56" s="1"/>
  <c r="K22" i="51"/>
  <c r="E17" i="56" s="1"/>
  <c r="AQ36" i="56" s="1"/>
  <c r="L23" i="51"/>
  <c r="G23" i="56" s="1"/>
  <c r="AU52" i="56" s="1"/>
  <c r="N24" i="51"/>
  <c r="K29" i="56" s="1"/>
  <c r="BC68" i="56" s="1"/>
  <c r="C36" i="55"/>
  <c r="D35" i="55"/>
  <c r="D11" i="55"/>
  <c r="C12" i="55"/>
  <c r="C4" i="55"/>
  <c r="F5" i="55"/>
  <c r="E6" i="55"/>
  <c r="H17" i="55"/>
  <c r="G18" i="55"/>
  <c r="I4" i="55"/>
  <c r="J11" i="55"/>
  <c r="I12" i="55"/>
  <c r="L23" i="55"/>
  <c r="K24" i="55"/>
  <c r="M18" i="55"/>
  <c r="N17" i="55"/>
  <c r="M8" i="49"/>
  <c r="X19" i="49"/>
  <c r="AQ66" i="49" s="1"/>
  <c r="X20" i="49"/>
  <c r="AQ67" i="49" s="1"/>
  <c r="X15" i="49"/>
  <c r="AQ62" i="49" s="1"/>
  <c r="X21" i="49"/>
  <c r="AQ68" i="49" s="1"/>
  <c r="X17" i="49"/>
  <c r="AQ64" i="49" s="1"/>
  <c r="X18" i="49"/>
  <c r="AQ65" i="49" s="1"/>
  <c r="X16" i="49"/>
  <c r="AQ63" i="49" s="1"/>
  <c r="L5" i="49"/>
  <c r="M7" i="49"/>
  <c r="M6" i="49"/>
  <c r="M5" i="49"/>
  <c r="X32" i="49"/>
  <c r="X33" i="49"/>
  <c r="X26" i="49"/>
  <c r="AQ69" i="49" s="1"/>
  <c r="X27" i="49"/>
  <c r="AQ70" i="49" s="1"/>
  <c r="T18" i="49"/>
  <c r="AQ40" i="49" s="1"/>
  <c r="T33" i="49"/>
  <c r="T32" i="49"/>
  <c r="T27" i="49"/>
  <c r="AQ45" i="49" s="1"/>
  <c r="T26" i="49"/>
  <c r="AQ44" i="49" s="1"/>
  <c r="T21" i="49"/>
  <c r="AQ43" i="49" s="1"/>
  <c r="T20" i="49"/>
  <c r="AQ42" i="49" s="1"/>
  <c r="T19" i="49"/>
  <c r="AQ41" i="49" s="1"/>
  <c r="T17" i="49"/>
  <c r="AQ39" i="49" s="1"/>
  <c r="T16" i="49"/>
  <c r="AQ38" i="49" s="1"/>
  <c r="T15" i="49"/>
  <c r="AQ37" i="49" s="1"/>
  <c r="L8" i="49"/>
  <c r="J8" i="49"/>
  <c r="L7" i="49"/>
  <c r="J7" i="49"/>
  <c r="L6" i="49"/>
  <c r="J6" i="49"/>
  <c r="J5" i="49"/>
  <c r="E8" i="19"/>
  <c r="E4" i="19"/>
  <c r="E3" i="19"/>
  <c r="AX65" i="51" l="1"/>
  <c r="H1" i="57"/>
  <c r="AP7" i="55"/>
  <c r="AO7" i="55"/>
  <c r="BP19" i="55" s="1"/>
  <c r="AN7" i="55"/>
  <c r="BM19" i="55" s="1"/>
  <c r="AI7" i="55"/>
  <c r="AL6" i="55"/>
  <c r="AK6" i="55"/>
  <c r="BP6" i="55" s="1"/>
  <c r="BO6" i="55" s="1"/>
  <c r="AJ6" i="55"/>
  <c r="BM6" i="55" s="1"/>
  <c r="BL6" i="55" s="1"/>
  <c r="AK8" i="53"/>
  <c r="BP8" i="53" s="1"/>
  <c r="BO8" i="53" s="1"/>
  <c r="AJ8" i="53"/>
  <c r="BM8" i="53" s="1"/>
  <c r="BL8" i="53" s="1"/>
  <c r="AL8" i="53"/>
  <c r="AI9" i="53"/>
  <c r="AO6" i="55"/>
  <c r="BP18" i="55" s="1"/>
  <c r="AP6" i="55"/>
  <c r="AN6" i="55"/>
  <c r="BM18" i="55" s="1"/>
  <c r="AI6" i="56"/>
  <c r="AL7" i="54"/>
  <c r="AK7" i="54"/>
  <c r="BP7" i="54" s="1"/>
  <c r="BO7" i="54" s="1"/>
  <c r="AJ7" i="54"/>
  <c r="BM7" i="54" s="1"/>
  <c r="BL7" i="54" s="1"/>
  <c r="AM17" i="51"/>
  <c r="AO17" i="51"/>
  <c r="AL18" i="51"/>
  <c r="AO18" i="51" s="1"/>
  <c r="AP17" i="51"/>
  <c r="AK17" i="51"/>
  <c r="AN689" i="51"/>
  <c r="AO689" i="51"/>
  <c r="AP689" i="51"/>
  <c r="AL690" i="51"/>
  <c r="AM689" i="51"/>
  <c r="AK689" i="51"/>
  <c r="AL634" i="51"/>
  <c r="AP633" i="51"/>
  <c r="AO633" i="51"/>
  <c r="AN633" i="51"/>
  <c r="AK633" i="51"/>
  <c r="AM633" i="51"/>
  <c r="AN297" i="51"/>
  <c r="AO297" i="51"/>
  <c r="AP297" i="51"/>
  <c r="AL298" i="51"/>
  <c r="AK297" i="51"/>
  <c r="AM297" i="51"/>
  <c r="AO577" i="51"/>
  <c r="AL578" i="51"/>
  <c r="AP577" i="51"/>
  <c r="AN577" i="51"/>
  <c r="AK577" i="51"/>
  <c r="AM577" i="51"/>
  <c r="AL522" i="51"/>
  <c r="AO521" i="51"/>
  <c r="AP521" i="51"/>
  <c r="AN521" i="51"/>
  <c r="AK521" i="51"/>
  <c r="AM521" i="51"/>
  <c r="AO465" i="51"/>
  <c r="AP465" i="51"/>
  <c r="AN465" i="51"/>
  <c r="AL466" i="51"/>
  <c r="AK465" i="51"/>
  <c r="AM465" i="51"/>
  <c r="AL410" i="51"/>
  <c r="AP409" i="51"/>
  <c r="AO409" i="51"/>
  <c r="AN409" i="51"/>
  <c r="AK409" i="51"/>
  <c r="AM409" i="51"/>
  <c r="AP353" i="51"/>
  <c r="AN353" i="51"/>
  <c r="AO353" i="51"/>
  <c r="AL354" i="51"/>
  <c r="AK353" i="51"/>
  <c r="AM353" i="51"/>
  <c r="AO745" i="51"/>
  <c r="AL746" i="51"/>
  <c r="AN745" i="51"/>
  <c r="AP745" i="51"/>
  <c r="AK745" i="51"/>
  <c r="AM745" i="51"/>
  <c r="AL74" i="51"/>
  <c r="AP73" i="51"/>
  <c r="AN73" i="51"/>
  <c r="AO73" i="51"/>
  <c r="AK73" i="51"/>
  <c r="AM241" i="51"/>
  <c r="AK241" i="51"/>
  <c r="AN241" i="51"/>
  <c r="AO241" i="51"/>
  <c r="AP241" i="51"/>
  <c r="AL242" i="51"/>
  <c r="AN129" i="51"/>
  <c r="AO129" i="51"/>
  <c r="AP129" i="51"/>
  <c r="AL130" i="51"/>
  <c r="AM129" i="51"/>
  <c r="AK129" i="51"/>
  <c r="AL186" i="51"/>
  <c r="AP185" i="51"/>
  <c r="AO185" i="51"/>
  <c r="AN185" i="51"/>
  <c r="AK185" i="51"/>
  <c r="AM185" i="51"/>
  <c r="AM73" i="51"/>
  <c r="I4" i="56"/>
  <c r="J11" i="56"/>
  <c r="I12" i="56"/>
  <c r="A18" i="56"/>
  <c r="B17" i="56"/>
  <c r="F17" i="56"/>
  <c r="E18" i="56"/>
  <c r="G12" i="56"/>
  <c r="G4" i="56"/>
  <c r="H11" i="56"/>
  <c r="L29" i="56"/>
  <c r="K30" i="56"/>
  <c r="K18" i="56"/>
  <c r="L17" i="56"/>
  <c r="M4" i="56"/>
  <c r="N11" i="56"/>
  <c r="M12" i="56"/>
  <c r="D23" i="56"/>
  <c r="C24" i="56"/>
  <c r="A12" i="56"/>
  <c r="B11" i="56"/>
  <c r="A4" i="56"/>
  <c r="J29" i="56"/>
  <c r="I30" i="56"/>
  <c r="H23" i="56"/>
  <c r="G24" i="56"/>
  <c r="A30" i="56"/>
  <c r="B29" i="56"/>
  <c r="H29" i="56"/>
  <c r="G30" i="56"/>
  <c r="F11" i="56"/>
  <c r="E12" i="56"/>
  <c r="E4" i="56"/>
  <c r="N5" i="56"/>
  <c r="M6" i="56"/>
  <c r="H5" i="56"/>
  <c r="G6" i="56"/>
  <c r="I18" i="56"/>
  <c r="J17" i="56"/>
  <c r="K4" i="56"/>
  <c r="L11" i="56"/>
  <c r="K12" i="56"/>
  <c r="A24" i="56"/>
  <c r="B23" i="56"/>
  <c r="M24" i="56"/>
  <c r="N23" i="56"/>
  <c r="F29" i="56"/>
  <c r="E30" i="56"/>
  <c r="J23" i="56"/>
  <c r="I24" i="56"/>
  <c r="F5" i="56"/>
  <c r="E6" i="56"/>
  <c r="N29" i="56"/>
  <c r="M30" i="56"/>
  <c r="A6" i="56"/>
  <c r="B5" i="56"/>
  <c r="R25" i="51"/>
  <c r="C35" i="57" s="1"/>
  <c r="AM84" i="57" s="1"/>
  <c r="U21" i="51"/>
  <c r="I11" i="57" s="1"/>
  <c r="AY20" i="57" s="1"/>
  <c r="R20" i="51"/>
  <c r="C5" i="57" s="1"/>
  <c r="AM4" i="57" s="1"/>
  <c r="T21" i="51"/>
  <c r="G11" i="57" s="1"/>
  <c r="AU20" i="57" s="1"/>
  <c r="V22" i="51"/>
  <c r="K17" i="57" s="1"/>
  <c r="BC36" i="57" s="1"/>
  <c r="Q20" i="51"/>
  <c r="A5" i="57" s="1"/>
  <c r="AI4" i="57" s="1"/>
  <c r="S21" i="51"/>
  <c r="E11" i="57" s="1"/>
  <c r="AQ20" i="57" s="1"/>
  <c r="U22" i="51"/>
  <c r="I17" i="57" s="1"/>
  <c r="AY36" i="57" s="1"/>
  <c r="W23" i="51"/>
  <c r="M23" i="57" s="1"/>
  <c r="BG52" i="57" s="1"/>
  <c r="R21" i="51"/>
  <c r="C11" i="57" s="1"/>
  <c r="AM20" i="57" s="1"/>
  <c r="T22" i="51"/>
  <c r="G17" i="57" s="1"/>
  <c r="AU36" i="57" s="1"/>
  <c r="V23" i="51"/>
  <c r="K23" i="57" s="1"/>
  <c r="BC52" i="57" s="1"/>
  <c r="A27" i="51"/>
  <c r="Q21" i="51"/>
  <c r="A11" i="57" s="1"/>
  <c r="AI20" i="57" s="1"/>
  <c r="S22" i="51"/>
  <c r="E17" i="57" s="1"/>
  <c r="AQ36" i="57" s="1"/>
  <c r="U23" i="51"/>
  <c r="I23" i="57" s="1"/>
  <c r="AY52" i="57" s="1"/>
  <c r="W24" i="51"/>
  <c r="M29" i="57" s="1"/>
  <c r="BG68" i="57" s="1"/>
  <c r="R22" i="51"/>
  <c r="C17" i="57" s="1"/>
  <c r="AM36" i="57" s="1"/>
  <c r="T23" i="51"/>
  <c r="G23" i="57" s="1"/>
  <c r="AU52" i="57" s="1"/>
  <c r="V24" i="51"/>
  <c r="K29" i="57" s="1"/>
  <c r="BC68" i="57" s="1"/>
  <c r="Q22" i="51"/>
  <c r="A17" i="57" s="1"/>
  <c r="AI36" i="57" s="1"/>
  <c r="S23" i="51"/>
  <c r="E23" i="57" s="1"/>
  <c r="AQ52" i="57" s="1"/>
  <c r="U24" i="51"/>
  <c r="I29" i="57" s="1"/>
  <c r="AY68" i="57" s="1"/>
  <c r="W25" i="51"/>
  <c r="R23" i="51"/>
  <c r="C23" i="57" s="1"/>
  <c r="AM52" i="57" s="1"/>
  <c r="T24" i="51"/>
  <c r="G29" i="57" s="1"/>
  <c r="AU68" i="57" s="1"/>
  <c r="V25" i="51"/>
  <c r="W20" i="51"/>
  <c r="M5" i="57" s="1"/>
  <c r="BG4" i="57" s="1"/>
  <c r="Q23" i="51"/>
  <c r="A23" i="57" s="1"/>
  <c r="AI52" i="57" s="1"/>
  <c r="S24" i="51"/>
  <c r="E29" i="57" s="1"/>
  <c r="AQ68" i="57" s="1"/>
  <c r="U25" i="51"/>
  <c r="V20" i="51"/>
  <c r="K5" i="57" s="1"/>
  <c r="BC4" i="57" s="1"/>
  <c r="R24" i="51"/>
  <c r="C29" i="57" s="1"/>
  <c r="AM68" i="57" s="1"/>
  <c r="T25" i="51"/>
  <c r="U20" i="51"/>
  <c r="I5" i="57" s="1"/>
  <c r="AY4" i="57" s="1"/>
  <c r="W21" i="51"/>
  <c r="M11" i="57" s="1"/>
  <c r="BG20" i="57" s="1"/>
  <c r="Q24" i="51"/>
  <c r="A29" i="57" s="1"/>
  <c r="AI68" i="57" s="1"/>
  <c r="S25" i="51"/>
  <c r="T20" i="51"/>
  <c r="G5" i="57" s="1"/>
  <c r="AU4" i="57" s="1"/>
  <c r="V21" i="51"/>
  <c r="K11" i="57" s="1"/>
  <c r="BC20" i="57" s="1"/>
  <c r="S20" i="51"/>
  <c r="E5" i="57" s="1"/>
  <c r="AQ4" i="57" s="1"/>
  <c r="W22" i="51"/>
  <c r="M17" i="57" s="1"/>
  <c r="BG36" i="57" s="1"/>
  <c r="Q25" i="51"/>
  <c r="A35" i="57" s="1"/>
  <c r="AI84" i="57" s="1"/>
  <c r="C36" i="56"/>
  <c r="D35" i="56"/>
  <c r="M18" i="56"/>
  <c r="N17" i="56"/>
  <c r="H17" i="56"/>
  <c r="G18" i="56"/>
  <c r="L23" i="56"/>
  <c r="K24" i="56"/>
  <c r="A36" i="56"/>
  <c r="B35" i="56"/>
  <c r="D29" i="56"/>
  <c r="C30" i="56"/>
  <c r="F23" i="56"/>
  <c r="E24" i="56"/>
  <c r="D11" i="56"/>
  <c r="C12" i="56"/>
  <c r="C4" i="56"/>
  <c r="L5" i="56"/>
  <c r="K6" i="56"/>
  <c r="D17" i="56"/>
  <c r="C18" i="56"/>
  <c r="D5" i="56"/>
  <c r="C6" i="56"/>
  <c r="J5" i="56"/>
  <c r="I6" i="56"/>
  <c r="T29" i="49"/>
  <c r="T41" i="49" s="1"/>
  <c r="T35" i="49"/>
  <c r="X23" i="49"/>
  <c r="X40" i="49" s="1"/>
  <c r="M10" i="49"/>
  <c r="X39" i="49" s="1"/>
  <c r="L10" i="49"/>
  <c r="T39" i="49" s="1"/>
  <c r="X35" i="49"/>
  <c r="X29" i="49"/>
  <c r="X41" i="49" s="1"/>
  <c r="T23" i="49"/>
  <c r="T40" i="49" s="1"/>
  <c r="J43" i="49"/>
  <c r="BC65" i="51" l="1"/>
  <c r="H1" i="58"/>
  <c r="AL7" i="55"/>
  <c r="AK7" i="55"/>
  <c r="BP7" i="55" s="1"/>
  <c r="BO7" i="55" s="1"/>
  <c r="AJ7" i="55"/>
  <c r="BM7" i="55" s="1"/>
  <c r="BL7" i="55" s="1"/>
  <c r="AI8" i="55"/>
  <c r="AJ6" i="56"/>
  <c r="BM6" i="56" s="1"/>
  <c r="BL6" i="56" s="1"/>
  <c r="AK6" i="56"/>
  <c r="BP6" i="56" s="1"/>
  <c r="BO6" i="56" s="1"/>
  <c r="AL6" i="56"/>
  <c r="AI7" i="56"/>
  <c r="AL9" i="53"/>
  <c r="AJ9" i="53"/>
  <c r="BM9" i="53" s="1"/>
  <c r="BL9" i="53" s="1"/>
  <c r="AK9" i="53"/>
  <c r="BP9" i="53" s="1"/>
  <c r="BO9" i="53" s="1"/>
  <c r="AI10" i="53"/>
  <c r="AI6" i="57"/>
  <c r="AI7" i="57" s="1"/>
  <c r="AN18" i="51"/>
  <c r="AK18" i="51"/>
  <c r="AL19" i="51"/>
  <c r="AL20" i="51" s="1"/>
  <c r="AM18" i="51"/>
  <c r="AP18" i="51"/>
  <c r="AP466" i="51"/>
  <c r="AN466" i="51"/>
  <c r="AO466" i="51"/>
  <c r="AL467" i="51"/>
  <c r="AK466" i="51"/>
  <c r="AM466" i="51"/>
  <c r="AL411" i="51"/>
  <c r="AO410" i="51"/>
  <c r="AN410" i="51"/>
  <c r="AP410" i="51"/>
  <c r="AK410" i="51"/>
  <c r="AM410" i="51"/>
  <c r="AN522" i="51"/>
  <c r="AO522" i="51"/>
  <c r="AP522" i="51"/>
  <c r="AL523" i="51"/>
  <c r="AK522" i="51"/>
  <c r="AM522" i="51"/>
  <c r="AN746" i="51"/>
  <c r="AO746" i="51"/>
  <c r="AP746" i="51"/>
  <c r="AL747" i="51"/>
  <c r="AK746" i="51"/>
  <c r="AM746" i="51"/>
  <c r="AO298" i="51"/>
  <c r="AP298" i="51"/>
  <c r="AN298" i="51"/>
  <c r="AL299" i="51"/>
  <c r="AM298" i="51"/>
  <c r="AK298" i="51"/>
  <c r="AP690" i="51"/>
  <c r="AL691" i="51"/>
  <c r="AO690" i="51"/>
  <c r="AN690" i="51"/>
  <c r="AM690" i="51"/>
  <c r="AK690" i="51"/>
  <c r="AL635" i="51"/>
  <c r="AO634" i="51"/>
  <c r="AP634" i="51"/>
  <c r="AN634" i="51"/>
  <c r="AK634" i="51"/>
  <c r="AM634" i="51"/>
  <c r="AN578" i="51"/>
  <c r="AO578" i="51"/>
  <c r="AP578" i="51"/>
  <c r="AL579" i="51"/>
  <c r="AK578" i="51"/>
  <c r="AM578" i="51"/>
  <c r="AN354" i="51"/>
  <c r="AO354" i="51"/>
  <c r="AP354" i="51"/>
  <c r="AL355" i="51"/>
  <c r="AK354" i="51"/>
  <c r="AM354" i="51"/>
  <c r="AL75" i="51"/>
  <c r="AP74" i="51"/>
  <c r="AN74" i="51"/>
  <c r="AO74" i="51"/>
  <c r="AK74" i="51"/>
  <c r="AM130" i="51"/>
  <c r="AK130" i="51"/>
  <c r="AN130" i="51"/>
  <c r="AO130" i="51"/>
  <c r="AP130" i="51"/>
  <c r="AL131" i="51"/>
  <c r="AL187" i="51"/>
  <c r="AP186" i="51"/>
  <c r="AO186" i="51"/>
  <c r="AN186" i="51"/>
  <c r="AK186" i="51"/>
  <c r="AM186" i="51"/>
  <c r="AM242" i="51"/>
  <c r="AL243" i="51"/>
  <c r="AK242" i="51"/>
  <c r="AN242" i="51"/>
  <c r="AO242" i="51"/>
  <c r="AP242" i="51"/>
  <c r="AM74" i="51"/>
  <c r="F17" i="57"/>
  <c r="E18" i="57"/>
  <c r="K4" i="57"/>
  <c r="L11" i="57"/>
  <c r="K12" i="57"/>
  <c r="A24" i="57"/>
  <c r="B23" i="57"/>
  <c r="N29" i="57"/>
  <c r="M30" i="57"/>
  <c r="K18" i="57"/>
  <c r="L17" i="57"/>
  <c r="F5" i="57"/>
  <c r="E6" i="57"/>
  <c r="F29" i="57"/>
  <c r="E30" i="57"/>
  <c r="D17" i="57"/>
  <c r="C18" i="57"/>
  <c r="A6" i="57"/>
  <c r="B5" i="57"/>
  <c r="M18" i="57"/>
  <c r="N17" i="57"/>
  <c r="H23" i="57"/>
  <c r="G24" i="57"/>
  <c r="F11" i="57"/>
  <c r="E12" i="57"/>
  <c r="E4" i="57"/>
  <c r="A36" i="57"/>
  <c r="B35" i="57"/>
  <c r="L29" i="57"/>
  <c r="K30" i="57"/>
  <c r="I18" i="57"/>
  <c r="J17" i="57"/>
  <c r="L5" i="57"/>
  <c r="K6" i="57"/>
  <c r="A18" i="57"/>
  <c r="B17" i="57"/>
  <c r="M24" i="57"/>
  <c r="N23" i="57"/>
  <c r="D29" i="57"/>
  <c r="C30" i="57"/>
  <c r="F23" i="57"/>
  <c r="E24" i="57"/>
  <c r="D11" i="57"/>
  <c r="C12" i="57"/>
  <c r="C4" i="57"/>
  <c r="J29" i="57"/>
  <c r="I30" i="57"/>
  <c r="H17" i="57"/>
  <c r="G18" i="57"/>
  <c r="L23" i="57"/>
  <c r="K24" i="57"/>
  <c r="M4" i="57"/>
  <c r="N11" i="57"/>
  <c r="M12" i="57"/>
  <c r="D23" i="57"/>
  <c r="C24" i="57"/>
  <c r="A34" i="51"/>
  <c r="A35" i="58" s="1"/>
  <c r="AI84" i="58" s="1"/>
  <c r="B29" i="51"/>
  <c r="C5" i="58" s="1"/>
  <c r="AM4" i="58" s="1"/>
  <c r="D30" i="51"/>
  <c r="G11" i="58" s="1"/>
  <c r="AU20" i="58" s="1"/>
  <c r="C31" i="51"/>
  <c r="E17" i="58" s="1"/>
  <c r="AQ36" i="58" s="1"/>
  <c r="G33" i="51"/>
  <c r="M29" i="58" s="1"/>
  <c r="BG68" i="58" s="1"/>
  <c r="A29" i="51"/>
  <c r="A5" i="58" s="1"/>
  <c r="AI4" i="58" s="1"/>
  <c r="C30" i="51"/>
  <c r="E11" i="58" s="1"/>
  <c r="AQ20" i="58" s="1"/>
  <c r="E31" i="51"/>
  <c r="I17" i="58" s="1"/>
  <c r="AY36" i="58" s="1"/>
  <c r="G32" i="51"/>
  <c r="M23" i="58" s="1"/>
  <c r="BG52" i="58" s="1"/>
  <c r="I27" i="51"/>
  <c r="B30" i="51"/>
  <c r="C11" i="58" s="1"/>
  <c r="AM20" i="58" s="1"/>
  <c r="D31" i="51"/>
  <c r="G17" i="58" s="1"/>
  <c r="AU36" i="58" s="1"/>
  <c r="F32" i="51"/>
  <c r="K23" i="58" s="1"/>
  <c r="BC52" i="58" s="1"/>
  <c r="B31" i="51"/>
  <c r="C17" i="58" s="1"/>
  <c r="AM36" i="58" s="1"/>
  <c r="D32" i="51"/>
  <c r="G23" i="58" s="1"/>
  <c r="AU52" i="58" s="1"/>
  <c r="F33" i="51"/>
  <c r="K29" i="58" s="1"/>
  <c r="BC68" i="58" s="1"/>
  <c r="E33" i="51"/>
  <c r="I29" i="58" s="1"/>
  <c r="AY68" i="58" s="1"/>
  <c r="G34" i="51"/>
  <c r="E32" i="51"/>
  <c r="I23" i="58" s="1"/>
  <c r="AY52" i="58" s="1"/>
  <c r="A31" i="51"/>
  <c r="A17" i="58" s="1"/>
  <c r="AI36" i="58" s="1"/>
  <c r="C32" i="51"/>
  <c r="E23" i="58" s="1"/>
  <c r="AQ52" i="58" s="1"/>
  <c r="B33" i="51"/>
  <c r="C29" i="58" s="1"/>
  <c r="AM68" i="58" s="1"/>
  <c r="B32" i="51"/>
  <c r="C23" i="58" s="1"/>
  <c r="AM52" i="58" s="1"/>
  <c r="D33" i="51"/>
  <c r="G29" i="58" s="1"/>
  <c r="AU68" i="58" s="1"/>
  <c r="F34" i="51"/>
  <c r="D34" i="51"/>
  <c r="E29" i="51"/>
  <c r="I5" i="58" s="1"/>
  <c r="AY4" i="58" s="1"/>
  <c r="G29" i="51"/>
  <c r="M5" i="58" s="1"/>
  <c r="BG4" i="58" s="1"/>
  <c r="A32" i="51"/>
  <c r="A23" i="58" s="1"/>
  <c r="AI52" i="58" s="1"/>
  <c r="C33" i="51"/>
  <c r="E29" i="58" s="1"/>
  <c r="AQ68" i="58" s="1"/>
  <c r="E34" i="51"/>
  <c r="F29" i="51"/>
  <c r="K5" i="58" s="1"/>
  <c r="BC4" i="58" s="1"/>
  <c r="G30" i="51"/>
  <c r="M11" i="58" s="1"/>
  <c r="BG20" i="58" s="1"/>
  <c r="A33" i="51"/>
  <c r="A29" i="58" s="1"/>
  <c r="AI68" i="58" s="1"/>
  <c r="C34" i="51"/>
  <c r="A30" i="51"/>
  <c r="A11" i="58" s="1"/>
  <c r="AI20" i="58" s="1"/>
  <c r="D29" i="51"/>
  <c r="G5" i="58" s="1"/>
  <c r="AU4" i="58" s="1"/>
  <c r="F30" i="51"/>
  <c r="K11" i="58" s="1"/>
  <c r="BC20" i="58" s="1"/>
  <c r="B34" i="51"/>
  <c r="C35" i="58" s="1"/>
  <c r="AM84" i="58" s="1"/>
  <c r="C29" i="51"/>
  <c r="E5" i="58" s="1"/>
  <c r="AQ4" i="58" s="1"/>
  <c r="E30" i="51"/>
  <c r="I11" i="58" s="1"/>
  <c r="AY20" i="58" s="1"/>
  <c r="G31" i="51"/>
  <c r="M17" i="58" s="1"/>
  <c r="BG36" i="58" s="1"/>
  <c r="F31" i="51"/>
  <c r="K17" i="58" s="1"/>
  <c r="BC36" i="58" s="1"/>
  <c r="C36" i="57"/>
  <c r="D35" i="57"/>
  <c r="J5" i="57"/>
  <c r="I6" i="57"/>
  <c r="A30" i="57"/>
  <c r="B29" i="57"/>
  <c r="H29" i="57"/>
  <c r="G30" i="57"/>
  <c r="A12" i="57"/>
  <c r="B11" i="57"/>
  <c r="A4" i="57"/>
  <c r="I4" i="57"/>
  <c r="J11" i="57"/>
  <c r="I12" i="57"/>
  <c r="D5" i="57"/>
  <c r="C6" i="57"/>
  <c r="H5" i="57"/>
  <c r="G6" i="57"/>
  <c r="N5" i="57"/>
  <c r="M6" i="57"/>
  <c r="J23" i="57"/>
  <c r="I24" i="57"/>
  <c r="G12" i="57"/>
  <c r="G4" i="57"/>
  <c r="H11" i="57"/>
  <c r="AC8" i="49"/>
  <c r="T43" i="49"/>
  <c r="X43" i="49"/>
  <c r="AC11" i="49"/>
  <c r="BH65" i="51" l="1"/>
  <c r="H1" i="59"/>
  <c r="AI6" i="58"/>
  <c r="AI7" i="58" s="1"/>
  <c r="AJ10" i="53"/>
  <c r="BM10" i="53" s="1"/>
  <c r="BL10" i="53" s="1"/>
  <c r="AL10" i="53"/>
  <c r="AK10" i="53"/>
  <c r="BP10" i="53" s="1"/>
  <c r="BO10" i="53" s="1"/>
  <c r="AI11" i="53"/>
  <c r="AL8" i="55"/>
  <c r="AK8" i="55"/>
  <c r="BP8" i="55" s="1"/>
  <c r="BO8" i="55" s="1"/>
  <c r="AJ8" i="55"/>
  <c r="BM8" i="55" s="1"/>
  <c r="BL8" i="55" s="1"/>
  <c r="AI9" i="55"/>
  <c r="AJ6" i="57"/>
  <c r="BM6" i="57" s="1"/>
  <c r="BL6" i="57" s="1"/>
  <c r="AK6" i="57"/>
  <c r="BP6" i="57" s="1"/>
  <c r="BO6" i="57" s="1"/>
  <c r="AL6" i="57"/>
  <c r="AK7" i="57"/>
  <c r="BP7" i="57" s="1"/>
  <c r="AJ7" i="57"/>
  <c r="BM7" i="57" s="1"/>
  <c r="AL7" i="57"/>
  <c r="AJ7" i="56"/>
  <c r="BM7" i="56" s="1"/>
  <c r="BL7" i="56" s="1"/>
  <c r="AL7" i="56"/>
  <c r="AK7" i="56"/>
  <c r="BP7" i="56" s="1"/>
  <c r="BO7" i="56" s="1"/>
  <c r="AM19" i="51"/>
  <c r="AN19" i="51"/>
  <c r="AP19" i="51"/>
  <c r="AO19" i="51"/>
  <c r="AK19" i="51"/>
  <c r="AL636" i="51"/>
  <c r="AP635" i="51"/>
  <c r="AO635" i="51"/>
  <c r="AN635" i="51"/>
  <c r="AK635" i="51"/>
  <c r="AM635" i="51"/>
  <c r="AO523" i="51"/>
  <c r="AP523" i="51"/>
  <c r="AN523" i="51"/>
  <c r="AL524" i="51"/>
  <c r="AK523" i="51"/>
  <c r="AM523" i="51"/>
  <c r="AN467" i="51"/>
  <c r="AO467" i="51"/>
  <c r="AP467" i="51"/>
  <c r="AL468" i="51"/>
  <c r="AK467" i="51"/>
  <c r="AM467" i="51"/>
  <c r="AO299" i="51"/>
  <c r="AP299" i="51"/>
  <c r="AL300" i="51"/>
  <c r="AM299" i="51"/>
  <c r="AK299" i="51"/>
  <c r="AN299" i="51"/>
  <c r="AO355" i="51"/>
  <c r="AP355" i="51"/>
  <c r="AN355" i="51"/>
  <c r="AL356" i="51"/>
  <c r="AK355" i="51"/>
  <c r="AM355" i="51"/>
  <c r="AL412" i="51"/>
  <c r="AP411" i="51"/>
  <c r="AO411" i="51"/>
  <c r="AN411" i="51"/>
  <c r="AK411" i="51"/>
  <c r="AM411" i="51"/>
  <c r="AO691" i="51"/>
  <c r="AL692" i="51"/>
  <c r="AP691" i="51"/>
  <c r="AN691" i="51"/>
  <c r="AK691" i="51"/>
  <c r="AM691" i="51"/>
  <c r="AP747" i="51"/>
  <c r="AO747" i="51"/>
  <c r="AN747" i="51"/>
  <c r="AL748" i="51"/>
  <c r="AK747" i="51"/>
  <c r="AM747" i="51"/>
  <c r="AN579" i="51"/>
  <c r="AO579" i="51"/>
  <c r="AP579" i="51"/>
  <c r="AL580" i="51"/>
  <c r="AK579" i="51"/>
  <c r="AM579" i="51"/>
  <c r="AL76" i="51"/>
  <c r="AP75" i="51"/>
  <c r="AO75" i="51"/>
  <c r="AN75" i="51"/>
  <c r="AK75" i="51"/>
  <c r="AL244" i="51"/>
  <c r="AM243" i="51"/>
  <c r="AK243" i="51"/>
  <c r="AO243" i="51"/>
  <c r="AN243" i="51"/>
  <c r="AP243" i="51"/>
  <c r="AM131" i="51"/>
  <c r="AK131" i="51"/>
  <c r="AN131" i="51"/>
  <c r="AO131" i="51"/>
  <c r="AP131" i="51"/>
  <c r="AL132" i="51"/>
  <c r="AL188" i="51"/>
  <c r="AN187" i="51"/>
  <c r="AP187" i="51"/>
  <c r="AO187" i="51"/>
  <c r="AK187" i="51"/>
  <c r="AM187" i="51"/>
  <c r="AP20" i="51"/>
  <c r="AK20" i="51"/>
  <c r="AO20" i="51"/>
  <c r="AN20" i="51"/>
  <c r="AM75" i="51"/>
  <c r="AL21" i="51"/>
  <c r="AM20" i="51"/>
  <c r="H23" i="58"/>
  <c r="G24" i="58"/>
  <c r="F5" i="58"/>
  <c r="E6" i="58"/>
  <c r="A24" i="58"/>
  <c r="B23" i="58"/>
  <c r="J29" i="58"/>
  <c r="I30" i="58"/>
  <c r="N29" i="58"/>
  <c r="M30" i="58"/>
  <c r="I4" i="58"/>
  <c r="J11" i="58"/>
  <c r="I12" i="58"/>
  <c r="F29" i="58"/>
  <c r="E30" i="58"/>
  <c r="A6" i="58"/>
  <c r="B5" i="58"/>
  <c r="J23" i="58"/>
  <c r="I24" i="58"/>
  <c r="F11" i="58"/>
  <c r="E12" i="58"/>
  <c r="E4" i="58"/>
  <c r="M18" i="58"/>
  <c r="N17" i="58"/>
  <c r="A18" i="58"/>
  <c r="B17" i="58"/>
  <c r="I18" i="58"/>
  <c r="J17" i="58"/>
  <c r="L5" i="58"/>
  <c r="K6" i="58"/>
  <c r="F23" i="58"/>
  <c r="E24" i="58"/>
  <c r="M24" i="58"/>
  <c r="N23" i="58"/>
  <c r="K18" i="58"/>
  <c r="L17" i="58"/>
  <c r="D29" i="58"/>
  <c r="C30" i="58"/>
  <c r="M4" i="58"/>
  <c r="N11" i="58"/>
  <c r="M12" i="58"/>
  <c r="J32" i="51"/>
  <c r="C23" i="59" s="1"/>
  <c r="AM52" i="59" s="1"/>
  <c r="K33" i="51"/>
  <c r="E29" i="59" s="1"/>
  <c r="AQ68" i="59" s="1"/>
  <c r="I32" i="51"/>
  <c r="A23" i="59" s="1"/>
  <c r="AI52" i="59" s="1"/>
  <c r="Q27" i="51"/>
  <c r="N29" i="51"/>
  <c r="K5" i="59" s="1"/>
  <c r="BC4" i="59" s="1"/>
  <c r="J33" i="51"/>
  <c r="C29" i="59" s="1"/>
  <c r="AM68" i="59" s="1"/>
  <c r="L34" i="51"/>
  <c r="L29" i="51"/>
  <c r="G5" i="59" s="1"/>
  <c r="AU4" i="59" s="1"/>
  <c r="M29" i="51"/>
  <c r="I5" i="59" s="1"/>
  <c r="AY4" i="59" s="1"/>
  <c r="O30" i="51"/>
  <c r="M11" i="59" s="1"/>
  <c r="BG20" i="59" s="1"/>
  <c r="I33" i="51"/>
  <c r="A29" i="59" s="1"/>
  <c r="AI68" i="59" s="1"/>
  <c r="K34" i="51"/>
  <c r="K29" i="51"/>
  <c r="E5" i="59" s="1"/>
  <c r="AQ4" i="59" s="1"/>
  <c r="M30" i="51"/>
  <c r="I11" i="59" s="1"/>
  <c r="AY20" i="59" s="1"/>
  <c r="O31" i="51"/>
  <c r="M17" i="59" s="1"/>
  <c r="BG36" i="59" s="1"/>
  <c r="I34" i="51"/>
  <c r="A35" i="59" s="1"/>
  <c r="AI84" i="59" s="1"/>
  <c r="N31" i="51"/>
  <c r="K17" i="59" s="1"/>
  <c r="BC36" i="59" s="1"/>
  <c r="M34" i="51"/>
  <c r="J29" i="51"/>
  <c r="C5" i="59" s="1"/>
  <c r="AM4" i="59" s="1"/>
  <c r="L30" i="51"/>
  <c r="G11" i="59" s="1"/>
  <c r="AU20" i="59" s="1"/>
  <c r="N33" i="51"/>
  <c r="K29" i="59" s="1"/>
  <c r="BC68" i="59" s="1"/>
  <c r="I29" i="51"/>
  <c r="A5" i="59" s="1"/>
  <c r="AI4" i="59" s="1"/>
  <c r="K30" i="51"/>
  <c r="E11" i="59" s="1"/>
  <c r="AQ20" i="59" s="1"/>
  <c r="M31" i="51"/>
  <c r="I17" i="59" s="1"/>
  <c r="AY36" i="59" s="1"/>
  <c r="O32" i="51"/>
  <c r="M23" i="59" s="1"/>
  <c r="BG52" i="59" s="1"/>
  <c r="M32" i="51"/>
  <c r="I23" i="59" s="1"/>
  <c r="AY52" i="59" s="1"/>
  <c r="O33" i="51"/>
  <c r="M29" i="59" s="1"/>
  <c r="BG68" i="59" s="1"/>
  <c r="J34" i="51"/>
  <c r="C35" i="59" s="1"/>
  <c r="AM84" i="59" s="1"/>
  <c r="J30" i="51"/>
  <c r="C11" i="59" s="1"/>
  <c r="AM20" i="59" s="1"/>
  <c r="L31" i="51"/>
  <c r="G17" i="59" s="1"/>
  <c r="AU36" i="59" s="1"/>
  <c r="N32" i="51"/>
  <c r="K23" i="59" s="1"/>
  <c r="BC52" i="59" s="1"/>
  <c r="I30" i="51"/>
  <c r="A11" i="59" s="1"/>
  <c r="AI20" i="59" s="1"/>
  <c r="K31" i="51"/>
  <c r="E17" i="59" s="1"/>
  <c r="AQ36" i="59" s="1"/>
  <c r="N30" i="51"/>
  <c r="K11" i="59" s="1"/>
  <c r="BC20" i="59" s="1"/>
  <c r="J31" i="51"/>
  <c r="C17" i="59" s="1"/>
  <c r="AM36" i="59" s="1"/>
  <c r="L32" i="51"/>
  <c r="G23" i="59" s="1"/>
  <c r="AU52" i="59" s="1"/>
  <c r="I31" i="51"/>
  <c r="A17" i="59" s="1"/>
  <c r="AI36" i="59" s="1"/>
  <c r="K32" i="51"/>
  <c r="E23" i="59" s="1"/>
  <c r="AQ52" i="59" s="1"/>
  <c r="M33" i="51"/>
  <c r="I29" i="59" s="1"/>
  <c r="AY68" i="59" s="1"/>
  <c r="O34" i="51"/>
  <c r="L33" i="51"/>
  <c r="G29" i="59" s="1"/>
  <c r="AU68" i="59" s="1"/>
  <c r="N34" i="51"/>
  <c r="O29" i="51"/>
  <c r="M5" i="59" s="1"/>
  <c r="BG4" i="59" s="1"/>
  <c r="A30" i="58"/>
  <c r="B29" i="58"/>
  <c r="D23" i="58"/>
  <c r="C24" i="58"/>
  <c r="D11" i="58"/>
  <c r="C12" i="58"/>
  <c r="C4" i="58"/>
  <c r="H29" i="58"/>
  <c r="G30" i="58"/>
  <c r="H17" i="58"/>
  <c r="G18" i="58"/>
  <c r="A12" i="58"/>
  <c r="B11" i="58"/>
  <c r="A4" i="58"/>
  <c r="L23" i="58"/>
  <c r="K24" i="58"/>
  <c r="A36" i="58"/>
  <c r="B35" i="58"/>
  <c r="D17" i="58"/>
  <c r="C18" i="58"/>
  <c r="D5" i="58"/>
  <c r="C6" i="58"/>
  <c r="H5" i="58"/>
  <c r="G6" i="58"/>
  <c r="K4" i="58"/>
  <c r="L11" i="58"/>
  <c r="K12" i="58"/>
  <c r="G12" i="58"/>
  <c r="G4" i="58"/>
  <c r="H11" i="58"/>
  <c r="J5" i="58"/>
  <c r="I6" i="58"/>
  <c r="C36" i="58"/>
  <c r="D35" i="58"/>
  <c r="N5" i="58"/>
  <c r="M6" i="58"/>
  <c r="L29" i="58"/>
  <c r="K30" i="58"/>
  <c r="F17" i="58"/>
  <c r="E18" i="58"/>
  <c r="I34" i="45"/>
  <c r="D34" i="45"/>
  <c r="D25" i="45"/>
  <c r="I20" i="45"/>
  <c r="D12" i="45"/>
  <c r="I11" i="45"/>
  <c r="O13" i="44"/>
  <c r="AH27" i="44" s="1"/>
  <c r="O14" i="44"/>
  <c r="AH28" i="44" s="1"/>
  <c r="O17" i="44"/>
  <c r="AH31" i="44" s="1"/>
  <c r="O16" i="44"/>
  <c r="AH30" i="44" s="1"/>
  <c r="O31" i="44"/>
  <c r="O30" i="44"/>
  <c r="O25" i="44"/>
  <c r="AH35" i="44" s="1"/>
  <c r="O24" i="44"/>
  <c r="AH34" i="44" s="1"/>
  <c r="O15" i="44"/>
  <c r="AH29" i="44" s="1"/>
  <c r="O18" i="44"/>
  <c r="AH32" i="44" s="1"/>
  <c r="O19" i="44"/>
  <c r="AH33" i="44" s="1"/>
  <c r="I4" i="44"/>
  <c r="I5" i="44"/>
  <c r="I6" i="44"/>
  <c r="I3" i="44"/>
  <c r="BO7" i="57" l="1"/>
  <c r="BL7" i="57"/>
  <c r="AS121" i="51"/>
  <c r="H1" i="60"/>
  <c r="AI6" i="59"/>
  <c r="AJ6" i="58"/>
  <c r="BM6" i="58" s="1"/>
  <c r="BL6" i="58" s="1"/>
  <c r="AL6" i="58"/>
  <c r="AK6" i="58"/>
  <c r="BP6" i="58" s="1"/>
  <c r="BO6" i="58" s="1"/>
  <c r="AK11" i="53"/>
  <c r="BP11" i="53" s="1"/>
  <c r="BO11" i="53" s="1"/>
  <c r="AJ11" i="53"/>
  <c r="BM11" i="53" s="1"/>
  <c r="BL11" i="53" s="1"/>
  <c r="AI12" i="53"/>
  <c r="AL11" i="53"/>
  <c r="AJ7" i="58"/>
  <c r="BM7" i="58" s="1"/>
  <c r="BL7" i="58" s="1"/>
  <c r="AL7" i="58"/>
  <c r="AK7" i="58"/>
  <c r="BP7" i="58" s="1"/>
  <c r="BO7" i="58" s="1"/>
  <c r="AL9" i="55"/>
  <c r="AK9" i="55"/>
  <c r="BP9" i="55" s="1"/>
  <c r="BO9" i="55" s="1"/>
  <c r="AJ9" i="55"/>
  <c r="BM9" i="55" s="1"/>
  <c r="BL9" i="55" s="1"/>
  <c r="AI10" i="55"/>
  <c r="AL637" i="51"/>
  <c r="AO636" i="51"/>
  <c r="AP636" i="51"/>
  <c r="AN636" i="51"/>
  <c r="AK636" i="51"/>
  <c r="AM636" i="51"/>
  <c r="AP692" i="51"/>
  <c r="AL693" i="51"/>
  <c r="AN692" i="51"/>
  <c r="AO692" i="51"/>
  <c r="AM692" i="51"/>
  <c r="AK692" i="51"/>
  <c r="AO580" i="51"/>
  <c r="AP580" i="51"/>
  <c r="AN580" i="51"/>
  <c r="AL581" i="51"/>
  <c r="AK580" i="51"/>
  <c r="AM580" i="51"/>
  <c r="AN356" i="51"/>
  <c r="AO356" i="51"/>
  <c r="AP356" i="51"/>
  <c r="AL357" i="51"/>
  <c r="AK356" i="51"/>
  <c r="AM356" i="51"/>
  <c r="AN468" i="51"/>
  <c r="AO468" i="51"/>
  <c r="AK468" i="51"/>
  <c r="AP468" i="51"/>
  <c r="AL469" i="51"/>
  <c r="AM468" i="51"/>
  <c r="AL413" i="51"/>
  <c r="AP412" i="51"/>
  <c r="AO412" i="51"/>
  <c r="AN412" i="51"/>
  <c r="AK412" i="51"/>
  <c r="AM412" i="51"/>
  <c r="AK300" i="51"/>
  <c r="AL301" i="51"/>
  <c r="AN300" i="51"/>
  <c r="AM300" i="51"/>
  <c r="AP300" i="51"/>
  <c r="AO300" i="51"/>
  <c r="AP748" i="51"/>
  <c r="AN748" i="51"/>
  <c r="AO748" i="51"/>
  <c r="AL749" i="51"/>
  <c r="AK748" i="51"/>
  <c r="AM748" i="51"/>
  <c r="AN524" i="51"/>
  <c r="AO524" i="51"/>
  <c r="AP524" i="51"/>
  <c r="AL525" i="51"/>
  <c r="AK524" i="51"/>
  <c r="AM524" i="51"/>
  <c r="AL77" i="51"/>
  <c r="AN76" i="51"/>
  <c r="AO76" i="51"/>
  <c r="AP76" i="51"/>
  <c r="AK76" i="51"/>
  <c r="AM132" i="51"/>
  <c r="AN132" i="51"/>
  <c r="AO132" i="51"/>
  <c r="AP132" i="51"/>
  <c r="AL133" i="51"/>
  <c r="AK132" i="51"/>
  <c r="AL189" i="51"/>
  <c r="AP188" i="51"/>
  <c r="AO188" i="51"/>
  <c r="AN188" i="51"/>
  <c r="AK188" i="51"/>
  <c r="AM188" i="51"/>
  <c r="AM244" i="51"/>
  <c r="AL245" i="51"/>
  <c r="AK244" i="51"/>
  <c r="AN244" i="51"/>
  <c r="AO244" i="51"/>
  <c r="AP244" i="51"/>
  <c r="AM76" i="51"/>
  <c r="AP21" i="51"/>
  <c r="AO21" i="51"/>
  <c r="AK21" i="51"/>
  <c r="AN21" i="51"/>
  <c r="AL22" i="51"/>
  <c r="AM21" i="51"/>
  <c r="N5" i="59"/>
  <c r="M6" i="59"/>
  <c r="A12" i="59"/>
  <c r="B11" i="59"/>
  <c r="A4" i="59"/>
  <c r="G12" i="59"/>
  <c r="G4" i="59"/>
  <c r="H11" i="59"/>
  <c r="H5" i="59"/>
  <c r="G6" i="59"/>
  <c r="F17" i="59"/>
  <c r="E18" i="59"/>
  <c r="L29" i="59"/>
  <c r="K30" i="59"/>
  <c r="J5" i="59"/>
  <c r="I6" i="59"/>
  <c r="A6" i="59"/>
  <c r="B5" i="59"/>
  <c r="F11" i="59"/>
  <c r="E12" i="59"/>
  <c r="E4" i="59"/>
  <c r="A30" i="59"/>
  <c r="B29" i="59"/>
  <c r="K4" i="59"/>
  <c r="L11" i="59"/>
  <c r="K12" i="59"/>
  <c r="M4" i="59"/>
  <c r="N11" i="59"/>
  <c r="M12" i="59"/>
  <c r="D17" i="59"/>
  <c r="C18" i="59"/>
  <c r="I18" i="59"/>
  <c r="J17" i="59"/>
  <c r="H23" i="59"/>
  <c r="G24" i="59"/>
  <c r="F5" i="59"/>
  <c r="E6" i="59"/>
  <c r="M24" i="59"/>
  <c r="N23" i="59"/>
  <c r="D23" i="59"/>
  <c r="C24" i="59"/>
  <c r="A18" i="59"/>
  <c r="B17" i="59"/>
  <c r="J23" i="59"/>
  <c r="I24" i="59"/>
  <c r="I4" i="59"/>
  <c r="J11" i="59"/>
  <c r="I12" i="59"/>
  <c r="F29" i="59"/>
  <c r="E30" i="59"/>
  <c r="M18" i="59"/>
  <c r="N17" i="59"/>
  <c r="A24" i="59"/>
  <c r="B23" i="59"/>
  <c r="C36" i="59"/>
  <c r="D35" i="59"/>
  <c r="A36" i="59"/>
  <c r="B35" i="59"/>
  <c r="S30" i="51"/>
  <c r="E11" i="60" s="1"/>
  <c r="AQ20" i="60" s="1"/>
  <c r="T31" i="51"/>
  <c r="G17" i="60" s="1"/>
  <c r="AU36" i="60" s="1"/>
  <c r="W34" i="51"/>
  <c r="R30" i="51"/>
  <c r="C11" i="60" s="1"/>
  <c r="AM20" i="60" s="1"/>
  <c r="A36" i="51"/>
  <c r="Q30" i="51"/>
  <c r="A11" i="60" s="1"/>
  <c r="AI20" i="60" s="1"/>
  <c r="S31" i="51"/>
  <c r="E17" i="60" s="1"/>
  <c r="AQ36" i="60" s="1"/>
  <c r="U32" i="51"/>
  <c r="I23" i="60" s="1"/>
  <c r="AY52" i="60" s="1"/>
  <c r="W33" i="51"/>
  <c r="M29" i="60" s="1"/>
  <c r="BG68" i="60" s="1"/>
  <c r="R31" i="51"/>
  <c r="C17" i="60" s="1"/>
  <c r="AM36" i="60" s="1"/>
  <c r="T32" i="51"/>
  <c r="G23" i="60" s="1"/>
  <c r="AU52" i="60" s="1"/>
  <c r="V33" i="51"/>
  <c r="K29" i="60" s="1"/>
  <c r="BC68" i="60" s="1"/>
  <c r="S32" i="51"/>
  <c r="E23" i="60" s="1"/>
  <c r="AQ52" i="60" s="1"/>
  <c r="R32" i="51"/>
  <c r="C23" i="60" s="1"/>
  <c r="AM52" i="60" s="1"/>
  <c r="T33" i="51"/>
  <c r="G29" i="60" s="1"/>
  <c r="AU68" i="60" s="1"/>
  <c r="V34" i="51"/>
  <c r="U30" i="51"/>
  <c r="I11" i="60" s="1"/>
  <c r="AY20" i="60" s="1"/>
  <c r="W29" i="51"/>
  <c r="M5" i="60" s="1"/>
  <c r="BG4" i="60" s="1"/>
  <c r="Q32" i="51"/>
  <c r="A23" i="60" s="1"/>
  <c r="AI52" i="60" s="1"/>
  <c r="S33" i="51"/>
  <c r="E29" i="60" s="1"/>
  <c r="AQ68" i="60" s="1"/>
  <c r="U34" i="51"/>
  <c r="S29" i="51"/>
  <c r="E5" i="60" s="1"/>
  <c r="AQ4" i="60" s="1"/>
  <c r="V29" i="51"/>
  <c r="K5" i="60" s="1"/>
  <c r="BC4" i="60" s="1"/>
  <c r="R33" i="51"/>
  <c r="C29" i="60" s="1"/>
  <c r="AM68" i="60" s="1"/>
  <c r="T34" i="51"/>
  <c r="R34" i="51"/>
  <c r="C35" i="60" s="1"/>
  <c r="AM84" i="60" s="1"/>
  <c r="Q31" i="51"/>
  <c r="A17" i="60" s="1"/>
  <c r="AI36" i="60" s="1"/>
  <c r="U29" i="51"/>
  <c r="I5" i="60" s="1"/>
  <c r="AY4" i="60" s="1"/>
  <c r="W30" i="51"/>
  <c r="M11" i="60" s="1"/>
  <c r="BG20" i="60" s="1"/>
  <c r="Q33" i="51"/>
  <c r="A29" i="60" s="1"/>
  <c r="AI68" i="60" s="1"/>
  <c r="S34" i="51"/>
  <c r="Q34" i="51"/>
  <c r="A35" i="60" s="1"/>
  <c r="AI84" i="60" s="1"/>
  <c r="T29" i="51"/>
  <c r="G5" i="60" s="1"/>
  <c r="AU4" i="60" s="1"/>
  <c r="V30" i="51"/>
  <c r="K11" i="60" s="1"/>
  <c r="BC20" i="60" s="1"/>
  <c r="W31" i="51"/>
  <c r="M17" i="60" s="1"/>
  <c r="BG36" i="60" s="1"/>
  <c r="R29" i="51"/>
  <c r="C5" i="60" s="1"/>
  <c r="AM4" i="60" s="1"/>
  <c r="T30" i="51"/>
  <c r="G11" i="60" s="1"/>
  <c r="AU20" i="60" s="1"/>
  <c r="V31" i="51"/>
  <c r="K17" i="60" s="1"/>
  <c r="BC36" i="60" s="1"/>
  <c r="Q29" i="51"/>
  <c r="A5" i="60" s="1"/>
  <c r="AI4" i="60" s="1"/>
  <c r="U31" i="51"/>
  <c r="I17" i="60" s="1"/>
  <c r="AY36" i="60" s="1"/>
  <c r="W32" i="51"/>
  <c r="M23" i="60" s="1"/>
  <c r="BG52" i="60" s="1"/>
  <c r="V32" i="51"/>
  <c r="K23" i="60" s="1"/>
  <c r="BC52" i="60" s="1"/>
  <c r="U33" i="51"/>
  <c r="I29" i="60" s="1"/>
  <c r="AY68" i="60" s="1"/>
  <c r="N29" i="59"/>
  <c r="M30" i="59"/>
  <c r="L5" i="59"/>
  <c r="K6" i="59"/>
  <c r="F23" i="59"/>
  <c r="E24" i="59"/>
  <c r="J29" i="59"/>
  <c r="I30" i="59"/>
  <c r="K18" i="59"/>
  <c r="L17" i="59"/>
  <c r="H17" i="59"/>
  <c r="G18" i="59"/>
  <c r="D11" i="59"/>
  <c r="C12" i="59"/>
  <c r="C4" i="59"/>
  <c r="H29" i="59"/>
  <c r="G30" i="59"/>
  <c r="D29" i="59"/>
  <c r="C30" i="59"/>
  <c r="L23" i="59"/>
  <c r="K24" i="59"/>
  <c r="D5" i="59"/>
  <c r="C6" i="59"/>
  <c r="D36" i="45"/>
  <c r="I36" i="45"/>
  <c r="O33" i="44"/>
  <c r="O21" i="44"/>
  <c r="O38" i="44" s="1"/>
  <c r="O27" i="44"/>
  <c r="I8" i="44"/>
  <c r="D28" i="19"/>
  <c r="E28" i="19" s="1"/>
  <c r="R28" i="19"/>
  <c r="S28" i="19" s="1"/>
  <c r="N9" i="19"/>
  <c r="P13" i="19" s="1"/>
  <c r="I3" i="19"/>
  <c r="J3" i="19" s="1"/>
  <c r="I4" i="19"/>
  <c r="J4" i="19" s="1"/>
  <c r="I5" i="19"/>
  <c r="J5" i="19" s="1"/>
  <c r="I6" i="19"/>
  <c r="J6" i="19" s="1"/>
  <c r="I7" i="19"/>
  <c r="J7" i="19" s="1"/>
  <c r="I8" i="19"/>
  <c r="J8" i="19" s="1"/>
  <c r="I9" i="19"/>
  <c r="J9" i="19" s="1"/>
  <c r="I2" i="19"/>
  <c r="J2" i="19" s="1"/>
  <c r="E20" i="19"/>
  <c r="E21" i="19" s="1"/>
  <c r="E18" i="19"/>
  <c r="E11" i="19"/>
  <c r="E12" i="19" s="1"/>
  <c r="E5" i="19"/>
  <c r="AX121" i="51" l="1"/>
  <c r="H1" i="61"/>
  <c r="AI6" i="60"/>
  <c r="AI7" i="60" s="1"/>
  <c r="AL6" i="59"/>
  <c r="AK6" i="59"/>
  <c r="BP6" i="59" s="1"/>
  <c r="BO6" i="59" s="1"/>
  <c r="AJ6" i="59"/>
  <c r="BM6" i="59" s="1"/>
  <c r="BL6" i="59" s="1"/>
  <c r="AI7" i="59"/>
  <c r="AK10" i="55"/>
  <c r="BP10" i="55" s="1"/>
  <c r="BO10" i="55" s="1"/>
  <c r="AL10" i="55"/>
  <c r="AJ10" i="55"/>
  <c r="BM10" i="55" s="1"/>
  <c r="BL10" i="55" s="1"/>
  <c r="AI11" i="55"/>
  <c r="AI13" i="53"/>
  <c r="AL12" i="53"/>
  <c r="AK12" i="53"/>
  <c r="BP12" i="53" s="1"/>
  <c r="BO12" i="53" s="1"/>
  <c r="AJ12" i="53"/>
  <c r="BM12" i="53" s="1"/>
  <c r="BL12" i="53" s="1"/>
  <c r="AL638" i="51"/>
  <c r="AP637" i="51"/>
  <c r="AO637" i="51"/>
  <c r="AN637" i="51"/>
  <c r="AK637" i="51"/>
  <c r="AM637" i="51"/>
  <c r="AO301" i="51"/>
  <c r="AP301" i="51"/>
  <c r="AL302" i="51"/>
  <c r="AM301" i="51"/>
  <c r="AK301" i="51"/>
  <c r="AN301" i="51"/>
  <c r="AO525" i="51"/>
  <c r="AP525" i="51"/>
  <c r="AN525" i="51"/>
  <c r="AL526" i="51"/>
  <c r="AK525" i="51"/>
  <c r="AM525" i="51"/>
  <c r="AO581" i="51"/>
  <c r="AN581" i="51"/>
  <c r="AL582" i="51"/>
  <c r="AP581" i="51"/>
  <c r="AK581" i="51"/>
  <c r="AM581" i="51"/>
  <c r="AP469" i="51"/>
  <c r="AO469" i="51"/>
  <c r="AL470" i="51"/>
  <c r="AK469" i="51"/>
  <c r="AN469" i="51"/>
  <c r="AM469" i="51"/>
  <c r="AL414" i="51"/>
  <c r="AP413" i="51"/>
  <c r="AO413" i="51"/>
  <c r="AN413" i="51"/>
  <c r="AK413" i="51"/>
  <c r="AM413" i="51"/>
  <c r="AL694" i="51"/>
  <c r="AN693" i="51"/>
  <c r="AO693" i="51"/>
  <c r="AP693" i="51"/>
  <c r="AM693" i="51"/>
  <c r="AK693" i="51"/>
  <c r="AO749" i="51"/>
  <c r="AP749" i="51"/>
  <c r="AL750" i="51"/>
  <c r="AN749" i="51"/>
  <c r="AK749" i="51"/>
  <c r="AM749" i="51"/>
  <c r="AP357" i="51"/>
  <c r="AN357" i="51"/>
  <c r="AO357" i="51"/>
  <c r="AL358" i="51"/>
  <c r="AK357" i="51"/>
  <c r="AM357" i="51"/>
  <c r="AL78" i="51"/>
  <c r="AN77" i="51"/>
  <c r="AO77" i="51"/>
  <c r="AP77" i="51"/>
  <c r="AK77" i="51"/>
  <c r="AL246" i="51"/>
  <c r="AM245" i="51"/>
  <c r="AK245" i="51"/>
  <c r="AN245" i="51"/>
  <c r="AO245" i="51"/>
  <c r="AP245" i="51"/>
  <c r="AM133" i="51"/>
  <c r="AK133" i="51"/>
  <c r="AN133" i="51"/>
  <c r="AO133" i="51"/>
  <c r="AP133" i="51"/>
  <c r="AL134" i="51"/>
  <c r="AL190" i="51"/>
  <c r="AP189" i="51"/>
  <c r="AO189" i="51"/>
  <c r="AN189" i="51"/>
  <c r="AK189" i="51"/>
  <c r="AM189" i="51"/>
  <c r="AM77" i="51"/>
  <c r="AP22" i="51"/>
  <c r="AO22" i="51"/>
  <c r="AK22" i="51"/>
  <c r="AN22" i="51"/>
  <c r="AL23" i="51"/>
  <c r="AM22" i="51"/>
  <c r="F23" i="60"/>
  <c r="E24" i="60"/>
  <c r="G12" i="60"/>
  <c r="G4" i="60"/>
  <c r="H11" i="60"/>
  <c r="K18" i="60"/>
  <c r="L17" i="60"/>
  <c r="A18" i="60"/>
  <c r="B17" i="60"/>
  <c r="H29" i="60"/>
  <c r="G30" i="60"/>
  <c r="D11" i="60"/>
  <c r="C12" i="60"/>
  <c r="C4" i="60"/>
  <c r="M4" i="60"/>
  <c r="N11" i="60"/>
  <c r="M12" i="60"/>
  <c r="I4" i="60"/>
  <c r="J11" i="60"/>
  <c r="I12" i="60"/>
  <c r="E42" i="51"/>
  <c r="I29" i="61" s="1"/>
  <c r="AY68" i="61" s="1"/>
  <c r="F43" i="51"/>
  <c r="C40" i="51"/>
  <c r="E17" i="61" s="1"/>
  <c r="AQ36" i="61" s="1"/>
  <c r="B41" i="51"/>
  <c r="C23" i="61" s="1"/>
  <c r="AM52" i="61" s="1"/>
  <c r="C41" i="51"/>
  <c r="E23" i="61" s="1"/>
  <c r="AQ52" i="61" s="1"/>
  <c r="G38" i="51"/>
  <c r="M5" i="61" s="1"/>
  <c r="BG4" i="61" s="1"/>
  <c r="A41" i="51"/>
  <c r="A23" i="61" s="1"/>
  <c r="AI52" i="61" s="1"/>
  <c r="C42" i="51"/>
  <c r="E29" i="61" s="1"/>
  <c r="AQ68" i="61" s="1"/>
  <c r="E43" i="51"/>
  <c r="D39" i="51"/>
  <c r="G11" i="61" s="1"/>
  <c r="AU20" i="61" s="1"/>
  <c r="E41" i="51"/>
  <c r="I23" i="61" s="1"/>
  <c r="AY52" i="61" s="1"/>
  <c r="D41" i="51"/>
  <c r="G23" i="61" s="1"/>
  <c r="AU52" i="61" s="1"/>
  <c r="F38" i="51"/>
  <c r="K5" i="61" s="1"/>
  <c r="BC4" i="61" s="1"/>
  <c r="B42" i="51"/>
  <c r="C29" i="61" s="1"/>
  <c r="AM68" i="61" s="1"/>
  <c r="D43" i="51"/>
  <c r="C38" i="51"/>
  <c r="E5" i="61" s="1"/>
  <c r="AQ4" i="61" s="1"/>
  <c r="F40" i="51"/>
  <c r="K17" i="61" s="1"/>
  <c r="BC36" i="61" s="1"/>
  <c r="E38" i="51"/>
  <c r="I5" i="61" s="1"/>
  <c r="AY4" i="61" s="1"/>
  <c r="G39" i="51"/>
  <c r="M11" i="61" s="1"/>
  <c r="BG20" i="61" s="1"/>
  <c r="A42" i="51"/>
  <c r="A29" i="61" s="1"/>
  <c r="AI68" i="61" s="1"/>
  <c r="C43" i="51"/>
  <c r="B43" i="51"/>
  <c r="C35" i="61" s="1"/>
  <c r="AM84" i="61" s="1"/>
  <c r="G40" i="51"/>
  <c r="M17" i="61" s="1"/>
  <c r="BG36" i="61" s="1"/>
  <c r="A43" i="51"/>
  <c r="A35" i="61" s="1"/>
  <c r="AI84" i="61" s="1"/>
  <c r="D38" i="51"/>
  <c r="G5" i="61" s="1"/>
  <c r="AU4" i="61" s="1"/>
  <c r="F39" i="51"/>
  <c r="K11" i="61" s="1"/>
  <c r="BC20" i="61" s="1"/>
  <c r="E39" i="51"/>
  <c r="I11" i="61" s="1"/>
  <c r="AY20" i="61" s="1"/>
  <c r="A39" i="51"/>
  <c r="A11" i="61" s="1"/>
  <c r="AI20" i="61" s="1"/>
  <c r="B38" i="51"/>
  <c r="C5" i="61" s="1"/>
  <c r="AM4" i="61" s="1"/>
  <c r="G42" i="51"/>
  <c r="M29" i="61" s="1"/>
  <c r="BG68" i="61" s="1"/>
  <c r="B40" i="51"/>
  <c r="C17" i="61" s="1"/>
  <c r="AM36" i="61" s="1"/>
  <c r="A40" i="51"/>
  <c r="A17" i="61" s="1"/>
  <c r="AI36" i="61" s="1"/>
  <c r="G43" i="51"/>
  <c r="A38" i="51"/>
  <c r="A5" i="61" s="1"/>
  <c r="AI4" i="61" s="1"/>
  <c r="C39" i="51"/>
  <c r="E11" i="61" s="1"/>
  <c r="AQ20" i="61" s="1"/>
  <c r="E40" i="51"/>
  <c r="I17" i="61" s="1"/>
  <c r="AY36" i="61" s="1"/>
  <c r="G41" i="51"/>
  <c r="M23" i="61" s="1"/>
  <c r="BG52" i="61" s="1"/>
  <c r="I36" i="51"/>
  <c r="B39" i="51"/>
  <c r="C11" i="61" s="1"/>
  <c r="AM20" i="61" s="1"/>
  <c r="D40" i="51"/>
  <c r="G17" i="61" s="1"/>
  <c r="AU36" i="61" s="1"/>
  <c r="F41" i="51"/>
  <c r="K23" i="61" s="1"/>
  <c r="BC52" i="61" s="1"/>
  <c r="F42" i="51"/>
  <c r="K29" i="61" s="1"/>
  <c r="BC68" i="61" s="1"/>
  <c r="D42" i="51"/>
  <c r="G29" i="61" s="1"/>
  <c r="AU68" i="61" s="1"/>
  <c r="A6" i="60"/>
  <c r="B5" i="60"/>
  <c r="I18" i="60"/>
  <c r="J17" i="60"/>
  <c r="A30" i="60"/>
  <c r="B29" i="60"/>
  <c r="A12" i="60"/>
  <c r="B11" i="60"/>
  <c r="A4" i="60"/>
  <c r="L23" i="60"/>
  <c r="K24" i="60"/>
  <c r="A24" i="60"/>
  <c r="B23" i="60"/>
  <c r="F17" i="60"/>
  <c r="E18" i="60"/>
  <c r="J5" i="60"/>
  <c r="I6" i="60"/>
  <c r="N5" i="60"/>
  <c r="M6" i="60"/>
  <c r="J29" i="60"/>
  <c r="I30" i="60"/>
  <c r="F29" i="60"/>
  <c r="E30" i="60"/>
  <c r="M24" i="60"/>
  <c r="N23" i="60"/>
  <c r="A36" i="60"/>
  <c r="B35" i="60"/>
  <c r="J23" i="60"/>
  <c r="I24" i="60"/>
  <c r="H5" i="60"/>
  <c r="G6" i="60"/>
  <c r="N29" i="60"/>
  <c r="M30" i="60"/>
  <c r="K4" i="60"/>
  <c r="L11" i="60"/>
  <c r="K12" i="60"/>
  <c r="F5" i="60"/>
  <c r="E6" i="60"/>
  <c r="D17" i="60"/>
  <c r="C18" i="60"/>
  <c r="M18" i="60"/>
  <c r="N17" i="60"/>
  <c r="L5" i="60"/>
  <c r="K6" i="60"/>
  <c r="H23" i="60"/>
  <c r="G24" i="60"/>
  <c r="L29" i="60"/>
  <c r="K30" i="60"/>
  <c r="D5" i="60"/>
  <c r="C6" i="60"/>
  <c r="F11" i="60"/>
  <c r="E12" i="60"/>
  <c r="E4" i="60"/>
  <c r="D29" i="60"/>
  <c r="C30" i="60"/>
  <c r="C36" i="60"/>
  <c r="D35" i="60"/>
  <c r="D23" i="60"/>
  <c r="C24" i="60"/>
  <c r="H17" i="60"/>
  <c r="G18" i="60"/>
  <c r="O37" i="44"/>
  <c r="T1" i="44" s="1"/>
  <c r="I38" i="45"/>
  <c r="O39" i="44"/>
  <c r="O13" i="19"/>
  <c r="O12" i="19" s="1"/>
  <c r="N13" i="19"/>
  <c r="Q13" i="19"/>
  <c r="F28" i="19"/>
  <c r="T28" i="19"/>
  <c r="E13" i="19"/>
  <c r="P12" i="19"/>
  <c r="BC121" i="51" l="1"/>
  <c r="H1" i="62"/>
  <c r="AL11" i="55"/>
  <c r="AK11" i="55"/>
  <c r="BP11" i="55" s="1"/>
  <c r="BO11" i="55" s="1"/>
  <c r="AJ11" i="55"/>
  <c r="BM11" i="55" s="1"/>
  <c r="BL11" i="55" s="1"/>
  <c r="AI12" i="55"/>
  <c r="AL6" i="60"/>
  <c r="AK6" i="60"/>
  <c r="BP6" i="60" s="1"/>
  <c r="BO6" i="60" s="1"/>
  <c r="AJ6" i="60"/>
  <c r="BM6" i="60" s="1"/>
  <c r="BL6" i="60" s="1"/>
  <c r="AK7" i="60"/>
  <c r="BP7" i="60" s="1"/>
  <c r="AJ7" i="60"/>
  <c r="BM7" i="60" s="1"/>
  <c r="AL7" i="60"/>
  <c r="AI14" i="53"/>
  <c r="AL13" i="53"/>
  <c r="AK13" i="53"/>
  <c r="BP13" i="53" s="1"/>
  <c r="BO13" i="53" s="1"/>
  <c r="AJ13" i="53"/>
  <c r="BM13" i="53" s="1"/>
  <c r="BL13" i="53" s="1"/>
  <c r="AL7" i="59"/>
  <c r="AK7" i="59"/>
  <c r="BP7" i="59" s="1"/>
  <c r="BO7" i="59" s="1"/>
  <c r="AJ7" i="59"/>
  <c r="BM7" i="59" s="1"/>
  <c r="BL7" i="59" s="1"/>
  <c r="AI6" i="61"/>
  <c r="AI7" i="61" s="1"/>
  <c r="AN694" i="51"/>
  <c r="AO694" i="51"/>
  <c r="AL695" i="51"/>
  <c r="AP694" i="51"/>
  <c r="AM694" i="51"/>
  <c r="AK694" i="51"/>
  <c r="AL639" i="51"/>
  <c r="AN638" i="51"/>
  <c r="AO638" i="51"/>
  <c r="AP638" i="51"/>
  <c r="AK638" i="51"/>
  <c r="AM638" i="51"/>
  <c r="AP470" i="51"/>
  <c r="AN470" i="51"/>
  <c r="AO470" i="51"/>
  <c r="AL471" i="51"/>
  <c r="AK470" i="51"/>
  <c r="AM470" i="51"/>
  <c r="AN358" i="51"/>
  <c r="AO358" i="51"/>
  <c r="AP358" i="51"/>
  <c r="AL359" i="51"/>
  <c r="AK358" i="51"/>
  <c r="AM358" i="51"/>
  <c r="AL527" i="51"/>
  <c r="AN526" i="51"/>
  <c r="AO526" i="51"/>
  <c r="AP526" i="51"/>
  <c r="AK526" i="51"/>
  <c r="AM526" i="51"/>
  <c r="AL415" i="51"/>
  <c r="AP414" i="51"/>
  <c r="AN414" i="51"/>
  <c r="AO414" i="51"/>
  <c r="AK414" i="51"/>
  <c r="AM414" i="51"/>
  <c r="AN750" i="51"/>
  <c r="AP750" i="51"/>
  <c r="AL751" i="51"/>
  <c r="AO750" i="51"/>
  <c r="AK750" i="51"/>
  <c r="AM750" i="51"/>
  <c r="AN582" i="51"/>
  <c r="AO582" i="51"/>
  <c r="AP582" i="51"/>
  <c r="AL583" i="51"/>
  <c r="AK582" i="51"/>
  <c r="AM582" i="51"/>
  <c r="AP302" i="51"/>
  <c r="AL303" i="51"/>
  <c r="AM302" i="51"/>
  <c r="AK302" i="51"/>
  <c r="AN302" i="51"/>
  <c r="AO302" i="51"/>
  <c r="AL79" i="51"/>
  <c r="AO78" i="51"/>
  <c r="AP78" i="51"/>
  <c r="AN78" i="51"/>
  <c r="AK78" i="51"/>
  <c r="AM134" i="51"/>
  <c r="AK134" i="51"/>
  <c r="AN134" i="51"/>
  <c r="AO134" i="51"/>
  <c r="AP134" i="51"/>
  <c r="AL135" i="51"/>
  <c r="AL191" i="51"/>
  <c r="AP190" i="51"/>
  <c r="AO190" i="51"/>
  <c r="AN190" i="51"/>
  <c r="AK190" i="51"/>
  <c r="AM190" i="51"/>
  <c r="AL247" i="51"/>
  <c r="AM246" i="51"/>
  <c r="AK246" i="51"/>
  <c r="AN246" i="51"/>
  <c r="AO246" i="51"/>
  <c r="AP246" i="51"/>
  <c r="AM78" i="51"/>
  <c r="AN23" i="51"/>
  <c r="AK23" i="51"/>
  <c r="AP23" i="51"/>
  <c r="AO23" i="51"/>
  <c r="AL24" i="51"/>
  <c r="AM23" i="51"/>
  <c r="O66" i="50"/>
  <c r="H17" i="61"/>
  <c r="G18" i="61"/>
  <c r="K18" i="61"/>
  <c r="L17" i="61"/>
  <c r="F23" i="61"/>
  <c r="E24" i="61"/>
  <c r="L23" i="61"/>
  <c r="K24" i="61"/>
  <c r="D5" i="61"/>
  <c r="C6" i="61"/>
  <c r="J5" i="61"/>
  <c r="I6" i="61"/>
  <c r="N5" i="61"/>
  <c r="M6" i="61"/>
  <c r="L29" i="61"/>
  <c r="K30" i="61"/>
  <c r="N29" i="61"/>
  <c r="M30" i="61"/>
  <c r="M4" i="61"/>
  <c r="N11" i="61"/>
  <c r="M12" i="61"/>
  <c r="A24" i="61"/>
  <c r="B23" i="61"/>
  <c r="H29" i="61"/>
  <c r="G30" i="61"/>
  <c r="D17" i="61"/>
  <c r="C18" i="61"/>
  <c r="A30" i="61"/>
  <c r="B29" i="61"/>
  <c r="F29" i="61"/>
  <c r="E30" i="61"/>
  <c r="A18" i="61"/>
  <c r="B17" i="61"/>
  <c r="G12" i="61"/>
  <c r="G4" i="61"/>
  <c r="H11" i="61"/>
  <c r="C36" i="61"/>
  <c r="D35" i="61"/>
  <c r="A6" i="61"/>
  <c r="B5" i="61"/>
  <c r="M18" i="61"/>
  <c r="N17" i="61"/>
  <c r="J23" i="61"/>
  <c r="I24" i="61"/>
  <c r="F11" i="61"/>
  <c r="E12" i="61"/>
  <c r="E4" i="61"/>
  <c r="A36" i="61"/>
  <c r="B35" i="61"/>
  <c r="H23" i="61"/>
  <c r="G24" i="61"/>
  <c r="H5" i="61"/>
  <c r="G6" i="61"/>
  <c r="I18" i="61"/>
  <c r="J17" i="61"/>
  <c r="L5" i="61"/>
  <c r="K6" i="61"/>
  <c r="J29" i="61"/>
  <c r="I30" i="61"/>
  <c r="M24" i="61"/>
  <c r="N23" i="61"/>
  <c r="K4" i="61"/>
  <c r="L11" i="61"/>
  <c r="K12" i="61"/>
  <c r="D29" i="61"/>
  <c r="C30" i="61"/>
  <c r="I4" i="61"/>
  <c r="J11" i="61"/>
  <c r="I12" i="61"/>
  <c r="F17" i="61"/>
  <c r="E18" i="61"/>
  <c r="O39" i="51"/>
  <c r="M11" i="62" s="1"/>
  <c r="BG20" i="62" s="1"/>
  <c r="I43" i="51"/>
  <c r="A35" i="62" s="1"/>
  <c r="AI84" i="62" s="1"/>
  <c r="M40" i="51"/>
  <c r="I17" i="62" s="1"/>
  <c r="AY36" i="62" s="1"/>
  <c r="M39" i="51"/>
  <c r="I11" i="62" s="1"/>
  <c r="AY20" i="62" s="1"/>
  <c r="J39" i="51"/>
  <c r="C11" i="62" s="1"/>
  <c r="AM20" i="62" s="1"/>
  <c r="L40" i="51"/>
  <c r="G17" i="62" s="1"/>
  <c r="AU36" i="62" s="1"/>
  <c r="N41" i="51"/>
  <c r="K23" i="62" s="1"/>
  <c r="BC52" i="62" s="1"/>
  <c r="K42" i="51"/>
  <c r="E29" i="62" s="1"/>
  <c r="AQ68" i="62" s="1"/>
  <c r="J38" i="51"/>
  <c r="C5" i="62" s="1"/>
  <c r="AM4" i="62" s="1"/>
  <c r="I39" i="51"/>
  <c r="A11" i="62" s="1"/>
  <c r="AI20" i="62" s="1"/>
  <c r="K40" i="51"/>
  <c r="E17" i="62" s="1"/>
  <c r="AQ36" i="62" s="1"/>
  <c r="M41" i="51"/>
  <c r="I23" i="62" s="1"/>
  <c r="AY52" i="62" s="1"/>
  <c r="O42" i="51"/>
  <c r="M29" i="62" s="1"/>
  <c r="BG68" i="62" s="1"/>
  <c r="J41" i="51"/>
  <c r="C23" i="62" s="1"/>
  <c r="AM52" i="62" s="1"/>
  <c r="L42" i="51"/>
  <c r="G29" i="62" s="1"/>
  <c r="AU68" i="62" s="1"/>
  <c r="N43" i="51"/>
  <c r="M43" i="51"/>
  <c r="J40" i="51"/>
  <c r="C17" i="62" s="1"/>
  <c r="AM36" i="62" s="1"/>
  <c r="L41" i="51"/>
  <c r="G23" i="62" s="1"/>
  <c r="AU52" i="62" s="1"/>
  <c r="N42" i="51"/>
  <c r="K29" i="62" s="1"/>
  <c r="BC68" i="62" s="1"/>
  <c r="M42" i="51"/>
  <c r="I29" i="62" s="1"/>
  <c r="AY68" i="62" s="1"/>
  <c r="O43" i="51"/>
  <c r="J43" i="51"/>
  <c r="C35" i="62" s="1"/>
  <c r="AM84" i="62" s="1"/>
  <c r="K38" i="51"/>
  <c r="E5" i="62" s="1"/>
  <c r="AQ4" i="62" s="1"/>
  <c r="N40" i="51"/>
  <c r="K17" i="62" s="1"/>
  <c r="BC36" i="62" s="1"/>
  <c r="K39" i="51"/>
  <c r="E11" i="62" s="1"/>
  <c r="AQ20" i="62" s="1"/>
  <c r="I40" i="51"/>
  <c r="A17" i="62" s="1"/>
  <c r="AI36" i="62" s="1"/>
  <c r="K41" i="51"/>
  <c r="E23" i="62" s="1"/>
  <c r="AQ52" i="62" s="1"/>
  <c r="L38" i="51"/>
  <c r="G5" i="62" s="1"/>
  <c r="AU4" i="62" s="1"/>
  <c r="O41" i="51"/>
  <c r="M23" i="62" s="1"/>
  <c r="BG52" i="62" s="1"/>
  <c r="O38" i="51"/>
  <c r="M5" i="62" s="1"/>
  <c r="BG4" i="62" s="1"/>
  <c r="O40" i="51"/>
  <c r="M17" i="62" s="1"/>
  <c r="BG36" i="62" s="1"/>
  <c r="L39" i="51"/>
  <c r="G11" i="62" s="1"/>
  <c r="AU20" i="62" s="1"/>
  <c r="I41" i="51"/>
  <c r="A23" i="62" s="1"/>
  <c r="AI52" i="62" s="1"/>
  <c r="N39" i="51"/>
  <c r="K11" i="62" s="1"/>
  <c r="BC20" i="62" s="1"/>
  <c r="I38" i="51"/>
  <c r="A5" i="62" s="1"/>
  <c r="AI4" i="62" s="1"/>
  <c r="Q36" i="51"/>
  <c r="N38" i="51"/>
  <c r="K5" i="62" s="1"/>
  <c r="BC4" i="62" s="1"/>
  <c r="J42" i="51"/>
  <c r="C29" i="62" s="1"/>
  <c r="AM68" i="62" s="1"/>
  <c r="L43" i="51"/>
  <c r="M38" i="51"/>
  <c r="I5" i="62" s="1"/>
  <c r="AY4" i="62" s="1"/>
  <c r="I42" i="51"/>
  <c r="A29" i="62" s="1"/>
  <c r="AI68" i="62" s="1"/>
  <c r="K43" i="51"/>
  <c r="D11" i="61"/>
  <c r="C12" i="61"/>
  <c r="C4" i="61"/>
  <c r="A12" i="61"/>
  <c r="B11" i="61"/>
  <c r="A4" i="61"/>
  <c r="F5" i="61"/>
  <c r="E6" i="61"/>
  <c r="D23" i="61"/>
  <c r="C24" i="61"/>
  <c r="O41" i="44"/>
  <c r="AB1" i="42" s="1"/>
  <c r="M28" i="19"/>
  <c r="N12" i="19"/>
  <c r="BO7" i="60" l="1"/>
  <c r="BL7" i="60"/>
  <c r="BH121" i="51"/>
  <c r="H1" i="63"/>
  <c r="AL12" i="55"/>
  <c r="AK12" i="55"/>
  <c r="BP12" i="55" s="1"/>
  <c r="BO12" i="55" s="1"/>
  <c r="AJ12" i="55"/>
  <c r="BM12" i="55" s="1"/>
  <c r="BL12" i="55" s="1"/>
  <c r="AI13" i="55"/>
  <c r="AK6" i="61"/>
  <c r="BP6" i="61" s="1"/>
  <c r="BO6" i="61" s="1"/>
  <c r="AJ6" i="61"/>
  <c r="BM6" i="61" s="1"/>
  <c r="BL6" i="61" s="1"/>
  <c r="AL6" i="61"/>
  <c r="AL7" i="61"/>
  <c r="AK7" i="61"/>
  <c r="BP7" i="61" s="1"/>
  <c r="AJ7" i="61"/>
  <c r="BM7" i="61" s="1"/>
  <c r="AK14" i="53"/>
  <c r="BP14" i="53" s="1"/>
  <c r="BO14" i="53" s="1"/>
  <c r="AJ14" i="53"/>
  <c r="BM14" i="53" s="1"/>
  <c r="BL14" i="53" s="1"/>
  <c r="AI15" i="53"/>
  <c r="AL14" i="53"/>
  <c r="AI6" i="62"/>
  <c r="AI7" i="62" s="1"/>
  <c r="AO527" i="51"/>
  <c r="AN527" i="51"/>
  <c r="AP527" i="51"/>
  <c r="AL528" i="51"/>
  <c r="AK527" i="51"/>
  <c r="AM527" i="51"/>
  <c r="AP303" i="51"/>
  <c r="AL304" i="51"/>
  <c r="AM303" i="51"/>
  <c r="AK303" i="51"/>
  <c r="AN303" i="51"/>
  <c r="AO303" i="51"/>
  <c r="AP751" i="51"/>
  <c r="AO751" i="51"/>
  <c r="AN751" i="51"/>
  <c r="AL752" i="51"/>
  <c r="AK751" i="51"/>
  <c r="AM751" i="51"/>
  <c r="AL696" i="51"/>
  <c r="AP695" i="51"/>
  <c r="AN695" i="51"/>
  <c r="AO695" i="51"/>
  <c r="AM695" i="51"/>
  <c r="AK695" i="51"/>
  <c r="AN471" i="51"/>
  <c r="AO471" i="51"/>
  <c r="AP471" i="51"/>
  <c r="AL472" i="51"/>
  <c r="AK471" i="51"/>
  <c r="AM471" i="51"/>
  <c r="AL416" i="51"/>
  <c r="AP415" i="51"/>
  <c r="AO415" i="51"/>
  <c r="AN415" i="51"/>
  <c r="AK415" i="51"/>
  <c r="AM415" i="51"/>
  <c r="AL640" i="51"/>
  <c r="AO639" i="51"/>
  <c r="AN639" i="51"/>
  <c r="AP639" i="51"/>
  <c r="AK639" i="51"/>
  <c r="AM639" i="51"/>
  <c r="AN583" i="51"/>
  <c r="AO583" i="51"/>
  <c r="AP583" i="51"/>
  <c r="AL584" i="51"/>
  <c r="AK583" i="51"/>
  <c r="AM583" i="51"/>
  <c r="AP359" i="51"/>
  <c r="AN359" i="51"/>
  <c r="AO359" i="51"/>
  <c r="AL360" i="51"/>
  <c r="AK359" i="51"/>
  <c r="AM359" i="51"/>
  <c r="AL80" i="51"/>
  <c r="AO79" i="51"/>
  <c r="AP79" i="51"/>
  <c r="AN79" i="51"/>
  <c r="AK79" i="51"/>
  <c r="AL248" i="51"/>
  <c r="AM247" i="51"/>
  <c r="AK247" i="51"/>
  <c r="AO247" i="51"/>
  <c r="AN247" i="51"/>
  <c r="AP247" i="51"/>
  <c r="AK135" i="51"/>
  <c r="AO135" i="51"/>
  <c r="AP135" i="51"/>
  <c r="AN135" i="51"/>
  <c r="AL136" i="51"/>
  <c r="AM135" i="51"/>
  <c r="AL192" i="51"/>
  <c r="AN191" i="51"/>
  <c r="AP191" i="51"/>
  <c r="AO191" i="51"/>
  <c r="AK191" i="51"/>
  <c r="AM191" i="51"/>
  <c r="AM79" i="51"/>
  <c r="AK24" i="51"/>
  <c r="AP24" i="51"/>
  <c r="AO24" i="51"/>
  <c r="AN24" i="51"/>
  <c r="AL25" i="51"/>
  <c r="AM24" i="51"/>
  <c r="D23" i="62"/>
  <c r="C24" i="62"/>
  <c r="L5" i="62"/>
  <c r="K6" i="62"/>
  <c r="A18" i="62"/>
  <c r="B17" i="62"/>
  <c r="H29" i="62"/>
  <c r="G30" i="62"/>
  <c r="I18" i="62"/>
  <c r="J17" i="62"/>
  <c r="A36" i="62"/>
  <c r="B35" i="62"/>
  <c r="D29" i="62"/>
  <c r="C30" i="62"/>
  <c r="F23" i="62"/>
  <c r="E24" i="62"/>
  <c r="I4" i="62"/>
  <c r="J11" i="62"/>
  <c r="I12" i="62"/>
  <c r="H5" i="62"/>
  <c r="G6" i="62"/>
  <c r="F11" i="62"/>
  <c r="E12" i="62"/>
  <c r="E4" i="62"/>
  <c r="D11" i="62"/>
  <c r="C12" i="62"/>
  <c r="C4" i="62"/>
  <c r="J5" i="62"/>
  <c r="I6" i="62"/>
  <c r="M24" i="62"/>
  <c r="N23" i="62"/>
  <c r="D17" i="62"/>
  <c r="C18" i="62"/>
  <c r="H17" i="62"/>
  <c r="G18" i="62"/>
  <c r="T41" i="51"/>
  <c r="G23" i="63" s="1"/>
  <c r="AU52" i="63" s="1"/>
  <c r="S41" i="51"/>
  <c r="E23" i="63" s="1"/>
  <c r="AQ52" i="63" s="1"/>
  <c r="R41" i="51"/>
  <c r="C23" i="63" s="1"/>
  <c r="AM52" i="63" s="1"/>
  <c r="W38" i="51"/>
  <c r="M5" i="63" s="1"/>
  <c r="BG4" i="63" s="1"/>
  <c r="T42" i="51"/>
  <c r="G29" i="63" s="1"/>
  <c r="AU68" i="63" s="1"/>
  <c r="V43" i="51"/>
  <c r="S42" i="51"/>
  <c r="E29" i="63" s="1"/>
  <c r="AQ68" i="63" s="1"/>
  <c r="V38" i="51"/>
  <c r="K5" i="63" s="1"/>
  <c r="BC4" i="63" s="1"/>
  <c r="U38" i="51"/>
  <c r="I5" i="63" s="1"/>
  <c r="AY4" i="63" s="1"/>
  <c r="W39" i="51"/>
  <c r="M11" i="63" s="1"/>
  <c r="BG20" i="63" s="1"/>
  <c r="Q42" i="51"/>
  <c r="A29" i="63" s="1"/>
  <c r="AI68" i="63" s="1"/>
  <c r="S43" i="51"/>
  <c r="T38" i="51"/>
  <c r="G5" i="63" s="1"/>
  <c r="AU4" i="63" s="1"/>
  <c r="V39" i="51"/>
  <c r="K11" i="63" s="1"/>
  <c r="BC20" i="63" s="1"/>
  <c r="U43" i="51"/>
  <c r="R43" i="51"/>
  <c r="C35" i="63" s="1"/>
  <c r="AM84" i="63" s="1"/>
  <c r="S39" i="51"/>
  <c r="E11" i="63" s="1"/>
  <c r="AQ20" i="63" s="1"/>
  <c r="S38" i="51"/>
  <c r="E5" i="63" s="1"/>
  <c r="AQ4" i="63" s="1"/>
  <c r="U39" i="51"/>
  <c r="I11" i="63" s="1"/>
  <c r="AY20" i="63" s="1"/>
  <c r="W40" i="51"/>
  <c r="M17" i="63" s="1"/>
  <c r="BG36" i="63" s="1"/>
  <c r="Q43" i="51"/>
  <c r="A35" i="63" s="1"/>
  <c r="AI84" i="63" s="1"/>
  <c r="Q38" i="51"/>
  <c r="A5" i="63" s="1"/>
  <c r="AI4" i="63" s="1"/>
  <c r="U40" i="51"/>
  <c r="I17" i="63" s="1"/>
  <c r="AY36" i="63" s="1"/>
  <c r="W41" i="51"/>
  <c r="M23" i="63" s="1"/>
  <c r="BG52" i="63" s="1"/>
  <c r="R42" i="51"/>
  <c r="C29" i="63" s="1"/>
  <c r="AM68" i="63" s="1"/>
  <c r="R38" i="51"/>
  <c r="C5" i="63" s="1"/>
  <c r="AM4" i="63" s="1"/>
  <c r="T39" i="51"/>
  <c r="G11" i="63" s="1"/>
  <c r="AU20" i="63" s="1"/>
  <c r="V40" i="51"/>
  <c r="K17" i="63" s="1"/>
  <c r="BC36" i="63" s="1"/>
  <c r="V41" i="51"/>
  <c r="K23" i="63" s="1"/>
  <c r="BC52" i="63" s="1"/>
  <c r="Q40" i="51"/>
  <c r="A17" i="63" s="1"/>
  <c r="AI36" i="63" s="1"/>
  <c r="W43" i="51"/>
  <c r="T43" i="51"/>
  <c r="T40" i="51"/>
  <c r="G17" i="63" s="1"/>
  <c r="AU36" i="63" s="1"/>
  <c r="U42" i="51"/>
  <c r="I29" i="63" s="1"/>
  <c r="AY68" i="63" s="1"/>
  <c r="Q41" i="51"/>
  <c r="A23" i="63" s="1"/>
  <c r="AI52" i="63" s="1"/>
  <c r="R39" i="51"/>
  <c r="C11" i="63" s="1"/>
  <c r="AM20" i="63" s="1"/>
  <c r="Q39" i="51"/>
  <c r="A11" i="63" s="1"/>
  <c r="AI20" i="63" s="1"/>
  <c r="S40" i="51"/>
  <c r="E17" i="63" s="1"/>
  <c r="AQ36" i="63" s="1"/>
  <c r="AQ38" i="63" s="1"/>
  <c r="U41" i="51"/>
  <c r="I23" i="63" s="1"/>
  <c r="AY52" i="63" s="1"/>
  <c r="W42" i="51"/>
  <c r="M29" i="63" s="1"/>
  <c r="BG68" i="63" s="1"/>
  <c r="R40" i="51"/>
  <c r="C17" i="63" s="1"/>
  <c r="AM36" i="63" s="1"/>
  <c r="V42" i="51"/>
  <c r="K29" i="63" s="1"/>
  <c r="BC68" i="63" s="1"/>
  <c r="N5" i="62"/>
  <c r="M6" i="62"/>
  <c r="H23" i="62"/>
  <c r="G24" i="62"/>
  <c r="M18" i="62"/>
  <c r="N17" i="62"/>
  <c r="C36" i="62"/>
  <c r="D35" i="62"/>
  <c r="A30" i="62"/>
  <c r="B29" i="62"/>
  <c r="F29" i="62"/>
  <c r="E30" i="62"/>
  <c r="G12" i="62"/>
  <c r="G4" i="62"/>
  <c r="H11" i="62"/>
  <c r="D5" i="62"/>
  <c r="C6" i="62"/>
  <c r="L23" i="62"/>
  <c r="K24" i="62"/>
  <c r="L29" i="62"/>
  <c r="K30" i="62"/>
  <c r="J29" i="62"/>
  <c r="I30" i="62"/>
  <c r="A12" i="62"/>
  <c r="B11" i="62"/>
  <c r="A4" i="62"/>
  <c r="F17" i="62"/>
  <c r="E18" i="62"/>
  <c r="K4" i="62"/>
  <c r="L11" i="62"/>
  <c r="K12" i="62"/>
  <c r="J23" i="62"/>
  <c r="I24" i="62"/>
  <c r="A24" i="62"/>
  <c r="B23" i="62"/>
  <c r="F5" i="62"/>
  <c r="E6" i="62"/>
  <c r="A6" i="62"/>
  <c r="B5" i="62"/>
  <c r="K18" i="62"/>
  <c r="L17" i="62"/>
  <c r="N29" i="62"/>
  <c r="M30" i="62"/>
  <c r="M4" i="62"/>
  <c r="N11" i="62"/>
  <c r="M12" i="62"/>
  <c r="Q12" i="19"/>
  <c r="G28" i="19" s="1"/>
  <c r="L28" i="19" s="1"/>
  <c r="BL7" i="61" l="1"/>
  <c r="AT38" i="63"/>
  <c r="AS38" i="63"/>
  <c r="CD30" i="63" s="1"/>
  <c r="AR38" i="63"/>
  <c r="CA30" i="63" s="1"/>
  <c r="AK13" i="55"/>
  <c r="BP13" i="55" s="1"/>
  <c r="BO13" i="55" s="1"/>
  <c r="AJ13" i="55"/>
  <c r="BM13" i="55" s="1"/>
  <c r="BL13" i="55" s="1"/>
  <c r="AL13" i="55"/>
  <c r="AI14" i="55"/>
  <c r="AL6" i="62"/>
  <c r="AK6" i="62"/>
  <c r="BP6" i="62" s="1"/>
  <c r="BO6" i="62" s="1"/>
  <c r="AJ6" i="62"/>
  <c r="BM6" i="62" s="1"/>
  <c r="BL6" i="62" s="1"/>
  <c r="AL7" i="62"/>
  <c r="AK7" i="62"/>
  <c r="BP7" i="62" s="1"/>
  <c r="AJ7" i="62"/>
  <c r="BM7" i="62" s="1"/>
  <c r="BL7" i="62" s="1"/>
  <c r="BO7" i="61"/>
  <c r="AK15" i="53"/>
  <c r="BP15" i="53" s="1"/>
  <c r="BO15" i="53" s="1"/>
  <c r="AJ15" i="53"/>
  <c r="BM15" i="53" s="1"/>
  <c r="BL15" i="53" s="1"/>
  <c r="AI16" i="53"/>
  <c r="AL15" i="53"/>
  <c r="AI6" i="63"/>
  <c r="AN360" i="51"/>
  <c r="AO360" i="51"/>
  <c r="AP360" i="51"/>
  <c r="AL361" i="51"/>
  <c r="AK360" i="51"/>
  <c r="AM360" i="51"/>
  <c r="AP472" i="51"/>
  <c r="AN472" i="51"/>
  <c r="AO472" i="51"/>
  <c r="AL473" i="51"/>
  <c r="AK472" i="51"/>
  <c r="AM472" i="51"/>
  <c r="AN752" i="51"/>
  <c r="AP752" i="51"/>
  <c r="AO752" i="51"/>
  <c r="AL753" i="51"/>
  <c r="AK752" i="51"/>
  <c r="AM752" i="51"/>
  <c r="AN528" i="51"/>
  <c r="AO528" i="51"/>
  <c r="AP528" i="51"/>
  <c r="AL529" i="51"/>
  <c r="AK528" i="51"/>
  <c r="AM528" i="51"/>
  <c r="AL417" i="51"/>
  <c r="AP416" i="51"/>
  <c r="AO416" i="51"/>
  <c r="AN416" i="51"/>
  <c r="AK416" i="51"/>
  <c r="AM416" i="51"/>
  <c r="AN696" i="51"/>
  <c r="AO696" i="51"/>
  <c r="AP696" i="51"/>
  <c r="AL697" i="51"/>
  <c r="AM696" i="51"/>
  <c r="AK696" i="51"/>
  <c r="AN304" i="51"/>
  <c r="AO304" i="51"/>
  <c r="AL305" i="51"/>
  <c r="AP304" i="51"/>
  <c r="AM304" i="51"/>
  <c r="AK304" i="51"/>
  <c r="AL641" i="51"/>
  <c r="AP640" i="51"/>
  <c r="AN640" i="51"/>
  <c r="AO640" i="51"/>
  <c r="AK640" i="51"/>
  <c r="AM640" i="51"/>
  <c r="AN584" i="51"/>
  <c r="AO584" i="51"/>
  <c r="AP584" i="51"/>
  <c r="AL585" i="51"/>
  <c r="AK584" i="51"/>
  <c r="AM584" i="51"/>
  <c r="AL81" i="51"/>
  <c r="AO80" i="51"/>
  <c r="AP80" i="51"/>
  <c r="AN80" i="51"/>
  <c r="AK80" i="51"/>
  <c r="AK136" i="51"/>
  <c r="AN136" i="51"/>
  <c r="AO136" i="51"/>
  <c r="AP136" i="51"/>
  <c r="AL137" i="51"/>
  <c r="AM136" i="51"/>
  <c r="AL193" i="51"/>
  <c r="AP192" i="51"/>
  <c r="AO192" i="51"/>
  <c r="AN192" i="51"/>
  <c r="AK192" i="51"/>
  <c r="AM192" i="51"/>
  <c r="AL249" i="51"/>
  <c r="AM248" i="51"/>
  <c r="AK248" i="51"/>
  <c r="AN248" i="51"/>
  <c r="AO248" i="51"/>
  <c r="AP248" i="51"/>
  <c r="AM80" i="51"/>
  <c r="AK25" i="51"/>
  <c r="AP25" i="51"/>
  <c r="AO25" i="51"/>
  <c r="AN25" i="51"/>
  <c r="AL26" i="51"/>
  <c r="AM25" i="51"/>
  <c r="A12" i="63"/>
  <c r="B11" i="63"/>
  <c r="A4" i="63"/>
  <c r="D5" i="63"/>
  <c r="C6" i="63"/>
  <c r="K4" i="63"/>
  <c r="L11" i="63"/>
  <c r="K12" i="63"/>
  <c r="F23" i="63"/>
  <c r="E24" i="63"/>
  <c r="F17" i="63"/>
  <c r="E18" i="63"/>
  <c r="G12" i="63"/>
  <c r="G4" i="63"/>
  <c r="H11" i="63"/>
  <c r="D23" i="63"/>
  <c r="C24" i="63"/>
  <c r="J23" i="63"/>
  <c r="I24" i="63"/>
  <c r="K18" i="63"/>
  <c r="L17" i="63"/>
  <c r="C36" i="63"/>
  <c r="D35" i="63"/>
  <c r="N5" i="63"/>
  <c r="M6" i="63"/>
  <c r="N29" i="63"/>
  <c r="M30" i="63"/>
  <c r="F11" i="63"/>
  <c r="E12" i="63"/>
  <c r="E4" i="63"/>
  <c r="L23" i="63"/>
  <c r="K24" i="63"/>
  <c r="H29" i="63"/>
  <c r="G30" i="63"/>
  <c r="D17" i="63"/>
  <c r="C18" i="63"/>
  <c r="A18" i="63"/>
  <c r="B17" i="63"/>
  <c r="F5" i="63"/>
  <c r="E6" i="63"/>
  <c r="I4" i="63"/>
  <c r="J11" i="63"/>
  <c r="I12" i="63"/>
  <c r="L29" i="63"/>
  <c r="K30" i="63"/>
  <c r="F29" i="63"/>
  <c r="E30" i="63"/>
  <c r="M18" i="63"/>
  <c r="N17" i="63"/>
  <c r="L5" i="63"/>
  <c r="K6" i="63"/>
  <c r="H17" i="63"/>
  <c r="G18" i="63"/>
  <c r="A36" i="63"/>
  <c r="B35" i="63"/>
  <c r="J5" i="63"/>
  <c r="I6" i="63"/>
  <c r="J29" i="63"/>
  <c r="I30" i="63"/>
  <c r="A6" i="63"/>
  <c r="B5" i="63"/>
  <c r="M4" i="63"/>
  <c r="N11" i="63"/>
  <c r="M12" i="63"/>
  <c r="A24" i="63"/>
  <c r="B23" i="63"/>
  <c r="I18" i="63"/>
  <c r="J17" i="63"/>
  <c r="A30" i="63"/>
  <c r="B29" i="63"/>
  <c r="M24" i="63"/>
  <c r="N23" i="63"/>
  <c r="D11" i="63"/>
  <c r="C12" i="63"/>
  <c r="C4" i="63"/>
  <c r="D29" i="63"/>
  <c r="C30" i="63"/>
  <c r="H5" i="63"/>
  <c r="G6" i="63"/>
  <c r="H23" i="63"/>
  <c r="G24" i="63"/>
  <c r="V28" i="19"/>
  <c r="J28" i="19"/>
  <c r="D29" i="19" s="1"/>
  <c r="F29" i="19" s="1"/>
  <c r="BO7" i="62" l="1"/>
  <c r="AI7" i="63"/>
  <c r="AK6" i="63"/>
  <c r="BP6" i="63" s="1"/>
  <c r="BO6" i="63" s="1"/>
  <c r="AJ6" i="63"/>
  <c r="BM6" i="63" s="1"/>
  <c r="BL6" i="63" s="1"/>
  <c r="AL6" i="63"/>
  <c r="AK16" i="53"/>
  <c r="BP16" i="53" s="1"/>
  <c r="BO16" i="53" s="1"/>
  <c r="AJ16" i="53"/>
  <c r="BM16" i="53" s="1"/>
  <c r="BL16" i="53" s="1"/>
  <c r="AI17" i="53"/>
  <c r="AL16" i="53"/>
  <c r="AK14" i="55"/>
  <c r="BP14" i="55" s="1"/>
  <c r="BO14" i="55" s="1"/>
  <c r="AL14" i="55"/>
  <c r="AJ14" i="55"/>
  <c r="BM14" i="55" s="1"/>
  <c r="BL14" i="55" s="1"/>
  <c r="AI15" i="55"/>
  <c r="AL418" i="51"/>
  <c r="AP417" i="51"/>
  <c r="AO417" i="51"/>
  <c r="AN417" i="51"/>
  <c r="AK417" i="51"/>
  <c r="AM417" i="51"/>
  <c r="AN305" i="51"/>
  <c r="AO305" i="51"/>
  <c r="AP305" i="51"/>
  <c r="AL306" i="51"/>
  <c r="AM305" i="51"/>
  <c r="AK305" i="51"/>
  <c r="AN585" i="51"/>
  <c r="AO585" i="51"/>
  <c r="AP585" i="51"/>
  <c r="AL586" i="51"/>
  <c r="AK585" i="51"/>
  <c r="AM585" i="51"/>
  <c r="AN753" i="51"/>
  <c r="AO753" i="51"/>
  <c r="AP753" i="51"/>
  <c r="AL754" i="51"/>
  <c r="AK753" i="51"/>
  <c r="AM753" i="51"/>
  <c r="AP361" i="51"/>
  <c r="AN361" i="51"/>
  <c r="AO361" i="51"/>
  <c r="AL362" i="51"/>
  <c r="AK361" i="51"/>
  <c r="AM361" i="51"/>
  <c r="AL642" i="51"/>
  <c r="AP641" i="51"/>
  <c r="AO641" i="51"/>
  <c r="AN641" i="51"/>
  <c r="AK641" i="51"/>
  <c r="AM641" i="51"/>
  <c r="AN697" i="51"/>
  <c r="AO697" i="51"/>
  <c r="AP697" i="51"/>
  <c r="AL698" i="51"/>
  <c r="AM697" i="51"/>
  <c r="AK697" i="51"/>
  <c r="AO529" i="51"/>
  <c r="AN529" i="51"/>
  <c r="AP529" i="51"/>
  <c r="AL530" i="51"/>
  <c r="AK529" i="51"/>
  <c r="AM529" i="51"/>
  <c r="AN473" i="51"/>
  <c r="AO473" i="51"/>
  <c r="AP473" i="51"/>
  <c r="AL474" i="51"/>
  <c r="AK473" i="51"/>
  <c r="AM473" i="51"/>
  <c r="AL82" i="51"/>
  <c r="AO81" i="51"/>
  <c r="AP81" i="51"/>
  <c r="AN81" i="51"/>
  <c r="AK81" i="51"/>
  <c r="AL250" i="51"/>
  <c r="AM249" i="51"/>
  <c r="AK249" i="51"/>
  <c r="AN249" i="51"/>
  <c r="AO249" i="51"/>
  <c r="AP249" i="51"/>
  <c r="AM137" i="51"/>
  <c r="AK137" i="51"/>
  <c r="AN137" i="51"/>
  <c r="AO137" i="51"/>
  <c r="AP137" i="51"/>
  <c r="AL138" i="51"/>
  <c r="AL194" i="51"/>
  <c r="AP193" i="51"/>
  <c r="AO193" i="51"/>
  <c r="AN193" i="51"/>
  <c r="AK193" i="51"/>
  <c r="AM193" i="51"/>
  <c r="AM81" i="51"/>
  <c r="AP26" i="51"/>
  <c r="AO26" i="51"/>
  <c r="AK26" i="51"/>
  <c r="AN26" i="51"/>
  <c r="AL27" i="51"/>
  <c r="AM26" i="51"/>
  <c r="U28" i="19"/>
  <c r="AB28" i="19" s="1"/>
  <c r="AA28" i="19"/>
  <c r="E29" i="19"/>
  <c r="AL17" i="53" l="1"/>
  <c r="AK17" i="53"/>
  <c r="BP17" i="53" s="1"/>
  <c r="BO17" i="53" s="1"/>
  <c r="BO18" i="53" s="1"/>
  <c r="BO19" i="53" s="1"/>
  <c r="AJ17" i="53"/>
  <c r="BM17" i="53" s="1"/>
  <c r="BL17" i="53" s="1"/>
  <c r="BL18" i="53" s="1"/>
  <c r="BL19" i="53" s="1"/>
  <c r="AJ7" i="63"/>
  <c r="BM7" i="63" s="1"/>
  <c r="BL7" i="63" s="1"/>
  <c r="AL7" i="63"/>
  <c r="AK7" i="63"/>
  <c r="BP7" i="63" s="1"/>
  <c r="BO7" i="63" s="1"/>
  <c r="AI16" i="55"/>
  <c r="AL15" i="55"/>
  <c r="AK15" i="55"/>
  <c r="BP15" i="55" s="1"/>
  <c r="BO15" i="55" s="1"/>
  <c r="AJ15" i="55"/>
  <c r="BM15" i="55" s="1"/>
  <c r="BL15" i="55" s="1"/>
  <c r="AL419" i="51"/>
  <c r="AN418" i="51"/>
  <c r="AP418" i="51"/>
  <c r="AO418" i="51"/>
  <c r="AK418" i="51"/>
  <c r="AM418" i="51"/>
  <c r="AN474" i="51"/>
  <c r="AP474" i="51"/>
  <c r="AO474" i="51"/>
  <c r="AL475" i="51"/>
  <c r="AK474" i="51"/>
  <c r="AM474" i="51"/>
  <c r="AL699" i="51"/>
  <c r="AN698" i="51"/>
  <c r="AP698" i="51"/>
  <c r="AO698" i="51"/>
  <c r="AM698" i="51"/>
  <c r="AK698" i="51"/>
  <c r="AN362" i="51"/>
  <c r="AO362" i="51"/>
  <c r="AP362" i="51"/>
  <c r="AL363" i="51"/>
  <c r="AK362" i="51"/>
  <c r="AM362" i="51"/>
  <c r="AN586" i="51"/>
  <c r="AO586" i="51"/>
  <c r="AP586" i="51"/>
  <c r="AL587" i="51"/>
  <c r="AK586" i="51"/>
  <c r="AM586" i="51"/>
  <c r="AL643" i="51"/>
  <c r="AN642" i="51"/>
  <c r="AO642" i="51"/>
  <c r="AP642" i="51"/>
  <c r="AK642" i="51"/>
  <c r="AM642" i="51"/>
  <c r="AN530" i="51"/>
  <c r="AO530" i="51"/>
  <c r="AP530" i="51"/>
  <c r="AL531" i="51"/>
  <c r="AK530" i="51"/>
  <c r="AM530" i="51"/>
  <c r="AN754" i="51"/>
  <c r="AO754" i="51"/>
  <c r="AP754" i="51"/>
  <c r="AL755" i="51"/>
  <c r="AK754" i="51"/>
  <c r="AM754" i="51"/>
  <c r="AP306" i="51"/>
  <c r="AN306" i="51"/>
  <c r="AL307" i="51"/>
  <c r="AM306" i="51"/>
  <c r="AK306" i="51"/>
  <c r="AO306" i="51"/>
  <c r="AL83" i="51"/>
  <c r="AO82" i="51"/>
  <c r="AP82" i="51"/>
  <c r="AN82" i="51"/>
  <c r="AK82" i="51"/>
  <c r="AK138" i="51"/>
  <c r="AN138" i="51"/>
  <c r="AL139" i="51"/>
  <c r="AO138" i="51"/>
  <c r="AP138" i="51"/>
  <c r="AM138" i="51"/>
  <c r="AL195" i="51"/>
  <c r="AP194" i="51"/>
  <c r="AO194" i="51"/>
  <c r="AN194" i="51"/>
  <c r="AK194" i="51"/>
  <c r="AM194" i="51"/>
  <c r="AL251" i="51"/>
  <c r="AK250" i="51"/>
  <c r="AM250" i="51"/>
  <c r="AN250" i="51"/>
  <c r="AO250" i="51"/>
  <c r="AP250" i="51"/>
  <c r="AN27" i="51"/>
  <c r="AK27" i="51"/>
  <c r="AP27" i="51"/>
  <c r="AO27" i="51"/>
  <c r="AM82" i="51"/>
  <c r="AL28" i="51"/>
  <c r="AM27" i="51"/>
  <c r="Y28" i="19"/>
  <c r="R29" i="19" s="1"/>
  <c r="G29" i="19"/>
  <c r="J29" i="19" s="1"/>
  <c r="D30" i="19" s="1"/>
  <c r="F30" i="19" s="1"/>
  <c r="M29" i="19"/>
  <c r="B20" i="36"/>
  <c r="E4" i="36"/>
  <c r="E18" i="35"/>
  <c r="C18" i="35"/>
  <c r="A9" i="35"/>
  <c r="A10" i="35" s="1"/>
  <c r="A11" i="35" s="1"/>
  <c r="A12" i="35" s="1"/>
  <c r="A13" i="35" s="1"/>
  <c r="A14" i="35" s="1"/>
  <c r="A15" i="35" s="1"/>
  <c r="A16" i="35" s="1"/>
  <c r="A17" i="35" s="1"/>
  <c r="AI17" i="55" l="1"/>
  <c r="AK16" i="55"/>
  <c r="BP16" i="55" s="1"/>
  <c r="BO16" i="55" s="1"/>
  <c r="AJ16" i="55"/>
  <c r="BM16" i="55" s="1"/>
  <c r="BL16" i="55" s="1"/>
  <c r="AL16" i="55"/>
  <c r="AP699" i="51"/>
  <c r="AL700" i="51"/>
  <c r="AN699" i="51"/>
  <c r="AO699" i="51"/>
  <c r="AM699" i="51"/>
  <c r="AK699" i="51"/>
  <c r="AL420" i="51"/>
  <c r="AP419" i="51"/>
  <c r="AO419" i="51"/>
  <c r="AN419" i="51"/>
  <c r="AK419" i="51"/>
  <c r="AM419" i="51"/>
  <c r="AN307" i="51"/>
  <c r="AO307" i="51"/>
  <c r="AP307" i="51"/>
  <c r="AL308" i="51"/>
  <c r="AK307" i="51"/>
  <c r="AM307" i="51"/>
  <c r="AO531" i="51"/>
  <c r="AN531" i="51"/>
  <c r="AP531" i="51"/>
  <c r="AL532" i="51"/>
  <c r="AK531" i="51"/>
  <c r="AM531" i="51"/>
  <c r="AN587" i="51"/>
  <c r="AO587" i="51"/>
  <c r="AP587" i="51"/>
  <c r="AL588" i="51"/>
  <c r="AK587" i="51"/>
  <c r="AM587" i="51"/>
  <c r="AL644" i="51"/>
  <c r="AP643" i="51"/>
  <c r="AO643" i="51"/>
  <c r="AN643" i="51"/>
  <c r="AK643" i="51"/>
  <c r="AM643" i="51"/>
  <c r="AP755" i="51"/>
  <c r="AO755" i="51"/>
  <c r="AN755" i="51"/>
  <c r="AL756" i="51"/>
  <c r="AK755" i="51"/>
  <c r="AM755" i="51"/>
  <c r="AP363" i="51"/>
  <c r="AN363" i="51"/>
  <c r="AO363" i="51"/>
  <c r="AL364" i="51"/>
  <c r="AK363" i="51"/>
  <c r="AM363" i="51"/>
  <c r="AN475" i="51"/>
  <c r="AO475" i="51"/>
  <c r="AK475" i="51"/>
  <c r="AP475" i="51"/>
  <c r="AL476" i="51"/>
  <c r="AM475" i="51"/>
  <c r="AL196" i="51"/>
  <c r="AN195" i="51"/>
  <c r="AP195" i="51"/>
  <c r="AO195" i="51"/>
  <c r="AK195" i="51"/>
  <c r="AM195" i="51"/>
  <c r="AL84" i="51"/>
  <c r="AP83" i="51"/>
  <c r="AN83" i="51"/>
  <c r="AO83" i="51"/>
  <c r="AK83" i="51"/>
  <c r="AM251" i="51"/>
  <c r="AK251" i="51"/>
  <c r="AO251" i="51"/>
  <c r="AP251" i="51"/>
  <c r="AL252" i="51"/>
  <c r="AN251" i="51"/>
  <c r="AP139" i="51"/>
  <c r="AO139" i="51"/>
  <c r="AL140" i="51"/>
  <c r="AM139" i="51"/>
  <c r="AN139" i="51"/>
  <c r="AK139" i="51"/>
  <c r="AP28" i="51"/>
  <c r="AO28" i="51"/>
  <c r="AN28" i="51"/>
  <c r="AK28" i="51"/>
  <c r="AM83" i="51"/>
  <c r="AL29" i="51"/>
  <c r="AM28" i="51"/>
  <c r="C21" i="35"/>
  <c r="D21" i="35" s="1"/>
  <c r="E5" i="36"/>
  <c r="S29" i="19"/>
  <c r="T29" i="19" s="1"/>
  <c r="L29" i="19"/>
  <c r="E30" i="19"/>
  <c r="AK17" i="55" l="1"/>
  <c r="BP17" i="55" s="1"/>
  <c r="BO17" i="55" s="1"/>
  <c r="BO18" i="55" s="1"/>
  <c r="BO19" i="55" s="1"/>
  <c r="AL17" i="55"/>
  <c r="AJ17" i="55"/>
  <c r="BM17" i="55" s="1"/>
  <c r="BL17" i="55" s="1"/>
  <c r="BL18" i="55" s="1"/>
  <c r="BL19" i="55" s="1"/>
  <c r="AP756" i="51"/>
  <c r="AN756" i="51"/>
  <c r="AO756" i="51"/>
  <c r="AL757" i="51"/>
  <c r="AK756" i="51"/>
  <c r="AM756" i="51"/>
  <c r="AP588" i="51"/>
  <c r="AO588" i="51"/>
  <c r="AN588" i="51"/>
  <c r="AL589" i="51"/>
  <c r="AK588" i="51"/>
  <c r="AM588" i="51"/>
  <c r="AP308" i="51"/>
  <c r="AN308" i="51"/>
  <c r="AO308" i="51"/>
  <c r="AL309" i="51"/>
  <c r="AM308" i="51"/>
  <c r="AK308" i="51"/>
  <c r="AP476" i="51"/>
  <c r="AN476" i="51"/>
  <c r="AO476" i="51"/>
  <c r="AL477" i="51"/>
  <c r="AK476" i="51"/>
  <c r="AM476" i="51"/>
  <c r="AL645" i="51"/>
  <c r="AP644" i="51"/>
  <c r="AO644" i="51"/>
  <c r="AN644" i="51"/>
  <c r="AK644" i="51"/>
  <c r="AM644" i="51"/>
  <c r="AL421" i="51"/>
  <c r="AN420" i="51"/>
  <c r="AP420" i="51"/>
  <c r="AO420" i="51"/>
  <c r="AK420" i="51"/>
  <c r="AM420" i="51"/>
  <c r="AL701" i="51"/>
  <c r="AN700" i="51"/>
  <c r="AO700" i="51"/>
  <c r="AP700" i="51"/>
  <c r="AM700" i="51"/>
  <c r="AK700" i="51"/>
  <c r="AN364" i="51"/>
  <c r="AO364" i="51"/>
  <c r="AP364" i="51"/>
  <c r="AL365" i="51"/>
  <c r="AK364" i="51"/>
  <c r="AM364" i="51"/>
  <c r="AL533" i="51"/>
  <c r="AN532" i="51"/>
  <c r="AO532" i="51"/>
  <c r="AP532" i="51"/>
  <c r="AK532" i="51"/>
  <c r="AM532" i="51"/>
  <c r="AN252" i="51"/>
  <c r="AK252" i="51"/>
  <c r="AM252" i="51"/>
  <c r="AO252" i="51"/>
  <c r="AL253" i="51"/>
  <c r="AP252" i="51"/>
  <c r="AL197" i="51"/>
  <c r="AP196" i="51"/>
  <c r="AO196" i="51"/>
  <c r="AN196" i="51"/>
  <c r="AK196" i="51"/>
  <c r="AM196" i="51"/>
  <c r="AL85" i="51"/>
  <c r="AP84" i="51"/>
  <c r="AN84" i="51"/>
  <c r="AO84" i="51"/>
  <c r="AK84" i="51"/>
  <c r="AN140" i="51"/>
  <c r="AP140" i="51"/>
  <c r="AL141" i="51"/>
  <c r="AO140" i="51"/>
  <c r="AK140" i="51"/>
  <c r="AM140" i="51"/>
  <c r="AM29" i="51"/>
  <c r="AP29" i="51"/>
  <c r="AO29" i="51"/>
  <c r="AN29" i="51"/>
  <c r="AK29" i="51"/>
  <c r="AM84" i="51"/>
  <c r="AL30" i="51"/>
  <c r="D20" i="35"/>
  <c r="V29" i="19"/>
  <c r="U29" i="19" s="1"/>
  <c r="AB29" i="19" s="1"/>
  <c r="G30" i="19"/>
  <c r="L30" i="19" s="1"/>
  <c r="M30" i="19"/>
  <c r="AO533" i="51" l="1"/>
  <c r="AP533" i="51"/>
  <c r="AN533" i="51"/>
  <c r="AL534" i="51"/>
  <c r="AK533" i="51"/>
  <c r="AM533" i="51"/>
  <c r="AP701" i="51"/>
  <c r="AL702" i="51"/>
  <c r="AO701" i="51"/>
  <c r="AN701" i="51"/>
  <c r="AM701" i="51"/>
  <c r="AK701" i="51"/>
  <c r="AL646" i="51"/>
  <c r="AN645" i="51"/>
  <c r="AP645" i="51"/>
  <c r="AO645" i="51"/>
  <c r="AK645" i="51"/>
  <c r="AM645" i="51"/>
  <c r="AN309" i="51"/>
  <c r="AK309" i="51"/>
  <c r="AO309" i="51"/>
  <c r="AP309" i="51"/>
  <c r="AL310" i="51"/>
  <c r="AM309" i="51"/>
  <c r="AN757" i="51"/>
  <c r="AO757" i="51"/>
  <c r="AP757" i="51"/>
  <c r="AL758" i="51"/>
  <c r="AK757" i="51"/>
  <c r="AM757" i="51"/>
  <c r="AL422" i="51"/>
  <c r="AP421" i="51"/>
  <c r="AO421" i="51"/>
  <c r="AN421" i="51"/>
  <c r="AK421" i="51"/>
  <c r="AM421" i="51"/>
  <c r="AK365" i="51"/>
  <c r="AO365" i="51"/>
  <c r="AL366" i="51"/>
  <c r="AP365" i="51"/>
  <c r="AN365" i="51"/>
  <c r="AM365" i="51"/>
  <c r="AP477" i="51"/>
  <c r="AK477" i="51"/>
  <c r="AN477" i="51"/>
  <c r="AO477" i="51"/>
  <c r="AL478" i="51"/>
  <c r="AM477" i="51"/>
  <c r="AO589" i="51"/>
  <c r="AP589" i="51"/>
  <c r="AN589" i="51"/>
  <c r="AL590" i="51"/>
  <c r="AK589" i="51"/>
  <c r="AM589" i="51"/>
  <c r="AL86" i="51"/>
  <c r="AP85" i="51"/>
  <c r="AN85" i="51"/>
  <c r="AO85" i="51"/>
  <c r="AK85" i="51"/>
  <c r="AL254" i="51"/>
  <c r="AN253" i="51"/>
  <c r="AP253" i="51"/>
  <c r="AM253" i="51"/>
  <c r="AK253" i="51"/>
  <c r="AO253" i="51"/>
  <c r="AL198" i="51"/>
  <c r="AP197" i="51"/>
  <c r="AO197" i="51"/>
  <c r="AN197" i="51"/>
  <c r="AK197" i="51"/>
  <c r="AM197" i="51"/>
  <c r="AN141" i="51"/>
  <c r="AO141" i="51"/>
  <c r="AP141" i="51"/>
  <c r="AL142" i="51"/>
  <c r="AM141" i="51"/>
  <c r="AK141" i="51"/>
  <c r="AP30" i="51"/>
  <c r="AO30" i="51"/>
  <c r="AN30" i="51"/>
  <c r="AK30" i="51"/>
  <c r="AM85" i="51"/>
  <c r="AL31" i="51"/>
  <c r="AM30" i="51"/>
  <c r="AA29" i="19"/>
  <c r="Y29" i="19"/>
  <c r="R30" i="19" s="1"/>
  <c r="S30" i="19" s="1"/>
  <c r="T30" i="19" s="1"/>
  <c r="J30" i="19"/>
  <c r="D31" i="19" s="1"/>
  <c r="F31" i="19" s="1"/>
  <c r="AL647" i="51" l="1"/>
  <c r="AO646" i="51"/>
  <c r="AP646" i="51"/>
  <c r="AN646" i="51"/>
  <c r="AK646" i="51"/>
  <c r="AM646" i="51"/>
  <c r="AN366" i="51"/>
  <c r="AP366" i="51"/>
  <c r="AO366" i="51"/>
  <c r="AL367" i="51"/>
  <c r="AK366" i="51"/>
  <c r="AM366" i="51"/>
  <c r="AN590" i="51"/>
  <c r="AP590" i="51"/>
  <c r="AO590" i="51"/>
  <c r="AL591" i="51"/>
  <c r="AK590" i="51"/>
  <c r="AM590" i="51"/>
  <c r="AN758" i="51"/>
  <c r="AO758" i="51"/>
  <c r="AL759" i="51"/>
  <c r="AP758" i="51"/>
  <c r="AK758" i="51"/>
  <c r="AM758" i="51"/>
  <c r="AN534" i="51"/>
  <c r="AP534" i="51"/>
  <c r="AO534" i="51"/>
  <c r="AL535" i="51"/>
  <c r="AK534" i="51"/>
  <c r="AM534" i="51"/>
  <c r="AL423" i="51"/>
  <c r="AP422" i="51"/>
  <c r="AN422" i="51"/>
  <c r="AO422" i="51"/>
  <c r="AK422" i="51"/>
  <c r="AM422" i="51"/>
  <c r="AP702" i="51"/>
  <c r="AL703" i="51"/>
  <c r="AN702" i="51"/>
  <c r="AO702" i="51"/>
  <c r="AM702" i="51"/>
  <c r="AK702" i="51"/>
  <c r="AP478" i="51"/>
  <c r="AN478" i="51"/>
  <c r="AO478" i="51"/>
  <c r="AL479" i="51"/>
  <c r="AK478" i="51"/>
  <c r="AM478" i="51"/>
  <c r="AO310" i="51"/>
  <c r="AP310" i="51"/>
  <c r="AN310" i="51"/>
  <c r="AL311" i="51"/>
  <c r="AM310" i="51"/>
  <c r="AK310" i="51"/>
  <c r="AL87" i="51"/>
  <c r="AP86" i="51"/>
  <c r="AN86" i="51"/>
  <c r="AO86" i="51"/>
  <c r="AK86" i="51"/>
  <c r="AL199" i="51"/>
  <c r="AP198" i="51"/>
  <c r="AO198" i="51"/>
  <c r="AN198" i="51"/>
  <c r="AK198" i="51"/>
  <c r="AM198" i="51"/>
  <c r="AL255" i="51"/>
  <c r="AN254" i="51"/>
  <c r="AM254" i="51"/>
  <c r="AO254" i="51"/>
  <c r="AK254" i="51"/>
  <c r="AP254" i="51"/>
  <c r="AN142" i="51"/>
  <c r="AO142" i="51"/>
  <c r="AP142" i="51"/>
  <c r="AL143" i="51"/>
  <c r="AM142" i="51"/>
  <c r="AK142" i="51"/>
  <c r="AK31" i="51"/>
  <c r="AP31" i="51"/>
  <c r="AO31" i="51"/>
  <c r="AN31" i="51"/>
  <c r="AM86" i="51"/>
  <c r="AL32" i="51"/>
  <c r="AM31" i="51"/>
  <c r="V30" i="19"/>
  <c r="AA30" i="19" s="1"/>
  <c r="E31" i="19"/>
  <c r="AL648" i="51" l="1"/>
  <c r="AO647" i="51"/>
  <c r="AP647" i="51"/>
  <c r="AN647" i="51"/>
  <c r="AK647" i="51"/>
  <c r="AM647" i="51"/>
  <c r="AO703" i="51"/>
  <c r="AL704" i="51"/>
  <c r="AP703" i="51"/>
  <c r="AN703" i="51"/>
  <c r="AM703" i="51"/>
  <c r="AK703" i="51"/>
  <c r="AK311" i="51"/>
  <c r="AN311" i="51"/>
  <c r="AP311" i="51"/>
  <c r="AO311" i="51"/>
  <c r="AL312" i="51"/>
  <c r="AM311" i="51"/>
  <c r="AO535" i="51"/>
  <c r="AN535" i="51"/>
  <c r="AP535" i="51"/>
  <c r="AL536" i="51"/>
  <c r="AK535" i="51"/>
  <c r="AM535" i="51"/>
  <c r="AN591" i="51"/>
  <c r="AO591" i="51"/>
  <c r="AL592" i="51"/>
  <c r="AP591" i="51"/>
  <c r="AK591" i="51"/>
  <c r="AM591" i="51"/>
  <c r="AL424" i="51"/>
  <c r="AP423" i="51"/>
  <c r="AO423" i="51"/>
  <c r="AN423" i="51"/>
  <c r="AK423" i="51"/>
  <c r="AM423" i="51"/>
  <c r="AP759" i="51"/>
  <c r="AO759" i="51"/>
  <c r="AN759" i="51"/>
  <c r="AL760" i="51"/>
  <c r="AK759" i="51"/>
  <c r="AM759" i="51"/>
  <c r="AN479" i="51"/>
  <c r="AO479" i="51"/>
  <c r="AP479" i="51"/>
  <c r="AL480" i="51"/>
  <c r="AK479" i="51"/>
  <c r="AM479" i="51"/>
  <c r="AO367" i="51"/>
  <c r="AP367" i="51"/>
  <c r="AN367" i="51"/>
  <c r="AL368" i="51"/>
  <c r="AK367" i="51"/>
  <c r="AM367" i="51"/>
  <c r="AL88" i="51"/>
  <c r="AN87" i="51"/>
  <c r="AP87" i="51"/>
  <c r="AO87" i="51"/>
  <c r="AK87" i="51"/>
  <c r="AL200" i="51"/>
  <c r="AN199" i="51"/>
  <c r="AP199" i="51"/>
  <c r="AO199" i="51"/>
  <c r="AK199" i="51"/>
  <c r="AM199" i="51"/>
  <c r="AO143" i="51"/>
  <c r="AP143" i="51"/>
  <c r="AN143" i="51"/>
  <c r="AL144" i="51"/>
  <c r="AK143" i="51"/>
  <c r="AM143" i="51"/>
  <c r="AM255" i="51"/>
  <c r="AK255" i="51"/>
  <c r="AL256" i="51"/>
  <c r="AO255" i="51"/>
  <c r="AN255" i="51"/>
  <c r="AP255" i="51"/>
  <c r="AP32" i="51"/>
  <c r="AN32" i="51"/>
  <c r="AK32" i="51"/>
  <c r="AO32" i="51"/>
  <c r="AM87" i="51"/>
  <c r="AL33" i="51"/>
  <c r="AM32" i="51"/>
  <c r="U30" i="19"/>
  <c r="AB30" i="19" s="1"/>
  <c r="G31" i="19"/>
  <c r="M31" i="19"/>
  <c r="AL649" i="51" l="1"/>
  <c r="AN648" i="51"/>
  <c r="AO648" i="51"/>
  <c r="AP648" i="51"/>
  <c r="AK648" i="51"/>
  <c r="AM648" i="51"/>
  <c r="AO592" i="51"/>
  <c r="AP592" i="51"/>
  <c r="AN592" i="51"/>
  <c r="AL593" i="51"/>
  <c r="AK592" i="51"/>
  <c r="AM592" i="51"/>
  <c r="AP368" i="51"/>
  <c r="AO368" i="51"/>
  <c r="AN368" i="51"/>
  <c r="AL369" i="51"/>
  <c r="AK368" i="51"/>
  <c r="AM368" i="51"/>
  <c r="AN760" i="51"/>
  <c r="AP760" i="51"/>
  <c r="AO760" i="51"/>
  <c r="AL761" i="51"/>
  <c r="AK760" i="51"/>
  <c r="AM760" i="51"/>
  <c r="AP312" i="51"/>
  <c r="AN312" i="51"/>
  <c r="AO312" i="51"/>
  <c r="AL313" i="51"/>
  <c r="AM312" i="51"/>
  <c r="AK312" i="51"/>
  <c r="AL425" i="51"/>
  <c r="AO424" i="51"/>
  <c r="AN424" i="51"/>
  <c r="AP424" i="51"/>
  <c r="AK424" i="51"/>
  <c r="AM424" i="51"/>
  <c r="AP704" i="51"/>
  <c r="AL705" i="51"/>
  <c r="AN704" i="51"/>
  <c r="AO704" i="51"/>
  <c r="AM704" i="51"/>
  <c r="AK704" i="51"/>
  <c r="AN480" i="51"/>
  <c r="AP480" i="51"/>
  <c r="AO480" i="51"/>
  <c r="AL481" i="51"/>
  <c r="AK480" i="51"/>
  <c r="AM480" i="51"/>
  <c r="AP536" i="51"/>
  <c r="AN536" i="51"/>
  <c r="AO536" i="51"/>
  <c r="AL537" i="51"/>
  <c r="AK536" i="51"/>
  <c r="AM536" i="51"/>
  <c r="AL201" i="51"/>
  <c r="AP200" i="51"/>
  <c r="AO200" i="51"/>
  <c r="AN200" i="51"/>
  <c r="AK200" i="51"/>
  <c r="AM200" i="51"/>
  <c r="AL257" i="51"/>
  <c r="AM256" i="51"/>
  <c r="AK256" i="51"/>
  <c r="AN256" i="51"/>
  <c r="AO256" i="51"/>
  <c r="AP256" i="51"/>
  <c r="AL89" i="51"/>
  <c r="AN88" i="51"/>
  <c r="AO88" i="51"/>
  <c r="AP88" i="51"/>
  <c r="AK88" i="51"/>
  <c r="AK144" i="51"/>
  <c r="AN144" i="51"/>
  <c r="AL145" i="51"/>
  <c r="AO144" i="51"/>
  <c r="AP144" i="51"/>
  <c r="AM144" i="51"/>
  <c r="AP33" i="51"/>
  <c r="AO33" i="51"/>
  <c r="AK33" i="51"/>
  <c r="AN33" i="51"/>
  <c r="AM88" i="51"/>
  <c r="AL34" i="51"/>
  <c r="AM33" i="51"/>
  <c r="Y30" i="19"/>
  <c r="R31" i="19" s="1"/>
  <c r="S31" i="19" s="1"/>
  <c r="T31" i="19" s="1"/>
  <c r="J31" i="19"/>
  <c r="D32" i="19" s="1"/>
  <c r="F32" i="19" s="1"/>
  <c r="L31" i="19"/>
  <c r="AL650" i="51" l="1"/>
  <c r="AN649" i="51"/>
  <c r="AP649" i="51"/>
  <c r="AO649" i="51"/>
  <c r="AK649" i="51"/>
  <c r="AM649" i="51"/>
  <c r="AP705" i="51"/>
  <c r="AL706" i="51"/>
  <c r="AN705" i="51"/>
  <c r="AO705" i="51"/>
  <c r="AM705" i="51"/>
  <c r="AK705" i="51"/>
  <c r="AO537" i="51"/>
  <c r="AP537" i="51"/>
  <c r="AN537" i="51"/>
  <c r="AL538" i="51"/>
  <c r="AK537" i="51"/>
  <c r="AM537" i="51"/>
  <c r="AN313" i="51"/>
  <c r="AO313" i="51"/>
  <c r="AP313" i="51"/>
  <c r="AL314" i="51"/>
  <c r="AM313" i="51"/>
  <c r="AK313" i="51"/>
  <c r="AP369" i="51"/>
  <c r="AN369" i="51"/>
  <c r="AO369" i="51"/>
  <c r="AL370" i="51"/>
  <c r="AK369" i="51"/>
  <c r="AM369" i="51"/>
  <c r="AL426" i="51"/>
  <c r="AP425" i="51"/>
  <c r="AO425" i="51"/>
  <c r="AN425" i="51"/>
  <c r="AK425" i="51"/>
  <c r="AM425" i="51"/>
  <c r="AO481" i="51"/>
  <c r="AP481" i="51"/>
  <c r="AN481" i="51"/>
  <c r="AL482" i="51"/>
  <c r="AK481" i="51"/>
  <c r="AM481" i="51"/>
  <c r="AP761" i="51"/>
  <c r="AL762" i="51"/>
  <c r="AN761" i="51"/>
  <c r="AO761" i="51"/>
  <c r="AK761" i="51"/>
  <c r="AM761" i="51"/>
  <c r="AP593" i="51"/>
  <c r="AN593" i="51"/>
  <c r="AO593" i="51"/>
  <c r="AL594" i="51"/>
  <c r="AK593" i="51"/>
  <c r="AM593" i="51"/>
  <c r="AL90" i="51"/>
  <c r="AN89" i="51"/>
  <c r="AO89" i="51"/>
  <c r="AP89" i="51"/>
  <c r="AK89" i="51"/>
  <c r="AL202" i="51"/>
  <c r="AP201" i="51"/>
  <c r="AO201" i="51"/>
  <c r="AN201" i="51"/>
  <c r="AK201" i="51"/>
  <c r="AM201" i="51"/>
  <c r="AL258" i="51"/>
  <c r="AK257" i="51"/>
  <c r="AN257" i="51"/>
  <c r="AP257" i="51"/>
  <c r="AM257" i="51"/>
  <c r="AO257" i="51"/>
  <c r="AK145" i="51"/>
  <c r="AN145" i="51"/>
  <c r="AL146" i="51"/>
  <c r="AO145" i="51"/>
  <c r="AP145" i="51"/>
  <c r="AM145" i="51"/>
  <c r="AP34" i="51"/>
  <c r="AO34" i="51"/>
  <c r="AK34" i="51"/>
  <c r="AN34" i="51"/>
  <c r="AM89" i="51"/>
  <c r="AL35" i="51"/>
  <c r="AM34" i="51"/>
  <c r="V31" i="19"/>
  <c r="AA31" i="19" s="1"/>
  <c r="E32" i="19"/>
  <c r="AL651" i="51" l="1"/>
  <c r="AO650" i="51"/>
  <c r="AP650" i="51"/>
  <c r="AN650" i="51"/>
  <c r="AK650" i="51"/>
  <c r="AM650" i="51"/>
  <c r="AP594" i="51"/>
  <c r="AN594" i="51"/>
  <c r="AO594" i="51"/>
  <c r="AL595" i="51"/>
  <c r="AK594" i="51"/>
  <c r="AM594" i="51"/>
  <c r="AN482" i="51"/>
  <c r="AP482" i="51"/>
  <c r="AO482" i="51"/>
  <c r="AL483" i="51"/>
  <c r="AK482" i="51"/>
  <c r="AM482" i="51"/>
  <c r="AN370" i="51"/>
  <c r="AO370" i="51"/>
  <c r="AP370" i="51"/>
  <c r="AL371" i="51"/>
  <c r="AK370" i="51"/>
  <c r="AM370" i="51"/>
  <c r="AN538" i="51"/>
  <c r="AO538" i="51"/>
  <c r="AP538" i="51"/>
  <c r="AL539" i="51"/>
  <c r="AK538" i="51"/>
  <c r="AM538" i="51"/>
  <c r="AL427" i="51"/>
  <c r="AP426" i="51"/>
  <c r="AN426" i="51"/>
  <c r="AO426" i="51"/>
  <c r="AK426" i="51"/>
  <c r="AM426" i="51"/>
  <c r="AP762" i="51"/>
  <c r="AL763" i="51"/>
  <c r="AN762" i="51"/>
  <c r="AO762" i="51"/>
  <c r="AK762" i="51"/>
  <c r="AM762" i="51"/>
  <c r="AN706" i="51"/>
  <c r="AO706" i="51"/>
  <c r="AP706" i="51"/>
  <c r="AL707" i="51"/>
  <c r="AM706" i="51"/>
  <c r="AK706" i="51"/>
  <c r="AK314" i="51"/>
  <c r="AO314" i="51"/>
  <c r="AP314" i="51"/>
  <c r="AN314" i="51"/>
  <c r="AL315" i="51"/>
  <c r="AM314" i="51"/>
  <c r="AL91" i="51"/>
  <c r="AO90" i="51"/>
  <c r="AP90" i="51"/>
  <c r="AN90" i="51"/>
  <c r="AK90" i="51"/>
  <c r="AL203" i="51"/>
  <c r="AP202" i="51"/>
  <c r="AN202" i="51"/>
  <c r="AO202" i="51"/>
  <c r="AK202" i="51"/>
  <c r="AM202" i="51"/>
  <c r="AM146" i="51"/>
  <c r="AK146" i="51"/>
  <c r="AN146" i="51"/>
  <c r="AP146" i="51"/>
  <c r="AL147" i="51"/>
  <c r="AO146" i="51"/>
  <c r="AL259" i="51"/>
  <c r="AP258" i="51"/>
  <c r="AN258" i="51"/>
  <c r="AM258" i="51"/>
  <c r="AK258" i="51"/>
  <c r="AO258" i="51"/>
  <c r="AN35" i="51"/>
  <c r="AP35" i="51"/>
  <c r="AK35" i="51"/>
  <c r="AO35" i="51"/>
  <c r="AM90" i="51"/>
  <c r="AL36" i="51"/>
  <c r="AM35" i="51"/>
  <c r="U31" i="19"/>
  <c r="AB31" i="19" s="1"/>
  <c r="G32" i="19"/>
  <c r="M32" i="19"/>
  <c r="AL652" i="51" l="1"/>
  <c r="AO651" i="51"/>
  <c r="AN651" i="51"/>
  <c r="AP651" i="51"/>
  <c r="AK651" i="51"/>
  <c r="AM651" i="51"/>
  <c r="AN763" i="51"/>
  <c r="AL764" i="51"/>
  <c r="AP763" i="51"/>
  <c r="AO763" i="51"/>
  <c r="AK763" i="51"/>
  <c r="AM763" i="51"/>
  <c r="AO539" i="51"/>
  <c r="AN539" i="51"/>
  <c r="AP539" i="51"/>
  <c r="AL540" i="51"/>
  <c r="AK539" i="51"/>
  <c r="AM539" i="51"/>
  <c r="AN483" i="51"/>
  <c r="AO483" i="51"/>
  <c r="AP483" i="51"/>
  <c r="AL484" i="51"/>
  <c r="AK483" i="51"/>
  <c r="AM483" i="51"/>
  <c r="AK315" i="51"/>
  <c r="AN315" i="51"/>
  <c r="AO315" i="51"/>
  <c r="AP315" i="51"/>
  <c r="AL316" i="51"/>
  <c r="AM315" i="51"/>
  <c r="AL428" i="51"/>
  <c r="AP427" i="51"/>
  <c r="AO427" i="51"/>
  <c r="AN427" i="51"/>
  <c r="AK427" i="51"/>
  <c r="AM427" i="51"/>
  <c r="AP707" i="51"/>
  <c r="AN707" i="51"/>
  <c r="AO707" i="51"/>
  <c r="AL708" i="51"/>
  <c r="AM707" i="51"/>
  <c r="AK707" i="51"/>
  <c r="AP371" i="51"/>
  <c r="AN371" i="51"/>
  <c r="AO371" i="51"/>
  <c r="AL372" i="51"/>
  <c r="AK371" i="51"/>
  <c r="AM371" i="51"/>
  <c r="AN595" i="51"/>
  <c r="AO595" i="51"/>
  <c r="AP595" i="51"/>
  <c r="AL596" i="51"/>
  <c r="AK595" i="51"/>
  <c r="AM595" i="51"/>
  <c r="AM147" i="51"/>
  <c r="AK147" i="51"/>
  <c r="AP147" i="51"/>
  <c r="AO147" i="51"/>
  <c r="AN147" i="51"/>
  <c r="AL148" i="51"/>
  <c r="AL260" i="51"/>
  <c r="AN259" i="51"/>
  <c r="AM259" i="51"/>
  <c r="AK259" i="51"/>
  <c r="AP259" i="51"/>
  <c r="AO259" i="51"/>
  <c r="AL204" i="51"/>
  <c r="AN203" i="51"/>
  <c r="AP203" i="51"/>
  <c r="AO203" i="51"/>
  <c r="AK203" i="51"/>
  <c r="AM203" i="51"/>
  <c r="AL92" i="51"/>
  <c r="AO91" i="51"/>
  <c r="AP91" i="51"/>
  <c r="AN91" i="51"/>
  <c r="AK91" i="51"/>
  <c r="AP36" i="51"/>
  <c r="AO36" i="51"/>
  <c r="AN36" i="51"/>
  <c r="AK36" i="51"/>
  <c r="AM91" i="51"/>
  <c r="AL37" i="51"/>
  <c r="AM36" i="51"/>
  <c r="Y31" i="19"/>
  <c r="R32" i="19" s="1"/>
  <c r="S32" i="19" s="1"/>
  <c r="T32" i="19" s="1"/>
  <c r="L32" i="19"/>
  <c r="J32" i="19"/>
  <c r="D33" i="19" s="1"/>
  <c r="F33" i="19" s="1"/>
  <c r="AL653" i="51" l="1"/>
  <c r="AP652" i="51"/>
  <c r="AN652" i="51"/>
  <c r="AO652" i="51"/>
  <c r="AK652" i="51"/>
  <c r="AM652" i="51"/>
  <c r="AP596" i="51"/>
  <c r="AN596" i="51"/>
  <c r="AO596" i="51"/>
  <c r="AL597" i="51"/>
  <c r="AK596" i="51"/>
  <c r="AM596" i="51"/>
  <c r="AN708" i="51"/>
  <c r="AO708" i="51"/>
  <c r="AP708" i="51"/>
  <c r="AL709" i="51"/>
  <c r="AM708" i="51"/>
  <c r="AK708" i="51"/>
  <c r="AP540" i="51"/>
  <c r="AN540" i="51"/>
  <c r="AO540" i="51"/>
  <c r="AL541" i="51"/>
  <c r="AK540" i="51"/>
  <c r="AM540" i="51"/>
  <c r="AP316" i="51"/>
  <c r="AN316" i="51"/>
  <c r="AO316" i="51"/>
  <c r="AM316" i="51"/>
  <c r="AL317" i="51"/>
  <c r="AK316" i="51"/>
  <c r="AL429" i="51"/>
  <c r="AP428" i="51"/>
  <c r="AO428" i="51"/>
  <c r="AN428" i="51"/>
  <c r="AK428" i="51"/>
  <c r="AM428" i="51"/>
  <c r="AO764" i="51"/>
  <c r="AL765" i="51"/>
  <c r="AP764" i="51"/>
  <c r="AN764" i="51"/>
  <c r="AK764" i="51"/>
  <c r="AM764" i="51"/>
  <c r="AP372" i="51"/>
  <c r="AL373" i="51"/>
  <c r="AN372" i="51"/>
  <c r="AO372" i="51"/>
  <c r="AK372" i="51"/>
  <c r="AM372" i="51"/>
  <c r="AP484" i="51"/>
  <c r="AN484" i="51"/>
  <c r="AO484" i="51"/>
  <c r="AK484" i="51"/>
  <c r="AL485" i="51"/>
  <c r="AM484" i="51"/>
  <c r="AL205" i="51"/>
  <c r="AP204" i="51"/>
  <c r="AO204" i="51"/>
  <c r="AN204" i="51"/>
  <c r="AK204" i="51"/>
  <c r="AM204" i="51"/>
  <c r="AK148" i="51"/>
  <c r="AN148" i="51"/>
  <c r="AL149" i="51"/>
  <c r="AO148" i="51"/>
  <c r="AP148" i="51"/>
  <c r="AM148" i="51"/>
  <c r="AL93" i="51"/>
  <c r="AP92" i="51"/>
  <c r="AN92" i="51"/>
  <c r="AO92" i="51"/>
  <c r="AK92" i="51"/>
  <c r="AL261" i="51"/>
  <c r="AO260" i="51"/>
  <c r="AM260" i="51"/>
  <c r="AK260" i="51"/>
  <c r="AN260" i="51"/>
  <c r="AP260" i="51"/>
  <c r="AK37" i="51"/>
  <c r="AP37" i="51"/>
  <c r="AO37" i="51"/>
  <c r="AN37" i="51"/>
  <c r="AM92" i="51"/>
  <c r="AL38" i="51"/>
  <c r="AM37" i="51"/>
  <c r="V32" i="19"/>
  <c r="AA32" i="19" s="1"/>
  <c r="E33" i="19"/>
  <c r="AL654" i="51" l="1"/>
  <c r="AO653" i="51"/>
  <c r="AN653" i="51"/>
  <c r="AP653" i="51"/>
  <c r="AK653" i="51"/>
  <c r="AM653" i="51"/>
  <c r="AP765" i="51"/>
  <c r="AL766" i="51"/>
  <c r="AN765" i="51"/>
  <c r="AO765" i="51"/>
  <c r="AK765" i="51"/>
  <c r="AM765" i="51"/>
  <c r="AN709" i="51"/>
  <c r="AO709" i="51"/>
  <c r="AP709" i="51"/>
  <c r="AL710" i="51"/>
  <c r="AM709" i="51"/>
  <c r="AK709" i="51"/>
  <c r="AP485" i="51"/>
  <c r="AN485" i="51"/>
  <c r="AO485" i="51"/>
  <c r="AL486" i="51"/>
  <c r="AK485" i="51"/>
  <c r="AM485" i="51"/>
  <c r="AN317" i="51"/>
  <c r="AO317" i="51"/>
  <c r="AP317" i="51"/>
  <c r="AL318" i="51"/>
  <c r="AM317" i="51"/>
  <c r="AK317" i="51"/>
  <c r="AL430" i="51"/>
  <c r="AP429" i="51"/>
  <c r="AO429" i="51"/>
  <c r="AN429" i="51"/>
  <c r="AK429" i="51"/>
  <c r="AM429" i="51"/>
  <c r="AP373" i="51"/>
  <c r="AN373" i="51"/>
  <c r="AO373" i="51"/>
  <c r="AL374" i="51"/>
  <c r="AK373" i="51"/>
  <c r="AM373" i="51"/>
  <c r="AP541" i="51"/>
  <c r="AO541" i="51"/>
  <c r="AN541" i="51"/>
  <c r="AL542" i="51"/>
  <c r="AK541" i="51"/>
  <c r="AM541" i="51"/>
  <c r="AN597" i="51"/>
  <c r="AO597" i="51"/>
  <c r="AP597" i="51"/>
  <c r="AL598" i="51"/>
  <c r="AK597" i="51"/>
  <c r="AM597" i="51"/>
  <c r="AL94" i="51"/>
  <c r="AO93" i="51"/>
  <c r="AP93" i="51"/>
  <c r="AN93" i="51"/>
  <c r="AK93" i="51"/>
  <c r="AL206" i="51"/>
  <c r="AP205" i="51"/>
  <c r="AO205" i="51"/>
  <c r="AN205" i="51"/>
  <c r="AK205" i="51"/>
  <c r="AM205" i="51"/>
  <c r="AM261" i="51"/>
  <c r="AL262" i="51"/>
  <c r="AK261" i="51"/>
  <c r="AO261" i="51"/>
  <c r="AN261" i="51"/>
  <c r="AP261" i="51"/>
  <c r="AM149" i="51"/>
  <c r="AK149" i="51"/>
  <c r="AN149" i="51"/>
  <c r="AO149" i="51"/>
  <c r="AP149" i="51"/>
  <c r="AL150" i="51"/>
  <c r="AP38" i="51"/>
  <c r="AO38" i="51"/>
  <c r="AN38" i="51"/>
  <c r="AK38" i="51"/>
  <c r="AM93" i="51"/>
  <c r="AL39" i="51"/>
  <c r="AM38" i="51"/>
  <c r="U32" i="19"/>
  <c r="AB32" i="19" s="1"/>
  <c r="G33" i="19"/>
  <c r="M33" i="19"/>
  <c r="AN598" i="51" l="1"/>
  <c r="AO598" i="51"/>
  <c r="AP598" i="51"/>
  <c r="AL599" i="51"/>
  <c r="AK598" i="51"/>
  <c r="AM598" i="51"/>
  <c r="AL375" i="51"/>
  <c r="AO374" i="51"/>
  <c r="AK374" i="51"/>
  <c r="AP374" i="51"/>
  <c r="AN374" i="51"/>
  <c r="AM374" i="51"/>
  <c r="AO318" i="51"/>
  <c r="AP318" i="51"/>
  <c r="AN318" i="51"/>
  <c r="AL319" i="51"/>
  <c r="AM318" i="51"/>
  <c r="AK318" i="51"/>
  <c r="AN710" i="51"/>
  <c r="AP710" i="51"/>
  <c r="AO710" i="51"/>
  <c r="AL711" i="51"/>
  <c r="AM710" i="51"/>
  <c r="AK710" i="51"/>
  <c r="AL655" i="51"/>
  <c r="AO654" i="51"/>
  <c r="AP654" i="51"/>
  <c r="AN654" i="51"/>
  <c r="AK654" i="51"/>
  <c r="AM654" i="51"/>
  <c r="AL431" i="51"/>
  <c r="AP430" i="51"/>
  <c r="AN430" i="51"/>
  <c r="AO430" i="51"/>
  <c r="AK430" i="51"/>
  <c r="AM430" i="51"/>
  <c r="AP766" i="51"/>
  <c r="AL767" i="51"/>
  <c r="AN766" i="51"/>
  <c r="AO766" i="51"/>
  <c r="AK766" i="51"/>
  <c r="AM766" i="51"/>
  <c r="AO486" i="51"/>
  <c r="AP486" i="51"/>
  <c r="AN486" i="51"/>
  <c r="AL487" i="51"/>
  <c r="AK486" i="51"/>
  <c r="AM486" i="51"/>
  <c r="AN542" i="51"/>
  <c r="AO542" i="51"/>
  <c r="AP542" i="51"/>
  <c r="AL543" i="51"/>
  <c r="AK542" i="51"/>
  <c r="AM542" i="51"/>
  <c r="AL95" i="51"/>
  <c r="AO94" i="51"/>
  <c r="AP94" i="51"/>
  <c r="AN94" i="51"/>
  <c r="AK94" i="51"/>
  <c r="AL207" i="51"/>
  <c r="AP206" i="51"/>
  <c r="AO206" i="51"/>
  <c r="AN206" i="51"/>
  <c r="AK206" i="51"/>
  <c r="AM206" i="51"/>
  <c r="AL263" i="51"/>
  <c r="AN262" i="51"/>
  <c r="AM262" i="51"/>
  <c r="AO262" i="51"/>
  <c r="AK262" i="51"/>
  <c r="AP262" i="51"/>
  <c r="AM150" i="51"/>
  <c r="AK150" i="51"/>
  <c r="AN150" i="51"/>
  <c r="AO150" i="51"/>
  <c r="AL151" i="51"/>
  <c r="AP150" i="51"/>
  <c r="AM94" i="51"/>
  <c r="AK39" i="51"/>
  <c r="AP39" i="51"/>
  <c r="AN39" i="51"/>
  <c r="AO39" i="51"/>
  <c r="AL40" i="51"/>
  <c r="AM39" i="51"/>
  <c r="Y32" i="19"/>
  <c r="R33" i="19" s="1"/>
  <c r="S33" i="19" s="1"/>
  <c r="T33" i="19" s="1"/>
  <c r="L33" i="19"/>
  <c r="J33" i="19"/>
  <c r="D34" i="19" s="1"/>
  <c r="F34" i="19" s="1"/>
  <c r="AN767" i="51" l="1"/>
  <c r="AL768" i="51"/>
  <c r="AP767" i="51"/>
  <c r="AO767" i="51"/>
  <c r="AK767" i="51"/>
  <c r="AM767" i="51"/>
  <c r="AO543" i="51"/>
  <c r="AP543" i="51"/>
  <c r="AN543" i="51"/>
  <c r="AL544" i="51"/>
  <c r="AK543" i="51"/>
  <c r="AM543" i="51"/>
  <c r="AN319" i="51"/>
  <c r="AO319" i="51"/>
  <c r="AP319" i="51"/>
  <c r="AL320" i="51"/>
  <c r="AM319" i="51"/>
  <c r="AK319" i="51"/>
  <c r="AP599" i="51"/>
  <c r="AN599" i="51"/>
  <c r="AO599" i="51"/>
  <c r="AL600" i="51"/>
  <c r="AK599" i="51"/>
  <c r="AM599" i="51"/>
  <c r="AL432" i="51"/>
  <c r="AP431" i="51"/>
  <c r="AO431" i="51"/>
  <c r="AN431" i="51"/>
  <c r="AK431" i="51"/>
  <c r="AM431" i="51"/>
  <c r="AP375" i="51"/>
  <c r="AN375" i="51"/>
  <c r="AO375" i="51"/>
  <c r="AL376" i="51"/>
  <c r="AK375" i="51"/>
  <c r="AM375" i="51"/>
  <c r="AL656" i="51"/>
  <c r="AP655" i="51"/>
  <c r="AO655" i="51"/>
  <c r="AN655" i="51"/>
  <c r="AK655" i="51"/>
  <c r="AM655" i="51"/>
  <c r="AN487" i="51"/>
  <c r="AO487" i="51"/>
  <c r="AP487" i="51"/>
  <c r="AL488" i="51"/>
  <c r="AK487" i="51"/>
  <c r="AM487" i="51"/>
  <c r="AP711" i="51"/>
  <c r="AN711" i="51"/>
  <c r="AO711" i="51"/>
  <c r="AL712" i="51"/>
  <c r="AM711" i="51"/>
  <c r="AK711" i="51"/>
  <c r="AL96" i="51"/>
  <c r="AN95" i="51"/>
  <c r="AP95" i="51"/>
  <c r="AO95" i="51"/>
  <c r="AK95" i="51"/>
  <c r="AL208" i="51"/>
  <c r="AN207" i="51"/>
  <c r="AP207" i="51"/>
  <c r="AO207" i="51"/>
  <c r="AK207" i="51"/>
  <c r="AM207" i="51"/>
  <c r="AK151" i="51"/>
  <c r="AN151" i="51"/>
  <c r="AM151" i="51"/>
  <c r="AO151" i="51"/>
  <c r="AP151" i="51"/>
  <c r="AL152" i="51"/>
  <c r="AL264" i="51"/>
  <c r="AM263" i="51"/>
  <c r="AP263" i="51"/>
  <c r="AN263" i="51"/>
  <c r="AO263" i="51"/>
  <c r="AK263" i="51"/>
  <c r="AM95" i="51"/>
  <c r="AP40" i="51"/>
  <c r="AK40" i="51"/>
  <c r="AO40" i="51"/>
  <c r="AN40" i="51"/>
  <c r="AL41" i="51"/>
  <c r="AM40" i="51"/>
  <c r="V33" i="19"/>
  <c r="U33" i="19" s="1"/>
  <c r="AB33" i="19" s="1"/>
  <c r="E34" i="19"/>
  <c r="AO768" i="51" l="1"/>
  <c r="AL769" i="51"/>
  <c r="AN768" i="51"/>
  <c r="AP768" i="51"/>
  <c r="AK768" i="51"/>
  <c r="AM768" i="51"/>
  <c r="AP712" i="51"/>
  <c r="AN712" i="51"/>
  <c r="AO712" i="51"/>
  <c r="AL713" i="51"/>
  <c r="AM712" i="51"/>
  <c r="AK712" i="51"/>
  <c r="AP320" i="51"/>
  <c r="AN320" i="51"/>
  <c r="AO320" i="51"/>
  <c r="AL321" i="51"/>
  <c r="AM320" i="51"/>
  <c r="AK320" i="51"/>
  <c r="AL433" i="51"/>
  <c r="AP432" i="51"/>
  <c r="AO432" i="51"/>
  <c r="AN432" i="51"/>
  <c r="AK432" i="51"/>
  <c r="AM432" i="51"/>
  <c r="AP488" i="51"/>
  <c r="AN488" i="51"/>
  <c r="AO488" i="51"/>
  <c r="AL489" i="51"/>
  <c r="AK488" i="51"/>
  <c r="AM488" i="51"/>
  <c r="AO376" i="51"/>
  <c r="AN376" i="51"/>
  <c r="AP376" i="51"/>
  <c r="AL377" i="51"/>
  <c r="AK376" i="51"/>
  <c r="AM376" i="51"/>
  <c r="AP600" i="51"/>
  <c r="AO600" i="51"/>
  <c r="AN600" i="51"/>
  <c r="AL601" i="51"/>
  <c r="AK600" i="51"/>
  <c r="AM600" i="51"/>
  <c r="AN544" i="51"/>
  <c r="AO544" i="51"/>
  <c r="AP544" i="51"/>
  <c r="AL545" i="51"/>
  <c r="AK544" i="51"/>
  <c r="AM544" i="51"/>
  <c r="AL657" i="51"/>
  <c r="AN656" i="51"/>
  <c r="AP656" i="51"/>
  <c r="AO656" i="51"/>
  <c r="AK656" i="51"/>
  <c r="AM656" i="51"/>
  <c r="AL97" i="51"/>
  <c r="AP96" i="51"/>
  <c r="AN96" i="51"/>
  <c r="AO96" i="51"/>
  <c r="AK96" i="51"/>
  <c r="AK152" i="51"/>
  <c r="AP152" i="51"/>
  <c r="AN152" i="51"/>
  <c r="AO152" i="51"/>
  <c r="AL153" i="51"/>
  <c r="AM152" i="51"/>
  <c r="AL265" i="51"/>
  <c r="AO264" i="51"/>
  <c r="AM264" i="51"/>
  <c r="AK264" i="51"/>
  <c r="AN264" i="51"/>
  <c r="AP264" i="51"/>
  <c r="AL209" i="51"/>
  <c r="AP208" i="51"/>
  <c r="AO208" i="51"/>
  <c r="AN208" i="51"/>
  <c r="AK208" i="51"/>
  <c r="AM208" i="51"/>
  <c r="AP41" i="51"/>
  <c r="AO41" i="51"/>
  <c r="AN41" i="51"/>
  <c r="AK41" i="51"/>
  <c r="AM96" i="51"/>
  <c r="AL42" i="51"/>
  <c r="AM41" i="51"/>
  <c r="AA33" i="19"/>
  <c r="G34" i="19"/>
  <c r="M34" i="19"/>
  <c r="Y33" i="19"/>
  <c r="R34" i="19" s="1"/>
  <c r="AN769" i="51" l="1"/>
  <c r="AO769" i="51"/>
  <c r="AP769" i="51"/>
  <c r="AL770" i="51"/>
  <c r="AK769" i="51"/>
  <c r="AM769" i="51"/>
  <c r="AL602" i="51"/>
  <c r="AO601" i="51"/>
  <c r="AP601" i="51"/>
  <c r="AN601" i="51"/>
  <c r="AK601" i="51"/>
  <c r="AM601" i="51"/>
  <c r="AN489" i="51"/>
  <c r="AP489" i="51"/>
  <c r="AO489" i="51"/>
  <c r="AL490" i="51"/>
  <c r="AK489" i="51"/>
  <c r="AM489" i="51"/>
  <c r="AN321" i="51"/>
  <c r="AO321" i="51"/>
  <c r="AP321" i="51"/>
  <c r="AL322" i="51"/>
  <c r="AM321" i="51"/>
  <c r="AK321" i="51"/>
  <c r="AL658" i="51"/>
  <c r="AO657" i="51"/>
  <c r="AN657" i="51"/>
  <c r="AP657" i="51"/>
  <c r="AK657" i="51"/>
  <c r="AM657" i="51"/>
  <c r="AL434" i="51"/>
  <c r="AN433" i="51"/>
  <c r="AP433" i="51"/>
  <c r="AO433" i="51"/>
  <c r="AK433" i="51"/>
  <c r="AM433" i="51"/>
  <c r="AL546" i="51"/>
  <c r="AO545" i="51"/>
  <c r="AP545" i="51"/>
  <c r="AN545" i="51"/>
  <c r="AK545" i="51"/>
  <c r="AM545" i="51"/>
  <c r="AP377" i="51"/>
  <c r="AN377" i="51"/>
  <c r="AO377" i="51"/>
  <c r="AL378" i="51"/>
  <c r="AK377" i="51"/>
  <c r="AM377" i="51"/>
  <c r="AN713" i="51"/>
  <c r="AO713" i="51"/>
  <c r="AP713" i="51"/>
  <c r="AL714" i="51"/>
  <c r="AM713" i="51"/>
  <c r="AK713" i="51"/>
  <c r="AL98" i="51"/>
  <c r="AP97" i="51"/>
  <c r="AN97" i="51"/>
  <c r="AO97" i="51"/>
  <c r="AK97" i="51"/>
  <c r="AL210" i="51"/>
  <c r="AP209" i="51"/>
  <c r="AO209" i="51"/>
  <c r="AN209" i="51"/>
  <c r="AK209" i="51"/>
  <c r="AM209" i="51"/>
  <c r="AM153" i="51"/>
  <c r="AO153" i="51"/>
  <c r="AK153" i="51"/>
  <c r="AN153" i="51"/>
  <c r="AP153" i="51"/>
  <c r="AL154" i="51"/>
  <c r="AM265" i="51"/>
  <c r="AL266" i="51"/>
  <c r="AP265" i="51"/>
  <c r="AO265" i="51"/>
  <c r="AN265" i="51"/>
  <c r="AK265" i="51"/>
  <c r="AM97" i="51"/>
  <c r="AP42" i="51"/>
  <c r="AO42" i="51"/>
  <c r="AK42" i="51"/>
  <c r="AN42" i="51"/>
  <c r="AL43" i="51"/>
  <c r="AM42" i="51"/>
  <c r="L34" i="19"/>
  <c r="J34" i="19"/>
  <c r="D35" i="19" s="1"/>
  <c r="F35" i="19" s="1"/>
  <c r="S34" i="19"/>
  <c r="V34" i="19" s="1"/>
  <c r="AP714" i="51" l="1"/>
  <c r="AL715" i="51"/>
  <c r="AO714" i="51"/>
  <c r="AN714" i="51"/>
  <c r="AM714" i="51"/>
  <c r="AK714" i="51"/>
  <c r="AN490" i="51"/>
  <c r="AP490" i="51"/>
  <c r="AO490" i="51"/>
  <c r="AL491" i="51"/>
  <c r="AK490" i="51"/>
  <c r="AM490" i="51"/>
  <c r="AN770" i="51"/>
  <c r="AO770" i="51"/>
  <c r="AP770" i="51"/>
  <c r="AL771" i="51"/>
  <c r="AK770" i="51"/>
  <c r="AM770" i="51"/>
  <c r="AL435" i="51"/>
  <c r="AO434" i="51"/>
  <c r="AP434" i="51"/>
  <c r="AN434" i="51"/>
  <c r="AK434" i="51"/>
  <c r="AM434" i="51"/>
  <c r="AL603" i="51"/>
  <c r="AP602" i="51"/>
  <c r="AN602" i="51"/>
  <c r="AO602" i="51"/>
  <c r="AK602" i="51"/>
  <c r="AM602" i="51"/>
  <c r="AL547" i="51"/>
  <c r="AN546" i="51"/>
  <c r="AO546" i="51"/>
  <c r="AP546" i="51"/>
  <c r="AK546" i="51"/>
  <c r="AM546" i="51"/>
  <c r="AP378" i="51"/>
  <c r="AO378" i="51"/>
  <c r="AN378" i="51"/>
  <c r="AL379" i="51"/>
  <c r="AK378" i="51"/>
  <c r="AM378" i="51"/>
  <c r="AK322" i="51"/>
  <c r="AN322" i="51"/>
  <c r="AO322" i="51"/>
  <c r="AP322" i="51"/>
  <c r="AL323" i="51"/>
  <c r="AM322" i="51"/>
  <c r="AL659" i="51"/>
  <c r="AO658" i="51"/>
  <c r="AN658" i="51"/>
  <c r="AP658" i="51"/>
  <c r="AK658" i="51"/>
  <c r="AM658" i="51"/>
  <c r="AK154" i="51"/>
  <c r="AN154" i="51"/>
  <c r="AO154" i="51"/>
  <c r="AP154" i="51"/>
  <c r="AL155" i="51"/>
  <c r="AM154" i="51"/>
  <c r="AL99" i="51"/>
  <c r="AP98" i="51"/>
  <c r="AN98" i="51"/>
  <c r="AO98" i="51"/>
  <c r="AK98" i="51"/>
  <c r="AL211" i="51"/>
  <c r="AP210" i="51"/>
  <c r="AO210" i="51"/>
  <c r="AN210" i="51"/>
  <c r="AK210" i="51"/>
  <c r="AM210" i="51"/>
  <c r="AL267" i="51"/>
  <c r="AM266" i="51"/>
  <c r="AP266" i="51"/>
  <c r="AK266" i="51"/>
  <c r="AN266" i="51"/>
  <c r="AO266" i="51"/>
  <c r="AK43" i="51"/>
  <c r="AP43" i="51"/>
  <c r="AO43" i="51"/>
  <c r="AN43" i="51"/>
  <c r="AM98" i="51"/>
  <c r="AL44" i="51"/>
  <c r="AM43" i="51"/>
  <c r="E35" i="19"/>
  <c r="T34" i="19"/>
  <c r="AA34" i="19"/>
  <c r="AL660" i="51" l="1"/>
  <c r="AP659" i="51"/>
  <c r="AO659" i="51"/>
  <c r="AN659" i="51"/>
  <c r="AK659" i="51"/>
  <c r="AM659" i="51"/>
  <c r="AP603" i="51"/>
  <c r="AL604" i="51"/>
  <c r="AO603" i="51"/>
  <c r="AN603" i="51"/>
  <c r="AK603" i="51"/>
  <c r="AM603" i="51"/>
  <c r="AP715" i="51"/>
  <c r="AL716" i="51"/>
  <c r="AO715" i="51"/>
  <c r="AN715" i="51"/>
  <c r="AM715" i="51"/>
  <c r="AK715" i="51"/>
  <c r="AN379" i="51"/>
  <c r="AO379" i="51"/>
  <c r="AP379" i="51"/>
  <c r="AL380" i="51"/>
  <c r="AK379" i="51"/>
  <c r="AM379" i="51"/>
  <c r="AP771" i="51"/>
  <c r="AO771" i="51"/>
  <c r="AN771" i="51"/>
  <c r="AL772" i="51"/>
  <c r="AK771" i="51"/>
  <c r="AM771" i="51"/>
  <c r="AL548" i="51"/>
  <c r="AO547" i="51"/>
  <c r="AP547" i="51"/>
  <c r="AN547" i="51"/>
  <c r="AK547" i="51"/>
  <c r="AM547" i="51"/>
  <c r="AL436" i="51"/>
  <c r="AN435" i="51"/>
  <c r="AP435" i="51"/>
  <c r="AO435" i="51"/>
  <c r="AK435" i="51"/>
  <c r="AM435" i="51"/>
  <c r="AN491" i="51"/>
  <c r="AO491" i="51"/>
  <c r="AP491" i="51"/>
  <c r="AL492" i="51"/>
  <c r="AK491" i="51"/>
  <c r="AM491" i="51"/>
  <c r="AN323" i="51"/>
  <c r="AO323" i="51"/>
  <c r="AP323" i="51"/>
  <c r="AL324" i="51"/>
  <c r="AM323" i="51"/>
  <c r="AK323" i="51"/>
  <c r="AK155" i="51"/>
  <c r="AO155" i="51"/>
  <c r="AL156" i="51"/>
  <c r="AP155" i="51"/>
  <c r="AN155" i="51"/>
  <c r="AM155" i="51"/>
  <c r="AL268" i="51"/>
  <c r="AP267" i="51"/>
  <c r="AK267" i="51"/>
  <c r="AN267" i="51"/>
  <c r="AM267" i="51"/>
  <c r="AO267" i="51"/>
  <c r="AL100" i="51"/>
  <c r="AP99" i="51"/>
  <c r="AN99" i="51"/>
  <c r="AO99" i="51"/>
  <c r="AK99" i="51"/>
  <c r="AL212" i="51"/>
  <c r="AN211" i="51"/>
  <c r="AP211" i="51"/>
  <c r="AO211" i="51"/>
  <c r="AK211" i="51"/>
  <c r="AM211" i="51"/>
  <c r="AP44" i="51"/>
  <c r="AN44" i="51"/>
  <c r="AK44" i="51"/>
  <c r="AO44" i="51"/>
  <c r="AM99" i="51"/>
  <c r="AL45" i="51"/>
  <c r="AM44" i="51"/>
  <c r="G35" i="19"/>
  <c r="L35" i="19" s="1"/>
  <c r="M35" i="19"/>
  <c r="U34" i="19"/>
  <c r="Y34" i="19" s="1"/>
  <c r="R35" i="19" s="1"/>
  <c r="E9" i="36"/>
  <c r="E8" i="36"/>
  <c r="E7" i="36"/>
  <c r="E10" i="36"/>
  <c r="F7" i="36" l="1"/>
  <c r="BA19" i="36" s="1"/>
  <c r="AK324" i="51"/>
  <c r="AP324" i="51"/>
  <c r="AN324" i="51"/>
  <c r="AO324" i="51"/>
  <c r="AL325" i="51"/>
  <c r="AM324" i="51"/>
  <c r="AP772" i="51"/>
  <c r="AN772" i="51"/>
  <c r="AO772" i="51"/>
  <c r="AL773" i="51"/>
  <c r="AK772" i="51"/>
  <c r="AM772" i="51"/>
  <c r="AL437" i="51"/>
  <c r="AP436" i="51"/>
  <c r="AO436" i="51"/>
  <c r="AN436" i="51"/>
  <c r="AK436" i="51"/>
  <c r="AM436" i="51"/>
  <c r="AP716" i="51"/>
  <c r="AO716" i="51"/>
  <c r="AL717" i="51"/>
  <c r="AN716" i="51"/>
  <c r="AM716" i="51"/>
  <c r="AK716" i="51"/>
  <c r="AN548" i="51"/>
  <c r="AL549" i="51"/>
  <c r="AO548" i="51"/>
  <c r="AP548" i="51"/>
  <c r="AK548" i="51"/>
  <c r="AM548" i="51"/>
  <c r="AP604" i="51"/>
  <c r="AN604" i="51"/>
  <c r="AO604" i="51"/>
  <c r="AL605" i="51"/>
  <c r="AK604" i="51"/>
  <c r="AM604" i="51"/>
  <c r="AL661" i="51"/>
  <c r="AO660" i="51"/>
  <c r="AP660" i="51"/>
  <c r="AN660" i="51"/>
  <c r="AK660" i="51"/>
  <c r="AM660" i="51"/>
  <c r="AN492" i="51"/>
  <c r="AP492" i="51"/>
  <c r="AO492" i="51"/>
  <c r="AL493" i="51"/>
  <c r="AK492" i="51"/>
  <c r="AM492" i="51"/>
  <c r="AN380" i="51"/>
  <c r="AP380" i="51"/>
  <c r="AO380" i="51"/>
  <c r="AL381" i="51"/>
  <c r="AK380" i="51"/>
  <c r="AM380" i="51"/>
  <c r="AM156" i="51"/>
  <c r="AK156" i="51"/>
  <c r="AN156" i="51"/>
  <c r="AO156" i="51"/>
  <c r="AP156" i="51"/>
  <c r="AL157" i="51"/>
  <c r="AL213" i="51"/>
  <c r="AP212" i="51"/>
  <c r="AO212" i="51"/>
  <c r="AN212" i="51"/>
  <c r="AK212" i="51"/>
  <c r="AM212" i="51"/>
  <c r="AL269" i="51"/>
  <c r="AK268" i="51"/>
  <c r="AN268" i="51"/>
  <c r="AM268" i="51"/>
  <c r="AO268" i="51"/>
  <c r="AP268" i="51"/>
  <c r="AL101" i="51"/>
  <c r="AN100" i="51"/>
  <c r="AO100" i="51"/>
  <c r="AP100" i="51"/>
  <c r="AK100" i="51"/>
  <c r="AP45" i="51"/>
  <c r="AO45" i="51"/>
  <c r="AK45" i="51"/>
  <c r="AN45" i="51"/>
  <c r="AM100" i="51"/>
  <c r="AL46" i="51"/>
  <c r="AM45" i="51"/>
  <c r="G10" i="36"/>
  <c r="J35" i="19"/>
  <c r="D36" i="19" s="1"/>
  <c r="F36" i="19" s="1"/>
  <c r="AB34" i="19"/>
  <c r="S35" i="19"/>
  <c r="T35" i="19" s="1"/>
  <c r="AZ19" i="36"/>
  <c r="E19" i="36"/>
  <c r="Q20" i="36"/>
  <c r="F19" i="36" l="1"/>
  <c r="R19" i="36" s="1"/>
  <c r="F10" i="36"/>
  <c r="F9" i="36"/>
  <c r="F8" i="36"/>
  <c r="R20" i="36" s="1"/>
  <c r="AL438" i="51"/>
  <c r="AN437" i="51"/>
  <c r="AP437" i="51"/>
  <c r="AO437" i="51"/>
  <c r="AK437" i="51"/>
  <c r="AM437" i="51"/>
  <c r="AP381" i="51"/>
  <c r="AN381" i="51"/>
  <c r="AK381" i="51"/>
  <c r="AO381" i="51"/>
  <c r="AL382" i="51"/>
  <c r="AM381" i="51"/>
  <c r="AN325" i="51"/>
  <c r="AO325" i="51"/>
  <c r="AP325" i="51"/>
  <c r="AL326" i="51"/>
  <c r="AK325" i="51"/>
  <c r="AM325" i="51"/>
  <c r="AL662" i="51"/>
  <c r="AO661" i="51"/>
  <c r="AN661" i="51"/>
  <c r="AP661" i="51"/>
  <c r="AK661" i="51"/>
  <c r="AM661" i="51"/>
  <c r="AP717" i="51"/>
  <c r="AL718" i="51"/>
  <c r="AO717" i="51"/>
  <c r="AN717" i="51"/>
  <c r="AM717" i="51"/>
  <c r="AK717" i="51"/>
  <c r="AP493" i="51"/>
  <c r="AK493" i="51"/>
  <c r="AO493" i="51"/>
  <c r="AN493" i="51"/>
  <c r="AL494" i="51"/>
  <c r="AM493" i="51"/>
  <c r="AO605" i="51"/>
  <c r="AP605" i="51"/>
  <c r="AN605" i="51"/>
  <c r="AL606" i="51"/>
  <c r="AK605" i="51"/>
  <c r="AM605" i="51"/>
  <c r="AN773" i="51"/>
  <c r="AO773" i="51"/>
  <c r="AP773" i="51"/>
  <c r="AL774" i="51"/>
  <c r="AK773" i="51"/>
  <c r="AM773" i="51"/>
  <c r="AO549" i="51"/>
  <c r="AP549" i="51"/>
  <c r="AL550" i="51"/>
  <c r="AN549" i="51"/>
  <c r="AK549" i="51"/>
  <c r="AM549" i="51"/>
  <c r="AL270" i="51"/>
  <c r="AM269" i="51"/>
  <c r="AK269" i="51"/>
  <c r="AO269" i="51"/>
  <c r="AN269" i="51"/>
  <c r="AP269" i="51"/>
  <c r="AK157" i="51"/>
  <c r="AN157" i="51"/>
  <c r="AO157" i="51"/>
  <c r="AP157" i="51"/>
  <c r="AL158" i="51"/>
  <c r="AM157" i="51"/>
  <c r="AL102" i="51"/>
  <c r="AN101" i="51"/>
  <c r="AO101" i="51"/>
  <c r="AP101" i="51"/>
  <c r="AK101" i="51"/>
  <c r="AL214" i="51"/>
  <c r="AP213" i="51"/>
  <c r="AO213" i="51"/>
  <c r="AN213" i="51"/>
  <c r="AK213" i="51"/>
  <c r="AM213" i="51"/>
  <c r="AM101" i="51"/>
  <c r="AP46" i="51"/>
  <c r="AO46" i="51"/>
  <c r="AK46" i="51"/>
  <c r="AN46" i="51"/>
  <c r="AL47" i="51"/>
  <c r="AM46" i="51"/>
  <c r="G8" i="36"/>
  <c r="S20" i="36" s="1"/>
  <c r="G9" i="36"/>
  <c r="G7" i="36"/>
  <c r="BB19" i="36" s="1"/>
  <c r="V35" i="19"/>
  <c r="U35" i="19" s="1"/>
  <c r="E36" i="19"/>
  <c r="AB21" i="36"/>
  <c r="AN21" i="36" s="1"/>
  <c r="AN19" i="36"/>
  <c r="AB19" i="36"/>
  <c r="Q19" i="36"/>
  <c r="AC21" i="36" l="1"/>
  <c r="AO21" i="36" s="1"/>
  <c r="AO19" i="36"/>
  <c r="AC19" i="36"/>
  <c r="H8" i="36"/>
  <c r="T20" i="36" s="1"/>
  <c r="AP718" i="51"/>
  <c r="AL719" i="51"/>
  <c r="AO718" i="51"/>
  <c r="AN718" i="51"/>
  <c r="AM718" i="51"/>
  <c r="AK718" i="51"/>
  <c r="AO550" i="51"/>
  <c r="AP550" i="51"/>
  <c r="AN550" i="51"/>
  <c r="AL551" i="51"/>
  <c r="AK550" i="51"/>
  <c r="AM550" i="51"/>
  <c r="AN606" i="51"/>
  <c r="AO606" i="51"/>
  <c r="AP606" i="51"/>
  <c r="AL607" i="51"/>
  <c r="AK606" i="51"/>
  <c r="AM606" i="51"/>
  <c r="AO326" i="51"/>
  <c r="AP326" i="51"/>
  <c r="AN326" i="51"/>
  <c r="AL327" i="51"/>
  <c r="AK326" i="51"/>
  <c r="AM326" i="51"/>
  <c r="AL663" i="51"/>
  <c r="AO662" i="51"/>
  <c r="AN662" i="51"/>
  <c r="AP662" i="51"/>
  <c r="AK662" i="51"/>
  <c r="AM662" i="51"/>
  <c r="AL439" i="51"/>
  <c r="AO438" i="51"/>
  <c r="AP438" i="51"/>
  <c r="AN438" i="51"/>
  <c r="AK438" i="51"/>
  <c r="AM438" i="51"/>
  <c r="AN774" i="51"/>
  <c r="AO774" i="51"/>
  <c r="AP774" i="51"/>
  <c r="AL775" i="51"/>
  <c r="AK774" i="51"/>
  <c r="AM774" i="51"/>
  <c r="AP494" i="51"/>
  <c r="AN494" i="51"/>
  <c r="AO494" i="51"/>
  <c r="AL495" i="51"/>
  <c r="AK494" i="51"/>
  <c r="AM494" i="51"/>
  <c r="AN382" i="51"/>
  <c r="AK382" i="51"/>
  <c r="AL383" i="51"/>
  <c r="AO382" i="51"/>
  <c r="AP382" i="51"/>
  <c r="AM382" i="51"/>
  <c r="AL103" i="51"/>
  <c r="AO102" i="51"/>
  <c r="AP102" i="51"/>
  <c r="AN102" i="51"/>
  <c r="AK102" i="51"/>
  <c r="AL271" i="51"/>
  <c r="AM270" i="51"/>
  <c r="AK270" i="51"/>
  <c r="AN270" i="51"/>
  <c r="AO270" i="51"/>
  <c r="AP270" i="51"/>
  <c r="AL215" i="51"/>
  <c r="AP214" i="51"/>
  <c r="AO214" i="51"/>
  <c r="AN214" i="51"/>
  <c r="AK214" i="51"/>
  <c r="AM214" i="51"/>
  <c r="AM158" i="51"/>
  <c r="AK158" i="51"/>
  <c r="AN158" i="51"/>
  <c r="AO158" i="51"/>
  <c r="AP158" i="51"/>
  <c r="AL159" i="51"/>
  <c r="AM102" i="51"/>
  <c r="AK47" i="51"/>
  <c r="AN47" i="51"/>
  <c r="AP47" i="51"/>
  <c r="AO47" i="51"/>
  <c r="AL48" i="51"/>
  <c r="AM47" i="51"/>
  <c r="AD21" i="36"/>
  <c r="AP21" i="36" s="1"/>
  <c r="G19" i="36"/>
  <c r="AP19" i="36" s="1"/>
  <c r="M36" i="19"/>
  <c r="G36" i="19"/>
  <c r="L36" i="19" s="1"/>
  <c r="AA35" i="19"/>
  <c r="AB35" i="19"/>
  <c r="I8" i="36"/>
  <c r="U20" i="36" s="1"/>
  <c r="H10" i="36" l="1"/>
  <c r="H9" i="36"/>
  <c r="AE21" i="36" s="1"/>
  <c r="H7" i="36"/>
  <c r="BC19" i="36" s="1"/>
  <c r="AO719" i="51"/>
  <c r="AL720" i="51"/>
  <c r="AN719" i="51"/>
  <c r="AP719" i="51"/>
  <c r="AM719" i="51"/>
  <c r="AK719" i="51"/>
  <c r="AP383" i="51"/>
  <c r="AN383" i="51"/>
  <c r="AO383" i="51"/>
  <c r="AL384" i="51"/>
  <c r="AK383" i="51"/>
  <c r="AM383" i="51"/>
  <c r="AP775" i="51"/>
  <c r="AO775" i="51"/>
  <c r="AN775" i="51"/>
  <c r="AL776" i="51"/>
  <c r="AK775" i="51"/>
  <c r="AM775" i="51"/>
  <c r="AN607" i="51"/>
  <c r="AO607" i="51"/>
  <c r="AP607" i="51"/>
  <c r="AL608" i="51"/>
  <c r="AK607" i="51"/>
  <c r="AM607" i="51"/>
  <c r="AL440" i="51"/>
  <c r="AO439" i="51"/>
  <c r="AN439" i="51"/>
  <c r="AP439" i="51"/>
  <c r="AK439" i="51"/>
  <c r="AM439" i="51"/>
  <c r="AK495" i="51"/>
  <c r="AN495" i="51"/>
  <c r="AO495" i="51"/>
  <c r="AP495" i="51"/>
  <c r="AL496" i="51"/>
  <c r="AM495" i="51"/>
  <c r="AN327" i="51"/>
  <c r="AO327" i="51"/>
  <c r="AP327" i="51"/>
  <c r="AK327" i="51"/>
  <c r="AL328" i="51"/>
  <c r="AM327" i="51"/>
  <c r="AP551" i="51"/>
  <c r="AL552" i="51"/>
  <c r="AO551" i="51"/>
  <c r="AN551" i="51"/>
  <c r="AK551" i="51"/>
  <c r="AM551" i="51"/>
  <c r="AL664" i="51"/>
  <c r="AO663" i="51"/>
  <c r="AN663" i="51"/>
  <c r="AP663" i="51"/>
  <c r="AK663" i="51"/>
  <c r="AM663" i="51"/>
  <c r="AL104" i="51"/>
  <c r="AO103" i="51"/>
  <c r="AP103" i="51"/>
  <c r="AN103" i="51"/>
  <c r="AK103" i="51"/>
  <c r="AM271" i="51"/>
  <c r="AL272" i="51"/>
  <c r="AK271" i="51"/>
  <c r="AO271" i="51"/>
  <c r="AN271" i="51"/>
  <c r="AP271" i="51"/>
  <c r="AM159" i="51"/>
  <c r="AK159" i="51"/>
  <c r="AO159" i="51"/>
  <c r="AP159" i="51"/>
  <c r="AN159" i="51"/>
  <c r="AL160" i="51"/>
  <c r="AL216" i="51"/>
  <c r="AN215" i="51"/>
  <c r="AP215" i="51"/>
  <c r="AO215" i="51"/>
  <c r="AK215" i="51"/>
  <c r="AM215" i="51"/>
  <c r="AP48" i="51"/>
  <c r="AO48" i="51"/>
  <c r="AN48" i="51"/>
  <c r="AK48" i="51"/>
  <c r="AM103" i="51"/>
  <c r="AL49" i="51"/>
  <c r="AM48" i="51"/>
  <c r="J7" i="36"/>
  <c r="I10" i="36"/>
  <c r="I7" i="36"/>
  <c r="I19" i="36" s="1"/>
  <c r="AF19" i="36" s="1"/>
  <c r="I9" i="36"/>
  <c r="AF21" i="36" s="1"/>
  <c r="S19" i="36"/>
  <c r="AD19" i="36"/>
  <c r="J36" i="19"/>
  <c r="D37" i="19" s="1"/>
  <c r="F37" i="19" s="1"/>
  <c r="Y35" i="19"/>
  <c r="R36" i="19" s="1"/>
  <c r="H19" i="36" l="1"/>
  <c r="T19" i="36" s="1"/>
  <c r="AP720" i="51"/>
  <c r="AL721" i="51"/>
  <c r="AO720" i="51"/>
  <c r="AN720" i="51"/>
  <c r="AM720" i="51"/>
  <c r="AK720" i="51"/>
  <c r="AL441" i="51"/>
  <c r="AP440" i="51"/>
  <c r="AO440" i="51"/>
  <c r="AN440" i="51"/>
  <c r="AK440" i="51"/>
  <c r="AM440" i="51"/>
  <c r="AN776" i="51"/>
  <c r="AP776" i="51"/>
  <c r="AO776" i="51"/>
  <c r="AL777" i="51"/>
  <c r="AK776" i="51"/>
  <c r="AM776" i="51"/>
  <c r="AK328" i="51"/>
  <c r="AP328" i="51"/>
  <c r="AN328" i="51"/>
  <c r="AO328" i="51"/>
  <c r="AL329" i="51"/>
  <c r="AM328" i="51"/>
  <c r="AL553" i="51"/>
  <c r="AN552" i="51"/>
  <c r="AP552" i="51"/>
  <c r="AO552" i="51"/>
  <c r="AK552" i="51"/>
  <c r="AM552" i="51"/>
  <c r="AN608" i="51"/>
  <c r="AO608" i="51"/>
  <c r="AP608" i="51"/>
  <c r="AL609" i="51"/>
  <c r="AK608" i="51"/>
  <c r="AM608" i="51"/>
  <c r="AP384" i="51"/>
  <c r="AK384" i="51"/>
  <c r="AO384" i="51"/>
  <c r="AL385" i="51"/>
  <c r="AN384" i="51"/>
  <c r="AM384" i="51"/>
  <c r="AL665" i="51"/>
  <c r="AP664" i="51"/>
  <c r="AN664" i="51"/>
  <c r="AO664" i="51"/>
  <c r="AK664" i="51"/>
  <c r="AM664" i="51"/>
  <c r="AP496" i="51"/>
  <c r="AN496" i="51"/>
  <c r="AO496" i="51"/>
  <c r="AL497" i="51"/>
  <c r="AK496" i="51"/>
  <c r="AM496" i="51"/>
  <c r="AL105" i="51"/>
  <c r="AO104" i="51"/>
  <c r="AP104" i="51"/>
  <c r="AN104" i="51"/>
  <c r="AK104" i="51"/>
  <c r="AK160" i="51"/>
  <c r="AN160" i="51"/>
  <c r="AO160" i="51"/>
  <c r="AP160" i="51"/>
  <c r="AL161" i="51"/>
  <c r="AM160" i="51"/>
  <c r="AL273" i="51"/>
  <c r="AO272" i="51"/>
  <c r="AM272" i="51"/>
  <c r="AK272" i="51"/>
  <c r="AN272" i="51"/>
  <c r="AP272" i="51"/>
  <c r="AL217" i="51"/>
  <c r="AP216" i="51"/>
  <c r="AO216" i="51"/>
  <c r="AN216" i="51"/>
  <c r="AK216" i="51"/>
  <c r="AM216" i="51"/>
  <c r="AK49" i="51"/>
  <c r="AP49" i="51"/>
  <c r="AO49" i="51"/>
  <c r="AN49" i="51"/>
  <c r="AM104" i="51"/>
  <c r="AL50" i="51"/>
  <c r="AM49" i="51"/>
  <c r="AR21" i="36"/>
  <c r="J10" i="36"/>
  <c r="BD19" i="36"/>
  <c r="J8" i="36"/>
  <c r="V20" i="36" s="1"/>
  <c r="U19" i="36"/>
  <c r="J9" i="36"/>
  <c r="AR19" i="36"/>
  <c r="BE19" i="36"/>
  <c r="J19" i="36"/>
  <c r="E37" i="19"/>
  <c r="M37" i="19" s="1"/>
  <c r="S36" i="19"/>
  <c r="T36" i="19" s="1"/>
  <c r="AQ21" i="36"/>
  <c r="AE19" i="36" l="1"/>
  <c r="AQ19" i="36"/>
  <c r="K8" i="36"/>
  <c r="W20" i="36" s="1"/>
  <c r="AP721" i="51"/>
  <c r="AL722" i="51"/>
  <c r="AO721" i="51"/>
  <c r="AN721" i="51"/>
  <c r="AM721" i="51"/>
  <c r="AK721" i="51"/>
  <c r="AN385" i="51"/>
  <c r="AP385" i="51"/>
  <c r="AO385" i="51"/>
  <c r="AL386" i="51"/>
  <c r="AK385" i="51"/>
  <c r="AM385" i="51"/>
  <c r="AN777" i="51"/>
  <c r="AO777" i="51"/>
  <c r="AP777" i="51"/>
  <c r="AL778" i="51"/>
  <c r="AK777" i="51"/>
  <c r="AM777" i="51"/>
  <c r="AL666" i="51"/>
  <c r="AP665" i="51"/>
  <c r="AO665" i="51"/>
  <c r="AN665" i="51"/>
  <c r="AK665" i="51"/>
  <c r="AM665" i="51"/>
  <c r="AL442" i="51"/>
  <c r="AO441" i="51"/>
  <c r="AN441" i="51"/>
  <c r="AP441" i="51"/>
  <c r="AK441" i="51"/>
  <c r="AM441" i="51"/>
  <c r="AO553" i="51"/>
  <c r="AL554" i="51"/>
  <c r="AN553" i="51"/>
  <c r="AP553" i="51"/>
  <c r="AK553" i="51"/>
  <c r="AM553" i="51"/>
  <c r="AN609" i="51"/>
  <c r="AO609" i="51"/>
  <c r="AP609" i="51"/>
  <c r="AL610" i="51"/>
  <c r="AK609" i="51"/>
  <c r="AM609" i="51"/>
  <c r="AN329" i="51"/>
  <c r="AO329" i="51"/>
  <c r="AP329" i="51"/>
  <c r="AL330" i="51"/>
  <c r="AM329" i="51"/>
  <c r="AK329" i="51"/>
  <c r="AP497" i="51"/>
  <c r="AO497" i="51"/>
  <c r="AN497" i="51"/>
  <c r="AL498" i="51"/>
  <c r="AK497" i="51"/>
  <c r="AM497" i="51"/>
  <c r="AL106" i="51"/>
  <c r="AO105" i="51"/>
  <c r="AP105" i="51"/>
  <c r="AN105" i="51"/>
  <c r="AK105" i="51"/>
  <c r="AM161" i="51"/>
  <c r="AP161" i="51"/>
  <c r="AK161" i="51"/>
  <c r="AN161" i="51"/>
  <c r="AO161" i="51"/>
  <c r="AL162" i="51"/>
  <c r="AL218" i="51"/>
  <c r="AP217" i="51"/>
  <c r="AO217" i="51"/>
  <c r="AN217" i="51"/>
  <c r="AK217" i="51"/>
  <c r="AM217" i="51"/>
  <c r="AM273" i="51"/>
  <c r="AL274" i="51"/>
  <c r="AK273" i="51"/>
  <c r="AO273" i="51"/>
  <c r="AN273" i="51"/>
  <c r="AP273" i="51"/>
  <c r="AM105" i="51"/>
  <c r="AP50" i="51"/>
  <c r="AN50" i="51"/>
  <c r="AK50" i="51"/>
  <c r="AO50" i="51"/>
  <c r="AL51" i="51"/>
  <c r="AM50" i="51"/>
  <c r="AG21" i="36"/>
  <c r="AS21" i="36" s="1"/>
  <c r="AG19" i="36"/>
  <c r="V19" i="36"/>
  <c r="AS19" i="36"/>
  <c r="V36" i="19"/>
  <c r="AA36" i="19" s="1"/>
  <c r="G37" i="19"/>
  <c r="L37" i="19" s="1"/>
  <c r="L8" i="36" l="1"/>
  <c r="X20" i="36" s="1"/>
  <c r="K9" i="36"/>
  <c r="AH21" i="36" s="1"/>
  <c r="AT21" i="36" s="1"/>
  <c r="K10" i="36"/>
  <c r="K7" i="36"/>
  <c r="K19" i="36" s="1"/>
  <c r="AP722" i="51"/>
  <c r="AL723" i="51"/>
  <c r="AN722" i="51"/>
  <c r="AO722" i="51"/>
  <c r="AM722" i="51"/>
  <c r="AK722" i="51"/>
  <c r="AP610" i="51"/>
  <c r="AL611" i="51"/>
  <c r="AN610" i="51"/>
  <c r="AO610" i="51"/>
  <c r="AK610" i="51"/>
  <c r="AM610" i="51"/>
  <c r="AN778" i="51"/>
  <c r="AO778" i="51"/>
  <c r="AP778" i="51"/>
  <c r="AL779" i="51"/>
  <c r="AK778" i="51"/>
  <c r="AM778" i="51"/>
  <c r="AL667" i="51"/>
  <c r="AP666" i="51"/>
  <c r="AO666" i="51"/>
  <c r="AN666" i="51"/>
  <c r="AK666" i="51"/>
  <c r="AM666" i="51"/>
  <c r="AP498" i="51"/>
  <c r="AN498" i="51"/>
  <c r="AO498" i="51"/>
  <c r="AL499" i="51"/>
  <c r="AK498" i="51"/>
  <c r="AM498" i="51"/>
  <c r="AN554" i="51"/>
  <c r="AL555" i="51"/>
  <c r="AO554" i="51"/>
  <c r="AP554" i="51"/>
  <c r="AK554" i="51"/>
  <c r="AM554" i="51"/>
  <c r="AO330" i="51"/>
  <c r="AP330" i="51"/>
  <c r="AN330" i="51"/>
  <c r="AL331" i="51"/>
  <c r="AK330" i="51"/>
  <c r="AM330" i="51"/>
  <c r="AO386" i="51"/>
  <c r="AN386" i="51"/>
  <c r="AP386" i="51"/>
  <c r="AL387" i="51"/>
  <c r="AK386" i="51"/>
  <c r="AM386" i="51"/>
  <c r="AL443" i="51"/>
  <c r="AO442" i="51"/>
  <c r="AP442" i="51"/>
  <c r="AN442" i="51"/>
  <c r="AK442" i="51"/>
  <c r="AM442" i="51"/>
  <c r="AL107" i="51"/>
  <c r="AO106" i="51"/>
  <c r="AP106" i="51"/>
  <c r="AN106" i="51"/>
  <c r="AK106" i="51"/>
  <c r="AL275" i="51"/>
  <c r="AK274" i="51"/>
  <c r="AM274" i="51"/>
  <c r="AP274" i="51"/>
  <c r="AN274" i="51"/>
  <c r="AO274" i="51"/>
  <c r="AM162" i="51"/>
  <c r="AK162" i="51"/>
  <c r="AN162" i="51"/>
  <c r="AO162" i="51"/>
  <c r="AP162" i="51"/>
  <c r="AL163" i="51"/>
  <c r="AL219" i="51"/>
  <c r="AP218" i="51"/>
  <c r="AO218" i="51"/>
  <c r="AN218" i="51"/>
  <c r="AK218" i="51"/>
  <c r="AM218" i="51"/>
  <c r="AM106" i="51"/>
  <c r="AP51" i="51"/>
  <c r="AN51" i="51"/>
  <c r="AO51" i="51"/>
  <c r="AK51" i="51"/>
  <c r="AL52" i="51"/>
  <c r="AM51" i="51"/>
  <c r="J37" i="19"/>
  <c r="D38" i="19" s="1"/>
  <c r="F38" i="19" s="1"/>
  <c r="U36" i="19"/>
  <c r="AB36" i="19" s="1"/>
  <c r="M7" i="36"/>
  <c r="L7" i="36" l="1"/>
  <c r="BG19" i="36" s="1"/>
  <c r="L10" i="36"/>
  <c r="L9" i="36"/>
  <c r="AI21" i="36" s="1"/>
  <c r="BF19" i="36"/>
  <c r="AL444" i="51"/>
  <c r="AP443" i="51"/>
  <c r="AO443" i="51"/>
  <c r="AN443" i="51"/>
  <c r="AK443" i="51"/>
  <c r="AM443" i="51"/>
  <c r="AO723" i="51"/>
  <c r="AL724" i="51"/>
  <c r="AP723" i="51"/>
  <c r="AN723" i="51"/>
  <c r="AM723" i="51"/>
  <c r="AK723" i="51"/>
  <c r="AN499" i="51"/>
  <c r="AO499" i="51"/>
  <c r="AP499" i="51"/>
  <c r="AL500" i="51"/>
  <c r="AK499" i="51"/>
  <c r="AM499" i="51"/>
  <c r="AP779" i="51"/>
  <c r="AO779" i="51"/>
  <c r="AN779" i="51"/>
  <c r="AL780" i="51"/>
  <c r="AK779" i="51"/>
  <c r="AM779" i="51"/>
  <c r="AL668" i="51"/>
  <c r="AP667" i="51"/>
  <c r="AO667" i="51"/>
  <c r="AN667" i="51"/>
  <c r="AK667" i="51"/>
  <c r="AM667" i="51"/>
  <c r="AO555" i="51"/>
  <c r="AN555" i="51"/>
  <c r="AP555" i="51"/>
  <c r="AL556" i="51"/>
  <c r="AK555" i="51"/>
  <c r="AM555" i="51"/>
  <c r="AP611" i="51"/>
  <c r="AN611" i="51"/>
  <c r="AO611" i="51"/>
  <c r="AL612" i="51"/>
  <c r="AK611" i="51"/>
  <c r="AM611" i="51"/>
  <c r="AN331" i="51"/>
  <c r="AO331" i="51"/>
  <c r="AP331" i="51"/>
  <c r="AM331" i="51"/>
  <c r="AL332" i="51"/>
  <c r="AK331" i="51"/>
  <c r="AK387" i="51"/>
  <c r="AO387" i="51"/>
  <c r="AP387" i="51"/>
  <c r="AL388" i="51"/>
  <c r="AN387" i="51"/>
  <c r="AM387" i="51"/>
  <c r="AL108" i="51"/>
  <c r="AN107" i="51"/>
  <c r="AP107" i="51"/>
  <c r="AO107" i="51"/>
  <c r="AK107" i="51"/>
  <c r="AL276" i="51"/>
  <c r="AM275" i="51"/>
  <c r="AO275" i="51"/>
  <c r="AN275" i="51"/>
  <c r="AK275" i="51"/>
  <c r="AP275" i="51"/>
  <c r="AL220" i="51"/>
  <c r="AN219" i="51"/>
  <c r="AP219" i="51"/>
  <c r="AO219" i="51"/>
  <c r="AK219" i="51"/>
  <c r="AM219" i="51"/>
  <c r="AK163" i="51"/>
  <c r="AN163" i="51"/>
  <c r="AO163" i="51"/>
  <c r="AM163" i="51"/>
  <c r="AP163" i="51"/>
  <c r="AL164" i="51"/>
  <c r="AM107" i="51"/>
  <c r="AP52" i="51"/>
  <c r="AN52" i="51"/>
  <c r="AO52" i="51"/>
  <c r="AK52" i="51"/>
  <c r="AL53" i="51"/>
  <c r="AM52" i="51"/>
  <c r="AU21" i="36"/>
  <c r="N10" i="36"/>
  <c r="M9" i="36"/>
  <c r="M8" i="36"/>
  <c r="Y20" i="36" s="1"/>
  <c r="M10" i="36"/>
  <c r="BH19" i="36"/>
  <c r="M19" i="36"/>
  <c r="AH19" i="36"/>
  <c r="AT19" i="36"/>
  <c r="W19" i="36"/>
  <c r="E38" i="19"/>
  <c r="M38" i="19" s="1"/>
  <c r="Y36" i="19"/>
  <c r="R37" i="19" s="1"/>
  <c r="L19" i="36" l="1"/>
  <c r="X19" i="36" s="1"/>
  <c r="AL445" i="51"/>
  <c r="AP444" i="51"/>
  <c r="AO444" i="51"/>
  <c r="AN444" i="51"/>
  <c r="AK444" i="51"/>
  <c r="AM444" i="51"/>
  <c r="AL613" i="51"/>
  <c r="AO612" i="51"/>
  <c r="AP612" i="51"/>
  <c r="AN612" i="51"/>
  <c r="AK612" i="51"/>
  <c r="AM612" i="51"/>
  <c r="AO500" i="51"/>
  <c r="AP500" i="51"/>
  <c r="AN500" i="51"/>
  <c r="AL501" i="51"/>
  <c r="AK500" i="51"/>
  <c r="AM500" i="51"/>
  <c r="AP724" i="51"/>
  <c r="AL725" i="51"/>
  <c r="AO724" i="51"/>
  <c r="AN724" i="51"/>
  <c r="AM724" i="51"/>
  <c r="AK724" i="51"/>
  <c r="AO556" i="51"/>
  <c r="AP556" i="51"/>
  <c r="AL557" i="51"/>
  <c r="AN556" i="51"/>
  <c r="AK556" i="51"/>
  <c r="AM556" i="51"/>
  <c r="AP780" i="51"/>
  <c r="AN780" i="51"/>
  <c r="AO780" i="51"/>
  <c r="AL781" i="51"/>
  <c r="AK780" i="51"/>
  <c r="AM780" i="51"/>
  <c r="AL669" i="51"/>
  <c r="AN668" i="51"/>
  <c r="AP668" i="51"/>
  <c r="AO668" i="51"/>
  <c r="AK668" i="51"/>
  <c r="AM668" i="51"/>
  <c r="AP332" i="51"/>
  <c r="AN332" i="51"/>
  <c r="AO332" i="51"/>
  <c r="AL333" i="51"/>
  <c r="AM332" i="51"/>
  <c r="AK332" i="51"/>
  <c r="AN388" i="51"/>
  <c r="AP388" i="51"/>
  <c r="AK388" i="51"/>
  <c r="AO388" i="51"/>
  <c r="AL389" i="51"/>
  <c r="AM388" i="51"/>
  <c r="AL221" i="51"/>
  <c r="AP220" i="51"/>
  <c r="AO220" i="51"/>
  <c r="AN220" i="51"/>
  <c r="AK220" i="51"/>
  <c r="AM220" i="51"/>
  <c r="AL109" i="51"/>
  <c r="AP108" i="51"/>
  <c r="AN108" i="51"/>
  <c r="AO108" i="51"/>
  <c r="AK108" i="51"/>
  <c r="AL277" i="51"/>
  <c r="AN276" i="51"/>
  <c r="AP276" i="51"/>
  <c r="AK276" i="51"/>
  <c r="AM276" i="51"/>
  <c r="AO276" i="51"/>
  <c r="AM164" i="51"/>
  <c r="AK164" i="51"/>
  <c r="AL165" i="51"/>
  <c r="AN164" i="51"/>
  <c r="AO164" i="51"/>
  <c r="AP164" i="51"/>
  <c r="AM108" i="51"/>
  <c r="AP53" i="51"/>
  <c r="AK53" i="51"/>
  <c r="AO53" i="51"/>
  <c r="AN53" i="51"/>
  <c r="AL54" i="51"/>
  <c r="AM53" i="51"/>
  <c r="N7" i="36"/>
  <c r="N19" i="36" s="1"/>
  <c r="Z19" i="36" s="1"/>
  <c r="N9" i="36"/>
  <c r="N8" i="36"/>
  <c r="Z20" i="36" s="1"/>
  <c r="AJ21" i="36"/>
  <c r="AV21" i="36" s="1"/>
  <c r="AJ19" i="36"/>
  <c r="AV19" i="36"/>
  <c r="Y19" i="36"/>
  <c r="S37" i="19"/>
  <c r="T37" i="19" s="1"/>
  <c r="G38" i="19"/>
  <c r="L38" i="19" s="1"/>
  <c r="AU19" i="36" l="1"/>
  <c r="AI19" i="36"/>
  <c r="AN557" i="51"/>
  <c r="AO557" i="51"/>
  <c r="AP557" i="51"/>
  <c r="AL558" i="51"/>
  <c r="AK557" i="51"/>
  <c r="AM557" i="51"/>
  <c r="AK501" i="51"/>
  <c r="AO501" i="51"/>
  <c r="AP501" i="51"/>
  <c r="AN501" i="51"/>
  <c r="AL502" i="51"/>
  <c r="AM501" i="51"/>
  <c r="AL670" i="51"/>
  <c r="AP669" i="51"/>
  <c r="AO669" i="51"/>
  <c r="AN669" i="51"/>
  <c r="AK669" i="51"/>
  <c r="AM669" i="51"/>
  <c r="AO389" i="51"/>
  <c r="AK389" i="51"/>
  <c r="AP389" i="51"/>
  <c r="AN389" i="51"/>
  <c r="AL390" i="51"/>
  <c r="AM389" i="51"/>
  <c r="AP613" i="51"/>
  <c r="AO613" i="51"/>
  <c r="AN613" i="51"/>
  <c r="AL614" i="51"/>
  <c r="AK613" i="51"/>
  <c r="AM613" i="51"/>
  <c r="AP725" i="51"/>
  <c r="AL726" i="51"/>
  <c r="AN725" i="51"/>
  <c r="AO725" i="51"/>
  <c r="AM725" i="51"/>
  <c r="AK725" i="51"/>
  <c r="AN333" i="51"/>
  <c r="AO333" i="51"/>
  <c r="AM333" i="51"/>
  <c r="AP333" i="51"/>
  <c r="AL334" i="51"/>
  <c r="AK333" i="51"/>
  <c r="AN781" i="51"/>
  <c r="AO781" i="51"/>
  <c r="AP781" i="51"/>
  <c r="AL782" i="51"/>
  <c r="AK781" i="51"/>
  <c r="AM781" i="51"/>
  <c r="AL446" i="51"/>
  <c r="AP445" i="51"/>
  <c r="AO445" i="51"/>
  <c r="AN445" i="51"/>
  <c r="AK445" i="51"/>
  <c r="AM445" i="51"/>
  <c r="AL222" i="51"/>
  <c r="AP221" i="51"/>
  <c r="AO221" i="51"/>
  <c r="AN221" i="51"/>
  <c r="AK221" i="51"/>
  <c r="AM221" i="51"/>
  <c r="AL110" i="51"/>
  <c r="AN109" i="51"/>
  <c r="AO109" i="51"/>
  <c r="AP109" i="51"/>
  <c r="AK109" i="51"/>
  <c r="AN165" i="51"/>
  <c r="AO165" i="51"/>
  <c r="AL166" i="51"/>
  <c r="AM165" i="51"/>
  <c r="AP165" i="51"/>
  <c r="AK165" i="51"/>
  <c r="AN277" i="51"/>
  <c r="AL278" i="51"/>
  <c r="AM277" i="51"/>
  <c r="AK277" i="51"/>
  <c r="AP277" i="51"/>
  <c r="AO277" i="51"/>
  <c r="AP54" i="51"/>
  <c r="AO54" i="51"/>
  <c r="AN54" i="51"/>
  <c r="AK54" i="51"/>
  <c r="AM109" i="51"/>
  <c r="AL55" i="51"/>
  <c r="AM54" i="51"/>
  <c r="A21" i="36"/>
  <c r="B21" i="36" s="1"/>
  <c r="AK21" i="36"/>
  <c r="AW21" i="36" s="1"/>
  <c r="AX21" i="36" s="1"/>
  <c r="P20" i="36"/>
  <c r="AK19" i="36"/>
  <c r="C27" i="35" a="1"/>
  <c r="C36" i="35" s="1"/>
  <c r="AW19" i="36"/>
  <c r="BI19" i="36"/>
  <c r="B27" i="35" a="1"/>
  <c r="B36" i="35" s="1"/>
  <c r="V37" i="19"/>
  <c r="AA37" i="19" s="1"/>
  <c r="J38" i="19"/>
  <c r="D39" i="19" s="1"/>
  <c r="F39" i="19" s="1"/>
  <c r="AL447" i="51" l="1"/>
  <c r="AN446" i="51"/>
  <c r="AO446" i="51"/>
  <c r="AP446" i="51"/>
  <c r="AK446" i="51"/>
  <c r="AM446" i="51"/>
  <c r="AL671" i="51"/>
  <c r="AP670" i="51"/>
  <c r="AO670" i="51"/>
  <c r="AN670" i="51"/>
  <c r="AK670" i="51"/>
  <c r="AM670" i="51"/>
  <c r="AP614" i="51"/>
  <c r="AN614" i="51"/>
  <c r="AL615" i="51"/>
  <c r="AO614" i="51"/>
  <c r="AK614" i="51"/>
  <c r="AM614" i="51"/>
  <c r="AL559" i="51"/>
  <c r="AN558" i="51"/>
  <c r="AP558" i="51"/>
  <c r="AO558" i="51"/>
  <c r="AK558" i="51"/>
  <c r="AM558" i="51"/>
  <c r="AO334" i="51"/>
  <c r="AP334" i="51"/>
  <c r="AN334" i="51"/>
  <c r="AM334" i="51"/>
  <c r="AL335" i="51"/>
  <c r="AK334" i="51"/>
  <c r="AP726" i="51"/>
  <c r="AL727" i="51"/>
  <c r="AO726" i="51"/>
  <c r="AN726" i="51"/>
  <c r="AM726" i="51"/>
  <c r="AK726" i="51"/>
  <c r="AN782" i="51"/>
  <c r="AO782" i="51"/>
  <c r="AP782" i="51"/>
  <c r="AL783" i="51"/>
  <c r="AK782" i="51"/>
  <c r="AM782" i="51"/>
  <c r="AL391" i="51"/>
  <c r="AO390" i="51"/>
  <c r="AN390" i="51"/>
  <c r="AP390" i="51"/>
  <c r="AK390" i="51"/>
  <c r="AM390" i="51"/>
  <c r="AN502" i="51"/>
  <c r="AO502" i="51"/>
  <c r="AP502" i="51"/>
  <c r="AL503" i="51"/>
  <c r="AK502" i="51"/>
  <c r="AM502" i="51"/>
  <c r="AM166" i="51"/>
  <c r="AK166" i="51"/>
  <c r="AO166" i="51"/>
  <c r="AP166" i="51"/>
  <c r="AN166" i="51"/>
  <c r="AL167" i="51"/>
  <c r="AL223" i="51"/>
  <c r="AP222" i="51"/>
  <c r="AN222" i="51"/>
  <c r="AO222" i="51"/>
  <c r="AK222" i="51"/>
  <c r="AM222" i="51"/>
  <c r="AL111" i="51"/>
  <c r="AP110" i="51"/>
  <c r="AN110" i="51"/>
  <c r="AO110" i="51"/>
  <c r="AK110" i="51"/>
  <c r="AL279" i="51"/>
  <c r="AO278" i="51"/>
  <c r="AP278" i="51"/>
  <c r="AK278" i="51"/>
  <c r="AN278" i="51"/>
  <c r="AM278" i="51"/>
  <c r="AM110" i="51"/>
  <c r="AK55" i="51"/>
  <c r="AP55" i="51"/>
  <c r="AO55" i="51"/>
  <c r="AN55" i="51"/>
  <c r="AL56" i="51"/>
  <c r="AM55" i="51"/>
  <c r="C21" i="36"/>
  <c r="AZ21" i="36" s="1"/>
  <c r="E21" i="36" s="1"/>
  <c r="Q21" i="36" s="1"/>
  <c r="AB22" i="36" s="1"/>
  <c r="AN22" i="36" s="1"/>
  <c r="B31" i="35"/>
  <c r="B34" i="35"/>
  <c r="C31" i="35"/>
  <c r="C34" i="35"/>
  <c r="B30" i="35"/>
  <c r="C30" i="35"/>
  <c r="C32" i="35"/>
  <c r="C33" i="35"/>
  <c r="AL21" i="36"/>
  <c r="C28" i="35"/>
  <c r="C29" i="35"/>
  <c r="B28" i="35"/>
  <c r="B32" i="35"/>
  <c r="B27" i="35"/>
  <c r="B29" i="35"/>
  <c r="C27" i="35"/>
  <c r="C35" i="35"/>
  <c r="B35" i="35"/>
  <c r="B33" i="35"/>
  <c r="U37" i="19"/>
  <c r="Y37" i="19" s="1"/>
  <c r="R38" i="19" s="1"/>
  <c r="E39" i="19"/>
  <c r="G39" i="19" s="1"/>
  <c r="L39" i="19" s="1"/>
  <c r="AL448" i="51" l="1"/>
  <c r="AP447" i="51"/>
  <c r="AO447" i="51"/>
  <c r="AN447" i="51"/>
  <c r="AK447" i="51"/>
  <c r="AM447" i="51"/>
  <c r="AN615" i="51"/>
  <c r="AO615" i="51"/>
  <c r="AP615" i="51"/>
  <c r="AL616" i="51"/>
  <c r="AK615" i="51"/>
  <c r="AM615" i="51"/>
  <c r="AN783" i="51"/>
  <c r="AP783" i="51"/>
  <c r="AO783" i="51"/>
  <c r="AL784" i="51"/>
  <c r="AK783" i="51"/>
  <c r="AM783" i="51"/>
  <c r="AN335" i="51"/>
  <c r="AO335" i="51"/>
  <c r="AP335" i="51"/>
  <c r="AL336" i="51"/>
  <c r="AM335" i="51"/>
  <c r="AK335" i="51"/>
  <c r="AL392" i="51"/>
  <c r="AK391" i="51"/>
  <c r="AO391" i="51"/>
  <c r="AP391" i="51"/>
  <c r="AN391" i="51"/>
  <c r="AM391" i="51"/>
  <c r="AL560" i="51"/>
  <c r="AP559" i="51"/>
  <c r="AO559" i="51"/>
  <c r="AN559" i="51"/>
  <c r="AK559" i="51"/>
  <c r="AM559" i="51"/>
  <c r="AL672" i="51"/>
  <c r="AN671" i="51"/>
  <c r="AP671" i="51"/>
  <c r="AO671" i="51"/>
  <c r="AK671" i="51"/>
  <c r="AM671" i="51"/>
  <c r="AO727" i="51"/>
  <c r="AL728" i="51"/>
  <c r="AP727" i="51"/>
  <c r="AN727" i="51"/>
  <c r="AM727" i="51"/>
  <c r="AK727" i="51"/>
  <c r="AN503" i="51"/>
  <c r="AO503" i="51"/>
  <c r="AP503" i="51"/>
  <c r="AK503" i="51"/>
  <c r="AL504" i="51"/>
  <c r="AM503" i="51"/>
  <c r="AL112" i="51"/>
  <c r="AP111" i="51"/>
  <c r="AO111" i="51"/>
  <c r="AN111" i="51"/>
  <c r="AK111" i="51"/>
  <c r="AL280" i="51"/>
  <c r="AP279" i="51"/>
  <c r="AO279" i="51"/>
  <c r="AM279" i="51"/>
  <c r="AK279" i="51"/>
  <c r="AN279" i="51"/>
  <c r="AK167" i="51"/>
  <c r="AP167" i="51"/>
  <c r="AO167" i="51"/>
  <c r="AL168" i="51"/>
  <c r="AM167" i="51"/>
  <c r="AN167" i="51"/>
  <c r="AL224" i="51"/>
  <c r="AN223" i="51"/>
  <c r="AP223" i="51"/>
  <c r="AO223" i="51"/>
  <c r="AK223" i="51"/>
  <c r="AM223" i="51"/>
  <c r="AM111" i="51"/>
  <c r="AP56" i="51"/>
  <c r="AN56" i="51"/>
  <c r="AK56" i="51"/>
  <c r="AO56" i="51"/>
  <c r="AL57" i="51"/>
  <c r="AM56" i="51"/>
  <c r="BA21" i="36"/>
  <c r="F21" i="36" s="1"/>
  <c r="R21" i="36" s="1"/>
  <c r="AC22" i="36" s="1"/>
  <c r="AO22" i="36" s="1"/>
  <c r="AB37" i="19"/>
  <c r="M39" i="19"/>
  <c r="J39" i="19"/>
  <c r="D43" i="19" s="1"/>
  <c r="F43" i="19" s="1"/>
  <c r="S38" i="19"/>
  <c r="T38" i="19" s="1"/>
  <c r="AL673" i="51" l="1"/>
  <c r="AN672" i="51"/>
  <c r="AO672" i="51"/>
  <c r="AP672" i="51"/>
  <c r="AK672" i="51"/>
  <c r="AM672" i="51"/>
  <c r="AL393" i="51"/>
  <c r="AN392" i="51"/>
  <c r="AP392" i="51"/>
  <c r="AO392" i="51"/>
  <c r="AK392" i="51"/>
  <c r="AM392" i="51"/>
  <c r="AL449" i="51"/>
  <c r="AP448" i="51"/>
  <c r="AO448" i="51"/>
  <c r="AN448" i="51"/>
  <c r="AK448" i="51"/>
  <c r="AM448" i="51"/>
  <c r="AN784" i="51"/>
  <c r="AP784" i="51"/>
  <c r="AO784" i="51"/>
  <c r="AL785" i="51"/>
  <c r="AK784" i="51"/>
  <c r="AM784" i="51"/>
  <c r="AP504" i="51"/>
  <c r="AN504" i="51"/>
  <c r="AO504" i="51"/>
  <c r="AL505" i="51"/>
  <c r="AK504" i="51"/>
  <c r="AM504" i="51"/>
  <c r="AP728" i="51"/>
  <c r="AL729" i="51"/>
  <c r="AO728" i="51"/>
  <c r="AN728" i="51"/>
  <c r="AM728" i="51"/>
  <c r="AK728" i="51"/>
  <c r="AP560" i="51"/>
  <c r="AL561" i="51"/>
  <c r="AN560" i="51"/>
  <c r="AO560" i="51"/>
  <c r="AK560" i="51"/>
  <c r="AM560" i="51"/>
  <c r="AP336" i="51"/>
  <c r="AN336" i="51"/>
  <c r="AO336" i="51"/>
  <c r="AL337" i="51"/>
  <c r="AM336" i="51"/>
  <c r="AK336" i="51"/>
  <c r="AP616" i="51"/>
  <c r="AO616" i="51"/>
  <c r="AL617" i="51"/>
  <c r="AN616" i="51"/>
  <c r="AK616" i="51"/>
  <c r="AM616" i="51"/>
  <c r="AL281" i="51"/>
  <c r="AM280" i="51"/>
  <c r="AN280" i="51"/>
  <c r="AK280" i="51"/>
  <c r="AO280" i="51"/>
  <c r="AP280" i="51"/>
  <c r="AL113" i="51"/>
  <c r="AN112" i="51"/>
  <c r="AP112" i="51"/>
  <c r="AO112" i="51"/>
  <c r="AK112" i="51"/>
  <c r="AK168" i="51"/>
  <c r="AO168" i="51"/>
  <c r="AN168" i="51"/>
  <c r="AP168" i="51"/>
  <c r="AL169" i="51"/>
  <c r="AM168" i="51"/>
  <c r="AL225" i="51"/>
  <c r="AP224" i="51"/>
  <c r="AO224" i="51"/>
  <c r="AN224" i="51"/>
  <c r="AK224" i="51"/>
  <c r="AM224" i="51"/>
  <c r="AM112" i="51"/>
  <c r="AP57" i="51"/>
  <c r="AO57" i="51"/>
  <c r="AK57" i="51"/>
  <c r="AN57" i="51"/>
  <c r="AL58" i="51"/>
  <c r="AM57" i="51"/>
  <c r="BB21" i="36"/>
  <c r="G21" i="36" s="1"/>
  <c r="S21" i="36" s="1"/>
  <c r="AD22" i="36" s="1"/>
  <c r="AP22" i="36" s="1"/>
  <c r="V38" i="19"/>
  <c r="U38" i="19" s="1"/>
  <c r="E43" i="19"/>
  <c r="AL450" i="51" l="1"/>
  <c r="AP449" i="51"/>
  <c r="AO449" i="51"/>
  <c r="AN449" i="51"/>
  <c r="AK449" i="51"/>
  <c r="AM449" i="51"/>
  <c r="AL674" i="51"/>
  <c r="AP673" i="51"/>
  <c r="AO673" i="51"/>
  <c r="AN673" i="51"/>
  <c r="AK673" i="51"/>
  <c r="AM673" i="51"/>
  <c r="AP561" i="51"/>
  <c r="AO561" i="51"/>
  <c r="AL562" i="51"/>
  <c r="AN561" i="51"/>
  <c r="AK561" i="51"/>
  <c r="AM561" i="51"/>
  <c r="AN617" i="51"/>
  <c r="AL618" i="51"/>
  <c r="AO617" i="51"/>
  <c r="AP617" i="51"/>
  <c r="AK617" i="51"/>
  <c r="AM617" i="51"/>
  <c r="AL394" i="51"/>
  <c r="AK393" i="51"/>
  <c r="AP393" i="51"/>
  <c r="AN393" i="51"/>
  <c r="AO393" i="51"/>
  <c r="AM393" i="51"/>
  <c r="AP729" i="51"/>
  <c r="AL730" i="51"/>
  <c r="AO729" i="51"/>
  <c r="AN729" i="51"/>
  <c r="AM729" i="51"/>
  <c r="AK729" i="51"/>
  <c r="AN337" i="51"/>
  <c r="AO337" i="51"/>
  <c r="AK337" i="51"/>
  <c r="AP337" i="51"/>
  <c r="AL338" i="51"/>
  <c r="AM337" i="51"/>
  <c r="AN785" i="51"/>
  <c r="AO785" i="51"/>
  <c r="AP785" i="51"/>
  <c r="AL786" i="51"/>
  <c r="AK785" i="51"/>
  <c r="AM785" i="51"/>
  <c r="AN505" i="51"/>
  <c r="AO505" i="51"/>
  <c r="AP505" i="51"/>
  <c r="AL506" i="51"/>
  <c r="AK505" i="51"/>
  <c r="AM505" i="51"/>
  <c r="AL282" i="51"/>
  <c r="AP281" i="51"/>
  <c r="AK281" i="51"/>
  <c r="AM281" i="51"/>
  <c r="AN281" i="51"/>
  <c r="AO281" i="51"/>
  <c r="AK169" i="51"/>
  <c r="AN169" i="51"/>
  <c r="AO169" i="51"/>
  <c r="AP169" i="51"/>
  <c r="AL170" i="51"/>
  <c r="AM169" i="51"/>
  <c r="AL114" i="51"/>
  <c r="AN113" i="51"/>
  <c r="AO113" i="51"/>
  <c r="AP113" i="51"/>
  <c r="AK113" i="51"/>
  <c r="AL226" i="51"/>
  <c r="AP225" i="51"/>
  <c r="AO225" i="51"/>
  <c r="AN225" i="51"/>
  <c r="AK225" i="51"/>
  <c r="AM225" i="51"/>
  <c r="AM113" i="51"/>
  <c r="AP58" i="51"/>
  <c r="AK58" i="51"/>
  <c r="AN58" i="51"/>
  <c r="AO58" i="51"/>
  <c r="AL59" i="51"/>
  <c r="AM58" i="51"/>
  <c r="BC21" i="36"/>
  <c r="H21" i="36" s="1"/>
  <c r="T21" i="36" s="1"/>
  <c r="AE22" i="36" s="1"/>
  <c r="AQ22" i="36" s="1"/>
  <c r="G43" i="19"/>
  <c r="L43" i="19" s="1"/>
  <c r="M43" i="19"/>
  <c r="AA38" i="19"/>
  <c r="AB38" i="19"/>
  <c r="AL451" i="51" l="1"/>
  <c r="AN450" i="51"/>
  <c r="AO450" i="51"/>
  <c r="AP450" i="51"/>
  <c r="AK450" i="51"/>
  <c r="AM450" i="51"/>
  <c r="AK338" i="51"/>
  <c r="AN338" i="51"/>
  <c r="AO338" i="51"/>
  <c r="AP338" i="51"/>
  <c r="AL339" i="51"/>
  <c r="AM338" i="51"/>
  <c r="AL675" i="51"/>
  <c r="AN674" i="51"/>
  <c r="AP674" i="51"/>
  <c r="AO674" i="51"/>
  <c r="AK674" i="51"/>
  <c r="AM674" i="51"/>
  <c r="AO394" i="51"/>
  <c r="AL395" i="51"/>
  <c r="AP394" i="51"/>
  <c r="AN394" i="51"/>
  <c r="AK394" i="51"/>
  <c r="AM394" i="51"/>
  <c r="AN618" i="51"/>
  <c r="AP618" i="51"/>
  <c r="AO618" i="51"/>
  <c r="AL619" i="51"/>
  <c r="AK618" i="51"/>
  <c r="AM618" i="51"/>
  <c r="AN562" i="51"/>
  <c r="AL563" i="51"/>
  <c r="AP562" i="51"/>
  <c r="AO562" i="51"/>
  <c r="AK562" i="51"/>
  <c r="AM562" i="51"/>
  <c r="AP730" i="51"/>
  <c r="AN730" i="51"/>
  <c r="AO730" i="51"/>
  <c r="AL731" i="51"/>
  <c r="AM730" i="51"/>
  <c r="AK730" i="51"/>
  <c r="AN786" i="51"/>
  <c r="AP786" i="51"/>
  <c r="AO786" i="51"/>
  <c r="AL787" i="51"/>
  <c r="AK786" i="51"/>
  <c r="AM786" i="51"/>
  <c r="AP506" i="51"/>
  <c r="AN506" i="51"/>
  <c r="AO506" i="51"/>
  <c r="AL507" i="51"/>
  <c r="AK506" i="51"/>
  <c r="AM506" i="51"/>
  <c r="AL115" i="51"/>
  <c r="AO114" i="51"/>
  <c r="AP114" i="51"/>
  <c r="AN114" i="51"/>
  <c r="AK114" i="51"/>
  <c r="AL227" i="51"/>
  <c r="AP226" i="51"/>
  <c r="AO226" i="51"/>
  <c r="AN226" i="51"/>
  <c r="AK226" i="51"/>
  <c r="AM226" i="51"/>
  <c r="AK170" i="51"/>
  <c r="AO170" i="51"/>
  <c r="AN170" i="51"/>
  <c r="AP170" i="51"/>
  <c r="AL171" i="51"/>
  <c r="AM170" i="51"/>
  <c r="AL283" i="51"/>
  <c r="AK282" i="51"/>
  <c r="AN282" i="51"/>
  <c r="AM282" i="51"/>
  <c r="AP282" i="51"/>
  <c r="AO282" i="51"/>
  <c r="AK59" i="51"/>
  <c r="AP59" i="51"/>
  <c r="AN59" i="51"/>
  <c r="AO59" i="51"/>
  <c r="AM114" i="51"/>
  <c r="AL60" i="51"/>
  <c r="AM59" i="51"/>
  <c r="BD21" i="36"/>
  <c r="I21" i="36" s="1"/>
  <c r="U21" i="36" s="1"/>
  <c r="AF22" i="36" s="1"/>
  <c r="AR22" i="36" s="1"/>
  <c r="J43" i="19"/>
  <c r="D44" i="19" s="1"/>
  <c r="F44" i="19" s="1"/>
  <c r="Y38" i="19"/>
  <c r="R39" i="19" s="1"/>
  <c r="AL452" i="51" l="1"/>
  <c r="AP451" i="51"/>
  <c r="AO451" i="51"/>
  <c r="AN451" i="51"/>
  <c r="AK451" i="51"/>
  <c r="AM451" i="51"/>
  <c r="AN507" i="51"/>
  <c r="AP507" i="51"/>
  <c r="AL508" i="51"/>
  <c r="AO507" i="51"/>
  <c r="AK507" i="51"/>
  <c r="AM507" i="51"/>
  <c r="AN619" i="51"/>
  <c r="AP619" i="51"/>
  <c r="AO619" i="51"/>
  <c r="AL620" i="51"/>
  <c r="AK619" i="51"/>
  <c r="AM619" i="51"/>
  <c r="AP731" i="51"/>
  <c r="AL732" i="51"/>
  <c r="AO731" i="51"/>
  <c r="AN731" i="51"/>
  <c r="AM731" i="51"/>
  <c r="AK731" i="51"/>
  <c r="AN563" i="51"/>
  <c r="AL564" i="51"/>
  <c r="AO563" i="51"/>
  <c r="AP563" i="51"/>
  <c r="AK563" i="51"/>
  <c r="AM563" i="51"/>
  <c r="AN395" i="51"/>
  <c r="AO395" i="51"/>
  <c r="AL396" i="51"/>
  <c r="AK395" i="51"/>
  <c r="AP395" i="51"/>
  <c r="AM395" i="51"/>
  <c r="AP787" i="51"/>
  <c r="AO787" i="51"/>
  <c r="AN787" i="51"/>
  <c r="AL788" i="51"/>
  <c r="AK787" i="51"/>
  <c r="AM787" i="51"/>
  <c r="AN339" i="51"/>
  <c r="AM339" i="51"/>
  <c r="AO339" i="51"/>
  <c r="AP339" i="51"/>
  <c r="AL340" i="51"/>
  <c r="AK339" i="51"/>
  <c r="AL676" i="51"/>
  <c r="AP675" i="51"/>
  <c r="AO675" i="51"/>
  <c r="AN675" i="51"/>
  <c r="AK675" i="51"/>
  <c r="AM675" i="51"/>
  <c r="AL116" i="51"/>
  <c r="AO115" i="51"/>
  <c r="AP115" i="51"/>
  <c r="AN115" i="51"/>
  <c r="AK115" i="51"/>
  <c r="AL284" i="51"/>
  <c r="AO283" i="51"/>
  <c r="AP283" i="51"/>
  <c r="AM283" i="51"/>
  <c r="AK283" i="51"/>
  <c r="AN283" i="51"/>
  <c r="AK171" i="51"/>
  <c r="AO171" i="51"/>
  <c r="AP171" i="51"/>
  <c r="AN171" i="51"/>
  <c r="AL172" i="51"/>
  <c r="AM171" i="51"/>
  <c r="AL228" i="51"/>
  <c r="AN227" i="51"/>
  <c r="AP227" i="51"/>
  <c r="AO227" i="51"/>
  <c r="AK227" i="51"/>
  <c r="AM227" i="51"/>
  <c r="AP60" i="51"/>
  <c r="AO60" i="51"/>
  <c r="AN60" i="51"/>
  <c r="AK60" i="51"/>
  <c r="AM115" i="51"/>
  <c r="AL61" i="51"/>
  <c r="AM60" i="51"/>
  <c r="BE21" i="36"/>
  <c r="J21" i="36" s="1"/>
  <c r="V21" i="36" s="1"/>
  <c r="AG22" i="36" s="1"/>
  <c r="AS22" i="36" s="1"/>
  <c r="E44" i="19"/>
  <c r="S39" i="19"/>
  <c r="T39" i="19" s="1"/>
  <c r="AL453" i="51" l="1"/>
  <c r="AP452" i="51"/>
  <c r="AO452" i="51"/>
  <c r="AN452" i="51"/>
  <c r="AK452" i="51"/>
  <c r="AM452" i="51"/>
  <c r="AL677" i="51"/>
  <c r="AN676" i="51"/>
  <c r="AO676" i="51"/>
  <c r="AP676" i="51"/>
  <c r="AK676" i="51"/>
  <c r="AM676" i="51"/>
  <c r="AO620" i="51"/>
  <c r="AN620" i="51"/>
  <c r="AP620" i="51"/>
  <c r="AL621" i="51"/>
  <c r="AK620" i="51"/>
  <c r="AM620" i="51"/>
  <c r="AP788" i="51"/>
  <c r="AL789" i="51"/>
  <c r="AN788" i="51"/>
  <c r="AO788" i="51"/>
  <c r="AK788" i="51"/>
  <c r="AM788" i="51"/>
  <c r="AP732" i="51"/>
  <c r="AL733" i="51"/>
  <c r="AO732" i="51"/>
  <c r="AN732" i="51"/>
  <c r="AM732" i="51"/>
  <c r="AK732" i="51"/>
  <c r="AP396" i="51"/>
  <c r="AK396" i="51"/>
  <c r="AN396" i="51"/>
  <c r="AO396" i="51"/>
  <c r="AL397" i="51"/>
  <c r="AM396" i="51"/>
  <c r="AK508" i="51"/>
  <c r="AN508" i="51"/>
  <c r="AO508" i="51"/>
  <c r="AP508" i="51"/>
  <c r="AL509" i="51"/>
  <c r="AM508" i="51"/>
  <c r="AN564" i="51"/>
  <c r="AO564" i="51"/>
  <c r="AL565" i="51"/>
  <c r="AP564" i="51"/>
  <c r="AK564" i="51"/>
  <c r="AM564" i="51"/>
  <c r="AK340" i="51"/>
  <c r="AP340" i="51"/>
  <c r="AN340" i="51"/>
  <c r="AO340" i="51"/>
  <c r="AL341" i="51"/>
  <c r="AM340" i="51"/>
  <c r="AL117" i="51"/>
  <c r="AP116" i="51"/>
  <c r="AO116" i="51"/>
  <c r="AN116" i="51"/>
  <c r="AK116" i="51"/>
  <c r="AL229" i="51"/>
  <c r="AP228" i="51"/>
  <c r="AO228" i="51"/>
  <c r="AN228" i="51"/>
  <c r="AK228" i="51"/>
  <c r="AM228" i="51"/>
  <c r="AL285" i="51"/>
  <c r="AM284" i="51"/>
  <c r="AP284" i="51"/>
  <c r="AK284" i="51"/>
  <c r="AN284" i="51"/>
  <c r="AO284" i="51"/>
  <c r="AK172" i="51"/>
  <c r="AN172" i="51"/>
  <c r="AO172" i="51"/>
  <c r="AP172" i="51"/>
  <c r="AL173" i="51"/>
  <c r="AM172" i="51"/>
  <c r="AK61" i="51"/>
  <c r="AP61" i="51"/>
  <c r="AO61" i="51"/>
  <c r="AN61" i="51"/>
  <c r="AM116" i="51"/>
  <c r="AL62" i="51"/>
  <c r="AM61" i="51"/>
  <c r="BF21" i="36"/>
  <c r="BG21" i="36" s="1"/>
  <c r="L21" i="36" s="1"/>
  <c r="X21" i="36" s="1"/>
  <c r="AI22" i="36" s="1"/>
  <c r="AU22" i="36" s="1"/>
  <c r="V39" i="19"/>
  <c r="G44" i="19"/>
  <c r="L44" i="19" s="1"/>
  <c r="M44" i="19"/>
  <c r="AL454" i="51" l="1"/>
  <c r="AP453" i="51"/>
  <c r="AO453" i="51"/>
  <c r="AN453" i="51"/>
  <c r="AK453" i="51"/>
  <c r="AM453" i="51"/>
  <c r="AP733" i="51"/>
  <c r="AL734" i="51"/>
  <c r="AO733" i="51"/>
  <c r="AN733" i="51"/>
  <c r="AM733" i="51"/>
  <c r="AK733" i="51"/>
  <c r="AP621" i="51"/>
  <c r="AO621" i="51"/>
  <c r="AN621" i="51"/>
  <c r="AL622" i="51"/>
  <c r="AK621" i="51"/>
  <c r="AM621" i="51"/>
  <c r="AK341" i="51"/>
  <c r="AN341" i="51"/>
  <c r="AO341" i="51"/>
  <c r="AP341" i="51"/>
  <c r="AL342" i="51"/>
  <c r="AM341" i="51"/>
  <c r="AP509" i="51"/>
  <c r="AO509" i="51"/>
  <c r="AN509" i="51"/>
  <c r="AL510" i="51"/>
  <c r="AK509" i="51"/>
  <c r="AM509" i="51"/>
  <c r="AL678" i="51"/>
  <c r="AP677" i="51"/>
  <c r="AO677" i="51"/>
  <c r="AN677" i="51"/>
  <c r="AK677" i="51"/>
  <c r="AM677" i="51"/>
  <c r="AL790" i="51"/>
  <c r="AN789" i="51"/>
  <c r="AO789" i="51"/>
  <c r="AP789" i="51"/>
  <c r="AK789" i="51"/>
  <c r="AM789" i="51"/>
  <c r="AN565" i="51"/>
  <c r="AO565" i="51"/>
  <c r="AP565" i="51"/>
  <c r="AL566" i="51"/>
  <c r="AK565" i="51"/>
  <c r="AM565" i="51"/>
  <c r="AO397" i="51"/>
  <c r="AN397" i="51"/>
  <c r="AP397" i="51"/>
  <c r="AL398" i="51"/>
  <c r="AK397" i="51"/>
  <c r="AM397" i="51"/>
  <c r="AL118" i="51"/>
  <c r="AO117" i="51"/>
  <c r="AP117" i="51"/>
  <c r="AN117" i="51"/>
  <c r="AK117" i="51"/>
  <c r="AL230" i="51"/>
  <c r="AP229" i="51"/>
  <c r="AO229" i="51"/>
  <c r="AN229" i="51"/>
  <c r="AK229" i="51"/>
  <c r="AM229" i="51"/>
  <c r="AK173" i="51"/>
  <c r="AN173" i="51"/>
  <c r="AO173" i="51"/>
  <c r="AL174" i="51"/>
  <c r="AP173" i="51"/>
  <c r="AM173" i="51"/>
  <c r="AL286" i="51"/>
  <c r="AN285" i="51"/>
  <c r="AP285" i="51"/>
  <c r="AM285" i="51"/>
  <c r="AK285" i="51"/>
  <c r="AO285" i="51"/>
  <c r="AP62" i="51"/>
  <c r="AK62" i="51"/>
  <c r="AO62" i="51"/>
  <c r="AN62" i="51"/>
  <c r="AM117" i="51"/>
  <c r="AL63" i="51"/>
  <c r="AM62" i="51"/>
  <c r="K21" i="36"/>
  <c r="W21" i="36" s="1"/>
  <c r="AH22" i="36" s="1"/>
  <c r="AT22" i="36" s="1"/>
  <c r="J44" i="19"/>
  <c r="D45" i="19" s="1"/>
  <c r="AA39" i="19"/>
  <c r="U39" i="19"/>
  <c r="AB39" i="19" s="1"/>
  <c r="BH21" i="36"/>
  <c r="M21" i="36" s="1"/>
  <c r="Y21" i="36" s="1"/>
  <c r="AJ22" i="36" s="1"/>
  <c r="AV22" i="36" s="1"/>
  <c r="AL455" i="51" l="1"/>
  <c r="AN454" i="51"/>
  <c r="AO454" i="51"/>
  <c r="AP454" i="51"/>
  <c r="AK454" i="51"/>
  <c r="AM454" i="51"/>
  <c r="AN622" i="51"/>
  <c r="AO622" i="51"/>
  <c r="AL623" i="51"/>
  <c r="AP622" i="51"/>
  <c r="AK622" i="51"/>
  <c r="AM622" i="51"/>
  <c r="AN790" i="51"/>
  <c r="AP790" i="51"/>
  <c r="AO790" i="51"/>
  <c r="AL791" i="51"/>
  <c r="AK790" i="51"/>
  <c r="AM790" i="51"/>
  <c r="AL679" i="51"/>
  <c r="AN678" i="51"/>
  <c r="AP678" i="51"/>
  <c r="AO678" i="51"/>
  <c r="AK678" i="51"/>
  <c r="AM678" i="51"/>
  <c r="AP398" i="51"/>
  <c r="AN398" i="51"/>
  <c r="AO398" i="51"/>
  <c r="AL399" i="51"/>
  <c r="AK398" i="51"/>
  <c r="AM398" i="51"/>
  <c r="AP734" i="51"/>
  <c r="AL735" i="51"/>
  <c r="AO734" i="51"/>
  <c r="AN734" i="51"/>
  <c r="AK734" i="51"/>
  <c r="AM734" i="51"/>
  <c r="AP510" i="51"/>
  <c r="AN510" i="51"/>
  <c r="AO510" i="51"/>
  <c r="AL511" i="51"/>
  <c r="AK510" i="51"/>
  <c r="AM510" i="51"/>
  <c r="AN566" i="51"/>
  <c r="AP566" i="51"/>
  <c r="AO566" i="51"/>
  <c r="AL567" i="51"/>
  <c r="AK566" i="51"/>
  <c r="AM566" i="51"/>
  <c r="AO342" i="51"/>
  <c r="AM342" i="51"/>
  <c r="AP342" i="51"/>
  <c r="AK342" i="51"/>
  <c r="AN342" i="51"/>
  <c r="AL343" i="51"/>
  <c r="AK174" i="51"/>
  <c r="AL175" i="51"/>
  <c r="AN174" i="51"/>
  <c r="AO174" i="51"/>
  <c r="AP174" i="51"/>
  <c r="AM174" i="51"/>
  <c r="AL119" i="51"/>
  <c r="AO118" i="51"/>
  <c r="AP118" i="51"/>
  <c r="AN118" i="51"/>
  <c r="AK118" i="51"/>
  <c r="AL287" i="51"/>
  <c r="AK286" i="51"/>
  <c r="AP286" i="51"/>
  <c r="AM286" i="51"/>
  <c r="AO286" i="51"/>
  <c r="AN286" i="51"/>
  <c r="AL231" i="51"/>
  <c r="AO230" i="51"/>
  <c r="AP230" i="51"/>
  <c r="AN230" i="51"/>
  <c r="AK230" i="51"/>
  <c r="AM230" i="51"/>
  <c r="AN63" i="51"/>
  <c r="AP63" i="51"/>
  <c r="AK63" i="51"/>
  <c r="AO63" i="51"/>
  <c r="AM118" i="51"/>
  <c r="AL64" i="51"/>
  <c r="AM63" i="51"/>
  <c r="E45" i="19"/>
  <c r="G45" i="19" s="1"/>
  <c r="L45" i="19" s="1"/>
  <c r="F45" i="19"/>
  <c r="BI21" i="36"/>
  <c r="N21" i="36" s="1"/>
  <c r="Z21" i="36" s="1"/>
  <c r="AK22" i="36" s="1"/>
  <c r="AW22" i="36" s="1"/>
  <c r="AX22" i="36" s="1"/>
  <c r="Y39" i="19"/>
  <c r="R43" i="19" s="1"/>
  <c r="AL456" i="51" l="1"/>
  <c r="AP455" i="51"/>
  <c r="AO455" i="51"/>
  <c r="AN455" i="51"/>
  <c r="AK455" i="51"/>
  <c r="AM455" i="51"/>
  <c r="AN399" i="51"/>
  <c r="AK399" i="51"/>
  <c r="AO399" i="51"/>
  <c r="AP399" i="51"/>
  <c r="AL400" i="51"/>
  <c r="AM399" i="51"/>
  <c r="AP791" i="51"/>
  <c r="AO791" i="51"/>
  <c r="AN791" i="51"/>
  <c r="AL792" i="51"/>
  <c r="AK791" i="51"/>
  <c r="AM791" i="51"/>
  <c r="AO623" i="51"/>
  <c r="AN623" i="51"/>
  <c r="AP623" i="51"/>
  <c r="AL624" i="51"/>
  <c r="AK623" i="51"/>
  <c r="AM623" i="51"/>
  <c r="AL680" i="51"/>
  <c r="AO679" i="51"/>
  <c r="AN679" i="51"/>
  <c r="AP679" i="51"/>
  <c r="AK679" i="51"/>
  <c r="AM679" i="51"/>
  <c r="AN567" i="51"/>
  <c r="AL568" i="51"/>
  <c r="AP567" i="51"/>
  <c r="AO567" i="51"/>
  <c r="AK567" i="51"/>
  <c r="AM567" i="51"/>
  <c r="AK511" i="51"/>
  <c r="AN511" i="51"/>
  <c r="AL512" i="51"/>
  <c r="AP511" i="51"/>
  <c r="AO511" i="51"/>
  <c r="AM511" i="51"/>
  <c r="AK343" i="51"/>
  <c r="AO343" i="51"/>
  <c r="AN343" i="51"/>
  <c r="AP343" i="51"/>
  <c r="AL344" i="51"/>
  <c r="AM343" i="51"/>
  <c r="AO735" i="51"/>
  <c r="AL736" i="51"/>
  <c r="AP735" i="51"/>
  <c r="AN735" i="51"/>
  <c r="AK735" i="51"/>
  <c r="AM735" i="51"/>
  <c r="AM175" i="51"/>
  <c r="AP175" i="51"/>
  <c r="AL176" i="51"/>
  <c r="AK175" i="51"/>
  <c r="AO175" i="51"/>
  <c r="AN175" i="51"/>
  <c r="AL232" i="51"/>
  <c r="AN231" i="51"/>
  <c r="AP231" i="51"/>
  <c r="AO231" i="51"/>
  <c r="AK231" i="51"/>
  <c r="AM231" i="51"/>
  <c r="AL120" i="51"/>
  <c r="AP119" i="51"/>
  <c r="AO119" i="51"/>
  <c r="AN119" i="51"/>
  <c r="AK119" i="51"/>
  <c r="AM287" i="51"/>
  <c r="AL288" i="51"/>
  <c r="AK287" i="51"/>
  <c r="AO287" i="51"/>
  <c r="AN287" i="51"/>
  <c r="AP287" i="51"/>
  <c r="AN64" i="51"/>
  <c r="AK64" i="51"/>
  <c r="AP64" i="51"/>
  <c r="AO64" i="51"/>
  <c r="AM119" i="51"/>
  <c r="AM64" i="51"/>
  <c r="AL65" i="51"/>
  <c r="M45" i="19"/>
  <c r="J45" i="19"/>
  <c r="D46" i="19" s="1"/>
  <c r="F46" i="19" s="1"/>
  <c r="AL22" i="36"/>
  <c r="A22" i="36"/>
  <c r="B22" i="36" s="1"/>
  <c r="P21" i="36"/>
  <c r="S43" i="19"/>
  <c r="V43" i="19" s="1"/>
  <c r="AL457" i="51" l="1"/>
  <c r="AP456" i="51"/>
  <c r="AO456" i="51"/>
  <c r="AN456" i="51"/>
  <c r="AK456" i="51"/>
  <c r="AM456" i="51"/>
  <c r="AL569" i="51"/>
  <c r="AN568" i="51"/>
  <c r="AP568" i="51"/>
  <c r="AO568" i="51"/>
  <c r="AK568" i="51"/>
  <c r="AM568" i="51"/>
  <c r="AL681" i="51"/>
  <c r="AN680" i="51"/>
  <c r="AP680" i="51"/>
  <c r="AO680" i="51"/>
  <c r="AK680" i="51"/>
  <c r="AM680" i="51"/>
  <c r="AL625" i="51"/>
  <c r="AN624" i="51"/>
  <c r="AO624" i="51"/>
  <c r="AP624" i="51"/>
  <c r="AK624" i="51"/>
  <c r="AM624" i="51"/>
  <c r="AP736" i="51"/>
  <c r="AL737" i="51"/>
  <c r="AN736" i="51"/>
  <c r="AO736" i="51"/>
  <c r="AM736" i="51"/>
  <c r="AK736" i="51"/>
  <c r="AL513" i="51"/>
  <c r="AK512" i="51"/>
  <c r="AN512" i="51"/>
  <c r="AP512" i="51"/>
  <c r="AO512" i="51"/>
  <c r="AM512" i="51"/>
  <c r="AP792" i="51"/>
  <c r="AN792" i="51"/>
  <c r="AL793" i="51"/>
  <c r="AO792" i="51"/>
  <c r="AK792" i="51"/>
  <c r="AM792" i="51"/>
  <c r="AM344" i="51"/>
  <c r="AN344" i="51"/>
  <c r="AP344" i="51"/>
  <c r="AO344" i="51"/>
  <c r="AK344" i="51"/>
  <c r="AL345" i="51"/>
  <c r="AN400" i="51"/>
  <c r="AO400" i="51"/>
  <c r="AL401" i="51"/>
  <c r="AP400" i="51"/>
  <c r="AK400" i="51"/>
  <c r="AM400" i="51"/>
  <c r="AL121" i="51"/>
  <c r="AP120" i="51"/>
  <c r="AN120" i="51"/>
  <c r="AO120" i="51"/>
  <c r="AK120" i="51"/>
  <c r="AM176" i="51"/>
  <c r="AN176" i="51"/>
  <c r="AP176" i="51"/>
  <c r="AL177" i="51"/>
  <c r="AK176" i="51"/>
  <c r="AO176" i="51"/>
  <c r="AL233" i="51"/>
  <c r="AP232" i="51"/>
  <c r="AO232" i="51"/>
  <c r="AN232" i="51"/>
  <c r="AK232" i="51"/>
  <c r="AM232" i="51"/>
  <c r="AL289" i="51"/>
  <c r="AO288" i="51"/>
  <c r="AP288" i="51"/>
  <c r="AM288" i="51"/>
  <c r="AK288" i="51"/>
  <c r="AN288" i="51"/>
  <c r="AM120" i="51"/>
  <c r="AM65" i="51"/>
  <c r="AP65" i="51"/>
  <c r="AO65" i="51"/>
  <c r="AK65" i="51"/>
  <c r="AN65" i="51"/>
  <c r="BC67" i="51"/>
  <c r="E46" i="19"/>
  <c r="C22" i="36"/>
  <c r="AZ22" i="36" s="1"/>
  <c r="E22" i="36" s="1"/>
  <c r="Q22" i="36" s="1"/>
  <c r="AA43" i="19"/>
  <c r="T43" i="19"/>
  <c r="AP681" i="51" l="1"/>
  <c r="AO681" i="51"/>
  <c r="AN681" i="51"/>
  <c r="AK681" i="51"/>
  <c r="AM681" i="51"/>
  <c r="AP457" i="51"/>
  <c r="AO457" i="51"/>
  <c r="AN457" i="51"/>
  <c r="AK457" i="51"/>
  <c r="AM457" i="51"/>
  <c r="AO737" i="51"/>
  <c r="AP737" i="51"/>
  <c r="AN737" i="51"/>
  <c r="AM737" i="51"/>
  <c r="AK737" i="51"/>
  <c r="AO625" i="51"/>
  <c r="AP625" i="51"/>
  <c r="AN625" i="51"/>
  <c r="AK625" i="51"/>
  <c r="AM625" i="51"/>
  <c r="AP569" i="51"/>
  <c r="AN569" i="51"/>
  <c r="AO569" i="51"/>
  <c r="AK569" i="51"/>
  <c r="AM569" i="51"/>
  <c r="AO793" i="51"/>
  <c r="AN793" i="51"/>
  <c r="AP793" i="51"/>
  <c r="AK793" i="51"/>
  <c r="AM793" i="51"/>
  <c r="AS11" i="51" s="1"/>
  <c r="AP401" i="51"/>
  <c r="AN401" i="51"/>
  <c r="AO401" i="51"/>
  <c r="AK401" i="51"/>
  <c r="AM401" i="51"/>
  <c r="AO513" i="51"/>
  <c r="AN513" i="51"/>
  <c r="AK513" i="51"/>
  <c r="AP513" i="51"/>
  <c r="AM513" i="51"/>
  <c r="AK345" i="51"/>
  <c r="AO345" i="51"/>
  <c r="AP345" i="51"/>
  <c r="AM345" i="51"/>
  <c r="AN345" i="51"/>
  <c r="AP289" i="51"/>
  <c r="AK289" i="51"/>
  <c r="AN289" i="51"/>
  <c r="AM289" i="51"/>
  <c r="AO289" i="51"/>
  <c r="AN121" i="51"/>
  <c r="AP121" i="51"/>
  <c r="AO121" i="51"/>
  <c r="AK121" i="51"/>
  <c r="AM177" i="51"/>
  <c r="AK177" i="51"/>
  <c r="AN177" i="51"/>
  <c r="AO177" i="51"/>
  <c r="AP177" i="51"/>
  <c r="AP233" i="51"/>
  <c r="AO233" i="51"/>
  <c r="AN233" i="51"/>
  <c r="AK233" i="51"/>
  <c r="AM233" i="51"/>
  <c r="AM121" i="51"/>
  <c r="BF67" i="51"/>
  <c r="BG67" i="51"/>
  <c r="BD67" i="51"/>
  <c r="BE67" i="51"/>
  <c r="BC68" i="51"/>
  <c r="G46" i="19"/>
  <c r="L46" i="19" s="1"/>
  <c r="M46" i="19"/>
  <c r="BA22" i="36"/>
  <c r="F22" i="36" s="1"/>
  <c r="R22" i="36" s="1"/>
  <c r="AC23" i="36" s="1"/>
  <c r="AO23" i="36" s="1"/>
  <c r="AB23" i="36"/>
  <c r="AN23" i="36" s="1"/>
  <c r="U43" i="19"/>
  <c r="Y43" i="19" s="1"/>
  <c r="R44" i="19" s="1"/>
  <c r="AU11" i="51" l="1"/>
  <c r="AW11" i="51"/>
  <c r="AV11" i="51"/>
  <c r="AT11" i="51"/>
  <c r="AB61" i="52" s="1"/>
  <c r="AB61" i="58"/>
  <c r="AF61" i="58" s="1"/>
  <c r="BH11" i="51"/>
  <c r="AS123" i="51"/>
  <c r="BC123" i="51"/>
  <c r="BC11" i="51"/>
  <c r="AX123" i="51"/>
  <c r="BH123" i="51"/>
  <c r="AX67" i="51"/>
  <c r="AS67" i="51"/>
  <c r="BH67" i="51"/>
  <c r="AS12" i="51"/>
  <c r="AX11" i="51"/>
  <c r="BG68" i="51"/>
  <c r="BF68" i="51"/>
  <c r="BE68" i="51"/>
  <c r="BD68" i="51"/>
  <c r="BC69" i="51"/>
  <c r="V44" i="19"/>
  <c r="J46" i="19"/>
  <c r="D47" i="19" s="1"/>
  <c r="F47" i="19" s="1"/>
  <c r="BB22" i="36"/>
  <c r="G22" i="36" s="1"/>
  <c r="S22" i="36" s="1"/>
  <c r="AD23" i="36" s="1"/>
  <c r="AP23" i="36" s="1"/>
  <c r="S44" i="19"/>
  <c r="AB43" i="19"/>
  <c r="AF61" i="52" l="1"/>
  <c r="AC61" i="52"/>
  <c r="AD61" i="52"/>
  <c r="AE61" i="52"/>
  <c r="AC61" i="58"/>
  <c r="AB62" i="58"/>
  <c r="AC62" i="58" s="1"/>
  <c r="AD61" i="58"/>
  <c r="AE61" i="58"/>
  <c r="BH12" i="51"/>
  <c r="BI11" i="51"/>
  <c r="BJ11" i="51"/>
  <c r="BK11" i="51"/>
  <c r="BL11" i="51"/>
  <c r="BE123" i="51"/>
  <c r="BG123" i="51"/>
  <c r="BF123" i="51"/>
  <c r="BD123" i="51"/>
  <c r="BC124" i="51"/>
  <c r="BC12" i="51"/>
  <c r="BE11" i="51"/>
  <c r="BD11" i="51"/>
  <c r="BG11" i="51"/>
  <c r="BF11" i="51"/>
  <c r="AY123" i="51"/>
  <c r="AZ123" i="51"/>
  <c r="BB123" i="51"/>
  <c r="BA123" i="51"/>
  <c r="AX124" i="51"/>
  <c r="BI123" i="51"/>
  <c r="BH124" i="51"/>
  <c r="BL123" i="51"/>
  <c r="BK123" i="51"/>
  <c r="BJ123" i="51"/>
  <c r="AX68" i="51"/>
  <c r="AZ67" i="51"/>
  <c r="AY67" i="51"/>
  <c r="BB67" i="51"/>
  <c r="BA67" i="51"/>
  <c r="AT67" i="51"/>
  <c r="AV67" i="51"/>
  <c r="AW67" i="51"/>
  <c r="AS68" i="51"/>
  <c r="AU67" i="51"/>
  <c r="BI67" i="51"/>
  <c r="BK67" i="51"/>
  <c r="BL67" i="51"/>
  <c r="BH68" i="51"/>
  <c r="BJ67" i="51"/>
  <c r="AU123" i="51"/>
  <c r="AT123" i="51"/>
  <c r="AS124" i="51"/>
  <c r="AW123" i="51"/>
  <c r="AV123" i="51"/>
  <c r="AT12" i="51"/>
  <c r="AU12" i="51"/>
  <c r="AV12" i="51"/>
  <c r="AW12" i="51"/>
  <c r="AS13" i="51"/>
  <c r="AW13" i="51" s="1"/>
  <c r="BA11" i="51"/>
  <c r="AX12" i="51"/>
  <c r="AZ11" i="51"/>
  <c r="AY11" i="51"/>
  <c r="BB11" i="51"/>
  <c r="BF69" i="51"/>
  <c r="BE69" i="51"/>
  <c r="BD69" i="51"/>
  <c r="BG69" i="51"/>
  <c r="BC70" i="51"/>
  <c r="E47" i="19"/>
  <c r="BC22" i="36"/>
  <c r="H22" i="36" s="1"/>
  <c r="T22" i="36" s="1"/>
  <c r="AE23" i="36" s="1"/>
  <c r="AQ23" i="36" s="1"/>
  <c r="AA44" i="19"/>
  <c r="T44" i="19"/>
  <c r="AB61" i="63" l="1"/>
  <c r="AD61" i="63" s="1"/>
  <c r="AB61" i="62"/>
  <c r="AD61" i="62" s="1"/>
  <c r="AB61" i="61"/>
  <c r="AD61" i="61" s="1"/>
  <c r="AB61" i="60"/>
  <c r="AD61" i="60" s="1"/>
  <c r="AB61" i="59"/>
  <c r="AC61" i="59" s="1"/>
  <c r="AB63" i="58"/>
  <c r="AC63" i="58" s="1"/>
  <c r="AF62" i="58"/>
  <c r="AE62" i="58"/>
  <c r="AD62" i="58"/>
  <c r="AB61" i="57"/>
  <c r="AD61" i="57" s="1"/>
  <c r="AB61" i="56"/>
  <c r="AD61" i="56" s="1"/>
  <c r="AB61" i="55"/>
  <c r="AD61" i="55" s="1"/>
  <c r="AB61" i="54"/>
  <c r="AD61" i="54" s="1"/>
  <c r="AB61" i="53"/>
  <c r="AB62" i="52"/>
  <c r="AD62" i="52" s="1"/>
  <c r="BK12" i="51"/>
  <c r="BH13" i="51"/>
  <c r="BI12" i="51"/>
  <c r="BL12" i="51"/>
  <c r="BJ12" i="51"/>
  <c r="BB68" i="51"/>
  <c r="AX69" i="51"/>
  <c r="AZ68" i="51"/>
  <c r="BA68" i="51"/>
  <c r="AY68" i="51"/>
  <c r="BA124" i="51"/>
  <c r="BB124" i="51"/>
  <c r="AX125" i="51"/>
  <c r="AY124" i="51"/>
  <c r="AZ124" i="51"/>
  <c r="BI68" i="51"/>
  <c r="BH69" i="51"/>
  <c r="BK68" i="51"/>
  <c r="BL68" i="51"/>
  <c r="BJ68" i="51"/>
  <c r="AU68" i="51"/>
  <c r="AV68" i="51"/>
  <c r="AW68" i="51"/>
  <c r="AS69" i="51"/>
  <c r="AT68" i="51"/>
  <c r="BK124" i="51"/>
  <c r="BI124" i="51"/>
  <c r="BJ124" i="51"/>
  <c r="BL124" i="51"/>
  <c r="BH125" i="51"/>
  <c r="BG124" i="51"/>
  <c r="BD124" i="51"/>
  <c r="BE124" i="51"/>
  <c r="BF124" i="51"/>
  <c r="BC125" i="51"/>
  <c r="AW124" i="51"/>
  <c r="AU124" i="51"/>
  <c r="AS125" i="51"/>
  <c r="AT124" i="51"/>
  <c r="AV124" i="51"/>
  <c r="BD12" i="51"/>
  <c r="BG12" i="51"/>
  <c r="BF12" i="51"/>
  <c r="BC13" i="51"/>
  <c r="BE12" i="51"/>
  <c r="AV13" i="51"/>
  <c r="AT13" i="51"/>
  <c r="AU13" i="51"/>
  <c r="AY12" i="51"/>
  <c r="AZ12" i="51"/>
  <c r="BA12" i="51"/>
  <c r="BB12" i="51"/>
  <c r="AX13" i="51"/>
  <c r="AS14" i="51"/>
  <c r="AT14" i="51" s="1"/>
  <c r="BG70" i="51"/>
  <c r="BF70" i="51"/>
  <c r="BE70" i="51"/>
  <c r="BD70" i="51"/>
  <c r="BC71" i="51"/>
  <c r="G47" i="19"/>
  <c r="L47" i="19" s="1"/>
  <c r="M47" i="19"/>
  <c r="BD22" i="36"/>
  <c r="I22" i="36" s="1"/>
  <c r="U22" i="36" s="1"/>
  <c r="AF23" i="36" s="1"/>
  <c r="U44" i="19"/>
  <c r="AM6" i="58" l="1"/>
  <c r="AF61" i="63"/>
  <c r="AB62" i="63"/>
  <c r="AC62" i="63" s="1"/>
  <c r="AE61" i="63"/>
  <c r="AC61" i="63"/>
  <c r="AB62" i="62"/>
  <c r="AC62" i="62" s="1"/>
  <c r="AE61" i="62"/>
  <c r="AF61" i="62"/>
  <c r="AC61" i="62"/>
  <c r="AB62" i="61"/>
  <c r="AC62" i="61" s="1"/>
  <c r="AE61" i="61"/>
  <c r="AF61" i="61"/>
  <c r="AC61" i="61"/>
  <c r="AB62" i="60"/>
  <c r="AC62" i="60" s="1"/>
  <c r="AF61" i="60"/>
  <c r="AE61" i="60"/>
  <c r="AC61" i="60"/>
  <c r="AB62" i="59"/>
  <c r="AC62" i="59" s="1"/>
  <c r="AF61" i="59"/>
  <c r="AD61" i="59"/>
  <c r="AE61" i="59"/>
  <c r="AB64" i="58"/>
  <c r="AD64" i="58" s="1"/>
  <c r="AF63" i="58"/>
  <c r="AE63" i="58"/>
  <c r="AD63" i="58"/>
  <c r="AB62" i="57"/>
  <c r="AC62" i="57" s="1"/>
  <c r="AE61" i="57"/>
  <c r="AF61" i="57"/>
  <c r="AC61" i="57"/>
  <c r="AE61" i="56"/>
  <c r="AF61" i="56"/>
  <c r="AC61" i="56"/>
  <c r="AB62" i="56"/>
  <c r="AF62" i="56" s="1"/>
  <c r="AB62" i="55"/>
  <c r="AC62" i="55" s="1"/>
  <c r="AE61" i="55"/>
  <c r="AF61" i="55"/>
  <c r="AC61" i="55"/>
  <c r="AB62" i="54"/>
  <c r="AC62" i="54" s="1"/>
  <c r="AE61" i="54"/>
  <c r="AF61" i="54"/>
  <c r="AC61" i="54"/>
  <c r="AB62" i="53"/>
  <c r="AC62" i="53" s="1"/>
  <c r="AF61" i="53"/>
  <c r="AC61" i="53"/>
  <c r="AE61" i="53"/>
  <c r="AD61" i="53"/>
  <c r="AB63" i="52"/>
  <c r="AF63" i="52" s="1"/>
  <c r="AF62" i="52"/>
  <c r="AE62" i="52"/>
  <c r="AC62" i="52"/>
  <c r="BA125" i="51"/>
  <c r="BB125" i="51"/>
  <c r="AZ125" i="51"/>
  <c r="AX126" i="51"/>
  <c r="AY125" i="51"/>
  <c r="BH14" i="51"/>
  <c r="BL13" i="51"/>
  <c r="BI13" i="51"/>
  <c r="BJ13" i="51"/>
  <c r="BK13" i="51"/>
  <c r="BK69" i="51"/>
  <c r="BI69" i="51"/>
  <c r="BH70" i="51"/>
  <c r="BJ69" i="51"/>
  <c r="BL69" i="51"/>
  <c r="BI125" i="51"/>
  <c r="BJ125" i="51"/>
  <c r="BL125" i="51"/>
  <c r="BH126" i="51"/>
  <c r="BK125" i="51"/>
  <c r="AS126" i="51"/>
  <c r="AV125" i="51"/>
  <c r="AU125" i="51"/>
  <c r="AW125" i="51"/>
  <c r="AT125" i="51"/>
  <c r="BB69" i="51"/>
  <c r="AY69" i="51"/>
  <c r="BA69" i="51"/>
  <c r="AZ69" i="51"/>
  <c r="AX70" i="51"/>
  <c r="BD13" i="51"/>
  <c r="BE13" i="51"/>
  <c r="BF13" i="51"/>
  <c r="BG13" i="51"/>
  <c r="BC14" i="51"/>
  <c r="BG125" i="51"/>
  <c r="BD125" i="51"/>
  <c r="BF125" i="51"/>
  <c r="BE125" i="51"/>
  <c r="BC126" i="51"/>
  <c r="AV69" i="51"/>
  <c r="AT69" i="51"/>
  <c r="AS70" i="51"/>
  <c r="AW69" i="51"/>
  <c r="AU69" i="51"/>
  <c r="AW14" i="51"/>
  <c r="AV14" i="51"/>
  <c r="AU14" i="51"/>
  <c r="AS15" i="51"/>
  <c r="AV15" i="51" s="1"/>
  <c r="AX14" i="51"/>
  <c r="BB13" i="51"/>
  <c r="AZ13" i="51"/>
  <c r="BA13" i="51"/>
  <c r="AY13" i="51"/>
  <c r="BG71" i="51"/>
  <c r="BF71" i="51"/>
  <c r="BE71" i="51"/>
  <c r="BD71" i="51"/>
  <c r="BC72" i="51"/>
  <c r="J47" i="19"/>
  <c r="D48" i="19" s="1"/>
  <c r="F48" i="19" s="1"/>
  <c r="BE22" i="36"/>
  <c r="J22" i="36" s="1"/>
  <c r="V22" i="36" s="1"/>
  <c r="AG23" i="36" s="1"/>
  <c r="AS23" i="36" s="1"/>
  <c r="AR23" i="36"/>
  <c r="Y44" i="19"/>
  <c r="R45" i="19" s="1"/>
  <c r="AB44" i="19"/>
  <c r="AM6" i="54" l="1"/>
  <c r="AO6" i="58"/>
  <c r="BP18" i="58" s="1"/>
  <c r="AP6" i="58"/>
  <c r="AN6" i="58"/>
  <c r="BM18" i="58" s="1"/>
  <c r="AM6" i="57"/>
  <c r="AF62" i="63"/>
  <c r="AD62" i="63"/>
  <c r="AE62" i="63"/>
  <c r="AB63" i="63"/>
  <c r="AC63" i="63" s="1"/>
  <c r="AB63" i="62"/>
  <c r="AC63" i="62" s="1"/>
  <c r="AF62" i="62"/>
  <c r="AE62" i="62"/>
  <c r="AD62" i="62"/>
  <c r="AB63" i="61"/>
  <c r="AC63" i="61" s="1"/>
  <c r="AF62" i="61"/>
  <c r="AE62" i="61"/>
  <c r="AD62" i="61"/>
  <c r="AB63" i="60"/>
  <c r="AC63" i="60" s="1"/>
  <c r="AF62" i="60"/>
  <c r="AE62" i="60"/>
  <c r="AD62" i="60"/>
  <c r="AB63" i="59"/>
  <c r="AD63" i="59" s="1"/>
  <c r="AF62" i="59"/>
  <c r="AE62" i="59"/>
  <c r="AD62" i="59"/>
  <c r="AC64" i="58"/>
  <c r="AB65" i="58"/>
  <c r="AC65" i="58" s="1"/>
  <c r="AF64" i="58"/>
  <c r="AE64" i="58"/>
  <c r="AB63" i="57"/>
  <c r="AC63" i="57" s="1"/>
  <c r="AF62" i="57"/>
  <c r="AE62" i="57"/>
  <c r="AD62" i="57"/>
  <c r="AE62" i="56"/>
  <c r="AB63" i="56"/>
  <c r="AF63" i="56" s="1"/>
  <c r="AD62" i="56"/>
  <c r="AC62" i="56"/>
  <c r="AB63" i="55"/>
  <c r="AC63" i="55" s="1"/>
  <c r="AF62" i="55"/>
  <c r="AE62" i="55"/>
  <c r="AD62" i="55"/>
  <c r="AB63" i="54"/>
  <c r="AF62" i="54"/>
  <c r="AE62" i="54"/>
  <c r="AD62" i="54"/>
  <c r="AF62" i="53"/>
  <c r="AE62" i="53"/>
  <c r="AD62" i="53"/>
  <c r="AB63" i="53"/>
  <c r="AE63" i="53" s="1"/>
  <c r="AB64" i="52"/>
  <c r="AD64" i="52" s="1"/>
  <c r="AE63" i="52"/>
  <c r="AC63" i="52"/>
  <c r="AM6" i="52" s="1"/>
  <c r="AD63" i="52"/>
  <c r="BJ70" i="51"/>
  <c r="BH71" i="51"/>
  <c r="BL70" i="51"/>
  <c r="BI70" i="51"/>
  <c r="BK70" i="51"/>
  <c r="AX127" i="51"/>
  <c r="AZ126" i="51"/>
  <c r="BA126" i="51"/>
  <c r="BB126" i="51"/>
  <c r="AY126" i="51"/>
  <c r="BA70" i="51"/>
  <c r="BB70" i="51"/>
  <c r="AX71" i="51"/>
  <c r="AY70" i="51"/>
  <c r="AZ70" i="51"/>
  <c r="BL14" i="51"/>
  <c r="BI14" i="51"/>
  <c r="BK14" i="51"/>
  <c r="BJ14" i="51"/>
  <c r="BH15" i="51"/>
  <c r="BJ126" i="51"/>
  <c r="BI126" i="51"/>
  <c r="BK126" i="51"/>
  <c r="BH127" i="51"/>
  <c r="BL126" i="51"/>
  <c r="BF126" i="51"/>
  <c r="BC127" i="51"/>
  <c r="BG126" i="51"/>
  <c r="BD126" i="51"/>
  <c r="BE126" i="51"/>
  <c r="AS127" i="51"/>
  <c r="AU126" i="51"/>
  <c r="AT126" i="51"/>
  <c r="AW126" i="51"/>
  <c r="AV126" i="51"/>
  <c r="AU70" i="51"/>
  <c r="AW70" i="51"/>
  <c r="AT70" i="51"/>
  <c r="AS71" i="51"/>
  <c r="AV70" i="51"/>
  <c r="BD14" i="51"/>
  <c r="BG14" i="51"/>
  <c r="BF14" i="51"/>
  <c r="BE14" i="51"/>
  <c r="BC15" i="51"/>
  <c r="AS16" i="51"/>
  <c r="AV16" i="51" s="1"/>
  <c r="AT15" i="51"/>
  <c r="AU15" i="51"/>
  <c r="AW15" i="51"/>
  <c r="AX15" i="51"/>
  <c r="BA14" i="51"/>
  <c r="AZ14" i="51"/>
  <c r="AY14" i="51"/>
  <c r="BB14" i="51"/>
  <c r="BF72" i="51"/>
  <c r="BE72" i="51"/>
  <c r="BD72" i="51"/>
  <c r="BG72" i="51"/>
  <c r="BC73" i="51"/>
  <c r="E48" i="19"/>
  <c r="BF22" i="36"/>
  <c r="K22" i="36" s="1"/>
  <c r="W22" i="36" s="1"/>
  <c r="AH23" i="36" s="1"/>
  <c r="AT23" i="36" s="1"/>
  <c r="S45" i="19"/>
  <c r="T45" i="19" s="1"/>
  <c r="AO6" i="54" l="1"/>
  <c r="BP18" i="54" s="1"/>
  <c r="AN6" i="54"/>
  <c r="BM18" i="54" s="1"/>
  <c r="AP6" i="54"/>
  <c r="AI8" i="56"/>
  <c r="AB64" i="63"/>
  <c r="AD64" i="63" s="1"/>
  <c r="AF63" i="63"/>
  <c r="AE63" i="63"/>
  <c r="AD63" i="63"/>
  <c r="AB64" i="62"/>
  <c r="AD64" i="62" s="1"/>
  <c r="AF63" i="62"/>
  <c r="AE63" i="62"/>
  <c r="AD63" i="62"/>
  <c r="AB64" i="61"/>
  <c r="AD64" i="61" s="1"/>
  <c r="AF63" i="61"/>
  <c r="AE63" i="61"/>
  <c r="AD63" i="61"/>
  <c r="AB64" i="60"/>
  <c r="AD64" i="60" s="1"/>
  <c r="AF63" i="60"/>
  <c r="AE63" i="60"/>
  <c r="AD63" i="60"/>
  <c r="AB64" i="59"/>
  <c r="AD64" i="59" s="1"/>
  <c r="AF63" i="59"/>
  <c r="AE63" i="59"/>
  <c r="AC63" i="59"/>
  <c r="AF65" i="58"/>
  <c r="AE65" i="58"/>
  <c r="AD65" i="58"/>
  <c r="AB64" i="57"/>
  <c r="AD64" i="57" s="1"/>
  <c r="AF63" i="57"/>
  <c r="AP6" i="57" s="1"/>
  <c r="AE63" i="57"/>
  <c r="AO6" i="57" s="1"/>
  <c r="BP18" i="57" s="1"/>
  <c r="AD63" i="57"/>
  <c r="AN6" i="57" s="1"/>
  <c r="BM18" i="57" s="1"/>
  <c r="AE63" i="56"/>
  <c r="AD63" i="56"/>
  <c r="AC63" i="56"/>
  <c r="AB64" i="56"/>
  <c r="AF64" i="56" s="1"/>
  <c r="AF63" i="55"/>
  <c r="AE63" i="55"/>
  <c r="AD63" i="55"/>
  <c r="AB64" i="55"/>
  <c r="AD64" i="55" s="1"/>
  <c r="AB64" i="54"/>
  <c r="AF64" i="54" s="1"/>
  <c r="AF63" i="54"/>
  <c r="AE63" i="54"/>
  <c r="AD63" i="54"/>
  <c r="AC63" i="54"/>
  <c r="AF63" i="53"/>
  <c r="AD63" i="53"/>
  <c r="AC63" i="53"/>
  <c r="AB64" i="53"/>
  <c r="AC64" i="53" s="1"/>
  <c r="AB65" i="52"/>
  <c r="AE64" i="52"/>
  <c r="AC64" i="52"/>
  <c r="AF64" i="52"/>
  <c r="BH72" i="51"/>
  <c r="BI71" i="51"/>
  <c r="BL71" i="51"/>
  <c r="BJ71" i="51"/>
  <c r="BK71" i="51"/>
  <c r="BG127" i="51"/>
  <c r="BC128" i="51"/>
  <c r="BE127" i="51"/>
  <c r="BF127" i="51"/>
  <c r="BD127" i="51"/>
  <c r="AY127" i="51"/>
  <c r="BB127" i="51"/>
  <c r="BA127" i="51"/>
  <c r="AZ127" i="51"/>
  <c r="AX128" i="51"/>
  <c r="BI15" i="51"/>
  <c r="BK15" i="51"/>
  <c r="BJ15" i="51"/>
  <c r="BL15" i="51"/>
  <c r="BH16" i="51"/>
  <c r="AW71" i="51"/>
  <c r="AV71" i="51"/>
  <c r="AU71" i="51"/>
  <c r="AS72" i="51"/>
  <c r="AT71" i="51"/>
  <c r="BD15" i="51"/>
  <c r="BG15" i="51"/>
  <c r="BC16" i="51"/>
  <c r="BE15" i="51"/>
  <c r="BF15" i="51"/>
  <c r="AT127" i="51"/>
  <c r="AW127" i="51"/>
  <c r="AS128" i="51"/>
  <c r="AU127" i="51"/>
  <c r="AV127" i="51"/>
  <c r="BB71" i="51"/>
  <c r="AZ71" i="51"/>
  <c r="AX72" i="51"/>
  <c r="AY71" i="51"/>
  <c r="BA71" i="51"/>
  <c r="BL127" i="51"/>
  <c r="BJ127" i="51"/>
  <c r="BK127" i="51"/>
  <c r="BI127" i="51"/>
  <c r="BH128" i="51"/>
  <c r="AT16" i="51"/>
  <c r="AU16" i="51"/>
  <c r="AW16" i="51"/>
  <c r="AS17" i="51"/>
  <c r="AW17" i="51" s="1"/>
  <c r="BB15" i="51"/>
  <c r="AZ15" i="51"/>
  <c r="BA15" i="51"/>
  <c r="AX16" i="51"/>
  <c r="AY15" i="51"/>
  <c r="BG73" i="51"/>
  <c r="BF73" i="51"/>
  <c r="BE73" i="51"/>
  <c r="BD73" i="51"/>
  <c r="BC74" i="51"/>
  <c r="V45" i="19"/>
  <c r="G48" i="19"/>
  <c r="L48" i="19" s="1"/>
  <c r="M48" i="19"/>
  <c r="BG22" i="36"/>
  <c r="L22" i="36" s="1"/>
  <c r="X22" i="36" s="1"/>
  <c r="AI23" i="36" s="1"/>
  <c r="AU23" i="36" s="1"/>
  <c r="AK8" i="56" l="1"/>
  <c r="BP8" i="56" s="1"/>
  <c r="BO8" i="56" s="1"/>
  <c r="AL8" i="56"/>
  <c r="AJ8" i="56"/>
  <c r="BM8" i="56" s="1"/>
  <c r="BL8" i="56" s="1"/>
  <c r="AM6" i="59"/>
  <c r="AM8" i="53"/>
  <c r="AC64" i="63"/>
  <c r="AF64" i="63"/>
  <c r="AE64" i="63"/>
  <c r="AB65" i="63"/>
  <c r="AC65" i="63" s="1"/>
  <c r="AC64" i="62"/>
  <c r="AB65" i="62"/>
  <c r="AC65" i="62" s="1"/>
  <c r="AF64" i="62"/>
  <c r="AE64" i="62"/>
  <c r="AC64" i="61"/>
  <c r="AB65" i="61"/>
  <c r="AC65" i="61" s="1"/>
  <c r="AF64" i="61"/>
  <c r="AE64" i="61"/>
  <c r="AB65" i="60"/>
  <c r="AC65" i="60" s="1"/>
  <c r="AC64" i="60"/>
  <c r="AF64" i="60"/>
  <c r="AE64" i="60"/>
  <c r="AC64" i="59"/>
  <c r="AF64" i="59"/>
  <c r="AB65" i="59"/>
  <c r="AC65" i="59" s="1"/>
  <c r="AE64" i="59"/>
  <c r="AC64" i="57"/>
  <c r="AB65" i="57"/>
  <c r="AC65" i="57" s="1"/>
  <c r="AF64" i="57"/>
  <c r="AE64" i="57"/>
  <c r="AE64" i="56"/>
  <c r="AD64" i="56"/>
  <c r="AC64" i="56"/>
  <c r="AB65" i="56"/>
  <c r="AF65" i="56" s="1"/>
  <c r="AC64" i="55"/>
  <c r="AF64" i="55"/>
  <c r="AE64" i="55"/>
  <c r="AB65" i="55"/>
  <c r="AC65" i="55" s="1"/>
  <c r="AD64" i="54"/>
  <c r="AE64" i="54"/>
  <c r="AC64" i="54"/>
  <c r="AB65" i="54"/>
  <c r="AD65" i="54" s="1"/>
  <c r="AB65" i="53"/>
  <c r="AC65" i="53" s="1"/>
  <c r="AF64" i="53"/>
  <c r="AE64" i="53"/>
  <c r="AD64" i="53"/>
  <c r="AB66" i="52"/>
  <c r="AC66" i="52" s="1"/>
  <c r="AF65" i="52"/>
  <c r="AE65" i="52"/>
  <c r="AC65" i="52"/>
  <c r="AD65" i="52"/>
  <c r="BL72" i="51"/>
  <c r="BK72" i="51"/>
  <c r="BI72" i="51"/>
  <c r="BJ72" i="51"/>
  <c r="BH73" i="51"/>
  <c r="AX129" i="51"/>
  <c r="BA128" i="51"/>
  <c r="BB128" i="51"/>
  <c r="AY128" i="51"/>
  <c r="AZ128" i="51"/>
  <c r="BD128" i="51"/>
  <c r="BE128" i="51"/>
  <c r="BF128" i="51"/>
  <c r="BC129" i="51"/>
  <c r="BG128" i="51"/>
  <c r="BD16" i="51"/>
  <c r="BE16" i="51"/>
  <c r="BF16" i="51"/>
  <c r="BG16" i="51"/>
  <c r="BC17" i="51"/>
  <c r="BI16" i="51"/>
  <c r="BK16" i="51"/>
  <c r="BJ16" i="51"/>
  <c r="BL16" i="51"/>
  <c r="BH17" i="51"/>
  <c r="AS129" i="51"/>
  <c r="AV128" i="51"/>
  <c r="AT128" i="51"/>
  <c r="AW128" i="51"/>
  <c r="AU128" i="51"/>
  <c r="AY72" i="51"/>
  <c r="AZ72" i="51"/>
  <c r="BA72" i="51"/>
  <c r="AX73" i="51"/>
  <c r="BB72" i="51"/>
  <c r="BJ128" i="51"/>
  <c r="BK128" i="51"/>
  <c r="BL128" i="51"/>
  <c r="BH129" i="51"/>
  <c r="BI128" i="51"/>
  <c r="AW72" i="51"/>
  <c r="AS73" i="51"/>
  <c r="AT72" i="51"/>
  <c r="AU72" i="51"/>
  <c r="AV72" i="51"/>
  <c r="AT17" i="51"/>
  <c r="AU17" i="51"/>
  <c r="AV17" i="51"/>
  <c r="AS18" i="51"/>
  <c r="AS19" i="51" s="1"/>
  <c r="AX17" i="51"/>
  <c r="AZ16" i="51"/>
  <c r="BB16" i="51"/>
  <c r="BA16" i="51"/>
  <c r="AY16" i="51"/>
  <c r="BG74" i="51"/>
  <c r="BF74" i="51"/>
  <c r="BE74" i="51"/>
  <c r="BD74" i="51"/>
  <c r="BC75" i="51"/>
  <c r="J48" i="19"/>
  <c r="D49" i="19" s="1"/>
  <c r="F49" i="19" s="1"/>
  <c r="BH22" i="36"/>
  <c r="BI22" i="36" s="1"/>
  <c r="N22" i="36" s="1"/>
  <c r="Z22" i="36" s="1"/>
  <c r="AK23" i="36" s="1"/>
  <c r="AW23" i="36" s="1"/>
  <c r="U45" i="19"/>
  <c r="AB45" i="19" s="1"/>
  <c r="AA45" i="19"/>
  <c r="AN6" i="59" l="1"/>
  <c r="BM18" i="59" s="1"/>
  <c r="AO6" i="59"/>
  <c r="BP18" i="59" s="1"/>
  <c r="AP6" i="59"/>
  <c r="AP8" i="53"/>
  <c r="AN8" i="53"/>
  <c r="BM20" i="53" s="1"/>
  <c r="BL20" i="53" s="1"/>
  <c r="AO8" i="53"/>
  <c r="BP20" i="53" s="1"/>
  <c r="BO20" i="53" s="1"/>
  <c r="AF65" i="63"/>
  <c r="AE65" i="63"/>
  <c r="AD65" i="63"/>
  <c r="AF65" i="62"/>
  <c r="AE65" i="62"/>
  <c r="AD65" i="62"/>
  <c r="AF65" i="61"/>
  <c r="AE65" i="61"/>
  <c r="AD65" i="61"/>
  <c r="AB66" i="60"/>
  <c r="AF66" i="60" s="1"/>
  <c r="AF65" i="60"/>
  <c r="AE65" i="60"/>
  <c r="AD65" i="60"/>
  <c r="AF65" i="59"/>
  <c r="AE65" i="59"/>
  <c r="AD65" i="59"/>
  <c r="AF65" i="57"/>
  <c r="AB66" i="57"/>
  <c r="AC66" i="57" s="1"/>
  <c r="AE65" i="57"/>
  <c r="AD65" i="57"/>
  <c r="AE65" i="56"/>
  <c r="AD65" i="56"/>
  <c r="AC65" i="56"/>
  <c r="AB66" i="55"/>
  <c r="AF66" i="55" s="1"/>
  <c r="AF65" i="55"/>
  <c r="AE65" i="55"/>
  <c r="AD65" i="55"/>
  <c r="AB66" i="54"/>
  <c r="AF66" i="54" s="1"/>
  <c r="AF65" i="54"/>
  <c r="AE65" i="54"/>
  <c r="AC65" i="54"/>
  <c r="AF65" i="53"/>
  <c r="AE65" i="53"/>
  <c r="AD65" i="53"/>
  <c r="AB66" i="53"/>
  <c r="AE66" i="53" s="1"/>
  <c r="AE66" i="52"/>
  <c r="AD66" i="52"/>
  <c r="AF66" i="52"/>
  <c r="AB67" i="52"/>
  <c r="AE67" i="52" s="1"/>
  <c r="BK17" i="51"/>
  <c r="BJ17" i="51"/>
  <c r="BI17" i="51"/>
  <c r="BH18" i="51"/>
  <c r="BL17" i="51"/>
  <c r="BK73" i="51"/>
  <c r="BJ73" i="51"/>
  <c r="BI73" i="51"/>
  <c r="BL73" i="51"/>
  <c r="BH74" i="51"/>
  <c r="AX130" i="51"/>
  <c r="AY129" i="51"/>
  <c r="AZ129" i="51"/>
  <c r="BB129" i="51"/>
  <c r="BA129" i="51"/>
  <c r="BE129" i="51"/>
  <c r="BF129" i="51"/>
  <c r="BG129" i="51"/>
  <c r="BD129" i="51"/>
  <c r="BC130" i="51"/>
  <c r="AW73" i="51"/>
  <c r="AV73" i="51"/>
  <c r="AS74" i="51"/>
  <c r="AT73" i="51"/>
  <c r="AU73" i="51"/>
  <c r="BD17" i="51"/>
  <c r="BE17" i="51"/>
  <c r="BF17" i="51"/>
  <c r="BC18" i="51"/>
  <c r="BG17" i="51"/>
  <c r="BI129" i="51"/>
  <c r="BJ129" i="51"/>
  <c r="BK129" i="51"/>
  <c r="BH130" i="51"/>
  <c r="BL129" i="51"/>
  <c r="BA73" i="51"/>
  <c r="BB73" i="51"/>
  <c r="AY73" i="51"/>
  <c r="AX74" i="51"/>
  <c r="AZ73" i="51"/>
  <c r="AV129" i="51"/>
  <c r="AT129" i="51"/>
  <c r="AU129" i="51"/>
  <c r="AW129" i="51"/>
  <c r="AS130" i="51"/>
  <c r="AV18" i="51"/>
  <c r="AW18" i="51"/>
  <c r="AT18" i="51"/>
  <c r="AU18" i="51"/>
  <c r="AY17" i="51"/>
  <c r="BB17" i="51"/>
  <c r="AX18" i="51"/>
  <c r="AZ17" i="51"/>
  <c r="BA17" i="51"/>
  <c r="AT19" i="51"/>
  <c r="AW19" i="51"/>
  <c r="AV19" i="51"/>
  <c r="AU19" i="51"/>
  <c r="AS20" i="51"/>
  <c r="BF75" i="51"/>
  <c r="BE75" i="51"/>
  <c r="BD75" i="51"/>
  <c r="BG75" i="51"/>
  <c r="BC76" i="51"/>
  <c r="BC77" i="51" s="1"/>
  <c r="E49" i="19"/>
  <c r="M22" i="36"/>
  <c r="Y22" i="36" s="1"/>
  <c r="AJ23" i="36" s="1"/>
  <c r="AV23" i="36" s="1"/>
  <c r="AX23" i="36" s="1"/>
  <c r="Y45" i="19"/>
  <c r="R46" i="19" s="1"/>
  <c r="AE66" i="60" l="1"/>
  <c r="AD66" i="60"/>
  <c r="AC66" i="60"/>
  <c r="AF66" i="57"/>
  <c r="AE66" i="57"/>
  <c r="AD66" i="57"/>
  <c r="AB67" i="55"/>
  <c r="AC67" i="55" s="1"/>
  <c r="AD66" i="55"/>
  <c r="AC66" i="55"/>
  <c r="AE66" i="55"/>
  <c r="AE66" i="54"/>
  <c r="AD66" i="54"/>
  <c r="AC66" i="54"/>
  <c r="AB67" i="54"/>
  <c r="AC67" i="54" s="1"/>
  <c r="AB67" i="53"/>
  <c r="AC67" i="53" s="1"/>
  <c r="AD66" i="53"/>
  <c r="AC66" i="53"/>
  <c r="AF66" i="53"/>
  <c r="AB68" i="52"/>
  <c r="AC68" i="52" s="1"/>
  <c r="AC67" i="52"/>
  <c r="AD67" i="52"/>
  <c r="AF67" i="52"/>
  <c r="AZ74" i="51"/>
  <c r="AX75" i="51"/>
  <c r="BA74" i="51"/>
  <c r="BB74" i="51"/>
  <c r="AY74" i="51"/>
  <c r="BI18" i="51"/>
  <c r="BH19" i="51"/>
  <c r="BK18" i="51"/>
  <c r="BL18" i="51"/>
  <c r="BJ18" i="51"/>
  <c r="BD18" i="51"/>
  <c r="BF18" i="51"/>
  <c r="BG18" i="51"/>
  <c r="BE18" i="51"/>
  <c r="BC19" i="51"/>
  <c r="BE130" i="51"/>
  <c r="BF130" i="51"/>
  <c r="BG130" i="51"/>
  <c r="BC131" i="51"/>
  <c r="BD130" i="51"/>
  <c r="AS131" i="51"/>
  <c r="AU130" i="51"/>
  <c r="AT130" i="51"/>
  <c r="AV130" i="51"/>
  <c r="AW130" i="51"/>
  <c r="BJ130" i="51"/>
  <c r="BK130" i="51"/>
  <c r="BL130" i="51"/>
  <c r="BH131" i="51"/>
  <c r="BI130" i="51"/>
  <c r="BL74" i="51"/>
  <c r="BH75" i="51"/>
  <c r="BK74" i="51"/>
  <c r="BI74" i="51"/>
  <c r="BJ74" i="51"/>
  <c r="AX131" i="51"/>
  <c r="BB130" i="51"/>
  <c r="AY130" i="51"/>
  <c r="BA130" i="51"/>
  <c r="AZ130" i="51"/>
  <c r="AU74" i="51"/>
  <c r="AT74" i="51"/>
  <c r="AS75" i="51"/>
  <c r="AW74" i="51"/>
  <c r="AV74" i="51"/>
  <c r="BB18" i="51"/>
  <c r="AY18" i="51"/>
  <c r="AX19" i="51"/>
  <c r="AZ18" i="51"/>
  <c r="BA18" i="51"/>
  <c r="AS21" i="51"/>
  <c r="AW20" i="51"/>
  <c r="AV20" i="51"/>
  <c r="AU20" i="51"/>
  <c r="AT20" i="51"/>
  <c r="BG77" i="51"/>
  <c r="BF77" i="51"/>
  <c r="BD77" i="51"/>
  <c r="BE77" i="51"/>
  <c r="BC78" i="51"/>
  <c r="BG76" i="51"/>
  <c r="BF76" i="51"/>
  <c r="BE76" i="51"/>
  <c r="BD76" i="51"/>
  <c r="G49" i="19"/>
  <c r="L49" i="19" s="1"/>
  <c r="M49" i="19"/>
  <c r="P22" i="36"/>
  <c r="A23" i="36"/>
  <c r="B23" i="36" s="1"/>
  <c r="AL23" i="36"/>
  <c r="S46" i="19"/>
  <c r="T46" i="19" s="1"/>
  <c r="AM70" i="55" l="1"/>
  <c r="AF67" i="55"/>
  <c r="AE67" i="55"/>
  <c r="AD67" i="55"/>
  <c r="AB68" i="55"/>
  <c r="AC68" i="55" s="1"/>
  <c r="AF67" i="54"/>
  <c r="AB68" i="54"/>
  <c r="AE68" i="54" s="1"/>
  <c r="AE67" i="54"/>
  <c r="AD67" i="54"/>
  <c r="AF67" i="53"/>
  <c r="AE67" i="53"/>
  <c r="AD67" i="53"/>
  <c r="AB68" i="53"/>
  <c r="AB69" i="52"/>
  <c r="AF69" i="52" s="1"/>
  <c r="AF68" i="52"/>
  <c r="AE68" i="52"/>
  <c r="AD68" i="52"/>
  <c r="AZ75" i="51"/>
  <c r="BA75" i="51"/>
  <c r="BB75" i="51"/>
  <c r="AX76" i="51"/>
  <c r="AY75" i="51"/>
  <c r="BD19" i="51"/>
  <c r="BF19" i="51"/>
  <c r="BG19" i="51"/>
  <c r="BC20" i="51"/>
  <c r="BE19" i="51"/>
  <c r="BH132" i="51"/>
  <c r="BK131" i="51"/>
  <c r="BL131" i="51"/>
  <c r="BI131" i="51"/>
  <c r="BJ131" i="51"/>
  <c r="BC132" i="51"/>
  <c r="BE131" i="51"/>
  <c r="BF131" i="51"/>
  <c r="BG131" i="51"/>
  <c r="BD131" i="51"/>
  <c r="BJ19" i="51"/>
  <c r="BH20" i="51"/>
  <c r="BL19" i="51"/>
  <c r="BI19" i="51"/>
  <c r="BK19" i="51"/>
  <c r="AU75" i="51"/>
  <c r="AV75" i="51"/>
  <c r="AW75" i="51"/>
  <c r="AT75" i="51"/>
  <c r="AS76" i="51"/>
  <c r="BJ75" i="51"/>
  <c r="BK75" i="51"/>
  <c r="BL75" i="51"/>
  <c r="BI75" i="51"/>
  <c r="BH76" i="51"/>
  <c r="AS132" i="51"/>
  <c r="AT131" i="51"/>
  <c r="AW131" i="51"/>
  <c r="AV131" i="51"/>
  <c r="AU131" i="51"/>
  <c r="AX132" i="51"/>
  <c r="BA131" i="51"/>
  <c r="AZ131" i="51"/>
  <c r="BB131" i="51"/>
  <c r="AY131" i="51"/>
  <c r="BA19" i="51"/>
  <c r="AX20" i="51"/>
  <c r="BB19" i="51"/>
  <c r="AZ19" i="51"/>
  <c r="AY19" i="51"/>
  <c r="AT21" i="51"/>
  <c r="AU21" i="51"/>
  <c r="AV21" i="51"/>
  <c r="AW21" i="51"/>
  <c r="AS22" i="51"/>
  <c r="BG78" i="51"/>
  <c r="BC79" i="51"/>
  <c r="BF78" i="51"/>
  <c r="BD78" i="51"/>
  <c r="BE78" i="51"/>
  <c r="V46" i="19"/>
  <c r="AA46" i="19" s="1"/>
  <c r="J49" i="19"/>
  <c r="D50" i="19" s="1"/>
  <c r="F50" i="19" s="1"/>
  <c r="C23" i="36"/>
  <c r="AZ23" i="36" s="1"/>
  <c r="E23" i="36" s="1"/>
  <c r="Q23" i="36" s="1"/>
  <c r="AB24" i="36" s="1"/>
  <c r="AN24" i="36" s="1"/>
  <c r="AN70" i="55" l="1"/>
  <c r="CO18" i="55" s="1"/>
  <c r="AO70" i="55"/>
  <c r="CR18" i="55" s="1"/>
  <c r="AP70" i="55"/>
  <c r="AF68" i="55"/>
  <c r="AE68" i="55"/>
  <c r="AD68" i="55"/>
  <c r="AB69" i="54"/>
  <c r="AC69" i="54" s="1"/>
  <c r="AF68" i="54"/>
  <c r="AD68" i="54"/>
  <c r="AC68" i="54"/>
  <c r="AB69" i="53"/>
  <c r="AC69" i="53" s="1"/>
  <c r="AF68" i="53"/>
  <c r="AE68" i="53"/>
  <c r="AD68" i="53"/>
  <c r="AC68" i="53"/>
  <c r="AE69" i="52"/>
  <c r="AD69" i="52"/>
  <c r="AC69" i="52"/>
  <c r="BD132" i="51"/>
  <c r="BE132" i="51"/>
  <c r="BF132" i="51"/>
  <c r="BG132" i="51"/>
  <c r="BC133" i="51"/>
  <c r="AX77" i="51"/>
  <c r="AY76" i="51"/>
  <c r="BB76" i="51"/>
  <c r="AZ76" i="51"/>
  <c r="BA76" i="51"/>
  <c r="BB132" i="51"/>
  <c r="AZ132" i="51"/>
  <c r="AY132" i="51"/>
  <c r="BA132" i="51"/>
  <c r="AX133" i="51"/>
  <c r="AS77" i="51"/>
  <c r="AT76" i="51"/>
  <c r="AU76" i="51"/>
  <c r="AV76" i="51"/>
  <c r="AW76" i="51"/>
  <c r="BD20" i="51"/>
  <c r="BG20" i="51"/>
  <c r="BC21" i="51"/>
  <c r="BF20" i="51"/>
  <c r="BE20" i="51"/>
  <c r="BL20" i="51"/>
  <c r="BI20" i="51"/>
  <c r="BH21" i="51"/>
  <c r="BJ20" i="51"/>
  <c r="BK20" i="51"/>
  <c r="BH77" i="51"/>
  <c r="BI76" i="51"/>
  <c r="BL76" i="51"/>
  <c r="BJ76" i="51"/>
  <c r="BK76" i="51"/>
  <c r="BJ132" i="51"/>
  <c r="BH133" i="51"/>
  <c r="BI132" i="51"/>
  <c r="BL132" i="51"/>
  <c r="BK132" i="51"/>
  <c r="AS133" i="51"/>
  <c r="AT132" i="51"/>
  <c r="AV132" i="51"/>
  <c r="AU132" i="51"/>
  <c r="AW132" i="51"/>
  <c r="AY20" i="51"/>
  <c r="BA20" i="51"/>
  <c r="AX21" i="51"/>
  <c r="AZ20" i="51"/>
  <c r="BB20" i="51"/>
  <c r="AS23" i="51"/>
  <c r="AT22" i="51"/>
  <c r="AW22" i="51"/>
  <c r="AV22" i="51"/>
  <c r="AU22" i="51"/>
  <c r="BF79" i="51"/>
  <c r="BD79" i="51"/>
  <c r="BC80" i="51"/>
  <c r="BG79" i="51"/>
  <c r="BE79" i="51"/>
  <c r="E50" i="19"/>
  <c r="BA23" i="36"/>
  <c r="F23" i="36" s="1"/>
  <c r="R23" i="36" s="1"/>
  <c r="AC24" i="36" s="1"/>
  <c r="AO24" i="36" s="1"/>
  <c r="U46" i="19"/>
  <c r="AB46" i="19" s="1"/>
  <c r="AF69" i="54" l="1"/>
  <c r="AE69" i="54"/>
  <c r="AD69" i="54"/>
  <c r="AD69" i="53"/>
  <c r="AF69" i="53"/>
  <c r="AE69" i="53"/>
  <c r="BJ133" i="51"/>
  <c r="BK133" i="51"/>
  <c r="BL133" i="51"/>
  <c r="BH134" i="51"/>
  <c r="BI133" i="51"/>
  <c r="AX134" i="51"/>
  <c r="AZ133" i="51"/>
  <c r="AY133" i="51"/>
  <c r="BA133" i="51"/>
  <c r="BB133" i="51"/>
  <c r="AW77" i="51"/>
  <c r="AU77" i="51"/>
  <c r="AT77" i="51"/>
  <c r="AS78" i="51"/>
  <c r="AV77" i="51"/>
  <c r="BD133" i="51"/>
  <c r="BG133" i="51"/>
  <c r="BE133" i="51"/>
  <c r="BC134" i="51"/>
  <c r="BF133" i="51"/>
  <c r="BB77" i="51"/>
  <c r="AX78" i="51"/>
  <c r="AY77" i="51"/>
  <c r="BA77" i="51"/>
  <c r="AZ77" i="51"/>
  <c r="AT133" i="51"/>
  <c r="AW133" i="51"/>
  <c r="AS134" i="51"/>
  <c r="AU133" i="51"/>
  <c r="AV133" i="51"/>
  <c r="BH22" i="51"/>
  <c r="BK21" i="51"/>
  <c r="BI21" i="51"/>
  <c r="BL21" i="51"/>
  <c r="BJ21" i="51"/>
  <c r="BI77" i="51"/>
  <c r="BH78" i="51"/>
  <c r="BL77" i="51"/>
  <c r="BK77" i="51"/>
  <c r="BJ77" i="51"/>
  <c r="BC22" i="51"/>
  <c r="BE21" i="51"/>
  <c r="BF21" i="51"/>
  <c r="BG21" i="51"/>
  <c r="BD21" i="51"/>
  <c r="AY21" i="51"/>
  <c r="BB21" i="51"/>
  <c r="AX22" i="51"/>
  <c r="AZ21" i="51"/>
  <c r="BA21" i="51"/>
  <c r="AT23" i="51"/>
  <c r="AU23" i="51"/>
  <c r="AV23" i="51"/>
  <c r="AW23" i="51"/>
  <c r="AS24" i="51"/>
  <c r="BG80" i="51"/>
  <c r="BF80" i="51"/>
  <c r="BE80" i="51"/>
  <c r="BD80" i="51"/>
  <c r="BC81" i="51"/>
  <c r="G50" i="19"/>
  <c r="L50" i="19" s="1"/>
  <c r="M50" i="19"/>
  <c r="BB23" i="36"/>
  <c r="G23" i="36" s="1"/>
  <c r="S23" i="36" s="1"/>
  <c r="AD24" i="36" s="1"/>
  <c r="AP24" i="36" s="1"/>
  <c r="Y46" i="19"/>
  <c r="R47" i="19" s="1"/>
  <c r="BI78" i="51" l="1"/>
  <c r="BJ78" i="51"/>
  <c r="BK78" i="51"/>
  <c r="BH79" i="51"/>
  <c r="BL78" i="51"/>
  <c r="BH135" i="51"/>
  <c r="BK134" i="51"/>
  <c r="BL134" i="51"/>
  <c r="BI134" i="51"/>
  <c r="BJ134" i="51"/>
  <c r="AY134" i="51"/>
  <c r="AZ134" i="51"/>
  <c r="BB134" i="51"/>
  <c r="AX135" i="51"/>
  <c r="BA134" i="51"/>
  <c r="AU78" i="51"/>
  <c r="AW78" i="51"/>
  <c r="AS79" i="51"/>
  <c r="AV78" i="51"/>
  <c r="AT78" i="51"/>
  <c r="AY78" i="51"/>
  <c r="AX79" i="51"/>
  <c r="BB78" i="51"/>
  <c r="BA78" i="51"/>
  <c r="AZ78" i="51"/>
  <c r="AS135" i="51"/>
  <c r="AT134" i="51"/>
  <c r="AU134" i="51"/>
  <c r="AW134" i="51"/>
  <c r="AV134" i="51"/>
  <c r="BD134" i="51"/>
  <c r="BG134" i="51"/>
  <c r="BC135" i="51"/>
  <c r="BE134" i="51"/>
  <c r="BF134" i="51"/>
  <c r="BG22" i="51"/>
  <c r="BD22" i="51"/>
  <c r="BC23" i="51"/>
  <c r="BE22" i="51"/>
  <c r="BF22" i="51"/>
  <c r="BI22" i="51"/>
  <c r="BJ22" i="51"/>
  <c r="BH23" i="51"/>
  <c r="BL22" i="51"/>
  <c r="BK22" i="51"/>
  <c r="AZ22" i="51"/>
  <c r="BA22" i="51"/>
  <c r="AY22" i="51"/>
  <c r="AX23" i="51"/>
  <c r="BB22" i="51"/>
  <c r="AW24" i="51"/>
  <c r="AS25" i="51"/>
  <c r="AV24" i="51"/>
  <c r="AT24" i="51"/>
  <c r="AU24" i="51"/>
  <c r="BE81" i="51"/>
  <c r="BC82" i="51"/>
  <c r="BG81" i="51"/>
  <c r="BF81" i="51"/>
  <c r="BD81" i="51"/>
  <c r="V47" i="19"/>
  <c r="J50" i="19"/>
  <c r="D51" i="19" s="1"/>
  <c r="F51" i="19" s="1"/>
  <c r="BC23" i="36"/>
  <c r="H23" i="36" s="1"/>
  <c r="T23" i="36" s="1"/>
  <c r="AE24" i="36" s="1"/>
  <c r="AQ24" i="36" s="1"/>
  <c r="S47" i="19"/>
  <c r="AY135" i="51" l="1"/>
  <c r="BB135" i="51"/>
  <c r="AX136" i="51"/>
  <c r="AZ135" i="51"/>
  <c r="BA135" i="51"/>
  <c r="BL79" i="51"/>
  <c r="BJ79" i="51"/>
  <c r="BH80" i="51"/>
  <c r="BI79" i="51"/>
  <c r="BK79" i="51"/>
  <c r="BL135" i="51"/>
  <c r="BH136" i="51"/>
  <c r="BI135" i="51"/>
  <c r="BJ135" i="51"/>
  <c r="BK135" i="51"/>
  <c r="AS136" i="51"/>
  <c r="AU135" i="51"/>
  <c r="AT135" i="51"/>
  <c r="AW135" i="51"/>
  <c r="AV135" i="51"/>
  <c r="AW79" i="51"/>
  <c r="AU79" i="51"/>
  <c r="AT79" i="51"/>
  <c r="AS80" i="51"/>
  <c r="AV79" i="51"/>
  <c r="BG135" i="51"/>
  <c r="BD135" i="51"/>
  <c r="BE135" i="51"/>
  <c r="BC136" i="51"/>
  <c r="BF135" i="51"/>
  <c r="BG23" i="51"/>
  <c r="BE23" i="51"/>
  <c r="BC24" i="51"/>
  <c r="BF23" i="51"/>
  <c r="BD23" i="51"/>
  <c r="BA79" i="51"/>
  <c r="AX80" i="51"/>
  <c r="AZ79" i="51"/>
  <c r="AY79" i="51"/>
  <c r="BB79" i="51"/>
  <c r="BH24" i="51"/>
  <c r="BK23" i="51"/>
  <c r="BL23" i="51"/>
  <c r="BI23" i="51"/>
  <c r="BJ23" i="51"/>
  <c r="BA23" i="51"/>
  <c r="AX24" i="51"/>
  <c r="AY23" i="51"/>
  <c r="BB23" i="51"/>
  <c r="AZ23" i="51"/>
  <c r="AV25" i="51"/>
  <c r="AT25" i="51"/>
  <c r="AU25" i="51"/>
  <c r="AW25" i="51"/>
  <c r="AS26" i="51"/>
  <c r="BG82" i="51"/>
  <c r="BE82" i="51"/>
  <c r="BD82" i="51"/>
  <c r="BC83" i="51"/>
  <c r="BF82" i="51"/>
  <c r="AA47" i="19"/>
  <c r="E51" i="19"/>
  <c r="BD23" i="36"/>
  <c r="I23" i="36" s="1"/>
  <c r="U23" i="36" s="1"/>
  <c r="AF24" i="36" s="1"/>
  <c r="AR24" i="36" s="1"/>
  <c r="T47" i="19"/>
  <c r="U47" i="19" s="1"/>
  <c r="AB47" i="19" s="1"/>
  <c r="AY136" i="51" l="1"/>
  <c r="AZ136" i="51"/>
  <c r="BA136" i="51"/>
  <c r="BB136" i="51"/>
  <c r="AX137" i="51"/>
  <c r="BC137" i="51"/>
  <c r="BE136" i="51"/>
  <c r="BF136" i="51"/>
  <c r="BD136" i="51"/>
  <c r="BG136" i="51"/>
  <c r="AT80" i="51"/>
  <c r="AS81" i="51"/>
  <c r="AW80" i="51"/>
  <c r="AV80" i="51"/>
  <c r="AU80" i="51"/>
  <c r="AS137" i="51"/>
  <c r="AT136" i="51"/>
  <c r="AU136" i="51"/>
  <c r="AV136" i="51"/>
  <c r="AW136" i="51"/>
  <c r="BL80" i="51"/>
  <c r="BH81" i="51"/>
  <c r="BJ80" i="51"/>
  <c r="BK80" i="51"/>
  <c r="BI80" i="51"/>
  <c r="BL136" i="51"/>
  <c r="BJ136" i="51"/>
  <c r="BI136" i="51"/>
  <c r="BH137" i="51"/>
  <c r="BK136" i="51"/>
  <c r="BK24" i="51"/>
  <c r="BI24" i="51"/>
  <c r="BJ24" i="51"/>
  <c r="BH25" i="51"/>
  <c r="BL24" i="51"/>
  <c r="BD24" i="51"/>
  <c r="BF24" i="51"/>
  <c r="BG24" i="51"/>
  <c r="BE24" i="51"/>
  <c r="BC25" i="51"/>
  <c r="AX81" i="51"/>
  <c r="AY80" i="51"/>
  <c r="AZ80" i="51"/>
  <c r="BA80" i="51"/>
  <c r="BB80" i="51"/>
  <c r="AY24" i="51"/>
  <c r="BB24" i="51"/>
  <c r="BA24" i="51"/>
  <c r="AX25" i="51"/>
  <c r="AZ24" i="51"/>
  <c r="AS27" i="51"/>
  <c r="AT26" i="51"/>
  <c r="AV26" i="51"/>
  <c r="AW26" i="51"/>
  <c r="AU26" i="51"/>
  <c r="BD83" i="51"/>
  <c r="BG83" i="51"/>
  <c r="BF83" i="51"/>
  <c r="BE83" i="51"/>
  <c r="BC84" i="51"/>
  <c r="G51" i="19"/>
  <c r="M51" i="19"/>
  <c r="BE23" i="36"/>
  <c r="J23" i="36" s="1"/>
  <c r="V23" i="36" s="1"/>
  <c r="AG24" i="36" s="1"/>
  <c r="AS24" i="36" s="1"/>
  <c r="Y47" i="19"/>
  <c r="R48" i="19" s="1"/>
  <c r="BB137" i="51" l="1"/>
  <c r="AZ137" i="51"/>
  <c r="AY137" i="51"/>
  <c r="BA137" i="51"/>
  <c r="AX138" i="51"/>
  <c r="BD137" i="51"/>
  <c r="BE137" i="51"/>
  <c r="BC138" i="51"/>
  <c r="BF137" i="51"/>
  <c r="BG137" i="51"/>
  <c r="AV137" i="51"/>
  <c r="AT137" i="51"/>
  <c r="AW137" i="51"/>
  <c r="AS138" i="51"/>
  <c r="AU137" i="51"/>
  <c r="BH138" i="51"/>
  <c r="BJ137" i="51"/>
  <c r="BK137" i="51"/>
  <c r="BI137" i="51"/>
  <c r="BL137" i="51"/>
  <c r="AX82" i="51"/>
  <c r="AZ81" i="51"/>
  <c r="AY81" i="51"/>
  <c r="BB81" i="51"/>
  <c r="BA81" i="51"/>
  <c r="BD25" i="51"/>
  <c r="BE25" i="51"/>
  <c r="BC26" i="51"/>
  <c r="BF25" i="51"/>
  <c r="BG25" i="51"/>
  <c r="BL25" i="51"/>
  <c r="BJ25" i="51"/>
  <c r="BH26" i="51"/>
  <c r="BI25" i="51"/>
  <c r="BK25" i="51"/>
  <c r="BI81" i="51"/>
  <c r="BJ81" i="51"/>
  <c r="BL81" i="51"/>
  <c r="BH82" i="51"/>
  <c r="BK81" i="51"/>
  <c r="AU81" i="51"/>
  <c r="AT81" i="51"/>
  <c r="AS82" i="51"/>
  <c r="AW81" i="51"/>
  <c r="AV81" i="51"/>
  <c r="AZ25" i="51"/>
  <c r="AY25" i="51"/>
  <c r="AX26" i="51"/>
  <c r="BA25" i="51"/>
  <c r="BB25" i="51"/>
  <c r="AW27" i="51"/>
  <c r="AU27" i="51"/>
  <c r="AS28" i="51"/>
  <c r="AT27" i="51"/>
  <c r="AV27" i="51"/>
  <c r="BD84" i="51"/>
  <c r="BC85" i="51"/>
  <c r="BF84" i="51"/>
  <c r="BE84" i="51"/>
  <c r="BG84" i="51"/>
  <c r="L51" i="19"/>
  <c r="J51" i="19"/>
  <c r="D52" i="19" s="1"/>
  <c r="F52" i="19" s="1"/>
  <c r="BF23" i="36"/>
  <c r="K23" i="36" s="1"/>
  <c r="W23" i="36" s="1"/>
  <c r="AH24" i="36" s="1"/>
  <c r="AT24" i="36" s="1"/>
  <c r="S48" i="19"/>
  <c r="V48" i="19" s="1"/>
  <c r="AY138" i="51" l="1"/>
  <c r="AZ138" i="51"/>
  <c r="BA138" i="51"/>
  <c r="AX139" i="51"/>
  <c r="BB138" i="51"/>
  <c r="BD26" i="51"/>
  <c r="BG26" i="51"/>
  <c r="BF26" i="51"/>
  <c r="BC27" i="51"/>
  <c r="BE26" i="51"/>
  <c r="BI82" i="51"/>
  <c r="BL82" i="51"/>
  <c r="BJ82" i="51"/>
  <c r="BH83" i="51"/>
  <c r="BK82" i="51"/>
  <c r="AW138" i="51"/>
  <c r="AV138" i="51"/>
  <c r="AS139" i="51"/>
  <c r="AU138" i="51"/>
  <c r="AT138" i="51"/>
  <c r="BD138" i="51"/>
  <c r="BE138" i="51"/>
  <c r="BF138" i="51"/>
  <c r="BG138" i="51"/>
  <c r="BC139" i="51"/>
  <c r="AZ82" i="51"/>
  <c r="BA82" i="51"/>
  <c r="AY82" i="51"/>
  <c r="BB82" i="51"/>
  <c r="AX83" i="51"/>
  <c r="AS83" i="51"/>
  <c r="AU82" i="51"/>
  <c r="AV82" i="51"/>
  <c r="AT82" i="51"/>
  <c r="AW82" i="51"/>
  <c r="BH139" i="51"/>
  <c r="BI138" i="51"/>
  <c r="BL138" i="51"/>
  <c r="BJ138" i="51"/>
  <c r="BK138" i="51"/>
  <c r="BI26" i="51"/>
  <c r="BJ26" i="51"/>
  <c r="BH27" i="51"/>
  <c r="BK26" i="51"/>
  <c r="BL26" i="51"/>
  <c r="AZ26" i="51"/>
  <c r="BB26" i="51"/>
  <c r="BA26" i="51"/>
  <c r="AX27" i="51"/>
  <c r="AY26" i="51"/>
  <c r="AT28" i="51"/>
  <c r="AU28" i="51"/>
  <c r="AV28" i="51"/>
  <c r="AW28" i="51"/>
  <c r="AS29" i="51"/>
  <c r="BG85" i="51"/>
  <c r="BF85" i="51"/>
  <c r="BD85" i="51"/>
  <c r="BC86" i="51"/>
  <c r="BE85" i="51"/>
  <c r="AA48" i="19"/>
  <c r="E52" i="19"/>
  <c r="BG23" i="36"/>
  <c r="L23" i="36" s="1"/>
  <c r="X23" i="36" s="1"/>
  <c r="AI24" i="36" s="1"/>
  <c r="AU24" i="36" s="1"/>
  <c r="T48" i="19"/>
  <c r="U48" i="19" s="1"/>
  <c r="AB48" i="19" s="1"/>
  <c r="BD139" i="51" l="1"/>
  <c r="BE139" i="51"/>
  <c r="BC140" i="51"/>
  <c r="BF139" i="51"/>
  <c r="BG139" i="51"/>
  <c r="AY139" i="51"/>
  <c r="AZ139" i="51"/>
  <c r="AX140" i="51"/>
  <c r="BA139" i="51"/>
  <c r="BB139" i="51"/>
  <c r="BI83" i="51"/>
  <c r="BJ83" i="51"/>
  <c r="BK83" i="51"/>
  <c r="BL83" i="51"/>
  <c r="BH84" i="51"/>
  <c r="AS140" i="51"/>
  <c r="AT139" i="51"/>
  <c r="AU139" i="51"/>
  <c r="AV139" i="51"/>
  <c r="AW139" i="51"/>
  <c r="BI27" i="51"/>
  <c r="BH28" i="51"/>
  <c r="BK27" i="51"/>
  <c r="BJ27" i="51"/>
  <c r="BL27" i="51"/>
  <c r="BD27" i="51"/>
  <c r="BE27" i="51"/>
  <c r="BC28" i="51"/>
  <c r="BF27" i="51"/>
  <c r="BG27" i="51"/>
  <c r="AW83" i="51"/>
  <c r="AS84" i="51"/>
  <c r="AV83" i="51"/>
  <c r="AU83" i="51"/>
  <c r="AT83" i="51"/>
  <c r="AZ83" i="51"/>
  <c r="BA83" i="51"/>
  <c r="AX84" i="51"/>
  <c r="AY83" i="51"/>
  <c r="BB83" i="51"/>
  <c r="BI139" i="51"/>
  <c r="BJ139" i="51"/>
  <c r="BK139" i="51"/>
  <c r="BL139" i="51"/>
  <c r="BH140" i="51"/>
  <c r="BB27" i="51"/>
  <c r="AX28" i="51"/>
  <c r="AZ27" i="51"/>
  <c r="AY27" i="51"/>
  <c r="BA27" i="51"/>
  <c r="AV29" i="51"/>
  <c r="AW29" i="51"/>
  <c r="AS30" i="51"/>
  <c r="AU29" i="51"/>
  <c r="AT29" i="51"/>
  <c r="BG86" i="51"/>
  <c r="BC87" i="51"/>
  <c r="BF86" i="51"/>
  <c r="BD86" i="51"/>
  <c r="BE86" i="51"/>
  <c r="G52" i="19"/>
  <c r="M52" i="19"/>
  <c r="BH23" i="36"/>
  <c r="BI23" i="36" s="1"/>
  <c r="N23" i="36" s="1"/>
  <c r="Z23" i="36" s="1"/>
  <c r="AK24" i="36" s="1"/>
  <c r="AW24" i="36" s="1"/>
  <c r="Y48" i="19"/>
  <c r="R49" i="19" s="1"/>
  <c r="BC141" i="51" l="1"/>
  <c r="BD140" i="51"/>
  <c r="BE140" i="51"/>
  <c r="BG140" i="51"/>
  <c r="BF140" i="51"/>
  <c r="AZ84" i="51"/>
  <c r="BB84" i="51"/>
  <c r="BA84" i="51"/>
  <c r="AY84" i="51"/>
  <c r="AX85" i="51"/>
  <c r="AT140" i="51"/>
  <c r="AU140" i="51"/>
  <c r="AW140" i="51"/>
  <c r="AV140" i="51"/>
  <c r="AS141" i="51"/>
  <c r="AV84" i="51"/>
  <c r="AW84" i="51"/>
  <c r="AT84" i="51"/>
  <c r="AU84" i="51"/>
  <c r="AS85" i="51"/>
  <c r="AZ140" i="51"/>
  <c r="BB140" i="51"/>
  <c r="BA140" i="51"/>
  <c r="AX141" i="51"/>
  <c r="AY140" i="51"/>
  <c r="BE28" i="51"/>
  <c r="BG28" i="51"/>
  <c r="BD28" i="51"/>
  <c r="BC29" i="51"/>
  <c r="BF28" i="51"/>
  <c r="BJ140" i="51"/>
  <c r="BI140" i="51"/>
  <c r="BH141" i="51"/>
  <c r="BK140" i="51"/>
  <c r="BL140" i="51"/>
  <c r="BH29" i="51"/>
  <c r="BJ28" i="51"/>
  <c r="BK28" i="51"/>
  <c r="BL28" i="51"/>
  <c r="BI28" i="51"/>
  <c r="BJ84" i="51"/>
  <c r="BL84" i="51"/>
  <c r="BI84" i="51"/>
  <c r="BK84" i="51"/>
  <c r="BH85" i="51"/>
  <c r="BB28" i="51"/>
  <c r="AY28" i="51"/>
  <c r="AX29" i="51"/>
  <c r="BA28" i="51"/>
  <c r="AZ28" i="51"/>
  <c r="AT30" i="51"/>
  <c r="AU30" i="51"/>
  <c r="AV30" i="51"/>
  <c r="AW30" i="51"/>
  <c r="AS31" i="51"/>
  <c r="BG87" i="51"/>
  <c r="BD87" i="51"/>
  <c r="BC88" i="51"/>
  <c r="BF87" i="51"/>
  <c r="BE87" i="51"/>
  <c r="S49" i="19"/>
  <c r="L52" i="19"/>
  <c r="J52" i="19"/>
  <c r="D53" i="19" s="1"/>
  <c r="F53" i="19" s="1"/>
  <c r="M23" i="36"/>
  <c r="Y23" i="36" s="1"/>
  <c r="AJ24" i="36" s="1"/>
  <c r="AL24" i="36" s="1"/>
  <c r="BD141" i="51" l="1"/>
  <c r="BG141" i="51"/>
  <c r="BE141" i="51"/>
  <c r="BF141" i="51"/>
  <c r="BC142" i="51"/>
  <c r="AS86" i="51"/>
  <c r="AT85" i="51"/>
  <c r="AW85" i="51"/>
  <c r="AU85" i="51"/>
  <c r="AV85" i="51"/>
  <c r="BJ141" i="51"/>
  <c r="BK141" i="51"/>
  <c r="BL141" i="51"/>
  <c r="BH142" i="51"/>
  <c r="BI141" i="51"/>
  <c r="AT141" i="51"/>
  <c r="AV141" i="51"/>
  <c r="AU141" i="51"/>
  <c r="AW141" i="51"/>
  <c r="AS142" i="51"/>
  <c r="AZ85" i="51"/>
  <c r="BA85" i="51"/>
  <c r="AY85" i="51"/>
  <c r="BB85" i="51"/>
  <c r="AX86" i="51"/>
  <c r="BC30" i="51"/>
  <c r="BF29" i="51"/>
  <c r="BD29" i="51"/>
  <c r="BE29" i="51"/>
  <c r="BG29" i="51"/>
  <c r="BH86" i="51"/>
  <c r="BI85" i="51"/>
  <c r="BJ85" i="51"/>
  <c r="BL85" i="51"/>
  <c r="BK85" i="51"/>
  <c r="BJ29" i="51"/>
  <c r="BK29" i="51"/>
  <c r="BL29" i="51"/>
  <c r="BI29" i="51"/>
  <c r="BH30" i="51"/>
  <c r="AZ141" i="51"/>
  <c r="BB141" i="51"/>
  <c r="AX142" i="51"/>
  <c r="BA141" i="51"/>
  <c r="AY141" i="51"/>
  <c r="AX30" i="51"/>
  <c r="AZ29" i="51"/>
  <c r="BB29" i="51"/>
  <c r="AY29" i="51"/>
  <c r="BA29" i="51"/>
  <c r="AW31" i="51"/>
  <c r="AT31" i="51"/>
  <c r="AV31" i="51"/>
  <c r="AS32" i="51"/>
  <c r="AU31" i="51"/>
  <c r="BC89" i="51"/>
  <c r="BD88" i="51"/>
  <c r="BE88" i="51"/>
  <c r="BG88" i="51"/>
  <c r="BF88" i="51"/>
  <c r="V49" i="19"/>
  <c r="AA49" i="19" s="1"/>
  <c r="T49" i="19"/>
  <c r="E53" i="19"/>
  <c r="P23" i="36"/>
  <c r="A24" i="36"/>
  <c r="B24" i="36" s="1"/>
  <c r="AV24" i="36"/>
  <c r="AX24" i="36" s="1"/>
  <c r="AY86" i="51" l="1"/>
  <c r="AZ86" i="51"/>
  <c r="BB86" i="51"/>
  <c r="BA86" i="51"/>
  <c r="AX87" i="51"/>
  <c r="BF142" i="51"/>
  <c r="BD142" i="51"/>
  <c r="BG142" i="51"/>
  <c r="BE142" i="51"/>
  <c r="BC143" i="51"/>
  <c r="BE30" i="51"/>
  <c r="BF30" i="51"/>
  <c r="BG30" i="51"/>
  <c r="BD30" i="51"/>
  <c r="BC31" i="51"/>
  <c r="AT86" i="51"/>
  <c r="AV86" i="51"/>
  <c r="AU86" i="51"/>
  <c r="AS87" i="51"/>
  <c r="AW86" i="51"/>
  <c r="BK142" i="51"/>
  <c r="BL142" i="51"/>
  <c r="BJ142" i="51"/>
  <c r="BI142" i="51"/>
  <c r="BH143" i="51"/>
  <c r="BH31" i="51"/>
  <c r="BK30" i="51"/>
  <c r="BL30" i="51"/>
  <c r="BI30" i="51"/>
  <c r="BJ30" i="51"/>
  <c r="AU142" i="51"/>
  <c r="AV142" i="51"/>
  <c r="AT142" i="51"/>
  <c r="AW142" i="51"/>
  <c r="AS143" i="51"/>
  <c r="AY142" i="51"/>
  <c r="AZ142" i="51"/>
  <c r="AX143" i="51"/>
  <c r="BA142" i="51"/>
  <c r="BB142" i="51"/>
  <c r="BK86" i="51"/>
  <c r="BH87" i="51"/>
  <c r="BL86" i="51"/>
  <c r="BJ86" i="51"/>
  <c r="BI86" i="51"/>
  <c r="BB30" i="51"/>
  <c r="BA30" i="51"/>
  <c r="AX31" i="51"/>
  <c r="AY30" i="51"/>
  <c r="AZ30" i="51"/>
  <c r="AU32" i="51"/>
  <c r="AV32" i="51"/>
  <c r="AS33" i="51"/>
  <c r="AW32" i="51"/>
  <c r="AT32" i="51"/>
  <c r="BC90" i="51"/>
  <c r="BG89" i="51"/>
  <c r="BF89" i="51"/>
  <c r="BD89" i="51"/>
  <c r="BE89" i="51"/>
  <c r="U49" i="19"/>
  <c r="Y49" i="19" s="1"/>
  <c r="R50" i="19" s="1"/>
  <c r="S50" i="19" s="1"/>
  <c r="T50" i="19" s="1"/>
  <c r="M53" i="19"/>
  <c r="G53" i="19"/>
  <c r="L53" i="19" s="1"/>
  <c r="C24" i="36"/>
  <c r="AZ24" i="36" s="1"/>
  <c r="E24" i="36" s="1"/>
  <c r="Q24" i="36" s="1"/>
  <c r="AB25" i="36" s="1"/>
  <c r="AN25" i="36" s="1"/>
  <c r="BB143" i="51" l="1"/>
  <c r="AY143" i="51"/>
  <c r="AX144" i="51"/>
  <c r="AZ143" i="51"/>
  <c r="BA143" i="51"/>
  <c r="BI31" i="51"/>
  <c r="BJ31" i="51"/>
  <c r="BK31" i="51"/>
  <c r="BH32" i="51"/>
  <c r="BL31" i="51"/>
  <c r="AZ87" i="51"/>
  <c r="BB87" i="51"/>
  <c r="AX88" i="51"/>
  <c r="AY87" i="51"/>
  <c r="BA87" i="51"/>
  <c r="BI87" i="51"/>
  <c r="BK87" i="51"/>
  <c r="BH88" i="51"/>
  <c r="BJ87" i="51"/>
  <c r="BL87" i="51"/>
  <c r="BD31" i="51"/>
  <c r="BE31" i="51"/>
  <c r="BF31" i="51"/>
  <c r="BC32" i="51"/>
  <c r="BG31" i="51"/>
  <c r="BI143" i="51"/>
  <c r="BJ143" i="51"/>
  <c r="BK143" i="51"/>
  <c r="BH144" i="51"/>
  <c r="BL143" i="51"/>
  <c r="AU87" i="51"/>
  <c r="AW87" i="51"/>
  <c r="AT87" i="51"/>
  <c r="AV87" i="51"/>
  <c r="AS88" i="51"/>
  <c r="BD143" i="51"/>
  <c r="BE143" i="51"/>
  <c r="BC144" i="51"/>
  <c r="BG143" i="51"/>
  <c r="BF143" i="51"/>
  <c r="AV143" i="51"/>
  <c r="AS144" i="51"/>
  <c r="AU143" i="51"/>
  <c r="AW143" i="51"/>
  <c r="AT143" i="51"/>
  <c r="BA31" i="51"/>
  <c r="BB31" i="51"/>
  <c r="AX32" i="51"/>
  <c r="AY31" i="51"/>
  <c r="AZ31" i="51"/>
  <c r="AT33" i="51"/>
  <c r="AU33" i="51"/>
  <c r="AV33" i="51"/>
  <c r="AW33" i="51"/>
  <c r="AS34" i="51"/>
  <c r="BF90" i="51"/>
  <c r="BC91" i="51"/>
  <c r="BG90" i="51"/>
  <c r="BE90" i="51"/>
  <c r="BD90" i="51"/>
  <c r="AB49" i="19"/>
  <c r="V50" i="19"/>
  <c r="AA50" i="19" s="1"/>
  <c r="J53" i="19"/>
  <c r="D54" i="19" s="1"/>
  <c r="F54" i="19" s="1"/>
  <c r="BA24" i="36"/>
  <c r="BB24" i="36" s="1"/>
  <c r="BA88" i="51" l="1"/>
  <c r="BB88" i="51"/>
  <c r="AY88" i="51"/>
  <c r="AX89" i="51"/>
  <c r="AZ88" i="51"/>
  <c r="AY144" i="51"/>
  <c r="BB144" i="51"/>
  <c r="AZ144" i="51"/>
  <c r="AX145" i="51"/>
  <c r="BA144" i="51"/>
  <c r="BD144" i="51"/>
  <c r="BE144" i="51"/>
  <c r="BF144" i="51"/>
  <c r="BC145" i="51"/>
  <c r="BG144" i="51"/>
  <c r="BK144" i="51"/>
  <c r="BL144" i="51"/>
  <c r="BI144" i="51"/>
  <c r="BH145" i="51"/>
  <c r="BJ144" i="51"/>
  <c r="AS145" i="51"/>
  <c r="AW144" i="51"/>
  <c r="AT144" i="51"/>
  <c r="AU144" i="51"/>
  <c r="AV144" i="51"/>
  <c r="BL88" i="51"/>
  <c r="BI88" i="51"/>
  <c r="BK88" i="51"/>
  <c r="BJ88" i="51"/>
  <c r="BH89" i="51"/>
  <c r="BL32" i="51"/>
  <c r="BJ32" i="51"/>
  <c r="BH33" i="51"/>
  <c r="BK32" i="51"/>
  <c r="BI32" i="51"/>
  <c r="AS89" i="51"/>
  <c r="AU88" i="51"/>
  <c r="AV88" i="51"/>
  <c r="AW88" i="51"/>
  <c r="AT88" i="51"/>
  <c r="BC33" i="51"/>
  <c r="BF32" i="51"/>
  <c r="BD32" i="51"/>
  <c r="BE32" i="51"/>
  <c r="BG32" i="51"/>
  <c r="AX33" i="51"/>
  <c r="AY32" i="51"/>
  <c r="BB32" i="51"/>
  <c r="BA32" i="51"/>
  <c r="AZ32" i="51"/>
  <c r="AU34" i="51"/>
  <c r="AV34" i="51"/>
  <c r="AS35" i="51"/>
  <c r="AT34" i="51"/>
  <c r="AW34" i="51"/>
  <c r="BG91" i="51"/>
  <c r="BF91" i="51"/>
  <c r="BE91" i="51"/>
  <c r="BC92" i="51"/>
  <c r="BD91" i="51"/>
  <c r="U50" i="19"/>
  <c r="AB50" i="19" s="1"/>
  <c r="E54" i="19"/>
  <c r="F24" i="36"/>
  <c r="R24" i="36" s="1"/>
  <c r="AC25" i="36" s="1"/>
  <c r="G24" i="36"/>
  <c r="S24" i="36" s="1"/>
  <c r="AD25" i="36" s="1"/>
  <c r="AP25" i="36" s="1"/>
  <c r="BC24" i="36"/>
  <c r="AY89" i="51" l="1"/>
  <c r="AX90" i="51"/>
  <c r="BA89" i="51"/>
  <c r="AZ89" i="51"/>
  <c r="BB89" i="51"/>
  <c r="BD145" i="51"/>
  <c r="BE145" i="51"/>
  <c r="BF145" i="51"/>
  <c r="BC146" i="51"/>
  <c r="BG145" i="51"/>
  <c r="BG33" i="51"/>
  <c r="BD33" i="51"/>
  <c r="BC34" i="51"/>
  <c r="BF33" i="51"/>
  <c r="BE33" i="51"/>
  <c r="BI145" i="51"/>
  <c r="BK145" i="51"/>
  <c r="BL145" i="51"/>
  <c r="BH146" i="51"/>
  <c r="BJ145" i="51"/>
  <c r="BI33" i="51"/>
  <c r="BJ33" i="51"/>
  <c r="BH34" i="51"/>
  <c r="BK33" i="51"/>
  <c r="BL33" i="51"/>
  <c r="AW145" i="51"/>
  <c r="AS146" i="51"/>
  <c r="AU145" i="51"/>
  <c r="AV145" i="51"/>
  <c r="AT145" i="51"/>
  <c r="AY145" i="51"/>
  <c r="AZ145" i="51"/>
  <c r="BA145" i="51"/>
  <c r="AX146" i="51"/>
  <c r="BB145" i="51"/>
  <c r="BJ89" i="51"/>
  <c r="BI89" i="51"/>
  <c r="BH90" i="51"/>
  <c r="BK89" i="51"/>
  <c r="BL89" i="51"/>
  <c r="AS90" i="51"/>
  <c r="AT89" i="51"/>
  <c r="AU89" i="51"/>
  <c r="AW89" i="51"/>
  <c r="AV89" i="51"/>
  <c r="BB33" i="51"/>
  <c r="BA33" i="51"/>
  <c r="AX34" i="51"/>
  <c r="AZ33" i="51"/>
  <c r="AY33" i="51"/>
  <c r="AT35" i="51"/>
  <c r="AU35" i="51"/>
  <c r="AV35" i="51"/>
  <c r="AW35" i="51"/>
  <c r="AS36" i="51"/>
  <c r="BG92" i="51"/>
  <c r="BF92" i="51"/>
  <c r="BD92" i="51"/>
  <c r="BC93" i="51"/>
  <c r="BE92" i="51"/>
  <c r="Y50" i="19"/>
  <c r="R51" i="19" s="1"/>
  <c r="S51" i="19" s="1"/>
  <c r="G54" i="19"/>
  <c r="L54" i="19" s="1"/>
  <c r="M54" i="19"/>
  <c r="AO25" i="36"/>
  <c r="H24" i="36"/>
  <c r="T24" i="36" s="1"/>
  <c r="AE25" i="36" s="1"/>
  <c r="AQ25" i="36" s="1"/>
  <c r="BD24" i="36"/>
  <c r="BF34" i="51" l="1"/>
  <c r="BC35" i="51"/>
  <c r="BD34" i="51"/>
  <c r="BG34" i="51"/>
  <c r="BE34" i="51"/>
  <c r="BA90" i="51"/>
  <c r="AX91" i="51"/>
  <c r="AY90" i="51"/>
  <c r="BB90" i="51"/>
  <c r="AZ90" i="51"/>
  <c r="AW146" i="51"/>
  <c r="AV146" i="51"/>
  <c r="AS147" i="51"/>
  <c r="AU146" i="51"/>
  <c r="AT146" i="51"/>
  <c r="AV90" i="51"/>
  <c r="AS91" i="51"/>
  <c r="AW90" i="51"/>
  <c r="AU90" i="51"/>
  <c r="AT90" i="51"/>
  <c r="BH147" i="51"/>
  <c r="BJ146" i="51"/>
  <c r="BL146" i="51"/>
  <c r="BI146" i="51"/>
  <c r="BK146" i="51"/>
  <c r="BI90" i="51"/>
  <c r="BK90" i="51"/>
  <c r="BJ90" i="51"/>
  <c r="BL90" i="51"/>
  <c r="BH91" i="51"/>
  <c r="BC147" i="51"/>
  <c r="BD146" i="51"/>
  <c r="BE146" i="51"/>
  <c r="BG146" i="51"/>
  <c r="BF146" i="51"/>
  <c r="BI34" i="51"/>
  <c r="BH35" i="51"/>
  <c r="BJ34" i="51"/>
  <c r="BL34" i="51"/>
  <c r="BK34" i="51"/>
  <c r="AY146" i="51"/>
  <c r="AZ146" i="51"/>
  <c r="BA146" i="51"/>
  <c r="BB146" i="51"/>
  <c r="AX147" i="51"/>
  <c r="BB34" i="51"/>
  <c r="BA34" i="51"/>
  <c r="AX35" i="51"/>
  <c r="AZ34" i="51"/>
  <c r="AY34" i="51"/>
  <c r="AV36" i="51"/>
  <c r="AW36" i="51"/>
  <c r="AS37" i="51"/>
  <c r="AT36" i="51"/>
  <c r="AU36" i="51"/>
  <c r="BC94" i="51"/>
  <c r="BG93" i="51"/>
  <c r="BE93" i="51"/>
  <c r="BD93" i="51"/>
  <c r="BF93" i="51"/>
  <c r="V51" i="19"/>
  <c r="AA51" i="19" s="1"/>
  <c r="T51" i="19"/>
  <c r="J54" i="19"/>
  <c r="D58" i="19" s="1"/>
  <c r="F58" i="19" s="1"/>
  <c r="BE24" i="36"/>
  <c r="J24" i="36" s="1"/>
  <c r="V24" i="36" s="1"/>
  <c r="AG25" i="36" s="1"/>
  <c r="AS25" i="36" s="1"/>
  <c r="I24" i="36"/>
  <c r="U24" i="36" s="1"/>
  <c r="AF25" i="36" s="1"/>
  <c r="AR25" i="36" s="1"/>
  <c r="AS148" i="51" l="1"/>
  <c r="AT147" i="51"/>
  <c r="AU147" i="51"/>
  <c r="AV147" i="51"/>
  <c r="AW147" i="51"/>
  <c r="BD35" i="51"/>
  <c r="BG35" i="51"/>
  <c r="BF35" i="51"/>
  <c r="BC36" i="51"/>
  <c r="BE35" i="51"/>
  <c r="AT91" i="51"/>
  <c r="AU91" i="51"/>
  <c r="AS92" i="51"/>
  <c r="AW91" i="51"/>
  <c r="AV91" i="51"/>
  <c r="BI35" i="51"/>
  <c r="BJ35" i="51"/>
  <c r="BH36" i="51"/>
  <c r="BL35" i="51"/>
  <c r="BK35" i="51"/>
  <c r="BL91" i="51"/>
  <c r="BJ91" i="51"/>
  <c r="BI91" i="51"/>
  <c r="BH92" i="51"/>
  <c r="BK91" i="51"/>
  <c r="AY91" i="51"/>
  <c r="BB91" i="51"/>
  <c r="AZ91" i="51"/>
  <c r="AX92" i="51"/>
  <c r="BA91" i="51"/>
  <c r="BL147" i="51"/>
  <c r="BH148" i="51"/>
  <c r="BJ147" i="51"/>
  <c r="BI147" i="51"/>
  <c r="BK147" i="51"/>
  <c r="BG147" i="51"/>
  <c r="BC148" i="51"/>
  <c r="BE147" i="51"/>
  <c r="BF147" i="51"/>
  <c r="BD147" i="51"/>
  <c r="AY147" i="51"/>
  <c r="AZ147" i="51"/>
  <c r="BA147" i="51"/>
  <c r="BB147" i="51"/>
  <c r="AX148" i="51"/>
  <c r="BA35" i="51"/>
  <c r="AX36" i="51"/>
  <c r="AZ35" i="51"/>
  <c r="AY35" i="51"/>
  <c r="BB35" i="51"/>
  <c r="AT37" i="51"/>
  <c r="AU37" i="51"/>
  <c r="AV37" i="51"/>
  <c r="AW37" i="51"/>
  <c r="AS38" i="51"/>
  <c r="BG94" i="51"/>
  <c r="BF94" i="51"/>
  <c r="BD94" i="51"/>
  <c r="BC95" i="51"/>
  <c r="BE94" i="51"/>
  <c r="U51" i="19"/>
  <c r="Y51" i="19" s="1"/>
  <c r="R52" i="19" s="1"/>
  <c r="S52" i="19" s="1"/>
  <c r="T52" i="19" s="1"/>
  <c r="E58" i="19"/>
  <c r="BF24" i="36"/>
  <c r="K24" i="36" s="1"/>
  <c r="W24" i="36" s="1"/>
  <c r="AH25" i="36" s="1"/>
  <c r="AT25" i="36" s="1"/>
  <c r="AS93" i="51" l="1"/>
  <c r="AW92" i="51"/>
  <c r="AV92" i="51"/>
  <c r="AT92" i="51"/>
  <c r="AU92" i="51"/>
  <c r="AU148" i="51"/>
  <c r="AT148" i="51"/>
  <c r="AS149" i="51"/>
  <c r="AW148" i="51"/>
  <c r="AV148" i="51"/>
  <c r="AX93" i="51"/>
  <c r="AZ92" i="51"/>
  <c r="AY92" i="51"/>
  <c r="BB92" i="51"/>
  <c r="BA92" i="51"/>
  <c r="BI36" i="51"/>
  <c r="BJ36" i="51"/>
  <c r="BL36" i="51"/>
  <c r="BK36" i="51"/>
  <c r="BH37" i="51"/>
  <c r="BD148" i="51"/>
  <c r="BG148" i="51"/>
  <c r="BE148" i="51"/>
  <c r="BC149" i="51"/>
  <c r="BF148" i="51"/>
  <c r="BH149" i="51"/>
  <c r="BI148" i="51"/>
  <c r="BJ148" i="51"/>
  <c r="BK148" i="51"/>
  <c r="BL148" i="51"/>
  <c r="BB148" i="51"/>
  <c r="AX149" i="51"/>
  <c r="AZ148" i="51"/>
  <c r="BA148" i="51"/>
  <c r="AY148" i="51"/>
  <c r="BG36" i="51"/>
  <c r="BF36" i="51"/>
  <c r="BE36" i="51"/>
  <c r="BD36" i="51"/>
  <c r="BC37" i="51"/>
  <c r="BH93" i="51"/>
  <c r="BI92" i="51"/>
  <c r="BJ92" i="51"/>
  <c r="BK92" i="51"/>
  <c r="BL92" i="51"/>
  <c r="AX37" i="51"/>
  <c r="AZ36" i="51"/>
  <c r="BB36" i="51"/>
  <c r="BA36" i="51"/>
  <c r="AY36" i="51"/>
  <c r="AS39" i="51"/>
  <c r="AT38" i="51"/>
  <c r="AU38" i="51"/>
  <c r="AV38" i="51"/>
  <c r="AW38" i="51"/>
  <c r="BG95" i="51"/>
  <c r="BF95" i="51"/>
  <c r="BE95" i="51"/>
  <c r="BD95" i="51"/>
  <c r="BC96" i="51"/>
  <c r="V52" i="19"/>
  <c r="AB51" i="19"/>
  <c r="G58" i="19"/>
  <c r="M58" i="19"/>
  <c r="BG24" i="36"/>
  <c r="L24" i="36" s="1"/>
  <c r="X24" i="36" s="1"/>
  <c r="AI25" i="36" s="1"/>
  <c r="AU25" i="36" s="1"/>
  <c r="AW93" i="51" l="1"/>
  <c r="AS94" i="51"/>
  <c r="AU93" i="51"/>
  <c r="AT93" i="51"/>
  <c r="AV93" i="51"/>
  <c r="BG37" i="51"/>
  <c r="BC38" i="51"/>
  <c r="BF37" i="51"/>
  <c r="BE37" i="51"/>
  <c r="BD37" i="51"/>
  <c r="AZ149" i="51"/>
  <c r="AX150" i="51"/>
  <c r="BA149" i="51"/>
  <c r="BB149" i="51"/>
  <c r="AY149" i="51"/>
  <c r="AT149" i="51"/>
  <c r="AU149" i="51"/>
  <c r="AV149" i="51"/>
  <c r="AS150" i="51"/>
  <c r="AW149" i="51"/>
  <c r="BH38" i="51"/>
  <c r="BK37" i="51"/>
  <c r="BJ37" i="51"/>
  <c r="BL37" i="51"/>
  <c r="BI37" i="51"/>
  <c r="BI93" i="51"/>
  <c r="BL93" i="51"/>
  <c r="BH94" i="51"/>
  <c r="BJ93" i="51"/>
  <c r="BK93" i="51"/>
  <c r="BA93" i="51"/>
  <c r="AY93" i="51"/>
  <c r="AZ93" i="51"/>
  <c r="BB93" i="51"/>
  <c r="AX94" i="51"/>
  <c r="BL149" i="51"/>
  <c r="BK149" i="51"/>
  <c r="BJ149" i="51"/>
  <c r="BI149" i="51"/>
  <c r="BH150" i="51"/>
  <c r="BE149" i="51"/>
  <c r="BF149" i="51"/>
  <c r="BC150" i="51"/>
  <c r="BD149" i="51"/>
  <c r="BG149" i="51"/>
  <c r="BB37" i="51"/>
  <c r="BA37" i="51"/>
  <c r="AX38" i="51"/>
  <c r="AZ37" i="51"/>
  <c r="AY37" i="51"/>
  <c r="AT39" i="51"/>
  <c r="AU39" i="51"/>
  <c r="AW39" i="51"/>
  <c r="AS40" i="51"/>
  <c r="AV39" i="51"/>
  <c r="BG96" i="51"/>
  <c r="BE96" i="51"/>
  <c r="BC97" i="51"/>
  <c r="BD96" i="51"/>
  <c r="BF96" i="51"/>
  <c r="L58" i="19"/>
  <c r="J58" i="19"/>
  <c r="D59" i="19" s="1"/>
  <c r="F59" i="19" s="1"/>
  <c r="AA52" i="19"/>
  <c r="U52" i="19"/>
  <c r="AB52" i="19" s="1"/>
  <c r="BH24" i="36"/>
  <c r="M24" i="36" s="1"/>
  <c r="Y24" i="36" s="1"/>
  <c r="AJ25" i="36" s="1"/>
  <c r="AV25" i="36" s="1"/>
  <c r="AV94" i="51" l="1"/>
  <c r="AU94" i="51"/>
  <c r="AS95" i="51"/>
  <c r="AW94" i="51"/>
  <c r="AT94" i="51"/>
  <c r="BE38" i="51"/>
  <c r="BD38" i="51"/>
  <c r="BC39" i="51"/>
  <c r="BF38" i="51"/>
  <c r="BG38" i="51"/>
  <c r="BF150" i="51"/>
  <c r="BG150" i="51"/>
  <c r="BE150" i="51"/>
  <c r="BC151" i="51"/>
  <c r="BD150" i="51"/>
  <c r="BH39" i="51"/>
  <c r="BI38" i="51"/>
  <c r="BL38" i="51"/>
  <c r="BK38" i="51"/>
  <c r="BJ38" i="51"/>
  <c r="BJ150" i="51"/>
  <c r="BK150" i="51"/>
  <c r="BI150" i="51"/>
  <c r="BH151" i="51"/>
  <c r="BL150" i="51"/>
  <c r="BH95" i="51"/>
  <c r="BI94" i="51"/>
  <c r="BK94" i="51"/>
  <c r="BL94" i="51"/>
  <c r="BJ94" i="51"/>
  <c r="AU150" i="51"/>
  <c r="AS151" i="51"/>
  <c r="AW150" i="51"/>
  <c r="AT150" i="51"/>
  <c r="AV150" i="51"/>
  <c r="AY94" i="51"/>
  <c r="BB94" i="51"/>
  <c r="AZ94" i="51"/>
  <c r="BA94" i="51"/>
  <c r="AX95" i="51"/>
  <c r="AZ150" i="51"/>
  <c r="BB150" i="51"/>
  <c r="BA150" i="51"/>
  <c r="AX151" i="51"/>
  <c r="AY150" i="51"/>
  <c r="BB38" i="51"/>
  <c r="BA38" i="51"/>
  <c r="AX39" i="51"/>
  <c r="AY38" i="51"/>
  <c r="AZ38" i="51"/>
  <c r="AT40" i="51"/>
  <c r="AU40" i="51"/>
  <c r="AV40" i="51"/>
  <c r="AW40" i="51"/>
  <c r="AS41" i="51"/>
  <c r="BD97" i="51"/>
  <c r="BG97" i="51"/>
  <c r="BF97" i="51"/>
  <c r="BC98" i="51"/>
  <c r="BE97" i="51"/>
  <c r="E59" i="19"/>
  <c r="Y52" i="19"/>
  <c r="R53" i="19" s="1"/>
  <c r="BI24" i="36"/>
  <c r="N24" i="36" s="1"/>
  <c r="Z24" i="36" s="1"/>
  <c r="AK25" i="36" s="1"/>
  <c r="AW25" i="36" s="1"/>
  <c r="AX25" i="36" s="1"/>
  <c r="BC152" i="51" l="1"/>
  <c r="BF151" i="51"/>
  <c r="BG151" i="51"/>
  <c r="BE151" i="51"/>
  <c r="BD151" i="51"/>
  <c r="AT95" i="51"/>
  <c r="AW95" i="51"/>
  <c r="AU95" i="51"/>
  <c r="AV95" i="51"/>
  <c r="AS96" i="51"/>
  <c r="BL39" i="51"/>
  <c r="BI39" i="51"/>
  <c r="BJ39" i="51"/>
  <c r="BK39" i="51"/>
  <c r="BH40" i="51"/>
  <c r="BL95" i="51"/>
  <c r="BH96" i="51"/>
  <c r="BK95" i="51"/>
  <c r="BJ95" i="51"/>
  <c r="BI95" i="51"/>
  <c r="AZ95" i="51"/>
  <c r="BB95" i="51"/>
  <c r="BA95" i="51"/>
  <c r="AX96" i="51"/>
  <c r="AY95" i="51"/>
  <c r="AT151" i="51"/>
  <c r="AV151" i="51"/>
  <c r="AU151" i="51"/>
  <c r="AW151" i="51"/>
  <c r="AS152" i="51"/>
  <c r="BE39" i="51"/>
  <c r="BF39" i="51"/>
  <c r="BD39" i="51"/>
  <c r="BC40" i="51"/>
  <c r="BG39" i="51"/>
  <c r="BB151" i="51"/>
  <c r="AY151" i="51"/>
  <c r="AX152" i="51"/>
  <c r="AZ151" i="51"/>
  <c r="BA151" i="51"/>
  <c r="BH152" i="51"/>
  <c r="BJ151" i="51"/>
  <c r="BL151" i="51"/>
  <c r="BI151" i="51"/>
  <c r="BK151" i="51"/>
  <c r="BA39" i="51"/>
  <c r="AX40" i="51"/>
  <c r="AZ39" i="51"/>
  <c r="AY39" i="51"/>
  <c r="BB39" i="51"/>
  <c r="AS42" i="51"/>
  <c r="AU41" i="51"/>
  <c r="AV41" i="51"/>
  <c r="AW41" i="51"/>
  <c r="AT41" i="51"/>
  <c r="BC99" i="51"/>
  <c r="BG98" i="51"/>
  <c r="BF98" i="51"/>
  <c r="BE98" i="51"/>
  <c r="BD98" i="51"/>
  <c r="G59" i="19"/>
  <c r="L59" i="19" s="1"/>
  <c r="M59" i="19"/>
  <c r="S53" i="19"/>
  <c r="V53" i="19" s="1"/>
  <c r="A25" i="36"/>
  <c r="AL25" i="36"/>
  <c r="P24" i="36"/>
  <c r="BE152" i="51" l="1"/>
  <c r="BF152" i="51"/>
  <c r="BD152" i="51"/>
  <c r="BG152" i="51"/>
  <c r="BC153" i="51"/>
  <c r="AX153" i="51"/>
  <c r="BB152" i="51"/>
  <c r="AY152" i="51"/>
  <c r="BA152" i="51"/>
  <c r="AZ152" i="51"/>
  <c r="BI96" i="51"/>
  <c r="BK96" i="51"/>
  <c r="BL96" i="51"/>
  <c r="BH97" i="51"/>
  <c r="BJ96" i="51"/>
  <c r="BI40" i="51"/>
  <c r="BJ40" i="51"/>
  <c r="BK40" i="51"/>
  <c r="BH41" i="51"/>
  <c r="BL40" i="51"/>
  <c r="BI152" i="51"/>
  <c r="BL152" i="51"/>
  <c r="BJ152" i="51"/>
  <c r="BK152" i="51"/>
  <c r="BH153" i="51"/>
  <c r="AV152" i="51"/>
  <c r="AW152" i="51"/>
  <c r="AT152" i="51"/>
  <c r="AU152" i="51"/>
  <c r="AS153" i="51"/>
  <c r="AT96" i="51"/>
  <c r="AU96" i="51"/>
  <c r="AW96" i="51"/>
  <c r="AS97" i="51"/>
  <c r="AV96" i="51"/>
  <c r="BG40" i="51"/>
  <c r="BD40" i="51"/>
  <c r="BC41" i="51"/>
  <c r="BE40" i="51"/>
  <c r="BF40" i="51"/>
  <c r="BB96" i="51"/>
  <c r="AX97" i="51"/>
  <c r="BA96" i="51"/>
  <c r="AZ96" i="51"/>
  <c r="AY96" i="51"/>
  <c r="BA40" i="51"/>
  <c r="AY40" i="51"/>
  <c r="BB40" i="51"/>
  <c r="AX41" i="51"/>
  <c r="AZ40" i="51"/>
  <c r="AT42" i="51"/>
  <c r="AU42" i="51"/>
  <c r="AV42" i="51"/>
  <c r="AW42" i="51"/>
  <c r="AS43" i="51"/>
  <c r="BF99" i="51"/>
  <c r="BD99" i="51"/>
  <c r="BC100" i="51"/>
  <c r="BE99" i="51"/>
  <c r="BG99" i="51"/>
  <c r="AA53" i="19"/>
  <c r="J59" i="19"/>
  <c r="D60" i="19" s="1"/>
  <c r="F60" i="19" s="1"/>
  <c r="T53" i="19"/>
  <c r="B25" i="36"/>
  <c r="C25" i="36"/>
  <c r="BC154" i="51" l="1"/>
  <c r="BD153" i="51"/>
  <c r="BG153" i="51"/>
  <c r="BE153" i="51"/>
  <c r="BF153" i="51"/>
  <c r="AX98" i="51"/>
  <c r="AY97" i="51"/>
  <c r="BA97" i="51"/>
  <c r="BB97" i="51"/>
  <c r="AZ97" i="51"/>
  <c r="AS154" i="51"/>
  <c r="AT153" i="51"/>
  <c r="AU153" i="51"/>
  <c r="AV153" i="51"/>
  <c r="AW153" i="51"/>
  <c r="BA153" i="51"/>
  <c r="AZ153" i="51"/>
  <c r="AX154" i="51"/>
  <c r="AY153" i="51"/>
  <c r="BB153" i="51"/>
  <c r="BK97" i="51"/>
  <c r="BI97" i="51"/>
  <c r="BL97" i="51"/>
  <c r="BJ97" i="51"/>
  <c r="BH98" i="51"/>
  <c r="BG41" i="51"/>
  <c r="BD41" i="51"/>
  <c r="BE41" i="51"/>
  <c r="BC42" i="51"/>
  <c r="BF41" i="51"/>
  <c r="BI41" i="51"/>
  <c r="BH42" i="51"/>
  <c r="BK41" i="51"/>
  <c r="BL41" i="51"/>
  <c r="BJ41" i="51"/>
  <c r="AT97" i="51"/>
  <c r="AV97" i="51"/>
  <c r="AS98" i="51"/>
  <c r="AW97" i="51"/>
  <c r="AU97" i="51"/>
  <c r="BL153" i="51"/>
  <c r="BJ153" i="51"/>
  <c r="BH154" i="51"/>
  <c r="BI153" i="51"/>
  <c r="BK153" i="51"/>
  <c r="BB41" i="51"/>
  <c r="BA41" i="51"/>
  <c r="AX42" i="51"/>
  <c r="AZ41" i="51"/>
  <c r="AY41" i="51"/>
  <c r="AS44" i="51"/>
  <c r="AW43" i="51"/>
  <c r="AT43" i="51"/>
  <c r="AU43" i="51"/>
  <c r="AV43" i="51"/>
  <c r="BE100" i="51"/>
  <c r="BD100" i="51"/>
  <c r="BC101" i="51"/>
  <c r="BG100" i="51"/>
  <c r="BF100" i="51"/>
  <c r="E60" i="19"/>
  <c r="U53" i="19"/>
  <c r="Y53" i="19" s="1"/>
  <c r="R54" i="19" s="1"/>
  <c r="AZ25" i="36"/>
  <c r="E25" i="36" s="1"/>
  <c r="Q25" i="36" s="1"/>
  <c r="AB26" i="36" s="1"/>
  <c r="AN26" i="36" s="1"/>
  <c r="BD154" i="51" l="1"/>
  <c r="BE154" i="51"/>
  <c r="BF154" i="51"/>
  <c r="BC155" i="51"/>
  <c r="BG154" i="51"/>
  <c r="BJ98" i="51"/>
  <c r="BK98" i="51"/>
  <c r="BH99" i="51"/>
  <c r="BI98" i="51"/>
  <c r="BL98" i="51"/>
  <c r="BE42" i="51"/>
  <c r="BG42" i="51"/>
  <c r="BD42" i="51"/>
  <c r="BC43" i="51"/>
  <c r="BF42" i="51"/>
  <c r="BA154" i="51"/>
  <c r="BB154" i="51"/>
  <c r="AZ154" i="51"/>
  <c r="AX155" i="51"/>
  <c r="AY154" i="51"/>
  <c r="AZ98" i="51"/>
  <c r="BB98" i="51"/>
  <c r="AY98" i="51"/>
  <c r="BA98" i="51"/>
  <c r="AX99" i="51"/>
  <c r="BK42" i="51"/>
  <c r="BL42" i="51"/>
  <c r="BI42" i="51"/>
  <c r="BH43" i="51"/>
  <c r="BJ42" i="51"/>
  <c r="AU98" i="51"/>
  <c r="AW98" i="51"/>
  <c r="AV98" i="51"/>
  <c r="AS99" i="51"/>
  <c r="AT98" i="51"/>
  <c r="BH155" i="51"/>
  <c r="BI154" i="51"/>
  <c r="BL154" i="51"/>
  <c r="BJ154" i="51"/>
  <c r="BK154" i="51"/>
  <c r="AU154" i="51"/>
  <c r="AT154" i="51"/>
  <c r="AV154" i="51"/>
  <c r="AS155" i="51"/>
  <c r="AW154" i="51"/>
  <c r="BB42" i="51"/>
  <c r="BA42" i="51"/>
  <c r="AX43" i="51"/>
  <c r="AZ42" i="51"/>
  <c r="AY42" i="51"/>
  <c r="AT44" i="51"/>
  <c r="AV44" i="51"/>
  <c r="AW44" i="51"/>
  <c r="AU44" i="51"/>
  <c r="AS45" i="51"/>
  <c r="BC102" i="51"/>
  <c r="BG101" i="51"/>
  <c r="BF101" i="51"/>
  <c r="BE101" i="51"/>
  <c r="BD101" i="51"/>
  <c r="G60" i="19"/>
  <c r="L60" i="19" s="1"/>
  <c r="M60" i="19"/>
  <c r="AB53" i="19"/>
  <c r="S54" i="19"/>
  <c r="V54" i="19" s="1"/>
  <c r="BA25" i="36"/>
  <c r="F25" i="36" s="1"/>
  <c r="R25" i="36" s="1"/>
  <c r="AC26" i="36" s="1"/>
  <c r="AO26" i="36" s="1"/>
  <c r="AZ99" i="51" l="1"/>
  <c r="AX100" i="51"/>
  <c r="AY99" i="51"/>
  <c r="BB99" i="51"/>
  <c r="BA99" i="51"/>
  <c r="BF155" i="51"/>
  <c r="BC156" i="51"/>
  <c r="BD155" i="51"/>
  <c r="BE155" i="51"/>
  <c r="BG155" i="51"/>
  <c r="BI43" i="51"/>
  <c r="BJ43" i="51"/>
  <c r="BH44" i="51"/>
  <c r="BK43" i="51"/>
  <c r="BL43" i="51"/>
  <c r="BD43" i="51"/>
  <c r="BG43" i="51"/>
  <c r="BF43" i="51"/>
  <c r="BE43" i="51"/>
  <c r="BC44" i="51"/>
  <c r="BL99" i="51"/>
  <c r="BI99" i="51"/>
  <c r="BH100" i="51"/>
  <c r="BK99" i="51"/>
  <c r="BJ99" i="51"/>
  <c r="AT155" i="51"/>
  <c r="AU155" i="51"/>
  <c r="AW155" i="51"/>
  <c r="AV155" i="51"/>
  <c r="AS156" i="51"/>
  <c r="AY155" i="51"/>
  <c r="AX156" i="51"/>
  <c r="AZ155" i="51"/>
  <c r="BA155" i="51"/>
  <c r="BB155" i="51"/>
  <c r="AW99" i="51"/>
  <c r="AT99" i="51"/>
  <c r="AV99" i="51"/>
  <c r="AU99" i="51"/>
  <c r="AS100" i="51"/>
  <c r="BI155" i="51"/>
  <c r="BH156" i="51"/>
  <c r="BL155" i="51"/>
  <c r="BK155" i="51"/>
  <c r="BJ155" i="51"/>
  <c r="BA43" i="51"/>
  <c r="AX44" i="51"/>
  <c r="AZ43" i="51"/>
  <c r="AY43" i="51"/>
  <c r="BB43" i="51"/>
  <c r="AT45" i="51"/>
  <c r="AU45" i="51"/>
  <c r="AV45" i="51"/>
  <c r="AW45" i="51"/>
  <c r="AS46" i="51"/>
  <c r="BC103" i="51"/>
  <c r="BF102" i="51"/>
  <c r="BG102" i="51"/>
  <c r="BE102" i="51"/>
  <c r="BD102" i="51"/>
  <c r="J60" i="19"/>
  <c r="D61" i="19" s="1"/>
  <c r="F61" i="19" s="1"/>
  <c r="AA54" i="19"/>
  <c r="T54" i="19"/>
  <c r="U54" i="19" s="1"/>
  <c r="AB54" i="19" s="1"/>
  <c r="BB25" i="36"/>
  <c r="G25" i="36" s="1"/>
  <c r="S25" i="36" s="1"/>
  <c r="AD26" i="36" s="1"/>
  <c r="AP26" i="36" s="1"/>
  <c r="BH45" i="51" l="1"/>
  <c r="BI44" i="51"/>
  <c r="BJ44" i="51"/>
  <c r="BK44" i="51"/>
  <c r="BL44" i="51"/>
  <c r="AY100" i="51"/>
  <c r="BA100" i="51"/>
  <c r="AX101" i="51"/>
  <c r="AZ100" i="51"/>
  <c r="BB100" i="51"/>
  <c r="AV100" i="51"/>
  <c r="AS101" i="51"/>
  <c r="AT100" i="51"/>
  <c r="AU100" i="51"/>
  <c r="AW100" i="51"/>
  <c r="AS157" i="51"/>
  <c r="AT156" i="51"/>
  <c r="AV156" i="51"/>
  <c r="AU156" i="51"/>
  <c r="AW156" i="51"/>
  <c r="BD156" i="51"/>
  <c r="BF156" i="51"/>
  <c r="BC157" i="51"/>
  <c r="BE156" i="51"/>
  <c r="BG156" i="51"/>
  <c r="BL156" i="51"/>
  <c r="BH157" i="51"/>
  <c r="BK156" i="51"/>
  <c r="BI156" i="51"/>
  <c r="BJ156" i="51"/>
  <c r="AX157" i="51"/>
  <c r="AY156" i="51"/>
  <c r="AZ156" i="51"/>
  <c r="BB156" i="51"/>
  <c r="BA156" i="51"/>
  <c r="BG44" i="51"/>
  <c r="BF44" i="51"/>
  <c r="BC45" i="51"/>
  <c r="BE44" i="51"/>
  <c r="BD44" i="51"/>
  <c r="BK100" i="51"/>
  <c r="BI100" i="51"/>
  <c r="BJ100" i="51"/>
  <c r="BH101" i="51"/>
  <c r="BL100" i="51"/>
  <c r="BA44" i="51"/>
  <c r="AX45" i="51"/>
  <c r="AZ44" i="51"/>
  <c r="AY44" i="51"/>
  <c r="BB44" i="51"/>
  <c r="AT46" i="51"/>
  <c r="AW46" i="51"/>
  <c r="AS47" i="51"/>
  <c r="AV46" i="51"/>
  <c r="AU46" i="51"/>
  <c r="BE103" i="51"/>
  <c r="BD103" i="51"/>
  <c r="BG103" i="51"/>
  <c r="BF103" i="51"/>
  <c r="BC104" i="51"/>
  <c r="E61" i="19"/>
  <c r="G61" i="19" s="1"/>
  <c r="L61" i="19" s="1"/>
  <c r="Y54" i="19"/>
  <c r="R58" i="19" s="1"/>
  <c r="BC25" i="36"/>
  <c r="H25" i="36" s="1"/>
  <c r="T25" i="36" s="1"/>
  <c r="AE26" i="36" s="1"/>
  <c r="AQ26" i="36" s="1"/>
  <c r="BL45" i="51" l="1"/>
  <c r="BI45" i="51"/>
  <c r="BJ45" i="51"/>
  <c r="BK45" i="51"/>
  <c r="BH46" i="51"/>
  <c r="AU157" i="51"/>
  <c r="AW157" i="51"/>
  <c r="AS158" i="51"/>
  <c r="AT157" i="51"/>
  <c r="AV157" i="51"/>
  <c r="BH158" i="51"/>
  <c r="BL157" i="51"/>
  <c r="BI157" i="51"/>
  <c r="BJ157" i="51"/>
  <c r="BK157" i="51"/>
  <c r="BB101" i="51"/>
  <c r="BA101" i="51"/>
  <c r="AY101" i="51"/>
  <c r="AX102" i="51"/>
  <c r="AZ101" i="51"/>
  <c r="BD45" i="51"/>
  <c r="BE45" i="51"/>
  <c r="BC46" i="51"/>
  <c r="BF45" i="51"/>
  <c r="BG45" i="51"/>
  <c r="BI101" i="51"/>
  <c r="BK101" i="51"/>
  <c r="BH102" i="51"/>
  <c r="BJ101" i="51"/>
  <c r="BL101" i="51"/>
  <c r="AY157" i="51"/>
  <c r="AX158" i="51"/>
  <c r="AZ157" i="51"/>
  <c r="BB157" i="51"/>
  <c r="BA157" i="51"/>
  <c r="BG157" i="51"/>
  <c r="BC158" i="51"/>
  <c r="BF157" i="51"/>
  <c r="BE157" i="51"/>
  <c r="BD157" i="51"/>
  <c r="AU101" i="51"/>
  <c r="AW101" i="51"/>
  <c r="AT101" i="51"/>
  <c r="AV101" i="51"/>
  <c r="AS102" i="51"/>
  <c r="AY45" i="51"/>
  <c r="BB45" i="51"/>
  <c r="BA45" i="51"/>
  <c r="AX46" i="51"/>
  <c r="AZ45" i="51"/>
  <c r="AT47" i="51"/>
  <c r="AU47" i="51"/>
  <c r="AV47" i="51"/>
  <c r="AW47" i="51"/>
  <c r="AS48" i="51"/>
  <c r="BG104" i="51"/>
  <c r="BF104" i="51"/>
  <c r="BD104" i="51"/>
  <c r="BE104" i="51"/>
  <c r="BC105" i="51"/>
  <c r="M61" i="19"/>
  <c r="S58" i="19"/>
  <c r="V58" i="19" s="1"/>
  <c r="J61" i="19"/>
  <c r="D62" i="19" s="1"/>
  <c r="F62" i="19" s="1"/>
  <c r="BD25" i="36"/>
  <c r="I25" i="36" s="1"/>
  <c r="U25" i="36" s="1"/>
  <c r="AF26" i="36" s="1"/>
  <c r="AR26" i="36" s="1"/>
  <c r="BG158" i="51" l="1"/>
  <c r="BE158" i="51"/>
  <c r="BD158" i="51"/>
  <c r="BF158" i="51"/>
  <c r="BC159" i="51"/>
  <c r="BJ46" i="51"/>
  <c r="BI46" i="51"/>
  <c r="BK46" i="51"/>
  <c r="BL46" i="51"/>
  <c r="BH47" i="51"/>
  <c r="BL102" i="51"/>
  <c r="BI102" i="51"/>
  <c r="BK102" i="51"/>
  <c r="BH103" i="51"/>
  <c r="BJ102" i="51"/>
  <c r="AV158" i="51"/>
  <c r="AW158" i="51"/>
  <c r="AS159" i="51"/>
  <c r="AT158" i="51"/>
  <c r="AU158" i="51"/>
  <c r="AW102" i="51"/>
  <c r="AV102" i="51"/>
  <c r="AT102" i="51"/>
  <c r="AS103" i="51"/>
  <c r="AU102" i="51"/>
  <c r="AZ102" i="51"/>
  <c r="AX103" i="51"/>
  <c r="BA102" i="51"/>
  <c r="BB102" i="51"/>
  <c r="AY102" i="51"/>
  <c r="BG46" i="51"/>
  <c r="BE46" i="51"/>
  <c r="BD46" i="51"/>
  <c r="BC47" i="51"/>
  <c r="BF46" i="51"/>
  <c r="BJ158" i="51"/>
  <c r="BH159" i="51"/>
  <c r="BK158" i="51"/>
  <c r="BL158" i="51"/>
  <c r="BI158" i="51"/>
  <c r="AX159" i="51"/>
  <c r="AY158" i="51"/>
  <c r="BA158" i="51"/>
  <c r="AZ158" i="51"/>
  <c r="BB158" i="51"/>
  <c r="BB46" i="51"/>
  <c r="BA46" i="51"/>
  <c r="AX47" i="51"/>
  <c r="AY46" i="51"/>
  <c r="AZ46" i="51"/>
  <c r="AS49" i="51"/>
  <c r="AV48" i="51"/>
  <c r="AW48" i="51"/>
  <c r="AT48" i="51"/>
  <c r="AU48" i="51"/>
  <c r="BD105" i="51"/>
  <c r="BC106" i="51"/>
  <c r="BG105" i="51"/>
  <c r="BF105" i="51"/>
  <c r="BE105" i="51"/>
  <c r="AA58" i="19"/>
  <c r="T58" i="19"/>
  <c r="U58" i="19" s="1"/>
  <c r="AB58" i="19" s="1"/>
  <c r="E62" i="19"/>
  <c r="BE25" i="36"/>
  <c r="J25" i="36" s="1"/>
  <c r="V25" i="36" s="1"/>
  <c r="AG26" i="36" s="1"/>
  <c r="AS26" i="36" s="1"/>
  <c r="BG159" i="51" l="1"/>
  <c r="BC160" i="51"/>
  <c r="BD159" i="51"/>
  <c r="BF159" i="51"/>
  <c r="BE159" i="51"/>
  <c r="AZ159" i="51"/>
  <c r="AY159" i="51"/>
  <c r="BA159" i="51"/>
  <c r="AX160" i="51"/>
  <c r="BB159" i="51"/>
  <c r="AS160" i="51"/>
  <c r="AT159" i="51"/>
  <c r="AV159" i="51"/>
  <c r="AW159" i="51"/>
  <c r="AU159" i="51"/>
  <c r="BA103" i="51"/>
  <c r="AZ103" i="51"/>
  <c r="BB103" i="51"/>
  <c r="AX104" i="51"/>
  <c r="AY103" i="51"/>
  <c r="BJ103" i="51"/>
  <c r="BI103" i="51"/>
  <c r="BH104" i="51"/>
  <c r="BK103" i="51"/>
  <c r="BL103" i="51"/>
  <c r="BG47" i="51"/>
  <c r="BD47" i="51"/>
  <c r="BE47" i="51"/>
  <c r="BC48" i="51"/>
  <c r="BF47" i="51"/>
  <c r="BI47" i="51"/>
  <c r="BH48" i="51"/>
  <c r="BJ47" i="51"/>
  <c r="BK47" i="51"/>
  <c r="BL47" i="51"/>
  <c r="BL159" i="51"/>
  <c r="BH160" i="51"/>
  <c r="BK159" i="51"/>
  <c r="BI159" i="51"/>
  <c r="BJ159" i="51"/>
  <c r="AW103" i="51"/>
  <c r="AU103" i="51"/>
  <c r="AS104" i="51"/>
  <c r="AT103" i="51"/>
  <c r="AV103" i="51"/>
  <c r="BA47" i="51"/>
  <c r="AX48" i="51"/>
  <c r="AZ47" i="51"/>
  <c r="AY47" i="51"/>
  <c r="BB47" i="51"/>
  <c r="AU49" i="51"/>
  <c r="AV49" i="51"/>
  <c r="AS50" i="51"/>
  <c r="AW49" i="51"/>
  <c r="AT49" i="51"/>
  <c r="BF106" i="51"/>
  <c r="BG106" i="51"/>
  <c r="BE106" i="51"/>
  <c r="BD106" i="51"/>
  <c r="BC107" i="51"/>
  <c r="Y58" i="19"/>
  <c r="R59" i="19" s="1"/>
  <c r="G62" i="19"/>
  <c r="L62" i="19" s="1"/>
  <c r="M62" i="19"/>
  <c r="BF25" i="36"/>
  <c r="BG25" i="36" s="1"/>
  <c r="L25" i="36" s="1"/>
  <c r="X25" i="36" s="1"/>
  <c r="AI26" i="36" s="1"/>
  <c r="AU26" i="36" s="1"/>
  <c r="BD160" i="51" l="1"/>
  <c r="BE160" i="51"/>
  <c r="BG160" i="51"/>
  <c r="BF160" i="51"/>
  <c r="BC161" i="51"/>
  <c r="BI160" i="51"/>
  <c r="BK160" i="51"/>
  <c r="BL160" i="51"/>
  <c r="BH161" i="51"/>
  <c r="BJ160" i="51"/>
  <c r="BD48" i="51"/>
  <c r="BE48" i="51"/>
  <c r="BC49" i="51"/>
  <c r="BF48" i="51"/>
  <c r="BG48" i="51"/>
  <c r="AZ160" i="51"/>
  <c r="AX161" i="51"/>
  <c r="BA160" i="51"/>
  <c r="BB160" i="51"/>
  <c r="AY160" i="51"/>
  <c r="AT104" i="51"/>
  <c r="AU104" i="51"/>
  <c r="AW104" i="51"/>
  <c r="AS105" i="51"/>
  <c r="AV104" i="51"/>
  <c r="BJ48" i="51"/>
  <c r="BL48" i="51"/>
  <c r="BH49" i="51"/>
  <c r="BI48" i="51"/>
  <c r="BK48" i="51"/>
  <c r="BJ104" i="51"/>
  <c r="BL104" i="51"/>
  <c r="BH105" i="51"/>
  <c r="BI104" i="51"/>
  <c r="BK104" i="51"/>
  <c r="AS161" i="51"/>
  <c r="AV160" i="51"/>
  <c r="AT160" i="51"/>
  <c r="AW160" i="51"/>
  <c r="AU160" i="51"/>
  <c r="AZ104" i="51"/>
  <c r="AX105" i="51"/>
  <c r="BA104" i="51"/>
  <c r="BB104" i="51"/>
  <c r="AY104" i="51"/>
  <c r="BA48" i="51"/>
  <c r="AZ48" i="51"/>
  <c r="AY48" i="51"/>
  <c r="BB48" i="51"/>
  <c r="AX49" i="51"/>
  <c r="AS51" i="51"/>
  <c r="AT50" i="51"/>
  <c r="AV50" i="51"/>
  <c r="AW50" i="51"/>
  <c r="AU50" i="51"/>
  <c r="BG107" i="51"/>
  <c r="BF107" i="51"/>
  <c r="BD107" i="51"/>
  <c r="BC108" i="51"/>
  <c r="BE107" i="51"/>
  <c r="S59" i="19"/>
  <c r="V59" i="19" s="1"/>
  <c r="J62" i="19"/>
  <c r="D63" i="19" s="1"/>
  <c r="F63" i="19" s="1"/>
  <c r="K25" i="36"/>
  <c r="W25" i="36" s="1"/>
  <c r="AH26" i="36" s="1"/>
  <c r="AT26" i="36" s="1"/>
  <c r="BH25" i="36"/>
  <c r="BI25" i="36" s="1"/>
  <c r="N25" i="36" s="1"/>
  <c r="Z25" i="36" s="1"/>
  <c r="AK26" i="36" s="1"/>
  <c r="AW26" i="36" s="1"/>
  <c r="BG49" i="51" l="1"/>
  <c r="BE49" i="51"/>
  <c r="BD49" i="51"/>
  <c r="BF49" i="51"/>
  <c r="BC50" i="51"/>
  <c r="BK49" i="51"/>
  <c r="BL49" i="51"/>
  <c r="BH50" i="51"/>
  <c r="BJ49" i="51"/>
  <c r="BI49" i="51"/>
  <c r="AZ161" i="51"/>
  <c r="BB161" i="51"/>
  <c r="AY161" i="51"/>
  <c r="BA161" i="51"/>
  <c r="AX162" i="51"/>
  <c r="BF161" i="51"/>
  <c r="BG161" i="51"/>
  <c r="BC162" i="51"/>
  <c r="BD161" i="51"/>
  <c r="BE161" i="51"/>
  <c r="BB105" i="51"/>
  <c r="BA105" i="51"/>
  <c r="AX106" i="51"/>
  <c r="AZ105" i="51"/>
  <c r="AY105" i="51"/>
  <c r="BI105" i="51"/>
  <c r="BJ105" i="51"/>
  <c r="BL105" i="51"/>
  <c r="BK105" i="51"/>
  <c r="BH106" i="51"/>
  <c r="BH162" i="51"/>
  <c r="BI161" i="51"/>
  <c r="BK161" i="51"/>
  <c r="BL161" i="51"/>
  <c r="BJ161" i="51"/>
  <c r="AT161" i="51"/>
  <c r="AU161" i="51"/>
  <c r="AS162" i="51"/>
  <c r="AW161" i="51"/>
  <c r="AV161" i="51"/>
  <c r="AV105" i="51"/>
  <c r="AU105" i="51"/>
  <c r="AT105" i="51"/>
  <c r="AS106" i="51"/>
  <c r="AW105" i="51"/>
  <c r="BB49" i="51"/>
  <c r="AY49" i="51"/>
  <c r="BA49" i="51"/>
  <c r="AX50" i="51"/>
  <c r="AZ49" i="51"/>
  <c r="AT51" i="51"/>
  <c r="AV51" i="51"/>
  <c r="AS52" i="51"/>
  <c r="AW51" i="51"/>
  <c r="AU51" i="51"/>
  <c r="BF108" i="51"/>
  <c r="BC109" i="51"/>
  <c r="BG108" i="51"/>
  <c r="BE108" i="51"/>
  <c r="BD108" i="51"/>
  <c r="AA59" i="19"/>
  <c r="T59" i="19"/>
  <c r="U59" i="19" s="1"/>
  <c r="AB59" i="19" s="1"/>
  <c r="E63" i="19"/>
  <c r="M25" i="36"/>
  <c r="Y25" i="36" s="1"/>
  <c r="AJ26" i="36" s="1"/>
  <c r="AV26" i="36" s="1"/>
  <c r="AX26" i="36" s="1"/>
  <c r="AZ162" i="51" l="1"/>
  <c r="BA162" i="51"/>
  <c r="AY162" i="51"/>
  <c r="BB162" i="51"/>
  <c r="AX163" i="51"/>
  <c r="BE50" i="51"/>
  <c r="BF50" i="51"/>
  <c r="BG50" i="51"/>
  <c r="BD50" i="51"/>
  <c r="BC51" i="51"/>
  <c r="BG162" i="51"/>
  <c r="BC163" i="51"/>
  <c r="BD162" i="51"/>
  <c r="BE162" i="51"/>
  <c r="BF162" i="51"/>
  <c r="AV162" i="51"/>
  <c r="AS163" i="51"/>
  <c r="AT162" i="51"/>
  <c r="AW162" i="51"/>
  <c r="AU162" i="51"/>
  <c r="AU106" i="51"/>
  <c r="AV106" i="51"/>
  <c r="AS107" i="51"/>
  <c r="AT106" i="51"/>
  <c r="AW106" i="51"/>
  <c r="BH51" i="51"/>
  <c r="BI50" i="51"/>
  <c r="BJ50" i="51"/>
  <c r="BL50" i="51"/>
  <c r="BK50" i="51"/>
  <c r="BK162" i="51"/>
  <c r="BI162" i="51"/>
  <c r="BH163" i="51"/>
  <c r="BJ162" i="51"/>
  <c r="BL162" i="51"/>
  <c r="BK106" i="51"/>
  <c r="BL106" i="51"/>
  <c r="BH107" i="51"/>
  <c r="BI106" i="51"/>
  <c r="BJ106" i="51"/>
  <c r="BB106" i="51"/>
  <c r="AY106" i="51"/>
  <c r="BA106" i="51"/>
  <c r="AZ106" i="51"/>
  <c r="AX107" i="51"/>
  <c r="BB50" i="51"/>
  <c r="BA50" i="51"/>
  <c r="AX51" i="51"/>
  <c r="AY50" i="51"/>
  <c r="AZ50" i="51"/>
  <c r="AT52" i="51"/>
  <c r="AU52" i="51"/>
  <c r="AS53" i="51"/>
  <c r="AV52" i="51"/>
  <c r="AW52" i="51"/>
  <c r="BC110" i="51"/>
  <c r="BE109" i="51"/>
  <c r="BD109" i="51"/>
  <c r="BG109" i="51"/>
  <c r="BF109" i="51"/>
  <c r="Y59" i="19"/>
  <c r="R60" i="19" s="1"/>
  <c r="G63" i="19"/>
  <c r="L63" i="19" s="1"/>
  <c r="M63" i="19"/>
  <c r="P25" i="36"/>
  <c r="A26" i="36"/>
  <c r="B26" i="36" s="1"/>
  <c r="AL26" i="36"/>
  <c r="AV163" i="51" l="1"/>
  <c r="AT163" i="51"/>
  <c r="AU163" i="51"/>
  <c r="AW163" i="51"/>
  <c r="AS164" i="51"/>
  <c r="BB163" i="51"/>
  <c r="AZ163" i="51"/>
  <c r="AX164" i="51"/>
  <c r="BA163" i="51"/>
  <c r="AY163" i="51"/>
  <c r="BH52" i="51"/>
  <c r="BI51" i="51"/>
  <c r="BL51" i="51"/>
  <c r="BJ51" i="51"/>
  <c r="BK51" i="51"/>
  <c r="BH164" i="51"/>
  <c r="BJ163" i="51"/>
  <c r="BL163" i="51"/>
  <c r="BI163" i="51"/>
  <c r="BK163" i="51"/>
  <c r="BE51" i="51"/>
  <c r="BC52" i="51"/>
  <c r="BG51" i="51"/>
  <c r="BF51" i="51"/>
  <c r="BD51" i="51"/>
  <c r="AT107" i="51"/>
  <c r="AU107" i="51"/>
  <c r="AV107" i="51"/>
  <c r="AW107" i="51"/>
  <c r="AS108" i="51"/>
  <c r="BK107" i="51"/>
  <c r="BH108" i="51"/>
  <c r="BL107" i="51"/>
  <c r="BI107" i="51"/>
  <c r="BJ107" i="51"/>
  <c r="BA107" i="51"/>
  <c r="AY107" i="51"/>
  <c r="AZ107" i="51"/>
  <c r="AX108" i="51"/>
  <c r="BB107" i="51"/>
  <c r="BG163" i="51"/>
  <c r="BC164" i="51"/>
  <c r="BD163" i="51"/>
  <c r="BE163" i="51"/>
  <c r="BF163" i="51"/>
  <c r="BA51" i="51"/>
  <c r="BB51" i="51"/>
  <c r="AX52" i="51"/>
  <c r="AZ51" i="51"/>
  <c r="AY51" i="51"/>
  <c r="AU53" i="51"/>
  <c r="AW53" i="51"/>
  <c r="AS54" i="51"/>
  <c r="AV53" i="51"/>
  <c r="AT53" i="51"/>
  <c r="BC111" i="51"/>
  <c r="BG110" i="51"/>
  <c r="BF110" i="51"/>
  <c r="BE110" i="51"/>
  <c r="BD110" i="51"/>
  <c r="S60" i="19"/>
  <c r="T60" i="19" s="1"/>
  <c r="J63" i="19"/>
  <c r="D64" i="19" s="1"/>
  <c r="F64" i="19" s="1"/>
  <c r="C26" i="36"/>
  <c r="AZ26" i="36" s="1"/>
  <c r="E26" i="36" s="1"/>
  <c r="Q26" i="36" s="1"/>
  <c r="AB27" i="36" s="1"/>
  <c r="AZ108" i="51" l="1"/>
  <c r="BA108" i="51"/>
  <c r="AX109" i="51"/>
  <c r="BB108" i="51"/>
  <c r="AY108" i="51"/>
  <c r="AU164" i="51"/>
  <c r="AW164" i="51"/>
  <c r="AT164" i="51"/>
  <c r="AV164" i="51"/>
  <c r="AS165" i="51"/>
  <c r="BD164" i="51"/>
  <c r="BE164" i="51"/>
  <c r="BF164" i="51"/>
  <c r="BC165" i="51"/>
  <c r="BG164" i="51"/>
  <c r="BB164" i="51"/>
  <c r="AZ164" i="51"/>
  <c r="AX165" i="51"/>
  <c r="BA164" i="51"/>
  <c r="AY164" i="51"/>
  <c r="BK164" i="51"/>
  <c r="BL164" i="51"/>
  <c r="BI164" i="51"/>
  <c r="BJ164" i="51"/>
  <c r="BH165" i="51"/>
  <c r="BH109" i="51"/>
  <c r="BJ108" i="51"/>
  <c r="BK108" i="51"/>
  <c r="BL108" i="51"/>
  <c r="BI108" i="51"/>
  <c r="BG52" i="51"/>
  <c r="BF52" i="51"/>
  <c r="BC53" i="51"/>
  <c r="BD52" i="51"/>
  <c r="BE52" i="51"/>
  <c r="AT108" i="51"/>
  <c r="AW108" i="51"/>
  <c r="AV108" i="51"/>
  <c r="AS109" i="51"/>
  <c r="AU108" i="51"/>
  <c r="BK52" i="51"/>
  <c r="BI52" i="51"/>
  <c r="BJ52" i="51"/>
  <c r="BH53" i="51"/>
  <c r="BL52" i="51"/>
  <c r="AY52" i="51"/>
  <c r="AX53" i="51"/>
  <c r="BB52" i="51"/>
  <c r="BA52" i="51"/>
  <c r="AZ52" i="51"/>
  <c r="AT54" i="51"/>
  <c r="AU54" i="51"/>
  <c r="AV54" i="51"/>
  <c r="AW54" i="51"/>
  <c r="AS55" i="51"/>
  <c r="BE111" i="51"/>
  <c r="BC112" i="51"/>
  <c r="BF111" i="51"/>
  <c r="BG111" i="51"/>
  <c r="BD111" i="51"/>
  <c r="V60" i="19"/>
  <c r="AA60" i="19" s="1"/>
  <c r="E64" i="19"/>
  <c r="BA26" i="36"/>
  <c r="BB26" i="36" s="1"/>
  <c r="BC26" i="36" s="1"/>
  <c r="H26" i="36" s="1"/>
  <c r="T26" i="36" s="1"/>
  <c r="AE27" i="36" s="1"/>
  <c r="AQ27" i="36" s="1"/>
  <c r="AN27" i="36"/>
  <c r="BE165" i="51" l="1"/>
  <c r="BD165" i="51"/>
  <c r="BC166" i="51"/>
  <c r="BF165" i="51"/>
  <c r="BG165" i="51"/>
  <c r="AY109" i="51"/>
  <c r="AX110" i="51"/>
  <c r="BB109" i="51"/>
  <c r="BA109" i="51"/>
  <c r="AZ109" i="51"/>
  <c r="BJ109" i="51"/>
  <c r="BL109" i="51"/>
  <c r="BK109" i="51"/>
  <c r="BI109" i="51"/>
  <c r="BH110" i="51"/>
  <c r="AY165" i="51"/>
  <c r="AZ165" i="51"/>
  <c r="BA165" i="51"/>
  <c r="AX166" i="51"/>
  <c r="BB165" i="51"/>
  <c r="BF53" i="51"/>
  <c r="BD53" i="51"/>
  <c r="BE53" i="51"/>
  <c r="BC54" i="51"/>
  <c r="BG53" i="51"/>
  <c r="AS166" i="51"/>
  <c r="AT165" i="51"/>
  <c r="AV165" i="51"/>
  <c r="AU165" i="51"/>
  <c r="AW165" i="51"/>
  <c r="AV109" i="51"/>
  <c r="AT109" i="51"/>
  <c r="AS110" i="51"/>
  <c r="AU109" i="51"/>
  <c r="AW109" i="51"/>
  <c r="BK53" i="51"/>
  <c r="BH54" i="51"/>
  <c r="BJ53" i="51"/>
  <c r="BL53" i="51"/>
  <c r="BI53" i="51"/>
  <c r="BJ165" i="51"/>
  <c r="BK165" i="51"/>
  <c r="BL165" i="51"/>
  <c r="BH166" i="51"/>
  <c r="BI165" i="51"/>
  <c r="BA53" i="51"/>
  <c r="BB53" i="51"/>
  <c r="AY53" i="51"/>
  <c r="AZ53" i="51"/>
  <c r="AX54" i="51"/>
  <c r="AT55" i="51"/>
  <c r="AV55" i="51"/>
  <c r="AW55" i="51"/>
  <c r="AS56" i="51"/>
  <c r="AU55" i="51"/>
  <c r="BC113" i="51"/>
  <c r="BD112" i="51"/>
  <c r="BF112" i="51"/>
  <c r="BG112" i="51"/>
  <c r="BE112" i="51"/>
  <c r="U60" i="19"/>
  <c r="Y60" i="19" s="1"/>
  <c r="R61" i="19" s="1"/>
  <c r="S61" i="19" s="1"/>
  <c r="G64" i="19"/>
  <c r="L64" i="19" s="1"/>
  <c r="M64" i="19"/>
  <c r="F26" i="36"/>
  <c r="R26" i="36" s="1"/>
  <c r="AC27" i="36" s="1"/>
  <c r="AO27" i="36" s="1"/>
  <c r="G26" i="36"/>
  <c r="S26" i="36" s="1"/>
  <c r="AD27" i="36" s="1"/>
  <c r="BD26" i="36"/>
  <c r="BE26" i="36" s="1"/>
  <c r="J26" i="36" s="1"/>
  <c r="V26" i="36" s="1"/>
  <c r="AG27" i="36" s="1"/>
  <c r="AS27" i="36" s="1"/>
  <c r="BD166" i="51" l="1"/>
  <c r="BE166" i="51"/>
  <c r="BC167" i="51"/>
  <c r="BF166" i="51"/>
  <c r="BG166" i="51"/>
  <c r="BK54" i="51"/>
  <c r="BH55" i="51"/>
  <c r="BJ54" i="51"/>
  <c r="BI54" i="51"/>
  <c r="BL54" i="51"/>
  <c r="BA110" i="51"/>
  <c r="AY110" i="51"/>
  <c r="BB110" i="51"/>
  <c r="AX111" i="51"/>
  <c r="AZ110" i="51"/>
  <c r="BK110" i="51"/>
  <c r="BI110" i="51"/>
  <c r="BJ110" i="51"/>
  <c r="BL110" i="51"/>
  <c r="BH111" i="51"/>
  <c r="AX167" i="51"/>
  <c r="AY166" i="51"/>
  <c r="AZ166" i="51"/>
  <c r="BA166" i="51"/>
  <c r="BB166" i="51"/>
  <c r="BI166" i="51"/>
  <c r="BJ166" i="51"/>
  <c r="BK166" i="51"/>
  <c r="BL166" i="51"/>
  <c r="BH167" i="51"/>
  <c r="AS111" i="51"/>
  <c r="AT110" i="51"/>
  <c r="AW110" i="51"/>
  <c r="AV110" i="51"/>
  <c r="AU110" i="51"/>
  <c r="AV166" i="51"/>
  <c r="AW166" i="51"/>
  <c r="AU166" i="51"/>
  <c r="AT166" i="51"/>
  <c r="AS167" i="51"/>
  <c r="BD54" i="51"/>
  <c r="BE54" i="51"/>
  <c r="BC55" i="51"/>
  <c r="BF54" i="51"/>
  <c r="BG54" i="51"/>
  <c r="BB54" i="51"/>
  <c r="BA54" i="51"/>
  <c r="AX55" i="51"/>
  <c r="AZ54" i="51"/>
  <c r="AY54" i="51"/>
  <c r="AU56" i="51"/>
  <c r="AT56" i="51"/>
  <c r="AV56" i="51"/>
  <c r="AW56" i="51"/>
  <c r="AS57" i="51"/>
  <c r="BG113" i="51"/>
  <c r="BC114" i="51"/>
  <c r="BF113" i="51"/>
  <c r="BD113" i="51"/>
  <c r="BE113" i="51"/>
  <c r="V61" i="19"/>
  <c r="AA61" i="19" s="1"/>
  <c r="AB60" i="19"/>
  <c r="J64" i="19"/>
  <c r="D65" i="19" s="1"/>
  <c r="F65" i="19" s="1"/>
  <c r="T61" i="19"/>
  <c r="I26" i="36"/>
  <c r="U26" i="36" s="1"/>
  <c r="AF27" i="36" s="1"/>
  <c r="AR27" i="36" s="1"/>
  <c r="BF26" i="36"/>
  <c r="K26" i="36" s="1"/>
  <c r="W26" i="36" s="1"/>
  <c r="AH27" i="36" s="1"/>
  <c r="AT27" i="36" s="1"/>
  <c r="AP27" i="36"/>
  <c r="BD167" i="51" l="1"/>
  <c r="BE167" i="51"/>
  <c r="BF167" i="51"/>
  <c r="BG167" i="51"/>
  <c r="BC168" i="51"/>
  <c r="AX112" i="51"/>
  <c r="AY111" i="51"/>
  <c r="AZ111" i="51"/>
  <c r="BB111" i="51"/>
  <c r="BA111" i="51"/>
  <c r="BH56" i="51"/>
  <c r="BK55" i="51"/>
  <c r="BI55" i="51"/>
  <c r="BJ55" i="51"/>
  <c r="BL55" i="51"/>
  <c r="AV167" i="51"/>
  <c r="AU167" i="51"/>
  <c r="AT167" i="51"/>
  <c r="AW167" i="51"/>
  <c r="AS168" i="51"/>
  <c r="AX168" i="51"/>
  <c r="AZ167" i="51"/>
  <c r="BA167" i="51"/>
  <c r="BB167" i="51"/>
  <c r="AY167" i="51"/>
  <c r="AW111" i="51"/>
  <c r="AS112" i="51"/>
  <c r="AU111" i="51"/>
  <c r="AV111" i="51"/>
  <c r="AT111" i="51"/>
  <c r="BI111" i="51"/>
  <c r="BJ111" i="51"/>
  <c r="BK111" i="51"/>
  <c r="BL111" i="51"/>
  <c r="BH112" i="51"/>
  <c r="BK167" i="51"/>
  <c r="BL167" i="51"/>
  <c r="BH168" i="51"/>
  <c r="BJ167" i="51"/>
  <c r="BI167" i="51"/>
  <c r="BE55" i="51"/>
  <c r="BC56" i="51"/>
  <c r="BD55" i="51"/>
  <c r="BF55" i="51"/>
  <c r="BG55" i="51"/>
  <c r="BA55" i="51"/>
  <c r="AY55" i="51"/>
  <c r="BB55" i="51"/>
  <c r="AX56" i="51"/>
  <c r="AZ55" i="51"/>
  <c r="AT57" i="51"/>
  <c r="AU57" i="51"/>
  <c r="AV57" i="51"/>
  <c r="AW57" i="51"/>
  <c r="AS58" i="51"/>
  <c r="BC115" i="51"/>
  <c r="BD114" i="51"/>
  <c r="BF114" i="51"/>
  <c r="BG114" i="51"/>
  <c r="BE114" i="51"/>
  <c r="U61" i="19"/>
  <c r="AB61" i="19" s="1"/>
  <c r="E65" i="19"/>
  <c r="BG26" i="36"/>
  <c r="BH26" i="36" s="1"/>
  <c r="BD168" i="51" l="1"/>
  <c r="BC169" i="51"/>
  <c r="BF168" i="51"/>
  <c r="BG168" i="51"/>
  <c r="BE168" i="51"/>
  <c r="AS113" i="51"/>
  <c r="AU112" i="51"/>
  <c r="AT112" i="51"/>
  <c r="AV112" i="51"/>
  <c r="AW112" i="51"/>
  <c r="BA112" i="51"/>
  <c r="AX113" i="51"/>
  <c r="AY112" i="51"/>
  <c r="BB112" i="51"/>
  <c r="AZ112" i="51"/>
  <c r="BL168" i="51"/>
  <c r="BH169" i="51"/>
  <c r="BI168" i="51"/>
  <c r="BJ168" i="51"/>
  <c r="BK168" i="51"/>
  <c r="BD56" i="51"/>
  <c r="BE56" i="51"/>
  <c r="BF56" i="51"/>
  <c r="BC57" i="51"/>
  <c r="BG56" i="51"/>
  <c r="AV168" i="51"/>
  <c r="AU168" i="51"/>
  <c r="AS169" i="51"/>
  <c r="AT168" i="51"/>
  <c r="AW168" i="51"/>
  <c r="BB168" i="51"/>
  <c r="AY168" i="51"/>
  <c r="BA168" i="51"/>
  <c r="AZ168" i="51"/>
  <c r="AX169" i="51"/>
  <c r="BH113" i="51"/>
  <c r="BL112" i="51"/>
  <c r="BK112" i="51"/>
  <c r="BI112" i="51"/>
  <c r="BJ112" i="51"/>
  <c r="BK56" i="51"/>
  <c r="BL56" i="51"/>
  <c r="BJ56" i="51"/>
  <c r="BI56" i="51"/>
  <c r="BH57" i="51"/>
  <c r="AX57" i="51"/>
  <c r="BA56" i="51"/>
  <c r="AY56" i="51"/>
  <c r="BB56" i="51"/>
  <c r="AZ56" i="51"/>
  <c r="AU58" i="51"/>
  <c r="AV58" i="51"/>
  <c r="AT58" i="51"/>
  <c r="AW58" i="51"/>
  <c r="AS59" i="51"/>
  <c r="BD115" i="51"/>
  <c r="BC116" i="51"/>
  <c r="BE115" i="51"/>
  <c r="BG115" i="51"/>
  <c r="BF115" i="51"/>
  <c r="Y61" i="19"/>
  <c r="R62" i="19" s="1"/>
  <c r="S62" i="19" s="1"/>
  <c r="G65" i="19"/>
  <c r="L65" i="19" s="1"/>
  <c r="M65" i="19"/>
  <c r="L26" i="36"/>
  <c r="X26" i="36" s="1"/>
  <c r="AI27" i="36" s="1"/>
  <c r="AU27" i="36" s="1"/>
  <c r="M26" i="36"/>
  <c r="Y26" i="36" s="1"/>
  <c r="BI26" i="36"/>
  <c r="N26" i="36" s="1"/>
  <c r="Z26" i="36" s="1"/>
  <c r="BE169" i="51" l="1"/>
  <c r="BF169" i="51"/>
  <c r="BG169" i="51"/>
  <c r="BD169" i="51"/>
  <c r="BC170" i="51"/>
  <c r="BJ169" i="51"/>
  <c r="BL169" i="51"/>
  <c r="BH170" i="51"/>
  <c r="BI169" i="51"/>
  <c r="BK169" i="51"/>
  <c r="AT113" i="51"/>
  <c r="AS114" i="51"/>
  <c r="AW113" i="51"/>
  <c r="AV113" i="51"/>
  <c r="AU113" i="51"/>
  <c r="AU169" i="51"/>
  <c r="AS170" i="51"/>
  <c r="AT169" i="51"/>
  <c r="AW169" i="51"/>
  <c r="AV169" i="51"/>
  <c r="BA169" i="51"/>
  <c r="BB169" i="51"/>
  <c r="AZ169" i="51"/>
  <c r="AX170" i="51"/>
  <c r="AY169" i="51"/>
  <c r="BJ57" i="51"/>
  <c r="BH58" i="51"/>
  <c r="BL57" i="51"/>
  <c r="BI57" i="51"/>
  <c r="BK57" i="51"/>
  <c r="BJ113" i="51"/>
  <c r="BI113" i="51"/>
  <c r="BK113" i="51"/>
  <c r="BH114" i="51"/>
  <c r="BL113" i="51"/>
  <c r="BC58" i="51"/>
  <c r="BD57" i="51"/>
  <c r="BE57" i="51"/>
  <c r="BF57" i="51"/>
  <c r="BG57" i="51"/>
  <c r="AY113" i="51"/>
  <c r="AZ113" i="51"/>
  <c r="BA113" i="51"/>
  <c r="AX114" i="51"/>
  <c r="BB113" i="51"/>
  <c r="AY57" i="51"/>
  <c r="BB57" i="51"/>
  <c r="AX58" i="51"/>
  <c r="BA57" i="51"/>
  <c r="AZ57" i="51"/>
  <c r="AT59" i="51"/>
  <c r="AV59" i="51"/>
  <c r="AU59" i="51"/>
  <c r="AW59" i="51"/>
  <c r="AS60" i="51"/>
  <c r="BG116" i="51"/>
  <c r="BF116" i="51"/>
  <c r="BE116" i="51"/>
  <c r="BD116" i="51"/>
  <c r="BC117" i="51"/>
  <c r="V62" i="19"/>
  <c r="AA62" i="19" s="1"/>
  <c r="J65" i="19"/>
  <c r="D66" i="19" s="1"/>
  <c r="F66" i="19" s="1"/>
  <c r="T62" i="19"/>
  <c r="P26" i="36"/>
  <c r="AK27" i="36"/>
  <c r="AW27" i="36" s="1"/>
  <c r="A27" i="36"/>
  <c r="AJ27" i="36"/>
  <c r="AV27" i="36" s="1"/>
  <c r="AT170" i="51" l="1"/>
  <c r="AU170" i="51"/>
  <c r="AW170" i="51"/>
  <c r="AV170" i="51"/>
  <c r="AS171" i="51"/>
  <c r="BE170" i="51"/>
  <c r="BD170" i="51"/>
  <c r="BC171" i="51"/>
  <c r="BF170" i="51"/>
  <c r="BG170" i="51"/>
  <c r="BH59" i="51"/>
  <c r="BI58" i="51"/>
  <c r="BJ58" i="51"/>
  <c r="BL58" i="51"/>
  <c r="BK58" i="51"/>
  <c r="BH171" i="51"/>
  <c r="BI170" i="51"/>
  <c r="BK170" i="51"/>
  <c r="BJ170" i="51"/>
  <c r="BL170" i="51"/>
  <c r="AX115" i="51"/>
  <c r="BB114" i="51"/>
  <c r="BA114" i="51"/>
  <c r="AZ114" i="51"/>
  <c r="AY114" i="51"/>
  <c r="BI114" i="51"/>
  <c r="BH115" i="51"/>
  <c r="BJ114" i="51"/>
  <c r="BL114" i="51"/>
  <c r="BK114" i="51"/>
  <c r="BE58" i="51"/>
  <c r="BG58" i="51"/>
  <c r="BF58" i="51"/>
  <c r="BD58" i="51"/>
  <c r="BC59" i="51"/>
  <c r="BB170" i="51"/>
  <c r="AY170" i="51"/>
  <c r="AZ170" i="51"/>
  <c r="AX171" i="51"/>
  <c r="BA170" i="51"/>
  <c r="AS115" i="51"/>
  <c r="AU114" i="51"/>
  <c r="AT114" i="51"/>
  <c r="AV114" i="51"/>
  <c r="AW114" i="51"/>
  <c r="AY58" i="51"/>
  <c r="BB58" i="51"/>
  <c r="BA58" i="51"/>
  <c r="AX59" i="51"/>
  <c r="AZ58" i="51"/>
  <c r="AV60" i="51"/>
  <c r="AW60" i="51"/>
  <c r="AS61" i="51"/>
  <c r="AT60" i="51"/>
  <c r="AU60" i="51"/>
  <c r="BG117" i="51"/>
  <c r="BD117" i="51"/>
  <c r="BC118" i="51"/>
  <c r="BE117" i="51"/>
  <c r="BF117" i="51"/>
  <c r="E66" i="19"/>
  <c r="U62" i="19"/>
  <c r="Y62" i="19" s="1"/>
  <c r="R63" i="19" s="1"/>
  <c r="AL27" i="36"/>
  <c r="B27" i="36"/>
  <c r="AX27" i="36"/>
  <c r="C27" i="36" s="1"/>
  <c r="BH116" i="51" l="1"/>
  <c r="BJ115" i="51"/>
  <c r="BL115" i="51"/>
  <c r="BI115" i="51"/>
  <c r="BK115" i="51"/>
  <c r="AV171" i="51"/>
  <c r="AU171" i="51"/>
  <c r="AS172" i="51"/>
  <c r="AT171" i="51"/>
  <c r="AW171" i="51"/>
  <c r="AX172" i="51"/>
  <c r="BA171" i="51"/>
  <c r="AY171" i="51"/>
  <c r="AZ171" i="51"/>
  <c r="BB171" i="51"/>
  <c r="AT115" i="51"/>
  <c r="AU115" i="51"/>
  <c r="AW115" i="51"/>
  <c r="AV115" i="51"/>
  <c r="AS116" i="51"/>
  <c r="BG171" i="51"/>
  <c r="BC172" i="51"/>
  <c r="BE171" i="51"/>
  <c r="BD171" i="51"/>
  <c r="BF171" i="51"/>
  <c r="BH172" i="51"/>
  <c r="BL171" i="51"/>
  <c r="BK171" i="51"/>
  <c r="BI171" i="51"/>
  <c r="BJ171" i="51"/>
  <c r="AZ115" i="51"/>
  <c r="BB115" i="51"/>
  <c r="AX116" i="51"/>
  <c r="BA115" i="51"/>
  <c r="AY115" i="51"/>
  <c r="BG59" i="51"/>
  <c r="BC60" i="51"/>
  <c r="BF59" i="51"/>
  <c r="BD59" i="51"/>
  <c r="BE59" i="51"/>
  <c r="BL59" i="51"/>
  <c r="BI59" i="51"/>
  <c r="BK59" i="51"/>
  <c r="BH60" i="51"/>
  <c r="BJ59" i="51"/>
  <c r="AY59" i="51"/>
  <c r="AX60" i="51"/>
  <c r="AZ59" i="51"/>
  <c r="BB59" i="51"/>
  <c r="BA59" i="51"/>
  <c r="AU61" i="51"/>
  <c r="AV61" i="51"/>
  <c r="AT61" i="51"/>
  <c r="AW61" i="51"/>
  <c r="AS62" i="51"/>
  <c r="BG118" i="51"/>
  <c r="BF118" i="51"/>
  <c r="BD118" i="51"/>
  <c r="BE118" i="51"/>
  <c r="G66" i="19"/>
  <c r="L66" i="19" s="1"/>
  <c r="M66" i="19"/>
  <c r="AB62" i="19"/>
  <c r="S63" i="19"/>
  <c r="V63" i="19" s="1"/>
  <c r="AZ27" i="36"/>
  <c r="E27" i="36" s="1"/>
  <c r="Q27" i="36" s="1"/>
  <c r="BK116" i="51" l="1"/>
  <c r="BH117" i="51"/>
  <c r="BI116" i="51"/>
  <c r="BJ116" i="51"/>
  <c r="BL116" i="51"/>
  <c r="BG60" i="51"/>
  <c r="BE60" i="51"/>
  <c r="BF60" i="51"/>
  <c r="BD60" i="51"/>
  <c r="BC61" i="51"/>
  <c r="AW172" i="51"/>
  <c r="AU172" i="51"/>
  <c r="AT172" i="51"/>
  <c r="AV172" i="51"/>
  <c r="AS173" i="51"/>
  <c r="BH61" i="51"/>
  <c r="BL60" i="51"/>
  <c r="BK60" i="51"/>
  <c r="BJ60" i="51"/>
  <c r="BI60" i="51"/>
  <c r="AX117" i="51"/>
  <c r="AY116" i="51"/>
  <c r="BA116" i="51"/>
  <c r="BB116" i="51"/>
  <c r="AZ116" i="51"/>
  <c r="BJ172" i="51"/>
  <c r="BI172" i="51"/>
  <c r="BL172" i="51"/>
  <c r="BK172" i="51"/>
  <c r="BH173" i="51"/>
  <c r="BF172" i="51"/>
  <c r="BD172" i="51"/>
  <c r="BE172" i="51"/>
  <c r="BG172" i="51"/>
  <c r="BC173" i="51"/>
  <c r="BA172" i="51"/>
  <c r="AZ172" i="51"/>
  <c r="BB172" i="51"/>
  <c r="AY172" i="51"/>
  <c r="AX173" i="51"/>
  <c r="AU116" i="51"/>
  <c r="AS117" i="51"/>
  <c r="AT116" i="51"/>
  <c r="AV116" i="51"/>
  <c r="AW116" i="51"/>
  <c r="AX61" i="51"/>
  <c r="AY60" i="51"/>
  <c r="AZ60" i="51"/>
  <c r="BB60" i="51"/>
  <c r="BA60" i="51"/>
  <c r="AB94" i="52"/>
  <c r="AT62" i="51"/>
  <c r="AU62" i="51"/>
  <c r="AV62" i="51"/>
  <c r="AW62" i="51"/>
  <c r="AA63" i="19"/>
  <c r="J66" i="19"/>
  <c r="D67" i="19" s="1"/>
  <c r="F67" i="19" s="1"/>
  <c r="T63" i="19"/>
  <c r="BA27" i="36"/>
  <c r="AB28" i="36"/>
  <c r="AB95" i="52" l="1"/>
  <c r="AB96" i="52" s="1"/>
  <c r="AB97" i="52" s="1"/>
  <c r="BH118" i="51"/>
  <c r="BL117" i="51"/>
  <c r="BK117" i="51"/>
  <c r="BI117" i="51"/>
  <c r="BJ117" i="51"/>
  <c r="AV173" i="51"/>
  <c r="AW173" i="51"/>
  <c r="AS174" i="51"/>
  <c r="AT173" i="51"/>
  <c r="AU173" i="51"/>
  <c r="BI173" i="51"/>
  <c r="BL173" i="51"/>
  <c r="BJ173" i="51"/>
  <c r="BH174" i="51"/>
  <c r="BK173" i="51"/>
  <c r="AY117" i="51"/>
  <c r="AZ117" i="51"/>
  <c r="BA117" i="51"/>
  <c r="AX118" i="51"/>
  <c r="BB117" i="51"/>
  <c r="AX174" i="51"/>
  <c r="AY173" i="51"/>
  <c r="BB173" i="51"/>
  <c r="AZ173" i="51"/>
  <c r="BA173" i="51"/>
  <c r="BD61" i="51"/>
  <c r="BC62" i="51"/>
  <c r="BF61" i="51"/>
  <c r="BE61" i="51"/>
  <c r="BG61" i="51"/>
  <c r="AT117" i="51"/>
  <c r="AS118" i="51"/>
  <c r="AU117" i="51"/>
  <c r="AV117" i="51"/>
  <c r="AW117" i="51"/>
  <c r="BH62" i="51"/>
  <c r="BI61" i="51"/>
  <c r="BK61" i="51"/>
  <c r="BL61" i="51"/>
  <c r="BJ61" i="51"/>
  <c r="BD173" i="51"/>
  <c r="BC174" i="51"/>
  <c r="BE173" i="51"/>
  <c r="BF173" i="51"/>
  <c r="BG173" i="51"/>
  <c r="AY61" i="51"/>
  <c r="BB61" i="51"/>
  <c r="BA61" i="51"/>
  <c r="AX62" i="51"/>
  <c r="AZ61" i="51"/>
  <c r="AD94" i="52"/>
  <c r="AF94" i="52"/>
  <c r="AE94" i="52"/>
  <c r="AC94" i="52"/>
  <c r="E67" i="19"/>
  <c r="G67" i="19" s="1"/>
  <c r="L67" i="19" s="1"/>
  <c r="U63" i="19"/>
  <c r="Y63" i="19" s="1"/>
  <c r="R64" i="19" s="1"/>
  <c r="F27" i="36"/>
  <c r="R27" i="36" s="1"/>
  <c r="BB27" i="36"/>
  <c r="AN28" i="36"/>
  <c r="AF97" i="52" l="1"/>
  <c r="AD97" i="52"/>
  <c r="AC97" i="52"/>
  <c r="AE97" i="52"/>
  <c r="AD95" i="52"/>
  <c r="AF95" i="52"/>
  <c r="AE95" i="52"/>
  <c r="AC95" i="52"/>
  <c r="AF96" i="52"/>
  <c r="BL118" i="51"/>
  <c r="BK118" i="51"/>
  <c r="BJ118" i="51"/>
  <c r="BI118" i="51"/>
  <c r="BL174" i="51"/>
  <c r="BI174" i="51"/>
  <c r="BK174" i="51"/>
  <c r="BJ174" i="51"/>
  <c r="AW174" i="51"/>
  <c r="AT174" i="51"/>
  <c r="AV174" i="51"/>
  <c r="AU174" i="51"/>
  <c r="BF174" i="51"/>
  <c r="BD174" i="51"/>
  <c r="BE174" i="51"/>
  <c r="BG174" i="51"/>
  <c r="AZ174" i="51"/>
  <c r="BA174" i="51"/>
  <c r="BB174" i="51"/>
  <c r="AY174" i="51"/>
  <c r="BE62" i="51"/>
  <c r="BG62" i="51"/>
  <c r="BD62" i="51"/>
  <c r="BF62" i="51"/>
  <c r="AY118" i="51"/>
  <c r="BA118" i="51"/>
  <c r="AZ118" i="51"/>
  <c r="BB118" i="51"/>
  <c r="AT118" i="51"/>
  <c r="AB98" i="52" s="1"/>
  <c r="AW118" i="51"/>
  <c r="AU118" i="51"/>
  <c r="AV118" i="51"/>
  <c r="BI62" i="51"/>
  <c r="BJ62" i="51"/>
  <c r="BL62" i="51"/>
  <c r="BK62" i="51"/>
  <c r="AY62" i="51"/>
  <c r="BB62" i="51"/>
  <c r="AZ62" i="51"/>
  <c r="BA62" i="51"/>
  <c r="AC96" i="52"/>
  <c r="AD96" i="52"/>
  <c r="AE96" i="52"/>
  <c r="M67" i="19"/>
  <c r="J67" i="19"/>
  <c r="D68" i="19" s="1"/>
  <c r="F68" i="19" s="1"/>
  <c r="AB63" i="19"/>
  <c r="S64" i="19"/>
  <c r="G27" i="36"/>
  <c r="S27" i="36" s="1"/>
  <c r="BC27" i="36"/>
  <c r="AC28" i="36"/>
  <c r="AO28" i="36" s="1"/>
  <c r="AB66" i="61" l="1"/>
  <c r="AB67" i="61" s="1"/>
  <c r="AB67" i="57"/>
  <c r="AB66" i="59"/>
  <c r="AB69" i="55"/>
  <c r="AB70" i="55" s="1"/>
  <c r="AC70" i="55" s="1"/>
  <c r="AB66" i="56"/>
  <c r="AB67" i="60"/>
  <c r="AB66" i="62"/>
  <c r="AF66" i="62" s="1"/>
  <c r="AB66" i="58"/>
  <c r="AB70" i="54"/>
  <c r="AB71" i="54" s="1"/>
  <c r="AB72" i="54" s="1"/>
  <c r="AD72" i="54" s="1"/>
  <c r="AB70" i="52"/>
  <c r="AB127" i="63"/>
  <c r="AB128" i="63" s="1"/>
  <c r="AC128" i="63" s="1"/>
  <c r="AB66" i="63"/>
  <c r="AB94" i="63"/>
  <c r="AB95" i="63" s="1"/>
  <c r="AB127" i="62"/>
  <c r="AB128" i="62" s="1"/>
  <c r="AC128" i="62" s="1"/>
  <c r="AB94" i="62"/>
  <c r="AB95" i="62" s="1"/>
  <c r="AB127" i="61"/>
  <c r="AB128" i="61" s="1"/>
  <c r="AD128" i="61" s="1"/>
  <c r="AB94" i="61"/>
  <c r="AB95" i="61" s="1"/>
  <c r="AB127" i="60"/>
  <c r="AB128" i="60" s="1"/>
  <c r="AC128" i="60" s="1"/>
  <c r="AB94" i="60"/>
  <c r="AB95" i="60" s="1"/>
  <c r="AB94" i="59"/>
  <c r="AB95" i="59" s="1"/>
  <c r="AC95" i="59" s="1"/>
  <c r="AB127" i="59"/>
  <c r="AB128" i="59" s="1"/>
  <c r="AB127" i="58"/>
  <c r="AB128" i="58" s="1"/>
  <c r="AC128" i="58" s="1"/>
  <c r="AB94" i="58"/>
  <c r="AB95" i="58" s="1"/>
  <c r="AB127" i="57"/>
  <c r="AB128" i="57" s="1"/>
  <c r="AB129" i="57" s="1"/>
  <c r="AB94" i="57"/>
  <c r="AB95" i="57" s="1"/>
  <c r="AB94" i="56"/>
  <c r="AB95" i="56" s="1"/>
  <c r="AF95" i="56" s="1"/>
  <c r="AB127" i="56"/>
  <c r="AB128" i="56" s="1"/>
  <c r="AB127" i="55"/>
  <c r="AB128" i="55" s="1"/>
  <c r="AE128" i="55" s="1"/>
  <c r="AB94" i="55"/>
  <c r="AB95" i="55" s="1"/>
  <c r="AB127" i="54"/>
  <c r="AB128" i="54" s="1"/>
  <c r="AD128" i="54" s="1"/>
  <c r="AB94" i="54"/>
  <c r="AB95" i="54" s="1"/>
  <c r="AB127" i="53"/>
  <c r="AB128" i="53" s="1"/>
  <c r="AD128" i="53" s="1"/>
  <c r="AB70" i="53"/>
  <c r="AE70" i="53" s="1"/>
  <c r="AB94" i="53"/>
  <c r="AB95" i="53" s="1"/>
  <c r="AB127" i="52"/>
  <c r="AB128" i="52" s="1"/>
  <c r="AC128" i="52" s="1"/>
  <c r="AE98" i="52"/>
  <c r="AD98" i="52"/>
  <c r="AC98" i="52"/>
  <c r="AF98" i="52"/>
  <c r="AB99" i="52"/>
  <c r="V64" i="19"/>
  <c r="AA64" i="19" s="1"/>
  <c r="E68" i="19"/>
  <c r="G68" i="19" s="1"/>
  <c r="L68" i="19" s="1"/>
  <c r="T64" i="19"/>
  <c r="AD28" i="36"/>
  <c r="AP28" i="36" s="1"/>
  <c r="H27" i="36"/>
  <c r="T27" i="36" s="1"/>
  <c r="BD27" i="36"/>
  <c r="AB67" i="62" l="1"/>
  <c r="AB68" i="62" s="1"/>
  <c r="AE66" i="62"/>
  <c r="AF66" i="61"/>
  <c r="AB129" i="63"/>
  <c r="AF129" i="63" s="1"/>
  <c r="AE128" i="63"/>
  <c r="AC127" i="63"/>
  <c r="AD127" i="63"/>
  <c r="AC66" i="62"/>
  <c r="AD66" i="62"/>
  <c r="AC67" i="57"/>
  <c r="AB68" i="57"/>
  <c r="AD67" i="57"/>
  <c r="AE67" i="57"/>
  <c r="AF67" i="57"/>
  <c r="AF66" i="59"/>
  <c r="AC66" i="59"/>
  <c r="AD66" i="59"/>
  <c r="AE66" i="59"/>
  <c r="AB67" i="59"/>
  <c r="AC69" i="55"/>
  <c r="AD69" i="55"/>
  <c r="AE69" i="55"/>
  <c r="AF69" i="55"/>
  <c r="AF66" i="56"/>
  <c r="AC66" i="56"/>
  <c r="AD66" i="56"/>
  <c r="AB67" i="56"/>
  <c r="AE66" i="56"/>
  <c r="AC66" i="61"/>
  <c r="AC67" i="60"/>
  <c r="AD67" i="60"/>
  <c r="AE67" i="60"/>
  <c r="AF67" i="60"/>
  <c r="AB68" i="60"/>
  <c r="AD66" i="61"/>
  <c r="AE66" i="61"/>
  <c r="AF66" i="58"/>
  <c r="AB67" i="58"/>
  <c r="AC66" i="58"/>
  <c r="AD66" i="58"/>
  <c r="AE66" i="58"/>
  <c r="AC70" i="54"/>
  <c r="AD70" i="54"/>
  <c r="AE70" i="54"/>
  <c r="AF70" i="54"/>
  <c r="AE70" i="52"/>
  <c r="AF70" i="52"/>
  <c r="AC70" i="52"/>
  <c r="AD70" i="52"/>
  <c r="AB71" i="52"/>
  <c r="AB72" i="52" s="1"/>
  <c r="AB73" i="52" s="1"/>
  <c r="AB74" i="52" s="1"/>
  <c r="AB75" i="52" s="1"/>
  <c r="AB76" i="52" s="1"/>
  <c r="AB77" i="52" s="1"/>
  <c r="AB78" i="52" s="1"/>
  <c r="AB79" i="52" s="1"/>
  <c r="AB80" i="52" s="1"/>
  <c r="AB81" i="52" s="1"/>
  <c r="AB82" i="52" s="1"/>
  <c r="AB83" i="52" s="1"/>
  <c r="AB84" i="52" s="1"/>
  <c r="AB85" i="52" s="1"/>
  <c r="AB86" i="52" s="1"/>
  <c r="AB87" i="52" s="1"/>
  <c r="AB88" i="52" s="1"/>
  <c r="AB89" i="52" s="1"/>
  <c r="AB90" i="52" s="1"/>
  <c r="AC67" i="61"/>
  <c r="AD67" i="61"/>
  <c r="AE67" i="61"/>
  <c r="AF67" i="61"/>
  <c r="AB68" i="61"/>
  <c r="AF66" i="63"/>
  <c r="AB67" i="63"/>
  <c r="AC66" i="63"/>
  <c r="AD66" i="63"/>
  <c r="AE66" i="63"/>
  <c r="AF128" i="63"/>
  <c r="AD128" i="63"/>
  <c r="AE127" i="63"/>
  <c r="AF127" i="63"/>
  <c r="AE71" i="54"/>
  <c r="AF71" i="54"/>
  <c r="AC71" i="54"/>
  <c r="AD71" i="54"/>
  <c r="AB96" i="63"/>
  <c r="AF95" i="63"/>
  <c r="AE95" i="63"/>
  <c r="AD95" i="63"/>
  <c r="AC95" i="63"/>
  <c r="AE94" i="63"/>
  <c r="AF94" i="63"/>
  <c r="AC94" i="63"/>
  <c r="AD94" i="63"/>
  <c r="AD127" i="62"/>
  <c r="AB129" i="62"/>
  <c r="AF129" i="62" s="1"/>
  <c r="AF128" i="62"/>
  <c r="AE128" i="62"/>
  <c r="AD128" i="62"/>
  <c r="AE127" i="62"/>
  <c r="AF127" i="62"/>
  <c r="AC127" i="62"/>
  <c r="AB96" i="62"/>
  <c r="AF95" i="62"/>
  <c r="AE95" i="62"/>
  <c r="AD95" i="62"/>
  <c r="AC95" i="62"/>
  <c r="AE94" i="62"/>
  <c r="AF94" i="62"/>
  <c r="AC94" i="62"/>
  <c r="AD94" i="62"/>
  <c r="AD127" i="61"/>
  <c r="AB129" i="61"/>
  <c r="AF129" i="61" s="1"/>
  <c r="AF128" i="61"/>
  <c r="AE128" i="61"/>
  <c r="AC128" i="61"/>
  <c r="AF127" i="61"/>
  <c r="AE127" i="61"/>
  <c r="AC127" i="61"/>
  <c r="AB96" i="61"/>
  <c r="AF95" i="61"/>
  <c r="AE95" i="61"/>
  <c r="AD95" i="61"/>
  <c r="AC95" i="61"/>
  <c r="AE94" i="61"/>
  <c r="AF94" i="61"/>
  <c r="AC94" i="61"/>
  <c r="AD94" i="61"/>
  <c r="AC127" i="60"/>
  <c r="AB129" i="60"/>
  <c r="AF129" i="60" s="1"/>
  <c r="AF128" i="60"/>
  <c r="AE128" i="60"/>
  <c r="AD128" i="60"/>
  <c r="AD127" i="60"/>
  <c r="AE127" i="60"/>
  <c r="AF127" i="60"/>
  <c r="AB96" i="60"/>
  <c r="AF95" i="60"/>
  <c r="AE95" i="60"/>
  <c r="AD95" i="60"/>
  <c r="AC95" i="60"/>
  <c r="AD94" i="60"/>
  <c r="AE94" i="60"/>
  <c r="AF94" i="60"/>
  <c r="AC94" i="60"/>
  <c r="AB129" i="59"/>
  <c r="AF128" i="59"/>
  <c r="AE128" i="59"/>
  <c r="AD128" i="59"/>
  <c r="AC128" i="59"/>
  <c r="AE127" i="59"/>
  <c r="AF127" i="59"/>
  <c r="AC127" i="59"/>
  <c r="AD127" i="59"/>
  <c r="AB96" i="59"/>
  <c r="AD96" i="59" s="1"/>
  <c r="AF95" i="59"/>
  <c r="AE95" i="59"/>
  <c r="AD95" i="59"/>
  <c r="AE94" i="59"/>
  <c r="AF94" i="59"/>
  <c r="AC94" i="59"/>
  <c r="AD94" i="59"/>
  <c r="AD127" i="58"/>
  <c r="AB129" i="58"/>
  <c r="AB130" i="58" s="1"/>
  <c r="AF128" i="58"/>
  <c r="AE128" i="58"/>
  <c r="AD128" i="58"/>
  <c r="AE127" i="58"/>
  <c r="AF127" i="58"/>
  <c r="AC127" i="58"/>
  <c r="AB96" i="58"/>
  <c r="AF95" i="58"/>
  <c r="AE95" i="58"/>
  <c r="AD95" i="58"/>
  <c r="AC95" i="58"/>
  <c r="AF94" i="58"/>
  <c r="AE94" i="58"/>
  <c r="AC94" i="58"/>
  <c r="AD94" i="58"/>
  <c r="AD127" i="57"/>
  <c r="AF128" i="57"/>
  <c r="AE128" i="57"/>
  <c r="AD128" i="57"/>
  <c r="AC128" i="57"/>
  <c r="AE127" i="57"/>
  <c r="AF127" i="57"/>
  <c r="AC127" i="57"/>
  <c r="AB130" i="57"/>
  <c r="AF129" i="57"/>
  <c r="AE129" i="57"/>
  <c r="AD129" i="57"/>
  <c r="AC129" i="57"/>
  <c r="AB96" i="57"/>
  <c r="AF95" i="57"/>
  <c r="AE95" i="57"/>
  <c r="AD95" i="57"/>
  <c r="AC95" i="57"/>
  <c r="AE94" i="57"/>
  <c r="AF94" i="57"/>
  <c r="AC94" i="57"/>
  <c r="AD94" i="57"/>
  <c r="AB129" i="56"/>
  <c r="AF128" i="56"/>
  <c r="AE128" i="56"/>
  <c r="AD128" i="56"/>
  <c r="AC128" i="56"/>
  <c r="AE127" i="56"/>
  <c r="AF127" i="56"/>
  <c r="AC127" i="56"/>
  <c r="AD127" i="56"/>
  <c r="AE95" i="56"/>
  <c r="AD95" i="56"/>
  <c r="AC95" i="56"/>
  <c r="AF94" i="56"/>
  <c r="AD94" i="56"/>
  <c r="AE94" i="56"/>
  <c r="AC94" i="56"/>
  <c r="AB96" i="56"/>
  <c r="AD96" i="56" s="1"/>
  <c r="AB129" i="55"/>
  <c r="AB130" i="55" s="1"/>
  <c r="AD127" i="55"/>
  <c r="AD128" i="55"/>
  <c r="AC128" i="55"/>
  <c r="AE127" i="55"/>
  <c r="AF127" i="55"/>
  <c r="AF128" i="55"/>
  <c r="AC127" i="55"/>
  <c r="AB96" i="55"/>
  <c r="AF95" i="55"/>
  <c r="AE95" i="55"/>
  <c r="AD95" i="55"/>
  <c r="AC95" i="55"/>
  <c r="AF94" i="55"/>
  <c r="AD94" i="55"/>
  <c r="AE94" i="55"/>
  <c r="AC94" i="55"/>
  <c r="AB71" i="55"/>
  <c r="AE71" i="55" s="1"/>
  <c r="AF70" i="55"/>
  <c r="AD70" i="55"/>
  <c r="AE70" i="55"/>
  <c r="AD127" i="54"/>
  <c r="AB129" i="54"/>
  <c r="AB130" i="54" s="1"/>
  <c r="AC128" i="54"/>
  <c r="AF128" i="54"/>
  <c r="AE127" i="54"/>
  <c r="AF127" i="54"/>
  <c r="AE128" i="54"/>
  <c r="AC127" i="54"/>
  <c r="AB96" i="54"/>
  <c r="AF95" i="54"/>
  <c r="AE95" i="54"/>
  <c r="AD95" i="54"/>
  <c r="AC95" i="54"/>
  <c r="AE94" i="54"/>
  <c r="AF94" i="54"/>
  <c r="AC94" i="54"/>
  <c r="AD94" i="54"/>
  <c r="AB73" i="54"/>
  <c r="AF73" i="54" s="1"/>
  <c r="AE72" i="54"/>
  <c r="AF72" i="54"/>
  <c r="AC72" i="54"/>
  <c r="AD127" i="53"/>
  <c r="AB129" i="53"/>
  <c r="AB130" i="53" s="1"/>
  <c r="AF128" i="53"/>
  <c r="AE128" i="53"/>
  <c r="AC128" i="53"/>
  <c r="AE127" i="53"/>
  <c r="AF127" i="53"/>
  <c r="AC127" i="53"/>
  <c r="AB96" i="53"/>
  <c r="AF95" i="53"/>
  <c r="AE95" i="53"/>
  <c r="AD95" i="53"/>
  <c r="AC95" i="53"/>
  <c r="AE94" i="53"/>
  <c r="AF94" i="53"/>
  <c r="AC94" i="53"/>
  <c r="AD94" i="53"/>
  <c r="AF70" i="53"/>
  <c r="AB71" i="53"/>
  <c r="AD71" i="53" s="1"/>
  <c r="AD70" i="53"/>
  <c r="AC70" i="53"/>
  <c r="AF128" i="52"/>
  <c r="AE128" i="52"/>
  <c r="AD128" i="52"/>
  <c r="AB129" i="52"/>
  <c r="AD129" i="52" s="1"/>
  <c r="AF127" i="52"/>
  <c r="AC127" i="52"/>
  <c r="AD127" i="52"/>
  <c r="AE127" i="52"/>
  <c r="AF99" i="52"/>
  <c r="AE99" i="52"/>
  <c r="AD99" i="52"/>
  <c r="AC99" i="52"/>
  <c r="AB100" i="52"/>
  <c r="AB101" i="52" s="1"/>
  <c r="M68" i="19"/>
  <c r="J68" i="19"/>
  <c r="D69" i="19" s="1"/>
  <c r="U64" i="19"/>
  <c r="Y64" i="19" s="1"/>
  <c r="R65" i="19" s="1"/>
  <c r="I27" i="36"/>
  <c r="U27" i="36" s="1"/>
  <c r="BE27" i="36"/>
  <c r="AE28" i="36"/>
  <c r="AB130" i="63" l="1"/>
  <c r="AE130" i="63" s="1"/>
  <c r="AD67" i="62"/>
  <c r="AC67" i="62"/>
  <c r="AF67" i="62"/>
  <c r="AE67" i="62"/>
  <c r="AD129" i="63"/>
  <c r="AE129" i="63"/>
  <c r="AC129" i="63"/>
  <c r="AC72" i="52"/>
  <c r="AF72" i="52"/>
  <c r="AE72" i="52"/>
  <c r="AC71" i="52"/>
  <c r="AD71" i="52"/>
  <c r="AD72" i="52"/>
  <c r="AE71" i="52"/>
  <c r="AF71" i="52"/>
  <c r="AC68" i="60"/>
  <c r="AD68" i="60"/>
  <c r="AE68" i="60"/>
  <c r="AF68" i="60"/>
  <c r="AB69" i="60"/>
  <c r="AC68" i="57"/>
  <c r="AF68" i="57"/>
  <c r="AD68" i="57"/>
  <c r="AE68" i="57"/>
  <c r="AB69" i="57"/>
  <c r="AC67" i="58"/>
  <c r="AD67" i="58"/>
  <c r="AE67" i="58"/>
  <c r="AF67" i="58"/>
  <c r="AB68" i="58"/>
  <c r="AF67" i="56"/>
  <c r="AD67" i="56"/>
  <c r="AE67" i="56"/>
  <c r="AB68" i="56"/>
  <c r="AC67" i="56"/>
  <c r="AC67" i="59"/>
  <c r="AD67" i="59"/>
  <c r="AE67" i="59"/>
  <c r="AF67" i="59"/>
  <c r="AB68" i="59"/>
  <c r="AC67" i="63"/>
  <c r="AD67" i="63"/>
  <c r="AE67" i="63"/>
  <c r="AF67" i="63"/>
  <c r="AB68" i="63"/>
  <c r="AC68" i="62"/>
  <c r="AB69" i="62"/>
  <c r="AD68" i="62"/>
  <c r="AE68" i="62"/>
  <c r="AF68" i="62"/>
  <c r="AC68" i="61"/>
  <c r="AB69" i="61"/>
  <c r="AD68" i="61"/>
  <c r="AE68" i="61"/>
  <c r="AF68" i="61"/>
  <c r="AB97" i="63"/>
  <c r="AF96" i="63"/>
  <c r="AE96" i="63"/>
  <c r="AD96" i="63"/>
  <c r="AC96" i="63"/>
  <c r="AC129" i="62"/>
  <c r="AD129" i="62"/>
  <c r="AE129" i="62"/>
  <c r="AB130" i="62"/>
  <c r="AD130" i="62" s="1"/>
  <c r="AB97" i="62"/>
  <c r="AF96" i="62"/>
  <c r="AE96" i="62"/>
  <c r="AD96" i="62"/>
  <c r="AC96" i="62"/>
  <c r="AC129" i="61"/>
  <c r="AD129" i="61"/>
  <c r="AE129" i="61"/>
  <c r="AB130" i="61"/>
  <c r="AF130" i="61" s="1"/>
  <c r="AB97" i="61"/>
  <c r="AF96" i="61"/>
  <c r="AE96" i="61"/>
  <c r="AD96" i="61"/>
  <c r="AC96" i="61"/>
  <c r="AC129" i="60"/>
  <c r="AD129" i="60"/>
  <c r="AE129" i="60"/>
  <c r="AB130" i="60"/>
  <c r="AD130" i="60" s="1"/>
  <c r="AB97" i="60"/>
  <c r="AF96" i="60"/>
  <c r="AE96" i="60"/>
  <c r="AD96" i="60"/>
  <c r="AC96" i="60"/>
  <c r="AB130" i="59"/>
  <c r="AF129" i="59"/>
  <c r="AE129" i="59"/>
  <c r="AD129" i="59"/>
  <c r="AC129" i="59"/>
  <c r="AC96" i="59"/>
  <c r="AB97" i="59"/>
  <c r="AD97" i="59" s="1"/>
  <c r="AF96" i="59"/>
  <c r="AE96" i="59"/>
  <c r="AC129" i="58"/>
  <c r="AD129" i="58"/>
  <c r="AE129" i="58"/>
  <c r="AF129" i="58"/>
  <c r="AC130" i="58"/>
  <c r="AB131" i="58"/>
  <c r="AF130" i="58"/>
  <c r="AE130" i="58"/>
  <c r="AD130" i="58"/>
  <c r="AB97" i="58"/>
  <c r="AF96" i="58"/>
  <c r="AE96" i="58"/>
  <c r="AD96" i="58"/>
  <c r="AC96" i="58"/>
  <c r="AC130" i="57"/>
  <c r="AB131" i="57"/>
  <c r="AF130" i="57"/>
  <c r="AE130" i="57"/>
  <c r="AD130" i="57"/>
  <c r="AB97" i="57"/>
  <c r="AF96" i="57"/>
  <c r="AE96" i="57"/>
  <c r="AD96" i="57"/>
  <c r="AC96" i="57"/>
  <c r="AB130" i="56"/>
  <c r="AF129" i="56"/>
  <c r="AE129" i="56"/>
  <c r="AD129" i="56"/>
  <c r="AC129" i="56"/>
  <c r="AC96" i="56"/>
  <c r="AB97" i="56"/>
  <c r="AE97" i="56" s="1"/>
  <c r="AF96" i="56"/>
  <c r="AE96" i="56"/>
  <c r="AC129" i="55"/>
  <c r="AE129" i="55"/>
  <c r="AD129" i="55"/>
  <c r="AF129" i="55"/>
  <c r="AC130" i="55"/>
  <c r="AB131" i="55"/>
  <c r="AF130" i="55"/>
  <c r="AE130" i="55"/>
  <c r="AD130" i="55"/>
  <c r="AB97" i="55"/>
  <c r="AF96" i="55"/>
  <c r="AE96" i="55"/>
  <c r="AD96" i="55"/>
  <c r="AC96" i="55"/>
  <c r="AD71" i="55"/>
  <c r="AC71" i="55"/>
  <c r="AB72" i="55"/>
  <c r="AC72" i="55" s="1"/>
  <c r="AF71" i="55"/>
  <c r="AF129" i="54"/>
  <c r="AE129" i="54"/>
  <c r="AC129" i="54"/>
  <c r="AD129" i="54"/>
  <c r="AC130" i="54"/>
  <c r="AB131" i="54"/>
  <c r="AF130" i="54"/>
  <c r="AE130" i="54"/>
  <c r="AD130" i="54"/>
  <c r="AB97" i="54"/>
  <c r="AF96" i="54"/>
  <c r="AD96" i="54"/>
  <c r="AC96" i="54"/>
  <c r="AE96" i="54"/>
  <c r="AE73" i="54"/>
  <c r="AD73" i="54"/>
  <c r="AC73" i="54"/>
  <c r="AB74" i="54"/>
  <c r="AC74" i="54" s="1"/>
  <c r="AC129" i="53"/>
  <c r="AD129" i="53"/>
  <c r="AE129" i="53"/>
  <c r="AF129" i="53"/>
  <c r="AC130" i="53"/>
  <c r="AB131" i="53"/>
  <c r="AF130" i="53"/>
  <c r="AE130" i="53"/>
  <c r="AD130" i="53"/>
  <c r="AF96" i="53"/>
  <c r="AE96" i="53"/>
  <c r="AD96" i="53"/>
  <c r="AC96" i="53"/>
  <c r="AB97" i="53"/>
  <c r="AC71" i="53"/>
  <c r="AB72" i="53"/>
  <c r="AB73" i="53" s="1"/>
  <c r="AF71" i="53"/>
  <c r="AE71" i="53"/>
  <c r="AF129" i="52"/>
  <c r="AE129" i="52"/>
  <c r="AC129" i="52"/>
  <c r="AB130" i="52"/>
  <c r="AC130" i="52" s="1"/>
  <c r="AB102" i="52"/>
  <c r="AF101" i="52"/>
  <c r="AE101" i="52"/>
  <c r="AD101" i="52"/>
  <c r="AC101" i="52"/>
  <c r="AE100" i="52"/>
  <c r="AC100" i="52"/>
  <c r="AF100" i="52"/>
  <c r="AD100" i="52"/>
  <c r="AC73" i="52"/>
  <c r="AE73" i="52"/>
  <c r="AD73" i="52"/>
  <c r="AF73" i="52"/>
  <c r="E69" i="19"/>
  <c r="G69" i="19" s="1"/>
  <c r="L69" i="19" s="1"/>
  <c r="F69" i="19"/>
  <c r="AB64" i="19"/>
  <c r="S65" i="19"/>
  <c r="V65" i="19" s="1"/>
  <c r="AF28" i="36"/>
  <c r="AR28" i="36" s="1"/>
  <c r="J27" i="36"/>
  <c r="V27" i="36" s="1"/>
  <c r="BF27" i="36"/>
  <c r="AQ28" i="36"/>
  <c r="AD130" i="63" l="1"/>
  <c r="AC130" i="63"/>
  <c r="AB131" i="63"/>
  <c r="AC131" i="63" s="1"/>
  <c r="AF130" i="63"/>
  <c r="AC68" i="59"/>
  <c r="AD68" i="59"/>
  <c r="AF68" i="59"/>
  <c r="AE68" i="59"/>
  <c r="AB69" i="59"/>
  <c r="AC68" i="58"/>
  <c r="AD68" i="58"/>
  <c r="AE68" i="58"/>
  <c r="AF68" i="58"/>
  <c r="AB69" i="58"/>
  <c r="AB70" i="60"/>
  <c r="AC69" i="60"/>
  <c r="AD69" i="60"/>
  <c r="AF69" i="60"/>
  <c r="AE69" i="60"/>
  <c r="AF68" i="56"/>
  <c r="AB69" i="56"/>
  <c r="AC68" i="56"/>
  <c r="AD68" i="56"/>
  <c r="AE68" i="56"/>
  <c r="AC69" i="57"/>
  <c r="AF69" i="57"/>
  <c r="AB70" i="57"/>
  <c r="AD69" i="57"/>
  <c r="AE69" i="57"/>
  <c r="AC69" i="62"/>
  <c r="AD69" i="62"/>
  <c r="AE69" i="62"/>
  <c r="AF69" i="62"/>
  <c r="AB70" i="62"/>
  <c r="AC68" i="63"/>
  <c r="AD68" i="63"/>
  <c r="AE68" i="63"/>
  <c r="AF68" i="63"/>
  <c r="AB69" i="63"/>
  <c r="AC69" i="61"/>
  <c r="AD69" i="61"/>
  <c r="AE69" i="61"/>
  <c r="AF69" i="61"/>
  <c r="AB70" i="61"/>
  <c r="AC97" i="63"/>
  <c r="AB98" i="63"/>
  <c r="AD97" i="63"/>
  <c r="AF97" i="63"/>
  <c r="AE97" i="63"/>
  <c r="AC130" i="62"/>
  <c r="AB131" i="62"/>
  <c r="AC131" i="62" s="1"/>
  <c r="AF130" i="62"/>
  <c r="AE130" i="62"/>
  <c r="AC97" i="62"/>
  <c r="AB98" i="62"/>
  <c r="AF97" i="62"/>
  <c r="AE97" i="62"/>
  <c r="AD97" i="62"/>
  <c r="AC130" i="61"/>
  <c r="AD130" i="61"/>
  <c r="AE130" i="61"/>
  <c r="AB131" i="61"/>
  <c r="AC131" i="61" s="1"/>
  <c r="AC97" i="61"/>
  <c r="AB98" i="61"/>
  <c r="AF97" i="61"/>
  <c r="AE97" i="61"/>
  <c r="AD97" i="61"/>
  <c r="AC130" i="60"/>
  <c r="AB131" i="60"/>
  <c r="AC131" i="60" s="1"/>
  <c r="AF130" i="60"/>
  <c r="AE130" i="60"/>
  <c r="AC97" i="60"/>
  <c r="AB98" i="60"/>
  <c r="AF97" i="60"/>
  <c r="AE97" i="60"/>
  <c r="AD97" i="60"/>
  <c r="AC130" i="59"/>
  <c r="AB131" i="59"/>
  <c r="AF130" i="59"/>
  <c r="AE130" i="59"/>
  <c r="AD130" i="59"/>
  <c r="AC97" i="59"/>
  <c r="AB98" i="59"/>
  <c r="AC98" i="59" s="1"/>
  <c r="AF97" i="59"/>
  <c r="AE97" i="59"/>
  <c r="AB132" i="58"/>
  <c r="AF131" i="58"/>
  <c r="AE131" i="58"/>
  <c r="AD131" i="58"/>
  <c r="AC131" i="58"/>
  <c r="AC97" i="58"/>
  <c r="AB98" i="58"/>
  <c r="AF97" i="58"/>
  <c r="AE97" i="58"/>
  <c r="AD97" i="58"/>
  <c r="AB132" i="57"/>
  <c r="AF131" i="57"/>
  <c r="AE131" i="57"/>
  <c r="AD131" i="57"/>
  <c r="AC131" i="57"/>
  <c r="AC97" i="57"/>
  <c r="AB98" i="57"/>
  <c r="AF97" i="57"/>
  <c r="AE97" i="57"/>
  <c r="AD97" i="57"/>
  <c r="AC130" i="56"/>
  <c r="AB131" i="56"/>
  <c r="AF130" i="56"/>
  <c r="AE130" i="56"/>
  <c r="AD130" i="56"/>
  <c r="AC97" i="56"/>
  <c r="AB98" i="56"/>
  <c r="AC98" i="56" s="1"/>
  <c r="AF97" i="56"/>
  <c r="AD97" i="56"/>
  <c r="AB132" i="55"/>
  <c r="AF131" i="55"/>
  <c r="AE131" i="55"/>
  <c r="AD131" i="55"/>
  <c r="AC131" i="55"/>
  <c r="AC97" i="55"/>
  <c r="AB98" i="55"/>
  <c r="AF97" i="55"/>
  <c r="AE97" i="55"/>
  <c r="AD97" i="55"/>
  <c r="AB73" i="55"/>
  <c r="AB74" i="55" s="1"/>
  <c r="AF72" i="55"/>
  <c r="AE72" i="55"/>
  <c r="AD72" i="55"/>
  <c r="AB132" i="54"/>
  <c r="AE131" i="54"/>
  <c r="AD131" i="54"/>
  <c r="AC131" i="54"/>
  <c r="AF131" i="54"/>
  <c r="AB98" i="54"/>
  <c r="AF97" i="54"/>
  <c r="AE97" i="54"/>
  <c r="AD97" i="54"/>
  <c r="AC97" i="54"/>
  <c r="AF74" i="54"/>
  <c r="AB75" i="54"/>
  <c r="AC75" i="54" s="1"/>
  <c r="AE74" i="54"/>
  <c r="AD74" i="54"/>
  <c r="AB132" i="53"/>
  <c r="AF131" i="53"/>
  <c r="AE131" i="53"/>
  <c r="AD131" i="53"/>
  <c r="AC131" i="53"/>
  <c r="AC97" i="53"/>
  <c r="AB98" i="53"/>
  <c r="AF97" i="53"/>
  <c r="AE97" i="53"/>
  <c r="AD97" i="53"/>
  <c r="AF72" i="53"/>
  <c r="AE72" i="53"/>
  <c r="AD72" i="53"/>
  <c r="AC72" i="53"/>
  <c r="AF73" i="53"/>
  <c r="AE73" i="53"/>
  <c r="AD73" i="53"/>
  <c r="AC73" i="53"/>
  <c r="AB74" i="53"/>
  <c r="AB131" i="52"/>
  <c r="AF131" i="52" s="1"/>
  <c r="AF130" i="52"/>
  <c r="AE130" i="52"/>
  <c r="AD130" i="52"/>
  <c r="AC102" i="52"/>
  <c r="AB103" i="52"/>
  <c r="AF102" i="52"/>
  <c r="AE102" i="52"/>
  <c r="AD102" i="52"/>
  <c r="AD74" i="52"/>
  <c r="AE74" i="52"/>
  <c r="AC74" i="52"/>
  <c r="AF74" i="52"/>
  <c r="AA65" i="19"/>
  <c r="J69" i="19"/>
  <c r="D73" i="19" s="1"/>
  <c r="F73" i="19" s="1"/>
  <c r="M69" i="19"/>
  <c r="T65" i="19"/>
  <c r="AG28" i="36"/>
  <c r="AS28" i="36" s="1"/>
  <c r="K27" i="36"/>
  <c r="W27" i="36" s="1"/>
  <c r="BG27" i="36"/>
  <c r="AB132" i="63" l="1"/>
  <c r="AB133" i="63" s="1"/>
  <c r="AF131" i="63"/>
  <c r="AE131" i="63"/>
  <c r="AD131" i="63"/>
  <c r="AF69" i="56"/>
  <c r="AC69" i="56"/>
  <c r="AD69" i="56"/>
  <c r="AE69" i="56"/>
  <c r="AB70" i="56"/>
  <c r="AC69" i="59"/>
  <c r="AD69" i="59"/>
  <c r="AE69" i="59"/>
  <c r="AF69" i="59"/>
  <c r="AB70" i="59"/>
  <c r="AC69" i="58"/>
  <c r="AE69" i="58"/>
  <c r="AD69" i="58"/>
  <c r="AF69" i="58"/>
  <c r="AB70" i="58"/>
  <c r="AC70" i="57"/>
  <c r="AE70" i="57"/>
  <c r="AF70" i="57"/>
  <c r="AD70" i="57"/>
  <c r="AB71" i="57"/>
  <c r="AB71" i="60"/>
  <c r="AE70" i="60"/>
  <c r="AD70" i="60"/>
  <c r="AF70" i="60"/>
  <c r="AC70" i="60"/>
  <c r="AC70" i="62"/>
  <c r="AD70" i="62"/>
  <c r="AE70" i="62"/>
  <c r="AF70" i="62"/>
  <c r="AB71" i="62"/>
  <c r="AE70" i="61"/>
  <c r="AC70" i="61"/>
  <c r="AD70" i="61"/>
  <c r="AF70" i="61"/>
  <c r="AB71" i="61"/>
  <c r="AC69" i="63"/>
  <c r="AF69" i="63"/>
  <c r="AE69" i="63"/>
  <c r="AD69" i="63"/>
  <c r="AB70" i="63"/>
  <c r="AB99" i="63"/>
  <c r="AF98" i="63"/>
  <c r="AE98" i="63"/>
  <c r="AD98" i="63"/>
  <c r="AC98" i="63"/>
  <c r="AB132" i="62"/>
  <c r="AF132" i="62" s="1"/>
  <c r="AF131" i="62"/>
  <c r="AE131" i="62"/>
  <c r="AD131" i="62"/>
  <c r="AB99" i="62"/>
  <c r="AF98" i="62"/>
  <c r="AE98" i="62"/>
  <c r="AD98" i="62"/>
  <c r="AC98" i="62"/>
  <c r="AB132" i="61"/>
  <c r="AF132" i="61" s="1"/>
  <c r="AF131" i="61"/>
  <c r="AE131" i="61"/>
  <c r="AD131" i="61"/>
  <c r="AB99" i="61"/>
  <c r="AF98" i="61"/>
  <c r="AE98" i="61"/>
  <c r="AD98" i="61"/>
  <c r="AC98" i="61"/>
  <c r="AB132" i="60"/>
  <c r="AF132" i="60" s="1"/>
  <c r="AF131" i="60"/>
  <c r="AE131" i="60"/>
  <c r="AD131" i="60"/>
  <c r="AB99" i="60"/>
  <c r="AF98" i="60"/>
  <c r="AE98" i="60"/>
  <c r="AD98" i="60"/>
  <c r="AC98" i="60"/>
  <c r="AB132" i="59"/>
  <c r="AF131" i="59"/>
  <c r="AE131" i="59"/>
  <c r="AD131" i="59"/>
  <c r="AC131" i="59"/>
  <c r="AB99" i="59"/>
  <c r="AF99" i="59" s="1"/>
  <c r="AF98" i="59"/>
  <c r="AE98" i="59"/>
  <c r="AD98" i="59"/>
  <c r="AE132" i="58"/>
  <c r="AD132" i="58"/>
  <c r="AC132" i="58"/>
  <c r="AB133" i="58"/>
  <c r="AF132" i="58"/>
  <c r="AB99" i="58"/>
  <c r="AF98" i="58"/>
  <c r="AE98" i="58"/>
  <c r="AD98" i="58"/>
  <c r="AC98" i="58"/>
  <c r="AE132" i="57"/>
  <c r="AD132" i="57"/>
  <c r="AC132" i="57"/>
  <c r="AB133" i="57"/>
  <c r="AF132" i="57"/>
  <c r="AB99" i="57"/>
  <c r="AF98" i="57"/>
  <c r="AE98" i="57"/>
  <c r="AD98" i="57"/>
  <c r="AC98" i="57"/>
  <c r="AB132" i="56"/>
  <c r="AF131" i="56"/>
  <c r="AE131" i="56"/>
  <c r="AD131" i="56"/>
  <c r="AC131" i="56"/>
  <c r="AB99" i="56"/>
  <c r="AB100" i="56" s="1"/>
  <c r="AF98" i="56"/>
  <c r="AE98" i="56"/>
  <c r="AD98" i="56"/>
  <c r="AE132" i="55"/>
  <c r="AD132" i="55"/>
  <c r="AC132" i="55"/>
  <c r="AB133" i="55"/>
  <c r="AF132" i="55"/>
  <c r="AB99" i="55"/>
  <c r="AF98" i="55"/>
  <c r="AE98" i="55"/>
  <c r="AD98" i="55"/>
  <c r="AC98" i="55"/>
  <c r="AF73" i="55"/>
  <c r="AE73" i="55"/>
  <c r="AD73" i="55"/>
  <c r="AC73" i="55"/>
  <c r="AB75" i="55"/>
  <c r="AF74" i="55"/>
  <c r="AE74" i="55"/>
  <c r="AD74" i="55"/>
  <c r="AC74" i="55"/>
  <c r="AE132" i="54"/>
  <c r="AD132" i="54"/>
  <c r="AB133" i="54"/>
  <c r="AC132" i="54"/>
  <c r="AF132" i="54"/>
  <c r="AB99" i="54"/>
  <c r="AF98" i="54"/>
  <c r="AE98" i="54"/>
  <c r="AD98" i="54"/>
  <c r="AC98" i="54"/>
  <c r="AB76" i="54"/>
  <c r="AC76" i="54" s="1"/>
  <c r="AF75" i="54"/>
  <c r="AE75" i="54"/>
  <c r="AD75" i="54"/>
  <c r="AE132" i="53"/>
  <c r="AC132" i="53"/>
  <c r="AB133" i="53"/>
  <c r="AF132" i="53"/>
  <c r="AD132" i="53"/>
  <c r="AB99" i="53"/>
  <c r="AF98" i="53"/>
  <c r="AE98" i="53"/>
  <c r="AD98" i="53"/>
  <c r="AC98" i="53"/>
  <c r="AD131" i="52"/>
  <c r="AE131" i="52"/>
  <c r="AB75" i="53"/>
  <c r="AF74" i="53"/>
  <c r="AE74" i="53"/>
  <c r="AD74" i="53"/>
  <c r="AC74" i="53"/>
  <c r="AC131" i="52"/>
  <c r="AB132" i="52"/>
  <c r="AC132" i="52" s="1"/>
  <c r="AB104" i="52"/>
  <c r="AF103" i="52"/>
  <c r="AE103" i="52"/>
  <c r="AD103" i="52"/>
  <c r="AC103" i="52"/>
  <c r="AC75" i="52"/>
  <c r="AD75" i="52"/>
  <c r="AE75" i="52"/>
  <c r="AF75" i="52"/>
  <c r="E73" i="19"/>
  <c r="G73" i="19" s="1"/>
  <c r="L73" i="19" s="1"/>
  <c r="U65" i="19"/>
  <c r="Y65" i="19" s="1"/>
  <c r="R66" i="19" s="1"/>
  <c r="L27" i="36"/>
  <c r="X27" i="36" s="1"/>
  <c r="BH27" i="36"/>
  <c r="AH28" i="36"/>
  <c r="AT28" i="36" s="1"/>
  <c r="AD132" i="63" l="1"/>
  <c r="AF132" i="63"/>
  <c r="AE132" i="63"/>
  <c r="AC132" i="63"/>
  <c r="AE70" i="58"/>
  <c r="AF70" i="58"/>
  <c r="AD70" i="58"/>
  <c r="AC70" i="58"/>
  <c r="AB71" i="58"/>
  <c r="AF70" i="56"/>
  <c r="AD70" i="56"/>
  <c r="AC70" i="56"/>
  <c r="AE70" i="56"/>
  <c r="AB71" i="56"/>
  <c r="AD71" i="57"/>
  <c r="AC71" i="57"/>
  <c r="AE71" i="57"/>
  <c r="AF71" i="57"/>
  <c r="AB72" i="57"/>
  <c r="AE71" i="60"/>
  <c r="AD71" i="60"/>
  <c r="AB72" i="60"/>
  <c r="AC71" i="60"/>
  <c r="AF71" i="60"/>
  <c r="AB71" i="59"/>
  <c r="AD70" i="59"/>
  <c r="AC70" i="59"/>
  <c r="AF70" i="59"/>
  <c r="AE70" i="59"/>
  <c r="AC70" i="63"/>
  <c r="AD70" i="63"/>
  <c r="AE70" i="63"/>
  <c r="AF70" i="63"/>
  <c r="AB71" i="63"/>
  <c r="AE71" i="62"/>
  <c r="AF71" i="62"/>
  <c r="AB72" i="62"/>
  <c r="AC71" i="62"/>
  <c r="AD71" i="62"/>
  <c r="AE71" i="61"/>
  <c r="AB72" i="61"/>
  <c r="AC71" i="61"/>
  <c r="AD71" i="61"/>
  <c r="AF71" i="61"/>
  <c r="AB134" i="63"/>
  <c r="AF133" i="63"/>
  <c r="AE133" i="63"/>
  <c r="AD133" i="63"/>
  <c r="AC133" i="63"/>
  <c r="AE99" i="63"/>
  <c r="AD99" i="63"/>
  <c r="AF99" i="63"/>
  <c r="AC99" i="63"/>
  <c r="AB100" i="63"/>
  <c r="AE132" i="62"/>
  <c r="AD132" i="62"/>
  <c r="AC132" i="62"/>
  <c r="AB133" i="62"/>
  <c r="AC133" i="62" s="1"/>
  <c r="AE99" i="62"/>
  <c r="AD99" i="62"/>
  <c r="AC99" i="62"/>
  <c r="AB100" i="62"/>
  <c r="AF99" i="62"/>
  <c r="AC132" i="61"/>
  <c r="AB133" i="61"/>
  <c r="AC133" i="61" s="1"/>
  <c r="AE132" i="61"/>
  <c r="AD132" i="61"/>
  <c r="AE99" i="61"/>
  <c r="AD99" i="61"/>
  <c r="AC99" i="61"/>
  <c r="AB100" i="61"/>
  <c r="AF99" i="61"/>
  <c r="AE132" i="60"/>
  <c r="AD132" i="60"/>
  <c r="AC132" i="60"/>
  <c r="AB133" i="60"/>
  <c r="AC133" i="60" s="1"/>
  <c r="AE99" i="60"/>
  <c r="AD99" i="60"/>
  <c r="AC99" i="60"/>
  <c r="AB100" i="60"/>
  <c r="AF99" i="60"/>
  <c r="AE132" i="59"/>
  <c r="AD132" i="59"/>
  <c r="AC132" i="59"/>
  <c r="AB133" i="59"/>
  <c r="AF132" i="59"/>
  <c r="AE99" i="59"/>
  <c r="AD99" i="59"/>
  <c r="AC99" i="59"/>
  <c r="AB100" i="59"/>
  <c r="AC100" i="59" s="1"/>
  <c r="AB134" i="58"/>
  <c r="AF133" i="58"/>
  <c r="AE133" i="58"/>
  <c r="AD133" i="58"/>
  <c r="AC133" i="58"/>
  <c r="AE99" i="58"/>
  <c r="AD99" i="58"/>
  <c r="AC99" i="58"/>
  <c r="AB100" i="58"/>
  <c r="AF99" i="58"/>
  <c r="AB134" i="57"/>
  <c r="AF133" i="57"/>
  <c r="AE133" i="57"/>
  <c r="AD133" i="57"/>
  <c r="AC133" i="57"/>
  <c r="AE99" i="57"/>
  <c r="AD99" i="57"/>
  <c r="AC99" i="57"/>
  <c r="AB100" i="57"/>
  <c r="AF99" i="57"/>
  <c r="AE132" i="56"/>
  <c r="AD132" i="56"/>
  <c r="AC132" i="56"/>
  <c r="AB133" i="56"/>
  <c r="AF132" i="56"/>
  <c r="AE99" i="56"/>
  <c r="AD99" i="56"/>
  <c r="AC99" i="56"/>
  <c r="AF99" i="56"/>
  <c r="AB101" i="56"/>
  <c r="AF100" i="56"/>
  <c r="AE100" i="56"/>
  <c r="AD100" i="56"/>
  <c r="AC100" i="56"/>
  <c r="AB134" i="55"/>
  <c r="AF133" i="55"/>
  <c r="AE133" i="55"/>
  <c r="AD133" i="55"/>
  <c r="AC133" i="55"/>
  <c r="AE99" i="55"/>
  <c r="AD99" i="55"/>
  <c r="AC99" i="55"/>
  <c r="AB100" i="55"/>
  <c r="AF99" i="55"/>
  <c r="AB76" i="55"/>
  <c r="AF75" i="55"/>
  <c r="AE75" i="55"/>
  <c r="AD75" i="55"/>
  <c r="AC75" i="55"/>
  <c r="AB134" i="54"/>
  <c r="AF133" i="54"/>
  <c r="AE133" i="54"/>
  <c r="AD133" i="54"/>
  <c r="AC133" i="54"/>
  <c r="AD99" i="54"/>
  <c r="AC99" i="54"/>
  <c r="AB100" i="54"/>
  <c r="AE99" i="54"/>
  <c r="AF99" i="54"/>
  <c r="AB77" i="54"/>
  <c r="AB78" i="54" s="1"/>
  <c r="AF76" i="54"/>
  <c r="AE76" i="54"/>
  <c r="AD76" i="54"/>
  <c r="AB134" i="53"/>
  <c r="AF133" i="53"/>
  <c r="AE133" i="53"/>
  <c r="AD133" i="53"/>
  <c r="AC133" i="53"/>
  <c r="AE99" i="53"/>
  <c r="AD99" i="53"/>
  <c r="AB100" i="53"/>
  <c r="AC99" i="53"/>
  <c r="AF99" i="53"/>
  <c r="AB76" i="53"/>
  <c r="AF75" i="53"/>
  <c r="AE75" i="53"/>
  <c r="AD75" i="53"/>
  <c r="AC75" i="53"/>
  <c r="AE132" i="52"/>
  <c r="AB133" i="52"/>
  <c r="AC133" i="52" s="1"/>
  <c r="AD132" i="52"/>
  <c r="AF132" i="52"/>
  <c r="AE104" i="52"/>
  <c r="AD104" i="52"/>
  <c r="AC104" i="52"/>
  <c r="AB105" i="52"/>
  <c r="AF104" i="52"/>
  <c r="AC76" i="52"/>
  <c r="AD76" i="52"/>
  <c r="AE76" i="52"/>
  <c r="AF76" i="52"/>
  <c r="M73" i="19"/>
  <c r="J73" i="19"/>
  <c r="D74" i="19" s="1"/>
  <c r="F74" i="19" s="1"/>
  <c r="AB65" i="19"/>
  <c r="S66" i="19"/>
  <c r="V66" i="19" s="1"/>
  <c r="M27" i="36"/>
  <c r="Y27" i="36" s="1"/>
  <c r="BI27" i="36"/>
  <c r="N27" i="36" s="1"/>
  <c r="Z27" i="36" s="1"/>
  <c r="AI28" i="36"/>
  <c r="AU28" i="36" s="1"/>
  <c r="AC72" i="57" l="1"/>
  <c r="AD72" i="57"/>
  <c r="AE72" i="57"/>
  <c r="AF72" i="57"/>
  <c r="AB73" i="57"/>
  <c r="AE71" i="58"/>
  <c r="AB72" i="58"/>
  <c r="AC71" i="58"/>
  <c r="AD71" i="58"/>
  <c r="AF71" i="58"/>
  <c r="AC72" i="60"/>
  <c r="AD72" i="60"/>
  <c r="AE72" i="60"/>
  <c r="AF72" i="60"/>
  <c r="AB73" i="60"/>
  <c r="AD71" i="59"/>
  <c r="AE71" i="59"/>
  <c r="AF71" i="59"/>
  <c r="AB72" i="59"/>
  <c r="AC71" i="59"/>
  <c r="AF71" i="56"/>
  <c r="AD71" i="56"/>
  <c r="AB72" i="56"/>
  <c r="AC71" i="56"/>
  <c r="AE71" i="56"/>
  <c r="AE71" i="63"/>
  <c r="AF71" i="63"/>
  <c r="AB72" i="63"/>
  <c r="AC71" i="63"/>
  <c r="AD71" i="63"/>
  <c r="AC72" i="62"/>
  <c r="AD72" i="62"/>
  <c r="AE72" i="62"/>
  <c r="AF72" i="62"/>
  <c r="AB73" i="62"/>
  <c r="AC72" i="61"/>
  <c r="AE72" i="61"/>
  <c r="AF72" i="61"/>
  <c r="AB73" i="61"/>
  <c r="AD72" i="61"/>
  <c r="AB135" i="63"/>
  <c r="AF134" i="63"/>
  <c r="AE134" i="63"/>
  <c r="AD134" i="63"/>
  <c r="AC134" i="63"/>
  <c r="AB101" i="63"/>
  <c r="AF100" i="63"/>
  <c r="AE100" i="63"/>
  <c r="AD100" i="63"/>
  <c r="AC100" i="63"/>
  <c r="AB134" i="62"/>
  <c r="AC134" i="62" s="1"/>
  <c r="AF133" i="62"/>
  <c r="AE133" i="62"/>
  <c r="AD133" i="62"/>
  <c r="AB101" i="62"/>
  <c r="AF100" i="62"/>
  <c r="AE100" i="62"/>
  <c r="AD100" i="62"/>
  <c r="AC100" i="62"/>
  <c r="AB134" i="61"/>
  <c r="AC134" i="61" s="1"/>
  <c r="AF133" i="61"/>
  <c r="AE133" i="61"/>
  <c r="AD133" i="61"/>
  <c r="AB101" i="61"/>
  <c r="AF100" i="61"/>
  <c r="AE100" i="61"/>
  <c r="AD100" i="61"/>
  <c r="AC100" i="61"/>
  <c r="AB134" i="60"/>
  <c r="AC134" i="60" s="1"/>
  <c r="AF133" i="60"/>
  <c r="AE133" i="60"/>
  <c r="AD133" i="60"/>
  <c r="AB101" i="60"/>
  <c r="AF100" i="60"/>
  <c r="AE100" i="60"/>
  <c r="AD100" i="60"/>
  <c r="AC100" i="60"/>
  <c r="AB134" i="59"/>
  <c r="AF133" i="59"/>
  <c r="AE133" i="59"/>
  <c r="AD133" i="59"/>
  <c r="AC133" i="59"/>
  <c r="AB101" i="59"/>
  <c r="AC101" i="59" s="1"/>
  <c r="AF100" i="59"/>
  <c r="AE100" i="59"/>
  <c r="AD100" i="59"/>
  <c r="AB135" i="58"/>
  <c r="AF134" i="58"/>
  <c r="AE134" i="58"/>
  <c r="AD134" i="58"/>
  <c r="AC134" i="58"/>
  <c r="AB101" i="58"/>
  <c r="AF100" i="58"/>
  <c r="AE100" i="58"/>
  <c r="AD100" i="58"/>
  <c r="AC100" i="58"/>
  <c r="AB135" i="57"/>
  <c r="AF134" i="57"/>
  <c r="AE134" i="57"/>
  <c r="AD134" i="57"/>
  <c r="AC134" i="57"/>
  <c r="AB101" i="57"/>
  <c r="AF100" i="57"/>
  <c r="AE100" i="57"/>
  <c r="AD100" i="57"/>
  <c r="AC100" i="57"/>
  <c r="AB134" i="56"/>
  <c r="AF133" i="56"/>
  <c r="AE133" i="56"/>
  <c r="AD133" i="56"/>
  <c r="AC133" i="56"/>
  <c r="AB102" i="56"/>
  <c r="AF101" i="56"/>
  <c r="AE101" i="56"/>
  <c r="AD101" i="56"/>
  <c r="AC101" i="56"/>
  <c r="AB135" i="55"/>
  <c r="AF134" i="55"/>
  <c r="AE134" i="55"/>
  <c r="AD134" i="55"/>
  <c r="AC134" i="55"/>
  <c r="AB101" i="55"/>
  <c r="AF100" i="55"/>
  <c r="AE100" i="55"/>
  <c r="AD100" i="55"/>
  <c r="AC100" i="55"/>
  <c r="AC76" i="55"/>
  <c r="AB77" i="55"/>
  <c r="AF76" i="55"/>
  <c r="AE76" i="55"/>
  <c r="AD76" i="55"/>
  <c r="AB135" i="54"/>
  <c r="AE134" i="54"/>
  <c r="AD134" i="54"/>
  <c r="AC134" i="54"/>
  <c r="AF134" i="54"/>
  <c r="AB101" i="54"/>
  <c r="AF100" i="54"/>
  <c r="AE100" i="54"/>
  <c r="AD100" i="54"/>
  <c r="AC100" i="54"/>
  <c r="AE77" i="54"/>
  <c r="AC77" i="54"/>
  <c r="AD77" i="54"/>
  <c r="AF77" i="54"/>
  <c r="AE78" i="54"/>
  <c r="AD78" i="54"/>
  <c r="AC78" i="54"/>
  <c r="AB79" i="54"/>
  <c r="AF78" i="54"/>
  <c r="AB135" i="53"/>
  <c r="AF134" i="53"/>
  <c r="AE134" i="53"/>
  <c r="AD134" i="53"/>
  <c r="AC134" i="53"/>
  <c r="AB101" i="53"/>
  <c r="AF100" i="53"/>
  <c r="AE100" i="53"/>
  <c r="AD100" i="53"/>
  <c r="AC100" i="53"/>
  <c r="AB77" i="53"/>
  <c r="AF76" i="53"/>
  <c r="AE76" i="53"/>
  <c r="AD76" i="53"/>
  <c r="AC76" i="53"/>
  <c r="AB134" i="52"/>
  <c r="AC134" i="52" s="1"/>
  <c r="AF133" i="52"/>
  <c r="AE133" i="52"/>
  <c r="AD133" i="52"/>
  <c r="AB106" i="52"/>
  <c r="AF105" i="52"/>
  <c r="AE105" i="52"/>
  <c r="AD105" i="52"/>
  <c r="AC105" i="52"/>
  <c r="AC77" i="52"/>
  <c r="AF77" i="52"/>
  <c r="AD77" i="52"/>
  <c r="AE77" i="52"/>
  <c r="AA66" i="19"/>
  <c r="E74" i="19"/>
  <c r="M74" i="19" s="1"/>
  <c r="T66" i="19"/>
  <c r="AK28" i="36"/>
  <c r="AW28" i="36" s="1"/>
  <c r="P27" i="36"/>
  <c r="A28" i="36"/>
  <c r="AJ28" i="36"/>
  <c r="AV28" i="36" s="1"/>
  <c r="AB74" i="60" l="1"/>
  <c r="AC73" i="60"/>
  <c r="AD73" i="60"/>
  <c r="AF73" i="60"/>
  <c r="AE73" i="60"/>
  <c r="AB74" i="57"/>
  <c r="AC73" i="57"/>
  <c r="AD73" i="57"/>
  <c r="AE73" i="57"/>
  <c r="AF73" i="57"/>
  <c r="AF72" i="59"/>
  <c r="AB73" i="59"/>
  <c r="AC72" i="59"/>
  <c r="AD72" i="59"/>
  <c r="AE72" i="59"/>
  <c r="AC72" i="58"/>
  <c r="AD72" i="58"/>
  <c r="AE72" i="58"/>
  <c r="AF72" i="58"/>
  <c r="AB73" i="58"/>
  <c r="AF72" i="56"/>
  <c r="AD72" i="56"/>
  <c r="AE72" i="56"/>
  <c r="AB73" i="56"/>
  <c r="AC72" i="56"/>
  <c r="AB74" i="61"/>
  <c r="AC73" i="61"/>
  <c r="AD73" i="61"/>
  <c r="AE73" i="61"/>
  <c r="AF73" i="61"/>
  <c r="AC72" i="63"/>
  <c r="AD72" i="63"/>
  <c r="AE72" i="63"/>
  <c r="AF72" i="63"/>
  <c r="AB73" i="63"/>
  <c r="AB74" i="62"/>
  <c r="AC73" i="62"/>
  <c r="AD73" i="62"/>
  <c r="AE73" i="62"/>
  <c r="AF73" i="62"/>
  <c r="AB136" i="63"/>
  <c r="AF135" i="63"/>
  <c r="AE135" i="63"/>
  <c r="AD135" i="63"/>
  <c r="AC135" i="63"/>
  <c r="AB102" i="63"/>
  <c r="AF101" i="63"/>
  <c r="AE101" i="63"/>
  <c r="AD101" i="63"/>
  <c r="AC101" i="63"/>
  <c r="AD134" i="62"/>
  <c r="AB135" i="62"/>
  <c r="AC135" i="62" s="1"/>
  <c r="AF134" i="62"/>
  <c r="AE134" i="62"/>
  <c r="AB102" i="62"/>
  <c r="AF101" i="62"/>
  <c r="AE101" i="62"/>
  <c r="AD101" i="62"/>
  <c r="AC101" i="62"/>
  <c r="AB135" i="61"/>
  <c r="AE135" i="61" s="1"/>
  <c r="AF134" i="61"/>
  <c r="AE134" i="61"/>
  <c r="AD134" i="61"/>
  <c r="AB102" i="61"/>
  <c r="AF101" i="61"/>
  <c r="AE101" i="61"/>
  <c r="AD101" i="61"/>
  <c r="AC101" i="61"/>
  <c r="AB135" i="60"/>
  <c r="AC135" i="60" s="1"/>
  <c r="AF134" i="60"/>
  <c r="AE134" i="60"/>
  <c r="AD134" i="60"/>
  <c r="AB102" i="60"/>
  <c r="AF101" i="60"/>
  <c r="AE101" i="60"/>
  <c r="AD101" i="60"/>
  <c r="AC101" i="60"/>
  <c r="AB135" i="59"/>
  <c r="AF134" i="59"/>
  <c r="AE134" i="59"/>
  <c r="AD134" i="59"/>
  <c r="AC134" i="59"/>
  <c r="AB102" i="59"/>
  <c r="AC102" i="59" s="1"/>
  <c r="AF101" i="59"/>
  <c r="AE101" i="59"/>
  <c r="AD101" i="59"/>
  <c r="AB136" i="58"/>
  <c r="AF135" i="58"/>
  <c r="AE135" i="58"/>
  <c r="AD135" i="58"/>
  <c r="AC135" i="58"/>
  <c r="AB102" i="58"/>
  <c r="AF101" i="58"/>
  <c r="AE101" i="58"/>
  <c r="AD101" i="58"/>
  <c r="AC101" i="58"/>
  <c r="AB136" i="57"/>
  <c r="AF135" i="57"/>
  <c r="AE135" i="57"/>
  <c r="AD135" i="57"/>
  <c r="AC135" i="57"/>
  <c r="AB102" i="57"/>
  <c r="AF101" i="57"/>
  <c r="AE101" i="57"/>
  <c r="AD101" i="57"/>
  <c r="AC101" i="57"/>
  <c r="AB135" i="56"/>
  <c r="AF134" i="56"/>
  <c r="AE134" i="56"/>
  <c r="AD134" i="56"/>
  <c r="AC134" i="56"/>
  <c r="AC102" i="56"/>
  <c r="AB103" i="56"/>
  <c r="AF102" i="56"/>
  <c r="AE102" i="56"/>
  <c r="AD102" i="56"/>
  <c r="AB136" i="55"/>
  <c r="AF135" i="55"/>
  <c r="AE135" i="55"/>
  <c r="AD135" i="55"/>
  <c r="AC135" i="55"/>
  <c r="AB102" i="55"/>
  <c r="AF101" i="55"/>
  <c r="AE101" i="55"/>
  <c r="AD101" i="55"/>
  <c r="AC101" i="55"/>
  <c r="AB78" i="55"/>
  <c r="AF77" i="55"/>
  <c r="AE77" i="55"/>
  <c r="AD77" i="55"/>
  <c r="AC77" i="55"/>
  <c r="AB136" i="54"/>
  <c r="AF135" i="54"/>
  <c r="AE135" i="54"/>
  <c r="AD135" i="54"/>
  <c r="AC135" i="54"/>
  <c r="AD101" i="54"/>
  <c r="AE101" i="54"/>
  <c r="AC101" i="54"/>
  <c r="AB102" i="54"/>
  <c r="AF101" i="54"/>
  <c r="AB80" i="54"/>
  <c r="AF79" i="54"/>
  <c r="AD79" i="54"/>
  <c r="AC79" i="54"/>
  <c r="AE79" i="54"/>
  <c r="AB136" i="53"/>
  <c r="AF135" i="53"/>
  <c r="AE135" i="53"/>
  <c r="AD135" i="53"/>
  <c r="AC135" i="53"/>
  <c r="AB102" i="53"/>
  <c r="AE101" i="53"/>
  <c r="AD101" i="53"/>
  <c r="AC101" i="53"/>
  <c r="AF101" i="53"/>
  <c r="AB78" i="53"/>
  <c r="AF77" i="53"/>
  <c r="AE77" i="53"/>
  <c r="AD77" i="53"/>
  <c r="AC77" i="53"/>
  <c r="AF134" i="52"/>
  <c r="AB135" i="52"/>
  <c r="AE135" i="52" s="1"/>
  <c r="AE134" i="52"/>
  <c r="AD134" i="52"/>
  <c r="AB107" i="52"/>
  <c r="AF106" i="52"/>
  <c r="AE106" i="52"/>
  <c r="AD106" i="52"/>
  <c r="AC106" i="52"/>
  <c r="AC78" i="52"/>
  <c r="AD78" i="52"/>
  <c r="AE78" i="52"/>
  <c r="AF78" i="52"/>
  <c r="G74" i="19"/>
  <c r="L74" i="19" s="1"/>
  <c r="U66" i="19"/>
  <c r="Y66" i="19" s="1"/>
  <c r="R67" i="19" s="1"/>
  <c r="AL28" i="36"/>
  <c r="AX28" i="36"/>
  <c r="C28" i="36" s="1"/>
  <c r="B28" i="36"/>
  <c r="AC74" i="60" l="1"/>
  <c r="AF74" i="60"/>
  <c r="AE74" i="60"/>
  <c r="AB75" i="60"/>
  <c r="AD74" i="60"/>
  <c r="AF74" i="57"/>
  <c r="AB75" i="57"/>
  <c r="AC74" i="57"/>
  <c r="AD74" i="57"/>
  <c r="AE74" i="57"/>
  <c r="AB74" i="58"/>
  <c r="AF73" i="58"/>
  <c r="AD73" i="58"/>
  <c r="AC73" i="58"/>
  <c r="AE73" i="58"/>
  <c r="AF73" i="56"/>
  <c r="AE73" i="56"/>
  <c r="AC73" i="56"/>
  <c r="AD73" i="56"/>
  <c r="AB74" i="56"/>
  <c r="AC73" i="59"/>
  <c r="AD73" i="59"/>
  <c r="AE73" i="59"/>
  <c r="AF73" i="59"/>
  <c r="AB74" i="59"/>
  <c r="AC74" i="62"/>
  <c r="AD74" i="62"/>
  <c r="AE74" i="62"/>
  <c r="AF74" i="62"/>
  <c r="AB75" i="62"/>
  <c r="AC74" i="61"/>
  <c r="AD74" i="61"/>
  <c r="AE74" i="61"/>
  <c r="AF74" i="61"/>
  <c r="AB75" i="61"/>
  <c r="AB74" i="63"/>
  <c r="AC73" i="63"/>
  <c r="AD73" i="63"/>
  <c r="AE73" i="63"/>
  <c r="AF73" i="63"/>
  <c r="AB137" i="63"/>
  <c r="AF136" i="63"/>
  <c r="AE136" i="63"/>
  <c r="AD136" i="63"/>
  <c r="AC136" i="63"/>
  <c r="AC102" i="63"/>
  <c r="AB103" i="63"/>
  <c r="AF102" i="63"/>
  <c r="AE102" i="63"/>
  <c r="AD102" i="63"/>
  <c r="AB136" i="62"/>
  <c r="AC136" i="62" s="1"/>
  <c r="AF135" i="62"/>
  <c r="AE135" i="62"/>
  <c r="AD135" i="62"/>
  <c r="AB103" i="62"/>
  <c r="AF102" i="62"/>
  <c r="AE102" i="62"/>
  <c r="AD102" i="62"/>
  <c r="AC102" i="62"/>
  <c r="AC135" i="61"/>
  <c r="AD135" i="61"/>
  <c r="AB136" i="61"/>
  <c r="AC136" i="61" s="1"/>
  <c r="AF135" i="61"/>
  <c r="AB103" i="61"/>
  <c r="AF102" i="61"/>
  <c r="AE102" i="61"/>
  <c r="AD102" i="61"/>
  <c r="AC102" i="61"/>
  <c r="AB136" i="60"/>
  <c r="AC136" i="60" s="1"/>
  <c r="AF135" i="60"/>
  <c r="AE135" i="60"/>
  <c r="AD135" i="60"/>
  <c r="AB103" i="60"/>
  <c r="AF102" i="60"/>
  <c r="AE102" i="60"/>
  <c r="AD102" i="60"/>
  <c r="AC102" i="60"/>
  <c r="AB136" i="59"/>
  <c r="AF135" i="59"/>
  <c r="AE135" i="59"/>
  <c r="AD135" i="59"/>
  <c r="AC135" i="59"/>
  <c r="AB103" i="59"/>
  <c r="AC103" i="59" s="1"/>
  <c r="AF102" i="59"/>
  <c r="AE102" i="59"/>
  <c r="AD102" i="59"/>
  <c r="AB137" i="58"/>
  <c r="AF136" i="58"/>
  <c r="AE136" i="58"/>
  <c r="AD136" i="58"/>
  <c r="AC136" i="58"/>
  <c r="AB103" i="58"/>
  <c r="AF102" i="58"/>
  <c r="AE102" i="58"/>
  <c r="AD102" i="58"/>
  <c r="AC102" i="58"/>
  <c r="AB137" i="57"/>
  <c r="AF136" i="57"/>
  <c r="AE136" i="57"/>
  <c r="AD136" i="57"/>
  <c r="AC136" i="57"/>
  <c r="AB103" i="57"/>
  <c r="AF102" i="57"/>
  <c r="AE102" i="57"/>
  <c r="AD102" i="57"/>
  <c r="AC102" i="57"/>
  <c r="AB136" i="56"/>
  <c r="AF135" i="56"/>
  <c r="AE135" i="56"/>
  <c r="AD135" i="56"/>
  <c r="AC135" i="56"/>
  <c r="AB104" i="56"/>
  <c r="AF103" i="56"/>
  <c r="AE103" i="56"/>
  <c r="AD103" i="56"/>
  <c r="AC103" i="56"/>
  <c r="AB137" i="55"/>
  <c r="AF136" i="55"/>
  <c r="AE136" i="55"/>
  <c r="AD136" i="55"/>
  <c r="AC136" i="55"/>
  <c r="AB103" i="55"/>
  <c r="AF102" i="55"/>
  <c r="AE102" i="55"/>
  <c r="AD102" i="55"/>
  <c r="AC102" i="55"/>
  <c r="AE78" i="55"/>
  <c r="AD78" i="55"/>
  <c r="AC78" i="55"/>
  <c r="AB79" i="55"/>
  <c r="AF78" i="55"/>
  <c r="AB137" i="54"/>
  <c r="AD136" i="54"/>
  <c r="AC136" i="54"/>
  <c r="AF136" i="54"/>
  <c r="AE136" i="54"/>
  <c r="AB103" i="54"/>
  <c r="AF102" i="54"/>
  <c r="AE102" i="54"/>
  <c r="AD102" i="54"/>
  <c r="AC102" i="54"/>
  <c r="AB81" i="54"/>
  <c r="AF80" i="54"/>
  <c r="AD80" i="54"/>
  <c r="AC80" i="54"/>
  <c r="AE80" i="54"/>
  <c r="AB137" i="53"/>
  <c r="AF136" i="53"/>
  <c r="AE136" i="53"/>
  <c r="AD136" i="53"/>
  <c r="AC136" i="53"/>
  <c r="AC135" i="52"/>
  <c r="AD135" i="52"/>
  <c r="AB103" i="53"/>
  <c r="AF102" i="53"/>
  <c r="AE102" i="53"/>
  <c r="AD102" i="53"/>
  <c r="AC102" i="53"/>
  <c r="AD78" i="53"/>
  <c r="AC78" i="53"/>
  <c r="AB79" i="53"/>
  <c r="AF78" i="53"/>
  <c r="AE78" i="53"/>
  <c r="AB136" i="52"/>
  <c r="AD136" i="52" s="1"/>
  <c r="AF135" i="52"/>
  <c r="AB108" i="52"/>
  <c r="AF107" i="52"/>
  <c r="AE107" i="52"/>
  <c r="AD107" i="52"/>
  <c r="AC107" i="52"/>
  <c r="AC79" i="52"/>
  <c r="AD79" i="52"/>
  <c r="AE79" i="52"/>
  <c r="AF79" i="52"/>
  <c r="J74" i="19"/>
  <c r="D75" i="19" s="1"/>
  <c r="F75" i="19" s="1"/>
  <c r="AB66" i="19"/>
  <c r="S67" i="19"/>
  <c r="T67" i="19" s="1"/>
  <c r="AZ28" i="36"/>
  <c r="E28" i="36" s="1"/>
  <c r="Q28" i="36" s="1"/>
  <c r="AC74" i="59" l="1"/>
  <c r="AD74" i="59"/>
  <c r="AE74" i="59"/>
  <c r="AF74" i="59"/>
  <c r="AB75" i="59"/>
  <c r="AC75" i="60"/>
  <c r="AD75" i="60"/>
  <c r="AE75" i="60"/>
  <c r="AF75" i="60"/>
  <c r="AB76" i="60"/>
  <c r="AD75" i="57"/>
  <c r="AE75" i="57"/>
  <c r="AF75" i="57"/>
  <c r="AB76" i="57"/>
  <c r="AC75" i="57"/>
  <c r="AF74" i="56"/>
  <c r="AC74" i="56"/>
  <c r="AE74" i="56"/>
  <c r="AB75" i="56"/>
  <c r="AD74" i="56"/>
  <c r="AC74" i="58"/>
  <c r="AD74" i="58"/>
  <c r="AE74" i="58"/>
  <c r="AB75" i="58"/>
  <c r="AF74" i="58"/>
  <c r="AB76" i="62"/>
  <c r="AC75" i="62"/>
  <c r="AD75" i="62"/>
  <c r="AE75" i="62"/>
  <c r="AF75" i="62"/>
  <c r="AC75" i="61"/>
  <c r="AD75" i="61"/>
  <c r="AE75" i="61"/>
  <c r="AF75" i="61"/>
  <c r="AB76" i="61"/>
  <c r="AC74" i="63"/>
  <c r="AD74" i="63"/>
  <c r="AE74" i="63"/>
  <c r="AF74" i="63"/>
  <c r="AB75" i="63"/>
  <c r="AD137" i="63"/>
  <c r="AC137" i="63"/>
  <c r="AB138" i="63"/>
  <c r="AF137" i="63"/>
  <c r="AE137" i="63"/>
  <c r="AB104" i="63"/>
  <c r="AF103" i="63"/>
  <c r="AE103" i="63"/>
  <c r="AD103" i="63"/>
  <c r="AC103" i="63"/>
  <c r="AB137" i="62"/>
  <c r="AE137" i="62" s="1"/>
  <c r="AF136" i="62"/>
  <c r="AE136" i="62"/>
  <c r="AD136" i="62"/>
  <c r="AB104" i="62"/>
  <c r="AF103" i="62"/>
  <c r="AE103" i="62"/>
  <c r="AD103" i="62"/>
  <c r="AC103" i="62"/>
  <c r="AB137" i="61"/>
  <c r="AB138" i="61" s="1"/>
  <c r="AF136" i="61"/>
  <c r="AE136" i="61"/>
  <c r="AD136" i="61"/>
  <c r="AB104" i="61"/>
  <c r="AF103" i="61"/>
  <c r="AE103" i="61"/>
  <c r="AD103" i="61"/>
  <c r="AC103" i="61"/>
  <c r="AB137" i="60"/>
  <c r="AE137" i="60" s="1"/>
  <c r="AF136" i="60"/>
  <c r="AE136" i="60"/>
  <c r="AD136" i="60"/>
  <c r="AB104" i="60"/>
  <c r="AF103" i="60"/>
  <c r="AE103" i="60"/>
  <c r="AD103" i="60"/>
  <c r="AC103" i="60"/>
  <c r="AB137" i="59"/>
  <c r="AF136" i="59"/>
  <c r="AE136" i="59"/>
  <c r="AD136" i="59"/>
  <c r="AC136" i="59"/>
  <c r="AB104" i="59"/>
  <c r="AE104" i="59" s="1"/>
  <c r="AF103" i="59"/>
  <c r="AE103" i="59"/>
  <c r="AD103" i="59"/>
  <c r="AD137" i="58"/>
  <c r="AC137" i="58"/>
  <c r="AB138" i="58"/>
  <c r="AF137" i="58"/>
  <c r="AE137" i="58"/>
  <c r="AB104" i="58"/>
  <c r="AF103" i="58"/>
  <c r="AE103" i="58"/>
  <c r="AD103" i="58"/>
  <c r="AC103" i="58"/>
  <c r="AD137" i="57"/>
  <c r="AC137" i="57"/>
  <c r="AB138" i="57"/>
  <c r="AF137" i="57"/>
  <c r="AE137" i="57"/>
  <c r="AB104" i="57"/>
  <c r="AF103" i="57"/>
  <c r="AE103" i="57"/>
  <c r="AD103" i="57"/>
  <c r="AC103" i="57"/>
  <c r="AB137" i="56"/>
  <c r="AF136" i="56"/>
  <c r="AE136" i="56"/>
  <c r="AD136" i="56"/>
  <c r="AC136" i="56"/>
  <c r="AD104" i="56"/>
  <c r="AC104" i="56"/>
  <c r="AE104" i="56"/>
  <c r="AB105" i="56"/>
  <c r="AF104" i="56"/>
  <c r="AD137" i="55"/>
  <c r="AC137" i="55"/>
  <c r="AB138" i="55"/>
  <c r="AF137" i="55"/>
  <c r="AE137" i="55"/>
  <c r="AB104" i="55"/>
  <c r="AF103" i="55"/>
  <c r="AE103" i="55"/>
  <c r="AD103" i="55"/>
  <c r="AC103" i="55"/>
  <c r="AB80" i="55"/>
  <c r="AF79" i="55"/>
  <c r="AE79" i="55"/>
  <c r="AD79" i="55"/>
  <c r="AC79" i="55"/>
  <c r="AD137" i="54"/>
  <c r="AB138" i="54"/>
  <c r="AF137" i="54"/>
  <c r="AE137" i="54"/>
  <c r="AC137" i="54"/>
  <c r="AF103" i="54"/>
  <c r="AB104" i="54"/>
  <c r="AE103" i="54"/>
  <c r="AD103" i="54"/>
  <c r="AC103" i="54"/>
  <c r="AB82" i="54"/>
  <c r="AF81" i="54"/>
  <c r="AE81" i="54"/>
  <c r="AD81" i="54"/>
  <c r="AC81" i="54"/>
  <c r="AD137" i="53"/>
  <c r="AC137" i="53"/>
  <c r="AB138" i="53"/>
  <c r="AF137" i="53"/>
  <c r="AE137" i="53"/>
  <c r="AF103" i="53"/>
  <c r="AE103" i="53"/>
  <c r="AD103" i="53"/>
  <c r="AC103" i="53"/>
  <c r="AB104" i="53"/>
  <c r="AB80" i="53"/>
  <c r="AF79" i="53"/>
  <c r="AE79" i="53"/>
  <c r="AD79" i="53"/>
  <c r="AC79" i="53"/>
  <c r="AC136" i="52"/>
  <c r="AB137" i="52"/>
  <c r="AC137" i="52" s="1"/>
  <c r="AF136" i="52"/>
  <c r="AE136" i="52"/>
  <c r="AB109" i="52"/>
  <c r="AF108" i="52"/>
  <c r="AE108" i="52"/>
  <c r="AD108" i="52"/>
  <c r="AC108" i="52"/>
  <c r="AC80" i="52"/>
  <c r="AE80" i="52"/>
  <c r="AF80" i="52"/>
  <c r="AD80" i="52"/>
  <c r="V67" i="19"/>
  <c r="AA67" i="19" s="1"/>
  <c r="E75" i="19"/>
  <c r="M75" i="19" s="1"/>
  <c r="BA28" i="36"/>
  <c r="F28" i="36" s="1"/>
  <c r="R28" i="36" s="1"/>
  <c r="AC29" i="36" s="1"/>
  <c r="AO29" i="36" s="1"/>
  <c r="AB29" i="36"/>
  <c r="AD76" i="57" l="1"/>
  <c r="AE76" i="57"/>
  <c r="AF76" i="57"/>
  <c r="AB77" i="57"/>
  <c r="AC76" i="57"/>
  <c r="AC75" i="59"/>
  <c r="AD75" i="59"/>
  <c r="AE75" i="59"/>
  <c r="AF75" i="59"/>
  <c r="AB76" i="59"/>
  <c r="AF75" i="56"/>
  <c r="AB76" i="56"/>
  <c r="AC75" i="56"/>
  <c r="AD75" i="56"/>
  <c r="AE75" i="56"/>
  <c r="AE76" i="60"/>
  <c r="AF76" i="60"/>
  <c r="AB77" i="60"/>
  <c r="AC76" i="60"/>
  <c r="AD76" i="60"/>
  <c r="AC75" i="58"/>
  <c r="AD75" i="58"/>
  <c r="AE75" i="58"/>
  <c r="AF75" i="58"/>
  <c r="AB76" i="58"/>
  <c r="AE76" i="62"/>
  <c r="AF76" i="62"/>
  <c r="AB77" i="62"/>
  <c r="AC76" i="62"/>
  <c r="AD76" i="62"/>
  <c r="AE75" i="63"/>
  <c r="AF75" i="63"/>
  <c r="AB76" i="63"/>
  <c r="AC75" i="63"/>
  <c r="AD75" i="63"/>
  <c r="AD76" i="61"/>
  <c r="AE76" i="61"/>
  <c r="AF76" i="61"/>
  <c r="AB77" i="61"/>
  <c r="AC76" i="61"/>
  <c r="AB139" i="63"/>
  <c r="AF138" i="63"/>
  <c r="AE138" i="63"/>
  <c r="AD138" i="63"/>
  <c r="AC138" i="63"/>
  <c r="AD104" i="63"/>
  <c r="AC104" i="63"/>
  <c r="AE104" i="63"/>
  <c r="AB105" i="63"/>
  <c r="AF104" i="63"/>
  <c r="AD137" i="62"/>
  <c r="AC137" i="62"/>
  <c r="AB138" i="62"/>
  <c r="AC138" i="62" s="1"/>
  <c r="AF137" i="62"/>
  <c r="AD104" i="62"/>
  <c r="AC104" i="62"/>
  <c r="AB105" i="62"/>
  <c r="AF104" i="62"/>
  <c r="AE104" i="62"/>
  <c r="AD137" i="61"/>
  <c r="AC137" i="61"/>
  <c r="AF137" i="61"/>
  <c r="AE137" i="61"/>
  <c r="AB139" i="61"/>
  <c r="AF138" i="61"/>
  <c r="AE138" i="61"/>
  <c r="AD138" i="61"/>
  <c r="AC138" i="61"/>
  <c r="AD104" i="61"/>
  <c r="AC104" i="61"/>
  <c r="AB105" i="61"/>
  <c r="AF104" i="61"/>
  <c r="AE104" i="61"/>
  <c r="AD137" i="60"/>
  <c r="AC137" i="60"/>
  <c r="AB138" i="60"/>
  <c r="AC138" i="60" s="1"/>
  <c r="AF137" i="60"/>
  <c r="AD104" i="60"/>
  <c r="AC104" i="60"/>
  <c r="AB105" i="60"/>
  <c r="AF104" i="60"/>
  <c r="AE104" i="60"/>
  <c r="AD137" i="59"/>
  <c r="AC137" i="59"/>
  <c r="AB138" i="59"/>
  <c r="AF137" i="59"/>
  <c r="AE137" i="59"/>
  <c r="AD104" i="59"/>
  <c r="AC104" i="59"/>
  <c r="AB105" i="59"/>
  <c r="AC105" i="59" s="1"/>
  <c r="AF104" i="59"/>
  <c r="AB139" i="58"/>
  <c r="AF138" i="58"/>
  <c r="AE138" i="58"/>
  <c r="AD138" i="58"/>
  <c r="AC138" i="58"/>
  <c r="AD104" i="58"/>
  <c r="AC104" i="58"/>
  <c r="AB105" i="58"/>
  <c r="AF104" i="58"/>
  <c r="AE104" i="58"/>
  <c r="AB139" i="57"/>
  <c r="AF138" i="57"/>
  <c r="AE138" i="57"/>
  <c r="AD138" i="57"/>
  <c r="AC138" i="57"/>
  <c r="AD104" i="57"/>
  <c r="AC104" i="57"/>
  <c r="AB105" i="57"/>
  <c r="AF104" i="57"/>
  <c r="AE104" i="57"/>
  <c r="AD137" i="56"/>
  <c r="AC137" i="56"/>
  <c r="AB138" i="56"/>
  <c r="AF137" i="56"/>
  <c r="AE137" i="56"/>
  <c r="AB106" i="56"/>
  <c r="AF105" i="56"/>
  <c r="AE105" i="56"/>
  <c r="AD105" i="56"/>
  <c r="AC105" i="56"/>
  <c r="AB139" i="55"/>
  <c r="AF138" i="55"/>
  <c r="AE138" i="55"/>
  <c r="AD138" i="55"/>
  <c r="AC138" i="55"/>
  <c r="AD104" i="55"/>
  <c r="AC104" i="55"/>
  <c r="AB105" i="55"/>
  <c r="AF104" i="55"/>
  <c r="AE104" i="55"/>
  <c r="AB81" i="55"/>
  <c r="AF80" i="55"/>
  <c r="AE80" i="55"/>
  <c r="AD80" i="55"/>
  <c r="AC80" i="55"/>
  <c r="AF138" i="54"/>
  <c r="AE138" i="54"/>
  <c r="AD138" i="54"/>
  <c r="AC138" i="54"/>
  <c r="AB139" i="54"/>
  <c r="AB105" i="54"/>
  <c r="AF104" i="54"/>
  <c r="AE104" i="54"/>
  <c r="AD104" i="54"/>
  <c r="AC104" i="54"/>
  <c r="AF82" i="54"/>
  <c r="AE82" i="54"/>
  <c r="AD82" i="54"/>
  <c r="AC82" i="54"/>
  <c r="AB83" i="54"/>
  <c r="AB139" i="53"/>
  <c r="AF138" i="53"/>
  <c r="AE138" i="53"/>
  <c r="AD138" i="53"/>
  <c r="AC138" i="53"/>
  <c r="AD104" i="53"/>
  <c r="AB105" i="53"/>
  <c r="AF104" i="53"/>
  <c r="AC104" i="53"/>
  <c r="AE104" i="53"/>
  <c r="AF80" i="53"/>
  <c r="AE80" i="53"/>
  <c r="AD80" i="53"/>
  <c r="AC80" i="53"/>
  <c r="AB81" i="53"/>
  <c r="AF137" i="52"/>
  <c r="AB138" i="52"/>
  <c r="AB139" i="52" s="1"/>
  <c r="AE137" i="52"/>
  <c r="AD137" i="52"/>
  <c r="AD109" i="52"/>
  <c r="AC109" i="52"/>
  <c r="AB110" i="52"/>
  <c r="AF109" i="52"/>
  <c r="AE109" i="52"/>
  <c r="AC81" i="52"/>
  <c r="AE81" i="52"/>
  <c r="AF81" i="52"/>
  <c r="AD81" i="52"/>
  <c r="U67" i="19"/>
  <c r="AB67" i="19" s="1"/>
  <c r="G75" i="19"/>
  <c r="L75" i="19" s="1"/>
  <c r="BB28" i="36"/>
  <c r="G28" i="36" s="1"/>
  <c r="S28" i="36" s="1"/>
  <c r="AN29" i="36"/>
  <c r="AB77" i="58" l="1"/>
  <c r="AC76" i="58"/>
  <c r="AD76" i="58"/>
  <c r="AE76" i="58"/>
  <c r="AF76" i="58"/>
  <c r="AE77" i="57"/>
  <c r="AC77" i="57"/>
  <c r="AD77" i="57"/>
  <c r="AF77" i="57"/>
  <c r="AB78" i="57"/>
  <c r="AC77" i="60"/>
  <c r="AD77" i="60"/>
  <c r="AE77" i="60"/>
  <c r="AF77" i="60"/>
  <c r="AB78" i="60"/>
  <c r="AD76" i="59"/>
  <c r="AE76" i="59"/>
  <c r="AF76" i="59"/>
  <c r="AB77" i="59"/>
  <c r="AC76" i="59"/>
  <c r="AF76" i="56"/>
  <c r="AB77" i="56"/>
  <c r="AD76" i="56"/>
  <c r="AC76" i="56"/>
  <c r="AE76" i="56"/>
  <c r="AF77" i="61"/>
  <c r="AB78" i="61"/>
  <c r="AC77" i="61"/>
  <c r="AD77" i="61"/>
  <c r="AE77" i="61"/>
  <c r="AE77" i="62"/>
  <c r="AF77" i="62"/>
  <c r="AB78" i="62"/>
  <c r="AC77" i="62"/>
  <c r="AD77" i="62"/>
  <c r="AD76" i="63"/>
  <c r="AE76" i="63"/>
  <c r="AF76" i="63"/>
  <c r="AB77" i="63"/>
  <c r="AC76" i="63"/>
  <c r="AF139" i="63"/>
  <c r="AE139" i="63"/>
  <c r="AD139" i="63"/>
  <c r="AC139" i="63"/>
  <c r="AB140" i="63"/>
  <c r="AB106" i="63"/>
  <c r="AF105" i="63"/>
  <c r="AE105" i="63"/>
  <c r="AD105" i="63"/>
  <c r="AC105" i="63"/>
  <c r="AB139" i="62"/>
  <c r="AB140" i="62" s="1"/>
  <c r="AF138" i="62"/>
  <c r="AE138" i="62"/>
  <c r="AD138" i="62"/>
  <c r="AB106" i="62"/>
  <c r="AF105" i="62"/>
  <c r="AE105" i="62"/>
  <c r="AD105" i="62"/>
  <c r="AC105" i="62"/>
  <c r="AF139" i="61"/>
  <c r="AE139" i="61"/>
  <c r="AD139" i="61"/>
  <c r="AC139" i="61"/>
  <c r="AB140" i="61"/>
  <c r="AB106" i="61"/>
  <c r="AF105" i="61"/>
  <c r="AE105" i="61"/>
  <c r="AD105" i="61"/>
  <c r="AC105" i="61"/>
  <c r="AB139" i="60"/>
  <c r="AB140" i="60" s="1"/>
  <c r="AF138" i="60"/>
  <c r="AE138" i="60"/>
  <c r="AD138" i="60"/>
  <c r="AB106" i="60"/>
  <c r="AF105" i="60"/>
  <c r="AE105" i="60"/>
  <c r="AD105" i="60"/>
  <c r="AC105" i="60"/>
  <c r="AB139" i="59"/>
  <c r="AF138" i="59"/>
  <c r="AE138" i="59"/>
  <c r="AD138" i="59"/>
  <c r="AC138" i="59"/>
  <c r="AB106" i="59"/>
  <c r="AB107" i="59" s="1"/>
  <c r="AF105" i="59"/>
  <c r="AE105" i="59"/>
  <c r="AD105" i="59"/>
  <c r="AF139" i="58"/>
  <c r="AE139" i="58"/>
  <c r="AD139" i="58"/>
  <c r="AC139" i="58"/>
  <c r="AB140" i="58"/>
  <c r="AB106" i="58"/>
  <c r="AF105" i="58"/>
  <c r="AE105" i="58"/>
  <c r="AD105" i="58"/>
  <c r="AC105" i="58"/>
  <c r="AF139" i="57"/>
  <c r="AE139" i="57"/>
  <c r="AD139" i="57"/>
  <c r="AC139" i="57"/>
  <c r="AB140" i="57"/>
  <c r="AB106" i="57"/>
  <c r="AF105" i="57"/>
  <c r="AE105" i="57"/>
  <c r="AD105" i="57"/>
  <c r="AC105" i="57"/>
  <c r="AB139" i="56"/>
  <c r="AF138" i="56"/>
  <c r="AE138" i="56"/>
  <c r="AD138" i="56"/>
  <c r="AC138" i="56"/>
  <c r="AF106" i="56"/>
  <c r="AE106" i="56"/>
  <c r="AD106" i="56"/>
  <c r="AC106" i="56"/>
  <c r="AB107" i="56"/>
  <c r="AF139" i="55"/>
  <c r="AE139" i="55"/>
  <c r="AD139" i="55"/>
  <c r="AC139" i="55"/>
  <c r="AB140" i="55"/>
  <c r="AB106" i="55"/>
  <c r="AF105" i="55"/>
  <c r="AE105" i="55"/>
  <c r="AD105" i="55"/>
  <c r="AC105" i="55"/>
  <c r="AB82" i="55"/>
  <c r="AF81" i="55"/>
  <c r="AE81" i="55"/>
  <c r="AD81" i="55"/>
  <c r="AC81" i="55"/>
  <c r="AF139" i="54"/>
  <c r="AD139" i="54"/>
  <c r="AC139" i="54"/>
  <c r="AB140" i="54"/>
  <c r="AE139" i="54"/>
  <c r="AB106" i="54"/>
  <c r="AF105" i="54"/>
  <c r="AE105" i="54"/>
  <c r="AD105" i="54"/>
  <c r="AC105" i="54"/>
  <c r="AD83" i="54"/>
  <c r="AC83" i="54"/>
  <c r="AB84" i="54"/>
  <c r="AF83" i="54"/>
  <c r="AE83" i="54"/>
  <c r="AF139" i="53"/>
  <c r="AE139" i="53"/>
  <c r="AD139" i="53"/>
  <c r="AC139" i="53"/>
  <c r="AB140" i="53"/>
  <c r="AB106" i="53"/>
  <c r="AF105" i="53"/>
  <c r="AE105" i="53"/>
  <c r="AD105" i="53"/>
  <c r="AC105" i="53"/>
  <c r="AB82" i="53"/>
  <c r="AF81" i="53"/>
  <c r="AE81" i="53"/>
  <c r="AD81" i="53"/>
  <c r="AC81" i="53"/>
  <c r="AF138" i="52"/>
  <c r="AD138" i="52"/>
  <c r="AE138" i="52"/>
  <c r="AC138" i="52"/>
  <c r="AB140" i="52"/>
  <c r="AF139" i="52"/>
  <c r="AE139" i="52"/>
  <c r="AD139" i="52"/>
  <c r="AC139" i="52"/>
  <c r="AB111" i="52"/>
  <c r="AF110" i="52"/>
  <c r="AE110" i="52"/>
  <c r="AD110" i="52"/>
  <c r="AC110" i="52"/>
  <c r="AC82" i="52"/>
  <c r="AD82" i="52"/>
  <c r="AF82" i="52"/>
  <c r="AE82" i="52"/>
  <c r="Y67" i="19"/>
  <c r="R68" i="19" s="1"/>
  <c r="J75" i="19"/>
  <c r="D76" i="19" s="1"/>
  <c r="F76" i="19" s="1"/>
  <c r="AD29" i="36"/>
  <c r="AP29" i="36" s="1"/>
  <c r="BC28" i="36"/>
  <c r="AE77" i="58" l="1"/>
  <c r="AF77" i="58"/>
  <c r="AB78" i="58"/>
  <c r="AC77" i="58"/>
  <c r="AD77" i="58"/>
  <c r="AB79" i="60"/>
  <c r="AC78" i="60"/>
  <c r="AD78" i="60"/>
  <c r="AE78" i="60"/>
  <c r="AF78" i="60"/>
  <c r="AC77" i="59"/>
  <c r="AD77" i="59"/>
  <c r="AB78" i="59"/>
  <c r="AE77" i="59"/>
  <c r="AF77" i="59"/>
  <c r="AF77" i="56"/>
  <c r="AE77" i="56"/>
  <c r="AB78" i="56"/>
  <c r="AC77" i="56"/>
  <c r="AD77" i="56"/>
  <c r="AF78" i="57"/>
  <c r="AB79" i="57"/>
  <c r="AC78" i="57"/>
  <c r="AD78" i="57"/>
  <c r="AE78" i="57"/>
  <c r="AD77" i="63"/>
  <c r="AE77" i="63"/>
  <c r="AF77" i="63"/>
  <c r="AB78" i="63"/>
  <c r="AC77" i="63"/>
  <c r="AE78" i="61"/>
  <c r="AF78" i="61"/>
  <c r="AB79" i="61"/>
  <c r="AC78" i="61"/>
  <c r="AD78" i="61"/>
  <c r="AB79" i="62"/>
  <c r="AC78" i="62"/>
  <c r="AD78" i="62"/>
  <c r="AE78" i="62"/>
  <c r="AF78" i="62"/>
  <c r="AB141" i="63"/>
  <c r="AF140" i="63"/>
  <c r="AE140" i="63"/>
  <c r="AD140" i="63"/>
  <c r="AC140" i="63"/>
  <c r="AF106" i="63"/>
  <c r="AE106" i="63"/>
  <c r="AD106" i="63"/>
  <c r="AC106" i="63"/>
  <c r="AB107" i="63"/>
  <c r="AF139" i="62"/>
  <c r="AE139" i="62"/>
  <c r="AD139" i="62"/>
  <c r="AC139" i="62"/>
  <c r="AB141" i="62"/>
  <c r="AF140" i="62"/>
  <c r="AE140" i="62"/>
  <c r="AD140" i="62"/>
  <c r="AC140" i="62"/>
  <c r="AF106" i="62"/>
  <c r="AE106" i="62"/>
  <c r="AD106" i="62"/>
  <c r="AC106" i="62"/>
  <c r="AB107" i="62"/>
  <c r="AC140" i="61"/>
  <c r="AB141" i="61"/>
  <c r="AF140" i="61"/>
  <c r="AE140" i="61"/>
  <c r="AD140" i="61"/>
  <c r="AD139" i="60"/>
  <c r="AF106" i="61"/>
  <c r="AE106" i="61"/>
  <c r="AD106" i="61"/>
  <c r="AC106" i="61"/>
  <c r="AB107" i="61"/>
  <c r="AF139" i="60"/>
  <c r="AE139" i="60"/>
  <c r="AC139" i="60"/>
  <c r="AB141" i="60"/>
  <c r="AF140" i="60"/>
  <c r="AE140" i="60"/>
  <c r="AD140" i="60"/>
  <c r="AC140" i="60"/>
  <c r="AF106" i="60"/>
  <c r="AE106" i="60"/>
  <c r="AD106" i="60"/>
  <c r="AC106" i="60"/>
  <c r="AB107" i="60"/>
  <c r="AF139" i="59"/>
  <c r="AE139" i="59"/>
  <c r="AD139" i="59"/>
  <c r="AC139" i="59"/>
  <c r="AB140" i="59"/>
  <c r="AF106" i="59"/>
  <c r="AE106" i="59"/>
  <c r="AD106" i="59"/>
  <c r="AC106" i="59"/>
  <c r="AB108" i="59"/>
  <c r="AF107" i="59"/>
  <c r="AE107" i="59"/>
  <c r="AD107" i="59"/>
  <c r="AC107" i="59"/>
  <c r="AB141" i="58"/>
  <c r="AF140" i="58"/>
  <c r="AE140" i="58"/>
  <c r="AD140" i="58"/>
  <c r="AC140" i="58"/>
  <c r="AF106" i="58"/>
  <c r="AE106" i="58"/>
  <c r="AD106" i="58"/>
  <c r="AC106" i="58"/>
  <c r="AB107" i="58"/>
  <c r="AB141" i="57"/>
  <c r="AF140" i="57"/>
  <c r="AE140" i="57"/>
  <c r="AD140" i="57"/>
  <c r="AC140" i="57"/>
  <c r="AF106" i="57"/>
  <c r="AE106" i="57"/>
  <c r="AD106" i="57"/>
  <c r="AC106" i="57"/>
  <c r="AB107" i="57"/>
  <c r="AF139" i="56"/>
  <c r="AE139" i="56"/>
  <c r="AD139" i="56"/>
  <c r="AC139" i="56"/>
  <c r="AB140" i="56"/>
  <c r="AB108" i="56"/>
  <c r="AF107" i="56"/>
  <c r="AE107" i="56"/>
  <c r="AD107" i="56"/>
  <c r="AC107" i="56"/>
  <c r="AB141" i="55"/>
  <c r="AF140" i="55"/>
  <c r="AE140" i="55"/>
  <c r="AD140" i="55"/>
  <c r="AC140" i="55"/>
  <c r="AF106" i="55"/>
  <c r="AE106" i="55"/>
  <c r="AD106" i="55"/>
  <c r="AC106" i="55"/>
  <c r="AB107" i="55"/>
  <c r="AB83" i="55"/>
  <c r="AF82" i="55"/>
  <c r="AE82" i="55"/>
  <c r="AD82" i="55"/>
  <c r="AC82" i="55"/>
  <c r="AB141" i="54"/>
  <c r="AF140" i="54"/>
  <c r="AE140" i="54"/>
  <c r="AD140" i="54"/>
  <c r="AC140" i="54"/>
  <c r="AE106" i="54"/>
  <c r="AD106" i="54"/>
  <c r="AC106" i="54"/>
  <c r="AB107" i="54"/>
  <c r="AF106" i="54"/>
  <c r="AD84" i="54"/>
  <c r="AB85" i="54"/>
  <c r="AF84" i="54"/>
  <c r="AE84" i="54"/>
  <c r="AC84" i="54"/>
  <c r="AB141" i="53"/>
  <c r="AF140" i="53"/>
  <c r="AE140" i="53"/>
  <c r="AD140" i="53"/>
  <c r="AC140" i="53"/>
  <c r="AF106" i="53"/>
  <c r="AE106" i="53"/>
  <c r="AD106" i="53"/>
  <c r="AC106" i="53"/>
  <c r="AB107" i="53"/>
  <c r="AB83" i="53"/>
  <c r="AF82" i="53"/>
  <c r="AE82" i="53"/>
  <c r="AD82" i="53"/>
  <c r="AC82" i="53"/>
  <c r="AB141" i="52"/>
  <c r="AF140" i="52"/>
  <c r="AE140" i="52"/>
  <c r="AD140" i="52"/>
  <c r="AC140" i="52"/>
  <c r="AF111" i="52"/>
  <c r="AE111" i="52"/>
  <c r="AD111" i="52"/>
  <c r="AC111" i="52"/>
  <c r="AB112" i="52"/>
  <c r="AC83" i="52"/>
  <c r="AD83" i="52"/>
  <c r="AE83" i="52"/>
  <c r="AF83" i="52"/>
  <c r="S68" i="19"/>
  <c r="E76" i="19"/>
  <c r="M76" i="19" s="1"/>
  <c r="H28" i="36"/>
  <c r="T28" i="36" s="1"/>
  <c r="AE29" i="36" s="1"/>
  <c r="AQ29" i="36" s="1"/>
  <c r="BD28" i="36"/>
  <c r="I28" i="36" s="1"/>
  <c r="U28" i="36" s="1"/>
  <c r="AF29" i="36" s="1"/>
  <c r="AE78" i="59" l="1"/>
  <c r="AF78" i="59"/>
  <c r="AB79" i="59"/>
  <c r="AC78" i="59"/>
  <c r="AD78" i="59"/>
  <c r="AC78" i="58"/>
  <c r="AD78" i="58"/>
  <c r="AE78" i="58"/>
  <c r="AF78" i="58"/>
  <c r="AB79" i="58"/>
  <c r="AF78" i="56"/>
  <c r="AB79" i="56"/>
  <c r="AC78" i="56"/>
  <c r="AD78" i="56"/>
  <c r="AE78" i="56"/>
  <c r="AE79" i="60"/>
  <c r="AF79" i="60"/>
  <c r="AB80" i="60"/>
  <c r="AC79" i="60"/>
  <c r="AD79" i="60"/>
  <c r="AC79" i="57"/>
  <c r="AD79" i="57"/>
  <c r="AF79" i="57"/>
  <c r="AE79" i="57"/>
  <c r="AB80" i="57"/>
  <c r="AF78" i="63"/>
  <c r="AB79" i="63"/>
  <c r="AC78" i="63"/>
  <c r="AD78" i="63"/>
  <c r="AE78" i="63"/>
  <c r="AF79" i="61"/>
  <c r="AB80" i="61"/>
  <c r="AC79" i="61"/>
  <c r="AD79" i="61"/>
  <c r="AE79" i="61"/>
  <c r="AC79" i="62"/>
  <c r="AD79" i="62"/>
  <c r="AE79" i="62"/>
  <c r="AF79" i="62"/>
  <c r="AB80" i="62"/>
  <c r="AB142" i="63"/>
  <c r="AF141" i="63"/>
  <c r="AE141" i="63"/>
  <c r="AD141" i="63"/>
  <c r="AC141" i="63"/>
  <c r="AB108" i="63"/>
  <c r="AF107" i="63"/>
  <c r="AE107" i="63"/>
  <c r="AD107" i="63"/>
  <c r="AC107" i="63"/>
  <c r="AB142" i="62"/>
  <c r="AF141" i="62"/>
  <c r="AE141" i="62"/>
  <c r="AD141" i="62"/>
  <c r="AC141" i="62"/>
  <c r="AB108" i="62"/>
  <c r="AF107" i="62"/>
  <c r="AE107" i="62"/>
  <c r="AD107" i="62"/>
  <c r="AC107" i="62"/>
  <c r="AB142" i="61"/>
  <c r="AF141" i="61"/>
  <c r="AE141" i="61"/>
  <c r="AD141" i="61"/>
  <c r="AC141" i="61"/>
  <c r="AB108" i="61"/>
  <c r="AF107" i="61"/>
  <c r="AE107" i="61"/>
  <c r="AD107" i="61"/>
  <c r="AC107" i="61"/>
  <c r="AB142" i="60"/>
  <c r="AF141" i="60"/>
  <c r="AE141" i="60"/>
  <c r="AD141" i="60"/>
  <c r="AC141" i="60"/>
  <c r="AB108" i="60"/>
  <c r="AF107" i="60"/>
  <c r="AE107" i="60"/>
  <c r="AD107" i="60"/>
  <c r="AC107" i="60"/>
  <c r="AB141" i="59"/>
  <c r="AF140" i="59"/>
  <c r="AE140" i="59"/>
  <c r="AD140" i="59"/>
  <c r="AC140" i="59"/>
  <c r="AB109" i="59"/>
  <c r="AF108" i="59"/>
  <c r="AE108" i="59"/>
  <c r="AD108" i="59"/>
  <c r="AC108" i="59"/>
  <c r="AB142" i="58"/>
  <c r="AF141" i="58"/>
  <c r="AE141" i="58"/>
  <c r="AD141" i="58"/>
  <c r="AC141" i="58"/>
  <c r="AB108" i="58"/>
  <c r="AF107" i="58"/>
  <c r="AE107" i="58"/>
  <c r="AD107" i="58"/>
  <c r="AC107" i="58"/>
  <c r="AB142" i="57"/>
  <c r="AF141" i="57"/>
  <c r="AE141" i="57"/>
  <c r="AD141" i="57"/>
  <c r="AC141" i="57"/>
  <c r="AB108" i="57"/>
  <c r="AF107" i="57"/>
  <c r="AE107" i="57"/>
  <c r="AD107" i="57"/>
  <c r="AC107" i="57"/>
  <c r="AB141" i="56"/>
  <c r="AF140" i="56"/>
  <c r="AE140" i="56"/>
  <c r="AD140" i="56"/>
  <c r="AC140" i="56"/>
  <c r="AB109" i="56"/>
  <c r="AF108" i="56"/>
  <c r="AE108" i="56"/>
  <c r="AD108" i="56"/>
  <c r="AC108" i="56"/>
  <c r="AB142" i="55"/>
  <c r="AF141" i="55"/>
  <c r="AE141" i="55"/>
  <c r="AD141" i="55"/>
  <c r="AC141" i="55"/>
  <c r="AB108" i="55"/>
  <c r="AF107" i="55"/>
  <c r="AE107" i="55"/>
  <c r="AD107" i="55"/>
  <c r="AC107" i="55"/>
  <c r="AD83" i="55"/>
  <c r="AC83" i="55"/>
  <c r="AB84" i="55"/>
  <c r="AF83" i="55"/>
  <c r="AE83" i="55"/>
  <c r="AF141" i="54"/>
  <c r="AC141" i="54"/>
  <c r="AE141" i="54"/>
  <c r="AD141" i="54"/>
  <c r="AB142" i="54"/>
  <c r="AB108" i="54"/>
  <c r="AF107" i="54"/>
  <c r="AE107" i="54"/>
  <c r="AD107" i="54"/>
  <c r="AC107" i="54"/>
  <c r="AF85" i="54"/>
  <c r="AE85" i="54"/>
  <c r="AD85" i="54"/>
  <c r="AC85" i="54"/>
  <c r="AB86" i="54"/>
  <c r="AB142" i="53"/>
  <c r="AF141" i="53"/>
  <c r="AE141" i="53"/>
  <c r="AD141" i="53"/>
  <c r="AC141" i="53"/>
  <c r="AB108" i="53"/>
  <c r="AF107" i="53"/>
  <c r="AE107" i="53"/>
  <c r="AD107" i="53"/>
  <c r="AC107" i="53"/>
  <c r="AC83" i="53"/>
  <c r="AB84" i="53"/>
  <c r="AF83" i="53"/>
  <c r="AE83" i="53"/>
  <c r="AD83" i="53"/>
  <c r="AC141" i="52"/>
  <c r="AB142" i="52"/>
  <c r="AF141" i="52"/>
  <c r="AE141" i="52"/>
  <c r="AD141" i="52"/>
  <c r="AB113" i="52"/>
  <c r="AF112" i="52"/>
  <c r="AE112" i="52"/>
  <c r="AD112" i="52"/>
  <c r="AC112" i="52"/>
  <c r="AC84" i="52"/>
  <c r="AE84" i="52"/>
  <c r="AD84" i="52"/>
  <c r="AF84" i="52"/>
  <c r="T68" i="19"/>
  <c r="V68" i="19"/>
  <c r="AA68" i="19" s="1"/>
  <c r="G76" i="19"/>
  <c r="L76" i="19" s="1"/>
  <c r="BE28" i="36"/>
  <c r="J28" i="36" s="1"/>
  <c r="V28" i="36" s="1"/>
  <c r="AG29" i="36" s="1"/>
  <c r="AS29" i="36" s="1"/>
  <c r="AR29" i="36"/>
  <c r="AE80" i="57" l="1"/>
  <c r="AC80" i="57"/>
  <c r="AD80" i="57"/>
  <c r="AF80" i="57"/>
  <c r="AB81" i="57"/>
  <c r="AC79" i="59"/>
  <c r="AD79" i="59"/>
  <c r="AE79" i="59"/>
  <c r="AF79" i="59"/>
  <c r="AB80" i="59"/>
  <c r="AC80" i="60"/>
  <c r="AD80" i="60"/>
  <c r="AE80" i="60"/>
  <c r="AF80" i="60"/>
  <c r="AB81" i="60"/>
  <c r="AC79" i="58"/>
  <c r="AD79" i="58"/>
  <c r="AE79" i="58"/>
  <c r="AF79" i="58"/>
  <c r="AB80" i="58"/>
  <c r="AF79" i="56"/>
  <c r="AC79" i="56"/>
  <c r="AB80" i="56"/>
  <c r="AD79" i="56"/>
  <c r="AE79" i="56"/>
  <c r="AC79" i="63"/>
  <c r="AD79" i="63"/>
  <c r="AE79" i="63"/>
  <c r="AF79" i="63"/>
  <c r="AB80" i="63"/>
  <c r="AC80" i="62"/>
  <c r="AD80" i="62"/>
  <c r="AE80" i="62"/>
  <c r="AF80" i="62"/>
  <c r="AB81" i="62"/>
  <c r="AC80" i="61"/>
  <c r="AD80" i="61"/>
  <c r="AE80" i="61"/>
  <c r="AF80" i="61"/>
  <c r="AB81" i="61"/>
  <c r="AC142" i="63"/>
  <c r="AB143" i="63"/>
  <c r="AF142" i="63"/>
  <c r="AE142" i="63"/>
  <c r="AD142" i="63"/>
  <c r="AB109" i="63"/>
  <c r="AF108" i="63"/>
  <c r="AE108" i="63"/>
  <c r="AD108" i="63"/>
  <c r="AC108" i="63"/>
  <c r="AC142" i="62"/>
  <c r="AB143" i="62"/>
  <c r="AF142" i="62"/>
  <c r="AE142" i="62"/>
  <c r="AD142" i="62"/>
  <c r="AB109" i="62"/>
  <c r="AF108" i="62"/>
  <c r="AE108" i="62"/>
  <c r="AD108" i="62"/>
  <c r="AC108" i="62"/>
  <c r="AC142" i="61"/>
  <c r="AD142" i="61"/>
  <c r="AE142" i="61"/>
  <c r="AB143" i="61"/>
  <c r="AF142" i="61"/>
  <c r="AB109" i="61"/>
  <c r="AF108" i="61"/>
  <c r="AE108" i="61"/>
  <c r="AD108" i="61"/>
  <c r="AC108" i="61"/>
  <c r="AC142" i="60"/>
  <c r="AB143" i="60"/>
  <c r="AF142" i="60"/>
  <c r="AE142" i="60"/>
  <c r="AD142" i="60"/>
  <c r="AB109" i="60"/>
  <c r="AF108" i="60"/>
  <c r="AE108" i="60"/>
  <c r="AD108" i="60"/>
  <c r="AC108" i="60"/>
  <c r="AB142" i="59"/>
  <c r="AF141" i="59"/>
  <c r="AE141" i="59"/>
  <c r="AD141" i="59"/>
  <c r="AC141" i="59"/>
  <c r="AC109" i="59"/>
  <c r="AB110" i="59"/>
  <c r="AF109" i="59"/>
  <c r="AE109" i="59"/>
  <c r="AD109" i="59"/>
  <c r="AC142" i="58"/>
  <c r="AB143" i="58"/>
  <c r="AF142" i="58"/>
  <c r="AE142" i="58"/>
  <c r="AD142" i="58"/>
  <c r="AB109" i="58"/>
  <c r="AF108" i="58"/>
  <c r="AE108" i="58"/>
  <c r="AD108" i="58"/>
  <c r="AC108" i="58"/>
  <c r="AC142" i="57"/>
  <c r="AB143" i="57"/>
  <c r="AF142" i="57"/>
  <c r="AE142" i="57"/>
  <c r="AD142" i="57"/>
  <c r="AB109" i="57"/>
  <c r="AF108" i="57"/>
  <c r="AE108" i="57"/>
  <c r="AD108" i="57"/>
  <c r="AC108" i="57"/>
  <c r="AB142" i="56"/>
  <c r="AF141" i="56"/>
  <c r="AE141" i="56"/>
  <c r="AD141" i="56"/>
  <c r="AC141" i="56"/>
  <c r="AC109" i="56"/>
  <c r="AD109" i="56"/>
  <c r="AB110" i="56"/>
  <c r="AF109" i="56"/>
  <c r="AE109" i="56"/>
  <c r="AC142" i="55"/>
  <c r="AB143" i="55"/>
  <c r="AF142" i="55"/>
  <c r="AE142" i="55"/>
  <c r="AD142" i="55"/>
  <c r="AB109" i="55"/>
  <c r="AF108" i="55"/>
  <c r="AE108" i="55"/>
  <c r="AD108" i="55"/>
  <c r="AC108" i="55"/>
  <c r="AB85" i="55"/>
  <c r="AF84" i="55"/>
  <c r="AE84" i="55"/>
  <c r="AD84" i="55"/>
  <c r="AC84" i="55"/>
  <c r="AC142" i="54"/>
  <c r="AB143" i="54"/>
  <c r="AF142" i="54"/>
  <c r="AE142" i="54"/>
  <c r="AD142" i="54"/>
  <c r="AB109" i="54"/>
  <c r="AF108" i="54"/>
  <c r="AD108" i="54"/>
  <c r="AC108" i="54"/>
  <c r="AE108" i="54"/>
  <c r="AF86" i="54"/>
  <c r="AB87" i="54"/>
  <c r="AE86" i="54"/>
  <c r="AD86" i="54"/>
  <c r="AC86" i="54"/>
  <c r="AC142" i="53"/>
  <c r="AB143" i="53"/>
  <c r="AF142" i="53"/>
  <c r="AE142" i="53"/>
  <c r="AD142" i="53"/>
  <c r="AF108" i="53"/>
  <c r="AE108" i="53"/>
  <c r="AD108" i="53"/>
  <c r="AC108" i="53"/>
  <c r="AB109" i="53"/>
  <c r="AB85" i="53"/>
  <c r="AF84" i="53"/>
  <c r="AE84" i="53"/>
  <c r="AD84" i="53"/>
  <c r="AC84" i="53"/>
  <c r="AB143" i="52"/>
  <c r="AF142" i="52"/>
  <c r="AE142" i="52"/>
  <c r="AD142" i="52"/>
  <c r="AC142" i="52"/>
  <c r="AB114" i="52"/>
  <c r="AF113" i="52"/>
  <c r="AE113" i="52"/>
  <c r="AD113" i="52"/>
  <c r="AC113" i="52"/>
  <c r="AC85" i="52"/>
  <c r="AF85" i="52"/>
  <c r="AD85" i="52"/>
  <c r="AE85" i="52"/>
  <c r="U68" i="19"/>
  <c r="AB68" i="19" s="1"/>
  <c r="J76" i="19"/>
  <c r="D77" i="19" s="1"/>
  <c r="F77" i="19" s="1"/>
  <c r="BF28" i="36"/>
  <c r="K28" i="36" s="1"/>
  <c r="W28" i="36" s="1"/>
  <c r="AH29" i="36" s="1"/>
  <c r="AT29" i="36" s="1"/>
  <c r="AF81" i="60" l="1"/>
  <c r="AB82" i="60"/>
  <c r="AC81" i="60"/>
  <c r="AD81" i="60"/>
  <c r="AE81" i="60"/>
  <c r="AC81" i="57"/>
  <c r="AD81" i="57"/>
  <c r="AE81" i="57"/>
  <c r="AF81" i="57"/>
  <c r="AB82" i="57"/>
  <c r="AF80" i="58"/>
  <c r="AB81" i="58"/>
  <c r="AC80" i="58"/>
  <c r="AD80" i="58"/>
  <c r="AE80" i="58"/>
  <c r="AC80" i="59"/>
  <c r="AD80" i="59"/>
  <c r="AE80" i="59"/>
  <c r="AF80" i="59"/>
  <c r="AB81" i="59"/>
  <c r="AF80" i="56"/>
  <c r="AC80" i="56"/>
  <c r="AD80" i="56"/>
  <c r="AE80" i="56"/>
  <c r="AB81" i="56"/>
  <c r="AF81" i="61"/>
  <c r="AB82" i="61"/>
  <c r="AC81" i="61"/>
  <c r="AD81" i="61"/>
  <c r="AE81" i="61"/>
  <c r="AC80" i="63"/>
  <c r="AD80" i="63"/>
  <c r="AE80" i="63"/>
  <c r="AF80" i="63"/>
  <c r="AB81" i="63"/>
  <c r="AC81" i="62"/>
  <c r="AD81" i="62"/>
  <c r="AE81" i="62"/>
  <c r="AF81" i="62"/>
  <c r="AB82" i="62"/>
  <c r="AB144" i="63"/>
  <c r="AF143" i="63"/>
  <c r="AE143" i="63"/>
  <c r="AD143" i="63"/>
  <c r="AC143" i="63"/>
  <c r="AC109" i="63"/>
  <c r="AD109" i="63"/>
  <c r="AB110" i="63"/>
  <c r="AF109" i="63"/>
  <c r="AE109" i="63"/>
  <c r="AB144" i="62"/>
  <c r="AF143" i="62"/>
  <c r="AE143" i="62"/>
  <c r="AD143" i="62"/>
  <c r="AC143" i="62"/>
  <c r="AC109" i="62"/>
  <c r="AB110" i="62"/>
  <c r="AF109" i="62"/>
  <c r="AE109" i="62"/>
  <c r="AD109" i="62"/>
  <c r="AB144" i="61"/>
  <c r="AF143" i="61"/>
  <c r="AE143" i="61"/>
  <c r="AD143" i="61"/>
  <c r="AC143" i="61"/>
  <c r="AC109" i="61"/>
  <c r="AB110" i="61"/>
  <c r="AF109" i="61"/>
  <c r="AE109" i="61"/>
  <c r="AD109" i="61"/>
  <c r="AB144" i="60"/>
  <c r="AF143" i="60"/>
  <c r="AE143" i="60"/>
  <c r="AD143" i="60"/>
  <c r="AC143" i="60"/>
  <c r="AC109" i="60"/>
  <c r="AB110" i="60"/>
  <c r="AF109" i="60"/>
  <c r="AE109" i="60"/>
  <c r="AD109" i="60"/>
  <c r="AC142" i="59"/>
  <c r="AB143" i="59"/>
  <c r="AF142" i="59"/>
  <c r="AE142" i="59"/>
  <c r="AD142" i="59"/>
  <c r="AB111" i="59"/>
  <c r="AF110" i="59"/>
  <c r="AE110" i="59"/>
  <c r="AD110" i="59"/>
  <c r="AC110" i="59"/>
  <c r="AB144" i="58"/>
  <c r="AF143" i="58"/>
  <c r="AE143" i="58"/>
  <c r="AD143" i="58"/>
  <c r="AC143" i="58"/>
  <c r="AC109" i="58"/>
  <c r="AB110" i="58"/>
  <c r="AF109" i="58"/>
  <c r="AE109" i="58"/>
  <c r="AD109" i="58"/>
  <c r="AB144" i="57"/>
  <c r="AF143" i="57"/>
  <c r="AE143" i="57"/>
  <c r="AD143" i="57"/>
  <c r="AC143" i="57"/>
  <c r="AC109" i="57"/>
  <c r="AB110" i="57"/>
  <c r="AF109" i="57"/>
  <c r="AE109" i="57"/>
  <c r="AD109" i="57"/>
  <c r="AC142" i="56"/>
  <c r="AB143" i="56"/>
  <c r="AF142" i="56"/>
  <c r="AE142" i="56"/>
  <c r="AD142" i="56"/>
  <c r="AB111" i="56"/>
  <c r="AF110" i="56"/>
  <c r="AE110" i="56"/>
  <c r="AD110" i="56"/>
  <c r="AC110" i="56"/>
  <c r="AB144" i="55"/>
  <c r="AF143" i="55"/>
  <c r="AE143" i="55"/>
  <c r="AD143" i="55"/>
  <c r="AC143" i="55"/>
  <c r="AC109" i="55"/>
  <c r="AB110" i="55"/>
  <c r="AF109" i="55"/>
  <c r="AE109" i="55"/>
  <c r="AD109" i="55"/>
  <c r="AF85" i="55"/>
  <c r="AE85" i="55"/>
  <c r="AD85" i="55"/>
  <c r="AC85" i="55"/>
  <c r="AB86" i="55"/>
  <c r="AB144" i="54"/>
  <c r="AE143" i="54"/>
  <c r="AD143" i="54"/>
  <c r="AC143" i="54"/>
  <c r="AF143" i="54"/>
  <c r="AB110" i="54"/>
  <c r="AF109" i="54"/>
  <c r="AE109" i="54"/>
  <c r="AC109" i="54"/>
  <c r="AD109" i="54"/>
  <c r="AB88" i="54"/>
  <c r="AD87" i="54"/>
  <c r="AC87" i="54"/>
  <c r="AE87" i="54"/>
  <c r="AF87" i="54"/>
  <c r="AB144" i="53"/>
  <c r="AF143" i="53"/>
  <c r="AE143" i="53"/>
  <c r="AD143" i="53"/>
  <c r="AC143" i="53"/>
  <c r="AC109" i="53"/>
  <c r="AB110" i="53"/>
  <c r="AF109" i="53"/>
  <c r="AE109" i="53"/>
  <c r="AD109" i="53"/>
  <c r="AE85" i="53"/>
  <c r="AD85" i="53"/>
  <c r="AC85" i="53"/>
  <c r="AB86" i="53"/>
  <c r="AF85" i="53"/>
  <c r="AE143" i="52"/>
  <c r="AD143" i="52"/>
  <c r="AC143" i="52"/>
  <c r="AB144" i="52"/>
  <c r="AF143" i="52"/>
  <c r="AC114" i="52"/>
  <c r="AB115" i="52"/>
  <c r="AF114" i="52"/>
  <c r="AE114" i="52"/>
  <c r="AD114" i="52"/>
  <c r="AC86" i="52"/>
  <c r="AD86" i="52"/>
  <c r="AE86" i="52"/>
  <c r="AF86" i="52"/>
  <c r="Y68" i="19"/>
  <c r="R69" i="19" s="1"/>
  <c r="S69" i="19" s="1"/>
  <c r="T69" i="19" s="1"/>
  <c r="E77" i="19"/>
  <c r="M77" i="19" s="1"/>
  <c r="BG28" i="36"/>
  <c r="L28" i="36" s="1"/>
  <c r="X28" i="36" s="1"/>
  <c r="AI29" i="36" s="1"/>
  <c r="AU29" i="36" s="1"/>
  <c r="AF81" i="56" l="1"/>
  <c r="AB82" i="56"/>
  <c r="AD81" i="56"/>
  <c r="AC81" i="56"/>
  <c r="AE81" i="56"/>
  <c r="AC82" i="60"/>
  <c r="AD82" i="60"/>
  <c r="AE82" i="60"/>
  <c r="AF82" i="60"/>
  <c r="AB83" i="60"/>
  <c r="AD81" i="59"/>
  <c r="AE81" i="59"/>
  <c r="AF81" i="59"/>
  <c r="AB82" i="59"/>
  <c r="AC81" i="59"/>
  <c r="AC82" i="57"/>
  <c r="AD82" i="57"/>
  <c r="AE82" i="57"/>
  <c r="AF82" i="57"/>
  <c r="AB83" i="57"/>
  <c r="AC81" i="58"/>
  <c r="AD81" i="58"/>
  <c r="AE81" i="58"/>
  <c r="AF81" i="58"/>
  <c r="AB82" i="58"/>
  <c r="AC82" i="61"/>
  <c r="AD82" i="61"/>
  <c r="AE82" i="61"/>
  <c r="AF82" i="61"/>
  <c r="AB83" i="61"/>
  <c r="AD82" i="62"/>
  <c r="AE82" i="62"/>
  <c r="AF82" i="62"/>
  <c r="AB83" i="62"/>
  <c r="AC82" i="62"/>
  <c r="AC81" i="63"/>
  <c r="AD81" i="63"/>
  <c r="AE81" i="63"/>
  <c r="AF81" i="63"/>
  <c r="AB82" i="63"/>
  <c r="AE144" i="63"/>
  <c r="AD144" i="63"/>
  <c r="AC144" i="63"/>
  <c r="AB145" i="63"/>
  <c r="AF144" i="63"/>
  <c r="AB111" i="63"/>
  <c r="AF110" i="63"/>
  <c r="AE110" i="63"/>
  <c r="AD110" i="63"/>
  <c r="AC110" i="63"/>
  <c r="AE144" i="62"/>
  <c r="AD144" i="62"/>
  <c r="AC144" i="62"/>
  <c r="AB145" i="62"/>
  <c r="AF144" i="62"/>
  <c r="AB111" i="62"/>
  <c r="AF110" i="62"/>
  <c r="AE110" i="62"/>
  <c r="AD110" i="62"/>
  <c r="AC110" i="62"/>
  <c r="AE144" i="61"/>
  <c r="AD144" i="61"/>
  <c r="AC144" i="61"/>
  <c r="AB145" i="61"/>
  <c r="AF144" i="61"/>
  <c r="AB111" i="61"/>
  <c r="AF110" i="61"/>
  <c r="AE110" i="61"/>
  <c r="AD110" i="61"/>
  <c r="AC110" i="61"/>
  <c r="AE144" i="60"/>
  <c r="AD144" i="60"/>
  <c r="AC144" i="60"/>
  <c r="AB145" i="60"/>
  <c r="AF144" i="60"/>
  <c r="AB111" i="60"/>
  <c r="AF110" i="60"/>
  <c r="AE110" i="60"/>
  <c r="AD110" i="60"/>
  <c r="AC110" i="60"/>
  <c r="AB144" i="59"/>
  <c r="AF143" i="59"/>
  <c r="AE143" i="59"/>
  <c r="AD143" i="59"/>
  <c r="AC143" i="59"/>
  <c r="AE111" i="59"/>
  <c r="AD111" i="59"/>
  <c r="AC111" i="59"/>
  <c r="AB112" i="59"/>
  <c r="AF111" i="59"/>
  <c r="AE144" i="58"/>
  <c r="AD144" i="58"/>
  <c r="AC144" i="58"/>
  <c r="AB145" i="58"/>
  <c r="AF144" i="58"/>
  <c r="AB111" i="58"/>
  <c r="AF110" i="58"/>
  <c r="AE110" i="58"/>
  <c r="AD110" i="58"/>
  <c r="AC110" i="58"/>
  <c r="AE144" i="57"/>
  <c r="AD144" i="57"/>
  <c r="AC144" i="57"/>
  <c r="AB145" i="57"/>
  <c r="AF144" i="57"/>
  <c r="AB111" i="57"/>
  <c r="AF110" i="57"/>
  <c r="AE110" i="57"/>
  <c r="AD110" i="57"/>
  <c r="AC110" i="57"/>
  <c r="AB144" i="56"/>
  <c r="AF143" i="56"/>
  <c r="AE143" i="56"/>
  <c r="AD143" i="56"/>
  <c r="AC143" i="56"/>
  <c r="AE111" i="56"/>
  <c r="AD111" i="56"/>
  <c r="AC111" i="56"/>
  <c r="AF111" i="56"/>
  <c r="AB112" i="56"/>
  <c r="AE144" i="55"/>
  <c r="AD144" i="55"/>
  <c r="AC144" i="55"/>
  <c r="AB145" i="55"/>
  <c r="AF144" i="55"/>
  <c r="AB111" i="55"/>
  <c r="AF110" i="55"/>
  <c r="AE110" i="55"/>
  <c r="AD110" i="55"/>
  <c r="AC110" i="55"/>
  <c r="AB87" i="55"/>
  <c r="AF86" i="55"/>
  <c r="AE86" i="55"/>
  <c r="AD86" i="55"/>
  <c r="AC86" i="55"/>
  <c r="AE144" i="54"/>
  <c r="AC144" i="54"/>
  <c r="AB145" i="54"/>
  <c r="AF144" i="54"/>
  <c r="AD144" i="54"/>
  <c r="AF110" i="54"/>
  <c r="AE110" i="54"/>
  <c r="AD110" i="54"/>
  <c r="AC110" i="54"/>
  <c r="AB111" i="54"/>
  <c r="AC88" i="54"/>
  <c r="AB89" i="54"/>
  <c r="AF88" i="54"/>
  <c r="AE88" i="54"/>
  <c r="AD88" i="54"/>
  <c r="AE144" i="53"/>
  <c r="AC144" i="53"/>
  <c r="AB145" i="53"/>
  <c r="AF144" i="53"/>
  <c r="AD144" i="53"/>
  <c r="AB111" i="53"/>
  <c r="AF110" i="53"/>
  <c r="AE110" i="53"/>
  <c r="AD110" i="53"/>
  <c r="AC110" i="53"/>
  <c r="AB87" i="53"/>
  <c r="AF86" i="53"/>
  <c r="AE86" i="53"/>
  <c r="AD86" i="53"/>
  <c r="AC86" i="53"/>
  <c r="AB145" i="52"/>
  <c r="AF144" i="52"/>
  <c r="AE144" i="52"/>
  <c r="AD144" i="52"/>
  <c r="AC144" i="52"/>
  <c r="AB116" i="52"/>
  <c r="AF115" i="52"/>
  <c r="AE115" i="52"/>
  <c r="AD115" i="52"/>
  <c r="AC115" i="52"/>
  <c r="AC87" i="52"/>
  <c r="AD87" i="52"/>
  <c r="AF87" i="52"/>
  <c r="AE87" i="52"/>
  <c r="V69" i="19"/>
  <c r="AA69" i="19" s="1"/>
  <c r="G77" i="19"/>
  <c r="L77" i="19" s="1"/>
  <c r="BH28" i="36"/>
  <c r="M28" i="36" s="1"/>
  <c r="Y28" i="36" s="1"/>
  <c r="AJ29" i="36" s="1"/>
  <c r="AV29" i="36" s="1"/>
  <c r="AB83" i="58" l="1"/>
  <c r="AC82" i="58"/>
  <c r="AD82" i="58"/>
  <c r="AE82" i="58"/>
  <c r="AF82" i="58"/>
  <c r="AB83" i="59"/>
  <c r="AC82" i="59"/>
  <c r="AD82" i="59"/>
  <c r="AE82" i="59"/>
  <c r="AF82" i="59"/>
  <c r="AF82" i="56"/>
  <c r="AB83" i="56"/>
  <c r="AC82" i="56"/>
  <c r="AD82" i="56"/>
  <c r="AE82" i="56"/>
  <c r="AE83" i="57"/>
  <c r="AF83" i="57"/>
  <c r="AB84" i="57"/>
  <c r="AC83" i="57"/>
  <c r="AD83" i="57"/>
  <c r="AE83" i="60"/>
  <c r="AF83" i="60"/>
  <c r="AB84" i="60"/>
  <c r="AC83" i="60"/>
  <c r="AD83" i="60"/>
  <c r="AC82" i="63"/>
  <c r="AD82" i="63"/>
  <c r="AE82" i="63"/>
  <c r="AF82" i="63"/>
  <c r="AB83" i="63"/>
  <c r="AE83" i="61"/>
  <c r="AF83" i="61"/>
  <c r="AB84" i="61"/>
  <c r="AC83" i="61"/>
  <c r="AD83" i="61"/>
  <c r="AE83" i="62"/>
  <c r="AF83" i="62"/>
  <c r="AB84" i="62"/>
  <c r="AC83" i="62"/>
  <c r="AD83" i="62"/>
  <c r="AB146" i="63"/>
  <c r="AF145" i="63"/>
  <c r="AE145" i="63"/>
  <c r="AD145" i="63"/>
  <c r="AC145" i="63"/>
  <c r="AE111" i="63"/>
  <c r="AD111" i="63"/>
  <c r="AC111" i="63"/>
  <c r="AF111" i="63"/>
  <c r="AB112" i="63"/>
  <c r="AB146" i="62"/>
  <c r="AF145" i="62"/>
  <c r="AE145" i="62"/>
  <c r="AD145" i="62"/>
  <c r="AC145" i="62"/>
  <c r="AE111" i="62"/>
  <c r="AD111" i="62"/>
  <c r="AC111" i="62"/>
  <c r="AB112" i="62"/>
  <c r="AF111" i="62"/>
  <c r="AB146" i="61"/>
  <c r="AF145" i="61"/>
  <c r="AE145" i="61"/>
  <c r="AD145" i="61"/>
  <c r="AC145" i="61"/>
  <c r="AE111" i="61"/>
  <c r="AD111" i="61"/>
  <c r="AC111" i="61"/>
  <c r="AB112" i="61"/>
  <c r="AF111" i="61"/>
  <c r="AB146" i="60"/>
  <c r="AF145" i="60"/>
  <c r="AE145" i="60"/>
  <c r="AD145" i="60"/>
  <c r="AC145" i="60"/>
  <c r="AE111" i="60"/>
  <c r="AD111" i="60"/>
  <c r="AC111" i="60"/>
  <c r="AB112" i="60"/>
  <c r="AF111" i="60"/>
  <c r="AE144" i="59"/>
  <c r="AD144" i="59"/>
  <c r="AC144" i="59"/>
  <c r="AB145" i="59"/>
  <c r="AF144" i="59"/>
  <c r="AB113" i="59"/>
  <c r="AF112" i="59"/>
  <c r="AE112" i="59"/>
  <c r="AD112" i="59"/>
  <c r="AC112" i="59"/>
  <c r="AB146" i="58"/>
  <c r="AF145" i="58"/>
  <c r="AE145" i="58"/>
  <c r="AD145" i="58"/>
  <c r="AC145" i="58"/>
  <c r="AE111" i="58"/>
  <c r="AD111" i="58"/>
  <c r="AC111" i="58"/>
  <c r="AB112" i="58"/>
  <c r="AF111" i="58"/>
  <c r="AB146" i="57"/>
  <c r="AF145" i="57"/>
  <c r="AE145" i="57"/>
  <c r="AD145" i="57"/>
  <c r="AC145" i="57"/>
  <c r="AE111" i="57"/>
  <c r="AD111" i="57"/>
  <c r="AC111" i="57"/>
  <c r="AB112" i="57"/>
  <c r="AF111" i="57"/>
  <c r="AE144" i="56"/>
  <c r="AD144" i="56"/>
  <c r="AC144" i="56"/>
  <c r="AB145" i="56"/>
  <c r="AF144" i="56"/>
  <c r="AB113" i="56"/>
  <c r="AF112" i="56"/>
  <c r="AE112" i="56"/>
  <c r="AD112" i="56"/>
  <c r="AC112" i="56"/>
  <c r="AB146" i="55"/>
  <c r="AF145" i="55"/>
  <c r="AE145" i="55"/>
  <c r="AD145" i="55"/>
  <c r="AC145" i="55"/>
  <c r="AE111" i="55"/>
  <c r="AD111" i="55"/>
  <c r="AC111" i="55"/>
  <c r="AB112" i="55"/>
  <c r="AF111" i="55"/>
  <c r="AB88" i="55"/>
  <c r="AF87" i="55"/>
  <c r="AE87" i="55"/>
  <c r="AD87" i="55"/>
  <c r="AC87" i="55"/>
  <c r="AB146" i="54"/>
  <c r="AF145" i="54"/>
  <c r="AE145" i="54"/>
  <c r="AD145" i="54"/>
  <c r="AC145" i="54"/>
  <c r="AD111" i="54"/>
  <c r="AC111" i="54"/>
  <c r="AB112" i="54"/>
  <c r="AF111" i="54"/>
  <c r="AE111" i="54"/>
  <c r="AF89" i="54"/>
  <c r="AC89" i="54"/>
  <c r="AE89" i="54"/>
  <c r="AD89" i="54"/>
  <c r="AB90" i="54"/>
  <c r="AB146" i="53"/>
  <c r="AF145" i="53"/>
  <c r="AE145" i="53"/>
  <c r="AD145" i="53"/>
  <c r="AC145" i="53"/>
  <c r="AE111" i="53"/>
  <c r="AC111" i="53"/>
  <c r="AB112" i="53"/>
  <c r="AF111" i="53"/>
  <c r="AD111" i="53"/>
  <c r="AB88" i="53"/>
  <c r="AF87" i="53"/>
  <c r="AE87" i="53"/>
  <c r="AD87" i="53"/>
  <c r="AC87" i="53"/>
  <c r="AB146" i="52"/>
  <c r="AF145" i="52"/>
  <c r="AE145" i="52"/>
  <c r="AD145" i="52"/>
  <c r="AC145" i="52"/>
  <c r="AE116" i="52"/>
  <c r="AD116" i="52"/>
  <c r="AC116" i="52"/>
  <c r="AB117" i="52"/>
  <c r="AF116" i="52"/>
  <c r="AC88" i="52"/>
  <c r="AD88" i="52"/>
  <c r="AE88" i="52"/>
  <c r="AF88" i="52"/>
  <c r="U69" i="19"/>
  <c r="AB69" i="19" s="1"/>
  <c r="J77" i="19"/>
  <c r="D78" i="19" s="1"/>
  <c r="BI28" i="36"/>
  <c r="N28" i="36" s="1"/>
  <c r="Z28" i="36" s="1"/>
  <c r="A29" i="36" s="1"/>
  <c r="B29" i="36" s="1"/>
  <c r="AE83" i="58" l="1"/>
  <c r="AF83" i="58"/>
  <c r="AB84" i="58"/>
  <c r="AC83" i="58"/>
  <c r="AD83" i="58"/>
  <c r="AC84" i="57"/>
  <c r="AD84" i="57"/>
  <c r="AE84" i="57"/>
  <c r="AF84" i="57"/>
  <c r="AB85" i="57"/>
  <c r="AD83" i="59"/>
  <c r="AE83" i="59"/>
  <c r="AF83" i="59"/>
  <c r="AB84" i="59"/>
  <c r="AC83" i="59"/>
  <c r="AD84" i="60"/>
  <c r="AE84" i="60"/>
  <c r="AF84" i="60"/>
  <c r="AB85" i="60"/>
  <c r="AC84" i="60"/>
  <c r="AF83" i="56"/>
  <c r="AB84" i="56"/>
  <c r="AC83" i="56"/>
  <c r="AD83" i="56"/>
  <c r="AE83" i="56"/>
  <c r="AC84" i="62"/>
  <c r="AD84" i="62"/>
  <c r="AE84" i="62"/>
  <c r="AF84" i="62"/>
  <c r="AB85" i="62"/>
  <c r="AE83" i="63"/>
  <c r="AF83" i="63"/>
  <c r="AB84" i="63"/>
  <c r="AC83" i="63"/>
  <c r="AD83" i="63"/>
  <c r="AC84" i="61"/>
  <c r="AD84" i="61"/>
  <c r="AE84" i="61"/>
  <c r="AF84" i="61"/>
  <c r="AB85" i="61"/>
  <c r="AB147" i="63"/>
  <c r="AF146" i="63"/>
  <c r="AE146" i="63"/>
  <c r="AD146" i="63"/>
  <c r="AC146" i="63"/>
  <c r="AB113" i="63"/>
  <c r="AF112" i="63"/>
  <c r="AE112" i="63"/>
  <c r="AD112" i="63"/>
  <c r="AC112" i="63"/>
  <c r="AB147" i="62"/>
  <c r="AF146" i="62"/>
  <c r="AE146" i="62"/>
  <c r="AD146" i="62"/>
  <c r="AC146" i="62"/>
  <c r="AB113" i="62"/>
  <c r="AF112" i="62"/>
  <c r="AE112" i="62"/>
  <c r="AD112" i="62"/>
  <c r="AC112" i="62"/>
  <c r="AB147" i="61"/>
  <c r="AF146" i="61"/>
  <c r="AE146" i="61"/>
  <c r="AD146" i="61"/>
  <c r="AC146" i="61"/>
  <c r="AB113" i="61"/>
  <c r="AF112" i="61"/>
  <c r="AE112" i="61"/>
  <c r="AD112" i="61"/>
  <c r="AC112" i="61"/>
  <c r="AB147" i="60"/>
  <c r="AF146" i="60"/>
  <c r="AE146" i="60"/>
  <c r="AD146" i="60"/>
  <c r="AC146" i="60"/>
  <c r="AB113" i="60"/>
  <c r="AF112" i="60"/>
  <c r="AE112" i="60"/>
  <c r="AD112" i="60"/>
  <c r="AC112" i="60"/>
  <c r="AB146" i="59"/>
  <c r="AF145" i="59"/>
  <c r="AE145" i="59"/>
  <c r="AD145" i="59"/>
  <c r="AC145" i="59"/>
  <c r="AB114" i="59"/>
  <c r="AF113" i="59"/>
  <c r="AE113" i="59"/>
  <c r="AD113" i="59"/>
  <c r="AC113" i="59"/>
  <c r="AB147" i="58"/>
  <c r="AF146" i="58"/>
  <c r="AE146" i="58"/>
  <c r="AD146" i="58"/>
  <c r="AC146" i="58"/>
  <c r="AB113" i="58"/>
  <c r="AF112" i="58"/>
  <c r="AE112" i="58"/>
  <c r="AD112" i="58"/>
  <c r="AC112" i="58"/>
  <c r="AB147" i="57"/>
  <c r="AF146" i="57"/>
  <c r="AE146" i="57"/>
  <c r="AD146" i="57"/>
  <c r="AC146" i="57"/>
  <c r="AB113" i="57"/>
  <c r="AF112" i="57"/>
  <c r="AE112" i="57"/>
  <c r="AD112" i="57"/>
  <c r="AC112" i="57"/>
  <c r="AB146" i="56"/>
  <c r="AF145" i="56"/>
  <c r="AE145" i="56"/>
  <c r="AD145" i="56"/>
  <c r="AC145" i="56"/>
  <c r="AB114" i="56"/>
  <c r="AF113" i="56"/>
  <c r="AE113" i="56"/>
  <c r="AD113" i="56"/>
  <c r="AC113" i="56"/>
  <c r="AB147" i="55"/>
  <c r="AF146" i="55"/>
  <c r="AE146" i="55"/>
  <c r="AD146" i="55"/>
  <c r="AC146" i="55"/>
  <c r="AB113" i="55"/>
  <c r="AF112" i="55"/>
  <c r="AE112" i="55"/>
  <c r="AD112" i="55"/>
  <c r="AC112" i="55"/>
  <c r="AC88" i="55"/>
  <c r="AB89" i="55"/>
  <c r="AF88" i="55"/>
  <c r="AE88" i="55"/>
  <c r="AD88" i="55"/>
  <c r="AB147" i="54"/>
  <c r="AE146" i="54"/>
  <c r="AD146" i="54"/>
  <c r="AC146" i="54"/>
  <c r="AF146" i="54"/>
  <c r="AB113" i="54"/>
  <c r="AF112" i="54"/>
  <c r="AE112" i="54"/>
  <c r="AD112" i="54"/>
  <c r="AC112" i="54"/>
  <c r="AE90" i="54"/>
  <c r="AD90" i="54"/>
  <c r="AC90" i="54"/>
  <c r="AF90" i="54"/>
  <c r="AB147" i="53"/>
  <c r="AF146" i="53"/>
  <c r="AE146" i="53"/>
  <c r="AD146" i="53"/>
  <c r="AC146" i="53"/>
  <c r="AB113" i="53"/>
  <c r="AF112" i="53"/>
  <c r="AE112" i="53"/>
  <c r="AD112" i="53"/>
  <c r="AC112" i="53"/>
  <c r="AB89" i="53"/>
  <c r="AF88" i="53"/>
  <c r="AE88" i="53"/>
  <c r="AD88" i="53"/>
  <c r="AC88" i="53"/>
  <c r="AB147" i="52"/>
  <c r="AF146" i="52"/>
  <c r="AE146" i="52"/>
  <c r="AD146" i="52"/>
  <c r="AC146" i="52"/>
  <c r="AB118" i="52"/>
  <c r="AF117" i="52"/>
  <c r="AE117" i="52"/>
  <c r="AD117" i="52"/>
  <c r="AC117" i="52"/>
  <c r="AC89" i="52"/>
  <c r="AE89" i="52"/>
  <c r="AF89" i="52"/>
  <c r="AD89" i="52"/>
  <c r="Y69" i="19"/>
  <c r="R73" i="19" s="1"/>
  <c r="S73" i="19" s="1"/>
  <c r="T73" i="19" s="1"/>
  <c r="E78" i="19"/>
  <c r="M78" i="19" s="1"/>
  <c r="F78" i="19"/>
  <c r="AK29" i="36"/>
  <c r="AW29" i="36" s="1"/>
  <c r="AX29" i="36" s="1"/>
  <c r="C29" i="36" s="1"/>
  <c r="AZ29" i="36" s="1"/>
  <c r="E29" i="36" s="1"/>
  <c r="Q29" i="36" s="1"/>
  <c r="AB30" i="36" s="1"/>
  <c r="P28" i="36"/>
  <c r="AB85" i="59" l="1"/>
  <c r="AE84" i="59"/>
  <c r="AC84" i="59"/>
  <c r="AD84" i="59"/>
  <c r="AF84" i="59"/>
  <c r="AC84" i="58"/>
  <c r="AD84" i="58"/>
  <c r="AE84" i="58"/>
  <c r="AF84" i="58"/>
  <c r="AB85" i="58"/>
  <c r="AC85" i="60"/>
  <c r="AD85" i="60"/>
  <c r="AE85" i="60"/>
  <c r="AF85" i="60"/>
  <c r="AB86" i="60"/>
  <c r="AF84" i="56"/>
  <c r="AB85" i="56"/>
  <c r="AC84" i="56"/>
  <c r="AD84" i="56"/>
  <c r="AE84" i="56"/>
  <c r="AB86" i="57"/>
  <c r="AC85" i="57"/>
  <c r="AD85" i="57"/>
  <c r="AE85" i="57"/>
  <c r="AF85" i="57"/>
  <c r="AB86" i="61"/>
  <c r="AC85" i="61"/>
  <c r="AD85" i="61"/>
  <c r="AE85" i="61"/>
  <c r="AF85" i="61"/>
  <c r="AB86" i="62"/>
  <c r="AC85" i="62"/>
  <c r="AD85" i="62"/>
  <c r="AE85" i="62"/>
  <c r="AF85" i="62"/>
  <c r="AC84" i="63"/>
  <c r="AD84" i="63"/>
  <c r="AE84" i="63"/>
  <c r="AF84" i="63"/>
  <c r="AB85" i="63"/>
  <c r="AB148" i="63"/>
  <c r="AF147" i="63"/>
  <c r="AE147" i="63"/>
  <c r="AD147" i="63"/>
  <c r="AC147" i="63"/>
  <c r="AB114" i="63"/>
  <c r="AF113" i="63"/>
  <c r="AE113" i="63"/>
  <c r="AD113" i="63"/>
  <c r="AC113" i="63"/>
  <c r="AB148" i="62"/>
  <c r="AF147" i="62"/>
  <c r="AE147" i="62"/>
  <c r="AD147" i="62"/>
  <c r="AC147" i="62"/>
  <c r="AB114" i="62"/>
  <c r="AF113" i="62"/>
  <c r="AE113" i="62"/>
  <c r="AD113" i="62"/>
  <c r="AC113" i="62"/>
  <c r="AC147" i="61"/>
  <c r="AB148" i="61"/>
  <c r="AF147" i="61"/>
  <c r="AE147" i="61"/>
  <c r="AD147" i="61"/>
  <c r="AB114" i="61"/>
  <c r="AF113" i="61"/>
  <c r="AE113" i="61"/>
  <c r="AD113" i="61"/>
  <c r="AC113" i="61"/>
  <c r="AB148" i="60"/>
  <c r="AF147" i="60"/>
  <c r="AE147" i="60"/>
  <c r="AD147" i="60"/>
  <c r="AC147" i="60"/>
  <c r="AB114" i="60"/>
  <c r="AF113" i="60"/>
  <c r="AE113" i="60"/>
  <c r="AD113" i="60"/>
  <c r="AC113" i="60"/>
  <c r="AB147" i="59"/>
  <c r="AF146" i="59"/>
  <c r="AE146" i="59"/>
  <c r="AD146" i="59"/>
  <c r="AC146" i="59"/>
  <c r="AB115" i="59"/>
  <c r="AF114" i="59"/>
  <c r="AE114" i="59"/>
  <c r="AD114" i="59"/>
  <c r="AC114" i="59"/>
  <c r="AB148" i="58"/>
  <c r="AF147" i="58"/>
  <c r="AE147" i="58"/>
  <c r="AD147" i="58"/>
  <c r="AC147" i="58"/>
  <c r="AB114" i="58"/>
  <c r="AF113" i="58"/>
  <c r="AE113" i="58"/>
  <c r="AD113" i="58"/>
  <c r="AC113" i="58"/>
  <c r="AB148" i="57"/>
  <c r="AF147" i="57"/>
  <c r="AE147" i="57"/>
  <c r="AD147" i="57"/>
  <c r="AC147" i="57"/>
  <c r="AB114" i="57"/>
  <c r="AF113" i="57"/>
  <c r="AE113" i="57"/>
  <c r="AD113" i="57"/>
  <c r="AC113" i="57"/>
  <c r="AB147" i="56"/>
  <c r="AF146" i="56"/>
  <c r="AE146" i="56"/>
  <c r="AD146" i="56"/>
  <c r="AC146" i="56"/>
  <c r="AC114" i="56"/>
  <c r="AB115" i="56"/>
  <c r="AF114" i="56"/>
  <c r="AE114" i="56"/>
  <c r="AD114" i="56"/>
  <c r="AB148" i="55"/>
  <c r="AF147" i="55"/>
  <c r="AE147" i="55"/>
  <c r="AD147" i="55"/>
  <c r="AC147" i="55"/>
  <c r="AB114" i="55"/>
  <c r="AF113" i="55"/>
  <c r="AE113" i="55"/>
  <c r="AD113" i="55"/>
  <c r="AC113" i="55"/>
  <c r="AB90" i="55"/>
  <c r="AF89" i="55"/>
  <c r="AE89" i="55"/>
  <c r="AD89" i="55"/>
  <c r="AC89" i="55"/>
  <c r="AB148" i="54"/>
  <c r="AF147" i="54"/>
  <c r="AE147" i="54"/>
  <c r="AD147" i="54"/>
  <c r="AC147" i="54"/>
  <c r="AF113" i="54"/>
  <c r="AE113" i="54"/>
  <c r="AC113" i="54"/>
  <c r="AB114" i="54"/>
  <c r="AD113" i="54"/>
  <c r="AB148" i="53"/>
  <c r="AF147" i="53"/>
  <c r="AE147" i="53"/>
  <c r="AD147" i="53"/>
  <c r="AC147" i="53"/>
  <c r="AB114" i="53"/>
  <c r="AF113" i="53"/>
  <c r="AE113" i="53"/>
  <c r="AD113" i="53"/>
  <c r="AC113" i="53"/>
  <c r="AB90" i="53"/>
  <c r="AF89" i="53"/>
  <c r="AE89" i="53"/>
  <c r="AD89" i="53"/>
  <c r="AC89" i="53"/>
  <c r="AB148" i="52"/>
  <c r="AF147" i="52"/>
  <c r="AE147" i="52"/>
  <c r="AD147" i="52"/>
  <c r="AC147" i="52"/>
  <c r="AB119" i="52"/>
  <c r="AF118" i="52"/>
  <c r="AE118" i="52"/>
  <c r="AD118" i="52"/>
  <c r="AC118" i="52"/>
  <c r="AC90" i="52"/>
  <c r="AF90" i="52"/>
  <c r="AD90" i="52"/>
  <c r="AE90" i="52"/>
  <c r="V73" i="19"/>
  <c r="U73" i="19" s="1"/>
  <c r="AB73" i="19" s="1"/>
  <c r="G78" i="19"/>
  <c r="L78" i="19" s="1"/>
  <c r="AL29" i="36"/>
  <c r="AN30" i="36"/>
  <c r="BA29" i="36"/>
  <c r="AF85" i="59" l="1"/>
  <c r="AB86" i="59"/>
  <c r="AC85" i="59"/>
  <c r="AD85" i="59"/>
  <c r="AE85" i="59"/>
  <c r="AD86" i="60"/>
  <c r="AE86" i="60"/>
  <c r="AF86" i="60"/>
  <c r="AB87" i="60"/>
  <c r="AC86" i="60"/>
  <c r="AF85" i="56"/>
  <c r="AB86" i="56"/>
  <c r="AC85" i="56"/>
  <c r="AD85" i="56"/>
  <c r="AE85" i="56"/>
  <c r="AF86" i="57"/>
  <c r="AB87" i="57"/>
  <c r="AC86" i="57"/>
  <c r="AD86" i="57"/>
  <c r="AE86" i="57"/>
  <c r="AB86" i="58"/>
  <c r="AC85" i="58"/>
  <c r="AD85" i="58"/>
  <c r="AE85" i="58"/>
  <c r="AF85" i="58"/>
  <c r="AC86" i="61"/>
  <c r="AD86" i="61"/>
  <c r="AE86" i="61"/>
  <c r="AF86" i="61"/>
  <c r="AB87" i="61"/>
  <c r="AB86" i="63"/>
  <c r="AC85" i="63"/>
  <c r="AD85" i="63"/>
  <c r="AE85" i="63"/>
  <c r="AF85" i="63"/>
  <c r="AC86" i="62"/>
  <c r="AD86" i="62"/>
  <c r="AE86" i="62"/>
  <c r="AF86" i="62"/>
  <c r="AB87" i="62"/>
  <c r="AB149" i="63"/>
  <c r="AF148" i="63"/>
  <c r="AE148" i="63"/>
  <c r="AD148" i="63"/>
  <c r="AC148" i="63"/>
  <c r="AB115" i="63"/>
  <c r="AC114" i="63"/>
  <c r="AF114" i="63"/>
  <c r="AE114" i="63"/>
  <c r="AD114" i="63"/>
  <c r="AB149" i="62"/>
  <c r="AF148" i="62"/>
  <c r="AE148" i="62"/>
  <c r="AD148" i="62"/>
  <c r="AC148" i="62"/>
  <c r="AB115" i="62"/>
  <c r="AF114" i="62"/>
  <c r="AE114" i="62"/>
  <c r="AD114" i="62"/>
  <c r="AC114" i="62"/>
  <c r="AB149" i="61"/>
  <c r="AF148" i="61"/>
  <c r="AE148" i="61"/>
  <c r="AD148" i="61"/>
  <c r="AC148" i="61"/>
  <c r="AB115" i="61"/>
  <c r="AF114" i="61"/>
  <c r="AE114" i="61"/>
  <c r="AD114" i="61"/>
  <c r="AC114" i="61"/>
  <c r="AB149" i="60"/>
  <c r="AF148" i="60"/>
  <c r="AE148" i="60"/>
  <c r="AD148" i="60"/>
  <c r="AC148" i="60"/>
  <c r="AB115" i="60"/>
  <c r="AF114" i="60"/>
  <c r="AE114" i="60"/>
  <c r="AD114" i="60"/>
  <c r="AC114" i="60"/>
  <c r="AB148" i="59"/>
  <c r="AF147" i="59"/>
  <c r="AE147" i="59"/>
  <c r="AD147" i="59"/>
  <c r="AC147" i="59"/>
  <c r="AB116" i="59"/>
  <c r="AF115" i="59"/>
  <c r="AE115" i="59"/>
  <c r="AD115" i="59"/>
  <c r="AC115" i="59"/>
  <c r="AB149" i="58"/>
  <c r="AF148" i="58"/>
  <c r="AE148" i="58"/>
  <c r="AD148" i="58"/>
  <c r="AC148" i="58"/>
  <c r="AB115" i="58"/>
  <c r="AF114" i="58"/>
  <c r="AE114" i="58"/>
  <c r="AD114" i="58"/>
  <c r="AC114" i="58"/>
  <c r="AB149" i="57"/>
  <c r="AF148" i="57"/>
  <c r="AE148" i="57"/>
  <c r="AD148" i="57"/>
  <c r="AC148" i="57"/>
  <c r="AB115" i="57"/>
  <c r="AF114" i="57"/>
  <c r="AE114" i="57"/>
  <c r="AD114" i="57"/>
  <c r="AC114" i="57"/>
  <c r="AB148" i="56"/>
  <c r="AF147" i="56"/>
  <c r="AE147" i="56"/>
  <c r="AD147" i="56"/>
  <c r="AC147" i="56"/>
  <c r="AB116" i="56"/>
  <c r="AF115" i="56"/>
  <c r="AE115" i="56"/>
  <c r="AD115" i="56"/>
  <c r="AC115" i="56"/>
  <c r="AB149" i="55"/>
  <c r="AF148" i="55"/>
  <c r="AE148" i="55"/>
  <c r="AD148" i="55"/>
  <c r="AC148" i="55"/>
  <c r="AB115" i="55"/>
  <c r="AF114" i="55"/>
  <c r="AE114" i="55"/>
  <c r="AD114" i="55"/>
  <c r="AC114" i="55"/>
  <c r="AE90" i="55"/>
  <c r="AD90" i="55"/>
  <c r="AC90" i="55"/>
  <c r="AF90" i="55"/>
  <c r="AB149" i="54"/>
  <c r="AF148" i="54"/>
  <c r="AD148" i="54"/>
  <c r="AC148" i="54"/>
  <c r="AE148" i="54"/>
  <c r="AB115" i="54"/>
  <c r="AF114" i="54"/>
  <c r="AE114" i="54"/>
  <c r="AD114" i="54"/>
  <c r="AC114" i="54"/>
  <c r="AB149" i="53"/>
  <c r="AF148" i="53"/>
  <c r="AE148" i="53"/>
  <c r="AD148" i="53"/>
  <c r="AC148" i="53"/>
  <c r="AB115" i="53"/>
  <c r="AF114" i="53"/>
  <c r="AE114" i="53"/>
  <c r="AD114" i="53"/>
  <c r="AC114" i="53"/>
  <c r="AD90" i="53"/>
  <c r="AC90" i="53"/>
  <c r="AF90" i="53"/>
  <c r="AE90" i="53"/>
  <c r="AD148" i="52"/>
  <c r="AC148" i="52"/>
  <c r="AE148" i="52"/>
  <c r="AB149" i="52"/>
  <c r="AF148" i="52"/>
  <c r="AC119" i="52"/>
  <c r="AB120" i="52"/>
  <c r="AF119" i="52"/>
  <c r="AE119" i="52"/>
  <c r="AD119" i="52"/>
  <c r="AA73" i="19"/>
  <c r="Y73" i="19"/>
  <c r="R74" i="19" s="1"/>
  <c r="S74" i="19" s="1"/>
  <c r="T74" i="19" s="1"/>
  <c r="J78" i="19"/>
  <c r="D79" i="19" s="1"/>
  <c r="F79" i="19" s="1"/>
  <c r="F29" i="36"/>
  <c r="R29" i="36" s="1"/>
  <c r="AC30" i="36" s="1"/>
  <c r="AO30" i="36" s="1"/>
  <c r="BB29" i="36"/>
  <c r="AB87" i="59" l="1"/>
  <c r="AC86" i="59"/>
  <c r="AD86" i="59"/>
  <c r="AE86" i="59"/>
  <c r="AF86" i="59"/>
  <c r="AC87" i="57"/>
  <c r="AD87" i="57"/>
  <c r="AE87" i="57"/>
  <c r="AF87" i="57"/>
  <c r="AB88" i="57"/>
  <c r="AD86" i="58"/>
  <c r="AC86" i="58"/>
  <c r="AE86" i="58"/>
  <c r="AF86" i="58"/>
  <c r="AB87" i="58"/>
  <c r="AD87" i="60"/>
  <c r="AE87" i="60"/>
  <c r="AF87" i="60"/>
  <c r="AB88" i="60"/>
  <c r="AC87" i="60"/>
  <c r="AF86" i="56"/>
  <c r="AB87" i="56"/>
  <c r="AC86" i="56"/>
  <c r="AD86" i="56"/>
  <c r="AE86" i="56"/>
  <c r="AC87" i="62"/>
  <c r="AD87" i="62"/>
  <c r="AE87" i="62"/>
  <c r="AF87" i="62"/>
  <c r="AB88" i="62"/>
  <c r="AC87" i="61"/>
  <c r="AD87" i="61"/>
  <c r="AE87" i="61"/>
  <c r="AF87" i="61"/>
  <c r="AB88" i="61"/>
  <c r="AC86" i="63"/>
  <c r="AD86" i="63"/>
  <c r="AE86" i="63"/>
  <c r="AF86" i="63"/>
  <c r="AB87" i="63"/>
  <c r="AD149" i="63"/>
  <c r="AC149" i="63"/>
  <c r="AB150" i="63"/>
  <c r="AF149" i="63"/>
  <c r="AE149" i="63"/>
  <c r="AB116" i="63"/>
  <c r="AF115" i="63"/>
  <c r="AE115" i="63"/>
  <c r="AD115" i="63"/>
  <c r="AC115" i="63"/>
  <c r="AD149" i="62"/>
  <c r="AC149" i="62"/>
  <c r="AB150" i="62"/>
  <c r="AF149" i="62"/>
  <c r="AE149" i="62"/>
  <c r="AB116" i="62"/>
  <c r="AF115" i="62"/>
  <c r="AE115" i="62"/>
  <c r="AD115" i="62"/>
  <c r="AC115" i="62"/>
  <c r="AD149" i="61"/>
  <c r="AC149" i="61"/>
  <c r="AF149" i="61"/>
  <c r="AE149" i="61"/>
  <c r="AB150" i="61"/>
  <c r="AB116" i="61"/>
  <c r="AF115" i="61"/>
  <c r="AE115" i="61"/>
  <c r="AD115" i="61"/>
  <c r="AC115" i="61"/>
  <c r="AD149" i="60"/>
  <c r="AC149" i="60"/>
  <c r="AB150" i="60"/>
  <c r="AF149" i="60"/>
  <c r="AE149" i="60"/>
  <c r="AB116" i="60"/>
  <c r="AF115" i="60"/>
  <c r="AE115" i="60"/>
  <c r="AD115" i="60"/>
  <c r="AC115" i="60"/>
  <c r="AB149" i="59"/>
  <c r="AF148" i="59"/>
  <c r="AE148" i="59"/>
  <c r="AD148" i="59"/>
  <c r="AC148" i="59"/>
  <c r="AD116" i="59"/>
  <c r="AC116" i="59"/>
  <c r="AB117" i="59"/>
  <c r="AF116" i="59"/>
  <c r="AE116" i="59"/>
  <c r="AD149" i="58"/>
  <c r="AC149" i="58"/>
  <c r="AB150" i="58"/>
  <c r="AF149" i="58"/>
  <c r="AE149" i="58"/>
  <c r="AB116" i="58"/>
  <c r="AF115" i="58"/>
  <c r="AE115" i="58"/>
  <c r="AD115" i="58"/>
  <c r="AC115" i="58"/>
  <c r="AD149" i="57"/>
  <c r="AC149" i="57"/>
  <c r="AB150" i="57"/>
  <c r="AF149" i="57"/>
  <c r="AE149" i="57"/>
  <c r="AB116" i="57"/>
  <c r="AF115" i="57"/>
  <c r="AE115" i="57"/>
  <c r="AD115" i="57"/>
  <c r="AC115" i="57"/>
  <c r="AB149" i="56"/>
  <c r="AF148" i="56"/>
  <c r="AE148" i="56"/>
  <c r="AD148" i="56"/>
  <c r="AC148" i="56"/>
  <c r="AD116" i="56"/>
  <c r="AC116" i="56"/>
  <c r="AE116" i="56"/>
  <c r="AB117" i="56"/>
  <c r="AF116" i="56"/>
  <c r="AD149" i="55"/>
  <c r="AC149" i="55"/>
  <c r="AB150" i="55"/>
  <c r="AF149" i="55"/>
  <c r="AE149" i="55"/>
  <c r="AB116" i="55"/>
  <c r="AF115" i="55"/>
  <c r="AE115" i="55"/>
  <c r="AD115" i="55"/>
  <c r="AC115" i="55"/>
  <c r="AD149" i="54"/>
  <c r="AB150" i="54"/>
  <c r="AF149" i="54"/>
  <c r="AE149" i="54"/>
  <c r="AC149" i="54"/>
  <c r="AB116" i="54"/>
  <c r="AE115" i="54"/>
  <c r="AD115" i="54"/>
  <c r="AC115" i="54"/>
  <c r="AF115" i="54"/>
  <c r="AD149" i="53"/>
  <c r="AB150" i="53"/>
  <c r="AF149" i="53"/>
  <c r="AE149" i="53"/>
  <c r="AC149" i="53"/>
  <c r="AF115" i="53"/>
  <c r="AE115" i="53"/>
  <c r="AD115" i="53"/>
  <c r="AC115" i="53"/>
  <c r="AB116" i="53"/>
  <c r="AB150" i="52"/>
  <c r="AF149" i="52"/>
  <c r="AE149" i="52"/>
  <c r="AD149" i="52"/>
  <c r="AC149" i="52"/>
  <c r="AB121" i="52"/>
  <c r="AF120" i="52"/>
  <c r="AE120" i="52"/>
  <c r="AD120" i="52"/>
  <c r="AC120" i="52"/>
  <c r="E79" i="19"/>
  <c r="G79" i="19" s="1"/>
  <c r="L79" i="19" s="1"/>
  <c r="V74" i="19"/>
  <c r="AA74" i="19" s="1"/>
  <c r="G29" i="36"/>
  <c r="S29" i="36" s="1"/>
  <c r="AD30" i="36" s="1"/>
  <c r="AP30" i="36" s="1"/>
  <c r="BC29" i="36"/>
  <c r="AB88" i="59" l="1"/>
  <c r="AD87" i="59"/>
  <c r="AC87" i="59"/>
  <c r="AE87" i="59"/>
  <c r="AF87" i="59"/>
  <c r="AC87" i="58"/>
  <c r="AD87" i="58"/>
  <c r="AE87" i="58"/>
  <c r="AF87" i="58"/>
  <c r="AB88" i="58"/>
  <c r="AE88" i="60"/>
  <c r="AF88" i="60"/>
  <c r="AB89" i="60"/>
  <c r="AC88" i="60"/>
  <c r="AD88" i="60"/>
  <c r="AF87" i="56"/>
  <c r="AB88" i="56"/>
  <c r="AC87" i="56"/>
  <c r="AD87" i="56"/>
  <c r="AE87" i="56"/>
  <c r="AD88" i="57"/>
  <c r="AE88" i="57"/>
  <c r="AF88" i="57"/>
  <c r="AB89" i="57"/>
  <c r="AC88" i="57"/>
  <c r="AC87" i="63"/>
  <c r="AD87" i="63"/>
  <c r="AE87" i="63"/>
  <c r="AF87" i="63"/>
  <c r="AB88" i="63"/>
  <c r="AD88" i="62"/>
  <c r="AE88" i="62"/>
  <c r="AF88" i="62"/>
  <c r="AB89" i="62"/>
  <c r="AC88" i="62"/>
  <c r="AD88" i="61"/>
  <c r="AE88" i="61"/>
  <c r="AF88" i="61"/>
  <c r="AB89" i="61"/>
  <c r="AC88" i="61"/>
  <c r="AB151" i="63"/>
  <c r="AF150" i="63"/>
  <c r="AE150" i="63"/>
  <c r="AD150" i="63"/>
  <c r="AC150" i="63"/>
  <c r="AD116" i="63"/>
  <c r="AC116" i="63"/>
  <c r="AB117" i="63"/>
  <c r="AF116" i="63"/>
  <c r="AE116" i="63"/>
  <c r="AB151" i="62"/>
  <c r="AF150" i="62"/>
  <c r="AE150" i="62"/>
  <c r="AD150" i="62"/>
  <c r="AC150" i="62"/>
  <c r="AD116" i="62"/>
  <c r="AC116" i="62"/>
  <c r="AB117" i="62"/>
  <c r="AF116" i="62"/>
  <c r="AE116" i="62"/>
  <c r="AB151" i="61"/>
  <c r="AF150" i="61"/>
  <c r="AE150" i="61"/>
  <c r="AD150" i="61"/>
  <c r="AC150" i="61"/>
  <c r="AD116" i="61"/>
  <c r="AC116" i="61"/>
  <c r="AB117" i="61"/>
  <c r="AF116" i="61"/>
  <c r="AE116" i="61"/>
  <c r="AB151" i="60"/>
  <c r="AF150" i="60"/>
  <c r="AE150" i="60"/>
  <c r="AD150" i="60"/>
  <c r="AC150" i="60"/>
  <c r="AD116" i="60"/>
  <c r="AC116" i="60"/>
  <c r="AB117" i="60"/>
  <c r="AF116" i="60"/>
  <c r="AE116" i="60"/>
  <c r="AD149" i="59"/>
  <c r="AC149" i="59"/>
  <c r="AB150" i="59"/>
  <c r="AF149" i="59"/>
  <c r="AE149" i="59"/>
  <c r="AB118" i="59"/>
  <c r="AF117" i="59"/>
  <c r="AE117" i="59"/>
  <c r="AD117" i="59"/>
  <c r="AC117" i="59"/>
  <c r="AB151" i="58"/>
  <c r="AF150" i="58"/>
  <c r="AE150" i="58"/>
  <c r="AD150" i="58"/>
  <c r="AC150" i="58"/>
  <c r="AD116" i="58"/>
  <c r="AC116" i="58"/>
  <c r="AB117" i="58"/>
  <c r="AF116" i="58"/>
  <c r="AE116" i="58"/>
  <c r="AB151" i="57"/>
  <c r="AF150" i="57"/>
  <c r="AE150" i="57"/>
  <c r="AD150" i="57"/>
  <c r="AC150" i="57"/>
  <c r="AD116" i="57"/>
  <c r="AC116" i="57"/>
  <c r="AB117" i="57"/>
  <c r="AF116" i="57"/>
  <c r="AE116" i="57"/>
  <c r="AD149" i="56"/>
  <c r="AC149" i="56"/>
  <c r="AB150" i="56"/>
  <c r="AF149" i="56"/>
  <c r="AE149" i="56"/>
  <c r="AB118" i="56"/>
  <c r="AF117" i="56"/>
  <c r="AE117" i="56"/>
  <c r="AD117" i="56"/>
  <c r="AC117" i="56"/>
  <c r="AB151" i="55"/>
  <c r="AF150" i="55"/>
  <c r="AE150" i="55"/>
  <c r="AD150" i="55"/>
  <c r="AC150" i="55"/>
  <c r="AD116" i="55"/>
  <c r="AC116" i="55"/>
  <c r="AB117" i="55"/>
  <c r="AF116" i="55"/>
  <c r="AE116" i="55"/>
  <c r="AF150" i="54"/>
  <c r="AE150" i="54"/>
  <c r="AD150" i="54"/>
  <c r="AC150" i="54"/>
  <c r="AB151" i="54"/>
  <c r="AC116" i="54"/>
  <c r="AB117" i="54"/>
  <c r="AF116" i="54"/>
  <c r="AE116" i="54"/>
  <c r="AD116" i="54"/>
  <c r="AB151" i="53"/>
  <c r="AF150" i="53"/>
  <c r="AE150" i="53"/>
  <c r="AD150" i="53"/>
  <c r="AC150" i="53"/>
  <c r="AD116" i="53"/>
  <c r="AB117" i="53"/>
  <c r="AF116" i="53"/>
  <c r="AC116" i="53"/>
  <c r="AE116" i="53"/>
  <c r="AF150" i="52"/>
  <c r="AE150" i="52"/>
  <c r="AD150" i="52"/>
  <c r="AC150" i="52"/>
  <c r="AB151" i="52"/>
  <c r="AD121" i="52"/>
  <c r="AC121" i="52"/>
  <c r="AB122" i="52"/>
  <c r="AF121" i="52"/>
  <c r="AE121" i="52"/>
  <c r="J79" i="19"/>
  <c r="D80" i="19" s="1"/>
  <c r="F80" i="19" s="1"/>
  <c r="M79" i="19"/>
  <c r="U74" i="19"/>
  <c r="AB74" i="19" s="1"/>
  <c r="BD29" i="36"/>
  <c r="BE29" i="36" s="1"/>
  <c r="J29" i="36" s="1"/>
  <c r="V29" i="36" s="1"/>
  <c r="AG30" i="36" s="1"/>
  <c r="AS30" i="36" s="1"/>
  <c r="H29" i="36"/>
  <c r="T29" i="36" s="1"/>
  <c r="AE30" i="36" s="1"/>
  <c r="AQ30" i="36" s="1"/>
  <c r="AD89" i="60" l="1"/>
  <c r="AE89" i="60"/>
  <c r="AF89" i="60"/>
  <c r="AB90" i="60"/>
  <c r="AC89" i="60"/>
  <c r="AC88" i="59"/>
  <c r="AE88" i="59"/>
  <c r="AD88" i="59"/>
  <c r="AF88" i="59"/>
  <c r="AB89" i="59"/>
  <c r="AF88" i="56"/>
  <c r="AB89" i="56"/>
  <c r="AC88" i="56"/>
  <c r="AD88" i="56"/>
  <c r="AE88" i="56"/>
  <c r="AF88" i="58"/>
  <c r="AC88" i="58"/>
  <c r="AD88" i="58"/>
  <c r="AE88" i="58"/>
  <c r="AB89" i="58"/>
  <c r="AC89" i="57"/>
  <c r="AD89" i="57"/>
  <c r="AE89" i="57"/>
  <c r="AF89" i="57"/>
  <c r="AB90" i="57"/>
  <c r="AC89" i="61"/>
  <c r="AD89" i="61"/>
  <c r="AE89" i="61"/>
  <c r="AF89" i="61"/>
  <c r="AB90" i="61"/>
  <c r="AD88" i="63"/>
  <c r="AE88" i="63"/>
  <c r="AF88" i="63"/>
  <c r="AB89" i="63"/>
  <c r="AC88" i="63"/>
  <c r="AC89" i="62"/>
  <c r="AD89" i="62"/>
  <c r="AE89" i="62"/>
  <c r="AF89" i="62"/>
  <c r="AB90" i="62"/>
  <c r="AF151" i="63"/>
  <c r="AE151" i="63"/>
  <c r="AD151" i="63"/>
  <c r="AC151" i="63"/>
  <c r="AB152" i="63"/>
  <c r="AB118" i="63"/>
  <c r="AF117" i="63"/>
  <c r="AE117" i="63"/>
  <c r="AD117" i="63"/>
  <c r="AC117" i="63"/>
  <c r="AF151" i="62"/>
  <c r="AE151" i="62"/>
  <c r="AD151" i="62"/>
  <c r="AC151" i="62"/>
  <c r="AB152" i="62"/>
  <c r="AB118" i="62"/>
  <c r="AF117" i="62"/>
  <c r="AE117" i="62"/>
  <c r="AD117" i="62"/>
  <c r="AC117" i="62"/>
  <c r="AF151" i="61"/>
  <c r="AE151" i="61"/>
  <c r="AD151" i="61"/>
  <c r="AC151" i="61"/>
  <c r="AB152" i="61"/>
  <c r="AB118" i="61"/>
  <c r="AF117" i="61"/>
  <c r="AE117" i="61"/>
  <c r="AD117" i="61"/>
  <c r="AC117" i="61"/>
  <c r="AF151" i="60"/>
  <c r="AE151" i="60"/>
  <c r="AD151" i="60"/>
  <c r="AC151" i="60"/>
  <c r="AB152" i="60"/>
  <c r="AB118" i="60"/>
  <c r="AF117" i="60"/>
  <c r="AE117" i="60"/>
  <c r="AD117" i="60"/>
  <c r="AC117" i="60"/>
  <c r="AB151" i="59"/>
  <c r="AF150" i="59"/>
  <c r="AE150" i="59"/>
  <c r="AD150" i="59"/>
  <c r="AC150" i="59"/>
  <c r="AF118" i="59"/>
  <c r="AE118" i="59"/>
  <c r="AD118" i="59"/>
  <c r="AC118" i="59"/>
  <c r="AB119" i="59"/>
  <c r="AF151" i="58"/>
  <c r="AE151" i="58"/>
  <c r="AD151" i="58"/>
  <c r="AC151" i="58"/>
  <c r="AB152" i="58"/>
  <c r="AB118" i="58"/>
  <c r="AF117" i="58"/>
  <c r="AE117" i="58"/>
  <c r="AD117" i="58"/>
  <c r="AC117" i="58"/>
  <c r="AF151" i="57"/>
  <c r="AE151" i="57"/>
  <c r="AD151" i="57"/>
  <c r="AC151" i="57"/>
  <c r="AB152" i="57"/>
  <c r="AB118" i="57"/>
  <c r="AF117" i="57"/>
  <c r="AE117" i="57"/>
  <c r="AD117" i="57"/>
  <c r="AC117" i="57"/>
  <c r="AB151" i="56"/>
  <c r="AF150" i="56"/>
  <c r="AE150" i="56"/>
  <c r="AD150" i="56"/>
  <c r="AC150" i="56"/>
  <c r="AF118" i="56"/>
  <c r="AE118" i="56"/>
  <c r="AB119" i="56"/>
  <c r="AD118" i="56"/>
  <c r="AC118" i="56"/>
  <c r="AF151" i="55"/>
  <c r="AE151" i="55"/>
  <c r="AD151" i="55"/>
  <c r="AC151" i="55"/>
  <c r="AB152" i="55"/>
  <c r="AB118" i="55"/>
  <c r="AF117" i="55"/>
  <c r="AE117" i="55"/>
  <c r="AD117" i="55"/>
  <c r="AC117" i="55"/>
  <c r="AF151" i="54"/>
  <c r="AD151" i="54"/>
  <c r="AC151" i="54"/>
  <c r="AB152" i="54"/>
  <c r="AE151" i="54"/>
  <c r="AB118" i="54"/>
  <c r="AF117" i="54"/>
  <c r="AE117" i="54"/>
  <c r="AD117" i="54"/>
  <c r="AC117" i="54"/>
  <c r="AF151" i="53"/>
  <c r="AE151" i="53"/>
  <c r="AD151" i="53"/>
  <c r="AC151" i="53"/>
  <c r="AB152" i="53"/>
  <c r="AB118" i="53"/>
  <c r="AF117" i="53"/>
  <c r="AE117" i="53"/>
  <c r="AD117" i="53"/>
  <c r="AC117" i="53"/>
  <c r="AB152" i="52"/>
  <c r="AF151" i="52"/>
  <c r="AE151" i="52"/>
  <c r="AD151" i="52"/>
  <c r="AC151" i="52"/>
  <c r="AB123" i="52"/>
  <c r="AF122" i="52"/>
  <c r="AE122" i="52"/>
  <c r="AD122" i="52"/>
  <c r="AC122" i="52"/>
  <c r="E80" i="19"/>
  <c r="G80" i="19" s="1"/>
  <c r="L80" i="19" s="1"/>
  <c r="Y74" i="19"/>
  <c r="R75" i="19" s="1"/>
  <c r="I29" i="36"/>
  <c r="U29" i="36" s="1"/>
  <c r="AF30" i="36" s="1"/>
  <c r="AR30" i="36" s="1"/>
  <c r="BF29" i="36"/>
  <c r="AF90" i="57" l="1"/>
  <c r="AC90" i="57"/>
  <c r="AD90" i="57"/>
  <c r="AE90" i="57"/>
  <c r="AF90" i="60"/>
  <c r="AC90" i="60"/>
  <c r="AD90" i="60"/>
  <c r="AE90" i="60"/>
  <c r="AB90" i="58"/>
  <c r="AC89" i="58"/>
  <c r="AD89" i="58"/>
  <c r="AE89" i="58"/>
  <c r="AF89" i="58"/>
  <c r="AF89" i="59"/>
  <c r="AB90" i="59"/>
  <c r="AC89" i="59"/>
  <c r="AD89" i="59"/>
  <c r="AE89" i="59"/>
  <c r="AF89" i="56"/>
  <c r="AC89" i="56"/>
  <c r="AB90" i="56"/>
  <c r="AD89" i="56"/>
  <c r="AE89" i="56"/>
  <c r="AF90" i="62"/>
  <c r="AC90" i="62"/>
  <c r="AD90" i="62"/>
  <c r="AE90" i="62"/>
  <c r="AF90" i="61"/>
  <c r="AC90" i="61"/>
  <c r="AD90" i="61"/>
  <c r="AE90" i="61"/>
  <c r="AC89" i="63"/>
  <c r="AD89" i="63"/>
  <c r="AE89" i="63"/>
  <c r="AF89" i="63"/>
  <c r="AB90" i="63"/>
  <c r="AB153" i="63"/>
  <c r="AF152" i="63"/>
  <c r="AE152" i="63"/>
  <c r="AD152" i="63"/>
  <c r="AC152" i="63"/>
  <c r="AF118" i="63"/>
  <c r="AE118" i="63"/>
  <c r="AD118" i="63"/>
  <c r="AC118" i="63"/>
  <c r="AB119" i="63"/>
  <c r="AB153" i="62"/>
  <c r="AF152" i="62"/>
  <c r="AE152" i="62"/>
  <c r="AD152" i="62"/>
  <c r="AC152" i="62"/>
  <c r="AF118" i="62"/>
  <c r="AE118" i="62"/>
  <c r="AD118" i="62"/>
  <c r="AC118" i="62"/>
  <c r="AB119" i="62"/>
  <c r="AB153" i="61"/>
  <c r="AF152" i="61"/>
  <c r="AE152" i="61"/>
  <c r="AD152" i="61"/>
  <c r="AC152" i="61"/>
  <c r="AF118" i="61"/>
  <c r="AE118" i="61"/>
  <c r="AD118" i="61"/>
  <c r="AC118" i="61"/>
  <c r="AB119" i="61"/>
  <c r="AB153" i="60"/>
  <c r="AF152" i="60"/>
  <c r="AE152" i="60"/>
  <c r="AD152" i="60"/>
  <c r="AC152" i="60"/>
  <c r="AF118" i="60"/>
  <c r="AE118" i="60"/>
  <c r="AD118" i="60"/>
  <c r="AC118" i="60"/>
  <c r="AB119" i="60"/>
  <c r="AF151" i="59"/>
  <c r="AE151" i="59"/>
  <c r="AD151" i="59"/>
  <c r="AC151" i="59"/>
  <c r="AB152" i="59"/>
  <c r="AB120" i="59"/>
  <c r="AF119" i="59"/>
  <c r="AE119" i="59"/>
  <c r="AD119" i="59"/>
  <c r="AC119" i="59"/>
  <c r="AB153" i="58"/>
  <c r="AF152" i="58"/>
  <c r="AE152" i="58"/>
  <c r="AD152" i="58"/>
  <c r="AC152" i="58"/>
  <c r="AF118" i="58"/>
  <c r="AE118" i="58"/>
  <c r="AD118" i="58"/>
  <c r="AC118" i="58"/>
  <c r="AB119" i="58"/>
  <c r="AB153" i="57"/>
  <c r="AF152" i="57"/>
  <c r="AE152" i="57"/>
  <c r="AD152" i="57"/>
  <c r="AC152" i="57"/>
  <c r="AF118" i="57"/>
  <c r="AE118" i="57"/>
  <c r="AD118" i="57"/>
  <c r="AC118" i="57"/>
  <c r="AB119" i="57"/>
  <c r="AF151" i="56"/>
  <c r="AE151" i="56"/>
  <c r="AD151" i="56"/>
  <c r="AC151" i="56"/>
  <c r="AB152" i="56"/>
  <c r="AB120" i="56"/>
  <c r="AF119" i="56"/>
  <c r="AE119" i="56"/>
  <c r="AD119" i="56"/>
  <c r="AC119" i="56"/>
  <c r="AB153" i="55"/>
  <c r="AF152" i="55"/>
  <c r="AE152" i="55"/>
  <c r="AD152" i="55"/>
  <c r="AC152" i="55"/>
  <c r="AF118" i="55"/>
  <c r="AE118" i="55"/>
  <c r="AD118" i="55"/>
  <c r="AC118" i="55"/>
  <c r="AB119" i="55"/>
  <c r="AB153" i="54"/>
  <c r="AF152" i="54"/>
  <c r="AE152" i="54"/>
  <c r="AD152" i="54"/>
  <c r="AC152" i="54"/>
  <c r="AE118" i="54"/>
  <c r="AD118" i="54"/>
  <c r="AF118" i="54"/>
  <c r="AC118" i="54"/>
  <c r="AB119" i="54"/>
  <c r="AB153" i="53"/>
  <c r="AF152" i="53"/>
  <c r="AE152" i="53"/>
  <c r="AD152" i="53"/>
  <c r="AC152" i="53"/>
  <c r="AF118" i="53"/>
  <c r="AE118" i="53"/>
  <c r="AD118" i="53"/>
  <c r="AC118" i="53"/>
  <c r="AB119" i="53"/>
  <c r="AB153" i="52"/>
  <c r="AF152" i="52"/>
  <c r="AE152" i="52"/>
  <c r="AD152" i="52"/>
  <c r="AC152" i="52"/>
  <c r="AF123" i="52"/>
  <c r="AE123" i="52"/>
  <c r="AD123" i="52"/>
  <c r="AC123" i="52"/>
  <c r="J80" i="19"/>
  <c r="D81" i="19" s="1"/>
  <c r="F81" i="19" s="1"/>
  <c r="M80" i="19"/>
  <c r="S75" i="19"/>
  <c r="T75" i="19" s="1"/>
  <c r="BG29" i="36"/>
  <c r="L29" i="36" s="1"/>
  <c r="X29" i="36" s="1"/>
  <c r="AI30" i="36" s="1"/>
  <c r="AU30" i="36" s="1"/>
  <c r="K29" i="36"/>
  <c r="W29" i="36" s="1"/>
  <c r="AH30" i="36" s="1"/>
  <c r="AT30" i="36" s="1"/>
  <c r="AF90" i="59" l="1"/>
  <c r="AE90" i="59"/>
  <c r="AC90" i="59"/>
  <c r="AD90" i="59"/>
  <c r="AF90" i="56"/>
  <c r="AD90" i="56"/>
  <c r="AC90" i="56"/>
  <c r="AE90" i="56"/>
  <c r="AF90" i="58"/>
  <c r="AC90" i="58"/>
  <c r="AD90" i="58"/>
  <c r="AE90" i="58"/>
  <c r="AF90" i="63"/>
  <c r="AC90" i="63"/>
  <c r="AD90" i="63"/>
  <c r="AE90" i="63"/>
  <c r="AB154" i="63"/>
  <c r="AF153" i="63"/>
  <c r="AE153" i="63"/>
  <c r="AD153" i="63"/>
  <c r="AC153" i="63"/>
  <c r="AB120" i="63"/>
  <c r="AF119" i="63"/>
  <c r="AE119" i="63"/>
  <c r="AD119" i="63"/>
  <c r="AC119" i="63"/>
  <c r="AB154" i="62"/>
  <c r="AF153" i="62"/>
  <c r="AE153" i="62"/>
  <c r="AD153" i="62"/>
  <c r="AC153" i="62"/>
  <c r="AB120" i="62"/>
  <c r="AF119" i="62"/>
  <c r="AE119" i="62"/>
  <c r="AD119" i="62"/>
  <c r="AC119" i="62"/>
  <c r="AB154" i="61"/>
  <c r="AF153" i="61"/>
  <c r="AE153" i="61"/>
  <c r="AD153" i="61"/>
  <c r="AC153" i="61"/>
  <c r="AB120" i="61"/>
  <c r="AF119" i="61"/>
  <c r="AE119" i="61"/>
  <c r="AD119" i="61"/>
  <c r="AC119" i="61"/>
  <c r="AB154" i="60"/>
  <c r="AF153" i="60"/>
  <c r="AE153" i="60"/>
  <c r="AD153" i="60"/>
  <c r="AC153" i="60"/>
  <c r="AB120" i="60"/>
  <c r="AF119" i="60"/>
  <c r="AE119" i="60"/>
  <c r="AD119" i="60"/>
  <c r="AC119" i="60"/>
  <c r="AB153" i="59"/>
  <c r="AF152" i="59"/>
  <c r="AE152" i="59"/>
  <c r="AD152" i="59"/>
  <c r="AC152" i="59"/>
  <c r="AB121" i="59"/>
  <c r="AF120" i="59"/>
  <c r="AE120" i="59"/>
  <c r="AD120" i="59"/>
  <c r="AC120" i="59"/>
  <c r="AB154" i="58"/>
  <c r="AF153" i="58"/>
  <c r="AE153" i="58"/>
  <c r="AD153" i="58"/>
  <c r="AC153" i="58"/>
  <c r="AB120" i="58"/>
  <c r="AF119" i="58"/>
  <c r="AE119" i="58"/>
  <c r="AD119" i="58"/>
  <c r="AC119" i="58"/>
  <c r="AB154" i="57"/>
  <c r="AF153" i="57"/>
  <c r="AE153" i="57"/>
  <c r="AD153" i="57"/>
  <c r="AC153" i="57"/>
  <c r="AB120" i="57"/>
  <c r="AF119" i="57"/>
  <c r="AE119" i="57"/>
  <c r="AD119" i="57"/>
  <c r="AC119" i="57"/>
  <c r="AB153" i="56"/>
  <c r="AF152" i="56"/>
  <c r="AE152" i="56"/>
  <c r="AD152" i="56"/>
  <c r="AC152" i="56"/>
  <c r="AB121" i="56"/>
  <c r="AF120" i="56"/>
  <c r="AE120" i="56"/>
  <c r="AD120" i="56"/>
  <c r="AC120" i="56"/>
  <c r="AB154" i="55"/>
  <c r="AF153" i="55"/>
  <c r="AE153" i="55"/>
  <c r="AD153" i="55"/>
  <c r="AC153" i="55"/>
  <c r="AB120" i="55"/>
  <c r="AF119" i="55"/>
  <c r="AE119" i="55"/>
  <c r="AD119" i="55"/>
  <c r="AC119" i="55"/>
  <c r="AF153" i="54"/>
  <c r="AE153" i="54"/>
  <c r="AC153" i="54"/>
  <c r="AB154" i="54"/>
  <c r="AD153" i="54"/>
  <c r="AB120" i="54"/>
  <c r="AF119" i="54"/>
  <c r="AE119" i="54"/>
  <c r="AD119" i="54"/>
  <c r="AC119" i="54"/>
  <c r="AF153" i="53"/>
  <c r="AE153" i="53"/>
  <c r="AD153" i="53"/>
  <c r="AC153" i="53"/>
  <c r="AB154" i="53"/>
  <c r="AB120" i="53"/>
  <c r="AF119" i="53"/>
  <c r="AE119" i="53"/>
  <c r="AD119" i="53"/>
  <c r="AC119" i="53"/>
  <c r="AC153" i="52"/>
  <c r="AB154" i="52"/>
  <c r="AF153" i="52"/>
  <c r="AE153" i="52"/>
  <c r="AD153" i="52"/>
  <c r="V75" i="19"/>
  <c r="AA75" i="19" s="1"/>
  <c r="E81" i="19"/>
  <c r="M81" i="19" s="1"/>
  <c r="BH29" i="36"/>
  <c r="M29" i="36" s="1"/>
  <c r="Y29" i="36" s="1"/>
  <c r="AJ30" i="36" s="1"/>
  <c r="AV30" i="36" s="1"/>
  <c r="AC154" i="63" l="1"/>
  <c r="AB155" i="63"/>
  <c r="AF154" i="63"/>
  <c r="AE154" i="63"/>
  <c r="AD154" i="63"/>
  <c r="AB121" i="63"/>
  <c r="AF120" i="63"/>
  <c r="AE120" i="63"/>
  <c r="AD120" i="63"/>
  <c r="AC120" i="63"/>
  <c r="AC154" i="62"/>
  <c r="AB155" i="62"/>
  <c r="AF154" i="62"/>
  <c r="AE154" i="62"/>
  <c r="AD154" i="62"/>
  <c r="AB121" i="62"/>
  <c r="AF120" i="62"/>
  <c r="AE120" i="62"/>
  <c r="AD120" i="62"/>
  <c r="AC120" i="62"/>
  <c r="AC154" i="61"/>
  <c r="AE154" i="61"/>
  <c r="AD154" i="61"/>
  <c r="AB155" i="61"/>
  <c r="AF154" i="61"/>
  <c r="AB121" i="61"/>
  <c r="AF120" i="61"/>
  <c r="AE120" i="61"/>
  <c r="AD120" i="61"/>
  <c r="AC120" i="61"/>
  <c r="AC154" i="60"/>
  <c r="AB155" i="60"/>
  <c r="AF154" i="60"/>
  <c r="AE154" i="60"/>
  <c r="AD154" i="60"/>
  <c r="AB121" i="60"/>
  <c r="AF120" i="60"/>
  <c r="AE120" i="60"/>
  <c r="AD120" i="60"/>
  <c r="AC120" i="60"/>
  <c r="AB154" i="59"/>
  <c r="AF153" i="59"/>
  <c r="AE153" i="59"/>
  <c r="AD153" i="59"/>
  <c r="AC153" i="59"/>
  <c r="AC121" i="59"/>
  <c r="AB122" i="59"/>
  <c r="AF121" i="59"/>
  <c r="AE121" i="59"/>
  <c r="AD121" i="59"/>
  <c r="AC154" i="58"/>
  <c r="AB155" i="58"/>
  <c r="AF154" i="58"/>
  <c r="AE154" i="58"/>
  <c r="AD154" i="58"/>
  <c r="AB121" i="58"/>
  <c r="AF120" i="58"/>
  <c r="AE120" i="58"/>
  <c r="AD120" i="58"/>
  <c r="AC120" i="58"/>
  <c r="AC154" i="57"/>
  <c r="AB155" i="57"/>
  <c r="AF154" i="57"/>
  <c r="AE154" i="57"/>
  <c r="AD154" i="57"/>
  <c r="AB121" i="57"/>
  <c r="AF120" i="57"/>
  <c r="AE120" i="57"/>
  <c r="AD120" i="57"/>
  <c r="AC120" i="57"/>
  <c r="AB154" i="56"/>
  <c r="AF153" i="56"/>
  <c r="AE153" i="56"/>
  <c r="AD153" i="56"/>
  <c r="AC153" i="56"/>
  <c r="AC121" i="56"/>
  <c r="AD121" i="56"/>
  <c r="AB122" i="56"/>
  <c r="AF121" i="56"/>
  <c r="AE121" i="56"/>
  <c r="AC154" i="55"/>
  <c r="AB155" i="55"/>
  <c r="AF154" i="55"/>
  <c r="AE154" i="55"/>
  <c r="AD154" i="55"/>
  <c r="AB121" i="55"/>
  <c r="AF120" i="55"/>
  <c r="AE120" i="55"/>
  <c r="AD120" i="55"/>
  <c r="AC120" i="55"/>
  <c r="AC154" i="54"/>
  <c r="AB155" i="54"/>
  <c r="AF154" i="54"/>
  <c r="AE154" i="54"/>
  <c r="AD154" i="54"/>
  <c r="AB121" i="54"/>
  <c r="AF120" i="54"/>
  <c r="AD120" i="54"/>
  <c r="AC120" i="54"/>
  <c r="AE120" i="54"/>
  <c r="AC154" i="53"/>
  <c r="AB155" i="53"/>
  <c r="AF154" i="53"/>
  <c r="AE154" i="53"/>
  <c r="AD154" i="53"/>
  <c r="AF120" i="53"/>
  <c r="AE120" i="53"/>
  <c r="AD120" i="53"/>
  <c r="AC120" i="53"/>
  <c r="AB121" i="53"/>
  <c r="AB155" i="52"/>
  <c r="AF154" i="52"/>
  <c r="AE154" i="52"/>
  <c r="AD154" i="52"/>
  <c r="AC154" i="52"/>
  <c r="U75" i="19"/>
  <c r="AB75" i="19" s="1"/>
  <c r="G81" i="19"/>
  <c r="L81" i="19" s="1"/>
  <c r="BI29" i="36"/>
  <c r="N29" i="36" s="1"/>
  <c r="Z29" i="36" s="1"/>
  <c r="P29" i="36" s="1"/>
  <c r="AB156" i="63" l="1"/>
  <c r="AF155" i="63"/>
  <c r="AE155" i="63"/>
  <c r="AD155" i="63"/>
  <c r="AC155" i="63"/>
  <c r="AC121" i="63"/>
  <c r="AD121" i="63"/>
  <c r="AB122" i="63"/>
  <c r="AF121" i="63"/>
  <c r="AE121" i="63"/>
  <c r="AB156" i="62"/>
  <c r="AF155" i="62"/>
  <c r="AE155" i="62"/>
  <c r="AD155" i="62"/>
  <c r="AC155" i="62"/>
  <c r="AC121" i="62"/>
  <c r="AB122" i="62"/>
  <c r="AF121" i="62"/>
  <c r="AE121" i="62"/>
  <c r="AD121" i="62"/>
  <c r="AB156" i="61"/>
  <c r="AF155" i="61"/>
  <c r="AE155" i="61"/>
  <c r="AD155" i="61"/>
  <c r="AC155" i="61"/>
  <c r="AC121" i="61"/>
  <c r="AB122" i="61"/>
  <c r="AF121" i="61"/>
  <c r="AE121" i="61"/>
  <c r="AD121" i="61"/>
  <c r="AB156" i="60"/>
  <c r="AF155" i="60"/>
  <c r="AE155" i="60"/>
  <c r="AD155" i="60"/>
  <c r="AC155" i="60"/>
  <c r="AC121" i="60"/>
  <c r="AB122" i="60"/>
  <c r="AF121" i="60"/>
  <c r="AE121" i="60"/>
  <c r="AD121" i="60"/>
  <c r="AC154" i="59"/>
  <c r="AB155" i="59"/>
  <c r="AF154" i="59"/>
  <c r="AE154" i="59"/>
  <c r="AD154" i="59"/>
  <c r="AB123" i="59"/>
  <c r="AF122" i="59"/>
  <c r="AE122" i="59"/>
  <c r="AD122" i="59"/>
  <c r="AC122" i="59"/>
  <c r="AB156" i="58"/>
  <c r="AF155" i="58"/>
  <c r="AE155" i="58"/>
  <c r="AD155" i="58"/>
  <c r="AC155" i="58"/>
  <c r="AC121" i="58"/>
  <c r="AB122" i="58"/>
  <c r="AF121" i="58"/>
  <c r="AE121" i="58"/>
  <c r="AD121" i="58"/>
  <c r="AB156" i="57"/>
  <c r="AF155" i="57"/>
  <c r="AE155" i="57"/>
  <c r="AD155" i="57"/>
  <c r="AC155" i="57"/>
  <c r="AC121" i="57"/>
  <c r="AB122" i="57"/>
  <c r="AF121" i="57"/>
  <c r="AE121" i="57"/>
  <c r="AD121" i="57"/>
  <c r="AC154" i="56"/>
  <c r="AB155" i="56"/>
  <c r="AF154" i="56"/>
  <c r="AE154" i="56"/>
  <c r="AD154" i="56"/>
  <c r="AB123" i="56"/>
  <c r="AF122" i="56"/>
  <c r="AE122" i="56"/>
  <c r="AD122" i="56"/>
  <c r="AC122" i="56"/>
  <c r="AB156" i="55"/>
  <c r="AF155" i="55"/>
  <c r="AE155" i="55"/>
  <c r="AD155" i="55"/>
  <c r="AC155" i="55"/>
  <c r="AC121" i="55"/>
  <c r="AB122" i="55"/>
  <c r="AF121" i="55"/>
  <c r="AE121" i="55"/>
  <c r="AD121" i="55"/>
  <c r="AF155" i="54"/>
  <c r="AE155" i="54"/>
  <c r="AD155" i="54"/>
  <c r="AC155" i="54"/>
  <c r="AB156" i="54"/>
  <c r="AB122" i="54"/>
  <c r="AF121" i="54"/>
  <c r="AE121" i="54"/>
  <c r="AD121" i="54"/>
  <c r="AC121" i="54"/>
  <c r="AB156" i="53"/>
  <c r="AF155" i="53"/>
  <c r="AE155" i="53"/>
  <c r="AD155" i="53"/>
  <c r="AC155" i="53"/>
  <c r="AC121" i="53"/>
  <c r="AB122" i="53"/>
  <c r="AF121" i="53"/>
  <c r="AE121" i="53"/>
  <c r="AD121" i="53"/>
  <c r="AE155" i="52"/>
  <c r="AD155" i="52"/>
  <c r="AC155" i="52"/>
  <c r="AF155" i="52"/>
  <c r="AB156" i="52"/>
  <c r="Y75" i="19"/>
  <c r="R76" i="19" s="1"/>
  <c r="S76" i="19" s="1"/>
  <c r="T76" i="19" s="1"/>
  <c r="J81" i="19"/>
  <c r="D82" i="19" s="1"/>
  <c r="F82" i="19" s="1"/>
  <c r="AK30" i="36"/>
  <c r="AW30" i="36" s="1"/>
  <c r="AX30" i="36" s="1"/>
  <c r="A30" i="36"/>
  <c r="B30" i="36" s="1"/>
  <c r="AE156" i="63" l="1"/>
  <c r="AD156" i="63"/>
  <c r="AC156" i="63"/>
  <c r="AF156" i="63"/>
  <c r="AB123" i="63"/>
  <c r="AF122" i="63"/>
  <c r="AE122" i="63"/>
  <c r="AD122" i="63"/>
  <c r="AC122" i="63"/>
  <c r="AE156" i="62"/>
  <c r="AD156" i="62"/>
  <c r="AC156" i="62"/>
  <c r="AF156" i="62"/>
  <c r="AB123" i="62"/>
  <c r="AF122" i="62"/>
  <c r="AE122" i="62"/>
  <c r="AD122" i="62"/>
  <c r="AC122" i="62"/>
  <c r="AE156" i="61"/>
  <c r="AD156" i="61"/>
  <c r="AC156" i="61"/>
  <c r="AF156" i="61"/>
  <c r="AB123" i="61"/>
  <c r="AF122" i="61"/>
  <c r="AE122" i="61"/>
  <c r="AD122" i="61"/>
  <c r="AC122" i="61"/>
  <c r="AE156" i="60"/>
  <c r="AD156" i="60"/>
  <c r="AC156" i="60"/>
  <c r="AF156" i="60"/>
  <c r="AB123" i="60"/>
  <c r="AF122" i="60"/>
  <c r="AE122" i="60"/>
  <c r="AD122" i="60"/>
  <c r="AC122" i="60"/>
  <c r="AB156" i="59"/>
  <c r="AF155" i="59"/>
  <c r="AE155" i="59"/>
  <c r="AD155" i="59"/>
  <c r="AC155" i="59"/>
  <c r="AE123" i="59"/>
  <c r="AD123" i="59"/>
  <c r="AC123" i="59"/>
  <c r="AF123" i="59"/>
  <c r="AE156" i="58"/>
  <c r="AD156" i="58"/>
  <c r="AC156" i="58"/>
  <c r="AF156" i="58"/>
  <c r="AB123" i="58"/>
  <c r="AF122" i="58"/>
  <c r="AE122" i="58"/>
  <c r="AD122" i="58"/>
  <c r="AC122" i="58"/>
  <c r="AE156" i="57"/>
  <c r="AD156" i="57"/>
  <c r="AC156" i="57"/>
  <c r="AF156" i="57"/>
  <c r="AB123" i="57"/>
  <c r="AF122" i="57"/>
  <c r="AE122" i="57"/>
  <c r="AD122" i="57"/>
  <c r="AC122" i="57"/>
  <c r="AB156" i="56"/>
  <c r="AF155" i="56"/>
  <c r="AE155" i="56"/>
  <c r="AD155" i="56"/>
  <c r="AC155" i="56"/>
  <c r="AE123" i="56"/>
  <c r="AD123" i="56"/>
  <c r="AC123" i="56"/>
  <c r="AF123" i="56"/>
  <c r="AE156" i="55"/>
  <c r="AD156" i="55"/>
  <c r="AC156" i="55"/>
  <c r="AF156" i="55"/>
  <c r="AB123" i="55"/>
  <c r="AF122" i="55"/>
  <c r="AE122" i="55"/>
  <c r="AD122" i="55"/>
  <c r="AC122" i="55"/>
  <c r="AE156" i="54"/>
  <c r="AC156" i="54"/>
  <c r="AF156" i="54"/>
  <c r="AD156" i="54"/>
  <c r="AF122" i="54"/>
  <c r="AE122" i="54"/>
  <c r="AD122" i="54"/>
  <c r="AC122" i="54"/>
  <c r="AB123" i="54"/>
  <c r="AE156" i="53"/>
  <c r="AD156" i="53"/>
  <c r="AC156" i="53"/>
  <c r="AF156" i="53"/>
  <c r="AB123" i="53"/>
  <c r="AF122" i="53"/>
  <c r="AE122" i="53"/>
  <c r="AD122" i="53"/>
  <c r="AC122" i="53"/>
  <c r="AF156" i="52"/>
  <c r="AE156" i="52"/>
  <c r="AD156" i="52"/>
  <c r="AC156" i="52"/>
  <c r="V76" i="19"/>
  <c r="AA76" i="19" s="1"/>
  <c r="E82" i="19"/>
  <c r="G82" i="19" s="1"/>
  <c r="L82" i="19" s="1"/>
  <c r="AL30" i="36"/>
  <c r="C30" i="36"/>
  <c r="AZ30" i="36" s="1"/>
  <c r="E30" i="36" s="1"/>
  <c r="Q30" i="36" s="1"/>
  <c r="AB31" i="36" s="1"/>
  <c r="AM38" i="63" l="1"/>
  <c r="AM38" i="52"/>
  <c r="AP38" i="52" s="1"/>
  <c r="BC6" i="52"/>
  <c r="AM70" i="52"/>
  <c r="AM71" i="52" s="1"/>
  <c r="AM72" i="52" s="1"/>
  <c r="AM73" i="52" s="1"/>
  <c r="AM74" i="52" s="1"/>
  <c r="AM75" i="52" s="1"/>
  <c r="AM76" i="52" s="1"/>
  <c r="AM77" i="52" s="1"/>
  <c r="AM78" i="52" s="1"/>
  <c r="AM79" i="52" s="1"/>
  <c r="AM80" i="52" s="1"/>
  <c r="AM81" i="52" s="1"/>
  <c r="AM38" i="60"/>
  <c r="AO38" i="60" s="1"/>
  <c r="CD18" i="60" s="1"/>
  <c r="AQ38" i="52"/>
  <c r="AY22" i="52"/>
  <c r="AY23" i="52" s="1"/>
  <c r="AY24" i="52" s="1"/>
  <c r="AY25" i="52" s="1"/>
  <c r="AY26" i="52" s="1"/>
  <c r="AY27" i="52" s="1"/>
  <c r="AY28" i="52" s="1"/>
  <c r="AY29" i="52" s="1"/>
  <c r="AY30" i="52" s="1"/>
  <c r="AY31" i="52" s="1"/>
  <c r="AY32" i="52" s="1"/>
  <c r="AY33" i="52" s="1"/>
  <c r="AQ54" i="52"/>
  <c r="AU54" i="52"/>
  <c r="AU55" i="52" s="1"/>
  <c r="AU56" i="52" s="1"/>
  <c r="AU57" i="52" s="1"/>
  <c r="AU58" i="52" s="1"/>
  <c r="AU59" i="52" s="1"/>
  <c r="AU60" i="52" s="1"/>
  <c r="AU61" i="52" s="1"/>
  <c r="AU62" i="52" s="1"/>
  <c r="AU63" i="52" s="1"/>
  <c r="AU64" i="52" s="1"/>
  <c r="AU65" i="52" s="1"/>
  <c r="BC22" i="52"/>
  <c r="BC23" i="52" s="1"/>
  <c r="BC24" i="52" s="1"/>
  <c r="BC25" i="52" s="1"/>
  <c r="BC26" i="52" s="1"/>
  <c r="BC27" i="52" s="1"/>
  <c r="BC28" i="52" s="1"/>
  <c r="BC29" i="52" s="1"/>
  <c r="BC30" i="52" s="1"/>
  <c r="BC31" i="52" s="1"/>
  <c r="BC32" i="52" s="1"/>
  <c r="BC33" i="52" s="1"/>
  <c r="AM9" i="53"/>
  <c r="AM7" i="58"/>
  <c r="AM7" i="57"/>
  <c r="AI70" i="52"/>
  <c r="AI71" i="52" s="1"/>
  <c r="AI72" i="52" s="1"/>
  <c r="AI73" i="52" s="1"/>
  <c r="AI74" i="52" s="1"/>
  <c r="AI75" i="52" s="1"/>
  <c r="AI76" i="52" s="1"/>
  <c r="AI77" i="52" s="1"/>
  <c r="AI78" i="52" s="1"/>
  <c r="AI79" i="52" s="1"/>
  <c r="AI80" i="52" s="1"/>
  <c r="AI81" i="52" s="1"/>
  <c r="AY6" i="52"/>
  <c r="AI38" i="52"/>
  <c r="AM54" i="52"/>
  <c r="AM55" i="52" s="1"/>
  <c r="AM56" i="52" s="1"/>
  <c r="AM57" i="52" s="1"/>
  <c r="AM58" i="52" s="1"/>
  <c r="AM59" i="52" s="1"/>
  <c r="AM60" i="52" s="1"/>
  <c r="AM61" i="52" s="1"/>
  <c r="AM62" i="52" s="1"/>
  <c r="AM63" i="52" s="1"/>
  <c r="AM64" i="52" s="1"/>
  <c r="AM65" i="52" s="1"/>
  <c r="AU22" i="52"/>
  <c r="AU23" i="52" s="1"/>
  <c r="AU24" i="52" s="1"/>
  <c r="AU25" i="52" s="1"/>
  <c r="AU26" i="52" s="1"/>
  <c r="AU27" i="52" s="1"/>
  <c r="AU28" i="52" s="1"/>
  <c r="AU29" i="52" s="1"/>
  <c r="AU30" i="52" s="1"/>
  <c r="AU31" i="52" s="1"/>
  <c r="AU32" i="52" s="1"/>
  <c r="AU33" i="52" s="1"/>
  <c r="BC38" i="52"/>
  <c r="BC39" i="52" s="1"/>
  <c r="BC40" i="52" s="1"/>
  <c r="BC41" i="52" s="1"/>
  <c r="BC42" i="52" s="1"/>
  <c r="BC43" i="52" s="1"/>
  <c r="BC44" i="52" s="1"/>
  <c r="BC45" i="52" s="1"/>
  <c r="BC46" i="52" s="1"/>
  <c r="BC47" i="52" s="1"/>
  <c r="BC48" i="52" s="1"/>
  <c r="BC49" i="52" s="1"/>
  <c r="AM22" i="52"/>
  <c r="AM23" i="52" s="1"/>
  <c r="AM24" i="52" s="1"/>
  <c r="AM25" i="52" s="1"/>
  <c r="AM26" i="52" s="1"/>
  <c r="AM27" i="52" s="1"/>
  <c r="AM28" i="52" s="1"/>
  <c r="AM29" i="52" s="1"/>
  <c r="AM30" i="52" s="1"/>
  <c r="AM31" i="52" s="1"/>
  <c r="AM32" i="52" s="1"/>
  <c r="AM33" i="52" s="1"/>
  <c r="AE123" i="63"/>
  <c r="AD123" i="63"/>
  <c r="AC123" i="63"/>
  <c r="AU22" i="63" s="1"/>
  <c r="AF123" i="63"/>
  <c r="AE123" i="62"/>
  <c r="AD123" i="62"/>
  <c r="AC123" i="62"/>
  <c r="AI38" i="62" s="1"/>
  <c r="AF123" i="62"/>
  <c r="AE123" i="61"/>
  <c r="AD123" i="61"/>
  <c r="AC123" i="61"/>
  <c r="AY6" i="61" s="1"/>
  <c r="AF123" i="61"/>
  <c r="AE123" i="60"/>
  <c r="AD123" i="60"/>
  <c r="AC123" i="60"/>
  <c r="AQ38" i="60" s="1"/>
  <c r="AF123" i="60"/>
  <c r="AE156" i="59"/>
  <c r="AD156" i="59"/>
  <c r="AC156" i="59"/>
  <c r="AF156" i="59"/>
  <c r="AE123" i="58"/>
  <c r="AD123" i="58"/>
  <c r="AC123" i="58"/>
  <c r="AY38" i="58" s="1"/>
  <c r="AF123" i="58"/>
  <c r="AE123" i="57"/>
  <c r="AD123" i="57"/>
  <c r="AC123" i="57"/>
  <c r="AI70" i="57" s="1"/>
  <c r="AF123" i="57"/>
  <c r="AE156" i="56"/>
  <c r="AD156" i="56"/>
  <c r="AC156" i="56"/>
  <c r="AQ38" i="56" s="1"/>
  <c r="AF156" i="56"/>
  <c r="AE123" i="55"/>
  <c r="AD123" i="55"/>
  <c r="AC123" i="55"/>
  <c r="AI54" i="55" s="1"/>
  <c r="AF123" i="55"/>
  <c r="AD123" i="54"/>
  <c r="AC123" i="54"/>
  <c r="AU38" i="54" s="1"/>
  <c r="AE123" i="54"/>
  <c r="AF123" i="54"/>
  <c r="AE123" i="53"/>
  <c r="AD123" i="53"/>
  <c r="AC123" i="53"/>
  <c r="AM54" i="53" s="1"/>
  <c r="AF123" i="53"/>
  <c r="AQ70" i="52"/>
  <c r="AQ71" i="52" s="1"/>
  <c r="AQ72" i="52" s="1"/>
  <c r="AQ73" i="52" s="1"/>
  <c r="AQ74" i="52" s="1"/>
  <c r="AQ75" i="52" s="1"/>
  <c r="AQ76" i="52" s="1"/>
  <c r="AQ77" i="52" s="1"/>
  <c r="AQ78" i="52" s="1"/>
  <c r="AQ79" i="52" s="1"/>
  <c r="AQ80" i="52" s="1"/>
  <c r="AQ81" i="52" s="1"/>
  <c r="BC54" i="52"/>
  <c r="BC55" i="52" s="1"/>
  <c r="BC56" i="52" s="1"/>
  <c r="BC57" i="52" s="1"/>
  <c r="BC58" i="52" s="1"/>
  <c r="BC59" i="52" s="1"/>
  <c r="BC60" i="52" s="1"/>
  <c r="BC61" i="52" s="1"/>
  <c r="BC62" i="52" s="1"/>
  <c r="BC63" i="52" s="1"/>
  <c r="BC64" i="52" s="1"/>
  <c r="BC65" i="52" s="1"/>
  <c r="BG54" i="52"/>
  <c r="BG55" i="52" s="1"/>
  <c r="BG56" i="52" s="1"/>
  <c r="BG57" i="52" s="1"/>
  <c r="BG58" i="52" s="1"/>
  <c r="BG59" i="52" s="1"/>
  <c r="BG60" i="52" s="1"/>
  <c r="BG61" i="52" s="1"/>
  <c r="BG62" i="52" s="1"/>
  <c r="BG63" i="52" s="1"/>
  <c r="BG64" i="52" s="1"/>
  <c r="BG65" i="52" s="1"/>
  <c r="AY54" i="52"/>
  <c r="AY55" i="52" s="1"/>
  <c r="AY56" i="52" s="1"/>
  <c r="AY57" i="52" s="1"/>
  <c r="AY58" i="52" s="1"/>
  <c r="AY59" i="52" s="1"/>
  <c r="AY60" i="52" s="1"/>
  <c r="AY61" i="52" s="1"/>
  <c r="AY62" i="52" s="1"/>
  <c r="AY63" i="52" s="1"/>
  <c r="AY64" i="52" s="1"/>
  <c r="AY65" i="52" s="1"/>
  <c r="AI54" i="52"/>
  <c r="AI55" i="52" s="1"/>
  <c r="AI56" i="52" s="1"/>
  <c r="AI57" i="52" s="1"/>
  <c r="AI58" i="52" s="1"/>
  <c r="AI59" i="52" s="1"/>
  <c r="AI60" i="52" s="1"/>
  <c r="AI61" i="52" s="1"/>
  <c r="AI62" i="52" s="1"/>
  <c r="AI63" i="52" s="1"/>
  <c r="AI64" i="52" s="1"/>
  <c r="AI65" i="52" s="1"/>
  <c r="BG38" i="52"/>
  <c r="BG39" i="52" s="1"/>
  <c r="BG40" i="52" s="1"/>
  <c r="BG41" i="52" s="1"/>
  <c r="BG42" i="52" s="1"/>
  <c r="BG43" i="52" s="1"/>
  <c r="BG44" i="52" s="1"/>
  <c r="BG45" i="52" s="1"/>
  <c r="BG46" i="52" s="1"/>
  <c r="BG47" i="52" s="1"/>
  <c r="BG48" i="52" s="1"/>
  <c r="BG49" i="52" s="1"/>
  <c r="AY38" i="52"/>
  <c r="AY39" i="52" s="1"/>
  <c r="AY40" i="52" s="1"/>
  <c r="AY41" i="52" s="1"/>
  <c r="AY42" i="52" s="1"/>
  <c r="AY43" i="52" s="1"/>
  <c r="AY44" i="52" s="1"/>
  <c r="AY45" i="52" s="1"/>
  <c r="AY46" i="52" s="1"/>
  <c r="AY47" i="52" s="1"/>
  <c r="AY48" i="52" s="1"/>
  <c r="AY49" i="52" s="1"/>
  <c r="AU38" i="52"/>
  <c r="AU39" i="52" s="1"/>
  <c r="AU40" i="52" s="1"/>
  <c r="AU41" i="52" s="1"/>
  <c r="AU42" i="52" s="1"/>
  <c r="AU43" i="52" s="1"/>
  <c r="AU44" i="52" s="1"/>
  <c r="AU45" i="52" s="1"/>
  <c r="AU46" i="52" s="1"/>
  <c r="AU47" i="52" s="1"/>
  <c r="AU48" i="52" s="1"/>
  <c r="AU49" i="52" s="1"/>
  <c r="BG22" i="52"/>
  <c r="BG23" i="52" s="1"/>
  <c r="BG24" i="52" s="1"/>
  <c r="BG25" i="52" s="1"/>
  <c r="BG26" i="52" s="1"/>
  <c r="BG27" i="52" s="1"/>
  <c r="BG28" i="52" s="1"/>
  <c r="BG29" i="52" s="1"/>
  <c r="BG30" i="52" s="1"/>
  <c r="BG31" i="52" s="1"/>
  <c r="BG32" i="52" s="1"/>
  <c r="BG33" i="52" s="1"/>
  <c r="AQ22" i="52"/>
  <c r="AQ23" i="52" s="1"/>
  <c r="AQ24" i="52" s="1"/>
  <c r="AQ25" i="52" s="1"/>
  <c r="AQ26" i="52" s="1"/>
  <c r="AQ27" i="52" s="1"/>
  <c r="AQ28" i="52" s="1"/>
  <c r="AQ29" i="52" s="1"/>
  <c r="AQ30" i="52" s="1"/>
  <c r="AQ31" i="52" s="1"/>
  <c r="AQ32" i="52" s="1"/>
  <c r="AQ33" i="52" s="1"/>
  <c r="AI22" i="52"/>
  <c r="AI23" i="52" s="1"/>
  <c r="AI24" i="52" s="1"/>
  <c r="AI25" i="52" s="1"/>
  <c r="AI26" i="52" s="1"/>
  <c r="AI27" i="52" s="1"/>
  <c r="AI28" i="52" s="1"/>
  <c r="AI29" i="52" s="1"/>
  <c r="AI30" i="52" s="1"/>
  <c r="AI31" i="52" s="1"/>
  <c r="AI32" i="52" s="1"/>
  <c r="AI33" i="52" s="1"/>
  <c r="BG6" i="52"/>
  <c r="BG7" i="52" s="1"/>
  <c r="BG8" i="52" s="1"/>
  <c r="BG9" i="52" s="1"/>
  <c r="BG10" i="52" s="1"/>
  <c r="BG11" i="52" s="1"/>
  <c r="BG12" i="52" s="1"/>
  <c r="BG13" i="52" s="1"/>
  <c r="BG14" i="52" s="1"/>
  <c r="BG15" i="52" s="1"/>
  <c r="BG16" i="52" s="1"/>
  <c r="BG17" i="52" s="1"/>
  <c r="AU6" i="52"/>
  <c r="AU7" i="52" s="1"/>
  <c r="AU8" i="52" s="1"/>
  <c r="AU9" i="52" s="1"/>
  <c r="AU10" i="52" s="1"/>
  <c r="AU11" i="52" s="1"/>
  <c r="AU12" i="52" s="1"/>
  <c r="AU13" i="52" s="1"/>
  <c r="AU14" i="52" s="1"/>
  <c r="AU15" i="52" s="1"/>
  <c r="AU16" i="52" s="1"/>
  <c r="AU17" i="52" s="1"/>
  <c r="AM7" i="52"/>
  <c r="AM8" i="52" s="1"/>
  <c r="AM9" i="52" s="1"/>
  <c r="AM10" i="52" s="1"/>
  <c r="AM11" i="52" s="1"/>
  <c r="AM12" i="52" s="1"/>
  <c r="AM13" i="52" s="1"/>
  <c r="AM14" i="52" s="1"/>
  <c r="AM15" i="52" s="1"/>
  <c r="AM16" i="52" s="1"/>
  <c r="AM17" i="52" s="1"/>
  <c r="AQ6" i="52"/>
  <c r="AQ7" i="52" s="1"/>
  <c r="AQ8" i="52" s="1"/>
  <c r="AQ9" i="52" s="1"/>
  <c r="AQ10" i="52" s="1"/>
  <c r="AQ11" i="52" s="1"/>
  <c r="AQ12" i="52" s="1"/>
  <c r="AQ13" i="52" s="1"/>
  <c r="AQ14" i="52" s="1"/>
  <c r="AQ15" i="52" s="1"/>
  <c r="AQ16" i="52" s="1"/>
  <c r="AQ17" i="52" s="1"/>
  <c r="AI8" i="52"/>
  <c r="AI9" i="52" s="1"/>
  <c r="AI10" i="52" s="1"/>
  <c r="AI11" i="52" s="1"/>
  <c r="AI12" i="52" s="1"/>
  <c r="AI13" i="52" s="1"/>
  <c r="AI14" i="52" s="1"/>
  <c r="AI15" i="52" s="1"/>
  <c r="AI16" i="52" s="1"/>
  <c r="AI17" i="52" s="1"/>
  <c r="U76" i="19"/>
  <c r="AB76" i="19" s="1"/>
  <c r="M82" i="19"/>
  <c r="J82" i="19"/>
  <c r="D83" i="19" s="1"/>
  <c r="F83" i="19" s="1"/>
  <c r="BA30" i="36"/>
  <c r="F30" i="36" s="1"/>
  <c r="R30" i="36" s="1"/>
  <c r="AN31" i="36"/>
  <c r="AN38" i="63" l="1"/>
  <c r="CA18" i="63" s="1"/>
  <c r="AO38" i="63"/>
  <c r="CD18" i="63" s="1"/>
  <c r="AP38" i="63"/>
  <c r="AQ38" i="55"/>
  <c r="AI8" i="54"/>
  <c r="AM7" i="54"/>
  <c r="AI8" i="62"/>
  <c r="AM6" i="62"/>
  <c r="AU38" i="62"/>
  <c r="AU6" i="62"/>
  <c r="AV6" i="62" s="1"/>
  <c r="BM42" i="62" s="1"/>
  <c r="AM70" i="58"/>
  <c r="BC38" i="62"/>
  <c r="BC39" i="62" s="1"/>
  <c r="AM39" i="52"/>
  <c r="AM40" i="52" s="1"/>
  <c r="AM41" i="52" s="1"/>
  <c r="AM42" i="52" s="1"/>
  <c r="AM43" i="52" s="1"/>
  <c r="AM44" i="52" s="1"/>
  <c r="AM45" i="52" s="1"/>
  <c r="AM46" i="52" s="1"/>
  <c r="AM47" i="52" s="1"/>
  <c r="AM48" i="52" s="1"/>
  <c r="AM49" i="52" s="1"/>
  <c r="BD6" i="52"/>
  <c r="BM66" i="52" s="1"/>
  <c r="BF6" i="52"/>
  <c r="BE6" i="52"/>
  <c r="BP66" i="52" s="1"/>
  <c r="AP70" i="52"/>
  <c r="AN70" i="52"/>
  <c r="CO18" i="52" s="1"/>
  <c r="AO70" i="52"/>
  <c r="CR18" i="52" s="1"/>
  <c r="AO38" i="52"/>
  <c r="CD18" i="52" s="1"/>
  <c r="AN38" i="52"/>
  <c r="CA18" i="52" s="1"/>
  <c r="AS38" i="56"/>
  <c r="CD30" i="56" s="1"/>
  <c r="AR38" i="56"/>
  <c r="CA30" i="56" s="1"/>
  <c r="AT38" i="56"/>
  <c r="BC7" i="52"/>
  <c r="BC8" i="52" s="1"/>
  <c r="BC9" i="52" s="1"/>
  <c r="BC10" i="52" s="1"/>
  <c r="BC11" i="52" s="1"/>
  <c r="BC12" i="52" s="1"/>
  <c r="BC13" i="52" s="1"/>
  <c r="BC14" i="52" s="1"/>
  <c r="BC15" i="52" s="1"/>
  <c r="BC16" i="52" s="1"/>
  <c r="BC17" i="52" s="1"/>
  <c r="BC6" i="63"/>
  <c r="BC7" i="63" s="1"/>
  <c r="AM70" i="60"/>
  <c r="BC6" i="54"/>
  <c r="BD6" i="54" s="1"/>
  <c r="BM66" i="54" s="1"/>
  <c r="AM70" i="63"/>
  <c r="AO70" i="63" s="1"/>
  <c r="CR18" i="63" s="1"/>
  <c r="BC38" i="54"/>
  <c r="BF38" i="54" s="1"/>
  <c r="AU6" i="54"/>
  <c r="AX6" i="54" s="1"/>
  <c r="AQ38" i="57"/>
  <c r="AM70" i="57"/>
  <c r="AM6" i="56"/>
  <c r="AI9" i="56"/>
  <c r="AM22" i="53"/>
  <c r="AM38" i="53"/>
  <c r="AU54" i="63"/>
  <c r="AV54" i="63" s="1"/>
  <c r="CH42" i="63" s="1"/>
  <c r="AM38" i="54"/>
  <c r="AM70" i="54"/>
  <c r="AM38" i="62"/>
  <c r="AP38" i="60"/>
  <c r="AN38" i="60"/>
  <c r="CA18" i="60" s="1"/>
  <c r="AL70" i="57"/>
  <c r="AJ70" i="57"/>
  <c r="CO6" i="57" s="1"/>
  <c r="CN6" i="57" s="1"/>
  <c r="AK70" i="57"/>
  <c r="CR6" i="57" s="1"/>
  <c r="CQ6" i="57" s="1"/>
  <c r="AR38" i="60"/>
  <c r="CA30" i="60" s="1"/>
  <c r="AS38" i="60"/>
  <c r="CD30" i="60" s="1"/>
  <c r="AT38" i="60"/>
  <c r="BC54" i="53"/>
  <c r="BG54" i="62"/>
  <c r="BC6" i="60"/>
  <c r="AQ6" i="62"/>
  <c r="AY6" i="57"/>
  <c r="AQ70" i="55"/>
  <c r="AU54" i="58"/>
  <c r="AU38" i="55"/>
  <c r="BG6" i="55"/>
  <c r="BG7" i="55" s="1"/>
  <c r="BC6" i="55"/>
  <c r="BC7" i="55" s="1"/>
  <c r="BC8" i="55" s="1"/>
  <c r="AI8" i="59"/>
  <c r="AQ6" i="59"/>
  <c r="AM7" i="59"/>
  <c r="AQ6" i="54"/>
  <c r="AV22" i="63"/>
  <c r="BT42" i="63" s="1"/>
  <c r="AX22" i="63"/>
  <c r="AW22" i="63"/>
  <c r="BW42" i="63" s="1"/>
  <c r="AS38" i="52"/>
  <c r="CD30" i="52" s="1"/>
  <c r="AT38" i="52"/>
  <c r="AR38" i="52"/>
  <c r="CA30" i="52" s="1"/>
  <c r="AZ22" i="52"/>
  <c r="BT54" i="52" s="1"/>
  <c r="BA22" i="52"/>
  <c r="BW54" i="52" s="1"/>
  <c r="BB22" i="52"/>
  <c r="AQ38" i="61"/>
  <c r="AQ39" i="61" s="1"/>
  <c r="AM38" i="56"/>
  <c r="AO38" i="56" s="1"/>
  <c r="CD18" i="56" s="1"/>
  <c r="AU38" i="56"/>
  <c r="AU39" i="56" s="1"/>
  <c r="AQ38" i="59"/>
  <c r="AQ39" i="59" s="1"/>
  <c r="AQ40" i="59" s="1"/>
  <c r="BC54" i="59"/>
  <c r="AQ39" i="52"/>
  <c r="AT39" i="52" s="1"/>
  <c r="AI38" i="54"/>
  <c r="AK38" i="54" s="1"/>
  <c r="CD6" i="54" s="1"/>
  <c r="CC6" i="54" s="1"/>
  <c r="AM70" i="62"/>
  <c r="AO70" i="62" s="1"/>
  <c r="CR18" i="62" s="1"/>
  <c r="AY38" i="54"/>
  <c r="BB38" i="54" s="1"/>
  <c r="AY6" i="58"/>
  <c r="AZ6" i="58" s="1"/>
  <c r="BM54" i="58" s="1"/>
  <c r="AI22" i="62"/>
  <c r="AJ22" i="62" s="1"/>
  <c r="BT6" i="62" s="1"/>
  <c r="BS6" i="62" s="1"/>
  <c r="BG22" i="62"/>
  <c r="BH22" i="62" s="1"/>
  <c r="BT78" i="62" s="1"/>
  <c r="AQ6" i="55"/>
  <c r="AX38" i="54"/>
  <c r="AV38" i="54"/>
  <c r="CA42" i="54" s="1"/>
  <c r="AW38" i="54"/>
  <c r="CD42" i="54" s="1"/>
  <c r="AM10" i="53"/>
  <c r="AN9" i="53"/>
  <c r="BM21" i="53" s="1"/>
  <c r="BL21" i="53" s="1"/>
  <c r="AO9" i="53"/>
  <c r="BP21" i="53" s="1"/>
  <c r="BO21" i="53" s="1"/>
  <c r="AP9" i="53"/>
  <c r="AM8" i="58"/>
  <c r="AM9" i="58" s="1"/>
  <c r="AR54" i="52"/>
  <c r="CH30" i="52" s="1"/>
  <c r="AS54" i="52"/>
  <c r="CK30" i="52" s="1"/>
  <c r="AT54" i="52"/>
  <c r="AV54" i="52"/>
  <c r="CH42" i="52" s="1"/>
  <c r="AX54" i="52"/>
  <c r="AW54" i="52"/>
  <c r="CK42" i="52" s="1"/>
  <c r="AU38" i="58"/>
  <c r="BD22" i="52"/>
  <c r="BT66" i="52" s="1"/>
  <c r="BE22" i="52"/>
  <c r="BW66" i="52" s="1"/>
  <c r="BF22" i="52"/>
  <c r="AQ6" i="58"/>
  <c r="AU39" i="54"/>
  <c r="AV39" i="54" s="1"/>
  <c r="CA43" i="54" s="1"/>
  <c r="AI8" i="58"/>
  <c r="AI38" i="61"/>
  <c r="AI39" i="61" s="1"/>
  <c r="AP7" i="58"/>
  <c r="AN7" i="58"/>
  <c r="BM19" i="58" s="1"/>
  <c r="AO7" i="58"/>
  <c r="BP19" i="58" s="1"/>
  <c r="AQ55" i="52"/>
  <c r="AQ56" i="52" s="1"/>
  <c r="AQ57" i="52" s="1"/>
  <c r="AQ58" i="52" s="1"/>
  <c r="AQ59" i="52" s="1"/>
  <c r="AQ60" i="52" s="1"/>
  <c r="AQ61" i="52" s="1"/>
  <c r="AQ62" i="52" s="1"/>
  <c r="AQ63" i="52" s="1"/>
  <c r="AQ64" i="52" s="1"/>
  <c r="AQ65" i="52" s="1"/>
  <c r="BG54" i="53"/>
  <c r="BC38" i="53"/>
  <c r="BC39" i="53" s="1"/>
  <c r="AY38" i="53"/>
  <c r="AI38" i="53"/>
  <c r="AU6" i="53"/>
  <c r="AQ6" i="53"/>
  <c r="AI8" i="57"/>
  <c r="AI70" i="63"/>
  <c r="BG54" i="63"/>
  <c r="BJ54" i="63" s="1"/>
  <c r="BG38" i="57"/>
  <c r="AY6" i="63"/>
  <c r="AY22" i="61"/>
  <c r="BA22" i="61" s="1"/>
  <c r="BW54" i="61" s="1"/>
  <c r="AU6" i="57"/>
  <c r="BG38" i="63"/>
  <c r="AN7" i="57"/>
  <c r="BM19" i="57" s="1"/>
  <c r="AP7" i="57"/>
  <c r="AM8" i="57"/>
  <c r="AO7" i="57"/>
  <c r="BP19" i="57" s="1"/>
  <c r="BG38" i="60"/>
  <c r="BJ38" i="60" s="1"/>
  <c r="BG54" i="54"/>
  <c r="AQ6" i="63"/>
  <c r="AQ7" i="63" s="1"/>
  <c r="BG22" i="56"/>
  <c r="AY54" i="56"/>
  <c r="AQ70" i="56"/>
  <c r="AY38" i="59"/>
  <c r="AI38" i="59"/>
  <c r="BG6" i="59"/>
  <c r="BG7" i="59" s="1"/>
  <c r="AY22" i="55"/>
  <c r="AQ6" i="57"/>
  <c r="AQ22" i="63"/>
  <c r="AI70" i="55"/>
  <c r="AJ70" i="55" s="1"/>
  <c r="CO6" i="55" s="1"/>
  <c r="CN6" i="55" s="1"/>
  <c r="AQ22" i="57"/>
  <c r="AI70" i="60"/>
  <c r="AQ38" i="58"/>
  <c r="BG54" i="57"/>
  <c r="AU22" i="60"/>
  <c r="AQ70" i="58"/>
  <c r="BC22" i="61"/>
  <c r="AY6" i="60"/>
  <c r="AY22" i="58"/>
  <c r="AU54" i="61"/>
  <c r="AQ6" i="60"/>
  <c r="AY54" i="62"/>
  <c r="BA54" i="62" s="1"/>
  <c r="CK54" i="62" s="1"/>
  <c r="BG6" i="58"/>
  <c r="BG54" i="60"/>
  <c r="BG38" i="58"/>
  <c r="BG39" i="58" s="1"/>
  <c r="AQ54" i="61"/>
  <c r="AQ22" i="60"/>
  <c r="AQ23" i="60" s="1"/>
  <c r="BC6" i="58"/>
  <c r="AY38" i="57"/>
  <c r="AY39" i="57" s="1"/>
  <c r="AO54" i="53"/>
  <c r="CK18" i="53" s="1"/>
  <c r="AN54" i="53"/>
  <c r="CH18" i="53" s="1"/>
  <c r="AP54" i="53"/>
  <c r="AL38" i="62"/>
  <c r="AJ38" i="62"/>
  <c r="CA6" i="62" s="1"/>
  <c r="BZ6" i="62" s="1"/>
  <c r="AK38" i="62"/>
  <c r="CD6" i="62" s="1"/>
  <c r="CC6" i="62" s="1"/>
  <c r="AJ54" i="55"/>
  <c r="CH6" i="55" s="1"/>
  <c r="CG6" i="55" s="1"/>
  <c r="AK54" i="55"/>
  <c r="CK6" i="55" s="1"/>
  <c r="CJ6" i="55" s="1"/>
  <c r="AL54" i="55"/>
  <c r="AY7" i="61"/>
  <c r="BA6" i="61"/>
  <c r="BP54" i="61" s="1"/>
  <c r="BB6" i="61"/>
  <c r="AZ6" i="61"/>
  <c r="BM54" i="61" s="1"/>
  <c r="AI39" i="52"/>
  <c r="AK38" i="52"/>
  <c r="CD6" i="52" s="1"/>
  <c r="CC6" i="52" s="1"/>
  <c r="AJ38" i="52"/>
  <c r="CA6" i="52" s="1"/>
  <c r="BZ6" i="52" s="1"/>
  <c r="AL38" i="52"/>
  <c r="AY38" i="62"/>
  <c r="AI70" i="58"/>
  <c r="AY54" i="54"/>
  <c r="BC6" i="61"/>
  <c r="AY38" i="55"/>
  <c r="AU38" i="60"/>
  <c r="AU38" i="63"/>
  <c r="AN54" i="52"/>
  <c r="CH18" i="52" s="1"/>
  <c r="AO54" i="52"/>
  <c r="CK18" i="52" s="1"/>
  <c r="AP54" i="52"/>
  <c r="BC54" i="62"/>
  <c r="AM54" i="58"/>
  <c r="BC54" i="54"/>
  <c r="AU22" i="61"/>
  <c r="AM54" i="55"/>
  <c r="AU6" i="60"/>
  <c r="AI54" i="63"/>
  <c r="AI22" i="59"/>
  <c r="AU54" i="59"/>
  <c r="AY54" i="59"/>
  <c r="BG22" i="59"/>
  <c r="BC22" i="59"/>
  <c r="AQ70" i="59"/>
  <c r="AU38" i="59"/>
  <c r="AM54" i="59"/>
  <c r="AX22" i="52"/>
  <c r="AV22" i="52"/>
  <c r="BT42" i="52" s="1"/>
  <c r="AW22" i="52"/>
  <c r="BW42" i="52" s="1"/>
  <c r="AM22" i="62"/>
  <c r="AU22" i="58"/>
  <c r="AI22" i="54"/>
  <c r="AI70" i="61"/>
  <c r="AI54" i="60"/>
  <c r="AI8" i="63"/>
  <c r="AU39" i="62"/>
  <c r="AI54" i="58"/>
  <c r="AM54" i="61"/>
  <c r="AM8" i="55"/>
  <c r="BC38" i="63"/>
  <c r="AZ38" i="58"/>
  <c r="CA54" i="58" s="1"/>
  <c r="BA38" i="58"/>
  <c r="CD54" i="58" s="1"/>
  <c r="BB38" i="58"/>
  <c r="AM54" i="54"/>
  <c r="AM70" i="61"/>
  <c r="BG38" i="55"/>
  <c r="AI8" i="60"/>
  <c r="AM6" i="63"/>
  <c r="BG22" i="53"/>
  <c r="BC54" i="57"/>
  <c r="AM6" i="60"/>
  <c r="AU6" i="63"/>
  <c r="AY54" i="53"/>
  <c r="AM38" i="61"/>
  <c r="BC38" i="57"/>
  <c r="AU22" i="55"/>
  <c r="AM38" i="57"/>
  <c r="AY6" i="55"/>
  <c r="BC38" i="60"/>
  <c r="AU6" i="58"/>
  <c r="AU38" i="53"/>
  <c r="AM22" i="54"/>
  <c r="AI38" i="57"/>
  <c r="AU6" i="55"/>
  <c r="BC6" i="56"/>
  <c r="AU54" i="56"/>
  <c r="AY22" i="56"/>
  <c r="BG6" i="56"/>
  <c r="AQ54" i="56"/>
  <c r="AM70" i="56"/>
  <c r="BC22" i="56"/>
  <c r="AU22" i="56"/>
  <c r="AI22" i="53"/>
  <c r="BG22" i="54"/>
  <c r="AM22" i="57"/>
  <c r="AU23" i="63"/>
  <c r="AY7" i="52"/>
  <c r="BB6" i="52"/>
  <c r="AZ6" i="52"/>
  <c r="BM54" i="52" s="1"/>
  <c r="BA6" i="52"/>
  <c r="BP54" i="52" s="1"/>
  <c r="AJ70" i="52"/>
  <c r="CO6" i="52" s="1"/>
  <c r="CN6" i="52" s="1"/>
  <c r="AL70" i="52"/>
  <c r="AK70" i="52"/>
  <c r="CR6" i="52" s="1"/>
  <c r="CQ6" i="52" s="1"/>
  <c r="Y76" i="19"/>
  <c r="R77" i="19" s="1"/>
  <c r="S77" i="19" s="1"/>
  <c r="E83" i="19"/>
  <c r="M83" i="19" s="1"/>
  <c r="BB30" i="36"/>
  <c r="G30" i="36" s="1"/>
  <c r="S30" i="36" s="1"/>
  <c r="AD31" i="36" s="1"/>
  <c r="AP31" i="36" s="1"/>
  <c r="AC31" i="36"/>
  <c r="AO31" i="36" s="1"/>
  <c r="AM39" i="56" l="1"/>
  <c r="AP39" i="56" s="1"/>
  <c r="AX6" i="62"/>
  <c r="BE38" i="62"/>
  <c r="CD66" i="62" s="1"/>
  <c r="AW54" i="63"/>
  <c r="CK42" i="63" s="1"/>
  <c r="AP38" i="56"/>
  <c r="AX54" i="63"/>
  <c r="AN8" i="58"/>
  <c r="BM20" i="58" s="1"/>
  <c r="BF6" i="54"/>
  <c r="BI22" i="62"/>
  <c r="BW78" i="62" s="1"/>
  <c r="AO8" i="58"/>
  <c r="BP20" i="58" s="1"/>
  <c r="AP8" i="58"/>
  <c r="AK22" i="62"/>
  <c r="BW6" i="62" s="1"/>
  <c r="BV6" i="62" s="1"/>
  <c r="AI23" i="62"/>
  <c r="AI24" i="62" s="1"/>
  <c r="AL22" i="62"/>
  <c r="BF38" i="62"/>
  <c r="BD38" i="62"/>
  <c r="CA66" i="62" s="1"/>
  <c r="AZ38" i="54"/>
  <c r="CA54" i="54" s="1"/>
  <c r="BA38" i="54"/>
  <c r="CD54" i="54" s="1"/>
  <c r="AU7" i="62"/>
  <c r="AW7" i="62" s="1"/>
  <c r="BP43" i="62" s="1"/>
  <c r="AW6" i="62"/>
  <c r="BP42" i="62" s="1"/>
  <c r="AN38" i="56"/>
  <c r="CA18" i="56" s="1"/>
  <c r="BE6" i="54"/>
  <c r="BP66" i="54" s="1"/>
  <c r="BH38" i="60"/>
  <c r="CA78" i="60" s="1"/>
  <c r="BI38" i="60"/>
  <c r="CD78" i="60" s="1"/>
  <c r="AL38" i="54"/>
  <c r="AJ38" i="54"/>
  <c r="CA6" i="54" s="1"/>
  <c r="BZ6" i="54" s="1"/>
  <c r="BC39" i="54"/>
  <c r="BD39" i="54" s="1"/>
  <c r="CA67" i="54" s="1"/>
  <c r="BD38" i="54"/>
  <c r="CA66" i="54" s="1"/>
  <c r="BE38" i="54"/>
  <c r="CD66" i="54" s="1"/>
  <c r="AP70" i="63"/>
  <c r="AN70" i="63"/>
  <c r="CO18" i="63" s="1"/>
  <c r="AW39" i="54"/>
  <c r="CD43" i="54" s="1"/>
  <c r="AX39" i="54"/>
  <c r="AU40" i="54"/>
  <c r="AX40" i="54" s="1"/>
  <c r="AR38" i="55"/>
  <c r="CA30" i="55" s="1"/>
  <c r="AT38" i="55"/>
  <c r="AS38" i="55"/>
  <c r="CD30" i="55" s="1"/>
  <c r="AI9" i="54"/>
  <c r="AJ8" i="54"/>
  <c r="BM8" i="54" s="1"/>
  <c r="BL8" i="54" s="1"/>
  <c r="AK8" i="54"/>
  <c r="BP8" i="54" s="1"/>
  <c r="BO8" i="54" s="1"/>
  <c r="AL8" i="54"/>
  <c r="AN7" i="54"/>
  <c r="BM19" i="54" s="1"/>
  <c r="AO7" i="54"/>
  <c r="BP19" i="54" s="1"/>
  <c r="AP7" i="54"/>
  <c r="AM8" i="54"/>
  <c r="AI9" i="62"/>
  <c r="AJ8" i="62"/>
  <c r="BM8" i="62" s="1"/>
  <c r="BL8" i="62" s="1"/>
  <c r="AK8" i="62"/>
  <c r="BP8" i="62" s="1"/>
  <c r="BO8" i="62" s="1"/>
  <c r="AL8" i="62"/>
  <c r="AM7" i="62"/>
  <c r="AN6" i="62"/>
  <c r="BM18" i="62" s="1"/>
  <c r="AO6" i="62"/>
  <c r="BP18" i="62" s="1"/>
  <c r="AP6" i="62"/>
  <c r="AW38" i="62"/>
  <c r="CD42" i="62" s="1"/>
  <c r="AX38" i="62"/>
  <c r="AV38" i="62"/>
  <c r="CA42" i="62" s="1"/>
  <c r="AN70" i="58"/>
  <c r="CO18" i="58" s="1"/>
  <c r="AP70" i="58"/>
  <c r="AO70" i="58"/>
  <c r="CR18" i="58" s="1"/>
  <c r="BB6" i="58"/>
  <c r="AY7" i="58"/>
  <c r="BB7" i="58" s="1"/>
  <c r="BA6" i="58"/>
  <c r="BP54" i="58" s="1"/>
  <c r="AU7" i="54"/>
  <c r="AX7" i="54" s="1"/>
  <c r="AV6" i="54"/>
  <c r="BM42" i="54" s="1"/>
  <c r="AW6" i="54"/>
  <c r="BP42" i="54" s="1"/>
  <c r="AS38" i="57"/>
  <c r="CD30" i="57" s="1"/>
  <c r="AT38" i="57"/>
  <c r="AR38" i="57"/>
  <c r="CA30" i="57" s="1"/>
  <c r="AN70" i="57"/>
  <c r="CO18" i="57" s="1"/>
  <c r="AP70" i="57"/>
  <c r="AO70" i="57"/>
  <c r="CR18" i="57" s="1"/>
  <c r="AP6" i="56"/>
  <c r="AO6" i="56"/>
  <c r="BP18" i="56" s="1"/>
  <c r="AN6" i="56"/>
  <c r="BM18" i="56" s="1"/>
  <c r="AM7" i="56"/>
  <c r="AM8" i="56" s="1"/>
  <c r="AI10" i="56"/>
  <c r="AJ9" i="56"/>
  <c r="BM9" i="56" s="1"/>
  <c r="BL9" i="56" s="1"/>
  <c r="AK9" i="56"/>
  <c r="BP9" i="56" s="1"/>
  <c r="BO9" i="56" s="1"/>
  <c r="AL9" i="56"/>
  <c r="BF6" i="63"/>
  <c r="BE6" i="63"/>
  <c r="BP66" i="63" s="1"/>
  <c r="BD6" i="63"/>
  <c r="BM66" i="63" s="1"/>
  <c r="AN22" i="53"/>
  <c r="BT18" i="53" s="1"/>
  <c r="AP22" i="53"/>
  <c r="AO22" i="53"/>
  <c r="BW18" i="53" s="1"/>
  <c r="AP38" i="53"/>
  <c r="AO38" i="53"/>
  <c r="CD18" i="53" s="1"/>
  <c r="AN38" i="53"/>
  <c r="CA18" i="53" s="1"/>
  <c r="AP38" i="54"/>
  <c r="AO38" i="54"/>
  <c r="CD18" i="54" s="1"/>
  <c r="AN38" i="54"/>
  <c r="CA18" i="54" s="1"/>
  <c r="AN70" i="60"/>
  <c r="CO18" i="60" s="1"/>
  <c r="AP70" i="60"/>
  <c r="AO70" i="60"/>
  <c r="CR18" i="60" s="1"/>
  <c r="AP70" i="54"/>
  <c r="AN70" i="54"/>
  <c r="CO18" i="54" s="1"/>
  <c r="AO70" i="54"/>
  <c r="CR18" i="54" s="1"/>
  <c r="AN38" i="62"/>
  <c r="CA18" i="62" s="1"/>
  <c r="AP38" i="62"/>
  <c r="AO38" i="62"/>
  <c r="CD18" i="62" s="1"/>
  <c r="AT38" i="59"/>
  <c r="AS38" i="59"/>
  <c r="CD30" i="59" s="1"/>
  <c r="AR38" i="59"/>
  <c r="CA30" i="59" s="1"/>
  <c r="AP70" i="62"/>
  <c r="BB22" i="61"/>
  <c r="AZ22" i="61"/>
  <c r="BT54" i="61" s="1"/>
  <c r="AN70" i="62"/>
  <c r="CO18" i="62" s="1"/>
  <c r="BE6" i="55"/>
  <c r="BP66" i="55" s="1"/>
  <c r="BD6" i="55"/>
  <c r="BM66" i="55" s="1"/>
  <c r="BF6" i="55"/>
  <c r="AS6" i="62"/>
  <c r="BP30" i="62" s="1"/>
  <c r="AT6" i="62"/>
  <c r="AR6" i="62"/>
  <c r="BM30" i="62" s="1"/>
  <c r="AQ7" i="62"/>
  <c r="BA6" i="57"/>
  <c r="BP54" i="57" s="1"/>
  <c r="BB6" i="57"/>
  <c r="AZ6" i="57"/>
  <c r="BM54" i="57" s="1"/>
  <c r="AY7" i="57"/>
  <c r="AY8" i="57" s="1"/>
  <c r="BH54" i="63"/>
  <c r="CH78" i="63" s="1"/>
  <c r="BF39" i="62"/>
  <c r="BE39" i="62"/>
  <c r="CD67" i="62" s="1"/>
  <c r="BD39" i="62"/>
  <c r="CA67" i="62" s="1"/>
  <c r="BI54" i="63"/>
  <c r="CK78" i="63" s="1"/>
  <c r="AI9" i="59"/>
  <c r="AJ8" i="59"/>
  <c r="BM8" i="59" s="1"/>
  <c r="BL8" i="59" s="1"/>
  <c r="AK8" i="59"/>
  <c r="BP8" i="59" s="1"/>
  <c r="BO8" i="59" s="1"/>
  <c r="AL8" i="59"/>
  <c r="AR70" i="55"/>
  <c r="CO30" i="55" s="1"/>
  <c r="AT70" i="55"/>
  <c r="AS70" i="55"/>
  <c r="CR30" i="55" s="1"/>
  <c r="BE54" i="53"/>
  <c r="CK66" i="53" s="1"/>
  <c r="BF54" i="53"/>
  <c r="BD54" i="53"/>
  <c r="CH66" i="53" s="1"/>
  <c r="AS39" i="52"/>
  <c r="CD31" i="52" s="1"/>
  <c r="AQ7" i="59"/>
  <c r="AQ8" i="59" s="1"/>
  <c r="AR6" i="59"/>
  <c r="BM30" i="59" s="1"/>
  <c r="AS6" i="59"/>
  <c r="BP30" i="59" s="1"/>
  <c r="AT6" i="59"/>
  <c r="AV54" i="58"/>
  <c r="CH42" i="58" s="1"/>
  <c r="AW54" i="58"/>
  <c r="CK42" i="58" s="1"/>
  <c r="AX54" i="58"/>
  <c r="BD6" i="60"/>
  <c r="BM66" i="60" s="1"/>
  <c r="BE6" i="60"/>
  <c r="BP66" i="60" s="1"/>
  <c r="BF6" i="60"/>
  <c r="AM8" i="59"/>
  <c r="AP7" i="59"/>
  <c r="AN7" i="59"/>
  <c r="BM19" i="59" s="1"/>
  <c r="AO7" i="59"/>
  <c r="BP19" i="59" s="1"/>
  <c r="AW38" i="55"/>
  <c r="CD42" i="55" s="1"/>
  <c r="AV38" i="55"/>
  <c r="CA42" i="55" s="1"/>
  <c r="AX38" i="55"/>
  <c r="BH6" i="55"/>
  <c r="BM78" i="55" s="1"/>
  <c r="BI6" i="55"/>
  <c r="BP78" i="55" s="1"/>
  <c r="BJ6" i="55"/>
  <c r="AS6" i="54"/>
  <c r="BP30" i="54" s="1"/>
  <c r="AR6" i="54"/>
  <c r="BM30" i="54" s="1"/>
  <c r="AT6" i="54"/>
  <c r="AQ7" i="54"/>
  <c r="AR39" i="52"/>
  <c r="CA31" i="52" s="1"/>
  <c r="BH54" i="62"/>
  <c r="CH78" i="62" s="1"/>
  <c r="BI54" i="62"/>
  <c r="CK78" i="62" s="1"/>
  <c r="BJ54" i="62"/>
  <c r="BC7" i="60"/>
  <c r="BD7" i="60" s="1"/>
  <c r="BM67" i="60" s="1"/>
  <c r="BD54" i="59"/>
  <c r="CH66" i="59" s="1"/>
  <c r="BE54" i="59"/>
  <c r="CK66" i="59" s="1"/>
  <c r="BF54" i="59"/>
  <c r="AR38" i="61"/>
  <c r="CA30" i="61" s="1"/>
  <c r="AS38" i="61"/>
  <c r="CD30" i="61" s="1"/>
  <c r="AT38" i="61"/>
  <c r="AQ40" i="52"/>
  <c r="AQ41" i="52" s="1"/>
  <c r="AQ42" i="52" s="1"/>
  <c r="AQ43" i="52" s="1"/>
  <c r="AQ44" i="52" s="1"/>
  <c r="AQ45" i="52" s="1"/>
  <c r="AQ46" i="52" s="1"/>
  <c r="AQ47" i="52" s="1"/>
  <c r="AQ48" i="52" s="1"/>
  <c r="AQ49" i="52" s="1"/>
  <c r="AX38" i="56"/>
  <c r="AW38" i="56"/>
  <c r="CD42" i="56" s="1"/>
  <c r="AV38" i="56"/>
  <c r="CA42" i="56" s="1"/>
  <c r="AS6" i="55"/>
  <c r="BP30" i="55" s="1"/>
  <c r="AR6" i="55"/>
  <c r="BM30" i="55" s="1"/>
  <c r="AT6" i="55"/>
  <c r="AQ7" i="55"/>
  <c r="BB54" i="62"/>
  <c r="BJ22" i="62"/>
  <c r="BD38" i="53"/>
  <c r="CA66" i="53" s="1"/>
  <c r="BE38" i="53"/>
  <c r="CD66" i="53" s="1"/>
  <c r="BF38" i="53"/>
  <c r="AT6" i="58"/>
  <c r="AR6" i="58"/>
  <c r="BM30" i="58" s="1"/>
  <c r="AS6" i="58"/>
  <c r="BP30" i="58" s="1"/>
  <c r="AQ7" i="53"/>
  <c r="AR6" i="53"/>
  <c r="BM30" i="53" s="1"/>
  <c r="AS6" i="53"/>
  <c r="BP30" i="53" s="1"/>
  <c r="AT6" i="53"/>
  <c r="AZ38" i="53"/>
  <c r="CA54" i="53" s="1"/>
  <c r="BA38" i="53"/>
  <c r="CD54" i="53" s="1"/>
  <c r="BB38" i="53"/>
  <c r="AI9" i="58"/>
  <c r="AJ8" i="58"/>
  <c r="BM8" i="58" s="1"/>
  <c r="BL8" i="58" s="1"/>
  <c r="AK8" i="58"/>
  <c r="BP8" i="58" s="1"/>
  <c r="BO8" i="58" s="1"/>
  <c r="AL8" i="58"/>
  <c r="AP10" i="53"/>
  <c r="AO10" i="53"/>
  <c r="BP22" i="53" s="1"/>
  <c r="BO22" i="53" s="1"/>
  <c r="AM11" i="53"/>
  <c r="AN10" i="53"/>
  <c r="BM22" i="53" s="1"/>
  <c r="BL22" i="53" s="1"/>
  <c r="AK70" i="55"/>
  <c r="CR6" i="55" s="1"/>
  <c r="CQ6" i="55" s="1"/>
  <c r="AJ38" i="53"/>
  <c r="CA6" i="53" s="1"/>
  <c r="BZ6" i="53" s="1"/>
  <c r="AK38" i="53"/>
  <c r="CD6" i="53" s="1"/>
  <c r="CC6" i="53" s="1"/>
  <c r="AL38" i="53"/>
  <c r="AJ38" i="61"/>
  <c r="CA6" i="61" s="1"/>
  <c r="BZ6" i="61" s="1"/>
  <c r="AK38" i="61"/>
  <c r="CD6" i="61" s="1"/>
  <c r="CC6" i="61" s="1"/>
  <c r="AL38" i="61"/>
  <c r="AL70" i="55"/>
  <c r="AQ7" i="58"/>
  <c r="AU7" i="53"/>
  <c r="AV6" i="53"/>
  <c r="BM42" i="53" s="1"/>
  <c r="AW6" i="53"/>
  <c r="BP42" i="53" s="1"/>
  <c r="AX6" i="53"/>
  <c r="BJ54" i="53"/>
  <c r="BH54" i="53"/>
  <c r="CH78" i="53" s="1"/>
  <c r="BI54" i="53"/>
  <c r="CK78" i="53" s="1"/>
  <c r="AW38" i="58"/>
  <c r="CD42" i="58" s="1"/>
  <c r="AX38" i="58"/>
  <c r="AV38" i="58"/>
  <c r="CA42" i="58" s="1"/>
  <c r="AZ54" i="62"/>
  <c r="CH54" i="62" s="1"/>
  <c r="AR23" i="60"/>
  <c r="BT31" i="60" s="1"/>
  <c r="AT23" i="60"/>
  <c r="AS23" i="60"/>
  <c r="BW31" i="60" s="1"/>
  <c r="AZ39" i="57"/>
  <c r="CA55" i="57" s="1"/>
  <c r="AY40" i="57"/>
  <c r="BB40" i="57" s="1"/>
  <c r="BB39" i="57"/>
  <c r="BA39" i="57"/>
  <c r="CD55" i="57" s="1"/>
  <c r="AT6" i="60"/>
  <c r="AS6" i="60"/>
  <c r="BP30" i="60" s="1"/>
  <c r="AR6" i="60"/>
  <c r="BM30" i="60" s="1"/>
  <c r="AQ7" i="60"/>
  <c r="AT6" i="63"/>
  <c r="AS6" i="63"/>
  <c r="BP30" i="63" s="1"/>
  <c r="AR6" i="63"/>
  <c r="BM30" i="63" s="1"/>
  <c r="BF7" i="55"/>
  <c r="BE7" i="55"/>
  <c r="BP67" i="55" s="1"/>
  <c r="BD7" i="55"/>
  <c r="BM67" i="55" s="1"/>
  <c r="AV39" i="56"/>
  <c r="CA43" i="56" s="1"/>
  <c r="AW39" i="56"/>
  <c r="CD43" i="56" s="1"/>
  <c r="AX39" i="56"/>
  <c r="BH6" i="58"/>
  <c r="BM78" i="58" s="1"/>
  <c r="BI6" i="58"/>
  <c r="BP78" i="58" s="1"/>
  <c r="BJ6" i="58"/>
  <c r="BG7" i="58"/>
  <c r="BG8" i="58" s="1"/>
  <c r="AR22" i="57"/>
  <c r="BT30" i="57" s="1"/>
  <c r="AS22" i="57"/>
  <c r="BW30" i="57" s="1"/>
  <c r="AT22" i="57"/>
  <c r="BH22" i="56"/>
  <c r="BT78" i="56" s="1"/>
  <c r="BI22" i="56"/>
  <c r="BW78" i="56" s="1"/>
  <c r="BJ22" i="56"/>
  <c r="AR39" i="61"/>
  <c r="CA31" i="61" s="1"/>
  <c r="AS39" i="61"/>
  <c r="CD31" i="61" s="1"/>
  <c r="AT39" i="61"/>
  <c r="AK70" i="60"/>
  <c r="CR6" i="60" s="1"/>
  <c r="CQ6" i="60" s="1"/>
  <c r="AL70" i="60"/>
  <c r="AJ70" i="60"/>
  <c r="CO6" i="60" s="1"/>
  <c r="CN6" i="60" s="1"/>
  <c r="AZ54" i="56"/>
  <c r="CH54" i="56" s="1"/>
  <c r="BA54" i="56"/>
  <c r="CK54" i="56" s="1"/>
  <c r="BB54" i="56"/>
  <c r="BJ54" i="60"/>
  <c r="BI54" i="60"/>
  <c r="CK78" i="60" s="1"/>
  <c r="BH54" i="60"/>
  <c r="CH78" i="60" s="1"/>
  <c r="AT38" i="58"/>
  <c r="AR38" i="58"/>
  <c r="CA30" i="58" s="1"/>
  <c r="AS38" i="58"/>
  <c r="CD30" i="58" s="1"/>
  <c r="AT70" i="56"/>
  <c r="AS70" i="56"/>
  <c r="CR30" i="56" s="1"/>
  <c r="AR70" i="56"/>
  <c r="CO30" i="56" s="1"/>
  <c r="AV6" i="57"/>
  <c r="BM42" i="57" s="1"/>
  <c r="AW6" i="57"/>
  <c r="BP42" i="57" s="1"/>
  <c r="AX6" i="57"/>
  <c r="AU7" i="57"/>
  <c r="BJ38" i="58"/>
  <c r="BH38" i="58"/>
  <c r="CA78" i="58" s="1"/>
  <c r="BI38" i="58"/>
  <c r="CD78" i="58" s="1"/>
  <c r="BJ54" i="57"/>
  <c r="BI54" i="57"/>
  <c r="CK78" i="57" s="1"/>
  <c r="BH54" i="57"/>
  <c r="CH78" i="57" s="1"/>
  <c r="AZ38" i="59"/>
  <c r="CA54" i="59" s="1"/>
  <c r="BA38" i="59"/>
  <c r="CD54" i="59" s="1"/>
  <c r="BB38" i="59"/>
  <c r="AY39" i="59"/>
  <c r="AY40" i="59" s="1"/>
  <c r="BH38" i="63"/>
  <c r="CA78" i="63" s="1"/>
  <c r="BJ38" i="63"/>
  <c r="BI38" i="63"/>
  <c r="CD78" i="63" s="1"/>
  <c r="AS54" i="61"/>
  <c r="CK30" i="61" s="1"/>
  <c r="AT54" i="61"/>
  <c r="AR54" i="61"/>
  <c r="CH30" i="61" s="1"/>
  <c r="AX22" i="60"/>
  <c r="AV22" i="60"/>
  <c r="BT42" i="60" s="1"/>
  <c r="AW22" i="60"/>
  <c r="BW42" i="60" s="1"/>
  <c r="AJ38" i="59"/>
  <c r="CA6" i="59" s="1"/>
  <c r="BZ6" i="59" s="1"/>
  <c r="AK38" i="59"/>
  <c r="CD6" i="59" s="1"/>
  <c r="CC6" i="59" s="1"/>
  <c r="AL38" i="59"/>
  <c r="AL8" i="57"/>
  <c r="AI9" i="57"/>
  <c r="AJ8" i="57"/>
  <c r="BM8" i="57" s="1"/>
  <c r="BL8" i="57" s="1"/>
  <c r="AK8" i="57"/>
  <c r="BP8" i="57" s="1"/>
  <c r="BO8" i="57" s="1"/>
  <c r="AS22" i="60"/>
  <c r="BW30" i="60" s="1"/>
  <c r="AR22" i="60"/>
  <c r="BT30" i="60" s="1"/>
  <c r="AT22" i="60"/>
  <c r="AS70" i="58"/>
  <c r="CR30" i="58" s="1"/>
  <c r="AT70" i="58"/>
  <c r="AR70" i="58"/>
  <c r="CO30" i="58" s="1"/>
  <c r="BH6" i="59"/>
  <c r="BM78" i="59" s="1"/>
  <c r="BJ6" i="59"/>
  <c r="BI6" i="59"/>
  <c r="BP78" i="59" s="1"/>
  <c r="AK70" i="63"/>
  <c r="CR6" i="63" s="1"/>
  <c r="CQ6" i="63" s="1"/>
  <c r="AL70" i="63"/>
  <c r="AJ70" i="63"/>
  <c r="CO6" i="63" s="1"/>
  <c r="CN6" i="63" s="1"/>
  <c r="BD6" i="58"/>
  <c r="BM66" i="58" s="1"/>
  <c r="BE6" i="58"/>
  <c r="BP66" i="58" s="1"/>
  <c r="BF6" i="58"/>
  <c r="BC7" i="58"/>
  <c r="BE22" i="61"/>
  <c r="BW66" i="61" s="1"/>
  <c r="BD22" i="61"/>
  <c r="BT66" i="61" s="1"/>
  <c r="BF22" i="61"/>
  <c r="AT39" i="59"/>
  <c r="AS39" i="59"/>
  <c r="CD31" i="59" s="1"/>
  <c r="AR39" i="59"/>
  <c r="CA31" i="59" s="1"/>
  <c r="AN8" i="57"/>
  <c r="BM20" i="57" s="1"/>
  <c r="BL20" i="57" s="1"/>
  <c r="AO8" i="57"/>
  <c r="BP20" i="57" s="1"/>
  <c r="BO20" i="57" s="1"/>
  <c r="AP8" i="57"/>
  <c r="AM9" i="57"/>
  <c r="AZ38" i="57"/>
  <c r="CA54" i="57" s="1"/>
  <c r="BA38" i="57"/>
  <c r="CD54" i="57" s="1"/>
  <c r="BB38" i="57"/>
  <c r="AY7" i="60"/>
  <c r="BB6" i="60"/>
  <c r="AZ6" i="60"/>
  <c r="BM54" i="60" s="1"/>
  <c r="BA6" i="60"/>
  <c r="BP54" i="60" s="1"/>
  <c r="BB22" i="55"/>
  <c r="AZ22" i="55"/>
  <c r="BT54" i="55" s="1"/>
  <c r="BA22" i="55"/>
  <c r="BW54" i="55" s="1"/>
  <c r="BH38" i="57"/>
  <c r="CA78" i="57" s="1"/>
  <c r="BI38" i="57"/>
  <c r="CD78" i="57" s="1"/>
  <c r="BJ38" i="57"/>
  <c r="BG39" i="57"/>
  <c r="BG40" i="57" s="1"/>
  <c r="BA22" i="58"/>
  <c r="BW54" i="58" s="1"/>
  <c r="BB22" i="58"/>
  <c r="AZ22" i="58"/>
  <c r="BT54" i="58" s="1"/>
  <c r="AT6" i="57"/>
  <c r="AR6" i="57"/>
  <c r="BM30" i="57" s="1"/>
  <c r="AS6" i="57"/>
  <c r="BP30" i="57" s="1"/>
  <c r="AQ7" i="57"/>
  <c r="BA6" i="63"/>
  <c r="BP54" i="63" s="1"/>
  <c r="BB6" i="63"/>
  <c r="AZ6" i="63"/>
  <c r="BM54" i="63" s="1"/>
  <c r="AY7" i="63"/>
  <c r="AX54" i="61"/>
  <c r="AV54" i="61"/>
  <c r="CH42" i="61" s="1"/>
  <c r="AW54" i="61"/>
  <c r="CK42" i="61" s="1"/>
  <c r="AR22" i="63"/>
  <c r="BT30" i="63" s="1"/>
  <c r="AS22" i="63"/>
  <c r="BW30" i="63" s="1"/>
  <c r="AT22" i="63"/>
  <c r="AQ23" i="63"/>
  <c r="AQ24" i="63" s="1"/>
  <c r="BH54" i="54"/>
  <c r="CH78" i="54" s="1"/>
  <c r="BI54" i="54"/>
  <c r="CK78" i="54" s="1"/>
  <c r="BJ54" i="54"/>
  <c r="AO38" i="57"/>
  <c r="CD18" i="57" s="1"/>
  <c r="AP38" i="57"/>
  <c r="AN38" i="57"/>
  <c r="CA18" i="57" s="1"/>
  <c r="AO22" i="54"/>
  <c r="BW18" i="54" s="1"/>
  <c r="AP22" i="54"/>
  <c r="AN22" i="54"/>
  <c r="BT18" i="54" s="1"/>
  <c r="AM23" i="54"/>
  <c r="AM24" i="54" s="1"/>
  <c r="BA6" i="55"/>
  <c r="BP54" i="55" s="1"/>
  <c r="BB6" i="55"/>
  <c r="AZ6" i="55"/>
  <c r="BM54" i="55" s="1"/>
  <c r="AY7" i="55"/>
  <c r="BF54" i="57"/>
  <c r="BD54" i="57"/>
  <c r="CH66" i="57" s="1"/>
  <c r="BE54" i="57"/>
  <c r="CK66" i="57" s="1"/>
  <c r="BC9" i="55"/>
  <c r="BE8" i="55"/>
  <c r="BP68" i="55" s="1"/>
  <c r="BF8" i="55"/>
  <c r="BD8" i="55"/>
  <c r="BM68" i="55" s="1"/>
  <c r="AS40" i="59"/>
  <c r="CD32" i="59" s="1"/>
  <c r="AT40" i="59"/>
  <c r="AQ41" i="59"/>
  <c r="AQ42" i="59" s="1"/>
  <c r="AR40" i="59"/>
  <c r="CA32" i="59" s="1"/>
  <c r="AV22" i="61"/>
  <c r="BT42" i="61" s="1"/>
  <c r="AW22" i="61"/>
  <c r="BW42" i="61" s="1"/>
  <c r="AX22" i="61"/>
  <c r="AJ70" i="58"/>
  <c r="CO6" i="58" s="1"/>
  <c r="CN6" i="58" s="1"/>
  <c r="AK70" i="58"/>
  <c r="CR6" i="58" s="1"/>
  <c r="CQ6" i="58" s="1"/>
  <c r="AL70" i="58"/>
  <c r="AZ7" i="61"/>
  <c r="BM55" i="61" s="1"/>
  <c r="BA7" i="61"/>
  <c r="BP55" i="61" s="1"/>
  <c r="BB7" i="61"/>
  <c r="BD54" i="54"/>
  <c r="CH66" i="54" s="1"/>
  <c r="BE54" i="54"/>
  <c r="CK66" i="54" s="1"/>
  <c r="BF54" i="54"/>
  <c r="BD38" i="60"/>
  <c r="CA66" i="60" s="1"/>
  <c r="BE38" i="60"/>
  <c r="CD66" i="60" s="1"/>
  <c r="BF38" i="60"/>
  <c r="BC39" i="60"/>
  <c r="BJ7" i="55"/>
  <c r="BH7" i="55"/>
  <c r="BM79" i="55" s="1"/>
  <c r="BI7" i="55"/>
  <c r="BP79" i="55" s="1"/>
  <c r="AL54" i="60"/>
  <c r="AJ54" i="60"/>
  <c r="CH6" i="60" s="1"/>
  <c r="CG6" i="60" s="1"/>
  <c r="AK54" i="60"/>
  <c r="CK6" i="60" s="1"/>
  <c r="CJ6" i="60" s="1"/>
  <c r="AI55" i="60"/>
  <c r="AI56" i="60" s="1"/>
  <c r="AN54" i="59"/>
  <c r="CH18" i="59" s="1"/>
  <c r="AO54" i="59"/>
  <c r="CK18" i="59" s="1"/>
  <c r="AP54" i="59"/>
  <c r="AM55" i="55"/>
  <c r="AN54" i="55"/>
  <c r="CH18" i="55" s="1"/>
  <c r="AO54" i="55"/>
  <c r="CK18" i="55" s="1"/>
  <c r="AP54" i="55"/>
  <c r="BB54" i="54"/>
  <c r="BA54" i="54"/>
  <c r="CK54" i="54" s="1"/>
  <c r="AZ54" i="54"/>
  <c r="CH54" i="54" s="1"/>
  <c r="AK70" i="61"/>
  <c r="CR6" i="61" s="1"/>
  <c r="CQ6" i="61" s="1"/>
  <c r="AL70" i="61"/>
  <c r="AJ70" i="61"/>
  <c r="CO6" i="61" s="1"/>
  <c r="CN6" i="61" s="1"/>
  <c r="AU7" i="55"/>
  <c r="AX6" i="55"/>
  <c r="AV6" i="55"/>
  <c r="BM42" i="55" s="1"/>
  <c r="AW6" i="55"/>
  <c r="BP42" i="55" s="1"/>
  <c r="AQ8" i="63"/>
  <c r="AR7" i="63"/>
  <c r="BM31" i="63" s="1"/>
  <c r="AS7" i="63"/>
  <c r="BP31" i="63" s="1"/>
  <c r="AT7" i="63"/>
  <c r="AN6" i="60"/>
  <c r="BM18" i="60" s="1"/>
  <c r="AO6" i="60"/>
  <c r="BP18" i="60" s="1"/>
  <c r="AP6" i="60"/>
  <c r="AM7" i="60"/>
  <c r="AP9" i="58"/>
  <c r="AM10" i="58"/>
  <c r="AN9" i="58"/>
  <c r="BM21" i="58" s="1"/>
  <c r="BL21" i="58" s="1"/>
  <c r="AO9" i="58"/>
  <c r="BP21" i="58" s="1"/>
  <c r="BO21" i="58" s="1"/>
  <c r="AJ8" i="63"/>
  <c r="BM8" i="63" s="1"/>
  <c r="BL8" i="63" s="1"/>
  <c r="AK8" i="63"/>
  <c r="BP8" i="63" s="1"/>
  <c r="BO8" i="63" s="1"/>
  <c r="AL8" i="63"/>
  <c r="AI9" i="63"/>
  <c r="AU7" i="60"/>
  <c r="AV6" i="60"/>
  <c r="BM42" i="60" s="1"/>
  <c r="AW6" i="60"/>
  <c r="BP42" i="60" s="1"/>
  <c r="AX6" i="60"/>
  <c r="BD6" i="61"/>
  <c r="BM66" i="61" s="1"/>
  <c r="BE6" i="61"/>
  <c r="BP66" i="61" s="1"/>
  <c r="BF6" i="61"/>
  <c r="AZ54" i="53"/>
  <c r="CH54" i="53" s="1"/>
  <c r="BA54" i="53"/>
  <c r="CK54" i="53" s="1"/>
  <c r="BB54" i="53"/>
  <c r="AW6" i="63"/>
  <c r="BP42" i="63" s="1"/>
  <c r="AU7" i="63"/>
  <c r="AX6" i="63"/>
  <c r="AV6" i="63"/>
  <c r="BM42" i="63" s="1"/>
  <c r="AJ54" i="63"/>
  <c r="CH6" i="63" s="1"/>
  <c r="CG6" i="63" s="1"/>
  <c r="AK54" i="63"/>
  <c r="CK6" i="63" s="1"/>
  <c r="CJ6" i="63" s="1"/>
  <c r="AL54" i="63"/>
  <c r="AI55" i="63"/>
  <c r="AI56" i="63" s="1"/>
  <c r="AZ38" i="55"/>
  <c r="CA54" i="55" s="1"/>
  <c r="BA38" i="55"/>
  <c r="CD54" i="55" s="1"/>
  <c r="BB38" i="55"/>
  <c r="BE38" i="63"/>
  <c r="CD66" i="63" s="1"/>
  <c r="BF38" i="63"/>
  <c r="BD38" i="63"/>
  <c r="CA66" i="63" s="1"/>
  <c r="BC39" i="63"/>
  <c r="BC7" i="56"/>
  <c r="BC8" i="56" s="1"/>
  <c r="BF6" i="56"/>
  <c r="BD6" i="56"/>
  <c r="BM66" i="56" s="1"/>
  <c r="BE6" i="56"/>
  <c r="BP66" i="56" s="1"/>
  <c r="AI23" i="53"/>
  <c r="AI24" i="53" s="1"/>
  <c r="AL22" i="53"/>
  <c r="AJ22" i="53"/>
  <c r="BT6" i="53" s="1"/>
  <c r="BS6" i="53" s="1"/>
  <c r="BU6" i="53" s="1"/>
  <c r="AK22" i="53"/>
  <c r="BW6" i="53" s="1"/>
  <c r="BV6" i="53" s="1"/>
  <c r="BX6" i="53" s="1"/>
  <c r="AW54" i="56"/>
  <c r="CK42" i="56" s="1"/>
  <c r="AX54" i="56"/>
  <c r="AV54" i="56"/>
  <c r="CH42" i="56" s="1"/>
  <c r="AN38" i="61"/>
  <c r="CA18" i="61" s="1"/>
  <c r="AO38" i="61"/>
  <c r="CD18" i="61" s="1"/>
  <c r="AP38" i="61"/>
  <c r="AP54" i="54"/>
  <c r="AN54" i="54"/>
  <c r="CH18" i="54" s="1"/>
  <c r="AO54" i="54"/>
  <c r="CK18" i="54" s="1"/>
  <c r="AJ22" i="59"/>
  <c r="BT6" i="59" s="1"/>
  <c r="BS6" i="59" s="1"/>
  <c r="BU6" i="59" s="1"/>
  <c r="AK22" i="59"/>
  <c r="BW6" i="59" s="1"/>
  <c r="BV6" i="59" s="1"/>
  <c r="BX6" i="59" s="1"/>
  <c r="AL22" i="59"/>
  <c r="AX38" i="60"/>
  <c r="AV38" i="60"/>
  <c r="CA42" i="60" s="1"/>
  <c r="AW38" i="60"/>
  <c r="CD42" i="60" s="1"/>
  <c r="AJ39" i="61"/>
  <c r="CA7" i="61" s="1"/>
  <c r="AK39" i="61"/>
  <c r="CD7" i="61" s="1"/>
  <c r="AL39" i="61"/>
  <c r="AI40" i="61"/>
  <c r="AJ38" i="57"/>
  <c r="CA6" i="57" s="1"/>
  <c r="BZ6" i="57" s="1"/>
  <c r="AK38" i="57"/>
  <c r="CD6" i="57" s="1"/>
  <c r="CC6" i="57" s="1"/>
  <c r="AL38" i="57"/>
  <c r="BJ22" i="54"/>
  <c r="BH22" i="54"/>
  <c r="BT78" i="54" s="1"/>
  <c r="BI22" i="54"/>
  <c r="BW78" i="54" s="1"/>
  <c r="BB22" i="56"/>
  <c r="AZ22" i="56"/>
  <c r="BT54" i="56" s="1"/>
  <c r="BA22" i="56"/>
  <c r="BW54" i="56" s="1"/>
  <c r="BE38" i="57"/>
  <c r="CD66" i="57" s="1"/>
  <c r="BF38" i="57"/>
  <c r="BD38" i="57"/>
  <c r="CA66" i="57" s="1"/>
  <c r="AN70" i="61"/>
  <c r="CO18" i="61" s="1"/>
  <c r="AO70" i="61"/>
  <c r="CR18" i="61" s="1"/>
  <c r="AP70" i="61"/>
  <c r="AV54" i="59"/>
  <c r="CH42" i="59" s="1"/>
  <c r="AW54" i="59"/>
  <c r="CK42" i="59" s="1"/>
  <c r="AX54" i="59"/>
  <c r="AX38" i="63"/>
  <c r="AV38" i="63"/>
  <c r="CA42" i="63" s="1"/>
  <c r="AW38" i="63"/>
  <c r="CD42" i="63" s="1"/>
  <c r="AV38" i="53"/>
  <c r="CA42" i="53" s="1"/>
  <c r="AX38" i="53"/>
  <c r="AW38" i="53"/>
  <c r="CD42" i="53" s="1"/>
  <c r="AU39" i="53"/>
  <c r="AO22" i="57"/>
  <c r="BW18" i="57" s="1"/>
  <c r="AP22" i="57"/>
  <c r="AM23" i="57"/>
  <c r="AM24" i="57" s="1"/>
  <c r="AN22" i="57"/>
  <c r="BT18" i="57" s="1"/>
  <c r="BI6" i="56"/>
  <c r="BP78" i="56" s="1"/>
  <c r="BH6" i="56"/>
  <c r="BM78" i="56" s="1"/>
  <c r="BJ6" i="56"/>
  <c r="AX22" i="55"/>
  <c r="AV22" i="55"/>
  <c r="BT42" i="55" s="1"/>
  <c r="AW22" i="55"/>
  <c r="BW42" i="55" s="1"/>
  <c r="AU23" i="55"/>
  <c r="AU24" i="55" s="1"/>
  <c r="BG39" i="55"/>
  <c r="BI38" i="55"/>
  <c r="CD78" i="55" s="1"/>
  <c r="BH38" i="55"/>
  <c r="CA78" i="55" s="1"/>
  <c r="BJ38" i="55"/>
  <c r="AV39" i="62"/>
  <c r="CA43" i="62" s="1"/>
  <c r="AW39" i="62"/>
  <c r="CD43" i="62" s="1"/>
  <c r="AU40" i="62"/>
  <c r="AX39" i="62"/>
  <c r="AZ54" i="59"/>
  <c r="CH54" i="59" s="1"/>
  <c r="BA54" i="59"/>
  <c r="CK54" i="59" s="1"/>
  <c r="BB54" i="59"/>
  <c r="AZ38" i="62"/>
  <c r="CA54" i="62" s="1"/>
  <c r="BA38" i="62"/>
  <c r="CD54" i="62" s="1"/>
  <c r="BB38" i="62"/>
  <c r="AV23" i="63"/>
  <c r="BT43" i="63" s="1"/>
  <c r="AW23" i="63"/>
  <c r="BW43" i="63" s="1"/>
  <c r="AX23" i="63"/>
  <c r="AS54" i="56"/>
  <c r="CK30" i="56" s="1"/>
  <c r="AT54" i="56"/>
  <c r="AR54" i="56"/>
  <c r="CH30" i="56" s="1"/>
  <c r="BE7" i="60"/>
  <c r="BP67" i="60" s="1"/>
  <c r="BF7" i="60"/>
  <c r="AI9" i="60"/>
  <c r="AK8" i="60"/>
  <c r="BP8" i="60" s="1"/>
  <c r="BO8" i="60" s="1"/>
  <c r="AL8" i="60"/>
  <c r="AJ8" i="60"/>
  <c r="BM8" i="60" s="1"/>
  <c r="BL8" i="60" s="1"/>
  <c r="AL54" i="58"/>
  <c r="AJ54" i="58"/>
  <c r="CH6" i="58" s="1"/>
  <c r="CG6" i="58" s="1"/>
  <c r="AK54" i="58"/>
  <c r="CK6" i="58" s="1"/>
  <c r="CJ6" i="58" s="1"/>
  <c r="BH22" i="59"/>
  <c r="BT78" i="59" s="1"/>
  <c r="BI22" i="59"/>
  <c r="BW78" i="59" s="1"/>
  <c r="BJ22" i="59"/>
  <c r="AI40" i="52"/>
  <c r="AK39" i="52"/>
  <c r="CD7" i="52" s="1"/>
  <c r="CC7" i="52" s="1"/>
  <c r="AJ39" i="52"/>
  <c r="CA7" i="52" s="1"/>
  <c r="BZ7" i="52" s="1"/>
  <c r="AL39" i="52"/>
  <c r="AU41" i="54"/>
  <c r="AU42" i="54" s="1"/>
  <c r="AV22" i="56"/>
  <c r="BT42" i="56" s="1"/>
  <c r="AX22" i="56"/>
  <c r="AW22" i="56"/>
  <c r="BW42" i="56" s="1"/>
  <c r="AN70" i="56"/>
  <c r="CO18" i="56" s="1"/>
  <c r="AP70" i="56"/>
  <c r="AO70" i="56"/>
  <c r="CR18" i="56" s="1"/>
  <c r="BD7" i="63"/>
  <c r="BM67" i="63" s="1"/>
  <c r="BE7" i="63"/>
  <c r="BP67" i="63" s="1"/>
  <c r="BF7" i="63"/>
  <c r="AP6" i="63"/>
  <c r="AO6" i="63"/>
  <c r="BP18" i="63" s="1"/>
  <c r="AN6" i="63"/>
  <c r="BM18" i="63" s="1"/>
  <c r="AM7" i="63"/>
  <c r="AO54" i="61"/>
  <c r="CK18" i="61" s="1"/>
  <c r="AP54" i="61"/>
  <c r="AN54" i="61"/>
  <c r="CH18" i="61" s="1"/>
  <c r="AN22" i="62"/>
  <c r="BT18" i="62" s="1"/>
  <c r="AO22" i="62"/>
  <c r="BW18" i="62" s="1"/>
  <c r="AP22" i="62"/>
  <c r="BD22" i="59"/>
  <c r="BT66" i="59" s="1"/>
  <c r="BE22" i="59"/>
  <c r="BW66" i="59" s="1"/>
  <c r="BF22" i="59"/>
  <c r="BJ7" i="59"/>
  <c r="BH7" i="59"/>
  <c r="BM79" i="59" s="1"/>
  <c r="BI7" i="59"/>
  <c r="BP79" i="59" s="1"/>
  <c r="BE22" i="56"/>
  <c r="BW66" i="56" s="1"/>
  <c r="BF22" i="56"/>
  <c r="BD22" i="56"/>
  <c r="BT66" i="56" s="1"/>
  <c r="BH39" i="58"/>
  <c r="CA79" i="58" s="1"/>
  <c r="BI39" i="58"/>
  <c r="CD79" i="58" s="1"/>
  <c r="BJ39" i="58"/>
  <c r="BG40" i="58"/>
  <c r="AM9" i="55"/>
  <c r="AN8" i="55"/>
  <c r="BM20" i="55" s="1"/>
  <c r="BL20" i="55" s="1"/>
  <c r="AO8" i="55"/>
  <c r="BP20" i="55" s="1"/>
  <c r="BO20" i="55" s="1"/>
  <c r="AP8" i="55"/>
  <c r="AV22" i="58"/>
  <c r="BT42" i="58" s="1"/>
  <c r="AW22" i="58"/>
  <c r="BW42" i="58" s="1"/>
  <c r="AX22" i="58"/>
  <c r="AU23" i="58"/>
  <c r="AR70" i="59"/>
  <c r="CO30" i="59" s="1"/>
  <c r="AS70" i="59"/>
  <c r="CR30" i="59" s="1"/>
  <c r="AT70" i="59"/>
  <c r="BD54" i="62"/>
  <c r="CH66" i="62" s="1"/>
  <c r="BE54" i="62"/>
  <c r="CK66" i="62" s="1"/>
  <c r="BF54" i="62"/>
  <c r="BA7" i="52"/>
  <c r="BP55" i="52" s="1"/>
  <c r="BB7" i="52"/>
  <c r="AZ7" i="52"/>
  <c r="BM55" i="52" s="1"/>
  <c r="AY8" i="52"/>
  <c r="AY9" i="52" s="1"/>
  <c r="AY10" i="52" s="1"/>
  <c r="AY11" i="52" s="1"/>
  <c r="AY12" i="52" s="1"/>
  <c r="AY13" i="52" s="1"/>
  <c r="AY14" i="52" s="1"/>
  <c r="AY15" i="52" s="1"/>
  <c r="AY16" i="52" s="1"/>
  <c r="AY17" i="52" s="1"/>
  <c r="AW6" i="58"/>
  <c r="BP42" i="58" s="1"/>
  <c r="AX6" i="58"/>
  <c r="AV6" i="58"/>
  <c r="BM42" i="58" s="1"/>
  <c r="AU7" i="58"/>
  <c r="BD39" i="53"/>
  <c r="CA67" i="53" s="1"/>
  <c r="BE39" i="53"/>
  <c r="CD67" i="53" s="1"/>
  <c r="BF39" i="53"/>
  <c r="BJ22" i="53"/>
  <c r="BI22" i="53"/>
  <c r="BW78" i="53" s="1"/>
  <c r="BH22" i="53"/>
  <c r="BT78" i="53" s="1"/>
  <c r="AL22" i="54"/>
  <c r="AJ22" i="54"/>
  <c r="BT6" i="54" s="1"/>
  <c r="BS6" i="54" s="1"/>
  <c r="AK22" i="54"/>
  <c r="BW6" i="54" s="1"/>
  <c r="BV6" i="54" s="1"/>
  <c r="AI23" i="54"/>
  <c r="AI24" i="54" s="1"/>
  <c r="AV38" i="59"/>
  <c r="CA42" i="59" s="1"/>
  <c r="AW38" i="59"/>
  <c r="CD42" i="59" s="1"/>
  <c r="AX38" i="59"/>
  <c r="AM55" i="58"/>
  <c r="AM56" i="58" s="1"/>
  <c r="AN54" i="58"/>
  <c r="CH18" i="58" s="1"/>
  <c r="AO54" i="58"/>
  <c r="CK18" i="58" s="1"/>
  <c r="AP54" i="58"/>
  <c r="AI38" i="63"/>
  <c r="AJ38" i="63" s="1"/>
  <c r="CA6" i="63" s="1"/>
  <c r="BZ6" i="63" s="1"/>
  <c r="AI71" i="63"/>
  <c r="AI72" i="63" s="1"/>
  <c r="AU39" i="63"/>
  <c r="AU40" i="63" s="1"/>
  <c r="AM71" i="63"/>
  <c r="BG39" i="63"/>
  <c r="BG55" i="63"/>
  <c r="BC54" i="63"/>
  <c r="BC22" i="63"/>
  <c r="AY38" i="63"/>
  <c r="AQ39" i="63"/>
  <c r="AY54" i="63"/>
  <c r="BC8" i="63"/>
  <c r="AM39" i="63"/>
  <c r="AM22" i="63"/>
  <c r="AY22" i="63"/>
  <c r="BG6" i="63"/>
  <c r="AI22" i="63"/>
  <c r="BG22" i="63"/>
  <c r="AQ70" i="63"/>
  <c r="AQ54" i="63"/>
  <c r="AM54" i="63"/>
  <c r="AU24" i="63"/>
  <c r="AU55" i="63"/>
  <c r="AM39" i="62"/>
  <c r="AN39" i="62" s="1"/>
  <c r="CA19" i="62" s="1"/>
  <c r="AY55" i="62"/>
  <c r="AY6" i="62"/>
  <c r="AY22" i="62"/>
  <c r="AY23" i="62" s="1"/>
  <c r="AY39" i="62"/>
  <c r="AI39" i="62"/>
  <c r="BC40" i="62"/>
  <c r="AU54" i="62"/>
  <c r="AI54" i="62"/>
  <c r="BG6" i="62"/>
  <c r="AQ38" i="62"/>
  <c r="AI70" i="62"/>
  <c r="AM23" i="62"/>
  <c r="BC55" i="62"/>
  <c r="AQ22" i="62"/>
  <c r="AQ54" i="62"/>
  <c r="BC22" i="62"/>
  <c r="AU22" i="62"/>
  <c r="AQ70" i="62"/>
  <c r="BG23" i="62"/>
  <c r="BC6" i="62"/>
  <c r="BG55" i="62"/>
  <c r="BG38" i="62"/>
  <c r="AM71" i="62"/>
  <c r="AM54" i="62"/>
  <c r="AI8" i="61"/>
  <c r="AI9" i="61" s="1"/>
  <c r="AU6" i="61"/>
  <c r="AU7" i="61" s="1"/>
  <c r="AI71" i="61"/>
  <c r="AU38" i="61"/>
  <c r="AU39" i="61" s="1"/>
  <c r="AM55" i="61"/>
  <c r="AY54" i="61"/>
  <c r="AU55" i="61"/>
  <c r="AM39" i="61"/>
  <c r="AY23" i="61"/>
  <c r="AM71" i="61"/>
  <c r="AQ40" i="61"/>
  <c r="AU23" i="61"/>
  <c r="BG22" i="61"/>
  <c r="AQ55" i="61"/>
  <c r="BC7" i="61"/>
  <c r="BC23" i="61"/>
  <c r="AY38" i="61"/>
  <c r="BG38" i="61"/>
  <c r="AQ22" i="61"/>
  <c r="AY8" i="61"/>
  <c r="AM6" i="61"/>
  <c r="BG54" i="61"/>
  <c r="AQ70" i="61"/>
  <c r="AI54" i="61"/>
  <c r="BC38" i="61"/>
  <c r="AQ6" i="61"/>
  <c r="AI22" i="61"/>
  <c r="BC54" i="61"/>
  <c r="AM22" i="61"/>
  <c r="BG6" i="61"/>
  <c r="AM22" i="60"/>
  <c r="AO22" i="60" s="1"/>
  <c r="BW18" i="60" s="1"/>
  <c r="AY22" i="60"/>
  <c r="AM54" i="60"/>
  <c r="AM55" i="60" s="1"/>
  <c r="AY38" i="60"/>
  <c r="AQ39" i="60"/>
  <c r="BG39" i="60"/>
  <c r="AY54" i="60"/>
  <c r="AQ24" i="60"/>
  <c r="AI22" i="60"/>
  <c r="AM39" i="60"/>
  <c r="BG6" i="60"/>
  <c r="BC54" i="60"/>
  <c r="AM71" i="60"/>
  <c r="AQ70" i="60"/>
  <c r="AU39" i="60"/>
  <c r="AU54" i="60"/>
  <c r="AQ54" i="60"/>
  <c r="BC22" i="60"/>
  <c r="BG22" i="60"/>
  <c r="BG55" i="60"/>
  <c r="BC8" i="60"/>
  <c r="AI71" i="60"/>
  <c r="AU23" i="60"/>
  <c r="AI38" i="60"/>
  <c r="AM22" i="59"/>
  <c r="AN22" i="59" s="1"/>
  <c r="BT18" i="59" s="1"/>
  <c r="AY55" i="59"/>
  <c r="AY6" i="59"/>
  <c r="AY22" i="59"/>
  <c r="AQ71" i="59"/>
  <c r="AI23" i="59"/>
  <c r="BG8" i="59"/>
  <c r="AI39" i="59"/>
  <c r="AU39" i="59"/>
  <c r="AU55" i="59"/>
  <c r="AI54" i="59"/>
  <c r="BG38" i="59"/>
  <c r="AU6" i="59"/>
  <c r="BG23" i="59"/>
  <c r="AQ22" i="59"/>
  <c r="BC38" i="59"/>
  <c r="BC6" i="59"/>
  <c r="AQ54" i="59"/>
  <c r="BC55" i="59"/>
  <c r="BC23" i="59"/>
  <c r="AI70" i="59"/>
  <c r="AM70" i="59"/>
  <c r="BG54" i="59"/>
  <c r="AM38" i="59"/>
  <c r="AU22" i="59"/>
  <c r="AM55" i="59"/>
  <c r="AI38" i="58"/>
  <c r="AK38" i="58" s="1"/>
  <c r="CD6" i="58" s="1"/>
  <c r="CC6" i="58" s="1"/>
  <c r="AI71" i="58"/>
  <c r="AU39" i="58"/>
  <c r="AU40" i="58" s="1"/>
  <c r="AY39" i="58"/>
  <c r="BC54" i="58"/>
  <c r="BC22" i="58"/>
  <c r="BC38" i="58"/>
  <c r="BG54" i="58"/>
  <c r="AM38" i="58"/>
  <c r="AQ71" i="58"/>
  <c r="AI55" i="58"/>
  <c r="BG22" i="58"/>
  <c r="AY23" i="58"/>
  <c r="AI22" i="58"/>
  <c r="AQ22" i="58"/>
  <c r="AM71" i="58"/>
  <c r="AQ54" i="58"/>
  <c r="AY54" i="58"/>
  <c r="AQ39" i="58"/>
  <c r="AM22" i="58"/>
  <c r="AU55" i="58"/>
  <c r="AM39" i="57"/>
  <c r="AN39" i="57" s="1"/>
  <c r="CA19" i="57" s="1"/>
  <c r="AY22" i="57"/>
  <c r="AY54" i="57"/>
  <c r="AI39" i="57"/>
  <c r="AI54" i="57"/>
  <c r="AU54" i="57"/>
  <c r="AI71" i="57"/>
  <c r="BG55" i="57"/>
  <c r="BC22" i="57"/>
  <c r="BG22" i="57"/>
  <c r="AQ23" i="57"/>
  <c r="BC55" i="57"/>
  <c r="BC6" i="57"/>
  <c r="AQ70" i="57"/>
  <c r="AU38" i="57"/>
  <c r="AM54" i="57"/>
  <c r="BC39" i="57"/>
  <c r="AQ54" i="57"/>
  <c r="AU22" i="57"/>
  <c r="AQ39" i="57"/>
  <c r="BG6" i="57"/>
  <c r="AM71" i="57"/>
  <c r="AI22" i="57"/>
  <c r="AI38" i="56"/>
  <c r="AJ38" i="56" s="1"/>
  <c r="CA6" i="56" s="1"/>
  <c r="BZ6" i="56" s="1"/>
  <c r="AI70" i="56"/>
  <c r="AU6" i="56"/>
  <c r="AU7" i="56" s="1"/>
  <c r="AU40" i="56"/>
  <c r="AU41" i="56" s="1"/>
  <c r="BG23" i="56"/>
  <c r="AQ71" i="56"/>
  <c r="AQ39" i="56"/>
  <c r="AM71" i="56"/>
  <c r="AQ55" i="56"/>
  <c r="BG54" i="56"/>
  <c r="BC23" i="56"/>
  <c r="AU55" i="56"/>
  <c r="BC38" i="56"/>
  <c r="AY23" i="56"/>
  <c r="AM54" i="56"/>
  <c r="AY38" i="56"/>
  <c r="AQ22" i="56"/>
  <c r="BG7" i="56"/>
  <c r="AI54" i="56"/>
  <c r="AI22" i="56"/>
  <c r="BG38" i="56"/>
  <c r="BC54" i="56"/>
  <c r="AY6" i="56"/>
  <c r="AQ6" i="56"/>
  <c r="AY55" i="56"/>
  <c r="AM22" i="56"/>
  <c r="AU23" i="56"/>
  <c r="AM22" i="55"/>
  <c r="AP22" i="55" s="1"/>
  <c r="AY23" i="55"/>
  <c r="AU39" i="55"/>
  <c r="AQ71" i="55"/>
  <c r="AY39" i="55"/>
  <c r="AI22" i="55"/>
  <c r="AI71" i="55"/>
  <c r="AY54" i="55"/>
  <c r="BG8" i="55"/>
  <c r="AQ39" i="55"/>
  <c r="AM38" i="55"/>
  <c r="AQ54" i="55"/>
  <c r="BG22" i="55"/>
  <c r="BC22" i="55"/>
  <c r="AQ22" i="55"/>
  <c r="BC38" i="55"/>
  <c r="AU54" i="55"/>
  <c r="AI55" i="55"/>
  <c r="AM71" i="55"/>
  <c r="BG54" i="55"/>
  <c r="AI38" i="55"/>
  <c r="BC54" i="55"/>
  <c r="BG55" i="54"/>
  <c r="AY55" i="54"/>
  <c r="AY6" i="54"/>
  <c r="AY22" i="54"/>
  <c r="AM39" i="54"/>
  <c r="BC22" i="54"/>
  <c r="AY39" i="54"/>
  <c r="BC55" i="54"/>
  <c r="AI54" i="54"/>
  <c r="AQ22" i="54"/>
  <c r="BG6" i="54"/>
  <c r="AU22" i="54"/>
  <c r="AI39" i="54"/>
  <c r="BG23" i="54"/>
  <c r="AQ38" i="54"/>
  <c r="AI70" i="54"/>
  <c r="BG38" i="54"/>
  <c r="AU54" i="54"/>
  <c r="AQ54" i="54"/>
  <c r="AQ70" i="54"/>
  <c r="BC7" i="54"/>
  <c r="AM71" i="54"/>
  <c r="AM55" i="54"/>
  <c r="AY22" i="53"/>
  <c r="AY6" i="53"/>
  <c r="AY39" i="53"/>
  <c r="AM23" i="53"/>
  <c r="AP23" i="53" s="1"/>
  <c r="AY55" i="53"/>
  <c r="AU22" i="53"/>
  <c r="AU8" i="53"/>
  <c r="AM39" i="53"/>
  <c r="BG6" i="53"/>
  <c r="AU54" i="53"/>
  <c r="BC40" i="53"/>
  <c r="BG55" i="53"/>
  <c r="BG38" i="53"/>
  <c r="AQ22" i="53"/>
  <c r="AI70" i="53"/>
  <c r="BC55" i="53"/>
  <c r="BC6" i="53"/>
  <c r="AQ54" i="53"/>
  <c r="AM70" i="53"/>
  <c r="BG23" i="53"/>
  <c r="AQ70" i="53"/>
  <c r="AI54" i="53"/>
  <c r="AQ38" i="53"/>
  <c r="AI39" i="53"/>
  <c r="BC22" i="53"/>
  <c r="AM55" i="53"/>
  <c r="G83" i="19"/>
  <c r="L83" i="19" s="1"/>
  <c r="V77" i="19"/>
  <c r="AA77" i="19" s="1"/>
  <c r="T77" i="19"/>
  <c r="BC30" i="36"/>
  <c r="H30" i="36" s="1"/>
  <c r="T30" i="36" s="1"/>
  <c r="AE31" i="36" s="1"/>
  <c r="AL23" i="62" l="1"/>
  <c r="AY8" i="58"/>
  <c r="BB8" i="58" s="1"/>
  <c r="AJ23" i="62"/>
  <c r="BT7" i="62" s="1"/>
  <c r="BS7" i="62" s="1"/>
  <c r="AZ7" i="58"/>
  <c r="BM55" i="58" s="1"/>
  <c r="AK23" i="62"/>
  <c r="BW7" i="62" s="1"/>
  <c r="BV7" i="62" s="1"/>
  <c r="BA7" i="58"/>
  <c r="BP55" i="58" s="1"/>
  <c r="AM40" i="56"/>
  <c r="AO40" i="56" s="1"/>
  <c r="CD20" i="56" s="1"/>
  <c r="AN39" i="56"/>
  <c r="CA19" i="56" s="1"/>
  <c r="AO39" i="56"/>
  <c r="CD19" i="56" s="1"/>
  <c r="AU8" i="54"/>
  <c r="AU9" i="54" s="1"/>
  <c r="BC40" i="54"/>
  <c r="BC41" i="54" s="1"/>
  <c r="BF41" i="54" s="1"/>
  <c r="BE39" i="54"/>
  <c r="CD67" i="54" s="1"/>
  <c r="BF39" i="54"/>
  <c r="AV40" i="54"/>
  <c r="CA44" i="54" s="1"/>
  <c r="AW40" i="54"/>
  <c r="CD44" i="54" s="1"/>
  <c r="AV7" i="54"/>
  <c r="BM43" i="54" s="1"/>
  <c r="AW7" i="54"/>
  <c r="BP43" i="54" s="1"/>
  <c r="AU8" i="62"/>
  <c r="AW8" i="62" s="1"/>
  <c r="BP44" i="62" s="1"/>
  <c r="BO44" i="62" s="1"/>
  <c r="AV7" i="62"/>
  <c r="BM43" i="62" s="1"/>
  <c r="AX7" i="62"/>
  <c r="BZ7" i="61"/>
  <c r="AK9" i="62"/>
  <c r="BP9" i="62" s="1"/>
  <c r="BO9" i="62" s="1"/>
  <c r="AI10" i="62"/>
  <c r="AL9" i="62"/>
  <c r="AJ9" i="62"/>
  <c r="BM9" i="62" s="1"/>
  <c r="BL9" i="62" s="1"/>
  <c r="AP8" i="54"/>
  <c r="AO8" i="54"/>
  <c r="BP20" i="54" s="1"/>
  <c r="BO20" i="54" s="1"/>
  <c r="AN8" i="54"/>
  <c r="BM20" i="54" s="1"/>
  <c r="BL20" i="54" s="1"/>
  <c r="AM9" i="54"/>
  <c r="AP7" i="62"/>
  <c r="AN7" i="62"/>
  <c r="BM19" i="62" s="1"/>
  <c r="AO7" i="62"/>
  <c r="BP19" i="62" s="1"/>
  <c r="AM8" i="62"/>
  <c r="AI10" i="54"/>
  <c r="AJ9" i="54"/>
  <c r="BM9" i="54" s="1"/>
  <c r="BL9" i="54" s="1"/>
  <c r="AK9" i="54"/>
  <c r="BP9" i="54" s="1"/>
  <c r="BO9" i="54" s="1"/>
  <c r="AL9" i="54"/>
  <c r="AY41" i="57"/>
  <c r="BB41" i="57" s="1"/>
  <c r="AZ40" i="57"/>
  <c r="CA56" i="57" s="1"/>
  <c r="BA40" i="57"/>
  <c r="CD56" i="57" s="1"/>
  <c r="AP7" i="56"/>
  <c r="AN7" i="56"/>
  <c r="BM19" i="56" s="1"/>
  <c r="AO7" i="56"/>
  <c r="BP19" i="56" s="1"/>
  <c r="AJ10" i="56"/>
  <c r="BM10" i="56" s="1"/>
  <c r="BL10" i="56" s="1"/>
  <c r="AK10" i="56"/>
  <c r="BP10" i="56" s="1"/>
  <c r="BO10" i="56" s="1"/>
  <c r="AL10" i="56"/>
  <c r="AI11" i="56"/>
  <c r="CC7" i="61"/>
  <c r="AR7" i="59"/>
  <c r="BM31" i="59" s="1"/>
  <c r="AS7" i="59"/>
  <c r="BP31" i="59" s="1"/>
  <c r="AT7" i="59"/>
  <c r="AZ7" i="57"/>
  <c r="BM55" i="57" s="1"/>
  <c r="BA7" i="57"/>
  <c r="BP55" i="57" s="1"/>
  <c r="BB7" i="57"/>
  <c r="AQ8" i="62"/>
  <c r="AT7" i="62"/>
  <c r="AS7" i="62"/>
  <c r="BP31" i="62" s="1"/>
  <c r="AR7" i="62"/>
  <c r="BM31" i="62" s="1"/>
  <c r="AM9" i="59"/>
  <c r="AO8" i="59"/>
  <c r="BP20" i="59" s="1"/>
  <c r="BO20" i="59" s="1"/>
  <c r="AP8" i="59"/>
  <c r="AN8" i="59"/>
  <c r="BM20" i="59" s="1"/>
  <c r="BL20" i="59" s="1"/>
  <c r="AI10" i="59"/>
  <c r="AJ9" i="59"/>
  <c r="BM9" i="59" s="1"/>
  <c r="BL9" i="59" s="1"/>
  <c r="AK9" i="59"/>
  <c r="BP9" i="59" s="1"/>
  <c r="BO9" i="59" s="1"/>
  <c r="AL9" i="59"/>
  <c r="AR7" i="54"/>
  <c r="BM31" i="54" s="1"/>
  <c r="AQ8" i="54"/>
  <c r="AS7" i="54"/>
  <c r="BP31" i="54" s="1"/>
  <c r="AT7" i="54"/>
  <c r="AT7" i="55"/>
  <c r="AR7" i="55"/>
  <c r="BM31" i="55" s="1"/>
  <c r="AQ8" i="55"/>
  <c r="AS7" i="55"/>
  <c r="BP31" i="55" s="1"/>
  <c r="AI10" i="58"/>
  <c r="AJ9" i="58"/>
  <c r="BM9" i="58" s="1"/>
  <c r="BL9" i="58" s="1"/>
  <c r="AK9" i="58"/>
  <c r="BP9" i="58" s="1"/>
  <c r="BO9" i="58" s="1"/>
  <c r="AL9" i="58"/>
  <c r="AT7" i="58"/>
  <c r="AS7" i="58"/>
  <c r="BP31" i="58" s="1"/>
  <c r="AR7" i="58"/>
  <c r="BM31" i="58" s="1"/>
  <c r="AQ8" i="58"/>
  <c r="AX7" i="53"/>
  <c r="AV7" i="53"/>
  <c r="BM43" i="53" s="1"/>
  <c r="AW7" i="53"/>
  <c r="BP43" i="53" s="1"/>
  <c r="AS7" i="53"/>
  <c r="BP31" i="53" s="1"/>
  <c r="AR7" i="53"/>
  <c r="BM31" i="53" s="1"/>
  <c r="AT7" i="53"/>
  <c r="AQ8" i="53"/>
  <c r="AO11" i="53"/>
  <c r="BP23" i="53" s="1"/>
  <c r="BO23" i="53" s="1"/>
  <c r="AP11" i="53"/>
  <c r="AM12" i="53"/>
  <c r="AN11" i="53"/>
  <c r="BM23" i="53" s="1"/>
  <c r="BL23" i="53" s="1"/>
  <c r="AZ7" i="63"/>
  <c r="BM55" i="63" s="1"/>
  <c r="BA7" i="63"/>
  <c r="BP55" i="63" s="1"/>
  <c r="BB7" i="63"/>
  <c r="AY8" i="63"/>
  <c r="BH39" i="57"/>
  <c r="CA79" i="57" s="1"/>
  <c r="BI39" i="57"/>
  <c r="CD79" i="57" s="1"/>
  <c r="BJ39" i="57"/>
  <c r="BD7" i="58"/>
  <c r="BM67" i="58" s="1"/>
  <c r="BE7" i="58"/>
  <c r="BP67" i="58" s="1"/>
  <c r="BF7" i="58"/>
  <c r="BC8" i="58"/>
  <c r="BB7" i="60"/>
  <c r="BA7" i="60"/>
  <c r="BP55" i="60" s="1"/>
  <c r="AZ7" i="60"/>
  <c r="BM55" i="60" s="1"/>
  <c r="AY8" i="60"/>
  <c r="AZ39" i="59"/>
  <c r="CA55" i="59" s="1"/>
  <c r="BA39" i="59"/>
  <c r="CD55" i="59" s="1"/>
  <c r="BB39" i="59"/>
  <c r="AL9" i="57"/>
  <c r="AJ9" i="57"/>
  <c r="BM9" i="57" s="1"/>
  <c r="BL9" i="57" s="1"/>
  <c r="AK9" i="57"/>
  <c r="BP9" i="57" s="1"/>
  <c r="BO9" i="57" s="1"/>
  <c r="AI10" i="57"/>
  <c r="AV7" i="57"/>
  <c r="BM43" i="57" s="1"/>
  <c r="AW7" i="57"/>
  <c r="BP43" i="57" s="1"/>
  <c r="AX7" i="57"/>
  <c r="AU8" i="57"/>
  <c r="AS23" i="63"/>
  <c r="BW31" i="63" s="1"/>
  <c r="AR23" i="63"/>
  <c r="BT31" i="63" s="1"/>
  <c r="AT23" i="63"/>
  <c r="AT7" i="57"/>
  <c r="AQ8" i="57"/>
  <c r="AR7" i="57"/>
  <c r="BM31" i="57" s="1"/>
  <c r="AS7" i="57"/>
  <c r="BP31" i="57" s="1"/>
  <c r="AM10" i="57"/>
  <c r="AN9" i="57"/>
  <c r="BM21" i="57" s="1"/>
  <c r="BL21" i="57" s="1"/>
  <c r="AO9" i="57"/>
  <c r="BP21" i="57" s="1"/>
  <c r="BO21" i="57" s="1"/>
  <c r="AP9" i="57"/>
  <c r="AS7" i="60"/>
  <c r="BP31" i="60" s="1"/>
  <c r="AR7" i="60"/>
  <c r="BM31" i="60" s="1"/>
  <c r="AQ8" i="60"/>
  <c r="AT7" i="60"/>
  <c r="BH7" i="58"/>
  <c r="BM79" i="58" s="1"/>
  <c r="BJ7" i="58"/>
  <c r="BI7" i="58"/>
  <c r="BP79" i="58" s="1"/>
  <c r="AW39" i="53"/>
  <c r="CD43" i="53" s="1"/>
  <c r="AV39" i="53"/>
  <c r="CA43" i="53" s="1"/>
  <c r="AX39" i="53"/>
  <c r="AU40" i="53"/>
  <c r="AJ55" i="63"/>
  <c r="CH7" i="63" s="1"/>
  <c r="CG7" i="63" s="1"/>
  <c r="AL55" i="63"/>
  <c r="AK55" i="63"/>
  <c r="CK7" i="63" s="1"/>
  <c r="CJ7" i="63" s="1"/>
  <c r="BG40" i="55"/>
  <c r="BH39" i="55"/>
  <c r="CA79" i="55" s="1"/>
  <c r="BI39" i="55"/>
  <c r="CD79" i="55" s="1"/>
  <c r="BJ39" i="55"/>
  <c r="AV7" i="58"/>
  <c r="BM43" i="58" s="1"/>
  <c r="AW7" i="58"/>
  <c r="BP43" i="58" s="1"/>
  <c r="AX7" i="58"/>
  <c r="AU8" i="58"/>
  <c r="AI10" i="63"/>
  <c r="AJ9" i="63"/>
  <c r="BM9" i="63" s="1"/>
  <c r="BL9" i="63" s="1"/>
  <c r="AK9" i="63"/>
  <c r="BP9" i="63" s="1"/>
  <c r="BO9" i="63" s="1"/>
  <c r="AL9" i="63"/>
  <c r="AX23" i="58"/>
  <c r="AV23" i="58"/>
  <c r="BT43" i="58" s="1"/>
  <c r="AW23" i="58"/>
  <c r="BW43" i="58" s="1"/>
  <c r="AU24" i="58"/>
  <c r="BG41" i="58"/>
  <c r="BH40" i="58"/>
  <c r="CA80" i="58" s="1"/>
  <c r="BI40" i="58"/>
  <c r="CD80" i="58" s="1"/>
  <c r="BJ40" i="58"/>
  <c r="AP7" i="63"/>
  <c r="AM8" i="63"/>
  <c r="AO7" i="63"/>
  <c r="BP19" i="63" s="1"/>
  <c r="AN7" i="63"/>
  <c r="BM19" i="63" s="1"/>
  <c r="AP23" i="57"/>
  <c r="AO23" i="57"/>
  <c r="BW19" i="57" s="1"/>
  <c r="AN23" i="57"/>
  <c r="BT19" i="57" s="1"/>
  <c r="AJ55" i="60"/>
  <c r="CH7" i="60" s="1"/>
  <c r="CG7" i="60" s="1"/>
  <c r="AL55" i="60"/>
  <c r="AK55" i="60"/>
  <c r="CK7" i="60" s="1"/>
  <c r="CJ7" i="60" s="1"/>
  <c r="AJ23" i="54"/>
  <c r="BT7" i="54" s="1"/>
  <c r="BS7" i="54" s="1"/>
  <c r="AK23" i="54"/>
  <c r="BW7" i="54" s="1"/>
  <c r="BV7" i="54" s="1"/>
  <c r="AL23" i="54"/>
  <c r="AI41" i="52"/>
  <c r="AJ40" i="52"/>
  <c r="CA8" i="52" s="1"/>
  <c r="BZ8" i="52" s="1"/>
  <c r="AL40" i="52"/>
  <c r="AK40" i="52"/>
  <c r="CD8" i="52" s="1"/>
  <c r="CC8" i="52" s="1"/>
  <c r="AX7" i="60"/>
  <c r="AV7" i="60"/>
  <c r="BM43" i="60" s="1"/>
  <c r="AW7" i="60"/>
  <c r="BP43" i="60" s="1"/>
  <c r="AU8" i="60"/>
  <c r="AM8" i="60"/>
  <c r="AN7" i="60"/>
  <c r="BM19" i="60" s="1"/>
  <c r="AO7" i="60"/>
  <c r="BP19" i="60" s="1"/>
  <c r="AP7" i="60"/>
  <c r="BE39" i="60"/>
  <c r="CD67" i="60" s="1"/>
  <c r="BF39" i="60"/>
  <c r="BC40" i="60"/>
  <c r="BD39" i="60"/>
  <c r="CA67" i="60" s="1"/>
  <c r="BC10" i="55"/>
  <c r="BE9" i="55"/>
  <c r="BP69" i="55" s="1"/>
  <c r="BF9" i="55"/>
  <c r="BD9" i="55"/>
  <c r="BM69" i="55" s="1"/>
  <c r="BD39" i="63"/>
  <c r="CA67" i="63" s="1"/>
  <c r="BE39" i="63"/>
  <c r="CD67" i="63" s="1"/>
  <c r="BF39" i="63"/>
  <c r="BC40" i="63"/>
  <c r="AU8" i="63"/>
  <c r="AW7" i="63"/>
  <c r="BP43" i="63" s="1"/>
  <c r="AX7" i="63"/>
  <c r="AV7" i="63"/>
  <c r="BM43" i="63" s="1"/>
  <c r="AV7" i="55"/>
  <c r="BM43" i="55" s="1"/>
  <c r="AW7" i="55"/>
  <c r="BP43" i="55" s="1"/>
  <c r="AX7" i="55"/>
  <c r="AU8" i="55"/>
  <c r="AI10" i="60"/>
  <c r="AK9" i="60"/>
  <c r="BP9" i="60" s="1"/>
  <c r="BO9" i="60" s="1"/>
  <c r="AL9" i="60"/>
  <c r="AJ9" i="60"/>
  <c r="BM9" i="60" s="1"/>
  <c r="BL9" i="60" s="1"/>
  <c r="AU41" i="62"/>
  <c r="AX40" i="62"/>
  <c r="AW40" i="62"/>
  <c r="CD44" i="62" s="1"/>
  <c r="AV40" i="62"/>
  <c r="CA44" i="62" s="1"/>
  <c r="BF7" i="56"/>
  <c r="BD7" i="56"/>
  <c r="BM67" i="56" s="1"/>
  <c r="BE7" i="56"/>
  <c r="BP67" i="56" s="1"/>
  <c r="AM11" i="58"/>
  <c r="AN10" i="58"/>
  <c r="BM22" i="58" s="1"/>
  <c r="BL22" i="58" s="1"/>
  <c r="AO10" i="58"/>
  <c r="BP22" i="58" s="1"/>
  <c r="BO22" i="58" s="1"/>
  <c r="AP10" i="58"/>
  <c r="AP23" i="54"/>
  <c r="AO23" i="54"/>
  <c r="BW19" i="54" s="1"/>
  <c r="AN23" i="54"/>
  <c r="BT19" i="54" s="1"/>
  <c r="AN55" i="55"/>
  <c r="CH19" i="55" s="1"/>
  <c r="AO55" i="55"/>
  <c r="CK19" i="55" s="1"/>
  <c r="AP55" i="55"/>
  <c r="AM56" i="55"/>
  <c r="AN55" i="58"/>
  <c r="CH19" i="58" s="1"/>
  <c r="AO55" i="58"/>
  <c r="CK19" i="58" s="1"/>
  <c r="AP55" i="58"/>
  <c r="AM10" i="55"/>
  <c r="AN9" i="55"/>
  <c r="BM21" i="55" s="1"/>
  <c r="BL21" i="55" s="1"/>
  <c r="AO9" i="55"/>
  <c r="BP21" i="55" s="1"/>
  <c r="BO21" i="55" s="1"/>
  <c r="AP9" i="55"/>
  <c r="AW41" i="54"/>
  <c r="CD45" i="54" s="1"/>
  <c r="AX41" i="54"/>
  <c r="AV41" i="54"/>
  <c r="CA45" i="54" s="1"/>
  <c r="BY6" i="53"/>
  <c r="DG26" i="53" s="1"/>
  <c r="DF26" i="53" s="1"/>
  <c r="AQ9" i="63"/>
  <c r="AR8" i="63"/>
  <c r="BM32" i="63" s="1"/>
  <c r="BL32" i="63" s="1"/>
  <c r="AS8" i="63"/>
  <c r="BP32" i="63" s="1"/>
  <c r="BO32" i="63" s="1"/>
  <c r="AT8" i="63"/>
  <c r="AK23" i="53"/>
  <c r="BW7" i="53" s="1"/>
  <c r="BV7" i="53" s="1"/>
  <c r="AJ23" i="53"/>
  <c r="BT7" i="53" s="1"/>
  <c r="BS7" i="53" s="1"/>
  <c r="AL23" i="53"/>
  <c r="AR41" i="59"/>
  <c r="CA33" i="59" s="1"/>
  <c r="AS41" i="59"/>
  <c r="CD33" i="59" s="1"/>
  <c r="AT41" i="59"/>
  <c r="AY8" i="55"/>
  <c r="AZ7" i="55"/>
  <c r="BM55" i="55" s="1"/>
  <c r="BA7" i="55"/>
  <c r="BP55" i="55" s="1"/>
  <c r="BB7" i="55"/>
  <c r="AV23" i="55"/>
  <c r="BT43" i="55" s="1"/>
  <c r="AW23" i="55"/>
  <c r="BW43" i="55" s="1"/>
  <c r="AX23" i="55"/>
  <c r="AJ40" i="61"/>
  <c r="CA8" i="61" s="1"/>
  <c r="AK40" i="61"/>
  <c r="CD8" i="61" s="1"/>
  <c r="AI41" i="61"/>
  <c r="AL40" i="61"/>
  <c r="BY6" i="59"/>
  <c r="DE26" i="59" s="1"/>
  <c r="AL71" i="63"/>
  <c r="AK71" i="63"/>
  <c r="CR7" i="63" s="1"/>
  <c r="CQ7" i="63" s="1"/>
  <c r="AJ71" i="63"/>
  <c r="CO7" i="63" s="1"/>
  <c r="CN7" i="63" s="1"/>
  <c r="AW39" i="63"/>
  <c r="CD43" i="63" s="1"/>
  <c r="AV39" i="63"/>
  <c r="CA43" i="63" s="1"/>
  <c r="AX39" i="63"/>
  <c r="AL38" i="63"/>
  <c r="AI39" i="63"/>
  <c r="AK39" i="63" s="1"/>
  <c r="CD7" i="63" s="1"/>
  <c r="CC7" i="63" s="1"/>
  <c r="AK38" i="63"/>
  <c r="CD6" i="63" s="1"/>
  <c r="CC6" i="63" s="1"/>
  <c r="AU41" i="63"/>
  <c r="AV40" i="63"/>
  <c r="CA44" i="63" s="1"/>
  <c r="AW40" i="63"/>
  <c r="CD44" i="63" s="1"/>
  <c r="AX40" i="63"/>
  <c r="AR24" i="63"/>
  <c r="BT32" i="63" s="1"/>
  <c r="AS24" i="63"/>
  <c r="BW32" i="63" s="1"/>
  <c r="AT24" i="63"/>
  <c r="AQ25" i="63"/>
  <c r="AN71" i="63"/>
  <c r="CO19" i="63" s="1"/>
  <c r="AO71" i="63"/>
  <c r="CR19" i="63" s="1"/>
  <c r="AM72" i="63"/>
  <c r="AP71" i="63"/>
  <c r="AW55" i="63"/>
  <c r="CK43" i="63" s="1"/>
  <c r="AV55" i="63"/>
  <c r="CH43" i="63" s="1"/>
  <c r="AX55" i="63"/>
  <c r="AU56" i="63"/>
  <c r="AN22" i="63"/>
  <c r="BT18" i="63" s="1"/>
  <c r="AP22" i="63"/>
  <c r="AO22" i="63"/>
  <c r="BW18" i="63" s="1"/>
  <c r="AM23" i="63"/>
  <c r="BJ39" i="63"/>
  <c r="BH39" i="63"/>
  <c r="CA79" i="63" s="1"/>
  <c r="BI39" i="63"/>
  <c r="CD79" i="63" s="1"/>
  <c r="BG40" i="63"/>
  <c r="AZ22" i="63"/>
  <c r="BT54" i="63" s="1"/>
  <c r="BB22" i="63"/>
  <c r="BA22" i="63"/>
  <c r="BW54" i="63" s="1"/>
  <c r="AY23" i="63"/>
  <c r="BI55" i="63"/>
  <c r="CK79" i="63" s="1"/>
  <c r="BH55" i="63"/>
  <c r="CH79" i="63" s="1"/>
  <c r="BJ55" i="63"/>
  <c r="BG56" i="63"/>
  <c r="BJ6" i="63"/>
  <c r="BH6" i="63"/>
  <c r="BM78" i="63" s="1"/>
  <c r="BI6" i="63"/>
  <c r="BP78" i="63" s="1"/>
  <c r="BG7" i="63"/>
  <c r="AK56" i="63"/>
  <c r="CK8" i="63" s="1"/>
  <c r="AJ56" i="63"/>
  <c r="CH8" i="63" s="1"/>
  <c r="AL56" i="63"/>
  <c r="AI57" i="63"/>
  <c r="AK22" i="63"/>
  <c r="BW6" i="63" s="1"/>
  <c r="BV6" i="63" s="1"/>
  <c r="AL22" i="63"/>
  <c r="AJ22" i="63"/>
  <c r="BT6" i="63" s="1"/>
  <c r="BS6" i="63" s="1"/>
  <c r="AI23" i="63"/>
  <c r="BF54" i="63"/>
  <c r="BC55" i="63"/>
  <c r="BD54" i="63"/>
  <c r="CH66" i="63" s="1"/>
  <c r="BE54" i="63"/>
  <c r="CK66" i="63" s="1"/>
  <c r="BI22" i="63"/>
  <c r="BW78" i="63" s="1"/>
  <c r="BJ22" i="63"/>
  <c r="BH22" i="63"/>
  <c r="BT78" i="63" s="1"/>
  <c r="BG23" i="63"/>
  <c r="BE22" i="63"/>
  <c r="BW66" i="63" s="1"/>
  <c r="BD22" i="63"/>
  <c r="BT66" i="63" s="1"/>
  <c r="BF22" i="63"/>
  <c r="BC23" i="63"/>
  <c r="AR70" i="63"/>
  <c r="CO30" i="63" s="1"/>
  <c r="AS70" i="63"/>
  <c r="CR30" i="63" s="1"/>
  <c r="AT70" i="63"/>
  <c r="AQ71" i="63"/>
  <c r="AZ38" i="63"/>
  <c r="CA54" i="63" s="1"/>
  <c r="BA38" i="63"/>
  <c r="CD54" i="63" s="1"/>
  <c r="BB38" i="63"/>
  <c r="AY39" i="63"/>
  <c r="AT54" i="63"/>
  <c r="AR54" i="63"/>
  <c r="CH30" i="63" s="1"/>
  <c r="AS54" i="63"/>
  <c r="CK30" i="63" s="1"/>
  <c r="AQ55" i="63"/>
  <c r="AR39" i="63"/>
  <c r="CA31" i="63" s="1"/>
  <c r="AS39" i="63"/>
  <c r="CD31" i="63" s="1"/>
  <c r="AT39" i="63"/>
  <c r="AQ40" i="63"/>
  <c r="AN54" i="63"/>
  <c r="CH18" i="63" s="1"/>
  <c r="AO54" i="63"/>
  <c r="CK18" i="63" s="1"/>
  <c r="AP54" i="63"/>
  <c r="AM55" i="63"/>
  <c r="AJ72" i="63"/>
  <c r="CO8" i="63" s="1"/>
  <c r="CN8" i="63" s="1"/>
  <c r="AK72" i="63"/>
  <c r="CR8" i="63" s="1"/>
  <c r="CQ8" i="63" s="1"/>
  <c r="AL72" i="63"/>
  <c r="AI73" i="63"/>
  <c r="AZ54" i="63"/>
  <c r="CH54" i="63" s="1"/>
  <c r="BA54" i="63"/>
  <c r="CK54" i="63" s="1"/>
  <c r="BB54" i="63"/>
  <c r="AY55" i="63"/>
  <c r="BD8" i="63"/>
  <c r="BM68" i="63" s="1"/>
  <c r="BE8" i="63"/>
  <c r="BP68" i="63" s="1"/>
  <c r="BF8" i="63"/>
  <c r="BC9" i="63"/>
  <c r="AV24" i="63"/>
  <c r="BT44" i="63" s="1"/>
  <c r="AW24" i="63"/>
  <c r="BW44" i="63" s="1"/>
  <c r="AX24" i="63"/>
  <c r="AU25" i="63"/>
  <c r="AN39" i="63"/>
  <c r="CA19" i="63" s="1"/>
  <c r="AO39" i="63"/>
  <c r="CD19" i="63" s="1"/>
  <c r="AP39" i="63"/>
  <c r="AM40" i="63"/>
  <c r="BB55" i="62"/>
  <c r="BA55" i="62"/>
  <c r="CK55" i="62" s="1"/>
  <c r="AZ55" i="62"/>
  <c r="CH55" i="62" s="1"/>
  <c r="BB6" i="62"/>
  <c r="BA6" i="62"/>
  <c r="BP54" i="62" s="1"/>
  <c r="AZ6" i="62"/>
  <c r="BM54" i="62" s="1"/>
  <c r="BB22" i="62"/>
  <c r="BA22" i="62"/>
  <c r="BW54" i="62" s="1"/>
  <c r="AZ22" i="62"/>
  <c r="BT54" i="62" s="1"/>
  <c r="BB39" i="62"/>
  <c r="BA39" i="62"/>
  <c r="CD55" i="62" s="1"/>
  <c r="AZ39" i="62"/>
  <c r="CA55" i="62" s="1"/>
  <c r="AP39" i="62"/>
  <c r="AO39" i="62"/>
  <c r="CD19" i="62" s="1"/>
  <c r="AM40" i="62"/>
  <c r="AM41" i="62" s="1"/>
  <c r="AY56" i="62"/>
  <c r="BB56" i="62" s="1"/>
  <c r="AY40" i="62"/>
  <c r="BA40" i="62" s="1"/>
  <c r="CD56" i="62" s="1"/>
  <c r="AY7" i="62"/>
  <c r="BA7" i="62" s="1"/>
  <c r="BP55" i="62" s="1"/>
  <c r="AZ23" i="62"/>
  <c r="BT55" i="62" s="1"/>
  <c r="BA23" i="62"/>
  <c r="BW55" i="62" s="1"/>
  <c r="BB23" i="62"/>
  <c r="AY24" i="62"/>
  <c r="AT22" i="62"/>
  <c r="AR22" i="62"/>
  <c r="BT30" i="62" s="1"/>
  <c r="AS22" i="62"/>
  <c r="BW30" i="62" s="1"/>
  <c r="AQ23" i="62"/>
  <c r="AJ39" i="62"/>
  <c r="CA7" i="62" s="1"/>
  <c r="BZ7" i="62" s="1"/>
  <c r="AK39" i="62"/>
  <c r="CD7" i="62" s="1"/>
  <c r="CC7" i="62" s="1"/>
  <c r="AL39" i="62"/>
  <c r="AI40" i="62"/>
  <c r="AR54" i="62"/>
  <c r="CH30" i="62" s="1"/>
  <c r="AS54" i="62"/>
  <c r="CK30" i="62" s="1"/>
  <c r="AT54" i="62"/>
  <c r="AQ55" i="62"/>
  <c r="BD40" i="62"/>
  <c r="CA68" i="62" s="1"/>
  <c r="BE40" i="62"/>
  <c r="CD68" i="62" s="1"/>
  <c r="BF40" i="62"/>
  <c r="BC41" i="62"/>
  <c r="BF22" i="62"/>
  <c r="BD22" i="62"/>
  <c r="BT66" i="62" s="1"/>
  <c r="BE22" i="62"/>
  <c r="BW66" i="62" s="1"/>
  <c r="BC23" i="62"/>
  <c r="AV54" i="62"/>
  <c r="CH42" i="62" s="1"/>
  <c r="AW54" i="62"/>
  <c r="CK42" i="62" s="1"/>
  <c r="AX54" i="62"/>
  <c r="AU55" i="62"/>
  <c r="AX22" i="62"/>
  <c r="AV22" i="62"/>
  <c r="BT42" i="62" s="1"/>
  <c r="AW22" i="62"/>
  <c r="BW42" i="62" s="1"/>
  <c r="AU23" i="62"/>
  <c r="AJ54" i="62"/>
  <c r="CH6" i="62" s="1"/>
  <c r="CG6" i="62" s="1"/>
  <c r="AI55" i="62"/>
  <c r="AK54" i="62"/>
  <c r="CK6" i="62" s="1"/>
  <c r="CJ6" i="62" s="1"/>
  <c r="AL54" i="62"/>
  <c r="AR70" i="62"/>
  <c r="CO30" i="62" s="1"/>
  <c r="AS70" i="62"/>
  <c r="CR30" i="62" s="1"/>
  <c r="AT70" i="62"/>
  <c r="AQ71" i="62"/>
  <c r="AL24" i="62"/>
  <c r="AK24" i="62"/>
  <c r="BW8" i="62" s="1"/>
  <c r="AJ24" i="62"/>
  <c r="BT8" i="62" s="1"/>
  <c r="AI25" i="62"/>
  <c r="BJ23" i="62"/>
  <c r="BH23" i="62"/>
  <c r="BT79" i="62" s="1"/>
  <c r="BI23" i="62"/>
  <c r="BW79" i="62" s="1"/>
  <c r="BG24" i="62"/>
  <c r="BF6" i="62"/>
  <c r="BD6" i="62"/>
  <c r="BM66" i="62" s="1"/>
  <c r="BE6" i="62"/>
  <c r="BP66" i="62" s="1"/>
  <c r="BC7" i="62"/>
  <c r="BG7" i="62"/>
  <c r="BH6" i="62"/>
  <c r="BM78" i="62" s="1"/>
  <c r="BI6" i="62"/>
  <c r="BP78" i="62" s="1"/>
  <c r="BJ6" i="62"/>
  <c r="BH55" i="62"/>
  <c r="CH79" i="62" s="1"/>
  <c r="BG56" i="62"/>
  <c r="BI55" i="62"/>
  <c r="CK79" i="62" s="1"/>
  <c r="BJ55" i="62"/>
  <c r="BJ38" i="62"/>
  <c r="BH38" i="62"/>
  <c r="CA78" i="62" s="1"/>
  <c r="BI38" i="62"/>
  <c r="CD78" i="62" s="1"/>
  <c r="BG39" i="62"/>
  <c r="AR38" i="62"/>
  <c r="CA30" i="62" s="1"/>
  <c r="AS38" i="62"/>
  <c r="CD30" i="62" s="1"/>
  <c r="AT38" i="62"/>
  <c r="AQ39" i="62"/>
  <c r="AN71" i="62"/>
  <c r="CO19" i="62" s="1"/>
  <c r="AO71" i="62"/>
  <c r="CR19" i="62" s="1"/>
  <c r="AP71" i="62"/>
  <c r="AM72" i="62"/>
  <c r="AK70" i="62"/>
  <c r="CR6" i="62" s="1"/>
  <c r="CQ6" i="62" s="1"/>
  <c r="AL70" i="62"/>
  <c r="AJ70" i="62"/>
  <c r="CO6" i="62" s="1"/>
  <c r="CN6" i="62" s="1"/>
  <c r="AI71" i="62"/>
  <c r="AO54" i="62"/>
  <c r="CK18" i="62" s="1"/>
  <c r="AP54" i="62"/>
  <c r="AN54" i="62"/>
  <c r="CH18" i="62" s="1"/>
  <c r="AM55" i="62"/>
  <c r="AN23" i="62"/>
  <c r="BT19" i="62" s="1"/>
  <c r="AO23" i="62"/>
  <c r="BW19" i="62" s="1"/>
  <c r="AP23" i="62"/>
  <c r="AM24" i="62"/>
  <c r="BE55" i="62"/>
  <c r="CK67" i="62" s="1"/>
  <c r="BC56" i="62"/>
  <c r="BD55" i="62"/>
  <c r="CH67" i="62" s="1"/>
  <c r="BF55" i="62"/>
  <c r="AX6" i="61"/>
  <c r="AW6" i="61"/>
  <c r="BP42" i="61" s="1"/>
  <c r="AV6" i="61"/>
  <c r="BM42" i="61" s="1"/>
  <c r="AL71" i="61"/>
  <c r="AK71" i="61"/>
  <c r="CR7" i="61" s="1"/>
  <c r="CQ7" i="61" s="1"/>
  <c r="AJ71" i="61"/>
  <c r="CO7" i="61" s="1"/>
  <c r="CN7" i="61" s="1"/>
  <c r="AX38" i="61"/>
  <c r="AW38" i="61"/>
  <c r="CD42" i="61" s="1"/>
  <c r="AV38" i="61"/>
  <c r="CA42" i="61" s="1"/>
  <c r="AL8" i="61"/>
  <c r="AK8" i="61"/>
  <c r="BP8" i="61" s="1"/>
  <c r="BO8" i="61" s="1"/>
  <c r="AJ8" i="61"/>
  <c r="BM8" i="61" s="1"/>
  <c r="BL8" i="61" s="1"/>
  <c r="AI72" i="61"/>
  <c r="AI73" i="61" s="1"/>
  <c r="AP22" i="61"/>
  <c r="AO22" i="61"/>
  <c r="BW18" i="61" s="1"/>
  <c r="AN22" i="61"/>
  <c r="BT18" i="61" s="1"/>
  <c r="AM23" i="61"/>
  <c r="AJ9" i="61"/>
  <c r="BM9" i="61" s="1"/>
  <c r="BL9" i="61" s="1"/>
  <c r="AK9" i="61"/>
  <c r="BP9" i="61" s="1"/>
  <c r="BO9" i="61" s="1"/>
  <c r="AL9" i="61"/>
  <c r="AI10" i="61"/>
  <c r="BH38" i="61"/>
  <c r="CA78" i="61" s="1"/>
  <c r="BI38" i="61"/>
  <c r="CD78" i="61" s="1"/>
  <c r="BJ38" i="61"/>
  <c r="BG39" i="61"/>
  <c r="BA54" i="61"/>
  <c r="CK54" i="61" s="1"/>
  <c r="BB54" i="61"/>
  <c r="AZ54" i="61"/>
  <c r="CH54" i="61" s="1"/>
  <c r="AY55" i="61"/>
  <c r="BG7" i="61"/>
  <c r="BH6" i="61"/>
  <c r="BM78" i="61" s="1"/>
  <c r="BI6" i="61"/>
  <c r="BP78" i="61" s="1"/>
  <c r="BJ6" i="61"/>
  <c r="AT22" i="61"/>
  <c r="AR22" i="61"/>
  <c r="BT30" i="61" s="1"/>
  <c r="AS22" i="61"/>
  <c r="BW30" i="61" s="1"/>
  <c r="AQ23" i="61"/>
  <c r="AW55" i="61"/>
  <c r="CK43" i="61" s="1"/>
  <c r="AV55" i="61"/>
  <c r="CH43" i="61" s="1"/>
  <c r="AX55" i="61"/>
  <c r="AU56" i="61"/>
  <c r="BB8" i="61"/>
  <c r="AY9" i="61"/>
  <c r="AZ8" i="61"/>
  <c r="BM56" i="61" s="1"/>
  <c r="BA8" i="61"/>
  <c r="BP56" i="61" s="1"/>
  <c r="AN39" i="61"/>
  <c r="CA19" i="61" s="1"/>
  <c r="AO39" i="61"/>
  <c r="CD19" i="61" s="1"/>
  <c r="AP39" i="61"/>
  <c r="AM40" i="61"/>
  <c r="AV7" i="61"/>
  <c r="BM43" i="61" s="1"/>
  <c r="AW7" i="61"/>
  <c r="BP43" i="61" s="1"/>
  <c r="AX7" i="61"/>
  <c r="AU8" i="61"/>
  <c r="AN6" i="61"/>
  <c r="BM18" i="61" s="1"/>
  <c r="AO6" i="61"/>
  <c r="BP18" i="61" s="1"/>
  <c r="AP6" i="61"/>
  <c r="AM7" i="61"/>
  <c r="AZ23" i="61"/>
  <c r="BT55" i="61" s="1"/>
  <c r="BA23" i="61"/>
  <c r="BW55" i="61" s="1"/>
  <c r="BB23" i="61"/>
  <c r="AY24" i="61"/>
  <c r="AV39" i="61"/>
  <c r="CA43" i="61" s="1"/>
  <c r="AW39" i="61"/>
  <c r="CD43" i="61" s="1"/>
  <c r="AX39" i="61"/>
  <c r="AU40" i="61"/>
  <c r="BG55" i="61"/>
  <c r="BH54" i="61"/>
  <c r="CH78" i="61" s="1"/>
  <c r="BI54" i="61"/>
  <c r="CK78" i="61" s="1"/>
  <c r="BJ54" i="61"/>
  <c r="AN71" i="61"/>
  <c r="CO19" i="61" s="1"/>
  <c r="AO71" i="61"/>
  <c r="CR19" i="61" s="1"/>
  <c r="AP71" i="61"/>
  <c r="AM72" i="61"/>
  <c r="AR70" i="61"/>
  <c r="CO30" i="61" s="1"/>
  <c r="AS70" i="61"/>
  <c r="CR30" i="61" s="1"/>
  <c r="AT70" i="61"/>
  <c r="AQ71" i="61"/>
  <c r="AR40" i="61"/>
  <c r="CA32" i="61" s="1"/>
  <c r="AS40" i="61"/>
  <c r="CD32" i="61" s="1"/>
  <c r="AT40" i="61"/>
  <c r="AQ41" i="61"/>
  <c r="AP55" i="61"/>
  <c r="AN55" i="61"/>
  <c r="CH19" i="61" s="1"/>
  <c r="AO55" i="61"/>
  <c r="CK19" i="61" s="1"/>
  <c r="AM56" i="61"/>
  <c r="AJ54" i="61"/>
  <c r="CH6" i="61" s="1"/>
  <c r="CG6" i="61" s="1"/>
  <c r="AK54" i="61"/>
  <c r="CK6" i="61" s="1"/>
  <c r="CJ6" i="61" s="1"/>
  <c r="AL54" i="61"/>
  <c r="AI55" i="61"/>
  <c r="AV23" i="61"/>
  <c r="BT43" i="61" s="1"/>
  <c r="AW23" i="61"/>
  <c r="BW43" i="61" s="1"/>
  <c r="AX23" i="61"/>
  <c r="AU24" i="61"/>
  <c r="BD38" i="61"/>
  <c r="CA66" i="61" s="1"/>
  <c r="BE38" i="61"/>
  <c r="CD66" i="61" s="1"/>
  <c r="BF38" i="61"/>
  <c r="BC39" i="61"/>
  <c r="BH22" i="61"/>
  <c r="BT78" i="61" s="1"/>
  <c r="BI22" i="61"/>
  <c r="BW78" i="61" s="1"/>
  <c r="BJ22" i="61"/>
  <c r="BG23" i="61"/>
  <c r="AR6" i="61"/>
  <c r="BM30" i="61" s="1"/>
  <c r="AS6" i="61"/>
  <c r="BP30" i="61" s="1"/>
  <c r="AT6" i="61"/>
  <c r="AQ7" i="61"/>
  <c r="AR55" i="61"/>
  <c r="CH31" i="61" s="1"/>
  <c r="AS55" i="61"/>
  <c r="CK31" i="61" s="1"/>
  <c r="AT55" i="61"/>
  <c r="AQ56" i="61"/>
  <c r="AZ38" i="61"/>
  <c r="CA54" i="61" s="1"/>
  <c r="BA38" i="61"/>
  <c r="CD54" i="61" s="1"/>
  <c r="BB38" i="61"/>
  <c r="AY39" i="61"/>
  <c r="AJ22" i="61"/>
  <c r="BT6" i="61" s="1"/>
  <c r="BS6" i="61" s="1"/>
  <c r="AK22" i="61"/>
  <c r="BW6" i="61" s="1"/>
  <c r="BV6" i="61" s="1"/>
  <c r="AL22" i="61"/>
  <c r="AI23" i="61"/>
  <c r="BD7" i="61"/>
  <c r="BM67" i="61" s="1"/>
  <c r="BE7" i="61"/>
  <c r="BP67" i="61" s="1"/>
  <c r="BF7" i="61"/>
  <c r="BC8" i="61"/>
  <c r="BD54" i="61"/>
  <c r="CH66" i="61" s="1"/>
  <c r="BE54" i="61"/>
  <c r="CK66" i="61" s="1"/>
  <c r="BF54" i="61"/>
  <c r="BC55" i="61"/>
  <c r="BD23" i="61"/>
  <c r="BT67" i="61" s="1"/>
  <c r="BE23" i="61"/>
  <c r="BW67" i="61" s="1"/>
  <c r="BF23" i="61"/>
  <c r="BC24" i="61"/>
  <c r="BB22" i="60"/>
  <c r="AZ22" i="60"/>
  <c r="BT54" i="60" s="1"/>
  <c r="BA22" i="60"/>
  <c r="BW54" i="60" s="1"/>
  <c r="AO54" i="60"/>
  <c r="CK18" i="60" s="1"/>
  <c r="AN54" i="60"/>
  <c r="CH18" i="60" s="1"/>
  <c r="AP54" i="60"/>
  <c r="AZ38" i="60"/>
  <c r="CA54" i="60" s="1"/>
  <c r="BB38" i="60"/>
  <c r="BA38" i="60"/>
  <c r="CD54" i="60" s="1"/>
  <c r="AM23" i="60"/>
  <c r="AM24" i="60" s="1"/>
  <c r="AP22" i="60"/>
  <c r="AN22" i="60"/>
  <c r="BT18" i="60" s="1"/>
  <c r="AY23" i="60"/>
  <c r="AY24" i="60" s="1"/>
  <c r="AY39" i="60"/>
  <c r="AY40" i="60" s="1"/>
  <c r="AV39" i="60"/>
  <c r="CA43" i="60" s="1"/>
  <c r="AW39" i="60"/>
  <c r="CD43" i="60" s="1"/>
  <c r="AX39" i="60"/>
  <c r="AU40" i="60"/>
  <c r="AK56" i="60"/>
  <c r="CK8" i="60" s="1"/>
  <c r="AJ56" i="60"/>
  <c r="CH8" i="60" s="1"/>
  <c r="AL56" i="60"/>
  <c r="AI57" i="60"/>
  <c r="AU55" i="60"/>
  <c r="AV54" i="60"/>
  <c r="CH42" i="60" s="1"/>
  <c r="AW54" i="60"/>
  <c r="CK42" i="60" s="1"/>
  <c r="AX54" i="60"/>
  <c r="AR39" i="60"/>
  <c r="CA31" i="60" s="1"/>
  <c r="AS39" i="60"/>
  <c r="CD31" i="60" s="1"/>
  <c r="AT39" i="60"/>
  <c r="AQ40" i="60"/>
  <c r="AR54" i="60"/>
  <c r="CH30" i="60" s="1"/>
  <c r="AS54" i="60"/>
  <c r="CK30" i="60" s="1"/>
  <c r="AT54" i="60"/>
  <c r="AQ55" i="60"/>
  <c r="BH39" i="60"/>
  <c r="CA79" i="60" s="1"/>
  <c r="BI39" i="60"/>
  <c r="CD79" i="60" s="1"/>
  <c r="BJ39" i="60"/>
  <c r="BG40" i="60"/>
  <c r="BF22" i="60"/>
  <c r="BD22" i="60"/>
  <c r="BT66" i="60" s="1"/>
  <c r="BE22" i="60"/>
  <c r="BW66" i="60" s="1"/>
  <c r="BC23" i="60"/>
  <c r="BJ22" i="60"/>
  <c r="BH22" i="60"/>
  <c r="BT78" i="60" s="1"/>
  <c r="BI22" i="60"/>
  <c r="BW78" i="60" s="1"/>
  <c r="BG23" i="60"/>
  <c r="BB54" i="60"/>
  <c r="AZ54" i="60"/>
  <c r="CH54" i="60" s="1"/>
  <c r="BA54" i="60"/>
  <c r="CK54" i="60" s="1"/>
  <c r="AY55" i="60"/>
  <c r="BI55" i="60"/>
  <c r="CK79" i="60" s="1"/>
  <c r="BH55" i="60"/>
  <c r="CH79" i="60" s="1"/>
  <c r="BJ55" i="60"/>
  <c r="BG56" i="60"/>
  <c r="AS24" i="60"/>
  <c r="BW32" i="60" s="1"/>
  <c r="AR24" i="60"/>
  <c r="BT32" i="60" s="1"/>
  <c r="AT24" i="60"/>
  <c r="AQ25" i="60"/>
  <c r="BD8" i="60"/>
  <c r="BM68" i="60" s="1"/>
  <c r="BE8" i="60"/>
  <c r="BP68" i="60" s="1"/>
  <c r="BF8" i="60"/>
  <c r="BC9" i="60"/>
  <c r="AL22" i="60"/>
  <c r="AJ22" i="60"/>
  <c r="BT6" i="60" s="1"/>
  <c r="BS6" i="60" s="1"/>
  <c r="AK22" i="60"/>
  <c r="BW6" i="60" s="1"/>
  <c r="BV6" i="60" s="1"/>
  <c r="AI23" i="60"/>
  <c r="AJ71" i="60"/>
  <c r="CO7" i="60" s="1"/>
  <c r="CN7" i="60" s="1"/>
  <c r="AK71" i="60"/>
  <c r="CR7" i="60" s="1"/>
  <c r="CQ7" i="60" s="1"/>
  <c r="AL71" i="60"/>
  <c r="AI72" i="60"/>
  <c r="AN39" i="60"/>
  <c r="CA19" i="60" s="1"/>
  <c r="AO39" i="60"/>
  <c r="CD19" i="60" s="1"/>
  <c r="AP39" i="60"/>
  <c r="AM40" i="60"/>
  <c r="AW23" i="60"/>
  <c r="BW43" i="60" s="1"/>
  <c r="AX23" i="60"/>
  <c r="AV23" i="60"/>
  <c r="BT43" i="60" s="1"/>
  <c r="AU24" i="60"/>
  <c r="BH6" i="60"/>
  <c r="BM78" i="60" s="1"/>
  <c r="BI6" i="60"/>
  <c r="BP78" i="60" s="1"/>
  <c r="BJ6" i="60"/>
  <c r="BG7" i="60"/>
  <c r="BD54" i="60"/>
  <c r="CH66" i="60" s="1"/>
  <c r="BE54" i="60"/>
  <c r="CK66" i="60" s="1"/>
  <c r="BF54" i="60"/>
  <c r="BC55" i="60"/>
  <c r="AJ38" i="60"/>
  <c r="CA6" i="60" s="1"/>
  <c r="BZ6" i="60" s="1"/>
  <c r="AK38" i="60"/>
  <c r="CD6" i="60" s="1"/>
  <c r="CC6" i="60" s="1"/>
  <c r="AL38" i="60"/>
  <c r="AI39" i="60"/>
  <c r="AN71" i="60"/>
  <c r="CO19" i="60" s="1"/>
  <c r="AO71" i="60"/>
  <c r="CR19" i="60" s="1"/>
  <c r="AM72" i="60"/>
  <c r="AP71" i="60"/>
  <c r="AN55" i="60"/>
  <c r="CH19" i="60" s="1"/>
  <c r="AO55" i="60"/>
  <c r="CK19" i="60" s="1"/>
  <c r="AP55" i="60"/>
  <c r="AM56" i="60"/>
  <c r="AR70" i="60"/>
  <c r="CO30" i="60" s="1"/>
  <c r="AS70" i="60"/>
  <c r="CR30" i="60" s="1"/>
  <c r="AT70" i="60"/>
  <c r="AQ71" i="60"/>
  <c r="AM23" i="59"/>
  <c r="AM24" i="59" s="1"/>
  <c r="BB55" i="59"/>
  <c r="BA55" i="59"/>
  <c r="CK55" i="59" s="1"/>
  <c r="AZ55" i="59"/>
  <c r="CH55" i="59" s="1"/>
  <c r="BB6" i="59"/>
  <c r="BA6" i="59"/>
  <c r="BP54" i="59" s="1"/>
  <c r="AZ6" i="59"/>
  <c r="BM54" i="59" s="1"/>
  <c r="BB22" i="59"/>
  <c r="BA22" i="59"/>
  <c r="BW54" i="59" s="1"/>
  <c r="AZ22" i="59"/>
  <c r="BT54" i="59" s="1"/>
  <c r="AP22" i="59"/>
  <c r="AO22" i="59"/>
  <c r="BW18" i="59" s="1"/>
  <c r="AY7" i="59"/>
  <c r="AY8" i="59" s="1"/>
  <c r="AY23" i="59"/>
  <c r="AY24" i="59" s="1"/>
  <c r="AY56" i="59"/>
  <c r="AY57" i="59" s="1"/>
  <c r="AR22" i="59"/>
  <c r="BT30" i="59" s="1"/>
  <c r="AS22" i="59"/>
  <c r="BW30" i="59" s="1"/>
  <c r="AT22" i="59"/>
  <c r="AQ23" i="59"/>
  <c r="AT71" i="59"/>
  <c r="AR71" i="59"/>
  <c r="CO31" i="59" s="1"/>
  <c r="AS71" i="59"/>
  <c r="CR31" i="59" s="1"/>
  <c r="AQ72" i="59"/>
  <c r="BD38" i="59"/>
  <c r="CA66" i="59" s="1"/>
  <c r="BE38" i="59"/>
  <c r="CD66" i="59" s="1"/>
  <c r="BF38" i="59"/>
  <c r="BC39" i="59"/>
  <c r="AK23" i="59"/>
  <c r="BW7" i="59" s="1"/>
  <c r="BV7" i="59" s="1"/>
  <c r="AL23" i="59"/>
  <c r="AJ23" i="59"/>
  <c r="BT7" i="59" s="1"/>
  <c r="BS7" i="59" s="1"/>
  <c r="AI24" i="59"/>
  <c r="AN55" i="59"/>
  <c r="CH19" i="59" s="1"/>
  <c r="AO55" i="59"/>
  <c r="CK19" i="59" s="1"/>
  <c r="AP55" i="59"/>
  <c r="AM56" i="59"/>
  <c r="BC7" i="59"/>
  <c r="BD6" i="59"/>
  <c r="BM66" i="59" s="1"/>
  <c r="BE6" i="59"/>
  <c r="BP66" i="59" s="1"/>
  <c r="BF6" i="59"/>
  <c r="BH8" i="59"/>
  <c r="BM80" i="59" s="1"/>
  <c r="BI8" i="59"/>
  <c r="BP80" i="59" s="1"/>
  <c r="BJ8" i="59"/>
  <c r="BG9" i="59"/>
  <c r="AR8" i="59"/>
  <c r="BM32" i="59" s="1"/>
  <c r="BL32" i="59" s="1"/>
  <c r="AS8" i="59"/>
  <c r="BP32" i="59" s="1"/>
  <c r="BO32" i="59" s="1"/>
  <c r="AT8" i="59"/>
  <c r="AQ9" i="59"/>
  <c r="AL39" i="59"/>
  <c r="AJ39" i="59"/>
  <c r="CA7" i="59" s="1"/>
  <c r="BZ7" i="59" s="1"/>
  <c r="AK39" i="59"/>
  <c r="CD7" i="59" s="1"/>
  <c r="CC7" i="59" s="1"/>
  <c r="AI40" i="59"/>
  <c r="AT54" i="59"/>
  <c r="AR54" i="59"/>
  <c r="CH30" i="59" s="1"/>
  <c r="AS54" i="59"/>
  <c r="CK30" i="59" s="1"/>
  <c r="AQ55" i="59"/>
  <c r="AR42" i="59"/>
  <c r="CA34" i="59" s="1"/>
  <c r="AS42" i="59"/>
  <c r="CD34" i="59" s="1"/>
  <c r="AT42" i="59"/>
  <c r="AQ43" i="59"/>
  <c r="BF55" i="59"/>
  <c r="BD55" i="59"/>
  <c r="CH67" i="59" s="1"/>
  <c r="BE55" i="59"/>
  <c r="CK67" i="59" s="1"/>
  <c r="BC56" i="59"/>
  <c r="AX39" i="59"/>
  <c r="AV39" i="59"/>
  <c r="CA43" i="59" s="1"/>
  <c r="AW39" i="59"/>
  <c r="CD43" i="59" s="1"/>
  <c r="AU40" i="59"/>
  <c r="BF23" i="59"/>
  <c r="BD23" i="59"/>
  <c r="BT67" i="59" s="1"/>
  <c r="BE23" i="59"/>
  <c r="BW67" i="59" s="1"/>
  <c r="BC24" i="59"/>
  <c r="AZ40" i="59"/>
  <c r="CA56" i="59" s="1"/>
  <c r="BA40" i="59"/>
  <c r="CD56" i="59" s="1"/>
  <c r="BB40" i="59"/>
  <c r="AY41" i="59"/>
  <c r="AK70" i="59"/>
  <c r="CR6" i="59" s="1"/>
  <c r="CQ6" i="59" s="1"/>
  <c r="AL70" i="59"/>
  <c r="AJ70" i="59"/>
  <c r="CO6" i="59" s="1"/>
  <c r="CN6" i="59" s="1"/>
  <c r="AI71" i="59"/>
  <c r="AV55" i="59"/>
  <c r="CH43" i="59" s="1"/>
  <c r="AW55" i="59"/>
  <c r="CK43" i="59" s="1"/>
  <c r="AX55" i="59"/>
  <c r="AU56" i="59"/>
  <c r="AN70" i="59"/>
  <c r="CO18" i="59" s="1"/>
  <c r="AO70" i="59"/>
  <c r="CR18" i="59" s="1"/>
  <c r="AM71" i="59"/>
  <c r="AP70" i="59"/>
  <c r="AJ54" i="59"/>
  <c r="CH6" i="59" s="1"/>
  <c r="CG6" i="59" s="1"/>
  <c r="AK54" i="59"/>
  <c r="CK6" i="59" s="1"/>
  <c r="CJ6" i="59" s="1"/>
  <c r="AL54" i="59"/>
  <c r="AI55" i="59"/>
  <c r="BH54" i="59"/>
  <c r="CH78" i="59" s="1"/>
  <c r="BI54" i="59"/>
  <c r="CK78" i="59" s="1"/>
  <c r="BJ54" i="59"/>
  <c r="BG55" i="59"/>
  <c r="BH38" i="59"/>
  <c r="CA78" i="59" s="1"/>
  <c r="BI38" i="59"/>
  <c r="CD78" i="59" s="1"/>
  <c r="BJ38" i="59"/>
  <c r="BG39" i="59"/>
  <c r="AN38" i="59"/>
  <c r="CA18" i="59" s="1"/>
  <c r="AO38" i="59"/>
  <c r="CD18" i="59" s="1"/>
  <c r="AP38" i="59"/>
  <c r="AM39" i="59"/>
  <c r="AV6" i="59"/>
  <c r="BM42" i="59" s="1"/>
  <c r="AW6" i="59"/>
  <c r="BP42" i="59" s="1"/>
  <c r="AX6" i="59"/>
  <c r="AU7" i="59"/>
  <c r="AV22" i="59"/>
  <c r="BT42" i="59" s="1"/>
  <c r="AW22" i="59"/>
  <c r="BW42" i="59" s="1"/>
  <c r="AX22" i="59"/>
  <c r="AU23" i="59"/>
  <c r="BI23" i="59"/>
  <c r="BW79" i="59" s="1"/>
  <c r="BJ23" i="59"/>
  <c r="BH23" i="59"/>
  <c r="BT79" i="59" s="1"/>
  <c r="BG24" i="59"/>
  <c r="AL71" i="58"/>
  <c r="AK71" i="58"/>
  <c r="CR7" i="58" s="1"/>
  <c r="CQ7" i="58" s="1"/>
  <c r="AJ71" i="58"/>
  <c r="CO7" i="58" s="1"/>
  <c r="CN7" i="58" s="1"/>
  <c r="AW39" i="58"/>
  <c r="CD43" i="58" s="1"/>
  <c r="AV39" i="58"/>
  <c r="CA43" i="58" s="1"/>
  <c r="AX39" i="58"/>
  <c r="AI39" i="58"/>
  <c r="AL39" i="58" s="1"/>
  <c r="AJ38" i="58"/>
  <c r="CA6" i="58" s="1"/>
  <c r="BZ6" i="58" s="1"/>
  <c r="AL38" i="58"/>
  <c r="AI72" i="58"/>
  <c r="AI73" i="58" s="1"/>
  <c r="AV55" i="58"/>
  <c r="CH43" i="58" s="1"/>
  <c r="AW55" i="58"/>
  <c r="CK43" i="58" s="1"/>
  <c r="AX55" i="58"/>
  <c r="AU56" i="58"/>
  <c r="AZ39" i="58"/>
  <c r="CA55" i="58" s="1"/>
  <c r="BA39" i="58"/>
  <c r="CD55" i="58" s="1"/>
  <c r="BB39" i="58"/>
  <c r="AY40" i="58"/>
  <c r="AJ22" i="58"/>
  <c r="BT6" i="58" s="1"/>
  <c r="BS6" i="58" s="1"/>
  <c r="AK22" i="58"/>
  <c r="BW6" i="58" s="1"/>
  <c r="BV6" i="58" s="1"/>
  <c r="AL22" i="58"/>
  <c r="AI23" i="58"/>
  <c r="AS22" i="58"/>
  <c r="BW30" i="58" s="1"/>
  <c r="AT22" i="58"/>
  <c r="AR22" i="58"/>
  <c r="BT30" i="58" s="1"/>
  <c r="AQ23" i="58"/>
  <c r="AO56" i="58"/>
  <c r="CK20" i="58" s="1"/>
  <c r="AP56" i="58"/>
  <c r="AN56" i="58"/>
  <c r="CH20" i="58" s="1"/>
  <c r="AM57" i="58"/>
  <c r="AN71" i="58"/>
  <c r="CO19" i="58" s="1"/>
  <c r="AO71" i="58"/>
  <c r="CR19" i="58" s="1"/>
  <c r="AP71" i="58"/>
  <c r="AM72" i="58"/>
  <c r="BE54" i="58"/>
  <c r="CK66" i="58" s="1"/>
  <c r="BD54" i="58"/>
  <c r="CH66" i="58" s="1"/>
  <c r="BF54" i="58"/>
  <c r="BC55" i="58"/>
  <c r="AS54" i="58"/>
  <c r="CK30" i="58" s="1"/>
  <c r="AR54" i="58"/>
  <c r="CH30" i="58" s="1"/>
  <c r="AT54" i="58"/>
  <c r="AQ55" i="58"/>
  <c r="BE22" i="58"/>
  <c r="BW66" i="58" s="1"/>
  <c r="BF22" i="58"/>
  <c r="BD22" i="58"/>
  <c r="BT66" i="58" s="1"/>
  <c r="BC23" i="58"/>
  <c r="AZ54" i="58"/>
  <c r="CH54" i="58" s="1"/>
  <c r="BA54" i="58"/>
  <c r="CK54" i="58" s="1"/>
  <c r="BB54" i="58"/>
  <c r="AY55" i="58"/>
  <c r="BE38" i="58"/>
  <c r="CD66" i="58" s="1"/>
  <c r="BF38" i="58"/>
  <c r="BD38" i="58"/>
  <c r="CA66" i="58" s="1"/>
  <c r="BC39" i="58"/>
  <c r="BH54" i="58"/>
  <c r="CH78" i="58" s="1"/>
  <c r="BI54" i="58"/>
  <c r="CK78" i="58" s="1"/>
  <c r="BG55" i="58"/>
  <c r="BJ54" i="58"/>
  <c r="AR39" i="58"/>
  <c r="CA31" i="58" s="1"/>
  <c r="AS39" i="58"/>
  <c r="CD31" i="58" s="1"/>
  <c r="AT39" i="58"/>
  <c r="AQ40" i="58"/>
  <c r="BH8" i="58"/>
  <c r="BM80" i="58" s="1"/>
  <c r="BI8" i="58"/>
  <c r="BP80" i="58" s="1"/>
  <c r="BJ8" i="58"/>
  <c r="BG9" i="58"/>
  <c r="AN22" i="58"/>
  <c r="BT18" i="58" s="1"/>
  <c r="AO22" i="58"/>
  <c r="BW18" i="58" s="1"/>
  <c r="AP22" i="58"/>
  <c r="AM23" i="58"/>
  <c r="AN38" i="58"/>
  <c r="CA18" i="58" s="1"/>
  <c r="AO38" i="58"/>
  <c r="CD18" i="58" s="1"/>
  <c r="AP38" i="58"/>
  <c r="AM39" i="58"/>
  <c r="AT71" i="58"/>
  <c r="AR71" i="58"/>
  <c r="CO31" i="58" s="1"/>
  <c r="AS71" i="58"/>
  <c r="CR31" i="58" s="1"/>
  <c r="AQ72" i="58"/>
  <c r="AV40" i="58"/>
  <c r="CA44" i="58" s="1"/>
  <c r="AW40" i="58"/>
  <c r="CD44" i="58" s="1"/>
  <c r="AX40" i="58"/>
  <c r="AU41" i="58"/>
  <c r="AJ55" i="58"/>
  <c r="CH7" i="58" s="1"/>
  <c r="CG7" i="58" s="1"/>
  <c r="AK55" i="58"/>
  <c r="CK7" i="58" s="1"/>
  <c r="CJ7" i="58" s="1"/>
  <c r="AL55" i="58"/>
  <c r="AI56" i="58"/>
  <c r="AZ23" i="58"/>
  <c r="BT55" i="58" s="1"/>
  <c r="BA23" i="58"/>
  <c r="BW55" i="58" s="1"/>
  <c r="BB23" i="58"/>
  <c r="AY24" i="58"/>
  <c r="BH22" i="58"/>
  <c r="BT78" i="58" s="1"/>
  <c r="BI22" i="58"/>
  <c r="BW78" i="58" s="1"/>
  <c r="BJ22" i="58"/>
  <c r="BG23" i="58"/>
  <c r="BB8" i="57"/>
  <c r="BA8" i="57"/>
  <c r="BP56" i="57" s="1"/>
  <c r="AZ8" i="57"/>
  <c r="BM56" i="57" s="1"/>
  <c r="BA22" i="57"/>
  <c r="BW54" i="57" s="1"/>
  <c r="AZ22" i="57"/>
  <c r="BT54" i="57" s="1"/>
  <c r="BB22" i="57"/>
  <c r="BA54" i="57"/>
  <c r="CK54" i="57" s="1"/>
  <c r="AZ54" i="57"/>
  <c r="CH54" i="57" s="1"/>
  <c r="BB54" i="57"/>
  <c r="AY23" i="57"/>
  <c r="BA23" i="57" s="1"/>
  <c r="BW55" i="57" s="1"/>
  <c r="AP39" i="57"/>
  <c r="AO39" i="57"/>
  <c r="CD19" i="57" s="1"/>
  <c r="AM40" i="57"/>
  <c r="AM41" i="57" s="1"/>
  <c r="AY9" i="57"/>
  <c r="AY10" i="57" s="1"/>
  <c r="AY55" i="57"/>
  <c r="AY56" i="57" s="1"/>
  <c r="AU39" i="57"/>
  <c r="AV38" i="57"/>
  <c r="CA42" i="57" s="1"/>
  <c r="AW38" i="57"/>
  <c r="CD42" i="57" s="1"/>
  <c r="AX38" i="57"/>
  <c r="AJ39" i="57"/>
  <c r="CA7" i="57" s="1"/>
  <c r="BZ7" i="57" s="1"/>
  <c r="AK39" i="57"/>
  <c r="CD7" i="57" s="1"/>
  <c r="CC7" i="57" s="1"/>
  <c r="AL39" i="57"/>
  <c r="AI40" i="57"/>
  <c r="AN54" i="57"/>
  <c r="CH18" i="57" s="1"/>
  <c r="AO54" i="57"/>
  <c r="CK18" i="57" s="1"/>
  <c r="AP54" i="57"/>
  <c r="AM55" i="57"/>
  <c r="AJ54" i="57"/>
  <c r="CH6" i="57" s="1"/>
  <c r="CG6" i="57" s="1"/>
  <c r="AK54" i="57"/>
  <c r="CK6" i="57" s="1"/>
  <c r="CJ6" i="57" s="1"/>
  <c r="AL54" i="57"/>
  <c r="AI55" i="57"/>
  <c r="BF39" i="57"/>
  <c r="BC40" i="57"/>
  <c r="BD39" i="57"/>
  <c r="CA67" i="57" s="1"/>
  <c r="BE39" i="57"/>
  <c r="CD67" i="57" s="1"/>
  <c r="AP24" i="57"/>
  <c r="AN24" i="57"/>
  <c r="BT20" i="57" s="1"/>
  <c r="AO24" i="57"/>
  <c r="BW20" i="57" s="1"/>
  <c r="AM25" i="57"/>
  <c r="AR54" i="57"/>
  <c r="CH30" i="57" s="1"/>
  <c r="AS54" i="57"/>
  <c r="CK30" i="57" s="1"/>
  <c r="AT54" i="57"/>
  <c r="AQ55" i="57"/>
  <c r="AV54" i="57"/>
  <c r="CH42" i="57" s="1"/>
  <c r="AW54" i="57"/>
  <c r="CK42" i="57" s="1"/>
  <c r="AX54" i="57"/>
  <c r="AU55" i="57"/>
  <c r="AV22" i="57"/>
  <c r="BT42" i="57" s="1"/>
  <c r="AU23" i="57"/>
  <c r="AW22" i="57"/>
  <c r="BW42" i="57" s="1"/>
  <c r="AX22" i="57"/>
  <c r="AJ71" i="57"/>
  <c r="CO7" i="57" s="1"/>
  <c r="CN7" i="57" s="1"/>
  <c r="AK71" i="57"/>
  <c r="CR7" i="57" s="1"/>
  <c r="CQ7" i="57" s="1"/>
  <c r="AL71" i="57"/>
  <c r="AI72" i="57"/>
  <c r="AT39" i="57"/>
  <c r="AR39" i="57"/>
  <c r="CA31" i="57" s="1"/>
  <c r="AS39" i="57"/>
  <c r="CD31" i="57" s="1"/>
  <c r="AQ40" i="57"/>
  <c r="BH55" i="57"/>
  <c r="CH79" i="57" s="1"/>
  <c r="BI55" i="57"/>
  <c r="CK79" i="57" s="1"/>
  <c r="BJ55" i="57"/>
  <c r="BG56" i="57"/>
  <c r="BH6" i="57"/>
  <c r="BM78" i="57" s="1"/>
  <c r="BI6" i="57"/>
  <c r="BP78" i="57" s="1"/>
  <c r="BJ6" i="57"/>
  <c r="BG7" i="57"/>
  <c r="BE22" i="57"/>
  <c r="BW66" i="57" s="1"/>
  <c r="BF22" i="57"/>
  <c r="BD22" i="57"/>
  <c r="BT66" i="57" s="1"/>
  <c r="BC23" i="57"/>
  <c r="AN71" i="57"/>
  <c r="CO19" i="57" s="1"/>
  <c r="AO71" i="57"/>
  <c r="CR19" i="57" s="1"/>
  <c r="AP71" i="57"/>
  <c r="AM72" i="57"/>
  <c r="BH22" i="57"/>
  <c r="BT78" i="57" s="1"/>
  <c r="BI22" i="57"/>
  <c r="BW78" i="57" s="1"/>
  <c r="BJ22" i="57"/>
  <c r="BG23" i="57"/>
  <c r="AR23" i="57"/>
  <c r="BT31" i="57" s="1"/>
  <c r="AS23" i="57"/>
  <c r="BW31" i="57" s="1"/>
  <c r="AT23" i="57"/>
  <c r="AQ24" i="57"/>
  <c r="BG41" i="57"/>
  <c r="BH40" i="57"/>
  <c r="CA80" i="57" s="1"/>
  <c r="BI40" i="57"/>
  <c r="CD80" i="57" s="1"/>
  <c r="BJ40" i="57"/>
  <c r="BE55" i="57"/>
  <c r="CK67" i="57" s="1"/>
  <c r="BD55" i="57"/>
  <c r="CH67" i="57" s="1"/>
  <c r="BF55" i="57"/>
  <c r="BC56" i="57"/>
  <c r="AJ22" i="57"/>
  <c r="BT6" i="57" s="1"/>
  <c r="BS6" i="57" s="1"/>
  <c r="AI23" i="57"/>
  <c r="AK22" i="57"/>
  <c r="BW6" i="57" s="1"/>
  <c r="BV6" i="57" s="1"/>
  <c r="AL22" i="57"/>
  <c r="BC7" i="57"/>
  <c r="BD6" i="57"/>
  <c r="BM66" i="57" s="1"/>
  <c r="BE6" i="57"/>
  <c r="BP66" i="57" s="1"/>
  <c r="BF6" i="57"/>
  <c r="AR70" i="57"/>
  <c r="CO30" i="57" s="1"/>
  <c r="AS70" i="57"/>
  <c r="CR30" i="57" s="1"/>
  <c r="AT70" i="57"/>
  <c r="AQ71" i="57"/>
  <c r="AJ70" i="56"/>
  <c r="CO6" i="56" s="1"/>
  <c r="CN6" i="56" s="1"/>
  <c r="AL70" i="56"/>
  <c r="AK70" i="56"/>
  <c r="CR6" i="56" s="1"/>
  <c r="CQ6" i="56" s="1"/>
  <c r="AX6" i="56"/>
  <c r="AW6" i="56"/>
  <c r="BP42" i="56" s="1"/>
  <c r="AV6" i="56"/>
  <c r="BM42" i="56" s="1"/>
  <c r="AX40" i="56"/>
  <c r="AW40" i="56"/>
  <c r="CD44" i="56" s="1"/>
  <c r="AV40" i="56"/>
  <c r="CA44" i="56" s="1"/>
  <c r="AI39" i="56"/>
  <c r="AL39" i="56" s="1"/>
  <c r="AL38" i="56"/>
  <c r="AK38" i="56"/>
  <c r="CD6" i="56" s="1"/>
  <c r="CC6" i="56" s="1"/>
  <c r="AI71" i="56"/>
  <c r="AL71" i="56" s="1"/>
  <c r="AV7" i="56"/>
  <c r="BM43" i="56" s="1"/>
  <c r="AW7" i="56"/>
  <c r="BP43" i="56" s="1"/>
  <c r="AX7" i="56"/>
  <c r="AU8" i="56"/>
  <c r="AZ23" i="56"/>
  <c r="BT55" i="56" s="1"/>
  <c r="BA23" i="56"/>
  <c r="BW55" i="56" s="1"/>
  <c r="BB23" i="56"/>
  <c r="AY24" i="56"/>
  <c r="BH23" i="56"/>
  <c r="BT79" i="56" s="1"/>
  <c r="BI23" i="56"/>
  <c r="BW79" i="56" s="1"/>
  <c r="BJ23" i="56"/>
  <c r="BG24" i="56"/>
  <c r="AZ55" i="56"/>
  <c r="CH55" i="56" s="1"/>
  <c r="BA55" i="56"/>
  <c r="CK55" i="56" s="1"/>
  <c r="BB55" i="56"/>
  <c r="AY56" i="56"/>
  <c r="AM55" i="56"/>
  <c r="AN54" i="56"/>
  <c r="CH18" i="56" s="1"/>
  <c r="AO54" i="56"/>
  <c r="CK18" i="56" s="1"/>
  <c r="AP54" i="56"/>
  <c r="AN8" i="56"/>
  <c r="BM20" i="56" s="1"/>
  <c r="AO8" i="56"/>
  <c r="BP20" i="56" s="1"/>
  <c r="AP8" i="56"/>
  <c r="AM9" i="56"/>
  <c r="AZ38" i="56"/>
  <c r="CA54" i="56" s="1"/>
  <c r="BA38" i="56"/>
  <c r="CD54" i="56" s="1"/>
  <c r="BB38" i="56"/>
  <c r="AY39" i="56"/>
  <c r="AT71" i="56"/>
  <c r="AR71" i="56"/>
  <c r="CO31" i="56" s="1"/>
  <c r="AS71" i="56"/>
  <c r="CR31" i="56" s="1"/>
  <c r="AQ72" i="56"/>
  <c r="AN22" i="56"/>
  <c r="BT18" i="56" s="1"/>
  <c r="AO22" i="56"/>
  <c r="BW18" i="56" s="1"/>
  <c r="AP22" i="56"/>
  <c r="AM23" i="56"/>
  <c r="AT22" i="56"/>
  <c r="AR22" i="56"/>
  <c r="BT30" i="56" s="1"/>
  <c r="AS22" i="56"/>
  <c r="BW30" i="56" s="1"/>
  <c r="AQ23" i="56"/>
  <c r="AT39" i="56"/>
  <c r="AR39" i="56"/>
  <c r="CA31" i="56" s="1"/>
  <c r="AS39" i="56"/>
  <c r="CD31" i="56" s="1"/>
  <c r="AQ40" i="56"/>
  <c r="AX23" i="56"/>
  <c r="AV23" i="56"/>
  <c r="BT43" i="56" s="1"/>
  <c r="AW23" i="56"/>
  <c r="BW43" i="56" s="1"/>
  <c r="AU24" i="56"/>
  <c r="BH7" i="56"/>
  <c r="BM79" i="56" s="1"/>
  <c r="BI7" i="56"/>
  <c r="BP79" i="56" s="1"/>
  <c r="BJ7" i="56"/>
  <c r="BG8" i="56"/>
  <c r="AN71" i="56"/>
  <c r="CO19" i="56" s="1"/>
  <c r="AO71" i="56"/>
  <c r="CR19" i="56" s="1"/>
  <c r="AP71" i="56"/>
  <c r="AM72" i="56"/>
  <c r="AV41" i="56"/>
  <c r="CA45" i="56" s="1"/>
  <c r="AW41" i="56"/>
  <c r="CD45" i="56" s="1"/>
  <c r="AX41" i="56"/>
  <c r="AU42" i="56"/>
  <c r="AJ54" i="56"/>
  <c r="CH6" i="56" s="1"/>
  <c r="CG6" i="56" s="1"/>
  <c r="AK54" i="56"/>
  <c r="CK6" i="56" s="1"/>
  <c r="CJ6" i="56" s="1"/>
  <c r="AL54" i="56"/>
  <c r="AI55" i="56"/>
  <c r="AJ22" i="56"/>
  <c r="BT6" i="56" s="1"/>
  <c r="BS6" i="56" s="1"/>
  <c r="AK22" i="56"/>
  <c r="BW6" i="56" s="1"/>
  <c r="BV6" i="56" s="1"/>
  <c r="AL22" i="56"/>
  <c r="AI23" i="56"/>
  <c r="BE8" i="56"/>
  <c r="BP68" i="56" s="1"/>
  <c r="BF8" i="56"/>
  <c r="BD8" i="56"/>
  <c r="BM68" i="56" s="1"/>
  <c r="BC9" i="56"/>
  <c r="BH38" i="56"/>
  <c r="CA78" i="56" s="1"/>
  <c r="BI38" i="56"/>
  <c r="CD78" i="56" s="1"/>
  <c r="BJ38" i="56"/>
  <c r="BG39" i="56"/>
  <c r="AS55" i="56"/>
  <c r="CK31" i="56" s="1"/>
  <c r="AR55" i="56"/>
  <c r="CH31" i="56" s="1"/>
  <c r="AT55" i="56"/>
  <c r="AQ56" i="56"/>
  <c r="BF54" i="56"/>
  <c r="BD54" i="56"/>
  <c r="CH66" i="56" s="1"/>
  <c r="BE54" i="56"/>
  <c r="CK66" i="56" s="1"/>
  <c r="BC55" i="56"/>
  <c r="BH54" i="56"/>
  <c r="CH78" i="56" s="1"/>
  <c r="BI54" i="56"/>
  <c r="CK78" i="56" s="1"/>
  <c r="BJ54" i="56"/>
  <c r="BG55" i="56"/>
  <c r="BD23" i="56"/>
  <c r="BT67" i="56" s="1"/>
  <c r="BE23" i="56"/>
  <c r="BW67" i="56" s="1"/>
  <c r="BF23" i="56"/>
  <c r="BC24" i="56"/>
  <c r="AZ6" i="56"/>
  <c r="BM54" i="56" s="1"/>
  <c r="BA6" i="56"/>
  <c r="BP54" i="56" s="1"/>
  <c r="BB6" i="56"/>
  <c r="AY7" i="56"/>
  <c r="AV55" i="56"/>
  <c r="CH43" i="56" s="1"/>
  <c r="AW55" i="56"/>
  <c r="CK43" i="56" s="1"/>
  <c r="AX55" i="56"/>
  <c r="AU56" i="56"/>
  <c r="AQ7" i="56"/>
  <c r="AR6" i="56"/>
  <c r="BM30" i="56" s="1"/>
  <c r="AS6" i="56"/>
  <c r="BP30" i="56" s="1"/>
  <c r="AT6" i="56"/>
  <c r="BD38" i="56"/>
  <c r="CA66" i="56" s="1"/>
  <c r="BE38" i="56"/>
  <c r="CD66" i="56" s="1"/>
  <c r="BF38" i="56"/>
  <c r="BC39" i="56"/>
  <c r="BB23" i="55"/>
  <c r="BA23" i="55"/>
  <c r="BW55" i="55" s="1"/>
  <c r="AZ23" i="55"/>
  <c r="BT55" i="55" s="1"/>
  <c r="AO22" i="55"/>
  <c r="BW18" i="55" s="1"/>
  <c r="AN22" i="55"/>
  <c r="BT18" i="55" s="1"/>
  <c r="AM23" i="55"/>
  <c r="AN23" i="55" s="1"/>
  <c r="BT19" i="55" s="1"/>
  <c r="AY24" i="55"/>
  <c r="BA24" i="55" s="1"/>
  <c r="BW56" i="55" s="1"/>
  <c r="AV39" i="55"/>
  <c r="CA43" i="55" s="1"/>
  <c r="AW39" i="55"/>
  <c r="CD43" i="55" s="1"/>
  <c r="AX39" i="55"/>
  <c r="AU40" i="55"/>
  <c r="AR22" i="55"/>
  <c r="BT30" i="55" s="1"/>
  <c r="AT22" i="55"/>
  <c r="AS22" i="55"/>
  <c r="BW30" i="55" s="1"/>
  <c r="AQ23" i="55"/>
  <c r="AT71" i="55"/>
  <c r="AR71" i="55"/>
  <c r="CO31" i="55" s="1"/>
  <c r="AS71" i="55"/>
  <c r="CR31" i="55" s="1"/>
  <c r="AQ72" i="55"/>
  <c r="BD22" i="55"/>
  <c r="BT66" i="55" s="1"/>
  <c r="BF22" i="55"/>
  <c r="BC23" i="55"/>
  <c r="BE22" i="55"/>
  <c r="BW66" i="55" s="1"/>
  <c r="BE38" i="55"/>
  <c r="CD66" i="55" s="1"/>
  <c r="BF38" i="55"/>
  <c r="BD38" i="55"/>
  <c r="CA66" i="55" s="1"/>
  <c r="BC39" i="55"/>
  <c r="AZ39" i="55"/>
  <c r="CA55" i="55" s="1"/>
  <c r="BA39" i="55"/>
  <c r="CD55" i="55" s="1"/>
  <c r="BB39" i="55"/>
  <c r="AY40" i="55"/>
  <c r="AV54" i="55"/>
  <c r="CH42" i="55" s="1"/>
  <c r="AW54" i="55"/>
  <c r="CK42" i="55" s="1"/>
  <c r="AX54" i="55"/>
  <c r="AU55" i="55"/>
  <c r="AL55" i="55"/>
  <c r="AI56" i="55"/>
  <c r="AJ55" i="55"/>
  <c r="CH7" i="55" s="1"/>
  <c r="CG7" i="55" s="1"/>
  <c r="AK55" i="55"/>
  <c r="CK7" i="55" s="1"/>
  <c r="CJ7" i="55" s="1"/>
  <c r="AL22" i="55"/>
  <c r="AK22" i="55"/>
  <c r="BW6" i="55" s="1"/>
  <c r="BV6" i="55" s="1"/>
  <c r="AI23" i="55"/>
  <c r="AJ22" i="55"/>
  <c r="BT6" i="55" s="1"/>
  <c r="BS6" i="55" s="1"/>
  <c r="AN71" i="55"/>
  <c r="CO19" i="55" s="1"/>
  <c r="AO71" i="55"/>
  <c r="CR19" i="55" s="1"/>
  <c r="AP71" i="55"/>
  <c r="AM72" i="55"/>
  <c r="AJ71" i="55"/>
  <c r="CO7" i="55" s="1"/>
  <c r="CN7" i="55" s="1"/>
  <c r="AK71" i="55"/>
  <c r="CR7" i="55" s="1"/>
  <c r="CQ7" i="55" s="1"/>
  <c r="AL71" i="55"/>
  <c r="AI72" i="55"/>
  <c r="BH54" i="55"/>
  <c r="CH78" i="55" s="1"/>
  <c r="BI54" i="55"/>
  <c r="CK78" i="55" s="1"/>
  <c r="BJ54" i="55"/>
  <c r="BG55" i="55"/>
  <c r="AZ54" i="55"/>
  <c r="CH54" i="55" s="1"/>
  <c r="BA54" i="55"/>
  <c r="CK54" i="55" s="1"/>
  <c r="BB54" i="55"/>
  <c r="AY55" i="55"/>
  <c r="AJ38" i="55"/>
  <c r="CA6" i="55" s="1"/>
  <c r="BZ6" i="55" s="1"/>
  <c r="AL38" i="55"/>
  <c r="AI39" i="55"/>
  <c r="AK38" i="55"/>
  <c r="CD6" i="55" s="1"/>
  <c r="CC6" i="55" s="1"/>
  <c r="BH8" i="55"/>
  <c r="BM80" i="55" s="1"/>
  <c r="BI8" i="55"/>
  <c r="BP80" i="55" s="1"/>
  <c r="BJ8" i="55"/>
  <c r="BG9" i="55"/>
  <c r="AW24" i="55"/>
  <c r="BW44" i="55" s="1"/>
  <c r="AX24" i="55"/>
  <c r="AV24" i="55"/>
  <c r="BT44" i="55" s="1"/>
  <c r="AU25" i="55"/>
  <c r="AR39" i="55"/>
  <c r="CA31" i="55" s="1"/>
  <c r="AS39" i="55"/>
  <c r="CD31" i="55" s="1"/>
  <c r="AT39" i="55"/>
  <c r="AQ40" i="55"/>
  <c r="AM39" i="55"/>
  <c r="AN38" i="55"/>
  <c r="CA18" i="55" s="1"/>
  <c r="AO38" i="55"/>
  <c r="CD18" i="55" s="1"/>
  <c r="AP38" i="55"/>
  <c r="BD54" i="55"/>
  <c r="CH66" i="55" s="1"/>
  <c r="BE54" i="55"/>
  <c r="CK66" i="55" s="1"/>
  <c r="BF54" i="55"/>
  <c r="BC55" i="55"/>
  <c r="AQ55" i="55"/>
  <c r="AR54" i="55"/>
  <c r="CH30" i="55" s="1"/>
  <c r="AS54" i="55"/>
  <c r="CK30" i="55" s="1"/>
  <c r="AT54" i="55"/>
  <c r="BJ22" i="55"/>
  <c r="BH22" i="55"/>
  <c r="BT78" i="55" s="1"/>
  <c r="BI22" i="55"/>
  <c r="BW78" i="55" s="1"/>
  <c r="BG23" i="55"/>
  <c r="AN71" i="54"/>
  <c r="CO19" i="54" s="1"/>
  <c r="AO71" i="54"/>
  <c r="CR19" i="54" s="1"/>
  <c r="AM72" i="54"/>
  <c r="AP71" i="54"/>
  <c r="AN24" i="54"/>
  <c r="BT20" i="54" s="1"/>
  <c r="AO24" i="54"/>
  <c r="BW20" i="54" s="1"/>
  <c r="AP24" i="54"/>
  <c r="AM25" i="54"/>
  <c r="AX22" i="54"/>
  <c r="AW22" i="54"/>
  <c r="BW42" i="54" s="1"/>
  <c r="AV22" i="54"/>
  <c r="BT42" i="54" s="1"/>
  <c r="AU23" i="54"/>
  <c r="AZ6" i="54"/>
  <c r="BM54" i="54" s="1"/>
  <c r="BA6" i="54"/>
  <c r="BP54" i="54" s="1"/>
  <c r="BB6" i="54"/>
  <c r="AY7" i="54"/>
  <c r="AN55" i="54"/>
  <c r="CH19" i="54" s="1"/>
  <c r="AO55" i="54"/>
  <c r="CK19" i="54" s="1"/>
  <c r="AP55" i="54"/>
  <c r="AM56" i="54"/>
  <c r="AJ39" i="54"/>
  <c r="CA7" i="54" s="1"/>
  <c r="BZ7" i="54" s="1"/>
  <c r="AK39" i="54"/>
  <c r="CD7" i="54" s="1"/>
  <c r="CC7" i="54" s="1"/>
  <c r="AL39" i="54"/>
  <c r="AI40" i="54"/>
  <c r="AK24" i="54"/>
  <c r="BW8" i="54" s="1"/>
  <c r="AJ24" i="54"/>
  <c r="BT8" i="54" s="1"/>
  <c r="AL24" i="54"/>
  <c r="AI25" i="54"/>
  <c r="BJ23" i="54"/>
  <c r="BH23" i="54"/>
  <c r="BT79" i="54" s="1"/>
  <c r="BG24" i="54"/>
  <c r="BI23" i="54"/>
  <c r="BW79" i="54" s="1"/>
  <c r="BA22" i="54"/>
  <c r="BW54" i="54" s="1"/>
  <c r="BB22" i="54"/>
  <c r="AY23" i="54"/>
  <c r="AZ22" i="54"/>
  <c r="BT54" i="54" s="1"/>
  <c r="AQ39" i="54"/>
  <c r="AR38" i="54"/>
  <c r="CA30" i="54" s="1"/>
  <c r="AS38" i="54"/>
  <c r="CD30" i="54" s="1"/>
  <c r="AT38" i="54"/>
  <c r="AP39" i="54"/>
  <c r="AN39" i="54"/>
  <c r="CA19" i="54" s="1"/>
  <c r="AO39" i="54"/>
  <c r="CD19" i="54" s="1"/>
  <c r="AM40" i="54"/>
  <c r="AK70" i="54"/>
  <c r="CR6" i="54" s="1"/>
  <c r="CQ6" i="54" s="1"/>
  <c r="AL70" i="54"/>
  <c r="AJ70" i="54"/>
  <c r="CO6" i="54" s="1"/>
  <c r="CN6" i="54" s="1"/>
  <c r="AI71" i="54"/>
  <c r="BH55" i="54"/>
  <c r="CH79" i="54" s="1"/>
  <c r="BI55" i="54"/>
  <c r="CK79" i="54" s="1"/>
  <c r="BJ55" i="54"/>
  <c r="BG56" i="54"/>
  <c r="BH38" i="54"/>
  <c r="CA78" i="54" s="1"/>
  <c r="BI38" i="54"/>
  <c r="CD78" i="54" s="1"/>
  <c r="BJ38" i="54"/>
  <c r="BG39" i="54"/>
  <c r="BD22" i="54"/>
  <c r="BT66" i="54" s="1"/>
  <c r="BE22" i="54"/>
  <c r="BW66" i="54" s="1"/>
  <c r="BF22" i="54"/>
  <c r="BC23" i="54"/>
  <c r="BI6" i="54"/>
  <c r="BP78" i="54" s="1"/>
  <c r="BJ6" i="54"/>
  <c r="BG7" i="54"/>
  <c r="BH6" i="54"/>
  <c r="BM78" i="54" s="1"/>
  <c r="AV54" i="54"/>
  <c r="CH42" i="54" s="1"/>
  <c r="AW54" i="54"/>
  <c r="CK42" i="54" s="1"/>
  <c r="AX54" i="54"/>
  <c r="AU55" i="54"/>
  <c r="BB39" i="54"/>
  <c r="AZ39" i="54"/>
  <c r="CA55" i="54" s="1"/>
  <c r="BA39" i="54"/>
  <c r="CD55" i="54" s="1"/>
  <c r="AY40" i="54"/>
  <c r="AR22" i="54"/>
  <c r="BT30" i="54" s="1"/>
  <c r="AS22" i="54"/>
  <c r="BW30" i="54" s="1"/>
  <c r="AT22" i="54"/>
  <c r="AQ23" i="54"/>
  <c r="AR54" i="54"/>
  <c r="CH30" i="54" s="1"/>
  <c r="AS54" i="54"/>
  <c r="CK30" i="54" s="1"/>
  <c r="AT54" i="54"/>
  <c r="AQ55" i="54"/>
  <c r="AV42" i="54"/>
  <c r="CA46" i="54" s="1"/>
  <c r="AW42" i="54"/>
  <c r="CD46" i="54" s="1"/>
  <c r="AX42" i="54"/>
  <c r="AU43" i="54"/>
  <c r="AR70" i="54"/>
  <c r="CO30" i="54" s="1"/>
  <c r="AS70" i="54"/>
  <c r="CR30" i="54" s="1"/>
  <c r="AT70" i="54"/>
  <c r="AQ71" i="54"/>
  <c r="BE55" i="54"/>
  <c r="CK67" i="54" s="1"/>
  <c r="BD55" i="54"/>
  <c r="CH67" i="54" s="1"/>
  <c r="BF55" i="54"/>
  <c r="BC56" i="54"/>
  <c r="BA55" i="54"/>
  <c r="CK55" i="54" s="1"/>
  <c r="BB55" i="54"/>
  <c r="AY56" i="54"/>
  <c r="AZ55" i="54"/>
  <c r="CH55" i="54" s="1"/>
  <c r="BD7" i="54"/>
  <c r="BM67" i="54" s="1"/>
  <c r="BE7" i="54"/>
  <c r="BP67" i="54" s="1"/>
  <c r="BF7" i="54"/>
  <c r="BC8" i="54"/>
  <c r="AJ54" i="54"/>
  <c r="CH6" i="54" s="1"/>
  <c r="CG6" i="54" s="1"/>
  <c r="AK54" i="54"/>
  <c r="CK6" i="54" s="1"/>
  <c r="CJ6" i="54" s="1"/>
  <c r="AL54" i="54"/>
  <c r="AI55" i="54"/>
  <c r="AZ22" i="53"/>
  <c r="BT54" i="53" s="1"/>
  <c r="BB22" i="53"/>
  <c r="BA22" i="53"/>
  <c r="BW54" i="53" s="1"/>
  <c r="BB6" i="53"/>
  <c r="BA6" i="53"/>
  <c r="BP54" i="53" s="1"/>
  <c r="AZ6" i="53"/>
  <c r="BM54" i="53" s="1"/>
  <c r="AZ39" i="53"/>
  <c r="CA55" i="53" s="1"/>
  <c r="BB39" i="53"/>
  <c r="BA39" i="53"/>
  <c r="CD55" i="53" s="1"/>
  <c r="AY7" i="53"/>
  <c r="BA7" i="53" s="1"/>
  <c r="BP55" i="53" s="1"/>
  <c r="AY40" i="53"/>
  <c r="BB40" i="53" s="1"/>
  <c r="AY23" i="53"/>
  <c r="BB23" i="53" s="1"/>
  <c r="AN23" i="53"/>
  <c r="BT19" i="53" s="1"/>
  <c r="AO23" i="53"/>
  <c r="BW19" i="53" s="1"/>
  <c r="AM24" i="53"/>
  <c r="AO24" i="53" s="1"/>
  <c r="BW20" i="53" s="1"/>
  <c r="AK70" i="53"/>
  <c r="CR6" i="53" s="1"/>
  <c r="CQ6" i="53" s="1"/>
  <c r="AL70" i="53"/>
  <c r="AJ70" i="53"/>
  <c r="CO6" i="53" s="1"/>
  <c r="CN6" i="53" s="1"/>
  <c r="AI71" i="53"/>
  <c r="BC7" i="53"/>
  <c r="BD6" i="53"/>
  <c r="BM66" i="53" s="1"/>
  <c r="BE6" i="53"/>
  <c r="BP66" i="53" s="1"/>
  <c r="BF6" i="53"/>
  <c r="BE55" i="53"/>
  <c r="CK67" i="53" s="1"/>
  <c r="BF55" i="53"/>
  <c r="BD55" i="53"/>
  <c r="CH67" i="53" s="1"/>
  <c r="BC56" i="53"/>
  <c r="AS54" i="53"/>
  <c r="CK30" i="53" s="1"/>
  <c r="AQ55" i="53"/>
  <c r="AR54" i="53"/>
  <c r="CH30" i="53" s="1"/>
  <c r="AT54" i="53"/>
  <c r="AV8" i="53"/>
  <c r="BM44" i="53" s="1"/>
  <c r="AW8" i="53"/>
  <c r="BP44" i="53" s="1"/>
  <c r="AX8" i="53"/>
  <c r="AU9" i="53"/>
  <c r="BB55" i="53"/>
  <c r="AZ55" i="53"/>
  <c r="CH55" i="53" s="1"/>
  <c r="BA55" i="53"/>
  <c r="CK55" i="53" s="1"/>
  <c r="AY56" i="53"/>
  <c r="AO39" i="53"/>
  <c r="CD19" i="53" s="1"/>
  <c r="AP39" i="53"/>
  <c r="AN39" i="53"/>
  <c r="CA19" i="53" s="1"/>
  <c r="AM40" i="53"/>
  <c r="BI6" i="53"/>
  <c r="BP78" i="53" s="1"/>
  <c r="BH6" i="53"/>
  <c r="BM78" i="53" s="1"/>
  <c r="BJ6" i="53"/>
  <c r="BG7" i="53"/>
  <c r="AR22" i="53"/>
  <c r="BT30" i="53" s="1"/>
  <c r="AS22" i="53"/>
  <c r="BW30" i="53" s="1"/>
  <c r="AT22" i="53"/>
  <c r="AQ23" i="53"/>
  <c r="AR70" i="53"/>
  <c r="CO30" i="53" s="1"/>
  <c r="AS70" i="53"/>
  <c r="CR30" i="53" s="1"/>
  <c r="AT70" i="53"/>
  <c r="AQ71" i="53"/>
  <c r="AV54" i="53"/>
  <c r="CH42" i="53" s="1"/>
  <c r="AW54" i="53"/>
  <c r="CK42" i="53" s="1"/>
  <c r="AX54" i="53"/>
  <c r="AU55" i="53"/>
  <c r="AW22" i="53"/>
  <c r="BW42" i="53" s="1"/>
  <c r="AX22" i="53"/>
  <c r="AV22" i="53"/>
  <c r="BT42" i="53" s="1"/>
  <c r="AU23" i="53"/>
  <c r="BF40" i="53"/>
  <c r="BD40" i="53"/>
  <c r="CA68" i="53" s="1"/>
  <c r="BE40" i="53"/>
  <c r="CD68" i="53" s="1"/>
  <c r="BC41" i="53"/>
  <c r="AP55" i="53"/>
  <c r="AM56" i="53"/>
  <c r="AO55" i="53"/>
  <c r="CK19" i="53" s="1"/>
  <c r="AN55" i="53"/>
  <c r="CH19" i="53" s="1"/>
  <c r="AN70" i="53"/>
  <c r="CO18" i="53" s="1"/>
  <c r="AO70" i="53"/>
  <c r="CR18" i="53" s="1"/>
  <c r="AP70" i="53"/>
  <c r="AM71" i="53"/>
  <c r="AR38" i="53"/>
  <c r="CA30" i="53" s="1"/>
  <c r="AS38" i="53"/>
  <c r="CD30" i="53" s="1"/>
  <c r="AT38" i="53"/>
  <c r="AQ39" i="53"/>
  <c r="BH55" i="53"/>
  <c r="CH79" i="53" s="1"/>
  <c r="BI55" i="53"/>
  <c r="CK79" i="53" s="1"/>
  <c r="BJ55" i="53"/>
  <c r="BG56" i="53"/>
  <c r="BI23" i="53"/>
  <c r="BW79" i="53" s="1"/>
  <c r="BH23" i="53"/>
  <c r="BT79" i="53" s="1"/>
  <c r="BJ23" i="53"/>
  <c r="BG24" i="53"/>
  <c r="AI40" i="53"/>
  <c r="AJ39" i="53"/>
  <c r="CA7" i="53" s="1"/>
  <c r="BZ7" i="53" s="1"/>
  <c r="AK39" i="53"/>
  <c r="CD7" i="53" s="1"/>
  <c r="CC7" i="53" s="1"/>
  <c r="AL39" i="53"/>
  <c r="BH38" i="53"/>
  <c r="CA78" i="53" s="1"/>
  <c r="BI38" i="53"/>
  <c r="CD78" i="53" s="1"/>
  <c r="BJ38" i="53"/>
  <c r="BG39" i="53"/>
  <c r="AJ24" i="53"/>
  <c r="BT8" i="53" s="1"/>
  <c r="AK24" i="53"/>
  <c r="BW8" i="53" s="1"/>
  <c r="AL24" i="53"/>
  <c r="AI25" i="53"/>
  <c r="AJ54" i="53"/>
  <c r="CH6" i="53" s="1"/>
  <c r="CG6" i="53" s="1"/>
  <c r="AI55" i="53"/>
  <c r="AK54" i="53"/>
  <c r="CK6" i="53" s="1"/>
  <c r="CJ6" i="53" s="1"/>
  <c r="AL54" i="53"/>
  <c r="BD22" i="53"/>
  <c r="BT66" i="53" s="1"/>
  <c r="BE22" i="53"/>
  <c r="BW66" i="53" s="1"/>
  <c r="BF22" i="53"/>
  <c r="BC23" i="53"/>
  <c r="J83" i="19"/>
  <c r="D84" i="19" s="1"/>
  <c r="F84" i="19" s="1"/>
  <c r="U77" i="19"/>
  <c r="BD30" i="36"/>
  <c r="I30" i="36" s="1"/>
  <c r="U30" i="36" s="1"/>
  <c r="AF31" i="36" s="1"/>
  <c r="AQ31" i="36"/>
  <c r="BS8" i="62" l="1"/>
  <c r="AN40" i="56"/>
  <c r="CA20" i="56" s="1"/>
  <c r="AM41" i="56"/>
  <c r="AM42" i="56" s="1"/>
  <c r="AP40" i="56"/>
  <c r="BV8" i="62"/>
  <c r="AY9" i="58"/>
  <c r="BB9" i="58" s="1"/>
  <c r="AZ8" i="58"/>
  <c r="BM56" i="58" s="1"/>
  <c r="BA8" i="58"/>
  <c r="BP56" i="58" s="1"/>
  <c r="BC42" i="54"/>
  <c r="BC43" i="54" s="1"/>
  <c r="BD41" i="54"/>
  <c r="CA69" i="54" s="1"/>
  <c r="BE41" i="54"/>
  <c r="CD69" i="54" s="1"/>
  <c r="BE40" i="54"/>
  <c r="CD68" i="54" s="1"/>
  <c r="AV8" i="54"/>
  <c r="BM44" i="54" s="1"/>
  <c r="BD40" i="54"/>
  <c r="CA68" i="54" s="1"/>
  <c r="BF40" i="54"/>
  <c r="AW8" i="54"/>
  <c r="BP44" i="54" s="1"/>
  <c r="AX8" i="54"/>
  <c r="CJ8" i="63"/>
  <c r="AY42" i="57"/>
  <c r="AY43" i="57" s="1"/>
  <c r="AX8" i="62"/>
  <c r="AU9" i="62"/>
  <c r="AU10" i="62" s="1"/>
  <c r="AV8" i="62"/>
  <c r="BM44" i="62" s="1"/>
  <c r="BL44" i="62" s="1"/>
  <c r="CJ8" i="60"/>
  <c r="BZ8" i="61"/>
  <c r="AP8" i="62"/>
  <c r="AO8" i="62"/>
  <c r="BP20" i="62" s="1"/>
  <c r="BO20" i="62" s="1"/>
  <c r="AN8" i="62"/>
  <c r="BM20" i="62" s="1"/>
  <c r="BL20" i="62" s="1"/>
  <c r="AM9" i="62"/>
  <c r="AI11" i="62"/>
  <c r="AJ10" i="62"/>
  <c r="BM10" i="62" s="1"/>
  <c r="BL10" i="62" s="1"/>
  <c r="AK10" i="62"/>
  <c r="BP10" i="62" s="1"/>
  <c r="BO10" i="62" s="1"/>
  <c r="AL10" i="62"/>
  <c r="AI11" i="54"/>
  <c r="AJ10" i="54"/>
  <c r="BM10" i="54" s="1"/>
  <c r="BL10" i="54" s="1"/>
  <c r="AK10" i="54"/>
  <c r="BP10" i="54" s="1"/>
  <c r="BO10" i="54" s="1"/>
  <c r="AL10" i="54"/>
  <c r="AN9" i="54"/>
  <c r="BM21" i="54" s="1"/>
  <c r="BL21" i="54" s="1"/>
  <c r="AO9" i="54"/>
  <c r="BP21" i="54" s="1"/>
  <c r="BO21" i="54" s="1"/>
  <c r="AM10" i="54"/>
  <c r="AP9" i="54"/>
  <c r="AZ41" i="57"/>
  <c r="CA57" i="57" s="1"/>
  <c r="BA41" i="57"/>
  <c r="CD57" i="57" s="1"/>
  <c r="AI12" i="56"/>
  <c r="AJ11" i="56"/>
  <c r="BM11" i="56" s="1"/>
  <c r="BL11" i="56" s="1"/>
  <c r="AK11" i="56"/>
  <c r="BP11" i="56" s="1"/>
  <c r="BO11" i="56" s="1"/>
  <c r="AL11" i="56"/>
  <c r="CG8" i="63"/>
  <c r="BS8" i="53"/>
  <c r="BV8" i="54"/>
  <c r="CC8" i="61"/>
  <c r="BS8" i="54"/>
  <c r="BV8" i="53"/>
  <c r="AQ9" i="54"/>
  <c r="AR8" i="54"/>
  <c r="BM32" i="54" s="1"/>
  <c r="AS8" i="54"/>
  <c r="BP32" i="54" s="1"/>
  <c r="AT8" i="54"/>
  <c r="AS8" i="62"/>
  <c r="BP32" i="62" s="1"/>
  <c r="BO32" i="62" s="1"/>
  <c r="AT8" i="62"/>
  <c r="AR8" i="62"/>
  <c r="BM32" i="62" s="1"/>
  <c r="BL32" i="62" s="1"/>
  <c r="AQ9" i="62"/>
  <c r="AM10" i="59"/>
  <c r="AN9" i="59"/>
  <c r="BM21" i="59" s="1"/>
  <c r="BL21" i="59" s="1"/>
  <c r="AP9" i="59"/>
  <c r="AO9" i="59"/>
  <c r="BP21" i="59" s="1"/>
  <c r="BO21" i="59" s="1"/>
  <c r="AK10" i="59"/>
  <c r="BP10" i="59" s="1"/>
  <c r="BO10" i="59" s="1"/>
  <c r="AL10" i="59"/>
  <c r="AJ10" i="59"/>
  <c r="BM10" i="59" s="1"/>
  <c r="BL10" i="59" s="1"/>
  <c r="AI11" i="59"/>
  <c r="AT8" i="55"/>
  <c r="AS8" i="55"/>
  <c r="BP32" i="55" s="1"/>
  <c r="BO32" i="55" s="1"/>
  <c r="AQ9" i="55"/>
  <c r="AR8" i="55"/>
  <c r="BM32" i="55" s="1"/>
  <c r="BL32" i="55" s="1"/>
  <c r="AN40" i="62"/>
  <c r="CA20" i="62" s="1"/>
  <c r="AI11" i="58"/>
  <c r="AJ10" i="58"/>
  <c r="BM10" i="58" s="1"/>
  <c r="BL10" i="58" s="1"/>
  <c r="AK10" i="58"/>
  <c r="BP10" i="58" s="1"/>
  <c r="BO10" i="58" s="1"/>
  <c r="AL10" i="58"/>
  <c r="AQ9" i="53"/>
  <c r="AR8" i="53"/>
  <c r="BM32" i="53" s="1"/>
  <c r="AS8" i="53"/>
  <c r="BP32" i="53" s="1"/>
  <c r="AT8" i="53"/>
  <c r="AM13" i="53"/>
  <c r="AN12" i="53"/>
  <c r="BM24" i="53" s="1"/>
  <c r="BL24" i="53" s="1"/>
  <c r="AO12" i="53"/>
  <c r="BP24" i="53" s="1"/>
  <c r="BO24" i="53" s="1"/>
  <c r="AP12" i="53"/>
  <c r="AT8" i="58"/>
  <c r="AS8" i="58"/>
  <c r="BP32" i="58" s="1"/>
  <c r="BO32" i="58" s="1"/>
  <c r="AR8" i="58"/>
  <c r="BM32" i="58" s="1"/>
  <c r="BL32" i="58" s="1"/>
  <c r="AQ9" i="58"/>
  <c r="AW8" i="57"/>
  <c r="BP44" i="57" s="1"/>
  <c r="BO44" i="57" s="1"/>
  <c r="AU9" i="57"/>
  <c r="AV8" i="57"/>
  <c r="BM44" i="57" s="1"/>
  <c r="BL44" i="57" s="1"/>
  <c r="AX8" i="57"/>
  <c r="AQ9" i="57"/>
  <c r="AR8" i="57"/>
  <c r="BM32" i="57" s="1"/>
  <c r="BL32" i="57" s="1"/>
  <c r="AS8" i="57"/>
  <c r="BP32" i="57" s="1"/>
  <c r="BO32" i="57" s="1"/>
  <c r="AT8" i="57"/>
  <c r="BB8" i="63"/>
  <c r="BA8" i="63"/>
  <c r="BP56" i="63" s="1"/>
  <c r="AZ8" i="63"/>
  <c r="BM56" i="63" s="1"/>
  <c r="AY9" i="63"/>
  <c r="AS8" i="60"/>
  <c r="BP32" i="60" s="1"/>
  <c r="AR8" i="60"/>
  <c r="BM32" i="60" s="1"/>
  <c r="AQ9" i="60"/>
  <c r="AT8" i="60"/>
  <c r="AI11" i="57"/>
  <c r="AK10" i="57"/>
  <c r="BP10" i="57" s="1"/>
  <c r="BO10" i="57" s="1"/>
  <c r="AL10" i="57"/>
  <c r="AJ10" i="57"/>
  <c r="BM10" i="57" s="1"/>
  <c r="BL10" i="57" s="1"/>
  <c r="AZ8" i="60"/>
  <c r="BM56" i="60" s="1"/>
  <c r="AY9" i="60"/>
  <c r="BB8" i="60"/>
  <c r="BA8" i="60"/>
  <c r="BP56" i="60" s="1"/>
  <c r="BF8" i="58"/>
  <c r="BE8" i="58"/>
  <c r="BP68" i="58" s="1"/>
  <c r="BD8" i="58"/>
  <c r="BM68" i="58" s="1"/>
  <c r="BC9" i="58"/>
  <c r="AM11" i="57"/>
  <c r="AO10" i="57"/>
  <c r="BP22" i="57" s="1"/>
  <c r="BO22" i="57" s="1"/>
  <c r="AP10" i="57"/>
  <c r="AN10" i="57"/>
  <c r="BM22" i="57" s="1"/>
  <c r="BL22" i="57" s="1"/>
  <c r="CG8" i="60"/>
  <c r="DH26" i="59"/>
  <c r="DD26" i="59"/>
  <c r="DC26" i="59" s="1"/>
  <c r="DG26" i="59"/>
  <c r="DF26" i="59" s="1"/>
  <c r="AL10" i="63"/>
  <c r="AJ10" i="63"/>
  <c r="BM10" i="63" s="1"/>
  <c r="BL10" i="63" s="1"/>
  <c r="AK10" i="63"/>
  <c r="BP10" i="63" s="1"/>
  <c r="BO10" i="63" s="1"/>
  <c r="AI11" i="63"/>
  <c r="AM12" i="58"/>
  <c r="AN11" i="58"/>
  <c r="BM23" i="58" s="1"/>
  <c r="BL23" i="58" s="1"/>
  <c r="AO11" i="58"/>
  <c r="BP23" i="58" s="1"/>
  <c r="BO23" i="58" s="1"/>
  <c r="AP11" i="58"/>
  <c r="AM9" i="63"/>
  <c r="AN8" i="63"/>
  <c r="BM20" i="63" s="1"/>
  <c r="AO8" i="63"/>
  <c r="BP20" i="63" s="1"/>
  <c r="AP8" i="63"/>
  <c r="DE26" i="53"/>
  <c r="AI11" i="60"/>
  <c r="AJ10" i="60"/>
  <c r="BM10" i="60" s="1"/>
  <c r="BL10" i="60" s="1"/>
  <c r="AK10" i="60"/>
  <c r="BP10" i="60" s="1"/>
  <c r="BO10" i="60" s="1"/>
  <c r="AL10" i="60"/>
  <c r="AU9" i="58"/>
  <c r="AV8" i="58"/>
  <c r="BM44" i="58" s="1"/>
  <c r="AW8" i="58"/>
  <c r="BP44" i="58" s="1"/>
  <c r="AX8" i="58"/>
  <c r="AY9" i="55"/>
  <c r="AZ8" i="55"/>
  <c r="BM56" i="55" s="1"/>
  <c r="BL56" i="55" s="1"/>
  <c r="BA8" i="55"/>
  <c r="BP56" i="55" s="1"/>
  <c r="BO56" i="55" s="1"/>
  <c r="BB8" i="55"/>
  <c r="AQ10" i="63"/>
  <c r="AS9" i="63"/>
  <c r="BP33" i="63" s="1"/>
  <c r="BO33" i="63" s="1"/>
  <c r="AR9" i="63"/>
  <c r="BM33" i="63" s="1"/>
  <c r="BL33" i="63" s="1"/>
  <c r="AT9" i="63"/>
  <c r="BJ40" i="55"/>
  <c r="BH40" i="55"/>
  <c r="CA80" i="55" s="1"/>
  <c r="BG41" i="55"/>
  <c r="BI40" i="55"/>
  <c r="CD80" i="55" s="1"/>
  <c r="AU9" i="55"/>
  <c r="AV8" i="55"/>
  <c r="BM44" i="55" s="1"/>
  <c r="AW8" i="55"/>
  <c r="BP44" i="55" s="1"/>
  <c r="AX8" i="55"/>
  <c r="AP10" i="55"/>
  <c r="AM11" i="55"/>
  <c r="AN10" i="55"/>
  <c r="BM22" i="55" s="1"/>
  <c r="BL22" i="55" s="1"/>
  <c r="AO10" i="55"/>
  <c r="BP22" i="55" s="1"/>
  <c r="BO22" i="55" s="1"/>
  <c r="AV41" i="62"/>
  <c r="CA45" i="62" s="1"/>
  <c r="AX41" i="62"/>
  <c r="AW41" i="62"/>
  <c r="CD45" i="62" s="1"/>
  <c r="AU42" i="62"/>
  <c r="BF40" i="60"/>
  <c r="BC41" i="60"/>
  <c r="BD40" i="60"/>
  <c r="CA68" i="60" s="1"/>
  <c r="BE40" i="60"/>
  <c r="CD68" i="60" s="1"/>
  <c r="AX24" i="58"/>
  <c r="AV24" i="58"/>
  <c r="BT44" i="58" s="1"/>
  <c r="AW24" i="58"/>
  <c r="BW44" i="58" s="1"/>
  <c r="AU25" i="58"/>
  <c r="AU41" i="53"/>
  <c r="AV40" i="53"/>
  <c r="CA44" i="53" s="1"/>
  <c r="AX40" i="53"/>
  <c r="AW40" i="53"/>
  <c r="CD44" i="53" s="1"/>
  <c r="AW8" i="60"/>
  <c r="BP44" i="60" s="1"/>
  <c r="BO44" i="60" s="1"/>
  <c r="AX8" i="60"/>
  <c r="AV8" i="60"/>
  <c r="BM44" i="60" s="1"/>
  <c r="BL44" i="60" s="1"/>
  <c r="AU9" i="60"/>
  <c r="BH41" i="58"/>
  <c r="CA81" i="58" s="1"/>
  <c r="BI41" i="58"/>
  <c r="CD81" i="58" s="1"/>
  <c r="BJ41" i="58"/>
  <c r="BG42" i="58"/>
  <c r="AK41" i="61"/>
  <c r="CD9" i="61" s="1"/>
  <c r="AL41" i="61"/>
  <c r="AJ41" i="61"/>
  <c r="CA9" i="61" s="1"/>
  <c r="AI42" i="61"/>
  <c r="AN56" i="55"/>
  <c r="CH20" i="55" s="1"/>
  <c r="AO56" i="55"/>
  <c r="CK20" i="55" s="1"/>
  <c r="AP56" i="55"/>
  <c r="AM57" i="55"/>
  <c r="BF40" i="63"/>
  <c r="BC41" i="63"/>
  <c r="BD40" i="63"/>
  <c r="CA68" i="63" s="1"/>
  <c r="BE40" i="63"/>
  <c r="CD68" i="63" s="1"/>
  <c r="BC11" i="55"/>
  <c r="BE10" i="55"/>
  <c r="BP70" i="55" s="1"/>
  <c r="BO70" i="55" s="1"/>
  <c r="BF10" i="55"/>
  <c r="BD10" i="55"/>
  <c r="BM70" i="55" s="1"/>
  <c r="BL70" i="55" s="1"/>
  <c r="AP8" i="60"/>
  <c r="AM9" i="60"/>
  <c r="AN8" i="60"/>
  <c r="BM20" i="60" s="1"/>
  <c r="AO8" i="60"/>
  <c r="BP20" i="60" s="1"/>
  <c r="AJ41" i="52"/>
  <c r="CA9" i="52" s="1"/>
  <c r="BZ9" i="52" s="1"/>
  <c r="AL41" i="52"/>
  <c r="AK41" i="52"/>
  <c r="CD9" i="52" s="1"/>
  <c r="CC9" i="52" s="1"/>
  <c r="AI42" i="52"/>
  <c r="AI43" i="52" s="1"/>
  <c r="AI44" i="52" s="1"/>
  <c r="AI45" i="52" s="1"/>
  <c r="AI46" i="52" s="1"/>
  <c r="AI47" i="52" s="1"/>
  <c r="AI48" i="52" s="1"/>
  <c r="AI49" i="52" s="1"/>
  <c r="AU9" i="63"/>
  <c r="AX8" i="63"/>
  <c r="AV8" i="63"/>
  <c r="BM44" i="63" s="1"/>
  <c r="BL44" i="63" s="1"/>
  <c r="AW8" i="63"/>
  <c r="BP44" i="63" s="1"/>
  <c r="BO44" i="63" s="1"/>
  <c r="DD26" i="53"/>
  <c r="DC26" i="53" s="1"/>
  <c r="DH26" i="53"/>
  <c r="AL39" i="63"/>
  <c r="AI40" i="63"/>
  <c r="AL40" i="63" s="1"/>
  <c r="AJ39" i="63"/>
  <c r="CA7" i="63" s="1"/>
  <c r="BZ7" i="63" s="1"/>
  <c r="AO40" i="62"/>
  <c r="CD20" i="62" s="1"/>
  <c r="AP40" i="62"/>
  <c r="AU42" i="63"/>
  <c r="AV41" i="63"/>
  <c r="CA45" i="63" s="1"/>
  <c r="BZ45" i="63" s="1"/>
  <c r="AW41" i="63"/>
  <c r="CD45" i="63" s="1"/>
  <c r="CC45" i="63" s="1"/>
  <c r="AX41" i="63"/>
  <c r="AV25" i="63"/>
  <c r="BT45" i="63" s="1"/>
  <c r="BS45" i="63" s="1"/>
  <c r="AW25" i="63"/>
  <c r="BW45" i="63" s="1"/>
  <c r="BV45" i="63" s="1"/>
  <c r="AU26" i="63"/>
  <c r="AX25" i="63"/>
  <c r="AZ55" i="63"/>
  <c r="CH55" i="63" s="1"/>
  <c r="BA55" i="63"/>
  <c r="CK55" i="63" s="1"/>
  <c r="BB55" i="63"/>
  <c r="AY56" i="63"/>
  <c r="AN55" i="63"/>
  <c r="CH19" i="63" s="1"/>
  <c r="AO55" i="63"/>
  <c r="CK19" i="63" s="1"/>
  <c r="AP55" i="63"/>
  <c r="AM56" i="63"/>
  <c r="AZ39" i="63"/>
  <c r="CA55" i="63" s="1"/>
  <c r="BA39" i="63"/>
  <c r="CD55" i="63" s="1"/>
  <c r="BB39" i="63"/>
  <c r="AY40" i="63"/>
  <c r="BH23" i="63"/>
  <c r="BT79" i="63" s="1"/>
  <c r="BI23" i="63"/>
  <c r="BW79" i="63" s="1"/>
  <c r="BJ23" i="63"/>
  <c r="BG24" i="63"/>
  <c r="AK57" i="63"/>
  <c r="CK9" i="63" s="1"/>
  <c r="CJ9" i="63" s="1"/>
  <c r="AJ57" i="63"/>
  <c r="CH9" i="63" s="1"/>
  <c r="CG9" i="63" s="1"/>
  <c r="AL57" i="63"/>
  <c r="AI58" i="63"/>
  <c r="AZ23" i="63"/>
  <c r="BT55" i="63" s="1"/>
  <c r="BA23" i="63"/>
  <c r="BW55" i="63" s="1"/>
  <c r="BB23" i="63"/>
  <c r="AY24" i="63"/>
  <c r="AW56" i="63"/>
  <c r="CK44" i="63" s="1"/>
  <c r="AV56" i="63"/>
  <c r="CH44" i="63" s="1"/>
  <c r="AX56" i="63"/>
  <c r="AU57" i="63"/>
  <c r="AN40" i="63"/>
  <c r="CA20" i="63" s="1"/>
  <c r="AO40" i="63"/>
  <c r="CD20" i="63" s="1"/>
  <c r="AP40" i="63"/>
  <c r="AM41" i="63"/>
  <c r="AR55" i="63"/>
  <c r="CH31" i="63" s="1"/>
  <c r="AS55" i="63"/>
  <c r="CK31" i="63" s="1"/>
  <c r="AT55" i="63"/>
  <c r="AQ56" i="63"/>
  <c r="BF23" i="63"/>
  <c r="BD23" i="63"/>
  <c r="BT67" i="63" s="1"/>
  <c r="BE23" i="63"/>
  <c r="BW67" i="63" s="1"/>
  <c r="BC24" i="63"/>
  <c r="AJ23" i="63"/>
  <c r="BT7" i="63" s="1"/>
  <c r="BS7" i="63" s="1"/>
  <c r="AK23" i="63"/>
  <c r="BW7" i="63" s="1"/>
  <c r="BV7" i="63" s="1"/>
  <c r="AL23" i="63"/>
  <c r="AI24" i="63"/>
  <c r="BI56" i="63"/>
  <c r="CK80" i="63" s="1"/>
  <c r="CJ80" i="63" s="1"/>
  <c r="BH56" i="63"/>
  <c r="CH80" i="63" s="1"/>
  <c r="CG80" i="63" s="1"/>
  <c r="BJ56" i="63"/>
  <c r="BG57" i="63"/>
  <c r="AP23" i="63"/>
  <c r="AN23" i="63"/>
  <c r="BT19" i="63" s="1"/>
  <c r="AO23" i="63"/>
  <c r="BW19" i="63" s="1"/>
  <c r="AM24" i="63"/>
  <c r="AT25" i="63"/>
  <c r="AR25" i="63"/>
  <c r="BT33" i="63" s="1"/>
  <c r="AS25" i="63"/>
  <c r="BW33" i="63" s="1"/>
  <c r="AQ26" i="63"/>
  <c r="BD55" i="63"/>
  <c r="CH67" i="63" s="1"/>
  <c r="BE55" i="63"/>
  <c r="CK67" i="63" s="1"/>
  <c r="BF55" i="63"/>
  <c r="BC56" i="63"/>
  <c r="AN72" i="63"/>
  <c r="CO20" i="63" s="1"/>
  <c r="AO72" i="63"/>
  <c r="CR20" i="63" s="1"/>
  <c r="AP72" i="63"/>
  <c r="AM73" i="63"/>
  <c r="BB40" i="62"/>
  <c r="BD9" i="63"/>
  <c r="BM69" i="63" s="1"/>
  <c r="BE9" i="63"/>
  <c r="BP69" i="63" s="1"/>
  <c r="BF9" i="63"/>
  <c r="BC10" i="63"/>
  <c r="AJ73" i="63"/>
  <c r="CO9" i="63" s="1"/>
  <c r="CN9" i="63" s="1"/>
  <c r="AK73" i="63"/>
  <c r="CR9" i="63" s="1"/>
  <c r="CQ9" i="63" s="1"/>
  <c r="AL73" i="63"/>
  <c r="AI74" i="63"/>
  <c r="AR40" i="63"/>
  <c r="CA32" i="63" s="1"/>
  <c r="AS40" i="63"/>
  <c r="CD32" i="63" s="1"/>
  <c r="AT40" i="63"/>
  <c r="AQ41" i="63"/>
  <c r="AT71" i="63"/>
  <c r="AR71" i="63"/>
  <c r="CO31" i="63" s="1"/>
  <c r="AS71" i="63"/>
  <c r="CR31" i="63" s="1"/>
  <c r="AQ72" i="63"/>
  <c r="BI7" i="63"/>
  <c r="BP79" i="63" s="1"/>
  <c r="BJ7" i="63"/>
  <c r="BH7" i="63"/>
  <c r="BM79" i="63" s="1"/>
  <c r="BG8" i="63"/>
  <c r="BH40" i="63"/>
  <c r="CA80" i="63" s="1"/>
  <c r="BI40" i="63"/>
  <c r="CD80" i="63" s="1"/>
  <c r="BJ40" i="63"/>
  <c r="BG41" i="63"/>
  <c r="BB7" i="62"/>
  <c r="AY57" i="62"/>
  <c r="AY58" i="62" s="1"/>
  <c r="AJ39" i="58"/>
  <c r="CA7" i="58" s="1"/>
  <c r="BZ7" i="58" s="1"/>
  <c r="AY8" i="62"/>
  <c r="BB8" i="62" s="1"/>
  <c r="AY41" i="62"/>
  <c r="BB41" i="62" s="1"/>
  <c r="AZ56" i="62"/>
  <c r="CH56" i="62" s="1"/>
  <c r="AZ7" i="62"/>
  <c r="BM55" i="62" s="1"/>
  <c r="AZ40" i="62"/>
  <c r="CA56" i="62" s="1"/>
  <c r="BA56" i="62"/>
  <c r="CK56" i="62" s="1"/>
  <c r="BE56" i="62"/>
  <c r="CK68" i="62" s="1"/>
  <c r="CJ68" i="62" s="1"/>
  <c r="BD56" i="62"/>
  <c r="CH68" i="62" s="1"/>
  <c r="CG68" i="62" s="1"/>
  <c r="BF56" i="62"/>
  <c r="BC57" i="62"/>
  <c r="BH56" i="62"/>
  <c r="CH80" i="62" s="1"/>
  <c r="CG80" i="62" s="1"/>
  <c r="BI56" i="62"/>
  <c r="CK80" i="62" s="1"/>
  <c r="CJ80" i="62" s="1"/>
  <c r="BG57" i="62"/>
  <c r="BJ56" i="62"/>
  <c r="AN55" i="62"/>
  <c r="CH19" i="62" s="1"/>
  <c r="AO55" i="62"/>
  <c r="CK19" i="62" s="1"/>
  <c r="AP55" i="62"/>
  <c r="AM56" i="62"/>
  <c r="AR39" i="62"/>
  <c r="CA31" i="62" s="1"/>
  <c r="AS39" i="62"/>
  <c r="CD31" i="62" s="1"/>
  <c r="AT39" i="62"/>
  <c r="AQ40" i="62"/>
  <c r="AT71" i="62"/>
  <c r="AR71" i="62"/>
  <c r="CO31" i="62" s="1"/>
  <c r="AS71" i="62"/>
  <c r="CR31" i="62" s="1"/>
  <c r="AQ72" i="62"/>
  <c r="AZ24" i="62"/>
  <c r="BT56" i="62" s="1"/>
  <c r="BA24" i="62"/>
  <c r="BW56" i="62" s="1"/>
  <c r="BB24" i="62"/>
  <c r="AY25" i="62"/>
  <c r="AN24" i="62"/>
  <c r="BT20" i="62" s="1"/>
  <c r="AO24" i="62"/>
  <c r="BW20" i="62" s="1"/>
  <c r="AP24" i="62"/>
  <c r="AM25" i="62"/>
  <c r="AN72" i="62"/>
  <c r="CO20" i="62" s="1"/>
  <c r="AO72" i="62"/>
  <c r="CR20" i="62" s="1"/>
  <c r="AP72" i="62"/>
  <c r="AM73" i="62"/>
  <c r="BF7" i="62"/>
  <c r="BE7" i="62"/>
  <c r="BP67" i="62" s="1"/>
  <c r="BD7" i="62"/>
  <c r="BM67" i="62" s="1"/>
  <c r="BC8" i="62"/>
  <c r="AL25" i="62"/>
  <c r="AJ25" i="62"/>
  <c r="BT9" i="62" s="1"/>
  <c r="AK25" i="62"/>
  <c r="BW9" i="62" s="1"/>
  <c r="AI26" i="62"/>
  <c r="AX23" i="62"/>
  <c r="AV23" i="62"/>
  <c r="BT43" i="62" s="1"/>
  <c r="AW23" i="62"/>
  <c r="BW43" i="62" s="1"/>
  <c r="AU24" i="62"/>
  <c r="BF23" i="62"/>
  <c r="BE23" i="62"/>
  <c r="BW67" i="62" s="1"/>
  <c r="BD23" i="62"/>
  <c r="BT67" i="62" s="1"/>
  <c r="BC24" i="62"/>
  <c r="AS55" i="62"/>
  <c r="CK31" i="62" s="1"/>
  <c r="AR55" i="62"/>
  <c r="CH31" i="62" s="1"/>
  <c r="AT55" i="62"/>
  <c r="AQ56" i="62"/>
  <c r="AT23" i="62"/>
  <c r="AR23" i="62"/>
  <c r="BT31" i="62" s="1"/>
  <c r="AS23" i="62"/>
  <c r="BW31" i="62" s="1"/>
  <c r="AQ24" i="62"/>
  <c r="BG8" i="62"/>
  <c r="BH7" i="62"/>
  <c r="BM79" i="62" s="1"/>
  <c r="BI7" i="62"/>
  <c r="BP79" i="62" s="1"/>
  <c r="BJ7" i="62"/>
  <c r="AJ55" i="62"/>
  <c r="CH7" i="62" s="1"/>
  <c r="CG7" i="62" s="1"/>
  <c r="AK55" i="62"/>
  <c r="CK7" i="62" s="1"/>
  <c r="CJ7" i="62" s="1"/>
  <c r="AL55" i="62"/>
  <c r="AI56" i="62"/>
  <c r="AN41" i="62"/>
  <c r="CA21" i="62" s="1"/>
  <c r="AO41" i="62"/>
  <c r="CD21" i="62" s="1"/>
  <c r="AP41" i="62"/>
  <c r="AM42" i="62"/>
  <c r="AJ71" i="62"/>
  <c r="CO7" i="62" s="1"/>
  <c r="CN7" i="62" s="1"/>
  <c r="AK71" i="62"/>
  <c r="CR7" i="62" s="1"/>
  <c r="CQ7" i="62" s="1"/>
  <c r="AL71" i="62"/>
  <c r="AI72" i="62"/>
  <c r="BH39" i="62"/>
  <c r="CA79" i="62" s="1"/>
  <c r="BI39" i="62"/>
  <c r="CD79" i="62" s="1"/>
  <c r="BJ39" i="62"/>
  <c r="BG40" i="62"/>
  <c r="BH24" i="62"/>
  <c r="BT80" i="62" s="1"/>
  <c r="BS80" i="62" s="1"/>
  <c r="BI24" i="62"/>
  <c r="BW80" i="62" s="1"/>
  <c r="BV80" i="62" s="1"/>
  <c r="BJ24" i="62"/>
  <c r="BG25" i="62"/>
  <c r="AV55" i="62"/>
  <c r="CH43" i="62" s="1"/>
  <c r="AX55" i="62"/>
  <c r="AW55" i="62"/>
  <c r="CK43" i="62" s="1"/>
  <c r="AU56" i="62"/>
  <c r="BD41" i="62"/>
  <c r="CA69" i="62" s="1"/>
  <c r="BE41" i="62"/>
  <c r="CD69" i="62" s="1"/>
  <c r="BF41" i="62"/>
  <c r="BC42" i="62"/>
  <c r="AK40" i="62"/>
  <c r="CD8" i="62" s="1"/>
  <c r="CC8" i="62" s="1"/>
  <c r="AL40" i="62"/>
  <c r="AJ40" i="62"/>
  <c r="CA8" i="62" s="1"/>
  <c r="BZ8" i="62" s="1"/>
  <c r="AI41" i="62"/>
  <c r="AK72" i="61"/>
  <c r="CR8" i="61" s="1"/>
  <c r="CQ8" i="61" s="1"/>
  <c r="AJ72" i="61"/>
  <c r="CO8" i="61" s="1"/>
  <c r="CN8" i="61" s="1"/>
  <c r="AL72" i="61"/>
  <c r="BE24" i="61"/>
  <c r="BW68" i="61" s="1"/>
  <c r="BD24" i="61"/>
  <c r="BT68" i="61" s="1"/>
  <c r="BF24" i="61"/>
  <c r="BC25" i="61"/>
  <c r="AJ23" i="61"/>
  <c r="BT7" i="61" s="1"/>
  <c r="BS7" i="61" s="1"/>
  <c r="AK23" i="61"/>
  <c r="BW7" i="61" s="1"/>
  <c r="BV7" i="61" s="1"/>
  <c r="AL23" i="61"/>
  <c r="AI24" i="61"/>
  <c r="AR7" i="61"/>
  <c r="BM31" i="61" s="1"/>
  <c r="AS7" i="61"/>
  <c r="BP31" i="61" s="1"/>
  <c r="AT7" i="61"/>
  <c r="AQ8" i="61"/>
  <c r="AV24" i="61"/>
  <c r="BT44" i="61" s="1"/>
  <c r="AW24" i="61"/>
  <c r="BW44" i="61" s="1"/>
  <c r="AX24" i="61"/>
  <c r="AU25" i="61"/>
  <c r="AR41" i="61"/>
  <c r="CA33" i="61" s="1"/>
  <c r="AS41" i="61"/>
  <c r="CD33" i="61" s="1"/>
  <c r="AT41" i="61"/>
  <c r="AQ42" i="61"/>
  <c r="AN72" i="61"/>
  <c r="CO20" i="61" s="1"/>
  <c r="AO72" i="61"/>
  <c r="CR20" i="61" s="1"/>
  <c r="AP72" i="61"/>
  <c r="AM73" i="61"/>
  <c r="BA24" i="61"/>
  <c r="BW56" i="61" s="1"/>
  <c r="BV56" i="61" s="1"/>
  <c r="AZ24" i="61"/>
  <c r="BT56" i="61" s="1"/>
  <c r="BS56" i="61" s="1"/>
  <c r="BB24" i="61"/>
  <c r="AY25" i="61"/>
  <c r="AN40" i="61"/>
  <c r="CA20" i="61" s="1"/>
  <c r="AO40" i="61"/>
  <c r="CD20" i="61" s="1"/>
  <c r="AP40" i="61"/>
  <c r="AM41" i="61"/>
  <c r="AW56" i="61"/>
  <c r="CK44" i="61" s="1"/>
  <c r="AV56" i="61"/>
  <c r="CH44" i="61" s="1"/>
  <c r="AX56" i="61"/>
  <c r="AU57" i="61"/>
  <c r="AZ55" i="61"/>
  <c r="CH55" i="61" s="1"/>
  <c r="BA55" i="61"/>
  <c r="CK55" i="61" s="1"/>
  <c r="BB55" i="61"/>
  <c r="AY56" i="61"/>
  <c r="AN23" i="61"/>
  <c r="BT19" i="61" s="1"/>
  <c r="AO23" i="61"/>
  <c r="BW19" i="61" s="1"/>
  <c r="AP23" i="61"/>
  <c r="AM24" i="61"/>
  <c r="BH7" i="61"/>
  <c r="BM79" i="61" s="1"/>
  <c r="BI7" i="61"/>
  <c r="BP79" i="61" s="1"/>
  <c r="BJ7" i="61"/>
  <c r="BG8" i="61"/>
  <c r="BD8" i="61"/>
  <c r="BM68" i="61" s="1"/>
  <c r="BE8" i="61"/>
  <c r="BP68" i="61" s="1"/>
  <c r="BF8" i="61"/>
  <c r="BC9" i="61"/>
  <c r="AR56" i="61"/>
  <c r="CH32" i="61" s="1"/>
  <c r="CG32" i="61" s="1"/>
  <c r="AS56" i="61"/>
  <c r="CK32" i="61" s="1"/>
  <c r="CJ32" i="61" s="1"/>
  <c r="AT56" i="61"/>
  <c r="AQ57" i="61"/>
  <c r="BE39" i="61"/>
  <c r="CD67" i="61" s="1"/>
  <c r="BF39" i="61"/>
  <c r="BD39" i="61"/>
  <c r="CA67" i="61" s="1"/>
  <c r="BC40" i="61"/>
  <c r="AP56" i="61"/>
  <c r="AN56" i="61"/>
  <c r="CH20" i="61" s="1"/>
  <c r="AO56" i="61"/>
  <c r="CK20" i="61" s="1"/>
  <c r="AM57" i="61"/>
  <c r="AX40" i="61"/>
  <c r="AV40" i="61"/>
  <c r="CA44" i="61" s="1"/>
  <c r="AW40" i="61"/>
  <c r="CD44" i="61" s="1"/>
  <c r="AU41" i="61"/>
  <c r="AV8" i="61"/>
  <c r="BM44" i="61" s="1"/>
  <c r="BL44" i="61" s="1"/>
  <c r="AW8" i="61"/>
  <c r="BP44" i="61" s="1"/>
  <c r="BO44" i="61" s="1"/>
  <c r="AX8" i="61"/>
  <c r="AU9" i="61"/>
  <c r="AJ73" i="61"/>
  <c r="CO9" i="61" s="1"/>
  <c r="CN9" i="61" s="1"/>
  <c r="AK73" i="61"/>
  <c r="CR9" i="61" s="1"/>
  <c r="CQ9" i="61" s="1"/>
  <c r="AL73" i="61"/>
  <c r="AI74" i="61"/>
  <c r="AJ10" i="61"/>
  <c r="BM10" i="61" s="1"/>
  <c r="BL10" i="61" s="1"/>
  <c r="AK10" i="61"/>
  <c r="BP10" i="61" s="1"/>
  <c r="BO10" i="61" s="1"/>
  <c r="AL10" i="61"/>
  <c r="AI11" i="61"/>
  <c r="BI55" i="61"/>
  <c r="CK79" i="61" s="1"/>
  <c r="BH55" i="61"/>
  <c r="CH79" i="61" s="1"/>
  <c r="BJ55" i="61"/>
  <c r="BG56" i="61"/>
  <c r="BB9" i="61"/>
  <c r="AY10" i="61"/>
  <c r="AZ9" i="61"/>
  <c r="BM57" i="61" s="1"/>
  <c r="BA9" i="61"/>
  <c r="BP57" i="61" s="1"/>
  <c r="BD55" i="61"/>
  <c r="CH67" i="61" s="1"/>
  <c r="BE55" i="61"/>
  <c r="CK67" i="61" s="1"/>
  <c r="BF55" i="61"/>
  <c r="BC56" i="61"/>
  <c r="AY40" i="61"/>
  <c r="AZ39" i="61"/>
  <c r="CA55" i="61" s="1"/>
  <c r="BA39" i="61"/>
  <c r="CD55" i="61" s="1"/>
  <c r="BB39" i="61"/>
  <c r="BH23" i="61"/>
  <c r="BT79" i="61" s="1"/>
  <c r="BI23" i="61"/>
  <c r="BW79" i="61" s="1"/>
  <c r="BJ23" i="61"/>
  <c r="BG24" i="61"/>
  <c r="AK55" i="61"/>
  <c r="CK7" i="61" s="1"/>
  <c r="CJ7" i="61" s="1"/>
  <c r="AJ55" i="61"/>
  <c r="CH7" i="61" s="1"/>
  <c r="CG7" i="61" s="1"/>
  <c r="AL55" i="61"/>
  <c r="AI56" i="61"/>
  <c r="AT71" i="61"/>
  <c r="AR71" i="61"/>
  <c r="CO31" i="61" s="1"/>
  <c r="AS71" i="61"/>
  <c r="CR31" i="61" s="1"/>
  <c r="AQ72" i="61"/>
  <c r="AN7" i="61"/>
  <c r="BM19" i="61" s="1"/>
  <c r="AO7" i="61"/>
  <c r="BP19" i="61" s="1"/>
  <c r="AP7" i="61"/>
  <c r="AM8" i="61"/>
  <c r="AR23" i="61"/>
  <c r="BT31" i="61" s="1"/>
  <c r="AS23" i="61"/>
  <c r="BW31" i="61" s="1"/>
  <c r="AT23" i="61"/>
  <c r="AQ24" i="61"/>
  <c r="BH39" i="61"/>
  <c r="CA79" i="61" s="1"/>
  <c r="BI39" i="61"/>
  <c r="CD79" i="61" s="1"/>
  <c r="BJ39" i="61"/>
  <c r="BG40" i="61"/>
  <c r="AN23" i="60"/>
  <c r="BT19" i="60" s="1"/>
  <c r="AO23" i="60"/>
  <c r="BW19" i="60" s="1"/>
  <c r="AP23" i="60"/>
  <c r="AZ39" i="60"/>
  <c r="CA55" i="60" s="1"/>
  <c r="AZ23" i="60"/>
  <c r="BT55" i="60" s="1"/>
  <c r="BA39" i="60"/>
  <c r="CD55" i="60" s="1"/>
  <c r="BA23" i="60"/>
  <c r="BW55" i="60" s="1"/>
  <c r="BB39" i="60"/>
  <c r="BB23" i="60"/>
  <c r="AK39" i="58"/>
  <c r="CD7" i="58" s="1"/>
  <c r="CC7" i="58" s="1"/>
  <c r="AJ72" i="58"/>
  <c r="CO8" i="58" s="1"/>
  <c r="CN8" i="58" s="1"/>
  <c r="AK72" i="58"/>
  <c r="CR8" i="58" s="1"/>
  <c r="CQ8" i="58" s="1"/>
  <c r="AL72" i="58"/>
  <c r="AP56" i="60"/>
  <c r="AO56" i="60"/>
  <c r="CK20" i="60" s="1"/>
  <c r="AN56" i="60"/>
  <c r="CH20" i="60" s="1"/>
  <c r="AM57" i="60"/>
  <c r="BF55" i="60"/>
  <c r="BC56" i="60"/>
  <c r="BD55" i="60"/>
  <c r="CH67" i="60" s="1"/>
  <c r="BE55" i="60"/>
  <c r="CK67" i="60" s="1"/>
  <c r="AW24" i="60"/>
  <c r="BW44" i="60" s="1"/>
  <c r="AV24" i="60"/>
  <c r="BT44" i="60" s="1"/>
  <c r="AX24" i="60"/>
  <c r="AU25" i="60"/>
  <c r="AK23" i="60"/>
  <c r="BW7" i="60" s="1"/>
  <c r="BV7" i="60" s="1"/>
  <c r="AJ23" i="60"/>
  <c r="BT7" i="60" s="1"/>
  <c r="BS7" i="60" s="1"/>
  <c r="AL23" i="60"/>
  <c r="AI24" i="60"/>
  <c r="BI56" i="60"/>
  <c r="CK80" i="60" s="1"/>
  <c r="CJ80" i="60" s="1"/>
  <c r="BH56" i="60"/>
  <c r="CH80" i="60" s="1"/>
  <c r="CG80" i="60" s="1"/>
  <c r="BJ56" i="60"/>
  <c r="BG57" i="60"/>
  <c r="AT55" i="60"/>
  <c r="AS55" i="60"/>
  <c r="CK31" i="60" s="1"/>
  <c r="AR55" i="60"/>
  <c r="CH31" i="60" s="1"/>
  <c r="AQ56" i="60"/>
  <c r="AZ40" i="60"/>
  <c r="CA56" i="60" s="1"/>
  <c r="BA40" i="60"/>
  <c r="CD56" i="60" s="1"/>
  <c r="BB40" i="60"/>
  <c r="AY41" i="60"/>
  <c r="AZ24" i="60"/>
  <c r="BT56" i="60" s="1"/>
  <c r="BS56" i="60" s="1"/>
  <c r="BB24" i="60"/>
  <c r="BA24" i="60"/>
  <c r="BW56" i="60" s="1"/>
  <c r="BV56" i="60" s="1"/>
  <c r="AY25" i="60"/>
  <c r="AW55" i="60"/>
  <c r="CK43" i="60" s="1"/>
  <c r="AV55" i="60"/>
  <c r="CH43" i="60" s="1"/>
  <c r="AX55" i="60"/>
  <c r="AU56" i="60"/>
  <c r="AT71" i="60"/>
  <c r="AR71" i="60"/>
  <c r="CO31" i="60" s="1"/>
  <c r="AS71" i="60"/>
  <c r="CR31" i="60" s="1"/>
  <c r="AQ72" i="60"/>
  <c r="AJ39" i="60"/>
  <c r="CA7" i="60" s="1"/>
  <c r="BZ7" i="60" s="1"/>
  <c r="AK39" i="60"/>
  <c r="CD7" i="60" s="1"/>
  <c r="CC7" i="60" s="1"/>
  <c r="AL39" i="60"/>
  <c r="AI40" i="60"/>
  <c r="BJ7" i="60"/>
  <c r="BH7" i="60"/>
  <c r="BM79" i="60" s="1"/>
  <c r="BI7" i="60"/>
  <c r="BP79" i="60" s="1"/>
  <c r="BG8" i="60"/>
  <c r="AJ72" i="60"/>
  <c r="CO8" i="60" s="1"/>
  <c r="CN8" i="60" s="1"/>
  <c r="AK72" i="60"/>
  <c r="CR8" i="60" s="1"/>
  <c r="CQ8" i="60" s="1"/>
  <c r="AL72" i="60"/>
  <c r="AI73" i="60"/>
  <c r="AR25" i="60"/>
  <c r="BT33" i="60" s="1"/>
  <c r="AS25" i="60"/>
  <c r="BW33" i="60" s="1"/>
  <c r="AT25" i="60"/>
  <c r="AQ26" i="60"/>
  <c r="BI23" i="60"/>
  <c r="BW79" i="60" s="1"/>
  <c r="BH23" i="60"/>
  <c r="BT79" i="60" s="1"/>
  <c r="BJ23" i="60"/>
  <c r="BG24" i="60"/>
  <c r="BH40" i="60"/>
  <c r="CA80" i="60" s="1"/>
  <c r="BI40" i="60"/>
  <c r="CD80" i="60" s="1"/>
  <c r="BJ40" i="60"/>
  <c r="BG41" i="60"/>
  <c r="AU41" i="60"/>
  <c r="AV40" i="60"/>
  <c r="CA44" i="60" s="1"/>
  <c r="AW40" i="60"/>
  <c r="CD44" i="60" s="1"/>
  <c r="AX40" i="60"/>
  <c r="AN72" i="60"/>
  <c r="CO20" i="60" s="1"/>
  <c r="AO72" i="60"/>
  <c r="CR20" i="60" s="1"/>
  <c r="AP72" i="60"/>
  <c r="AM73" i="60"/>
  <c r="AN24" i="60"/>
  <c r="BT20" i="60" s="1"/>
  <c r="AP24" i="60"/>
  <c r="AO24" i="60"/>
  <c r="BW20" i="60" s="1"/>
  <c r="AM25" i="60"/>
  <c r="AN40" i="60"/>
  <c r="CA20" i="60" s="1"/>
  <c r="AO40" i="60"/>
  <c r="CD20" i="60" s="1"/>
  <c r="AP40" i="60"/>
  <c r="AM41" i="60"/>
  <c r="BD9" i="60"/>
  <c r="BM69" i="60" s="1"/>
  <c r="BE9" i="60"/>
  <c r="BP69" i="60" s="1"/>
  <c r="BF9" i="60"/>
  <c r="BC10" i="60"/>
  <c r="AZ55" i="60"/>
  <c r="CH55" i="60" s="1"/>
  <c r="BA55" i="60"/>
  <c r="CK55" i="60" s="1"/>
  <c r="BB55" i="60"/>
  <c r="AY56" i="60"/>
  <c r="BD23" i="60"/>
  <c r="BT67" i="60" s="1"/>
  <c r="BE23" i="60"/>
  <c r="BW67" i="60" s="1"/>
  <c r="BF23" i="60"/>
  <c r="BC24" i="60"/>
  <c r="AR40" i="60"/>
  <c r="CA32" i="60" s="1"/>
  <c r="AS40" i="60"/>
  <c r="CD32" i="60" s="1"/>
  <c r="AT40" i="60"/>
  <c r="AQ41" i="60"/>
  <c r="AK57" i="60"/>
  <c r="CK9" i="60" s="1"/>
  <c r="CJ9" i="60" s="1"/>
  <c r="AJ57" i="60"/>
  <c r="CH9" i="60" s="1"/>
  <c r="CG9" i="60" s="1"/>
  <c r="AL57" i="60"/>
  <c r="AI58" i="60"/>
  <c r="BA23" i="59"/>
  <c r="BW55" i="59" s="1"/>
  <c r="BB23" i="59"/>
  <c r="BA56" i="59"/>
  <c r="CK56" i="59" s="1"/>
  <c r="BB56" i="59"/>
  <c r="AZ56" i="59"/>
  <c r="CH56" i="59" s="1"/>
  <c r="BB7" i="59"/>
  <c r="AP23" i="59"/>
  <c r="AZ7" i="59"/>
  <c r="BM55" i="59" s="1"/>
  <c r="AN23" i="59"/>
  <c r="BT19" i="59" s="1"/>
  <c r="AZ23" i="59"/>
  <c r="BT55" i="59" s="1"/>
  <c r="BA7" i="59"/>
  <c r="BP55" i="59" s="1"/>
  <c r="AO23" i="59"/>
  <c r="BW19" i="59" s="1"/>
  <c r="AI40" i="58"/>
  <c r="AK40" i="58" s="1"/>
  <c r="CD8" i="58" s="1"/>
  <c r="CC8" i="58" s="1"/>
  <c r="AO40" i="57"/>
  <c r="CD20" i="57" s="1"/>
  <c r="AN40" i="57"/>
  <c r="CA20" i="57" s="1"/>
  <c r="AP40" i="57"/>
  <c r="AJ39" i="56"/>
  <c r="CA7" i="56" s="1"/>
  <c r="BZ7" i="56" s="1"/>
  <c r="AN71" i="59"/>
  <c r="CO19" i="59" s="1"/>
  <c r="AO71" i="59"/>
  <c r="CR19" i="59" s="1"/>
  <c r="AM72" i="59"/>
  <c r="AP71" i="59"/>
  <c r="AW23" i="59"/>
  <c r="BW43" i="59" s="1"/>
  <c r="AX23" i="59"/>
  <c r="AV23" i="59"/>
  <c r="BT43" i="59" s="1"/>
  <c r="AU24" i="59"/>
  <c r="BJ39" i="59"/>
  <c r="BH39" i="59"/>
  <c r="CA79" i="59" s="1"/>
  <c r="BI39" i="59"/>
  <c r="CD79" i="59" s="1"/>
  <c r="BG40" i="59"/>
  <c r="AZ41" i="59"/>
  <c r="CA57" i="59" s="1"/>
  <c r="BA41" i="59"/>
  <c r="CD57" i="59" s="1"/>
  <c r="BB41" i="59"/>
  <c r="AY42" i="59"/>
  <c r="BE56" i="59"/>
  <c r="CK68" i="59" s="1"/>
  <c r="CJ68" i="59" s="1"/>
  <c r="BF56" i="59"/>
  <c r="BD56" i="59"/>
  <c r="CH68" i="59" s="1"/>
  <c r="CG68" i="59" s="1"/>
  <c r="BC57" i="59"/>
  <c r="BB57" i="59"/>
  <c r="AZ57" i="59"/>
  <c r="CH57" i="59" s="1"/>
  <c r="CG57" i="59" s="1"/>
  <c r="BA57" i="59"/>
  <c r="CK57" i="59" s="1"/>
  <c r="CJ57" i="59" s="1"/>
  <c r="AY58" i="59"/>
  <c r="AZ24" i="59"/>
  <c r="BT56" i="59" s="1"/>
  <c r="BB24" i="59"/>
  <c r="BA24" i="59"/>
  <c r="BW56" i="59" s="1"/>
  <c r="AY25" i="59"/>
  <c r="AN56" i="59"/>
  <c r="CH20" i="59" s="1"/>
  <c r="AO56" i="59"/>
  <c r="CK20" i="59" s="1"/>
  <c r="AP56" i="59"/>
  <c r="AM57" i="59"/>
  <c r="BA8" i="59"/>
  <c r="BP56" i="59" s="1"/>
  <c r="BB8" i="59"/>
  <c r="AZ8" i="59"/>
  <c r="BM56" i="59" s="1"/>
  <c r="AY9" i="59"/>
  <c r="AN24" i="59"/>
  <c r="BT20" i="59" s="1"/>
  <c r="AP24" i="59"/>
  <c r="AO24" i="59"/>
  <c r="BW20" i="59" s="1"/>
  <c r="AM25" i="59"/>
  <c r="BC8" i="59"/>
  <c r="BD7" i="59"/>
  <c r="BM67" i="59" s="1"/>
  <c r="BE7" i="59"/>
  <c r="BP67" i="59" s="1"/>
  <c r="BF7" i="59"/>
  <c r="BH24" i="59"/>
  <c r="BT80" i="59" s="1"/>
  <c r="BS80" i="59" s="1"/>
  <c r="BI24" i="59"/>
  <c r="BW80" i="59" s="1"/>
  <c r="BV80" i="59" s="1"/>
  <c r="BJ24" i="59"/>
  <c r="BG25" i="59"/>
  <c r="AN39" i="59"/>
  <c r="CA19" i="59" s="1"/>
  <c r="AO39" i="59"/>
  <c r="CD19" i="59" s="1"/>
  <c r="AP39" i="59"/>
  <c r="AM40" i="59"/>
  <c r="AK55" i="59"/>
  <c r="CK7" i="59" s="1"/>
  <c r="CJ7" i="59" s="1"/>
  <c r="AJ55" i="59"/>
  <c r="CH7" i="59" s="1"/>
  <c r="CG7" i="59" s="1"/>
  <c r="AL55" i="59"/>
  <c r="AI56" i="59"/>
  <c r="AJ71" i="59"/>
  <c r="CO7" i="59" s="1"/>
  <c r="CN7" i="59" s="1"/>
  <c r="AK71" i="59"/>
  <c r="CR7" i="59" s="1"/>
  <c r="CQ7" i="59" s="1"/>
  <c r="AL71" i="59"/>
  <c r="AI72" i="59"/>
  <c r="AV40" i="59"/>
  <c r="CA44" i="59" s="1"/>
  <c r="AW40" i="59"/>
  <c r="CD44" i="59" s="1"/>
  <c r="AX40" i="59"/>
  <c r="AU41" i="59"/>
  <c r="AT55" i="59"/>
  <c r="AR55" i="59"/>
  <c r="CH31" i="59" s="1"/>
  <c r="AS55" i="59"/>
  <c r="CK31" i="59" s="1"/>
  <c r="AQ56" i="59"/>
  <c r="AR9" i="59"/>
  <c r="BM33" i="59" s="1"/>
  <c r="BL33" i="59" s="1"/>
  <c r="AS9" i="59"/>
  <c r="BP33" i="59" s="1"/>
  <c r="BO33" i="59" s="1"/>
  <c r="AT9" i="59"/>
  <c r="AQ10" i="59"/>
  <c r="BD39" i="59"/>
  <c r="CA67" i="59" s="1"/>
  <c r="BE39" i="59"/>
  <c r="CD67" i="59" s="1"/>
  <c r="BF39" i="59"/>
  <c r="BC40" i="59"/>
  <c r="AT23" i="59"/>
  <c r="AR23" i="59"/>
  <c r="BT31" i="59" s="1"/>
  <c r="AS23" i="59"/>
  <c r="BW31" i="59" s="1"/>
  <c r="AQ24" i="59"/>
  <c r="AV7" i="59"/>
  <c r="BM43" i="59" s="1"/>
  <c r="AW7" i="59"/>
  <c r="BP43" i="59" s="1"/>
  <c r="AX7" i="59"/>
  <c r="AU8" i="59"/>
  <c r="BH55" i="59"/>
  <c r="CH79" i="59" s="1"/>
  <c r="BI55" i="59"/>
  <c r="CK79" i="59" s="1"/>
  <c r="BJ55" i="59"/>
  <c r="BG56" i="59"/>
  <c r="AV56" i="59"/>
  <c r="CH44" i="59" s="1"/>
  <c r="CG44" i="59" s="1"/>
  <c r="AW56" i="59"/>
  <c r="CK44" i="59" s="1"/>
  <c r="CJ44" i="59" s="1"/>
  <c r="AX56" i="59"/>
  <c r="AU57" i="59"/>
  <c r="BD24" i="59"/>
  <c r="BT68" i="59" s="1"/>
  <c r="BS68" i="59" s="1"/>
  <c r="BE24" i="59"/>
  <c r="BW68" i="59" s="1"/>
  <c r="BV68" i="59" s="1"/>
  <c r="BF24" i="59"/>
  <c r="BC25" i="59"/>
  <c r="AR43" i="59"/>
  <c r="CA35" i="59" s="1"/>
  <c r="BZ35" i="59" s="1"/>
  <c r="AS43" i="59"/>
  <c r="CD35" i="59" s="1"/>
  <c r="CC35" i="59" s="1"/>
  <c r="AT43" i="59"/>
  <c r="AQ44" i="59"/>
  <c r="AJ40" i="59"/>
  <c r="CA8" i="59" s="1"/>
  <c r="BZ8" i="59" s="1"/>
  <c r="AK40" i="59"/>
  <c r="CD8" i="59" s="1"/>
  <c r="CC8" i="59" s="1"/>
  <c r="AL40" i="59"/>
  <c r="AI41" i="59"/>
  <c r="BH9" i="59"/>
  <c r="BM81" i="59" s="1"/>
  <c r="BI9" i="59"/>
  <c r="BP81" i="59" s="1"/>
  <c r="BJ9" i="59"/>
  <c r="BG10" i="59"/>
  <c r="AJ24" i="59"/>
  <c r="BT8" i="59" s="1"/>
  <c r="BS8" i="59" s="1"/>
  <c r="AL24" i="59"/>
  <c r="AK24" i="59"/>
  <c r="BW8" i="59" s="1"/>
  <c r="BV8" i="59" s="1"/>
  <c r="AI25" i="59"/>
  <c r="AR72" i="59"/>
  <c r="CO32" i="59" s="1"/>
  <c r="CN32" i="59" s="1"/>
  <c r="AS72" i="59"/>
  <c r="CR32" i="59" s="1"/>
  <c r="CQ32" i="59" s="1"/>
  <c r="AT72" i="59"/>
  <c r="AQ73" i="59"/>
  <c r="AZ55" i="57"/>
  <c r="CH55" i="57" s="1"/>
  <c r="BH23" i="58"/>
  <c r="BT79" i="58" s="1"/>
  <c r="BI23" i="58"/>
  <c r="BW79" i="58" s="1"/>
  <c r="BJ23" i="58"/>
  <c r="BG24" i="58"/>
  <c r="AJ56" i="58"/>
  <c r="CH8" i="58" s="1"/>
  <c r="CG8" i="58" s="1"/>
  <c r="AK56" i="58"/>
  <c r="CK8" i="58" s="1"/>
  <c r="CJ8" i="58" s="1"/>
  <c r="AL56" i="58"/>
  <c r="AI57" i="58"/>
  <c r="BH9" i="58"/>
  <c r="BM81" i="58" s="1"/>
  <c r="BI9" i="58"/>
  <c r="BP81" i="58" s="1"/>
  <c r="BJ9" i="58"/>
  <c r="BG10" i="58"/>
  <c r="BD23" i="58"/>
  <c r="BT67" i="58" s="1"/>
  <c r="BE23" i="58"/>
  <c r="BW67" i="58" s="1"/>
  <c r="BF23" i="58"/>
  <c r="BC24" i="58"/>
  <c r="AN72" i="58"/>
  <c r="CO20" i="58" s="1"/>
  <c r="AO72" i="58"/>
  <c r="CR20" i="58" s="1"/>
  <c r="AP72" i="58"/>
  <c r="AM73" i="58"/>
  <c r="AV56" i="58"/>
  <c r="CH44" i="58" s="1"/>
  <c r="AW56" i="58"/>
  <c r="CK44" i="58" s="1"/>
  <c r="AX56" i="58"/>
  <c r="AU57" i="58"/>
  <c r="BH55" i="58"/>
  <c r="CH79" i="58" s="1"/>
  <c r="BI55" i="58"/>
  <c r="CK79" i="58" s="1"/>
  <c r="BJ55" i="58"/>
  <c r="BG56" i="58"/>
  <c r="AZ24" i="58"/>
  <c r="BT56" i="58" s="1"/>
  <c r="BS56" i="58" s="1"/>
  <c r="BA24" i="58"/>
  <c r="BW56" i="58" s="1"/>
  <c r="BV56" i="58" s="1"/>
  <c r="BB24" i="58"/>
  <c r="AY25" i="58"/>
  <c r="AR72" i="58"/>
  <c r="CO32" i="58" s="1"/>
  <c r="AS72" i="58"/>
  <c r="CR32" i="58" s="1"/>
  <c r="AT72" i="58"/>
  <c r="AQ73" i="58"/>
  <c r="AN23" i="58"/>
  <c r="BT19" i="58" s="1"/>
  <c r="AO23" i="58"/>
  <c r="BW19" i="58" s="1"/>
  <c r="AP23" i="58"/>
  <c r="AM24" i="58"/>
  <c r="AZ55" i="58"/>
  <c r="CH55" i="58" s="1"/>
  <c r="BA55" i="58"/>
  <c r="CK55" i="58" s="1"/>
  <c r="BB55" i="58"/>
  <c r="AY56" i="58"/>
  <c r="BE55" i="58"/>
  <c r="CK67" i="58" s="1"/>
  <c r="BF55" i="58"/>
  <c r="BD55" i="58"/>
  <c r="CH67" i="58" s="1"/>
  <c r="BC56" i="58"/>
  <c r="AR23" i="58"/>
  <c r="BT31" i="58" s="1"/>
  <c r="AS23" i="58"/>
  <c r="BW31" i="58" s="1"/>
  <c r="AT23" i="58"/>
  <c r="AQ24" i="58"/>
  <c r="AZ40" i="58"/>
  <c r="CA56" i="58" s="1"/>
  <c r="BA40" i="58"/>
  <c r="CD56" i="58" s="1"/>
  <c r="BB40" i="58"/>
  <c r="AY41" i="58"/>
  <c r="AJ73" i="58"/>
  <c r="CO9" i="58" s="1"/>
  <c r="CN9" i="58" s="1"/>
  <c r="AK73" i="58"/>
  <c r="CR9" i="58" s="1"/>
  <c r="CQ9" i="58" s="1"/>
  <c r="AL73" i="58"/>
  <c r="AI74" i="58"/>
  <c r="AV41" i="58"/>
  <c r="CA45" i="58" s="1"/>
  <c r="AW41" i="58"/>
  <c r="CD45" i="58" s="1"/>
  <c r="AX41" i="58"/>
  <c r="AU42" i="58"/>
  <c r="AN39" i="58"/>
  <c r="CA19" i="58" s="1"/>
  <c r="AO39" i="58"/>
  <c r="CD19" i="58" s="1"/>
  <c r="AP39" i="58"/>
  <c r="AM40" i="58"/>
  <c r="AR40" i="58"/>
  <c r="CA32" i="58" s="1"/>
  <c r="AS40" i="58"/>
  <c r="CD32" i="58" s="1"/>
  <c r="AT40" i="58"/>
  <c r="AQ41" i="58"/>
  <c r="BD39" i="58"/>
  <c r="CA67" i="58" s="1"/>
  <c r="BE39" i="58"/>
  <c r="CD67" i="58" s="1"/>
  <c r="BF39" i="58"/>
  <c r="BC40" i="58"/>
  <c r="AS55" i="58"/>
  <c r="CK31" i="58" s="1"/>
  <c r="AR55" i="58"/>
  <c r="CH31" i="58" s="1"/>
  <c r="AT55" i="58"/>
  <c r="AQ56" i="58"/>
  <c r="AN57" i="58"/>
  <c r="CH21" i="58" s="1"/>
  <c r="AO57" i="58"/>
  <c r="CK21" i="58" s="1"/>
  <c r="AP57" i="58"/>
  <c r="AM58" i="58"/>
  <c r="AJ23" i="58"/>
  <c r="BT7" i="58" s="1"/>
  <c r="BS7" i="58" s="1"/>
  <c r="AK23" i="58"/>
  <c r="BW7" i="58" s="1"/>
  <c r="BV7" i="58" s="1"/>
  <c r="AL23" i="58"/>
  <c r="AI24" i="58"/>
  <c r="BA55" i="57"/>
  <c r="CK55" i="57" s="1"/>
  <c r="AK39" i="56"/>
  <c r="CD7" i="56" s="1"/>
  <c r="CC7" i="56" s="1"/>
  <c r="BB23" i="57"/>
  <c r="AZ23" i="57"/>
  <c r="BT55" i="57" s="1"/>
  <c r="AY24" i="57"/>
  <c r="AY25" i="57" s="1"/>
  <c r="AZ9" i="57"/>
  <c r="BM57" i="57" s="1"/>
  <c r="BL57" i="57" s="1"/>
  <c r="BA9" i="57"/>
  <c r="BP57" i="57" s="1"/>
  <c r="BO57" i="57" s="1"/>
  <c r="BB55" i="57"/>
  <c r="BB9" i="57"/>
  <c r="AI40" i="56"/>
  <c r="AI41" i="56" s="1"/>
  <c r="BC8" i="57"/>
  <c r="BD7" i="57"/>
  <c r="BM67" i="57" s="1"/>
  <c r="BE7" i="57"/>
  <c r="BP67" i="57" s="1"/>
  <c r="BF7" i="57"/>
  <c r="BG42" i="57"/>
  <c r="BH41" i="57"/>
  <c r="CA81" i="57" s="1"/>
  <c r="BI41" i="57"/>
  <c r="CD81" i="57" s="1"/>
  <c r="BJ41" i="57"/>
  <c r="BI23" i="57"/>
  <c r="BW79" i="57" s="1"/>
  <c r="BH23" i="57"/>
  <c r="BT79" i="57" s="1"/>
  <c r="BJ23" i="57"/>
  <c r="BG24" i="57"/>
  <c r="BH7" i="57"/>
  <c r="BM79" i="57" s="1"/>
  <c r="BI7" i="57"/>
  <c r="BP79" i="57" s="1"/>
  <c r="BJ7" i="57"/>
  <c r="BG8" i="57"/>
  <c r="AJ72" i="57"/>
  <c r="CO8" i="57" s="1"/>
  <c r="CN8" i="57" s="1"/>
  <c r="AK72" i="57"/>
  <c r="CR8" i="57" s="1"/>
  <c r="CQ8" i="57" s="1"/>
  <c r="AL72" i="57"/>
  <c r="AI73" i="57"/>
  <c r="AS55" i="57"/>
  <c r="CK31" i="57" s="1"/>
  <c r="AR55" i="57"/>
  <c r="CH31" i="57" s="1"/>
  <c r="AT55" i="57"/>
  <c r="AQ56" i="57"/>
  <c r="BA56" i="57"/>
  <c r="CK56" i="57" s="1"/>
  <c r="BB56" i="57"/>
  <c r="AZ56" i="57"/>
  <c r="CH56" i="57" s="1"/>
  <c r="AY57" i="57"/>
  <c r="AZ10" i="57"/>
  <c r="BM58" i="57" s="1"/>
  <c r="BL58" i="57" s="1"/>
  <c r="BA10" i="57"/>
  <c r="BP58" i="57" s="1"/>
  <c r="BO58" i="57" s="1"/>
  <c r="BB10" i="57"/>
  <c r="AY11" i="57"/>
  <c r="AM42" i="57"/>
  <c r="AN41" i="57"/>
  <c r="CA21" i="57" s="1"/>
  <c r="AO41" i="57"/>
  <c r="CD21" i="57" s="1"/>
  <c r="AP41" i="57"/>
  <c r="AV39" i="57"/>
  <c r="CA43" i="57" s="1"/>
  <c r="AW39" i="57"/>
  <c r="CD43" i="57" s="1"/>
  <c r="AX39" i="57"/>
  <c r="AU40" i="57"/>
  <c r="BC41" i="57"/>
  <c r="BD40" i="57"/>
  <c r="CA68" i="57" s="1"/>
  <c r="BE40" i="57"/>
  <c r="CD68" i="57" s="1"/>
  <c r="BF40" i="57"/>
  <c r="BE56" i="57"/>
  <c r="CK68" i="57" s="1"/>
  <c r="CJ68" i="57" s="1"/>
  <c r="BD56" i="57"/>
  <c r="CH68" i="57" s="1"/>
  <c r="CG68" i="57" s="1"/>
  <c r="BF56" i="57"/>
  <c r="BC57" i="57"/>
  <c r="BF23" i="57"/>
  <c r="BC24" i="57"/>
  <c r="BD23" i="57"/>
  <c r="BT67" i="57" s="1"/>
  <c r="BE23" i="57"/>
  <c r="BW67" i="57" s="1"/>
  <c r="AR40" i="57"/>
  <c r="CA32" i="57" s="1"/>
  <c r="AS40" i="57"/>
  <c r="CD32" i="57" s="1"/>
  <c r="AT40" i="57"/>
  <c r="AQ41" i="57"/>
  <c r="AV55" i="57"/>
  <c r="CH43" i="57" s="1"/>
  <c r="AW55" i="57"/>
  <c r="CK43" i="57" s="1"/>
  <c r="AX55" i="57"/>
  <c r="AU56" i="57"/>
  <c r="AN55" i="57"/>
  <c r="CH19" i="57" s="1"/>
  <c r="AO55" i="57"/>
  <c r="CK19" i="57" s="1"/>
  <c r="AP55" i="57"/>
  <c r="AM56" i="57"/>
  <c r="AK23" i="57"/>
  <c r="BW7" i="57" s="1"/>
  <c r="BV7" i="57" s="1"/>
  <c r="AJ23" i="57"/>
  <c r="BT7" i="57" s="1"/>
  <c r="BS7" i="57" s="1"/>
  <c r="AL23" i="57"/>
  <c r="AI24" i="57"/>
  <c r="AW23" i="57"/>
  <c r="BW43" i="57" s="1"/>
  <c r="AV23" i="57"/>
  <c r="BT43" i="57" s="1"/>
  <c r="AX23" i="57"/>
  <c r="AU24" i="57"/>
  <c r="AT71" i="57"/>
  <c r="AR71" i="57"/>
  <c r="CO31" i="57" s="1"/>
  <c r="AS71" i="57"/>
  <c r="CR31" i="57" s="1"/>
  <c r="AQ72" i="57"/>
  <c r="AR24" i="57"/>
  <c r="BT32" i="57" s="1"/>
  <c r="AT24" i="57"/>
  <c r="AS24" i="57"/>
  <c r="BW32" i="57" s="1"/>
  <c r="AQ25" i="57"/>
  <c r="AN72" i="57"/>
  <c r="CO20" i="57" s="1"/>
  <c r="AO72" i="57"/>
  <c r="CR20" i="57" s="1"/>
  <c r="AP72" i="57"/>
  <c r="AM73" i="57"/>
  <c r="BH56" i="57"/>
  <c r="CH80" i="57" s="1"/>
  <c r="BI56" i="57"/>
  <c r="CK80" i="57" s="1"/>
  <c r="BJ56" i="57"/>
  <c r="BG57" i="57"/>
  <c r="AP25" i="57"/>
  <c r="AO25" i="57"/>
  <c r="BW21" i="57" s="1"/>
  <c r="AN25" i="57"/>
  <c r="BT21" i="57" s="1"/>
  <c r="AM26" i="57"/>
  <c r="AJ55" i="57"/>
  <c r="CH7" i="57" s="1"/>
  <c r="CG7" i="57" s="1"/>
  <c r="AL55" i="57"/>
  <c r="AK55" i="57"/>
  <c r="CK7" i="57" s="1"/>
  <c r="CJ7" i="57" s="1"/>
  <c r="AI56" i="57"/>
  <c r="AJ40" i="57"/>
  <c r="CA8" i="57" s="1"/>
  <c r="BZ8" i="57" s="1"/>
  <c r="AK40" i="57"/>
  <c r="CD8" i="57" s="1"/>
  <c r="CC8" i="57" s="1"/>
  <c r="AL40" i="57"/>
  <c r="AI41" i="57"/>
  <c r="AJ71" i="56"/>
  <c r="CO7" i="56" s="1"/>
  <c r="CN7" i="56" s="1"/>
  <c r="AK71" i="56"/>
  <c r="CR7" i="56" s="1"/>
  <c r="CQ7" i="56" s="1"/>
  <c r="AI72" i="56"/>
  <c r="AI73" i="56" s="1"/>
  <c r="AP23" i="55"/>
  <c r="AO23" i="55"/>
  <c r="BW19" i="55" s="1"/>
  <c r="AM24" i="55"/>
  <c r="AN24" i="55" s="1"/>
  <c r="BT20" i="55" s="1"/>
  <c r="BF39" i="56"/>
  <c r="BC40" i="56"/>
  <c r="BD39" i="56"/>
  <c r="CA67" i="56" s="1"/>
  <c r="BE39" i="56"/>
  <c r="CD67" i="56" s="1"/>
  <c r="AV56" i="56"/>
  <c r="CH44" i="56" s="1"/>
  <c r="AW56" i="56"/>
  <c r="CK44" i="56" s="1"/>
  <c r="AX56" i="56"/>
  <c r="AU57" i="56"/>
  <c r="AR56" i="56"/>
  <c r="CH32" i="56" s="1"/>
  <c r="CG32" i="56" s="1"/>
  <c r="AS56" i="56"/>
  <c r="CK32" i="56" s="1"/>
  <c r="CJ32" i="56" s="1"/>
  <c r="AT56" i="56"/>
  <c r="AQ57" i="56"/>
  <c r="AJ23" i="56"/>
  <c r="BT7" i="56" s="1"/>
  <c r="BS7" i="56" s="1"/>
  <c r="AK23" i="56"/>
  <c r="BW7" i="56" s="1"/>
  <c r="BV7" i="56" s="1"/>
  <c r="AL23" i="56"/>
  <c r="AI24" i="56"/>
  <c r="AV42" i="56"/>
  <c r="CA46" i="56" s="1"/>
  <c r="AW42" i="56"/>
  <c r="CD46" i="56" s="1"/>
  <c r="AX42" i="56"/>
  <c r="AU43" i="56"/>
  <c r="AV24" i="56"/>
  <c r="BT44" i="56" s="1"/>
  <c r="AW24" i="56"/>
  <c r="BW44" i="56" s="1"/>
  <c r="AX24" i="56"/>
  <c r="AU25" i="56"/>
  <c r="AN23" i="56"/>
  <c r="BT19" i="56" s="1"/>
  <c r="AO23" i="56"/>
  <c r="BW19" i="56" s="1"/>
  <c r="AP23" i="56"/>
  <c r="AM24" i="56"/>
  <c r="AZ56" i="56"/>
  <c r="CH56" i="56" s="1"/>
  <c r="CG56" i="56" s="1"/>
  <c r="BA56" i="56"/>
  <c r="CK56" i="56" s="1"/>
  <c r="CJ56" i="56" s="1"/>
  <c r="BB56" i="56"/>
  <c r="AY57" i="56"/>
  <c r="AV8" i="56"/>
  <c r="BM44" i="56" s="1"/>
  <c r="AW8" i="56"/>
  <c r="BP44" i="56" s="1"/>
  <c r="AX8" i="56"/>
  <c r="AU9" i="56"/>
  <c r="AT7" i="56"/>
  <c r="AR7" i="56"/>
  <c r="BM31" i="56" s="1"/>
  <c r="AS7" i="56"/>
  <c r="BP31" i="56" s="1"/>
  <c r="AQ8" i="56"/>
  <c r="AN55" i="56"/>
  <c r="CH19" i="56" s="1"/>
  <c r="AO55" i="56"/>
  <c r="CK19" i="56" s="1"/>
  <c r="AP55" i="56"/>
  <c r="AM56" i="56"/>
  <c r="BE24" i="56"/>
  <c r="BW68" i="56" s="1"/>
  <c r="BF24" i="56"/>
  <c r="BD24" i="56"/>
  <c r="BT68" i="56" s="1"/>
  <c r="BC25" i="56"/>
  <c r="BE55" i="56"/>
  <c r="CK67" i="56" s="1"/>
  <c r="BD55" i="56"/>
  <c r="CH67" i="56" s="1"/>
  <c r="BF55" i="56"/>
  <c r="BC56" i="56"/>
  <c r="BE9" i="56"/>
  <c r="BP69" i="56" s="1"/>
  <c r="BF9" i="56"/>
  <c r="BD9" i="56"/>
  <c r="BM69" i="56" s="1"/>
  <c r="BC10" i="56"/>
  <c r="AJ55" i="56"/>
  <c r="CH7" i="56" s="1"/>
  <c r="CG7" i="56" s="1"/>
  <c r="AK55" i="56"/>
  <c r="CK7" i="56" s="1"/>
  <c r="CJ7" i="56" s="1"/>
  <c r="AL55" i="56"/>
  <c r="AI56" i="56"/>
  <c r="BH8" i="56"/>
  <c r="BM80" i="56" s="1"/>
  <c r="BI8" i="56"/>
  <c r="BP80" i="56" s="1"/>
  <c r="BJ8" i="56"/>
  <c r="BG9" i="56"/>
  <c r="AR23" i="56"/>
  <c r="BT31" i="56" s="1"/>
  <c r="AS23" i="56"/>
  <c r="BW31" i="56" s="1"/>
  <c r="AT23" i="56"/>
  <c r="AQ24" i="56"/>
  <c r="AY40" i="56"/>
  <c r="AZ39" i="56"/>
  <c r="CA55" i="56" s="1"/>
  <c r="BA39" i="56"/>
  <c r="CD55" i="56" s="1"/>
  <c r="BB39" i="56"/>
  <c r="AZ24" i="56"/>
  <c r="BT56" i="56" s="1"/>
  <c r="BS56" i="56" s="1"/>
  <c r="BA24" i="56"/>
  <c r="BW56" i="56" s="1"/>
  <c r="BV56" i="56" s="1"/>
  <c r="BB24" i="56"/>
  <c r="AY25" i="56"/>
  <c r="AZ7" i="56"/>
  <c r="BM55" i="56" s="1"/>
  <c r="BA7" i="56"/>
  <c r="BP55" i="56" s="1"/>
  <c r="BB7" i="56"/>
  <c r="AY8" i="56"/>
  <c r="BH55" i="56"/>
  <c r="CH79" i="56" s="1"/>
  <c r="BG56" i="56"/>
  <c r="BI55" i="56"/>
  <c r="CK79" i="56" s="1"/>
  <c r="BJ55" i="56"/>
  <c r="BH39" i="56"/>
  <c r="CA79" i="56" s="1"/>
  <c r="BI39" i="56"/>
  <c r="CD79" i="56" s="1"/>
  <c r="BJ39" i="56"/>
  <c r="BG40" i="56"/>
  <c r="AN72" i="56"/>
  <c r="CO20" i="56" s="1"/>
  <c r="AO72" i="56"/>
  <c r="CR20" i="56" s="1"/>
  <c r="AP72" i="56"/>
  <c r="AM73" i="56"/>
  <c r="AR40" i="56"/>
  <c r="CA32" i="56" s="1"/>
  <c r="AS40" i="56"/>
  <c r="CD32" i="56" s="1"/>
  <c r="AT40" i="56"/>
  <c r="AQ41" i="56"/>
  <c r="AR72" i="56"/>
  <c r="CO32" i="56" s="1"/>
  <c r="CN32" i="56" s="1"/>
  <c r="AS72" i="56"/>
  <c r="CR32" i="56" s="1"/>
  <c r="CQ32" i="56" s="1"/>
  <c r="AT72" i="56"/>
  <c r="AQ73" i="56"/>
  <c r="AN9" i="56"/>
  <c r="BM21" i="56" s="1"/>
  <c r="AO9" i="56"/>
  <c r="BP21" i="56" s="1"/>
  <c r="AP9" i="56"/>
  <c r="AM10" i="56"/>
  <c r="BH24" i="56"/>
  <c r="BT80" i="56" s="1"/>
  <c r="BS80" i="56" s="1"/>
  <c r="BI24" i="56"/>
  <c r="BW80" i="56" s="1"/>
  <c r="BV80" i="56" s="1"/>
  <c r="BJ24" i="56"/>
  <c r="BG25" i="56"/>
  <c r="BB24" i="55"/>
  <c r="AZ24" i="55"/>
  <c r="BT56" i="55" s="1"/>
  <c r="AY25" i="55"/>
  <c r="BB25" i="55" s="1"/>
  <c r="AT55" i="55"/>
  <c r="AQ56" i="55"/>
  <c r="AR55" i="55"/>
  <c r="CH31" i="55" s="1"/>
  <c r="AS55" i="55"/>
  <c r="CK31" i="55" s="1"/>
  <c r="AJ23" i="55"/>
  <c r="BT7" i="55" s="1"/>
  <c r="BS7" i="55" s="1"/>
  <c r="AK23" i="55"/>
  <c r="BW7" i="55" s="1"/>
  <c r="BV7" i="55" s="1"/>
  <c r="AL23" i="55"/>
  <c r="AI24" i="55"/>
  <c r="BD23" i="55"/>
  <c r="BT67" i="55" s="1"/>
  <c r="BE23" i="55"/>
  <c r="BW67" i="55" s="1"/>
  <c r="BF23" i="55"/>
  <c r="BC24" i="55"/>
  <c r="BH23" i="55"/>
  <c r="BT79" i="55" s="1"/>
  <c r="BI23" i="55"/>
  <c r="BW79" i="55" s="1"/>
  <c r="BJ23" i="55"/>
  <c r="BG24" i="55"/>
  <c r="BH9" i="55"/>
  <c r="BM81" i="55" s="1"/>
  <c r="BI9" i="55"/>
  <c r="BP81" i="55" s="1"/>
  <c r="BJ9" i="55"/>
  <c r="BG10" i="55"/>
  <c r="BJ55" i="55"/>
  <c r="BH55" i="55"/>
  <c r="CH79" i="55" s="1"/>
  <c r="BI55" i="55"/>
  <c r="CK79" i="55" s="1"/>
  <c r="BG56" i="55"/>
  <c r="AX55" i="55"/>
  <c r="AW55" i="55"/>
  <c r="CK43" i="55" s="1"/>
  <c r="AV55" i="55"/>
  <c r="CH43" i="55" s="1"/>
  <c r="AU56" i="55"/>
  <c r="AW40" i="55"/>
  <c r="CD44" i="55" s="1"/>
  <c r="AX40" i="55"/>
  <c r="AV40" i="55"/>
  <c r="CA44" i="55" s="1"/>
  <c r="AU41" i="55"/>
  <c r="AN39" i="55"/>
  <c r="CA19" i="55" s="1"/>
  <c r="AO39" i="55"/>
  <c r="CD19" i="55" s="1"/>
  <c r="AP39" i="55"/>
  <c r="AM40" i="55"/>
  <c r="AV25" i="55"/>
  <c r="BT45" i="55" s="1"/>
  <c r="AW25" i="55"/>
  <c r="BW45" i="55" s="1"/>
  <c r="AX25" i="55"/>
  <c r="AU26" i="55"/>
  <c r="BB55" i="55"/>
  <c r="AZ55" i="55"/>
  <c r="CH55" i="55" s="1"/>
  <c r="BA55" i="55"/>
  <c r="CK55" i="55" s="1"/>
  <c r="AY56" i="55"/>
  <c r="AN72" i="55"/>
  <c r="CO20" i="55" s="1"/>
  <c r="AO72" i="55"/>
  <c r="CR20" i="55" s="1"/>
  <c r="AP72" i="55"/>
  <c r="AM73" i="55"/>
  <c r="BD39" i="55"/>
  <c r="CA67" i="55" s="1"/>
  <c r="BE39" i="55"/>
  <c r="CD67" i="55" s="1"/>
  <c r="BF39" i="55"/>
  <c r="BC40" i="55"/>
  <c r="AR23" i="55"/>
  <c r="BT31" i="55" s="1"/>
  <c r="AS23" i="55"/>
  <c r="BW31" i="55" s="1"/>
  <c r="AT23" i="55"/>
  <c r="AQ24" i="55"/>
  <c r="AL56" i="55"/>
  <c r="AJ56" i="55"/>
  <c r="CH8" i="55" s="1"/>
  <c r="CG8" i="55" s="1"/>
  <c r="AK56" i="55"/>
  <c r="CK8" i="55" s="1"/>
  <c r="CJ8" i="55" s="1"/>
  <c r="AI57" i="55"/>
  <c r="AJ39" i="55"/>
  <c r="CA7" i="55" s="1"/>
  <c r="BZ7" i="55" s="1"/>
  <c r="AK39" i="55"/>
  <c r="CD7" i="55" s="1"/>
  <c r="CC7" i="55" s="1"/>
  <c r="AL39" i="55"/>
  <c r="AI40" i="55"/>
  <c r="BF55" i="55"/>
  <c r="BD55" i="55"/>
  <c r="CH67" i="55" s="1"/>
  <c r="BE55" i="55"/>
  <c r="CK67" i="55" s="1"/>
  <c r="BC56" i="55"/>
  <c r="AR40" i="55"/>
  <c r="CA32" i="55" s="1"/>
  <c r="AS40" i="55"/>
  <c r="CD32" i="55" s="1"/>
  <c r="AT40" i="55"/>
  <c r="AQ41" i="55"/>
  <c r="AJ72" i="55"/>
  <c r="CO8" i="55" s="1"/>
  <c r="CN8" i="55" s="1"/>
  <c r="AK72" i="55"/>
  <c r="CR8" i="55" s="1"/>
  <c r="CQ8" i="55" s="1"/>
  <c r="AL72" i="55"/>
  <c r="AI73" i="55"/>
  <c r="AY41" i="55"/>
  <c r="AZ40" i="55"/>
  <c r="CA56" i="55" s="1"/>
  <c r="BA40" i="55"/>
  <c r="CD56" i="55" s="1"/>
  <c r="BB40" i="55"/>
  <c r="AR72" i="55"/>
  <c r="CO32" i="55" s="1"/>
  <c r="AS72" i="55"/>
  <c r="CR32" i="55" s="1"/>
  <c r="AT72" i="55"/>
  <c r="AQ73" i="55"/>
  <c r="AM25" i="53"/>
  <c r="AM26" i="53" s="1"/>
  <c r="AP24" i="53"/>
  <c r="AN24" i="53"/>
  <c r="BT20" i="53" s="1"/>
  <c r="AY41" i="53"/>
  <c r="AY42" i="53" s="1"/>
  <c r="AZ40" i="53"/>
  <c r="CA56" i="53" s="1"/>
  <c r="AY24" i="53"/>
  <c r="AZ24" i="53" s="1"/>
  <c r="BT56" i="53" s="1"/>
  <c r="BA23" i="53"/>
  <c r="BW55" i="53" s="1"/>
  <c r="AZ23" i="53"/>
  <c r="BT55" i="53" s="1"/>
  <c r="BA40" i="53"/>
  <c r="CD56" i="53" s="1"/>
  <c r="CS6" i="54"/>
  <c r="CP6" i="54"/>
  <c r="AY24" i="54"/>
  <c r="AZ23" i="54"/>
  <c r="BT55" i="54" s="1"/>
  <c r="BA23" i="54"/>
  <c r="BW55" i="54" s="1"/>
  <c r="BB23" i="54"/>
  <c r="AJ55" i="54"/>
  <c r="CH7" i="54" s="1"/>
  <c r="CG7" i="54" s="1"/>
  <c r="AL55" i="54"/>
  <c r="AK55" i="54"/>
  <c r="CK7" i="54" s="1"/>
  <c r="CJ7" i="54" s="1"/>
  <c r="AI56" i="54"/>
  <c r="BE56" i="54"/>
  <c r="CK68" i="54" s="1"/>
  <c r="CJ68" i="54" s="1"/>
  <c r="BD56" i="54"/>
  <c r="CH68" i="54" s="1"/>
  <c r="CG68" i="54" s="1"/>
  <c r="BF56" i="54"/>
  <c r="BC57" i="54"/>
  <c r="AS55" i="54"/>
  <c r="CK31" i="54" s="1"/>
  <c r="AR55" i="54"/>
  <c r="CH31" i="54" s="1"/>
  <c r="AT55" i="54"/>
  <c r="AQ56" i="54"/>
  <c r="AV55" i="54"/>
  <c r="CH43" i="54" s="1"/>
  <c r="AW55" i="54"/>
  <c r="CK43" i="54" s="1"/>
  <c r="AX55" i="54"/>
  <c r="AU56" i="54"/>
  <c r="BH39" i="54"/>
  <c r="CA79" i="54" s="1"/>
  <c r="BI39" i="54"/>
  <c r="CD79" i="54" s="1"/>
  <c r="BJ39" i="54"/>
  <c r="BG40" i="54"/>
  <c r="AJ71" i="54"/>
  <c r="CO7" i="54" s="1"/>
  <c r="CN7" i="54" s="1"/>
  <c r="AK71" i="54"/>
  <c r="CR7" i="54" s="1"/>
  <c r="CQ7" i="54" s="1"/>
  <c r="AI72" i="54"/>
  <c r="AL71" i="54"/>
  <c r="AJ40" i="54"/>
  <c r="CA8" i="54" s="1"/>
  <c r="BZ8" i="54" s="1"/>
  <c r="AK40" i="54"/>
  <c r="CD8" i="54" s="1"/>
  <c r="CC8" i="54" s="1"/>
  <c r="AL40" i="54"/>
  <c r="AI41" i="54"/>
  <c r="AX23" i="54"/>
  <c r="AV23" i="54"/>
  <c r="BT43" i="54" s="1"/>
  <c r="AW23" i="54"/>
  <c r="BW43" i="54" s="1"/>
  <c r="AU24" i="54"/>
  <c r="AR39" i="54"/>
  <c r="CA31" i="54" s="1"/>
  <c r="AS39" i="54"/>
  <c r="CD31" i="54" s="1"/>
  <c r="AT39" i="54"/>
  <c r="AQ40" i="54"/>
  <c r="AZ56" i="54"/>
  <c r="CH56" i="54" s="1"/>
  <c r="CG56" i="54" s="1"/>
  <c r="BA56" i="54"/>
  <c r="CK56" i="54" s="1"/>
  <c r="CJ56" i="54" s="1"/>
  <c r="BB56" i="54"/>
  <c r="AY57" i="54"/>
  <c r="AN72" i="54"/>
  <c r="CO20" i="54" s="1"/>
  <c r="AO72" i="54"/>
  <c r="CR20" i="54" s="1"/>
  <c r="AP72" i="54"/>
  <c r="AM73" i="54"/>
  <c r="AV43" i="54"/>
  <c r="CA47" i="54" s="1"/>
  <c r="AW43" i="54"/>
  <c r="CD47" i="54" s="1"/>
  <c r="AX43" i="54"/>
  <c r="AU44" i="54"/>
  <c r="AZ40" i="54"/>
  <c r="CA56" i="54" s="1"/>
  <c r="BA40" i="54"/>
  <c r="CD56" i="54" s="1"/>
  <c r="BB40" i="54"/>
  <c r="AY41" i="54"/>
  <c r="BD23" i="54"/>
  <c r="BT67" i="54" s="1"/>
  <c r="BE23" i="54"/>
  <c r="BW67" i="54" s="1"/>
  <c r="BF23" i="54"/>
  <c r="BC24" i="54"/>
  <c r="AV9" i="54"/>
  <c r="BM45" i="54" s="1"/>
  <c r="BL45" i="54" s="1"/>
  <c r="AW9" i="54"/>
  <c r="BP45" i="54" s="1"/>
  <c r="BO45" i="54" s="1"/>
  <c r="AX9" i="54"/>
  <c r="AU10" i="54"/>
  <c r="AL25" i="54"/>
  <c r="AJ25" i="54"/>
  <c r="BT9" i="54" s="1"/>
  <c r="AK25" i="54"/>
  <c r="BW9" i="54" s="1"/>
  <c r="AI26" i="54"/>
  <c r="AZ7" i="54"/>
  <c r="BM55" i="54" s="1"/>
  <c r="AY8" i="54"/>
  <c r="BA7" i="54"/>
  <c r="BP55" i="54" s="1"/>
  <c r="BB7" i="54"/>
  <c r="BH7" i="54"/>
  <c r="BM79" i="54" s="1"/>
  <c r="BI7" i="54"/>
  <c r="BP79" i="54" s="1"/>
  <c r="BJ7" i="54"/>
  <c r="BG8" i="54"/>
  <c r="BI24" i="54"/>
  <c r="BW80" i="54" s="1"/>
  <c r="BV80" i="54" s="1"/>
  <c r="BH24" i="54"/>
  <c r="BT80" i="54" s="1"/>
  <c r="BS80" i="54" s="1"/>
  <c r="BJ24" i="54"/>
  <c r="BG25" i="54"/>
  <c r="BF8" i="54"/>
  <c r="BD8" i="54"/>
  <c r="BM68" i="54" s="1"/>
  <c r="BE8" i="54"/>
  <c r="BP68" i="54" s="1"/>
  <c r="BC9" i="54"/>
  <c r="AT71" i="54"/>
  <c r="AR71" i="54"/>
  <c r="CO31" i="54" s="1"/>
  <c r="AS71" i="54"/>
  <c r="CR31" i="54" s="1"/>
  <c r="AQ72" i="54"/>
  <c r="AR23" i="54"/>
  <c r="BT31" i="54" s="1"/>
  <c r="AT23" i="54"/>
  <c r="AS23" i="54"/>
  <c r="BW31" i="54" s="1"/>
  <c r="AQ24" i="54"/>
  <c r="BH56" i="54"/>
  <c r="CH80" i="54" s="1"/>
  <c r="CG80" i="54" s="1"/>
  <c r="BI56" i="54"/>
  <c r="CK80" i="54" s="1"/>
  <c r="CJ80" i="54" s="1"/>
  <c r="BJ56" i="54"/>
  <c r="BG57" i="54"/>
  <c r="AN40" i="54"/>
  <c r="CA20" i="54" s="1"/>
  <c r="AO40" i="54"/>
  <c r="CD20" i="54" s="1"/>
  <c r="AP40" i="54"/>
  <c r="AM41" i="54"/>
  <c r="AN56" i="54"/>
  <c r="CH20" i="54" s="1"/>
  <c r="AO56" i="54"/>
  <c r="CK20" i="54" s="1"/>
  <c r="AP56" i="54"/>
  <c r="AM57" i="54"/>
  <c r="AN25" i="54"/>
  <c r="BT21" i="54" s="1"/>
  <c r="AO25" i="54"/>
  <c r="BW21" i="54" s="1"/>
  <c r="AP25" i="54"/>
  <c r="AM26" i="54"/>
  <c r="BB7" i="53"/>
  <c r="AY8" i="53"/>
  <c r="AZ8" i="53" s="1"/>
  <c r="BM56" i="53" s="1"/>
  <c r="AZ7" i="53"/>
  <c r="BM55" i="53" s="1"/>
  <c r="AK25" i="53"/>
  <c r="BW9" i="53" s="1"/>
  <c r="AL25" i="53"/>
  <c r="AJ25" i="53"/>
  <c r="BT9" i="53" s="1"/>
  <c r="AI26" i="53"/>
  <c r="BH24" i="53"/>
  <c r="BT80" i="53" s="1"/>
  <c r="BS80" i="53" s="1"/>
  <c r="BI24" i="53"/>
  <c r="BW80" i="53" s="1"/>
  <c r="BV80" i="53" s="1"/>
  <c r="BJ24" i="53"/>
  <c r="BG25" i="53"/>
  <c r="AR39" i="53"/>
  <c r="CA31" i="53" s="1"/>
  <c r="AS39" i="53"/>
  <c r="CD31" i="53" s="1"/>
  <c r="AT39" i="53"/>
  <c r="AQ40" i="53"/>
  <c r="BF41" i="53"/>
  <c r="BD41" i="53"/>
  <c r="CA69" i="53" s="1"/>
  <c r="BE41" i="53"/>
  <c r="CD69" i="53" s="1"/>
  <c r="BC42" i="53"/>
  <c r="AT71" i="53"/>
  <c r="AR71" i="53"/>
  <c r="CO31" i="53" s="1"/>
  <c r="AS71" i="53"/>
  <c r="CR31" i="53" s="1"/>
  <c r="AQ72" i="53"/>
  <c r="BH7" i="53"/>
  <c r="BM79" i="53" s="1"/>
  <c r="BI7" i="53"/>
  <c r="BP79" i="53" s="1"/>
  <c r="BJ7" i="53"/>
  <c r="BG8" i="53"/>
  <c r="AV9" i="53"/>
  <c r="BM45" i="53" s="1"/>
  <c r="BL45" i="53" s="1"/>
  <c r="AW9" i="53"/>
  <c r="BP45" i="53" s="1"/>
  <c r="BO45" i="53" s="1"/>
  <c r="AX9" i="53"/>
  <c r="AU10" i="53"/>
  <c r="BE56" i="53"/>
  <c r="CK68" i="53" s="1"/>
  <c r="CJ68" i="53" s="1"/>
  <c r="BF56" i="53"/>
  <c r="BD56" i="53"/>
  <c r="CH68" i="53" s="1"/>
  <c r="CG68" i="53" s="1"/>
  <c r="BC57" i="53"/>
  <c r="AJ71" i="53"/>
  <c r="CO7" i="53" s="1"/>
  <c r="CN7" i="53" s="1"/>
  <c r="AK71" i="53"/>
  <c r="CR7" i="53" s="1"/>
  <c r="CQ7" i="53" s="1"/>
  <c r="AL71" i="53"/>
  <c r="AI72" i="53"/>
  <c r="BD7" i="53"/>
  <c r="BM67" i="53" s="1"/>
  <c r="BE7" i="53"/>
  <c r="BP67" i="53" s="1"/>
  <c r="BF7" i="53"/>
  <c r="BC8" i="53"/>
  <c r="AI41" i="53"/>
  <c r="AJ40" i="53"/>
  <c r="CA8" i="53" s="1"/>
  <c r="BZ8" i="53" s="1"/>
  <c r="AK40" i="53"/>
  <c r="CD8" i="53" s="1"/>
  <c r="CC8" i="53" s="1"/>
  <c r="AL40" i="53"/>
  <c r="AJ55" i="53"/>
  <c r="CH7" i="53" s="1"/>
  <c r="CG7" i="53" s="1"/>
  <c r="AK55" i="53"/>
  <c r="CK7" i="53" s="1"/>
  <c r="CJ7" i="53" s="1"/>
  <c r="AL55" i="53"/>
  <c r="AI56" i="53"/>
  <c r="AP56" i="53"/>
  <c r="AN56" i="53"/>
  <c r="CH20" i="53" s="1"/>
  <c r="AO56" i="53"/>
  <c r="CK20" i="53" s="1"/>
  <c r="AM57" i="53"/>
  <c r="BH56" i="53"/>
  <c r="CH80" i="53" s="1"/>
  <c r="CG80" i="53" s="1"/>
  <c r="BI56" i="53"/>
  <c r="CK80" i="53" s="1"/>
  <c r="CJ80" i="53" s="1"/>
  <c r="BJ56" i="53"/>
  <c r="BG57" i="53"/>
  <c r="AV55" i="53"/>
  <c r="CH43" i="53" s="1"/>
  <c r="AW55" i="53"/>
  <c r="CK43" i="53" s="1"/>
  <c r="AX55" i="53"/>
  <c r="AU56" i="53"/>
  <c r="AR23" i="53"/>
  <c r="BT31" i="53" s="1"/>
  <c r="AS23" i="53"/>
  <c r="BW31" i="53" s="1"/>
  <c r="AT23" i="53"/>
  <c r="AQ24" i="53"/>
  <c r="BB56" i="53"/>
  <c r="AZ56" i="53"/>
  <c r="CH56" i="53" s="1"/>
  <c r="BA56" i="53"/>
  <c r="CK56" i="53" s="1"/>
  <c r="AY57" i="53"/>
  <c r="AS55" i="53"/>
  <c r="CK31" i="53" s="1"/>
  <c r="AR55" i="53"/>
  <c r="CH31" i="53" s="1"/>
  <c r="AT55" i="53"/>
  <c r="AQ56" i="53"/>
  <c r="BD23" i="53"/>
  <c r="BT67" i="53" s="1"/>
  <c r="BE23" i="53"/>
  <c r="BW67" i="53" s="1"/>
  <c r="BF23" i="53"/>
  <c r="BC24" i="53"/>
  <c r="BH39" i="53"/>
  <c r="CA79" i="53" s="1"/>
  <c r="BI39" i="53"/>
  <c r="CD79" i="53" s="1"/>
  <c r="BJ39" i="53"/>
  <c r="BG40" i="53"/>
  <c r="AN71" i="53"/>
  <c r="CO19" i="53" s="1"/>
  <c r="AO71" i="53"/>
  <c r="CR19" i="53" s="1"/>
  <c r="AP71" i="53"/>
  <c r="AM72" i="53"/>
  <c r="AW23" i="53"/>
  <c r="BW43" i="53" s="1"/>
  <c r="AV23" i="53"/>
  <c r="BT43" i="53" s="1"/>
  <c r="AX23" i="53"/>
  <c r="AU24" i="53"/>
  <c r="AN40" i="53"/>
  <c r="CA20" i="53" s="1"/>
  <c r="AO40" i="53"/>
  <c r="CD20" i="53" s="1"/>
  <c r="AP40" i="53"/>
  <c r="AM41" i="53"/>
  <c r="E84" i="19"/>
  <c r="M84" i="19" s="1"/>
  <c r="Y77" i="19"/>
  <c r="R78" i="19" s="1"/>
  <c r="AB77" i="19"/>
  <c r="BE30" i="36"/>
  <c r="BF30" i="36" s="1"/>
  <c r="K30" i="36" s="1"/>
  <c r="W30" i="36" s="1"/>
  <c r="AH31" i="36" s="1"/>
  <c r="AT31" i="36" s="1"/>
  <c r="AR31" i="36"/>
  <c r="BS9" i="62" l="1"/>
  <c r="AN41" i="56"/>
  <c r="CA21" i="56" s="1"/>
  <c r="AO41" i="56"/>
  <c r="CD21" i="56" s="1"/>
  <c r="AP41" i="56"/>
  <c r="BS9" i="54"/>
  <c r="BV9" i="62"/>
  <c r="AY10" i="58"/>
  <c r="BB10" i="58" s="1"/>
  <c r="AZ9" i="58"/>
  <c r="BM57" i="58" s="1"/>
  <c r="BL57" i="58" s="1"/>
  <c r="BA9" i="58"/>
  <c r="BP57" i="58" s="1"/>
  <c r="BO57" i="58" s="1"/>
  <c r="CC9" i="61"/>
  <c r="BE42" i="54"/>
  <c r="CD70" i="54" s="1"/>
  <c r="BF42" i="54"/>
  <c r="BD42" i="54"/>
  <c r="CA70" i="54" s="1"/>
  <c r="BS9" i="53"/>
  <c r="BV9" i="53"/>
  <c r="BA42" i="57"/>
  <c r="CD58" i="57" s="1"/>
  <c r="BB42" i="57"/>
  <c r="AZ42" i="57"/>
  <c r="CA58" i="57" s="1"/>
  <c r="AV9" i="62"/>
  <c r="BM45" i="62" s="1"/>
  <c r="BL45" i="62" s="1"/>
  <c r="AW9" i="62"/>
  <c r="BP45" i="62" s="1"/>
  <c r="BO45" i="62" s="1"/>
  <c r="AX9" i="62"/>
  <c r="BZ9" i="61"/>
  <c r="BV9" i="54"/>
  <c r="AP10" i="54"/>
  <c r="AO10" i="54"/>
  <c r="BP22" i="54" s="1"/>
  <c r="BO22" i="54" s="1"/>
  <c r="AN10" i="54"/>
  <c r="BM22" i="54" s="1"/>
  <c r="BL22" i="54" s="1"/>
  <c r="AM11" i="54"/>
  <c r="AI12" i="54"/>
  <c r="AJ11" i="54"/>
  <c r="BM11" i="54" s="1"/>
  <c r="BL11" i="54" s="1"/>
  <c r="AK11" i="54"/>
  <c r="BP11" i="54" s="1"/>
  <c r="BO11" i="54" s="1"/>
  <c r="AL11" i="54"/>
  <c r="AO9" i="62"/>
  <c r="BP21" i="62" s="1"/>
  <c r="BO21" i="62" s="1"/>
  <c r="AP9" i="62"/>
  <c r="AN9" i="62"/>
  <c r="BM21" i="62" s="1"/>
  <c r="BL21" i="62" s="1"/>
  <c r="AM10" i="62"/>
  <c r="AL11" i="62"/>
  <c r="AI12" i="62"/>
  <c r="AJ11" i="62"/>
  <c r="BM11" i="62" s="1"/>
  <c r="BL11" i="62" s="1"/>
  <c r="AK11" i="62"/>
  <c r="BP11" i="62" s="1"/>
  <c r="BO11" i="62" s="1"/>
  <c r="AI13" i="56"/>
  <c r="AJ12" i="56"/>
  <c r="BM12" i="56" s="1"/>
  <c r="BL12" i="56" s="1"/>
  <c r="AK12" i="56"/>
  <c r="BP12" i="56" s="1"/>
  <c r="BO12" i="56" s="1"/>
  <c r="AL12" i="56"/>
  <c r="AM11" i="59"/>
  <c r="AP10" i="59"/>
  <c r="AN10" i="59"/>
  <c r="BM22" i="59" s="1"/>
  <c r="BL22" i="59" s="1"/>
  <c r="AO10" i="59"/>
  <c r="BP22" i="59" s="1"/>
  <c r="BO22" i="59" s="1"/>
  <c r="AL11" i="59"/>
  <c r="AJ11" i="59"/>
  <c r="BM11" i="59" s="1"/>
  <c r="BL11" i="59" s="1"/>
  <c r="AK11" i="59"/>
  <c r="BP11" i="59" s="1"/>
  <c r="BO11" i="59" s="1"/>
  <c r="AI12" i="59"/>
  <c r="AQ10" i="62"/>
  <c r="AS9" i="62"/>
  <c r="BP33" i="62" s="1"/>
  <c r="BO33" i="62" s="1"/>
  <c r="AR9" i="62"/>
  <c r="BM33" i="62" s="1"/>
  <c r="BL33" i="62" s="1"/>
  <c r="AT9" i="62"/>
  <c r="AS9" i="54"/>
  <c r="BP33" i="54" s="1"/>
  <c r="BO33" i="54" s="1"/>
  <c r="AQ10" i="54"/>
  <c r="AT9" i="54"/>
  <c r="AR9" i="54"/>
  <c r="BM33" i="54" s="1"/>
  <c r="BL33" i="54" s="1"/>
  <c r="AT9" i="55"/>
  <c r="AS9" i="55"/>
  <c r="BP33" i="55" s="1"/>
  <c r="BO33" i="55" s="1"/>
  <c r="AR9" i="55"/>
  <c r="BM33" i="55" s="1"/>
  <c r="BL33" i="55" s="1"/>
  <c r="AQ10" i="55"/>
  <c r="AR9" i="58"/>
  <c r="BM33" i="58" s="1"/>
  <c r="BL33" i="58" s="1"/>
  <c r="AS9" i="58"/>
  <c r="BP33" i="58" s="1"/>
  <c r="BO33" i="58" s="1"/>
  <c r="AT9" i="58"/>
  <c r="AQ10" i="58"/>
  <c r="AN13" i="53"/>
  <c r="BM25" i="53" s="1"/>
  <c r="BL25" i="53" s="1"/>
  <c r="AO13" i="53"/>
  <c r="BP25" i="53" s="1"/>
  <c r="BO25" i="53" s="1"/>
  <c r="AP13" i="53"/>
  <c r="AM14" i="53"/>
  <c r="AI12" i="58"/>
  <c r="AJ11" i="58"/>
  <c r="BM11" i="58" s="1"/>
  <c r="BL11" i="58" s="1"/>
  <c r="AK11" i="58"/>
  <c r="BP11" i="58" s="1"/>
  <c r="BO11" i="58" s="1"/>
  <c r="AL11" i="58"/>
  <c r="AQ10" i="53"/>
  <c r="AR9" i="53"/>
  <c r="BM33" i="53" s="1"/>
  <c r="BL33" i="53" s="1"/>
  <c r="AS9" i="53"/>
  <c r="BP33" i="53" s="1"/>
  <c r="BO33" i="53" s="1"/>
  <c r="AT9" i="53"/>
  <c r="AT9" i="60"/>
  <c r="AS9" i="60"/>
  <c r="BP33" i="60" s="1"/>
  <c r="BO33" i="60" s="1"/>
  <c r="AR9" i="60"/>
  <c r="BM33" i="60" s="1"/>
  <c r="BL33" i="60" s="1"/>
  <c r="AQ10" i="60"/>
  <c r="AM12" i="57"/>
  <c r="AN11" i="57"/>
  <c r="BM23" i="57" s="1"/>
  <c r="BL23" i="57" s="1"/>
  <c r="AO11" i="57"/>
  <c r="BP23" i="57" s="1"/>
  <c r="BO23" i="57" s="1"/>
  <c r="AP11" i="57"/>
  <c r="AQ10" i="57"/>
  <c r="AT9" i="57"/>
  <c r="AS9" i="57"/>
  <c r="BP33" i="57" s="1"/>
  <c r="BO33" i="57" s="1"/>
  <c r="AR9" i="57"/>
  <c r="BM33" i="57" s="1"/>
  <c r="BL33" i="57" s="1"/>
  <c r="AI12" i="57"/>
  <c r="AJ11" i="57"/>
  <c r="BM11" i="57" s="1"/>
  <c r="BL11" i="57" s="1"/>
  <c r="AK11" i="57"/>
  <c r="BP11" i="57" s="1"/>
  <c r="BO11" i="57" s="1"/>
  <c r="AL11" i="57"/>
  <c r="AU10" i="57"/>
  <c r="AX9" i="57"/>
  <c r="AV9" i="57"/>
  <c r="BM45" i="57" s="1"/>
  <c r="BL45" i="57" s="1"/>
  <c r="AW9" i="57"/>
  <c r="BP45" i="57" s="1"/>
  <c r="BO45" i="57" s="1"/>
  <c r="BB9" i="63"/>
  <c r="BA9" i="63"/>
  <c r="BP57" i="63" s="1"/>
  <c r="AZ9" i="63"/>
  <c r="BM57" i="63" s="1"/>
  <c r="AY10" i="63"/>
  <c r="BF9" i="58"/>
  <c r="BE9" i="58"/>
  <c r="BP69" i="58" s="1"/>
  <c r="BD9" i="58"/>
  <c r="BM69" i="58" s="1"/>
  <c r="BC10" i="58"/>
  <c r="BA9" i="60"/>
  <c r="BP57" i="60" s="1"/>
  <c r="BO57" i="60" s="1"/>
  <c r="AZ9" i="60"/>
  <c r="BM57" i="60" s="1"/>
  <c r="BL57" i="60" s="1"/>
  <c r="BB9" i="60"/>
  <c r="AY10" i="60"/>
  <c r="BD41" i="63"/>
  <c r="CA69" i="63" s="1"/>
  <c r="BE41" i="63"/>
  <c r="CD69" i="63" s="1"/>
  <c r="BF41" i="63"/>
  <c r="BC42" i="63"/>
  <c r="AN9" i="63"/>
  <c r="BM21" i="63" s="1"/>
  <c r="AM10" i="63"/>
  <c r="AP9" i="63"/>
  <c r="AO9" i="63"/>
  <c r="BP21" i="63" s="1"/>
  <c r="AM43" i="56"/>
  <c r="AP42" i="56"/>
  <c r="AO42" i="56"/>
  <c r="CD22" i="56" s="1"/>
  <c r="AN42" i="56"/>
  <c r="CA22" i="56" s="1"/>
  <c r="AU10" i="63"/>
  <c r="AV9" i="63"/>
  <c r="BM45" i="63" s="1"/>
  <c r="BL45" i="63" s="1"/>
  <c r="AW9" i="63"/>
  <c r="BP45" i="63" s="1"/>
  <c r="BO45" i="63" s="1"/>
  <c r="AX9" i="63"/>
  <c r="AX25" i="58"/>
  <c r="AW25" i="58"/>
  <c r="BW45" i="58" s="1"/>
  <c r="AV25" i="58"/>
  <c r="BT45" i="58" s="1"/>
  <c r="AU26" i="58"/>
  <c r="AL42" i="61"/>
  <c r="AJ42" i="61"/>
  <c r="CA10" i="61" s="1"/>
  <c r="AK42" i="61"/>
  <c r="CD10" i="61" s="1"/>
  <c r="AI43" i="61"/>
  <c r="AW41" i="53"/>
  <c r="CD45" i="53" s="1"/>
  <c r="AV41" i="53"/>
  <c r="CA45" i="53" s="1"/>
  <c r="AX41" i="53"/>
  <c r="AU42" i="53"/>
  <c r="AR10" i="63"/>
  <c r="BM34" i="63" s="1"/>
  <c r="BL34" i="63" s="1"/>
  <c r="AQ11" i="63"/>
  <c r="AS10" i="63"/>
  <c r="BP34" i="63" s="1"/>
  <c r="BO34" i="63" s="1"/>
  <c r="AT10" i="63"/>
  <c r="AX9" i="58"/>
  <c r="AV9" i="58"/>
  <c r="BM45" i="58" s="1"/>
  <c r="BL45" i="58" s="1"/>
  <c r="AU10" i="58"/>
  <c r="AW9" i="58"/>
  <c r="BP45" i="58" s="1"/>
  <c r="BO45" i="58" s="1"/>
  <c r="BD11" i="55"/>
  <c r="BM71" i="55" s="1"/>
  <c r="BL71" i="55" s="1"/>
  <c r="BE11" i="55"/>
  <c r="BP71" i="55" s="1"/>
  <c r="BO71" i="55" s="1"/>
  <c r="BC12" i="55"/>
  <c r="BF11" i="55"/>
  <c r="AU43" i="62"/>
  <c r="AV42" i="62"/>
  <c r="CA46" i="62" s="1"/>
  <c r="AX42" i="62"/>
  <c r="AW42" i="62"/>
  <c r="CD46" i="62" s="1"/>
  <c r="AM13" i="58"/>
  <c r="AP12" i="58"/>
  <c r="AN12" i="58"/>
  <c r="BM24" i="58" s="1"/>
  <c r="BL24" i="58" s="1"/>
  <c r="AO12" i="58"/>
  <c r="BP24" i="58" s="1"/>
  <c r="BO24" i="58" s="1"/>
  <c r="AK11" i="63"/>
  <c r="BP11" i="63" s="1"/>
  <c r="BO11" i="63" s="1"/>
  <c r="AL11" i="63"/>
  <c r="AI12" i="63"/>
  <c r="AJ11" i="63"/>
  <c r="BM11" i="63" s="1"/>
  <c r="BL11" i="63" s="1"/>
  <c r="AY44" i="57"/>
  <c r="AZ43" i="57"/>
  <c r="CA59" i="57" s="1"/>
  <c r="BA43" i="57"/>
  <c r="CD59" i="57" s="1"/>
  <c r="BB43" i="57"/>
  <c r="AV9" i="60"/>
  <c r="BM45" i="60" s="1"/>
  <c r="BL45" i="60" s="1"/>
  <c r="AU10" i="60"/>
  <c r="AW9" i="60"/>
  <c r="BP45" i="60" s="1"/>
  <c r="BO45" i="60" s="1"/>
  <c r="AX9" i="60"/>
  <c r="AL11" i="60"/>
  <c r="AI12" i="60"/>
  <c r="AJ11" i="60"/>
  <c r="BM11" i="60" s="1"/>
  <c r="BL11" i="60" s="1"/>
  <c r="AK11" i="60"/>
  <c r="BP11" i="60" s="1"/>
  <c r="BO11" i="60" s="1"/>
  <c r="BD41" i="60"/>
  <c r="CA69" i="60" s="1"/>
  <c r="BE41" i="60"/>
  <c r="CD69" i="60" s="1"/>
  <c r="BF41" i="60"/>
  <c r="BC42" i="60"/>
  <c r="AM10" i="60"/>
  <c r="AP9" i="60"/>
  <c r="AN9" i="60"/>
  <c r="BM21" i="60" s="1"/>
  <c r="AO9" i="60"/>
  <c r="BP21" i="60" s="1"/>
  <c r="BI41" i="55"/>
  <c r="CD81" i="55" s="1"/>
  <c r="BJ41" i="55"/>
  <c r="BH41" i="55"/>
  <c r="CA81" i="55" s="1"/>
  <c r="BG42" i="55"/>
  <c r="AU10" i="55"/>
  <c r="AX9" i="55"/>
  <c r="AV9" i="55"/>
  <c r="BM45" i="55" s="1"/>
  <c r="BL45" i="55" s="1"/>
  <c r="AW9" i="55"/>
  <c r="BP45" i="55" s="1"/>
  <c r="BO45" i="55" s="1"/>
  <c r="AM58" i="55"/>
  <c r="AO57" i="55"/>
  <c r="CK21" i="55" s="1"/>
  <c r="AN57" i="55"/>
  <c r="CH21" i="55" s="1"/>
  <c r="AP57" i="55"/>
  <c r="BJ42" i="58"/>
  <c r="BI42" i="58"/>
  <c r="CD82" i="58" s="1"/>
  <c r="BH42" i="58"/>
  <c r="CA82" i="58" s="1"/>
  <c r="BG43" i="58"/>
  <c r="AO11" i="55"/>
  <c r="BP23" i="55" s="1"/>
  <c r="BO23" i="55" s="1"/>
  <c r="AP11" i="55"/>
  <c r="AM12" i="55"/>
  <c r="AN11" i="55"/>
  <c r="BM23" i="55" s="1"/>
  <c r="BL23" i="55" s="1"/>
  <c r="AY10" i="55"/>
  <c r="BA9" i="55"/>
  <c r="BP57" i="55" s="1"/>
  <c r="BO57" i="55" s="1"/>
  <c r="BB9" i="55"/>
  <c r="AZ9" i="55"/>
  <c r="BM57" i="55" s="1"/>
  <c r="BL57" i="55" s="1"/>
  <c r="AK40" i="63"/>
  <c r="CD8" i="63" s="1"/>
  <c r="CC8" i="63" s="1"/>
  <c r="AJ40" i="63"/>
  <c r="CA8" i="63" s="1"/>
  <c r="BZ8" i="63" s="1"/>
  <c r="AI41" i="63"/>
  <c r="AI42" i="63" s="1"/>
  <c r="BH41" i="63"/>
  <c r="CA81" i="63" s="1"/>
  <c r="BZ81" i="63" s="1"/>
  <c r="BI41" i="63"/>
  <c r="CD81" i="63" s="1"/>
  <c r="CC81" i="63" s="1"/>
  <c r="BJ41" i="63"/>
  <c r="BG42" i="63"/>
  <c r="AR41" i="63"/>
  <c r="CA33" i="63" s="1"/>
  <c r="AS41" i="63"/>
  <c r="CD33" i="63" s="1"/>
  <c r="AT41" i="63"/>
  <c r="AQ42" i="63"/>
  <c r="BI57" i="63"/>
  <c r="CK81" i="63" s="1"/>
  <c r="CJ81" i="63" s="1"/>
  <c r="BH57" i="63"/>
  <c r="CH81" i="63" s="1"/>
  <c r="CG81" i="63" s="1"/>
  <c r="BJ57" i="63"/>
  <c r="BG58" i="63"/>
  <c r="AS56" i="63"/>
  <c r="CK32" i="63" s="1"/>
  <c r="AR56" i="63"/>
  <c r="CH32" i="63" s="1"/>
  <c r="AT56" i="63"/>
  <c r="AQ57" i="63"/>
  <c r="AV42" i="63"/>
  <c r="CA46" i="63" s="1"/>
  <c r="BZ46" i="63" s="1"/>
  <c r="AW42" i="63"/>
  <c r="CD46" i="63" s="1"/>
  <c r="CC46" i="63" s="1"/>
  <c r="AX42" i="63"/>
  <c r="AU43" i="63"/>
  <c r="AX26" i="63"/>
  <c r="AV26" i="63"/>
  <c r="BT46" i="63" s="1"/>
  <c r="BS46" i="63" s="1"/>
  <c r="AW26" i="63"/>
  <c r="BW46" i="63" s="1"/>
  <c r="BV46" i="63" s="1"/>
  <c r="AU27" i="63"/>
  <c r="BA24" i="63"/>
  <c r="BW56" i="63" s="1"/>
  <c r="BV56" i="63" s="1"/>
  <c r="BB24" i="63"/>
  <c r="AZ24" i="63"/>
  <c r="BT56" i="63" s="1"/>
  <c r="BS56" i="63" s="1"/>
  <c r="AY25" i="63"/>
  <c r="AZ40" i="63"/>
  <c r="CA56" i="63" s="1"/>
  <c r="BA40" i="63"/>
  <c r="CD56" i="63" s="1"/>
  <c r="BB40" i="63"/>
  <c r="AY41" i="63"/>
  <c r="BE56" i="63"/>
  <c r="CK68" i="63" s="1"/>
  <c r="CJ68" i="63" s="1"/>
  <c r="BD56" i="63"/>
  <c r="CH68" i="63" s="1"/>
  <c r="CG68" i="63" s="1"/>
  <c r="BF56" i="63"/>
  <c r="BC57" i="63"/>
  <c r="AR72" i="63"/>
  <c r="CO32" i="63" s="1"/>
  <c r="CN32" i="63" s="1"/>
  <c r="AS72" i="63"/>
  <c r="CR32" i="63" s="1"/>
  <c r="CQ32" i="63" s="1"/>
  <c r="AT72" i="63"/>
  <c r="AQ73" i="63"/>
  <c r="BD10" i="63"/>
  <c r="BM70" i="63" s="1"/>
  <c r="BL70" i="63" s="1"/>
  <c r="BE10" i="63"/>
  <c r="BP70" i="63" s="1"/>
  <c r="BO70" i="63" s="1"/>
  <c r="BF10" i="63"/>
  <c r="BC11" i="63"/>
  <c r="AO24" i="63"/>
  <c r="BW20" i="63" s="1"/>
  <c r="AP24" i="63"/>
  <c r="AN24" i="63"/>
  <c r="BT20" i="63" s="1"/>
  <c r="AM25" i="63"/>
  <c r="BD24" i="63"/>
  <c r="BT68" i="63" s="1"/>
  <c r="BS68" i="63" s="1"/>
  <c r="BE24" i="63"/>
  <c r="BW68" i="63" s="1"/>
  <c r="BV68" i="63" s="1"/>
  <c r="BF24" i="63"/>
  <c r="BC25" i="63"/>
  <c r="AW57" i="63"/>
  <c r="CK45" i="63" s="1"/>
  <c r="CJ45" i="63" s="1"/>
  <c r="AV57" i="63"/>
  <c r="CH45" i="63" s="1"/>
  <c r="CG45" i="63" s="1"/>
  <c r="AX57" i="63"/>
  <c r="AU58" i="63"/>
  <c r="BH24" i="63"/>
  <c r="BT80" i="63" s="1"/>
  <c r="BS80" i="63" s="1"/>
  <c r="BI24" i="63"/>
  <c r="BW80" i="63" s="1"/>
  <c r="BV80" i="63" s="1"/>
  <c r="BJ24" i="63"/>
  <c r="BG25" i="63"/>
  <c r="AZ56" i="63"/>
  <c r="CH56" i="63" s="1"/>
  <c r="BA56" i="63"/>
  <c r="CK56" i="63" s="1"/>
  <c r="BB56" i="63"/>
  <c r="AY57" i="63"/>
  <c r="AN41" i="63"/>
  <c r="CA21" i="63" s="1"/>
  <c r="AO41" i="63"/>
  <c r="CD21" i="63" s="1"/>
  <c r="AP41" i="63"/>
  <c r="AM42" i="63"/>
  <c r="BH8" i="63"/>
  <c r="BM80" i="63" s="1"/>
  <c r="BI8" i="63"/>
  <c r="BP80" i="63" s="1"/>
  <c r="BJ8" i="63"/>
  <c r="BG9" i="63"/>
  <c r="AJ74" i="63"/>
  <c r="CO10" i="63" s="1"/>
  <c r="CN10" i="63" s="1"/>
  <c r="AK74" i="63"/>
  <c r="CR10" i="63" s="1"/>
  <c r="CQ10" i="63" s="1"/>
  <c r="AL74" i="63"/>
  <c r="AI75" i="63"/>
  <c r="AR26" i="63"/>
  <c r="BT34" i="63" s="1"/>
  <c r="AS26" i="63"/>
  <c r="BW34" i="63" s="1"/>
  <c r="AT26" i="63"/>
  <c r="AQ27" i="63"/>
  <c r="AJ24" i="63"/>
  <c r="BT8" i="63" s="1"/>
  <c r="BS8" i="63" s="1"/>
  <c r="AK24" i="63"/>
  <c r="BW8" i="63" s="1"/>
  <c r="BV8" i="63" s="1"/>
  <c r="AL24" i="63"/>
  <c r="AI25" i="63"/>
  <c r="AN73" i="63"/>
  <c r="CO21" i="63" s="1"/>
  <c r="AO73" i="63"/>
  <c r="CR21" i="63" s="1"/>
  <c r="AP73" i="63"/>
  <c r="AM74" i="63"/>
  <c r="AJ58" i="63"/>
  <c r="CH10" i="63" s="1"/>
  <c r="CG10" i="63" s="1"/>
  <c r="AK58" i="63"/>
  <c r="CK10" i="63" s="1"/>
  <c r="CJ10" i="63" s="1"/>
  <c r="AL58" i="63"/>
  <c r="AI59" i="63"/>
  <c r="AN56" i="63"/>
  <c r="CH20" i="63" s="1"/>
  <c r="CG20" i="63" s="1"/>
  <c r="AO56" i="63"/>
  <c r="CK20" i="63" s="1"/>
  <c r="CJ20" i="63" s="1"/>
  <c r="AP56" i="63"/>
  <c r="AM57" i="63"/>
  <c r="BA57" i="62"/>
  <c r="CK57" i="62" s="1"/>
  <c r="CJ57" i="62" s="1"/>
  <c r="AZ41" i="62"/>
  <c r="CA57" i="62" s="1"/>
  <c r="BB57" i="62"/>
  <c r="AZ57" i="62"/>
  <c r="CH57" i="62" s="1"/>
  <c r="CG57" i="62" s="1"/>
  <c r="AY9" i="62"/>
  <c r="BB9" i="62" s="1"/>
  <c r="AZ8" i="62"/>
  <c r="BM56" i="62" s="1"/>
  <c r="BA8" i="62"/>
  <c r="BP56" i="62" s="1"/>
  <c r="AY42" i="62"/>
  <c r="AY43" i="62" s="1"/>
  <c r="BA41" i="62"/>
  <c r="CD57" i="62" s="1"/>
  <c r="BD42" i="62"/>
  <c r="CA70" i="62" s="1"/>
  <c r="BE42" i="62"/>
  <c r="CD70" i="62" s="1"/>
  <c r="BF42" i="62"/>
  <c r="BC43" i="62"/>
  <c r="BI40" i="62"/>
  <c r="CD80" i="62" s="1"/>
  <c r="BJ40" i="62"/>
  <c r="BH40" i="62"/>
  <c r="CA80" i="62" s="1"/>
  <c r="BG41" i="62"/>
  <c r="AS24" i="62"/>
  <c r="BW32" i="62" s="1"/>
  <c r="AT24" i="62"/>
  <c r="AR24" i="62"/>
  <c r="BT32" i="62" s="1"/>
  <c r="AQ25" i="62"/>
  <c r="AV24" i="62"/>
  <c r="BT44" i="62" s="1"/>
  <c r="AW24" i="62"/>
  <c r="BW44" i="62" s="1"/>
  <c r="AX24" i="62"/>
  <c r="AU25" i="62"/>
  <c r="AV10" i="62"/>
  <c r="BM46" i="62" s="1"/>
  <c r="BL46" i="62" s="1"/>
  <c r="AW10" i="62"/>
  <c r="BP46" i="62" s="1"/>
  <c r="BO46" i="62" s="1"/>
  <c r="AX10" i="62"/>
  <c r="AU11" i="62"/>
  <c r="AZ58" i="62"/>
  <c r="CH58" i="62" s="1"/>
  <c r="CG58" i="62" s="1"/>
  <c r="BA58" i="62"/>
  <c r="CK58" i="62" s="1"/>
  <c r="CJ58" i="62" s="1"/>
  <c r="BB58" i="62"/>
  <c r="AY59" i="62"/>
  <c r="AR40" i="62"/>
  <c r="CA32" i="62" s="1"/>
  <c r="AS40" i="62"/>
  <c r="CD32" i="62" s="1"/>
  <c r="AT40" i="62"/>
  <c r="AQ41" i="62"/>
  <c r="AK41" i="62"/>
  <c r="CD9" i="62" s="1"/>
  <c r="CC9" i="62" s="1"/>
  <c r="AL41" i="62"/>
  <c r="AJ41" i="62"/>
  <c r="CA9" i="62" s="1"/>
  <c r="BZ9" i="62" s="1"/>
  <c r="AI42" i="62"/>
  <c r="BJ25" i="62"/>
  <c r="BI25" i="62"/>
  <c r="BW81" i="62" s="1"/>
  <c r="BV81" i="62" s="1"/>
  <c r="BH25" i="62"/>
  <c r="BT81" i="62" s="1"/>
  <c r="BS81" i="62" s="1"/>
  <c r="BG26" i="62"/>
  <c r="AN42" i="62"/>
  <c r="CA22" i="62" s="1"/>
  <c r="AO42" i="62"/>
  <c r="CD22" i="62" s="1"/>
  <c r="AP42" i="62"/>
  <c r="AM43" i="62"/>
  <c r="AJ56" i="62"/>
  <c r="CH8" i="62" s="1"/>
  <c r="CG8" i="62" s="1"/>
  <c r="AK56" i="62"/>
  <c r="CK8" i="62" s="1"/>
  <c r="CJ8" i="62" s="1"/>
  <c r="AL56" i="62"/>
  <c r="AI57" i="62"/>
  <c r="BE57" i="62"/>
  <c r="CK69" i="62" s="1"/>
  <c r="CJ69" i="62" s="1"/>
  <c r="BF57" i="62"/>
  <c r="BD57" i="62"/>
  <c r="CH69" i="62" s="1"/>
  <c r="CG69" i="62" s="1"/>
  <c r="BC58" i="62"/>
  <c r="BG9" i="62"/>
  <c r="BH8" i="62"/>
  <c r="BM80" i="62" s="1"/>
  <c r="BI8" i="62"/>
  <c r="BP80" i="62" s="1"/>
  <c r="BJ8" i="62"/>
  <c r="BE24" i="62"/>
  <c r="BW68" i="62" s="1"/>
  <c r="BV68" i="62" s="1"/>
  <c r="BF24" i="62"/>
  <c r="BD24" i="62"/>
  <c r="BT68" i="62" s="1"/>
  <c r="BS68" i="62" s="1"/>
  <c r="BC25" i="62"/>
  <c r="BE8" i="62"/>
  <c r="BP68" i="62" s="1"/>
  <c r="BD8" i="62"/>
  <c r="BM68" i="62" s="1"/>
  <c r="BF8" i="62"/>
  <c r="BC9" i="62"/>
  <c r="AN25" i="62"/>
  <c r="BT21" i="62" s="1"/>
  <c r="AO25" i="62"/>
  <c r="BW21" i="62" s="1"/>
  <c r="AP25" i="62"/>
  <c r="AM26" i="62"/>
  <c r="AZ25" i="62"/>
  <c r="BT57" i="62" s="1"/>
  <c r="BS57" i="62" s="1"/>
  <c r="BA25" i="62"/>
  <c r="BW57" i="62" s="1"/>
  <c r="BV57" i="62" s="1"/>
  <c r="BB25" i="62"/>
  <c r="AY26" i="62"/>
  <c r="BH57" i="62"/>
  <c r="CH81" i="62" s="1"/>
  <c r="CG81" i="62" s="1"/>
  <c r="BI57" i="62"/>
  <c r="CK81" i="62" s="1"/>
  <c r="CJ81" i="62" s="1"/>
  <c r="BJ57" i="62"/>
  <c r="BG58" i="62"/>
  <c r="AV56" i="62"/>
  <c r="CH44" i="62" s="1"/>
  <c r="CG44" i="62" s="1"/>
  <c r="AW56" i="62"/>
  <c r="CK44" i="62" s="1"/>
  <c r="CJ44" i="62" s="1"/>
  <c r="AX56" i="62"/>
  <c r="AU57" i="62"/>
  <c r="AJ72" i="62"/>
  <c r="CO8" i="62" s="1"/>
  <c r="CN8" i="62" s="1"/>
  <c r="AK72" i="62"/>
  <c r="CR8" i="62" s="1"/>
  <c r="CQ8" i="62" s="1"/>
  <c r="AL72" i="62"/>
  <c r="AI73" i="62"/>
  <c r="AS56" i="62"/>
  <c r="CK32" i="62" s="1"/>
  <c r="CJ32" i="62" s="1"/>
  <c r="AR56" i="62"/>
  <c r="CH32" i="62" s="1"/>
  <c r="CG32" i="62" s="1"/>
  <c r="AT56" i="62"/>
  <c r="AQ57" i="62"/>
  <c r="AJ26" i="62"/>
  <c r="BT10" i="62" s="1"/>
  <c r="AK26" i="62"/>
  <c r="BW10" i="62" s="1"/>
  <c r="AL26" i="62"/>
  <c r="AI27" i="62"/>
  <c r="AN73" i="62"/>
  <c r="CO21" i="62" s="1"/>
  <c r="CN21" i="62" s="1"/>
  <c r="AO73" i="62"/>
  <c r="CR21" i="62" s="1"/>
  <c r="CQ21" i="62" s="1"/>
  <c r="AP73" i="62"/>
  <c r="AM74" i="62"/>
  <c r="AR72" i="62"/>
  <c r="CO32" i="62" s="1"/>
  <c r="CN32" i="62" s="1"/>
  <c r="AS72" i="62"/>
  <c r="CR32" i="62" s="1"/>
  <c r="CQ32" i="62" s="1"/>
  <c r="AT72" i="62"/>
  <c r="AQ73" i="62"/>
  <c r="AN56" i="62"/>
  <c r="CH20" i="62" s="1"/>
  <c r="CG20" i="62" s="1"/>
  <c r="AO56" i="62"/>
  <c r="CK20" i="62" s="1"/>
  <c r="CJ20" i="62" s="1"/>
  <c r="AP56" i="62"/>
  <c r="AM57" i="62"/>
  <c r="BB56" i="61"/>
  <c r="AZ56" i="61"/>
  <c r="CH56" i="61" s="1"/>
  <c r="CG56" i="61" s="1"/>
  <c r="BA56" i="61"/>
  <c r="CK56" i="61" s="1"/>
  <c r="CJ56" i="61" s="1"/>
  <c r="AY57" i="61"/>
  <c r="AZ25" i="61"/>
  <c r="BT57" i="61" s="1"/>
  <c r="BS57" i="61" s="1"/>
  <c r="BA25" i="61"/>
  <c r="BW57" i="61" s="1"/>
  <c r="BV57" i="61" s="1"/>
  <c r="BB25" i="61"/>
  <c r="AY26" i="61"/>
  <c r="AV25" i="61"/>
  <c r="BT45" i="61" s="1"/>
  <c r="BS45" i="61" s="1"/>
  <c r="AW25" i="61"/>
  <c r="BW45" i="61" s="1"/>
  <c r="BV45" i="61" s="1"/>
  <c r="AX25" i="61"/>
  <c r="AU26" i="61"/>
  <c r="BD25" i="61"/>
  <c r="BT69" i="61" s="1"/>
  <c r="BS69" i="61" s="1"/>
  <c r="BE25" i="61"/>
  <c r="BW69" i="61" s="1"/>
  <c r="BV69" i="61" s="1"/>
  <c r="BF25" i="61"/>
  <c r="BC26" i="61"/>
  <c r="AS24" i="61"/>
  <c r="BW32" i="61" s="1"/>
  <c r="AT24" i="61"/>
  <c r="AR24" i="61"/>
  <c r="BT32" i="61" s="1"/>
  <c r="AQ25" i="61"/>
  <c r="AK56" i="61"/>
  <c r="CK8" i="61" s="1"/>
  <c r="CJ8" i="61" s="1"/>
  <c r="AJ56" i="61"/>
  <c r="CH8" i="61" s="1"/>
  <c r="CG8" i="61" s="1"/>
  <c r="AL56" i="61"/>
  <c r="AI57" i="61"/>
  <c r="BD56" i="61"/>
  <c r="CH68" i="61" s="1"/>
  <c r="CG68" i="61" s="1"/>
  <c r="BE56" i="61"/>
  <c r="CK68" i="61" s="1"/>
  <c r="CJ68" i="61" s="1"/>
  <c r="BF56" i="61"/>
  <c r="BC57" i="61"/>
  <c r="AY41" i="61"/>
  <c r="AZ40" i="61"/>
  <c r="CA56" i="61" s="1"/>
  <c r="BA40" i="61"/>
  <c r="CD56" i="61" s="1"/>
  <c r="BB40" i="61"/>
  <c r="BA10" i="61"/>
  <c r="BP58" i="61" s="1"/>
  <c r="BO58" i="61" s="1"/>
  <c r="BB10" i="61"/>
  <c r="AY11" i="61"/>
  <c r="AZ10" i="61"/>
  <c r="BM58" i="61" s="1"/>
  <c r="BL58" i="61" s="1"/>
  <c r="AV9" i="61"/>
  <c r="BM45" i="61" s="1"/>
  <c r="BL45" i="61" s="1"/>
  <c r="AW9" i="61"/>
  <c r="BP45" i="61" s="1"/>
  <c r="BO45" i="61" s="1"/>
  <c r="AX9" i="61"/>
  <c r="AU10" i="61"/>
  <c r="AP57" i="61"/>
  <c r="AN57" i="61"/>
  <c r="CH21" i="61" s="1"/>
  <c r="CG21" i="61" s="1"/>
  <c r="AO57" i="61"/>
  <c r="CK21" i="61" s="1"/>
  <c r="CJ21" i="61" s="1"/>
  <c r="AM58" i="61"/>
  <c r="BC10" i="61"/>
  <c r="BD9" i="61"/>
  <c r="BM69" i="61" s="1"/>
  <c r="BE9" i="61"/>
  <c r="BP69" i="61" s="1"/>
  <c r="BF9" i="61"/>
  <c r="AO24" i="61"/>
  <c r="BW20" i="61" s="1"/>
  <c r="AN24" i="61"/>
  <c r="BT20" i="61" s="1"/>
  <c r="AP24" i="61"/>
  <c r="AM25" i="61"/>
  <c r="AN41" i="61"/>
  <c r="CA21" i="61" s="1"/>
  <c r="AO41" i="61"/>
  <c r="CD21" i="61" s="1"/>
  <c r="AP41" i="61"/>
  <c r="AM42" i="61"/>
  <c r="AR42" i="61"/>
  <c r="CA34" i="61" s="1"/>
  <c r="AS42" i="61"/>
  <c r="CD34" i="61" s="1"/>
  <c r="AT42" i="61"/>
  <c r="AQ43" i="61"/>
  <c r="AJ24" i="61"/>
  <c r="BT8" i="61" s="1"/>
  <c r="BS8" i="61" s="1"/>
  <c r="AK24" i="61"/>
  <c r="BW8" i="61" s="1"/>
  <c r="BV8" i="61" s="1"/>
  <c r="AL24" i="61"/>
  <c r="AI25" i="61"/>
  <c r="BJ40" i="61"/>
  <c r="BH40" i="61"/>
  <c r="CA80" i="61" s="1"/>
  <c r="BI40" i="61"/>
  <c r="CD80" i="61" s="1"/>
  <c r="BG41" i="61"/>
  <c r="AR72" i="61"/>
  <c r="CO32" i="61" s="1"/>
  <c r="AS72" i="61"/>
  <c r="CR32" i="61" s="1"/>
  <c r="AT72" i="61"/>
  <c r="AQ73" i="61"/>
  <c r="BI56" i="61"/>
  <c r="CK80" i="61" s="1"/>
  <c r="CJ80" i="61" s="1"/>
  <c r="BG57" i="61"/>
  <c r="BH56" i="61"/>
  <c r="CH80" i="61" s="1"/>
  <c r="CG80" i="61" s="1"/>
  <c r="BJ56" i="61"/>
  <c r="AJ74" i="61"/>
  <c r="CO10" i="61" s="1"/>
  <c r="CN10" i="61" s="1"/>
  <c r="AK74" i="61"/>
  <c r="CR10" i="61" s="1"/>
  <c r="CQ10" i="61" s="1"/>
  <c r="AL74" i="61"/>
  <c r="AI75" i="61"/>
  <c r="AR57" i="61"/>
  <c r="CH33" i="61" s="1"/>
  <c r="CG33" i="61" s="1"/>
  <c r="AS57" i="61"/>
  <c r="CK33" i="61" s="1"/>
  <c r="CJ33" i="61" s="1"/>
  <c r="AT57" i="61"/>
  <c r="AQ58" i="61"/>
  <c r="BH8" i="61"/>
  <c r="BM80" i="61" s="1"/>
  <c r="BI8" i="61"/>
  <c r="BP80" i="61" s="1"/>
  <c r="BJ8" i="61"/>
  <c r="BG9" i="61"/>
  <c r="AW57" i="61"/>
  <c r="CK45" i="61" s="1"/>
  <c r="CJ45" i="61" s="1"/>
  <c r="AV57" i="61"/>
  <c r="CH45" i="61" s="1"/>
  <c r="CG45" i="61" s="1"/>
  <c r="AX57" i="61"/>
  <c r="AU58" i="61"/>
  <c r="AN73" i="61"/>
  <c r="CO21" i="61" s="1"/>
  <c r="AO73" i="61"/>
  <c r="CR21" i="61" s="1"/>
  <c r="AP73" i="61"/>
  <c r="AM74" i="61"/>
  <c r="AR8" i="61"/>
  <c r="BM32" i="61" s="1"/>
  <c r="AS8" i="61"/>
  <c r="BP32" i="61" s="1"/>
  <c r="AT8" i="61"/>
  <c r="AQ9" i="61"/>
  <c r="AP8" i="61"/>
  <c r="AN8" i="61"/>
  <c r="BM20" i="61" s="1"/>
  <c r="AO8" i="61"/>
  <c r="BP20" i="61" s="1"/>
  <c r="AM9" i="61"/>
  <c r="BH24" i="61"/>
  <c r="BT80" i="61" s="1"/>
  <c r="BS80" i="61" s="1"/>
  <c r="BI24" i="61"/>
  <c r="BW80" i="61" s="1"/>
  <c r="BV80" i="61" s="1"/>
  <c r="BJ24" i="61"/>
  <c r="BG25" i="61"/>
  <c r="AJ11" i="61"/>
  <c r="BM11" i="61" s="1"/>
  <c r="BL11" i="61" s="1"/>
  <c r="AK11" i="61"/>
  <c r="BP11" i="61" s="1"/>
  <c r="BO11" i="61" s="1"/>
  <c r="AL11" i="61"/>
  <c r="AI12" i="61"/>
  <c r="AX41" i="61"/>
  <c r="AV41" i="61"/>
  <c r="CA45" i="61" s="1"/>
  <c r="AW41" i="61"/>
  <c r="CD45" i="61" s="1"/>
  <c r="AU42" i="61"/>
  <c r="BD40" i="61"/>
  <c r="CA68" i="61" s="1"/>
  <c r="BE40" i="61"/>
  <c r="CD68" i="61" s="1"/>
  <c r="BF40" i="61"/>
  <c r="BC41" i="61"/>
  <c r="AN73" i="60"/>
  <c r="CO21" i="60" s="1"/>
  <c r="CN21" i="60" s="1"/>
  <c r="AO73" i="60"/>
  <c r="CR21" i="60" s="1"/>
  <c r="CQ21" i="60" s="1"/>
  <c r="AP73" i="60"/>
  <c r="AM74" i="60"/>
  <c r="AW56" i="60"/>
  <c r="CK44" i="60" s="1"/>
  <c r="AV56" i="60"/>
  <c r="CH44" i="60" s="1"/>
  <c r="AX56" i="60"/>
  <c r="AU57" i="60"/>
  <c r="AR41" i="60"/>
  <c r="CA33" i="60" s="1"/>
  <c r="AS41" i="60"/>
  <c r="CD33" i="60" s="1"/>
  <c r="AT41" i="60"/>
  <c r="AQ42" i="60"/>
  <c r="BD10" i="60"/>
  <c r="BM70" i="60" s="1"/>
  <c r="BL70" i="60" s="1"/>
  <c r="BE10" i="60"/>
  <c r="BP70" i="60" s="1"/>
  <c r="BO70" i="60" s="1"/>
  <c r="BF10" i="60"/>
  <c r="BC11" i="60"/>
  <c r="BH41" i="60"/>
  <c r="CA81" i="60" s="1"/>
  <c r="BI41" i="60"/>
  <c r="CD81" i="60" s="1"/>
  <c r="BJ41" i="60"/>
  <c r="BG42" i="60"/>
  <c r="AJ73" i="60"/>
  <c r="CO9" i="60" s="1"/>
  <c r="CN9" i="60" s="1"/>
  <c r="AK73" i="60"/>
  <c r="CR9" i="60" s="1"/>
  <c r="CQ9" i="60" s="1"/>
  <c r="AL73" i="60"/>
  <c r="AI74" i="60"/>
  <c r="AR72" i="60"/>
  <c r="CO32" i="60" s="1"/>
  <c r="CN32" i="60" s="1"/>
  <c r="AS72" i="60"/>
  <c r="CR32" i="60" s="1"/>
  <c r="CQ32" i="60" s="1"/>
  <c r="AT72" i="60"/>
  <c r="AQ73" i="60"/>
  <c r="AT56" i="60"/>
  <c r="AR56" i="60"/>
  <c r="CH32" i="60" s="1"/>
  <c r="AS56" i="60"/>
  <c r="CK32" i="60" s="1"/>
  <c r="AQ57" i="60"/>
  <c r="AK24" i="60"/>
  <c r="BW8" i="60" s="1"/>
  <c r="BV8" i="60" s="1"/>
  <c r="AJ24" i="60"/>
  <c r="BT8" i="60" s="1"/>
  <c r="BS8" i="60" s="1"/>
  <c r="AL24" i="60"/>
  <c r="AI25" i="60"/>
  <c r="AP57" i="60"/>
  <c r="AN57" i="60"/>
  <c r="CH21" i="60" s="1"/>
  <c r="CG21" i="60" s="1"/>
  <c r="AM58" i="60"/>
  <c r="AO57" i="60"/>
  <c r="CK21" i="60" s="1"/>
  <c r="CJ21" i="60" s="1"/>
  <c r="AU42" i="60"/>
  <c r="AV41" i="60"/>
  <c r="CA45" i="60" s="1"/>
  <c r="AW41" i="60"/>
  <c r="CD45" i="60" s="1"/>
  <c r="AX41" i="60"/>
  <c r="BF56" i="60"/>
  <c r="BD56" i="60"/>
  <c r="CH68" i="60" s="1"/>
  <c r="CG68" i="60" s="1"/>
  <c r="BE56" i="60"/>
  <c r="CK68" i="60" s="1"/>
  <c r="CJ68" i="60" s="1"/>
  <c r="BC57" i="60"/>
  <c r="AL58" i="60"/>
  <c r="AJ58" i="60"/>
  <c r="CH10" i="60" s="1"/>
  <c r="CG10" i="60" s="1"/>
  <c r="AK58" i="60"/>
  <c r="CK10" i="60" s="1"/>
  <c r="CJ10" i="60" s="1"/>
  <c r="AI59" i="60"/>
  <c r="BB56" i="60"/>
  <c r="AZ56" i="60"/>
  <c r="CH56" i="60" s="1"/>
  <c r="BA56" i="60"/>
  <c r="CK56" i="60" s="1"/>
  <c r="AY57" i="60"/>
  <c r="AN25" i="60"/>
  <c r="BT21" i="60" s="1"/>
  <c r="BS21" i="60" s="1"/>
  <c r="AO25" i="60"/>
  <c r="BW21" i="60" s="1"/>
  <c r="BV21" i="60" s="1"/>
  <c r="AP25" i="60"/>
  <c r="AM26" i="60"/>
  <c r="AR26" i="60"/>
  <c r="BT34" i="60" s="1"/>
  <c r="AS26" i="60"/>
  <c r="BW34" i="60" s="1"/>
  <c r="AT26" i="60"/>
  <c r="AQ27" i="60"/>
  <c r="AJ40" i="60"/>
  <c r="CA8" i="60" s="1"/>
  <c r="BZ8" i="60" s="1"/>
  <c r="AK40" i="60"/>
  <c r="CD8" i="60" s="1"/>
  <c r="CC8" i="60" s="1"/>
  <c r="AL40" i="60"/>
  <c r="AI41" i="60"/>
  <c r="AZ41" i="60"/>
  <c r="CA57" i="60" s="1"/>
  <c r="BA41" i="60"/>
  <c r="CD57" i="60" s="1"/>
  <c r="BB41" i="60"/>
  <c r="AY42" i="60"/>
  <c r="BI57" i="60"/>
  <c r="CK81" i="60" s="1"/>
  <c r="CJ81" i="60" s="1"/>
  <c r="BH57" i="60"/>
  <c r="CH81" i="60" s="1"/>
  <c r="CG81" i="60" s="1"/>
  <c r="BJ57" i="60"/>
  <c r="BG58" i="60"/>
  <c r="BE24" i="60"/>
  <c r="BW68" i="60" s="1"/>
  <c r="BV68" i="60" s="1"/>
  <c r="BD24" i="60"/>
  <c r="BT68" i="60" s="1"/>
  <c r="BS68" i="60" s="1"/>
  <c r="BF24" i="60"/>
  <c r="BC25" i="60"/>
  <c r="AN41" i="60"/>
  <c r="CA21" i="60" s="1"/>
  <c r="AO41" i="60"/>
  <c r="CD21" i="60" s="1"/>
  <c r="AP41" i="60"/>
  <c r="AM42" i="60"/>
  <c r="BI24" i="60"/>
  <c r="BW80" i="60" s="1"/>
  <c r="BV80" i="60" s="1"/>
  <c r="BH24" i="60"/>
  <c r="BT80" i="60" s="1"/>
  <c r="BS80" i="60" s="1"/>
  <c r="BJ24" i="60"/>
  <c r="BG25" i="60"/>
  <c r="BI8" i="60"/>
  <c r="BP80" i="60" s="1"/>
  <c r="BJ8" i="60"/>
  <c r="BH8" i="60"/>
  <c r="BM80" i="60" s="1"/>
  <c r="BG9" i="60"/>
  <c r="AZ25" i="60"/>
  <c r="BT57" i="60" s="1"/>
  <c r="BS57" i="60" s="1"/>
  <c r="BA25" i="60"/>
  <c r="BW57" i="60" s="1"/>
  <c r="BV57" i="60" s="1"/>
  <c r="BB25" i="60"/>
  <c r="AY26" i="60"/>
  <c r="AW25" i="60"/>
  <c r="BW45" i="60" s="1"/>
  <c r="AV25" i="60"/>
  <c r="BT45" i="60" s="1"/>
  <c r="AX25" i="60"/>
  <c r="AU26" i="60"/>
  <c r="AI41" i="58"/>
  <c r="AK41" i="58" s="1"/>
  <c r="CD9" i="58" s="1"/>
  <c r="CC9" i="58" s="1"/>
  <c r="AJ40" i="58"/>
  <c r="CA8" i="58" s="1"/>
  <c r="BZ8" i="58" s="1"/>
  <c r="AL40" i="58"/>
  <c r="AJ40" i="56"/>
  <c r="CA8" i="56" s="1"/>
  <c r="BZ8" i="56" s="1"/>
  <c r="AM25" i="55"/>
  <c r="AP25" i="55" s="1"/>
  <c r="BA41" i="53"/>
  <c r="CD57" i="53" s="1"/>
  <c r="AZ41" i="53"/>
  <c r="CA57" i="53" s="1"/>
  <c r="BB41" i="53"/>
  <c r="AO24" i="55"/>
  <c r="BW20" i="55" s="1"/>
  <c r="AP24" i="55"/>
  <c r="BC9" i="59"/>
  <c r="BD8" i="59"/>
  <c r="BM68" i="59" s="1"/>
  <c r="BE8" i="59"/>
  <c r="BP68" i="59" s="1"/>
  <c r="BF8" i="59"/>
  <c r="AR73" i="59"/>
  <c r="CO33" i="59" s="1"/>
  <c r="CN33" i="59" s="1"/>
  <c r="AS73" i="59"/>
  <c r="CR33" i="59" s="1"/>
  <c r="CQ33" i="59" s="1"/>
  <c r="AT73" i="59"/>
  <c r="AQ74" i="59"/>
  <c r="AJ41" i="59"/>
  <c r="CA9" i="59" s="1"/>
  <c r="BZ9" i="59" s="1"/>
  <c r="AK41" i="59"/>
  <c r="CD9" i="59" s="1"/>
  <c r="CC9" i="59" s="1"/>
  <c r="AL41" i="59"/>
  <c r="AI42" i="59"/>
  <c r="AV57" i="59"/>
  <c r="CH45" i="59" s="1"/>
  <c r="CG45" i="59" s="1"/>
  <c r="AW57" i="59"/>
  <c r="CK45" i="59" s="1"/>
  <c r="CJ45" i="59" s="1"/>
  <c r="AX57" i="59"/>
  <c r="AU58" i="59"/>
  <c r="BD40" i="59"/>
  <c r="CA68" i="59" s="1"/>
  <c r="BE40" i="59"/>
  <c r="CD68" i="59" s="1"/>
  <c r="BF40" i="59"/>
  <c r="BC41" i="59"/>
  <c r="AV41" i="59"/>
  <c r="CA45" i="59" s="1"/>
  <c r="AW41" i="59"/>
  <c r="CD45" i="59" s="1"/>
  <c r="AX41" i="59"/>
  <c r="AU42" i="59"/>
  <c r="AN40" i="59"/>
  <c r="CA20" i="59" s="1"/>
  <c r="AO40" i="59"/>
  <c r="CD20" i="59" s="1"/>
  <c r="AP40" i="59"/>
  <c r="AM41" i="59"/>
  <c r="AN25" i="59"/>
  <c r="BT21" i="59" s="1"/>
  <c r="AP25" i="59"/>
  <c r="AO25" i="59"/>
  <c r="BW21" i="59" s="1"/>
  <c r="AM26" i="59"/>
  <c r="AZ25" i="59"/>
  <c r="BT57" i="59" s="1"/>
  <c r="BS57" i="59" s="1"/>
  <c r="BB25" i="59"/>
  <c r="BA25" i="59"/>
  <c r="BW57" i="59" s="1"/>
  <c r="BV57" i="59" s="1"/>
  <c r="AY26" i="59"/>
  <c r="AZ42" i="59"/>
  <c r="CA58" i="59" s="1"/>
  <c r="BA42" i="59"/>
  <c r="CD58" i="59" s="1"/>
  <c r="BB42" i="59"/>
  <c r="AY43" i="59"/>
  <c r="BH10" i="59"/>
  <c r="BM82" i="59" s="1"/>
  <c r="BL82" i="59" s="1"/>
  <c r="BI10" i="59"/>
  <c r="BP82" i="59" s="1"/>
  <c r="BO82" i="59" s="1"/>
  <c r="BJ10" i="59"/>
  <c r="BG11" i="59"/>
  <c r="BF25" i="59"/>
  <c r="BD25" i="59"/>
  <c r="BT69" i="59" s="1"/>
  <c r="BS69" i="59" s="1"/>
  <c r="BE25" i="59"/>
  <c r="BW69" i="59" s="1"/>
  <c r="BV69" i="59" s="1"/>
  <c r="BC26" i="59"/>
  <c r="AV8" i="59"/>
  <c r="BM44" i="59" s="1"/>
  <c r="AW8" i="59"/>
  <c r="BP44" i="59" s="1"/>
  <c r="AX8" i="59"/>
  <c r="AU9" i="59"/>
  <c r="AR24" i="59"/>
  <c r="BT32" i="59" s="1"/>
  <c r="AS24" i="59"/>
  <c r="BW32" i="59" s="1"/>
  <c r="AT24" i="59"/>
  <c r="AQ25" i="59"/>
  <c r="AS56" i="59"/>
  <c r="CK32" i="59" s="1"/>
  <c r="CJ32" i="59" s="1"/>
  <c r="AT56" i="59"/>
  <c r="AR56" i="59"/>
  <c r="CH32" i="59" s="1"/>
  <c r="CG32" i="59" s="1"/>
  <c r="AQ57" i="59"/>
  <c r="AJ56" i="59"/>
  <c r="CH8" i="59" s="1"/>
  <c r="CG8" i="59" s="1"/>
  <c r="AK56" i="59"/>
  <c r="CK8" i="59" s="1"/>
  <c r="CJ8" i="59" s="1"/>
  <c r="AL56" i="59"/>
  <c r="AI57" i="59"/>
  <c r="AP57" i="59"/>
  <c r="AN57" i="59"/>
  <c r="CH21" i="59" s="1"/>
  <c r="CG21" i="59" s="1"/>
  <c r="AO57" i="59"/>
  <c r="CK21" i="59" s="1"/>
  <c r="CJ21" i="59" s="1"/>
  <c r="AM58" i="59"/>
  <c r="BE57" i="59"/>
  <c r="CK69" i="59" s="1"/>
  <c r="CJ69" i="59" s="1"/>
  <c r="BF57" i="59"/>
  <c r="BD57" i="59"/>
  <c r="CH69" i="59" s="1"/>
  <c r="CG69" i="59" s="1"/>
  <c r="BC58" i="59"/>
  <c r="AV24" i="59"/>
  <c r="BT44" i="59" s="1"/>
  <c r="AW24" i="59"/>
  <c r="BW44" i="59" s="1"/>
  <c r="AX24" i="59"/>
  <c r="AU25" i="59"/>
  <c r="AK25" i="59"/>
  <c r="BW9" i="59" s="1"/>
  <c r="BV9" i="59" s="1"/>
  <c r="AL25" i="59"/>
  <c r="AJ25" i="59"/>
  <c r="BT9" i="59" s="1"/>
  <c r="BS9" i="59" s="1"/>
  <c r="AI26" i="59"/>
  <c r="AR44" i="59"/>
  <c r="CA36" i="59" s="1"/>
  <c r="BZ36" i="59" s="1"/>
  <c r="AS44" i="59"/>
  <c r="CD36" i="59" s="1"/>
  <c r="CC36" i="59" s="1"/>
  <c r="AT44" i="59"/>
  <c r="AQ45" i="59"/>
  <c r="BH56" i="59"/>
  <c r="CH80" i="59" s="1"/>
  <c r="CG80" i="59" s="1"/>
  <c r="BI56" i="59"/>
  <c r="CK80" i="59" s="1"/>
  <c r="CJ80" i="59" s="1"/>
  <c r="BJ56" i="59"/>
  <c r="BG57" i="59"/>
  <c r="AR10" i="59"/>
  <c r="BM34" i="59" s="1"/>
  <c r="BL34" i="59" s="1"/>
  <c r="AS10" i="59"/>
  <c r="BP34" i="59" s="1"/>
  <c r="BO34" i="59" s="1"/>
  <c r="AT10" i="59"/>
  <c r="AQ11" i="59"/>
  <c r="AJ72" i="59"/>
  <c r="CO8" i="59" s="1"/>
  <c r="CN8" i="59" s="1"/>
  <c r="AK72" i="59"/>
  <c r="CR8" i="59" s="1"/>
  <c r="CQ8" i="59" s="1"/>
  <c r="AL72" i="59"/>
  <c r="AI73" i="59"/>
  <c r="BI25" i="59"/>
  <c r="BW81" i="59" s="1"/>
  <c r="BV81" i="59" s="1"/>
  <c r="BJ25" i="59"/>
  <c r="BH25" i="59"/>
  <c r="BT81" i="59" s="1"/>
  <c r="BS81" i="59" s="1"/>
  <c r="BG26" i="59"/>
  <c r="BA9" i="59"/>
  <c r="BP57" i="59" s="1"/>
  <c r="BO57" i="59" s="1"/>
  <c r="BB9" i="59"/>
  <c r="AZ9" i="59"/>
  <c r="BM57" i="59" s="1"/>
  <c r="BL57" i="59" s="1"/>
  <c r="AY10" i="59"/>
  <c r="AZ58" i="59"/>
  <c r="CH58" i="59" s="1"/>
  <c r="CG58" i="59" s="1"/>
  <c r="BA58" i="59"/>
  <c r="CK58" i="59" s="1"/>
  <c r="CJ58" i="59" s="1"/>
  <c r="BB58" i="59"/>
  <c r="AY59" i="59"/>
  <c r="BH40" i="59"/>
  <c r="CA80" i="59" s="1"/>
  <c r="BI40" i="59"/>
  <c r="CD80" i="59" s="1"/>
  <c r="BJ40" i="59"/>
  <c r="BG41" i="59"/>
  <c r="AN72" i="59"/>
  <c r="CO20" i="59" s="1"/>
  <c r="AO72" i="59"/>
  <c r="CR20" i="59" s="1"/>
  <c r="AP72" i="59"/>
  <c r="AM73" i="59"/>
  <c r="AN25" i="53"/>
  <c r="BT21" i="53" s="1"/>
  <c r="BA24" i="57"/>
  <c r="BW56" i="57" s="1"/>
  <c r="AJ24" i="58"/>
  <c r="BT8" i="58" s="1"/>
  <c r="BS8" i="58" s="1"/>
  <c r="AK24" i="58"/>
  <c r="BW8" i="58" s="1"/>
  <c r="BV8" i="58" s="1"/>
  <c r="AL24" i="58"/>
  <c r="AI25" i="58"/>
  <c r="BD40" i="58"/>
  <c r="CA68" i="58" s="1"/>
  <c r="BE40" i="58"/>
  <c r="CD68" i="58" s="1"/>
  <c r="BF40" i="58"/>
  <c r="BC41" i="58"/>
  <c r="AV42" i="58"/>
  <c r="CA46" i="58" s="1"/>
  <c r="AW42" i="58"/>
  <c r="CD46" i="58" s="1"/>
  <c r="AX42" i="58"/>
  <c r="AU43" i="58"/>
  <c r="BD56" i="58"/>
  <c r="CH68" i="58" s="1"/>
  <c r="CG68" i="58" s="1"/>
  <c r="BE56" i="58"/>
  <c r="CK68" i="58" s="1"/>
  <c r="CJ68" i="58" s="1"/>
  <c r="BF56" i="58"/>
  <c r="BC57" i="58"/>
  <c r="AR73" i="58"/>
  <c r="CO33" i="58" s="1"/>
  <c r="CN33" i="58" s="1"/>
  <c r="AS73" i="58"/>
  <c r="CR33" i="58" s="1"/>
  <c r="CQ33" i="58" s="1"/>
  <c r="AT73" i="58"/>
  <c r="AQ74" i="58"/>
  <c r="BH56" i="58"/>
  <c r="CH80" i="58" s="1"/>
  <c r="CG80" i="58" s="1"/>
  <c r="BJ56" i="58"/>
  <c r="BI56" i="58"/>
  <c r="CK80" i="58" s="1"/>
  <c r="CJ80" i="58" s="1"/>
  <c r="BG57" i="58"/>
  <c r="AJ57" i="58"/>
  <c r="CH9" i="58" s="1"/>
  <c r="CG9" i="58" s="1"/>
  <c r="AL57" i="58"/>
  <c r="AK57" i="58"/>
  <c r="CK9" i="58" s="1"/>
  <c r="CJ9" i="58" s="1"/>
  <c r="AI58" i="58"/>
  <c r="BB24" i="57"/>
  <c r="AR56" i="58"/>
  <c r="CH32" i="58" s="1"/>
  <c r="AS56" i="58"/>
  <c r="CK32" i="58" s="1"/>
  <c r="AT56" i="58"/>
  <c r="AQ57" i="58"/>
  <c r="AN40" i="58"/>
  <c r="CA20" i="58" s="1"/>
  <c r="AO40" i="58"/>
  <c r="CD20" i="58" s="1"/>
  <c r="AP40" i="58"/>
  <c r="AM41" i="58"/>
  <c r="AR24" i="58"/>
  <c r="BT32" i="58" s="1"/>
  <c r="AS24" i="58"/>
  <c r="BW32" i="58" s="1"/>
  <c r="AT24" i="58"/>
  <c r="AQ25" i="58"/>
  <c r="AN24" i="58"/>
  <c r="BT20" i="58" s="1"/>
  <c r="AO24" i="58"/>
  <c r="BW20" i="58" s="1"/>
  <c r="AP24" i="58"/>
  <c r="AM25" i="58"/>
  <c r="AZ24" i="57"/>
  <c r="BT56" i="57" s="1"/>
  <c r="AV57" i="58"/>
  <c r="CH45" i="58" s="1"/>
  <c r="CG45" i="58" s="1"/>
  <c r="AW57" i="58"/>
  <c r="CK45" i="58" s="1"/>
  <c r="CJ45" i="58" s="1"/>
  <c r="AX57" i="58"/>
  <c r="AU58" i="58"/>
  <c r="BD24" i="58"/>
  <c r="BT68" i="58" s="1"/>
  <c r="BS68" i="58" s="1"/>
  <c r="BE24" i="58"/>
  <c r="BW68" i="58" s="1"/>
  <c r="BV68" i="58" s="1"/>
  <c r="BF24" i="58"/>
  <c r="BC25" i="58"/>
  <c r="AN58" i="58"/>
  <c r="CH22" i="58" s="1"/>
  <c r="CG22" i="58" s="1"/>
  <c r="AO58" i="58"/>
  <c r="CK22" i="58" s="1"/>
  <c r="CJ22" i="58" s="1"/>
  <c r="AP58" i="58"/>
  <c r="AM59" i="58"/>
  <c r="AR41" i="58"/>
  <c r="CA33" i="58" s="1"/>
  <c r="AS41" i="58"/>
  <c r="CD33" i="58" s="1"/>
  <c r="AT41" i="58"/>
  <c r="AQ42" i="58"/>
  <c r="AJ74" i="58"/>
  <c r="CO10" i="58" s="1"/>
  <c r="CN10" i="58" s="1"/>
  <c r="AK74" i="58"/>
  <c r="CR10" i="58" s="1"/>
  <c r="CQ10" i="58" s="1"/>
  <c r="AL74" i="58"/>
  <c r="AI75" i="58"/>
  <c r="AZ41" i="58"/>
  <c r="CA57" i="58" s="1"/>
  <c r="BZ57" i="58" s="1"/>
  <c r="BA41" i="58"/>
  <c r="CD57" i="58" s="1"/>
  <c r="CC57" i="58" s="1"/>
  <c r="BB41" i="58"/>
  <c r="AY42" i="58"/>
  <c r="AZ56" i="58"/>
  <c r="CH56" i="58" s="1"/>
  <c r="BA56" i="58"/>
  <c r="CK56" i="58" s="1"/>
  <c r="BB56" i="58"/>
  <c r="AY57" i="58"/>
  <c r="AZ25" i="58"/>
  <c r="BT57" i="58" s="1"/>
  <c r="BS57" i="58" s="1"/>
  <c r="BA25" i="58"/>
  <c r="BW57" i="58" s="1"/>
  <c r="BV57" i="58" s="1"/>
  <c r="BB25" i="58"/>
  <c r="AY26" i="58"/>
  <c r="AN73" i="58"/>
  <c r="CO21" i="58" s="1"/>
  <c r="AO73" i="58"/>
  <c r="CR21" i="58" s="1"/>
  <c r="AP73" i="58"/>
  <c r="AM74" i="58"/>
  <c r="BH10" i="58"/>
  <c r="BM82" i="58" s="1"/>
  <c r="BL82" i="58" s="1"/>
  <c r="BI10" i="58"/>
  <c r="BP82" i="58" s="1"/>
  <c r="BO82" i="58" s="1"/>
  <c r="BJ10" i="58"/>
  <c r="BG11" i="58"/>
  <c r="BH24" i="58"/>
  <c r="BT80" i="58" s="1"/>
  <c r="BS80" i="58" s="1"/>
  <c r="BI24" i="58"/>
  <c r="BW80" i="58" s="1"/>
  <c r="BV80" i="58" s="1"/>
  <c r="BJ24" i="58"/>
  <c r="BG25" i="58"/>
  <c r="AK40" i="56"/>
  <c r="CD8" i="56" s="1"/>
  <c r="CC8" i="56" s="1"/>
  <c r="AL40" i="56"/>
  <c r="BC9" i="57"/>
  <c r="BD8" i="57"/>
  <c r="BM68" i="57" s="1"/>
  <c r="BE8" i="57"/>
  <c r="BP68" i="57" s="1"/>
  <c r="BF8" i="57"/>
  <c r="AJ56" i="57"/>
  <c r="CH8" i="57" s="1"/>
  <c r="CG8" i="57" s="1"/>
  <c r="AK56" i="57"/>
  <c r="CK8" i="57" s="1"/>
  <c r="CJ8" i="57" s="1"/>
  <c r="AL56" i="57"/>
  <c r="AI57" i="57"/>
  <c r="AN73" i="57"/>
  <c r="CO21" i="57" s="1"/>
  <c r="CN21" i="57" s="1"/>
  <c r="AO73" i="57"/>
  <c r="CR21" i="57" s="1"/>
  <c r="CQ21" i="57" s="1"/>
  <c r="AP73" i="57"/>
  <c r="AM74" i="57"/>
  <c r="BD24" i="57"/>
  <c r="BT68" i="57" s="1"/>
  <c r="BS68" i="57" s="1"/>
  <c r="BF24" i="57"/>
  <c r="BE24" i="57"/>
  <c r="BW68" i="57" s="1"/>
  <c r="BV68" i="57" s="1"/>
  <c r="BC25" i="57"/>
  <c r="AN56" i="57"/>
  <c r="CH20" i="57" s="1"/>
  <c r="AO56" i="57"/>
  <c r="CK20" i="57" s="1"/>
  <c r="AP56" i="57"/>
  <c r="AM57" i="57"/>
  <c r="AU41" i="57"/>
  <c r="AV40" i="57"/>
  <c r="CA44" i="57" s="1"/>
  <c r="AW40" i="57"/>
  <c r="CD44" i="57" s="1"/>
  <c r="AX40" i="57"/>
  <c r="AJ73" i="57"/>
  <c r="CO9" i="57" s="1"/>
  <c r="CN9" i="57" s="1"/>
  <c r="AK73" i="57"/>
  <c r="CR9" i="57" s="1"/>
  <c r="CQ9" i="57" s="1"/>
  <c r="AL73" i="57"/>
  <c r="AI74" i="57"/>
  <c r="BG43" i="57"/>
  <c r="BH42" i="57"/>
  <c r="CA82" i="57" s="1"/>
  <c r="BI42" i="57"/>
  <c r="CD82" i="57" s="1"/>
  <c r="BJ42" i="57"/>
  <c r="AJ41" i="57"/>
  <c r="CA9" i="57" s="1"/>
  <c r="BZ9" i="57" s="1"/>
  <c r="AK41" i="57"/>
  <c r="CD9" i="57" s="1"/>
  <c r="CC9" i="57" s="1"/>
  <c r="AL41" i="57"/>
  <c r="AI42" i="57"/>
  <c r="BH57" i="57"/>
  <c r="CH81" i="57" s="1"/>
  <c r="CG81" i="57" s="1"/>
  <c r="BJ57" i="57"/>
  <c r="BI57" i="57"/>
  <c r="CK81" i="57" s="1"/>
  <c r="CJ81" i="57" s="1"/>
  <c r="BG58" i="57"/>
  <c r="AR72" i="57"/>
  <c r="CO32" i="57" s="1"/>
  <c r="AS72" i="57"/>
  <c r="CR32" i="57" s="1"/>
  <c r="AT72" i="57"/>
  <c r="AQ73" i="57"/>
  <c r="BC42" i="57"/>
  <c r="BD41" i="57"/>
  <c r="CA69" i="57" s="1"/>
  <c r="BE41" i="57"/>
  <c r="CD69" i="57" s="1"/>
  <c r="BF41" i="57"/>
  <c r="AJ24" i="57"/>
  <c r="BT8" i="57" s="1"/>
  <c r="BS8" i="57" s="1"/>
  <c r="AK24" i="57"/>
  <c r="BW8" i="57" s="1"/>
  <c r="BV8" i="57" s="1"/>
  <c r="AL24" i="57"/>
  <c r="AI25" i="57"/>
  <c r="AR41" i="57"/>
  <c r="CA33" i="57" s="1"/>
  <c r="AS41" i="57"/>
  <c r="CD33" i="57" s="1"/>
  <c r="AT41" i="57"/>
  <c r="AQ42" i="57"/>
  <c r="BE57" i="57"/>
  <c r="CK69" i="57" s="1"/>
  <c r="CJ69" i="57" s="1"/>
  <c r="BD57" i="57"/>
  <c r="CH69" i="57" s="1"/>
  <c r="CG69" i="57" s="1"/>
  <c r="BF57" i="57"/>
  <c r="BC58" i="57"/>
  <c r="AZ11" i="57"/>
  <c r="BM59" i="57" s="1"/>
  <c r="BL59" i="57" s="1"/>
  <c r="BA11" i="57"/>
  <c r="BP59" i="57" s="1"/>
  <c r="BO59" i="57" s="1"/>
  <c r="BB11" i="57"/>
  <c r="AY12" i="57"/>
  <c r="AS56" i="57"/>
  <c r="CK32" i="57" s="1"/>
  <c r="CJ32" i="57" s="1"/>
  <c r="AR56" i="57"/>
  <c r="CH32" i="57" s="1"/>
  <c r="CG32" i="57" s="1"/>
  <c r="AT56" i="57"/>
  <c r="AQ57" i="57"/>
  <c r="BH24" i="57"/>
  <c r="BT80" i="57" s="1"/>
  <c r="BS80" i="57" s="1"/>
  <c r="BI24" i="57"/>
  <c r="BW80" i="57" s="1"/>
  <c r="BV80" i="57" s="1"/>
  <c r="BJ24" i="57"/>
  <c r="BG25" i="57"/>
  <c r="AN42" i="57"/>
  <c r="CA22" i="57" s="1"/>
  <c r="AO42" i="57"/>
  <c r="CD22" i="57" s="1"/>
  <c r="AP42" i="57"/>
  <c r="AM43" i="57"/>
  <c r="AN26" i="57"/>
  <c r="BT22" i="57" s="1"/>
  <c r="AM27" i="57"/>
  <c r="AO26" i="57"/>
  <c r="BW22" i="57" s="1"/>
  <c r="AP26" i="57"/>
  <c r="AS25" i="57"/>
  <c r="BW33" i="57" s="1"/>
  <c r="BV33" i="57" s="1"/>
  <c r="AT25" i="57"/>
  <c r="AR25" i="57"/>
  <c r="BT33" i="57" s="1"/>
  <c r="BS33" i="57" s="1"/>
  <c r="AQ26" i="57"/>
  <c r="AU25" i="57"/>
  <c r="AV24" i="57"/>
  <c r="BT44" i="57" s="1"/>
  <c r="AW24" i="57"/>
  <c r="BW44" i="57" s="1"/>
  <c r="AX24" i="57"/>
  <c r="AV56" i="57"/>
  <c r="CH44" i="57" s="1"/>
  <c r="CG44" i="57" s="1"/>
  <c r="AW56" i="57"/>
  <c r="CK44" i="57" s="1"/>
  <c r="CJ44" i="57" s="1"/>
  <c r="AX56" i="57"/>
  <c r="AU57" i="57"/>
  <c r="BB25" i="57"/>
  <c r="BA25" i="57"/>
  <c r="BW57" i="57" s="1"/>
  <c r="BV57" i="57" s="1"/>
  <c r="AZ25" i="57"/>
  <c r="BT57" i="57" s="1"/>
  <c r="BS57" i="57" s="1"/>
  <c r="AY26" i="57"/>
  <c r="AZ57" i="57"/>
  <c r="CH57" i="57" s="1"/>
  <c r="BA57" i="57"/>
  <c r="CK57" i="57" s="1"/>
  <c r="BB57" i="57"/>
  <c r="AY58" i="57"/>
  <c r="BJ8" i="57"/>
  <c r="BH8" i="57"/>
  <c r="BM80" i="57" s="1"/>
  <c r="BI8" i="57"/>
  <c r="BP80" i="57" s="1"/>
  <c r="BG9" i="57"/>
  <c r="AJ72" i="56"/>
  <c r="CO8" i="56" s="1"/>
  <c r="CN8" i="56" s="1"/>
  <c r="AK72" i="56"/>
  <c r="CR8" i="56" s="1"/>
  <c r="CQ8" i="56" s="1"/>
  <c r="AL72" i="56"/>
  <c r="BA24" i="53"/>
  <c r="BW56" i="53" s="1"/>
  <c r="BB24" i="53"/>
  <c r="AO25" i="53"/>
  <c r="BW21" i="53" s="1"/>
  <c r="BA25" i="55"/>
  <c r="BW57" i="55" s="1"/>
  <c r="BV57" i="55" s="1"/>
  <c r="BH56" i="56"/>
  <c r="CH80" i="56" s="1"/>
  <c r="CG80" i="56" s="1"/>
  <c r="BI56" i="56"/>
  <c r="CK80" i="56" s="1"/>
  <c r="CJ80" i="56" s="1"/>
  <c r="BG57" i="56"/>
  <c r="BJ56" i="56"/>
  <c r="AS24" i="56"/>
  <c r="BW32" i="56" s="1"/>
  <c r="AT24" i="56"/>
  <c r="AR24" i="56"/>
  <c r="BT32" i="56" s="1"/>
  <c r="AQ25" i="56"/>
  <c r="BD10" i="56"/>
  <c r="BM70" i="56" s="1"/>
  <c r="BL70" i="56" s="1"/>
  <c r="BE10" i="56"/>
  <c r="BP70" i="56" s="1"/>
  <c r="BO70" i="56" s="1"/>
  <c r="BF10" i="56"/>
  <c r="BC11" i="56"/>
  <c r="AY41" i="56"/>
  <c r="AZ40" i="56"/>
  <c r="CA56" i="56" s="1"/>
  <c r="BA40" i="56"/>
  <c r="CD56" i="56" s="1"/>
  <c r="BB40" i="56"/>
  <c r="AN10" i="56"/>
  <c r="BM22" i="56" s="1"/>
  <c r="BL22" i="56" s="1"/>
  <c r="AO10" i="56"/>
  <c r="BP22" i="56" s="1"/>
  <c r="BO22" i="56" s="1"/>
  <c r="AP10" i="56"/>
  <c r="AM11" i="56"/>
  <c r="AN73" i="56"/>
  <c r="CO21" i="56" s="1"/>
  <c r="AO73" i="56"/>
  <c r="CR21" i="56" s="1"/>
  <c r="AP73" i="56"/>
  <c r="AM74" i="56"/>
  <c r="AS8" i="56"/>
  <c r="BP32" i="56" s="1"/>
  <c r="BO32" i="56" s="1"/>
  <c r="AT8" i="56"/>
  <c r="AR8" i="56"/>
  <c r="BM32" i="56" s="1"/>
  <c r="BL32" i="56" s="1"/>
  <c r="AQ9" i="56"/>
  <c r="AN24" i="56"/>
  <c r="BT20" i="56" s="1"/>
  <c r="AO24" i="56"/>
  <c r="BW20" i="56" s="1"/>
  <c r="AP24" i="56"/>
  <c r="AM25" i="56"/>
  <c r="AI25" i="56"/>
  <c r="AJ24" i="56"/>
  <c r="BT8" i="56" s="1"/>
  <c r="BS8" i="56" s="1"/>
  <c r="AK24" i="56"/>
  <c r="BW8" i="56" s="1"/>
  <c r="BV8" i="56" s="1"/>
  <c r="AL24" i="56"/>
  <c r="AV57" i="56"/>
  <c r="CH45" i="56" s="1"/>
  <c r="CG45" i="56" s="1"/>
  <c r="AW57" i="56"/>
  <c r="CK45" i="56" s="1"/>
  <c r="CJ45" i="56" s="1"/>
  <c r="AX57" i="56"/>
  <c r="AU58" i="56"/>
  <c r="AJ56" i="56"/>
  <c r="CH8" i="56" s="1"/>
  <c r="CG8" i="56" s="1"/>
  <c r="AK56" i="56"/>
  <c r="CK8" i="56" s="1"/>
  <c r="CJ8" i="56" s="1"/>
  <c r="AL56" i="56"/>
  <c r="AI57" i="56"/>
  <c r="BD25" i="56"/>
  <c r="BT69" i="56" s="1"/>
  <c r="BS69" i="56" s="1"/>
  <c r="BE25" i="56"/>
  <c r="BW69" i="56" s="1"/>
  <c r="BV69" i="56" s="1"/>
  <c r="BF25" i="56"/>
  <c r="BC26" i="56"/>
  <c r="BI25" i="56"/>
  <c r="BW81" i="56" s="1"/>
  <c r="BV81" i="56" s="1"/>
  <c r="BH25" i="56"/>
  <c r="BT81" i="56" s="1"/>
  <c r="BS81" i="56" s="1"/>
  <c r="BJ25" i="56"/>
  <c r="BG26" i="56"/>
  <c r="AR41" i="56"/>
  <c r="CA33" i="56" s="1"/>
  <c r="AS41" i="56"/>
  <c r="CD33" i="56" s="1"/>
  <c r="AT41" i="56"/>
  <c r="AQ42" i="56"/>
  <c r="BG41" i="56"/>
  <c r="BH40" i="56"/>
  <c r="CA80" i="56" s="1"/>
  <c r="BI40" i="56"/>
  <c r="CD80" i="56" s="1"/>
  <c r="BJ40" i="56"/>
  <c r="BB57" i="56"/>
  <c r="AZ57" i="56"/>
  <c r="CH57" i="56" s="1"/>
  <c r="CG57" i="56" s="1"/>
  <c r="BA57" i="56"/>
  <c r="CK57" i="56" s="1"/>
  <c r="CJ57" i="56" s="1"/>
  <c r="AY58" i="56"/>
  <c r="AV43" i="56"/>
  <c r="CA47" i="56" s="1"/>
  <c r="AW43" i="56"/>
  <c r="CD47" i="56" s="1"/>
  <c r="AX43" i="56"/>
  <c r="AU44" i="56"/>
  <c r="AJ41" i="56"/>
  <c r="CA9" i="56" s="1"/>
  <c r="BZ9" i="56" s="1"/>
  <c r="AK41" i="56"/>
  <c r="CD9" i="56" s="1"/>
  <c r="CC9" i="56" s="1"/>
  <c r="AL41" i="56"/>
  <c r="AI42" i="56"/>
  <c r="BC41" i="56"/>
  <c r="BD40" i="56"/>
  <c r="CA68" i="56" s="1"/>
  <c r="BE40" i="56"/>
  <c r="CD68" i="56" s="1"/>
  <c r="BF40" i="56"/>
  <c r="AZ25" i="56"/>
  <c r="BT57" i="56" s="1"/>
  <c r="BS57" i="56" s="1"/>
  <c r="BA25" i="56"/>
  <c r="BW57" i="56" s="1"/>
  <c r="BV57" i="56" s="1"/>
  <c r="BB25" i="56"/>
  <c r="AY26" i="56"/>
  <c r="BH9" i="56"/>
  <c r="BM81" i="56" s="1"/>
  <c r="BI9" i="56"/>
  <c r="BP81" i="56" s="1"/>
  <c r="BJ9" i="56"/>
  <c r="BG10" i="56"/>
  <c r="BD56" i="56"/>
  <c r="CH68" i="56" s="1"/>
  <c r="CG68" i="56" s="1"/>
  <c r="BE56" i="56"/>
  <c r="CK68" i="56" s="1"/>
  <c r="CJ68" i="56" s="1"/>
  <c r="BF56" i="56"/>
  <c r="BC57" i="56"/>
  <c r="AK73" i="56"/>
  <c r="CR9" i="56" s="1"/>
  <c r="CQ9" i="56" s="1"/>
  <c r="AL73" i="56"/>
  <c r="AJ73" i="56"/>
  <c r="CO9" i="56" s="1"/>
  <c r="CN9" i="56" s="1"/>
  <c r="AI74" i="56"/>
  <c r="AR73" i="56"/>
  <c r="CO33" i="56" s="1"/>
  <c r="CN33" i="56" s="1"/>
  <c r="AS73" i="56"/>
  <c r="CR33" i="56" s="1"/>
  <c r="CQ33" i="56" s="1"/>
  <c r="AT73" i="56"/>
  <c r="AQ74" i="56"/>
  <c r="AZ8" i="56"/>
  <c r="BM56" i="56" s="1"/>
  <c r="BA8" i="56"/>
  <c r="BP56" i="56" s="1"/>
  <c r="BB8" i="56"/>
  <c r="AY9" i="56"/>
  <c r="AN56" i="56"/>
  <c r="CH20" i="56" s="1"/>
  <c r="AO56" i="56"/>
  <c r="CK20" i="56" s="1"/>
  <c r="AP56" i="56"/>
  <c r="AM57" i="56"/>
  <c r="AV9" i="56"/>
  <c r="BM45" i="56" s="1"/>
  <c r="AW9" i="56"/>
  <c r="BP45" i="56" s="1"/>
  <c r="AX9" i="56"/>
  <c r="AU10" i="56"/>
  <c r="AW25" i="56"/>
  <c r="BW45" i="56" s="1"/>
  <c r="AV25" i="56"/>
  <c r="BT45" i="56" s="1"/>
  <c r="AX25" i="56"/>
  <c r="AU26" i="56"/>
  <c r="AR57" i="56"/>
  <c r="CH33" i="56" s="1"/>
  <c r="CG33" i="56" s="1"/>
  <c r="AS57" i="56"/>
  <c r="CK33" i="56" s="1"/>
  <c r="CJ33" i="56" s="1"/>
  <c r="AT57" i="56"/>
  <c r="AQ58" i="56"/>
  <c r="AY26" i="55"/>
  <c r="AY27" i="55" s="1"/>
  <c r="AZ25" i="55"/>
  <c r="BT57" i="55" s="1"/>
  <c r="BS57" i="55" s="1"/>
  <c r="AY25" i="53"/>
  <c r="AZ25" i="53" s="1"/>
  <c r="BT57" i="53" s="1"/>
  <c r="BS57" i="53" s="1"/>
  <c r="BA8" i="53"/>
  <c r="BP56" i="53" s="1"/>
  <c r="AP25" i="53"/>
  <c r="AJ73" i="55"/>
  <c r="CO9" i="55" s="1"/>
  <c r="CN9" i="55" s="1"/>
  <c r="AK73" i="55"/>
  <c r="CR9" i="55" s="1"/>
  <c r="CQ9" i="55" s="1"/>
  <c r="AL73" i="55"/>
  <c r="AI74" i="55"/>
  <c r="AR41" i="55"/>
  <c r="CA33" i="55" s="1"/>
  <c r="AS41" i="55"/>
  <c r="CD33" i="55" s="1"/>
  <c r="AT41" i="55"/>
  <c r="AQ42" i="55"/>
  <c r="AX56" i="55"/>
  <c r="AV56" i="55"/>
  <c r="CH44" i="55" s="1"/>
  <c r="AW56" i="55"/>
  <c r="CK44" i="55" s="1"/>
  <c r="AU57" i="55"/>
  <c r="AS56" i="55"/>
  <c r="CK32" i="55" s="1"/>
  <c r="AT56" i="55"/>
  <c r="AR56" i="55"/>
  <c r="CH32" i="55" s="1"/>
  <c r="AQ57" i="55"/>
  <c r="AV26" i="55"/>
  <c r="BT46" i="55" s="1"/>
  <c r="AW26" i="55"/>
  <c r="BW46" i="55" s="1"/>
  <c r="AX26" i="55"/>
  <c r="AU27" i="55"/>
  <c r="BJ56" i="55"/>
  <c r="BH56" i="55"/>
  <c r="CH80" i="55" s="1"/>
  <c r="CG80" i="55" s="1"/>
  <c r="BI56" i="55"/>
  <c r="CK80" i="55" s="1"/>
  <c r="CJ80" i="55" s="1"/>
  <c r="BG57" i="55"/>
  <c r="BI24" i="55"/>
  <c r="BW80" i="55" s="1"/>
  <c r="BV80" i="55" s="1"/>
  <c r="BJ24" i="55"/>
  <c r="BH24" i="55"/>
  <c r="BT80" i="55" s="1"/>
  <c r="BS80" i="55" s="1"/>
  <c r="BG25" i="55"/>
  <c r="AY42" i="55"/>
  <c r="AZ41" i="55"/>
  <c r="CA57" i="55" s="1"/>
  <c r="BA41" i="55"/>
  <c r="CD57" i="55" s="1"/>
  <c r="BB41" i="55"/>
  <c r="AK57" i="55"/>
  <c r="CK9" i="55" s="1"/>
  <c r="CJ9" i="55" s="1"/>
  <c r="AL57" i="55"/>
  <c r="AJ57" i="55"/>
  <c r="CH9" i="55" s="1"/>
  <c r="CG9" i="55" s="1"/>
  <c r="AI58" i="55"/>
  <c r="AW41" i="55"/>
  <c r="CD45" i="55" s="1"/>
  <c r="AX41" i="55"/>
  <c r="AV41" i="55"/>
  <c r="CA45" i="55" s="1"/>
  <c r="AU42" i="55"/>
  <c r="AK24" i="55"/>
  <c r="BW8" i="55" s="1"/>
  <c r="BV8" i="55" s="1"/>
  <c r="AL24" i="55"/>
  <c r="AI25" i="55"/>
  <c r="AJ24" i="55"/>
  <c r="BT8" i="55" s="1"/>
  <c r="BS8" i="55" s="1"/>
  <c r="BD40" i="55"/>
  <c r="CA68" i="55" s="1"/>
  <c r="BE40" i="55"/>
  <c r="CD68" i="55" s="1"/>
  <c r="BF40" i="55"/>
  <c r="BC41" i="55"/>
  <c r="BB56" i="55"/>
  <c r="BA56" i="55"/>
  <c r="CK56" i="55" s="1"/>
  <c r="AZ56" i="55"/>
  <c r="CH56" i="55" s="1"/>
  <c r="AY57" i="55"/>
  <c r="BE56" i="55"/>
  <c r="CK68" i="55" s="1"/>
  <c r="CJ68" i="55" s="1"/>
  <c r="BF56" i="55"/>
  <c r="BD56" i="55"/>
  <c r="CH68" i="55" s="1"/>
  <c r="CG68" i="55" s="1"/>
  <c r="BC57" i="55"/>
  <c r="AK40" i="55"/>
  <c r="CD8" i="55" s="1"/>
  <c r="CC8" i="55" s="1"/>
  <c r="AL40" i="55"/>
  <c r="AJ40" i="55"/>
  <c r="CA8" i="55" s="1"/>
  <c r="BZ8" i="55" s="1"/>
  <c r="AI41" i="55"/>
  <c r="AM41" i="55"/>
  <c r="AN40" i="55"/>
  <c r="CA20" i="55" s="1"/>
  <c r="AO40" i="55"/>
  <c r="CD20" i="55" s="1"/>
  <c r="AP40" i="55"/>
  <c r="BE24" i="55"/>
  <c r="BW68" i="55" s="1"/>
  <c r="BV68" i="55" s="1"/>
  <c r="BF24" i="55"/>
  <c r="BD24" i="55"/>
  <c r="BT68" i="55" s="1"/>
  <c r="BS68" i="55" s="1"/>
  <c r="BC25" i="55"/>
  <c r="AR73" i="55"/>
  <c r="CO33" i="55" s="1"/>
  <c r="CN33" i="55" s="1"/>
  <c r="AS73" i="55"/>
  <c r="CR33" i="55" s="1"/>
  <c r="CQ33" i="55" s="1"/>
  <c r="AT73" i="55"/>
  <c r="AQ74" i="55"/>
  <c r="AS24" i="55"/>
  <c r="BW32" i="55" s="1"/>
  <c r="AT24" i="55"/>
  <c r="AR24" i="55"/>
  <c r="BT32" i="55" s="1"/>
  <c r="AQ25" i="55"/>
  <c r="AN73" i="55"/>
  <c r="CO21" i="55" s="1"/>
  <c r="CN21" i="55" s="1"/>
  <c r="AO73" i="55"/>
  <c r="CR21" i="55" s="1"/>
  <c r="CQ21" i="55" s="1"/>
  <c r="AP73" i="55"/>
  <c r="AM74" i="55"/>
  <c r="BH10" i="55"/>
  <c r="BM82" i="55" s="1"/>
  <c r="BL82" i="55" s="1"/>
  <c r="BI10" i="55"/>
  <c r="BP82" i="55" s="1"/>
  <c r="BO82" i="55" s="1"/>
  <c r="BJ10" i="55"/>
  <c r="BG11" i="55"/>
  <c r="AJ56" i="54"/>
  <c r="CH8" i="54" s="1"/>
  <c r="CG8" i="54" s="1"/>
  <c r="AK56" i="54"/>
  <c r="CK8" i="54" s="1"/>
  <c r="CJ8" i="54" s="1"/>
  <c r="AL56" i="54"/>
  <c r="AI57" i="54"/>
  <c r="BB57" i="54"/>
  <c r="AZ57" i="54"/>
  <c r="CH57" i="54" s="1"/>
  <c r="CG57" i="54" s="1"/>
  <c r="BA57" i="54"/>
  <c r="CK57" i="54" s="1"/>
  <c r="CJ57" i="54" s="1"/>
  <c r="AY58" i="54"/>
  <c r="BD43" i="54"/>
  <c r="CA71" i="54" s="1"/>
  <c r="BE43" i="54"/>
  <c r="CD71" i="54" s="1"/>
  <c r="BF43" i="54"/>
  <c r="BC44" i="54"/>
  <c r="AJ41" i="54"/>
  <c r="CA9" i="54" s="1"/>
  <c r="BZ9" i="54" s="1"/>
  <c r="AK41" i="54"/>
  <c r="CD9" i="54" s="1"/>
  <c r="CC9" i="54" s="1"/>
  <c r="AL41" i="54"/>
  <c r="AI42" i="54"/>
  <c r="AZ8" i="54"/>
  <c r="BM56" i="54" s="1"/>
  <c r="BA8" i="54"/>
  <c r="BP56" i="54" s="1"/>
  <c r="BB8" i="54"/>
  <c r="AY9" i="54"/>
  <c r="AZ41" i="54"/>
  <c r="CA57" i="54" s="1"/>
  <c r="BA41" i="54"/>
  <c r="CD57" i="54" s="1"/>
  <c r="BB41" i="54"/>
  <c r="AY42" i="54"/>
  <c r="AV56" i="54"/>
  <c r="CH44" i="54" s="1"/>
  <c r="CG44" i="54" s="1"/>
  <c r="AW56" i="54"/>
  <c r="CK44" i="54" s="1"/>
  <c r="CJ44" i="54" s="1"/>
  <c r="AX56" i="54"/>
  <c r="AU57" i="54"/>
  <c r="BJ25" i="54"/>
  <c r="BH25" i="54"/>
  <c r="BT81" i="54" s="1"/>
  <c r="BS81" i="54" s="1"/>
  <c r="BI25" i="54"/>
  <c r="BW81" i="54" s="1"/>
  <c r="BV81" i="54" s="1"/>
  <c r="BG26" i="54"/>
  <c r="AL26" i="54"/>
  <c r="AK26" i="54"/>
  <c r="BW10" i="54" s="1"/>
  <c r="BV10" i="54" s="1"/>
  <c r="AJ26" i="54"/>
  <c r="BT10" i="54" s="1"/>
  <c r="BS10" i="54" s="1"/>
  <c r="AI27" i="54"/>
  <c r="AP57" i="54"/>
  <c r="AN57" i="54"/>
  <c r="CH21" i="54" s="1"/>
  <c r="AO57" i="54"/>
  <c r="CK21" i="54" s="1"/>
  <c r="AM58" i="54"/>
  <c r="AR24" i="54"/>
  <c r="BT32" i="54" s="1"/>
  <c r="AS24" i="54"/>
  <c r="BW32" i="54" s="1"/>
  <c r="AT24" i="54"/>
  <c r="AQ25" i="54"/>
  <c r="BD24" i="54"/>
  <c r="BT68" i="54" s="1"/>
  <c r="BS68" i="54" s="1"/>
  <c r="BE24" i="54"/>
  <c r="BW68" i="54" s="1"/>
  <c r="BV68" i="54" s="1"/>
  <c r="BF24" i="54"/>
  <c r="BC25" i="54"/>
  <c r="AN73" i="54"/>
  <c r="CO21" i="54" s="1"/>
  <c r="CN21" i="54" s="1"/>
  <c r="AO73" i="54"/>
  <c r="CR21" i="54" s="1"/>
  <c r="CQ21" i="54" s="1"/>
  <c r="AP73" i="54"/>
  <c r="AM74" i="54"/>
  <c r="AZ24" i="54"/>
  <c r="BT56" i="54" s="1"/>
  <c r="BA24" i="54"/>
  <c r="BW56" i="54" s="1"/>
  <c r="BB24" i="54"/>
  <c r="AY25" i="54"/>
  <c r="AN41" i="54"/>
  <c r="CA21" i="54" s="1"/>
  <c r="AO41" i="54"/>
  <c r="CD21" i="54" s="1"/>
  <c r="AP41" i="54"/>
  <c r="AM42" i="54"/>
  <c r="AW24" i="54"/>
  <c r="BW44" i="54" s="1"/>
  <c r="AX24" i="54"/>
  <c r="AV24" i="54"/>
  <c r="BT44" i="54" s="1"/>
  <c r="AU25" i="54"/>
  <c r="BH40" i="54"/>
  <c r="CA80" i="54" s="1"/>
  <c r="BI40" i="54"/>
  <c r="CD80" i="54" s="1"/>
  <c r="BJ40" i="54"/>
  <c r="BG41" i="54"/>
  <c r="BE57" i="54"/>
  <c r="CK69" i="54" s="1"/>
  <c r="CJ69" i="54" s="1"/>
  <c r="BD57" i="54"/>
  <c r="CH69" i="54" s="1"/>
  <c r="CG69" i="54" s="1"/>
  <c r="BF57" i="54"/>
  <c r="BC58" i="54"/>
  <c r="CT6" i="54"/>
  <c r="DG86" i="54" s="1"/>
  <c r="DF86" i="54" s="1"/>
  <c r="AR72" i="54"/>
  <c r="CO32" i="54" s="1"/>
  <c r="CN32" i="54" s="1"/>
  <c r="AS72" i="54"/>
  <c r="CR32" i="54" s="1"/>
  <c r="CQ32" i="54" s="1"/>
  <c r="AT72" i="54"/>
  <c r="AQ73" i="54"/>
  <c r="AP26" i="54"/>
  <c r="AN26" i="54"/>
  <c r="BT22" i="54" s="1"/>
  <c r="AO26" i="54"/>
  <c r="BW22" i="54" s="1"/>
  <c r="AM27" i="54"/>
  <c r="BH57" i="54"/>
  <c r="CH81" i="54" s="1"/>
  <c r="CG81" i="54" s="1"/>
  <c r="BI57" i="54"/>
  <c r="CK81" i="54" s="1"/>
  <c r="CJ81" i="54" s="1"/>
  <c r="BJ57" i="54"/>
  <c r="BG58" i="54"/>
  <c r="BD9" i="54"/>
  <c r="BM69" i="54" s="1"/>
  <c r="BL69" i="54" s="1"/>
  <c r="BE9" i="54"/>
  <c r="BP69" i="54" s="1"/>
  <c r="BO69" i="54" s="1"/>
  <c r="BF9" i="54"/>
  <c r="BC10" i="54"/>
  <c r="AV10" i="54"/>
  <c r="BM46" i="54" s="1"/>
  <c r="BL46" i="54" s="1"/>
  <c r="AW10" i="54"/>
  <c r="BP46" i="54" s="1"/>
  <c r="BO46" i="54" s="1"/>
  <c r="AX10" i="54"/>
  <c r="AU11" i="54"/>
  <c r="AV44" i="54"/>
  <c r="CA48" i="54" s="1"/>
  <c r="BZ48" i="54" s="1"/>
  <c r="AW44" i="54"/>
  <c r="CD48" i="54" s="1"/>
  <c r="CC48" i="54" s="1"/>
  <c r="AX44" i="54"/>
  <c r="AU45" i="54"/>
  <c r="AJ72" i="54"/>
  <c r="CO8" i="54" s="1"/>
  <c r="CN8" i="54" s="1"/>
  <c r="AK72" i="54"/>
  <c r="CR8" i="54" s="1"/>
  <c r="CQ8" i="54" s="1"/>
  <c r="AL72" i="54"/>
  <c r="AI73" i="54"/>
  <c r="AS56" i="54"/>
  <c r="CK32" i="54" s="1"/>
  <c r="CJ32" i="54" s="1"/>
  <c r="AR56" i="54"/>
  <c r="CH32" i="54" s="1"/>
  <c r="CG32" i="54" s="1"/>
  <c r="AT56" i="54"/>
  <c r="AQ57" i="54"/>
  <c r="AQ41" i="54"/>
  <c r="AR40" i="54"/>
  <c r="CA32" i="54" s="1"/>
  <c r="AS40" i="54"/>
  <c r="CD32" i="54" s="1"/>
  <c r="AT40" i="54"/>
  <c r="BH8" i="54"/>
  <c r="BM80" i="54" s="1"/>
  <c r="BI8" i="54"/>
  <c r="BP80" i="54" s="1"/>
  <c r="BJ8" i="54"/>
  <c r="BG9" i="54"/>
  <c r="BB8" i="53"/>
  <c r="AY9" i="53"/>
  <c r="AY10" i="53" s="1"/>
  <c r="AR24" i="53"/>
  <c r="BT32" i="53" s="1"/>
  <c r="AS24" i="53"/>
  <c r="BW32" i="53" s="1"/>
  <c r="AT24" i="53"/>
  <c r="AQ25" i="53"/>
  <c r="AJ56" i="53"/>
  <c r="CH8" i="53" s="1"/>
  <c r="CG8" i="53" s="1"/>
  <c r="AK56" i="53"/>
  <c r="CK8" i="53" s="1"/>
  <c r="CJ8" i="53" s="1"/>
  <c r="AL56" i="53"/>
  <c r="AI57" i="53"/>
  <c r="BE57" i="53"/>
  <c r="CK69" i="53" s="1"/>
  <c r="CJ69" i="53" s="1"/>
  <c r="BD57" i="53"/>
  <c r="CH69" i="53" s="1"/>
  <c r="CG69" i="53" s="1"/>
  <c r="BF57" i="53"/>
  <c r="BC58" i="53"/>
  <c r="AR72" i="53"/>
  <c r="CO32" i="53" s="1"/>
  <c r="CN32" i="53" s="1"/>
  <c r="AS72" i="53"/>
  <c r="CR32" i="53" s="1"/>
  <c r="CQ32" i="53" s="1"/>
  <c r="AT72" i="53"/>
  <c r="AQ73" i="53"/>
  <c r="BI25" i="53"/>
  <c r="BW81" i="53" s="1"/>
  <c r="BV81" i="53" s="1"/>
  <c r="BJ25" i="53"/>
  <c r="BG26" i="53"/>
  <c r="BH25" i="53"/>
  <c r="BT81" i="53" s="1"/>
  <c r="BS81" i="53" s="1"/>
  <c r="AP57" i="53"/>
  <c r="AN57" i="53"/>
  <c r="CH21" i="53" s="1"/>
  <c r="AO57" i="53"/>
  <c r="CK21" i="53" s="1"/>
  <c r="AM58" i="53"/>
  <c r="AS56" i="53"/>
  <c r="CK32" i="53" s="1"/>
  <c r="CJ32" i="53" s="1"/>
  <c r="AR56" i="53"/>
  <c r="CH32" i="53" s="1"/>
  <c r="CG32" i="53" s="1"/>
  <c r="AT56" i="53"/>
  <c r="AQ57" i="53"/>
  <c r="BB57" i="53"/>
  <c r="AZ57" i="53"/>
  <c r="CH57" i="53" s="1"/>
  <c r="CG57" i="53" s="1"/>
  <c r="BA57" i="53"/>
  <c r="CK57" i="53" s="1"/>
  <c r="CJ57" i="53" s="1"/>
  <c r="AY58" i="53"/>
  <c r="BH57" i="53"/>
  <c r="CH81" i="53" s="1"/>
  <c r="CG81" i="53" s="1"/>
  <c r="BI57" i="53"/>
  <c r="CK81" i="53" s="1"/>
  <c r="CJ81" i="53" s="1"/>
  <c r="BJ57" i="53"/>
  <c r="BG58" i="53"/>
  <c r="AJ72" i="53"/>
  <c r="CO8" i="53" s="1"/>
  <c r="CN8" i="53" s="1"/>
  <c r="AK72" i="53"/>
  <c r="CR8" i="53" s="1"/>
  <c r="CQ8" i="53" s="1"/>
  <c r="AL72" i="53"/>
  <c r="AI73" i="53"/>
  <c r="BJ8" i="53"/>
  <c r="BI8" i="53"/>
  <c r="BP80" i="53" s="1"/>
  <c r="BH8" i="53"/>
  <c r="BM80" i="53" s="1"/>
  <c r="BG9" i="53"/>
  <c r="AT40" i="53"/>
  <c r="AR40" i="53"/>
  <c r="CA32" i="53" s="1"/>
  <c r="AS40" i="53"/>
  <c r="CD32" i="53" s="1"/>
  <c r="AQ41" i="53"/>
  <c r="AO26" i="53"/>
  <c r="BW22" i="53" s="1"/>
  <c r="AP26" i="53"/>
  <c r="AN26" i="53"/>
  <c r="BT22" i="53" s="1"/>
  <c r="AM27" i="53"/>
  <c r="BH40" i="53"/>
  <c r="CA80" i="53" s="1"/>
  <c r="BI40" i="53"/>
  <c r="CD80" i="53" s="1"/>
  <c r="BJ40" i="53"/>
  <c r="BG41" i="53"/>
  <c r="AI42" i="53"/>
  <c r="AJ41" i="53"/>
  <c r="CA9" i="53" s="1"/>
  <c r="BZ9" i="53" s="1"/>
  <c r="AK41" i="53"/>
  <c r="CD9" i="53" s="1"/>
  <c r="CC9" i="53" s="1"/>
  <c r="AL41" i="53"/>
  <c r="AN41" i="53"/>
  <c r="CA21" i="53" s="1"/>
  <c r="AO41" i="53"/>
  <c r="CD21" i="53" s="1"/>
  <c r="AP41" i="53"/>
  <c r="AM42" i="53"/>
  <c r="AV56" i="53"/>
  <c r="CH44" i="53" s="1"/>
  <c r="CG44" i="53" s="1"/>
  <c r="AW56" i="53"/>
  <c r="CK44" i="53" s="1"/>
  <c r="CJ44" i="53" s="1"/>
  <c r="AX56" i="53"/>
  <c r="AU57" i="53"/>
  <c r="AV10" i="53"/>
  <c r="BM46" i="53" s="1"/>
  <c r="BL46" i="53" s="1"/>
  <c r="AW10" i="53"/>
  <c r="BP46" i="53" s="1"/>
  <c r="BO46" i="53" s="1"/>
  <c r="AX10" i="53"/>
  <c r="AU11" i="53"/>
  <c r="BF42" i="53"/>
  <c r="BD42" i="53"/>
  <c r="CA70" i="53" s="1"/>
  <c r="BE42" i="53"/>
  <c r="CD70" i="53" s="1"/>
  <c r="BC43" i="53"/>
  <c r="AJ26" i="53"/>
  <c r="BT10" i="53" s="1"/>
  <c r="BS10" i="53" s="1"/>
  <c r="AK26" i="53"/>
  <c r="BW10" i="53" s="1"/>
  <c r="BV10" i="53" s="1"/>
  <c r="AL26" i="53"/>
  <c r="AI27" i="53"/>
  <c r="AZ42" i="53"/>
  <c r="CA58" i="53" s="1"/>
  <c r="BA42" i="53"/>
  <c r="CD58" i="53" s="1"/>
  <c r="BB42" i="53"/>
  <c r="AY43" i="53"/>
  <c r="AN72" i="53"/>
  <c r="CO20" i="53" s="1"/>
  <c r="AO72" i="53"/>
  <c r="CR20" i="53" s="1"/>
  <c r="AP72" i="53"/>
  <c r="AM73" i="53"/>
  <c r="AV24" i="53"/>
  <c r="BT44" i="53" s="1"/>
  <c r="AW24" i="53"/>
  <c r="BW44" i="53" s="1"/>
  <c r="AX24" i="53"/>
  <c r="AU25" i="53"/>
  <c r="BD24" i="53"/>
  <c r="BT68" i="53" s="1"/>
  <c r="BS68" i="53" s="1"/>
  <c r="BE24" i="53"/>
  <c r="BW68" i="53" s="1"/>
  <c r="BV68" i="53" s="1"/>
  <c r="BF24" i="53"/>
  <c r="BC25" i="53"/>
  <c r="BD8" i="53"/>
  <c r="BM68" i="53" s="1"/>
  <c r="BE8" i="53"/>
  <c r="BP68" i="53" s="1"/>
  <c r="BF8" i="53"/>
  <c r="BC9" i="53"/>
  <c r="G84" i="19"/>
  <c r="L84" i="19" s="1"/>
  <c r="S78" i="19"/>
  <c r="V78" i="19" s="1"/>
  <c r="J30" i="36"/>
  <c r="V30" i="36" s="1"/>
  <c r="AG31" i="36" s="1"/>
  <c r="AS31" i="36" s="1"/>
  <c r="BG30" i="36"/>
  <c r="L30" i="36" s="1"/>
  <c r="X30" i="36" s="1"/>
  <c r="BS10" i="62" l="1"/>
  <c r="BV10" i="62"/>
  <c r="AY11" i="58"/>
  <c r="BA11" i="58" s="1"/>
  <c r="BP59" i="58" s="1"/>
  <c r="BO59" i="58" s="1"/>
  <c r="AZ10" i="58"/>
  <c r="BM58" i="58" s="1"/>
  <c r="BL58" i="58" s="1"/>
  <c r="BA10" i="58"/>
  <c r="BP58" i="58" s="1"/>
  <c r="BO58" i="58" s="1"/>
  <c r="CC10" i="61"/>
  <c r="BZ10" i="61"/>
  <c r="AM12" i="54"/>
  <c r="AO11" i="54"/>
  <c r="BP23" i="54" s="1"/>
  <c r="BO23" i="54" s="1"/>
  <c r="AP11" i="54"/>
  <c r="AN11" i="54"/>
  <c r="BM23" i="54" s="1"/>
  <c r="BL23" i="54" s="1"/>
  <c r="AL12" i="62"/>
  <c r="AK12" i="62"/>
  <c r="BP12" i="62" s="1"/>
  <c r="BO12" i="62" s="1"/>
  <c r="AI13" i="62"/>
  <c r="AJ12" i="62"/>
  <c r="BM12" i="62" s="1"/>
  <c r="BL12" i="62" s="1"/>
  <c r="AI13" i="54"/>
  <c r="AJ12" i="54"/>
  <c r="BM12" i="54" s="1"/>
  <c r="BL12" i="54" s="1"/>
  <c r="AK12" i="54"/>
  <c r="BP12" i="54" s="1"/>
  <c r="BO12" i="54" s="1"/>
  <c r="AL12" i="54"/>
  <c r="AP10" i="62"/>
  <c r="AO10" i="62"/>
  <c r="BP22" i="62" s="1"/>
  <c r="BO22" i="62" s="1"/>
  <c r="AN10" i="62"/>
  <c r="BM22" i="62" s="1"/>
  <c r="BL22" i="62" s="1"/>
  <c r="AM11" i="62"/>
  <c r="AI14" i="56"/>
  <c r="AJ13" i="56"/>
  <c r="BM13" i="56" s="1"/>
  <c r="BL13" i="56" s="1"/>
  <c r="AK13" i="56"/>
  <c r="BP13" i="56" s="1"/>
  <c r="BO13" i="56" s="1"/>
  <c r="AL13" i="56"/>
  <c r="AS10" i="54"/>
  <c r="BP34" i="54" s="1"/>
  <c r="BO34" i="54" s="1"/>
  <c r="AR10" i="54"/>
  <c r="BM34" i="54" s="1"/>
  <c r="BL34" i="54" s="1"/>
  <c r="AT10" i="54"/>
  <c r="AQ11" i="54"/>
  <c r="AI13" i="59"/>
  <c r="AJ12" i="59"/>
  <c r="BM12" i="59" s="1"/>
  <c r="BL12" i="59" s="1"/>
  <c r="AK12" i="59"/>
  <c r="BP12" i="59" s="1"/>
  <c r="BO12" i="59" s="1"/>
  <c r="AL12" i="59"/>
  <c r="AM12" i="59"/>
  <c r="AO11" i="59"/>
  <c r="BP23" i="59" s="1"/>
  <c r="BO23" i="59" s="1"/>
  <c r="AP11" i="59"/>
  <c r="AN11" i="59"/>
  <c r="BM23" i="59" s="1"/>
  <c r="BL23" i="59" s="1"/>
  <c r="AQ11" i="62"/>
  <c r="AR10" i="62"/>
  <c r="BM34" i="62" s="1"/>
  <c r="BL34" i="62" s="1"/>
  <c r="AS10" i="62"/>
  <c r="BP34" i="62" s="1"/>
  <c r="BO34" i="62" s="1"/>
  <c r="AT10" i="62"/>
  <c r="AR10" i="55"/>
  <c r="BM34" i="55" s="1"/>
  <c r="BL34" i="55" s="1"/>
  <c r="AT10" i="55"/>
  <c r="AQ11" i="55"/>
  <c r="AS10" i="55"/>
  <c r="BP34" i="55" s="1"/>
  <c r="BO34" i="55" s="1"/>
  <c r="AI13" i="58"/>
  <c r="AJ12" i="58"/>
  <c r="BM12" i="58" s="1"/>
  <c r="BL12" i="58" s="1"/>
  <c r="AK12" i="58"/>
  <c r="BP12" i="58" s="1"/>
  <c r="BO12" i="58" s="1"/>
  <c r="AL12" i="58"/>
  <c r="AQ11" i="53"/>
  <c r="AS10" i="53"/>
  <c r="BP34" i="53" s="1"/>
  <c r="BO34" i="53" s="1"/>
  <c r="AT10" i="53"/>
  <c r="AR10" i="53"/>
  <c r="BM34" i="53" s="1"/>
  <c r="BL34" i="53" s="1"/>
  <c r="AS10" i="58"/>
  <c r="BP34" i="58" s="1"/>
  <c r="BO34" i="58" s="1"/>
  <c r="AR10" i="58"/>
  <c r="BM34" i="58" s="1"/>
  <c r="BL34" i="58" s="1"/>
  <c r="AT10" i="58"/>
  <c r="AQ11" i="58"/>
  <c r="AO14" i="53"/>
  <c r="BP26" i="53" s="1"/>
  <c r="BO26" i="53" s="1"/>
  <c r="AP14" i="53"/>
  <c r="AM15" i="53"/>
  <c r="AN14" i="53"/>
  <c r="BM26" i="53" s="1"/>
  <c r="BL26" i="53" s="1"/>
  <c r="BB10" i="60"/>
  <c r="AZ10" i="60"/>
  <c r="BM58" i="60" s="1"/>
  <c r="BL58" i="60" s="1"/>
  <c r="AY11" i="60"/>
  <c r="BA10" i="60"/>
  <c r="BP58" i="60" s="1"/>
  <c r="BO58" i="60" s="1"/>
  <c r="AU11" i="57"/>
  <c r="AW10" i="57"/>
  <c r="BP46" i="57" s="1"/>
  <c r="BO46" i="57" s="1"/>
  <c r="AX10" i="57"/>
  <c r="AV10" i="57"/>
  <c r="BM46" i="57" s="1"/>
  <c r="BL46" i="57" s="1"/>
  <c r="BE10" i="58"/>
  <c r="BP70" i="58" s="1"/>
  <c r="BO70" i="58" s="1"/>
  <c r="BD10" i="58"/>
  <c r="BM70" i="58" s="1"/>
  <c r="BL70" i="58" s="1"/>
  <c r="BF10" i="58"/>
  <c r="BC11" i="58"/>
  <c r="AR10" i="57"/>
  <c r="BM34" i="57" s="1"/>
  <c r="BL34" i="57" s="1"/>
  <c r="AS10" i="57"/>
  <c r="BP34" i="57" s="1"/>
  <c r="BO34" i="57" s="1"/>
  <c r="AT10" i="57"/>
  <c r="AQ11" i="57"/>
  <c r="AP12" i="57"/>
  <c r="AO12" i="57"/>
  <c r="BP24" i="57" s="1"/>
  <c r="BO24" i="57" s="1"/>
  <c r="AM13" i="57"/>
  <c r="AN12" i="57"/>
  <c r="BM24" i="57" s="1"/>
  <c r="BL24" i="57" s="1"/>
  <c r="AL12" i="57"/>
  <c r="AI13" i="57"/>
  <c r="AJ12" i="57"/>
  <c r="BM12" i="57" s="1"/>
  <c r="BL12" i="57" s="1"/>
  <c r="AK12" i="57"/>
  <c r="BP12" i="57" s="1"/>
  <c r="BO12" i="57" s="1"/>
  <c r="AQ11" i="60"/>
  <c r="AT10" i="60"/>
  <c r="AS10" i="60"/>
  <c r="BP34" i="60" s="1"/>
  <c r="BO34" i="60" s="1"/>
  <c r="AR10" i="60"/>
  <c r="BM34" i="60" s="1"/>
  <c r="BL34" i="60" s="1"/>
  <c r="AZ10" i="63"/>
  <c r="BM58" i="63" s="1"/>
  <c r="BL58" i="63" s="1"/>
  <c r="AY11" i="63"/>
  <c r="BB10" i="63"/>
  <c r="BA10" i="63"/>
  <c r="BP58" i="63" s="1"/>
  <c r="BO58" i="63" s="1"/>
  <c r="AM13" i="55"/>
  <c r="AP12" i="55"/>
  <c r="AN12" i="55"/>
  <c r="BM24" i="55" s="1"/>
  <c r="BL24" i="55" s="1"/>
  <c r="AO12" i="55"/>
  <c r="BP24" i="55" s="1"/>
  <c r="BO24" i="55" s="1"/>
  <c r="AI44" i="61"/>
  <c r="AK43" i="61"/>
  <c r="CD11" i="61" s="1"/>
  <c r="AL43" i="61"/>
  <c r="AJ43" i="61"/>
  <c r="CA11" i="61" s="1"/>
  <c r="AI13" i="63"/>
  <c r="AJ12" i="63"/>
  <c r="BM12" i="63" s="1"/>
  <c r="BL12" i="63" s="1"/>
  <c r="AK12" i="63"/>
  <c r="BP12" i="63" s="1"/>
  <c r="BO12" i="63" s="1"/>
  <c r="AL12" i="63"/>
  <c r="AY11" i="55"/>
  <c r="AZ10" i="55"/>
  <c r="BM58" i="55" s="1"/>
  <c r="BL58" i="55" s="1"/>
  <c r="BA10" i="55"/>
  <c r="BP58" i="55" s="1"/>
  <c r="BO58" i="55" s="1"/>
  <c r="BB10" i="55"/>
  <c r="AM59" i="55"/>
  <c r="AP58" i="55"/>
  <c r="AN58" i="55"/>
  <c r="CH22" i="55" s="1"/>
  <c r="CG22" i="55" s="1"/>
  <c r="AO58" i="55"/>
  <c r="CK22" i="55" s="1"/>
  <c r="CJ22" i="55" s="1"/>
  <c r="AI13" i="60"/>
  <c r="AL12" i="60"/>
  <c r="AJ12" i="60"/>
  <c r="BM12" i="60" s="1"/>
  <c r="BL12" i="60" s="1"/>
  <c r="AK12" i="60"/>
  <c r="BP12" i="60" s="1"/>
  <c r="BO12" i="60" s="1"/>
  <c r="AU11" i="60"/>
  <c r="AV10" i="60"/>
  <c r="BM46" i="60" s="1"/>
  <c r="BL46" i="60" s="1"/>
  <c r="AW10" i="60"/>
  <c r="BP46" i="60" s="1"/>
  <c r="BO46" i="60" s="1"/>
  <c r="AX10" i="60"/>
  <c r="AX43" i="62"/>
  <c r="AW43" i="62"/>
  <c r="CD47" i="62" s="1"/>
  <c r="AU44" i="62"/>
  <c r="AV43" i="62"/>
  <c r="CA47" i="62" s="1"/>
  <c r="BC13" i="55"/>
  <c r="BD12" i="55"/>
  <c r="BM72" i="55" s="1"/>
  <c r="BL72" i="55" s="1"/>
  <c r="BE12" i="55"/>
  <c r="BP72" i="55" s="1"/>
  <c r="BO72" i="55" s="1"/>
  <c r="BF12" i="55"/>
  <c r="AU43" i="53"/>
  <c r="AX42" i="53"/>
  <c r="AW42" i="53"/>
  <c r="CD46" i="53" s="1"/>
  <c r="AV42" i="53"/>
  <c r="CA46" i="53" s="1"/>
  <c r="AU27" i="58"/>
  <c r="AX26" i="58"/>
  <c r="AW26" i="58"/>
  <c r="BW46" i="58" s="1"/>
  <c r="AV26" i="58"/>
  <c r="BT46" i="58" s="1"/>
  <c r="AU11" i="58"/>
  <c r="AV10" i="58"/>
  <c r="BM46" i="58" s="1"/>
  <c r="BL46" i="58" s="1"/>
  <c r="AW10" i="58"/>
  <c r="BP46" i="58" s="1"/>
  <c r="BO46" i="58" s="1"/>
  <c r="AX10" i="58"/>
  <c r="BC43" i="63"/>
  <c r="BF42" i="63"/>
  <c r="BE42" i="63"/>
  <c r="CD70" i="63" s="1"/>
  <c r="BD42" i="63"/>
  <c r="CA70" i="63" s="1"/>
  <c r="AM14" i="58"/>
  <c r="AO13" i="58"/>
  <c r="BP25" i="58" s="1"/>
  <c r="BO25" i="58" s="1"/>
  <c r="AP13" i="58"/>
  <c r="AN13" i="58"/>
  <c r="BM25" i="58" s="1"/>
  <c r="BL25" i="58" s="1"/>
  <c r="AY45" i="57"/>
  <c r="BB44" i="57"/>
  <c r="BA44" i="57"/>
  <c r="CD60" i="57" s="1"/>
  <c r="AZ44" i="57"/>
  <c r="CA60" i="57" s="1"/>
  <c r="AO10" i="63"/>
  <c r="BP22" i="63" s="1"/>
  <c r="BO22" i="63" s="1"/>
  <c r="AP10" i="63"/>
  <c r="AM11" i="63"/>
  <c r="AN10" i="63"/>
  <c r="BM22" i="63" s="1"/>
  <c r="BL22" i="63" s="1"/>
  <c r="BG44" i="58"/>
  <c r="BJ43" i="58"/>
  <c r="BI43" i="58"/>
  <c r="CD83" i="58" s="1"/>
  <c r="CC83" i="58" s="1"/>
  <c r="BH43" i="58"/>
  <c r="CA83" i="58" s="1"/>
  <c r="BZ83" i="58" s="1"/>
  <c r="AU11" i="63"/>
  <c r="AV10" i="63"/>
  <c r="BM46" i="63" s="1"/>
  <c r="BL46" i="63" s="1"/>
  <c r="AW10" i="63"/>
  <c r="BP46" i="63" s="1"/>
  <c r="BO46" i="63" s="1"/>
  <c r="AX10" i="63"/>
  <c r="BI42" i="55"/>
  <c r="CD82" i="55" s="1"/>
  <c r="BG43" i="55"/>
  <c r="BH42" i="55"/>
  <c r="CA82" i="55" s="1"/>
  <c r="BJ42" i="55"/>
  <c r="BC43" i="60"/>
  <c r="BF42" i="60"/>
  <c r="BE42" i="60"/>
  <c r="CD70" i="60" s="1"/>
  <c r="BD42" i="60"/>
  <c r="CA70" i="60" s="1"/>
  <c r="AQ12" i="63"/>
  <c r="AR11" i="63"/>
  <c r="BM35" i="63" s="1"/>
  <c r="BL35" i="63" s="1"/>
  <c r="AS11" i="63"/>
  <c r="BP35" i="63" s="1"/>
  <c r="BO35" i="63" s="1"/>
  <c r="AT11" i="63"/>
  <c r="AW10" i="55"/>
  <c r="BP46" i="55" s="1"/>
  <c r="BO46" i="55" s="1"/>
  <c r="AX10" i="55"/>
  <c r="AU11" i="55"/>
  <c r="AV10" i="55"/>
  <c r="BM46" i="55" s="1"/>
  <c r="BL46" i="55" s="1"/>
  <c r="AM11" i="60"/>
  <c r="AN10" i="60"/>
  <c r="BM22" i="60" s="1"/>
  <c r="BL22" i="60" s="1"/>
  <c r="AO10" i="60"/>
  <c r="BP22" i="60" s="1"/>
  <c r="BO22" i="60" s="1"/>
  <c r="AP10" i="60"/>
  <c r="AO43" i="56"/>
  <c r="CD23" i="56" s="1"/>
  <c r="AN43" i="56"/>
  <c r="CA23" i="56" s="1"/>
  <c r="AM44" i="56"/>
  <c r="AP43" i="56"/>
  <c r="AJ41" i="63"/>
  <c r="CA9" i="63" s="1"/>
  <c r="BZ9" i="63" s="1"/>
  <c r="AK41" i="63"/>
  <c r="CD9" i="63" s="1"/>
  <c r="CC9" i="63" s="1"/>
  <c r="AZ42" i="62"/>
  <c r="CA58" i="62" s="1"/>
  <c r="AL41" i="63"/>
  <c r="BA42" i="62"/>
  <c r="CD58" i="62" s="1"/>
  <c r="BB42" i="62"/>
  <c r="BH25" i="63"/>
  <c r="BT81" i="63" s="1"/>
  <c r="BS81" i="63" s="1"/>
  <c r="BI25" i="63"/>
  <c r="BW81" i="63" s="1"/>
  <c r="BV81" i="63" s="1"/>
  <c r="BJ25" i="63"/>
  <c r="BG26" i="63"/>
  <c r="AL59" i="63"/>
  <c r="AJ59" i="63"/>
  <c r="CH11" i="63" s="1"/>
  <c r="CG11" i="63" s="1"/>
  <c r="AK59" i="63"/>
  <c r="CK11" i="63" s="1"/>
  <c r="CJ11" i="63" s="1"/>
  <c r="AI60" i="63"/>
  <c r="AJ42" i="63"/>
  <c r="CA10" i="63" s="1"/>
  <c r="BZ10" i="63" s="1"/>
  <c r="AK42" i="63"/>
  <c r="CD10" i="63" s="1"/>
  <c r="CC10" i="63" s="1"/>
  <c r="AL42" i="63"/>
  <c r="AI43" i="63"/>
  <c r="BD11" i="63"/>
  <c r="BM71" i="63" s="1"/>
  <c r="BL71" i="63" s="1"/>
  <c r="BE11" i="63"/>
  <c r="BP71" i="63" s="1"/>
  <c r="BO71" i="63" s="1"/>
  <c r="BF11" i="63"/>
  <c r="BC12" i="63"/>
  <c r="AZ25" i="63"/>
  <c r="BT57" i="63" s="1"/>
  <c r="BS57" i="63" s="1"/>
  <c r="BA25" i="63"/>
  <c r="BW57" i="63" s="1"/>
  <c r="BV57" i="63" s="1"/>
  <c r="BB25" i="63"/>
  <c r="AY26" i="63"/>
  <c r="AJ25" i="63"/>
  <c r="BT9" i="63" s="1"/>
  <c r="BS9" i="63" s="1"/>
  <c r="AK25" i="63"/>
  <c r="BW9" i="63" s="1"/>
  <c r="BV9" i="63" s="1"/>
  <c r="AL25" i="63"/>
  <c r="AI26" i="63"/>
  <c r="BH9" i="63"/>
  <c r="BM81" i="63" s="1"/>
  <c r="BI9" i="63"/>
  <c r="BP81" i="63" s="1"/>
  <c r="BJ9" i="63"/>
  <c r="BG10" i="63"/>
  <c r="AV43" i="63"/>
  <c r="CA47" i="63" s="1"/>
  <c r="BZ47" i="63" s="1"/>
  <c r="AW43" i="63"/>
  <c r="CD47" i="63" s="1"/>
  <c r="CC47" i="63" s="1"/>
  <c r="AX43" i="63"/>
  <c r="AU44" i="63"/>
  <c r="AR42" i="63"/>
  <c r="CA34" i="63" s="1"/>
  <c r="AS42" i="63"/>
  <c r="CD34" i="63" s="1"/>
  <c r="AT42" i="63"/>
  <c r="AQ43" i="63"/>
  <c r="AZ57" i="63"/>
  <c r="CH57" i="63" s="1"/>
  <c r="CG57" i="63" s="1"/>
  <c r="BA57" i="63"/>
  <c r="CK57" i="63" s="1"/>
  <c r="CJ57" i="63" s="1"/>
  <c r="BB57" i="63"/>
  <c r="AY58" i="63"/>
  <c r="AN57" i="63"/>
  <c r="CH21" i="63" s="1"/>
  <c r="CG21" i="63" s="1"/>
  <c r="AO57" i="63"/>
  <c r="CK21" i="63" s="1"/>
  <c r="CJ21" i="63" s="1"/>
  <c r="AP57" i="63"/>
  <c r="AM58" i="63"/>
  <c r="AN42" i="63"/>
  <c r="CA22" i="63" s="1"/>
  <c r="AO42" i="63"/>
  <c r="CD22" i="63" s="1"/>
  <c r="AP42" i="63"/>
  <c r="AM43" i="63"/>
  <c r="AN25" i="63"/>
  <c r="BT21" i="63" s="1"/>
  <c r="AO25" i="63"/>
  <c r="BW21" i="63" s="1"/>
  <c r="AP25" i="63"/>
  <c r="AM26" i="63"/>
  <c r="AZ41" i="63"/>
  <c r="CA57" i="63" s="1"/>
  <c r="BA41" i="63"/>
  <c r="CD57" i="63" s="1"/>
  <c r="BB41" i="63"/>
  <c r="AY42" i="63"/>
  <c r="AL75" i="63"/>
  <c r="AJ75" i="63"/>
  <c r="CO11" i="63" s="1"/>
  <c r="CN11" i="63" s="1"/>
  <c r="AK75" i="63"/>
  <c r="CR11" i="63" s="1"/>
  <c r="CQ11" i="63" s="1"/>
  <c r="AI76" i="63"/>
  <c r="BH58" i="63"/>
  <c r="CH82" i="63" s="1"/>
  <c r="CG82" i="63" s="1"/>
  <c r="BI58" i="63"/>
  <c r="CK82" i="63" s="1"/>
  <c r="CJ82" i="63" s="1"/>
  <c r="BJ58" i="63"/>
  <c r="BG59" i="63"/>
  <c r="AV58" i="63"/>
  <c r="CH46" i="63" s="1"/>
  <c r="CG46" i="63" s="1"/>
  <c r="AW58" i="63"/>
  <c r="CK46" i="63" s="1"/>
  <c r="CJ46" i="63" s="1"/>
  <c r="AX58" i="63"/>
  <c r="AU59" i="63"/>
  <c r="AN74" i="63"/>
  <c r="CO22" i="63" s="1"/>
  <c r="CN22" i="63" s="1"/>
  <c r="AO74" i="63"/>
  <c r="CR22" i="63" s="1"/>
  <c r="CQ22" i="63" s="1"/>
  <c r="AP74" i="63"/>
  <c r="AM75" i="63"/>
  <c r="BF25" i="63"/>
  <c r="BD25" i="63"/>
  <c r="BT69" i="63" s="1"/>
  <c r="BS69" i="63" s="1"/>
  <c r="BE25" i="63"/>
  <c r="BW69" i="63" s="1"/>
  <c r="BV69" i="63" s="1"/>
  <c r="BC26" i="63"/>
  <c r="AR73" i="63"/>
  <c r="CO33" i="63" s="1"/>
  <c r="CN33" i="63" s="1"/>
  <c r="AS73" i="63"/>
  <c r="CR33" i="63" s="1"/>
  <c r="CQ33" i="63" s="1"/>
  <c r="AT73" i="63"/>
  <c r="AQ74" i="63"/>
  <c r="AV27" i="63"/>
  <c r="BT47" i="63" s="1"/>
  <c r="BS47" i="63" s="1"/>
  <c r="AW27" i="63"/>
  <c r="BW47" i="63" s="1"/>
  <c r="BV47" i="63" s="1"/>
  <c r="AX27" i="63"/>
  <c r="AU28" i="63"/>
  <c r="AS27" i="63"/>
  <c r="BW35" i="63" s="1"/>
  <c r="BV35" i="63" s="1"/>
  <c r="AT27" i="63"/>
  <c r="AR27" i="63"/>
  <c r="BT35" i="63" s="1"/>
  <c r="BS35" i="63" s="1"/>
  <c r="AQ28" i="63"/>
  <c r="BD57" i="63"/>
  <c r="CH69" i="63" s="1"/>
  <c r="CG69" i="63" s="1"/>
  <c r="BE57" i="63"/>
  <c r="CK69" i="63" s="1"/>
  <c r="CJ69" i="63" s="1"/>
  <c r="BF57" i="63"/>
  <c r="BC58" i="63"/>
  <c r="AR57" i="63"/>
  <c r="CH33" i="63" s="1"/>
  <c r="CG33" i="63" s="1"/>
  <c r="AS57" i="63"/>
  <c r="CK33" i="63" s="1"/>
  <c r="CJ33" i="63" s="1"/>
  <c r="AT57" i="63"/>
  <c r="AQ58" i="63"/>
  <c r="BH42" i="63"/>
  <c r="CA82" i="63" s="1"/>
  <c r="BZ82" i="63" s="1"/>
  <c r="BI42" i="63"/>
  <c r="CD82" i="63" s="1"/>
  <c r="CC82" i="63" s="1"/>
  <c r="BJ42" i="63"/>
  <c r="BG43" i="63"/>
  <c r="AY10" i="62"/>
  <c r="BB10" i="62" s="1"/>
  <c r="AZ9" i="62"/>
  <c r="BM57" i="62" s="1"/>
  <c r="BA9" i="62"/>
  <c r="BP57" i="62" s="1"/>
  <c r="AV57" i="62"/>
  <c r="CH45" i="62" s="1"/>
  <c r="CG45" i="62" s="1"/>
  <c r="AW57" i="62"/>
  <c r="CK45" i="62" s="1"/>
  <c r="CJ45" i="62" s="1"/>
  <c r="AX57" i="62"/>
  <c r="AU58" i="62"/>
  <c r="AO26" i="62"/>
  <c r="BW22" i="62" s="1"/>
  <c r="BV22" i="62" s="1"/>
  <c r="AN26" i="62"/>
  <c r="BT22" i="62" s="1"/>
  <c r="BS22" i="62" s="1"/>
  <c r="AP26" i="62"/>
  <c r="AM27" i="62"/>
  <c r="AN43" i="62"/>
  <c r="CA23" i="62" s="1"/>
  <c r="AO43" i="62"/>
  <c r="CD23" i="62" s="1"/>
  <c r="AP43" i="62"/>
  <c r="AM44" i="62"/>
  <c r="BI41" i="62"/>
  <c r="CD81" i="62" s="1"/>
  <c r="CC81" i="62" s="1"/>
  <c r="BJ41" i="62"/>
  <c r="BH41" i="62"/>
  <c r="CA81" i="62" s="1"/>
  <c r="BZ81" i="62" s="1"/>
  <c r="BG42" i="62"/>
  <c r="AR73" i="62"/>
  <c r="CO33" i="62" s="1"/>
  <c r="CN33" i="62" s="1"/>
  <c r="AS73" i="62"/>
  <c r="CR33" i="62" s="1"/>
  <c r="CQ33" i="62" s="1"/>
  <c r="AT73" i="62"/>
  <c r="AQ74" i="62"/>
  <c r="AS57" i="62"/>
  <c r="CK33" i="62" s="1"/>
  <c r="CJ33" i="62" s="1"/>
  <c r="AT57" i="62"/>
  <c r="AR57" i="62"/>
  <c r="CH33" i="62" s="1"/>
  <c r="CG33" i="62" s="1"/>
  <c r="AQ58" i="62"/>
  <c r="AR41" i="62"/>
  <c r="CA33" i="62" s="1"/>
  <c r="AS41" i="62"/>
  <c r="CD33" i="62" s="1"/>
  <c r="AT41" i="62"/>
  <c r="AQ42" i="62"/>
  <c r="AX25" i="62"/>
  <c r="AV25" i="62"/>
  <c r="BT45" i="62" s="1"/>
  <c r="BS45" i="62" s="1"/>
  <c r="AW25" i="62"/>
  <c r="BW45" i="62" s="1"/>
  <c r="BV45" i="62" s="1"/>
  <c r="AU26" i="62"/>
  <c r="AJ73" i="62"/>
  <c r="CO9" i="62" s="1"/>
  <c r="CN9" i="62" s="1"/>
  <c r="AK73" i="62"/>
  <c r="CR9" i="62" s="1"/>
  <c r="CQ9" i="62" s="1"/>
  <c r="AL73" i="62"/>
  <c r="AI74" i="62"/>
  <c r="BI58" i="62"/>
  <c r="CK82" i="62" s="1"/>
  <c r="CJ82" i="62" s="1"/>
  <c r="BJ58" i="62"/>
  <c r="BH58" i="62"/>
  <c r="CH82" i="62" s="1"/>
  <c r="CG82" i="62" s="1"/>
  <c r="BG59" i="62"/>
  <c r="BF25" i="62"/>
  <c r="BC26" i="62"/>
  <c r="BD25" i="62"/>
  <c r="BT69" i="62" s="1"/>
  <c r="BS69" i="62" s="1"/>
  <c r="BE25" i="62"/>
  <c r="BW69" i="62" s="1"/>
  <c r="BV69" i="62" s="1"/>
  <c r="AJ57" i="62"/>
  <c r="CH9" i="62" s="1"/>
  <c r="CG9" i="62" s="1"/>
  <c r="AK57" i="62"/>
  <c r="CK9" i="62" s="1"/>
  <c r="CJ9" i="62" s="1"/>
  <c r="AL57" i="62"/>
  <c r="AI58" i="62"/>
  <c r="AK42" i="62"/>
  <c r="CD10" i="62" s="1"/>
  <c r="CC10" i="62" s="1"/>
  <c r="AL42" i="62"/>
  <c r="AJ42" i="62"/>
  <c r="CA10" i="62" s="1"/>
  <c r="BZ10" i="62" s="1"/>
  <c r="AI43" i="62"/>
  <c r="AP57" i="62"/>
  <c r="AN57" i="62"/>
  <c r="CH21" i="62" s="1"/>
  <c r="CG21" i="62" s="1"/>
  <c r="AO57" i="62"/>
  <c r="CK21" i="62" s="1"/>
  <c r="CJ21" i="62" s="1"/>
  <c r="AM58" i="62"/>
  <c r="AK27" i="62"/>
  <c r="BW11" i="62" s="1"/>
  <c r="BV11" i="62" s="1"/>
  <c r="AL27" i="62"/>
  <c r="AJ27" i="62"/>
  <c r="BT11" i="62" s="1"/>
  <c r="BS11" i="62" s="1"/>
  <c r="AI28" i="62"/>
  <c r="BG10" i="62"/>
  <c r="BH9" i="62"/>
  <c r="BM81" i="62" s="1"/>
  <c r="BI9" i="62"/>
  <c r="BP81" i="62" s="1"/>
  <c r="BJ9" i="62"/>
  <c r="AV11" i="62"/>
  <c r="BM47" i="62" s="1"/>
  <c r="BL47" i="62" s="1"/>
  <c r="AW11" i="62"/>
  <c r="BP47" i="62" s="1"/>
  <c r="BO47" i="62" s="1"/>
  <c r="AX11" i="62"/>
  <c r="AU12" i="62"/>
  <c r="BA26" i="62"/>
  <c r="BW58" i="62" s="1"/>
  <c r="BV58" i="62" s="1"/>
  <c r="AZ26" i="62"/>
  <c r="BT58" i="62" s="1"/>
  <c r="BS58" i="62" s="1"/>
  <c r="BB26" i="62"/>
  <c r="AY27" i="62"/>
  <c r="BE9" i="62"/>
  <c r="BP69" i="62" s="1"/>
  <c r="BF9" i="62"/>
  <c r="BC10" i="62"/>
  <c r="BD9" i="62"/>
  <c r="BM69" i="62" s="1"/>
  <c r="BF58" i="62"/>
  <c r="BD58" i="62"/>
  <c r="CH70" i="62" s="1"/>
  <c r="CG70" i="62" s="1"/>
  <c r="BE58" i="62"/>
  <c r="CK70" i="62" s="1"/>
  <c r="CJ70" i="62" s="1"/>
  <c r="BC59" i="62"/>
  <c r="BH26" i="62"/>
  <c r="BT82" i="62" s="1"/>
  <c r="BS82" i="62" s="1"/>
  <c r="BI26" i="62"/>
  <c r="BW82" i="62" s="1"/>
  <c r="BV82" i="62" s="1"/>
  <c r="BJ26" i="62"/>
  <c r="BG27" i="62"/>
  <c r="BD43" i="62"/>
  <c r="CA71" i="62" s="1"/>
  <c r="BE43" i="62"/>
  <c r="CD71" i="62" s="1"/>
  <c r="BF43" i="62"/>
  <c r="BC44" i="62"/>
  <c r="AN74" i="62"/>
  <c r="CO22" i="62" s="1"/>
  <c r="CN22" i="62" s="1"/>
  <c r="AO74" i="62"/>
  <c r="CR22" i="62" s="1"/>
  <c r="CQ22" i="62" s="1"/>
  <c r="AP74" i="62"/>
  <c r="AM75" i="62"/>
  <c r="AZ43" i="62"/>
  <c r="CA59" i="62" s="1"/>
  <c r="BZ59" i="62" s="1"/>
  <c r="BA43" i="62"/>
  <c r="CD59" i="62" s="1"/>
  <c r="CC59" i="62" s="1"/>
  <c r="BB43" i="62"/>
  <c r="AY44" i="62"/>
  <c r="AZ59" i="62"/>
  <c r="CH59" i="62" s="1"/>
  <c r="CG59" i="62" s="1"/>
  <c r="BA59" i="62"/>
  <c r="CK59" i="62" s="1"/>
  <c r="CJ59" i="62" s="1"/>
  <c r="BB59" i="62"/>
  <c r="AY60" i="62"/>
  <c r="AT25" i="62"/>
  <c r="AR25" i="62"/>
  <c r="BT33" i="62" s="1"/>
  <c r="AS25" i="62"/>
  <c r="BW33" i="62" s="1"/>
  <c r="AQ26" i="62"/>
  <c r="AL41" i="58"/>
  <c r="AQ10" i="61"/>
  <c r="AR9" i="61"/>
  <c r="BM33" i="61" s="1"/>
  <c r="AS9" i="61"/>
  <c r="BP33" i="61" s="1"/>
  <c r="AT9" i="61"/>
  <c r="BH9" i="61"/>
  <c r="BM81" i="61" s="1"/>
  <c r="BL81" i="61" s="1"/>
  <c r="BI9" i="61"/>
  <c r="BP81" i="61" s="1"/>
  <c r="BO81" i="61" s="1"/>
  <c r="BJ9" i="61"/>
  <c r="BG10" i="61"/>
  <c r="BI57" i="61"/>
  <c r="CK81" i="61" s="1"/>
  <c r="CJ81" i="61" s="1"/>
  <c r="BH57" i="61"/>
  <c r="CH81" i="61" s="1"/>
  <c r="CG81" i="61" s="1"/>
  <c r="BJ57" i="61"/>
  <c r="BG58" i="61"/>
  <c r="AN42" i="61"/>
  <c r="CA22" i="61" s="1"/>
  <c r="AO42" i="61"/>
  <c r="CD22" i="61" s="1"/>
  <c r="AP42" i="61"/>
  <c r="AM43" i="61"/>
  <c r="AV10" i="61"/>
  <c r="BM46" i="61" s="1"/>
  <c r="BL46" i="61" s="1"/>
  <c r="AW10" i="61"/>
  <c r="BP46" i="61" s="1"/>
  <c r="BO46" i="61" s="1"/>
  <c r="AX10" i="61"/>
  <c r="AU11" i="61"/>
  <c r="AX42" i="61"/>
  <c r="AV42" i="61"/>
  <c r="CA46" i="61" s="1"/>
  <c r="AW42" i="61"/>
  <c r="CD46" i="61" s="1"/>
  <c r="AU43" i="61"/>
  <c r="AP9" i="61"/>
  <c r="AN9" i="61"/>
  <c r="BM21" i="61" s="1"/>
  <c r="AO9" i="61"/>
  <c r="BP21" i="61" s="1"/>
  <c r="AM10" i="61"/>
  <c r="AY42" i="61"/>
  <c r="AZ41" i="61"/>
  <c r="CA57" i="61" s="1"/>
  <c r="BA41" i="61"/>
  <c r="CD57" i="61" s="1"/>
  <c r="BB41" i="61"/>
  <c r="AT58" i="61"/>
  <c r="AR58" i="61"/>
  <c r="CH34" i="61" s="1"/>
  <c r="CG34" i="61" s="1"/>
  <c r="AS58" i="61"/>
  <c r="CK34" i="61" s="1"/>
  <c r="CJ34" i="61" s="1"/>
  <c r="AQ59" i="61"/>
  <c r="AR73" i="61"/>
  <c r="CO33" i="61" s="1"/>
  <c r="CN33" i="61" s="1"/>
  <c r="AS73" i="61"/>
  <c r="CR33" i="61" s="1"/>
  <c r="CQ33" i="61" s="1"/>
  <c r="AT73" i="61"/>
  <c r="AQ74" i="61"/>
  <c r="AR25" i="61"/>
  <c r="BT33" i="61" s="1"/>
  <c r="BS33" i="61" s="1"/>
  <c r="AS25" i="61"/>
  <c r="BW33" i="61" s="1"/>
  <c r="BV33" i="61" s="1"/>
  <c r="AT25" i="61"/>
  <c r="AQ26" i="61"/>
  <c r="BF26" i="61"/>
  <c r="BD26" i="61"/>
  <c r="BT70" i="61" s="1"/>
  <c r="BS70" i="61" s="1"/>
  <c r="BE26" i="61"/>
  <c r="BW70" i="61" s="1"/>
  <c r="BV70" i="61" s="1"/>
  <c r="BC27" i="61"/>
  <c r="BB57" i="61"/>
  <c r="AZ57" i="61"/>
  <c r="CH57" i="61" s="1"/>
  <c r="CG57" i="61" s="1"/>
  <c r="BA57" i="61"/>
  <c r="CK57" i="61" s="1"/>
  <c r="CJ57" i="61" s="1"/>
  <c r="AY58" i="61"/>
  <c r="AV58" i="61"/>
  <c r="CH46" i="61" s="1"/>
  <c r="CG46" i="61" s="1"/>
  <c r="AW58" i="61"/>
  <c r="CK46" i="61" s="1"/>
  <c r="CJ46" i="61" s="1"/>
  <c r="AX58" i="61"/>
  <c r="AU59" i="61"/>
  <c r="AR43" i="61"/>
  <c r="CA35" i="61" s="1"/>
  <c r="AS43" i="61"/>
  <c r="CD35" i="61" s="1"/>
  <c r="AT43" i="61"/>
  <c r="AQ44" i="61"/>
  <c r="AO58" i="61"/>
  <c r="CK22" i="61" s="1"/>
  <c r="CJ22" i="61" s="1"/>
  <c r="AN58" i="61"/>
  <c r="CH22" i="61" s="1"/>
  <c r="CG22" i="61" s="1"/>
  <c r="AP58" i="61"/>
  <c r="AM59" i="61"/>
  <c r="BD41" i="61"/>
  <c r="CA69" i="61" s="1"/>
  <c r="BE41" i="61"/>
  <c r="CD69" i="61" s="1"/>
  <c r="BF41" i="61"/>
  <c r="BC42" i="61"/>
  <c r="BH25" i="61"/>
  <c r="BT81" i="61" s="1"/>
  <c r="BS81" i="61" s="1"/>
  <c r="BI25" i="61"/>
  <c r="BW81" i="61" s="1"/>
  <c r="BV81" i="61" s="1"/>
  <c r="BJ25" i="61"/>
  <c r="BG26" i="61"/>
  <c r="BC11" i="61"/>
  <c r="BD10" i="61"/>
  <c r="BM70" i="61" s="1"/>
  <c r="BL70" i="61" s="1"/>
  <c r="BE10" i="61"/>
  <c r="BP70" i="61" s="1"/>
  <c r="BO70" i="61" s="1"/>
  <c r="BF10" i="61"/>
  <c r="AL75" i="61"/>
  <c r="AJ75" i="61"/>
  <c r="CO11" i="61" s="1"/>
  <c r="CN11" i="61" s="1"/>
  <c r="AK75" i="61"/>
  <c r="CR11" i="61" s="1"/>
  <c r="CQ11" i="61" s="1"/>
  <c r="AI76" i="61"/>
  <c r="AK57" i="61"/>
  <c r="CK9" i="61" s="1"/>
  <c r="CJ9" i="61" s="1"/>
  <c r="AJ57" i="61"/>
  <c r="CH9" i="61" s="1"/>
  <c r="CG9" i="61" s="1"/>
  <c r="AL57" i="61"/>
  <c r="AI58" i="61"/>
  <c r="AZ26" i="61"/>
  <c r="BT58" i="61" s="1"/>
  <c r="BS58" i="61" s="1"/>
  <c r="BA26" i="61"/>
  <c r="BW58" i="61" s="1"/>
  <c r="BV58" i="61" s="1"/>
  <c r="BB26" i="61"/>
  <c r="AY27" i="61"/>
  <c r="BA11" i="61"/>
  <c r="BP59" i="61" s="1"/>
  <c r="BO59" i="61" s="1"/>
  <c r="BB11" i="61"/>
  <c r="AZ11" i="61"/>
  <c r="BM59" i="61" s="1"/>
  <c r="BL59" i="61" s="1"/>
  <c r="AY12" i="61"/>
  <c r="AN74" i="61"/>
  <c r="CO22" i="61" s="1"/>
  <c r="CN22" i="61" s="1"/>
  <c r="AO74" i="61"/>
  <c r="CR22" i="61" s="1"/>
  <c r="CQ22" i="61" s="1"/>
  <c r="AP74" i="61"/>
  <c r="AM75" i="61"/>
  <c r="AJ25" i="61"/>
  <c r="BT9" i="61" s="1"/>
  <c r="BS9" i="61" s="1"/>
  <c r="AK25" i="61"/>
  <c r="BW9" i="61" s="1"/>
  <c r="BV9" i="61" s="1"/>
  <c r="AL25" i="61"/>
  <c r="AI26" i="61"/>
  <c r="AN25" i="61"/>
  <c r="BT21" i="61" s="1"/>
  <c r="AO25" i="61"/>
  <c r="BW21" i="61" s="1"/>
  <c r="AP25" i="61"/>
  <c r="AM26" i="61"/>
  <c r="AJ12" i="61"/>
  <c r="BM12" i="61" s="1"/>
  <c r="BL12" i="61" s="1"/>
  <c r="AK12" i="61"/>
  <c r="BP12" i="61" s="1"/>
  <c r="BO12" i="61" s="1"/>
  <c r="AL12" i="61"/>
  <c r="AI13" i="61"/>
  <c r="BJ41" i="61"/>
  <c r="BH41" i="61"/>
  <c r="CA81" i="61" s="1"/>
  <c r="BI41" i="61"/>
  <c r="CD81" i="61" s="1"/>
  <c r="BG42" i="61"/>
  <c r="BD57" i="61"/>
  <c r="CH69" i="61" s="1"/>
  <c r="CG69" i="61" s="1"/>
  <c r="BE57" i="61"/>
  <c r="CK69" i="61" s="1"/>
  <c r="CJ69" i="61" s="1"/>
  <c r="BF57" i="61"/>
  <c r="BC58" i="61"/>
  <c r="AX26" i="61"/>
  <c r="AV26" i="61"/>
  <c r="BT46" i="61" s="1"/>
  <c r="BS46" i="61" s="1"/>
  <c r="AW26" i="61"/>
  <c r="BW46" i="61" s="1"/>
  <c r="BV46" i="61" s="1"/>
  <c r="AU27" i="61"/>
  <c r="AM26" i="55"/>
  <c r="AM27" i="55" s="1"/>
  <c r="AN25" i="55"/>
  <c r="BT21" i="55" s="1"/>
  <c r="AO25" i="55"/>
  <c r="BW21" i="55" s="1"/>
  <c r="AN74" i="60"/>
  <c r="CO22" i="60" s="1"/>
  <c r="CN22" i="60" s="1"/>
  <c r="AO74" i="60"/>
  <c r="CR22" i="60" s="1"/>
  <c r="CQ22" i="60" s="1"/>
  <c r="AP74" i="60"/>
  <c r="AM75" i="60"/>
  <c r="AZ26" i="60"/>
  <c r="BT58" i="60" s="1"/>
  <c r="BS58" i="60" s="1"/>
  <c r="BB26" i="60"/>
  <c r="BA26" i="60"/>
  <c r="BW58" i="60" s="1"/>
  <c r="BV58" i="60" s="1"/>
  <c r="AY27" i="60"/>
  <c r="AN42" i="60"/>
  <c r="CA22" i="60" s="1"/>
  <c r="AO42" i="60"/>
  <c r="CD22" i="60" s="1"/>
  <c r="AP42" i="60"/>
  <c r="AM43" i="60"/>
  <c r="AT57" i="60"/>
  <c r="AR57" i="60"/>
  <c r="CH33" i="60" s="1"/>
  <c r="CG33" i="60" s="1"/>
  <c r="AS57" i="60"/>
  <c r="CK33" i="60" s="1"/>
  <c r="CJ33" i="60" s="1"/>
  <c r="AQ58" i="60"/>
  <c r="BH42" i="60"/>
  <c r="CA82" i="60" s="1"/>
  <c r="BI42" i="60"/>
  <c r="CD82" i="60" s="1"/>
  <c r="BJ42" i="60"/>
  <c r="BG43" i="60"/>
  <c r="BJ58" i="60"/>
  <c r="BH58" i="60"/>
  <c r="CH82" i="60" s="1"/>
  <c r="CG82" i="60" s="1"/>
  <c r="BI58" i="60"/>
  <c r="CK82" i="60" s="1"/>
  <c r="CJ82" i="60" s="1"/>
  <c r="BG59" i="60"/>
  <c r="AR27" i="60"/>
  <c r="BT35" i="60" s="1"/>
  <c r="BS35" i="60" s="1"/>
  <c r="AT27" i="60"/>
  <c r="AS27" i="60"/>
  <c r="BW35" i="60" s="1"/>
  <c r="BV35" i="60" s="1"/>
  <c r="AQ28" i="60"/>
  <c r="AL59" i="60"/>
  <c r="AJ59" i="60"/>
  <c r="CH11" i="60" s="1"/>
  <c r="CG11" i="60" s="1"/>
  <c r="AK59" i="60"/>
  <c r="CK11" i="60" s="1"/>
  <c r="CJ11" i="60" s="1"/>
  <c r="AI60" i="60"/>
  <c r="AW57" i="60"/>
  <c r="CK45" i="60" s="1"/>
  <c r="CJ45" i="60" s="1"/>
  <c r="AU58" i="60"/>
  <c r="AV57" i="60"/>
  <c r="CH45" i="60" s="1"/>
  <c r="CG45" i="60" s="1"/>
  <c r="AX57" i="60"/>
  <c r="BI25" i="60"/>
  <c r="BW81" i="60" s="1"/>
  <c r="BV81" i="60" s="1"/>
  <c r="BH25" i="60"/>
  <c r="BT81" i="60" s="1"/>
  <c r="BS81" i="60" s="1"/>
  <c r="BJ25" i="60"/>
  <c r="BG26" i="60"/>
  <c r="AK25" i="60"/>
  <c r="BW9" i="60" s="1"/>
  <c r="BV9" i="60" s="1"/>
  <c r="AJ25" i="60"/>
  <c r="BT9" i="60" s="1"/>
  <c r="BS9" i="60" s="1"/>
  <c r="AL25" i="60"/>
  <c r="AI26" i="60"/>
  <c r="AJ74" i="60"/>
  <c r="CO10" i="60" s="1"/>
  <c r="CN10" i="60" s="1"/>
  <c r="AK74" i="60"/>
  <c r="CR10" i="60" s="1"/>
  <c r="CQ10" i="60" s="1"/>
  <c r="AL74" i="60"/>
  <c r="AI75" i="60"/>
  <c r="AR42" i="60"/>
  <c r="CA34" i="60" s="1"/>
  <c r="AS42" i="60"/>
  <c r="CD34" i="60" s="1"/>
  <c r="AT42" i="60"/>
  <c r="AQ43" i="60"/>
  <c r="AJ41" i="60"/>
  <c r="CA9" i="60" s="1"/>
  <c r="BZ9" i="60" s="1"/>
  <c r="AK41" i="60"/>
  <c r="CD9" i="60" s="1"/>
  <c r="CC9" i="60" s="1"/>
  <c r="AL41" i="60"/>
  <c r="AI42" i="60"/>
  <c r="BB57" i="60"/>
  <c r="AZ57" i="60"/>
  <c r="CH57" i="60" s="1"/>
  <c r="CG57" i="60" s="1"/>
  <c r="AY58" i="60"/>
  <c r="BA57" i="60"/>
  <c r="CK57" i="60" s="1"/>
  <c r="CJ57" i="60" s="1"/>
  <c r="BF57" i="60"/>
  <c r="BD57" i="60"/>
  <c r="CH69" i="60" s="1"/>
  <c r="CG69" i="60" s="1"/>
  <c r="BE57" i="60"/>
  <c r="CK69" i="60" s="1"/>
  <c r="CJ69" i="60" s="1"/>
  <c r="BC58" i="60"/>
  <c r="AV42" i="60"/>
  <c r="CA46" i="60" s="1"/>
  <c r="AW42" i="60"/>
  <c r="CD46" i="60" s="1"/>
  <c r="AX42" i="60"/>
  <c r="AU43" i="60"/>
  <c r="AO58" i="60"/>
  <c r="CK22" i="60" s="1"/>
  <c r="CJ22" i="60" s="1"/>
  <c r="AN58" i="60"/>
  <c r="CH22" i="60" s="1"/>
  <c r="CG22" i="60" s="1"/>
  <c r="AP58" i="60"/>
  <c r="AM59" i="60"/>
  <c r="AX26" i="60"/>
  <c r="AV26" i="60"/>
  <c r="BT46" i="60" s="1"/>
  <c r="BS46" i="60" s="1"/>
  <c r="AW26" i="60"/>
  <c r="BW46" i="60" s="1"/>
  <c r="BV46" i="60" s="1"/>
  <c r="AU27" i="60"/>
  <c r="BI9" i="60"/>
  <c r="BP81" i="60" s="1"/>
  <c r="BO81" i="60" s="1"/>
  <c r="BJ9" i="60"/>
  <c r="BH9" i="60"/>
  <c r="BM81" i="60" s="1"/>
  <c r="BL81" i="60" s="1"/>
  <c r="BG10" i="60"/>
  <c r="BD25" i="60"/>
  <c r="BT69" i="60" s="1"/>
  <c r="BS69" i="60" s="1"/>
  <c r="BE25" i="60"/>
  <c r="BW69" i="60" s="1"/>
  <c r="BV69" i="60" s="1"/>
  <c r="BF25" i="60"/>
  <c r="BC26" i="60"/>
  <c r="AR73" i="60"/>
  <c r="CO33" i="60" s="1"/>
  <c r="CN33" i="60" s="1"/>
  <c r="AS73" i="60"/>
  <c r="CR33" i="60" s="1"/>
  <c r="CQ33" i="60" s="1"/>
  <c r="AT73" i="60"/>
  <c r="AQ74" i="60"/>
  <c r="BD11" i="60"/>
  <c r="BM71" i="60" s="1"/>
  <c r="BL71" i="60" s="1"/>
  <c r="BE11" i="60"/>
  <c r="BP71" i="60" s="1"/>
  <c r="BO71" i="60" s="1"/>
  <c r="BF11" i="60"/>
  <c r="BC12" i="60"/>
  <c r="AZ42" i="60"/>
  <c r="CA58" i="60" s="1"/>
  <c r="BA42" i="60"/>
  <c r="CD58" i="60" s="1"/>
  <c r="BB42" i="60"/>
  <c r="AY43" i="60"/>
  <c r="AN26" i="60"/>
  <c r="BT22" i="60" s="1"/>
  <c r="BS22" i="60" s="1"/>
  <c r="AP26" i="60"/>
  <c r="AO26" i="60"/>
  <c r="BW22" i="60" s="1"/>
  <c r="BV22" i="60" s="1"/>
  <c r="AM27" i="60"/>
  <c r="AI42" i="58"/>
  <c r="AI43" i="58" s="1"/>
  <c r="AJ41" i="58"/>
  <c r="CA9" i="58" s="1"/>
  <c r="BZ9" i="58" s="1"/>
  <c r="AY26" i="53"/>
  <c r="BB26" i="53" s="1"/>
  <c r="BA59" i="59"/>
  <c r="CK59" i="59" s="1"/>
  <c r="CJ59" i="59" s="1"/>
  <c r="BB59" i="59"/>
  <c r="AZ59" i="59"/>
  <c r="CH59" i="59" s="1"/>
  <c r="CG59" i="59" s="1"/>
  <c r="AY60" i="59"/>
  <c r="AJ73" i="59"/>
  <c r="CO9" i="59" s="1"/>
  <c r="CN9" i="59" s="1"/>
  <c r="AK73" i="59"/>
  <c r="CR9" i="59" s="1"/>
  <c r="CQ9" i="59" s="1"/>
  <c r="AL73" i="59"/>
  <c r="AI74" i="59"/>
  <c r="AW58" i="59"/>
  <c r="CK46" i="59" s="1"/>
  <c r="CJ46" i="59" s="1"/>
  <c r="AX58" i="59"/>
  <c r="AV58" i="59"/>
  <c r="CH46" i="59" s="1"/>
  <c r="CG46" i="59" s="1"/>
  <c r="AU59" i="59"/>
  <c r="AV9" i="59"/>
  <c r="BM45" i="59" s="1"/>
  <c r="BL45" i="59" s="1"/>
  <c r="AW9" i="59"/>
  <c r="BP45" i="59" s="1"/>
  <c r="BO45" i="59" s="1"/>
  <c r="AX9" i="59"/>
  <c r="AU10" i="59"/>
  <c r="AK26" i="59"/>
  <c r="BW10" i="59" s="1"/>
  <c r="BV10" i="59" s="1"/>
  <c r="AL26" i="59"/>
  <c r="AJ26" i="59"/>
  <c r="BT10" i="59" s="1"/>
  <c r="BS10" i="59" s="1"/>
  <c r="AI27" i="59"/>
  <c r="AN58" i="59"/>
  <c r="CH22" i="59" s="1"/>
  <c r="CG22" i="59" s="1"/>
  <c r="AO58" i="59"/>
  <c r="CK22" i="59" s="1"/>
  <c r="CJ22" i="59" s="1"/>
  <c r="AP58" i="59"/>
  <c r="AM59" i="59"/>
  <c r="AT25" i="59"/>
  <c r="AS25" i="59"/>
  <c r="BW33" i="59" s="1"/>
  <c r="BV33" i="59" s="1"/>
  <c r="AR25" i="59"/>
  <c r="BT33" i="59" s="1"/>
  <c r="BS33" i="59" s="1"/>
  <c r="AQ26" i="59"/>
  <c r="AO26" i="59"/>
  <c r="BW22" i="59" s="1"/>
  <c r="BV22" i="59" s="1"/>
  <c r="AP26" i="59"/>
  <c r="AN26" i="59"/>
  <c r="BT22" i="59" s="1"/>
  <c r="BS22" i="59" s="1"/>
  <c r="AM27" i="59"/>
  <c r="BD41" i="59"/>
  <c r="CA69" i="59" s="1"/>
  <c r="BE41" i="59"/>
  <c r="CD69" i="59" s="1"/>
  <c r="BF41" i="59"/>
  <c r="BC42" i="59"/>
  <c r="BH41" i="59"/>
  <c r="CA81" i="59" s="1"/>
  <c r="BI41" i="59"/>
  <c r="CD81" i="59" s="1"/>
  <c r="BJ41" i="59"/>
  <c r="BG42" i="59"/>
  <c r="BI26" i="59"/>
  <c r="BW82" i="59" s="1"/>
  <c r="BV82" i="59" s="1"/>
  <c r="BJ26" i="59"/>
  <c r="BH26" i="59"/>
  <c r="BT82" i="59" s="1"/>
  <c r="BS82" i="59" s="1"/>
  <c r="BG27" i="59"/>
  <c r="AR74" i="59"/>
  <c r="CO34" i="59" s="1"/>
  <c r="CN34" i="59" s="1"/>
  <c r="AS74" i="59"/>
  <c r="CR34" i="59" s="1"/>
  <c r="CQ34" i="59" s="1"/>
  <c r="AT74" i="59"/>
  <c r="AQ75" i="59"/>
  <c r="BH11" i="59"/>
  <c r="BM83" i="59" s="1"/>
  <c r="BL83" i="59" s="1"/>
  <c r="BI11" i="59"/>
  <c r="BP83" i="59" s="1"/>
  <c r="BO83" i="59" s="1"/>
  <c r="BJ11" i="59"/>
  <c r="BG12" i="59"/>
  <c r="AS45" i="59"/>
  <c r="CD37" i="59" s="1"/>
  <c r="CC37" i="59" s="1"/>
  <c r="AT45" i="59"/>
  <c r="AR45" i="59"/>
  <c r="CA37" i="59" s="1"/>
  <c r="BZ37" i="59" s="1"/>
  <c r="AQ46" i="59"/>
  <c r="BF58" i="59"/>
  <c r="BD58" i="59"/>
  <c r="CH70" i="59" s="1"/>
  <c r="CG70" i="59" s="1"/>
  <c r="BE58" i="59"/>
  <c r="CK70" i="59" s="1"/>
  <c r="CJ70" i="59" s="1"/>
  <c r="BC59" i="59"/>
  <c r="AS57" i="59"/>
  <c r="CK33" i="59" s="1"/>
  <c r="CJ33" i="59" s="1"/>
  <c r="AT57" i="59"/>
  <c r="AR57" i="59"/>
  <c r="CH33" i="59" s="1"/>
  <c r="CG33" i="59" s="1"/>
  <c r="AQ58" i="59"/>
  <c r="BA26" i="59"/>
  <c r="BW58" i="59" s="1"/>
  <c r="BV58" i="59" s="1"/>
  <c r="BB26" i="59"/>
  <c r="AZ26" i="59"/>
  <c r="BT58" i="59" s="1"/>
  <c r="BS58" i="59" s="1"/>
  <c r="AY27" i="59"/>
  <c r="AV42" i="59"/>
  <c r="CA46" i="59" s="1"/>
  <c r="AW42" i="59"/>
  <c r="CD46" i="59" s="1"/>
  <c r="AX42" i="59"/>
  <c r="AU43" i="59"/>
  <c r="AN73" i="59"/>
  <c r="CO21" i="59" s="1"/>
  <c r="CN21" i="59" s="1"/>
  <c r="AO73" i="59"/>
  <c r="CR21" i="59" s="1"/>
  <c r="CQ21" i="59" s="1"/>
  <c r="AP73" i="59"/>
  <c r="AM74" i="59"/>
  <c r="AZ10" i="59"/>
  <c r="BM58" i="59" s="1"/>
  <c r="BL58" i="59" s="1"/>
  <c r="BA10" i="59"/>
  <c r="BP58" i="59" s="1"/>
  <c r="BO58" i="59" s="1"/>
  <c r="BB10" i="59"/>
  <c r="AY11" i="59"/>
  <c r="AR11" i="59"/>
  <c r="BM35" i="59" s="1"/>
  <c r="BL35" i="59" s="1"/>
  <c r="AS11" i="59"/>
  <c r="BP35" i="59" s="1"/>
  <c r="BO35" i="59" s="1"/>
  <c r="AT11" i="59"/>
  <c r="AQ12" i="59"/>
  <c r="AJ42" i="59"/>
  <c r="CA10" i="59" s="1"/>
  <c r="BZ10" i="59" s="1"/>
  <c r="AK42" i="59"/>
  <c r="CD10" i="59" s="1"/>
  <c r="CC10" i="59" s="1"/>
  <c r="AL42" i="59"/>
  <c r="AI43" i="59"/>
  <c r="BD26" i="59"/>
  <c r="BT70" i="59" s="1"/>
  <c r="BS70" i="59" s="1"/>
  <c r="BE26" i="59"/>
  <c r="BW70" i="59" s="1"/>
  <c r="BV70" i="59" s="1"/>
  <c r="BF26" i="59"/>
  <c r="BC27" i="59"/>
  <c r="BH57" i="59"/>
  <c r="CH81" i="59" s="1"/>
  <c r="CG81" i="59" s="1"/>
  <c r="BI57" i="59"/>
  <c r="CK81" i="59" s="1"/>
  <c r="CJ81" i="59" s="1"/>
  <c r="BJ57" i="59"/>
  <c r="BG58" i="59"/>
  <c r="AW25" i="59"/>
  <c r="BW45" i="59" s="1"/>
  <c r="AX25" i="59"/>
  <c r="AV25" i="59"/>
  <c r="BT45" i="59" s="1"/>
  <c r="AU26" i="59"/>
  <c r="AJ57" i="59"/>
  <c r="CH9" i="59" s="1"/>
  <c r="CG9" i="59" s="1"/>
  <c r="AK57" i="59"/>
  <c r="CK9" i="59" s="1"/>
  <c r="CJ9" i="59" s="1"/>
  <c r="AL57" i="59"/>
  <c r="AI58" i="59"/>
  <c r="AZ43" i="59"/>
  <c r="CA59" i="59" s="1"/>
  <c r="BA43" i="59"/>
  <c r="CD59" i="59" s="1"/>
  <c r="BB43" i="59"/>
  <c r="AY44" i="59"/>
  <c r="AN41" i="59"/>
  <c r="CA21" i="59" s="1"/>
  <c r="AO41" i="59"/>
  <c r="CD21" i="59" s="1"/>
  <c r="AP41" i="59"/>
  <c r="AM42" i="59"/>
  <c r="BC10" i="59"/>
  <c r="BD9" i="59"/>
  <c r="BM69" i="59" s="1"/>
  <c r="BE9" i="59"/>
  <c r="BP69" i="59" s="1"/>
  <c r="BF9" i="59"/>
  <c r="AZ26" i="55"/>
  <c r="BT58" i="55" s="1"/>
  <c r="BS58" i="55" s="1"/>
  <c r="BH25" i="58"/>
  <c r="BT81" i="58" s="1"/>
  <c r="BS81" i="58" s="1"/>
  <c r="BI25" i="58"/>
  <c r="BW81" i="58" s="1"/>
  <c r="BV81" i="58" s="1"/>
  <c r="BJ25" i="58"/>
  <c r="BG26" i="58"/>
  <c r="AV58" i="58"/>
  <c r="CH46" i="58" s="1"/>
  <c r="CG46" i="58" s="1"/>
  <c r="AW58" i="58"/>
  <c r="CK46" i="58" s="1"/>
  <c r="CJ46" i="58" s="1"/>
  <c r="AX58" i="58"/>
  <c r="AU59" i="58"/>
  <c r="AZ57" i="58"/>
  <c r="CH57" i="58" s="1"/>
  <c r="CG57" i="58" s="1"/>
  <c r="BA57" i="58"/>
  <c r="CK57" i="58" s="1"/>
  <c r="CJ57" i="58" s="1"/>
  <c r="BB57" i="58"/>
  <c r="AY58" i="58"/>
  <c r="AR42" i="58"/>
  <c r="CA34" i="58" s="1"/>
  <c r="AS42" i="58"/>
  <c r="CD34" i="58" s="1"/>
  <c r="AT42" i="58"/>
  <c r="AQ43" i="58"/>
  <c r="AR74" i="58"/>
  <c r="CO34" i="58" s="1"/>
  <c r="CN34" i="58" s="1"/>
  <c r="AS74" i="58"/>
  <c r="CR34" i="58" s="1"/>
  <c r="CQ34" i="58" s="1"/>
  <c r="AT74" i="58"/>
  <c r="AQ75" i="58"/>
  <c r="BD41" i="58"/>
  <c r="CA69" i="58" s="1"/>
  <c r="BE41" i="58"/>
  <c r="CD69" i="58" s="1"/>
  <c r="BF41" i="58"/>
  <c r="BC42" i="58"/>
  <c r="AR25" i="58"/>
  <c r="BT33" i="58" s="1"/>
  <c r="AS25" i="58"/>
  <c r="BW33" i="58" s="1"/>
  <c r="AT25" i="58"/>
  <c r="AQ26" i="58"/>
  <c r="AN41" i="58"/>
  <c r="CA21" i="58" s="1"/>
  <c r="AO41" i="58"/>
  <c r="CD21" i="58" s="1"/>
  <c r="AP41" i="58"/>
  <c r="AM42" i="58"/>
  <c r="AN74" i="58"/>
  <c r="CO22" i="58" s="1"/>
  <c r="CN22" i="58" s="1"/>
  <c r="AO74" i="58"/>
  <c r="CR22" i="58" s="1"/>
  <c r="CQ22" i="58" s="1"/>
  <c r="AP74" i="58"/>
  <c r="AM75" i="58"/>
  <c r="BD25" i="58"/>
  <c r="BT69" i="58" s="1"/>
  <c r="BS69" i="58" s="1"/>
  <c r="BE25" i="58"/>
  <c r="BW69" i="58" s="1"/>
  <c r="BV69" i="58" s="1"/>
  <c r="BF25" i="58"/>
  <c r="BC26" i="58"/>
  <c r="BB26" i="58"/>
  <c r="AZ26" i="58"/>
  <c r="BT58" i="58" s="1"/>
  <c r="BS58" i="58" s="1"/>
  <c r="BA26" i="58"/>
  <c r="BW58" i="58" s="1"/>
  <c r="BV58" i="58" s="1"/>
  <c r="AY27" i="58"/>
  <c r="AL75" i="58"/>
  <c r="AJ75" i="58"/>
  <c r="CO11" i="58" s="1"/>
  <c r="CN11" i="58" s="1"/>
  <c r="AK75" i="58"/>
  <c r="CR11" i="58" s="1"/>
  <c r="CQ11" i="58" s="1"/>
  <c r="AI76" i="58"/>
  <c r="AV43" i="58"/>
  <c r="CA47" i="58" s="1"/>
  <c r="AW43" i="58"/>
  <c r="CD47" i="58" s="1"/>
  <c r="AX43" i="58"/>
  <c r="AU44" i="58"/>
  <c r="AN25" i="58"/>
  <c r="BT21" i="58" s="1"/>
  <c r="BS21" i="58" s="1"/>
  <c r="AO25" i="58"/>
  <c r="BW21" i="58" s="1"/>
  <c r="BV21" i="58" s="1"/>
  <c r="AP25" i="58"/>
  <c r="AM26" i="58"/>
  <c r="AR57" i="58"/>
  <c r="CH33" i="58" s="1"/>
  <c r="CG33" i="58" s="1"/>
  <c r="AS57" i="58"/>
  <c r="CK33" i="58" s="1"/>
  <c r="CJ33" i="58" s="1"/>
  <c r="AT57" i="58"/>
  <c r="AQ58" i="58"/>
  <c r="BH11" i="58"/>
  <c r="BM83" i="58" s="1"/>
  <c r="BL83" i="58" s="1"/>
  <c r="BI11" i="58"/>
  <c r="BP83" i="58" s="1"/>
  <c r="BO83" i="58" s="1"/>
  <c r="BJ11" i="58"/>
  <c r="BG12" i="58"/>
  <c r="AJ58" i="58"/>
  <c r="CH10" i="58" s="1"/>
  <c r="CG10" i="58" s="1"/>
  <c r="AK58" i="58"/>
  <c r="CK10" i="58" s="1"/>
  <c r="CJ10" i="58" s="1"/>
  <c r="AL58" i="58"/>
  <c r="AI59" i="58"/>
  <c r="BH57" i="58"/>
  <c r="CH81" i="58" s="1"/>
  <c r="CG81" i="58" s="1"/>
  <c r="BJ57" i="58"/>
  <c r="BI57" i="58"/>
  <c r="CK81" i="58" s="1"/>
  <c r="CJ81" i="58" s="1"/>
  <c r="BG58" i="58"/>
  <c r="AZ42" i="58"/>
  <c r="CA58" i="58" s="1"/>
  <c r="BZ58" i="58" s="1"/>
  <c r="BA42" i="58"/>
  <c r="CD58" i="58" s="1"/>
  <c r="CC58" i="58" s="1"/>
  <c r="BB42" i="58"/>
  <c r="AY43" i="58"/>
  <c r="AN59" i="58"/>
  <c r="CH23" i="58" s="1"/>
  <c r="CG23" i="58" s="1"/>
  <c r="AO59" i="58"/>
  <c r="CK23" i="58" s="1"/>
  <c r="CJ23" i="58" s="1"/>
  <c r="AP59" i="58"/>
  <c r="AM60" i="58"/>
  <c r="BD57" i="58"/>
  <c r="CH69" i="58" s="1"/>
  <c r="CG69" i="58" s="1"/>
  <c r="BE57" i="58"/>
  <c r="CK69" i="58" s="1"/>
  <c r="CJ69" i="58" s="1"/>
  <c r="BF57" i="58"/>
  <c r="BC58" i="58"/>
  <c r="AJ25" i="58"/>
  <c r="BT9" i="58" s="1"/>
  <c r="BS9" i="58" s="1"/>
  <c r="AK25" i="58"/>
  <c r="BW9" i="58" s="1"/>
  <c r="BV9" i="58" s="1"/>
  <c r="AL25" i="58"/>
  <c r="AI26" i="58"/>
  <c r="BA25" i="53"/>
  <c r="BW57" i="53" s="1"/>
  <c r="BV57" i="53" s="1"/>
  <c r="BB25" i="53"/>
  <c r="AZ58" i="57"/>
  <c r="CH58" i="57" s="1"/>
  <c r="CG58" i="57" s="1"/>
  <c r="BA58" i="57"/>
  <c r="CK58" i="57" s="1"/>
  <c r="CJ58" i="57" s="1"/>
  <c r="BB58" i="57"/>
  <c r="AY59" i="57"/>
  <c r="AN43" i="57"/>
  <c r="CA23" i="57" s="1"/>
  <c r="BZ23" i="57" s="1"/>
  <c r="AO43" i="57"/>
  <c r="CD23" i="57" s="1"/>
  <c r="CC23" i="57" s="1"/>
  <c r="AP43" i="57"/>
  <c r="AM44" i="57"/>
  <c r="AZ12" i="57"/>
  <c r="BM60" i="57" s="1"/>
  <c r="BL60" i="57" s="1"/>
  <c r="BA12" i="57"/>
  <c r="BP60" i="57" s="1"/>
  <c r="BO60" i="57" s="1"/>
  <c r="BB12" i="57"/>
  <c r="AY13" i="57"/>
  <c r="AK25" i="57"/>
  <c r="BW9" i="57" s="1"/>
  <c r="BV9" i="57" s="1"/>
  <c r="AJ25" i="57"/>
  <c r="BT9" i="57" s="1"/>
  <c r="BS9" i="57" s="1"/>
  <c r="AL25" i="57"/>
  <c r="AI26" i="57"/>
  <c r="AR73" i="57"/>
  <c r="CO33" i="57" s="1"/>
  <c r="AS73" i="57"/>
  <c r="CR33" i="57" s="1"/>
  <c r="AT73" i="57"/>
  <c r="AQ74" i="57"/>
  <c r="AJ57" i="57"/>
  <c r="CH9" i="57" s="1"/>
  <c r="CG9" i="57" s="1"/>
  <c r="AK57" i="57"/>
  <c r="CK9" i="57" s="1"/>
  <c r="CJ9" i="57" s="1"/>
  <c r="AL57" i="57"/>
  <c r="AI58" i="57"/>
  <c r="BC43" i="57"/>
  <c r="BD42" i="57"/>
  <c r="CA70" i="57" s="1"/>
  <c r="BE42" i="57"/>
  <c r="CD70" i="57" s="1"/>
  <c r="BF42" i="57"/>
  <c r="AJ74" i="57"/>
  <c r="CO10" i="57" s="1"/>
  <c r="CN10" i="57" s="1"/>
  <c r="AK74" i="57"/>
  <c r="CR10" i="57" s="1"/>
  <c r="CQ10" i="57" s="1"/>
  <c r="AL74" i="57"/>
  <c r="AI75" i="57"/>
  <c r="AN57" i="57"/>
  <c r="CH21" i="57" s="1"/>
  <c r="AO57" i="57"/>
  <c r="CK21" i="57" s="1"/>
  <c r="AP57" i="57"/>
  <c r="AM58" i="57"/>
  <c r="AU42" i="57"/>
  <c r="AV41" i="57"/>
  <c r="CA45" i="57" s="1"/>
  <c r="AW41" i="57"/>
  <c r="CD45" i="57" s="1"/>
  <c r="AX41" i="57"/>
  <c r="BJ9" i="57"/>
  <c r="BH9" i="57"/>
  <c r="BM81" i="57" s="1"/>
  <c r="BI9" i="57"/>
  <c r="BP81" i="57" s="1"/>
  <c r="BG10" i="57"/>
  <c r="AV57" i="57"/>
  <c r="CH45" i="57" s="1"/>
  <c r="CG45" i="57" s="1"/>
  <c r="AW57" i="57"/>
  <c r="CK45" i="57" s="1"/>
  <c r="CJ45" i="57" s="1"/>
  <c r="AX57" i="57"/>
  <c r="AU58" i="57"/>
  <c r="AR26" i="57"/>
  <c r="BT34" i="57" s="1"/>
  <c r="BS34" i="57" s="1"/>
  <c r="AT26" i="57"/>
  <c r="AS26" i="57"/>
  <c r="BW34" i="57" s="1"/>
  <c r="BV34" i="57" s="1"/>
  <c r="AQ27" i="57"/>
  <c r="AS57" i="57"/>
  <c r="CK33" i="57" s="1"/>
  <c r="CJ33" i="57" s="1"/>
  <c r="AR57" i="57"/>
  <c r="CH33" i="57" s="1"/>
  <c r="CG33" i="57" s="1"/>
  <c r="AT57" i="57"/>
  <c r="AQ58" i="57"/>
  <c r="AR42" i="57"/>
  <c r="CA34" i="57" s="1"/>
  <c r="AS42" i="57"/>
  <c r="CD34" i="57" s="1"/>
  <c r="AT42" i="57"/>
  <c r="AQ43" i="57"/>
  <c r="AJ42" i="57"/>
  <c r="CA10" i="57" s="1"/>
  <c r="BZ10" i="57" s="1"/>
  <c r="AK42" i="57"/>
  <c r="CD10" i="57" s="1"/>
  <c r="CC10" i="57" s="1"/>
  <c r="AL42" i="57"/>
  <c r="AI43" i="57"/>
  <c r="BG44" i="57"/>
  <c r="BH43" i="57"/>
  <c r="CA83" i="57" s="1"/>
  <c r="BZ83" i="57" s="1"/>
  <c r="BI43" i="57"/>
  <c r="CD83" i="57" s="1"/>
  <c r="CC83" i="57" s="1"/>
  <c r="BJ43" i="57"/>
  <c r="AN74" i="57"/>
  <c r="CO22" i="57" s="1"/>
  <c r="CN22" i="57" s="1"/>
  <c r="AO74" i="57"/>
  <c r="CR22" i="57" s="1"/>
  <c r="CQ22" i="57" s="1"/>
  <c r="AP74" i="57"/>
  <c r="AM75" i="57"/>
  <c r="BB26" i="57"/>
  <c r="AZ26" i="57"/>
  <c r="BT58" i="57" s="1"/>
  <c r="BS58" i="57" s="1"/>
  <c r="BA26" i="57"/>
  <c r="BW58" i="57" s="1"/>
  <c r="BV58" i="57" s="1"/>
  <c r="AY27" i="57"/>
  <c r="BI25" i="57"/>
  <c r="BW81" i="57" s="1"/>
  <c r="BV81" i="57" s="1"/>
  <c r="BJ25" i="57"/>
  <c r="BH25" i="57"/>
  <c r="BT81" i="57" s="1"/>
  <c r="BS81" i="57" s="1"/>
  <c r="BG26" i="57"/>
  <c r="BF58" i="57"/>
  <c r="BD58" i="57"/>
  <c r="CH70" i="57" s="1"/>
  <c r="CG70" i="57" s="1"/>
  <c r="BE58" i="57"/>
  <c r="CK70" i="57" s="1"/>
  <c r="CJ70" i="57" s="1"/>
  <c r="BC59" i="57"/>
  <c r="BI58" i="57"/>
  <c r="CK82" i="57" s="1"/>
  <c r="CJ82" i="57" s="1"/>
  <c r="BH58" i="57"/>
  <c r="CH82" i="57" s="1"/>
  <c r="CG82" i="57" s="1"/>
  <c r="BJ58" i="57"/>
  <c r="BG59" i="57"/>
  <c r="BD25" i="57"/>
  <c r="BT69" i="57" s="1"/>
  <c r="BS69" i="57" s="1"/>
  <c r="BE25" i="57"/>
  <c r="BW69" i="57" s="1"/>
  <c r="BV69" i="57" s="1"/>
  <c r="BF25" i="57"/>
  <c r="BC26" i="57"/>
  <c r="BC10" i="57"/>
  <c r="BD9" i="57"/>
  <c r="BM69" i="57" s="1"/>
  <c r="BL69" i="57" s="1"/>
  <c r="BE9" i="57"/>
  <c r="BP69" i="57" s="1"/>
  <c r="BO69" i="57" s="1"/>
  <c r="BF9" i="57"/>
  <c r="BA26" i="55"/>
  <c r="BW58" i="55" s="1"/>
  <c r="BV58" i="55" s="1"/>
  <c r="AW25" i="57"/>
  <c r="BW45" i="57" s="1"/>
  <c r="AV25" i="57"/>
  <c r="BT45" i="57" s="1"/>
  <c r="AX25" i="57"/>
  <c r="AU26" i="57"/>
  <c r="AO27" i="57"/>
  <c r="BW23" i="57" s="1"/>
  <c r="BV23" i="57" s="1"/>
  <c r="AN27" i="57"/>
  <c r="BT23" i="57" s="1"/>
  <c r="BS23" i="57" s="1"/>
  <c r="AP27" i="57"/>
  <c r="AM28" i="57"/>
  <c r="BB26" i="55"/>
  <c r="AV26" i="56"/>
  <c r="BT46" i="56" s="1"/>
  <c r="BS46" i="56" s="1"/>
  <c r="AW26" i="56"/>
  <c r="BW46" i="56" s="1"/>
  <c r="BV46" i="56" s="1"/>
  <c r="AX26" i="56"/>
  <c r="AU27" i="56"/>
  <c r="AZ9" i="56"/>
  <c r="BM57" i="56" s="1"/>
  <c r="BL57" i="56" s="1"/>
  <c r="BA9" i="56"/>
  <c r="BP57" i="56" s="1"/>
  <c r="BO57" i="56" s="1"/>
  <c r="BB9" i="56"/>
  <c r="AY10" i="56"/>
  <c r="AZ41" i="56"/>
  <c r="CA57" i="56" s="1"/>
  <c r="BA41" i="56"/>
  <c r="CD57" i="56" s="1"/>
  <c r="BB41" i="56"/>
  <c r="AY42" i="56"/>
  <c r="AJ74" i="56"/>
  <c r="CO10" i="56" s="1"/>
  <c r="CN10" i="56" s="1"/>
  <c r="AK74" i="56"/>
  <c r="CR10" i="56" s="1"/>
  <c r="CQ10" i="56" s="1"/>
  <c r="AL74" i="56"/>
  <c r="AI75" i="56"/>
  <c r="BD57" i="56"/>
  <c r="CH69" i="56" s="1"/>
  <c r="CG69" i="56" s="1"/>
  <c r="BE57" i="56"/>
  <c r="CK69" i="56" s="1"/>
  <c r="CJ69" i="56" s="1"/>
  <c r="BF57" i="56"/>
  <c r="BC58" i="56"/>
  <c r="AV44" i="56"/>
  <c r="CA48" i="56" s="1"/>
  <c r="AW44" i="56"/>
  <c r="CD48" i="56" s="1"/>
  <c r="AX44" i="56"/>
  <c r="AU45" i="56"/>
  <c r="AR42" i="56"/>
  <c r="CA34" i="56" s="1"/>
  <c r="AS42" i="56"/>
  <c r="CD34" i="56" s="1"/>
  <c r="AT42" i="56"/>
  <c r="AQ43" i="56"/>
  <c r="AN25" i="56"/>
  <c r="BT21" i="56" s="1"/>
  <c r="AO25" i="56"/>
  <c r="BW21" i="56" s="1"/>
  <c r="AP25" i="56"/>
  <c r="AM26" i="56"/>
  <c r="AN11" i="56"/>
  <c r="BM23" i="56" s="1"/>
  <c r="BL23" i="56" s="1"/>
  <c r="AO11" i="56"/>
  <c r="BP23" i="56" s="1"/>
  <c r="BO23" i="56" s="1"/>
  <c r="AP11" i="56"/>
  <c r="AM12" i="56"/>
  <c r="AR25" i="56"/>
  <c r="BT33" i="56" s="1"/>
  <c r="BS33" i="56" s="1"/>
  <c r="AT25" i="56"/>
  <c r="AS25" i="56"/>
  <c r="BW33" i="56" s="1"/>
  <c r="BV33" i="56" s="1"/>
  <c r="AQ26" i="56"/>
  <c r="BG42" i="56"/>
  <c r="BH41" i="56"/>
  <c r="CA81" i="56" s="1"/>
  <c r="BI41" i="56"/>
  <c r="CD81" i="56" s="1"/>
  <c r="BJ41" i="56"/>
  <c r="AJ57" i="56"/>
  <c r="CH9" i="56" s="1"/>
  <c r="CG9" i="56" s="1"/>
  <c r="AK57" i="56"/>
  <c r="CK9" i="56" s="1"/>
  <c r="CJ9" i="56" s="1"/>
  <c r="AL57" i="56"/>
  <c r="AI58" i="56"/>
  <c r="AK25" i="56"/>
  <c r="BW9" i="56" s="1"/>
  <c r="BV9" i="56" s="1"/>
  <c r="AJ25" i="56"/>
  <c r="BT9" i="56" s="1"/>
  <c r="BS9" i="56" s="1"/>
  <c r="AL25" i="56"/>
  <c r="AI26" i="56"/>
  <c r="AT58" i="56"/>
  <c r="AR58" i="56"/>
  <c r="CH34" i="56" s="1"/>
  <c r="CG34" i="56" s="1"/>
  <c r="AS58" i="56"/>
  <c r="CK34" i="56" s="1"/>
  <c r="CJ34" i="56" s="1"/>
  <c r="AQ59" i="56"/>
  <c r="AP57" i="56"/>
  <c r="AN57" i="56"/>
  <c r="CH21" i="56" s="1"/>
  <c r="AO57" i="56"/>
  <c r="CK21" i="56" s="1"/>
  <c r="AM58" i="56"/>
  <c r="AR74" i="56"/>
  <c r="CO34" i="56" s="1"/>
  <c r="CN34" i="56" s="1"/>
  <c r="AS74" i="56"/>
  <c r="CR34" i="56" s="1"/>
  <c r="CQ34" i="56" s="1"/>
  <c r="AT74" i="56"/>
  <c r="AQ75" i="56"/>
  <c r="AZ26" i="56"/>
  <c r="BT58" i="56" s="1"/>
  <c r="BS58" i="56" s="1"/>
  <c r="BA26" i="56"/>
  <c r="BW58" i="56" s="1"/>
  <c r="BV58" i="56" s="1"/>
  <c r="BB26" i="56"/>
  <c r="AY27" i="56"/>
  <c r="BC42" i="56"/>
  <c r="BD41" i="56"/>
  <c r="CA69" i="56" s="1"/>
  <c r="BE41" i="56"/>
  <c r="CD69" i="56" s="1"/>
  <c r="BF41" i="56"/>
  <c r="AJ42" i="56"/>
  <c r="CA10" i="56" s="1"/>
  <c r="BZ10" i="56" s="1"/>
  <c r="AK42" i="56"/>
  <c r="CD10" i="56" s="1"/>
  <c r="CC10" i="56" s="1"/>
  <c r="AL42" i="56"/>
  <c r="AI43" i="56"/>
  <c r="AN74" i="56"/>
  <c r="CO22" i="56" s="1"/>
  <c r="CN22" i="56" s="1"/>
  <c r="AO74" i="56"/>
  <c r="CR22" i="56" s="1"/>
  <c r="CQ22" i="56" s="1"/>
  <c r="AP74" i="56"/>
  <c r="AM75" i="56"/>
  <c r="BD11" i="56"/>
  <c r="BM71" i="56" s="1"/>
  <c r="BL71" i="56" s="1"/>
  <c r="BE11" i="56"/>
  <c r="BP71" i="56" s="1"/>
  <c r="BO71" i="56" s="1"/>
  <c r="BF11" i="56"/>
  <c r="BC12" i="56"/>
  <c r="BD26" i="56"/>
  <c r="BT70" i="56" s="1"/>
  <c r="BS70" i="56" s="1"/>
  <c r="BF26" i="56"/>
  <c r="BE26" i="56"/>
  <c r="BW70" i="56" s="1"/>
  <c r="BV70" i="56" s="1"/>
  <c r="BC27" i="56"/>
  <c r="AV10" i="56"/>
  <c r="BM46" i="56" s="1"/>
  <c r="BL46" i="56" s="1"/>
  <c r="AW10" i="56"/>
  <c r="BP46" i="56" s="1"/>
  <c r="BO46" i="56" s="1"/>
  <c r="AX10" i="56"/>
  <c r="AU11" i="56"/>
  <c r="BH57" i="56"/>
  <c r="CH81" i="56" s="1"/>
  <c r="CG81" i="56" s="1"/>
  <c r="BI57" i="56"/>
  <c r="CK81" i="56" s="1"/>
  <c r="CJ81" i="56" s="1"/>
  <c r="BJ57" i="56"/>
  <c r="BG58" i="56"/>
  <c r="BH10" i="56"/>
  <c r="BM82" i="56" s="1"/>
  <c r="BL82" i="56" s="1"/>
  <c r="BI10" i="56"/>
  <c r="BP82" i="56" s="1"/>
  <c r="BO82" i="56" s="1"/>
  <c r="BJ10" i="56"/>
  <c r="BG11" i="56"/>
  <c r="AZ58" i="56"/>
  <c r="CH58" i="56" s="1"/>
  <c r="CG58" i="56" s="1"/>
  <c r="BA58" i="56"/>
  <c r="CK58" i="56" s="1"/>
  <c r="CJ58" i="56" s="1"/>
  <c r="BB58" i="56"/>
  <c r="AY59" i="56"/>
  <c r="BH26" i="56"/>
  <c r="BT82" i="56" s="1"/>
  <c r="BS82" i="56" s="1"/>
  <c r="BI26" i="56"/>
  <c r="BW82" i="56" s="1"/>
  <c r="BV82" i="56" s="1"/>
  <c r="BJ26" i="56"/>
  <c r="BG27" i="56"/>
  <c r="AV58" i="56"/>
  <c r="CH46" i="56" s="1"/>
  <c r="CG46" i="56" s="1"/>
  <c r="AW58" i="56"/>
  <c r="CK46" i="56" s="1"/>
  <c r="CJ46" i="56" s="1"/>
  <c r="AX58" i="56"/>
  <c r="AU59" i="56"/>
  <c r="AS9" i="56"/>
  <c r="BP33" i="56" s="1"/>
  <c r="BO33" i="56" s="1"/>
  <c r="AT9" i="56"/>
  <c r="AR9" i="56"/>
  <c r="BM33" i="56" s="1"/>
  <c r="BL33" i="56" s="1"/>
  <c r="AQ10" i="56"/>
  <c r="AZ27" i="55"/>
  <c r="BT59" i="55" s="1"/>
  <c r="BS59" i="55" s="1"/>
  <c r="BA27" i="55"/>
  <c r="BW59" i="55" s="1"/>
  <c r="BV59" i="55" s="1"/>
  <c r="BB27" i="55"/>
  <c r="AY28" i="55"/>
  <c r="AR74" i="55"/>
  <c r="CO34" i="55" s="1"/>
  <c r="CN34" i="55" s="1"/>
  <c r="AS74" i="55"/>
  <c r="CR34" i="55" s="1"/>
  <c r="CQ34" i="55" s="1"/>
  <c r="AT74" i="55"/>
  <c r="AQ75" i="55"/>
  <c r="BB57" i="55"/>
  <c r="AZ57" i="55"/>
  <c r="CH57" i="55" s="1"/>
  <c r="CG57" i="55" s="1"/>
  <c r="BA57" i="55"/>
  <c r="CK57" i="55" s="1"/>
  <c r="CJ57" i="55" s="1"/>
  <c r="AY58" i="55"/>
  <c r="BH25" i="55"/>
  <c r="BT81" i="55" s="1"/>
  <c r="BS81" i="55" s="1"/>
  <c r="BI25" i="55"/>
  <c r="BW81" i="55" s="1"/>
  <c r="BV81" i="55" s="1"/>
  <c r="BJ25" i="55"/>
  <c r="BG26" i="55"/>
  <c r="AJ25" i="55"/>
  <c r="BT9" i="55" s="1"/>
  <c r="BS9" i="55" s="1"/>
  <c r="AK25" i="55"/>
  <c r="BW9" i="55" s="1"/>
  <c r="BV9" i="55" s="1"/>
  <c r="AL25" i="55"/>
  <c r="AI26" i="55"/>
  <c r="AK58" i="55"/>
  <c r="CK10" i="55" s="1"/>
  <c r="CJ10" i="55" s="1"/>
  <c r="AL58" i="55"/>
  <c r="AJ58" i="55"/>
  <c r="CH10" i="55" s="1"/>
  <c r="CG10" i="55" s="1"/>
  <c r="AI59" i="55"/>
  <c r="AR42" i="55"/>
  <c r="CA34" i="55" s="1"/>
  <c r="AS42" i="55"/>
  <c r="CD34" i="55" s="1"/>
  <c r="AT42" i="55"/>
  <c r="AQ43" i="55"/>
  <c r="BH11" i="55"/>
  <c r="BM83" i="55" s="1"/>
  <c r="BL83" i="55" s="1"/>
  <c r="BI11" i="55"/>
  <c r="BP83" i="55" s="1"/>
  <c r="BO83" i="55" s="1"/>
  <c r="BJ11" i="55"/>
  <c r="BG12" i="55"/>
  <c r="AR25" i="55"/>
  <c r="BT33" i="55" s="1"/>
  <c r="BS33" i="55" s="1"/>
  <c r="AS25" i="55"/>
  <c r="BW33" i="55" s="1"/>
  <c r="BV33" i="55" s="1"/>
  <c r="AT25" i="55"/>
  <c r="AQ26" i="55"/>
  <c r="AK41" i="55"/>
  <c r="CD9" i="55" s="1"/>
  <c r="CC9" i="55" s="1"/>
  <c r="AL41" i="55"/>
  <c r="AJ41" i="55"/>
  <c r="CA9" i="55" s="1"/>
  <c r="BZ9" i="55" s="1"/>
  <c r="AI42" i="55"/>
  <c r="AZ42" i="55"/>
  <c r="CA58" i="55" s="1"/>
  <c r="BA42" i="55"/>
  <c r="CD58" i="55" s="1"/>
  <c r="BB42" i="55"/>
  <c r="AY43" i="55"/>
  <c r="AM42" i="55"/>
  <c r="AN41" i="55"/>
  <c r="CA21" i="55" s="1"/>
  <c r="AO41" i="55"/>
  <c r="CD21" i="55" s="1"/>
  <c r="AP41" i="55"/>
  <c r="AV27" i="55"/>
  <c r="BT47" i="55" s="1"/>
  <c r="BS47" i="55" s="1"/>
  <c r="AW27" i="55"/>
  <c r="BW47" i="55" s="1"/>
  <c r="BV47" i="55" s="1"/>
  <c r="AX27" i="55"/>
  <c r="AU28" i="55"/>
  <c r="AW57" i="55"/>
  <c r="CK45" i="55" s="1"/>
  <c r="CJ45" i="55" s="1"/>
  <c r="AX57" i="55"/>
  <c r="AV57" i="55"/>
  <c r="CH45" i="55" s="1"/>
  <c r="CG45" i="55" s="1"/>
  <c r="AU58" i="55"/>
  <c r="AN74" i="55"/>
  <c r="CO22" i="55" s="1"/>
  <c r="CN22" i="55" s="1"/>
  <c r="AO74" i="55"/>
  <c r="CR22" i="55" s="1"/>
  <c r="CQ22" i="55" s="1"/>
  <c r="AP74" i="55"/>
  <c r="AM75" i="55"/>
  <c r="BD41" i="55"/>
  <c r="CA69" i="55" s="1"/>
  <c r="BE41" i="55"/>
  <c r="CD69" i="55" s="1"/>
  <c r="BF41" i="55"/>
  <c r="BC42" i="55"/>
  <c r="AW42" i="55"/>
  <c r="CD46" i="55" s="1"/>
  <c r="AX42" i="55"/>
  <c r="AV42" i="55"/>
  <c r="CA46" i="55" s="1"/>
  <c r="AU43" i="55"/>
  <c r="BD25" i="55"/>
  <c r="BT69" i="55" s="1"/>
  <c r="BS69" i="55" s="1"/>
  <c r="BE25" i="55"/>
  <c r="BW69" i="55" s="1"/>
  <c r="BV69" i="55" s="1"/>
  <c r="BF25" i="55"/>
  <c r="BC26" i="55"/>
  <c r="BI57" i="55"/>
  <c r="CK81" i="55" s="1"/>
  <c r="CJ81" i="55" s="1"/>
  <c r="BJ57" i="55"/>
  <c r="BH57" i="55"/>
  <c r="CH81" i="55" s="1"/>
  <c r="CG81" i="55" s="1"/>
  <c r="BG58" i="55"/>
  <c r="BE57" i="55"/>
  <c r="CK69" i="55" s="1"/>
  <c r="CJ69" i="55" s="1"/>
  <c r="BF57" i="55"/>
  <c r="BD57" i="55"/>
  <c r="CH69" i="55" s="1"/>
  <c r="CG69" i="55" s="1"/>
  <c r="BC58" i="55"/>
  <c r="AS57" i="55"/>
  <c r="CK33" i="55" s="1"/>
  <c r="CJ33" i="55" s="1"/>
  <c r="AT57" i="55"/>
  <c r="AR57" i="55"/>
  <c r="CH33" i="55" s="1"/>
  <c r="CG33" i="55" s="1"/>
  <c r="AQ58" i="55"/>
  <c r="AJ74" i="55"/>
  <c r="CO10" i="55" s="1"/>
  <c r="CN10" i="55" s="1"/>
  <c r="AK74" i="55"/>
  <c r="CR10" i="55" s="1"/>
  <c r="CQ10" i="55" s="1"/>
  <c r="AL74" i="55"/>
  <c r="AI75" i="55"/>
  <c r="DH86" i="54"/>
  <c r="AV11" i="54"/>
  <c r="BM47" i="54" s="1"/>
  <c r="BL47" i="54" s="1"/>
  <c r="AW11" i="54"/>
  <c r="BP47" i="54" s="1"/>
  <c r="BO47" i="54" s="1"/>
  <c r="AX11" i="54"/>
  <c r="AU12" i="54"/>
  <c r="AP27" i="54"/>
  <c r="AN27" i="54"/>
  <c r="BT23" i="54" s="1"/>
  <c r="BS23" i="54" s="1"/>
  <c r="AO27" i="54"/>
  <c r="BW23" i="54" s="1"/>
  <c r="BV23" i="54" s="1"/>
  <c r="AM28" i="54"/>
  <c r="BD44" i="54"/>
  <c r="CA72" i="54" s="1"/>
  <c r="BZ72" i="54" s="1"/>
  <c r="BE44" i="54"/>
  <c r="CD72" i="54" s="1"/>
  <c r="CC72" i="54" s="1"/>
  <c r="BF44" i="54"/>
  <c r="BC45" i="54"/>
  <c r="AQ42" i="54"/>
  <c r="AR41" i="54"/>
  <c r="CA33" i="54" s="1"/>
  <c r="AS41" i="54"/>
  <c r="CD33" i="54" s="1"/>
  <c r="AT41" i="54"/>
  <c r="AV57" i="54"/>
  <c r="CH45" i="54" s="1"/>
  <c r="CG45" i="54" s="1"/>
  <c r="AW57" i="54"/>
  <c r="CK45" i="54" s="1"/>
  <c r="CJ45" i="54" s="1"/>
  <c r="AX57" i="54"/>
  <c r="AU58" i="54"/>
  <c r="AS57" i="54"/>
  <c r="CK33" i="54" s="1"/>
  <c r="CJ33" i="54" s="1"/>
  <c r="AR57" i="54"/>
  <c r="CH33" i="54" s="1"/>
  <c r="CG33" i="54" s="1"/>
  <c r="AT57" i="54"/>
  <c r="AQ58" i="54"/>
  <c r="BH41" i="54"/>
  <c r="CA81" i="54" s="1"/>
  <c r="BI41" i="54"/>
  <c r="CD81" i="54" s="1"/>
  <c r="BJ41" i="54"/>
  <c r="BG42" i="54"/>
  <c r="AN74" i="54"/>
  <c r="CO22" i="54" s="1"/>
  <c r="CN22" i="54" s="1"/>
  <c r="AO74" i="54"/>
  <c r="CR22" i="54" s="1"/>
  <c r="CQ22" i="54" s="1"/>
  <c r="AP74" i="54"/>
  <c r="AM75" i="54"/>
  <c r="AN58" i="54"/>
  <c r="CH22" i="54" s="1"/>
  <c r="CG22" i="54" s="1"/>
  <c r="AO58" i="54"/>
  <c r="CK22" i="54" s="1"/>
  <c r="CJ22" i="54" s="1"/>
  <c r="AP58" i="54"/>
  <c r="AM59" i="54"/>
  <c r="BH9" i="54"/>
  <c r="BM81" i="54" s="1"/>
  <c r="BI9" i="54"/>
  <c r="BP81" i="54" s="1"/>
  <c r="BJ9" i="54"/>
  <c r="BG10" i="54"/>
  <c r="AW45" i="54"/>
  <c r="CD49" i="54" s="1"/>
  <c r="CC49" i="54" s="1"/>
  <c r="AX45" i="54"/>
  <c r="AV45" i="54"/>
  <c r="CA49" i="54" s="1"/>
  <c r="BZ49" i="54" s="1"/>
  <c r="AU46" i="54"/>
  <c r="BI58" i="54"/>
  <c r="CK82" i="54" s="1"/>
  <c r="CJ82" i="54" s="1"/>
  <c r="BH58" i="54"/>
  <c r="CH82" i="54" s="1"/>
  <c r="CG82" i="54" s="1"/>
  <c r="BJ58" i="54"/>
  <c r="BG59" i="54"/>
  <c r="AJ42" i="54"/>
  <c r="CA10" i="54" s="1"/>
  <c r="BZ10" i="54" s="1"/>
  <c r="AK42" i="54"/>
  <c r="CD10" i="54" s="1"/>
  <c r="CC10" i="54" s="1"/>
  <c r="AL42" i="54"/>
  <c r="AI43" i="54"/>
  <c r="DE86" i="54"/>
  <c r="AZ42" i="54"/>
  <c r="CA58" i="54" s="1"/>
  <c r="BA42" i="54"/>
  <c r="CD58" i="54" s="1"/>
  <c r="BB42" i="54"/>
  <c r="AY43" i="54"/>
  <c r="AX25" i="54"/>
  <c r="AV25" i="54"/>
  <c r="BT45" i="54" s="1"/>
  <c r="AU26" i="54"/>
  <c r="AW25" i="54"/>
  <c r="BW45" i="54" s="1"/>
  <c r="BH26" i="54"/>
  <c r="BT82" i="54" s="1"/>
  <c r="BS82" i="54" s="1"/>
  <c r="BI26" i="54"/>
  <c r="BW82" i="54" s="1"/>
  <c r="BV82" i="54" s="1"/>
  <c r="BJ26" i="54"/>
  <c r="BG27" i="54"/>
  <c r="BD25" i="54"/>
  <c r="BT69" i="54" s="1"/>
  <c r="BS69" i="54" s="1"/>
  <c r="BE25" i="54"/>
  <c r="BW69" i="54" s="1"/>
  <c r="BV69" i="54" s="1"/>
  <c r="BF25" i="54"/>
  <c r="BC26" i="54"/>
  <c r="BF58" i="54"/>
  <c r="BD58" i="54"/>
  <c r="CH70" i="54" s="1"/>
  <c r="CG70" i="54" s="1"/>
  <c r="BE58" i="54"/>
  <c r="CK70" i="54" s="1"/>
  <c r="CJ70" i="54" s="1"/>
  <c r="BC59" i="54"/>
  <c r="AN42" i="54"/>
  <c r="CA22" i="54" s="1"/>
  <c r="AO42" i="54"/>
  <c r="CD22" i="54" s="1"/>
  <c r="AP42" i="54"/>
  <c r="AM43" i="54"/>
  <c r="BB25" i="54"/>
  <c r="AZ25" i="54"/>
  <c r="BT57" i="54" s="1"/>
  <c r="BS57" i="54" s="1"/>
  <c r="BA25" i="54"/>
  <c r="BW57" i="54" s="1"/>
  <c r="BV57" i="54" s="1"/>
  <c r="AY26" i="54"/>
  <c r="AR25" i="54"/>
  <c r="BT33" i="54" s="1"/>
  <c r="AS25" i="54"/>
  <c r="BW33" i="54" s="1"/>
  <c r="AT25" i="54"/>
  <c r="AQ26" i="54"/>
  <c r="AK27" i="54"/>
  <c r="BW11" i="54" s="1"/>
  <c r="BV11" i="54" s="1"/>
  <c r="AL27" i="54"/>
  <c r="AJ27" i="54"/>
  <c r="BT11" i="54" s="1"/>
  <c r="BS11" i="54" s="1"/>
  <c r="AI28" i="54"/>
  <c r="AJ73" i="54"/>
  <c r="CO9" i="54" s="1"/>
  <c r="CN9" i="54" s="1"/>
  <c r="AK73" i="54"/>
  <c r="CR9" i="54" s="1"/>
  <c r="CQ9" i="54" s="1"/>
  <c r="AL73" i="54"/>
  <c r="AI74" i="54"/>
  <c r="BF10" i="54"/>
  <c r="BE10" i="54"/>
  <c r="BP70" i="54" s="1"/>
  <c r="BO70" i="54" s="1"/>
  <c r="BD10" i="54"/>
  <c r="BM70" i="54" s="1"/>
  <c r="BL70" i="54" s="1"/>
  <c r="BC11" i="54"/>
  <c r="AZ9" i="54"/>
  <c r="BM57" i="54" s="1"/>
  <c r="BA9" i="54"/>
  <c r="BP57" i="54" s="1"/>
  <c r="BB9" i="54"/>
  <c r="AY10" i="54"/>
  <c r="AZ58" i="54"/>
  <c r="CH58" i="54" s="1"/>
  <c r="CG58" i="54" s="1"/>
  <c r="BA58" i="54"/>
  <c r="CK58" i="54" s="1"/>
  <c r="CJ58" i="54" s="1"/>
  <c r="BB58" i="54"/>
  <c r="AY59" i="54"/>
  <c r="DD86" i="54"/>
  <c r="DC86" i="54" s="1"/>
  <c r="AR73" i="54"/>
  <c r="CO33" i="54" s="1"/>
  <c r="CN33" i="54" s="1"/>
  <c r="AS73" i="54"/>
  <c r="CR33" i="54" s="1"/>
  <c r="CQ33" i="54" s="1"/>
  <c r="AT73" i="54"/>
  <c r="AQ74" i="54"/>
  <c r="AJ57" i="54"/>
  <c r="CH9" i="54" s="1"/>
  <c r="CG9" i="54" s="1"/>
  <c r="AK57" i="54"/>
  <c r="CK9" i="54" s="1"/>
  <c r="CJ9" i="54" s="1"/>
  <c r="AL57" i="54"/>
  <c r="AI58" i="54"/>
  <c r="AZ9" i="53"/>
  <c r="BM57" i="53" s="1"/>
  <c r="BL57" i="53" s="1"/>
  <c r="BA9" i="53"/>
  <c r="BP57" i="53" s="1"/>
  <c r="BO57" i="53" s="1"/>
  <c r="BB9" i="53"/>
  <c r="BH41" i="53"/>
  <c r="CA81" i="53" s="1"/>
  <c r="BI41" i="53"/>
  <c r="CD81" i="53" s="1"/>
  <c r="BJ41" i="53"/>
  <c r="BG42" i="53"/>
  <c r="AI43" i="53"/>
  <c r="AJ42" i="53"/>
  <c r="CA10" i="53" s="1"/>
  <c r="BZ10" i="53" s="1"/>
  <c r="AK42" i="53"/>
  <c r="CD10" i="53" s="1"/>
  <c r="CC10" i="53" s="1"/>
  <c r="AL42" i="53"/>
  <c r="BI9" i="53"/>
  <c r="BP81" i="53" s="1"/>
  <c r="BJ9" i="53"/>
  <c r="BH9" i="53"/>
  <c r="BM81" i="53" s="1"/>
  <c r="BG10" i="53"/>
  <c r="AZ58" i="53"/>
  <c r="CH58" i="53" s="1"/>
  <c r="CG58" i="53" s="1"/>
  <c r="BA58" i="53"/>
  <c r="CK58" i="53" s="1"/>
  <c r="CJ58" i="53" s="1"/>
  <c r="BB58" i="53"/>
  <c r="AY59" i="53"/>
  <c r="AN58" i="53"/>
  <c r="CH22" i="53" s="1"/>
  <c r="CG22" i="53" s="1"/>
  <c r="AO58" i="53"/>
  <c r="CK22" i="53" s="1"/>
  <c r="CJ22" i="53" s="1"/>
  <c r="AP58" i="53"/>
  <c r="AM59" i="53"/>
  <c r="BH26" i="53"/>
  <c r="BT82" i="53" s="1"/>
  <c r="BS82" i="53" s="1"/>
  <c r="BI26" i="53"/>
  <c r="BW82" i="53" s="1"/>
  <c r="BV82" i="53" s="1"/>
  <c r="BJ26" i="53"/>
  <c r="BG27" i="53"/>
  <c r="AJ57" i="53"/>
  <c r="CH9" i="53" s="1"/>
  <c r="CG9" i="53" s="1"/>
  <c r="AK57" i="53"/>
  <c r="CK9" i="53" s="1"/>
  <c r="CJ9" i="53" s="1"/>
  <c r="AL57" i="53"/>
  <c r="AI58" i="53"/>
  <c r="AT41" i="53"/>
  <c r="AR41" i="53"/>
  <c r="CA33" i="53" s="1"/>
  <c r="AS41" i="53"/>
  <c r="CD33" i="53" s="1"/>
  <c r="AQ42" i="53"/>
  <c r="BI58" i="53"/>
  <c r="CK82" i="53" s="1"/>
  <c r="CJ82" i="53" s="1"/>
  <c r="BH58" i="53"/>
  <c r="CH82" i="53" s="1"/>
  <c r="CG82" i="53" s="1"/>
  <c r="BJ58" i="53"/>
  <c r="BG59" i="53"/>
  <c r="AZ10" i="53"/>
  <c r="BM58" i="53" s="1"/>
  <c r="BL58" i="53" s="1"/>
  <c r="BA10" i="53"/>
  <c r="BP58" i="53" s="1"/>
  <c r="BO58" i="53" s="1"/>
  <c r="BB10" i="53"/>
  <c r="AY11" i="53"/>
  <c r="BD9" i="53"/>
  <c r="BM69" i="53" s="1"/>
  <c r="BL69" i="53" s="1"/>
  <c r="BE9" i="53"/>
  <c r="BP69" i="53" s="1"/>
  <c r="BO69" i="53" s="1"/>
  <c r="BF9" i="53"/>
  <c r="BC10" i="53"/>
  <c r="AV11" i="53"/>
  <c r="BM47" i="53" s="1"/>
  <c r="BL47" i="53" s="1"/>
  <c r="AW11" i="53"/>
  <c r="BP47" i="53" s="1"/>
  <c r="BO47" i="53" s="1"/>
  <c r="AX11" i="53"/>
  <c r="AU12" i="53"/>
  <c r="BF25" i="53"/>
  <c r="BD25" i="53"/>
  <c r="BT69" i="53" s="1"/>
  <c r="BS69" i="53" s="1"/>
  <c r="BE25" i="53"/>
  <c r="BW69" i="53" s="1"/>
  <c r="BV69" i="53" s="1"/>
  <c r="BC26" i="53"/>
  <c r="AN73" i="53"/>
  <c r="CO21" i="53" s="1"/>
  <c r="CN21" i="53" s="1"/>
  <c r="AO73" i="53"/>
  <c r="CR21" i="53" s="1"/>
  <c r="CQ21" i="53" s="1"/>
  <c r="AP73" i="53"/>
  <c r="AM74" i="53"/>
  <c r="BF43" i="53"/>
  <c r="BD43" i="53"/>
  <c r="CA71" i="53" s="1"/>
  <c r="BE43" i="53"/>
  <c r="CD71" i="53" s="1"/>
  <c r="BC44" i="53"/>
  <c r="BF58" i="53"/>
  <c r="BD58" i="53"/>
  <c r="CH70" i="53" s="1"/>
  <c r="CG70" i="53" s="1"/>
  <c r="BE58" i="53"/>
  <c r="CK70" i="53" s="1"/>
  <c r="CJ70" i="53" s="1"/>
  <c r="BC59" i="53"/>
  <c r="AW25" i="53"/>
  <c r="BW45" i="53" s="1"/>
  <c r="AX25" i="53"/>
  <c r="AV25" i="53"/>
  <c r="BT45" i="53" s="1"/>
  <c r="AU26" i="53"/>
  <c r="AN42" i="53"/>
  <c r="CA22" i="53" s="1"/>
  <c r="AO42" i="53"/>
  <c r="CD22" i="53" s="1"/>
  <c r="AP42" i="53"/>
  <c r="AM43" i="53"/>
  <c r="AN27" i="53"/>
  <c r="BT23" i="53" s="1"/>
  <c r="BS23" i="53" s="1"/>
  <c r="AO27" i="53"/>
  <c r="BW23" i="53" s="1"/>
  <c r="BV23" i="53" s="1"/>
  <c r="AP27" i="53"/>
  <c r="AM28" i="53"/>
  <c r="AJ73" i="53"/>
  <c r="CO9" i="53" s="1"/>
  <c r="CN9" i="53" s="1"/>
  <c r="AK73" i="53"/>
  <c r="CR9" i="53" s="1"/>
  <c r="CQ9" i="53" s="1"/>
  <c r="AL73" i="53"/>
  <c r="AI74" i="53"/>
  <c r="AS57" i="53"/>
  <c r="CK33" i="53" s="1"/>
  <c r="CJ33" i="53" s="1"/>
  <c r="AR57" i="53"/>
  <c r="CH33" i="53" s="1"/>
  <c r="CG33" i="53" s="1"/>
  <c r="AT57" i="53"/>
  <c r="AQ58" i="53"/>
  <c r="AZ43" i="53"/>
  <c r="CA59" i="53" s="1"/>
  <c r="BA43" i="53"/>
  <c r="CD59" i="53" s="1"/>
  <c r="BB43" i="53"/>
  <c r="AY44" i="53"/>
  <c r="AJ27" i="53"/>
  <c r="BT11" i="53" s="1"/>
  <c r="BS11" i="53" s="1"/>
  <c r="AK27" i="53"/>
  <c r="BW11" i="53" s="1"/>
  <c r="BV11" i="53" s="1"/>
  <c r="AL27" i="53"/>
  <c r="AI28" i="53"/>
  <c r="AV57" i="53"/>
  <c r="CH45" i="53" s="1"/>
  <c r="CG45" i="53" s="1"/>
  <c r="AW57" i="53"/>
  <c r="CK45" i="53" s="1"/>
  <c r="CJ45" i="53" s="1"/>
  <c r="AX57" i="53"/>
  <c r="AU58" i="53"/>
  <c r="AR73" i="53"/>
  <c r="CO33" i="53" s="1"/>
  <c r="CN33" i="53" s="1"/>
  <c r="AS73" i="53"/>
  <c r="CR33" i="53" s="1"/>
  <c r="CQ33" i="53" s="1"/>
  <c r="AT73" i="53"/>
  <c r="AQ74" i="53"/>
  <c r="AT25" i="53"/>
  <c r="AR25" i="53"/>
  <c r="BT33" i="53" s="1"/>
  <c r="AS25" i="53"/>
  <c r="BW33" i="53" s="1"/>
  <c r="AQ26" i="53"/>
  <c r="J84" i="19"/>
  <c r="D88" i="19" s="1"/>
  <c r="F88" i="19" s="1"/>
  <c r="AA78" i="19"/>
  <c r="T78" i="19"/>
  <c r="U78" i="19" s="1"/>
  <c r="BH30" i="36"/>
  <c r="M30" i="36" s="1"/>
  <c r="Y30" i="36" s="1"/>
  <c r="AJ31" i="36" s="1"/>
  <c r="AV31" i="36" s="1"/>
  <c r="AI31" i="36"/>
  <c r="AU31" i="36" s="1"/>
  <c r="BZ11" i="61" l="1"/>
  <c r="BB11" i="58"/>
  <c r="AY12" i="58"/>
  <c r="BB12" i="58" s="1"/>
  <c r="AZ11" i="58"/>
  <c r="BM59" i="58" s="1"/>
  <c r="BL59" i="58" s="1"/>
  <c r="CC11" i="61"/>
  <c r="AL13" i="62"/>
  <c r="AI14" i="62"/>
  <c r="AJ13" i="62"/>
  <c r="BM13" i="62" s="1"/>
  <c r="BL13" i="62" s="1"/>
  <c r="AK13" i="62"/>
  <c r="BP13" i="62" s="1"/>
  <c r="BO13" i="62" s="1"/>
  <c r="AP12" i="54"/>
  <c r="AO12" i="54"/>
  <c r="BP24" i="54" s="1"/>
  <c r="BO24" i="54" s="1"/>
  <c r="AN12" i="54"/>
  <c r="BM24" i="54" s="1"/>
  <c r="BL24" i="54" s="1"/>
  <c r="AM13" i="54"/>
  <c r="AJ13" i="54"/>
  <c r="BM13" i="54" s="1"/>
  <c r="BL13" i="54" s="1"/>
  <c r="AK13" i="54"/>
  <c r="BP13" i="54" s="1"/>
  <c r="BO13" i="54" s="1"/>
  <c r="AL13" i="54"/>
  <c r="AI14" i="54"/>
  <c r="AN11" i="62"/>
  <c r="BM23" i="62" s="1"/>
  <c r="BL23" i="62" s="1"/>
  <c r="AO11" i="62"/>
  <c r="BP23" i="62" s="1"/>
  <c r="BO23" i="62" s="1"/>
  <c r="AP11" i="62"/>
  <c r="AM12" i="62"/>
  <c r="AI15" i="56"/>
  <c r="AJ14" i="56"/>
  <c r="BM14" i="56" s="1"/>
  <c r="BL14" i="56" s="1"/>
  <c r="AK14" i="56"/>
  <c r="BP14" i="56" s="1"/>
  <c r="BO14" i="56" s="1"/>
  <c r="AL14" i="56"/>
  <c r="AQ12" i="62"/>
  <c r="AR11" i="62"/>
  <c r="BM35" i="62" s="1"/>
  <c r="BL35" i="62" s="1"/>
  <c r="AS11" i="62"/>
  <c r="BP35" i="62" s="1"/>
  <c r="BO35" i="62" s="1"/>
  <c r="AT11" i="62"/>
  <c r="AI14" i="59"/>
  <c r="AJ13" i="59"/>
  <c r="BM13" i="59" s="1"/>
  <c r="BL13" i="59" s="1"/>
  <c r="AK13" i="59"/>
  <c r="BP13" i="59" s="1"/>
  <c r="BO13" i="59" s="1"/>
  <c r="AL13" i="59"/>
  <c r="AT11" i="54"/>
  <c r="AS11" i="54"/>
  <c r="BP35" i="54" s="1"/>
  <c r="BO35" i="54" s="1"/>
  <c r="AR11" i="54"/>
  <c r="BM35" i="54" s="1"/>
  <c r="BL35" i="54" s="1"/>
  <c r="AQ12" i="54"/>
  <c r="AM13" i="59"/>
  <c r="AN12" i="59"/>
  <c r="BM24" i="59" s="1"/>
  <c r="BL24" i="59" s="1"/>
  <c r="AO12" i="59"/>
  <c r="BP24" i="59" s="1"/>
  <c r="BO24" i="59" s="1"/>
  <c r="AP12" i="59"/>
  <c r="AT11" i="55"/>
  <c r="AQ12" i="55"/>
  <c r="AS11" i="55"/>
  <c r="BP35" i="55" s="1"/>
  <c r="BO35" i="55" s="1"/>
  <c r="AR11" i="55"/>
  <c r="BM35" i="55" s="1"/>
  <c r="BL35" i="55" s="1"/>
  <c r="AT11" i="58"/>
  <c r="AQ12" i="58"/>
  <c r="AS11" i="58"/>
  <c r="BP35" i="58" s="1"/>
  <c r="BO35" i="58" s="1"/>
  <c r="AR11" i="58"/>
  <c r="BM35" i="58" s="1"/>
  <c r="BL35" i="58" s="1"/>
  <c r="AN15" i="53"/>
  <c r="BM27" i="53" s="1"/>
  <c r="BL27" i="53" s="1"/>
  <c r="AO15" i="53"/>
  <c r="BP27" i="53" s="1"/>
  <c r="BO27" i="53" s="1"/>
  <c r="AP15" i="53"/>
  <c r="AM16" i="53"/>
  <c r="AT11" i="53"/>
  <c r="AR11" i="53"/>
  <c r="BM35" i="53" s="1"/>
  <c r="BL35" i="53" s="1"/>
  <c r="AS11" i="53"/>
  <c r="BP35" i="53" s="1"/>
  <c r="BO35" i="53" s="1"/>
  <c r="AQ12" i="53"/>
  <c r="AJ13" i="58"/>
  <c r="BM13" i="58" s="1"/>
  <c r="BL13" i="58" s="1"/>
  <c r="AI14" i="58"/>
  <c r="AK13" i="58"/>
  <c r="BP13" i="58" s="1"/>
  <c r="BO13" i="58" s="1"/>
  <c r="AL13" i="58"/>
  <c r="BE11" i="58"/>
  <c r="BP71" i="58" s="1"/>
  <c r="BO71" i="58" s="1"/>
  <c r="BD11" i="58"/>
  <c r="BM71" i="58" s="1"/>
  <c r="BL71" i="58" s="1"/>
  <c r="BC12" i="58"/>
  <c r="BF11" i="58"/>
  <c r="AV11" i="57"/>
  <c r="BM47" i="57" s="1"/>
  <c r="BL47" i="57" s="1"/>
  <c r="AW11" i="57"/>
  <c r="BP47" i="57" s="1"/>
  <c r="BO47" i="57" s="1"/>
  <c r="AX11" i="57"/>
  <c r="AU12" i="57"/>
  <c r="BB11" i="63"/>
  <c r="BA11" i="63"/>
  <c r="BP59" i="63" s="1"/>
  <c r="BO59" i="63" s="1"/>
  <c r="AZ11" i="63"/>
  <c r="BM59" i="63" s="1"/>
  <c r="BL59" i="63" s="1"/>
  <c r="AY12" i="63"/>
  <c r="AT11" i="57"/>
  <c r="AS11" i="57"/>
  <c r="BP35" i="57" s="1"/>
  <c r="BO35" i="57" s="1"/>
  <c r="AQ12" i="57"/>
  <c r="AR11" i="57"/>
  <c r="BM35" i="57" s="1"/>
  <c r="BL35" i="57" s="1"/>
  <c r="AJ13" i="57"/>
  <c r="BM13" i="57" s="1"/>
  <c r="BL13" i="57" s="1"/>
  <c r="AK13" i="57"/>
  <c r="BP13" i="57" s="1"/>
  <c r="BO13" i="57" s="1"/>
  <c r="AL13" i="57"/>
  <c r="AI14" i="57"/>
  <c r="BB11" i="60"/>
  <c r="BA11" i="60"/>
  <c r="BP59" i="60" s="1"/>
  <c r="BO59" i="60" s="1"/>
  <c r="AZ11" i="60"/>
  <c r="BM59" i="60" s="1"/>
  <c r="BL59" i="60" s="1"/>
  <c r="AY12" i="60"/>
  <c r="AM14" i="57"/>
  <c r="AN13" i="57"/>
  <c r="BM25" i="57" s="1"/>
  <c r="BL25" i="57" s="1"/>
  <c r="AO13" i="57"/>
  <c r="BP25" i="57" s="1"/>
  <c r="BO25" i="57" s="1"/>
  <c r="AP13" i="57"/>
  <c r="AT11" i="60"/>
  <c r="AS11" i="60"/>
  <c r="BP35" i="60" s="1"/>
  <c r="BO35" i="60" s="1"/>
  <c r="AR11" i="60"/>
  <c r="BM35" i="60" s="1"/>
  <c r="BL35" i="60" s="1"/>
  <c r="AQ12" i="60"/>
  <c r="BG44" i="55"/>
  <c r="BJ43" i="55"/>
  <c r="BH43" i="55"/>
  <c r="CA83" i="55" s="1"/>
  <c r="BI43" i="55"/>
  <c r="CD83" i="55" s="1"/>
  <c r="AU12" i="58"/>
  <c r="AV11" i="58"/>
  <c r="BM47" i="58" s="1"/>
  <c r="BL47" i="58" s="1"/>
  <c r="AW11" i="58"/>
  <c r="BP47" i="58" s="1"/>
  <c r="BO47" i="58" s="1"/>
  <c r="AX11" i="58"/>
  <c r="AU44" i="53"/>
  <c r="AW43" i="53"/>
  <c r="CD47" i="53" s="1"/>
  <c r="AV43" i="53"/>
  <c r="CA47" i="53" s="1"/>
  <c r="AX43" i="53"/>
  <c r="AU45" i="62"/>
  <c r="AX44" i="62"/>
  <c r="AW44" i="62"/>
  <c r="CD48" i="62" s="1"/>
  <c r="CC48" i="62" s="1"/>
  <c r="AV44" i="62"/>
  <c r="CA48" i="62" s="1"/>
  <c r="BZ48" i="62" s="1"/>
  <c r="AU12" i="55"/>
  <c r="AV11" i="55"/>
  <c r="BM47" i="55" s="1"/>
  <c r="BL47" i="55" s="1"/>
  <c r="AW11" i="55"/>
  <c r="BP47" i="55" s="1"/>
  <c r="BO47" i="55" s="1"/>
  <c r="AX11" i="55"/>
  <c r="BG45" i="58"/>
  <c r="BJ44" i="58"/>
  <c r="BI44" i="58"/>
  <c r="CD84" i="58" s="1"/>
  <c r="CC84" i="58" s="1"/>
  <c r="BH44" i="58"/>
  <c r="CA84" i="58" s="1"/>
  <c r="BZ84" i="58" s="1"/>
  <c r="AY46" i="57"/>
  <c r="AZ45" i="57"/>
  <c r="CA61" i="57" s="1"/>
  <c r="BZ61" i="57" s="1"/>
  <c r="BB45" i="57"/>
  <c r="BA45" i="57"/>
  <c r="CD61" i="57" s="1"/>
  <c r="CC61" i="57" s="1"/>
  <c r="BC44" i="63"/>
  <c r="BF43" i="63"/>
  <c r="BE43" i="63"/>
  <c r="CD71" i="63" s="1"/>
  <c r="BD43" i="63"/>
  <c r="CA71" i="63" s="1"/>
  <c r="AI45" i="61"/>
  <c r="AK44" i="61"/>
  <c r="CD12" i="61" s="1"/>
  <c r="CC12" i="61" s="1"/>
  <c r="AJ44" i="61"/>
  <c r="CA12" i="61" s="1"/>
  <c r="BZ12" i="61" s="1"/>
  <c r="AL44" i="61"/>
  <c r="AM45" i="56"/>
  <c r="AP44" i="56"/>
  <c r="AO44" i="56"/>
  <c r="CD24" i="56" s="1"/>
  <c r="AN44" i="56"/>
  <c r="CA24" i="56" s="1"/>
  <c r="BC44" i="60"/>
  <c r="BF43" i="60"/>
  <c r="BE43" i="60"/>
  <c r="CD71" i="60" s="1"/>
  <c r="BD43" i="60"/>
  <c r="CA71" i="60" s="1"/>
  <c r="AM15" i="58"/>
  <c r="AO14" i="58"/>
  <c r="BP26" i="58" s="1"/>
  <c r="BO26" i="58" s="1"/>
  <c r="AP14" i="58"/>
  <c r="AN14" i="58"/>
  <c r="BM26" i="58" s="1"/>
  <c r="BL26" i="58" s="1"/>
  <c r="BC14" i="55"/>
  <c r="BF13" i="55"/>
  <c r="BE13" i="55"/>
  <c r="BP73" i="55" s="1"/>
  <c r="BO73" i="55" s="1"/>
  <c r="BD13" i="55"/>
  <c r="BM73" i="55" s="1"/>
  <c r="BL73" i="55" s="1"/>
  <c r="AI14" i="60"/>
  <c r="AK13" i="60"/>
  <c r="BP13" i="60" s="1"/>
  <c r="BO13" i="60" s="1"/>
  <c r="AL13" i="60"/>
  <c r="AJ13" i="60"/>
  <c r="BM13" i="60" s="1"/>
  <c r="BL13" i="60" s="1"/>
  <c r="AN11" i="60"/>
  <c r="BM23" i="60" s="1"/>
  <c r="BL23" i="60" s="1"/>
  <c r="AO11" i="60"/>
  <c r="BP23" i="60" s="1"/>
  <c r="BO23" i="60" s="1"/>
  <c r="AP11" i="60"/>
  <c r="AM12" i="60"/>
  <c r="AY12" i="55"/>
  <c r="AZ11" i="55"/>
  <c r="BM59" i="55" s="1"/>
  <c r="BL59" i="55" s="1"/>
  <c r="BA11" i="55"/>
  <c r="BP59" i="55" s="1"/>
  <c r="BO59" i="55" s="1"/>
  <c r="BB11" i="55"/>
  <c r="AL13" i="63"/>
  <c r="AJ13" i="63"/>
  <c r="BM13" i="63" s="1"/>
  <c r="BL13" i="63" s="1"/>
  <c r="AI14" i="63"/>
  <c r="AK13" i="63"/>
  <c r="BP13" i="63" s="1"/>
  <c r="BO13" i="63" s="1"/>
  <c r="AX27" i="58"/>
  <c r="AW27" i="58"/>
  <c r="BW47" i="58" s="1"/>
  <c r="BV47" i="58" s="1"/>
  <c r="AV27" i="58"/>
  <c r="BT47" i="58" s="1"/>
  <c r="BS47" i="58" s="1"/>
  <c r="AU28" i="58"/>
  <c r="AU12" i="60"/>
  <c r="AV11" i="60"/>
  <c r="BM47" i="60" s="1"/>
  <c r="BL47" i="60" s="1"/>
  <c r="AW11" i="60"/>
  <c r="BP47" i="60" s="1"/>
  <c r="BO47" i="60" s="1"/>
  <c r="AX11" i="60"/>
  <c r="AX11" i="63"/>
  <c r="AU12" i="63"/>
  <c r="AV11" i="63"/>
  <c r="BM47" i="63" s="1"/>
  <c r="BL47" i="63" s="1"/>
  <c r="AW11" i="63"/>
  <c r="BP47" i="63" s="1"/>
  <c r="BO47" i="63" s="1"/>
  <c r="AP11" i="63"/>
  <c r="AO11" i="63"/>
  <c r="BP23" i="63" s="1"/>
  <c r="BO23" i="63" s="1"/>
  <c r="AM12" i="63"/>
  <c r="AN11" i="63"/>
  <c r="BM23" i="63" s="1"/>
  <c r="BL23" i="63" s="1"/>
  <c r="AM60" i="55"/>
  <c r="AN59" i="55"/>
  <c r="CH23" i="55" s="1"/>
  <c r="CG23" i="55" s="1"/>
  <c r="AP59" i="55"/>
  <c r="AO59" i="55"/>
  <c r="CK23" i="55" s="1"/>
  <c r="CJ23" i="55" s="1"/>
  <c r="AR12" i="63"/>
  <c r="BM36" i="63" s="1"/>
  <c r="BL36" i="63" s="1"/>
  <c r="AS12" i="63"/>
  <c r="BP36" i="63" s="1"/>
  <c r="BO36" i="63" s="1"/>
  <c r="AQ13" i="63"/>
  <c r="AT12" i="63"/>
  <c r="AM14" i="55"/>
  <c r="AP13" i="55"/>
  <c r="AN13" i="55"/>
  <c r="BM25" i="55" s="1"/>
  <c r="BL25" i="55" s="1"/>
  <c r="AO13" i="55"/>
  <c r="BP25" i="55" s="1"/>
  <c r="BO25" i="55" s="1"/>
  <c r="AO26" i="63"/>
  <c r="BW22" i="63" s="1"/>
  <c r="BV22" i="63" s="1"/>
  <c r="AN26" i="63"/>
  <c r="BT22" i="63" s="1"/>
  <c r="BS22" i="63" s="1"/>
  <c r="AP26" i="63"/>
  <c r="AM27" i="63"/>
  <c r="AV28" i="63"/>
  <c r="BT48" i="63" s="1"/>
  <c r="BS48" i="63" s="1"/>
  <c r="AW28" i="63"/>
  <c r="BW48" i="63" s="1"/>
  <c r="BV48" i="63" s="1"/>
  <c r="AX28" i="63"/>
  <c r="AU29" i="63"/>
  <c r="AN75" i="63"/>
  <c r="CO23" i="63" s="1"/>
  <c r="CN23" i="63" s="1"/>
  <c r="AO75" i="63"/>
  <c r="CR23" i="63" s="1"/>
  <c r="CQ23" i="63" s="1"/>
  <c r="AP75" i="63"/>
  <c r="AM76" i="63"/>
  <c r="BA26" i="63"/>
  <c r="BW58" i="63" s="1"/>
  <c r="BV58" i="63" s="1"/>
  <c r="BB26" i="63"/>
  <c r="AY27" i="63"/>
  <c r="AZ26" i="63"/>
  <c r="BT58" i="63" s="1"/>
  <c r="BS58" i="63" s="1"/>
  <c r="AK60" i="63"/>
  <c r="CK12" i="63" s="1"/>
  <c r="CJ12" i="63" s="1"/>
  <c r="AJ60" i="63"/>
  <c r="CH12" i="63" s="1"/>
  <c r="CG12" i="63" s="1"/>
  <c r="AL60" i="63"/>
  <c r="AI61" i="63"/>
  <c r="BF58" i="63"/>
  <c r="BD58" i="63"/>
  <c r="CH70" i="63" s="1"/>
  <c r="CG70" i="63" s="1"/>
  <c r="BE58" i="63"/>
  <c r="CK70" i="63" s="1"/>
  <c r="CJ70" i="63" s="1"/>
  <c r="BC59" i="63"/>
  <c r="BA58" i="63"/>
  <c r="CK58" i="63" s="1"/>
  <c r="CJ58" i="63" s="1"/>
  <c r="AZ58" i="63"/>
  <c r="CH58" i="63" s="1"/>
  <c r="CG58" i="63" s="1"/>
  <c r="BB58" i="63"/>
  <c r="AY59" i="63"/>
  <c r="AR43" i="63"/>
  <c r="CA35" i="63" s="1"/>
  <c r="BZ35" i="63" s="1"/>
  <c r="AS43" i="63"/>
  <c r="CD35" i="63" s="1"/>
  <c r="CC35" i="63" s="1"/>
  <c r="AT43" i="63"/>
  <c r="AQ44" i="63"/>
  <c r="AL26" i="63"/>
  <c r="AK26" i="63"/>
  <c r="BW10" i="63" s="1"/>
  <c r="BV10" i="63" s="1"/>
  <c r="AJ26" i="63"/>
  <c r="BT10" i="63" s="1"/>
  <c r="BS10" i="63" s="1"/>
  <c r="AI27" i="63"/>
  <c r="AZ42" i="63"/>
  <c r="CA58" i="63" s="1"/>
  <c r="BA42" i="63"/>
  <c r="CD58" i="63" s="1"/>
  <c r="BB42" i="63"/>
  <c r="AY43" i="63"/>
  <c r="AO58" i="63"/>
  <c r="CK22" i="63" s="1"/>
  <c r="CJ22" i="63" s="1"/>
  <c r="AN58" i="63"/>
  <c r="CH22" i="63" s="1"/>
  <c r="CG22" i="63" s="1"/>
  <c r="AP58" i="63"/>
  <c r="AM59" i="63"/>
  <c r="AR28" i="63"/>
  <c r="BT36" i="63" s="1"/>
  <c r="BS36" i="63" s="1"/>
  <c r="AS28" i="63"/>
  <c r="BW36" i="63" s="1"/>
  <c r="BV36" i="63" s="1"/>
  <c r="AT28" i="63"/>
  <c r="AQ29" i="63"/>
  <c r="BD26" i="63"/>
  <c r="BT70" i="63" s="1"/>
  <c r="BS70" i="63" s="1"/>
  <c r="BE26" i="63"/>
  <c r="BW70" i="63" s="1"/>
  <c r="BV70" i="63" s="1"/>
  <c r="BF26" i="63"/>
  <c r="BC27" i="63"/>
  <c r="AJ76" i="63"/>
  <c r="CO12" i="63" s="1"/>
  <c r="CN12" i="63" s="1"/>
  <c r="AK76" i="63"/>
  <c r="CR12" i="63" s="1"/>
  <c r="CQ12" i="63" s="1"/>
  <c r="AL76" i="63"/>
  <c r="AI77" i="63"/>
  <c r="AJ43" i="63"/>
  <c r="CA11" i="63" s="1"/>
  <c r="BZ11" i="63" s="1"/>
  <c r="AK43" i="63"/>
  <c r="CD11" i="63" s="1"/>
  <c r="CC11" i="63" s="1"/>
  <c r="AL43" i="63"/>
  <c r="AI44" i="63"/>
  <c r="AT58" i="63"/>
  <c r="AR58" i="63"/>
  <c r="CH34" i="63" s="1"/>
  <c r="CG34" i="63" s="1"/>
  <c r="AS58" i="63"/>
  <c r="CK34" i="63" s="1"/>
  <c r="CJ34" i="63" s="1"/>
  <c r="AQ59" i="63"/>
  <c r="AX59" i="63"/>
  <c r="AV59" i="63"/>
  <c r="CH47" i="63" s="1"/>
  <c r="CG47" i="63" s="1"/>
  <c r="AW59" i="63"/>
  <c r="CK47" i="63" s="1"/>
  <c r="CJ47" i="63" s="1"/>
  <c r="AU60" i="63"/>
  <c r="BH10" i="63"/>
  <c r="BM82" i="63" s="1"/>
  <c r="BL82" i="63" s="1"/>
  <c r="BI10" i="63"/>
  <c r="BP82" i="63" s="1"/>
  <c r="BO82" i="63" s="1"/>
  <c r="BJ10" i="63"/>
  <c r="BG11" i="63"/>
  <c r="AN43" i="63"/>
  <c r="CA23" i="63" s="1"/>
  <c r="AO43" i="63"/>
  <c r="CD23" i="63" s="1"/>
  <c r="AP43" i="63"/>
  <c r="AM44" i="63"/>
  <c r="AR74" i="63"/>
  <c r="CO34" i="63" s="1"/>
  <c r="CN34" i="63" s="1"/>
  <c r="AS74" i="63"/>
  <c r="CR34" i="63" s="1"/>
  <c r="CQ34" i="63" s="1"/>
  <c r="AT74" i="63"/>
  <c r="AQ75" i="63"/>
  <c r="BJ59" i="63"/>
  <c r="BH59" i="63"/>
  <c r="CH83" i="63" s="1"/>
  <c r="CG83" i="63" s="1"/>
  <c r="BI59" i="63"/>
  <c r="CK83" i="63" s="1"/>
  <c r="CJ83" i="63" s="1"/>
  <c r="BG60" i="63"/>
  <c r="BF12" i="63"/>
  <c r="BD12" i="63"/>
  <c r="BM72" i="63" s="1"/>
  <c r="BL72" i="63" s="1"/>
  <c r="BE12" i="63"/>
  <c r="BP72" i="63" s="1"/>
  <c r="BO72" i="63" s="1"/>
  <c r="BC13" i="63"/>
  <c r="BH43" i="63"/>
  <c r="CA83" i="63" s="1"/>
  <c r="BZ83" i="63" s="1"/>
  <c r="BI43" i="63"/>
  <c r="CD83" i="63" s="1"/>
  <c r="CC83" i="63" s="1"/>
  <c r="BJ43" i="63"/>
  <c r="BG44" i="63"/>
  <c r="AV44" i="63"/>
  <c r="CA48" i="63" s="1"/>
  <c r="BZ48" i="63" s="1"/>
  <c r="AW44" i="63"/>
  <c r="CD48" i="63" s="1"/>
  <c r="CC48" i="63" s="1"/>
  <c r="AX44" i="63"/>
  <c r="AU45" i="63"/>
  <c r="BJ26" i="63"/>
  <c r="BH26" i="63"/>
  <c r="BT82" i="63" s="1"/>
  <c r="BS82" i="63" s="1"/>
  <c r="BI26" i="63"/>
  <c r="BW82" i="63" s="1"/>
  <c r="BV82" i="63" s="1"/>
  <c r="BG27" i="63"/>
  <c r="AY11" i="62"/>
  <c r="BB11" i="62" s="1"/>
  <c r="AZ10" i="62"/>
  <c r="BM58" i="62" s="1"/>
  <c r="BA10" i="62"/>
  <c r="BP58" i="62" s="1"/>
  <c r="AK43" i="62"/>
  <c r="CD11" i="62" s="1"/>
  <c r="CC11" i="62" s="1"/>
  <c r="AL43" i="62"/>
  <c r="AJ43" i="62"/>
  <c r="CA11" i="62" s="1"/>
  <c r="BZ11" i="62" s="1"/>
  <c r="AI44" i="62"/>
  <c r="BJ59" i="62"/>
  <c r="BH59" i="62"/>
  <c r="CH83" i="62" s="1"/>
  <c r="CG83" i="62" s="1"/>
  <c r="BI59" i="62"/>
  <c r="CK83" i="62" s="1"/>
  <c r="CJ83" i="62" s="1"/>
  <c r="BG60" i="62"/>
  <c r="AR42" i="62"/>
  <c r="CA34" i="62" s="1"/>
  <c r="AS42" i="62"/>
  <c r="CD34" i="62" s="1"/>
  <c r="AT42" i="62"/>
  <c r="AQ43" i="62"/>
  <c r="BI42" i="62"/>
  <c r="CD82" i="62" s="1"/>
  <c r="CC82" i="62" s="1"/>
  <c r="BJ42" i="62"/>
  <c r="BH42" i="62"/>
  <c r="CA82" i="62" s="1"/>
  <c r="BZ82" i="62" s="1"/>
  <c r="BG43" i="62"/>
  <c r="AJ74" i="62"/>
  <c r="CO10" i="62" s="1"/>
  <c r="CN10" i="62" s="1"/>
  <c r="AK74" i="62"/>
  <c r="CR10" i="62" s="1"/>
  <c r="CQ10" i="62" s="1"/>
  <c r="AL74" i="62"/>
  <c r="AI75" i="62"/>
  <c r="AW58" i="62"/>
  <c r="CK46" i="62" s="1"/>
  <c r="CJ46" i="62" s="1"/>
  <c r="AX58" i="62"/>
  <c r="AV58" i="62"/>
  <c r="CH46" i="62" s="1"/>
  <c r="CG46" i="62" s="1"/>
  <c r="AU59" i="62"/>
  <c r="BB60" i="62"/>
  <c r="BA60" i="62"/>
  <c r="CK60" i="62" s="1"/>
  <c r="CJ60" i="62" s="1"/>
  <c r="AZ60" i="62"/>
  <c r="CH60" i="62" s="1"/>
  <c r="CG60" i="62" s="1"/>
  <c r="AY61" i="62"/>
  <c r="BD10" i="62"/>
  <c r="BM70" i="62" s="1"/>
  <c r="BL70" i="62" s="1"/>
  <c r="BE10" i="62"/>
  <c r="BP70" i="62" s="1"/>
  <c r="BO70" i="62" s="1"/>
  <c r="BF10" i="62"/>
  <c r="BC11" i="62"/>
  <c r="AL28" i="62"/>
  <c r="AJ28" i="62"/>
  <c r="BT12" i="62" s="1"/>
  <c r="BS12" i="62" s="1"/>
  <c r="AK28" i="62"/>
  <c r="BW12" i="62" s="1"/>
  <c r="BV12" i="62" s="1"/>
  <c r="AI29" i="62"/>
  <c r="BC27" i="62"/>
  <c r="BE26" i="62"/>
  <c r="BW70" i="62" s="1"/>
  <c r="BV70" i="62" s="1"/>
  <c r="BF26" i="62"/>
  <c r="BD26" i="62"/>
  <c r="BT70" i="62" s="1"/>
  <c r="BS70" i="62" s="1"/>
  <c r="BD44" i="62"/>
  <c r="CA72" i="62" s="1"/>
  <c r="BZ72" i="62" s="1"/>
  <c r="BE44" i="62"/>
  <c r="CD72" i="62" s="1"/>
  <c r="CC72" i="62" s="1"/>
  <c r="BF44" i="62"/>
  <c r="BC45" i="62"/>
  <c r="BG11" i="62"/>
  <c r="BH10" i="62"/>
  <c r="BM82" i="62" s="1"/>
  <c r="BI10" i="62"/>
  <c r="BP82" i="62" s="1"/>
  <c r="BJ10" i="62"/>
  <c r="AV26" i="62"/>
  <c r="BT46" i="62" s="1"/>
  <c r="BS46" i="62" s="1"/>
  <c r="AX26" i="62"/>
  <c r="AW26" i="62"/>
  <c r="BW46" i="62" s="1"/>
  <c r="BV46" i="62" s="1"/>
  <c r="AU27" i="62"/>
  <c r="AR74" i="62"/>
  <c r="CO34" i="62" s="1"/>
  <c r="CN34" i="62" s="1"/>
  <c r="AS74" i="62"/>
  <c r="CR34" i="62" s="1"/>
  <c r="CQ34" i="62" s="1"/>
  <c r="AT74" i="62"/>
  <c r="AQ75" i="62"/>
  <c r="AN27" i="62"/>
  <c r="BT23" i="62" s="1"/>
  <c r="BS23" i="62" s="1"/>
  <c r="AO27" i="62"/>
  <c r="BW23" i="62" s="1"/>
  <c r="BV23" i="62" s="1"/>
  <c r="AP27" i="62"/>
  <c r="AM28" i="62"/>
  <c r="AS26" i="62"/>
  <c r="BW34" i="62" s="1"/>
  <c r="AT26" i="62"/>
  <c r="AR26" i="62"/>
  <c r="BT34" i="62" s="1"/>
  <c r="AQ27" i="62"/>
  <c r="AN75" i="62"/>
  <c r="CO23" i="62" s="1"/>
  <c r="CN23" i="62" s="1"/>
  <c r="AO75" i="62"/>
  <c r="CR23" i="62" s="1"/>
  <c r="CQ23" i="62" s="1"/>
  <c r="AP75" i="62"/>
  <c r="AM76" i="62"/>
  <c r="BD59" i="62"/>
  <c r="CH71" i="62" s="1"/>
  <c r="CG71" i="62" s="1"/>
  <c r="BF59" i="62"/>
  <c r="BE59" i="62"/>
  <c r="CK71" i="62" s="1"/>
  <c r="CJ71" i="62" s="1"/>
  <c r="BC60" i="62"/>
  <c r="AK58" i="62"/>
  <c r="CK10" i="62" s="1"/>
  <c r="CJ10" i="62" s="1"/>
  <c r="AL58" i="62"/>
  <c r="AJ58" i="62"/>
  <c r="CH10" i="62" s="1"/>
  <c r="CG10" i="62" s="1"/>
  <c r="AI59" i="62"/>
  <c r="AT58" i="62"/>
  <c r="AR58" i="62"/>
  <c r="CH34" i="62" s="1"/>
  <c r="CG34" i="62" s="1"/>
  <c r="AS58" i="62"/>
  <c r="CK34" i="62" s="1"/>
  <c r="CJ34" i="62" s="1"/>
  <c r="AQ59" i="62"/>
  <c r="AN44" i="62"/>
  <c r="CA24" i="62" s="1"/>
  <c r="BZ24" i="62" s="1"/>
  <c r="AO44" i="62"/>
  <c r="CD24" i="62" s="1"/>
  <c r="CC24" i="62" s="1"/>
  <c r="AP44" i="62"/>
  <c r="AM45" i="62"/>
  <c r="AZ44" i="62"/>
  <c r="CA60" i="62" s="1"/>
  <c r="BZ60" i="62" s="1"/>
  <c r="BA44" i="62"/>
  <c r="CD60" i="62" s="1"/>
  <c r="CC60" i="62" s="1"/>
  <c r="BB44" i="62"/>
  <c r="AY45" i="62"/>
  <c r="AV12" i="62"/>
  <c r="BM48" i="62" s="1"/>
  <c r="BL48" i="62" s="1"/>
  <c r="AW12" i="62"/>
  <c r="BP48" i="62" s="1"/>
  <c r="BO48" i="62" s="1"/>
  <c r="AX12" i="62"/>
  <c r="AU13" i="62"/>
  <c r="AN58" i="62"/>
  <c r="CH22" i="62" s="1"/>
  <c r="CG22" i="62" s="1"/>
  <c r="AO58" i="62"/>
  <c r="CK22" i="62" s="1"/>
  <c r="CJ22" i="62" s="1"/>
  <c r="AP58" i="62"/>
  <c r="AM59" i="62"/>
  <c r="BI27" i="62"/>
  <c r="BW83" i="62" s="1"/>
  <c r="BV83" i="62" s="1"/>
  <c r="BJ27" i="62"/>
  <c r="BH27" i="62"/>
  <c r="BT83" i="62" s="1"/>
  <c r="BS83" i="62" s="1"/>
  <c r="BG28" i="62"/>
  <c r="AZ27" i="62"/>
  <c r="BT59" i="62" s="1"/>
  <c r="BS59" i="62" s="1"/>
  <c r="BA27" i="62"/>
  <c r="BW59" i="62" s="1"/>
  <c r="BV59" i="62" s="1"/>
  <c r="BB27" i="62"/>
  <c r="AY28" i="62"/>
  <c r="AX27" i="61"/>
  <c r="AV27" i="61"/>
  <c r="BT47" i="61" s="1"/>
  <c r="BS47" i="61" s="1"/>
  <c r="AW27" i="61"/>
  <c r="BW47" i="61" s="1"/>
  <c r="BV47" i="61" s="1"/>
  <c r="AU28" i="61"/>
  <c r="AJ58" i="61"/>
  <c r="CH10" i="61" s="1"/>
  <c r="CG10" i="61" s="1"/>
  <c r="AK58" i="61"/>
  <c r="CK10" i="61" s="1"/>
  <c r="CJ10" i="61" s="1"/>
  <c r="AL58" i="61"/>
  <c r="AI59" i="61"/>
  <c r="AO10" i="61"/>
  <c r="BP22" i="61" s="1"/>
  <c r="BO22" i="61" s="1"/>
  <c r="AP10" i="61"/>
  <c r="AN10" i="61"/>
  <c r="BM22" i="61" s="1"/>
  <c r="BL22" i="61" s="1"/>
  <c r="AM11" i="61"/>
  <c r="AN43" i="61"/>
  <c r="CA23" i="61" s="1"/>
  <c r="AO43" i="61"/>
  <c r="CD23" i="61" s="1"/>
  <c r="AP43" i="61"/>
  <c r="AM44" i="61"/>
  <c r="AZ12" i="61"/>
  <c r="BM60" i="61" s="1"/>
  <c r="BL60" i="61" s="1"/>
  <c r="BA12" i="61"/>
  <c r="BP60" i="61" s="1"/>
  <c r="BO60" i="61" s="1"/>
  <c r="BB12" i="61"/>
  <c r="AY13" i="61"/>
  <c r="BH26" i="61"/>
  <c r="BT82" i="61" s="1"/>
  <c r="BS82" i="61" s="1"/>
  <c r="BI26" i="61"/>
  <c r="BW82" i="61" s="1"/>
  <c r="BV82" i="61" s="1"/>
  <c r="BJ26" i="61"/>
  <c r="BG27" i="61"/>
  <c r="AY43" i="61"/>
  <c r="AZ42" i="61"/>
  <c r="CA58" i="61" s="1"/>
  <c r="BA42" i="61"/>
  <c r="CD58" i="61" s="1"/>
  <c r="BB42" i="61"/>
  <c r="AJ26" i="61"/>
  <c r="BT10" i="61" s="1"/>
  <c r="BS10" i="61" s="1"/>
  <c r="AK26" i="61"/>
  <c r="BW10" i="61" s="1"/>
  <c r="BV10" i="61" s="1"/>
  <c r="AL26" i="61"/>
  <c r="AI27" i="61"/>
  <c r="BD11" i="61"/>
  <c r="BM71" i="61" s="1"/>
  <c r="BL71" i="61" s="1"/>
  <c r="BE11" i="61"/>
  <c r="BP71" i="61" s="1"/>
  <c r="BO71" i="61" s="1"/>
  <c r="BF11" i="61"/>
  <c r="BC12" i="61"/>
  <c r="AN59" i="61"/>
  <c r="CH23" i="61" s="1"/>
  <c r="CG23" i="61" s="1"/>
  <c r="AO59" i="61"/>
  <c r="CK23" i="61" s="1"/>
  <c r="CJ23" i="61" s="1"/>
  <c r="AP59" i="61"/>
  <c r="AM60" i="61"/>
  <c r="BA58" i="61"/>
  <c r="CK58" i="61" s="1"/>
  <c r="CJ58" i="61" s="1"/>
  <c r="AZ58" i="61"/>
  <c r="CH58" i="61" s="1"/>
  <c r="CG58" i="61" s="1"/>
  <c r="BB58" i="61"/>
  <c r="AY59" i="61"/>
  <c r="AR74" i="61"/>
  <c r="CO34" i="61" s="1"/>
  <c r="CN34" i="61" s="1"/>
  <c r="AS74" i="61"/>
  <c r="CR34" i="61" s="1"/>
  <c r="CQ34" i="61" s="1"/>
  <c r="AT74" i="61"/>
  <c r="AQ75" i="61"/>
  <c r="BJ42" i="61"/>
  <c r="BH42" i="61"/>
  <c r="CA82" i="61" s="1"/>
  <c r="BI42" i="61"/>
  <c r="CD82" i="61" s="1"/>
  <c r="BG43" i="61"/>
  <c r="BB27" i="61"/>
  <c r="AZ27" i="61"/>
  <c r="BT59" i="61" s="1"/>
  <c r="BS59" i="61" s="1"/>
  <c r="BA27" i="61"/>
  <c r="BW59" i="61" s="1"/>
  <c r="BV59" i="61" s="1"/>
  <c r="AY28" i="61"/>
  <c r="AV11" i="61"/>
  <c r="BM47" i="61" s="1"/>
  <c r="BL47" i="61" s="1"/>
  <c r="AW11" i="61"/>
  <c r="BP47" i="61" s="1"/>
  <c r="BO47" i="61" s="1"/>
  <c r="AX11" i="61"/>
  <c r="AU12" i="61"/>
  <c r="BH10" i="61"/>
  <c r="BM82" i="61" s="1"/>
  <c r="BL82" i="61" s="1"/>
  <c r="BI10" i="61"/>
  <c r="BP82" i="61" s="1"/>
  <c r="BO82" i="61" s="1"/>
  <c r="BJ10" i="61"/>
  <c r="BG11" i="61"/>
  <c r="AN26" i="61"/>
  <c r="BT22" i="61" s="1"/>
  <c r="BS22" i="61" s="1"/>
  <c r="AO26" i="61"/>
  <c r="BW22" i="61" s="1"/>
  <c r="BV22" i="61" s="1"/>
  <c r="AP26" i="61"/>
  <c r="AM27" i="61"/>
  <c r="AX59" i="61"/>
  <c r="AW59" i="61"/>
  <c r="CK47" i="61" s="1"/>
  <c r="CJ47" i="61" s="1"/>
  <c r="AV59" i="61"/>
  <c r="CH47" i="61" s="1"/>
  <c r="CG47" i="61" s="1"/>
  <c r="AU60" i="61"/>
  <c r="AR26" i="61"/>
  <c r="BT34" i="61" s="1"/>
  <c r="BS34" i="61" s="1"/>
  <c r="AS26" i="61"/>
  <c r="BW34" i="61" s="1"/>
  <c r="BV34" i="61" s="1"/>
  <c r="AT26" i="61"/>
  <c r="AQ27" i="61"/>
  <c r="BF58" i="61"/>
  <c r="BD58" i="61"/>
  <c r="CH70" i="61" s="1"/>
  <c r="CG70" i="61" s="1"/>
  <c r="BE58" i="61"/>
  <c r="CK70" i="61" s="1"/>
  <c r="CJ70" i="61" s="1"/>
  <c r="BC59" i="61"/>
  <c r="AJ76" i="61"/>
  <c r="CO12" i="61" s="1"/>
  <c r="CN12" i="61" s="1"/>
  <c r="AK76" i="61"/>
  <c r="CR12" i="61" s="1"/>
  <c r="CQ12" i="61" s="1"/>
  <c r="AL76" i="61"/>
  <c r="AI77" i="61"/>
  <c r="AJ13" i="61"/>
  <c r="BM13" i="61" s="1"/>
  <c r="BL13" i="61" s="1"/>
  <c r="AK13" i="61"/>
  <c r="BP13" i="61" s="1"/>
  <c r="BO13" i="61" s="1"/>
  <c r="AL13" i="61"/>
  <c r="AI14" i="61"/>
  <c r="AX43" i="61"/>
  <c r="AV43" i="61"/>
  <c r="CA47" i="61" s="1"/>
  <c r="BZ47" i="61" s="1"/>
  <c r="AW43" i="61"/>
  <c r="CD47" i="61" s="1"/>
  <c r="CC47" i="61" s="1"/>
  <c r="AU44" i="61"/>
  <c r="BH58" i="61"/>
  <c r="CH82" i="61" s="1"/>
  <c r="CG82" i="61" s="1"/>
  <c r="BI58" i="61"/>
  <c r="CK82" i="61" s="1"/>
  <c r="CJ82" i="61" s="1"/>
  <c r="BJ58" i="61"/>
  <c r="BG59" i="61"/>
  <c r="BD42" i="61"/>
  <c r="CA70" i="61" s="1"/>
  <c r="BE42" i="61"/>
  <c r="CD70" i="61" s="1"/>
  <c r="BF42" i="61"/>
  <c r="BC43" i="61"/>
  <c r="AQ11" i="61"/>
  <c r="AR10" i="61"/>
  <c r="BM34" i="61" s="1"/>
  <c r="BL34" i="61" s="1"/>
  <c r="AS10" i="61"/>
  <c r="BP34" i="61" s="1"/>
  <c r="BO34" i="61" s="1"/>
  <c r="AT10" i="61"/>
  <c r="AN75" i="61"/>
  <c r="CO23" i="61" s="1"/>
  <c r="CN23" i="61" s="1"/>
  <c r="AO75" i="61"/>
  <c r="CR23" i="61" s="1"/>
  <c r="CQ23" i="61" s="1"/>
  <c r="AP75" i="61"/>
  <c r="AM76" i="61"/>
  <c r="AR44" i="61"/>
  <c r="CA36" i="61" s="1"/>
  <c r="AS44" i="61"/>
  <c r="CD36" i="61" s="1"/>
  <c r="AT44" i="61"/>
  <c r="AQ45" i="61"/>
  <c r="BF27" i="61"/>
  <c r="BD27" i="61"/>
  <c r="BT71" i="61" s="1"/>
  <c r="BS71" i="61" s="1"/>
  <c r="BE27" i="61"/>
  <c r="BW71" i="61" s="1"/>
  <c r="BV71" i="61" s="1"/>
  <c r="BC28" i="61"/>
  <c r="AR59" i="61"/>
  <c r="CH35" i="61" s="1"/>
  <c r="CG35" i="61" s="1"/>
  <c r="AS59" i="61"/>
  <c r="CK35" i="61" s="1"/>
  <c r="CJ35" i="61" s="1"/>
  <c r="AT59" i="61"/>
  <c r="AQ60" i="61"/>
  <c r="AN26" i="55"/>
  <c r="BT22" i="55" s="1"/>
  <c r="AO26" i="55"/>
  <c r="BW22" i="55" s="1"/>
  <c r="AP26" i="55"/>
  <c r="AZ26" i="53"/>
  <c r="BT58" i="53" s="1"/>
  <c r="BS58" i="53" s="1"/>
  <c r="AY27" i="53"/>
  <c r="BB27" i="53" s="1"/>
  <c r="BA58" i="60"/>
  <c r="CK58" i="60" s="1"/>
  <c r="CJ58" i="60" s="1"/>
  <c r="AZ58" i="60"/>
  <c r="CH58" i="60" s="1"/>
  <c r="CG58" i="60" s="1"/>
  <c r="BB58" i="60"/>
  <c r="AY59" i="60"/>
  <c r="AR43" i="60"/>
  <c r="CA35" i="60" s="1"/>
  <c r="AS43" i="60"/>
  <c r="CD35" i="60" s="1"/>
  <c r="AT43" i="60"/>
  <c r="AQ44" i="60"/>
  <c r="BJ26" i="60"/>
  <c r="BH26" i="60"/>
  <c r="BT82" i="60" s="1"/>
  <c r="BS82" i="60" s="1"/>
  <c r="BI26" i="60"/>
  <c r="BW82" i="60" s="1"/>
  <c r="BV82" i="60" s="1"/>
  <c r="BG27" i="60"/>
  <c r="BJ59" i="60"/>
  <c r="BH59" i="60"/>
  <c r="CH83" i="60" s="1"/>
  <c r="CG83" i="60" s="1"/>
  <c r="BI59" i="60"/>
  <c r="CK83" i="60" s="1"/>
  <c r="CJ83" i="60" s="1"/>
  <c r="BG60" i="60"/>
  <c r="AR74" i="60"/>
  <c r="CO34" i="60" s="1"/>
  <c r="CN34" i="60" s="1"/>
  <c r="AS74" i="60"/>
  <c r="CR34" i="60" s="1"/>
  <c r="CQ34" i="60" s="1"/>
  <c r="AT74" i="60"/>
  <c r="AQ75" i="60"/>
  <c r="AV27" i="60"/>
  <c r="BT47" i="60" s="1"/>
  <c r="BS47" i="60" s="1"/>
  <c r="AX27" i="60"/>
  <c r="AW27" i="60"/>
  <c r="BW47" i="60" s="1"/>
  <c r="BV47" i="60" s="1"/>
  <c r="AU28" i="60"/>
  <c r="AZ43" i="60"/>
  <c r="CA59" i="60" s="1"/>
  <c r="BA43" i="60"/>
  <c r="CD59" i="60" s="1"/>
  <c r="BB43" i="60"/>
  <c r="AY44" i="60"/>
  <c r="AT58" i="60"/>
  <c r="AR58" i="60"/>
  <c r="CH34" i="60" s="1"/>
  <c r="CG34" i="60" s="1"/>
  <c r="AS58" i="60"/>
  <c r="CK34" i="60" s="1"/>
  <c r="CJ34" i="60" s="1"/>
  <c r="AQ59" i="60"/>
  <c r="AL26" i="60"/>
  <c r="AJ26" i="60"/>
  <c r="BT10" i="60" s="1"/>
  <c r="BS10" i="60" s="1"/>
  <c r="AK26" i="60"/>
  <c r="BW10" i="60" s="1"/>
  <c r="BV10" i="60" s="1"/>
  <c r="AI27" i="60"/>
  <c r="AS28" i="60"/>
  <c r="BW36" i="60" s="1"/>
  <c r="BV36" i="60" s="1"/>
  <c r="AT28" i="60"/>
  <c r="AR28" i="60"/>
  <c r="BT36" i="60" s="1"/>
  <c r="BS36" i="60" s="1"/>
  <c r="AQ29" i="60"/>
  <c r="BD12" i="60"/>
  <c r="BM72" i="60" s="1"/>
  <c r="BL72" i="60" s="1"/>
  <c r="BE12" i="60"/>
  <c r="BP72" i="60" s="1"/>
  <c r="BO72" i="60" s="1"/>
  <c r="BF12" i="60"/>
  <c r="BC13" i="60"/>
  <c r="BH10" i="60"/>
  <c r="BM82" i="60" s="1"/>
  <c r="BL82" i="60" s="1"/>
  <c r="BI10" i="60"/>
  <c r="BP82" i="60" s="1"/>
  <c r="BO82" i="60" s="1"/>
  <c r="BJ10" i="60"/>
  <c r="BG11" i="60"/>
  <c r="BF58" i="60"/>
  <c r="BD58" i="60"/>
  <c r="CH70" i="60" s="1"/>
  <c r="CG70" i="60" s="1"/>
  <c r="BE58" i="60"/>
  <c r="CK70" i="60" s="1"/>
  <c r="CJ70" i="60" s="1"/>
  <c r="BC59" i="60"/>
  <c r="AP27" i="60"/>
  <c r="AN27" i="60"/>
  <c r="BT23" i="60" s="1"/>
  <c r="BS23" i="60" s="1"/>
  <c r="AO27" i="60"/>
  <c r="BW23" i="60" s="1"/>
  <c r="BV23" i="60" s="1"/>
  <c r="AM28" i="60"/>
  <c r="AV43" i="60"/>
  <c r="CA47" i="60" s="1"/>
  <c r="BZ47" i="60" s="1"/>
  <c r="AW43" i="60"/>
  <c r="CD47" i="60" s="1"/>
  <c r="CC47" i="60" s="1"/>
  <c r="AX43" i="60"/>
  <c r="AU44" i="60"/>
  <c r="BH43" i="60"/>
  <c r="CA83" i="60" s="1"/>
  <c r="BZ83" i="60" s="1"/>
  <c r="BI43" i="60"/>
  <c r="CD83" i="60" s="1"/>
  <c r="CC83" i="60" s="1"/>
  <c r="BJ43" i="60"/>
  <c r="BG44" i="60"/>
  <c r="BB27" i="60"/>
  <c r="AZ27" i="60"/>
  <c r="BT59" i="60" s="1"/>
  <c r="BS59" i="60" s="1"/>
  <c r="BA27" i="60"/>
  <c r="BW59" i="60" s="1"/>
  <c r="BV59" i="60" s="1"/>
  <c r="AY28" i="60"/>
  <c r="AL75" i="60"/>
  <c r="AJ75" i="60"/>
  <c r="CO11" i="60" s="1"/>
  <c r="CN11" i="60" s="1"/>
  <c r="AK75" i="60"/>
  <c r="CR11" i="60" s="1"/>
  <c r="CQ11" i="60" s="1"/>
  <c r="AI76" i="60"/>
  <c r="AJ60" i="60"/>
  <c r="CH12" i="60" s="1"/>
  <c r="CG12" i="60" s="1"/>
  <c r="AK60" i="60"/>
  <c r="CK12" i="60" s="1"/>
  <c r="CJ12" i="60" s="1"/>
  <c r="AL60" i="60"/>
  <c r="AI61" i="60"/>
  <c r="BD26" i="60"/>
  <c r="BT70" i="60" s="1"/>
  <c r="BS70" i="60" s="1"/>
  <c r="BF26" i="60"/>
  <c r="BE26" i="60"/>
  <c r="BW70" i="60" s="1"/>
  <c r="BV70" i="60" s="1"/>
  <c r="BC27" i="60"/>
  <c r="AJ42" i="60"/>
  <c r="CA10" i="60" s="1"/>
  <c r="BZ10" i="60" s="1"/>
  <c r="AK42" i="60"/>
  <c r="CD10" i="60" s="1"/>
  <c r="CC10" i="60" s="1"/>
  <c r="AL42" i="60"/>
  <c r="AI43" i="60"/>
  <c r="AN75" i="60"/>
  <c r="CO23" i="60" s="1"/>
  <c r="CN23" i="60" s="1"/>
  <c r="AO75" i="60"/>
  <c r="CR23" i="60" s="1"/>
  <c r="CQ23" i="60" s="1"/>
  <c r="AP75" i="60"/>
  <c r="AM76" i="60"/>
  <c r="AO59" i="60"/>
  <c r="CK23" i="60" s="1"/>
  <c r="CJ23" i="60" s="1"/>
  <c r="AP59" i="60"/>
  <c r="AN59" i="60"/>
  <c r="CH23" i="60" s="1"/>
  <c r="CG23" i="60" s="1"/>
  <c r="AM60" i="60"/>
  <c r="AX58" i="60"/>
  <c r="AV58" i="60"/>
  <c r="CH46" i="60" s="1"/>
  <c r="CG46" i="60" s="1"/>
  <c r="AW58" i="60"/>
  <c r="CK46" i="60" s="1"/>
  <c r="CJ46" i="60" s="1"/>
  <c r="AU59" i="60"/>
  <c r="AN43" i="60"/>
  <c r="CA23" i="60" s="1"/>
  <c r="AO43" i="60"/>
  <c r="CD23" i="60" s="1"/>
  <c r="AP43" i="60"/>
  <c r="AM44" i="60"/>
  <c r="AJ42" i="58"/>
  <c r="CA10" i="58" s="1"/>
  <c r="BZ10" i="58" s="1"/>
  <c r="AK42" i="58"/>
  <c r="CD10" i="58" s="1"/>
  <c r="CC10" i="58" s="1"/>
  <c r="AL42" i="58"/>
  <c r="BA26" i="53"/>
  <c r="BW58" i="53" s="1"/>
  <c r="BV58" i="53" s="1"/>
  <c r="BH27" i="59"/>
  <c r="BT83" i="59" s="1"/>
  <c r="BS83" i="59" s="1"/>
  <c r="BI27" i="59"/>
  <c r="BW83" i="59" s="1"/>
  <c r="BV83" i="59" s="1"/>
  <c r="BJ27" i="59"/>
  <c r="BG28" i="59"/>
  <c r="AV10" i="59"/>
  <c r="BM46" i="59" s="1"/>
  <c r="BL46" i="59" s="1"/>
  <c r="AW10" i="59"/>
  <c r="BP46" i="59" s="1"/>
  <c r="BO46" i="59" s="1"/>
  <c r="AX10" i="59"/>
  <c r="AU11" i="59"/>
  <c r="BB60" i="59"/>
  <c r="AZ60" i="59"/>
  <c r="CH60" i="59" s="1"/>
  <c r="CG60" i="59" s="1"/>
  <c r="BA60" i="59"/>
  <c r="CK60" i="59" s="1"/>
  <c r="CJ60" i="59" s="1"/>
  <c r="AY61" i="59"/>
  <c r="AN42" i="59"/>
  <c r="CA22" i="59" s="1"/>
  <c r="AO42" i="59"/>
  <c r="CD22" i="59" s="1"/>
  <c r="AP42" i="59"/>
  <c r="AM43" i="59"/>
  <c r="AW26" i="59"/>
  <c r="BW46" i="59" s="1"/>
  <c r="BV46" i="59" s="1"/>
  <c r="AX26" i="59"/>
  <c r="AV26" i="59"/>
  <c r="BT46" i="59" s="1"/>
  <c r="BS46" i="59" s="1"/>
  <c r="AU27" i="59"/>
  <c r="BH12" i="59"/>
  <c r="BM84" i="59" s="1"/>
  <c r="BL84" i="59" s="1"/>
  <c r="BI12" i="59"/>
  <c r="BP84" i="59" s="1"/>
  <c r="BO84" i="59" s="1"/>
  <c r="BJ12" i="59"/>
  <c r="BG13" i="59"/>
  <c r="BC11" i="59"/>
  <c r="BD10" i="59"/>
  <c r="BM70" i="59" s="1"/>
  <c r="BL70" i="59" s="1"/>
  <c r="BE10" i="59"/>
  <c r="BP70" i="59" s="1"/>
  <c r="BO70" i="59" s="1"/>
  <c r="BF10" i="59"/>
  <c r="BE27" i="59"/>
  <c r="BW71" i="59" s="1"/>
  <c r="BV71" i="59" s="1"/>
  <c r="BF27" i="59"/>
  <c r="BD27" i="59"/>
  <c r="BT71" i="59" s="1"/>
  <c r="BS71" i="59" s="1"/>
  <c r="BC28" i="59"/>
  <c r="AJ43" i="59"/>
  <c r="CA11" i="59" s="1"/>
  <c r="BZ11" i="59" s="1"/>
  <c r="AK43" i="59"/>
  <c r="CD11" i="59" s="1"/>
  <c r="CC11" i="59" s="1"/>
  <c r="AL43" i="59"/>
  <c r="AI44" i="59"/>
  <c r="AN74" i="59"/>
  <c r="CO22" i="59" s="1"/>
  <c r="CN22" i="59" s="1"/>
  <c r="AO74" i="59"/>
  <c r="CR22" i="59" s="1"/>
  <c r="CQ22" i="59" s="1"/>
  <c r="AP74" i="59"/>
  <c r="AM75" i="59"/>
  <c r="AZ27" i="59"/>
  <c r="BT59" i="59" s="1"/>
  <c r="BS59" i="59" s="1"/>
  <c r="BA27" i="59"/>
  <c r="BW59" i="59" s="1"/>
  <c r="BV59" i="59" s="1"/>
  <c r="BB27" i="59"/>
  <c r="AY28" i="59"/>
  <c r="AR46" i="59"/>
  <c r="CA38" i="59" s="1"/>
  <c r="BZ38" i="59" s="1"/>
  <c r="AS46" i="59"/>
  <c r="CD38" i="59" s="1"/>
  <c r="CC38" i="59" s="1"/>
  <c r="AT46" i="59"/>
  <c r="AQ47" i="59"/>
  <c r="BD42" i="59"/>
  <c r="CA70" i="59" s="1"/>
  <c r="BE42" i="59"/>
  <c r="CD70" i="59" s="1"/>
  <c r="BF42" i="59"/>
  <c r="BC43" i="59"/>
  <c r="AO59" i="59"/>
  <c r="CK23" i="59" s="1"/>
  <c r="CJ23" i="59" s="1"/>
  <c r="AP59" i="59"/>
  <c r="AN59" i="59"/>
  <c r="CH23" i="59" s="1"/>
  <c r="CG23" i="59" s="1"/>
  <c r="AM60" i="59"/>
  <c r="AR75" i="59"/>
  <c r="CO35" i="59" s="1"/>
  <c r="CN35" i="59" s="1"/>
  <c r="AS75" i="59"/>
  <c r="CR35" i="59" s="1"/>
  <c r="CQ35" i="59" s="1"/>
  <c r="AT75" i="59"/>
  <c r="AQ76" i="59"/>
  <c r="AJ74" i="59"/>
  <c r="CO10" i="59" s="1"/>
  <c r="CN10" i="59" s="1"/>
  <c r="AK74" i="59"/>
  <c r="CR10" i="59" s="1"/>
  <c r="CQ10" i="59" s="1"/>
  <c r="AL74" i="59"/>
  <c r="AI75" i="59"/>
  <c r="AK58" i="59"/>
  <c r="CK10" i="59" s="1"/>
  <c r="CJ10" i="59" s="1"/>
  <c r="AL58" i="59"/>
  <c r="AJ58" i="59"/>
  <c r="CH10" i="59" s="1"/>
  <c r="CG10" i="59" s="1"/>
  <c r="AI59" i="59"/>
  <c r="AZ11" i="59"/>
  <c r="BM59" i="59" s="1"/>
  <c r="BL59" i="59" s="1"/>
  <c r="BA11" i="59"/>
  <c r="BP59" i="59" s="1"/>
  <c r="BO59" i="59" s="1"/>
  <c r="BB11" i="59"/>
  <c r="AY12" i="59"/>
  <c r="AV43" i="59"/>
  <c r="CA47" i="59" s="1"/>
  <c r="BZ47" i="59" s="1"/>
  <c r="AW43" i="59"/>
  <c r="CD47" i="59" s="1"/>
  <c r="CC47" i="59" s="1"/>
  <c r="AX43" i="59"/>
  <c r="AU44" i="59"/>
  <c r="BD59" i="59"/>
  <c r="CH71" i="59" s="1"/>
  <c r="CG71" i="59" s="1"/>
  <c r="BE59" i="59"/>
  <c r="CK71" i="59" s="1"/>
  <c r="CJ71" i="59" s="1"/>
  <c r="BF59" i="59"/>
  <c r="BC60" i="59"/>
  <c r="AR26" i="59"/>
  <c r="BT34" i="59" s="1"/>
  <c r="BS34" i="59" s="1"/>
  <c r="AS26" i="59"/>
  <c r="BW34" i="59" s="1"/>
  <c r="BV34" i="59" s="1"/>
  <c r="AT26" i="59"/>
  <c r="AQ27" i="59"/>
  <c r="BH42" i="59"/>
  <c r="CA82" i="59" s="1"/>
  <c r="BI42" i="59"/>
  <c r="CD82" i="59" s="1"/>
  <c r="BJ42" i="59"/>
  <c r="BG43" i="59"/>
  <c r="AX59" i="59"/>
  <c r="AV59" i="59"/>
  <c r="CH47" i="59" s="1"/>
  <c r="CG47" i="59" s="1"/>
  <c r="AW59" i="59"/>
  <c r="CK47" i="59" s="1"/>
  <c r="CJ47" i="59" s="1"/>
  <c r="AU60" i="59"/>
  <c r="AZ44" i="59"/>
  <c r="CA60" i="59" s="1"/>
  <c r="BZ60" i="59" s="1"/>
  <c r="BA44" i="59"/>
  <c r="CD60" i="59" s="1"/>
  <c r="CC60" i="59" s="1"/>
  <c r="BB44" i="59"/>
  <c r="AY45" i="59"/>
  <c r="BI58" i="59"/>
  <c r="CK82" i="59" s="1"/>
  <c r="CJ82" i="59" s="1"/>
  <c r="BJ58" i="59"/>
  <c r="BH58" i="59"/>
  <c r="CH82" i="59" s="1"/>
  <c r="CG82" i="59" s="1"/>
  <c r="BG59" i="59"/>
  <c r="AR12" i="59"/>
  <c r="BM36" i="59" s="1"/>
  <c r="BL36" i="59" s="1"/>
  <c r="AS12" i="59"/>
  <c r="BP36" i="59" s="1"/>
  <c r="BO36" i="59" s="1"/>
  <c r="AT12" i="59"/>
  <c r="AQ13" i="59"/>
  <c r="AT58" i="59"/>
  <c r="AR58" i="59"/>
  <c r="CH34" i="59" s="1"/>
  <c r="CG34" i="59" s="1"/>
  <c r="AS58" i="59"/>
  <c r="CK34" i="59" s="1"/>
  <c r="CJ34" i="59" s="1"/>
  <c r="AQ59" i="59"/>
  <c r="AN27" i="59"/>
  <c r="BT23" i="59" s="1"/>
  <c r="BS23" i="59" s="1"/>
  <c r="AO27" i="59"/>
  <c r="BW23" i="59" s="1"/>
  <c r="BV23" i="59" s="1"/>
  <c r="AP27" i="59"/>
  <c r="AM28" i="59"/>
  <c r="AJ27" i="59"/>
  <c r="BT11" i="59" s="1"/>
  <c r="BS11" i="59" s="1"/>
  <c r="AK27" i="59"/>
  <c r="BW11" i="59" s="1"/>
  <c r="BV11" i="59" s="1"/>
  <c r="AL27" i="59"/>
  <c r="AI28" i="59"/>
  <c r="AV59" i="58"/>
  <c r="CH47" i="58" s="1"/>
  <c r="CG47" i="58" s="1"/>
  <c r="AW59" i="58"/>
  <c r="CK47" i="58" s="1"/>
  <c r="CJ47" i="58" s="1"/>
  <c r="AX59" i="58"/>
  <c r="AU60" i="58"/>
  <c r="BH12" i="58"/>
  <c r="BM84" i="58" s="1"/>
  <c r="BL84" i="58" s="1"/>
  <c r="BI12" i="58"/>
  <c r="BP84" i="58" s="1"/>
  <c r="BO84" i="58" s="1"/>
  <c r="BJ12" i="58"/>
  <c r="BG13" i="58"/>
  <c r="AR43" i="58"/>
  <c r="CA35" i="58" s="1"/>
  <c r="BZ35" i="58" s="1"/>
  <c r="AS43" i="58"/>
  <c r="CD35" i="58" s="1"/>
  <c r="CC35" i="58" s="1"/>
  <c r="AT43" i="58"/>
  <c r="AQ44" i="58"/>
  <c r="AN60" i="58"/>
  <c r="CH24" i="58" s="1"/>
  <c r="CG24" i="58" s="1"/>
  <c r="AO60" i="58"/>
  <c r="CK24" i="58" s="1"/>
  <c r="CJ24" i="58" s="1"/>
  <c r="AP60" i="58"/>
  <c r="AM61" i="58"/>
  <c r="AZ27" i="58"/>
  <c r="BT59" i="58" s="1"/>
  <c r="BS59" i="58" s="1"/>
  <c r="BA27" i="58"/>
  <c r="BW59" i="58" s="1"/>
  <c r="BV59" i="58" s="1"/>
  <c r="BB27" i="58"/>
  <c r="AY28" i="58"/>
  <c r="AN75" i="58"/>
  <c r="CO23" i="58" s="1"/>
  <c r="CN23" i="58" s="1"/>
  <c r="AO75" i="58"/>
  <c r="CR23" i="58" s="1"/>
  <c r="CQ23" i="58" s="1"/>
  <c r="AP75" i="58"/>
  <c r="AM76" i="58"/>
  <c r="AJ59" i="58"/>
  <c r="CH11" i="58" s="1"/>
  <c r="CG11" i="58" s="1"/>
  <c r="AK59" i="58"/>
  <c r="CK11" i="58" s="1"/>
  <c r="CJ11" i="58" s="1"/>
  <c r="AL59" i="58"/>
  <c r="AI60" i="58"/>
  <c r="AR26" i="58"/>
  <c r="BT34" i="58" s="1"/>
  <c r="BS34" i="58" s="1"/>
  <c r="AS26" i="58"/>
  <c r="BW34" i="58" s="1"/>
  <c r="BV34" i="58" s="1"/>
  <c r="AT26" i="58"/>
  <c r="AQ27" i="58"/>
  <c r="AR75" i="58"/>
  <c r="CO35" i="58" s="1"/>
  <c r="CN35" i="58" s="1"/>
  <c r="AS75" i="58"/>
  <c r="CR35" i="58" s="1"/>
  <c r="CQ35" i="58" s="1"/>
  <c r="AT75" i="58"/>
  <c r="AQ76" i="58"/>
  <c r="BD58" i="58"/>
  <c r="CH70" i="58" s="1"/>
  <c r="CG70" i="58" s="1"/>
  <c r="BE58" i="58"/>
  <c r="CK70" i="58" s="1"/>
  <c r="CJ70" i="58" s="1"/>
  <c r="BF58" i="58"/>
  <c r="BC59" i="58"/>
  <c r="AJ43" i="58"/>
  <c r="CA11" i="58" s="1"/>
  <c r="BZ11" i="58" s="1"/>
  <c r="AK43" i="58"/>
  <c r="CD11" i="58" s="1"/>
  <c r="CC11" i="58" s="1"/>
  <c r="AL43" i="58"/>
  <c r="AI44" i="58"/>
  <c r="AP26" i="58"/>
  <c r="AN26" i="58"/>
  <c r="BT22" i="58" s="1"/>
  <c r="BS22" i="58" s="1"/>
  <c r="AO26" i="58"/>
  <c r="BW22" i="58" s="1"/>
  <c r="BV22" i="58" s="1"/>
  <c r="AM27" i="58"/>
  <c r="AJ76" i="58"/>
  <c r="CO12" i="58" s="1"/>
  <c r="CN12" i="58" s="1"/>
  <c r="AK76" i="58"/>
  <c r="CR12" i="58" s="1"/>
  <c r="CQ12" i="58" s="1"/>
  <c r="AL76" i="58"/>
  <c r="AI77" i="58"/>
  <c r="BH58" i="58"/>
  <c r="CH82" i="58" s="1"/>
  <c r="CG82" i="58" s="1"/>
  <c r="BI58" i="58"/>
  <c r="CK82" i="58" s="1"/>
  <c r="CJ82" i="58" s="1"/>
  <c r="BJ58" i="58"/>
  <c r="BG59" i="58"/>
  <c r="AV44" i="58"/>
  <c r="CA48" i="58" s="1"/>
  <c r="BZ48" i="58" s="1"/>
  <c r="AW44" i="58"/>
  <c r="CD48" i="58" s="1"/>
  <c r="CC48" i="58" s="1"/>
  <c r="AX44" i="58"/>
  <c r="AU45" i="58"/>
  <c r="BH26" i="58"/>
  <c r="BT82" i="58" s="1"/>
  <c r="BS82" i="58" s="1"/>
  <c r="BI26" i="58"/>
  <c r="BW82" i="58" s="1"/>
  <c r="BV82" i="58" s="1"/>
  <c r="BJ26" i="58"/>
  <c r="BG27" i="58"/>
  <c r="BD26" i="58"/>
  <c r="BT70" i="58" s="1"/>
  <c r="BS70" i="58" s="1"/>
  <c r="BE26" i="58"/>
  <c r="BW70" i="58" s="1"/>
  <c r="BV70" i="58" s="1"/>
  <c r="BF26" i="58"/>
  <c r="BC27" i="58"/>
  <c r="BD42" i="58"/>
  <c r="CA70" i="58" s="1"/>
  <c r="BE42" i="58"/>
  <c r="CD70" i="58" s="1"/>
  <c r="BF42" i="58"/>
  <c r="BC43" i="58"/>
  <c r="AZ58" i="58"/>
  <c r="CH58" i="58" s="1"/>
  <c r="CG58" i="58" s="1"/>
  <c r="BA58" i="58"/>
  <c r="CK58" i="58" s="1"/>
  <c r="CJ58" i="58" s="1"/>
  <c r="BB58" i="58"/>
  <c r="AY59" i="58"/>
  <c r="AJ26" i="58"/>
  <c r="BT10" i="58" s="1"/>
  <c r="BS10" i="58" s="1"/>
  <c r="AK26" i="58"/>
  <c r="BW10" i="58" s="1"/>
  <c r="BV10" i="58" s="1"/>
  <c r="AL26" i="58"/>
  <c r="AI27" i="58"/>
  <c r="AZ43" i="58"/>
  <c r="CA59" i="58" s="1"/>
  <c r="BZ59" i="58" s="1"/>
  <c r="BA43" i="58"/>
  <c r="CD59" i="58" s="1"/>
  <c r="CC59" i="58" s="1"/>
  <c r="BB43" i="58"/>
  <c r="AY44" i="58"/>
  <c r="AT58" i="58"/>
  <c r="AR58" i="58"/>
  <c r="CH34" i="58" s="1"/>
  <c r="CG34" i="58" s="1"/>
  <c r="AS58" i="58"/>
  <c r="CK34" i="58" s="1"/>
  <c r="CJ34" i="58" s="1"/>
  <c r="AQ59" i="58"/>
  <c r="AN42" i="58"/>
  <c r="CA22" i="58" s="1"/>
  <c r="AO42" i="58"/>
  <c r="CD22" i="58" s="1"/>
  <c r="AP42" i="58"/>
  <c r="AM43" i="58"/>
  <c r="AN75" i="57"/>
  <c r="CO23" i="57" s="1"/>
  <c r="CN23" i="57" s="1"/>
  <c r="AO75" i="57"/>
  <c r="CR23" i="57" s="1"/>
  <c r="CQ23" i="57" s="1"/>
  <c r="AP75" i="57"/>
  <c r="AM76" i="57"/>
  <c r="AR43" i="57"/>
  <c r="CA35" i="57" s="1"/>
  <c r="BZ35" i="57" s="1"/>
  <c r="AS43" i="57"/>
  <c r="CD35" i="57" s="1"/>
  <c r="CC35" i="57" s="1"/>
  <c r="AT43" i="57"/>
  <c r="AQ44" i="57"/>
  <c r="AW58" i="57"/>
  <c r="CK46" i="57" s="1"/>
  <c r="CJ46" i="57" s="1"/>
  <c r="AV58" i="57"/>
  <c r="CH46" i="57" s="1"/>
  <c r="CG46" i="57" s="1"/>
  <c r="AX58" i="57"/>
  <c r="AU59" i="57"/>
  <c r="AU43" i="57"/>
  <c r="AV42" i="57"/>
  <c r="CA46" i="57" s="1"/>
  <c r="AW42" i="57"/>
  <c r="CD46" i="57" s="1"/>
  <c r="AX42" i="57"/>
  <c r="BD26" i="57"/>
  <c r="BT70" i="57" s="1"/>
  <c r="BS70" i="57" s="1"/>
  <c r="BF26" i="57"/>
  <c r="BE26" i="57"/>
  <c r="BW70" i="57" s="1"/>
  <c r="BV70" i="57" s="1"/>
  <c r="BC27" i="57"/>
  <c r="BI26" i="57"/>
  <c r="BW82" i="57" s="1"/>
  <c r="BV82" i="57" s="1"/>
  <c r="BH26" i="57"/>
  <c r="BT82" i="57" s="1"/>
  <c r="BS82" i="57" s="1"/>
  <c r="BJ26" i="57"/>
  <c r="BG27" i="57"/>
  <c r="AR74" i="57"/>
  <c r="CO34" i="57" s="1"/>
  <c r="CN34" i="57" s="1"/>
  <c r="AS74" i="57"/>
  <c r="CR34" i="57" s="1"/>
  <c r="CQ34" i="57" s="1"/>
  <c r="AT74" i="57"/>
  <c r="AQ75" i="57"/>
  <c r="AN44" i="57"/>
  <c r="CA24" i="57" s="1"/>
  <c r="BZ24" i="57" s="1"/>
  <c r="AO44" i="57"/>
  <c r="CD24" i="57" s="1"/>
  <c r="CC24" i="57" s="1"/>
  <c r="AP44" i="57"/>
  <c r="AM45" i="57"/>
  <c r="BD10" i="57"/>
  <c r="BM70" i="57" s="1"/>
  <c r="BL70" i="57" s="1"/>
  <c r="BE10" i="57"/>
  <c r="BP70" i="57" s="1"/>
  <c r="BO70" i="57" s="1"/>
  <c r="BF10" i="57"/>
  <c r="BC11" i="57"/>
  <c r="AJ43" i="57"/>
  <c r="CA11" i="57" s="1"/>
  <c r="BZ11" i="57" s="1"/>
  <c r="AK43" i="57"/>
  <c r="CD11" i="57" s="1"/>
  <c r="CC11" i="57" s="1"/>
  <c r="AL43" i="57"/>
  <c r="AI44" i="57"/>
  <c r="AR27" i="57"/>
  <c r="BT35" i="57" s="1"/>
  <c r="BS35" i="57" s="1"/>
  <c r="AS27" i="57"/>
  <c r="BW35" i="57" s="1"/>
  <c r="BV35" i="57" s="1"/>
  <c r="AT27" i="57"/>
  <c r="AQ28" i="57"/>
  <c r="AL75" i="57"/>
  <c r="AJ75" i="57"/>
  <c r="CO11" i="57" s="1"/>
  <c r="CN11" i="57" s="1"/>
  <c r="AK75" i="57"/>
  <c r="CR11" i="57" s="1"/>
  <c r="CQ11" i="57" s="1"/>
  <c r="AI76" i="57"/>
  <c r="BG45" i="57"/>
  <c r="BH44" i="57"/>
  <c r="CA84" i="57" s="1"/>
  <c r="BZ84" i="57" s="1"/>
  <c r="BI44" i="57"/>
  <c r="CD84" i="57" s="1"/>
  <c r="CC84" i="57" s="1"/>
  <c r="BJ44" i="57"/>
  <c r="BD59" i="57"/>
  <c r="CH71" i="57" s="1"/>
  <c r="CG71" i="57" s="1"/>
  <c r="BE59" i="57"/>
  <c r="CK71" i="57" s="1"/>
  <c r="CJ71" i="57" s="1"/>
  <c r="BF59" i="57"/>
  <c r="BC60" i="57"/>
  <c r="AK58" i="57"/>
  <c r="CK10" i="57" s="1"/>
  <c r="CJ10" i="57" s="1"/>
  <c r="AL58" i="57"/>
  <c r="AJ58" i="57"/>
  <c r="CH10" i="57" s="1"/>
  <c r="CG10" i="57" s="1"/>
  <c r="AI59" i="57"/>
  <c r="AZ13" i="57"/>
  <c r="BM61" i="57" s="1"/>
  <c r="BL61" i="57" s="1"/>
  <c r="BA13" i="57"/>
  <c r="BP61" i="57" s="1"/>
  <c r="BO61" i="57" s="1"/>
  <c r="BB13" i="57"/>
  <c r="AY14" i="57"/>
  <c r="AT58" i="57"/>
  <c r="AR58" i="57"/>
  <c r="CH34" i="57" s="1"/>
  <c r="CG34" i="57" s="1"/>
  <c r="AS58" i="57"/>
  <c r="CK34" i="57" s="1"/>
  <c r="CJ34" i="57" s="1"/>
  <c r="AQ59" i="57"/>
  <c r="BI10" i="57"/>
  <c r="BP82" i="57" s="1"/>
  <c r="BO82" i="57" s="1"/>
  <c r="BJ10" i="57"/>
  <c r="BH10" i="57"/>
  <c r="BM82" i="57" s="1"/>
  <c r="BL82" i="57" s="1"/>
  <c r="BG11" i="57"/>
  <c r="AN58" i="57"/>
  <c r="CH22" i="57" s="1"/>
  <c r="CG22" i="57" s="1"/>
  <c r="AO58" i="57"/>
  <c r="CK22" i="57" s="1"/>
  <c r="CJ22" i="57" s="1"/>
  <c r="AP58" i="57"/>
  <c r="AM59" i="57"/>
  <c r="BC44" i="57"/>
  <c r="BD43" i="57"/>
  <c r="CA71" i="57" s="1"/>
  <c r="BE43" i="57"/>
  <c r="CD71" i="57" s="1"/>
  <c r="BF43" i="57"/>
  <c r="AN28" i="57"/>
  <c r="BT24" i="57" s="1"/>
  <c r="BS24" i="57" s="1"/>
  <c r="AO28" i="57"/>
  <c r="BW24" i="57" s="1"/>
  <c r="BV24" i="57" s="1"/>
  <c r="AP28" i="57"/>
  <c r="AM29" i="57"/>
  <c r="AW26" i="57"/>
  <c r="BW46" i="57" s="1"/>
  <c r="AV26" i="57"/>
  <c r="BT46" i="57" s="1"/>
  <c r="AX26" i="57"/>
  <c r="AU27" i="57"/>
  <c r="BJ59" i="57"/>
  <c r="BH59" i="57"/>
  <c r="CH83" i="57" s="1"/>
  <c r="CG83" i="57" s="1"/>
  <c r="BI59" i="57"/>
  <c r="CK83" i="57" s="1"/>
  <c r="CJ83" i="57" s="1"/>
  <c r="BG60" i="57"/>
  <c r="BA27" i="57"/>
  <c r="BW59" i="57" s="1"/>
  <c r="BV59" i="57" s="1"/>
  <c r="AZ27" i="57"/>
  <c r="BT59" i="57" s="1"/>
  <c r="BS59" i="57" s="1"/>
  <c r="BB27" i="57"/>
  <c r="AY28" i="57"/>
  <c r="AK26" i="57"/>
  <c r="BW10" i="57" s="1"/>
  <c r="BV10" i="57" s="1"/>
  <c r="AJ26" i="57"/>
  <c r="BT10" i="57" s="1"/>
  <c r="BS10" i="57" s="1"/>
  <c r="AL26" i="57"/>
  <c r="AI27" i="57"/>
  <c r="BA59" i="57"/>
  <c r="CK59" i="57" s="1"/>
  <c r="CJ59" i="57" s="1"/>
  <c r="AZ59" i="57"/>
  <c r="CH59" i="57" s="1"/>
  <c r="CG59" i="57" s="1"/>
  <c r="BB59" i="57"/>
  <c r="AY60" i="57"/>
  <c r="AR10" i="56"/>
  <c r="BM34" i="56" s="1"/>
  <c r="BL34" i="56" s="1"/>
  <c r="AS10" i="56"/>
  <c r="BP34" i="56" s="1"/>
  <c r="BO34" i="56" s="1"/>
  <c r="AT10" i="56"/>
  <c r="AQ11" i="56"/>
  <c r="AZ59" i="56"/>
  <c r="CH59" i="56" s="1"/>
  <c r="CG59" i="56" s="1"/>
  <c r="BA59" i="56"/>
  <c r="CK59" i="56" s="1"/>
  <c r="CJ59" i="56" s="1"/>
  <c r="BB59" i="56"/>
  <c r="AY60" i="56"/>
  <c r="BD27" i="56"/>
  <c r="BT71" i="56" s="1"/>
  <c r="BS71" i="56" s="1"/>
  <c r="BF27" i="56"/>
  <c r="BE27" i="56"/>
  <c r="BW71" i="56" s="1"/>
  <c r="BV71" i="56" s="1"/>
  <c r="BC28" i="56"/>
  <c r="AN58" i="56"/>
  <c r="CH22" i="56" s="1"/>
  <c r="CG22" i="56" s="1"/>
  <c r="AO58" i="56"/>
  <c r="CK22" i="56" s="1"/>
  <c r="CJ22" i="56" s="1"/>
  <c r="AP58" i="56"/>
  <c r="AM59" i="56"/>
  <c r="AJ58" i="56"/>
  <c r="CH10" i="56" s="1"/>
  <c r="CG10" i="56" s="1"/>
  <c r="AK58" i="56"/>
  <c r="CK10" i="56" s="1"/>
  <c r="CJ10" i="56" s="1"/>
  <c r="AL58" i="56"/>
  <c r="AI59" i="56"/>
  <c r="AJ43" i="56"/>
  <c r="CA11" i="56" s="1"/>
  <c r="BZ11" i="56" s="1"/>
  <c r="AK43" i="56"/>
  <c r="CD11" i="56" s="1"/>
  <c r="CC11" i="56" s="1"/>
  <c r="AL43" i="56"/>
  <c r="AI44" i="56"/>
  <c r="AN12" i="56"/>
  <c r="BM24" i="56" s="1"/>
  <c r="BL24" i="56" s="1"/>
  <c r="AO12" i="56"/>
  <c r="BP24" i="56" s="1"/>
  <c r="BO24" i="56" s="1"/>
  <c r="AP12" i="56"/>
  <c r="AM13" i="56"/>
  <c r="AV45" i="56"/>
  <c r="CA49" i="56" s="1"/>
  <c r="BZ49" i="56" s="1"/>
  <c r="AW45" i="56"/>
  <c r="CD49" i="56" s="1"/>
  <c r="CC49" i="56" s="1"/>
  <c r="AX45" i="56"/>
  <c r="AU46" i="56"/>
  <c r="AV27" i="56"/>
  <c r="BT47" i="56" s="1"/>
  <c r="BS47" i="56" s="1"/>
  <c r="AW27" i="56"/>
  <c r="BW47" i="56" s="1"/>
  <c r="BV47" i="56" s="1"/>
  <c r="AX27" i="56"/>
  <c r="AU28" i="56"/>
  <c r="AV11" i="56"/>
  <c r="BM47" i="56" s="1"/>
  <c r="BL47" i="56" s="1"/>
  <c r="AW11" i="56"/>
  <c r="BP47" i="56" s="1"/>
  <c r="BO47" i="56" s="1"/>
  <c r="AX11" i="56"/>
  <c r="AU12" i="56"/>
  <c r="BH58" i="56"/>
  <c r="CH82" i="56" s="1"/>
  <c r="CG82" i="56" s="1"/>
  <c r="BI58" i="56"/>
  <c r="CK82" i="56" s="1"/>
  <c r="CJ82" i="56" s="1"/>
  <c r="BJ58" i="56"/>
  <c r="BG59" i="56"/>
  <c r="BH27" i="56"/>
  <c r="BT83" i="56" s="1"/>
  <c r="BS83" i="56" s="1"/>
  <c r="BI27" i="56"/>
  <c r="BW83" i="56" s="1"/>
  <c r="BV83" i="56" s="1"/>
  <c r="BJ27" i="56"/>
  <c r="BG28" i="56"/>
  <c r="AR75" i="56"/>
  <c r="CO35" i="56" s="1"/>
  <c r="CN35" i="56" s="1"/>
  <c r="AS75" i="56"/>
  <c r="CR35" i="56" s="1"/>
  <c r="CQ35" i="56" s="1"/>
  <c r="AT75" i="56"/>
  <c r="AQ76" i="56"/>
  <c r="AJ26" i="56"/>
  <c r="BT10" i="56" s="1"/>
  <c r="BS10" i="56" s="1"/>
  <c r="AI27" i="56"/>
  <c r="AK26" i="56"/>
  <c r="BW10" i="56" s="1"/>
  <c r="BV10" i="56" s="1"/>
  <c r="AL26" i="56"/>
  <c r="AN75" i="56"/>
  <c r="CO23" i="56" s="1"/>
  <c r="CN23" i="56" s="1"/>
  <c r="AO75" i="56"/>
  <c r="CR23" i="56" s="1"/>
  <c r="CQ23" i="56" s="1"/>
  <c r="AP75" i="56"/>
  <c r="AM76" i="56"/>
  <c r="BA27" i="56"/>
  <c r="BW59" i="56" s="1"/>
  <c r="BV59" i="56" s="1"/>
  <c r="BB27" i="56"/>
  <c r="AZ27" i="56"/>
  <c r="BT59" i="56" s="1"/>
  <c r="BS59" i="56" s="1"/>
  <c r="AY28" i="56"/>
  <c r="BG43" i="56"/>
  <c r="BH42" i="56"/>
  <c r="CA82" i="56" s="1"/>
  <c r="BI42" i="56"/>
  <c r="CD82" i="56" s="1"/>
  <c r="BJ42" i="56"/>
  <c r="AR26" i="56"/>
  <c r="BT34" i="56" s="1"/>
  <c r="BS34" i="56" s="1"/>
  <c r="AS26" i="56"/>
  <c r="BW34" i="56" s="1"/>
  <c r="BV34" i="56" s="1"/>
  <c r="AT26" i="56"/>
  <c r="AQ27" i="56"/>
  <c r="AR43" i="56"/>
  <c r="CA35" i="56" s="1"/>
  <c r="BZ35" i="56" s="1"/>
  <c r="AS43" i="56"/>
  <c r="CD35" i="56" s="1"/>
  <c r="CC35" i="56" s="1"/>
  <c r="AT43" i="56"/>
  <c r="AQ44" i="56"/>
  <c r="AL75" i="56"/>
  <c r="AJ75" i="56"/>
  <c r="CO11" i="56" s="1"/>
  <c r="CN11" i="56" s="1"/>
  <c r="AK75" i="56"/>
  <c r="CR11" i="56" s="1"/>
  <c r="CQ11" i="56" s="1"/>
  <c r="AI76" i="56"/>
  <c r="AZ10" i="56"/>
  <c r="BM58" i="56" s="1"/>
  <c r="BL58" i="56" s="1"/>
  <c r="BA10" i="56"/>
  <c r="BP58" i="56" s="1"/>
  <c r="BO58" i="56" s="1"/>
  <c r="BB10" i="56"/>
  <c r="AY11" i="56"/>
  <c r="BC43" i="56"/>
  <c r="BD42" i="56"/>
  <c r="CA70" i="56" s="1"/>
  <c r="BE42" i="56"/>
  <c r="CD70" i="56" s="1"/>
  <c r="BF42" i="56"/>
  <c r="AX59" i="56"/>
  <c r="AV59" i="56"/>
  <c r="CH47" i="56" s="1"/>
  <c r="CG47" i="56" s="1"/>
  <c r="AW59" i="56"/>
  <c r="CK47" i="56" s="1"/>
  <c r="CJ47" i="56" s="1"/>
  <c r="AU60" i="56"/>
  <c r="BH11" i="56"/>
  <c r="BM83" i="56" s="1"/>
  <c r="BL83" i="56" s="1"/>
  <c r="BI11" i="56"/>
  <c r="BP83" i="56" s="1"/>
  <c r="BO83" i="56" s="1"/>
  <c r="BJ11" i="56"/>
  <c r="BG12" i="56"/>
  <c r="AR59" i="56"/>
  <c r="CH35" i="56" s="1"/>
  <c r="CG35" i="56" s="1"/>
  <c r="AS59" i="56"/>
  <c r="CK35" i="56" s="1"/>
  <c r="CJ35" i="56" s="1"/>
  <c r="AT59" i="56"/>
  <c r="AQ60" i="56"/>
  <c r="AZ42" i="56"/>
  <c r="CA58" i="56" s="1"/>
  <c r="BA42" i="56"/>
  <c r="CD58" i="56" s="1"/>
  <c r="BB42" i="56"/>
  <c r="AY43" i="56"/>
  <c r="BD12" i="56"/>
  <c r="BM72" i="56" s="1"/>
  <c r="BL72" i="56" s="1"/>
  <c r="BE12" i="56"/>
  <c r="BP72" i="56" s="1"/>
  <c r="BO72" i="56" s="1"/>
  <c r="BF12" i="56"/>
  <c r="BC13" i="56"/>
  <c r="AO26" i="56"/>
  <c r="BW22" i="56" s="1"/>
  <c r="AP26" i="56"/>
  <c r="AN26" i="56"/>
  <c r="BT22" i="56" s="1"/>
  <c r="AM27" i="56"/>
  <c r="BF58" i="56"/>
  <c r="BE58" i="56"/>
  <c r="CK70" i="56" s="1"/>
  <c r="CJ70" i="56" s="1"/>
  <c r="BD58" i="56"/>
  <c r="CH70" i="56" s="1"/>
  <c r="CG70" i="56" s="1"/>
  <c r="BC59" i="56"/>
  <c r="AW58" i="55"/>
  <c r="CK46" i="55" s="1"/>
  <c r="CJ46" i="55" s="1"/>
  <c r="AX58" i="55"/>
  <c r="AV58" i="55"/>
  <c r="CH46" i="55" s="1"/>
  <c r="CG46" i="55" s="1"/>
  <c r="AU59" i="55"/>
  <c r="AV28" i="55"/>
  <c r="BT48" i="55" s="1"/>
  <c r="BS48" i="55" s="1"/>
  <c r="AX28" i="55"/>
  <c r="AW28" i="55"/>
  <c r="BW48" i="55" s="1"/>
  <c r="BV48" i="55" s="1"/>
  <c r="AU29" i="55"/>
  <c r="AK42" i="55"/>
  <c r="CD10" i="55" s="1"/>
  <c r="CC10" i="55" s="1"/>
  <c r="AL42" i="55"/>
  <c r="AJ42" i="55"/>
  <c r="CA10" i="55" s="1"/>
  <c r="BZ10" i="55" s="1"/>
  <c r="AI43" i="55"/>
  <c r="AR75" i="55"/>
  <c r="CO35" i="55" s="1"/>
  <c r="CN35" i="55" s="1"/>
  <c r="AS75" i="55"/>
  <c r="CR35" i="55" s="1"/>
  <c r="CQ35" i="55" s="1"/>
  <c r="AT75" i="55"/>
  <c r="AQ76" i="55"/>
  <c r="AN27" i="55"/>
  <c r="BT23" i="55" s="1"/>
  <c r="BS23" i="55" s="1"/>
  <c r="AP27" i="55"/>
  <c r="AO27" i="55"/>
  <c r="BW23" i="55" s="1"/>
  <c r="BV23" i="55" s="1"/>
  <c r="AM28" i="55"/>
  <c r="AN75" i="55"/>
  <c r="CO23" i="55" s="1"/>
  <c r="CN23" i="55" s="1"/>
  <c r="AO75" i="55"/>
  <c r="CR23" i="55" s="1"/>
  <c r="CQ23" i="55" s="1"/>
  <c r="AP75" i="55"/>
  <c r="AM76" i="55"/>
  <c r="AJ26" i="55"/>
  <c r="BT10" i="55" s="1"/>
  <c r="BS10" i="55" s="1"/>
  <c r="AK26" i="55"/>
  <c r="BW10" i="55" s="1"/>
  <c r="BV10" i="55" s="1"/>
  <c r="AL26" i="55"/>
  <c r="AI27" i="55"/>
  <c r="BD26" i="55"/>
  <c r="BT70" i="55" s="1"/>
  <c r="BS70" i="55" s="1"/>
  <c r="BE26" i="55"/>
  <c r="BW70" i="55" s="1"/>
  <c r="BV70" i="55" s="1"/>
  <c r="BF26" i="55"/>
  <c r="BC27" i="55"/>
  <c r="BI58" i="55"/>
  <c r="CK82" i="55" s="1"/>
  <c r="CJ82" i="55" s="1"/>
  <c r="BJ58" i="55"/>
  <c r="BH58" i="55"/>
  <c r="CH82" i="55" s="1"/>
  <c r="CG82" i="55" s="1"/>
  <c r="BG59" i="55"/>
  <c r="BH12" i="55"/>
  <c r="BM84" i="55" s="1"/>
  <c r="BL84" i="55" s="1"/>
  <c r="BI12" i="55"/>
  <c r="BP84" i="55" s="1"/>
  <c r="BO84" i="55" s="1"/>
  <c r="BJ12" i="55"/>
  <c r="BG13" i="55"/>
  <c r="BA58" i="55"/>
  <c r="CK58" i="55" s="1"/>
  <c r="CJ58" i="55" s="1"/>
  <c r="BB58" i="55"/>
  <c r="AZ58" i="55"/>
  <c r="CH58" i="55" s="1"/>
  <c r="CG58" i="55" s="1"/>
  <c r="AY59" i="55"/>
  <c r="AT58" i="55"/>
  <c r="AR58" i="55"/>
  <c r="CH34" i="55" s="1"/>
  <c r="CG34" i="55" s="1"/>
  <c r="AS58" i="55"/>
  <c r="CK34" i="55" s="1"/>
  <c r="CJ34" i="55" s="1"/>
  <c r="AQ59" i="55"/>
  <c r="BD42" i="55"/>
  <c r="CA70" i="55" s="1"/>
  <c r="BE42" i="55"/>
  <c r="CD70" i="55" s="1"/>
  <c r="BF42" i="55"/>
  <c r="BC43" i="55"/>
  <c r="AM43" i="55"/>
  <c r="AN42" i="55"/>
  <c r="CA22" i="55" s="1"/>
  <c r="AO42" i="55"/>
  <c r="CD22" i="55" s="1"/>
  <c r="AP42" i="55"/>
  <c r="AL59" i="55"/>
  <c r="AJ59" i="55"/>
  <c r="CH11" i="55" s="1"/>
  <c r="CG11" i="55" s="1"/>
  <c r="AK59" i="55"/>
  <c r="CK11" i="55" s="1"/>
  <c r="CJ11" i="55" s="1"/>
  <c r="AI60" i="55"/>
  <c r="AZ43" i="55"/>
  <c r="CA59" i="55" s="1"/>
  <c r="BZ59" i="55" s="1"/>
  <c r="BA43" i="55"/>
  <c r="CD59" i="55" s="1"/>
  <c r="CC59" i="55" s="1"/>
  <c r="BB43" i="55"/>
  <c r="AY44" i="55"/>
  <c r="AR26" i="55"/>
  <c r="BT34" i="55" s="1"/>
  <c r="BS34" i="55" s="1"/>
  <c r="AS26" i="55"/>
  <c r="BW34" i="55" s="1"/>
  <c r="BV34" i="55" s="1"/>
  <c r="AT26" i="55"/>
  <c r="AQ27" i="55"/>
  <c r="BH26" i="55"/>
  <c r="BT82" i="55" s="1"/>
  <c r="BS82" i="55" s="1"/>
  <c r="BJ26" i="55"/>
  <c r="BI26" i="55"/>
  <c r="BW82" i="55" s="1"/>
  <c r="BV82" i="55" s="1"/>
  <c r="BG27" i="55"/>
  <c r="BB28" i="55"/>
  <c r="AZ28" i="55"/>
  <c r="BT60" i="55" s="1"/>
  <c r="BS60" i="55" s="1"/>
  <c r="BA28" i="55"/>
  <c r="BW60" i="55" s="1"/>
  <c r="BV60" i="55" s="1"/>
  <c r="AY29" i="55"/>
  <c r="AL75" i="55"/>
  <c r="AJ75" i="55"/>
  <c r="CO11" i="55" s="1"/>
  <c r="CN11" i="55" s="1"/>
  <c r="AK75" i="55"/>
  <c r="CR11" i="55" s="1"/>
  <c r="CQ11" i="55" s="1"/>
  <c r="AI76" i="55"/>
  <c r="BF58" i="55"/>
  <c r="BD58" i="55"/>
  <c r="CH70" i="55" s="1"/>
  <c r="CG70" i="55" s="1"/>
  <c r="BE58" i="55"/>
  <c r="CK70" i="55" s="1"/>
  <c r="CJ70" i="55" s="1"/>
  <c r="BC59" i="55"/>
  <c r="AW43" i="55"/>
  <c r="CD47" i="55" s="1"/>
  <c r="AX43" i="55"/>
  <c r="AV43" i="55"/>
  <c r="CA47" i="55" s="1"/>
  <c r="AU44" i="55"/>
  <c r="AR43" i="55"/>
  <c r="CA35" i="55" s="1"/>
  <c r="BZ35" i="55" s="1"/>
  <c r="AS43" i="55"/>
  <c r="CD35" i="55" s="1"/>
  <c r="CC35" i="55" s="1"/>
  <c r="AT43" i="55"/>
  <c r="AQ44" i="55"/>
  <c r="AZ10" i="54"/>
  <c r="BM58" i="54" s="1"/>
  <c r="BA10" i="54"/>
  <c r="BP58" i="54" s="1"/>
  <c r="BB10" i="54"/>
  <c r="AY11" i="54"/>
  <c r="AJ28" i="54"/>
  <c r="BT12" i="54" s="1"/>
  <c r="BS12" i="54" s="1"/>
  <c r="AK28" i="54"/>
  <c r="BW12" i="54" s="1"/>
  <c r="BV12" i="54" s="1"/>
  <c r="AL28" i="54"/>
  <c r="AI29" i="54"/>
  <c r="AO59" i="54"/>
  <c r="CK23" i="54" s="1"/>
  <c r="CJ23" i="54" s="1"/>
  <c r="AP59" i="54"/>
  <c r="AN59" i="54"/>
  <c r="CH23" i="54" s="1"/>
  <c r="CG23" i="54" s="1"/>
  <c r="AM60" i="54"/>
  <c r="AV26" i="54"/>
  <c r="BT46" i="54" s="1"/>
  <c r="BS46" i="54" s="1"/>
  <c r="AW26" i="54"/>
  <c r="BW46" i="54" s="1"/>
  <c r="BV46" i="54" s="1"/>
  <c r="AX26" i="54"/>
  <c r="AU27" i="54"/>
  <c r="AJ43" i="54"/>
  <c r="CA11" i="54" s="1"/>
  <c r="BZ11" i="54" s="1"/>
  <c r="AK43" i="54"/>
  <c r="CD11" i="54" s="1"/>
  <c r="CC11" i="54" s="1"/>
  <c r="AL43" i="54"/>
  <c r="AI44" i="54"/>
  <c r="BH10" i="54"/>
  <c r="BM82" i="54" s="1"/>
  <c r="BL82" i="54" s="1"/>
  <c r="BI10" i="54"/>
  <c r="BP82" i="54" s="1"/>
  <c r="BO82" i="54" s="1"/>
  <c r="BJ10" i="54"/>
  <c r="BG11" i="54"/>
  <c r="AV12" i="54"/>
  <c r="BM48" i="54" s="1"/>
  <c r="BL48" i="54" s="1"/>
  <c r="AW12" i="54"/>
  <c r="BP48" i="54" s="1"/>
  <c r="BO48" i="54" s="1"/>
  <c r="AU13" i="54"/>
  <c r="AX12" i="54"/>
  <c r="AN43" i="54"/>
  <c r="CA23" i="54" s="1"/>
  <c r="AO43" i="54"/>
  <c r="CD23" i="54" s="1"/>
  <c r="AP43" i="54"/>
  <c r="AM44" i="54"/>
  <c r="AQ43" i="54"/>
  <c r="AR42" i="54"/>
  <c r="CA34" i="54" s="1"/>
  <c r="AS42" i="54"/>
  <c r="CD34" i="54" s="1"/>
  <c r="AT42" i="54"/>
  <c r="AZ43" i="54"/>
  <c r="CA59" i="54" s="1"/>
  <c r="BZ59" i="54" s="1"/>
  <c r="BA43" i="54"/>
  <c r="CD59" i="54" s="1"/>
  <c r="CC59" i="54" s="1"/>
  <c r="BB43" i="54"/>
  <c r="AY44" i="54"/>
  <c r="AR74" i="54"/>
  <c r="CO34" i="54" s="1"/>
  <c r="CN34" i="54" s="1"/>
  <c r="AS74" i="54"/>
  <c r="CR34" i="54" s="1"/>
  <c r="CQ34" i="54" s="1"/>
  <c r="AT74" i="54"/>
  <c r="AQ75" i="54"/>
  <c r="BA59" i="54"/>
  <c r="CK59" i="54" s="1"/>
  <c r="CJ59" i="54" s="1"/>
  <c r="AZ59" i="54"/>
  <c r="CH59" i="54" s="1"/>
  <c r="CG59" i="54" s="1"/>
  <c r="BB59" i="54"/>
  <c r="AY60" i="54"/>
  <c r="AJ74" i="54"/>
  <c r="CO10" i="54" s="1"/>
  <c r="CN10" i="54" s="1"/>
  <c r="AK74" i="54"/>
  <c r="CR10" i="54" s="1"/>
  <c r="CQ10" i="54" s="1"/>
  <c r="AL74" i="54"/>
  <c r="AI75" i="54"/>
  <c r="BH42" i="54"/>
  <c r="CA82" i="54" s="1"/>
  <c r="BI42" i="54"/>
  <c r="CD82" i="54" s="1"/>
  <c r="BJ42" i="54"/>
  <c r="BG43" i="54"/>
  <c r="AW58" i="54"/>
  <c r="CK46" i="54" s="1"/>
  <c r="CJ46" i="54" s="1"/>
  <c r="AV58" i="54"/>
  <c r="CH46" i="54" s="1"/>
  <c r="CG46" i="54" s="1"/>
  <c r="AX58" i="54"/>
  <c r="AU59" i="54"/>
  <c r="BI27" i="54"/>
  <c r="BW83" i="54" s="1"/>
  <c r="BV83" i="54" s="1"/>
  <c r="BJ27" i="54"/>
  <c r="BH27" i="54"/>
  <c r="BT83" i="54" s="1"/>
  <c r="BS83" i="54" s="1"/>
  <c r="BG28" i="54"/>
  <c r="BJ59" i="54"/>
  <c r="BH59" i="54"/>
  <c r="CH83" i="54" s="1"/>
  <c r="CG83" i="54" s="1"/>
  <c r="BI59" i="54"/>
  <c r="CK83" i="54" s="1"/>
  <c r="CJ83" i="54" s="1"/>
  <c r="BG60" i="54"/>
  <c r="BD45" i="54"/>
  <c r="CA73" i="54" s="1"/>
  <c r="BZ73" i="54" s="1"/>
  <c r="BE45" i="54"/>
  <c r="CD73" i="54" s="1"/>
  <c r="CC73" i="54" s="1"/>
  <c r="BF45" i="54"/>
  <c r="BC46" i="54"/>
  <c r="AK58" i="54"/>
  <c r="CK10" i="54" s="1"/>
  <c r="CJ10" i="54" s="1"/>
  <c r="AJ58" i="54"/>
  <c r="CH10" i="54" s="1"/>
  <c r="CG10" i="54" s="1"/>
  <c r="AL58" i="54"/>
  <c r="AI59" i="54"/>
  <c r="AV46" i="54"/>
  <c r="CA50" i="54" s="1"/>
  <c r="BZ50" i="54" s="1"/>
  <c r="AW46" i="54"/>
  <c r="CD50" i="54" s="1"/>
  <c r="CC50" i="54" s="1"/>
  <c r="AX46" i="54"/>
  <c r="AU47" i="54"/>
  <c r="AO28" i="54"/>
  <c r="BW24" i="54" s="1"/>
  <c r="BV24" i="54" s="1"/>
  <c r="AP28" i="54"/>
  <c r="AN28" i="54"/>
  <c r="BT24" i="54" s="1"/>
  <c r="BS24" i="54" s="1"/>
  <c r="AM29" i="54"/>
  <c r="AS26" i="54"/>
  <c r="BW34" i="54" s="1"/>
  <c r="AT26" i="54"/>
  <c r="AR26" i="54"/>
  <c r="BT34" i="54" s="1"/>
  <c r="AQ27" i="54"/>
  <c r="BB26" i="54"/>
  <c r="AY27" i="54"/>
  <c r="AZ26" i="54"/>
  <c r="BT58" i="54" s="1"/>
  <c r="BS58" i="54" s="1"/>
  <c r="BA26" i="54"/>
  <c r="BW58" i="54" s="1"/>
  <c r="BV58" i="54" s="1"/>
  <c r="BE26" i="54"/>
  <c r="BW70" i="54" s="1"/>
  <c r="BV70" i="54" s="1"/>
  <c r="BF26" i="54"/>
  <c r="BD26" i="54"/>
  <c r="BT70" i="54" s="1"/>
  <c r="BS70" i="54" s="1"/>
  <c r="BC27" i="54"/>
  <c r="BD59" i="54"/>
  <c r="CH71" i="54" s="1"/>
  <c r="CG71" i="54" s="1"/>
  <c r="BE59" i="54"/>
  <c r="CK71" i="54" s="1"/>
  <c r="CJ71" i="54" s="1"/>
  <c r="BF59" i="54"/>
  <c r="BC60" i="54"/>
  <c r="BF11" i="54"/>
  <c r="BD11" i="54"/>
  <c r="BM71" i="54" s="1"/>
  <c r="BL71" i="54" s="1"/>
  <c r="BE11" i="54"/>
  <c r="BP71" i="54" s="1"/>
  <c r="BO71" i="54" s="1"/>
  <c r="BC12" i="54"/>
  <c r="AN75" i="54"/>
  <c r="CO23" i="54" s="1"/>
  <c r="CN23" i="54" s="1"/>
  <c r="AO75" i="54"/>
  <c r="CR23" i="54" s="1"/>
  <c r="CQ23" i="54" s="1"/>
  <c r="AP75" i="54"/>
  <c r="AM76" i="54"/>
  <c r="AT58" i="54"/>
  <c r="AR58" i="54"/>
  <c r="CH34" i="54" s="1"/>
  <c r="CG34" i="54" s="1"/>
  <c r="AS58" i="54"/>
  <c r="CK34" i="54" s="1"/>
  <c r="CJ34" i="54" s="1"/>
  <c r="AQ59" i="54"/>
  <c r="AP28" i="53"/>
  <c r="AN28" i="53"/>
  <c r="BT24" i="53" s="1"/>
  <c r="BS24" i="53" s="1"/>
  <c r="AO28" i="53"/>
  <c r="BW24" i="53" s="1"/>
  <c r="BV24" i="53" s="1"/>
  <c r="AM29" i="53"/>
  <c r="AN43" i="53"/>
  <c r="CA23" i="53" s="1"/>
  <c r="AO43" i="53"/>
  <c r="CD23" i="53" s="1"/>
  <c r="AP43" i="53"/>
  <c r="AM44" i="53"/>
  <c r="BJ59" i="53"/>
  <c r="BH59" i="53"/>
  <c r="CH83" i="53" s="1"/>
  <c r="CG83" i="53" s="1"/>
  <c r="BI59" i="53"/>
  <c r="CK83" i="53" s="1"/>
  <c r="CJ83" i="53" s="1"/>
  <c r="BG60" i="53"/>
  <c r="BA59" i="53"/>
  <c r="CK59" i="53" s="1"/>
  <c r="CJ59" i="53" s="1"/>
  <c r="AZ59" i="53"/>
  <c r="CH59" i="53" s="1"/>
  <c r="CG59" i="53" s="1"/>
  <c r="BB59" i="53"/>
  <c r="AY60" i="53"/>
  <c r="BH42" i="53"/>
  <c r="CA82" i="53" s="1"/>
  <c r="BI42" i="53"/>
  <c r="CD82" i="53" s="1"/>
  <c r="BJ42" i="53"/>
  <c r="BG43" i="53"/>
  <c r="AJ74" i="53"/>
  <c r="CO10" i="53" s="1"/>
  <c r="CN10" i="53" s="1"/>
  <c r="AK74" i="53"/>
  <c r="CR10" i="53" s="1"/>
  <c r="CQ10" i="53" s="1"/>
  <c r="AL74" i="53"/>
  <c r="AI75" i="53"/>
  <c r="AI44" i="53"/>
  <c r="AJ43" i="53"/>
  <c r="CA11" i="53" s="1"/>
  <c r="BZ11" i="53" s="1"/>
  <c r="AK43" i="53"/>
  <c r="CD11" i="53" s="1"/>
  <c r="CC11" i="53" s="1"/>
  <c r="AL43" i="53"/>
  <c r="AW58" i="53"/>
  <c r="CK46" i="53" s="1"/>
  <c r="CJ46" i="53" s="1"/>
  <c r="AV58" i="53"/>
  <c r="CH46" i="53" s="1"/>
  <c r="CG46" i="53" s="1"/>
  <c r="AX58" i="53"/>
  <c r="AU59" i="53"/>
  <c r="AN74" i="53"/>
  <c r="CO22" i="53" s="1"/>
  <c r="CN22" i="53" s="1"/>
  <c r="AO74" i="53"/>
  <c r="CR22" i="53" s="1"/>
  <c r="CQ22" i="53" s="1"/>
  <c r="AP74" i="53"/>
  <c r="AM75" i="53"/>
  <c r="AW26" i="53"/>
  <c r="BW46" i="53" s="1"/>
  <c r="BV46" i="53" s="1"/>
  <c r="AX26" i="53"/>
  <c r="AV26" i="53"/>
  <c r="BT46" i="53" s="1"/>
  <c r="BS46" i="53" s="1"/>
  <c r="AU27" i="53"/>
  <c r="AO59" i="53"/>
  <c r="CK23" i="53" s="1"/>
  <c r="CJ23" i="53" s="1"/>
  <c r="AN59" i="53"/>
  <c r="CH23" i="53" s="1"/>
  <c r="CG23" i="53" s="1"/>
  <c r="AP59" i="53"/>
  <c r="AM60" i="53"/>
  <c r="BD59" i="53"/>
  <c r="CH71" i="53" s="1"/>
  <c r="CG71" i="53" s="1"/>
  <c r="BE59" i="53"/>
  <c r="CK71" i="53" s="1"/>
  <c r="CJ71" i="53" s="1"/>
  <c r="BF59" i="53"/>
  <c r="BC60" i="53"/>
  <c r="AZ11" i="53"/>
  <c r="BM59" i="53" s="1"/>
  <c r="BL59" i="53" s="1"/>
  <c r="BA11" i="53"/>
  <c r="BP59" i="53" s="1"/>
  <c r="BO59" i="53" s="1"/>
  <c r="BB11" i="53"/>
  <c r="AY12" i="53"/>
  <c r="AK58" i="53"/>
  <c r="CK10" i="53" s="1"/>
  <c r="CJ10" i="53" s="1"/>
  <c r="AJ58" i="53"/>
  <c r="CH10" i="53" s="1"/>
  <c r="CG10" i="53" s="1"/>
  <c r="AL58" i="53"/>
  <c r="AI59" i="53"/>
  <c r="AR74" i="53"/>
  <c r="CO34" i="53" s="1"/>
  <c r="CN34" i="53" s="1"/>
  <c r="AS74" i="53"/>
  <c r="CR34" i="53" s="1"/>
  <c r="CQ34" i="53" s="1"/>
  <c r="AT74" i="53"/>
  <c r="AQ75" i="53"/>
  <c r="AZ44" i="53"/>
  <c r="CA60" i="53" s="1"/>
  <c r="BZ60" i="53" s="1"/>
  <c r="BA44" i="53"/>
  <c r="CD60" i="53" s="1"/>
  <c r="CC60" i="53" s="1"/>
  <c r="BB44" i="53"/>
  <c r="AY45" i="53"/>
  <c r="BF44" i="53"/>
  <c r="BD44" i="53"/>
  <c r="CA72" i="53" s="1"/>
  <c r="BZ72" i="53" s="1"/>
  <c r="BE44" i="53"/>
  <c r="CD72" i="53" s="1"/>
  <c r="CC72" i="53" s="1"/>
  <c r="BC45" i="53"/>
  <c r="AV12" i="53"/>
  <c r="BM48" i="53" s="1"/>
  <c r="BL48" i="53" s="1"/>
  <c r="AW12" i="53"/>
  <c r="BP48" i="53" s="1"/>
  <c r="BO48" i="53" s="1"/>
  <c r="AX12" i="53"/>
  <c r="AU13" i="53"/>
  <c r="BH27" i="53"/>
  <c r="BT83" i="53" s="1"/>
  <c r="BS83" i="53" s="1"/>
  <c r="BI27" i="53"/>
  <c r="BW83" i="53" s="1"/>
  <c r="BV83" i="53" s="1"/>
  <c r="BJ27" i="53"/>
  <c r="BG28" i="53"/>
  <c r="AT58" i="53"/>
  <c r="AR58" i="53"/>
  <c r="CH34" i="53" s="1"/>
  <c r="CG34" i="53" s="1"/>
  <c r="AS58" i="53"/>
  <c r="CK34" i="53" s="1"/>
  <c r="CJ34" i="53" s="1"/>
  <c r="AQ59" i="53"/>
  <c r="BF10" i="53"/>
  <c r="BD10" i="53"/>
  <c r="BM70" i="53" s="1"/>
  <c r="BL70" i="53" s="1"/>
  <c r="BE10" i="53"/>
  <c r="BP70" i="53" s="1"/>
  <c r="BO70" i="53" s="1"/>
  <c r="BC11" i="53"/>
  <c r="AT42" i="53"/>
  <c r="AR42" i="53"/>
  <c r="CA34" i="53" s="1"/>
  <c r="AS42" i="53"/>
  <c r="CD34" i="53" s="1"/>
  <c r="AQ43" i="53"/>
  <c r="BH10" i="53"/>
  <c r="BM82" i="53" s="1"/>
  <c r="BL82" i="53" s="1"/>
  <c r="BI10" i="53"/>
  <c r="BP82" i="53" s="1"/>
  <c r="BO82" i="53" s="1"/>
  <c r="BJ10" i="53"/>
  <c r="BG11" i="53"/>
  <c r="AR26" i="53"/>
  <c r="BT34" i="53" s="1"/>
  <c r="BS34" i="53" s="1"/>
  <c r="AS26" i="53"/>
  <c r="BW34" i="53" s="1"/>
  <c r="BV34" i="53" s="1"/>
  <c r="AT26" i="53"/>
  <c r="AQ27" i="53"/>
  <c r="AJ28" i="53"/>
  <c r="BT12" i="53" s="1"/>
  <c r="BS12" i="53" s="1"/>
  <c r="AK28" i="53"/>
  <c r="BW12" i="53" s="1"/>
  <c r="BV12" i="53" s="1"/>
  <c r="AL28" i="53"/>
  <c r="AI29" i="53"/>
  <c r="BD26" i="53"/>
  <c r="BT70" i="53" s="1"/>
  <c r="BS70" i="53" s="1"/>
  <c r="BE26" i="53"/>
  <c r="BW70" i="53" s="1"/>
  <c r="BV70" i="53" s="1"/>
  <c r="BF26" i="53"/>
  <c r="BC27" i="53"/>
  <c r="E88" i="19"/>
  <c r="M88" i="19" s="1"/>
  <c r="Y78" i="19"/>
  <c r="R79" i="19" s="1"/>
  <c r="AB78" i="19"/>
  <c r="BI30" i="36"/>
  <c r="N30" i="36" s="1"/>
  <c r="Z30" i="36" s="1"/>
  <c r="AK31" i="36" s="1"/>
  <c r="AL31" i="36" s="1"/>
  <c r="AY13" i="58" l="1"/>
  <c r="BA13" i="58" s="1"/>
  <c r="BP61" i="58" s="1"/>
  <c r="BO61" i="58" s="1"/>
  <c r="BA12" i="58"/>
  <c r="BP60" i="58" s="1"/>
  <c r="BO60" i="58" s="1"/>
  <c r="AZ12" i="58"/>
  <c r="BM60" i="58" s="1"/>
  <c r="BL60" i="58" s="1"/>
  <c r="AO12" i="62"/>
  <c r="BP24" i="62" s="1"/>
  <c r="BO24" i="62" s="1"/>
  <c r="AN12" i="62"/>
  <c r="BM24" i="62" s="1"/>
  <c r="BL24" i="62" s="1"/>
  <c r="AP12" i="62"/>
  <c r="AM13" i="62"/>
  <c r="AJ14" i="62"/>
  <c r="BM14" i="62" s="1"/>
  <c r="BL14" i="62" s="1"/>
  <c r="AI15" i="62"/>
  <c r="AL14" i="62"/>
  <c r="AK14" i="62"/>
  <c r="BP14" i="62" s="1"/>
  <c r="BO14" i="62" s="1"/>
  <c r="AL14" i="54"/>
  <c r="AI15" i="54"/>
  <c r="AJ14" i="54"/>
  <c r="BM14" i="54" s="1"/>
  <c r="BL14" i="54" s="1"/>
  <c r="AK14" i="54"/>
  <c r="BP14" i="54" s="1"/>
  <c r="BO14" i="54" s="1"/>
  <c r="AP13" i="54"/>
  <c r="AM14" i="54"/>
  <c r="AO13" i="54"/>
  <c r="BP25" i="54" s="1"/>
  <c r="BO25" i="54" s="1"/>
  <c r="AN13" i="54"/>
  <c r="BM25" i="54" s="1"/>
  <c r="BL25" i="54" s="1"/>
  <c r="AI16" i="56"/>
  <c r="AL15" i="56"/>
  <c r="AJ15" i="56"/>
  <c r="BM15" i="56" s="1"/>
  <c r="BL15" i="56" s="1"/>
  <c r="AK15" i="56"/>
  <c r="BP15" i="56" s="1"/>
  <c r="BO15" i="56" s="1"/>
  <c r="AQ13" i="54"/>
  <c r="AS12" i="54"/>
  <c r="BP36" i="54" s="1"/>
  <c r="BO36" i="54" s="1"/>
  <c r="AT12" i="54"/>
  <c r="AR12" i="54"/>
  <c r="BM36" i="54" s="1"/>
  <c r="BL36" i="54" s="1"/>
  <c r="AN13" i="59"/>
  <c r="BM25" i="59" s="1"/>
  <c r="BL25" i="59" s="1"/>
  <c r="AO13" i="59"/>
  <c r="BP25" i="59" s="1"/>
  <c r="BO25" i="59" s="1"/>
  <c r="AP13" i="59"/>
  <c r="AM14" i="59"/>
  <c r="AI15" i="59"/>
  <c r="AJ14" i="59"/>
  <c r="BM14" i="59" s="1"/>
  <c r="BL14" i="59" s="1"/>
  <c r="AK14" i="59"/>
  <c r="BP14" i="59" s="1"/>
  <c r="BO14" i="59" s="1"/>
  <c r="AL14" i="59"/>
  <c r="AQ13" i="62"/>
  <c r="AR12" i="62"/>
  <c r="BM36" i="62" s="1"/>
  <c r="BL36" i="62" s="1"/>
  <c r="AS12" i="62"/>
  <c r="BP36" i="62" s="1"/>
  <c r="BO36" i="62" s="1"/>
  <c r="AT12" i="62"/>
  <c r="AT12" i="55"/>
  <c r="AS12" i="55"/>
  <c r="BP36" i="55" s="1"/>
  <c r="BO36" i="55" s="1"/>
  <c r="AR12" i="55"/>
  <c r="BM36" i="55" s="1"/>
  <c r="BL36" i="55" s="1"/>
  <c r="AQ13" i="55"/>
  <c r="AS12" i="53"/>
  <c r="BP36" i="53" s="1"/>
  <c r="BO36" i="53" s="1"/>
  <c r="AT12" i="53"/>
  <c r="AQ13" i="53"/>
  <c r="AR12" i="53"/>
  <c r="BM36" i="53" s="1"/>
  <c r="BL36" i="53" s="1"/>
  <c r="AI15" i="58"/>
  <c r="AJ14" i="58"/>
  <c r="BM14" i="58" s="1"/>
  <c r="BL14" i="58" s="1"/>
  <c r="AK14" i="58"/>
  <c r="BP14" i="58" s="1"/>
  <c r="BO14" i="58" s="1"/>
  <c r="AL14" i="58"/>
  <c r="AN16" i="53"/>
  <c r="BM28" i="53" s="1"/>
  <c r="BL28" i="53" s="1"/>
  <c r="AO16" i="53"/>
  <c r="BP28" i="53" s="1"/>
  <c r="BO28" i="53" s="1"/>
  <c r="AP16" i="53"/>
  <c r="AM17" i="53"/>
  <c r="AT12" i="58"/>
  <c r="AS12" i="58"/>
  <c r="BP36" i="58" s="1"/>
  <c r="BO36" i="58" s="1"/>
  <c r="AR12" i="58"/>
  <c r="BM36" i="58" s="1"/>
  <c r="BL36" i="58" s="1"/>
  <c r="AQ13" i="58"/>
  <c r="AR12" i="60"/>
  <c r="BM36" i="60" s="1"/>
  <c r="BL36" i="60" s="1"/>
  <c r="AQ13" i="60"/>
  <c r="AT12" i="60"/>
  <c r="AS12" i="60"/>
  <c r="BP36" i="60" s="1"/>
  <c r="BO36" i="60" s="1"/>
  <c r="AM15" i="57"/>
  <c r="AN14" i="57"/>
  <c r="BM26" i="57" s="1"/>
  <c r="BL26" i="57" s="1"/>
  <c r="AO14" i="57"/>
  <c r="BP26" i="57" s="1"/>
  <c r="BO26" i="57" s="1"/>
  <c r="AP14" i="57"/>
  <c r="AI15" i="57"/>
  <c r="AJ14" i="57"/>
  <c r="BM14" i="57" s="1"/>
  <c r="BL14" i="57" s="1"/>
  <c r="AK14" i="57"/>
  <c r="BP14" i="57" s="1"/>
  <c r="BO14" i="57" s="1"/>
  <c r="AL14" i="57"/>
  <c r="BA12" i="60"/>
  <c r="BP60" i="60" s="1"/>
  <c r="BO60" i="60" s="1"/>
  <c r="AZ12" i="60"/>
  <c r="BM60" i="60" s="1"/>
  <c r="BL60" i="60" s="1"/>
  <c r="AY13" i="60"/>
  <c r="BB12" i="60"/>
  <c r="AZ12" i="63"/>
  <c r="BM60" i="63" s="1"/>
  <c r="BL60" i="63" s="1"/>
  <c r="BB12" i="63"/>
  <c r="BA12" i="63"/>
  <c r="BP60" i="63" s="1"/>
  <c r="BO60" i="63" s="1"/>
  <c r="AY13" i="63"/>
  <c r="AQ13" i="57"/>
  <c r="AR12" i="57"/>
  <c r="BM36" i="57" s="1"/>
  <c r="BL36" i="57" s="1"/>
  <c r="AS12" i="57"/>
  <c r="BP36" i="57" s="1"/>
  <c r="BO36" i="57" s="1"/>
  <c r="AT12" i="57"/>
  <c r="BF12" i="58"/>
  <c r="BE12" i="58"/>
  <c r="BP72" i="58" s="1"/>
  <c r="BO72" i="58" s="1"/>
  <c r="BD12" i="58"/>
  <c r="BM72" i="58" s="1"/>
  <c r="BL72" i="58" s="1"/>
  <c r="BC13" i="58"/>
  <c r="AW12" i="57"/>
  <c r="BP48" i="57" s="1"/>
  <c r="BO48" i="57" s="1"/>
  <c r="AX12" i="57"/>
  <c r="AU13" i="57"/>
  <c r="AV12" i="57"/>
  <c r="BM48" i="57" s="1"/>
  <c r="BL48" i="57" s="1"/>
  <c r="AM15" i="55"/>
  <c r="AP14" i="55"/>
  <c r="AN14" i="55"/>
  <c r="BM26" i="55" s="1"/>
  <c r="BL26" i="55" s="1"/>
  <c r="AO14" i="55"/>
  <c r="BP26" i="55" s="1"/>
  <c r="BO26" i="55" s="1"/>
  <c r="AJ14" i="60"/>
  <c r="BM14" i="60" s="1"/>
  <c r="BL14" i="60" s="1"/>
  <c r="AI15" i="60"/>
  <c r="AK14" i="60"/>
  <c r="BP14" i="60" s="1"/>
  <c r="BO14" i="60" s="1"/>
  <c r="AL14" i="60"/>
  <c r="AM16" i="58"/>
  <c r="AO15" i="58"/>
  <c r="BP27" i="58" s="1"/>
  <c r="BO27" i="58" s="1"/>
  <c r="AP15" i="58"/>
  <c r="AN15" i="58"/>
  <c r="BM27" i="58" s="1"/>
  <c r="BL27" i="58" s="1"/>
  <c r="AU13" i="58"/>
  <c r="AV12" i="58"/>
  <c r="BM48" i="58" s="1"/>
  <c r="BL48" i="58" s="1"/>
  <c r="AW12" i="58"/>
  <c r="BP48" i="58" s="1"/>
  <c r="BO48" i="58" s="1"/>
  <c r="AX12" i="58"/>
  <c r="AM13" i="63"/>
  <c r="AN12" i="63"/>
  <c r="BM24" i="63" s="1"/>
  <c r="BL24" i="63" s="1"/>
  <c r="AO12" i="63"/>
  <c r="BP24" i="63" s="1"/>
  <c r="BO24" i="63" s="1"/>
  <c r="AP12" i="63"/>
  <c r="BD44" i="63"/>
  <c r="CA72" i="63" s="1"/>
  <c r="BZ72" i="63" s="1"/>
  <c r="BC45" i="63"/>
  <c r="BF44" i="63"/>
  <c r="BE44" i="63"/>
  <c r="CD72" i="63" s="1"/>
  <c r="CC72" i="63" s="1"/>
  <c r="AU13" i="55"/>
  <c r="AV12" i="55"/>
  <c r="BM48" i="55" s="1"/>
  <c r="BL48" i="55" s="1"/>
  <c r="AW12" i="55"/>
  <c r="BP48" i="55" s="1"/>
  <c r="BO48" i="55" s="1"/>
  <c r="AX12" i="55"/>
  <c r="BG45" i="55"/>
  <c r="BH44" i="55"/>
  <c r="CA84" i="55" s="1"/>
  <c r="BZ84" i="55" s="1"/>
  <c r="BJ44" i="55"/>
  <c r="BI44" i="55"/>
  <c r="CD84" i="55" s="1"/>
  <c r="CC84" i="55" s="1"/>
  <c r="AM61" i="55"/>
  <c r="AO60" i="55"/>
  <c r="CK24" i="55" s="1"/>
  <c r="CJ24" i="55" s="1"/>
  <c r="AN60" i="55"/>
  <c r="CH24" i="55" s="1"/>
  <c r="CG24" i="55" s="1"/>
  <c r="AP60" i="55"/>
  <c r="AN12" i="60"/>
  <c r="BM24" i="60" s="1"/>
  <c r="BL24" i="60" s="1"/>
  <c r="AP12" i="60"/>
  <c r="AM13" i="60"/>
  <c r="AO12" i="60"/>
  <c r="BP24" i="60" s="1"/>
  <c r="BO24" i="60" s="1"/>
  <c r="BA12" i="55"/>
  <c r="BP60" i="55" s="1"/>
  <c r="BO60" i="55" s="1"/>
  <c r="AY13" i="55"/>
  <c r="BB12" i="55"/>
  <c r="AZ12" i="55"/>
  <c r="BM60" i="55" s="1"/>
  <c r="BL60" i="55" s="1"/>
  <c r="AM46" i="56"/>
  <c r="AN45" i="56"/>
  <c r="CA25" i="56" s="1"/>
  <c r="AP45" i="56"/>
  <c r="AO45" i="56"/>
  <c r="CD25" i="56" s="1"/>
  <c r="AX44" i="53"/>
  <c r="AW44" i="53"/>
  <c r="CD48" i="53" s="1"/>
  <c r="AV44" i="53"/>
  <c r="CA48" i="53" s="1"/>
  <c r="AU45" i="53"/>
  <c r="AI46" i="61"/>
  <c r="AL45" i="61"/>
  <c r="AK45" i="61"/>
  <c r="CD13" i="61" s="1"/>
  <c r="CC13" i="61" s="1"/>
  <c r="AJ45" i="61"/>
  <c r="CA13" i="61" s="1"/>
  <c r="BZ13" i="61" s="1"/>
  <c r="BG46" i="58"/>
  <c r="BJ45" i="58"/>
  <c r="BI45" i="58"/>
  <c r="CD85" i="58" s="1"/>
  <c r="CC85" i="58" s="1"/>
  <c r="BH45" i="58"/>
  <c r="CA85" i="58" s="1"/>
  <c r="BZ85" i="58" s="1"/>
  <c r="AV12" i="60"/>
  <c r="BM48" i="60" s="1"/>
  <c r="BL48" i="60" s="1"/>
  <c r="AW12" i="60"/>
  <c r="BP48" i="60" s="1"/>
  <c r="BO48" i="60" s="1"/>
  <c r="AX12" i="60"/>
  <c r="AU13" i="60"/>
  <c r="AW12" i="63"/>
  <c r="BP48" i="63" s="1"/>
  <c r="BO48" i="63" s="1"/>
  <c r="AX12" i="63"/>
  <c r="AU13" i="63"/>
  <c r="AV12" i="63"/>
  <c r="BM48" i="63" s="1"/>
  <c r="BL48" i="63" s="1"/>
  <c r="BC15" i="55"/>
  <c r="BD14" i="55"/>
  <c r="BM74" i="55" s="1"/>
  <c r="BL74" i="55" s="1"/>
  <c r="BE14" i="55"/>
  <c r="BP74" i="55" s="1"/>
  <c r="BO74" i="55" s="1"/>
  <c r="BF14" i="55"/>
  <c r="BC45" i="60"/>
  <c r="BF44" i="60"/>
  <c r="BE44" i="60"/>
  <c r="CD72" i="60" s="1"/>
  <c r="CC72" i="60" s="1"/>
  <c r="BD44" i="60"/>
  <c r="CA72" i="60" s="1"/>
  <c r="BZ72" i="60" s="1"/>
  <c r="AU46" i="62"/>
  <c r="AX45" i="62"/>
  <c r="AW45" i="62"/>
  <c r="CD49" i="62" s="1"/>
  <c r="CC49" i="62" s="1"/>
  <c r="AV45" i="62"/>
  <c r="CA49" i="62" s="1"/>
  <c r="BZ49" i="62" s="1"/>
  <c r="AU29" i="58"/>
  <c r="AX28" i="58"/>
  <c r="AW28" i="58"/>
  <c r="BW48" i="58" s="1"/>
  <c r="BV48" i="58" s="1"/>
  <c r="AV28" i="58"/>
  <c r="BT48" i="58" s="1"/>
  <c r="BS48" i="58" s="1"/>
  <c r="AQ14" i="63"/>
  <c r="AT13" i="63"/>
  <c r="AR13" i="63"/>
  <c r="BM37" i="63" s="1"/>
  <c r="BL37" i="63" s="1"/>
  <c r="AS13" i="63"/>
  <c r="BP37" i="63" s="1"/>
  <c r="BO37" i="63" s="1"/>
  <c r="AJ14" i="63"/>
  <c r="BM14" i="63" s="1"/>
  <c r="BL14" i="63" s="1"/>
  <c r="AK14" i="63"/>
  <c r="BP14" i="63" s="1"/>
  <c r="BO14" i="63" s="1"/>
  <c r="AL14" i="63"/>
  <c r="AI15" i="63"/>
  <c r="BB46" i="57"/>
  <c r="BA46" i="57"/>
  <c r="CD62" i="57" s="1"/>
  <c r="CC62" i="57" s="1"/>
  <c r="AZ46" i="57"/>
  <c r="CA62" i="57" s="1"/>
  <c r="BZ62" i="57" s="1"/>
  <c r="AY47" i="57"/>
  <c r="AZ27" i="53"/>
  <c r="BT59" i="53" s="1"/>
  <c r="BS59" i="53" s="1"/>
  <c r="BH44" i="63"/>
  <c r="CA84" i="63" s="1"/>
  <c r="BZ84" i="63" s="1"/>
  <c r="BI44" i="63"/>
  <c r="CD84" i="63" s="1"/>
  <c r="CC84" i="63" s="1"/>
  <c r="BJ44" i="63"/>
  <c r="BG45" i="63"/>
  <c r="AW60" i="63"/>
  <c r="CK48" i="63" s="1"/>
  <c r="CJ48" i="63" s="1"/>
  <c r="AV60" i="63"/>
  <c r="CH48" i="63" s="1"/>
  <c r="CG48" i="63" s="1"/>
  <c r="AX60" i="63"/>
  <c r="AU61" i="63"/>
  <c r="BE27" i="63"/>
  <c r="BW71" i="63" s="1"/>
  <c r="BV71" i="63" s="1"/>
  <c r="BF27" i="63"/>
  <c r="BD27" i="63"/>
  <c r="BT71" i="63" s="1"/>
  <c r="BS71" i="63" s="1"/>
  <c r="BC28" i="63"/>
  <c r="BD13" i="63"/>
  <c r="BM73" i="63" s="1"/>
  <c r="BL73" i="63" s="1"/>
  <c r="BE13" i="63"/>
  <c r="BP73" i="63" s="1"/>
  <c r="BO73" i="63" s="1"/>
  <c r="BF13" i="63"/>
  <c r="BC14" i="63"/>
  <c r="AN59" i="63"/>
  <c r="CH23" i="63" s="1"/>
  <c r="CG23" i="63" s="1"/>
  <c r="AO59" i="63"/>
  <c r="CK23" i="63" s="1"/>
  <c r="CJ23" i="63" s="1"/>
  <c r="AP59" i="63"/>
  <c r="AM60" i="63"/>
  <c r="AZ59" i="63"/>
  <c r="CH59" i="63" s="1"/>
  <c r="CG59" i="63" s="1"/>
  <c r="BA59" i="63"/>
  <c r="CK59" i="63" s="1"/>
  <c r="CJ59" i="63" s="1"/>
  <c r="BB59" i="63"/>
  <c r="AY60" i="63"/>
  <c r="AJ61" i="63"/>
  <c r="CH13" i="63" s="1"/>
  <c r="CG13" i="63" s="1"/>
  <c r="AK61" i="63"/>
  <c r="CK13" i="63" s="1"/>
  <c r="CJ13" i="63" s="1"/>
  <c r="AL61" i="63"/>
  <c r="AI62" i="63"/>
  <c r="AP27" i="63"/>
  <c r="AN27" i="63"/>
  <c r="BT23" i="63" s="1"/>
  <c r="BS23" i="63" s="1"/>
  <c r="AO27" i="63"/>
  <c r="BW23" i="63" s="1"/>
  <c r="BV23" i="63" s="1"/>
  <c r="AM28" i="63"/>
  <c r="BH11" i="63"/>
  <c r="BM83" i="63" s="1"/>
  <c r="BL83" i="63" s="1"/>
  <c r="BI11" i="63"/>
  <c r="BP83" i="63" s="1"/>
  <c r="BO83" i="63" s="1"/>
  <c r="BJ11" i="63"/>
  <c r="BG12" i="63"/>
  <c r="AJ77" i="63"/>
  <c r="CO13" i="63" s="1"/>
  <c r="CN13" i="63" s="1"/>
  <c r="AK77" i="63"/>
  <c r="CR13" i="63" s="1"/>
  <c r="CQ13" i="63" s="1"/>
  <c r="AL77" i="63"/>
  <c r="AI78" i="63"/>
  <c r="AS59" i="63"/>
  <c r="CK35" i="63" s="1"/>
  <c r="CJ35" i="63" s="1"/>
  <c r="AR59" i="63"/>
  <c r="CH35" i="63" s="1"/>
  <c r="CG35" i="63" s="1"/>
  <c r="AT59" i="63"/>
  <c r="AQ60" i="63"/>
  <c r="AV29" i="63"/>
  <c r="BT49" i="63" s="1"/>
  <c r="BS49" i="63" s="1"/>
  <c r="AW29" i="63"/>
  <c r="BW49" i="63" s="1"/>
  <c r="BV49" i="63" s="1"/>
  <c r="AX29" i="63"/>
  <c r="AU30" i="63"/>
  <c r="BH27" i="63"/>
  <c r="BT83" i="63" s="1"/>
  <c r="BS83" i="63" s="1"/>
  <c r="BI27" i="63"/>
  <c r="BW83" i="63" s="1"/>
  <c r="BV83" i="63" s="1"/>
  <c r="BJ27" i="63"/>
  <c r="BG28" i="63"/>
  <c r="AR75" i="63"/>
  <c r="CO35" i="63" s="1"/>
  <c r="CN35" i="63" s="1"/>
  <c r="AS75" i="63"/>
  <c r="CR35" i="63" s="1"/>
  <c r="CQ35" i="63" s="1"/>
  <c r="AT75" i="63"/>
  <c r="AQ76" i="63"/>
  <c r="AR44" i="63"/>
  <c r="CA36" i="63" s="1"/>
  <c r="BZ36" i="63" s="1"/>
  <c r="AS44" i="63"/>
  <c r="CD36" i="63" s="1"/>
  <c r="CC36" i="63" s="1"/>
  <c r="AT44" i="63"/>
  <c r="AQ45" i="63"/>
  <c r="AJ44" i="63"/>
  <c r="CA12" i="63" s="1"/>
  <c r="BZ12" i="63" s="1"/>
  <c r="AK44" i="63"/>
  <c r="CD12" i="63" s="1"/>
  <c r="CC12" i="63" s="1"/>
  <c r="AL44" i="63"/>
  <c r="AI45" i="63"/>
  <c r="AR29" i="63"/>
  <c r="BT37" i="63" s="1"/>
  <c r="BS37" i="63" s="1"/>
  <c r="AS29" i="63"/>
  <c r="BW37" i="63" s="1"/>
  <c r="BV37" i="63" s="1"/>
  <c r="AT29" i="63"/>
  <c r="AQ30" i="63"/>
  <c r="BE59" i="63"/>
  <c r="CK71" i="63" s="1"/>
  <c r="CJ71" i="63" s="1"/>
  <c r="BD59" i="63"/>
  <c r="CH71" i="63" s="1"/>
  <c r="CG71" i="63" s="1"/>
  <c r="BF59" i="63"/>
  <c r="BC60" i="63"/>
  <c r="AO76" i="63"/>
  <c r="CR24" i="63" s="1"/>
  <c r="CQ24" i="63" s="1"/>
  <c r="AP76" i="63"/>
  <c r="AN76" i="63"/>
  <c r="CO24" i="63" s="1"/>
  <c r="CN24" i="63" s="1"/>
  <c r="AM77" i="63"/>
  <c r="BB27" i="63"/>
  <c r="AY28" i="63"/>
  <c r="AZ27" i="63"/>
  <c r="BT59" i="63" s="1"/>
  <c r="BS59" i="63" s="1"/>
  <c r="BA27" i="63"/>
  <c r="BW59" i="63" s="1"/>
  <c r="BV59" i="63" s="1"/>
  <c r="AV45" i="63"/>
  <c r="CA49" i="63" s="1"/>
  <c r="BZ49" i="63" s="1"/>
  <c r="AW45" i="63"/>
  <c r="CD49" i="63" s="1"/>
  <c r="CC49" i="63" s="1"/>
  <c r="AX45" i="63"/>
  <c r="AU46" i="63"/>
  <c r="BI60" i="63"/>
  <c r="CK84" i="63" s="1"/>
  <c r="CJ84" i="63" s="1"/>
  <c r="BH60" i="63"/>
  <c r="CH84" i="63" s="1"/>
  <c r="CG84" i="63" s="1"/>
  <c r="BJ60" i="63"/>
  <c r="BG61" i="63"/>
  <c r="AN44" i="63"/>
  <c r="CA24" i="63" s="1"/>
  <c r="BZ24" i="63" s="1"/>
  <c r="AO44" i="63"/>
  <c r="CD24" i="63" s="1"/>
  <c r="CC24" i="63" s="1"/>
  <c r="AP44" i="63"/>
  <c r="AM45" i="63"/>
  <c r="AZ43" i="63"/>
  <c r="CA59" i="63" s="1"/>
  <c r="BZ59" i="63" s="1"/>
  <c r="BA43" i="63"/>
  <c r="CD59" i="63" s="1"/>
  <c r="CC59" i="63" s="1"/>
  <c r="BB43" i="63"/>
  <c r="AY44" i="63"/>
  <c r="AJ27" i="63"/>
  <c r="BT11" i="63" s="1"/>
  <c r="BS11" i="63" s="1"/>
  <c r="AK27" i="63"/>
  <c r="BW11" i="63" s="1"/>
  <c r="BV11" i="63" s="1"/>
  <c r="AL27" i="63"/>
  <c r="AI28" i="63"/>
  <c r="AY28" i="53"/>
  <c r="AY29" i="53" s="1"/>
  <c r="BA27" i="53"/>
  <c r="BW59" i="53" s="1"/>
  <c r="BV59" i="53" s="1"/>
  <c r="AY12" i="62"/>
  <c r="BA12" i="62" s="1"/>
  <c r="BP60" i="62" s="1"/>
  <c r="BO60" i="62" s="1"/>
  <c r="AZ11" i="62"/>
  <c r="BM59" i="62" s="1"/>
  <c r="BA11" i="62"/>
  <c r="BP59" i="62" s="1"/>
  <c r="BD45" i="62"/>
  <c r="CA73" i="62" s="1"/>
  <c r="BZ73" i="62" s="1"/>
  <c r="BE45" i="62"/>
  <c r="CD73" i="62" s="1"/>
  <c r="CC73" i="62" s="1"/>
  <c r="BF45" i="62"/>
  <c r="BC46" i="62"/>
  <c r="AO59" i="62"/>
  <c r="CK23" i="62" s="1"/>
  <c r="CJ23" i="62" s="1"/>
  <c r="AP59" i="62"/>
  <c r="AN59" i="62"/>
  <c r="CH23" i="62" s="1"/>
  <c r="CG23" i="62" s="1"/>
  <c r="AM60" i="62"/>
  <c r="AR75" i="62"/>
  <c r="CO35" i="62" s="1"/>
  <c r="CN35" i="62" s="1"/>
  <c r="AS75" i="62"/>
  <c r="CR35" i="62" s="1"/>
  <c r="CQ35" i="62" s="1"/>
  <c r="AT75" i="62"/>
  <c r="AQ76" i="62"/>
  <c r="BH11" i="62"/>
  <c r="BM83" i="62" s="1"/>
  <c r="BL83" i="62" s="1"/>
  <c r="BI11" i="62"/>
  <c r="BP83" i="62" s="1"/>
  <c r="BO83" i="62" s="1"/>
  <c r="BJ11" i="62"/>
  <c r="BG12" i="62"/>
  <c r="AL59" i="62"/>
  <c r="AJ59" i="62"/>
  <c r="CH11" i="62" s="1"/>
  <c r="CG11" i="62" s="1"/>
  <c r="AK59" i="62"/>
  <c r="CK11" i="62" s="1"/>
  <c r="CJ11" i="62" s="1"/>
  <c r="AI60" i="62"/>
  <c r="BD11" i="62"/>
  <c r="BM71" i="62" s="1"/>
  <c r="BL71" i="62" s="1"/>
  <c r="BE11" i="62"/>
  <c r="BP71" i="62" s="1"/>
  <c r="BO71" i="62" s="1"/>
  <c r="BF11" i="62"/>
  <c r="BC12" i="62"/>
  <c r="BH60" i="62"/>
  <c r="CH84" i="62" s="1"/>
  <c r="CG84" i="62" s="1"/>
  <c r="BJ60" i="62"/>
  <c r="BI60" i="62"/>
  <c r="CK84" i="62" s="1"/>
  <c r="CJ84" i="62" s="1"/>
  <c r="BG61" i="62"/>
  <c r="AL75" i="62"/>
  <c r="AJ75" i="62"/>
  <c r="CO11" i="62" s="1"/>
  <c r="CN11" i="62" s="1"/>
  <c r="AK75" i="62"/>
  <c r="CR11" i="62" s="1"/>
  <c r="CQ11" i="62" s="1"/>
  <c r="AI76" i="62"/>
  <c r="AZ45" i="62"/>
  <c r="CA61" i="62" s="1"/>
  <c r="BZ61" i="62" s="1"/>
  <c r="BA45" i="62"/>
  <c r="CD61" i="62" s="1"/>
  <c r="CC61" i="62" s="1"/>
  <c r="BB45" i="62"/>
  <c r="AY46" i="62"/>
  <c r="AS27" i="62"/>
  <c r="BW35" i="62" s="1"/>
  <c r="AR27" i="62"/>
  <c r="BT35" i="62" s="1"/>
  <c r="AT27" i="62"/>
  <c r="AQ28" i="62"/>
  <c r="AN28" i="62"/>
  <c r="BT24" i="62" s="1"/>
  <c r="BS24" i="62" s="1"/>
  <c r="AO28" i="62"/>
  <c r="BW24" i="62" s="1"/>
  <c r="BV24" i="62" s="1"/>
  <c r="AP28" i="62"/>
  <c r="AM29" i="62"/>
  <c r="BD60" i="62"/>
  <c r="CH72" i="62" s="1"/>
  <c r="CG72" i="62" s="1"/>
  <c r="BE60" i="62"/>
  <c r="CK72" i="62" s="1"/>
  <c r="CJ72" i="62" s="1"/>
  <c r="BF60" i="62"/>
  <c r="BC61" i="62"/>
  <c r="BJ28" i="62"/>
  <c r="BH28" i="62"/>
  <c r="BT84" i="62" s="1"/>
  <c r="BS84" i="62" s="1"/>
  <c r="BI28" i="62"/>
  <c r="BW84" i="62" s="1"/>
  <c r="BV84" i="62" s="1"/>
  <c r="BG29" i="62"/>
  <c r="AR59" i="62"/>
  <c r="CH35" i="62" s="1"/>
  <c r="CG35" i="62" s="1"/>
  <c r="AT59" i="62"/>
  <c r="AS59" i="62"/>
  <c r="CK35" i="62" s="1"/>
  <c r="CJ35" i="62" s="1"/>
  <c r="AQ60" i="62"/>
  <c r="AL29" i="62"/>
  <c r="AJ29" i="62"/>
  <c r="BT13" i="62" s="1"/>
  <c r="BS13" i="62" s="1"/>
  <c r="AK29" i="62"/>
  <c r="BW13" i="62" s="1"/>
  <c r="BV13" i="62" s="1"/>
  <c r="AI30" i="62"/>
  <c r="AR43" i="62"/>
  <c r="CA35" i="62" s="1"/>
  <c r="BZ35" i="62" s="1"/>
  <c r="AS43" i="62"/>
  <c r="CD35" i="62" s="1"/>
  <c r="CC35" i="62" s="1"/>
  <c r="AT43" i="62"/>
  <c r="AQ44" i="62"/>
  <c r="BE27" i="62"/>
  <c r="BW71" i="62" s="1"/>
  <c r="BV71" i="62" s="1"/>
  <c r="BC28" i="62"/>
  <c r="BD27" i="62"/>
  <c r="BT71" i="62" s="1"/>
  <c r="BS71" i="62" s="1"/>
  <c r="BF27" i="62"/>
  <c r="AX59" i="62"/>
  <c r="AV59" i="62"/>
  <c r="CH47" i="62" s="1"/>
  <c r="CG47" i="62" s="1"/>
  <c r="AW59" i="62"/>
  <c r="CK47" i="62" s="1"/>
  <c r="CJ47" i="62" s="1"/>
  <c r="AU60" i="62"/>
  <c r="AV13" i="62"/>
  <c r="BM49" i="62" s="1"/>
  <c r="BL49" i="62" s="1"/>
  <c r="AW13" i="62"/>
  <c r="BP49" i="62" s="1"/>
  <c r="BO49" i="62" s="1"/>
  <c r="AX13" i="62"/>
  <c r="AU14" i="62"/>
  <c r="AO76" i="62"/>
  <c r="CR24" i="62" s="1"/>
  <c r="CQ24" i="62" s="1"/>
  <c r="AP76" i="62"/>
  <c r="AN76" i="62"/>
  <c r="CO24" i="62" s="1"/>
  <c r="CN24" i="62" s="1"/>
  <c r="AM77" i="62"/>
  <c r="AW27" i="62"/>
  <c r="BW47" i="62" s="1"/>
  <c r="BV47" i="62" s="1"/>
  <c r="AX27" i="62"/>
  <c r="AV27" i="62"/>
  <c r="BT47" i="62" s="1"/>
  <c r="BS47" i="62" s="1"/>
  <c r="AU28" i="62"/>
  <c r="AZ28" i="62"/>
  <c r="BT60" i="62" s="1"/>
  <c r="BS60" i="62" s="1"/>
  <c r="BA28" i="62"/>
  <c r="BW60" i="62" s="1"/>
  <c r="BV60" i="62" s="1"/>
  <c r="BB28" i="62"/>
  <c r="AY29" i="62"/>
  <c r="AN45" i="62"/>
  <c r="CA25" i="62" s="1"/>
  <c r="BZ25" i="62" s="1"/>
  <c r="AO45" i="62"/>
  <c r="CD25" i="62" s="1"/>
  <c r="CC25" i="62" s="1"/>
  <c r="AP45" i="62"/>
  <c r="AM46" i="62"/>
  <c r="BA61" i="62"/>
  <c r="CK61" i="62" s="1"/>
  <c r="CJ61" i="62" s="1"/>
  <c r="BB61" i="62"/>
  <c r="AZ61" i="62"/>
  <c r="CH61" i="62" s="1"/>
  <c r="CG61" i="62" s="1"/>
  <c r="AY62" i="62"/>
  <c r="BI43" i="62"/>
  <c r="CD83" i="62" s="1"/>
  <c r="CC83" i="62" s="1"/>
  <c r="BJ43" i="62"/>
  <c r="BH43" i="62"/>
  <c r="CA83" i="62" s="1"/>
  <c r="BZ83" i="62" s="1"/>
  <c r="BG44" i="62"/>
  <c r="AK44" i="62"/>
  <c r="CD12" i="62" s="1"/>
  <c r="CC12" i="62" s="1"/>
  <c r="AL44" i="62"/>
  <c r="AJ44" i="62"/>
  <c r="CA12" i="62" s="1"/>
  <c r="BZ12" i="62" s="1"/>
  <c r="AI45" i="62"/>
  <c r="AR11" i="61"/>
  <c r="BM35" i="61" s="1"/>
  <c r="BL35" i="61" s="1"/>
  <c r="AS11" i="61"/>
  <c r="BP35" i="61" s="1"/>
  <c r="BO35" i="61" s="1"/>
  <c r="AT11" i="61"/>
  <c r="AQ12" i="61"/>
  <c r="AR75" i="61"/>
  <c r="CO35" i="61" s="1"/>
  <c r="CN35" i="61" s="1"/>
  <c r="AS75" i="61"/>
  <c r="CR35" i="61" s="1"/>
  <c r="CQ35" i="61" s="1"/>
  <c r="AT75" i="61"/>
  <c r="AQ76" i="61"/>
  <c r="BD12" i="61"/>
  <c r="BM72" i="61" s="1"/>
  <c r="BL72" i="61" s="1"/>
  <c r="BE12" i="61"/>
  <c r="BP72" i="61" s="1"/>
  <c r="BO72" i="61" s="1"/>
  <c r="BF12" i="61"/>
  <c r="BC13" i="61"/>
  <c r="AY14" i="61"/>
  <c r="AZ13" i="61"/>
  <c r="BM61" i="61" s="1"/>
  <c r="BL61" i="61" s="1"/>
  <c r="BA13" i="61"/>
  <c r="BP61" i="61" s="1"/>
  <c r="BO61" i="61" s="1"/>
  <c r="BB13" i="61"/>
  <c r="AV12" i="61"/>
  <c r="BM48" i="61" s="1"/>
  <c r="BL48" i="61" s="1"/>
  <c r="AW12" i="61"/>
  <c r="BP48" i="61" s="1"/>
  <c r="BO48" i="61" s="1"/>
  <c r="AX12" i="61"/>
  <c r="AU13" i="61"/>
  <c r="AN44" i="61"/>
  <c r="CA24" i="61" s="1"/>
  <c r="BZ24" i="61" s="1"/>
  <c r="AO44" i="61"/>
  <c r="CD24" i="61" s="1"/>
  <c r="CC24" i="61" s="1"/>
  <c r="AP44" i="61"/>
  <c r="AM45" i="61"/>
  <c r="AP27" i="61"/>
  <c r="AN27" i="61"/>
  <c r="BT23" i="61" s="1"/>
  <c r="BS23" i="61" s="1"/>
  <c r="AO27" i="61"/>
  <c r="BW23" i="61" s="1"/>
  <c r="BV23" i="61" s="1"/>
  <c r="AM28" i="61"/>
  <c r="BJ43" i="61"/>
  <c r="BH43" i="61"/>
  <c r="CA83" i="61" s="1"/>
  <c r="BI43" i="61"/>
  <c r="CD83" i="61" s="1"/>
  <c r="BG44" i="61"/>
  <c r="AR60" i="61"/>
  <c r="CH36" i="61" s="1"/>
  <c r="CG36" i="61" s="1"/>
  <c r="AS60" i="61"/>
  <c r="CK36" i="61" s="1"/>
  <c r="CJ36" i="61" s="1"/>
  <c r="AT60" i="61"/>
  <c r="AQ61" i="61"/>
  <c r="AO76" i="61"/>
  <c r="CR24" i="61" s="1"/>
  <c r="CQ24" i="61" s="1"/>
  <c r="AP76" i="61"/>
  <c r="AN76" i="61"/>
  <c r="CO24" i="61" s="1"/>
  <c r="CN24" i="61" s="1"/>
  <c r="AM77" i="61"/>
  <c r="BJ59" i="61"/>
  <c r="BH59" i="61"/>
  <c r="CH83" i="61" s="1"/>
  <c r="CG83" i="61" s="1"/>
  <c r="BI59" i="61"/>
  <c r="CK83" i="61" s="1"/>
  <c r="CJ83" i="61" s="1"/>
  <c r="BG60" i="61"/>
  <c r="BD59" i="61"/>
  <c r="CH71" i="61" s="1"/>
  <c r="CG71" i="61" s="1"/>
  <c r="BE59" i="61"/>
  <c r="CK71" i="61" s="1"/>
  <c r="CJ71" i="61" s="1"/>
  <c r="BF59" i="61"/>
  <c r="BC60" i="61"/>
  <c r="AT27" i="61"/>
  <c r="AR27" i="61"/>
  <c r="BT35" i="61" s="1"/>
  <c r="BS35" i="61" s="1"/>
  <c r="AS27" i="61"/>
  <c r="BW35" i="61" s="1"/>
  <c r="BV35" i="61" s="1"/>
  <c r="AQ28" i="61"/>
  <c r="AP60" i="61"/>
  <c r="AN60" i="61"/>
  <c r="CH24" i="61" s="1"/>
  <c r="CG24" i="61" s="1"/>
  <c r="AO60" i="61"/>
  <c r="CK24" i="61" s="1"/>
  <c r="CJ24" i="61" s="1"/>
  <c r="AM61" i="61"/>
  <c r="BJ27" i="61"/>
  <c r="BH27" i="61"/>
  <c r="BT83" i="61" s="1"/>
  <c r="BS83" i="61" s="1"/>
  <c r="BI27" i="61"/>
  <c r="BW83" i="61" s="1"/>
  <c r="BV83" i="61" s="1"/>
  <c r="BG28" i="61"/>
  <c r="AJ14" i="61"/>
  <c r="BM14" i="61" s="1"/>
  <c r="BL14" i="61" s="1"/>
  <c r="AK14" i="61"/>
  <c r="BP14" i="61" s="1"/>
  <c r="BO14" i="61" s="1"/>
  <c r="AL14" i="61"/>
  <c r="AI15" i="61"/>
  <c r="BH11" i="61"/>
  <c r="BM83" i="61" s="1"/>
  <c r="BL83" i="61" s="1"/>
  <c r="BI11" i="61"/>
  <c r="BP83" i="61" s="1"/>
  <c r="BO83" i="61" s="1"/>
  <c r="BJ11" i="61"/>
  <c r="BG12" i="61"/>
  <c r="AY44" i="61"/>
  <c r="AZ43" i="61"/>
  <c r="CA59" i="61" s="1"/>
  <c r="BA43" i="61"/>
  <c r="CD59" i="61" s="1"/>
  <c r="BB43" i="61"/>
  <c r="BA28" i="61"/>
  <c r="BW60" i="61" s="1"/>
  <c r="BV60" i="61" s="1"/>
  <c r="BB28" i="61"/>
  <c r="AZ28" i="61"/>
  <c r="BT60" i="61" s="1"/>
  <c r="BS60" i="61" s="1"/>
  <c r="AY29" i="61"/>
  <c r="AR45" i="61"/>
  <c r="CA37" i="61" s="1"/>
  <c r="BZ37" i="61" s="1"/>
  <c r="AS45" i="61"/>
  <c r="CD37" i="61" s="1"/>
  <c r="CC37" i="61" s="1"/>
  <c r="AT45" i="61"/>
  <c r="AQ46" i="61"/>
  <c r="AJ77" i="61"/>
  <c r="CO13" i="61" s="1"/>
  <c r="CN13" i="61" s="1"/>
  <c r="AK77" i="61"/>
  <c r="CR13" i="61" s="1"/>
  <c r="CQ13" i="61" s="1"/>
  <c r="AL77" i="61"/>
  <c r="AI78" i="61"/>
  <c r="AZ59" i="61"/>
  <c r="CH59" i="61" s="1"/>
  <c r="CG59" i="61" s="1"/>
  <c r="BA59" i="61"/>
  <c r="CK59" i="61" s="1"/>
  <c r="CJ59" i="61" s="1"/>
  <c r="BB59" i="61"/>
  <c r="AY60" i="61"/>
  <c r="AL27" i="61"/>
  <c r="AJ27" i="61"/>
  <c r="BT11" i="61" s="1"/>
  <c r="BS11" i="61" s="1"/>
  <c r="AK27" i="61"/>
  <c r="BW11" i="61" s="1"/>
  <c r="BV11" i="61" s="1"/>
  <c r="AI28" i="61"/>
  <c r="AO11" i="61"/>
  <c r="BP23" i="61" s="1"/>
  <c r="BO23" i="61" s="1"/>
  <c r="AP11" i="61"/>
  <c r="AN11" i="61"/>
  <c r="BM23" i="61" s="1"/>
  <c r="BL23" i="61" s="1"/>
  <c r="AM12" i="61"/>
  <c r="AL59" i="61"/>
  <c r="AJ59" i="61"/>
  <c r="CH11" i="61" s="1"/>
  <c r="CG11" i="61" s="1"/>
  <c r="AK59" i="61"/>
  <c r="CK11" i="61" s="1"/>
  <c r="CJ11" i="61" s="1"/>
  <c r="AI60" i="61"/>
  <c r="AV28" i="61"/>
  <c r="BT48" i="61" s="1"/>
  <c r="BS48" i="61" s="1"/>
  <c r="AW28" i="61"/>
  <c r="BW48" i="61" s="1"/>
  <c r="BV48" i="61" s="1"/>
  <c r="AX28" i="61"/>
  <c r="AU29" i="61"/>
  <c r="BD28" i="61"/>
  <c r="BT72" i="61" s="1"/>
  <c r="BS72" i="61" s="1"/>
  <c r="BE28" i="61"/>
  <c r="BW72" i="61" s="1"/>
  <c r="BV72" i="61" s="1"/>
  <c r="BF28" i="61"/>
  <c r="BC29" i="61"/>
  <c r="BD43" i="61"/>
  <c r="CA71" i="61" s="1"/>
  <c r="BZ71" i="61" s="1"/>
  <c r="BE43" i="61"/>
  <c r="CD71" i="61" s="1"/>
  <c r="CC71" i="61" s="1"/>
  <c r="BF43" i="61"/>
  <c r="BC44" i="61"/>
  <c r="AX44" i="61"/>
  <c r="AV44" i="61"/>
  <c r="CA48" i="61" s="1"/>
  <c r="BZ48" i="61" s="1"/>
  <c r="AW44" i="61"/>
  <c r="CD48" i="61" s="1"/>
  <c r="CC48" i="61" s="1"/>
  <c r="AU45" i="61"/>
  <c r="AV60" i="61"/>
  <c r="CH48" i="61" s="1"/>
  <c r="CG48" i="61" s="1"/>
  <c r="AW60" i="61"/>
  <c r="CK48" i="61" s="1"/>
  <c r="CJ48" i="61" s="1"/>
  <c r="AX60" i="61"/>
  <c r="AU61" i="61"/>
  <c r="AN44" i="60"/>
  <c r="CA24" i="60" s="1"/>
  <c r="BZ24" i="60" s="1"/>
  <c r="AO44" i="60"/>
  <c r="CD24" i="60" s="1"/>
  <c r="CC24" i="60" s="1"/>
  <c r="AP44" i="60"/>
  <c r="AM45" i="60"/>
  <c r="AJ61" i="60"/>
  <c r="CH13" i="60" s="1"/>
  <c r="CG13" i="60" s="1"/>
  <c r="AL61" i="60"/>
  <c r="AK61" i="60"/>
  <c r="CK13" i="60" s="1"/>
  <c r="CJ13" i="60" s="1"/>
  <c r="AI62" i="60"/>
  <c r="BE59" i="60"/>
  <c r="CK71" i="60" s="1"/>
  <c r="CJ71" i="60" s="1"/>
  <c r="BD59" i="60"/>
  <c r="CH71" i="60" s="1"/>
  <c r="CG71" i="60" s="1"/>
  <c r="BF59" i="60"/>
  <c r="BC60" i="60"/>
  <c r="AS29" i="60"/>
  <c r="BW37" i="60" s="1"/>
  <c r="BV37" i="60" s="1"/>
  <c r="AT29" i="60"/>
  <c r="AR29" i="60"/>
  <c r="BT37" i="60" s="1"/>
  <c r="BS37" i="60" s="1"/>
  <c r="AQ30" i="60"/>
  <c r="AZ44" i="60"/>
  <c r="CA60" i="60" s="1"/>
  <c r="BZ60" i="60" s="1"/>
  <c r="BA44" i="60"/>
  <c r="CD60" i="60" s="1"/>
  <c r="CC60" i="60" s="1"/>
  <c r="BB44" i="60"/>
  <c r="AY45" i="60"/>
  <c r="AR75" i="60"/>
  <c r="CO35" i="60" s="1"/>
  <c r="CN35" i="60" s="1"/>
  <c r="AS75" i="60"/>
  <c r="CR35" i="60" s="1"/>
  <c r="CQ35" i="60" s="1"/>
  <c r="AT75" i="60"/>
  <c r="AQ76" i="60"/>
  <c r="AS59" i="60"/>
  <c r="CK35" i="60" s="1"/>
  <c r="CJ35" i="60" s="1"/>
  <c r="AR59" i="60"/>
  <c r="CH35" i="60" s="1"/>
  <c r="CG35" i="60" s="1"/>
  <c r="AT59" i="60"/>
  <c r="AQ60" i="60"/>
  <c r="AR44" i="60"/>
  <c r="CA36" i="60" s="1"/>
  <c r="BZ36" i="60" s="1"/>
  <c r="AS44" i="60"/>
  <c r="CD36" i="60" s="1"/>
  <c r="CC36" i="60" s="1"/>
  <c r="AT44" i="60"/>
  <c r="AQ45" i="60"/>
  <c r="AO76" i="60"/>
  <c r="CR24" i="60" s="1"/>
  <c r="CQ24" i="60" s="1"/>
  <c r="AP76" i="60"/>
  <c r="AN76" i="60"/>
  <c r="CO24" i="60" s="1"/>
  <c r="CN24" i="60" s="1"/>
  <c r="AM77" i="60"/>
  <c r="AP60" i="60"/>
  <c r="AN60" i="60"/>
  <c r="CH24" i="60" s="1"/>
  <c r="CG24" i="60" s="1"/>
  <c r="AO60" i="60"/>
  <c r="CK24" i="60" s="1"/>
  <c r="CJ24" i="60" s="1"/>
  <c r="AM61" i="60"/>
  <c r="AJ76" i="60"/>
  <c r="CO12" i="60" s="1"/>
  <c r="CN12" i="60" s="1"/>
  <c r="AK76" i="60"/>
  <c r="CR12" i="60" s="1"/>
  <c r="CQ12" i="60" s="1"/>
  <c r="AL76" i="60"/>
  <c r="AI77" i="60"/>
  <c r="BH44" i="60"/>
  <c r="CA84" i="60" s="1"/>
  <c r="BZ84" i="60" s="1"/>
  <c r="BI44" i="60"/>
  <c r="CD84" i="60" s="1"/>
  <c r="CC84" i="60" s="1"/>
  <c r="BJ44" i="60"/>
  <c r="BG45" i="60"/>
  <c r="BD13" i="60"/>
  <c r="BM73" i="60" s="1"/>
  <c r="BL73" i="60" s="1"/>
  <c r="BE13" i="60"/>
  <c r="BP73" i="60" s="1"/>
  <c r="BO73" i="60" s="1"/>
  <c r="BF13" i="60"/>
  <c r="BC14" i="60"/>
  <c r="AW28" i="60"/>
  <c r="BW48" i="60" s="1"/>
  <c r="BV48" i="60" s="1"/>
  <c r="AX28" i="60"/>
  <c r="AV28" i="60"/>
  <c r="BT48" i="60" s="1"/>
  <c r="BS48" i="60" s="1"/>
  <c r="AU29" i="60"/>
  <c r="AV44" i="60"/>
  <c r="CA48" i="60" s="1"/>
  <c r="BZ48" i="60" s="1"/>
  <c r="AW44" i="60"/>
  <c r="CD48" i="60" s="1"/>
  <c r="CC48" i="60" s="1"/>
  <c r="AX44" i="60"/>
  <c r="AU45" i="60"/>
  <c r="BH27" i="60"/>
  <c r="BT83" i="60" s="1"/>
  <c r="BS83" i="60" s="1"/>
  <c r="BJ27" i="60"/>
  <c r="BI27" i="60"/>
  <c r="BW83" i="60" s="1"/>
  <c r="BV83" i="60" s="1"/>
  <c r="BG28" i="60"/>
  <c r="BD27" i="60"/>
  <c r="BT71" i="60" s="1"/>
  <c r="BS71" i="60" s="1"/>
  <c r="BF27" i="60"/>
  <c r="BE27" i="60"/>
  <c r="BW71" i="60" s="1"/>
  <c r="BV71" i="60" s="1"/>
  <c r="BC28" i="60"/>
  <c r="AX59" i="60"/>
  <c r="AV59" i="60"/>
  <c r="CH47" i="60" s="1"/>
  <c r="CG47" i="60" s="1"/>
  <c r="AU60" i="60"/>
  <c r="AW59" i="60"/>
  <c r="CK47" i="60" s="1"/>
  <c r="CJ47" i="60" s="1"/>
  <c r="BA28" i="60"/>
  <c r="BW60" i="60" s="1"/>
  <c r="BV60" i="60" s="1"/>
  <c r="BB28" i="60"/>
  <c r="AZ28" i="60"/>
  <c r="BT60" i="60" s="1"/>
  <c r="BS60" i="60" s="1"/>
  <c r="AY29" i="60"/>
  <c r="BH11" i="60"/>
  <c r="BM83" i="60" s="1"/>
  <c r="BL83" i="60" s="1"/>
  <c r="BI11" i="60"/>
  <c r="BP83" i="60" s="1"/>
  <c r="BO83" i="60" s="1"/>
  <c r="BJ11" i="60"/>
  <c r="BG12" i="60"/>
  <c r="AJ27" i="60"/>
  <c r="BT11" i="60" s="1"/>
  <c r="BS11" i="60" s="1"/>
  <c r="AL27" i="60"/>
  <c r="AK27" i="60"/>
  <c r="BW11" i="60" s="1"/>
  <c r="BV11" i="60" s="1"/>
  <c r="AI28" i="60"/>
  <c r="AO28" i="60"/>
  <c r="BW24" i="60" s="1"/>
  <c r="BV24" i="60" s="1"/>
  <c r="AP28" i="60"/>
  <c r="AN28" i="60"/>
  <c r="BT24" i="60" s="1"/>
  <c r="BS24" i="60" s="1"/>
  <c r="AM29" i="60"/>
  <c r="BH60" i="60"/>
  <c r="CH84" i="60" s="1"/>
  <c r="CG84" i="60" s="1"/>
  <c r="BI60" i="60"/>
  <c r="CK84" i="60" s="1"/>
  <c r="CJ84" i="60" s="1"/>
  <c r="BJ60" i="60"/>
  <c r="BG61" i="60"/>
  <c r="BA59" i="60"/>
  <c r="CK59" i="60" s="1"/>
  <c r="CJ59" i="60" s="1"/>
  <c r="BB59" i="60"/>
  <c r="AZ59" i="60"/>
  <c r="CH59" i="60" s="1"/>
  <c r="CG59" i="60" s="1"/>
  <c r="AY60" i="60"/>
  <c r="AJ43" i="60"/>
  <c r="CA11" i="60" s="1"/>
  <c r="BZ11" i="60" s="1"/>
  <c r="AK43" i="60"/>
  <c r="CD11" i="60" s="1"/>
  <c r="CC11" i="60" s="1"/>
  <c r="AL43" i="60"/>
  <c r="AI44" i="60"/>
  <c r="BD43" i="59"/>
  <c r="CA71" i="59" s="1"/>
  <c r="BE43" i="59"/>
  <c r="CD71" i="59" s="1"/>
  <c r="BF43" i="59"/>
  <c r="BC44" i="59"/>
  <c r="BA61" i="59"/>
  <c r="CK61" i="59" s="1"/>
  <c r="CJ61" i="59" s="1"/>
  <c r="BB61" i="59"/>
  <c r="AZ61" i="59"/>
  <c r="CH61" i="59" s="1"/>
  <c r="CG61" i="59" s="1"/>
  <c r="AY62" i="59"/>
  <c r="BC12" i="59"/>
  <c r="BD11" i="59"/>
  <c r="BM71" i="59" s="1"/>
  <c r="BL71" i="59" s="1"/>
  <c r="BE11" i="59"/>
  <c r="BP71" i="59" s="1"/>
  <c r="BO71" i="59" s="1"/>
  <c r="BF11" i="59"/>
  <c r="AN43" i="59"/>
  <c r="CA23" i="59" s="1"/>
  <c r="BZ23" i="59" s="1"/>
  <c r="AO43" i="59"/>
  <c r="CD23" i="59" s="1"/>
  <c r="CC23" i="59" s="1"/>
  <c r="AP43" i="59"/>
  <c r="AM44" i="59"/>
  <c r="BH43" i="59"/>
  <c r="CA83" i="59" s="1"/>
  <c r="BI43" i="59"/>
  <c r="CD83" i="59" s="1"/>
  <c r="BJ43" i="59"/>
  <c r="BG44" i="59"/>
  <c r="AJ44" i="59"/>
  <c r="CA12" i="59" s="1"/>
  <c r="BZ12" i="59" s="1"/>
  <c r="AK44" i="59"/>
  <c r="CD12" i="59" s="1"/>
  <c r="CC12" i="59" s="1"/>
  <c r="AL44" i="59"/>
  <c r="AI45" i="59"/>
  <c r="AR59" i="59"/>
  <c r="CH35" i="59" s="1"/>
  <c r="CG35" i="59" s="1"/>
  <c r="AS59" i="59"/>
  <c r="CK35" i="59" s="1"/>
  <c r="CJ35" i="59" s="1"/>
  <c r="AT59" i="59"/>
  <c r="AQ60" i="59"/>
  <c r="BE60" i="59"/>
  <c r="CK72" i="59" s="1"/>
  <c r="CJ72" i="59" s="1"/>
  <c r="BF60" i="59"/>
  <c r="BD60" i="59"/>
  <c r="CH72" i="59" s="1"/>
  <c r="CG72" i="59" s="1"/>
  <c r="BC61" i="59"/>
  <c r="AZ12" i="59"/>
  <c r="BM60" i="59" s="1"/>
  <c r="BL60" i="59" s="1"/>
  <c r="BA12" i="59"/>
  <c r="BP60" i="59" s="1"/>
  <c r="BO60" i="59" s="1"/>
  <c r="BB12" i="59"/>
  <c r="AY13" i="59"/>
  <c r="AR76" i="59"/>
  <c r="CO36" i="59" s="1"/>
  <c r="CN36" i="59" s="1"/>
  <c r="AS76" i="59"/>
  <c r="CR36" i="59" s="1"/>
  <c r="CQ36" i="59" s="1"/>
  <c r="AT76" i="59"/>
  <c r="AQ77" i="59"/>
  <c r="AP60" i="59"/>
  <c r="AN60" i="59"/>
  <c r="CH24" i="59" s="1"/>
  <c r="CG24" i="59" s="1"/>
  <c r="AO60" i="59"/>
  <c r="CK24" i="59" s="1"/>
  <c r="CJ24" i="59" s="1"/>
  <c r="AM61" i="59"/>
  <c r="AZ28" i="59"/>
  <c r="BT60" i="59" s="1"/>
  <c r="BS60" i="59" s="1"/>
  <c r="BA28" i="59"/>
  <c r="BW60" i="59" s="1"/>
  <c r="BV60" i="59" s="1"/>
  <c r="BB28" i="59"/>
  <c r="AY29" i="59"/>
  <c r="BH28" i="59"/>
  <c r="BT84" i="59" s="1"/>
  <c r="BS84" i="59" s="1"/>
  <c r="BI28" i="59"/>
  <c r="BW84" i="59" s="1"/>
  <c r="BV84" i="59" s="1"/>
  <c r="BJ28" i="59"/>
  <c r="BG29" i="59"/>
  <c r="AV27" i="59"/>
  <c r="BT47" i="59" s="1"/>
  <c r="BS47" i="59" s="1"/>
  <c r="AW27" i="59"/>
  <c r="BW47" i="59" s="1"/>
  <c r="BV47" i="59" s="1"/>
  <c r="AX27" i="59"/>
  <c r="AU28" i="59"/>
  <c r="AN75" i="59"/>
  <c r="CO23" i="59" s="1"/>
  <c r="CN23" i="59" s="1"/>
  <c r="AO75" i="59"/>
  <c r="CR23" i="59" s="1"/>
  <c r="CQ23" i="59" s="1"/>
  <c r="AP75" i="59"/>
  <c r="AM76" i="59"/>
  <c r="AN28" i="59"/>
  <c r="BT24" i="59" s="1"/>
  <c r="BS24" i="59" s="1"/>
  <c r="AO28" i="59"/>
  <c r="BW24" i="59" s="1"/>
  <c r="BV24" i="59" s="1"/>
  <c r="AP28" i="59"/>
  <c r="AM29" i="59"/>
  <c r="AR13" i="59"/>
  <c r="BM37" i="59" s="1"/>
  <c r="BL37" i="59" s="1"/>
  <c r="AS13" i="59"/>
  <c r="BP37" i="59" s="1"/>
  <c r="BO37" i="59" s="1"/>
  <c r="AT13" i="59"/>
  <c r="AQ14" i="59"/>
  <c r="AZ45" i="59"/>
  <c r="CA61" i="59" s="1"/>
  <c r="BZ61" i="59" s="1"/>
  <c r="BA45" i="59"/>
  <c r="CD61" i="59" s="1"/>
  <c r="CC61" i="59" s="1"/>
  <c r="BB45" i="59"/>
  <c r="AY46" i="59"/>
  <c r="AS27" i="59"/>
  <c r="BW35" i="59" s="1"/>
  <c r="BV35" i="59" s="1"/>
  <c r="AT27" i="59"/>
  <c r="AR27" i="59"/>
  <c r="BT35" i="59" s="1"/>
  <c r="BS35" i="59" s="1"/>
  <c r="AQ28" i="59"/>
  <c r="AL75" i="59"/>
  <c r="AJ75" i="59"/>
  <c r="CO11" i="59" s="1"/>
  <c r="CN11" i="59" s="1"/>
  <c r="AK75" i="59"/>
  <c r="CR11" i="59" s="1"/>
  <c r="CQ11" i="59" s="1"/>
  <c r="AI76" i="59"/>
  <c r="AL59" i="59"/>
  <c r="AJ59" i="59"/>
  <c r="CH11" i="59" s="1"/>
  <c r="CG11" i="59" s="1"/>
  <c r="AK59" i="59"/>
  <c r="CK11" i="59" s="1"/>
  <c r="CJ11" i="59" s="1"/>
  <c r="AI60" i="59"/>
  <c r="AS47" i="59"/>
  <c r="CD39" i="59" s="1"/>
  <c r="CC39" i="59" s="1"/>
  <c r="AT47" i="59"/>
  <c r="AR47" i="59"/>
  <c r="CA39" i="59" s="1"/>
  <c r="BZ39" i="59" s="1"/>
  <c r="AQ48" i="59"/>
  <c r="AV11" i="59"/>
  <c r="BM47" i="59" s="1"/>
  <c r="BL47" i="59" s="1"/>
  <c r="AW11" i="59"/>
  <c r="BP47" i="59" s="1"/>
  <c r="BO47" i="59" s="1"/>
  <c r="AX11" i="59"/>
  <c r="AU12" i="59"/>
  <c r="BH13" i="59"/>
  <c r="BM85" i="59" s="1"/>
  <c r="BL85" i="59" s="1"/>
  <c r="BI13" i="59"/>
  <c r="BP85" i="59" s="1"/>
  <c r="BO85" i="59" s="1"/>
  <c r="BJ13" i="59"/>
  <c r="BG14" i="59"/>
  <c r="BD28" i="59"/>
  <c r="BT72" i="59" s="1"/>
  <c r="BS72" i="59" s="1"/>
  <c r="BE28" i="59"/>
  <c r="BW72" i="59" s="1"/>
  <c r="BV72" i="59" s="1"/>
  <c r="BF28" i="59"/>
  <c r="BC29" i="59"/>
  <c r="AJ28" i="59"/>
  <c r="BT12" i="59" s="1"/>
  <c r="BS12" i="59" s="1"/>
  <c r="AK28" i="59"/>
  <c r="BW12" i="59" s="1"/>
  <c r="BV12" i="59" s="1"/>
  <c r="AL28" i="59"/>
  <c r="AI29" i="59"/>
  <c r="BJ59" i="59"/>
  <c r="BH59" i="59"/>
  <c r="CH83" i="59" s="1"/>
  <c r="CG83" i="59" s="1"/>
  <c r="BI59" i="59"/>
  <c r="CK83" i="59" s="1"/>
  <c r="CJ83" i="59" s="1"/>
  <c r="BG60" i="59"/>
  <c r="AV60" i="59"/>
  <c r="CH48" i="59" s="1"/>
  <c r="CG48" i="59" s="1"/>
  <c r="AW60" i="59"/>
  <c r="CK48" i="59" s="1"/>
  <c r="CJ48" i="59" s="1"/>
  <c r="AX60" i="59"/>
  <c r="AU61" i="59"/>
  <c r="AV44" i="59"/>
  <c r="CA48" i="59" s="1"/>
  <c r="BZ48" i="59" s="1"/>
  <c r="AW44" i="59"/>
  <c r="CD48" i="59" s="1"/>
  <c r="CC48" i="59" s="1"/>
  <c r="AX44" i="59"/>
  <c r="AU45" i="59"/>
  <c r="AJ77" i="58"/>
  <c r="CO13" i="58" s="1"/>
  <c r="CN13" i="58" s="1"/>
  <c r="AK77" i="58"/>
  <c r="CR13" i="58" s="1"/>
  <c r="CQ13" i="58" s="1"/>
  <c r="AL77" i="58"/>
  <c r="AI78" i="58"/>
  <c r="BD59" i="58"/>
  <c r="CH71" i="58" s="1"/>
  <c r="CG71" i="58" s="1"/>
  <c r="BE59" i="58"/>
  <c r="CK71" i="58" s="1"/>
  <c r="CJ71" i="58" s="1"/>
  <c r="BF59" i="58"/>
  <c r="BC60" i="58"/>
  <c r="AP61" i="58"/>
  <c r="AN61" i="58"/>
  <c r="CH25" i="58" s="1"/>
  <c r="CG25" i="58" s="1"/>
  <c r="AO61" i="58"/>
  <c r="CK25" i="58" s="1"/>
  <c r="CJ25" i="58" s="1"/>
  <c r="AM62" i="58"/>
  <c r="AR44" i="58"/>
  <c r="CA36" i="58" s="1"/>
  <c r="BZ36" i="58" s="1"/>
  <c r="AS44" i="58"/>
  <c r="CD36" i="58" s="1"/>
  <c r="CC36" i="58" s="1"/>
  <c r="AT44" i="58"/>
  <c r="AQ45" i="58"/>
  <c r="AR59" i="58"/>
  <c r="CH35" i="58" s="1"/>
  <c r="CG35" i="58" s="1"/>
  <c r="AS59" i="58"/>
  <c r="CK35" i="58" s="1"/>
  <c r="CJ35" i="58" s="1"/>
  <c r="AT59" i="58"/>
  <c r="AQ60" i="58"/>
  <c r="BD43" i="58"/>
  <c r="CA71" i="58" s="1"/>
  <c r="BE43" i="58"/>
  <c r="CD71" i="58" s="1"/>
  <c r="BF43" i="58"/>
  <c r="BC44" i="58"/>
  <c r="BH13" i="58"/>
  <c r="BM85" i="58" s="1"/>
  <c r="BL85" i="58" s="1"/>
  <c r="BI13" i="58"/>
  <c r="BP85" i="58" s="1"/>
  <c r="BO85" i="58" s="1"/>
  <c r="BJ13" i="58"/>
  <c r="BG14" i="58"/>
  <c r="BH59" i="58"/>
  <c r="CH83" i="58" s="1"/>
  <c r="CG83" i="58" s="1"/>
  <c r="BI59" i="58"/>
  <c r="CK83" i="58" s="1"/>
  <c r="CJ83" i="58" s="1"/>
  <c r="BJ59" i="58"/>
  <c r="BG60" i="58"/>
  <c r="AJ44" i="58"/>
  <c r="CA12" i="58" s="1"/>
  <c r="BZ12" i="58" s="1"/>
  <c r="AK44" i="58"/>
  <c r="CD12" i="58" s="1"/>
  <c r="CC12" i="58" s="1"/>
  <c r="AL44" i="58"/>
  <c r="AI45" i="58"/>
  <c r="AT27" i="58"/>
  <c r="AR27" i="58"/>
  <c r="BT35" i="58" s="1"/>
  <c r="BS35" i="58" s="1"/>
  <c r="AS27" i="58"/>
  <c r="BW35" i="58" s="1"/>
  <c r="BV35" i="58" s="1"/>
  <c r="AQ28" i="58"/>
  <c r="AZ28" i="58"/>
  <c r="BT60" i="58" s="1"/>
  <c r="BS60" i="58" s="1"/>
  <c r="BA28" i="58"/>
  <c r="BW60" i="58" s="1"/>
  <c r="BV60" i="58" s="1"/>
  <c r="BB28" i="58"/>
  <c r="AY29" i="58"/>
  <c r="AJ60" i="58"/>
  <c r="CH12" i="58" s="1"/>
  <c r="CG12" i="58" s="1"/>
  <c r="AK60" i="58"/>
  <c r="CK12" i="58" s="1"/>
  <c r="CJ12" i="58" s="1"/>
  <c r="AL60" i="58"/>
  <c r="AI61" i="58"/>
  <c r="AN43" i="58"/>
  <c r="CA23" i="58" s="1"/>
  <c r="AO43" i="58"/>
  <c r="CD23" i="58" s="1"/>
  <c r="AP43" i="58"/>
  <c r="AM44" i="58"/>
  <c r="AJ27" i="58"/>
  <c r="BT11" i="58" s="1"/>
  <c r="BS11" i="58" s="1"/>
  <c r="AK27" i="58"/>
  <c r="BW11" i="58" s="1"/>
  <c r="BV11" i="58" s="1"/>
  <c r="AL27" i="58"/>
  <c r="AI28" i="58"/>
  <c r="AZ59" i="58"/>
  <c r="CH59" i="58" s="1"/>
  <c r="CG59" i="58" s="1"/>
  <c r="BA59" i="58"/>
  <c r="CK59" i="58" s="1"/>
  <c r="CJ59" i="58" s="1"/>
  <c r="BB59" i="58"/>
  <c r="AY60" i="58"/>
  <c r="BH27" i="58"/>
  <c r="BT83" i="58" s="1"/>
  <c r="BS83" i="58" s="1"/>
  <c r="BI27" i="58"/>
  <c r="BW83" i="58" s="1"/>
  <c r="BV83" i="58" s="1"/>
  <c r="BJ27" i="58"/>
  <c r="BG28" i="58"/>
  <c r="AV45" i="58"/>
  <c r="CA49" i="58" s="1"/>
  <c r="BZ49" i="58" s="1"/>
  <c r="AW45" i="58"/>
  <c r="CD49" i="58" s="1"/>
  <c r="CC49" i="58" s="1"/>
  <c r="AX45" i="58"/>
  <c r="AU46" i="58"/>
  <c r="AN27" i="58"/>
  <c r="BT23" i="58" s="1"/>
  <c r="BS23" i="58" s="1"/>
  <c r="AO27" i="58"/>
  <c r="BW23" i="58" s="1"/>
  <c r="BV23" i="58" s="1"/>
  <c r="AP27" i="58"/>
  <c r="AM28" i="58"/>
  <c r="AR76" i="58"/>
  <c r="CO36" i="58" s="1"/>
  <c r="CN36" i="58" s="1"/>
  <c r="AS76" i="58"/>
  <c r="CR36" i="58" s="1"/>
  <c r="CQ36" i="58" s="1"/>
  <c r="AT76" i="58"/>
  <c r="AQ77" i="58"/>
  <c r="AO76" i="58"/>
  <c r="CR24" i="58" s="1"/>
  <c r="CQ24" i="58" s="1"/>
  <c r="AP76" i="58"/>
  <c r="AN76" i="58"/>
  <c r="CO24" i="58" s="1"/>
  <c r="CN24" i="58" s="1"/>
  <c r="AM77" i="58"/>
  <c r="AZ44" i="58"/>
  <c r="CA60" i="58" s="1"/>
  <c r="BZ60" i="58" s="1"/>
  <c r="BA44" i="58"/>
  <c r="CD60" i="58" s="1"/>
  <c r="CC60" i="58" s="1"/>
  <c r="BB44" i="58"/>
  <c r="AY45" i="58"/>
  <c r="BF27" i="58"/>
  <c r="BD27" i="58"/>
  <c r="BT71" i="58" s="1"/>
  <c r="BS71" i="58" s="1"/>
  <c r="BE27" i="58"/>
  <c r="BW71" i="58" s="1"/>
  <c r="BV71" i="58" s="1"/>
  <c r="BC28" i="58"/>
  <c r="AV60" i="58"/>
  <c r="CH48" i="58" s="1"/>
  <c r="CG48" i="58" s="1"/>
  <c r="AW60" i="58"/>
  <c r="CK48" i="58" s="1"/>
  <c r="CJ48" i="58" s="1"/>
  <c r="AX60" i="58"/>
  <c r="AU61" i="58"/>
  <c r="BC45" i="57"/>
  <c r="BD44" i="57"/>
  <c r="CA72" i="57" s="1"/>
  <c r="BZ72" i="57" s="1"/>
  <c r="BE44" i="57"/>
  <c r="CD72" i="57" s="1"/>
  <c r="CC72" i="57" s="1"/>
  <c r="BF44" i="57"/>
  <c r="AZ14" i="57"/>
  <c r="BM62" i="57" s="1"/>
  <c r="BL62" i="57" s="1"/>
  <c r="BA14" i="57"/>
  <c r="BP62" i="57" s="1"/>
  <c r="BO62" i="57" s="1"/>
  <c r="BB14" i="57"/>
  <c r="AY15" i="57"/>
  <c r="AS28" i="57"/>
  <c r="BW36" i="57" s="1"/>
  <c r="BV36" i="57" s="1"/>
  <c r="AT28" i="57"/>
  <c r="AR28" i="57"/>
  <c r="BT36" i="57" s="1"/>
  <c r="BS36" i="57" s="1"/>
  <c r="AQ29" i="57"/>
  <c r="BH27" i="57"/>
  <c r="BT83" i="57" s="1"/>
  <c r="BS83" i="57" s="1"/>
  <c r="BJ27" i="57"/>
  <c r="BI27" i="57"/>
  <c r="BW83" i="57" s="1"/>
  <c r="BV83" i="57" s="1"/>
  <c r="BG28" i="57"/>
  <c r="AX59" i="57"/>
  <c r="AV59" i="57"/>
  <c r="CH47" i="57" s="1"/>
  <c r="CG47" i="57" s="1"/>
  <c r="AW59" i="57"/>
  <c r="CK47" i="57" s="1"/>
  <c r="CJ47" i="57" s="1"/>
  <c r="AU60" i="57"/>
  <c r="BB60" i="57"/>
  <c r="BA60" i="57"/>
  <c r="CK60" i="57" s="1"/>
  <c r="CJ60" i="57" s="1"/>
  <c r="AZ60" i="57"/>
  <c r="CH60" i="57" s="1"/>
  <c r="CG60" i="57" s="1"/>
  <c r="AY61" i="57"/>
  <c r="BH60" i="57"/>
  <c r="CH84" i="57" s="1"/>
  <c r="CG84" i="57" s="1"/>
  <c r="BJ60" i="57"/>
  <c r="BI60" i="57"/>
  <c r="CK84" i="57" s="1"/>
  <c r="CJ84" i="57" s="1"/>
  <c r="BG61" i="57"/>
  <c r="BI11" i="57"/>
  <c r="BP83" i="57" s="1"/>
  <c r="BO83" i="57" s="1"/>
  <c r="BJ11" i="57"/>
  <c r="BH11" i="57"/>
  <c r="BM83" i="57" s="1"/>
  <c r="BL83" i="57" s="1"/>
  <c r="BG12" i="57"/>
  <c r="AU44" i="57"/>
  <c r="AV43" i="57"/>
  <c r="CA47" i="57" s="1"/>
  <c r="BZ47" i="57" s="1"/>
  <c r="AW43" i="57"/>
  <c r="CD47" i="57" s="1"/>
  <c r="CC47" i="57" s="1"/>
  <c r="AX43" i="57"/>
  <c r="BG46" i="57"/>
  <c r="BH45" i="57"/>
  <c r="CA85" i="57" s="1"/>
  <c r="BZ85" i="57" s="1"/>
  <c r="BI45" i="57"/>
  <c r="CD85" i="57" s="1"/>
  <c r="CC85" i="57" s="1"/>
  <c r="BJ45" i="57"/>
  <c r="BE60" i="57"/>
  <c r="CK72" i="57" s="1"/>
  <c r="CJ72" i="57" s="1"/>
  <c r="BF60" i="57"/>
  <c r="BD60" i="57"/>
  <c r="CH72" i="57" s="1"/>
  <c r="CG72" i="57" s="1"/>
  <c r="BC61" i="57"/>
  <c r="AJ76" i="57"/>
  <c r="CO12" i="57" s="1"/>
  <c r="CN12" i="57" s="1"/>
  <c r="AK76" i="57"/>
  <c r="CR12" i="57" s="1"/>
  <c r="CQ12" i="57" s="1"/>
  <c r="AL76" i="57"/>
  <c r="AI77" i="57"/>
  <c r="BD11" i="57"/>
  <c r="BM71" i="57" s="1"/>
  <c r="BL71" i="57" s="1"/>
  <c r="BE11" i="57"/>
  <c r="BP71" i="57" s="1"/>
  <c r="BO71" i="57" s="1"/>
  <c r="BF11" i="57"/>
  <c r="BC12" i="57"/>
  <c r="AR75" i="57"/>
  <c r="CO35" i="57" s="1"/>
  <c r="CN35" i="57" s="1"/>
  <c r="AS75" i="57"/>
  <c r="CR35" i="57" s="1"/>
  <c r="CQ35" i="57" s="1"/>
  <c r="AT75" i="57"/>
  <c r="AQ76" i="57"/>
  <c r="AO76" i="57"/>
  <c r="CR24" i="57" s="1"/>
  <c r="CQ24" i="57" s="1"/>
  <c r="AP76" i="57"/>
  <c r="AN76" i="57"/>
  <c r="CO24" i="57" s="1"/>
  <c r="CN24" i="57" s="1"/>
  <c r="AM77" i="57"/>
  <c r="AZ28" i="57"/>
  <c r="BT60" i="57" s="1"/>
  <c r="BS60" i="57" s="1"/>
  <c r="BA28" i="57"/>
  <c r="BW60" i="57" s="1"/>
  <c r="BV60" i="57" s="1"/>
  <c r="BB28" i="57"/>
  <c r="AY29" i="57"/>
  <c r="AO59" i="57"/>
  <c r="CK23" i="57" s="1"/>
  <c r="CJ23" i="57" s="1"/>
  <c r="AN59" i="57"/>
  <c r="CH23" i="57" s="1"/>
  <c r="CG23" i="57" s="1"/>
  <c r="AP59" i="57"/>
  <c r="AM60" i="57"/>
  <c r="AL59" i="57"/>
  <c r="AJ59" i="57"/>
  <c r="CH11" i="57" s="1"/>
  <c r="CG11" i="57" s="1"/>
  <c r="AK59" i="57"/>
  <c r="CK11" i="57" s="1"/>
  <c r="CJ11" i="57" s="1"/>
  <c r="AI60" i="57"/>
  <c r="AJ44" i="57"/>
  <c r="CA12" i="57" s="1"/>
  <c r="BZ12" i="57" s="1"/>
  <c r="AK44" i="57"/>
  <c r="CD12" i="57" s="1"/>
  <c r="CC12" i="57" s="1"/>
  <c r="AL44" i="57"/>
  <c r="AI45" i="57"/>
  <c r="AO45" i="57"/>
  <c r="CD25" i="57" s="1"/>
  <c r="CC25" i="57" s="1"/>
  <c r="AP45" i="57"/>
  <c r="AM46" i="57"/>
  <c r="AN45" i="57"/>
  <c r="CA25" i="57" s="1"/>
  <c r="BZ25" i="57" s="1"/>
  <c r="BD27" i="57"/>
  <c r="BT71" i="57" s="1"/>
  <c r="BS71" i="57" s="1"/>
  <c r="BE27" i="57"/>
  <c r="BW71" i="57" s="1"/>
  <c r="BV71" i="57" s="1"/>
  <c r="BF27" i="57"/>
  <c r="BC28" i="57"/>
  <c r="AR44" i="57"/>
  <c r="CA36" i="57" s="1"/>
  <c r="BZ36" i="57" s="1"/>
  <c r="AS44" i="57"/>
  <c r="CD36" i="57" s="1"/>
  <c r="CC36" i="57" s="1"/>
  <c r="AT44" i="57"/>
  <c r="AQ45" i="57"/>
  <c r="AJ27" i="57"/>
  <c r="BT11" i="57" s="1"/>
  <c r="BS11" i="57" s="1"/>
  <c r="AL27" i="57"/>
  <c r="AK27" i="57"/>
  <c r="BW11" i="57" s="1"/>
  <c r="BV11" i="57" s="1"/>
  <c r="AI28" i="57"/>
  <c r="AV27" i="57"/>
  <c r="BT47" i="57" s="1"/>
  <c r="BS47" i="57" s="1"/>
  <c r="AX27" i="57"/>
  <c r="AW27" i="57"/>
  <c r="BW47" i="57" s="1"/>
  <c r="BV47" i="57" s="1"/>
  <c r="AU28" i="57"/>
  <c r="AN29" i="57"/>
  <c r="BT25" i="57" s="1"/>
  <c r="BS25" i="57" s="1"/>
  <c r="AP29" i="57"/>
  <c r="AO29" i="57"/>
  <c r="BW25" i="57" s="1"/>
  <c r="BV25" i="57" s="1"/>
  <c r="AM30" i="57"/>
  <c r="AR59" i="57"/>
  <c r="CH35" i="57" s="1"/>
  <c r="CG35" i="57" s="1"/>
  <c r="AS59" i="57"/>
  <c r="CK35" i="57" s="1"/>
  <c r="CJ35" i="57" s="1"/>
  <c r="AT59" i="57"/>
  <c r="AQ60" i="57"/>
  <c r="AZ11" i="56"/>
  <c r="BM59" i="56" s="1"/>
  <c r="BL59" i="56" s="1"/>
  <c r="BA11" i="56"/>
  <c r="BP59" i="56" s="1"/>
  <c r="BO59" i="56" s="1"/>
  <c r="BB11" i="56"/>
  <c r="AY12" i="56"/>
  <c r="AR27" i="56"/>
  <c r="BT35" i="56" s="1"/>
  <c r="BS35" i="56" s="1"/>
  <c r="AT27" i="56"/>
  <c r="AS27" i="56"/>
  <c r="BW35" i="56" s="1"/>
  <c r="BV35" i="56" s="1"/>
  <c r="AQ28" i="56"/>
  <c r="AO76" i="56"/>
  <c r="CR24" i="56" s="1"/>
  <c r="CQ24" i="56" s="1"/>
  <c r="AP76" i="56"/>
  <c r="AN76" i="56"/>
  <c r="CO24" i="56" s="1"/>
  <c r="CN24" i="56" s="1"/>
  <c r="AM77" i="56"/>
  <c r="AW28" i="56"/>
  <c r="BW48" i="56" s="1"/>
  <c r="BV48" i="56" s="1"/>
  <c r="AX28" i="56"/>
  <c r="AV28" i="56"/>
  <c r="BT48" i="56" s="1"/>
  <c r="BS48" i="56" s="1"/>
  <c r="AU29" i="56"/>
  <c r="AL59" i="56"/>
  <c r="AJ59" i="56"/>
  <c r="CH11" i="56" s="1"/>
  <c r="CG11" i="56" s="1"/>
  <c r="AK59" i="56"/>
  <c r="CK11" i="56" s="1"/>
  <c r="CJ11" i="56" s="1"/>
  <c r="AI60" i="56"/>
  <c r="BB60" i="56"/>
  <c r="AZ60" i="56"/>
  <c r="CH60" i="56" s="1"/>
  <c r="CG60" i="56" s="1"/>
  <c r="BA60" i="56"/>
  <c r="CK60" i="56" s="1"/>
  <c r="CJ60" i="56" s="1"/>
  <c r="AY61" i="56"/>
  <c r="BH12" i="56"/>
  <c r="BM84" i="56" s="1"/>
  <c r="BL84" i="56" s="1"/>
  <c r="BI12" i="56"/>
  <c r="BP84" i="56" s="1"/>
  <c r="BO84" i="56" s="1"/>
  <c r="BJ12" i="56"/>
  <c r="BG13" i="56"/>
  <c r="BC44" i="56"/>
  <c r="BD43" i="56"/>
  <c r="CA71" i="56" s="1"/>
  <c r="BE43" i="56"/>
  <c r="CD71" i="56" s="1"/>
  <c r="BF43" i="56"/>
  <c r="BJ59" i="56"/>
  <c r="BH59" i="56"/>
  <c r="CH83" i="56" s="1"/>
  <c r="CG83" i="56" s="1"/>
  <c r="BI59" i="56"/>
  <c r="CK83" i="56" s="1"/>
  <c r="CJ83" i="56" s="1"/>
  <c r="BG60" i="56"/>
  <c r="AO27" i="56"/>
  <c r="BW23" i="56" s="1"/>
  <c r="BV23" i="56" s="1"/>
  <c r="AP27" i="56"/>
  <c r="AN27" i="56"/>
  <c r="BT23" i="56" s="1"/>
  <c r="BS23" i="56" s="1"/>
  <c r="AM28" i="56"/>
  <c r="AR44" i="56"/>
  <c r="CA36" i="56" s="1"/>
  <c r="BZ36" i="56" s="1"/>
  <c r="AS44" i="56"/>
  <c r="CD36" i="56" s="1"/>
  <c r="CC36" i="56" s="1"/>
  <c r="AT44" i="56"/>
  <c r="AQ45" i="56"/>
  <c r="AZ28" i="56"/>
  <c r="BT60" i="56" s="1"/>
  <c r="BS60" i="56" s="1"/>
  <c r="BA28" i="56"/>
  <c r="BW60" i="56" s="1"/>
  <c r="BV60" i="56" s="1"/>
  <c r="BB28" i="56"/>
  <c r="AY29" i="56"/>
  <c r="AN13" i="56"/>
  <c r="BM25" i="56" s="1"/>
  <c r="BL25" i="56" s="1"/>
  <c r="AO13" i="56"/>
  <c r="BP25" i="56" s="1"/>
  <c r="BO25" i="56" s="1"/>
  <c r="AP13" i="56"/>
  <c r="AM14" i="56"/>
  <c r="BH43" i="56"/>
  <c r="CA83" i="56" s="1"/>
  <c r="BZ83" i="56" s="1"/>
  <c r="BI43" i="56"/>
  <c r="CD83" i="56" s="1"/>
  <c r="CC83" i="56" s="1"/>
  <c r="BJ43" i="56"/>
  <c r="BG44" i="56"/>
  <c r="BI28" i="56"/>
  <c r="BW84" i="56" s="1"/>
  <c r="BV84" i="56" s="1"/>
  <c r="BJ28" i="56"/>
  <c r="BH28" i="56"/>
  <c r="BT84" i="56" s="1"/>
  <c r="BS84" i="56" s="1"/>
  <c r="BG29" i="56"/>
  <c r="BF13" i="56"/>
  <c r="BD13" i="56"/>
  <c r="BM73" i="56" s="1"/>
  <c r="BL73" i="56" s="1"/>
  <c r="BE13" i="56"/>
  <c r="BP73" i="56" s="1"/>
  <c r="BO73" i="56" s="1"/>
  <c r="BC14" i="56"/>
  <c r="BE28" i="56"/>
  <c r="BW72" i="56" s="1"/>
  <c r="BV72" i="56" s="1"/>
  <c r="BD28" i="56"/>
  <c r="BT72" i="56" s="1"/>
  <c r="BS72" i="56" s="1"/>
  <c r="BF28" i="56"/>
  <c r="BC29" i="56"/>
  <c r="AR60" i="56"/>
  <c r="CH36" i="56" s="1"/>
  <c r="CG36" i="56" s="1"/>
  <c r="AS60" i="56"/>
  <c r="CK36" i="56" s="1"/>
  <c r="CJ36" i="56" s="1"/>
  <c r="AT60" i="56"/>
  <c r="AQ61" i="56"/>
  <c r="AV12" i="56"/>
  <c r="BM48" i="56" s="1"/>
  <c r="BL48" i="56" s="1"/>
  <c r="AW12" i="56"/>
  <c r="BP48" i="56" s="1"/>
  <c r="BO48" i="56" s="1"/>
  <c r="AX12" i="56"/>
  <c r="AU13" i="56"/>
  <c r="BD59" i="56"/>
  <c r="CH71" i="56" s="1"/>
  <c r="CG71" i="56" s="1"/>
  <c r="BE59" i="56"/>
  <c r="CK71" i="56" s="1"/>
  <c r="CJ71" i="56" s="1"/>
  <c r="BF59" i="56"/>
  <c r="BC60" i="56"/>
  <c r="AJ76" i="56"/>
  <c r="CO12" i="56" s="1"/>
  <c r="CN12" i="56" s="1"/>
  <c r="AK76" i="56"/>
  <c r="CR12" i="56" s="1"/>
  <c r="CQ12" i="56" s="1"/>
  <c r="AL76" i="56"/>
  <c r="AI77" i="56"/>
  <c r="AV46" i="56"/>
  <c r="CA50" i="56" s="1"/>
  <c r="BZ50" i="56" s="1"/>
  <c r="AW46" i="56"/>
  <c r="CD50" i="56" s="1"/>
  <c r="CC50" i="56" s="1"/>
  <c r="AX46" i="56"/>
  <c r="AU47" i="56"/>
  <c r="AR76" i="56"/>
  <c r="CO36" i="56" s="1"/>
  <c r="CN36" i="56" s="1"/>
  <c r="AT76" i="56"/>
  <c r="AS76" i="56"/>
  <c r="CR36" i="56" s="1"/>
  <c r="CQ36" i="56" s="1"/>
  <c r="AQ77" i="56"/>
  <c r="AJ44" i="56"/>
  <c r="CA12" i="56" s="1"/>
  <c r="BZ12" i="56" s="1"/>
  <c r="AK44" i="56"/>
  <c r="CD12" i="56" s="1"/>
  <c r="CC12" i="56" s="1"/>
  <c r="AL44" i="56"/>
  <c r="AI45" i="56"/>
  <c r="AN59" i="56"/>
  <c r="CH23" i="56" s="1"/>
  <c r="CG23" i="56" s="1"/>
  <c r="AO59" i="56"/>
  <c r="CK23" i="56" s="1"/>
  <c r="CJ23" i="56" s="1"/>
  <c r="AP59" i="56"/>
  <c r="AM60" i="56"/>
  <c r="AR11" i="56"/>
  <c r="BM35" i="56" s="1"/>
  <c r="BL35" i="56" s="1"/>
  <c r="AS11" i="56"/>
  <c r="BP35" i="56" s="1"/>
  <c r="BO35" i="56" s="1"/>
  <c r="AT11" i="56"/>
  <c r="AQ12" i="56"/>
  <c r="AZ43" i="56"/>
  <c r="CA59" i="56" s="1"/>
  <c r="BZ59" i="56" s="1"/>
  <c r="BA43" i="56"/>
  <c r="CD59" i="56" s="1"/>
  <c r="CC59" i="56" s="1"/>
  <c r="BB43" i="56"/>
  <c r="AY44" i="56"/>
  <c r="AV60" i="56"/>
  <c r="CH48" i="56" s="1"/>
  <c r="CG48" i="56" s="1"/>
  <c r="AW60" i="56"/>
  <c r="CK48" i="56" s="1"/>
  <c r="CJ48" i="56" s="1"/>
  <c r="AX60" i="56"/>
  <c r="AU61" i="56"/>
  <c r="AJ27" i="56"/>
  <c r="BT11" i="56" s="1"/>
  <c r="BS11" i="56" s="1"/>
  <c r="AK27" i="56"/>
  <c r="BW11" i="56" s="1"/>
  <c r="BV11" i="56" s="1"/>
  <c r="AL27" i="56"/>
  <c r="AI28" i="56"/>
  <c r="AJ27" i="55"/>
  <c r="BT11" i="55" s="1"/>
  <c r="BS11" i="55" s="1"/>
  <c r="AK27" i="55"/>
  <c r="BW11" i="55" s="1"/>
  <c r="BV11" i="55" s="1"/>
  <c r="AL27" i="55"/>
  <c r="AI28" i="55"/>
  <c r="AW44" i="55"/>
  <c r="CD48" i="55" s="1"/>
  <c r="CC48" i="55" s="1"/>
  <c r="AX44" i="55"/>
  <c r="AV44" i="55"/>
  <c r="CA48" i="55" s="1"/>
  <c r="BZ48" i="55" s="1"/>
  <c r="AU45" i="55"/>
  <c r="BA59" i="55"/>
  <c r="CK59" i="55" s="1"/>
  <c r="CJ59" i="55" s="1"/>
  <c r="BB59" i="55"/>
  <c r="AZ59" i="55"/>
  <c r="CH59" i="55" s="1"/>
  <c r="CG59" i="55" s="1"/>
  <c r="AY60" i="55"/>
  <c r="BH27" i="55"/>
  <c r="BT83" i="55" s="1"/>
  <c r="BS83" i="55" s="1"/>
  <c r="BI27" i="55"/>
  <c r="BW83" i="55" s="1"/>
  <c r="BV83" i="55" s="1"/>
  <c r="BJ27" i="55"/>
  <c r="BG28" i="55"/>
  <c r="BD43" i="55"/>
  <c r="CA71" i="55" s="1"/>
  <c r="BE43" i="55"/>
  <c r="CD71" i="55" s="1"/>
  <c r="BF43" i="55"/>
  <c r="BC44" i="55"/>
  <c r="BJ59" i="55"/>
  <c r="BH59" i="55"/>
  <c r="CH83" i="55" s="1"/>
  <c r="CG83" i="55" s="1"/>
  <c r="BI59" i="55"/>
  <c r="CK83" i="55" s="1"/>
  <c r="CJ83" i="55" s="1"/>
  <c r="BG60" i="55"/>
  <c r="AN43" i="55"/>
  <c r="CA23" i="55" s="1"/>
  <c r="AO43" i="55"/>
  <c r="CD23" i="55" s="1"/>
  <c r="AP43" i="55"/>
  <c r="AM44" i="55"/>
  <c r="AP28" i="55"/>
  <c r="AN28" i="55"/>
  <c r="BT24" i="55" s="1"/>
  <c r="BS24" i="55" s="1"/>
  <c r="AO28" i="55"/>
  <c r="BW24" i="55" s="1"/>
  <c r="BV24" i="55" s="1"/>
  <c r="AM29" i="55"/>
  <c r="AR76" i="55"/>
  <c r="CO36" i="55" s="1"/>
  <c r="CN36" i="55" s="1"/>
  <c r="AS76" i="55"/>
  <c r="CR36" i="55" s="1"/>
  <c r="CQ36" i="55" s="1"/>
  <c r="AT76" i="55"/>
  <c r="AQ77" i="55"/>
  <c r="AV29" i="55"/>
  <c r="BT49" i="55" s="1"/>
  <c r="BS49" i="55" s="1"/>
  <c r="AX29" i="55"/>
  <c r="AW29" i="55"/>
  <c r="BW49" i="55" s="1"/>
  <c r="BV49" i="55" s="1"/>
  <c r="AU30" i="55"/>
  <c r="AJ76" i="55"/>
  <c r="CO12" i="55" s="1"/>
  <c r="CN12" i="55" s="1"/>
  <c r="AK76" i="55"/>
  <c r="CR12" i="55" s="1"/>
  <c r="CQ12" i="55" s="1"/>
  <c r="AL76" i="55"/>
  <c r="AI77" i="55"/>
  <c r="AY30" i="55"/>
  <c r="BB29" i="55"/>
  <c r="AZ29" i="55"/>
  <c r="BT61" i="55" s="1"/>
  <c r="BS61" i="55" s="1"/>
  <c r="BA29" i="55"/>
  <c r="BW61" i="55" s="1"/>
  <c r="BV61" i="55" s="1"/>
  <c r="AZ44" i="55"/>
  <c r="CA60" i="55" s="1"/>
  <c r="BZ60" i="55" s="1"/>
  <c r="BA44" i="55"/>
  <c r="CD60" i="55" s="1"/>
  <c r="CC60" i="55" s="1"/>
  <c r="BB44" i="55"/>
  <c r="AY45" i="55"/>
  <c r="AX59" i="55"/>
  <c r="AV59" i="55"/>
  <c r="CH47" i="55" s="1"/>
  <c r="CG47" i="55" s="1"/>
  <c r="AW59" i="55"/>
  <c r="CK47" i="55" s="1"/>
  <c r="CJ47" i="55" s="1"/>
  <c r="AU60" i="55"/>
  <c r="AO76" i="55"/>
  <c r="CR24" i="55" s="1"/>
  <c r="CQ24" i="55" s="1"/>
  <c r="AP76" i="55"/>
  <c r="AN76" i="55"/>
  <c r="CO24" i="55" s="1"/>
  <c r="CN24" i="55" s="1"/>
  <c r="AM77" i="55"/>
  <c r="AK43" i="55"/>
  <c r="CD11" i="55" s="1"/>
  <c r="CC11" i="55" s="1"/>
  <c r="AL43" i="55"/>
  <c r="AJ43" i="55"/>
  <c r="CA11" i="55" s="1"/>
  <c r="BZ11" i="55" s="1"/>
  <c r="AI44" i="55"/>
  <c r="BD59" i="55"/>
  <c r="CH71" i="55" s="1"/>
  <c r="CG71" i="55" s="1"/>
  <c r="BE59" i="55"/>
  <c r="CK71" i="55" s="1"/>
  <c r="CJ71" i="55" s="1"/>
  <c r="BF59" i="55"/>
  <c r="BC60" i="55"/>
  <c r="BD27" i="55"/>
  <c r="BT71" i="55" s="1"/>
  <c r="BS71" i="55" s="1"/>
  <c r="BE27" i="55"/>
  <c r="BW71" i="55" s="1"/>
  <c r="BV71" i="55" s="1"/>
  <c r="BF27" i="55"/>
  <c r="BC28" i="55"/>
  <c r="AR44" i="55"/>
  <c r="CA36" i="55" s="1"/>
  <c r="BZ36" i="55" s="1"/>
  <c r="AS44" i="55"/>
  <c r="CD36" i="55" s="1"/>
  <c r="CC36" i="55" s="1"/>
  <c r="AT44" i="55"/>
  <c r="AQ45" i="55"/>
  <c r="AR27" i="55"/>
  <c r="BT35" i="55" s="1"/>
  <c r="BS35" i="55" s="1"/>
  <c r="AS27" i="55"/>
  <c r="BW35" i="55" s="1"/>
  <c r="BV35" i="55" s="1"/>
  <c r="AT27" i="55"/>
  <c r="AQ28" i="55"/>
  <c r="AJ60" i="55"/>
  <c r="CH12" i="55" s="1"/>
  <c r="CG12" i="55" s="1"/>
  <c r="AK60" i="55"/>
  <c r="CK12" i="55" s="1"/>
  <c r="CJ12" i="55" s="1"/>
  <c r="AL60" i="55"/>
  <c r="AI61" i="55"/>
  <c r="AR59" i="55"/>
  <c r="CH35" i="55" s="1"/>
  <c r="CG35" i="55" s="1"/>
  <c r="AS59" i="55"/>
  <c r="CK35" i="55" s="1"/>
  <c r="CJ35" i="55" s="1"/>
  <c r="AT59" i="55"/>
  <c r="AQ60" i="55"/>
  <c r="BH13" i="55"/>
  <c r="BM85" i="55" s="1"/>
  <c r="BL85" i="55" s="1"/>
  <c r="BI13" i="55"/>
  <c r="BP85" i="55" s="1"/>
  <c r="BO85" i="55" s="1"/>
  <c r="BJ13" i="55"/>
  <c r="BG14" i="55"/>
  <c r="BH43" i="54"/>
  <c r="CA83" i="54" s="1"/>
  <c r="BI43" i="54"/>
  <c r="CD83" i="54" s="1"/>
  <c r="BJ43" i="54"/>
  <c r="BG44" i="54"/>
  <c r="BB27" i="54"/>
  <c r="AZ27" i="54"/>
  <c r="BT59" i="54" s="1"/>
  <c r="BS59" i="54" s="1"/>
  <c r="BA27" i="54"/>
  <c r="BW59" i="54" s="1"/>
  <c r="BV59" i="54" s="1"/>
  <c r="AY28" i="54"/>
  <c r="AJ44" i="54"/>
  <c r="CA12" i="54" s="1"/>
  <c r="BZ12" i="54" s="1"/>
  <c r="AK44" i="54"/>
  <c r="CD12" i="54" s="1"/>
  <c r="CC12" i="54" s="1"/>
  <c r="AL44" i="54"/>
  <c r="AI45" i="54"/>
  <c r="BH28" i="54"/>
  <c r="BT84" i="54" s="1"/>
  <c r="BS84" i="54" s="1"/>
  <c r="BI28" i="54"/>
  <c r="BW84" i="54" s="1"/>
  <c r="BV84" i="54" s="1"/>
  <c r="BG29" i="54"/>
  <c r="BJ28" i="54"/>
  <c r="BE12" i="54"/>
  <c r="BP72" i="54" s="1"/>
  <c r="BO72" i="54" s="1"/>
  <c r="BF12" i="54"/>
  <c r="BD12" i="54"/>
  <c r="BM72" i="54" s="1"/>
  <c r="BL72" i="54" s="1"/>
  <c r="BC13" i="54"/>
  <c r="AW47" i="54"/>
  <c r="CD51" i="54" s="1"/>
  <c r="CC51" i="54" s="1"/>
  <c r="AX47" i="54"/>
  <c r="AV47" i="54"/>
  <c r="CA51" i="54" s="1"/>
  <c r="BZ51" i="54" s="1"/>
  <c r="AU48" i="54"/>
  <c r="BH60" i="54"/>
  <c r="CH84" i="54" s="1"/>
  <c r="CG84" i="54" s="1"/>
  <c r="BI60" i="54"/>
  <c r="CK84" i="54" s="1"/>
  <c r="CJ84" i="54" s="1"/>
  <c r="BJ60" i="54"/>
  <c r="BG61" i="54"/>
  <c r="AZ44" i="54"/>
  <c r="CA60" i="54" s="1"/>
  <c r="BZ60" i="54" s="1"/>
  <c r="BA44" i="54"/>
  <c r="CD60" i="54" s="1"/>
  <c r="CC60" i="54" s="1"/>
  <c r="BB44" i="54"/>
  <c r="AY45" i="54"/>
  <c r="BB60" i="54"/>
  <c r="AZ60" i="54"/>
  <c r="CH60" i="54" s="1"/>
  <c r="CG60" i="54" s="1"/>
  <c r="BA60" i="54"/>
  <c r="CK60" i="54" s="1"/>
  <c r="CJ60" i="54" s="1"/>
  <c r="AY61" i="54"/>
  <c r="AN44" i="54"/>
  <c r="CA24" i="54" s="1"/>
  <c r="AO44" i="54"/>
  <c r="CD24" i="54" s="1"/>
  <c r="AP44" i="54"/>
  <c r="AM45" i="54"/>
  <c r="AR75" i="54"/>
  <c r="CO35" i="54" s="1"/>
  <c r="CN35" i="54" s="1"/>
  <c r="AS75" i="54"/>
  <c r="CR35" i="54" s="1"/>
  <c r="CQ35" i="54" s="1"/>
  <c r="AT75" i="54"/>
  <c r="AQ76" i="54"/>
  <c r="AQ44" i="54"/>
  <c r="AR43" i="54"/>
  <c r="CA35" i="54" s="1"/>
  <c r="AS43" i="54"/>
  <c r="CD35" i="54" s="1"/>
  <c r="AT43" i="54"/>
  <c r="BH11" i="54"/>
  <c r="BM83" i="54" s="1"/>
  <c r="BL83" i="54" s="1"/>
  <c r="BI11" i="54"/>
  <c r="BP83" i="54" s="1"/>
  <c r="BO83" i="54" s="1"/>
  <c r="BJ11" i="54"/>
  <c r="BG12" i="54"/>
  <c r="AW27" i="54"/>
  <c r="BW47" i="54" s="1"/>
  <c r="BV47" i="54" s="1"/>
  <c r="AX27" i="54"/>
  <c r="AU28" i="54"/>
  <c r="AV27" i="54"/>
  <c r="BT47" i="54" s="1"/>
  <c r="BS47" i="54" s="1"/>
  <c r="AO76" i="54"/>
  <c r="CR24" i="54" s="1"/>
  <c r="CQ24" i="54" s="1"/>
  <c r="AP76" i="54"/>
  <c r="AN76" i="54"/>
  <c r="CO24" i="54" s="1"/>
  <c r="CN24" i="54" s="1"/>
  <c r="AM77" i="54"/>
  <c r="AL59" i="54"/>
  <c r="AJ59" i="54"/>
  <c r="CH11" i="54" s="1"/>
  <c r="CG11" i="54" s="1"/>
  <c r="AK59" i="54"/>
  <c r="CK11" i="54" s="1"/>
  <c r="CJ11" i="54" s="1"/>
  <c r="AI60" i="54"/>
  <c r="BF27" i="54"/>
  <c r="BD27" i="54"/>
  <c r="BT71" i="54" s="1"/>
  <c r="BS71" i="54" s="1"/>
  <c r="BE27" i="54"/>
  <c r="BW71" i="54" s="1"/>
  <c r="BV71" i="54" s="1"/>
  <c r="BC28" i="54"/>
  <c r="AO29" i="54"/>
  <c r="BW25" i="54" s="1"/>
  <c r="BV25" i="54" s="1"/>
  <c r="AP29" i="54"/>
  <c r="AN29" i="54"/>
  <c r="BT25" i="54" s="1"/>
  <c r="BS25" i="54" s="1"/>
  <c r="AM30" i="54"/>
  <c r="BD46" i="54"/>
  <c r="CA74" i="54" s="1"/>
  <c r="BZ74" i="54" s="1"/>
  <c r="BE46" i="54"/>
  <c r="CD74" i="54" s="1"/>
  <c r="CC74" i="54" s="1"/>
  <c r="BF46" i="54"/>
  <c r="BC47" i="54"/>
  <c r="AJ29" i="54"/>
  <c r="BT13" i="54" s="1"/>
  <c r="BS13" i="54" s="1"/>
  <c r="AK29" i="54"/>
  <c r="BW13" i="54" s="1"/>
  <c r="BV13" i="54" s="1"/>
  <c r="AL29" i="54"/>
  <c r="AI30" i="54"/>
  <c r="AX59" i="54"/>
  <c r="AV59" i="54"/>
  <c r="CH47" i="54" s="1"/>
  <c r="CG47" i="54" s="1"/>
  <c r="AW59" i="54"/>
  <c r="CK47" i="54" s="1"/>
  <c r="CJ47" i="54" s="1"/>
  <c r="AU60" i="54"/>
  <c r="AL75" i="54"/>
  <c r="AJ75" i="54"/>
  <c r="CO11" i="54" s="1"/>
  <c r="CN11" i="54" s="1"/>
  <c r="AK75" i="54"/>
  <c r="CR11" i="54" s="1"/>
  <c r="CQ11" i="54" s="1"/>
  <c r="AI76" i="54"/>
  <c r="AV13" i="54"/>
  <c r="BM49" i="54" s="1"/>
  <c r="BL49" i="54" s="1"/>
  <c r="AW13" i="54"/>
  <c r="BP49" i="54" s="1"/>
  <c r="BO49" i="54" s="1"/>
  <c r="AX13" i="54"/>
  <c r="AU14" i="54"/>
  <c r="AZ11" i="54"/>
  <c r="BM59" i="54" s="1"/>
  <c r="BL59" i="54" s="1"/>
  <c r="BA11" i="54"/>
  <c r="BP59" i="54" s="1"/>
  <c r="BO59" i="54" s="1"/>
  <c r="BB11" i="54"/>
  <c r="AY12" i="54"/>
  <c r="AT27" i="54"/>
  <c r="AR27" i="54"/>
  <c r="BT35" i="54" s="1"/>
  <c r="BS35" i="54" s="1"/>
  <c r="AS27" i="54"/>
  <c r="BW35" i="54" s="1"/>
  <c r="BV35" i="54" s="1"/>
  <c r="AQ28" i="54"/>
  <c r="AP60" i="54"/>
  <c r="AN60" i="54"/>
  <c r="CH24" i="54" s="1"/>
  <c r="CG24" i="54" s="1"/>
  <c r="AO60" i="54"/>
  <c r="CK24" i="54" s="1"/>
  <c r="CJ24" i="54" s="1"/>
  <c r="AM61" i="54"/>
  <c r="AR59" i="54"/>
  <c r="CH35" i="54" s="1"/>
  <c r="CG35" i="54" s="1"/>
  <c r="AS59" i="54"/>
  <c r="CK35" i="54" s="1"/>
  <c r="CJ35" i="54" s="1"/>
  <c r="AT59" i="54"/>
  <c r="AQ60" i="54"/>
  <c r="BD60" i="54"/>
  <c r="CH72" i="54" s="1"/>
  <c r="CG72" i="54" s="1"/>
  <c r="BE60" i="54"/>
  <c r="CK72" i="54" s="1"/>
  <c r="CJ72" i="54" s="1"/>
  <c r="BF60" i="54"/>
  <c r="BC61" i="54"/>
  <c r="AS27" i="53"/>
  <c r="BW35" i="53" s="1"/>
  <c r="BV35" i="53" s="1"/>
  <c r="AT27" i="53"/>
  <c r="AR27" i="53"/>
  <c r="BT35" i="53" s="1"/>
  <c r="BS35" i="53" s="1"/>
  <c r="AQ28" i="53"/>
  <c r="AL75" i="53"/>
  <c r="AJ75" i="53"/>
  <c r="CO11" i="53" s="1"/>
  <c r="CN11" i="53" s="1"/>
  <c r="AK75" i="53"/>
  <c r="CR11" i="53" s="1"/>
  <c r="CQ11" i="53" s="1"/>
  <c r="AI76" i="53"/>
  <c r="AZ45" i="53"/>
  <c r="CA61" i="53" s="1"/>
  <c r="BZ61" i="53" s="1"/>
  <c r="BA45" i="53"/>
  <c r="CD61" i="53" s="1"/>
  <c r="CC61" i="53" s="1"/>
  <c r="BB45" i="53"/>
  <c r="AY46" i="53"/>
  <c r="AP60" i="53"/>
  <c r="AN60" i="53"/>
  <c r="CH24" i="53" s="1"/>
  <c r="CG24" i="53" s="1"/>
  <c r="AO60" i="53"/>
  <c r="CK24" i="53" s="1"/>
  <c r="CJ24" i="53" s="1"/>
  <c r="AM61" i="53"/>
  <c r="AN75" i="53"/>
  <c r="CO23" i="53" s="1"/>
  <c r="CN23" i="53" s="1"/>
  <c r="AO75" i="53"/>
  <c r="CR23" i="53" s="1"/>
  <c r="CQ23" i="53" s="1"/>
  <c r="AP75" i="53"/>
  <c r="AM76" i="53"/>
  <c r="AJ44" i="53"/>
  <c r="CA12" i="53" s="1"/>
  <c r="BZ12" i="53" s="1"/>
  <c r="AK44" i="53"/>
  <c r="CD12" i="53" s="1"/>
  <c r="CC12" i="53" s="1"/>
  <c r="AL44" i="53"/>
  <c r="AI45" i="53"/>
  <c r="BH28" i="53"/>
  <c r="BT84" i="53" s="1"/>
  <c r="BS84" i="53" s="1"/>
  <c r="BI28" i="53"/>
  <c r="BW84" i="53" s="1"/>
  <c r="BV84" i="53" s="1"/>
  <c r="BJ28" i="53"/>
  <c r="BG29" i="53"/>
  <c r="BF11" i="53"/>
  <c r="BD11" i="53"/>
  <c r="BM71" i="53" s="1"/>
  <c r="BL71" i="53" s="1"/>
  <c r="BE11" i="53"/>
  <c r="BP71" i="53" s="1"/>
  <c r="BO71" i="53" s="1"/>
  <c r="BC12" i="53"/>
  <c r="AL59" i="53"/>
  <c r="AJ59" i="53"/>
  <c r="CH11" i="53" s="1"/>
  <c r="CG11" i="53" s="1"/>
  <c r="AK59" i="53"/>
  <c r="CK11" i="53" s="1"/>
  <c r="CJ11" i="53" s="1"/>
  <c r="AI60" i="53"/>
  <c r="BB60" i="53"/>
  <c r="AZ60" i="53"/>
  <c r="CH60" i="53" s="1"/>
  <c r="CG60" i="53" s="1"/>
  <c r="BA60" i="53"/>
  <c r="CK60" i="53" s="1"/>
  <c r="CJ60" i="53" s="1"/>
  <c r="AY61" i="53"/>
  <c r="AJ29" i="53"/>
  <c r="BT13" i="53" s="1"/>
  <c r="BS13" i="53" s="1"/>
  <c r="AK29" i="53"/>
  <c r="BW13" i="53" s="1"/>
  <c r="BV13" i="53" s="1"/>
  <c r="AL29" i="53"/>
  <c r="AI30" i="53"/>
  <c r="BD45" i="53"/>
  <c r="CA73" i="53" s="1"/>
  <c r="BZ73" i="53" s="1"/>
  <c r="BE45" i="53"/>
  <c r="CD73" i="53" s="1"/>
  <c r="CC73" i="53" s="1"/>
  <c r="BF45" i="53"/>
  <c r="BC46" i="53"/>
  <c r="AV27" i="53"/>
  <c r="BT47" i="53" s="1"/>
  <c r="BS47" i="53" s="1"/>
  <c r="AW27" i="53"/>
  <c r="BW47" i="53" s="1"/>
  <c r="BV47" i="53" s="1"/>
  <c r="AX27" i="53"/>
  <c r="AU28" i="53"/>
  <c r="BD60" i="53"/>
  <c r="CH72" i="53" s="1"/>
  <c r="CG72" i="53" s="1"/>
  <c r="BE60" i="53"/>
  <c r="CK72" i="53" s="1"/>
  <c r="CJ72" i="53" s="1"/>
  <c r="BF60" i="53"/>
  <c r="BC61" i="53"/>
  <c r="AT43" i="53"/>
  <c r="AR43" i="53"/>
  <c r="CA35" i="53" s="1"/>
  <c r="AS43" i="53"/>
  <c r="CD35" i="53" s="1"/>
  <c r="AQ44" i="53"/>
  <c r="BH43" i="53"/>
  <c r="CA83" i="53" s="1"/>
  <c r="BI43" i="53"/>
  <c r="CD83" i="53" s="1"/>
  <c r="BJ43" i="53"/>
  <c r="BG44" i="53"/>
  <c r="AN44" i="53"/>
  <c r="CA24" i="53" s="1"/>
  <c r="AO44" i="53"/>
  <c r="CD24" i="53" s="1"/>
  <c r="AP44" i="53"/>
  <c r="AM45" i="53"/>
  <c r="BE27" i="53"/>
  <c r="BW71" i="53" s="1"/>
  <c r="BV71" i="53" s="1"/>
  <c r="BF27" i="53"/>
  <c r="BD27" i="53"/>
  <c r="BT71" i="53" s="1"/>
  <c r="BS71" i="53" s="1"/>
  <c r="BC28" i="53"/>
  <c r="AV13" i="53"/>
  <c r="BM49" i="53" s="1"/>
  <c r="BL49" i="53" s="1"/>
  <c r="AW13" i="53"/>
  <c r="BP49" i="53" s="1"/>
  <c r="BO49" i="53" s="1"/>
  <c r="AX13" i="53"/>
  <c r="AU14" i="53"/>
  <c r="AR75" i="53"/>
  <c r="CO35" i="53" s="1"/>
  <c r="CN35" i="53" s="1"/>
  <c r="AS75" i="53"/>
  <c r="CR35" i="53" s="1"/>
  <c r="CQ35" i="53" s="1"/>
  <c r="AT75" i="53"/>
  <c r="AQ76" i="53"/>
  <c r="AX59" i="53"/>
  <c r="AV59" i="53"/>
  <c r="CH47" i="53" s="1"/>
  <c r="CG47" i="53" s="1"/>
  <c r="AW59" i="53"/>
  <c r="CK47" i="53" s="1"/>
  <c r="CJ47" i="53" s="1"/>
  <c r="AU60" i="53"/>
  <c r="AZ12" i="53"/>
  <c r="BM60" i="53" s="1"/>
  <c r="BL60" i="53" s="1"/>
  <c r="BA12" i="53"/>
  <c r="BP60" i="53" s="1"/>
  <c r="BO60" i="53" s="1"/>
  <c r="BB12" i="53"/>
  <c r="AY13" i="53"/>
  <c r="BH11" i="53"/>
  <c r="BM83" i="53" s="1"/>
  <c r="BL83" i="53" s="1"/>
  <c r="BI11" i="53"/>
  <c r="BP83" i="53" s="1"/>
  <c r="BO83" i="53" s="1"/>
  <c r="BJ11" i="53"/>
  <c r="BG12" i="53"/>
  <c r="AR59" i="53"/>
  <c r="CH35" i="53" s="1"/>
  <c r="CG35" i="53" s="1"/>
  <c r="AS59" i="53"/>
  <c r="CK35" i="53" s="1"/>
  <c r="CJ35" i="53" s="1"/>
  <c r="AT59" i="53"/>
  <c r="AQ60" i="53"/>
  <c r="BH60" i="53"/>
  <c r="CH84" i="53" s="1"/>
  <c r="CG84" i="53" s="1"/>
  <c r="BI60" i="53"/>
  <c r="CK84" i="53" s="1"/>
  <c r="CJ84" i="53" s="1"/>
  <c r="BJ60" i="53"/>
  <c r="BG61" i="53"/>
  <c r="AP29" i="53"/>
  <c r="AN29" i="53"/>
  <c r="BT25" i="53" s="1"/>
  <c r="BS25" i="53" s="1"/>
  <c r="AO29" i="53"/>
  <c r="BW25" i="53" s="1"/>
  <c r="BV25" i="53" s="1"/>
  <c r="AM30" i="53"/>
  <c r="G88" i="19"/>
  <c r="L88" i="19" s="1"/>
  <c r="S79" i="19"/>
  <c r="V79" i="19" s="1"/>
  <c r="AW31" i="36"/>
  <c r="AX31" i="36" s="1"/>
  <c r="P30" i="36"/>
  <c r="A31" i="36"/>
  <c r="B31" i="36" s="1"/>
  <c r="BB13" i="58" l="1"/>
  <c r="AY14" i="58"/>
  <c r="AZ14" i="58" s="1"/>
  <c r="BM62" i="58" s="1"/>
  <c r="BL62" i="58" s="1"/>
  <c r="AZ13" i="58"/>
  <c r="BM61" i="58" s="1"/>
  <c r="BL61" i="58" s="1"/>
  <c r="AP13" i="62"/>
  <c r="AM14" i="62"/>
  <c r="AN13" i="62"/>
  <c r="BM25" i="62" s="1"/>
  <c r="BL25" i="62" s="1"/>
  <c r="AO13" i="62"/>
  <c r="BP25" i="62" s="1"/>
  <c r="BO25" i="62" s="1"/>
  <c r="AN14" i="54"/>
  <c r="BM26" i="54" s="1"/>
  <c r="BL26" i="54" s="1"/>
  <c r="AP14" i="54"/>
  <c r="AM15" i="54"/>
  <c r="AO14" i="54"/>
  <c r="BP26" i="54" s="1"/>
  <c r="BO26" i="54" s="1"/>
  <c r="AK15" i="62"/>
  <c r="BP15" i="62" s="1"/>
  <c r="BO15" i="62" s="1"/>
  <c r="AL15" i="62"/>
  <c r="AI16" i="62"/>
  <c r="AJ15" i="62"/>
  <c r="BM15" i="62" s="1"/>
  <c r="BL15" i="62" s="1"/>
  <c r="AK15" i="54"/>
  <c r="BP15" i="54" s="1"/>
  <c r="BO15" i="54" s="1"/>
  <c r="AJ15" i="54"/>
  <c r="BM15" i="54" s="1"/>
  <c r="BL15" i="54" s="1"/>
  <c r="AI16" i="54"/>
  <c r="AL15" i="54"/>
  <c r="AI17" i="56"/>
  <c r="AL16" i="56"/>
  <c r="AJ16" i="56"/>
  <c r="BM16" i="56" s="1"/>
  <c r="BL16" i="56" s="1"/>
  <c r="AK16" i="56"/>
  <c r="BP16" i="56" s="1"/>
  <c r="BO16" i="56" s="1"/>
  <c r="AQ14" i="62"/>
  <c r="AT13" i="62"/>
  <c r="AS13" i="62"/>
  <c r="BP37" i="62" s="1"/>
  <c r="BO37" i="62" s="1"/>
  <c r="AR13" i="62"/>
  <c r="BM37" i="62" s="1"/>
  <c r="BL37" i="62" s="1"/>
  <c r="AN14" i="59"/>
  <c r="BM26" i="59" s="1"/>
  <c r="BL26" i="59" s="1"/>
  <c r="AO14" i="59"/>
  <c r="BP26" i="59" s="1"/>
  <c r="BO26" i="59" s="1"/>
  <c r="AP14" i="59"/>
  <c r="AM15" i="59"/>
  <c r="AQ14" i="54"/>
  <c r="AT13" i="54"/>
  <c r="AR13" i="54"/>
  <c r="BM37" i="54" s="1"/>
  <c r="BL37" i="54" s="1"/>
  <c r="AS13" i="54"/>
  <c r="BP37" i="54" s="1"/>
  <c r="BO37" i="54" s="1"/>
  <c r="AI16" i="59"/>
  <c r="AJ15" i="59"/>
  <c r="BM15" i="59" s="1"/>
  <c r="BL15" i="59" s="1"/>
  <c r="AK15" i="59"/>
  <c r="BP15" i="59" s="1"/>
  <c r="BO15" i="59" s="1"/>
  <c r="AL15" i="59"/>
  <c r="AQ14" i="55"/>
  <c r="AR13" i="55"/>
  <c r="BM37" i="55" s="1"/>
  <c r="BL37" i="55" s="1"/>
  <c r="AS13" i="55"/>
  <c r="BP37" i="55" s="1"/>
  <c r="BO37" i="55" s="1"/>
  <c r="AT13" i="55"/>
  <c r="AR13" i="53"/>
  <c r="BM37" i="53" s="1"/>
  <c r="BL37" i="53" s="1"/>
  <c r="AS13" i="53"/>
  <c r="BP37" i="53" s="1"/>
  <c r="BO37" i="53" s="1"/>
  <c r="AT13" i="53"/>
  <c r="AQ14" i="53"/>
  <c r="AN17" i="53"/>
  <c r="BM29" i="53" s="1"/>
  <c r="BL29" i="53" s="1"/>
  <c r="BL30" i="53" s="1"/>
  <c r="BL31" i="53" s="1"/>
  <c r="BL32" i="53" s="1"/>
  <c r="AP17" i="53"/>
  <c r="AO17" i="53"/>
  <c r="BP29" i="53" s="1"/>
  <c r="BO29" i="53" s="1"/>
  <c r="BO30" i="53" s="1"/>
  <c r="BO31" i="53" s="1"/>
  <c r="BO32" i="53" s="1"/>
  <c r="AI16" i="58"/>
  <c r="AJ15" i="58"/>
  <c r="BM15" i="58" s="1"/>
  <c r="BL15" i="58" s="1"/>
  <c r="AK15" i="58"/>
  <c r="BP15" i="58" s="1"/>
  <c r="BO15" i="58" s="1"/>
  <c r="AL15" i="58"/>
  <c r="AR13" i="58"/>
  <c r="BM37" i="58" s="1"/>
  <c r="BL37" i="58" s="1"/>
  <c r="AQ14" i="58"/>
  <c r="AT13" i="58"/>
  <c r="AS13" i="58"/>
  <c r="BP37" i="58" s="1"/>
  <c r="BO37" i="58" s="1"/>
  <c r="BB13" i="60"/>
  <c r="BA13" i="60"/>
  <c r="BP61" i="60" s="1"/>
  <c r="BO61" i="60" s="1"/>
  <c r="AZ13" i="60"/>
  <c r="BM61" i="60" s="1"/>
  <c r="BL61" i="60" s="1"/>
  <c r="AY14" i="60"/>
  <c r="AS13" i="60"/>
  <c r="BP37" i="60" s="1"/>
  <c r="BO37" i="60" s="1"/>
  <c r="AR13" i="60"/>
  <c r="BM37" i="60" s="1"/>
  <c r="BL37" i="60" s="1"/>
  <c r="AT13" i="60"/>
  <c r="AQ14" i="60"/>
  <c r="AQ14" i="57"/>
  <c r="AS13" i="57"/>
  <c r="BP37" i="57" s="1"/>
  <c r="BO37" i="57" s="1"/>
  <c r="AR13" i="57"/>
  <c r="BM37" i="57" s="1"/>
  <c r="BL37" i="57" s="1"/>
  <c r="AT13" i="57"/>
  <c r="AK15" i="57"/>
  <c r="BP15" i="57" s="1"/>
  <c r="BO15" i="57" s="1"/>
  <c r="AL15" i="57"/>
  <c r="AJ15" i="57"/>
  <c r="BM15" i="57" s="1"/>
  <c r="BL15" i="57" s="1"/>
  <c r="AI16" i="57"/>
  <c r="BD13" i="58"/>
  <c r="BM73" i="58" s="1"/>
  <c r="BL73" i="58" s="1"/>
  <c r="BF13" i="58"/>
  <c r="BC14" i="58"/>
  <c r="BE13" i="58"/>
  <c r="BP73" i="58" s="1"/>
  <c r="BO73" i="58" s="1"/>
  <c r="AM16" i="57"/>
  <c r="AN15" i="57"/>
  <c r="BM27" i="57" s="1"/>
  <c r="BL27" i="57" s="1"/>
  <c r="AO15" i="57"/>
  <c r="BP27" i="57" s="1"/>
  <c r="BO27" i="57" s="1"/>
  <c r="AP15" i="57"/>
  <c r="AU14" i="57"/>
  <c r="AV13" i="57"/>
  <c r="BM49" i="57" s="1"/>
  <c r="BL49" i="57" s="1"/>
  <c r="AW13" i="57"/>
  <c r="BP49" i="57" s="1"/>
  <c r="BO49" i="57" s="1"/>
  <c r="AX13" i="57"/>
  <c r="BB13" i="63"/>
  <c r="BA13" i="63"/>
  <c r="BP61" i="63" s="1"/>
  <c r="BO61" i="63" s="1"/>
  <c r="AZ13" i="63"/>
  <c r="BM61" i="63" s="1"/>
  <c r="BL61" i="63" s="1"/>
  <c r="AY14" i="63"/>
  <c r="AP46" i="56"/>
  <c r="AO46" i="56"/>
  <c r="CD26" i="56" s="1"/>
  <c r="CC26" i="56" s="1"/>
  <c r="AN46" i="56"/>
  <c r="CA26" i="56" s="1"/>
  <c r="BZ26" i="56" s="1"/>
  <c r="AM47" i="56"/>
  <c r="AV13" i="58"/>
  <c r="BM49" i="58" s="1"/>
  <c r="BL49" i="58" s="1"/>
  <c r="AW13" i="58"/>
  <c r="BP49" i="58" s="1"/>
  <c r="BO49" i="58" s="1"/>
  <c r="AX13" i="58"/>
  <c r="AU14" i="58"/>
  <c r="AI16" i="63"/>
  <c r="AJ15" i="63"/>
  <c r="BM15" i="63" s="1"/>
  <c r="BL15" i="63" s="1"/>
  <c r="AK15" i="63"/>
  <c r="BP15" i="63" s="1"/>
  <c r="BO15" i="63" s="1"/>
  <c r="AL15" i="63"/>
  <c r="AV46" i="62"/>
  <c r="CA50" i="62" s="1"/>
  <c r="BZ50" i="62" s="1"/>
  <c r="AX46" i="62"/>
  <c r="AW46" i="62"/>
  <c r="CD50" i="62" s="1"/>
  <c r="CC50" i="62" s="1"/>
  <c r="AU47" i="62"/>
  <c r="AU14" i="63"/>
  <c r="AW13" i="63"/>
  <c r="BP49" i="63" s="1"/>
  <c r="BO49" i="63" s="1"/>
  <c r="AX13" i="63"/>
  <c r="AV13" i="63"/>
  <c r="BM49" i="63" s="1"/>
  <c r="BL49" i="63" s="1"/>
  <c r="AM14" i="60"/>
  <c r="AN13" i="60"/>
  <c r="BM25" i="60" s="1"/>
  <c r="BL25" i="60" s="1"/>
  <c r="AO13" i="60"/>
  <c r="BP25" i="60" s="1"/>
  <c r="BO25" i="60" s="1"/>
  <c r="AP13" i="60"/>
  <c r="BI45" i="55"/>
  <c r="CD85" i="55" s="1"/>
  <c r="CC85" i="55" s="1"/>
  <c r="BH45" i="55"/>
  <c r="CA85" i="55" s="1"/>
  <c r="BZ85" i="55" s="1"/>
  <c r="BG46" i="55"/>
  <c r="BJ45" i="55"/>
  <c r="AI16" i="60"/>
  <c r="AK15" i="60"/>
  <c r="BP15" i="60" s="1"/>
  <c r="BO15" i="60" s="1"/>
  <c r="AL15" i="60"/>
  <c r="AJ15" i="60"/>
  <c r="BM15" i="60" s="1"/>
  <c r="BL15" i="60" s="1"/>
  <c r="AI47" i="61"/>
  <c r="AL46" i="61"/>
  <c r="AK46" i="61"/>
  <c r="CD14" i="61" s="1"/>
  <c r="CC14" i="61" s="1"/>
  <c r="AJ46" i="61"/>
  <c r="CA14" i="61" s="1"/>
  <c r="BZ14" i="61" s="1"/>
  <c r="BC16" i="55"/>
  <c r="BD15" i="55"/>
  <c r="BM75" i="55" s="1"/>
  <c r="BL75" i="55" s="1"/>
  <c r="BE15" i="55"/>
  <c r="BP75" i="55" s="1"/>
  <c r="BO75" i="55" s="1"/>
  <c r="BF15" i="55"/>
  <c r="AU30" i="58"/>
  <c r="AX29" i="58"/>
  <c r="AW29" i="58"/>
  <c r="BW49" i="58" s="1"/>
  <c r="BV49" i="58" s="1"/>
  <c r="AV29" i="58"/>
  <c r="BT49" i="58" s="1"/>
  <c r="BS49" i="58" s="1"/>
  <c r="AM17" i="58"/>
  <c r="AN16" i="58"/>
  <c r="BM28" i="58" s="1"/>
  <c r="BL28" i="58" s="1"/>
  <c r="AO16" i="58"/>
  <c r="BP28" i="58" s="1"/>
  <c r="BO28" i="58" s="1"/>
  <c r="AP16" i="58"/>
  <c r="AZ47" i="57"/>
  <c r="CA63" i="57" s="1"/>
  <c r="BZ63" i="57" s="1"/>
  <c r="BB47" i="57"/>
  <c r="BA47" i="57"/>
  <c r="CD63" i="57" s="1"/>
  <c r="CC63" i="57" s="1"/>
  <c r="AY48" i="57"/>
  <c r="AQ15" i="63"/>
  <c r="AR14" i="63"/>
  <c r="BM38" i="63" s="1"/>
  <c r="BL38" i="63" s="1"/>
  <c r="AS14" i="63"/>
  <c r="BP38" i="63" s="1"/>
  <c r="BO38" i="63" s="1"/>
  <c r="AT14" i="63"/>
  <c r="BG47" i="58"/>
  <c r="BJ46" i="58"/>
  <c r="BI46" i="58"/>
  <c r="CD86" i="58" s="1"/>
  <c r="CC86" i="58" s="1"/>
  <c r="BH46" i="58"/>
  <c r="CA86" i="58" s="1"/>
  <c r="BZ86" i="58" s="1"/>
  <c r="BC46" i="63"/>
  <c r="BD45" i="63"/>
  <c r="CA73" i="63" s="1"/>
  <c r="BZ73" i="63" s="1"/>
  <c r="BF45" i="63"/>
  <c r="BE45" i="63"/>
  <c r="CD73" i="63" s="1"/>
  <c r="CC73" i="63" s="1"/>
  <c r="BC46" i="60"/>
  <c r="BF45" i="60"/>
  <c r="BE45" i="60"/>
  <c r="CD73" i="60" s="1"/>
  <c r="CC73" i="60" s="1"/>
  <c r="BD45" i="60"/>
  <c r="CA73" i="60" s="1"/>
  <c r="BZ73" i="60" s="1"/>
  <c r="AX13" i="60"/>
  <c r="AV13" i="60"/>
  <c r="BM49" i="60" s="1"/>
  <c r="BL49" i="60" s="1"/>
  <c r="AW13" i="60"/>
  <c r="BP49" i="60" s="1"/>
  <c r="BO49" i="60" s="1"/>
  <c r="AU14" i="60"/>
  <c r="AU46" i="53"/>
  <c r="AX45" i="53"/>
  <c r="AW45" i="53"/>
  <c r="CD49" i="53" s="1"/>
  <c r="CC49" i="53" s="1"/>
  <c r="AV45" i="53"/>
  <c r="CA49" i="53" s="1"/>
  <c r="BZ49" i="53" s="1"/>
  <c r="AM62" i="55"/>
  <c r="AN61" i="55"/>
  <c r="CH25" i="55" s="1"/>
  <c r="CG25" i="55" s="1"/>
  <c r="AP61" i="55"/>
  <c r="AO61" i="55"/>
  <c r="CK25" i="55" s="1"/>
  <c r="CJ25" i="55" s="1"/>
  <c r="AM14" i="63"/>
  <c r="AN13" i="63"/>
  <c r="BM25" i="63" s="1"/>
  <c r="BL25" i="63" s="1"/>
  <c r="AO13" i="63"/>
  <c r="BP25" i="63" s="1"/>
  <c r="BO25" i="63" s="1"/>
  <c r="AP13" i="63"/>
  <c r="AP15" i="55"/>
  <c r="AM16" i="55"/>
  <c r="AN15" i="55"/>
  <c r="BM27" i="55" s="1"/>
  <c r="BL27" i="55" s="1"/>
  <c r="AO15" i="55"/>
  <c r="BP27" i="55" s="1"/>
  <c r="BO27" i="55" s="1"/>
  <c r="AY14" i="55"/>
  <c r="AZ13" i="55"/>
  <c r="BM61" i="55" s="1"/>
  <c r="BL61" i="55" s="1"/>
  <c r="BA13" i="55"/>
  <c r="BP61" i="55" s="1"/>
  <c r="BO61" i="55" s="1"/>
  <c r="BB13" i="55"/>
  <c r="AU14" i="55"/>
  <c r="AV13" i="55"/>
  <c r="BM49" i="55" s="1"/>
  <c r="BL49" i="55" s="1"/>
  <c r="AW13" i="55"/>
  <c r="BP49" i="55" s="1"/>
  <c r="BO49" i="55" s="1"/>
  <c r="AX13" i="55"/>
  <c r="AJ28" i="63"/>
  <c r="BT12" i="63" s="1"/>
  <c r="BS12" i="63" s="1"/>
  <c r="AK28" i="63"/>
  <c r="BW12" i="63" s="1"/>
  <c r="BV12" i="63" s="1"/>
  <c r="AL28" i="63"/>
  <c r="AI29" i="63"/>
  <c r="BH61" i="63"/>
  <c r="CH85" i="63" s="1"/>
  <c r="CG85" i="63" s="1"/>
  <c r="BI61" i="63"/>
  <c r="CK85" i="63" s="1"/>
  <c r="CJ85" i="63" s="1"/>
  <c r="BJ61" i="63"/>
  <c r="BG62" i="63"/>
  <c r="AN77" i="63"/>
  <c r="CO25" i="63" s="1"/>
  <c r="CN25" i="63" s="1"/>
  <c r="AO77" i="63"/>
  <c r="CR25" i="63" s="1"/>
  <c r="CQ25" i="63" s="1"/>
  <c r="AP77" i="63"/>
  <c r="AM78" i="63"/>
  <c r="BD60" i="63"/>
  <c r="CH72" i="63" s="1"/>
  <c r="CG72" i="63" s="1"/>
  <c r="BE60" i="63"/>
  <c r="CK72" i="63" s="1"/>
  <c r="CJ72" i="63" s="1"/>
  <c r="BF60" i="63"/>
  <c r="BC61" i="63"/>
  <c r="BH12" i="63"/>
  <c r="BM84" i="63" s="1"/>
  <c r="BL84" i="63" s="1"/>
  <c r="BI12" i="63"/>
  <c r="BP84" i="63" s="1"/>
  <c r="BO84" i="63" s="1"/>
  <c r="BJ12" i="63"/>
  <c r="BG13" i="63"/>
  <c r="AV61" i="63"/>
  <c r="CH49" i="63" s="1"/>
  <c r="CG49" i="63" s="1"/>
  <c r="AW61" i="63"/>
  <c r="CK49" i="63" s="1"/>
  <c r="CJ49" i="63" s="1"/>
  <c r="AX61" i="63"/>
  <c r="AU62" i="63"/>
  <c r="AR76" i="63"/>
  <c r="CO36" i="63" s="1"/>
  <c r="CN36" i="63" s="1"/>
  <c r="AS76" i="63"/>
  <c r="CR36" i="63" s="1"/>
  <c r="CQ36" i="63" s="1"/>
  <c r="AT76" i="63"/>
  <c r="AQ77" i="63"/>
  <c r="AR60" i="63"/>
  <c r="CH36" i="63" s="1"/>
  <c r="CG36" i="63" s="1"/>
  <c r="AS60" i="63"/>
  <c r="CK36" i="63" s="1"/>
  <c r="CJ36" i="63" s="1"/>
  <c r="AT60" i="63"/>
  <c r="AQ61" i="63"/>
  <c r="AN28" i="63"/>
  <c r="BT24" i="63" s="1"/>
  <c r="BS24" i="63" s="1"/>
  <c r="AO28" i="63"/>
  <c r="BW24" i="63" s="1"/>
  <c r="BV24" i="63" s="1"/>
  <c r="AP28" i="63"/>
  <c r="AM29" i="63"/>
  <c r="AP60" i="63"/>
  <c r="AN60" i="63"/>
  <c r="CH24" i="63" s="1"/>
  <c r="CG24" i="63" s="1"/>
  <c r="AO60" i="63"/>
  <c r="CK24" i="63" s="1"/>
  <c r="CJ24" i="63" s="1"/>
  <c r="AM61" i="63"/>
  <c r="AN45" i="63"/>
  <c r="CA25" i="63" s="1"/>
  <c r="BZ25" i="63" s="1"/>
  <c r="AO45" i="63"/>
  <c r="CD25" i="63" s="1"/>
  <c r="CC25" i="63" s="1"/>
  <c r="AP45" i="63"/>
  <c r="AM46" i="63"/>
  <c r="AJ45" i="63"/>
  <c r="CA13" i="63" s="1"/>
  <c r="BZ13" i="63" s="1"/>
  <c r="AK45" i="63"/>
  <c r="CD13" i="63" s="1"/>
  <c r="CC13" i="63" s="1"/>
  <c r="AL45" i="63"/>
  <c r="AI46" i="63"/>
  <c r="AJ78" i="63"/>
  <c r="CO14" i="63" s="1"/>
  <c r="CN14" i="63" s="1"/>
  <c r="AK78" i="63"/>
  <c r="CR14" i="63" s="1"/>
  <c r="CQ14" i="63" s="1"/>
  <c r="AL78" i="63"/>
  <c r="AI79" i="63"/>
  <c r="BD28" i="63"/>
  <c r="BT72" i="63" s="1"/>
  <c r="BS72" i="63" s="1"/>
  <c r="BE28" i="63"/>
  <c r="BW72" i="63" s="1"/>
  <c r="BV72" i="63" s="1"/>
  <c r="BF28" i="63"/>
  <c r="BC29" i="63"/>
  <c r="AS45" i="63"/>
  <c r="CD37" i="63" s="1"/>
  <c r="CC37" i="63" s="1"/>
  <c r="AT45" i="63"/>
  <c r="AR45" i="63"/>
  <c r="CA37" i="63" s="1"/>
  <c r="BZ37" i="63" s="1"/>
  <c r="AQ46" i="63"/>
  <c r="BB60" i="63"/>
  <c r="AZ60" i="63"/>
  <c r="CH60" i="63" s="1"/>
  <c r="CG60" i="63" s="1"/>
  <c r="BA60" i="63"/>
  <c r="CK60" i="63" s="1"/>
  <c r="CJ60" i="63" s="1"/>
  <c r="AY61" i="63"/>
  <c r="AV30" i="63"/>
  <c r="BT50" i="63" s="1"/>
  <c r="BS50" i="63" s="1"/>
  <c r="AW30" i="63"/>
  <c r="BW50" i="63" s="1"/>
  <c r="BV50" i="63" s="1"/>
  <c r="AX30" i="63"/>
  <c r="AU31" i="63"/>
  <c r="AZ44" i="63"/>
  <c r="CA60" i="63" s="1"/>
  <c r="BZ60" i="63" s="1"/>
  <c r="BA44" i="63"/>
  <c r="CD60" i="63" s="1"/>
  <c r="CC60" i="63" s="1"/>
  <c r="BB44" i="63"/>
  <c r="AY45" i="63"/>
  <c r="AV46" i="63"/>
  <c r="CA50" i="63" s="1"/>
  <c r="BZ50" i="63" s="1"/>
  <c r="AW46" i="63"/>
  <c r="CD50" i="63" s="1"/>
  <c r="CC50" i="63" s="1"/>
  <c r="AX46" i="63"/>
  <c r="AU47" i="63"/>
  <c r="AZ28" i="63"/>
  <c r="BT60" i="63" s="1"/>
  <c r="BS60" i="63" s="1"/>
  <c r="BA28" i="63"/>
  <c r="BW60" i="63" s="1"/>
  <c r="BV60" i="63" s="1"/>
  <c r="BB28" i="63"/>
  <c r="AY29" i="63"/>
  <c r="AR30" i="63"/>
  <c r="BT38" i="63" s="1"/>
  <c r="BS38" i="63" s="1"/>
  <c r="AS30" i="63"/>
  <c r="BW38" i="63" s="1"/>
  <c r="BV38" i="63" s="1"/>
  <c r="AT30" i="63"/>
  <c r="AQ31" i="63"/>
  <c r="BH45" i="63"/>
  <c r="CA85" i="63" s="1"/>
  <c r="BZ85" i="63" s="1"/>
  <c r="BI45" i="63"/>
  <c r="CD85" i="63" s="1"/>
  <c r="CC85" i="63" s="1"/>
  <c r="BJ45" i="63"/>
  <c r="BG46" i="63"/>
  <c r="BH28" i="63"/>
  <c r="BT84" i="63" s="1"/>
  <c r="BS84" i="63" s="1"/>
  <c r="BI28" i="63"/>
  <c r="BW84" i="63" s="1"/>
  <c r="BV84" i="63" s="1"/>
  <c r="BJ28" i="63"/>
  <c r="BG29" i="63"/>
  <c r="AJ62" i="63"/>
  <c r="CH14" i="63" s="1"/>
  <c r="CG14" i="63" s="1"/>
  <c r="AK62" i="63"/>
  <c r="CK14" i="63" s="1"/>
  <c r="CJ14" i="63" s="1"/>
  <c r="AL62" i="63"/>
  <c r="AI63" i="63"/>
  <c r="BD14" i="63"/>
  <c r="BM74" i="63" s="1"/>
  <c r="BL74" i="63" s="1"/>
  <c r="BE14" i="63"/>
  <c r="BP74" i="63" s="1"/>
  <c r="BO74" i="63" s="1"/>
  <c r="BF14" i="63"/>
  <c r="BC15" i="63"/>
  <c r="BB28" i="53"/>
  <c r="BA28" i="53"/>
  <c r="BW60" i="53" s="1"/>
  <c r="BV60" i="53" s="1"/>
  <c r="AZ28" i="53"/>
  <c r="BT60" i="53" s="1"/>
  <c r="BS60" i="53" s="1"/>
  <c r="BB12" i="62"/>
  <c r="AY13" i="62"/>
  <c r="AY14" i="62" s="1"/>
  <c r="AZ12" i="62"/>
  <c r="BM60" i="62" s="1"/>
  <c r="BL60" i="62" s="1"/>
  <c r="BI44" i="62"/>
  <c r="CD84" i="62" s="1"/>
  <c r="CC84" i="62" s="1"/>
  <c r="BJ44" i="62"/>
  <c r="BH44" i="62"/>
  <c r="CA84" i="62" s="1"/>
  <c r="BZ84" i="62" s="1"/>
  <c r="BG45" i="62"/>
  <c r="AZ29" i="62"/>
  <c r="BT61" i="62" s="1"/>
  <c r="BS61" i="62" s="1"/>
  <c r="BA29" i="62"/>
  <c r="BW61" i="62" s="1"/>
  <c r="BV61" i="62" s="1"/>
  <c r="BB29" i="62"/>
  <c r="AY30" i="62"/>
  <c r="AX14" i="62"/>
  <c r="AV14" i="62"/>
  <c r="BM50" i="62" s="1"/>
  <c r="BL50" i="62" s="1"/>
  <c r="AW14" i="62"/>
  <c r="BP50" i="62" s="1"/>
  <c r="BO50" i="62" s="1"/>
  <c r="AU15" i="62"/>
  <c r="AV60" i="62"/>
  <c r="CH48" i="62" s="1"/>
  <c r="CG48" i="62" s="1"/>
  <c r="AX60" i="62"/>
  <c r="AW60" i="62"/>
  <c r="CK48" i="62" s="1"/>
  <c r="CJ48" i="62" s="1"/>
  <c r="AU61" i="62"/>
  <c r="AK30" i="62"/>
  <c r="BW14" i="62" s="1"/>
  <c r="BV14" i="62" s="1"/>
  <c r="AL30" i="62"/>
  <c r="AJ30" i="62"/>
  <c r="BT14" i="62" s="1"/>
  <c r="BS14" i="62" s="1"/>
  <c r="AI31" i="62"/>
  <c r="BA46" i="62"/>
  <c r="CD62" i="62" s="1"/>
  <c r="CC62" i="62" s="1"/>
  <c r="BB46" i="62"/>
  <c r="AZ46" i="62"/>
  <c r="CA62" i="62" s="1"/>
  <c r="BZ62" i="62" s="1"/>
  <c r="AY47" i="62"/>
  <c r="BD12" i="62"/>
  <c r="BM72" i="62" s="1"/>
  <c r="BL72" i="62" s="1"/>
  <c r="BE12" i="62"/>
  <c r="BP72" i="62" s="1"/>
  <c r="BO72" i="62" s="1"/>
  <c r="BF12" i="62"/>
  <c r="BC13" i="62"/>
  <c r="AP60" i="62"/>
  <c r="AO60" i="62"/>
  <c r="CK24" i="62" s="1"/>
  <c r="CJ24" i="62" s="1"/>
  <c r="AN60" i="62"/>
  <c r="CH24" i="62" s="1"/>
  <c r="CG24" i="62" s="1"/>
  <c r="AM61" i="62"/>
  <c r="AJ45" i="62"/>
  <c r="CA13" i="62" s="1"/>
  <c r="BZ13" i="62" s="1"/>
  <c r="AK45" i="62"/>
  <c r="CD13" i="62" s="1"/>
  <c r="CC13" i="62" s="1"/>
  <c r="AL45" i="62"/>
  <c r="AI46" i="62"/>
  <c r="AO46" i="62"/>
  <c r="CD26" i="62" s="1"/>
  <c r="CC26" i="62" s="1"/>
  <c r="AP46" i="62"/>
  <c r="AN46" i="62"/>
  <c r="CA26" i="62" s="1"/>
  <c r="BZ26" i="62" s="1"/>
  <c r="AM47" i="62"/>
  <c r="AN77" i="62"/>
  <c r="CO25" i="62" s="1"/>
  <c r="CN25" i="62" s="1"/>
  <c r="AO77" i="62"/>
  <c r="CR25" i="62" s="1"/>
  <c r="CQ25" i="62" s="1"/>
  <c r="AP77" i="62"/>
  <c r="AM78" i="62"/>
  <c r="AR44" i="62"/>
  <c r="CA36" i="62" s="1"/>
  <c r="BZ36" i="62" s="1"/>
  <c r="AS44" i="62"/>
  <c r="CD36" i="62" s="1"/>
  <c r="CC36" i="62" s="1"/>
  <c r="AT44" i="62"/>
  <c r="AQ45" i="62"/>
  <c r="BJ29" i="62"/>
  <c r="BH29" i="62"/>
  <c r="BT85" i="62" s="1"/>
  <c r="BS85" i="62" s="1"/>
  <c r="BI29" i="62"/>
  <c r="BW85" i="62" s="1"/>
  <c r="BV85" i="62" s="1"/>
  <c r="BG30" i="62"/>
  <c r="AR28" i="62"/>
  <c r="BT36" i="62" s="1"/>
  <c r="BS36" i="62" s="1"/>
  <c r="AS28" i="62"/>
  <c r="BW36" i="62" s="1"/>
  <c r="BV36" i="62" s="1"/>
  <c r="AT28" i="62"/>
  <c r="AQ29" i="62"/>
  <c r="BH61" i="62"/>
  <c r="CH85" i="62" s="1"/>
  <c r="CG85" i="62" s="1"/>
  <c r="BI61" i="62"/>
  <c r="CK85" i="62" s="1"/>
  <c r="CJ85" i="62" s="1"/>
  <c r="BJ61" i="62"/>
  <c r="BG62" i="62"/>
  <c r="AR76" i="62"/>
  <c r="CO36" i="62" s="1"/>
  <c r="CN36" i="62" s="1"/>
  <c r="AS76" i="62"/>
  <c r="CR36" i="62" s="1"/>
  <c r="CQ36" i="62" s="1"/>
  <c r="AT76" i="62"/>
  <c r="AQ77" i="62"/>
  <c r="BC29" i="62"/>
  <c r="BD28" i="62"/>
  <c r="BT72" i="62" s="1"/>
  <c r="BS72" i="62" s="1"/>
  <c r="BE28" i="62"/>
  <c r="BW72" i="62" s="1"/>
  <c r="BV72" i="62" s="1"/>
  <c r="BF28" i="62"/>
  <c r="BD46" i="62"/>
  <c r="CA74" i="62" s="1"/>
  <c r="BZ74" i="62" s="1"/>
  <c r="BE46" i="62"/>
  <c r="CD74" i="62" s="1"/>
  <c r="CC74" i="62" s="1"/>
  <c r="BF46" i="62"/>
  <c r="BC47" i="62"/>
  <c r="AZ62" i="62"/>
  <c r="CH62" i="62" s="1"/>
  <c r="CG62" i="62" s="1"/>
  <c r="BA62" i="62"/>
  <c r="CK62" i="62" s="1"/>
  <c r="CJ62" i="62" s="1"/>
  <c r="BB62" i="62"/>
  <c r="AY63" i="62"/>
  <c r="AX28" i="62"/>
  <c r="AV28" i="62"/>
  <c r="BT48" i="62" s="1"/>
  <c r="BS48" i="62" s="1"/>
  <c r="AW28" i="62"/>
  <c r="BW48" i="62" s="1"/>
  <c r="BV48" i="62" s="1"/>
  <c r="AU29" i="62"/>
  <c r="AR60" i="62"/>
  <c r="CH36" i="62" s="1"/>
  <c r="CG36" i="62" s="1"/>
  <c r="AS60" i="62"/>
  <c r="CK36" i="62" s="1"/>
  <c r="CJ36" i="62" s="1"/>
  <c r="AT60" i="62"/>
  <c r="AQ61" i="62"/>
  <c r="AN29" i="62"/>
  <c r="BT25" i="62" s="1"/>
  <c r="BS25" i="62" s="1"/>
  <c r="AO29" i="62"/>
  <c r="BW25" i="62" s="1"/>
  <c r="BV25" i="62" s="1"/>
  <c r="AP29" i="62"/>
  <c r="AM30" i="62"/>
  <c r="AJ76" i="62"/>
  <c r="CO12" i="62" s="1"/>
  <c r="CN12" i="62" s="1"/>
  <c r="AK76" i="62"/>
  <c r="CR12" i="62" s="1"/>
  <c r="CQ12" i="62" s="1"/>
  <c r="AL76" i="62"/>
  <c r="AI77" i="62"/>
  <c r="AJ60" i="62"/>
  <c r="CH12" i="62" s="1"/>
  <c r="CG12" i="62" s="1"/>
  <c r="AL60" i="62"/>
  <c r="AK60" i="62"/>
  <c r="CK12" i="62" s="1"/>
  <c r="CJ12" i="62" s="1"/>
  <c r="AI61" i="62"/>
  <c r="BH12" i="62"/>
  <c r="BM84" i="62" s="1"/>
  <c r="BL84" i="62" s="1"/>
  <c r="BI12" i="62"/>
  <c r="BP84" i="62" s="1"/>
  <c r="BO84" i="62" s="1"/>
  <c r="BJ12" i="62"/>
  <c r="BG13" i="62"/>
  <c r="BD61" i="62"/>
  <c r="CH73" i="62" s="1"/>
  <c r="CG73" i="62" s="1"/>
  <c r="BE61" i="62"/>
  <c r="CK73" i="62" s="1"/>
  <c r="CJ73" i="62" s="1"/>
  <c r="BF61" i="62"/>
  <c r="BC62" i="62"/>
  <c r="AR76" i="61"/>
  <c r="CO36" i="61" s="1"/>
  <c r="CN36" i="61" s="1"/>
  <c r="AS76" i="61"/>
  <c r="CR36" i="61" s="1"/>
  <c r="CQ36" i="61" s="1"/>
  <c r="AT76" i="61"/>
  <c r="AQ77" i="61"/>
  <c r="AR46" i="61"/>
  <c r="CA38" i="61" s="1"/>
  <c r="BZ38" i="61" s="1"/>
  <c r="AS46" i="61"/>
  <c r="CD38" i="61" s="1"/>
  <c r="CC38" i="61" s="1"/>
  <c r="AT46" i="61"/>
  <c r="AQ47" i="61"/>
  <c r="AJ15" i="61"/>
  <c r="BM15" i="61" s="1"/>
  <c r="BL15" i="61" s="1"/>
  <c r="AK15" i="61"/>
  <c r="BP15" i="61" s="1"/>
  <c r="BO15" i="61" s="1"/>
  <c r="AL15" i="61"/>
  <c r="AI16" i="61"/>
  <c r="BH60" i="61"/>
  <c r="CH84" i="61" s="1"/>
  <c r="CG84" i="61" s="1"/>
  <c r="BI60" i="61"/>
  <c r="CK84" i="61" s="1"/>
  <c r="CJ84" i="61" s="1"/>
  <c r="BJ60" i="61"/>
  <c r="BG61" i="61"/>
  <c r="AV45" i="61"/>
  <c r="CA49" i="61" s="1"/>
  <c r="BZ49" i="61" s="1"/>
  <c r="AW45" i="61"/>
  <c r="CD49" i="61" s="1"/>
  <c r="CC49" i="61" s="1"/>
  <c r="AX45" i="61"/>
  <c r="AU46" i="61"/>
  <c r="AJ60" i="61"/>
  <c r="CH12" i="61" s="1"/>
  <c r="CG12" i="61" s="1"/>
  <c r="AK60" i="61"/>
  <c r="CK12" i="61" s="1"/>
  <c r="CJ12" i="61" s="1"/>
  <c r="AL60" i="61"/>
  <c r="AI61" i="61"/>
  <c r="BA29" i="61"/>
  <c r="BW61" i="61" s="1"/>
  <c r="BV61" i="61" s="1"/>
  <c r="BB29" i="61"/>
  <c r="AZ29" i="61"/>
  <c r="BT61" i="61" s="1"/>
  <c r="BS61" i="61" s="1"/>
  <c r="AY30" i="61"/>
  <c r="AN45" i="61"/>
  <c r="CA25" i="61" s="1"/>
  <c r="BZ25" i="61" s="1"/>
  <c r="AO45" i="61"/>
  <c r="CD25" i="61" s="1"/>
  <c r="CC25" i="61" s="1"/>
  <c r="AP45" i="61"/>
  <c r="AM46" i="61"/>
  <c r="BD13" i="61"/>
  <c r="BM73" i="61" s="1"/>
  <c r="BL73" i="61" s="1"/>
  <c r="BE13" i="61"/>
  <c r="BP73" i="61" s="1"/>
  <c r="BO73" i="61" s="1"/>
  <c r="BF13" i="61"/>
  <c r="BC14" i="61"/>
  <c r="BB60" i="61"/>
  <c r="AZ60" i="61"/>
  <c r="CH60" i="61" s="1"/>
  <c r="CG60" i="61" s="1"/>
  <c r="BA60" i="61"/>
  <c r="CK60" i="61" s="1"/>
  <c r="CJ60" i="61" s="1"/>
  <c r="AY61" i="61"/>
  <c r="AJ78" i="61"/>
  <c r="CO14" i="61" s="1"/>
  <c r="CN14" i="61" s="1"/>
  <c r="AK78" i="61"/>
  <c r="CR14" i="61" s="1"/>
  <c r="CQ14" i="61" s="1"/>
  <c r="AL78" i="61"/>
  <c r="AI79" i="61"/>
  <c r="BH12" i="61"/>
  <c r="BM84" i="61" s="1"/>
  <c r="BL84" i="61" s="1"/>
  <c r="BI12" i="61"/>
  <c r="BP84" i="61" s="1"/>
  <c r="BO84" i="61" s="1"/>
  <c r="BJ12" i="61"/>
  <c r="BG13" i="61"/>
  <c r="AO61" i="61"/>
  <c r="CK25" i="61" s="1"/>
  <c r="CJ25" i="61" s="1"/>
  <c r="AP61" i="61"/>
  <c r="AN61" i="61"/>
  <c r="CH25" i="61" s="1"/>
  <c r="CG25" i="61" s="1"/>
  <c r="AM62" i="61"/>
  <c r="AR61" i="61"/>
  <c r="CH37" i="61" s="1"/>
  <c r="CG37" i="61" s="1"/>
  <c r="AS61" i="61"/>
  <c r="CK37" i="61" s="1"/>
  <c r="CJ37" i="61" s="1"/>
  <c r="AT61" i="61"/>
  <c r="AQ62" i="61"/>
  <c r="AZ14" i="61"/>
  <c r="BM62" i="61" s="1"/>
  <c r="BL62" i="61" s="1"/>
  <c r="BA14" i="61"/>
  <c r="BP62" i="61" s="1"/>
  <c r="BO62" i="61" s="1"/>
  <c r="BB14" i="61"/>
  <c r="AY15" i="61"/>
  <c r="AV61" i="61"/>
  <c r="CH49" i="61" s="1"/>
  <c r="CG49" i="61" s="1"/>
  <c r="AX61" i="61"/>
  <c r="AW61" i="61"/>
  <c r="CK49" i="61" s="1"/>
  <c r="CJ49" i="61" s="1"/>
  <c r="AU62" i="61"/>
  <c r="BD29" i="61"/>
  <c r="BT73" i="61" s="1"/>
  <c r="BS73" i="61" s="1"/>
  <c r="BE29" i="61"/>
  <c r="BW73" i="61" s="1"/>
  <c r="BV73" i="61" s="1"/>
  <c r="BF29" i="61"/>
  <c r="BC30" i="61"/>
  <c r="AV29" i="61"/>
  <c r="BT49" i="61" s="1"/>
  <c r="BS49" i="61" s="1"/>
  <c r="AW29" i="61"/>
  <c r="BW49" i="61" s="1"/>
  <c r="BV49" i="61" s="1"/>
  <c r="AX29" i="61"/>
  <c r="AU30" i="61"/>
  <c r="BD60" i="61"/>
  <c r="CH72" i="61" s="1"/>
  <c r="CG72" i="61" s="1"/>
  <c r="BE60" i="61"/>
  <c r="CK72" i="61" s="1"/>
  <c r="CJ72" i="61" s="1"/>
  <c r="BF60" i="61"/>
  <c r="BC61" i="61"/>
  <c r="AO28" i="61"/>
  <c r="BW24" i="61" s="1"/>
  <c r="BV24" i="61" s="1"/>
  <c r="AP28" i="61"/>
  <c r="AN28" i="61"/>
  <c r="BT24" i="61" s="1"/>
  <c r="BS24" i="61" s="1"/>
  <c r="AM29" i="61"/>
  <c r="AR12" i="61"/>
  <c r="BM36" i="61" s="1"/>
  <c r="BL36" i="61" s="1"/>
  <c r="AS12" i="61"/>
  <c r="BP36" i="61" s="1"/>
  <c r="BO36" i="61" s="1"/>
  <c r="AT12" i="61"/>
  <c r="AQ13" i="61"/>
  <c r="AJ28" i="61"/>
  <c r="BT12" i="61" s="1"/>
  <c r="BS12" i="61" s="1"/>
  <c r="AK28" i="61"/>
  <c r="BW12" i="61" s="1"/>
  <c r="BV12" i="61" s="1"/>
  <c r="AL28" i="61"/>
  <c r="AI29" i="61"/>
  <c r="BH28" i="61"/>
  <c r="BT84" i="61" s="1"/>
  <c r="BS84" i="61" s="1"/>
  <c r="BI28" i="61"/>
  <c r="BW84" i="61" s="1"/>
  <c r="BV84" i="61" s="1"/>
  <c r="BJ28" i="61"/>
  <c r="BG29" i="61"/>
  <c r="AN77" i="61"/>
  <c r="CO25" i="61" s="1"/>
  <c r="CN25" i="61" s="1"/>
  <c r="AO77" i="61"/>
  <c r="CR25" i="61" s="1"/>
  <c r="CQ25" i="61" s="1"/>
  <c r="AP77" i="61"/>
  <c r="AM78" i="61"/>
  <c r="BD44" i="61"/>
  <c r="CA72" i="61" s="1"/>
  <c r="BZ72" i="61" s="1"/>
  <c r="BE44" i="61"/>
  <c r="CD72" i="61" s="1"/>
  <c r="CC72" i="61" s="1"/>
  <c r="BF44" i="61"/>
  <c r="BC45" i="61"/>
  <c r="AZ44" i="61"/>
  <c r="CA60" i="61" s="1"/>
  <c r="BA44" i="61"/>
  <c r="CD60" i="61" s="1"/>
  <c r="BB44" i="61"/>
  <c r="AY45" i="61"/>
  <c r="AN12" i="61"/>
  <c r="BM24" i="61" s="1"/>
  <c r="BL24" i="61" s="1"/>
  <c r="AO12" i="61"/>
  <c r="BP24" i="61" s="1"/>
  <c r="BO24" i="61" s="1"/>
  <c r="AP12" i="61"/>
  <c r="AM13" i="61"/>
  <c r="AR28" i="61"/>
  <c r="BT36" i="61" s="1"/>
  <c r="BS36" i="61" s="1"/>
  <c r="AS28" i="61"/>
  <c r="BW36" i="61" s="1"/>
  <c r="BV36" i="61" s="1"/>
  <c r="AT28" i="61"/>
  <c r="AQ29" i="61"/>
  <c r="BJ44" i="61"/>
  <c r="BH44" i="61"/>
  <c r="CA84" i="61" s="1"/>
  <c r="BZ84" i="61" s="1"/>
  <c r="BI44" i="61"/>
  <c r="CD84" i="61" s="1"/>
  <c r="CC84" i="61" s="1"/>
  <c r="BG45" i="61"/>
  <c r="AV13" i="61"/>
  <c r="BM49" i="61" s="1"/>
  <c r="BL49" i="61" s="1"/>
  <c r="AW13" i="61"/>
  <c r="BP49" i="61" s="1"/>
  <c r="BO49" i="61" s="1"/>
  <c r="AX13" i="61"/>
  <c r="AU14" i="61"/>
  <c r="BB60" i="60"/>
  <c r="AZ60" i="60"/>
  <c r="CH60" i="60" s="1"/>
  <c r="CG60" i="60" s="1"/>
  <c r="BA60" i="60"/>
  <c r="CK60" i="60" s="1"/>
  <c r="CJ60" i="60" s="1"/>
  <c r="AY61" i="60"/>
  <c r="AJ77" i="60"/>
  <c r="CO13" i="60" s="1"/>
  <c r="CN13" i="60" s="1"/>
  <c r="AK77" i="60"/>
  <c r="CR13" i="60" s="1"/>
  <c r="CQ13" i="60" s="1"/>
  <c r="AL77" i="60"/>
  <c r="AI78" i="60"/>
  <c r="AR45" i="60"/>
  <c r="CA37" i="60" s="1"/>
  <c r="BZ37" i="60" s="1"/>
  <c r="AS45" i="60"/>
  <c r="CD37" i="60" s="1"/>
  <c r="CC37" i="60" s="1"/>
  <c r="AT45" i="60"/>
  <c r="AQ46" i="60"/>
  <c r="AR30" i="60"/>
  <c r="BT38" i="60" s="1"/>
  <c r="BS38" i="60" s="1"/>
  <c r="AS30" i="60"/>
  <c r="BW38" i="60" s="1"/>
  <c r="BV38" i="60" s="1"/>
  <c r="AT30" i="60"/>
  <c r="AQ31" i="60"/>
  <c r="AP45" i="60"/>
  <c r="AN45" i="60"/>
  <c r="CA25" i="60" s="1"/>
  <c r="BZ25" i="60" s="1"/>
  <c r="AO45" i="60"/>
  <c r="CD25" i="60" s="1"/>
  <c r="CC25" i="60" s="1"/>
  <c r="AM46" i="60"/>
  <c r="BH12" i="60"/>
  <c r="BM84" i="60" s="1"/>
  <c r="BL84" i="60" s="1"/>
  <c r="BI12" i="60"/>
  <c r="BP84" i="60" s="1"/>
  <c r="BO84" i="60" s="1"/>
  <c r="BJ12" i="60"/>
  <c r="BG13" i="60"/>
  <c r="AN77" i="60"/>
  <c r="CO25" i="60" s="1"/>
  <c r="CN25" i="60" s="1"/>
  <c r="AO77" i="60"/>
  <c r="CR25" i="60" s="1"/>
  <c r="CQ25" i="60" s="1"/>
  <c r="AP77" i="60"/>
  <c r="AM78" i="60"/>
  <c r="AJ44" i="60"/>
  <c r="CA12" i="60" s="1"/>
  <c r="BZ12" i="60" s="1"/>
  <c r="AK44" i="60"/>
  <c r="CD12" i="60" s="1"/>
  <c r="CC12" i="60" s="1"/>
  <c r="AL44" i="60"/>
  <c r="AI45" i="60"/>
  <c r="AO29" i="60"/>
  <c r="BW25" i="60" s="1"/>
  <c r="BV25" i="60" s="1"/>
  <c r="AP29" i="60"/>
  <c r="AN29" i="60"/>
  <c r="BT25" i="60" s="1"/>
  <c r="BS25" i="60" s="1"/>
  <c r="AM30" i="60"/>
  <c r="BH45" i="60"/>
  <c r="CA85" i="60" s="1"/>
  <c r="BZ85" i="60" s="1"/>
  <c r="BI45" i="60"/>
  <c r="CD85" i="60" s="1"/>
  <c r="CC85" i="60" s="1"/>
  <c r="BJ45" i="60"/>
  <c r="BG46" i="60"/>
  <c r="AR76" i="60"/>
  <c r="CO36" i="60" s="1"/>
  <c r="CN36" i="60" s="1"/>
  <c r="AS76" i="60"/>
  <c r="CR36" i="60" s="1"/>
  <c r="CQ36" i="60" s="1"/>
  <c r="AT76" i="60"/>
  <c r="AQ77" i="60"/>
  <c r="BB45" i="60"/>
  <c r="AZ45" i="60"/>
  <c r="CA61" i="60" s="1"/>
  <c r="BZ61" i="60" s="1"/>
  <c r="BA45" i="60"/>
  <c r="CD61" i="60" s="1"/>
  <c r="CC61" i="60" s="1"/>
  <c r="AY46" i="60"/>
  <c r="AK62" i="60"/>
  <c r="CK14" i="60" s="1"/>
  <c r="CJ14" i="60" s="1"/>
  <c r="AL62" i="60"/>
  <c r="AJ62" i="60"/>
  <c r="CH14" i="60" s="1"/>
  <c r="CG14" i="60" s="1"/>
  <c r="AI63" i="60"/>
  <c r="AK28" i="60"/>
  <c r="BW12" i="60" s="1"/>
  <c r="BV12" i="60" s="1"/>
  <c r="AL28" i="60"/>
  <c r="AJ28" i="60"/>
  <c r="BT12" i="60" s="1"/>
  <c r="BS12" i="60" s="1"/>
  <c r="AI29" i="60"/>
  <c r="BI28" i="60"/>
  <c r="BW84" i="60" s="1"/>
  <c r="BV84" i="60" s="1"/>
  <c r="BJ28" i="60"/>
  <c r="BH28" i="60"/>
  <c r="BT84" i="60" s="1"/>
  <c r="BS84" i="60" s="1"/>
  <c r="BG29" i="60"/>
  <c r="BH61" i="60"/>
  <c r="CH85" i="60" s="1"/>
  <c r="CG85" i="60" s="1"/>
  <c r="BJ61" i="60"/>
  <c r="BI61" i="60"/>
  <c r="CK85" i="60" s="1"/>
  <c r="CJ85" i="60" s="1"/>
  <c r="BG62" i="60"/>
  <c r="AV45" i="60"/>
  <c r="CA49" i="60" s="1"/>
  <c r="BZ49" i="60" s="1"/>
  <c r="AW45" i="60"/>
  <c r="CD49" i="60" s="1"/>
  <c r="CC49" i="60" s="1"/>
  <c r="AX45" i="60"/>
  <c r="AU46" i="60"/>
  <c r="AW29" i="60"/>
  <c r="BW49" i="60" s="1"/>
  <c r="BV49" i="60" s="1"/>
  <c r="AX29" i="60"/>
  <c r="AV29" i="60"/>
  <c r="BT49" i="60" s="1"/>
  <c r="BS49" i="60" s="1"/>
  <c r="AU30" i="60"/>
  <c r="BE28" i="60"/>
  <c r="BW72" i="60" s="1"/>
  <c r="BV72" i="60" s="1"/>
  <c r="BF28" i="60"/>
  <c r="BD28" i="60"/>
  <c r="BT72" i="60" s="1"/>
  <c r="BS72" i="60" s="1"/>
  <c r="BC29" i="60"/>
  <c r="BD14" i="60"/>
  <c r="BM74" i="60" s="1"/>
  <c r="BL74" i="60" s="1"/>
  <c r="BE14" i="60"/>
  <c r="BP74" i="60" s="1"/>
  <c r="BO74" i="60" s="1"/>
  <c r="BF14" i="60"/>
  <c r="BC15" i="60"/>
  <c r="AO61" i="60"/>
  <c r="CK25" i="60" s="1"/>
  <c r="CJ25" i="60" s="1"/>
  <c r="AP61" i="60"/>
  <c r="AN61" i="60"/>
  <c r="CH25" i="60" s="1"/>
  <c r="CG25" i="60" s="1"/>
  <c r="AM62" i="60"/>
  <c r="AS60" i="60"/>
  <c r="CK36" i="60" s="1"/>
  <c r="CJ36" i="60" s="1"/>
  <c r="AT60" i="60"/>
  <c r="AR60" i="60"/>
  <c r="CH36" i="60" s="1"/>
  <c r="CG36" i="60" s="1"/>
  <c r="AQ61" i="60"/>
  <c r="BE60" i="60"/>
  <c r="CK72" i="60" s="1"/>
  <c r="CJ72" i="60" s="1"/>
  <c r="BF60" i="60"/>
  <c r="BD60" i="60"/>
  <c r="CH72" i="60" s="1"/>
  <c r="CG72" i="60" s="1"/>
  <c r="BC61" i="60"/>
  <c r="BA29" i="60"/>
  <c r="BW61" i="60" s="1"/>
  <c r="BV61" i="60" s="1"/>
  <c r="BB29" i="60"/>
  <c r="AZ29" i="60"/>
  <c r="BT61" i="60" s="1"/>
  <c r="BS61" i="60" s="1"/>
  <c r="AY30" i="60"/>
  <c r="AV60" i="60"/>
  <c r="CH48" i="60" s="1"/>
  <c r="CG48" i="60" s="1"/>
  <c r="AW60" i="60"/>
  <c r="CK48" i="60" s="1"/>
  <c r="CJ48" i="60" s="1"/>
  <c r="AX60" i="60"/>
  <c r="AU61" i="60"/>
  <c r="BD29" i="59"/>
  <c r="BT73" i="59" s="1"/>
  <c r="BS73" i="59" s="1"/>
  <c r="BE29" i="59"/>
  <c r="BW73" i="59" s="1"/>
  <c r="BV73" i="59" s="1"/>
  <c r="BF29" i="59"/>
  <c r="BC30" i="59"/>
  <c r="AV45" i="59"/>
  <c r="CA49" i="59" s="1"/>
  <c r="BZ49" i="59" s="1"/>
  <c r="AW45" i="59"/>
  <c r="CD49" i="59" s="1"/>
  <c r="CC49" i="59" s="1"/>
  <c r="AX45" i="59"/>
  <c r="AU46" i="59"/>
  <c r="AJ29" i="59"/>
  <c r="BT13" i="59" s="1"/>
  <c r="BS13" i="59" s="1"/>
  <c r="AK29" i="59"/>
  <c r="BW13" i="59" s="1"/>
  <c r="BV13" i="59" s="1"/>
  <c r="AL29" i="59"/>
  <c r="AI30" i="59"/>
  <c r="AJ60" i="59"/>
  <c r="CH12" i="59" s="1"/>
  <c r="CG12" i="59" s="1"/>
  <c r="AK60" i="59"/>
  <c r="CK12" i="59" s="1"/>
  <c r="CJ12" i="59" s="1"/>
  <c r="AL60" i="59"/>
  <c r="AI61" i="59"/>
  <c r="AZ46" i="59"/>
  <c r="CA62" i="59" s="1"/>
  <c r="BZ62" i="59" s="1"/>
  <c r="BA46" i="59"/>
  <c r="CD62" i="59" s="1"/>
  <c r="CC62" i="59" s="1"/>
  <c r="BB46" i="59"/>
  <c r="AY47" i="59"/>
  <c r="AO61" i="59"/>
  <c r="CK25" i="59" s="1"/>
  <c r="CJ25" i="59" s="1"/>
  <c r="AP61" i="59"/>
  <c r="AN61" i="59"/>
  <c r="CH25" i="59" s="1"/>
  <c r="CG25" i="59" s="1"/>
  <c r="AM62" i="59"/>
  <c r="AJ45" i="59"/>
  <c r="CA13" i="59" s="1"/>
  <c r="BZ13" i="59" s="1"/>
  <c r="AK45" i="59"/>
  <c r="CD13" i="59" s="1"/>
  <c r="CC13" i="59" s="1"/>
  <c r="AL45" i="59"/>
  <c r="AI46" i="59"/>
  <c r="AJ76" i="59"/>
  <c r="CO12" i="59" s="1"/>
  <c r="CN12" i="59" s="1"/>
  <c r="AK76" i="59"/>
  <c r="CR12" i="59" s="1"/>
  <c r="CQ12" i="59" s="1"/>
  <c r="AL76" i="59"/>
  <c r="AI77" i="59"/>
  <c r="AZ62" i="59"/>
  <c r="CH62" i="59" s="1"/>
  <c r="CG62" i="59" s="1"/>
  <c r="BA62" i="59"/>
  <c r="CK62" i="59" s="1"/>
  <c r="CJ62" i="59" s="1"/>
  <c r="BB62" i="59"/>
  <c r="AY63" i="59"/>
  <c r="BB13" i="59"/>
  <c r="AZ13" i="59"/>
  <c r="BM61" i="59" s="1"/>
  <c r="BL61" i="59" s="1"/>
  <c r="BA13" i="59"/>
  <c r="BP61" i="59" s="1"/>
  <c r="BO61" i="59" s="1"/>
  <c r="AY14" i="59"/>
  <c r="AN44" i="59"/>
  <c r="CA24" i="59" s="1"/>
  <c r="BZ24" i="59" s="1"/>
  <c r="AO44" i="59"/>
  <c r="CD24" i="59" s="1"/>
  <c r="CC24" i="59" s="1"/>
  <c r="AP44" i="59"/>
  <c r="AM45" i="59"/>
  <c r="BH60" i="59"/>
  <c r="CH84" i="59" s="1"/>
  <c r="CG84" i="59" s="1"/>
  <c r="BI60" i="59"/>
  <c r="CK84" i="59" s="1"/>
  <c r="CJ84" i="59" s="1"/>
  <c r="BJ60" i="59"/>
  <c r="BG61" i="59"/>
  <c r="AR48" i="59"/>
  <c r="CA40" i="59" s="1"/>
  <c r="BZ40" i="59" s="1"/>
  <c r="AS48" i="59"/>
  <c r="CD40" i="59" s="1"/>
  <c r="CC40" i="59" s="1"/>
  <c r="AT48" i="59"/>
  <c r="AQ49" i="59"/>
  <c r="AR28" i="59"/>
  <c r="BT36" i="59" s="1"/>
  <c r="BS36" i="59" s="1"/>
  <c r="AS28" i="59"/>
  <c r="BW36" i="59" s="1"/>
  <c r="BV36" i="59" s="1"/>
  <c r="AT28" i="59"/>
  <c r="AQ29" i="59"/>
  <c r="AN29" i="59"/>
  <c r="BT25" i="59" s="1"/>
  <c r="BS25" i="59" s="1"/>
  <c r="AO29" i="59"/>
  <c r="BW25" i="59" s="1"/>
  <c r="BV25" i="59" s="1"/>
  <c r="AP29" i="59"/>
  <c r="AM30" i="59"/>
  <c r="AZ29" i="59"/>
  <c r="BT61" i="59" s="1"/>
  <c r="BS61" i="59" s="1"/>
  <c r="BA29" i="59"/>
  <c r="BW61" i="59" s="1"/>
  <c r="BV61" i="59" s="1"/>
  <c r="BB29" i="59"/>
  <c r="AY30" i="59"/>
  <c r="AO76" i="59"/>
  <c r="CR24" i="59" s="1"/>
  <c r="CQ24" i="59" s="1"/>
  <c r="AP76" i="59"/>
  <c r="AN76" i="59"/>
  <c r="CO24" i="59" s="1"/>
  <c r="CN24" i="59" s="1"/>
  <c r="AM77" i="59"/>
  <c r="AR77" i="59"/>
  <c r="CO37" i="59" s="1"/>
  <c r="CN37" i="59" s="1"/>
  <c r="AS77" i="59"/>
  <c r="CR37" i="59" s="1"/>
  <c r="CQ37" i="59" s="1"/>
  <c r="AT77" i="59"/>
  <c r="AQ78" i="59"/>
  <c r="AS60" i="59"/>
  <c r="CK36" i="59" s="1"/>
  <c r="CJ36" i="59" s="1"/>
  <c r="AT60" i="59"/>
  <c r="AR60" i="59"/>
  <c r="CH36" i="59" s="1"/>
  <c r="CG36" i="59" s="1"/>
  <c r="AQ61" i="59"/>
  <c r="AV61" i="59"/>
  <c r="CH49" i="59" s="1"/>
  <c r="CG49" i="59" s="1"/>
  <c r="AX61" i="59"/>
  <c r="AW61" i="59"/>
  <c r="CK49" i="59" s="1"/>
  <c r="CJ49" i="59" s="1"/>
  <c r="AU62" i="59"/>
  <c r="AV12" i="59"/>
  <c r="BM48" i="59" s="1"/>
  <c r="BL48" i="59" s="1"/>
  <c r="AW12" i="59"/>
  <c r="BP48" i="59" s="1"/>
  <c r="BO48" i="59" s="1"/>
  <c r="AX12" i="59"/>
  <c r="AU13" i="59"/>
  <c r="AR14" i="59"/>
  <c r="BM38" i="59" s="1"/>
  <c r="BL38" i="59" s="1"/>
  <c r="AS14" i="59"/>
  <c r="BP38" i="59" s="1"/>
  <c r="BO38" i="59" s="1"/>
  <c r="AT14" i="59"/>
  <c r="AQ15" i="59"/>
  <c r="AV28" i="59"/>
  <c r="BT48" i="59" s="1"/>
  <c r="BS48" i="59" s="1"/>
  <c r="AW28" i="59"/>
  <c r="BW48" i="59" s="1"/>
  <c r="BV48" i="59" s="1"/>
  <c r="AX28" i="59"/>
  <c r="AU29" i="59"/>
  <c r="BH29" i="59"/>
  <c r="BT85" i="59" s="1"/>
  <c r="BS85" i="59" s="1"/>
  <c r="BI29" i="59"/>
  <c r="BW85" i="59" s="1"/>
  <c r="BV85" i="59" s="1"/>
  <c r="BJ29" i="59"/>
  <c r="BG30" i="59"/>
  <c r="BH44" i="59"/>
  <c r="CA84" i="59" s="1"/>
  <c r="BZ84" i="59" s="1"/>
  <c r="BI44" i="59"/>
  <c r="CD84" i="59" s="1"/>
  <c r="CC84" i="59" s="1"/>
  <c r="BJ44" i="59"/>
  <c r="BG45" i="59"/>
  <c r="BC13" i="59"/>
  <c r="BD12" i="59"/>
  <c r="BM72" i="59" s="1"/>
  <c r="BL72" i="59" s="1"/>
  <c r="BE12" i="59"/>
  <c r="BP72" i="59" s="1"/>
  <c r="BO72" i="59" s="1"/>
  <c r="BF12" i="59"/>
  <c r="BD44" i="59"/>
  <c r="CA72" i="59" s="1"/>
  <c r="BZ72" i="59" s="1"/>
  <c r="BE44" i="59"/>
  <c r="CD72" i="59" s="1"/>
  <c r="CC72" i="59" s="1"/>
  <c r="BF44" i="59"/>
  <c r="BC45" i="59"/>
  <c r="BH14" i="59"/>
  <c r="BM86" i="59" s="1"/>
  <c r="BL86" i="59" s="1"/>
  <c r="BI14" i="59"/>
  <c r="BP86" i="59" s="1"/>
  <c r="BO86" i="59" s="1"/>
  <c r="BJ14" i="59"/>
  <c r="BG15" i="59"/>
  <c r="BD61" i="59"/>
  <c r="CH73" i="59" s="1"/>
  <c r="CG73" i="59" s="1"/>
  <c r="BE61" i="59"/>
  <c r="CK73" i="59" s="1"/>
  <c r="CJ73" i="59" s="1"/>
  <c r="BF61" i="59"/>
  <c r="BC62" i="59"/>
  <c r="AR77" i="58"/>
  <c r="CO37" i="58" s="1"/>
  <c r="CN37" i="58" s="1"/>
  <c r="AS77" i="58"/>
  <c r="CR37" i="58" s="1"/>
  <c r="CQ37" i="58" s="1"/>
  <c r="AT77" i="58"/>
  <c r="AQ78" i="58"/>
  <c r="BD60" i="58"/>
  <c r="CH72" i="58" s="1"/>
  <c r="CG72" i="58" s="1"/>
  <c r="BE60" i="58"/>
  <c r="CK72" i="58" s="1"/>
  <c r="CJ72" i="58" s="1"/>
  <c r="BF60" i="58"/>
  <c r="BC61" i="58"/>
  <c r="AJ45" i="58"/>
  <c r="CA13" i="58" s="1"/>
  <c r="BZ13" i="58" s="1"/>
  <c r="AK45" i="58"/>
  <c r="CD13" i="58" s="1"/>
  <c r="CC13" i="58" s="1"/>
  <c r="AL45" i="58"/>
  <c r="AI46" i="58"/>
  <c r="AN44" i="58"/>
  <c r="CA24" i="58" s="1"/>
  <c r="BZ24" i="58" s="1"/>
  <c r="AO44" i="58"/>
  <c r="CD24" i="58" s="1"/>
  <c r="CC24" i="58" s="1"/>
  <c r="AP44" i="58"/>
  <c r="AM45" i="58"/>
  <c r="AV61" i="58"/>
  <c r="CH49" i="58" s="1"/>
  <c r="CG49" i="58" s="1"/>
  <c r="AX61" i="58"/>
  <c r="AW61" i="58"/>
  <c r="CK49" i="58" s="1"/>
  <c r="CJ49" i="58" s="1"/>
  <c r="AU62" i="58"/>
  <c r="AJ28" i="58"/>
  <c r="BT12" i="58" s="1"/>
  <c r="BS12" i="58" s="1"/>
  <c r="AK28" i="58"/>
  <c r="BW12" i="58" s="1"/>
  <c r="BV12" i="58" s="1"/>
  <c r="AL28" i="58"/>
  <c r="AI29" i="58"/>
  <c r="AZ45" i="58"/>
  <c r="CA61" i="58" s="1"/>
  <c r="BZ61" i="58" s="1"/>
  <c r="BA45" i="58"/>
  <c r="CD61" i="58" s="1"/>
  <c r="CC61" i="58" s="1"/>
  <c r="BB45" i="58"/>
  <c r="AY46" i="58"/>
  <c r="AN77" i="58"/>
  <c r="CO25" i="58" s="1"/>
  <c r="CN25" i="58" s="1"/>
  <c r="AO77" i="58"/>
  <c r="CR25" i="58" s="1"/>
  <c r="CQ25" i="58" s="1"/>
  <c r="AP77" i="58"/>
  <c r="AM78" i="58"/>
  <c r="BH60" i="58"/>
  <c r="CH84" i="58" s="1"/>
  <c r="CG84" i="58" s="1"/>
  <c r="BI60" i="58"/>
  <c r="CK84" i="58" s="1"/>
  <c r="CJ84" i="58" s="1"/>
  <c r="BJ60" i="58"/>
  <c r="BG61" i="58"/>
  <c r="AR60" i="58"/>
  <c r="CH36" i="58" s="1"/>
  <c r="CG36" i="58" s="1"/>
  <c r="AS60" i="58"/>
  <c r="CK36" i="58" s="1"/>
  <c r="CJ36" i="58" s="1"/>
  <c r="AT60" i="58"/>
  <c r="AQ61" i="58"/>
  <c r="AO62" i="58"/>
  <c r="CK26" i="58" s="1"/>
  <c r="CJ26" i="58" s="1"/>
  <c r="AP62" i="58"/>
  <c r="AN62" i="58"/>
  <c r="CH26" i="58" s="1"/>
  <c r="CG26" i="58" s="1"/>
  <c r="AM63" i="58"/>
  <c r="AJ61" i="58"/>
  <c r="CH13" i="58" s="1"/>
  <c r="CG13" i="58" s="1"/>
  <c r="AL61" i="58"/>
  <c r="AK61" i="58"/>
  <c r="CK13" i="58" s="1"/>
  <c r="CJ13" i="58" s="1"/>
  <c r="AI62" i="58"/>
  <c r="AS28" i="58"/>
  <c r="BW36" i="58" s="1"/>
  <c r="BV36" i="58" s="1"/>
  <c r="AT28" i="58"/>
  <c r="AR28" i="58"/>
  <c r="BT36" i="58" s="1"/>
  <c r="BS36" i="58" s="1"/>
  <c r="AQ29" i="58"/>
  <c r="BH14" i="58"/>
  <c r="BM86" i="58" s="1"/>
  <c r="BL86" i="58" s="1"/>
  <c r="BI14" i="58"/>
  <c r="BP86" i="58" s="1"/>
  <c r="BO86" i="58" s="1"/>
  <c r="BJ14" i="58"/>
  <c r="BG15" i="58"/>
  <c r="BH28" i="58"/>
  <c r="BT84" i="58" s="1"/>
  <c r="BS84" i="58" s="1"/>
  <c r="BI28" i="58"/>
  <c r="BW84" i="58" s="1"/>
  <c r="BV84" i="58" s="1"/>
  <c r="BJ28" i="58"/>
  <c r="BG29" i="58"/>
  <c r="BB60" i="58"/>
  <c r="AZ60" i="58"/>
  <c r="CH60" i="58" s="1"/>
  <c r="CG60" i="58" s="1"/>
  <c r="BA60" i="58"/>
  <c r="CK60" i="58" s="1"/>
  <c r="CJ60" i="58" s="1"/>
  <c r="AY61" i="58"/>
  <c r="BE28" i="58"/>
  <c r="BW72" i="58" s="1"/>
  <c r="BV72" i="58" s="1"/>
  <c r="BF28" i="58"/>
  <c r="BD28" i="58"/>
  <c r="BT72" i="58" s="1"/>
  <c r="BS72" i="58" s="1"/>
  <c r="BC29" i="58"/>
  <c r="AN28" i="58"/>
  <c r="BT24" i="58" s="1"/>
  <c r="BS24" i="58" s="1"/>
  <c r="AO28" i="58"/>
  <c r="BW24" i="58" s="1"/>
  <c r="BV24" i="58" s="1"/>
  <c r="AP28" i="58"/>
  <c r="AM29" i="58"/>
  <c r="BD44" i="58"/>
  <c r="CA72" i="58" s="1"/>
  <c r="BZ72" i="58" s="1"/>
  <c r="BE44" i="58"/>
  <c r="CD72" i="58" s="1"/>
  <c r="CC72" i="58" s="1"/>
  <c r="BF44" i="58"/>
  <c r="BC45" i="58"/>
  <c r="AT45" i="58"/>
  <c r="AR45" i="58"/>
  <c r="CA37" i="58" s="1"/>
  <c r="BZ37" i="58" s="1"/>
  <c r="AS45" i="58"/>
  <c r="CD37" i="58" s="1"/>
  <c r="CC37" i="58" s="1"/>
  <c r="AQ46" i="58"/>
  <c r="AJ78" i="58"/>
  <c r="CO14" i="58" s="1"/>
  <c r="CN14" i="58" s="1"/>
  <c r="AK78" i="58"/>
  <c r="CR14" i="58" s="1"/>
  <c r="CQ14" i="58" s="1"/>
  <c r="AL78" i="58"/>
  <c r="AI79" i="58"/>
  <c r="AV46" i="58"/>
  <c r="CA50" i="58" s="1"/>
  <c r="BZ50" i="58" s="1"/>
  <c r="AW46" i="58"/>
  <c r="CD50" i="58" s="1"/>
  <c r="CC50" i="58" s="1"/>
  <c r="AX46" i="58"/>
  <c r="AU47" i="58"/>
  <c r="AZ29" i="58"/>
  <c r="BT61" i="58" s="1"/>
  <c r="BS61" i="58" s="1"/>
  <c r="BA29" i="58"/>
  <c r="BW61" i="58" s="1"/>
  <c r="BV61" i="58" s="1"/>
  <c r="BB29" i="58"/>
  <c r="AY30" i="58"/>
  <c r="AW28" i="57"/>
  <c r="BW48" i="57" s="1"/>
  <c r="BV48" i="57" s="1"/>
  <c r="AV28" i="57"/>
  <c r="BT48" i="57" s="1"/>
  <c r="BS48" i="57" s="1"/>
  <c r="AX28" i="57"/>
  <c r="AU29" i="57"/>
  <c r="AJ77" i="57"/>
  <c r="CO13" i="57" s="1"/>
  <c r="CN13" i="57" s="1"/>
  <c r="AK77" i="57"/>
  <c r="CR13" i="57" s="1"/>
  <c r="CQ13" i="57" s="1"/>
  <c r="AL77" i="57"/>
  <c r="AI78" i="57"/>
  <c r="BD28" i="57"/>
  <c r="BT72" i="57" s="1"/>
  <c r="BS72" i="57" s="1"/>
  <c r="BE28" i="57"/>
  <c r="BW72" i="57" s="1"/>
  <c r="BV72" i="57" s="1"/>
  <c r="BF28" i="57"/>
  <c r="BC29" i="57"/>
  <c r="AJ60" i="57"/>
  <c r="CH12" i="57" s="1"/>
  <c r="CG12" i="57" s="1"/>
  <c r="AK60" i="57"/>
  <c r="CK12" i="57" s="1"/>
  <c r="CJ12" i="57" s="1"/>
  <c r="AL60" i="57"/>
  <c r="AI61" i="57"/>
  <c r="BI61" i="57"/>
  <c r="CK85" i="57" s="1"/>
  <c r="CJ85" i="57" s="1"/>
  <c r="BJ61" i="57"/>
  <c r="BH61" i="57"/>
  <c r="CH85" i="57" s="1"/>
  <c r="CG85" i="57" s="1"/>
  <c r="BG62" i="57"/>
  <c r="AN77" i="57"/>
  <c r="CO25" i="57" s="1"/>
  <c r="CN25" i="57" s="1"/>
  <c r="AO77" i="57"/>
  <c r="CR25" i="57" s="1"/>
  <c r="CQ25" i="57" s="1"/>
  <c r="AP77" i="57"/>
  <c r="AM78" i="57"/>
  <c r="BH46" i="57"/>
  <c r="CA86" i="57" s="1"/>
  <c r="BZ86" i="57" s="1"/>
  <c r="BG47" i="57"/>
  <c r="BI46" i="57"/>
  <c r="CD86" i="57" s="1"/>
  <c r="CC86" i="57" s="1"/>
  <c r="BJ46" i="57"/>
  <c r="AV60" i="57"/>
  <c r="CH48" i="57" s="1"/>
  <c r="CG48" i="57" s="1"/>
  <c r="AX60" i="57"/>
  <c r="AW60" i="57"/>
  <c r="CK48" i="57" s="1"/>
  <c r="CJ48" i="57" s="1"/>
  <c r="AU61" i="57"/>
  <c r="AZ15" i="57"/>
  <c r="BM63" i="57" s="1"/>
  <c r="BL63" i="57" s="1"/>
  <c r="BA15" i="57"/>
  <c r="BP63" i="57" s="1"/>
  <c r="BO63" i="57" s="1"/>
  <c r="BB15" i="57"/>
  <c r="AY16" i="57"/>
  <c r="AO30" i="57"/>
  <c r="BW26" i="57" s="1"/>
  <c r="BV26" i="57" s="1"/>
  <c r="AN30" i="57"/>
  <c r="BT26" i="57" s="1"/>
  <c r="BS26" i="57" s="1"/>
  <c r="AP30" i="57"/>
  <c r="AM31" i="57"/>
  <c r="AZ29" i="57"/>
  <c r="BT61" i="57" s="1"/>
  <c r="BS61" i="57" s="1"/>
  <c r="BB29" i="57"/>
  <c r="BA29" i="57"/>
  <c r="BW61" i="57" s="1"/>
  <c r="BV61" i="57" s="1"/>
  <c r="AY30" i="57"/>
  <c r="BD12" i="57"/>
  <c r="BM72" i="57" s="1"/>
  <c r="BL72" i="57" s="1"/>
  <c r="BE12" i="57"/>
  <c r="BP72" i="57" s="1"/>
  <c r="BO72" i="57" s="1"/>
  <c r="BF12" i="57"/>
  <c r="BC13" i="57"/>
  <c r="AR45" i="57"/>
  <c r="CA37" i="57" s="1"/>
  <c r="BZ37" i="57" s="1"/>
  <c r="AS45" i="57"/>
  <c r="CD37" i="57" s="1"/>
  <c r="CC37" i="57" s="1"/>
  <c r="AT45" i="57"/>
  <c r="AQ46" i="57"/>
  <c r="AJ45" i="57"/>
  <c r="CA13" i="57" s="1"/>
  <c r="BZ13" i="57" s="1"/>
  <c r="AK45" i="57"/>
  <c r="CD13" i="57" s="1"/>
  <c r="CC13" i="57" s="1"/>
  <c r="AL45" i="57"/>
  <c r="AI46" i="57"/>
  <c r="BH12" i="57"/>
  <c r="BM84" i="57" s="1"/>
  <c r="BL84" i="57" s="1"/>
  <c r="BI12" i="57"/>
  <c r="BP84" i="57" s="1"/>
  <c r="BO84" i="57" s="1"/>
  <c r="BJ12" i="57"/>
  <c r="BG13" i="57"/>
  <c r="AU45" i="57"/>
  <c r="AV44" i="57"/>
  <c r="CA48" i="57" s="1"/>
  <c r="BZ48" i="57" s="1"/>
  <c r="AW44" i="57"/>
  <c r="CD48" i="57" s="1"/>
  <c r="CC48" i="57" s="1"/>
  <c r="AX44" i="57"/>
  <c r="AS29" i="57"/>
  <c r="BW37" i="57" s="1"/>
  <c r="BV37" i="57" s="1"/>
  <c r="AT29" i="57"/>
  <c r="AR29" i="57"/>
  <c r="BT37" i="57" s="1"/>
  <c r="BS37" i="57" s="1"/>
  <c r="AQ30" i="57"/>
  <c r="AS60" i="57"/>
  <c r="CK36" i="57" s="1"/>
  <c r="CJ36" i="57" s="1"/>
  <c r="AT60" i="57"/>
  <c r="AR60" i="57"/>
  <c r="CH36" i="57" s="1"/>
  <c r="CG36" i="57" s="1"/>
  <c r="AQ61" i="57"/>
  <c r="AK28" i="57"/>
  <c r="BW12" i="57" s="1"/>
  <c r="BV12" i="57" s="1"/>
  <c r="AJ28" i="57"/>
  <c r="BT12" i="57" s="1"/>
  <c r="BS12" i="57" s="1"/>
  <c r="AL28" i="57"/>
  <c r="AI29" i="57"/>
  <c r="AN46" i="57"/>
  <c r="CA26" i="57" s="1"/>
  <c r="BZ26" i="57" s="1"/>
  <c r="AM47" i="57"/>
  <c r="AO46" i="57"/>
  <c r="CD26" i="57" s="1"/>
  <c r="CC26" i="57" s="1"/>
  <c r="AP46" i="57"/>
  <c r="AP60" i="57"/>
  <c r="AO60" i="57"/>
  <c r="CK24" i="57" s="1"/>
  <c r="CJ24" i="57" s="1"/>
  <c r="AN60" i="57"/>
  <c r="CH24" i="57" s="1"/>
  <c r="CG24" i="57" s="1"/>
  <c r="AM61" i="57"/>
  <c r="AR76" i="57"/>
  <c r="CO36" i="57" s="1"/>
  <c r="CN36" i="57" s="1"/>
  <c r="AS76" i="57"/>
  <c r="CR36" i="57" s="1"/>
  <c r="CQ36" i="57" s="1"/>
  <c r="AT76" i="57"/>
  <c r="AQ77" i="57"/>
  <c r="BD61" i="57"/>
  <c r="CH73" i="57" s="1"/>
  <c r="CG73" i="57" s="1"/>
  <c r="BE61" i="57"/>
  <c r="CK73" i="57" s="1"/>
  <c r="CJ73" i="57" s="1"/>
  <c r="BF61" i="57"/>
  <c r="BC62" i="57"/>
  <c r="BD45" i="57"/>
  <c r="CA73" i="57" s="1"/>
  <c r="BZ73" i="57" s="1"/>
  <c r="BE45" i="57"/>
  <c r="CD73" i="57" s="1"/>
  <c r="CC73" i="57" s="1"/>
  <c r="BF45" i="57"/>
  <c r="BC46" i="57"/>
  <c r="BA61" i="57"/>
  <c r="CK61" i="57" s="1"/>
  <c r="CJ61" i="57" s="1"/>
  <c r="AZ61" i="57"/>
  <c r="CH61" i="57" s="1"/>
  <c r="CG61" i="57" s="1"/>
  <c r="BB61" i="57"/>
  <c r="AY62" i="57"/>
  <c r="BI28" i="57"/>
  <c r="BW84" i="57" s="1"/>
  <c r="BV84" i="57" s="1"/>
  <c r="BH28" i="57"/>
  <c r="BT84" i="57" s="1"/>
  <c r="BS84" i="57" s="1"/>
  <c r="BJ28" i="57"/>
  <c r="BG29" i="57"/>
  <c r="AN14" i="56"/>
  <c r="BM26" i="56" s="1"/>
  <c r="BL26" i="56" s="1"/>
  <c r="AO14" i="56"/>
  <c r="BP26" i="56" s="1"/>
  <c r="BO26" i="56" s="1"/>
  <c r="AP14" i="56"/>
  <c r="AM15" i="56"/>
  <c r="AN28" i="56"/>
  <c r="BT24" i="56" s="1"/>
  <c r="BS24" i="56" s="1"/>
  <c r="AO28" i="56"/>
  <c r="BW24" i="56" s="1"/>
  <c r="BV24" i="56" s="1"/>
  <c r="AP28" i="56"/>
  <c r="AM29" i="56"/>
  <c r="AR77" i="56"/>
  <c r="CO37" i="56" s="1"/>
  <c r="CN37" i="56" s="1"/>
  <c r="AS77" i="56"/>
  <c r="CR37" i="56" s="1"/>
  <c r="CQ37" i="56" s="1"/>
  <c r="AT77" i="56"/>
  <c r="AQ78" i="56"/>
  <c r="BD60" i="56"/>
  <c r="CH72" i="56" s="1"/>
  <c r="CG72" i="56" s="1"/>
  <c r="BE60" i="56"/>
  <c r="CK72" i="56" s="1"/>
  <c r="CJ72" i="56" s="1"/>
  <c r="BF60" i="56"/>
  <c r="BC61" i="56"/>
  <c r="BA61" i="56"/>
  <c r="CK61" i="56" s="1"/>
  <c r="CJ61" i="56" s="1"/>
  <c r="BB61" i="56"/>
  <c r="AZ61" i="56"/>
  <c r="CH61" i="56" s="1"/>
  <c r="CG61" i="56" s="1"/>
  <c r="AY62" i="56"/>
  <c r="AL28" i="56"/>
  <c r="AJ28" i="56"/>
  <c r="BT12" i="56" s="1"/>
  <c r="BS12" i="56" s="1"/>
  <c r="AK28" i="56"/>
  <c r="BW12" i="56" s="1"/>
  <c r="BV12" i="56" s="1"/>
  <c r="AI29" i="56"/>
  <c r="BH13" i="56"/>
  <c r="BM85" i="56" s="1"/>
  <c r="BL85" i="56" s="1"/>
  <c r="BI13" i="56"/>
  <c r="BP85" i="56" s="1"/>
  <c r="BO85" i="56" s="1"/>
  <c r="BJ13" i="56"/>
  <c r="BG14" i="56"/>
  <c r="BE29" i="56"/>
  <c r="BW73" i="56" s="1"/>
  <c r="BV73" i="56" s="1"/>
  <c r="BD29" i="56"/>
  <c r="BT73" i="56" s="1"/>
  <c r="BS73" i="56" s="1"/>
  <c r="BF29" i="56"/>
  <c r="BC30" i="56"/>
  <c r="BD44" i="56"/>
  <c r="CA72" i="56" s="1"/>
  <c r="BZ72" i="56" s="1"/>
  <c r="BE44" i="56"/>
  <c r="CD72" i="56" s="1"/>
  <c r="CC72" i="56" s="1"/>
  <c r="BF44" i="56"/>
  <c r="BC45" i="56"/>
  <c r="AN77" i="56"/>
  <c r="CO25" i="56" s="1"/>
  <c r="CN25" i="56" s="1"/>
  <c r="AO77" i="56"/>
  <c r="CR25" i="56" s="1"/>
  <c r="CQ25" i="56" s="1"/>
  <c r="AP77" i="56"/>
  <c r="AM78" i="56"/>
  <c r="BH44" i="56"/>
  <c r="CA84" i="56" s="1"/>
  <c r="BZ84" i="56" s="1"/>
  <c r="BI44" i="56"/>
  <c r="CD84" i="56" s="1"/>
  <c r="CC84" i="56" s="1"/>
  <c r="BJ44" i="56"/>
  <c r="BG45" i="56"/>
  <c r="AR45" i="56"/>
  <c r="CA37" i="56" s="1"/>
  <c r="BZ37" i="56" s="1"/>
  <c r="AS45" i="56"/>
  <c r="CD37" i="56" s="1"/>
  <c r="CC37" i="56" s="1"/>
  <c r="AT45" i="56"/>
  <c r="AQ46" i="56"/>
  <c r="AJ45" i="56"/>
  <c r="CA13" i="56" s="1"/>
  <c r="BZ13" i="56" s="1"/>
  <c r="AK45" i="56"/>
  <c r="CD13" i="56" s="1"/>
  <c r="CC13" i="56" s="1"/>
  <c r="AL45" i="56"/>
  <c r="AI46" i="56"/>
  <c r="AK77" i="56"/>
  <c r="CR13" i="56" s="1"/>
  <c r="CQ13" i="56" s="1"/>
  <c r="AL77" i="56"/>
  <c r="AJ77" i="56"/>
  <c r="CO13" i="56" s="1"/>
  <c r="CN13" i="56" s="1"/>
  <c r="AI78" i="56"/>
  <c r="AR61" i="56"/>
  <c r="CH37" i="56" s="1"/>
  <c r="CG37" i="56" s="1"/>
  <c r="AT61" i="56"/>
  <c r="AS61" i="56"/>
  <c r="CK37" i="56" s="1"/>
  <c r="CJ37" i="56" s="1"/>
  <c r="AQ62" i="56"/>
  <c r="AZ44" i="56"/>
  <c r="CA60" i="56" s="1"/>
  <c r="BZ60" i="56" s="1"/>
  <c r="BA44" i="56"/>
  <c r="CD60" i="56" s="1"/>
  <c r="CC60" i="56" s="1"/>
  <c r="BB44" i="56"/>
  <c r="AY45" i="56"/>
  <c r="AP60" i="56"/>
  <c r="AN60" i="56"/>
  <c r="CH24" i="56" s="1"/>
  <c r="CG24" i="56" s="1"/>
  <c r="AO60" i="56"/>
  <c r="CK24" i="56" s="1"/>
  <c r="CJ24" i="56" s="1"/>
  <c r="AM61" i="56"/>
  <c r="AV13" i="56"/>
  <c r="BM49" i="56" s="1"/>
  <c r="BL49" i="56" s="1"/>
  <c r="AW13" i="56"/>
  <c r="BP49" i="56" s="1"/>
  <c r="BO49" i="56" s="1"/>
  <c r="AX13" i="56"/>
  <c r="AU14" i="56"/>
  <c r="AZ12" i="56"/>
  <c r="BM60" i="56" s="1"/>
  <c r="BL60" i="56" s="1"/>
  <c r="BA12" i="56"/>
  <c r="BP60" i="56" s="1"/>
  <c r="BO60" i="56" s="1"/>
  <c r="BB12" i="56"/>
  <c r="AY13" i="56"/>
  <c r="BD14" i="56"/>
  <c r="BM74" i="56" s="1"/>
  <c r="BL74" i="56" s="1"/>
  <c r="BE14" i="56"/>
  <c r="BP74" i="56" s="1"/>
  <c r="BO74" i="56" s="1"/>
  <c r="BF14" i="56"/>
  <c r="BC15" i="56"/>
  <c r="BI29" i="56"/>
  <c r="BW85" i="56" s="1"/>
  <c r="BV85" i="56" s="1"/>
  <c r="BJ29" i="56"/>
  <c r="BH29" i="56"/>
  <c r="BT85" i="56" s="1"/>
  <c r="BS85" i="56" s="1"/>
  <c r="BG30" i="56"/>
  <c r="AZ29" i="56"/>
  <c r="BT61" i="56" s="1"/>
  <c r="BS61" i="56" s="1"/>
  <c r="BA29" i="56"/>
  <c r="BW61" i="56" s="1"/>
  <c r="BV61" i="56" s="1"/>
  <c r="BB29" i="56"/>
  <c r="AY30" i="56"/>
  <c r="AW29" i="56"/>
  <c r="BW49" i="56" s="1"/>
  <c r="BV49" i="56" s="1"/>
  <c r="AX29" i="56"/>
  <c r="AV29" i="56"/>
  <c r="BT49" i="56" s="1"/>
  <c r="BS49" i="56" s="1"/>
  <c r="AU30" i="56"/>
  <c r="AV47" i="56"/>
  <c r="CA51" i="56" s="1"/>
  <c r="BZ51" i="56" s="1"/>
  <c r="AW47" i="56"/>
  <c r="CD51" i="56" s="1"/>
  <c r="CC51" i="56" s="1"/>
  <c r="AX47" i="56"/>
  <c r="AU48" i="56"/>
  <c r="AJ60" i="56"/>
  <c r="CH12" i="56" s="1"/>
  <c r="CG12" i="56" s="1"/>
  <c r="AK60" i="56"/>
  <c r="CK12" i="56" s="1"/>
  <c r="CJ12" i="56" s="1"/>
  <c r="AL60" i="56"/>
  <c r="AI61" i="56"/>
  <c r="AV61" i="56"/>
  <c r="CH49" i="56" s="1"/>
  <c r="CG49" i="56" s="1"/>
  <c r="AX61" i="56"/>
  <c r="AW61" i="56"/>
  <c r="CK49" i="56" s="1"/>
  <c r="CJ49" i="56" s="1"/>
  <c r="AU62" i="56"/>
  <c r="AR12" i="56"/>
  <c r="BM36" i="56" s="1"/>
  <c r="BL36" i="56" s="1"/>
  <c r="AS12" i="56"/>
  <c r="BP36" i="56" s="1"/>
  <c r="BO36" i="56" s="1"/>
  <c r="AT12" i="56"/>
  <c r="AQ13" i="56"/>
  <c r="BH60" i="56"/>
  <c r="CH84" i="56" s="1"/>
  <c r="CG84" i="56" s="1"/>
  <c r="BI60" i="56"/>
  <c r="CK84" i="56" s="1"/>
  <c r="CJ84" i="56" s="1"/>
  <c r="BJ60" i="56"/>
  <c r="BG61" i="56"/>
  <c r="AS28" i="56"/>
  <c r="BW36" i="56" s="1"/>
  <c r="BV36" i="56" s="1"/>
  <c r="AR28" i="56"/>
  <c r="BT36" i="56" s="1"/>
  <c r="BS36" i="56" s="1"/>
  <c r="AT28" i="56"/>
  <c r="AQ29" i="56"/>
  <c r="AV60" i="55"/>
  <c r="CH48" i="55" s="1"/>
  <c r="CG48" i="55" s="1"/>
  <c r="AW60" i="55"/>
  <c r="CK48" i="55" s="1"/>
  <c r="CJ48" i="55" s="1"/>
  <c r="AX60" i="55"/>
  <c r="AU61" i="55"/>
  <c r="AW30" i="55"/>
  <c r="BW50" i="55" s="1"/>
  <c r="BV50" i="55" s="1"/>
  <c r="AX30" i="55"/>
  <c r="AV30" i="55"/>
  <c r="BT50" i="55" s="1"/>
  <c r="BS50" i="55" s="1"/>
  <c r="AU31" i="55"/>
  <c r="AN44" i="55"/>
  <c r="CA24" i="55" s="1"/>
  <c r="AO44" i="55"/>
  <c r="CD24" i="55" s="1"/>
  <c r="AP44" i="55"/>
  <c r="AM45" i="55"/>
  <c r="BB60" i="55"/>
  <c r="AZ60" i="55"/>
  <c r="CH60" i="55" s="1"/>
  <c r="CG60" i="55" s="1"/>
  <c r="BA60" i="55"/>
  <c r="CK60" i="55" s="1"/>
  <c r="CJ60" i="55" s="1"/>
  <c r="AY61" i="55"/>
  <c r="BE28" i="55"/>
  <c r="BW72" i="55" s="1"/>
  <c r="BV72" i="55" s="1"/>
  <c r="BF28" i="55"/>
  <c r="BD28" i="55"/>
  <c r="BT72" i="55" s="1"/>
  <c r="BS72" i="55" s="1"/>
  <c r="BC29" i="55"/>
  <c r="BH60" i="55"/>
  <c r="CH84" i="55" s="1"/>
  <c r="CG84" i="55" s="1"/>
  <c r="BI60" i="55"/>
  <c r="CK84" i="55" s="1"/>
  <c r="CJ84" i="55" s="1"/>
  <c r="BJ60" i="55"/>
  <c r="BG61" i="55"/>
  <c r="AR60" i="55"/>
  <c r="CH36" i="55" s="1"/>
  <c r="CG36" i="55" s="1"/>
  <c r="AS60" i="55"/>
  <c r="CK36" i="55" s="1"/>
  <c r="CJ36" i="55" s="1"/>
  <c r="AT60" i="55"/>
  <c r="AQ61" i="55"/>
  <c r="AT45" i="55"/>
  <c r="AR45" i="55"/>
  <c r="CA37" i="55" s="1"/>
  <c r="BZ37" i="55" s="1"/>
  <c r="AS45" i="55"/>
  <c r="CD37" i="55" s="1"/>
  <c r="CC37" i="55" s="1"/>
  <c r="AQ46" i="55"/>
  <c r="AZ45" i="55"/>
  <c r="CA61" i="55" s="1"/>
  <c r="BZ61" i="55" s="1"/>
  <c r="BA45" i="55"/>
  <c r="CD61" i="55" s="1"/>
  <c r="CC61" i="55" s="1"/>
  <c r="BB45" i="55"/>
  <c r="AY46" i="55"/>
  <c r="AP29" i="55"/>
  <c r="AN29" i="55"/>
  <c r="BT25" i="55" s="1"/>
  <c r="BS25" i="55" s="1"/>
  <c r="AO29" i="55"/>
  <c r="BW25" i="55" s="1"/>
  <c r="BV25" i="55" s="1"/>
  <c r="AM30" i="55"/>
  <c r="AN77" i="55"/>
  <c r="CO25" i="55" s="1"/>
  <c r="CN25" i="55" s="1"/>
  <c r="AO77" i="55"/>
  <c r="CR25" i="55" s="1"/>
  <c r="CQ25" i="55" s="1"/>
  <c r="AP77" i="55"/>
  <c r="AM78" i="55"/>
  <c r="BD60" i="55"/>
  <c r="CH72" i="55" s="1"/>
  <c r="CG72" i="55" s="1"/>
  <c r="BE60" i="55"/>
  <c r="CK72" i="55" s="1"/>
  <c r="CJ72" i="55" s="1"/>
  <c r="BF60" i="55"/>
  <c r="BC61" i="55"/>
  <c r="AJ77" i="55"/>
  <c r="CO13" i="55" s="1"/>
  <c r="CN13" i="55" s="1"/>
  <c r="AK77" i="55"/>
  <c r="CR13" i="55" s="1"/>
  <c r="CQ13" i="55" s="1"/>
  <c r="AL77" i="55"/>
  <c r="AI78" i="55"/>
  <c r="BH28" i="55"/>
  <c r="BT84" i="55" s="1"/>
  <c r="BS84" i="55" s="1"/>
  <c r="BJ28" i="55"/>
  <c r="BI28" i="55"/>
  <c r="BW84" i="55" s="1"/>
  <c r="BV84" i="55" s="1"/>
  <c r="BG29" i="55"/>
  <c r="BH14" i="55"/>
  <c r="BM86" i="55" s="1"/>
  <c r="BL86" i="55" s="1"/>
  <c r="BI14" i="55"/>
  <c r="BP86" i="55" s="1"/>
  <c r="BO86" i="55" s="1"/>
  <c r="BJ14" i="55"/>
  <c r="BG15" i="55"/>
  <c r="AS28" i="55"/>
  <c r="BW36" i="55" s="1"/>
  <c r="BV36" i="55" s="1"/>
  <c r="AT28" i="55"/>
  <c r="AR28" i="55"/>
  <c r="BT36" i="55" s="1"/>
  <c r="BS36" i="55" s="1"/>
  <c r="AQ29" i="55"/>
  <c r="AY31" i="55"/>
  <c r="AZ30" i="55"/>
  <c r="BT62" i="55" s="1"/>
  <c r="BS62" i="55" s="1"/>
  <c r="BA30" i="55"/>
  <c r="BW62" i="55" s="1"/>
  <c r="BV62" i="55" s="1"/>
  <c r="BB30" i="55"/>
  <c r="AR77" i="55"/>
  <c r="CO37" i="55" s="1"/>
  <c r="CN37" i="55" s="1"/>
  <c r="AS77" i="55"/>
  <c r="CR37" i="55" s="1"/>
  <c r="CQ37" i="55" s="1"/>
  <c r="AT77" i="55"/>
  <c r="AQ78" i="55"/>
  <c r="AK44" i="55"/>
  <c r="CD12" i="55" s="1"/>
  <c r="CC12" i="55" s="1"/>
  <c r="AL44" i="55"/>
  <c r="AJ44" i="55"/>
  <c r="CA12" i="55" s="1"/>
  <c r="BZ12" i="55" s="1"/>
  <c r="AI45" i="55"/>
  <c r="AV45" i="55"/>
  <c r="CA49" i="55" s="1"/>
  <c r="BZ49" i="55" s="1"/>
  <c r="AW45" i="55"/>
  <c r="CD49" i="55" s="1"/>
  <c r="CC49" i="55" s="1"/>
  <c r="AX45" i="55"/>
  <c r="AU46" i="55"/>
  <c r="BD44" i="55"/>
  <c r="CA72" i="55" s="1"/>
  <c r="BZ72" i="55" s="1"/>
  <c r="BE44" i="55"/>
  <c r="CD72" i="55" s="1"/>
  <c r="CC72" i="55" s="1"/>
  <c r="BF44" i="55"/>
  <c r="BC45" i="55"/>
  <c r="AJ61" i="55"/>
  <c r="CH13" i="55" s="1"/>
  <c r="CG13" i="55" s="1"/>
  <c r="AK61" i="55"/>
  <c r="CK13" i="55" s="1"/>
  <c r="CJ13" i="55" s="1"/>
  <c r="AL61" i="55"/>
  <c r="AI62" i="55"/>
  <c r="AJ28" i="55"/>
  <c r="BT12" i="55" s="1"/>
  <c r="BS12" i="55" s="1"/>
  <c r="AL28" i="55"/>
  <c r="AK28" i="55"/>
  <c r="BW12" i="55" s="1"/>
  <c r="BV12" i="55" s="1"/>
  <c r="AI29" i="55"/>
  <c r="BH12" i="54"/>
  <c r="BM84" i="54" s="1"/>
  <c r="BL84" i="54" s="1"/>
  <c r="BI12" i="54"/>
  <c r="BP84" i="54" s="1"/>
  <c r="BO84" i="54" s="1"/>
  <c r="BJ12" i="54"/>
  <c r="BG13" i="54"/>
  <c r="BE28" i="54"/>
  <c r="BW72" i="54" s="1"/>
  <c r="BV72" i="54" s="1"/>
  <c r="BF28" i="54"/>
  <c r="BD28" i="54"/>
  <c r="BT72" i="54" s="1"/>
  <c r="BS72" i="54" s="1"/>
  <c r="BC29" i="54"/>
  <c r="BH61" i="54"/>
  <c r="CH85" i="54" s="1"/>
  <c r="CG85" i="54" s="1"/>
  <c r="BI61" i="54"/>
  <c r="CK85" i="54" s="1"/>
  <c r="CJ85" i="54" s="1"/>
  <c r="BJ61" i="54"/>
  <c r="BG62" i="54"/>
  <c r="AR60" i="54"/>
  <c r="CH36" i="54" s="1"/>
  <c r="CG36" i="54" s="1"/>
  <c r="AS60" i="54"/>
  <c r="CK36" i="54" s="1"/>
  <c r="CJ36" i="54" s="1"/>
  <c r="AT60" i="54"/>
  <c r="AQ61" i="54"/>
  <c r="AR76" i="54"/>
  <c r="CO36" i="54" s="1"/>
  <c r="CN36" i="54" s="1"/>
  <c r="AS76" i="54"/>
  <c r="CR36" i="54" s="1"/>
  <c r="CQ36" i="54" s="1"/>
  <c r="AT76" i="54"/>
  <c r="AQ77" i="54"/>
  <c r="BD13" i="54"/>
  <c r="BM73" i="54" s="1"/>
  <c r="BL73" i="54" s="1"/>
  <c r="BE13" i="54"/>
  <c r="BP73" i="54" s="1"/>
  <c r="BO73" i="54" s="1"/>
  <c r="BF13" i="54"/>
  <c r="BC14" i="54"/>
  <c r="BA61" i="54"/>
  <c r="CK61" i="54" s="1"/>
  <c r="CJ61" i="54" s="1"/>
  <c r="BB61" i="54"/>
  <c r="AY62" i="54"/>
  <c r="AZ61" i="54"/>
  <c r="CH61" i="54" s="1"/>
  <c r="CG61" i="54" s="1"/>
  <c r="BA28" i="54"/>
  <c r="BW60" i="54" s="1"/>
  <c r="BV60" i="54" s="1"/>
  <c r="BB28" i="54"/>
  <c r="AY29" i="54"/>
  <c r="AZ28" i="54"/>
  <c r="BT60" i="54" s="1"/>
  <c r="BS60" i="54" s="1"/>
  <c r="AJ76" i="54"/>
  <c r="CO12" i="54" s="1"/>
  <c r="CN12" i="54" s="1"/>
  <c r="AK76" i="54"/>
  <c r="CR12" i="54" s="1"/>
  <c r="CQ12" i="54" s="1"/>
  <c r="AL76" i="54"/>
  <c r="AI77" i="54"/>
  <c r="AV28" i="54"/>
  <c r="BT48" i="54" s="1"/>
  <c r="BS48" i="54" s="1"/>
  <c r="AW28" i="54"/>
  <c r="BW48" i="54" s="1"/>
  <c r="BV48" i="54" s="1"/>
  <c r="AU29" i="54"/>
  <c r="AX28" i="54"/>
  <c r="BD61" i="54"/>
  <c r="CH73" i="54" s="1"/>
  <c r="CG73" i="54" s="1"/>
  <c r="BF61" i="54"/>
  <c r="BE61" i="54"/>
  <c r="CK73" i="54" s="1"/>
  <c r="CJ73" i="54" s="1"/>
  <c r="BC62" i="54"/>
  <c r="AN45" i="54"/>
  <c r="CA25" i="54" s="1"/>
  <c r="BZ25" i="54" s="1"/>
  <c r="AO45" i="54"/>
  <c r="CD25" i="54" s="1"/>
  <c r="CC25" i="54" s="1"/>
  <c r="AP45" i="54"/>
  <c r="AM46" i="54"/>
  <c r="AK45" i="54"/>
  <c r="CD13" i="54" s="1"/>
  <c r="CC13" i="54" s="1"/>
  <c r="AL45" i="54"/>
  <c r="AI46" i="54"/>
  <c r="AJ45" i="54"/>
  <c r="CA13" i="54" s="1"/>
  <c r="BZ13" i="54" s="1"/>
  <c r="AN77" i="54"/>
  <c r="CO25" i="54" s="1"/>
  <c r="CN25" i="54" s="1"/>
  <c r="AO77" i="54"/>
  <c r="CR25" i="54" s="1"/>
  <c r="CQ25" i="54" s="1"/>
  <c r="AP77" i="54"/>
  <c r="AM78" i="54"/>
  <c r="AN30" i="54"/>
  <c r="BT26" i="54" s="1"/>
  <c r="BS26" i="54" s="1"/>
  <c r="AO30" i="54"/>
  <c r="BW26" i="54" s="1"/>
  <c r="BV26" i="54" s="1"/>
  <c r="AP30" i="54"/>
  <c r="AM31" i="54"/>
  <c r="AR44" i="54"/>
  <c r="CA36" i="54" s="1"/>
  <c r="BZ36" i="54" s="1"/>
  <c r="AS44" i="54"/>
  <c r="CD36" i="54" s="1"/>
  <c r="CC36" i="54" s="1"/>
  <c r="AT44" i="54"/>
  <c r="AQ45" i="54"/>
  <c r="AZ45" i="54"/>
  <c r="CA61" i="54" s="1"/>
  <c r="BZ61" i="54" s="1"/>
  <c r="BA45" i="54"/>
  <c r="CD61" i="54" s="1"/>
  <c r="CC61" i="54" s="1"/>
  <c r="BB45" i="54"/>
  <c r="AY46" i="54"/>
  <c r="AV60" i="54"/>
  <c r="CH48" i="54" s="1"/>
  <c r="CG48" i="54" s="1"/>
  <c r="AW60" i="54"/>
  <c r="CK48" i="54" s="1"/>
  <c r="CJ48" i="54" s="1"/>
  <c r="AX60" i="54"/>
  <c r="AU61" i="54"/>
  <c r="AV14" i="54"/>
  <c r="BM50" i="54" s="1"/>
  <c r="BL50" i="54" s="1"/>
  <c r="AW14" i="54"/>
  <c r="BP50" i="54" s="1"/>
  <c r="BO50" i="54" s="1"/>
  <c r="AX14" i="54"/>
  <c r="AU15" i="54"/>
  <c r="AJ30" i="54"/>
  <c r="BT14" i="54" s="1"/>
  <c r="BS14" i="54" s="1"/>
  <c r="AK30" i="54"/>
  <c r="BW14" i="54" s="1"/>
  <c r="BV14" i="54" s="1"/>
  <c r="AL30" i="54"/>
  <c r="AI31" i="54"/>
  <c r="AO61" i="54"/>
  <c r="CK25" i="54" s="1"/>
  <c r="CJ25" i="54" s="1"/>
  <c r="AP61" i="54"/>
  <c r="AM62" i="54"/>
  <c r="AN61" i="54"/>
  <c r="CH25" i="54" s="1"/>
  <c r="CG25" i="54" s="1"/>
  <c r="BH44" i="54"/>
  <c r="CA84" i="54" s="1"/>
  <c r="BZ84" i="54" s="1"/>
  <c r="BI44" i="54"/>
  <c r="CD84" i="54" s="1"/>
  <c r="CC84" i="54" s="1"/>
  <c r="BJ44" i="54"/>
  <c r="BG45" i="54"/>
  <c r="BD47" i="54"/>
  <c r="CA75" i="54" s="1"/>
  <c r="BZ75" i="54" s="1"/>
  <c r="BE47" i="54"/>
  <c r="CD75" i="54" s="1"/>
  <c r="CC75" i="54" s="1"/>
  <c r="BF47" i="54"/>
  <c r="BC48" i="54"/>
  <c r="AJ60" i="54"/>
  <c r="CH12" i="54" s="1"/>
  <c r="CG12" i="54" s="1"/>
  <c r="AK60" i="54"/>
  <c r="CK12" i="54" s="1"/>
  <c r="CJ12" i="54" s="1"/>
  <c r="AL60" i="54"/>
  <c r="AI61" i="54"/>
  <c r="AV48" i="54"/>
  <c r="CA52" i="54" s="1"/>
  <c r="BZ52" i="54" s="1"/>
  <c r="AW48" i="54"/>
  <c r="CD52" i="54" s="1"/>
  <c r="CC52" i="54" s="1"/>
  <c r="AX48" i="54"/>
  <c r="AU49" i="54"/>
  <c r="BH29" i="54"/>
  <c r="BT85" i="54" s="1"/>
  <c r="BS85" i="54" s="1"/>
  <c r="BI29" i="54"/>
  <c r="BW85" i="54" s="1"/>
  <c r="BV85" i="54" s="1"/>
  <c r="BJ29" i="54"/>
  <c r="BG30" i="54"/>
  <c r="AZ12" i="54"/>
  <c r="BM60" i="54" s="1"/>
  <c r="BL60" i="54" s="1"/>
  <c r="BA12" i="54"/>
  <c r="BP60" i="54" s="1"/>
  <c r="BO60" i="54" s="1"/>
  <c r="BB12" i="54"/>
  <c r="AY13" i="54"/>
  <c r="AS28" i="54"/>
  <c r="BW36" i="54" s="1"/>
  <c r="BV36" i="54" s="1"/>
  <c r="AT28" i="54"/>
  <c r="AR28" i="54"/>
  <c r="BT36" i="54" s="1"/>
  <c r="BS36" i="54" s="1"/>
  <c r="AQ29" i="54"/>
  <c r="BD28" i="53"/>
  <c r="BT72" i="53" s="1"/>
  <c r="BS72" i="53" s="1"/>
  <c r="BE28" i="53"/>
  <c r="BW72" i="53" s="1"/>
  <c r="BV72" i="53" s="1"/>
  <c r="BF28" i="53"/>
  <c r="BC29" i="53"/>
  <c r="BE12" i="53"/>
  <c r="BP72" i="53" s="1"/>
  <c r="BO72" i="53" s="1"/>
  <c r="BF12" i="53"/>
  <c r="BD12" i="53"/>
  <c r="BM72" i="53" s="1"/>
  <c r="BL72" i="53" s="1"/>
  <c r="BC13" i="53"/>
  <c r="AJ76" i="53"/>
  <c r="CO12" i="53" s="1"/>
  <c r="CN12" i="53" s="1"/>
  <c r="AK76" i="53"/>
  <c r="CR12" i="53" s="1"/>
  <c r="CQ12" i="53" s="1"/>
  <c r="AL76" i="53"/>
  <c r="AI77" i="53"/>
  <c r="AV60" i="53"/>
  <c r="CH48" i="53" s="1"/>
  <c r="CG48" i="53" s="1"/>
  <c r="AW60" i="53"/>
  <c r="CK48" i="53" s="1"/>
  <c r="CJ48" i="53" s="1"/>
  <c r="AX60" i="53"/>
  <c r="AU61" i="53"/>
  <c r="AT44" i="53"/>
  <c r="AR44" i="53"/>
  <c r="CA36" i="53" s="1"/>
  <c r="BZ36" i="53" s="1"/>
  <c r="AS44" i="53"/>
  <c r="CD36" i="53" s="1"/>
  <c r="CC36" i="53" s="1"/>
  <c r="AQ45" i="53"/>
  <c r="BJ61" i="53"/>
  <c r="BH61" i="53"/>
  <c r="CH85" i="53" s="1"/>
  <c r="CG85" i="53" s="1"/>
  <c r="BI61" i="53"/>
  <c r="CK85" i="53" s="1"/>
  <c r="CJ85" i="53" s="1"/>
  <c r="BG62" i="53"/>
  <c r="AJ30" i="53"/>
  <c r="BT14" i="53" s="1"/>
  <c r="BS14" i="53" s="1"/>
  <c r="AK30" i="53"/>
  <c r="BW14" i="53" s="1"/>
  <c r="BV14" i="53" s="1"/>
  <c r="AL30" i="53"/>
  <c r="AI31" i="53"/>
  <c r="BH29" i="53"/>
  <c r="BT85" i="53" s="1"/>
  <c r="BS85" i="53" s="1"/>
  <c r="BI29" i="53"/>
  <c r="BW85" i="53" s="1"/>
  <c r="BV85" i="53" s="1"/>
  <c r="BJ29" i="53"/>
  <c r="BG30" i="53"/>
  <c r="AO76" i="53"/>
  <c r="CR24" i="53" s="1"/>
  <c r="CQ24" i="53" s="1"/>
  <c r="AP76" i="53"/>
  <c r="AN76" i="53"/>
  <c r="CO24" i="53" s="1"/>
  <c r="CN24" i="53" s="1"/>
  <c r="AM77" i="53"/>
  <c r="AJ60" i="53"/>
  <c r="CH12" i="53" s="1"/>
  <c r="CG12" i="53" s="1"/>
  <c r="AK60" i="53"/>
  <c r="CK12" i="53" s="1"/>
  <c r="CJ12" i="53" s="1"/>
  <c r="AL60" i="53"/>
  <c r="AI61" i="53"/>
  <c r="AV14" i="53"/>
  <c r="BM50" i="53" s="1"/>
  <c r="BL50" i="53" s="1"/>
  <c r="AW14" i="53"/>
  <c r="BP50" i="53" s="1"/>
  <c r="BO50" i="53" s="1"/>
  <c r="AX14" i="53"/>
  <c r="AU15" i="53"/>
  <c r="BH44" i="53"/>
  <c r="CA84" i="53" s="1"/>
  <c r="BZ84" i="53" s="1"/>
  <c r="BI44" i="53"/>
  <c r="CD84" i="53" s="1"/>
  <c r="CC84" i="53" s="1"/>
  <c r="BJ44" i="53"/>
  <c r="BG45" i="53"/>
  <c r="AO30" i="53"/>
  <c r="BW26" i="53" s="1"/>
  <c r="BV26" i="53" s="1"/>
  <c r="AP30" i="53"/>
  <c r="AN30" i="53"/>
  <c r="BT26" i="53" s="1"/>
  <c r="BS26" i="53" s="1"/>
  <c r="AM31" i="53"/>
  <c r="BH12" i="53"/>
  <c r="BM84" i="53" s="1"/>
  <c r="BL84" i="53" s="1"/>
  <c r="BI12" i="53"/>
  <c r="BP84" i="53" s="1"/>
  <c r="BO84" i="53" s="1"/>
  <c r="BJ12" i="53"/>
  <c r="BG13" i="53"/>
  <c r="BD61" i="53"/>
  <c r="CH73" i="53" s="1"/>
  <c r="CG73" i="53" s="1"/>
  <c r="BF61" i="53"/>
  <c r="BE61" i="53"/>
  <c r="CK73" i="53" s="1"/>
  <c r="CJ73" i="53" s="1"/>
  <c r="BC62" i="53"/>
  <c r="BD46" i="53"/>
  <c r="CA74" i="53" s="1"/>
  <c r="BZ74" i="53" s="1"/>
  <c r="BE46" i="53"/>
  <c r="CD74" i="53" s="1"/>
  <c r="CC74" i="53" s="1"/>
  <c r="BF46" i="53"/>
  <c r="BC47" i="53"/>
  <c r="AZ13" i="53"/>
  <c r="BM61" i="53" s="1"/>
  <c r="BL61" i="53" s="1"/>
  <c r="BA13" i="53"/>
  <c r="BP61" i="53" s="1"/>
  <c r="BO61" i="53" s="1"/>
  <c r="BB13" i="53"/>
  <c r="AY14" i="53"/>
  <c r="AJ45" i="53"/>
  <c r="CA13" i="53" s="1"/>
  <c r="BZ13" i="53" s="1"/>
  <c r="AK45" i="53"/>
  <c r="CD13" i="53" s="1"/>
  <c r="CC13" i="53" s="1"/>
  <c r="AL45" i="53"/>
  <c r="AI46" i="53"/>
  <c r="AZ46" i="53"/>
  <c r="CA62" i="53" s="1"/>
  <c r="BZ62" i="53" s="1"/>
  <c r="BA46" i="53"/>
  <c r="CD62" i="53" s="1"/>
  <c r="CC62" i="53" s="1"/>
  <c r="BB46" i="53"/>
  <c r="AY47" i="53"/>
  <c r="BB29" i="53"/>
  <c r="AZ29" i="53"/>
  <c r="BT61" i="53" s="1"/>
  <c r="BS61" i="53" s="1"/>
  <c r="BA29" i="53"/>
  <c r="BW61" i="53" s="1"/>
  <c r="BV61" i="53" s="1"/>
  <c r="AY30" i="53"/>
  <c r="AR76" i="53"/>
  <c r="CO36" i="53" s="1"/>
  <c r="CN36" i="53" s="1"/>
  <c r="AS76" i="53"/>
  <c r="CR36" i="53" s="1"/>
  <c r="CQ36" i="53" s="1"/>
  <c r="AT76" i="53"/>
  <c r="AQ77" i="53"/>
  <c r="AN45" i="53"/>
  <c r="CA25" i="53" s="1"/>
  <c r="BZ25" i="53" s="1"/>
  <c r="AO45" i="53"/>
  <c r="CD25" i="53" s="1"/>
  <c r="CC25" i="53" s="1"/>
  <c r="AP45" i="53"/>
  <c r="AM46" i="53"/>
  <c r="AR60" i="53"/>
  <c r="CH36" i="53" s="1"/>
  <c r="CG36" i="53" s="1"/>
  <c r="AS60" i="53"/>
  <c r="CK36" i="53" s="1"/>
  <c r="CJ36" i="53" s="1"/>
  <c r="AT60" i="53"/>
  <c r="AQ61" i="53"/>
  <c r="AV28" i="53"/>
  <c r="BT48" i="53" s="1"/>
  <c r="BS48" i="53" s="1"/>
  <c r="AW28" i="53"/>
  <c r="BW48" i="53" s="1"/>
  <c r="BV48" i="53" s="1"/>
  <c r="AX28" i="53"/>
  <c r="AU29" i="53"/>
  <c r="BA61" i="53"/>
  <c r="CK61" i="53" s="1"/>
  <c r="CJ61" i="53" s="1"/>
  <c r="BB61" i="53"/>
  <c r="AZ61" i="53"/>
  <c r="CH61" i="53" s="1"/>
  <c r="CG61" i="53" s="1"/>
  <c r="AY62" i="53"/>
  <c r="AR28" i="53"/>
  <c r="BT36" i="53" s="1"/>
  <c r="BS36" i="53" s="1"/>
  <c r="AS28" i="53"/>
  <c r="BW36" i="53" s="1"/>
  <c r="BV36" i="53" s="1"/>
  <c r="AT28" i="53"/>
  <c r="AQ29" i="53"/>
  <c r="AO61" i="53"/>
  <c r="CK25" i="53" s="1"/>
  <c r="CJ25" i="53" s="1"/>
  <c r="AP61" i="53"/>
  <c r="AN61" i="53"/>
  <c r="CH25" i="53" s="1"/>
  <c r="CG25" i="53" s="1"/>
  <c r="AM62" i="53"/>
  <c r="J88" i="19"/>
  <c r="D89" i="19" s="1"/>
  <c r="F89" i="19" s="1"/>
  <c r="AA79" i="19"/>
  <c r="T79" i="19"/>
  <c r="U79" i="19" s="1"/>
  <c r="AB79" i="19" s="1"/>
  <c r="C31" i="36"/>
  <c r="AY15" i="58" l="1"/>
  <c r="AY16" i="58" s="1"/>
  <c r="BA14" i="58"/>
  <c r="BP62" i="58" s="1"/>
  <c r="BO62" i="58" s="1"/>
  <c r="BB14" i="58"/>
  <c r="AJ16" i="62"/>
  <c r="BM16" i="62" s="1"/>
  <c r="BL16" i="62" s="1"/>
  <c r="AK16" i="62"/>
  <c r="BP16" i="62" s="1"/>
  <c r="BO16" i="62" s="1"/>
  <c r="AI17" i="62"/>
  <c r="AL16" i="62"/>
  <c r="AP15" i="54"/>
  <c r="AO15" i="54"/>
  <c r="BP27" i="54" s="1"/>
  <c r="BO27" i="54" s="1"/>
  <c r="AN15" i="54"/>
  <c r="BM27" i="54" s="1"/>
  <c r="BL27" i="54" s="1"/>
  <c r="AM16" i="54"/>
  <c r="AI17" i="54"/>
  <c r="AJ16" i="54"/>
  <c r="BM16" i="54" s="1"/>
  <c r="BL16" i="54" s="1"/>
  <c r="AK16" i="54"/>
  <c r="BP16" i="54" s="1"/>
  <c r="BO16" i="54" s="1"/>
  <c r="AL16" i="54"/>
  <c r="AN14" i="62"/>
  <c r="BM26" i="62" s="1"/>
  <c r="BL26" i="62" s="1"/>
  <c r="AP14" i="62"/>
  <c r="AM15" i="62"/>
  <c r="AO14" i="62"/>
  <c r="BP26" i="62" s="1"/>
  <c r="BO26" i="62" s="1"/>
  <c r="AL17" i="56"/>
  <c r="AK17" i="56"/>
  <c r="BP17" i="56" s="1"/>
  <c r="BO17" i="56" s="1"/>
  <c r="BO18" i="56" s="1"/>
  <c r="BO19" i="56" s="1"/>
  <c r="BO20" i="56" s="1"/>
  <c r="BO21" i="56" s="1"/>
  <c r="AJ17" i="56"/>
  <c r="BM17" i="56" s="1"/>
  <c r="BL17" i="56" s="1"/>
  <c r="BL18" i="56" s="1"/>
  <c r="BL19" i="56" s="1"/>
  <c r="BL20" i="56" s="1"/>
  <c r="BL21" i="56" s="1"/>
  <c r="AM16" i="59"/>
  <c r="AP15" i="59"/>
  <c r="AN15" i="59"/>
  <c r="BM27" i="59" s="1"/>
  <c r="BL27" i="59" s="1"/>
  <c r="AO15" i="59"/>
  <c r="BP27" i="59" s="1"/>
  <c r="BO27" i="59" s="1"/>
  <c r="AT14" i="62"/>
  <c r="AQ15" i="62"/>
  <c r="AR14" i="62"/>
  <c r="BM38" i="62" s="1"/>
  <c r="BL38" i="62" s="1"/>
  <c r="AS14" i="62"/>
  <c r="BP38" i="62" s="1"/>
  <c r="BO38" i="62" s="1"/>
  <c r="AI17" i="59"/>
  <c r="AJ16" i="59"/>
  <c r="BM16" i="59" s="1"/>
  <c r="BL16" i="59" s="1"/>
  <c r="AK16" i="59"/>
  <c r="BP16" i="59" s="1"/>
  <c r="BO16" i="59" s="1"/>
  <c r="AL16" i="59"/>
  <c r="AS14" i="54"/>
  <c r="BP38" i="54" s="1"/>
  <c r="BO38" i="54" s="1"/>
  <c r="AT14" i="54"/>
  <c r="AQ15" i="54"/>
  <c r="AR14" i="54"/>
  <c r="BM38" i="54" s="1"/>
  <c r="BL38" i="54" s="1"/>
  <c r="AS14" i="55"/>
  <c r="BP38" i="55" s="1"/>
  <c r="BO38" i="55" s="1"/>
  <c r="AR14" i="55"/>
  <c r="BM38" i="55" s="1"/>
  <c r="BL38" i="55" s="1"/>
  <c r="AQ15" i="55"/>
  <c r="AT14" i="55"/>
  <c r="AS14" i="58"/>
  <c r="BP38" i="58" s="1"/>
  <c r="BO38" i="58" s="1"/>
  <c r="AR14" i="58"/>
  <c r="BM38" i="58" s="1"/>
  <c r="BL38" i="58" s="1"/>
  <c r="AQ15" i="58"/>
  <c r="AT14" i="58"/>
  <c r="AL16" i="58"/>
  <c r="AK16" i="58"/>
  <c r="BP16" i="58" s="1"/>
  <c r="BO16" i="58" s="1"/>
  <c r="AJ16" i="58"/>
  <c r="BM16" i="58" s="1"/>
  <c r="BL16" i="58" s="1"/>
  <c r="AI17" i="58"/>
  <c r="AR14" i="53"/>
  <c r="BM38" i="53" s="1"/>
  <c r="BL38" i="53" s="1"/>
  <c r="AS14" i="53"/>
  <c r="BP38" i="53" s="1"/>
  <c r="BO38" i="53" s="1"/>
  <c r="AT14" i="53"/>
  <c r="AQ15" i="53"/>
  <c r="AM17" i="57"/>
  <c r="AN16" i="57"/>
  <c r="BM28" i="57" s="1"/>
  <c r="BL28" i="57" s="1"/>
  <c r="AO16" i="57"/>
  <c r="BP28" i="57" s="1"/>
  <c r="BO28" i="57" s="1"/>
  <c r="AP16" i="57"/>
  <c r="AI17" i="57"/>
  <c r="AJ16" i="57"/>
  <c r="BM16" i="57" s="1"/>
  <c r="BL16" i="57" s="1"/>
  <c r="AK16" i="57"/>
  <c r="BP16" i="57" s="1"/>
  <c r="BO16" i="57" s="1"/>
  <c r="AL16" i="57"/>
  <c r="BA14" i="63"/>
  <c r="BP62" i="63" s="1"/>
  <c r="BO62" i="63" s="1"/>
  <c r="AZ14" i="63"/>
  <c r="BM62" i="63" s="1"/>
  <c r="BL62" i="63" s="1"/>
  <c r="BB14" i="63"/>
  <c r="AY15" i="63"/>
  <c r="AT14" i="60"/>
  <c r="AS14" i="60"/>
  <c r="BP38" i="60" s="1"/>
  <c r="BO38" i="60" s="1"/>
  <c r="AR14" i="60"/>
  <c r="BM38" i="60" s="1"/>
  <c r="BL38" i="60" s="1"/>
  <c r="AQ15" i="60"/>
  <c r="AQ15" i="57"/>
  <c r="AT14" i="57"/>
  <c r="AR14" i="57"/>
  <c r="BM38" i="57" s="1"/>
  <c r="BL38" i="57" s="1"/>
  <c r="AS14" i="57"/>
  <c r="BP38" i="57" s="1"/>
  <c r="BO38" i="57" s="1"/>
  <c r="AV14" i="57"/>
  <c r="BM50" i="57" s="1"/>
  <c r="BL50" i="57" s="1"/>
  <c r="AU15" i="57"/>
  <c r="AX14" i="57"/>
  <c r="AW14" i="57"/>
  <c r="BP50" i="57" s="1"/>
  <c r="BO50" i="57" s="1"/>
  <c r="BF14" i="58"/>
  <c r="BE14" i="58"/>
  <c r="BP74" i="58" s="1"/>
  <c r="BO74" i="58" s="1"/>
  <c r="BD14" i="58"/>
  <c r="BM74" i="58" s="1"/>
  <c r="BL74" i="58" s="1"/>
  <c r="BC15" i="58"/>
  <c r="BB14" i="60"/>
  <c r="BA14" i="60"/>
  <c r="BP62" i="60" s="1"/>
  <c r="BO62" i="60" s="1"/>
  <c r="AZ14" i="60"/>
  <c r="BM62" i="60" s="1"/>
  <c r="BL62" i="60" s="1"/>
  <c r="AY15" i="60"/>
  <c r="AQ16" i="63"/>
  <c r="AR15" i="63"/>
  <c r="BM39" i="63" s="1"/>
  <c r="BL39" i="63" s="1"/>
  <c r="AS15" i="63"/>
  <c r="BP39" i="63" s="1"/>
  <c r="BO39" i="63" s="1"/>
  <c r="AT15" i="63"/>
  <c r="AX14" i="55"/>
  <c r="AV14" i="55"/>
  <c r="BM50" i="55" s="1"/>
  <c r="BL50" i="55" s="1"/>
  <c r="AW14" i="55"/>
  <c r="BP50" i="55" s="1"/>
  <c r="BO50" i="55" s="1"/>
  <c r="AU15" i="55"/>
  <c r="AY49" i="57"/>
  <c r="BB48" i="57"/>
  <c r="BA48" i="57"/>
  <c r="CD64" i="57" s="1"/>
  <c r="CC64" i="57" s="1"/>
  <c r="AZ48" i="57"/>
  <c r="CA64" i="57" s="1"/>
  <c r="BZ64" i="57" s="1"/>
  <c r="AP17" i="58"/>
  <c r="AN17" i="58"/>
  <c r="BM29" i="58" s="1"/>
  <c r="BL29" i="58" s="1"/>
  <c r="AO17" i="58"/>
  <c r="BP29" i="58" s="1"/>
  <c r="BO29" i="58" s="1"/>
  <c r="BJ46" i="55"/>
  <c r="BI46" i="55"/>
  <c r="CD86" i="55" s="1"/>
  <c r="CC86" i="55" s="1"/>
  <c r="BH46" i="55"/>
  <c r="CA86" i="55" s="1"/>
  <c r="BZ86" i="55" s="1"/>
  <c r="BG47" i="55"/>
  <c r="AU15" i="60"/>
  <c r="AV14" i="60"/>
  <c r="BM50" i="60" s="1"/>
  <c r="BL50" i="60" s="1"/>
  <c r="AW14" i="60"/>
  <c r="BP50" i="60" s="1"/>
  <c r="BO50" i="60" s="1"/>
  <c r="AX14" i="60"/>
  <c r="AU48" i="62"/>
  <c r="AX47" i="62"/>
  <c r="AW47" i="62"/>
  <c r="CD51" i="62" s="1"/>
  <c r="CC51" i="62" s="1"/>
  <c r="AV47" i="62"/>
  <c r="CA51" i="62" s="1"/>
  <c r="BZ51" i="62" s="1"/>
  <c r="AM17" i="55"/>
  <c r="AN16" i="55"/>
  <c r="BM28" i="55" s="1"/>
  <c r="BL28" i="55" s="1"/>
  <c r="AO16" i="55"/>
  <c r="BP28" i="55" s="1"/>
  <c r="BO28" i="55" s="1"/>
  <c r="AP16" i="55"/>
  <c r="AX46" i="53"/>
  <c r="AW46" i="53"/>
  <c r="CD50" i="53" s="1"/>
  <c r="CC50" i="53" s="1"/>
  <c r="AU47" i="53"/>
  <c r="AV46" i="53"/>
  <c r="CA50" i="53" s="1"/>
  <c r="BZ50" i="53" s="1"/>
  <c r="BF46" i="60"/>
  <c r="BE46" i="60"/>
  <c r="CD74" i="60" s="1"/>
  <c r="CC74" i="60" s="1"/>
  <c r="BD46" i="60"/>
  <c r="CA74" i="60" s="1"/>
  <c r="BZ74" i="60" s="1"/>
  <c r="BC47" i="60"/>
  <c r="BG48" i="58"/>
  <c r="BJ47" i="58"/>
  <c r="BI47" i="58"/>
  <c r="CD87" i="58" s="1"/>
  <c r="CC87" i="58" s="1"/>
  <c r="BH47" i="58"/>
  <c r="CA87" i="58" s="1"/>
  <c r="BZ87" i="58" s="1"/>
  <c r="AJ47" i="61"/>
  <c r="CA15" i="61" s="1"/>
  <c r="BZ15" i="61" s="1"/>
  <c r="AI48" i="61"/>
  <c r="AL47" i="61"/>
  <c r="AK47" i="61"/>
  <c r="CD15" i="61" s="1"/>
  <c r="CC15" i="61" s="1"/>
  <c r="AU15" i="63"/>
  <c r="AV14" i="63"/>
  <c r="BM50" i="63" s="1"/>
  <c r="BL50" i="63" s="1"/>
  <c r="AW14" i="63"/>
  <c r="BP50" i="63" s="1"/>
  <c r="BO50" i="63" s="1"/>
  <c r="AX14" i="63"/>
  <c r="AU31" i="58"/>
  <c r="AX30" i="58"/>
  <c r="AW30" i="58"/>
  <c r="BW50" i="58" s="1"/>
  <c r="BV50" i="58" s="1"/>
  <c r="AV30" i="58"/>
  <c r="BT50" i="58" s="1"/>
  <c r="BS50" i="58" s="1"/>
  <c r="AP14" i="63"/>
  <c r="AN14" i="63"/>
  <c r="BM26" i="63" s="1"/>
  <c r="BL26" i="63" s="1"/>
  <c r="AO14" i="63"/>
  <c r="BP26" i="63" s="1"/>
  <c r="BO26" i="63" s="1"/>
  <c r="AM15" i="63"/>
  <c r="BC17" i="55"/>
  <c r="BD16" i="55"/>
  <c r="BM76" i="55" s="1"/>
  <c r="BL76" i="55" s="1"/>
  <c r="BF16" i="55"/>
  <c r="BE16" i="55"/>
  <c r="BP76" i="55" s="1"/>
  <c r="BO76" i="55" s="1"/>
  <c r="AI17" i="60"/>
  <c r="AJ16" i="60"/>
  <c r="BM16" i="60" s="1"/>
  <c r="BL16" i="60" s="1"/>
  <c r="AK16" i="60"/>
  <c r="BP16" i="60" s="1"/>
  <c r="BO16" i="60" s="1"/>
  <c r="AL16" i="60"/>
  <c r="AM48" i="56"/>
  <c r="AN47" i="56"/>
  <c r="CA27" i="56" s="1"/>
  <c r="BZ27" i="56" s="1"/>
  <c r="AP47" i="56"/>
  <c r="AO47" i="56"/>
  <c r="CD27" i="56" s="1"/>
  <c r="CC27" i="56" s="1"/>
  <c r="AM63" i="55"/>
  <c r="AP62" i="55"/>
  <c r="AO62" i="55"/>
  <c r="CK26" i="55" s="1"/>
  <c r="CJ26" i="55" s="1"/>
  <c r="AN62" i="55"/>
  <c r="CH26" i="55" s="1"/>
  <c r="CG26" i="55" s="1"/>
  <c r="BC47" i="63"/>
  <c r="BF46" i="63"/>
  <c r="BE46" i="63"/>
  <c r="CD74" i="63" s="1"/>
  <c r="CC74" i="63" s="1"/>
  <c r="BD46" i="63"/>
  <c r="CA74" i="63" s="1"/>
  <c r="BZ74" i="63" s="1"/>
  <c r="AM15" i="60"/>
  <c r="AN14" i="60"/>
  <c r="BM26" i="60" s="1"/>
  <c r="BL26" i="60" s="1"/>
  <c r="AO14" i="60"/>
  <c r="BP26" i="60" s="1"/>
  <c r="BO26" i="60" s="1"/>
  <c r="AP14" i="60"/>
  <c r="AI17" i="63"/>
  <c r="AJ16" i="63"/>
  <c r="BM16" i="63" s="1"/>
  <c r="BL16" i="63" s="1"/>
  <c r="AK16" i="63"/>
  <c r="BP16" i="63" s="1"/>
  <c r="BO16" i="63" s="1"/>
  <c r="AL16" i="63"/>
  <c r="AY15" i="55"/>
  <c r="AZ14" i="55"/>
  <c r="BM62" i="55" s="1"/>
  <c r="BL62" i="55" s="1"/>
  <c r="BA14" i="55"/>
  <c r="BP62" i="55" s="1"/>
  <c r="BO62" i="55" s="1"/>
  <c r="BB14" i="55"/>
  <c r="AV14" i="58"/>
  <c r="BM50" i="58" s="1"/>
  <c r="BL50" i="58" s="1"/>
  <c r="AW14" i="58"/>
  <c r="BP50" i="58" s="1"/>
  <c r="BO50" i="58" s="1"/>
  <c r="AX14" i="58"/>
  <c r="AU15" i="58"/>
  <c r="AY30" i="63"/>
  <c r="AZ29" i="63"/>
  <c r="BT61" i="63" s="1"/>
  <c r="BS61" i="63" s="1"/>
  <c r="BA29" i="63"/>
  <c r="BW61" i="63" s="1"/>
  <c r="BV61" i="63" s="1"/>
  <c r="BB29" i="63"/>
  <c r="BI13" i="63"/>
  <c r="BP85" i="63" s="1"/>
  <c r="BO85" i="63" s="1"/>
  <c r="BJ13" i="63"/>
  <c r="BH13" i="63"/>
  <c r="BM85" i="63" s="1"/>
  <c r="BL85" i="63" s="1"/>
  <c r="BG14" i="63"/>
  <c r="BH62" i="63"/>
  <c r="CH86" i="63" s="1"/>
  <c r="CG86" i="63" s="1"/>
  <c r="BI62" i="63"/>
  <c r="CK86" i="63" s="1"/>
  <c r="CJ86" i="63" s="1"/>
  <c r="BJ62" i="63"/>
  <c r="BG63" i="63"/>
  <c r="BH29" i="63"/>
  <c r="BT85" i="63" s="1"/>
  <c r="BS85" i="63" s="1"/>
  <c r="BI29" i="63"/>
  <c r="BW85" i="63" s="1"/>
  <c r="BV85" i="63" s="1"/>
  <c r="BJ29" i="63"/>
  <c r="BG30" i="63"/>
  <c r="AR46" i="63"/>
  <c r="CA38" i="63" s="1"/>
  <c r="BZ38" i="63" s="1"/>
  <c r="AS46" i="63"/>
  <c r="CD38" i="63" s="1"/>
  <c r="CC38" i="63" s="1"/>
  <c r="AT46" i="63"/>
  <c r="AQ47" i="63"/>
  <c r="AL79" i="63"/>
  <c r="AJ79" i="63"/>
  <c r="CO15" i="63" s="1"/>
  <c r="CN15" i="63" s="1"/>
  <c r="AK79" i="63"/>
  <c r="CR15" i="63" s="1"/>
  <c r="CQ15" i="63" s="1"/>
  <c r="AI80" i="63"/>
  <c r="AR61" i="63"/>
  <c r="CH37" i="63" s="1"/>
  <c r="CG37" i="63" s="1"/>
  <c r="AS61" i="63"/>
  <c r="CK37" i="63" s="1"/>
  <c r="CJ37" i="63" s="1"/>
  <c r="AT61" i="63"/>
  <c r="AQ62" i="63"/>
  <c r="AR31" i="63"/>
  <c r="BT39" i="63" s="1"/>
  <c r="BS39" i="63" s="1"/>
  <c r="AS31" i="63"/>
  <c r="BW39" i="63" s="1"/>
  <c r="BV39" i="63" s="1"/>
  <c r="AT31" i="63"/>
  <c r="AQ32" i="63"/>
  <c r="AZ45" i="63"/>
  <c r="CA61" i="63" s="1"/>
  <c r="BZ61" i="63" s="1"/>
  <c r="BA45" i="63"/>
  <c r="CD61" i="63" s="1"/>
  <c r="CC61" i="63" s="1"/>
  <c r="BB45" i="63"/>
  <c r="AY46" i="63"/>
  <c r="AV62" i="63"/>
  <c r="CH50" i="63" s="1"/>
  <c r="CG50" i="63" s="1"/>
  <c r="AW62" i="63"/>
  <c r="CK50" i="63" s="1"/>
  <c r="CJ50" i="63" s="1"/>
  <c r="AX62" i="63"/>
  <c r="AU63" i="63"/>
  <c r="AN78" i="63"/>
  <c r="CO26" i="63" s="1"/>
  <c r="CN26" i="63" s="1"/>
  <c r="AO78" i="63"/>
  <c r="CR26" i="63" s="1"/>
  <c r="CQ26" i="63" s="1"/>
  <c r="AP78" i="63"/>
  <c r="AM79" i="63"/>
  <c r="AJ63" i="63"/>
  <c r="CH15" i="63" s="1"/>
  <c r="CG15" i="63" s="1"/>
  <c r="AK63" i="63"/>
  <c r="CK15" i="63" s="1"/>
  <c r="CJ15" i="63" s="1"/>
  <c r="AL63" i="63"/>
  <c r="AI64" i="63"/>
  <c r="BA61" i="63"/>
  <c r="CK61" i="63" s="1"/>
  <c r="CJ61" i="63" s="1"/>
  <c r="BB61" i="63"/>
  <c r="AZ61" i="63"/>
  <c r="CH61" i="63" s="1"/>
  <c r="CG61" i="63" s="1"/>
  <c r="AY62" i="63"/>
  <c r="BD29" i="63"/>
  <c r="BT73" i="63" s="1"/>
  <c r="BS73" i="63" s="1"/>
  <c r="BE29" i="63"/>
  <c r="BW73" i="63" s="1"/>
  <c r="BV73" i="63" s="1"/>
  <c r="BF29" i="63"/>
  <c r="BC30" i="63"/>
  <c r="AN46" i="63"/>
  <c r="CA26" i="63" s="1"/>
  <c r="BZ26" i="63" s="1"/>
  <c r="AO46" i="63"/>
  <c r="CD26" i="63" s="1"/>
  <c r="CC26" i="63" s="1"/>
  <c r="AP46" i="63"/>
  <c r="AM47" i="63"/>
  <c r="AN29" i="63"/>
  <c r="BT25" i="63" s="1"/>
  <c r="BS25" i="63" s="1"/>
  <c r="AO29" i="63"/>
  <c r="BW25" i="63" s="1"/>
  <c r="BV25" i="63" s="1"/>
  <c r="AP29" i="63"/>
  <c r="AM30" i="63"/>
  <c r="BH46" i="63"/>
  <c r="CA86" i="63" s="1"/>
  <c r="BZ86" i="63" s="1"/>
  <c r="BI46" i="63"/>
  <c r="CD86" i="63" s="1"/>
  <c r="CC86" i="63" s="1"/>
  <c r="BJ46" i="63"/>
  <c r="BG47" i="63"/>
  <c r="AV47" i="63"/>
  <c r="CA51" i="63" s="1"/>
  <c r="BZ51" i="63" s="1"/>
  <c r="AW47" i="63"/>
  <c r="CD51" i="63" s="1"/>
  <c r="CC51" i="63" s="1"/>
  <c r="AX47" i="63"/>
  <c r="AU48" i="63"/>
  <c r="BD61" i="63"/>
  <c r="CH73" i="63" s="1"/>
  <c r="CG73" i="63" s="1"/>
  <c r="BE61" i="63"/>
  <c r="CK73" i="63" s="1"/>
  <c r="CJ73" i="63" s="1"/>
  <c r="BF61" i="63"/>
  <c r="BC62" i="63"/>
  <c r="AJ29" i="63"/>
  <c r="BT13" i="63" s="1"/>
  <c r="BS13" i="63" s="1"/>
  <c r="AK29" i="63"/>
  <c r="BW13" i="63" s="1"/>
  <c r="BV13" i="63" s="1"/>
  <c r="AL29" i="63"/>
  <c r="AI30" i="63"/>
  <c r="BD15" i="63"/>
  <c r="BM75" i="63" s="1"/>
  <c r="BL75" i="63" s="1"/>
  <c r="BE15" i="63"/>
  <c r="BP75" i="63" s="1"/>
  <c r="BO75" i="63" s="1"/>
  <c r="BF15" i="63"/>
  <c r="BC16" i="63"/>
  <c r="AV31" i="63"/>
  <c r="BT51" i="63" s="1"/>
  <c r="BS51" i="63" s="1"/>
  <c r="AW31" i="63"/>
  <c r="BW51" i="63" s="1"/>
  <c r="BV51" i="63" s="1"/>
  <c r="AX31" i="63"/>
  <c r="AU32" i="63"/>
  <c r="AJ46" i="63"/>
  <c r="CA14" i="63" s="1"/>
  <c r="BZ14" i="63" s="1"/>
  <c r="AK46" i="63"/>
  <c r="CD14" i="63" s="1"/>
  <c r="CC14" i="63" s="1"/>
  <c r="AL46" i="63"/>
  <c r="AI47" i="63"/>
  <c r="AO61" i="63"/>
  <c r="CK25" i="63" s="1"/>
  <c r="CJ25" i="63" s="1"/>
  <c r="AP61" i="63"/>
  <c r="AN61" i="63"/>
  <c r="CH25" i="63" s="1"/>
  <c r="CG25" i="63" s="1"/>
  <c r="AM62" i="63"/>
  <c r="AR77" i="63"/>
  <c r="CO37" i="63" s="1"/>
  <c r="CN37" i="63" s="1"/>
  <c r="AS77" i="63"/>
  <c r="CR37" i="63" s="1"/>
  <c r="CQ37" i="63" s="1"/>
  <c r="AT77" i="63"/>
  <c r="AQ78" i="63"/>
  <c r="AZ13" i="62"/>
  <c r="BM61" i="62" s="1"/>
  <c r="BL61" i="62" s="1"/>
  <c r="BA13" i="62"/>
  <c r="BP61" i="62" s="1"/>
  <c r="BO61" i="62" s="1"/>
  <c r="BB13" i="62"/>
  <c r="AR29" i="62"/>
  <c r="BT37" i="62" s="1"/>
  <c r="BS37" i="62" s="1"/>
  <c r="AS29" i="62"/>
  <c r="BW37" i="62" s="1"/>
  <c r="BV37" i="62" s="1"/>
  <c r="AT29" i="62"/>
  <c r="AQ30" i="62"/>
  <c r="AN78" i="62"/>
  <c r="CO26" i="62" s="1"/>
  <c r="CN26" i="62" s="1"/>
  <c r="AO78" i="62"/>
  <c r="CR26" i="62" s="1"/>
  <c r="CQ26" i="62" s="1"/>
  <c r="AP78" i="62"/>
  <c r="AM79" i="62"/>
  <c r="AZ14" i="62"/>
  <c r="BM62" i="62" s="1"/>
  <c r="BL62" i="62" s="1"/>
  <c r="BA14" i="62"/>
  <c r="BP62" i="62" s="1"/>
  <c r="BO62" i="62" s="1"/>
  <c r="BB14" i="62"/>
  <c r="AY15" i="62"/>
  <c r="BD62" i="62"/>
  <c r="CH74" i="62" s="1"/>
  <c r="CG74" i="62" s="1"/>
  <c r="BE62" i="62"/>
  <c r="CK74" i="62" s="1"/>
  <c r="CJ74" i="62" s="1"/>
  <c r="BF62" i="62"/>
  <c r="BC63" i="62"/>
  <c r="AJ61" i="62"/>
  <c r="CH13" i="62" s="1"/>
  <c r="CG13" i="62" s="1"/>
  <c r="AK61" i="62"/>
  <c r="CK13" i="62" s="1"/>
  <c r="CJ13" i="62" s="1"/>
  <c r="AL61" i="62"/>
  <c r="AI62" i="62"/>
  <c r="AR61" i="62"/>
  <c r="CH37" i="62" s="1"/>
  <c r="CG37" i="62" s="1"/>
  <c r="AS61" i="62"/>
  <c r="CK37" i="62" s="1"/>
  <c r="CJ37" i="62" s="1"/>
  <c r="AT61" i="62"/>
  <c r="AQ62" i="62"/>
  <c r="AZ63" i="62"/>
  <c r="CH63" i="62" s="1"/>
  <c r="CG63" i="62" s="1"/>
  <c r="BA63" i="62"/>
  <c r="CK63" i="62" s="1"/>
  <c r="CJ63" i="62" s="1"/>
  <c r="BB63" i="62"/>
  <c r="AY64" i="62"/>
  <c r="BF13" i="62"/>
  <c r="BE13" i="62"/>
  <c r="BP73" i="62" s="1"/>
  <c r="BO73" i="62" s="1"/>
  <c r="BD13" i="62"/>
  <c r="BM73" i="62" s="1"/>
  <c r="BL73" i="62" s="1"/>
  <c r="BC14" i="62"/>
  <c r="AV61" i="62"/>
  <c r="CH49" i="62" s="1"/>
  <c r="CG49" i="62" s="1"/>
  <c r="AW61" i="62"/>
  <c r="CK49" i="62" s="1"/>
  <c r="CJ49" i="62" s="1"/>
  <c r="AX61" i="62"/>
  <c r="AU62" i="62"/>
  <c r="BH45" i="62"/>
  <c r="CA85" i="62" s="1"/>
  <c r="BZ85" i="62" s="1"/>
  <c r="BI45" i="62"/>
  <c r="CD85" i="62" s="1"/>
  <c r="CC85" i="62" s="1"/>
  <c r="BJ45" i="62"/>
  <c r="BG46" i="62"/>
  <c r="BH62" i="62"/>
  <c r="CH86" i="62" s="1"/>
  <c r="CG86" i="62" s="1"/>
  <c r="BI62" i="62"/>
  <c r="CK86" i="62" s="1"/>
  <c r="CJ86" i="62" s="1"/>
  <c r="BJ62" i="62"/>
  <c r="BG63" i="62"/>
  <c r="AR45" i="62"/>
  <c r="CA37" i="62" s="1"/>
  <c r="BZ37" i="62" s="1"/>
  <c r="AS45" i="62"/>
  <c r="CD37" i="62" s="1"/>
  <c r="CC37" i="62" s="1"/>
  <c r="AT45" i="62"/>
  <c r="AQ46" i="62"/>
  <c r="AJ46" i="62"/>
  <c r="CA14" i="62" s="1"/>
  <c r="BZ14" i="62" s="1"/>
  <c r="AK46" i="62"/>
  <c r="CD14" i="62" s="1"/>
  <c r="CC14" i="62" s="1"/>
  <c r="AL46" i="62"/>
  <c r="AI47" i="62"/>
  <c r="BD29" i="62"/>
  <c r="BT73" i="62" s="1"/>
  <c r="BS73" i="62" s="1"/>
  <c r="BE29" i="62"/>
  <c r="BW73" i="62" s="1"/>
  <c r="BV73" i="62" s="1"/>
  <c r="BF29" i="62"/>
  <c r="BC30" i="62"/>
  <c r="BH13" i="62"/>
  <c r="BM85" i="62" s="1"/>
  <c r="BL85" i="62" s="1"/>
  <c r="BI13" i="62"/>
  <c r="BP85" i="62" s="1"/>
  <c r="BO85" i="62" s="1"/>
  <c r="BJ13" i="62"/>
  <c r="BG14" i="62"/>
  <c r="AN30" i="62"/>
  <c r="BT26" i="62" s="1"/>
  <c r="BS26" i="62" s="1"/>
  <c r="AO30" i="62"/>
  <c r="BW26" i="62" s="1"/>
  <c r="BV26" i="62" s="1"/>
  <c r="AP30" i="62"/>
  <c r="AM31" i="62"/>
  <c r="AO61" i="62"/>
  <c r="CK25" i="62" s="1"/>
  <c r="CJ25" i="62" s="1"/>
  <c r="AP61" i="62"/>
  <c r="AN61" i="62"/>
  <c r="CH25" i="62" s="1"/>
  <c r="CG25" i="62" s="1"/>
  <c r="AM62" i="62"/>
  <c r="AJ31" i="62"/>
  <c r="BT15" i="62" s="1"/>
  <c r="BS15" i="62" s="1"/>
  <c r="AK31" i="62"/>
  <c r="BW15" i="62" s="1"/>
  <c r="BV15" i="62" s="1"/>
  <c r="AL31" i="62"/>
  <c r="AI32" i="62"/>
  <c r="AZ30" i="62"/>
  <c r="BT62" i="62" s="1"/>
  <c r="BS62" i="62" s="1"/>
  <c r="BA30" i="62"/>
  <c r="BW62" i="62" s="1"/>
  <c r="BV62" i="62" s="1"/>
  <c r="BB30" i="62"/>
  <c r="AY31" i="62"/>
  <c r="BD47" i="62"/>
  <c r="CA75" i="62" s="1"/>
  <c r="BZ75" i="62" s="1"/>
  <c r="BE47" i="62"/>
  <c r="CD75" i="62" s="1"/>
  <c r="CC75" i="62" s="1"/>
  <c r="BF47" i="62"/>
  <c r="BC48" i="62"/>
  <c r="AR77" i="62"/>
  <c r="CO37" i="62" s="1"/>
  <c r="CN37" i="62" s="1"/>
  <c r="AS77" i="62"/>
  <c r="CR37" i="62" s="1"/>
  <c r="CQ37" i="62" s="1"/>
  <c r="AT77" i="62"/>
  <c r="AQ78" i="62"/>
  <c r="BI30" i="62"/>
  <c r="BW86" i="62" s="1"/>
  <c r="BV86" i="62" s="1"/>
  <c r="BJ30" i="62"/>
  <c r="BH30" i="62"/>
  <c r="BT86" i="62" s="1"/>
  <c r="BS86" i="62" s="1"/>
  <c r="BG31" i="62"/>
  <c r="AN47" i="62"/>
  <c r="CA27" i="62" s="1"/>
  <c r="BZ27" i="62" s="1"/>
  <c r="AO47" i="62"/>
  <c r="CD27" i="62" s="1"/>
  <c r="CC27" i="62" s="1"/>
  <c r="AP47" i="62"/>
  <c r="AM48" i="62"/>
  <c r="AJ77" i="62"/>
  <c r="CO13" i="62" s="1"/>
  <c r="CN13" i="62" s="1"/>
  <c r="AK77" i="62"/>
  <c r="CR13" i="62" s="1"/>
  <c r="CQ13" i="62" s="1"/>
  <c r="AL77" i="62"/>
  <c r="AI78" i="62"/>
  <c r="AX29" i="62"/>
  <c r="AV29" i="62"/>
  <c r="BT49" i="62" s="1"/>
  <c r="BS49" i="62" s="1"/>
  <c r="AW29" i="62"/>
  <c r="BW49" i="62" s="1"/>
  <c r="BV49" i="62" s="1"/>
  <c r="AU30" i="62"/>
  <c r="AZ47" i="62"/>
  <c r="CA63" i="62" s="1"/>
  <c r="BZ63" i="62" s="1"/>
  <c r="BA47" i="62"/>
  <c r="CD63" i="62" s="1"/>
  <c r="CC63" i="62" s="1"/>
  <c r="BB47" i="62"/>
  <c r="AY48" i="62"/>
  <c r="AV15" i="62"/>
  <c r="BM51" i="62" s="1"/>
  <c r="BL51" i="62" s="1"/>
  <c r="AW15" i="62"/>
  <c r="BP51" i="62" s="1"/>
  <c r="BO51" i="62" s="1"/>
  <c r="AX15" i="62"/>
  <c r="AU16" i="62"/>
  <c r="BH45" i="61"/>
  <c r="CA85" i="61" s="1"/>
  <c r="BZ85" i="61" s="1"/>
  <c r="BI45" i="61"/>
  <c r="CD85" i="61" s="1"/>
  <c r="CC85" i="61" s="1"/>
  <c r="BJ45" i="61"/>
  <c r="BG46" i="61"/>
  <c r="BD45" i="61"/>
  <c r="CA73" i="61" s="1"/>
  <c r="BZ73" i="61" s="1"/>
  <c r="BE45" i="61"/>
  <c r="CD73" i="61" s="1"/>
  <c r="CC73" i="61" s="1"/>
  <c r="BF45" i="61"/>
  <c r="BC46" i="61"/>
  <c r="AJ29" i="61"/>
  <c r="BT13" i="61" s="1"/>
  <c r="BS13" i="61" s="1"/>
  <c r="AK29" i="61"/>
  <c r="BW13" i="61" s="1"/>
  <c r="BV13" i="61" s="1"/>
  <c r="AL29" i="61"/>
  <c r="AI30" i="61"/>
  <c r="BD61" i="61"/>
  <c r="CH73" i="61" s="1"/>
  <c r="CG73" i="61" s="1"/>
  <c r="BE61" i="61"/>
  <c r="CK73" i="61" s="1"/>
  <c r="CJ73" i="61" s="1"/>
  <c r="BF61" i="61"/>
  <c r="BC62" i="61"/>
  <c r="AR62" i="61"/>
  <c r="CH38" i="61" s="1"/>
  <c r="CG38" i="61" s="1"/>
  <c r="AS62" i="61"/>
  <c r="CK38" i="61" s="1"/>
  <c r="CJ38" i="61" s="1"/>
  <c r="AT62" i="61"/>
  <c r="AQ63" i="61"/>
  <c r="AL79" i="61"/>
  <c r="AJ79" i="61"/>
  <c r="CO15" i="61" s="1"/>
  <c r="CN15" i="61" s="1"/>
  <c r="AK79" i="61"/>
  <c r="CR15" i="61" s="1"/>
  <c r="CQ15" i="61" s="1"/>
  <c r="AI80" i="61"/>
  <c r="AJ61" i="61"/>
  <c r="CH13" i="61" s="1"/>
  <c r="CG13" i="61" s="1"/>
  <c r="AL61" i="61"/>
  <c r="AK61" i="61"/>
  <c r="CK13" i="61" s="1"/>
  <c r="CJ13" i="61" s="1"/>
  <c r="AI62" i="61"/>
  <c r="BH61" i="61"/>
  <c r="CH85" i="61" s="1"/>
  <c r="CG85" i="61" s="1"/>
  <c r="BJ61" i="61"/>
  <c r="BI61" i="61"/>
  <c r="CK85" i="61" s="1"/>
  <c r="CJ85" i="61" s="1"/>
  <c r="BG62" i="61"/>
  <c r="AV14" i="61"/>
  <c r="BM50" i="61" s="1"/>
  <c r="BL50" i="61" s="1"/>
  <c r="AW14" i="61"/>
  <c r="BP50" i="61" s="1"/>
  <c r="BO50" i="61" s="1"/>
  <c r="AX14" i="61"/>
  <c r="AU15" i="61"/>
  <c r="AN13" i="61"/>
  <c r="BM25" i="61" s="1"/>
  <c r="BL25" i="61" s="1"/>
  <c r="AO13" i="61"/>
  <c r="BP25" i="61" s="1"/>
  <c r="BO25" i="61" s="1"/>
  <c r="AP13" i="61"/>
  <c r="AM14" i="61"/>
  <c r="AW62" i="61"/>
  <c r="CK50" i="61" s="1"/>
  <c r="CJ50" i="61" s="1"/>
  <c r="AX62" i="61"/>
  <c r="AV62" i="61"/>
  <c r="CH50" i="61" s="1"/>
  <c r="CG50" i="61" s="1"/>
  <c r="AU63" i="61"/>
  <c r="AV46" i="61"/>
  <c r="CA50" i="61" s="1"/>
  <c r="BZ50" i="61" s="1"/>
  <c r="AW46" i="61"/>
  <c r="CD50" i="61" s="1"/>
  <c r="CC50" i="61" s="1"/>
  <c r="AX46" i="61"/>
  <c r="AU47" i="61"/>
  <c r="AZ45" i="61"/>
  <c r="CA61" i="61" s="1"/>
  <c r="BZ61" i="61" s="1"/>
  <c r="BA45" i="61"/>
  <c r="CD61" i="61" s="1"/>
  <c r="CC61" i="61" s="1"/>
  <c r="BB45" i="61"/>
  <c r="AY46" i="61"/>
  <c r="BH29" i="61"/>
  <c r="BT85" i="61" s="1"/>
  <c r="BS85" i="61" s="1"/>
  <c r="BI29" i="61"/>
  <c r="BW85" i="61" s="1"/>
  <c r="BV85" i="61" s="1"/>
  <c r="BJ29" i="61"/>
  <c r="BG30" i="61"/>
  <c r="AO29" i="61"/>
  <c r="BW25" i="61" s="1"/>
  <c r="BV25" i="61" s="1"/>
  <c r="AP29" i="61"/>
  <c r="AN29" i="61"/>
  <c r="BT25" i="61" s="1"/>
  <c r="BS25" i="61" s="1"/>
  <c r="AM30" i="61"/>
  <c r="BB15" i="61"/>
  <c r="AY16" i="61"/>
  <c r="AZ15" i="61"/>
  <c r="BM63" i="61" s="1"/>
  <c r="BL63" i="61" s="1"/>
  <c r="BA15" i="61"/>
  <c r="BP63" i="61" s="1"/>
  <c r="BO63" i="61" s="1"/>
  <c r="BH13" i="61"/>
  <c r="BM85" i="61" s="1"/>
  <c r="BL85" i="61" s="1"/>
  <c r="BI13" i="61"/>
  <c r="BP85" i="61" s="1"/>
  <c r="BO85" i="61" s="1"/>
  <c r="BJ13" i="61"/>
  <c r="BG14" i="61"/>
  <c r="AZ30" i="61"/>
  <c r="BT62" i="61" s="1"/>
  <c r="BS62" i="61" s="1"/>
  <c r="BA30" i="61"/>
  <c r="BW62" i="61" s="1"/>
  <c r="BV62" i="61" s="1"/>
  <c r="BB30" i="61"/>
  <c r="AY31" i="61"/>
  <c r="AR47" i="61"/>
  <c r="CA39" i="61" s="1"/>
  <c r="BZ39" i="61" s="1"/>
  <c r="AS47" i="61"/>
  <c r="CD39" i="61" s="1"/>
  <c r="CC39" i="61" s="1"/>
  <c r="AT47" i="61"/>
  <c r="AQ48" i="61"/>
  <c r="AR77" i="61"/>
  <c r="CO37" i="61" s="1"/>
  <c r="CN37" i="61" s="1"/>
  <c r="AS77" i="61"/>
  <c r="CR37" i="61" s="1"/>
  <c r="CQ37" i="61" s="1"/>
  <c r="AT77" i="61"/>
  <c r="AQ78" i="61"/>
  <c r="AR29" i="61"/>
  <c r="BT37" i="61" s="1"/>
  <c r="BS37" i="61" s="1"/>
  <c r="AS29" i="61"/>
  <c r="BW37" i="61" s="1"/>
  <c r="BV37" i="61" s="1"/>
  <c r="AT29" i="61"/>
  <c r="AQ30" i="61"/>
  <c r="BD30" i="61"/>
  <c r="BT74" i="61" s="1"/>
  <c r="BS74" i="61" s="1"/>
  <c r="BE30" i="61"/>
  <c r="BW74" i="61" s="1"/>
  <c r="BV74" i="61" s="1"/>
  <c r="BF30" i="61"/>
  <c r="BC31" i="61"/>
  <c r="AN78" i="61"/>
  <c r="CO26" i="61" s="1"/>
  <c r="CN26" i="61" s="1"/>
  <c r="AO78" i="61"/>
  <c r="CR26" i="61" s="1"/>
  <c r="CQ26" i="61" s="1"/>
  <c r="AP78" i="61"/>
  <c r="AM79" i="61"/>
  <c r="AX30" i="61"/>
  <c r="AV30" i="61"/>
  <c r="BT50" i="61" s="1"/>
  <c r="BS50" i="61" s="1"/>
  <c r="AW30" i="61"/>
  <c r="BW50" i="61" s="1"/>
  <c r="BV50" i="61" s="1"/>
  <c r="AU31" i="61"/>
  <c r="BD14" i="61"/>
  <c r="BM74" i="61" s="1"/>
  <c r="BL74" i="61" s="1"/>
  <c r="BE14" i="61"/>
  <c r="BP74" i="61" s="1"/>
  <c r="BO74" i="61" s="1"/>
  <c r="BF14" i="61"/>
  <c r="BC15" i="61"/>
  <c r="AN62" i="61"/>
  <c r="CH26" i="61" s="1"/>
  <c r="CG26" i="61" s="1"/>
  <c r="AO62" i="61"/>
  <c r="CK26" i="61" s="1"/>
  <c r="CJ26" i="61" s="1"/>
  <c r="AP62" i="61"/>
  <c r="AM63" i="61"/>
  <c r="BA61" i="61"/>
  <c r="CK61" i="61" s="1"/>
  <c r="CJ61" i="61" s="1"/>
  <c r="BB61" i="61"/>
  <c r="AZ61" i="61"/>
  <c r="CH61" i="61" s="1"/>
  <c r="CG61" i="61" s="1"/>
  <c r="AY62" i="61"/>
  <c r="AR13" i="61"/>
  <c r="BM37" i="61" s="1"/>
  <c r="BL37" i="61" s="1"/>
  <c r="AS13" i="61"/>
  <c r="BP37" i="61" s="1"/>
  <c r="BO37" i="61" s="1"/>
  <c r="AT13" i="61"/>
  <c r="AQ14" i="61"/>
  <c r="AP46" i="61"/>
  <c r="AN46" i="61"/>
  <c r="CA26" i="61" s="1"/>
  <c r="BZ26" i="61" s="1"/>
  <c r="AO46" i="61"/>
  <c r="CD26" i="61" s="1"/>
  <c r="CC26" i="61" s="1"/>
  <c r="AM47" i="61"/>
  <c r="AJ16" i="61"/>
  <c r="BM16" i="61" s="1"/>
  <c r="BL16" i="61" s="1"/>
  <c r="AK16" i="61"/>
  <c r="BP16" i="61" s="1"/>
  <c r="BO16" i="61" s="1"/>
  <c r="AL16" i="61"/>
  <c r="AI17" i="61"/>
  <c r="AK29" i="60"/>
  <c r="BW13" i="60" s="1"/>
  <c r="BV13" i="60" s="1"/>
  <c r="AL29" i="60"/>
  <c r="AJ29" i="60"/>
  <c r="BT13" i="60" s="1"/>
  <c r="BS13" i="60" s="1"/>
  <c r="AI30" i="60"/>
  <c r="AR46" i="60"/>
  <c r="CA38" i="60" s="1"/>
  <c r="BZ38" i="60" s="1"/>
  <c r="AS46" i="60"/>
  <c r="CD38" i="60" s="1"/>
  <c r="CC38" i="60" s="1"/>
  <c r="AT46" i="60"/>
  <c r="AQ47" i="60"/>
  <c r="AV61" i="60"/>
  <c r="CH49" i="60" s="1"/>
  <c r="CG49" i="60" s="1"/>
  <c r="AX61" i="60"/>
  <c r="AW61" i="60"/>
  <c r="CK49" i="60" s="1"/>
  <c r="CJ49" i="60" s="1"/>
  <c r="AU62" i="60"/>
  <c r="AR61" i="60"/>
  <c r="CH37" i="60" s="1"/>
  <c r="CG37" i="60" s="1"/>
  <c r="AS61" i="60"/>
  <c r="CK37" i="60" s="1"/>
  <c r="CJ37" i="60" s="1"/>
  <c r="AT61" i="60"/>
  <c r="AQ62" i="60"/>
  <c r="BE29" i="60"/>
  <c r="BW73" i="60" s="1"/>
  <c r="BV73" i="60" s="1"/>
  <c r="BF29" i="60"/>
  <c r="BD29" i="60"/>
  <c r="BT73" i="60" s="1"/>
  <c r="BS73" i="60" s="1"/>
  <c r="BC30" i="60"/>
  <c r="AN78" i="60"/>
  <c r="CO26" i="60" s="1"/>
  <c r="CN26" i="60" s="1"/>
  <c r="AO78" i="60"/>
  <c r="CR26" i="60" s="1"/>
  <c r="CQ26" i="60" s="1"/>
  <c r="AP78" i="60"/>
  <c r="AM79" i="60"/>
  <c r="BI62" i="60"/>
  <c r="CK86" i="60" s="1"/>
  <c r="CJ86" i="60" s="1"/>
  <c r="BJ62" i="60"/>
  <c r="BH62" i="60"/>
  <c r="CH86" i="60" s="1"/>
  <c r="CG86" i="60" s="1"/>
  <c r="BG63" i="60"/>
  <c r="AZ46" i="60"/>
  <c r="CA62" i="60" s="1"/>
  <c r="BZ62" i="60" s="1"/>
  <c r="BA46" i="60"/>
  <c r="CD62" i="60" s="1"/>
  <c r="CC62" i="60" s="1"/>
  <c r="BB46" i="60"/>
  <c r="AY47" i="60"/>
  <c r="AR31" i="60"/>
  <c r="BT39" i="60" s="1"/>
  <c r="BS39" i="60" s="1"/>
  <c r="AS31" i="60"/>
  <c r="BW39" i="60" s="1"/>
  <c r="BV39" i="60" s="1"/>
  <c r="AT31" i="60"/>
  <c r="AQ32" i="60"/>
  <c r="BD61" i="60"/>
  <c r="CH73" i="60" s="1"/>
  <c r="CG73" i="60" s="1"/>
  <c r="BE61" i="60"/>
  <c r="CK73" i="60" s="1"/>
  <c r="CJ73" i="60" s="1"/>
  <c r="BF61" i="60"/>
  <c r="BC62" i="60"/>
  <c r="BD15" i="60"/>
  <c r="BM75" i="60" s="1"/>
  <c r="BL75" i="60" s="1"/>
  <c r="BE15" i="60"/>
  <c r="BP75" i="60" s="1"/>
  <c r="BO75" i="60" s="1"/>
  <c r="BF15" i="60"/>
  <c r="BC16" i="60"/>
  <c r="AV46" i="60"/>
  <c r="CA50" i="60" s="1"/>
  <c r="BZ50" i="60" s="1"/>
  <c r="AW46" i="60"/>
  <c r="CD50" i="60" s="1"/>
  <c r="CC50" i="60" s="1"/>
  <c r="AX46" i="60"/>
  <c r="AU47" i="60"/>
  <c r="AJ45" i="60"/>
  <c r="CA13" i="60" s="1"/>
  <c r="BZ13" i="60" s="1"/>
  <c r="AK45" i="60"/>
  <c r="CD13" i="60" s="1"/>
  <c r="CC13" i="60" s="1"/>
  <c r="AL45" i="60"/>
  <c r="AI46" i="60"/>
  <c r="AJ63" i="60"/>
  <c r="CH15" i="60" s="1"/>
  <c r="CG15" i="60" s="1"/>
  <c r="AK63" i="60"/>
  <c r="CK15" i="60" s="1"/>
  <c r="CJ15" i="60" s="1"/>
  <c r="AL63" i="60"/>
  <c r="AI64" i="60"/>
  <c r="BH46" i="60"/>
  <c r="CA86" i="60" s="1"/>
  <c r="BZ86" i="60" s="1"/>
  <c r="BI46" i="60"/>
  <c r="CD86" i="60" s="1"/>
  <c r="CC86" i="60" s="1"/>
  <c r="BJ46" i="60"/>
  <c r="BG47" i="60"/>
  <c r="BA61" i="60"/>
  <c r="CK61" i="60" s="1"/>
  <c r="CJ61" i="60" s="1"/>
  <c r="BB61" i="60"/>
  <c r="AZ61" i="60"/>
  <c r="CH61" i="60" s="1"/>
  <c r="CG61" i="60" s="1"/>
  <c r="AY62" i="60"/>
  <c r="BI29" i="60"/>
  <c r="BW85" i="60" s="1"/>
  <c r="BV85" i="60" s="1"/>
  <c r="BJ29" i="60"/>
  <c r="BH29" i="60"/>
  <c r="BT85" i="60" s="1"/>
  <c r="BS85" i="60" s="1"/>
  <c r="BG30" i="60"/>
  <c r="AN46" i="60"/>
  <c r="CA26" i="60" s="1"/>
  <c r="BZ26" i="60" s="1"/>
  <c r="AO46" i="60"/>
  <c r="CD26" i="60" s="1"/>
  <c r="CC26" i="60" s="1"/>
  <c r="AP46" i="60"/>
  <c r="AM47" i="60"/>
  <c r="AJ78" i="60"/>
  <c r="CO14" i="60" s="1"/>
  <c r="CN14" i="60" s="1"/>
  <c r="AK78" i="60"/>
  <c r="CR14" i="60" s="1"/>
  <c r="CQ14" i="60" s="1"/>
  <c r="AL78" i="60"/>
  <c r="AI79" i="60"/>
  <c r="AZ30" i="60"/>
  <c r="BT62" i="60" s="1"/>
  <c r="BS62" i="60" s="1"/>
  <c r="BA30" i="60"/>
  <c r="BW62" i="60" s="1"/>
  <c r="BV62" i="60" s="1"/>
  <c r="BB30" i="60"/>
  <c r="AY31" i="60"/>
  <c r="AN62" i="60"/>
  <c r="CH26" i="60" s="1"/>
  <c r="CG26" i="60" s="1"/>
  <c r="AO62" i="60"/>
  <c r="CK26" i="60" s="1"/>
  <c r="CJ26" i="60" s="1"/>
  <c r="AP62" i="60"/>
  <c r="AM63" i="60"/>
  <c r="BJ13" i="60"/>
  <c r="BH13" i="60"/>
  <c r="BM85" i="60" s="1"/>
  <c r="BL85" i="60" s="1"/>
  <c r="BI13" i="60"/>
  <c r="BP85" i="60" s="1"/>
  <c r="BO85" i="60" s="1"/>
  <c r="BG14" i="60"/>
  <c r="AV30" i="60"/>
  <c r="BT50" i="60" s="1"/>
  <c r="BS50" i="60" s="1"/>
  <c r="AW30" i="60"/>
  <c r="BW50" i="60" s="1"/>
  <c r="BV50" i="60" s="1"/>
  <c r="AX30" i="60"/>
  <c r="AU31" i="60"/>
  <c r="AN30" i="60"/>
  <c r="BT26" i="60" s="1"/>
  <c r="BS26" i="60" s="1"/>
  <c r="AO30" i="60"/>
  <c r="BW26" i="60" s="1"/>
  <c r="BV26" i="60" s="1"/>
  <c r="AP30" i="60"/>
  <c r="AM31" i="60"/>
  <c r="AR77" i="60"/>
  <c r="CO37" i="60" s="1"/>
  <c r="CN37" i="60" s="1"/>
  <c r="AS77" i="60"/>
  <c r="CR37" i="60" s="1"/>
  <c r="CQ37" i="60" s="1"/>
  <c r="AT77" i="60"/>
  <c r="AQ78" i="60"/>
  <c r="AV29" i="59"/>
  <c r="BT49" i="59" s="1"/>
  <c r="BS49" i="59" s="1"/>
  <c r="AW29" i="59"/>
  <c r="BW49" i="59" s="1"/>
  <c r="BV49" i="59" s="1"/>
  <c r="AX29" i="59"/>
  <c r="AU30" i="59"/>
  <c r="AW62" i="59"/>
  <c r="CK50" i="59" s="1"/>
  <c r="CJ50" i="59" s="1"/>
  <c r="AX62" i="59"/>
  <c r="AV62" i="59"/>
  <c r="CH50" i="59" s="1"/>
  <c r="CG50" i="59" s="1"/>
  <c r="AU63" i="59"/>
  <c r="AR61" i="59"/>
  <c r="CH37" i="59" s="1"/>
  <c r="CG37" i="59" s="1"/>
  <c r="AS61" i="59"/>
  <c r="CK37" i="59" s="1"/>
  <c r="CJ37" i="59" s="1"/>
  <c r="AT61" i="59"/>
  <c r="AQ62" i="59"/>
  <c r="AJ77" i="59"/>
  <c r="CO13" i="59" s="1"/>
  <c r="CN13" i="59" s="1"/>
  <c r="AK77" i="59"/>
  <c r="CR13" i="59" s="1"/>
  <c r="CQ13" i="59" s="1"/>
  <c r="AL77" i="59"/>
  <c r="AI78" i="59"/>
  <c r="AZ47" i="59"/>
  <c r="CA63" i="59" s="1"/>
  <c r="BZ63" i="59" s="1"/>
  <c r="BA47" i="59"/>
  <c r="CD63" i="59" s="1"/>
  <c r="CC63" i="59" s="1"/>
  <c r="BB47" i="59"/>
  <c r="AY48" i="59"/>
  <c r="AJ61" i="59"/>
  <c r="CH13" i="59" s="1"/>
  <c r="CG13" i="59" s="1"/>
  <c r="AL61" i="59"/>
  <c r="AK61" i="59"/>
  <c r="CK13" i="59" s="1"/>
  <c r="CJ13" i="59" s="1"/>
  <c r="AI62" i="59"/>
  <c r="AZ30" i="59"/>
  <c r="BT62" i="59" s="1"/>
  <c r="BS62" i="59" s="1"/>
  <c r="BA30" i="59"/>
  <c r="BW62" i="59" s="1"/>
  <c r="BV62" i="59" s="1"/>
  <c r="BB30" i="59"/>
  <c r="AY31" i="59"/>
  <c r="AS49" i="59"/>
  <c r="CD41" i="59" s="1"/>
  <c r="CC41" i="59" s="1"/>
  <c r="AT49" i="59"/>
  <c r="AR49" i="59"/>
  <c r="CA41" i="59" s="1"/>
  <c r="BZ41" i="59" s="1"/>
  <c r="AN45" i="59"/>
  <c r="CA25" i="59" s="1"/>
  <c r="BZ25" i="59" s="1"/>
  <c r="AO45" i="59"/>
  <c r="CD25" i="59" s="1"/>
  <c r="CC25" i="59" s="1"/>
  <c r="AP45" i="59"/>
  <c r="AM46" i="59"/>
  <c r="BH30" i="59"/>
  <c r="BT86" i="59" s="1"/>
  <c r="BS86" i="59" s="1"/>
  <c r="BI30" i="59"/>
  <c r="BW86" i="59" s="1"/>
  <c r="BV86" i="59" s="1"/>
  <c r="BJ30" i="59"/>
  <c r="BG31" i="59"/>
  <c r="AV13" i="59"/>
  <c r="BM49" i="59" s="1"/>
  <c r="BL49" i="59" s="1"/>
  <c r="AW13" i="59"/>
  <c r="BP49" i="59" s="1"/>
  <c r="BO49" i="59" s="1"/>
  <c r="AX13" i="59"/>
  <c r="AU14" i="59"/>
  <c r="AN77" i="59"/>
  <c r="CO25" i="59" s="1"/>
  <c r="CN25" i="59" s="1"/>
  <c r="AO77" i="59"/>
  <c r="CR25" i="59" s="1"/>
  <c r="CQ25" i="59" s="1"/>
  <c r="AP77" i="59"/>
  <c r="AM78" i="59"/>
  <c r="AZ63" i="59"/>
  <c r="CH63" i="59" s="1"/>
  <c r="CG63" i="59" s="1"/>
  <c r="BA63" i="59"/>
  <c r="CK63" i="59" s="1"/>
  <c r="CJ63" i="59" s="1"/>
  <c r="BB63" i="59"/>
  <c r="AY64" i="59"/>
  <c r="AN62" i="59"/>
  <c r="CH26" i="59" s="1"/>
  <c r="CG26" i="59" s="1"/>
  <c r="AO62" i="59"/>
  <c r="CK26" i="59" s="1"/>
  <c r="CJ26" i="59" s="1"/>
  <c r="AP62" i="59"/>
  <c r="AM63" i="59"/>
  <c r="AV46" i="59"/>
  <c r="CA50" i="59" s="1"/>
  <c r="BZ50" i="59" s="1"/>
  <c r="AW46" i="59"/>
  <c r="CD50" i="59" s="1"/>
  <c r="CC50" i="59" s="1"/>
  <c r="AX46" i="59"/>
  <c r="AU47" i="59"/>
  <c r="AR29" i="59"/>
  <c r="BT37" i="59" s="1"/>
  <c r="BS37" i="59" s="1"/>
  <c r="AS29" i="59"/>
  <c r="BW37" i="59" s="1"/>
  <c r="BV37" i="59" s="1"/>
  <c r="AT29" i="59"/>
  <c r="AQ30" i="59"/>
  <c r="BD30" i="59"/>
  <c r="BT74" i="59" s="1"/>
  <c r="BS74" i="59" s="1"/>
  <c r="BF30" i="59"/>
  <c r="BE30" i="59"/>
  <c r="BW74" i="59" s="1"/>
  <c r="BV74" i="59" s="1"/>
  <c r="BC31" i="59"/>
  <c r="BD62" i="59"/>
  <c r="CH74" i="59" s="1"/>
  <c r="CG74" i="59" s="1"/>
  <c r="BF62" i="59"/>
  <c r="BE62" i="59"/>
  <c r="CK74" i="59" s="1"/>
  <c r="CJ74" i="59" s="1"/>
  <c r="BC63" i="59"/>
  <c r="BE45" i="59"/>
  <c r="CD73" i="59" s="1"/>
  <c r="CC73" i="59" s="1"/>
  <c r="BF45" i="59"/>
  <c r="BD45" i="59"/>
  <c r="CA73" i="59" s="1"/>
  <c r="BZ73" i="59" s="1"/>
  <c r="BC46" i="59"/>
  <c r="BH45" i="59"/>
  <c r="CA85" i="59" s="1"/>
  <c r="BZ85" i="59" s="1"/>
  <c r="BI45" i="59"/>
  <c r="CD85" i="59" s="1"/>
  <c r="CC85" i="59" s="1"/>
  <c r="BJ45" i="59"/>
  <c r="BG46" i="59"/>
  <c r="AR15" i="59"/>
  <c r="BM39" i="59" s="1"/>
  <c r="BL39" i="59" s="1"/>
  <c r="AS15" i="59"/>
  <c r="BP39" i="59" s="1"/>
  <c r="BO39" i="59" s="1"/>
  <c r="AT15" i="59"/>
  <c r="AQ16" i="59"/>
  <c r="AR78" i="59"/>
  <c r="CO38" i="59" s="1"/>
  <c r="CN38" i="59" s="1"/>
  <c r="AS78" i="59"/>
  <c r="CR38" i="59" s="1"/>
  <c r="CQ38" i="59" s="1"/>
  <c r="AT78" i="59"/>
  <c r="AQ79" i="59"/>
  <c r="AJ46" i="59"/>
  <c r="CA14" i="59" s="1"/>
  <c r="BZ14" i="59" s="1"/>
  <c r="AK46" i="59"/>
  <c r="CD14" i="59" s="1"/>
  <c r="CC14" i="59" s="1"/>
  <c r="AL46" i="59"/>
  <c r="AI47" i="59"/>
  <c r="AJ30" i="59"/>
  <c r="BT14" i="59" s="1"/>
  <c r="BS14" i="59" s="1"/>
  <c r="AK30" i="59"/>
  <c r="BW14" i="59" s="1"/>
  <c r="BV14" i="59" s="1"/>
  <c r="AL30" i="59"/>
  <c r="AI31" i="59"/>
  <c r="BD13" i="59"/>
  <c r="BM73" i="59" s="1"/>
  <c r="BL73" i="59" s="1"/>
  <c r="BE13" i="59"/>
  <c r="BP73" i="59" s="1"/>
  <c r="BO73" i="59" s="1"/>
  <c r="BF13" i="59"/>
  <c r="BC14" i="59"/>
  <c r="AN30" i="59"/>
  <c r="BT26" i="59" s="1"/>
  <c r="BS26" i="59" s="1"/>
  <c r="AO30" i="59"/>
  <c r="BW26" i="59" s="1"/>
  <c r="BV26" i="59" s="1"/>
  <c r="AP30" i="59"/>
  <c r="AM31" i="59"/>
  <c r="BH61" i="59"/>
  <c r="CH85" i="59" s="1"/>
  <c r="CG85" i="59" s="1"/>
  <c r="BJ61" i="59"/>
  <c r="BI61" i="59"/>
  <c r="CK85" i="59" s="1"/>
  <c r="CJ85" i="59" s="1"/>
  <c r="BG62" i="59"/>
  <c r="BH15" i="59"/>
  <c r="BM87" i="59" s="1"/>
  <c r="BL87" i="59" s="1"/>
  <c r="BI15" i="59"/>
  <c r="BP87" i="59" s="1"/>
  <c r="BO87" i="59" s="1"/>
  <c r="BJ15" i="59"/>
  <c r="BG16" i="59"/>
  <c r="AZ14" i="59"/>
  <c r="BM62" i="59" s="1"/>
  <c r="BL62" i="59" s="1"/>
  <c r="BA14" i="59"/>
  <c r="BP62" i="59" s="1"/>
  <c r="BO62" i="59" s="1"/>
  <c r="BB14" i="59"/>
  <c r="AY15" i="59"/>
  <c r="AR61" i="58"/>
  <c r="CH37" i="58" s="1"/>
  <c r="CG37" i="58" s="1"/>
  <c r="AT61" i="58"/>
  <c r="AS61" i="58"/>
  <c r="CK37" i="58" s="1"/>
  <c r="CJ37" i="58" s="1"/>
  <c r="AQ62" i="58"/>
  <c r="AZ46" i="58"/>
  <c r="CA62" i="58" s="1"/>
  <c r="BZ62" i="58" s="1"/>
  <c r="BA46" i="58"/>
  <c r="CD62" i="58" s="1"/>
  <c r="CC62" i="58" s="1"/>
  <c r="BB46" i="58"/>
  <c r="AY47" i="58"/>
  <c r="AW62" i="58"/>
  <c r="CK50" i="58" s="1"/>
  <c r="CJ50" i="58" s="1"/>
  <c r="AV62" i="58"/>
  <c r="CH50" i="58" s="1"/>
  <c r="CG50" i="58" s="1"/>
  <c r="AX62" i="58"/>
  <c r="AU63" i="58"/>
  <c r="AR78" i="58"/>
  <c r="CO38" i="58" s="1"/>
  <c r="CN38" i="58" s="1"/>
  <c r="AS78" i="58"/>
  <c r="CR38" i="58" s="1"/>
  <c r="CQ38" i="58" s="1"/>
  <c r="AT78" i="58"/>
  <c r="AQ79" i="58"/>
  <c r="AV47" i="58"/>
  <c r="CA51" i="58" s="1"/>
  <c r="BZ51" i="58" s="1"/>
  <c r="AW47" i="58"/>
  <c r="CD51" i="58" s="1"/>
  <c r="CC51" i="58" s="1"/>
  <c r="AX47" i="58"/>
  <c r="AU48" i="58"/>
  <c r="BF45" i="58"/>
  <c r="BD45" i="58"/>
  <c r="CA73" i="58" s="1"/>
  <c r="BZ73" i="58" s="1"/>
  <c r="BE45" i="58"/>
  <c r="CD73" i="58" s="1"/>
  <c r="CC73" i="58" s="1"/>
  <c r="BC46" i="58"/>
  <c r="BE29" i="58"/>
  <c r="BW73" i="58" s="1"/>
  <c r="BV73" i="58" s="1"/>
  <c r="BF29" i="58"/>
  <c r="BD29" i="58"/>
  <c r="BT73" i="58" s="1"/>
  <c r="BS73" i="58" s="1"/>
  <c r="BC30" i="58"/>
  <c r="AK62" i="58"/>
  <c r="CK14" i="58" s="1"/>
  <c r="CJ14" i="58" s="1"/>
  <c r="AJ62" i="58"/>
  <c r="CH14" i="58" s="1"/>
  <c r="CG14" i="58" s="1"/>
  <c r="AL62" i="58"/>
  <c r="AI63" i="58"/>
  <c r="AJ46" i="58"/>
  <c r="CA14" i="58" s="1"/>
  <c r="BZ14" i="58" s="1"/>
  <c r="AK46" i="58"/>
  <c r="CD14" i="58" s="1"/>
  <c r="CC14" i="58" s="1"/>
  <c r="AL46" i="58"/>
  <c r="AI47" i="58"/>
  <c r="BD61" i="58"/>
  <c r="CH73" i="58" s="1"/>
  <c r="CG73" i="58" s="1"/>
  <c r="BF61" i="58"/>
  <c r="BE61" i="58"/>
  <c r="CK73" i="58" s="1"/>
  <c r="CJ73" i="58" s="1"/>
  <c r="BC62" i="58"/>
  <c r="BH29" i="58"/>
  <c r="BT85" i="58" s="1"/>
  <c r="BS85" i="58" s="1"/>
  <c r="BI29" i="58"/>
  <c r="BW85" i="58" s="1"/>
  <c r="BV85" i="58" s="1"/>
  <c r="BJ29" i="58"/>
  <c r="BG30" i="58"/>
  <c r="AN63" i="58"/>
  <c r="CH27" i="58" s="1"/>
  <c r="CG27" i="58" s="1"/>
  <c r="AO63" i="58"/>
  <c r="CK27" i="58" s="1"/>
  <c r="CJ27" i="58" s="1"/>
  <c r="AP63" i="58"/>
  <c r="AM64" i="58"/>
  <c r="AN78" i="58"/>
  <c r="CO26" i="58" s="1"/>
  <c r="CN26" i="58" s="1"/>
  <c r="AO78" i="58"/>
  <c r="CR26" i="58" s="1"/>
  <c r="CQ26" i="58" s="1"/>
  <c r="AP78" i="58"/>
  <c r="AM79" i="58"/>
  <c r="AJ29" i="58"/>
  <c r="BT13" i="58" s="1"/>
  <c r="BS13" i="58" s="1"/>
  <c r="AK29" i="58"/>
  <c r="BW13" i="58" s="1"/>
  <c r="BV13" i="58" s="1"/>
  <c r="AL29" i="58"/>
  <c r="AI30" i="58"/>
  <c r="AZ30" i="58"/>
  <c r="BT62" i="58" s="1"/>
  <c r="BS62" i="58" s="1"/>
  <c r="BA30" i="58"/>
  <c r="BW62" i="58" s="1"/>
  <c r="BV62" i="58" s="1"/>
  <c r="BB30" i="58"/>
  <c r="AY31" i="58"/>
  <c r="AR46" i="58"/>
  <c r="CA38" i="58" s="1"/>
  <c r="BZ38" i="58" s="1"/>
  <c r="AS46" i="58"/>
  <c r="CD38" i="58" s="1"/>
  <c r="CC38" i="58" s="1"/>
  <c r="AT46" i="58"/>
  <c r="AQ47" i="58"/>
  <c r="AN45" i="58"/>
  <c r="CA25" i="58" s="1"/>
  <c r="BZ25" i="58" s="1"/>
  <c r="AO45" i="58"/>
  <c r="CD25" i="58" s="1"/>
  <c r="CC25" i="58" s="1"/>
  <c r="AP45" i="58"/>
  <c r="AM46" i="58"/>
  <c r="AS29" i="58"/>
  <c r="BW37" i="58" s="1"/>
  <c r="BV37" i="58" s="1"/>
  <c r="AT29" i="58"/>
  <c r="AR29" i="58"/>
  <c r="BT37" i="58" s="1"/>
  <c r="BS37" i="58" s="1"/>
  <c r="AQ30" i="58"/>
  <c r="BB61" i="58"/>
  <c r="AZ61" i="58"/>
  <c r="CH61" i="58" s="1"/>
  <c r="CG61" i="58" s="1"/>
  <c r="BA61" i="58"/>
  <c r="CK61" i="58" s="1"/>
  <c r="CJ61" i="58" s="1"/>
  <c r="AY62" i="58"/>
  <c r="BH61" i="58"/>
  <c r="CH85" i="58" s="1"/>
  <c r="CG85" i="58" s="1"/>
  <c r="BJ61" i="58"/>
  <c r="BI61" i="58"/>
  <c r="CK85" i="58" s="1"/>
  <c r="CJ85" i="58" s="1"/>
  <c r="BG62" i="58"/>
  <c r="AL79" i="58"/>
  <c r="AJ79" i="58"/>
  <c r="CO15" i="58" s="1"/>
  <c r="CN15" i="58" s="1"/>
  <c r="AK79" i="58"/>
  <c r="CR15" i="58" s="1"/>
  <c r="CQ15" i="58" s="1"/>
  <c r="AI80" i="58"/>
  <c r="AN29" i="58"/>
  <c r="BT25" i="58" s="1"/>
  <c r="BS25" i="58" s="1"/>
  <c r="AO29" i="58"/>
  <c r="BW25" i="58" s="1"/>
  <c r="BV25" i="58" s="1"/>
  <c r="AP29" i="58"/>
  <c r="AM30" i="58"/>
  <c r="BH15" i="58"/>
  <c r="BM87" i="58" s="1"/>
  <c r="BL87" i="58" s="1"/>
  <c r="BI15" i="58"/>
  <c r="BP87" i="58" s="1"/>
  <c r="BO87" i="58" s="1"/>
  <c r="BJ15" i="58"/>
  <c r="BG16" i="58"/>
  <c r="BI29" i="57"/>
  <c r="BW85" i="57" s="1"/>
  <c r="BV85" i="57" s="1"/>
  <c r="BH29" i="57"/>
  <c r="BT85" i="57" s="1"/>
  <c r="BS85" i="57" s="1"/>
  <c r="BJ29" i="57"/>
  <c r="BG30" i="57"/>
  <c r="BH13" i="57"/>
  <c r="BM85" i="57" s="1"/>
  <c r="BL85" i="57" s="1"/>
  <c r="BI13" i="57"/>
  <c r="BP85" i="57" s="1"/>
  <c r="BO85" i="57" s="1"/>
  <c r="BJ13" i="57"/>
  <c r="BG14" i="57"/>
  <c r="BD13" i="57"/>
  <c r="BM73" i="57" s="1"/>
  <c r="BL73" i="57" s="1"/>
  <c r="BE13" i="57"/>
  <c r="BP73" i="57" s="1"/>
  <c r="BO73" i="57" s="1"/>
  <c r="BF13" i="57"/>
  <c r="BC14" i="57"/>
  <c r="BD29" i="57"/>
  <c r="BT73" i="57" s="1"/>
  <c r="BS73" i="57" s="1"/>
  <c r="BE29" i="57"/>
  <c r="BW73" i="57" s="1"/>
  <c r="BV73" i="57" s="1"/>
  <c r="BF29" i="57"/>
  <c r="BC30" i="57"/>
  <c r="AO47" i="57"/>
  <c r="CD27" i="57" s="1"/>
  <c r="CC27" i="57" s="1"/>
  <c r="AP47" i="57"/>
  <c r="AM48" i="57"/>
  <c r="AN47" i="57"/>
  <c r="CA27" i="57" s="1"/>
  <c r="BZ27" i="57" s="1"/>
  <c r="AZ16" i="57"/>
  <c r="BM64" i="57" s="1"/>
  <c r="BL64" i="57" s="1"/>
  <c r="BA16" i="57"/>
  <c r="BP64" i="57" s="1"/>
  <c r="BO64" i="57" s="1"/>
  <c r="BB16" i="57"/>
  <c r="AY17" i="57"/>
  <c r="AN78" i="57"/>
  <c r="CO26" i="57" s="1"/>
  <c r="CN26" i="57" s="1"/>
  <c r="AO78" i="57"/>
  <c r="CR26" i="57" s="1"/>
  <c r="CQ26" i="57" s="1"/>
  <c r="AP78" i="57"/>
  <c r="AM79" i="57"/>
  <c r="BD62" i="57"/>
  <c r="CH74" i="57" s="1"/>
  <c r="CG74" i="57" s="1"/>
  <c r="BE62" i="57"/>
  <c r="CK74" i="57" s="1"/>
  <c r="CJ74" i="57" s="1"/>
  <c r="BF62" i="57"/>
  <c r="BC63" i="57"/>
  <c r="BH47" i="57"/>
  <c r="CA87" i="57" s="1"/>
  <c r="BZ87" i="57" s="1"/>
  <c r="BI47" i="57"/>
  <c r="CD87" i="57" s="1"/>
  <c r="CC87" i="57" s="1"/>
  <c r="BJ47" i="57"/>
  <c r="BG48" i="57"/>
  <c r="AR46" i="57"/>
  <c r="CA38" i="57" s="1"/>
  <c r="BZ38" i="57" s="1"/>
  <c r="AS46" i="57"/>
  <c r="CD38" i="57" s="1"/>
  <c r="CC38" i="57" s="1"/>
  <c r="AT46" i="57"/>
  <c r="AQ47" i="57"/>
  <c r="AN31" i="57"/>
  <c r="BT27" i="57" s="1"/>
  <c r="BS27" i="57" s="1"/>
  <c r="AO31" i="57"/>
  <c r="BW27" i="57" s="1"/>
  <c r="BV27" i="57" s="1"/>
  <c r="AP31" i="57"/>
  <c r="AM32" i="57"/>
  <c r="AK61" i="57"/>
  <c r="CK13" i="57" s="1"/>
  <c r="CJ13" i="57" s="1"/>
  <c r="AL61" i="57"/>
  <c r="AJ61" i="57"/>
  <c r="CH13" i="57" s="1"/>
  <c r="CG13" i="57" s="1"/>
  <c r="AI62" i="57"/>
  <c r="AZ62" i="57"/>
  <c r="CH62" i="57" s="1"/>
  <c r="CG62" i="57" s="1"/>
  <c r="BA62" i="57"/>
  <c r="CK62" i="57" s="1"/>
  <c r="CJ62" i="57" s="1"/>
  <c r="BB62" i="57"/>
  <c r="AY63" i="57"/>
  <c r="AT30" i="57"/>
  <c r="AS30" i="57"/>
  <c r="BW38" i="57" s="1"/>
  <c r="BV38" i="57" s="1"/>
  <c r="AR30" i="57"/>
  <c r="BT38" i="57" s="1"/>
  <c r="BS38" i="57" s="1"/>
  <c r="AQ31" i="57"/>
  <c r="BD46" i="57"/>
  <c r="CA74" i="57" s="1"/>
  <c r="BZ74" i="57" s="1"/>
  <c r="BC47" i="57"/>
  <c r="BE46" i="57"/>
  <c r="CD74" i="57" s="1"/>
  <c r="CC74" i="57" s="1"/>
  <c r="BF46" i="57"/>
  <c r="AO61" i="57"/>
  <c r="CK25" i="57" s="1"/>
  <c r="CJ25" i="57" s="1"/>
  <c r="AN61" i="57"/>
  <c r="CH25" i="57" s="1"/>
  <c r="CG25" i="57" s="1"/>
  <c r="AP61" i="57"/>
  <c r="AM62" i="57"/>
  <c r="AR61" i="57"/>
  <c r="CH37" i="57" s="1"/>
  <c r="CG37" i="57" s="1"/>
  <c r="AS61" i="57"/>
  <c r="CK37" i="57" s="1"/>
  <c r="CJ37" i="57" s="1"/>
  <c r="AT61" i="57"/>
  <c r="AQ62" i="57"/>
  <c r="AW29" i="57"/>
  <c r="BW49" i="57" s="1"/>
  <c r="BV49" i="57" s="1"/>
  <c r="AV29" i="57"/>
  <c r="BT49" i="57" s="1"/>
  <c r="BS49" i="57" s="1"/>
  <c r="AX29" i="57"/>
  <c r="AU30" i="57"/>
  <c r="AJ46" i="57"/>
  <c r="CA14" i="57" s="1"/>
  <c r="BZ14" i="57" s="1"/>
  <c r="AK46" i="57"/>
  <c r="CD14" i="57" s="1"/>
  <c r="CC14" i="57" s="1"/>
  <c r="AL46" i="57"/>
  <c r="AI47" i="57"/>
  <c r="BA30" i="57"/>
  <c r="BW62" i="57" s="1"/>
  <c r="BV62" i="57" s="1"/>
  <c r="AZ30" i="57"/>
  <c r="BT62" i="57" s="1"/>
  <c r="BS62" i="57" s="1"/>
  <c r="BB30" i="57"/>
  <c r="AY31" i="57"/>
  <c r="BH62" i="57"/>
  <c r="CH86" i="57" s="1"/>
  <c r="CG86" i="57" s="1"/>
  <c r="BI62" i="57"/>
  <c r="CK86" i="57" s="1"/>
  <c r="CJ86" i="57" s="1"/>
  <c r="BJ62" i="57"/>
  <c r="BG63" i="57"/>
  <c r="AW61" i="57"/>
  <c r="CK49" i="57" s="1"/>
  <c r="CJ49" i="57" s="1"/>
  <c r="AX61" i="57"/>
  <c r="AU62" i="57"/>
  <c r="AV61" i="57"/>
  <c r="CH49" i="57" s="1"/>
  <c r="CG49" i="57" s="1"/>
  <c r="AR77" i="57"/>
  <c r="CO37" i="57" s="1"/>
  <c r="CN37" i="57" s="1"/>
  <c r="AS77" i="57"/>
  <c r="CR37" i="57" s="1"/>
  <c r="CQ37" i="57" s="1"/>
  <c r="AT77" i="57"/>
  <c r="AQ78" i="57"/>
  <c r="AK29" i="57"/>
  <c r="BW13" i="57" s="1"/>
  <c r="BV13" i="57" s="1"/>
  <c r="AI30" i="57"/>
  <c r="AJ29" i="57"/>
  <c r="BT13" i="57" s="1"/>
  <c r="BS13" i="57" s="1"/>
  <c r="AL29" i="57"/>
  <c r="AU46" i="57"/>
  <c r="AV45" i="57"/>
  <c r="CA49" i="57" s="1"/>
  <c r="BZ49" i="57" s="1"/>
  <c r="AW45" i="57"/>
  <c r="CD49" i="57" s="1"/>
  <c r="CC49" i="57" s="1"/>
  <c r="AX45" i="57"/>
  <c r="AJ78" i="57"/>
  <c r="CO14" i="57" s="1"/>
  <c r="CN14" i="57" s="1"/>
  <c r="AK78" i="57"/>
  <c r="CR14" i="57" s="1"/>
  <c r="CQ14" i="57" s="1"/>
  <c r="AL78" i="57"/>
  <c r="AI79" i="57"/>
  <c r="AT13" i="56"/>
  <c r="AR13" i="56"/>
  <c r="BM37" i="56" s="1"/>
  <c r="BL37" i="56" s="1"/>
  <c r="AS13" i="56"/>
  <c r="BP37" i="56" s="1"/>
  <c r="BO37" i="56" s="1"/>
  <c r="AQ14" i="56"/>
  <c r="AJ61" i="56"/>
  <c r="CH13" i="56" s="1"/>
  <c r="CG13" i="56" s="1"/>
  <c r="AL61" i="56"/>
  <c r="AK61" i="56"/>
  <c r="CK13" i="56" s="1"/>
  <c r="CJ13" i="56" s="1"/>
  <c r="AI62" i="56"/>
  <c r="AN29" i="56"/>
  <c r="BT25" i="56" s="1"/>
  <c r="BS25" i="56" s="1"/>
  <c r="AO29" i="56"/>
  <c r="BW25" i="56" s="1"/>
  <c r="BV25" i="56" s="1"/>
  <c r="AP29" i="56"/>
  <c r="AM30" i="56"/>
  <c r="AJ46" i="56"/>
  <c r="CA14" i="56" s="1"/>
  <c r="BZ14" i="56" s="1"/>
  <c r="AK46" i="56"/>
  <c r="CD14" i="56" s="1"/>
  <c r="CC14" i="56" s="1"/>
  <c r="AL46" i="56"/>
  <c r="AI47" i="56"/>
  <c r="AN78" i="56"/>
  <c r="CO26" i="56" s="1"/>
  <c r="CN26" i="56" s="1"/>
  <c r="AO78" i="56"/>
  <c r="CR26" i="56" s="1"/>
  <c r="CQ26" i="56" s="1"/>
  <c r="AP78" i="56"/>
  <c r="AM79" i="56"/>
  <c r="BH30" i="56"/>
  <c r="BT86" i="56" s="1"/>
  <c r="BS86" i="56" s="1"/>
  <c r="BI30" i="56"/>
  <c r="BW86" i="56" s="1"/>
  <c r="BV86" i="56" s="1"/>
  <c r="BJ30" i="56"/>
  <c r="BG31" i="56"/>
  <c r="AR78" i="56"/>
  <c r="CO38" i="56" s="1"/>
  <c r="CN38" i="56" s="1"/>
  <c r="AS78" i="56"/>
  <c r="CR38" i="56" s="1"/>
  <c r="CQ38" i="56" s="1"/>
  <c r="AT78" i="56"/>
  <c r="AQ79" i="56"/>
  <c r="BH61" i="56"/>
  <c r="CH85" i="56" s="1"/>
  <c r="CG85" i="56" s="1"/>
  <c r="BJ61" i="56"/>
  <c r="BI61" i="56"/>
  <c r="CK85" i="56" s="1"/>
  <c r="CJ85" i="56" s="1"/>
  <c r="BG62" i="56"/>
  <c r="AV30" i="56"/>
  <c r="BT50" i="56" s="1"/>
  <c r="BS50" i="56" s="1"/>
  <c r="AW30" i="56"/>
  <c r="BW50" i="56" s="1"/>
  <c r="BV50" i="56" s="1"/>
  <c r="AX30" i="56"/>
  <c r="AU31" i="56"/>
  <c r="BH45" i="56"/>
  <c r="CA85" i="56" s="1"/>
  <c r="BZ85" i="56" s="1"/>
  <c r="BI45" i="56"/>
  <c r="CD85" i="56" s="1"/>
  <c r="CC85" i="56" s="1"/>
  <c r="BJ45" i="56"/>
  <c r="BG46" i="56"/>
  <c r="AJ78" i="56"/>
  <c r="CO14" i="56" s="1"/>
  <c r="CN14" i="56" s="1"/>
  <c r="AK78" i="56"/>
  <c r="CR14" i="56" s="1"/>
  <c r="CQ14" i="56" s="1"/>
  <c r="AL78" i="56"/>
  <c r="AI79" i="56"/>
  <c r="AS29" i="56"/>
  <c r="BW37" i="56" s="1"/>
  <c r="BV37" i="56" s="1"/>
  <c r="AR29" i="56"/>
  <c r="BT37" i="56" s="1"/>
  <c r="BS37" i="56" s="1"/>
  <c r="AT29" i="56"/>
  <c r="AQ30" i="56"/>
  <c r="AV14" i="56"/>
  <c r="BM50" i="56" s="1"/>
  <c r="BL50" i="56" s="1"/>
  <c r="AW14" i="56"/>
  <c r="BP50" i="56" s="1"/>
  <c r="BO50" i="56" s="1"/>
  <c r="AX14" i="56"/>
  <c r="AU15" i="56"/>
  <c r="BD30" i="56"/>
  <c r="BT74" i="56" s="1"/>
  <c r="BS74" i="56" s="1"/>
  <c r="BF30" i="56"/>
  <c r="BE30" i="56"/>
  <c r="BW74" i="56" s="1"/>
  <c r="BV74" i="56" s="1"/>
  <c r="BC31" i="56"/>
  <c r="AZ30" i="56"/>
  <c r="BT62" i="56" s="1"/>
  <c r="BS62" i="56" s="1"/>
  <c r="BA30" i="56"/>
  <c r="BW62" i="56" s="1"/>
  <c r="BV62" i="56" s="1"/>
  <c r="BB30" i="56"/>
  <c r="AY31" i="56"/>
  <c r="AZ13" i="56"/>
  <c r="BM61" i="56" s="1"/>
  <c r="BL61" i="56" s="1"/>
  <c r="BA13" i="56"/>
  <c r="BP61" i="56" s="1"/>
  <c r="BO61" i="56" s="1"/>
  <c r="BB13" i="56"/>
  <c r="AY14" i="56"/>
  <c r="BA45" i="56"/>
  <c r="CD61" i="56" s="1"/>
  <c r="CC61" i="56" s="1"/>
  <c r="BB45" i="56"/>
  <c r="AY46" i="56"/>
  <c r="AZ45" i="56"/>
  <c r="CA61" i="56" s="1"/>
  <c r="BZ61" i="56" s="1"/>
  <c r="BD61" i="56"/>
  <c r="CH73" i="56" s="1"/>
  <c r="CG73" i="56" s="1"/>
  <c r="BF61" i="56"/>
  <c r="BE61" i="56"/>
  <c r="CK73" i="56" s="1"/>
  <c r="CJ73" i="56" s="1"/>
  <c r="BC62" i="56"/>
  <c r="AW62" i="56"/>
  <c r="CK50" i="56" s="1"/>
  <c r="CJ50" i="56" s="1"/>
  <c r="AV62" i="56"/>
  <c r="CH50" i="56" s="1"/>
  <c r="CG50" i="56" s="1"/>
  <c r="AX62" i="56"/>
  <c r="AU63" i="56"/>
  <c r="AV48" i="56"/>
  <c r="CA52" i="56" s="1"/>
  <c r="BZ52" i="56" s="1"/>
  <c r="AW48" i="56"/>
  <c r="CD52" i="56" s="1"/>
  <c r="CC52" i="56" s="1"/>
  <c r="AX48" i="56"/>
  <c r="AU49" i="56"/>
  <c r="AR46" i="56"/>
  <c r="CA38" i="56" s="1"/>
  <c r="BZ38" i="56" s="1"/>
  <c r="AS46" i="56"/>
  <c r="CD38" i="56" s="1"/>
  <c r="CC38" i="56" s="1"/>
  <c r="AT46" i="56"/>
  <c r="AQ47" i="56"/>
  <c r="AN15" i="56"/>
  <c r="BM27" i="56" s="1"/>
  <c r="BL27" i="56" s="1"/>
  <c r="AO15" i="56"/>
  <c r="BP27" i="56" s="1"/>
  <c r="BO27" i="56" s="1"/>
  <c r="AP15" i="56"/>
  <c r="AM16" i="56"/>
  <c r="AS62" i="56"/>
  <c r="CK38" i="56" s="1"/>
  <c r="CJ38" i="56" s="1"/>
  <c r="AT62" i="56"/>
  <c r="AR62" i="56"/>
  <c r="CH38" i="56" s="1"/>
  <c r="CG38" i="56" s="1"/>
  <c r="AQ63" i="56"/>
  <c r="BD45" i="56"/>
  <c r="CA73" i="56" s="1"/>
  <c r="BZ73" i="56" s="1"/>
  <c r="BE45" i="56"/>
  <c r="CD73" i="56" s="1"/>
  <c r="CC73" i="56" s="1"/>
  <c r="BF45" i="56"/>
  <c r="BC46" i="56"/>
  <c r="AK29" i="56"/>
  <c r="BW13" i="56" s="1"/>
  <c r="BV13" i="56" s="1"/>
  <c r="AL29" i="56"/>
  <c r="AI30" i="56"/>
  <c r="AJ29" i="56"/>
  <c r="BT13" i="56" s="1"/>
  <c r="BS13" i="56" s="1"/>
  <c r="BE15" i="56"/>
  <c r="BP75" i="56" s="1"/>
  <c r="BO75" i="56" s="1"/>
  <c r="BF15" i="56"/>
  <c r="BD15" i="56"/>
  <c r="BM75" i="56" s="1"/>
  <c r="BL75" i="56" s="1"/>
  <c r="BC16" i="56"/>
  <c r="AO61" i="56"/>
  <c r="CK25" i="56" s="1"/>
  <c r="CJ25" i="56" s="1"/>
  <c r="AP61" i="56"/>
  <c r="AN61" i="56"/>
  <c r="CH25" i="56" s="1"/>
  <c r="CG25" i="56" s="1"/>
  <c r="AM62" i="56"/>
  <c r="BH14" i="56"/>
  <c r="BM86" i="56" s="1"/>
  <c r="BL86" i="56" s="1"/>
  <c r="BI14" i="56"/>
  <c r="BP86" i="56" s="1"/>
  <c r="BO86" i="56" s="1"/>
  <c r="BJ14" i="56"/>
  <c r="BG15" i="56"/>
  <c r="AZ62" i="56"/>
  <c r="CH62" i="56" s="1"/>
  <c r="CG62" i="56" s="1"/>
  <c r="BA62" i="56"/>
  <c r="CK62" i="56" s="1"/>
  <c r="CJ62" i="56" s="1"/>
  <c r="BB62" i="56"/>
  <c r="AY63" i="56"/>
  <c r="AV46" i="55"/>
  <c r="CA50" i="55" s="1"/>
  <c r="BZ50" i="55" s="1"/>
  <c r="AW46" i="55"/>
  <c r="CD50" i="55" s="1"/>
  <c r="CC50" i="55" s="1"/>
  <c r="AX46" i="55"/>
  <c r="AU47" i="55"/>
  <c r="AN30" i="55"/>
  <c r="BT26" i="55" s="1"/>
  <c r="BS26" i="55" s="1"/>
  <c r="AO30" i="55"/>
  <c r="BW26" i="55" s="1"/>
  <c r="BV26" i="55" s="1"/>
  <c r="AP30" i="55"/>
  <c r="AM31" i="55"/>
  <c r="AV31" i="55"/>
  <c r="BT51" i="55" s="1"/>
  <c r="BS51" i="55" s="1"/>
  <c r="AW31" i="55"/>
  <c r="BW51" i="55" s="1"/>
  <c r="BV51" i="55" s="1"/>
  <c r="AX31" i="55"/>
  <c r="AU32" i="55"/>
  <c r="BH15" i="55"/>
  <c r="BM87" i="55" s="1"/>
  <c r="BL87" i="55" s="1"/>
  <c r="BI15" i="55"/>
  <c r="BP87" i="55" s="1"/>
  <c r="BO87" i="55" s="1"/>
  <c r="BJ15" i="55"/>
  <c r="BG16" i="55"/>
  <c r="BA46" i="55"/>
  <c r="CD62" i="55" s="1"/>
  <c r="CC62" i="55" s="1"/>
  <c r="BB46" i="55"/>
  <c r="AZ46" i="55"/>
  <c r="CA62" i="55" s="1"/>
  <c r="BZ62" i="55" s="1"/>
  <c r="AY47" i="55"/>
  <c r="BF45" i="55"/>
  <c r="BD45" i="55"/>
  <c r="CA73" i="55" s="1"/>
  <c r="BZ73" i="55" s="1"/>
  <c r="BE45" i="55"/>
  <c r="CD73" i="55" s="1"/>
  <c r="CC73" i="55" s="1"/>
  <c r="BC46" i="55"/>
  <c r="BH29" i="55"/>
  <c r="BT85" i="55" s="1"/>
  <c r="BS85" i="55" s="1"/>
  <c r="BJ29" i="55"/>
  <c r="BI29" i="55"/>
  <c r="BW85" i="55" s="1"/>
  <c r="BV85" i="55" s="1"/>
  <c r="BG30" i="55"/>
  <c r="AJ62" i="55"/>
  <c r="CH14" i="55" s="1"/>
  <c r="CG14" i="55" s="1"/>
  <c r="AK62" i="55"/>
  <c r="CK14" i="55" s="1"/>
  <c r="CJ14" i="55" s="1"/>
  <c r="AL62" i="55"/>
  <c r="AI63" i="55"/>
  <c r="AN45" i="55"/>
  <c r="CA25" i="55" s="1"/>
  <c r="BZ25" i="55" s="1"/>
  <c r="AO45" i="55"/>
  <c r="CD25" i="55" s="1"/>
  <c r="CC25" i="55" s="1"/>
  <c r="AP45" i="55"/>
  <c r="AM46" i="55"/>
  <c r="AS29" i="55"/>
  <c r="BW37" i="55" s="1"/>
  <c r="BV37" i="55" s="1"/>
  <c r="AT29" i="55"/>
  <c r="AR29" i="55"/>
  <c r="BT37" i="55" s="1"/>
  <c r="BS37" i="55" s="1"/>
  <c r="AQ30" i="55"/>
  <c r="BD61" i="55"/>
  <c r="CH73" i="55" s="1"/>
  <c r="CG73" i="55" s="1"/>
  <c r="BE61" i="55"/>
  <c r="CK73" i="55" s="1"/>
  <c r="CJ73" i="55" s="1"/>
  <c r="BF61" i="55"/>
  <c r="BC62" i="55"/>
  <c r="BE29" i="55"/>
  <c r="BW73" i="55" s="1"/>
  <c r="BV73" i="55" s="1"/>
  <c r="BF29" i="55"/>
  <c r="BD29" i="55"/>
  <c r="BT73" i="55" s="1"/>
  <c r="BS73" i="55" s="1"/>
  <c r="BC30" i="55"/>
  <c r="AR78" i="55"/>
  <c r="CO38" i="55" s="1"/>
  <c r="CN38" i="55" s="1"/>
  <c r="AS78" i="55"/>
  <c r="CR38" i="55" s="1"/>
  <c r="CQ38" i="55" s="1"/>
  <c r="AT78" i="55"/>
  <c r="AQ79" i="55"/>
  <c r="AR61" i="55"/>
  <c r="CH37" i="55" s="1"/>
  <c r="CG37" i="55" s="1"/>
  <c r="AS61" i="55"/>
  <c r="CK37" i="55" s="1"/>
  <c r="CJ37" i="55" s="1"/>
  <c r="AT61" i="55"/>
  <c r="AQ62" i="55"/>
  <c r="AJ29" i="55"/>
  <c r="BT13" i="55" s="1"/>
  <c r="BS13" i="55" s="1"/>
  <c r="AL29" i="55"/>
  <c r="AK29" i="55"/>
  <c r="BW13" i="55" s="1"/>
  <c r="BV13" i="55" s="1"/>
  <c r="AI30" i="55"/>
  <c r="AJ45" i="55"/>
  <c r="CA13" i="55" s="1"/>
  <c r="BZ13" i="55" s="1"/>
  <c r="AK45" i="55"/>
  <c r="CD13" i="55" s="1"/>
  <c r="CC13" i="55" s="1"/>
  <c r="AL45" i="55"/>
  <c r="AI46" i="55"/>
  <c r="BA61" i="55"/>
  <c r="CK61" i="55" s="1"/>
  <c r="CJ61" i="55" s="1"/>
  <c r="BB61" i="55"/>
  <c r="AZ61" i="55"/>
  <c r="CH61" i="55" s="1"/>
  <c r="CG61" i="55" s="1"/>
  <c r="AY62" i="55"/>
  <c r="AV61" i="55"/>
  <c r="CH49" i="55" s="1"/>
  <c r="CG49" i="55" s="1"/>
  <c r="AW61" i="55"/>
  <c r="CK49" i="55" s="1"/>
  <c r="CJ49" i="55" s="1"/>
  <c r="AX61" i="55"/>
  <c r="AU62" i="55"/>
  <c r="AN78" i="55"/>
  <c r="CO26" i="55" s="1"/>
  <c r="CN26" i="55" s="1"/>
  <c r="AO78" i="55"/>
  <c r="CR26" i="55" s="1"/>
  <c r="CQ26" i="55" s="1"/>
  <c r="AP78" i="55"/>
  <c r="AM79" i="55"/>
  <c r="BH61" i="55"/>
  <c r="CH85" i="55" s="1"/>
  <c r="CG85" i="55" s="1"/>
  <c r="BI61" i="55"/>
  <c r="CK85" i="55" s="1"/>
  <c r="CJ85" i="55" s="1"/>
  <c r="BJ61" i="55"/>
  <c r="BG62" i="55"/>
  <c r="AR46" i="55"/>
  <c r="CA38" i="55" s="1"/>
  <c r="BZ38" i="55" s="1"/>
  <c r="AS46" i="55"/>
  <c r="CD38" i="55" s="1"/>
  <c r="CC38" i="55" s="1"/>
  <c r="AT46" i="55"/>
  <c r="AQ47" i="55"/>
  <c r="AZ31" i="55"/>
  <c r="BT63" i="55" s="1"/>
  <c r="BS63" i="55" s="1"/>
  <c r="BA31" i="55"/>
  <c r="BW63" i="55" s="1"/>
  <c r="BV63" i="55" s="1"/>
  <c r="BB31" i="55"/>
  <c r="AY32" i="55"/>
  <c r="AJ78" i="55"/>
  <c r="CO14" i="55" s="1"/>
  <c r="CN14" i="55" s="1"/>
  <c r="AK78" i="55"/>
  <c r="CR14" i="55" s="1"/>
  <c r="CQ14" i="55" s="1"/>
  <c r="AL78" i="55"/>
  <c r="AI79" i="55"/>
  <c r="AV29" i="54"/>
  <c r="BT49" i="54" s="1"/>
  <c r="BS49" i="54" s="1"/>
  <c r="AW29" i="54"/>
  <c r="BW49" i="54" s="1"/>
  <c r="BV49" i="54" s="1"/>
  <c r="AX29" i="54"/>
  <c r="AU30" i="54"/>
  <c r="AJ61" i="54"/>
  <c r="CH13" i="54" s="1"/>
  <c r="CG13" i="54" s="1"/>
  <c r="AL61" i="54"/>
  <c r="AK61" i="54"/>
  <c r="CK13" i="54" s="1"/>
  <c r="CJ13" i="54" s="1"/>
  <c r="AI62" i="54"/>
  <c r="AN78" i="54"/>
  <c r="CO26" i="54" s="1"/>
  <c r="CN26" i="54" s="1"/>
  <c r="AO78" i="54"/>
  <c r="CR26" i="54" s="1"/>
  <c r="CQ26" i="54" s="1"/>
  <c r="AP78" i="54"/>
  <c r="AM79" i="54"/>
  <c r="AW49" i="54"/>
  <c r="CD53" i="54" s="1"/>
  <c r="CC53" i="54" s="1"/>
  <c r="AX49" i="54"/>
  <c r="AV49" i="54"/>
  <c r="CA53" i="54" s="1"/>
  <c r="BZ53" i="54" s="1"/>
  <c r="AZ46" i="54"/>
  <c r="CA62" i="54" s="1"/>
  <c r="BZ62" i="54" s="1"/>
  <c r="BA46" i="54"/>
  <c r="CD62" i="54" s="1"/>
  <c r="CC62" i="54" s="1"/>
  <c r="BB46" i="54"/>
  <c r="AY47" i="54"/>
  <c r="AZ13" i="54"/>
  <c r="BM61" i="54" s="1"/>
  <c r="BL61" i="54" s="1"/>
  <c r="BA13" i="54"/>
  <c r="BP61" i="54" s="1"/>
  <c r="BO61" i="54" s="1"/>
  <c r="BB13" i="54"/>
  <c r="AY14" i="54"/>
  <c r="BA29" i="54"/>
  <c r="BW61" i="54" s="1"/>
  <c r="BV61" i="54" s="1"/>
  <c r="BB29" i="54"/>
  <c r="AZ29" i="54"/>
  <c r="BT61" i="54" s="1"/>
  <c r="BS61" i="54" s="1"/>
  <c r="AY30" i="54"/>
  <c r="BH62" i="54"/>
  <c r="CH86" i="54" s="1"/>
  <c r="CG86" i="54" s="1"/>
  <c r="BI62" i="54"/>
  <c r="CK86" i="54" s="1"/>
  <c r="CJ86" i="54" s="1"/>
  <c r="BJ62" i="54"/>
  <c r="BG63" i="54"/>
  <c r="BE62" i="54"/>
  <c r="CK74" i="54" s="1"/>
  <c r="CJ74" i="54" s="1"/>
  <c r="BF62" i="54"/>
  <c r="BD62" i="54"/>
  <c r="CH74" i="54" s="1"/>
  <c r="CG74" i="54" s="1"/>
  <c r="BC63" i="54"/>
  <c r="AJ31" i="54"/>
  <c r="BT15" i="54" s="1"/>
  <c r="BS15" i="54" s="1"/>
  <c r="AK31" i="54"/>
  <c r="BW15" i="54" s="1"/>
  <c r="BV15" i="54" s="1"/>
  <c r="AL31" i="54"/>
  <c r="AI32" i="54"/>
  <c r="BH13" i="54"/>
  <c r="BM85" i="54" s="1"/>
  <c r="BL85" i="54" s="1"/>
  <c r="BI13" i="54"/>
  <c r="BP85" i="54" s="1"/>
  <c r="BO85" i="54" s="1"/>
  <c r="BJ13" i="54"/>
  <c r="BG14" i="54"/>
  <c r="AV15" i="54"/>
  <c r="BM51" i="54" s="1"/>
  <c r="BL51" i="54" s="1"/>
  <c r="AW15" i="54"/>
  <c r="BP51" i="54" s="1"/>
  <c r="BO51" i="54" s="1"/>
  <c r="AX15" i="54"/>
  <c r="AU16" i="54"/>
  <c r="BI45" i="54"/>
  <c r="CD85" i="54" s="1"/>
  <c r="CC85" i="54" s="1"/>
  <c r="BJ45" i="54"/>
  <c r="BH45" i="54"/>
  <c r="CA85" i="54" s="1"/>
  <c r="BZ85" i="54" s="1"/>
  <c r="BG46" i="54"/>
  <c r="AR77" i="54"/>
  <c r="CO37" i="54" s="1"/>
  <c r="CN37" i="54" s="1"/>
  <c r="AS77" i="54"/>
  <c r="CR37" i="54" s="1"/>
  <c r="CQ37" i="54" s="1"/>
  <c r="AT77" i="54"/>
  <c r="AQ78" i="54"/>
  <c r="AQ46" i="54"/>
  <c r="AR45" i="54"/>
  <c r="CA37" i="54" s="1"/>
  <c r="BZ37" i="54" s="1"/>
  <c r="AS45" i="54"/>
  <c r="CD37" i="54" s="1"/>
  <c r="CC37" i="54" s="1"/>
  <c r="AT45" i="54"/>
  <c r="BH30" i="54"/>
  <c r="BT86" i="54" s="1"/>
  <c r="BS86" i="54" s="1"/>
  <c r="BI30" i="54"/>
  <c r="BW86" i="54" s="1"/>
  <c r="BV86" i="54" s="1"/>
  <c r="BJ30" i="54"/>
  <c r="BG31" i="54"/>
  <c r="AN31" i="54"/>
  <c r="BT27" i="54" s="1"/>
  <c r="BS27" i="54" s="1"/>
  <c r="AO31" i="54"/>
  <c r="BW27" i="54" s="1"/>
  <c r="BV27" i="54" s="1"/>
  <c r="AP31" i="54"/>
  <c r="AM32" i="54"/>
  <c r="AN46" i="54"/>
  <c r="CA26" i="54" s="1"/>
  <c r="BZ26" i="54" s="1"/>
  <c r="AO46" i="54"/>
  <c r="CD26" i="54" s="1"/>
  <c r="CC26" i="54" s="1"/>
  <c r="AP46" i="54"/>
  <c r="AM47" i="54"/>
  <c r="AZ62" i="54"/>
  <c r="CH62" i="54" s="1"/>
  <c r="CG62" i="54" s="1"/>
  <c r="BA62" i="54"/>
  <c r="CK62" i="54" s="1"/>
  <c r="CJ62" i="54" s="1"/>
  <c r="BB62" i="54"/>
  <c r="AY63" i="54"/>
  <c r="AN62" i="54"/>
  <c r="CH26" i="54" s="1"/>
  <c r="CG26" i="54" s="1"/>
  <c r="AO62" i="54"/>
  <c r="CK26" i="54" s="1"/>
  <c r="CJ26" i="54" s="1"/>
  <c r="AP62" i="54"/>
  <c r="AM63" i="54"/>
  <c r="BD48" i="54"/>
  <c r="CA76" i="54" s="1"/>
  <c r="BZ76" i="54" s="1"/>
  <c r="BE48" i="54"/>
  <c r="CD76" i="54" s="1"/>
  <c r="CC76" i="54" s="1"/>
  <c r="BF48" i="54"/>
  <c r="BC49" i="54"/>
  <c r="AS29" i="54"/>
  <c r="BW37" i="54" s="1"/>
  <c r="BV37" i="54" s="1"/>
  <c r="AT29" i="54"/>
  <c r="AR29" i="54"/>
  <c r="BT37" i="54" s="1"/>
  <c r="BS37" i="54" s="1"/>
  <c r="AQ30" i="54"/>
  <c r="AV61" i="54"/>
  <c r="CH49" i="54" s="1"/>
  <c r="CG49" i="54" s="1"/>
  <c r="AW61" i="54"/>
  <c r="CK49" i="54" s="1"/>
  <c r="CJ49" i="54" s="1"/>
  <c r="AX61" i="54"/>
  <c r="AU62" i="54"/>
  <c r="AJ77" i="54"/>
  <c r="CO13" i="54" s="1"/>
  <c r="CN13" i="54" s="1"/>
  <c r="AK77" i="54"/>
  <c r="CR13" i="54" s="1"/>
  <c r="CQ13" i="54" s="1"/>
  <c r="AL77" i="54"/>
  <c r="AI78" i="54"/>
  <c r="BE29" i="54"/>
  <c r="BW73" i="54" s="1"/>
  <c r="BV73" i="54" s="1"/>
  <c r="BF29" i="54"/>
  <c r="BD29" i="54"/>
  <c r="BT73" i="54" s="1"/>
  <c r="BS73" i="54" s="1"/>
  <c r="BC30" i="54"/>
  <c r="AJ46" i="54"/>
  <c r="CA14" i="54" s="1"/>
  <c r="BZ14" i="54" s="1"/>
  <c r="AK46" i="54"/>
  <c r="CD14" i="54" s="1"/>
  <c r="CC14" i="54" s="1"/>
  <c r="AL46" i="54"/>
  <c r="AI47" i="54"/>
  <c r="BD14" i="54"/>
  <c r="BM74" i="54" s="1"/>
  <c r="BL74" i="54" s="1"/>
  <c r="BE14" i="54"/>
  <c r="BP74" i="54" s="1"/>
  <c r="BO74" i="54" s="1"/>
  <c r="BF14" i="54"/>
  <c r="BC15" i="54"/>
  <c r="AR61" i="54"/>
  <c r="CH37" i="54" s="1"/>
  <c r="CG37" i="54" s="1"/>
  <c r="AT61" i="54"/>
  <c r="AS61" i="54"/>
  <c r="CK37" i="54" s="1"/>
  <c r="CJ37" i="54" s="1"/>
  <c r="AQ62" i="54"/>
  <c r="BA30" i="53"/>
  <c r="BW62" i="53" s="1"/>
  <c r="BV62" i="53" s="1"/>
  <c r="BB30" i="53"/>
  <c r="AZ30" i="53"/>
  <c r="BT62" i="53" s="1"/>
  <c r="BS62" i="53" s="1"/>
  <c r="AY31" i="53"/>
  <c r="BA14" i="53"/>
  <c r="BP62" i="53" s="1"/>
  <c r="BO62" i="53" s="1"/>
  <c r="BB14" i="53"/>
  <c r="AZ14" i="53"/>
  <c r="BM62" i="53" s="1"/>
  <c r="BL62" i="53" s="1"/>
  <c r="AY15" i="53"/>
  <c r="BD47" i="53"/>
  <c r="CA75" i="53" s="1"/>
  <c r="BZ75" i="53" s="1"/>
  <c r="BE47" i="53"/>
  <c r="CD75" i="53" s="1"/>
  <c r="CC75" i="53" s="1"/>
  <c r="BF47" i="53"/>
  <c r="BC48" i="53"/>
  <c r="AN31" i="53"/>
  <c r="BT27" i="53" s="1"/>
  <c r="BS27" i="53" s="1"/>
  <c r="AO31" i="53"/>
  <c r="BW27" i="53" s="1"/>
  <c r="BV27" i="53" s="1"/>
  <c r="AP31" i="53"/>
  <c r="AM32" i="53"/>
  <c r="AR61" i="53"/>
  <c r="CH37" i="53" s="1"/>
  <c r="CG37" i="53" s="1"/>
  <c r="AT61" i="53"/>
  <c r="AS61" i="53"/>
  <c r="CK37" i="53" s="1"/>
  <c r="CJ37" i="53" s="1"/>
  <c r="AQ62" i="53"/>
  <c r="BH30" i="53"/>
  <c r="BT86" i="53" s="1"/>
  <c r="BS86" i="53" s="1"/>
  <c r="BI30" i="53"/>
  <c r="BW86" i="53" s="1"/>
  <c r="BV86" i="53" s="1"/>
  <c r="BJ30" i="53"/>
  <c r="BG31" i="53"/>
  <c r="AX61" i="53"/>
  <c r="AV61" i="53"/>
  <c r="CH49" i="53" s="1"/>
  <c r="CG49" i="53" s="1"/>
  <c r="AW61" i="53"/>
  <c r="CK49" i="53" s="1"/>
  <c r="CJ49" i="53" s="1"/>
  <c r="AU62" i="53"/>
  <c r="BI62" i="53"/>
  <c r="CK86" i="53" s="1"/>
  <c r="CJ86" i="53" s="1"/>
  <c r="BH62" i="53"/>
  <c r="CH86" i="53" s="1"/>
  <c r="CG86" i="53" s="1"/>
  <c r="BJ62" i="53"/>
  <c r="BG63" i="53"/>
  <c r="AJ77" i="53"/>
  <c r="CO13" i="53" s="1"/>
  <c r="CN13" i="53" s="1"/>
  <c r="AK77" i="53"/>
  <c r="CR13" i="53" s="1"/>
  <c r="CQ13" i="53" s="1"/>
  <c r="AL77" i="53"/>
  <c r="AI78" i="53"/>
  <c r="AR77" i="53"/>
  <c r="CO37" i="53" s="1"/>
  <c r="CN37" i="53" s="1"/>
  <c r="AS77" i="53"/>
  <c r="CR37" i="53" s="1"/>
  <c r="CQ37" i="53" s="1"/>
  <c r="AT77" i="53"/>
  <c r="AQ78" i="53"/>
  <c r="AL46" i="53"/>
  <c r="AJ46" i="53"/>
  <c r="CA14" i="53" s="1"/>
  <c r="BZ14" i="53" s="1"/>
  <c r="AK46" i="53"/>
  <c r="CD14" i="53" s="1"/>
  <c r="CC14" i="53" s="1"/>
  <c r="AI47" i="53"/>
  <c r="BH13" i="53"/>
  <c r="BM85" i="53" s="1"/>
  <c r="BL85" i="53" s="1"/>
  <c r="BI13" i="53"/>
  <c r="BP85" i="53" s="1"/>
  <c r="BO85" i="53" s="1"/>
  <c r="BJ13" i="53"/>
  <c r="BG14" i="53"/>
  <c r="AV29" i="53"/>
  <c r="BT49" i="53" s="1"/>
  <c r="BS49" i="53" s="1"/>
  <c r="AW29" i="53"/>
  <c r="BW49" i="53" s="1"/>
  <c r="BV49" i="53" s="1"/>
  <c r="AX29" i="53"/>
  <c r="AU30" i="53"/>
  <c r="AR45" i="53"/>
  <c r="CA37" i="53" s="1"/>
  <c r="BZ37" i="53" s="1"/>
  <c r="AS45" i="53"/>
  <c r="CD37" i="53" s="1"/>
  <c r="CC37" i="53" s="1"/>
  <c r="AT45" i="53"/>
  <c r="AQ46" i="53"/>
  <c r="AJ31" i="53"/>
  <c r="BT15" i="53" s="1"/>
  <c r="BS15" i="53" s="1"/>
  <c r="AK31" i="53"/>
  <c r="BW15" i="53" s="1"/>
  <c r="BV15" i="53" s="1"/>
  <c r="AL31" i="53"/>
  <c r="AI32" i="53"/>
  <c r="AR29" i="53"/>
  <c r="BT37" i="53" s="1"/>
  <c r="BS37" i="53" s="1"/>
  <c r="AS29" i="53"/>
  <c r="BW37" i="53" s="1"/>
  <c r="BV37" i="53" s="1"/>
  <c r="AT29" i="53"/>
  <c r="AQ30" i="53"/>
  <c r="AV15" i="53"/>
  <c r="BM51" i="53" s="1"/>
  <c r="BL51" i="53" s="1"/>
  <c r="AW15" i="53"/>
  <c r="BP51" i="53" s="1"/>
  <c r="BO51" i="53" s="1"/>
  <c r="AX15" i="53"/>
  <c r="AU16" i="53"/>
  <c r="AN77" i="53"/>
  <c r="CO25" i="53" s="1"/>
  <c r="CN25" i="53" s="1"/>
  <c r="AO77" i="53"/>
  <c r="CR25" i="53" s="1"/>
  <c r="CQ25" i="53" s="1"/>
  <c r="AP77" i="53"/>
  <c r="AM78" i="53"/>
  <c r="BD29" i="53"/>
  <c r="BT73" i="53" s="1"/>
  <c r="BS73" i="53" s="1"/>
  <c r="BE29" i="53"/>
  <c r="BW73" i="53" s="1"/>
  <c r="BV73" i="53" s="1"/>
  <c r="BF29" i="53"/>
  <c r="BC30" i="53"/>
  <c r="AN46" i="53"/>
  <c r="CA26" i="53" s="1"/>
  <c r="BZ26" i="53" s="1"/>
  <c r="AO46" i="53"/>
  <c r="CD26" i="53" s="1"/>
  <c r="CC26" i="53" s="1"/>
  <c r="AP46" i="53"/>
  <c r="AM47" i="53"/>
  <c r="AZ47" i="53"/>
  <c r="CA63" i="53" s="1"/>
  <c r="BZ63" i="53" s="1"/>
  <c r="BA47" i="53"/>
  <c r="CD63" i="53" s="1"/>
  <c r="CC63" i="53" s="1"/>
  <c r="BB47" i="53"/>
  <c r="AY48" i="53"/>
  <c r="BE62" i="53"/>
  <c r="CK74" i="53" s="1"/>
  <c r="CJ74" i="53" s="1"/>
  <c r="BF62" i="53"/>
  <c r="BD62" i="53"/>
  <c r="CH74" i="53" s="1"/>
  <c r="CG74" i="53" s="1"/>
  <c r="BC63" i="53"/>
  <c r="AN62" i="53"/>
  <c r="CH26" i="53" s="1"/>
  <c r="CG26" i="53" s="1"/>
  <c r="AO62" i="53"/>
  <c r="CK26" i="53" s="1"/>
  <c r="CJ26" i="53" s="1"/>
  <c r="AP62" i="53"/>
  <c r="AM63" i="53"/>
  <c r="AZ62" i="53"/>
  <c r="CH62" i="53" s="1"/>
  <c r="CG62" i="53" s="1"/>
  <c r="BA62" i="53"/>
  <c r="CK62" i="53" s="1"/>
  <c r="CJ62" i="53" s="1"/>
  <c r="BB62" i="53"/>
  <c r="AY63" i="53"/>
  <c r="AL61" i="53"/>
  <c r="AJ61" i="53"/>
  <c r="CH13" i="53" s="1"/>
  <c r="CG13" i="53" s="1"/>
  <c r="AK61" i="53"/>
  <c r="CK13" i="53" s="1"/>
  <c r="CJ13" i="53" s="1"/>
  <c r="AI62" i="53"/>
  <c r="BH45" i="53"/>
  <c r="CA85" i="53" s="1"/>
  <c r="BZ85" i="53" s="1"/>
  <c r="BI45" i="53"/>
  <c r="CD85" i="53" s="1"/>
  <c r="CC85" i="53" s="1"/>
  <c r="BJ45" i="53"/>
  <c r="BG46" i="53"/>
  <c r="BD13" i="53"/>
  <c r="BM73" i="53" s="1"/>
  <c r="BL73" i="53" s="1"/>
  <c r="BE13" i="53"/>
  <c r="BP73" i="53" s="1"/>
  <c r="BO73" i="53" s="1"/>
  <c r="BF13" i="53"/>
  <c r="BC14" i="53"/>
  <c r="E89" i="19"/>
  <c r="G89" i="19" s="1"/>
  <c r="L89" i="19" s="1"/>
  <c r="Y79" i="19"/>
  <c r="R80" i="19" s="1"/>
  <c r="S80" i="19" s="1"/>
  <c r="T80" i="19" s="1"/>
  <c r="AZ31" i="36"/>
  <c r="E31" i="36" s="1"/>
  <c r="Q31" i="36" s="1"/>
  <c r="BB15" i="58" l="1"/>
  <c r="AZ15" i="58"/>
  <c r="BM63" i="58" s="1"/>
  <c r="BL63" i="58" s="1"/>
  <c r="BA15" i="58"/>
  <c r="BP63" i="58" s="1"/>
  <c r="BO63" i="58" s="1"/>
  <c r="AK17" i="54"/>
  <c r="BP17" i="54" s="1"/>
  <c r="BO17" i="54" s="1"/>
  <c r="BO18" i="54" s="1"/>
  <c r="BO19" i="54" s="1"/>
  <c r="AL17" i="54"/>
  <c r="AJ17" i="54"/>
  <c r="BM17" i="54" s="1"/>
  <c r="BL17" i="54" s="1"/>
  <c r="AK17" i="62"/>
  <c r="BP17" i="62" s="1"/>
  <c r="BO17" i="62" s="1"/>
  <c r="AL17" i="62"/>
  <c r="AJ17" i="62"/>
  <c r="BM17" i="62" s="1"/>
  <c r="BL17" i="62" s="1"/>
  <c r="AP15" i="62"/>
  <c r="AO15" i="62"/>
  <c r="BP27" i="62" s="1"/>
  <c r="BO27" i="62" s="1"/>
  <c r="AM16" i="62"/>
  <c r="AN15" i="62"/>
  <c r="BM27" i="62" s="1"/>
  <c r="BL27" i="62" s="1"/>
  <c r="AM17" i="54"/>
  <c r="AN16" i="54"/>
  <c r="BM28" i="54" s="1"/>
  <c r="BL28" i="54" s="1"/>
  <c r="AP16" i="54"/>
  <c r="AO16" i="54"/>
  <c r="BP28" i="54" s="1"/>
  <c r="BO28" i="54" s="1"/>
  <c r="AQ16" i="62"/>
  <c r="AS15" i="62"/>
  <c r="BP39" i="62" s="1"/>
  <c r="BO39" i="62" s="1"/>
  <c r="AR15" i="62"/>
  <c r="BM39" i="62" s="1"/>
  <c r="BL39" i="62" s="1"/>
  <c r="AT15" i="62"/>
  <c r="AJ17" i="59"/>
  <c r="BM17" i="59" s="1"/>
  <c r="BL17" i="59" s="1"/>
  <c r="BL18" i="59" s="1"/>
  <c r="BL19" i="59" s="1"/>
  <c r="AK17" i="59"/>
  <c r="BP17" i="59" s="1"/>
  <c r="BO17" i="59" s="1"/>
  <c r="BO18" i="59" s="1"/>
  <c r="BO19" i="59" s="1"/>
  <c r="AL17" i="59"/>
  <c r="AM17" i="59"/>
  <c r="AN16" i="59"/>
  <c r="BM28" i="59" s="1"/>
  <c r="BL28" i="59" s="1"/>
  <c r="AO16" i="59"/>
  <c r="BP28" i="59" s="1"/>
  <c r="BO28" i="59" s="1"/>
  <c r="AP16" i="59"/>
  <c r="AS15" i="54"/>
  <c r="BP39" i="54" s="1"/>
  <c r="BO39" i="54" s="1"/>
  <c r="AQ16" i="54"/>
  <c r="AT15" i="54"/>
  <c r="AR15" i="54"/>
  <c r="BM39" i="54" s="1"/>
  <c r="BL39" i="54" s="1"/>
  <c r="AS15" i="55"/>
  <c r="BP39" i="55" s="1"/>
  <c r="BO39" i="55" s="1"/>
  <c r="AQ16" i="55"/>
  <c r="AR15" i="55"/>
  <c r="BM39" i="55" s="1"/>
  <c r="BL39" i="55" s="1"/>
  <c r="AT15" i="55"/>
  <c r="AR15" i="53"/>
  <c r="BM39" i="53" s="1"/>
  <c r="BL39" i="53" s="1"/>
  <c r="AS15" i="53"/>
  <c r="BP39" i="53" s="1"/>
  <c r="BO39" i="53" s="1"/>
  <c r="AT15" i="53"/>
  <c r="AQ16" i="53"/>
  <c r="AT15" i="58"/>
  <c r="AS15" i="58"/>
  <c r="BP39" i="58" s="1"/>
  <c r="BO39" i="58" s="1"/>
  <c r="AR15" i="58"/>
  <c r="BM39" i="58" s="1"/>
  <c r="BL39" i="58" s="1"/>
  <c r="AQ16" i="58"/>
  <c r="AJ17" i="58"/>
  <c r="BM17" i="58" s="1"/>
  <c r="BL17" i="58" s="1"/>
  <c r="BL18" i="58" s="1"/>
  <c r="BL19" i="58" s="1"/>
  <c r="BL20" i="58" s="1"/>
  <c r="AK17" i="58"/>
  <c r="BP17" i="58" s="1"/>
  <c r="BO17" i="58" s="1"/>
  <c r="BO18" i="58" s="1"/>
  <c r="BO19" i="58" s="1"/>
  <c r="BO20" i="58" s="1"/>
  <c r="AL17" i="58"/>
  <c r="AT15" i="57"/>
  <c r="AS15" i="57"/>
  <c r="BP39" i="57" s="1"/>
  <c r="BO39" i="57" s="1"/>
  <c r="AQ16" i="57"/>
  <c r="AR15" i="57"/>
  <c r="BM39" i="57" s="1"/>
  <c r="BL39" i="57" s="1"/>
  <c r="AT15" i="60"/>
  <c r="AS15" i="60"/>
  <c r="BP39" i="60" s="1"/>
  <c r="BO39" i="60" s="1"/>
  <c r="AR15" i="60"/>
  <c r="BM39" i="60" s="1"/>
  <c r="BL39" i="60" s="1"/>
  <c r="AQ16" i="60"/>
  <c r="AL17" i="57"/>
  <c r="AJ17" i="57"/>
  <c r="BM17" i="57" s="1"/>
  <c r="BL17" i="57" s="1"/>
  <c r="BL18" i="57" s="1"/>
  <c r="BL19" i="57" s="1"/>
  <c r="AK17" i="57"/>
  <c r="BP17" i="57" s="1"/>
  <c r="BO17" i="57" s="1"/>
  <c r="BO18" i="57" s="1"/>
  <c r="BO19" i="57" s="1"/>
  <c r="AU16" i="57"/>
  <c r="AX15" i="57"/>
  <c r="AV15" i="57"/>
  <c r="BM51" i="57" s="1"/>
  <c r="BL51" i="57" s="1"/>
  <c r="AW15" i="57"/>
  <c r="BP51" i="57" s="1"/>
  <c r="BO51" i="57" s="1"/>
  <c r="AO17" i="57"/>
  <c r="BP29" i="57" s="1"/>
  <c r="BO29" i="57" s="1"/>
  <c r="AP17" i="57"/>
  <c r="AN17" i="57"/>
  <c r="BM29" i="57" s="1"/>
  <c r="BL29" i="57" s="1"/>
  <c r="AZ15" i="60"/>
  <c r="BM63" i="60" s="1"/>
  <c r="BL63" i="60" s="1"/>
  <c r="BB15" i="60"/>
  <c r="AY16" i="60"/>
  <c r="BA15" i="60"/>
  <c r="BP63" i="60" s="1"/>
  <c r="BO63" i="60" s="1"/>
  <c r="BA15" i="63"/>
  <c r="BP63" i="63" s="1"/>
  <c r="BO63" i="63" s="1"/>
  <c r="AZ15" i="63"/>
  <c r="BM63" i="63" s="1"/>
  <c r="BL63" i="63" s="1"/>
  <c r="BB15" i="63"/>
  <c r="AY16" i="63"/>
  <c r="BE15" i="58"/>
  <c r="BP75" i="58" s="1"/>
  <c r="BO75" i="58" s="1"/>
  <c r="BD15" i="58"/>
  <c r="BM75" i="58" s="1"/>
  <c r="BL75" i="58" s="1"/>
  <c r="BC16" i="58"/>
  <c r="BF15" i="58"/>
  <c r="AU16" i="58"/>
  <c r="AV15" i="58"/>
  <c r="BM51" i="58" s="1"/>
  <c r="BL51" i="58" s="1"/>
  <c r="AW15" i="58"/>
  <c r="BP51" i="58" s="1"/>
  <c r="BO51" i="58" s="1"/>
  <c r="AX15" i="58"/>
  <c r="AZ15" i="55"/>
  <c r="BM63" i="55" s="1"/>
  <c r="BL63" i="55" s="1"/>
  <c r="BA15" i="55"/>
  <c r="BP63" i="55" s="1"/>
  <c r="BO63" i="55" s="1"/>
  <c r="BB15" i="55"/>
  <c r="AY16" i="55"/>
  <c r="AJ17" i="63"/>
  <c r="BM17" i="63" s="1"/>
  <c r="BL17" i="63" s="1"/>
  <c r="BL18" i="63" s="1"/>
  <c r="BL19" i="63" s="1"/>
  <c r="BL20" i="63" s="1"/>
  <c r="BL21" i="63" s="1"/>
  <c r="AK17" i="63"/>
  <c r="BP17" i="63" s="1"/>
  <c r="BO17" i="63" s="1"/>
  <c r="BO18" i="63" s="1"/>
  <c r="BO19" i="63" s="1"/>
  <c r="BO20" i="63" s="1"/>
  <c r="BO21" i="63" s="1"/>
  <c r="AL17" i="63"/>
  <c r="AJ17" i="60"/>
  <c r="BM17" i="60" s="1"/>
  <c r="BL17" i="60" s="1"/>
  <c r="BL18" i="60" s="1"/>
  <c r="BL19" i="60" s="1"/>
  <c r="BL20" i="60" s="1"/>
  <c r="BL21" i="60" s="1"/>
  <c r="AK17" i="60"/>
  <c r="BP17" i="60" s="1"/>
  <c r="BO17" i="60" s="1"/>
  <c r="BO18" i="60" s="1"/>
  <c r="BO19" i="60" s="1"/>
  <c r="BO20" i="60" s="1"/>
  <c r="BO21" i="60" s="1"/>
  <c r="AL17" i="60"/>
  <c r="AU49" i="62"/>
  <c r="AX48" i="62"/>
  <c r="AW48" i="62"/>
  <c r="CD52" i="62" s="1"/>
  <c r="CC52" i="62" s="1"/>
  <c r="AV48" i="62"/>
  <c r="CA52" i="62" s="1"/>
  <c r="BZ52" i="62" s="1"/>
  <c r="AI49" i="61"/>
  <c r="AL48" i="61"/>
  <c r="AK48" i="61"/>
  <c r="CD16" i="61" s="1"/>
  <c r="CC16" i="61" s="1"/>
  <c r="AJ48" i="61"/>
  <c r="CA16" i="61" s="1"/>
  <c r="BZ16" i="61" s="1"/>
  <c r="AU48" i="53"/>
  <c r="AX47" i="53"/>
  <c r="AW47" i="53"/>
  <c r="CD51" i="53" s="1"/>
  <c r="CC51" i="53" s="1"/>
  <c r="AV47" i="53"/>
  <c r="CA51" i="53" s="1"/>
  <c r="BZ51" i="53" s="1"/>
  <c r="AX15" i="55"/>
  <c r="AU16" i="55"/>
  <c r="AV15" i="55"/>
  <c r="BM51" i="55" s="1"/>
  <c r="BL51" i="55" s="1"/>
  <c r="AW15" i="55"/>
  <c r="BP51" i="55" s="1"/>
  <c r="BO51" i="55" s="1"/>
  <c r="BC48" i="63"/>
  <c r="BD47" i="63"/>
  <c r="CA75" i="63" s="1"/>
  <c r="BZ75" i="63" s="1"/>
  <c r="BF47" i="63"/>
  <c r="BE47" i="63"/>
  <c r="CD75" i="63" s="1"/>
  <c r="CC75" i="63" s="1"/>
  <c r="AM49" i="56"/>
  <c r="AN48" i="56"/>
  <c r="CA28" i="56" s="1"/>
  <c r="BZ28" i="56" s="1"/>
  <c r="AP48" i="56"/>
  <c r="AO48" i="56"/>
  <c r="CD28" i="56" s="1"/>
  <c r="CC28" i="56" s="1"/>
  <c r="AM16" i="63"/>
  <c r="AN15" i="63"/>
  <c r="BM27" i="63" s="1"/>
  <c r="BL27" i="63" s="1"/>
  <c r="AO15" i="63"/>
  <c r="BP27" i="63" s="1"/>
  <c r="BO27" i="63" s="1"/>
  <c r="AP15" i="63"/>
  <c r="AZ49" i="57"/>
  <c r="CA65" i="57" s="1"/>
  <c r="BZ65" i="57" s="1"/>
  <c r="BB49" i="57"/>
  <c r="BA49" i="57"/>
  <c r="CD65" i="57" s="1"/>
  <c r="CC65" i="57" s="1"/>
  <c r="BD17" i="55"/>
  <c r="BM77" i="55" s="1"/>
  <c r="BL77" i="55" s="1"/>
  <c r="BE17" i="55"/>
  <c r="BP77" i="55" s="1"/>
  <c r="BO77" i="55" s="1"/>
  <c r="BF17" i="55"/>
  <c r="AY17" i="58"/>
  <c r="BB16" i="58"/>
  <c r="AZ16" i="58"/>
  <c r="BM64" i="58" s="1"/>
  <c r="BL64" i="58" s="1"/>
  <c r="BA16" i="58"/>
  <c r="BP64" i="58" s="1"/>
  <c r="BO64" i="58" s="1"/>
  <c r="AU16" i="63"/>
  <c r="AV15" i="63"/>
  <c r="BM51" i="63" s="1"/>
  <c r="BL51" i="63" s="1"/>
  <c r="AW15" i="63"/>
  <c r="BP51" i="63" s="1"/>
  <c r="BO51" i="63" s="1"/>
  <c r="AX15" i="63"/>
  <c r="AU32" i="58"/>
  <c r="AX31" i="58"/>
  <c r="AW31" i="58"/>
  <c r="BW51" i="58" s="1"/>
  <c r="BV51" i="58" s="1"/>
  <c r="AV31" i="58"/>
  <c r="BT51" i="58" s="1"/>
  <c r="BS51" i="58" s="1"/>
  <c r="BG48" i="55"/>
  <c r="BJ47" i="55"/>
  <c r="BI47" i="55"/>
  <c r="CD87" i="55" s="1"/>
  <c r="CC87" i="55" s="1"/>
  <c r="BH47" i="55"/>
  <c r="CA87" i="55" s="1"/>
  <c r="BZ87" i="55" s="1"/>
  <c r="AQ17" i="63"/>
  <c r="AT16" i="63"/>
  <c r="AR16" i="63"/>
  <c r="BM40" i="63" s="1"/>
  <c r="BL40" i="63" s="1"/>
  <c r="AS16" i="63"/>
  <c r="BP40" i="63" s="1"/>
  <c r="BO40" i="63" s="1"/>
  <c r="AN15" i="60"/>
  <c r="BM27" i="60" s="1"/>
  <c r="BL27" i="60" s="1"/>
  <c r="AO15" i="60"/>
  <c r="BP27" i="60" s="1"/>
  <c r="BO27" i="60" s="1"/>
  <c r="AP15" i="60"/>
  <c r="AM16" i="60"/>
  <c r="AM64" i="55"/>
  <c r="AP63" i="55"/>
  <c r="AO63" i="55"/>
  <c r="CK27" i="55" s="1"/>
  <c r="CJ27" i="55" s="1"/>
  <c r="AN63" i="55"/>
  <c r="CH27" i="55" s="1"/>
  <c r="CG27" i="55" s="1"/>
  <c r="BC48" i="60"/>
  <c r="BF47" i="60"/>
  <c r="BE47" i="60"/>
  <c r="CD75" i="60" s="1"/>
  <c r="CC75" i="60" s="1"/>
  <c r="BD47" i="60"/>
  <c r="CA75" i="60" s="1"/>
  <c r="BZ75" i="60" s="1"/>
  <c r="BG49" i="58"/>
  <c r="BJ48" i="58"/>
  <c r="BI48" i="58"/>
  <c r="CD88" i="58" s="1"/>
  <c r="CC88" i="58" s="1"/>
  <c r="BH48" i="58"/>
  <c r="CA88" i="58" s="1"/>
  <c r="BZ88" i="58" s="1"/>
  <c r="AO17" i="55"/>
  <c r="BP29" i="55" s="1"/>
  <c r="BO29" i="55" s="1"/>
  <c r="BO30" i="55" s="1"/>
  <c r="BO31" i="55" s="1"/>
  <c r="AP17" i="55"/>
  <c r="AN17" i="55"/>
  <c r="BM29" i="55" s="1"/>
  <c r="BL29" i="55" s="1"/>
  <c r="BL30" i="55" s="1"/>
  <c r="BL31" i="55" s="1"/>
  <c r="AU16" i="60"/>
  <c r="AW15" i="60"/>
  <c r="BP51" i="60" s="1"/>
  <c r="BO51" i="60" s="1"/>
  <c r="AX15" i="60"/>
  <c r="AV15" i="60"/>
  <c r="BM51" i="60" s="1"/>
  <c r="BL51" i="60" s="1"/>
  <c r="AJ47" i="63"/>
  <c r="CA15" i="63" s="1"/>
  <c r="BZ15" i="63" s="1"/>
  <c r="AK47" i="63"/>
  <c r="CD15" i="63" s="1"/>
  <c r="CC15" i="63" s="1"/>
  <c r="AL47" i="63"/>
  <c r="AI48" i="63"/>
  <c r="AV48" i="63"/>
  <c r="CA52" i="63" s="1"/>
  <c r="BZ52" i="63" s="1"/>
  <c r="AW48" i="63"/>
  <c r="CD52" i="63" s="1"/>
  <c r="CC52" i="63" s="1"/>
  <c r="AX48" i="63"/>
  <c r="AU49" i="63"/>
  <c r="AN47" i="63"/>
  <c r="CA27" i="63" s="1"/>
  <c r="BZ27" i="63" s="1"/>
  <c r="AO47" i="63"/>
  <c r="CD27" i="63" s="1"/>
  <c r="CC27" i="63" s="1"/>
  <c r="AP47" i="63"/>
  <c r="AM48" i="63"/>
  <c r="AZ30" i="63"/>
  <c r="BT62" i="63" s="1"/>
  <c r="BS62" i="63" s="1"/>
  <c r="BA30" i="63"/>
  <c r="BW62" i="63" s="1"/>
  <c r="BV62" i="63" s="1"/>
  <c r="BB30" i="63"/>
  <c r="AY31" i="63"/>
  <c r="BD62" i="63"/>
  <c r="CH74" i="63" s="1"/>
  <c r="CG74" i="63" s="1"/>
  <c r="BE62" i="63"/>
  <c r="CK74" i="63" s="1"/>
  <c r="CJ74" i="63" s="1"/>
  <c r="BF62" i="63"/>
  <c r="BC63" i="63"/>
  <c r="AN79" i="63"/>
  <c r="CO27" i="63" s="1"/>
  <c r="CN27" i="63" s="1"/>
  <c r="AO79" i="63"/>
  <c r="CR27" i="63" s="1"/>
  <c r="CQ27" i="63" s="1"/>
  <c r="AP79" i="63"/>
  <c r="AM80" i="63"/>
  <c r="AR32" i="63"/>
  <c r="BT40" i="63" s="1"/>
  <c r="BS40" i="63" s="1"/>
  <c r="AS32" i="63"/>
  <c r="BW40" i="63" s="1"/>
  <c r="BV40" i="63" s="1"/>
  <c r="AT32" i="63"/>
  <c r="AQ33" i="63"/>
  <c r="AS47" i="63"/>
  <c r="CD39" i="63" s="1"/>
  <c r="CC39" i="63" s="1"/>
  <c r="AT47" i="63"/>
  <c r="AR47" i="63"/>
  <c r="CA39" i="63" s="1"/>
  <c r="BZ39" i="63" s="1"/>
  <c r="AQ48" i="63"/>
  <c r="BH30" i="63"/>
  <c r="BT86" i="63" s="1"/>
  <c r="BS86" i="63" s="1"/>
  <c r="BI30" i="63"/>
  <c r="BW86" i="63" s="1"/>
  <c r="BV86" i="63" s="1"/>
  <c r="BJ30" i="63"/>
  <c r="BG31" i="63"/>
  <c r="AN62" i="63"/>
  <c r="CH26" i="63" s="1"/>
  <c r="CG26" i="63" s="1"/>
  <c r="AO62" i="63"/>
  <c r="CK26" i="63" s="1"/>
  <c r="CJ26" i="63" s="1"/>
  <c r="AP62" i="63"/>
  <c r="AM63" i="63"/>
  <c r="AN30" i="63"/>
  <c r="BT26" i="63" s="1"/>
  <c r="BS26" i="63" s="1"/>
  <c r="AO30" i="63"/>
  <c r="BW26" i="63" s="1"/>
  <c r="BV26" i="63" s="1"/>
  <c r="AP30" i="63"/>
  <c r="AM31" i="63"/>
  <c r="AZ62" i="63"/>
  <c r="CH62" i="63" s="1"/>
  <c r="CG62" i="63" s="1"/>
  <c r="BA62" i="63"/>
  <c r="CK62" i="63" s="1"/>
  <c r="CJ62" i="63" s="1"/>
  <c r="BB62" i="63"/>
  <c r="AY63" i="63"/>
  <c r="AV32" i="63"/>
  <c r="BT52" i="63" s="1"/>
  <c r="BS52" i="63" s="1"/>
  <c r="AW32" i="63"/>
  <c r="BW52" i="63" s="1"/>
  <c r="BV52" i="63" s="1"/>
  <c r="AX32" i="63"/>
  <c r="AU33" i="63"/>
  <c r="AJ30" i="63"/>
  <c r="BT14" i="63" s="1"/>
  <c r="BS14" i="63" s="1"/>
  <c r="AK30" i="63"/>
  <c r="BW14" i="63" s="1"/>
  <c r="BV14" i="63" s="1"/>
  <c r="AL30" i="63"/>
  <c r="AI31" i="63"/>
  <c r="AL64" i="63"/>
  <c r="AJ64" i="63"/>
  <c r="CH16" i="63" s="1"/>
  <c r="CG16" i="63" s="1"/>
  <c r="AK64" i="63"/>
  <c r="CK16" i="63" s="1"/>
  <c r="CJ16" i="63" s="1"/>
  <c r="AI65" i="63"/>
  <c r="AZ46" i="63"/>
  <c r="CA62" i="63" s="1"/>
  <c r="BZ62" i="63" s="1"/>
  <c r="BA46" i="63"/>
  <c r="CD62" i="63" s="1"/>
  <c r="CC62" i="63" s="1"/>
  <c r="BB46" i="63"/>
  <c r="AY47" i="63"/>
  <c r="AJ80" i="63"/>
  <c r="CO16" i="63" s="1"/>
  <c r="CN16" i="63" s="1"/>
  <c r="AK80" i="63"/>
  <c r="CR16" i="63" s="1"/>
  <c r="CQ16" i="63" s="1"/>
  <c r="AL80" i="63"/>
  <c r="AI81" i="63"/>
  <c r="BH14" i="63"/>
  <c r="BM86" i="63" s="1"/>
  <c r="BL86" i="63" s="1"/>
  <c r="BI14" i="63"/>
  <c r="BP86" i="63" s="1"/>
  <c r="BO86" i="63" s="1"/>
  <c r="BJ14" i="63"/>
  <c r="BG15" i="63"/>
  <c r="AR78" i="63"/>
  <c r="CO38" i="63" s="1"/>
  <c r="CN38" i="63" s="1"/>
  <c r="AS78" i="63"/>
  <c r="CR38" i="63" s="1"/>
  <c r="CQ38" i="63" s="1"/>
  <c r="AT78" i="63"/>
  <c r="AQ79" i="63"/>
  <c r="BH47" i="63"/>
  <c r="CA87" i="63" s="1"/>
  <c r="BZ87" i="63" s="1"/>
  <c r="BI47" i="63"/>
  <c r="CD87" i="63" s="1"/>
  <c r="CC87" i="63" s="1"/>
  <c r="BJ47" i="63"/>
  <c r="BG48" i="63"/>
  <c r="BD30" i="63"/>
  <c r="BT74" i="63" s="1"/>
  <c r="BS74" i="63" s="1"/>
  <c r="BE30" i="63"/>
  <c r="BW74" i="63" s="1"/>
  <c r="BV74" i="63" s="1"/>
  <c r="BF30" i="63"/>
  <c r="BC31" i="63"/>
  <c r="BE16" i="63"/>
  <c r="BP76" i="63" s="1"/>
  <c r="BO76" i="63" s="1"/>
  <c r="BF16" i="63"/>
  <c r="BD16" i="63"/>
  <c r="BM76" i="63" s="1"/>
  <c r="BL76" i="63" s="1"/>
  <c r="BC17" i="63"/>
  <c r="AV63" i="63"/>
  <c r="CH51" i="63" s="1"/>
  <c r="CG51" i="63" s="1"/>
  <c r="AW63" i="63"/>
  <c r="CK51" i="63" s="1"/>
  <c r="CJ51" i="63" s="1"/>
  <c r="AX63" i="63"/>
  <c r="AU64" i="63"/>
  <c r="AR62" i="63"/>
  <c r="CH38" i="63" s="1"/>
  <c r="CG38" i="63" s="1"/>
  <c r="AS62" i="63"/>
  <c r="CK38" i="63" s="1"/>
  <c r="CJ38" i="63" s="1"/>
  <c r="AT62" i="63"/>
  <c r="AQ63" i="63"/>
  <c r="BH63" i="63"/>
  <c r="CH87" i="63" s="1"/>
  <c r="CG87" i="63" s="1"/>
  <c r="BI63" i="63"/>
  <c r="CK87" i="63" s="1"/>
  <c r="CJ87" i="63" s="1"/>
  <c r="BJ63" i="63"/>
  <c r="BG64" i="63"/>
  <c r="AR30" i="62"/>
  <c r="BT38" i="62" s="1"/>
  <c r="BS38" i="62" s="1"/>
  <c r="AT30" i="62"/>
  <c r="AS30" i="62"/>
  <c r="BW38" i="62" s="1"/>
  <c r="BV38" i="62" s="1"/>
  <c r="AQ31" i="62"/>
  <c r="AW30" i="62"/>
  <c r="BW50" i="62" s="1"/>
  <c r="BV50" i="62" s="1"/>
  <c r="AX30" i="62"/>
  <c r="AV30" i="62"/>
  <c r="BT50" i="62" s="1"/>
  <c r="BS50" i="62" s="1"/>
  <c r="AU31" i="62"/>
  <c r="AN48" i="62"/>
  <c r="CA28" i="62" s="1"/>
  <c r="BZ28" i="62" s="1"/>
  <c r="AO48" i="62"/>
  <c r="CD28" i="62" s="1"/>
  <c r="CC28" i="62" s="1"/>
  <c r="AP48" i="62"/>
  <c r="AM49" i="62"/>
  <c r="BE48" i="62"/>
  <c r="CD76" i="62" s="1"/>
  <c r="CC76" i="62" s="1"/>
  <c r="BF48" i="62"/>
  <c r="BD48" i="62"/>
  <c r="CA76" i="62" s="1"/>
  <c r="BZ76" i="62" s="1"/>
  <c r="BC49" i="62"/>
  <c r="AN62" i="62"/>
  <c r="CH26" i="62" s="1"/>
  <c r="CG26" i="62" s="1"/>
  <c r="AO62" i="62"/>
  <c r="CK26" i="62" s="1"/>
  <c r="CJ26" i="62" s="1"/>
  <c r="AP62" i="62"/>
  <c r="AM63" i="62"/>
  <c r="AJ47" i="62"/>
  <c r="CA15" i="62" s="1"/>
  <c r="BZ15" i="62" s="1"/>
  <c r="AK47" i="62"/>
  <c r="CD15" i="62" s="1"/>
  <c r="CC15" i="62" s="1"/>
  <c r="AL47" i="62"/>
  <c r="AI48" i="62"/>
  <c r="BD14" i="62"/>
  <c r="BM74" i="62" s="1"/>
  <c r="BL74" i="62" s="1"/>
  <c r="BE14" i="62"/>
  <c r="BP74" i="62" s="1"/>
  <c r="BO74" i="62" s="1"/>
  <c r="BF14" i="62"/>
  <c r="BC15" i="62"/>
  <c r="AJ62" i="62"/>
  <c r="CH14" i="62" s="1"/>
  <c r="CG14" i="62" s="1"/>
  <c r="AK62" i="62"/>
  <c r="CK14" i="62" s="1"/>
  <c r="CJ14" i="62" s="1"/>
  <c r="AL62" i="62"/>
  <c r="AI63" i="62"/>
  <c r="AZ15" i="62"/>
  <c r="BM63" i="62" s="1"/>
  <c r="BL63" i="62" s="1"/>
  <c r="BA15" i="62"/>
  <c r="BP63" i="62" s="1"/>
  <c r="BO63" i="62" s="1"/>
  <c r="BB15" i="62"/>
  <c r="AY16" i="62"/>
  <c r="BJ14" i="62"/>
  <c r="BH14" i="62"/>
  <c r="BM86" i="62" s="1"/>
  <c r="BL86" i="62" s="1"/>
  <c r="BI14" i="62"/>
  <c r="BP86" i="62" s="1"/>
  <c r="BO86" i="62" s="1"/>
  <c r="BG15" i="62"/>
  <c r="AN79" i="62"/>
  <c r="CO27" i="62" s="1"/>
  <c r="CN27" i="62" s="1"/>
  <c r="AO79" i="62"/>
  <c r="CR27" i="62" s="1"/>
  <c r="CQ27" i="62" s="1"/>
  <c r="AP79" i="62"/>
  <c r="AM80" i="62"/>
  <c r="AZ48" i="62"/>
  <c r="CA64" i="62" s="1"/>
  <c r="BZ64" i="62" s="1"/>
  <c r="BA48" i="62"/>
  <c r="CD64" i="62" s="1"/>
  <c r="CC64" i="62" s="1"/>
  <c r="BB48" i="62"/>
  <c r="AY49" i="62"/>
  <c r="AR78" i="62"/>
  <c r="CO38" i="62" s="1"/>
  <c r="CN38" i="62" s="1"/>
  <c r="AS78" i="62"/>
  <c r="CR38" i="62" s="1"/>
  <c r="CQ38" i="62" s="1"/>
  <c r="AT78" i="62"/>
  <c r="AQ79" i="62"/>
  <c r="BD30" i="62"/>
  <c r="BT74" i="62" s="1"/>
  <c r="BS74" i="62" s="1"/>
  <c r="BF30" i="62"/>
  <c r="BE30" i="62"/>
  <c r="BW74" i="62" s="1"/>
  <c r="BV74" i="62" s="1"/>
  <c r="BC31" i="62"/>
  <c r="AJ32" i="62"/>
  <c r="BT16" i="62" s="1"/>
  <c r="BS16" i="62" s="1"/>
  <c r="AK32" i="62"/>
  <c r="BW16" i="62" s="1"/>
  <c r="BV16" i="62" s="1"/>
  <c r="AL32" i="62"/>
  <c r="AI33" i="62"/>
  <c r="BH63" i="62"/>
  <c r="CH87" i="62" s="1"/>
  <c r="CG87" i="62" s="1"/>
  <c r="BI63" i="62"/>
  <c r="CK87" i="62" s="1"/>
  <c r="CJ87" i="62" s="1"/>
  <c r="BJ63" i="62"/>
  <c r="BG64" i="62"/>
  <c r="AV62" i="62"/>
  <c r="CH50" i="62" s="1"/>
  <c r="CG50" i="62" s="1"/>
  <c r="AW62" i="62"/>
  <c r="CK50" i="62" s="1"/>
  <c r="CJ50" i="62" s="1"/>
  <c r="AX62" i="62"/>
  <c r="AU63" i="62"/>
  <c r="AR62" i="62"/>
  <c r="CH38" i="62" s="1"/>
  <c r="CG38" i="62" s="1"/>
  <c r="AS62" i="62"/>
  <c r="CK38" i="62" s="1"/>
  <c r="CJ38" i="62" s="1"/>
  <c r="AT62" i="62"/>
  <c r="AQ63" i="62"/>
  <c r="AN31" i="62"/>
  <c r="BT27" i="62" s="1"/>
  <c r="BS27" i="62" s="1"/>
  <c r="AO31" i="62"/>
  <c r="BW27" i="62" s="1"/>
  <c r="BV27" i="62" s="1"/>
  <c r="AP31" i="62"/>
  <c r="AM32" i="62"/>
  <c r="AX16" i="62"/>
  <c r="AW16" i="62"/>
  <c r="BP52" i="62" s="1"/>
  <c r="BO52" i="62" s="1"/>
  <c r="AV16" i="62"/>
  <c r="BM52" i="62" s="1"/>
  <c r="BL52" i="62" s="1"/>
  <c r="AU17" i="62"/>
  <c r="AJ78" i="62"/>
  <c r="CO14" i="62" s="1"/>
  <c r="CN14" i="62" s="1"/>
  <c r="AK78" i="62"/>
  <c r="CR14" i="62" s="1"/>
  <c r="CQ14" i="62" s="1"/>
  <c r="AL78" i="62"/>
  <c r="AI79" i="62"/>
  <c r="BH31" i="62"/>
  <c r="BT87" i="62" s="1"/>
  <c r="BS87" i="62" s="1"/>
  <c r="BI31" i="62"/>
  <c r="BW87" i="62" s="1"/>
  <c r="BV87" i="62" s="1"/>
  <c r="BJ31" i="62"/>
  <c r="BG32" i="62"/>
  <c r="AZ31" i="62"/>
  <c r="BT63" i="62" s="1"/>
  <c r="BS63" i="62" s="1"/>
  <c r="BA31" i="62"/>
  <c r="BW63" i="62" s="1"/>
  <c r="BV63" i="62" s="1"/>
  <c r="BB31" i="62"/>
  <c r="AY32" i="62"/>
  <c r="AR46" i="62"/>
  <c r="CA38" i="62" s="1"/>
  <c r="BZ38" i="62" s="1"/>
  <c r="AS46" i="62"/>
  <c r="CD38" i="62" s="1"/>
  <c r="CC38" i="62" s="1"/>
  <c r="AT46" i="62"/>
  <c r="AQ47" i="62"/>
  <c r="BH46" i="62"/>
  <c r="CA86" i="62" s="1"/>
  <c r="BZ86" i="62" s="1"/>
  <c r="BI46" i="62"/>
  <c r="CD86" i="62" s="1"/>
  <c r="CC86" i="62" s="1"/>
  <c r="BJ46" i="62"/>
  <c r="BG47" i="62"/>
  <c r="AZ64" i="62"/>
  <c r="CH64" i="62" s="1"/>
  <c r="CG64" i="62" s="1"/>
  <c r="BA64" i="62"/>
  <c r="CK64" i="62" s="1"/>
  <c r="CJ64" i="62" s="1"/>
  <c r="BB64" i="62"/>
  <c r="AY65" i="62"/>
  <c r="BD63" i="62"/>
  <c r="CH75" i="62" s="1"/>
  <c r="CG75" i="62" s="1"/>
  <c r="BE63" i="62"/>
  <c r="CK75" i="62" s="1"/>
  <c r="CJ75" i="62" s="1"/>
  <c r="BF63" i="62"/>
  <c r="BC64" i="62"/>
  <c r="AN63" i="61"/>
  <c r="CH27" i="61" s="1"/>
  <c r="CG27" i="61" s="1"/>
  <c r="AO63" i="61"/>
  <c r="CK27" i="61" s="1"/>
  <c r="CJ27" i="61" s="1"/>
  <c r="AP63" i="61"/>
  <c r="AM64" i="61"/>
  <c r="BI62" i="61"/>
  <c r="CK86" i="61" s="1"/>
  <c r="CJ86" i="61" s="1"/>
  <c r="BJ62" i="61"/>
  <c r="BG63" i="61"/>
  <c r="BH62" i="61"/>
  <c r="CH86" i="61" s="1"/>
  <c r="CG86" i="61" s="1"/>
  <c r="AJ80" i="61"/>
  <c r="CO16" i="61" s="1"/>
  <c r="CN16" i="61" s="1"/>
  <c r="AK80" i="61"/>
  <c r="CR16" i="61" s="1"/>
  <c r="CQ16" i="61" s="1"/>
  <c r="AL80" i="61"/>
  <c r="AI81" i="61"/>
  <c r="AR14" i="61"/>
  <c r="BM38" i="61" s="1"/>
  <c r="BL38" i="61" s="1"/>
  <c r="AS14" i="61"/>
  <c r="BP38" i="61" s="1"/>
  <c r="BO38" i="61" s="1"/>
  <c r="AT14" i="61"/>
  <c r="AQ15" i="61"/>
  <c r="BD15" i="61"/>
  <c r="BM75" i="61" s="1"/>
  <c r="BL75" i="61" s="1"/>
  <c r="BE15" i="61"/>
  <c r="BP75" i="61" s="1"/>
  <c r="BO75" i="61" s="1"/>
  <c r="BF15" i="61"/>
  <c r="BC16" i="61"/>
  <c r="BD31" i="61"/>
  <c r="BT75" i="61" s="1"/>
  <c r="BS75" i="61" s="1"/>
  <c r="BE31" i="61"/>
  <c r="BW75" i="61" s="1"/>
  <c r="BV75" i="61" s="1"/>
  <c r="BF31" i="61"/>
  <c r="BC32" i="61"/>
  <c r="AN30" i="61"/>
  <c r="BT26" i="61" s="1"/>
  <c r="BS26" i="61" s="1"/>
  <c r="AO30" i="61"/>
  <c r="BW26" i="61" s="1"/>
  <c r="BV26" i="61" s="1"/>
  <c r="AP30" i="61"/>
  <c r="AM31" i="61"/>
  <c r="AL30" i="61"/>
  <c r="AJ30" i="61"/>
  <c r="BT14" i="61" s="1"/>
  <c r="BS14" i="61" s="1"/>
  <c r="AK30" i="61"/>
  <c r="BW14" i="61" s="1"/>
  <c r="BV14" i="61" s="1"/>
  <c r="AI31" i="61"/>
  <c r="AZ16" i="61"/>
  <c r="BM64" i="61" s="1"/>
  <c r="BL64" i="61" s="1"/>
  <c r="BA16" i="61"/>
  <c r="BP64" i="61" s="1"/>
  <c r="BO64" i="61" s="1"/>
  <c r="BB16" i="61"/>
  <c r="AY17" i="61"/>
  <c r="AT48" i="61"/>
  <c r="AR48" i="61"/>
  <c r="CA40" i="61" s="1"/>
  <c r="BZ40" i="61" s="1"/>
  <c r="AS48" i="61"/>
  <c r="CD40" i="61" s="1"/>
  <c r="CC40" i="61" s="1"/>
  <c r="AQ49" i="61"/>
  <c r="AV47" i="61"/>
  <c r="CA51" i="61" s="1"/>
  <c r="BZ51" i="61" s="1"/>
  <c r="AW47" i="61"/>
  <c r="CD51" i="61" s="1"/>
  <c r="CC51" i="61" s="1"/>
  <c r="AX47" i="61"/>
  <c r="AU48" i="61"/>
  <c r="AV15" i="61"/>
  <c r="BM51" i="61" s="1"/>
  <c r="BL51" i="61" s="1"/>
  <c r="AW15" i="61"/>
  <c r="BP51" i="61" s="1"/>
  <c r="BO51" i="61" s="1"/>
  <c r="AX15" i="61"/>
  <c r="AU16" i="61"/>
  <c r="AZ62" i="61"/>
  <c r="CH62" i="61" s="1"/>
  <c r="CG62" i="61" s="1"/>
  <c r="BA62" i="61"/>
  <c r="CK62" i="61" s="1"/>
  <c r="CJ62" i="61" s="1"/>
  <c r="BB62" i="61"/>
  <c r="AY63" i="61"/>
  <c r="BH46" i="61"/>
  <c r="CA86" i="61" s="1"/>
  <c r="BZ86" i="61" s="1"/>
  <c r="BI46" i="61"/>
  <c r="CD86" i="61" s="1"/>
  <c r="CC86" i="61" s="1"/>
  <c r="BJ46" i="61"/>
  <c r="BG47" i="61"/>
  <c r="AN47" i="61"/>
  <c r="CA27" i="61" s="1"/>
  <c r="BZ27" i="61" s="1"/>
  <c r="AO47" i="61"/>
  <c r="CD27" i="61" s="1"/>
  <c r="CC27" i="61" s="1"/>
  <c r="AP47" i="61"/>
  <c r="AM48" i="61"/>
  <c r="AN79" i="61"/>
  <c r="CO27" i="61" s="1"/>
  <c r="CN27" i="61" s="1"/>
  <c r="AO79" i="61"/>
  <c r="CR27" i="61" s="1"/>
  <c r="CQ27" i="61" s="1"/>
  <c r="AP79" i="61"/>
  <c r="AM80" i="61"/>
  <c r="BB46" i="61"/>
  <c r="AZ46" i="61"/>
  <c r="CA62" i="61" s="1"/>
  <c r="BZ62" i="61" s="1"/>
  <c r="BA46" i="61"/>
  <c r="CD62" i="61" s="1"/>
  <c r="CC62" i="61" s="1"/>
  <c r="AY47" i="61"/>
  <c r="BD62" i="61"/>
  <c r="CH74" i="61" s="1"/>
  <c r="CG74" i="61" s="1"/>
  <c r="BE62" i="61"/>
  <c r="CK74" i="61" s="1"/>
  <c r="CJ74" i="61" s="1"/>
  <c r="BF62" i="61"/>
  <c r="BC63" i="61"/>
  <c r="AR78" i="61"/>
  <c r="CO38" i="61" s="1"/>
  <c r="CN38" i="61" s="1"/>
  <c r="AS78" i="61"/>
  <c r="CR38" i="61" s="1"/>
  <c r="CQ38" i="61" s="1"/>
  <c r="AT78" i="61"/>
  <c r="AQ79" i="61"/>
  <c r="AN14" i="61"/>
  <c r="BM26" i="61" s="1"/>
  <c r="BL26" i="61" s="1"/>
  <c r="AO14" i="61"/>
  <c r="BP26" i="61" s="1"/>
  <c r="BO26" i="61" s="1"/>
  <c r="AP14" i="61"/>
  <c r="AM15" i="61"/>
  <c r="BH14" i="61"/>
  <c r="BM86" i="61" s="1"/>
  <c r="BL86" i="61" s="1"/>
  <c r="BI14" i="61"/>
  <c r="BP86" i="61" s="1"/>
  <c r="BO86" i="61" s="1"/>
  <c r="BJ14" i="61"/>
  <c r="BG15" i="61"/>
  <c r="AK62" i="61"/>
  <c r="CK14" i="61" s="1"/>
  <c r="CJ14" i="61" s="1"/>
  <c r="AL62" i="61"/>
  <c r="AJ62" i="61"/>
  <c r="CH14" i="61" s="1"/>
  <c r="CG14" i="61" s="1"/>
  <c r="AI63" i="61"/>
  <c r="AR63" i="61"/>
  <c r="CH39" i="61" s="1"/>
  <c r="CG39" i="61" s="1"/>
  <c r="AS63" i="61"/>
  <c r="CK39" i="61" s="1"/>
  <c r="CJ39" i="61" s="1"/>
  <c r="AT63" i="61"/>
  <c r="AQ64" i="61"/>
  <c r="AJ17" i="61"/>
  <c r="BM17" i="61" s="1"/>
  <c r="BL17" i="61" s="1"/>
  <c r="BL18" i="61" s="1"/>
  <c r="BL19" i="61" s="1"/>
  <c r="BL20" i="61" s="1"/>
  <c r="BL21" i="61" s="1"/>
  <c r="AK17" i="61"/>
  <c r="BP17" i="61" s="1"/>
  <c r="BO17" i="61" s="1"/>
  <c r="BO18" i="61" s="1"/>
  <c r="BO19" i="61" s="1"/>
  <c r="BO20" i="61" s="1"/>
  <c r="BO21" i="61" s="1"/>
  <c r="AL17" i="61"/>
  <c r="AW31" i="61"/>
  <c r="BW51" i="61" s="1"/>
  <c r="BV51" i="61" s="1"/>
  <c r="AX31" i="61"/>
  <c r="AV31" i="61"/>
  <c r="BT51" i="61" s="1"/>
  <c r="BS51" i="61" s="1"/>
  <c r="AU32" i="61"/>
  <c r="AR30" i="61"/>
  <c r="BT38" i="61" s="1"/>
  <c r="BS38" i="61" s="1"/>
  <c r="AS30" i="61"/>
  <c r="BW38" i="61" s="1"/>
  <c r="BV38" i="61" s="1"/>
  <c r="AT30" i="61"/>
  <c r="AQ31" i="61"/>
  <c r="BJ30" i="61"/>
  <c r="BH30" i="61"/>
  <c r="BT86" i="61" s="1"/>
  <c r="BS86" i="61" s="1"/>
  <c r="BI30" i="61"/>
  <c r="BW86" i="61" s="1"/>
  <c r="BV86" i="61" s="1"/>
  <c r="BG31" i="61"/>
  <c r="BD46" i="61"/>
  <c r="CA74" i="61" s="1"/>
  <c r="BZ74" i="61" s="1"/>
  <c r="BE46" i="61"/>
  <c r="CD74" i="61" s="1"/>
  <c r="CC74" i="61" s="1"/>
  <c r="BF46" i="61"/>
  <c r="BC47" i="61"/>
  <c r="AZ31" i="61"/>
  <c r="BT63" i="61" s="1"/>
  <c r="BS63" i="61" s="1"/>
  <c r="BA31" i="61"/>
  <c r="BW63" i="61" s="1"/>
  <c r="BV63" i="61" s="1"/>
  <c r="BB31" i="61"/>
  <c r="AY32" i="61"/>
  <c r="AV63" i="61"/>
  <c r="CH51" i="61" s="1"/>
  <c r="CG51" i="61" s="1"/>
  <c r="AW63" i="61"/>
  <c r="CK51" i="61" s="1"/>
  <c r="CJ51" i="61" s="1"/>
  <c r="AX63" i="61"/>
  <c r="AU64" i="61"/>
  <c r="AV31" i="60"/>
  <c r="BT51" i="60" s="1"/>
  <c r="BS51" i="60" s="1"/>
  <c r="AW31" i="60"/>
  <c r="BW51" i="60" s="1"/>
  <c r="BV51" i="60" s="1"/>
  <c r="AX31" i="60"/>
  <c r="AU32" i="60"/>
  <c r="BD62" i="60"/>
  <c r="CH74" i="60" s="1"/>
  <c r="CG74" i="60" s="1"/>
  <c r="BF62" i="60"/>
  <c r="BE62" i="60"/>
  <c r="CK74" i="60" s="1"/>
  <c r="CJ74" i="60" s="1"/>
  <c r="BC63" i="60"/>
  <c r="BD30" i="60"/>
  <c r="BT74" i="60" s="1"/>
  <c r="BS74" i="60" s="1"/>
  <c r="BE30" i="60"/>
  <c r="BW74" i="60" s="1"/>
  <c r="BV74" i="60" s="1"/>
  <c r="BF30" i="60"/>
  <c r="BC31" i="60"/>
  <c r="BH30" i="60"/>
  <c r="BT86" i="60" s="1"/>
  <c r="BS86" i="60" s="1"/>
  <c r="BI30" i="60"/>
  <c r="BW86" i="60" s="1"/>
  <c r="BV86" i="60" s="1"/>
  <c r="BJ30" i="60"/>
  <c r="BG31" i="60"/>
  <c r="BH47" i="60"/>
  <c r="CA87" i="60" s="1"/>
  <c r="BZ87" i="60" s="1"/>
  <c r="BI47" i="60"/>
  <c r="CD87" i="60" s="1"/>
  <c r="CC87" i="60" s="1"/>
  <c r="BJ47" i="60"/>
  <c r="BG48" i="60"/>
  <c r="AV47" i="60"/>
  <c r="CA51" i="60" s="1"/>
  <c r="BZ51" i="60" s="1"/>
  <c r="AW47" i="60"/>
  <c r="CD51" i="60" s="1"/>
  <c r="CC51" i="60" s="1"/>
  <c r="AX47" i="60"/>
  <c r="AU48" i="60"/>
  <c r="BH14" i="60"/>
  <c r="BM86" i="60" s="1"/>
  <c r="BL86" i="60" s="1"/>
  <c r="BI14" i="60"/>
  <c r="BP86" i="60" s="1"/>
  <c r="BO86" i="60" s="1"/>
  <c r="BJ14" i="60"/>
  <c r="BG15" i="60"/>
  <c r="AN31" i="60"/>
  <c r="BT27" i="60" s="1"/>
  <c r="BS27" i="60" s="1"/>
  <c r="AO31" i="60"/>
  <c r="BW27" i="60" s="1"/>
  <c r="BV27" i="60" s="1"/>
  <c r="AP31" i="60"/>
  <c r="AM32" i="60"/>
  <c r="AR32" i="60"/>
  <c r="BT40" i="60" s="1"/>
  <c r="BS40" i="60" s="1"/>
  <c r="AS32" i="60"/>
  <c r="BW40" i="60" s="1"/>
  <c r="BV40" i="60" s="1"/>
  <c r="AT32" i="60"/>
  <c r="AQ33" i="60"/>
  <c r="BD16" i="60"/>
  <c r="BM76" i="60" s="1"/>
  <c r="BL76" i="60" s="1"/>
  <c r="BE16" i="60"/>
  <c r="BP76" i="60" s="1"/>
  <c r="BO76" i="60" s="1"/>
  <c r="BF16" i="60"/>
  <c r="BC17" i="60"/>
  <c r="AN79" i="60"/>
  <c r="CO27" i="60" s="1"/>
  <c r="CN27" i="60" s="1"/>
  <c r="AO79" i="60"/>
  <c r="CR27" i="60" s="1"/>
  <c r="CQ27" i="60" s="1"/>
  <c r="AP79" i="60"/>
  <c r="AM80" i="60"/>
  <c r="AW62" i="60"/>
  <c r="CK50" i="60" s="1"/>
  <c r="CJ50" i="60" s="1"/>
  <c r="AX62" i="60"/>
  <c r="AU63" i="60"/>
  <c r="AV62" i="60"/>
  <c r="CH50" i="60" s="1"/>
  <c r="CG50" i="60" s="1"/>
  <c r="AJ30" i="60"/>
  <c r="BT14" i="60" s="1"/>
  <c r="BS14" i="60" s="1"/>
  <c r="AK30" i="60"/>
  <c r="BW14" i="60" s="1"/>
  <c r="BV14" i="60" s="1"/>
  <c r="AL30" i="60"/>
  <c r="AI31" i="60"/>
  <c r="AZ31" i="60"/>
  <c r="BT63" i="60" s="1"/>
  <c r="BS63" i="60" s="1"/>
  <c r="BA31" i="60"/>
  <c r="BW63" i="60" s="1"/>
  <c r="BV63" i="60" s="1"/>
  <c r="BB31" i="60"/>
  <c r="AY32" i="60"/>
  <c r="AO47" i="60"/>
  <c r="CD27" i="60" s="1"/>
  <c r="CC27" i="60" s="1"/>
  <c r="AP47" i="60"/>
  <c r="AN47" i="60"/>
  <c r="CA27" i="60" s="1"/>
  <c r="BZ27" i="60" s="1"/>
  <c r="AM48" i="60"/>
  <c r="AZ62" i="60"/>
  <c r="CH62" i="60" s="1"/>
  <c r="CG62" i="60" s="1"/>
  <c r="BA62" i="60"/>
  <c r="CK62" i="60" s="1"/>
  <c r="CJ62" i="60" s="1"/>
  <c r="BB62" i="60"/>
  <c r="AY63" i="60"/>
  <c r="AJ46" i="60"/>
  <c r="CA14" i="60" s="1"/>
  <c r="BZ14" i="60" s="1"/>
  <c r="AK46" i="60"/>
  <c r="CD14" i="60" s="1"/>
  <c r="CC14" i="60" s="1"/>
  <c r="AL46" i="60"/>
  <c r="AI47" i="60"/>
  <c r="BA47" i="60"/>
  <c r="CD63" i="60" s="1"/>
  <c r="CC63" i="60" s="1"/>
  <c r="BB47" i="60"/>
  <c r="AZ47" i="60"/>
  <c r="CA63" i="60" s="1"/>
  <c r="BZ63" i="60" s="1"/>
  <c r="AY48" i="60"/>
  <c r="AR62" i="60"/>
  <c r="CH38" i="60" s="1"/>
  <c r="CG38" i="60" s="1"/>
  <c r="AT62" i="60"/>
  <c r="AS62" i="60"/>
  <c r="CK38" i="60" s="1"/>
  <c r="CJ38" i="60" s="1"/>
  <c r="AQ63" i="60"/>
  <c r="AR47" i="60"/>
  <c r="CA39" i="60" s="1"/>
  <c r="BZ39" i="60" s="1"/>
  <c r="AS47" i="60"/>
  <c r="CD39" i="60" s="1"/>
  <c r="CC39" i="60" s="1"/>
  <c r="AT47" i="60"/>
  <c r="AQ48" i="60"/>
  <c r="AN63" i="60"/>
  <c r="CH27" i="60" s="1"/>
  <c r="CG27" i="60" s="1"/>
  <c r="AP63" i="60"/>
  <c r="AO63" i="60"/>
  <c r="CK27" i="60" s="1"/>
  <c r="CJ27" i="60" s="1"/>
  <c r="AM64" i="60"/>
  <c r="AL79" i="60"/>
  <c r="AJ79" i="60"/>
  <c r="CO15" i="60" s="1"/>
  <c r="CN15" i="60" s="1"/>
  <c r="AK79" i="60"/>
  <c r="CR15" i="60" s="1"/>
  <c r="CQ15" i="60" s="1"/>
  <c r="AI80" i="60"/>
  <c r="AL64" i="60"/>
  <c r="AJ64" i="60"/>
  <c r="CH16" i="60" s="1"/>
  <c r="CG16" i="60" s="1"/>
  <c r="AK64" i="60"/>
  <c r="CK16" i="60" s="1"/>
  <c r="CJ16" i="60" s="1"/>
  <c r="AI65" i="60"/>
  <c r="AR78" i="60"/>
  <c r="CO38" i="60" s="1"/>
  <c r="CN38" i="60" s="1"/>
  <c r="AS78" i="60"/>
  <c r="CR38" i="60" s="1"/>
  <c r="CQ38" i="60" s="1"/>
  <c r="AT78" i="60"/>
  <c r="AQ79" i="60"/>
  <c r="BH63" i="60"/>
  <c r="CH87" i="60" s="1"/>
  <c r="CG87" i="60" s="1"/>
  <c r="BI63" i="60"/>
  <c r="CK87" i="60" s="1"/>
  <c r="CJ87" i="60" s="1"/>
  <c r="BJ63" i="60"/>
  <c r="BG64" i="60"/>
  <c r="BE63" i="59"/>
  <c r="CK75" i="59" s="1"/>
  <c r="CJ75" i="59" s="1"/>
  <c r="BF63" i="59"/>
  <c r="BD63" i="59"/>
  <c r="CH75" i="59" s="1"/>
  <c r="CG75" i="59" s="1"/>
  <c r="BC64" i="59"/>
  <c r="AK62" i="59"/>
  <c r="CK14" i="59" s="1"/>
  <c r="CJ14" i="59" s="1"/>
  <c r="AL62" i="59"/>
  <c r="AJ62" i="59"/>
  <c r="CH14" i="59" s="1"/>
  <c r="CG14" i="59" s="1"/>
  <c r="AI63" i="59"/>
  <c r="AR62" i="59"/>
  <c r="CH38" i="59" s="1"/>
  <c r="CG38" i="59" s="1"/>
  <c r="AT62" i="59"/>
  <c r="AS62" i="59"/>
  <c r="CK38" i="59" s="1"/>
  <c r="CJ38" i="59" s="1"/>
  <c r="AQ63" i="59"/>
  <c r="BI62" i="59"/>
  <c r="CK86" i="59" s="1"/>
  <c r="CJ86" i="59" s="1"/>
  <c r="BJ62" i="59"/>
  <c r="BH62" i="59"/>
  <c r="CH86" i="59" s="1"/>
  <c r="CG86" i="59" s="1"/>
  <c r="BG63" i="59"/>
  <c r="AJ31" i="59"/>
  <c r="BT15" i="59" s="1"/>
  <c r="BS15" i="59" s="1"/>
  <c r="AK31" i="59"/>
  <c r="BW15" i="59" s="1"/>
  <c r="BV15" i="59" s="1"/>
  <c r="AL31" i="59"/>
  <c r="AI32" i="59"/>
  <c r="AT16" i="59"/>
  <c r="AR16" i="59"/>
  <c r="BM40" i="59" s="1"/>
  <c r="BL40" i="59" s="1"/>
  <c r="AS16" i="59"/>
  <c r="BP40" i="59" s="1"/>
  <c r="BO40" i="59" s="1"/>
  <c r="AQ17" i="59"/>
  <c r="BA15" i="59"/>
  <c r="BP63" i="59" s="1"/>
  <c r="BO63" i="59" s="1"/>
  <c r="BB15" i="59"/>
  <c r="AZ15" i="59"/>
  <c r="BM63" i="59" s="1"/>
  <c r="BL63" i="59" s="1"/>
  <c r="AY16" i="59"/>
  <c r="AR30" i="59"/>
  <c r="BT38" i="59" s="1"/>
  <c r="BS38" i="59" s="1"/>
  <c r="AT30" i="59"/>
  <c r="AS30" i="59"/>
  <c r="BW38" i="59" s="1"/>
  <c r="BV38" i="59" s="1"/>
  <c r="AQ31" i="59"/>
  <c r="AZ64" i="59"/>
  <c r="CH64" i="59" s="1"/>
  <c r="CG64" i="59" s="1"/>
  <c r="BA64" i="59"/>
  <c r="CK64" i="59" s="1"/>
  <c r="CJ64" i="59" s="1"/>
  <c r="BB64" i="59"/>
  <c r="AY65" i="59"/>
  <c r="BH31" i="59"/>
  <c r="BT87" i="59" s="1"/>
  <c r="BS87" i="59" s="1"/>
  <c r="BI31" i="59"/>
  <c r="BW87" i="59" s="1"/>
  <c r="BV87" i="59" s="1"/>
  <c r="BJ31" i="59"/>
  <c r="BG32" i="59"/>
  <c r="BD46" i="59"/>
  <c r="CA74" i="59" s="1"/>
  <c r="BZ74" i="59" s="1"/>
  <c r="BE46" i="59"/>
  <c r="CD74" i="59" s="1"/>
  <c r="CC74" i="59" s="1"/>
  <c r="BF46" i="59"/>
  <c r="BC47" i="59"/>
  <c r="BB31" i="59"/>
  <c r="AZ31" i="59"/>
  <c r="BT63" i="59" s="1"/>
  <c r="BS63" i="59" s="1"/>
  <c r="BA31" i="59"/>
  <c r="BW63" i="59" s="1"/>
  <c r="BV63" i="59" s="1"/>
  <c r="AY32" i="59"/>
  <c r="AJ78" i="59"/>
  <c r="CO14" i="59" s="1"/>
  <c r="CN14" i="59" s="1"/>
  <c r="AK78" i="59"/>
  <c r="CR14" i="59" s="1"/>
  <c r="CQ14" i="59" s="1"/>
  <c r="AL78" i="59"/>
  <c r="AI79" i="59"/>
  <c r="AV30" i="59"/>
  <c r="BT50" i="59" s="1"/>
  <c r="BS50" i="59" s="1"/>
  <c r="AW30" i="59"/>
  <c r="BW50" i="59" s="1"/>
  <c r="BV50" i="59" s="1"/>
  <c r="AX30" i="59"/>
  <c r="AU31" i="59"/>
  <c r="BC15" i="59"/>
  <c r="BD14" i="59"/>
  <c r="BM74" i="59" s="1"/>
  <c r="BL74" i="59" s="1"/>
  <c r="BE14" i="59"/>
  <c r="BP74" i="59" s="1"/>
  <c r="BO74" i="59" s="1"/>
  <c r="BF14" i="59"/>
  <c r="AR79" i="59"/>
  <c r="CO39" i="59" s="1"/>
  <c r="CN39" i="59" s="1"/>
  <c r="AS79" i="59"/>
  <c r="CR39" i="59" s="1"/>
  <c r="CQ39" i="59" s="1"/>
  <c r="AT79" i="59"/>
  <c r="AQ80" i="59"/>
  <c r="AN63" i="59"/>
  <c r="CH27" i="59" s="1"/>
  <c r="CG27" i="59" s="1"/>
  <c r="AO63" i="59"/>
  <c r="CK27" i="59" s="1"/>
  <c r="CJ27" i="59" s="1"/>
  <c r="AP63" i="59"/>
  <c r="AM64" i="59"/>
  <c r="AV14" i="59"/>
  <c r="BM50" i="59" s="1"/>
  <c r="BL50" i="59" s="1"/>
  <c r="AW14" i="59"/>
  <c r="BP50" i="59" s="1"/>
  <c r="BO50" i="59" s="1"/>
  <c r="AX14" i="59"/>
  <c r="AU15" i="59"/>
  <c r="BE31" i="59"/>
  <c r="BW75" i="59" s="1"/>
  <c r="BV75" i="59" s="1"/>
  <c r="BF31" i="59"/>
  <c r="BD31" i="59"/>
  <c r="BT75" i="59" s="1"/>
  <c r="BS75" i="59" s="1"/>
  <c r="BC32" i="59"/>
  <c r="AZ48" i="59"/>
  <c r="CA64" i="59" s="1"/>
  <c r="BZ64" i="59" s="1"/>
  <c r="BA48" i="59"/>
  <c r="CD64" i="59" s="1"/>
  <c r="CC64" i="59" s="1"/>
  <c r="BB48" i="59"/>
  <c r="AY49" i="59"/>
  <c r="AV63" i="59"/>
  <c r="CH51" i="59" s="1"/>
  <c r="CG51" i="59" s="1"/>
  <c r="AW63" i="59"/>
  <c r="CK51" i="59" s="1"/>
  <c r="CJ51" i="59" s="1"/>
  <c r="AX63" i="59"/>
  <c r="AU64" i="59"/>
  <c r="AP31" i="59"/>
  <c r="AN31" i="59"/>
  <c r="BT27" i="59" s="1"/>
  <c r="BS27" i="59" s="1"/>
  <c r="AO31" i="59"/>
  <c r="BW27" i="59" s="1"/>
  <c r="BV27" i="59" s="1"/>
  <c r="AM32" i="59"/>
  <c r="AJ47" i="59"/>
  <c r="CA15" i="59" s="1"/>
  <c r="BZ15" i="59" s="1"/>
  <c r="AK47" i="59"/>
  <c r="CD15" i="59" s="1"/>
  <c r="CC15" i="59" s="1"/>
  <c r="AL47" i="59"/>
  <c r="AI48" i="59"/>
  <c r="BH46" i="59"/>
  <c r="CA86" i="59" s="1"/>
  <c r="BZ86" i="59" s="1"/>
  <c r="BI46" i="59"/>
  <c r="CD86" i="59" s="1"/>
  <c r="CC86" i="59" s="1"/>
  <c r="BJ46" i="59"/>
  <c r="BG47" i="59"/>
  <c r="BH16" i="59"/>
  <c r="BM88" i="59" s="1"/>
  <c r="BL88" i="59" s="1"/>
  <c r="BI16" i="59"/>
  <c r="BP88" i="59" s="1"/>
  <c r="BO88" i="59" s="1"/>
  <c r="BJ16" i="59"/>
  <c r="BG17" i="59"/>
  <c r="AV47" i="59"/>
  <c r="CA51" i="59" s="1"/>
  <c r="BZ51" i="59" s="1"/>
  <c r="AW47" i="59"/>
  <c r="CD51" i="59" s="1"/>
  <c r="CC51" i="59" s="1"/>
  <c r="AX47" i="59"/>
  <c r="AU48" i="59"/>
  <c r="AN78" i="59"/>
  <c r="CO26" i="59" s="1"/>
  <c r="CN26" i="59" s="1"/>
  <c r="AO78" i="59"/>
  <c r="CR26" i="59" s="1"/>
  <c r="CQ26" i="59" s="1"/>
  <c r="AP78" i="59"/>
  <c r="AM79" i="59"/>
  <c r="AN46" i="59"/>
  <c r="CA26" i="59" s="1"/>
  <c r="BZ26" i="59" s="1"/>
  <c r="AO46" i="59"/>
  <c r="CD26" i="59" s="1"/>
  <c r="CC26" i="59" s="1"/>
  <c r="AP46" i="59"/>
  <c r="AM47" i="59"/>
  <c r="BA62" i="58"/>
  <c r="CK62" i="58" s="1"/>
  <c r="CJ62" i="58" s="1"/>
  <c r="BB62" i="58"/>
  <c r="AZ62" i="58"/>
  <c r="CH62" i="58" s="1"/>
  <c r="CG62" i="58" s="1"/>
  <c r="AY63" i="58"/>
  <c r="AV63" i="58"/>
  <c r="CH51" i="58" s="1"/>
  <c r="CG51" i="58" s="1"/>
  <c r="AW63" i="58"/>
  <c r="CK51" i="58" s="1"/>
  <c r="CJ51" i="58" s="1"/>
  <c r="AX63" i="58"/>
  <c r="AU64" i="58"/>
  <c r="AN30" i="58"/>
  <c r="BT26" i="58" s="1"/>
  <c r="BS26" i="58" s="1"/>
  <c r="AO30" i="58"/>
  <c r="BW26" i="58" s="1"/>
  <c r="BV26" i="58" s="1"/>
  <c r="AP30" i="58"/>
  <c r="AM31" i="58"/>
  <c r="BD46" i="58"/>
  <c r="CA74" i="58" s="1"/>
  <c r="BZ74" i="58" s="1"/>
  <c r="BE46" i="58"/>
  <c r="CD74" i="58" s="1"/>
  <c r="CC74" i="58" s="1"/>
  <c r="BF46" i="58"/>
  <c r="BC47" i="58"/>
  <c r="AR30" i="58"/>
  <c r="BT38" i="58" s="1"/>
  <c r="BS38" i="58" s="1"/>
  <c r="AS30" i="58"/>
  <c r="BW38" i="58" s="1"/>
  <c r="BV38" i="58" s="1"/>
  <c r="AT30" i="58"/>
  <c r="AQ31" i="58"/>
  <c r="AT47" i="58"/>
  <c r="AR47" i="58"/>
  <c r="CA39" i="58" s="1"/>
  <c r="BZ39" i="58" s="1"/>
  <c r="AS47" i="58"/>
  <c r="CD39" i="58" s="1"/>
  <c r="CC39" i="58" s="1"/>
  <c r="AQ48" i="58"/>
  <c r="AJ30" i="58"/>
  <c r="BT14" i="58" s="1"/>
  <c r="BS14" i="58" s="1"/>
  <c r="AK30" i="58"/>
  <c r="BW14" i="58" s="1"/>
  <c r="BV14" i="58" s="1"/>
  <c r="AL30" i="58"/>
  <c r="AI31" i="58"/>
  <c r="BH30" i="58"/>
  <c r="BT86" i="58" s="1"/>
  <c r="BS86" i="58" s="1"/>
  <c r="BI30" i="58"/>
  <c r="BW86" i="58" s="1"/>
  <c r="BV86" i="58" s="1"/>
  <c r="BJ30" i="58"/>
  <c r="BG31" i="58"/>
  <c r="AJ47" i="58"/>
  <c r="CA15" i="58" s="1"/>
  <c r="BZ15" i="58" s="1"/>
  <c r="AK47" i="58"/>
  <c r="CD15" i="58" s="1"/>
  <c r="CC15" i="58" s="1"/>
  <c r="AL47" i="58"/>
  <c r="AI48" i="58"/>
  <c r="BI62" i="58"/>
  <c r="CK86" i="58" s="1"/>
  <c r="CJ86" i="58" s="1"/>
  <c r="BH62" i="58"/>
  <c r="CH86" i="58" s="1"/>
  <c r="CG86" i="58" s="1"/>
  <c r="BJ62" i="58"/>
  <c r="BG63" i="58"/>
  <c r="AR79" i="58"/>
  <c r="CO39" i="58" s="1"/>
  <c r="CN39" i="58" s="1"/>
  <c r="AS79" i="58"/>
  <c r="CR39" i="58" s="1"/>
  <c r="CQ39" i="58" s="1"/>
  <c r="AT79" i="58"/>
  <c r="AQ80" i="58"/>
  <c r="AS62" i="58"/>
  <c r="CK38" i="58" s="1"/>
  <c r="CJ38" i="58" s="1"/>
  <c r="AT62" i="58"/>
  <c r="AR62" i="58"/>
  <c r="CH38" i="58" s="1"/>
  <c r="CG38" i="58" s="1"/>
  <c r="AQ63" i="58"/>
  <c r="BH16" i="58"/>
  <c r="BM88" i="58" s="1"/>
  <c r="BL88" i="58" s="1"/>
  <c r="BI16" i="58"/>
  <c r="BP88" i="58" s="1"/>
  <c r="BO88" i="58" s="1"/>
  <c r="BJ16" i="58"/>
  <c r="BG17" i="58"/>
  <c r="BD30" i="58"/>
  <c r="BT74" i="58" s="1"/>
  <c r="BS74" i="58" s="1"/>
  <c r="BE30" i="58"/>
  <c r="BW74" i="58" s="1"/>
  <c r="BV74" i="58" s="1"/>
  <c r="BF30" i="58"/>
  <c r="BC31" i="58"/>
  <c r="AN64" i="58"/>
  <c r="CH28" i="58" s="1"/>
  <c r="CG28" i="58" s="1"/>
  <c r="AO64" i="58"/>
  <c r="CK28" i="58" s="1"/>
  <c r="CJ28" i="58" s="1"/>
  <c r="AP64" i="58"/>
  <c r="AM65" i="58"/>
  <c r="BE62" i="58"/>
  <c r="CK74" i="58" s="1"/>
  <c r="CJ74" i="58" s="1"/>
  <c r="BF62" i="58"/>
  <c r="BD62" i="58"/>
  <c r="CH74" i="58" s="1"/>
  <c r="CG74" i="58" s="1"/>
  <c r="BC63" i="58"/>
  <c r="AZ47" i="58"/>
  <c r="CA63" i="58" s="1"/>
  <c r="BZ63" i="58" s="1"/>
  <c r="BA47" i="58"/>
  <c r="CD63" i="58" s="1"/>
  <c r="CC63" i="58" s="1"/>
  <c r="BB47" i="58"/>
  <c r="AY48" i="58"/>
  <c r="AJ80" i="58"/>
  <c r="CO16" i="58" s="1"/>
  <c r="CN16" i="58" s="1"/>
  <c r="AK80" i="58"/>
  <c r="CR16" i="58" s="1"/>
  <c r="CQ16" i="58" s="1"/>
  <c r="AL80" i="58"/>
  <c r="AI81" i="58"/>
  <c r="AV48" i="58"/>
  <c r="CA52" i="58" s="1"/>
  <c r="BZ52" i="58" s="1"/>
  <c r="AW48" i="58"/>
  <c r="CD52" i="58" s="1"/>
  <c r="CC52" i="58" s="1"/>
  <c r="AX48" i="58"/>
  <c r="AU49" i="58"/>
  <c r="AN46" i="58"/>
  <c r="CA26" i="58" s="1"/>
  <c r="BZ26" i="58" s="1"/>
  <c r="AO46" i="58"/>
  <c r="CD26" i="58" s="1"/>
  <c r="CC26" i="58" s="1"/>
  <c r="AP46" i="58"/>
  <c r="AM47" i="58"/>
  <c r="AZ31" i="58"/>
  <c r="BT63" i="58" s="1"/>
  <c r="BS63" i="58" s="1"/>
  <c r="BA31" i="58"/>
  <c r="BW63" i="58" s="1"/>
  <c r="BV63" i="58" s="1"/>
  <c r="BB31" i="58"/>
  <c r="AY32" i="58"/>
  <c r="AJ63" i="58"/>
  <c r="CH15" i="58" s="1"/>
  <c r="CG15" i="58" s="1"/>
  <c r="AL63" i="58"/>
  <c r="AK63" i="58"/>
  <c r="CK15" i="58" s="1"/>
  <c r="CJ15" i="58" s="1"/>
  <c r="AI64" i="58"/>
  <c r="AN79" i="58"/>
  <c r="CO27" i="58" s="1"/>
  <c r="CN27" i="58" s="1"/>
  <c r="AO79" i="58"/>
  <c r="CR27" i="58" s="1"/>
  <c r="CQ27" i="58" s="1"/>
  <c r="AP79" i="58"/>
  <c r="AM80" i="58"/>
  <c r="AL79" i="57"/>
  <c r="AJ79" i="57"/>
  <c r="CO15" i="57" s="1"/>
  <c r="CN15" i="57" s="1"/>
  <c r="AK79" i="57"/>
  <c r="CR15" i="57" s="1"/>
  <c r="CQ15" i="57" s="1"/>
  <c r="AI80" i="57"/>
  <c r="AR78" i="57"/>
  <c r="CO38" i="57" s="1"/>
  <c r="CN38" i="57" s="1"/>
  <c r="AS78" i="57"/>
  <c r="CR38" i="57" s="1"/>
  <c r="CQ38" i="57" s="1"/>
  <c r="AT78" i="57"/>
  <c r="AQ79" i="57"/>
  <c r="AZ31" i="57"/>
  <c r="BT63" i="57" s="1"/>
  <c r="BS63" i="57" s="1"/>
  <c r="BA31" i="57"/>
  <c r="BW63" i="57" s="1"/>
  <c r="BV63" i="57" s="1"/>
  <c r="BB31" i="57"/>
  <c r="AY32" i="57"/>
  <c r="AZ63" i="57"/>
  <c r="CH63" i="57" s="1"/>
  <c r="CG63" i="57" s="1"/>
  <c r="BB63" i="57"/>
  <c r="BA63" i="57"/>
  <c r="CK63" i="57" s="1"/>
  <c r="CJ63" i="57" s="1"/>
  <c r="AY64" i="57"/>
  <c r="AR47" i="57"/>
  <c r="CA39" i="57" s="1"/>
  <c r="BZ39" i="57" s="1"/>
  <c r="AS47" i="57"/>
  <c r="CD39" i="57" s="1"/>
  <c r="CC39" i="57" s="1"/>
  <c r="AT47" i="57"/>
  <c r="AQ48" i="57"/>
  <c r="BD14" i="57"/>
  <c r="BM74" i="57" s="1"/>
  <c r="BL74" i="57" s="1"/>
  <c r="BE14" i="57"/>
  <c r="BP74" i="57" s="1"/>
  <c r="BO74" i="57" s="1"/>
  <c r="BF14" i="57"/>
  <c r="BC15" i="57"/>
  <c r="AJ30" i="57"/>
  <c r="BT14" i="57" s="1"/>
  <c r="BS14" i="57" s="1"/>
  <c r="AL30" i="57"/>
  <c r="AK30" i="57"/>
  <c r="BW14" i="57" s="1"/>
  <c r="BV14" i="57" s="1"/>
  <c r="AI31" i="57"/>
  <c r="AN48" i="57"/>
  <c r="CA28" i="57" s="1"/>
  <c r="BZ28" i="57" s="1"/>
  <c r="AO48" i="57"/>
  <c r="CD28" i="57" s="1"/>
  <c r="CC28" i="57" s="1"/>
  <c r="AP48" i="57"/>
  <c r="AM49" i="57"/>
  <c r="AV62" i="57"/>
  <c r="CH50" i="57" s="1"/>
  <c r="CG50" i="57" s="1"/>
  <c r="AW62" i="57"/>
  <c r="CK50" i="57" s="1"/>
  <c r="CJ50" i="57" s="1"/>
  <c r="AX62" i="57"/>
  <c r="AU63" i="57"/>
  <c r="AN62" i="57"/>
  <c r="CH26" i="57" s="1"/>
  <c r="CG26" i="57" s="1"/>
  <c r="AO62" i="57"/>
  <c r="CK26" i="57" s="1"/>
  <c r="CJ26" i="57" s="1"/>
  <c r="AP62" i="57"/>
  <c r="AM63" i="57"/>
  <c r="BD63" i="57"/>
  <c r="CH75" i="57" s="1"/>
  <c r="CG75" i="57" s="1"/>
  <c r="BE63" i="57"/>
  <c r="CK75" i="57" s="1"/>
  <c r="CJ75" i="57" s="1"/>
  <c r="BF63" i="57"/>
  <c r="BC64" i="57"/>
  <c r="AV46" i="57"/>
  <c r="CA50" i="57" s="1"/>
  <c r="BZ50" i="57" s="1"/>
  <c r="AU47" i="57"/>
  <c r="AW46" i="57"/>
  <c r="CD50" i="57" s="1"/>
  <c r="CC50" i="57" s="1"/>
  <c r="AX46" i="57"/>
  <c r="BH63" i="57"/>
  <c r="CH87" i="57" s="1"/>
  <c r="CG87" i="57" s="1"/>
  <c r="BJ63" i="57"/>
  <c r="BI63" i="57"/>
  <c r="CK87" i="57" s="1"/>
  <c r="CJ87" i="57" s="1"/>
  <c r="BG64" i="57"/>
  <c r="AS31" i="57"/>
  <c r="BW39" i="57" s="1"/>
  <c r="BV39" i="57" s="1"/>
  <c r="AR31" i="57"/>
  <c r="BT39" i="57" s="1"/>
  <c r="BS39" i="57" s="1"/>
  <c r="AT31" i="57"/>
  <c r="AQ32" i="57"/>
  <c r="AN32" i="57"/>
  <c r="BT28" i="57" s="1"/>
  <c r="BS28" i="57" s="1"/>
  <c r="AO32" i="57"/>
  <c r="BW28" i="57" s="1"/>
  <c r="BV28" i="57" s="1"/>
  <c r="AP32" i="57"/>
  <c r="AM33" i="57"/>
  <c r="BF30" i="57"/>
  <c r="BD30" i="57"/>
  <c r="BT74" i="57" s="1"/>
  <c r="BS74" i="57" s="1"/>
  <c r="BE30" i="57"/>
  <c r="BW74" i="57" s="1"/>
  <c r="BV74" i="57" s="1"/>
  <c r="BC31" i="57"/>
  <c r="BH30" i="57"/>
  <c r="BT86" i="57" s="1"/>
  <c r="BS86" i="57" s="1"/>
  <c r="BJ30" i="57"/>
  <c r="BI30" i="57"/>
  <c r="BW86" i="57" s="1"/>
  <c r="BV86" i="57" s="1"/>
  <c r="BG31" i="57"/>
  <c r="AR62" i="57"/>
  <c r="CH38" i="57" s="1"/>
  <c r="CG38" i="57" s="1"/>
  <c r="AS62" i="57"/>
  <c r="CK38" i="57" s="1"/>
  <c r="CJ38" i="57" s="1"/>
  <c r="AT62" i="57"/>
  <c r="AQ63" i="57"/>
  <c r="BH48" i="57"/>
  <c r="CA88" i="57" s="1"/>
  <c r="BZ88" i="57" s="1"/>
  <c r="BI48" i="57"/>
  <c r="CD88" i="57" s="1"/>
  <c r="CC88" i="57" s="1"/>
  <c r="BJ48" i="57"/>
  <c r="BG49" i="57"/>
  <c r="AZ17" i="57"/>
  <c r="BM65" i="57" s="1"/>
  <c r="BL65" i="57" s="1"/>
  <c r="BA17" i="57"/>
  <c r="BP65" i="57" s="1"/>
  <c r="BO65" i="57" s="1"/>
  <c r="BB17" i="57"/>
  <c r="AJ47" i="57"/>
  <c r="CA15" i="57" s="1"/>
  <c r="BZ15" i="57" s="1"/>
  <c r="AK47" i="57"/>
  <c r="CD15" i="57" s="1"/>
  <c r="CC15" i="57" s="1"/>
  <c r="AL47" i="57"/>
  <c r="AI48" i="57"/>
  <c r="BD47" i="57"/>
  <c r="CA75" i="57" s="1"/>
  <c r="BZ75" i="57" s="1"/>
  <c r="BE47" i="57"/>
  <c r="CD75" i="57" s="1"/>
  <c r="CC75" i="57" s="1"/>
  <c r="BF47" i="57"/>
  <c r="BC48" i="57"/>
  <c r="AJ62" i="57"/>
  <c r="CH14" i="57" s="1"/>
  <c r="CG14" i="57" s="1"/>
  <c r="AK62" i="57"/>
  <c r="CK14" i="57" s="1"/>
  <c r="CJ14" i="57" s="1"/>
  <c r="AL62" i="57"/>
  <c r="AI63" i="57"/>
  <c r="BH14" i="57"/>
  <c r="BM86" i="57" s="1"/>
  <c r="BL86" i="57" s="1"/>
  <c r="BI14" i="57"/>
  <c r="BP86" i="57" s="1"/>
  <c r="BO86" i="57" s="1"/>
  <c r="BJ14" i="57"/>
  <c r="BG15" i="57"/>
  <c r="AV30" i="57"/>
  <c r="BT50" i="57" s="1"/>
  <c r="BS50" i="57" s="1"/>
  <c r="AX30" i="57"/>
  <c r="AW30" i="57"/>
  <c r="BW50" i="57" s="1"/>
  <c r="BV50" i="57" s="1"/>
  <c r="AU31" i="57"/>
  <c r="AN79" i="57"/>
  <c r="CO27" i="57" s="1"/>
  <c r="CN27" i="57" s="1"/>
  <c r="AO79" i="57"/>
  <c r="CR27" i="57" s="1"/>
  <c r="CQ27" i="57" s="1"/>
  <c r="AP79" i="57"/>
  <c r="AM80" i="57"/>
  <c r="AV49" i="56"/>
  <c r="CA53" i="56" s="1"/>
  <c r="BZ53" i="56" s="1"/>
  <c r="AW49" i="56"/>
  <c r="CD53" i="56" s="1"/>
  <c r="CC53" i="56" s="1"/>
  <c r="AX49" i="56"/>
  <c r="AR30" i="56"/>
  <c r="BT38" i="56" s="1"/>
  <c r="BS38" i="56" s="1"/>
  <c r="AT30" i="56"/>
  <c r="AS30" i="56"/>
  <c r="BW38" i="56" s="1"/>
  <c r="BV38" i="56" s="1"/>
  <c r="AQ31" i="56"/>
  <c r="AN79" i="56"/>
  <c r="CO27" i="56" s="1"/>
  <c r="CN27" i="56" s="1"/>
  <c r="AO79" i="56"/>
  <c r="CR27" i="56" s="1"/>
  <c r="CQ27" i="56" s="1"/>
  <c r="AP79" i="56"/>
  <c r="AM80" i="56"/>
  <c r="BD46" i="56"/>
  <c r="CA74" i="56" s="1"/>
  <c r="BZ74" i="56" s="1"/>
  <c r="BE46" i="56"/>
  <c r="CD74" i="56" s="1"/>
  <c r="CC74" i="56" s="1"/>
  <c r="BF46" i="56"/>
  <c r="BC47" i="56"/>
  <c r="AZ46" i="56"/>
  <c r="CA62" i="56" s="1"/>
  <c r="BZ62" i="56" s="1"/>
  <c r="BA46" i="56"/>
  <c r="CD62" i="56" s="1"/>
  <c r="CC62" i="56" s="1"/>
  <c r="BB46" i="56"/>
  <c r="AY47" i="56"/>
  <c r="AR79" i="56"/>
  <c r="CO39" i="56" s="1"/>
  <c r="CN39" i="56" s="1"/>
  <c r="AS79" i="56"/>
  <c r="CR39" i="56" s="1"/>
  <c r="CQ39" i="56" s="1"/>
  <c r="AT79" i="56"/>
  <c r="AQ80" i="56"/>
  <c r="AN30" i="56"/>
  <c r="BT26" i="56" s="1"/>
  <c r="BS26" i="56" s="1"/>
  <c r="AO30" i="56"/>
  <c r="BW26" i="56" s="1"/>
  <c r="BV26" i="56" s="1"/>
  <c r="AP30" i="56"/>
  <c r="AM31" i="56"/>
  <c r="BH15" i="56"/>
  <c r="BM87" i="56" s="1"/>
  <c r="BL87" i="56" s="1"/>
  <c r="BI15" i="56"/>
  <c r="BP87" i="56" s="1"/>
  <c r="BO87" i="56" s="1"/>
  <c r="BJ15" i="56"/>
  <c r="BG16" i="56"/>
  <c r="AN16" i="56"/>
  <c r="BM28" i="56" s="1"/>
  <c r="BL28" i="56" s="1"/>
  <c r="AO16" i="56"/>
  <c r="BP28" i="56" s="1"/>
  <c r="BO28" i="56" s="1"/>
  <c r="AP16" i="56"/>
  <c r="AM17" i="56"/>
  <c r="BI62" i="56"/>
  <c r="CK86" i="56" s="1"/>
  <c r="CJ86" i="56" s="1"/>
  <c r="BJ62" i="56"/>
  <c r="BH62" i="56"/>
  <c r="CH86" i="56" s="1"/>
  <c r="CG86" i="56" s="1"/>
  <c r="BG63" i="56"/>
  <c r="AJ47" i="56"/>
  <c r="CA15" i="56" s="1"/>
  <c r="BZ15" i="56" s="1"/>
  <c r="AK47" i="56"/>
  <c r="CD15" i="56" s="1"/>
  <c r="CC15" i="56" s="1"/>
  <c r="AL47" i="56"/>
  <c r="AI48" i="56"/>
  <c r="AR47" i="56"/>
  <c r="CA39" i="56" s="1"/>
  <c r="BZ39" i="56" s="1"/>
  <c r="AS47" i="56"/>
  <c r="CD39" i="56" s="1"/>
  <c r="CC39" i="56" s="1"/>
  <c r="AT47" i="56"/>
  <c r="AQ48" i="56"/>
  <c r="AV15" i="56"/>
  <c r="BM51" i="56" s="1"/>
  <c r="BL51" i="56" s="1"/>
  <c r="AW15" i="56"/>
  <c r="BP51" i="56" s="1"/>
  <c r="BO51" i="56" s="1"/>
  <c r="AX15" i="56"/>
  <c r="AU16" i="56"/>
  <c r="AJ30" i="56"/>
  <c r="BT14" i="56" s="1"/>
  <c r="BS14" i="56" s="1"/>
  <c r="AK30" i="56"/>
  <c r="BW14" i="56" s="1"/>
  <c r="BV14" i="56" s="1"/>
  <c r="AL30" i="56"/>
  <c r="AI31" i="56"/>
  <c r="AR63" i="56"/>
  <c r="CH39" i="56" s="1"/>
  <c r="CG39" i="56" s="1"/>
  <c r="AS63" i="56"/>
  <c r="CK39" i="56" s="1"/>
  <c r="CJ39" i="56" s="1"/>
  <c r="AT63" i="56"/>
  <c r="AQ64" i="56"/>
  <c r="AL79" i="56"/>
  <c r="AJ79" i="56"/>
  <c r="CO15" i="56" s="1"/>
  <c r="CN15" i="56" s="1"/>
  <c r="AK79" i="56"/>
  <c r="CR15" i="56" s="1"/>
  <c r="CQ15" i="56" s="1"/>
  <c r="AI80" i="56"/>
  <c r="AR14" i="56"/>
  <c r="BM38" i="56" s="1"/>
  <c r="BL38" i="56" s="1"/>
  <c r="AS14" i="56"/>
  <c r="BP38" i="56" s="1"/>
  <c r="BO38" i="56" s="1"/>
  <c r="AT14" i="56"/>
  <c r="AQ15" i="56"/>
  <c r="AZ63" i="56"/>
  <c r="CH63" i="56" s="1"/>
  <c r="CG63" i="56" s="1"/>
  <c r="BA63" i="56"/>
  <c r="CK63" i="56" s="1"/>
  <c r="CJ63" i="56" s="1"/>
  <c r="BB63" i="56"/>
  <c r="AY64" i="56"/>
  <c r="BD16" i="56"/>
  <c r="BM76" i="56" s="1"/>
  <c r="BL76" i="56" s="1"/>
  <c r="BE16" i="56"/>
  <c r="BP76" i="56" s="1"/>
  <c r="BO76" i="56" s="1"/>
  <c r="BF16" i="56"/>
  <c r="BC17" i="56"/>
  <c r="BE62" i="56"/>
  <c r="CK74" i="56" s="1"/>
  <c r="CJ74" i="56" s="1"/>
  <c r="BF62" i="56"/>
  <c r="BD62" i="56"/>
  <c r="CH74" i="56" s="1"/>
  <c r="CG74" i="56" s="1"/>
  <c r="BC63" i="56"/>
  <c r="AZ31" i="56"/>
  <c r="BT63" i="56" s="1"/>
  <c r="BS63" i="56" s="1"/>
  <c r="BA31" i="56"/>
  <c r="BW63" i="56" s="1"/>
  <c r="BV63" i="56" s="1"/>
  <c r="BB31" i="56"/>
  <c r="AY32" i="56"/>
  <c r="AX31" i="56"/>
  <c r="AV31" i="56"/>
  <c r="BT51" i="56" s="1"/>
  <c r="BS51" i="56" s="1"/>
  <c r="AW31" i="56"/>
  <c r="BW51" i="56" s="1"/>
  <c r="BV51" i="56" s="1"/>
  <c r="AU32" i="56"/>
  <c r="AV63" i="56"/>
  <c r="CH51" i="56" s="1"/>
  <c r="CG51" i="56" s="1"/>
  <c r="AW63" i="56"/>
  <c r="CK51" i="56" s="1"/>
  <c r="CJ51" i="56" s="1"/>
  <c r="AX63" i="56"/>
  <c r="AU64" i="56"/>
  <c r="BE31" i="56"/>
  <c r="BW75" i="56" s="1"/>
  <c r="BV75" i="56" s="1"/>
  <c r="BD31" i="56"/>
  <c r="BT75" i="56" s="1"/>
  <c r="BS75" i="56" s="1"/>
  <c r="BF31" i="56"/>
  <c r="BC32" i="56"/>
  <c r="BJ31" i="56"/>
  <c r="BH31" i="56"/>
  <c r="BT87" i="56" s="1"/>
  <c r="BS87" i="56" s="1"/>
  <c r="BI31" i="56"/>
  <c r="BW87" i="56" s="1"/>
  <c r="BV87" i="56" s="1"/>
  <c r="BG32" i="56"/>
  <c r="AK62" i="56"/>
  <c r="CK14" i="56" s="1"/>
  <c r="CJ14" i="56" s="1"/>
  <c r="AJ62" i="56"/>
  <c r="CH14" i="56" s="1"/>
  <c r="CG14" i="56" s="1"/>
  <c r="AL62" i="56"/>
  <c r="AI63" i="56"/>
  <c r="AN62" i="56"/>
  <c r="CH26" i="56" s="1"/>
  <c r="CG26" i="56" s="1"/>
  <c r="AO62" i="56"/>
  <c r="CK26" i="56" s="1"/>
  <c r="CJ26" i="56" s="1"/>
  <c r="AP62" i="56"/>
  <c r="AM63" i="56"/>
  <c r="AZ14" i="56"/>
  <c r="BM62" i="56" s="1"/>
  <c r="BL62" i="56" s="1"/>
  <c r="BA14" i="56"/>
  <c r="BP62" i="56" s="1"/>
  <c r="BO62" i="56" s="1"/>
  <c r="BB14" i="56"/>
  <c r="AY15" i="56"/>
  <c r="BH46" i="56"/>
  <c r="CA86" i="56" s="1"/>
  <c r="BZ86" i="56" s="1"/>
  <c r="BI46" i="56"/>
  <c r="CD86" i="56" s="1"/>
  <c r="CC86" i="56" s="1"/>
  <c r="BJ46" i="56"/>
  <c r="BG47" i="56"/>
  <c r="BH62" i="55"/>
  <c r="CH86" i="55" s="1"/>
  <c r="CG86" i="55" s="1"/>
  <c r="BI62" i="55"/>
  <c r="CK86" i="55" s="1"/>
  <c r="CJ86" i="55" s="1"/>
  <c r="BJ62" i="55"/>
  <c r="BG63" i="55"/>
  <c r="BB32" i="55"/>
  <c r="AZ32" i="55"/>
  <c r="BT64" i="55" s="1"/>
  <c r="BS64" i="55" s="1"/>
  <c r="BA32" i="55"/>
  <c r="BW64" i="55" s="1"/>
  <c r="BV64" i="55" s="1"/>
  <c r="AY33" i="55"/>
  <c r="AT47" i="55"/>
  <c r="AR47" i="55"/>
  <c r="CA39" i="55" s="1"/>
  <c r="BZ39" i="55" s="1"/>
  <c r="AS47" i="55"/>
  <c r="CD39" i="55" s="1"/>
  <c r="CC39" i="55" s="1"/>
  <c r="AQ48" i="55"/>
  <c r="AV62" i="55"/>
  <c r="CH50" i="55" s="1"/>
  <c r="CG50" i="55" s="1"/>
  <c r="AW62" i="55"/>
  <c r="CK50" i="55" s="1"/>
  <c r="CJ50" i="55" s="1"/>
  <c r="AX62" i="55"/>
  <c r="AU63" i="55"/>
  <c r="BD62" i="55"/>
  <c r="CH74" i="55" s="1"/>
  <c r="CG74" i="55" s="1"/>
  <c r="BF62" i="55"/>
  <c r="BE62" i="55"/>
  <c r="CK74" i="55" s="1"/>
  <c r="CJ74" i="55" s="1"/>
  <c r="BC63" i="55"/>
  <c r="BD46" i="55"/>
  <c r="CA74" i="55" s="1"/>
  <c r="BZ74" i="55" s="1"/>
  <c r="BE46" i="55"/>
  <c r="CD74" i="55" s="1"/>
  <c r="CC74" i="55" s="1"/>
  <c r="BF46" i="55"/>
  <c r="BC47" i="55"/>
  <c r="AJ46" i="55"/>
  <c r="CA14" i="55" s="1"/>
  <c r="BZ14" i="55" s="1"/>
  <c r="AK46" i="55"/>
  <c r="CD14" i="55" s="1"/>
  <c r="CC14" i="55" s="1"/>
  <c r="AL46" i="55"/>
  <c r="AI47" i="55"/>
  <c r="AZ47" i="55"/>
  <c r="CA63" i="55" s="1"/>
  <c r="BZ63" i="55" s="1"/>
  <c r="BA47" i="55"/>
  <c r="CD63" i="55" s="1"/>
  <c r="CC63" i="55" s="1"/>
  <c r="BB47" i="55"/>
  <c r="AY48" i="55"/>
  <c r="AV32" i="55"/>
  <c r="BT52" i="55" s="1"/>
  <c r="BS52" i="55" s="1"/>
  <c r="AW32" i="55"/>
  <c r="BW52" i="55" s="1"/>
  <c r="BV52" i="55" s="1"/>
  <c r="AX32" i="55"/>
  <c r="AU33" i="55"/>
  <c r="AR79" i="55"/>
  <c r="CO39" i="55" s="1"/>
  <c r="CN39" i="55" s="1"/>
  <c r="AS79" i="55"/>
  <c r="CR39" i="55" s="1"/>
  <c r="CQ39" i="55" s="1"/>
  <c r="AT79" i="55"/>
  <c r="AQ80" i="55"/>
  <c r="BI16" i="55"/>
  <c r="BP88" i="55" s="1"/>
  <c r="BO88" i="55" s="1"/>
  <c r="BJ16" i="55"/>
  <c r="BH16" i="55"/>
  <c r="BM88" i="55" s="1"/>
  <c r="BL88" i="55" s="1"/>
  <c r="BG17" i="55"/>
  <c r="AL79" i="55"/>
  <c r="AJ79" i="55"/>
  <c r="CO15" i="55" s="1"/>
  <c r="CN15" i="55" s="1"/>
  <c r="AK79" i="55"/>
  <c r="CR15" i="55" s="1"/>
  <c r="CQ15" i="55" s="1"/>
  <c r="AI80" i="55"/>
  <c r="BD30" i="55"/>
  <c r="BT74" i="55" s="1"/>
  <c r="BS74" i="55" s="1"/>
  <c r="BE30" i="55"/>
  <c r="BW74" i="55" s="1"/>
  <c r="BV74" i="55" s="1"/>
  <c r="BF30" i="55"/>
  <c r="BC31" i="55"/>
  <c r="BI30" i="55"/>
  <c r="BW86" i="55" s="1"/>
  <c r="BV86" i="55" s="1"/>
  <c r="BJ30" i="55"/>
  <c r="BH30" i="55"/>
  <c r="BT86" i="55" s="1"/>
  <c r="BS86" i="55" s="1"/>
  <c r="BG31" i="55"/>
  <c r="AJ63" i="55"/>
  <c r="CH15" i="55" s="1"/>
  <c r="CG15" i="55" s="1"/>
  <c r="AK63" i="55"/>
  <c r="CK15" i="55" s="1"/>
  <c r="CJ15" i="55" s="1"/>
  <c r="AL63" i="55"/>
  <c r="AI64" i="55"/>
  <c r="AV47" i="55"/>
  <c r="CA51" i="55" s="1"/>
  <c r="BZ51" i="55" s="1"/>
  <c r="AW47" i="55"/>
  <c r="CD51" i="55" s="1"/>
  <c r="CC51" i="55" s="1"/>
  <c r="AX47" i="55"/>
  <c r="AU48" i="55"/>
  <c r="AN79" i="55"/>
  <c r="CO27" i="55" s="1"/>
  <c r="CN27" i="55" s="1"/>
  <c r="AO79" i="55"/>
  <c r="CR27" i="55" s="1"/>
  <c r="CQ27" i="55" s="1"/>
  <c r="AP79" i="55"/>
  <c r="AM80" i="55"/>
  <c r="AR62" i="55"/>
  <c r="CH38" i="55" s="1"/>
  <c r="CG38" i="55" s="1"/>
  <c r="AT62" i="55"/>
  <c r="AS62" i="55"/>
  <c r="CK38" i="55" s="1"/>
  <c r="CJ38" i="55" s="1"/>
  <c r="AQ63" i="55"/>
  <c r="AZ62" i="55"/>
  <c r="CH62" i="55" s="1"/>
  <c r="CG62" i="55" s="1"/>
  <c r="BA62" i="55"/>
  <c r="CK62" i="55" s="1"/>
  <c r="CJ62" i="55" s="1"/>
  <c r="BB62" i="55"/>
  <c r="AY63" i="55"/>
  <c r="AR30" i="55"/>
  <c r="BT38" i="55" s="1"/>
  <c r="BS38" i="55" s="1"/>
  <c r="AS30" i="55"/>
  <c r="BW38" i="55" s="1"/>
  <c r="BV38" i="55" s="1"/>
  <c r="AT30" i="55"/>
  <c r="AQ31" i="55"/>
  <c r="AK30" i="55"/>
  <c r="BW14" i="55" s="1"/>
  <c r="BV14" i="55" s="1"/>
  <c r="AL30" i="55"/>
  <c r="AJ30" i="55"/>
  <c r="BT14" i="55" s="1"/>
  <c r="BS14" i="55" s="1"/>
  <c r="AI31" i="55"/>
  <c r="AO46" i="55"/>
  <c r="CD26" i="55" s="1"/>
  <c r="CC26" i="55" s="1"/>
  <c r="AP46" i="55"/>
  <c r="AN46" i="55"/>
  <c r="CA26" i="55" s="1"/>
  <c r="BZ26" i="55" s="1"/>
  <c r="AM47" i="55"/>
  <c r="AN31" i="55"/>
  <c r="BT27" i="55" s="1"/>
  <c r="BS27" i="55" s="1"/>
  <c r="AO31" i="55"/>
  <c r="BW27" i="55" s="1"/>
  <c r="BV27" i="55" s="1"/>
  <c r="AP31" i="55"/>
  <c r="AM32" i="55"/>
  <c r="AR78" i="54"/>
  <c r="CO38" i="54" s="1"/>
  <c r="CN38" i="54" s="1"/>
  <c r="AS78" i="54"/>
  <c r="CR38" i="54" s="1"/>
  <c r="CQ38" i="54" s="1"/>
  <c r="AT78" i="54"/>
  <c r="AQ79" i="54"/>
  <c r="BH63" i="54"/>
  <c r="CH87" i="54" s="1"/>
  <c r="CG87" i="54" s="1"/>
  <c r="BI63" i="54"/>
  <c r="CK87" i="54" s="1"/>
  <c r="CJ87" i="54" s="1"/>
  <c r="BJ63" i="54"/>
  <c r="BG64" i="54"/>
  <c r="AN63" i="54"/>
  <c r="CH27" i="54" s="1"/>
  <c r="CG27" i="54" s="1"/>
  <c r="AO63" i="54"/>
  <c r="CK27" i="54" s="1"/>
  <c r="CJ27" i="54" s="1"/>
  <c r="AP63" i="54"/>
  <c r="AM64" i="54"/>
  <c r="AJ62" i="54"/>
  <c r="CH14" i="54" s="1"/>
  <c r="CG14" i="54" s="1"/>
  <c r="AK62" i="54"/>
  <c r="CK14" i="54" s="1"/>
  <c r="CJ14" i="54" s="1"/>
  <c r="AL62" i="54"/>
  <c r="AI63" i="54"/>
  <c r="AK47" i="54"/>
  <c r="CD15" i="54" s="1"/>
  <c r="CC15" i="54" s="1"/>
  <c r="AL47" i="54"/>
  <c r="AI48" i="54"/>
  <c r="AJ47" i="54"/>
  <c r="CA15" i="54" s="1"/>
  <c r="BZ15" i="54" s="1"/>
  <c r="BH31" i="54"/>
  <c r="BT87" i="54" s="1"/>
  <c r="BS87" i="54" s="1"/>
  <c r="BI31" i="54"/>
  <c r="BW87" i="54" s="1"/>
  <c r="BV87" i="54" s="1"/>
  <c r="BJ31" i="54"/>
  <c r="BG32" i="54"/>
  <c r="AJ32" i="54"/>
  <c r="BT16" i="54" s="1"/>
  <c r="BS16" i="54" s="1"/>
  <c r="AK32" i="54"/>
  <c r="BW16" i="54" s="1"/>
  <c r="BV16" i="54" s="1"/>
  <c r="AL32" i="54"/>
  <c r="AI33" i="54"/>
  <c r="AJ78" i="54"/>
  <c r="CO14" i="54" s="1"/>
  <c r="CN14" i="54" s="1"/>
  <c r="AK78" i="54"/>
  <c r="CR14" i="54" s="1"/>
  <c r="CQ14" i="54" s="1"/>
  <c r="AL78" i="54"/>
  <c r="AI79" i="54"/>
  <c r="AV16" i="54"/>
  <c r="BM52" i="54" s="1"/>
  <c r="BL52" i="54" s="1"/>
  <c r="AW16" i="54"/>
  <c r="BP52" i="54" s="1"/>
  <c r="BO52" i="54" s="1"/>
  <c r="AX16" i="54"/>
  <c r="AU17" i="54"/>
  <c r="BA14" i="54"/>
  <c r="BP62" i="54" s="1"/>
  <c r="BO62" i="54" s="1"/>
  <c r="BB14" i="54"/>
  <c r="AZ14" i="54"/>
  <c r="BM62" i="54" s="1"/>
  <c r="BL62" i="54" s="1"/>
  <c r="AY15" i="54"/>
  <c r="AZ47" i="54"/>
  <c r="CA63" i="54" s="1"/>
  <c r="BZ63" i="54" s="1"/>
  <c r="BA47" i="54"/>
  <c r="CD63" i="54" s="1"/>
  <c r="CC63" i="54" s="1"/>
  <c r="BB47" i="54"/>
  <c r="AY48" i="54"/>
  <c r="BD49" i="54"/>
  <c r="CA77" i="54" s="1"/>
  <c r="BZ77" i="54" s="1"/>
  <c r="BE49" i="54"/>
  <c r="CD77" i="54" s="1"/>
  <c r="CC77" i="54" s="1"/>
  <c r="BF49" i="54"/>
  <c r="AN79" i="54"/>
  <c r="CO27" i="54" s="1"/>
  <c r="CN27" i="54" s="1"/>
  <c r="AO79" i="54"/>
  <c r="CR27" i="54" s="1"/>
  <c r="CQ27" i="54" s="1"/>
  <c r="AP79" i="54"/>
  <c r="AM80" i="54"/>
  <c r="BD63" i="54"/>
  <c r="CH75" i="54" s="1"/>
  <c r="CG75" i="54" s="1"/>
  <c r="BE63" i="54"/>
  <c r="CK75" i="54" s="1"/>
  <c r="CJ75" i="54" s="1"/>
  <c r="BF63" i="54"/>
  <c r="BC64" i="54"/>
  <c r="BD15" i="54"/>
  <c r="BM75" i="54" s="1"/>
  <c r="BL75" i="54" s="1"/>
  <c r="BE15" i="54"/>
  <c r="BP75" i="54" s="1"/>
  <c r="BO75" i="54" s="1"/>
  <c r="BF15" i="54"/>
  <c r="BC16" i="54"/>
  <c r="AV30" i="54"/>
  <c r="BT50" i="54" s="1"/>
  <c r="BS50" i="54" s="1"/>
  <c r="AW30" i="54"/>
  <c r="BW50" i="54" s="1"/>
  <c r="BV50" i="54" s="1"/>
  <c r="AX30" i="54"/>
  <c r="AU31" i="54"/>
  <c r="AN32" i="54"/>
  <c r="BT28" i="54" s="1"/>
  <c r="BS28" i="54" s="1"/>
  <c r="AP32" i="54"/>
  <c r="AO32" i="54"/>
  <c r="BW28" i="54" s="1"/>
  <c r="BV28" i="54" s="1"/>
  <c r="AM33" i="54"/>
  <c r="BH14" i="54"/>
  <c r="BM86" i="54" s="1"/>
  <c r="BL86" i="54" s="1"/>
  <c r="BI14" i="54"/>
  <c r="BP86" i="54" s="1"/>
  <c r="BO86" i="54" s="1"/>
  <c r="BJ14" i="54"/>
  <c r="BG15" i="54"/>
  <c r="AR46" i="54"/>
  <c r="CA38" i="54" s="1"/>
  <c r="BZ38" i="54" s="1"/>
  <c r="AS46" i="54"/>
  <c r="CD38" i="54" s="1"/>
  <c r="CC38" i="54" s="1"/>
  <c r="AT46" i="54"/>
  <c r="AQ47" i="54"/>
  <c r="BH46" i="54"/>
  <c r="CA86" i="54" s="1"/>
  <c r="BZ86" i="54" s="1"/>
  <c r="BI46" i="54"/>
  <c r="CD86" i="54" s="1"/>
  <c r="CC86" i="54" s="1"/>
  <c r="BJ46" i="54"/>
  <c r="BG47" i="54"/>
  <c r="AZ30" i="54"/>
  <c r="BT62" i="54" s="1"/>
  <c r="BS62" i="54" s="1"/>
  <c r="BA30" i="54"/>
  <c r="BW62" i="54" s="1"/>
  <c r="BV62" i="54" s="1"/>
  <c r="BB30" i="54"/>
  <c r="AY31" i="54"/>
  <c r="AN47" i="54"/>
  <c r="CA27" i="54" s="1"/>
  <c r="BZ27" i="54" s="1"/>
  <c r="AO47" i="54"/>
  <c r="CD27" i="54" s="1"/>
  <c r="CC27" i="54" s="1"/>
  <c r="AP47" i="54"/>
  <c r="AM48" i="54"/>
  <c r="AR30" i="54"/>
  <c r="BT38" i="54" s="1"/>
  <c r="BS38" i="54" s="1"/>
  <c r="AS30" i="54"/>
  <c r="BW38" i="54" s="1"/>
  <c r="BV38" i="54" s="1"/>
  <c r="AT30" i="54"/>
  <c r="AQ31" i="54"/>
  <c r="AZ63" i="54"/>
  <c r="CH63" i="54" s="1"/>
  <c r="CG63" i="54" s="1"/>
  <c r="BA63" i="54"/>
  <c r="CK63" i="54" s="1"/>
  <c r="CJ63" i="54" s="1"/>
  <c r="BB63" i="54"/>
  <c r="AY64" i="54"/>
  <c r="AV62" i="54"/>
  <c r="CH50" i="54" s="1"/>
  <c r="CG50" i="54" s="1"/>
  <c r="AW62" i="54"/>
  <c r="CK50" i="54" s="1"/>
  <c r="CJ50" i="54" s="1"/>
  <c r="AX62" i="54"/>
  <c r="AU63" i="54"/>
  <c r="AS62" i="54"/>
  <c r="CK38" i="54" s="1"/>
  <c r="CJ38" i="54" s="1"/>
  <c r="AT62" i="54"/>
  <c r="AR62" i="54"/>
  <c r="CH38" i="54" s="1"/>
  <c r="CG38" i="54" s="1"/>
  <c r="AQ63" i="54"/>
  <c r="BD30" i="54"/>
  <c r="BT74" i="54" s="1"/>
  <c r="BS74" i="54" s="1"/>
  <c r="BE30" i="54"/>
  <c r="BW74" i="54" s="1"/>
  <c r="BV74" i="54" s="1"/>
  <c r="BF30" i="54"/>
  <c r="BC31" i="54"/>
  <c r="AJ78" i="53"/>
  <c r="CO14" i="53" s="1"/>
  <c r="CN14" i="53" s="1"/>
  <c r="AK78" i="53"/>
  <c r="CR14" i="53" s="1"/>
  <c r="CQ14" i="53" s="1"/>
  <c r="AL78" i="53"/>
  <c r="AI79" i="53"/>
  <c r="BD48" i="53"/>
  <c r="CA76" i="53" s="1"/>
  <c r="BZ76" i="53" s="1"/>
  <c r="BE48" i="53"/>
  <c r="CD76" i="53" s="1"/>
  <c r="CC76" i="53" s="1"/>
  <c r="BF48" i="53"/>
  <c r="BC49" i="53"/>
  <c r="BD14" i="53"/>
  <c r="BM74" i="53" s="1"/>
  <c r="BL74" i="53" s="1"/>
  <c r="BE14" i="53"/>
  <c r="BP74" i="53" s="1"/>
  <c r="BO74" i="53" s="1"/>
  <c r="BF14" i="53"/>
  <c r="BC15" i="53"/>
  <c r="AR46" i="53"/>
  <c r="CA38" i="53" s="1"/>
  <c r="BZ38" i="53" s="1"/>
  <c r="AS46" i="53"/>
  <c r="CD38" i="53" s="1"/>
  <c r="CC38" i="53" s="1"/>
  <c r="AT46" i="53"/>
  <c r="AQ47" i="53"/>
  <c r="BH63" i="53"/>
  <c r="CH87" i="53" s="1"/>
  <c r="CG87" i="53" s="1"/>
  <c r="BJ63" i="53"/>
  <c r="BI63" i="53"/>
  <c r="CK87" i="53" s="1"/>
  <c r="CJ87" i="53" s="1"/>
  <c r="BG64" i="53"/>
  <c r="AS62" i="53"/>
  <c r="CK38" i="53" s="1"/>
  <c r="CJ38" i="53" s="1"/>
  <c r="AT62" i="53"/>
  <c r="AR62" i="53"/>
  <c r="CH38" i="53" s="1"/>
  <c r="CG38" i="53" s="1"/>
  <c r="AQ63" i="53"/>
  <c r="BF30" i="53"/>
  <c r="BD30" i="53"/>
  <c r="BT74" i="53" s="1"/>
  <c r="BS74" i="53" s="1"/>
  <c r="BE30" i="53"/>
  <c r="BW74" i="53" s="1"/>
  <c r="BV74" i="53" s="1"/>
  <c r="BC31" i="53"/>
  <c r="AT30" i="53"/>
  <c r="AR30" i="53"/>
  <c r="BT38" i="53" s="1"/>
  <c r="BS38" i="53" s="1"/>
  <c r="AS30" i="53"/>
  <c r="BW38" i="53" s="1"/>
  <c r="BV38" i="53" s="1"/>
  <c r="AQ31" i="53"/>
  <c r="AK62" i="53"/>
  <c r="CK14" i="53" s="1"/>
  <c r="CJ14" i="53" s="1"/>
  <c r="AJ62" i="53"/>
  <c r="CH14" i="53" s="1"/>
  <c r="CG14" i="53" s="1"/>
  <c r="AL62" i="53"/>
  <c r="AI63" i="53"/>
  <c r="BB48" i="53"/>
  <c r="AZ48" i="53"/>
  <c r="CA64" i="53" s="1"/>
  <c r="BZ64" i="53" s="1"/>
  <c r="BA48" i="53"/>
  <c r="CD64" i="53" s="1"/>
  <c r="CC64" i="53" s="1"/>
  <c r="AY49" i="53"/>
  <c r="BH14" i="53"/>
  <c r="BM86" i="53" s="1"/>
  <c r="BL86" i="53" s="1"/>
  <c r="BI14" i="53"/>
  <c r="BP86" i="53" s="1"/>
  <c r="BO86" i="53" s="1"/>
  <c r="BJ14" i="53"/>
  <c r="BG15" i="53"/>
  <c r="BH31" i="53"/>
  <c r="BT87" i="53" s="1"/>
  <c r="BS87" i="53" s="1"/>
  <c r="BI31" i="53"/>
  <c r="BW87" i="53" s="1"/>
  <c r="BV87" i="53" s="1"/>
  <c r="BJ31" i="53"/>
  <c r="BG32" i="53"/>
  <c r="AN32" i="53"/>
  <c r="BT28" i="53" s="1"/>
  <c r="BS28" i="53" s="1"/>
  <c r="AO32" i="53"/>
  <c r="BW28" i="53" s="1"/>
  <c r="BV28" i="53" s="1"/>
  <c r="AP32" i="53"/>
  <c r="AM33" i="53"/>
  <c r="AZ31" i="53"/>
  <c r="BT63" i="53" s="1"/>
  <c r="BS63" i="53" s="1"/>
  <c r="BA31" i="53"/>
  <c r="BW63" i="53" s="1"/>
  <c r="BV63" i="53" s="1"/>
  <c r="BB31" i="53"/>
  <c r="AY32" i="53"/>
  <c r="AV16" i="53"/>
  <c r="BM52" i="53" s="1"/>
  <c r="BL52" i="53" s="1"/>
  <c r="AW16" i="53"/>
  <c r="BP52" i="53" s="1"/>
  <c r="BO52" i="53" s="1"/>
  <c r="AX16" i="53"/>
  <c r="AU17" i="53"/>
  <c r="BD63" i="53"/>
  <c r="CH75" i="53" s="1"/>
  <c r="CG75" i="53" s="1"/>
  <c r="BE63" i="53"/>
  <c r="CK75" i="53" s="1"/>
  <c r="CJ75" i="53" s="1"/>
  <c r="BF63" i="53"/>
  <c r="BC64" i="53"/>
  <c r="AJ32" i="53"/>
  <c r="BT16" i="53" s="1"/>
  <c r="BS16" i="53" s="1"/>
  <c r="AK32" i="53"/>
  <c r="BW16" i="53" s="1"/>
  <c r="BV16" i="53" s="1"/>
  <c r="AL32" i="53"/>
  <c r="AI33" i="53"/>
  <c r="AR78" i="53"/>
  <c r="CO38" i="53" s="1"/>
  <c r="CN38" i="53" s="1"/>
  <c r="AS78" i="53"/>
  <c r="CR38" i="53" s="1"/>
  <c r="CQ38" i="53" s="1"/>
  <c r="AT78" i="53"/>
  <c r="AQ79" i="53"/>
  <c r="AN63" i="53"/>
  <c r="CH27" i="53" s="1"/>
  <c r="CG27" i="53" s="1"/>
  <c r="AO63" i="53"/>
  <c r="CK27" i="53" s="1"/>
  <c r="CJ27" i="53" s="1"/>
  <c r="AP63" i="53"/>
  <c r="AM64" i="53"/>
  <c r="BJ46" i="53"/>
  <c r="BH46" i="53"/>
  <c r="CA86" i="53" s="1"/>
  <c r="BZ86" i="53" s="1"/>
  <c r="BI46" i="53"/>
  <c r="CD86" i="53" s="1"/>
  <c r="CC86" i="53" s="1"/>
  <c r="BG47" i="53"/>
  <c r="AW62" i="53"/>
  <c r="CK50" i="53" s="1"/>
  <c r="CJ50" i="53" s="1"/>
  <c r="AV62" i="53"/>
  <c r="CH50" i="53" s="1"/>
  <c r="CG50" i="53" s="1"/>
  <c r="AX62" i="53"/>
  <c r="AU63" i="53"/>
  <c r="AZ15" i="53"/>
  <c r="BM63" i="53" s="1"/>
  <c r="BL63" i="53" s="1"/>
  <c r="BA15" i="53"/>
  <c r="BP63" i="53" s="1"/>
  <c r="BO63" i="53" s="1"/>
  <c r="BB15" i="53"/>
  <c r="AY16" i="53"/>
  <c r="AN78" i="53"/>
  <c r="CO26" i="53" s="1"/>
  <c r="CN26" i="53" s="1"/>
  <c r="AO78" i="53"/>
  <c r="CR26" i="53" s="1"/>
  <c r="CQ26" i="53" s="1"/>
  <c r="AP78" i="53"/>
  <c r="AM79" i="53"/>
  <c r="AV30" i="53"/>
  <c r="BT50" i="53" s="1"/>
  <c r="BS50" i="53" s="1"/>
  <c r="AW30" i="53"/>
  <c r="BW50" i="53" s="1"/>
  <c r="BV50" i="53" s="1"/>
  <c r="AX30" i="53"/>
  <c r="AU31" i="53"/>
  <c r="AZ63" i="53"/>
  <c r="CH63" i="53" s="1"/>
  <c r="CG63" i="53" s="1"/>
  <c r="BA63" i="53"/>
  <c r="CK63" i="53" s="1"/>
  <c r="CJ63" i="53" s="1"/>
  <c r="BB63" i="53"/>
  <c r="AY64" i="53"/>
  <c r="AN47" i="53"/>
  <c r="CA27" i="53" s="1"/>
  <c r="BZ27" i="53" s="1"/>
  <c r="AO47" i="53"/>
  <c r="CD27" i="53" s="1"/>
  <c r="CC27" i="53" s="1"/>
  <c r="AP47" i="53"/>
  <c r="AM48" i="53"/>
  <c r="AJ47" i="53"/>
  <c r="CA15" i="53" s="1"/>
  <c r="BZ15" i="53" s="1"/>
  <c r="AK47" i="53"/>
  <c r="CD15" i="53" s="1"/>
  <c r="CC15" i="53" s="1"/>
  <c r="AL47" i="53"/>
  <c r="AI48" i="53"/>
  <c r="J89" i="19"/>
  <c r="D90" i="19" s="1"/>
  <c r="F90" i="19" s="1"/>
  <c r="M89" i="19"/>
  <c r="V80" i="19"/>
  <c r="AA80" i="19" s="1"/>
  <c r="BA31" i="36"/>
  <c r="F31" i="36" s="1"/>
  <c r="R31" i="36" s="1"/>
  <c r="AB32" i="36"/>
  <c r="AN32" i="36" s="1"/>
  <c r="AP17" i="54" l="1"/>
  <c r="AO17" i="54"/>
  <c r="BP29" i="54" s="1"/>
  <c r="BO29" i="54" s="1"/>
  <c r="BO30" i="54" s="1"/>
  <c r="BO31" i="54" s="1"/>
  <c r="BO32" i="54" s="1"/>
  <c r="AN17" i="54"/>
  <c r="BM29" i="54" s="1"/>
  <c r="BL29" i="54" s="1"/>
  <c r="BL30" i="54" s="1"/>
  <c r="BL31" i="54" s="1"/>
  <c r="BL32" i="54" s="1"/>
  <c r="BO18" i="62"/>
  <c r="BO19" i="62" s="1"/>
  <c r="BL18" i="62"/>
  <c r="BL19" i="62" s="1"/>
  <c r="BL18" i="54"/>
  <c r="BL19" i="54" s="1"/>
  <c r="AO16" i="62"/>
  <c r="BP28" i="62" s="1"/>
  <c r="BO28" i="62" s="1"/>
  <c r="AM17" i="62"/>
  <c r="AN16" i="62"/>
  <c r="BM28" i="62" s="1"/>
  <c r="BL28" i="62" s="1"/>
  <c r="AP16" i="62"/>
  <c r="AP17" i="59"/>
  <c r="AN17" i="59"/>
  <c r="BM29" i="59" s="1"/>
  <c r="BL29" i="59" s="1"/>
  <c r="BL30" i="59" s="1"/>
  <c r="BL31" i="59" s="1"/>
  <c r="AO17" i="59"/>
  <c r="BP29" i="59" s="1"/>
  <c r="BO29" i="59" s="1"/>
  <c r="BO30" i="59" s="1"/>
  <c r="BO31" i="59" s="1"/>
  <c r="AS16" i="62"/>
  <c r="BP40" i="62" s="1"/>
  <c r="BO40" i="62" s="1"/>
  <c r="AQ17" i="62"/>
  <c r="AR16" i="62"/>
  <c r="BM40" i="62" s="1"/>
  <c r="BL40" i="62" s="1"/>
  <c r="AT16" i="62"/>
  <c r="BO30" i="57"/>
  <c r="BO31" i="57" s="1"/>
  <c r="AQ17" i="54"/>
  <c r="AT16" i="54"/>
  <c r="AR16" i="54"/>
  <c r="BM40" i="54" s="1"/>
  <c r="BL40" i="54" s="1"/>
  <c r="AS16" i="54"/>
  <c r="BP40" i="54" s="1"/>
  <c r="BO40" i="54" s="1"/>
  <c r="BL30" i="57"/>
  <c r="BL31" i="57" s="1"/>
  <c r="BL30" i="58"/>
  <c r="BL31" i="58" s="1"/>
  <c r="BO30" i="58"/>
  <c r="BO31" i="58" s="1"/>
  <c r="AT16" i="55"/>
  <c r="AQ17" i="55"/>
  <c r="AS16" i="55"/>
  <c r="BP40" i="55" s="1"/>
  <c r="BO40" i="55" s="1"/>
  <c r="AR16" i="55"/>
  <c r="BM40" i="55" s="1"/>
  <c r="BL40" i="55" s="1"/>
  <c r="AR16" i="58"/>
  <c r="BM40" i="58" s="1"/>
  <c r="BL40" i="58" s="1"/>
  <c r="AT16" i="58"/>
  <c r="AS16" i="58"/>
  <c r="BP40" i="58" s="1"/>
  <c r="BO40" i="58" s="1"/>
  <c r="AQ17" i="58"/>
  <c r="AS16" i="53"/>
  <c r="BP40" i="53" s="1"/>
  <c r="BO40" i="53" s="1"/>
  <c r="AT16" i="53"/>
  <c r="AQ17" i="53"/>
  <c r="AR16" i="53"/>
  <c r="BM40" i="53" s="1"/>
  <c r="BL40" i="53" s="1"/>
  <c r="BB16" i="60"/>
  <c r="AZ16" i="60"/>
  <c r="BM64" i="60" s="1"/>
  <c r="BL64" i="60" s="1"/>
  <c r="BA16" i="60"/>
  <c r="BP64" i="60" s="1"/>
  <c r="BO64" i="60" s="1"/>
  <c r="AY17" i="60"/>
  <c r="AU17" i="57"/>
  <c r="AV16" i="57"/>
  <c r="BM52" i="57" s="1"/>
  <c r="BL52" i="57" s="1"/>
  <c r="AW16" i="57"/>
  <c r="BP52" i="57" s="1"/>
  <c r="BO52" i="57" s="1"/>
  <c r="AX16" i="57"/>
  <c r="AT16" i="57"/>
  <c r="AQ17" i="57"/>
  <c r="AS16" i="57"/>
  <c r="BP40" i="57" s="1"/>
  <c r="BO40" i="57" s="1"/>
  <c r="AR16" i="57"/>
  <c r="BM40" i="57" s="1"/>
  <c r="BL40" i="57" s="1"/>
  <c r="BA16" i="63"/>
  <c r="BP64" i="63" s="1"/>
  <c r="BO64" i="63" s="1"/>
  <c r="AZ16" i="63"/>
  <c r="BM64" i="63" s="1"/>
  <c r="BL64" i="63" s="1"/>
  <c r="BB16" i="63"/>
  <c r="AY17" i="63"/>
  <c r="AR16" i="60"/>
  <c r="BM40" i="60" s="1"/>
  <c r="BL40" i="60" s="1"/>
  <c r="AQ17" i="60"/>
  <c r="AT16" i="60"/>
  <c r="AS16" i="60"/>
  <c r="BP40" i="60" s="1"/>
  <c r="BO40" i="60" s="1"/>
  <c r="BF16" i="58"/>
  <c r="BE16" i="58"/>
  <c r="BP76" i="58" s="1"/>
  <c r="BO76" i="58" s="1"/>
  <c r="BD16" i="58"/>
  <c r="BM76" i="58" s="1"/>
  <c r="BL76" i="58" s="1"/>
  <c r="BC17" i="58"/>
  <c r="AM17" i="63"/>
  <c r="AO16" i="63"/>
  <c r="BP28" i="63" s="1"/>
  <c r="BO28" i="63" s="1"/>
  <c r="AP16" i="63"/>
  <c r="AN16" i="63"/>
  <c r="BM28" i="63" s="1"/>
  <c r="BL28" i="63" s="1"/>
  <c r="AU17" i="60"/>
  <c r="AX16" i="60"/>
  <c r="AV16" i="60"/>
  <c r="BM52" i="60" s="1"/>
  <c r="BL52" i="60" s="1"/>
  <c r="AW16" i="60"/>
  <c r="BP52" i="60" s="1"/>
  <c r="BO52" i="60" s="1"/>
  <c r="AR17" i="63"/>
  <c r="BM41" i="63" s="1"/>
  <c r="BL41" i="63" s="1"/>
  <c r="AS17" i="63"/>
  <c r="BP41" i="63" s="1"/>
  <c r="BO41" i="63" s="1"/>
  <c r="AT17" i="63"/>
  <c r="AU17" i="58"/>
  <c r="AV16" i="58"/>
  <c r="BM52" i="58" s="1"/>
  <c r="BL52" i="58" s="1"/>
  <c r="AW16" i="58"/>
  <c r="BP52" i="58" s="1"/>
  <c r="BO52" i="58" s="1"/>
  <c r="AX16" i="58"/>
  <c r="BC49" i="60"/>
  <c r="BF48" i="60"/>
  <c r="BE48" i="60"/>
  <c r="CD76" i="60" s="1"/>
  <c r="CC76" i="60" s="1"/>
  <c r="BD48" i="60"/>
  <c r="CA76" i="60" s="1"/>
  <c r="BZ76" i="60" s="1"/>
  <c r="BC49" i="63"/>
  <c r="BF48" i="63"/>
  <c r="BE48" i="63"/>
  <c r="CD76" i="63" s="1"/>
  <c r="CC76" i="63" s="1"/>
  <c r="BD48" i="63"/>
  <c r="CA76" i="63" s="1"/>
  <c r="BZ76" i="63" s="1"/>
  <c r="AU49" i="53"/>
  <c r="AX48" i="53"/>
  <c r="AW48" i="53"/>
  <c r="CD52" i="53" s="1"/>
  <c r="CC52" i="53" s="1"/>
  <c r="AV48" i="53"/>
  <c r="CA52" i="53" s="1"/>
  <c r="BZ52" i="53" s="1"/>
  <c r="AU33" i="58"/>
  <c r="AX32" i="58"/>
  <c r="AW32" i="58"/>
  <c r="BW52" i="58" s="1"/>
  <c r="BV52" i="58" s="1"/>
  <c r="AV32" i="58"/>
  <c r="BT52" i="58" s="1"/>
  <c r="BS52" i="58" s="1"/>
  <c r="AZ17" i="58"/>
  <c r="BM65" i="58" s="1"/>
  <c r="BL65" i="58" s="1"/>
  <c r="BA17" i="58"/>
  <c r="BP65" i="58" s="1"/>
  <c r="BO65" i="58" s="1"/>
  <c r="BB17" i="58"/>
  <c r="AX49" i="62"/>
  <c r="AW49" i="62"/>
  <c r="CD53" i="62" s="1"/>
  <c r="CC53" i="62" s="1"/>
  <c r="AV49" i="62"/>
  <c r="CA53" i="62" s="1"/>
  <c r="BZ53" i="62" s="1"/>
  <c r="BJ49" i="58"/>
  <c r="BI49" i="58"/>
  <c r="CD89" i="58" s="1"/>
  <c r="CC89" i="58" s="1"/>
  <c r="BH49" i="58"/>
  <c r="CA89" i="58" s="1"/>
  <c r="BZ89" i="58" s="1"/>
  <c r="AN49" i="56"/>
  <c r="CA29" i="56" s="1"/>
  <c r="BZ29" i="56" s="1"/>
  <c r="AP49" i="56"/>
  <c r="AO49" i="56"/>
  <c r="CD29" i="56" s="1"/>
  <c r="CC29" i="56" s="1"/>
  <c r="AW16" i="55"/>
  <c r="BP52" i="55" s="1"/>
  <c r="BO52" i="55" s="1"/>
  <c r="AV16" i="55"/>
  <c r="BM52" i="55" s="1"/>
  <c r="BL52" i="55" s="1"/>
  <c r="AX16" i="55"/>
  <c r="AU17" i="55"/>
  <c r="BB16" i="55"/>
  <c r="AZ16" i="55"/>
  <c r="BM64" i="55" s="1"/>
  <c r="BL64" i="55" s="1"/>
  <c r="AY17" i="55"/>
  <c r="BA16" i="55"/>
  <c r="BP64" i="55" s="1"/>
  <c r="BO64" i="55" s="1"/>
  <c r="AM17" i="60"/>
  <c r="AP16" i="60"/>
  <c r="AN16" i="60"/>
  <c r="BM28" i="60" s="1"/>
  <c r="BL28" i="60" s="1"/>
  <c r="AO16" i="60"/>
  <c r="BP28" i="60" s="1"/>
  <c r="BO28" i="60" s="1"/>
  <c r="BG49" i="55"/>
  <c r="BJ48" i="55"/>
  <c r="BI48" i="55"/>
  <c r="CD88" i="55" s="1"/>
  <c r="CC88" i="55" s="1"/>
  <c r="BH48" i="55"/>
  <c r="CA88" i="55" s="1"/>
  <c r="BZ88" i="55" s="1"/>
  <c r="AU17" i="63"/>
  <c r="AV16" i="63"/>
  <c r="BM52" i="63" s="1"/>
  <c r="BL52" i="63" s="1"/>
  <c r="AW16" i="63"/>
  <c r="BP52" i="63" s="1"/>
  <c r="BO52" i="63" s="1"/>
  <c r="AX16" i="63"/>
  <c r="AP64" i="55"/>
  <c r="AO64" i="55"/>
  <c r="CK28" i="55" s="1"/>
  <c r="CJ28" i="55" s="1"/>
  <c r="AN64" i="55"/>
  <c r="CH28" i="55" s="1"/>
  <c r="CG28" i="55" s="1"/>
  <c r="AM65" i="55"/>
  <c r="AL49" i="61"/>
  <c r="AK49" i="61"/>
  <c r="CD17" i="61" s="1"/>
  <c r="CC17" i="61" s="1"/>
  <c r="AJ49" i="61"/>
  <c r="CA17" i="61" s="1"/>
  <c r="BZ17" i="61" s="1"/>
  <c r="BZ18" i="61" s="1"/>
  <c r="AX64" i="63"/>
  <c r="AV64" i="63"/>
  <c r="CH52" i="63" s="1"/>
  <c r="CG52" i="63" s="1"/>
  <c r="AW64" i="63"/>
  <c r="CK52" i="63" s="1"/>
  <c r="CJ52" i="63" s="1"/>
  <c r="AU65" i="63"/>
  <c r="AZ63" i="63"/>
  <c r="CH63" i="63" s="1"/>
  <c r="CG63" i="63" s="1"/>
  <c r="BA63" i="63"/>
  <c r="CK63" i="63" s="1"/>
  <c r="CJ63" i="63" s="1"/>
  <c r="BB63" i="63"/>
  <c r="AY64" i="63"/>
  <c r="BH31" i="63"/>
  <c r="BT87" i="63" s="1"/>
  <c r="BS87" i="63" s="1"/>
  <c r="BI31" i="63"/>
  <c r="BW87" i="63" s="1"/>
  <c r="BV87" i="63" s="1"/>
  <c r="BJ31" i="63"/>
  <c r="BG32" i="63"/>
  <c r="AO80" i="63"/>
  <c r="CR28" i="63" s="1"/>
  <c r="CQ28" i="63" s="1"/>
  <c r="AP80" i="63"/>
  <c r="AN80" i="63"/>
  <c r="CO28" i="63" s="1"/>
  <c r="CN28" i="63" s="1"/>
  <c r="AM81" i="63"/>
  <c r="BD31" i="63"/>
  <c r="BT75" i="63" s="1"/>
  <c r="BS75" i="63" s="1"/>
  <c r="BE31" i="63"/>
  <c r="BW75" i="63" s="1"/>
  <c r="BV75" i="63" s="1"/>
  <c r="BF31" i="63"/>
  <c r="BC32" i="63"/>
  <c r="BH15" i="63"/>
  <c r="BM87" i="63" s="1"/>
  <c r="BL87" i="63" s="1"/>
  <c r="BI15" i="63"/>
  <c r="BP87" i="63" s="1"/>
  <c r="BO87" i="63" s="1"/>
  <c r="BJ15" i="63"/>
  <c r="BG16" i="63"/>
  <c r="AJ65" i="63"/>
  <c r="CH17" i="63" s="1"/>
  <c r="CG17" i="63" s="1"/>
  <c r="CG18" i="63" s="1"/>
  <c r="CG19" i="63" s="1"/>
  <c r="AK65" i="63"/>
  <c r="CK17" i="63" s="1"/>
  <c r="CJ17" i="63" s="1"/>
  <c r="CJ18" i="63" s="1"/>
  <c r="CJ19" i="63" s="1"/>
  <c r="AL65" i="63"/>
  <c r="BB31" i="63"/>
  <c r="AZ31" i="63"/>
  <c r="BT63" i="63" s="1"/>
  <c r="BS63" i="63" s="1"/>
  <c r="BA31" i="63"/>
  <c r="BW63" i="63" s="1"/>
  <c r="BV63" i="63" s="1"/>
  <c r="AY32" i="63"/>
  <c r="AJ48" i="63"/>
  <c r="CA16" i="63" s="1"/>
  <c r="BZ16" i="63" s="1"/>
  <c r="AK48" i="63"/>
  <c r="CD16" i="63" s="1"/>
  <c r="CC16" i="63" s="1"/>
  <c r="AL48" i="63"/>
  <c r="AI49" i="63"/>
  <c r="AR63" i="63"/>
  <c r="CH39" i="63" s="1"/>
  <c r="CG39" i="63" s="1"/>
  <c r="AS63" i="63"/>
  <c r="CK39" i="63" s="1"/>
  <c r="CJ39" i="63" s="1"/>
  <c r="AT63" i="63"/>
  <c r="AQ64" i="63"/>
  <c r="AV33" i="63"/>
  <c r="BT53" i="63" s="1"/>
  <c r="BS53" i="63" s="1"/>
  <c r="AW33" i="63"/>
  <c r="BW53" i="63" s="1"/>
  <c r="BV53" i="63" s="1"/>
  <c r="AX33" i="63"/>
  <c r="AN63" i="63"/>
  <c r="CH27" i="63" s="1"/>
  <c r="CG27" i="63" s="1"/>
  <c r="AO63" i="63"/>
  <c r="CK27" i="63" s="1"/>
  <c r="CJ27" i="63" s="1"/>
  <c r="AP63" i="63"/>
  <c r="AM64" i="63"/>
  <c r="AS33" i="63"/>
  <c r="BW41" i="63" s="1"/>
  <c r="BV41" i="63" s="1"/>
  <c r="AT33" i="63"/>
  <c r="AR33" i="63"/>
  <c r="BT41" i="63" s="1"/>
  <c r="BS41" i="63" s="1"/>
  <c r="AR79" i="63"/>
  <c r="CO39" i="63" s="1"/>
  <c r="CN39" i="63" s="1"/>
  <c r="AS79" i="63"/>
  <c r="CR39" i="63" s="1"/>
  <c r="CQ39" i="63" s="1"/>
  <c r="AT79" i="63"/>
  <c r="AQ80" i="63"/>
  <c r="AZ47" i="63"/>
  <c r="CA63" i="63" s="1"/>
  <c r="BZ63" i="63" s="1"/>
  <c r="BA47" i="63"/>
  <c r="CD63" i="63" s="1"/>
  <c r="CC63" i="63" s="1"/>
  <c r="BB47" i="63"/>
  <c r="AY48" i="63"/>
  <c r="BD63" i="63"/>
  <c r="CH75" i="63" s="1"/>
  <c r="CG75" i="63" s="1"/>
  <c r="BE63" i="63"/>
  <c r="CK75" i="63" s="1"/>
  <c r="CJ75" i="63" s="1"/>
  <c r="BF63" i="63"/>
  <c r="BC64" i="63"/>
  <c r="AV49" i="63"/>
  <c r="CA53" i="63" s="1"/>
  <c r="BZ53" i="63" s="1"/>
  <c r="AW49" i="63"/>
  <c r="CD53" i="63" s="1"/>
  <c r="CC53" i="63" s="1"/>
  <c r="AX49" i="63"/>
  <c r="BJ64" i="63"/>
  <c r="BH64" i="63"/>
  <c r="CH88" i="63" s="1"/>
  <c r="CG88" i="63" s="1"/>
  <c r="BI64" i="63"/>
  <c r="CK88" i="63" s="1"/>
  <c r="CJ88" i="63" s="1"/>
  <c r="BG65" i="63"/>
  <c r="BD17" i="63"/>
  <c r="BM77" i="63" s="1"/>
  <c r="BL77" i="63" s="1"/>
  <c r="BE17" i="63"/>
  <c r="BP77" i="63" s="1"/>
  <c r="BO77" i="63" s="1"/>
  <c r="BF17" i="63"/>
  <c r="AJ31" i="63"/>
  <c r="BT15" i="63" s="1"/>
  <c r="BS15" i="63" s="1"/>
  <c r="AK31" i="63"/>
  <c r="BW15" i="63" s="1"/>
  <c r="BV15" i="63" s="1"/>
  <c r="AL31" i="63"/>
  <c r="AI32" i="63"/>
  <c r="AP31" i="63"/>
  <c r="AN31" i="63"/>
  <c r="BT27" i="63" s="1"/>
  <c r="BS27" i="63" s="1"/>
  <c r="AO31" i="63"/>
  <c r="BW27" i="63" s="1"/>
  <c r="BV27" i="63" s="1"/>
  <c r="AM32" i="63"/>
  <c r="AR48" i="63"/>
  <c r="CA40" i="63" s="1"/>
  <c r="BZ40" i="63" s="1"/>
  <c r="AS48" i="63"/>
  <c r="CD40" i="63" s="1"/>
  <c r="CC40" i="63" s="1"/>
  <c r="AT48" i="63"/>
  <c r="AQ49" i="63"/>
  <c r="BH48" i="63"/>
  <c r="CA88" i="63" s="1"/>
  <c r="BZ88" i="63" s="1"/>
  <c r="BI48" i="63"/>
  <c r="CD88" i="63" s="1"/>
  <c r="CC88" i="63" s="1"/>
  <c r="BJ48" i="63"/>
  <c r="BG49" i="63"/>
  <c r="AJ81" i="63"/>
  <c r="CO17" i="63" s="1"/>
  <c r="CN17" i="63" s="1"/>
  <c r="CN18" i="63" s="1"/>
  <c r="CN19" i="63" s="1"/>
  <c r="CN20" i="63" s="1"/>
  <c r="CN21" i="63" s="1"/>
  <c r="AK81" i="63"/>
  <c r="CR17" i="63" s="1"/>
  <c r="CQ17" i="63" s="1"/>
  <c r="CQ18" i="63" s="1"/>
  <c r="CQ19" i="63" s="1"/>
  <c r="CQ20" i="63" s="1"/>
  <c r="CQ21" i="63" s="1"/>
  <c r="AL81" i="63"/>
  <c r="AN48" i="63"/>
  <c r="CA28" i="63" s="1"/>
  <c r="BZ28" i="63" s="1"/>
  <c r="AO48" i="63"/>
  <c r="CD28" i="63" s="1"/>
  <c r="CC28" i="63" s="1"/>
  <c r="AP48" i="63"/>
  <c r="AM49" i="63"/>
  <c r="AR63" i="62"/>
  <c r="CH39" i="62" s="1"/>
  <c r="CG39" i="62" s="1"/>
  <c r="AS63" i="62"/>
  <c r="CK39" i="62" s="1"/>
  <c r="CJ39" i="62" s="1"/>
  <c r="AT63" i="62"/>
  <c r="AQ64" i="62"/>
  <c r="AZ49" i="62"/>
  <c r="CA65" i="62" s="1"/>
  <c r="BZ65" i="62" s="1"/>
  <c r="BA49" i="62"/>
  <c r="CD65" i="62" s="1"/>
  <c r="CC65" i="62" s="1"/>
  <c r="BB49" i="62"/>
  <c r="AJ33" i="62"/>
  <c r="BT17" i="62" s="1"/>
  <c r="BS17" i="62" s="1"/>
  <c r="BS18" i="62" s="1"/>
  <c r="BS19" i="62" s="1"/>
  <c r="BS20" i="62" s="1"/>
  <c r="BS21" i="62" s="1"/>
  <c r="AK33" i="62"/>
  <c r="BW17" i="62" s="1"/>
  <c r="BV17" i="62" s="1"/>
  <c r="BV18" i="62" s="1"/>
  <c r="BV19" i="62" s="1"/>
  <c r="BV20" i="62" s="1"/>
  <c r="BV21" i="62" s="1"/>
  <c r="AL33" i="62"/>
  <c r="AL79" i="62"/>
  <c r="AJ79" i="62"/>
  <c r="CO15" i="62" s="1"/>
  <c r="CN15" i="62" s="1"/>
  <c r="AK79" i="62"/>
  <c r="CR15" i="62" s="1"/>
  <c r="CQ15" i="62" s="1"/>
  <c r="AI80" i="62"/>
  <c r="BD64" i="62"/>
  <c r="CH76" i="62" s="1"/>
  <c r="CG76" i="62" s="1"/>
  <c r="BE64" i="62"/>
  <c r="CK76" i="62" s="1"/>
  <c r="CJ76" i="62" s="1"/>
  <c r="BF64" i="62"/>
  <c r="BC65" i="62"/>
  <c r="AR47" i="62"/>
  <c r="CA39" i="62" s="1"/>
  <c r="BZ39" i="62" s="1"/>
  <c r="AS47" i="62"/>
  <c r="CD39" i="62" s="1"/>
  <c r="CC39" i="62" s="1"/>
  <c r="AT47" i="62"/>
  <c r="AQ48" i="62"/>
  <c r="BE15" i="62"/>
  <c r="BP75" i="62" s="1"/>
  <c r="BO75" i="62" s="1"/>
  <c r="BF15" i="62"/>
  <c r="BD15" i="62"/>
  <c r="BM75" i="62" s="1"/>
  <c r="BL75" i="62" s="1"/>
  <c r="BC16" i="62"/>
  <c r="BD49" i="62"/>
  <c r="CA77" i="62" s="1"/>
  <c r="BZ77" i="62" s="1"/>
  <c r="BE49" i="62"/>
  <c r="CD77" i="62" s="1"/>
  <c r="CC77" i="62" s="1"/>
  <c r="BF49" i="62"/>
  <c r="AR31" i="62"/>
  <c r="BT39" i="62" s="1"/>
  <c r="BS39" i="62" s="1"/>
  <c r="AS31" i="62"/>
  <c r="BW39" i="62" s="1"/>
  <c r="BV39" i="62" s="1"/>
  <c r="AT31" i="62"/>
  <c r="AQ32" i="62"/>
  <c r="AN32" i="62"/>
  <c r="BT28" i="62" s="1"/>
  <c r="BS28" i="62" s="1"/>
  <c r="AO32" i="62"/>
  <c r="BW28" i="62" s="1"/>
  <c r="BV28" i="62" s="1"/>
  <c r="AP32" i="62"/>
  <c r="AM33" i="62"/>
  <c r="BJ64" i="62"/>
  <c r="BH64" i="62"/>
  <c r="CH88" i="62" s="1"/>
  <c r="CG88" i="62" s="1"/>
  <c r="BI64" i="62"/>
  <c r="CK88" i="62" s="1"/>
  <c r="CJ88" i="62" s="1"/>
  <c r="BG65" i="62"/>
  <c r="AR79" i="62"/>
  <c r="CO39" i="62" s="1"/>
  <c r="CN39" i="62" s="1"/>
  <c r="AS79" i="62"/>
  <c r="CR39" i="62" s="1"/>
  <c r="CQ39" i="62" s="1"/>
  <c r="AT79" i="62"/>
  <c r="AQ80" i="62"/>
  <c r="BH15" i="62"/>
  <c r="BM87" i="62" s="1"/>
  <c r="BL87" i="62" s="1"/>
  <c r="BI15" i="62"/>
  <c r="BP87" i="62" s="1"/>
  <c r="BO87" i="62" s="1"/>
  <c r="BJ15" i="62"/>
  <c r="BG16" i="62"/>
  <c r="BH32" i="62"/>
  <c r="BT88" i="62" s="1"/>
  <c r="BS88" i="62" s="1"/>
  <c r="BI32" i="62"/>
  <c r="BW88" i="62" s="1"/>
  <c r="BV88" i="62" s="1"/>
  <c r="BJ32" i="62"/>
  <c r="BG33" i="62"/>
  <c r="BH47" i="62"/>
  <c r="CA87" i="62" s="1"/>
  <c r="BZ87" i="62" s="1"/>
  <c r="BI47" i="62"/>
  <c r="CD87" i="62" s="1"/>
  <c r="CC87" i="62" s="1"/>
  <c r="BJ47" i="62"/>
  <c r="BG48" i="62"/>
  <c r="AJ63" i="62"/>
  <c r="CH15" i="62" s="1"/>
  <c r="CG15" i="62" s="1"/>
  <c r="AK63" i="62"/>
  <c r="CK15" i="62" s="1"/>
  <c r="CJ15" i="62" s="1"/>
  <c r="AL63" i="62"/>
  <c r="AI64" i="62"/>
  <c r="AN63" i="62"/>
  <c r="CH27" i="62" s="1"/>
  <c r="CG27" i="62" s="1"/>
  <c r="AO63" i="62"/>
  <c r="CK27" i="62" s="1"/>
  <c r="CJ27" i="62" s="1"/>
  <c r="AP63" i="62"/>
  <c r="AM64" i="62"/>
  <c r="AV31" i="62"/>
  <c r="BT51" i="62" s="1"/>
  <c r="BS51" i="62" s="1"/>
  <c r="AW31" i="62"/>
  <c r="BW51" i="62" s="1"/>
  <c r="BV51" i="62" s="1"/>
  <c r="AX31" i="62"/>
  <c r="AU32" i="62"/>
  <c r="AV63" i="62"/>
  <c r="CH51" i="62" s="1"/>
  <c r="CG51" i="62" s="1"/>
  <c r="AW63" i="62"/>
  <c r="CK51" i="62" s="1"/>
  <c r="CJ51" i="62" s="1"/>
  <c r="AX63" i="62"/>
  <c r="AU64" i="62"/>
  <c r="BC32" i="62"/>
  <c r="BD31" i="62"/>
  <c r="BT75" i="62" s="1"/>
  <c r="BS75" i="62" s="1"/>
  <c r="BE31" i="62"/>
  <c r="BW75" i="62" s="1"/>
  <c r="BV75" i="62" s="1"/>
  <c r="BF31" i="62"/>
  <c r="AO80" i="62"/>
  <c r="CR28" i="62" s="1"/>
  <c r="CQ28" i="62" s="1"/>
  <c r="AP80" i="62"/>
  <c r="AN80" i="62"/>
  <c r="CO28" i="62" s="1"/>
  <c r="CN28" i="62" s="1"/>
  <c r="AM81" i="62"/>
  <c r="AV17" i="62"/>
  <c r="BM53" i="62" s="1"/>
  <c r="BL53" i="62" s="1"/>
  <c r="AW17" i="62"/>
  <c r="BP53" i="62" s="1"/>
  <c r="BO53" i="62" s="1"/>
  <c r="AX17" i="62"/>
  <c r="AZ65" i="62"/>
  <c r="CH65" i="62" s="1"/>
  <c r="CG65" i="62" s="1"/>
  <c r="BA65" i="62"/>
  <c r="CK65" i="62" s="1"/>
  <c r="CJ65" i="62" s="1"/>
  <c r="BB65" i="62"/>
  <c r="AZ32" i="62"/>
  <c r="BT64" i="62" s="1"/>
  <c r="BS64" i="62" s="1"/>
  <c r="BA32" i="62"/>
  <c r="BW64" i="62" s="1"/>
  <c r="BV64" i="62" s="1"/>
  <c r="BB32" i="62"/>
  <c r="AY33" i="62"/>
  <c r="AZ16" i="62"/>
  <c r="BM64" i="62" s="1"/>
  <c r="BL64" i="62" s="1"/>
  <c r="BA16" i="62"/>
  <c r="BP64" i="62" s="1"/>
  <c r="BO64" i="62" s="1"/>
  <c r="BB16" i="62"/>
  <c r="AY17" i="62"/>
  <c r="AJ48" i="62"/>
  <c r="CA16" i="62" s="1"/>
  <c r="BZ16" i="62" s="1"/>
  <c r="AK48" i="62"/>
  <c r="CD16" i="62" s="1"/>
  <c r="CC16" i="62" s="1"/>
  <c r="AL48" i="62"/>
  <c r="AI49" i="62"/>
  <c r="AN49" i="62"/>
  <c r="CA29" i="62" s="1"/>
  <c r="BZ29" i="62" s="1"/>
  <c r="AO49" i="62"/>
  <c r="CD29" i="62" s="1"/>
  <c r="CC29" i="62" s="1"/>
  <c r="AP49" i="62"/>
  <c r="AX64" i="61"/>
  <c r="AV64" i="61"/>
  <c r="CH52" i="61" s="1"/>
  <c r="CG52" i="61" s="1"/>
  <c r="AW64" i="61"/>
  <c r="CK52" i="61" s="1"/>
  <c r="CJ52" i="61" s="1"/>
  <c r="AU65" i="61"/>
  <c r="BI31" i="61"/>
  <c r="BW87" i="61" s="1"/>
  <c r="BV87" i="61" s="1"/>
  <c r="BJ31" i="61"/>
  <c r="BH31" i="61"/>
  <c r="BT87" i="61" s="1"/>
  <c r="BS87" i="61" s="1"/>
  <c r="BG32" i="61"/>
  <c r="BH15" i="61"/>
  <c r="BM87" i="61" s="1"/>
  <c r="BL87" i="61" s="1"/>
  <c r="BI15" i="61"/>
  <c r="BP87" i="61" s="1"/>
  <c r="BO87" i="61" s="1"/>
  <c r="BJ15" i="61"/>
  <c r="BG16" i="61"/>
  <c r="BD63" i="61"/>
  <c r="CH75" i="61" s="1"/>
  <c r="CG75" i="61" s="1"/>
  <c r="BE63" i="61"/>
  <c r="CK75" i="61" s="1"/>
  <c r="CJ75" i="61" s="1"/>
  <c r="BF63" i="61"/>
  <c r="BC64" i="61"/>
  <c r="AO80" i="61"/>
  <c r="CR28" i="61" s="1"/>
  <c r="CQ28" i="61" s="1"/>
  <c r="AP80" i="61"/>
  <c r="AN80" i="61"/>
  <c r="CO28" i="61" s="1"/>
  <c r="CN28" i="61" s="1"/>
  <c r="AM81" i="61"/>
  <c r="AZ63" i="61"/>
  <c r="CH63" i="61" s="1"/>
  <c r="CG63" i="61" s="1"/>
  <c r="BA63" i="61"/>
  <c r="CK63" i="61" s="1"/>
  <c r="CJ63" i="61" s="1"/>
  <c r="BB63" i="61"/>
  <c r="AY64" i="61"/>
  <c r="AR49" i="61"/>
  <c r="CA41" i="61" s="1"/>
  <c r="BZ41" i="61" s="1"/>
  <c r="AS49" i="61"/>
  <c r="CD41" i="61" s="1"/>
  <c r="CC41" i="61" s="1"/>
  <c r="AT49" i="61"/>
  <c r="AN31" i="61"/>
  <c r="BT27" i="61" s="1"/>
  <c r="BS27" i="61" s="1"/>
  <c r="AO31" i="61"/>
  <c r="BW27" i="61" s="1"/>
  <c r="BV27" i="61" s="1"/>
  <c r="AP31" i="61"/>
  <c r="AM32" i="61"/>
  <c r="AR15" i="61"/>
  <c r="BM39" i="61" s="1"/>
  <c r="BL39" i="61" s="1"/>
  <c r="AS15" i="61"/>
  <c r="BP39" i="61" s="1"/>
  <c r="BO39" i="61" s="1"/>
  <c r="AT15" i="61"/>
  <c r="AQ16" i="61"/>
  <c r="AN64" i="61"/>
  <c r="CH28" i="61" s="1"/>
  <c r="CG28" i="61" s="1"/>
  <c r="AO64" i="61"/>
  <c r="CK28" i="61" s="1"/>
  <c r="CJ28" i="61" s="1"/>
  <c r="AP64" i="61"/>
  <c r="AM65" i="61"/>
  <c r="BD47" i="61"/>
  <c r="CA75" i="61" s="1"/>
  <c r="BZ75" i="61" s="1"/>
  <c r="BE47" i="61"/>
  <c r="CD75" i="61" s="1"/>
  <c r="CC75" i="61" s="1"/>
  <c r="BF47" i="61"/>
  <c r="BC48" i="61"/>
  <c r="AV32" i="61"/>
  <c r="BT52" i="61" s="1"/>
  <c r="BS52" i="61" s="1"/>
  <c r="AW32" i="61"/>
  <c r="BW52" i="61" s="1"/>
  <c r="BV52" i="61" s="1"/>
  <c r="AX32" i="61"/>
  <c r="AU33" i="61"/>
  <c r="AJ63" i="61"/>
  <c r="CH15" i="61" s="1"/>
  <c r="CG15" i="61" s="1"/>
  <c r="AK63" i="61"/>
  <c r="CK15" i="61" s="1"/>
  <c r="CJ15" i="61" s="1"/>
  <c r="AL63" i="61"/>
  <c r="AI64" i="61"/>
  <c r="BH63" i="61"/>
  <c r="CH87" i="61" s="1"/>
  <c r="CG87" i="61" s="1"/>
  <c r="BI63" i="61"/>
  <c r="CK87" i="61" s="1"/>
  <c r="CJ87" i="61" s="1"/>
  <c r="BJ63" i="61"/>
  <c r="BG64" i="61"/>
  <c r="AR79" i="61"/>
  <c r="CO39" i="61" s="1"/>
  <c r="CN39" i="61" s="1"/>
  <c r="AS79" i="61"/>
  <c r="CR39" i="61" s="1"/>
  <c r="CQ39" i="61" s="1"/>
  <c r="AT79" i="61"/>
  <c r="AQ80" i="61"/>
  <c r="AZ47" i="61"/>
  <c r="CA63" i="61" s="1"/>
  <c r="BZ63" i="61" s="1"/>
  <c r="BA47" i="61"/>
  <c r="CD63" i="61" s="1"/>
  <c r="CC63" i="61" s="1"/>
  <c r="BB47" i="61"/>
  <c r="AY48" i="61"/>
  <c r="BH47" i="61"/>
  <c r="CA87" i="61" s="1"/>
  <c r="BZ87" i="61" s="1"/>
  <c r="BI47" i="61"/>
  <c r="CD87" i="61" s="1"/>
  <c r="CC87" i="61" s="1"/>
  <c r="BJ47" i="61"/>
  <c r="BG48" i="61"/>
  <c r="AV48" i="61"/>
  <c r="CA52" i="61" s="1"/>
  <c r="BZ52" i="61" s="1"/>
  <c r="AW48" i="61"/>
  <c r="CD52" i="61" s="1"/>
  <c r="CC52" i="61" s="1"/>
  <c r="AX48" i="61"/>
  <c r="AU49" i="61"/>
  <c r="AK31" i="61"/>
  <c r="BW15" i="61" s="1"/>
  <c r="BV15" i="61" s="1"/>
  <c r="AL31" i="61"/>
  <c r="AJ31" i="61"/>
  <c r="BT15" i="61" s="1"/>
  <c r="BS15" i="61" s="1"/>
  <c r="AI32" i="61"/>
  <c r="BD16" i="61"/>
  <c r="BM76" i="61" s="1"/>
  <c r="BL76" i="61" s="1"/>
  <c r="BE16" i="61"/>
  <c r="BP76" i="61" s="1"/>
  <c r="BO76" i="61" s="1"/>
  <c r="BF16" i="61"/>
  <c r="BC17" i="61"/>
  <c r="AZ32" i="61"/>
  <c r="BT64" i="61" s="1"/>
  <c r="BS64" i="61" s="1"/>
  <c r="BA32" i="61"/>
  <c r="BW64" i="61" s="1"/>
  <c r="BV64" i="61" s="1"/>
  <c r="BB32" i="61"/>
  <c r="AY33" i="61"/>
  <c r="AR31" i="61"/>
  <c r="BT39" i="61" s="1"/>
  <c r="BS39" i="61" s="1"/>
  <c r="AS31" i="61"/>
  <c r="BW39" i="61" s="1"/>
  <c r="BV39" i="61" s="1"/>
  <c r="AT31" i="61"/>
  <c r="AQ32" i="61"/>
  <c r="AR64" i="61"/>
  <c r="CH40" i="61" s="1"/>
  <c r="CG40" i="61" s="1"/>
  <c r="AS64" i="61"/>
  <c r="CK40" i="61" s="1"/>
  <c r="CJ40" i="61" s="1"/>
  <c r="AT64" i="61"/>
  <c r="AQ65" i="61"/>
  <c r="AP15" i="61"/>
  <c r="AN15" i="61"/>
  <c r="BM27" i="61" s="1"/>
  <c r="BL27" i="61" s="1"/>
  <c r="AO15" i="61"/>
  <c r="BP27" i="61" s="1"/>
  <c r="BO27" i="61" s="1"/>
  <c r="AM16" i="61"/>
  <c r="AN48" i="61"/>
  <c r="CA28" i="61" s="1"/>
  <c r="BZ28" i="61" s="1"/>
  <c r="AO48" i="61"/>
  <c r="CD28" i="61" s="1"/>
  <c r="CC28" i="61" s="1"/>
  <c r="AP48" i="61"/>
  <c r="AM49" i="61"/>
  <c r="AV16" i="61"/>
  <c r="BM52" i="61" s="1"/>
  <c r="BL52" i="61" s="1"/>
  <c r="AW16" i="61"/>
  <c r="BP52" i="61" s="1"/>
  <c r="BO52" i="61" s="1"/>
  <c r="AX16" i="61"/>
  <c r="AU17" i="61"/>
  <c r="BA17" i="61"/>
  <c r="BP65" i="61" s="1"/>
  <c r="BO65" i="61" s="1"/>
  <c r="BB17" i="61"/>
  <c r="AZ17" i="61"/>
  <c r="BM65" i="61" s="1"/>
  <c r="BL65" i="61" s="1"/>
  <c r="BD32" i="61"/>
  <c r="BT76" i="61" s="1"/>
  <c r="BS76" i="61" s="1"/>
  <c r="BE32" i="61"/>
  <c r="BW76" i="61" s="1"/>
  <c r="BV76" i="61" s="1"/>
  <c r="BF32" i="61"/>
  <c r="BC33" i="61"/>
  <c r="AJ81" i="61"/>
  <c r="CO17" i="61" s="1"/>
  <c r="CN17" i="61" s="1"/>
  <c r="CN18" i="61" s="1"/>
  <c r="CN19" i="61" s="1"/>
  <c r="CN20" i="61" s="1"/>
  <c r="CN21" i="61" s="1"/>
  <c r="AK81" i="61"/>
  <c r="CR17" i="61" s="1"/>
  <c r="CQ17" i="61" s="1"/>
  <c r="CQ18" i="61" s="1"/>
  <c r="CQ19" i="61" s="1"/>
  <c r="CQ20" i="61" s="1"/>
  <c r="CQ21" i="61" s="1"/>
  <c r="AL81" i="61"/>
  <c r="BJ64" i="60"/>
  <c r="BH64" i="60"/>
  <c r="CH88" i="60" s="1"/>
  <c r="CG88" i="60" s="1"/>
  <c r="BI64" i="60"/>
  <c r="CK88" i="60" s="1"/>
  <c r="CJ88" i="60" s="1"/>
  <c r="BG65" i="60"/>
  <c r="AJ80" i="60"/>
  <c r="CO16" i="60" s="1"/>
  <c r="CN16" i="60" s="1"/>
  <c r="AK80" i="60"/>
  <c r="CR16" i="60" s="1"/>
  <c r="CQ16" i="60" s="1"/>
  <c r="AL80" i="60"/>
  <c r="AI81" i="60"/>
  <c r="AS63" i="60"/>
  <c r="CK39" i="60" s="1"/>
  <c r="CJ39" i="60" s="1"/>
  <c r="AT63" i="60"/>
  <c r="AR63" i="60"/>
  <c r="CH39" i="60" s="1"/>
  <c r="CG39" i="60" s="1"/>
  <c r="AQ64" i="60"/>
  <c r="AR33" i="60"/>
  <c r="BT41" i="60" s="1"/>
  <c r="BS41" i="60" s="1"/>
  <c r="AS33" i="60"/>
  <c r="BW41" i="60" s="1"/>
  <c r="BV41" i="60" s="1"/>
  <c r="AT33" i="60"/>
  <c r="AJ47" i="60"/>
  <c r="CA15" i="60" s="1"/>
  <c r="BZ15" i="60" s="1"/>
  <c r="AK47" i="60"/>
  <c r="CD15" i="60" s="1"/>
  <c r="CC15" i="60" s="1"/>
  <c r="AL47" i="60"/>
  <c r="AI48" i="60"/>
  <c r="AZ32" i="60"/>
  <c r="BT64" i="60" s="1"/>
  <c r="BS64" i="60" s="1"/>
  <c r="BA32" i="60"/>
  <c r="BW64" i="60" s="1"/>
  <c r="BV64" i="60" s="1"/>
  <c r="BB32" i="60"/>
  <c r="AY33" i="60"/>
  <c r="AO80" i="60"/>
  <c r="CR28" i="60" s="1"/>
  <c r="CQ28" i="60" s="1"/>
  <c r="AP80" i="60"/>
  <c r="AN80" i="60"/>
  <c r="CO28" i="60" s="1"/>
  <c r="CN28" i="60" s="1"/>
  <c r="AM81" i="60"/>
  <c r="BH31" i="60"/>
  <c r="BT87" i="60" s="1"/>
  <c r="BS87" i="60" s="1"/>
  <c r="BI31" i="60"/>
  <c r="BW87" i="60" s="1"/>
  <c r="BV87" i="60" s="1"/>
  <c r="BJ31" i="60"/>
  <c r="BG32" i="60"/>
  <c r="AX32" i="60"/>
  <c r="AV32" i="60"/>
  <c r="BT52" i="60" s="1"/>
  <c r="BS52" i="60" s="1"/>
  <c r="AW32" i="60"/>
  <c r="BW52" i="60" s="1"/>
  <c r="BV52" i="60" s="1"/>
  <c r="AU33" i="60"/>
  <c r="AJ65" i="60"/>
  <c r="CH17" i="60" s="1"/>
  <c r="CG17" i="60" s="1"/>
  <c r="CG18" i="60" s="1"/>
  <c r="CG19" i="60" s="1"/>
  <c r="CG20" i="60" s="1"/>
  <c r="AL65" i="60"/>
  <c r="AK65" i="60"/>
  <c r="CK17" i="60" s="1"/>
  <c r="CJ17" i="60" s="1"/>
  <c r="CJ18" i="60" s="1"/>
  <c r="CJ19" i="60" s="1"/>
  <c r="CJ20" i="60" s="1"/>
  <c r="AR48" i="60"/>
  <c r="CA40" i="60" s="1"/>
  <c r="BZ40" i="60" s="1"/>
  <c r="AS48" i="60"/>
  <c r="CD40" i="60" s="1"/>
  <c r="CC40" i="60" s="1"/>
  <c r="AT48" i="60"/>
  <c r="AQ49" i="60"/>
  <c r="BI15" i="60"/>
  <c r="BP87" i="60" s="1"/>
  <c r="BO87" i="60" s="1"/>
  <c r="BJ15" i="60"/>
  <c r="BH15" i="60"/>
  <c r="BM87" i="60" s="1"/>
  <c r="BL87" i="60" s="1"/>
  <c r="BG16" i="60"/>
  <c r="AV63" i="60"/>
  <c r="CH51" i="60" s="1"/>
  <c r="CG51" i="60" s="1"/>
  <c r="AW63" i="60"/>
  <c r="CK51" i="60" s="1"/>
  <c r="CJ51" i="60" s="1"/>
  <c r="AX63" i="60"/>
  <c r="AU64" i="60"/>
  <c r="AN48" i="60"/>
  <c r="CA28" i="60" s="1"/>
  <c r="BZ28" i="60" s="1"/>
  <c r="AO48" i="60"/>
  <c r="CD28" i="60" s="1"/>
  <c r="CC28" i="60" s="1"/>
  <c r="AP48" i="60"/>
  <c r="AM49" i="60"/>
  <c r="AZ48" i="60"/>
  <c r="CA64" i="60" s="1"/>
  <c r="BZ64" i="60" s="1"/>
  <c r="BA48" i="60"/>
  <c r="CD64" i="60" s="1"/>
  <c r="CC64" i="60" s="1"/>
  <c r="BB48" i="60"/>
  <c r="AY49" i="60"/>
  <c r="BH48" i="60"/>
  <c r="CA88" i="60" s="1"/>
  <c r="BZ88" i="60" s="1"/>
  <c r="BI48" i="60"/>
  <c r="CD88" i="60" s="1"/>
  <c r="CC88" i="60" s="1"/>
  <c r="BJ48" i="60"/>
  <c r="BG49" i="60"/>
  <c r="BE63" i="60"/>
  <c r="CK75" i="60" s="1"/>
  <c r="CJ75" i="60" s="1"/>
  <c r="BF63" i="60"/>
  <c r="BD63" i="60"/>
  <c r="CH75" i="60" s="1"/>
  <c r="CG75" i="60" s="1"/>
  <c r="BC64" i="60"/>
  <c r="AR79" i="60"/>
  <c r="CO39" i="60" s="1"/>
  <c r="CN39" i="60" s="1"/>
  <c r="AS79" i="60"/>
  <c r="CR39" i="60" s="1"/>
  <c r="CQ39" i="60" s="1"/>
  <c r="AT79" i="60"/>
  <c r="AQ80" i="60"/>
  <c r="AO64" i="60"/>
  <c r="CK28" i="60" s="1"/>
  <c r="CJ28" i="60" s="1"/>
  <c r="AP64" i="60"/>
  <c r="AN64" i="60"/>
  <c r="CH28" i="60" s="1"/>
  <c r="CG28" i="60" s="1"/>
  <c r="AM65" i="60"/>
  <c r="AN32" i="60"/>
  <c r="BT28" i="60" s="1"/>
  <c r="BS28" i="60" s="1"/>
  <c r="AO32" i="60"/>
  <c r="BW28" i="60" s="1"/>
  <c r="BV28" i="60" s="1"/>
  <c r="AP32" i="60"/>
  <c r="AM33" i="60"/>
  <c r="AZ63" i="60"/>
  <c r="CH63" i="60" s="1"/>
  <c r="CG63" i="60" s="1"/>
  <c r="BB63" i="60"/>
  <c r="BA63" i="60"/>
  <c r="CK63" i="60" s="1"/>
  <c r="CJ63" i="60" s="1"/>
  <c r="AY64" i="60"/>
  <c r="AJ31" i="60"/>
  <c r="BT15" i="60" s="1"/>
  <c r="BS15" i="60" s="1"/>
  <c r="AK31" i="60"/>
  <c r="BW15" i="60" s="1"/>
  <c r="BV15" i="60" s="1"/>
  <c r="AL31" i="60"/>
  <c r="AI32" i="60"/>
  <c r="BD17" i="60"/>
  <c r="BM77" i="60" s="1"/>
  <c r="BL77" i="60" s="1"/>
  <c r="BE17" i="60"/>
  <c r="BP77" i="60" s="1"/>
  <c r="BO77" i="60" s="1"/>
  <c r="BF17" i="60"/>
  <c r="AV48" i="60"/>
  <c r="CA52" i="60" s="1"/>
  <c r="BZ52" i="60" s="1"/>
  <c r="AW48" i="60"/>
  <c r="CD52" i="60" s="1"/>
  <c r="CC52" i="60" s="1"/>
  <c r="AX48" i="60"/>
  <c r="AU49" i="60"/>
  <c r="BD31" i="60"/>
  <c r="BT75" i="60" s="1"/>
  <c r="BS75" i="60" s="1"/>
  <c r="BE31" i="60"/>
  <c r="BW75" i="60" s="1"/>
  <c r="BV75" i="60" s="1"/>
  <c r="BF31" i="60"/>
  <c r="BC32" i="60"/>
  <c r="BA32" i="59"/>
  <c r="BW64" i="59" s="1"/>
  <c r="BV64" i="59" s="1"/>
  <c r="BB32" i="59"/>
  <c r="AZ32" i="59"/>
  <c r="BT64" i="59" s="1"/>
  <c r="BS64" i="59" s="1"/>
  <c r="AY33" i="59"/>
  <c r="BA65" i="59"/>
  <c r="CK65" i="59" s="1"/>
  <c r="CJ65" i="59" s="1"/>
  <c r="BB65" i="59"/>
  <c r="AZ65" i="59"/>
  <c r="CH65" i="59" s="1"/>
  <c r="CG65" i="59" s="1"/>
  <c r="AR17" i="59"/>
  <c r="BM41" i="59" s="1"/>
  <c r="BL41" i="59" s="1"/>
  <c r="AS17" i="59"/>
  <c r="BP41" i="59" s="1"/>
  <c r="BO41" i="59" s="1"/>
  <c r="AT17" i="59"/>
  <c r="AV15" i="59"/>
  <c r="BM51" i="59" s="1"/>
  <c r="BL51" i="59" s="1"/>
  <c r="AW15" i="59"/>
  <c r="BP51" i="59" s="1"/>
  <c r="BO51" i="59" s="1"/>
  <c r="AX15" i="59"/>
  <c r="AU16" i="59"/>
  <c r="AN79" i="59"/>
  <c r="CO27" i="59" s="1"/>
  <c r="CN27" i="59" s="1"/>
  <c r="AO79" i="59"/>
  <c r="CR27" i="59" s="1"/>
  <c r="CQ27" i="59" s="1"/>
  <c r="AP79" i="59"/>
  <c r="AM80" i="59"/>
  <c r="BH47" i="59"/>
  <c r="CA87" i="59" s="1"/>
  <c r="BZ87" i="59" s="1"/>
  <c r="BI47" i="59"/>
  <c r="CD87" i="59" s="1"/>
  <c r="CC87" i="59" s="1"/>
  <c r="BJ47" i="59"/>
  <c r="BG48" i="59"/>
  <c r="AX64" i="59"/>
  <c r="AV64" i="59"/>
  <c r="CH52" i="59" s="1"/>
  <c r="CG52" i="59" s="1"/>
  <c r="AW64" i="59"/>
  <c r="CK52" i="59" s="1"/>
  <c r="CJ52" i="59" s="1"/>
  <c r="AU65" i="59"/>
  <c r="BD64" i="59"/>
  <c r="CH76" i="59" s="1"/>
  <c r="CG76" i="59" s="1"/>
  <c r="BE64" i="59"/>
  <c r="CK76" i="59" s="1"/>
  <c r="CJ76" i="59" s="1"/>
  <c r="BF64" i="59"/>
  <c r="BC65" i="59"/>
  <c r="AL79" i="59"/>
  <c r="AJ79" i="59"/>
  <c r="CO15" i="59" s="1"/>
  <c r="CN15" i="59" s="1"/>
  <c r="AK79" i="59"/>
  <c r="CR15" i="59" s="1"/>
  <c r="CQ15" i="59" s="1"/>
  <c r="AI80" i="59"/>
  <c r="BH32" i="59"/>
  <c r="BT88" i="59" s="1"/>
  <c r="BS88" i="59" s="1"/>
  <c r="BI32" i="59"/>
  <c r="BW88" i="59" s="1"/>
  <c r="BV88" i="59" s="1"/>
  <c r="BJ32" i="59"/>
  <c r="BG33" i="59"/>
  <c r="AZ16" i="59"/>
  <c r="BM64" i="59" s="1"/>
  <c r="BL64" i="59" s="1"/>
  <c r="BA16" i="59"/>
  <c r="BP64" i="59" s="1"/>
  <c r="BO64" i="59" s="1"/>
  <c r="BB16" i="59"/>
  <c r="AY17" i="59"/>
  <c r="BH63" i="59"/>
  <c r="CH87" i="59" s="1"/>
  <c r="CG87" i="59" s="1"/>
  <c r="BI63" i="59"/>
  <c r="CK87" i="59" s="1"/>
  <c r="CJ87" i="59" s="1"/>
  <c r="BJ63" i="59"/>
  <c r="BG64" i="59"/>
  <c r="AR80" i="59"/>
  <c r="CO40" i="59" s="1"/>
  <c r="CN40" i="59" s="1"/>
  <c r="AS80" i="59"/>
  <c r="CR40" i="59" s="1"/>
  <c r="CQ40" i="59" s="1"/>
  <c r="AT80" i="59"/>
  <c r="AQ81" i="59"/>
  <c r="AN47" i="59"/>
  <c r="CA27" i="59" s="1"/>
  <c r="BZ27" i="59" s="1"/>
  <c r="AO47" i="59"/>
  <c r="CD27" i="59" s="1"/>
  <c r="CC27" i="59" s="1"/>
  <c r="AP47" i="59"/>
  <c r="AM48" i="59"/>
  <c r="BH17" i="59"/>
  <c r="BM89" i="59" s="1"/>
  <c r="BL89" i="59" s="1"/>
  <c r="BI17" i="59"/>
  <c r="BP89" i="59" s="1"/>
  <c r="BO89" i="59" s="1"/>
  <c r="BJ17" i="59"/>
  <c r="AO32" i="59"/>
  <c r="BW28" i="59" s="1"/>
  <c r="BV28" i="59" s="1"/>
  <c r="AP32" i="59"/>
  <c r="AN32" i="59"/>
  <c r="BT28" i="59" s="1"/>
  <c r="BS28" i="59" s="1"/>
  <c r="AM33" i="59"/>
  <c r="BD32" i="59"/>
  <c r="BT76" i="59" s="1"/>
  <c r="BS76" i="59" s="1"/>
  <c r="BE32" i="59"/>
  <c r="BW76" i="59" s="1"/>
  <c r="BV76" i="59" s="1"/>
  <c r="BF32" i="59"/>
  <c r="BC33" i="59"/>
  <c r="AJ63" i="59"/>
  <c r="CH15" i="59" s="1"/>
  <c r="CG15" i="59" s="1"/>
  <c r="AK63" i="59"/>
  <c r="CK15" i="59" s="1"/>
  <c r="CJ15" i="59" s="1"/>
  <c r="AL63" i="59"/>
  <c r="AI64" i="59"/>
  <c r="AV31" i="59"/>
  <c r="BT51" i="59" s="1"/>
  <c r="BS51" i="59" s="1"/>
  <c r="AW31" i="59"/>
  <c r="BW51" i="59" s="1"/>
  <c r="BV51" i="59" s="1"/>
  <c r="AX31" i="59"/>
  <c r="AU32" i="59"/>
  <c r="BE47" i="59"/>
  <c r="CD75" i="59" s="1"/>
  <c r="CC75" i="59" s="1"/>
  <c r="BF47" i="59"/>
  <c r="BD47" i="59"/>
  <c r="CA75" i="59" s="1"/>
  <c r="BZ75" i="59" s="1"/>
  <c r="BC48" i="59"/>
  <c r="AS31" i="59"/>
  <c r="BW39" i="59" s="1"/>
  <c r="BV39" i="59" s="1"/>
  <c r="AT31" i="59"/>
  <c r="AR31" i="59"/>
  <c r="BT39" i="59" s="1"/>
  <c r="BS39" i="59" s="1"/>
  <c r="AQ32" i="59"/>
  <c r="AJ32" i="59"/>
  <c r="BT16" i="59" s="1"/>
  <c r="BS16" i="59" s="1"/>
  <c r="AK32" i="59"/>
  <c r="BW16" i="59" s="1"/>
  <c r="BV16" i="59" s="1"/>
  <c r="AL32" i="59"/>
  <c r="AI33" i="59"/>
  <c r="AN64" i="59"/>
  <c r="CH28" i="59" s="1"/>
  <c r="CG28" i="59" s="1"/>
  <c r="AO64" i="59"/>
  <c r="CK28" i="59" s="1"/>
  <c r="CJ28" i="59" s="1"/>
  <c r="AP64" i="59"/>
  <c r="AM65" i="59"/>
  <c r="AV48" i="59"/>
  <c r="CA52" i="59" s="1"/>
  <c r="BZ52" i="59" s="1"/>
  <c r="AW48" i="59"/>
  <c r="CD52" i="59" s="1"/>
  <c r="CC52" i="59" s="1"/>
  <c r="AX48" i="59"/>
  <c r="AU49" i="59"/>
  <c r="AJ48" i="59"/>
  <c r="CA16" i="59" s="1"/>
  <c r="BZ16" i="59" s="1"/>
  <c r="AK48" i="59"/>
  <c r="CD16" i="59" s="1"/>
  <c r="CC16" i="59" s="1"/>
  <c r="AL48" i="59"/>
  <c r="AI49" i="59"/>
  <c r="AZ49" i="59"/>
  <c r="CA65" i="59" s="1"/>
  <c r="BZ65" i="59" s="1"/>
  <c r="BA49" i="59"/>
  <c r="CD65" i="59" s="1"/>
  <c r="CC65" i="59" s="1"/>
  <c r="BB49" i="59"/>
  <c r="BD15" i="59"/>
  <c r="BM75" i="59" s="1"/>
  <c r="BL75" i="59" s="1"/>
  <c r="BE15" i="59"/>
  <c r="BP75" i="59" s="1"/>
  <c r="BO75" i="59" s="1"/>
  <c r="BF15" i="59"/>
  <c r="BC16" i="59"/>
  <c r="AS63" i="59"/>
  <c r="CK39" i="59" s="1"/>
  <c r="CJ39" i="59" s="1"/>
  <c r="AT63" i="59"/>
  <c r="AQ64" i="59"/>
  <c r="AR63" i="59"/>
  <c r="CH39" i="59" s="1"/>
  <c r="CG39" i="59" s="1"/>
  <c r="AN31" i="58"/>
  <c r="BT27" i="58" s="1"/>
  <c r="BS27" i="58" s="1"/>
  <c r="AO31" i="58"/>
  <c r="BW27" i="58" s="1"/>
  <c r="BV27" i="58" s="1"/>
  <c r="AP31" i="58"/>
  <c r="AM32" i="58"/>
  <c r="BB32" i="58"/>
  <c r="AZ32" i="58"/>
  <c r="BT64" i="58" s="1"/>
  <c r="BS64" i="58" s="1"/>
  <c r="BA32" i="58"/>
  <c r="BW64" i="58" s="1"/>
  <c r="BV64" i="58" s="1"/>
  <c r="AY33" i="58"/>
  <c r="AJ81" i="58"/>
  <c r="CO17" i="58" s="1"/>
  <c r="CN17" i="58" s="1"/>
  <c r="CN18" i="58" s="1"/>
  <c r="CN19" i="58" s="1"/>
  <c r="CN20" i="58" s="1"/>
  <c r="CN21" i="58" s="1"/>
  <c r="AK81" i="58"/>
  <c r="CR17" i="58" s="1"/>
  <c r="CQ17" i="58" s="1"/>
  <c r="CQ18" i="58" s="1"/>
  <c r="CQ19" i="58" s="1"/>
  <c r="CQ20" i="58" s="1"/>
  <c r="CQ21" i="58" s="1"/>
  <c r="AL81" i="58"/>
  <c r="AN65" i="58"/>
  <c r="CH29" i="58" s="1"/>
  <c r="CG29" i="58" s="1"/>
  <c r="AO65" i="58"/>
  <c r="CK29" i="58" s="1"/>
  <c r="CJ29" i="58" s="1"/>
  <c r="AP65" i="58"/>
  <c r="BH17" i="58"/>
  <c r="BM89" i="58" s="1"/>
  <c r="BL89" i="58" s="1"/>
  <c r="BI17" i="58"/>
  <c r="BP89" i="58" s="1"/>
  <c r="BO89" i="58" s="1"/>
  <c r="BJ17" i="58"/>
  <c r="BH63" i="58"/>
  <c r="CH87" i="58" s="1"/>
  <c r="CG87" i="58" s="1"/>
  <c r="BI63" i="58"/>
  <c r="CK87" i="58" s="1"/>
  <c r="CJ87" i="58" s="1"/>
  <c r="BJ63" i="58"/>
  <c r="BG64" i="58"/>
  <c r="AJ31" i="58"/>
  <c r="BT15" i="58" s="1"/>
  <c r="BS15" i="58" s="1"/>
  <c r="AK31" i="58"/>
  <c r="BW15" i="58" s="1"/>
  <c r="BV15" i="58" s="1"/>
  <c r="AL31" i="58"/>
  <c r="AI32" i="58"/>
  <c r="BF47" i="58"/>
  <c r="BD47" i="58"/>
  <c r="CA75" i="58" s="1"/>
  <c r="BZ75" i="58" s="1"/>
  <c r="BE47" i="58"/>
  <c r="CD75" i="58" s="1"/>
  <c r="CC75" i="58" s="1"/>
  <c r="BC48" i="58"/>
  <c r="AZ63" i="58"/>
  <c r="CH63" i="58" s="1"/>
  <c r="CG63" i="58" s="1"/>
  <c r="BA63" i="58"/>
  <c r="CK63" i="58" s="1"/>
  <c r="CJ63" i="58" s="1"/>
  <c r="BB63" i="58"/>
  <c r="AY64" i="58"/>
  <c r="AJ64" i="58"/>
  <c r="CH16" i="58" s="1"/>
  <c r="CG16" i="58" s="1"/>
  <c r="AK64" i="58"/>
  <c r="CK16" i="58" s="1"/>
  <c r="CJ16" i="58" s="1"/>
  <c r="AL64" i="58"/>
  <c r="AI65" i="58"/>
  <c r="AV49" i="58"/>
  <c r="CA53" i="58" s="1"/>
  <c r="BZ53" i="58" s="1"/>
  <c r="AW49" i="58"/>
  <c r="CD53" i="58" s="1"/>
  <c r="CC53" i="58" s="1"/>
  <c r="AX49" i="58"/>
  <c r="BD63" i="58"/>
  <c r="CH75" i="58" s="1"/>
  <c r="CG75" i="58" s="1"/>
  <c r="BE63" i="58"/>
  <c r="CK75" i="58" s="1"/>
  <c r="CJ75" i="58" s="1"/>
  <c r="BF63" i="58"/>
  <c r="BC64" i="58"/>
  <c r="BD31" i="58"/>
  <c r="BT75" i="58" s="1"/>
  <c r="BS75" i="58" s="1"/>
  <c r="BE31" i="58"/>
  <c r="BW75" i="58" s="1"/>
  <c r="BV75" i="58" s="1"/>
  <c r="BF31" i="58"/>
  <c r="BC32" i="58"/>
  <c r="AR80" i="58"/>
  <c r="CO40" i="58" s="1"/>
  <c r="CN40" i="58" s="1"/>
  <c r="AS80" i="58"/>
  <c r="CR40" i="58" s="1"/>
  <c r="CQ40" i="58" s="1"/>
  <c r="AT80" i="58"/>
  <c r="AQ81" i="58"/>
  <c r="BH31" i="58"/>
  <c r="BT87" i="58" s="1"/>
  <c r="BS87" i="58" s="1"/>
  <c r="BI31" i="58"/>
  <c r="BW87" i="58" s="1"/>
  <c r="BV87" i="58" s="1"/>
  <c r="BJ31" i="58"/>
  <c r="BG32" i="58"/>
  <c r="AR31" i="58"/>
  <c r="BT39" i="58" s="1"/>
  <c r="BS39" i="58" s="1"/>
  <c r="AS31" i="58"/>
  <c r="BW39" i="58" s="1"/>
  <c r="BV39" i="58" s="1"/>
  <c r="AT31" i="58"/>
  <c r="AQ32" i="58"/>
  <c r="AV64" i="58"/>
  <c r="CH52" i="58" s="1"/>
  <c r="CG52" i="58" s="1"/>
  <c r="AW64" i="58"/>
  <c r="CK52" i="58" s="1"/>
  <c r="CJ52" i="58" s="1"/>
  <c r="AX64" i="58"/>
  <c r="AU65" i="58"/>
  <c r="AO80" i="58"/>
  <c r="CR28" i="58" s="1"/>
  <c r="CQ28" i="58" s="1"/>
  <c r="AP80" i="58"/>
  <c r="AN80" i="58"/>
  <c r="CO28" i="58" s="1"/>
  <c r="CN28" i="58" s="1"/>
  <c r="AM81" i="58"/>
  <c r="AN47" i="58"/>
  <c r="CA27" i="58" s="1"/>
  <c r="BZ27" i="58" s="1"/>
  <c r="AO47" i="58"/>
  <c r="CD27" i="58" s="1"/>
  <c r="CC27" i="58" s="1"/>
  <c r="AP47" i="58"/>
  <c r="AM48" i="58"/>
  <c r="AZ48" i="58"/>
  <c r="CA64" i="58" s="1"/>
  <c r="BZ64" i="58" s="1"/>
  <c r="BA48" i="58"/>
  <c r="CD64" i="58" s="1"/>
  <c r="CC64" i="58" s="1"/>
  <c r="BB48" i="58"/>
  <c r="AY49" i="58"/>
  <c r="AR63" i="58"/>
  <c r="CH39" i="58" s="1"/>
  <c r="CG39" i="58" s="1"/>
  <c r="AS63" i="58"/>
  <c r="CK39" i="58" s="1"/>
  <c r="CJ39" i="58" s="1"/>
  <c r="AT63" i="58"/>
  <c r="AQ64" i="58"/>
  <c r="AJ48" i="58"/>
  <c r="CA16" i="58" s="1"/>
  <c r="BZ16" i="58" s="1"/>
  <c r="AK48" i="58"/>
  <c r="CD16" i="58" s="1"/>
  <c r="CC16" i="58" s="1"/>
  <c r="AL48" i="58"/>
  <c r="AI49" i="58"/>
  <c r="AR48" i="58"/>
  <c r="CA40" i="58" s="1"/>
  <c r="BZ40" i="58" s="1"/>
  <c r="AS48" i="58"/>
  <c r="CD40" i="58" s="1"/>
  <c r="CC40" i="58" s="1"/>
  <c r="AT48" i="58"/>
  <c r="AQ49" i="58"/>
  <c r="BJ15" i="57"/>
  <c r="BH15" i="57"/>
  <c r="BM87" i="57" s="1"/>
  <c r="BL87" i="57" s="1"/>
  <c r="BI15" i="57"/>
  <c r="BP87" i="57" s="1"/>
  <c r="BO87" i="57" s="1"/>
  <c r="BG16" i="57"/>
  <c r="AJ48" i="57"/>
  <c r="CA16" i="57" s="1"/>
  <c r="BZ16" i="57" s="1"/>
  <c r="AK48" i="57"/>
  <c r="CD16" i="57" s="1"/>
  <c r="CC16" i="57" s="1"/>
  <c r="AL48" i="57"/>
  <c r="AI49" i="57"/>
  <c r="BJ31" i="57"/>
  <c r="BI31" i="57"/>
  <c r="BW87" i="57" s="1"/>
  <c r="BV87" i="57" s="1"/>
  <c r="BH31" i="57"/>
  <c r="BT87" i="57" s="1"/>
  <c r="BS87" i="57" s="1"/>
  <c r="BG32" i="57"/>
  <c r="AR32" i="57"/>
  <c r="BT40" i="57" s="1"/>
  <c r="BS40" i="57" s="1"/>
  <c r="AT32" i="57"/>
  <c r="AS32" i="57"/>
  <c r="BW40" i="57" s="1"/>
  <c r="BV40" i="57" s="1"/>
  <c r="AQ33" i="57"/>
  <c r="BD64" i="57"/>
  <c r="CH76" i="57" s="1"/>
  <c r="CG76" i="57" s="1"/>
  <c r="BE64" i="57"/>
  <c r="CK76" i="57" s="1"/>
  <c r="CJ76" i="57" s="1"/>
  <c r="BF64" i="57"/>
  <c r="BC65" i="57"/>
  <c r="AO49" i="57"/>
  <c r="CD29" i="57" s="1"/>
  <c r="CC29" i="57" s="1"/>
  <c r="AP49" i="57"/>
  <c r="AN49" i="57"/>
  <c r="CA29" i="57" s="1"/>
  <c r="BZ29" i="57" s="1"/>
  <c r="AR48" i="57"/>
  <c r="CA40" i="57" s="1"/>
  <c r="BZ40" i="57" s="1"/>
  <c r="AS48" i="57"/>
  <c r="CD40" i="57" s="1"/>
  <c r="CC40" i="57" s="1"/>
  <c r="AT48" i="57"/>
  <c r="AQ49" i="57"/>
  <c r="AV47" i="57"/>
  <c r="CA51" i="57" s="1"/>
  <c r="BZ51" i="57" s="1"/>
  <c r="AW47" i="57"/>
  <c r="CD51" i="57" s="1"/>
  <c r="CC51" i="57" s="1"/>
  <c r="AX47" i="57"/>
  <c r="AU48" i="57"/>
  <c r="AJ80" i="57"/>
  <c r="CO16" i="57" s="1"/>
  <c r="CN16" i="57" s="1"/>
  <c r="AK80" i="57"/>
  <c r="CR16" i="57" s="1"/>
  <c r="CQ16" i="57" s="1"/>
  <c r="AL80" i="57"/>
  <c r="AI81" i="57"/>
  <c r="AX31" i="57"/>
  <c r="AW31" i="57"/>
  <c r="BW51" i="57" s="1"/>
  <c r="BV51" i="57" s="1"/>
  <c r="AV31" i="57"/>
  <c r="BT51" i="57" s="1"/>
  <c r="BS51" i="57" s="1"/>
  <c r="AU32" i="57"/>
  <c r="BD48" i="57"/>
  <c r="CA76" i="57" s="1"/>
  <c r="BZ76" i="57" s="1"/>
  <c r="BE48" i="57"/>
  <c r="CD76" i="57" s="1"/>
  <c r="CC76" i="57" s="1"/>
  <c r="BF48" i="57"/>
  <c r="BC49" i="57"/>
  <c r="AO33" i="57"/>
  <c r="BW29" i="57" s="1"/>
  <c r="BV29" i="57" s="1"/>
  <c r="AN33" i="57"/>
  <c r="BT29" i="57" s="1"/>
  <c r="BS29" i="57" s="1"/>
  <c r="AP33" i="57"/>
  <c r="AV63" i="57"/>
  <c r="CH51" i="57" s="1"/>
  <c r="CG51" i="57" s="1"/>
  <c r="AX63" i="57"/>
  <c r="AW63" i="57"/>
  <c r="CK51" i="57" s="1"/>
  <c r="CJ51" i="57" s="1"/>
  <c r="AU64" i="57"/>
  <c r="BD15" i="57"/>
  <c r="BM75" i="57" s="1"/>
  <c r="BL75" i="57" s="1"/>
  <c r="BE15" i="57"/>
  <c r="BP75" i="57" s="1"/>
  <c r="BO75" i="57" s="1"/>
  <c r="BF15" i="57"/>
  <c r="BC16" i="57"/>
  <c r="BB32" i="57"/>
  <c r="AZ32" i="57"/>
  <c r="BT64" i="57" s="1"/>
  <c r="BS64" i="57" s="1"/>
  <c r="BA32" i="57"/>
  <c r="BW64" i="57" s="1"/>
  <c r="BV64" i="57" s="1"/>
  <c r="AY33" i="57"/>
  <c r="AR63" i="57"/>
  <c r="CH39" i="57" s="1"/>
  <c r="CG39" i="57" s="1"/>
  <c r="AS63" i="57"/>
  <c r="CK39" i="57" s="1"/>
  <c r="CJ39" i="57" s="1"/>
  <c r="AT63" i="57"/>
  <c r="AQ64" i="57"/>
  <c r="AR79" i="57"/>
  <c r="CO39" i="57" s="1"/>
  <c r="CN39" i="57" s="1"/>
  <c r="AS79" i="57"/>
  <c r="CR39" i="57" s="1"/>
  <c r="CQ39" i="57" s="1"/>
  <c r="AT79" i="57"/>
  <c r="AQ80" i="57"/>
  <c r="AO80" i="57"/>
  <c r="CR28" i="57" s="1"/>
  <c r="CQ28" i="57" s="1"/>
  <c r="AP80" i="57"/>
  <c r="AN80" i="57"/>
  <c r="CO28" i="57" s="1"/>
  <c r="CN28" i="57" s="1"/>
  <c r="AM81" i="57"/>
  <c r="AJ63" i="57"/>
  <c r="CH15" i="57" s="1"/>
  <c r="CG15" i="57" s="1"/>
  <c r="AL63" i="57"/>
  <c r="AK63" i="57"/>
  <c r="CK15" i="57" s="1"/>
  <c r="CJ15" i="57" s="1"/>
  <c r="AI64" i="57"/>
  <c r="BE31" i="57"/>
  <c r="BW75" i="57" s="1"/>
  <c r="BV75" i="57" s="1"/>
  <c r="BD31" i="57"/>
  <c r="BT75" i="57" s="1"/>
  <c r="BS75" i="57" s="1"/>
  <c r="BF31" i="57"/>
  <c r="BC32" i="57"/>
  <c r="BJ64" i="57"/>
  <c r="BH64" i="57"/>
  <c r="CH88" i="57" s="1"/>
  <c r="CG88" i="57" s="1"/>
  <c r="BI64" i="57"/>
  <c r="CK88" i="57" s="1"/>
  <c r="CJ88" i="57" s="1"/>
  <c r="BG65" i="57"/>
  <c r="AN63" i="57"/>
  <c r="CH27" i="57" s="1"/>
  <c r="CG27" i="57" s="1"/>
  <c r="AP63" i="57"/>
  <c r="AO63" i="57"/>
  <c r="CK27" i="57" s="1"/>
  <c r="CJ27" i="57" s="1"/>
  <c r="AM64" i="57"/>
  <c r="AL31" i="57"/>
  <c r="AI32" i="57"/>
  <c r="AK31" i="57"/>
  <c r="BW15" i="57" s="1"/>
  <c r="BV15" i="57" s="1"/>
  <c r="AJ31" i="57"/>
  <c r="BT15" i="57" s="1"/>
  <c r="BS15" i="57" s="1"/>
  <c r="BA64" i="57"/>
  <c r="CK64" i="57" s="1"/>
  <c r="CJ64" i="57" s="1"/>
  <c r="BB64" i="57"/>
  <c r="AZ64" i="57"/>
  <c r="CH64" i="57" s="1"/>
  <c r="CG64" i="57" s="1"/>
  <c r="AY65" i="57"/>
  <c r="BH49" i="57"/>
  <c r="CA89" i="57" s="1"/>
  <c r="BZ89" i="57" s="1"/>
  <c r="BI49" i="57"/>
  <c r="CD89" i="57" s="1"/>
  <c r="CC89" i="57" s="1"/>
  <c r="BJ49" i="57"/>
  <c r="BH47" i="56"/>
  <c r="CA87" i="56" s="1"/>
  <c r="BZ87" i="56" s="1"/>
  <c r="BI47" i="56"/>
  <c r="CD87" i="56" s="1"/>
  <c r="CC87" i="56" s="1"/>
  <c r="BJ47" i="56"/>
  <c r="BG48" i="56"/>
  <c r="AJ63" i="56"/>
  <c r="CH15" i="56" s="1"/>
  <c r="CG15" i="56" s="1"/>
  <c r="AK63" i="56"/>
  <c r="CK15" i="56" s="1"/>
  <c r="CJ15" i="56" s="1"/>
  <c r="AL63" i="56"/>
  <c r="AI64" i="56"/>
  <c r="AX16" i="56"/>
  <c r="AV16" i="56"/>
  <c r="BM52" i="56" s="1"/>
  <c r="BL52" i="56" s="1"/>
  <c r="AW16" i="56"/>
  <c r="BP52" i="56" s="1"/>
  <c r="BO52" i="56" s="1"/>
  <c r="AU17" i="56"/>
  <c r="BH63" i="56"/>
  <c r="CH87" i="56" s="1"/>
  <c r="CG87" i="56" s="1"/>
  <c r="BI63" i="56"/>
  <c r="CK87" i="56" s="1"/>
  <c r="CJ87" i="56" s="1"/>
  <c r="BJ63" i="56"/>
  <c r="BG64" i="56"/>
  <c r="BD32" i="56"/>
  <c r="BT76" i="56" s="1"/>
  <c r="BS76" i="56" s="1"/>
  <c r="BF32" i="56"/>
  <c r="BE32" i="56"/>
  <c r="BW76" i="56" s="1"/>
  <c r="BV76" i="56" s="1"/>
  <c r="BC33" i="56"/>
  <c r="AZ32" i="56"/>
  <c r="BT64" i="56" s="1"/>
  <c r="BS64" i="56" s="1"/>
  <c r="BA32" i="56"/>
  <c r="BW64" i="56" s="1"/>
  <c r="BV64" i="56" s="1"/>
  <c r="BB32" i="56"/>
  <c r="AY33" i="56"/>
  <c r="AZ64" i="56"/>
  <c r="CH64" i="56" s="1"/>
  <c r="CG64" i="56" s="1"/>
  <c r="BA64" i="56"/>
  <c r="CK64" i="56" s="1"/>
  <c r="CJ64" i="56" s="1"/>
  <c r="BB64" i="56"/>
  <c r="AY65" i="56"/>
  <c r="AN31" i="56"/>
  <c r="BT27" i="56" s="1"/>
  <c r="BS27" i="56" s="1"/>
  <c r="AO31" i="56"/>
  <c r="BW27" i="56" s="1"/>
  <c r="BV27" i="56" s="1"/>
  <c r="AP31" i="56"/>
  <c r="AM32" i="56"/>
  <c r="BD47" i="56"/>
  <c r="CA75" i="56" s="1"/>
  <c r="BZ75" i="56" s="1"/>
  <c r="BE47" i="56"/>
  <c r="CD75" i="56" s="1"/>
  <c r="CC75" i="56" s="1"/>
  <c r="BF47" i="56"/>
  <c r="BC48" i="56"/>
  <c r="AN63" i="56"/>
  <c r="CH27" i="56" s="1"/>
  <c r="CG27" i="56" s="1"/>
  <c r="AO63" i="56"/>
  <c r="CK27" i="56" s="1"/>
  <c r="CJ27" i="56" s="1"/>
  <c r="AP63" i="56"/>
  <c r="AM64" i="56"/>
  <c r="AL31" i="56"/>
  <c r="AJ31" i="56"/>
  <c r="BT15" i="56" s="1"/>
  <c r="BS15" i="56" s="1"/>
  <c r="AK31" i="56"/>
  <c r="BW15" i="56" s="1"/>
  <c r="BV15" i="56" s="1"/>
  <c r="AI32" i="56"/>
  <c r="AJ48" i="56"/>
  <c r="CA16" i="56" s="1"/>
  <c r="BZ16" i="56" s="1"/>
  <c r="AK48" i="56"/>
  <c r="CD16" i="56" s="1"/>
  <c r="CC16" i="56" s="1"/>
  <c r="AL48" i="56"/>
  <c r="AI49" i="56"/>
  <c r="AW32" i="56"/>
  <c r="BW52" i="56" s="1"/>
  <c r="BV52" i="56" s="1"/>
  <c r="AX32" i="56"/>
  <c r="AV32" i="56"/>
  <c r="BT52" i="56" s="1"/>
  <c r="BS52" i="56" s="1"/>
  <c r="AU33" i="56"/>
  <c r="BD17" i="56"/>
  <c r="BM77" i="56" s="1"/>
  <c r="BL77" i="56" s="1"/>
  <c r="BE17" i="56"/>
  <c r="BP77" i="56" s="1"/>
  <c r="BO77" i="56" s="1"/>
  <c r="BF17" i="56"/>
  <c r="AJ80" i="56"/>
  <c r="CO16" i="56" s="1"/>
  <c r="CN16" i="56" s="1"/>
  <c r="AK80" i="56"/>
  <c r="CR16" i="56" s="1"/>
  <c r="CQ16" i="56" s="1"/>
  <c r="AL80" i="56"/>
  <c r="AI81" i="56"/>
  <c r="BJ16" i="56"/>
  <c r="BH16" i="56"/>
  <c r="BM88" i="56" s="1"/>
  <c r="BL88" i="56" s="1"/>
  <c r="BI16" i="56"/>
  <c r="BP88" i="56" s="1"/>
  <c r="BO88" i="56" s="1"/>
  <c r="BG17" i="56"/>
  <c r="BA47" i="56"/>
  <c r="CD63" i="56" s="1"/>
  <c r="CC63" i="56" s="1"/>
  <c r="BB47" i="56"/>
  <c r="AZ47" i="56"/>
  <c r="CA63" i="56" s="1"/>
  <c r="BZ63" i="56" s="1"/>
  <c r="AY48" i="56"/>
  <c r="AS31" i="56"/>
  <c r="BW39" i="56" s="1"/>
  <c r="BV39" i="56" s="1"/>
  <c r="AR31" i="56"/>
  <c r="BT39" i="56" s="1"/>
  <c r="BS39" i="56" s="1"/>
  <c r="AT31" i="56"/>
  <c r="AQ32" i="56"/>
  <c r="AZ15" i="56"/>
  <c r="BM63" i="56" s="1"/>
  <c r="BL63" i="56" s="1"/>
  <c r="BA15" i="56"/>
  <c r="BP63" i="56" s="1"/>
  <c r="BO63" i="56" s="1"/>
  <c r="BB15" i="56"/>
  <c r="AY16" i="56"/>
  <c r="BI32" i="56"/>
  <c r="BW88" i="56" s="1"/>
  <c r="BV88" i="56" s="1"/>
  <c r="BJ32" i="56"/>
  <c r="BH32" i="56"/>
  <c r="BT88" i="56" s="1"/>
  <c r="BS88" i="56" s="1"/>
  <c r="BG33" i="56"/>
  <c r="AR64" i="56"/>
  <c r="CH40" i="56" s="1"/>
  <c r="CG40" i="56" s="1"/>
  <c r="AS64" i="56"/>
  <c r="CK40" i="56" s="1"/>
  <c r="CJ40" i="56" s="1"/>
  <c r="AT64" i="56"/>
  <c r="AQ65" i="56"/>
  <c r="AR48" i="56"/>
  <c r="CA40" i="56" s="1"/>
  <c r="BZ40" i="56" s="1"/>
  <c r="AS48" i="56"/>
  <c r="CD40" i="56" s="1"/>
  <c r="CC40" i="56" s="1"/>
  <c r="AT48" i="56"/>
  <c r="AQ49" i="56"/>
  <c r="AN17" i="56"/>
  <c r="BM29" i="56" s="1"/>
  <c r="BL29" i="56" s="1"/>
  <c r="BL30" i="56" s="1"/>
  <c r="BL31" i="56" s="1"/>
  <c r="AO17" i="56"/>
  <c r="BP29" i="56" s="1"/>
  <c r="BO29" i="56" s="1"/>
  <c r="BO30" i="56" s="1"/>
  <c r="BO31" i="56" s="1"/>
  <c r="AP17" i="56"/>
  <c r="AX64" i="56"/>
  <c r="AV64" i="56"/>
  <c r="CH52" i="56" s="1"/>
  <c r="CG52" i="56" s="1"/>
  <c r="AW64" i="56"/>
  <c r="CK52" i="56" s="1"/>
  <c r="CJ52" i="56" s="1"/>
  <c r="AU65" i="56"/>
  <c r="BD63" i="56"/>
  <c r="CH75" i="56" s="1"/>
  <c r="CG75" i="56" s="1"/>
  <c r="BE63" i="56"/>
  <c r="CK75" i="56" s="1"/>
  <c r="CJ75" i="56" s="1"/>
  <c r="BF63" i="56"/>
  <c r="BC64" i="56"/>
  <c r="AS15" i="56"/>
  <c r="BP39" i="56" s="1"/>
  <c r="BO39" i="56" s="1"/>
  <c r="AT15" i="56"/>
  <c r="AR15" i="56"/>
  <c r="BM39" i="56" s="1"/>
  <c r="BL39" i="56" s="1"/>
  <c r="AQ16" i="56"/>
  <c r="AR80" i="56"/>
  <c r="CO40" i="56" s="1"/>
  <c r="CN40" i="56" s="1"/>
  <c r="AT80" i="56"/>
  <c r="AS80" i="56"/>
  <c r="CR40" i="56" s="1"/>
  <c r="CQ40" i="56" s="1"/>
  <c r="AQ81" i="56"/>
  <c r="AO80" i="56"/>
  <c r="CR28" i="56" s="1"/>
  <c r="CQ28" i="56" s="1"/>
  <c r="AP80" i="56"/>
  <c r="AN80" i="56"/>
  <c r="CO28" i="56" s="1"/>
  <c r="CN28" i="56" s="1"/>
  <c r="AM81" i="56"/>
  <c r="BH17" i="55"/>
  <c r="BM89" i="55" s="1"/>
  <c r="BL89" i="55" s="1"/>
  <c r="BI17" i="55"/>
  <c r="BP89" i="55" s="1"/>
  <c r="BO89" i="55" s="1"/>
  <c r="BJ17" i="55"/>
  <c r="AZ48" i="55"/>
  <c r="CA64" i="55" s="1"/>
  <c r="BZ64" i="55" s="1"/>
  <c r="BA48" i="55"/>
  <c r="CD64" i="55" s="1"/>
  <c r="CC64" i="55" s="1"/>
  <c r="BB48" i="55"/>
  <c r="AY49" i="55"/>
  <c r="AL64" i="55"/>
  <c r="AJ64" i="55"/>
  <c r="CH16" i="55" s="1"/>
  <c r="CG16" i="55" s="1"/>
  <c r="AK64" i="55"/>
  <c r="CK16" i="55" s="1"/>
  <c r="CJ16" i="55" s="1"/>
  <c r="AI65" i="55"/>
  <c r="BF47" i="55"/>
  <c r="BD47" i="55"/>
  <c r="CA75" i="55" s="1"/>
  <c r="BZ75" i="55" s="1"/>
  <c r="BE47" i="55"/>
  <c r="CD75" i="55" s="1"/>
  <c r="CC75" i="55" s="1"/>
  <c r="BC48" i="55"/>
  <c r="AN47" i="55"/>
  <c r="CA27" i="55" s="1"/>
  <c r="BZ27" i="55" s="1"/>
  <c r="AO47" i="55"/>
  <c r="CD27" i="55" s="1"/>
  <c r="CC27" i="55" s="1"/>
  <c r="AP47" i="55"/>
  <c r="AM48" i="55"/>
  <c r="BH31" i="55"/>
  <c r="BT87" i="55" s="1"/>
  <c r="BS87" i="55" s="1"/>
  <c r="BI31" i="55"/>
  <c r="BW87" i="55" s="1"/>
  <c r="BV87" i="55" s="1"/>
  <c r="BJ31" i="55"/>
  <c r="BG32" i="55"/>
  <c r="AV33" i="55"/>
  <c r="BT53" i="55" s="1"/>
  <c r="BS53" i="55" s="1"/>
  <c r="AW33" i="55"/>
  <c r="BW53" i="55" s="1"/>
  <c r="BV53" i="55" s="1"/>
  <c r="AX33" i="55"/>
  <c r="AZ63" i="55"/>
  <c r="CH63" i="55" s="1"/>
  <c r="CG63" i="55" s="1"/>
  <c r="BA63" i="55"/>
  <c r="CK63" i="55" s="1"/>
  <c r="CJ63" i="55" s="1"/>
  <c r="BB63" i="55"/>
  <c r="AY64" i="55"/>
  <c r="AV48" i="55"/>
  <c r="CA52" i="55" s="1"/>
  <c r="BZ52" i="55" s="1"/>
  <c r="AW48" i="55"/>
  <c r="CD52" i="55" s="1"/>
  <c r="CC52" i="55" s="1"/>
  <c r="AX48" i="55"/>
  <c r="AU49" i="55"/>
  <c r="AV63" i="55"/>
  <c r="CH51" i="55" s="1"/>
  <c r="CG51" i="55" s="1"/>
  <c r="AW63" i="55"/>
  <c r="CK51" i="55" s="1"/>
  <c r="CJ51" i="55" s="1"/>
  <c r="AX63" i="55"/>
  <c r="AU64" i="55"/>
  <c r="AO80" i="55"/>
  <c r="CR28" i="55" s="1"/>
  <c r="CQ28" i="55" s="1"/>
  <c r="AP80" i="55"/>
  <c r="AN80" i="55"/>
  <c r="CO28" i="55" s="1"/>
  <c r="CN28" i="55" s="1"/>
  <c r="AM81" i="55"/>
  <c r="AZ33" i="55"/>
  <c r="BT65" i="55" s="1"/>
  <c r="BS65" i="55" s="1"/>
  <c r="BA33" i="55"/>
  <c r="BW65" i="55" s="1"/>
  <c r="BV65" i="55" s="1"/>
  <c r="BB33" i="55"/>
  <c r="BH63" i="55"/>
  <c r="CH87" i="55" s="1"/>
  <c r="CG87" i="55" s="1"/>
  <c r="BI63" i="55"/>
  <c r="CK87" i="55" s="1"/>
  <c r="CJ87" i="55" s="1"/>
  <c r="BJ63" i="55"/>
  <c r="BG64" i="55"/>
  <c r="AP32" i="55"/>
  <c r="AN32" i="55"/>
  <c r="BT28" i="55" s="1"/>
  <c r="BS28" i="55" s="1"/>
  <c r="AO32" i="55"/>
  <c r="BW28" i="55" s="1"/>
  <c r="BV28" i="55" s="1"/>
  <c r="AM33" i="55"/>
  <c r="AJ80" i="55"/>
  <c r="CO16" i="55" s="1"/>
  <c r="CN16" i="55" s="1"/>
  <c r="AK80" i="55"/>
  <c r="CR16" i="55" s="1"/>
  <c r="CQ16" i="55" s="1"/>
  <c r="AL80" i="55"/>
  <c r="AI81" i="55"/>
  <c r="AS63" i="55"/>
  <c r="CK39" i="55" s="1"/>
  <c r="CJ39" i="55" s="1"/>
  <c r="AT63" i="55"/>
  <c r="AR63" i="55"/>
  <c r="CH39" i="55" s="1"/>
  <c r="CG39" i="55" s="1"/>
  <c r="AQ64" i="55"/>
  <c r="AR80" i="55"/>
  <c r="CO40" i="55" s="1"/>
  <c r="CN40" i="55" s="1"/>
  <c r="AS80" i="55"/>
  <c r="CR40" i="55" s="1"/>
  <c r="CQ40" i="55" s="1"/>
  <c r="AT80" i="55"/>
  <c r="AQ81" i="55"/>
  <c r="AJ47" i="55"/>
  <c r="CA15" i="55" s="1"/>
  <c r="BZ15" i="55" s="1"/>
  <c r="AK47" i="55"/>
  <c r="CD15" i="55" s="1"/>
  <c r="CC15" i="55" s="1"/>
  <c r="AL47" i="55"/>
  <c r="AI48" i="55"/>
  <c r="AR31" i="55"/>
  <c r="BT39" i="55" s="1"/>
  <c r="BS39" i="55" s="1"/>
  <c r="AS31" i="55"/>
  <c r="BW39" i="55" s="1"/>
  <c r="BV39" i="55" s="1"/>
  <c r="AT31" i="55"/>
  <c r="AQ32" i="55"/>
  <c r="BE63" i="55"/>
  <c r="CK75" i="55" s="1"/>
  <c r="CJ75" i="55" s="1"/>
  <c r="BF63" i="55"/>
  <c r="BD63" i="55"/>
  <c r="CH75" i="55" s="1"/>
  <c r="CG75" i="55" s="1"/>
  <c r="BC64" i="55"/>
  <c r="AS48" i="55"/>
  <c r="CD40" i="55" s="1"/>
  <c r="CC40" i="55" s="1"/>
  <c r="AT48" i="55"/>
  <c r="AR48" i="55"/>
  <c r="CA40" i="55" s="1"/>
  <c r="BZ40" i="55" s="1"/>
  <c r="AQ49" i="55"/>
  <c r="AJ31" i="55"/>
  <c r="BT15" i="55" s="1"/>
  <c r="BS15" i="55" s="1"/>
  <c r="AK31" i="55"/>
  <c r="BW15" i="55" s="1"/>
  <c r="BV15" i="55" s="1"/>
  <c r="AL31" i="55"/>
  <c r="AI32" i="55"/>
  <c r="BD31" i="55"/>
  <c r="BT75" i="55" s="1"/>
  <c r="BS75" i="55" s="1"/>
  <c r="BE31" i="55"/>
  <c r="BW75" i="55" s="1"/>
  <c r="BV75" i="55" s="1"/>
  <c r="BF31" i="55"/>
  <c r="BC32" i="55"/>
  <c r="BD64" i="54"/>
  <c r="CH76" i="54" s="1"/>
  <c r="CG76" i="54" s="1"/>
  <c r="BE64" i="54"/>
  <c r="CK76" i="54" s="1"/>
  <c r="CJ76" i="54" s="1"/>
  <c r="BF64" i="54"/>
  <c r="BC65" i="54"/>
  <c r="AJ48" i="54"/>
  <c r="CA16" i="54" s="1"/>
  <c r="BZ16" i="54" s="1"/>
  <c r="AK48" i="54"/>
  <c r="CD16" i="54" s="1"/>
  <c r="CC16" i="54" s="1"/>
  <c r="AL48" i="54"/>
  <c r="AI49" i="54"/>
  <c r="AR63" i="54"/>
  <c r="CH39" i="54" s="1"/>
  <c r="CG39" i="54" s="1"/>
  <c r="AS63" i="54"/>
  <c r="CK39" i="54" s="1"/>
  <c r="CJ39" i="54" s="1"/>
  <c r="AT63" i="54"/>
  <c r="AQ64" i="54"/>
  <c r="AT31" i="54"/>
  <c r="AR31" i="54"/>
  <c r="BT39" i="54" s="1"/>
  <c r="BS39" i="54" s="1"/>
  <c r="AS31" i="54"/>
  <c r="BW39" i="54" s="1"/>
  <c r="BV39" i="54" s="1"/>
  <c r="AQ32" i="54"/>
  <c r="AR79" i="54"/>
  <c r="CO39" i="54" s="1"/>
  <c r="CN39" i="54" s="1"/>
  <c r="AS79" i="54"/>
  <c r="CR39" i="54" s="1"/>
  <c r="CQ39" i="54" s="1"/>
  <c r="AT79" i="54"/>
  <c r="AQ80" i="54"/>
  <c r="AN33" i="54"/>
  <c r="BT29" i="54" s="1"/>
  <c r="BS29" i="54" s="1"/>
  <c r="AO33" i="54"/>
  <c r="BW29" i="54" s="1"/>
  <c r="BV29" i="54" s="1"/>
  <c r="AP33" i="54"/>
  <c r="BD16" i="54"/>
  <c r="BM76" i="54" s="1"/>
  <c r="BL76" i="54" s="1"/>
  <c r="BE16" i="54"/>
  <c r="BP76" i="54" s="1"/>
  <c r="BO76" i="54" s="1"/>
  <c r="BF16" i="54"/>
  <c r="BC17" i="54"/>
  <c r="AV17" i="54"/>
  <c r="BM53" i="54" s="1"/>
  <c r="BL53" i="54" s="1"/>
  <c r="AW17" i="54"/>
  <c r="BP53" i="54" s="1"/>
  <c r="BO53" i="54" s="1"/>
  <c r="AX17" i="54"/>
  <c r="BH32" i="54"/>
  <c r="BT88" i="54" s="1"/>
  <c r="BS88" i="54" s="1"/>
  <c r="BI32" i="54"/>
  <c r="BW88" i="54" s="1"/>
  <c r="BV88" i="54" s="1"/>
  <c r="BJ32" i="54"/>
  <c r="BG33" i="54"/>
  <c r="AZ31" i="54"/>
  <c r="BT63" i="54" s="1"/>
  <c r="BS63" i="54" s="1"/>
  <c r="BA31" i="54"/>
  <c r="BW63" i="54" s="1"/>
  <c r="BV63" i="54" s="1"/>
  <c r="BB31" i="54"/>
  <c r="AY32" i="54"/>
  <c r="BH15" i="54"/>
  <c r="BM87" i="54" s="1"/>
  <c r="BL87" i="54" s="1"/>
  <c r="BI15" i="54"/>
  <c r="BP87" i="54" s="1"/>
  <c r="BO87" i="54" s="1"/>
  <c r="BJ15" i="54"/>
  <c r="BG16" i="54"/>
  <c r="BI47" i="54"/>
  <c r="CD87" i="54" s="1"/>
  <c r="CC87" i="54" s="1"/>
  <c r="BJ47" i="54"/>
  <c r="BH47" i="54"/>
  <c r="CA87" i="54" s="1"/>
  <c r="BZ87" i="54" s="1"/>
  <c r="BG48" i="54"/>
  <c r="BF31" i="54"/>
  <c r="BD31" i="54"/>
  <c r="BT75" i="54" s="1"/>
  <c r="BS75" i="54" s="1"/>
  <c r="BE31" i="54"/>
  <c r="BW75" i="54" s="1"/>
  <c r="BV75" i="54" s="1"/>
  <c r="BC32" i="54"/>
  <c r="AZ64" i="54"/>
  <c r="CH64" i="54" s="1"/>
  <c r="CG64" i="54" s="1"/>
  <c r="BA64" i="54"/>
  <c r="CK64" i="54" s="1"/>
  <c r="CJ64" i="54" s="1"/>
  <c r="BB64" i="54"/>
  <c r="AY65" i="54"/>
  <c r="AN64" i="54"/>
  <c r="CH28" i="54" s="1"/>
  <c r="CG28" i="54" s="1"/>
  <c r="AO64" i="54"/>
  <c r="CK28" i="54" s="1"/>
  <c r="CJ28" i="54" s="1"/>
  <c r="AP64" i="54"/>
  <c r="AM65" i="54"/>
  <c r="BJ64" i="54"/>
  <c r="BH64" i="54"/>
  <c r="CH88" i="54" s="1"/>
  <c r="CG88" i="54" s="1"/>
  <c r="BI64" i="54"/>
  <c r="CK88" i="54" s="1"/>
  <c r="CJ88" i="54" s="1"/>
  <c r="BG65" i="54"/>
  <c r="AV31" i="54"/>
  <c r="BT51" i="54" s="1"/>
  <c r="BS51" i="54" s="1"/>
  <c r="AW31" i="54"/>
  <c r="BW51" i="54" s="1"/>
  <c r="BV51" i="54" s="1"/>
  <c r="AX31" i="54"/>
  <c r="AU32" i="54"/>
  <c r="AO80" i="54"/>
  <c r="CR28" i="54" s="1"/>
  <c r="CQ28" i="54" s="1"/>
  <c r="AP80" i="54"/>
  <c r="AN80" i="54"/>
  <c r="CO28" i="54" s="1"/>
  <c r="CN28" i="54" s="1"/>
  <c r="AM81" i="54"/>
  <c r="AZ15" i="54"/>
  <c r="BM63" i="54" s="1"/>
  <c r="BL63" i="54" s="1"/>
  <c r="BA15" i="54"/>
  <c r="BP63" i="54" s="1"/>
  <c r="BO63" i="54" s="1"/>
  <c r="BB15" i="54"/>
  <c r="AY16" i="54"/>
  <c r="AK33" i="54"/>
  <c r="BW17" i="54" s="1"/>
  <c r="BV17" i="54" s="1"/>
  <c r="BV18" i="54" s="1"/>
  <c r="BV19" i="54" s="1"/>
  <c r="BV20" i="54" s="1"/>
  <c r="BV21" i="54" s="1"/>
  <c r="BV22" i="54" s="1"/>
  <c r="AL33" i="54"/>
  <c r="AJ33" i="54"/>
  <c r="BT17" i="54" s="1"/>
  <c r="BS17" i="54" s="1"/>
  <c r="BS18" i="54" s="1"/>
  <c r="BS19" i="54" s="1"/>
  <c r="BS20" i="54" s="1"/>
  <c r="BS21" i="54" s="1"/>
  <c r="BS22" i="54" s="1"/>
  <c r="AL79" i="54"/>
  <c r="AJ79" i="54"/>
  <c r="CO15" i="54" s="1"/>
  <c r="CN15" i="54" s="1"/>
  <c r="AK79" i="54"/>
  <c r="CR15" i="54" s="1"/>
  <c r="CQ15" i="54" s="1"/>
  <c r="AI80" i="54"/>
  <c r="AR47" i="54"/>
  <c r="CA39" i="54" s="1"/>
  <c r="BZ39" i="54" s="1"/>
  <c r="AS47" i="54"/>
  <c r="CD39" i="54" s="1"/>
  <c r="CC39" i="54" s="1"/>
  <c r="AT47" i="54"/>
  <c r="AQ48" i="54"/>
  <c r="AZ48" i="54"/>
  <c r="CA64" i="54" s="1"/>
  <c r="BZ64" i="54" s="1"/>
  <c r="BA48" i="54"/>
  <c r="CD64" i="54" s="1"/>
  <c r="CC64" i="54" s="1"/>
  <c r="BB48" i="54"/>
  <c r="AY49" i="54"/>
  <c r="AV63" i="54"/>
  <c r="CH51" i="54" s="1"/>
  <c r="CG51" i="54" s="1"/>
  <c r="AW63" i="54"/>
  <c r="CK51" i="54" s="1"/>
  <c r="CJ51" i="54" s="1"/>
  <c r="AX63" i="54"/>
  <c r="AU64" i="54"/>
  <c r="AN48" i="54"/>
  <c r="CA28" i="54" s="1"/>
  <c r="BZ28" i="54" s="1"/>
  <c r="AO48" i="54"/>
  <c r="CD28" i="54" s="1"/>
  <c r="CC28" i="54" s="1"/>
  <c r="AP48" i="54"/>
  <c r="AM49" i="54"/>
  <c r="AJ63" i="54"/>
  <c r="CH15" i="54" s="1"/>
  <c r="CG15" i="54" s="1"/>
  <c r="AK63" i="54"/>
  <c r="CK15" i="54" s="1"/>
  <c r="CJ15" i="54" s="1"/>
  <c r="AL63" i="54"/>
  <c r="AI64" i="54"/>
  <c r="AV17" i="53"/>
  <c r="BM53" i="53" s="1"/>
  <c r="BL53" i="53" s="1"/>
  <c r="AW17" i="53"/>
  <c r="BP53" i="53" s="1"/>
  <c r="BO53" i="53" s="1"/>
  <c r="AX17" i="53"/>
  <c r="BH32" i="53"/>
  <c r="BT88" i="53" s="1"/>
  <c r="BS88" i="53" s="1"/>
  <c r="BI32" i="53"/>
  <c r="BW88" i="53" s="1"/>
  <c r="BV88" i="53" s="1"/>
  <c r="BJ32" i="53"/>
  <c r="BG33" i="53"/>
  <c r="BD15" i="53"/>
  <c r="BM75" i="53" s="1"/>
  <c r="BL75" i="53" s="1"/>
  <c r="BE15" i="53"/>
  <c r="BP75" i="53" s="1"/>
  <c r="BO75" i="53" s="1"/>
  <c r="BF15" i="53"/>
  <c r="BC16" i="53"/>
  <c r="BH47" i="53"/>
  <c r="CA87" i="53" s="1"/>
  <c r="BZ87" i="53" s="1"/>
  <c r="BI47" i="53"/>
  <c r="CD87" i="53" s="1"/>
  <c r="CC87" i="53" s="1"/>
  <c r="BJ47" i="53"/>
  <c r="BG48" i="53"/>
  <c r="AJ33" i="53"/>
  <c r="BT17" i="53" s="1"/>
  <c r="BS17" i="53" s="1"/>
  <c r="BS18" i="53" s="1"/>
  <c r="BS19" i="53" s="1"/>
  <c r="BS20" i="53" s="1"/>
  <c r="BS21" i="53" s="1"/>
  <c r="BS22" i="53" s="1"/>
  <c r="AK33" i="53"/>
  <c r="BW17" i="53" s="1"/>
  <c r="BV17" i="53" s="1"/>
  <c r="BV18" i="53" s="1"/>
  <c r="BV19" i="53" s="1"/>
  <c r="BV20" i="53" s="1"/>
  <c r="BV21" i="53" s="1"/>
  <c r="BV22" i="53" s="1"/>
  <c r="AL33" i="53"/>
  <c r="AZ49" i="53"/>
  <c r="CA65" i="53" s="1"/>
  <c r="BZ65" i="53" s="1"/>
  <c r="BA49" i="53"/>
  <c r="CD65" i="53" s="1"/>
  <c r="CC65" i="53" s="1"/>
  <c r="BB49" i="53"/>
  <c r="BE31" i="53"/>
  <c r="BW75" i="53" s="1"/>
  <c r="BV75" i="53" s="1"/>
  <c r="BF31" i="53"/>
  <c r="BD31" i="53"/>
  <c r="BT75" i="53" s="1"/>
  <c r="BS75" i="53" s="1"/>
  <c r="BC32" i="53"/>
  <c r="AR47" i="53"/>
  <c r="CA39" i="53" s="1"/>
  <c r="BZ39" i="53" s="1"/>
  <c r="AS47" i="53"/>
  <c r="CD39" i="53" s="1"/>
  <c r="CC39" i="53" s="1"/>
  <c r="AT47" i="53"/>
  <c r="AQ48" i="53"/>
  <c r="AL79" i="53"/>
  <c r="AJ79" i="53"/>
  <c r="CO15" i="53" s="1"/>
  <c r="CN15" i="53" s="1"/>
  <c r="AK79" i="53"/>
  <c r="CR15" i="53" s="1"/>
  <c r="CQ15" i="53" s="1"/>
  <c r="AI80" i="53"/>
  <c r="AJ48" i="53"/>
  <c r="CA16" i="53" s="1"/>
  <c r="BZ16" i="53" s="1"/>
  <c r="AK48" i="53"/>
  <c r="CD16" i="53" s="1"/>
  <c r="CC16" i="53" s="1"/>
  <c r="AL48" i="53"/>
  <c r="AI49" i="53"/>
  <c r="AN33" i="53"/>
  <c r="BT29" i="53" s="1"/>
  <c r="BS29" i="53" s="1"/>
  <c r="AO33" i="53"/>
  <c r="BW29" i="53" s="1"/>
  <c r="BV29" i="53" s="1"/>
  <c r="AP33" i="53"/>
  <c r="AV63" i="53"/>
  <c r="CH51" i="53" s="1"/>
  <c r="CG51" i="53" s="1"/>
  <c r="AX63" i="53"/>
  <c r="AW63" i="53"/>
  <c r="CK51" i="53" s="1"/>
  <c r="CJ51" i="53" s="1"/>
  <c r="AU64" i="53"/>
  <c r="AR79" i="53"/>
  <c r="CO39" i="53" s="1"/>
  <c r="CN39" i="53" s="1"/>
  <c r="AS79" i="53"/>
  <c r="CR39" i="53" s="1"/>
  <c r="CQ39" i="53" s="1"/>
  <c r="AT79" i="53"/>
  <c r="AQ80" i="53"/>
  <c r="AZ16" i="53"/>
  <c r="BM64" i="53" s="1"/>
  <c r="BL64" i="53" s="1"/>
  <c r="BA16" i="53"/>
  <c r="BP64" i="53" s="1"/>
  <c r="BO64" i="53" s="1"/>
  <c r="BB16" i="53"/>
  <c r="AY17" i="53"/>
  <c r="BH15" i="53"/>
  <c r="BM87" i="53" s="1"/>
  <c r="BL87" i="53" s="1"/>
  <c r="BI15" i="53"/>
  <c r="BP87" i="53" s="1"/>
  <c r="BO87" i="53" s="1"/>
  <c r="BJ15" i="53"/>
  <c r="BG16" i="53"/>
  <c r="AS31" i="53"/>
  <c r="BW39" i="53" s="1"/>
  <c r="BV39" i="53" s="1"/>
  <c r="AT31" i="53"/>
  <c r="AR31" i="53"/>
  <c r="BT39" i="53" s="1"/>
  <c r="BS39" i="53" s="1"/>
  <c r="AQ32" i="53"/>
  <c r="BJ64" i="53"/>
  <c r="BI64" i="53"/>
  <c r="CK88" i="53" s="1"/>
  <c r="CJ88" i="53" s="1"/>
  <c r="BH64" i="53"/>
  <c r="CH88" i="53" s="1"/>
  <c r="CG88" i="53" s="1"/>
  <c r="BG65" i="53"/>
  <c r="BD49" i="53"/>
  <c r="CA77" i="53" s="1"/>
  <c r="BZ77" i="53" s="1"/>
  <c r="BE49" i="53"/>
  <c r="CD77" i="53" s="1"/>
  <c r="CC77" i="53" s="1"/>
  <c r="BF49" i="53"/>
  <c r="AZ32" i="53"/>
  <c r="BT64" i="53" s="1"/>
  <c r="BS64" i="53" s="1"/>
  <c r="BA32" i="53"/>
  <c r="BW64" i="53" s="1"/>
  <c r="BV64" i="53" s="1"/>
  <c r="BB32" i="53"/>
  <c r="AY33" i="53"/>
  <c r="AV31" i="53"/>
  <c r="BT51" i="53" s="1"/>
  <c r="BS51" i="53" s="1"/>
  <c r="AW31" i="53"/>
  <c r="BW51" i="53" s="1"/>
  <c r="BV51" i="53" s="1"/>
  <c r="AX31" i="53"/>
  <c r="AU32" i="53"/>
  <c r="AZ64" i="53"/>
  <c r="CH64" i="53" s="1"/>
  <c r="CG64" i="53" s="1"/>
  <c r="BA64" i="53"/>
  <c r="CK64" i="53" s="1"/>
  <c r="CJ64" i="53" s="1"/>
  <c r="BB64" i="53"/>
  <c r="AY65" i="53"/>
  <c r="AN64" i="53"/>
  <c r="CH28" i="53" s="1"/>
  <c r="CG28" i="53" s="1"/>
  <c r="AO64" i="53"/>
  <c r="CK28" i="53" s="1"/>
  <c r="CJ28" i="53" s="1"/>
  <c r="AP64" i="53"/>
  <c r="AM65" i="53"/>
  <c r="BD64" i="53"/>
  <c r="CH76" i="53" s="1"/>
  <c r="CG76" i="53" s="1"/>
  <c r="BE64" i="53"/>
  <c r="CK76" i="53" s="1"/>
  <c r="CJ76" i="53" s="1"/>
  <c r="BF64" i="53"/>
  <c r="BC65" i="53"/>
  <c r="AP48" i="53"/>
  <c r="AN48" i="53"/>
  <c r="CA28" i="53" s="1"/>
  <c r="BZ28" i="53" s="1"/>
  <c r="AO48" i="53"/>
  <c r="CD28" i="53" s="1"/>
  <c r="CC28" i="53" s="1"/>
  <c r="AM49" i="53"/>
  <c r="AN79" i="53"/>
  <c r="CO27" i="53" s="1"/>
  <c r="CN27" i="53" s="1"/>
  <c r="AO79" i="53"/>
  <c r="CR27" i="53" s="1"/>
  <c r="CQ27" i="53" s="1"/>
  <c r="AP79" i="53"/>
  <c r="AM80" i="53"/>
  <c r="AJ63" i="53"/>
  <c r="CH15" i="53" s="1"/>
  <c r="CG15" i="53" s="1"/>
  <c r="AL63" i="53"/>
  <c r="AK63" i="53"/>
  <c r="CK15" i="53" s="1"/>
  <c r="CJ15" i="53" s="1"/>
  <c r="AI64" i="53"/>
  <c r="AR63" i="53"/>
  <c r="CH39" i="53" s="1"/>
  <c r="CG39" i="53" s="1"/>
  <c r="AS63" i="53"/>
  <c r="CK39" i="53" s="1"/>
  <c r="CJ39" i="53" s="1"/>
  <c r="AT63" i="53"/>
  <c r="AQ64" i="53"/>
  <c r="U80" i="19"/>
  <c r="AB80" i="19" s="1"/>
  <c r="E90" i="19"/>
  <c r="G90" i="19" s="1"/>
  <c r="L90" i="19" s="1"/>
  <c r="BB31" i="36"/>
  <c r="G31" i="36" s="1"/>
  <c r="S31" i="36" s="1"/>
  <c r="AD32" i="36" s="1"/>
  <c r="AP32" i="36" s="1"/>
  <c r="AC32" i="36"/>
  <c r="AO32" i="36" s="1"/>
  <c r="BL42" i="59" l="1"/>
  <c r="BL43" i="59" s="1"/>
  <c r="BL44" i="59" s="1"/>
  <c r="BO42" i="59"/>
  <c r="BO43" i="59" s="1"/>
  <c r="BO44" i="59" s="1"/>
  <c r="AP17" i="62"/>
  <c r="AO17" i="62"/>
  <c r="BP29" i="62" s="1"/>
  <c r="BO29" i="62" s="1"/>
  <c r="AN17" i="62"/>
  <c r="BM29" i="62" s="1"/>
  <c r="BL29" i="62" s="1"/>
  <c r="BL30" i="62" s="1"/>
  <c r="BL31" i="62" s="1"/>
  <c r="AT17" i="54"/>
  <c r="AS17" i="54"/>
  <c r="BP41" i="54" s="1"/>
  <c r="BO41" i="54" s="1"/>
  <c r="BO42" i="54" s="1"/>
  <c r="BO43" i="54" s="1"/>
  <c r="BO44" i="54" s="1"/>
  <c r="AR17" i="54"/>
  <c r="BM41" i="54" s="1"/>
  <c r="BL41" i="54" s="1"/>
  <c r="AS17" i="62"/>
  <c r="BP41" i="62" s="1"/>
  <c r="BO41" i="62" s="1"/>
  <c r="AR17" i="62"/>
  <c r="BM41" i="62" s="1"/>
  <c r="BL41" i="62" s="1"/>
  <c r="AT17" i="62"/>
  <c r="AT17" i="55"/>
  <c r="AR17" i="55"/>
  <c r="BM41" i="55" s="1"/>
  <c r="BL41" i="55" s="1"/>
  <c r="BL42" i="55" s="1"/>
  <c r="BL43" i="55" s="1"/>
  <c r="BL44" i="55" s="1"/>
  <c r="AS17" i="55"/>
  <c r="BP41" i="55" s="1"/>
  <c r="BO41" i="55" s="1"/>
  <c r="BO42" i="55" s="1"/>
  <c r="BO43" i="55" s="1"/>
  <c r="BO44" i="55" s="1"/>
  <c r="AS17" i="58"/>
  <c r="BP41" i="58" s="1"/>
  <c r="BO41" i="58" s="1"/>
  <c r="BO42" i="58" s="1"/>
  <c r="BO43" i="58" s="1"/>
  <c r="BO44" i="58" s="1"/>
  <c r="AR17" i="58"/>
  <c r="BM41" i="58" s="1"/>
  <c r="BL41" i="58" s="1"/>
  <c r="BL42" i="58" s="1"/>
  <c r="BL43" i="58" s="1"/>
  <c r="BL44" i="58" s="1"/>
  <c r="AT17" i="58"/>
  <c r="AT17" i="53"/>
  <c r="AR17" i="53"/>
  <c r="BM41" i="53" s="1"/>
  <c r="BL41" i="53" s="1"/>
  <c r="BL42" i="53" s="1"/>
  <c r="BL43" i="53" s="1"/>
  <c r="BL44" i="53" s="1"/>
  <c r="BL54" i="53" s="1"/>
  <c r="BL55" i="53" s="1"/>
  <c r="BL56" i="53" s="1"/>
  <c r="AS17" i="53"/>
  <c r="BP41" i="53" s="1"/>
  <c r="BO41" i="53" s="1"/>
  <c r="BO42" i="53" s="1"/>
  <c r="BO43" i="53" s="1"/>
  <c r="BO44" i="53" s="1"/>
  <c r="BA17" i="60"/>
  <c r="BP65" i="60" s="1"/>
  <c r="BO65" i="60" s="1"/>
  <c r="AZ17" i="60"/>
  <c r="BM65" i="60" s="1"/>
  <c r="BL65" i="60" s="1"/>
  <c r="BB17" i="60"/>
  <c r="BF17" i="58"/>
  <c r="BE17" i="58"/>
  <c r="BP77" i="58" s="1"/>
  <c r="BO77" i="58" s="1"/>
  <c r="BD17" i="58"/>
  <c r="BM77" i="58" s="1"/>
  <c r="BL77" i="58" s="1"/>
  <c r="AW17" i="57"/>
  <c r="BP53" i="57" s="1"/>
  <c r="BO53" i="57" s="1"/>
  <c r="AX17" i="57"/>
  <c r="AV17" i="57"/>
  <c r="BM53" i="57" s="1"/>
  <c r="BL53" i="57" s="1"/>
  <c r="BB17" i="63"/>
  <c r="BA17" i="63"/>
  <c r="BP65" i="63" s="1"/>
  <c r="BO65" i="63" s="1"/>
  <c r="AZ17" i="63"/>
  <c r="BM65" i="63" s="1"/>
  <c r="BL65" i="63" s="1"/>
  <c r="AR17" i="60"/>
  <c r="BM41" i="60" s="1"/>
  <c r="BL41" i="60" s="1"/>
  <c r="AT17" i="60"/>
  <c r="AS17" i="60"/>
  <c r="BP41" i="60" s="1"/>
  <c r="BO41" i="60" s="1"/>
  <c r="AR17" i="57"/>
  <c r="BM41" i="57" s="1"/>
  <c r="BL41" i="57" s="1"/>
  <c r="BL42" i="57" s="1"/>
  <c r="BL43" i="57" s="1"/>
  <c r="AS17" i="57"/>
  <c r="BP41" i="57" s="1"/>
  <c r="BO41" i="57" s="1"/>
  <c r="BO42" i="57" s="1"/>
  <c r="BO43" i="57" s="1"/>
  <c r="AT17" i="57"/>
  <c r="BZ19" i="61"/>
  <c r="BZ20" i="61" s="1"/>
  <c r="AO17" i="60"/>
  <c r="BP29" i="60" s="1"/>
  <c r="BO29" i="60" s="1"/>
  <c r="BO30" i="60" s="1"/>
  <c r="BO31" i="60" s="1"/>
  <c r="BO32" i="60" s="1"/>
  <c r="AP17" i="60"/>
  <c r="AN17" i="60"/>
  <c r="BM29" i="60" s="1"/>
  <c r="BL29" i="60" s="1"/>
  <c r="BL30" i="60" s="1"/>
  <c r="BL31" i="60" s="1"/>
  <c r="BL32" i="60" s="1"/>
  <c r="AX49" i="53"/>
  <c r="AW49" i="53"/>
  <c r="CD53" i="53" s="1"/>
  <c r="CC53" i="53" s="1"/>
  <c r="AV49" i="53"/>
  <c r="CA53" i="53" s="1"/>
  <c r="BZ53" i="53" s="1"/>
  <c r="BS30" i="53"/>
  <c r="BS31" i="53" s="1"/>
  <c r="BS32" i="53" s="1"/>
  <c r="BS33" i="53" s="1"/>
  <c r="AW17" i="60"/>
  <c r="BP53" i="60" s="1"/>
  <c r="BO53" i="60" s="1"/>
  <c r="AX17" i="60"/>
  <c r="AV17" i="60"/>
  <c r="BM53" i="60" s="1"/>
  <c r="BL53" i="60" s="1"/>
  <c r="BF49" i="60"/>
  <c r="BE49" i="60"/>
  <c r="CD77" i="60" s="1"/>
  <c r="CC77" i="60" s="1"/>
  <c r="BD49" i="60"/>
  <c r="CA77" i="60" s="1"/>
  <c r="BZ77" i="60" s="1"/>
  <c r="BS30" i="54"/>
  <c r="BS31" i="54" s="1"/>
  <c r="BS32" i="54" s="1"/>
  <c r="BS33" i="54" s="1"/>
  <c r="BS34" i="54" s="1"/>
  <c r="AP65" i="55"/>
  <c r="AO65" i="55"/>
  <c r="CK29" i="55" s="1"/>
  <c r="CJ29" i="55" s="1"/>
  <c r="AN65" i="55"/>
  <c r="CH29" i="55" s="1"/>
  <c r="CG29" i="55" s="1"/>
  <c r="BI49" i="55"/>
  <c r="CD89" i="55" s="1"/>
  <c r="CC89" i="55" s="1"/>
  <c r="BH49" i="55"/>
  <c r="CA89" i="55" s="1"/>
  <c r="BZ89" i="55" s="1"/>
  <c r="BJ49" i="55"/>
  <c r="CC18" i="61"/>
  <c r="CC19" i="61" s="1"/>
  <c r="CC20" i="61" s="1"/>
  <c r="AV17" i="55"/>
  <c r="BM53" i="55" s="1"/>
  <c r="BL53" i="55" s="1"/>
  <c r="BL54" i="55" s="1"/>
  <c r="BL55" i="55" s="1"/>
  <c r="AW17" i="55"/>
  <c r="BP53" i="55" s="1"/>
  <c r="BO53" i="55" s="1"/>
  <c r="BO54" i="55" s="1"/>
  <c r="BO55" i="55" s="1"/>
  <c r="AX17" i="55"/>
  <c r="AN17" i="63"/>
  <c r="BM29" i="63" s="1"/>
  <c r="BL29" i="63" s="1"/>
  <c r="BL30" i="63" s="1"/>
  <c r="BL31" i="63" s="1"/>
  <c r="AO17" i="63"/>
  <c r="BP29" i="63" s="1"/>
  <c r="BO29" i="63" s="1"/>
  <c r="BO30" i="63" s="1"/>
  <c r="BO31" i="63" s="1"/>
  <c r="AP17" i="63"/>
  <c r="BV30" i="54"/>
  <c r="BV31" i="54" s="1"/>
  <c r="BV32" i="54" s="1"/>
  <c r="BV33" i="54" s="1"/>
  <c r="BV34" i="54" s="1"/>
  <c r="AX33" i="58"/>
  <c r="AW33" i="58"/>
  <c r="BW53" i="58" s="1"/>
  <c r="BV53" i="58" s="1"/>
  <c r="AV33" i="58"/>
  <c r="BT53" i="58" s="1"/>
  <c r="BS53" i="58" s="1"/>
  <c r="AX17" i="63"/>
  <c r="AV17" i="63"/>
  <c r="BM53" i="63" s="1"/>
  <c r="BL53" i="63" s="1"/>
  <c r="AW17" i="63"/>
  <c r="BP53" i="63" s="1"/>
  <c r="BO53" i="63" s="1"/>
  <c r="BD49" i="63"/>
  <c r="CA77" i="63" s="1"/>
  <c r="BZ77" i="63" s="1"/>
  <c r="BF49" i="63"/>
  <c r="BE49" i="63"/>
  <c r="CD77" i="63" s="1"/>
  <c r="CC77" i="63" s="1"/>
  <c r="AZ17" i="55"/>
  <c r="BM65" i="55" s="1"/>
  <c r="BL65" i="55" s="1"/>
  <c r="BA17" i="55"/>
  <c r="BP65" i="55" s="1"/>
  <c r="BO65" i="55" s="1"/>
  <c r="BB17" i="55"/>
  <c r="AV17" i="58"/>
  <c r="BM53" i="58" s="1"/>
  <c r="BL53" i="58" s="1"/>
  <c r="AW17" i="58"/>
  <c r="BP53" i="58" s="1"/>
  <c r="BO53" i="58" s="1"/>
  <c r="AX17" i="58"/>
  <c r="BD64" i="63"/>
  <c r="CH76" i="63" s="1"/>
  <c r="CG76" i="63" s="1"/>
  <c r="BE64" i="63"/>
  <c r="CK76" i="63" s="1"/>
  <c r="CJ76" i="63" s="1"/>
  <c r="BF64" i="63"/>
  <c r="BC65" i="63"/>
  <c r="BH49" i="63"/>
  <c r="CA89" i="63" s="1"/>
  <c r="BZ89" i="63" s="1"/>
  <c r="BI49" i="63"/>
  <c r="CD89" i="63" s="1"/>
  <c r="CC89" i="63" s="1"/>
  <c r="BJ49" i="63"/>
  <c r="AJ32" i="63"/>
  <c r="BT16" i="63" s="1"/>
  <c r="BS16" i="63" s="1"/>
  <c r="AK32" i="63"/>
  <c r="BW16" i="63" s="1"/>
  <c r="BV16" i="63" s="1"/>
  <c r="AL32" i="63"/>
  <c r="AI33" i="63"/>
  <c r="AR64" i="63"/>
  <c r="CH40" i="63" s="1"/>
  <c r="CG40" i="63" s="1"/>
  <c r="AS64" i="63"/>
  <c r="CK40" i="63" s="1"/>
  <c r="CJ40" i="63" s="1"/>
  <c r="AT64" i="63"/>
  <c r="AQ65" i="63"/>
  <c r="AN81" i="63"/>
  <c r="CO29" i="63" s="1"/>
  <c r="CN29" i="63" s="1"/>
  <c r="CN30" i="63" s="1"/>
  <c r="CN31" i="63" s="1"/>
  <c r="AO81" i="63"/>
  <c r="CR29" i="63" s="1"/>
  <c r="CQ29" i="63" s="1"/>
  <c r="CQ30" i="63" s="1"/>
  <c r="CQ31" i="63" s="1"/>
  <c r="AP81" i="63"/>
  <c r="AV65" i="63"/>
  <c r="CH53" i="63" s="1"/>
  <c r="CG53" i="63" s="1"/>
  <c r="AW65" i="63"/>
  <c r="CK53" i="63" s="1"/>
  <c r="CJ53" i="63" s="1"/>
  <c r="AX65" i="63"/>
  <c r="AR80" i="63"/>
  <c r="CO40" i="63" s="1"/>
  <c r="CN40" i="63" s="1"/>
  <c r="AS80" i="63"/>
  <c r="CR40" i="63" s="1"/>
  <c r="CQ40" i="63" s="1"/>
  <c r="AT80" i="63"/>
  <c r="AQ81" i="63"/>
  <c r="AO32" i="63"/>
  <c r="BW28" i="63" s="1"/>
  <c r="BV28" i="63" s="1"/>
  <c r="AP32" i="63"/>
  <c r="AN32" i="63"/>
  <c r="BT28" i="63" s="1"/>
  <c r="BS28" i="63" s="1"/>
  <c r="AM33" i="63"/>
  <c r="BA32" i="63"/>
  <c r="BW64" i="63" s="1"/>
  <c r="BV64" i="63" s="1"/>
  <c r="BB32" i="63"/>
  <c r="AZ32" i="63"/>
  <c r="BT64" i="63" s="1"/>
  <c r="BS64" i="63" s="1"/>
  <c r="AY33" i="63"/>
  <c r="BH65" i="63"/>
  <c r="CH89" i="63" s="1"/>
  <c r="CG89" i="63" s="1"/>
  <c r="BI65" i="63"/>
  <c r="CK89" i="63" s="1"/>
  <c r="CJ89" i="63" s="1"/>
  <c r="BJ65" i="63"/>
  <c r="BD32" i="63"/>
  <c r="BT76" i="63" s="1"/>
  <c r="BS76" i="63" s="1"/>
  <c r="BE32" i="63"/>
  <c r="BW76" i="63" s="1"/>
  <c r="BV76" i="63" s="1"/>
  <c r="BF32" i="63"/>
  <c r="BC33" i="63"/>
  <c r="AZ64" i="63"/>
  <c r="CH64" i="63" s="1"/>
  <c r="CG64" i="63" s="1"/>
  <c r="BA64" i="63"/>
  <c r="CK64" i="63" s="1"/>
  <c r="CJ64" i="63" s="1"/>
  <c r="BB64" i="63"/>
  <c r="AY65" i="63"/>
  <c r="AZ48" i="63"/>
  <c r="CA64" i="63" s="1"/>
  <c r="BZ64" i="63" s="1"/>
  <c r="BA48" i="63"/>
  <c r="CD64" i="63" s="1"/>
  <c r="CC64" i="63" s="1"/>
  <c r="BB48" i="63"/>
  <c r="AY49" i="63"/>
  <c r="AN49" i="63"/>
  <c r="CA29" i="63" s="1"/>
  <c r="BZ29" i="63" s="1"/>
  <c r="AO49" i="63"/>
  <c r="CD29" i="63" s="1"/>
  <c r="CC29" i="63" s="1"/>
  <c r="AP49" i="63"/>
  <c r="AN64" i="63"/>
  <c r="CH28" i="63" s="1"/>
  <c r="CG28" i="63" s="1"/>
  <c r="AO64" i="63"/>
  <c r="CK28" i="63" s="1"/>
  <c r="CJ28" i="63" s="1"/>
  <c r="AP64" i="63"/>
  <c r="AM65" i="63"/>
  <c r="AS49" i="63"/>
  <c r="CD41" i="63" s="1"/>
  <c r="CC41" i="63" s="1"/>
  <c r="AT49" i="63"/>
  <c r="AR49" i="63"/>
  <c r="CA41" i="63" s="1"/>
  <c r="BZ41" i="63" s="1"/>
  <c r="AJ49" i="63"/>
  <c r="CA17" i="63" s="1"/>
  <c r="BZ17" i="63" s="1"/>
  <c r="BZ18" i="63" s="1"/>
  <c r="BZ19" i="63" s="1"/>
  <c r="BZ20" i="63" s="1"/>
  <c r="BZ21" i="63" s="1"/>
  <c r="BZ22" i="63" s="1"/>
  <c r="BZ23" i="63" s="1"/>
  <c r="AK49" i="63"/>
  <c r="CD17" i="63" s="1"/>
  <c r="CC17" i="63" s="1"/>
  <c r="CC18" i="63" s="1"/>
  <c r="CC19" i="63" s="1"/>
  <c r="CC20" i="63" s="1"/>
  <c r="CC21" i="63" s="1"/>
  <c r="CC22" i="63" s="1"/>
  <c r="CC23" i="63" s="1"/>
  <c r="AL49" i="63"/>
  <c r="BH16" i="63"/>
  <c r="BM88" i="63" s="1"/>
  <c r="BL88" i="63" s="1"/>
  <c r="BI16" i="63"/>
  <c r="BP88" i="63" s="1"/>
  <c r="BO88" i="63" s="1"/>
  <c r="BJ16" i="63"/>
  <c r="BG17" i="63"/>
  <c r="BH32" i="63"/>
  <c r="BT88" i="63" s="1"/>
  <c r="BS88" i="63" s="1"/>
  <c r="BI32" i="63"/>
  <c r="BW88" i="63" s="1"/>
  <c r="BV88" i="63" s="1"/>
  <c r="BJ32" i="63"/>
  <c r="BG33" i="63"/>
  <c r="AX64" i="62"/>
  <c r="AV64" i="62"/>
  <c r="CH52" i="62" s="1"/>
  <c r="CG52" i="62" s="1"/>
  <c r="AW64" i="62"/>
  <c r="CK52" i="62" s="1"/>
  <c r="CJ52" i="62" s="1"/>
  <c r="AU65" i="62"/>
  <c r="AL64" i="62"/>
  <c r="AJ64" i="62"/>
  <c r="CH16" i="62" s="1"/>
  <c r="CG16" i="62" s="1"/>
  <c r="AK64" i="62"/>
  <c r="CK16" i="62" s="1"/>
  <c r="CJ16" i="62" s="1"/>
  <c r="AI65" i="62"/>
  <c r="BJ16" i="62"/>
  <c r="BI16" i="62"/>
  <c r="BP88" i="62" s="1"/>
  <c r="BO88" i="62" s="1"/>
  <c r="BH16" i="62"/>
  <c r="BM88" i="62" s="1"/>
  <c r="BL88" i="62" s="1"/>
  <c r="BG17" i="62"/>
  <c r="AN33" i="62"/>
  <c r="BT29" i="62" s="1"/>
  <c r="BS29" i="62" s="1"/>
  <c r="BS30" i="62" s="1"/>
  <c r="BS31" i="62" s="1"/>
  <c r="BS32" i="62" s="1"/>
  <c r="BS33" i="62" s="1"/>
  <c r="BS34" i="62" s="1"/>
  <c r="BS35" i="62" s="1"/>
  <c r="AO33" i="62"/>
  <c r="BW29" i="62" s="1"/>
  <c r="BV29" i="62" s="1"/>
  <c r="BV30" i="62" s="1"/>
  <c r="BV31" i="62" s="1"/>
  <c r="BV32" i="62" s="1"/>
  <c r="BV33" i="62" s="1"/>
  <c r="BV34" i="62" s="1"/>
  <c r="BV35" i="62" s="1"/>
  <c r="AP33" i="62"/>
  <c r="BD32" i="62"/>
  <c r="BT76" i="62" s="1"/>
  <c r="BS76" i="62" s="1"/>
  <c r="BE32" i="62"/>
  <c r="BW76" i="62" s="1"/>
  <c r="BV76" i="62" s="1"/>
  <c r="BF32" i="62"/>
  <c r="BC33" i="62"/>
  <c r="BC17" i="62"/>
  <c r="BD16" i="62"/>
  <c r="BM76" i="62" s="1"/>
  <c r="BL76" i="62" s="1"/>
  <c r="BE16" i="62"/>
  <c r="BP76" i="62" s="1"/>
  <c r="BO76" i="62" s="1"/>
  <c r="BF16" i="62"/>
  <c r="AJ80" i="62"/>
  <c r="CO16" i="62" s="1"/>
  <c r="CN16" i="62" s="1"/>
  <c r="AK80" i="62"/>
  <c r="CR16" i="62" s="1"/>
  <c r="CQ16" i="62" s="1"/>
  <c r="AL80" i="62"/>
  <c r="AI81" i="62"/>
  <c r="AJ49" i="62"/>
  <c r="CA17" i="62" s="1"/>
  <c r="BZ17" i="62" s="1"/>
  <c r="BZ18" i="62" s="1"/>
  <c r="BZ19" i="62" s="1"/>
  <c r="BZ20" i="62" s="1"/>
  <c r="BZ21" i="62" s="1"/>
  <c r="BZ22" i="62" s="1"/>
  <c r="BZ23" i="62" s="1"/>
  <c r="AK49" i="62"/>
  <c r="CD17" i="62" s="1"/>
  <c r="CC17" i="62" s="1"/>
  <c r="AL49" i="62"/>
  <c r="AR64" i="62"/>
  <c r="CH40" i="62" s="1"/>
  <c r="CG40" i="62" s="1"/>
  <c r="AS64" i="62"/>
  <c r="CK40" i="62" s="1"/>
  <c r="CJ40" i="62" s="1"/>
  <c r="AT64" i="62"/>
  <c r="AQ65" i="62"/>
  <c r="AN64" i="62"/>
  <c r="CH28" i="62" s="1"/>
  <c r="CG28" i="62" s="1"/>
  <c r="AO64" i="62"/>
  <c r="CK28" i="62" s="1"/>
  <c r="CJ28" i="62" s="1"/>
  <c r="AP64" i="62"/>
  <c r="AM65" i="62"/>
  <c r="BH33" i="62"/>
  <c r="BT89" i="62" s="1"/>
  <c r="BS89" i="62" s="1"/>
  <c r="BI33" i="62"/>
  <c r="BW89" i="62" s="1"/>
  <c r="BV89" i="62" s="1"/>
  <c r="BJ33" i="62"/>
  <c r="BH65" i="62"/>
  <c r="CH89" i="62" s="1"/>
  <c r="CG89" i="62" s="1"/>
  <c r="BI65" i="62"/>
  <c r="CK89" i="62" s="1"/>
  <c r="CJ89" i="62" s="1"/>
  <c r="BJ65" i="62"/>
  <c r="BD65" i="62"/>
  <c r="CH77" i="62" s="1"/>
  <c r="CG77" i="62" s="1"/>
  <c r="BE65" i="62"/>
  <c r="CK77" i="62" s="1"/>
  <c r="CJ77" i="62" s="1"/>
  <c r="BF65" i="62"/>
  <c r="AZ33" i="62"/>
  <c r="BT65" i="62" s="1"/>
  <c r="BS65" i="62" s="1"/>
  <c r="BA33" i="62"/>
  <c r="BW65" i="62" s="1"/>
  <c r="BV65" i="62" s="1"/>
  <c r="BB33" i="62"/>
  <c r="AN81" i="62"/>
  <c r="CO29" i="62" s="1"/>
  <c r="CN29" i="62" s="1"/>
  <c r="AO81" i="62"/>
  <c r="CR29" i="62" s="1"/>
  <c r="CQ29" i="62" s="1"/>
  <c r="AP81" i="62"/>
  <c r="AV32" i="62"/>
  <c r="BT52" i="62" s="1"/>
  <c r="BS52" i="62" s="1"/>
  <c r="AW32" i="62"/>
  <c r="BW52" i="62" s="1"/>
  <c r="BV52" i="62" s="1"/>
  <c r="AX32" i="62"/>
  <c r="AU33" i="62"/>
  <c r="BH48" i="62"/>
  <c r="CA88" i="62" s="1"/>
  <c r="BZ88" i="62" s="1"/>
  <c r="BI48" i="62"/>
  <c r="CD88" i="62" s="1"/>
  <c r="CC88" i="62" s="1"/>
  <c r="BJ48" i="62"/>
  <c r="BG49" i="62"/>
  <c r="AR80" i="62"/>
  <c r="CO40" i="62" s="1"/>
  <c r="CN40" i="62" s="1"/>
  <c r="AS80" i="62"/>
  <c r="CR40" i="62" s="1"/>
  <c r="CQ40" i="62" s="1"/>
  <c r="AT80" i="62"/>
  <c r="AQ81" i="62"/>
  <c r="AR32" i="62"/>
  <c r="BT40" i="62" s="1"/>
  <c r="BS40" i="62" s="1"/>
  <c r="AS32" i="62"/>
  <c r="BW40" i="62" s="1"/>
  <c r="BV40" i="62" s="1"/>
  <c r="AT32" i="62"/>
  <c r="AQ33" i="62"/>
  <c r="AS48" i="62"/>
  <c r="CD40" i="62" s="1"/>
  <c r="CC40" i="62" s="1"/>
  <c r="AT48" i="62"/>
  <c r="AR48" i="62"/>
  <c r="CA40" i="62" s="1"/>
  <c r="BZ40" i="62" s="1"/>
  <c r="AQ49" i="62"/>
  <c r="AZ17" i="62"/>
  <c r="BM65" i="62" s="1"/>
  <c r="BL65" i="62" s="1"/>
  <c r="BA17" i="62"/>
  <c r="BP65" i="62" s="1"/>
  <c r="BO65" i="62" s="1"/>
  <c r="BB17" i="62"/>
  <c r="BD33" i="61"/>
  <c r="BT77" i="61" s="1"/>
  <c r="BS77" i="61" s="1"/>
  <c r="BE33" i="61"/>
  <c r="BW77" i="61" s="1"/>
  <c r="BV77" i="61" s="1"/>
  <c r="BF33" i="61"/>
  <c r="AN49" i="61"/>
  <c r="CA29" i="61" s="1"/>
  <c r="BZ29" i="61" s="1"/>
  <c r="AO49" i="61"/>
  <c r="CD29" i="61" s="1"/>
  <c r="CC29" i="61" s="1"/>
  <c r="AP49" i="61"/>
  <c r="AR32" i="61"/>
  <c r="BT40" i="61" s="1"/>
  <c r="BS40" i="61" s="1"/>
  <c r="AS32" i="61"/>
  <c r="BW40" i="61" s="1"/>
  <c r="BV40" i="61" s="1"/>
  <c r="AT32" i="61"/>
  <c r="AQ33" i="61"/>
  <c r="AJ32" i="61"/>
  <c r="BT16" i="61" s="1"/>
  <c r="BS16" i="61" s="1"/>
  <c r="AK32" i="61"/>
  <c r="BW16" i="61" s="1"/>
  <c r="BV16" i="61" s="1"/>
  <c r="AL32" i="61"/>
  <c r="AI33" i="61"/>
  <c r="AZ48" i="61"/>
  <c r="CA64" i="61" s="1"/>
  <c r="BZ64" i="61" s="1"/>
  <c r="BA48" i="61"/>
  <c r="CD64" i="61" s="1"/>
  <c r="CC64" i="61" s="1"/>
  <c r="BB48" i="61"/>
  <c r="AY49" i="61"/>
  <c r="AL64" i="61"/>
  <c r="AJ64" i="61"/>
  <c r="CH16" i="61" s="1"/>
  <c r="CG16" i="61" s="1"/>
  <c r="AK64" i="61"/>
  <c r="CK16" i="61" s="1"/>
  <c r="CJ16" i="61" s="1"/>
  <c r="AI65" i="61"/>
  <c r="AN65" i="61"/>
  <c r="CH29" i="61" s="1"/>
  <c r="CG29" i="61" s="1"/>
  <c r="AO65" i="61"/>
  <c r="CK29" i="61" s="1"/>
  <c r="CJ29" i="61" s="1"/>
  <c r="AP65" i="61"/>
  <c r="BD64" i="61"/>
  <c r="CH76" i="61" s="1"/>
  <c r="CG76" i="61" s="1"/>
  <c r="BE64" i="61"/>
  <c r="CK76" i="61" s="1"/>
  <c r="CJ76" i="61" s="1"/>
  <c r="BF64" i="61"/>
  <c r="BC65" i="61"/>
  <c r="AV65" i="61"/>
  <c r="CH53" i="61" s="1"/>
  <c r="CG53" i="61" s="1"/>
  <c r="AW65" i="61"/>
  <c r="CK53" i="61" s="1"/>
  <c r="CJ53" i="61" s="1"/>
  <c r="AX65" i="61"/>
  <c r="AV17" i="61"/>
  <c r="BM53" i="61" s="1"/>
  <c r="BL53" i="61" s="1"/>
  <c r="AW17" i="61"/>
  <c r="BP53" i="61" s="1"/>
  <c r="BO53" i="61" s="1"/>
  <c r="AX17" i="61"/>
  <c r="AR65" i="61"/>
  <c r="CH41" i="61" s="1"/>
  <c r="CG41" i="61" s="1"/>
  <c r="AS65" i="61"/>
  <c r="CK41" i="61" s="1"/>
  <c r="CJ41" i="61" s="1"/>
  <c r="AT65" i="61"/>
  <c r="BD17" i="61"/>
  <c r="BM77" i="61" s="1"/>
  <c r="BL77" i="61" s="1"/>
  <c r="BE17" i="61"/>
  <c r="BP77" i="61" s="1"/>
  <c r="BO77" i="61" s="1"/>
  <c r="BF17" i="61"/>
  <c r="BH48" i="61"/>
  <c r="CA88" i="61" s="1"/>
  <c r="BZ88" i="61" s="1"/>
  <c r="BI48" i="61"/>
  <c r="CD88" i="61" s="1"/>
  <c r="CC88" i="61" s="1"/>
  <c r="BJ48" i="61"/>
  <c r="BG49" i="61"/>
  <c r="BJ64" i="61"/>
  <c r="BH64" i="61"/>
  <c r="CH88" i="61" s="1"/>
  <c r="CG88" i="61" s="1"/>
  <c r="BI64" i="61"/>
  <c r="CK88" i="61" s="1"/>
  <c r="CJ88" i="61" s="1"/>
  <c r="BG65" i="61"/>
  <c r="BF48" i="61"/>
  <c r="BD48" i="61"/>
  <c r="CA76" i="61" s="1"/>
  <c r="BZ76" i="61" s="1"/>
  <c r="BE48" i="61"/>
  <c r="CD76" i="61" s="1"/>
  <c r="CC76" i="61" s="1"/>
  <c r="BC49" i="61"/>
  <c r="AN32" i="61"/>
  <c r="BT28" i="61" s="1"/>
  <c r="BS28" i="61" s="1"/>
  <c r="AO32" i="61"/>
  <c r="BW28" i="61" s="1"/>
  <c r="BV28" i="61" s="1"/>
  <c r="AP32" i="61"/>
  <c r="AM33" i="61"/>
  <c r="AN81" i="61"/>
  <c r="CO29" i="61" s="1"/>
  <c r="CN29" i="61" s="1"/>
  <c r="CN30" i="61" s="1"/>
  <c r="CN31" i="61" s="1"/>
  <c r="CN32" i="61" s="1"/>
  <c r="AO81" i="61"/>
  <c r="CR29" i="61" s="1"/>
  <c r="CQ29" i="61" s="1"/>
  <c r="CQ30" i="61" s="1"/>
  <c r="CQ31" i="61" s="1"/>
  <c r="CQ32" i="61" s="1"/>
  <c r="AP81" i="61"/>
  <c r="BH32" i="61"/>
  <c r="BT88" i="61" s="1"/>
  <c r="BS88" i="61" s="1"/>
  <c r="BI32" i="61"/>
  <c r="BW88" i="61" s="1"/>
  <c r="BV88" i="61" s="1"/>
  <c r="BJ32" i="61"/>
  <c r="BG33" i="61"/>
  <c r="AN16" i="61"/>
  <c r="BM28" i="61" s="1"/>
  <c r="BL28" i="61" s="1"/>
  <c r="AO16" i="61"/>
  <c r="BP28" i="61" s="1"/>
  <c r="BO28" i="61" s="1"/>
  <c r="AP16" i="61"/>
  <c r="AM17" i="61"/>
  <c r="AZ33" i="61"/>
  <c r="BT65" i="61" s="1"/>
  <c r="BS65" i="61" s="1"/>
  <c r="BA33" i="61"/>
  <c r="BW65" i="61" s="1"/>
  <c r="BV65" i="61" s="1"/>
  <c r="BB33" i="61"/>
  <c r="AV49" i="61"/>
  <c r="CA53" i="61" s="1"/>
  <c r="BZ53" i="61" s="1"/>
  <c r="AW49" i="61"/>
  <c r="CD53" i="61" s="1"/>
  <c r="CC53" i="61" s="1"/>
  <c r="AX49" i="61"/>
  <c r="AR80" i="61"/>
  <c r="CO40" i="61" s="1"/>
  <c r="CN40" i="61" s="1"/>
  <c r="AS80" i="61"/>
  <c r="CR40" i="61" s="1"/>
  <c r="CQ40" i="61" s="1"/>
  <c r="AT80" i="61"/>
  <c r="AQ81" i="61"/>
  <c r="AV33" i="61"/>
  <c r="BT53" i="61" s="1"/>
  <c r="BS53" i="61" s="1"/>
  <c r="AW33" i="61"/>
  <c r="BW53" i="61" s="1"/>
  <c r="BV53" i="61" s="1"/>
  <c r="AX33" i="61"/>
  <c r="AR16" i="61"/>
  <c r="BM40" i="61" s="1"/>
  <c r="BL40" i="61" s="1"/>
  <c r="AS16" i="61"/>
  <c r="BP40" i="61" s="1"/>
  <c r="BO40" i="61" s="1"/>
  <c r="AT16" i="61"/>
  <c r="AQ17" i="61"/>
  <c r="AZ64" i="61"/>
  <c r="CH64" i="61" s="1"/>
  <c r="CG64" i="61" s="1"/>
  <c r="BA64" i="61"/>
  <c r="CK64" i="61" s="1"/>
  <c r="CJ64" i="61" s="1"/>
  <c r="BB64" i="61"/>
  <c r="AY65" i="61"/>
  <c r="BH16" i="61"/>
  <c r="BM88" i="61" s="1"/>
  <c r="BL88" i="61" s="1"/>
  <c r="BI16" i="61"/>
  <c r="BP88" i="61" s="1"/>
  <c r="BO88" i="61" s="1"/>
  <c r="BJ16" i="61"/>
  <c r="BG17" i="61"/>
  <c r="AR64" i="60"/>
  <c r="CH40" i="60" s="1"/>
  <c r="CG40" i="60" s="1"/>
  <c r="AS64" i="60"/>
  <c r="CK40" i="60" s="1"/>
  <c r="CJ40" i="60" s="1"/>
  <c r="AT64" i="60"/>
  <c r="AQ65" i="60"/>
  <c r="BD32" i="60"/>
  <c r="BT76" i="60" s="1"/>
  <c r="BS76" i="60" s="1"/>
  <c r="BE32" i="60"/>
  <c r="BW76" i="60" s="1"/>
  <c r="BV76" i="60" s="1"/>
  <c r="BF32" i="60"/>
  <c r="BC33" i="60"/>
  <c r="AL32" i="60"/>
  <c r="AJ32" i="60"/>
  <c r="BT16" i="60" s="1"/>
  <c r="BS16" i="60" s="1"/>
  <c r="AK32" i="60"/>
  <c r="BW16" i="60" s="1"/>
  <c r="BV16" i="60" s="1"/>
  <c r="AI33" i="60"/>
  <c r="AN65" i="60"/>
  <c r="CH29" i="60" s="1"/>
  <c r="CG29" i="60" s="1"/>
  <c r="CG30" i="60" s="1"/>
  <c r="CG31" i="60" s="1"/>
  <c r="CG32" i="60" s="1"/>
  <c r="AO65" i="60"/>
  <c r="CK29" i="60" s="1"/>
  <c r="CJ29" i="60" s="1"/>
  <c r="CJ30" i="60" s="1"/>
  <c r="CJ31" i="60" s="1"/>
  <c r="CJ32" i="60" s="1"/>
  <c r="AP65" i="60"/>
  <c r="BH49" i="60"/>
  <c r="CA89" i="60" s="1"/>
  <c r="BZ89" i="60" s="1"/>
  <c r="BI49" i="60"/>
  <c r="CD89" i="60" s="1"/>
  <c r="CC89" i="60" s="1"/>
  <c r="BJ49" i="60"/>
  <c r="AX64" i="60"/>
  <c r="AV64" i="60"/>
  <c r="CH52" i="60" s="1"/>
  <c r="CG52" i="60" s="1"/>
  <c r="AW64" i="60"/>
  <c r="CK52" i="60" s="1"/>
  <c r="CJ52" i="60" s="1"/>
  <c r="AU65" i="60"/>
  <c r="AN81" i="60"/>
  <c r="CO29" i="60" s="1"/>
  <c r="CN29" i="60" s="1"/>
  <c r="AO81" i="60"/>
  <c r="CR29" i="60" s="1"/>
  <c r="CQ29" i="60" s="1"/>
  <c r="AP81" i="60"/>
  <c r="BH65" i="60"/>
  <c r="CH89" i="60" s="1"/>
  <c r="CG89" i="60" s="1"/>
  <c r="BI65" i="60"/>
  <c r="CK89" i="60" s="1"/>
  <c r="CJ89" i="60" s="1"/>
  <c r="BJ65" i="60"/>
  <c r="AP33" i="60"/>
  <c r="AN33" i="60"/>
  <c r="BT29" i="60" s="1"/>
  <c r="BS29" i="60" s="1"/>
  <c r="AO33" i="60"/>
  <c r="BW29" i="60" s="1"/>
  <c r="BV29" i="60" s="1"/>
  <c r="BD64" i="60"/>
  <c r="CH76" i="60" s="1"/>
  <c r="CG76" i="60" s="1"/>
  <c r="BE64" i="60"/>
  <c r="CK76" i="60" s="1"/>
  <c r="CJ76" i="60" s="1"/>
  <c r="BF64" i="60"/>
  <c r="BC65" i="60"/>
  <c r="AO49" i="60"/>
  <c r="CD29" i="60" s="1"/>
  <c r="CC29" i="60" s="1"/>
  <c r="AP49" i="60"/>
  <c r="AN49" i="60"/>
  <c r="CA29" i="60" s="1"/>
  <c r="BZ29" i="60" s="1"/>
  <c r="AR49" i="60"/>
  <c r="CA41" i="60" s="1"/>
  <c r="BZ41" i="60" s="1"/>
  <c r="AS49" i="60"/>
  <c r="CD41" i="60" s="1"/>
  <c r="CC41" i="60" s="1"/>
  <c r="AT49" i="60"/>
  <c r="BJ32" i="60"/>
  <c r="BH32" i="60"/>
  <c r="BT88" i="60" s="1"/>
  <c r="BS88" i="60" s="1"/>
  <c r="BI32" i="60"/>
  <c r="BW88" i="60" s="1"/>
  <c r="BV88" i="60" s="1"/>
  <c r="BG33" i="60"/>
  <c r="AJ48" i="60"/>
  <c r="CA16" i="60" s="1"/>
  <c r="BZ16" i="60" s="1"/>
  <c r="AK48" i="60"/>
  <c r="CD16" i="60" s="1"/>
  <c r="CC16" i="60" s="1"/>
  <c r="AL48" i="60"/>
  <c r="AI49" i="60"/>
  <c r="AJ81" i="60"/>
  <c r="CO17" i="60" s="1"/>
  <c r="CN17" i="60" s="1"/>
  <c r="CN18" i="60" s="1"/>
  <c r="CN19" i="60" s="1"/>
  <c r="CN20" i="60" s="1"/>
  <c r="AK81" i="60"/>
  <c r="CR17" i="60" s="1"/>
  <c r="CQ17" i="60" s="1"/>
  <c r="CQ18" i="60" s="1"/>
  <c r="CQ19" i="60" s="1"/>
  <c r="CQ20" i="60" s="1"/>
  <c r="AL81" i="60"/>
  <c r="AV49" i="60"/>
  <c r="CA53" i="60" s="1"/>
  <c r="BZ53" i="60" s="1"/>
  <c r="AW49" i="60"/>
  <c r="CD53" i="60" s="1"/>
  <c r="CC53" i="60" s="1"/>
  <c r="AX49" i="60"/>
  <c r="BA64" i="60"/>
  <c r="CK64" i="60" s="1"/>
  <c r="CJ64" i="60" s="1"/>
  <c r="BB64" i="60"/>
  <c r="AZ64" i="60"/>
  <c r="CH64" i="60" s="1"/>
  <c r="CG64" i="60" s="1"/>
  <c r="AY65" i="60"/>
  <c r="AR80" i="60"/>
  <c r="CO40" i="60" s="1"/>
  <c r="CN40" i="60" s="1"/>
  <c r="AS80" i="60"/>
  <c r="CR40" i="60" s="1"/>
  <c r="CQ40" i="60" s="1"/>
  <c r="AT80" i="60"/>
  <c r="AQ81" i="60"/>
  <c r="BA49" i="60"/>
  <c r="CD65" i="60" s="1"/>
  <c r="CC65" i="60" s="1"/>
  <c r="BB49" i="60"/>
  <c r="AZ49" i="60"/>
  <c r="CA65" i="60" s="1"/>
  <c r="BZ65" i="60" s="1"/>
  <c r="BH16" i="60"/>
  <c r="BM88" i="60" s="1"/>
  <c r="BL88" i="60" s="1"/>
  <c r="BI16" i="60"/>
  <c r="BP88" i="60" s="1"/>
  <c r="BO88" i="60" s="1"/>
  <c r="BJ16" i="60"/>
  <c r="BG17" i="60"/>
  <c r="AV33" i="60"/>
  <c r="BT53" i="60" s="1"/>
  <c r="BS53" i="60" s="1"/>
  <c r="AW33" i="60"/>
  <c r="BW53" i="60" s="1"/>
  <c r="BV53" i="60" s="1"/>
  <c r="AX33" i="60"/>
  <c r="BB33" i="60"/>
  <c r="AZ33" i="60"/>
  <c r="BT65" i="60" s="1"/>
  <c r="BS65" i="60" s="1"/>
  <c r="BA33" i="60"/>
  <c r="BW65" i="60" s="1"/>
  <c r="BV65" i="60" s="1"/>
  <c r="AJ49" i="59"/>
  <c r="CA17" i="59" s="1"/>
  <c r="BZ17" i="59" s="1"/>
  <c r="BZ18" i="59" s="1"/>
  <c r="BZ19" i="59" s="1"/>
  <c r="BZ20" i="59" s="1"/>
  <c r="BZ21" i="59" s="1"/>
  <c r="BZ22" i="59" s="1"/>
  <c r="AK49" i="59"/>
  <c r="CD17" i="59" s="1"/>
  <c r="CC17" i="59" s="1"/>
  <c r="CC18" i="59" s="1"/>
  <c r="CC19" i="59" s="1"/>
  <c r="CC20" i="59" s="1"/>
  <c r="CC21" i="59" s="1"/>
  <c r="CC22" i="59" s="1"/>
  <c r="AL49" i="59"/>
  <c r="AJ33" i="59"/>
  <c r="BT17" i="59" s="1"/>
  <c r="BS17" i="59" s="1"/>
  <c r="BS18" i="59" s="1"/>
  <c r="BS19" i="59" s="1"/>
  <c r="BS20" i="59" s="1"/>
  <c r="BS21" i="59" s="1"/>
  <c r="AK33" i="59"/>
  <c r="BW17" i="59" s="1"/>
  <c r="BV17" i="59" s="1"/>
  <c r="BV18" i="59" s="1"/>
  <c r="BV19" i="59" s="1"/>
  <c r="BV20" i="59" s="1"/>
  <c r="BV21" i="59" s="1"/>
  <c r="AL33" i="59"/>
  <c r="AV32" i="59"/>
  <c r="BT52" i="59" s="1"/>
  <c r="BS52" i="59" s="1"/>
  <c r="AW32" i="59"/>
  <c r="BW52" i="59" s="1"/>
  <c r="BV52" i="59" s="1"/>
  <c r="AX32" i="59"/>
  <c r="AU33" i="59"/>
  <c r="AN33" i="59"/>
  <c r="BT29" i="59" s="1"/>
  <c r="BS29" i="59" s="1"/>
  <c r="AO33" i="59"/>
  <c r="BW29" i="59" s="1"/>
  <c r="BV29" i="59" s="1"/>
  <c r="AP33" i="59"/>
  <c r="AR81" i="59"/>
  <c r="CO41" i="59" s="1"/>
  <c r="CN41" i="59" s="1"/>
  <c r="AS81" i="59"/>
  <c r="CR41" i="59" s="1"/>
  <c r="CQ41" i="59" s="1"/>
  <c r="AT81" i="59"/>
  <c r="BH33" i="59"/>
  <c r="BT89" i="59" s="1"/>
  <c r="BS89" i="59" s="1"/>
  <c r="BI33" i="59"/>
  <c r="BW89" i="59" s="1"/>
  <c r="BV89" i="59" s="1"/>
  <c r="BJ33" i="59"/>
  <c r="AV65" i="59"/>
  <c r="CH53" i="59" s="1"/>
  <c r="CG53" i="59" s="1"/>
  <c r="AW65" i="59"/>
  <c r="CK53" i="59" s="1"/>
  <c r="CJ53" i="59" s="1"/>
  <c r="AX65" i="59"/>
  <c r="AV16" i="59"/>
  <c r="BM52" i="59" s="1"/>
  <c r="BL52" i="59" s="1"/>
  <c r="AW16" i="59"/>
  <c r="BP52" i="59" s="1"/>
  <c r="BO52" i="59" s="1"/>
  <c r="AX16" i="59"/>
  <c r="AU17" i="59"/>
  <c r="AZ33" i="59"/>
  <c r="BT65" i="59" s="1"/>
  <c r="BS65" i="59" s="1"/>
  <c r="BA33" i="59"/>
  <c r="BW65" i="59" s="1"/>
  <c r="BV65" i="59" s="1"/>
  <c r="BB33" i="59"/>
  <c r="AO65" i="59"/>
  <c r="CK29" i="59" s="1"/>
  <c r="CJ29" i="59" s="1"/>
  <c r="AP65" i="59"/>
  <c r="AN65" i="59"/>
  <c r="CH29" i="59" s="1"/>
  <c r="CG29" i="59" s="1"/>
  <c r="BD48" i="59"/>
  <c r="CA76" i="59" s="1"/>
  <c r="BZ76" i="59" s="1"/>
  <c r="BE48" i="59"/>
  <c r="CD76" i="59" s="1"/>
  <c r="CC76" i="59" s="1"/>
  <c r="BF48" i="59"/>
  <c r="BC49" i="59"/>
  <c r="BE33" i="59"/>
  <c r="BW77" i="59" s="1"/>
  <c r="BV77" i="59" s="1"/>
  <c r="BF33" i="59"/>
  <c r="BD33" i="59"/>
  <c r="BT77" i="59" s="1"/>
  <c r="BS77" i="59" s="1"/>
  <c r="AN48" i="59"/>
  <c r="CA28" i="59" s="1"/>
  <c r="BZ28" i="59" s="1"/>
  <c r="AO48" i="59"/>
  <c r="CD28" i="59" s="1"/>
  <c r="CC28" i="59" s="1"/>
  <c r="AP48" i="59"/>
  <c r="AM49" i="59"/>
  <c r="AZ17" i="59"/>
  <c r="BM65" i="59" s="1"/>
  <c r="BL65" i="59" s="1"/>
  <c r="BA17" i="59"/>
  <c r="BP65" i="59" s="1"/>
  <c r="BO65" i="59" s="1"/>
  <c r="BB17" i="59"/>
  <c r="BD65" i="59"/>
  <c r="CH77" i="59" s="1"/>
  <c r="CG77" i="59" s="1"/>
  <c r="BE65" i="59"/>
  <c r="CK77" i="59" s="1"/>
  <c r="CJ77" i="59" s="1"/>
  <c r="BF65" i="59"/>
  <c r="AO80" i="59"/>
  <c r="CR28" i="59" s="1"/>
  <c r="CQ28" i="59" s="1"/>
  <c r="AP80" i="59"/>
  <c r="AN80" i="59"/>
  <c r="CO28" i="59" s="1"/>
  <c r="CN28" i="59" s="1"/>
  <c r="AM81" i="59"/>
  <c r="BF16" i="59"/>
  <c r="BD16" i="59"/>
  <c r="BM76" i="59" s="1"/>
  <c r="BL76" i="59" s="1"/>
  <c r="BE16" i="59"/>
  <c r="BP76" i="59" s="1"/>
  <c r="BO76" i="59" s="1"/>
  <c r="BC17" i="59"/>
  <c r="AV49" i="59"/>
  <c r="CA53" i="59" s="1"/>
  <c r="BZ53" i="59" s="1"/>
  <c r="AW49" i="59"/>
  <c r="CD53" i="59" s="1"/>
  <c r="CC53" i="59" s="1"/>
  <c r="AX49" i="59"/>
  <c r="AR32" i="59"/>
  <c r="BT40" i="59" s="1"/>
  <c r="BS40" i="59" s="1"/>
  <c r="AS32" i="59"/>
  <c r="BW40" i="59" s="1"/>
  <c r="BV40" i="59" s="1"/>
  <c r="AT32" i="59"/>
  <c r="AQ33" i="59"/>
  <c r="AL64" i="59"/>
  <c r="AJ64" i="59"/>
  <c r="CH16" i="59" s="1"/>
  <c r="CG16" i="59" s="1"/>
  <c r="AK64" i="59"/>
  <c r="CK16" i="59" s="1"/>
  <c r="CJ16" i="59" s="1"/>
  <c r="AI65" i="59"/>
  <c r="BJ64" i="59"/>
  <c r="BH64" i="59"/>
  <c r="CH88" i="59" s="1"/>
  <c r="CG88" i="59" s="1"/>
  <c r="BI64" i="59"/>
  <c r="CK88" i="59" s="1"/>
  <c r="CJ88" i="59" s="1"/>
  <c r="BG65" i="59"/>
  <c r="AJ80" i="59"/>
  <c r="CO16" i="59" s="1"/>
  <c r="CN16" i="59" s="1"/>
  <c r="AK80" i="59"/>
  <c r="CR16" i="59" s="1"/>
  <c r="CQ16" i="59" s="1"/>
  <c r="AL80" i="59"/>
  <c r="AI81" i="59"/>
  <c r="BH48" i="59"/>
  <c r="CA88" i="59" s="1"/>
  <c r="BZ88" i="59" s="1"/>
  <c r="BI48" i="59"/>
  <c r="CD88" i="59" s="1"/>
  <c r="CC88" i="59" s="1"/>
  <c r="BJ48" i="59"/>
  <c r="BG49" i="59"/>
  <c r="AR64" i="59"/>
  <c r="CH40" i="59" s="1"/>
  <c r="CG40" i="59" s="1"/>
  <c r="AS64" i="59"/>
  <c r="CK40" i="59" s="1"/>
  <c r="CJ40" i="59" s="1"/>
  <c r="AT64" i="59"/>
  <c r="AQ65" i="59"/>
  <c r="AR32" i="58"/>
  <c r="BT40" i="58" s="1"/>
  <c r="BS40" i="58" s="1"/>
  <c r="AS32" i="58"/>
  <c r="BW40" i="58" s="1"/>
  <c r="BV40" i="58" s="1"/>
  <c r="AT32" i="58"/>
  <c r="AQ33" i="58"/>
  <c r="BD32" i="58"/>
  <c r="BT76" i="58" s="1"/>
  <c r="BS76" i="58" s="1"/>
  <c r="BE32" i="58"/>
  <c r="BW76" i="58" s="1"/>
  <c r="BV76" i="58" s="1"/>
  <c r="BF32" i="58"/>
  <c r="BC33" i="58"/>
  <c r="AJ65" i="58"/>
  <c r="CH17" i="58" s="1"/>
  <c r="CG17" i="58" s="1"/>
  <c r="CG18" i="58" s="1"/>
  <c r="CG19" i="58" s="1"/>
  <c r="CG20" i="58" s="1"/>
  <c r="CG21" i="58" s="1"/>
  <c r="AK65" i="58"/>
  <c r="CK17" i="58" s="1"/>
  <c r="CJ17" i="58" s="1"/>
  <c r="CJ18" i="58" s="1"/>
  <c r="CJ19" i="58" s="1"/>
  <c r="CJ20" i="58" s="1"/>
  <c r="CJ21" i="58" s="1"/>
  <c r="AL65" i="58"/>
  <c r="AJ32" i="58"/>
  <c r="BT16" i="58" s="1"/>
  <c r="BS16" i="58" s="1"/>
  <c r="AK32" i="58"/>
  <c r="BW16" i="58" s="1"/>
  <c r="BV16" i="58" s="1"/>
  <c r="AL32" i="58"/>
  <c r="AI33" i="58"/>
  <c r="AJ49" i="58"/>
  <c r="CA17" i="58" s="1"/>
  <c r="BZ17" i="58" s="1"/>
  <c r="AK49" i="58"/>
  <c r="CD17" i="58" s="1"/>
  <c r="CC17" i="58" s="1"/>
  <c r="CC18" i="58" s="1"/>
  <c r="CC19" i="58" s="1"/>
  <c r="CC20" i="58" s="1"/>
  <c r="CC21" i="58" s="1"/>
  <c r="CC22" i="58" s="1"/>
  <c r="CC23" i="58" s="1"/>
  <c r="AL49" i="58"/>
  <c r="AN48" i="58"/>
  <c r="CA28" i="58" s="1"/>
  <c r="BZ28" i="58" s="1"/>
  <c r="AO48" i="58"/>
  <c r="CD28" i="58" s="1"/>
  <c r="CC28" i="58" s="1"/>
  <c r="AP48" i="58"/>
  <c r="AM49" i="58"/>
  <c r="AR81" i="58"/>
  <c r="CO41" i="58" s="1"/>
  <c r="CN41" i="58" s="1"/>
  <c r="AS81" i="58"/>
  <c r="CR41" i="58" s="1"/>
  <c r="CQ41" i="58" s="1"/>
  <c r="AT81" i="58"/>
  <c r="AP32" i="58"/>
  <c r="AN32" i="58"/>
  <c r="BT28" i="58" s="1"/>
  <c r="BS28" i="58" s="1"/>
  <c r="AO32" i="58"/>
  <c r="BW28" i="58" s="1"/>
  <c r="BV28" i="58" s="1"/>
  <c r="AM33" i="58"/>
  <c r="BD48" i="58"/>
  <c r="CA76" i="58" s="1"/>
  <c r="BZ76" i="58" s="1"/>
  <c r="BE48" i="58"/>
  <c r="CD76" i="58" s="1"/>
  <c r="CC76" i="58" s="1"/>
  <c r="BF48" i="58"/>
  <c r="BC49" i="58"/>
  <c r="AT49" i="58"/>
  <c r="AR49" i="58"/>
  <c r="CA41" i="58" s="1"/>
  <c r="BZ41" i="58" s="1"/>
  <c r="AS49" i="58"/>
  <c r="CD41" i="58" s="1"/>
  <c r="CC41" i="58" s="1"/>
  <c r="AZ49" i="58"/>
  <c r="CA65" i="58" s="1"/>
  <c r="BZ65" i="58" s="1"/>
  <c r="BA49" i="58"/>
  <c r="CD65" i="58" s="1"/>
  <c r="CC65" i="58" s="1"/>
  <c r="BB49" i="58"/>
  <c r="AV65" i="58"/>
  <c r="CH53" i="58" s="1"/>
  <c r="CG53" i="58" s="1"/>
  <c r="AW65" i="58"/>
  <c r="CK53" i="58" s="1"/>
  <c r="CJ53" i="58" s="1"/>
  <c r="AX65" i="58"/>
  <c r="BH32" i="58"/>
  <c r="BT88" i="58" s="1"/>
  <c r="BS88" i="58" s="1"/>
  <c r="BI32" i="58"/>
  <c r="BW88" i="58" s="1"/>
  <c r="BV88" i="58" s="1"/>
  <c r="BJ32" i="58"/>
  <c r="BG33" i="58"/>
  <c r="BD64" i="58"/>
  <c r="CH76" i="58" s="1"/>
  <c r="CG76" i="58" s="1"/>
  <c r="BE64" i="58"/>
  <c r="CK76" i="58" s="1"/>
  <c r="CJ76" i="58" s="1"/>
  <c r="BF64" i="58"/>
  <c r="BC65" i="58"/>
  <c r="AZ33" i="58"/>
  <c r="BT65" i="58" s="1"/>
  <c r="BS65" i="58" s="1"/>
  <c r="BA33" i="58"/>
  <c r="BW65" i="58" s="1"/>
  <c r="BV65" i="58" s="1"/>
  <c r="BB33" i="58"/>
  <c r="AZ64" i="58"/>
  <c r="CH64" i="58" s="1"/>
  <c r="CG64" i="58" s="1"/>
  <c r="BA64" i="58"/>
  <c r="CK64" i="58" s="1"/>
  <c r="CJ64" i="58" s="1"/>
  <c r="BB64" i="58"/>
  <c r="AY65" i="58"/>
  <c r="BI64" i="58"/>
  <c r="CK88" i="58" s="1"/>
  <c r="CJ88" i="58" s="1"/>
  <c r="BJ64" i="58"/>
  <c r="BH64" i="58"/>
  <c r="CH88" i="58" s="1"/>
  <c r="CG88" i="58" s="1"/>
  <c r="BG65" i="58"/>
  <c r="AR64" i="58"/>
  <c r="CH40" i="58" s="1"/>
  <c r="CG40" i="58" s="1"/>
  <c r="AS64" i="58"/>
  <c r="CK40" i="58" s="1"/>
  <c r="CJ40" i="58" s="1"/>
  <c r="AT64" i="58"/>
  <c r="AQ65" i="58"/>
  <c r="AN81" i="58"/>
  <c r="CO29" i="58" s="1"/>
  <c r="CN29" i="58" s="1"/>
  <c r="CN30" i="58" s="1"/>
  <c r="CN31" i="58" s="1"/>
  <c r="CN32" i="58" s="1"/>
  <c r="AO81" i="58"/>
  <c r="CR29" i="58" s="1"/>
  <c r="CQ29" i="58" s="1"/>
  <c r="CQ30" i="58" s="1"/>
  <c r="CQ31" i="58" s="1"/>
  <c r="CQ32" i="58" s="1"/>
  <c r="AP81" i="58"/>
  <c r="BI32" i="57"/>
  <c r="BW88" i="57" s="1"/>
  <c r="BV88" i="57" s="1"/>
  <c r="BH32" i="57"/>
  <c r="BT88" i="57" s="1"/>
  <c r="BS88" i="57" s="1"/>
  <c r="BJ32" i="57"/>
  <c r="BG33" i="57"/>
  <c r="AO64" i="57"/>
  <c r="CK28" i="57" s="1"/>
  <c r="CJ28" i="57" s="1"/>
  <c r="AP64" i="57"/>
  <c r="AN64" i="57"/>
  <c r="CH28" i="57" s="1"/>
  <c r="CG28" i="57" s="1"/>
  <c r="AM65" i="57"/>
  <c r="AL64" i="57"/>
  <c r="AJ64" i="57"/>
  <c r="CH16" i="57" s="1"/>
  <c r="CG16" i="57" s="1"/>
  <c r="AK64" i="57"/>
  <c r="CK16" i="57" s="1"/>
  <c r="CJ16" i="57" s="1"/>
  <c r="AI65" i="57"/>
  <c r="AR64" i="57"/>
  <c r="CH40" i="57" s="1"/>
  <c r="CG40" i="57" s="1"/>
  <c r="AS64" i="57"/>
  <c r="CK40" i="57" s="1"/>
  <c r="CJ40" i="57" s="1"/>
  <c r="AT64" i="57"/>
  <c r="AQ65" i="57"/>
  <c r="AX64" i="57"/>
  <c r="AV64" i="57"/>
  <c r="CH52" i="57" s="1"/>
  <c r="CG52" i="57" s="1"/>
  <c r="AW64" i="57"/>
  <c r="CK52" i="57" s="1"/>
  <c r="CJ52" i="57" s="1"/>
  <c r="AU65" i="57"/>
  <c r="AW32" i="57"/>
  <c r="BW52" i="57" s="1"/>
  <c r="BV52" i="57" s="1"/>
  <c r="AV32" i="57"/>
  <c r="BT52" i="57" s="1"/>
  <c r="BS52" i="57" s="1"/>
  <c r="AX32" i="57"/>
  <c r="AU33" i="57"/>
  <c r="AR49" i="57"/>
  <c r="CA41" i="57" s="1"/>
  <c r="BZ41" i="57" s="1"/>
  <c r="AS49" i="57"/>
  <c r="CD41" i="57" s="1"/>
  <c r="CC41" i="57" s="1"/>
  <c r="AT49" i="57"/>
  <c r="AK32" i="57"/>
  <c r="BW16" i="57" s="1"/>
  <c r="BV16" i="57" s="1"/>
  <c r="AJ32" i="57"/>
  <c r="BT16" i="57" s="1"/>
  <c r="BS16" i="57" s="1"/>
  <c r="AI33" i="57"/>
  <c r="AL32" i="57"/>
  <c r="AR33" i="57"/>
  <c r="BT41" i="57" s="1"/>
  <c r="BS41" i="57" s="1"/>
  <c r="AS33" i="57"/>
  <c r="BW41" i="57" s="1"/>
  <c r="BV41" i="57" s="1"/>
  <c r="AT33" i="57"/>
  <c r="BH16" i="57"/>
  <c r="BM88" i="57" s="1"/>
  <c r="BL88" i="57" s="1"/>
  <c r="BI16" i="57"/>
  <c r="BP88" i="57" s="1"/>
  <c r="BO88" i="57" s="1"/>
  <c r="BJ16" i="57"/>
  <c r="BG17" i="57"/>
  <c r="BD32" i="57"/>
  <c r="BT76" i="57" s="1"/>
  <c r="BS76" i="57" s="1"/>
  <c r="BF32" i="57"/>
  <c r="BE32" i="57"/>
  <c r="BW76" i="57" s="1"/>
  <c r="BV76" i="57" s="1"/>
  <c r="BC33" i="57"/>
  <c r="AR80" i="57"/>
  <c r="CO40" i="57" s="1"/>
  <c r="CN40" i="57" s="1"/>
  <c r="AS80" i="57"/>
  <c r="CR40" i="57" s="1"/>
  <c r="CQ40" i="57" s="1"/>
  <c r="AT80" i="57"/>
  <c r="AQ81" i="57"/>
  <c r="BD16" i="57"/>
  <c r="BM76" i="57" s="1"/>
  <c r="BL76" i="57" s="1"/>
  <c r="BE16" i="57"/>
  <c r="BP76" i="57" s="1"/>
  <c r="BO76" i="57" s="1"/>
  <c r="BF16" i="57"/>
  <c r="BC17" i="57"/>
  <c r="BD49" i="57"/>
  <c r="CA77" i="57" s="1"/>
  <c r="BZ77" i="57" s="1"/>
  <c r="BE49" i="57"/>
  <c r="CD77" i="57" s="1"/>
  <c r="CC77" i="57" s="1"/>
  <c r="BF49" i="57"/>
  <c r="AV48" i="57"/>
  <c r="CA52" i="57" s="1"/>
  <c r="BZ52" i="57" s="1"/>
  <c r="AW48" i="57"/>
  <c r="CD52" i="57" s="1"/>
  <c r="CC52" i="57" s="1"/>
  <c r="AX48" i="57"/>
  <c r="AU49" i="57"/>
  <c r="BD65" i="57"/>
  <c r="CH77" i="57" s="1"/>
  <c r="CG77" i="57" s="1"/>
  <c r="BE65" i="57"/>
  <c r="CK77" i="57" s="1"/>
  <c r="CJ77" i="57" s="1"/>
  <c r="BF65" i="57"/>
  <c r="AJ49" i="57"/>
  <c r="CA17" i="57" s="1"/>
  <c r="BZ17" i="57" s="1"/>
  <c r="BZ18" i="57" s="1"/>
  <c r="BZ19" i="57" s="1"/>
  <c r="BZ20" i="57" s="1"/>
  <c r="BZ21" i="57" s="1"/>
  <c r="BZ22" i="57" s="1"/>
  <c r="AK49" i="57"/>
  <c r="CD17" i="57" s="1"/>
  <c r="CC17" i="57" s="1"/>
  <c r="CC18" i="57" s="1"/>
  <c r="CC19" i="57" s="1"/>
  <c r="CC20" i="57" s="1"/>
  <c r="CC21" i="57" s="1"/>
  <c r="CC22" i="57" s="1"/>
  <c r="AL49" i="57"/>
  <c r="AZ65" i="57"/>
  <c r="CH65" i="57" s="1"/>
  <c r="CG65" i="57" s="1"/>
  <c r="BA65" i="57"/>
  <c r="CK65" i="57" s="1"/>
  <c r="CJ65" i="57" s="1"/>
  <c r="BB65" i="57"/>
  <c r="BH65" i="57"/>
  <c r="CH89" i="57" s="1"/>
  <c r="CG89" i="57" s="1"/>
  <c r="BI65" i="57"/>
  <c r="CK89" i="57" s="1"/>
  <c r="CJ89" i="57" s="1"/>
  <c r="BJ65" i="57"/>
  <c r="AN81" i="57"/>
  <c r="CO29" i="57" s="1"/>
  <c r="CN29" i="57" s="1"/>
  <c r="AO81" i="57"/>
  <c r="CR29" i="57" s="1"/>
  <c r="CQ29" i="57" s="1"/>
  <c r="AP81" i="57"/>
  <c r="BA33" i="57"/>
  <c r="BW65" i="57" s="1"/>
  <c r="BV65" i="57" s="1"/>
  <c r="AZ33" i="57"/>
  <c r="BT65" i="57" s="1"/>
  <c r="BS65" i="57" s="1"/>
  <c r="BB33" i="57"/>
  <c r="AJ81" i="57"/>
  <c r="CO17" i="57" s="1"/>
  <c r="CN17" i="57" s="1"/>
  <c r="CN18" i="57" s="1"/>
  <c r="CN19" i="57" s="1"/>
  <c r="CN20" i="57" s="1"/>
  <c r="AK81" i="57"/>
  <c r="CR17" i="57" s="1"/>
  <c r="CQ17" i="57" s="1"/>
  <c r="CQ18" i="57" s="1"/>
  <c r="CQ19" i="57" s="1"/>
  <c r="CQ20" i="57" s="1"/>
  <c r="AL81" i="57"/>
  <c r="AN81" i="56"/>
  <c r="CO29" i="56" s="1"/>
  <c r="CN29" i="56" s="1"/>
  <c r="AO81" i="56"/>
  <c r="CR29" i="56" s="1"/>
  <c r="CQ29" i="56" s="1"/>
  <c r="AP81" i="56"/>
  <c r="BD64" i="56"/>
  <c r="CH76" i="56" s="1"/>
  <c r="CG76" i="56" s="1"/>
  <c r="BE64" i="56"/>
  <c r="CK76" i="56" s="1"/>
  <c r="CJ76" i="56" s="1"/>
  <c r="BF64" i="56"/>
  <c r="BC65" i="56"/>
  <c r="AR49" i="56"/>
  <c r="CA41" i="56" s="1"/>
  <c r="BZ41" i="56" s="1"/>
  <c r="AS49" i="56"/>
  <c r="CD41" i="56" s="1"/>
  <c r="CC41" i="56" s="1"/>
  <c r="AT49" i="56"/>
  <c r="AZ16" i="56"/>
  <c r="BM64" i="56" s="1"/>
  <c r="BL64" i="56" s="1"/>
  <c r="BA16" i="56"/>
  <c r="BP64" i="56" s="1"/>
  <c r="BO64" i="56" s="1"/>
  <c r="BB16" i="56"/>
  <c r="AY17" i="56"/>
  <c r="BH17" i="56"/>
  <c r="BM89" i="56" s="1"/>
  <c r="BL89" i="56" s="1"/>
  <c r="BI17" i="56"/>
  <c r="BP89" i="56" s="1"/>
  <c r="BO89" i="56" s="1"/>
  <c r="BJ17" i="56"/>
  <c r="AV33" i="56"/>
  <c r="BT53" i="56" s="1"/>
  <c r="BS53" i="56" s="1"/>
  <c r="AX33" i="56"/>
  <c r="AW33" i="56"/>
  <c r="BW53" i="56" s="1"/>
  <c r="BV53" i="56" s="1"/>
  <c r="AN64" i="56"/>
  <c r="CH28" i="56" s="1"/>
  <c r="CG28" i="56" s="1"/>
  <c r="AO64" i="56"/>
  <c r="CK28" i="56" s="1"/>
  <c r="CJ28" i="56" s="1"/>
  <c r="AP64" i="56"/>
  <c r="AM65" i="56"/>
  <c r="AZ65" i="56"/>
  <c r="CH65" i="56" s="1"/>
  <c r="CG65" i="56" s="1"/>
  <c r="BA65" i="56"/>
  <c r="CK65" i="56" s="1"/>
  <c r="CJ65" i="56" s="1"/>
  <c r="BB65" i="56"/>
  <c r="BJ64" i="56"/>
  <c r="BH64" i="56"/>
  <c r="CH88" i="56" s="1"/>
  <c r="CG88" i="56" s="1"/>
  <c r="BI64" i="56"/>
  <c r="CK88" i="56" s="1"/>
  <c r="CJ88" i="56" s="1"/>
  <c r="BG65" i="56"/>
  <c r="BH48" i="56"/>
  <c r="CA88" i="56" s="1"/>
  <c r="BZ88" i="56" s="1"/>
  <c r="BI48" i="56"/>
  <c r="CD88" i="56" s="1"/>
  <c r="CC88" i="56" s="1"/>
  <c r="BJ48" i="56"/>
  <c r="BG49" i="56"/>
  <c r="AR16" i="56"/>
  <c r="BM40" i="56" s="1"/>
  <c r="BL40" i="56" s="1"/>
  <c r="AS16" i="56"/>
  <c r="BP40" i="56" s="1"/>
  <c r="BO40" i="56" s="1"/>
  <c r="AT16" i="56"/>
  <c r="AQ17" i="56"/>
  <c r="BH33" i="56"/>
  <c r="BT89" i="56" s="1"/>
  <c r="BS89" i="56" s="1"/>
  <c r="BJ33" i="56"/>
  <c r="BI33" i="56"/>
  <c r="BW89" i="56" s="1"/>
  <c r="BV89" i="56" s="1"/>
  <c r="AZ48" i="56"/>
  <c r="CA64" i="56" s="1"/>
  <c r="BZ64" i="56" s="1"/>
  <c r="BA48" i="56"/>
  <c r="CD64" i="56" s="1"/>
  <c r="CC64" i="56" s="1"/>
  <c r="BB48" i="56"/>
  <c r="AY49" i="56"/>
  <c r="AK32" i="56"/>
  <c r="BW16" i="56" s="1"/>
  <c r="BV16" i="56" s="1"/>
  <c r="AL32" i="56"/>
  <c r="AJ32" i="56"/>
  <c r="BT16" i="56" s="1"/>
  <c r="BS16" i="56" s="1"/>
  <c r="AI33" i="56"/>
  <c r="AN32" i="56"/>
  <c r="BT28" i="56" s="1"/>
  <c r="BS28" i="56" s="1"/>
  <c r="AO32" i="56"/>
  <c r="BW28" i="56" s="1"/>
  <c r="BV28" i="56" s="1"/>
  <c r="AP32" i="56"/>
  <c r="AM33" i="56"/>
  <c r="BD33" i="56"/>
  <c r="BT77" i="56" s="1"/>
  <c r="BS77" i="56" s="1"/>
  <c r="BE33" i="56"/>
  <c r="BW77" i="56" s="1"/>
  <c r="BV77" i="56" s="1"/>
  <c r="BF33" i="56"/>
  <c r="AL64" i="56"/>
  <c r="AJ64" i="56"/>
  <c r="CH16" i="56" s="1"/>
  <c r="CG16" i="56" s="1"/>
  <c r="AK64" i="56"/>
  <c r="CK16" i="56" s="1"/>
  <c r="CJ16" i="56" s="1"/>
  <c r="AI65" i="56"/>
  <c r="AR81" i="56"/>
  <c r="CO41" i="56" s="1"/>
  <c r="CN41" i="56" s="1"/>
  <c r="AS81" i="56"/>
  <c r="CR41" i="56" s="1"/>
  <c r="CQ41" i="56" s="1"/>
  <c r="AT81" i="56"/>
  <c r="AV65" i="56"/>
  <c r="CH53" i="56" s="1"/>
  <c r="CG53" i="56" s="1"/>
  <c r="AW65" i="56"/>
  <c r="CK53" i="56" s="1"/>
  <c r="CJ53" i="56" s="1"/>
  <c r="AX65" i="56"/>
  <c r="AR65" i="56"/>
  <c r="CH41" i="56" s="1"/>
  <c r="CG41" i="56" s="1"/>
  <c r="AS65" i="56"/>
  <c r="CK41" i="56" s="1"/>
  <c r="CJ41" i="56" s="1"/>
  <c r="AT65" i="56"/>
  <c r="AR32" i="56"/>
  <c r="BT40" i="56" s="1"/>
  <c r="BS40" i="56" s="1"/>
  <c r="AT32" i="56"/>
  <c r="AS32" i="56"/>
  <c r="BW40" i="56" s="1"/>
  <c r="BV40" i="56" s="1"/>
  <c r="AQ33" i="56"/>
  <c r="AK81" i="56"/>
  <c r="CR17" i="56" s="1"/>
  <c r="CQ17" i="56" s="1"/>
  <c r="CQ18" i="56" s="1"/>
  <c r="CQ19" i="56" s="1"/>
  <c r="CQ20" i="56" s="1"/>
  <c r="CQ21" i="56" s="1"/>
  <c r="AL81" i="56"/>
  <c r="AJ81" i="56"/>
  <c r="CO17" i="56" s="1"/>
  <c r="CN17" i="56" s="1"/>
  <c r="CN18" i="56" s="1"/>
  <c r="CN19" i="56" s="1"/>
  <c r="CN20" i="56" s="1"/>
  <c r="CN21" i="56" s="1"/>
  <c r="AJ49" i="56"/>
  <c r="CA17" i="56" s="1"/>
  <c r="BZ17" i="56" s="1"/>
  <c r="BZ18" i="56" s="1"/>
  <c r="BZ19" i="56" s="1"/>
  <c r="BZ20" i="56" s="1"/>
  <c r="BZ21" i="56" s="1"/>
  <c r="BZ22" i="56" s="1"/>
  <c r="BZ23" i="56" s="1"/>
  <c r="BZ24" i="56" s="1"/>
  <c r="BZ25" i="56" s="1"/>
  <c r="AK49" i="56"/>
  <c r="CD17" i="56" s="1"/>
  <c r="CC17" i="56" s="1"/>
  <c r="CC18" i="56" s="1"/>
  <c r="CC19" i="56" s="1"/>
  <c r="CC20" i="56" s="1"/>
  <c r="CC21" i="56" s="1"/>
  <c r="CC22" i="56" s="1"/>
  <c r="CC23" i="56" s="1"/>
  <c r="CC24" i="56" s="1"/>
  <c r="CC25" i="56" s="1"/>
  <c r="AL49" i="56"/>
  <c r="BD48" i="56"/>
  <c r="CA76" i="56" s="1"/>
  <c r="BZ76" i="56" s="1"/>
  <c r="BE48" i="56"/>
  <c r="CD76" i="56" s="1"/>
  <c r="CC76" i="56" s="1"/>
  <c r="BF48" i="56"/>
  <c r="BC49" i="56"/>
  <c r="BA33" i="56"/>
  <c r="BW65" i="56" s="1"/>
  <c r="BV65" i="56" s="1"/>
  <c r="BB33" i="56"/>
  <c r="AZ33" i="56"/>
  <c r="BT65" i="56" s="1"/>
  <c r="BS65" i="56" s="1"/>
  <c r="AV17" i="56"/>
  <c r="BM53" i="56" s="1"/>
  <c r="BL53" i="56" s="1"/>
  <c r="AW17" i="56"/>
  <c r="BP53" i="56" s="1"/>
  <c r="BO53" i="56" s="1"/>
  <c r="AX17" i="56"/>
  <c r="BD32" i="55"/>
  <c r="BT76" i="55" s="1"/>
  <c r="BS76" i="55" s="1"/>
  <c r="BE32" i="55"/>
  <c r="BW76" i="55" s="1"/>
  <c r="BV76" i="55" s="1"/>
  <c r="BF32" i="55"/>
  <c r="BC33" i="55"/>
  <c r="BD64" i="55"/>
  <c r="CH76" i="55" s="1"/>
  <c r="CG76" i="55" s="1"/>
  <c r="BE64" i="55"/>
  <c r="CK76" i="55" s="1"/>
  <c r="CJ76" i="55" s="1"/>
  <c r="BF64" i="55"/>
  <c r="BC65" i="55"/>
  <c r="AN33" i="55"/>
  <c r="BT29" i="55" s="1"/>
  <c r="BS29" i="55" s="1"/>
  <c r="AO33" i="55"/>
  <c r="BW29" i="55" s="1"/>
  <c r="BV29" i="55" s="1"/>
  <c r="AP33" i="55"/>
  <c r="AJ48" i="55"/>
  <c r="CA16" i="55" s="1"/>
  <c r="BZ16" i="55" s="1"/>
  <c r="AK48" i="55"/>
  <c r="CD16" i="55" s="1"/>
  <c r="CC16" i="55" s="1"/>
  <c r="AL48" i="55"/>
  <c r="AI49" i="55"/>
  <c r="AN81" i="55"/>
  <c r="CO29" i="55" s="1"/>
  <c r="CN29" i="55" s="1"/>
  <c r="AO81" i="55"/>
  <c r="CR29" i="55" s="1"/>
  <c r="CQ29" i="55" s="1"/>
  <c r="AP81" i="55"/>
  <c r="AZ64" i="55"/>
  <c r="CH64" i="55" s="1"/>
  <c r="CG64" i="55" s="1"/>
  <c r="BA64" i="55"/>
  <c r="CK64" i="55" s="1"/>
  <c r="CJ64" i="55" s="1"/>
  <c r="BB64" i="55"/>
  <c r="AY65" i="55"/>
  <c r="AN48" i="55"/>
  <c r="CA28" i="55" s="1"/>
  <c r="BZ28" i="55" s="1"/>
  <c r="AO48" i="55"/>
  <c r="CD28" i="55" s="1"/>
  <c r="CC28" i="55" s="1"/>
  <c r="AP48" i="55"/>
  <c r="AM49" i="55"/>
  <c r="AJ65" i="55"/>
  <c r="CH17" i="55" s="1"/>
  <c r="CG17" i="55" s="1"/>
  <c r="AK65" i="55"/>
  <c r="CK17" i="55" s="1"/>
  <c r="CJ17" i="55" s="1"/>
  <c r="CJ18" i="55" s="1"/>
  <c r="CJ19" i="55" s="1"/>
  <c r="CJ20" i="55" s="1"/>
  <c r="CJ21" i="55" s="1"/>
  <c r="AL65" i="55"/>
  <c r="AJ81" i="55"/>
  <c r="CO17" i="55" s="1"/>
  <c r="CN17" i="55" s="1"/>
  <c r="CN18" i="55" s="1"/>
  <c r="CN19" i="55" s="1"/>
  <c r="CN20" i="55" s="1"/>
  <c r="AK81" i="55"/>
  <c r="CR17" i="55" s="1"/>
  <c r="CQ17" i="55" s="1"/>
  <c r="CQ18" i="55" s="1"/>
  <c r="CQ19" i="55" s="1"/>
  <c r="CQ20" i="55" s="1"/>
  <c r="AL81" i="55"/>
  <c r="AR64" i="55"/>
  <c r="CH40" i="55" s="1"/>
  <c r="CG40" i="55" s="1"/>
  <c r="AS64" i="55"/>
  <c r="CK40" i="55" s="1"/>
  <c r="CJ40" i="55" s="1"/>
  <c r="AT64" i="55"/>
  <c r="AQ65" i="55"/>
  <c r="AV49" i="55"/>
  <c r="CA53" i="55" s="1"/>
  <c r="BZ53" i="55" s="1"/>
  <c r="AW49" i="55"/>
  <c r="CD53" i="55" s="1"/>
  <c r="CC53" i="55" s="1"/>
  <c r="AX49" i="55"/>
  <c r="BH32" i="55"/>
  <c r="BT88" i="55" s="1"/>
  <c r="BS88" i="55" s="1"/>
  <c r="BI32" i="55"/>
  <c r="BW88" i="55" s="1"/>
  <c r="BV88" i="55" s="1"/>
  <c r="BJ32" i="55"/>
  <c r="BG33" i="55"/>
  <c r="BE48" i="55"/>
  <c r="CD76" i="55" s="1"/>
  <c r="CC76" i="55" s="1"/>
  <c r="BF48" i="55"/>
  <c r="BD48" i="55"/>
  <c r="CA76" i="55" s="1"/>
  <c r="BZ76" i="55" s="1"/>
  <c r="BC49" i="55"/>
  <c r="AZ49" i="55"/>
  <c r="CA65" i="55" s="1"/>
  <c r="BZ65" i="55" s="1"/>
  <c r="BA49" i="55"/>
  <c r="CD65" i="55" s="1"/>
  <c r="CC65" i="55" s="1"/>
  <c r="BB49" i="55"/>
  <c r="AJ32" i="55"/>
  <c r="BT16" i="55" s="1"/>
  <c r="BS16" i="55" s="1"/>
  <c r="AK32" i="55"/>
  <c r="BW16" i="55" s="1"/>
  <c r="BV16" i="55" s="1"/>
  <c r="AL32" i="55"/>
  <c r="AI33" i="55"/>
  <c r="AR32" i="55"/>
  <c r="BT40" i="55" s="1"/>
  <c r="BS40" i="55" s="1"/>
  <c r="AS32" i="55"/>
  <c r="BW40" i="55" s="1"/>
  <c r="BV40" i="55" s="1"/>
  <c r="AT32" i="55"/>
  <c r="AQ33" i="55"/>
  <c r="BJ64" i="55"/>
  <c r="BH64" i="55"/>
  <c r="CH88" i="55" s="1"/>
  <c r="CG88" i="55" s="1"/>
  <c r="BI64" i="55"/>
  <c r="CK88" i="55" s="1"/>
  <c r="CJ88" i="55" s="1"/>
  <c r="BG65" i="55"/>
  <c r="AR81" i="55"/>
  <c r="CO41" i="55" s="1"/>
  <c r="CN41" i="55" s="1"/>
  <c r="AS81" i="55"/>
  <c r="CR41" i="55" s="1"/>
  <c r="CQ41" i="55" s="1"/>
  <c r="CS6" i="55" s="1"/>
  <c r="AT81" i="55"/>
  <c r="AX64" i="55"/>
  <c r="AV64" i="55"/>
  <c r="CH52" i="55" s="1"/>
  <c r="CG52" i="55" s="1"/>
  <c r="AW64" i="55"/>
  <c r="CK52" i="55" s="1"/>
  <c r="CJ52" i="55" s="1"/>
  <c r="AU65" i="55"/>
  <c r="AT49" i="55"/>
  <c r="AR49" i="55"/>
  <c r="CA41" i="55" s="1"/>
  <c r="BZ41" i="55" s="1"/>
  <c r="AS49" i="55"/>
  <c r="CD41" i="55" s="1"/>
  <c r="CC41" i="55" s="1"/>
  <c r="AN49" i="54"/>
  <c r="CA29" i="54" s="1"/>
  <c r="BZ29" i="54" s="1"/>
  <c r="AO49" i="54"/>
  <c r="CD29" i="54" s="1"/>
  <c r="CC29" i="54" s="1"/>
  <c r="AP49" i="54"/>
  <c r="BH48" i="54"/>
  <c r="CA88" i="54" s="1"/>
  <c r="BZ88" i="54" s="1"/>
  <c r="BI48" i="54"/>
  <c r="CD88" i="54" s="1"/>
  <c r="CC88" i="54" s="1"/>
  <c r="BJ48" i="54"/>
  <c r="BG49" i="54"/>
  <c r="AN81" i="54"/>
  <c r="CO29" i="54" s="1"/>
  <c r="CN29" i="54" s="1"/>
  <c r="AO81" i="54"/>
  <c r="CR29" i="54" s="1"/>
  <c r="CQ29" i="54" s="1"/>
  <c r="AP81" i="54"/>
  <c r="BI33" i="54"/>
  <c r="BW89" i="54" s="1"/>
  <c r="BV89" i="54" s="1"/>
  <c r="BJ33" i="54"/>
  <c r="BH33" i="54"/>
  <c r="BT89" i="54" s="1"/>
  <c r="BS89" i="54" s="1"/>
  <c r="AL64" i="54"/>
  <c r="AJ64" i="54"/>
  <c r="CH16" i="54" s="1"/>
  <c r="CG16" i="54" s="1"/>
  <c r="AK64" i="54"/>
  <c r="CK16" i="54" s="1"/>
  <c r="CJ16" i="54" s="1"/>
  <c r="AI65" i="54"/>
  <c r="AZ49" i="54"/>
  <c r="CA65" i="54" s="1"/>
  <c r="BZ65" i="54" s="1"/>
  <c r="BA49" i="54"/>
  <c r="CD65" i="54" s="1"/>
  <c r="CC65" i="54" s="1"/>
  <c r="BB49" i="54"/>
  <c r="AZ16" i="54"/>
  <c r="BM64" i="54" s="1"/>
  <c r="BL64" i="54" s="1"/>
  <c r="BA16" i="54"/>
  <c r="BP64" i="54" s="1"/>
  <c r="BO64" i="54" s="1"/>
  <c r="BB16" i="54"/>
  <c r="AY17" i="54"/>
  <c r="BH65" i="54"/>
  <c r="CH89" i="54" s="1"/>
  <c r="CG89" i="54" s="1"/>
  <c r="BI65" i="54"/>
  <c r="CK89" i="54" s="1"/>
  <c r="CJ89" i="54" s="1"/>
  <c r="BJ65" i="54"/>
  <c r="BE32" i="54"/>
  <c r="BW76" i="54" s="1"/>
  <c r="BV76" i="54" s="1"/>
  <c r="BF32" i="54"/>
  <c r="BD32" i="54"/>
  <c r="BT76" i="54" s="1"/>
  <c r="BS76" i="54" s="1"/>
  <c r="BC33" i="54"/>
  <c r="AZ32" i="54"/>
  <c r="BT64" i="54" s="1"/>
  <c r="BS64" i="54" s="1"/>
  <c r="BB32" i="54"/>
  <c r="BA32" i="54"/>
  <c r="BW64" i="54" s="1"/>
  <c r="BV64" i="54" s="1"/>
  <c r="AY33" i="54"/>
  <c r="BD65" i="54"/>
  <c r="CH77" i="54" s="1"/>
  <c r="CG77" i="54" s="1"/>
  <c r="BE65" i="54"/>
  <c r="CK77" i="54" s="1"/>
  <c r="CJ77" i="54" s="1"/>
  <c r="BF65" i="54"/>
  <c r="AR48" i="54"/>
  <c r="CA40" i="54" s="1"/>
  <c r="BZ40" i="54" s="1"/>
  <c r="AS48" i="54"/>
  <c r="CD40" i="54" s="1"/>
  <c r="CC40" i="54" s="1"/>
  <c r="AT48" i="54"/>
  <c r="AQ49" i="54"/>
  <c r="BF17" i="54"/>
  <c r="BE17" i="54"/>
  <c r="BP77" i="54" s="1"/>
  <c r="BO77" i="54" s="1"/>
  <c r="BD17" i="54"/>
  <c r="BM77" i="54" s="1"/>
  <c r="BL77" i="54" s="1"/>
  <c r="AS32" i="54"/>
  <c r="BW40" i="54" s="1"/>
  <c r="BV40" i="54" s="1"/>
  <c r="AT32" i="54"/>
  <c r="AR32" i="54"/>
  <c r="BT40" i="54" s="1"/>
  <c r="BS40" i="54" s="1"/>
  <c r="AQ33" i="54"/>
  <c r="AX64" i="54"/>
  <c r="AV64" i="54"/>
  <c r="CH52" i="54" s="1"/>
  <c r="CG52" i="54" s="1"/>
  <c r="AW64" i="54"/>
  <c r="CK52" i="54" s="1"/>
  <c r="CJ52" i="54" s="1"/>
  <c r="AU65" i="54"/>
  <c r="AJ80" i="54"/>
  <c r="CO16" i="54" s="1"/>
  <c r="CN16" i="54" s="1"/>
  <c r="AK80" i="54"/>
  <c r="CR16" i="54" s="1"/>
  <c r="CQ16" i="54" s="1"/>
  <c r="AL80" i="54"/>
  <c r="AI81" i="54"/>
  <c r="AV32" i="54"/>
  <c r="BT52" i="54" s="1"/>
  <c r="BS52" i="54" s="1"/>
  <c r="AW32" i="54"/>
  <c r="BW52" i="54" s="1"/>
  <c r="BV52" i="54" s="1"/>
  <c r="AX32" i="54"/>
  <c r="AU33" i="54"/>
  <c r="AZ65" i="54"/>
  <c r="CH65" i="54" s="1"/>
  <c r="CG65" i="54" s="1"/>
  <c r="BA65" i="54"/>
  <c r="CK65" i="54" s="1"/>
  <c r="CJ65" i="54" s="1"/>
  <c r="BB65" i="54"/>
  <c r="BH16" i="54"/>
  <c r="BM88" i="54" s="1"/>
  <c r="BL88" i="54" s="1"/>
  <c r="BI16" i="54"/>
  <c r="BP88" i="54" s="1"/>
  <c r="BO88" i="54" s="1"/>
  <c r="BJ16" i="54"/>
  <c r="BG17" i="54"/>
  <c r="AK49" i="54"/>
  <c r="CD17" i="54" s="1"/>
  <c r="CC17" i="54" s="1"/>
  <c r="AL49" i="54"/>
  <c r="AJ49" i="54"/>
  <c r="CA17" i="54" s="1"/>
  <c r="BZ17" i="54" s="1"/>
  <c r="BZ18" i="54" s="1"/>
  <c r="BZ19" i="54" s="1"/>
  <c r="BZ20" i="54" s="1"/>
  <c r="BZ21" i="54" s="1"/>
  <c r="BZ22" i="54" s="1"/>
  <c r="BZ23" i="54" s="1"/>
  <c r="BZ24" i="54" s="1"/>
  <c r="AR80" i="54"/>
  <c r="CO40" i="54" s="1"/>
  <c r="CN40" i="54" s="1"/>
  <c r="AS80" i="54"/>
  <c r="CR40" i="54" s="1"/>
  <c r="CQ40" i="54" s="1"/>
  <c r="AT80" i="54"/>
  <c r="AQ81" i="54"/>
  <c r="AN65" i="54"/>
  <c r="CH29" i="54" s="1"/>
  <c r="CG29" i="54" s="1"/>
  <c r="AO65" i="54"/>
  <c r="CK29" i="54" s="1"/>
  <c r="CJ29" i="54" s="1"/>
  <c r="AP65" i="54"/>
  <c r="AR64" i="54"/>
  <c r="CH40" i="54" s="1"/>
  <c r="CG40" i="54" s="1"/>
  <c r="AS64" i="54"/>
  <c r="CK40" i="54" s="1"/>
  <c r="CJ40" i="54" s="1"/>
  <c r="AT64" i="54"/>
  <c r="AQ65" i="54"/>
  <c r="BV30" i="53"/>
  <c r="BV31" i="53" s="1"/>
  <c r="BV32" i="53" s="1"/>
  <c r="BV33" i="53" s="1"/>
  <c r="BD65" i="53"/>
  <c r="CH77" i="53" s="1"/>
  <c r="CG77" i="53" s="1"/>
  <c r="BE65" i="53"/>
  <c r="CK77" i="53" s="1"/>
  <c r="CJ77" i="53" s="1"/>
  <c r="BF65" i="53"/>
  <c r="AO80" i="53"/>
  <c r="CR28" i="53" s="1"/>
  <c r="CQ28" i="53" s="1"/>
  <c r="AP80" i="53"/>
  <c r="AN80" i="53"/>
  <c r="CO28" i="53" s="1"/>
  <c r="CN28" i="53" s="1"/>
  <c r="AM81" i="53"/>
  <c r="AN65" i="53"/>
  <c r="CH29" i="53" s="1"/>
  <c r="CG29" i="53" s="1"/>
  <c r="AO65" i="53"/>
  <c r="CK29" i="53" s="1"/>
  <c r="CJ29" i="53" s="1"/>
  <c r="AP65" i="53"/>
  <c r="AZ33" i="53"/>
  <c r="BT65" i="53" s="1"/>
  <c r="BS65" i="53" s="1"/>
  <c r="BA33" i="53"/>
  <c r="BW65" i="53" s="1"/>
  <c r="BV65" i="53" s="1"/>
  <c r="BB33" i="53"/>
  <c r="BD16" i="53"/>
  <c r="BM76" i="53" s="1"/>
  <c r="BL76" i="53" s="1"/>
  <c r="BE16" i="53"/>
  <c r="BP76" i="53" s="1"/>
  <c r="BO76" i="53" s="1"/>
  <c r="BF16" i="53"/>
  <c r="BC17" i="53"/>
  <c r="AR32" i="53"/>
  <c r="BT40" i="53" s="1"/>
  <c r="BS40" i="53" s="1"/>
  <c r="AS32" i="53"/>
  <c r="BW40" i="53" s="1"/>
  <c r="BV40" i="53" s="1"/>
  <c r="AT32" i="53"/>
  <c r="AQ33" i="53"/>
  <c r="AR80" i="53"/>
  <c r="CO40" i="53" s="1"/>
  <c r="CN40" i="53" s="1"/>
  <c r="AS80" i="53"/>
  <c r="CR40" i="53" s="1"/>
  <c r="CQ40" i="53" s="1"/>
  <c r="AT80" i="53"/>
  <c r="AQ81" i="53"/>
  <c r="AJ49" i="53"/>
  <c r="CA17" i="53" s="1"/>
  <c r="BZ17" i="53" s="1"/>
  <c r="AK49" i="53"/>
  <c r="CD17" i="53" s="1"/>
  <c r="CC17" i="53" s="1"/>
  <c r="CC18" i="53" s="1"/>
  <c r="CC19" i="53" s="1"/>
  <c r="CC20" i="53" s="1"/>
  <c r="CC21" i="53" s="1"/>
  <c r="CC22" i="53" s="1"/>
  <c r="CC23" i="53" s="1"/>
  <c r="CC24" i="53" s="1"/>
  <c r="AL49" i="53"/>
  <c r="BD32" i="53"/>
  <c r="BT76" i="53" s="1"/>
  <c r="BS76" i="53" s="1"/>
  <c r="BE32" i="53"/>
  <c r="BW76" i="53" s="1"/>
  <c r="BV76" i="53" s="1"/>
  <c r="BF32" i="53"/>
  <c r="BC33" i="53"/>
  <c r="BH48" i="53"/>
  <c r="CA88" i="53" s="1"/>
  <c r="BZ88" i="53" s="1"/>
  <c r="BI48" i="53"/>
  <c r="CD88" i="53" s="1"/>
  <c r="CC88" i="53" s="1"/>
  <c r="BJ48" i="53"/>
  <c r="BG49" i="53"/>
  <c r="BH65" i="53"/>
  <c r="CH89" i="53" s="1"/>
  <c r="CG89" i="53" s="1"/>
  <c r="BI65" i="53"/>
  <c r="CK89" i="53" s="1"/>
  <c r="CJ89" i="53" s="1"/>
  <c r="BJ65" i="53"/>
  <c r="AZ17" i="53"/>
  <c r="BM65" i="53" s="1"/>
  <c r="BL65" i="53" s="1"/>
  <c r="BA17" i="53"/>
  <c r="BP65" i="53" s="1"/>
  <c r="BO65" i="53" s="1"/>
  <c r="BB17" i="53"/>
  <c r="AL64" i="53"/>
  <c r="AK64" i="53"/>
  <c r="CK16" i="53" s="1"/>
  <c r="CJ16" i="53" s="1"/>
  <c r="AJ64" i="53"/>
  <c r="CH16" i="53" s="1"/>
  <c r="CG16" i="53" s="1"/>
  <c r="AI65" i="53"/>
  <c r="AR48" i="53"/>
  <c r="CA40" i="53" s="1"/>
  <c r="BZ40" i="53" s="1"/>
  <c r="AS48" i="53"/>
  <c r="CD40" i="53" s="1"/>
  <c r="CC40" i="53" s="1"/>
  <c r="AT48" i="53"/>
  <c r="AQ49" i="53"/>
  <c r="AR64" i="53"/>
  <c r="CH40" i="53" s="1"/>
  <c r="CG40" i="53" s="1"/>
  <c r="AS64" i="53"/>
  <c r="CK40" i="53" s="1"/>
  <c r="CJ40" i="53" s="1"/>
  <c r="AT64" i="53"/>
  <c r="AQ65" i="53"/>
  <c r="AN49" i="53"/>
  <c r="CA29" i="53" s="1"/>
  <c r="BZ29" i="53" s="1"/>
  <c r="AO49" i="53"/>
  <c r="CD29" i="53" s="1"/>
  <c r="CC29" i="53" s="1"/>
  <c r="AP49" i="53"/>
  <c r="AZ65" i="53"/>
  <c r="CH65" i="53" s="1"/>
  <c r="CG65" i="53" s="1"/>
  <c r="BA65" i="53"/>
  <c r="CK65" i="53" s="1"/>
  <c r="CJ65" i="53" s="1"/>
  <c r="BB65" i="53"/>
  <c r="BH33" i="53"/>
  <c r="BT89" i="53" s="1"/>
  <c r="BS89" i="53" s="1"/>
  <c r="BI33" i="53"/>
  <c r="BW89" i="53" s="1"/>
  <c r="BV89" i="53" s="1"/>
  <c r="BJ33" i="53"/>
  <c r="BH16" i="53"/>
  <c r="BM88" i="53" s="1"/>
  <c r="BL88" i="53" s="1"/>
  <c r="BI16" i="53"/>
  <c r="BP88" i="53" s="1"/>
  <c r="BO88" i="53" s="1"/>
  <c r="BJ16" i="53"/>
  <c r="BG17" i="53"/>
  <c r="AX64" i="53"/>
  <c r="AW64" i="53"/>
  <c r="CK52" i="53" s="1"/>
  <c r="CJ52" i="53" s="1"/>
  <c r="AV64" i="53"/>
  <c r="CH52" i="53" s="1"/>
  <c r="CG52" i="53" s="1"/>
  <c r="AU65" i="53"/>
  <c r="AJ80" i="53"/>
  <c r="CO16" i="53" s="1"/>
  <c r="CN16" i="53" s="1"/>
  <c r="AK80" i="53"/>
  <c r="CR16" i="53" s="1"/>
  <c r="CQ16" i="53" s="1"/>
  <c r="AL80" i="53"/>
  <c r="AI81" i="53"/>
  <c r="AV32" i="53"/>
  <c r="BT52" i="53" s="1"/>
  <c r="BS52" i="53" s="1"/>
  <c r="AW32" i="53"/>
  <c r="BW52" i="53" s="1"/>
  <c r="BV52" i="53" s="1"/>
  <c r="AX32" i="53"/>
  <c r="AU33" i="53"/>
  <c r="Y80" i="19"/>
  <c r="R81" i="19" s="1"/>
  <c r="S81" i="19" s="1"/>
  <c r="V81" i="19" s="1"/>
  <c r="M90" i="19"/>
  <c r="J90" i="19"/>
  <c r="D91" i="19" s="1"/>
  <c r="F91" i="19" s="1"/>
  <c r="BC31" i="36"/>
  <c r="H31" i="36" s="1"/>
  <c r="T31" i="36" s="1"/>
  <c r="BL42" i="62" l="1"/>
  <c r="BL43" i="62" s="1"/>
  <c r="CI6" i="54"/>
  <c r="BO30" i="62"/>
  <c r="BO31" i="62" s="1"/>
  <c r="CP6" i="55"/>
  <c r="CT6" i="55" s="1"/>
  <c r="DH86" i="55" s="1"/>
  <c r="BL54" i="62"/>
  <c r="BL55" i="62" s="1"/>
  <c r="BL56" i="62" s="1"/>
  <c r="BL57" i="62" s="1"/>
  <c r="BL58" i="62" s="1"/>
  <c r="BL59" i="62" s="1"/>
  <c r="BL42" i="54"/>
  <c r="BL43" i="54" s="1"/>
  <c r="BL44" i="54" s="1"/>
  <c r="BO54" i="54"/>
  <c r="BO55" i="54" s="1"/>
  <c r="BO56" i="54" s="1"/>
  <c r="BO57" i="54" s="1"/>
  <c r="BO58" i="54" s="1"/>
  <c r="BL54" i="57"/>
  <c r="BL55" i="57" s="1"/>
  <c r="BL56" i="57" s="1"/>
  <c r="BO54" i="53"/>
  <c r="BO55" i="53" s="1"/>
  <c r="BO56" i="53" s="1"/>
  <c r="BL66" i="53"/>
  <c r="BL67" i="53" s="1"/>
  <c r="BL68" i="53" s="1"/>
  <c r="BO54" i="57"/>
  <c r="BO55" i="57" s="1"/>
  <c r="BO56" i="57" s="1"/>
  <c r="BL42" i="60"/>
  <c r="BL43" i="60" s="1"/>
  <c r="BO42" i="60"/>
  <c r="BO43" i="60" s="1"/>
  <c r="BL42" i="63"/>
  <c r="BO42" i="63"/>
  <c r="BO43" i="63" s="1"/>
  <c r="CB6" i="57"/>
  <c r="CE6" i="57"/>
  <c r="BL66" i="55"/>
  <c r="BL67" i="55" s="1"/>
  <c r="BL68" i="55" s="1"/>
  <c r="BL69" i="55" s="1"/>
  <c r="CN30" i="60"/>
  <c r="CN31" i="60" s="1"/>
  <c r="CC21" i="61"/>
  <c r="CC22" i="61" s="1"/>
  <c r="CC23" i="61" s="1"/>
  <c r="BZ21" i="61"/>
  <c r="BZ22" i="61" s="1"/>
  <c r="BZ23" i="61" s="1"/>
  <c r="CL6" i="63"/>
  <c r="BL66" i="57"/>
  <c r="BL67" i="57" s="1"/>
  <c r="BL68" i="57" s="1"/>
  <c r="BO66" i="57"/>
  <c r="BO67" i="57" s="1"/>
  <c r="BO68" i="57" s="1"/>
  <c r="CI6" i="63"/>
  <c r="CQ30" i="60"/>
  <c r="CQ31" i="60" s="1"/>
  <c r="BO66" i="55"/>
  <c r="CC30" i="53"/>
  <c r="CC31" i="53" s="1"/>
  <c r="CC32" i="53" s="1"/>
  <c r="CC33" i="53" s="1"/>
  <c r="CC34" i="53" s="1"/>
  <c r="CC35" i="53" s="1"/>
  <c r="BL54" i="58"/>
  <c r="BL55" i="58" s="1"/>
  <c r="BL56" i="58" s="1"/>
  <c r="BO54" i="58"/>
  <c r="BO55" i="58" s="1"/>
  <c r="BO56" i="58" s="1"/>
  <c r="CP7" i="58"/>
  <c r="CT7" i="58" s="1"/>
  <c r="DH87" i="58" s="1"/>
  <c r="CP6" i="58"/>
  <c r="BU7" i="53"/>
  <c r="BU8" i="53"/>
  <c r="BX7" i="53"/>
  <c r="BX8" i="53"/>
  <c r="BU7" i="54"/>
  <c r="CS7" i="58"/>
  <c r="CS6" i="58"/>
  <c r="BZ30" i="54"/>
  <c r="BZ31" i="54" s="1"/>
  <c r="BZ32" i="54" s="1"/>
  <c r="BZ33" i="54" s="1"/>
  <c r="BZ34" i="54" s="1"/>
  <c r="BZ35" i="54" s="1"/>
  <c r="BU6" i="62"/>
  <c r="BU7" i="62"/>
  <c r="BX6" i="62"/>
  <c r="BX7" i="62"/>
  <c r="CC30" i="63"/>
  <c r="CC31" i="63" s="1"/>
  <c r="CE6" i="63"/>
  <c r="CB6" i="63"/>
  <c r="BH33" i="63"/>
  <c r="BT89" i="63" s="1"/>
  <c r="BS89" i="63" s="1"/>
  <c r="BI33" i="63"/>
  <c r="BW89" i="63" s="1"/>
  <c r="BV89" i="63" s="1"/>
  <c r="BJ33" i="63"/>
  <c r="AZ49" i="63"/>
  <c r="CA65" i="63" s="1"/>
  <c r="BZ65" i="63" s="1"/>
  <c r="BA49" i="63"/>
  <c r="CD65" i="63" s="1"/>
  <c r="CC65" i="63" s="1"/>
  <c r="BB49" i="63"/>
  <c r="AR81" i="63"/>
  <c r="CO41" i="63" s="1"/>
  <c r="CN41" i="63" s="1"/>
  <c r="AS81" i="63"/>
  <c r="CR41" i="63" s="1"/>
  <c r="CQ41" i="63" s="1"/>
  <c r="AT81" i="63"/>
  <c r="AR65" i="63"/>
  <c r="CH41" i="63" s="1"/>
  <c r="CG41" i="63" s="1"/>
  <c r="AS65" i="63"/>
  <c r="CK41" i="63" s="1"/>
  <c r="CJ41" i="63" s="1"/>
  <c r="AT65" i="63"/>
  <c r="BD65" i="63"/>
  <c r="CH77" i="63" s="1"/>
  <c r="CG77" i="63" s="1"/>
  <c r="BE65" i="63"/>
  <c r="CK77" i="63" s="1"/>
  <c r="CJ77" i="63" s="1"/>
  <c r="BF65" i="63"/>
  <c r="BZ30" i="63"/>
  <c r="BZ31" i="63" s="1"/>
  <c r="BZ32" i="63" s="1"/>
  <c r="BZ33" i="63" s="1"/>
  <c r="BZ34" i="63" s="1"/>
  <c r="BE33" i="63"/>
  <c r="BW77" i="63" s="1"/>
  <c r="BV77" i="63" s="1"/>
  <c r="BF33" i="63"/>
  <c r="BD33" i="63"/>
  <c r="BT77" i="63" s="1"/>
  <c r="BS77" i="63" s="1"/>
  <c r="AN33" i="63"/>
  <c r="BT29" i="63" s="1"/>
  <c r="BS29" i="63" s="1"/>
  <c r="AO33" i="63"/>
  <c r="BW29" i="63" s="1"/>
  <c r="BV29" i="63" s="1"/>
  <c r="AP33" i="63"/>
  <c r="CB7" i="63"/>
  <c r="BH17" i="63"/>
  <c r="BM89" i="63" s="1"/>
  <c r="BL89" i="63" s="1"/>
  <c r="BI17" i="63"/>
  <c r="BP89" i="63" s="1"/>
  <c r="BO89" i="63" s="1"/>
  <c r="BJ17" i="63"/>
  <c r="AZ65" i="63"/>
  <c r="CH65" i="63" s="1"/>
  <c r="CG65" i="63" s="1"/>
  <c r="BA65" i="63"/>
  <c r="CK65" i="63" s="1"/>
  <c r="CJ65" i="63" s="1"/>
  <c r="BB65" i="63"/>
  <c r="AN65" i="63"/>
  <c r="CH29" i="63" s="1"/>
  <c r="CG29" i="63" s="1"/>
  <c r="CG30" i="63" s="1"/>
  <c r="CG31" i="63" s="1"/>
  <c r="CG32" i="63" s="1"/>
  <c r="AO65" i="63"/>
  <c r="CK29" i="63" s="1"/>
  <c r="CJ29" i="63" s="1"/>
  <c r="CJ30" i="63" s="1"/>
  <c r="CJ31" i="63" s="1"/>
  <c r="CJ32" i="63" s="1"/>
  <c r="AP65" i="63"/>
  <c r="AZ33" i="63"/>
  <c r="BT65" i="63" s="1"/>
  <c r="BS65" i="63" s="1"/>
  <c r="BA33" i="63"/>
  <c r="BW65" i="63" s="1"/>
  <c r="BV65" i="63" s="1"/>
  <c r="BB33" i="63"/>
  <c r="AJ33" i="63"/>
  <c r="BT17" i="63" s="1"/>
  <c r="BS17" i="63" s="1"/>
  <c r="BS18" i="63" s="1"/>
  <c r="BS19" i="63" s="1"/>
  <c r="BS20" i="63" s="1"/>
  <c r="BS21" i="63" s="1"/>
  <c r="AK33" i="63"/>
  <c r="BW17" i="63" s="1"/>
  <c r="BV17" i="63" s="1"/>
  <c r="AL33" i="63"/>
  <c r="BZ30" i="62"/>
  <c r="BZ31" i="62" s="1"/>
  <c r="BZ32" i="62" s="1"/>
  <c r="BZ33" i="62" s="1"/>
  <c r="BZ34" i="62" s="1"/>
  <c r="AR65" i="62"/>
  <c r="CH41" i="62" s="1"/>
  <c r="CG41" i="62" s="1"/>
  <c r="AS65" i="62"/>
  <c r="CK41" i="62" s="1"/>
  <c r="CJ41" i="62" s="1"/>
  <c r="AT65" i="62"/>
  <c r="AR33" i="62"/>
  <c r="BT41" i="62" s="1"/>
  <c r="BS41" i="62" s="1"/>
  <c r="BS42" i="62" s="1"/>
  <c r="BS43" i="62" s="1"/>
  <c r="BS44" i="62" s="1"/>
  <c r="AS33" i="62"/>
  <c r="BW41" i="62" s="1"/>
  <c r="BV41" i="62" s="1"/>
  <c r="BV42" i="62" s="1"/>
  <c r="BV43" i="62" s="1"/>
  <c r="BV44" i="62" s="1"/>
  <c r="AT33" i="62"/>
  <c r="AV33" i="62"/>
  <c r="BT53" i="62" s="1"/>
  <c r="BS53" i="62" s="1"/>
  <c r="AW33" i="62"/>
  <c r="BW53" i="62" s="1"/>
  <c r="BV53" i="62" s="1"/>
  <c r="AX33" i="62"/>
  <c r="AV65" i="62"/>
  <c r="CH53" i="62" s="1"/>
  <c r="CG53" i="62" s="1"/>
  <c r="AW65" i="62"/>
  <c r="CK53" i="62" s="1"/>
  <c r="CJ53" i="62" s="1"/>
  <c r="AX65" i="62"/>
  <c r="AJ81" i="62"/>
  <c r="CO17" i="62" s="1"/>
  <c r="CN17" i="62" s="1"/>
  <c r="CN18" i="62" s="1"/>
  <c r="CN19" i="62" s="1"/>
  <c r="CN20" i="62" s="1"/>
  <c r="AK81" i="62"/>
  <c r="CR17" i="62" s="1"/>
  <c r="CQ17" i="62" s="1"/>
  <c r="CQ18" i="62" s="1"/>
  <c r="AL81" i="62"/>
  <c r="AN65" i="62"/>
  <c r="CH29" i="62" s="1"/>
  <c r="CG29" i="62" s="1"/>
  <c r="AO65" i="62"/>
  <c r="CK29" i="62" s="1"/>
  <c r="CJ29" i="62" s="1"/>
  <c r="AP65" i="62"/>
  <c r="AR49" i="62"/>
  <c r="CA41" i="62" s="1"/>
  <c r="BZ41" i="62" s="1"/>
  <c r="AS49" i="62"/>
  <c r="CD41" i="62" s="1"/>
  <c r="CC41" i="62" s="1"/>
  <c r="AT49" i="62"/>
  <c r="BH49" i="62"/>
  <c r="CA89" i="62" s="1"/>
  <c r="BZ89" i="62" s="1"/>
  <c r="CB6" i="62" s="1"/>
  <c r="BI49" i="62"/>
  <c r="CD89" i="62" s="1"/>
  <c r="CC89" i="62" s="1"/>
  <c r="BJ49" i="62"/>
  <c r="CC18" i="62"/>
  <c r="AJ65" i="62"/>
  <c r="CH17" i="62" s="1"/>
  <c r="CG17" i="62" s="1"/>
  <c r="CG18" i="62" s="1"/>
  <c r="CG19" i="62" s="1"/>
  <c r="AK65" i="62"/>
  <c r="CK17" i="62" s="1"/>
  <c r="CJ17" i="62" s="1"/>
  <c r="CJ18" i="62" s="1"/>
  <c r="CJ19" i="62" s="1"/>
  <c r="AL65" i="62"/>
  <c r="BD33" i="62"/>
  <c r="BT77" i="62" s="1"/>
  <c r="BS77" i="62" s="1"/>
  <c r="BE33" i="62"/>
  <c r="BW77" i="62" s="1"/>
  <c r="BV77" i="62" s="1"/>
  <c r="BF33" i="62"/>
  <c r="BD17" i="62"/>
  <c r="BM77" i="62" s="1"/>
  <c r="BL77" i="62" s="1"/>
  <c r="BE17" i="62"/>
  <c r="BP77" i="62" s="1"/>
  <c r="BO77" i="62" s="1"/>
  <c r="BF17" i="62"/>
  <c r="AR81" i="62"/>
  <c r="CO41" i="62" s="1"/>
  <c r="CN41" i="62" s="1"/>
  <c r="AS81" i="62"/>
  <c r="CR41" i="62" s="1"/>
  <c r="CQ41" i="62" s="1"/>
  <c r="AT81" i="62"/>
  <c r="BH17" i="62"/>
  <c r="BM89" i="62" s="1"/>
  <c r="BL89" i="62" s="1"/>
  <c r="BI17" i="62"/>
  <c r="BP89" i="62" s="1"/>
  <c r="BO89" i="62" s="1"/>
  <c r="BJ17" i="62"/>
  <c r="BH17" i="61"/>
  <c r="BM89" i="61" s="1"/>
  <c r="BL89" i="61" s="1"/>
  <c r="BI17" i="61"/>
  <c r="BP89" i="61" s="1"/>
  <c r="BO89" i="61" s="1"/>
  <c r="BJ17" i="61"/>
  <c r="BH65" i="61"/>
  <c r="CH89" i="61" s="1"/>
  <c r="CG89" i="61" s="1"/>
  <c r="BI65" i="61"/>
  <c r="CK89" i="61" s="1"/>
  <c r="CJ89" i="61" s="1"/>
  <c r="BJ65" i="61"/>
  <c r="AJ33" i="61"/>
  <c r="BT17" i="61" s="1"/>
  <c r="BS17" i="61" s="1"/>
  <c r="BS18" i="61" s="1"/>
  <c r="BS19" i="61" s="1"/>
  <c r="BS20" i="61" s="1"/>
  <c r="BS21" i="61" s="1"/>
  <c r="AK33" i="61"/>
  <c r="BW17" i="61" s="1"/>
  <c r="BV17" i="61" s="1"/>
  <c r="BV18" i="61" s="1"/>
  <c r="BV19" i="61" s="1"/>
  <c r="BV20" i="61" s="1"/>
  <c r="BV21" i="61" s="1"/>
  <c r="AL33" i="61"/>
  <c r="AR17" i="61"/>
  <c r="BM41" i="61" s="1"/>
  <c r="BL41" i="61" s="1"/>
  <c r="AS17" i="61"/>
  <c r="BP41" i="61" s="1"/>
  <c r="BO41" i="61" s="1"/>
  <c r="AT17" i="61"/>
  <c r="BH33" i="61"/>
  <c r="BT89" i="61" s="1"/>
  <c r="BS89" i="61" s="1"/>
  <c r="BI33" i="61"/>
  <c r="BW89" i="61" s="1"/>
  <c r="BV89" i="61" s="1"/>
  <c r="BJ33" i="61"/>
  <c r="BD49" i="61"/>
  <c r="CA77" i="61" s="1"/>
  <c r="BZ77" i="61" s="1"/>
  <c r="BE49" i="61"/>
  <c r="CD77" i="61" s="1"/>
  <c r="CC77" i="61" s="1"/>
  <c r="BF49" i="61"/>
  <c r="BD65" i="61"/>
  <c r="CH77" i="61" s="1"/>
  <c r="CG77" i="61" s="1"/>
  <c r="BE65" i="61"/>
  <c r="CK77" i="61" s="1"/>
  <c r="CJ77" i="61" s="1"/>
  <c r="BF65" i="61"/>
  <c r="AZ49" i="61"/>
  <c r="CA65" i="61" s="1"/>
  <c r="BZ65" i="61" s="1"/>
  <c r="BA49" i="61"/>
  <c r="CD65" i="61" s="1"/>
  <c r="CC65" i="61" s="1"/>
  <c r="BB49" i="61"/>
  <c r="AZ65" i="61"/>
  <c r="CH65" i="61" s="1"/>
  <c r="CG65" i="61" s="1"/>
  <c r="BA65" i="61"/>
  <c r="CK65" i="61" s="1"/>
  <c r="CJ65" i="61" s="1"/>
  <c r="BB65" i="61"/>
  <c r="AR81" i="61"/>
  <c r="CO41" i="61" s="1"/>
  <c r="CN41" i="61" s="1"/>
  <c r="AS81" i="61"/>
  <c r="CR41" i="61" s="1"/>
  <c r="CQ41" i="61" s="1"/>
  <c r="AT81" i="61"/>
  <c r="AN33" i="61"/>
  <c r="BT29" i="61" s="1"/>
  <c r="BS29" i="61" s="1"/>
  <c r="BS30" i="61" s="1"/>
  <c r="BS31" i="61" s="1"/>
  <c r="BS32" i="61" s="1"/>
  <c r="AO33" i="61"/>
  <c r="BW29" i="61" s="1"/>
  <c r="BV29" i="61" s="1"/>
  <c r="BV30" i="61" s="1"/>
  <c r="BV31" i="61" s="1"/>
  <c r="BV32" i="61" s="1"/>
  <c r="AP33" i="61"/>
  <c r="BH49" i="61"/>
  <c r="CA89" i="61" s="1"/>
  <c r="BZ89" i="61" s="1"/>
  <c r="BI49" i="61"/>
  <c r="CD89" i="61" s="1"/>
  <c r="CC89" i="61" s="1"/>
  <c r="BJ49" i="61"/>
  <c r="AO17" i="61"/>
  <c r="BP29" i="61" s="1"/>
  <c r="BO29" i="61" s="1"/>
  <c r="BO30" i="61" s="1"/>
  <c r="BO31" i="61" s="1"/>
  <c r="BO32" i="61" s="1"/>
  <c r="BO33" i="61" s="1"/>
  <c r="AP17" i="61"/>
  <c r="AN17" i="61"/>
  <c r="BM29" i="61" s="1"/>
  <c r="BL29" i="61" s="1"/>
  <c r="BL30" i="61" s="1"/>
  <c r="BL31" i="61" s="1"/>
  <c r="BL32" i="61" s="1"/>
  <c r="BL33" i="61" s="1"/>
  <c r="AJ65" i="61"/>
  <c r="CH17" i="61" s="1"/>
  <c r="CG17" i="61" s="1"/>
  <c r="CG18" i="61" s="1"/>
  <c r="CG19" i="61" s="1"/>
  <c r="CG20" i="61" s="1"/>
  <c r="AK65" i="61"/>
  <c r="CK17" i="61" s="1"/>
  <c r="CJ17" i="61" s="1"/>
  <c r="CJ18" i="61" s="1"/>
  <c r="CJ19" i="61" s="1"/>
  <c r="CJ20" i="61" s="1"/>
  <c r="AL65" i="61"/>
  <c r="AR33" i="61"/>
  <c r="BT41" i="61" s="1"/>
  <c r="BS41" i="61" s="1"/>
  <c r="AS33" i="61"/>
  <c r="BW41" i="61" s="1"/>
  <c r="BV41" i="61" s="1"/>
  <c r="AT33" i="61"/>
  <c r="BH33" i="60"/>
  <c r="BT89" i="60" s="1"/>
  <c r="BS89" i="60" s="1"/>
  <c r="BI33" i="60"/>
  <c r="BW89" i="60" s="1"/>
  <c r="BV89" i="60" s="1"/>
  <c r="BJ33" i="60"/>
  <c r="BH17" i="60"/>
  <c r="BM89" i="60" s="1"/>
  <c r="BL89" i="60" s="1"/>
  <c r="BI17" i="60"/>
  <c r="BP89" i="60" s="1"/>
  <c r="BO89" i="60" s="1"/>
  <c r="BJ17" i="60"/>
  <c r="AJ33" i="60"/>
  <c r="BT17" i="60" s="1"/>
  <c r="BS17" i="60" s="1"/>
  <c r="AK33" i="60"/>
  <c r="BW17" i="60" s="1"/>
  <c r="BV17" i="60" s="1"/>
  <c r="AL33" i="60"/>
  <c r="AZ65" i="60"/>
  <c r="CH65" i="60" s="1"/>
  <c r="CG65" i="60" s="1"/>
  <c r="BA65" i="60"/>
  <c r="CK65" i="60" s="1"/>
  <c r="CJ65" i="60" s="1"/>
  <c r="BB65" i="60"/>
  <c r="BD65" i="60"/>
  <c r="CH77" i="60" s="1"/>
  <c r="CG77" i="60" s="1"/>
  <c r="BE65" i="60"/>
  <c r="CK77" i="60" s="1"/>
  <c r="CJ77" i="60" s="1"/>
  <c r="BF65" i="60"/>
  <c r="AJ49" i="60"/>
  <c r="CA17" i="60" s="1"/>
  <c r="BZ17" i="60" s="1"/>
  <c r="BZ18" i="60" s="1"/>
  <c r="BZ19" i="60" s="1"/>
  <c r="BZ20" i="60" s="1"/>
  <c r="BZ21" i="60" s="1"/>
  <c r="BZ22" i="60" s="1"/>
  <c r="BZ23" i="60" s="1"/>
  <c r="AK49" i="60"/>
  <c r="CD17" i="60" s="1"/>
  <c r="CC17" i="60" s="1"/>
  <c r="CC18" i="60" s="1"/>
  <c r="CC19" i="60" s="1"/>
  <c r="CC20" i="60" s="1"/>
  <c r="CC21" i="60" s="1"/>
  <c r="CC22" i="60" s="1"/>
  <c r="CC23" i="60" s="1"/>
  <c r="AL49" i="60"/>
  <c r="AR65" i="60"/>
  <c r="CH41" i="60" s="1"/>
  <c r="CG41" i="60" s="1"/>
  <c r="CG42" i="60" s="1"/>
  <c r="CG43" i="60" s="1"/>
  <c r="CG44" i="60" s="1"/>
  <c r="AS65" i="60"/>
  <c r="CK41" i="60" s="1"/>
  <c r="CJ41" i="60" s="1"/>
  <c r="CJ42" i="60" s="1"/>
  <c r="CJ43" i="60" s="1"/>
  <c r="CJ44" i="60" s="1"/>
  <c r="AT65" i="60"/>
  <c r="AR81" i="60"/>
  <c r="CO41" i="60" s="1"/>
  <c r="CN41" i="60" s="1"/>
  <c r="CP6" i="60" s="1"/>
  <c r="AS81" i="60"/>
  <c r="CR41" i="60" s="1"/>
  <c r="CQ41" i="60" s="1"/>
  <c r="CS6" i="60" s="1"/>
  <c r="AT81" i="60"/>
  <c r="BD33" i="60"/>
  <c r="BT77" i="60" s="1"/>
  <c r="BS77" i="60" s="1"/>
  <c r="BE33" i="60"/>
  <c r="BW77" i="60" s="1"/>
  <c r="BV77" i="60" s="1"/>
  <c r="BF33" i="60"/>
  <c r="AV65" i="60"/>
  <c r="CH53" i="60" s="1"/>
  <c r="CG53" i="60" s="1"/>
  <c r="AX65" i="60"/>
  <c r="AW65" i="60"/>
  <c r="CK53" i="60" s="1"/>
  <c r="CJ53" i="60" s="1"/>
  <c r="BV30" i="59"/>
  <c r="BH49" i="59"/>
  <c r="CA89" i="59" s="1"/>
  <c r="BZ89" i="59" s="1"/>
  <c r="BI49" i="59"/>
  <c r="CD89" i="59" s="1"/>
  <c r="CC89" i="59" s="1"/>
  <c r="BJ49" i="59"/>
  <c r="AJ65" i="59"/>
  <c r="CH17" i="59" s="1"/>
  <c r="CG17" i="59" s="1"/>
  <c r="CG18" i="59" s="1"/>
  <c r="CG19" i="59" s="1"/>
  <c r="CG20" i="59" s="1"/>
  <c r="AK65" i="59"/>
  <c r="CK17" i="59" s="1"/>
  <c r="CJ17" i="59" s="1"/>
  <c r="CJ18" i="59" s="1"/>
  <c r="CJ19" i="59" s="1"/>
  <c r="CJ20" i="59" s="1"/>
  <c r="AL65" i="59"/>
  <c r="BD17" i="59"/>
  <c r="BM77" i="59" s="1"/>
  <c r="BL77" i="59" s="1"/>
  <c r="BE17" i="59"/>
  <c r="BP77" i="59" s="1"/>
  <c r="BO77" i="59" s="1"/>
  <c r="BF17" i="59"/>
  <c r="BE49" i="59"/>
  <c r="CD77" i="59" s="1"/>
  <c r="CC77" i="59" s="1"/>
  <c r="BF49" i="59"/>
  <c r="BD49" i="59"/>
  <c r="CA77" i="59" s="1"/>
  <c r="BZ77" i="59" s="1"/>
  <c r="AV17" i="59"/>
  <c r="BM53" i="59" s="1"/>
  <c r="BL53" i="59" s="1"/>
  <c r="AW17" i="59"/>
  <c r="BP53" i="59" s="1"/>
  <c r="BO53" i="59" s="1"/>
  <c r="AX17" i="59"/>
  <c r="BH65" i="59"/>
  <c r="CH89" i="59" s="1"/>
  <c r="CG89" i="59" s="1"/>
  <c r="BI65" i="59"/>
  <c r="CK89" i="59" s="1"/>
  <c r="CJ89" i="59" s="1"/>
  <c r="BJ65" i="59"/>
  <c r="AR65" i="59"/>
  <c r="CH41" i="59" s="1"/>
  <c r="CG41" i="59" s="1"/>
  <c r="AS65" i="59"/>
  <c r="CK41" i="59" s="1"/>
  <c r="CJ41" i="59" s="1"/>
  <c r="AT65" i="59"/>
  <c r="AN81" i="59"/>
  <c r="CO29" i="59" s="1"/>
  <c r="CN29" i="59" s="1"/>
  <c r="AO81" i="59"/>
  <c r="CR29" i="59" s="1"/>
  <c r="CQ29" i="59" s="1"/>
  <c r="AP81" i="59"/>
  <c r="AJ81" i="59"/>
  <c r="CO17" i="59" s="1"/>
  <c r="CN17" i="59" s="1"/>
  <c r="CN18" i="59" s="1"/>
  <c r="CN19" i="59" s="1"/>
  <c r="CN20" i="59" s="1"/>
  <c r="AK81" i="59"/>
  <c r="CR17" i="59" s="1"/>
  <c r="CQ17" i="59" s="1"/>
  <c r="CQ18" i="59" s="1"/>
  <c r="CQ19" i="59" s="1"/>
  <c r="CQ20" i="59" s="1"/>
  <c r="AL81" i="59"/>
  <c r="AS33" i="59"/>
  <c r="BW41" i="59" s="1"/>
  <c r="BV41" i="59" s="1"/>
  <c r="AT33" i="59"/>
  <c r="AR33" i="59"/>
  <c r="BT41" i="59" s="1"/>
  <c r="BS41" i="59" s="1"/>
  <c r="AN49" i="59"/>
  <c r="CA29" i="59" s="1"/>
  <c r="BZ29" i="59" s="1"/>
  <c r="AO49" i="59"/>
  <c r="CD29" i="59" s="1"/>
  <c r="CC29" i="59" s="1"/>
  <c r="AP49" i="59"/>
  <c r="AV33" i="59"/>
  <c r="BT53" i="59" s="1"/>
  <c r="BS53" i="59" s="1"/>
  <c r="AW33" i="59"/>
  <c r="BW53" i="59" s="1"/>
  <c r="BV53" i="59" s="1"/>
  <c r="AX33" i="59"/>
  <c r="BS30" i="59"/>
  <c r="CE6" i="58"/>
  <c r="CJ30" i="58"/>
  <c r="CJ31" i="58" s="1"/>
  <c r="CJ32" i="58" s="1"/>
  <c r="AN49" i="58"/>
  <c r="CA29" i="58" s="1"/>
  <c r="BZ29" i="58" s="1"/>
  <c r="AO49" i="58"/>
  <c r="CD29" i="58" s="1"/>
  <c r="CC29" i="58" s="1"/>
  <c r="AP49" i="58"/>
  <c r="AZ65" i="58"/>
  <c r="CH65" i="58" s="1"/>
  <c r="CG65" i="58" s="1"/>
  <c r="BA65" i="58"/>
  <c r="CK65" i="58" s="1"/>
  <c r="CJ65" i="58" s="1"/>
  <c r="BB65" i="58"/>
  <c r="BF49" i="58"/>
  <c r="BD49" i="58"/>
  <c r="CA77" i="58" s="1"/>
  <c r="BZ77" i="58" s="1"/>
  <c r="BE49" i="58"/>
  <c r="CD77" i="58" s="1"/>
  <c r="CC77" i="58" s="1"/>
  <c r="BH33" i="58"/>
  <c r="BT89" i="58" s="1"/>
  <c r="BS89" i="58" s="1"/>
  <c r="BI33" i="58"/>
  <c r="BW89" i="58" s="1"/>
  <c r="BV89" i="58" s="1"/>
  <c r="BJ33" i="58"/>
  <c r="CP43" i="58"/>
  <c r="CT43" i="58" s="1"/>
  <c r="CP82" i="58"/>
  <c r="CT82" i="58" s="1"/>
  <c r="CP13" i="58"/>
  <c r="CP62" i="58"/>
  <c r="CT62" i="58" s="1"/>
  <c r="CP85" i="58"/>
  <c r="CT85" i="58" s="1"/>
  <c r="CP60" i="58"/>
  <c r="CT60" i="58" s="1"/>
  <c r="CP41" i="58"/>
  <c r="CT41" i="58" s="1"/>
  <c r="CP42" i="58"/>
  <c r="CT42" i="58" s="1"/>
  <c r="CP84" i="58"/>
  <c r="CT84" i="58" s="1"/>
  <c r="CP22" i="58"/>
  <c r="CP33" i="58"/>
  <c r="CT33" i="58" s="1"/>
  <c r="CP9" i="58"/>
  <c r="CP31" i="58"/>
  <c r="CT31" i="58" s="1"/>
  <c r="CP78" i="58"/>
  <c r="CT78" i="58" s="1"/>
  <c r="CP83" i="58"/>
  <c r="CT83" i="58" s="1"/>
  <c r="CP55" i="58"/>
  <c r="CT55" i="58" s="1"/>
  <c r="CP11" i="58"/>
  <c r="CP28" i="58"/>
  <c r="CT28" i="58" s="1"/>
  <c r="CP20" i="58"/>
  <c r="CP45" i="58"/>
  <c r="CT45" i="58" s="1"/>
  <c r="CP74" i="58"/>
  <c r="CT74" i="58" s="1"/>
  <c r="CP76" i="58"/>
  <c r="CT76" i="58" s="1"/>
  <c r="CP56" i="58"/>
  <c r="CT56" i="58" s="1"/>
  <c r="CP70" i="58"/>
  <c r="CT70" i="58" s="1"/>
  <c r="CP51" i="58"/>
  <c r="CT51" i="58" s="1"/>
  <c r="CP49" i="58"/>
  <c r="CT49" i="58" s="1"/>
  <c r="CP25" i="58"/>
  <c r="CT25" i="58" s="1"/>
  <c r="CP81" i="58"/>
  <c r="CT81" i="58" s="1"/>
  <c r="CP77" i="58"/>
  <c r="CT77" i="58" s="1"/>
  <c r="CP47" i="58"/>
  <c r="CT47" i="58" s="1"/>
  <c r="CP26" i="58"/>
  <c r="CT26" i="58" s="1"/>
  <c r="CP24" i="58"/>
  <c r="CT24" i="58" s="1"/>
  <c r="CP88" i="58"/>
  <c r="CT88" i="58" s="1"/>
  <c r="CP61" i="58"/>
  <c r="CT61" i="58" s="1"/>
  <c r="CP15" i="58"/>
  <c r="CP21" i="58"/>
  <c r="CP36" i="58"/>
  <c r="CT36" i="58" s="1"/>
  <c r="CP89" i="58"/>
  <c r="CT89" i="58" s="1"/>
  <c r="CP29" i="58"/>
  <c r="CT29" i="58" s="1"/>
  <c r="CP79" i="58"/>
  <c r="CT79" i="58" s="1"/>
  <c r="CP63" i="58"/>
  <c r="CT63" i="58" s="1"/>
  <c r="CP19" i="58"/>
  <c r="CP46" i="58"/>
  <c r="CT46" i="58" s="1"/>
  <c r="CP17" i="58"/>
  <c r="CP71" i="58"/>
  <c r="CT71" i="58" s="1"/>
  <c r="CP90" i="58"/>
  <c r="CT90" i="58" s="1"/>
  <c r="CP14" i="58"/>
  <c r="CP35" i="58"/>
  <c r="CT35" i="58" s="1"/>
  <c r="CP16" i="58"/>
  <c r="CP50" i="58"/>
  <c r="CT50" i="58" s="1"/>
  <c r="CP67" i="58"/>
  <c r="CT67" i="58" s="1"/>
  <c r="CP58" i="58"/>
  <c r="CT58" i="58" s="1"/>
  <c r="CP32" i="58"/>
  <c r="CT32" i="58" s="1"/>
  <c r="CP66" i="58"/>
  <c r="CT66" i="58" s="1"/>
  <c r="CP30" i="58"/>
  <c r="CT30" i="58" s="1"/>
  <c r="CP72" i="58"/>
  <c r="CT72" i="58" s="1"/>
  <c r="CP37" i="58"/>
  <c r="CT37" i="58" s="1"/>
  <c r="CP39" i="58"/>
  <c r="CT39" i="58" s="1"/>
  <c r="CP68" i="58"/>
  <c r="CT68" i="58" s="1"/>
  <c r="CP44" i="58"/>
  <c r="CT44" i="58" s="1"/>
  <c r="CP8" i="58"/>
  <c r="CP73" i="58"/>
  <c r="CT73" i="58" s="1"/>
  <c r="CP59" i="58"/>
  <c r="CT59" i="58" s="1"/>
  <c r="CP40" i="58"/>
  <c r="CT40" i="58" s="1"/>
  <c r="CP27" i="58"/>
  <c r="CT27" i="58" s="1"/>
  <c r="CP80" i="58"/>
  <c r="CT80" i="58" s="1"/>
  <c r="CP23" i="58"/>
  <c r="CP53" i="58"/>
  <c r="CT53" i="58" s="1"/>
  <c r="CP12" i="58"/>
  <c r="CP75" i="58"/>
  <c r="CT75" i="58" s="1"/>
  <c r="CP38" i="58"/>
  <c r="CT38" i="58" s="1"/>
  <c r="CP52" i="58"/>
  <c r="CT52" i="58" s="1"/>
  <c r="CP34" i="58"/>
  <c r="CT34" i="58" s="1"/>
  <c r="CP54" i="58"/>
  <c r="CT54" i="58" s="1"/>
  <c r="CP57" i="58"/>
  <c r="CT57" i="58" s="1"/>
  <c r="CP18" i="58"/>
  <c r="CP65" i="58"/>
  <c r="CT65" i="58" s="1"/>
  <c r="CP87" i="58"/>
  <c r="CT87" i="58" s="1"/>
  <c r="CP10" i="58"/>
  <c r="CP69" i="58"/>
  <c r="CT69" i="58" s="1"/>
  <c r="CP64" i="58"/>
  <c r="CT64" i="58" s="1"/>
  <c r="CP86" i="58"/>
  <c r="CT86" i="58" s="1"/>
  <c r="CP48" i="58"/>
  <c r="CT48" i="58" s="1"/>
  <c r="AJ33" i="58"/>
  <c r="BT17" i="58" s="1"/>
  <c r="BS17" i="58" s="1"/>
  <c r="BS18" i="58" s="1"/>
  <c r="BS19" i="58" s="1"/>
  <c r="BS20" i="58" s="1"/>
  <c r="AK33" i="58"/>
  <c r="BW17" i="58" s="1"/>
  <c r="BV17" i="58" s="1"/>
  <c r="BV18" i="58" s="1"/>
  <c r="BV19" i="58" s="1"/>
  <c r="BV20" i="58" s="1"/>
  <c r="AL33" i="58"/>
  <c r="AT33" i="58"/>
  <c r="AR33" i="58"/>
  <c r="BT41" i="58" s="1"/>
  <c r="BS41" i="58" s="1"/>
  <c r="AS33" i="58"/>
  <c r="BW41" i="58" s="1"/>
  <c r="BV41" i="58" s="1"/>
  <c r="CS27" i="58"/>
  <c r="CS48" i="58"/>
  <c r="CS29" i="58"/>
  <c r="CS9" i="58"/>
  <c r="CS10" i="58"/>
  <c r="CS16" i="58"/>
  <c r="DE96" i="58" s="1"/>
  <c r="CS64" i="58"/>
  <c r="CS8" i="58"/>
  <c r="CS60" i="58"/>
  <c r="CS88" i="58"/>
  <c r="CS82" i="58"/>
  <c r="CS11" i="58"/>
  <c r="CS36" i="58"/>
  <c r="CS83" i="58"/>
  <c r="CS62" i="58"/>
  <c r="CS71" i="58"/>
  <c r="CS28" i="58"/>
  <c r="CS33" i="58"/>
  <c r="CS70" i="58"/>
  <c r="CS22" i="58"/>
  <c r="DE102" i="58" s="1"/>
  <c r="CS77" i="58"/>
  <c r="CS38" i="58"/>
  <c r="CS14" i="58"/>
  <c r="DE94" i="58" s="1"/>
  <c r="CS90" i="58"/>
  <c r="CS19" i="58"/>
  <c r="DE99" i="58" s="1"/>
  <c r="CS68" i="58"/>
  <c r="CS80" i="58"/>
  <c r="CS54" i="58"/>
  <c r="CS12" i="58"/>
  <c r="CS15" i="58"/>
  <c r="DE95" i="58" s="1"/>
  <c r="CS87" i="58"/>
  <c r="CS56" i="58"/>
  <c r="CS55" i="58"/>
  <c r="CS25" i="58"/>
  <c r="CS58" i="58"/>
  <c r="CS44" i="58"/>
  <c r="CS66" i="58"/>
  <c r="CS47" i="58"/>
  <c r="CS79" i="58"/>
  <c r="CS76" i="58"/>
  <c r="CS35" i="58"/>
  <c r="CS39" i="58"/>
  <c r="CS42" i="58"/>
  <c r="CS52" i="58"/>
  <c r="CS21" i="58"/>
  <c r="DE101" i="58" s="1"/>
  <c r="CS34" i="58"/>
  <c r="CS57" i="58"/>
  <c r="CS20" i="58"/>
  <c r="DE100" i="58" s="1"/>
  <c r="CS84" i="58"/>
  <c r="CS85" i="58"/>
  <c r="CS41" i="58"/>
  <c r="CS51" i="58"/>
  <c r="CS59" i="58"/>
  <c r="CS72" i="58"/>
  <c r="CS23" i="58"/>
  <c r="DE103" i="58" s="1"/>
  <c r="CS74" i="58"/>
  <c r="CS18" i="58"/>
  <c r="DE98" i="58" s="1"/>
  <c r="CS50" i="58"/>
  <c r="CS49" i="58"/>
  <c r="CS31" i="58"/>
  <c r="CS43" i="58"/>
  <c r="CS26" i="58"/>
  <c r="CS75" i="58"/>
  <c r="CS61" i="58"/>
  <c r="CS89" i="58"/>
  <c r="CS13" i="58"/>
  <c r="DE93" i="58" s="1"/>
  <c r="CS73" i="58"/>
  <c r="CS40" i="58"/>
  <c r="CS32" i="58"/>
  <c r="CS17" i="58"/>
  <c r="DE97" i="58" s="1"/>
  <c r="CS65" i="58"/>
  <c r="CS78" i="58"/>
  <c r="CS67" i="58"/>
  <c r="CS37" i="58"/>
  <c r="CS63" i="58"/>
  <c r="CS69" i="58"/>
  <c r="CS81" i="58"/>
  <c r="CS30" i="58"/>
  <c r="CS53" i="58"/>
  <c r="CS45" i="58"/>
  <c r="CS46" i="58"/>
  <c r="CS86" i="58"/>
  <c r="CS24" i="58"/>
  <c r="BZ18" i="58"/>
  <c r="BH65" i="58"/>
  <c r="CH89" i="58" s="1"/>
  <c r="CG89" i="58" s="1"/>
  <c r="CI6" i="58" s="1"/>
  <c r="BI65" i="58"/>
  <c r="CK89" i="58" s="1"/>
  <c r="CJ89" i="58" s="1"/>
  <c r="CL6" i="58" s="1"/>
  <c r="BJ65" i="58"/>
  <c r="BD65" i="58"/>
  <c r="CH77" i="58" s="1"/>
  <c r="CG77" i="58" s="1"/>
  <c r="BE65" i="58"/>
  <c r="CK77" i="58" s="1"/>
  <c r="CJ77" i="58" s="1"/>
  <c r="BF65" i="58"/>
  <c r="BF33" i="58"/>
  <c r="BD33" i="58"/>
  <c r="BT77" i="58" s="1"/>
  <c r="BS77" i="58" s="1"/>
  <c r="BE33" i="58"/>
  <c r="BW77" i="58" s="1"/>
  <c r="BV77" i="58" s="1"/>
  <c r="CG30" i="58"/>
  <c r="CG31" i="58" s="1"/>
  <c r="CG32" i="58" s="1"/>
  <c r="AR65" i="58"/>
  <c r="CH41" i="58" s="1"/>
  <c r="CG41" i="58" s="1"/>
  <c r="AS65" i="58"/>
  <c r="CK41" i="58" s="1"/>
  <c r="CJ41" i="58" s="1"/>
  <c r="AT65" i="58"/>
  <c r="AN33" i="58"/>
  <c r="BT29" i="58" s="1"/>
  <c r="BS29" i="58" s="1"/>
  <c r="AO33" i="58"/>
  <c r="BW29" i="58" s="1"/>
  <c r="BV29" i="58" s="1"/>
  <c r="AP33" i="58"/>
  <c r="CB7" i="57"/>
  <c r="CF7" i="57" s="1"/>
  <c r="CN30" i="57"/>
  <c r="CN31" i="57" s="1"/>
  <c r="CN32" i="57" s="1"/>
  <c r="CN33" i="57" s="1"/>
  <c r="CQ30" i="57"/>
  <c r="CQ31" i="57" s="1"/>
  <c r="CQ32" i="57" s="1"/>
  <c r="CQ33" i="57" s="1"/>
  <c r="BD17" i="57"/>
  <c r="BM77" i="57" s="1"/>
  <c r="BL77" i="57" s="1"/>
  <c r="BE17" i="57"/>
  <c r="BP77" i="57" s="1"/>
  <c r="BO77" i="57" s="1"/>
  <c r="BO78" i="57" s="1"/>
  <c r="BO79" i="57" s="1"/>
  <c r="BO80" i="57" s="1"/>
  <c r="BO81" i="57" s="1"/>
  <c r="BF17" i="57"/>
  <c r="BI17" i="57"/>
  <c r="BP89" i="57" s="1"/>
  <c r="BO89" i="57" s="1"/>
  <c r="BJ17" i="57"/>
  <c r="BH17" i="57"/>
  <c r="BM89" i="57" s="1"/>
  <c r="BL89" i="57" s="1"/>
  <c r="AR65" i="57"/>
  <c r="CH41" i="57" s="1"/>
  <c r="CG41" i="57" s="1"/>
  <c r="AS65" i="57"/>
  <c r="CK41" i="57" s="1"/>
  <c r="CJ41" i="57" s="1"/>
  <c r="AT65" i="57"/>
  <c r="BH33" i="57"/>
  <c r="BT89" i="57" s="1"/>
  <c r="BS89" i="57" s="1"/>
  <c r="BJ33" i="57"/>
  <c r="BI33" i="57"/>
  <c r="BW89" i="57" s="1"/>
  <c r="BV89" i="57" s="1"/>
  <c r="BD33" i="57"/>
  <c r="BT77" i="57" s="1"/>
  <c r="BS77" i="57" s="1"/>
  <c r="BE33" i="57"/>
  <c r="BW77" i="57" s="1"/>
  <c r="BV77" i="57" s="1"/>
  <c r="BF33" i="57"/>
  <c r="AJ33" i="57"/>
  <c r="BT17" i="57" s="1"/>
  <c r="BS17" i="57" s="1"/>
  <c r="BS18" i="57" s="1"/>
  <c r="BS19" i="57" s="1"/>
  <c r="BS20" i="57" s="1"/>
  <c r="BS21" i="57" s="1"/>
  <c r="BS22" i="57" s="1"/>
  <c r="AL33" i="57"/>
  <c r="AK33" i="57"/>
  <c r="BW17" i="57" s="1"/>
  <c r="BV17" i="57" s="1"/>
  <c r="CC30" i="57"/>
  <c r="CC31" i="57" s="1"/>
  <c r="CC32" i="57" s="1"/>
  <c r="CC33" i="57" s="1"/>
  <c r="CC34" i="57" s="1"/>
  <c r="AV65" i="57"/>
  <c r="CH53" i="57" s="1"/>
  <c r="CG53" i="57" s="1"/>
  <c r="AW65" i="57"/>
  <c r="CK53" i="57" s="1"/>
  <c r="CJ53" i="57" s="1"/>
  <c r="AX65" i="57"/>
  <c r="AN65" i="57"/>
  <c r="CH29" i="57" s="1"/>
  <c r="CG29" i="57" s="1"/>
  <c r="AO65" i="57"/>
  <c r="CK29" i="57" s="1"/>
  <c r="CJ29" i="57" s="1"/>
  <c r="AP65" i="57"/>
  <c r="AV49" i="57"/>
  <c r="CA53" i="57" s="1"/>
  <c r="BZ53" i="57" s="1"/>
  <c r="AW49" i="57"/>
  <c r="CD53" i="57" s="1"/>
  <c r="CC53" i="57" s="1"/>
  <c r="AX49" i="57"/>
  <c r="AR81" i="57"/>
  <c r="CO41" i="57" s="1"/>
  <c r="CN41" i="57" s="1"/>
  <c r="CP6" i="57" s="1"/>
  <c r="AS81" i="57"/>
  <c r="CR41" i="57" s="1"/>
  <c r="CQ41" i="57" s="1"/>
  <c r="CS6" i="57" s="1"/>
  <c r="AT81" i="57"/>
  <c r="BZ30" i="57"/>
  <c r="CB8" i="57" s="1"/>
  <c r="CE7" i="57"/>
  <c r="AV33" i="57"/>
  <c r="BT53" i="57" s="1"/>
  <c r="BS53" i="57" s="1"/>
  <c r="AX33" i="57"/>
  <c r="AW33" i="57"/>
  <c r="BW53" i="57" s="1"/>
  <c r="BV53" i="57" s="1"/>
  <c r="AJ65" i="57"/>
  <c r="CH17" i="57" s="1"/>
  <c r="CG17" i="57" s="1"/>
  <c r="CG18" i="57" s="1"/>
  <c r="CG19" i="57" s="1"/>
  <c r="CG20" i="57" s="1"/>
  <c r="CG21" i="57" s="1"/>
  <c r="AK65" i="57"/>
  <c r="CK17" i="57" s="1"/>
  <c r="CJ17" i="57" s="1"/>
  <c r="CJ18" i="57" s="1"/>
  <c r="CJ19" i="57" s="1"/>
  <c r="CJ20" i="57" s="1"/>
  <c r="CJ21" i="57" s="1"/>
  <c r="AL65" i="57"/>
  <c r="CP6" i="56"/>
  <c r="CT6" i="56" s="1"/>
  <c r="DG86" i="56" s="1"/>
  <c r="DF86" i="56" s="1"/>
  <c r="CS6" i="56"/>
  <c r="CN30" i="56"/>
  <c r="CN31" i="56" s="1"/>
  <c r="CP13" i="56" s="1"/>
  <c r="AZ17" i="56"/>
  <c r="BM65" i="56" s="1"/>
  <c r="BL65" i="56" s="1"/>
  <c r="BA17" i="56"/>
  <c r="BP65" i="56" s="1"/>
  <c r="BO65" i="56" s="1"/>
  <c r="BB17" i="56"/>
  <c r="CQ30" i="56"/>
  <c r="CQ31" i="56" s="1"/>
  <c r="CS65" i="56" s="1"/>
  <c r="AJ65" i="56"/>
  <c r="CH17" i="56" s="1"/>
  <c r="CG17" i="56" s="1"/>
  <c r="CG18" i="56" s="1"/>
  <c r="CG19" i="56" s="1"/>
  <c r="CG20" i="56" s="1"/>
  <c r="CG21" i="56" s="1"/>
  <c r="AK65" i="56"/>
  <c r="CK17" i="56" s="1"/>
  <c r="CJ17" i="56" s="1"/>
  <c r="CJ18" i="56" s="1"/>
  <c r="CJ19" i="56" s="1"/>
  <c r="CJ20" i="56" s="1"/>
  <c r="CJ21" i="56" s="1"/>
  <c r="AL65" i="56"/>
  <c r="BD49" i="56"/>
  <c r="CA77" i="56" s="1"/>
  <c r="BZ77" i="56" s="1"/>
  <c r="BE49" i="56"/>
  <c r="CD77" i="56" s="1"/>
  <c r="CC77" i="56" s="1"/>
  <c r="BF49" i="56"/>
  <c r="AJ33" i="56"/>
  <c r="BT17" i="56" s="1"/>
  <c r="BS17" i="56" s="1"/>
  <c r="BS18" i="56" s="1"/>
  <c r="BS19" i="56" s="1"/>
  <c r="BS20" i="56" s="1"/>
  <c r="BS21" i="56" s="1"/>
  <c r="BS22" i="56" s="1"/>
  <c r="AL33" i="56"/>
  <c r="AK33" i="56"/>
  <c r="BW17" i="56" s="1"/>
  <c r="BV17" i="56" s="1"/>
  <c r="BV18" i="56" s="1"/>
  <c r="BV19" i="56" s="1"/>
  <c r="BV20" i="56" s="1"/>
  <c r="BV21" i="56" s="1"/>
  <c r="BV22" i="56" s="1"/>
  <c r="AR17" i="56"/>
  <c r="BM41" i="56" s="1"/>
  <c r="BL41" i="56" s="1"/>
  <c r="BL42" i="56" s="1"/>
  <c r="BL43" i="56" s="1"/>
  <c r="BL44" i="56" s="1"/>
  <c r="BL45" i="56" s="1"/>
  <c r="AS17" i="56"/>
  <c r="BP41" i="56" s="1"/>
  <c r="BO41" i="56" s="1"/>
  <c r="BO42" i="56" s="1"/>
  <c r="BO43" i="56" s="1"/>
  <c r="BO44" i="56" s="1"/>
  <c r="BO45" i="56" s="1"/>
  <c r="AT17" i="56"/>
  <c r="BZ30" i="56"/>
  <c r="BZ31" i="56" s="1"/>
  <c r="BZ32" i="56" s="1"/>
  <c r="BZ33" i="56" s="1"/>
  <c r="BZ34" i="56" s="1"/>
  <c r="CP7" i="56"/>
  <c r="AR33" i="56"/>
  <c r="BT41" i="56" s="1"/>
  <c r="BS41" i="56" s="1"/>
  <c r="AS33" i="56"/>
  <c r="BW41" i="56" s="1"/>
  <c r="BV41" i="56" s="1"/>
  <c r="AT33" i="56"/>
  <c r="CS7" i="56"/>
  <c r="BH65" i="56"/>
  <c r="CH89" i="56" s="1"/>
  <c r="CG89" i="56" s="1"/>
  <c r="BI65" i="56"/>
  <c r="CK89" i="56" s="1"/>
  <c r="CJ89" i="56" s="1"/>
  <c r="BJ65" i="56"/>
  <c r="BD65" i="56"/>
  <c r="CH77" i="56" s="1"/>
  <c r="CG77" i="56" s="1"/>
  <c r="BE65" i="56"/>
  <c r="CK77" i="56" s="1"/>
  <c r="CJ77" i="56" s="1"/>
  <c r="BF65" i="56"/>
  <c r="AO33" i="56"/>
  <c r="BW29" i="56" s="1"/>
  <c r="BV29" i="56" s="1"/>
  <c r="AP33" i="56"/>
  <c r="AN33" i="56"/>
  <c r="BT29" i="56" s="1"/>
  <c r="BS29" i="56" s="1"/>
  <c r="BH49" i="56"/>
  <c r="CA89" i="56" s="1"/>
  <c r="BZ89" i="56" s="1"/>
  <c r="CB6" i="56" s="1"/>
  <c r="BI49" i="56"/>
  <c r="CD89" i="56" s="1"/>
  <c r="CC89" i="56" s="1"/>
  <c r="CE6" i="56" s="1"/>
  <c r="BJ49" i="56"/>
  <c r="CC30" i="56"/>
  <c r="CC31" i="56" s="1"/>
  <c r="CC32" i="56" s="1"/>
  <c r="CC33" i="56" s="1"/>
  <c r="CC34" i="56" s="1"/>
  <c r="BA49" i="56"/>
  <c r="CD65" i="56" s="1"/>
  <c r="CC65" i="56" s="1"/>
  <c r="BB49" i="56"/>
  <c r="AZ49" i="56"/>
  <c r="CA65" i="56" s="1"/>
  <c r="BZ65" i="56" s="1"/>
  <c r="AN65" i="56"/>
  <c r="CH29" i="56" s="1"/>
  <c r="CG29" i="56" s="1"/>
  <c r="AO65" i="56"/>
  <c r="CK29" i="56" s="1"/>
  <c r="CJ29" i="56" s="1"/>
  <c r="AP65" i="56"/>
  <c r="AZ65" i="55"/>
  <c r="CH65" i="55" s="1"/>
  <c r="CG65" i="55" s="1"/>
  <c r="BA65" i="55"/>
  <c r="CK65" i="55" s="1"/>
  <c r="CJ65" i="55" s="1"/>
  <c r="BB65" i="55"/>
  <c r="AV65" i="55"/>
  <c r="CH53" i="55" s="1"/>
  <c r="CG53" i="55" s="1"/>
  <c r="AW65" i="55"/>
  <c r="CK53" i="55" s="1"/>
  <c r="CJ53" i="55" s="1"/>
  <c r="AX65" i="55"/>
  <c r="CJ30" i="55"/>
  <c r="CJ31" i="55" s="1"/>
  <c r="CJ32" i="55" s="1"/>
  <c r="BH65" i="55"/>
  <c r="CH89" i="55" s="1"/>
  <c r="CG89" i="55" s="1"/>
  <c r="BI65" i="55"/>
  <c r="CK89" i="55" s="1"/>
  <c r="CJ89" i="55" s="1"/>
  <c r="BJ65" i="55"/>
  <c r="BF33" i="55"/>
  <c r="BD33" i="55"/>
  <c r="BT77" i="55" s="1"/>
  <c r="BS77" i="55" s="1"/>
  <c r="BE33" i="55"/>
  <c r="BW77" i="55" s="1"/>
  <c r="BV77" i="55" s="1"/>
  <c r="BH33" i="55"/>
  <c r="BT89" i="55" s="1"/>
  <c r="BS89" i="55" s="1"/>
  <c r="BI33" i="55"/>
  <c r="BW89" i="55" s="1"/>
  <c r="BV89" i="55" s="1"/>
  <c r="BJ33" i="55"/>
  <c r="AJ49" i="55"/>
  <c r="CA17" i="55" s="1"/>
  <c r="BZ17" i="55" s="1"/>
  <c r="BZ18" i="55" s="1"/>
  <c r="BZ19" i="55" s="1"/>
  <c r="BZ20" i="55" s="1"/>
  <c r="BZ21" i="55" s="1"/>
  <c r="BZ22" i="55" s="1"/>
  <c r="BZ23" i="55" s="1"/>
  <c r="BZ24" i="55" s="1"/>
  <c r="AK49" i="55"/>
  <c r="CD17" i="55" s="1"/>
  <c r="CC17" i="55" s="1"/>
  <c r="CC18" i="55" s="1"/>
  <c r="CC19" i="55" s="1"/>
  <c r="CC20" i="55" s="1"/>
  <c r="CC21" i="55" s="1"/>
  <c r="CC22" i="55" s="1"/>
  <c r="CC23" i="55" s="1"/>
  <c r="CC24" i="55" s="1"/>
  <c r="AL49" i="55"/>
  <c r="CN30" i="55"/>
  <c r="CP7" i="55"/>
  <c r="AJ33" i="55"/>
  <c r="BT17" i="55" s="1"/>
  <c r="BS17" i="55" s="1"/>
  <c r="AK33" i="55"/>
  <c r="BW17" i="55" s="1"/>
  <c r="BV17" i="55" s="1"/>
  <c r="AL33" i="55"/>
  <c r="AN49" i="55"/>
  <c r="CA29" i="55" s="1"/>
  <c r="BZ29" i="55" s="1"/>
  <c r="AO49" i="55"/>
  <c r="CD29" i="55" s="1"/>
  <c r="CC29" i="55" s="1"/>
  <c r="AP49" i="55"/>
  <c r="CQ30" i="55"/>
  <c r="CS7" i="55"/>
  <c r="CG18" i="55"/>
  <c r="CG19" i="55" s="1"/>
  <c r="CG20" i="55" s="1"/>
  <c r="CG21" i="55" s="1"/>
  <c r="BD65" i="55"/>
  <c r="CH77" i="55" s="1"/>
  <c r="CG77" i="55" s="1"/>
  <c r="BE65" i="55"/>
  <c r="CK77" i="55" s="1"/>
  <c r="CJ77" i="55" s="1"/>
  <c r="BF65" i="55"/>
  <c r="BF49" i="55"/>
  <c r="BD49" i="55"/>
  <c r="CA77" i="55" s="1"/>
  <c r="BZ77" i="55" s="1"/>
  <c r="BE49" i="55"/>
  <c r="CD77" i="55" s="1"/>
  <c r="CC77" i="55" s="1"/>
  <c r="AR65" i="55"/>
  <c r="CH41" i="55" s="1"/>
  <c r="CG41" i="55" s="1"/>
  <c r="AS65" i="55"/>
  <c r="CK41" i="55" s="1"/>
  <c r="CJ41" i="55" s="1"/>
  <c r="AT65" i="55"/>
  <c r="AT33" i="55"/>
  <c r="AR33" i="55"/>
  <c r="BT41" i="55" s="1"/>
  <c r="BS41" i="55" s="1"/>
  <c r="AS33" i="55"/>
  <c r="BW41" i="55" s="1"/>
  <c r="BV41" i="55" s="1"/>
  <c r="AR81" i="54"/>
  <c r="CO41" i="54" s="1"/>
  <c r="CN41" i="54" s="1"/>
  <c r="AS81" i="54"/>
  <c r="CR41" i="54" s="1"/>
  <c r="CQ41" i="54" s="1"/>
  <c r="AT81" i="54"/>
  <c r="AJ65" i="54"/>
  <c r="CH17" i="54" s="1"/>
  <c r="CG17" i="54" s="1"/>
  <c r="CG18" i="54" s="1"/>
  <c r="CG19" i="54" s="1"/>
  <c r="CG20" i="54" s="1"/>
  <c r="CG21" i="54" s="1"/>
  <c r="AK65" i="54"/>
  <c r="CK17" i="54" s="1"/>
  <c r="CJ17" i="54" s="1"/>
  <c r="CJ18" i="54" s="1"/>
  <c r="CJ19" i="54" s="1"/>
  <c r="CJ20" i="54" s="1"/>
  <c r="CJ21" i="54" s="1"/>
  <c r="AL65" i="54"/>
  <c r="AW33" i="54"/>
  <c r="BW53" i="54" s="1"/>
  <c r="BV53" i="54" s="1"/>
  <c r="AX33" i="54"/>
  <c r="AV33" i="54"/>
  <c r="BT53" i="54" s="1"/>
  <c r="BS53" i="54" s="1"/>
  <c r="AV65" i="54"/>
  <c r="CH53" i="54" s="1"/>
  <c r="CG53" i="54" s="1"/>
  <c r="AW65" i="54"/>
  <c r="CK53" i="54" s="1"/>
  <c r="CJ53" i="54" s="1"/>
  <c r="AX65" i="54"/>
  <c r="AR49" i="54"/>
  <c r="CA41" i="54" s="1"/>
  <c r="BZ41" i="54" s="1"/>
  <c r="AS49" i="54"/>
  <c r="CD41" i="54" s="1"/>
  <c r="CC41" i="54" s="1"/>
  <c r="AT49" i="54"/>
  <c r="BD33" i="54"/>
  <c r="BT77" i="54" s="1"/>
  <c r="BS77" i="54" s="1"/>
  <c r="BF33" i="54"/>
  <c r="BE33" i="54"/>
  <c r="BW77" i="54" s="1"/>
  <c r="BV77" i="54" s="1"/>
  <c r="BI49" i="54"/>
  <c r="CD89" i="54" s="1"/>
  <c r="CC89" i="54" s="1"/>
  <c r="BJ49" i="54"/>
  <c r="BH49" i="54"/>
  <c r="CA89" i="54" s="1"/>
  <c r="BZ89" i="54" s="1"/>
  <c r="BH17" i="54"/>
  <c r="BM89" i="54" s="1"/>
  <c r="BL89" i="54" s="1"/>
  <c r="BI17" i="54"/>
  <c r="BP89" i="54" s="1"/>
  <c r="BO89" i="54" s="1"/>
  <c r="BJ17" i="54"/>
  <c r="CC18" i="54"/>
  <c r="CC19" i="54" s="1"/>
  <c r="CC20" i="54" s="1"/>
  <c r="CC21" i="54" s="1"/>
  <c r="CC22" i="54" s="1"/>
  <c r="CC23" i="54" s="1"/>
  <c r="CC24" i="54" s="1"/>
  <c r="AJ81" i="54"/>
  <c r="CO17" i="54" s="1"/>
  <c r="CN17" i="54" s="1"/>
  <c r="CN18" i="54" s="1"/>
  <c r="CN19" i="54" s="1"/>
  <c r="CN20" i="54" s="1"/>
  <c r="AK81" i="54"/>
  <c r="CR17" i="54" s="1"/>
  <c r="CQ17" i="54" s="1"/>
  <c r="CQ18" i="54" s="1"/>
  <c r="CQ19" i="54" s="1"/>
  <c r="CQ20" i="54" s="1"/>
  <c r="AL81" i="54"/>
  <c r="AR33" i="54"/>
  <c r="BT41" i="54" s="1"/>
  <c r="BS41" i="54" s="1"/>
  <c r="BS42" i="54" s="1"/>
  <c r="BS43" i="54" s="1"/>
  <c r="BS44" i="54" s="1"/>
  <c r="BS45" i="54" s="1"/>
  <c r="AT33" i="54"/>
  <c r="AS33" i="54"/>
  <c r="BW41" i="54" s="1"/>
  <c r="BV41" i="54" s="1"/>
  <c r="BV42" i="54" s="1"/>
  <c r="BV43" i="54" s="1"/>
  <c r="BV44" i="54" s="1"/>
  <c r="BV45" i="54" s="1"/>
  <c r="AZ33" i="54"/>
  <c r="BT65" i="54" s="1"/>
  <c r="BS65" i="54" s="1"/>
  <c r="BA33" i="54"/>
  <c r="BW65" i="54" s="1"/>
  <c r="BV65" i="54" s="1"/>
  <c r="BB33" i="54"/>
  <c r="AR65" i="54"/>
  <c r="CH41" i="54" s="1"/>
  <c r="CG41" i="54" s="1"/>
  <c r="AS65" i="54"/>
  <c r="CK41" i="54" s="1"/>
  <c r="CJ41" i="54" s="1"/>
  <c r="AT65" i="54"/>
  <c r="AZ17" i="54"/>
  <c r="BM65" i="54" s="1"/>
  <c r="BL65" i="54" s="1"/>
  <c r="BA17" i="54"/>
  <c r="BP65" i="54" s="1"/>
  <c r="BO65" i="54" s="1"/>
  <c r="BB17" i="54"/>
  <c r="BH49" i="53"/>
  <c r="CA89" i="53" s="1"/>
  <c r="BZ89" i="53" s="1"/>
  <c r="BI49" i="53"/>
  <c r="CD89" i="53" s="1"/>
  <c r="CC89" i="53" s="1"/>
  <c r="CE6" i="53" s="1"/>
  <c r="BJ49" i="53"/>
  <c r="AR81" i="53"/>
  <c r="CO41" i="53" s="1"/>
  <c r="CN41" i="53" s="1"/>
  <c r="AS81" i="53"/>
  <c r="CR41" i="53" s="1"/>
  <c r="CQ41" i="53" s="1"/>
  <c r="AT81" i="53"/>
  <c r="BZ18" i="53"/>
  <c r="BZ19" i="53" s="1"/>
  <c r="BZ20" i="53" s="1"/>
  <c r="BZ21" i="53" s="1"/>
  <c r="BZ22" i="53" s="1"/>
  <c r="BZ23" i="53" s="1"/>
  <c r="BZ24" i="53" s="1"/>
  <c r="AV65" i="53"/>
  <c r="CH53" i="53" s="1"/>
  <c r="CG53" i="53" s="1"/>
  <c r="AW65" i="53"/>
  <c r="CK53" i="53" s="1"/>
  <c r="CJ53" i="53" s="1"/>
  <c r="AX65" i="53"/>
  <c r="BF17" i="53"/>
  <c r="BD17" i="53"/>
  <c r="BM77" i="53" s="1"/>
  <c r="BL77" i="53" s="1"/>
  <c r="BL78" i="53" s="1"/>
  <c r="BL79" i="53" s="1"/>
  <c r="BL80" i="53" s="1"/>
  <c r="BL81" i="53" s="1"/>
  <c r="BE17" i="53"/>
  <c r="BP77" i="53" s="1"/>
  <c r="BO77" i="53" s="1"/>
  <c r="AR49" i="53"/>
  <c r="CA41" i="53" s="1"/>
  <c r="BZ41" i="53" s="1"/>
  <c r="AS49" i="53"/>
  <c r="CD41" i="53" s="1"/>
  <c r="CC41" i="53" s="1"/>
  <c r="AT49" i="53"/>
  <c r="AJ81" i="53"/>
  <c r="CO17" i="53" s="1"/>
  <c r="CN17" i="53" s="1"/>
  <c r="CN18" i="53" s="1"/>
  <c r="CN19" i="53" s="1"/>
  <c r="CN20" i="53" s="1"/>
  <c r="AK81" i="53"/>
  <c r="CR17" i="53" s="1"/>
  <c r="CQ17" i="53" s="1"/>
  <c r="CQ18" i="53" s="1"/>
  <c r="CQ19" i="53" s="1"/>
  <c r="CQ20" i="53" s="1"/>
  <c r="AL81" i="53"/>
  <c r="AN81" i="53"/>
  <c r="CO29" i="53" s="1"/>
  <c r="CN29" i="53" s="1"/>
  <c r="AO81" i="53"/>
  <c r="CR29" i="53" s="1"/>
  <c r="CQ29" i="53" s="1"/>
  <c r="AP81" i="53"/>
  <c r="AR65" i="53"/>
  <c r="CH41" i="53" s="1"/>
  <c r="CG41" i="53" s="1"/>
  <c r="AS65" i="53"/>
  <c r="CK41" i="53" s="1"/>
  <c r="CJ41" i="53" s="1"/>
  <c r="AT65" i="53"/>
  <c r="BD33" i="53"/>
  <c r="BT77" i="53" s="1"/>
  <c r="BS77" i="53" s="1"/>
  <c r="BE33" i="53"/>
  <c r="BW77" i="53" s="1"/>
  <c r="BV77" i="53" s="1"/>
  <c r="BF33" i="53"/>
  <c r="AV33" i="53"/>
  <c r="BT53" i="53" s="1"/>
  <c r="BS53" i="53" s="1"/>
  <c r="AW33" i="53"/>
  <c r="BW53" i="53" s="1"/>
  <c r="BV53" i="53" s="1"/>
  <c r="AX33" i="53"/>
  <c r="AR33" i="53"/>
  <c r="BT41" i="53" s="1"/>
  <c r="BS41" i="53" s="1"/>
  <c r="BS42" i="53" s="1"/>
  <c r="BS43" i="53" s="1"/>
  <c r="BS44" i="53" s="1"/>
  <c r="BS45" i="53" s="1"/>
  <c r="AS33" i="53"/>
  <c r="BW41" i="53" s="1"/>
  <c r="BV41" i="53" s="1"/>
  <c r="BV42" i="53" s="1"/>
  <c r="BV43" i="53" s="1"/>
  <c r="BV44" i="53" s="1"/>
  <c r="BV45" i="53" s="1"/>
  <c r="AT33" i="53"/>
  <c r="BH17" i="53"/>
  <c r="BM89" i="53" s="1"/>
  <c r="BL89" i="53" s="1"/>
  <c r="BI17" i="53"/>
  <c r="BP89" i="53" s="1"/>
  <c r="BO89" i="53" s="1"/>
  <c r="BJ17" i="53"/>
  <c r="AJ65" i="53"/>
  <c r="CH17" i="53" s="1"/>
  <c r="CG17" i="53" s="1"/>
  <c r="CG18" i="53" s="1"/>
  <c r="CG19" i="53" s="1"/>
  <c r="CG20" i="53" s="1"/>
  <c r="CG21" i="53" s="1"/>
  <c r="AK65" i="53"/>
  <c r="CK17" i="53" s="1"/>
  <c r="CJ17" i="53" s="1"/>
  <c r="CJ18" i="53" s="1"/>
  <c r="CJ19" i="53" s="1"/>
  <c r="CJ20" i="53" s="1"/>
  <c r="CJ21" i="53" s="1"/>
  <c r="AL65" i="53"/>
  <c r="E91" i="19"/>
  <c r="G91" i="19" s="1"/>
  <c r="L91" i="19" s="1"/>
  <c r="T81" i="19"/>
  <c r="U81" i="19" s="1"/>
  <c r="AA81" i="19"/>
  <c r="BD31" i="36"/>
  <c r="I31" i="36" s="1"/>
  <c r="U31" i="36" s="1"/>
  <c r="AF32" i="36" s="1"/>
  <c r="AR32" i="36" s="1"/>
  <c r="AE32" i="36"/>
  <c r="AQ32" i="36" s="1"/>
  <c r="BO66" i="54" l="1"/>
  <c r="BO67" i="54" s="1"/>
  <c r="BO68" i="54" s="1"/>
  <c r="BO42" i="62"/>
  <c r="BO43" i="62" s="1"/>
  <c r="CM6" i="54"/>
  <c r="DD66" i="54" s="1"/>
  <c r="DC66" i="54" s="1"/>
  <c r="BX6" i="54"/>
  <c r="BU6" i="54"/>
  <c r="BX8" i="62"/>
  <c r="BL54" i="54"/>
  <c r="BL55" i="54" s="1"/>
  <c r="BL56" i="54" s="1"/>
  <c r="BL57" i="54" s="1"/>
  <c r="BL58" i="54" s="1"/>
  <c r="BL66" i="62"/>
  <c r="BL67" i="62" s="1"/>
  <c r="BL68" i="62" s="1"/>
  <c r="BL69" i="62" s="1"/>
  <c r="CT6" i="57"/>
  <c r="DH86" i="57" s="1"/>
  <c r="CE7" i="63"/>
  <c r="CI6" i="60"/>
  <c r="CM6" i="60" s="1"/>
  <c r="BO59" i="62"/>
  <c r="CE8" i="63"/>
  <c r="CI7" i="60"/>
  <c r="CM7" i="60" s="1"/>
  <c r="DD67" i="60" s="1"/>
  <c r="BX7" i="54"/>
  <c r="CL6" i="54"/>
  <c r="BO78" i="62"/>
  <c r="BO79" i="62" s="1"/>
  <c r="BO80" i="62" s="1"/>
  <c r="BO81" i="62" s="1"/>
  <c r="BO82" i="62" s="1"/>
  <c r="BO66" i="62"/>
  <c r="BO67" i="62" s="1"/>
  <c r="BO68" i="62" s="1"/>
  <c r="BO69" i="62" s="1"/>
  <c r="CB6" i="53"/>
  <c r="CF6" i="53" s="1"/>
  <c r="DH46" i="53" s="1"/>
  <c r="BU8" i="62"/>
  <c r="BY8" i="62" s="1"/>
  <c r="DD28" i="62" s="1"/>
  <c r="CL6" i="60"/>
  <c r="BO54" i="62"/>
  <c r="BO55" i="62" s="1"/>
  <c r="BO56" i="62" s="1"/>
  <c r="BO57" i="62" s="1"/>
  <c r="BO58" i="62" s="1"/>
  <c r="BS30" i="56"/>
  <c r="BS31" i="56" s="1"/>
  <c r="BS32" i="56" s="1"/>
  <c r="CL7" i="60"/>
  <c r="BO54" i="63"/>
  <c r="BO55" i="63" s="1"/>
  <c r="BO56" i="63" s="1"/>
  <c r="BO57" i="63" s="1"/>
  <c r="BL54" i="63"/>
  <c r="BL55" i="63" s="1"/>
  <c r="BL56" i="63" s="1"/>
  <c r="BL57" i="63" s="1"/>
  <c r="BL43" i="63"/>
  <c r="BL54" i="60"/>
  <c r="BL55" i="60" s="1"/>
  <c r="BL56" i="60" s="1"/>
  <c r="BO54" i="60"/>
  <c r="BO55" i="60" s="1"/>
  <c r="BO56" i="60" s="1"/>
  <c r="BL78" i="57"/>
  <c r="BL79" i="57" s="1"/>
  <c r="BL80" i="57" s="1"/>
  <c r="BL81" i="57" s="1"/>
  <c r="CQ30" i="53"/>
  <c r="CQ31" i="53" s="1"/>
  <c r="BO66" i="53"/>
  <c r="BO67" i="53" s="1"/>
  <c r="BO68" i="53" s="1"/>
  <c r="CC42" i="53"/>
  <c r="CC43" i="53" s="1"/>
  <c r="CC44" i="53" s="1"/>
  <c r="CC45" i="53" s="1"/>
  <c r="CC46" i="53" s="1"/>
  <c r="CC47" i="53" s="1"/>
  <c r="BL78" i="55"/>
  <c r="BN6" i="55" s="1"/>
  <c r="BR6" i="55" s="1"/>
  <c r="BU9" i="62"/>
  <c r="BY9" i="62" s="1"/>
  <c r="CE6" i="62"/>
  <c r="BV54" i="54"/>
  <c r="BV55" i="54" s="1"/>
  <c r="BV56" i="54" s="1"/>
  <c r="DH47" i="57"/>
  <c r="BZ30" i="61"/>
  <c r="BO54" i="56"/>
  <c r="BO55" i="56" s="1"/>
  <c r="BO56" i="56" s="1"/>
  <c r="CF6" i="57"/>
  <c r="DH46" i="57" s="1"/>
  <c r="CC30" i="61"/>
  <c r="CM6" i="58"/>
  <c r="DG66" i="58" s="1"/>
  <c r="DF66" i="58" s="1"/>
  <c r="CS8" i="56"/>
  <c r="DD86" i="55"/>
  <c r="DC86" i="55" s="1"/>
  <c r="DG86" i="55"/>
  <c r="DF86" i="55" s="1"/>
  <c r="DE86" i="55"/>
  <c r="CP8" i="56"/>
  <c r="CT8" i="56" s="1"/>
  <c r="BL54" i="56"/>
  <c r="BL55" i="56" s="1"/>
  <c r="BL56" i="56" s="1"/>
  <c r="CP7" i="61"/>
  <c r="CT7" i="61" s="1"/>
  <c r="DH87" i="61" s="1"/>
  <c r="CP6" i="61"/>
  <c r="CS7" i="61"/>
  <c r="CS6" i="61"/>
  <c r="BO66" i="58"/>
  <c r="BO67" i="58" s="1"/>
  <c r="BO68" i="58" s="1"/>
  <c r="BO69" i="58" s="1"/>
  <c r="CB7" i="61"/>
  <c r="CF7" i="61" s="1"/>
  <c r="DH47" i="61" s="1"/>
  <c r="CB6" i="61"/>
  <c r="CE7" i="61"/>
  <c r="CE6" i="61"/>
  <c r="CF6" i="62"/>
  <c r="DG46" i="62" s="1"/>
  <c r="DF46" i="62" s="1"/>
  <c r="CJ42" i="55"/>
  <c r="CJ43" i="55" s="1"/>
  <c r="CJ44" i="55" s="1"/>
  <c r="BS54" i="54"/>
  <c r="BU8" i="54" s="1"/>
  <c r="BY8" i="54" s="1"/>
  <c r="DD28" i="54" s="1"/>
  <c r="CP7" i="63"/>
  <c r="CT7" i="63" s="1"/>
  <c r="CP6" i="63"/>
  <c r="CS7" i="63"/>
  <c r="CS6" i="63"/>
  <c r="CT6" i="60"/>
  <c r="DH86" i="60" s="1"/>
  <c r="CM6" i="63"/>
  <c r="DE66" i="63" s="1"/>
  <c r="BZ42" i="54"/>
  <c r="BZ43" i="54" s="1"/>
  <c r="BZ44" i="54" s="1"/>
  <c r="BZ45" i="54" s="1"/>
  <c r="BZ46" i="54" s="1"/>
  <c r="BZ47" i="54" s="1"/>
  <c r="CQ31" i="55"/>
  <c r="CQ32" i="55" s="1"/>
  <c r="BY6" i="62"/>
  <c r="DH26" i="62" s="1"/>
  <c r="CJ30" i="57"/>
  <c r="CJ31" i="57" s="1"/>
  <c r="BZ30" i="53"/>
  <c r="BZ31" i="53" s="1"/>
  <c r="BZ32" i="53" s="1"/>
  <c r="BZ33" i="53" s="1"/>
  <c r="BZ34" i="53" s="1"/>
  <c r="BZ35" i="53" s="1"/>
  <c r="BY7" i="62"/>
  <c r="DD27" i="62" s="1"/>
  <c r="BY7" i="53"/>
  <c r="DE27" i="53" s="1"/>
  <c r="CN30" i="53"/>
  <c r="CN31" i="53" s="1"/>
  <c r="CG30" i="62"/>
  <c r="CG31" i="62" s="1"/>
  <c r="CG30" i="54"/>
  <c r="CG31" i="54" s="1"/>
  <c r="CC32" i="63"/>
  <c r="CC33" i="63" s="1"/>
  <c r="CC34" i="63" s="1"/>
  <c r="BY8" i="53"/>
  <c r="DD28" i="53" s="1"/>
  <c r="CJ30" i="62"/>
  <c r="CJ31" i="62" s="1"/>
  <c r="CJ42" i="62" s="1"/>
  <c r="CJ43" i="62" s="1"/>
  <c r="CJ30" i="54"/>
  <c r="CJ31" i="54" s="1"/>
  <c r="BU7" i="59"/>
  <c r="BY7" i="59" s="1"/>
  <c r="BS31" i="59"/>
  <c r="BS32" i="59" s="1"/>
  <c r="CB8" i="61"/>
  <c r="CB6" i="54"/>
  <c r="CB7" i="54"/>
  <c r="CE8" i="61"/>
  <c r="CT6" i="58"/>
  <c r="DH86" i="58" s="1"/>
  <c r="CC30" i="54"/>
  <c r="CC31" i="54" s="1"/>
  <c r="CC32" i="54" s="1"/>
  <c r="CC33" i="54" s="1"/>
  <c r="CC34" i="54" s="1"/>
  <c r="CC35" i="54" s="1"/>
  <c r="BL66" i="58"/>
  <c r="BL67" i="58" s="1"/>
  <c r="BL68" i="58" s="1"/>
  <c r="BL69" i="58" s="1"/>
  <c r="BY7" i="54"/>
  <c r="DD27" i="54" s="1"/>
  <c r="BV18" i="63"/>
  <c r="BV19" i="63" s="1"/>
  <c r="BV20" i="63" s="1"/>
  <c r="BV21" i="63" s="1"/>
  <c r="CN30" i="54"/>
  <c r="CN31" i="54" s="1"/>
  <c r="CE6" i="54"/>
  <c r="CN31" i="55"/>
  <c r="CN32" i="55" s="1"/>
  <c r="BO67" i="55"/>
  <c r="BO68" i="55" s="1"/>
  <c r="BX7" i="59"/>
  <c r="BV31" i="59"/>
  <c r="BV32" i="59" s="1"/>
  <c r="CG30" i="57"/>
  <c r="CG31" i="57" s="1"/>
  <c r="CQ30" i="54"/>
  <c r="CQ31" i="54" s="1"/>
  <c r="BV42" i="61"/>
  <c r="BV43" i="61" s="1"/>
  <c r="BV44" i="61" s="1"/>
  <c r="CF6" i="63"/>
  <c r="DH46" i="63" s="1"/>
  <c r="CB8" i="63"/>
  <c r="CF8" i="63" s="1"/>
  <c r="CG42" i="63"/>
  <c r="CJ42" i="63"/>
  <c r="BZ42" i="63"/>
  <c r="CF7" i="63"/>
  <c r="DH47" i="63" s="1"/>
  <c r="CP22" i="63"/>
  <c r="CP16" i="63"/>
  <c r="CP77" i="63"/>
  <c r="CT77" i="63" s="1"/>
  <c r="CP84" i="63"/>
  <c r="CT84" i="63" s="1"/>
  <c r="CP21" i="63"/>
  <c r="CP54" i="63"/>
  <c r="CT54" i="63" s="1"/>
  <c r="CP35" i="63"/>
  <c r="CT35" i="63" s="1"/>
  <c r="CP75" i="63"/>
  <c r="CT75" i="63" s="1"/>
  <c r="CP46" i="63"/>
  <c r="CT46" i="63" s="1"/>
  <c r="CP20" i="63"/>
  <c r="CP71" i="63"/>
  <c r="CT71" i="63" s="1"/>
  <c r="CP39" i="63"/>
  <c r="CT39" i="63" s="1"/>
  <c r="CP32" i="63"/>
  <c r="CT32" i="63" s="1"/>
  <c r="CP19" i="63"/>
  <c r="CP10" i="63"/>
  <c r="CP47" i="63"/>
  <c r="CT47" i="63" s="1"/>
  <c r="CP79" i="63"/>
  <c r="CT79" i="63" s="1"/>
  <c r="CP51" i="63"/>
  <c r="CT51" i="63" s="1"/>
  <c r="CP76" i="63"/>
  <c r="CT76" i="63" s="1"/>
  <c r="CP30" i="63"/>
  <c r="CT30" i="63" s="1"/>
  <c r="CP27" i="63"/>
  <c r="CT27" i="63" s="1"/>
  <c r="CP34" i="63"/>
  <c r="CT34" i="63" s="1"/>
  <c r="CP52" i="63"/>
  <c r="CT52" i="63" s="1"/>
  <c r="CP8" i="63"/>
  <c r="CP33" i="63"/>
  <c r="CT33" i="63" s="1"/>
  <c r="CP41" i="63"/>
  <c r="CT41" i="63" s="1"/>
  <c r="CP74" i="63"/>
  <c r="CT74" i="63" s="1"/>
  <c r="CP31" i="63"/>
  <c r="CT31" i="63" s="1"/>
  <c r="CP56" i="63"/>
  <c r="CT56" i="63" s="1"/>
  <c r="CP69" i="63"/>
  <c r="CT69" i="63" s="1"/>
  <c r="CP67" i="63"/>
  <c r="CT67" i="63" s="1"/>
  <c r="CP62" i="63"/>
  <c r="CT62" i="63" s="1"/>
  <c r="CP24" i="63"/>
  <c r="CT24" i="63" s="1"/>
  <c r="CP86" i="63"/>
  <c r="CT86" i="63" s="1"/>
  <c r="CP43" i="63"/>
  <c r="CT43" i="63" s="1"/>
  <c r="CP25" i="63"/>
  <c r="CT25" i="63" s="1"/>
  <c r="CP58" i="63"/>
  <c r="CT58" i="63" s="1"/>
  <c r="CP28" i="63"/>
  <c r="CT28" i="63" s="1"/>
  <c r="CP49" i="63"/>
  <c r="CT49" i="63" s="1"/>
  <c r="CP11" i="63"/>
  <c r="CP64" i="63"/>
  <c r="CT64" i="63" s="1"/>
  <c r="CP81" i="63"/>
  <c r="CT81" i="63" s="1"/>
  <c r="CP18" i="63"/>
  <c r="CP72" i="63"/>
  <c r="CT72" i="63" s="1"/>
  <c r="CP78" i="63"/>
  <c r="CT78" i="63" s="1"/>
  <c r="CP65" i="63"/>
  <c r="CT65" i="63" s="1"/>
  <c r="CP14" i="63"/>
  <c r="CP63" i="63"/>
  <c r="CT63" i="63" s="1"/>
  <c r="CP37" i="63"/>
  <c r="CT37" i="63" s="1"/>
  <c r="CP26" i="63"/>
  <c r="CT26" i="63" s="1"/>
  <c r="CP66" i="63"/>
  <c r="CT66" i="63" s="1"/>
  <c r="CP9" i="63"/>
  <c r="CP89" i="63"/>
  <c r="CT89" i="63" s="1"/>
  <c r="CP60" i="63"/>
  <c r="CT60" i="63" s="1"/>
  <c r="CP57" i="63"/>
  <c r="CT57" i="63" s="1"/>
  <c r="CP55" i="63"/>
  <c r="CT55" i="63" s="1"/>
  <c r="CP45" i="63"/>
  <c r="CT45" i="63" s="1"/>
  <c r="CP38" i="63"/>
  <c r="CT38" i="63" s="1"/>
  <c r="CP87" i="63"/>
  <c r="CT87" i="63" s="1"/>
  <c r="CP68" i="63"/>
  <c r="CT68" i="63" s="1"/>
  <c r="CP85" i="63"/>
  <c r="CT85" i="63" s="1"/>
  <c r="CP36" i="63"/>
  <c r="CT36" i="63" s="1"/>
  <c r="CP73" i="63"/>
  <c r="CT73" i="63" s="1"/>
  <c r="CP40" i="63"/>
  <c r="CT40" i="63" s="1"/>
  <c r="CP15" i="63"/>
  <c r="CP50" i="63"/>
  <c r="CT50" i="63" s="1"/>
  <c r="CP23" i="63"/>
  <c r="CP70" i="63"/>
  <c r="CT70" i="63" s="1"/>
  <c r="CP53" i="63"/>
  <c r="CT53" i="63" s="1"/>
  <c r="CP88" i="63"/>
  <c r="CT88" i="63" s="1"/>
  <c r="CP83" i="63"/>
  <c r="CT83" i="63" s="1"/>
  <c r="CP90" i="63"/>
  <c r="CT90" i="63" s="1"/>
  <c r="CP42" i="63"/>
  <c r="CT42" i="63" s="1"/>
  <c r="CP13" i="63"/>
  <c r="CP61" i="63"/>
  <c r="CT61" i="63" s="1"/>
  <c r="CP59" i="63"/>
  <c r="CT59" i="63" s="1"/>
  <c r="CP44" i="63"/>
  <c r="CT44" i="63" s="1"/>
  <c r="CP48" i="63"/>
  <c r="CT48" i="63" s="1"/>
  <c r="CP17" i="63"/>
  <c r="CP82" i="63"/>
  <c r="CT82" i="63" s="1"/>
  <c r="CP29" i="63"/>
  <c r="CT29" i="63" s="1"/>
  <c r="CP80" i="63"/>
  <c r="CT80" i="63" s="1"/>
  <c r="CP12" i="63"/>
  <c r="CS14" i="63"/>
  <c r="DE94" i="63" s="1"/>
  <c r="CS16" i="63"/>
  <c r="DE96" i="63" s="1"/>
  <c r="CS66" i="63"/>
  <c r="CS40" i="63"/>
  <c r="CS46" i="63"/>
  <c r="CS85" i="63"/>
  <c r="CS59" i="63"/>
  <c r="CS68" i="63"/>
  <c r="CS70" i="63"/>
  <c r="CS56" i="63"/>
  <c r="CS73" i="63"/>
  <c r="CS67" i="63"/>
  <c r="CS54" i="63"/>
  <c r="CS71" i="63"/>
  <c r="CS88" i="63"/>
  <c r="CS76" i="63"/>
  <c r="CS62" i="63"/>
  <c r="CS32" i="63"/>
  <c r="CS74" i="63"/>
  <c r="CS36" i="63"/>
  <c r="CS20" i="63"/>
  <c r="DE100" i="63" s="1"/>
  <c r="CS84" i="63"/>
  <c r="CS81" i="63"/>
  <c r="CS61" i="63"/>
  <c r="CS25" i="63"/>
  <c r="CS72" i="63"/>
  <c r="CS64" i="63"/>
  <c r="CS77" i="63"/>
  <c r="CS18" i="63"/>
  <c r="DE98" i="63" s="1"/>
  <c r="CS43" i="63"/>
  <c r="CS30" i="63"/>
  <c r="CS24" i="63"/>
  <c r="CS11" i="63"/>
  <c r="CS80" i="63"/>
  <c r="CS63" i="63"/>
  <c r="CS82" i="63"/>
  <c r="CS51" i="63"/>
  <c r="CS37" i="63"/>
  <c r="CS78" i="63"/>
  <c r="CS27" i="63"/>
  <c r="CS41" i="63"/>
  <c r="CS31" i="63"/>
  <c r="CS8" i="63"/>
  <c r="CS57" i="63"/>
  <c r="CS19" i="63"/>
  <c r="DE99" i="63" s="1"/>
  <c r="CS58" i="63"/>
  <c r="CS29" i="63"/>
  <c r="CS52" i="63"/>
  <c r="CS15" i="63"/>
  <c r="DE95" i="63" s="1"/>
  <c r="CS23" i="63"/>
  <c r="DE103" i="63" s="1"/>
  <c r="CS48" i="63"/>
  <c r="CS53" i="63"/>
  <c r="CS9" i="63"/>
  <c r="CS45" i="63"/>
  <c r="CS89" i="63"/>
  <c r="CS49" i="63"/>
  <c r="CS34" i="63"/>
  <c r="CS35" i="63"/>
  <c r="CS28" i="63"/>
  <c r="CS13" i="63"/>
  <c r="DE93" i="63" s="1"/>
  <c r="CS47" i="63"/>
  <c r="CS42" i="63"/>
  <c r="CS39" i="63"/>
  <c r="CS79" i="63"/>
  <c r="CS86" i="63"/>
  <c r="CS87" i="63"/>
  <c r="CS69" i="63"/>
  <c r="CS33" i="63"/>
  <c r="CS22" i="63"/>
  <c r="DE102" i="63" s="1"/>
  <c r="CS65" i="63"/>
  <c r="CS10" i="63"/>
  <c r="CS26" i="63"/>
  <c r="CS55" i="63"/>
  <c r="CS17" i="63"/>
  <c r="DE97" i="63" s="1"/>
  <c r="CS60" i="63"/>
  <c r="CS21" i="63"/>
  <c r="DE101" i="63" s="1"/>
  <c r="CS75" i="63"/>
  <c r="CS50" i="63"/>
  <c r="CS83" i="63"/>
  <c r="CS38" i="63"/>
  <c r="CS12" i="63"/>
  <c r="DE92" i="63" s="1"/>
  <c r="CS90" i="63"/>
  <c r="CS44" i="63"/>
  <c r="BS30" i="63"/>
  <c r="CQ19" i="62"/>
  <c r="CN30" i="62"/>
  <c r="BV54" i="62"/>
  <c r="BS54" i="62"/>
  <c r="CC19" i="62"/>
  <c r="CE7" i="62" s="1"/>
  <c r="CP6" i="62"/>
  <c r="CS6" i="62"/>
  <c r="BN7" i="62"/>
  <c r="BN6" i="62"/>
  <c r="CI6" i="62"/>
  <c r="BZ42" i="62"/>
  <c r="BZ43" i="62" s="1"/>
  <c r="BZ44" i="62" s="1"/>
  <c r="BZ45" i="62" s="1"/>
  <c r="BZ46" i="62" s="1"/>
  <c r="BZ47" i="62" s="1"/>
  <c r="BZ54" i="62" s="1"/>
  <c r="BZ55" i="62" s="1"/>
  <c r="BZ56" i="62" s="1"/>
  <c r="BZ57" i="62" s="1"/>
  <c r="BZ58" i="62" s="1"/>
  <c r="CB8" i="62"/>
  <c r="CB7" i="62"/>
  <c r="BO42" i="61"/>
  <c r="BO43" i="61" s="1"/>
  <c r="CP47" i="61"/>
  <c r="CT47" i="61" s="1"/>
  <c r="CP85" i="61"/>
  <c r="CT85" i="61" s="1"/>
  <c r="CP55" i="61"/>
  <c r="CT55" i="61" s="1"/>
  <c r="CP12" i="61"/>
  <c r="CP50" i="61"/>
  <c r="CT50" i="61" s="1"/>
  <c r="CP34" i="61"/>
  <c r="CT34" i="61" s="1"/>
  <c r="CP80" i="61"/>
  <c r="CT80" i="61" s="1"/>
  <c r="CP90" i="61"/>
  <c r="CT90" i="61" s="1"/>
  <c r="CP51" i="61"/>
  <c r="CT51" i="61" s="1"/>
  <c r="CP25" i="61"/>
  <c r="CT25" i="61" s="1"/>
  <c r="CP52" i="61"/>
  <c r="CT52" i="61" s="1"/>
  <c r="CP29" i="61"/>
  <c r="CT29" i="61" s="1"/>
  <c r="CP67" i="61"/>
  <c r="CT67" i="61" s="1"/>
  <c r="CP58" i="61"/>
  <c r="CT58" i="61" s="1"/>
  <c r="CP35" i="61"/>
  <c r="CT35" i="61" s="1"/>
  <c r="CP27" i="61"/>
  <c r="CT27" i="61" s="1"/>
  <c r="CP20" i="61"/>
  <c r="CP10" i="61"/>
  <c r="CP68" i="61"/>
  <c r="CT68" i="61" s="1"/>
  <c r="CP43" i="61"/>
  <c r="CT43" i="61" s="1"/>
  <c r="CP28" i="61"/>
  <c r="CT28" i="61" s="1"/>
  <c r="CP86" i="61"/>
  <c r="CT86" i="61" s="1"/>
  <c r="CP87" i="61"/>
  <c r="CT87" i="61" s="1"/>
  <c r="CP19" i="61"/>
  <c r="CP13" i="61"/>
  <c r="CP78" i="61"/>
  <c r="CT78" i="61" s="1"/>
  <c r="CP76" i="61"/>
  <c r="CT76" i="61" s="1"/>
  <c r="CP22" i="61"/>
  <c r="CP39" i="61"/>
  <c r="CT39" i="61" s="1"/>
  <c r="CP44" i="61"/>
  <c r="CT44" i="61" s="1"/>
  <c r="CP84" i="61"/>
  <c r="CT84" i="61" s="1"/>
  <c r="CP54" i="61"/>
  <c r="CT54" i="61" s="1"/>
  <c r="CP71" i="61"/>
  <c r="CT71" i="61" s="1"/>
  <c r="CP63" i="61"/>
  <c r="CT63" i="61" s="1"/>
  <c r="CP74" i="61"/>
  <c r="CT74" i="61" s="1"/>
  <c r="CP42" i="61"/>
  <c r="CT42" i="61" s="1"/>
  <c r="CP56" i="61"/>
  <c r="CT56" i="61" s="1"/>
  <c r="CP45" i="61"/>
  <c r="CT45" i="61" s="1"/>
  <c r="CP16" i="61"/>
  <c r="CP66" i="61"/>
  <c r="CT66" i="61" s="1"/>
  <c r="CP21" i="61"/>
  <c r="CP72" i="61"/>
  <c r="CT72" i="61" s="1"/>
  <c r="CP70" i="61"/>
  <c r="CT70" i="61" s="1"/>
  <c r="CP14" i="61"/>
  <c r="CP89" i="61"/>
  <c r="CT89" i="61" s="1"/>
  <c r="CP62" i="61"/>
  <c r="CT62" i="61" s="1"/>
  <c r="CP8" i="61"/>
  <c r="CP11" i="61"/>
  <c r="CP23" i="61"/>
  <c r="CP69" i="61"/>
  <c r="CT69" i="61" s="1"/>
  <c r="CP59" i="61"/>
  <c r="CT59" i="61" s="1"/>
  <c r="CP64" i="61"/>
  <c r="CT64" i="61" s="1"/>
  <c r="CP53" i="61"/>
  <c r="CT53" i="61" s="1"/>
  <c r="CP32" i="61"/>
  <c r="CT32" i="61" s="1"/>
  <c r="CP88" i="61"/>
  <c r="CT88" i="61" s="1"/>
  <c r="CP79" i="61"/>
  <c r="CT79" i="61" s="1"/>
  <c r="CP31" i="61"/>
  <c r="CT31" i="61" s="1"/>
  <c r="CP61" i="61"/>
  <c r="CT61" i="61" s="1"/>
  <c r="CP30" i="61"/>
  <c r="CT30" i="61" s="1"/>
  <c r="CP81" i="61"/>
  <c r="CT81" i="61" s="1"/>
  <c r="CP17" i="61"/>
  <c r="CP49" i="61"/>
  <c r="CT49" i="61" s="1"/>
  <c r="CP18" i="61"/>
  <c r="CP33" i="61"/>
  <c r="CT33" i="61" s="1"/>
  <c r="CP75" i="61"/>
  <c r="CT75" i="61" s="1"/>
  <c r="CP41" i="61"/>
  <c r="CT41" i="61" s="1"/>
  <c r="CP38" i="61"/>
  <c r="CT38" i="61" s="1"/>
  <c r="CP37" i="61"/>
  <c r="CT37" i="61" s="1"/>
  <c r="CP9" i="61"/>
  <c r="CP82" i="61"/>
  <c r="CT82" i="61" s="1"/>
  <c r="CP40" i="61"/>
  <c r="CT40" i="61" s="1"/>
  <c r="CP77" i="61"/>
  <c r="CT77" i="61" s="1"/>
  <c r="CP46" i="61"/>
  <c r="CT46" i="61" s="1"/>
  <c r="CP57" i="61"/>
  <c r="CT57" i="61" s="1"/>
  <c r="CP83" i="61"/>
  <c r="CT83" i="61" s="1"/>
  <c r="CP65" i="61"/>
  <c r="CT65" i="61" s="1"/>
  <c r="CP36" i="61"/>
  <c r="CT36" i="61" s="1"/>
  <c r="CP15" i="61"/>
  <c r="CP60" i="61"/>
  <c r="CT60" i="61" s="1"/>
  <c r="CP24" i="61"/>
  <c r="CT24" i="61" s="1"/>
  <c r="CP73" i="61"/>
  <c r="CT73" i="61" s="1"/>
  <c r="CP26" i="61"/>
  <c r="CT26" i="61" s="1"/>
  <c r="CP48" i="61"/>
  <c r="CT48" i="61" s="1"/>
  <c r="CS36" i="61"/>
  <c r="CS10" i="61"/>
  <c r="CS17" i="61"/>
  <c r="DE97" i="61" s="1"/>
  <c r="CS27" i="61"/>
  <c r="CS79" i="61"/>
  <c r="CS86" i="61"/>
  <c r="CS69" i="61"/>
  <c r="CS11" i="61"/>
  <c r="CS12" i="61"/>
  <c r="DE92" i="61" s="1"/>
  <c r="CS46" i="61"/>
  <c r="CS53" i="61"/>
  <c r="CS76" i="61"/>
  <c r="CS85" i="61"/>
  <c r="CS75" i="61"/>
  <c r="CS8" i="61"/>
  <c r="CS59" i="61"/>
  <c r="CS24" i="61"/>
  <c r="CS90" i="61"/>
  <c r="CS34" i="61"/>
  <c r="CS67" i="61"/>
  <c r="CS13" i="61"/>
  <c r="DE93" i="61" s="1"/>
  <c r="CS84" i="61"/>
  <c r="CS87" i="61"/>
  <c r="CS65" i="61"/>
  <c r="CS54" i="61"/>
  <c r="CS49" i="61"/>
  <c r="CS83" i="61"/>
  <c r="CS29" i="61"/>
  <c r="CS68" i="61"/>
  <c r="CS23" i="61"/>
  <c r="DE103" i="61" s="1"/>
  <c r="CS19" i="61"/>
  <c r="DE99" i="61" s="1"/>
  <c r="CS9" i="61"/>
  <c r="CS39" i="61"/>
  <c r="CS55" i="61"/>
  <c r="CS44" i="61"/>
  <c r="CS47" i="61"/>
  <c r="CS32" i="61"/>
  <c r="CS15" i="61"/>
  <c r="DE95" i="61" s="1"/>
  <c r="CS18" i="61"/>
  <c r="DE98" i="61" s="1"/>
  <c r="CS37" i="61"/>
  <c r="CS31" i="61"/>
  <c r="CS48" i="61"/>
  <c r="CS33" i="61"/>
  <c r="CS41" i="61"/>
  <c r="CS70" i="61"/>
  <c r="CS16" i="61"/>
  <c r="DE96" i="61" s="1"/>
  <c r="CS66" i="61"/>
  <c r="CS78" i="61"/>
  <c r="CS51" i="61"/>
  <c r="CS40" i="61"/>
  <c r="CS57" i="61"/>
  <c r="CS74" i="61"/>
  <c r="CS43" i="61"/>
  <c r="CS63" i="61"/>
  <c r="CS73" i="61"/>
  <c r="CS58" i="61"/>
  <c r="CS26" i="61"/>
  <c r="CS20" i="61"/>
  <c r="DE100" i="61" s="1"/>
  <c r="CS82" i="61"/>
  <c r="CS30" i="61"/>
  <c r="CS38" i="61"/>
  <c r="CS28" i="61"/>
  <c r="CS81" i="61"/>
  <c r="CS42" i="61"/>
  <c r="CS62" i="61"/>
  <c r="CS61" i="61"/>
  <c r="CS22" i="61"/>
  <c r="DE102" i="61" s="1"/>
  <c r="CS71" i="61"/>
  <c r="CS21" i="61"/>
  <c r="DE101" i="61" s="1"/>
  <c r="CS60" i="61"/>
  <c r="CS52" i="61"/>
  <c r="CS35" i="61"/>
  <c r="CS25" i="61"/>
  <c r="CS45" i="61"/>
  <c r="CS64" i="61"/>
  <c r="CS89" i="61"/>
  <c r="CS80" i="61"/>
  <c r="CS72" i="61"/>
  <c r="CS50" i="61"/>
  <c r="CS14" i="61"/>
  <c r="DE94" i="61" s="1"/>
  <c r="CS77" i="61"/>
  <c r="CS88" i="61"/>
  <c r="CS56" i="61"/>
  <c r="BS42" i="61"/>
  <c r="BL42" i="61"/>
  <c r="BL43" i="61" s="1"/>
  <c r="CG30" i="61"/>
  <c r="CG31" i="61" s="1"/>
  <c r="BU6" i="61"/>
  <c r="BX6" i="61"/>
  <c r="CJ30" i="61"/>
  <c r="CB6" i="60"/>
  <c r="CF6" i="60" s="1"/>
  <c r="CE6" i="60"/>
  <c r="CG54" i="60"/>
  <c r="CG55" i="60" s="1"/>
  <c r="CG56" i="60" s="1"/>
  <c r="BZ30" i="60"/>
  <c r="CP8" i="60"/>
  <c r="CP28" i="60"/>
  <c r="CT28" i="60" s="1"/>
  <c r="CP40" i="60"/>
  <c r="CT40" i="60" s="1"/>
  <c r="CP22" i="60"/>
  <c r="CP19" i="60"/>
  <c r="CP77" i="60"/>
  <c r="CT77" i="60" s="1"/>
  <c r="CP72" i="60"/>
  <c r="CT72" i="60" s="1"/>
  <c r="CP14" i="60"/>
  <c r="CP29" i="60"/>
  <c r="CT29" i="60" s="1"/>
  <c r="CP26" i="60"/>
  <c r="CT26" i="60" s="1"/>
  <c r="CP66" i="60"/>
  <c r="CT66" i="60" s="1"/>
  <c r="CP70" i="60"/>
  <c r="CT70" i="60" s="1"/>
  <c r="CP20" i="60"/>
  <c r="CP15" i="60"/>
  <c r="CP46" i="60"/>
  <c r="CT46" i="60" s="1"/>
  <c r="CP55" i="60"/>
  <c r="CT55" i="60" s="1"/>
  <c r="CP7" i="60"/>
  <c r="CP74" i="60"/>
  <c r="CT74" i="60" s="1"/>
  <c r="CP42" i="60"/>
  <c r="CT42" i="60" s="1"/>
  <c r="CP62" i="60"/>
  <c r="CT62" i="60" s="1"/>
  <c r="CP60" i="60"/>
  <c r="CT60" i="60" s="1"/>
  <c r="CP35" i="60"/>
  <c r="CT35" i="60" s="1"/>
  <c r="CP67" i="60"/>
  <c r="CT67" i="60" s="1"/>
  <c r="CP90" i="60"/>
  <c r="CT90" i="60" s="1"/>
  <c r="CP17" i="60"/>
  <c r="CP36" i="60"/>
  <c r="CT36" i="60" s="1"/>
  <c r="CP37" i="60"/>
  <c r="CT37" i="60" s="1"/>
  <c r="CP88" i="60"/>
  <c r="CT88" i="60" s="1"/>
  <c r="CP9" i="60"/>
  <c r="CP80" i="60"/>
  <c r="CT80" i="60" s="1"/>
  <c r="CP73" i="60"/>
  <c r="CT73" i="60" s="1"/>
  <c r="CP56" i="60"/>
  <c r="CT56" i="60" s="1"/>
  <c r="CP53" i="60"/>
  <c r="CT53" i="60" s="1"/>
  <c r="CP45" i="60"/>
  <c r="CT45" i="60" s="1"/>
  <c r="CP18" i="60"/>
  <c r="CP75" i="60"/>
  <c r="CT75" i="60" s="1"/>
  <c r="CP24" i="60"/>
  <c r="CT24" i="60" s="1"/>
  <c r="CP47" i="60"/>
  <c r="CT47" i="60" s="1"/>
  <c r="CP44" i="60"/>
  <c r="CT44" i="60" s="1"/>
  <c r="CP58" i="60"/>
  <c r="CT58" i="60" s="1"/>
  <c r="CP50" i="60"/>
  <c r="CT50" i="60" s="1"/>
  <c r="CP54" i="60"/>
  <c r="CT54" i="60" s="1"/>
  <c r="CP27" i="60"/>
  <c r="CT27" i="60" s="1"/>
  <c r="CP79" i="60"/>
  <c r="CT79" i="60" s="1"/>
  <c r="CP43" i="60"/>
  <c r="CT43" i="60" s="1"/>
  <c r="CP16" i="60"/>
  <c r="CP11" i="60"/>
  <c r="CP82" i="60"/>
  <c r="CT82" i="60" s="1"/>
  <c r="CP76" i="60"/>
  <c r="CT76" i="60" s="1"/>
  <c r="CP61" i="60"/>
  <c r="CT61" i="60" s="1"/>
  <c r="CP83" i="60"/>
  <c r="CT83" i="60" s="1"/>
  <c r="CP49" i="60"/>
  <c r="CT49" i="60" s="1"/>
  <c r="CP38" i="60"/>
  <c r="CT38" i="60" s="1"/>
  <c r="CP23" i="60"/>
  <c r="CP25" i="60"/>
  <c r="CT25" i="60" s="1"/>
  <c r="CP71" i="60"/>
  <c r="CT71" i="60" s="1"/>
  <c r="CP39" i="60"/>
  <c r="CT39" i="60" s="1"/>
  <c r="CP64" i="60"/>
  <c r="CT64" i="60" s="1"/>
  <c r="CP86" i="60"/>
  <c r="CT86" i="60" s="1"/>
  <c r="CP63" i="60"/>
  <c r="CT63" i="60" s="1"/>
  <c r="CP78" i="60"/>
  <c r="CT78" i="60" s="1"/>
  <c r="CP13" i="60"/>
  <c r="CP85" i="60"/>
  <c r="CT85" i="60" s="1"/>
  <c r="CP84" i="60"/>
  <c r="CT84" i="60" s="1"/>
  <c r="CP52" i="60"/>
  <c r="CT52" i="60" s="1"/>
  <c r="CP59" i="60"/>
  <c r="CT59" i="60" s="1"/>
  <c r="CP69" i="60"/>
  <c r="CT69" i="60" s="1"/>
  <c r="CP68" i="60"/>
  <c r="CT68" i="60" s="1"/>
  <c r="CP48" i="60"/>
  <c r="CT48" i="60" s="1"/>
  <c r="CP10" i="60"/>
  <c r="CP57" i="60"/>
  <c r="CT57" i="60" s="1"/>
  <c r="CP89" i="60"/>
  <c r="CT89" i="60" s="1"/>
  <c r="CP87" i="60"/>
  <c r="CT87" i="60" s="1"/>
  <c r="CP81" i="60"/>
  <c r="CT81" i="60" s="1"/>
  <c r="CP21" i="60"/>
  <c r="CP12" i="60"/>
  <c r="CP34" i="60"/>
  <c r="CT34" i="60" s="1"/>
  <c r="CP33" i="60"/>
  <c r="CT33" i="60" s="1"/>
  <c r="CP51" i="60"/>
  <c r="CT51" i="60" s="1"/>
  <c r="CP65" i="60"/>
  <c r="CT65" i="60" s="1"/>
  <c r="CP31" i="60"/>
  <c r="CT31" i="60" s="1"/>
  <c r="CP41" i="60"/>
  <c r="CT41" i="60" s="1"/>
  <c r="CP30" i="60"/>
  <c r="CT30" i="60" s="1"/>
  <c r="CP32" i="60"/>
  <c r="CT32" i="60" s="1"/>
  <c r="CS17" i="60"/>
  <c r="DE97" i="60" s="1"/>
  <c r="CS39" i="60"/>
  <c r="CS33" i="60"/>
  <c r="CS30" i="60"/>
  <c r="CS36" i="60"/>
  <c r="CS51" i="60"/>
  <c r="CS73" i="60"/>
  <c r="CS25" i="60"/>
  <c r="CS10" i="60"/>
  <c r="CS22" i="60"/>
  <c r="DE102" i="60" s="1"/>
  <c r="CS80" i="60"/>
  <c r="CS60" i="60"/>
  <c r="CS48" i="60"/>
  <c r="CS87" i="60"/>
  <c r="CS28" i="60"/>
  <c r="CS41" i="60"/>
  <c r="CS32" i="60"/>
  <c r="CS76" i="60"/>
  <c r="CS65" i="60"/>
  <c r="CS61" i="60"/>
  <c r="CS63" i="60"/>
  <c r="CS84" i="60"/>
  <c r="CS85" i="60"/>
  <c r="CS43" i="60"/>
  <c r="CS57" i="60"/>
  <c r="CS59" i="60"/>
  <c r="CS14" i="60"/>
  <c r="DE94" i="60" s="1"/>
  <c r="CS47" i="60"/>
  <c r="CS82" i="60"/>
  <c r="CS83" i="60"/>
  <c r="CS27" i="60"/>
  <c r="CS69" i="60"/>
  <c r="CS20" i="60"/>
  <c r="DE100" i="60" s="1"/>
  <c r="CS58" i="60"/>
  <c r="CS7" i="60"/>
  <c r="CS46" i="60"/>
  <c r="CS75" i="60"/>
  <c r="CS53" i="60"/>
  <c r="CS72" i="60"/>
  <c r="CS19" i="60"/>
  <c r="DE99" i="60" s="1"/>
  <c r="CS52" i="60"/>
  <c r="CS81" i="60"/>
  <c r="CS71" i="60"/>
  <c r="CS23" i="60"/>
  <c r="DE103" i="60" s="1"/>
  <c r="CS68" i="60"/>
  <c r="CS34" i="60"/>
  <c r="CS24" i="60"/>
  <c r="CS79" i="60"/>
  <c r="CS13" i="60"/>
  <c r="DE93" i="60" s="1"/>
  <c r="CS78" i="60"/>
  <c r="CS56" i="60"/>
  <c r="CS35" i="60"/>
  <c r="CS74" i="60"/>
  <c r="CS42" i="60"/>
  <c r="CS70" i="60"/>
  <c r="CS77" i="60"/>
  <c r="CS12" i="60"/>
  <c r="DE92" i="60" s="1"/>
  <c r="CS88" i="60"/>
  <c r="CS90" i="60"/>
  <c r="CS66" i="60"/>
  <c r="CS67" i="60"/>
  <c r="CS45" i="60"/>
  <c r="CS26" i="60"/>
  <c r="CS16" i="60"/>
  <c r="DE96" i="60" s="1"/>
  <c r="CS31" i="60"/>
  <c r="CS8" i="60"/>
  <c r="CS38" i="60"/>
  <c r="CS55" i="60"/>
  <c r="CS37" i="60"/>
  <c r="CS29" i="60"/>
  <c r="CS44" i="60"/>
  <c r="CS9" i="60"/>
  <c r="CS40" i="60"/>
  <c r="CS15" i="60"/>
  <c r="DE95" i="60" s="1"/>
  <c r="CS18" i="60"/>
  <c r="DE98" i="60" s="1"/>
  <c r="CS21" i="60"/>
  <c r="DE101" i="60" s="1"/>
  <c r="CS64" i="60"/>
  <c r="CS89" i="60"/>
  <c r="CS49" i="60"/>
  <c r="CS62" i="60"/>
  <c r="CS11" i="60"/>
  <c r="DE91" i="60" s="1"/>
  <c r="CS50" i="60"/>
  <c r="CS54" i="60"/>
  <c r="CS86" i="60"/>
  <c r="CJ54" i="60"/>
  <c r="CC30" i="60"/>
  <c r="CC31" i="60" s="1"/>
  <c r="CC32" i="60" s="1"/>
  <c r="CC33" i="60" s="1"/>
  <c r="CC34" i="60" s="1"/>
  <c r="CC35" i="60" s="1"/>
  <c r="BS18" i="60"/>
  <c r="BS19" i="60" s="1"/>
  <c r="BS20" i="60" s="1"/>
  <c r="BV18" i="60"/>
  <c r="BV19" i="60" s="1"/>
  <c r="BV20" i="60" s="1"/>
  <c r="BV42" i="59"/>
  <c r="BV43" i="59" s="1"/>
  <c r="BV44" i="59" s="1"/>
  <c r="BV45" i="59" s="1"/>
  <c r="CG30" i="59"/>
  <c r="CG31" i="59" s="1"/>
  <c r="CC30" i="59"/>
  <c r="CC31" i="59" s="1"/>
  <c r="CC32" i="59" s="1"/>
  <c r="CC33" i="59" s="1"/>
  <c r="CC34" i="59" s="1"/>
  <c r="CC42" i="59" s="1"/>
  <c r="CC43" i="59" s="1"/>
  <c r="CC44" i="59" s="1"/>
  <c r="CC45" i="59" s="1"/>
  <c r="CC46" i="59" s="1"/>
  <c r="CJ30" i="59"/>
  <c r="BS42" i="59"/>
  <c r="BL54" i="59"/>
  <c r="BL55" i="59" s="1"/>
  <c r="BL56" i="59" s="1"/>
  <c r="BO54" i="59"/>
  <c r="BO55" i="59" s="1"/>
  <c r="BO56" i="59" s="1"/>
  <c r="BZ30" i="59"/>
  <c r="BZ31" i="59" s="1"/>
  <c r="BZ32" i="59" s="1"/>
  <c r="BZ33" i="59" s="1"/>
  <c r="BZ34" i="59" s="1"/>
  <c r="BZ42" i="59" s="1"/>
  <c r="CN30" i="59"/>
  <c r="CQ30" i="59"/>
  <c r="CI6" i="59"/>
  <c r="CL6" i="59"/>
  <c r="DE87" i="58"/>
  <c r="CB6" i="58"/>
  <c r="CF6" i="58" s="1"/>
  <c r="BZ19" i="58"/>
  <c r="DD87" i="58"/>
  <c r="DG87" i="58"/>
  <c r="BV30" i="58"/>
  <c r="CJ42" i="58"/>
  <c r="CJ43" i="58" s="1"/>
  <c r="CJ44" i="58" s="1"/>
  <c r="CG42" i="58"/>
  <c r="CG43" i="58" s="1"/>
  <c r="CG44" i="58" s="1"/>
  <c r="BS30" i="58"/>
  <c r="CT8" i="58"/>
  <c r="DH88" i="58" s="1"/>
  <c r="DD96" i="58"/>
  <c r="DC96" i="58" s="1"/>
  <c r="DG96" i="58"/>
  <c r="DF96" i="58" s="1"/>
  <c r="DH96" i="58"/>
  <c r="CT16" i="58"/>
  <c r="DG93" i="58"/>
  <c r="DF93" i="58" s="1"/>
  <c r="DH93" i="58"/>
  <c r="DD93" i="58"/>
  <c r="DC93" i="58" s="1"/>
  <c r="CT13" i="58"/>
  <c r="CC30" i="58"/>
  <c r="CE7" i="58" s="1"/>
  <c r="DD98" i="58"/>
  <c r="DC98" i="58" s="1"/>
  <c r="DG98" i="58"/>
  <c r="DF98" i="58" s="1"/>
  <c r="DH98" i="58"/>
  <c r="CT18" i="58"/>
  <c r="CT11" i="58"/>
  <c r="DH91" i="58" s="1"/>
  <c r="DD99" i="58"/>
  <c r="DC99" i="58" s="1"/>
  <c r="DG99" i="58"/>
  <c r="DF99" i="58" s="1"/>
  <c r="DH99" i="58"/>
  <c r="CT19" i="58"/>
  <c r="CI8" i="58"/>
  <c r="CI7" i="58"/>
  <c r="CT10" i="58"/>
  <c r="DE90" i="58" s="1"/>
  <c r="DD103" i="58"/>
  <c r="DC103" i="58" s="1"/>
  <c r="DG103" i="58"/>
  <c r="DF103" i="58" s="1"/>
  <c r="DH103" i="58"/>
  <c r="CT23" i="58"/>
  <c r="DD100" i="58"/>
  <c r="DC100" i="58" s="1"/>
  <c r="DG100" i="58"/>
  <c r="DF100" i="58" s="1"/>
  <c r="DH100" i="58"/>
  <c r="CT20" i="58"/>
  <c r="CL7" i="58"/>
  <c r="DG97" i="58"/>
  <c r="DF97" i="58" s="1"/>
  <c r="DH97" i="58"/>
  <c r="DD97" i="58"/>
  <c r="DC97" i="58" s="1"/>
  <c r="CT17" i="58"/>
  <c r="CT12" i="58"/>
  <c r="DE92" i="58" s="1"/>
  <c r="DD102" i="58"/>
  <c r="DC102" i="58" s="1"/>
  <c r="DG102" i="58"/>
  <c r="DF102" i="58" s="1"/>
  <c r="DH102" i="58"/>
  <c r="CT22" i="58"/>
  <c r="DD94" i="58"/>
  <c r="DC94" i="58" s="1"/>
  <c r="DG94" i="58"/>
  <c r="DF94" i="58" s="1"/>
  <c r="DH94" i="58"/>
  <c r="CT14" i="58"/>
  <c r="DD95" i="58"/>
  <c r="DC95" i="58" s="1"/>
  <c r="DG95" i="58"/>
  <c r="DF95" i="58" s="1"/>
  <c r="DH95" i="58"/>
  <c r="CT15" i="58"/>
  <c r="BX6" i="58"/>
  <c r="DG101" i="58"/>
  <c r="DF101" i="58" s="1"/>
  <c r="DH101" i="58"/>
  <c r="DD101" i="58"/>
  <c r="DC101" i="58" s="1"/>
  <c r="CT21" i="58"/>
  <c r="CT9" i="58"/>
  <c r="DH89" i="58" s="1"/>
  <c r="CE8" i="57"/>
  <c r="CJ30" i="56"/>
  <c r="CJ31" i="56" s="1"/>
  <c r="CS68" i="56"/>
  <c r="CS88" i="56"/>
  <c r="CS76" i="56"/>
  <c r="DE47" i="57"/>
  <c r="CG30" i="56"/>
  <c r="CG31" i="56" s="1"/>
  <c r="CS79" i="56"/>
  <c r="CS58" i="56"/>
  <c r="CS54" i="56"/>
  <c r="BS30" i="57"/>
  <c r="BU6" i="57" s="1"/>
  <c r="DD47" i="57"/>
  <c r="CP38" i="57"/>
  <c r="CT38" i="57" s="1"/>
  <c r="CP72" i="57"/>
  <c r="CT72" i="57" s="1"/>
  <c r="CP60" i="57"/>
  <c r="CT60" i="57" s="1"/>
  <c r="CP88" i="57"/>
  <c r="CT88" i="57" s="1"/>
  <c r="CP42" i="57"/>
  <c r="CT42" i="57" s="1"/>
  <c r="CP90" i="57"/>
  <c r="CT90" i="57" s="1"/>
  <c r="CP32" i="57"/>
  <c r="CT32" i="57" s="1"/>
  <c r="CP61" i="57"/>
  <c r="CT61" i="57" s="1"/>
  <c r="CP39" i="57"/>
  <c r="CT39" i="57" s="1"/>
  <c r="CP89" i="57"/>
  <c r="CT89" i="57" s="1"/>
  <c r="CP52" i="57"/>
  <c r="CT52" i="57" s="1"/>
  <c r="CP48" i="57"/>
  <c r="CT48" i="57" s="1"/>
  <c r="CP21" i="57"/>
  <c r="CP86" i="57"/>
  <c r="CT86" i="57" s="1"/>
  <c r="CP25" i="57"/>
  <c r="CT25" i="57" s="1"/>
  <c r="CP51" i="57"/>
  <c r="CT51" i="57" s="1"/>
  <c r="CP59" i="57"/>
  <c r="CT59" i="57" s="1"/>
  <c r="CP67" i="57"/>
  <c r="CT67" i="57" s="1"/>
  <c r="CP26" i="57"/>
  <c r="CT26" i="57" s="1"/>
  <c r="CP22" i="57"/>
  <c r="CP65" i="57"/>
  <c r="CT65" i="57" s="1"/>
  <c r="CP18" i="57"/>
  <c r="CP15" i="57"/>
  <c r="CP13" i="57"/>
  <c r="CP36" i="57"/>
  <c r="CT36" i="57" s="1"/>
  <c r="CP10" i="57"/>
  <c r="CP7" i="57"/>
  <c r="CP75" i="57"/>
  <c r="CT75" i="57" s="1"/>
  <c r="CP12" i="57"/>
  <c r="CP62" i="57"/>
  <c r="CT62" i="57" s="1"/>
  <c r="CP29" i="57"/>
  <c r="CT29" i="57" s="1"/>
  <c r="CP40" i="57"/>
  <c r="CT40" i="57" s="1"/>
  <c r="CP30" i="57"/>
  <c r="CT30" i="57" s="1"/>
  <c r="CP27" i="57"/>
  <c r="CT27" i="57" s="1"/>
  <c r="CP69" i="57"/>
  <c r="CT69" i="57" s="1"/>
  <c r="CP28" i="57"/>
  <c r="CT28" i="57" s="1"/>
  <c r="CP49" i="57"/>
  <c r="CT49" i="57" s="1"/>
  <c r="CP63" i="57"/>
  <c r="CT63" i="57" s="1"/>
  <c r="CP47" i="57"/>
  <c r="CT47" i="57" s="1"/>
  <c r="CP74" i="57"/>
  <c r="CT74" i="57" s="1"/>
  <c r="CP41" i="57"/>
  <c r="CT41" i="57" s="1"/>
  <c r="CP45" i="57"/>
  <c r="CT45" i="57" s="1"/>
  <c r="CP31" i="57"/>
  <c r="CT31" i="57" s="1"/>
  <c r="CP20" i="57"/>
  <c r="CP54" i="57"/>
  <c r="CT54" i="57" s="1"/>
  <c r="CP68" i="57"/>
  <c r="CT68" i="57" s="1"/>
  <c r="CP56" i="57"/>
  <c r="CT56" i="57" s="1"/>
  <c r="CP64" i="57"/>
  <c r="CT64" i="57" s="1"/>
  <c r="CP76" i="57"/>
  <c r="CT76" i="57" s="1"/>
  <c r="CP77" i="57"/>
  <c r="CT77" i="57" s="1"/>
  <c r="CP16" i="57"/>
  <c r="CP24" i="57"/>
  <c r="CT24" i="57" s="1"/>
  <c r="CP46" i="57"/>
  <c r="CT46" i="57" s="1"/>
  <c r="CP83" i="57"/>
  <c r="CT83" i="57" s="1"/>
  <c r="CP71" i="57"/>
  <c r="CT71" i="57" s="1"/>
  <c r="CP23" i="57"/>
  <c r="CP55" i="57"/>
  <c r="CT55" i="57" s="1"/>
  <c r="CP70" i="57"/>
  <c r="CT70" i="57" s="1"/>
  <c r="CP73" i="57"/>
  <c r="CT73" i="57" s="1"/>
  <c r="CP78" i="57"/>
  <c r="CT78" i="57" s="1"/>
  <c r="CP33" i="57"/>
  <c r="CT33" i="57" s="1"/>
  <c r="CP85" i="57"/>
  <c r="CT85" i="57" s="1"/>
  <c r="CP82" i="57"/>
  <c r="CT82" i="57" s="1"/>
  <c r="CP43" i="57"/>
  <c r="CT43" i="57" s="1"/>
  <c r="CP57" i="57"/>
  <c r="CT57" i="57" s="1"/>
  <c r="CP66" i="57"/>
  <c r="CT66" i="57" s="1"/>
  <c r="CP11" i="57"/>
  <c r="CP44" i="57"/>
  <c r="CT44" i="57" s="1"/>
  <c r="CP58" i="57"/>
  <c r="CT58" i="57" s="1"/>
  <c r="CP17" i="57"/>
  <c r="CP35" i="57"/>
  <c r="CT35" i="57" s="1"/>
  <c r="CP84" i="57"/>
  <c r="CT84" i="57" s="1"/>
  <c r="CP81" i="57"/>
  <c r="CT81" i="57" s="1"/>
  <c r="CP87" i="57"/>
  <c r="CT87" i="57" s="1"/>
  <c r="CP19" i="57"/>
  <c r="CP14" i="57"/>
  <c r="CP79" i="57"/>
  <c r="CT79" i="57" s="1"/>
  <c r="CP50" i="57"/>
  <c r="CT50" i="57" s="1"/>
  <c r="CP34" i="57"/>
  <c r="CT34" i="57" s="1"/>
  <c r="CP80" i="57"/>
  <c r="CT80" i="57" s="1"/>
  <c r="CP37" i="57"/>
  <c r="CT37" i="57" s="1"/>
  <c r="CP53" i="57"/>
  <c r="CT53" i="57" s="1"/>
  <c r="CP9" i="57"/>
  <c r="CP8" i="57"/>
  <c r="DG47" i="57"/>
  <c r="CS54" i="57"/>
  <c r="CS46" i="57"/>
  <c r="CS80" i="57"/>
  <c r="CS72" i="57"/>
  <c r="CS43" i="57"/>
  <c r="CS70" i="57"/>
  <c r="CS73" i="57"/>
  <c r="CS77" i="57"/>
  <c r="CS88" i="57"/>
  <c r="CS40" i="57"/>
  <c r="CS74" i="57"/>
  <c r="CS53" i="57"/>
  <c r="CS16" i="57"/>
  <c r="DE96" i="57" s="1"/>
  <c r="CS42" i="57"/>
  <c r="CS12" i="57"/>
  <c r="CS39" i="57"/>
  <c r="CS11" i="57"/>
  <c r="CS9" i="57"/>
  <c r="CS28" i="57"/>
  <c r="CS20" i="57"/>
  <c r="DE100" i="57" s="1"/>
  <c r="CS50" i="57"/>
  <c r="CS7" i="57"/>
  <c r="CS10" i="57"/>
  <c r="CS13" i="57"/>
  <c r="CS22" i="57"/>
  <c r="DE102" i="57" s="1"/>
  <c r="CS89" i="57"/>
  <c r="CS31" i="57"/>
  <c r="CS84" i="57"/>
  <c r="CS56" i="57"/>
  <c r="CS82" i="57"/>
  <c r="CS55" i="57"/>
  <c r="CS23" i="57"/>
  <c r="DE103" i="57" s="1"/>
  <c r="CS71" i="57"/>
  <c r="CS86" i="57"/>
  <c r="CS78" i="57"/>
  <c r="CS83" i="57"/>
  <c r="CS24" i="57"/>
  <c r="CS65" i="57"/>
  <c r="CS87" i="57"/>
  <c r="CS64" i="57"/>
  <c r="CS60" i="57"/>
  <c r="CS69" i="57"/>
  <c r="CS18" i="57"/>
  <c r="DE98" i="57" s="1"/>
  <c r="CS41" i="57"/>
  <c r="CS90" i="57"/>
  <c r="CS30" i="57"/>
  <c r="CS33" i="57"/>
  <c r="CS34" i="57"/>
  <c r="CS27" i="57"/>
  <c r="CS21" i="57"/>
  <c r="DE101" i="57" s="1"/>
  <c r="CS49" i="57"/>
  <c r="CS26" i="57"/>
  <c r="CS37" i="57"/>
  <c r="CS38" i="57"/>
  <c r="CS79" i="57"/>
  <c r="CS75" i="57"/>
  <c r="CS32" i="57"/>
  <c r="CS67" i="57"/>
  <c r="CS36" i="57"/>
  <c r="CS17" i="57"/>
  <c r="DE97" i="57" s="1"/>
  <c r="CS19" i="57"/>
  <c r="DE99" i="57" s="1"/>
  <c r="CS35" i="57"/>
  <c r="CS45" i="57"/>
  <c r="CS25" i="57"/>
  <c r="CS61" i="57"/>
  <c r="CS58" i="57"/>
  <c r="CS68" i="57"/>
  <c r="CS63" i="57"/>
  <c r="CS47" i="57"/>
  <c r="CS81" i="57"/>
  <c r="CS51" i="57"/>
  <c r="CS59" i="57"/>
  <c r="CS8" i="57"/>
  <c r="CS57" i="57"/>
  <c r="CS66" i="57"/>
  <c r="CS15" i="57"/>
  <c r="DE95" i="57" s="1"/>
  <c r="CS85" i="57"/>
  <c r="CS14" i="57"/>
  <c r="DE94" i="57" s="1"/>
  <c r="CS29" i="57"/>
  <c r="CS52" i="57"/>
  <c r="CS48" i="57"/>
  <c r="CS44" i="57"/>
  <c r="CS76" i="57"/>
  <c r="CS62" i="57"/>
  <c r="BV18" i="57"/>
  <c r="BQ69" i="57"/>
  <c r="BQ23" i="57"/>
  <c r="DE23" i="57" s="1"/>
  <c r="BQ9" i="57"/>
  <c r="BQ86" i="57"/>
  <c r="BQ74" i="57"/>
  <c r="BQ72" i="57"/>
  <c r="BQ26" i="57"/>
  <c r="BQ87" i="57"/>
  <c r="BQ29" i="57"/>
  <c r="BQ19" i="57"/>
  <c r="DE19" i="57" s="1"/>
  <c r="BQ38" i="57"/>
  <c r="BQ37" i="57"/>
  <c r="BQ39" i="57"/>
  <c r="BQ71" i="57"/>
  <c r="BQ30" i="57"/>
  <c r="BQ70" i="57"/>
  <c r="BQ41" i="57"/>
  <c r="BQ62" i="57"/>
  <c r="BQ42" i="57"/>
  <c r="BQ25" i="57"/>
  <c r="BQ63" i="57"/>
  <c r="BQ46" i="57"/>
  <c r="BQ90" i="57"/>
  <c r="BQ55" i="57"/>
  <c r="BQ83" i="57"/>
  <c r="BQ43" i="57"/>
  <c r="BQ14" i="57"/>
  <c r="BQ44" i="57"/>
  <c r="BQ59" i="57"/>
  <c r="BQ35" i="57"/>
  <c r="BQ85" i="57"/>
  <c r="BQ8" i="57"/>
  <c r="BQ45" i="57"/>
  <c r="BQ48" i="57"/>
  <c r="BQ18" i="57"/>
  <c r="DE18" i="57" s="1"/>
  <c r="BQ57" i="57"/>
  <c r="BQ12" i="57"/>
  <c r="BQ16" i="57"/>
  <c r="DE16" i="57" s="1"/>
  <c r="BQ49" i="57"/>
  <c r="BQ89" i="57"/>
  <c r="BQ27" i="57"/>
  <c r="BQ58" i="57"/>
  <c r="BQ22" i="57"/>
  <c r="DE22" i="57" s="1"/>
  <c r="BQ6" i="57"/>
  <c r="BQ61" i="57"/>
  <c r="BQ52" i="57"/>
  <c r="BQ34" i="57"/>
  <c r="BQ13" i="57"/>
  <c r="BQ60" i="57"/>
  <c r="BQ88" i="57"/>
  <c r="BQ47" i="57"/>
  <c r="BQ84" i="57"/>
  <c r="BQ31" i="57"/>
  <c r="BQ65" i="57"/>
  <c r="BQ7" i="57"/>
  <c r="BQ36" i="57"/>
  <c r="BQ64" i="57"/>
  <c r="BQ75" i="57"/>
  <c r="BQ32" i="57"/>
  <c r="BQ53" i="57"/>
  <c r="BQ68" i="57"/>
  <c r="BQ11" i="57"/>
  <c r="BQ28" i="57"/>
  <c r="BQ81" i="57"/>
  <c r="BQ78" i="57"/>
  <c r="BQ20" i="57"/>
  <c r="DE20" i="57" s="1"/>
  <c r="BQ50" i="57"/>
  <c r="BQ54" i="57"/>
  <c r="BQ73" i="57"/>
  <c r="BQ33" i="57"/>
  <c r="BQ56" i="57"/>
  <c r="BQ79" i="57"/>
  <c r="BQ15" i="57"/>
  <c r="BQ21" i="57"/>
  <c r="DE21" i="57" s="1"/>
  <c r="BQ82" i="57"/>
  <c r="BQ67" i="57"/>
  <c r="BQ76" i="57"/>
  <c r="BQ80" i="57"/>
  <c r="BQ66" i="57"/>
  <c r="BQ77" i="57"/>
  <c r="BQ51" i="57"/>
  <c r="BQ24" i="57"/>
  <c r="BQ10" i="57"/>
  <c r="BQ40" i="57"/>
  <c r="BQ17" i="57"/>
  <c r="DE17" i="57" s="1"/>
  <c r="CS60" i="56"/>
  <c r="BN37" i="57"/>
  <c r="BR37" i="57" s="1"/>
  <c r="BN89" i="57"/>
  <c r="BR89" i="57" s="1"/>
  <c r="BN58" i="57"/>
  <c r="BR58" i="57" s="1"/>
  <c r="BN26" i="57"/>
  <c r="BR26" i="57" s="1"/>
  <c r="BN15" i="57"/>
  <c r="BN12" i="57"/>
  <c r="BN83" i="57"/>
  <c r="BR83" i="57" s="1"/>
  <c r="BN56" i="57"/>
  <c r="BR56" i="57" s="1"/>
  <c r="BN81" i="57"/>
  <c r="BR81" i="57" s="1"/>
  <c r="BN90" i="57"/>
  <c r="BR90" i="57" s="1"/>
  <c r="BN68" i="57"/>
  <c r="BR68" i="57" s="1"/>
  <c r="BN80" i="57"/>
  <c r="BR80" i="57" s="1"/>
  <c r="BN75" i="57"/>
  <c r="BR75" i="57" s="1"/>
  <c r="BN74" i="57"/>
  <c r="BR74" i="57" s="1"/>
  <c r="BN82" i="57"/>
  <c r="BR82" i="57" s="1"/>
  <c r="BN21" i="57"/>
  <c r="BN47" i="57"/>
  <c r="BR47" i="57" s="1"/>
  <c r="BN86" i="57"/>
  <c r="BR86" i="57" s="1"/>
  <c r="BN43" i="57"/>
  <c r="BR43" i="57" s="1"/>
  <c r="BN30" i="57"/>
  <c r="BR30" i="57" s="1"/>
  <c r="BN76" i="57"/>
  <c r="BR76" i="57" s="1"/>
  <c r="BN39" i="57"/>
  <c r="BR39" i="57" s="1"/>
  <c r="BN11" i="57"/>
  <c r="BN73" i="57"/>
  <c r="BR73" i="57" s="1"/>
  <c r="BN70" i="57"/>
  <c r="BR70" i="57" s="1"/>
  <c r="BN49" i="57"/>
  <c r="BR49" i="57" s="1"/>
  <c r="BN41" i="57"/>
  <c r="BR41" i="57" s="1"/>
  <c r="BN78" i="57"/>
  <c r="BR78" i="57" s="1"/>
  <c r="BN79" i="57"/>
  <c r="BR79" i="57" s="1"/>
  <c r="BN84" i="57"/>
  <c r="BR84" i="57" s="1"/>
  <c r="BN85" i="57"/>
  <c r="BR85" i="57" s="1"/>
  <c r="BN18" i="57"/>
  <c r="BN60" i="57"/>
  <c r="BR60" i="57" s="1"/>
  <c r="BN63" i="57"/>
  <c r="BR63" i="57" s="1"/>
  <c r="BN53" i="57"/>
  <c r="BR53" i="57" s="1"/>
  <c r="BN36" i="57"/>
  <c r="BR36" i="57" s="1"/>
  <c r="BN71" i="57"/>
  <c r="BR71" i="57" s="1"/>
  <c r="BN20" i="57"/>
  <c r="BN77" i="57"/>
  <c r="BR77" i="57" s="1"/>
  <c r="BN13" i="57"/>
  <c r="BN55" i="57"/>
  <c r="BR55" i="57" s="1"/>
  <c r="BN57" i="57"/>
  <c r="BR57" i="57" s="1"/>
  <c r="BN59" i="57"/>
  <c r="BR59" i="57" s="1"/>
  <c r="BN28" i="57"/>
  <c r="BR28" i="57" s="1"/>
  <c r="BN8" i="57"/>
  <c r="BN17" i="57"/>
  <c r="BN51" i="57"/>
  <c r="BR51" i="57" s="1"/>
  <c r="BN27" i="57"/>
  <c r="BR27" i="57" s="1"/>
  <c r="BN35" i="57"/>
  <c r="BR35" i="57" s="1"/>
  <c r="BN40" i="57"/>
  <c r="BR40" i="57" s="1"/>
  <c r="BN62" i="57"/>
  <c r="BR62" i="57" s="1"/>
  <c r="BN24" i="57"/>
  <c r="BR24" i="57" s="1"/>
  <c r="BN48" i="57"/>
  <c r="BR48" i="57" s="1"/>
  <c r="BN7" i="57"/>
  <c r="BN45" i="57"/>
  <c r="BR45" i="57" s="1"/>
  <c r="BN16" i="57"/>
  <c r="BN69" i="57"/>
  <c r="BR69" i="57" s="1"/>
  <c r="BN44" i="57"/>
  <c r="BR44" i="57" s="1"/>
  <c r="BN10" i="57"/>
  <c r="BN34" i="57"/>
  <c r="BR34" i="57" s="1"/>
  <c r="BN66" i="57"/>
  <c r="BR66" i="57" s="1"/>
  <c r="BN67" i="57"/>
  <c r="BR67" i="57" s="1"/>
  <c r="BN46" i="57"/>
  <c r="BR46" i="57" s="1"/>
  <c r="BN88" i="57"/>
  <c r="BR88" i="57" s="1"/>
  <c r="BN29" i="57"/>
  <c r="BR29" i="57" s="1"/>
  <c r="BN22" i="57"/>
  <c r="BN54" i="57"/>
  <c r="BR54" i="57" s="1"/>
  <c r="BN87" i="57"/>
  <c r="BR87" i="57" s="1"/>
  <c r="BN52" i="57"/>
  <c r="BR52" i="57" s="1"/>
  <c r="BN65" i="57"/>
  <c r="BR65" i="57" s="1"/>
  <c r="BN61" i="57"/>
  <c r="BR61" i="57" s="1"/>
  <c r="BN42" i="57"/>
  <c r="BR42" i="57" s="1"/>
  <c r="BN23" i="57"/>
  <c r="BN9" i="57"/>
  <c r="BN72" i="57"/>
  <c r="BR72" i="57" s="1"/>
  <c r="BN31" i="57"/>
  <c r="BR31" i="57" s="1"/>
  <c r="BN38" i="57"/>
  <c r="BR38" i="57" s="1"/>
  <c r="BN25" i="57"/>
  <c r="BR25" i="57" s="1"/>
  <c r="BN32" i="57"/>
  <c r="BR32" i="57" s="1"/>
  <c r="BN19" i="57"/>
  <c r="BN50" i="57"/>
  <c r="BR50" i="57" s="1"/>
  <c r="BN14" i="57"/>
  <c r="BN6" i="57"/>
  <c r="BN64" i="57"/>
  <c r="BR64" i="57" s="1"/>
  <c r="BN33" i="57"/>
  <c r="BR33" i="57" s="1"/>
  <c r="CE9" i="57"/>
  <c r="CF8" i="57"/>
  <c r="DD48" i="57" s="1"/>
  <c r="CC42" i="57"/>
  <c r="BZ31" i="57"/>
  <c r="CS35" i="56"/>
  <c r="CS43" i="56"/>
  <c r="CS16" i="56"/>
  <c r="DE96" i="56" s="1"/>
  <c r="CP59" i="56"/>
  <c r="CT59" i="56" s="1"/>
  <c r="CS77" i="56"/>
  <c r="CS18" i="56"/>
  <c r="DE98" i="56" s="1"/>
  <c r="CS57" i="56"/>
  <c r="CS14" i="56"/>
  <c r="DE94" i="56" s="1"/>
  <c r="CS33" i="56"/>
  <c r="CS11" i="56"/>
  <c r="BV30" i="56"/>
  <c r="CS42" i="56"/>
  <c r="CS9" i="56"/>
  <c r="CS27" i="56"/>
  <c r="CS47" i="56"/>
  <c r="CS39" i="56"/>
  <c r="CS61" i="56"/>
  <c r="CS44" i="56"/>
  <c r="CS63" i="56"/>
  <c r="CS36" i="56"/>
  <c r="CS70" i="56"/>
  <c r="CS38" i="56"/>
  <c r="CS67" i="56"/>
  <c r="CS17" i="56"/>
  <c r="DE97" i="56" s="1"/>
  <c r="CS13" i="56"/>
  <c r="DE93" i="56" s="1"/>
  <c r="CS86" i="56"/>
  <c r="CS85" i="56"/>
  <c r="CS23" i="56"/>
  <c r="DE103" i="56" s="1"/>
  <c r="CS90" i="56"/>
  <c r="CS37" i="56"/>
  <c r="CS72" i="56"/>
  <c r="CS59" i="56"/>
  <c r="CS32" i="56"/>
  <c r="CS40" i="56"/>
  <c r="CS29" i="56"/>
  <c r="CS74" i="56"/>
  <c r="CS64" i="56"/>
  <c r="CS81" i="56"/>
  <c r="CP42" i="56"/>
  <c r="CT42" i="56" s="1"/>
  <c r="CS48" i="56"/>
  <c r="CS41" i="56"/>
  <c r="CS80" i="56"/>
  <c r="CS66" i="56"/>
  <c r="CS83" i="56"/>
  <c r="DH86" i="56"/>
  <c r="DD86" i="56"/>
  <c r="DC86" i="56" s="1"/>
  <c r="DE86" i="56"/>
  <c r="CF6" i="56"/>
  <c r="DE46" i="56" s="1"/>
  <c r="CS31" i="56"/>
  <c r="CS12" i="56"/>
  <c r="DE92" i="56" s="1"/>
  <c r="CS45" i="56"/>
  <c r="CS46" i="56"/>
  <c r="CS15" i="56"/>
  <c r="DE95" i="56" s="1"/>
  <c r="CS71" i="56"/>
  <c r="CS24" i="56"/>
  <c r="CS75" i="56"/>
  <c r="CS20" i="56"/>
  <c r="DE100" i="56" s="1"/>
  <c r="CS82" i="56"/>
  <c r="CS53" i="56"/>
  <c r="CS34" i="56"/>
  <c r="CS10" i="56"/>
  <c r="CS22" i="56"/>
  <c r="DE102" i="56" s="1"/>
  <c r="CS50" i="56"/>
  <c r="CS52" i="56"/>
  <c r="CS73" i="56"/>
  <c r="CS30" i="56"/>
  <c r="CS56" i="56"/>
  <c r="CS21" i="56"/>
  <c r="DE101" i="56" s="1"/>
  <c r="CS62" i="56"/>
  <c r="CS28" i="56"/>
  <c r="CS78" i="56"/>
  <c r="CS19" i="56"/>
  <c r="DE99" i="56" s="1"/>
  <c r="CS89" i="56"/>
  <c r="CP89" i="56"/>
  <c r="CT89" i="56" s="1"/>
  <c r="BZ30" i="55"/>
  <c r="CS51" i="56"/>
  <c r="CS26" i="56"/>
  <c r="CS55" i="56"/>
  <c r="CS25" i="56"/>
  <c r="CS69" i="56"/>
  <c r="CS84" i="56"/>
  <c r="CS49" i="56"/>
  <c r="CS87" i="56"/>
  <c r="CP83" i="56"/>
  <c r="CT83" i="56" s="1"/>
  <c r="CP18" i="56"/>
  <c r="DH98" i="56" s="1"/>
  <c r="CP65" i="56"/>
  <c r="CT65" i="56" s="1"/>
  <c r="CP75" i="56"/>
  <c r="CT75" i="56" s="1"/>
  <c r="CP26" i="56"/>
  <c r="CT26" i="56" s="1"/>
  <c r="CP32" i="56"/>
  <c r="CT32" i="56" s="1"/>
  <c r="CP70" i="56"/>
  <c r="CT70" i="56" s="1"/>
  <c r="CP30" i="56"/>
  <c r="CT30" i="56" s="1"/>
  <c r="CP35" i="56"/>
  <c r="CT35" i="56" s="1"/>
  <c r="CP67" i="56"/>
  <c r="CT67" i="56" s="1"/>
  <c r="CP47" i="56"/>
  <c r="CT47" i="56" s="1"/>
  <c r="CP68" i="56"/>
  <c r="CT68" i="56" s="1"/>
  <c r="CP31" i="56"/>
  <c r="CT31" i="56" s="1"/>
  <c r="CP62" i="56"/>
  <c r="CT62" i="56" s="1"/>
  <c r="CP41" i="56"/>
  <c r="CT41" i="56" s="1"/>
  <c r="CP22" i="56"/>
  <c r="CT22" i="56" s="1"/>
  <c r="CP39" i="56"/>
  <c r="CT39" i="56" s="1"/>
  <c r="CP77" i="56"/>
  <c r="CT77" i="56" s="1"/>
  <c r="CP66" i="56"/>
  <c r="CT66" i="56" s="1"/>
  <c r="CP19" i="56"/>
  <c r="DH99" i="56" s="1"/>
  <c r="CP74" i="56"/>
  <c r="CT74" i="56" s="1"/>
  <c r="CP52" i="56"/>
  <c r="CT52" i="56" s="1"/>
  <c r="CP69" i="56"/>
  <c r="CT69" i="56" s="1"/>
  <c r="CP48" i="56"/>
  <c r="CT48" i="56" s="1"/>
  <c r="CP61" i="56"/>
  <c r="CT61" i="56" s="1"/>
  <c r="CP45" i="56"/>
  <c r="CT45" i="56" s="1"/>
  <c r="CP88" i="56"/>
  <c r="CT88" i="56" s="1"/>
  <c r="CP81" i="56"/>
  <c r="CT81" i="56" s="1"/>
  <c r="CP29" i="56"/>
  <c r="CT29" i="56" s="1"/>
  <c r="CP82" i="56"/>
  <c r="CT82" i="56" s="1"/>
  <c r="CP37" i="56"/>
  <c r="CT37" i="56" s="1"/>
  <c r="CP28" i="56"/>
  <c r="CT28" i="56" s="1"/>
  <c r="CP15" i="56"/>
  <c r="DH95" i="56" s="1"/>
  <c r="CP85" i="56"/>
  <c r="CT85" i="56" s="1"/>
  <c r="CP64" i="56"/>
  <c r="CT64" i="56" s="1"/>
  <c r="CP84" i="56"/>
  <c r="CT84" i="56" s="1"/>
  <c r="CP79" i="56"/>
  <c r="CT79" i="56" s="1"/>
  <c r="CP24" i="56"/>
  <c r="CT24" i="56" s="1"/>
  <c r="CP40" i="56"/>
  <c r="CT40" i="56" s="1"/>
  <c r="CP23" i="56"/>
  <c r="CT23" i="56" s="1"/>
  <c r="CP25" i="56"/>
  <c r="CT25" i="56" s="1"/>
  <c r="CP11" i="56"/>
  <c r="CT11" i="56" s="1"/>
  <c r="DG91" i="56" s="1"/>
  <c r="DF91" i="56" s="1"/>
  <c r="CP50" i="56"/>
  <c r="CT50" i="56" s="1"/>
  <c r="CP63" i="56"/>
  <c r="CT63" i="56" s="1"/>
  <c r="CP36" i="56"/>
  <c r="CT36" i="56" s="1"/>
  <c r="CP58" i="56"/>
  <c r="CT58" i="56" s="1"/>
  <c r="CP76" i="56"/>
  <c r="CT76" i="56" s="1"/>
  <c r="CP14" i="56"/>
  <c r="DH94" i="56" s="1"/>
  <c r="CP55" i="56"/>
  <c r="CT55" i="56" s="1"/>
  <c r="CP43" i="56"/>
  <c r="CT43" i="56" s="1"/>
  <c r="CP16" i="56"/>
  <c r="CT16" i="56" s="1"/>
  <c r="CP12" i="56"/>
  <c r="DG92" i="56" s="1"/>
  <c r="DF92" i="56" s="1"/>
  <c r="CP46" i="56"/>
  <c r="CT46" i="56" s="1"/>
  <c r="CP27" i="56"/>
  <c r="CT27" i="56" s="1"/>
  <c r="CP51" i="56"/>
  <c r="CT51" i="56" s="1"/>
  <c r="CP71" i="56"/>
  <c r="CT71" i="56" s="1"/>
  <c r="CP9" i="56"/>
  <c r="CT9" i="56" s="1"/>
  <c r="DD89" i="56" s="1"/>
  <c r="CP57" i="56"/>
  <c r="CT57" i="56" s="1"/>
  <c r="CP78" i="56"/>
  <c r="CT78" i="56" s="1"/>
  <c r="CP87" i="56"/>
  <c r="CT87" i="56" s="1"/>
  <c r="CP56" i="56"/>
  <c r="CT56" i="56" s="1"/>
  <c r="CP90" i="56"/>
  <c r="CT90" i="56" s="1"/>
  <c r="CP33" i="56"/>
  <c r="CT33" i="56" s="1"/>
  <c r="CP21" i="56"/>
  <c r="DG101" i="56" s="1"/>
  <c r="DF101" i="56" s="1"/>
  <c r="CP10" i="56"/>
  <c r="CT10" i="56" s="1"/>
  <c r="DG90" i="56" s="1"/>
  <c r="DF90" i="56" s="1"/>
  <c r="CP72" i="56"/>
  <c r="CT72" i="56" s="1"/>
  <c r="CP49" i="56"/>
  <c r="CT49" i="56" s="1"/>
  <c r="CP86" i="56"/>
  <c r="CT86" i="56" s="1"/>
  <c r="CP53" i="56"/>
  <c r="CT53" i="56" s="1"/>
  <c r="CP38" i="56"/>
  <c r="CT38" i="56" s="1"/>
  <c r="CP54" i="56"/>
  <c r="CT54" i="56" s="1"/>
  <c r="CP17" i="56"/>
  <c r="DG97" i="56" s="1"/>
  <c r="DF97" i="56" s="1"/>
  <c r="CP20" i="56"/>
  <c r="DG100" i="56" s="1"/>
  <c r="DF100" i="56" s="1"/>
  <c r="CP80" i="56"/>
  <c r="CT80" i="56" s="1"/>
  <c r="CP60" i="56"/>
  <c r="CT60" i="56" s="1"/>
  <c r="CP34" i="56"/>
  <c r="CT34" i="56" s="1"/>
  <c r="CP73" i="56"/>
  <c r="CT73" i="56" s="1"/>
  <c r="CP44" i="56"/>
  <c r="CT44" i="56" s="1"/>
  <c r="CB9" i="56"/>
  <c r="CB7" i="56"/>
  <c r="CB8" i="56"/>
  <c r="CE7" i="56"/>
  <c r="CE8" i="56"/>
  <c r="CE9" i="56"/>
  <c r="BX6" i="56"/>
  <c r="BO66" i="56"/>
  <c r="CI6" i="56"/>
  <c r="CT7" i="56"/>
  <c r="DD87" i="56" s="1"/>
  <c r="CL6" i="56"/>
  <c r="DG93" i="56"/>
  <c r="DF93" i="56" s="1"/>
  <c r="DH93" i="56"/>
  <c r="DD93" i="56"/>
  <c r="DC93" i="56" s="1"/>
  <c r="CT13" i="56"/>
  <c r="BZ42" i="56"/>
  <c r="BZ43" i="56" s="1"/>
  <c r="BZ44" i="56" s="1"/>
  <c r="BZ45" i="56" s="1"/>
  <c r="BZ46" i="56" s="1"/>
  <c r="BU6" i="56"/>
  <c r="CC42" i="56"/>
  <c r="CC43" i="56" s="1"/>
  <c r="CC44" i="56" s="1"/>
  <c r="CC45" i="56" s="1"/>
  <c r="CC46" i="56" s="1"/>
  <c r="CS54" i="55"/>
  <c r="CS8" i="55"/>
  <c r="CS27" i="55"/>
  <c r="CS41" i="55"/>
  <c r="CS36" i="55"/>
  <c r="CS71" i="55"/>
  <c r="CS70" i="55"/>
  <c r="CS9" i="55"/>
  <c r="CS58" i="55"/>
  <c r="CS26" i="55"/>
  <c r="DG6" i="55"/>
  <c r="DF6" i="55" s="1"/>
  <c r="CS66" i="55"/>
  <c r="CC30" i="55"/>
  <c r="CS29" i="55"/>
  <c r="CS89" i="55"/>
  <c r="CS49" i="55"/>
  <c r="CS84" i="55"/>
  <c r="CS77" i="55"/>
  <c r="CS31" i="55"/>
  <c r="BS18" i="55"/>
  <c r="BV18" i="55"/>
  <c r="BV19" i="55" s="1"/>
  <c r="BV20" i="55" s="1"/>
  <c r="BV21" i="55" s="1"/>
  <c r="BV22" i="55" s="1"/>
  <c r="CS56" i="55"/>
  <c r="CS60" i="55"/>
  <c r="CS85" i="55"/>
  <c r="CS33" i="55"/>
  <c r="CJ54" i="55"/>
  <c r="CJ55" i="55" s="1"/>
  <c r="CJ56" i="55" s="1"/>
  <c r="CS23" i="55"/>
  <c r="DE103" i="55" s="1"/>
  <c r="CS32" i="55"/>
  <c r="CS50" i="55"/>
  <c r="CS73" i="55"/>
  <c r="CS22" i="55"/>
  <c r="DE102" i="55" s="1"/>
  <c r="CS59" i="55"/>
  <c r="CT7" i="55"/>
  <c r="DE87" i="55" s="1"/>
  <c r="CS18" i="55"/>
  <c r="DE98" i="55" s="1"/>
  <c r="CS30" i="55"/>
  <c r="CS44" i="55"/>
  <c r="CS52" i="55"/>
  <c r="CS88" i="55"/>
  <c r="CS76" i="55"/>
  <c r="CS43" i="55"/>
  <c r="CS34" i="55"/>
  <c r="CS19" i="55"/>
  <c r="DE99" i="55" s="1"/>
  <c r="CS51" i="55"/>
  <c r="CS28" i="55"/>
  <c r="CS82" i="55"/>
  <c r="CS67" i="55"/>
  <c r="CS38" i="55"/>
  <c r="CS79" i="55"/>
  <c r="CS45" i="55"/>
  <c r="CS46" i="55"/>
  <c r="CS13" i="55"/>
  <c r="DE93" i="55" s="1"/>
  <c r="CS64" i="55"/>
  <c r="CS53" i="55"/>
  <c r="CS12" i="55"/>
  <c r="DE92" i="55" s="1"/>
  <c r="CS87" i="55"/>
  <c r="CS24" i="55"/>
  <c r="CS55" i="55"/>
  <c r="CS61" i="55"/>
  <c r="CS10" i="55"/>
  <c r="CS17" i="55"/>
  <c r="DE97" i="55" s="1"/>
  <c r="CS42" i="55"/>
  <c r="CP46" i="55"/>
  <c r="CT46" i="55" s="1"/>
  <c r="CB6" i="55"/>
  <c r="CS86" i="55"/>
  <c r="CS21" i="55"/>
  <c r="DE101" i="55" s="1"/>
  <c r="CS15" i="55"/>
  <c r="DE95" i="55" s="1"/>
  <c r="CS90" i="55"/>
  <c r="CS47" i="55"/>
  <c r="CS35" i="55"/>
  <c r="CS39" i="55"/>
  <c r="CG30" i="55"/>
  <c r="CS72" i="55"/>
  <c r="CS83" i="55"/>
  <c r="CS16" i="55"/>
  <c r="DE96" i="55" s="1"/>
  <c r="CS37" i="55"/>
  <c r="CS68" i="55"/>
  <c r="CS11" i="55"/>
  <c r="CS57" i="55"/>
  <c r="CS14" i="55"/>
  <c r="DE94" i="55" s="1"/>
  <c r="CS75" i="55"/>
  <c r="CS62" i="55"/>
  <c r="CS69" i="55"/>
  <c r="CS74" i="55"/>
  <c r="CS78" i="55"/>
  <c r="CS65" i="55"/>
  <c r="CS25" i="55"/>
  <c r="CS20" i="55"/>
  <c r="DE100" i="55" s="1"/>
  <c r="CS63" i="55"/>
  <c r="CS40" i="55"/>
  <c r="CS80" i="55"/>
  <c r="CS81" i="55"/>
  <c r="CL7" i="54"/>
  <c r="BZ54" i="54"/>
  <c r="BZ55" i="54" s="1"/>
  <c r="BZ56" i="54" s="1"/>
  <c r="BZ57" i="54" s="1"/>
  <c r="BZ58" i="54" s="1"/>
  <c r="CI7" i="54"/>
  <c r="CM7" i="54" s="1"/>
  <c r="DD67" i="54" s="1"/>
  <c r="CP83" i="54"/>
  <c r="CT83" i="54" s="1"/>
  <c r="CP84" i="54"/>
  <c r="CT84" i="54" s="1"/>
  <c r="CP8" i="54"/>
  <c r="CP38" i="54"/>
  <c r="CT38" i="54" s="1"/>
  <c r="CP13" i="54"/>
  <c r="CP85" i="54"/>
  <c r="CT85" i="54" s="1"/>
  <c r="CP78" i="54"/>
  <c r="CT78" i="54" s="1"/>
  <c r="CP35" i="54"/>
  <c r="CT35" i="54" s="1"/>
  <c r="CP56" i="54"/>
  <c r="CT56" i="54" s="1"/>
  <c r="CP33" i="54"/>
  <c r="CT33" i="54" s="1"/>
  <c r="CP53" i="54"/>
  <c r="CT53" i="54" s="1"/>
  <c r="CP70" i="54"/>
  <c r="CT70" i="54" s="1"/>
  <c r="CP54" i="54"/>
  <c r="CT54" i="54" s="1"/>
  <c r="CP89" i="54"/>
  <c r="CT89" i="54" s="1"/>
  <c r="CP43" i="54"/>
  <c r="CT43" i="54" s="1"/>
  <c r="CP34" i="54"/>
  <c r="CT34" i="54" s="1"/>
  <c r="CP32" i="54"/>
  <c r="CT32" i="54" s="1"/>
  <c r="CP17" i="54"/>
  <c r="CP72" i="54"/>
  <c r="CT72" i="54" s="1"/>
  <c r="CP88" i="54"/>
  <c r="CT88" i="54" s="1"/>
  <c r="CP14" i="54"/>
  <c r="CP37" i="54"/>
  <c r="CT37" i="54" s="1"/>
  <c r="CP67" i="54"/>
  <c r="CT67" i="54" s="1"/>
  <c r="CP71" i="54"/>
  <c r="CT71" i="54" s="1"/>
  <c r="CP82" i="54"/>
  <c r="CT82" i="54" s="1"/>
  <c r="CP12" i="54"/>
  <c r="CP55" i="54"/>
  <c r="CT55" i="54" s="1"/>
  <c r="CP59" i="54"/>
  <c r="CT59" i="54" s="1"/>
  <c r="CP26" i="54"/>
  <c r="CT26" i="54" s="1"/>
  <c r="CP60" i="54"/>
  <c r="CT60" i="54" s="1"/>
  <c r="CP42" i="54"/>
  <c r="CT42" i="54" s="1"/>
  <c r="CP19" i="54"/>
  <c r="CP41" i="54"/>
  <c r="CT41" i="54" s="1"/>
  <c r="CP48" i="54"/>
  <c r="CT48" i="54" s="1"/>
  <c r="CP44" i="54"/>
  <c r="CT44" i="54" s="1"/>
  <c r="CP52" i="54"/>
  <c r="CT52" i="54" s="1"/>
  <c r="CP28" i="54"/>
  <c r="CT28" i="54" s="1"/>
  <c r="CP45" i="54"/>
  <c r="CT45" i="54" s="1"/>
  <c r="CP21" i="54"/>
  <c r="CP24" i="54"/>
  <c r="CT24" i="54" s="1"/>
  <c r="CP68" i="54"/>
  <c r="CT68" i="54" s="1"/>
  <c r="CP10" i="54"/>
  <c r="CP77" i="54"/>
  <c r="CT77" i="54" s="1"/>
  <c r="CP50" i="54"/>
  <c r="CT50" i="54" s="1"/>
  <c r="CP73" i="54"/>
  <c r="CT73" i="54" s="1"/>
  <c r="CP22" i="54"/>
  <c r="CP36" i="54"/>
  <c r="CT36" i="54" s="1"/>
  <c r="CP27" i="54"/>
  <c r="CT27" i="54" s="1"/>
  <c r="CP86" i="54"/>
  <c r="CT86" i="54" s="1"/>
  <c r="CP31" i="54"/>
  <c r="CT31" i="54" s="1"/>
  <c r="CP18" i="54"/>
  <c r="CP62" i="54"/>
  <c r="CT62" i="54" s="1"/>
  <c r="CP29" i="54"/>
  <c r="CT29" i="54" s="1"/>
  <c r="CP76" i="54"/>
  <c r="CT76" i="54" s="1"/>
  <c r="CP7" i="54"/>
  <c r="CP61" i="54"/>
  <c r="CT61" i="54" s="1"/>
  <c r="CP87" i="54"/>
  <c r="CT87" i="54" s="1"/>
  <c r="CP40" i="54"/>
  <c r="CT40" i="54" s="1"/>
  <c r="CP69" i="54"/>
  <c r="CT69" i="54" s="1"/>
  <c r="CP64" i="54"/>
  <c r="CT64" i="54" s="1"/>
  <c r="CP25" i="54"/>
  <c r="CT25" i="54" s="1"/>
  <c r="CP9" i="54"/>
  <c r="CP39" i="54"/>
  <c r="CT39" i="54" s="1"/>
  <c r="CP81" i="54"/>
  <c r="CT81" i="54" s="1"/>
  <c r="CP66" i="54"/>
  <c r="CT66" i="54" s="1"/>
  <c r="CP23" i="54"/>
  <c r="CP65" i="54"/>
  <c r="CT65" i="54" s="1"/>
  <c r="CP79" i="54"/>
  <c r="CT79" i="54" s="1"/>
  <c r="CP80" i="54"/>
  <c r="CT80" i="54" s="1"/>
  <c r="CP49" i="54"/>
  <c r="CT49" i="54" s="1"/>
  <c r="CP16" i="54"/>
  <c r="CP57" i="54"/>
  <c r="CT57" i="54" s="1"/>
  <c r="CP46" i="54"/>
  <c r="CT46" i="54" s="1"/>
  <c r="CP58" i="54"/>
  <c r="CT58" i="54" s="1"/>
  <c r="CP90" i="54"/>
  <c r="CT90" i="54" s="1"/>
  <c r="CP11" i="54"/>
  <c r="CP74" i="54"/>
  <c r="CT74" i="54" s="1"/>
  <c r="CP20" i="54"/>
  <c r="CP47" i="54"/>
  <c r="CT47" i="54" s="1"/>
  <c r="CP51" i="54"/>
  <c r="CT51" i="54" s="1"/>
  <c r="CP30" i="54"/>
  <c r="CT30" i="54" s="1"/>
  <c r="CP75" i="54"/>
  <c r="CT75" i="54" s="1"/>
  <c r="CP63" i="54"/>
  <c r="CT63" i="54" s="1"/>
  <c r="CP15" i="54"/>
  <c r="CE8" i="54"/>
  <c r="CS71" i="54"/>
  <c r="CS8" i="54"/>
  <c r="CS50" i="54"/>
  <c r="CS48" i="54"/>
  <c r="CS44" i="54"/>
  <c r="CS7" i="54"/>
  <c r="CS86" i="54"/>
  <c r="CS34" i="54"/>
  <c r="CB8" i="54"/>
  <c r="CB10" i="54"/>
  <c r="CB11" i="54"/>
  <c r="CB9" i="54"/>
  <c r="BZ48" i="53"/>
  <c r="CC48" i="53"/>
  <c r="BV54" i="53"/>
  <c r="BV55" i="53" s="1"/>
  <c r="BV56" i="53" s="1"/>
  <c r="CG30" i="53"/>
  <c r="CG31" i="53" s="1"/>
  <c r="BS54" i="53"/>
  <c r="BS55" i="53" s="1"/>
  <c r="BS56" i="53" s="1"/>
  <c r="CE8" i="53"/>
  <c r="CE7" i="53"/>
  <c r="CI6" i="53"/>
  <c r="CJ30" i="53"/>
  <c r="BN24" i="53"/>
  <c r="BR24" i="53" s="1"/>
  <c r="BN88" i="53"/>
  <c r="BR88" i="53" s="1"/>
  <c r="BN47" i="53"/>
  <c r="BR47" i="53" s="1"/>
  <c r="BN21" i="53"/>
  <c r="BN10" i="53"/>
  <c r="BN63" i="53"/>
  <c r="BR63" i="53" s="1"/>
  <c r="BN25" i="53"/>
  <c r="BR25" i="53" s="1"/>
  <c r="BN16" i="53"/>
  <c r="BN15" i="53"/>
  <c r="BN37" i="53"/>
  <c r="BR37" i="53" s="1"/>
  <c r="BN65" i="53"/>
  <c r="BR65" i="53" s="1"/>
  <c r="BN13" i="53"/>
  <c r="BN40" i="53"/>
  <c r="BR40" i="53" s="1"/>
  <c r="BN9" i="53"/>
  <c r="BN82" i="53"/>
  <c r="BR82" i="53" s="1"/>
  <c r="BN64" i="53"/>
  <c r="BR64" i="53" s="1"/>
  <c r="BN19" i="53"/>
  <c r="BN60" i="53"/>
  <c r="BR60" i="53" s="1"/>
  <c r="BN41" i="53"/>
  <c r="BR41" i="53" s="1"/>
  <c r="BN74" i="53"/>
  <c r="BR74" i="53" s="1"/>
  <c r="BN38" i="53"/>
  <c r="BR38" i="53" s="1"/>
  <c r="BN50" i="53"/>
  <c r="BR50" i="53" s="1"/>
  <c r="BN66" i="53"/>
  <c r="BR66" i="53" s="1"/>
  <c r="BN89" i="53"/>
  <c r="BR89" i="53" s="1"/>
  <c r="BN49" i="53"/>
  <c r="BR49" i="53" s="1"/>
  <c r="BN87" i="53"/>
  <c r="BR87" i="53" s="1"/>
  <c r="BN26" i="53"/>
  <c r="BR26" i="53" s="1"/>
  <c r="BN55" i="53"/>
  <c r="BR55" i="53" s="1"/>
  <c r="BN43" i="53"/>
  <c r="BR43" i="53" s="1"/>
  <c r="BN54" i="53"/>
  <c r="BR54" i="53" s="1"/>
  <c r="BN7" i="53"/>
  <c r="BN46" i="53"/>
  <c r="BR46" i="53" s="1"/>
  <c r="BN48" i="53"/>
  <c r="BR48" i="53" s="1"/>
  <c r="BN45" i="53"/>
  <c r="BR45" i="53" s="1"/>
  <c r="BN90" i="53"/>
  <c r="BR90" i="53" s="1"/>
  <c r="BN77" i="53"/>
  <c r="BR77" i="53" s="1"/>
  <c r="BN86" i="53"/>
  <c r="BR86" i="53" s="1"/>
  <c r="BN83" i="53"/>
  <c r="BR83" i="53" s="1"/>
  <c r="BN52" i="53"/>
  <c r="BR52" i="53" s="1"/>
  <c r="BN42" i="53"/>
  <c r="BR42" i="53" s="1"/>
  <c r="BN78" i="53"/>
  <c r="BR78" i="53" s="1"/>
  <c r="BN12" i="53"/>
  <c r="BN34" i="53"/>
  <c r="BR34" i="53" s="1"/>
  <c r="BN59" i="53"/>
  <c r="BR59" i="53" s="1"/>
  <c r="BN29" i="53"/>
  <c r="BR29" i="53" s="1"/>
  <c r="BN27" i="53"/>
  <c r="BR27" i="53" s="1"/>
  <c r="BN70" i="53"/>
  <c r="BR70" i="53" s="1"/>
  <c r="BN79" i="53"/>
  <c r="BR79" i="53" s="1"/>
  <c r="BN56" i="53"/>
  <c r="BR56" i="53" s="1"/>
  <c r="BN68" i="53"/>
  <c r="BR68" i="53" s="1"/>
  <c r="BN80" i="53"/>
  <c r="BR80" i="53" s="1"/>
  <c r="BN20" i="53"/>
  <c r="BN84" i="53"/>
  <c r="BR84" i="53" s="1"/>
  <c r="BN57" i="53"/>
  <c r="BR57" i="53" s="1"/>
  <c r="BN73" i="53"/>
  <c r="BR73" i="53" s="1"/>
  <c r="BN35" i="53"/>
  <c r="BR35" i="53" s="1"/>
  <c r="BN14" i="53"/>
  <c r="BN44" i="53"/>
  <c r="BR44" i="53" s="1"/>
  <c r="BN81" i="53"/>
  <c r="BR81" i="53" s="1"/>
  <c r="BN36" i="53"/>
  <c r="BR36" i="53" s="1"/>
  <c r="BN75" i="53"/>
  <c r="BR75" i="53" s="1"/>
  <c r="BN72" i="53"/>
  <c r="BR72" i="53" s="1"/>
  <c r="BN31" i="53"/>
  <c r="BR31" i="53" s="1"/>
  <c r="BN67" i="53"/>
  <c r="BR67" i="53" s="1"/>
  <c r="BN11" i="53"/>
  <c r="BN22" i="53"/>
  <c r="BN23" i="53"/>
  <c r="BN62" i="53"/>
  <c r="BR62" i="53" s="1"/>
  <c r="BN61" i="53"/>
  <c r="BR61" i="53" s="1"/>
  <c r="BN8" i="53"/>
  <c r="BN28" i="53"/>
  <c r="BR28" i="53" s="1"/>
  <c r="BN76" i="53"/>
  <c r="BR76" i="53" s="1"/>
  <c r="BN85" i="53"/>
  <c r="BR85" i="53" s="1"/>
  <c r="BN69" i="53"/>
  <c r="BR69" i="53" s="1"/>
  <c r="BN32" i="53"/>
  <c r="BR32" i="53" s="1"/>
  <c r="BN71" i="53"/>
  <c r="BR71" i="53" s="1"/>
  <c r="BN39" i="53"/>
  <c r="BR39" i="53" s="1"/>
  <c r="BN18" i="53"/>
  <c r="BN30" i="53"/>
  <c r="BR30" i="53" s="1"/>
  <c r="BN53" i="53"/>
  <c r="BR53" i="53" s="1"/>
  <c r="BN33" i="53"/>
  <c r="BR33" i="53" s="1"/>
  <c r="BN17" i="53"/>
  <c r="BN6" i="53"/>
  <c r="BN58" i="53"/>
  <c r="BR58" i="53" s="1"/>
  <c r="BN51" i="53"/>
  <c r="BR51" i="53" s="1"/>
  <c r="CP6" i="53"/>
  <c r="CP7" i="53"/>
  <c r="CP8" i="53"/>
  <c r="CG42" i="53"/>
  <c r="CG43" i="53" s="1"/>
  <c r="CS66" i="53"/>
  <c r="CS6" i="53"/>
  <c r="CS62" i="53"/>
  <c r="CS8" i="53"/>
  <c r="CS56" i="53"/>
  <c r="CS60" i="53"/>
  <c r="CS39" i="53"/>
  <c r="CS11" i="53"/>
  <c r="CS7" i="53"/>
  <c r="CS41" i="53"/>
  <c r="CS59" i="53"/>
  <c r="CL6" i="53"/>
  <c r="CI7" i="53"/>
  <c r="M91" i="19"/>
  <c r="J91" i="19"/>
  <c r="D92" i="19" s="1"/>
  <c r="F92" i="19" s="1"/>
  <c r="Y81" i="19"/>
  <c r="R82" i="19" s="1"/>
  <c r="AB81" i="19"/>
  <c r="BE31" i="36"/>
  <c r="J31" i="36" s="1"/>
  <c r="V31" i="36" s="1"/>
  <c r="AG32" i="36" s="1"/>
  <c r="AS32" i="36" s="1"/>
  <c r="BS42" i="56" l="1"/>
  <c r="BU7" i="56" s="1"/>
  <c r="BY7" i="56" s="1"/>
  <c r="CJ42" i="57"/>
  <c r="CJ43" i="57" s="1"/>
  <c r="CP14" i="55"/>
  <c r="CT14" i="55" s="1"/>
  <c r="CP63" i="55"/>
  <c r="CT63" i="55" s="1"/>
  <c r="CP74" i="55"/>
  <c r="CT74" i="55" s="1"/>
  <c r="CP64" i="55"/>
  <c r="CT64" i="55" s="1"/>
  <c r="CP61" i="55"/>
  <c r="CT61" i="55" s="1"/>
  <c r="CP79" i="55"/>
  <c r="CT79" i="55" s="1"/>
  <c r="CP42" i="55"/>
  <c r="CT42" i="55" s="1"/>
  <c r="CP65" i="55"/>
  <c r="CT65" i="55" s="1"/>
  <c r="CC42" i="54"/>
  <c r="CC43" i="54" s="1"/>
  <c r="CC44" i="54" s="1"/>
  <c r="CC45" i="54" s="1"/>
  <c r="CC46" i="54" s="1"/>
  <c r="CC47" i="54" s="1"/>
  <c r="CC54" i="54" s="1"/>
  <c r="CC55" i="54" s="1"/>
  <c r="CC56" i="54" s="1"/>
  <c r="CC57" i="54" s="1"/>
  <c r="CC58" i="54" s="1"/>
  <c r="BO78" i="54"/>
  <c r="BQ6" i="54" s="1"/>
  <c r="BL66" i="56"/>
  <c r="BL67" i="56" s="1"/>
  <c r="DH88" i="56"/>
  <c r="DH48" i="63"/>
  <c r="DH6" i="55"/>
  <c r="DD6" i="55"/>
  <c r="DC6" i="55" s="1"/>
  <c r="DI6" i="55" s="1"/>
  <c r="CG42" i="62"/>
  <c r="CG43" i="62" s="1"/>
  <c r="CS48" i="53"/>
  <c r="CS61" i="53"/>
  <c r="CS28" i="53"/>
  <c r="CS73" i="53"/>
  <c r="CS47" i="53"/>
  <c r="CS40" i="53"/>
  <c r="CS85" i="53"/>
  <c r="CS24" i="53"/>
  <c r="CS10" i="53"/>
  <c r="CS74" i="53"/>
  <c r="CS49" i="53"/>
  <c r="CS54" i="53"/>
  <c r="CS65" i="53"/>
  <c r="CS63" i="53"/>
  <c r="CS19" i="53"/>
  <c r="DE99" i="53" s="1"/>
  <c r="CS79" i="53"/>
  <c r="CS23" i="53"/>
  <c r="DE103" i="53" s="1"/>
  <c r="CS36" i="53"/>
  <c r="CS44" i="53"/>
  <c r="CS90" i="53"/>
  <c r="CS51" i="53"/>
  <c r="CS38" i="53"/>
  <c r="CS25" i="53"/>
  <c r="CS71" i="53"/>
  <c r="CS77" i="53"/>
  <c r="CS70" i="53"/>
  <c r="CS89" i="53"/>
  <c r="CS14" i="53"/>
  <c r="DE94" i="53" s="1"/>
  <c r="CS87" i="53"/>
  <c r="CS75" i="53"/>
  <c r="CS78" i="53"/>
  <c r="CS37" i="53"/>
  <c r="CS27" i="53"/>
  <c r="CS86" i="53"/>
  <c r="CS33" i="53"/>
  <c r="CS21" i="53"/>
  <c r="DE101" i="53" s="1"/>
  <c r="CS9" i="53"/>
  <c r="CS64" i="53"/>
  <c r="CS83" i="53"/>
  <c r="CS81" i="53"/>
  <c r="CS46" i="53"/>
  <c r="CS22" i="53"/>
  <c r="DE102" i="53" s="1"/>
  <c r="CS43" i="53"/>
  <c r="CS57" i="53"/>
  <c r="CS42" i="53"/>
  <c r="CS52" i="53"/>
  <c r="CS45" i="53"/>
  <c r="CS82" i="53"/>
  <c r="CS16" i="53"/>
  <c r="DE96" i="53" s="1"/>
  <c r="CS50" i="53"/>
  <c r="CS53" i="53"/>
  <c r="CS15" i="53"/>
  <c r="DE95" i="53" s="1"/>
  <c r="CS13" i="53"/>
  <c r="DE93" i="53" s="1"/>
  <c r="CS67" i="53"/>
  <c r="CS80" i="53"/>
  <c r="CS58" i="53"/>
  <c r="CS30" i="53"/>
  <c r="CS26" i="53"/>
  <c r="CS29" i="53"/>
  <c r="CS20" i="53"/>
  <c r="DE100" i="53" s="1"/>
  <c r="CS68" i="53"/>
  <c r="CS17" i="53"/>
  <c r="DE97" i="53" s="1"/>
  <c r="CS72" i="53"/>
  <c r="CS12" i="53"/>
  <c r="DE92" i="53" s="1"/>
  <c r="CS18" i="53"/>
  <c r="DE98" i="53" s="1"/>
  <c r="CS34" i="53"/>
  <c r="CS69" i="53"/>
  <c r="CS55" i="53"/>
  <c r="CS32" i="53"/>
  <c r="CS88" i="53"/>
  <c r="CS76" i="53"/>
  <c r="CS84" i="53"/>
  <c r="CS35" i="53"/>
  <c r="CS31" i="53"/>
  <c r="CP41" i="53"/>
  <c r="CT41" i="53" s="1"/>
  <c r="CP36" i="53"/>
  <c r="CT36" i="53" s="1"/>
  <c r="CP37" i="53"/>
  <c r="CT37" i="53" s="1"/>
  <c r="CP47" i="53"/>
  <c r="CT47" i="53" s="1"/>
  <c r="CP87" i="53"/>
  <c r="CT87" i="53" s="1"/>
  <c r="CP58" i="53"/>
  <c r="CT58" i="53" s="1"/>
  <c r="CG42" i="57"/>
  <c r="CG43" i="57" s="1"/>
  <c r="CP79" i="53"/>
  <c r="CT79" i="53" s="1"/>
  <c r="CP31" i="53"/>
  <c r="CT31" i="53" s="1"/>
  <c r="CP20" i="53"/>
  <c r="CT20" i="53" s="1"/>
  <c r="CP34" i="53"/>
  <c r="CT34" i="53" s="1"/>
  <c r="CP63" i="53"/>
  <c r="CT63" i="53" s="1"/>
  <c r="CP80" i="53"/>
  <c r="CT80" i="53" s="1"/>
  <c r="CP83" i="53"/>
  <c r="CT83" i="53" s="1"/>
  <c r="CP48" i="53"/>
  <c r="CT48" i="53" s="1"/>
  <c r="CP69" i="53"/>
  <c r="CT69" i="53" s="1"/>
  <c r="CP90" i="53"/>
  <c r="CT90" i="53" s="1"/>
  <c r="CP9" i="53"/>
  <c r="CT9" i="53" s="1"/>
  <c r="CP21" i="53"/>
  <c r="DH101" i="53" s="1"/>
  <c r="CP26" i="53"/>
  <c r="CT26" i="53" s="1"/>
  <c r="CP12" i="53"/>
  <c r="CT12" i="53" s="1"/>
  <c r="CP89" i="53"/>
  <c r="CT89" i="53" s="1"/>
  <c r="BQ14" i="62"/>
  <c r="BQ9" i="62"/>
  <c r="DE66" i="60"/>
  <c r="BQ77" i="62"/>
  <c r="BQ15" i="62"/>
  <c r="BQ6" i="62"/>
  <c r="BQ33" i="62"/>
  <c r="BQ37" i="62"/>
  <c r="BQ12" i="62"/>
  <c r="BQ13" i="62"/>
  <c r="BQ7" i="62"/>
  <c r="BQ11" i="62"/>
  <c r="BQ84" i="62"/>
  <c r="BQ8" i="62"/>
  <c r="BQ22" i="62"/>
  <c r="DE22" i="62" s="1"/>
  <c r="BQ10" i="62"/>
  <c r="BQ81" i="62"/>
  <c r="DE86" i="57"/>
  <c r="CP86" i="55"/>
  <c r="CT86" i="55" s="1"/>
  <c r="CP53" i="55"/>
  <c r="CT53" i="55" s="1"/>
  <c r="CL7" i="55"/>
  <c r="CP11" i="55"/>
  <c r="CT11" i="55" s="1"/>
  <c r="DH91" i="55" s="1"/>
  <c r="CP85" i="55"/>
  <c r="CT85" i="55" s="1"/>
  <c r="CP66" i="55"/>
  <c r="CT66" i="55" s="1"/>
  <c r="CL8" i="58"/>
  <c r="BQ72" i="62"/>
  <c r="BQ79" i="62"/>
  <c r="BQ43" i="62"/>
  <c r="BQ35" i="62"/>
  <c r="BQ89" i="62"/>
  <c r="BQ75" i="62"/>
  <c r="BQ71" i="62"/>
  <c r="BX8" i="54"/>
  <c r="DE28" i="54" s="1"/>
  <c r="BL66" i="54"/>
  <c r="DH66" i="54"/>
  <c r="CP40" i="55"/>
  <c r="CT40" i="55" s="1"/>
  <c r="CP89" i="55"/>
  <c r="CT89" i="55" s="1"/>
  <c r="CL9" i="55"/>
  <c r="CP78" i="55"/>
  <c r="CT78" i="55" s="1"/>
  <c r="CP80" i="55"/>
  <c r="CT80" i="55" s="1"/>
  <c r="CP76" i="55"/>
  <c r="CT76" i="55" s="1"/>
  <c r="CP47" i="55"/>
  <c r="CT47" i="55" s="1"/>
  <c r="CP45" i="55"/>
  <c r="CT45" i="55" s="1"/>
  <c r="BQ39" i="62"/>
  <c r="BQ21" i="62"/>
  <c r="DE21" i="62" s="1"/>
  <c r="BQ62" i="62"/>
  <c r="BQ56" i="62"/>
  <c r="BQ69" i="62"/>
  <c r="BQ19" i="62"/>
  <c r="DE19" i="62" s="1"/>
  <c r="DG66" i="54"/>
  <c r="DF66" i="54" s="1"/>
  <c r="CP34" i="55"/>
  <c r="CT34" i="55" s="1"/>
  <c r="CP50" i="55"/>
  <c r="CT50" i="55" s="1"/>
  <c r="CP88" i="55"/>
  <c r="CT88" i="55" s="1"/>
  <c r="CL8" i="55"/>
  <c r="CP26" i="55"/>
  <c r="CT26" i="55" s="1"/>
  <c r="CP58" i="55"/>
  <c r="CT58" i="55" s="1"/>
  <c r="CP70" i="55"/>
  <c r="CT70" i="55" s="1"/>
  <c r="CP15" i="55"/>
  <c r="CT15" i="55" s="1"/>
  <c r="CP82" i="55"/>
  <c r="CT82" i="55" s="1"/>
  <c r="CE7" i="59"/>
  <c r="BQ67" i="62"/>
  <c r="BQ74" i="62"/>
  <c r="BQ44" i="62"/>
  <c r="BQ73" i="62"/>
  <c r="BQ88" i="62"/>
  <c r="BQ51" i="62"/>
  <c r="BQ87" i="62"/>
  <c r="DC67" i="54"/>
  <c r="CP73" i="55"/>
  <c r="CT73" i="55" s="1"/>
  <c r="CP33" i="55"/>
  <c r="CT33" i="55" s="1"/>
  <c r="CP60" i="55"/>
  <c r="CT60" i="55" s="1"/>
  <c r="CP8" i="55"/>
  <c r="CT8" i="55" s="1"/>
  <c r="DE88" i="55" s="1"/>
  <c r="CP77" i="55"/>
  <c r="CT77" i="55" s="1"/>
  <c r="CP28" i="55"/>
  <c r="CT28" i="55" s="1"/>
  <c r="CP69" i="55"/>
  <c r="CT69" i="55" s="1"/>
  <c r="BQ85" i="62"/>
  <c r="BQ38" i="62"/>
  <c r="BQ29" i="62"/>
  <c r="BQ40" i="62"/>
  <c r="BQ32" i="62"/>
  <c r="BQ18" i="62"/>
  <c r="DE18" i="62" s="1"/>
  <c r="CE6" i="59"/>
  <c r="BY6" i="54"/>
  <c r="DH26" i="54" s="1"/>
  <c r="CP29" i="55"/>
  <c r="CT29" i="55" s="1"/>
  <c r="CP23" i="55"/>
  <c r="CT23" i="55" s="1"/>
  <c r="CP13" i="55"/>
  <c r="CT13" i="55" s="1"/>
  <c r="CP18" i="55"/>
  <c r="DH98" i="55" s="1"/>
  <c r="CP20" i="55"/>
  <c r="DG100" i="55" s="1"/>
  <c r="DF100" i="55" s="1"/>
  <c r="CP57" i="55"/>
  <c r="CT57" i="55" s="1"/>
  <c r="BQ36" i="62"/>
  <c r="BQ86" i="62"/>
  <c r="BQ25" i="62"/>
  <c r="BQ23" i="62"/>
  <c r="DE23" i="62" s="1"/>
  <c r="BQ16" i="62"/>
  <c r="BQ31" i="62"/>
  <c r="BQ61" i="62"/>
  <c r="CL6" i="55"/>
  <c r="CP72" i="55"/>
  <c r="CT72" i="55" s="1"/>
  <c r="CP25" i="55"/>
  <c r="CT25" i="55" s="1"/>
  <c r="CP81" i="55"/>
  <c r="CT81" i="55" s="1"/>
  <c r="CP41" i="55"/>
  <c r="CT41" i="55" s="1"/>
  <c r="CP75" i="55"/>
  <c r="CT75" i="55" s="1"/>
  <c r="CP35" i="55"/>
  <c r="CT35" i="55" s="1"/>
  <c r="CP68" i="55"/>
  <c r="CT68" i="55" s="1"/>
  <c r="BQ28" i="62"/>
  <c r="BQ52" i="62"/>
  <c r="BQ58" i="62"/>
  <c r="BQ55" i="62"/>
  <c r="BQ70" i="62"/>
  <c r="BL78" i="62"/>
  <c r="CP21" i="55"/>
  <c r="CT21" i="55" s="1"/>
  <c r="CP38" i="55"/>
  <c r="CT38" i="55" s="1"/>
  <c r="CP90" i="55"/>
  <c r="CT90" i="55" s="1"/>
  <c r="CP32" i="55"/>
  <c r="CT32" i="55" s="1"/>
  <c r="CP12" i="55"/>
  <c r="CT12" i="55" s="1"/>
  <c r="CP43" i="55"/>
  <c r="CT43" i="55" s="1"/>
  <c r="CP83" i="55"/>
  <c r="CT83" i="55" s="1"/>
  <c r="BQ59" i="62"/>
  <c r="BQ42" i="62"/>
  <c r="BQ80" i="62"/>
  <c r="BQ34" i="62"/>
  <c r="BQ30" i="62"/>
  <c r="BQ27" i="62"/>
  <c r="CP24" i="55"/>
  <c r="CT24" i="55" s="1"/>
  <c r="CP49" i="55"/>
  <c r="CT49" i="55" s="1"/>
  <c r="CP54" i="55"/>
  <c r="CT54" i="55" s="1"/>
  <c r="CP67" i="55"/>
  <c r="CT67" i="55" s="1"/>
  <c r="CP10" i="55"/>
  <c r="CT10" i="55" s="1"/>
  <c r="DE90" i="55" s="1"/>
  <c r="CP44" i="55"/>
  <c r="CT44" i="55" s="1"/>
  <c r="CP22" i="55"/>
  <c r="DH102" i="55" s="1"/>
  <c r="CP37" i="55"/>
  <c r="CT37" i="55" s="1"/>
  <c r="CP19" i="55"/>
  <c r="CT19" i="55" s="1"/>
  <c r="BQ24" i="62"/>
  <c r="BQ78" i="62"/>
  <c r="BQ57" i="62"/>
  <c r="BQ65" i="62"/>
  <c r="BQ68" i="62"/>
  <c r="BQ53" i="62"/>
  <c r="BQ45" i="62"/>
  <c r="CP9" i="55"/>
  <c r="CT9" i="55" s="1"/>
  <c r="DD89" i="55" s="1"/>
  <c r="CP56" i="55"/>
  <c r="CT56" i="55" s="1"/>
  <c r="CP16" i="55"/>
  <c r="DH96" i="55" s="1"/>
  <c r="CP48" i="55"/>
  <c r="CT48" i="55" s="1"/>
  <c r="CP30" i="55"/>
  <c r="CT30" i="55" s="1"/>
  <c r="CP87" i="55"/>
  <c r="CT87" i="55" s="1"/>
  <c r="CP27" i="55"/>
  <c r="CT27" i="55" s="1"/>
  <c r="CP39" i="55"/>
  <c r="CT39" i="55" s="1"/>
  <c r="CP62" i="55"/>
  <c r="CT62" i="55" s="1"/>
  <c r="BQ60" i="62"/>
  <c r="BQ17" i="62"/>
  <c r="DE17" i="62" s="1"/>
  <c r="BQ47" i="62"/>
  <c r="BQ90" i="62"/>
  <c r="BQ26" i="62"/>
  <c r="BQ48" i="62"/>
  <c r="CP71" i="55"/>
  <c r="CT71" i="55" s="1"/>
  <c r="CP31" i="55"/>
  <c r="CT31" i="55" s="1"/>
  <c r="CP51" i="55"/>
  <c r="CT51" i="55" s="1"/>
  <c r="CP17" i="55"/>
  <c r="DH97" i="55" s="1"/>
  <c r="CP59" i="55"/>
  <c r="CT59" i="55" s="1"/>
  <c r="CP36" i="55"/>
  <c r="CT36" i="55" s="1"/>
  <c r="CP55" i="55"/>
  <c r="CT55" i="55" s="1"/>
  <c r="CP52" i="55"/>
  <c r="CT52" i="55" s="1"/>
  <c r="BQ49" i="62"/>
  <c r="BQ54" i="62"/>
  <c r="BQ82" i="62"/>
  <c r="BQ50" i="62"/>
  <c r="BQ46" i="62"/>
  <c r="DE66" i="54"/>
  <c r="DG86" i="57"/>
  <c r="DF86" i="57" s="1"/>
  <c r="BS55" i="54"/>
  <c r="BQ66" i="62"/>
  <c r="BQ83" i="62"/>
  <c r="BQ76" i="62"/>
  <c r="BQ20" i="62"/>
  <c r="DE20" i="62" s="1"/>
  <c r="BQ63" i="62"/>
  <c r="BQ64" i="62"/>
  <c r="BQ41" i="62"/>
  <c r="CB6" i="59"/>
  <c r="DD86" i="57"/>
  <c r="DC86" i="57" s="1"/>
  <c r="BL66" i="63"/>
  <c r="BN6" i="63" s="1"/>
  <c r="BR6" i="63" s="1"/>
  <c r="DG46" i="53"/>
  <c r="DF46" i="53" s="1"/>
  <c r="BO66" i="63"/>
  <c r="DD46" i="53"/>
  <c r="DC46" i="53" s="1"/>
  <c r="BL66" i="60"/>
  <c r="BL67" i="60" s="1"/>
  <c r="BL68" i="60" s="1"/>
  <c r="BL69" i="60" s="1"/>
  <c r="DE46" i="53"/>
  <c r="BZ47" i="56"/>
  <c r="BZ48" i="56" s="1"/>
  <c r="BZ54" i="56" s="1"/>
  <c r="CE9" i="54"/>
  <c r="CC47" i="56"/>
  <c r="CC48" i="56" s="1"/>
  <c r="CE7" i="54"/>
  <c r="BV66" i="54"/>
  <c r="BX9" i="54" s="1"/>
  <c r="DI66" i="54"/>
  <c r="DH87" i="63"/>
  <c r="BU9" i="53"/>
  <c r="BY9" i="53" s="1"/>
  <c r="DH29" i="53" s="1"/>
  <c r="BO66" i="60"/>
  <c r="CI8" i="53"/>
  <c r="CM8" i="53" s="1"/>
  <c r="DD68" i="53" s="1"/>
  <c r="BL79" i="55"/>
  <c r="BL80" i="55" s="1"/>
  <c r="BO78" i="53"/>
  <c r="BO78" i="58"/>
  <c r="BO79" i="58" s="1"/>
  <c r="BO80" i="58" s="1"/>
  <c r="BO81" i="58" s="1"/>
  <c r="BQ90" i="58" s="1"/>
  <c r="CE10" i="56"/>
  <c r="BV55" i="62"/>
  <c r="BX9" i="62"/>
  <c r="DE29" i="62" s="1"/>
  <c r="BV54" i="59"/>
  <c r="DE46" i="57"/>
  <c r="DD46" i="57"/>
  <c r="DC46" i="57" s="1"/>
  <c r="DC47" i="57" s="1"/>
  <c r="DD66" i="58"/>
  <c r="DC66" i="58" s="1"/>
  <c r="DH27" i="59"/>
  <c r="DH66" i="58"/>
  <c r="CQ20" i="62"/>
  <c r="CQ30" i="62" s="1"/>
  <c r="BZ31" i="61"/>
  <c r="CB9" i="61" s="1"/>
  <c r="CF9" i="61" s="1"/>
  <c r="DD49" i="61" s="1"/>
  <c r="DG46" i="57"/>
  <c r="DF46" i="57" s="1"/>
  <c r="DF47" i="57" s="1"/>
  <c r="BO69" i="55"/>
  <c r="BO78" i="55" s="1"/>
  <c r="CC31" i="61"/>
  <c r="CE9" i="61" s="1"/>
  <c r="BS67" i="54"/>
  <c r="CB10" i="56"/>
  <c r="CF10" i="56" s="1"/>
  <c r="DG50" i="56" s="1"/>
  <c r="DE66" i="58"/>
  <c r="CF6" i="61"/>
  <c r="DH46" i="61" s="1"/>
  <c r="CG42" i="54"/>
  <c r="CC43" i="57"/>
  <c r="CT6" i="61"/>
  <c r="DE86" i="61" s="1"/>
  <c r="DD46" i="62"/>
  <c r="DC46" i="62" s="1"/>
  <c r="DH46" i="62"/>
  <c r="CJ66" i="55"/>
  <c r="CJ67" i="55" s="1"/>
  <c r="CG66" i="60"/>
  <c r="CI8" i="60" s="1"/>
  <c r="DE46" i="62"/>
  <c r="CB9" i="63"/>
  <c r="CF9" i="63" s="1"/>
  <c r="BN6" i="54"/>
  <c r="BR6" i="54" s="1"/>
  <c r="DD6" i="54" s="1"/>
  <c r="DC6" i="54" s="1"/>
  <c r="CJ42" i="54"/>
  <c r="CJ43" i="54" s="1"/>
  <c r="DE86" i="60"/>
  <c r="BO79" i="54"/>
  <c r="BO80" i="54" s="1"/>
  <c r="BO81" i="54" s="1"/>
  <c r="BQ7" i="54"/>
  <c r="CE11" i="56"/>
  <c r="BL79" i="54"/>
  <c r="BS43" i="59"/>
  <c r="CE10" i="54"/>
  <c r="BV66" i="53"/>
  <c r="DE47" i="61"/>
  <c r="DD86" i="60"/>
  <c r="DC86" i="60" s="1"/>
  <c r="CT6" i="63"/>
  <c r="DG86" i="63" s="1"/>
  <c r="DF86" i="63" s="1"/>
  <c r="DG86" i="60"/>
  <c r="DF86" i="60" s="1"/>
  <c r="CB11" i="56"/>
  <c r="CF11" i="56" s="1"/>
  <c r="DD51" i="56" s="1"/>
  <c r="BS66" i="53"/>
  <c r="DG66" i="63"/>
  <c r="DF66" i="63" s="1"/>
  <c r="BO81" i="55"/>
  <c r="DD66" i="63"/>
  <c r="DC66" i="63" s="1"/>
  <c r="DD47" i="61"/>
  <c r="DH66" i="63"/>
  <c r="DG47" i="61"/>
  <c r="CS18" i="54"/>
  <c r="DE98" i="54" s="1"/>
  <c r="CS22" i="54"/>
  <c r="DE102" i="54" s="1"/>
  <c r="CS82" i="54"/>
  <c r="CS25" i="54"/>
  <c r="CS12" i="54"/>
  <c r="DE92" i="54" s="1"/>
  <c r="CS40" i="54"/>
  <c r="CS52" i="54"/>
  <c r="CS49" i="54"/>
  <c r="CS83" i="54"/>
  <c r="CS28" i="54"/>
  <c r="CS85" i="54"/>
  <c r="CS81" i="54"/>
  <c r="CS60" i="54"/>
  <c r="CS39" i="54"/>
  <c r="CS87" i="54"/>
  <c r="CS88" i="54"/>
  <c r="CS31" i="54"/>
  <c r="CS70" i="54"/>
  <c r="CS54" i="54"/>
  <c r="CS59" i="54"/>
  <c r="CS57" i="54"/>
  <c r="CS36" i="54"/>
  <c r="CS24" i="54"/>
  <c r="CS13" i="54"/>
  <c r="DE93" i="54" s="1"/>
  <c r="CS17" i="54"/>
  <c r="DE97" i="54" s="1"/>
  <c r="CS89" i="54"/>
  <c r="CS72" i="54"/>
  <c r="CS42" i="54"/>
  <c r="CS26" i="54"/>
  <c r="CS20" i="54"/>
  <c r="DE100" i="54" s="1"/>
  <c r="CS53" i="54"/>
  <c r="CS73" i="54"/>
  <c r="CS80" i="54"/>
  <c r="CS66" i="54"/>
  <c r="CS21" i="54"/>
  <c r="DE101" i="54" s="1"/>
  <c r="CS55" i="54"/>
  <c r="CS46" i="54"/>
  <c r="CS32" i="54"/>
  <c r="CS65" i="54"/>
  <c r="CS35" i="54"/>
  <c r="CS16" i="54"/>
  <c r="DE96" i="54" s="1"/>
  <c r="CS67" i="54"/>
  <c r="CS10" i="54"/>
  <c r="CS27" i="54"/>
  <c r="CS19" i="54"/>
  <c r="DE99" i="54" s="1"/>
  <c r="CS47" i="54"/>
  <c r="CS58" i="54"/>
  <c r="CS33" i="54"/>
  <c r="CS90" i="54"/>
  <c r="CS14" i="54"/>
  <c r="DE94" i="54" s="1"/>
  <c r="CS64" i="54"/>
  <c r="CS79" i="54"/>
  <c r="CS75" i="54"/>
  <c r="CS77" i="54"/>
  <c r="CS74" i="54"/>
  <c r="CS23" i="54"/>
  <c r="DE103" i="54" s="1"/>
  <c r="CS30" i="54"/>
  <c r="CS43" i="54"/>
  <c r="CS78" i="54"/>
  <c r="CS37" i="54"/>
  <c r="CS29" i="54"/>
  <c r="CS69" i="54"/>
  <c r="CS38" i="54"/>
  <c r="CS63" i="54"/>
  <c r="CS9" i="54"/>
  <c r="CS45" i="54"/>
  <c r="CS41" i="54"/>
  <c r="CS76" i="54"/>
  <c r="CS62" i="54"/>
  <c r="CS11" i="54"/>
  <c r="CS56" i="54"/>
  <c r="CS84" i="54"/>
  <c r="CS68" i="54"/>
  <c r="CS51" i="54"/>
  <c r="CS61" i="54"/>
  <c r="CS15" i="54"/>
  <c r="DE95" i="54" s="1"/>
  <c r="BV30" i="63"/>
  <c r="BV31" i="63" s="1"/>
  <c r="BV32" i="63" s="1"/>
  <c r="BV33" i="63" s="1"/>
  <c r="BV34" i="63" s="1"/>
  <c r="BL78" i="58"/>
  <c r="BL79" i="58" s="1"/>
  <c r="BN7" i="58" s="1"/>
  <c r="DE86" i="58"/>
  <c r="CP44" i="53"/>
  <c r="CT44" i="53" s="1"/>
  <c r="CP16" i="53"/>
  <c r="DH96" i="53" s="1"/>
  <c r="CP14" i="53"/>
  <c r="CT14" i="53" s="1"/>
  <c r="CP71" i="53"/>
  <c r="CT71" i="53" s="1"/>
  <c r="CP64" i="53"/>
  <c r="CT64" i="53" s="1"/>
  <c r="CP51" i="53"/>
  <c r="CT51" i="53" s="1"/>
  <c r="CP53" i="53"/>
  <c r="CT53" i="53" s="1"/>
  <c r="CP68" i="53"/>
  <c r="CT68" i="53" s="1"/>
  <c r="CP72" i="53"/>
  <c r="CT72" i="53" s="1"/>
  <c r="CP61" i="53"/>
  <c r="CT61" i="53" s="1"/>
  <c r="CP17" i="53"/>
  <c r="DH97" i="53" s="1"/>
  <c r="CP56" i="53"/>
  <c r="CT56" i="53" s="1"/>
  <c r="CP85" i="53"/>
  <c r="CT85" i="53" s="1"/>
  <c r="CP65" i="53"/>
  <c r="CT65" i="53" s="1"/>
  <c r="CP18" i="53"/>
  <c r="CT18" i="53" s="1"/>
  <c r="CP82" i="53"/>
  <c r="CT82" i="53" s="1"/>
  <c r="CP19" i="53"/>
  <c r="CT19" i="53" s="1"/>
  <c r="CP88" i="53"/>
  <c r="CT88" i="53" s="1"/>
  <c r="CP81" i="53"/>
  <c r="CT81" i="53" s="1"/>
  <c r="CP43" i="53"/>
  <c r="CT43" i="53" s="1"/>
  <c r="CP74" i="53"/>
  <c r="CT74" i="53" s="1"/>
  <c r="CP29" i="53"/>
  <c r="CT29" i="53" s="1"/>
  <c r="CP59" i="53"/>
  <c r="CT59" i="53" s="1"/>
  <c r="CP11" i="53"/>
  <c r="DG91" i="53" s="1"/>
  <c r="DF91" i="53" s="1"/>
  <c r="CP42" i="53"/>
  <c r="CT42" i="53" s="1"/>
  <c r="CP23" i="53"/>
  <c r="CT23" i="53" s="1"/>
  <c r="CP76" i="53"/>
  <c r="CT76" i="53" s="1"/>
  <c r="CP32" i="53"/>
  <c r="CT32" i="53" s="1"/>
  <c r="CP84" i="53"/>
  <c r="CT84" i="53" s="1"/>
  <c r="CP28" i="53"/>
  <c r="CT28" i="53" s="1"/>
  <c r="CP45" i="53"/>
  <c r="CT45" i="53" s="1"/>
  <c r="CP40" i="53"/>
  <c r="CT40" i="53" s="1"/>
  <c r="CP13" i="53"/>
  <c r="CT13" i="53" s="1"/>
  <c r="CP67" i="53"/>
  <c r="CT67" i="53" s="1"/>
  <c r="CP50" i="53"/>
  <c r="CT50" i="53" s="1"/>
  <c r="CP73" i="53"/>
  <c r="CT73" i="53" s="1"/>
  <c r="CP77" i="53"/>
  <c r="CT77" i="53" s="1"/>
  <c r="CP46" i="53"/>
  <c r="CT46" i="53" s="1"/>
  <c r="CP60" i="53"/>
  <c r="CT60" i="53" s="1"/>
  <c r="CP22" i="53"/>
  <c r="DD102" i="53" s="1"/>
  <c r="DC102" i="53" s="1"/>
  <c r="CP39" i="53"/>
  <c r="CT39" i="53" s="1"/>
  <c r="CP24" i="53"/>
  <c r="CT24" i="53" s="1"/>
  <c r="CP38" i="53"/>
  <c r="CT38" i="53" s="1"/>
  <c r="CP66" i="53"/>
  <c r="CT66" i="53" s="1"/>
  <c r="CP52" i="53"/>
  <c r="CT52" i="53" s="1"/>
  <c r="CP62" i="53"/>
  <c r="CT62" i="53" s="1"/>
  <c r="CP55" i="53"/>
  <c r="CT55" i="53" s="1"/>
  <c r="CP27" i="53"/>
  <c r="CT27" i="53" s="1"/>
  <c r="CP15" i="53"/>
  <c r="CT15" i="53" s="1"/>
  <c r="CP49" i="53"/>
  <c r="CT49" i="53" s="1"/>
  <c r="CP25" i="53"/>
  <c r="CT25" i="53" s="1"/>
  <c r="CP35" i="53"/>
  <c r="CT35" i="53" s="1"/>
  <c r="CP10" i="53"/>
  <c r="CT10" i="53" s="1"/>
  <c r="CP86" i="53"/>
  <c r="CT86" i="53" s="1"/>
  <c r="CP75" i="53"/>
  <c r="CT75" i="53" s="1"/>
  <c r="DE27" i="54"/>
  <c r="CP54" i="53"/>
  <c r="CT54" i="53" s="1"/>
  <c r="CP78" i="53"/>
  <c r="CT78" i="53" s="1"/>
  <c r="CP70" i="53"/>
  <c r="CT70" i="53" s="1"/>
  <c r="CP33" i="53"/>
  <c r="CT33" i="53" s="1"/>
  <c r="CP30" i="53"/>
  <c r="CT30" i="53" s="1"/>
  <c r="CP57" i="53"/>
  <c r="CT57" i="53" s="1"/>
  <c r="DE27" i="62"/>
  <c r="DD26" i="62"/>
  <c r="DC26" i="62" s="1"/>
  <c r="DG27" i="53"/>
  <c r="DF27" i="53" s="1"/>
  <c r="DG28" i="53"/>
  <c r="DF28" i="53" s="1"/>
  <c r="DH27" i="53"/>
  <c r="DG86" i="58"/>
  <c r="DF86" i="58" s="1"/>
  <c r="DF87" i="58" s="1"/>
  <c r="DE26" i="62"/>
  <c r="DE28" i="53"/>
  <c r="CC42" i="63"/>
  <c r="DH28" i="53"/>
  <c r="DH27" i="62"/>
  <c r="DD27" i="53"/>
  <c r="DC27" i="53" s="1"/>
  <c r="CS48" i="55"/>
  <c r="DG26" i="62"/>
  <c r="DF26" i="62" s="1"/>
  <c r="BZ42" i="53"/>
  <c r="DD86" i="58"/>
  <c r="DC86" i="58" s="1"/>
  <c r="DC87" i="58" s="1"/>
  <c r="BV31" i="58"/>
  <c r="CN31" i="62"/>
  <c r="CP87" i="62" s="1"/>
  <c r="CT87" i="62" s="1"/>
  <c r="CJ54" i="58"/>
  <c r="BZ31" i="55"/>
  <c r="BZ32" i="55" s="1"/>
  <c r="BZ33" i="55" s="1"/>
  <c r="BZ34" i="55" s="1"/>
  <c r="CF6" i="54"/>
  <c r="DH46" i="54" s="1"/>
  <c r="CF7" i="54"/>
  <c r="DG47" i="54" s="1"/>
  <c r="DG67" i="60"/>
  <c r="CP84" i="55"/>
  <c r="CT84" i="55" s="1"/>
  <c r="DH27" i="54"/>
  <c r="DG28" i="62"/>
  <c r="DF28" i="62" s="1"/>
  <c r="BS31" i="58"/>
  <c r="DH67" i="60"/>
  <c r="DG27" i="54"/>
  <c r="DF27" i="54" s="1"/>
  <c r="DH28" i="62"/>
  <c r="CG54" i="58"/>
  <c r="BS31" i="57"/>
  <c r="CF8" i="61"/>
  <c r="DH48" i="61" s="1"/>
  <c r="BV30" i="55"/>
  <c r="BV31" i="55" s="1"/>
  <c r="BV32" i="55" s="1"/>
  <c r="DH66" i="60"/>
  <c r="DE28" i="62"/>
  <c r="DH28" i="54"/>
  <c r="DE67" i="60"/>
  <c r="CC31" i="55"/>
  <c r="CC32" i="55" s="1"/>
  <c r="CC33" i="55" s="1"/>
  <c r="CC34" i="55" s="1"/>
  <c r="BZ32" i="57"/>
  <c r="DD66" i="60"/>
  <c r="DC66" i="60" s="1"/>
  <c r="DC67" i="60" s="1"/>
  <c r="DG28" i="54"/>
  <c r="DF28" i="54" s="1"/>
  <c r="CG31" i="55"/>
  <c r="CG32" i="55" s="1"/>
  <c r="BV31" i="56"/>
  <c r="CN31" i="59"/>
  <c r="CP16" i="59" s="1"/>
  <c r="CJ31" i="59"/>
  <c r="CJ42" i="59" s="1"/>
  <c r="BZ31" i="60"/>
  <c r="BZ32" i="60" s="1"/>
  <c r="BZ33" i="60" s="1"/>
  <c r="BZ34" i="60" s="1"/>
  <c r="BZ35" i="60" s="1"/>
  <c r="BS31" i="63"/>
  <c r="BS32" i="63" s="1"/>
  <c r="BS33" i="63" s="1"/>
  <c r="BS34" i="63" s="1"/>
  <c r="BS42" i="63" s="1"/>
  <c r="DG66" i="60"/>
  <c r="DF66" i="60" s="1"/>
  <c r="CJ31" i="53"/>
  <c r="CJ42" i="53" s="1"/>
  <c r="CJ43" i="53" s="1"/>
  <c r="CQ31" i="59"/>
  <c r="CS8" i="59" s="1"/>
  <c r="BQ8" i="54"/>
  <c r="BQ9" i="54"/>
  <c r="DG27" i="62"/>
  <c r="BV54" i="61"/>
  <c r="BV55" i="61" s="1"/>
  <c r="CC43" i="63"/>
  <c r="DG87" i="63"/>
  <c r="DF87" i="63" s="1"/>
  <c r="DD87" i="63"/>
  <c r="DE87" i="63"/>
  <c r="DG46" i="63"/>
  <c r="DF46" i="63" s="1"/>
  <c r="DD46" i="63"/>
  <c r="DC46" i="63" s="1"/>
  <c r="DI46" i="63" s="1"/>
  <c r="DE46" i="63"/>
  <c r="DD47" i="63"/>
  <c r="DG47" i="63"/>
  <c r="DG48" i="63"/>
  <c r="CT8" i="63"/>
  <c r="DH88" i="63" s="1"/>
  <c r="BZ43" i="63"/>
  <c r="DD102" i="63"/>
  <c r="DC102" i="63" s="1"/>
  <c r="DG102" i="63"/>
  <c r="DF102" i="63" s="1"/>
  <c r="DH102" i="63"/>
  <c r="CT22" i="63"/>
  <c r="DE48" i="63"/>
  <c r="DG93" i="63"/>
  <c r="DF93" i="63" s="1"/>
  <c r="DH93" i="63"/>
  <c r="DD93" i="63"/>
  <c r="DC93" i="63" s="1"/>
  <c r="CT13" i="63"/>
  <c r="DD99" i="63"/>
  <c r="DC99" i="63" s="1"/>
  <c r="DG99" i="63"/>
  <c r="DF99" i="63" s="1"/>
  <c r="DH99" i="63"/>
  <c r="CT19" i="63"/>
  <c r="DD96" i="63"/>
  <c r="DC96" i="63" s="1"/>
  <c r="DG96" i="63"/>
  <c r="DF96" i="63" s="1"/>
  <c r="DH96" i="63"/>
  <c r="CT16" i="63"/>
  <c r="CG43" i="63"/>
  <c r="CG44" i="63" s="1"/>
  <c r="BU7" i="63"/>
  <c r="CT10" i="63"/>
  <c r="DG90" i="63" s="1"/>
  <c r="DF90" i="63" s="1"/>
  <c r="DD48" i="63"/>
  <c r="CT9" i="63"/>
  <c r="DH89" i="63" s="1"/>
  <c r="CT11" i="63"/>
  <c r="DG91" i="63" s="1"/>
  <c r="DF91" i="63" s="1"/>
  <c r="DD95" i="63"/>
  <c r="DC95" i="63" s="1"/>
  <c r="DG95" i="63"/>
  <c r="DF95" i="63" s="1"/>
  <c r="DH95" i="63"/>
  <c r="CT15" i="63"/>
  <c r="DG101" i="63"/>
  <c r="DF101" i="63" s="1"/>
  <c r="DH101" i="63"/>
  <c r="DD101" i="63"/>
  <c r="DC101" i="63" s="1"/>
  <c r="CT21" i="63"/>
  <c r="DE47" i="63"/>
  <c r="DG97" i="63"/>
  <c r="DF97" i="63" s="1"/>
  <c r="DH97" i="63"/>
  <c r="DD97" i="63"/>
  <c r="DC97" i="63" s="1"/>
  <c r="CT17" i="63"/>
  <c r="DD103" i="63"/>
  <c r="DC103" i="63" s="1"/>
  <c r="DG103" i="63"/>
  <c r="DF103" i="63" s="1"/>
  <c r="DH103" i="63"/>
  <c r="CT23" i="63"/>
  <c r="DD98" i="63"/>
  <c r="DC98" i="63" s="1"/>
  <c r="DG98" i="63"/>
  <c r="DF98" i="63" s="1"/>
  <c r="DH98" i="63"/>
  <c r="CT18" i="63"/>
  <c r="CJ43" i="63"/>
  <c r="DD100" i="63"/>
  <c r="DC100" i="63" s="1"/>
  <c r="DG100" i="63"/>
  <c r="DF100" i="63" s="1"/>
  <c r="DH100" i="63"/>
  <c r="CT20" i="63"/>
  <c r="BX6" i="63"/>
  <c r="BU6" i="63"/>
  <c r="DG92" i="63"/>
  <c r="DF92" i="63" s="1"/>
  <c r="DH92" i="63"/>
  <c r="DD92" i="63"/>
  <c r="DC92" i="63" s="1"/>
  <c r="CT12" i="63"/>
  <c r="DD94" i="63"/>
  <c r="DC94" i="63" s="1"/>
  <c r="DG94" i="63"/>
  <c r="DF94" i="63" s="1"/>
  <c r="DH94" i="63"/>
  <c r="CT14" i="63"/>
  <c r="CS7" i="62"/>
  <c r="CC20" i="62"/>
  <c r="CP7" i="62"/>
  <c r="CT7" i="62" s="1"/>
  <c r="DG87" i="62" s="1"/>
  <c r="BL54" i="61"/>
  <c r="BL55" i="61" s="1"/>
  <c r="BL56" i="61" s="1"/>
  <c r="BO54" i="61"/>
  <c r="BZ66" i="62"/>
  <c r="BZ67" i="62" s="1"/>
  <c r="CB9" i="62"/>
  <c r="CF9" i="62" s="1"/>
  <c r="DD49" i="62" s="1"/>
  <c r="CB11" i="62"/>
  <c r="CF11" i="62" s="1"/>
  <c r="DG51" i="62" s="1"/>
  <c r="DF51" i="62" s="1"/>
  <c r="CB10" i="62"/>
  <c r="CF10" i="62" s="1"/>
  <c r="DD50" i="62" s="1"/>
  <c r="DD29" i="62"/>
  <c r="BS55" i="62"/>
  <c r="BS56" i="62" s="1"/>
  <c r="BR7" i="62"/>
  <c r="DD7" i="62" s="1"/>
  <c r="CT6" i="62"/>
  <c r="DH86" i="62" s="1"/>
  <c r="DH29" i="62"/>
  <c r="DG29" i="62"/>
  <c r="CF8" i="62"/>
  <c r="CF7" i="62"/>
  <c r="DH47" i="62" s="1"/>
  <c r="BR6" i="62"/>
  <c r="DH6" i="62" s="1"/>
  <c r="CL6" i="62"/>
  <c r="CM6" i="62"/>
  <c r="CJ54" i="62"/>
  <c r="CJ55" i="62" s="1"/>
  <c r="CJ56" i="62" s="1"/>
  <c r="CE8" i="62"/>
  <c r="BS43" i="61"/>
  <c r="CG42" i="61"/>
  <c r="CI6" i="61" s="1"/>
  <c r="CM6" i="61" s="1"/>
  <c r="DD66" i="61" s="1"/>
  <c r="DC66" i="61" s="1"/>
  <c r="DD87" i="61"/>
  <c r="DG87" i="61"/>
  <c r="DE87" i="61"/>
  <c r="CJ31" i="61"/>
  <c r="DG91" i="61"/>
  <c r="CT11" i="61"/>
  <c r="DE91" i="61" s="1"/>
  <c r="DD99" i="61"/>
  <c r="DC99" i="61" s="1"/>
  <c r="DG99" i="61"/>
  <c r="DF99" i="61" s="1"/>
  <c r="DH99" i="61"/>
  <c r="CT19" i="61"/>
  <c r="DG97" i="61"/>
  <c r="DF97" i="61" s="1"/>
  <c r="DH97" i="61"/>
  <c r="DD97" i="61"/>
  <c r="DC97" i="61" s="1"/>
  <c r="CT17" i="61"/>
  <c r="DD103" i="61"/>
  <c r="DC103" i="61" s="1"/>
  <c r="DG103" i="61"/>
  <c r="DF103" i="61" s="1"/>
  <c r="DH103" i="61"/>
  <c r="CT23" i="61"/>
  <c r="DG93" i="61"/>
  <c r="DF93" i="61" s="1"/>
  <c r="DH93" i="61"/>
  <c r="DD93" i="61"/>
  <c r="DC93" i="61" s="1"/>
  <c r="CT13" i="61"/>
  <c r="DD98" i="61"/>
  <c r="DC98" i="61" s="1"/>
  <c r="DG98" i="61"/>
  <c r="DF98" i="61" s="1"/>
  <c r="DH98" i="61"/>
  <c r="CT18" i="61"/>
  <c r="DD96" i="61"/>
  <c r="DC96" i="61" s="1"/>
  <c r="DG96" i="61"/>
  <c r="DF96" i="61" s="1"/>
  <c r="DH96" i="61"/>
  <c r="CT16" i="61"/>
  <c r="BY6" i="61"/>
  <c r="DE26" i="61" s="1"/>
  <c r="DD102" i="61"/>
  <c r="DC102" i="61" s="1"/>
  <c r="DG102" i="61"/>
  <c r="DF102" i="61" s="1"/>
  <c r="DH102" i="61"/>
  <c r="CT22" i="61"/>
  <c r="DG92" i="61"/>
  <c r="DF92" i="61" s="1"/>
  <c r="DH92" i="61"/>
  <c r="DD92" i="61"/>
  <c r="DC92" i="61" s="1"/>
  <c r="CT12" i="61"/>
  <c r="DG101" i="61"/>
  <c r="DF101" i="61" s="1"/>
  <c r="DH101" i="61"/>
  <c r="DD101" i="61"/>
  <c r="DC101" i="61" s="1"/>
  <c r="CT21" i="61"/>
  <c r="DD100" i="61"/>
  <c r="DC100" i="61" s="1"/>
  <c r="DG100" i="61"/>
  <c r="DF100" i="61" s="1"/>
  <c r="DH100" i="61"/>
  <c r="CT20" i="61"/>
  <c r="DD95" i="61"/>
  <c r="DC95" i="61" s="1"/>
  <c r="DG95" i="61"/>
  <c r="DF95" i="61" s="1"/>
  <c r="DH95" i="61"/>
  <c r="CT15" i="61"/>
  <c r="CT10" i="61"/>
  <c r="DG90" i="61" s="1"/>
  <c r="DF90" i="61" s="1"/>
  <c r="DD94" i="61"/>
  <c r="DC94" i="61" s="1"/>
  <c r="DG94" i="61"/>
  <c r="DF94" i="61" s="1"/>
  <c r="DH94" i="61"/>
  <c r="CT14" i="61"/>
  <c r="CT9" i="61"/>
  <c r="DH89" i="61" s="1"/>
  <c r="CT8" i="61"/>
  <c r="DE88" i="61" s="1"/>
  <c r="DD46" i="60"/>
  <c r="DC46" i="60" s="1"/>
  <c r="DE46" i="60"/>
  <c r="DG46" i="60"/>
  <c r="DF46" i="60" s="1"/>
  <c r="DH46" i="60"/>
  <c r="DD91" i="60"/>
  <c r="DC91" i="60" s="1"/>
  <c r="DG91" i="60"/>
  <c r="DF91" i="60" s="1"/>
  <c r="DH91" i="60"/>
  <c r="CT11" i="60"/>
  <c r="DD98" i="60"/>
  <c r="DC98" i="60" s="1"/>
  <c r="DG98" i="60"/>
  <c r="DF98" i="60" s="1"/>
  <c r="DH98" i="60"/>
  <c r="CT18" i="60"/>
  <c r="DG97" i="60"/>
  <c r="DF97" i="60" s="1"/>
  <c r="DH97" i="60"/>
  <c r="DD97" i="60"/>
  <c r="DC97" i="60" s="1"/>
  <c r="CT17" i="60"/>
  <c r="DD100" i="60"/>
  <c r="DC100" i="60" s="1"/>
  <c r="DG100" i="60"/>
  <c r="DF100" i="60" s="1"/>
  <c r="DH100" i="60"/>
  <c r="CT20" i="60"/>
  <c r="CT8" i="60"/>
  <c r="DE88" i="60" s="1"/>
  <c r="DG93" i="60"/>
  <c r="DF93" i="60" s="1"/>
  <c r="DH93" i="60"/>
  <c r="DD93" i="60"/>
  <c r="DC93" i="60" s="1"/>
  <c r="CT13" i="60"/>
  <c r="DD95" i="60"/>
  <c r="DC95" i="60" s="1"/>
  <c r="DG95" i="60"/>
  <c r="DF95" i="60" s="1"/>
  <c r="DH95" i="60"/>
  <c r="CT15" i="60"/>
  <c r="DG101" i="60"/>
  <c r="DF101" i="60" s="1"/>
  <c r="DH101" i="60"/>
  <c r="DD101" i="60"/>
  <c r="DC101" i="60" s="1"/>
  <c r="CT21" i="60"/>
  <c r="CB7" i="60"/>
  <c r="DG92" i="60"/>
  <c r="DF92" i="60" s="1"/>
  <c r="DH92" i="60"/>
  <c r="DD92" i="60"/>
  <c r="DC92" i="60" s="1"/>
  <c r="CT12" i="60"/>
  <c r="DD102" i="60"/>
  <c r="DC102" i="60" s="1"/>
  <c r="DG102" i="60"/>
  <c r="DF102" i="60" s="1"/>
  <c r="DH102" i="60"/>
  <c r="CT22" i="60"/>
  <c r="BV30" i="60"/>
  <c r="BX6" i="60" s="1"/>
  <c r="CT9" i="60"/>
  <c r="DD89" i="60" s="1"/>
  <c r="CT7" i="60"/>
  <c r="DH87" i="60" s="1"/>
  <c r="DD99" i="60"/>
  <c r="DC99" i="60" s="1"/>
  <c r="DG99" i="60"/>
  <c r="DF99" i="60" s="1"/>
  <c r="DH99" i="60"/>
  <c r="CT19" i="60"/>
  <c r="CC42" i="60"/>
  <c r="CC43" i="60" s="1"/>
  <c r="CC44" i="60" s="1"/>
  <c r="CC45" i="60" s="1"/>
  <c r="CC46" i="60" s="1"/>
  <c r="CE7" i="60"/>
  <c r="DD103" i="60"/>
  <c r="DC103" i="60" s="1"/>
  <c r="DG103" i="60"/>
  <c r="DF103" i="60" s="1"/>
  <c r="DH103" i="60"/>
  <c r="CT23" i="60"/>
  <c r="BS30" i="60"/>
  <c r="BU6" i="60" s="1"/>
  <c r="CJ55" i="60"/>
  <c r="DD94" i="60"/>
  <c r="DC94" i="60" s="1"/>
  <c r="DG94" i="60"/>
  <c r="DF94" i="60" s="1"/>
  <c r="DH94" i="60"/>
  <c r="CT14" i="60"/>
  <c r="CT10" i="60"/>
  <c r="DH90" i="60" s="1"/>
  <c r="DD96" i="60"/>
  <c r="DC96" i="60" s="1"/>
  <c r="DG96" i="60"/>
  <c r="DF96" i="60" s="1"/>
  <c r="DH96" i="60"/>
  <c r="CT16" i="60"/>
  <c r="CL7" i="59"/>
  <c r="CE11" i="59"/>
  <c r="CC54" i="59"/>
  <c r="CC55" i="59" s="1"/>
  <c r="CC56" i="59" s="1"/>
  <c r="CC57" i="59" s="1"/>
  <c r="CC58" i="59" s="1"/>
  <c r="CC59" i="59" s="1"/>
  <c r="CG42" i="59"/>
  <c r="CG43" i="59" s="1"/>
  <c r="CE8" i="59"/>
  <c r="CE10" i="59"/>
  <c r="BU8" i="59"/>
  <c r="BY8" i="59" s="1"/>
  <c r="BL66" i="59"/>
  <c r="BO66" i="59"/>
  <c r="CP7" i="59"/>
  <c r="CT7" i="59" s="1"/>
  <c r="DG87" i="59" s="1"/>
  <c r="CS7" i="59"/>
  <c r="CP8" i="59"/>
  <c r="CT8" i="59" s="1"/>
  <c r="BZ43" i="59"/>
  <c r="BZ44" i="59" s="1"/>
  <c r="BZ45" i="59" s="1"/>
  <c r="BZ46" i="59" s="1"/>
  <c r="CS9" i="59"/>
  <c r="CJ43" i="59"/>
  <c r="DD27" i="59"/>
  <c r="DC27" i="59" s="1"/>
  <c r="DG27" i="59"/>
  <c r="DF27" i="59" s="1"/>
  <c r="DE27" i="59"/>
  <c r="CS6" i="59"/>
  <c r="CP9" i="59"/>
  <c r="CB7" i="59"/>
  <c r="CP6" i="59"/>
  <c r="CM6" i="59"/>
  <c r="DE66" i="59" s="1"/>
  <c r="BZ20" i="58"/>
  <c r="BU6" i="58"/>
  <c r="BY6" i="58" s="1"/>
  <c r="DH26" i="58" s="1"/>
  <c r="DE88" i="58"/>
  <c r="BX7" i="58"/>
  <c r="BU7" i="58"/>
  <c r="BY7" i="58" s="1"/>
  <c r="DG27" i="58" s="1"/>
  <c r="DD46" i="58"/>
  <c r="DC46" i="58" s="1"/>
  <c r="DE46" i="58"/>
  <c r="DH46" i="58"/>
  <c r="DG46" i="58"/>
  <c r="DF46" i="58" s="1"/>
  <c r="CG42" i="56"/>
  <c r="DE91" i="58"/>
  <c r="DG92" i="58"/>
  <c r="DF92" i="58" s="1"/>
  <c r="CT18" i="56"/>
  <c r="DD89" i="58"/>
  <c r="CM7" i="58"/>
  <c r="DH67" i="58" s="1"/>
  <c r="DE89" i="58"/>
  <c r="DD91" i="58"/>
  <c r="DD88" i="58"/>
  <c r="DG89" i="58"/>
  <c r="DG91" i="58"/>
  <c r="DG88" i="58"/>
  <c r="DF88" i="58" s="1"/>
  <c r="CC31" i="58"/>
  <c r="CC32" i="58" s="1"/>
  <c r="CC33" i="58" s="1"/>
  <c r="CC34" i="58" s="1"/>
  <c r="DH92" i="58"/>
  <c r="DD90" i="58"/>
  <c r="DD92" i="58"/>
  <c r="DG90" i="58"/>
  <c r="DF90" i="58" s="1"/>
  <c r="DH90" i="58"/>
  <c r="CM8" i="58"/>
  <c r="DH68" i="58" s="1"/>
  <c r="DH103" i="56"/>
  <c r="DG98" i="56"/>
  <c r="DF98" i="56" s="1"/>
  <c r="DG103" i="56"/>
  <c r="DF103" i="56" s="1"/>
  <c r="DD103" i="56"/>
  <c r="DC103" i="56" s="1"/>
  <c r="DD98" i="56"/>
  <c r="DC98" i="56" s="1"/>
  <c r="CT19" i="56"/>
  <c r="DC87" i="56"/>
  <c r="DI86" i="56" s="1"/>
  <c r="CJ42" i="56"/>
  <c r="CE10" i="57"/>
  <c r="DH92" i="56"/>
  <c r="DD92" i="56"/>
  <c r="DC92" i="56" s="1"/>
  <c r="DG95" i="56"/>
  <c r="DF95" i="56" s="1"/>
  <c r="CT15" i="56"/>
  <c r="BR22" i="57"/>
  <c r="DD22" i="57"/>
  <c r="DC22" i="57" s="1"/>
  <c r="DG22" i="57"/>
  <c r="DF22" i="57" s="1"/>
  <c r="DH22" i="57"/>
  <c r="BR7" i="57"/>
  <c r="DH7" i="57" s="1"/>
  <c r="BR12" i="57"/>
  <c r="DD12" i="57" s="1"/>
  <c r="DG101" i="57"/>
  <c r="DF101" i="57" s="1"/>
  <c r="DH101" i="57"/>
  <c r="DD101" i="57"/>
  <c r="DC101" i="57" s="1"/>
  <c r="CT21" i="57"/>
  <c r="CT10" i="57"/>
  <c r="DH90" i="57" s="1"/>
  <c r="DH19" i="57"/>
  <c r="DD19" i="57"/>
  <c r="DC19" i="57" s="1"/>
  <c r="DG19" i="57"/>
  <c r="DF19" i="57" s="1"/>
  <c r="BR19" i="57"/>
  <c r="BR16" i="57"/>
  <c r="DD16" i="57"/>
  <c r="DC16" i="57" s="1"/>
  <c r="DG16" i="57"/>
  <c r="DF16" i="57" s="1"/>
  <c r="DH16" i="57"/>
  <c r="DH18" i="57"/>
  <c r="DD18" i="57"/>
  <c r="DC18" i="57" s="1"/>
  <c r="DG18" i="57"/>
  <c r="DF18" i="57" s="1"/>
  <c r="BR18" i="57"/>
  <c r="DD99" i="57"/>
  <c r="DC99" i="57" s="1"/>
  <c r="DG99" i="57"/>
  <c r="DF99" i="57" s="1"/>
  <c r="DH99" i="57"/>
  <c r="CT19" i="57"/>
  <c r="DD96" i="57"/>
  <c r="DC96" i="57" s="1"/>
  <c r="DG96" i="57"/>
  <c r="DF96" i="57" s="1"/>
  <c r="DH96" i="57"/>
  <c r="CT16" i="57"/>
  <c r="CT7" i="57"/>
  <c r="DE87" i="57" s="1"/>
  <c r="CG54" i="57"/>
  <c r="CI7" i="57" s="1"/>
  <c r="BR8" i="57"/>
  <c r="DG8" i="57" s="1"/>
  <c r="DD94" i="57"/>
  <c r="DC94" i="57" s="1"/>
  <c r="DG94" i="57"/>
  <c r="DF94" i="57" s="1"/>
  <c r="DH94" i="57"/>
  <c r="CT14" i="57"/>
  <c r="CI6" i="57"/>
  <c r="BR14" i="57"/>
  <c r="DE14" i="57" s="1"/>
  <c r="DG17" i="57"/>
  <c r="DF17" i="57" s="1"/>
  <c r="DH17" i="57"/>
  <c r="BR17" i="57"/>
  <c r="DD17" i="57"/>
  <c r="DC17" i="57" s="1"/>
  <c r="BV19" i="57"/>
  <c r="DH92" i="57"/>
  <c r="DD92" i="57"/>
  <c r="CT12" i="57"/>
  <c r="DE92" i="57" s="1"/>
  <c r="CT12" i="56"/>
  <c r="BR6" i="57"/>
  <c r="DH6" i="57" s="1"/>
  <c r="BR10" i="57"/>
  <c r="DH10" i="57" s="1"/>
  <c r="BR11" i="57"/>
  <c r="DE11" i="57" s="1"/>
  <c r="CT11" i="57"/>
  <c r="DE91" i="57" s="1"/>
  <c r="DG23" i="57"/>
  <c r="DF23" i="57" s="1"/>
  <c r="DH23" i="57"/>
  <c r="BR23" i="57"/>
  <c r="DD23" i="57"/>
  <c r="DC23" i="57" s="1"/>
  <c r="DD103" i="57"/>
  <c r="DC103" i="57" s="1"/>
  <c r="DG103" i="57"/>
  <c r="DF103" i="57" s="1"/>
  <c r="DH103" i="57"/>
  <c r="CT23" i="57"/>
  <c r="DD100" i="57"/>
  <c r="DC100" i="57" s="1"/>
  <c r="DG100" i="57"/>
  <c r="DF100" i="57" s="1"/>
  <c r="DH100" i="57"/>
  <c r="CT20" i="57"/>
  <c r="DD102" i="57"/>
  <c r="DC102" i="57" s="1"/>
  <c r="DG102" i="57"/>
  <c r="DF102" i="57" s="1"/>
  <c r="DH102" i="57"/>
  <c r="CT22" i="57"/>
  <c r="BR9" i="57"/>
  <c r="DG9" i="57" s="1"/>
  <c r="DD20" i="57"/>
  <c r="DC20" i="57" s="1"/>
  <c r="DG20" i="57"/>
  <c r="DF20" i="57" s="1"/>
  <c r="DH20" i="57"/>
  <c r="BR20" i="57"/>
  <c r="CJ54" i="57"/>
  <c r="CJ55" i="57" s="1"/>
  <c r="CJ56" i="57" s="1"/>
  <c r="CJ57" i="57" s="1"/>
  <c r="CL6" i="57"/>
  <c r="DG48" i="57"/>
  <c r="DF48" i="57" s="1"/>
  <c r="DG97" i="57"/>
  <c r="DF97" i="57" s="1"/>
  <c r="DH97" i="57"/>
  <c r="DD97" i="57"/>
  <c r="DC97" i="57" s="1"/>
  <c r="CT17" i="57"/>
  <c r="DD98" i="57"/>
  <c r="DC98" i="57" s="1"/>
  <c r="DG98" i="57"/>
  <c r="DF98" i="57" s="1"/>
  <c r="DH98" i="57"/>
  <c r="CT18" i="57"/>
  <c r="DE48" i="57"/>
  <c r="DH48" i="57"/>
  <c r="BR13" i="57"/>
  <c r="DE13" i="57" s="1"/>
  <c r="DH21" i="57"/>
  <c r="BR21" i="57"/>
  <c r="DD21" i="57"/>
  <c r="DC21" i="57" s="1"/>
  <c r="DG21" i="57"/>
  <c r="DF21" i="57" s="1"/>
  <c r="CT9" i="57"/>
  <c r="DD89" i="57" s="1"/>
  <c r="DD95" i="57"/>
  <c r="DC95" i="57" s="1"/>
  <c r="DG95" i="57"/>
  <c r="DF95" i="57" s="1"/>
  <c r="DH95" i="57"/>
  <c r="CT15" i="57"/>
  <c r="BR15" i="57"/>
  <c r="DH15" i="57" s="1"/>
  <c r="CT8" i="57"/>
  <c r="DH88" i="57" s="1"/>
  <c r="DH93" i="57"/>
  <c r="CT13" i="57"/>
  <c r="DD93" i="57" s="1"/>
  <c r="BY6" i="57"/>
  <c r="DD26" i="57" s="1"/>
  <c r="DC26" i="57" s="1"/>
  <c r="DD102" i="56"/>
  <c r="DC102" i="56" s="1"/>
  <c r="DG102" i="56"/>
  <c r="DF102" i="56" s="1"/>
  <c r="DH102" i="56"/>
  <c r="DD94" i="56"/>
  <c r="DC94" i="56" s="1"/>
  <c r="DG94" i="56"/>
  <c r="DF94" i="56" s="1"/>
  <c r="CT14" i="56"/>
  <c r="DH91" i="56"/>
  <c r="DH101" i="56"/>
  <c r="DE91" i="56"/>
  <c r="CT20" i="56"/>
  <c r="DD91" i="56"/>
  <c r="DD101" i="56"/>
  <c r="DC101" i="56" s="1"/>
  <c r="CT21" i="56"/>
  <c r="DD100" i="56"/>
  <c r="DC100" i="56" s="1"/>
  <c r="DH100" i="56"/>
  <c r="DD95" i="56"/>
  <c r="DC95" i="56" s="1"/>
  <c r="DG96" i="56"/>
  <c r="DF96" i="56" s="1"/>
  <c r="DD96" i="56"/>
  <c r="DC96" i="56" s="1"/>
  <c r="DH96" i="56"/>
  <c r="DH97" i="56"/>
  <c r="DD97" i="56"/>
  <c r="DC97" i="56" s="1"/>
  <c r="CT17" i="56"/>
  <c r="DH46" i="56"/>
  <c r="DG46" i="56"/>
  <c r="DF46" i="56" s="1"/>
  <c r="DD46" i="56"/>
  <c r="DC46" i="56" s="1"/>
  <c r="DD99" i="56"/>
  <c r="DC99" i="56" s="1"/>
  <c r="DG99" i="56"/>
  <c r="DF99" i="56" s="1"/>
  <c r="CM6" i="56"/>
  <c r="DD66" i="56" s="1"/>
  <c r="DC66" i="56" s="1"/>
  <c r="BY6" i="56"/>
  <c r="DG26" i="56" s="1"/>
  <c r="DF26" i="56" s="1"/>
  <c r="CF9" i="56"/>
  <c r="DD49" i="56" s="1"/>
  <c r="DE89" i="56"/>
  <c r="DE88" i="56"/>
  <c r="BS43" i="56"/>
  <c r="BS44" i="56" s="1"/>
  <c r="BS45" i="56" s="1"/>
  <c r="DE87" i="56"/>
  <c r="DD88" i="56"/>
  <c r="DG87" i="56"/>
  <c r="DF87" i="56" s="1"/>
  <c r="DD90" i="56"/>
  <c r="DG88" i="56"/>
  <c r="DH87" i="56"/>
  <c r="DH90" i="56"/>
  <c r="DE90" i="56"/>
  <c r="CF8" i="56"/>
  <c r="DE48" i="56" s="1"/>
  <c r="DG89" i="56"/>
  <c r="BO67" i="56"/>
  <c r="CF7" i="56"/>
  <c r="DE47" i="56" s="1"/>
  <c r="DH89" i="56"/>
  <c r="BZ66" i="54"/>
  <c r="BS19" i="55"/>
  <c r="DD87" i="55"/>
  <c r="DC87" i="55" s="1"/>
  <c r="DJ86" i="55" s="1"/>
  <c r="DH87" i="55"/>
  <c r="BX6" i="55"/>
  <c r="DG87" i="55"/>
  <c r="DF87" i="55" s="1"/>
  <c r="CF6" i="55"/>
  <c r="DD46" i="55" s="1"/>
  <c r="DC46" i="55" s="1"/>
  <c r="CB8" i="55"/>
  <c r="CB7" i="55"/>
  <c r="CL8" i="54"/>
  <c r="DG67" i="54"/>
  <c r="DH67" i="54"/>
  <c r="DD98" i="54"/>
  <c r="DC98" i="54" s="1"/>
  <c r="DG98" i="54"/>
  <c r="DF98" i="54" s="1"/>
  <c r="DH98" i="54"/>
  <c r="CT18" i="54"/>
  <c r="CF10" i="54"/>
  <c r="DD50" i="54" s="1"/>
  <c r="DD91" i="54"/>
  <c r="DG91" i="54"/>
  <c r="DF91" i="54" s="1"/>
  <c r="CT11" i="54"/>
  <c r="DH91" i="54" s="1"/>
  <c r="DG92" i="54"/>
  <c r="DF92" i="54" s="1"/>
  <c r="DH92" i="54"/>
  <c r="DD92" i="54"/>
  <c r="DC92" i="54" s="1"/>
  <c r="CT12" i="54"/>
  <c r="DG93" i="54"/>
  <c r="DF93" i="54" s="1"/>
  <c r="DH93" i="54"/>
  <c r="DD93" i="54"/>
  <c r="DC93" i="54" s="1"/>
  <c r="CT13" i="54"/>
  <c r="DD100" i="54"/>
  <c r="DC100" i="54" s="1"/>
  <c r="DG100" i="54"/>
  <c r="DF100" i="54" s="1"/>
  <c r="DH100" i="54"/>
  <c r="CT20" i="54"/>
  <c r="DD103" i="54"/>
  <c r="DC103" i="54" s="1"/>
  <c r="DG103" i="54"/>
  <c r="DF103" i="54" s="1"/>
  <c r="DH103" i="54"/>
  <c r="CT23" i="54"/>
  <c r="CT10" i="54"/>
  <c r="DH90" i="54" s="1"/>
  <c r="DG97" i="54"/>
  <c r="DF97" i="54" s="1"/>
  <c r="DH97" i="54"/>
  <c r="DD97" i="54"/>
  <c r="DC97" i="54" s="1"/>
  <c r="CT17" i="54"/>
  <c r="CT7" i="54"/>
  <c r="DE87" i="54" s="1"/>
  <c r="DD99" i="54"/>
  <c r="DC99" i="54" s="1"/>
  <c r="DG99" i="54"/>
  <c r="DF99" i="54" s="1"/>
  <c r="DH99" i="54"/>
  <c r="CT19" i="54"/>
  <c r="DG101" i="54"/>
  <c r="DF101" i="54" s="1"/>
  <c r="DH101" i="54"/>
  <c r="DD101" i="54"/>
  <c r="DC101" i="54" s="1"/>
  <c r="CT21" i="54"/>
  <c r="CF9" i="54"/>
  <c r="DD49" i="54" s="1"/>
  <c r="DD94" i="54"/>
  <c r="DC94" i="54" s="1"/>
  <c r="DG94" i="54"/>
  <c r="DF94" i="54" s="1"/>
  <c r="DH94" i="54"/>
  <c r="CT14" i="54"/>
  <c r="CF11" i="54"/>
  <c r="DD102" i="54"/>
  <c r="DC102" i="54" s="1"/>
  <c r="DG102" i="54"/>
  <c r="DF102" i="54" s="1"/>
  <c r="DH102" i="54"/>
  <c r="CT22" i="54"/>
  <c r="CF8" i="54"/>
  <c r="DG48" i="54" s="1"/>
  <c r="DD96" i="54"/>
  <c r="DC96" i="54" s="1"/>
  <c r="DG96" i="54"/>
  <c r="DF96" i="54" s="1"/>
  <c r="DH96" i="54"/>
  <c r="CT16" i="54"/>
  <c r="DE67" i="54"/>
  <c r="CT9" i="54"/>
  <c r="DH89" i="54" s="1"/>
  <c r="CT8" i="54"/>
  <c r="DE88" i="54" s="1"/>
  <c r="DD95" i="54"/>
  <c r="DC95" i="54" s="1"/>
  <c r="DG95" i="54"/>
  <c r="DF95" i="54" s="1"/>
  <c r="DH95" i="54"/>
  <c r="CT15" i="54"/>
  <c r="CC54" i="53"/>
  <c r="DD18" i="53"/>
  <c r="DC18" i="53" s="1"/>
  <c r="DG18" i="53"/>
  <c r="DF18" i="53" s="1"/>
  <c r="DH18" i="53"/>
  <c r="BR18" i="53"/>
  <c r="BR22" i="53"/>
  <c r="DD22" i="53"/>
  <c r="DC22" i="53" s="1"/>
  <c r="DG22" i="53"/>
  <c r="DF22" i="53" s="1"/>
  <c r="DH22" i="53"/>
  <c r="BR12" i="53"/>
  <c r="DG12" i="53" s="1"/>
  <c r="CL7" i="53"/>
  <c r="DG23" i="53"/>
  <c r="DF23" i="53" s="1"/>
  <c r="DD23" i="53"/>
  <c r="DC23" i="53" s="1"/>
  <c r="BR23" i="53"/>
  <c r="DH23" i="53"/>
  <c r="BR7" i="53"/>
  <c r="CT7" i="53"/>
  <c r="DD87" i="53" s="1"/>
  <c r="BR16" i="53"/>
  <c r="DD16" i="53"/>
  <c r="DC16" i="53" s="1"/>
  <c r="DG16" i="53"/>
  <c r="DF16" i="53" s="1"/>
  <c r="DH16" i="53"/>
  <c r="CM6" i="53"/>
  <c r="DG66" i="53" s="1"/>
  <c r="DF66" i="53" s="1"/>
  <c r="BR14" i="53"/>
  <c r="DD14" i="53" s="1"/>
  <c r="BR15" i="53"/>
  <c r="DD15" i="53" s="1"/>
  <c r="DG17" i="53"/>
  <c r="DF17" i="53" s="1"/>
  <c r="DH17" i="53"/>
  <c r="DD17" i="53"/>
  <c r="DC17" i="53" s="1"/>
  <c r="BR17" i="53"/>
  <c r="BR8" i="53"/>
  <c r="DD8" i="53" s="1"/>
  <c r="CL8" i="53"/>
  <c r="BR6" i="53"/>
  <c r="DH6" i="53" s="1"/>
  <c r="BR13" i="53"/>
  <c r="DH13" i="53" s="1"/>
  <c r="DD13" i="53"/>
  <c r="CG54" i="53"/>
  <c r="CT8" i="53"/>
  <c r="DH88" i="53" s="1"/>
  <c r="BR9" i="53"/>
  <c r="DH9" i="53" s="1"/>
  <c r="DH20" i="53"/>
  <c r="BR20" i="53"/>
  <c r="DD20" i="53"/>
  <c r="DC20" i="53" s="1"/>
  <c r="DG20" i="53"/>
  <c r="DF20" i="53" s="1"/>
  <c r="DH21" i="53"/>
  <c r="DG21" i="53"/>
  <c r="DF21" i="53" s="1"/>
  <c r="BR21" i="53"/>
  <c r="DD21" i="53"/>
  <c r="DC21" i="53" s="1"/>
  <c r="CM7" i="53"/>
  <c r="CT6" i="53"/>
  <c r="DE86" i="53" s="1"/>
  <c r="BR11" i="53"/>
  <c r="DG19" i="53"/>
  <c r="DF19" i="53" s="1"/>
  <c r="DH19" i="53"/>
  <c r="BR19" i="53"/>
  <c r="DD19" i="53"/>
  <c r="DC19" i="53" s="1"/>
  <c r="BR10" i="53"/>
  <c r="E92" i="19"/>
  <c r="G92" i="19" s="1"/>
  <c r="L92" i="19" s="1"/>
  <c r="V82" i="19"/>
  <c r="AA82" i="19" s="1"/>
  <c r="S82" i="19"/>
  <c r="T82" i="19" s="1"/>
  <c r="BF31" i="36"/>
  <c r="K31" i="36" s="1"/>
  <c r="W31" i="36" s="1"/>
  <c r="AH32" i="36" s="1"/>
  <c r="AT32" i="36" s="1"/>
  <c r="DD94" i="55" l="1"/>
  <c r="DC94" i="55" s="1"/>
  <c r="DH94" i="55"/>
  <c r="DG94" i="55"/>
  <c r="DF94" i="55" s="1"/>
  <c r="DG92" i="53"/>
  <c r="DF92" i="53" s="1"/>
  <c r="DH91" i="53"/>
  <c r="CC66" i="54"/>
  <c r="CC67" i="54" s="1"/>
  <c r="CE11" i="54"/>
  <c r="DE51" i="54" s="1"/>
  <c r="BQ10" i="54"/>
  <c r="CT11" i="53"/>
  <c r="DD91" i="53" s="1"/>
  <c r="DG102" i="53"/>
  <c r="DF102" i="53" s="1"/>
  <c r="DH95" i="55"/>
  <c r="DD96" i="55"/>
  <c r="DC96" i="55" s="1"/>
  <c r="DG102" i="55"/>
  <c r="DF102" i="55" s="1"/>
  <c r="DG95" i="55"/>
  <c r="DF95" i="55" s="1"/>
  <c r="DD103" i="53"/>
  <c r="DC103" i="53" s="1"/>
  <c r="DD100" i="55"/>
  <c r="DC100" i="55" s="1"/>
  <c r="DH100" i="55"/>
  <c r="CT16" i="53"/>
  <c r="DG96" i="55"/>
  <c r="DF96" i="55" s="1"/>
  <c r="CT16" i="55"/>
  <c r="CT22" i="55"/>
  <c r="DD102" i="55"/>
  <c r="DC102" i="55" s="1"/>
  <c r="DD95" i="55"/>
  <c r="DC95" i="55" s="1"/>
  <c r="DD101" i="53"/>
  <c r="DC101" i="53" s="1"/>
  <c r="CT21" i="53"/>
  <c r="DE90" i="53"/>
  <c r="DG99" i="55"/>
  <c r="DF99" i="55" s="1"/>
  <c r="DH99" i="55"/>
  <c r="CG54" i="62"/>
  <c r="DD99" i="55"/>
  <c r="DC99" i="55" s="1"/>
  <c r="DG100" i="53"/>
  <c r="DF100" i="53" s="1"/>
  <c r="DH100" i="53"/>
  <c r="DD100" i="53"/>
  <c r="DC100" i="53" s="1"/>
  <c r="BV42" i="55"/>
  <c r="BV43" i="55" s="1"/>
  <c r="BV44" i="55" s="1"/>
  <c r="BV45" i="55" s="1"/>
  <c r="BV46" i="55" s="1"/>
  <c r="DJ66" i="54"/>
  <c r="DN66" i="54" s="1"/>
  <c r="P23" i="54" s="1"/>
  <c r="DC48" i="57"/>
  <c r="DE89" i="53"/>
  <c r="DG103" i="53"/>
  <c r="DF103" i="53" s="1"/>
  <c r="DH103" i="53"/>
  <c r="CT20" i="55"/>
  <c r="DH92" i="53"/>
  <c r="DD92" i="53"/>
  <c r="DC92" i="53" s="1"/>
  <c r="CP25" i="59"/>
  <c r="CT25" i="59" s="1"/>
  <c r="CP66" i="59"/>
  <c r="CT66" i="59" s="1"/>
  <c r="BN7" i="55"/>
  <c r="BR7" i="55" s="1"/>
  <c r="DH7" i="55" s="1"/>
  <c r="CT22" i="53"/>
  <c r="DH102" i="53"/>
  <c r="CP45" i="59"/>
  <c r="CT45" i="59" s="1"/>
  <c r="DD92" i="55"/>
  <c r="DC92" i="55" s="1"/>
  <c r="DG90" i="55"/>
  <c r="DG92" i="55"/>
  <c r="DF92" i="55" s="1"/>
  <c r="DH90" i="55"/>
  <c r="DH92" i="55"/>
  <c r="DG101" i="53"/>
  <c r="DF101" i="53" s="1"/>
  <c r="DD90" i="55"/>
  <c r="DG97" i="53"/>
  <c r="DF97" i="53" s="1"/>
  <c r="DD97" i="55"/>
  <c r="DC97" i="55" s="1"/>
  <c r="DF67" i="54"/>
  <c r="BL78" i="60"/>
  <c r="CP68" i="59"/>
  <c r="CT68" i="59" s="1"/>
  <c r="CP50" i="59"/>
  <c r="CT50" i="59" s="1"/>
  <c r="CP87" i="59"/>
  <c r="CT87" i="59" s="1"/>
  <c r="CP51" i="59"/>
  <c r="CT51" i="59" s="1"/>
  <c r="CP48" i="59"/>
  <c r="CT48" i="59" s="1"/>
  <c r="CP35" i="59"/>
  <c r="CT35" i="59" s="1"/>
  <c r="CP52" i="59"/>
  <c r="CT52" i="59" s="1"/>
  <c r="CP24" i="59"/>
  <c r="CT24" i="59" s="1"/>
  <c r="CP41" i="59"/>
  <c r="CT41" i="59" s="1"/>
  <c r="BQ32" i="58"/>
  <c r="CP82" i="59"/>
  <c r="CT82" i="59" s="1"/>
  <c r="CP76" i="59"/>
  <c r="CT76" i="59" s="1"/>
  <c r="CP83" i="59"/>
  <c r="CT83" i="59" s="1"/>
  <c r="CP74" i="59"/>
  <c r="CT74" i="59" s="1"/>
  <c r="CP46" i="59"/>
  <c r="CT46" i="59" s="1"/>
  <c r="CP57" i="59"/>
  <c r="CT57" i="59" s="1"/>
  <c r="CP19" i="59"/>
  <c r="DG99" i="59" s="1"/>
  <c r="DF99" i="59" s="1"/>
  <c r="CP84" i="59"/>
  <c r="CT84" i="59" s="1"/>
  <c r="CP88" i="59"/>
  <c r="CT88" i="59" s="1"/>
  <c r="BQ15" i="58"/>
  <c r="CP64" i="59"/>
  <c r="CT64" i="59" s="1"/>
  <c r="CP27" i="59"/>
  <c r="CT27" i="59" s="1"/>
  <c r="CP30" i="59"/>
  <c r="CT30" i="59" s="1"/>
  <c r="CP36" i="59"/>
  <c r="CT36" i="59" s="1"/>
  <c r="CP14" i="59"/>
  <c r="DD94" i="59" s="1"/>
  <c r="DC94" i="59" s="1"/>
  <c r="CP33" i="59"/>
  <c r="CT33" i="59" s="1"/>
  <c r="CP29" i="59"/>
  <c r="CT29" i="59" s="1"/>
  <c r="CP39" i="59"/>
  <c r="CT39" i="59" s="1"/>
  <c r="DG93" i="53"/>
  <c r="DF93" i="53" s="1"/>
  <c r="CP53" i="59"/>
  <c r="CT53" i="59" s="1"/>
  <c r="CP40" i="59"/>
  <c r="CT40" i="59" s="1"/>
  <c r="CP60" i="59"/>
  <c r="CT60" i="59" s="1"/>
  <c r="BQ6" i="58"/>
  <c r="CS53" i="59"/>
  <c r="CP73" i="59"/>
  <c r="CT73" i="59" s="1"/>
  <c r="CP11" i="59"/>
  <c r="CT11" i="59" s="1"/>
  <c r="CP69" i="59"/>
  <c r="CT69" i="59" s="1"/>
  <c r="CP54" i="59"/>
  <c r="CT54" i="59" s="1"/>
  <c r="CP28" i="59"/>
  <c r="CT28" i="59" s="1"/>
  <c r="CP34" i="59"/>
  <c r="CT34" i="59" s="1"/>
  <c r="CP72" i="59"/>
  <c r="CT72" i="59" s="1"/>
  <c r="CP79" i="59"/>
  <c r="CT79" i="59" s="1"/>
  <c r="CP75" i="59"/>
  <c r="CT75" i="59" s="1"/>
  <c r="CP21" i="59"/>
  <c r="CT21" i="59" s="1"/>
  <c r="CP17" i="59"/>
  <c r="CT17" i="59" s="1"/>
  <c r="CP31" i="59"/>
  <c r="CT31" i="59" s="1"/>
  <c r="CP20" i="59"/>
  <c r="CT20" i="59" s="1"/>
  <c r="CP47" i="59"/>
  <c r="CT47" i="59" s="1"/>
  <c r="CP38" i="59"/>
  <c r="CT38" i="59" s="1"/>
  <c r="CP80" i="59"/>
  <c r="CT80" i="59" s="1"/>
  <c r="CP59" i="59"/>
  <c r="CT59" i="59" s="1"/>
  <c r="CP78" i="59"/>
  <c r="CT78" i="59" s="1"/>
  <c r="CP86" i="59"/>
  <c r="CT86" i="59" s="1"/>
  <c r="CP22" i="59"/>
  <c r="CT22" i="59" s="1"/>
  <c r="CP81" i="59"/>
  <c r="CT81" i="59" s="1"/>
  <c r="CP63" i="59"/>
  <c r="CT63" i="59" s="1"/>
  <c r="CP12" i="59"/>
  <c r="CT12" i="59" s="1"/>
  <c r="CP43" i="59"/>
  <c r="CT43" i="59" s="1"/>
  <c r="CP44" i="59"/>
  <c r="CT44" i="59" s="1"/>
  <c r="CP77" i="59"/>
  <c r="CT77" i="59" s="1"/>
  <c r="CP90" i="59"/>
  <c r="CT90" i="59" s="1"/>
  <c r="CP89" i="59"/>
  <c r="CT89" i="59" s="1"/>
  <c r="CP58" i="59"/>
  <c r="CT58" i="59" s="1"/>
  <c r="CP15" i="59"/>
  <c r="DH95" i="59" s="1"/>
  <c r="CP70" i="59"/>
  <c r="CT70" i="59" s="1"/>
  <c r="CP71" i="59"/>
  <c r="CT71" i="59" s="1"/>
  <c r="CP61" i="59"/>
  <c r="CT61" i="59" s="1"/>
  <c r="CP9" i="62"/>
  <c r="CT9" i="62" s="1"/>
  <c r="DG89" i="62" s="1"/>
  <c r="BQ52" i="58"/>
  <c r="BQ45" i="58"/>
  <c r="BQ12" i="58"/>
  <c r="BN6" i="58"/>
  <c r="BR6" i="58" s="1"/>
  <c r="BQ29" i="58"/>
  <c r="BQ27" i="58"/>
  <c r="BQ33" i="58"/>
  <c r="BQ28" i="58"/>
  <c r="BQ67" i="58"/>
  <c r="BQ25" i="58"/>
  <c r="BQ18" i="58"/>
  <c r="DE18" i="58" s="1"/>
  <c r="BQ59" i="58"/>
  <c r="BQ74" i="58"/>
  <c r="BQ10" i="58"/>
  <c r="BQ26" i="58"/>
  <c r="BQ23" i="58"/>
  <c r="DE23" i="58" s="1"/>
  <c r="CS70" i="59"/>
  <c r="CP37" i="59"/>
  <c r="CT37" i="59" s="1"/>
  <c r="CP42" i="59"/>
  <c r="CT42" i="59" s="1"/>
  <c r="CP32" i="59"/>
  <c r="CT32" i="59" s="1"/>
  <c r="CP13" i="59"/>
  <c r="CT13" i="59" s="1"/>
  <c r="CP26" i="59"/>
  <c r="CT26" i="59" s="1"/>
  <c r="CS80" i="59"/>
  <c r="CP67" i="59"/>
  <c r="CT67" i="59" s="1"/>
  <c r="CS33" i="59"/>
  <c r="CP10" i="59"/>
  <c r="CT10" i="59" s="1"/>
  <c r="DG90" i="59" s="1"/>
  <c r="CS28" i="59"/>
  <c r="CS74" i="59"/>
  <c r="CS78" i="59"/>
  <c r="CS24" i="59"/>
  <c r="CS17" i="59"/>
  <c r="DE97" i="59" s="1"/>
  <c r="CS60" i="59"/>
  <c r="CS25" i="59"/>
  <c r="CS35" i="59"/>
  <c r="CS42" i="59"/>
  <c r="CS39" i="59"/>
  <c r="CS48" i="59"/>
  <c r="CS10" i="59"/>
  <c r="CS12" i="59"/>
  <c r="DE92" i="59" s="1"/>
  <c r="CS72" i="59"/>
  <c r="CS43" i="59"/>
  <c r="CS46" i="59"/>
  <c r="CS71" i="59"/>
  <c r="DG99" i="53"/>
  <c r="DF99" i="53" s="1"/>
  <c r="DH99" i="53"/>
  <c r="DD99" i="53"/>
  <c r="DC99" i="53" s="1"/>
  <c r="DD103" i="55"/>
  <c r="DC103" i="55" s="1"/>
  <c r="DG29" i="53"/>
  <c r="DF29" i="53" s="1"/>
  <c r="DD29" i="53"/>
  <c r="DG103" i="55"/>
  <c r="DF103" i="55" s="1"/>
  <c r="DH103" i="55"/>
  <c r="BQ81" i="58"/>
  <c r="BQ69" i="58"/>
  <c r="BQ63" i="58"/>
  <c r="BQ41" i="58"/>
  <c r="BQ8" i="58"/>
  <c r="BQ35" i="58"/>
  <c r="BQ56" i="58"/>
  <c r="BQ19" i="58"/>
  <c r="DE19" i="58" s="1"/>
  <c r="BQ7" i="58"/>
  <c r="CP18" i="59"/>
  <c r="CT18" i="59" s="1"/>
  <c r="CP23" i="59"/>
  <c r="DG103" i="59" s="1"/>
  <c r="DF103" i="59" s="1"/>
  <c r="CP55" i="59"/>
  <c r="CT55" i="59" s="1"/>
  <c r="DG26" i="54"/>
  <c r="DF26" i="54" s="1"/>
  <c r="CP85" i="59"/>
  <c r="CT85" i="59" s="1"/>
  <c r="CP56" i="59"/>
  <c r="CT56" i="59" s="1"/>
  <c r="CP62" i="59"/>
  <c r="CT62" i="59" s="1"/>
  <c r="CP65" i="59"/>
  <c r="CT65" i="59" s="1"/>
  <c r="CP49" i="59"/>
  <c r="CT49" i="59" s="1"/>
  <c r="CT17" i="55"/>
  <c r="BQ73" i="58"/>
  <c r="BQ89" i="58"/>
  <c r="DH98" i="53"/>
  <c r="DH94" i="53"/>
  <c r="DD98" i="53"/>
  <c r="DC98" i="53" s="1"/>
  <c r="DD94" i="53"/>
  <c r="DC94" i="53" s="1"/>
  <c r="DG98" i="53"/>
  <c r="DF98" i="53" s="1"/>
  <c r="DG94" i="53"/>
  <c r="DF94" i="53" s="1"/>
  <c r="BQ49" i="58"/>
  <c r="BQ85" i="58"/>
  <c r="BQ60" i="58"/>
  <c r="DE26" i="54"/>
  <c r="BQ21" i="54"/>
  <c r="DE21" i="54" s="1"/>
  <c r="DG93" i="55"/>
  <c r="DF93" i="55" s="1"/>
  <c r="DH93" i="55"/>
  <c r="DD93" i="55"/>
  <c r="DC93" i="55" s="1"/>
  <c r="DG97" i="55"/>
  <c r="DF97" i="55" s="1"/>
  <c r="CS62" i="59"/>
  <c r="CS51" i="59"/>
  <c r="BQ34" i="58"/>
  <c r="BL67" i="54"/>
  <c r="BL68" i="54" s="1"/>
  <c r="BQ44" i="58"/>
  <c r="BQ13" i="58"/>
  <c r="CS30" i="59"/>
  <c r="BQ14" i="58"/>
  <c r="CS88" i="59"/>
  <c r="BQ76" i="58"/>
  <c r="BQ55" i="58"/>
  <c r="CL6" i="61"/>
  <c r="DE66" i="61" s="1"/>
  <c r="DJ66" i="61" s="1"/>
  <c r="CJ66" i="60"/>
  <c r="CJ67" i="60" s="1"/>
  <c r="CJ56" i="60"/>
  <c r="CF6" i="59"/>
  <c r="DD46" i="59" s="1"/>
  <c r="DC46" i="59" s="1"/>
  <c r="CJ55" i="58"/>
  <c r="CL10" i="58" s="1"/>
  <c r="BV56" i="62"/>
  <c r="BV66" i="62" s="1"/>
  <c r="BV67" i="62" s="1"/>
  <c r="DD15" i="57"/>
  <c r="DC15" i="57" s="1"/>
  <c r="DD11" i="57"/>
  <c r="CE9" i="59"/>
  <c r="CP38" i="62"/>
  <c r="CT38" i="62" s="1"/>
  <c r="CG55" i="58"/>
  <c r="CI9" i="58"/>
  <c r="CM9" i="58" s="1"/>
  <c r="DH69" i="58" s="1"/>
  <c r="DG101" i="55"/>
  <c r="DF101" i="55" s="1"/>
  <c r="DG15" i="57"/>
  <c r="CL9" i="58"/>
  <c r="DH101" i="55"/>
  <c r="CP22" i="62"/>
  <c r="DD102" i="62" s="1"/>
  <c r="DC102" i="62" s="1"/>
  <c r="CI6" i="55"/>
  <c r="CM6" i="55" s="1"/>
  <c r="DE66" i="55" s="1"/>
  <c r="BS56" i="54"/>
  <c r="BU9" i="54"/>
  <c r="DD98" i="55"/>
  <c r="DC98" i="55" s="1"/>
  <c r="DD101" i="55"/>
  <c r="DC101" i="55" s="1"/>
  <c r="DG98" i="55"/>
  <c r="DF98" i="55" s="1"/>
  <c r="CP8" i="62"/>
  <c r="CT8" i="62" s="1"/>
  <c r="DG88" i="62" s="1"/>
  <c r="DF88" i="62" s="1"/>
  <c r="DE15" i="57"/>
  <c r="CP10" i="62"/>
  <c r="CT10" i="62" s="1"/>
  <c r="CJ78" i="55"/>
  <c r="CT18" i="55"/>
  <c r="CJ54" i="54"/>
  <c r="CL9" i="54" s="1"/>
  <c r="DD26" i="54"/>
  <c r="DC26" i="54" s="1"/>
  <c r="BL57" i="61"/>
  <c r="BL66" i="61" s="1"/>
  <c r="BL67" i="61" s="1"/>
  <c r="BL68" i="61" s="1"/>
  <c r="BL69" i="61" s="1"/>
  <c r="CB8" i="59"/>
  <c r="CF8" i="59" s="1"/>
  <c r="DG48" i="59" s="1"/>
  <c r="CB7" i="53"/>
  <c r="CF7" i="53" s="1"/>
  <c r="DE47" i="53" s="1"/>
  <c r="CB8" i="53"/>
  <c r="CF8" i="53" s="1"/>
  <c r="DH48" i="53" s="1"/>
  <c r="BQ6" i="53"/>
  <c r="DE6" i="53" s="1"/>
  <c r="CP16" i="62"/>
  <c r="DG96" i="62" s="1"/>
  <c r="DF96" i="62" s="1"/>
  <c r="DG10" i="57"/>
  <c r="CE9" i="53"/>
  <c r="BS44" i="59"/>
  <c r="BL79" i="62"/>
  <c r="BL80" i="62" s="1"/>
  <c r="BL81" i="62" s="1"/>
  <c r="BL82" i="62" s="1"/>
  <c r="CP53" i="62"/>
  <c r="CT53" i="62" s="1"/>
  <c r="BL67" i="63"/>
  <c r="CP12" i="62"/>
  <c r="CT12" i="62" s="1"/>
  <c r="CP77" i="62"/>
  <c r="CT77" i="62" s="1"/>
  <c r="CP34" i="62"/>
  <c r="CT34" i="62" s="1"/>
  <c r="CP31" i="62"/>
  <c r="CT31" i="62" s="1"/>
  <c r="CP70" i="62"/>
  <c r="CT70" i="62" s="1"/>
  <c r="BO67" i="63"/>
  <c r="BQ7" i="63" s="1"/>
  <c r="BQ6" i="63"/>
  <c r="DE6" i="63" s="1"/>
  <c r="CP61" i="62"/>
  <c r="CT61" i="62" s="1"/>
  <c r="CP60" i="62"/>
  <c r="CT60" i="62" s="1"/>
  <c r="CP75" i="62"/>
  <c r="CT75" i="62" s="1"/>
  <c r="CP85" i="62"/>
  <c r="CT85" i="62" s="1"/>
  <c r="CP73" i="62"/>
  <c r="CT73" i="62" s="1"/>
  <c r="BO67" i="60"/>
  <c r="BQ7" i="60" s="1"/>
  <c r="BQ6" i="60"/>
  <c r="CP17" i="62"/>
  <c r="DD97" i="62" s="1"/>
  <c r="DC97" i="62" s="1"/>
  <c r="BZ55" i="56"/>
  <c r="BZ56" i="56" s="1"/>
  <c r="BZ57" i="56" s="1"/>
  <c r="BZ58" i="56" s="1"/>
  <c r="BZ66" i="56"/>
  <c r="BZ67" i="56" s="1"/>
  <c r="BZ68" i="56" s="1"/>
  <c r="BZ69" i="56" s="1"/>
  <c r="BZ70" i="56" s="1"/>
  <c r="BZ71" i="56" s="1"/>
  <c r="DI86" i="55"/>
  <c r="DN86" i="55" s="1"/>
  <c r="P29" i="55" s="1"/>
  <c r="DJ46" i="53"/>
  <c r="DI46" i="53"/>
  <c r="DJ86" i="56"/>
  <c r="DN86" i="56" s="1"/>
  <c r="P29" i="56" s="1"/>
  <c r="DG92" i="57"/>
  <c r="CJ44" i="63"/>
  <c r="CJ54" i="63" s="1"/>
  <c r="DJ26" i="53"/>
  <c r="DI26" i="53"/>
  <c r="CC54" i="56"/>
  <c r="CC55" i="56" s="1"/>
  <c r="CC56" i="56" s="1"/>
  <c r="CC57" i="56" s="1"/>
  <c r="CC58" i="56" s="1"/>
  <c r="CM8" i="60"/>
  <c r="DD68" i="60" s="1"/>
  <c r="DC68" i="60" s="1"/>
  <c r="BQ79" i="58"/>
  <c r="BQ40" i="58"/>
  <c r="BQ11" i="58"/>
  <c r="BQ58" i="58"/>
  <c r="BV55" i="59"/>
  <c r="BV56" i="59" s="1"/>
  <c r="BX8" i="59"/>
  <c r="DE28" i="59" s="1"/>
  <c r="DD91" i="61"/>
  <c r="DC91" i="61" s="1"/>
  <c r="CL8" i="60"/>
  <c r="DH91" i="61"/>
  <c r="BU10" i="54"/>
  <c r="BV67" i="54"/>
  <c r="BV78" i="54" s="1"/>
  <c r="BX10" i="54"/>
  <c r="DG14" i="53"/>
  <c r="DF14" i="53" s="1"/>
  <c r="DH14" i="53"/>
  <c r="DG15" i="53"/>
  <c r="DF15" i="53" s="1"/>
  <c r="BQ39" i="58"/>
  <c r="BQ22" i="58"/>
  <c r="DE22" i="58" s="1"/>
  <c r="BQ46" i="58"/>
  <c r="BX9" i="53"/>
  <c r="DE29" i="53" s="1"/>
  <c r="DH15" i="53"/>
  <c r="DJ26" i="59"/>
  <c r="DI26" i="59"/>
  <c r="CC44" i="57"/>
  <c r="CC45" i="57" s="1"/>
  <c r="CC46" i="57" s="1"/>
  <c r="CP18" i="62"/>
  <c r="CT18" i="62" s="1"/>
  <c r="CP33" i="62"/>
  <c r="CT33" i="62" s="1"/>
  <c r="BQ16" i="58"/>
  <c r="BQ87" i="58"/>
  <c r="BQ64" i="58"/>
  <c r="BQ61" i="58"/>
  <c r="BQ17" i="58"/>
  <c r="DE17" i="58" s="1"/>
  <c r="CP90" i="62"/>
  <c r="CT90" i="62" s="1"/>
  <c r="BQ62" i="58"/>
  <c r="BQ65" i="58"/>
  <c r="BQ68" i="58"/>
  <c r="BQ53" i="58"/>
  <c r="BQ48" i="58"/>
  <c r="BQ84" i="58"/>
  <c r="CS82" i="59"/>
  <c r="CP40" i="62"/>
  <c r="CT40" i="62" s="1"/>
  <c r="CP25" i="62"/>
  <c r="CT25" i="62" s="1"/>
  <c r="BQ20" i="58"/>
  <c r="DE20" i="58" s="1"/>
  <c r="BQ21" i="58"/>
  <c r="DE21" i="58" s="1"/>
  <c r="BQ83" i="58"/>
  <c r="BQ66" i="58"/>
  <c r="BQ36" i="58"/>
  <c r="CP15" i="62"/>
  <c r="CT15" i="62" s="1"/>
  <c r="BQ71" i="58"/>
  <c r="BQ31" i="58"/>
  <c r="BQ50" i="58"/>
  <c r="BQ37" i="58"/>
  <c r="BQ24" i="58"/>
  <c r="BQ75" i="58"/>
  <c r="DH91" i="57"/>
  <c r="CP69" i="62"/>
  <c r="CT69" i="62" s="1"/>
  <c r="CP57" i="62"/>
  <c r="CT57" i="62" s="1"/>
  <c r="CP28" i="62"/>
  <c r="CT28" i="62" s="1"/>
  <c r="CP74" i="62"/>
  <c r="CT74" i="62" s="1"/>
  <c r="CP76" i="62"/>
  <c r="CT76" i="62" s="1"/>
  <c r="CP82" i="62"/>
  <c r="CT82" i="62" s="1"/>
  <c r="CP88" i="62"/>
  <c r="CT88" i="62" s="1"/>
  <c r="CP29" i="62"/>
  <c r="CT29" i="62" s="1"/>
  <c r="DD97" i="53"/>
  <c r="DC97" i="53" s="1"/>
  <c r="BQ60" i="54"/>
  <c r="BQ18" i="54"/>
  <c r="DE18" i="54" s="1"/>
  <c r="CP59" i="62"/>
  <c r="CT59" i="62" s="1"/>
  <c r="CP89" i="62"/>
  <c r="CT89" i="62" s="1"/>
  <c r="CP13" i="62"/>
  <c r="DH93" i="62" s="1"/>
  <c r="CP45" i="62"/>
  <c r="CT45" i="62" s="1"/>
  <c r="CP78" i="62"/>
  <c r="CT78" i="62" s="1"/>
  <c r="BQ88" i="58"/>
  <c r="CT17" i="53"/>
  <c r="CP63" i="62"/>
  <c r="CT63" i="62" s="1"/>
  <c r="CP35" i="62"/>
  <c r="CT35" i="62" s="1"/>
  <c r="CP67" i="62"/>
  <c r="CT67" i="62" s="1"/>
  <c r="CP52" i="62"/>
  <c r="CT52" i="62" s="1"/>
  <c r="CP58" i="62"/>
  <c r="CT58" i="62" s="1"/>
  <c r="CP32" i="62"/>
  <c r="CT32" i="62" s="1"/>
  <c r="CP86" i="62"/>
  <c r="CT86" i="62" s="1"/>
  <c r="CP48" i="62"/>
  <c r="CT48" i="62" s="1"/>
  <c r="CP65" i="62"/>
  <c r="CT65" i="62" s="1"/>
  <c r="BQ80" i="58"/>
  <c r="CP83" i="62"/>
  <c r="CT83" i="62" s="1"/>
  <c r="CP64" i="62"/>
  <c r="CT64" i="62" s="1"/>
  <c r="CP36" i="62"/>
  <c r="CT36" i="62" s="1"/>
  <c r="CP47" i="62"/>
  <c r="CT47" i="62" s="1"/>
  <c r="BQ42" i="58"/>
  <c r="BQ11" i="54"/>
  <c r="BQ59" i="54"/>
  <c r="DH93" i="53"/>
  <c r="BQ50" i="54"/>
  <c r="BQ55" i="54"/>
  <c r="BQ37" i="54"/>
  <c r="BQ29" i="54"/>
  <c r="BQ43" i="58"/>
  <c r="BQ70" i="58"/>
  <c r="BQ86" i="58"/>
  <c r="BQ57" i="58"/>
  <c r="BQ77" i="58"/>
  <c r="BQ30" i="58"/>
  <c r="BQ78" i="58"/>
  <c r="DD93" i="53"/>
  <c r="DC93" i="53" s="1"/>
  <c r="BQ51" i="54"/>
  <c r="BQ22" i="54"/>
  <c r="DE22" i="54" s="1"/>
  <c r="BQ80" i="54"/>
  <c r="BQ34" i="54"/>
  <c r="BQ51" i="58"/>
  <c r="BQ72" i="58"/>
  <c r="BQ47" i="58"/>
  <c r="BQ89" i="54"/>
  <c r="BQ26" i="54"/>
  <c r="BQ63" i="54"/>
  <c r="BQ30" i="54"/>
  <c r="BQ58" i="54"/>
  <c r="BQ46" i="54"/>
  <c r="BQ66" i="54"/>
  <c r="BQ86" i="54"/>
  <c r="BQ64" i="54"/>
  <c r="BQ35" i="54"/>
  <c r="BQ44" i="54"/>
  <c r="BQ15" i="54"/>
  <c r="BQ20" i="54"/>
  <c r="DE20" i="54" s="1"/>
  <c r="BQ79" i="54"/>
  <c r="BQ27" i="54"/>
  <c r="BQ33" i="54"/>
  <c r="BQ78" i="54"/>
  <c r="BQ53" i="54"/>
  <c r="BQ45" i="54"/>
  <c r="BQ17" i="54"/>
  <c r="DE17" i="54" s="1"/>
  <c r="BQ39" i="54"/>
  <c r="BQ14" i="54"/>
  <c r="BQ88" i="54"/>
  <c r="BQ47" i="54"/>
  <c r="BQ12" i="54"/>
  <c r="BQ40" i="54"/>
  <c r="BQ87" i="54"/>
  <c r="BQ48" i="54"/>
  <c r="BQ41" i="54"/>
  <c r="BQ23" i="54"/>
  <c r="DE23" i="54" s="1"/>
  <c r="BQ28" i="54"/>
  <c r="BQ84" i="54"/>
  <c r="BQ76" i="54"/>
  <c r="BQ73" i="54"/>
  <c r="BQ74" i="54"/>
  <c r="BQ36" i="54"/>
  <c r="BQ25" i="54"/>
  <c r="BQ49" i="54"/>
  <c r="BQ67" i="54"/>
  <c r="BQ85" i="54"/>
  <c r="BQ54" i="54"/>
  <c r="BQ57" i="54"/>
  <c r="CP14" i="62"/>
  <c r="DD94" i="62" s="1"/>
  <c r="DC94" i="62" s="1"/>
  <c r="CP11" i="62"/>
  <c r="CT11" i="62" s="1"/>
  <c r="DD91" i="62" s="1"/>
  <c r="CP56" i="62"/>
  <c r="CT56" i="62" s="1"/>
  <c r="CP30" i="62"/>
  <c r="CT30" i="62" s="1"/>
  <c r="CP49" i="62"/>
  <c r="CT49" i="62" s="1"/>
  <c r="BQ54" i="58"/>
  <c r="BQ82" i="58"/>
  <c r="BQ9" i="58"/>
  <c r="BQ38" i="58"/>
  <c r="BQ75" i="54"/>
  <c r="BQ69" i="54"/>
  <c r="BQ71" i="54"/>
  <c r="BQ24" i="54"/>
  <c r="BQ42" i="54"/>
  <c r="BQ83" i="54"/>
  <c r="BQ16" i="54"/>
  <c r="BQ38" i="54"/>
  <c r="BQ32" i="54"/>
  <c r="BQ90" i="54"/>
  <c r="BQ52" i="54"/>
  <c r="BQ62" i="54"/>
  <c r="BQ81" i="54"/>
  <c r="BQ68" i="54"/>
  <c r="BQ13" i="54"/>
  <c r="BQ82" i="54"/>
  <c r="BQ61" i="54"/>
  <c r="BQ31" i="54"/>
  <c r="BQ65" i="54"/>
  <c r="BQ43" i="54"/>
  <c r="BQ72" i="54"/>
  <c r="BQ6" i="55"/>
  <c r="DE6" i="55" s="1"/>
  <c r="DJ6" i="55" s="1"/>
  <c r="DN6" i="55" s="1"/>
  <c r="P5" i="55" s="1"/>
  <c r="BQ19" i="54"/>
  <c r="DE19" i="54" s="1"/>
  <c r="BQ56" i="54"/>
  <c r="BQ70" i="54"/>
  <c r="BO79" i="53"/>
  <c r="BO80" i="53" s="1"/>
  <c r="BO81" i="53" s="1"/>
  <c r="CP27" i="62"/>
  <c r="CT27" i="62" s="1"/>
  <c r="CP39" i="62"/>
  <c r="CT39" i="62" s="1"/>
  <c r="CP66" i="62"/>
  <c r="CT66" i="62" s="1"/>
  <c r="CP41" i="62"/>
  <c r="CT41" i="62" s="1"/>
  <c r="CP44" i="62"/>
  <c r="CT44" i="62" s="1"/>
  <c r="CP37" i="62"/>
  <c r="CT37" i="62" s="1"/>
  <c r="CP19" i="62"/>
  <c r="DH99" i="62" s="1"/>
  <c r="CP71" i="62"/>
  <c r="CT71" i="62" s="1"/>
  <c r="CP24" i="62"/>
  <c r="CT24" i="62" s="1"/>
  <c r="CP23" i="62"/>
  <c r="DG103" i="62" s="1"/>
  <c r="DF103" i="62" s="1"/>
  <c r="CP72" i="62"/>
  <c r="CT72" i="62" s="1"/>
  <c r="CP79" i="62"/>
  <c r="CT79" i="62" s="1"/>
  <c r="CP51" i="62"/>
  <c r="CT51" i="62" s="1"/>
  <c r="CP50" i="62"/>
  <c r="CT50" i="62" s="1"/>
  <c r="CP43" i="62"/>
  <c r="CT43" i="62" s="1"/>
  <c r="CP26" i="62"/>
  <c r="CT26" i="62" s="1"/>
  <c r="CP21" i="62"/>
  <c r="DG101" i="62" s="1"/>
  <c r="DF101" i="62" s="1"/>
  <c r="CP54" i="62"/>
  <c r="CT54" i="62" s="1"/>
  <c r="CP46" i="62"/>
  <c r="CT46" i="62" s="1"/>
  <c r="CP84" i="62"/>
  <c r="CT84" i="62" s="1"/>
  <c r="CP62" i="62"/>
  <c r="CT62" i="62" s="1"/>
  <c r="CP55" i="62"/>
  <c r="CT55" i="62" s="1"/>
  <c r="CP68" i="62"/>
  <c r="CT68" i="62" s="1"/>
  <c r="CP20" i="62"/>
  <c r="DD100" i="62" s="1"/>
  <c r="DC100" i="62" s="1"/>
  <c r="CP80" i="62"/>
  <c r="CT80" i="62" s="1"/>
  <c r="CP81" i="62"/>
  <c r="CT81" i="62" s="1"/>
  <c r="CP42" i="62"/>
  <c r="CT42" i="62" s="1"/>
  <c r="DI47" i="57"/>
  <c r="DJ47" i="57"/>
  <c r="CQ31" i="62"/>
  <c r="CS63" i="62" s="1"/>
  <c r="CS8" i="62"/>
  <c r="BZ43" i="53"/>
  <c r="CG43" i="54"/>
  <c r="CG54" i="54" s="1"/>
  <c r="DH90" i="53"/>
  <c r="DJ46" i="57"/>
  <c r="DE16" i="62"/>
  <c r="DE14" i="62"/>
  <c r="BS32" i="58"/>
  <c r="BV32" i="58"/>
  <c r="DI46" i="57"/>
  <c r="DE91" i="53"/>
  <c r="BS20" i="55"/>
  <c r="BS66" i="62"/>
  <c r="BU10" i="62" s="1"/>
  <c r="BQ77" i="54"/>
  <c r="CB9" i="57"/>
  <c r="CF9" i="57" s="1"/>
  <c r="DG49" i="57" s="1"/>
  <c r="DF49" i="57" s="1"/>
  <c r="BZ33" i="57"/>
  <c r="BX10" i="62"/>
  <c r="DD14" i="57"/>
  <c r="DF67" i="60"/>
  <c r="CC21" i="62"/>
  <c r="CC22" i="62" s="1"/>
  <c r="CC23" i="62" s="1"/>
  <c r="CJ79" i="55"/>
  <c r="CL11" i="55" s="1"/>
  <c r="DG14" i="57"/>
  <c r="DF14" i="57" s="1"/>
  <c r="CG67" i="60"/>
  <c r="CG78" i="60" s="1"/>
  <c r="DH14" i="57"/>
  <c r="CS22" i="59"/>
  <c r="DE102" i="59" s="1"/>
  <c r="CS45" i="59"/>
  <c r="CS57" i="59"/>
  <c r="CS66" i="59"/>
  <c r="CS15" i="59"/>
  <c r="DE95" i="59" s="1"/>
  <c r="CS89" i="59"/>
  <c r="DH49" i="63"/>
  <c r="BS67" i="62"/>
  <c r="CS52" i="59"/>
  <c r="CS87" i="59"/>
  <c r="CS34" i="59"/>
  <c r="CS36" i="59"/>
  <c r="CS16" i="59"/>
  <c r="DE96" i="59" s="1"/>
  <c r="CS64" i="59"/>
  <c r="CS38" i="59"/>
  <c r="CS47" i="59"/>
  <c r="DD49" i="63"/>
  <c r="CS18" i="59"/>
  <c r="DE98" i="59" s="1"/>
  <c r="CS69" i="59"/>
  <c r="CS83" i="59"/>
  <c r="CS61" i="59"/>
  <c r="CS59" i="59"/>
  <c r="CS49" i="59"/>
  <c r="CS32" i="59"/>
  <c r="CS54" i="59"/>
  <c r="CS76" i="59"/>
  <c r="CS86" i="59"/>
  <c r="CS58" i="59"/>
  <c r="CS85" i="59"/>
  <c r="CS27" i="59"/>
  <c r="CS84" i="59"/>
  <c r="DF27" i="62"/>
  <c r="DF29" i="62" s="1"/>
  <c r="BL80" i="58"/>
  <c r="CS23" i="59"/>
  <c r="DE103" i="59" s="1"/>
  <c r="CS75" i="59"/>
  <c r="CS79" i="59"/>
  <c r="CS13" i="59"/>
  <c r="DE93" i="59" s="1"/>
  <c r="CS63" i="59"/>
  <c r="DG49" i="63"/>
  <c r="DF49" i="63" s="1"/>
  <c r="CS90" i="59"/>
  <c r="CS56" i="59"/>
  <c r="CS50" i="59"/>
  <c r="CS19" i="59"/>
  <c r="DE99" i="59" s="1"/>
  <c r="CS41" i="59"/>
  <c r="CS31" i="59"/>
  <c r="CS55" i="59"/>
  <c r="DC88" i="56"/>
  <c r="DC89" i="56" s="1"/>
  <c r="DC90" i="56" s="1"/>
  <c r="CS14" i="59"/>
  <c r="DE94" i="59" s="1"/>
  <c r="CS68" i="59"/>
  <c r="CS37" i="59"/>
  <c r="CS65" i="59"/>
  <c r="BL80" i="54"/>
  <c r="CS21" i="59"/>
  <c r="DE101" i="59" s="1"/>
  <c r="CS67" i="59"/>
  <c r="CS81" i="59"/>
  <c r="CS11" i="59"/>
  <c r="DE91" i="59" s="1"/>
  <c r="CS29" i="59"/>
  <c r="CS40" i="59"/>
  <c r="CS26" i="59"/>
  <c r="CS44" i="59"/>
  <c r="CS20" i="59"/>
  <c r="DE100" i="59" s="1"/>
  <c r="CS77" i="59"/>
  <c r="CS73" i="59"/>
  <c r="BO79" i="55"/>
  <c r="BQ7" i="55" s="1"/>
  <c r="BV66" i="61"/>
  <c r="BV67" i="61" s="1"/>
  <c r="BV68" i="61" s="1"/>
  <c r="BX7" i="61"/>
  <c r="BX8" i="61"/>
  <c r="BZ32" i="61"/>
  <c r="DE46" i="61"/>
  <c r="BN6" i="60"/>
  <c r="BR6" i="60" s="1"/>
  <c r="DG6" i="60" s="1"/>
  <c r="DF6" i="60" s="1"/>
  <c r="CE11" i="57"/>
  <c r="CG43" i="56"/>
  <c r="CL10" i="55"/>
  <c r="CC32" i="61"/>
  <c r="CJ43" i="56"/>
  <c r="CJ44" i="56" s="1"/>
  <c r="CI7" i="59"/>
  <c r="CM7" i="59" s="1"/>
  <c r="DD67" i="59" s="1"/>
  <c r="CG79" i="60"/>
  <c r="CE10" i="63"/>
  <c r="CE9" i="63"/>
  <c r="DE49" i="63" s="1"/>
  <c r="DG90" i="53"/>
  <c r="DF90" i="53" s="1"/>
  <c r="DE86" i="63"/>
  <c r="DG86" i="61"/>
  <c r="DF86" i="61" s="1"/>
  <c r="DF87" i="61" s="1"/>
  <c r="CB10" i="63"/>
  <c r="DD46" i="61"/>
  <c r="DC46" i="61" s="1"/>
  <c r="DC47" i="61" s="1"/>
  <c r="BS32" i="57"/>
  <c r="BS67" i="53"/>
  <c r="DG46" i="61"/>
  <c r="DF46" i="61" s="1"/>
  <c r="DF47" i="61" s="1"/>
  <c r="CG67" i="54"/>
  <c r="BV67" i="53"/>
  <c r="BV78" i="53" s="1"/>
  <c r="DG13" i="53"/>
  <c r="DF13" i="53" s="1"/>
  <c r="BU11" i="62"/>
  <c r="BY11" i="62" s="1"/>
  <c r="CJ79" i="54"/>
  <c r="DD89" i="54"/>
  <c r="DH86" i="61"/>
  <c r="DD90" i="53"/>
  <c r="DD86" i="61"/>
  <c r="DC86" i="61" s="1"/>
  <c r="DC87" i="61" s="1"/>
  <c r="BL81" i="55"/>
  <c r="BN90" i="55" s="1"/>
  <c r="BR90" i="55" s="1"/>
  <c r="DH13" i="57"/>
  <c r="DD10" i="57"/>
  <c r="DH86" i="63"/>
  <c r="DG11" i="57"/>
  <c r="DF11" i="57" s="1"/>
  <c r="DH11" i="57"/>
  <c r="BV67" i="59"/>
  <c r="DG12" i="57"/>
  <c r="DF12" i="57" s="1"/>
  <c r="DE12" i="57"/>
  <c r="CG54" i="63"/>
  <c r="DH12" i="57"/>
  <c r="CG67" i="58"/>
  <c r="BV32" i="56"/>
  <c r="DE91" i="54"/>
  <c r="DE10" i="57"/>
  <c r="BL67" i="59"/>
  <c r="BL68" i="59" s="1"/>
  <c r="BL69" i="59" s="1"/>
  <c r="BN8" i="54"/>
  <c r="BR8" i="54" s="1"/>
  <c r="DD8" i="54" s="1"/>
  <c r="BN7" i="54"/>
  <c r="BR7" i="54" s="1"/>
  <c r="DD7" i="54" s="1"/>
  <c r="DC7" i="54" s="1"/>
  <c r="DI7" i="54" s="1"/>
  <c r="DD13" i="57"/>
  <c r="BO67" i="59"/>
  <c r="DG13" i="57"/>
  <c r="DF13" i="57" s="1"/>
  <c r="CB12" i="62"/>
  <c r="CF12" i="62" s="1"/>
  <c r="DD52" i="62" s="1"/>
  <c r="DD86" i="63"/>
  <c r="DC86" i="63" s="1"/>
  <c r="DD95" i="53"/>
  <c r="DC95" i="53" s="1"/>
  <c r="DG95" i="53"/>
  <c r="DF95" i="53" s="1"/>
  <c r="DH95" i="53"/>
  <c r="BV42" i="63"/>
  <c r="DD96" i="53"/>
  <c r="DC96" i="53" s="1"/>
  <c r="DG96" i="53"/>
  <c r="DF96" i="53" s="1"/>
  <c r="BS43" i="63"/>
  <c r="DC27" i="62"/>
  <c r="DC28" i="62" s="1"/>
  <c r="DE88" i="59"/>
  <c r="CJ54" i="53"/>
  <c r="CL9" i="53" s="1"/>
  <c r="DC28" i="53"/>
  <c r="DJ27" i="53" s="1"/>
  <c r="BL79" i="60"/>
  <c r="DD48" i="61"/>
  <c r="DG48" i="61"/>
  <c r="DC88" i="58"/>
  <c r="DE48" i="61"/>
  <c r="BR7" i="58"/>
  <c r="BZ42" i="60"/>
  <c r="DH49" i="61"/>
  <c r="DD46" i="54"/>
  <c r="DC46" i="54" s="1"/>
  <c r="DI46" i="54" s="1"/>
  <c r="DG49" i="61"/>
  <c r="DG46" i="54"/>
  <c r="DF46" i="54" s="1"/>
  <c r="DF47" i="54" s="1"/>
  <c r="CT16" i="59"/>
  <c r="DH96" i="59"/>
  <c r="DG96" i="59"/>
  <c r="DF96" i="59" s="1"/>
  <c r="DD96" i="59"/>
  <c r="DC96" i="59" s="1"/>
  <c r="DE93" i="57"/>
  <c r="DE90" i="54"/>
  <c r="DE47" i="54"/>
  <c r="BZ21" i="58"/>
  <c r="BZ22" i="58" s="1"/>
  <c r="BZ23" i="58" s="1"/>
  <c r="DD90" i="54"/>
  <c r="DE89" i="54"/>
  <c r="DE49" i="61"/>
  <c r="DD47" i="54"/>
  <c r="DI66" i="60"/>
  <c r="DJ66" i="60"/>
  <c r="DG89" i="54"/>
  <c r="DG90" i="54"/>
  <c r="DF90" i="54" s="1"/>
  <c r="DD91" i="57"/>
  <c r="DH47" i="54"/>
  <c r="CC55" i="53"/>
  <c r="CC56" i="53" s="1"/>
  <c r="CC57" i="53" s="1"/>
  <c r="CC58" i="53" s="1"/>
  <c r="CC59" i="53" s="1"/>
  <c r="BZ67" i="54"/>
  <c r="BZ68" i="54" s="1"/>
  <c r="DG89" i="53"/>
  <c r="DH89" i="53"/>
  <c r="DD89" i="53"/>
  <c r="DG93" i="57"/>
  <c r="DF93" i="57" s="1"/>
  <c r="DG91" i="57"/>
  <c r="CC42" i="55"/>
  <c r="BL78" i="61"/>
  <c r="BN6" i="61" s="1"/>
  <c r="BO55" i="61"/>
  <c r="BO56" i="61" s="1"/>
  <c r="BZ42" i="55"/>
  <c r="CB10" i="55" s="1"/>
  <c r="CF10" i="55" s="1"/>
  <c r="DG50" i="55" s="1"/>
  <c r="CG42" i="55"/>
  <c r="CG43" i="55" s="1"/>
  <c r="CG44" i="55" s="1"/>
  <c r="DE46" i="54"/>
  <c r="BZ68" i="62"/>
  <c r="DE91" i="63"/>
  <c r="DH91" i="63"/>
  <c r="DD91" i="63"/>
  <c r="DE88" i="63"/>
  <c r="DF47" i="63"/>
  <c r="DF48" i="63" s="1"/>
  <c r="CC44" i="63"/>
  <c r="DJ46" i="63"/>
  <c r="DN46" i="63" s="1"/>
  <c r="P17" i="63" s="1"/>
  <c r="DC47" i="63"/>
  <c r="DC48" i="63" s="1"/>
  <c r="DH6" i="63"/>
  <c r="DD6" i="63"/>
  <c r="DC6" i="63" s="1"/>
  <c r="DG6" i="63"/>
  <c r="DF6" i="63" s="1"/>
  <c r="DE89" i="63"/>
  <c r="DD89" i="63"/>
  <c r="DH90" i="63"/>
  <c r="BY6" i="63"/>
  <c r="DG26" i="63" s="1"/>
  <c r="DF26" i="63" s="1"/>
  <c r="BY7" i="63"/>
  <c r="DD27" i="63" s="1"/>
  <c r="DD88" i="63"/>
  <c r="DG88" i="63"/>
  <c r="DF88" i="63" s="1"/>
  <c r="BZ44" i="63"/>
  <c r="BZ54" i="63" s="1"/>
  <c r="BZ55" i="63" s="1"/>
  <c r="BZ56" i="63" s="1"/>
  <c r="BZ57" i="63" s="1"/>
  <c r="BZ58" i="63" s="1"/>
  <c r="DG89" i="63"/>
  <c r="DE90" i="63"/>
  <c r="DD90" i="63"/>
  <c r="DH66" i="62"/>
  <c r="DE8" i="62"/>
  <c r="DE87" i="62"/>
  <c r="DE6" i="62"/>
  <c r="DE86" i="62"/>
  <c r="DE48" i="62"/>
  <c r="BU12" i="62"/>
  <c r="DD6" i="62"/>
  <c r="DC6" i="62" s="1"/>
  <c r="DC7" i="62" s="1"/>
  <c r="DI7" i="62" s="1"/>
  <c r="DG50" i="62"/>
  <c r="DH51" i="62"/>
  <c r="DD51" i="62"/>
  <c r="CJ66" i="62"/>
  <c r="CL7" i="62" s="1"/>
  <c r="DG6" i="62"/>
  <c r="DF6" i="62" s="1"/>
  <c r="DG49" i="62"/>
  <c r="DG66" i="62"/>
  <c r="DF66" i="62" s="1"/>
  <c r="DH87" i="62"/>
  <c r="DD66" i="62"/>
  <c r="DC66" i="62" s="1"/>
  <c r="DH48" i="62"/>
  <c r="DG7" i="62"/>
  <c r="DF7" i="62" s="1"/>
  <c r="CG55" i="62"/>
  <c r="DE66" i="62"/>
  <c r="DD48" i="62"/>
  <c r="DH7" i="62"/>
  <c r="DG48" i="62"/>
  <c r="DD87" i="62"/>
  <c r="DE10" i="62"/>
  <c r="DD86" i="62"/>
  <c r="DC86" i="62" s="1"/>
  <c r="DE47" i="62"/>
  <c r="DG86" i="62"/>
  <c r="DF86" i="62" s="1"/>
  <c r="DF87" i="62" s="1"/>
  <c r="DD47" i="62"/>
  <c r="DC47" i="62" s="1"/>
  <c r="DI46" i="62" s="1"/>
  <c r="DG47" i="62"/>
  <c r="DF47" i="62" s="1"/>
  <c r="DE7" i="62"/>
  <c r="BS44" i="61"/>
  <c r="BS54" i="61" s="1"/>
  <c r="BS55" i="61" s="1"/>
  <c r="DH90" i="61"/>
  <c r="DE90" i="61"/>
  <c r="DD90" i="61"/>
  <c r="CG43" i="61"/>
  <c r="DI66" i="61"/>
  <c r="DD89" i="61"/>
  <c r="DD88" i="61"/>
  <c r="CJ42" i="61"/>
  <c r="DG88" i="61"/>
  <c r="DF88" i="61" s="1"/>
  <c r="DD26" i="61"/>
  <c r="DC26" i="61" s="1"/>
  <c r="DH88" i="61"/>
  <c r="DG26" i="61"/>
  <c r="DF26" i="61" s="1"/>
  <c r="DG66" i="61"/>
  <c r="DF66" i="61" s="1"/>
  <c r="DE89" i="61"/>
  <c r="DH26" i="61"/>
  <c r="DH66" i="61"/>
  <c r="DG89" i="61"/>
  <c r="DE90" i="60"/>
  <c r="DD90" i="60"/>
  <c r="DG90" i="60"/>
  <c r="DG89" i="60"/>
  <c r="DE89" i="60"/>
  <c r="DH89" i="60"/>
  <c r="DG88" i="60"/>
  <c r="DD88" i="60"/>
  <c r="DH88" i="60"/>
  <c r="DJ46" i="60"/>
  <c r="CG54" i="59"/>
  <c r="DI46" i="60"/>
  <c r="DG87" i="60"/>
  <c r="DF87" i="60" s="1"/>
  <c r="DE87" i="60"/>
  <c r="CC54" i="60"/>
  <c r="DD87" i="60"/>
  <c r="DC87" i="60" s="1"/>
  <c r="DJ86" i="60" s="1"/>
  <c r="BV31" i="60"/>
  <c r="BS31" i="60"/>
  <c r="CF7" i="60"/>
  <c r="DH47" i="60" s="1"/>
  <c r="CE9" i="60"/>
  <c r="BY6" i="60"/>
  <c r="DG26" i="60" s="1"/>
  <c r="DF26" i="60" s="1"/>
  <c r="CE8" i="60"/>
  <c r="DH87" i="59"/>
  <c r="DE87" i="59"/>
  <c r="DD87" i="59"/>
  <c r="CC66" i="59"/>
  <c r="DG88" i="59"/>
  <c r="DH88" i="59"/>
  <c r="DD66" i="59"/>
  <c r="DC66" i="59" s="1"/>
  <c r="DD88" i="59"/>
  <c r="DD28" i="59"/>
  <c r="DC28" i="59" s="1"/>
  <c r="DH66" i="59"/>
  <c r="BZ54" i="59"/>
  <c r="DG66" i="59"/>
  <c r="DF66" i="59" s="1"/>
  <c r="CT9" i="59"/>
  <c r="DH89" i="59" s="1"/>
  <c r="CF7" i="59"/>
  <c r="DE47" i="59" s="1"/>
  <c r="CG55" i="59"/>
  <c r="CG56" i="59" s="1"/>
  <c r="CT6" i="59"/>
  <c r="DE86" i="59" s="1"/>
  <c r="CJ54" i="59"/>
  <c r="CJ55" i="59" s="1"/>
  <c r="CJ56" i="59" s="1"/>
  <c r="CJ66" i="59" s="1"/>
  <c r="DF89" i="58"/>
  <c r="DG28" i="59"/>
  <c r="DF28" i="59" s="1"/>
  <c r="CB7" i="58"/>
  <c r="CF7" i="58" s="1"/>
  <c r="DE47" i="58" s="1"/>
  <c r="DE67" i="58"/>
  <c r="DD67" i="58"/>
  <c r="DC67" i="58" s="1"/>
  <c r="DJ66" i="58" s="1"/>
  <c r="DC89" i="58"/>
  <c r="CC42" i="58"/>
  <c r="CC43" i="58" s="1"/>
  <c r="CC44" i="58" s="1"/>
  <c r="CC45" i="58" s="1"/>
  <c r="CC46" i="58" s="1"/>
  <c r="CC47" i="58" s="1"/>
  <c r="DG67" i="58"/>
  <c r="DF67" i="58" s="1"/>
  <c r="DD68" i="58"/>
  <c r="DD27" i="58"/>
  <c r="DH27" i="58"/>
  <c r="DF91" i="58"/>
  <c r="DG68" i="58"/>
  <c r="DF68" i="58" s="1"/>
  <c r="DE68" i="58"/>
  <c r="DE26" i="58"/>
  <c r="DE27" i="58"/>
  <c r="DD26" i="58"/>
  <c r="DC26" i="58" s="1"/>
  <c r="DG26" i="58"/>
  <c r="DF26" i="58" s="1"/>
  <c r="DF27" i="58" s="1"/>
  <c r="DE50" i="56"/>
  <c r="DE90" i="57"/>
  <c r="DD90" i="57"/>
  <c r="DG90" i="57"/>
  <c r="DF90" i="57" s="1"/>
  <c r="DG89" i="57"/>
  <c r="DE89" i="57"/>
  <c r="DH89" i="57"/>
  <c r="DE7" i="57"/>
  <c r="DG26" i="57"/>
  <c r="DF26" i="57" s="1"/>
  <c r="DD87" i="57"/>
  <c r="DC87" i="57" s="1"/>
  <c r="DE6" i="57"/>
  <c r="DD6" i="57"/>
  <c r="DC6" i="57" s="1"/>
  <c r="DI6" i="57" s="1"/>
  <c r="CL7" i="57"/>
  <c r="CJ66" i="57"/>
  <c r="CJ67" i="57" s="1"/>
  <c r="DE8" i="57"/>
  <c r="DG6" i="57"/>
  <c r="DF6" i="57" s="1"/>
  <c r="DE88" i="57"/>
  <c r="DH9" i="57"/>
  <c r="DG87" i="57"/>
  <c r="DF87" i="57" s="1"/>
  <c r="CM7" i="57"/>
  <c r="DD67" i="57" s="1"/>
  <c r="DH87" i="57"/>
  <c r="DD9" i="57"/>
  <c r="CL8" i="57"/>
  <c r="DE9" i="57"/>
  <c r="DD7" i="57"/>
  <c r="BV20" i="57"/>
  <c r="DG7" i="57"/>
  <c r="DF7" i="57" s="1"/>
  <c r="CG55" i="57"/>
  <c r="DD88" i="57"/>
  <c r="DH8" i="57"/>
  <c r="CM6" i="57"/>
  <c r="DE66" i="57" s="1"/>
  <c r="DG88" i="57"/>
  <c r="DD8" i="57"/>
  <c r="DF88" i="56"/>
  <c r="DF89" i="56" s="1"/>
  <c r="DE49" i="56"/>
  <c r="DE50" i="54"/>
  <c r="DE66" i="56"/>
  <c r="DE26" i="56"/>
  <c r="DD47" i="56"/>
  <c r="DC47" i="56" s="1"/>
  <c r="DH47" i="56"/>
  <c r="DH48" i="56"/>
  <c r="DE51" i="56"/>
  <c r="DD50" i="56"/>
  <c r="DG47" i="56"/>
  <c r="DF47" i="56" s="1"/>
  <c r="DG48" i="56"/>
  <c r="DH50" i="56"/>
  <c r="DD48" i="56"/>
  <c r="DG51" i="56"/>
  <c r="DG49" i="56"/>
  <c r="DJ46" i="56"/>
  <c r="DI46" i="56"/>
  <c r="DH49" i="56"/>
  <c r="DI87" i="56"/>
  <c r="BO68" i="56"/>
  <c r="DH51" i="56"/>
  <c r="DJ87" i="56"/>
  <c r="BL68" i="56"/>
  <c r="BL69" i="56" s="1"/>
  <c r="BX8" i="56"/>
  <c r="DH26" i="56"/>
  <c r="DD27" i="56"/>
  <c r="DD26" i="56"/>
  <c r="DC26" i="56" s="1"/>
  <c r="BU8" i="56"/>
  <c r="BS54" i="56"/>
  <c r="BS55" i="56" s="1"/>
  <c r="DG27" i="56"/>
  <c r="DF27" i="56" s="1"/>
  <c r="DG66" i="56"/>
  <c r="DF66" i="56" s="1"/>
  <c r="DH66" i="56"/>
  <c r="DD91" i="55"/>
  <c r="DG91" i="55"/>
  <c r="DF91" i="55" s="1"/>
  <c r="DE91" i="55"/>
  <c r="BX7" i="55"/>
  <c r="DE89" i="55"/>
  <c r="DG89" i="55"/>
  <c r="DH89" i="55"/>
  <c r="CB9" i="55"/>
  <c r="CF9" i="55" s="1"/>
  <c r="DG88" i="55"/>
  <c r="DF88" i="55" s="1"/>
  <c r="DH88" i="55"/>
  <c r="DD88" i="55"/>
  <c r="DC88" i="55" s="1"/>
  <c r="DC89" i="55" s="1"/>
  <c r="CF8" i="55"/>
  <c r="DG48" i="55" s="1"/>
  <c r="BX8" i="55"/>
  <c r="CE8" i="55"/>
  <c r="DG46" i="55"/>
  <c r="DF46" i="55" s="1"/>
  <c r="CF7" i="55"/>
  <c r="DE48" i="54"/>
  <c r="DD51" i="54"/>
  <c r="DH51" i="54"/>
  <c r="DG51" i="54"/>
  <c r="DH48" i="54"/>
  <c r="DH50" i="54"/>
  <c r="DI6" i="54"/>
  <c r="DE49" i="54"/>
  <c r="DD87" i="54"/>
  <c r="DC87" i="54" s="1"/>
  <c r="DE6" i="54"/>
  <c r="DJ6" i="54" s="1"/>
  <c r="DD88" i="54"/>
  <c r="DG87" i="54"/>
  <c r="DF87" i="54" s="1"/>
  <c r="DE68" i="53"/>
  <c r="DG88" i="54"/>
  <c r="DG6" i="54"/>
  <c r="DF6" i="54" s="1"/>
  <c r="DH87" i="54"/>
  <c r="DH88" i="54"/>
  <c r="DH6" i="54"/>
  <c r="DG50" i="54"/>
  <c r="DG49" i="54"/>
  <c r="DD88" i="53"/>
  <c r="DD48" i="54"/>
  <c r="DH49" i="54"/>
  <c r="DH67" i="53"/>
  <c r="DG87" i="53"/>
  <c r="DE88" i="53"/>
  <c r="DH87" i="53"/>
  <c r="DE87" i="53"/>
  <c r="DG88" i="53"/>
  <c r="DG86" i="53"/>
  <c r="DF86" i="53" s="1"/>
  <c r="DD86" i="53"/>
  <c r="DC86" i="53" s="1"/>
  <c r="DC87" i="53" s="1"/>
  <c r="DH86" i="53"/>
  <c r="DH12" i="53"/>
  <c r="DD6" i="53"/>
  <c r="DC6" i="53" s="1"/>
  <c r="DI6" i="53" s="1"/>
  <c r="DG6" i="53"/>
  <c r="DF6" i="53" s="1"/>
  <c r="DD12" i="53"/>
  <c r="DD11" i="53"/>
  <c r="DG11" i="53"/>
  <c r="DH11" i="53"/>
  <c r="DG9" i="53"/>
  <c r="DD9" i="53"/>
  <c r="DH66" i="53"/>
  <c r="DH7" i="53"/>
  <c r="CG55" i="53"/>
  <c r="DD66" i="53"/>
  <c r="DC66" i="53" s="1"/>
  <c r="DD7" i="53"/>
  <c r="DG8" i="53"/>
  <c r="DG7" i="53"/>
  <c r="DF7" i="53" s="1"/>
  <c r="DD67" i="53"/>
  <c r="DG67" i="53"/>
  <c r="DF67" i="53" s="1"/>
  <c r="DE67" i="53"/>
  <c r="DE66" i="53"/>
  <c r="DG68" i="53"/>
  <c r="DH68" i="53"/>
  <c r="DD10" i="53"/>
  <c r="CI9" i="53"/>
  <c r="DG10" i="53"/>
  <c r="CJ55" i="53"/>
  <c r="M92" i="19"/>
  <c r="J92" i="19"/>
  <c r="D93" i="19" s="1"/>
  <c r="F93" i="19" s="1"/>
  <c r="U82" i="19"/>
  <c r="AB82" i="19" s="1"/>
  <c r="BG31" i="36"/>
  <c r="L31" i="36" s="1"/>
  <c r="X31" i="36" s="1"/>
  <c r="AI32" i="36" s="1"/>
  <c r="AU32" i="36" s="1"/>
  <c r="DH99" i="59" l="1"/>
  <c r="CT19" i="59"/>
  <c r="DG94" i="59"/>
  <c r="DF94" i="59" s="1"/>
  <c r="DH94" i="59"/>
  <c r="CT14" i="59"/>
  <c r="DH28" i="59"/>
  <c r="DD95" i="59"/>
  <c r="DC95" i="59" s="1"/>
  <c r="DH92" i="62"/>
  <c r="DD99" i="59"/>
  <c r="DC99" i="59" s="1"/>
  <c r="DD92" i="62"/>
  <c r="DC92" i="62" s="1"/>
  <c r="DG93" i="59"/>
  <c r="DF93" i="59" s="1"/>
  <c r="DG92" i="62"/>
  <c r="DF92" i="62" s="1"/>
  <c r="DH93" i="59"/>
  <c r="DD93" i="59"/>
  <c r="DC93" i="59" s="1"/>
  <c r="CT15" i="59"/>
  <c r="BV54" i="55"/>
  <c r="BX9" i="55" s="1"/>
  <c r="DG91" i="59"/>
  <c r="DF91" i="59" s="1"/>
  <c r="DD91" i="59"/>
  <c r="DC91" i="59" s="1"/>
  <c r="DH91" i="59"/>
  <c r="CT22" i="62"/>
  <c r="DD47" i="53"/>
  <c r="DC47" i="53" s="1"/>
  <c r="DG95" i="62"/>
  <c r="DF95" i="62" s="1"/>
  <c r="DD95" i="62"/>
  <c r="DC95" i="62" s="1"/>
  <c r="DD102" i="59"/>
  <c r="DC102" i="59" s="1"/>
  <c r="DG97" i="62"/>
  <c r="DF97" i="62" s="1"/>
  <c r="DG47" i="53"/>
  <c r="DF47" i="53" s="1"/>
  <c r="DG102" i="59"/>
  <c r="DF102" i="59" s="1"/>
  <c r="DD48" i="59"/>
  <c r="DH97" i="62"/>
  <c r="DH102" i="59"/>
  <c r="DH48" i="59"/>
  <c r="DH47" i="53"/>
  <c r="DE48" i="59"/>
  <c r="CT17" i="62"/>
  <c r="DD98" i="62"/>
  <c r="DC98" i="62" s="1"/>
  <c r="DH98" i="62"/>
  <c r="DG101" i="59"/>
  <c r="DF101" i="59" s="1"/>
  <c r="DH101" i="59"/>
  <c r="DD101" i="59"/>
  <c r="DC101" i="59" s="1"/>
  <c r="DG98" i="62"/>
  <c r="DF98" i="62" s="1"/>
  <c r="DO46" i="57"/>
  <c r="Q17" i="57" s="1"/>
  <c r="DD100" i="59"/>
  <c r="DC100" i="59" s="1"/>
  <c r="DG100" i="59"/>
  <c r="DF100" i="59" s="1"/>
  <c r="DH100" i="59"/>
  <c r="DG102" i="62"/>
  <c r="DF102" i="62" s="1"/>
  <c r="CT13" i="62"/>
  <c r="DH102" i="62"/>
  <c r="DD93" i="62"/>
  <c r="DC93" i="62" s="1"/>
  <c r="DG93" i="62"/>
  <c r="DF93" i="62" s="1"/>
  <c r="DG92" i="59"/>
  <c r="DF92" i="59" s="1"/>
  <c r="DD98" i="59"/>
  <c r="DC98" i="59" s="1"/>
  <c r="DH92" i="59"/>
  <c r="DG98" i="59"/>
  <c r="DF98" i="59" s="1"/>
  <c r="DD92" i="59"/>
  <c r="DC92" i="59" s="1"/>
  <c r="DG97" i="59"/>
  <c r="DF97" i="59" s="1"/>
  <c r="DH97" i="59"/>
  <c r="DD97" i="59"/>
  <c r="DC97" i="59" s="1"/>
  <c r="DH98" i="59"/>
  <c r="DG95" i="59"/>
  <c r="DF95" i="59" s="1"/>
  <c r="CT19" i="62"/>
  <c r="DG99" i="62"/>
  <c r="DF99" i="62" s="1"/>
  <c r="BV78" i="62"/>
  <c r="BV79" i="62" s="1"/>
  <c r="BX75" i="62" s="1"/>
  <c r="DD103" i="59"/>
  <c r="DC103" i="59" s="1"/>
  <c r="DD69" i="58"/>
  <c r="DG69" i="58"/>
  <c r="DF69" i="58" s="1"/>
  <c r="DE69" i="58"/>
  <c r="DH96" i="62"/>
  <c r="DH103" i="59"/>
  <c r="DE49" i="57"/>
  <c r="CT16" i="62"/>
  <c r="DD49" i="57"/>
  <c r="DC49" i="57" s="1"/>
  <c r="CT23" i="59"/>
  <c r="DD96" i="62"/>
  <c r="DC96" i="62" s="1"/>
  <c r="DH49" i="57"/>
  <c r="DG7" i="54"/>
  <c r="DF7" i="54" s="1"/>
  <c r="DD99" i="62"/>
  <c r="DC99" i="62" s="1"/>
  <c r="DH100" i="62"/>
  <c r="DG100" i="62"/>
  <c r="DF100" i="62" s="1"/>
  <c r="CT20" i="62"/>
  <c r="CT14" i="62"/>
  <c r="DH94" i="62"/>
  <c r="DG94" i="62"/>
  <c r="DF94" i="62" s="1"/>
  <c r="CC66" i="53"/>
  <c r="CC67" i="53" s="1"/>
  <c r="CJ78" i="60"/>
  <c r="CL9" i="60" s="1"/>
  <c r="DG90" i="62"/>
  <c r="DF90" i="62" s="1"/>
  <c r="DC49" i="63"/>
  <c r="DJ48" i="63" s="1"/>
  <c r="DD90" i="62"/>
  <c r="DG67" i="59"/>
  <c r="DF67" i="59" s="1"/>
  <c r="DH67" i="59"/>
  <c r="DC67" i="59"/>
  <c r="DJ26" i="54"/>
  <c r="BN35" i="62"/>
  <c r="BR35" i="62" s="1"/>
  <c r="BN88" i="62"/>
  <c r="BR88" i="62" s="1"/>
  <c r="BL78" i="54"/>
  <c r="BN64" i="62"/>
  <c r="BR64" i="62" s="1"/>
  <c r="BN14" i="62"/>
  <c r="BN15" i="62"/>
  <c r="BN11" i="62"/>
  <c r="BN16" i="62"/>
  <c r="BN8" i="62"/>
  <c r="BN44" i="62"/>
  <c r="BR44" i="62" s="1"/>
  <c r="BN12" i="62"/>
  <c r="BN54" i="62"/>
  <c r="BR54" i="62" s="1"/>
  <c r="BN45" i="62"/>
  <c r="BR45" i="62" s="1"/>
  <c r="BN10" i="62"/>
  <c r="BN9" i="62"/>
  <c r="BN13" i="62"/>
  <c r="CJ55" i="63"/>
  <c r="CJ56" i="63" s="1"/>
  <c r="DD66" i="55"/>
  <c r="DC66" i="55" s="1"/>
  <c r="DI66" i="55" s="1"/>
  <c r="DJ26" i="62"/>
  <c r="BN50" i="62"/>
  <c r="BR50" i="62" s="1"/>
  <c r="BN71" i="62"/>
  <c r="BR71" i="62" s="1"/>
  <c r="BN85" i="62"/>
  <c r="BR85" i="62" s="1"/>
  <c r="BN60" i="62"/>
  <c r="BR60" i="62" s="1"/>
  <c r="BN34" i="62"/>
  <c r="BR34" i="62" s="1"/>
  <c r="BN37" i="62"/>
  <c r="BR37" i="62" s="1"/>
  <c r="BN32" i="62"/>
  <c r="BR32" i="62" s="1"/>
  <c r="BS66" i="54"/>
  <c r="BY9" i="54"/>
  <c r="DE29" i="54" s="1"/>
  <c r="BN68" i="62"/>
  <c r="BR68" i="62" s="1"/>
  <c r="BN21" i="62"/>
  <c r="BN52" i="62"/>
  <c r="BR52" i="62" s="1"/>
  <c r="BN39" i="62"/>
  <c r="BR39" i="62" s="1"/>
  <c r="BN77" i="62"/>
  <c r="BR77" i="62" s="1"/>
  <c r="BN53" i="62"/>
  <c r="BR53" i="62" s="1"/>
  <c r="BN65" i="62"/>
  <c r="BR65" i="62" s="1"/>
  <c r="BQ8" i="53"/>
  <c r="CG56" i="57"/>
  <c r="CG57" i="57" s="1"/>
  <c r="BO57" i="61"/>
  <c r="BO66" i="61" s="1"/>
  <c r="BO67" i="61" s="1"/>
  <c r="BO68" i="61" s="1"/>
  <c r="BO69" i="61" s="1"/>
  <c r="CI8" i="54"/>
  <c r="CM8" i="54" s="1"/>
  <c r="CG55" i="54"/>
  <c r="CG66" i="54" s="1"/>
  <c r="DD48" i="53"/>
  <c r="CE8" i="58"/>
  <c r="DH66" i="55"/>
  <c r="BN64" i="55"/>
  <c r="BR64" i="55" s="1"/>
  <c r="DI86" i="60"/>
  <c r="DN86" i="60" s="1"/>
  <c r="P29" i="60" s="1"/>
  <c r="BN29" i="62"/>
  <c r="BR29" i="62" s="1"/>
  <c r="BN90" i="62"/>
  <c r="BR90" i="62" s="1"/>
  <c r="BN87" i="62"/>
  <c r="BR87" i="62" s="1"/>
  <c r="BN40" i="62"/>
  <c r="BR40" i="62" s="1"/>
  <c r="BN80" i="62"/>
  <c r="BR80" i="62" s="1"/>
  <c r="BN86" i="62"/>
  <c r="BR86" i="62" s="1"/>
  <c r="BN51" i="62"/>
  <c r="BR51" i="62" s="1"/>
  <c r="BQ7" i="53"/>
  <c r="DE7" i="53" s="1"/>
  <c r="CG56" i="58"/>
  <c r="CG66" i="58" s="1"/>
  <c r="CI10" i="58"/>
  <c r="BZ78" i="56"/>
  <c r="CB12" i="56" s="1"/>
  <c r="CF12" i="56" s="1"/>
  <c r="DG52" i="56" s="1"/>
  <c r="BN19" i="62"/>
  <c r="BN20" i="62"/>
  <c r="BN25" i="62"/>
  <c r="BR25" i="62" s="1"/>
  <c r="BN55" i="62"/>
  <c r="BR55" i="62" s="1"/>
  <c r="BN84" i="62"/>
  <c r="BR84" i="62" s="1"/>
  <c r="BN30" i="62"/>
  <c r="BR30" i="62" s="1"/>
  <c r="BL80" i="60"/>
  <c r="BN55" i="60" s="1"/>
  <c r="BR55" i="60" s="1"/>
  <c r="CI7" i="63"/>
  <c r="CM7" i="63" s="1"/>
  <c r="DH67" i="63" s="1"/>
  <c r="CG55" i="63"/>
  <c r="CG56" i="63" s="1"/>
  <c r="CJ55" i="54"/>
  <c r="CJ66" i="54" s="1"/>
  <c r="CJ67" i="54" s="1"/>
  <c r="DG48" i="53"/>
  <c r="DF48" i="53" s="1"/>
  <c r="CT23" i="62"/>
  <c r="BN17" i="62"/>
  <c r="BN24" i="62"/>
  <c r="BR24" i="62" s="1"/>
  <c r="BN27" i="62"/>
  <c r="BR27" i="62" s="1"/>
  <c r="BN36" i="62"/>
  <c r="BR36" i="62" s="1"/>
  <c r="BN46" i="62"/>
  <c r="BR46" i="62" s="1"/>
  <c r="BN43" i="62"/>
  <c r="BR43" i="62" s="1"/>
  <c r="CB9" i="59"/>
  <c r="DH46" i="59"/>
  <c r="DI26" i="54"/>
  <c r="DC27" i="54"/>
  <c r="DC28" i="54" s="1"/>
  <c r="BN75" i="62"/>
  <c r="BR75" i="62" s="1"/>
  <c r="BN76" i="62"/>
  <c r="BR76" i="62" s="1"/>
  <c r="BN48" i="62"/>
  <c r="BR48" i="62" s="1"/>
  <c r="BN74" i="62"/>
  <c r="BR74" i="62" s="1"/>
  <c r="BN67" i="62"/>
  <c r="BR67" i="62" s="1"/>
  <c r="BN79" i="62"/>
  <c r="BR79" i="62" s="1"/>
  <c r="DG46" i="59"/>
  <c r="DF46" i="59" s="1"/>
  <c r="DF48" i="61"/>
  <c r="BN28" i="62"/>
  <c r="BR28" i="62" s="1"/>
  <c r="BN70" i="62"/>
  <c r="BR70" i="62" s="1"/>
  <c r="BN72" i="62"/>
  <c r="BR72" i="62" s="1"/>
  <c r="BN81" i="62"/>
  <c r="BR81" i="62" s="1"/>
  <c r="BN18" i="62"/>
  <c r="BN69" i="62"/>
  <c r="BR69" i="62" s="1"/>
  <c r="CE11" i="53"/>
  <c r="DE46" i="59"/>
  <c r="CJ56" i="58"/>
  <c r="DH103" i="62"/>
  <c r="DG66" i="55"/>
  <c r="DF66" i="55" s="1"/>
  <c r="BN83" i="62"/>
  <c r="BR83" i="62" s="1"/>
  <c r="BN89" i="62"/>
  <c r="BR89" i="62" s="1"/>
  <c r="BN33" i="62"/>
  <c r="BR33" i="62" s="1"/>
  <c r="BN22" i="62"/>
  <c r="BN63" i="62"/>
  <c r="BR63" i="62" s="1"/>
  <c r="BN61" i="62"/>
  <c r="BR61" i="62" s="1"/>
  <c r="CE10" i="53"/>
  <c r="BQ9" i="53"/>
  <c r="DE9" i="53" s="1"/>
  <c r="BN23" i="62"/>
  <c r="BN41" i="62"/>
  <c r="BR41" i="62" s="1"/>
  <c r="BN38" i="62"/>
  <c r="BR38" i="62" s="1"/>
  <c r="BN59" i="62"/>
  <c r="BR59" i="62" s="1"/>
  <c r="BN42" i="62"/>
  <c r="BR42" i="62" s="1"/>
  <c r="DD103" i="62"/>
  <c r="DC103" i="62" s="1"/>
  <c r="BN57" i="62"/>
  <c r="BR57" i="62" s="1"/>
  <c r="BN62" i="62"/>
  <c r="BR62" i="62" s="1"/>
  <c r="BN26" i="62"/>
  <c r="BR26" i="62" s="1"/>
  <c r="BN58" i="62"/>
  <c r="BR58" i="62" s="1"/>
  <c r="BN78" i="62"/>
  <c r="BR78" i="62" s="1"/>
  <c r="BN49" i="62"/>
  <c r="BR49" i="62" s="1"/>
  <c r="BO68" i="63"/>
  <c r="BS45" i="59"/>
  <c r="BS55" i="59"/>
  <c r="BS56" i="59" s="1"/>
  <c r="DE48" i="53"/>
  <c r="BN47" i="62"/>
  <c r="BR47" i="62" s="1"/>
  <c r="BN82" i="62"/>
  <c r="BR82" i="62" s="1"/>
  <c r="BN31" i="62"/>
  <c r="BR31" i="62" s="1"/>
  <c r="BN73" i="62"/>
  <c r="BR73" i="62" s="1"/>
  <c r="BN66" i="62"/>
  <c r="BR66" i="62" s="1"/>
  <c r="BN56" i="62"/>
  <c r="BR56" i="62" s="1"/>
  <c r="DI26" i="62"/>
  <c r="BL68" i="63"/>
  <c r="BN7" i="63"/>
  <c r="DE68" i="60"/>
  <c r="BN89" i="55"/>
  <c r="BR89" i="55" s="1"/>
  <c r="DN26" i="53"/>
  <c r="P11" i="53" s="1"/>
  <c r="DN46" i="53"/>
  <c r="P17" i="53" s="1"/>
  <c r="BN12" i="55"/>
  <c r="BR12" i="55" s="1"/>
  <c r="DD12" i="55" s="1"/>
  <c r="BN73" i="55"/>
  <c r="BR73" i="55" s="1"/>
  <c r="BO68" i="60"/>
  <c r="BN9" i="55"/>
  <c r="BR9" i="55" s="1"/>
  <c r="DI66" i="58"/>
  <c r="DN66" i="58" s="1"/>
  <c r="P23" i="58" s="1"/>
  <c r="BQ11" i="53"/>
  <c r="DE11" i="53" s="1"/>
  <c r="DH68" i="60"/>
  <c r="BQ10" i="53"/>
  <c r="BS21" i="55"/>
  <c r="BS22" i="55" s="1"/>
  <c r="DG68" i="60"/>
  <c r="DF68" i="60" s="1"/>
  <c r="BS42" i="57"/>
  <c r="BU7" i="57" s="1"/>
  <c r="DJ46" i="62"/>
  <c r="DN46" i="62" s="1"/>
  <c r="P17" i="62" s="1"/>
  <c r="CC66" i="56"/>
  <c r="CC67" i="56" s="1"/>
  <c r="BV78" i="61"/>
  <c r="BX9" i="61" s="1"/>
  <c r="BR6" i="61"/>
  <c r="DD6" i="61" s="1"/>
  <c r="DC6" i="61" s="1"/>
  <c r="DI6" i="61" s="1"/>
  <c r="BX9" i="59"/>
  <c r="BV66" i="59"/>
  <c r="BV78" i="59" s="1"/>
  <c r="BN81" i="55"/>
  <c r="BR81" i="55" s="1"/>
  <c r="CI10" i="60"/>
  <c r="BS78" i="53"/>
  <c r="BU10" i="53"/>
  <c r="BN10" i="55"/>
  <c r="BR10" i="55" s="1"/>
  <c r="CI9" i="60"/>
  <c r="DN26" i="59"/>
  <c r="P11" i="59" s="1"/>
  <c r="CG67" i="63"/>
  <c r="BY10" i="54"/>
  <c r="DH30" i="54" s="1"/>
  <c r="BL81" i="54"/>
  <c r="BN9" i="54" s="1"/>
  <c r="BS33" i="58"/>
  <c r="BV33" i="58"/>
  <c r="BV79" i="54"/>
  <c r="BX84" i="54" s="1"/>
  <c r="BN34" i="55"/>
  <c r="BR34" i="55" s="1"/>
  <c r="BX10" i="53"/>
  <c r="DD90" i="59"/>
  <c r="BQ90" i="53"/>
  <c r="CC54" i="57"/>
  <c r="CE12" i="57" s="1"/>
  <c r="DI86" i="57"/>
  <c r="DJ86" i="57"/>
  <c r="DJ86" i="54"/>
  <c r="DI86" i="54"/>
  <c r="BN67" i="55"/>
  <c r="BR67" i="55" s="1"/>
  <c r="DH95" i="62"/>
  <c r="BN19" i="55"/>
  <c r="DH19" i="55" s="1"/>
  <c r="BN52" i="55"/>
  <c r="BR52" i="55" s="1"/>
  <c r="BN46" i="55"/>
  <c r="BR46" i="55" s="1"/>
  <c r="BN47" i="55"/>
  <c r="BR47" i="55" s="1"/>
  <c r="BN37" i="55"/>
  <c r="BR37" i="55" s="1"/>
  <c r="BN78" i="55"/>
  <c r="BR78" i="55" s="1"/>
  <c r="BN57" i="55"/>
  <c r="BR57" i="55" s="1"/>
  <c r="BN60" i="55"/>
  <c r="BR60" i="55" s="1"/>
  <c r="CC30" i="62"/>
  <c r="DC90" i="58"/>
  <c r="DI86" i="58" s="1"/>
  <c r="DH7" i="54"/>
  <c r="DE7" i="54"/>
  <c r="DJ7" i="54" s="1"/>
  <c r="DO6" i="54" s="1"/>
  <c r="Q5" i="54" s="1"/>
  <c r="BN84" i="55"/>
  <c r="BR84" i="55" s="1"/>
  <c r="BN28" i="55"/>
  <c r="BR28" i="55" s="1"/>
  <c r="DN46" i="57"/>
  <c r="P17" i="57" s="1"/>
  <c r="BN45" i="55"/>
  <c r="BR45" i="55" s="1"/>
  <c r="BN51" i="55"/>
  <c r="BR51" i="55" s="1"/>
  <c r="BN31" i="55"/>
  <c r="BR31" i="55" s="1"/>
  <c r="DG52" i="62"/>
  <c r="BN71" i="55"/>
  <c r="BR71" i="55" s="1"/>
  <c r="BN50" i="55"/>
  <c r="BR50" i="55" s="1"/>
  <c r="BQ81" i="53"/>
  <c r="BN44" i="55"/>
  <c r="BR44" i="55" s="1"/>
  <c r="BN70" i="55"/>
  <c r="BR70" i="55" s="1"/>
  <c r="BN39" i="55"/>
  <c r="BR39" i="55" s="1"/>
  <c r="BN33" i="55"/>
  <c r="BR33" i="55" s="1"/>
  <c r="CS10" i="62"/>
  <c r="BQ42" i="53"/>
  <c r="BN88" i="55"/>
  <c r="BR88" i="55" s="1"/>
  <c r="BN49" i="55"/>
  <c r="BR49" i="55" s="1"/>
  <c r="CS83" i="62"/>
  <c r="DG91" i="62"/>
  <c r="DF91" i="62" s="1"/>
  <c r="CS55" i="62"/>
  <c r="CS62" i="62"/>
  <c r="CS18" i="62"/>
  <c r="DE98" i="62" s="1"/>
  <c r="BQ33" i="53"/>
  <c r="CS69" i="62"/>
  <c r="CS25" i="62"/>
  <c r="DH91" i="62"/>
  <c r="CS29" i="62"/>
  <c r="BN68" i="55"/>
  <c r="BR68" i="55" s="1"/>
  <c r="BN21" i="55"/>
  <c r="DD21" i="55" s="1"/>
  <c r="DC21" i="55" s="1"/>
  <c r="CS59" i="62"/>
  <c r="CS77" i="62"/>
  <c r="DE67" i="59"/>
  <c r="CS89" i="62"/>
  <c r="BQ56" i="53"/>
  <c r="CJ54" i="56"/>
  <c r="BQ73" i="53"/>
  <c r="CS13" i="62"/>
  <c r="DE93" i="62" s="1"/>
  <c r="BQ76" i="53"/>
  <c r="BQ49" i="53"/>
  <c r="BQ51" i="53"/>
  <c r="BQ19" i="53"/>
  <c r="DE19" i="53" s="1"/>
  <c r="BQ27" i="53"/>
  <c r="BQ69" i="53"/>
  <c r="BQ63" i="53"/>
  <c r="CS45" i="62"/>
  <c r="BQ13" i="53"/>
  <c r="DE13" i="53" s="1"/>
  <c r="BQ61" i="53"/>
  <c r="BQ65" i="53"/>
  <c r="BQ59" i="53"/>
  <c r="BQ39" i="53"/>
  <c r="BQ26" i="53"/>
  <c r="BQ36" i="53"/>
  <c r="BQ17" i="53"/>
  <c r="DE17" i="53" s="1"/>
  <c r="BQ22" i="53"/>
  <c r="DE22" i="53" s="1"/>
  <c r="BQ85" i="53"/>
  <c r="BQ57" i="53"/>
  <c r="BQ58" i="53"/>
  <c r="BQ74" i="53"/>
  <c r="BQ23" i="53"/>
  <c r="DE23" i="53" s="1"/>
  <c r="DD101" i="62"/>
  <c r="DC101" i="62" s="1"/>
  <c r="BQ14" i="53"/>
  <c r="DE14" i="53" s="1"/>
  <c r="BQ12" i="53"/>
  <c r="DE12" i="53" s="1"/>
  <c r="BQ87" i="53"/>
  <c r="BQ62" i="53"/>
  <c r="BQ50" i="53"/>
  <c r="BQ89" i="53"/>
  <c r="BQ86" i="53"/>
  <c r="BQ25" i="53"/>
  <c r="BQ30" i="53"/>
  <c r="BQ77" i="53"/>
  <c r="BQ79" i="53"/>
  <c r="BQ21" i="53"/>
  <c r="DE21" i="53" s="1"/>
  <c r="BQ53" i="53"/>
  <c r="BQ16" i="53"/>
  <c r="DE16" i="53" s="1"/>
  <c r="BQ35" i="53"/>
  <c r="BQ31" i="53"/>
  <c r="BQ72" i="53"/>
  <c r="BQ52" i="53"/>
  <c r="BQ84" i="53"/>
  <c r="BQ82" i="53"/>
  <c r="BQ41" i="53"/>
  <c r="CT21" i="62"/>
  <c r="CS9" i="62"/>
  <c r="DE89" i="62" s="1"/>
  <c r="BQ43" i="53"/>
  <c r="BQ24" i="53"/>
  <c r="BQ67" i="53"/>
  <c r="BQ20" i="53"/>
  <c r="DE20" i="53" s="1"/>
  <c r="BQ45" i="53"/>
  <c r="BQ28" i="53"/>
  <c r="BQ44" i="53"/>
  <c r="DG8" i="54"/>
  <c r="BQ88" i="53"/>
  <c r="BQ40" i="53"/>
  <c r="BQ80" i="53"/>
  <c r="BQ64" i="53"/>
  <c r="BQ34" i="53"/>
  <c r="BQ29" i="53"/>
  <c r="DE8" i="54"/>
  <c r="BQ66" i="53"/>
  <c r="BQ68" i="53"/>
  <c r="BQ54" i="53"/>
  <c r="BQ78" i="53"/>
  <c r="BQ60" i="53"/>
  <c r="BQ18" i="53"/>
  <c r="DE18" i="53" s="1"/>
  <c r="DD6" i="60"/>
  <c r="DC6" i="60" s="1"/>
  <c r="BQ37" i="53"/>
  <c r="BQ15" i="53"/>
  <c r="DE15" i="53" s="1"/>
  <c r="BQ47" i="53"/>
  <c r="BQ38" i="53"/>
  <c r="BQ32" i="53"/>
  <c r="BQ71" i="53"/>
  <c r="DH8" i="54"/>
  <c r="DE6" i="60"/>
  <c r="DH6" i="60"/>
  <c r="DH101" i="62"/>
  <c r="BQ55" i="53"/>
  <c r="BQ75" i="53"/>
  <c r="BQ83" i="53"/>
  <c r="BQ70" i="53"/>
  <c r="BQ48" i="53"/>
  <c r="BN62" i="55"/>
  <c r="BR62" i="55" s="1"/>
  <c r="BN48" i="55"/>
  <c r="BR48" i="55" s="1"/>
  <c r="BN83" i="55"/>
  <c r="BR83" i="55" s="1"/>
  <c r="BN75" i="55"/>
  <c r="BR75" i="55" s="1"/>
  <c r="CS22" i="62"/>
  <c r="DE102" i="62" s="1"/>
  <c r="CS32" i="62"/>
  <c r="BN26" i="55"/>
  <c r="BR26" i="55" s="1"/>
  <c r="BN42" i="55"/>
  <c r="BR42" i="55" s="1"/>
  <c r="BN41" i="55"/>
  <c r="BR41" i="55" s="1"/>
  <c r="CS15" i="62"/>
  <c r="DE95" i="62" s="1"/>
  <c r="CS41" i="62"/>
  <c r="BQ46" i="53"/>
  <c r="CS27" i="62"/>
  <c r="CS86" i="62"/>
  <c r="CS68" i="62"/>
  <c r="CS81" i="62"/>
  <c r="CS14" i="62"/>
  <c r="DE94" i="62" s="1"/>
  <c r="CS49" i="62"/>
  <c r="CS87" i="62"/>
  <c r="CS33" i="62"/>
  <c r="CS17" i="62"/>
  <c r="DE97" i="62" s="1"/>
  <c r="CS52" i="62"/>
  <c r="CS76" i="62"/>
  <c r="CS53" i="62"/>
  <c r="CS65" i="62"/>
  <c r="CS51" i="62"/>
  <c r="CS60" i="62"/>
  <c r="CS26" i="62"/>
  <c r="CS42" i="62"/>
  <c r="CS79" i="62"/>
  <c r="CS30" i="62"/>
  <c r="CS37" i="62"/>
  <c r="CS38" i="62"/>
  <c r="CS46" i="62"/>
  <c r="CS39" i="62"/>
  <c r="CS36" i="62"/>
  <c r="CS43" i="62"/>
  <c r="CS54" i="62"/>
  <c r="CS16" i="62"/>
  <c r="DE96" i="62" s="1"/>
  <c r="CS90" i="62"/>
  <c r="CS61" i="62"/>
  <c r="CS19" i="62"/>
  <c r="DE99" i="62" s="1"/>
  <c r="CS44" i="62"/>
  <c r="CS88" i="62"/>
  <c r="CS31" i="62"/>
  <c r="CS64" i="62"/>
  <c r="CS21" i="62"/>
  <c r="DE101" i="62" s="1"/>
  <c r="CS48" i="62"/>
  <c r="CS12" i="62"/>
  <c r="DE92" i="62" s="1"/>
  <c r="CS40" i="62"/>
  <c r="CS11" i="62"/>
  <c r="DE91" i="62" s="1"/>
  <c r="CS35" i="62"/>
  <c r="BN15" i="55"/>
  <c r="BR15" i="55" s="1"/>
  <c r="DD15" i="55" s="1"/>
  <c r="BN55" i="55"/>
  <c r="BR55" i="55" s="1"/>
  <c r="BN65" i="55"/>
  <c r="BR65" i="55" s="1"/>
  <c r="BN76" i="55"/>
  <c r="BR76" i="55" s="1"/>
  <c r="BN87" i="55"/>
  <c r="BR87" i="55" s="1"/>
  <c r="BN59" i="55"/>
  <c r="BR59" i="55" s="1"/>
  <c r="BN58" i="55"/>
  <c r="BR58" i="55" s="1"/>
  <c r="BN74" i="55"/>
  <c r="BR74" i="55" s="1"/>
  <c r="CS58" i="62"/>
  <c r="CS74" i="62"/>
  <c r="CS70" i="62"/>
  <c r="CS34" i="62"/>
  <c r="CI37" i="60"/>
  <c r="CM37" i="60" s="1"/>
  <c r="CI61" i="60"/>
  <c r="CM61" i="60" s="1"/>
  <c r="CI87" i="60"/>
  <c r="CM87" i="60" s="1"/>
  <c r="CI17" i="60"/>
  <c r="CI67" i="60"/>
  <c r="CM67" i="60" s="1"/>
  <c r="CI73" i="60"/>
  <c r="CM73" i="60" s="1"/>
  <c r="CI85" i="60"/>
  <c r="CM85" i="60" s="1"/>
  <c r="CI27" i="60"/>
  <c r="CM27" i="60" s="1"/>
  <c r="CI25" i="60"/>
  <c r="CM25" i="60" s="1"/>
  <c r="CI45" i="60"/>
  <c r="CM45" i="60" s="1"/>
  <c r="CI62" i="60"/>
  <c r="CM62" i="60" s="1"/>
  <c r="CI28" i="60"/>
  <c r="CM28" i="60" s="1"/>
  <c r="CI29" i="60"/>
  <c r="CM29" i="60" s="1"/>
  <c r="CI56" i="60"/>
  <c r="CM56" i="60" s="1"/>
  <c r="CI49" i="60"/>
  <c r="CM49" i="60" s="1"/>
  <c r="CI63" i="60"/>
  <c r="CM63" i="60" s="1"/>
  <c r="CI36" i="60"/>
  <c r="CM36" i="60" s="1"/>
  <c r="CI14" i="60"/>
  <c r="CM14" i="60" s="1"/>
  <c r="DH74" i="60" s="1"/>
  <c r="CI76" i="60"/>
  <c r="CM76" i="60" s="1"/>
  <c r="CI53" i="60"/>
  <c r="CM53" i="60" s="1"/>
  <c r="CI24" i="60"/>
  <c r="CM24" i="60" s="1"/>
  <c r="CI90" i="60"/>
  <c r="CM90" i="60" s="1"/>
  <c r="CI50" i="60"/>
  <c r="CM50" i="60" s="1"/>
  <c r="CI78" i="60"/>
  <c r="CM78" i="60" s="1"/>
  <c r="CI60" i="60"/>
  <c r="CM60" i="60" s="1"/>
  <c r="CI84" i="60"/>
  <c r="CM84" i="60" s="1"/>
  <c r="CI66" i="60"/>
  <c r="CM66" i="60" s="1"/>
  <c r="CI46" i="60"/>
  <c r="CM46" i="60" s="1"/>
  <c r="CI65" i="60"/>
  <c r="CM65" i="60" s="1"/>
  <c r="CI89" i="60"/>
  <c r="CM89" i="60" s="1"/>
  <c r="CI69" i="60"/>
  <c r="CM69" i="60" s="1"/>
  <c r="CI13" i="60"/>
  <c r="CM13" i="60" s="1"/>
  <c r="DD73" i="60" s="1"/>
  <c r="CI32" i="60"/>
  <c r="CM32" i="60" s="1"/>
  <c r="CI34" i="60"/>
  <c r="CM34" i="60" s="1"/>
  <c r="CI70" i="60"/>
  <c r="CM70" i="60" s="1"/>
  <c r="CI40" i="60"/>
  <c r="CM40" i="60" s="1"/>
  <c r="CI42" i="60"/>
  <c r="CM42" i="60" s="1"/>
  <c r="CI20" i="60"/>
  <c r="CI80" i="60"/>
  <c r="CM80" i="60" s="1"/>
  <c r="CI51" i="60"/>
  <c r="CM51" i="60" s="1"/>
  <c r="CI48" i="60"/>
  <c r="CM48" i="60" s="1"/>
  <c r="CI33" i="60"/>
  <c r="CM33" i="60" s="1"/>
  <c r="CL65" i="55"/>
  <c r="CL12" i="55"/>
  <c r="CI12" i="60"/>
  <c r="CI11" i="60"/>
  <c r="BL78" i="59"/>
  <c r="BL79" i="59" s="1"/>
  <c r="BL80" i="59" s="1"/>
  <c r="BL81" i="59" s="1"/>
  <c r="BN48" i="59" s="1"/>
  <c r="BR48" i="59" s="1"/>
  <c r="BS78" i="62"/>
  <c r="CI9" i="54"/>
  <c r="CS75" i="62"/>
  <c r="CI22" i="60"/>
  <c r="CM22" i="60" s="1"/>
  <c r="CS47" i="62"/>
  <c r="CS84" i="62"/>
  <c r="CS24" i="62"/>
  <c r="CS80" i="62"/>
  <c r="CS73" i="62"/>
  <c r="BY10" i="62"/>
  <c r="DE30" i="62" s="1"/>
  <c r="BN40" i="55"/>
  <c r="BR40" i="55" s="1"/>
  <c r="BN54" i="55"/>
  <c r="BR54" i="55" s="1"/>
  <c r="BN86" i="55"/>
  <c r="BR86" i="55" s="1"/>
  <c r="BN85" i="55"/>
  <c r="BR85" i="55" s="1"/>
  <c r="BN20" i="55"/>
  <c r="BR20" i="55" s="1"/>
  <c r="BN17" i="55"/>
  <c r="DH17" i="55" s="1"/>
  <c r="CI68" i="60"/>
  <c r="CM68" i="60" s="1"/>
  <c r="CI54" i="60"/>
  <c r="CM54" i="60" s="1"/>
  <c r="CI75" i="60"/>
  <c r="CM75" i="60" s="1"/>
  <c r="CI57" i="60"/>
  <c r="CM57" i="60" s="1"/>
  <c r="CI71" i="60"/>
  <c r="CM71" i="60" s="1"/>
  <c r="CS23" i="62"/>
  <c r="DE103" i="62" s="1"/>
  <c r="CS67" i="62"/>
  <c r="CS66" i="62"/>
  <c r="CS50" i="62"/>
  <c r="CS28" i="62"/>
  <c r="CS78" i="62"/>
  <c r="CS56" i="62"/>
  <c r="DI67" i="60"/>
  <c r="CI47" i="60"/>
  <c r="CM47" i="60" s="1"/>
  <c r="CI11" i="58"/>
  <c r="BV42" i="56"/>
  <c r="BV43" i="56" s="1"/>
  <c r="BV44" i="56" s="1"/>
  <c r="BV45" i="56" s="1"/>
  <c r="BN23" i="55"/>
  <c r="BR23" i="55" s="1"/>
  <c r="BN8" i="55"/>
  <c r="BR8" i="55" s="1"/>
  <c r="DH8" i="55" s="1"/>
  <c r="BN25" i="55"/>
  <c r="BR25" i="55" s="1"/>
  <c r="CI82" i="60"/>
  <c r="CM82" i="60" s="1"/>
  <c r="CI15" i="60"/>
  <c r="BN56" i="55"/>
  <c r="BR56" i="55" s="1"/>
  <c r="BN29" i="55"/>
  <c r="BR29" i="55" s="1"/>
  <c r="BN24" i="55"/>
  <c r="BR24" i="55" s="1"/>
  <c r="BN77" i="55"/>
  <c r="BR77" i="55" s="1"/>
  <c r="BN69" i="55"/>
  <c r="BR69" i="55" s="1"/>
  <c r="CI30" i="60"/>
  <c r="CM30" i="60" s="1"/>
  <c r="DJ67" i="60"/>
  <c r="BN16" i="55"/>
  <c r="BR16" i="55" s="1"/>
  <c r="DH16" i="55" s="1"/>
  <c r="BN14" i="55"/>
  <c r="BR14" i="55" s="1"/>
  <c r="DD14" i="55" s="1"/>
  <c r="BN79" i="55"/>
  <c r="BR79" i="55" s="1"/>
  <c r="BN18" i="55"/>
  <c r="DG18" i="55" s="1"/>
  <c r="DF18" i="55" s="1"/>
  <c r="BN66" i="55"/>
  <c r="BR66" i="55" s="1"/>
  <c r="BN13" i="55"/>
  <c r="BR13" i="55" s="1"/>
  <c r="DD13" i="55" s="1"/>
  <c r="CI39" i="60"/>
  <c r="CM39" i="60" s="1"/>
  <c r="CI88" i="60"/>
  <c r="CM88" i="60" s="1"/>
  <c r="CI81" i="60"/>
  <c r="CM81" i="60" s="1"/>
  <c r="CI83" i="60"/>
  <c r="CM83" i="60" s="1"/>
  <c r="CI58" i="60"/>
  <c r="CM58" i="60" s="1"/>
  <c r="CS82" i="62"/>
  <c r="CS20" i="62"/>
  <c r="DE100" i="62" s="1"/>
  <c r="CS71" i="62"/>
  <c r="CS85" i="62"/>
  <c r="CS57" i="62"/>
  <c r="CS72" i="62"/>
  <c r="BS30" i="55"/>
  <c r="CL36" i="55"/>
  <c r="CL60" i="55"/>
  <c r="CL44" i="55"/>
  <c r="CL76" i="55"/>
  <c r="CL61" i="55"/>
  <c r="CL13" i="55"/>
  <c r="CL41" i="55"/>
  <c r="CL22" i="55"/>
  <c r="DE82" i="55" s="1"/>
  <c r="CL29" i="55"/>
  <c r="CL57" i="55"/>
  <c r="CL25" i="55"/>
  <c r="CL90" i="55"/>
  <c r="CL80" i="55"/>
  <c r="CL45" i="55"/>
  <c r="CL42" i="55"/>
  <c r="CL56" i="55"/>
  <c r="CL24" i="55"/>
  <c r="CL55" i="55"/>
  <c r="CL38" i="55"/>
  <c r="CL86" i="55"/>
  <c r="CL37" i="55"/>
  <c r="CL47" i="55"/>
  <c r="CL85" i="55"/>
  <c r="CL46" i="55"/>
  <c r="CL49" i="55"/>
  <c r="CL48" i="55"/>
  <c r="CL70" i="55"/>
  <c r="CL23" i="55"/>
  <c r="DE83" i="55" s="1"/>
  <c r="CL53" i="55"/>
  <c r="CL88" i="55"/>
  <c r="CL32" i="55"/>
  <c r="CL83" i="55"/>
  <c r="CL59" i="55"/>
  <c r="CL78" i="55"/>
  <c r="CL84" i="55"/>
  <c r="CL52" i="55"/>
  <c r="CL20" i="55"/>
  <c r="DE80" i="55" s="1"/>
  <c r="CL34" i="55"/>
  <c r="CL51" i="55"/>
  <c r="CL66" i="55"/>
  <c r="CL81" i="55"/>
  <c r="CL18" i="55"/>
  <c r="DE78" i="55" s="1"/>
  <c r="CL21" i="55"/>
  <c r="DE81" i="55" s="1"/>
  <c r="CL58" i="55"/>
  <c r="CL68" i="55"/>
  <c r="CL72" i="55"/>
  <c r="CL71" i="55"/>
  <c r="CL79" i="55"/>
  <c r="CL87" i="55"/>
  <c r="CL62" i="55"/>
  <c r="CL77" i="55"/>
  <c r="CL63" i="55"/>
  <c r="CL40" i="55"/>
  <c r="CL69" i="55"/>
  <c r="CL27" i="55"/>
  <c r="CL17" i="55"/>
  <c r="DE77" i="55" s="1"/>
  <c r="CL35" i="55"/>
  <c r="CL89" i="55"/>
  <c r="CL50" i="55"/>
  <c r="CL15" i="55"/>
  <c r="DE75" i="55" s="1"/>
  <c r="CL54" i="55"/>
  <c r="CL64" i="55"/>
  <c r="CL74" i="55"/>
  <c r="CL31" i="55"/>
  <c r="CL28" i="55"/>
  <c r="CL26" i="55"/>
  <c r="CL16" i="55"/>
  <c r="DE76" i="55" s="1"/>
  <c r="CL14" i="55"/>
  <c r="CL82" i="55"/>
  <c r="CL33" i="55"/>
  <c r="CL73" i="55"/>
  <c r="CL39" i="55"/>
  <c r="CL19" i="55"/>
  <c r="DE79" i="55" s="1"/>
  <c r="CL67" i="55"/>
  <c r="CL30" i="55"/>
  <c r="CL43" i="55"/>
  <c r="CL75" i="55"/>
  <c r="DF88" i="54"/>
  <c r="CI8" i="63"/>
  <c r="BZ79" i="56"/>
  <c r="CL7" i="63"/>
  <c r="BZ34" i="57"/>
  <c r="BZ44" i="53"/>
  <c r="BO68" i="59"/>
  <c r="CI10" i="63"/>
  <c r="CM10" i="63" s="1"/>
  <c r="DG70" i="63" s="1"/>
  <c r="CI59" i="60"/>
  <c r="CM59" i="60" s="1"/>
  <c r="CI74" i="60"/>
  <c r="CM74" i="60" s="1"/>
  <c r="CI52" i="60"/>
  <c r="CM52" i="60" s="1"/>
  <c r="DC8" i="54"/>
  <c r="DF89" i="62"/>
  <c r="BL81" i="58"/>
  <c r="BN39" i="58" s="1"/>
  <c r="BR39" i="58" s="1"/>
  <c r="DF49" i="61"/>
  <c r="DI27" i="62"/>
  <c r="CI41" i="60"/>
  <c r="CM41" i="60" s="1"/>
  <c r="CI18" i="60"/>
  <c r="CI35" i="60"/>
  <c r="CM35" i="60" s="1"/>
  <c r="BO80" i="55"/>
  <c r="BQ66" i="55" s="1"/>
  <c r="CI19" i="60"/>
  <c r="CG79" i="58"/>
  <c r="CL9" i="59"/>
  <c r="DJ27" i="62"/>
  <c r="CI16" i="60"/>
  <c r="CI38" i="60"/>
  <c r="CM38" i="60" s="1"/>
  <c r="CI31" i="60"/>
  <c r="CM31" i="60" s="1"/>
  <c r="CI77" i="60"/>
  <c r="CM77" i="60" s="1"/>
  <c r="CI72" i="60"/>
  <c r="CM72" i="60" s="1"/>
  <c r="CI23" i="60"/>
  <c r="DF48" i="54"/>
  <c r="DF49" i="54" s="1"/>
  <c r="BU7" i="61"/>
  <c r="BZ33" i="61"/>
  <c r="CG44" i="56"/>
  <c r="CG54" i="56" s="1"/>
  <c r="DK86" i="58"/>
  <c r="CC33" i="61"/>
  <c r="CL8" i="59"/>
  <c r="CI44" i="60"/>
  <c r="CM44" i="60" s="1"/>
  <c r="CI21" i="60"/>
  <c r="CI79" i="60"/>
  <c r="CM79" i="60" s="1"/>
  <c r="CI86" i="60"/>
  <c r="CM86" i="60" s="1"/>
  <c r="CI43" i="60"/>
  <c r="CM43" i="60" s="1"/>
  <c r="CI55" i="60"/>
  <c r="CM55" i="60" s="1"/>
  <c r="CI64" i="60"/>
  <c r="CM64" i="60" s="1"/>
  <c r="CI8" i="59"/>
  <c r="CM8" i="59" s="1"/>
  <c r="BZ43" i="60"/>
  <c r="BZ44" i="60" s="1"/>
  <c r="BZ45" i="60" s="1"/>
  <c r="BZ46" i="60" s="1"/>
  <c r="CB8" i="60"/>
  <c r="CF8" i="60" s="1"/>
  <c r="DG48" i="60" s="1"/>
  <c r="BU8" i="58"/>
  <c r="BY8" i="58" s="1"/>
  <c r="DG28" i="58" s="1"/>
  <c r="DF28" i="58" s="1"/>
  <c r="BZ80" i="56"/>
  <c r="BN7" i="60"/>
  <c r="CG79" i="54"/>
  <c r="BN30" i="55"/>
  <c r="BR30" i="55" s="1"/>
  <c r="BN53" i="55"/>
  <c r="BR53" i="55" s="1"/>
  <c r="BN32" i="55"/>
  <c r="BR32" i="55" s="1"/>
  <c r="BN22" i="55"/>
  <c r="BR22" i="55" s="1"/>
  <c r="BN35" i="55"/>
  <c r="BR35" i="55" s="1"/>
  <c r="BN36" i="55"/>
  <c r="BR36" i="55" s="1"/>
  <c r="BN27" i="55"/>
  <c r="BR27" i="55" s="1"/>
  <c r="BN72" i="55"/>
  <c r="BR72" i="55" s="1"/>
  <c r="BN11" i="55"/>
  <c r="BU12" i="53"/>
  <c r="BN9" i="60"/>
  <c r="BN8" i="60"/>
  <c r="DC48" i="61"/>
  <c r="DC49" i="61" s="1"/>
  <c r="DC88" i="61"/>
  <c r="DI27" i="53"/>
  <c r="DO26" i="53" s="1"/>
  <c r="Q11" i="53" s="1"/>
  <c r="BV79" i="53"/>
  <c r="BX13" i="53" s="1"/>
  <c r="CF10" i="63"/>
  <c r="DH50" i="63" s="1"/>
  <c r="BN80" i="55"/>
  <c r="BR80" i="55" s="1"/>
  <c r="BN38" i="55"/>
  <c r="BR38" i="55" s="1"/>
  <c r="BN82" i="55"/>
  <c r="BR82" i="55" s="1"/>
  <c r="BN61" i="55"/>
  <c r="BR61" i="55" s="1"/>
  <c r="BN43" i="55"/>
  <c r="BR43" i="55" s="1"/>
  <c r="BN63" i="55"/>
  <c r="BR63" i="55" s="1"/>
  <c r="CI26" i="60"/>
  <c r="CM26" i="60" s="1"/>
  <c r="DJ86" i="61"/>
  <c r="DI86" i="61"/>
  <c r="DJ46" i="61"/>
  <c r="DI46" i="61"/>
  <c r="CI9" i="63"/>
  <c r="DF48" i="56"/>
  <c r="DF49" i="56" s="1"/>
  <c r="CJ67" i="59"/>
  <c r="CJ78" i="59" s="1"/>
  <c r="CJ79" i="60"/>
  <c r="BS79" i="53"/>
  <c r="CJ79" i="58"/>
  <c r="DI86" i="63"/>
  <c r="DJ86" i="63"/>
  <c r="BS43" i="57"/>
  <c r="BV43" i="63"/>
  <c r="BX7" i="63"/>
  <c r="DE27" i="63" s="1"/>
  <c r="CC68" i="56"/>
  <c r="CC69" i="56" s="1"/>
  <c r="CC70" i="56" s="1"/>
  <c r="CC71" i="56" s="1"/>
  <c r="CC78" i="56" s="1"/>
  <c r="CC79" i="56" s="1"/>
  <c r="BN9" i="59"/>
  <c r="BR9" i="59" s="1"/>
  <c r="DL86" i="56"/>
  <c r="DE90" i="59"/>
  <c r="BS67" i="59"/>
  <c r="CC67" i="59"/>
  <c r="CE9" i="62"/>
  <c r="DE49" i="62" s="1"/>
  <c r="BS44" i="63"/>
  <c r="BN7" i="59"/>
  <c r="BR7" i="59" s="1"/>
  <c r="DH7" i="59" s="1"/>
  <c r="DH90" i="59"/>
  <c r="BN8" i="59"/>
  <c r="BR8" i="59" s="1"/>
  <c r="DG8" i="59" s="1"/>
  <c r="DC87" i="63"/>
  <c r="DC88" i="63" s="1"/>
  <c r="BN10" i="59"/>
  <c r="BR10" i="59" s="1"/>
  <c r="CB13" i="62"/>
  <c r="DC29" i="53"/>
  <c r="DE7" i="55"/>
  <c r="DG7" i="55"/>
  <c r="DF7" i="55" s="1"/>
  <c r="DD7" i="55"/>
  <c r="DC7" i="55" s="1"/>
  <c r="DJ46" i="54"/>
  <c r="DN46" i="54" s="1"/>
  <c r="P17" i="54" s="1"/>
  <c r="DC47" i="54"/>
  <c r="DC29" i="62"/>
  <c r="BZ43" i="55"/>
  <c r="BZ30" i="58"/>
  <c r="BZ31" i="58" s="1"/>
  <c r="DH6" i="58"/>
  <c r="DE6" i="58"/>
  <c r="DD7" i="58"/>
  <c r="DE7" i="58"/>
  <c r="DN66" i="60"/>
  <c r="P23" i="60" s="1"/>
  <c r="DD6" i="58"/>
  <c r="DC6" i="58" s="1"/>
  <c r="DH7" i="58"/>
  <c r="DG6" i="58"/>
  <c r="DF6" i="58" s="1"/>
  <c r="DG7" i="58"/>
  <c r="DF7" i="58" s="1"/>
  <c r="DD89" i="62"/>
  <c r="CG54" i="55"/>
  <c r="CG55" i="56"/>
  <c r="CJ55" i="56"/>
  <c r="CC54" i="63"/>
  <c r="BZ69" i="54"/>
  <c r="DF68" i="53"/>
  <c r="BV79" i="61"/>
  <c r="BZ69" i="62"/>
  <c r="CB14" i="62" s="1"/>
  <c r="BO78" i="61"/>
  <c r="BL79" i="61"/>
  <c r="BN7" i="61" s="1"/>
  <c r="CE7" i="55"/>
  <c r="DE47" i="55" s="1"/>
  <c r="CC43" i="55"/>
  <c r="DH89" i="62"/>
  <c r="DF89" i="54"/>
  <c r="DF89" i="63"/>
  <c r="DL86" i="63" s="1"/>
  <c r="DE26" i="63"/>
  <c r="DI47" i="63"/>
  <c r="DJ47" i="63"/>
  <c r="DD26" i="63"/>
  <c r="DC26" i="63" s="1"/>
  <c r="DC27" i="63" s="1"/>
  <c r="DH26" i="63"/>
  <c r="DG27" i="63"/>
  <c r="DF27" i="63" s="1"/>
  <c r="DI6" i="63"/>
  <c r="DJ6" i="63"/>
  <c r="DC89" i="63"/>
  <c r="CI11" i="63"/>
  <c r="BZ66" i="63"/>
  <c r="CB11" i="63" s="1"/>
  <c r="DH88" i="62"/>
  <c r="DI6" i="62"/>
  <c r="DJ6" i="62"/>
  <c r="DE88" i="62"/>
  <c r="DD88" i="62"/>
  <c r="BX15" i="62"/>
  <c r="DJ7" i="62"/>
  <c r="DO6" i="62" s="1"/>
  <c r="Q5" i="62" s="1"/>
  <c r="CJ67" i="62"/>
  <c r="BY12" i="62"/>
  <c r="DC48" i="62"/>
  <c r="DJ47" i="62" s="1"/>
  <c r="DG31" i="62"/>
  <c r="DD31" i="62"/>
  <c r="DC87" i="62"/>
  <c r="CG56" i="62"/>
  <c r="DF48" i="62"/>
  <c r="DF49" i="62" s="1"/>
  <c r="DK86" i="62"/>
  <c r="DF89" i="61"/>
  <c r="DF91" i="61" s="1"/>
  <c r="BS66" i="61"/>
  <c r="BS67" i="61" s="1"/>
  <c r="CG44" i="61"/>
  <c r="BS68" i="61"/>
  <c r="CJ43" i="61"/>
  <c r="CJ44" i="61" s="1"/>
  <c r="DC89" i="61"/>
  <c r="CG66" i="59"/>
  <c r="CI9" i="59" s="1"/>
  <c r="DN66" i="61"/>
  <c r="P23" i="61" s="1"/>
  <c r="DI87" i="61"/>
  <c r="DJ87" i="61"/>
  <c r="DC88" i="60"/>
  <c r="DI87" i="60" s="1"/>
  <c r="DK102" i="58"/>
  <c r="DR91" i="58" s="1"/>
  <c r="T34" i="58" s="1"/>
  <c r="DN46" i="60"/>
  <c r="P17" i="60" s="1"/>
  <c r="DF88" i="60"/>
  <c r="DG89" i="59"/>
  <c r="DD89" i="59"/>
  <c r="DE89" i="59"/>
  <c r="DE47" i="60"/>
  <c r="BS32" i="60"/>
  <c r="CC55" i="60"/>
  <c r="DH26" i="60"/>
  <c r="DD26" i="60"/>
  <c r="DC26" i="60" s="1"/>
  <c r="BV32" i="60"/>
  <c r="DD47" i="60"/>
  <c r="DC47" i="60" s="1"/>
  <c r="DE26" i="60"/>
  <c r="DG47" i="60"/>
  <c r="DF47" i="60" s="1"/>
  <c r="DI66" i="59"/>
  <c r="DG47" i="58"/>
  <c r="DF47" i="58" s="1"/>
  <c r="DJ66" i="59"/>
  <c r="CL10" i="59"/>
  <c r="DD47" i="58"/>
  <c r="DC47" i="58" s="1"/>
  <c r="DJ46" i="58" s="1"/>
  <c r="DJ27" i="59"/>
  <c r="DH86" i="59"/>
  <c r="DL86" i="58"/>
  <c r="DI27" i="59"/>
  <c r="DC68" i="58"/>
  <c r="BZ55" i="59"/>
  <c r="CB10" i="59" s="1"/>
  <c r="DH47" i="58"/>
  <c r="DD86" i="59"/>
  <c r="DC86" i="59" s="1"/>
  <c r="DC87" i="59" s="1"/>
  <c r="DG47" i="59"/>
  <c r="DF47" i="59" s="1"/>
  <c r="DG86" i="59"/>
  <c r="DF86" i="59" s="1"/>
  <c r="DF87" i="59" s="1"/>
  <c r="DH47" i="59"/>
  <c r="CL11" i="59"/>
  <c r="DD47" i="59"/>
  <c r="DC47" i="59" s="1"/>
  <c r="CC54" i="58"/>
  <c r="CC55" i="58" s="1"/>
  <c r="CC56" i="58" s="1"/>
  <c r="DI46" i="58"/>
  <c r="DC27" i="58"/>
  <c r="DJ26" i="58" s="1"/>
  <c r="DJ88" i="58"/>
  <c r="DL95" i="58"/>
  <c r="DK96" i="58"/>
  <c r="DR89" i="58" s="1"/>
  <c r="T32" i="58" s="1"/>
  <c r="DL94" i="58"/>
  <c r="BS67" i="58"/>
  <c r="DK95" i="58"/>
  <c r="DQ89" i="58" s="1"/>
  <c r="S32" i="58" s="1"/>
  <c r="CE9" i="58"/>
  <c r="DK91" i="58"/>
  <c r="DS87" i="58" s="1"/>
  <c r="U30" i="58" s="1"/>
  <c r="DL97" i="58"/>
  <c r="DL99" i="58"/>
  <c r="DL102" i="58"/>
  <c r="DK100" i="58"/>
  <c r="DS90" i="58" s="1"/>
  <c r="U33" i="58" s="1"/>
  <c r="DL90" i="58"/>
  <c r="DL91" i="58"/>
  <c r="DL88" i="58"/>
  <c r="DK93" i="58"/>
  <c r="DR88" i="58" s="1"/>
  <c r="T31" i="58" s="1"/>
  <c r="DK89" i="58"/>
  <c r="DQ87" i="58" s="1"/>
  <c r="S30" i="58" s="1"/>
  <c r="DK103" i="58"/>
  <c r="DS91" i="58" s="1"/>
  <c r="U34" i="58" s="1"/>
  <c r="DL101" i="58"/>
  <c r="DL89" i="58"/>
  <c r="DL87" i="58"/>
  <c r="DK88" i="58"/>
  <c r="DS86" i="58" s="1"/>
  <c r="U29" i="58" s="1"/>
  <c r="DK97" i="58"/>
  <c r="DS89" i="58" s="1"/>
  <c r="U32" i="58" s="1"/>
  <c r="DK98" i="58"/>
  <c r="DQ90" i="58" s="1"/>
  <c r="S33" i="58" s="1"/>
  <c r="DL96" i="58"/>
  <c r="DK87" i="58"/>
  <c r="DR86" i="58" s="1"/>
  <c r="T29" i="58" s="1"/>
  <c r="DL93" i="58"/>
  <c r="DL103" i="58"/>
  <c r="DK94" i="58"/>
  <c r="DS88" i="58" s="1"/>
  <c r="U31" i="58" s="1"/>
  <c r="DK90" i="58"/>
  <c r="DR87" i="58" s="1"/>
  <c r="T30" i="58" s="1"/>
  <c r="CE10" i="58"/>
  <c r="DL98" i="58"/>
  <c r="DK92" i="58"/>
  <c r="DQ88" i="58" s="1"/>
  <c r="S31" i="58" s="1"/>
  <c r="DL92" i="58"/>
  <c r="DL100" i="58"/>
  <c r="DK99" i="58"/>
  <c r="DR90" i="58" s="1"/>
  <c r="T33" i="58" s="1"/>
  <c r="DK101" i="58"/>
  <c r="DQ91" i="58" s="1"/>
  <c r="S34" i="58" s="1"/>
  <c r="DC92" i="58"/>
  <c r="DI26" i="58"/>
  <c r="DF88" i="57"/>
  <c r="DL87" i="56"/>
  <c r="DK101" i="56"/>
  <c r="DQ91" i="56" s="1"/>
  <c r="S34" i="56" s="1"/>
  <c r="DK91" i="56"/>
  <c r="DS87" i="56" s="1"/>
  <c r="U30" i="56" s="1"/>
  <c r="DL93" i="56"/>
  <c r="DK90" i="56"/>
  <c r="DR87" i="56" s="1"/>
  <c r="T30" i="56" s="1"/>
  <c r="DK98" i="56"/>
  <c r="DQ90" i="56" s="1"/>
  <c r="S33" i="56" s="1"/>
  <c r="DL92" i="56"/>
  <c r="BV21" i="57"/>
  <c r="DL103" i="56"/>
  <c r="DK95" i="56"/>
  <c r="DQ89" i="56" s="1"/>
  <c r="S32" i="56" s="1"/>
  <c r="DK103" i="56"/>
  <c r="DS91" i="56" s="1"/>
  <c r="U34" i="56" s="1"/>
  <c r="DL90" i="56"/>
  <c r="DL96" i="56"/>
  <c r="DK99" i="56"/>
  <c r="DR90" i="56" s="1"/>
  <c r="T33" i="56" s="1"/>
  <c r="DL97" i="56"/>
  <c r="DL98" i="56"/>
  <c r="DK96" i="56"/>
  <c r="DR89" i="56" s="1"/>
  <c r="T32" i="56" s="1"/>
  <c r="DC88" i="57"/>
  <c r="DK89" i="56"/>
  <c r="DQ87" i="56" s="1"/>
  <c r="S30" i="56" s="1"/>
  <c r="DK87" i="56"/>
  <c r="DR86" i="56" s="1"/>
  <c r="T29" i="56" s="1"/>
  <c r="DC7" i="57"/>
  <c r="DJ7" i="57" s="1"/>
  <c r="DL99" i="56"/>
  <c r="DK102" i="56"/>
  <c r="DR91" i="56" s="1"/>
  <c r="T34" i="56" s="1"/>
  <c r="DL94" i="56"/>
  <c r="DE67" i="57"/>
  <c r="DJ6" i="57"/>
  <c r="DN6" i="57" s="1"/>
  <c r="P5" i="57" s="1"/>
  <c r="CL9" i="57"/>
  <c r="CJ78" i="57"/>
  <c r="DL100" i="56"/>
  <c r="DG67" i="57"/>
  <c r="DL88" i="56"/>
  <c r="DH67" i="57"/>
  <c r="DK93" i="56"/>
  <c r="DR88" i="56" s="1"/>
  <c r="T31" i="56" s="1"/>
  <c r="DL91" i="56"/>
  <c r="DK88" i="56"/>
  <c r="DS86" i="56" s="1"/>
  <c r="U29" i="56" s="1"/>
  <c r="DI48" i="57"/>
  <c r="DJ48" i="57"/>
  <c r="CI8" i="57"/>
  <c r="DG66" i="57"/>
  <c r="DF66" i="57" s="1"/>
  <c r="DH66" i="57"/>
  <c r="DF8" i="57"/>
  <c r="DF9" i="57" s="1"/>
  <c r="DD66" i="57"/>
  <c r="DC66" i="57" s="1"/>
  <c r="DC67" i="57" s="1"/>
  <c r="DK100" i="56"/>
  <c r="DS90" i="56" s="1"/>
  <c r="U33" i="56" s="1"/>
  <c r="DL102" i="56"/>
  <c r="DK92" i="56"/>
  <c r="DQ88" i="56" s="1"/>
  <c r="S31" i="56" s="1"/>
  <c r="DL89" i="56"/>
  <c r="DL95" i="56"/>
  <c r="DL101" i="56"/>
  <c r="DK94" i="56"/>
  <c r="DS88" i="56" s="1"/>
  <c r="U31" i="56" s="1"/>
  <c r="DK97" i="56"/>
  <c r="DS89" i="56" s="1"/>
  <c r="U32" i="56" s="1"/>
  <c r="DK86" i="56"/>
  <c r="DC91" i="56"/>
  <c r="DI94" i="56" s="1"/>
  <c r="DP88" i="56" s="1"/>
  <c r="R31" i="56" s="1"/>
  <c r="BO69" i="56"/>
  <c r="BO78" i="56" s="1"/>
  <c r="DC48" i="56"/>
  <c r="DC49" i="56" s="1"/>
  <c r="DI48" i="56" s="1"/>
  <c r="DJ88" i="56"/>
  <c r="DF50" i="56"/>
  <c r="DC27" i="56"/>
  <c r="DI26" i="56" s="1"/>
  <c r="BV68" i="56"/>
  <c r="BS66" i="56"/>
  <c r="BU9" i="56"/>
  <c r="DO86" i="56"/>
  <c r="Q29" i="56" s="1"/>
  <c r="BL78" i="56"/>
  <c r="BN6" i="56" s="1"/>
  <c r="BY8" i="56"/>
  <c r="DE28" i="56" s="1"/>
  <c r="DN46" i="56"/>
  <c r="P17" i="56" s="1"/>
  <c r="DF89" i="55"/>
  <c r="DF90" i="55" s="1"/>
  <c r="DC90" i="55"/>
  <c r="DC91" i="55" s="1"/>
  <c r="DI94" i="55" s="1"/>
  <c r="DP88" i="55" s="1"/>
  <c r="R31" i="55" s="1"/>
  <c r="DE48" i="55"/>
  <c r="DC88" i="53"/>
  <c r="DC89" i="53" s="1"/>
  <c r="DD49" i="55"/>
  <c r="DH48" i="55"/>
  <c r="DG49" i="55"/>
  <c r="DD47" i="55"/>
  <c r="DC47" i="55" s="1"/>
  <c r="DI46" i="55" s="1"/>
  <c r="DG47" i="55"/>
  <c r="DF47" i="55" s="1"/>
  <c r="DF48" i="55" s="1"/>
  <c r="DD50" i="55"/>
  <c r="BV55" i="55"/>
  <c r="DD48" i="55"/>
  <c r="DK86" i="54"/>
  <c r="DL86" i="54"/>
  <c r="DN6" i="54"/>
  <c r="P5" i="54" s="1"/>
  <c r="DC88" i="54"/>
  <c r="DC89" i="54" s="1"/>
  <c r="CC68" i="54"/>
  <c r="DF87" i="53"/>
  <c r="DF88" i="53" s="1"/>
  <c r="DI86" i="53"/>
  <c r="DJ86" i="53"/>
  <c r="DJ6" i="53"/>
  <c r="DN6" i="53" s="1"/>
  <c r="P5" i="53" s="1"/>
  <c r="DC67" i="53"/>
  <c r="DC68" i="53" s="1"/>
  <c r="DF8" i="53"/>
  <c r="DF9" i="53" s="1"/>
  <c r="DC7" i="53"/>
  <c r="CJ56" i="53"/>
  <c r="CM9" i="53"/>
  <c r="DE69" i="53" s="1"/>
  <c r="CG56" i="53"/>
  <c r="E93" i="19"/>
  <c r="M93" i="19" s="1"/>
  <c r="Y82" i="19"/>
  <c r="R83" i="19" s="1"/>
  <c r="S83" i="19" s="1"/>
  <c r="BH31" i="36"/>
  <c r="BI31" i="36" s="1"/>
  <c r="N31" i="36" s="1"/>
  <c r="Z31" i="36" s="1"/>
  <c r="AK32" i="36" s="1"/>
  <c r="AW32" i="36" s="1"/>
  <c r="DJ66" i="55" l="1"/>
  <c r="DN66" i="55" s="1"/>
  <c r="P23" i="55" s="1"/>
  <c r="DG74" i="60"/>
  <c r="DF74" i="60" s="1"/>
  <c r="DJ7" i="53"/>
  <c r="BX16" i="62"/>
  <c r="DI48" i="63"/>
  <c r="DP46" i="63" s="1"/>
  <c r="R17" i="63" s="1"/>
  <c r="CJ66" i="56"/>
  <c r="CJ67" i="56" s="1"/>
  <c r="DD74" i="60"/>
  <c r="DD19" i="55"/>
  <c r="DC19" i="55" s="1"/>
  <c r="DC69" i="58"/>
  <c r="DH23" i="55"/>
  <c r="DC48" i="53"/>
  <c r="DJ47" i="53" s="1"/>
  <c r="DH18" i="55"/>
  <c r="BN44" i="60"/>
  <c r="BR44" i="60" s="1"/>
  <c r="DI47" i="53"/>
  <c r="BN88" i="60"/>
  <c r="BR88" i="60" s="1"/>
  <c r="BN47" i="60"/>
  <c r="BR47" i="60" s="1"/>
  <c r="BN27" i="60"/>
  <c r="BR27" i="60" s="1"/>
  <c r="BN28" i="60"/>
  <c r="BR28" i="60" s="1"/>
  <c r="BN50" i="60"/>
  <c r="BR50" i="60" s="1"/>
  <c r="BN67" i="60"/>
  <c r="BR67" i="60" s="1"/>
  <c r="BN14" i="60"/>
  <c r="BR14" i="60" s="1"/>
  <c r="BN65" i="60"/>
  <c r="BR65" i="60" s="1"/>
  <c r="BN11" i="60"/>
  <c r="BR11" i="60" s="1"/>
  <c r="DG11" i="60" s="1"/>
  <c r="BN32" i="60"/>
  <c r="BR32" i="60" s="1"/>
  <c r="BN13" i="60"/>
  <c r="BR13" i="60" s="1"/>
  <c r="BN73" i="60"/>
  <c r="BR73" i="60" s="1"/>
  <c r="BN74" i="54"/>
  <c r="BR74" i="54" s="1"/>
  <c r="CL68" i="60"/>
  <c r="CL11" i="60"/>
  <c r="BN47" i="54"/>
  <c r="BR47" i="54" s="1"/>
  <c r="CL85" i="60"/>
  <c r="CL80" i="60"/>
  <c r="CL83" i="60"/>
  <c r="DD18" i="55"/>
  <c r="DC18" i="55" s="1"/>
  <c r="BX42" i="62"/>
  <c r="CL74" i="60"/>
  <c r="BN13" i="54"/>
  <c r="BR13" i="54" s="1"/>
  <c r="DE13" i="54" s="1"/>
  <c r="BN43" i="60"/>
  <c r="BR43" i="60" s="1"/>
  <c r="BN34" i="60"/>
  <c r="BR34" i="60" s="1"/>
  <c r="BN84" i="60"/>
  <c r="BR84" i="60" s="1"/>
  <c r="BN29" i="60"/>
  <c r="BR29" i="60" s="1"/>
  <c r="BN31" i="60"/>
  <c r="BR31" i="60" s="1"/>
  <c r="BN78" i="60"/>
  <c r="BR78" i="60" s="1"/>
  <c r="BN20" i="60"/>
  <c r="DH20" i="60" s="1"/>
  <c r="BN22" i="60"/>
  <c r="DD22" i="60" s="1"/>
  <c r="DC22" i="60" s="1"/>
  <c r="BN31" i="54"/>
  <c r="BR31" i="54" s="1"/>
  <c r="BN30" i="60"/>
  <c r="BR30" i="60" s="1"/>
  <c r="BN83" i="60"/>
  <c r="BR83" i="60" s="1"/>
  <c r="BN80" i="60"/>
  <c r="BR80" i="60" s="1"/>
  <c r="BN74" i="60"/>
  <c r="BR74" i="60" s="1"/>
  <c r="BN70" i="60"/>
  <c r="BR70" i="60" s="1"/>
  <c r="BN10" i="60"/>
  <c r="BR10" i="60" s="1"/>
  <c r="BN62" i="60"/>
  <c r="BR62" i="60" s="1"/>
  <c r="BN85" i="60"/>
  <c r="BR85" i="60" s="1"/>
  <c r="BN39" i="60"/>
  <c r="BR39" i="60" s="1"/>
  <c r="BN64" i="60"/>
  <c r="BR64" i="60" s="1"/>
  <c r="BN46" i="60"/>
  <c r="BR46" i="60" s="1"/>
  <c r="BN24" i="60"/>
  <c r="BR24" i="60" s="1"/>
  <c r="BN38" i="60"/>
  <c r="BR38" i="60" s="1"/>
  <c r="BN79" i="60"/>
  <c r="BR79" i="60" s="1"/>
  <c r="BN56" i="60"/>
  <c r="BR56" i="60" s="1"/>
  <c r="BN71" i="60"/>
  <c r="BR71" i="60" s="1"/>
  <c r="BN90" i="60"/>
  <c r="BR90" i="60" s="1"/>
  <c r="BN12" i="60"/>
  <c r="BR12" i="60" s="1"/>
  <c r="DH12" i="60" s="1"/>
  <c r="BN89" i="60"/>
  <c r="BR89" i="60" s="1"/>
  <c r="BN48" i="60"/>
  <c r="BR48" i="60" s="1"/>
  <c r="DG82" i="60"/>
  <c r="DF82" i="60" s="1"/>
  <c r="BN26" i="60"/>
  <c r="BR26" i="60" s="1"/>
  <c r="BN15" i="60"/>
  <c r="BR15" i="60" s="1"/>
  <c r="BN37" i="60"/>
  <c r="BR37" i="60" s="1"/>
  <c r="BN16" i="60"/>
  <c r="BR16" i="60" s="1"/>
  <c r="BN81" i="60"/>
  <c r="BR81" i="60" s="1"/>
  <c r="BN23" i="60"/>
  <c r="DD23" i="60" s="1"/>
  <c r="DC23" i="60" s="1"/>
  <c r="BN61" i="60"/>
  <c r="BR61" i="60" s="1"/>
  <c r="DH82" i="60"/>
  <c r="BN49" i="60"/>
  <c r="BR49" i="60" s="1"/>
  <c r="BN86" i="60"/>
  <c r="BR86" i="60" s="1"/>
  <c r="BN52" i="60"/>
  <c r="BR52" i="60" s="1"/>
  <c r="BN39" i="54"/>
  <c r="BR39" i="54" s="1"/>
  <c r="BN68" i="60"/>
  <c r="BR68" i="60" s="1"/>
  <c r="BN21" i="60"/>
  <c r="BR21" i="60" s="1"/>
  <c r="BN17" i="60"/>
  <c r="DG17" i="60" s="1"/>
  <c r="DF17" i="60" s="1"/>
  <c r="BN75" i="60"/>
  <c r="BR75" i="60" s="1"/>
  <c r="BN35" i="60"/>
  <c r="BR35" i="60" s="1"/>
  <c r="DD82" i="60"/>
  <c r="DC82" i="60" s="1"/>
  <c r="CL14" i="60"/>
  <c r="DE74" i="60" s="1"/>
  <c r="BN19" i="60"/>
  <c r="BR19" i="60" s="1"/>
  <c r="BN76" i="60"/>
  <c r="BR76" i="60" s="1"/>
  <c r="BN36" i="60"/>
  <c r="BR36" i="60" s="1"/>
  <c r="BN77" i="60"/>
  <c r="BR77" i="60" s="1"/>
  <c r="BN66" i="60"/>
  <c r="BR66" i="60" s="1"/>
  <c r="DG23" i="55"/>
  <c r="DF23" i="55" s="1"/>
  <c r="DD23" i="55"/>
  <c r="DC23" i="55" s="1"/>
  <c r="BN77" i="54"/>
  <c r="BR77" i="54" s="1"/>
  <c r="BN87" i="60"/>
  <c r="BR87" i="60" s="1"/>
  <c r="BN51" i="60"/>
  <c r="BR51" i="60" s="1"/>
  <c r="BN45" i="60"/>
  <c r="BR45" i="60" s="1"/>
  <c r="BN54" i="60"/>
  <c r="BR54" i="60" s="1"/>
  <c r="BN82" i="60"/>
  <c r="BR82" i="60" s="1"/>
  <c r="BN33" i="60"/>
  <c r="BR33" i="60" s="1"/>
  <c r="BN69" i="54"/>
  <c r="BR69" i="54" s="1"/>
  <c r="BN40" i="60"/>
  <c r="BR40" i="60" s="1"/>
  <c r="BN25" i="60"/>
  <c r="BR25" i="60" s="1"/>
  <c r="BN58" i="60"/>
  <c r="BR58" i="60" s="1"/>
  <c r="BN53" i="60"/>
  <c r="BR53" i="60" s="1"/>
  <c r="BN57" i="60"/>
  <c r="BR57" i="60" s="1"/>
  <c r="BN42" i="60"/>
  <c r="BR42" i="60" s="1"/>
  <c r="BN41" i="60"/>
  <c r="BR41" i="60" s="1"/>
  <c r="BN10" i="54"/>
  <c r="BR10" i="54" s="1"/>
  <c r="BN60" i="60"/>
  <c r="BR60" i="60" s="1"/>
  <c r="BN18" i="60"/>
  <c r="BR18" i="60" s="1"/>
  <c r="BN63" i="60"/>
  <c r="BR63" i="60" s="1"/>
  <c r="BN59" i="60"/>
  <c r="BR59" i="60" s="1"/>
  <c r="BN69" i="60"/>
  <c r="BR69" i="60" s="1"/>
  <c r="BN72" i="60"/>
  <c r="BR72" i="60" s="1"/>
  <c r="CL59" i="60"/>
  <c r="CL47" i="60"/>
  <c r="CL43" i="60"/>
  <c r="CL30" i="60"/>
  <c r="CL13" i="60"/>
  <c r="DE73" i="60" s="1"/>
  <c r="CL27" i="60"/>
  <c r="CL35" i="60"/>
  <c r="CL76" i="60"/>
  <c r="CL22" i="60"/>
  <c r="DE82" i="60" s="1"/>
  <c r="CL61" i="60"/>
  <c r="CL17" i="60"/>
  <c r="DE77" i="60" s="1"/>
  <c r="CL37" i="60"/>
  <c r="CL77" i="60"/>
  <c r="CL26" i="60"/>
  <c r="CL18" i="60"/>
  <c r="DE78" i="60" s="1"/>
  <c r="CL60" i="60"/>
  <c r="CL70" i="60"/>
  <c r="CL46" i="60"/>
  <c r="CL41" i="60"/>
  <c r="CL63" i="60"/>
  <c r="CL88" i="60"/>
  <c r="CL45" i="60"/>
  <c r="CL75" i="60"/>
  <c r="CL38" i="60"/>
  <c r="CL57" i="60"/>
  <c r="CL40" i="60"/>
  <c r="CL12" i="60"/>
  <c r="CL84" i="60"/>
  <c r="BX30" i="62"/>
  <c r="DF8" i="54"/>
  <c r="DD70" i="63"/>
  <c r="BR19" i="55"/>
  <c r="DG19" i="55"/>
  <c r="DF19" i="55" s="1"/>
  <c r="CL21" i="60"/>
  <c r="DE81" i="60" s="1"/>
  <c r="CL29" i="60"/>
  <c r="DE48" i="60"/>
  <c r="BX63" i="62"/>
  <c r="BX69" i="62"/>
  <c r="BR18" i="55"/>
  <c r="DG21" i="55"/>
  <c r="DF21" i="55" s="1"/>
  <c r="DH21" i="55"/>
  <c r="BR21" i="55"/>
  <c r="DF48" i="59"/>
  <c r="BX40" i="62"/>
  <c r="BX44" i="62"/>
  <c r="BX85" i="62"/>
  <c r="BX32" i="62"/>
  <c r="BX71" i="62"/>
  <c r="BX41" i="62"/>
  <c r="BX64" i="62"/>
  <c r="BX46" i="62"/>
  <c r="BX73" i="62"/>
  <c r="BX79" i="62"/>
  <c r="BX38" i="62"/>
  <c r="BX34" i="62"/>
  <c r="BX21" i="62"/>
  <c r="DE41" i="62" s="1"/>
  <c r="BX57" i="62"/>
  <c r="BX58" i="62"/>
  <c r="BX29" i="62"/>
  <c r="BX26" i="62"/>
  <c r="BX50" i="62"/>
  <c r="BX36" i="62"/>
  <c r="BX54" i="62"/>
  <c r="BX65" i="62"/>
  <c r="BX55" i="62"/>
  <c r="BX28" i="62"/>
  <c r="BX56" i="62"/>
  <c r="BX61" i="62"/>
  <c r="DH27" i="63"/>
  <c r="BX24" i="62"/>
  <c r="BX51" i="62"/>
  <c r="BX25" i="62"/>
  <c r="BX80" i="62"/>
  <c r="BX27" i="62"/>
  <c r="BX33" i="62"/>
  <c r="BX47" i="62"/>
  <c r="BX74" i="62"/>
  <c r="BX89" i="62"/>
  <c r="BX77" i="62"/>
  <c r="BX53" i="62"/>
  <c r="BX76" i="62"/>
  <c r="BX52" i="62"/>
  <c r="DF48" i="60"/>
  <c r="BX37" i="62"/>
  <c r="BX59" i="62"/>
  <c r="BX83" i="62"/>
  <c r="BX62" i="62"/>
  <c r="BX72" i="62"/>
  <c r="BX84" i="62"/>
  <c r="BX90" i="62"/>
  <c r="BX87" i="62"/>
  <c r="BX19" i="62"/>
  <c r="DE39" i="62" s="1"/>
  <c r="BX22" i="62"/>
  <c r="DE42" i="62" s="1"/>
  <c r="BX17" i="62"/>
  <c r="BX66" i="62"/>
  <c r="DH48" i="60"/>
  <c r="BX78" i="62"/>
  <c r="BX70" i="62"/>
  <c r="BX60" i="62"/>
  <c r="BX43" i="62"/>
  <c r="BX67" i="62"/>
  <c r="BX35" i="62"/>
  <c r="DD48" i="60"/>
  <c r="DC48" i="60" s="1"/>
  <c r="DI47" i="60" s="1"/>
  <c r="BX81" i="62"/>
  <c r="BX39" i="62"/>
  <c r="BX82" i="62"/>
  <c r="BX88" i="62"/>
  <c r="BX48" i="62"/>
  <c r="BX68" i="62"/>
  <c r="DH49" i="62"/>
  <c r="BX49" i="62"/>
  <c r="BX23" i="62"/>
  <c r="DE43" i="62" s="1"/>
  <c r="BX31" i="62"/>
  <c r="DN26" i="54"/>
  <c r="P11" i="54" s="1"/>
  <c r="DO66" i="60"/>
  <c r="Q23" i="60" s="1"/>
  <c r="CL19" i="60"/>
  <c r="DE79" i="60" s="1"/>
  <c r="CL31" i="60"/>
  <c r="CL81" i="60"/>
  <c r="CL86" i="60"/>
  <c r="CL24" i="60"/>
  <c r="CL36" i="60"/>
  <c r="BN21" i="54"/>
  <c r="DH21" i="54" s="1"/>
  <c r="BN83" i="54"/>
  <c r="BR83" i="54" s="1"/>
  <c r="BN52" i="54"/>
  <c r="BR52" i="54" s="1"/>
  <c r="BN12" i="54"/>
  <c r="BR12" i="54" s="1"/>
  <c r="DE12" i="54" s="1"/>
  <c r="BN46" i="54"/>
  <c r="BR46" i="54" s="1"/>
  <c r="BN66" i="54"/>
  <c r="BR66" i="54" s="1"/>
  <c r="BN73" i="54"/>
  <c r="BR73" i="54" s="1"/>
  <c r="BN26" i="54"/>
  <c r="BR26" i="54" s="1"/>
  <c r="BN44" i="54"/>
  <c r="BR44" i="54" s="1"/>
  <c r="BN62" i="54"/>
  <c r="BR62" i="54" s="1"/>
  <c r="BN28" i="54"/>
  <c r="BR28" i="54" s="1"/>
  <c r="BN27" i="54"/>
  <c r="BR27" i="54" s="1"/>
  <c r="BN16" i="54"/>
  <c r="BR16" i="54" s="1"/>
  <c r="DE16" i="54" s="1"/>
  <c r="BN54" i="54"/>
  <c r="BR54" i="54" s="1"/>
  <c r="BN76" i="54"/>
  <c r="BR76" i="54" s="1"/>
  <c r="BN18" i="54"/>
  <c r="DG18" i="54" s="1"/>
  <c r="DF18" i="54" s="1"/>
  <c r="BN88" i="54"/>
  <c r="BR88" i="54" s="1"/>
  <c r="BN85" i="54"/>
  <c r="BR85" i="54" s="1"/>
  <c r="BN58" i="54"/>
  <c r="BR58" i="54" s="1"/>
  <c r="BN87" i="54"/>
  <c r="BR87" i="54" s="1"/>
  <c r="CL73" i="60"/>
  <c r="CL15" i="60"/>
  <c r="DE75" i="60" s="1"/>
  <c r="DD7" i="59"/>
  <c r="BN42" i="54"/>
  <c r="BR42" i="54" s="1"/>
  <c r="BN65" i="54"/>
  <c r="BR65" i="54" s="1"/>
  <c r="BN22" i="54"/>
  <c r="DD22" i="54" s="1"/>
  <c r="DC22" i="54" s="1"/>
  <c r="BN34" i="54"/>
  <c r="BR34" i="54" s="1"/>
  <c r="BN80" i="54"/>
  <c r="BR80" i="54" s="1"/>
  <c r="BN57" i="54"/>
  <c r="BR57" i="54" s="1"/>
  <c r="DC91" i="58"/>
  <c r="DI92" i="58" s="1"/>
  <c r="DN88" i="58" s="1"/>
  <c r="P31" i="58" s="1"/>
  <c r="DQ86" i="58"/>
  <c r="S29" i="58" s="1"/>
  <c r="CL28" i="60"/>
  <c r="CL82" i="60"/>
  <c r="CL20" i="60"/>
  <c r="DE80" i="60" s="1"/>
  <c r="BN70" i="54"/>
  <c r="BR70" i="54" s="1"/>
  <c r="BN14" i="54"/>
  <c r="BR14" i="54" s="1"/>
  <c r="DE14" i="54" s="1"/>
  <c r="BN59" i="54"/>
  <c r="BR59" i="54" s="1"/>
  <c r="BN30" i="54"/>
  <c r="BR30" i="54" s="1"/>
  <c r="BN41" i="54"/>
  <c r="BR41" i="54" s="1"/>
  <c r="CL78" i="60"/>
  <c r="CL89" i="60"/>
  <c r="BN64" i="54"/>
  <c r="BR64" i="54" s="1"/>
  <c r="BN79" i="54"/>
  <c r="BR79" i="54" s="1"/>
  <c r="BN60" i="54"/>
  <c r="BR60" i="54" s="1"/>
  <c r="BN17" i="54"/>
  <c r="DD17" i="54" s="1"/>
  <c r="DC17" i="54" s="1"/>
  <c r="BN43" i="54"/>
  <c r="BR43" i="54" s="1"/>
  <c r="BN67" i="54"/>
  <c r="BR67" i="54" s="1"/>
  <c r="CL79" i="60"/>
  <c r="CL62" i="60"/>
  <c r="CL33" i="60"/>
  <c r="CL66" i="60"/>
  <c r="CL49" i="60"/>
  <c r="CL58" i="60"/>
  <c r="CL56" i="60"/>
  <c r="BX45" i="62"/>
  <c r="CL64" i="60"/>
  <c r="BN55" i="54"/>
  <c r="BR55" i="54" s="1"/>
  <c r="BN37" i="54"/>
  <c r="BR37" i="54" s="1"/>
  <c r="BN49" i="54"/>
  <c r="BR49" i="54" s="1"/>
  <c r="BN33" i="54"/>
  <c r="BR33" i="54" s="1"/>
  <c r="BN50" i="54"/>
  <c r="BR50" i="54" s="1"/>
  <c r="BN75" i="54"/>
  <c r="BR75" i="54" s="1"/>
  <c r="BN61" i="54"/>
  <c r="BR61" i="54" s="1"/>
  <c r="CL48" i="60"/>
  <c r="CL53" i="60"/>
  <c r="BN89" i="54"/>
  <c r="BR89" i="54" s="1"/>
  <c r="BN36" i="54"/>
  <c r="BR36" i="54" s="1"/>
  <c r="BN53" i="54"/>
  <c r="BR53" i="54" s="1"/>
  <c r="BN24" i="54"/>
  <c r="BR24" i="54" s="1"/>
  <c r="BN84" i="54"/>
  <c r="BR84" i="54" s="1"/>
  <c r="BN45" i="54"/>
  <c r="BR45" i="54" s="1"/>
  <c r="BN23" i="54"/>
  <c r="BR23" i="54" s="1"/>
  <c r="CL90" i="60"/>
  <c r="CL52" i="60"/>
  <c r="CL54" i="60"/>
  <c r="DH6" i="61"/>
  <c r="BN25" i="54"/>
  <c r="BR25" i="54" s="1"/>
  <c r="BN40" i="54"/>
  <c r="BR40" i="54" s="1"/>
  <c r="BN48" i="54"/>
  <c r="BR48" i="54" s="1"/>
  <c r="BN51" i="54"/>
  <c r="BR51" i="54" s="1"/>
  <c r="BN90" i="54"/>
  <c r="BR90" i="54" s="1"/>
  <c r="BN29" i="54"/>
  <c r="BR29" i="54" s="1"/>
  <c r="BN56" i="54"/>
  <c r="BR56" i="54" s="1"/>
  <c r="DI89" i="58"/>
  <c r="CL65" i="60"/>
  <c r="CL39" i="60"/>
  <c r="BN71" i="54"/>
  <c r="BR71" i="54" s="1"/>
  <c r="BN20" i="54"/>
  <c r="BR20" i="54" s="1"/>
  <c r="BN11" i="54"/>
  <c r="BR11" i="54" s="1"/>
  <c r="DD11" i="54" s="1"/>
  <c r="BN81" i="54"/>
  <c r="BR81" i="54" s="1"/>
  <c r="BN82" i="54"/>
  <c r="BR82" i="54" s="1"/>
  <c r="BN72" i="54"/>
  <c r="BR72" i="54" s="1"/>
  <c r="BN78" i="54"/>
  <c r="BR78" i="54" s="1"/>
  <c r="CL69" i="60"/>
  <c r="CL87" i="60"/>
  <c r="CL51" i="60"/>
  <c r="CL72" i="60"/>
  <c r="CL23" i="60"/>
  <c r="DE83" i="60" s="1"/>
  <c r="CL34" i="60"/>
  <c r="DC90" i="61"/>
  <c r="DI103" i="61" s="1"/>
  <c r="DP91" i="61" s="1"/>
  <c r="R34" i="61" s="1"/>
  <c r="BN19" i="54"/>
  <c r="BR19" i="54" s="1"/>
  <c r="BN63" i="54"/>
  <c r="BR63" i="54" s="1"/>
  <c r="BN32" i="54"/>
  <c r="BR32" i="54" s="1"/>
  <c r="BN35" i="54"/>
  <c r="BR35" i="54" s="1"/>
  <c r="BN38" i="54"/>
  <c r="BR38" i="54" s="1"/>
  <c r="BN15" i="54"/>
  <c r="DD15" i="54" s="1"/>
  <c r="BN86" i="54"/>
  <c r="BR86" i="54" s="1"/>
  <c r="BN45" i="59"/>
  <c r="BR45" i="59" s="1"/>
  <c r="BN71" i="59"/>
  <c r="BR71" i="59" s="1"/>
  <c r="BN69" i="59"/>
  <c r="BR69" i="59" s="1"/>
  <c r="BN54" i="59"/>
  <c r="BR54" i="59" s="1"/>
  <c r="BN83" i="59"/>
  <c r="BR83" i="59" s="1"/>
  <c r="BN53" i="59"/>
  <c r="BR53" i="59" s="1"/>
  <c r="BN57" i="59"/>
  <c r="BR57" i="59" s="1"/>
  <c r="CG66" i="63"/>
  <c r="CI12" i="63" s="1"/>
  <c r="CM12" i="63" s="1"/>
  <c r="DG72" i="63" s="1"/>
  <c r="DL94" i="62"/>
  <c r="BN55" i="59"/>
  <c r="BR55" i="59" s="1"/>
  <c r="BN75" i="59"/>
  <c r="BR75" i="59" s="1"/>
  <c r="BN42" i="59"/>
  <c r="BR42" i="59" s="1"/>
  <c r="BN43" i="59"/>
  <c r="BR43" i="59" s="1"/>
  <c r="BN77" i="59"/>
  <c r="BR77" i="59" s="1"/>
  <c r="BN18" i="59"/>
  <c r="DH18" i="59" s="1"/>
  <c r="BN65" i="59"/>
  <c r="BR65" i="59" s="1"/>
  <c r="BN80" i="59"/>
  <c r="BR80" i="59" s="1"/>
  <c r="BN21" i="59"/>
  <c r="DG21" i="59" s="1"/>
  <c r="DF21" i="59" s="1"/>
  <c r="BN41" i="59"/>
  <c r="BR41" i="59" s="1"/>
  <c r="BN76" i="59"/>
  <c r="BR76" i="59" s="1"/>
  <c r="BN36" i="59"/>
  <c r="BR36" i="59" s="1"/>
  <c r="BN60" i="59"/>
  <c r="BR60" i="59" s="1"/>
  <c r="BN89" i="59"/>
  <c r="BR89" i="59" s="1"/>
  <c r="BN46" i="59"/>
  <c r="BR46" i="59" s="1"/>
  <c r="BN88" i="59"/>
  <c r="BR88" i="59" s="1"/>
  <c r="BN15" i="59"/>
  <c r="BR15" i="59" s="1"/>
  <c r="DH15" i="59" s="1"/>
  <c r="BN26" i="59"/>
  <c r="BR26" i="59" s="1"/>
  <c r="BN23" i="59"/>
  <c r="DD23" i="59" s="1"/>
  <c r="DC23" i="59" s="1"/>
  <c r="BN90" i="59"/>
  <c r="BR90" i="59" s="1"/>
  <c r="BN74" i="59"/>
  <c r="BR74" i="59" s="1"/>
  <c r="BN17" i="59"/>
  <c r="DH17" i="59" s="1"/>
  <c r="BN19" i="59"/>
  <c r="DG19" i="59" s="1"/>
  <c r="DF19" i="59" s="1"/>
  <c r="BN30" i="59"/>
  <c r="BR30" i="59" s="1"/>
  <c r="BN22" i="59"/>
  <c r="DG22" i="59" s="1"/>
  <c r="DF22" i="59" s="1"/>
  <c r="BN52" i="59"/>
  <c r="BR52" i="59" s="1"/>
  <c r="BN28" i="59"/>
  <c r="BR28" i="59" s="1"/>
  <c r="BX9" i="56"/>
  <c r="BN67" i="59"/>
  <c r="BR67" i="59" s="1"/>
  <c r="BN47" i="59"/>
  <c r="BR47" i="59" s="1"/>
  <c r="BN56" i="59"/>
  <c r="BR56" i="59" s="1"/>
  <c r="BN72" i="59"/>
  <c r="BR72" i="59" s="1"/>
  <c r="BN32" i="59"/>
  <c r="BR32" i="59" s="1"/>
  <c r="BN64" i="59"/>
  <c r="BR64" i="59" s="1"/>
  <c r="DL97" i="54"/>
  <c r="DK92" i="62"/>
  <c r="DQ88" i="62" s="1"/>
  <c r="S31" i="62" s="1"/>
  <c r="BN81" i="59"/>
  <c r="BR81" i="59" s="1"/>
  <c r="BN85" i="59"/>
  <c r="BR85" i="59" s="1"/>
  <c r="BN31" i="59"/>
  <c r="BR31" i="59" s="1"/>
  <c r="BN63" i="59"/>
  <c r="BR63" i="59" s="1"/>
  <c r="BN61" i="59"/>
  <c r="BR61" i="59" s="1"/>
  <c r="BN44" i="59"/>
  <c r="BR44" i="59" s="1"/>
  <c r="BN13" i="59"/>
  <c r="BR13" i="59" s="1"/>
  <c r="DH13" i="59" s="1"/>
  <c r="BN51" i="59"/>
  <c r="BR51" i="59" s="1"/>
  <c r="BN37" i="59"/>
  <c r="BR37" i="59" s="1"/>
  <c r="BN14" i="59"/>
  <c r="BR14" i="59" s="1"/>
  <c r="DD14" i="59" s="1"/>
  <c r="BN66" i="59"/>
  <c r="BR66" i="59" s="1"/>
  <c r="BN68" i="59"/>
  <c r="BR68" i="59" s="1"/>
  <c r="BN59" i="59"/>
  <c r="BR59" i="59" s="1"/>
  <c r="BN87" i="59"/>
  <c r="BR87" i="59" s="1"/>
  <c r="BN35" i="59"/>
  <c r="BR35" i="59" s="1"/>
  <c r="BN82" i="59"/>
  <c r="BR82" i="59" s="1"/>
  <c r="BN39" i="59"/>
  <c r="BR39" i="59" s="1"/>
  <c r="BN29" i="59"/>
  <c r="BR29" i="59" s="1"/>
  <c r="BN58" i="59"/>
  <c r="BR58" i="59" s="1"/>
  <c r="BN20" i="59"/>
  <c r="DH20" i="59" s="1"/>
  <c r="BN24" i="59"/>
  <c r="BR24" i="59" s="1"/>
  <c r="BN73" i="59"/>
  <c r="BR73" i="59" s="1"/>
  <c r="BN50" i="59"/>
  <c r="BR50" i="59" s="1"/>
  <c r="BN11" i="59"/>
  <c r="BR11" i="59" s="1"/>
  <c r="DG11" i="59" s="1"/>
  <c r="BN79" i="59"/>
  <c r="BR79" i="59" s="1"/>
  <c r="BN78" i="59"/>
  <c r="BR78" i="59" s="1"/>
  <c r="BN25" i="59"/>
  <c r="BR25" i="59" s="1"/>
  <c r="BN70" i="59"/>
  <c r="BR70" i="59" s="1"/>
  <c r="BN33" i="59"/>
  <c r="BR33" i="59" s="1"/>
  <c r="BN27" i="59"/>
  <c r="BR27" i="59" s="1"/>
  <c r="BN12" i="59"/>
  <c r="BR12" i="59" s="1"/>
  <c r="BN34" i="59"/>
  <c r="BR34" i="59" s="1"/>
  <c r="BN62" i="59"/>
  <c r="BR62" i="59" s="1"/>
  <c r="BN40" i="59"/>
  <c r="BR40" i="59" s="1"/>
  <c r="BN16" i="59"/>
  <c r="BR16" i="59" s="1"/>
  <c r="DG16" i="59" s="1"/>
  <c r="DF16" i="59" s="1"/>
  <c r="BN86" i="59"/>
  <c r="BR86" i="59" s="1"/>
  <c r="BN38" i="59"/>
  <c r="BR38" i="59" s="1"/>
  <c r="BN84" i="59"/>
  <c r="BR84" i="59" s="1"/>
  <c r="BN49" i="59"/>
  <c r="BR49" i="59" s="1"/>
  <c r="CG66" i="57"/>
  <c r="DQ86" i="56"/>
  <c r="S29" i="56" s="1"/>
  <c r="BR14" i="62"/>
  <c r="DG14" i="62" s="1"/>
  <c r="DF14" i="62" s="1"/>
  <c r="DH14" i="62"/>
  <c r="DD14" i="62"/>
  <c r="DH15" i="62"/>
  <c r="BR15" i="62"/>
  <c r="DE15" i="62" s="1"/>
  <c r="DG15" i="62"/>
  <c r="DF15" i="62" s="1"/>
  <c r="DD15" i="62"/>
  <c r="CL42" i="60"/>
  <c r="DH29" i="54"/>
  <c r="CJ66" i="63"/>
  <c r="BR11" i="62"/>
  <c r="DE11" i="62" s="1"/>
  <c r="DD11" i="62"/>
  <c r="DH11" i="62"/>
  <c r="DG11" i="62"/>
  <c r="DF11" i="62" s="1"/>
  <c r="DJ6" i="60"/>
  <c r="BR16" i="62"/>
  <c r="DG16" i="62" s="1"/>
  <c r="DD16" i="62"/>
  <c r="DH16" i="62"/>
  <c r="BR8" i="62"/>
  <c r="DG8" i="62" s="1"/>
  <c r="DF8" i="62" s="1"/>
  <c r="DD8" i="62"/>
  <c r="DC8" i="62" s="1"/>
  <c r="DH8" i="62"/>
  <c r="CL67" i="60"/>
  <c r="CL32" i="60"/>
  <c r="CL71" i="60"/>
  <c r="CL44" i="60"/>
  <c r="BR12" i="62"/>
  <c r="DE12" i="62" s="1"/>
  <c r="DG12" i="62"/>
  <c r="DF12" i="62" s="1"/>
  <c r="DD12" i="62"/>
  <c r="DH12" i="62"/>
  <c r="CL10" i="54"/>
  <c r="BR10" i="62"/>
  <c r="DH10" i="62" s="1"/>
  <c r="DD10" i="62"/>
  <c r="DG10" i="62"/>
  <c r="BR9" i="62"/>
  <c r="DE9" i="62" s="1"/>
  <c r="DG9" i="62"/>
  <c r="DF9" i="62" s="1"/>
  <c r="DH9" i="62"/>
  <c r="DD9" i="62"/>
  <c r="DC9" i="62" s="1"/>
  <c r="BS54" i="59"/>
  <c r="BR13" i="62"/>
  <c r="DE13" i="62" s="1"/>
  <c r="DH13" i="62"/>
  <c r="DG13" i="62"/>
  <c r="DF13" i="62" s="1"/>
  <c r="DD13" i="62"/>
  <c r="CL25" i="60"/>
  <c r="CL55" i="60"/>
  <c r="CL50" i="60"/>
  <c r="CL16" i="60"/>
  <c r="DE76" i="60" s="1"/>
  <c r="DK91" i="62"/>
  <c r="DS87" i="62" s="1"/>
  <c r="U30" i="62" s="1"/>
  <c r="DC90" i="63"/>
  <c r="CF10" i="59"/>
  <c r="DE50" i="59" s="1"/>
  <c r="CG78" i="58"/>
  <c r="CI16" i="58" s="1"/>
  <c r="CI12" i="58"/>
  <c r="DJ28" i="54"/>
  <c r="DI28" i="54"/>
  <c r="BU12" i="54"/>
  <c r="BO69" i="63"/>
  <c r="DN26" i="62"/>
  <c r="P11" i="62" s="1"/>
  <c r="DK102" i="54"/>
  <c r="DR91" i="54" s="1"/>
  <c r="T34" i="54" s="1"/>
  <c r="DI6" i="60"/>
  <c r="DD17" i="55"/>
  <c r="DC17" i="55" s="1"/>
  <c r="DG29" i="54"/>
  <c r="DF29" i="54" s="1"/>
  <c r="BR17" i="55"/>
  <c r="DH17" i="62"/>
  <c r="DG17" i="62"/>
  <c r="DF17" i="62" s="1"/>
  <c r="BR17" i="62"/>
  <c r="DD17" i="62"/>
  <c r="DC17" i="62" s="1"/>
  <c r="DG21" i="62"/>
  <c r="DF21" i="62" s="1"/>
  <c r="DD21" i="62"/>
  <c r="DC21" i="62" s="1"/>
  <c r="BR21" i="62"/>
  <c r="DH21" i="62"/>
  <c r="DI88" i="58"/>
  <c r="DP86" i="58" s="1"/>
  <c r="R29" i="58" s="1"/>
  <c r="DJ87" i="58"/>
  <c r="DI87" i="58"/>
  <c r="DJ87" i="55"/>
  <c r="DD22" i="62"/>
  <c r="DC22" i="62" s="1"/>
  <c r="BR22" i="62"/>
  <c r="DH22" i="62"/>
  <c r="DG22" i="62"/>
  <c r="DF22" i="62" s="1"/>
  <c r="BR18" i="62"/>
  <c r="DG18" i="62"/>
  <c r="DF18" i="62" s="1"/>
  <c r="DD18" i="62"/>
  <c r="DC18" i="62" s="1"/>
  <c r="DH18" i="62"/>
  <c r="CF9" i="59"/>
  <c r="DE49" i="59" s="1"/>
  <c r="CI7" i="55"/>
  <c r="DJ86" i="58"/>
  <c r="DN86" i="58" s="1"/>
  <c r="P29" i="58" s="1"/>
  <c r="CM10" i="58"/>
  <c r="DE70" i="58" s="1"/>
  <c r="DG17" i="55"/>
  <c r="DF17" i="55" s="1"/>
  <c r="DH19" i="62"/>
  <c r="DG19" i="62"/>
  <c r="DF19" i="62" s="1"/>
  <c r="DD19" i="62"/>
  <c r="DC19" i="62" s="1"/>
  <c r="BR19" i="62"/>
  <c r="DE8" i="53"/>
  <c r="DH8" i="53"/>
  <c r="BS78" i="54"/>
  <c r="BS79" i="54" s="1"/>
  <c r="BU29" i="54" s="1"/>
  <c r="BY29" i="54" s="1"/>
  <c r="BU11" i="54"/>
  <c r="BY11" i="54" s="1"/>
  <c r="DG31" i="54" s="1"/>
  <c r="BN6" i="59"/>
  <c r="CJ78" i="54"/>
  <c r="CL43" i="54" s="1"/>
  <c r="DJ27" i="54"/>
  <c r="DI27" i="54"/>
  <c r="DD20" i="62"/>
  <c r="DC20" i="62" s="1"/>
  <c r="DG20" i="62"/>
  <c r="DF20" i="62" s="1"/>
  <c r="DH20" i="62"/>
  <c r="BR20" i="62"/>
  <c r="DI87" i="55"/>
  <c r="DG23" i="62"/>
  <c r="DF23" i="62" s="1"/>
  <c r="BR23" i="62"/>
  <c r="DH23" i="62"/>
  <c r="DD23" i="62"/>
  <c r="DC23" i="62" s="1"/>
  <c r="DL102" i="54"/>
  <c r="DI67" i="58"/>
  <c r="BX13" i="54"/>
  <c r="CJ66" i="58"/>
  <c r="DD29" i="54"/>
  <c r="DC29" i="54" s="1"/>
  <c r="BL69" i="63"/>
  <c r="BX86" i="62"/>
  <c r="BX20" i="62"/>
  <c r="DE40" i="62" s="1"/>
  <c r="BX18" i="62"/>
  <c r="DE38" i="62" s="1"/>
  <c r="BR7" i="63"/>
  <c r="BV79" i="59"/>
  <c r="BX16" i="59" s="1"/>
  <c r="DE30" i="54"/>
  <c r="BX87" i="54"/>
  <c r="BX85" i="54"/>
  <c r="BX23" i="54"/>
  <c r="DE43" i="54" s="1"/>
  <c r="BV42" i="58"/>
  <c r="BO69" i="60"/>
  <c r="BQ8" i="60"/>
  <c r="BX37" i="54"/>
  <c r="BX78" i="54"/>
  <c r="DE10" i="53"/>
  <c r="DH10" i="53"/>
  <c r="BX40" i="54"/>
  <c r="BR9" i="54"/>
  <c r="DG9" i="54" s="1"/>
  <c r="BY7" i="57"/>
  <c r="DG27" i="57" s="1"/>
  <c r="DF27" i="57" s="1"/>
  <c r="BX53" i="54"/>
  <c r="BX55" i="54"/>
  <c r="BN68" i="54"/>
  <c r="BR68" i="54" s="1"/>
  <c r="BX42" i="54"/>
  <c r="DI47" i="56"/>
  <c r="BX68" i="54"/>
  <c r="BX56" i="54"/>
  <c r="DI47" i="61"/>
  <c r="BX67" i="54"/>
  <c r="BX27" i="54"/>
  <c r="BU8" i="57"/>
  <c r="BX82" i="54"/>
  <c r="BX51" i="54"/>
  <c r="DG6" i="61"/>
  <c r="DF6" i="61" s="1"/>
  <c r="BX34" i="54"/>
  <c r="BX52" i="54"/>
  <c r="BU6" i="55"/>
  <c r="DJ47" i="61"/>
  <c r="BX66" i="54"/>
  <c r="BX47" i="54"/>
  <c r="BX17" i="54"/>
  <c r="DE37" i="54" s="1"/>
  <c r="BX86" i="54"/>
  <c r="BX71" i="54"/>
  <c r="BX36" i="54"/>
  <c r="DF50" i="54"/>
  <c r="BR7" i="61"/>
  <c r="DD7" i="61" s="1"/>
  <c r="DC7" i="61" s="1"/>
  <c r="CC56" i="60"/>
  <c r="CC57" i="60" s="1"/>
  <c r="CC58" i="60" s="1"/>
  <c r="CC59" i="60" s="1"/>
  <c r="BX11" i="53"/>
  <c r="BX15" i="54"/>
  <c r="DE35" i="54" s="1"/>
  <c r="BX31" i="54"/>
  <c r="BX12" i="54"/>
  <c r="BX57" i="54"/>
  <c r="BX76" i="54"/>
  <c r="BX60" i="54"/>
  <c r="BX41" i="54"/>
  <c r="BS42" i="58"/>
  <c r="BU9" i="58" s="1"/>
  <c r="DG30" i="54"/>
  <c r="DF30" i="54" s="1"/>
  <c r="CM10" i="60"/>
  <c r="DD70" i="60" s="1"/>
  <c r="DN86" i="57"/>
  <c r="P29" i="57" s="1"/>
  <c r="BX81" i="54"/>
  <c r="BX80" i="54"/>
  <c r="BX58" i="54"/>
  <c r="BX24" i="54"/>
  <c r="BX61" i="54"/>
  <c r="BX46" i="54"/>
  <c r="BX49" i="54"/>
  <c r="DI46" i="59"/>
  <c r="DJ46" i="59"/>
  <c r="BX75" i="54"/>
  <c r="BX62" i="54"/>
  <c r="BX63" i="54"/>
  <c r="BQ6" i="61"/>
  <c r="DE6" i="61" s="1"/>
  <c r="DJ6" i="61" s="1"/>
  <c r="DN6" i="61" s="1"/>
  <c r="P5" i="61" s="1"/>
  <c r="BX19" i="54"/>
  <c r="DE39" i="54" s="1"/>
  <c r="BX73" i="54"/>
  <c r="DN86" i="54"/>
  <c r="P29" i="54" s="1"/>
  <c r="BX12" i="53"/>
  <c r="BX29" i="54"/>
  <c r="BX45" i="54"/>
  <c r="BX89" i="54"/>
  <c r="BX20" i="54"/>
  <c r="DE40" i="54" s="1"/>
  <c r="BO69" i="59"/>
  <c r="DK92" i="61"/>
  <c r="DQ88" i="61" s="1"/>
  <c r="S31" i="61" s="1"/>
  <c r="BX38" i="54"/>
  <c r="BX26" i="54"/>
  <c r="BX88" i="54"/>
  <c r="BX32" i="54"/>
  <c r="BX74" i="54"/>
  <c r="BX65" i="54"/>
  <c r="CL10" i="60"/>
  <c r="BX72" i="54"/>
  <c r="BX39" i="54"/>
  <c r="BX64" i="54"/>
  <c r="BX70" i="54"/>
  <c r="BX33" i="54"/>
  <c r="BX28" i="54"/>
  <c r="BU11" i="53"/>
  <c r="BY11" i="53" s="1"/>
  <c r="BU13" i="62"/>
  <c r="CC55" i="57"/>
  <c r="CM9" i="60"/>
  <c r="DE69" i="60" s="1"/>
  <c r="BY10" i="53"/>
  <c r="DH30" i="53" s="1"/>
  <c r="BX83" i="54"/>
  <c r="BX11" i="59"/>
  <c r="BX10" i="59"/>
  <c r="BX25" i="54"/>
  <c r="BX16" i="54"/>
  <c r="DE36" i="54" s="1"/>
  <c r="BX77" i="54"/>
  <c r="BX79" i="54"/>
  <c r="BX44" i="54"/>
  <c r="BX54" i="54"/>
  <c r="BX59" i="54"/>
  <c r="DJ87" i="60"/>
  <c r="DO86" i="60" s="1"/>
  <c r="Q29" i="60" s="1"/>
  <c r="BX21" i="54"/>
  <c r="DE41" i="54" s="1"/>
  <c r="BX43" i="54"/>
  <c r="BX14" i="54"/>
  <c r="DE34" i="54" s="1"/>
  <c r="BX22" i="54"/>
  <c r="DE42" i="54" s="1"/>
  <c r="BX69" i="54"/>
  <c r="BX35" i="54"/>
  <c r="BX11" i="54"/>
  <c r="DI47" i="62"/>
  <c r="DO46" i="62" s="1"/>
  <c r="Q17" i="62" s="1"/>
  <c r="BX30" i="54"/>
  <c r="BX90" i="54"/>
  <c r="BX18" i="54"/>
  <c r="DE38" i="54" s="1"/>
  <c r="BX50" i="54"/>
  <c r="BX48" i="54"/>
  <c r="DD30" i="54"/>
  <c r="DE90" i="62"/>
  <c r="DH90" i="62"/>
  <c r="DL86" i="62" s="1"/>
  <c r="DQ86" i="62" s="1"/>
  <c r="S29" i="62" s="1"/>
  <c r="CC31" i="62"/>
  <c r="BQ46" i="55"/>
  <c r="DG73" i="60"/>
  <c r="CI13" i="58"/>
  <c r="CM13" i="58" s="1"/>
  <c r="DD73" i="58" s="1"/>
  <c r="BZ45" i="53"/>
  <c r="DE68" i="59"/>
  <c r="DK93" i="62"/>
  <c r="DR88" i="62" s="1"/>
  <c r="T31" i="62" s="1"/>
  <c r="DK95" i="54"/>
  <c r="DQ89" i="54" s="1"/>
  <c r="S32" i="54" s="1"/>
  <c r="DK87" i="54"/>
  <c r="DR86" i="54" s="1"/>
  <c r="T29" i="54" s="1"/>
  <c r="DL87" i="54"/>
  <c r="DH68" i="59"/>
  <c r="DK90" i="62"/>
  <c r="DR87" i="62" s="1"/>
  <c r="T30" i="62" s="1"/>
  <c r="DL101" i="62"/>
  <c r="DL87" i="62"/>
  <c r="DL97" i="62"/>
  <c r="DK100" i="62"/>
  <c r="DS90" i="62" s="1"/>
  <c r="U33" i="62" s="1"/>
  <c r="DL96" i="54"/>
  <c r="DK101" i="54"/>
  <c r="DQ91" i="54" s="1"/>
  <c r="S34" i="54" s="1"/>
  <c r="DK90" i="54"/>
  <c r="DR87" i="54" s="1"/>
  <c r="T30" i="54" s="1"/>
  <c r="DL90" i="62"/>
  <c r="DL93" i="62"/>
  <c r="DK96" i="62"/>
  <c r="DR89" i="62" s="1"/>
  <c r="T32" i="62" s="1"/>
  <c r="DG8" i="55"/>
  <c r="DF8" i="55" s="1"/>
  <c r="DL92" i="62"/>
  <c r="DL91" i="62"/>
  <c r="DL90" i="54"/>
  <c r="DK94" i="54"/>
  <c r="DS88" i="54" s="1"/>
  <c r="U31" i="54" s="1"/>
  <c r="DK99" i="54"/>
  <c r="DR90" i="54" s="1"/>
  <c r="T33" i="54" s="1"/>
  <c r="DL103" i="54"/>
  <c r="DK91" i="54"/>
  <c r="DS87" i="54" s="1"/>
  <c r="U30" i="54" s="1"/>
  <c r="DK103" i="62"/>
  <c r="DS91" i="62" s="1"/>
  <c r="U34" i="62" s="1"/>
  <c r="DK89" i="62"/>
  <c r="DQ87" i="62" s="1"/>
  <c r="S30" i="62" s="1"/>
  <c r="DL100" i="62"/>
  <c r="DD8" i="55"/>
  <c r="DC8" i="55" s="1"/>
  <c r="DL101" i="54"/>
  <c r="DL89" i="54"/>
  <c r="DK96" i="54"/>
  <c r="DR89" i="54" s="1"/>
  <c r="T32" i="54" s="1"/>
  <c r="DL92" i="54"/>
  <c r="DL91" i="54"/>
  <c r="DK92" i="54"/>
  <c r="DQ88" i="54" s="1"/>
  <c r="S31" i="54" s="1"/>
  <c r="DK99" i="62"/>
  <c r="DR90" i="62" s="1"/>
  <c r="T33" i="62" s="1"/>
  <c r="DL89" i="62"/>
  <c r="DL96" i="62"/>
  <c r="DL100" i="54"/>
  <c r="DL93" i="54"/>
  <c r="DL94" i="54"/>
  <c r="DK95" i="62"/>
  <c r="DQ89" i="62" s="1"/>
  <c r="S32" i="62" s="1"/>
  <c r="DK102" i="62"/>
  <c r="DR91" i="62" s="1"/>
  <c r="T34" i="62" s="1"/>
  <c r="DK88" i="62"/>
  <c r="DS86" i="62" s="1"/>
  <c r="U29" i="62" s="1"/>
  <c r="DG68" i="59"/>
  <c r="DF68" i="59" s="1"/>
  <c r="DL103" i="62"/>
  <c r="DK98" i="62"/>
  <c r="DQ90" i="62" s="1"/>
  <c r="S33" i="62" s="1"/>
  <c r="DL88" i="62"/>
  <c r="DG20" i="55"/>
  <c r="DF20" i="55" s="1"/>
  <c r="DK89" i="54"/>
  <c r="DQ87" i="54" s="1"/>
  <c r="S30" i="54" s="1"/>
  <c r="DL88" i="54"/>
  <c r="DK93" i="54"/>
  <c r="DR88" i="54" s="1"/>
  <c r="T31" i="54" s="1"/>
  <c r="DK103" i="54"/>
  <c r="DS91" i="54" s="1"/>
  <c r="U34" i="54" s="1"/>
  <c r="DK98" i="54"/>
  <c r="DQ90" i="54" s="1"/>
  <c r="S33" i="54" s="1"/>
  <c r="DL98" i="54"/>
  <c r="DL99" i="62"/>
  <c r="DK94" i="62"/>
  <c r="DS88" i="62" s="1"/>
  <c r="U31" i="62" s="1"/>
  <c r="DK101" i="62"/>
  <c r="DQ91" i="62" s="1"/>
  <c r="S34" i="62" s="1"/>
  <c r="DD20" i="55"/>
  <c r="DC20" i="55" s="1"/>
  <c r="DL99" i="54"/>
  <c r="DL95" i="54"/>
  <c r="DK100" i="54"/>
  <c r="DS90" i="54" s="1"/>
  <c r="U33" i="54" s="1"/>
  <c r="DD68" i="59"/>
  <c r="DC68" i="59" s="1"/>
  <c r="DI67" i="59" s="1"/>
  <c r="DL95" i="62"/>
  <c r="DL102" i="62"/>
  <c r="DK97" i="62"/>
  <c r="DS89" i="62" s="1"/>
  <c r="U32" i="62" s="1"/>
  <c r="DH20" i="55"/>
  <c r="DK88" i="54"/>
  <c r="DS86" i="54" s="1"/>
  <c r="U29" i="54" s="1"/>
  <c r="DK97" i="54"/>
  <c r="DS89" i="54" s="1"/>
  <c r="U32" i="54" s="1"/>
  <c r="DK87" i="62"/>
  <c r="DR86" i="62" s="1"/>
  <c r="T29" i="62" s="1"/>
  <c r="DL98" i="62"/>
  <c r="BN90" i="58"/>
  <c r="BR90" i="58" s="1"/>
  <c r="BQ82" i="55"/>
  <c r="BQ35" i="55"/>
  <c r="BN33" i="58"/>
  <c r="BR33" i="58" s="1"/>
  <c r="BQ78" i="55"/>
  <c r="BN57" i="58"/>
  <c r="BR57" i="58" s="1"/>
  <c r="BN71" i="58"/>
  <c r="BR71" i="58" s="1"/>
  <c r="BN44" i="58"/>
  <c r="BR44" i="58" s="1"/>
  <c r="BN84" i="58"/>
  <c r="BR84" i="58" s="1"/>
  <c r="BN81" i="58"/>
  <c r="BR81" i="58" s="1"/>
  <c r="BQ90" i="55"/>
  <c r="BN22" i="58"/>
  <c r="BR22" i="58" s="1"/>
  <c r="BQ53" i="55"/>
  <c r="BN41" i="58"/>
  <c r="BR41" i="58" s="1"/>
  <c r="BQ86" i="55"/>
  <c r="BQ41" i="55"/>
  <c r="BN42" i="58"/>
  <c r="BR42" i="58" s="1"/>
  <c r="BN19" i="58"/>
  <c r="DD19" i="58" s="1"/>
  <c r="DC19" i="58" s="1"/>
  <c r="BN32" i="58"/>
  <c r="BR32" i="58" s="1"/>
  <c r="BN23" i="58"/>
  <c r="BR23" i="58" s="1"/>
  <c r="DO26" i="62"/>
  <c r="Q11" i="62" s="1"/>
  <c r="BN53" i="58"/>
  <c r="BR53" i="58" s="1"/>
  <c r="BN34" i="58"/>
  <c r="BR34" i="58" s="1"/>
  <c r="BN47" i="58"/>
  <c r="BR47" i="58" s="1"/>
  <c r="BN49" i="58"/>
  <c r="BR49" i="58" s="1"/>
  <c r="DD52" i="56"/>
  <c r="BN50" i="58"/>
  <c r="BR50" i="58" s="1"/>
  <c r="BN27" i="58"/>
  <c r="BR27" i="58" s="1"/>
  <c r="BN31" i="58"/>
  <c r="BR31" i="58" s="1"/>
  <c r="BN89" i="58"/>
  <c r="BR89" i="58" s="1"/>
  <c r="BN70" i="58"/>
  <c r="BR70" i="58" s="1"/>
  <c r="BN52" i="58"/>
  <c r="BR52" i="58" s="1"/>
  <c r="BN45" i="58"/>
  <c r="BR45" i="58" s="1"/>
  <c r="BN35" i="58"/>
  <c r="BR35" i="58" s="1"/>
  <c r="DE67" i="63"/>
  <c r="BN60" i="58"/>
  <c r="BR60" i="58" s="1"/>
  <c r="BN75" i="58"/>
  <c r="BR75" i="58" s="1"/>
  <c r="BN51" i="58"/>
  <c r="BR51" i="58" s="1"/>
  <c r="BN67" i="58"/>
  <c r="BR67" i="58" s="1"/>
  <c r="BN69" i="58"/>
  <c r="BR69" i="58" s="1"/>
  <c r="CI10" i="54"/>
  <c r="BS79" i="62"/>
  <c r="BU75" i="62" s="1"/>
  <c r="BY75" i="62" s="1"/>
  <c r="CM9" i="54"/>
  <c r="DE69" i="54" s="1"/>
  <c r="DG80" i="60"/>
  <c r="DF80" i="60" s="1"/>
  <c r="DD80" i="60"/>
  <c r="DC80" i="60" s="1"/>
  <c r="DH80" i="60"/>
  <c r="CM20" i="60"/>
  <c r="CG78" i="54"/>
  <c r="CI58" i="54" s="1"/>
  <c r="CM58" i="54" s="1"/>
  <c r="CM17" i="60"/>
  <c r="DD77" i="60"/>
  <c r="DC77" i="60" s="1"/>
  <c r="DH77" i="60"/>
  <c r="DG77" i="60"/>
  <c r="DF77" i="60" s="1"/>
  <c r="BN74" i="58"/>
  <c r="BR74" i="58" s="1"/>
  <c r="BN9" i="58"/>
  <c r="BN8" i="58"/>
  <c r="DD8" i="59"/>
  <c r="DC8" i="59" s="1"/>
  <c r="CM12" i="60"/>
  <c r="DD72" i="60" s="1"/>
  <c r="CM11" i="60"/>
  <c r="DD71" i="60" s="1"/>
  <c r="BS79" i="59"/>
  <c r="BR6" i="56"/>
  <c r="DD6" i="56" s="1"/>
  <c r="DC6" i="56" s="1"/>
  <c r="DI6" i="56" s="1"/>
  <c r="CJ79" i="59"/>
  <c r="CL65" i="59" s="1"/>
  <c r="BZ81" i="56"/>
  <c r="BX85" i="53"/>
  <c r="BN66" i="58"/>
  <c r="BR66" i="58" s="1"/>
  <c r="BN55" i="58"/>
  <c r="BR55" i="58" s="1"/>
  <c r="BN38" i="58"/>
  <c r="BR38" i="58" s="1"/>
  <c r="CB15" i="56"/>
  <c r="CC55" i="63"/>
  <c r="CC56" i="63" s="1"/>
  <c r="CC57" i="63" s="1"/>
  <c r="CC58" i="63" s="1"/>
  <c r="DF51" i="54"/>
  <c r="DL46" i="54" s="1"/>
  <c r="CB14" i="56"/>
  <c r="BQ11" i="55"/>
  <c r="CB13" i="56"/>
  <c r="DI88" i="55"/>
  <c r="BQ14" i="55"/>
  <c r="DE14" i="55" s="1"/>
  <c r="BN28" i="58"/>
  <c r="BR28" i="58" s="1"/>
  <c r="BQ13" i="55"/>
  <c r="DE13" i="55" s="1"/>
  <c r="DH30" i="62"/>
  <c r="BU50" i="53"/>
  <c r="BY50" i="53" s="1"/>
  <c r="BU13" i="53"/>
  <c r="DH75" i="60"/>
  <c r="DD75" i="60"/>
  <c r="DC75" i="60" s="1"/>
  <c r="CM15" i="60"/>
  <c r="DG75" i="60"/>
  <c r="DF75" i="60" s="1"/>
  <c r="DJ88" i="55"/>
  <c r="DJ47" i="56"/>
  <c r="BQ12" i="55"/>
  <c r="DE12" i="55" s="1"/>
  <c r="DG30" i="62"/>
  <c r="DF30" i="62" s="1"/>
  <c r="DF31" i="62" s="1"/>
  <c r="BN43" i="58"/>
  <c r="BR43" i="58" s="1"/>
  <c r="BN13" i="58"/>
  <c r="BR13" i="58" s="1"/>
  <c r="DE13" i="58" s="1"/>
  <c r="DD68" i="54"/>
  <c r="DC68" i="54" s="1"/>
  <c r="DE68" i="54"/>
  <c r="BQ8" i="55"/>
  <c r="DE8" i="55" s="1"/>
  <c r="DD30" i="62"/>
  <c r="DC30" i="62" s="1"/>
  <c r="DC31" i="62" s="1"/>
  <c r="BS31" i="55"/>
  <c r="BS32" i="55" s="1"/>
  <c r="BN18" i="58"/>
  <c r="BR18" i="58" s="1"/>
  <c r="BZ42" i="57"/>
  <c r="BZ43" i="57" s="1"/>
  <c r="BQ9" i="55"/>
  <c r="DE9" i="55" s="1"/>
  <c r="BN11" i="58"/>
  <c r="DH68" i="54"/>
  <c r="DF10" i="57"/>
  <c r="DF15" i="57" s="1"/>
  <c r="BQ23" i="55"/>
  <c r="DE23" i="55" s="1"/>
  <c r="BN76" i="58"/>
  <c r="BR76" i="58" s="1"/>
  <c r="BN58" i="58"/>
  <c r="BR58" i="58" s="1"/>
  <c r="BN24" i="58"/>
  <c r="BR24" i="58" s="1"/>
  <c r="BN14" i="58"/>
  <c r="BQ10" i="55"/>
  <c r="DE10" i="55" s="1"/>
  <c r="BN10" i="58"/>
  <c r="DG68" i="54"/>
  <c r="DF68" i="54" s="1"/>
  <c r="CM11" i="58"/>
  <c r="BN12" i="58"/>
  <c r="BX7" i="56"/>
  <c r="BV54" i="56"/>
  <c r="BV55" i="56" s="1"/>
  <c r="DK46" i="54"/>
  <c r="CE13" i="56"/>
  <c r="BN26" i="58"/>
  <c r="BR26" i="58" s="1"/>
  <c r="CM8" i="63"/>
  <c r="BQ6" i="56"/>
  <c r="DG67" i="63"/>
  <c r="DF67" i="63" s="1"/>
  <c r="BN83" i="58"/>
  <c r="BR83" i="58" s="1"/>
  <c r="BN88" i="58"/>
  <c r="BR88" i="58" s="1"/>
  <c r="BN37" i="58"/>
  <c r="BR37" i="58" s="1"/>
  <c r="BN36" i="58"/>
  <c r="BR36" i="58" s="1"/>
  <c r="CE12" i="56"/>
  <c r="DE52" i="56" s="1"/>
  <c r="DD67" i="63"/>
  <c r="DC67" i="63" s="1"/>
  <c r="DG7" i="59"/>
  <c r="DF7" i="59" s="1"/>
  <c r="BQ68" i="55"/>
  <c r="BQ49" i="55"/>
  <c r="BQ39" i="55"/>
  <c r="BN64" i="58"/>
  <c r="BR64" i="58" s="1"/>
  <c r="BN17" i="58"/>
  <c r="BN48" i="58"/>
  <c r="BR48" i="58" s="1"/>
  <c r="BN82" i="58"/>
  <c r="BR82" i="58" s="1"/>
  <c r="BN77" i="58"/>
  <c r="BR77" i="58" s="1"/>
  <c r="BN87" i="58"/>
  <c r="BR87" i="58" s="1"/>
  <c r="BN20" i="58"/>
  <c r="CL12" i="58"/>
  <c r="BN79" i="58"/>
  <c r="BR79" i="58" s="1"/>
  <c r="BN40" i="58"/>
  <c r="BR40" i="58" s="1"/>
  <c r="BN78" i="58"/>
  <c r="BR78" i="58" s="1"/>
  <c r="BN15" i="58"/>
  <c r="BN62" i="58"/>
  <c r="BR62" i="58" s="1"/>
  <c r="BN16" i="58"/>
  <c r="DD78" i="60"/>
  <c r="DC78" i="60" s="1"/>
  <c r="DH78" i="60"/>
  <c r="CM18" i="60"/>
  <c r="DG78" i="60"/>
  <c r="DF78" i="60" s="1"/>
  <c r="BN61" i="58"/>
  <c r="BR61" i="58" s="1"/>
  <c r="BN63" i="58"/>
  <c r="BR63" i="58" s="1"/>
  <c r="BZ32" i="58"/>
  <c r="DN86" i="63"/>
  <c r="P29" i="63" s="1"/>
  <c r="BN68" i="58"/>
  <c r="BR68" i="58" s="1"/>
  <c r="BN65" i="58"/>
  <c r="BR65" i="58" s="1"/>
  <c r="BN59" i="58"/>
  <c r="BR59" i="58" s="1"/>
  <c r="BN80" i="58"/>
  <c r="BR80" i="58" s="1"/>
  <c r="BN56" i="58"/>
  <c r="BR56" i="58" s="1"/>
  <c r="BN21" i="58"/>
  <c r="DG12" i="55"/>
  <c r="DF12" i="55" s="1"/>
  <c r="BQ47" i="55"/>
  <c r="BQ54" i="55"/>
  <c r="BQ19" i="55"/>
  <c r="DE19" i="55" s="1"/>
  <c r="BQ22" i="55"/>
  <c r="DE22" i="55" s="1"/>
  <c r="BQ24" i="55"/>
  <c r="BQ31" i="55"/>
  <c r="BQ61" i="55"/>
  <c r="BQ63" i="55"/>
  <c r="BQ36" i="55"/>
  <c r="BQ27" i="55"/>
  <c r="BQ65" i="55"/>
  <c r="BQ55" i="55"/>
  <c r="BQ77" i="55"/>
  <c r="BQ20" i="55"/>
  <c r="DE20" i="55" s="1"/>
  <c r="BQ37" i="55"/>
  <c r="BQ71" i="55"/>
  <c r="BQ81" i="55"/>
  <c r="BQ83" i="55"/>
  <c r="BQ79" i="55"/>
  <c r="BQ76" i="55"/>
  <c r="BQ32" i="55"/>
  <c r="BQ15" i="55"/>
  <c r="DE15" i="55" s="1"/>
  <c r="BQ74" i="55"/>
  <c r="BQ75" i="55"/>
  <c r="BQ21" i="55"/>
  <c r="DE21" i="55" s="1"/>
  <c r="BQ42" i="55"/>
  <c r="BQ48" i="55"/>
  <c r="BQ38" i="55"/>
  <c r="BQ69" i="55"/>
  <c r="BQ43" i="55"/>
  <c r="BQ17" i="55"/>
  <c r="DE17" i="55" s="1"/>
  <c r="BQ16" i="55"/>
  <c r="DE16" i="55" s="1"/>
  <c r="BQ62" i="55"/>
  <c r="BQ59" i="55"/>
  <c r="BQ72" i="55"/>
  <c r="BQ30" i="55"/>
  <c r="BQ51" i="55"/>
  <c r="BQ44" i="55"/>
  <c r="BQ26" i="55"/>
  <c r="BQ64" i="55"/>
  <c r="BQ25" i="55"/>
  <c r="BQ58" i="55"/>
  <c r="BQ45" i="55"/>
  <c r="BQ87" i="55"/>
  <c r="BQ52" i="55"/>
  <c r="BQ50" i="55"/>
  <c r="BQ28" i="55"/>
  <c r="BQ67" i="55"/>
  <c r="BQ89" i="55"/>
  <c r="BQ40" i="55"/>
  <c r="BQ85" i="55"/>
  <c r="BQ60" i="55"/>
  <c r="BQ84" i="55"/>
  <c r="BQ70" i="55"/>
  <c r="BQ18" i="55"/>
  <c r="DE18" i="55" s="1"/>
  <c r="BQ34" i="55"/>
  <c r="BQ56" i="55"/>
  <c r="BQ57" i="55"/>
  <c r="BQ80" i="55"/>
  <c r="BQ33" i="55"/>
  <c r="BQ29" i="55"/>
  <c r="BN73" i="58"/>
  <c r="BR73" i="58" s="1"/>
  <c r="BN46" i="58"/>
  <c r="BR46" i="58" s="1"/>
  <c r="BN54" i="58"/>
  <c r="BR54" i="58" s="1"/>
  <c r="BN86" i="58"/>
  <c r="BR86" i="58" s="1"/>
  <c r="BN72" i="58"/>
  <c r="BR72" i="58" s="1"/>
  <c r="BQ73" i="55"/>
  <c r="CM19" i="60"/>
  <c r="DD79" i="60"/>
  <c r="DC79" i="60" s="1"/>
  <c r="DH79" i="60"/>
  <c r="DG79" i="60"/>
  <c r="DF79" i="60" s="1"/>
  <c r="BN85" i="58"/>
  <c r="BR85" i="58" s="1"/>
  <c r="BN25" i="58"/>
  <c r="BR25" i="58" s="1"/>
  <c r="BN29" i="58"/>
  <c r="BR29" i="58" s="1"/>
  <c r="BN30" i="58"/>
  <c r="BR30" i="58" s="1"/>
  <c r="BQ88" i="55"/>
  <c r="CM9" i="59"/>
  <c r="BU8" i="61"/>
  <c r="BZ34" i="61"/>
  <c r="BZ35" i="61" s="1"/>
  <c r="BZ36" i="61" s="1"/>
  <c r="CM23" i="60"/>
  <c r="DG83" i="60"/>
  <c r="DF83" i="60" s="1"/>
  <c r="DH83" i="60"/>
  <c r="DD83" i="60"/>
  <c r="DC83" i="60" s="1"/>
  <c r="CM21" i="60"/>
  <c r="DG81" i="60"/>
  <c r="DF81" i="60" s="1"/>
  <c r="DH81" i="60"/>
  <c r="DD81" i="60"/>
  <c r="DC81" i="60" s="1"/>
  <c r="DD16" i="55"/>
  <c r="BR7" i="60"/>
  <c r="BV46" i="58"/>
  <c r="BY7" i="61"/>
  <c r="DD27" i="61" s="1"/>
  <c r="DC27" i="61" s="1"/>
  <c r="DJ89" i="58"/>
  <c r="DI88" i="56"/>
  <c r="DP86" i="56" s="1"/>
  <c r="R29" i="56" s="1"/>
  <c r="DG16" i="55"/>
  <c r="DF16" i="55" s="1"/>
  <c r="CI9" i="57"/>
  <c r="CM9" i="57" s="1"/>
  <c r="DE69" i="57" s="1"/>
  <c r="DH15" i="55"/>
  <c r="DI89" i="56"/>
  <c r="DG15" i="55"/>
  <c r="DF15" i="55" s="1"/>
  <c r="BX12" i="61"/>
  <c r="BX10" i="61"/>
  <c r="DD76" i="60"/>
  <c r="DC76" i="60" s="1"/>
  <c r="CM16" i="60"/>
  <c r="DH76" i="60"/>
  <c r="DG76" i="60"/>
  <c r="DF76" i="60" s="1"/>
  <c r="CL7" i="56"/>
  <c r="CC80" i="56"/>
  <c r="CC34" i="61"/>
  <c r="BZ54" i="60"/>
  <c r="BZ55" i="60" s="1"/>
  <c r="CF11" i="63"/>
  <c r="DG51" i="63" s="1"/>
  <c r="BR11" i="55"/>
  <c r="DG11" i="55" s="1"/>
  <c r="DF11" i="55" s="1"/>
  <c r="BY12" i="53"/>
  <c r="DG9" i="59"/>
  <c r="DE50" i="63"/>
  <c r="BL79" i="56"/>
  <c r="BN7" i="56" s="1"/>
  <c r="CI10" i="59"/>
  <c r="CM10" i="59" s="1"/>
  <c r="DG70" i="59" s="1"/>
  <c r="CG67" i="59"/>
  <c r="DH9" i="59"/>
  <c r="DN86" i="61"/>
  <c r="P29" i="61" s="1"/>
  <c r="BR9" i="60"/>
  <c r="DN46" i="61"/>
  <c r="P17" i="61" s="1"/>
  <c r="CE11" i="63"/>
  <c r="CM9" i="63"/>
  <c r="DD69" i="63" s="1"/>
  <c r="BR8" i="60"/>
  <c r="DH22" i="55"/>
  <c r="CC68" i="53"/>
  <c r="CC69" i="53" s="1"/>
  <c r="CC70" i="53" s="1"/>
  <c r="CC71" i="53" s="1"/>
  <c r="BU22" i="53"/>
  <c r="BU83" i="53"/>
  <c r="BY83" i="53" s="1"/>
  <c r="BU85" i="53"/>
  <c r="BY85" i="53" s="1"/>
  <c r="BU59" i="53"/>
  <c r="BY59" i="53" s="1"/>
  <c r="BU45" i="53"/>
  <c r="BY45" i="53" s="1"/>
  <c r="BU79" i="53"/>
  <c r="BY79" i="53" s="1"/>
  <c r="BU56" i="53"/>
  <c r="BY56" i="53" s="1"/>
  <c r="BU31" i="53"/>
  <c r="BY31" i="53" s="1"/>
  <c r="BU23" i="53"/>
  <c r="BU36" i="53"/>
  <c r="BY36" i="53" s="1"/>
  <c r="BU47" i="53"/>
  <c r="BY47" i="53" s="1"/>
  <c r="BU30" i="53"/>
  <c r="BY30" i="53" s="1"/>
  <c r="BU64" i="53"/>
  <c r="BY64" i="53" s="1"/>
  <c r="BU80" i="53"/>
  <c r="BY80" i="53" s="1"/>
  <c r="BU21" i="53"/>
  <c r="BU88" i="53"/>
  <c r="BY88" i="53" s="1"/>
  <c r="BU17" i="53"/>
  <c r="BU26" i="53"/>
  <c r="BY26" i="53" s="1"/>
  <c r="BU61" i="53"/>
  <c r="BY61" i="53" s="1"/>
  <c r="BU55" i="53"/>
  <c r="BY55" i="53" s="1"/>
  <c r="BU67" i="53"/>
  <c r="BY67" i="53" s="1"/>
  <c r="BU24" i="53"/>
  <c r="BY24" i="53" s="1"/>
  <c r="BU35" i="53"/>
  <c r="BY35" i="53" s="1"/>
  <c r="BU20" i="53"/>
  <c r="BU71" i="53"/>
  <c r="BY71" i="53" s="1"/>
  <c r="BU69" i="53"/>
  <c r="BY69" i="53" s="1"/>
  <c r="BU49" i="53"/>
  <c r="BY49" i="53" s="1"/>
  <c r="BU46" i="53"/>
  <c r="BY46" i="53" s="1"/>
  <c r="BU27" i="53"/>
  <c r="BY27" i="53" s="1"/>
  <c r="BU65" i="53"/>
  <c r="BY65" i="53" s="1"/>
  <c r="BU66" i="53"/>
  <c r="BY66" i="53" s="1"/>
  <c r="BU14" i="53"/>
  <c r="BU52" i="53"/>
  <c r="BY52" i="53" s="1"/>
  <c r="BU68" i="53"/>
  <c r="BY68" i="53" s="1"/>
  <c r="BU19" i="53"/>
  <c r="BU75" i="53"/>
  <c r="BY75" i="53" s="1"/>
  <c r="BU51" i="53"/>
  <c r="BY51" i="53" s="1"/>
  <c r="BU38" i="53"/>
  <c r="BY38" i="53" s="1"/>
  <c r="BU54" i="53"/>
  <c r="BY54" i="53" s="1"/>
  <c r="BU53" i="53"/>
  <c r="BY53" i="53" s="1"/>
  <c r="BU41" i="53"/>
  <c r="BY41" i="53" s="1"/>
  <c r="BU62" i="53"/>
  <c r="BY62" i="53" s="1"/>
  <c r="BU76" i="53"/>
  <c r="BY76" i="53" s="1"/>
  <c r="BU57" i="53"/>
  <c r="BY57" i="53" s="1"/>
  <c r="BU84" i="53"/>
  <c r="BY84" i="53" s="1"/>
  <c r="BU37" i="53"/>
  <c r="BY37" i="53" s="1"/>
  <c r="BU43" i="53"/>
  <c r="BY43" i="53" s="1"/>
  <c r="BU48" i="53"/>
  <c r="BY48" i="53" s="1"/>
  <c r="BU40" i="53"/>
  <c r="BY40" i="53" s="1"/>
  <c r="BU16" i="53"/>
  <c r="BU86" i="53"/>
  <c r="BY86" i="53" s="1"/>
  <c r="BU29" i="53"/>
  <c r="BY29" i="53" s="1"/>
  <c r="BU78" i="53"/>
  <c r="BY78" i="53" s="1"/>
  <c r="BU90" i="53"/>
  <c r="BY90" i="53" s="1"/>
  <c r="BU81" i="53"/>
  <c r="BY81" i="53" s="1"/>
  <c r="BU63" i="53"/>
  <c r="BY63" i="53" s="1"/>
  <c r="BU87" i="53"/>
  <c r="BY87" i="53" s="1"/>
  <c r="BU72" i="53"/>
  <c r="BY72" i="53" s="1"/>
  <c r="BU15" i="53"/>
  <c r="BU34" i="53"/>
  <c r="BY34" i="53" s="1"/>
  <c r="BU77" i="53"/>
  <c r="BY77" i="53" s="1"/>
  <c r="BU73" i="53"/>
  <c r="BY73" i="53" s="1"/>
  <c r="BU70" i="53"/>
  <c r="BY70" i="53" s="1"/>
  <c r="BU33" i="53"/>
  <c r="BY33" i="53" s="1"/>
  <c r="BU82" i="53"/>
  <c r="BY82" i="53" s="1"/>
  <c r="BU25" i="53"/>
  <c r="BY25" i="53" s="1"/>
  <c r="BU60" i="53"/>
  <c r="BY60" i="53" s="1"/>
  <c r="BU74" i="53"/>
  <c r="BY74" i="53" s="1"/>
  <c r="BU42" i="53"/>
  <c r="BY42" i="53" s="1"/>
  <c r="BU44" i="53"/>
  <c r="BY44" i="53" s="1"/>
  <c r="BU89" i="53"/>
  <c r="BY89" i="53" s="1"/>
  <c r="BU18" i="53"/>
  <c r="BU58" i="53"/>
  <c r="BY58" i="53" s="1"/>
  <c r="BU32" i="53"/>
  <c r="BY32" i="53" s="1"/>
  <c r="BU28" i="53"/>
  <c r="BY28" i="53" s="1"/>
  <c r="BU39" i="53"/>
  <c r="BY39" i="53" s="1"/>
  <c r="BX14" i="53"/>
  <c r="BX72" i="53"/>
  <c r="BX29" i="53"/>
  <c r="BX80" i="53"/>
  <c r="BX40" i="53"/>
  <c r="BX15" i="53"/>
  <c r="BX61" i="53"/>
  <c r="BX90" i="53"/>
  <c r="BX55" i="53"/>
  <c r="BX48" i="53"/>
  <c r="BX69" i="53"/>
  <c r="BX88" i="53"/>
  <c r="BX17" i="53"/>
  <c r="BX38" i="53"/>
  <c r="BX23" i="53"/>
  <c r="DE43" i="53" s="1"/>
  <c r="BX44" i="53"/>
  <c r="BX87" i="53"/>
  <c r="BX84" i="53"/>
  <c r="BX57" i="53"/>
  <c r="BX76" i="53"/>
  <c r="BX20" i="53"/>
  <c r="DE40" i="53" s="1"/>
  <c r="BX82" i="53"/>
  <c r="BX49" i="53"/>
  <c r="BX25" i="53"/>
  <c r="BX86" i="53"/>
  <c r="BX56" i="53"/>
  <c r="BX73" i="53"/>
  <c r="BX46" i="53"/>
  <c r="BX66" i="53"/>
  <c r="BX32" i="53"/>
  <c r="BX50" i="53"/>
  <c r="BX52" i="53"/>
  <c r="BX79" i="53"/>
  <c r="BX71" i="53"/>
  <c r="BX22" i="53"/>
  <c r="DE42" i="53" s="1"/>
  <c r="BX47" i="53"/>
  <c r="BX81" i="53"/>
  <c r="BX19" i="53"/>
  <c r="DE39" i="53" s="1"/>
  <c r="BX30" i="53"/>
  <c r="BX64" i="53"/>
  <c r="BX51" i="53"/>
  <c r="BX59" i="53"/>
  <c r="BX26" i="53"/>
  <c r="BX67" i="53"/>
  <c r="BX60" i="53"/>
  <c r="BX54" i="53"/>
  <c r="BX83" i="53"/>
  <c r="BX36" i="53"/>
  <c r="BX63" i="53"/>
  <c r="BX27" i="53"/>
  <c r="BX77" i="53"/>
  <c r="BX70" i="53"/>
  <c r="BX74" i="53"/>
  <c r="BX89" i="53"/>
  <c r="BX75" i="53"/>
  <c r="BX18" i="53"/>
  <c r="DE38" i="53" s="1"/>
  <c r="BX42" i="53"/>
  <c r="BX53" i="53"/>
  <c r="BX37" i="53"/>
  <c r="BX58" i="53"/>
  <c r="BX16" i="53"/>
  <c r="BX28" i="53"/>
  <c r="BX34" i="53"/>
  <c r="BX78" i="53"/>
  <c r="BX35" i="53"/>
  <c r="BX45" i="53"/>
  <c r="BX21" i="53"/>
  <c r="DE41" i="53" s="1"/>
  <c r="BX24" i="53"/>
  <c r="BX31" i="53"/>
  <c r="BX39" i="53"/>
  <c r="BX33" i="53"/>
  <c r="BX43" i="53"/>
  <c r="BX62" i="53"/>
  <c r="BX68" i="53"/>
  <c r="BX41" i="53"/>
  <c r="BX65" i="53"/>
  <c r="DH47" i="55"/>
  <c r="DD9" i="59"/>
  <c r="BX14" i="61"/>
  <c r="DD22" i="55"/>
  <c r="DC22" i="55" s="1"/>
  <c r="DG10" i="59"/>
  <c r="DG22" i="55"/>
  <c r="DF22" i="55" s="1"/>
  <c r="BO79" i="56"/>
  <c r="BO80" i="56" s="1"/>
  <c r="BO81" i="56" s="1"/>
  <c r="DG50" i="63"/>
  <c r="DF50" i="63" s="1"/>
  <c r="DD10" i="59"/>
  <c r="DC10" i="59" s="1"/>
  <c r="DD50" i="63"/>
  <c r="DC50" i="63" s="1"/>
  <c r="DI49" i="63" s="1"/>
  <c r="DH11" i="55"/>
  <c r="CF14" i="62"/>
  <c r="DG54" i="62" s="1"/>
  <c r="DH10" i="55"/>
  <c r="DH14" i="55"/>
  <c r="BX13" i="62"/>
  <c r="BS44" i="57"/>
  <c r="DD10" i="55"/>
  <c r="DJ67" i="58"/>
  <c r="DG10" i="55"/>
  <c r="CC68" i="59"/>
  <c r="BX11" i="62"/>
  <c r="BV44" i="63"/>
  <c r="BX12" i="62"/>
  <c r="DE32" i="62" s="1"/>
  <c r="CF13" i="62"/>
  <c r="DD53" i="62" s="1"/>
  <c r="BS54" i="63"/>
  <c r="DH12" i="55"/>
  <c r="DC90" i="53"/>
  <c r="DC91" i="53" s="1"/>
  <c r="CC66" i="58"/>
  <c r="CC67" i="58" s="1"/>
  <c r="CC68" i="58" s="1"/>
  <c r="CC69" i="58" s="1"/>
  <c r="CC70" i="58" s="1"/>
  <c r="CC71" i="58" s="1"/>
  <c r="DG9" i="55"/>
  <c r="DF9" i="55" s="1"/>
  <c r="DG13" i="55"/>
  <c r="DD9" i="55"/>
  <c r="DH13" i="55"/>
  <c r="BX13" i="61"/>
  <c r="BX11" i="61"/>
  <c r="DG14" i="55"/>
  <c r="DF14" i="55" s="1"/>
  <c r="DH9" i="55"/>
  <c r="BX14" i="62"/>
  <c r="DF89" i="53"/>
  <c r="DL103" i="53" s="1"/>
  <c r="BX61" i="61"/>
  <c r="BX53" i="61"/>
  <c r="BX90" i="61"/>
  <c r="BX67" i="61"/>
  <c r="BX81" i="61"/>
  <c r="BX43" i="61"/>
  <c r="BX84" i="61"/>
  <c r="BX15" i="61"/>
  <c r="BX54" i="61"/>
  <c r="BX25" i="61"/>
  <c r="BX71" i="61"/>
  <c r="BX51" i="61"/>
  <c r="BX50" i="61"/>
  <c r="BX62" i="61"/>
  <c r="BX82" i="61"/>
  <c r="BX59" i="61"/>
  <c r="BX65" i="61"/>
  <c r="BX27" i="61"/>
  <c r="BX75" i="61"/>
  <c r="BX18" i="61"/>
  <c r="DE38" i="61" s="1"/>
  <c r="BX88" i="61"/>
  <c r="BX76" i="61"/>
  <c r="BX77" i="61"/>
  <c r="BX60" i="61"/>
  <c r="BX49" i="61"/>
  <c r="BX48" i="61"/>
  <c r="BX83" i="61"/>
  <c r="BX86" i="61"/>
  <c r="BX52" i="61"/>
  <c r="BX36" i="61"/>
  <c r="BX40" i="61"/>
  <c r="BX24" i="61"/>
  <c r="BX74" i="61"/>
  <c r="BX28" i="61"/>
  <c r="BX56" i="61"/>
  <c r="BX32" i="61"/>
  <c r="BX78" i="61"/>
  <c r="BX20" i="61"/>
  <c r="DE40" i="61" s="1"/>
  <c r="BX72" i="61"/>
  <c r="BX17" i="61"/>
  <c r="BX64" i="61"/>
  <c r="BX69" i="61"/>
  <c r="BX63" i="61"/>
  <c r="BX55" i="61"/>
  <c r="BX30" i="61"/>
  <c r="BX58" i="61"/>
  <c r="BX23" i="61"/>
  <c r="DE43" i="61" s="1"/>
  <c r="BX45" i="61"/>
  <c r="BX46" i="61"/>
  <c r="BX47" i="61"/>
  <c r="BX80" i="61"/>
  <c r="BX29" i="61"/>
  <c r="BX89" i="61"/>
  <c r="BX42" i="61"/>
  <c r="BX70" i="61"/>
  <c r="BX35" i="61"/>
  <c r="CG66" i="56"/>
  <c r="BX38" i="61"/>
  <c r="BX31" i="61"/>
  <c r="BX66" i="61"/>
  <c r="BX16" i="61"/>
  <c r="BX44" i="61"/>
  <c r="BX21" i="61"/>
  <c r="DE41" i="61" s="1"/>
  <c r="BX26" i="61"/>
  <c r="BX85" i="61"/>
  <c r="BX39" i="61"/>
  <c r="BX34" i="61"/>
  <c r="BX68" i="61"/>
  <c r="BX37" i="61"/>
  <c r="BX41" i="61"/>
  <c r="BX73" i="61"/>
  <c r="BX19" i="61"/>
  <c r="DE39" i="61" s="1"/>
  <c r="BX33" i="61"/>
  <c r="BX22" i="61"/>
  <c r="DE42" i="61" s="1"/>
  <c r="BX87" i="61"/>
  <c r="BX79" i="61"/>
  <c r="BX57" i="61"/>
  <c r="DJ7" i="55"/>
  <c r="DI7" i="55"/>
  <c r="DC48" i="54"/>
  <c r="DC49" i="54" s="1"/>
  <c r="BZ44" i="55"/>
  <c r="CC44" i="55"/>
  <c r="CC45" i="55" s="1"/>
  <c r="CC46" i="55" s="1"/>
  <c r="CC47" i="55" s="1"/>
  <c r="DC7" i="58"/>
  <c r="DJ7" i="58" s="1"/>
  <c r="DJ6" i="58"/>
  <c r="DI6" i="58"/>
  <c r="DF50" i="62"/>
  <c r="DF52" i="62" s="1"/>
  <c r="CJ54" i="61"/>
  <c r="CJ55" i="61" s="1"/>
  <c r="DC90" i="54"/>
  <c r="BO79" i="61"/>
  <c r="BQ7" i="61" s="1"/>
  <c r="DL92" i="55"/>
  <c r="DF88" i="59"/>
  <c r="DF89" i="59" s="1"/>
  <c r="BQ10" i="56"/>
  <c r="BL80" i="61"/>
  <c r="BN29" i="61" s="1"/>
  <c r="BR29" i="61" s="1"/>
  <c r="DJ89" i="56"/>
  <c r="BQ11" i="56"/>
  <c r="DH72" i="60"/>
  <c r="CG78" i="59"/>
  <c r="CI11" i="59" s="1"/>
  <c r="CM11" i="59" s="1"/>
  <c r="DG71" i="59" s="1"/>
  <c r="CG54" i="61"/>
  <c r="CG55" i="61" s="1"/>
  <c r="BZ70" i="62"/>
  <c r="DC89" i="60"/>
  <c r="DC90" i="60" s="1"/>
  <c r="BQ12" i="56"/>
  <c r="BQ9" i="56"/>
  <c r="BQ8" i="56"/>
  <c r="CC69" i="54"/>
  <c r="CC70" i="54" s="1"/>
  <c r="CC71" i="54" s="1"/>
  <c r="DH73" i="60"/>
  <c r="BZ70" i="54"/>
  <c r="BZ71" i="54" s="1"/>
  <c r="CG55" i="55"/>
  <c r="DL93" i="63"/>
  <c r="DK96" i="63"/>
  <c r="DR89" i="63" s="1"/>
  <c r="T32" i="63" s="1"/>
  <c r="DL88" i="63"/>
  <c r="DK91" i="63"/>
  <c r="DS87" i="63" s="1"/>
  <c r="U30" i="63" s="1"/>
  <c r="DL89" i="63"/>
  <c r="DL102" i="63"/>
  <c r="DL90" i="63"/>
  <c r="DK98" i="63"/>
  <c r="DQ90" i="63" s="1"/>
  <c r="S33" i="63" s="1"/>
  <c r="DK89" i="63"/>
  <c r="DQ87" i="63" s="1"/>
  <c r="S30" i="63" s="1"/>
  <c r="DL100" i="63"/>
  <c r="DK103" i="63"/>
  <c r="DS91" i="63" s="1"/>
  <c r="U34" i="63" s="1"/>
  <c r="DK102" i="63"/>
  <c r="DR91" i="63" s="1"/>
  <c r="T34" i="63" s="1"/>
  <c r="DL92" i="63"/>
  <c r="DL99" i="63"/>
  <c r="DK100" i="63"/>
  <c r="DS90" i="63" s="1"/>
  <c r="U33" i="63" s="1"/>
  <c r="DN66" i="59"/>
  <c r="P23" i="59" s="1"/>
  <c r="DK87" i="63"/>
  <c r="DR86" i="63" s="1"/>
  <c r="T29" i="63" s="1"/>
  <c r="DK101" i="63"/>
  <c r="DQ91" i="63" s="1"/>
  <c r="S34" i="63" s="1"/>
  <c r="DK97" i="63"/>
  <c r="DS89" i="63" s="1"/>
  <c r="U32" i="63" s="1"/>
  <c r="DL94" i="63"/>
  <c r="DL101" i="63"/>
  <c r="DK88" i="63"/>
  <c r="DS86" i="63" s="1"/>
  <c r="U29" i="63" s="1"/>
  <c r="DL95" i="63"/>
  <c r="DK93" i="63"/>
  <c r="DR88" i="63" s="1"/>
  <c r="T31" i="63" s="1"/>
  <c r="DL97" i="63"/>
  <c r="DL91" i="63"/>
  <c r="DK92" i="63"/>
  <c r="DQ88" i="63" s="1"/>
  <c r="S31" i="63" s="1"/>
  <c r="DK95" i="63"/>
  <c r="DQ89" i="63" s="1"/>
  <c r="S32" i="63" s="1"/>
  <c r="DK94" i="63"/>
  <c r="DS88" i="63" s="1"/>
  <c r="U31" i="63" s="1"/>
  <c r="DL98" i="63"/>
  <c r="DK99" i="63"/>
  <c r="DR90" i="63" s="1"/>
  <c r="T33" i="63" s="1"/>
  <c r="DL87" i="63"/>
  <c r="DL103" i="63"/>
  <c r="DL96" i="63"/>
  <c r="DK90" i="63"/>
  <c r="DR87" i="63" s="1"/>
  <c r="T30" i="63" s="1"/>
  <c r="DJ26" i="63"/>
  <c r="DI26" i="63"/>
  <c r="DK86" i="63"/>
  <c r="DQ86" i="63" s="1"/>
  <c r="S29" i="63" s="1"/>
  <c r="DC91" i="63"/>
  <c r="DI88" i="63"/>
  <c r="DO46" i="63"/>
  <c r="Q17" i="63" s="1"/>
  <c r="DN6" i="63"/>
  <c r="P5" i="63" s="1"/>
  <c r="BZ67" i="63"/>
  <c r="CB12" i="63" s="1"/>
  <c r="CM11" i="63"/>
  <c r="DN6" i="62"/>
  <c r="P5" i="62" s="1"/>
  <c r="DC88" i="62"/>
  <c r="CJ78" i="62"/>
  <c r="DL87" i="61"/>
  <c r="DK101" i="61"/>
  <c r="DQ91" i="61" s="1"/>
  <c r="S34" i="61" s="1"/>
  <c r="DL90" i="61"/>
  <c r="DG32" i="62"/>
  <c r="DD32" i="62"/>
  <c r="DC32" i="62" s="1"/>
  <c r="DC49" i="62"/>
  <c r="DC50" i="62" s="1"/>
  <c r="DK103" i="61"/>
  <c r="DS91" i="61" s="1"/>
  <c r="U34" i="61" s="1"/>
  <c r="DK98" i="61"/>
  <c r="DQ90" i="61" s="1"/>
  <c r="S33" i="61" s="1"/>
  <c r="DL98" i="61"/>
  <c r="DL93" i="61"/>
  <c r="DK93" i="61"/>
  <c r="DR88" i="61" s="1"/>
  <c r="T31" i="61" s="1"/>
  <c r="BS78" i="61"/>
  <c r="BU9" i="61" s="1"/>
  <c r="DK95" i="61"/>
  <c r="DQ89" i="61" s="1"/>
  <c r="S32" i="61" s="1"/>
  <c r="DK90" i="61"/>
  <c r="DR87" i="61" s="1"/>
  <c r="T30" i="61" s="1"/>
  <c r="DL102" i="61"/>
  <c r="DL96" i="61"/>
  <c r="DK100" i="61"/>
  <c r="DS90" i="61" s="1"/>
  <c r="U33" i="61" s="1"/>
  <c r="DL91" i="61"/>
  <c r="DK102" i="61"/>
  <c r="DR91" i="61" s="1"/>
  <c r="T34" i="61" s="1"/>
  <c r="DL99" i="61"/>
  <c r="DI86" i="62"/>
  <c r="DJ86" i="62"/>
  <c r="DK88" i="61"/>
  <c r="DS86" i="61" s="1"/>
  <c r="U29" i="61" s="1"/>
  <c r="DL100" i="61"/>
  <c r="DK86" i="61"/>
  <c r="DL89" i="61"/>
  <c r="DL97" i="61"/>
  <c r="DL86" i="61"/>
  <c r="DL94" i="61"/>
  <c r="DL95" i="61"/>
  <c r="DK91" i="61"/>
  <c r="DS87" i="61" s="1"/>
  <c r="U30" i="61" s="1"/>
  <c r="DL103" i="61"/>
  <c r="DK99" i="61"/>
  <c r="DR90" i="61" s="1"/>
  <c r="T33" i="61" s="1"/>
  <c r="DL88" i="61"/>
  <c r="DL92" i="61"/>
  <c r="DL101" i="61"/>
  <c r="DK94" i="61"/>
  <c r="DS88" i="61" s="1"/>
  <c r="U31" i="61" s="1"/>
  <c r="DK87" i="61"/>
  <c r="DK89" i="61"/>
  <c r="DQ87" i="61" s="1"/>
  <c r="S30" i="61" s="1"/>
  <c r="CG66" i="62"/>
  <c r="DK96" i="61"/>
  <c r="DR89" i="61" s="1"/>
  <c r="T32" i="61" s="1"/>
  <c r="DK97" i="61"/>
  <c r="DS89" i="61" s="1"/>
  <c r="U32" i="61" s="1"/>
  <c r="DI26" i="61"/>
  <c r="DI88" i="61"/>
  <c r="DJ88" i="61"/>
  <c r="DO86" i="61"/>
  <c r="Q29" i="61" s="1"/>
  <c r="DF89" i="60"/>
  <c r="DJ68" i="58"/>
  <c r="DI68" i="58"/>
  <c r="BS33" i="60"/>
  <c r="BV33" i="60"/>
  <c r="DC73" i="60"/>
  <c r="DC88" i="59"/>
  <c r="DC89" i="59" s="1"/>
  <c r="DO26" i="59"/>
  <c r="Q11" i="59" s="1"/>
  <c r="BZ56" i="59"/>
  <c r="CB11" i="59" s="1"/>
  <c r="DI86" i="59"/>
  <c r="DJ86" i="59"/>
  <c r="DC48" i="59"/>
  <c r="DI47" i="59" s="1"/>
  <c r="CE11" i="58"/>
  <c r="DL98" i="55"/>
  <c r="DN46" i="58"/>
  <c r="P17" i="58" s="1"/>
  <c r="DD28" i="58"/>
  <c r="DC28" i="58" s="1"/>
  <c r="DS92" i="58"/>
  <c r="X31" i="58" s="1"/>
  <c r="DN26" i="58"/>
  <c r="P11" i="58" s="1"/>
  <c r="DF89" i="57"/>
  <c r="BV22" i="57"/>
  <c r="DC89" i="57"/>
  <c r="DC90" i="57" s="1"/>
  <c r="DC8" i="57"/>
  <c r="DC9" i="57" s="1"/>
  <c r="DI7" i="57"/>
  <c r="DO6" i="57" s="1"/>
  <c r="Q5" i="57" s="1"/>
  <c r="DS92" i="56"/>
  <c r="X31" i="56" s="1"/>
  <c r="DP46" i="57"/>
  <c r="R17" i="57" s="1"/>
  <c r="CJ79" i="57"/>
  <c r="CL10" i="57"/>
  <c r="CM8" i="57"/>
  <c r="DE68" i="57" s="1"/>
  <c r="DF67" i="57"/>
  <c r="DI95" i="56"/>
  <c r="DN89" i="56" s="1"/>
  <c r="P32" i="56" s="1"/>
  <c r="DJ97" i="56"/>
  <c r="DJ100" i="56"/>
  <c r="DI90" i="56"/>
  <c r="BQ13" i="56"/>
  <c r="DJ95" i="56"/>
  <c r="DI102" i="56"/>
  <c r="DO91" i="56" s="1"/>
  <c r="Q34" i="56" s="1"/>
  <c r="DI97" i="56"/>
  <c r="DP89" i="56" s="1"/>
  <c r="R32" i="56" s="1"/>
  <c r="DJ99" i="56"/>
  <c r="DI92" i="56"/>
  <c r="DN88" i="56" s="1"/>
  <c r="P31" i="56" s="1"/>
  <c r="DJ93" i="56"/>
  <c r="DI100" i="56"/>
  <c r="DP90" i="56" s="1"/>
  <c r="R33" i="56" s="1"/>
  <c r="DJ94" i="56"/>
  <c r="DI96" i="56"/>
  <c r="DO89" i="56" s="1"/>
  <c r="Q32" i="56" s="1"/>
  <c r="DJ96" i="56"/>
  <c r="DJ91" i="56"/>
  <c r="DJ102" i="56"/>
  <c r="DJ98" i="56"/>
  <c r="DI98" i="56"/>
  <c r="DN90" i="56" s="1"/>
  <c r="P33" i="56" s="1"/>
  <c r="DI91" i="56"/>
  <c r="DP87" i="56" s="1"/>
  <c r="R30" i="56" s="1"/>
  <c r="DJ101" i="56"/>
  <c r="DJ90" i="56"/>
  <c r="DI101" i="56"/>
  <c r="DN91" i="56" s="1"/>
  <c r="P34" i="56" s="1"/>
  <c r="DI93" i="56"/>
  <c r="DO88" i="56" s="1"/>
  <c r="Q31" i="56" s="1"/>
  <c r="DI99" i="56"/>
  <c r="DO90" i="56" s="1"/>
  <c r="Q33" i="56" s="1"/>
  <c r="DI103" i="56"/>
  <c r="DP91" i="56" s="1"/>
  <c r="R34" i="56" s="1"/>
  <c r="DJ92" i="56"/>
  <c r="DJ103" i="56"/>
  <c r="DF51" i="56"/>
  <c r="DF52" i="56" s="1"/>
  <c r="DK95" i="55"/>
  <c r="DQ89" i="55" s="1"/>
  <c r="S32" i="55" s="1"/>
  <c r="DH28" i="56"/>
  <c r="DC50" i="56"/>
  <c r="BY9" i="56"/>
  <c r="DD29" i="56" s="1"/>
  <c r="DD28" i="56"/>
  <c r="DC28" i="56" s="1"/>
  <c r="BS67" i="56"/>
  <c r="BU10" i="56"/>
  <c r="DJ48" i="56"/>
  <c r="DP46" i="56" s="1"/>
  <c r="R17" i="56" s="1"/>
  <c r="DL89" i="55"/>
  <c r="DG28" i="56"/>
  <c r="DF28" i="56" s="1"/>
  <c r="DK88" i="55"/>
  <c r="DS86" i="55" s="1"/>
  <c r="U29" i="55" s="1"/>
  <c r="DL95" i="55"/>
  <c r="DI97" i="55"/>
  <c r="DP89" i="55" s="1"/>
  <c r="R32" i="55" s="1"/>
  <c r="DJ92" i="55"/>
  <c r="DI89" i="55"/>
  <c r="DL96" i="55"/>
  <c r="DJ95" i="55"/>
  <c r="DI91" i="55"/>
  <c r="DP87" i="55" s="1"/>
  <c r="R30" i="55" s="1"/>
  <c r="DJ102" i="55"/>
  <c r="DL102" i="55"/>
  <c r="DI92" i="55"/>
  <c r="DN88" i="55" s="1"/>
  <c r="P31" i="55" s="1"/>
  <c r="DJ89" i="55"/>
  <c r="DK91" i="55"/>
  <c r="DS87" i="55" s="1"/>
  <c r="U30" i="55" s="1"/>
  <c r="DL93" i="55"/>
  <c r="DJ91" i="55"/>
  <c r="DJ90" i="55"/>
  <c r="DL103" i="55"/>
  <c r="DL100" i="55"/>
  <c r="DI99" i="55"/>
  <c r="DO90" i="55" s="1"/>
  <c r="Q33" i="55" s="1"/>
  <c r="DJ93" i="55"/>
  <c r="DI95" i="55"/>
  <c r="DN89" i="55" s="1"/>
  <c r="P32" i="55" s="1"/>
  <c r="DJ100" i="55"/>
  <c r="DK87" i="55"/>
  <c r="DR86" i="55" s="1"/>
  <c r="T29" i="55" s="1"/>
  <c r="DJ101" i="55"/>
  <c r="DK92" i="55"/>
  <c r="DQ88" i="55" s="1"/>
  <c r="S31" i="55" s="1"/>
  <c r="DJ94" i="55"/>
  <c r="DI96" i="55"/>
  <c r="DO89" i="55" s="1"/>
  <c r="Q32" i="55" s="1"/>
  <c r="DK99" i="55"/>
  <c r="DR90" i="55" s="1"/>
  <c r="T33" i="55" s="1"/>
  <c r="DJ99" i="55"/>
  <c r="DI90" i="55"/>
  <c r="DK101" i="55"/>
  <c r="DQ91" i="55" s="1"/>
  <c r="S34" i="55" s="1"/>
  <c r="DK86" i="55"/>
  <c r="DK100" i="55"/>
  <c r="DS90" i="55" s="1"/>
  <c r="U33" i="55" s="1"/>
  <c r="DL90" i="55"/>
  <c r="DL94" i="55"/>
  <c r="DK89" i="55"/>
  <c r="DQ87" i="55" s="1"/>
  <c r="S30" i="55" s="1"/>
  <c r="DK90" i="55"/>
  <c r="DR87" i="55" s="1"/>
  <c r="T30" i="55" s="1"/>
  <c r="DL91" i="55"/>
  <c r="DK98" i="55"/>
  <c r="DQ90" i="55" s="1"/>
  <c r="S33" i="55" s="1"/>
  <c r="DJ98" i="55"/>
  <c r="DJ96" i="55"/>
  <c r="DI102" i="55"/>
  <c r="DO91" i="55" s="1"/>
  <c r="Q34" i="55" s="1"/>
  <c r="DL101" i="55"/>
  <c r="DL97" i="55"/>
  <c r="DK93" i="55"/>
  <c r="DR88" i="55" s="1"/>
  <c r="T31" i="55" s="1"/>
  <c r="DI101" i="55"/>
  <c r="DN91" i="55" s="1"/>
  <c r="P34" i="55" s="1"/>
  <c r="DJ97" i="55"/>
  <c r="DI100" i="55"/>
  <c r="DP90" i="55" s="1"/>
  <c r="R33" i="55" s="1"/>
  <c r="DK102" i="55"/>
  <c r="DR91" i="55" s="1"/>
  <c r="T34" i="55" s="1"/>
  <c r="DK97" i="55"/>
  <c r="DS89" i="55" s="1"/>
  <c r="U32" i="55" s="1"/>
  <c r="DL87" i="55"/>
  <c r="DI98" i="55"/>
  <c r="DN90" i="55" s="1"/>
  <c r="P33" i="55" s="1"/>
  <c r="DI103" i="55"/>
  <c r="DP91" i="55" s="1"/>
  <c r="R34" i="55" s="1"/>
  <c r="DI93" i="55"/>
  <c r="DO88" i="55" s="1"/>
  <c r="Q31" i="55" s="1"/>
  <c r="DL88" i="55"/>
  <c r="DL86" i="55"/>
  <c r="DK96" i="55"/>
  <c r="DR89" i="55" s="1"/>
  <c r="T32" i="55" s="1"/>
  <c r="DJ103" i="55"/>
  <c r="DL99" i="55"/>
  <c r="DK103" i="55"/>
  <c r="DS91" i="55" s="1"/>
  <c r="U34" i="55" s="1"/>
  <c r="DK94" i="55"/>
  <c r="DS88" i="55" s="1"/>
  <c r="U31" i="55" s="1"/>
  <c r="DI87" i="53"/>
  <c r="DJ87" i="53"/>
  <c r="DF49" i="55"/>
  <c r="DF50" i="55" s="1"/>
  <c r="BS56" i="55"/>
  <c r="DC48" i="55"/>
  <c r="DC49" i="55" s="1"/>
  <c r="BV56" i="55"/>
  <c r="CE6" i="55"/>
  <c r="CE10" i="55"/>
  <c r="DL86" i="53"/>
  <c r="DK86" i="53"/>
  <c r="DQ86" i="54"/>
  <c r="S29" i="54" s="1"/>
  <c r="DI87" i="54"/>
  <c r="DJ87" i="54"/>
  <c r="DN86" i="53"/>
  <c r="P29" i="53" s="1"/>
  <c r="DF10" i="53"/>
  <c r="DI66" i="53"/>
  <c r="DJ66" i="53"/>
  <c r="DI67" i="53"/>
  <c r="DJ67" i="53"/>
  <c r="DC8" i="53"/>
  <c r="DC9" i="53" s="1"/>
  <c r="DI7" i="53"/>
  <c r="DF11" i="53"/>
  <c r="DF12" i="53" s="1"/>
  <c r="DG69" i="53"/>
  <c r="DF69" i="53" s="1"/>
  <c r="CJ66" i="53"/>
  <c r="CJ67" i="53" s="1"/>
  <c r="DH69" i="53"/>
  <c r="CG66" i="53"/>
  <c r="DD69" i="53"/>
  <c r="DC69" i="53" s="1"/>
  <c r="G93" i="19"/>
  <c r="L93" i="19" s="1"/>
  <c r="T83" i="19"/>
  <c r="V83" i="19"/>
  <c r="AA83" i="19" s="1"/>
  <c r="M31" i="36"/>
  <c r="Y31" i="36" s="1"/>
  <c r="P31" i="36" s="1"/>
  <c r="DJ103" i="61" l="1"/>
  <c r="DI89" i="61"/>
  <c r="DH20" i="54"/>
  <c r="DI102" i="61"/>
  <c r="DO91" i="61" s="1"/>
  <c r="Q34" i="61" s="1"/>
  <c r="DI92" i="61"/>
  <c r="DN88" i="61" s="1"/>
  <c r="P31" i="61" s="1"/>
  <c r="DJ89" i="61"/>
  <c r="DI100" i="61"/>
  <c r="DP90" i="61" s="1"/>
  <c r="R33" i="61" s="1"/>
  <c r="DG20" i="54"/>
  <c r="DF20" i="54" s="1"/>
  <c r="DJ96" i="61"/>
  <c r="DI98" i="61"/>
  <c r="DN90" i="61" s="1"/>
  <c r="P33" i="61" s="1"/>
  <c r="DI101" i="61"/>
  <c r="DN91" i="61" s="1"/>
  <c r="P34" i="61" s="1"/>
  <c r="DJ98" i="61"/>
  <c r="DI96" i="61"/>
  <c r="DO89" i="61" s="1"/>
  <c r="Q32" i="61" s="1"/>
  <c r="DI93" i="61"/>
  <c r="DO88" i="61" s="1"/>
  <c r="Q31" i="61" s="1"/>
  <c r="DJ91" i="61"/>
  <c r="DI97" i="61"/>
  <c r="DP89" i="61" s="1"/>
  <c r="R32" i="61" s="1"/>
  <c r="DI90" i="61"/>
  <c r="DO87" i="61" s="1"/>
  <c r="Q30" i="61" s="1"/>
  <c r="DJ94" i="61"/>
  <c r="DH18" i="54"/>
  <c r="DJ90" i="61"/>
  <c r="DJ97" i="61"/>
  <c r="DI99" i="61"/>
  <c r="DO90" i="61" s="1"/>
  <c r="Q33" i="61" s="1"/>
  <c r="DD18" i="54"/>
  <c r="DC18" i="54" s="1"/>
  <c r="DI94" i="61"/>
  <c r="DP88" i="61" s="1"/>
  <c r="R31" i="61" s="1"/>
  <c r="BR18" i="54"/>
  <c r="DJ92" i="61"/>
  <c r="DI91" i="61"/>
  <c r="DP87" i="61" s="1"/>
  <c r="R30" i="61" s="1"/>
  <c r="DJ93" i="61"/>
  <c r="DJ95" i="61"/>
  <c r="DI95" i="61"/>
  <c r="DN89" i="61" s="1"/>
  <c r="P32" i="61" s="1"/>
  <c r="DJ102" i="61"/>
  <c r="DJ99" i="61"/>
  <c r="DD20" i="54"/>
  <c r="DC20" i="54" s="1"/>
  <c r="DJ100" i="61"/>
  <c r="DJ101" i="61"/>
  <c r="DG20" i="59"/>
  <c r="DF20" i="59" s="1"/>
  <c r="DD20" i="59"/>
  <c r="DC20" i="59" s="1"/>
  <c r="BR20" i="59"/>
  <c r="CI70" i="54"/>
  <c r="CM70" i="54" s="1"/>
  <c r="CJ78" i="56"/>
  <c r="CL8" i="56" s="1"/>
  <c r="DO6" i="53"/>
  <c r="Q5" i="53" s="1"/>
  <c r="DO46" i="53"/>
  <c r="Q17" i="53" s="1"/>
  <c r="DI96" i="58"/>
  <c r="DO89" i="58" s="1"/>
  <c r="Q32" i="58" s="1"/>
  <c r="DJ96" i="58"/>
  <c r="DG15" i="54"/>
  <c r="DF15" i="54" s="1"/>
  <c r="BR20" i="60"/>
  <c r="DG20" i="60"/>
  <c r="DF20" i="60" s="1"/>
  <c r="DD20" i="60"/>
  <c r="DC20" i="60" s="1"/>
  <c r="DD23" i="54"/>
  <c r="DC23" i="54" s="1"/>
  <c r="DG21" i="54"/>
  <c r="DF21" i="54" s="1"/>
  <c r="BR22" i="60"/>
  <c r="BR21" i="54"/>
  <c r="DH21" i="60"/>
  <c r="DG21" i="60"/>
  <c r="DF21" i="60" s="1"/>
  <c r="DG22" i="60"/>
  <c r="DF22" i="60" s="1"/>
  <c r="DD21" i="60"/>
  <c r="DC21" i="60" s="1"/>
  <c r="DH22" i="60"/>
  <c r="DH22" i="54"/>
  <c r="DD17" i="60"/>
  <c r="DC17" i="60" s="1"/>
  <c r="BR17" i="60"/>
  <c r="DH17" i="60"/>
  <c r="DG15" i="59"/>
  <c r="DF15" i="59" s="1"/>
  <c r="DK96" i="53"/>
  <c r="DR89" i="53" s="1"/>
  <c r="T32" i="53" s="1"/>
  <c r="DD15" i="59"/>
  <c r="DJ94" i="58"/>
  <c r="DG14" i="59"/>
  <c r="DF14" i="59" s="1"/>
  <c r="DH23" i="60"/>
  <c r="BR23" i="60"/>
  <c r="DF9" i="54"/>
  <c r="DD13" i="54"/>
  <c r="DG23" i="60"/>
  <c r="DF23" i="60" s="1"/>
  <c r="BR15" i="54"/>
  <c r="DE15" i="54" s="1"/>
  <c r="DN6" i="60"/>
  <c r="P5" i="60" s="1"/>
  <c r="BQ50" i="56"/>
  <c r="DO66" i="58"/>
  <c r="Q23" i="58" s="1"/>
  <c r="DG22" i="54"/>
  <c r="DF22" i="54" s="1"/>
  <c r="DG18" i="59"/>
  <c r="DF18" i="59" s="1"/>
  <c r="BR22" i="54"/>
  <c r="DD18" i="59"/>
  <c r="DC18" i="59" s="1"/>
  <c r="BR18" i="59"/>
  <c r="DH70" i="59"/>
  <c r="DE70" i="59"/>
  <c r="DD70" i="59"/>
  <c r="DJ67" i="59"/>
  <c r="DO66" i="59" s="1"/>
  <c r="Q23" i="59" s="1"/>
  <c r="DI98" i="58"/>
  <c r="DN90" i="58" s="1"/>
  <c r="P33" i="58" s="1"/>
  <c r="DI103" i="58"/>
  <c r="DP91" i="58" s="1"/>
  <c r="R34" i="58" s="1"/>
  <c r="DJ98" i="58"/>
  <c r="DG17" i="59"/>
  <c r="DF17" i="59" s="1"/>
  <c r="DH18" i="60"/>
  <c r="DE8" i="60"/>
  <c r="DI94" i="58"/>
  <c r="DP88" i="58" s="1"/>
  <c r="R31" i="58" s="1"/>
  <c r="DD17" i="59"/>
  <c r="DC17" i="59" s="1"/>
  <c r="DG18" i="60"/>
  <c r="DF18" i="60" s="1"/>
  <c r="DJ101" i="58"/>
  <c r="DI100" i="58"/>
  <c r="DP90" i="58" s="1"/>
  <c r="R33" i="58" s="1"/>
  <c r="DJ90" i="58"/>
  <c r="BR17" i="59"/>
  <c r="DD18" i="60"/>
  <c r="DC18" i="60" s="1"/>
  <c r="DI90" i="58"/>
  <c r="DJ99" i="58"/>
  <c r="BR19" i="59"/>
  <c r="DJ92" i="58"/>
  <c r="DI101" i="58"/>
  <c r="DN91" i="58" s="1"/>
  <c r="P34" i="58" s="1"/>
  <c r="DH19" i="59"/>
  <c r="DH14" i="59"/>
  <c r="DI97" i="58"/>
  <c r="DP89" i="58" s="1"/>
  <c r="R32" i="58" s="1"/>
  <c r="DI102" i="58"/>
  <c r="DO91" i="58" s="1"/>
  <c r="Q34" i="58" s="1"/>
  <c r="DD19" i="59"/>
  <c r="DC19" i="59" s="1"/>
  <c r="DG19" i="60"/>
  <c r="DF19" i="60" s="1"/>
  <c r="DJ100" i="58"/>
  <c r="DH19" i="60"/>
  <c r="DI93" i="58"/>
  <c r="DO88" i="58" s="1"/>
  <c r="Q31" i="58" s="1"/>
  <c r="DJ91" i="58"/>
  <c r="DJ97" i="58"/>
  <c r="DF32" i="62"/>
  <c r="DD19" i="60"/>
  <c r="DC19" i="60" s="1"/>
  <c r="DI99" i="58"/>
  <c r="DO90" i="58" s="1"/>
  <c r="Q33" i="58" s="1"/>
  <c r="DI91" i="58"/>
  <c r="DP87" i="58" s="1"/>
  <c r="R30" i="58" s="1"/>
  <c r="DJ103" i="58"/>
  <c r="DJ93" i="58"/>
  <c r="DI95" i="58"/>
  <c r="DN89" i="58" s="1"/>
  <c r="P32" i="58" s="1"/>
  <c r="DJ102" i="58"/>
  <c r="DJ95" i="58"/>
  <c r="DO46" i="56"/>
  <c r="Q17" i="56" s="1"/>
  <c r="DH23" i="54"/>
  <c r="DN87" i="58"/>
  <c r="P30" i="58" s="1"/>
  <c r="DG23" i="54"/>
  <c r="DF23" i="54" s="1"/>
  <c r="DE71" i="60"/>
  <c r="DH71" i="60"/>
  <c r="CC78" i="53"/>
  <c r="DG19" i="58"/>
  <c r="DF19" i="58" s="1"/>
  <c r="DH31" i="53"/>
  <c r="DG31" i="53"/>
  <c r="DD31" i="53"/>
  <c r="DC31" i="53" s="1"/>
  <c r="DD19" i="54"/>
  <c r="DC19" i="54" s="1"/>
  <c r="DH23" i="59"/>
  <c r="DD12" i="59"/>
  <c r="CI22" i="54"/>
  <c r="DG82" i="54" s="1"/>
  <c r="DF82" i="54" s="1"/>
  <c r="CI18" i="54"/>
  <c r="CM18" i="54" s="1"/>
  <c r="DG12" i="59"/>
  <c r="DF12" i="59" s="1"/>
  <c r="DG13" i="59"/>
  <c r="DF13" i="59" s="1"/>
  <c r="DE7" i="61"/>
  <c r="DJ7" i="61" s="1"/>
  <c r="DG23" i="59"/>
  <c r="DF23" i="59" s="1"/>
  <c r="DH70" i="60"/>
  <c r="BR23" i="59"/>
  <c r="DD13" i="59"/>
  <c r="DH12" i="59"/>
  <c r="DC30" i="54"/>
  <c r="BR17" i="54"/>
  <c r="DH22" i="59"/>
  <c r="DH17" i="54"/>
  <c r="DD22" i="59"/>
  <c r="DC22" i="59" s="1"/>
  <c r="DG17" i="54"/>
  <c r="DF17" i="54" s="1"/>
  <c r="BR22" i="59"/>
  <c r="DC10" i="62"/>
  <c r="DD21" i="54"/>
  <c r="DC21" i="54" s="1"/>
  <c r="DH32" i="62"/>
  <c r="CI45" i="54"/>
  <c r="CM45" i="54" s="1"/>
  <c r="DD21" i="59"/>
  <c r="DC21" i="59" s="1"/>
  <c r="BR21" i="59"/>
  <c r="DH21" i="59"/>
  <c r="CI90" i="54"/>
  <c r="CM90" i="54" s="1"/>
  <c r="CI63" i="54"/>
  <c r="CM63" i="54" s="1"/>
  <c r="CI28" i="54"/>
  <c r="CM28" i="54" s="1"/>
  <c r="CI72" i="54"/>
  <c r="CM72" i="54" s="1"/>
  <c r="DG19" i="54"/>
  <c r="DF19" i="54" s="1"/>
  <c r="DH11" i="59"/>
  <c r="CI75" i="54"/>
  <c r="CM75" i="54" s="1"/>
  <c r="DH19" i="54"/>
  <c r="CI77" i="54"/>
  <c r="CM77" i="54" s="1"/>
  <c r="DD11" i="59"/>
  <c r="DK94" i="53"/>
  <c r="DS88" i="53" s="1"/>
  <c r="U31" i="53" s="1"/>
  <c r="DH19" i="58"/>
  <c r="DL93" i="53"/>
  <c r="DK95" i="53"/>
  <c r="DQ89" i="53" s="1"/>
  <c r="S32" i="53" s="1"/>
  <c r="DK100" i="53"/>
  <c r="DS90" i="53" s="1"/>
  <c r="U33" i="53" s="1"/>
  <c r="DL87" i="53"/>
  <c r="DK103" i="53"/>
  <c r="DS91" i="53" s="1"/>
  <c r="U34" i="53" s="1"/>
  <c r="DL89" i="53"/>
  <c r="DK88" i="53"/>
  <c r="DS86" i="53" s="1"/>
  <c r="U29" i="53" s="1"/>
  <c r="DL92" i="53"/>
  <c r="BQ79" i="56"/>
  <c r="DL99" i="53"/>
  <c r="DK101" i="53"/>
  <c r="DQ91" i="53" s="1"/>
  <c r="S34" i="53" s="1"/>
  <c r="DL101" i="53"/>
  <c r="DK92" i="53"/>
  <c r="DQ88" i="53" s="1"/>
  <c r="S31" i="53" s="1"/>
  <c r="DK90" i="53"/>
  <c r="DR87" i="53" s="1"/>
  <c r="T30" i="53" s="1"/>
  <c r="DK97" i="53"/>
  <c r="DS89" i="53" s="1"/>
  <c r="U32" i="53" s="1"/>
  <c r="DK89" i="53"/>
  <c r="DQ87" i="53" s="1"/>
  <c r="S30" i="53" s="1"/>
  <c r="DK93" i="53"/>
  <c r="DR88" i="53" s="1"/>
  <c r="T31" i="53" s="1"/>
  <c r="BQ76" i="56"/>
  <c r="DL94" i="53"/>
  <c r="DL90" i="53"/>
  <c r="DK87" i="53"/>
  <c r="DR86" i="53" s="1"/>
  <c r="T29" i="53" s="1"/>
  <c r="DL100" i="53"/>
  <c r="DK98" i="53"/>
  <c r="DQ90" i="53" s="1"/>
  <c r="S33" i="53" s="1"/>
  <c r="DL102" i="53"/>
  <c r="DL88" i="53"/>
  <c r="DL91" i="53"/>
  <c r="DL95" i="53"/>
  <c r="BQ30" i="56"/>
  <c r="BR19" i="58"/>
  <c r="DL98" i="53"/>
  <c r="DL97" i="53"/>
  <c r="DK102" i="53"/>
  <c r="DR91" i="53" s="1"/>
  <c r="T34" i="53" s="1"/>
  <c r="BQ28" i="56"/>
  <c r="DL96" i="53"/>
  <c r="DK91" i="53"/>
  <c r="DS87" i="53" s="1"/>
  <c r="U30" i="53" s="1"/>
  <c r="DK99" i="53"/>
  <c r="DR90" i="53" s="1"/>
  <c r="T33" i="53" s="1"/>
  <c r="BQ42" i="56"/>
  <c r="CI43" i="54"/>
  <c r="CM43" i="54" s="1"/>
  <c r="CI16" i="54"/>
  <c r="DG76" i="54" s="1"/>
  <c r="DF76" i="54" s="1"/>
  <c r="CI32" i="54"/>
  <c r="CM32" i="54" s="1"/>
  <c r="CI27" i="54"/>
  <c r="CM27" i="54" s="1"/>
  <c r="CI48" i="54"/>
  <c r="CM48" i="54" s="1"/>
  <c r="CI82" i="54"/>
  <c r="CM82" i="54" s="1"/>
  <c r="CI67" i="54"/>
  <c r="CM67" i="54" s="1"/>
  <c r="CI33" i="54"/>
  <c r="CM33" i="54" s="1"/>
  <c r="CI19" i="54"/>
  <c r="DG79" i="54" s="1"/>
  <c r="DF79" i="54" s="1"/>
  <c r="CI51" i="54"/>
  <c r="CM51" i="54" s="1"/>
  <c r="CI34" i="54"/>
  <c r="CM34" i="54" s="1"/>
  <c r="CI61" i="54"/>
  <c r="CM61" i="54" s="1"/>
  <c r="CI66" i="54"/>
  <c r="CM66" i="54" s="1"/>
  <c r="CI89" i="54"/>
  <c r="CM89" i="54" s="1"/>
  <c r="CI56" i="54"/>
  <c r="CM56" i="54" s="1"/>
  <c r="CI86" i="54"/>
  <c r="CM86" i="54" s="1"/>
  <c r="CI42" i="54"/>
  <c r="CM42" i="54" s="1"/>
  <c r="CI88" i="54"/>
  <c r="CM88" i="54" s="1"/>
  <c r="CI64" i="54"/>
  <c r="CM64" i="54" s="1"/>
  <c r="CI53" i="54"/>
  <c r="CM53" i="54" s="1"/>
  <c r="CI24" i="54"/>
  <c r="CM24" i="54" s="1"/>
  <c r="CI37" i="54"/>
  <c r="CM37" i="54" s="1"/>
  <c r="CI49" i="54"/>
  <c r="CM49" i="54" s="1"/>
  <c r="CI78" i="54"/>
  <c r="CM78" i="54" s="1"/>
  <c r="CI74" i="54"/>
  <c r="CM74" i="54" s="1"/>
  <c r="CI35" i="54"/>
  <c r="CM35" i="54" s="1"/>
  <c r="CI29" i="54"/>
  <c r="CM29" i="54" s="1"/>
  <c r="CI15" i="54"/>
  <c r="DD75" i="54" s="1"/>
  <c r="DC75" i="54" s="1"/>
  <c r="CI31" i="54"/>
  <c r="CM31" i="54" s="1"/>
  <c r="CG78" i="63"/>
  <c r="BU89" i="54"/>
  <c r="BY89" i="54" s="1"/>
  <c r="DN87" i="56"/>
  <c r="P30" i="56" s="1"/>
  <c r="CI38" i="58"/>
  <c r="CM38" i="58" s="1"/>
  <c r="CI39" i="58"/>
  <c r="CM39" i="58" s="1"/>
  <c r="CI85" i="58"/>
  <c r="CM85" i="58" s="1"/>
  <c r="CI17" i="58"/>
  <c r="CM17" i="58" s="1"/>
  <c r="DJ49" i="63"/>
  <c r="DN47" i="63" s="1"/>
  <c r="P18" i="63" s="1"/>
  <c r="BU72" i="54"/>
  <c r="BY72" i="54" s="1"/>
  <c r="DF31" i="54"/>
  <c r="DK26" i="54" s="1"/>
  <c r="DG18" i="58"/>
  <c r="DF18" i="58" s="1"/>
  <c r="BU39" i="54"/>
  <c r="BY39" i="54" s="1"/>
  <c r="BU33" i="54"/>
  <c r="BY33" i="54" s="1"/>
  <c r="DE70" i="60"/>
  <c r="CG67" i="57"/>
  <c r="CG78" i="57" s="1"/>
  <c r="CI12" i="57" s="1"/>
  <c r="CM12" i="57" s="1"/>
  <c r="DD72" i="57" s="1"/>
  <c r="DD31" i="54"/>
  <c r="DC31" i="54" s="1"/>
  <c r="BU49" i="54"/>
  <c r="BY49" i="54" s="1"/>
  <c r="BU38" i="54"/>
  <c r="BY38" i="54" s="1"/>
  <c r="DP26" i="54"/>
  <c r="R11" i="54" s="1"/>
  <c r="BX70" i="59"/>
  <c r="BX15" i="59"/>
  <c r="BX35" i="59"/>
  <c r="BX12" i="59"/>
  <c r="BU24" i="54"/>
  <c r="BY24" i="54" s="1"/>
  <c r="DE31" i="54"/>
  <c r="BU64" i="54"/>
  <c r="BY64" i="54" s="1"/>
  <c r="BX13" i="59"/>
  <c r="BX76" i="59"/>
  <c r="BU84" i="54"/>
  <c r="BY84" i="54" s="1"/>
  <c r="BX14" i="59"/>
  <c r="BU20" i="54"/>
  <c r="BY20" i="54" s="1"/>
  <c r="BU57" i="54"/>
  <c r="BY57" i="54" s="1"/>
  <c r="BU40" i="54"/>
  <c r="BY40" i="54" s="1"/>
  <c r="BU83" i="54"/>
  <c r="BY83" i="54" s="1"/>
  <c r="BX21" i="59"/>
  <c r="DE41" i="59" s="1"/>
  <c r="DF16" i="62"/>
  <c r="CG66" i="61"/>
  <c r="CG67" i="61" s="1"/>
  <c r="BX81" i="59"/>
  <c r="BU62" i="54"/>
  <c r="BY62" i="54" s="1"/>
  <c r="BX74" i="59"/>
  <c r="BX89" i="59"/>
  <c r="BX78" i="59"/>
  <c r="CL19" i="54"/>
  <c r="DE79" i="54" s="1"/>
  <c r="CL90" i="54"/>
  <c r="BX31" i="59"/>
  <c r="CL14" i="54"/>
  <c r="DF10" i="62"/>
  <c r="CL36" i="54"/>
  <c r="CL11" i="54"/>
  <c r="DD9" i="54"/>
  <c r="DC9" i="54" s="1"/>
  <c r="BX52" i="59"/>
  <c r="BX88" i="59"/>
  <c r="BU54" i="54"/>
  <c r="BY54" i="54" s="1"/>
  <c r="BX28" i="59"/>
  <c r="BX61" i="59"/>
  <c r="DD49" i="59"/>
  <c r="DC49" i="59" s="1"/>
  <c r="DE9" i="54"/>
  <c r="BX63" i="59"/>
  <c r="BX53" i="59"/>
  <c r="DO86" i="58"/>
  <c r="Q29" i="58" s="1"/>
  <c r="DO46" i="61"/>
  <c r="Q17" i="61" s="1"/>
  <c r="BX77" i="59"/>
  <c r="BX85" i="59"/>
  <c r="DO86" i="55"/>
  <c r="Q29" i="55" s="1"/>
  <c r="BX45" i="59"/>
  <c r="BX87" i="59"/>
  <c r="BU34" i="54"/>
  <c r="BY34" i="54" s="1"/>
  <c r="BS66" i="59"/>
  <c r="BU9" i="59" s="1"/>
  <c r="BY9" i="59" s="1"/>
  <c r="DG29" i="59" s="1"/>
  <c r="DF29" i="59" s="1"/>
  <c r="BQ81" i="56"/>
  <c r="BQ87" i="56"/>
  <c r="BQ58" i="56"/>
  <c r="BQ53" i="56"/>
  <c r="BQ47" i="56"/>
  <c r="BQ14" i="56"/>
  <c r="CI31" i="58"/>
  <c r="CM31" i="58" s="1"/>
  <c r="CI42" i="58"/>
  <c r="CM42" i="58" s="1"/>
  <c r="CI79" i="58"/>
  <c r="CM79" i="58" s="1"/>
  <c r="BX30" i="59"/>
  <c r="BU30" i="54"/>
  <c r="BY30" i="54" s="1"/>
  <c r="BU47" i="54"/>
  <c r="BY47" i="54" s="1"/>
  <c r="BU35" i="54"/>
  <c r="BY35" i="54" s="1"/>
  <c r="BU56" i="54"/>
  <c r="BY56" i="54" s="1"/>
  <c r="BU23" i="54"/>
  <c r="DH43" i="54" s="1"/>
  <c r="BU43" i="54"/>
  <c r="BY43" i="54" s="1"/>
  <c r="CL27" i="54"/>
  <c r="BQ83" i="56"/>
  <c r="CI53" i="58"/>
  <c r="CM53" i="58" s="1"/>
  <c r="CI90" i="58"/>
  <c r="CM90" i="58" s="1"/>
  <c r="CI84" i="58"/>
  <c r="CM84" i="58" s="1"/>
  <c r="CI29" i="58"/>
  <c r="CM29" i="58" s="1"/>
  <c r="CI66" i="58"/>
  <c r="CM66" i="58" s="1"/>
  <c r="CI61" i="58"/>
  <c r="CM61" i="58" s="1"/>
  <c r="CI24" i="58"/>
  <c r="CM24" i="58" s="1"/>
  <c r="BU15" i="54"/>
  <c r="DH35" i="54" s="1"/>
  <c r="BU26" i="54"/>
  <c r="BY26" i="54" s="1"/>
  <c r="BU37" i="54"/>
  <c r="BY37" i="54" s="1"/>
  <c r="BU68" i="54"/>
  <c r="BY68" i="54" s="1"/>
  <c r="BU58" i="54"/>
  <c r="BY58" i="54" s="1"/>
  <c r="BU86" i="54"/>
  <c r="BY86" i="54" s="1"/>
  <c r="BU52" i="54"/>
  <c r="BY52" i="54" s="1"/>
  <c r="CL37" i="54"/>
  <c r="BQ73" i="56"/>
  <c r="BQ39" i="56"/>
  <c r="BQ24" i="56"/>
  <c r="BQ45" i="56"/>
  <c r="BQ52" i="56"/>
  <c r="BQ44" i="56"/>
  <c r="CI25" i="58"/>
  <c r="CM25" i="58" s="1"/>
  <c r="CI36" i="58"/>
  <c r="CM36" i="58" s="1"/>
  <c r="CI40" i="58"/>
  <c r="CM40" i="58" s="1"/>
  <c r="CI78" i="58"/>
  <c r="CM78" i="58" s="1"/>
  <c r="CI15" i="58"/>
  <c r="DG75" i="58" s="1"/>
  <c r="DF75" i="58" s="1"/>
  <c r="CI35" i="58"/>
  <c r="CM35" i="58" s="1"/>
  <c r="CI57" i="58"/>
  <c r="CM57" i="58" s="1"/>
  <c r="BU65" i="54"/>
  <c r="BY65" i="54" s="1"/>
  <c r="BU73" i="54"/>
  <c r="BY73" i="54" s="1"/>
  <c r="BU66" i="54"/>
  <c r="BY66" i="54" s="1"/>
  <c r="BQ19" i="56"/>
  <c r="DE19" i="56" s="1"/>
  <c r="BQ36" i="56"/>
  <c r="BQ59" i="56"/>
  <c r="BQ89" i="56"/>
  <c r="BQ64" i="56"/>
  <c r="BQ72" i="56"/>
  <c r="BQ18" i="56"/>
  <c r="DE18" i="56" s="1"/>
  <c r="DL6" i="57"/>
  <c r="CI50" i="58"/>
  <c r="CM50" i="58" s="1"/>
  <c r="CI43" i="58"/>
  <c r="CM43" i="58" s="1"/>
  <c r="CI74" i="58"/>
  <c r="CM74" i="58" s="1"/>
  <c r="CI71" i="58"/>
  <c r="CM71" i="58" s="1"/>
  <c r="CI55" i="58"/>
  <c r="CM55" i="58" s="1"/>
  <c r="CI59" i="58"/>
  <c r="CM59" i="58" s="1"/>
  <c r="CI73" i="58"/>
  <c r="CM73" i="58" s="1"/>
  <c r="CI88" i="58"/>
  <c r="CM88" i="58" s="1"/>
  <c r="DO26" i="54"/>
  <c r="Q11" i="54" s="1"/>
  <c r="BU36" i="54"/>
  <c r="BY36" i="54" s="1"/>
  <c r="BU59" i="54"/>
  <c r="BY59" i="54" s="1"/>
  <c r="BU85" i="54"/>
  <c r="BY85" i="54" s="1"/>
  <c r="BU17" i="54"/>
  <c r="DD37" i="54" s="1"/>
  <c r="DC37" i="54" s="1"/>
  <c r="BU75" i="54"/>
  <c r="BY75" i="54" s="1"/>
  <c r="BU46" i="54"/>
  <c r="BY46" i="54" s="1"/>
  <c r="DH70" i="58"/>
  <c r="DD13" i="58"/>
  <c r="BQ22" i="56"/>
  <c r="DE22" i="56" s="1"/>
  <c r="BQ82" i="56"/>
  <c r="BQ49" i="56"/>
  <c r="BQ71" i="56"/>
  <c r="BQ20" i="56"/>
  <c r="DE20" i="56" s="1"/>
  <c r="BQ67" i="56"/>
  <c r="BQ27" i="56"/>
  <c r="BQ35" i="56"/>
  <c r="BQ88" i="56"/>
  <c r="CI51" i="58"/>
  <c r="CM51" i="58" s="1"/>
  <c r="CI72" i="58"/>
  <c r="CM72" i="58" s="1"/>
  <c r="CI80" i="58"/>
  <c r="CM80" i="58" s="1"/>
  <c r="CI58" i="58"/>
  <c r="CM58" i="58" s="1"/>
  <c r="CI48" i="58"/>
  <c r="CM48" i="58" s="1"/>
  <c r="CI67" i="58"/>
  <c r="CM67" i="58" s="1"/>
  <c r="CI63" i="58"/>
  <c r="CM63" i="58" s="1"/>
  <c r="CI81" i="58"/>
  <c r="CM81" i="58" s="1"/>
  <c r="CI87" i="58"/>
  <c r="CM87" i="58" s="1"/>
  <c r="BU82" i="54"/>
  <c r="BY82" i="54" s="1"/>
  <c r="BU71" i="54"/>
  <c r="BY71" i="54" s="1"/>
  <c r="BU16" i="54"/>
  <c r="BY16" i="54" s="1"/>
  <c r="DD36" i="54" s="1"/>
  <c r="BU48" i="54"/>
  <c r="BY48" i="54" s="1"/>
  <c r="BU55" i="54"/>
  <c r="BY55" i="54" s="1"/>
  <c r="DG70" i="58"/>
  <c r="DF70" i="58" s="1"/>
  <c r="CJ67" i="63"/>
  <c r="BQ21" i="56"/>
  <c r="DE21" i="56" s="1"/>
  <c r="BQ25" i="56"/>
  <c r="BQ56" i="56"/>
  <c r="BQ43" i="56"/>
  <c r="BQ66" i="56"/>
  <c r="BQ85" i="56"/>
  <c r="BQ40" i="56"/>
  <c r="DK6" i="57"/>
  <c r="DQ6" i="57" s="1"/>
  <c r="S5" i="57" s="1"/>
  <c r="CI18" i="58"/>
  <c r="DD78" i="58" s="1"/>
  <c r="DC78" i="58" s="1"/>
  <c r="CI14" i="58"/>
  <c r="CI30" i="58"/>
  <c r="CM30" i="58" s="1"/>
  <c r="CI23" i="58"/>
  <c r="DH83" i="58" s="1"/>
  <c r="CI54" i="58"/>
  <c r="CM54" i="58" s="1"/>
  <c r="CI19" i="58"/>
  <c r="CM19" i="58" s="1"/>
  <c r="CI46" i="58"/>
  <c r="CM46" i="58" s="1"/>
  <c r="CI45" i="58"/>
  <c r="CM45" i="58" s="1"/>
  <c r="CI28" i="58"/>
  <c r="CM28" i="58" s="1"/>
  <c r="CI20" i="58"/>
  <c r="CM20" i="58" s="1"/>
  <c r="BU78" i="54"/>
  <c r="BY78" i="54" s="1"/>
  <c r="BU44" i="54"/>
  <c r="BY44" i="54" s="1"/>
  <c r="BU28" i="54"/>
  <c r="BY28" i="54" s="1"/>
  <c r="BU45" i="54"/>
  <c r="BY45" i="54" s="1"/>
  <c r="BU88" i="54"/>
  <c r="BY88" i="54" s="1"/>
  <c r="BU22" i="54"/>
  <c r="DG42" i="54" s="1"/>
  <c r="DF42" i="54" s="1"/>
  <c r="BQ61" i="56"/>
  <c r="BQ16" i="56"/>
  <c r="BQ60" i="56"/>
  <c r="BQ74" i="56"/>
  <c r="BQ90" i="56"/>
  <c r="BQ38" i="56"/>
  <c r="BQ62" i="56"/>
  <c r="CI14" i="54"/>
  <c r="DH74" i="54" s="1"/>
  <c r="CI22" i="58"/>
  <c r="DG82" i="58" s="1"/>
  <c r="DF82" i="58" s="1"/>
  <c r="CI27" i="58"/>
  <c r="CM27" i="58" s="1"/>
  <c r="CI49" i="58"/>
  <c r="CM49" i="58" s="1"/>
  <c r="CI37" i="58"/>
  <c r="CM37" i="58" s="1"/>
  <c r="BX32" i="59"/>
  <c r="BX19" i="59"/>
  <c r="DE39" i="59" s="1"/>
  <c r="BU41" i="54"/>
  <c r="BY41" i="54" s="1"/>
  <c r="BU87" i="54"/>
  <c r="BY87" i="54" s="1"/>
  <c r="BU90" i="54"/>
  <c r="BY90" i="54" s="1"/>
  <c r="BU21" i="54"/>
  <c r="BY21" i="54" s="1"/>
  <c r="BU60" i="54"/>
  <c r="BY60" i="54" s="1"/>
  <c r="BU70" i="54"/>
  <c r="BY70" i="54" s="1"/>
  <c r="BU14" i="54"/>
  <c r="DD34" i="54" s="1"/>
  <c r="DJ88" i="53"/>
  <c r="BQ75" i="56"/>
  <c r="BQ63" i="56"/>
  <c r="BQ70" i="56"/>
  <c r="BQ84" i="56"/>
  <c r="BQ68" i="56"/>
  <c r="BQ32" i="56"/>
  <c r="BQ33" i="56"/>
  <c r="DJ89" i="53"/>
  <c r="CI73" i="54"/>
  <c r="CM73" i="54" s="1"/>
  <c r="CI70" i="58"/>
  <c r="CM70" i="58" s="1"/>
  <c r="CI77" i="58"/>
  <c r="CM77" i="58" s="1"/>
  <c r="CI32" i="58"/>
  <c r="CM32" i="58" s="1"/>
  <c r="CI89" i="58"/>
  <c r="CM89" i="58" s="1"/>
  <c r="CI26" i="58"/>
  <c r="CM26" i="58" s="1"/>
  <c r="CI76" i="58"/>
  <c r="CM76" i="58" s="1"/>
  <c r="BU51" i="54"/>
  <c r="BY51" i="54" s="1"/>
  <c r="BU67" i="54"/>
  <c r="BY67" i="54" s="1"/>
  <c r="BU69" i="54"/>
  <c r="BY69" i="54" s="1"/>
  <c r="BU42" i="54"/>
  <c r="BY42" i="54" s="1"/>
  <c r="BU76" i="54"/>
  <c r="BY76" i="54" s="1"/>
  <c r="BU80" i="54"/>
  <c r="BY80" i="54" s="1"/>
  <c r="DI89" i="53"/>
  <c r="DN87" i="53" s="1"/>
  <c r="P30" i="53" s="1"/>
  <c r="BQ29" i="56"/>
  <c r="BQ15" i="56"/>
  <c r="BQ77" i="56"/>
  <c r="BQ51" i="56"/>
  <c r="BQ23" i="56"/>
  <c r="DE23" i="56" s="1"/>
  <c r="BQ46" i="56"/>
  <c r="BQ17" i="56"/>
  <c r="CI69" i="58"/>
  <c r="CM69" i="58" s="1"/>
  <c r="CI44" i="58"/>
  <c r="CM44" i="58" s="1"/>
  <c r="CI60" i="58"/>
  <c r="CM60" i="58" s="1"/>
  <c r="CI86" i="58"/>
  <c r="CM86" i="58" s="1"/>
  <c r="CI83" i="58"/>
  <c r="CM83" i="58" s="1"/>
  <c r="CI65" i="58"/>
  <c r="CM65" i="58" s="1"/>
  <c r="DS92" i="54"/>
  <c r="X31" i="54" s="1"/>
  <c r="CI33" i="58"/>
  <c r="CM33" i="58" s="1"/>
  <c r="DI88" i="53"/>
  <c r="DP86" i="53" s="1"/>
  <c r="R29" i="53" s="1"/>
  <c r="BQ54" i="56"/>
  <c r="BQ37" i="56"/>
  <c r="BQ69" i="56"/>
  <c r="BQ80" i="56"/>
  <c r="BQ57" i="56"/>
  <c r="BQ48" i="56"/>
  <c r="BQ65" i="56"/>
  <c r="CI68" i="58"/>
  <c r="CM68" i="58" s="1"/>
  <c r="CI82" i="58"/>
  <c r="CM82" i="58" s="1"/>
  <c r="CI52" i="58"/>
  <c r="CM52" i="58" s="1"/>
  <c r="CI34" i="58"/>
  <c r="CM34" i="58" s="1"/>
  <c r="CI64" i="58"/>
  <c r="CM64" i="58" s="1"/>
  <c r="CI21" i="58"/>
  <c r="DH81" i="58" s="1"/>
  <c r="BU13" i="54"/>
  <c r="BY13" i="54" s="1"/>
  <c r="DE33" i="54" s="1"/>
  <c r="BU79" i="54"/>
  <c r="BY79" i="54" s="1"/>
  <c r="BU19" i="54"/>
  <c r="DH39" i="54" s="1"/>
  <c r="BU27" i="54"/>
  <c r="BY27" i="54" s="1"/>
  <c r="BU32" i="54"/>
  <c r="BY32" i="54" s="1"/>
  <c r="BU77" i="54"/>
  <c r="BY77" i="54" s="1"/>
  <c r="BU61" i="54"/>
  <c r="BY61" i="54" s="1"/>
  <c r="BU74" i="54"/>
  <c r="BY74" i="54" s="1"/>
  <c r="DG49" i="59"/>
  <c r="DF49" i="59" s="1"/>
  <c r="BQ55" i="56"/>
  <c r="BQ31" i="56"/>
  <c r="BQ86" i="56"/>
  <c r="BQ34" i="56"/>
  <c r="BQ41" i="56"/>
  <c r="BQ26" i="56"/>
  <c r="CI47" i="58"/>
  <c r="CM47" i="58" s="1"/>
  <c r="CI56" i="58"/>
  <c r="CM56" i="58" s="1"/>
  <c r="CI41" i="58"/>
  <c r="CM41" i="58" s="1"/>
  <c r="CI62" i="58"/>
  <c r="CM62" i="58" s="1"/>
  <c r="CI75" i="58"/>
  <c r="CM75" i="58" s="1"/>
  <c r="BU53" i="54"/>
  <c r="BY53" i="54" s="1"/>
  <c r="BU63" i="54"/>
  <c r="BY63" i="54" s="1"/>
  <c r="BU31" i="54"/>
  <c r="BY31" i="54" s="1"/>
  <c r="BU18" i="54"/>
  <c r="DD38" i="54" s="1"/>
  <c r="DC38" i="54" s="1"/>
  <c r="BU25" i="54"/>
  <c r="BY25" i="54" s="1"/>
  <c r="BU50" i="54"/>
  <c r="BY50" i="54" s="1"/>
  <c r="DH49" i="59"/>
  <c r="DK16" i="57"/>
  <c r="DR9" i="57" s="1"/>
  <c r="T8" i="57" s="1"/>
  <c r="DK14" i="57"/>
  <c r="DS8" i="57" s="1"/>
  <c r="U7" i="57" s="1"/>
  <c r="DK15" i="57"/>
  <c r="DQ9" i="57" s="1"/>
  <c r="S8" i="57" s="1"/>
  <c r="DK22" i="57"/>
  <c r="DR11" i="57" s="1"/>
  <c r="T10" i="57" s="1"/>
  <c r="DL22" i="57"/>
  <c r="DK9" i="57"/>
  <c r="DQ7" i="57" s="1"/>
  <c r="S6" i="57" s="1"/>
  <c r="DL11" i="57"/>
  <c r="DL19" i="57"/>
  <c r="DK12" i="57"/>
  <c r="DQ8" i="57" s="1"/>
  <c r="S7" i="57" s="1"/>
  <c r="DL12" i="57"/>
  <c r="DL15" i="57"/>
  <c r="DK10" i="57"/>
  <c r="DR7" i="57" s="1"/>
  <c r="T6" i="57" s="1"/>
  <c r="DL10" i="57"/>
  <c r="DK23" i="57"/>
  <c r="DS11" i="57" s="1"/>
  <c r="U10" i="57" s="1"/>
  <c r="DL18" i="57"/>
  <c r="DK7" i="57"/>
  <c r="DR6" i="57" s="1"/>
  <c r="T5" i="57" s="1"/>
  <c r="DL16" i="57"/>
  <c r="DL9" i="57"/>
  <c r="DL17" i="57"/>
  <c r="DL7" i="57"/>
  <c r="DK20" i="57"/>
  <c r="DS10" i="57" s="1"/>
  <c r="U9" i="57" s="1"/>
  <c r="DK17" i="57"/>
  <c r="DS9" i="57" s="1"/>
  <c r="U8" i="57" s="1"/>
  <c r="DL14" i="57"/>
  <c r="DL20" i="57"/>
  <c r="DK21" i="57"/>
  <c r="DQ11" i="57" s="1"/>
  <c r="S10" i="57" s="1"/>
  <c r="DK18" i="57"/>
  <c r="DQ10" i="57" s="1"/>
  <c r="S9" i="57" s="1"/>
  <c r="DK11" i="57"/>
  <c r="DS7" i="57" s="1"/>
  <c r="U6" i="57" s="1"/>
  <c r="DL21" i="57"/>
  <c r="DK19" i="57"/>
  <c r="DR10" i="57" s="1"/>
  <c r="T9" i="57" s="1"/>
  <c r="DK13" i="57"/>
  <c r="DR8" i="57" s="1"/>
  <c r="T7" i="57" s="1"/>
  <c r="DL8" i="57"/>
  <c r="DL23" i="57"/>
  <c r="DL13" i="57"/>
  <c r="DK8" i="57"/>
  <c r="DS6" i="57" s="1"/>
  <c r="U5" i="57" s="1"/>
  <c r="BO79" i="60"/>
  <c r="BO80" i="60" s="1"/>
  <c r="CF11" i="59"/>
  <c r="DE51" i="59" s="1"/>
  <c r="BY12" i="54"/>
  <c r="DH32" i="54" s="1"/>
  <c r="BO78" i="63"/>
  <c r="DH16" i="54"/>
  <c r="BX22" i="59"/>
  <c r="DE42" i="59" s="1"/>
  <c r="BX25" i="59"/>
  <c r="BX55" i="59"/>
  <c r="BX64" i="59"/>
  <c r="CL77" i="54"/>
  <c r="CL50" i="54"/>
  <c r="CL35" i="54"/>
  <c r="CL39" i="54"/>
  <c r="CL62" i="54"/>
  <c r="DG50" i="59"/>
  <c r="DF50" i="59" s="1"/>
  <c r="CG66" i="55"/>
  <c r="CG67" i="55" s="1"/>
  <c r="CG56" i="55"/>
  <c r="DD22" i="58"/>
  <c r="DC22" i="58" s="1"/>
  <c r="DG16" i="54"/>
  <c r="DF16" i="54" s="1"/>
  <c r="CL63" i="54"/>
  <c r="CL42" i="54"/>
  <c r="CL21" i="54"/>
  <c r="DE81" i="54" s="1"/>
  <c r="CL47" i="54"/>
  <c r="CL15" i="54"/>
  <c r="DE75" i="54" s="1"/>
  <c r="CL49" i="54"/>
  <c r="CI9" i="55"/>
  <c r="DD50" i="59"/>
  <c r="DE31" i="62"/>
  <c r="DH31" i="62"/>
  <c r="DI88" i="60"/>
  <c r="DG22" i="58"/>
  <c r="DF22" i="58" s="1"/>
  <c r="DD16" i="54"/>
  <c r="BX65" i="59"/>
  <c r="BX43" i="59"/>
  <c r="BX86" i="59"/>
  <c r="BX60" i="59"/>
  <c r="BX72" i="59"/>
  <c r="CL32" i="54"/>
  <c r="CL88" i="54"/>
  <c r="CL22" i="54"/>
  <c r="DE82" i="54" s="1"/>
  <c r="CL64" i="54"/>
  <c r="CL82" i="54"/>
  <c r="CL59" i="54"/>
  <c r="DH50" i="59"/>
  <c r="BZ33" i="58"/>
  <c r="BZ34" i="58" s="1"/>
  <c r="DH22" i="58"/>
  <c r="BX34" i="59"/>
  <c r="BX59" i="59"/>
  <c r="CL75" i="54"/>
  <c r="CL46" i="54"/>
  <c r="CL89" i="54"/>
  <c r="CL13" i="54"/>
  <c r="CL48" i="54"/>
  <c r="CL18" i="54"/>
  <c r="DE78" i="54" s="1"/>
  <c r="BX48" i="59"/>
  <c r="BX54" i="59"/>
  <c r="CE12" i="53"/>
  <c r="CL20" i="54"/>
  <c r="DE80" i="54" s="1"/>
  <c r="CL33" i="54"/>
  <c r="CL76" i="54"/>
  <c r="CL84" i="54"/>
  <c r="CL38" i="54"/>
  <c r="CL66" i="54"/>
  <c r="CI8" i="55"/>
  <c r="CJ67" i="58"/>
  <c r="CL13" i="58" s="1"/>
  <c r="DE73" i="58" s="1"/>
  <c r="CL60" i="54"/>
  <c r="CL81" i="54"/>
  <c r="CL83" i="54"/>
  <c r="CL24" i="54"/>
  <c r="CL25" i="54"/>
  <c r="CL67" i="54"/>
  <c r="DD70" i="58"/>
  <c r="DC70" i="58" s="1"/>
  <c r="DJ101" i="63"/>
  <c r="DI87" i="63"/>
  <c r="DJ87" i="63"/>
  <c r="DF51" i="63"/>
  <c r="DH15" i="54"/>
  <c r="BX27" i="59"/>
  <c r="BX49" i="59"/>
  <c r="BX67" i="59"/>
  <c r="BX18" i="59"/>
  <c r="DE38" i="59" s="1"/>
  <c r="BU81" i="54"/>
  <c r="BY81" i="54" s="1"/>
  <c r="CL51" i="54"/>
  <c r="CL69" i="54"/>
  <c r="CL58" i="54"/>
  <c r="CL78" i="54"/>
  <c r="CL40" i="54"/>
  <c r="BR6" i="59"/>
  <c r="DD6" i="59" s="1"/>
  <c r="DC6" i="59" s="1"/>
  <c r="CM12" i="58"/>
  <c r="DG72" i="58" s="1"/>
  <c r="DK46" i="63"/>
  <c r="DG23" i="58"/>
  <c r="DF23" i="58" s="1"/>
  <c r="BX62" i="59"/>
  <c r="CL12" i="54"/>
  <c r="CL73" i="54"/>
  <c r="CL53" i="54"/>
  <c r="CL57" i="54"/>
  <c r="BQ8" i="59"/>
  <c r="CL55" i="54"/>
  <c r="CL45" i="54"/>
  <c r="CL30" i="54"/>
  <c r="CL44" i="54"/>
  <c r="CL41" i="54"/>
  <c r="CL80" i="54"/>
  <c r="CL54" i="54"/>
  <c r="CL72" i="54"/>
  <c r="CL79" i="54"/>
  <c r="CL23" i="54"/>
  <c r="DE83" i="54" s="1"/>
  <c r="DH12" i="54"/>
  <c r="DH23" i="58"/>
  <c r="BX56" i="59"/>
  <c r="BX68" i="59"/>
  <c r="BX41" i="59"/>
  <c r="CL31" i="54"/>
  <c r="CL65" i="54"/>
  <c r="CL68" i="54"/>
  <c r="CL52" i="54"/>
  <c r="CL61" i="54"/>
  <c r="CL86" i="54"/>
  <c r="DD12" i="54"/>
  <c r="DD23" i="58"/>
  <c r="DC23" i="58" s="1"/>
  <c r="BX66" i="59"/>
  <c r="BX90" i="59"/>
  <c r="CL87" i="54"/>
  <c r="CL28" i="54"/>
  <c r="CL74" i="54"/>
  <c r="CL71" i="54"/>
  <c r="CL17" i="54"/>
  <c r="DE77" i="54" s="1"/>
  <c r="CL16" i="54"/>
  <c r="DE76" i="54" s="1"/>
  <c r="CM7" i="55"/>
  <c r="DD67" i="55" s="1"/>
  <c r="DC67" i="55" s="1"/>
  <c r="DI67" i="55" s="1"/>
  <c r="DE72" i="60"/>
  <c r="BX24" i="59"/>
  <c r="BX73" i="59"/>
  <c r="BX47" i="59"/>
  <c r="BX39" i="59"/>
  <c r="CL26" i="54"/>
  <c r="CL29" i="54"/>
  <c r="CL34" i="54"/>
  <c r="CL56" i="54"/>
  <c r="CL70" i="54"/>
  <c r="CL85" i="54"/>
  <c r="BL78" i="63"/>
  <c r="BX44" i="59"/>
  <c r="BX36" i="59"/>
  <c r="BX33" i="59"/>
  <c r="BX42" i="59"/>
  <c r="BX50" i="59"/>
  <c r="BX20" i="59"/>
  <c r="DE40" i="59" s="1"/>
  <c r="DG7" i="63"/>
  <c r="DF7" i="63" s="1"/>
  <c r="DE7" i="63"/>
  <c r="DD7" i="63"/>
  <c r="DC7" i="63" s="1"/>
  <c r="BX79" i="59"/>
  <c r="BX57" i="59"/>
  <c r="BX38" i="59"/>
  <c r="BX58" i="59"/>
  <c r="BX75" i="59"/>
  <c r="BX40" i="59"/>
  <c r="DH7" i="63"/>
  <c r="BX80" i="59"/>
  <c r="BX17" i="59"/>
  <c r="BX37" i="59"/>
  <c r="BX23" i="59"/>
  <c r="DE43" i="59" s="1"/>
  <c r="BX51" i="59"/>
  <c r="BX82" i="59"/>
  <c r="DH9" i="54"/>
  <c r="BX29" i="59"/>
  <c r="BX84" i="59"/>
  <c r="BX71" i="59"/>
  <c r="BX46" i="59"/>
  <c r="BX26" i="59"/>
  <c r="BX83" i="59"/>
  <c r="CI81" i="54"/>
  <c r="CM81" i="54" s="1"/>
  <c r="DE30" i="53"/>
  <c r="DN46" i="59"/>
  <c r="P17" i="59" s="1"/>
  <c r="BV43" i="58"/>
  <c r="BV44" i="58" s="1"/>
  <c r="CI76" i="54"/>
  <c r="CM76" i="54" s="1"/>
  <c r="CI36" i="54"/>
  <c r="CM36" i="54" s="1"/>
  <c r="CI55" i="54"/>
  <c r="CM55" i="54" s="1"/>
  <c r="BU19" i="62"/>
  <c r="BY19" i="62" s="1"/>
  <c r="DH31" i="54"/>
  <c r="CI26" i="54"/>
  <c r="CM26" i="54" s="1"/>
  <c r="BU87" i="62"/>
  <c r="BY87" i="62" s="1"/>
  <c r="DE31" i="53"/>
  <c r="BO78" i="60"/>
  <c r="BX69" i="59"/>
  <c r="BU34" i="62"/>
  <c r="BY34" i="62" s="1"/>
  <c r="CI65" i="54"/>
  <c r="CM65" i="54" s="1"/>
  <c r="DH13" i="58"/>
  <c r="BU54" i="62"/>
  <c r="BY54" i="62" s="1"/>
  <c r="DD30" i="53"/>
  <c r="DC30" i="53" s="1"/>
  <c r="DJ28" i="53" s="1"/>
  <c r="BZ45" i="55"/>
  <c r="DG30" i="53"/>
  <c r="DF30" i="53" s="1"/>
  <c r="BY6" i="55"/>
  <c r="DE26" i="55" s="1"/>
  <c r="BO78" i="59"/>
  <c r="BO79" i="59" s="1"/>
  <c r="DE6" i="56"/>
  <c r="DJ6" i="56" s="1"/>
  <c r="DN6" i="56" s="1"/>
  <c r="P5" i="56" s="1"/>
  <c r="BU30" i="62"/>
  <c r="BY30" i="62" s="1"/>
  <c r="DG73" i="58"/>
  <c r="DD27" i="57"/>
  <c r="DC27" i="57" s="1"/>
  <c r="BY8" i="57"/>
  <c r="DD28" i="57" s="1"/>
  <c r="CC56" i="57"/>
  <c r="DG12" i="60"/>
  <c r="DF12" i="60" s="1"/>
  <c r="BZ56" i="60"/>
  <c r="BZ57" i="60" s="1"/>
  <c r="BZ58" i="60" s="1"/>
  <c r="BZ59" i="60" s="1"/>
  <c r="CJ80" i="57"/>
  <c r="CL38" i="57" s="1"/>
  <c r="BY13" i="62"/>
  <c r="DD33" i="62" s="1"/>
  <c r="DC33" i="62" s="1"/>
  <c r="DD16" i="59"/>
  <c r="DG13" i="54"/>
  <c r="CI40" i="54"/>
  <c r="CM40" i="54" s="1"/>
  <c r="CI83" i="54"/>
  <c r="CM83" i="54" s="1"/>
  <c r="CI50" i="54"/>
  <c r="CM50" i="54" s="1"/>
  <c r="CI23" i="54"/>
  <c r="DG83" i="54" s="1"/>
  <c r="DF83" i="54" s="1"/>
  <c r="BU24" i="62"/>
  <c r="BY24" i="62" s="1"/>
  <c r="DH69" i="60"/>
  <c r="DH16" i="59"/>
  <c r="CI20" i="54"/>
  <c r="DH80" i="54" s="1"/>
  <c r="BU61" i="62"/>
  <c r="BY61" i="62" s="1"/>
  <c r="DI7" i="61"/>
  <c r="CG80" i="57"/>
  <c r="DJ29" i="54"/>
  <c r="DI29" i="54"/>
  <c r="DG69" i="60"/>
  <c r="DF69" i="60" s="1"/>
  <c r="DG7" i="61"/>
  <c r="DF7" i="61" s="1"/>
  <c r="DI28" i="62"/>
  <c r="DJ28" i="62"/>
  <c r="BU39" i="62"/>
  <c r="BY39" i="62" s="1"/>
  <c r="DD69" i="60"/>
  <c r="DC69" i="60" s="1"/>
  <c r="DC70" i="60" s="1"/>
  <c r="DH7" i="61"/>
  <c r="BU16" i="62"/>
  <c r="DI66" i="63"/>
  <c r="DJ66" i="63"/>
  <c r="CB10" i="57"/>
  <c r="CF10" i="57" s="1"/>
  <c r="DE50" i="57" s="1"/>
  <c r="BZ44" i="57"/>
  <c r="BZ45" i="57" s="1"/>
  <c r="BZ46" i="57" s="1"/>
  <c r="BS43" i="58"/>
  <c r="BS44" i="58" s="1"/>
  <c r="BS45" i="58" s="1"/>
  <c r="BS46" i="58" s="1"/>
  <c r="DR86" i="61"/>
  <c r="T29" i="61" s="1"/>
  <c r="DG14" i="54"/>
  <c r="DF14" i="54" s="1"/>
  <c r="DG12" i="54"/>
  <c r="DF12" i="54" s="1"/>
  <c r="BU74" i="62"/>
  <c r="BY74" i="62" s="1"/>
  <c r="CC66" i="60"/>
  <c r="CC67" i="60" s="1"/>
  <c r="CC68" i="60" s="1"/>
  <c r="CC69" i="60" s="1"/>
  <c r="CC70" i="60" s="1"/>
  <c r="DH14" i="54"/>
  <c r="CI68" i="54"/>
  <c r="CM68" i="54" s="1"/>
  <c r="BU15" i="62"/>
  <c r="DF90" i="59"/>
  <c r="DL97" i="59" s="1"/>
  <c r="BS55" i="63"/>
  <c r="BS66" i="63" s="1"/>
  <c r="BS67" i="63" s="1"/>
  <c r="DD14" i="54"/>
  <c r="CI84" i="54"/>
  <c r="CM84" i="54" s="1"/>
  <c r="CI71" i="54"/>
  <c r="CM71" i="54" s="1"/>
  <c r="CI60" i="54"/>
  <c r="CM60" i="54" s="1"/>
  <c r="BU58" i="62"/>
  <c r="BY58" i="62" s="1"/>
  <c r="BU14" i="62"/>
  <c r="DG70" i="60"/>
  <c r="CI57" i="54"/>
  <c r="CM57" i="54" s="1"/>
  <c r="CI21" i="54"/>
  <c r="DG81" i="54" s="1"/>
  <c r="DF81" i="54" s="1"/>
  <c r="BU51" i="62"/>
  <c r="BY51" i="62" s="1"/>
  <c r="BU20" i="62"/>
  <c r="BY20" i="62" s="1"/>
  <c r="BZ46" i="53"/>
  <c r="BU37" i="62"/>
  <c r="BY37" i="62" s="1"/>
  <c r="CI30" i="54"/>
  <c r="CM30" i="54" s="1"/>
  <c r="BU63" i="62"/>
  <c r="BY63" i="62" s="1"/>
  <c r="CC32" i="62"/>
  <c r="CC33" i="62" s="1"/>
  <c r="CC34" i="62" s="1"/>
  <c r="CE10" i="62"/>
  <c r="DG72" i="60"/>
  <c r="BU53" i="62"/>
  <c r="BY53" i="62" s="1"/>
  <c r="BU45" i="62"/>
  <c r="BY45" i="62" s="1"/>
  <c r="BU17" i="62"/>
  <c r="BU84" i="62"/>
  <c r="BY84" i="62" s="1"/>
  <c r="CI79" i="54"/>
  <c r="CM79" i="54" s="1"/>
  <c r="CI62" i="54"/>
  <c r="CM62" i="54" s="1"/>
  <c r="DP86" i="55"/>
  <c r="R29" i="55" s="1"/>
  <c r="CI46" i="54"/>
  <c r="CM46" i="54" s="1"/>
  <c r="BU62" i="62"/>
  <c r="BY62" i="62" s="1"/>
  <c r="BU55" i="62"/>
  <c r="BY55" i="62" s="1"/>
  <c r="BU36" i="62"/>
  <c r="BY36" i="62" s="1"/>
  <c r="BU48" i="62"/>
  <c r="BY48" i="62" s="1"/>
  <c r="BU47" i="62"/>
  <c r="BY47" i="62" s="1"/>
  <c r="BU43" i="62"/>
  <c r="BY43" i="62" s="1"/>
  <c r="BU83" i="62"/>
  <c r="BY83" i="62" s="1"/>
  <c r="BU46" i="62"/>
  <c r="BY46" i="62" s="1"/>
  <c r="BU41" i="62"/>
  <c r="BY41" i="62" s="1"/>
  <c r="BU65" i="62"/>
  <c r="BY65" i="62" s="1"/>
  <c r="CL26" i="59"/>
  <c r="DS92" i="62"/>
  <c r="X31" i="62" s="1"/>
  <c r="CL39" i="59"/>
  <c r="BU52" i="62"/>
  <c r="BY52" i="62" s="1"/>
  <c r="BU82" i="62"/>
  <c r="BY82" i="62" s="1"/>
  <c r="BU28" i="62"/>
  <c r="BY28" i="62" s="1"/>
  <c r="BU35" i="62"/>
  <c r="BY35" i="62" s="1"/>
  <c r="BU33" i="62"/>
  <c r="BY33" i="62" s="1"/>
  <c r="BU81" i="62"/>
  <c r="BY81" i="62" s="1"/>
  <c r="BU23" i="62"/>
  <c r="DH43" i="62" s="1"/>
  <c r="BU90" i="62"/>
  <c r="BY90" i="62" s="1"/>
  <c r="BU79" i="62"/>
  <c r="BY79" i="62" s="1"/>
  <c r="BU29" i="62"/>
  <c r="BY29" i="62" s="1"/>
  <c r="BU78" i="62"/>
  <c r="BY78" i="62" s="1"/>
  <c r="BU32" i="62"/>
  <c r="BY32" i="62" s="1"/>
  <c r="BU72" i="62"/>
  <c r="BY72" i="62" s="1"/>
  <c r="BU73" i="62"/>
  <c r="BY73" i="62" s="1"/>
  <c r="BU38" i="62"/>
  <c r="BY38" i="62" s="1"/>
  <c r="BU68" i="62"/>
  <c r="BY68" i="62" s="1"/>
  <c r="BU60" i="62"/>
  <c r="BY60" i="62" s="1"/>
  <c r="BU40" i="62"/>
  <c r="BY40" i="62" s="1"/>
  <c r="BU18" i="62"/>
  <c r="DH38" i="62" s="1"/>
  <c r="BU26" i="62"/>
  <c r="BY26" i="62" s="1"/>
  <c r="CI44" i="54"/>
  <c r="CM44" i="54" s="1"/>
  <c r="BU21" i="62"/>
  <c r="DH41" i="62" s="1"/>
  <c r="BU80" i="62"/>
  <c r="BY80" i="62" s="1"/>
  <c r="BU50" i="62"/>
  <c r="BY50" i="62" s="1"/>
  <c r="BU31" i="62"/>
  <c r="BY31" i="62" s="1"/>
  <c r="BU22" i="62"/>
  <c r="BY22" i="62" s="1"/>
  <c r="CL56" i="59"/>
  <c r="CL14" i="59"/>
  <c r="CL22" i="59"/>
  <c r="DE82" i="59" s="1"/>
  <c r="CL33" i="59"/>
  <c r="CL86" i="59"/>
  <c r="CL31" i="59"/>
  <c r="CL90" i="59"/>
  <c r="CL85" i="59"/>
  <c r="CL46" i="59"/>
  <c r="CL53" i="59"/>
  <c r="CL20" i="59"/>
  <c r="DE80" i="59" s="1"/>
  <c r="CL34" i="59"/>
  <c r="CL58" i="59"/>
  <c r="CL82" i="59"/>
  <c r="BU77" i="62"/>
  <c r="BY77" i="62" s="1"/>
  <c r="BU71" i="62"/>
  <c r="BY71" i="62" s="1"/>
  <c r="CL75" i="59"/>
  <c r="CL21" i="59"/>
  <c r="DE81" i="59" s="1"/>
  <c r="CL45" i="59"/>
  <c r="CL80" i="59"/>
  <c r="BU76" i="62"/>
  <c r="BY76" i="62" s="1"/>
  <c r="BU44" i="62"/>
  <c r="BY44" i="62" s="1"/>
  <c r="CL37" i="59"/>
  <c r="CL29" i="59"/>
  <c r="BU89" i="62"/>
  <c r="BY89" i="62" s="1"/>
  <c r="CL79" i="59"/>
  <c r="CL27" i="59"/>
  <c r="CL50" i="59"/>
  <c r="CL52" i="59"/>
  <c r="BU49" i="62"/>
  <c r="BY49" i="62" s="1"/>
  <c r="BU70" i="62"/>
  <c r="BY70" i="62" s="1"/>
  <c r="CL64" i="59"/>
  <c r="CL81" i="59"/>
  <c r="CL17" i="59"/>
  <c r="DE77" i="59" s="1"/>
  <c r="CL66" i="59"/>
  <c r="CL25" i="59"/>
  <c r="CL89" i="59"/>
  <c r="DG76" i="58"/>
  <c r="DF76" i="58" s="1"/>
  <c r="DH76" i="58"/>
  <c r="CM16" i="58"/>
  <c r="DD76" i="58"/>
  <c r="DC76" i="58" s="1"/>
  <c r="CL57" i="59"/>
  <c r="CL84" i="59"/>
  <c r="CL61" i="59"/>
  <c r="DH69" i="54"/>
  <c r="CL77" i="59"/>
  <c r="CL23" i="59"/>
  <c r="DE83" i="59" s="1"/>
  <c r="CL19" i="59"/>
  <c r="DE79" i="59" s="1"/>
  <c r="CL41" i="59"/>
  <c r="CL32" i="59"/>
  <c r="CL49" i="59"/>
  <c r="CL36" i="59"/>
  <c r="CL67" i="59"/>
  <c r="CL28" i="59"/>
  <c r="CL68" i="59"/>
  <c r="CL16" i="59"/>
  <c r="DE76" i="59" s="1"/>
  <c r="BU56" i="62"/>
  <c r="BY56" i="62" s="1"/>
  <c r="BU67" i="62"/>
  <c r="BY67" i="62" s="1"/>
  <c r="BU42" i="62"/>
  <c r="BY42" i="62" s="1"/>
  <c r="BU86" i="62"/>
  <c r="BY86" i="62" s="1"/>
  <c r="BU57" i="62"/>
  <c r="BY57" i="62" s="1"/>
  <c r="BU27" i="62"/>
  <c r="BY27" i="62" s="1"/>
  <c r="CI11" i="54"/>
  <c r="CM11" i="54" s="1"/>
  <c r="DG71" i="60"/>
  <c r="DF71" i="60" s="1"/>
  <c r="BU69" i="62"/>
  <c r="BY69" i="62" s="1"/>
  <c r="CL76" i="59"/>
  <c r="CL70" i="59"/>
  <c r="CL44" i="59"/>
  <c r="CL48" i="59"/>
  <c r="CL18" i="59"/>
  <c r="DE78" i="59" s="1"/>
  <c r="BU66" i="62"/>
  <c r="BY66" i="62" s="1"/>
  <c r="BU64" i="62"/>
  <c r="BY64" i="62" s="1"/>
  <c r="BU25" i="62"/>
  <c r="BY25" i="62" s="1"/>
  <c r="BU88" i="62"/>
  <c r="BY88" i="62" s="1"/>
  <c r="BU59" i="62"/>
  <c r="BY59" i="62" s="1"/>
  <c r="BU85" i="62"/>
  <c r="BY85" i="62" s="1"/>
  <c r="DG69" i="54"/>
  <c r="DF69" i="54" s="1"/>
  <c r="BV66" i="56"/>
  <c r="BX11" i="56" s="1"/>
  <c r="BX10" i="56"/>
  <c r="DC72" i="60"/>
  <c r="BS42" i="55"/>
  <c r="BS43" i="55" s="1"/>
  <c r="BS44" i="55" s="1"/>
  <c r="BS45" i="55" s="1"/>
  <c r="BS46" i="55" s="1"/>
  <c r="BS54" i="55" s="1"/>
  <c r="DH52" i="56"/>
  <c r="BR9" i="58"/>
  <c r="DE9" i="58" s="1"/>
  <c r="DG9" i="58"/>
  <c r="BR8" i="58"/>
  <c r="DH8" i="58" s="1"/>
  <c r="DD69" i="54"/>
  <c r="DC69" i="54" s="1"/>
  <c r="CM10" i="54"/>
  <c r="DE70" i="54" s="1"/>
  <c r="DD68" i="63"/>
  <c r="DC68" i="63" s="1"/>
  <c r="CL42" i="59"/>
  <c r="CL13" i="59"/>
  <c r="CL12" i="59"/>
  <c r="CI69" i="54"/>
  <c r="CM69" i="54" s="1"/>
  <c r="CI39" i="54"/>
  <c r="CM39" i="54" s="1"/>
  <c r="CI59" i="54"/>
  <c r="CM59" i="54" s="1"/>
  <c r="CI85" i="54"/>
  <c r="CM85" i="54" s="1"/>
  <c r="CI12" i="54"/>
  <c r="CI38" i="54"/>
  <c r="CM38" i="54" s="1"/>
  <c r="CI54" i="54"/>
  <c r="CM54" i="54" s="1"/>
  <c r="CI47" i="54"/>
  <c r="CM47" i="54" s="1"/>
  <c r="CI41" i="54"/>
  <c r="CM41" i="54" s="1"/>
  <c r="CI80" i="54"/>
  <c r="CM80" i="54" s="1"/>
  <c r="CI87" i="54"/>
  <c r="CM87" i="54" s="1"/>
  <c r="CI52" i="54"/>
  <c r="CM52" i="54" s="1"/>
  <c r="CI13" i="54"/>
  <c r="CI25" i="54"/>
  <c r="CM25" i="54" s="1"/>
  <c r="CI17" i="54"/>
  <c r="DG68" i="63"/>
  <c r="DF68" i="63" s="1"/>
  <c r="CC78" i="58"/>
  <c r="DG13" i="58"/>
  <c r="BR7" i="56"/>
  <c r="DH7" i="56" s="1"/>
  <c r="DJ93" i="53"/>
  <c r="DI95" i="53"/>
  <c r="DN89" i="53" s="1"/>
  <c r="P32" i="53" s="1"/>
  <c r="DJ96" i="53"/>
  <c r="DJ102" i="53"/>
  <c r="DJ95" i="53"/>
  <c r="DJ97" i="53"/>
  <c r="DJ98" i="53"/>
  <c r="DJ99" i="53"/>
  <c r="DI96" i="53"/>
  <c r="DO89" i="53" s="1"/>
  <c r="Q32" i="53" s="1"/>
  <c r="DI92" i="53"/>
  <c r="DN88" i="53" s="1"/>
  <c r="P31" i="53" s="1"/>
  <c r="DJ100" i="53"/>
  <c r="DI100" i="53"/>
  <c r="DP90" i="53" s="1"/>
  <c r="R33" i="53" s="1"/>
  <c r="DI90" i="53"/>
  <c r="DJ92" i="53"/>
  <c r="DI94" i="53"/>
  <c r="DP88" i="53" s="1"/>
  <c r="R31" i="53" s="1"/>
  <c r="DJ94" i="53"/>
  <c r="DI98" i="53"/>
  <c r="DN90" i="53" s="1"/>
  <c r="P33" i="53" s="1"/>
  <c r="DI91" i="53"/>
  <c r="DP87" i="53" s="1"/>
  <c r="R30" i="53" s="1"/>
  <c r="DI103" i="53"/>
  <c r="DP91" i="53" s="1"/>
  <c r="R34" i="53" s="1"/>
  <c r="DJ90" i="53"/>
  <c r="DJ101" i="53"/>
  <c r="DI102" i="53"/>
  <c r="DO91" i="53" s="1"/>
  <c r="Q34" i="53" s="1"/>
  <c r="DJ91" i="53"/>
  <c r="DJ103" i="53"/>
  <c r="DI97" i="53"/>
  <c r="DP89" i="53" s="1"/>
  <c r="R32" i="53" s="1"/>
  <c r="DI93" i="53"/>
  <c r="DO88" i="53" s="1"/>
  <c r="Q31" i="53" s="1"/>
  <c r="DI101" i="53"/>
  <c r="DN91" i="53" s="1"/>
  <c r="P34" i="53" s="1"/>
  <c r="DI99" i="53"/>
  <c r="DO90" i="53" s="1"/>
  <c r="Q33" i="53" s="1"/>
  <c r="DE27" i="56"/>
  <c r="DJ26" i="56" s="1"/>
  <c r="DN26" i="56" s="1"/>
  <c r="P11" i="56" s="1"/>
  <c r="DH27" i="56"/>
  <c r="DD18" i="58"/>
  <c r="DC18" i="58" s="1"/>
  <c r="CL78" i="59"/>
  <c r="CL43" i="59"/>
  <c r="CL83" i="59"/>
  <c r="CL87" i="59"/>
  <c r="CL38" i="59"/>
  <c r="CL60" i="59"/>
  <c r="DH6" i="56"/>
  <c r="DQ46" i="54"/>
  <c r="S17" i="54" s="1"/>
  <c r="CF14" i="56"/>
  <c r="DH54" i="56" s="1"/>
  <c r="DH18" i="58"/>
  <c r="DH68" i="63"/>
  <c r="CL73" i="59"/>
  <c r="CL74" i="59"/>
  <c r="CL71" i="59"/>
  <c r="CL72" i="59"/>
  <c r="CL47" i="59"/>
  <c r="CL88" i="59"/>
  <c r="CL62" i="59"/>
  <c r="DH11" i="54"/>
  <c r="DE11" i="54"/>
  <c r="CC81" i="56"/>
  <c r="CE14" i="56"/>
  <c r="DD71" i="58"/>
  <c r="BR11" i="58"/>
  <c r="BY13" i="53"/>
  <c r="DG33" i="53" s="1"/>
  <c r="DF33" i="53" s="1"/>
  <c r="CF13" i="56"/>
  <c r="DG53" i="56" s="1"/>
  <c r="DF53" i="56" s="1"/>
  <c r="DG11" i="54"/>
  <c r="DF11" i="54" s="1"/>
  <c r="DG71" i="58"/>
  <c r="DF71" i="58" s="1"/>
  <c r="DF9" i="59"/>
  <c r="DF11" i="59" s="1"/>
  <c r="DH13" i="54"/>
  <c r="DH71" i="58"/>
  <c r="CL35" i="59"/>
  <c r="CL69" i="59"/>
  <c r="CL54" i="59"/>
  <c r="CL15" i="59"/>
  <c r="DE75" i="59" s="1"/>
  <c r="CL24" i="59"/>
  <c r="CL63" i="59"/>
  <c r="CL30" i="59"/>
  <c r="BR12" i="58"/>
  <c r="CF15" i="56"/>
  <c r="DG55" i="56" s="1"/>
  <c r="DH10" i="54"/>
  <c r="DE10" i="54"/>
  <c r="BR14" i="58"/>
  <c r="DE14" i="58" s="1"/>
  <c r="BZ82" i="56"/>
  <c r="CB39" i="56" s="1"/>
  <c r="CF39" i="56" s="1"/>
  <c r="DC11" i="62"/>
  <c r="DC12" i="62" s="1"/>
  <c r="DG10" i="54"/>
  <c r="DF10" i="54" s="1"/>
  <c r="DK6" i="54" s="1"/>
  <c r="CL9" i="63"/>
  <c r="DH69" i="63" s="1"/>
  <c r="BQ7" i="56"/>
  <c r="DJ68" i="60"/>
  <c r="BR10" i="58"/>
  <c r="DD10" i="58"/>
  <c r="DG10" i="58"/>
  <c r="DF10" i="58" s="1"/>
  <c r="DJ67" i="54"/>
  <c r="DI67" i="54"/>
  <c r="DJ88" i="60"/>
  <c r="CJ66" i="61"/>
  <c r="CJ67" i="61" s="1"/>
  <c r="DJ88" i="63"/>
  <c r="DP86" i="63" s="1"/>
  <c r="R29" i="63" s="1"/>
  <c r="BN14" i="61"/>
  <c r="BR14" i="61" s="1"/>
  <c r="DH14" i="61" s="1"/>
  <c r="DD10" i="54"/>
  <c r="CB16" i="56"/>
  <c r="CC66" i="63"/>
  <c r="CC67" i="63" s="1"/>
  <c r="CC68" i="63" s="1"/>
  <c r="CC69" i="63" s="1"/>
  <c r="CC70" i="63" s="1"/>
  <c r="CE15" i="56"/>
  <c r="CL55" i="59"/>
  <c r="CL59" i="59"/>
  <c r="CL40" i="59"/>
  <c r="CL51" i="59"/>
  <c r="DG6" i="56"/>
  <c r="DF6" i="56" s="1"/>
  <c r="BR16" i="58"/>
  <c r="DE16" i="58" s="1"/>
  <c r="DG16" i="58"/>
  <c r="DG17" i="58"/>
  <c r="DF17" i="58" s="1"/>
  <c r="DH17" i="58"/>
  <c r="BR17" i="58"/>
  <c r="DD17" i="58"/>
  <c r="DC17" i="58" s="1"/>
  <c r="CL12" i="63"/>
  <c r="DE72" i="63" s="1"/>
  <c r="DG13" i="60"/>
  <c r="DH8" i="60"/>
  <c r="DG8" i="60"/>
  <c r="BN9" i="61"/>
  <c r="DC91" i="57"/>
  <c r="BR15" i="58"/>
  <c r="DE15" i="58" s="1"/>
  <c r="DG15" i="58"/>
  <c r="DF15" i="58" s="1"/>
  <c r="BN8" i="61"/>
  <c r="DH9" i="60"/>
  <c r="BN10" i="61"/>
  <c r="BR10" i="61" s="1"/>
  <c r="DG10" i="61" s="1"/>
  <c r="DF10" i="61" s="1"/>
  <c r="DD20" i="58"/>
  <c r="DC20" i="58" s="1"/>
  <c r="DG20" i="58"/>
  <c r="DF20" i="58" s="1"/>
  <c r="DH20" i="58"/>
  <c r="BR20" i="58"/>
  <c r="DG9" i="60"/>
  <c r="CI7" i="56"/>
  <c r="CM7" i="56" s="1"/>
  <c r="DD67" i="56" s="1"/>
  <c r="DC67" i="56" s="1"/>
  <c r="CG67" i="56"/>
  <c r="CG78" i="56" s="1"/>
  <c r="DJ29" i="62"/>
  <c r="DD9" i="60"/>
  <c r="DD21" i="58"/>
  <c r="DC21" i="58" s="1"/>
  <c r="DG21" i="58"/>
  <c r="DF21" i="58" s="1"/>
  <c r="DH21" i="58"/>
  <c r="BR21" i="58"/>
  <c r="BS45" i="57"/>
  <c r="BS46" i="57" s="1"/>
  <c r="DL6" i="54"/>
  <c r="BN12" i="61"/>
  <c r="BR12" i="61" s="1"/>
  <c r="DD14" i="60"/>
  <c r="DD8" i="60"/>
  <c r="DI29" i="62"/>
  <c r="BY9" i="61"/>
  <c r="BY8" i="61"/>
  <c r="DD28" i="61" s="1"/>
  <c r="DC28" i="61" s="1"/>
  <c r="DI27" i="61" s="1"/>
  <c r="DD11" i="55"/>
  <c r="DE11" i="55"/>
  <c r="BY9" i="58"/>
  <c r="DD29" i="58" s="1"/>
  <c r="DC29" i="58" s="1"/>
  <c r="DG7" i="60"/>
  <c r="DF7" i="60" s="1"/>
  <c r="DE7" i="60"/>
  <c r="DG69" i="59"/>
  <c r="DF69" i="59" s="1"/>
  <c r="DF70" i="59" s="1"/>
  <c r="DE69" i="59"/>
  <c r="DH7" i="60"/>
  <c r="BZ42" i="61"/>
  <c r="DD69" i="59"/>
  <c r="DC69" i="59" s="1"/>
  <c r="DD7" i="60"/>
  <c r="DC7" i="60" s="1"/>
  <c r="DH69" i="59"/>
  <c r="CC35" i="61"/>
  <c r="DH27" i="61"/>
  <c r="DE27" i="61"/>
  <c r="DJ26" i="61" s="1"/>
  <c r="DN26" i="61" s="1"/>
  <c r="P11" i="61" s="1"/>
  <c r="DG27" i="61"/>
  <c r="DF27" i="61" s="1"/>
  <c r="DF90" i="60"/>
  <c r="DL89" i="60" s="1"/>
  <c r="DG69" i="63"/>
  <c r="CI10" i="57"/>
  <c r="CM10" i="57" s="1"/>
  <c r="DE70" i="57" s="1"/>
  <c r="DH51" i="63"/>
  <c r="DL46" i="63" s="1"/>
  <c r="CB9" i="60"/>
  <c r="CF12" i="63"/>
  <c r="DH52" i="63" s="1"/>
  <c r="BY15" i="53"/>
  <c r="DH35" i="53" s="1"/>
  <c r="BY19" i="53"/>
  <c r="DD39" i="53"/>
  <c r="DC39" i="53" s="1"/>
  <c r="DH39" i="53"/>
  <c r="DG39" i="53"/>
  <c r="DF39" i="53" s="1"/>
  <c r="BY18" i="53"/>
  <c r="DG38" i="53"/>
  <c r="DF38" i="53" s="1"/>
  <c r="DD38" i="53"/>
  <c r="DC38" i="53" s="1"/>
  <c r="DH38" i="53"/>
  <c r="DD40" i="53"/>
  <c r="DC40" i="53" s="1"/>
  <c r="DH40" i="53"/>
  <c r="BY20" i="53"/>
  <c r="DG40" i="53"/>
  <c r="DF40" i="53" s="1"/>
  <c r="DD42" i="53"/>
  <c r="DC42" i="53" s="1"/>
  <c r="DH42" i="53"/>
  <c r="BY22" i="53"/>
  <c r="DG42" i="53"/>
  <c r="DF42" i="53" s="1"/>
  <c r="DG32" i="53"/>
  <c r="DF32" i="53" s="1"/>
  <c r="DE32" i="53"/>
  <c r="CI7" i="62"/>
  <c r="DI28" i="53"/>
  <c r="BY16" i="53"/>
  <c r="DH36" i="53" s="1"/>
  <c r="DI89" i="63"/>
  <c r="DH32" i="53"/>
  <c r="BY21" i="53"/>
  <c r="DG41" i="53"/>
  <c r="DF41" i="53" s="1"/>
  <c r="DD41" i="53"/>
  <c r="DC41" i="53" s="1"/>
  <c r="DH41" i="53"/>
  <c r="DJ89" i="63"/>
  <c r="DD32" i="53"/>
  <c r="DE51" i="63"/>
  <c r="CC71" i="63"/>
  <c r="CL11" i="63"/>
  <c r="DE71" i="63" s="1"/>
  <c r="BY17" i="53"/>
  <c r="DD37" i="53" s="1"/>
  <c r="BL80" i="56"/>
  <c r="DC74" i="60"/>
  <c r="BQ78" i="56"/>
  <c r="CL8" i="62"/>
  <c r="DD51" i="63"/>
  <c r="DC51" i="63" s="1"/>
  <c r="DI50" i="63" s="1"/>
  <c r="BY14" i="53"/>
  <c r="DH34" i="53" s="1"/>
  <c r="CB11" i="55"/>
  <c r="CF11" i="55" s="1"/>
  <c r="DG51" i="55" s="1"/>
  <c r="DF51" i="55" s="1"/>
  <c r="DK46" i="55" s="1"/>
  <c r="DD43" i="53"/>
  <c r="DC43" i="53" s="1"/>
  <c r="BY23" i="53"/>
  <c r="DH43" i="53"/>
  <c r="DG43" i="53"/>
  <c r="DF43" i="53" s="1"/>
  <c r="CL10" i="63"/>
  <c r="DL86" i="59"/>
  <c r="DK86" i="59"/>
  <c r="DK66" i="59"/>
  <c r="DL66" i="59"/>
  <c r="DD12" i="60"/>
  <c r="BN13" i="61"/>
  <c r="BR13" i="61" s="1"/>
  <c r="DG13" i="61" s="1"/>
  <c r="DH16" i="60"/>
  <c r="DE36" i="59"/>
  <c r="DI47" i="54"/>
  <c r="CI7" i="61"/>
  <c r="BZ71" i="62"/>
  <c r="CB15" i="62"/>
  <c r="CF15" i="62" s="1"/>
  <c r="DD55" i="62" s="1"/>
  <c r="DG16" i="60"/>
  <c r="DF16" i="60" s="1"/>
  <c r="DD16" i="60"/>
  <c r="DD13" i="60"/>
  <c r="DG53" i="62"/>
  <c r="DF53" i="62" s="1"/>
  <c r="DF54" i="62" s="1"/>
  <c r="BV54" i="63"/>
  <c r="BV55" i="63" s="1"/>
  <c r="DD54" i="62"/>
  <c r="BZ78" i="54"/>
  <c r="CB13" i="54" s="1"/>
  <c r="DD10" i="60"/>
  <c r="DF71" i="59"/>
  <c r="BU8" i="63"/>
  <c r="BU9" i="63"/>
  <c r="DH13" i="60"/>
  <c r="DF10" i="55"/>
  <c r="DF13" i="55" s="1"/>
  <c r="DK7" i="55" s="1"/>
  <c r="CC54" i="55"/>
  <c r="BN11" i="61"/>
  <c r="BR11" i="61" s="1"/>
  <c r="DD11" i="61" s="1"/>
  <c r="DG10" i="60"/>
  <c r="DJ47" i="54"/>
  <c r="DC9" i="55"/>
  <c r="DC10" i="55" s="1"/>
  <c r="CI10" i="53"/>
  <c r="CM10" i="53" s="1"/>
  <c r="CG67" i="53"/>
  <c r="CG78" i="53" s="1"/>
  <c r="DD15" i="60"/>
  <c r="CC69" i="59"/>
  <c r="DK6" i="53"/>
  <c r="DG15" i="60"/>
  <c r="DF15" i="60" s="1"/>
  <c r="DG14" i="60"/>
  <c r="DF14" i="60" s="1"/>
  <c r="DC10" i="57"/>
  <c r="DC91" i="54"/>
  <c r="DI89" i="54" s="1"/>
  <c r="BS79" i="58"/>
  <c r="CG79" i="59"/>
  <c r="CI40" i="59" s="1"/>
  <c r="CM40" i="59" s="1"/>
  <c r="DH15" i="60"/>
  <c r="DH14" i="60"/>
  <c r="CL7" i="61"/>
  <c r="BX8" i="63"/>
  <c r="DD11" i="60"/>
  <c r="DL6" i="53"/>
  <c r="DC90" i="59"/>
  <c r="DJ103" i="59" s="1"/>
  <c r="DH11" i="60"/>
  <c r="BN42" i="61"/>
  <c r="BR42" i="61" s="1"/>
  <c r="BN75" i="61"/>
  <c r="BR75" i="61" s="1"/>
  <c r="BN70" i="61"/>
  <c r="BR70" i="61" s="1"/>
  <c r="BN19" i="61"/>
  <c r="DH19" i="61" s="1"/>
  <c r="BN53" i="61"/>
  <c r="BR53" i="61" s="1"/>
  <c r="DO6" i="55"/>
  <c r="Q5" i="55" s="1"/>
  <c r="BN45" i="61"/>
  <c r="BR45" i="61" s="1"/>
  <c r="BN36" i="61"/>
  <c r="BR36" i="61" s="1"/>
  <c r="BN58" i="61"/>
  <c r="BR58" i="61" s="1"/>
  <c r="DC50" i="54"/>
  <c r="DI49" i="54" s="1"/>
  <c r="DI48" i="54"/>
  <c r="DJ48" i="54"/>
  <c r="BN60" i="61"/>
  <c r="BR60" i="61" s="1"/>
  <c r="BN66" i="61"/>
  <c r="BR66" i="61" s="1"/>
  <c r="BN72" i="61"/>
  <c r="BR72" i="61" s="1"/>
  <c r="BN23" i="61"/>
  <c r="DH23" i="61" s="1"/>
  <c r="BN86" i="61"/>
  <c r="BR86" i="61" s="1"/>
  <c r="BN47" i="61"/>
  <c r="BR47" i="61" s="1"/>
  <c r="BN52" i="61"/>
  <c r="BR52" i="61" s="1"/>
  <c r="BN49" i="61"/>
  <c r="BR49" i="61" s="1"/>
  <c r="DN6" i="58"/>
  <c r="P5" i="58" s="1"/>
  <c r="BN20" i="61"/>
  <c r="DD20" i="61" s="1"/>
  <c r="DC20" i="61" s="1"/>
  <c r="CE9" i="55"/>
  <c r="BN90" i="61"/>
  <c r="BR90" i="61" s="1"/>
  <c r="BN63" i="61"/>
  <c r="BR63" i="61" s="1"/>
  <c r="BN62" i="61"/>
  <c r="BR62" i="61" s="1"/>
  <c r="BN89" i="61"/>
  <c r="BR89" i="61" s="1"/>
  <c r="BN55" i="61"/>
  <c r="BR55" i="61" s="1"/>
  <c r="BN79" i="61"/>
  <c r="BR79" i="61" s="1"/>
  <c r="BN81" i="61"/>
  <c r="BR81" i="61" s="1"/>
  <c r="BN27" i="61"/>
  <c r="BR27" i="61" s="1"/>
  <c r="BN17" i="61"/>
  <c r="DG17" i="61" s="1"/>
  <c r="DF17" i="61" s="1"/>
  <c r="BN30" i="61"/>
  <c r="BR30" i="61" s="1"/>
  <c r="BN56" i="61"/>
  <c r="BR56" i="61" s="1"/>
  <c r="BN67" i="61"/>
  <c r="BR67" i="61" s="1"/>
  <c r="BN78" i="61"/>
  <c r="BR78" i="61" s="1"/>
  <c r="BN22" i="61"/>
  <c r="DH22" i="61" s="1"/>
  <c r="BN69" i="61"/>
  <c r="BR69" i="61" s="1"/>
  <c r="BN88" i="61"/>
  <c r="BR88" i="61" s="1"/>
  <c r="BN57" i="61"/>
  <c r="BR57" i="61" s="1"/>
  <c r="BN25" i="61"/>
  <c r="BR25" i="61" s="1"/>
  <c r="BN64" i="61"/>
  <c r="BR64" i="61" s="1"/>
  <c r="BN35" i="61"/>
  <c r="BR35" i="61" s="1"/>
  <c r="BN26" i="61"/>
  <c r="BR26" i="61" s="1"/>
  <c r="BN76" i="61"/>
  <c r="BR76" i="61" s="1"/>
  <c r="BN24" i="61"/>
  <c r="BR24" i="61" s="1"/>
  <c r="BN83" i="61"/>
  <c r="BR83" i="61" s="1"/>
  <c r="BN77" i="61"/>
  <c r="BR77" i="61" s="1"/>
  <c r="BN39" i="61"/>
  <c r="BR39" i="61" s="1"/>
  <c r="DJ101" i="60"/>
  <c r="DI98" i="60"/>
  <c r="DN90" i="60" s="1"/>
  <c r="P33" i="60" s="1"/>
  <c r="DJ89" i="60"/>
  <c r="DJ98" i="60"/>
  <c r="DJ102" i="60"/>
  <c r="DJ93" i="60"/>
  <c r="DI90" i="60"/>
  <c r="DO87" i="60" s="1"/>
  <c r="Q30" i="60" s="1"/>
  <c r="DJ103" i="60"/>
  <c r="DI99" i="60"/>
  <c r="DO90" i="60" s="1"/>
  <c r="Q33" i="60" s="1"/>
  <c r="DJ90" i="60"/>
  <c r="DJ95" i="60"/>
  <c r="DJ91" i="60"/>
  <c r="DJ94" i="60"/>
  <c r="DJ100" i="60"/>
  <c r="DI102" i="60"/>
  <c r="DO91" i="60" s="1"/>
  <c r="Q34" i="60" s="1"/>
  <c r="DI103" i="60"/>
  <c r="DP91" i="60" s="1"/>
  <c r="R34" i="60" s="1"/>
  <c r="DI101" i="60"/>
  <c r="DN91" i="60" s="1"/>
  <c r="P34" i="60" s="1"/>
  <c r="DJ97" i="60"/>
  <c r="DJ99" i="60"/>
  <c r="DI92" i="60"/>
  <c r="DN88" i="60" s="1"/>
  <c r="P31" i="60" s="1"/>
  <c r="DI95" i="60"/>
  <c r="DN89" i="60" s="1"/>
  <c r="P32" i="60" s="1"/>
  <c r="DI91" i="60"/>
  <c r="DP87" i="60" s="1"/>
  <c r="R30" i="60" s="1"/>
  <c r="DI89" i="60"/>
  <c r="DI100" i="60"/>
  <c r="DP90" i="60" s="1"/>
  <c r="R33" i="60" s="1"/>
  <c r="DI96" i="60"/>
  <c r="DO89" i="60" s="1"/>
  <c r="Q32" i="60" s="1"/>
  <c r="DI94" i="60"/>
  <c r="DP88" i="60" s="1"/>
  <c r="R31" i="60" s="1"/>
  <c r="DJ96" i="60"/>
  <c r="DI93" i="60"/>
  <c r="DO88" i="60" s="1"/>
  <c r="Q31" i="60" s="1"/>
  <c r="DI97" i="60"/>
  <c r="DP89" i="60" s="1"/>
  <c r="R32" i="60" s="1"/>
  <c r="DJ92" i="60"/>
  <c r="DI7" i="58"/>
  <c r="DO6" i="58" s="1"/>
  <c r="Q5" i="58" s="1"/>
  <c r="BN51" i="61"/>
  <c r="BR51" i="61" s="1"/>
  <c r="BN73" i="61"/>
  <c r="BR73" i="61" s="1"/>
  <c r="BN32" i="61"/>
  <c r="BR32" i="61" s="1"/>
  <c r="BN80" i="61"/>
  <c r="BR80" i="61" s="1"/>
  <c r="CC79" i="53"/>
  <c r="BN85" i="61"/>
  <c r="BR85" i="61" s="1"/>
  <c r="BN34" i="61"/>
  <c r="BR34" i="61" s="1"/>
  <c r="BN33" i="61"/>
  <c r="BR33" i="61" s="1"/>
  <c r="BN44" i="61"/>
  <c r="BR44" i="61" s="1"/>
  <c r="BN38" i="61"/>
  <c r="BR38" i="61" s="1"/>
  <c r="BN48" i="61"/>
  <c r="BR48" i="61" s="1"/>
  <c r="BO80" i="61"/>
  <c r="BQ8" i="61" s="1"/>
  <c r="CC78" i="54"/>
  <c r="CJ79" i="56"/>
  <c r="BV66" i="55"/>
  <c r="BS79" i="61"/>
  <c r="BU13" i="61" s="1"/>
  <c r="BY13" i="61" s="1"/>
  <c r="DE33" i="61" s="1"/>
  <c r="DC89" i="62"/>
  <c r="DC90" i="62" s="1"/>
  <c r="BZ78" i="62"/>
  <c r="BN68" i="61"/>
  <c r="BR68" i="61" s="1"/>
  <c r="BN59" i="61"/>
  <c r="BR59" i="61" s="1"/>
  <c r="BN41" i="61"/>
  <c r="BR41" i="61" s="1"/>
  <c r="BN50" i="61"/>
  <c r="BR50" i="61" s="1"/>
  <c r="BZ79" i="54"/>
  <c r="BV30" i="57"/>
  <c r="CG78" i="55"/>
  <c r="DC91" i="62"/>
  <c r="BN82" i="61"/>
  <c r="BR82" i="61" s="1"/>
  <c r="BN71" i="61"/>
  <c r="BR71" i="61" s="1"/>
  <c r="BN74" i="61"/>
  <c r="BR74" i="61" s="1"/>
  <c r="BN15" i="61"/>
  <c r="BN31" i="61"/>
  <c r="BR31" i="61" s="1"/>
  <c r="BN65" i="61"/>
  <c r="BR65" i="61" s="1"/>
  <c r="BN40" i="61"/>
  <c r="BR40" i="61" s="1"/>
  <c r="BN28" i="61"/>
  <c r="BR28" i="61" s="1"/>
  <c r="BN16" i="61"/>
  <c r="BN84" i="61"/>
  <c r="BR84" i="61" s="1"/>
  <c r="BN21" i="61"/>
  <c r="BN18" i="61"/>
  <c r="BN87" i="61"/>
  <c r="BR87" i="61" s="1"/>
  <c r="BN37" i="61"/>
  <c r="BR37" i="61" s="1"/>
  <c r="BN54" i="61"/>
  <c r="BR54" i="61" s="1"/>
  <c r="BN61" i="61"/>
  <c r="BR61" i="61" s="1"/>
  <c r="BN46" i="61"/>
  <c r="BR46" i="61" s="1"/>
  <c r="DF91" i="57"/>
  <c r="DF92" i="57" s="1"/>
  <c r="BN43" i="61"/>
  <c r="BR43" i="61" s="1"/>
  <c r="DH71" i="59"/>
  <c r="DE71" i="59"/>
  <c r="DD71" i="59"/>
  <c r="DS92" i="63"/>
  <c r="X31" i="63" s="1"/>
  <c r="DN26" i="63"/>
  <c r="P11" i="63" s="1"/>
  <c r="DJ90" i="63"/>
  <c r="DJ99" i="63"/>
  <c r="DJ100" i="63"/>
  <c r="CB13" i="63"/>
  <c r="CF13" i="63" s="1"/>
  <c r="DI95" i="63"/>
  <c r="DN89" i="63" s="1"/>
  <c r="P32" i="63" s="1"/>
  <c r="DJ102" i="63"/>
  <c r="DJ92" i="63"/>
  <c r="DJ103" i="63"/>
  <c r="DJ97" i="63"/>
  <c r="DI101" i="63"/>
  <c r="DN91" i="63" s="1"/>
  <c r="P34" i="63" s="1"/>
  <c r="DI99" i="63"/>
  <c r="DO90" i="63" s="1"/>
  <c r="Q33" i="63" s="1"/>
  <c r="DJ96" i="63"/>
  <c r="DI102" i="63"/>
  <c r="DO91" i="63" s="1"/>
  <c r="Q34" i="63" s="1"/>
  <c r="DI94" i="63"/>
  <c r="DP88" i="63" s="1"/>
  <c r="R31" i="63" s="1"/>
  <c r="DI92" i="63"/>
  <c r="DN88" i="63" s="1"/>
  <c r="P31" i="63" s="1"/>
  <c r="DI97" i="63"/>
  <c r="DP89" i="63" s="1"/>
  <c r="R32" i="63" s="1"/>
  <c r="DJ95" i="63"/>
  <c r="DI93" i="63"/>
  <c r="DO88" i="63" s="1"/>
  <c r="Q31" i="63" s="1"/>
  <c r="DJ98" i="63"/>
  <c r="DI90" i="63"/>
  <c r="DO87" i="63" s="1"/>
  <c r="Q30" i="63" s="1"/>
  <c r="DI98" i="63"/>
  <c r="DN90" i="63" s="1"/>
  <c r="P33" i="63" s="1"/>
  <c r="DI96" i="63"/>
  <c r="DO89" i="63" s="1"/>
  <c r="Q32" i="63" s="1"/>
  <c r="DI100" i="63"/>
  <c r="DP90" i="63" s="1"/>
  <c r="R33" i="63" s="1"/>
  <c r="DJ91" i="63"/>
  <c r="DJ93" i="63"/>
  <c r="DI103" i="63"/>
  <c r="DP91" i="63" s="1"/>
  <c r="R34" i="63" s="1"/>
  <c r="DI91" i="63"/>
  <c r="DP87" i="63" s="1"/>
  <c r="R30" i="63" s="1"/>
  <c r="DJ94" i="63"/>
  <c r="DD72" i="63"/>
  <c r="DD71" i="63"/>
  <c r="DG71" i="63"/>
  <c r="BZ68" i="63"/>
  <c r="DJ87" i="62"/>
  <c r="DI48" i="62"/>
  <c r="DI87" i="62"/>
  <c r="CJ79" i="62"/>
  <c r="CL28" i="62" s="1"/>
  <c r="DC51" i="62"/>
  <c r="DI49" i="62" s="1"/>
  <c r="CG67" i="62"/>
  <c r="DJ48" i="62"/>
  <c r="DK46" i="62"/>
  <c r="DS92" i="61"/>
  <c r="X31" i="61" s="1"/>
  <c r="DQ86" i="61"/>
  <c r="S29" i="61" s="1"/>
  <c r="DN86" i="62"/>
  <c r="P29" i="62" s="1"/>
  <c r="DP86" i="61"/>
  <c r="R29" i="61" s="1"/>
  <c r="DP66" i="58"/>
  <c r="R23" i="58" s="1"/>
  <c r="DK86" i="60"/>
  <c r="DL86" i="60"/>
  <c r="BS34" i="60"/>
  <c r="BS42" i="60" s="1"/>
  <c r="BV34" i="60"/>
  <c r="BV42" i="60" s="1"/>
  <c r="DJ47" i="60"/>
  <c r="DO46" i="60" s="1"/>
  <c r="Q17" i="60" s="1"/>
  <c r="DJ87" i="59"/>
  <c r="DI87" i="59"/>
  <c r="DJ88" i="59"/>
  <c r="DI88" i="59"/>
  <c r="DJ47" i="59"/>
  <c r="DO46" i="59" s="1"/>
  <c r="Q17" i="59" s="1"/>
  <c r="DN86" i="59"/>
  <c r="P29" i="59" s="1"/>
  <c r="BZ57" i="59"/>
  <c r="DI27" i="58"/>
  <c r="DJ87" i="57"/>
  <c r="DI87" i="57"/>
  <c r="CL13" i="57"/>
  <c r="DG68" i="57"/>
  <c r="DF68" i="57" s="1"/>
  <c r="DH69" i="57"/>
  <c r="DG69" i="57"/>
  <c r="CL11" i="57"/>
  <c r="DH68" i="57"/>
  <c r="DD68" i="57"/>
  <c r="DC68" i="57" s="1"/>
  <c r="CL12" i="57"/>
  <c r="DD69" i="57"/>
  <c r="DL46" i="56"/>
  <c r="DK46" i="56"/>
  <c r="DO87" i="56"/>
  <c r="Q30" i="56" s="1"/>
  <c r="DP92" i="56"/>
  <c r="X30" i="56" s="1"/>
  <c r="DC51" i="56"/>
  <c r="DC52" i="56" s="1"/>
  <c r="BS68" i="56"/>
  <c r="BS78" i="56" s="1"/>
  <c r="BS79" i="56" s="1"/>
  <c r="DC29" i="56"/>
  <c r="DI27" i="56" s="1"/>
  <c r="DQ86" i="55"/>
  <c r="S29" i="55" s="1"/>
  <c r="DN87" i="55"/>
  <c r="P30" i="55" s="1"/>
  <c r="DE29" i="56"/>
  <c r="DO86" i="53"/>
  <c r="Q29" i="53" s="1"/>
  <c r="DG29" i="56"/>
  <c r="DF29" i="56" s="1"/>
  <c r="DH29" i="56"/>
  <c r="BY10" i="56"/>
  <c r="DJ49" i="56"/>
  <c r="DI49" i="56"/>
  <c r="BU11" i="56"/>
  <c r="DP92" i="55"/>
  <c r="X30" i="55" s="1"/>
  <c r="DO87" i="55"/>
  <c r="Q30" i="55" s="1"/>
  <c r="DS92" i="55"/>
  <c r="X31" i="55" s="1"/>
  <c r="DJ47" i="55"/>
  <c r="DC50" i="55"/>
  <c r="DE46" i="55"/>
  <c r="DJ46" i="55" s="1"/>
  <c r="DN46" i="55" s="1"/>
  <c r="P17" i="55" s="1"/>
  <c r="DH46" i="55"/>
  <c r="DI47" i="55"/>
  <c r="DE50" i="55"/>
  <c r="DH50" i="55"/>
  <c r="DQ86" i="53"/>
  <c r="S29" i="53" s="1"/>
  <c r="DO86" i="54"/>
  <c r="Q29" i="54" s="1"/>
  <c r="CL10" i="53"/>
  <c r="DO66" i="53"/>
  <c r="Q23" i="53" s="1"/>
  <c r="DN66" i="53"/>
  <c r="P23" i="53" s="1"/>
  <c r="DL7" i="53"/>
  <c r="DK18" i="53"/>
  <c r="DQ10" i="53" s="1"/>
  <c r="S9" i="53" s="1"/>
  <c r="DI48" i="53"/>
  <c r="DK7" i="53"/>
  <c r="DJ48" i="53"/>
  <c r="DK19" i="53"/>
  <c r="DR10" i="53" s="1"/>
  <c r="T9" i="53" s="1"/>
  <c r="DL22" i="53"/>
  <c r="DL12" i="53"/>
  <c r="DC10" i="53"/>
  <c r="DK16" i="53"/>
  <c r="DR9" i="53" s="1"/>
  <c r="T8" i="53" s="1"/>
  <c r="DL19" i="53"/>
  <c r="DK23" i="53"/>
  <c r="DS11" i="53" s="1"/>
  <c r="U10" i="53" s="1"/>
  <c r="DK20" i="53"/>
  <c r="DS10" i="53" s="1"/>
  <c r="U9" i="53" s="1"/>
  <c r="DL15" i="53"/>
  <c r="DK8" i="53"/>
  <c r="DK17" i="53"/>
  <c r="DS9" i="53" s="1"/>
  <c r="U8" i="53" s="1"/>
  <c r="DK21" i="53"/>
  <c r="DQ11" i="53" s="1"/>
  <c r="S10" i="53" s="1"/>
  <c r="DK22" i="53"/>
  <c r="DR11" i="53" s="1"/>
  <c r="T10" i="53" s="1"/>
  <c r="DL14" i="53"/>
  <c r="DL23" i="53"/>
  <c r="DL11" i="53"/>
  <c r="DK13" i="53"/>
  <c r="DR8" i="53" s="1"/>
  <c r="T7" i="53" s="1"/>
  <c r="DK9" i="53"/>
  <c r="DQ7" i="53" s="1"/>
  <c r="S6" i="53" s="1"/>
  <c r="DL16" i="53"/>
  <c r="DL17" i="53"/>
  <c r="DL8" i="53"/>
  <c r="DL10" i="53"/>
  <c r="DK12" i="53"/>
  <c r="DQ8" i="53" s="1"/>
  <c r="S7" i="53" s="1"/>
  <c r="DK14" i="53"/>
  <c r="DS8" i="53" s="1"/>
  <c r="U7" i="53" s="1"/>
  <c r="DK15" i="53"/>
  <c r="DQ9" i="53" s="1"/>
  <c r="S8" i="53" s="1"/>
  <c r="DL9" i="53"/>
  <c r="DK10" i="53"/>
  <c r="DR7" i="53" s="1"/>
  <c r="T6" i="53" s="1"/>
  <c r="DL18" i="53"/>
  <c r="DL21" i="53"/>
  <c r="DL20" i="53"/>
  <c r="DL13" i="53"/>
  <c r="DK11" i="53"/>
  <c r="DS7" i="53" s="1"/>
  <c r="U6" i="53" s="1"/>
  <c r="CJ78" i="53"/>
  <c r="U83" i="19"/>
  <c r="AB83" i="19" s="1"/>
  <c r="J93" i="19"/>
  <c r="D94" i="19" s="1"/>
  <c r="F94" i="19" s="1"/>
  <c r="A32" i="36"/>
  <c r="B32" i="36" s="1"/>
  <c r="AJ32" i="36"/>
  <c r="AV32" i="36" s="1"/>
  <c r="AX32" i="36" s="1"/>
  <c r="DN87" i="61" l="1"/>
  <c r="P30" i="61" s="1"/>
  <c r="DP92" i="61"/>
  <c r="X30" i="61" s="1"/>
  <c r="CM19" i="54"/>
  <c r="CM22" i="54"/>
  <c r="DG78" i="58"/>
  <c r="DF78" i="58" s="1"/>
  <c r="DC50" i="59"/>
  <c r="DI49" i="59" s="1"/>
  <c r="DH78" i="54"/>
  <c r="CM18" i="58"/>
  <c r="DG78" i="54"/>
  <c r="DF78" i="54" s="1"/>
  <c r="DD78" i="54"/>
  <c r="DC78" i="54" s="1"/>
  <c r="DH78" i="58"/>
  <c r="CM22" i="58"/>
  <c r="DD82" i="58"/>
  <c r="DC82" i="58" s="1"/>
  <c r="DH82" i="58"/>
  <c r="DD82" i="54"/>
  <c r="DC82" i="54" s="1"/>
  <c r="CM14" i="54"/>
  <c r="DG77" i="58"/>
  <c r="DF77" i="58" s="1"/>
  <c r="DH77" i="58"/>
  <c r="DD77" i="58"/>
  <c r="DC77" i="58" s="1"/>
  <c r="DH82" i="54"/>
  <c r="DH36" i="54"/>
  <c r="DS12" i="57"/>
  <c r="X7" i="57" s="1"/>
  <c r="BU10" i="59"/>
  <c r="BY10" i="59" s="1"/>
  <c r="DH30" i="59" s="1"/>
  <c r="DG36" i="54"/>
  <c r="DF36" i="54" s="1"/>
  <c r="CL21" i="57"/>
  <c r="DE81" i="57" s="1"/>
  <c r="CL81" i="57"/>
  <c r="DD79" i="54"/>
  <c r="DC79" i="54" s="1"/>
  <c r="DH79" i="54"/>
  <c r="CL50" i="57"/>
  <c r="CL63" i="57"/>
  <c r="CL87" i="57"/>
  <c r="CL68" i="57"/>
  <c r="CL17" i="57"/>
  <c r="DE77" i="57" s="1"/>
  <c r="CL69" i="57"/>
  <c r="CL85" i="57"/>
  <c r="CL62" i="57"/>
  <c r="CL75" i="57"/>
  <c r="CL56" i="57"/>
  <c r="CL30" i="57"/>
  <c r="CL58" i="57"/>
  <c r="CL79" i="57"/>
  <c r="CL55" i="57"/>
  <c r="CL65" i="57"/>
  <c r="CL47" i="57"/>
  <c r="CL88" i="57"/>
  <c r="CL37" i="57"/>
  <c r="CL78" i="57"/>
  <c r="CL64" i="57"/>
  <c r="CL60" i="57"/>
  <c r="CL51" i="57"/>
  <c r="CL41" i="57"/>
  <c r="CL22" i="57"/>
  <c r="DE82" i="57" s="1"/>
  <c r="CL16" i="57"/>
  <c r="DE76" i="57" s="1"/>
  <c r="CL67" i="57"/>
  <c r="CL71" i="57"/>
  <c r="CL86" i="57"/>
  <c r="CL72" i="57"/>
  <c r="CL49" i="57"/>
  <c r="CL73" i="57"/>
  <c r="CL25" i="57"/>
  <c r="CL66" i="57"/>
  <c r="CL52" i="57"/>
  <c r="CL76" i="57"/>
  <c r="CL23" i="57"/>
  <c r="DE83" i="57" s="1"/>
  <c r="CL43" i="57"/>
  <c r="CL34" i="57"/>
  <c r="CL84" i="57"/>
  <c r="CL39" i="57"/>
  <c r="CL54" i="57"/>
  <c r="CL89" i="57"/>
  <c r="CL82" i="57"/>
  <c r="CL40" i="57"/>
  <c r="CL29" i="57"/>
  <c r="CL36" i="57"/>
  <c r="CL18" i="57"/>
  <c r="DE78" i="57" s="1"/>
  <c r="CL80" i="57"/>
  <c r="CL61" i="57"/>
  <c r="CL42" i="57"/>
  <c r="CL53" i="57"/>
  <c r="CL32" i="57"/>
  <c r="CL46" i="57"/>
  <c r="CL83" i="57"/>
  <c r="CL59" i="57"/>
  <c r="CL45" i="57"/>
  <c r="CL90" i="57"/>
  <c r="CL14" i="57"/>
  <c r="CL31" i="57"/>
  <c r="CL20" i="57"/>
  <c r="DE80" i="57" s="1"/>
  <c r="CL35" i="57"/>
  <c r="CL44" i="57"/>
  <c r="CL70" i="57"/>
  <c r="CL24" i="57"/>
  <c r="CL19" i="57"/>
  <c r="DE79" i="57" s="1"/>
  <c r="CL33" i="57"/>
  <c r="CL77" i="57"/>
  <c r="CL48" i="57"/>
  <c r="CL26" i="57"/>
  <c r="CL74" i="57"/>
  <c r="CL15" i="57"/>
  <c r="CL27" i="57"/>
  <c r="CL28" i="57"/>
  <c r="CL57" i="57"/>
  <c r="CM15" i="54"/>
  <c r="CM23" i="58"/>
  <c r="DG43" i="54"/>
  <c r="DF43" i="54" s="1"/>
  <c r="DG75" i="54"/>
  <c r="DF75" i="54" s="1"/>
  <c r="DH75" i="54"/>
  <c r="BY22" i="54"/>
  <c r="DD42" i="54"/>
  <c r="DC42" i="54" s="1"/>
  <c r="DD83" i="58"/>
  <c r="DC83" i="58" s="1"/>
  <c r="BZ42" i="58"/>
  <c r="BZ43" i="58" s="1"/>
  <c r="BZ44" i="58" s="1"/>
  <c r="BZ45" i="58" s="1"/>
  <c r="BZ46" i="58" s="1"/>
  <c r="BZ47" i="58" s="1"/>
  <c r="DH42" i="54"/>
  <c r="BY23" i="54"/>
  <c r="DG83" i="58"/>
  <c r="DF83" i="58" s="1"/>
  <c r="DD43" i="54"/>
  <c r="DC43" i="54" s="1"/>
  <c r="CM23" i="54"/>
  <c r="DK101" i="59"/>
  <c r="DQ91" i="59" s="1"/>
  <c r="S34" i="59" s="1"/>
  <c r="DQ6" i="53"/>
  <c r="S5" i="53" s="1"/>
  <c r="DL100" i="59"/>
  <c r="DL15" i="62"/>
  <c r="DC70" i="59"/>
  <c r="DC71" i="59" s="1"/>
  <c r="DQ46" i="63"/>
  <c r="S17" i="63" s="1"/>
  <c r="DL87" i="59"/>
  <c r="DL95" i="59"/>
  <c r="DK99" i="59"/>
  <c r="DR90" i="59" s="1"/>
  <c r="T33" i="59" s="1"/>
  <c r="CC71" i="60"/>
  <c r="CC78" i="60" s="1"/>
  <c r="DD76" i="54"/>
  <c r="DC76" i="54" s="1"/>
  <c r="DO87" i="58"/>
  <c r="Q30" i="58" s="1"/>
  <c r="DD79" i="58"/>
  <c r="DC79" i="58" s="1"/>
  <c r="CG78" i="61"/>
  <c r="DG79" i="58"/>
  <c r="DF79" i="58" s="1"/>
  <c r="DH79" i="58"/>
  <c r="DP92" i="58"/>
  <c r="X30" i="58" s="1"/>
  <c r="DK94" i="59"/>
  <c r="DS88" i="59" s="1"/>
  <c r="U31" i="59" s="1"/>
  <c r="DI68" i="59"/>
  <c r="DL103" i="59"/>
  <c r="DK90" i="59"/>
  <c r="DR87" i="59" s="1"/>
  <c r="T30" i="59" s="1"/>
  <c r="DK103" i="59"/>
  <c r="DS91" i="59" s="1"/>
  <c r="U34" i="59" s="1"/>
  <c r="DL88" i="59"/>
  <c r="DK91" i="59"/>
  <c r="DS87" i="59" s="1"/>
  <c r="U30" i="59" s="1"/>
  <c r="DL91" i="59"/>
  <c r="DH71" i="63"/>
  <c r="DK98" i="59"/>
  <c r="DQ90" i="59" s="1"/>
  <c r="S33" i="59" s="1"/>
  <c r="DK92" i="59"/>
  <c r="DQ88" i="59" s="1"/>
  <c r="S31" i="59" s="1"/>
  <c r="DL92" i="59"/>
  <c r="BZ54" i="57"/>
  <c r="BZ55" i="57" s="1"/>
  <c r="DL101" i="59"/>
  <c r="DL99" i="59"/>
  <c r="DL94" i="59"/>
  <c r="DD75" i="58"/>
  <c r="DC75" i="58" s="1"/>
  <c r="DK88" i="59"/>
  <c r="DS86" i="59" s="1"/>
  <c r="U29" i="59" s="1"/>
  <c r="DK93" i="59"/>
  <c r="DR88" i="59" s="1"/>
  <c r="T31" i="59" s="1"/>
  <c r="DK96" i="59"/>
  <c r="DR89" i="59" s="1"/>
  <c r="T32" i="59" s="1"/>
  <c r="DH75" i="58"/>
  <c r="DK89" i="59"/>
  <c r="DQ87" i="59" s="1"/>
  <c r="S30" i="59" s="1"/>
  <c r="DK102" i="59"/>
  <c r="DR91" i="59" s="1"/>
  <c r="T34" i="59" s="1"/>
  <c r="DL98" i="59"/>
  <c r="DL93" i="59"/>
  <c r="CM15" i="58"/>
  <c r="DK95" i="59"/>
  <c r="DQ89" i="59" s="1"/>
  <c r="S32" i="59" s="1"/>
  <c r="DK87" i="59"/>
  <c r="DR86" i="59" s="1"/>
  <c r="T29" i="59" s="1"/>
  <c r="DL90" i="59"/>
  <c r="DL96" i="59"/>
  <c r="DK97" i="59"/>
  <c r="DS89" i="59" s="1"/>
  <c r="U32" i="59" s="1"/>
  <c r="DK100" i="59"/>
  <c r="DS90" i="59" s="1"/>
  <c r="U33" i="59" s="1"/>
  <c r="DC10" i="54"/>
  <c r="DF31" i="53"/>
  <c r="DL26" i="53" s="1"/>
  <c r="DL89" i="59"/>
  <c r="DL102" i="59"/>
  <c r="DL99" i="60"/>
  <c r="DC71" i="58"/>
  <c r="DK87" i="60"/>
  <c r="DR86" i="60" s="1"/>
  <c r="T29" i="60" s="1"/>
  <c r="DK93" i="60"/>
  <c r="DR88" i="60" s="1"/>
  <c r="T31" i="60" s="1"/>
  <c r="DD83" i="54"/>
  <c r="DC83" i="54" s="1"/>
  <c r="DH83" i="54"/>
  <c r="DH72" i="63"/>
  <c r="DK102" i="60"/>
  <c r="DR91" i="60" s="1"/>
  <c r="T34" i="60" s="1"/>
  <c r="DK103" i="60"/>
  <c r="DS91" i="60" s="1"/>
  <c r="U34" i="60" s="1"/>
  <c r="DK98" i="60"/>
  <c r="DQ90" i="60" s="1"/>
  <c r="S33" i="60" s="1"/>
  <c r="DK90" i="60"/>
  <c r="DR87" i="60" s="1"/>
  <c r="T30" i="60" s="1"/>
  <c r="DK91" i="60"/>
  <c r="DS87" i="60" s="1"/>
  <c r="U30" i="60" s="1"/>
  <c r="DK92" i="60"/>
  <c r="DQ88" i="60" s="1"/>
  <c r="S31" i="60" s="1"/>
  <c r="DL91" i="60"/>
  <c r="DL92" i="60"/>
  <c r="DL88" i="60"/>
  <c r="DL93" i="60"/>
  <c r="CM16" i="54"/>
  <c r="DK101" i="60"/>
  <c r="DQ91" i="60" s="1"/>
  <c r="S34" i="60" s="1"/>
  <c r="DL102" i="60"/>
  <c r="DL103" i="60"/>
  <c r="DH76" i="54"/>
  <c r="CJ78" i="61"/>
  <c r="CL14" i="61" s="1"/>
  <c r="DL100" i="60"/>
  <c r="DK96" i="60"/>
  <c r="DR89" i="60" s="1"/>
  <c r="T32" i="60" s="1"/>
  <c r="DL97" i="60"/>
  <c r="DK99" i="60"/>
  <c r="DR90" i="60" s="1"/>
  <c r="T33" i="60" s="1"/>
  <c r="DK17" i="62"/>
  <c r="DS9" i="62" s="1"/>
  <c r="U8" i="62" s="1"/>
  <c r="DS92" i="53"/>
  <c r="X31" i="53" s="1"/>
  <c r="DK97" i="60"/>
  <c r="DS89" i="60" s="1"/>
  <c r="U32" i="60" s="1"/>
  <c r="DL98" i="60"/>
  <c r="DG34" i="54"/>
  <c r="DF34" i="54" s="1"/>
  <c r="DK20" i="62"/>
  <c r="DS10" i="62" s="1"/>
  <c r="U9" i="62" s="1"/>
  <c r="DK18" i="62"/>
  <c r="DQ10" i="62" s="1"/>
  <c r="S9" i="62" s="1"/>
  <c r="DK21" i="62"/>
  <c r="DQ11" i="62" s="1"/>
  <c r="S10" i="62" s="1"/>
  <c r="DK12" i="62"/>
  <c r="DQ8" i="62" s="1"/>
  <c r="S7" i="62" s="1"/>
  <c r="DL11" i="62"/>
  <c r="DK14" i="62"/>
  <c r="DS8" i="62" s="1"/>
  <c r="U7" i="62" s="1"/>
  <c r="CM21" i="58"/>
  <c r="DK6" i="62"/>
  <c r="DQ6" i="62" s="1"/>
  <c r="S5" i="62" s="1"/>
  <c r="DL23" i="62"/>
  <c r="DL6" i="62"/>
  <c r="DS12" i="62" s="1"/>
  <c r="X7" i="62" s="1"/>
  <c r="DD81" i="58"/>
  <c r="DC81" i="58" s="1"/>
  <c r="DK13" i="62"/>
  <c r="DR8" i="62" s="1"/>
  <c r="T7" i="62" s="1"/>
  <c r="DL17" i="62"/>
  <c r="DK9" i="62"/>
  <c r="DQ7" i="62" s="1"/>
  <c r="S6" i="62" s="1"/>
  <c r="DK11" i="62"/>
  <c r="DS7" i="62" s="1"/>
  <c r="U6" i="62" s="1"/>
  <c r="DG81" i="58"/>
  <c r="DF81" i="58" s="1"/>
  <c r="DK23" i="62"/>
  <c r="DS11" i="62" s="1"/>
  <c r="U10" i="62" s="1"/>
  <c r="DK19" i="62"/>
  <c r="DR10" i="62" s="1"/>
  <c r="T9" i="62" s="1"/>
  <c r="DL21" i="62"/>
  <c r="DL18" i="62"/>
  <c r="DL9" i="62"/>
  <c r="DL16" i="62"/>
  <c r="DL8" i="62"/>
  <c r="DK16" i="62"/>
  <c r="DR9" i="62" s="1"/>
  <c r="T8" i="62" s="1"/>
  <c r="DI98" i="59"/>
  <c r="DN90" i="59" s="1"/>
  <c r="P33" i="59" s="1"/>
  <c r="DK94" i="60"/>
  <c r="DS88" i="60" s="1"/>
  <c r="U31" i="60" s="1"/>
  <c r="DK89" i="60"/>
  <c r="DQ87" i="60" s="1"/>
  <c r="S30" i="60" s="1"/>
  <c r="DL95" i="60"/>
  <c r="DK10" i="62"/>
  <c r="DR7" i="62" s="1"/>
  <c r="T6" i="62" s="1"/>
  <c r="DL7" i="62"/>
  <c r="DL14" i="62"/>
  <c r="DL12" i="62"/>
  <c r="DL20" i="62"/>
  <c r="DK22" i="62"/>
  <c r="DR11" i="62" s="1"/>
  <c r="T10" i="62" s="1"/>
  <c r="DK15" i="62"/>
  <c r="DQ9" i="62" s="1"/>
  <c r="S8" i="62" s="1"/>
  <c r="DK7" i="62"/>
  <c r="DR6" i="62" s="1"/>
  <c r="T5" i="62" s="1"/>
  <c r="DL13" i="62"/>
  <c r="DK8" i="62"/>
  <c r="DS6" i="62" s="1"/>
  <c r="U5" i="62" s="1"/>
  <c r="DL10" i="62"/>
  <c r="DL19" i="62"/>
  <c r="DL96" i="60"/>
  <c r="DK95" i="60"/>
  <c r="DQ89" i="60" s="1"/>
  <c r="S32" i="60" s="1"/>
  <c r="DL101" i="60"/>
  <c r="DL22" i="62"/>
  <c r="DL94" i="60"/>
  <c r="DL90" i="60"/>
  <c r="DL87" i="60"/>
  <c r="DH33" i="62"/>
  <c r="DD80" i="58"/>
  <c r="DC80" i="58" s="1"/>
  <c r="DG80" i="58"/>
  <c r="DF80" i="58" s="1"/>
  <c r="DH80" i="58"/>
  <c r="DG41" i="62"/>
  <c r="DF41" i="62" s="1"/>
  <c r="BY17" i="54"/>
  <c r="DG37" i="54"/>
  <c r="DF37" i="54" s="1"/>
  <c r="DH37" i="54"/>
  <c r="DE30" i="56"/>
  <c r="DI90" i="59"/>
  <c r="DO87" i="59" s="1"/>
  <c r="Q30" i="59" s="1"/>
  <c r="DJ95" i="59"/>
  <c r="DI94" i="59"/>
  <c r="DP88" i="59" s="1"/>
  <c r="R31" i="59" s="1"/>
  <c r="DI99" i="59"/>
  <c r="DO90" i="59" s="1"/>
  <c r="Q33" i="59" s="1"/>
  <c r="DJ100" i="59"/>
  <c r="DI89" i="59"/>
  <c r="DN87" i="59" s="1"/>
  <c r="P30" i="59" s="1"/>
  <c r="DI103" i="59"/>
  <c r="DP91" i="59" s="1"/>
  <c r="R34" i="59" s="1"/>
  <c r="DJ97" i="59"/>
  <c r="DJ102" i="59"/>
  <c r="DI100" i="59"/>
  <c r="DP90" i="59" s="1"/>
  <c r="R33" i="59" s="1"/>
  <c r="DI92" i="59"/>
  <c r="DN88" i="59" s="1"/>
  <c r="P31" i="59" s="1"/>
  <c r="DJ94" i="59"/>
  <c r="DI95" i="59"/>
  <c r="DN89" i="59" s="1"/>
  <c r="P32" i="59" s="1"/>
  <c r="DI91" i="59"/>
  <c r="DP87" i="59" s="1"/>
  <c r="R30" i="59" s="1"/>
  <c r="DJ96" i="59"/>
  <c r="DJ98" i="59"/>
  <c r="DJ89" i="59"/>
  <c r="DI96" i="59"/>
  <c r="DO89" i="59" s="1"/>
  <c r="Q32" i="59" s="1"/>
  <c r="DJ99" i="59"/>
  <c r="DJ91" i="59"/>
  <c r="DJ101" i="59"/>
  <c r="DI102" i="59"/>
  <c r="DO91" i="59" s="1"/>
  <c r="Q34" i="59" s="1"/>
  <c r="DH34" i="54"/>
  <c r="DI101" i="59"/>
  <c r="DN91" i="59" s="1"/>
  <c r="P34" i="59" s="1"/>
  <c r="DJ90" i="59"/>
  <c r="BY14" i="54"/>
  <c r="DH41" i="54"/>
  <c r="DI93" i="59"/>
  <c r="DO88" i="59" s="1"/>
  <c r="Q31" i="59" s="1"/>
  <c r="DJ92" i="59"/>
  <c r="DI97" i="59"/>
  <c r="DP89" i="59" s="1"/>
  <c r="R32" i="59" s="1"/>
  <c r="DJ93" i="59"/>
  <c r="DD41" i="54"/>
  <c r="DC41" i="54" s="1"/>
  <c r="DG43" i="62"/>
  <c r="DF43" i="62" s="1"/>
  <c r="BY23" i="62"/>
  <c r="DG41" i="54"/>
  <c r="DF41" i="54" s="1"/>
  <c r="BY21" i="62"/>
  <c r="CE13" i="63"/>
  <c r="DE53" i="63" s="1"/>
  <c r="DP86" i="60"/>
  <c r="R29" i="60" s="1"/>
  <c r="DN87" i="63"/>
  <c r="P30" i="63" s="1"/>
  <c r="DE33" i="62"/>
  <c r="BY19" i="54"/>
  <c r="DP26" i="53"/>
  <c r="R11" i="53" s="1"/>
  <c r="BQ35" i="60"/>
  <c r="DH70" i="57"/>
  <c r="DG70" i="57"/>
  <c r="CI11" i="57"/>
  <c r="CM11" i="57" s="1"/>
  <c r="DE71" i="57" s="1"/>
  <c r="DD70" i="57"/>
  <c r="DP26" i="62"/>
  <c r="R11" i="62" s="1"/>
  <c r="DD39" i="54"/>
  <c r="DC39" i="54" s="1"/>
  <c r="DH73" i="58"/>
  <c r="DG39" i="54"/>
  <c r="DF39" i="54" s="1"/>
  <c r="DQ6" i="54"/>
  <c r="S5" i="54" s="1"/>
  <c r="CG79" i="63"/>
  <c r="CI41" i="63" s="1"/>
  <c r="CM41" i="63" s="1"/>
  <c r="CI13" i="63"/>
  <c r="DE72" i="58"/>
  <c r="DF72" i="58"/>
  <c r="DK67" i="58" s="1"/>
  <c r="DH72" i="58"/>
  <c r="CM21" i="54"/>
  <c r="DD81" i="54"/>
  <c r="DC81" i="54" s="1"/>
  <c r="DH81" i="54"/>
  <c r="DL26" i="54"/>
  <c r="DQ26" i="54" s="1"/>
  <c r="S11" i="54" s="1"/>
  <c r="DH38" i="54"/>
  <c r="DD40" i="54"/>
  <c r="DC40" i="54" s="1"/>
  <c r="BY18" i="54"/>
  <c r="DH40" i="54"/>
  <c r="DG40" i="54"/>
  <c r="DF40" i="54" s="1"/>
  <c r="DD42" i="62"/>
  <c r="DC42" i="62" s="1"/>
  <c r="BO80" i="59"/>
  <c r="BO81" i="59" s="1"/>
  <c r="BQ55" i="59" s="1"/>
  <c r="DD39" i="62"/>
  <c r="DC39" i="62" s="1"/>
  <c r="BY15" i="54"/>
  <c r="DG39" i="62"/>
  <c r="DF39" i="62" s="1"/>
  <c r="DD35" i="54"/>
  <c r="DC35" i="54" s="1"/>
  <c r="DH39" i="62"/>
  <c r="DG35" i="54"/>
  <c r="DF35" i="54" s="1"/>
  <c r="CG79" i="57"/>
  <c r="CI32" i="57" s="1"/>
  <c r="CM32" i="57" s="1"/>
  <c r="DG33" i="54"/>
  <c r="DF33" i="54" s="1"/>
  <c r="DC28" i="57"/>
  <c r="BS78" i="59"/>
  <c r="DG38" i="54"/>
  <c r="DF38" i="54" s="1"/>
  <c r="CJ78" i="58"/>
  <c r="CL11" i="58" s="1"/>
  <c r="DE71" i="58" s="1"/>
  <c r="DD43" i="62"/>
  <c r="DC43" i="62" s="1"/>
  <c r="DD33" i="54"/>
  <c r="BU51" i="61"/>
  <c r="BY51" i="61" s="1"/>
  <c r="BU33" i="61"/>
  <c r="BY33" i="61" s="1"/>
  <c r="BU65" i="61"/>
  <c r="BY65" i="61" s="1"/>
  <c r="DN87" i="60"/>
  <c r="P30" i="60" s="1"/>
  <c r="DE32" i="54"/>
  <c r="DH29" i="59"/>
  <c r="DK66" i="58"/>
  <c r="DL66" i="58"/>
  <c r="DD29" i="59"/>
  <c r="DC29" i="59" s="1"/>
  <c r="DE29" i="59"/>
  <c r="DK88" i="60"/>
  <c r="DS86" i="60" s="1"/>
  <c r="U29" i="60" s="1"/>
  <c r="DK100" i="60"/>
  <c r="DS90" i="60" s="1"/>
  <c r="U33" i="60" s="1"/>
  <c r="DH33" i="54"/>
  <c r="DQ86" i="59"/>
  <c r="S29" i="59" s="1"/>
  <c r="DO86" i="63"/>
  <c r="Q29" i="63" s="1"/>
  <c r="CM14" i="58"/>
  <c r="DG74" i="58" s="1"/>
  <c r="DF74" i="58" s="1"/>
  <c r="CJ78" i="63"/>
  <c r="CJ79" i="63" s="1"/>
  <c r="CL55" i="63" s="1"/>
  <c r="CE14" i="53"/>
  <c r="DH8" i="59"/>
  <c r="DE8" i="59"/>
  <c r="DG28" i="57"/>
  <c r="DF28" i="57" s="1"/>
  <c r="BQ9" i="59"/>
  <c r="DE9" i="59" s="1"/>
  <c r="DH6" i="59"/>
  <c r="CM8" i="55"/>
  <c r="DH68" i="55" s="1"/>
  <c r="DG6" i="59"/>
  <c r="DF6" i="59" s="1"/>
  <c r="DF8" i="59" s="1"/>
  <c r="DG51" i="59"/>
  <c r="DF51" i="59" s="1"/>
  <c r="BZ46" i="55"/>
  <c r="DE7" i="56"/>
  <c r="DD41" i="62"/>
  <c r="DC41" i="62" s="1"/>
  <c r="BQ63" i="60"/>
  <c r="DC36" i="54"/>
  <c r="DD72" i="58"/>
  <c r="DC72" i="58" s="1"/>
  <c r="DC73" i="58" s="1"/>
  <c r="DH51" i="59"/>
  <c r="BO79" i="63"/>
  <c r="DD51" i="59"/>
  <c r="DG67" i="55"/>
  <c r="DF67" i="55" s="1"/>
  <c r="DE67" i="55"/>
  <c r="CB8" i="58"/>
  <c r="DI6" i="59"/>
  <c r="DC7" i="59"/>
  <c r="DC9" i="59" s="1"/>
  <c r="DH67" i="55"/>
  <c r="BU9" i="57"/>
  <c r="CB9" i="58"/>
  <c r="BQ83" i="60"/>
  <c r="CE13" i="53"/>
  <c r="DF13" i="54"/>
  <c r="DK23" i="54" s="1"/>
  <c r="DS11" i="54" s="1"/>
  <c r="U10" i="54" s="1"/>
  <c r="BQ75" i="60"/>
  <c r="BQ6" i="59"/>
  <c r="DE6" i="59" s="1"/>
  <c r="DJ6" i="59" s="1"/>
  <c r="CM9" i="55"/>
  <c r="DE69" i="55" s="1"/>
  <c r="DC13" i="62"/>
  <c r="DG32" i="54"/>
  <c r="DF32" i="54" s="1"/>
  <c r="DI27" i="57"/>
  <c r="DI26" i="57"/>
  <c r="DD32" i="54"/>
  <c r="DC32" i="54" s="1"/>
  <c r="BQ7" i="59"/>
  <c r="DE7" i="59" s="1"/>
  <c r="DI68" i="60"/>
  <c r="DP66" i="60" s="1"/>
  <c r="R23" i="60" s="1"/>
  <c r="DJ69" i="60"/>
  <c r="BL79" i="63"/>
  <c r="BU15" i="61"/>
  <c r="BY15" i="61" s="1"/>
  <c r="DE35" i="61" s="1"/>
  <c r="DH42" i="62"/>
  <c r="BQ46" i="60"/>
  <c r="BU40" i="61"/>
  <c r="BY40" i="61" s="1"/>
  <c r="BU45" i="61"/>
  <c r="BY45" i="61" s="1"/>
  <c r="CC42" i="62"/>
  <c r="BV45" i="58"/>
  <c r="BV54" i="58" s="1"/>
  <c r="BV55" i="58" s="1"/>
  <c r="DJ7" i="63"/>
  <c r="DI7" i="63"/>
  <c r="BU27" i="61"/>
  <c r="BY27" i="61" s="1"/>
  <c r="BQ39" i="60"/>
  <c r="DG42" i="62"/>
  <c r="DF42" i="62" s="1"/>
  <c r="BQ77" i="60"/>
  <c r="BU57" i="61"/>
  <c r="BY57" i="61" s="1"/>
  <c r="BQ69" i="60"/>
  <c r="BQ74" i="60"/>
  <c r="BQ56" i="60"/>
  <c r="BQ55" i="60"/>
  <c r="BQ16" i="60"/>
  <c r="DE16" i="60" s="1"/>
  <c r="BQ62" i="60"/>
  <c r="CM20" i="54"/>
  <c r="BQ32" i="60"/>
  <c r="BQ68" i="60"/>
  <c r="BQ29" i="60"/>
  <c r="BQ15" i="60"/>
  <c r="DE15" i="60" s="1"/>
  <c r="BU43" i="61"/>
  <c r="BY43" i="61" s="1"/>
  <c r="DD23" i="61"/>
  <c r="DC23" i="61" s="1"/>
  <c r="DD80" i="54"/>
  <c r="DC80" i="54" s="1"/>
  <c r="BQ53" i="60"/>
  <c r="BQ87" i="60"/>
  <c r="BQ57" i="60"/>
  <c r="BQ65" i="60"/>
  <c r="DG80" i="54"/>
  <c r="DF80" i="54" s="1"/>
  <c r="BQ52" i="60"/>
  <c r="BQ61" i="60"/>
  <c r="BQ21" i="60"/>
  <c r="DE21" i="60" s="1"/>
  <c r="BQ17" i="60"/>
  <c r="DE17" i="60" s="1"/>
  <c r="BQ85" i="60"/>
  <c r="BQ59" i="60"/>
  <c r="BQ84" i="60"/>
  <c r="BQ22" i="60"/>
  <c r="DE22" i="60" s="1"/>
  <c r="BQ51" i="60"/>
  <c r="BQ79" i="60"/>
  <c r="BQ82" i="60"/>
  <c r="DN66" i="63"/>
  <c r="P23" i="63" s="1"/>
  <c r="BQ34" i="60"/>
  <c r="BQ66" i="60"/>
  <c r="BQ24" i="60"/>
  <c r="BQ11" i="60"/>
  <c r="DE11" i="60" s="1"/>
  <c r="BQ78" i="60"/>
  <c r="BQ64" i="60"/>
  <c r="BQ23" i="60"/>
  <c r="DE23" i="60" s="1"/>
  <c r="BQ38" i="60"/>
  <c r="BQ47" i="60"/>
  <c r="BQ80" i="60"/>
  <c r="BQ13" i="60"/>
  <c r="DE13" i="60" s="1"/>
  <c r="BQ54" i="60"/>
  <c r="BQ70" i="60"/>
  <c r="BQ81" i="60"/>
  <c r="BQ40" i="60"/>
  <c r="BQ58" i="60"/>
  <c r="BQ60" i="60"/>
  <c r="BQ14" i="60"/>
  <c r="DE14" i="60" s="1"/>
  <c r="BQ27" i="60"/>
  <c r="BQ73" i="60"/>
  <c r="BQ12" i="60"/>
  <c r="DE12" i="60" s="1"/>
  <c r="BQ36" i="60"/>
  <c r="BQ89" i="60"/>
  <c r="BQ86" i="60"/>
  <c r="BQ43" i="60"/>
  <c r="BQ67" i="60"/>
  <c r="BQ76" i="60"/>
  <c r="BQ45" i="60"/>
  <c r="BQ30" i="60"/>
  <c r="BQ25" i="60"/>
  <c r="BQ90" i="60"/>
  <c r="BQ49" i="60"/>
  <c r="BQ28" i="60"/>
  <c r="BQ71" i="60"/>
  <c r="BQ41" i="60"/>
  <c r="BQ44" i="60"/>
  <c r="BQ50" i="60"/>
  <c r="BQ9" i="60"/>
  <c r="DE9" i="60" s="1"/>
  <c r="BQ26" i="60"/>
  <c r="BQ10" i="60"/>
  <c r="BQ19" i="60"/>
  <c r="DE19" i="60" s="1"/>
  <c r="BU20" i="61"/>
  <c r="BY20" i="61" s="1"/>
  <c r="BQ42" i="60"/>
  <c r="BQ48" i="60"/>
  <c r="BQ33" i="60"/>
  <c r="BQ18" i="60"/>
  <c r="DE18" i="60" s="1"/>
  <c r="BU88" i="61"/>
  <c r="BY88" i="61" s="1"/>
  <c r="BQ72" i="60"/>
  <c r="BQ31" i="60"/>
  <c r="BQ20" i="60"/>
  <c r="DE20" i="60" s="1"/>
  <c r="BQ37" i="60"/>
  <c r="BQ88" i="60"/>
  <c r="BU32" i="61"/>
  <c r="BY32" i="61" s="1"/>
  <c r="BU26" i="61"/>
  <c r="BY26" i="61" s="1"/>
  <c r="DF70" i="60"/>
  <c r="DL66" i="60" s="1"/>
  <c r="BQ10" i="59"/>
  <c r="BU53" i="61"/>
  <c r="BY53" i="61" s="1"/>
  <c r="BU77" i="61"/>
  <c r="BY77" i="61" s="1"/>
  <c r="BU79" i="61"/>
  <c r="BY79" i="61" s="1"/>
  <c r="DD15" i="58"/>
  <c r="BU50" i="61"/>
  <c r="BY50" i="61" s="1"/>
  <c r="BU19" i="61"/>
  <c r="BY19" i="61" s="1"/>
  <c r="BU87" i="61"/>
  <c r="BY87" i="61" s="1"/>
  <c r="BU7" i="55"/>
  <c r="BY7" i="55" s="1"/>
  <c r="DE27" i="55" s="1"/>
  <c r="BU55" i="61"/>
  <c r="BY55" i="61" s="1"/>
  <c r="BU60" i="61"/>
  <c r="BY60" i="61" s="1"/>
  <c r="BU46" i="61"/>
  <c r="BY46" i="61" s="1"/>
  <c r="DD34" i="53"/>
  <c r="DD38" i="62"/>
  <c r="DC38" i="62" s="1"/>
  <c r="DC71" i="60"/>
  <c r="DJ78" i="60" s="1"/>
  <c r="BS54" i="58"/>
  <c r="BU10" i="58"/>
  <c r="BY10" i="58" s="1"/>
  <c r="DG30" i="58" s="1"/>
  <c r="BU8" i="55"/>
  <c r="BY8" i="55" s="1"/>
  <c r="DD28" i="55" s="1"/>
  <c r="BU41" i="61"/>
  <c r="BY41" i="61" s="1"/>
  <c r="BU89" i="61"/>
  <c r="BY89" i="61" s="1"/>
  <c r="DH9" i="58"/>
  <c r="DH52" i="62"/>
  <c r="DH26" i="55"/>
  <c r="BU14" i="61"/>
  <c r="BY14" i="61" s="1"/>
  <c r="DE34" i="61" s="1"/>
  <c r="BU28" i="61"/>
  <c r="BY28" i="61" s="1"/>
  <c r="DH14" i="58"/>
  <c r="DD26" i="55"/>
  <c r="DC26" i="55" s="1"/>
  <c r="DI26" i="55" s="1"/>
  <c r="DC93" i="57"/>
  <c r="DC92" i="57"/>
  <c r="BU67" i="61"/>
  <c r="BY67" i="61" s="1"/>
  <c r="BU25" i="61"/>
  <c r="BY25" i="61" s="1"/>
  <c r="BU63" i="61"/>
  <c r="BY63" i="61" s="1"/>
  <c r="DD14" i="58"/>
  <c r="DG26" i="55"/>
  <c r="DF26" i="55" s="1"/>
  <c r="CC57" i="57"/>
  <c r="BU85" i="61"/>
  <c r="BY85" i="61" s="1"/>
  <c r="BU75" i="61"/>
  <c r="BY75" i="61" s="1"/>
  <c r="BU47" i="61"/>
  <c r="BY47" i="61" s="1"/>
  <c r="DC34" i="54"/>
  <c r="DI30" i="62"/>
  <c r="DJ30" i="62"/>
  <c r="DG23" i="61"/>
  <c r="DF23" i="61" s="1"/>
  <c r="DG38" i="62"/>
  <c r="DF38" i="62" s="1"/>
  <c r="DL10" i="54"/>
  <c r="BR23" i="61"/>
  <c r="BY18" i="62"/>
  <c r="DI69" i="60"/>
  <c r="DO6" i="61"/>
  <c r="Q5" i="61" s="1"/>
  <c r="DG40" i="62"/>
  <c r="DF40" i="62" s="1"/>
  <c r="BY16" i="62"/>
  <c r="DH40" i="62"/>
  <c r="DJ30" i="54"/>
  <c r="DI30" i="54"/>
  <c r="DD40" i="62"/>
  <c r="DC40" i="62" s="1"/>
  <c r="DG33" i="62"/>
  <c r="DF33" i="62" s="1"/>
  <c r="BY14" i="62"/>
  <c r="DE34" i="62" s="1"/>
  <c r="DN27" i="54"/>
  <c r="P12" i="54" s="1"/>
  <c r="BZ66" i="60"/>
  <c r="BZ67" i="60" s="1"/>
  <c r="CC36" i="61"/>
  <c r="BY15" i="62"/>
  <c r="DC69" i="63"/>
  <c r="DJ67" i="63" s="1"/>
  <c r="DG8" i="58"/>
  <c r="DF8" i="58" s="1"/>
  <c r="DF9" i="58" s="1"/>
  <c r="DF72" i="60"/>
  <c r="DD16" i="58"/>
  <c r="DC16" i="58" s="1"/>
  <c r="BQ11" i="59"/>
  <c r="DE11" i="59" s="1"/>
  <c r="DH15" i="58"/>
  <c r="DH16" i="58"/>
  <c r="DD12" i="58"/>
  <c r="DE12" i="58"/>
  <c r="DH12" i="58"/>
  <c r="DD9" i="58"/>
  <c r="DC9" i="58" s="1"/>
  <c r="BS55" i="55"/>
  <c r="BS66" i="55" s="1"/>
  <c r="DG12" i="58"/>
  <c r="DF12" i="58" s="1"/>
  <c r="DD11" i="58"/>
  <c r="DE11" i="58"/>
  <c r="BZ47" i="53"/>
  <c r="BQ12" i="59"/>
  <c r="DE12" i="59" s="1"/>
  <c r="DH10" i="58"/>
  <c r="DE10" i="58"/>
  <c r="DG14" i="58"/>
  <c r="DF14" i="58" s="1"/>
  <c r="DG11" i="58"/>
  <c r="DH50" i="62"/>
  <c r="DL46" i="62" s="1"/>
  <c r="DQ46" i="62" s="1"/>
  <c r="S17" i="62" s="1"/>
  <c r="DE50" i="62"/>
  <c r="DJ49" i="62" s="1"/>
  <c r="DN47" i="62" s="1"/>
  <c r="P18" i="62" s="1"/>
  <c r="DH11" i="58"/>
  <c r="DD8" i="58"/>
  <c r="DC8" i="58" s="1"/>
  <c r="DE8" i="58"/>
  <c r="DH17" i="61"/>
  <c r="BY17" i="62"/>
  <c r="BU80" i="61"/>
  <c r="BY80" i="61" s="1"/>
  <c r="BU18" i="61"/>
  <c r="DH38" i="61" s="1"/>
  <c r="BU78" i="61"/>
  <c r="BY78" i="61" s="1"/>
  <c r="BU23" i="61"/>
  <c r="DD43" i="61" s="1"/>
  <c r="DC43" i="61" s="1"/>
  <c r="CI36" i="59"/>
  <c r="CM36" i="59" s="1"/>
  <c r="BU44" i="61"/>
  <c r="BY44" i="61" s="1"/>
  <c r="BU72" i="61"/>
  <c r="BY72" i="61" s="1"/>
  <c r="CI34" i="59"/>
  <c r="CM34" i="59" s="1"/>
  <c r="BU35" i="61"/>
  <c r="BY35" i="61" s="1"/>
  <c r="BU70" i="61"/>
  <c r="BY70" i="61" s="1"/>
  <c r="CI12" i="59"/>
  <c r="CM12" i="59" s="1"/>
  <c r="DG20" i="61"/>
  <c r="DF20" i="61" s="1"/>
  <c r="BR20" i="61"/>
  <c r="DG55" i="62"/>
  <c r="DF55" i="62" s="1"/>
  <c r="CI67" i="59"/>
  <c r="CM67" i="59" s="1"/>
  <c r="CI76" i="59"/>
  <c r="CM76" i="59" s="1"/>
  <c r="DP92" i="53"/>
  <c r="X30" i="53" s="1"/>
  <c r="BU29" i="61"/>
  <c r="BY29" i="61" s="1"/>
  <c r="BU59" i="61"/>
  <c r="BY59" i="61" s="1"/>
  <c r="BU82" i="61"/>
  <c r="BY82" i="61" s="1"/>
  <c r="BU56" i="61"/>
  <c r="BY56" i="61" s="1"/>
  <c r="CI24" i="59"/>
  <c r="CM24" i="59" s="1"/>
  <c r="CB27" i="56"/>
  <c r="CF27" i="56" s="1"/>
  <c r="DJ50" i="63"/>
  <c r="DO47" i="63" s="1"/>
  <c r="Q18" i="63" s="1"/>
  <c r="DF69" i="63"/>
  <c r="DF70" i="63" s="1"/>
  <c r="DH33" i="61"/>
  <c r="BU52" i="61"/>
  <c r="BY52" i="61" s="1"/>
  <c r="BU54" i="61"/>
  <c r="BY54" i="61" s="1"/>
  <c r="BU31" i="61"/>
  <c r="BY31" i="61" s="1"/>
  <c r="DH10" i="61"/>
  <c r="CE14" i="63"/>
  <c r="BR22" i="61"/>
  <c r="DD10" i="61"/>
  <c r="DK6" i="55"/>
  <c r="DQ6" i="55" s="1"/>
  <c r="S5" i="55" s="1"/>
  <c r="DL6" i="55"/>
  <c r="CE12" i="63"/>
  <c r="DE52" i="63" s="1"/>
  <c r="DE53" i="56"/>
  <c r="DO66" i="54"/>
  <c r="Q23" i="54" s="1"/>
  <c r="DD70" i="54"/>
  <c r="DC70" i="54" s="1"/>
  <c r="CC78" i="63"/>
  <c r="CE17" i="63" s="1"/>
  <c r="DG7" i="56"/>
  <c r="DF7" i="56" s="1"/>
  <c r="CI58" i="59"/>
  <c r="CM58" i="59" s="1"/>
  <c r="CI71" i="59"/>
  <c r="CM71" i="59" s="1"/>
  <c r="CB88" i="56"/>
  <c r="CF88" i="56" s="1"/>
  <c r="CB74" i="56"/>
  <c r="CF74" i="56" s="1"/>
  <c r="CI49" i="59"/>
  <c r="CM49" i="59" s="1"/>
  <c r="CI13" i="59"/>
  <c r="DF8" i="60"/>
  <c r="CI15" i="59"/>
  <c r="DD75" i="59" s="1"/>
  <c r="DC75" i="59" s="1"/>
  <c r="CI85" i="59"/>
  <c r="CM85" i="59" s="1"/>
  <c r="DE69" i="63"/>
  <c r="DH20" i="61"/>
  <c r="CI51" i="59"/>
  <c r="CM51" i="59" s="1"/>
  <c r="CI50" i="59"/>
  <c r="CM50" i="59" s="1"/>
  <c r="CI84" i="59"/>
  <c r="CM84" i="59" s="1"/>
  <c r="BU9" i="55"/>
  <c r="BY9" i="55" s="1"/>
  <c r="CI90" i="59"/>
  <c r="CM90" i="59" s="1"/>
  <c r="CI48" i="59"/>
  <c r="CM48" i="59" s="1"/>
  <c r="CI78" i="59"/>
  <c r="CM78" i="59" s="1"/>
  <c r="DG22" i="61"/>
  <c r="DF22" i="61" s="1"/>
  <c r="CI45" i="59"/>
  <c r="CM45" i="59" s="1"/>
  <c r="CI18" i="59"/>
  <c r="CM18" i="59" s="1"/>
  <c r="CB36" i="56"/>
  <c r="CF36" i="56" s="1"/>
  <c r="DD22" i="61"/>
  <c r="DC22" i="61" s="1"/>
  <c r="CI20" i="59"/>
  <c r="DD80" i="59" s="1"/>
  <c r="DC80" i="59" s="1"/>
  <c r="CI17" i="59"/>
  <c r="CI66" i="59"/>
  <c r="CM66" i="59" s="1"/>
  <c r="CB38" i="56"/>
  <c r="CF38" i="56" s="1"/>
  <c r="BV67" i="56"/>
  <c r="DI88" i="54"/>
  <c r="CB68" i="56"/>
  <c r="CF68" i="56" s="1"/>
  <c r="DD33" i="53"/>
  <c r="DE33" i="53"/>
  <c r="DH70" i="54"/>
  <c r="CB45" i="56"/>
  <c r="CF45" i="56" s="1"/>
  <c r="DH33" i="53"/>
  <c r="DG70" i="54"/>
  <c r="DF70" i="54" s="1"/>
  <c r="DK66" i="54" s="1"/>
  <c r="CC79" i="58"/>
  <c r="CC80" i="58" s="1"/>
  <c r="CC81" i="58" s="1"/>
  <c r="CC82" i="58" s="1"/>
  <c r="CE74" i="58" s="1"/>
  <c r="CE12" i="58"/>
  <c r="CM13" i="54"/>
  <c r="DE73" i="54" s="1"/>
  <c r="DD73" i="54"/>
  <c r="DH73" i="54"/>
  <c r="DG71" i="54"/>
  <c r="DF71" i="54" s="1"/>
  <c r="DE71" i="54"/>
  <c r="DD53" i="56"/>
  <c r="DC53" i="56" s="1"/>
  <c r="DH71" i="54"/>
  <c r="CM17" i="54"/>
  <c r="DD77" i="54"/>
  <c r="DC77" i="54" s="1"/>
  <c r="DH77" i="54"/>
  <c r="DG77" i="54"/>
  <c r="DF77" i="54" s="1"/>
  <c r="DH53" i="56"/>
  <c r="DD71" i="54"/>
  <c r="DJ90" i="54"/>
  <c r="DJ88" i="54"/>
  <c r="CM12" i="54"/>
  <c r="DE72" i="54" s="1"/>
  <c r="CB75" i="56"/>
  <c r="CF75" i="56" s="1"/>
  <c r="DC14" i="62"/>
  <c r="DC15" i="62" s="1"/>
  <c r="CI63" i="59"/>
  <c r="CM63" i="59" s="1"/>
  <c r="CI21" i="59"/>
  <c r="DG81" i="59" s="1"/>
  <c r="DF81" i="59" s="1"/>
  <c r="CI59" i="59"/>
  <c r="CM59" i="59" s="1"/>
  <c r="CI44" i="59"/>
  <c r="CM44" i="59" s="1"/>
  <c r="CI41" i="59"/>
  <c r="CM41" i="59" s="1"/>
  <c r="CI60" i="59"/>
  <c r="CM60" i="59" s="1"/>
  <c r="CI75" i="59"/>
  <c r="CM75" i="59" s="1"/>
  <c r="CI72" i="59"/>
  <c r="CM72" i="59" s="1"/>
  <c r="DH50" i="57"/>
  <c r="CB29" i="56"/>
  <c r="CF29" i="56" s="1"/>
  <c r="CB61" i="56"/>
  <c r="CF61" i="56" s="1"/>
  <c r="CF16" i="56"/>
  <c r="DG56" i="56" s="1"/>
  <c r="CI16" i="59"/>
  <c r="DO46" i="54"/>
  <c r="Q17" i="54" s="1"/>
  <c r="DG50" i="57"/>
  <c r="DF50" i="57" s="1"/>
  <c r="CB56" i="56"/>
  <c r="CF56" i="56" s="1"/>
  <c r="BS54" i="57"/>
  <c r="DJ68" i="54"/>
  <c r="CI88" i="59"/>
  <c r="CM88" i="59" s="1"/>
  <c r="CI47" i="59"/>
  <c r="CM47" i="59" s="1"/>
  <c r="CI62" i="59"/>
  <c r="CM62" i="59" s="1"/>
  <c r="CI74" i="59"/>
  <c r="CM74" i="59" s="1"/>
  <c r="CI23" i="59"/>
  <c r="DD83" i="59" s="1"/>
  <c r="DC83" i="59" s="1"/>
  <c r="CI54" i="59"/>
  <c r="CM54" i="59" s="1"/>
  <c r="CI27" i="59"/>
  <c r="CM27" i="59" s="1"/>
  <c r="CI83" i="59"/>
  <c r="CM83" i="59" s="1"/>
  <c r="CB66" i="56"/>
  <c r="CF66" i="56" s="1"/>
  <c r="DC16" i="62"/>
  <c r="DD7" i="56"/>
  <c r="DC7" i="56" s="1"/>
  <c r="DH55" i="56"/>
  <c r="DE55" i="56"/>
  <c r="CB46" i="56"/>
  <c r="CF46" i="56" s="1"/>
  <c r="CB83" i="56"/>
  <c r="CF83" i="56" s="1"/>
  <c r="CB25" i="56"/>
  <c r="CF25" i="56" s="1"/>
  <c r="CB82" i="56"/>
  <c r="CF82" i="56" s="1"/>
  <c r="CB62" i="56"/>
  <c r="CF62" i="56" s="1"/>
  <c r="CB51" i="56"/>
  <c r="CF51" i="56" s="1"/>
  <c r="CB32" i="56"/>
  <c r="CF32" i="56" s="1"/>
  <c r="CB89" i="56"/>
  <c r="CF89" i="56" s="1"/>
  <c r="CB20" i="56"/>
  <c r="CF20" i="56" s="1"/>
  <c r="DH60" i="56" s="1"/>
  <c r="CB58" i="56"/>
  <c r="CF58" i="56" s="1"/>
  <c r="CB63" i="56"/>
  <c r="CF63" i="56" s="1"/>
  <c r="CB79" i="56"/>
  <c r="CF79" i="56" s="1"/>
  <c r="CB53" i="56"/>
  <c r="CF53" i="56" s="1"/>
  <c r="CB76" i="56"/>
  <c r="CF76" i="56" s="1"/>
  <c r="CB33" i="56"/>
  <c r="CF33" i="56" s="1"/>
  <c r="CB65" i="56"/>
  <c r="CF65" i="56" s="1"/>
  <c r="CB69" i="56"/>
  <c r="CF69" i="56" s="1"/>
  <c r="CB50" i="56"/>
  <c r="CF50" i="56" s="1"/>
  <c r="CB37" i="56"/>
  <c r="CF37" i="56" s="1"/>
  <c r="CB42" i="56"/>
  <c r="CF42" i="56" s="1"/>
  <c r="CB24" i="56"/>
  <c r="CF24" i="56" s="1"/>
  <c r="CB70" i="56"/>
  <c r="CF70" i="56" s="1"/>
  <c r="CB73" i="56"/>
  <c r="CF73" i="56" s="1"/>
  <c r="CB18" i="56"/>
  <c r="CB35" i="56"/>
  <c r="CF35" i="56" s="1"/>
  <c r="CB71" i="56"/>
  <c r="CF71" i="56" s="1"/>
  <c r="CB40" i="56"/>
  <c r="CF40" i="56" s="1"/>
  <c r="CB31" i="56"/>
  <c r="CF31" i="56" s="1"/>
  <c r="CB55" i="56"/>
  <c r="CF55" i="56" s="1"/>
  <c r="CB28" i="56"/>
  <c r="CF28" i="56" s="1"/>
  <c r="CB54" i="56"/>
  <c r="CF54" i="56" s="1"/>
  <c r="CB49" i="56"/>
  <c r="CF49" i="56" s="1"/>
  <c r="CB21" i="56"/>
  <c r="CB64" i="56"/>
  <c r="CF64" i="56" s="1"/>
  <c r="CB23" i="56"/>
  <c r="CB59" i="56"/>
  <c r="CF59" i="56" s="1"/>
  <c r="CB26" i="56"/>
  <c r="CF26" i="56" s="1"/>
  <c r="CB57" i="56"/>
  <c r="CF57" i="56" s="1"/>
  <c r="CB22" i="56"/>
  <c r="CB60" i="56"/>
  <c r="CF60" i="56" s="1"/>
  <c r="CB67" i="56"/>
  <c r="CF67" i="56" s="1"/>
  <c r="CB52" i="56"/>
  <c r="CF52" i="56" s="1"/>
  <c r="CB34" i="56"/>
  <c r="CF34" i="56" s="1"/>
  <c r="CB85" i="56"/>
  <c r="CF85" i="56" s="1"/>
  <c r="CG79" i="55"/>
  <c r="CI30" i="55" s="1"/>
  <c r="CM30" i="55" s="1"/>
  <c r="CB47" i="56"/>
  <c r="CF47" i="56" s="1"/>
  <c r="CB84" i="56"/>
  <c r="CF84" i="56" s="1"/>
  <c r="CI65" i="59"/>
  <c r="CM65" i="59" s="1"/>
  <c r="CB81" i="56"/>
  <c r="CF81" i="56" s="1"/>
  <c r="CB87" i="56"/>
  <c r="CF87" i="56" s="1"/>
  <c r="CB77" i="56"/>
  <c r="CF77" i="56" s="1"/>
  <c r="DO87" i="53"/>
  <c r="Q30" i="53" s="1"/>
  <c r="DH70" i="53"/>
  <c r="DJ100" i="62"/>
  <c r="DJ100" i="54"/>
  <c r="CB78" i="56"/>
  <c r="CF78" i="56" s="1"/>
  <c r="CB80" i="56"/>
  <c r="CF80" i="56" s="1"/>
  <c r="BZ57" i="55"/>
  <c r="BZ58" i="55" s="1"/>
  <c r="CI73" i="59"/>
  <c r="CM73" i="59" s="1"/>
  <c r="CB90" i="56"/>
  <c r="CF90" i="56" s="1"/>
  <c r="DE49" i="55"/>
  <c r="DJ48" i="55" s="1"/>
  <c r="DH49" i="55"/>
  <c r="DD54" i="56"/>
  <c r="DG74" i="54"/>
  <c r="DF74" i="54" s="1"/>
  <c r="DE74" i="54"/>
  <c r="DD74" i="54"/>
  <c r="CI22" i="59"/>
  <c r="DH82" i="59" s="1"/>
  <c r="CI55" i="59"/>
  <c r="CM55" i="59" s="1"/>
  <c r="CB44" i="56"/>
  <c r="CF44" i="56" s="1"/>
  <c r="CB48" i="56"/>
  <c r="CF48" i="56" s="1"/>
  <c r="CB30" i="56"/>
  <c r="CF30" i="56" s="1"/>
  <c r="DD55" i="56"/>
  <c r="DG54" i="56"/>
  <c r="DF54" i="56" s="1"/>
  <c r="DF55" i="56" s="1"/>
  <c r="DC11" i="54"/>
  <c r="CC82" i="56"/>
  <c r="CE88" i="56" s="1"/>
  <c r="CI69" i="59"/>
  <c r="CM69" i="59" s="1"/>
  <c r="CB72" i="56"/>
  <c r="CF72" i="56" s="1"/>
  <c r="CB19" i="56"/>
  <c r="CB43" i="56"/>
  <c r="CF43" i="56" s="1"/>
  <c r="CI87" i="59"/>
  <c r="CM87" i="59" s="1"/>
  <c r="CI61" i="59"/>
  <c r="CM61" i="59" s="1"/>
  <c r="CI52" i="59"/>
  <c r="CM52" i="59" s="1"/>
  <c r="CI56" i="59"/>
  <c r="CM56" i="59" s="1"/>
  <c r="CI81" i="59"/>
  <c r="CM81" i="59" s="1"/>
  <c r="CI19" i="59"/>
  <c r="CI42" i="59"/>
  <c r="CM42" i="59" s="1"/>
  <c r="DD50" i="57"/>
  <c r="DC50" i="57" s="1"/>
  <c r="CB86" i="56"/>
  <c r="CF86" i="56" s="1"/>
  <c r="CB41" i="56"/>
  <c r="CF41" i="56" s="1"/>
  <c r="DE54" i="56"/>
  <c r="CB17" i="56"/>
  <c r="DI97" i="54"/>
  <c r="DP89" i="54" s="1"/>
  <c r="R32" i="54" s="1"/>
  <c r="BQ35" i="61"/>
  <c r="BQ10" i="61"/>
  <c r="DE10" i="61" s="1"/>
  <c r="DC8" i="60"/>
  <c r="DC9" i="60" s="1"/>
  <c r="BV67" i="55"/>
  <c r="BV78" i="55" s="1"/>
  <c r="CG79" i="61"/>
  <c r="CL9" i="61"/>
  <c r="CJ79" i="61"/>
  <c r="BR8" i="61"/>
  <c r="DH8" i="61" s="1"/>
  <c r="BS67" i="55"/>
  <c r="BQ14" i="61"/>
  <c r="DE14" i="61" s="1"/>
  <c r="DF9" i="60"/>
  <c r="BQ9" i="61"/>
  <c r="DG28" i="61"/>
  <c r="DF28" i="61" s="1"/>
  <c r="BR9" i="61"/>
  <c r="DG9" i="61" s="1"/>
  <c r="DI93" i="54"/>
  <c r="DO88" i="54" s="1"/>
  <c r="Q31" i="54" s="1"/>
  <c r="CI57" i="59"/>
  <c r="CM57" i="59" s="1"/>
  <c r="CI43" i="59"/>
  <c r="CM43" i="59" s="1"/>
  <c r="DJ101" i="54"/>
  <c r="DN27" i="62"/>
  <c r="P12" i="62" s="1"/>
  <c r="DK22" i="55"/>
  <c r="DR11" i="55" s="1"/>
  <c r="T10" i="55" s="1"/>
  <c r="DL20" i="55"/>
  <c r="DL18" i="55"/>
  <c r="DL22" i="55"/>
  <c r="DL21" i="55"/>
  <c r="DK13" i="55"/>
  <c r="DR8" i="55" s="1"/>
  <c r="T7" i="55" s="1"/>
  <c r="DL11" i="55"/>
  <c r="DK19" i="55"/>
  <c r="DR10" i="55" s="1"/>
  <c r="T9" i="55" s="1"/>
  <c r="DK23" i="55"/>
  <c r="DS11" i="55" s="1"/>
  <c r="U10" i="55" s="1"/>
  <c r="DK18" i="55"/>
  <c r="DQ10" i="55" s="1"/>
  <c r="S9" i="55" s="1"/>
  <c r="DL19" i="55"/>
  <c r="DK15" i="55"/>
  <c r="DQ9" i="55" s="1"/>
  <c r="S8" i="55" s="1"/>
  <c r="DL9" i="55"/>
  <c r="DK16" i="55"/>
  <c r="DR9" i="55" s="1"/>
  <c r="T8" i="55" s="1"/>
  <c r="DK20" i="55"/>
  <c r="DS10" i="55" s="1"/>
  <c r="U9" i="55" s="1"/>
  <c r="DL16" i="55"/>
  <c r="DK10" i="55"/>
  <c r="DR7" i="55" s="1"/>
  <c r="T6" i="55" s="1"/>
  <c r="DL17" i="55"/>
  <c r="DK17" i="55"/>
  <c r="DS9" i="55" s="1"/>
  <c r="U8" i="55" s="1"/>
  <c r="DK8" i="55"/>
  <c r="DL23" i="55"/>
  <c r="DK9" i="55"/>
  <c r="DQ7" i="55" s="1"/>
  <c r="S6" i="55" s="1"/>
  <c r="DK11" i="55"/>
  <c r="DS7" i="55" s="1"/>
  <c r="U6" i="55" s="1"/>
  <c r="DL13" i="55"/>
  <c r="DK21" i="55"/>
  <c r="DQ11" i="55" s="1"/>
  <c r="S10" i="55" s="1"/>
  <c r="DL12" i="55"/>
  <c r="DK12" i="55"/>
  <c r="DQ8" i="55" s="1"/>
  <c r="S7" i="55" s="1"/>
  <c r="DL10" i="55"/>
  <c r="DL15" i="55"/>
  <c r="BU12" i="56"/>
  <c r="BY12" i="56" s="1"/>
  <c r="CI35" i="59"/>
  <c r="CM35" i="59" s="1"/>
  <c r="CI11" i="55"/>
  <c r="DH37" i="53"/>
  <c r="DE36" i="53"/>
  <c r="CI8" i="56"/>
  <c r="CL77" i="56"/>
  <c r="CL10" i="56"/>
  <c r="CC42" i="61"/>
  <c r="BZ43" i="61"/>
  <c r="DG37" i="53"/>
  <c r="DF37" i="53" s="1"/>
  <c r="DE37" i="53"/>
  <c r="CI64" i="59"/>
  <c r="CM64" i="59" s="1"/>
  <c r="DI96" i="54"/>
  <c r="DO89" i="54" s="1"/>
  <c r="Q32" i="54" s="1"/>
  <c r="DG36" i="53"/>
  <c r="DF36" i="53" s="1"/>
  <c r="CI10" i="55"/>
  <c r="DD36" i="53"/>
  <c r="BX7" i="60"/>
  <c r="DE67" i="56"/>
  <c r="DJ66" i="56" s="1"/>
  <c r="CF9" i="60"/>
  <c r="DD49" i="60" s="1"/>
  <c r="DC49" i="60" s="1"/>
  <c r="DI48" i="60" s="1"/>
  <c r="DE70" i="63"/>
  <c r="DH70" i="63"/>
  <c r="CL11" i="56"/>
  <c r="CL12" i="62"/>
  <c r="CL12" i="56"/>
  <c r="CI14" i="59"/>
  <c r="DI101" i="54"/>
  <c r="DN91" i="54" s="1"/>
  <c r="P34" i="54" s="1"/>
  <c r="DG29" i="58"/>
  <c r="DF29" i="58" s="1"/>
  <c r="BU7" i="60"/>
  <c r="BX8" i="58"/>
  <c r="DH29" i="61"/>
  <c r="DE29" i="61"/>
  <c r="DI66" i="56"/>
  <c r="BU74" i="61"/>
  <c r="BY74" i="61" s="1"/>
  <c r="BU68" i="61"/>
  <c r="BY68" i="61" s="1"/>
  <c r="BU62" i="61"/>
  <c r="BY62" i="61" s="1"/>
  <c r="CI29" i="59"/>
  <c r="CM29" i="59" s="1"/>
  <c r="CI46" i="59"/>
  <c r="CM46" i="59" s="1"/>
  <c r="CI28" i="59"/>
  <c r="CM28" i="59" s="1"/>
  <c r="DJ92" i="54"/>
  <c r="CL9" i="56"/>
  <c r="DD29" i="61"/>
  <c r="DC29" i="61" s="1"/>
  <c r="DI28" i="61" s="1"/>
  <c r="DG67" i="56"/>
  <c r="DF67" i="56" s="1"/>
  <c r="DG29" i="61"/>
  <c r="DF29" i="61" s="1"/>
  <c r="DH67" i="56"/>
  <c r="CI86" i="59"/>
  <c r="CM86" i="59" s="1"/>
  <c r="CI79" i="59"/>
  <c r="CM79" i="59" s="1"/>
  <c r="DJ93" i="54"/>
  <c r="DK14" i="55"/>
  <c r="DS8" i="55" s="1"/>
  <c r="U7" i="55" s="1"/>
  <c r="DQ66" i="59"/>
  <c r="S23" i="59" s="1"/>
  <c r="DD35" i="53"/>
  <c r="BU10" i="61"/>
  <c r="DJ7" i="60"/>
  <c r="DI7" i="60"/>
  <c r="DH28" i="61"/>
  <c r="DE28" i="61"/>
  <c r="DJ27" i="61" s="1"/>
  <c r="DO26" i="61" s="1"/>
  <c r="Q11" i="61" s="1"/>
  <c r="DG35" i="53"/>
  <c r="DE35" i="53"/>
  <c r="CC79" i="63"/>
  <c r="CI68" i="59"/>
  <c r="CM68" i="59" s="1"/>
  <c r="DI100" i="54"/>
  <c r="DP90" i="54" s="1"/>
  <c r="R33" i="54" s="1"/>
  <c r="CI26" i="59"/>
  <c r="CM26" i="59" s="1"/>
  <c r="CI77" i="59"/>
  <c r="CM77" i="59" s="1"/>
  <c r="DI94" i="54"/>
  <c r="DP88" i="54" s="1"/>
  <c r="R31" i="54" s="1"/>
  <c r="DJ68" i="59"/>
  <c r="DG34" i="53"/>
  <c r="DF34" i="53" s="1"/>
  <c r="CL9" i="62"/>
  <c r="CC55" i="55"/>
  <c r="CC56" i="55" s="1"/>
  <c r="CC57" i="55" s="1"/>
  <c r="CC58" i="55" s="1"/>
  <c r="CE11" i="55"/>
  <c r="BL81" i="56"/>
  <c r="BN13" i="56" s="1"/>
  <c r="DL7" i="55"/>
  <c r="DR6" i="55" s="1"/>
  <c r="T5" i="55" s="1"/>
  <c r="DD52" i="63"/>
  <c r="DC52" i="63" s="1"/>
  <c r="DI51" i="63" s="1"/>
  <c r="DL14" i="55"/>
  <c r="CI33" i="59"/>
  <c r="CM33" i="59" s="1"/>
  <c r="DL8" i="55"/>
  <c r="DJ89" i="54"/>
  <c r="DN87" i="54" s="1"/>
  <c r="P30" i="54" s="1"/>
  <c r="DI90" i="54"/>
  <c r="DO87" i="54" s="1"/>
  <c r="Q30" i="54" s="1"/>
  <c r="DG52" i="63"/>
  <c r="DF52" i="63" s="1"/>
  <c r="DI29" i="53"/>
  <c r="DJ29" i="53"/>
  <c r="CI39" i="59"/>
  <c r="CM39" i="59" s="1"/>
  <c r="CM7" i="62"/>
  <c r="DJ103" i="54"/>
  <c r="CI31" i="59"/>
  <c r="CM31" i="59" s="1"/>
  <c r="DE34" i="53"/>
  <c r="CF13" i="54"/>
  <c r="DD53" i="54" s="1"/>
  <c r="BZ80" i="54"/>
  <c r="DE72" i="59"/>
  <c r="BU42" i="61"/>
  <c r="BY42" i="61" s="1"/>
  <c r="BU24" i="61"/>
  <c r="BY24" i="61" s="1"/>
  <c r="BU76" i="61"/>
  <c r="BY76" i="61" s="1"/>
  <c r="BU71" i="61"/>
  <c r="BY71" i="61" s="1"/>
  <c r="BU22" i="61"/>
  <c r="DG42" i="61" s="1"/>
  <c r="DF42" i="61" s="1"/>
  <c r="CL11" i="61"/>
  <c r="DJ97" i="54"/>
  <c r="DJ102" i="54"/>
  <c r="DI95" i="54"/>
  <c r="DN89" i="54" s="1"/>
  <c r="P32" i="54" s="1"/>
  <c r="DC11" i="55"/>
  <c r="DF13" i="60"/>
  <c r="CG78" i="62"/>
  <c r="CG79" i="62" s="1"/>
  <c r="CI12" i="62" s="1"/>
  <c r="CI10" i="61"/>
  <c r="CM10" i="61" s="1"/>
  <c r="DD70" i="61" s="1"/>
  <c r="CL8" i="61"/>
  <c r="CL10" i="62"/>
  <c r="BX10" i="55"/>
  <c r="CI25" i="59"/>
  <c r="CM25" i="59" s="1"/>
  <c r="CI37" i="59"/>
  <c r="CM37" i="59" s="1"/>
  <c r="CI89" i="59"/>
  <c r="CM89" i="59" s="1"/>
  <c r="CI80" i="59"/>
  <c r="CM80" i="59" s="1"/>
  <c r="CI38" i="59"/>
  <c r="CM38" i="59" s="1"/>
  <c r="CI30" i="59"/>
  <c r="CM30" i="59" s="1"/>
  <c r="CI53" i="59"/>
  <c r="CM53" i="59" s="1"/>
  <c r="BY8" i="63"/>
  <c r="DE28" i="63" s="1"/>
  <c r="CG79" i="56"/>
  <c r="CI12" i="56" s="1"/>
  <c r="DJ91" i="54"/>
  <c r="DI99" i="54"/>
  <c r="DO90" i="54" s="1"/>
  <c r="Q33" i="54" s="1"/>
  <c r="DJ95" i="54"/>
  <c r="CI11" i="61"/>
  <c r="BQ11" i="61"/>
  <c r="DE11" i="61" s="1"/>
  <c r="BU10" i="55"/>
  <c r="BU11" i="61"/>
  <c r="BY9" i="63"/>
  <c r="CI13" i="61"/>
  <c r="CM13" i="61" s="1"/>
  <c r="DD73" i="61" s="1"/>
  <c r="BZ79" i="62"/>
  <c r="BZ80" i="62" s="1"/>
  <c r="CB41" i="62" s="1"/>
  <c r="CF41" i="62" s="1"/>
  <c r="BS78" i="63"/>
  <c r="BU10" i="63"/>
  <c r="CB14" i="54"/>
  <c r="CG79" i="53"/>
  <c r="CI46" i="53" s="1"/>
  <c r="CM46" i="53" s="1"/>
  <c r="CI70" i="59"/>
  <c r="CM70" i="59" s="1"/>
  <c r="CI32" i="59"/>
  <c r="CM32" i="59" s="1"/>
  <c r="CI82" i="59"/>
  <c r="CM82" i="59" s="1"/>
  <c r="DI92" i="54"/>
  <c r="DN88" i="54" s="1"/>
  <c r="P31" i="54" s="1"/>
  <c r="CI9" i="61"/>
  <c r="DC11" i="57"/>
  <c r="BU12" i="61"/>
  <c r="BY12" i="61" s="1"/>
  <c r="DE32" i="61" s="1"/>
  <c r="DJ99" i="54"/>
  <c r="DI91" i="54"/>
  <c r="DP87" i="54" s="1"/>
  <c r="R30" i="54" s="1"/>
  <c r="CL11" i="53"/>
  <c r="CJ79" i="53"/>
  <c r="CL66" i="53" s="1"/>
  <c r="CC70" i="59"/>
  <c r="BV66" i="63"/>
  <c r="CM7" i="61"/>
  <c r="DE67" i="61" s="1"/>
  <c r="DJ96" i="54"/>
  <c r="CL11" i="62"/>
  <c r="DJ94" i="54"/>
  <c r="DI103" i="54"/>
  <c r="DP91" i="54" s="1"/>
  <c r="R34" i="54" s="1"/>
  <c r="DI102" i="54"/>
  <c r="DO91" i="54" s="1"/>
  <c r="Q34" i="54" s="1"/>
  <c r="CB17" i="62"/>
  <c r="CF17" i="62" s="1"/>
  <c r="DD57" i="62" s="1"/>
  <c r="CB16" i="62"/>
  <c r="CF16" i="62" s="1"/>
  <c r="DD56" i="62" s="1"/>
  <c r="CI12" i="61"/>
  <c r="CI8" i="61"/>
  <c r="CL12" i="61"/>
  <c r="CL10" i="61"/>
  <c r="CC71" i="62"/>
  <c r="DJ98" i="54"/>
  <c r="DI98" i="54"/>
  <c r="DN90" i="54" s="1"/>
  <c r="P33" i="54" s="1"/>
  <c r="DG33" i="61"/>
  <c r="BU83" i="61"/>
  <c r="BY83" i="61" s="1"/>
  <c r="BU64" i="61"/>
  <c r="BY64" i="61" s="1"/>
  <c r="BU38" i="61"/>
  <c r="BY38" i="61" s="1"/>
  <c r="BU73" i="61"/>
  <c r="BY73" i="61" s="1"/>
  <c r="BU90" i="61"/>
  <c r="BY90" i="61" s="1"/>
  <c r="BU34" i="61"/>
  <c r="BY34" i="61" s="1"/>
  <c r="DI90" i="62"/>
  <c r="DO87" i="62" s="1"/>
  <c r="Q30" i="62" s="1"/>
  <c r="BR17" i="61"/>
  <c r="DD19" i="61"/>
  <c r="DC19" i="61" s="1"/>
  <c r="BR19" i="61"/>
  <c r="DG19" i="61"/>
  <c r="DF19" i="61" s="1"/>
  <c r="BU21" i="61"/>
  <c r="BY21" i="61" s="1"/>
  <c r="BU84" i="61"/>
  <c r="BY84" i="61" s="1"/>
  <c r="BU17" i="61"/>
  <c r="DH37" i="61" s="1"/>
  <c r="BU36" i="61"/>
  <c r="BY36" i="61" s="1"/>
  <c r="BU30" i="61"/>
  <c r="BY30" i="61" s="1"/>
  <c r="DD33" i="61"/>
  <c r="BU16" i="61"/>
  <c r="BU86" i="61"/>
  <c r="BY86" i="61" s="1"/>
  <c r="BU69" i="61"/>
  <c r="BY69" i="61" s="1"/>
  <c r="BU66" i="61"/>
  <c r="BY66" i="61" s="1"/>
  <c r="BU39" i="61"/>
  <c r="BY39" i="61" s="1"/>
  <c r="CL18" i="56"/>
  <c r="DE78" i="56" s="1"/>
  <c r="BQ84" i="61"/>
  <c r="DD17" i="61"/>
  <c r="DC17" i="61" s="1"/>
  <c r="DJ103" i="62"/>
  <c r="CL44" i="56"/>
  <c r="DI92" i="62"/>
  <c r="DN88" i="62" s="1"/>
  <c r="P31" i="62" s="1"/>
  <c r="DI100" i="62"/>
  <c r="DP90" i="62" s="1"/>
  <c r="R33" i="62" s="1"/>
  <c r="DI95" i="62"/>
  <c r="DN89" i="62" s="1"/>
  <c r="P32" i="62" s="1"/>
  <c r="DI91" i="62"/>
  <c r="DP87" i="62" s="1"/>
  <c r="R30" i="62" s="1"/>
  <c r="DJ91" i="62"/>
  <c r="DJ93" i="62"/>
  <c r="DJ98" i="62"/>
  <c r="DI96" i="62"/>
  <c r="DO89" i="62" s="1"/>
  <c r="Q32" i="62" s="1"/>
  <c r="DJ92" i="62"/>
  <c r="DI99" i="62"/>
  <c r="DO90" i="62" s="1"/>
  <c r="Q33" i="62" s="1"/>
  <c r="DJ89" i="62"/>
  <c r="DJ90" i="62"/>
  <c r="DI98" i="62"/>
  <c r="DN90" i="62" s="1"/>
  <c r="P33" i="62" s="1"/>
  <c r="DI103" i="62"/>
  <c r="DP91" i="62" s="1"/>
  <c r="R34" i="62" s="1"/>
  <c r="DC32" i="53"/>
  <c r="CL26" i="56"/>
  <c r="CL64" i="56"/>
  <c r="DJ101" i="62"/>
  <c r="BQ28" i="61"/>
  <c r="CL82" i="56"/>
  <c r="DJ94" i="62"/>
  <c r="CL88" i="56"/>
  <c r="CL33" i="56"/>
  <c r="DI89" i="62"/>
  <c r="DJ88" i="62"/>
  <c r="DI102" i="62"/>
  <c r="DO91" i="62" s="1"/>
  <c r="Q34" i="62" s="1"/>
  <c r="DJ99" i="62"/>
  <c r="CL43" i="56"/>
  <c r="CL54" i="56"/>
  <c r="BQ52" i="61"/>
  <c r="CL90" i="56"/>
  <c r="DP46" i="54"/>
  <c r="R17" i="54" s="1"/>
  <c r="BU58" i="61"/>
  <c r="BY58" i="61" s="1"/>
  <c r="DI94" i="62"/>
  <c r="DP88" i="62" s="1"/>
  <c r="R31" i="62" s="1"/>
  <c r="BU81" i="61"/>
  <c r="BY81" i="61" s="1"/>
  <c r="DI93" i="62"/>
  <c r="DO88" i="62" s="1"/>
  <c r="Q31" i="62" s="1"/>
  <c r="BU61" i="61"/>
  <c r="BY61" i="61" s="1"/>
  <c r="BQ47" i="61"/>
  <c r="CL84" i="56"/>
  <c r="DI88" i="62"/>
  <c r="DJ102" i="62"/>
  <c r="BQ48" i="61"/>
  <c r="CL20" i="56"/>
  <c r="DE80" i="56" s="1"/>
  <c r="CL40" i="56"/>
  <c r="BU49" i="61"/>
  <c r="BY49" i="61" s="1"/>
  <c r="DJ96" i="62"/>
  <c r="BU48" i="61"/>
  <c r="BY48" i="61" s="1"/>
  <c r="BU37" i="61"/>
  <c r="BY37" i="61" s="1"/>
  <c r="DG14" i="61"/>
  <c r="DF14" i="61" s="1"/>
  <c r="BQ69" i="61"/>
  <c r="DC51" i="54"/>
  <c r="DI101" i="62"/>
  <c r="DN91" i="62" s="1"/>
  <c r="P34" i="62" s="1"/>
  <c r="DJ95" i="62"/>
  <c r="DJ97" i="62"/>
  <c r="DD13" i="61"/>
  <c r="DD14" i="61"/>
  <c r="DJ49" i="54"/>
  <c r="DN47" i="54" s="1"/>
  <c r="P18" i="54" s="1"/>
  <c r="CL67" i="56"/>
  <c r="BQ86" i="61"/>
  <c r="CL80" i="56"/>
  <c r="BQ58" i="61"/>
  <c r="CL27" i="56"/>
  <c r="DD51" i="55"/>
  <c r="DC51" i="55" s="1"/>
  <c r="CL70" i="56"/>
  <c r="CL55" i="56"/>
  <c r="DG11" i="61"/>
  <c r="DF11" i="61" s="1"/>
  <c r="DF13" i="61" s="1"/>
  <c r="DG12" i="61"/>
  <c r="DF12" i="61" s="1"/>
  <c r="CL22" i="56"/>
  <c r="DE82" i="56" s="1"/>
  <c r="BQ77" i="61"/>
  <c r="BQ19" i="61"/>
  <c r="DE19" i="61" s="1"/>
  <c r="DI97" i="62"/>
  <c r="DP89" i="62" s="1"/>
  <c r="R32" i="62" s="1"/>
  <c r="BQ87" i="61"/>
  <c r="BQ65" i="61"/>
  <c r="BQ89" i="61"/>
  <c r="BQ49" i="61"/>
  <c r="BQ24" i="61"/>
  <c r="CL81" i="56"/>
  <c r="BQ39" i="61"/>
  <c r="BQ70" i="61"/>
  <c r="BQ16" i="61"/>
  <c r="CL79" i="56"/>
  <c r="DP92" i="60"/>
  <c r="X30" i="60" s="1"/>
  <c r="BQ59" i="61"/>
  <c r="BQ63" i="61"/>
  <c r="BQ26" i="61"/>
  <c r="DH11" i="61"/>
  <c r="BQ90" i="61"/>
  <c r="BQ20" i="61"/>
  <c r="DE20" i="61" s="1"/>
  <c r="BQ64" i="61"/>
  <c r="BQ62" i="61"/>
  <c r="DD12" i="61"/>
  <c r="BQ73" i="61"/>
  <c r="BQ33" i="61"/>
  <c r="BQ18" i="61"/>
  <c r="DE18" i="61" s="1"/>
  <c r="BQ21" i="61"/>
  <c r="DE21" i="61" s="1"/>
  <c r="DL99" i="57"/>
  <c r="DK100" i="57"/>
  <c r="DS90" i="57" s="1"/>
  <c r="U33" i="57" s="1"/>
  <c r="DK96" i="57"/>
  <c r="DR89" i="57" s="1"/>
  <c r="T32" i="57" s="1"/>
  <c r="DL92" i="57"/>
  <c r="DL97" i="57"/>
  <c r="DL102" i="57"/>
  <c r="DK95" i="57"/>
  <c r="DQ89" i="57" s="1"/>
  <c r="S32" i="57" s="1"/>
  <c r="DL90" i="57"/>
  <c r="DL101" i="57"/>
  <c r="DL95" i="57"/>
  <c r="DL103" i="57"/>
  <c r="DL94" i="57"/>
  <c r="DL88" i="57"/>
  <c r="DK99" i="57"/>
  <c r="DR90" i="57" s="1"/>
  <c r="T33" i="57" s="1"/>
  <c r="DK102" i="57"/>
  <c r="DR91" i="57" s="1"/>
  <c r="T34" i="57" s="1"/>
  <c r="DL96" i="57"/>
  <c r="DK87" i="57"/>
  <c r="DK89" i="57"/>
  <c r="DQ87" i="57" s="1"/>
  <c r="S30" i="57" s="1"/>
  <c r="DK91" i="57"/>
  <c r="DS87" i="57" s="1"/>
  <c r="U30" i="57" s="1"/>
  <c r="DL100" i="57"/>
  <c r="DL93" i="57"/>
  <c r="DL91" i="57"/>
  <c r="DK103" i="57"/>
  <c r="DS91" i="57" s="1"/>
  <c r="U34" i="57" s="1"/>
  <c r="DK92" i="57"/>
  <c r="DQ88" i="57" s="1"/>
  <c r="S31" i="57" s="1"/>
  <c r="DK94" i="57"/>
  <c r="DS88" i="57" s="1"/>
  <c r="U31" i="57" s="1"/>
  <c r="DK88" i="57"/>
  <c r="DS86" i="57" s="1"/>
  <c r="U29" i="57" s="1"/>
  <c r="DL98" i="57"/>
  <c r="DK101" i="57"/>
  <c r="DQ91" i="57" s="1"/>
  <c r="S34" i="57" s="1"/>
  <c r="DK90" i="57"/>
  <c r="DR87" i="57" s="1"/>
  <c r="T30" i="57" s="1"/>
  <c r="DK93" i="57"/>
  <c r="DR88" i="57" s="1"/>
  <c r="T31" i="57" s="1"/>
  <c r="DL87" i="57"/>
  <c r="DK97" i="57"/>
  <c r="DS89" i="57" s="1"/>
  <c r="U32" i="57" s="1"/>
  <c r="DK98" i="57"/>
  <c r="DQ90" i="57" s="1"/>
  <c r="S33" i="57" s="1"/>
  <c r="CC79" i="54"/>
  <c r="CC80" i="53"/>
  <c r="CL86" i="56"/>
  <c r="CL83" i="56"/>
  <c r="CL36" i="56"/>
  <c r="BQ74" i="61"/>
  <c r="CL13" i="56"/>
  <c r="CL45" i="56"/>
  <c r="BR16" i="61"/>
  <c r="DG16" i="61" s="1"/>
  <c r="DF16" i="61" s="1"/>
  <c r="CL17" i="56"/>
  <c r="DE77" i="56" s="1"/>
  <c r="BU11" i="55"/>
  <c r="BV31" i="57"/>
  <c r="BV32" i="57" s="1"/>
  <c r="CL13" i="62"/>
  <c r="CL24" i="56"/>
  <c r="CL16" i="56"/>
  <c r="DE76" i="56" s="1"/>
  <c r="CL39" i="56"/>
  <c r="BQ44" i="61"/>
  <c r="CL89" i="56"/>
  <c r="BQ83" i="61"/>
  <c r="DL86" i="57"/>
  <c r="BR21" i="61"/>
  <c r="DG21" i="61"/>
  <c r="DF21" i="61" s="1"/>
  <c r="DH21" i="61"/>
  <c r="DD21" i="61"/>
  <c r="DC21" i="61" s="1"/>
  <c r="CL47" i="56"/>
  <c r="BR18" i="61"/>
  <c r="DG18" i="61"/>
  <c r="DF18" i="61" s="1"/>
  <c r="DD18" i="61"/>
  <c r="DC18" i="61" s="1"/>
  <c r="DH18" i="61"/>
  <c r="CL60" i="56"/>
  <c r="CL28" i="56"/>
  <c r="CL48" i="56"/>
  <c r="CL71" i="56"/>
  <c r="CL59" i="56"/>
  <c r="DL26" i="59"/>
  <c r="CB18" i="62"/>
  <c r="CL62" i="56"/>
  <c r="CL51" i="56"/>
  <c r="DH27" i="57"/>
  <c r="DH54" i="62"/>
  <c r="DL89" i="57"/>
  <c r="BZ58" i="59"/>
  <c r="BZ59" i="59" s="1"/>
  <c r="DK86" i="57"/>
  <c r="BR15" i="61"/>
  <c r="DH15" i="61" s="1"/>
  <c r="DD15" i="61"/>
  <c r="CL61" i="56"/>
  <c r="CL31" i="56"/>
  <c r="CL68" i="56"/>
  <c r="CL53" i="56"/>
  <c r="CL63" i="56"/>
  <c r="CL19" i="56"/>
  <c r="DE79" i="56" s="1"/>
  <c r="CL87" i="56"/>
  <c r="CL76" i="56"/>
  <c r="CL41" i="56"/>
  <c r="CL58" i="56"/>
  <c r="CL29" i="56"/>
  <c r="CL32" i="56"/>
  <c r="CL37" i="56"/>
  <c r="CL25" i="56"/>
  <c r="CL78" i="56"/>
  <c r="CL66" i="56"/>
  <c r="CL30" i="56"/>
  <c r="CL23" i="56"/>
  <c r="DE83" i="56" s="1"/>
  <c r="CL74" i="56"/>
  <c r="CL21" i="56"/>
  <c r="DE81" i="56" s="1"/>
  <c r="CL57" i="56"/>
  <c r="CL49" i="56"/>
  <c r="CL69" i="56"/>
  <c r="CL35" i="56"/>
  <c r="CL50" i="56"/>
  <c r="CL52" i="56"/>
  <c r="CL14" i="56"/>
  <c r="CL15" i="56"/>
  <c r="DE75" i="56" s="1"/>
  <c r="CL75" i="56"/>
  <c r="CL34" i="56"/>
  <c r="CL72" i="56"/>
  <c r="CL42" i="56"/>
  <c r="CL56" i="56"/>
  <c r="CL73" i="56"/>
  <c r="CL65" i="56"/>
  <c r="CL85" i="56"/>
  <c r="BQ15" i="61"/>
  <c r="DE15" i="61" s="1"/>
  <c r="BQ40" i="61"/>
  <c r="BQ68" i="61"/>
  <c r="BQ82" i="61"/>
  <c r="BQ17" i="61"/>
  <c r="DE17" i="61" s="1"/>
  <c r="BQ81" i="61"/>
  <c r="BQ71" i="61"/>
  <c r="BQ46" i="61"/>
  <c r="BQ13" i="61"/>
  <c r="DE13" i="61" s="1"/>
  <c r="BQ27" i="61"/>
  <c r="BQ32" i="61"/>
  <c r="BQ61" i="61"/>
  <c r="BQ25" i="61"/>
  <c r="BQ41" i="61"/>
  <c r="BQ75" i="61"/>
  <c r="BQ53" i="61"/>
  <c r="BQ12" i="61"/>
  <c r="DE12" i="61" s="1"/>
  <c r="BQ79" i="61"/>
  <c r="BQ85" i="61"/>
  <c r="BQ29" i="61"/>
  <c r="BQ50" i="61"/>
  <c r="BQ60" i="61"/>
  <c r="BQ36" i="61"/>
  <c r="BQ31" i="61"/>
  <c r="BQ43" i="61"/>
  <c r="BQ54" i="61"/>
  <c r="BQ67" i="61"/>
  <c r="BQ34" i="61"/>
  <c r="BQ37" i="61"/>
  <c r="BQ80" i="61"/>
  <c r="BQ88" i="61"/>
  <c r="BQ78" i="61"/>
  <c r="BQ51" i="61"/>
  <c r="BQ72" i="61"/>
  <c r="BQ22" i="61"/>
  <c r="DE22" i="61" s="1"/>
  <c r="BQ57" i="61"/>
  <c r="BQ66" i="61"/>
  <c r="BQ42" i="61"/>
  <c r="BQ30" i="61"/>
  <c r="BQ38" i="61"/>
  <c r="BQ56" i="61"/>
  <c r="BQ76" i="61"/>
  <c r="BQ55" i="61"/>
  <c r="BQ45" i="61"/>
  <c r="BQ23" i="61"/>
  <c r="DE23" i="61" s="1"/>
  <c r="BX12" i="55"/>
  <c r="CL46" i="56"/>
  <c r="CL38" i="56"/>
  <c r="DD53" i="63"/>
  <c r="DH53" i="63"/>
  <c r="DP46" i="62"/>
  <c r="R17" i="62" s="1"/>
  <c r="DG53" i="63"/>
  <c r="DF53" i="63" s="1"/>
  <c r="DP92" i="63"/>
  <c r="X30" i="63" s="1"/>
  <c r="BZ69" i="63"/>
  <c r="CB14" i="63" s="1"/>
  <c r="DO86" i="62"/>
  <c r="Q29" i="62" s="1"/>
  <c r="CL80" i="62"/>
  <c r="CL59" i="62"/>
  <c r="CL41" i="62"/>
  <c r="CL15" i="62"/>
  <c r="DE75" i="62" s="1"/>
  <c r="CL32" i="62"/>
  <c r="CL83" i="62"/>
  <c r="CL26" i="62"/>
  <c r="CL90" i="62"/>
  <c r="CL60" i="62"/>
  <c r="CL62" i="62"/>
  <c r="CL23" i="62"/>
  <c r="DE83" i="62" s="1"/>
  <c r="CL75" i="62"/>
  <c r="CL78" i="62"/>
  <c r="CL66" i="62"/>
  <c r="CL37" i="62"/>
  <c r="CL67" i="62"/>
  <c r="CL33" i="62"/>
  <c r="CL77" i="62"/>
  <c r="CL85" i="62"/>
  <c r="CL71" i="62"/>
  <c r="CL48" i="62"/>
  <c r="CL44" i="62"/>
  <c r="CL40" i="62"/>
  <c r="CL87" i="62"/>
  <c r="CL68" i="62"/>
  <c r="CL39" i="62"/>
  <c r="DC52" i="62"/>
  <c r="DC53" i="62" s="1"/>
  <c r="DC54" i="62" s="1"/>
  <c r="CL29" i="62"/>
  <c r="CL25" i="62"/>
  <c r="CL17" i="62"/>
  <c r="DE77" i="62" s="1"/>
  <c r="CL57" i="62"/>
  <c r="CL47" i="62"/>
  <c r="CL63" i="62"/>
  <c r="CL19" i="62"/>
  <c r="DE79" i="62" s="1"/>
  <c r="CL42" i="62"/>
  <c r="CL45" i="62"/>
  <c r="CL35" i="62"/>
  <c r="CL76" i="62"/>
  <c r="CL55" i="62"/>
  <c r="CL21" i="62"/>
  <c r="DE81" i="62" s="1"/>
  <c r="CL24" i="62"/>
  <c r="DI50" i="62"/>
  <c r="CL89" i="62"/>
  <c r="CL86" i="62"/>
  <c r="CL81" i="62"/>
  <c r="CL34" i="62"/>
  <c r="CL20" i="62"/>
  <c r="DE80" i="62" s="1"/>
  <c r="CL53" i="62"/>
  <c r="CL43" i="62"/>
  <c r="CL61" i="62"/>
  <c r="CL30" i="62"/>
  <c r="CL51" i="62"/>
  <c r="CL58" i="62"/>
  <c r="CL22" i="62"/>
  <c r="DE82" i="62" s="1"/>
  <c r="CL82" i="62"/>
  <c r="CL65" i="62"/>
  <c r="CL38" i="62"/>
  <c r="CL79" i="62"/>
  <c r="CL56" i="62"/>
  <c r="CL54" i="62"/>
  <c r="CL14" i="62"/>
  <c r="CL49" i="62"/>
  <c r="CL46" i="62"/>
  <c r="CL88" i="62"/>
  <c r="CL70" i="62"/>
  <c r="CL72" i="62"/>
  <c r="CL84" i="62"/>
  <c r="CL50" i="62"/>
  <c r="CL36" i="62"/>
  <c r="CL74" i="62"/>
  <c r="CL16" i="62"/>
  <c r="DE76" i="62" s="1"/>
  <c r="CL73" i="62"/>
  <c r="CL27" i="62"/>
  <c r="CL52" i="62"/>
  <c r="CL64" i="62"/>
  <c r="CL69" i="62"/>
  <c r="CL18" i="62"/>
  <c r="DE78" i="62" s="1"/>
  <c r="CL31" i="62"/>
  <c r="DQ86" i="60"/>
  <c r="S29" i="60" s="1"/>
  <c r="DO86" i="59"/>
  <c r="Q29" i="59" s="1"/>
  <c r="DP86" i="59"/>
  <c r="R29" i="59" s="1"/>
  <c r="BS43" i="60"/>
  <c r="BS44" i="60" s="1"/>
  <c r="BS45" i="60" s="1"/>
  <c r="BV43" i="60"/>
  <c r="BV44" i="60" s="1"/>
  <c r="BV45" i="60" s="1"/>
  <c r="DI48" i="59"/>
  <c r="DJ48" i="59"/>
  <c r="DJ49" i="59"/>
  <c r="DF69" i="57"/>
  <c r="DO86" i="57"/>
  <c r="Q29" i="57" s="1"/>
  <c r="DC69" i="57"/>
  <c r="DJ67" i="57" s="1"/>
  <c r="DH72" i="57"/>
  <c r="DG72" i="57"/>
  <c r="DJ66" i="57"/>
  <c r="DI66" i="57"/>
  <c r="DE72" i="57"/>
  <c r="DQ46" i="56"/>
  <c r="S17" i="56" s="1"/>
  <c r="DE17" i="56"/>
  <c r="BU87" i="56"/>
  <c r="BY87" i="56" s="1"/>
  <c r="BU73" i="56"/>
  <c r="BY73" i="56" s="1"/>
  <c r="BU64" i="56"/>
  <c r="BY64" i="56" s="1"/>
  <c r="BU31" i="56"/>
  <c r="BY31" i="56" s="1"/>
  <c r="BU75" i="56"/>
  <c r="BY75" i="56" s="1"/>
  <c r="BU47" i="56"/>
  <c r="BY47" i="56" s="1"/>
  <c r="BU70" i="56"/>
  <c r="BY70" i="56" s="1"/>
  <c r="BU71" i="56"/>
  <c r="BY71" i="56" s="1"/>
  <c r="BU85" i="56"/>
  <c r="BY85" i="56" s="1"/>
  <c r="BU53" i="56"/>
  <c r="BY53" i="56" s="1"/>
  <c r="BU74" i="56"/>
  <c r="BY74" i="56" s="1"/>
  <c r="BU39" i="56"/>
  <c r="BY39" i="56" s="1"/>
  <c r="BU77" i="56"/>
  <c r="BY77" i="56" s="1"/>
  <c r="BU13" i="56"/>
  <c r="BY13" i="56" s="1"/>
  <c r="BU35" i="56"/>
  <c r="BY35" i="56" s="1"/>
  <c r="BU18" i="56"/>
  <c r="DD38" i="56" s="1"/>
  <c r="DC38" i="56" s="1"/>
  <c r="BU27" i="56"/>
  <c r="BY27" i="56" s="1"/>
  <c r="BU46" i="56"/>
  <c r="BY46" i="56" s="1"/>
  <c r="BU90" i="56"/>
  <c r="BY90" i="56" s="1"/>
  <c r="BU14" i="56"/>
  <c r="BY14" i="56" s="1"/>
  <c r="BU20" i="56"/>
  <c r="BY20" i="56" s="1"/>
  <c r="BU72" i="56"/>
  <c r="BY72" i="56" s="1"/>
  <c r="BU88" i="56"/>
  <c r="BY88" i="56" s="1"/>
  <c r="BU19" i="56"/>
  <c r="DD39" i="56" s="1"/>
  <c r="DC39" i="56" s="1"/>
  <c r="BU65" i="56"/>
  <c r="BY65" i="56" s="1"/>
  <c r="BU86" i="56"/>
  <c r="BY86" i="56" s="1"/>
  <c r="BU50" i="56"/>
  <c r="BY50" i="56" s="1"/>
  <c r="BU60" i="56"/>
  <c r="BY60" i="56" s="1"/>
  <c r="BU89" i="56"/>
  <c r="BY89" i="56" s="1"/>
  <c r="BU76" i="56"/>
  <c r="BY76" i="56" s="1"/>
  <c r="BU83" i="56"/>
  <c r="BY83" i="56" s="1"/>
  <c r="BU34" i="56"/>
  <c r="BY34" i="56" s="1"/>
  <c r="BU59" i="56"/>
  <c r="BY59" i="56" s="1"/>
  <c r="BU56" i="56"/>
  <c r="BY56" i="56" s="1"/>
  <c r="BU28" i="56"/>
  <c r="BY28" i="56" s="1"/>
  <c r="BU57" i="56"/>
  <c r="BY57" i="56" s="1"/>
  <c r="BU26" i="56"/>
  <c r="BY26" i="56" s="1"/>
  <c r="BU55" i="56"/>
  <c r="BY55" i="56" s="1"/>
  <c r="BU49" i="56"/>
  <c r="BY49" i="56" s="1"/>
  <c r="BU81" i="56"/>
  <c r="BY81" i="56" s="1"/>
  <c r="BU80" i="56"/>
  <c r="BY80" i="56" s="1"/>
  <c r="BU25" i="56"/>
  <c r="BY25" i="56" s="1"/>
  <c r="BU84" i="56"/>
  <c r="BY84" i="56" s="1"/>
  <c r="BU33" i="56"/>
  <c r="BY33" i="56" s="1"/>
  <c r="BU62" i="56"/>
  <c r="BY62" i="56" s="1"/>
  <c r="BU32" i="56"/>
  <c r="BY32" i="56" s="1"/>
  <c r="BU69" i="56"/>
  <c r="BY69" i="56" s="1"/>
  <c r="BU17" i="56"/>
  <c r="DG37" i="56" s="1"/>
  <c r="DF37" i="56" s="1"/>
  <c r="BU78" i="56"/>
  <c r="BY78" i="56" s="1"/>
  <c r="BU63" i="56"/>
  <c r="BY63" i="56" s="1"/>
  <c r="BU61" i="56"/>
  <c r="BY61" i="56" s="1"/>
  <c r="BU79" i="56"/>
  <c r="BY79" i="56" s="1"/>
  <c r="BU45" i="56"/>
  <c r="BY45" i="56" s="1"/>
  <c r="BU51" i="56"/>
  <c r="BY51" i="56" s="1"/>
  <c r="BU42" i="56"/>
  <c r="BY42" i="56" s="1"/>
  <c r="BU48" i="56"/>
  <c r="BY48" i="56" s="1"/>
  <c r="BU82" i="56"/>
  <c r="BY82" i="56" s="1"/>
  <c r="BU24" i="56"/>
  <c r="BY24" i="56" s="1"/>
  <c r="BU43" i="56"/>
  <c r="BY43" i="56" s="1"/>
  <c r="BU52" i="56"/>
  <c r="BY52" i="56" s="1"/>
  <c r="BU67" i="56"/>
  <c r="BY67" i="56" s="1"/>
  <c r="BU68" i="56"/>
  <c r="BY68" i="56" s="1"/>
  <c r="BU16" i="56"/>
  <c r="DG36" i="56" s="1"/>
  <c r="DF36" i="56" s="1"/>
  <c r="BU40" i="56"/>
  <c r="BY40" i="56" s="1"/>
  <c r="BU29" i="56"/>
  <c r="BY29" i="56" s="1"/>
  <c r="BU30" i="56"/>
  <c r="BY30" i="56" s="1"/>
  <c r="BU22" i="56"/>
  <c r="DG42" i="56" s="1"/>
  <c r="DF42" i="56" s="1"/>
  <c r="DJ27" i="56"/>
  <c r="DO26" i="56" s="1"/>
  <c r="Q11" i="56" s="1"/>
  <c r="BU36" i="56"/>
  <c r="BY36" i="56" s="1"/>
  <c r="BU41" i="56"/>
  <c r="BY41" i="56" s="1"/>
  <c r="BU37" i="56"/>
  <c r="BY37" i="56" s="1"/>
  <c r="BU38" i="56"/>
  <c r="BY38" i="56" s="1"/>
  <c r="BU44" i="56"/>
  <c r="BY44" i="56" s="1"/>
  <c r="BU15" i="56"/>
  <c r="BU21" i="56"/>
  <c r="BY21" i="56" s="1"/>
  <c r="BU54" i="56"/>
  <c r="BY54" i="56" s="1"/>
  <c r="BU58" i="56"/>
  <c r="BY58" i="56" s="1"/>
  <c r="BU23" i="56"/>
  <c r="DH43" i="56" s="1"/>
  <c r="BU66" i="56"/>
  <c r="BY66" i="56" s="1"/>
  <c r="DJ50" i="56"/>
  <c r="DE16" i="56"/>
  <c r="DE15" i="56"/>
  <c r="DD30" i="56"/>
  <c r="DC30" i="56" s="1"/>
  <c r="DI28" i="56" s="1"/>
  <c r="DH30" i="56"/>
  <c r="DG30" i="56"/>
  <c r="DF30" i="56" s="1"/>
  <c r="BY11" i="56"/>
  <c r="DE31" i="56" s="1"/>
  <c r="DI50" i="56"/>
  <c r="DN47" i="56"/>
  <c r="P18" i="56" s="1"/>
  <c r="DO46" i="55"/>
  <c r="Q17" i="55" s="1"/>
  <c r="DI48" i="55"/>
  <c r="DI49" i="55"/>
  <c r="DP46" i="53"/>
  <c r="R17" i="53" s="1"/>
  <c r="CI11" i="53"/>
  <c r="CM11" i="53" s="1"/>
  <c r="DG71" i="53" s="1"/>
  <c r="DG70" i="53"/>
  <c r="DF70" i="53" s="1"/>
  <c r="DD70" i="53"/>
  <c r="DC70" i="53" s="1"/>
  <c r="DE70" i="53"/>
  <c r="DR6" i="53"/>
  <c r="T5" i="53" s="1"/>
  <c r="DC11" i="53"/>
  <c r="DC12" i="53" s="1"/>
  <c r="DC13" i="53" s="1"/>
  <c r="DC14" i="53" s="1"/>
  <c r="DC15" i="53" s="1"/>
  <c r="DS12" i="53"/>
  <c r="X7" i="53" s="1"/>
  <c r="DS6" i="53"/>
  <c r="U5" i="53" s="1"/>
  <c r="Y83" i="19"/>
  <c r="R84" i="19" s="1"/>
  <c r="S84" i="19" s="1"/>
  <c r="T84" i="19" s="1"/>
  <c r="E94" i="19"/>
  <c r="M94" i="19" s="1"/>
  <c r="AL32" i="36"/>
  <c r="C32" i="36"/>
  <c r="AZ32" i="36" s="1"/>
  <c r="E32" i="36" s="1"/>
  <c r="Q32" i="36" s="1"/>
  <c r="AB33" i="36" s="1"/>
  <c r="CI50" i="61" l="1"/>
  <c r="CM50" i="61" s="1"/>
  <c r="CI57" i="61"/>
  <c r="CM57" i="61" s="1"/>
  <c r="CI87" i="61"/>
  <c r="CM87" i="61" s="1"/>
  <c r="CI65" i="61"/>
  <c r="CM65" i="61" s="1"/>
  <c r="CI25" i="61"/>
  <c r="CM25" i="61" s="1"/>
  <c r="CI78" i="61"/>
  <c r="CM78" i="61" s="1"/>
  <c r="CI81" i="61"/>
  <c r="CM81" i="61" s="1"/>
  <c r="CI37" i="61"/>
  <c r="CM37" i="61" s="1"/>
  <c r="CI63" i="61"/>
  <c r="CM63" i="61" s="1"/>
  <c r="CI32" i="61"/>
  <c r="CM32" i="61" s="1"/>
  <c r="CI48" i="61"/>
  <c r="CM48" i="61" s="1"/>
  <c r="CI36" i="61"/>
  <c r="CM36" i="61" s="1"/>
  <c r="CI20" i="61"/>
  <c r="DG80" i="61" s="1"/>
  <c r="DF80" i="61" s="1"/>
  <c r="CI67" i="61"/>
  <c r="CM67" i="61" s="1"/>
  <c r="CI46" i="61"/>
  <c r="CM46" i="61" s="1"/>
  <c r="CI85" i="61"/>
  <c r="CM85" i="61" s="1"/>
  <c r="CI72" i="61"/>
  <c r="CM72" i="61" s="1"/>
  <c r="CI58" i="61"/>
  <c r="CM58" i="61" s="1"/>
  <c r="CI83" i="61"/>
  <c r="CM83" i="61" s="1"/>
  <c r="CI35" i="61"/>
  <c r="CM35" i="61" s="1"/>
  <c r="CI49" i="61"/>
  <c r="CM49" i="61" s="1"/>
  <c r="CI19" i="61"/>
  <c r="CM19" i="61" s="1"/>
  <c r="CI66" i="61"/>
  <c r="CM66" i="61" s="1"/>
  <c r="CI29" i="61"/>
  <c r="CM29" i="61" s="1"/>
  <c r="CI80" i="61"/>
  <c r="CM80" i="61" s="1"/>
  <c r="CI21" i="61"/>
  <c r="DD81" i="61" s="1"/>
  <c r="DC81" i="61" s="1"/>
  <c r="CI47" i="61"/>
  <c r="CM47" i="61" s="1"/>
  <c r="CI27" i="61"/>
  <c r="CM27" i="61" s="1"/>
  <c r="DJ26" i="55"/>
  <c r="DN26" i="55" s="1"/>
  <c r="P11" i="55" s="1"/>
  <c r="CI47" i="53"/>
  <c r="CM47" i="53" s="1"/>
  <c r="CI62" i="61"/>
  <c r="CM62" i="61" s="1"/>
  <c r="DC51" i="59"/>
  <c r="DJ50" i="59" s="1"/>
  <c r="CI74" i="55"/>
  <c r="CM74" i="55" s="1"/>
  <c r="DK6" i="59"/>
  <c r="CI56" i="55"/>
  <c r="CM56" i="55" s="1"/>
  <c r="CI61" i="55"/>
  <c r="CM61" i="55" s="1"/>
  <c r="CI78" i="55"/>
  <c r="CM78" i="55" s="1"/>
  <c r="CI43" i="55"/>
  <c r="CM43" i="55" s="1"/>
  <c r="CI82" i="55"/>
  <c r="CM82" i="55" s="1"/>
  <c r="CI76" i="55"/>
  <c r="CM76" i="55" s="1"/>
  <c r="CI69" i="55"/>
  <c r="CM69" i="55" s="1"/>
  <c r="CI80" i="55"/>
  <c r="CM80" i="55" s="1"/>
  <c r="CI83" i="55"/>
  <c r="CM83" i="55" s="1"/>
  <c r="CI79" i="53"/>
  <c r="CM79" i="53" s="1"/>
  <c r="CI31" i="53"/>
  <c r="CM31" i="53" s="1"/>
  <c r="DK26" i="53"/>
  <c r="DQ26" i="53" s="1"/>
  <c r="S11" i="53" s="1"/>
  <c r="DD30" i="58"/>
  <c r="DC30" i="58" s="1"/>
  <c r="DI28" i="58" s="1"/>
  <c r="CL34" i="61"/>
  <c r="CI53" i="55"/>
  <c r="CM53" i="55" s="1"/>
  <c r="CI14" i="53"/>
  <c r="CM14" i="53" s="1"/>
  <c r="DG74" i="53" s="1"/>
  <c r="DF74" i="53" s="1"/>
  <c r="CI48" i="53"/>
  <c r="CM48" i="53" s="1"/>
  <c r="CI78" i="53"/>
  <c r="CM78" i="53" s="1"/>
  <c r="CI55" i="53"/>
  <c r="CM55" i="53" s="1"/>
  <c r="CI27" i="53"/>
  <c r="CM27" i="53" s="1"/>
  <c r="CI37" i="53"/>
  <c r="CM37" i="53" s="1"/>
  <c r="CI43" i="53"/>
  <c r="CM43" i="53" s="1"/>
  <c r="CI86" i="53"/>
  <c r="CM86" i="53" s="1"/>
  <c r="CI87" i="53"/>
  <c r="CM87" i="53" s="1"/>
  <c r="CI52" i="53"/>
  <c r="CM52" i="53" s="1"/>
  <c r="CI25" i="53"/>
  <c r="CM25" i="53" s="1"/>
  <c r="BZ54" i="58"/>
  <c r="CB11" i="58" s="1"/>
  <c r="CB10" i="58"/>
  <c r="CF10" i="58" s="1"/>
  <c r="DE50" i="58" s="1"/>
  <c r="CL65" i="61"/>
  <c r="DH43" i="61"/>
  <c r="DG43" i="61"/>
  <c r="DF43" i="61" s="1"/>
  <c r="BY23" i="61"/>
  <c r="BQ60" i="59"/>
  <c r="BQ52" i="59"/>
  <c r="BQ67" i="59"/>
  <c r="BQ33" i="59"/>
  <c r="BQ24" i="59"/>
  <c r="CI50" i="55"/>
  <c r="CM50" i="55" s="1"/>
  <c r="CI86" i="55"/>
  <c r="CM86" i="55" s="1"/>
  <c r="CI65" i="55"/>
  <c r="CM65" i="55" s="1"/>
  <c r="CI39" i="55"/>
  <c r="CM39" i="55" s="1"/>
  <c r="BV66" i="58"/>
  <c r="CI68" i="61"/>
  <c r="CM68" i="61" s="1"/>
  <c r="CI34" i="61"/>
  <c r="CM34" i="61" s="1"/>
  <c r="CI69" i="61"/>
  <c r="CM69" i="61" s="1"/>
  <c r="CI45" i="61"/>
  <c r="CM45" i="61" s="1"/>
  <c r="CI55" i="61"/>
  <c r="CM55" i="61" s="1"/>
  <c r="CI26" i="61"/>
  <c r="CM26" i="61" s="1"/>
  <c r="CI24" i="61"/>
  <c r="CM24" i="61" s="1"/>
  <c r="CI89" i="61"/>
  <c r="CM89" i="61" s="1"/>
  <c r="CI71" i="61"/>
  <c r="CM71" i="61" s="1"/>
  <c r="CI39" i="61"/>
  <c r="CM39" i="61" s="1"/>
  <c r="CI30" i="61"/>
  <c r="CM30" i="61" s="1"/>
  <c r="CI54" i="61"/>
  <c r="CM54" i="61" s="1"/>
  <c r="CI17" i="61"/>
  <c r="DD77" i="61" s="1"/>
  <c r="DC77" i="61" s="1"/>
  <c r="CI28" i="61"/>
  <c r="CM28" i="61" s="1"/>
  <c r="CI61" i="61"/>
  <c r="CM61" i="61" s="1"/>
  <c r="CI38" i="61"/>
  <c r="CM38" i="61" s="1"/>
  <c r="CI51" i="61"/>
  <c r="CM51" i="61" s="1"/>
  <c r="CI43" i="61"/>
  <c r="CM43" i="61" s="1"/>
  <c r="CI90" i="61"/>
  <c r="CM90" i="61" s="1"/>
  <c r="CI18" i="61"/>
  <c r="DD78" i="61" s="1"/>
  <c r="DC78" i="61" s="1"/>
  <c r="CI16" i="61"/>
  <c r="DH76" i="61" s="1"/>
  <c r="CI76" i="61"/>
  <c r="CM76" i="61" s="1"/>
  <c r="CI53" i="61"/>
  <c r="CM53" i="61" s="1"/>
  <c r="CI56" i="61"/>
  <c r="CM56" i="61" s="1"/>
  <c r="CI70" i="61"/>
  <c r="CM70" i="61" s="1"/>
  <c r="CI33" i="61"/>
  <c r="CM33" i="61" s="1"/>
  <c r="CI82" i="61"/>
  <c r="CM82" i="61" s="1"/>
  <c r="CI23" i="61"/>
  <c r="DH83" i="61" s="1"/>
  <c r="CI84" i="61"/>
  <c r="CM84" i="61" s="1"/>
  <c r="CI64" i="61"/>
  <c r="CM64" i="61" s="1"/>
  <c r="CI60" i="61"/>
  <c r="CM60" i="61" s="1"/>
  <c r="CI22" i="61"/>
  <c r="CM22" i="61" s="1"/>
  <c r="CI44" i="61"/>
  <c r="CM44" i="61" s="1"/>
  <c r="CI73" i="61"/>
  <c r="CM73" i="61" s="1"/>
  <c r="CI41" i="61"/>
  <c r="CM41" i="61" s="1"/>
  <c r="CI79" i="61"/>
  <c r="CM79" i="61" s="1"/>
  <c r="CI59" i="61"/>
  <c r="CM59" i="61" s="1"/>
  <c r="CI77" i="61"/>
  <c r="CM77" i="61" s="1"/>
  <c r="CI86" i="61"/>
  <c r="CM86" i="61" s="1"/>
  <c r="CI74" i="61"/>
  <c r="CM74" i="61" s="1"/>
  <c r="CI42" i="61"/>
  <c r="CM42" i="61" s="1"/>
  <c r="CI40" i="61"/>
  <c r="CM40" i="61" s="1"/>
  <c r="CI14" i="61"/>
  <c r="CM14" i="61" s="1"/>
  <c r="DD74" i="61" s="1"/>
  <c r="CI69" i="57"/>
  <c r="CM69" i="57" s="1"/>
  <c r="CL45" i="61"/>
  <c r="CL86" i="61"/>
  <c r="CL70" i="61"/>
  <c r="CL25" i="61"/>
  <c r="CL63" i="61"/>
  <c r="CL76" i="61"/>
  <c r="DF10" i="59"/>
  <c r="DK7" i="59" s="1"/>
  <c r="BQ39" i="59"/>
  <c r="BQ59" i="59"/>
  <c r="BQ85" i="59"/>
  <c r="BQ38" i="59"/>
  <c r="BQ37" i="59"/>
  <c r="BQ86" i="59"/>
  <c r="BQ66" i="59"/>
  <c r="BQ32" i="59"/>
  <c r="BQ61" i="59"/>
  <c r="BQ81" i="59"/>
  <c r="BQ69" i="59"/>
  <c r="BQ15" i="59"/>
  <c r="DE15" i="59" s="1"/>
  <c r="BQ44" i="59"/>
  <c r="BQ87" i="59"/>
  <c r="BQ79" i="59"/>
  <c r="BQ82" i="59"/>
  <c r="BQ49" i="59"/>
  <c r="BQ22" i="59"/>
  <c r="DE22" i="59" s="1"/>
  <c r="DD41" i="61"/>
  <c r="DC41" i="61" s="1"/>
  <c r="BQ58" i="59"/>
  <c r="BQ13" i="59"/>
  <c r="DE13" i="59" s="1"/>
  <c r="BQ45" i="59"/>
  <c r="BQ71" i="59"/>
  <c r="BQ31" i="59"/>
  <c r="BQ42" i="59"/>
  <c r="BQ51" i="59"/>
  <c r="BQ19" i="59"/>
  <c r="DE19" i="59" s="1"/>
  <c r="BQ80" i="59"/>
  <c r="BQ62" i="59"/>
  <c r="BQ75" i="59"/>
  <c r="BQ30" i="59"/>
  <c r="BQ21" i="59"/>
  <c r="DE21" i="59" s="1"/>
  <c r="BQ46" i="59"/>
  <c r="BQ35" i="59"/>
  <c r="BQ68" i="59"/>
  <c r="BQ65" i="59"/>
  <c r="BQ16" i="59"/>
  <c r="DE16" i="59" s="1"/>
  <c r="BQ23" i="59"/>
  <c r="DE23" i="59" s="1"/>
  <c r="BQ63" i="59"/>
  <c r="BQ56" i="59"/>
  <c r="BQ18" i="59"/>
  <c r="DE18" i="59" s="1"/>
  <c r="BQ89" i="59"/>
  <c r="BQ57" i="59"/>
  <c r="BQ41" i="59"/>
  <c r="BQ26" i="59"/>
  <c r="DD38" i="61"/>
  <c r="DC38" i="61" s="1"/>
  <c r="BQ43" i="59"/>
  <c r="DL13" i="59"/>
  <c r="DG38" i="61"/>
  <c r="DF38" i="61" s="1"/>
  <c r="BY18" i="61"/>
  <c r="DG41" i="61"/>
  <c r="DF41" i="61" s="1"/>
  <c r="DH41" i="61"/>
  <c r="CM23" i="59"/>
  <c r="DR86" i="57"/>
  <c r="T29" i="57" s="1"/>
  <c r="DD34" i="61"/>
  <c r="CB71" i="62"/>
  <c r="CF71" i="62" s="1"/>
  <c r="DH34" i="61"/>
  <c r="CB44" i="62"/>
  <c r="CF44" i="62" s="1"/>
  <c r="CB64" i="62"/>
  <c r="CF64" i="62" s="1"/>
  <c r="CB84" i="62"/>
  <c r="CF84" i="62" s="1"/>
  <c r="CB23" i="62"/>
  <c r="CF23" i="62" s="1"/>
  <c r="CB80" i="62"/>
  <c r="CF80" i="62" s="1"/>
  <c r="CB78" i="62"/>
  <c r="CF78" i="62" s="1"/>
  <c r="CB34" i="62"/>
  <c r="CF34" i="62" s="1"/>
  <c r="CB32" i="62"/>
  <c r="CF32" i="62" s="1"/>
  <c r="CB62" i="62"/>
  <c r="CF62" i="62" s="1"/>
  <c r="CB82" i="62"/>
  <c r="CF82" i="62" s="1"/>
  <c r="CB66" i="62"/>
  <c r="CF66" i="62" s="1"/>
  <c r="CB90" i="62"/>
  <c r="CF90" i="62" s="1"/>
  <c r="DG34" i="61"/>
  <c r="CB60" i="62"/>
  <c r="CF60" i="62" s="1"/>
  <c r="CB83" i="62"/>
  <c r="CF83" i="62" s="1"/>
  <c r="CB48" i="62"/>
  <c r="CF48" i="62" s="1"/>
  <c r="CB33" i="62"/>
  <c r="CF33" i="62" s="1"/>
  <c r="CB28" i="62"/>
  <c r="CF28" i="62" s="1"/>
  <c r="CB19" i="62"/>
  <c r="CF19" i="62" s="1"/>
  <c r="DG59" i="62" s="1"/>
  <c r="DF59" i="62" s="1"/>
  <c r="CB59" i="62"/>
  <c r="CF59" i="62" s="1"/>
  <c r="CB53" i="62"/>
  <c r="CF53" i="62" s="1"/>
  <c r="CB70" i="62"/>
  <c r="CF70" i="62" s="1"/>
  <c r="CB55" i="62"/>
  <c r="CF55" i="62" s="1"/>
  <c r="CB88" i="62"/>
  <c r="CF88" i="62" s="1"/>
  <c r="CB67" i="62"/>
  <c r="CF67" i="62" s="1"/>
  <c r="CB21" i="62"/>
  <c r="DG61" i="62" s="1"/>
  <c r="DF61" i="62" s="1"/>
  <c r="CB47" i="62"/>
  <c r="CF47" i="62" s="1"/>
  <c r="CB51" i="62"/>
  <c r="CF51" i="62" s="1"/>
  <c r="CB52" i="62"/>
  <c r="CF52" i="62" s="1"/>
  <c r="CB85" i="62"/>
  <c r="CF85" i="62" s="1"/>
  <c r="CB79" i="62"/>
  <c r="CF79" i="62" s="1"/>
  <c r="CB37" i="62"/>
  <c r="CF37" i="62" s="1"/>
  <c r="CB72" i="62"/>
  <c r="CF72" i="62" s="1"/>
  <c r="CB77" i="62"/>
  <c r="CF77" i="62" s="1"/>
  <c r="CB27" i="62"/>
  <c r="CF27" i="62" s="1"/>
  <c r="DS92" i="59"/>
  <c r="X31" i="59" s="1"/>
  <c r="CI17" i="53"/>
  <c r="DD77" i="53" s="1"/>
  <c r="DC77" i="53" s="1"/>
  <c r="CI51" i="53"/>
  <c r="CM51" i="53" s="1"/>
  <c r="CI22" i="53"/>
  <c r="CM22" i="53" s="1"/>
  <c r="CI33" i="53"/>
  <c r="CM33" i="53" s="1"/>
  <c r="CI69" i="53"/>
  <c r="CM69" i="53" s="1"/>
  <c r="CI23" i="53"/>
  <c r="DD83" i="53" s="1"/>
  <c r="DC83" i="53" s="1"/>
  <c r="CI61" i="53"/>
  <c r="CM61" i="53" s="1"/>
  <c r="CI62" i="55"/>
  <c r="CM62" i="55" s="1"/>
  <c r="CI47" i="55"/>
  <c r="CM47" i="55" s="1"/>
  <c r="CI90" i="55"/>
  <c r="CM90" i="55" s="1"/>
  <c r="CI48" i="55"/>
  <c r="CM48" i="55" s="1"/>
  <c r="CI71" i="55"/>
  <c r="CM71" i="55" s="1"/>
  <c r="CI19" i="55"/>
  <c r="DH79" i="55" s="1"/>
  <c r="CI87" i="55"/>
  <c r="CM87" i="55" s="1"/>
  <c r="CI50" i="53"/>
  <c r="CM50" i="53" s="1"/>
  <c r="CI60" i="55"/>
  <c r="CM60" i="55" s="1"/>
  <c r="CI84" i="55"/>
  <c r="CM84" i="55" s="1"/>
  <c r="CI36" i="55"/>
  <c r="CM36" i="55" s="1"/>
  <c r="CI66" i="55"/>
  <c r="CM66" i="55" s="1"/>
  <c r="CI18" i="55"/>
  <c r="DG78" i="55" s="1"/>
  <c r="DF78" i="55" s="1"/>
  <c r="CI12" i="55"/>
  <c r="CM12" i="55" s="1"/>
  <c r="DE72" i="55" s="1"/>
  <c r="CI38" i="53"/>
  <c r="CM38" i="53" s="1"/>
  <c r="CI36" i="53"/>
  <c r="CM36" i="53" s="1"/>
  <c r="CI30" i="53"/>
  <c r="CM30" i="53" s="1"/>
  <c r="CI77" i="53"/>
  <c r="CM77" i="53" s="1"/>
  <c r="CI24" i="53"/>
  <c r="CM24" i="53" s="1"/>
  <c r="CI60" i="53"/>
  <c r="CM60" i="53" s="1"/>
  <c r="CI85" i="53"/>
  <c r="CM85" i="53" s="1"/>
  <c r="CI16" i="55"/>
  <c r="CM16" i="55" s="1"/>
  <c r="CI20" i="55"/>
  <c r="DH80" i="55" s="1"/>
  <c r="CI73" i="55"/>
  <c r="CM73" i="55" s="1"/>
  <c r="CI40" i="55"/>
  <c r="CM40" i="55" s="1"/>
  <c r="CI55" i="55"/>
  <c r="CM55" i="55" s="1"/>
  <c r="CI41" i="55"/>
  <c r="CM41" i="55" s="1"/>
  <c r="CI31" i="55"/>
  <c r="CM31" i="55" s="1"/>
  <c r="CI88" i="55"/>
  <c r="CM88" i="55" s="1"/>
  <c r="CI20" i="53"/>
  <c r="DD80" i="53" s="1"/>
  <c r="DC80" i="53" s="1"/>
  <c r="CI35" i="53"/>
  <c r="CM35" i="53" s="1"/>
  <c r="CI42" i="55"/>
  <c r="CM42" i="55" s="1"/>
  <c r="CI52" i="55"/>
  <c r="CM52" i="55" s="1"/>
  <c r="CI22" i="55"/>
  <c r="DD82" i="55" s="1"/>
  <c r="DC82" i="55" s="1"/>
  <c r="CI49" i="55"/>
  <c r="CM49" i="55" s="1"/>
  <c r="CI21" i="55"/>
  <c r="DD81" i="55" s="1"/>
  <c r="DC81" i="55" s="1"/>
  <c r="CI72" i="55"/>
  <c r="CM72" i="55" s="1"/>
  <c r="CI72" i="53"/>
  <c r="CM72" i="53" s="1"/>
  <c r="CI54" i="53"/>
  <c r="CM54" i="53" s="1"/>
  <c r="CL48" i="53"/>
  <c r="CI88" i="53"/>
  <c r="CM88" i="53" s="1"/>
  <c r="CI39" i="53"/>
  <c r="CM39" i="53" s="1"/>
  <c r="CI41" i="53"/>
  <c r="CM41" i="53" s="1"/>
  <c r="CI65" i="53"/>
  <c r="CM65" i="53" s="1"/>
  <c r="CI53" i="53"/>
  <c r="CM53" i="53" s="1"/>
  <c r="CI68" i="53"/>
  <c r="CM68" i="53" s="1"/>
  <c r="CI81" i="55"/>
  <c r="CM81" i="55" s="1"/>
  <c r="CI46" i="55"/>
  <c r="CM46" i="55" s="1"/>
  <c r="CI24" i="55"/>
  <c r="CM24" i="55" s="1"/>
  <c r="CI58" i="55"/>
  <c r="CM58" i="55" s="1"/>
  <c r="CI32" i="55"/>
  <c r="CM32" i="55" s="1"/>
  <c r="DL17" i="54"/>
  <c r="CI42" i="53"/>
  <c r="CM42" i="53" s="1"/>
  <c r="CI49" i="53"/>
  <c r="CM49" i="53" s="1"/>
  <c r="CI58" i="53"/>
  <c r="CM58" i="53" s="1"/>
  <c r="CL27" i="53"/>
  <c r="CI71" i="53"/>
  <c r="CM71" i="53" s="1"/>
  <c r="CI15" i="53"/>
  <c r="DD75" i="53" s="1"/>
  <c r="DC75" i="53" s="1"/>
  <c r="CI44" i="53"/>
  <c r="CM44" i="53" s="1"/>
  <c r="DH39" i="61"/>
  <c r="CI13" i="55"/>
  <c r="CM13" i="55" s="1"/>
  <c r="DE73" i="55" s="1"/>
  <c r="CI28" i="55"/>
  <c r="CM28" i="55" s="1"/>
  <c r="CI35" i="55"/>
  <c r="CM35" i="55" s="1"/>
  <c r="CI68" i="55"/>
  <c r="CM68" i="55" s="1"/>
  <c r="CI64" i="55"/>
  <c r="CM64" i="55" s="1"/>
  <c r="CI62" i="53"/>
  <c r="CM62" i="53" s="1"/>
  <c r="CI21" i="53"/>
  <c r="CM21" i="53" s="1"/>
  <c r="CI40" i="53"/>
  <c r="CM40" i="53" s="1"/>
  <c r="CI45" i="53"/>
  <c r="CM45" i="53" s="1"/>
  <c r="CI81" i="53"/>
  <c r="CM81" i="53" s="1"/>
  <c r="CI67" i="53"/>
  <c r="CM67" i="53" s="1"/>
  <c r="CI26" i="53"/>
  <c r="CM26" i="53" s="1"/>
  <c r="CI16" i="53"/>
  <c r="CM16" i="53" s="1"/>
  <c r="CI29" i="53"/>
  <c r="CM29" i="53" s="1"/>
  <c r="CI70" i="53"/>
  <c r="CM70" i="53" s="1"/>
  <c r="CI89" i="53"/>
  <c r="CM89" i="53" s="1"/>
  <c r="CI59" i="53"/>
  <c r="CM59" i="53" s="1"/>
  <c r="CI63" i="55"/>
  <c r="CM63" i="55" s="1"/>
  <c r="CI17" i="55"/>
  <c r="DG77" i="55" s="1"/>
  <c r="DF77" i="55" s="1"/>
  <c r="CI45" i="55"/>
  <c r="CM45" i="55" s="1"/>
  <c r="CI38" i="55"/>
  <c r="CM38" i="55" s="1"/>
  <c r="CI85" i="55"/>
  <c r="CM85" i="55" s="1"/>
  <c r="DK10" i="54"/>
  <c r="DR7" i="54" s="1"/>
  <c r="T6" i="54" s="1"/>
  <c r="CI83" i="53"/>
  <c r="CM83" i="53" s="1"/>
  <c r="CI18" i="53"/>
  <c r="CM18" i="53" s="1"/>
  <c r="CI57" i="53"/>
  <c r="CM57" i="53" s="1"/>
  <c r="CI63" i="53"/>
  <c r="CM63" i="53" s="1"/>
  <c r="CI26" i="55"/>
  <c r="CM26" i="55" s="1"/>
  <c r="CI29" i="55"/>
  <c r="CM29" i="55" s="1"/>
  <c r="CI44" i="55"/>
  <c r="CM44" i="55" s="1"/>
  <c r="CI77" i="55"/>
  <c r="CM77" i="55" s="1"/>
  <c r="CI51" i="55"/>
  <c r="CM51" i="55" s="1"/>
  <c r="CI75" i="55"/>
  <c r="CM75" i="55" s="1"/>
  <c r="DP66" i="59"/>
  <c r="R23" i="59" s="1"/>
  <c r="CI74" i="53"/>
  <c r="CM74" i="53" s="1"/>
  <c r="CI90" i="53"/>
  <c r="CM90" i="53" s="1"/>
  <c r="CI73" i="53"/>
  <c r="CM73" i="53" s="1"/>
  <c r="CI34" i="53"/>
  <c r="CM34" i="53" s="1"/>
  <c r="CI82" i="53"/>
  <c r="CM82" i="53" s="1"/>
  <c r="CI80" i="53"/>
  <c r="CM80" i="53" s="1"/>
  <c r="CI75" i="53"/>
  <c r="CM75" i="53" s="1"/>
  <c r="CI76" i="53"/>
  <c r="CM76" i="53" s="1"/>
  <c r="CI12" i="53"/>
  <c r="CM12" i="53" s="1"/>
  <c r="DG72" i="53" s="1"/>
  <c r="CI15" i="55"/>
  <c r="DH75" i="55" s="1"/>
  <c r="CI59" i="55"/>
  <c r="CM59" i="55" s="1"/>
  <c r="CI37" i="55"/>
  <c r="CM37" i="55" s="1"/>
  <c r="CI14" i="55"/>
  <c r="DH74" i="55" s="1"/>
  <c r="CI67" i="55"/>
  <c r="CM67" i="55" s="1"/>
  <c r="CI33" i="55"/>
  <c r="CM33" i="55" s="1"/>
  <c r="CI23" i="55"/>
  <c r="DG83" i="55" s="1"/>
  <c r="DF83" i="55" s="1"/>
  <c r="CI19" i="53"/>
  <c r="DD79" i="53" s="1"/>
  <c r="DC79" i="53" s="1"/>
  <c r="CI56" i="53"/>
  <c r="CM56" i="53" s="1"/>
  <c r="CI64" i="53"/>
  <c r="CM64" i="53" s="1"/>
  <c r="CI66" i="53"/>
  <c r="CM66" i="53" s="1"/>
  <c r="CI13" i="53"/>
  <c r="CM13" i="53" s="1"/>
  <c r="DD73" i="53" s="1"/>
  <c r="CI84" i="53"/>
  <c r="CM84" i="53" s="1"/>
  <c r="CI28" i="53"/>
  <c r="CM28" i="53" s="1"/>
  <c r="CI32" i="53"/>
  <c r="CM32" i="53" s="1"/>
  <c r="CI79" i="55"/>
  <c r="CM79" i="55" s="1"/>
  <c r="CI57" i="55"/>
  <c r="CM57" i="55" s="1"/>
  <c r="CI34" i="55"/>
  <c r="CM34" i="55" s="1"/>
  <c r="CI27" i="55"/>
  <c r="CM27" i="55" s="1"/>
  <c r="DP92" i="59"/>
  <c r="X30" i="59" s="1"/>
  <c r="DS92" i="60"/>
  <c r="X31" i="60" s="1"/>
  <c r="DH40" i="61"/>
  <c r="DD40" i="61"/>
  <c r="DC40" i="61" s="1"/>
  <c r="DG40" i="61"/>
  <c r="DF40" i="61" s="1"/>
  <c r="DL13" i="54"/>
  <c r="BQ74" i="59"/>
  <c r="BQ88" i="59"/>
  <c r="BQ36" i="59"/>
  <c r="BQ34" i="59"/>
  <c r="BQ20" i="59"/>
  <c r="DE20" i="59" s="1"/>
  <c r="BQ17" i="59"/>
  <c r="DE17" i="59" s="1"/>
  <c r="BQ27" i="59"/>
  <c r="BQ47" i="59"/>
  <c r="BQ84" i="59"/>
  <c r="BQ25" i="59"/>
  <c r="BQ48" i="59"/>
  <c r="DJ72" i="60"/>
  <c r="CB22" i="62"/>
  <c r="DD62" i="62" s="1"/>
  <c r="DC62" i="62" s="1"/>
  <c r="BQ40" i="59"/>
  <c r="BQ83" i="59"/>
  <c r="BQ72" i="59"/>
  <c r="BQ28" i="59"/>
  <c r="BQ64" i="59"/>
  <c r="DK21" i="54"/>
  <c r="DQ11" i="54" s="1"/>
  <c r="S10" i="54" s="1"/>
  <c r="DL16" i="54"/>
  <c r="DL9" i="54"/>
  <c r="DL22" i="54"/>
  <c r="DL14" i="54"/>
  <c r="DD39" i="61"/>
  <c r="DC39" i="61" s="1"/>
  <c r="DH42" i="61"/>
  <c r="DG39" i="61"/>
  <c r="DF39" i="61" s="1"/>
  <c r="BY22" i="61"/>
  <c r="DD42" i="61"/>
  <c r="DC42" i="61" s="1"/>
  <c r="DK20" i="54"/>
  <c r="DS10" i="54" s="1"/>
  <c r="U9" i="54" s="1"/>
  <c r="DK8" i="54"/>
  <c r="DS6" i="54" s="1"/>
  <c r="U5" i="54" s="1"/>
  <c r="DI79" i="60"/>
  <c r="DO70" i="60" s="1"/>
  <c r="Q27" i="60" s="1"/>
  <c r="CI89" i="55"/>
  <c r="CM89" i="55" s="1"/>
  <c r="CI54" i="55"/>
  <c r="CM54" i="55" s="1"/>
  <c r="BQ70" i="59"/>
  <c r="BQ78" i="59"/>
  <c r="BQ54" i="59"/>
  <c r="BQ90" i="59"/>
  <c r="BQ76" i="59"/>
  <c r="CB30" i="62"/>
  <c r="CF30" i="62" s="1"/>
  <c r="CI25" i="55"/>
  <c r="CM25" i="55" s="1"/>
  <c r="CI70" i="55"/>
  <c r="CM70" i="55" s="1"/>
  <c r="DG83" i="59"/>
  <c r="DF83" i="59" s="1"/>
  <c r="BQ29" i="59"/>
  <c r="BQ77" i="59"/>
  <c r="BQ14" i="59"/>
  <c r="DE14" i="59" s="1"/>
  <c r="DI78" i="60"/>
  <c r="DN70" i="60" s="1"/>
  <c r="P27" i="60" s="1"/>
  <c r="BQ50" i="59"/>
  <c r="BQ53" i="59"/>
  <c r="BQ73" i="59"/>
  <c r="DI75" i="60"/>
  <c r="DN69" i="60" s="1"/>
  <c r="P26" i="60" s="1"/>
  <c r="CL78" i="53"/>
  <c r="CL21" i="53"/>
  <c r="DE81" i="53" s="1"/>
  <c r="CL36" i="53"/>
  <c r="CL55" i="53"/>
  <c r="CL13" i="53"/>
  <c r="DE73" i="53" s="1"/>
  <c r="CL43" i="53"/>
  <c r="CL28" i="53"/>
  <c r="CL77" i="53"/>
  <c r="CL60" i="53"/>
  <c r="CL30" i="53"/>
  <c r="CL58" i="53"/>
  <c r="CL82" i="53"/>
  <c r="CL45" i="53"/>
  <c r="CL67" i="53"/>
  <c r="CL59" i="53"/>
  <c r="CL53" i="53"/>
  <c r="CL83" i="53"/>
  <c r="CL73" i="53"/>
  <c r="CL88" i="53"/>
  <c r="CL37" i="53"/>
  <c r="CL57" i="53"/>
  <c r="CL85" i="53"/>
  <c r="CL22" i="53"/>
  <c r="DE82" i="53" s="1"/>
  <c r="CL51" i="53"/>
  <c r="CL69" i="53"/>
  <c r="CL62" i="53"/>
  <c r="CL12" i="53"/>
  <c r="DE72" i="53" s="1"/>
  <c r="DL31" i="54"/>
  <c r="CI68" i="57"/>
  <c r="CM68" i="57" s="1"/>
  <c r="CI35" i="57"/>
  <c r="CM35" i="57" s="1"/>
  <c r="CI61" i="57"/>
  <c r="CM61" i="57" s="1"/>
  <c r="CI75" i="57"/>
  <c r="CM75" i="57" s="1"/>
  <c r="CI49" i="57"/>
  <c r="CM49" i="57" s="1"/>
  <c r="DG73" i="61"/>
  <c r="CM22" i="59"/>
  <c r="CI16" i="57"/>
  <c r="CI81" i="57"/>
  <c r="CM81" i="57" s="1"/>
  <c r="CI67" i="57"/>
  <c r="CM67" i="57" s="1"/>
  <c r="CI88" i="57"/>
  <c r="CM88" i="57" s="1"/>
  <c r="CI27" i="57"/>
  <c r="CM27" i="57" s="1"/>
  <c r="CI41" i="57"/>
  <c r="CM41" i="57" s="1"/>
  <c r="CI42" i="57"/>
  <c r="CM42" i="57" s="1"/>
  <c r="CI65" i="57"/>
  <c r="CM65" i="57" s="1"/>
  <c r="CI15" i="57"/>
  <c r="CI80" i="57"/>
  <c r="CM80" i="57" s="1"/>
  <c r="CI39" i="57"/>
  <c r="CM39" i="57" s="1"/>
  <c r="DC53" i="63"/>
  <c r="DN67" i="60"/>
  <c r="P24" i="60" s="1"/>
  <c r="CB54" i="62"/>
  <c r="CF54" i="62" s="1"/>
  <c r="CB29" i="62"/>
  <c r="CF29" i="62" s="1"/>
  <c r="CB40" i="62"/>
  <c r="CF40" i="62" s="1"/>
  <c r="CB46" i="62"/>
  <c r="CF46" i="62" s="1"/>
  <c r="DL11" i="54"/>
  <c r="DL12" i="54"/>
  <c r="DK13" i="54"/>
  <c r="DR8" i="54" s="1"/>
  <c r="T7" i="54" s="1"/>
  <c r="CI19" i="57"/>
  <c r="CI62" i="57"/>
  <c r="CM62" i="57" s="1"/>
  <c r="CI44" i="57"/>
  <c r="CM44" i="57" s="1"/>
  <c r="CI83" i="57"/>
  <c r="CM83" i="57" s="1"/>
  <c r="CI45" i="57"/>
  <c r="CM45" i="57" s="1"/>
  <c r="CI59" i="57"/>
  <c r="CM59" i="57" s="1"/>
  <c r="CI29" i="57"/>
  <c r="CM29" i="57" s="1"/>
  <c r="CB26" i="62"/>
  <c r="CF26" i="62" s="1"/>
  <c r="CB68" i="62"/>
  <c r="CF68" i="62" s="1"/>
  <c r="CB75" i="62"/>
  <c r="CF75" i="62" s="1"/>
  <c r="CB56" i="62"/>
  <c r="CF56" i="62" s="1"/>
  <c r="CB73" i="62"/>
  <c r="CF73" i="62" s="1"/>
  <c r="DK19" i="54"/>
  <c r="DR10" i="54" s="1"/>
  <c r="T9" i="54" s="1"/>
  <c r="CI57" i="57"/>
  <c r="CM57" i="57" s="1"/>
  <c r="CI25" i="57"/>
  <c r="CM25" i="57" s="1"/>
  <c r="CI84" i="57"/>
  <c r="CM84" i="57" s="1"/>
  <c r="CI18" i="57"/>
  <c r="CI77" i="57"/>
  <c r="CM77" i="57" s="1"/>
  <c r="CI40" i="57"/>
  <c r="CM40" i="57" s="1"/>
  <c r="CI60" i="57"/>
  <c r="CM60" i="57" s="1"/>
  <c r="CB42" i="62"/>
  <c r="CF42" i="62" s="1"/>
  <c r="CB89" i="62"/>
  <c r="CF89" i="62" s="1"/>
  <c r="CB63" i="62"/>
  <c r="CF63" i="62" s="1"/>
  <c r="CB57" i="62"/>
  <c r="CF57" i="62" s="1"/>
  <c r="DH83" i="59"/>
  <c r="DI71" i="60"/>
  <c r="DP67" i="60" s="1"/>
  <c r="R24" i="60" s="1"/>
  <c r="DL23" i="54"/>
  <c r="DL8" i="54"/>
  <c r="CI58" i="57"/>
  <c r="CM58" i="57" s="1"/>
  <c r="CI54" i="57"/>
  <c r="CM54" i="57" s="1"/>
  <c r="DL27" i="54"/>
  <c r="CI20" i="57"/>
  <c r="CI26" i="57"/>
  <c r="CM26" i="57" s="1"/>
  <c r="CI21" i="57"/>
  <c r="CI76" i="57"/>
  <c r="CM76" i="57" s="1"/>
  <c r="CI85" i="57"/>
  <c r="CM85" i="57" s="1"/>
  <c r="CI46" i="57"/>
  <c r="CM46" i="57" s="1"/>
  <c r="CB69" i="62"/>
  <c r="CF69" i="62" s="1"/>
  <c r="CI71" i="57"/>
  <c r="CM71" i="57" s="1"/>
  <c r="CI47" i="57"/>
  <c r="CM47" i="57" s="1"/>
  <c r="CI86" i="57"/>
  <c r="CM86" i="57" s="1"/>
  <c r="CI33" i="57"/>
  <c r="CM33" i="57" s="1"/>
  <c r="CL26" i="58"/>
  <c r="CL58" i="58"/>
  <c r="DL40" i="54"/>
  <c r="CL82" i="58"/>
  <c r="DL6" i="59"/>
  <c r="CL80" i="58"/>
  <c r="CI24" i="63"/>
  <c r="CM24" i="63" s="1"/>
  <c r="CI20" i="63"/>
  <c r="CI38" i="63"/>
  <c r="CM38" i="63" s="1"/>
  <c r="CI40" i="63"/>
  <c r="CM40" i="63" s="1"/>
  <c r="CI47" i="63"/>
  <c r="CM47" i="63" s="1"/>
  <c r="CI85" i="63"/>
  <c r="CM85" i="63" s="1"/>
  <c r="CI68" i="63"/>
  <c r="CM68" i="63" s="1"/>
  <c r="CI46" i="63"/>
  <c r="CM46" i="63" s="1"/>
  <c r="CI18" i="63"/>
  <c r="CI66" i="63"/>
  <c r="CM66" i="63" s="1"/>
  <c r="CI86" i="63"/>
  <c r="CM86" i="63" s="1"/>
  <c r="CI88" i="63"/>
  <c r="CM88" i="63" s="1"/>
  <c r="CI79" i="63"/>
  <c r="CM79" i="63" s="1"/>
  <c r="CI65" i="63"/>
  <c r="CM65" i="63" s="1"/>
  <c r="CI25" i="63"/>
  <c r="CM25" i="63" s="1"/>
  <c r="CI75" i="63"/>
  <c r="CM75" i="63" s="1"/>
  <c r="CI32" i="63"/>
  <c r="CM32" i="63" s="1"/>
  <c r="CI31" i="63"/>
  <c r="CM31" i="63" s="1"/>
  <c r="CI57" i="63"/>
  <c r="CM57" i="63" s="1"/>
  <c r="CI72" i="63"/>
  <c r="CM72" i="63" s="1"/>
  <c r="CI82" i="63"/>
  <c r="CM82" i="63" s="1"/>
  <c r="CI59" i="63"/>
  <c r="CM59" i="63" s="1"/>
  <c r="CI43" i="63"/>
  <c r="CM43" i="63" s="1"/>
  <c r="CI53" i="63"/>
  <c r="CM53" i="63" s="1"/>
  <c r="CI26" i="63"/>
  <c r="CM26" i="63" s="1"/>
  <c r="CI52" i="63"/>
  <c r="CM52" i="63" s="1"/>
  <c r="CI63" i="63"/>
  <c r="CM63" i="63" s="1"/>
  <c r="CI80" i="63"/>
  <c r="CM80" i="63" s="1"/>
  <c r="CI42" i="63"/>
  <c r="CM42" i="63" s="1"/>
  <c r="CI54" i="63"/>
  <c r="CM54" i="63" s="1"/>
  <c r="CI55" i="63"/>
  <c r="CM55" i="63" s="1"/>
  <c r="CI56" i="63"/>
  <c r="CM56" i="63" s="1"/>
  <c r="CI44" i="63"/>
  <c r="CM44" i="63" s="1"/>
  <c r="CI34" i="63"/>
  <c r="CM34" i="63" s="1"/>
  <c r="CI19" i="63"/>
  <c r="CI37" i="63"/>
  <c r="CM37" i="63" s="1"/>
  <c r="CI76" i="63"/>
  <c r="CM76" i="63" s="1"/>
  <c r="CI23" i="63"/>
  <c r="CI84" i="63"/>
  <c r="CM84" i="63" s="1"/>
  <c r="CI89" i="63"/>
  <c r="CM89" i="63" s="1"/>
  <c r="CI58" i="63"/>
  <c r="CM58" i="63" s="1"/>
  <c r="CI74" i="63"/>
  <c r="CM74" i="63" s="1"/>
  <c r="CI30" i="63"/>
  <c r="CM30" i="63" s="1"/>
  <c r="CI14" i="63"/>
  <c r="CI70" i="63"/>
  <c r="CM70" i="63" s="1"/>
  <c r="CI49" i="63"/>
  <c r="CM49" i="63" s="1"/>
  <c r="CI73" i="63"/>
  <c r="CM73" i="63" s="1"/>
  <c r="CI60" i="63"/>
  <c r="CM60" i="63" s="1"/>
  <c r="CI39" i="63"/>
  <c r="CM39" i="63" s="1"/>
  <c r="CI69" i="63"/>
  <c r="CM69" i="63" s="1"/>
  <c r="CI48" i="63"/>
  <c r="CM48" i="63" s="1"/>
  <c r="CI33" i="63"/>
  <c r="CM33" i="63" s="1"/>
  <c r="CI78" i="63"/>
  <c r="CM78" i="63" s="1"/>
  <c r="CI64" i="63"/>
  <c r="CM64" i="63" s="1"/>
  <c r="CI71" i="63"/>
  <c r="CM71" i="63" s="1"/>
  <c r="CI28" i="63"/>
  <c r="CM28" i="63" s="1"/>
  <c r="CI21" i="63"/>
  <c r="CI15" i="63"/>
  <c r="CI87" i="63"/>
  <c r="CM87" i="63" s="1"/>
  <c r="CI62" i="63"/>
  <c r="CM62" i="63" s="1"/>
  <c r="CI51" i="63"/>
  <c r="CM51" i="63" s="1"/>
  <c r="CI45" i="63"/>
  <c r="CM45" i="63" s="1"/>
  <c r="CI35" i="63"/>
  <c r="CM35" i="63" s="1"/>
  <c r="CI16" i="63"/>
  <c r="CI29" i="63"/>
  <c r="CM29" i="63" s="1"/>
  <c r="CI83" i="63"/>
  <c r="CM83" i="63" s="1"/>
  <c r="CI22" i="63"/>
  <c r="CI77" i="63"/>
  <c r="CM77" i="63" s="1"/>
  <c r="CI50" i="63"/>
  <c r="CM50" i="63" s="1"/>
  <c r="CI36" i="63"/>
  <c r="CM36" i="63" s="1"/>
  <c r="CI90" i="63"/>
  <c r="CM90" i="63" s="1"/>
  <c r="CI27" i="63"/>
  <c r="CM27" i="63" s="1"/>
  <c r="CI17" i="63"/>
  <c r="CI81" i="63"/>
  <c r="CM81" i="63" s="1"/>
  <c r="CI67" i="63"/>
  <c r="CM67" i="63" s="1"/>
  <c r="CI61" i="63"/>
  <c r="CM61" i="63" s="1"/>
  <c r="CM13" i="63"/>
  <c r="DD73" i="63" s="1"/>
  <c r="CI34" i="57"/>
  <c r="CM34" i="57" s="1"/>
  <c r="CI66" i="57"/>
  <c r="CM66" i="57" s="1"/>
  <c r="CI87" i="57"/>
  <c r="CM87" i="57" s="1"/>
  <c r="CI73" i="57"/>
  <c r="CM73" i="57" s="1"/>
  <c r="CI70" i="57"/>
  <c r="CM70" i="57" s="1"/>
  <c r="CI78" i="57"/>
  <c r="CM78" i="57" s="1"/>
  <c r="CI31" i="57"/>
  <c r="CM31" i="57" s="1"/>
  <c r="CI28" i="57"/>
  <c r="CM28" i="57" s="1"/>
  <c r="DK16" i="54"/>
  <c r="DR9" i="54" s="1"/>
  <c r="T8" i="54" s="1"/>
  <c r="DL20" i="54"/>
  <c r="DK12" i="54"/>
  <c r="DQ8" i="54" s="1"/>
  <c r="S7" i="54" s="1"/>
  <c r="DL35" i="54"/>
  <c r="CI36" i="57"/>
  <c r="CM36" i="57" s="1"/>
  <c r="CI64" i="57"/>
  <c r="CM64" i="57" s="1"/>
  <c r="CI63" i="57"/>
  <c r="CM63" i="57" s="1"/>
  <c r="CI48" i="57"/>
  <c r="CM48" i="57" s="1"/>
  <c r="CI23" i="57"/>
  <c r="CI30" i="57"/>
  <c r="CM30" i="57" s="1"/>
  <c r="CI50" i="57"/>
  <c r="CM50" i="57" s="1"/>
  <c r="CI37" i="57"/>
  <c r="CM37" i="57" s="1"/>
  <c r="CI55" i="57"/>
  <c r="CM55" i="57" s="1"/>
  <c r="CI90" i="57"/>
  <c r="CM90" i="57" s="1"/>
  <c r="CI56" i="57"/>
  <c r="CM56" i="57" s="1"/>
  <c r="CI38" i="57"/>
  <c r="CM38" i="57" s="1"/>
  <c r="CI51" i="57"/>
  <c r="CM51" i="57" s="1"/>
  <c r="CI24" i="57"/>
  <c r="CM24" i="57" s="1"/>
  <c r="CI53" i="57"/>
  <c r="CM53" i="57" s="1"/>
  <c r="DF73" i="58"/>
  <c r="DK72" i="58" s="1"/>
  <c r="DQ68" i="58" s="1"/>
  <c r="S25" i="58" s="1"/>
  <c r="DL67" i="58"/>
  <c r="DR66" i="58" s="1"/>
  <c r="T23" i="58" s="1"/>
  <c r="CL87" i="58"/>
  <c r="CI17" i="57"/>
  <c r="CI52" i="57"/>
  <c r="CM52" i="57" s="1"/>
  <c r="DK15" i="54"/>
  <c r="DQ9" i="54" s="1"/>
  <c r="S8" i="54" s="1"/>
  <c r="DK17" i="54"/>
  <c r="DS9" i="54" s="1"/>
  <c r="U8" i="54" s="1"/>
  <c r="CI79" i="57"/>
  <c r="CM79" i="57" s="1"/>
  <c r="CI74" i="57"/>
  <c r="CM74" i="57" s="1"/>
  <c r="CL40" i="58"/>
  <c r="DK36" i="54"/>
  <c r="DR29" i="54" s="1"/>
  <c r="T14" i="54" s="1"/>
  <c r="DJ7" i="59"/>
  <c r="DL42" i="54"/>
  <c r="DK43" i="54"/>
  <c r="DS31" i="54" s="1"/>
  <c r="U16" i="54" s="1"/>
  <c r="CL31" i="58"/>
  <c r="CL15" i="58"/>
  <c r="DE75" i="58" s="1"/>
  <c r="CL25" i="58"/>
  <c r="CL57" i="58"/>
  <c r="CL65" i="58"/>
  <c r="CL79" i="58"/>
  <c r="DI80" i="60"/>
  <c r="DP70" i="60" s="1"/>
  <c r="R27" i="60" s="1"/>
  <c r="CL46" i="58"/>
  <c r="CL35" i="58"/>
  <c r="CL85" i="58"/>
  <c r="CL34" i="58"/>
  <c r="CL63" i="58"/>
  <c r="CL51" i="58"/>
  <c r="CL55" i="58"/>
  <c r="CL37" i="58"/>
  <c r="CL66" i="58"/>
  <c r="CL45" i="58"/>
  <c r="CL75" i="58"/>
  <c r="CL70" i="58"/>
  <c r="CL44" i="58"/>
  <c r="CL17" i="58"/>
  <c r="DE77" i="58" s="1"/>
  <c r="CL84" i="58"/>
  <c r="CL74" i="58"/>
  <c r="CL62" i="58"/>
  <c r="CL24" i="58"/>
  <c r="CL72" i="58"/>
  <c r="CL36" i="58"/>
  <c r="CL61" i="58"/>
  <c r="CL38" i="58"/>
  <c r="CL28" i="58"/>
  <c r="CL30" i="58"/>
  <c r="CL22" i="58"/>
  <c r="DE82" i="58" s="1"/>
  <c r="CL33" i="58"/>
  <c r="CL29" i="58"/>
  <c r="DL15" i="54"/>
  <c r="DK14" i="54"/>
  <c r="DS8" i="54" s="1"/>
  <c r="U7" i="54" s="1"/>
  <c r="DK33" i="54"/>
  <c r="DR28" i="54" s="1"/>
  <c r="T13" i="54" s="1"/>
  <c r="CL14" i="58"/>
  <c r="DE74" i="58" s="1"/>
  <c r="DG69" i="55"/>
  <c r="DF69" i="55" s="1"/>
  <c r="CL49" i="58"/>
  <c r="CL50" i="58"/>
  <c r="CL52" i="58"/>
  <c r="CL19" i="58"/>
  <c r="DE79" i="58" s="1"/>
  <c r="CL39" i="58"/>
  <c r="CL41" i="58"/>
  <c r="CL88" i="58"/>
  <c r="DD69" i="55"/>
  <c r="CL81" i="58"/>
  <c r="CL59" i="58"/>
  <c r="CL83" i="58"/>
  <c r="CL20" i="58"/>
  <c r="DE80" i="58" s="1"/>
  <c r="CL89" i="58"/>
  <c r="CL16" i="58"/>
  <c r="DE76" i="58" s="1"/>
  <c r="CL48" i="58"/>
  <c r="CL27" i="58"/>
  <c r="CL68" i="58"/>
  <c r="CL64" i="58"/>
  <c r="CL90" i="58"/>
  <c r="CL43" i="58"/>
  <c r="CL56" i="58"/>
  <c r="CL71" i="58"/>
  <c r="CL67" i="58"/>
  <c r="CL86" i="58"/>
  <c r="CL53" i="58"/>
  <c r="CL21" i="58"/>
  <c r="DE81" i="58" s="1"/>
  <c r="CI15" i="61"/>
  <c r="DH75" i="61" s="1"/>
  <c r="CI31" i="61"/>
  <c r="CM31" i="61" s="1"/>
  <c r="CI75" i="61"/>
  <c r="CM75" i="61" s="1"/>
  <c r="CI52" i="61"/>
  <c r="CM52" i="61" s="1"/>
  <c r="CI88" i="61"/>
  <c r="CM88" i="61" s="1"/>
  <c r="DL18" i="54"/>
  <c r="DK22" i="54"/>
  <c r="DR11" i="54" s="1"/>
  <c r="T10" i="54" s="1"/>
  <c r="DK9" i="54"/>
  <c r="DQ7" i="54" s="1"/>
  <c r="S6" i="54" s="1"/>
  <c r="DL19" i="54"/>
  <c r="DK32" i="54"/>
  <c r="DQ28" i="54" s="1"/>
  <c r="S13" i="54" s="1"/>
  <c r="CL69" i="58"/>
  <c r="CL78" i="58"/>
  <c r="CL47" i="58"/>
  <c r="CL54" i="58"/>
  <c r="CL76" i="58"/>
  <c r="CL23" i="58"/>
  <c r="DE83" i="58" s="1"/>
  <c r="CL18" i="58"/>
  <c r="DE78" i="58" s="1"/>
  <c r="CL32" i="58"/>
  <c r="CL73" i="58"/>
  <c r="CL77" i="58"/>
  <c r="CL42" i="58"/>
  <c r="CL60" i="58"/>
  <c r="CI82" i="57"/>
  <c r="CM82" i="57" s="1"/>
  <c r="CI43" i="57"/>
  <c r="CM43" i="57" s="1"/>
  <c r="CI13" i="57"/>
  <c r="CM13" i="57" s="1"/>
  <c r="DE73" i="57" s="1"/>
  <c r="CI14" i="57"/>
  <c r="CM14" i="57" s="1"/>
  <c r="DE74" i="57" s="1"/>
  <c r="CI22" i="57"/>
  <c r="CI72" i="57"/>
  <c r="CM72" i="57" s="1"/>
  <c r="CI89" i="57"/>
  <c r="CM89" i="57" s="1"/>
  <c r="BU66" i="59"/>
  <c r="BY66" i="59" s="1"/>
  <c r="BU36" i="59"/>
  <c r="BY36" i="59" s="1"/>
  <c r="BU62" i="59"/>
  <c r="BY62" i="59" s="1"/>
  <c r="BU39" i="59"/>
  <c r="BY39" i="59" s="1"/>
  <c r="BU68" i="59"/>
  <c r="BY68" i="59" s="1"/>
  <c r="BU44" i="59"/>
  <c r="BY44" i="59" s="1"/>
  <c r="BU50" i="59"/>
  <c r="BY50" i="59" s="1"/>
  <c r="BU90" i="59"/>
  <c r="BY90" i="59" s="1"/>
  <c r="BU57" i="59"/>
  <c r="BY57" i="59" s="1"/>
  <c r="BU67" i="59"/>
  <c r="BY67" i="59" s="1"/>
  <c r="BU89" i="59"/>
  <c r="BY89" i="59" s="1"/>
  <c r="BU73" i="59"/>
  <c r="BY73" i="59" s="1"/>
  <c r="BU16" i="59"/>
  <c r="BU55" i="59"/>
  <c r="BY55" i="59" s="1"/>
  <c r="BU82" i="59"/>
  <c r="BY82" i="59" s="1"/>
  <c r="BU88" i="59"/>
  <c r="BY88" i="59" s="1"/>
  <c r="BU31" i="59"/>
  <c r="BY31" i="59" s="1"/>
  <c r="BU63" i="59"/>
  <c r="BY63" i="59" s="1"/>
  <c r="BU79" i="59"/>
  <c r="BY79" i="59" s="1"/>
  <c r="BU45" i="59"/>
  <c r="BY45" i="59" s="1"/>
  <c r="BU77" i="59"/>
  <c r="BY77" i="59" s="1"/>
  <c r="BU64" i="59"/>
  <c r="BY64" i="59" s="1"/>
  <c r="BU37" i="59"/>
  <c r="BY37" i="59" s="1"/>
  <c r="BU21" i="59"/>
  <c r="BU15" i="59"/>
  <c r="BU60" i="59"/>
  <c r="BY60" i="59" s="1"/>
  <c r="BU24" i="59"/>
  <c r="BY24" i="59" s="1"/>
  <c r="BU43" i="59"/>
  <c r="BY43" i="59" s="1"/>
  <c r="BU34" i="59"/>
  <c r="BY34" i="59" s="1"/>
  <c r="BU78" i="59"/>
  <c r="BY78" i="59" s="1"/>
  <c r="BU12" i="59"/>
  <c r="BU56" i="59"/>
  <c r="BY56" i="59" s="1"/>
  <c r="BU38" i="59"/>
  <c r="BY38" i="59" s="1"/>
  <c r="BU47" i="59"/>
  <c r="BY47" i="59" s="1"/>
  <c r="BU71" i="59"/>
  <c r="BY71" i="59" s="1"/>
  <c r="BU54" i="59"/>
  <c r="BY54" i="59" s="1"/>
  <c r="BU75" i="59"/>
  <c r="BY75" i="59" s="1"/>
  <c r="BU70" i="59"/>
  <c r="BY70" i="59" s="1"/>
  <c r="BU13" i="59"/>
  <c r="BY13" i="59" s="1"/>
  <c r="DE33" i="59" s="1"/>
  <c r="BU74" i="59"/>
  <c r="BY74" i="59" s="1"/>
  <c r="BU51" i="59"/>
  <c r="BY51" i="59" s="1"/>
  <c r="BU20" i="59"/>
  <c r="BU48" i="59"/>
  <c r="BY48" i="59" s="1"/>
  <c r="BU53" i="59"/>
  <c r="BY53" i="59" s="1"/>
  <c r="BU32" i="59"/>
  <c r="BY32" i="59" s="1"/>
  <c r="BU61" i="59"/>
  <c r="BY61" i="59" s="1"/>
  <c r="BU35" i="59"/>
  <c r="BY35" i="59" s="1"/>
  <c r="BU18" i="59"/>
  <c r="BU58" i="59"/>
  <c r="BY58" i="59" s="1"/>
  <c r="BU14" i="59"/>
  <c r="BU27" i="59"/>
  <c r="BY27" i="59" s="1"/>
  <c r="BU85" i="59"/>
  <c r="BY85" i="59" s="1"/>
  <c r="BU23" i="59"/>
  <c r="BU86" i="59"/>
  <c r="BY86" i="59" s="1"/>
  <c r="BU84" i="59"/>
  <c r="BY84" i="59" s="1"/>
  <c r="BU33" i="59"/>
  <c r="BY33" i="59" s="1"/>
  <c r="BU25" i="59"/>
  <c r="BY25" i="59" s="1"/>
  <c r="BU17" i="59"/>
  <c r="BU29" i="59"/>
  <c r="BY29" i="59" s="1"/>
  <c r="BU59" i="59"/>
  <c r="BY59" i="59" s="1"/>
  <c r="BU81" i="59"/>
  <c r="BY81" i="59" s="1"/>
  <c r="BU52" i="59"/>
  <c r="BY52" i="59" s="1"/>
  <c r="BU87" i="59"/>
  <c r="BY87" i="59" s="1"/>
  <c r="BU42" i="59"/>
  <c r="BY42" i="59" s="1"/>
  <c r="BU30" i="59"/>
  <c r="BY30" i="59" s="1"/>
  <c r="BU22" i="59"/>
  <c r="BU49" i="59"/>
  <c r="BY49" i="59" s="1"/>
  <c r="BU11" i="59"/>
  <c r="BU46" i="59"/>
  <c r="BY46" i="59" s="1"/>
  <c r="BU76" i="59"/>
  <c r="BY76" i="59" s="1"/>
  <c r="BU69" i="59"/>
  <c r="BY69" i="59" s="1"/>
  <c r="BU41" i="59"/>
  <c r="BY41" i="59" s="1"/>
  <c r="BU72" i="59"/>
  <c r="BY72" i="59" s="1"/>
  <c r="BU19" i="59"/>
  <c r="BU65" i="59"/>
  <c r="BY65" i="59" s="1"/>
  <c r="BU83" i="59"/>
  <c r="BY83" i="59" s="1"/>
  <c r="BU26" i="59"/>
  <c r="BY26" i="59" s="1"/>
  <c r="BU28" i="59"/>
  <c r="BY28" i="59" s="1"/>
  <c r="BU40" i="59"/>
  <c r="BY40" i="59" s="1"/>
  <c r="BU80" i="59"/>
  <c r="BY80" i="59" s="1"/>
  <c r="DI96" i="57"/>
  <c r="DO89" i="57" s="1"/>
  <c r="Q32" i="57" s="1"/>
  <c r="DL21" i="54"/>
  <c r="DL41" i="54"/>
  <c r="DL36" i="54"/>
  <c r="DK34" i="54"/>
  <c r="DS28" i="54" s="1"/>
  <c r="U13" i="54" s="1"/>
  <c r="DK29" i="54"/>
  <c r="DQ27" i="54" s="1"/>
  <c r="S12" i="54" s="1"/>
  <c r="DL30" i="54"/>
  <c r="DL37" i="54"/>
  <c r="DK31" i="54"/>
  <c r="DS27" i="54" s="1"/>
  <c r="U12" i="54" s="1"/>
  <c r="DK35" i="54"/>
  <c r="DQ29" i="54" s="1"/>
  <c r="S14" i="54" s="1"/>
  <c r="DL34" i="54"/>
  <c r="DK39" i="54"/>
  <c r="DR30" i="54" s="1"/>
  <c r="T15" i="54" s="1"/>
  <c r="DL39" i="54"/>
  <c r="DI101" i="57"/>
  <c r="DN91" i="57" s="1"/>
  <c r="P34" i="57" s="1"/>
  <c r="DK11" i="54"/>
  <c r="DS7" i="54" s="1"/>
  <c r="U6" i="54" s="1"/>
  <c r="DD74" i="58"/>
  <c r="DC74" i="58" s="1"/>
  <c r="DI71" i="58" s="1"/>
  <c r="DG56" i="62"/>
  <c r="DF56" i="62" s="1"/>
  <c r="DG57" i="62"/>
  <c r="DF57" i="62" s="1"/>
  <c r="DK47" i="62" s="1"/>
  <c r="DF71" i="63"/>
  <c r="DF72" i="63" s="1"/>
  <c r="DL67" i="63" s="1"/>
  <c r="DJ73" i="60"/>
  <c r="DJ76" i="60"/>
  <c r="DK28" i="54"/>
  <c r="DS26" i="54" s="1"/>
  <c r="U11" i="54" s="1"/>
  <c r="DK18" i="54"/>
  <c r="DQ10" i="54" s="1"/>
  <c r="S9" i="54" s="1"/>
  <c r="DQ66" i="58"/>
  <c r="S23" i="58" s="1"/>
  <c r="DI31" i="54"/>
  <c r="DC33" i="54"/>
  <c r="DJ31" i="54" s="1"/>
  <c r="DJ97" i="57"/>
  <c r="DK42" i="54"/>
  <c r="DR31" i="54" s="1"/>
  <c r="T16" i="54" s="1"/>
  <c r="DL29" i="54"/>
  <c r="DK38" i="54"/>
  <c r="DQ30" i="54" s="1"/>
  <c r="S15" i="54" s="1"/>
  <c r="DI93" i="57"/>
  <c r="DO88" i="57" s="1"/>
  <c r="Q31" i="57" s="1"/>
  <c r="CL8" i="63"/>
  <c r="DE68" i="63" s="1"/>
  <c r="DJ68" i="63" s="1"/>
  <c r="CL57" i="63"/>
  <c r="CL32" i="63"/>
  <c r="CL16" i="63"/>
  <c r="DE76" i="63" s="1"/>
  <c r="CL45" i="63"/>
  <c r="CL69" i="63"/>
  <c r="CL18" i="63"/>
  <c r="DE78" i="63" s="1"/>
  <c r="CL54" i="63"/>
  <c r="CL64" i="63"/>
  <c r="CL88" i="63"/>
  <c r="CL50" i="63"/>
  <c r="CL61" i="63"/>
  <c r="CL41" i="63"/>
  <c r="CL38" i="63"/>
  <c r="CL25" i="63"/>
  <c r="CL19" i="63"/>
  <c r="DE79" i="63" s="1"/>
  <c r="CL86" i="63"/>
  <c r="CL58" i="63"/>
  <c r="CL33" i="63"/>
  <c r="CL84" i="63"/>
  <c r="CL47" i="63"/>
  <c r="CL42" i="63"/>
  <c r="CL13" i="63"/>
  <c r="CL29" i="63"/>
  <c r="CL67" i="63"/>
  <c r="CL83" i="63"/>
  <c r="CL81" i="63"/>
  <c r="CL70" i="63"/>
  <c r="CL85" i="63"/>
  <c r="CL44" i="63"/>
  <c r="CL30" i="63"/>
  <c r="CL28" i="63"/>
  <c r="CL63" i="63"/>
  <c r="CL26" i="63"/>
  <c r="CL40" i="63"/>
  <c r="CL34" i="63"/>
  <c r="CL59" i="63"/>
  <c r="CL80" i="63"/>
  <c r="CL71" i="63"/>
  <c r="CL73" i="63"/>
  <c r="CL15" i="63"/>
  <c r="DE75" i="63" s="1"/>
  <c r="CL27" i="63"/>
  <c r="CL49" i="63"/>
  <c r="CL37" i="63"/>
  <c r="CL87" i="63"/>
  <c r="CL17" i="63"/>
  <c r="DE77" i="63" s="1"/>
  <c r="CL48" i="63"/>
  <c r="CL68" i="63"/>
  <c r="CL66" i="63"/>
  <c r="CL21" i="63"/>
  <c r="DE81" i="63" s="1"/>
  <c r="CL76" i="63"/>
  <c r="CL51" i="63"/>
  <c r="CL20" i="63"/>
  <c r="DE80" i="63" s="1"/>
  <c r="CL14" i="63"/>
  <c r="CL90" i="63"/>
  <c r="CL65" i="63"/>
  <c r="CL72" i="63"/>
  <c r="CL52" i="63"/>
  <c r="CL39" i="63"/>
  <c r="CL74" i="63"/>
  <c r="CL43" i="63"/>
  <c r="CL62" i="63"/>
  <c r="CL46" i="63"/>
  <c r="CL89" i="63"/>
  <c r="CL22" i="63"/>
  <c r="DE82" i="63" s="1"/>
  <c r="CL79" i="63"/>
  <c r="CL78" i="63"/>
  <c r="CL35" i="63"/>
  <c r="CL36" i="63"/>
  <c r="CL24" i="63"/>
  <c r="CL23" i="63"/>
  <c r="DE83" i="63" s="1"/>
  <c r="CL77" i="63"/>
  <c r="CL31" i="63"/>
  <c r="CL75" i="63"/>
  <c r="CL60" i="63"/>
  <c r="CL56" i="63"/>
  <c r="CL82" i="63"/>
  <c r="CL53" i="63"/>
  <c r="DJ28" i="59"/>
  <c r="DI28" i="59"/>
  <c r="DJ102" i="57"/>
  <c r="DK27" i="54"/>
  <c r="DR26" i="54" s="1"/>
  <c r="T11" i="54" s="1"/>
  <c r="DH74" i="58"/>
  <c r="DI7" i="59"/>
  <c r="DC11" i="59"/>
  <c r="DC12" i="59" s="1"/>
  <c r="DG30" i="59"/>
  <c r="DF30" i="59" s="1"/>
  <c r="DE30" i="59"/>
  <c r="DD30" i="59"/>
  <c r="DC30" i="59" s="1"/>
  <c r="CE15" i="53"/>
  <c r="DE10" i="60"/>
  <c r="DH10" i="60"/>
  <c r="DJ79" i="60"/>
  <c r="DI72" i="60"/>
  <c r="DN68" i="60" s="1"/>
  <c r="P25" i="60" s="1"/>
  <c r="DI97" i="57"/>
  <c r="DP89" i="57" s="1"/>
  <c r="R32" i="57" s="1"/>
  <c r="BY9" i="57"/>
  <c r="DD29" i="57" s="1"/>
  <c r="DC29" i="57" s="1"/>
  <c r="DI28" i="57" s="1"/>
  <c r="CF9" i="58"/>
  <c r="DE49" i="58" s="1"/>
  <c r="DC70" i="63"/>
  <c r="DC71" i="63" s="1"/>
  <c r="DC72" i="63" s="1"/>
  <c r="BL80" i="63"/>
  <c r="DL7" i="54"/>
  <c r="DK7" i="54"/>
  <c r="CF8" i="58"/>
  <c r="DG48" i="58" s="1"/>
  <c r="DF48" i="58" s="1"/>
  <c r="BU13" i="58"/>
  <c r="BY13" i="58" s="1"/>
  <c r="BS55" i="58"/>
  <c r="BZ47" i="55"/>
  <c r="BZ54" i="55" s="1"/>
  <c r="BZ55" i="55"/>
  <c r="BZ56" i="55" s="1"/>
  <c r="DJ71" i="60"/>
  <c r="DJ93" i="57"/>
  <c r="DF10" i="60"/>
  <c r="DI82" i="60"/>
  <c r="DO71" i="60" s="1"/>
  <c r="Q28" i="60" s="1"/>
  <c r="DJ91" i="57"/>
  <c r="DJ88" i="57"/>
  <c r="DI88" i="57"/>
  <c r="DD60" i="56"/>
  <c r="DK41" i="54"/>
  <c r="DQ31" i="54" s="1"/>
  <c r="S16" i="54" s="1"/>
  <c r="DK30" i="54"/>
  <c r="DR27" i="54" s="1"/>
  <c r="T12" i="54" s="1"/>
  <c r="DK37" i="54"/>
  <c r="DS29" i="54" s="1"/>
  <c r="U14" i="54" s="1"/>
  <c r="DL32" i="54"/>
  <c r="DL28" i="54"/>
  <c r="DL33" i="54"/>
  <c r="DL38" i="54"/>
  <c r="DL43" i="54"/>
  <c r="DK40" i="54"/>
  <c r="DS30" i="54" s="1"/>
  <c r="U15" i="54" s="1"/>
  <c r="DJ80" i="60"/>
  <c r="DJ101" i="57"/>
  <c r="DI76" i="60"/>
  <c r="DO69" i="60" s="1"/>
  <c r="Q26" i="60" s="1"/>
  <c r="DI91" i="57"/>
  <c r="DP87" i="57" s="1"/>
  <c r="R30" i="57" s="1"/>
  <c r="DG68" i="55"/>
  <c r="DF68" i="55" s="1"/>
  <c r="DE68" i="55"/>
  <c r="DG60" i="56"/>
  <c r="DF60" i="56" s="1"/>
  <c r="DJ75" i="60"/>
  <c r="DI73" i="60"/>
  <c r="DO68" i="60" s="1"/>
  <c r="Q25" i="60" s="1"/>
  <c r="DI77" i="60"/>
  <c r="DP69" i="60" s="1"/>
  <c r="R26" i="60" s="1"/>
  <c r="DJ92" i="57"/>
  <c r="BO80" i="63"/>
  <c r="DJ83" i="60"/>
  <c r="DO6" i="63"/>
  <c r="Q5" i="63" s="1"/>
  <c r="DH69" i="55"/>
  <c r="DN6" i="59"/>
  <c r="P5" i="59" s="1"/>
  <c r="DD68" i="55"/>
  <c r="DC68" i="55" s="1"/>
  <c r="DJ67" i="55" s="1"/>
  <c r="DO66" i="55" s="1"/>
  <c r="Q23" i="55" s="1"/>
  <c r="DJ77" i="60"/>
  <c r="DI83" i="60"/>
  <c r="DP71" i="60" s="1"/>
  <c r="R28" i="60" s="1"/>
  <c r="DI74" i="60"/>
  <c r="DP68" i="60" s="1"/>
  <c r="R25" i="60" s="1"/>
  <c r="CC43" i="62"/>
  <c r="DI100" i="57"/>
  <c r="DP90" i="57" s="1"/>
  <c r="R33" i="57" s="1"/>
  <c r="DI95" i="57"/>
  <c r="DN89" i="57" s="1"/>
  <c r="P32" i="57" s="1"/>
  <c r="DJ81" i="60"/>
  <c r="DJ74" i="60"/>
  <c r="DI102" i="57"/>
  <c r="DO91" i="57" s="1"/>
  <c r="Q34" i="57" s="1"/>
  <c r="DJ96" i="57"/>
  <c r="DH27" i="55"/>
  <c r="DO27" i="54"/>
  <c r="Q12" i="54" s="1"/>
  <c r="CL32" i="53"/>
  <c r="CL39" i="53"/>
  <c r="DH72" i="59"/>
  <c r="DD72" i="59"/>
  <c r="DC72" i="59" s="1"/>
  <c r="DI99" i="57"/>
  <c r="DO90" i="57" s="1"/>
  <c r="Q33" i="57" s="1"/>
  <c r="DJ99" i="57"/>
  <c r="DE10" i="59"/>
  <c r="DH10" i="59"/>
  <c r="CL34" i="53"/>
  <c r="CL71" i="53"/>
  <c r="CL56" i="53"/>
  <c r="CL75" i="53"/>
  <c r="CL65" i="53"/>
  <c r="CL29" i="53"/>
  <c r="CL47" i="53"/>
  <c r="CL31" i="53"/>
  <c r="DD27" i="55"/>
  <c r="DC27" i="55" s="1"/>
  <c r="DC28" i="55" s="1"/>
  <c r="DJ95" i="57"/>
  <c r="DJ103" i="57"/>
  <c r="CL15" i="53"/>
  <c r="DE75" i="53" s="1"/>
  <c r="CL19" i="53"/>
  <c r="DE79" i="53" s="1"/>
  <c r="CL18" i="53"/>
  <c r="DE78" i="53" s="1"/>
  <c r="CL80" i="53"/>
  <c r="CL76" i="53"/>
  <c r="DG72" i="59"/>
  <c r="DF72" i="59" s="1"/>
  <c r="CL61" i="53"/>
  <c r="CL46" i="53"/>
  <c r="CL41" i="53"/>
  <c r="CL38" i="53"/>
  <c r="CL86" i="53"/>
  <c r="CL17" i="53"/>
  <c r="DE77" i="53" s="1"/>
  <c r="CL63" i="53"/>
  <c r="CL70" i="53"/>
  <c r="DJ94" i="57"/>
  <c r="CL26" i="53"/>
  <c r="DG35" i="62"/>
  <c r="DE35" i="62"/>
  <c r="DG36" i="62"/>
  <c r="DF36" i="62" s="1"/>
  <c r="DE36" i="62"/>
  <c r="CL74" i="53"/>
  <c r="CL90" i="53"/>
  <c r="CL72" i="53"/>
  <c r="DG27" i="55"/>
  <c r="DF27" i="55" s="1"/>
  <c r="BZ68" i="60"/>
  <c r="BZ69" i="60" s="1"/>
  <c r="CL79" i="53"/>
  <c r="DI92" i="57"/>
  <c r="DN88" i="57" s="1"/>
  <c r="P31" i="57" s="1"/>
  <c r="DJ100" i="57"/>
  <c r="DH35" i="62"/>
  <c r="DH36" i="62"/>
  <c r="CL14" i="53"/>
  <c r="CL35" i="53"/>
  <c r="CL64" i="53"/>
  <c r="CL23" i="53"/>
  <c r="DE83" i="53" s="1"/>
  <c r="CL54" i="53"/>
  <c r="DI98" i="57"/>
  <c r="DN90" i="57" s="1"/>
  <c r="P33" i="57" s="1"/>
  <c r="DI94" i="57"/>
  <c r="DP88" i="57" s="1"/>
  <c r="R31" i="57" s="1"/>
  <c r="DD35" i="62"/>
  <c r="DC35" i="62" s="1"/>
  <c r="DD36" i="62"/>
  <c r="DI89" i="57"/>
  <c r="DN87" i="57" s="1"/>
  <c r="P30" i="57" s="1"/>
  <c r="DJ89" i="57"/>
  <c r="CL87" i="53"/>
  <c r="CL89" i="53"/>
  <c r="CL33" i="53"/>
  <c r="CL49" i="53"/>
  <c r="CL24" i="53"/>
  <c r="CL52" i="53"/>
  <c r="CL25" i="53"/>
  <c r="CL50" i="53"/>
  <c r="CL44" i="53"/>
  <c r="CL84" i="53"/>
  <c r="CL68" i="53"/>
  <c r="CL20" i="53"/>
  <c r="DE80" i="53" s="1"/>
  <c r="CL42" i="53"/>
  <c r="CL40" i="53"/>
  <c r="CL16" i="53"/>
  <c r="DE76" i="53" s="1"/>
  <c r="CL81" i="53"/>
  <c r="DI103" i="57"/>
  <c r="DP91" i="57" s="1"/>
  <c r="R34" i="57" s="1"/>
  <c r="DJ98" i="57"/>
  <c r="DJ70" i="60"/>
  <c r="DK66" i="60"/>
  <c r="DQ66" i="60" s="1"/>
  <c r="S23" i="60" s="1"/>
  <c r="DF11" i="60"/>
  <c r="DI90" i="57"/>
  <c r="DO87" i="57" s="1"/>
  <c r="Q30" i="57" s="1"/>
  <c r="DJ90" i="57"/>
  <c r="DC10" i="60"/>
  <c r="DS12" i="55"/>
  <c r="X7" i="55" s="1"/>
  <c r="DJ51" i="63"/>
  <c r="DP47" i="63" s="1"/>
  <c r="R18" i="63" s="1"/>
  <c r="BX11" i="55"/>
  <c r="DG73" i="54"/>
  <c r="DF73" i="54" s="1"/>
  <c r="DI81" i="60"/>
  <c r="DN71" i="60" s="1"/>
  <c r="P28" i="60" s="1"/>
  <c r="DJ82" i="60"/>
  <c r="DI70" i="60"/>
  <c r="DH34" i="62"/>
  <c r="DO27" i="62"/>
  <c r="Q12" i="62" s="1"/>
  <c r="BU12" i="58"/>
  <c r="BY12" i="58" s="1"/>
  <c r="CC58" i="57"/>
  <c r="DD34" i="62"/>
  <c r="DC34" i="62" s="1"/>
  <c r="DH28" i="55"/>
  <c r="DD78" i="59"/>
  <c r="DC78" i="59" s="1"/>
  <c r="DN66" i="56"/>
  <c r="P23" i="56" s="1"/>
  <c r="DG34" i="62"/>
  <c r="DF34" i="62" s="1"/>
  <c r="DE75" i="57"/>
  <c r="BY17" i="61"/>
  <c r="DE37" i="61" s="1"/>
  <c r="DH78" i="59"/>
  <c r="DI68" i="63"/>
  <c r="DI67" i="63"/>
  <c r="DO66" i="63" s="1"/>
  <c r="Q23" i="63" s="1"/>
  <c r="BZ55" i="58"/>
  <c r="CL13" i="61"/>
  <c r="BS78" i="55"/>
  <c r="DJ70" i="58"/>
  <c r="DI70" i="58"/>
  <c r="DJ69" i="58"/>
  <c r="DG78" i="59"/>
  <c r="DF78" i="59" s="1"/>
  <c r="DI69" i="58"/>
  <c r="DC10" i="58"/>
  <c r="DG28" i="55"/>
  <c r="DF28" i="55" s="1"/>
  <c r="DE28" i="55"/>
  <c r="DG72" i="54"/>
  <c r="DF72" i="54" s="1"/>
  <c r="DF16" i="58"/>
  <c r="BS55" i="57"/>
  <c r="CE11" i="62"/>
  <c r="DE51" i="62" s="1"/>
  <c r="DJ50" i="62" s="1"/>
  <c r="DO47" i="62" s="1"/>
  <c r="Q18" i="62" s="1"/>
  <c r="CC68" i="62"/>
  <c r="DF73" i="60"/>
  <c r="DF11" i="58"/>
  <c r="DF13" i="58" s="1"/>
  <c r="DL66" i="54"/>
  <c r="DQ66" i="54" s="1"/>
  <c r="S23" i="54" s="1"/>
  <c r="BZ54" i="53"/>
  <c r="DH72" i="54"/>
  <c r="DP86" i="54"/>
  <c r="R29" i="54" s="1"/>
  <c r="DD72" i="54"/>
  <c r="DC72" i="54" s="1"/>
  <c r="DD37" i="62"/>
  <c r="DE37" i="62"/>
  <c r="DG37" i="62"/>
  <c r="DF37" i="62" s="1"/>
  <c r="DH37" i="62"/>
  <c r="CB87" i="62"/>
  <c r="CF87" i="62" s="1"/>
  <c r="CB81" i="62"/>
  <c r="CF81" i="62" s="1"/>
  <c r="CB50" i="62"/>
  <c r="CF50" i="62" s="1"/>
  <c r="CB74" i="62"/>
  <c r="CF74" i="62" s="1"/>
  <c r="CB35" i="62"/>
  <c r="CF35" i="62" s="1"/>
  <c r="CB25" i="62"/>
  <c r="CF25" i="62" s="1"/>
  <c r="CE80" i="58"/>
  <c r="CB58" i="62"/>
  <c r="CF58" i="62" s="1"/>
  <c r="CB86" i="62"/>
  <c r="CF86" i="62" s="1"/>
  <c r="CB31" i="62"/>
  <c r="CF31" i="62" s="1"/>
  <c r="CB36" i="62"/>
  <c r="CF36" i="62" s="1"/>
  <c r="CB45" i="62"/>
  <c r="CF45" i="62" s="1"/>
  <c r="CB39" i="62"/>
  <c r="CF39" i="62" s="1"/>
  <c r="DJ69" i="54"/>
  <c r="DI69" i="54"/>
  <c r="CL20" i="61"/>
  <c r="DE80" i="61" s="1"/>
  <c r="CL64" i="61"/>
  <c r="CL59" i="61"/>
  <c r="CL15" i="61"/>
  <c r="DE75" i="61" s="1"/>
  <c r="CL54" i="61"/>
  <c r="CE16" i="58"/>
  <c r="CL75" i="61"/>
  <c r="CL61" i="61"/>
  <c r="CL83" i="61"/>
  <c r="CL85" i="61"/>
  <c r="CL62" i="61"/>
  <c r="CL28" i="61"/>
  <c r="CL66" i="61"/>
  <c r="CL42" i="61"/>
  <c r="CL37" i="61"/>
  <c r="CL88" i="61"/>
  <c r="CL77" i="61"/>
  <c r="CL36" i="61"/>
  <c r="CL79" i="61"/>
  <c r="CL49" i="61"/>
  <c r="CL74" i="61"/>
  <c r="CL19" i="61"/>
  <c r="DE79" i="61" s="1"/>
  <c r="CL68" i="61"/>
  <c r="CL16" i="61"/>
  <c r="DE76" i="61" s="1"/>
  <c r="CL69" i="61"/>
  <c r="CL39" i="61"/>
  <c r="CL55" i="61"/>
  <c r="CL32" i="61"/>
  <c r="CL48" i="61"/>
  <c r="CL29" i="61"/>
  <c r="CL38" i="61"/>
  <c r="CL44" i="61"/>
  <c r="CL84" i="61"/>
  <c r="CL73" i="61"/>
  <c r="CL81" i="61"/>
  <c r="CL40" i="61"/>
  <c r="CL57" i="61"/>
  <c r="CL87" i="61"/>
  <c r="CL53" i="61"/>
  <c r="CL72" i="61"/>
  <c r="CL31" i="61"/>
  <c r="CL23" i="61"/>
  <c r="DE83" i="61" s="1"/>
  <c r="CL78" i="61"/>
  <c r="CL41" i="61"/>
  <c r="CL18" i="61"/>
  <c r="DE78" i="61" s="1"/>
  <c r="CL33" i="61"/>
  <c r="CL35" i="61"/>
  <c r="CL47" i="61"/>
  <c r="CL17" i="61"/>
  <c r="DE77" i="61" s="1"/>
  <c r="CL43" i="61"/>
  <c r="CL22" i="61"/>
  <c r="DE82" i="61" s="1"/>
  <c r="DJ28" i="61"/>
  <c r="DP26" i="61" s="1"/>
  <c r="R11" i="61" s="1"/>
  <c r="CL67" i="61"/>
  <c r="CL46" i="61"/>
  <c r="CL52" i="61"/>
  <c r="CL51" i="61"/>
  <c r="CL58" i="61"/>
  <c r="CL82" i="61"/>
  <c r="CL21" i="61"/>
  <c r="DE81" i="61" s="1"/>
  <c r="CL24" i="61"/>
  <c r="CL50" i="61"/>
  <c r="CL30" i="61"/>
  <c r="CL56" i="61"/>
  <c r="CL27" i="61"/>
  <c r="CL80" i="61"/>
  <c r="CL26" i="61"/>
  <c r="CL60" i="61"/>
  <c r="CL71" i="61"/>
  <c r="CL90" i="61"/>
  <c r="CL89" i="61"/>
  <c r="CE69" i="56"/>
  <c r="CE25" i="58"/>
  <c r="CE60" i="58"/>
  <c r="CB61" i="62"/>
  <c r="CF61" i="62" s="1"/>
  <c r="CE69" i="58"/>
  <c r="CE48" i="58"/>
  <c r="CE88" i="58"/>
  <c r="CE52" i="58"/>
  <c r="CE78" i="58"/>
  <c r="CE33" i="58"/>
  <c r="DJ11" i="62"/>
  <c r="CE83" i="58"/>
  <c r="CE55" i="56"/>
  <c r="CE55" i="58"/>
  <c r="CE53" i="58"/>
  <c r="CB43" i="62"/>
  <c r="CF43" i="62" s="1"/>
  <c r="CB24" i="62"/>
  <c r="CF24" i="62" s="1"/>
  <c r="CB76" i="62"/>
  <c r="CF76" i="62" s="1"/>
  <c r="CB38" i="62"/>
  <c r="CF38" i="62" s="1"/>
  <c r="CE50" i="58"/>
  <c r="CE59" i="58"/>
  <c r="CE82" i="58"/>
  <c r="CE14" i="58"/>
  <c r="CE54" i="58"/>
  <c r="BN26" i="56"/>
  <c r="BR26" i="56" s="1"/>
  <c r="CE41" i="58"/>
  <c r="CE42" i="58"/>
  <c r="DD8" i="61"/>
  <c r="DC8" i="61" s="1"/>
  <c r="CE58" i="56"/>
  <c r="CE73" i="58"/>
  <c r="CE57" i="58"/>
  <c r="CE22" i="58"/>
  <c r="DE62" i="58" s="1"/>
  <c r="CE18" i="58"/>
  <c r="CE64" i="58"/>
  <c r="CE76" i="56"/>
  <c r="CE81" i="58"/>
  <c r="CE76" i="58"/>
  <c r="CE58" i="58"/>
  <c r="CE31" i="58"/>
  <c r="CE63" i="58"/>
  <c r="CB49" i="62"/>
  <c r="CF49" i="62" s="1"/>
  <c r="CE30" i="56"/>
  <c r="CE78" i="56"/>
  <c r="CE86" i="58"/>
  <c r="CE46" i="58"/>
  <c r="CE47" i="58"/>
  <c r="CE32" i="58"/>
  <c r="CE30" i="58"/>
  <c r="CE34" i="56"/>
  <c r="CE77" i="58"/>
  <c r="CE26" i="58"/>
  <c r="CE28" i="58"/>
  <c r="CE29" i="58"/>
  <c r="CE23" i="58"/>
  <c r="DE63" i="58" s="1"/>
  <c r="CE27" i="56"/>
  <c r="CI57" i="56"/>
  <c r="CM57" i="56" s="1"/>
  <c r="BN25" i="56"/>
  <c r="BR25" i="56" s="1"/>
  <c r="CE26" i="56"/>
  <c r="CE85" i="58"/>
  <c r="CE20" i="58"/>
  <c r="CE89" i="58"/>
  <c r="CE36" i="58"/>
  <c r="CE70" i="58"/>
  <c r="BZ56" i="57"/>
  <c r="BZ57" i="57" s="1"/>
  <c r="CM13" i="59"/>
  <c r="DE73" i="59" s="1"/>
  <c r="DD73" i="59"/>
  <c r="DC73" i="59" s="1"/>
  <c r="CM20" i="59"/>
  <c r="DG80" i="59"/>
  <c r="DF80" i="59" s="1"/>
  <c r="DH80" i="59"/>
  <c r="BN59" i="56"/>
  <c r="BR59" i="56" s="1"/>
  <c r="CE21" i="56"/>
  <c r="DE61" i="56" s="1"/>
  <c r="CE63" i="56"/>
  <c r="DH77" i="59"/>
  <c r="DD77" i="59"/>
  <c r="DC77" i="59" s="1"/>
  <c r="DG77" i="59"/>
  <c r="DF77" i="59" s="1"/>
  <c r="CM17" i="59"/>
  <c r="CM15" i="59"/>
  <c r="DH75" i="59"/>
  <c r="DG75" i="59"/>
  <c r="DF75" i="59" s="1"/>
  <c r="DG53" i="54"/>
  <c r="BN23" i="56"/>
  <c r="DG23" i="56" s="1"/>
  <c r="DF23" i="56" s="1"/>
  <c r="CE85" i="56"/>
  <c r="CE20" i="56"/>
  <c r="DE60" i="56" s="1"/>
  <c r="CE39" i="58"/>
  <c r="CE62" i="58"/>
  <c r="CE56" i="58"/>
  <c r="CE61" i="58"/>
  <c r="CE45" i="58"/>
  <c r="CE38" i="58"/>
  <c r="CB20" i="62"/>
  <c r="CF20" i="62" s="1"/>
  <c r="BN87" i="56"/>
  <c r="BR87" i="56" s="1"/>
  <c r="CE72" i="56"/>
  <c r="CE53" i="56"/>
  <c r="DI16" i="62"/>
  <c r="DO9" i="62" s="1"/>
  <c r="Q8" i="62" s="1"/>
  <c r="CE71" i="58"/>
  <c r="CE43" i="58"/>
  <c r="CE24" i="58"/>
  <c r="CE75" i="58"/>
  <c r="CE34" i="58"/>
  <c r="BN72" i="56"/>
  <c r="BR72" i="56" s="1"/>
  <c r="DH9" i="61"/>
  <c r="DG8" i="61"/>
  <c r="DF8" i="61" s="1"/>
  <c r="DF9" i="61" s="1"/>
  <c r="CE42" i="56"/>
  <c r="CE35" i="56"/>
  <c r="CE84" i="58"/>
  <c r="CE13" i="58"/>
  <c r="CE15" i="58"/>
  <c r="CE21" i="58"/>
  <c r="DE61" i="58" s="1"/>
  <c r="CE37" i="58"/>
  <c r="DC54" i="56"/>
  <c r="DI52" i="56" s="1"/>
  <c r="DI51" i="56"/>
  <c r="DJ51" i="56"/>
  <c r="CB65" i="62"/>
  <c r="CF65" i="62" s="1"/>
  <c r="CI42" i="56"/>
  <c r="CM42" i="56" s="1"/>
  <c r="BN90" i="56"/>
  <c r="BR90" i="56" s="1"/>
  <c r="BN31" i="56"/>
  <c r="BR31" i="56" s="1"/>
  <c r="CE25" i="56"/>
  <c r="CE17" i="56"/>
  <c r="CE87" i="56"/>
  <c r="CI56" i="56"/>
  <c r="CM56" i="56" s="1"/>
  <c r="BN65" i="56"/>
  <c r="BR65" i="56" s="1"/>
  <c r="BN61" i="56"/>
  <c r="BR61" i="56" s="1"/>
  <c r="DE9" i="61"/>
  <c r="DC71" i="54"/>
  <c r="CE49" i="58"/>
  <c r="CE17" i="58"/>
  <c r="CE66" i="58"/>
  <c r="BN57" i="56"/>
  <c r="BR57" i="56" s="1"/>
  <c r="BN70" i="56"/>
  <c r="BR70" i="56" s="1"/>
  <c r="DO6" i="60"/>
  <c r="Q5" i="60" s="1"/>
  <c r="CE36" i="56"/>
  <c r="CE51" i="56"/>
  <c r="CE52" i="56"/>
  <c r="CE90" i="58"/>
  <c r="CE19" i="58"/>
  <c r="CE27" i="58"/>
  <c r="BV78" i="56"/>
  <c r="BV79" i="56" s="1"/>
  <c r="BX12" i="56"/>
  <c r="DE32" i="56" s="1"/>
  <c r="BN29" i="56"/>
  <c r="BR29" i="56" s="1"/>
  <c r="BN88" i="56"/>
  <c r="BR88" i="56" s="1"/>
  <c r="BN45" i="56"/>
  <c r="BR45" i="56" s="1"/>
  <c r="BN43" i="56"/>
  <c r="BR43" i="56" s="1"/>
  <c r="DD9" i="61"/>
  <c r="CE33" i="56"/>
  <c r="CE77" i="56"/>
  <c r="CE68" i="58"/>
  <c r="CE67" i="58"/>
  <c r="CE35" i="58"/>
  <c r="CE51" i="58"/>
  <c r="DJ20" i="62"/>
  <c r="DI8" i="62"/>
  <c r="DP6" i="62" s="1"/>
  <c r="R5" i="62" s="1"/>
  <c r="DJ8" i="62"/>
  <c r="DI9" i="62"/>
  <c r="DJ9" i="62"/>
  <c r="BN36" i="56"/>
  <c r="BR36" i="56" s="1"/>
  <c r="BN71" i="56"/>
  <c r="BR71" i="56" s="1"/>
  <c r="DI11" i="62"/>
  <c r="DP7" i="62" s="1"/>
  <c r="R6" i="62" s="1"/>
  <c r="DF30" i="58"/>
  <c r="DG29" i="55"/>
  <c r="DF29" i="55" s="1"/>
  <c r="DE29" i="55"/>
  <c r="BN16" i="56"/>
  <c r="BN28" i="56"/>
  <c r="BR28" i="56" s="1"/>
  <c r="DI22" i="62"/>
  <c r="DO11" i="62" s="1"/>
  <c r="Q10" i="62" s="1"/>
  <c r="DE8" i="61"/>
  <c r="CI20" i="56"/>
  <c r="DG80" i="56" s="1"/>
  <c r="DF80" i="56" s="1"/>
  <c r="BN53" i="56"/>
  <c r="BR53" i="56" s="1"/>
  <c r="BN73" i="56"/>
  <c r="BR73" i="56" s="1"/>
  <c r="CE64" i="56"/>
  <c r="CE60" i="56"/>
  <c r="CE56" i="56"/>
  <c r="DI10" i="62"/>
  <c r="DD29" i="55"/>
  <c r="CE40" i="58"/>
  <c r="CE79" i="58"/>
  <c r="CE44" i="58"/>
  <c r="CI32" i="56"/>
  <c r="CM32" i="56" s="1"/>
  <c r="BN84" i="56"/>
  <c r="BR84" i="56" s="1"/>
  <c r="BN74" i="56"/>
  <c r="BR74" i="56" s="1"/>
  <c r="CE61" i="56"/>
  <c r="DJ10" i="62"/>
  <c r="DH29" i="55"/>
  <c r="CE87" i="58"/>
  <c r="CE65" i="58"/>
  <c r="CE72" i="58"/>
  <c r="BV79" i="55"/>
  <c r="BX48" i="55" s="1"/>
  <c r="CE45" i="56"/>
  <c r="CE79" i="56"/>
  <c r="CE73" i="56"/>
  <c r="CE39" i="56"/>
  <c r="CE80" i="56"/>
  <c r="CE70" i="56"/>
  <c r="CE54" i="56"/>
  <c r="CE84" i="56"/>
  <c r="CE28" i="56"/>
  <c r="CE50" i="56"/>
  <c r="CE66" i="56"/>
  <c r="CE48" i="56"/>
  <c r="CE40" i="56"/>
  <c r="CE65" i="56"/>
  <c r="CE23" i="56"/>
  <c r="DE63" i="56" s="1"/>
  <c r="CE37" i="56"/>
  <c r="CE47" i="56"/>
  <c r="CE71" i="56"/>
  <c r="CE82" i="56"/>
  <c r="CE75" i="56"/>
  <c r="CE57" i="56"/>
  <c r="CE59" i="56"/>
  <c r="CE90" i="56"/>
  <c r="CE68" i="56"/>
  <c r="CE46" i="56"/>
  <c r="CE83" i="56"/>
  <c r="DF56" i="56"/>
  <c r="DJ23" i="62"/>
  <c r="DJ16" i="62"/>
  <c r="DC12" i="54"/>
  <c r="DC13" i="54" s="1"/>
  <c r="DI18" i="62"/>
  <c r="DN10" i="62" s="1"/>
  <c r="P9" i="62" s="1"/>
  <c r="DI15" i="62"/>
  <c r="DN9" i="62" s="1"/>
  <c r="P8" i="62" s="1"/>
  <c r="DI17" i="62"/>
  <c r="DP9" i="62" s="1"/>
  <c r="R8" i="62" s="1"/>
  <c r="DK66" i="53"/>
  <c r="DL66" i="53"/>
  <c r="BN85" i="56"/>
  <c r="BR85" i="56" s="1"/>
  <c r="BN49" i="56"/>
  <c r="BR49" i="56" s="1"/>
  <c r="BN80" i="56"/>
  <c r="BR80" i="56" s="1"/>
  <c r="BN83" i="56"/>
  <c r="BR83" i="56" s="1"/>
  <c r="CE89" i="56"/>
  <c r="CE86" i="56"/>
  <c r="DD56" i="56"/>
  <c r="DI19" i="62"/>
  <c r="DO10" i="62" s="1"/>
  <c r="Q9" i="62" s="1"/>
  <c r="DJ22" i="62"/>
  <c r="DI20" i="62"/>
  <c r="DP10" i="62" s="1"/>
  <c r="R9" i="62" s="1"/>
  <c r="CM16" i="59"/>
  <c r="DH76" i="59"/>
  <c r="DG76" i="59"/>
  <c r="DF76" i="59" s="1"/>
  <c r="DD76" i="59"/>
  <c r="DC76" i="59" s="1"/>
  <c r="DI23" i="62"/>
  <c r="DP11" i="62" s="1"/>
  <c r="R10" i="62" s="1"/>
  <c r="DD82" i="59"/>
  <c r="DC82" i="59" s="1"/>
  <c r="DG82" i="59"/>
  <c r="DF82" i="59" s="1"/>
  <c r="DH61" i="56"/>
  <c r="DG61" i="56"/>
  <c r="DF61" i="56" s="1"/>
  <c r="CF21" i="56"/>
  <c r="DD61" i="56"/>
  <c r="DC61" i="56" s="1"/>
  <c r="DD28" i="63"/>
  <c r="DC28" i="63" s="1"/>
  <c r="DJ27" i="63" s="1"/>
  <c r="CE38" i="56"/>
  <c r="DJ14" i="62"/>
  <c r="CC81" i="53"/>
  <c r="CC82" i="53" s="1"/>
  <c r="CC83" i="53" s="1"/>
  <c r="CE16" i="53" s="1"/>
  <c r="CM19" i="59"/>
  <c r="DG79" i="59"/>
  <c r="DF79" i="59" s="1"/>
  <c r="DD79" i="59"/>
  <c r="DC79" i="59" s="1"/>
  <c r="DH79" i="59"/>
  <c r="DJ7" i="56"/>
  <c r="DI7" i="56"/>
  <c r="CC66" i="55"/>
  <c r="CC67" i="55" s="1"/>
  <c r="CC68" i="55" s="1"/>
  <c r="CC69" i="55" s="1"/>
  <c r="CC70" i="55" s="1"/>
  <c r="CC71" i="55" s="1"/>
  <c r="BN56" i="56"/>
  <c r="BR56" i="56" s="1"/>
  <c r="BN62" i="56"/>
  <c r="BR62" i="56" s="1"/>
  <c r="BN20" i="56"/>
  <c r="BR20" i="56" s="1"/>
  <c r="BN38" i="56"/>
  <c r="BR38" i="56" s="1"/>
  <c r="DJ15" i="62"/>
  <c r="DI12" i="62"/>
  <c r="DD63" i="56"/>
  <c r="DC63" i="56" s="1"/>
  <c r="DG63" i="56"/>
  <c r="DF63" i="56" s="1"/>
  <c r="DH63" i="56"/>
  <c r="CF23" i="56"/>
  <c r="CI55" i="56"/>
  <c r="CM55" i="56" s="1"/>
  <c r="BN81" i="56"/>
  <c r="BR81" i="56" s="1"/>
  <c r="BN66" i="56"/>
  <c r="BR66" i="56" s="1"/>
  <c r="BN54" i="56"/>
  <c r="BR54" i="56" s="1"/>
  <c r="BN63" i="56"/>
  <c r="BR63" i="56" s="1"/>
  <c r="CE44" i="56"/>
  <c r="CE74" i="56"/>
  <c r="CE19" i="56"/>
  <c r="CE67" i="56"/>
  <c r="DI49" i="57"/>
  <c r="DJ49" i="57"/>
  <c r="CF18" i="56"/>
  <c r="DH58" i="56" s="1"/>
  <c r="CE16" i="56"/>
  <c r="DE56" i="56" s="1"/>
  <c r="DJ17" i="62"/>
  <c r="DJ21" i="62"/>
  <c r="CM21" i="59"/>
  <c r="DD81" i="59"/>
  <c r="DC81" i="59" s="1"/>
  <c r="DH81" i="59"/>
  <c r="DI21" i="62"/>
  <c r="DN11" i="62" s="1"/>
  <c r="P10" i="62" s="1"/>
  <c r="DJ19" i="62"/>
  <c r="CF19" i="56"/>
  <c r="DG59" i="56" s="1"/>
  <c r="DF59" i="56" s="1"/>
  <c r="BN37" i="56"/>
  <c r="BR37" i="56" s="1"/>
  <c r="BN60" i="56"/>
  <c r="BR60" i="56" s="1"/>
  <c r="BN78" i="56"/>
  <c r="BR78" i="56" s="1"/>
  <c r="BN14" i="56"/>
  <c r="BR14" i="56" s="1"/>
  <c r="CE43" i="56"/>
  <c r="CE81" i="56"/>
  <c r="CE49" i="56"/>
  <c r="DJ18" i="62"/>
  <c r="DJ12" i="62"/>
  <c r="DH62" i="56"/>
  <c r="CF22" i="56"/>
  <c r="DD62" i="56"/>
  <c r="DC62" i="56" s="1"/>
  <c r="DG62" i="56"/>
  <c r="DF62" i="56" s="1"/>
  <c r="CI78" i="56"/>
  <c r="CM78" i="56" s="1"/>
  <c r="BN44" i="56"/>
  <c r="BR44" i="56" s="1"/>
  <c r="BN55" i="56"/>
  <c r="BR55" i="56" s="1"/>
  <c r="BN68" i="56"/>
  <c r="BR68" i="56" s="1"/>
  <c r="BN58" i="56"/>
  <c r="BR58" i="56" s="1"/>
  <c r="CE29" i="56"/>
  <c r="CE41" i="56"/>
  <c r="CE31" i="56"/>
  <c r="CE18" i="56"/>
  <c r="BU10" i="57"/>
  <c r="DI13" i="62"/>
  <c r="DI14" i="62"/>
  <c r="DP8" i="62" s="1"/>
  <c r="R7" i="62" s="1"/>
  <c r="CC80" i="63"/>
  <c r="CE90" i="63" s="1"/>
  <c r="CF17" i="56"/>
  <c r="DH57" i="56" s="1"/>
  <c r="DI68" i="54"/>
  <c r="DP66" i="54" s="1"/>
  <c r="R23" i="54" s="1"/>
  <c r="DD35" i="61"/>
  <c r="BN89" i="56"/>
  <c r="BR89" i="56" s="1"/>
  <c r="BN15" i="56"/>
  <c r="BN42" i="56"/>
  <c r="BR42" i="56" s="1"/>
  <c r="BN47" i="56"/>
  <c r="BR47" i="56" s="1"/>
  <c r="CE24" i="56"/>
  <c r="CE22" i="56"/>
  <c r="DE62" i="56" s="1"/>
  <c r="CE62" i="56"/>
  <c r="DJ13" i="62"/>
  <c r="CE32" i="56"/>
  <c r="BS79" i="55"/>
  <c r="BN35" i="56"/>
  <c r="BR35" i="56" s="1"/>
  <c r="BN34" i="56"/>
  <c r="BR34" i="56" s="1"/>
  <c r="BN50" i="56"/>
  <c r="BR50" i="56" s="1"/>
  <c r="BN21" i="56"/>
  <c r="DH21" i="56" s="1"/>
  <c r="BN69" i="56"/>
  <c r="BR69" i="56" s="1"/>
  <c r="BN86" i="56"/>
  <c r="BR86" i="56" s="1"/>
  <c r="DE28" i="58"/>
  <c r="DJ27" i="58" s="1"/>
  <c r="DO26" i="58" s="1"/>
  <c r="Q11" i="58" s="1"/>
  <c r="DH28" i="58"/>
  <c r="DE51" i="55"/>
  <c r="DJ49" i="55" s="1"/>
  <c r="DN47" i="55" s="1"/>
  <c r="P18" i="55" s="1"/>
  <c r="DH51" i="55"/>
  <c r="DL46" i="55" s="1"/>
  <c r="DQ46" i="55" s="1"/>
  <c r="S17" i="55" s="1"/>
  <c r="DG37" i="61"/>
  <c r="DF37" i="61" s="1"/>
  <c r="BN24" i="56"/>
  <c r="BR24" i="56" s="1"/>
  <c r="BN52" i="56"/>
  <c r="BR52" i="56" s="1"/>
  <c r="BN17" i="56"/>
  <c r="BN22" i="56"/>
  <c r="BR22" i="56" s="1"/>
  <c r="BN79" i="56"/>
  <c r="BR79" i="56" s="1"/>
  <c r="BN27" i="56"/>
  <c r="BR27" i="56" s="1"/>
  <c r="BN11" i="56"/>
  <c r="BN9" i="56"/>
  <c r="DH35" i="61"/>
  <c r="BN10" i="56"/>
  <c r="BN8" i="56"/>
  <c r="CC71" i="59"/>
  <c r="DP86" i="62"/>
  <c r="R29" i="62" s="1"/>
  <c r="DD37" i="61"/>
  <c r="BN41" i="56"/>
  <c r="BR41" i="56" s="1"/>
  <c r="BN18" i="56"/>
  <c r="DH18" i="56" s="1"/>
  <c r="BN46" i="56"/>
  <c r="BR46" i="56" s="1"/>
  <c r="BN32" i="56"/>
  <c r="BR32" i="56" s="1"/>
  <c r="BN77" i="56"/>
  <c r="BR77" i="56" s="1"/>
  <c r="DG35" i="61"/>
  <c r="BN51" i="56"/>
  <c r="BR51" i="56" s="1"/>
  <c r="BN67" i="56"/>
  <c r="BR67" i="56" s="1"/>
  <c r="BN75" i="56"/>
  <c r="BR75" i="56" s="1"/>
  <c r="BN64" i="56"/>
  <c r="BR64" i="56" s="1"/>
  <c r="BN48" i="56"/>
  <c r="BR48" i="56" s="1"/>
  <c r="BN40" i="56"/>
  <c r="BR40" i="56" s="1"/>
  <c r="DC11" i="60"/>
  <c r="BU12" i="55"/>
  <c r="DS92" i="57"/>
  <c r="X31" i="57" s="1"/>
  <c r="DN87" i="62"/>
  <c r="P30" i="62" s="1"/>
  <c r="BN76" i="56"/>
  <c r="BR76" i="56" s="1"/>
  <c r="BN19" i="56"/>
  <c r="DD19" i="56" s="1"/>
  <c r="DC19" i="56" s="1"/>
  <c r="BN82" i="56"/>
  <c r="BR82" i="56" s="1"/>
  <c r="BN30" i="56"/>
  <c r="BR30" i="56" s="1"/>
  <c r="DH49" i="60"/>
  <c r="DE49" i="60"/>
  <c r="DJ48" i="60" s="1"/>
  <c r="DP46" i="60" s="1"/>
  <c r="R17" i="60" s="1"/>
  <c r="CM11" i="55"/>
  <c r="DE71" i="55" s="1"/>
  <c r="CI86" i="56"/>
  <c r="CM86" i="56" s="1"/>
  <c r="CI65" i="56"/>
  <c r="CM65" i="56" s="1"/>
  <c r="CI54" i="56"/>
  <c r="CM54" i="56" s="1"/>
  <c r="BX9" i="58"/>
  <c r="DS6" i="55"/>
  <c r="U5" i="55" s="1"/>
  <c r="CM14" i="59"/>
  <c r="DH74" i="59"/>
  <c r="CI47" i="56"/>
  <c r="CM47" i="56" s="1"/>
  <c r="CI75" i="56"/>
  <c r="CM75" i="56" s="1"/>
  <c r="CI28" i="56"/>
  <c r="CM28" i="56" s="1"/>
  <c r="CI77" i="56"/>
  <c r="CM77" i="56" s="1"/>
  <c r="BV67" i="58"/>
  <c r="DG49" i="60"/>
  <c r="DF49" i="60" s="1"/>
  <c r="BN33" i="56"/>
  <c r="BR33" i="56" s="1"/>
  <c r="BN12" i="56"/>
  <c r="CC43" i="61"/>
  <c r="DI69" i="59"/>
  <c r="DC12" i="55"/>
  <c r="DC13" i="55" s="1"/>
  <c r="CI60" i="56"/>
  <c r="CM60" i="56" s="1"/>
  <c r="CI11" i="56"/>
  <c r="CI71" i="56"/>
  <c r="CM71" i="56" s="1"/>
  <c r="CI88" i="56"/>
  <c r="CM88" i="56" s="1"/>
  <c r="DH12" i="61"/>
  <c r="BX10" i="58"/>
  <c r="CI33" i="56"/>
  <c r="CM33" i="56" s="1"/>
  <c r="CI37" i="56"/>
  <c r="CM37" i="56" s="1"/>
  <c r="CI82" i="56"/>
  <c r="CM82" i="56" s="1"/>
  <c r="CI76" i="56"/>
  <c r="CM76" i="56" s="1"/>
  <c r="CI9" i="56"/>
  <c r="BY10" i="61"/>
  <c r="DE30" i="61" s="1"/>
  <c r="CM10" i="55"/>
  <c r="DE70" i="55" s="1"/>
  <c r="CI52" i="56"/>
  <c r="CM52" i="56" s="1"/>
  <c r="CI35" i="56"/>
  <c r="CM35" i="56" s="1"/>
  <c r="CI10" i="56"/>
  <c r="BZ44" i="61"/>
  <c r="CI62" i="56"/>
  <c r="CM62" i="56" s="1"/>
  <c r="CI51" i="56"/>
  <c r="CM51" i="56" s="1"/>
  <c r="CI68" i="56"/>
  <c r="CM68" i="56" s="1"/>
  <c r="DF35" i="53"/>
  <c r="DL43" i="53" s="1"/>
  <c r="CE16" i="63"/>
  <c r="CE15" i="63"/>
  <c r="CI90" i="56"/>
  <c r="CM90" i="56" s="1"/>
  <c r="CI30" i="56"/>
  <c r="CM30" i="56" s="1"/>
  <c r="CI67" i="56"/>
  <c r="CM67" i="56" s="1"/>
  <c r="BU8" i="60"/>
  <c r="CI72" i="56"/>
  <c r="CM72" i="56" s="1"/>
  <c r="CI64" i="56"/>
  <c r="CM64" i="56" s="1"/>
  <c r="CI50" i="56"/>
  <c r="CM50" i="56" s="1"/>
  <c r="DN27" i="53"/>
  <c r="P12" i="53" s="1"/>
  <c r="BY7" i="60"/>
  <c r="DE27" i="60" s="1"/>
  <c r="CM8" i="56"/>
  <c r="DE68" i="56" s="1"/>
  <c r="CI59" i="56"/>
  <c r="CM59" i="56" s="1"/>
  <c r="CI70" i="56"/>
  <c r="CM70" i="56" s="1"/>
  <c r="CI25" i="56"/>
  <c r="CM25" i="56" s="1"/>
  <c r="CE10" i="60"/>
  <c r="CB11" i="57"/>
  <c r="BX8" i="60"/>
  <c r="CI80" i="56"/>
  <c r="CM80" i="56" s="1"/>
  <c r="CI48" i="56"/>
  <c r="CM48" i="56" s="1"/>
  <c r="CI66" i="56"/>
  <c r="CM66" i="56" s="1"/>
  <c r="CF14" i="63"/>
  <c r="DE54" i="63" s="1"/>
  <c r="DH16" i="61"/>
  <c r="CI61" i="56"/>
  <c r="CM61" i="56" s="1"/>
  <c r="CI29" i="56"/>
  <c r="CM29" i="56" s="1"/>
  <c r="CI22" i="56"/>
  <c r="DG82" i="56" s="1"/>
  <c r="DF82" i="56" s="1"/>
  <c r="CI74" i="56"/>
  <c r="CM74" i="56" s="1"/>
  <c r="CI13" i="56"/>
  <c r="CM13" i="56" s="1"/>
  <c r="DD73" i="56" s="1"/>
  <c r="CI26" i="56"/>
  <c r="CM26" i="56" s="1"/>
  <c r="BN39" i="56"/>
  <c r="BR39" i="56" s="1"/>
  <c r="DD16" i="61"/>
  <c r="CI87" i="56"/>
  <c r="CM87" i="56" s="1"/>
  <c r="CI27" i="56"/>
  <c r="CM27" i="56" s="1"/>
  <c r="CI17" i="56"/>
  <c r="CM17" i="56" s="1"/>
  <c r="CI34" i="56"/>
  <c r="CM34" i="56" s="1"/>
  <c r="CI49" i="56"/>
  <c r="CM49" i="56" s="1"/>
  <c r="CI19" i="56"/>
  <c r="DH79" i="56" s="1"/>
  <c r="DC11" i="58"/>
  <c r="DC12" i="58" s="1"/>
  <c r="DJ69" i="59"/>
  <c r="BR13" i="56"/>
  <c r="DE13" i="56" s="1"/>
  <c r="CI24" i="56"/>
  <c r="CM24" i="56" s="1"/>
  <c r="CI85" i="56"/>
  <c r="CM85" i="56" s="1"/>
  <c r="CI69" i="56"/>
  <c r="CM69" i="56" s="1"/>
  <c r="CI36" i="56"/>
  <c r="CM36" i="56" s="1"/>
  <c r="CI79" i="56"/>
  <c r="CM79" i="56" s="1"/>
  <c r="CI43" i="56"/>
  <c r="CM43" i="56" s="1"/>
  <c r="CE17" i="53"/>
  <c r="DP92" i="54"/>
  <c r="X30" i="54" s="1"/>
  <c r="DD29" i="63"/>
  <c r="DG15" i="61"/>
  <c r="DF15" i="61" s="1"/>
  <c r="DH13" i="61"/>
  <c r="DL6" i="60"/>
  <c r="DK6" i="60"/>
  <c r="DD67" i="62"/>
  <c r="DC67" i="62" s="1"/>
  <c r="DE67" i="62"/>
  <c r="CI25" i="62"/>
  <c r="CM25" i="62" s="1"/>
  <c r="CI8" i="62"/>
  <c r="DH67" i="62"/>
  <c r="CI13" i="62"/>
  <c r="CM13" i="62" s="1"/>
  <c r="DE73" i="62" s="1"/>
  <c r="DE16" i="61"/>
  <c r="CI45" i="56"/>
  <c r="CM45" i="56" s="1"/>
  <c r="CI58" i="56"/>
  <c r="CM58" i="56" s="1"/>
  <c r="CI41" i="56"/>
  <c r="CM41" i="56" s="1"/>
  <c r="CI53" i="56"/>
  <c r="CM53" i="56" s="1"/>
  <c r="CI83" i="56"/>
  <c r="CM83" i="56" s="1"/>
  <c r="CI31" i="56"/>
  <c r="CM31" i="56" s="1"/>
  <c r="DG67" i="62"/>
  <c r="DF67" i="62" s="1"/>
  <c r="DK66" i="63"/>
  <c r="CI73" i="56"/>
  <c r="CM73" i="56" s="1"/>
  <c r="CI23" i="56"/>
  <c r="DH83" i="56" s="1"/>
  <c r="CI21" i="56"/>
  <c r="CM21" i="56" s="1"/>
  <c r="CI46" i="56"/>
  <c r="CM46" i="56" s="1"/>
  <c r="CI18" i="56"/>
  <c r="CM18" i="56" s="1"/>
  <c r="CI84" i="56"/>
  <c r="CM84" i="56" s="1"/>
  <c r="CI9" i="62"/>
  <c r="CI40" i="56"/>
  <c r="CM40" i="56" s="1"/>
  <c r="CI38" i="56"/>
  <c r="CM38" i="56" s="1"/>
  <c r="CI39" i="56"/>
  <c r="CM39" i="56" s="1"/>
  <c r="CI15" i="56"/>
  <c r="CI44" i="56"/>
  <c r="CM44" i="56" s="1"/>
  <c r="DG28" i="63"/>
  <c r="DF28" i="63" s="1"/>
  <c r="DC12" i="57"/>
  <c r="DC13" i="57" s="1"/>
  <c r="DC14" i="57" s="1"/>
  <c r="BY11" i="61"/>
  <c r="DE31" i="61" s="1"/>
  <c r="CM11" i="61"/>
  <c r="DD71" i="61" s="1"/>
  <c r="CM12" i="56"/>
  <c r="DD72" i="56" s="1"/>
  <c r="DD67" i="61"/>
  <c r="DC67" i="61" s="1"/>
  <c r="DH53" i="62"/>
  <c r="DG67" i="61"/>
  <c r="DF67" i="61" s="1"/>
  <c r="CM12" i="61"/>
  <c r="DD72" i="61" s="1"/>
  <c r="DH67" i="61"/>
  <c r="CI11" i="62"/>
  <c r="CM11" i="62" s="1"/>
  <c r="DE71" i="62" s="1"/>
  <c r="CM8" i="61"/>
  <c r="DD68" i="61" s="1"/>
  <c r="DC68" i="61" s="1"/>
  <c r="DL26" i="62"/>
  <c r="BY10" i="55"/>
  <c r="DH30" i="55" s="1"/>
  <c r="DF71" i="53"/>
  <c r="DG29" i="63"/>
  <c r="CI81" i="56"/>
  <c r="CM81" i="56" s="1"/>
  <c r="CI14" i="56"/>
  <c r="CI63" i="56"/>
  <c r="CM63" i="56" s="1"/>
  <c r="CC80" i="54"/>
  <c r="CI10" i="62"/>
  <c r="CM10" i="62" s="1"/>
  <c r="DE70" i="62" s="1"/>
  <c r="DJ68" i="53"/>
  <c r="DI68" i="53"/>
  <c r="CM9" i="61"/>
  <c r="DG69" i="61" s="1"/>
  <c r="CF14" i="54"/>
  <c r="CE13" i="54"/>
  <c r="DE53" i="54" s="1"/>
  <c r="DK26" i="62"/>
  <c r="BY10" i="63"/>
  <c r="DG30" i="63" s="1"/>
  <c r="DF30" i="63" s="1"/>
  <c r="BS79" i="63"/>
  <c r="BU84" i="63" s="1"/>
  <c r="BY84" i="63" s="1"/>
  <c r="CE14" i="54"/>
  <c r="BX9" i="63"/>
  <c r="DE29" i="63" s="1"/>
  <c r="BZ81" i="54"/>
  <c r="DJ11" i="53"/>
  <c r="DJ8" i="53"/>
  <c r="DI8" i="53"/>
  <c r="BV67" i="63"/>
  <c r="BU15" i="63"/>
  <c r="CI89" i="56"/>
  <c r="CM89" i="56" s="1"/>
  <c r="CI16" i="56"/>
  <c r="DH28" i="63"/>
  <c r="DQ86" i="57"/>
  <c r="S29" i="57" s="1"/>
  <c r="BY16" i="61"/>
  <c r="DE36" i="61" s="1"/>
  <c r="DP92" i="62"/>
  <c r="X30" i="62" s="1"/>
  <c r="DC33" i="53"/>
  <c r="DC34" i="53" s="1"/>
  <c r="DH32" i="61"/>
  <c r="DG32" i="61"/>
  <c r="DH56" i="62"/>
  <c r="CF18" i="62"/>
  <c r="BY11" i="55"/>
  <c r="DG70" i="61"/>
  <c r="DF70" i="61" s="1"/>
  <c r="DE70" i="61"/>
  <c r="DH70" i="61"/>
  <c r="BZ66" i="59"/>
  <c r="BV42" i="57"/>
  <c r="DD32" i="61"/>
  <c r="CE21" i="53"/>
  <c r="DF70" i="57"/>
  <c r="CI90" i="62"/>
  <c r="CM90" i="62" s="1"/>
  <c r="CI56" i="62"/>
  <c r="CM56" i="62" s="1"/>
  <c r="CI34" i="62"/>
  <c r="CM34" i="62" s="1"/>
  <c r="CI23" i="62"/>
  <c r="CM23" i="62" s="1"/>
  <c r="CI55" i="62"/>
  <c r="CM55" i="62" s="1"/>
  <c r="CI47" i="62"/>
  <c r="CM47" i="62" s="1"/>
  <c r="CI26" i="62"/>
  <c r="CM26" i="62" s="1"/>
  <c r="CI84" i="62"/>
  <c r="CM84" i="62" s="1"/>
  <c r="CI65" i="62"/>
  <c r="CM65" i="62" s="1"/>
  <c r="CI49" i="62"/>
  <c r="CM49" i="62" s="1"/>
  <c r="CI87" i="62"/>
  <c r="CM87" i="62" s="1"/>
  <c r="CI37" i="62"/>
  <c r="CM37" i="62" s="1"/>
  <c r="CI59" i="62"/>
  <c r="CM59" i="62" s="1"/>
  <c r="CI22" i="62"/>
  <c r="DH82" i="62" s="1"/>
  <c r="CI43" i="62"/>
  <c r="CM43" i="62" s="1"/>
  <c r="CI66" i="62"/>
  <c r="CM66" i="62" s="1"/>
  <c r="CI33" i="62"/>
  <c r="CM33" i="62" s="1"/>
  <c r="CI73" i="62"/>
  <c r="CM73" i="62" s="1"/>
  <c r="CI86" i="62"/>
  <c r="CM86" i="62" s="1"/>
  <c r="CI42" i="62"/>
  <c r="CM42" i="62" s="1"/>
  <c r="CI74" i="62"/>
  <c r="CM74" i="62" s="1"/>
  <c r="CI38" i="62"/>
  <c r="CM38" i="62" s="1"/>
  <c r="CI81" i="62"/>
  <c r="CM81" i="62" s="1"/>
  <c r="CI83" i="62"/>
  <c r="CM83" i="62" s="1"/>
  <c r="CI67" i="62"/>
  <c r="CM67" i="62" s="1"/>
  <c r="CI40" i="62"/>
  <c r="CM40" i="62" s="1"/>
  <c r="CI72" i="62"/>
  <c r="CM72" i="62" s="1"/>
  <c r="CI70" i="62"/>
  <c r="CM70" i="62" s="1"/>
  <c r="CI54" i="62"/>
  <c r="CM54" i="62" s="1"/>
  <c r="CI68" i="62"/>
  <c r="CM68" i="62" s="1"/>
  <c r="CI20" i="62"/>
  <c r="DD80" i="62" s="1"/>
  <c r="DC80" i="62" s="1"/>
  <c r="CI71" i="62"/>
  <c r="CM71" i="62" s="1"/>
  <c r="DG81" i="61"/>
  <c r="DF81" i="61" s="1"/>
  <c r="CI46" i="62"/>
  <c r="CM46" i="62" s="1"/>
  <c r="CI75" i="62"/>
  <c r="CM75" i="62" s="1"/>
  <c r="CI53" i="62"/>
  <c r="CM53" i="62" s="1"/>
  <c r="CI69" i="62"/>
  <c r="CM69" i="62" s="1"/>
  <c r="CI77" i="62"/>
  <c r="CM77" i="62" s="1"/>
  <c r="CI32" i="62"/>
  <c r="CM32" i="62" s="1"/>
  <c r="CI52" i="62"/>
  <c r="CM52" i="62" s="1"/>
  <c r="CI31" i="62"/>
  <c r="CM31" i="62" s="1"/>
  <c r="CI41" i="62"/>
  <c r="CM41" i="62" s="1"/>
  <c r="CI64" i="62"/>
  <c r="CM64" i="62" s="1"/>
  <c r="CI19" i="62"/>
  <c r="CM19" i="62" s="1"/>
  <c r="CI18" i="62"/>
  <c r="CM18" i="62" s="1"/>
  <c r="CI48" i="62"/>
  <c r="CM48" i="62" s="1"/>
  <c r="CI62" i="62"/>
  <c r="CM62" i="62" s="1"/>
  <c r="CI78" i="62"/>
  <c r="CM78" i="62" s="1"/>
  <c r="CI24" i="62"/>
  <c r="CM24" i="62" s="1"/>
  <c r="CI29" i="62"/>
  <c r="CM29" i="62" s="1"/>
  <c r="CI35" i="62"/>
  <c r="CM35" i="62" s="1"/>
  <c r="CI50" i="62"/>
  <c r="CM50" i="62" s="1"/>
  <c r="CI44" i="62"/>
  <c r="CM44" i="62" s="1"/>
  <c r="CI80" i="62"/>
  <c r="CM80" i="62" s="1"/>
  <c r="CI85" i="62"/>
  <c r="CM85" i="62" s="1"/>
  <c r="CI63" i="62"/>
  <c r="CM63" i="62" s="1"/>
  <c r="CI51" i="62"/>
  <c r="CM51" i="62" s="1"/>
  <c r="CI89" i="62"/>
  <c r="CM89" i="62" s="1"/>
  <c r="CI76" i="62"/>
  <c r="CM76" i="62" s="1"/>
  <c r="CI79" i="62"/>
  <c r="CM79" i="62" s="1"/>
  <c r="CI57" i="62"/>
  <c r="CM57" i="62" s="1"/>
  <c r="CI36" i="62"/>
  <c r="CM36" i="62" s="1"/>
  <c r="CI45" i="62"/>
  <c r="CM45" i="62" s="1"/>
  <c r="CI14" i="62"/>
  <c r="CM14" i="62" s="1"/>
  <c r="DE74" i="62" s="1"/>
  <c r="CI61" i="62"/>
  <c r="CM61" i="62" s="1"/>
  <c r="CI15" i="62"/>
  <c r="DD75" i="62" s="1"/>
  <c r="DC75" i="62" s="1"/>
  <c r="CI39" i="62"/>
  <c r="CM39" i="62" s="1"/>
  <c r="CI58" i="62"/>
  <c r="CM58" i="62" s="1"/>
  <c r="CI16" i="62"/>
  <c r="DD76" i="62" s="1"/>
  <c r="DC76" i="62" s="1"/>
  <c r="CI17" i="62"/>
  <c r="CM17" i="62" s="1"/>
  <c r="CI21" i="62"/>
  <c r="DH81" i="62" s="1"/>
  <c r="CI28" i="62"/>
  <c r="CM28" i="62" s="1"/>
  <c r="CI30" i="62"/>
  <c r="CM30" i="62" s="1"/>
  <c r="CI27" i="62"/>
  <c r="CM27" i="62" s="1"/>
  <c r="CI82" i="62"/>
  <c r="CM82" i="62" s="1"/>
  <c r="CI88" i="62"/>
  <c r="CM88" i="62" s="1"/>
  <c r="CI60" i="62"/>
  <c r="CM60" i="62" s="1"/>
  <c r="BZ70" i="63"/>
  <c r="DH78" i="61"/>
  <c r="DI70" i="59"/>
  <c r="DJ70" i="59"/>
  <c r="DI51" i="62"/>
  <c r="DC55" i="62"/>
  <c r="DI52" i="62"/>
  <c r="DH79" i="61"/>
  <c r="DG79" i="61"/>
  <c r="DF79" i="61" s="1"/>
  <c r="CM12" i="62"/>
  <c r="DE72" i="62" s="1"/>
  <c r="CC79" i="60"/>
  <c r="CE11" i="60" s="1"/>
  <c r="BS54" i="60"/>
  <c r="BV54" i="60"/>
  <c r="DP46" i="59"/>
  <c r="R17" i="59" s="1"/>
  <c r="DN47" i="59"/>
  <c r="P18" i="59" s="1"/>
  <c r="DH38" i="56"/>
  <c r="DG39" i="56"/>
  <c r="DF39" i="56" s="1"/>
  <c r="DG40" i="56"/>
  <c r="DF40" i="56" s="1"/>
  <c r="DH40" i="56"/>
  <c r="DG38" i="56"/>
  <c r="DF38" i="56" s="1"/>
  <c r="BY18" i="56"/>
  <c r="DH39" i="56"/>
  <c r="BY19" i="56"/>
  <c r="DD40" i="56"/>
  <c r="DC40" i="56" s="1"/>
  <c r="DC70" i="57"/>
  <c r="DI67" i="57"/>
  <c r="DO66" i="57" s="1"/>
  <c r="Q23" i="57" s="1"/>
  <c r="DN66" i="57"/>
  <c r="P23" i="57" s="1"/>
  <c r="DD71" i="57"/>
  <c r="DH71" i="57"/>
  <c r="DG71" i="57"/>
  <c r="DD37" i="56"/>
  <c r="DC37" i="56" s="1"/>
  <c r="DH34" i="56"/>
  <c r="DD34" i="56"/>
  <c r="DG34" i="56"/>
  <c r="DG41" i="56"/>
  <c r="DF41" i="56" s="1"/>
  <c r="DH36" i="56"/>
  <c r="DD36" i="56"/>
  <c r="DC36" i="56" s="1"/>
  <c r="BY16" i="56"/>
  <c r="DD41" i="56"/>
  <c r="DC41" i="56" s="1"/>
  <c r="DH41" i="56"/>
  <c r="DH37" i="56"/>
  <c r="BY17" i="56"/>
  <c r="DH42" i="56"/>
  <c r="BY22" i="56"/>
  <c r="DD42" i="56"/>
  <c r="DC42" i="56" s="1"/>
  <c r="BY15" i="56"/>
  <c r="DJ28" i="56"/>
  <c r="DP26" i="56" s="1"/>
  <c r="R11" i="56" s="1"/>
  <c r="DD33" i="56"/>
  <c r="DG33" i="56"/>
  <c r="DD43" i="56"/>
  <c r="DC43" i="56" s="1"/>
  <c r="DG43" i="56"/>
  <c r="DF43" i="56" s="1"/>
  <c r="BY23" i="56"/>
  <c r="DO47" i="56"/>
  <c r="Q18" i="56" s="1"/>
  <c r="DH31" i="56"/>
  <c r="DG32" i="56"/>
  <c r="DG31" i="56"/>
  <c r="DF31" i="56" s="1"/>
  <c r="DD32" i="56"/>
  <c r="DD31" i="56"/>
  <c r="DC31" i="56" s="1"/>
  <c r="DP46" i="55"/>
  <c r="R17" i="55" s="1"/>
  <c r="DI14" i="53"/>
  <c r="DP8" i="53" s="1"/>
  <c r="R7" i="53" s="1"/>
  <c r="DJ17" i="53"/>
  <c r="DI9" i="53"/>
  <c r="DJ19" i="53"/>
  <c r="DJ9" i="53"/>
  <c r="DI19" i="53"/>
  <c r="DO10" i="53" s="1"/>
  <c r="Q9" i="53" s="1"/>
  <c r="DJ23" i="53"/>
  <c r="DH71" i="53"/>
  <c r="DD71" i="53"/>
  <c r="DC71" i="53" s="1"/>
  <c r="DE71" i="53"/>
  <c r="DJ15" i="53"/>
  <c r="DI10" i="53"/>
  <c r="DI23" i="53"/>
  <c r="DP11" i="53" s="1"/>
  <c r="R10" i="53" s="1"/>
  <c r="DI16" i="53"/>
  <c r="DO9" i="53" s="1"/>
  <c r="Q8" i="53" s="1"/>
  <c r="DI20" i="53"/>
  <c r="DP10" i="53" s="1"/>
  <c r="R9" i="53" s="1"/>
  <c r="DI13" i="53"/>
  <c r="DO8" i="53" s="1"/>
  <c r="Q7" i="53" s="1"/>
  <c r="DJ13" i="53"/>
  <c r="DI18" i="53"/>
  <c r="DN10" i="53" s="1"/>
  <c r="P9" i="53" s="1"/>
  <c r="DJ20" i="53"/>
  <c r="DJ16" i="53"/>
  <c r="DI15" i="53"/>
  <c r="DN9" i="53" s="1"/>
  <c r="P8" i="53" s="1"/>
  <c r="DI21" i="53"/>
  <c r="DN11" i="53" s="1"/>
  <c r="P10" i="53" s="1"/>
  <c r="DJ22" i="53"/>
  <c r="DJ10" i="53"/>
  <c r="DJ14" i="53"/>
  <c r="DI11" i="53"/>
  <c r="DP7" i="53" s="1"/>
  <c r="R6" i="53" s="1"/>
  <c r="DJ18" i="53"/>
  <c r="DJ12" i="53"/>
  <c r="DJ21" i="53"/>
  <c r="DI17" i="53"/>
  <c r="DP9" i="53" s="1"/>
  <c r="R8" i="53" s="1"/>
  <c r="DI12" i="53"/>
  <c r="DI22" i="53"/>
  <c r="DO11" i="53" s="1"/>
  <c r="Q10" i="53" s="1"/>
  <c r="V84" i="19"/>
  <c r="AA84" i="19" s="1"/>
  <c r="G94" i="19"/>
  <c r="L94" i="19" s="1"/>
  <c r="BA32" i="36"/>
  <c r="F32" i="36" s="1"/>
  <c r="R32" i="36" s="1"/>
  <c r="AC33" i="36" s="1"/>
  <c r="AO33" i="36" s="1"/>
  <c r="AN33" i="36"/>
  <c r="DI50" i="59" l="1"/>
  <c r="DO47" i="59" s="1"/>
  <c r="Q18" i="59" s="1"/>
  <c r="DD82" i="61"/>
  <c r="DC82" i="61" s="1"/>
  <c r="DH80" i="61"/>
  <c r="DD80" i="61"/>
  <c r="DC80" i="61" s="1"/>
  <c r="CM20" i="61"/>
  <c r="DD79" i="61"/>
  <c r="DC79" i="61" s="1"/>
  <c r="DH81" i="61"/>
  <c r="CM21" i="61"/>
  <c r="DD72" i="53"/>
  <c r="DH72" i="53"/>
  <c r="CF21" i="62"/>
  <c r="CM17" i="55"/>
  <c r="DD61" i="62"/>
  <c r="DC61" i="62" s="1"/>
  <c r="DD77" i="55"/>
  <c r="DC77" i="55" s="1"/>
  <c r="DH61" i="62"/>
  <c r="DG81" i="53"/>
  <c r="DF81" i="53" s="1"/>
  <c r="BZ70" i="60"/>
  <c r="DH81" i="53"/>
  <c r="CM17" i="61"/>
  <c r="DH77" i="61"/>
  <c r="DG77" i="61"/>
  <c r="DF77" i="61" s="1"/>
  <c r="CM17" i="53"/>
  <c r="DG79" i="55"/>
  <c r="DF79" i="55" s="1"/>
  <c r="DH76" i="53"/>
  <c r="DG76" i="53"/>
  <c r="DF76" i="53" s="1"/>
  <c r="CM18" i="61"/>
  <c r="DG82" i="61"/>
  <c r="DF82" i="61" s="1"/>
  <c r="DG78" i="61"/>
  <c r="DF78" i="61" s="1"/>
  <c r="DH82" i="61"/>
  <c r="DG76" i="55"/>
  <c r="DF76" i="55" s="1"/>
  <c r="DD76" i="55"/>
  <c r="DC76" i="55" s="1"/>
  <c r="CM22" i="55"/>
  <c r="DH82" i="55"/>
  <c r="DG82" i="55"/>
  <c r="DF82" i="55" s="1"/>
  <c r="CM15" i="53"/>
  <c r="DH75" i="53"/>
  <c r="DH76" i="55"/>
  <c r="DG75" i="53"/>
  <c r="DF75" i="53" s="1"/>
  <c r="DQ6" i="59"/>
  <c r="S5" i="59" s="1"/>
  <c r="DH81" i="55"/>
  <c r="DG81" i="55"/>
  <c r="DF81" i="55" s="1"/>
  <c r="DE74" i="61"/>
  <c r="CM21" i="55"/>
  <c r="DG74" i="61"/>
  <c r="DF74" i="61" s="1"/>
  <c r="DH74" i="61"/>
  <c r="CM15" i="55"/>
  <c r="DG75" i="55"/>
  <c r="DF75" i="55" s="1"/>
  <c r="DD75" i="55"/>
  <c r="DC75" i="55" s="1"/>
  <c r="DH82" i="53"/>
  <c r="DG82" i="53"/>
  <c r="DF82" i="53" s="1"/>
  <c r="DD82" i="53"/>
  <c r="DC82" i="53" s="1"/>
  <c r="CM23" i="61"/>
  <c r="DD63" i="62"/>
  <c r="DC63" i="62" s="1"/>
  <c r="DH63" i="62"/>
  <c r="DG63" i="62"/>
  <c r="DF63" i="62" s="1"/>
  <c r="CF22" i="62"/>
  <c r="DG83" i="61"/>
  <c r="DF83" i="61" s="1"/>
  <c r="DG62" i="62"/>
  <c r="DF62" i="62" s="1"/>
  <c r="DD83" i="61"/>
  <c r="DC83" i="61" s="1"/>
  <c r="DH62" i="62"/>
  <c r="DG80" i="55"/>
  <c r="DF80" i="55" s="1"/>
  <c r="DD80" i="55"/>
  <c r="DC80" i="55" s="1"/>
  <c r="DH83" i="53"/>
  <c r="DG83" i="53"/>
  <c r="DF83" i="53" s="1"/>
  <c r="CM23" i="53"/>
  <c r="CM14" i="55"/>
  <c r="DE74" i="55" s="1"/>
  <c r="CM20" i="55"/>
  <c r="DD75" i="61"/>
  <c r="DC75" i="61" s="1"/>
  <c r="CM15" i="61"/>
  <c r="DG75" i="61"/>
  <c r="DF75" i="61" s="1"/>
  <c r="DH73" i="57"/>
  <c r="DD73" i="57"/>
  <c r="DG73" i="57"/>
  <c r="CM16" i="61"/>
  <c r="DD76" i="61"/>
  <c r="DC76" i="61" s="1"/>
  <c r="DG76" i="61"/>
  <c r="DF76" i="61" s="1"/>
  <c r="DG72" i="55"/>
  <c r="DD76" i="53"/>
  <c r="DC76" i="53" s="1"/>
  <c r="DH78" i="53"/>
  <c r="DG78" i="53"/>
  <c r="DF78" i="53" s="1"/>
  <c r="DD78" i="53"/>
  <c r="DC78" i="53" s="1"/>
  <c r="DH78" i="55"/>
  <c r="DL21" i="59"/>
  <c r="DD78" i="55"/>
  <c r="DC78" i="55" s="1"/>
  <c r="CM18" i="55"/>
  <c r="DO6" i="59"/>
  <c r="Q5" i="59" s="1"/>
  <c r="DK19" i="59"/>
  <c r="DR10" i="59" s="1"/>
  <c r="T9" i="59" s="1"/>
  <c r="DK8" i="59"/>
  <c r="DS6" i="59" s="1"/>
  <c r="U5" i="59" s="1"/>
  <c r="DL7" i="59"/>
  <c r="DR6" i="59" s="1"/>
  <c r="T5" i="59" s="1"/>
  <c r="DL9" i="59"/>
  <c r="DK16" i="59"/>
  <c r="DR9" i="59" s="1"/>
  <c r="T8" i="59" s="1"/>
  <c r="DL20" i="59"/>
  <c r="DL22" i="59"/>
  <c r="DL16" i="59"/>
  <c r="DL17" i="59"/>
  <c r="DK13" i="59"/>
  <c r="DR8" i="59" s="1"/>
  <c r="T7" i="59" s="1"/>
  <c r="DL10" i="59"/>
  <c r="DK21" i="59"/>
  <c r="DQ11" i="59" s="1"/>
  <c r="S10" i="59" s="1"/>
  <c r="DL23" i="59"/>
  <c r="DK14" i="59"/>
  <c r="DS8" i="59" s="1"/>
  <c r="U7" i="59" s="1"/>
  <c r="DL18" i="59"/>
  <c r="DL19" i="59"/>
  <c r="DL8" i="59"/>
  <c r="DL15" i="59"/>
  <c r="DK23" i="59"/>
  <c r="DS11" i="59" s="1"/>
  <c r="U10" i="59" s="1"/>
  <c r="DL12" i="59"/>
  <c r="DL11" i="59"/>
  <c r="DK11" i="59"/>
  <c r="DS7" i="59" s="1"/>
  <c r="U6" i="59" s="1"/>
  <c r="DK12" i="59"/>
  <c r="DQ8" i="59" s="1"/>
  <c r="S7" i="59" s="1"/>
  <c r="DK9" i="59"/>
  <c r="DQ7" i="59" s="1"/>
  <c r="S6" i="59" s="1"/>
  <c r="DK10" i="59"/>
  <c r="DR7" i="59" s="1"/>
  <c r="T6" i="59" s="1"/>
  <c r="DK17" i="59"/>
  <c r="DS9" i="59" s="1"/>
  <c r="U8" i="59" s="1"/>
  <c r="DL14" i="59"/>
  <c r="DK20" i="59"/>
  <c r="DS10" i="59" s="1"/>
  <c r="U9" i="59" s="1"/>
  <c r="DK15" i="59"/>
  <c r="DQ9" i="59" s="1"/>
  <c r="S8" i="59" s="1"/>
  <c r="DK18" i="59"/>
  <c r="DQ10" i="59" s="1"/>
  <c r="S9" i="59" s="1"/>
  <c r="DK22" i="59"/>
  <c r="DR11" i="59" s="1"/>
  <c r="T10" i="59" s="1"/>
  <c r="DH79" i="53"/>
  <c r="DG79" i="53"/>
  <c r="DF79" i="53" s="1"/>
  <c r="CM19" i="53"/>
  <c r="DC29" i="63"/>
  <c r="DJ28" i="63" s="1"/>
  <c r="DK80" i="58"/>
  <c r="DS70" i="58" s="1"/>
  <c r="U27" i="58" s="1"/>
  <c r="DL71" i="58"/>
  <c r="DD72" i="55"/>
  <c r="DC72" i="55" s="1"/>
  <c r="DK70" i="58"/>
  <c r="DR67" i="58" s="1"/>
  <c r="T24" i="58" s="1"/>
  <c r="DH72" i="55"/>
  <c r="DL76" i="58"/>
  <c r="DL79" i="58"/>
  <c r="DL80" i="58"/>
  <c r="CM23" i="55"/>
  <c r="DH83" i="55"/>
  <c r="DD83" i="55"/>
  <c r="DC83" i="55" s="1"/>
  <c r="DH77" i="53"/>
  <c r="DD81" i="53"/>
  <c r="DC81" i="53" s="1"/>
  <c r="DH77" i="55"/>
  <c r="CM19" i="55"/>
  <c r="DG77" i="53"/>
  <c r="DF77" i="53" s="1"/>
  <c r="DG73" i="53"/>
  <c r="DF73" i="53" s="1"/>
  <c r="DH80" i="53"/>
  <c r="DD32" i="58"/>
  <c r="DG32" i="58"/>
  <c r="DF32" i="58" s="1"/>
  <c r="DF72" i="53"/>
  <c r="DD79" i="55"/>
  <c r="DC79" i="55" s="1"/>
  <c r="DG80" i="53"/>
  <c r="DF80" i="53" s="1"/>
  <c r="DH73" i="53"/>
  <c r="DH32" i="58"/>
  <c r="CM20" i="53"/>
  <c r="DL75" i="58"/>
  <c r="DL69" i="58"/>
  <c r="DK78" i="58"/>
  <c r="DQ70" i="58" s="1"/>
  <c r="S27" i="58" s="1"/>
  <c r="DL81" i="58"/>
  <c r="DK81" i="58"/>
  <c r="DQ71" i="58" s="1"/>
  <c r="S28" i="58" s="1"/>
  <c r="DL83" i="58"/>
  <c r="DL77" i="58"/>
  <c r="DK82" i="58"/>
  <c r="DR71" i="58" s="1"/>
  <c r="T28" i="58" s="1"/>
  <c r="DK69" i="58"/>
  <c r="DQ67" i="58" s="1"/>
  <c r="S24" i="58" s="1"/>
  <c r="DK76" i="58"/>
  <c r="DR69" i="58" s="1"/>
  <c r="T26" i="58" s="1"/>
  <c r="DK75" i="58"/>
  <c r="DQ69" i="58" s="1"/>
  <c r="S26" i="58" s="1"/>
  <c r="DK73" i="58"/>
  <c r="DR68" i="58" s="1"/>
  <c r="T25" i="58" s="1"/>
  <c r="DL78" i="58"/>
  <c r="DL82" i="58"/>
  <c r="DL73" i="58"/>
  <c r="DK74" i="58"/>
  <c r="DS68" i="58" s="1"/>
  <c r="U25" i="58" s="1"/>
  <c r="DK77" i="58"/>
  <c r="DS69" i="58" s="1"/>
  <c r="U26" i="58" s="1"/>
  <c r="DK83" i="58"/>
  <c r="DS71" i="58" s="1"/>
  <c r="U28" i="58" s="1"/>
  <c r="DL72" i="58"/>
  <c r="DK79" i="58"/>
  <c r="DR70" i="58" s="1"/>
  <c r="T27" i="58" s="1"/>
  <c r="DL74" i="58"/>
  <c r="DK71" i="58"/>
  <c r="DS67" i="58" s="1"/>
  <c r="U24" i="58" s="1"/>
  <c r="DL70" i="58"/>
  <c r="CB12" i="55"/>
  <c r="CF12" i="55" s="1"/>
  <c r="DD52" i="55" s="1"/>
  <c r="DC52" i="55" s="1"/>
  <c r="CE28" i="63"/>
  <c r="DG70" i="62"/>
  <c r="DF70" i="62" s="1"/>
  <c r="DH32" i="56"/>
  <c r="BU39" i="55"/>
  <c r="BY39" i="55" s="1"/>
  <c r="DD23" i="56"/>
  <c r="DC23" i="56" s="1"/>
  <c r="BR23" i="56"/>
  <c r="DH23" i="56"/>
  <c r="DK12" i="60"/>
  <c r="DQ8" i="60" s="1"/>
  <c r="S7" i="60" s="1"/>
  <c r="DC73" i="63"/>
  <c r="DH74" i="57"/>
  <c r="DG74" i="57"/>
  <c r="DK22" i="60"/>
  <c r="DR11" i="60" s="1"/>
  <c r="T10" i="60" s="1"/>
  <c r="DD74" i="57"/>
  <c r="DE73" i="63"/>
  <c r="CM16" i="57"/>
  <c r="DH76" i="57"/>
  <c r="DG76" i="57"/>
  <c r="DF76" i="57" s="1"/>
  <c r="DD76" i="57"/>
  <c r="DC76" i="57" s="1"/>
  <c r="CM15" i="57"/>
  <c r="DD75" i="57" s="1"/>
  <c r="DH75" i="57"/>
  <c r="DG75" i="57"/>
  <c r="DF75" i="57" s="1"/>
  <c r="DN67" i="54"/>
  <c r="P24" i="54" s="1"/>
  <c r="CM19" i="57"/>
  <c r="DH79" i="57"/>
  <c r="DG79" i="57"/>
  <c r="DF79" i="57" s="1"/>
  <c r="DD79" i="57"/>
  <c r="DC79" i="57" s="1"/>
  <c r="DD80" i="57"/>
  <c r="DC80" i="57" s="1"/>
  <c r="CM20" i="57"/>
  <c r="DH80" i="57"/>
  <c r="DG80" i="57"/>
  <c r="DF80" i="57" s="1"/>
  <c r="DI39" i="54"/>
  <c r="DO30" i="54" s="1"/>
  <c r="Q15" i="54" s="1"/>
  <c r="CM18" i="57"/>
  <c r="DH78" i="57"/>
  <c r="DG78" i="57"/>
  <c r="DF78" i="57" s="1"/>
  <c r="DD78" i="57"/>
  <c r="DC78" i="57" s="1"/>
  <c r="CM21" i="57"/>
  <c r="DD81" i="57"/>
  <c r="DC81" i="57" s="1"/>
  <c r="DH81" i="57"/>
  <c r="DG81" i="57"/>
  <c r="DF81" i="57" s="1"/>
  <c r="DD21" i="56"/>
  <c r="DC21" i="56" s="1"/>
  <c r="BZ66" i="55"/>
  <c r="CB13" i="55" s="1"/>
  <c r="CF13" i="55" s="1"/>
  <c r="DD53" i="55" s="1"/>
  <c r="DC53" i="55" s="1"/>
  <c r="CE62" i="53"/>
  <c r="DD60" i="62"/>
  <c r="CC78" i="55"/>
  <c r="CC79" i="55" s="1"/>
  <c r="CC80" i="55" s="1"/>
  <c r="CC81" i="55" s="1"/>
  <c r="CC82" i="55" s="1"/>
  <c r="CC83" i="55" s="1"/>
  <c r="DH60" i="62"/>
  <c r="DG60" i="62"/>
  <c r="DF60" i="62" s="1"/>
  <c r="DK73" i="54"/>
  <c r="DR68" i="54" s="1"/>
  <c r="T25" i="54" s="1"/>
  <c r="DK74" i="54"/>
  <c r="DS68" i="54" s="1"/>
  <c r="U25" i="54" s="1"/>
  <c r="DG14" i="56"/>
  <c r="DF14" i="56" s="1"/>
  <c r="DD77" i="63"/>
  <c r="DC77" i="63" s="1"/>
  <c r="CM17" i="63"/>
  <c r="DG77" i="63"/>
  <c r="DF77" i="63" s="1"/>
  <c r="DH77" i="63"/>
  <c r="DD83" i="63"/>
  <c r="DC83" i="63" s="1"/>
  <c r="DG83" i="63"/>
  <c r="DF83" i="63" s="1"/>
  <c r="DH83" i="63"/>
  <c r="CM23" i="63"/>
  <c r="DD80" i="63"/>
  <c r="DC80" i="63" s="1"/>
  <c r="DG80" i="63"/>
  <c r="DF80" i="63" s="1"/>
  <c r="DH80" i="63"/>
  <c r="CM20" i="63"/>
  <c r="DI27" i="63"/>
  <c r="DO26" i="63" s="1"/>
  <c r="Q11" i="63" s="1"/>
  <c r="DH33" i="59"/>
  <c r="DD76" i="63"/>
  <c r="DC76" i="63" s="1"/>
  <c r="DG76" i="63"/>
  <c r="DF76" i="63" s="1"/>
  <c r="DH76" i="63"/>
  <c r="CM16" i="63"/>
  <c r="DD33" i="58"/>
  <c r="DH73" i="63"/>
  <c r="DD82" i="63"/>
  <c r="DC82" i="63" s="1"/>
  <c r="DG82" i="63"/>
  <c r="DF82" i="63" s="1"/>
  <c r="DH82" i="63"/>
  <c r="CM22" i="63"/>
  <c r="DG73" i="63"/>
  <c r="DF73" i="63" s="1"/>
  <c r="CM14" i="63"/>
  <c r="DH74" i="63" s="1"/>
  <c r="CM20" i="56"/>
  <c r="DD81" i="63"/>
  <c r="DC81" i="63" s="1"/>
  <c r="CM21" i="63"/>
  <c r="DG81" i="63"/>
  <c r="DF81" i="63" s="1"/>
  <c r="DH81" i="63"/>
  <c r="CM18" i="63"/>
  <c r="DG78" i="63"/>
  <c r="DF78" i="63" s="1"/>
  <c r="DD78" i="63"/>
  <c r="DC78" i="63" s="1"/>
  <c r="DH78" i="63"/>
  <c r="DH80" i="56"/>
  <c r="DD75" i="63"/>
  <c r="DC75" i="63" s="1"/>
  <c r="DG75" i="63"/>
  <c r="DF75" i="63" s="1"/>
  <c r="DH75" i="63"/>
  <c r="CM15" i="63"/>
  <c r="DD80" i="56"/>
  <c r="DC80" i="56" s="1"/>
  <c r="CM19" i="63"/>
  <c r="DD79" i="63"/>
  <c r="DC79" i="63" s="1"/>
  <c r="DG79" i="63"/>
  <c r="DF79" i="63" s="1"/>
  <c r="DH79" i="63"/>
  <c r="DG33" i="59"/>
  <c r="DF33" i="59" s="1"/>
  <c r="DG33" i="58"/>
  <c r="DD33" i="59"/>
  <c r="DC33" i="59" s="1"/>
  <c r="DH77" i="56"/>
  <c r="DL27" i="62"/>
  <c r="DL68" i="58"/>
  <c r="DK68" i="58"/>
  <c r="DD83" i="57"/>
  <c r="DC83" i="57" s="1"/>
  <c r="CM23" i="57"/>
  <c r="DH83" i="57"/>
  <c r="DG83" i="57"/>
  <c r="DF83" i="57" s="1"/>
  <c r="CM17" i="57"/>
  <c r="DH77" i="57"/>
  <c r="DD77" i="57"/>
  <c r="DC77" i="57" s="1"/>
  <c r="DG77" i="57"/>
  <c r="DF77" i="57" s="1"/>
  <c r="DP47" i="56"/>
  <c r="R18" i="56" s="1"/>
  <c r="DD20" i="56"/>
  <c r="DC20" i="56" s="1"/>
  <c r="DH20" i="56"/>
  <c r="DD18" i="56"/>
  <c r="DC18" i="56" s="1"/>
  <c r="DP92" i="57"/>
  <c r="X30" i="57" s="1"/>
  <c r="BR21" i="56"/>
  <c r="BR18" i="56"/>
  <c r="DH42" i="59"/>
  <c r="DG42" i="59"/>
  <c r="DF42" i="59" s="1"/>
  <c r="DD42" i="59"/>
  <c r="DC42" i="59" s="1"/>
  <c r="BY22" i="59"/>
  <c r="DD40" i="59"/>
  <c r="DC40" i="59" s="1"/>
  <c r="BY20" i="59"/>
  <c r="DH40" i="59"/>
  <c r="DG40" i="59"/>
  <c r="DF40" i="59" s="1"/>
  <c r="BY12" i="59"/>
  <c r="DE32" i="59" s="1"/>
  <c r="DH32" i="59"/>
  <c r="DD32" i="59"/>
  <c r="DC32" i="59" s="1"/>
  <c r="DG32" i="59"/>
  <c r="DF32" i="59" s="1"/>
  <c r="DK26" i="59" s="1"/>
  <c r="DQ26" i="59" s="1"/>
  <c r="S11" i="59" s="1"/>
  <c r="BY11" i="59"/>
  <c r="DE31" i="59" s="1"/>
  <c r="DH37" i="59"/>
  <c r="BY17" i="59"/>
  <c r="DE37" i="59" s="1"/>
  <c r="DG37" i="59"/>
  <c r="DF37" i="59" s="1"/>
  <c r="DD37" i="59"/>
  <c r="CM22" i="57"/>
  <c r="DH82" i="57"/>
  <c r="DG82" i="57"/>
  <c r="DF82" i="57" s="1"/>
  <c r="DD82" i="57"/>
  <c r="DC82" i="57" s="1"/>
  <c r="BY18" i="59"/>
  <c r="DH38" i="59"/>
  <c r="DG38" i="59"/>
  <c r="DF38" i="59" s="1"/>
  <c r="DD38" i="59"/>
  <c r="DC38" i="59" s="1"/>
  <c r="DH41" i="59"/>
  <c r="DD41" i="59"/>
  <c r="DC41" i="59" s="1"/>
  <c r="DG41" i="59"/>
  <c r="DF41" i="59" s="1"/>
  <c r="BY21" i="59"/>
  <c r="DS12" i="54"/>
  <c r="X7" i="54" s="1"/>
  <c r="BY15" i="59"/>
  <c r="DE35" i="59" s="1"/>
  <c r="DG35" i="59"/>
  <c r="DH35" i="59"/>
  <c r="DD35" i="59"/>
  <c r="DG36" i="59"/>
  <c r="DF36" i="59" s="1"/>
  <c r="BY16" i="59"/>
  <c r="DD36" i="59" s="1"/>
  <c r="DC36" i="59" s="1"/>
  <c r="DH36" i="59"/>
  <c r="DD39" i="59"/>
  <c r="DC39" i="59" s="1"/>
  <c r="DH39" i="59"/>
  <c r="BY19" i="59"/>
  <c r="DG39" i="59"/>
  <c r="DF39" i="59" s="1"/>
  <c r="BY14" i="59"/>
  <c r="DE34" i="59" s="1"/>
  <c r="DH34" i="59"/>
  <c r="DD34" i="59"/>
  <c r="DC34" i="59" s="1"/>
  <c r="DG34" i="59"/>
  <c r="DF34" i="59" s="1"/>
  <c r="DD43" i="59"/>
  <c r="DC43" i="59" s="1"/>
  <c r="BY23" i="59"/>
  <c r="DG43" i="59"/>
  <c r="DF43" i="59" s="1"/>
  <c r="DH43" i="59"/>
  <c r="DK18" i="61"/>
  <c r="DQ10" i="61" s="1"/>
  <c r="S9" i="61" s="1"/>
  <c r="DL16" i="61"/>
  <c r="DK7" i="61"/>
  <c r="DR6" i="61" s="1"/>
  <c r="T5" i="61" s="1"/>
  <c r="DK22" i="61"/>
  <c r="DR11" i="61" s="1"/>
  <c r="T10" i="61" s="1"/>
  <c r="DL17" i="61"/>
  <c r="DL10" i="61"/>
  <c r="DL14" i="61"/>
  <c r="DL18" i="61"/>
  <c r="DL13" i="61"/>
  <c r="DL21" i="61"/>
  <c r="DK9" i="61"/>
  <c r="DQ7" i="61" s="1"/>
  <c r="S6" i="61" s="1"/>
  <c r="DL15" i="61"/>
  <c r="DK8" i="61"/>
  <c r="DS6" i="61" s="1"/>
  <c r="U5" i="61" s="1"/>
  <c r="DL19" i="61"/>
  <c r="DK16" i="61"/>
  <c r="DR9" i="61" s="1"/>
  <c r="T8" i="61" s="1"/>
  <c r="DK15" i="61"/>
  <c r="DQ9" i="61" s="1"/>
  <c r="S8" i="61" s="1"/>
  <c r="DK12" i="61"/>
  <c r="DQ8" i="61" s="1"/>
  <c r="S7" i="61" s="1"/>
  <c r="DL6" i="61"/>
  <c r="BX89" i="55"/>
  <c r="CE78" i="53"/>
  <c r="BX44" i="55"/>
  <c r="DC36" i="62"/>
  <c r="DJ33" i="62" s="1"/>
  <c r="CE56" i="53"/>
  <c r="CE80" i="53"/>
  <c r="DK15" i="60"/>
  <c r="DQ9" i="60" s="1"/>
  <c r="S8" i="60" s="1"/>
  <c r="CE67" i="53"/>
  <c r="DP72" i="60"/>
  <c r="X24" i="60" s="1"/>
  <c r="DJ33" i="54"/>
  <c r="DK20" i="60"/>
  <c r="DS10" i="60" s="1"/>
  <c r="U9" i="60" s="1"/>
  <c r="DI37" i="54"/>
  <c r="DP29" i="54" s="1"/>
  <c r="R14" i="54" s="1"/>
  <c r="DJ52" i="56"/>
  <c r="DN48" i="56" s="1"/>
  <c r="P19" i="56" s="1"/>
  <c r="DH73" i="62"/>
  <c r="DK9" i="60"/>
  <c r="DQ7" i="60" s="1"/>
  <c r="S6" i="60" s="1"/>
  <c r="DK16" i="60"/>
  <c r="DR9" i="60" s="1"/>
  <c r="T8" i="60" s="1"/>
  <c r="DK27" i="62"/>
  <c r="DL78" i="54"/>
  <c r="DL83" i="54"/>
  <c r="DK23" i="60"/>
  <c r="DS11" i="60" s="1"/>
  <c r="U10" i="60" s="1"/>
  <c r="DK82" i="54"/>
  <c r="DR71" i="54" s="1"/>
  <c r="T28" i="54" s="1"/>
  <c r="DI35" i="54"/>
  <c r="DN29" i="54" s="1"/>
  <c r="P14" i="54" s="1"/>
  <c r="DI36" i="54"/>
  <c r="DO29" i="54" s="1"/>
  <c r="Q14" i="54" s="1"/>
  <c r="DC55" i="56"/>
  <c r="DC56" i="56" s="1"/>
  <c r="DL23" i="60"/>
  <c r="DL19" i="60"/>
  <c r="DL74" i="54"/>
  <c r="DK77" i="54"/>
  <c r="DS69" i="54" s="1"/>
  <c r="U26" i="54" s="1"/>
  <c r="DJ40" i="54"/>
  <c r="DI42" i="54"/>
  <c r="DO31" i="54" s="1"/>
  <c r="Q16" i="54" s="1"/>
  <c r="DL21" i="60"/>
  <c r="DL18" i="60"/>
  <c r="DK75" i="54"/>
  <c r="DQ69" i="54" s="1"/>
  <c r="S26" i="54" s="1"/>
  <c r="DJ35" i="54"/>
  <c r="DI41" i="54"/>
  <c r="DN31" i="54" s="1"/>
  <c r="P16" i="54" s="1"/>
  <c r="DD48" i="58"/>
  <c r="DC48" i="58" s="1"/>
  <c r="DI47" i="58" s="1"/>
  <c r="DL20" i="60"/>
  <c r="DG21" i="56"/>
  <c r="DF21" i="56" s="1"/>
  <c r="DK7" i="60"/>
  <c r="DR6" i="60" s="1"/>
  <c r="T5" i="60" s="1"/>
  <c r="DK11" i="60"/>
  <c r="DS7" i="60" s="1"/>
  <c r="U6" i="60" s="1"/>
  <c r="DK10" i="60"/>
  <c r="DR7" i="60" s="1"/>
  <c r="T6" i="60" s="1"/>
  <c r="DK21" i="60"/>
  <c r="DQ11" i="60" s="1"/>
  <c r="S10" i="60" s="1"/>
  <c r="DL79" i="54"/>
  <c r="DI38" i="54"/>
  <c r="DN30" i="54" s="1"/>
  <c r="P15" i="54" s="1"/>
  <c r="DJ38" i="54"/>
  <c r="DI40" i="54"/>
  <c r="DP30" i="54" s="1"/>
  <c r="R15" i="54" s="1"/>
  <c r="DI43" i="54"/>
  <c r="DP31" i="54" s="1"/>
  <c r="R16" i="54" s="1"/>
  <c r="DL22" i="60"/>
  <c r="DK76" i="54"/>
  <c r="DR69" i="54" s="1"/>
  <c r="T26" i="54" s="1"/>
  <c r="DK8" i="60"/>
  <c r="DS6" i="60" s="1"/>
  <c r="U5" i="60" s="1"/>
  <c r="DL15" i="60"/>
  <c r="DK17" i="60"/>
  <c r="DS9" i="60" s="1"/>
  <c r="U8" i="60" s="1"/>
  <c r="DK72" i="54"/>
  <c r="DQ68" i="54" s="1"/>
  <c r="S25" i="54" s="1"/>
  <c r="DJ42" i="54"/>
  <c r="DJ43" i="54"/>
  <c r="DJ39" i="54"/>
  <c r="DP26" i="59"/>
  <c r="R11" i="59" s="1"/>
  <c r="DK13" i="60"/>
  <c r="DR8" i="60" s="1"/>
  <c r="T7" i="60" s="1"/>
  <c r="DL16" i="60"/>
  <c r="DK18" i="60"/>
  <c r="DQ10" i="60" s="1"/>
  <c r="S9" i="60" s="1"/>
  <c r="DK69" i="54"/>
  <c r="DQ67" i="54" s="1"/>
  <c r="S24" i="54" s="1"/>
  <c r="DK68" i="54"/>
  <c r="DS66" i="54" s="1"/>
  <c r="U23" i="54" s="1"/>
  <c r="DL70" i="54"/>
  <c r="DJ36" i="54"/>
  <c r="DI32" i="54"/>
  <c r="DL82" i="54"/>
  <c r="DK70" i="54"/>
  <c r="DR67" i="54" s="1"/>
  <c r="T24" i="54" s="1"/>
  <c r="DL17" i="60"/>
  <c r="DK14" i="60"/>
  <c r="DS8" i="60" s="1"/>
  <c r="U7" i="60" s="1"/>
  <c r="DL9" i="60"/>
  <c r="DK79" i="54"/>
  <c r="DR70" i="54" s="1"/>
  <c r="T27" i="54" s="1"/>
  <c r="DL72" i="54"/>
  <c r="DL68" i="54"/>
  <c r="DI34" i="54"/>
  <c r="DP28" i="54" s="1"/>
  <c r="R13" i="54" s="1"/>
  <c r="DL76" i="54"/>
  <c r="DL8" i="60"/>
  <c r="DL10" i="60"/>
  <c r="DL14" i="60"/>
  <c r="DK19" i="60"/>
  <c r="DR10" i="60" s="1"/>
  <c r="T9" i="60" s="1"/>
  <c r="DL80" i="54"/>
  <c r="DJ34" i="54"/>
  <c r="DI33" i="54"/>
  <c r="DO28" i="54" s="1"/>
  <c r="Q13" i="54" s="1"/>
  <c r="DL13" i="60"/>
  <c r="DL12" i="60"/>
  <c r="DL11" i="60"/>
  <c r="DL7" i="60"/>
  <c r="DJ41" i="54"/>
  <c r="DJ37" i="54"/>
  <c r="DL12" i="61"/>
  <c r="DP86" i="57"/>
  <c r="R29" i="57" s="1"/>
  <c r="DC13" i="59"/>
  <c r="DC14" i="59" s="1"/>
  <c r="DC15" i="59" s="1"/>
  <c r="DC29" i="55"/>
  <c r="DP27" i="54"/>
  <c r="R12" i="54" s="1"/>
  <c r="BS66" i="58"/>
  <c r="DJ32" i="54"/>
  <c r="DG29" i="57"/>
  <c r="DF29" i="57" s="1"/>
  <c r="DK23" i="61"/>
  <c r="DS11" i="61" s="1"/>
  <c r="U10" i="61" s="1"/>
  <c r="DI29" i="59"/>
  <c r="DG58" i="56"/>
  <c r="DR6" i="54"/>
  <c r="T5" i="54" s="1"/>
  <c r="DH48" i="58"/>
  <c r="DE48" i="58"/>
  <c r="BZ66" i="58"/>
  <c r="BZ67" i="58" s="1"/>
  <c r="BZ68" i="58" s="1"/>
  <c r="BZ69" i="58" s="1"/>
  <c r="BZ70" i="58" s="1"/>
  <c r="BZ71" i="58" s="1"/>
  <c r="BZ56" i="58"/>
  <c r="DD49" i="58"/>
  <c r="DD57" i="56"/>
  <c r="DC57" i="56" s="1"/>
  <c r="DH49" i="58"/>
  <c r="DD70" i="62"/>
  <c r="DD73" i="62"/>
  <c r="CE68" i="53"/>
  <c r="DG49" i="58"/>
  <c r="DF49" i="58" s="1"/>
  <c r="DK80" i="54"/>
  <c r="DS70" i="54" s="1"/>
  <c r="U27" i="54" s="1"/>
  <c r="CC78" i="59"/>
  <c r="DS32" i="54"/>
  <c r="X13" i="54" s="1"/>
  <c r="BS56" i="57"/>
  <c r="BS66" i="57" s="1"/>
  <c r="BO81" i="63"/>
  <c r="BQ55" i="63" s="1"/>
  <c r="CE18" i="53"/>
  <c r="CE19" i="53"/>
  <c r="DO7" i="62"/>
  <c r="Q6" i="62" s="1"/>
  <c r="DH73" i="59"/>
  <c r="BL81" i="63"/>
  <c r="BN10" i="63" s="1"/>
  <c r="BR10" i="63" s="1"/>
  <c r="DG73" i="59"/>
  <c r="DF73" i="59" s="1"/>
  <c r="DC69" i="55"/>
  <c r="DJ69" i="55" s="1"/>
  <c r="CE12" i="59"/>
  <c r="DG73" i="62"/>
  <c r="DG22" i="56"/>
  <c r="DF22" i="56" s="1"/>
  <c r="CE53" i="63"/>
  <c r="CE82" i="63"/>
  <c r="BX64" i="55"/>
  <c r="DP66" i="63"/>
  <c r="R23" i="63" s="1"/>
  <c r="DD22" i="56"/>
  <c r="DC22" i="56" s="1"/>
  <c r="DK67" i="54"/>
  <c r="DG77" i="56"/>
  <c r="DF77" i="56" s="1"/>
  <c r="CC44" i="62"/>
  <c r="CC45" i="62" s="1"/>
  <c r="CC46" i="62" s="1"/>
  <c r="CC47" i="62" s="1"/>
  <c r="CC54" i="62" s="1"/>
  <c r="CC55" i="62" s="1"/>
  <c r="CC56" i="62" s="1"/>
  <c r="CC57" i="62" s="1"/>
  <c r="CC58" i="62" s="1"/>
  <c r="BX39" i="55"/>
  <c r="BX28" i="55"/>
  <c r="CE12" i="62"/>
  <c r="DE52" i="62" s="1"/>
  <c r="DJ51" i="62" s="1"/>
  <c r="DP47" i="62" s="1"/>
  <c r="R18" i="62" s="1"/>
  <c r="DO67" i="58"/>
  <c r="Q24" i="58" s="1"/>
  <c r="DK10" i="61"/>
  <c r="DR7" i="61" s="1"/>
  <c r="T6" i="61" s="1"/>
  <c r="BU18" i="55"/>
  <c r="BY18" i="55" s="1"/>
  <c r="BX53" i="55"/>
  <c r="DH22" i="56"/>
  <c r="BX19" i="55"/>
  <c r="DE39" i="55" s="1"/>
  <c r="DH78" i="56"/>
  <c r="DG20" i="56"/>
  <c r="DF20" i="56" s="1"/>
  <c r="DI80" i="58"/>
  <c r="DP70" i="58" s="1"/>
  <c r="R27" i="58" s="1"/>
  <c r="DD82" i="56"/>
  <c r="DC82" i="56" s="1"/>
  <c r="DF35" i="62"/>
  <c r="DO67" i="60"/>
  <c r="Q24" i="60" s="1"/>
  <c r="DE73" i="61"/>
  <c r="DH73" i="61"/>
  <c r="DH70" i="62"/>
  <c r="DK13" i="61"/>
  <c r="DR8" i="61" s="1"/>
  <c r="T7" i="61" s="1"/>
  <c r="DL8" i="61"/>
  <c r="DK17" i="61"/>
  <c r="DS9" i="61" s="1"/>
  <c r="U8" i="61" s="1"/>
  <c r="DL9" i="61"/>
  <c r="DL7" i="61"/>
  <c r="DK20" i="61"/>
  <c r="DS10" i="61" s="1"/>
  <c r="U9" i="61" s="1"/>
  <c r="DD77" i="56"/>
  <c r="DC77" i="56" s="1"/>
  <c r="DG18" i="56"/>
  <c r="DF18" i="56" s="1"/>
  <c r="BU70" i="55"/>
  <c r="BY70" i="55" s="1"/>
  <c r="DK20" i="58"/>
  <c r="DS10" i="58" s="1"/>
  <c r="U9" i="58" s="1"/>
  <c r="DE29" i="58"/>
  <c r="DH29" i="58"/>
  <c r="DD59" i="56"/>
  <c r="DK21" i="61"/>
  <c r="DQ11" i="61" s="1"/>
  <c r="S10" i="61" s="1"/>
  <c r="DL71" i="54"/>
  <c r="BX7" i="57"/>
  <c r="DE27" i="57" s="1"/>
  <c r="CC59" i="57"/>
  <c r="BS67" i="57"/>
  <c r="DL23" i="61"/>
  <c r="BX81" i="55"/>
  <c r="DN7" i="62"/>
  <c r="P6" i="62" s="1"/>
  <c r="DL7" i="58"/>
  <c r="DJ73" i="58"/>
  <c r="DJ78" i="58"/>
  <c r="DC16" i="59"/>
  <c r="DK71" i="54"/>
  <c r="DS67" i="54" s="1"/>
  <c r="U24" i="54" s="1"/>
  <c r="DJ80" i="58"/>
  <c r="DJ71" i="58"/>
  <c r="DP67" i="58" s="1"/>
  <c r="R24" i="58" s="1"/>
  <c r="DC14" i="54"/>
  <c r="BZ67" i="55"/>
  <c r="DL67" i="60"/>
  <c r="DK67" i="60"/>
  <c r="DN67" i="58"/>
  <c r="P24" i="58" s="1"/>
  <c r="DI78" i="58"/>
  <c r="DN70" i="58" s="1"/>
  <c r="P27" i="58" s="1"/>
  <c r="DI82" i="58"/>
  <c r="DO71" i="58" s="1"/>
  <c r="Q28" i="58" s="1"/>
  <c r="DI83" i="58"/>
  <c r="DP71" i="58" s="1"/>
  <c r="R28" i="58" s="1"/>
  <c r="DJ82" i="58"/>
  <c r="DI72" i="58"/>
  <c r="DN68" i="58" s="1"/>
  <c r="P25" i="58" s="1"/>
  <c r="DI75" i="58"/>
  <c r="DN69" i="58" s="1"/>
  <c r="P26" i="58" s="1"/>
  <c r="DI74" i="58"/>
  <c r="DP68" i="58" s="1"/>
  <c r="R25" i="58" s="1"/>
  <c r="DH54" i="54"/>
  <c r="DI73" i="58"/>
  <c r="DO68" i="58" s="1"/>
  <c r="Q25" i="58" s="1"/>
  <c r="DI79" i="58"/>
  <c r="DO70" i="58" s="1"/>
  <c r="Q27" i="58" s="1"/>
  <c r="DN8" i="53"/>
  <c r="P7" i="53" s="1"/>
  <c r="DL11" i="61"/>
  <c r="DK11" i="61"/>
  <c r="DS7" i="61" s="1"/>
  <c r="U6" i="61" s="1"/>
  <c r="DL22" i="61"/>
  <c r="DK14" i="61"/>
  <c r="DS8" i="61" s="1"/>
  <c r="U7" i="61" s="1"/>
  <c r="DL75" i="54"/>
  <c r="DL20" i="58"/>
  <c r="DI81" i="58"/>
  <c r="DN71" i="58" s="1"/>
  <c r="P28" i="58" s="1"/>
  <c r="DJ83" i="58"/>
  <c r="DJ74" i="58"/>
  <c r="DI76" i="58"/>
  <c r="DO69" i="58" s="1"/>
  <c r="Q26" i="58" s="1"/>
  <c r="DJ77" i="58"/>
  <c r="DI77" i="58"/>
  <c r="DP69" i="58" s="1"/>
  <c r="R26" i="58" s="1"/>
  <c r="DJ81" i="58"/>
  <c r="DJ79" i="58"/>
  <c r="DL6" i="58"/>
  <c r="DJ72" i="58"/>
  <c r="DJ75" i="58"/>
  <c r="DI66" i="62"/>
  <c r="DJ66" i="62"/>
  <c r="DK6" i="58"/>
  <c r="DQ6" i="58" s="1"/>
  <c r="S5" i="58" s="1"/>
  <c r="DJ76" i="58"/>
  <c r="DF29" i="63"/>
  <c r="DE57" i="56"/>
  <c r="DL9" i="58"/>
  <c r="DL13" i="58"/>
  <c r="DK21" i="58"/>
  <c r="DQ11" i="58" s="1"/>
  <c r="S10" i="58" s="1"/>
  <c r="DE59" i="56"/>
  <c r="DL15" i="58"/>
  <c r="DK16" i="58"/>
  <c r="DR9" i="58" s="1"/>
  <c r="T8" i="58" s="1"/>
  <c r="DK11" i="58"/>
  <c r="DS7" i="58" s="1"/>
  <c r="U6" i="58" s="1"/>
  <c r="DE58" i="56"/>
  <c r="BX58" i="55"/>
  <c r="DK10" i="58"/>
  <c r="DR7" i="58" s="1"/>
  <c r="T6" i="58" s="1"/>
  <c r="DL18" i="58"/>
  <c r="DL21" i="58"/>
  <c r="BX75" i="55"/>
  <c r="DC9" i="61"/>
  <c r="DC10" i="61" s="1"/>
  <c r="DC11" i="61" s="1"/>
  <c r="DC12" i="61" s="1"/>
  <c r="DC13" i="61" s="1"/>
  <c r="DC14" i="61" s="1"/>
  <c r="DK12" i="58"/>
  <c r="DQ8" i="58" s="1"/>
  <c r="S7" i="58" s="1"/>
  <c r="DK23" i="58"/>
  <c r="DS11" i="58" s="1"/>
  <c r="U10" i="58" s="1"/>
  <c r="DL8" i="58"/>
  <c r="BZ55" i="53"/>
  <c r="BZ57" i="53" s="1"/>
  <c r="CC69" i="62"/>
  <c r="DK13" i="58"/>
  <c r="DR8" i="58" s="1"/>
  <c r="T7" i="58" s="1"/>
  <c r="DL11" i="58"/>
  <c r="DI8" i="54"/>
  <c r="DL16" i="58"/>
  <c r="DL12" i="58"/>
  <c r="DK14" i="58"/>
  <c r="DS8" i="58" s="1"/>
  <c r="U7" i="58" s="1"/>
  <c r="DK67" i="63"/>
  <c r="DR66" i="63" s="1"/>
  <c r="T23" i="63" s="1"/>
  <c r="DC14" i="55"/>
  <c r="DC15" i="55" s="1"/>
  <c r="DD58" i="56"/>
  <c r="DK22" i="58"/>
  <c r="DR11" i="58" s="1"/>
  <c r="T10" i="58" s="1"/>
  <c r="DL14" i="58"/>
  <c r="DK19" i="58"/>
  <c r="DR10" i="58" s="1"/>
  <c r="T9" i="58" s="1"/>
  <c r="DL23" i="58"/>
  <c r="DL19" i="58"/>
  <c r="DL73" i="60"/>
  <c r="DL74" i="60"/>
  <c r="DK70" i="60"/>
  <c r="DR67" i="60" s="1"/>
  <c r="T24" i="60" s="1"/>
  <c r="DK75" i="60"/>
  <c r="DQ69" i="60" s="1"/>
  <c r="S26" i="60" s="1"/>
  <c r="DL78" i="60"/>
  <c r="DK81" i="60"/>
  <c r="DQ71" i="60" s="1"/>
  <c r="S28" i="60" s="1"/>
  <c r="DK77" i="60"/>
  <c r="DS69" i="60" s="1"/>
  <c r="U26" i="60" s="1"/>
  <c r="DL79" i="60"/>
  <c r="DK78" i="60"/>
  <c r="DQ70" i="60" s="1"/>
  <c r="S27" i="60" s="1"/>
  <c r="DK76" i="60"/>
  <c r="DR69" i="60" s="1"/>
  <c r="T26" i="60" s="1"/>
  <c r="DL80" i="60"/>
  <c r="DL75" i="60"/>
  <c r="DL77" i="60"/>
  <c r="DL82" i="60"/>
  <c r="DL83" i="60"/>
  <c r="DK83" i="60"/>
  <c r="DS71" i="60" s="1"/>
  <c r="U28" i="60" s="1"/>
  <c r="DK82" i="60"/>
  <c r="DR71" i="60" s="1"/>
  <c r="T28" i="60" s="1"/>
  <c r="DK68" i="60"/>
  <c r="DS66" i="60" s="1"/>
  <c r="U23" i="60" s="1"/>
  <c r="DK74" i="60"/>
  <c r="DS68" i="60" s="1"/>
  <c r="U25" i="60" s="1"/>
  <c r="DL72" i="60"/>
  <c r="DL69" i="60"/>
  <c r="DK79" i="60"/>
  <c r="DR70" i="60" s="1"/>
  <c r="T27" i="60" s="1"/>
  <c r="DK73" i="60"/>
  <c r="DR68" i="60" s="1"/>
  <c r="T25" i="60" s="1"/>
  <c r="DL81" i="60"/>
  <c r="DK80" i="60"/>
  <c r="DS70" i="60" s="1"/>
  <c r="U27" i="60" s="1"/>
  <c r="DK72" i="60"/>
  <c r="DQ68" i="60" s="1"/>
  <c r="S25" i="60" s="1"/>
  <c r="DK71" i="60"/>
  <c r="DS67" i="60" s="1"/>
  <c r="U24" i="60" s="1"/>
  <c r="DL70" i="60"/>
  <c r="DK69" i="60"/>
  <c r="DQ67" i="60" s="1"/>
  <c r="S24" i="60" s="1"/>
  <c r="DL76" i="60"/>
  <c r="DL71" i="60"/>
  <c r="DK15" i="58"/>
  <c r="DQ9" i="58" s="1"/>
  <c r="S8" i="58" s="1"/>
  <c r="DL22" i="58"/>
  <c r="DK17" i="58"/>
  <c r="DS9" i="58" s="1"/>
  <c r="U8" i="58" s="1"/>
  <c r="DG57" i="56"/>
  <c r="DF57" i="56" s="1"/>
  <c r="DH59" i="56"/>
  <c r="DJ8" i="54"/>
  <c r="DL68" i="60"/>
  <c r="DK18" i="58"/>
  <c r="DQ10" i="58" s="1"/>
  <c r="S9" i="58" s="1"/>
  <c r="DG79" i="56"/>
  <c r="DF79" i="56" s="1"/>
  <c r="DH29" i="63"/>
  <c r="DK7" i="58"/>
  <c r="DL17" i="58"/>
  <c r="DK8" i="58"/>
  <c r="DS6" i="58" s="1"/>
  <c r="U5" i="58" s="1"/>
  <c r="DI27" i="55"/>
  <c r="DJ27" i="55"/>
  <c r="DD79" i="56"/>
  <c r="DC79" i="56" s="1"/>
  <c r="BR19" i="56"/>
  <c r="DK9" i="58"/>
  <c r="DQ7" i="58" s="1"/>
  <c r="S6" i="58" s="1"/>
  <c r="DL10" i="58"/>
  <c r="BX17" i="55"/>
  <c r="DE37" i="55" s="1"/>
  <c r="CM19" i="56"/>
  <c r="DH19" i="56"/>
  <c r="BX25" i="55"/>
  <c r="BX67" i="55"/>
  <c r="BX86" i="55"/>
  <c r="BX16" i="55"/>
  <c r="DE36" i="55" s="1"/>
  <c r="DD50" i="58"/>
  <c r="BX65" i="55"/>
  <c r="DK27" i="53"/>
  <c r="DR26" i="53" s="1"/>
  <c r="T11" i="53" s="1"/>
  <c r="BX87" i="55"/>
  <c r="BX61" i="55"/>
  <c r="BX77" i="55"/>
  <c r="BX34" i="55"/>
  <c r="CF11" i="58"/>
  <c r="DE51" i="58" s="1"/>
  <c r="BX73" i="55"/>
  <c r="BX35" i="55"/>
  <c r="DH50" i="58"/>
  <c r="DL68" i="63"/>
  <c r="DK68" i="63"/>
  <c r="BX40" i="55"/>
  <c r="DG50" i="58"/>
  <c r="DF50" i="58" s="1"/>
  <c r="DL66" i="63"/>
  <c r="CE60" i="53"/>
  <c r="CE71" i="53"/>
  <c r="CE76" i="53"/>
  <c r="CE89" i="53"/>
  <c r="CE83" i="53"/>
  <c r="CE22" i="53"/>
  <c r="DE62" i="53" s="1"/>
  <c r="DD14" i="56"/>
  <c r="CE67" i="63"/>
  <c r="CE71" i="63"/>
  <c r="CE32" i="63"/>
  <c r="BX84" i="55"/>
  <c r="BX27" i="55"/>
  <c r="DL81" i="54"/>
  <c r="DK83" i="54"/>
  <c r="DS71" i="54" s="1"/>
  <c r="U28" i="54" s="1"/>
  <c r="CE45" i="53"/>
  <c r="CE52" i="53"/>
  <c r="CE46" i="53"/>
  <c r="CE32" i="53"/>
  <c r="CE49" i="53"/>
  <c r="CE70" i="53"/>
  <c r="CE56" i="63"/>
  <c r="CE75" i="63"/>
  <c r="CE19" i="63"/>
  <c r="BX23" i="55"/>
  <c r="DE43" i="55" s="1"/>
  <c r="BX68" i="55"/>
  <c r="CE77" i="53"/>
  <c r="CE26" i="53"/>
  <c r="CE64" i="53"/>
  <c r="CE57" i="53"/>
  <c r="CE24" i="53"/>
  <c r="CE53" i="53"/>
  <c r="DH73" i="56"/>
  <c r="CE81" i="63"/>
  <c r="CE39" i="63"/>
  <c r="CE40" i="53"/>
  <c r="CE25" i="53"/>
  <c r="CE31" i="53"/>
  <c r="CE28" i="53"/>
  <c r="CE37" i="53"/>
  <c r="CE59" i="53"/>
  <c r="CE66" i="63"/>
  <c r="CE22" i="63"/>
  <c r="DE62" i="63" s="1"/>
  <c r="CE46" i="63"/>
  <c r="CE74" i="53"/>
  <c r="CE39" i="53"/>
  <c r="CE27" i="53"/>
  <c r="CE23" i="53"/>
  <c r="DE63" i="53" s="1"/>
  <c r="CE50" i="53"/>
  <c r="CE41" i="53"/>
  <c r="CE29" i="63"/>
  <c r="CE60" i="63"/>
  <c r="CE44" i="53"/>
  <c r="CE84" i="53"/>
  <c r="CE58" i="53"/>
  <c r="CE88" i="53"/>
  <c r="CE86" i="53"/>
  <c r="CE65" i="63"/>
  <c r="CE27" i="63"/>
  <c r="CE83" i="63"/>
  <c r="CE45" i="63"/>
  <c r="DH71" i="62"/>
  <c r="CE35" i="53"/>
  <c r="CE63" i="53"/>
  <c r="CE85" i="53"/>
  <c r="CE51" i="53"/>
  <c r="CE81" i="53"/>
  <c r="DL20" i="61"/>
  <c r="DK19" i="61"/>
  <c r="DR10" i="61" s="1"/>
  <c r="T9" i="61" s="1"/>
  <c r="CE70" i="63"/>
  <c r="CE36" i="63"/>
  <c r="CE35" i="63"/>
  <c r="CE85" i="63"/>
  <c r="CE59" i="63"/>
  <c r="DK37" i="53"/>
  <c r="DS29" i="53" s="1"/>
  <c r="U14" i="53" s="1"/>
  <c r="BX70" i="55"/>
  <c r="BX80" i="55"/>
  <c r="DD71" i="62"/>
  <c r="CE73" i="53"/>
  <c r="CE65" i="53"/>
  <c r="CE79" i="53"/>
  <c r="CE43" i="53"/>
  <c r="CE87" i="53"/>
  <c r="BU74" i="63"/>
  <c r="BY74" i="63" s="1"/>
  <c r="CE41" i="63"/>
  <c r="CE86" i="63"/>
  <c r="CE89" i="63"/>
  <c r="CE18" i="63"/>
  <c r="CE69" i="63"/>
  <c r="CE21" i="63"/>
  <c r="DE61" i="63" s="1"/>
  <c r="CE80" i="63"/>
  <c r="CE62" i="63"/>
  <c r="CE64" i="63"/>
  <c r="CE48" i="63"/>
  <c r="CE24" i="63"/>
  <c r="DG71" i="62"/>
  <c r="CE72" i="53"/>
  <c r="CE61" i="53"/>
  <c r="CE34" i="53"/>
  <c r="CE69" i="53"/>
  <c r="CE55" i="53"/>
  <c r="CE47" i="63"/>
  <c r="CE37" i="63"/>
  <c r="CE55" i="63"/>
  <c r="CE38" i="63"/>
  <c r="CE61" i="63"/>
  <c r="CE58" i="63"/>
  <c r="CE50" i="63"/>
  <c r="CE31" i="63"/>
  <c r="CE26" i="63"/>
  <c r="DL67" i="54"/>
  <c r="DK78" i="54"/>
  <c r="DQ70" i="54" s="1"/>
  <c r="S27" i="54" s="1"/>
  <c r="DL73" i="54"/>
  <c r="DL69" i="54"/>
  <c r="DL77" i="54"/>
  <c r="DK81" i="54"/>
  <c r="DQ71" i="54" s="1"/>
  <c r="S28" i="54" s="1"/>
  <c r="CE29" i="53"/>
  <c r="CE48" i="53"/>
  <c r="CE82" i="53"/>
  <c r="CE47" i="53"/>
  <c r="CE38" i="53"/>
  <c r="CE33" i="53"/>
  <c r="CE57" i="63"/>
  <c r="CE23" i="63"/>
  <c r="DE63" i="63" s="1"/>
  <c r="CE77" i="63"/>
  <c r="CE34" i="63"/>
  <c r="CE63" i="63"/>
  <c r="CE42" i="63"/>
  <c r="CE30" i="63"/>
  <c r="CE74" i="63"/>
  <c r="CE36" i="53"/>
  <c r="CE66" i="53"/>
  <c r="CE75" i="53"/>
  <c r="CE90" i="53"/>
  <c r="CE30" i="53"/>
  <c r="CE42" i="53"/>
  <c r="CE73" i="63"/>
  <c r="CE33" i="63"/>
  <c r="CE72" i="63"/>
  <c r="CE68" i="63"/>
  <c r="CE84" i="63"/>
  <c r="CE43" i="63"/>
  <c r="BX50" i="55"/>
  <c r="BX72" i="55"/>
  <c r="DF71" i="57"/>
  <c r="BU26" i="55"/>
  <c r="BY26" i="55" s="1"/>
  <c r="BX31" i="55"/>
  <c r="BX57" i="55"/>
  <c r="BX62" i="55"/>
  <c r="DD78" i="56"/>
  <c r="DC78" i="56" s="1"/>
  <c r="BU13" i="55"/>
  <c r="BX88" i="55"/>
  <c r="BX69" i="55"/>
  <c r="BX66" i="55"/>
  <c r="CM23" i="56"/>
  <c r="BU63" i="55"/>
  <c r="BY63" i="55" s="1"/>
  <c r="CE40" i="63"/>
  <c r="BX45" i="55"/>
  <c r="BX76" i="55"/>
  <c r="BX20" i="55"/>
  <c r="DE40" i="55" s="1"/>
  <c r="BX36" i="55"/>
  <c r="BX29" i="55"/>
  <c r="BX43" i="55"/>
  <c r="BX74" i="55"/>
  <c r="BX30" i="55"/>
  <c r="BX59" i="55"/>
  <c r="BX47" i="55"/>
  <c r="BX24" i="55"/>
  <c r="BX52" i="55"/>
  <c r="BX26" i="55"/>
  <c r="BX60" i="55"/>
  <c r="BX51" i="55"/>
  <c r="BX33" i="55"/>
  <c r="BX46" i="55"/>
  <c r="BX32" i="55"/>
  <c r="BX37" i="55"/>
  <c r="BX79" i="55"/>
  <c r="BX38" i="55"/>
  <c r="BX63" i="55"/>
  <c r="BX55" i="55"/>
  <c r="BX83" i="55"/>
  <c r="BX41" i="55"/>
  <c r="CE88" i="63"/>
  <c r="BU32" i="55"/>
  <c r="BY32" i="55" s="1"/>
  <c r="BX82" i="55"/>
  <c r="BX15" i="55"/>
  <c r="BX85" i="55"/>
  <c r="BX54" i="55"/>
  <c r="BX22" i="55"/>
  <c r="DE42" i="55" s="1"/>
  <c r="DG73" i="56"/>
  <c r="BX33" i="56"/>
  <c r="BX52" i="56"/>
  <c r="DE73" i="56"/>
  <c r="CE54" i="63"/>
  <c r="DG19" i="56"/>
  <c r="DF19" i="56" s="1"/>
  <c r="BU33" i="55"/>
  <c r="BY33" i="55" s="1"/>
  <c r="CE44" i="63"/>
  <c r="CE20" i="63"/>
  <c r="CE52" i="63"/>
  <c r="BX77" i="56"/>
  <c r="BX51" i="56"/>
  <c r="BX18" i="56"/>
  <c r="DE38" i="56" s="1"/>
  <c r="DG78" i="56"/>
  <c r="DF78" i="56" s="1"/>
  <c r="DD81" i="56"/>
  <c r="DC81" i="56" s="1"/>
  <c r="CE49" i="63"/>
  <c r="BU81" i="55"/>
  <c r="BY81" i="55" s="1"/>
  <c r="BX49" i="55"/>
  <c r="BX27" i="56"/>
  <c r="CE78" i="63"/>
  <c r="BU27" i="55"/>
  <c r="BY27" i="55" s="1"/>
  <c r="BX78" i="56"/>
  <c r="BZ58" i="57"/>
  <c r="BX43" i="56"/>
  <c r="BX68" i="56"/>
  <c r="BX38" i="56"/>
  <c r="DO6" i="56"/>
  <c r="Q5" i="56" s="1"/>
  <c r="BX49" i="56"/>
  <c r="BX85" i="56"/>
  <c r="BX28" i="56"/>
  <c r="BX59" i="56"/>
  <c r="BX29" i="56"/>
  <c r="BX21" i="56"/>
  <c r="DE41" i="56" s="1"/>
  <c r="BX37" i="56"/>
  <c r="BX21" i="55"/>
  <c r="DE41" i="55" s="1"/>
  <c r="BX14" i="55"/>
  <c r="BX13" i="55"/>
  <c r="BX72" i="56"/>
  <c r="BX75" i="56"/>
  <c r="BX30" i="56"/>
  <c r="BX17" i="56"/>
  <c r="DE37" i="56" s="1"/>
  <c r="BX89" i="56"/>
  <c r="BX40" i="56"/>
  <c r="BX15" i="56"/>
  <c r="DE35" i="56" s="1"/>
  <c r="BX60" i="56"/>
  <c r="BX82" i="56"/>
  <c r="BX69" i="56"/>
  <c r="BX63" i="56"/>
  <c r="BX81" i="56"/>
  <c r="BX36" i="56"/>
  <c r="BX53" i="56"/>
  <c r="BX57" i="56"/>
  <c r="BX66" i="56"/>
  <c r="BX48" i="56"/>
  <c r="BX54" i="56"/>
  <c r="BX46" i="56"/>
  <c r="BX14" i="56"/>
  <c r="DE34" i="56" s="1"/>
  <c r="BX25" i="56"/>
  <c r="BX41" i="56"/>
  <c r="BX88" i="56"/>
  <c r="BX45" i="56"/>
  <c r="BX19" i="56"/>
  <c r="DE39" i="56" s="1"/>
  <c r="BX74" i="56"/>
  <c r="BX22" i="56"/>
  <c r="DE42" i="56" s="1"/>
  <c r="BU87" i="63"/>
  <c r="BY87" i="63" s="1"/>
  <c r="BX79" i="56"/>
  <c r="BX56" i="56"/>
  <c r="BX31" i="56"/>
  <c r="BX20" i="56"/>
  <c r="DE40" i="56" s="1"/>
  <c r="BX42" i="56"/>
  <c r="BX62" i="56"/>
  <c r="BX61" i="56"/>
  <c r="BX70" i="56"/>
  <c r="BX67" i="56"/>
  <c r="BX83" i="56"/>
  <c r="DD69" i="61"/>
  <c r="DC69" i="61" s="1"/>
  <c r="BX90" i="56"/>
  <c r="BX24" i="56"/>
  <c r="BX73" i="56"/>
  <c r="BX80" i="56"/>
  <c r="BX16" i="56"/>
  <c r="DE36" i="56" s="1"/>
  <c r="BX84" i="56"/>
  <c r="BX86" i="56"/>
  <c r="BX65" i="56"/>
  <c r="BX34" i="56"/>
  <c r="BX35" i="56"/>
  <c r="BX58" i="56"/>
  <c r="BX64" i="56"/>
  <c r="BX23" i="56"/>
  <c r="DE43" i="56" s="1"/>
  <c r="BX76" i="56"/>
  <c r="BX71" i="56"/>
  <c r="BX47" i="56"/>
  <c r="BX87" i="56"/>
  <c r="BX32" i="56"/>
  <c r="BR16" i="56"/>
  <c r="DG16" i="56" s="1"/>
  <c r="DF16" i="56" s="1"/>
  <c r="DD16" i="56"/>
  <c r="DC16" i="56" s="1"/>
  <c r="DH16" i="56"/>
  <c r="DD68" i="56"/>
  <c r="DC68" i="56" s="1"/>
  <c r="DJ67" i="56" s="1"/>
  <c r="BX55" i="56"/>
  <c r="BX26" i="56"/>
  <c r="BX13" i="56"/>
  <c r="BX44" i="56"/>
  <c r="BX39" i="56"/>
  <c r="BX50" i="56"/>
  <c r="DE74" i="59"/>
  <c r="DG74" i="59"/>
  <c r="DF74" i="59" s="1"/>
  <c r="DD74" i="59"/>
  <c r="DC74" i="59" s="1"/>
  <c r="BX56" i="55"/>
  <c r="BX18" i="55"/>
  <c r="DE38" i="55" s="1"/>
  <c r="BX78" i="55"/>
  <c r="DH28" i="57"/>
  <c r="CE79" i="63"/>
  <c r="CE76" i="63"/>
  <c r="CE51" i="63"/>
  <c r="CE25" i="63"/>
  <c r="DH56" i="56"/>
  <c r="DD30" i="61"/>
  <c r="DC30" i="61" s="1"/>
  <c r="BR15" i="56"/>
  <c r="DH15" i="56" s="1"/>
  <c r="DD15" i="56"/>
  <c r="DC15" i="56" s="1"/>
  <c r="DG15" i="56"/>
  <c r="DF15" i="56" s="1"/>
  <c r="DG71" i="61"/>
  <c r="DF71" i="61" s="1"/>
  <c r="DN67" i="59"/>
  <c r="P24" i="59" s="1"/>
  <c r="DN8" i="62"/>
  <c r="P7" i="62" s="1"/>
  <c r="DG70" i="55"/>
  <c r="DF70" i="55" s="1"/>
  <c r="DP12" i="62"/>
  <c r="X6" i="62" s="1"/>
  <c r="DG72" i="56"/>
  <c r="DH81" i="56"/>
  <c r="DK31" i="53"/>
  <c r="DS27" i="53" s="1"/>
  <c r="U12" i="53" s="1"/>
  <c r="DH70" i="55"/>
  <c r="BU66" i="55"/>
  <c r="BY66" i="55" s="1"/>
  <c r="CE87" i="63"/>
  <c r="CE54" i="53"/>
  <c r="DQ66" i="53"/>
  <c r="S23" i="53" s="1"/>
  <c r="BX90" i="55"/>
  <c r="BX42" i="55"/>
  <c r="BX71" i="55"/>
  <c r="DJ69" i="63"/>
  <c r="DD70" i="55"/>
  <c r="DC70" i="55" s="1"/>
  <c r="BY10" i="57"/>
  <c r="DG30" i="57" s="1"/>
  <c r="DF30" i="57" s="1"/>
  <c r="DL47" i="56"/>
  <c r="DK47" i="56"/>
  <c r="DN47" i="57"/>
  <c r="P18" i="57" s="1"/>
  <c r="CE20" i="53"/>
  <c r="DC73" i="54"/>
  <c r="DJ70" i="54"/>
  <c r="DI70" i="54"/>
  <c r="DC74" i="54"/>
  <c r="DO8" i="62"/>
  <c r="Q7" i="62" s="1"/>
  <c r="BR9" i="56"/>
  <c r="DG9" i="56" s="1"/>
  <c r="DF9" i="56" s="1"/>
  <c r="DD74" i="55"/>
  <c r="DP6" i="53"/>
  <c r="R5" i="53" s="1"/>
  <c r="CM22" i="56"/>
  <c r="DG71" i="55"/>
  <c r="BU90" i="55"/>
  <c r="BY90" i="55" s="1"/>
  <c r="BU30" i="55"/>
  <c r="BY30" i="55" s="1"/>
  <c r="BU86" i="55"/>
  <c r="BY86" i="55" s="1"/>
  <c r="BU25" i="55"/>
  <c r="BY25" i="55" s="1"/>
  <c r="BU74" i="55"/>
  <c r="BY74" i="55" s="1"/>
  <c r="BU62" i="55"/>
  <c r="BY62" i="55" s="1"/>
  <c r="CC79" i="59"/>
  <c r="DE72" i="61"/>
  <c r="DC12" i="60"/>
  <c r="DG74" i="55"/>
  <c r="DF74" i="55" s="1"/>
  <c r="DH82" i="56"/>
  <c r="DG81" i="56"/>
  <c r="DF81" i="56" s="1"/>
  <c r="DH71" i="55"/>
  <c r="DG36" i="61"/>
  <c r="DF36" i="61" s="1"/>
  <c r="BU43" i="55"/>
  <c r="BY43" i="55" s="1"/>
  <c r="BU79" i="55"/>
  <c r="BY79" i="55" s="1"/>
  <c r="BU60" i="55"/>
  <c r="BY60" i="55" s="1"/>
  <c r="BU19" i="55"/>
  <c r="BU37" i="55"/>
  <c r="BY37" i="55" s="1"/>
  <c r="BU88" i="55"/>
  <c r="BY88" i="55" s="1"/>
  <c r="BZ45" i="61"/>
  <c r="BR8" i="56"/>
  <c r="DD8" i="56" s="1"/>
  <c r="DC8" i="56" s="1"/>
  <c r="DD71" i="55"/>
  <c r="BU21" i="55"/>
  <c r="BU36" i="55"/>
  <c r="BY36" i="55" s="1"/>
  <c r="BU45" i="55"/>
  <c r="BY45" i="55" s="1"/>
  <c r="BU42" i="55"/>
  <c r="BY42" i="55" s="1"/>
  <c r="BU40" i="55"/>
  <c r="BY40" i="55" s="1"/>
  <c r="DG72" i="61"/>
  <c r="DH68" i="56"/>
  <c r="DG30" i="61"/>
  <c r="DF30" i="61" s="1"/>
  <c r="BU17" i="55"/>
  <c r="BU76" i="55"/>
  <c r="BY76" i="55" s="1"/>
  <c r="BU67" i="55"/>
  <c r="BY67" i="55" s="1"/>
  <c r="BU83" i="55"/>
  <c r="BY83" i="55" s="1"/>
  <c r="BU65" i="55"/>
  <c r="BY65" i="55" s="1"/>
  <c r="BU16" i="55"/>
  <c r="BU23" i="55"/>
  <c r="DI8" i="57"/>
  <c r="BU47" i="55"/>
  <c r="BY47" i="55" s="1"/>
  <c r="BR17" i="56"/>
  <c r="DG17" i="56" s="1"/>
  <c r="DF17" i="56" s="1"/>
  <c r="DD17" i="56"/>
  <c r="DH17" i="56"/>
  <c r="DC71" i="57"/>
  <c r="DC72" i="57" s="1"/>
  <c r="DJ69" i="57" s="1"/>
  <c r="DH72" i="56"/>
  <c r="DK32" i="53"/>
  <c r="DQ28" i="53" s="1"/>
  <c r="S13" i="53" s="1"/>
  <c r="DG68" i="56"/>
  <c r="DF68" i="56" s="1"/>
  <c r="DH30" i="61"/>
  <c r="BU14" i="55"/>
  <c r="BU22" i="55"/>
  <c r="BU75" i="55"/>
  <c r="BY75" i="55" s="1"/>
  <c r="BU49" i="55"/>
  <c r="BY49" i="55" s="1"/>
  <c r="BU82" i="55"/>
  <c r="BY82" i="55" s="1"/>
  <c r="BU28" i="55"/>
  <c r="BY28" i="55" s="1"/>
  <c r="BU50" i="55"/>
  <c r="BY50" i="55" s="1"/>
  <c r="DE72" i="56"/>
  <c r="DJ8" i="57"/>
  <c r="DD36" i="61"/>
  <c r="BU48" i="55"/>
  <c r="BY48" i="55" s="1"/>
  <c r="BU84" i="55"/>
  <c r="BY84" i="55" s="1"/>
  <c r="BU55" i="55"/>
  <c r="BY55" i="55" s="1"/>
  <c r="BU53" i="55"/>
  <c r="BY53" i="55" s="1"/>
  <c r="BU80" i="55"/>
  <c r="BY80" i="55" s="1"/>
  <c r="BU87" i="55"/>
  <c r="BY87" i="55" s="1"/>
  <c r="BU78" i="55"/>
  <c r="BY78" i="55" s="1"/>
  <c r="BR10" i="56"/>
  <c r="DH36" i="61"/>
  <c r="DQ26" i="62"/>
  <c r="S11" i="62" s="1"/>
  <c r="DH31" i="61"/>
  <c r="DL27" i="53"/>
  <c r="BU72" i="55"/>
  <c r="BY72" i="55" s="1"/>
  <c r="BU44" i="55"/>
  <c r="BY44" i="55" s="1"/>
  <c r="BU34" i="55"/>
  <c r="BY34" i="55" s="1"/>
  <c r="BU71" i="55"/>
  <c r="BY71" i="55" s="1"/>
  <c r="BU31" i="55"/>
  <c r="BY31" i="55" s="1"/>
  <c r="BU51" i="55"/>
  <c r="BY51" i="55" s="1"/>
  <c r="BU89" i="55"/>
  <c r="BY89" i="55" s="1"/>
  <c r="BU59" i="55"/>
  <c r="BY59" i="55" s="1"/>
  <c r="BU29" i="55"/>
  <c r="BY29" i="55" s="1"/>
  <c r="BU41" i="55"/>
  <c r="BY41" i="55" s="1"/>
  <c r="BU85" i="55"/>
  <c r="BY85" i="55" s="1"/>
  <c r="BU73" i="55"/>
  <c r="BY73" i="55" s="1"/>
  <c r="BU64" i="55"/>
  <c r="BY64" i="55" s="1"/>
  <c r="BU68" i="55"/>
  <c r="BY68" i="55" s="1"/>
  <c r="DH72" i="61"/>
  <c r="BU35" i="55"/>
  <c r="BY35" i="55" s="1"/>
  <c r="BU69" i="55"/>
  <c r="BY69" i="55" s="1"/>
  <c r="BU61" i="55"/>
  <c r="BY61" i="55" s="1"/>
  <c r="BU57" i="55"/>
  <c r="BY57" i="55" s="1"/>
  <c r="BU20" i="55"/>
  <c r="BU38" i="55"/>
  <c r="BY38" i="55" s="1"/>
  <c r="BU15" i="55"/>
  <c r="DK6" i="61"/>
  <c r="BY12" i="55"/>
  <c r="DG32" i="55" s="1"/>
  <c r="DH71" i="61"/>
  <c r="DQ6" i="60"/>
  <c r="S5" i="60" s="1"/>
  <c r="BU24" i="55"/>
  <c r="BY24" i="55" s="1"/>
  <c r="BU46" i="55"/>
  <c r="BY46" i="55" s="1"/>
  <c r="BU56" i="55"/>
  <c r="BY56" i="55" s="1"/>
  <c r="BU54" i="55"/>
  <c r="BY54" i="55" s="1"/>
  <c r="BU52" i="55"/>
  <c r="BY52" i="55" s="1"/>
  <c r="BR11" i="56"/>
  <c r="DH53" i="54"/>
  <c r="BU77" i="55"/>
  <c r="BY77" i="55" s="1"/>
  <c r="BU58" i="55"/>
  <c r="BY58" i="55" s="1"/>
  <c r="DE71" i="61"/>
  <c r="DC16" i="55"/>
  <c r="BV78" i="58"/>
  <c r="BX11" i="58"/>
  <c r="BU50" i="63"/>
  <c r="BY50" i="63" s="1"/>
  <c r="DG83" i="56"/>
  <c r="DF83" i="56" s="1"/>
  <c r="DL35" i="53"/>
  <c r="DL36" i="53"/>
  <c r="DL40" i="53"/>
  <c r="DL29" i="53"/>
  <c r="DK41" i="53"/>
  <c r="DQ31" i="53" s="1"/>
  <c r="S16" i="53" s="1"/>
  <c r="DK38" i="53"/>
  <c r="DQ30" i="53" s="1"/>
  <c r="S15" i="53" s="1"/>
  <c r="DK29" i="53"/>
  <c r="DQ27" i="53" s="1"/>
  <c r="S12" i="53" s="1"/>
  <c r="DL28" i="53"/>
  <c r="DL42" i="53"/>
  <c r="DL37" i="53"/>
  <c r="DL31" i="53"/>
  <c r="DL32" i="53"/>
  <c r="DL41" i="53"/>
  <c r="DL30" i="53"/>
  <c r="DK28" i="53"/>
  <c r="DS26" i="53" s="1"/>
  <c r="U11" i="53" s="1"/>
  <c r="DK34" i="53"/>
  <c r="DS28" i="53" s="1"/>
  <c r="U13" i="53" s="1"/>
  <c r="DK42" i="53"/>
  <c r="DR31" i="53" s="1"/>
  <c r="T16" i="53" s="1"/>
  <c r="DL38" i="53"/>
  <c r="DK39" i="53"/>
  <c r="DR30" i="53" s="1"/>
  <c r="T15" i="53" s="1"/>
  <c r="DL34" i="53"/>
  <c r="DL39" i="53"/>
  <c r="DK36" i="53"/>
  <c r="DR29" i="53" s="1"/>
  <c r="T14" i="53" s="1"/>
  <c r="DK43" i="53"/>
  <c r="DS31" i="53" s="1"/>
  <c r="U16" i="53" s="1"/>
  <c r="DK30" i="53"/>
  <c r="DR27" i="53" s="1"/>
  <c r="T12" i="53" s="1"/>
  <c r="DE30" i="58"/>
  <c r="DH30" i="58"/>
  <c r="DK40" i="53"/>
  <c r="DS30" i="53" s="1"/>
  <c r="U15" i="53" s="1"/>
  <c r="BY8" i="60"/>
  <c r="DE28" i="60" s="1"/>
  <c r="CC80" i="60"/>
  <c r="CF11" i="57"/>
  <c r="DE51" i="57" s="1"/>
  <c r="BR12" i="56"/>
  <c r="DE12" i="56" s="1"/>
  <c r="BU56" i="63"/>
  <c r="BY56" i="63" s="1"/>
  <c r="DK33" i="53"/>
  <c r="DR28" i="53" s="1"/>
  <c r="T13" i="53" s="1"/>
  <c r="CC44" i="61"/>
  <c r="CC45" i="61" s="1"/>
  <c r="CC46" i="61" s="1"/>
  <c r="CC54" i="61" s="1"/>
  <c r="CC55" i="61" s="1"/>
  <c r="CC56" i="61" s="1"/>
  <c r="CC57" i="61" s="1"/>
  <c r="CC58" i="61" s="1"/>
  <c r="CC59" i="61" s="1"/>
  <c r="CC60" i="61" s="1"/>
  <c r="BU33" i="63"/>
  <c r="BY33" i="63" s="1"/>
  <c r="CM11" i="56"/>
  <c r="DH71" i="56" s="1"/>
  <c r="DE68" i="61"/>
  <c r="DJ67" i="61" s="1"/>
  <c r="DL33" i="53"/>
  <c r="CE12" i="60"/>
  <c r="CM9" i="56"/>
  <c r="DE69" i="56" s="1"/>
  <c r="BU14" i="63"/>
  <c r="BY14" i="63" s="1"/>
  <c r="DG27" i="60"/>
  <c r="DF27" i="60" s="1"/>
  <c r="CM10" i="56"/>
  <c r="DE70" i="56" s="1"/>
  <c r="BU62" i="63"/>
  <c r="BY62" i="63" s="1"/>
  <c r="DD83" i="56"/>
  <c r="DC83" i="56" s="1"/>
  <c r="DH27" i="60"/>
  <c r="DC15" i="61"/>
  <c r="BU82" i="63"/>
  <c r="BY82" i="63" s="1"/>
  <c r="DD54" i="63"/>
  <c r="DC54" i="63" s="1"/>
  <c r="DD27" i="60"/>
  <c r="DC27" i="60" s="1"/>
  <c r="DI26" i="60" s="1"/>
  <c r="DK35" i="53"/>
  <c r="DQ29" i="53" s="1"/>
  <c r="S14" i="53" s="1"/>
  <c r="DH69" i="61"/>
  <c r="DE69" i="61"/>
  <c r="DD74" i="53"/>
  <c r="DJ9" i="57"/>
  <c r="CM8" i="62"/>
  <c r="DD30" i="55"/>
  <c r="DI30" i="53"/>
  <c r="DC13" i="58"/>
  <c r="DC14" i="58" s="1"/>
  <c r="DJ10" i="57"/>
  <c r="DD30" i="63"/>
  <c r="DG54" i="54"/>
  <c r="DI10" i="57"/>
  <c r="DO7" i="57" s="1"/>
  <c r="Q6" i="57" s="1"/>
  <c r="DJ30" i="53"/>
  <c r="DD54" i="54"/>
  <c r="DH54" i="63"/>
  <c r="BZ71" i="63"/>
  <c r="BZ78" i="63" s="1"/>
  <c r="DH14" i="56"/>
  <c r="DE14" i="56"/>
  <c r="BU12" i="63"/>
  <c r="BY12" i="63" s="1"/>
  <c r="DG32" i="63" s="1"/>
  <c r="DG31" i="61"/>
  <c r="DF31" i="61" s="1"/>
  <c r="DG54" i="63"/>
  <c r="DF54" i="63" s="1"/>
  <c r="CM9" i="62"/>
  <c r="DE69" i="62" s="1"/>
  <c r="DD31" i="61"/>
  <c r="DE74" i="53"/>
  <c r="DD59" i="62"/>
  <c r="DH13" i="56"/>
  <c r="DH74" i="53"/>
  <c r="DH59" i="62"/>
  <c r="CE12" i="55"/>
  <c r="DG13" i="56"/>
  <c r="DF13" i="56" s="1"/>
  <c r="DE54" i="54"/>
  <c r="DD13" i="56"/>
  <c r="DI9" i="57"/>
  <c r="CM15" i="56"/>
  <c r="DD75" i="56"/>
  <c r="DC75" i="56" s="1"/>
  <c r="DH75" i="56"/>
  <c r="DG75" i="56"/>
  <c r="DF75" i="56" s="1"/>
  <c r="BU72" i="63"/>
  <c r="BY72" i="63" s="1"/>
  <c r="BU37" i="63"/>
  <c r="BY37" i="63" s="1"/>
  <c r="BU67" i="63"/>
  <c r="BY67" i="63" s="1"/>
  <c r="DI19" i="57"/>
  <c r="DO10" i="57" s="1"/>
  <c r="Q9" i="57" s="1"/>
  <c r="DI18" i="57"/>
  <c r="DN10" i="57" s="1"/>
  <c r="P9" i="57" s="1"/>
  <c r="BU11" i="63"/>
  <c r="BU19" i="63"/>
  <c r="BU78" i="63"/>
  <c r="BY78" i="63" s="1"/>
  <c r="BU32" i="63"/>
  <c r="BY32" i="63" s="1"/>
  <c r="BU70" i="63"/>
  <c r="BY70" i="63" s="1"/>
  <c r="BU21" i="63"/>
  <c r="BU30" i="63"/>
  <c r="BY30" i="63" s="1"/>
  <c r="BU71" i="63"/>
  <c r="BY71" i="63" s="1"/>
  <c r="BU53" i="63"/>
  <c r="BY53" i="63" s="1"/>
  <c r="BU76" i="63"/>
  <c r="BY76" i="63" s="1"/>
  <c r="BU79" i="63"/>
  <c r="BY79" i="63" s="1"/>
  <c r="BU48" i="63"/>
  <c r="BY48" i="63" s="1"/>
  <c r="BU77" i="63"/>
  <c r="BY77" i="63" s="1"/>
  <c r="BU18" i="63"/>
  <c r="BU65" i="63"/>
  <c r="BY65" i="63" s="1"/>
  <c r="BU35" i="63"/>
  <c r="BY35" i="63" s="1"/>
  <c r="BU31" i="63"/>
  <c r="BY31" i="63" s="1"/>
  <c r="BU36" i="63"/>
  <c r="BY36" i="63" s="1"/>
  <c r="BU68" i="63"/>
  <c r="BY68" i="63" s="1"/>
  <c r="BU83" i="63"/>
  <c r="BY83" i="63" s="1"/>
  <c r="BU64" i="63"/>
  <c r="BY64" i="63" s="1"/>
  <c r="BU23" i="63"/>
  <c r="BU40" i="63"/>
  <c r="BY40" i="63" s="1"/>
  <c r="BU22" i="63"/>
  <c r="BU26" i="63"/>
  <c r="BY26" i="63" s="1"/>
  <c r="BU85" i="63"/>
  <c r="BY85" i="63" s="1"/>
  <c r="BU61" i="63"/>
  <c r="BY61" i="63" s="1"/>
  <c r="BU34" i="63"/>
  <c r="BY34" i="63" s="1"/>
  <c r="BU17" i="63"/>
  <c r="BU24" i="63"/>
  <c r="BY24" i="63" s="1"/>
  <c r="BU54" i="63"/>
  <c r="BY54" i="63" s="1"/>
  <c r="BU46" i="63"/>
  <c r="BY46" i="63" s="1"/>
  <c r="BU27" i="63"/>
  <c r="BY27" i="63" s="1"/>
  <c r="BU42" i="63"/>
  <c r="BY42" i="63" s="1"/>
  <c r="BU55" i="63"/>
  <c r="BY55" i="63" s="1"/>
  <c r="BU90" i="63"/>
  <c r="BY90" i="63" s="1"/>
  <c r="BU29" i="63"/>
  <c r="BY29" i="63" s="1"/>
  <c r="BU39" i="63"/>
  <c r="BY39" i="63" s="1"/>
  <c r="BU28" i="63"/>
  <c r="BY28" i="63" s="1"/>
  <c r="BU49" i="63"/>
  <c r="BY49" i="63" s="1"/>
  <c r="BU59" i="63"/>
  <c r="BY59" i="63" s="1"/>
  <c r="BU13" i="63"/>
  <c r="BU45" i="63"/>
  <c r="BY45" i="63" s="1"/>
  <c r="BU60" i="63"/>
  <c r="BY60" i="63" s="1"/>
  <c r="BU80" i="63"/>
  <c r="BY80" i="63" s="1"/>
  <c r="BU58" i="63"/>
  <c r="BY58" i="63" s="1"/>
  <c r="BU38" i="63"/>
  <c r="BY38" i="63" s="1"/>
  <c r="BU41" i="63"/>
  <c r="BY41" i="63" s="1"/>
  <c r="BU57" i="63"/>
  <c r="BY57" i="63" s="1"/>
  <c r="DI20" i="57"/>
  <c r="DP10" i="57" s="1"/>
  <c r="R9" i="57" s="1"/>
  <c r="DJ20" i="57"/>
  <c r="BY15" i="63"/>
  <c r="DH35" i="63" s="1"/>
  <c r="BV78" i="63"/>
  <c r="BU89" i="63"/>
  <c r="BY89" i="63" s="1"/>
  <c r="BU73" i="63"/>
  <c r="BY73" i="63" s="1"/>
  <c r="DJ19" i="57"/>
  <c r="DI8" i="59"/>
  <c r="BU16" i="63"/>
  <c r="BU66" i="63"/>
  <c r="BY66" i="63" s="1"/>
  <c r="DJ17" i="57"/>
  <c r="DI21" i="57"/>
  <c r="DN11" i="57" s="1"/>
  <c r="P10" i="57" s="1"/>
  <c r="BZ82" i="54"/>
  <c r="CB15" i="54"/>
  <c r="CM14" i="56"/>
  <c r="DE74" i="56" s="1"/>
  <c r="BU88" i="63"/>
  <c r="BY88" i="63" s="1"/>
  <c r="BU44" i="63"/>
  <c r="BY44" i="63" s="1"/>
  <c r="DI13" i="57"/>
  <c r="DI11" i="57"/>
  <c r="DL26" i="58"/>
  <c r="DK26" i="58"/>
  <c r="DG76" i="56"/>
  <c r="DF76" i="56" s="1"/>
  <c r="CM16" i="56"/>
  <c r="DH76" i="56"/>
  <c r="DD76" i="56"/>
  <c r="DC76" i="56" s="1"/>
  <c r="CC79" i="62"/>
  <c r="DI32" i="62"/>
  <c r="BU51" i="63"/>
  <c r="BY51" i="63" s="1"/>
  <c r="BU63" i="63"/>
  <c r="BY63" i="63" s="1"/>
  <c r="DI17" i="57"/>
  <c r="DP9" i="57" s="1"/>
  <c r="R8" i="57" s="1"/>
  <c r="DJ21" i="57"/>
  <c r="BU43" i="63"/>
  <c r="BY43" i="63" s="1"/>
  <c r="BU52" i="63"/>
  <c r="BY52" i="63" s="1"/>
  <c r="DJ23" i="57"/>
  <c r="DI67" i="61"/>
  <c r="BU81" i="63"/>
  <c r="BY81" i="63" s="1"/>
  <c r="DJ8" i="59"/>
  <c r="DJ18" i="57"/>
  <c r="DI12" i="57"/>
  <c r="BU20" i="63"/>
  <c r="BU69" i="63"/>
  <c r="BY69" i="63" s="1"/>
  <c r="DJ12" i="57"/>
  <c r="DI22" i="57"/>
  <c r="DO11" i="57" s="1"/>
  <c r="Q10" i="57" s="1"/>
  <c r="DJ16" i="57"/>
  <c r="CC81" i="54"/>
  <c r="BU86" i="63"/>
  <c r="BY86" i="63" s="1"/>
  <c r="DG68" i="61"/>
  <c r="DF68" i="61" s="1"/>
  <c r="DF69" i="61" s="1"/>
  <c r="DC35" i="53"/>
  <c r="DJ14" i="57"/>
  <c r="DI15" i="57"/>
  <c r="DN9" i="57" s="1"/>
  <c r="P8" i="57" s="1"/>
  <c r="DI23" i="57"/>
  <c r="DP11" i="57" s="1"/>
  <c r="R10" i="57" s="1"/>
  <c r="BZ67" i="59"/>
  <c r="DC72" i="53"/>
  <c r="DP66" i="53"/>
  <c r="R23" i="53" s="1"/>
  <c r="BU75" i="63"/>
  <c r="BY75" i="63" s="1"/>
  <c r="DG30" i="55"/>
  <c r="DF30" i="55" s="1"/>
  <c r="DH68" i="61"/>
  <c r="DJ13" i="57"/>
  <c r="DI14" i="57"/>
  <c r="DP8" i="57" s="1"/>
  <c r="R7" i="57" s="1"/>
  <c r="DJ22" i="57"/>
  <c r="BU47" i="63"/>
  <c r="BY47" i="63" s="1"/>
  <c r="DE30" i="55"/>
  <c r="BU25" i="63"/>
  <c r="BY25" i="63" s="1"/>
  <c r="DI16" i="57"/>
  <c r="DO9" i="57" s="1"/>
  <c r="Q8" i="57" s="1"/>
  <c r="DJ15" i="57"/>
  <c r="DJ11" i="57"/>
  <c r="BV43" i="57"/>
  <c r="BX8" i="57" s="1"/>
  <c r="DE28" i="57" s="1"/>
  <c r="DH35" i="56"/>
  <c r="DJ10" i="59"/>
  <c r="DD58" i="62"/>
  <c r="DC16" i="61"/>
  <c r="DD35" i="56"/>
  <c r="DI10" i="59"/>
  <c r="DI9" i="59"/>
  <c r="DG35" i="56"/>
  <c r="DH31" i="55"/>
  <c r="DE31" i="55"/>
  <c r="DJ9" i="59"/>
  <c r="DH73" i="55"/>
  <c r="DD31" i="55"/>
  <c r="DG73" i="55"/>
  <c r="DG31" i="55"/>
  <c r="DD73" i="55"/>
  <c r="DC73" i="55" s="1"/>
  <c r="DG58" i="62"/>
  <c r="DF58" i="62" s="1"/>
  <c r="DD83" i="62"/>
  <c r="DC83" i="62" s="1"/>
  <c r="DG83" i="62"/>
  <c r="DF83" i="62" s="1"/>
  <c r="DH83" i="62"/>
  <c r="DD82" i="62"/>
  <c r="DC82" i="62" s="1"/>
  <c r="CM22" i="62"/>
  <c r="DG82" i="62"/>
  <c r="DF82" i="62" s="1"/>
  <c r="DG80" i="62"/>
  <c r="DF80" i="62" s="1"/>
  <c r="CM20" i="62"/>
  <c r="DH80" i="62"/>
  <c r="DG78" i="62"/>
  <c r="DF78" i="62" s="1"/>
  <c r="DD78" i="62"/>
  <c r="DC78" i="62" s="1"/>
  <c r="DH78" i="62"/>
  <c r="DD81" i="62"/>
  <c r="DC81" i="62" s="1"/>
  <c r="DG75" i="62"/>
  <c r="DF75" i="62" s="1"/>
  <c r="DG79" i="62"/>
  <c r="DF79" i="62" s="1"/>
  <c r="DH75" i="62"/>
  <c r="DD79" i="62"/>
  <c r="DC79" i="62" s="1"/>
  <c r="DH79" i="62"/>
  <c r="DG81" i="62"/>
  <c r="DF81" i="62" s="1"/>
  <c r="CM15" i="62"/>
  <c r="CM21" i="62"/>
  <c r="DG76" i="62"/>
  <c r="DF76" i="62" s="1"/>
  <c r="CM16" i="62"/>
  <c r="DH76" i="62"/>
  <c r="DH77" i="62"/>
  <c r="DG77" i="62"/>
  <c r="DF77" i="62" s="1"/>
  <c r="DD77" i="62"/>
  <c r="DC77" i="62" s="1"/>
  <c r="DD74" i="62"/>
  <c r="DO67" i="59"/>
  <c r="Q24" i="59" s="1"/>
  <c r="DH74" i="62"/>
  <c r="DG74" i="62"/>
  <c r="DC56" i="62"/>
  <c r="DH72" i="62"/>
  <c r="DD72" i="62"/>
  <c r="DG72" i="62"/>
  <c r="BZ71" i="60"/>
  <c r="BZ78" i="60" s="1"/>
  <c r="BV55" i="60"/>
  <c r="BX9" i="60" s="1"/>
  <c r="BS55" i="60"/>
  <c r="BU9" i="60" s="1"/>
  <c r="BY9" i="60" s="1"/>
  <c r="DH29" i="60" s="1"/>
  <c r="DJ68" i="57"/>
  <c r="DF32" i="56"/>
  <c r="DF33" i="56" s="1"/>
  <c r="DJ29" i="56"/>
  <c r="DC32" i="56"/>
  <c r="DC33" i="56" s="1"/>
  <c r="DO7" i="53"/>
  <c r="Q6" i="53" s="1"/>
  <c r="DN7" i="53"/>
  <c r="P6" i="53" s="1"/>
  <c r="DP12" i="53"/>
  <c r="X6" i="53" s="1"/>
  <c r="U84" i="19"/>
  <c r="AB84" i="19" s="1"/>
  <c r="J94" i="19"/>
  <c r="D95" i="19" s="1"/>
  <c r="F95" i="19" s="1"/>
  <c r="BB32" i="36"/>
  <c r="G32" i="36" s="1"/>
  <c r="S32" i="36" s="1"/>
  <c r="AD33" i="36" s="1"/>
  <c r="AP33" i="36" s="1"/>
  <c r="DI33" i="62" l="1"/>
  <c r="DO28" i="62" s="1"/>
  <c r="Q13" i="62" s="1"/>
  <c r="DC30" i="63"/>
  <c r="DI28" i="63"/>
  <c r="DP26" i="63" s="1"/>
  <c r="R11" i="63" s="1"/>
  <c r="CE14" i="55"/>
  <c r="DC37" i="62"/>
  <c r="DI31" i="62" s="1"/>
  <c r="DI12" i="59"/>
  <c r="DJ53" i="56"/>
  <c r="DK68" i="53"/>
  <c r="DS66" i="53" s="1"/>
  <c r="U23" i="53" s="1"/>
  <c r="DL80" i="53"/>
  <c r="DI53" i="56"/>
  <c r="DQ6" i="61"/>
  <c r="S5" i="61" s="1"/>
  <c r="DL67" i="53"/>
  <c r="DJ27" i="57"/>
  <c r="DO26" i="57" s="1"/>
  <c r="Q11" i="57" s="1"/>
  <c r="DK74" i="53"/>
  <c r="DS68" i="53" s="1"/>
  <c r="U25" i="53" s="1"/>
  <c r="DJ18" i="59"/>
  <c r="DS12" i="59"/>
  <c r="X7" i="59" s="1"/>
  <c r="DR66" i="54"/>
  <c r="T23" i="54" s="1"/>
  <c r="DL74" i="53"/>
  <c r="DC30" i="55"/>
  <c r="DC31" i="55" s="1"/>
  <c r="DJ30" i="55" s="1"/>
  <c r="DI50" i="55"/>
  <c r="DH38" i="55"/>
  <c r="DD38" i="55"/>
  <c r="DC38" i="55" s="1"/>
  <c r="DG38" i="55"/>
  <c r="DF38" i="55" s="1"/>
  <c r="DK77" i="53"/>
  <c r="DS69" i="53" s="1"/>
  <c r="U26" i="53" s="1"/>
  <c r="DK82" i="53"/>
  <c r="DR71" i="53" s="1"/>
  <c r="T28" i="53" s="1"/>
  <c r="DK73" i="53"/>
  <c r="DR68" i="53" s="1"/>
  <c r="T25" i="53" s="1"/>
  <c r="DK71" i="53"/>
  <c r="DS67" i="53" s="1"/>
  <c r="U24" i="53" s="1"/>
  <c r="DL78" i="53"/>
  <c r="DK67" i="53"/>
  <c r="DR66" i="53" s="1"/>
  <c r="T23" i="53" s="1"/>
  <c r="DK70" i="53"/>
  <c r="DR67" i="53" s="1"/>
  <c r="T24" i="53" s="1"/>
  <c r="DL75" i="53"/>
  <c r="DK79" i="53"/>
  <c r="DR70" i="53" s="1"/>
  <c r="T27" i="53" s="1"/>
  <c r="DL70" i="53"/>
  <c r="DK83" i="53"/>
  <c r="DS71" i="53" s="1"/>
  <c r="U28" i="53" s="1"/>
  <c r="DL82" i="53"/>
  <c r="DL83" i="53"/>
  <c r="DL79" i="53"/>
  <c r="DK80" i="53"/>
  <c r="DS70" i="53" s="1"/>
  <c r="U27" i="53" s="1"/>
  <c r="DK72" i="53"/>
  <c r="DQ68" i="53" s="1"/>
  <c r="S25" i="53" s="1"/>
  <c r="DK75" i="53"/>
  <c r="DQ69" i="53" s="1"/>
  <c r="S26" i="53" s="1"/>
  <c r="DK76" i="53"/>
  <c r="DR69" i="53" s="1"/>
  <c r="T26" i="53" s="1"/>
  <c r="DK69" i="53"/>
  <c r="DQ67" i="53" s="1"/>
  <c r="S24" i="53" s="1"/>
  <c r="DL72" i="53"/>
  <c r="DL71" i="53"/>
  <c r="DL73" i="53"/>
  <c r="DL76" i="53"/>
  <c r="DL68" i="53"/>
  <c r="DL77" i="53"/>
  <c r="DL81" i="53"/>
  <c r="DK81" i="53"/>
  <c r="DQ71" i="53" s="1"/>
  <c r="S28" i="53" s="1"/>
  <c r="DL69" i="53"/>
  <c r="DK78" i="53"/>
  <c r="DQ70" i="53" s="1"/>
  <c r="S27" i="53" s="1"/>
  <c r="DI19" i="59"/>
  <c r="DO10" i="59" s="1"/>
  <c r="Q9" i="59" s="1"/>
  <c r="DI18" i="59"/>
  <c r="DN10" i="59" s="1"/>
  <c r="P9" i="59" s="1"/>
  <c r="DI11" i="59"/>
  <c r="DJ12" i="55"/>
  <c r="DJ11" i="59"/>
  <c r="DJ12" i="59"/>
  <c r="DS72" i="58"/>
  <c r="X25" i="58" s="1"/>
  <c r="DG52" i="55"/>
  <c r="DF52" i="55" s="1"/>
  <c r="DJ70" i="63"/>
  <c r="DI70" i="63"/>
  <c r="DJ47" i="58"/>
  <c r="DO46" i="58" s="1"/>
  <c r="Q17" i="58" s="1"/>
  <c r="DC49" i="58"/>
  <c r="DJ48" i="58" s="1"/>
  <c r="DI16" i="59"/>
  <c r="DO9" i="59" s="1"/>
  <c r="Q8" i="59" s="1"/>
  <c r="DR26" i="62"/>
  <c r="T11" i="62" s="1"/>
  <c r="DG74" i="63"/>
  <c r="DF74" i="63" s="1"/>
  <c r="DD74" i="63"/>
  <c r="DC74" i="63" s="1"/>
  <c r="BQ78" i="63"/>
  <c r="DE74" i="63"/>
  <c r="BQ30" i="63"/>
  <c r="DI54" i="56"/>
  <c r="DS66" i="58"/>
  <c r="U23" i="58" s="1"/>
  <c r="DN28" i="54"/>
  <c r="P13" i="54" s="1"/>
  <c r="DC17" i="56"/>
  <c r="DF35" i="59"/>
  <c r="BS78" i="58"/>
  <c r="BU11" i="58" s="1"/>
  <c r="BY11" i="58" s="1"/>
  <c r="DG31" i="58" s="1"/>
  <c r="DF31" i="58" s="1"/>
  <c r="DF33" i="58" s="1"/>
  <c r="DD31" i="59"/>
  <c r="DC31" i="59" s="1"/>
  <c r="DI30" i="59" s="1"/>
  <c r="DC74" i="55"/>
  <c r="DG31" i="59"/>
  <c r="DF31" i="59" s="1"/>
  <c r="DH31" i="59"/>
  <c r="DF58" i="56"/>
  <c r="DK55" i="56" s="1"/>
  <c r="DQ49" i="56" s="1"/>
  <c r="S20" i="56" s="1"/>
  <c r="BQ43" i="63"/>
  <c r="BQ44" i="63"/>
  <c r="BQ31" i="63"/>
  <c r="BQ23" i="63"/>
  <c r="DE23" i="63" s="1"/>
  <c r="BQ48" i="63"/>
  <c r="BQ19" i="63"/>
  <c r="DE19" i="63" s="1"/>
  <c r="BQ47" i="63"/>
  <c r="DP32" i="54"/>
  <c r="X12" i="54" s="1"/>
  <c r="BQ35" i="63"/>
  <c r="BQ13" i="63"/>
  <c r="DE13" i="63" s="1"/>
  <c r="DS12" i="60"/>
  <c r="X7" i="60" s="1"/>
  <c r="BQ65" i="63"/>
  <c r="BQ70" i="63"/>
  <c r="BQ82" i="63"/>
  <c r="BQ32" i="63"/>
  <c r="BQ18" i="63"/>
  <c r="DE18" i="63" s="1"/>
  <c r="BQ49" i="63"/>
  <c r="DJ21" i="59"/>
  <c r="DJ13" i="59"/>
  <c r="DI21" i="59"/>
  <c r="DN11" i="59" s="1"/>
  <c r="P10" i="59" s="1"/>
  <c r="DJ15" i="59"/>
  <c r="DI13" i="59"/>
  <c r="DO8" i="59" s="1"/>
  <c r="Q7" i="59" s="1"/>
  <c r="DJ17" i="59"/>
  <c r="DI17" i="59"/>
  <c r="DP9" i="59" s="1"/>
  <c r="R8" i="59" s="1"/>
  <c r="DJ22" i="59"/>
  <c r="BQ11" i="63"/>
  <c r="DE11" i="63" s="1"/>
  <c r="DI14" i="59"/>
  <c r="DP8" i="59" s="1"/>
  <c r="R7" i="59" s="1"/>
  <c r="DJ14" i="59"/>
  <c r="DI15" i="59"/>
  <c r="DN9" i="59" s="1"/>
  <c r="P8" i="59" s="1"/>
  <c r="DJ23" i="59"/>
  <c r="DI20" i="59"/>
  <c r="DP10" i="59" s="1"/>
  <c r="R9" i="59" s="1"/>
  <c r="BQ57" i="63"/>
  <c r="BQ12" i="63"/>
  <c r="DI23" i="59"/>
  <c r="DP11" i="59" s="1"/>
  <c r="R10" i="59" s="1"/>
  <c r="DJ20" i="59"/>
  <c r="DJ19" i="59"/>
  <c r="DJ16" i="59"/>
  <c r="DI22" i="59"/>
  <c r="DO11" i="59" s="1"/>
  <c r="Q10" i="59" s="1"/>
  <c r="BQ8" i="63"/>
  <c r="BU14" i="58"/>
  <c r="BY14" i="58" s="1"/>
  <c r="DD34" i="58" s="1"/>
  <c r="DJ29" i="59"/>
  <c r="DN27" i="59" s="1"/>
  <c r="P12" i="59" s="1"/>
  <c r="BQ9" i="63"/>
  <c r="DE9" i="63" s="1"/>
  <c r="BN12" i="63"/>
  <c r="BR12" i="63" s="1"/>
  <c r="BN9" i="63"/>
  <c r="DD9" i="63" s="1"/>
  <c r="DC9" i="63" s="1"/>
  <c r="BN8" i="63"/>
  <c r="BN11" i="63"/>
  <c r="BR11" i="63" s="1"/>
  <c r="BN34" i="63"/>
  <c r="BR34" i="63" s="1"/>
  <c r="BN46" i="63"/>
  <c r="BR46" i="63" s="1"/>
  <c r="BQ10" i="63"/>
  <c r="DE10" i="63" s="1"/>
  <c r="BN13" i="63"/>
  <c r="DG13" i="63" s="1"/>
  <c r="BQ24" i="63"/>
  <c r="BN67" i="63"/>
  <c r="BR67" i="63" s="1"/>
  <c r="BQ69" i="63"/>
  <c r="BQ87" i="63"/>
  <c r="DC35" i="59"/>
  <c r="DC37" i="59" s="1"/>
  <c r="DC15" i="54"/>
  <c r="BZ56" i="53"/>
  <c r="BQ45" i="63"/>
  <c r="BQ86" i="63"/>
  <c r="BQ22" i="63"/>
  <c r="DE22" i="63" s="1"/>
  <c r="BQ53" i="63"/>
  <c r="BQ14" i="63"/>
  <c r="BQ51" i="63"/>
  <c r="BQ25" i="63"/>
  <c r="BQ59" i="63"/>
  <c r="BN55" i="63"/>
  <c r="BR55" i="63" s="1"/>
  <c r="BN36" i="63"/>
  <c r="BR36" i="63" s="1"/>
  <c r="BN65" i="63"/>
  <c r="BR65" i="63" s="1"/>
  <c r="BN71" i="63"/>
  <c r="BR71" i="63" s="1"/>
  <c r="BN22" i="63"/>
  <c r="BN43" i="63"/>
  <c r="BR43" i="63" s="1"/>
  <c r="BN72" i="63"/>
  <c r="BR72" i="63" s="1"/>
  <c r="BN25" i="63"/>
  <c r="BR25" i="63" s="1"/>
  <c r="BN44" i="63"/>
  <c r="BR44" i="63" s="1"/>
  <c r="BN74" i="63"/>
  <c r="BR74" i="63" s="1"/>
  <c r="BN42" i="63"/>
  <c r="BR42" i="63" s="1"/>
  <c r="BN62" i="63"/>
  <c r="BR62" i="63" s="1"/>
  <c r="BN15" i="63"/>
  <c r="BN52" i="63"/>
  <c r="BR52" i="63" s="1"/>
  <c r="BN58" i="63"/>
  <c r="BR58" i="63" s="1"/>
  <c r="BN21" i="63"/>
  <c r="BN69" i="63"/>
  <c r="BR69" i="63" s="1"/>
  <c r="BN81" i="63"/>
  <c r="BR81" i="63" s="1"/>
  <c r="BN76" i="63"/>
  <c r="BR76" i="63" s="1"/>
  <c r="BN40" i="63"/>
  <c r="BR40" i="63" s="1"/>
  <c r="BN30" i="63"/>
  <c r="BR30" i="63" s="1"/>
  <c r="BN77" i="63"/>
  <c r="BR77" i="63" s="1"/>
  <c r="BN54" i="63"/>
  <c r="BR54" i="63" s="1"/>
  <c r="BN89" i="63"/>
  <c r="BR89" i="63" s="1"/>
  <c r="BN17" i="63"/>
  <c r="BN60" i="63"/>
  <c r="BR60" i="63" s="1"/>
  <c r="BN45" i="63"/>
  <c r="BR45" i="63" s="1"/>
  <c r="BN87" i="63"/>
  <c r="BR87" i="63" s="1"/>
  <c r="BN27" i="63"/>
  <c r="BR27" i="63" s="1"/>
  <c r="BN18" i="63"/>
  <c r="BN20" i="63"/>
  <c r="BN35" i="63"/>
  <c r="BR35" i="63" s="1"/>
  <c r="BN85" i="63"/>
  <c r="BR85" i="63" s="1"/>
  <c r="BN39" i="63"/>
  <c r="BR39" i="63" s="1"/>
  <c r="BN14" i="63"/>
  <c r="BN23" i="63"/>
  <c r="BN84" i="63"/>
  <c r="BR84" i="63" s="1"/>
  <c r="BN19" i="63"/>
  <c r="BN88" i="63"/>
  <c r="BR88" i="63" s="1"/>
  <c r="BN79" i="63"/>
  <c r="BR79" i="63" s="1"/>
  <c r="BN28" i="63"/>
  <c r="BR28" i="63" s="1"/>
  <c r="BN33" i="63"/>
  <c r="BR33" i="63" s="1"/>
  <c r="BN50" i="63"/>
  <c r="BR50" i="63" s="1"/>
  <c r="BN31" i="63"/>
  <c r="BR31" i="63" s="1"/>
  <c r="BN29" i="63"/>
  <c r="BR29" i="63" s="1"/>
  <c r="BN47" i="63"/>
  <c r="BR47" i="63" s="1"/>
  <c r="BN64" i="63"/>
  <c r="BR64" i="63" s="1"/>
  <c r="BN66" i="63"/>
  <c r="BR66" i="63" s="1"/>
  <c r="BN68" i="63"/>
  <c r="BR68" i="63" s="1"/>
  <c r="BN70" i="63"/>
  <c r="BR70" i="63" s="1"/>
  <c r="BN83" i="63"/>
  <c r="BR83" i="63" s="1"/>
  <c r="BN78" i="63"/>
  <c r="BR78" i="63" s="1"/>
  <c r="BN56" i="63"/>
  <c r="BR56" i="63" s="1"/>
  <c r="BN53" i="63"/>
  <c r="BR53" i="63" s="1"/>
  <c r="BN59" i="63"/>
  <c r="BR59" i="63" s="1"/>
  <c r="BN41" i="63"/>
  <c r="BR41" i="63" s="1"/>
  <c r="BN90" i="63"/>
  <c r="BR90" i="63" s="1"/>
  <c r="BN26" i="63"/>
  <c r="BR26" i="63" s="1"/>
  <c r="BN82" i="63"/>
  <c r="BR82" i="63" s="1"/>
  <c r="BN49" i="63"/>
  <c r="BR49" i="63" s="1"/>
  <c r="BN37" i="63"/>
  <c r="BR37" i="63" s="1"/>
  <c r="BN51" i="63"/>
  <c r="BR51" i="63" s="1"/>
  <c r="BN16" i="63"/>
  <c r="BN73" i="63"/>
  <c r="BR73" i="63" s="1"/>
  <c r="BN75" i="63"/>
  <c r="BR75" i="63" s="1"/>
  <c r="BN61" i="63"/>
  <c r="BR61" i="63" s="1"/>
  <c r="BN86" i="63"/>
  <c r="BR86" i="63" s="1"/>
  <c r="BN38" i="63"/>
  <c r="BR38" i="63" s="1"/>
  <c r="BN32" i="63"/>
  <c r="BR32" i="63" s="1"/>
  <c r="BQ61" i="63"/>
  <c r="BQ58" i="63"/>
  <c r="BQ80" i="63"/>
  <c r="BN80" i="63"/>
  <c r="BR80" i="63" s="1"/>
  <c r="DF31" i="55"/>
  <c r="DL26" i="55" s="1"/>
  <c r="BN63" i="63"/>
  <c r="BR63" i="63" s="1"/>
  <c r="BQ72" i="63"/>
  <c r="BQ46" i="63"/>
  <c r="BQ26" i="63"/>
  <c r="BQ36" i="63"/>
  <c r="BQ40" i="63"/>
  <c r="CB11" i="53"/>
  <c r="BQ71" i="63"/>
  <c r="BQ73" i="63"/>
  <c r="BQ29" i="63"/>
  <c r="BQ41" i="63"/>
  <c r="BQ27" i="63"/>
  <c r="BQ90" i="63"/>
  <c r="BQ28" i="63"/>
  <c r="BQ15" i="63"/>
  <c r="DE15" i="63" s="1"/>
  <c r="BQ81" i="63"/>
  <c r="BQ75" i="63"/>
  <c r="BQ68" i="63"/>
  <c r="BQ89" i="63"/>
  <c r="BQ39" i="63"/>
  <c r="DD10" i="63"/>
  <c r="DC10" i="63" s="1"/>
  <c r="DO8" i="57"/>
  <c r="Q7" i="57" s="1"/>
  <c r="BQ84" i="63"/>
  <c r="DC16" i="54"/>
  <c r="BN48" i="63"/>
  <c r="BR48" i="63" s="1"/>
  <c r="BU13" i="57"/>
  <c r="BY13" i="57" s="1"/>
  <c r="DG33" i="57" s="1"/>
  <c r="BU11" i="57"/>
  <c r="BY11" i="57" s="1"/>
  <c r="BU12" i="57"/>
  <c r="BS78" i="57"/>
  <c r="DG10" i="63"/>
  <c r="DF10" i="63" s="1"/>
  <c r="BN24" i="63"/>
  <c r="BR24" i="63" s="1"/>
  <c r="BQ88" i="63"/>
  <c r="BQ66" i="63"/>
  <c r="BQ76" i="63"/>
  <c r="BQ20" i="63"/>
  <c r="DE20" i="63" s="1"/>
  <c r="BQ67" i="63"/>
  <c r="BQ50" i="63"/>
  <c r="BQ21" i="63"/>
  <c r="DE21" i="63" s="1"/>
  <c r="BQ54" i="63"/>
  <c r="BQ34" i="63"/>
  <c r="BQ52" i="63"/>
  <c r="BQ37" i="63"/>
  <c r="BQ60" i="63"/>
  <c r="BQ77" i="63"/>
  <c r="BQ33" i="63"/>
  <c r="BQ42" i="63"/>
  <c r="BQ16" i="63"/>
  <c r="DE16" i="63" s="1"/>
  <c r="BQ64" i="63"/>
  <c r="BQ85" i="63"/>
  <c r="BQ17" i="63"/>
  <c r="DE17" i="63" s="1"/>
  <c r="BQ74" i="63"/>
  <c r="DS12" i="61"/>
  <c r="X7" i="61" s="1"/>
  <c r="DH10" i="63"/>
  <c r="BQ56" i="63"/>
  <c r="BZ78" i="58"/>
  <c r="BN57" i="63"/>
  <c r="BR57" i="63" s="1"/>
  <c r="DR6" i="58"/>
  <c r="T5" i="58" s="1"/>
  <c r="BQ62" i="63"/>
  <c r="BQ63" i="63"/>
  <c r="BQ83" i="63"/>
  <c r="BQ79" i="63"/>
  <c r="BQ38" i="63"/>
  <c r="CE14" i="62"/>
  <c r="DE54" i="62" s="1"/>
  <c r="DJ53" i="62" s="1"/>
  <c r="CC66" i="62"/>
  <c r="CC67" i="62" s="1"/>
  <c r="CE13" i="62"/>
  <c r="DE53" i="62" s="1"/>
  <c r="DJ52" i="62" s="1"/>
  <c r="DN48" i="62" s="1"/>
  <c r="P19" i="62" s="1"/>
  <c r="CE15" i="62"/>
  <c r="DH55" i="62" s="1"/>
  <c r="CE16" i="62"/>
  <c r="DE56" i="62" s="1"/>
  <c r="DK32" i="62"/>
  <c r="DQ28" i="62" s="1"/>
  <c r="S13" i="62" s="1"/>
  <c r="DK33" i="62"/>
  <c r="DR28" i="62" s="1"/>
  <c r="T13" i="62" s="1"/>
  <c r="DL43" i="62"/>
  <c r="DL36" i="62"/>
  <c r="DK34" i="62"/>
  <c r="DS28" i="62" s="1"/>
  <c r="U13" i="62" s="1"/>
  <c r="DK36" i="62"/>
  <c r="DR29" i="62" s="1"/>
  <c r="T14" i="62" s="1"/>
  <c r="DK31" i="62"/>
  <c r="DS27" i="62" s="1"/>
  <c r="U12" i="62" s="1"/>
  <c r="DL33" i="62"/>
  <c r="DK39" i="62"/>
  <c r="DR30" i="62" s="1"/>
  <c r="T15" i="62" s="1"/>
  <c r="DK43" i="62"/>
  <c r="DS31" i="62" s="1"/>
  <c r="U16" i="62" s="1"/>
  <c r="DL31" i="62"/>
  <c r="DL29" i="62"/>
  <c r="DK38" i="62"/>
  <c r="DQ30" i="62" s="1"/>
  <c r="S15" i="62" s="1"/>
  <c r="DL40" i="62"/>
  <c r="DL42" i="62"/>
  <c r="DL37" i="62"/>
  <c r="DL38" i="62"/>
  <c r="DK42" i="62"/>
  <c r="DR31" i="62" s="1"/>
  <c r="T16" i="62" s="1"/>
  <c r="DK28" i="62"/>
  <c r="DK41" i="62"/>
  <c r="DQ31" i="62" s="1"/>
  <c r="S16" i="62" s="1"/>
  <c r="DL28" i="62"/>
  <c r="DL41" i="62"/>
  <c r="DK40" i="62"/>
  <c r="DS30" i="62" s="1"/>
  <c r="U15" i="62" s="1"/>
  <c r="DK30" i="62"/>
  <c r="DR27" i="62" s="1"/>
  <c r="T12" i="62" s="1"/>
  <c r="DK29" i="62"/>
  <c r="DQ27" i="62" s="1"/>
  <c r="S12" i="62" s="1"/>
  <c r="DL34" i="62"/>
  <c r="DL39" i="62"/>
  <c r="DK35" i="62"/>
  <c r="DQ29" i="62" s="1"/>
  <c r="S14" i="62" s="1"/>
  <c r="DL30" i="62"/>
  <c r="DL32" i="62"/>
  <c r="DL35" i="62"/>
  <c r="DK37" i="62"/>
  <c r="DS29" i="62" s="1"/>
  <c r="U14" i="62" s="1"/>
  <c r="DP6" i="54"/>
  <c r="R5" i="54" s="1"/>
  <c r="DS12" i="58"/>
  <c r="X7" i="58" s="1"/>
  <c r="DR66" i="60"/>
  <c r="T23" i="60" s="1"/>
  <c r="CC60" i="57"/>
  <c r="DJ28" i="58"/>
  <c r="DP26" i="58" s="1"/>
  <c r="R11" i="58" s="1"/>
  <c r="BZ68" i="55"/>
  <c r="DI68" i="57"/>
  <c r="DP66" i="57" s="1"/>
  <c r="R23" i="57" s="1"/>
  <c r="CC66" i="61"/>
  <c r="CC67" i="61" s="1"/>
  <c r="CC68" i="61" s="1"/>
  <c r="CC69" i="61" s="1"/>
  <c r="CC70" i="61" s="1"/>
  <c r="DO26" i="55"/>
  <c r="Q11" i="55" s="1"/>
  <c r="DI29" i="56"/>
  <c r="DN27" i="56" s="1"/>
  <c r="P12" i="56" s="1"/>
  <c r="DN66" i="62"/>
  <c r="P23" i="62" s="1"/>
  <c r="BZ59" i="57"/>
  <c r="DP6" i="57"/>
  <c r="R5" i="57" s="1"/>
  <c r="DP72" i="58"/>
  <c r="X24" i="58" s="1"/>
  <c r="BS79" i="57"/>
  <c r="BZ58" i="53"/>
  <c r="BZ59" i="53" s="1"/>
  <c r="DC31" i="61"/>
  <c r="DJ29" i="61" s="1"/>
  <c r="CC70" i="62"/>
  <c r="DS72" i="60"/>
  <c r="X25" i="60" s="1"/>
  <c r="DF72" i="57"/>
  <c r="DL67" i="57" s="1"/>
  <c r="DD51" i="58"/>
  <c r="DE33" i="56"/>
  <c r="DJ30" i="56" s="1"/>
  <c r="DH33" i="56"/>
  <c r="DC15" i="58"/>
  <c r="DI9" i="58" s="1"/>
  <c r="DE33" i="55"/>
  <c r="DS72" i="54"/>
  <c r="X25" i="54" s="1"/>
  <c r="DH51" i="58"/>
  <c r="DS66" i="63"/>
  <c r="U23" i="63" s="1"/>
  <c r="DG51" i="58"/>
  <c r="DF51" i="58" s="1"/>
  <c r="DJ74" i="54"/>
  <c r="DQ66" i="63"/>
  <c r="S23" i="63" s="1"/>
  <c r="DC71" i="55"/>
  <c r="DI69" i="55" s="1"/>
  <c r="DN67" i="55" s="1"/>
  <c r="P24" i="55" s="1"/>
  <c r="DI67" i="56"/>
  <c r="DO66" i="56" s="1"/>
  <c r="Q23" i="56" s="1"/>
  <c r="BY13" i="55"/>
  <c r="DD33" i="55" s="1"/>
  <c r="DG35" i="63"/>
  <c r="DF35" i="63" s="1"/>
  <c r="DD12" i="56"/>
  <c r="DD34" i="63"/>
  <c r="DG34" i="63"/>
  <c r="DI12" i="55"/>
  <c r="DN8" i="55" s="1"/>
  <c r="P7" i="55" s="1"/>
  <c r="DJ81" i="54"/>
  <c r="DI16" i="61"/>
  <c r="DO9" i="61" s="1"/>
  <c r="Q8" i="61" s="1"/>
  <c r="DD35" i="63"/>
  <c r="DG70" i="56"/>
  <c r="DH9" i="56"/>
  <c r="DE9" i="56"/>
  <c r="DL68" i="59"/>
  <c r="DL67" i="59"/>
  <c r="DK68" i="59"/>
  <c r="DS66" i="59" s="1"/>
  <c r="U23" i="59" s="1"/>
  <c r="DK67" i="59"/>
  <c r="DI76" i="54"/>
  <c r="DO69" i="54" s="1"/>
  <c r="Q26" i="54" s="1"/>
  <c r="DD9" i="56"/>
  <c r="DC9" i="56" s="1"/>
  <c r="DO67" i="54"/>
  <c r="Q24" i="54" s="1"/>
  <c r="DJ73" i="54"/>
  <c r="DG74" i="56"/>
  <c r="DF74" i="56" s="1"/>
  <c r="DJ75" i="54"/>
  <c r="DG8" i="56"/>
  <c r="DF8" i="56" s="1"/>
  <c r="DE8" i="56"/>
  <c r="DH12" i="56"/>
  <c r="DJ76" i="54"/>
  <c r="DD11" i="56"/>
  <c r="DE11" i="56"/>
  <c r="DJ83" i="54"/>
  <c r="DG12" i="56"/>
  <c r="DF12" i="56" s="1"/>
  <c r="DH11" i="56"/>
  <c r="DH8" i="56"/>
  <c r="DJ79" i="54"/>
  <c r="DD10" i="56"/>
  <c r="DE10" i="56"/>
  <c r="DG11" i="56"/>
  <c r="DF11" i="56" s="1"/>
  <c r="DJ82" i="54"/>
  <c r="DH10" i="56"/>
  <c r="DJ71" i="54"/>
  <c r="DG10" i="56"/>
  <c r="DF10" i="56" s="1"/>
  <c r="DJ80" i="54"/>
  <c r="DD74" i="56"/>
  <c r="DI72" i="54"/>
  <c r="DN68" i="54" s="1"/>
  <c r="P25" i="54" s="1"/>
  <c r="DJ77" i="54"/>
  <c r="DI8" i="55"/>
  <c r="DJ68" i="55"/>
  <c r="DI68" i="55"/>
  <c r="DK67" i="57"/>
  <c r="DJ8" i="61"/>
  <c r="DI74" i="54"/>
  <c r="DP68" i="54" s="1"/>
  <c r="R25" i="54" s="1"/>
  <c r="DL79" i="59"/>
  <c r="DK83" i="59"/>
  <c r="DS71" i="59" s="1"/>
  <c r="U28" i="59" s="1"/>
  <c r="DK78" i="59"/>
  <c r="DQ70" i="59" s="1"/>
  <c r="S27" i="59" s="1"/>
  <c r="DK75" i="59"/>
  <c r="DQ69" i="59" s="1"/>
  <c r="S26" i="59" s="1"/>
  <c r="DK73" i="59"/>
  <c r="DR68" i="59" s="1"/>
  <c r="T25" i="59" s="1"/>
  <c r="DL74" i="59"/>
  <c r="DK76" i="59"/>
  <c r="DR69" i="59" s="1"/>
  <c r="T26" i="59" s="1"/>
  <c r="DL69" i="59"/>
  <c r="DK74" i="59"/>
  <c r="DS68" i="59" s="1"/>
  <c r="U25" i="59" s="1"/>
  <c r="DL81" i="59"/>
  <c r="DL82" i="59"/>
  <c r="DL75" i="59"/>
  <c r="DL78" i="59"/>
  <c r="DK82" i="59"/>
  <c r="DR71" i="59" s="1"/>
  <c r="T28" i="59" s="1"/>
  <c r="DK72" i="59"/>
  <c r="DQ68" i="59" s="1"/>
  <c r="S25" i="59" s="1"/>
  <c r="DL70" i="59"/>
  <c r="DL77" i="59"/>
  <c r="DL73" i="59"/>
  <c r="DL71" i="59"/>
  <c r="DK71" i="59"/>
  <c r="DS67" i="59" s="1"/>
  <c r="U24" i="59" s="1"/>
  <c r="DK69" i="59"/>
  <c r="DQ67" i="59" s="1"/>
  <c r="S24" i="59" s="1"/>
  <c r="DL76" i="59"/>
  <c r="DL72" i="59"/>
  <c r="DK79" i="59"/>
  <c r="DR70" i="59" s="1"/>
  <c r="T27" i="59" s="1"/>
  <c r="DK77" i="59"/>
  <c r="DS69" i="59" s="1"/>
  <c r="U26" i="59" s="1"/>
  <c r="DK80" i="59"/>
  <c r="DS70" i="59" s="1"/>
  <c r="U27" i="59" s="1"/>
  <c r="DK70" i="59"/>
  <c r="DR67" i="59" s="1"/>
  <c r="T24" i="59" s="1"/>
  <c r="DL83" i="59"/>
  <c r="DK81" i="59"/>
  <c r="DQ71" i="59" s="1"/>
  <c r="S28" i="59" s="1"/>
  <c r="DL80" i="59"/>
  <c r="DI76" i="59"/>
  <c r="DO69" i="59" s="1"/>
  <c r="Q26" i="59" s="1"/>
  <c r="DJ77" i="59"/>
  <c r="DI81" i="59"/>
  <c r="DN71" i="59" s="1"/>
  <c r="P28" i="59" s="1"/>
  <c r="DJ83" i="59"/>
  <c r="DJ78" i="59"/>
  <c r="DJ81" i="59"/>
  <c r="DJ75" i="59"/>
  <c r="DJ76" i="59"/>
  <c r="DJ79" i="59"/>
  <c r="DI75" i="59"/>
  <c r="DN69" i="59" s="1"/>
  <c r="P26" i="59" s="1"/>
  <c r="DJ73" i="59"/>
  <c r="DI79" i="59"/>
  <c r="DO70" i="59" s="1"/>
  <c r="Q27" i="59" s="1"/>
  <c r="DJ72" i="59"/>
  <c r="DI82" i="59"/>
  <c r="DO71" i="59" s="1"/>
  <c r="Q28" i="59" s="1"/>
  <c r="DI77" i="59"/>
  <c r="DP69" i="59" s="1"/>
  <c r="R26" i="59" s="1"/>
  <c r="DJ71" i="59"/>
  <c r="DI78" i="59"/>
  <c r="DN70" i="59" s="1"/>
  <c r="P27" i="59" s="1"/>
  <c r="DI74" i="59"/>
  <c r="DP68" i="59" s="1"/>
  <c r="R25" i="59" s="1"/>
  <c r="DJ80" i="59"/>
  <c r="DI80" i="59"/>
  <c r="DP70" i="59" s="1"/>
  <c r="R27" i="59" s="1"/>
  <c r="DJ74" i="59"/>
  <c r="DI83" i="59"/>
  <c r="DP71" i="59" s="1"/>
  <c r="R28" i="59" s="1"/>
  <c r="DI73" i="59"/>
  <c r="DO68" i="59" s="1"/>
  <c r="Q25" i="59" s="1"/>
  <c r="DI71" i="59"/>
  <c r="DP67" i="59" s="1"/>
  <c r="R24" i="59" s="1"/>
  <c r="DI72" i="59"/>
  <c r="DN68" i="59" s="1"/>
  <c r="P25" i="59" s="1"/>
  <c r="DJ82" i="59"/>
  <c r="DN7" i="57"/>
  <c r="P6" i="57" s="1"/>
  <c r="DD30" i="57"/>
  <c r="DC30" i="57" s="1"/>
  <c r="DD69" i="56"/>
  <c r="DC69" i="56" s="1"/>
  <c r="DJ68" i="56" s="1"/>
  <c r="CE14" i="61"/>
  <c r="DF71" i="55"/>
  <c r="DR46" i="56"/>
  <c r="T17" i="56" s="1"/>
  <c r="DJ23" i="55"/>
  <c r="DJ8" i="55"/>
  <c r="DJ9" i="55"/>
  <c r="DI11" i="55"/>
  <c r="DP7" i="55" s="1"/>
  <c r="R6" i="55" s="1"/>
  <c r="DJ10" i="55"/>
  <c r="DJ11" i="55"/>
  <c r="DI9" i="55"/>
  <c r="DI10" i="55"/>
  <c r="DN8" i="57"/>
  <c r="P7" i="57" s="1"/>
  <c r="DJ72" i="54"/>
  <c r="DI79" i="54"/>
  <c r="DO70" i="54" s="1"/>
  <c r="Q27" i="54" s="1"/>
  <c r="DI80" i="54"/>
  <c r="DP70" i="54" s="1"/>
  <c r="R27" i="54" s="1"/>
  <c r="DI73" i="54"/>
  <c r="DO68" i="54" s="1"/>
  <c r="Q25" i="54" s="1"/>
  <c r="DI82" i="54"/>
  <c r="DO71" i="54" s="1"/>
  <c r="Q28" i="54" s="1"/>
  <c r="DJ78" i="54"/>
  <c r="DI81" i="54"/>
  <c r="DN71" i="54" s="1"/>
  <c r="P28" i="54" s="1"/>
  <c r="DI77" i="54"/>
  <c r="DP69" i="54" s="1"/>
  <c r="R26" i="54" s="1"/>
  <c r="DI78" i="54"/>
  <c r="DN70" i="54" s="1"/>
  <c r="P27" i="54" s="1"/>
  <c r="DI71" i="54"/>
  <c r="DH74" i="56"/>
  <c r="DI83" i="54"/>
  <c r="DP71" i="54" s="1"/>
  <c r="R28" i="54" s="1"/>
  <c r="DI75" i="54"/>
  <c r="DN69" i="54" s="1"/>
  <c r="P26" i="54" s="1"/>
  <c r="DD40" i="55"/>
  <c r="DC40" i="55" s="1"/>
  <c r="DH40" i="55"/>
  <c r="BY20" i="55"/>
  <c r="DG40" i="55"/>
  <c r="DF40" i="55" s="1"/>
  <c r="DC13" i="60"/>
  <c r="DC14" i="60" s="1"/>
  <c r="DO66" i="61"/>
  <c r="Q23" i="61" s="1"/>
  <c r="DG69" i="62"/>
  <c r="DH70" i="56"/>
  <c r="DC33" i="61"/>
  <c r="BY14" i="55"/>
  <c r="DE34" i="55" s="1"/>
  <c r="DG41" i="55"/>
  <c r="DF41" i="55" s="1"/>
  <c r="DH41" i="55"/>
  <c r="BY21" i="55"/>
  <c r="DD41" i="55"/>
  <c r="DC41" i="55" s="1"/>
  <c r="DD39" i="55"/>
  <c r="DC39" i="55" s="1"/>
  <c r="DG39" i="55"/>
  <c r="DF39" i="55" s="1"/>
  <c r="DH39" i="55"/>
  <c r="BY19" i="55"/>
  <c r="DH69" i="62"/>
  <c r="CE13" i="61"/>
  <c r="DJ28" i="55"/>
  <c r="DI28" i="55"/>
  <c r="BY15" i="55"/>
  <c r="DE35" i="55" s="1"/>
  <c r="DG42" i="55"/>
  <c r="DF42" i="55" s="1"/>
  <c r="DH42" i="55"/>
  <c r="BY22" i="55"/>
  <c r="DD42" i="55"/>
  <c r="DC42" i="55" s="1"/>
  <c r="DD36" i="55"/>
  <c r="DC36" i="55" s="1"/>
  <c r="DG36" i="55"/>
  <c r="DF36" i="55" s="1"/>
  <c r="DH36" i="55"/>
  <c r="BY16" i="55"/>
  <c r="DG69" i="56"/>
  <c r="DF69" i="56" s="1"/>
  <c r="DD43" i="55"/>
  <c r="DC43" i="55" s="1"/>
  <c r="DG43" i="55"/>
  <c r="DF43" i="55" s="1"/>
  <c r="DH43" i="55"/>
  <c r="BY23" i="55"/>
  <c r="BZ46" i="61"/>
  <c r="DP6" i="59"/>
  <c r="R5" i="59" s="1"/>
  <c r="DH69" i="56"/>
  <c r="BZ83" i="54"/>
  <c r="CB85" i="54" s="1"/>
  <c r="CF85" i="54" s="1"/>
  <c r="DD32" i="55"/>
  <c r="DE32" i="55"/>
  <c r="DE52" i="55"/>
  <c r="DH52" i="55"/>
  <c r="DF32" i="55"/>
  <c r="DI8" i="61"/>
  <c r="CC80" i="59"/>
  <c r="DI12" i="61"/>
  <c r="DD51" i="57"/>
  <c r="DC51" i="57" s="1"/>
  <c r="DG28" i="60"/>
  <c r="DF28" i="60" s="1"/>
  <c r="DH32" i="55"/>
  <c r="DF32" i="61"/>
  <c r="DF34" i="56"/>
  <c r="DI13" i="61"/>
  <c r="DD28" i="60"/>
  <c r="DC28" i="60" s="1"/>
  <c r="DJ27" i="60" s="1"/>
  <c r="DC37" i="61"/>
  <c r="DC70" i="61"/>
  <c r="DG71" i="56"/>
  <c r="DE71" i="56"/>
  <c r="DH28" i="60"/>
  <c r="DI9" i="61"/>
  <c r="DJ9" i="61"/>
  <c r="DG37" i="55"/>
  <c r="DF37" i="55" s="1"/>
  <c r="DH37" i="55"/>
  <c r="BY17" i="55"/>
  <c r="DD37" i="55"/>
  <c r="DC37" i="55" s="1"/>
  <c r="DD69" i="62"/>
  <c r="DD70" i="56"/>
  <c r="DD71" i="56"/>
  <c r="DI20" i="55"/>
  <c r="DP10" i="55" s="1"/>
  <c r="R9" i="55" s="1"/>
  <c r="DL66" i="55"/>
  <c r="DC36" i="53"/>
  <c r="DJ31" i="53" s="1"/>
  <c r="DK66" i="55"/>
  <c r="DJ18" i="55"/>
  <c r="DJ22" i="55"/>
  <c r="DJ14" i="55"/>
  <c r="DI15" i="55"/>
  <c r="DN9" i="55" s="1"/>
  <c r="P8" i="55" s="1"/>
  <c r="DK66" i="57"/>
  <c r="DJ19" i="55"/>
  <c r="DJ16" i="55"/>
  <c r="DI13" i="55"/>
  <c r="BV79" i="58"/>
  <c r="BX59" i="58" s="1"/>
  <c r="CE83" i="55"/>
  <c r="DC37" i="53"/>
  <c r="DS32" i="53"/>
  <c r="X13" i="53" s="1"/>
  <c r="DI16" i="55"/>
  <c r="DO9" i="55" s="1"/>
  <c r="Q8" i="55" s="1"/>
  <c r="DI14" i="55"/>
  <c r="CE35" i="55"/>
  <c r="DG51" i="57"/>
  <c r="DF51" i="57" s="1"/>
  <c r="CB10" i="60"/>
  <c r="DI18" i="55"/>
  <c r="DN10" i="55" s="1"/>
  <c r="P9" i="55" s="1"/>
  <c r="DJ17" i="55"/>
  <c r="DJ26" i="60"/>
  <c r="DN26" i="60" s="1"/>
  <c r="P11" i="60" s="1"/>
  <c r="DO27" i="53"/>
  <c r="Q12" i="53" s="1"/>
  <c r="CE65" i="55"/>
  <c r="DH51" i="57"/>
  <c r="DJ20" i="55"/>
  <c r="DI21" i="55"/>
  <c r="DN11" i="55" s="1"/>
  <c r="P10" i="55" s="1"/>
  <c r="CC81" i="60"/>
  <c r="CE19" i="55"/>
  <c r="DI17" i="55"/>
  <c r="DP9" i="55" s="1"/>
  <c r="R8" i="55" s="1"/>
  <c r="DJ13" i="55"/>
  <c r="DI23" i="55"/>
  <c r="DP11" i="55" s="1"/>
  <c r="R10" i="55" s="1"/>
  <c r="DI22" i="55"/>
  <c r="DO11" i="55" s="1"/>
  <c r="Q10" i="55" s="1"/>
  <c r="DJ15" i="55"/>
  <c r="DJ21" i="55"/>
  <c r="DI19" i="55"/>
  <c r="DO10" i="55" s="1"/>
  <c r="Q9" i="55" s="1"/>
  <c r="DP12" i="57"/>
  <c r="X6" i="57" s="1"/>
  <c r="DG53" i="55"/>
  <c r="CE28" i="55"/>
  <c r="CE47" i="55"/>
  <c r="CE44" i="55"/>
  <c r="CE23" i="55"/>
  <c r="DE63" i="55" s="1"/>
  <c r="CE49" i="55"/>
  <c r="CE40" i="55"/>
  <c r="CE32" i="55"/>
  <c r="CE33" i="55"/>
  <c r="CE26" i="55"/>
  <c r="CE31" i="55"/>
  <c r="CE17" i="55"/>
  <c r="CE46" i="55"/>
  <c r="DQ26" i="58"/>
  <c r="S11" i="58" s="1"/>
  <c r="CE38" i="55"/>
  <c r="CE43" i="55"/>
  <c r="CE73" i="55"/>
  <c r="CE69" i="55"/>
  <c r="CE76" i="55"/>
  <c r="CE70" i="55"/>
  <c r="CE79" i="55"/>
  <c r="CE53" i="55"/>
  <c r="CE84" i="55"/>
  <c r="CE68" i="55"/>
  <c r="CE90" i="55"/>
  <c r="CE57" i="55"/>
  <c r="CE50" i="55"/>
  <c r="CE16" i="55"/>
  <c r="CE66" i="55"/>
  <c r="CE74" i="55"/>
  <c r="CE22" i="55"/>
  <c r="DE62" i="55" s="1"/>
  <c r="CE52" i="55"/>
  <c r="CE36" i="55"/>
  <c r="CE48" i="55"/>
  <c r="CE81" i="55"/>
  <c r="CE86" i="55"/>
  <c r="CE54" i="55"/>
  <c r="CE25" i="55"/>
  <c r="CE45" i="55"/>
  <c r="CE89" i="55"/>
  <c r="CE75" i="55"/>
  <c r="CE64" i="55"/>
  <c r="CE87" i="55"/>
  <c r="CE39" i="55"/>
  <c r="CE30" i="55"/>
  <c r="CE51" i="55"/>
  <c r="CE27" i="55"/>
  <c r="CE15" i="55"/>
  <c r="CE42" i="55"/>
  <c r="CE55" i="55"/>
  <c r="CE71" i="55"/>
  <c r="CC80" i="62"/>
  <c r="CE18" i="55"/>
  <c r="CE67" i="55"/>
  <c r="CE41" i="55"/>
  <c r="CE82" i="55"/>
  <c r="CE34" i="55"/>
  <c r="CE13" i="55"/>
  <c r="DE53" i="55" s="1"/>
  <c r="DD68" i="62"/>
  <c r="DC68" i="62" s="1"/>
  <c r="DE68" i="62"/>
  <c r="DJ54" i="56"/>
  <c r="CE24" i="55"/>
  <c r="CE56" i="55"/>
  <c r="CE29" i="55"/>
  <c r="CE88" i="55"/>
  <c r="CE61" i="55"/>
  <c r="CE80" i="55"/>
  <c r="BZ79" i="63"/>
  <c r="CE63" i="55"/>
  <c r="CE60" i="55"/>
  <c r="CE77" i="55"/>
  <c r="CE21" i="55"/>
  <c r="DE61" i="55" s="1"/>
  <c r="CE37" i="55"/>
  <c r="CE59" i="55"/>
  <c r="DG68" i="62"/>
  <c r="DF68" i="62" s="1"/>
  <c r="CE85" i="55"/>
  <c r="CE58" i="55"/>
  <c r="CE78" i="55"/>
  <c r="CE20" i="55"/>
  <c r="CE72" i="55"/>
  <c r="CE62" i="55"/>
  <c r="DH68" i="62"/>
  <c r="DD40" i="63"/>
  <c r="DC40" i="63" s="1"/>
  <c r="DG40" i="63"/>
  <c r="DF40" i="63" s="1"/>
  <c r="BY20" i="63"/>
  <c r="DH40" i="63"/>
  <c r="CB16" i="54"/>
  <c r="DC73" i="53"/>
  <c r="DC74" i="53" s="1"/>
  <c r="DJ69" i="53"/>
  <c r="BY17" i="63"/>
  <c r="DH37" i="63"/>
  <c r="DG37" i="63"/>
  <c r="DF37" i="63" s="1"/>
  <c r="DD37" i="63"/>
  <c r="DC37" i="63" s="1"/>
  <c r="DJ11" i="61"/>
  <c r="DG29" i="60"/>
  <c r="DF29" i="60" s="1"/>
  <c r="CB12" i="54"/>
  <c r="CB17" i="54"/>
  <c r="BV79" i="63"/>
  <c r="BX22" i="63" s="1"/>
  <c r="DE42" i="63" s="1"/>
  <c r="BY13" i="63"/>
  <c r="DD33" i="63" s="1"/>
  <c r="DG41" i="63"/>
  <c r="DF41" i="63" s="1"/>
  <c r="BY21" i="63"/>
  <c r="DD41" i="63"/>
  <c r="DC41" i="63" s="1"/>
  <c r="DH41" i="63"/>
  <c r="DD29" i="60"/>
  <c r="DI69" i="53"/>
  <c r="DP7" i="57"/>
  <c r="R6" i="57" s="1"/>
  <c r="DJ10" i="61"/>
  <c r="DE29" i="60"/>
  <c r="DI11" i="61"/>
  <c r="BZ68" i="59"/>
  <c r="BY23" i="63"/>
  <c r="DH43" i="63"/>
  <c r="DG43" i="63"/>
  <c r="DF43" i="63" s="1"/>
  <c r="DD43" i="63"/>
  <c r="DC43" i="63" s="1"/>
  <c r="DD32" i="63"/>
  <c r="CC82" i="54"/>
  <c r="CF15" i="54"/>
  <c r="DD55" i="54" s="1"/>
  <c r="BY16" i="63"/>
  <c r="DG36" i="63" s="1"/>
  <c r="DF36" i="63" s="1"/>
  <c r="DH42" i="63"/>
  <c r="DD42" i="63"/>
  <c r="DC42" i="63" s="1"/>
  <c r="BY22" i="63"/>
  <c r="DG42" i="63"/>
  <c r="DF42" i="63" s="1"/>
  <c r="DI10" i="61"/>
  <c r="DJ32" i="62"/>
  <c r="DN28" i="62" s="1"/>
  <c r="P13" i="62" s="1"/>
  <c r="BY11" i="63"/>
  <c r="DG31" i="63" s="1"/>
  <c r="DF31" i="63" s="1"/>
  <c r="DF32" i="63" s="1"/>
  <c r="DJ13" i="61"/>
  <c r="DJ31" i="62"/>
  <c r="DH38" i="63"/>
  <c r="DG38" i="63"/>
  <c r="DF38" i="63" s="1"/>
  <c r="BY18" i="63"/>
  <c r="DD38" i="63"/>
  <c r="DC38" i="63" s="1"/>
  <c r="DD39" i="63"/>
  <c r="DC39" i="63" s="1"/>
  <c r="DG39" i="63"/>
  <c r="DF39" i="63" s="1"/>
  <c r="BY19" i="63"/>
  <c r="DH39" i="63"/>
  <c r="DJ23" i="61"/>
  <c r="DO7" i="59"/>
  <c r="Q6" i="59" s="1"/>
  <c r="DI23" i="61"/>
  <c r="DP11" i="61" s="1"/>
  <c r="R10" i="61" s="1"/>
  <c r="DN7" i="59"/>
  <c r="P6" i="59" s="1"/>
  <c r="DJ16" i="61"/>
  <c r="DI18" i="61"/>
  <c r="DN10" i="61" s="1"/>
  <c r="P9" i="61" s="1"/>
  <c r="DJ20" i="61"/>
  <c r="DF72" i="61"/>
  <c r="DJ18" i="61"/>
  <c r="DI22" i="61"/>
  <c r="DO11" i="61" s="1"/>
  <c r="Q10" i="61" s="1"/>
  <c r="DJ17" i="61"/>
  <c r="DJ19" i="61"/>
  <c r="DI14" i="61"/>
  <c r="DP8" i="61" s="1"/>
  <c r="R7" i="61" s="1"/>
  <c r="DJ12" i="61"/>
  <c r="DC58" i="56"/>
  <c r="DC59" i="56" s="1"/>
  <c r="DC60" i="56" s="1"/>
  <c r="BV66" i="60"/>
  <c r="DI17" i="61"/>
  <c r="DP9" i="61" s="1"/>
  <c r="R8" i="61" s="1"/>
  <c r="DK50" i="62"/>
  <c r="DR47" i="62" s="1"/>
  <c r="T18" i="62" s="1"/>
  <c r="DK55" i="62"/>
  <c r="DQ49" i="62" s="1"/>
  <c r="S20" i="62" s="1"/>
  <c r="DK60" i="62"/>
  <c r="DS50" i="62" s="1"/>
  <c r="U21" i="62" s="1"/>
  <c r="DL49" i="62"/>
  <c r="DK56" i="62"/>
  <c r="DR49" i="62" s="1"/>
  <c r="T20" i="62" s="1"/>
  <c r="DL58" i="62"/>
  <c r="DL63" i="62"/>
  <c r="DL57" i="62"/>
  <c r="DK58" i="62"/>
  <c r="DQ50" i="62" s="1"/>
  <c r="S21" i="62" s="1"/>
  <c r="DL53" i="62"/>
  <c r="DL62" i="62"/>
  <c r="DK63" i="62"/>
  <c r="DS51" i="62" s="1"/>
  <c r="U22" i="62" s="1"/>
  <c r="DK62" i="62"/>
  <c r="DR51" i="62" s="1"/>
  <c r="T22" i="62" s="1"/>
  <c r="DL51" i="62"/>
  <c r="DK54" i="62"/>
  <c r="DS48" i="62" s="1"/>
  <c r="U19" i="62" s="1"/>
  <c r="DK48" i="62"/>
  <c r="DL55" i="62"/>
  <c r="DK51" i="62"/>
  <c r="DS47" i="62" s="1"/>
  <c r="U18" i="62" s="1"/>
  <c r="DL59" i="62"/>
  <c r="DL61" i="62"/>
  <c r="DK61" i="62"/>
  <c r="DQ51" i="62" s="1"/>
  <c r="S22" i="62" s="1"/>
  <c r="DL56" i="62"/>
  <c r="DL52" i="62"/>
  <c r="DL54" i="62"/>
  <c r="DK57" i="62"/>
  <c r="DS49" i="62" s="1"/>
  <c r="U20" i="62" s="1"/>
  <c r="DL50" i="62"/>
  <c r="DK59" i="62"/>
  <c r="DR50" i="62" s="1"/>
  <c r="T21" i="62" s="1"/>
  <c r="DK52" i="62"/>
  <c r="DQ48" i="62" s="1"/>
  <c r="S19" i="62" s="1"/>
  <c r="DK53" i="62"/>
  <c r="DR48" i="62" s="1"/>
  <c r="T19" i="62" s="1"/>
  <c r="DK49" i="62"/>
  <c r="DQ47" i="62" s="1"/>
  <c r="S18" i="62" s="1"/>
  <c r="DL60" i="62"/>
  <c r="BV44" i="57"/>
  <c r="BV45" i="57" s="1"/>
  <c r="BV46" i="57" s="1"/>
  <c r="BS66" i="60"/>
  <c r="DF35" i="56"/>
  <c r="DJ21" i="61"/>
  <c r="DI20" i="61"/>
  <c r="DP10" i="61" s="1"/>
  <c r="R9" i="61" s="1"/>
  <c r="DJ22" i="61"/>
  <c r="DI15" i="61"/>
  <c r="DN9" i="61" s="1"/>
  <c r="P8" i="61" s="1"/>
  <c r="DI21" i="61"/>
  <c r="DN11" i="61" s="1"/>
  <c r="P10" i="61" s="1"/>
  <c r="DI19" i="61"/>
  <c r="DO10" i="61" s="1"/>
  <c r="Q9" i="61" s="1"/>
  <c r="DJ15" i="61"/>
  <c r="DJ14" i="61"/>
  <c r="DI53" i="62"/>
  <c r="DF74" i="62"/>
  <c r="DC57" i="62"/>
  <c r="DC58" i="62" s="1"/>
  <c r="BZ79" i="60"/>
  <c r="DC73" i="57"/>
  <c r="DI69" i="57"/>
  <c r="DN67" i="57" s="1"/>
  <c r="P24" i="57" s="1"/>
  <c r="DC34" i="56"/>
  <c r="DC35" i="56" s="1"/>
  <c r="DL28" i="56"/>
  <c r="DI30" i="56"/>
  <c r="Y84" i="19"/>
  <c r="R88" i="19" s="1"/>
  <c r="S88" i="19" s="1"/>
  <c r="T88" i="19" s="1"/>
  <c r="E95" i="19"/>
  <c r="M95" i="19" s="1"/>
  <c r="BC32" i="36"/>
  <c r="BD32" i="36" s="1"/>
  <c r="I32" i="36" s="1"/>
  <c r="U32" i="36" s="1"/>
  <c r="AF33" i="36" s="1"/>
  <c r="AR33" i="36" s="1"/>
  <c r="DI37" i="62" l="1"/>
  <c r="DP29" i="62" s="1"/>
  <c r="R14" i="62" s="1"/>
  <c r="DI43" i="62"/>
  <c r="DP31" i="62" s="1"/>
  <c r="R16" i="62" s="1"/>
  <c r="DI36" i="62"/>
  <c r="DO29" i="62" s="1"/>
  <c r="Q14" i="62" s="1"/>
  <c r="DJ42" i="62"/>
  <c r="DI34" i="62"/>
  <c r="DI42" i="62"/>
  <c r="DO31" i="62" s="1"/>
  <c r="Q16" i="62" s="1"/>
  <c r="DJ43" i="62"/>
  <c r="DJ35" i="62"/>
  <c r="DI35" i="62"/>
  <c r="DN29" i="62" s="1"/>
  <c r="P14" i="62" s="1"/>
  <c r="DJ34" i="62"/>
  <c r="DI38" i="62"/>
  <c r="DN30" i="62" s="1"/>
  <c r="P15" i="62" s="1"/>
  <c r="DJ37" i="62"/>
  <c r="DP27" i="62"/>
  <c r="R12" i="62" s="1"/>
  <c r="DJ36" i="62"/>
  <c r="DI40" i="62"/>
  <c r="DP30" i="62" s="1"/>
  <c r="R15" i="62" s="1"/>
  <c r="DJ39" i="62"/>
  <c r="DJ40" i="62"/>
  <c r="DI39" i="62"/>
  <c r="DO30" i="62" s="1"/>
  <c r="Q15" i="62" s="1"/>
  <c r="DJ38" i="62"/>
  <c r="DJ41" i="62"/>
  <c r="DI41" i="62"/>
  <c r="DN31" i="62" s="1"/>
  <c r="P16" i="62" s="1"/>
  <c r="DN8" i="59"/>
  <c r="P7" i="59" s="1"/>
  <c r="DO48" i="56"/>
  <c r="Q19" i="56" s="1"/>
  <c r="DS72" i="53"/>
  <c r="X25" i="53" s="1"/>
  <c r="DK27" i="58"/>
  <c r="DI29" i="55"/>
  <c r="DJ31" i="59"/>
  <c r="DI35" i="59"/>
  <c r="DN29" i="59" s="1"/>
  <c r="P14" i="59" s="1"/>
  <c r="DD31" i="58"/>
  <c r="DC31" i="58" s="1"/>
  <c r="DC32" i="58" s="1"/>
  <c r="DC33" i="58" s="1"/>
  <c r="DE31" i="58"/>
  <c r="DJ29" i="58" s="1"/>
  <c r="DH31" i="58"/>
  <c r="DJ29" i="55"/>
  <c r="DI39" i="59"/>
  <c r="DO30" i="59" s="1"/>
  <c r="Q15" i="59" s="1"/>
  <c r="DI42" i="59"/>
  <c r="DO31" i="59" s="1"/>
  <c r="Q16" i="59" s="1"/>
  <c r="DI37" i="59"/>
  <c r="DP29" i="59" s="1"/>
  <c r="R14" i="59" s="1"/>
  <c r="DC32" i="55"/>
  <c r="DP7" i="59"/>
  <c r="R6" i="59" s="1"/>
  <c r="DG34" i="58"/>
  <c r="DF34" i="58" s="1"/>
  <c r="DK28" i="58" s="1"/>
  <c r="DI23" i="54"/>
  <c r="DP11" i="54" s="1"/>
  <c r="R10" i="54" s="1"/>
  <c r="DF53" i="55"/>
  <c r="DK53" i="56"/>
  <c r="DR48" i="56" s="1"/>
  <c r="T19" i="56" s="1"/>
  <c r="DP48" i="56"/>
  <c r="R19" i="56" s="1"/>
  <c r="DK58" i="56"/>
  <c r="DQ50" i="56" s="1"/>
  <c r="S21" i="56" s="1"/>
  <c r="DK56" i="56"/>
  <c r="DR49" i="56" s="1"/>
  <c r="T20" i="56" s="1"/>
  <c r="DI40" i="59"/>
  <c r="DP30" i="59" s="1"/>
  <c r="R15" i="59" s="1"/>
  <c r="DJ32" i="59"/>
  <c r="DI38" i="59"/>
  <c r="DN30" i="59" s="1"/>
  <c r="P15" i="59" s="1"/>
  <c r="DG9" i="63"/>
  <c r="DF9" i="63" s="1"/>
  <c r="DO67" i="63"/>
  <c r="Q24" i="63" s="1"/>
  <c r="BU85" i="58"/>
  <c r="BY85" i="58" s="1"/>
  <c r="BU27" i="58"/>
  <c r="BY27" i="58" s="1"/>
  <c r="DI33" i="59"/>
  <c r="DO28" i="59" s="1"/>
  <c r="Q13" i="59" s="1"/>
  <c r="DI34" i="59"/>
  <c r="DP28" i="59" s="1"/>
  <c r="R13" i="59" s="1"/>
  <c r="DI43" i="59"/>
  <c r="DP31" i="59" s="1"/>
  <c r="R16" i="59" s="1"/>
  <c r="DH12" i="63"/>
  <c r="DI32" i="59"/>
  <c r="DN28" i="59" s="1"/>
  <c r="P13" i="59" s="1"/>
  <c r="BU55" i="58"/>
  <c r="BY55" i="58" s="1"/>
  <c r="BU15" i="58"/>
  <c r="BY15" i="58" s="1"/>
  <c r="DH35" i="58" s="1"/>
  <c r="BU89" i="58"/>
  <c r="BY89" i="58" s="1"/>
  <c r="DI78" i="55"/>
  <c r="DN70" i="55" s="1"/>
  <c r="P27" i="55" s="1"/>
  <c r="DI79" i="55"/>
  <c r="DO70" i="55" s="1"/>
  <c r="Q27" i="55" s="1"/>
  <c r="DK43" i="56"/>
  <c r="DS31" i="56" s="1"/>
  <c r="U16" i="56" s="1"/>
  <c r="DC50" i="58"/>
  <c r="DD12" i="63"/>
  <c r="BR13" i="63"/>
  <c r="DD13" i="63" s="1"/>
  <c r="BU62" i="57"/>
  <c r="BY62" i="57" s="1"/>
  <c r="DJ12" i="58"/>
  <c r="DJ9" i="58"/>
  <c r="BU69" i="58"/>
  <c r="BY69" i="58" s="1"/>
  <c r="BU34" i="58"/>
  <c r="BY34" i="58" s="1"/>
  <c r="BU71" i="58"/>
  <c r="BY71" i="58" s="1"/>
  <c r="BU67" i="58"/>
  <c r="BY67" i="58" s="1"/>
  <c r="BU36" i="58"/>
  <c r="BY36" i="58" s="1"/>
  <c r="BU66" i="58"/>
  <c r="BY66" i="58" s="1"/>
  <c r="BU73" i="58"/>
  <c r="BY73" i="58" s="1"/>
  <c r="BU84" i="58"/>
  <c r="BY84" i="58" s="1"/>
  <c r="DI29" i="61"/>
  <c r="DN27" i="61" s="1"/>
  <c r="P12" i="61" s="1"/>
  <c r="BU56" i="58"/>
  <c r="BY56" i="58" s="1"/>
  <c r="DI48" i="58"/>
  <c r="DP46" i="58" s="1"/>
  <c r="R17" i="58" s="1"/>
  <c r="DJ35" i="59"/>
  <c r="BU21" i="58"/>
  <c r="BY21" i="58" s="1"/>
  <c r="DI8" i="58"/>
  <c r="DP6" i="58" s="1"/>
  <c r="R5" i="58" s="1"/>
  <c r="DJ36" i="59"/>
  <c r="DJ30" i="59"/>
  <c r="DO27" i="59" s="1"/>
  <c r="Q12" i="59" s="1"/>
  <c r="BU76" i="58"/>
  <c r="BY76" i="58" s="1"/>
  <c r="BU61" i="58"/>
  <c r="BY61" i="58" s="1"/>
  <c r="BU51" i="58"/>
  <c r="BY51" i="58" s="1"/>
  <c r="DK79" i="63"/>
  <c r="DR70" i="63" s="1"/>
  <c r="T27" i="63" s="1"/>
  <c r="DK73" i="63"/>
  <c r="DR68" i="63" s="1"/>
  <c r="T25" i="63" s="1"/>
  <c r="DK70" i="63"/>
  <c r="DR67" i="63" s="1"/>
  <c r="T24" i="63" s="1"/>
  <c r="DL76" i="63"/>
  <c r="DK80" i="63"/>
  <c r="DS70" i="63" s="1"/>
  <c r="U27" i="63" s="1"/>
  <c r="DK83" i="63"/>
  <c r="DS71" i="63" s="1"/>
  <c r="U28" i="63" s="1"/>
  <c r="DK82" i="63"/>
  <c r="DR71" i="63" s="1"/>
  <c r="T28" i="63" s="1"/>
  <c r="DL79" i="63"/>
  <c r="DK77" i="63"/>
  <c r="DS69" i="63" s="1"/>
  <c r="U26" i="63" s="1"/>
  <c r="DL74" i="63"/>
  <c r="DL69" i="63"/>
  <c r="DL73" i="63"/>
  <c r="DK76" i="63"/>
  <c r="DR69" i="63" s="1"/>
  <c r="T26" i="63" s="1"/>
  <c r="DK72" i="63"/>
  <c r="DQ68" i="63" s="1"/>
  <c r="S25" i="63" s="1"/>
  <c r="DL81" i="63"/>
  <c r="DL77" i="63"/>
  <c r="DL71" i="63"/>
  <c r="DK71" i="63"/>
  <c r="DS67" i="63" s="1"/>
  <c r="U24" i="63" s="1"/>
  <c r="DL78" i="63"/>
  <c r="DK75" i="63"/>
  <c r="DQ69" i="63" s="1"/>
  <c r="S26" i="63" s="1"/>
  <c r="DL72" i="63"/>
  <c r="DK69" i="63"/>
  <c r="DQ67" i="63" s="1"/>
  <c r="S24" i="63" s="1"/>
  <c r="DK74" i="63"/>
  <c r="DS68" i="63" s="1"/>
  <c r="U25" i="63" s="1"/>
  <c r="DL82" i="63"/>
  <c r="DL70" i="63"/>
  <c r="DK81" i="63"/>
  <c r="DQ71" i="63" s="1"/>
  <c r="S28" i="63" s="1"/>
  <c r="DL80" i="63"/>
  <c r="DK78" i="63"/>
  <c r="DQ70" i="63" s="1"/>
  <c r="S27" i="63" s="1"/>
  <c r="DL83" i="63"/>
  <c r="DL75" i="63"/>
  <c r="BU26" i="58"/>
  <c r="BY26" i="58" s="1"/>
  <c r="DI69" i="63"/>
  <c r="DN67" i="63" s="1"/>
  <c r="P24" i="63" s="1"/>
  <c r="DI82" i="63"/>
  <c r="DO71" i="63" s="1"/>
  <c r="Q28" i="63" s="1"/>
  <c r="DI78" i="63"/>
  <c r="DN70" i="63" s="1"/>
  <c r="P27" i="63" s="1"/>
  <c r="DI81" i="63"/>
  <c r="DN71" i="63" s="1"/>
  <c r="P28" i="63" s="1"/>
  <c r="DJ75" i="63"/>
  <c r="DJ72" i="63"/>
  <c r="DJ77" i="63"/>
  <c r="DI77" i="63"/>
  <c r="DP69" i="63" s="1"/>
  <c r="R26" i="63" s="1"/>
  <c r="DJ82" i="63"/>
  <c r="DI76" i="63"/>
  <c r="DO69" i="63" s="1"/>
  <c r="Q26" i="63" s="1"/>
  <c r="DJ83" i="63"/>
  <c r="DJ79" i="63"/>
  <c r="DI83" i="63"/>
  <c r="DP71" i="63" s="1"/>
  <c r="R28" i="63" s="1"/>
  <c r="DI73" i="63"/>
  <c r="DO68" i="63" s="1"/>
  <c r="Q25" i="63" s="1"/>
  <c r="DJ76" i="63"/>
  <c r="DI79" i="63"/>
  <c r="DO70" i="63" s="1"/>
  <c r="Q27" i="63" s="1"/>
  <c r="DJ78" i="63"/>
  <c r="DJ80" i="63"/>
  <c r="DI74" i="63"/>
  <c r="DP68" i="63" s="1"/>
  <c r="R25" i="63" s="1"/>
  <c r="DI71" i="63"/>
  <c r="DJ73" i="63"/>
  <c r="DI80" i="63"/>
  <c r="DP70" i="63" s="1"/>
  <c r="R27" i="63" s="1"/>
  <c r="DI75" i="63"/>
  <c r="DN69" i="63" s="1"/>
  <c r="P26" i="63" s="1"/>
  <c r="DJ81" i="63"/>
  <c r="DI72" i="63"/>
  <c r="DN68" i="63" s="1"/>
  <c r="P25" i="63" s="1"/>
  <c r="DJ74" i="63"/>
  <c r="DJ71" i="63"/>
  <c r="DC32" i="61"/>
  <c r="DI30" i="61" s="1"/>
  <c r="BU53" i="58"/>
  <c r="BY53" i="58" s="1"/>
  <c r="BU23" i="58"/>
  <c r="BY23" i="58" s="1"/>
  <c r="BU62" i="58"/>
  <c r="BY62" i="58" s="1"/>
  <c r="BU54" i="58"/>
  <c r="BY54" i="58" s="1"/>
  <c r="BU22" i="58"/>
  <c r="DH42" i="58" s="1"/>
  <c r="BU72" i="58"/>
  <c r="BY72" i="58" s="1"/>
  <c r="BU68" i="58"/>
  <c r="BY68" i="58" s="1"/>
  <c r="BU31" i="58"/>
  <c r="BY31" i="58" s="1"/>
  <c r="BU24" i="58"/>
  <c r="BY24" i="58" s="1"/>
  <c r="BU70" i="58"/>
  <c r="BY70" i="58" s="1"/>
  <c r="BU19" i="58"/>
  <c r="DG39" i="58" s="1"/>
  <c r="DF39" i="58" s="1"/>
  <c r="BU30" i="58"/>
  <c r="BY30" i="58" s="1"/>
  <c r="BU58" i="58"/>
  <c r="BY58" i="58" s="1"/>
  <c r="BU42" i="58"/>
  <c r="BY42" i="58" s="1"/>
  <c r="BU32" i="58"/>
  <c r="BY32" i="58" s="1"/>
  <c r="DI12" i="58"/>
  <c r="DN8" i="58" s="1"/>
  <c r="P7" i="58" s="1"/>
  <c r="DJ38" i="59"/>
  <c r="DG12" i="63"/>
  <c r="DF12" i="63" s="1"/>
  <c r="BU79" i="58"/>
  <c r="BY79" i="58" s="1"/>
  <c r="BU20" i="58"/>
  <c r="DD40" i="58" s="1"/>
  <c r="DC40" i="58" s="1"/>
  <c r="BU87" i="58"/>
  <c r="BY87" i="58" s="1"/>
  <c r="BU64" i="58"/>
  <c r="BY64" i="58" s="1"/>
  <c r="BU80" i="58"/>
  <c r="BY80" i="58" s="1"/>
  <c r="BU78" i="58"/>
  <c r="BY78" i="58" s="1"/>
  <c r="DJ43" i="59"/>
  <c r="BU57" i="58"/>
  <c r="BY57" i="58" s="1"/>
  <c r="BU35" i="58"/>
  <c r="BY35" i="58" s="1"/>
  <c r="BU83" i="58"/>
  <c r="BY83" i="58" s="1"/>
  <c r="BU43" i="58"/>
  <c r="BY43" i="58" s="1"/>
  <c r="BU37" i="58"/>
  <c r="BY37" i="58" s="1"/>
  <c r="BU18" i="58"/>
  <c r="DD38" i="58" s="1"/>
  <c r="DC38" i="58" s="1"/>
  <c r="BU47" i="58"/>
  <c r="BY47" i="58" s="1"/>
  <c r="BU17" i="58"/>
  <c r="DH37" i="58" s="1"/>
  <c r="DL54" i="56"/>
  <c r="DK60" i="56"/>
  <c r="DS50" i="56" s="1"/>
  <c r="U21" i="56" s="1"/>
  <c r="DL49" i="56"/>
  <c r="BU40" i="58"/>
  <c r="BY40" i="58" s="1"/>
  <c r="BU52" i="58"/>
  <c r="BY52" i="58" s="1"/>
  <c r="BU28" i="58"/>
  <c r="BY28" i="58" s="1"/>
  <c r="BU81" i="58"/>
  <c r="BY81" i="58" s="1"/>
  <c r="BU65" i="58"/>
  <c r="BY65" i="58" s="1"/>
  <c r="BU82" i="58"/>
  <c r="BY82" i="58" s="1"/>
  <c r="BU16" i="58"/>
  <c r="BY16" i="58" s="1"/>
  <c r="DK61" i="56"/>
  <c r="DQ51" i="56" s="1"/>
  <c r="S22" i="56" s="1"/>
  <c r="DL62" i="56"/>
  <c r="DK51" i="56"/>
  <c r="DS47" i="56" s="1"/>
  <c r="U18" i="56" s="1"/>
  <c r="BU38" i="58"/>
  <c r="BY38" i="58" s="1"/>
  <c r="BU75" i="58"/>
  <c r="BY75" i="58" s="1"/>
  <c r="BU63" i="58"/>
  <c r="BY63" i="58" s="1"/>
  <c r="BU49" i="58"/>
  <c r="BY49" i="58" s="1"/>
  <c r="BU90" i="58"/>
  <c r="BY90" i="58" s="1"/>
  <c r="BU48" i="58"/>
  <c r="BY48" i="58" s="1"/>
  <c r="DK62" i="56"/>
  <c r="DR51" i="56" s="1"/>
  <c r="T22" i="56" s="1"/>
  <c r="DK49" i="56"/>
  <c r="DQ47" i="56" s="1"/>
  <c r="S18" i="56" s="1"/>
  <c r="DL58" i="56"/>
  <c r="DL57" i="56"/>
  <c r="DK52" i="56"/>
  <c r="DQ48" i="56" s="1"/>
  <c r="S19" i="56" s="1"/>
  <c r="DK50" i="56"/>
  <c r="DR47" i="56" s="1"/>
  <c r="T18" i="56" s="1"/>
  <c r="DL52" i="56"/>
  <c r="DL50" i="56"/>
  <c r="DK59" i="56"/>
  <c r="DR50" i="56" s="1"/>
  <c r="T21" i="56" s="1"/>
  <c r="DL48" i="56"/>
  <c r="BU88" i="58"/>
  <c r="BY88" i="58" s="1"/>
  <c r="BU86" i="58"/>
  <c r="BY86" i="58" s="1"/>
  <c r="BU45" i="58"/>
  <c r="BY45" i="58" s="1"/>
  <c r="BU59" i="58"/>
  <c r="BY59" i="58" s="1"/>
  <c r="BU50" i="58"/>
  <c r="BY50" i="58" s="1"/>
  <c r="BU33" i="58"/>
  <c r="BY33" i="58" s="1"/>
  <c r="DJ8" i="58"/>
  <c r="DL56" i="56"/>
  <c r="DL55" i="56"/>
  <c r="DE12" i="63"/>
  <c r="BU25" i="58"/>
  <c r="BY25" i="58" s="1"/>
  <c r="BU46" i="58"/>
  <c r="BY46" i="58" s="1"/>
  <c r="BU60" i="58"/>
  <c r="BY60" i="58" s="1"/>
  <c r="BU41" i="58"/>
  <c r="BY41" i="58" s="1"/>
  <c r="BU39" i="58"/>
  <c r="BY39" i="58" s="1"/>
  <c r="BU44" i="58"/>
  <c r="BY44" i="58" s="1"/>
  <c r="DL27" i="59"/>
  <c r="DL39" i="59"/>
  <c r="DK27" i="59"/>
  <c r="DR26" i="59" s="1"/>
  <c r="T11" i="59" s="1"/>
  <c r="DK32" i="59"/>
  <c r="DQ28" i="59" s="1"/>
  <c r="S13" i="59" s="1"/>
  <c r="DL32" i="59"/>
  <c r="DK39" i="59"/>
  <c r="DR30" i="59" s="1"/>
  <c r="T15" i="59" s="1"/>
  <c r="DK34" i="59"/>
  <c r="DS28" i="59" s="1"/>
  <c r="U13" i="59" s="1"/>
  <c r="DK42" i="59"/>
  <c r="DR31" i="59" s="1"/>
  <c r="T16" i="59" s="1"/>
  <c r="DK35" i="59"/>
  <c r="DQ29" i="59" s="1"/>
  <c r="S14" i="59" s="1"/>
  <c r="DL28" i="59"/>
  <c r="DK31" i="59"/>
  <c r="DS27" i="59" s="1"/>
  <c r="U12" i="59" s="1"/>
  <c r="DK41" i="59"/>
  <c r="DQ31" i="59" s="1"/>
  <c r="S16" i="59" s="1"/>
  <c r="DL40" i="59"/>
  <c r="DL37" i="59"/>
  <c r="DK40" i="59"/>
  <c r="DS30" i="59" s="1"/>
  <c r="U15" i="59" s="1"/>
  <c r="DK33" i="59"/>
  <c r="DR28" i="59" s="1"/>
  <c r="T13" i="59" s="1"/>
  <c r="DL38" i="59"/>
  <c r="DK29" i="59"/>
  <c r="DQ27" i="59" s="1"/>
  <c r="S12" i="59" s="1"/>
  <c r="DL29" i="59"/>
  <c r="DL35" i="59"/>
  <c r="DL43" i="59"/>
  <c r="DK43" i="59"/>
  <c r="DS31" i="59" s="1"/>
  <c r="U16" i="59" s="1"/>
  <c r="DK36" i="59"/>
  <c r="DR29" i="59" s="1"/>
  <c r="T14" i="59" s="1"/>
  <c r="DK37" i="59"/>
  <c r="DS29" i="59" s="1"/>
  <c r="U14" i="59" s="1"/>
  <c r="DL36" i="59"/>
  <c r="DL34" i="59"/>
  <c r="DL33" i="59"/>
  <c r="DL42" i="59"/>
  <c r="DK30" i="59"/>
  <c r="DR27" i="59" s="1"/>
  <c r="T12" i="59" s="1"/>
  <c r="DL30" i="59"/>
  <c r="DK38" i="59"/>
  <c r="DQ30" i="59" s="1"/>
  <c r="S15" i="59" s="1"/>
  <c r="DL41" i="59"/>
  <c r="DK28" i="59"/>
  <c r="DS26" i="59" s="1"/>
  <c r="U11" i="59" s="1"/>
  <c r="DL31" i="59"/>
  <c r="DK57" i="56"/>
  <c r="DS49" i="56" s="1"/>
  <c r="U20" i="56" s="1"/>
  <c r="DL53" i="56"/>
  <c r="DL63" i="56"/>
  <c r="DL60" i="56"/>
  <c r="DK48" i="56"/>
  <c r="DS46" i="56" s="1"/>
  <c r="U17" i="56" s="1"/>
  <c r="DL51" i="56"/>
  <c r="DL59" i="56"/>
  <c r="DK54" i="56"/>
  <c r="DS48" i="56" s="1"/>
  <c r="U19" i="56" s="1"/>
  <c r="DL61" i="56"/>
  <c r="DK63" i="56"/>
  <c r="DS51" i="56" s="1"/>
  <c r="U22" i="56" s="1"/>
  <c r="BU29" i="58"/>
  <c r="BY29" i="58" s="1"/>
  <c r="BU77" i="58"/>
  <c r="BY77" i="58" s="1"/>
  <c r="BU74" i="58"/>
  <c r="BY74" i="58" s="1"/>
  <c r="BU27" i="57"/>
  <c r="BY27" i="57" s="1"/>
  <c r="DJ41" i="59"/>
  <c r="DJ22" i="54"/>
  <c r="DI41" i="59"/>
  <c r="DN31" i="59" s="1"/>
  <c r="P16" i="59" s="1"/>
  <c r="DJ39" i="59"/>
  <c r="DJ14" i="54"/>
  <c r="DJ34" i="59"/>
  <c r="DI12" i="54"/>
  <c r="DN8" i="54" s="1"/>
  <c r="P7" i="54" s="1"/>
  <c r="DH13" i="63"/>
  <c r="DJ13" i="54"/>
  <c r="DI13" i="54"/>
  <c r="DO8" i="54" s="1"/>
  <c r="Q7" i="54" s="1"/>
  <c r="DP12" i="59"/>
  <c r="X6" i="59" s="1"/>
  <c r="DI18" i="54"/>
  <c r="DN10" i="54" s="1"/>
  <c r="P9" i="54" s="1"/>
  <c r="DD11" i="63"/>
  <c r="DC11" i="63" s="1"/>
  <c r="DI21" i="54"/>
  <c r="DN11" i="54" s="1"/>
  <c r="P10" i="54" s="1"/>
  <c r="DG11" i="63"/>
  <c r="DF11" i="63" s="1"/>
  <c r="DF70" i="56"/>
  <c r="DF71" i="56" s="1"/>
  <c r="DF72" i="56" s="1"/>
  <c r="DO8" i="61"/>
  <c r="Q7" i="61" s="1"/>
  <c r="DI36" i="59"/>
  <c r="DO29" i="59" s="1"/>
  <c r="Q14" i="59" s="1"/>
  <c r="DH11" i="63"/>
  <c r="DJ19" i="54"/>
  <c r="DJ12" i="54"/>
  <c r="DH9" i="63"/>
  <c r="BR9" i="63"/>
  <c r="CB12" i="58"/>
  <c r="CF12" i="58" s="1"/>
  <c r="DE52" i="58" s="1"/>
  <c r="DG8" i="63"/>
  <c r="DF8" i="63" s="1"/>
  <c r="DH8" i="63"/>
  <c r="DD8" i="63"/>
  <c r="DC8" i="63" s="1"/>
  <c r="BR8" i="63"/>
  <c r="DE8" i="63" s="1"/>
  <c r="DI31" i="59"/>
  <c r="DP27" i="59" s="1"/>
  <c r="R12" i="59" s="1"/>
  <c r="DJ42" i="59"/>
  <c r="DJ40" i="59"/>
  <c r="DJ33" i="59"/>
  <c r="BZ79" i="58"/>
  <c r="BZ80" i="58" s="1"/>
  <c r="CB14" i="58" s="1"/>
  <c r="DI17" i="54"/>
  <c r="DP9" i="54" s="1"/>
  <c r="R8" i="54" s="1"/>
  <c r="DJ9" i="54"/>
  <c r="DJ11" i="54"/>
  <c r="DI9" i="54"/>
  <c r="DN7" i="54" s="1"/>
  <c r="P6" i="54" s="1"/>
  <c r="DJ10" i="54"/>
  <c r="DI11" i="54"/>
  <c r="DP7" i="54" s="1"/>
  <c r="R6" i="54" s="1"/>
  <c r="DI10" i="54"/>
  <c r="DI29" i="58"/>
  <c r="BY12" i="57"/>
  <c r="DD32" i="57" s="1"/>
  <c r="DG18" i="63"/>
  <c r="DF18" i="63" s="1"/>
  <c r="DH18" i="63"/>
  <c r="BR18" i="63"/>
  <c r="DD18" i="63"/>
  <c r="DC18" i="63" s="1"/>
  <c r="CB53" i="54"/>
  <c r="CF53" i="54" s="1"/>
  <c r="DI23" i="58"/>
  <c r="DP11" i="58" s="1"/>
  <c r="R10" i="58" s="1"/>
  <c r="DJ20" i="54"/>
  <c r="DJ37" i="59"/>
  <c r="DG20" i="63"/>
  <c r="DF20" i="63" s="1"/>
  <c r="DD20" i="63"/>
  <c r="DC20" i="63" s="1"/>
  <c r="DH20" i="63"/>
  <c r="BR20" i="63"/>
  <c r="DI19" i="58"/>
  <c r="DO10" i="58" s="1"/>
  <c r="Q9" i="58" s="1"/>
  <c r="DI21" i="58"/>
  <c r="DN11" i="58" s="1"/>
  <c r="P10" i="58" s="1"/>
  <c r="DD31" i="57"/>
  <c r="DC31" i="57" s="1"/>
  <c r="DD33" i="57"/>
  <c r="BU15" i="57"/>
  <c r="BY15" i="57" s="1"/>
  <c r="DI22" i="54"/>
  <c r="DO11" i="54" s="1"/>
  <c r="Q10" i="54" s="1"/>
  <c r="DJ23" i="54"/>
  <c r="DI14" i="54"/>
  <c r="DP8" i="54" s="1"/>
  <c r="R7" i="54" s="1"/>
  <c r="DJ17" i="54"/>
  <c r="DJ23" i="58"/>
  <c r="DG31" i="57"/>
  <c r="DF31" i="57" s="1"/>
  <c r="DJ18" i="54"/>
  <c r="DJ22" i="58"/>
  <c r="DJ13" i="58"/>
  <c r="DI17" i="58"/>
  <c r="DP9" i="58" s="1"/>
  <c r="R8" i="58" s="1"/>
  <c r="DK26" i="55"/>
  <c r="DQ26" i="55" s="1"/>
  <c r="S11" i="55" s="1"/>
  <c r="DJ21" i="54"/>
  <c r="DI20" i="54"/>
  <c r="DP10" i="54" s="1"/>
  <c r="R9" i="54" s="1"/>
  <c r="DI15" i="54"/>
  <c r="DN9" i="54" s="1"/>
  <c r="P8" i="54" s="1"/>
  <c r="DJ15" i="58"/>
  <c r="DE14" i="63"/>
  <c r="DI14" i="58"/>
  <c r="DP8" i="58" s="1"/>
  <c r="R7" i="58" s="1"/>
  <c r="DI16" i="58"/>
  <c r="DO9" i="58" s="1"/>
  <c r="Q8" i="58" s="1"/>
  <c r="DJ21" i="58"/>
  <c r="DI22" i="58"/>
  <c r="DO11" i="58" s="1"/>
  <c r="Q10" i="58" s="1"/>
  <c r="DG34" i="55"/>
  <c r="BU22" i="57"/>
  <c r="DD42" i="57" s="1"/>
  <c r="DC42" i="57" s="1"/>
  <c r="DI19" i="54"/>
  <c r="DO10" i="54" s="1"/>
  <c r="Q9" i="54" s="1"/>
  <c r="DI16" i="54"/>
  <c r="DO9" i="54" s="1"/>
  <c r="Q8" i="54" s="1"/>
  <c r="DJ16" i="54"/>
  <c r="DJ15" i="54"/>
  <c r="BR14" i="63"/>
  <c r="DD14" i="63" s="1"/>
  <c r="DJ20" i="58"/>
  <c r="DI15" i="58"/>
  <c r="DN9" i="58" s="1"/>
  <c r="P8" i="58" s="1"/>
  <c r="DJ16" i="58"/>
  <c r="DJ14" i="58"/>
  <c r="DF13" i="63"/>
  <c r="CF11" i="53"/>
  <c r="DE51" i="53" s="1"/>
  <c r="BR22" i="63"/>
  <c r="DG22" i="63"/>
  <c r="DF22" i="63" s="1"/>
  <c r="DH22" i="63"/>
  <c r="DD22" i="63"/>
  <c r="DC22" i="63" s="1"/>
  <c r="BR23" i="63"/>
  <c r="DD23" i="63"/>
  <c r="DC23" i="63" s="1"/>
  <c r="DG23" i="63"/>
  <c r="DF23" i="63" s="1"/>
  <c r="DH23" i="63"/>
  <c r="DN8" i="61"/>
  <c r="P7" i="61" s="1"/>
  <c r="CC78" i="61"/>
  <c r="DG33" i="55"/>
  <c r="DF33" i="55" s="1"/>
  <c r="DF73" i="57"/>
  <c r="DL66" i="57" s="1"/>
  <c r="DQ66" i="57" s="1"/>
  <c r="S23" i="57" s="1"/>
  <c r="DG21" i="63"/>
  <c r="DF21" i="63" s="1"/>
  <c r="BR21" i="63"/>
  <c r="DD21" i="63"/>
  <c r="DC21" i="63" s="1"/>
  <c r="DH21" i="63"/>
  <c r="CC81" i="59"/>
  <c r="DD17" i="63"/>
  <c r="DC17" i="63" s="1"/>
  <c r="BR17" i="63"/>
  <c r="DG17" i="63"/>
  <c r="DF17" i="63" s="1"/>
  <c r="DH17" i="63"/>
  <c r="DD15" i="63"/>
  <c r="DC15" i="63" s="1"/>
  <c r="BR15" i="63"/>
  <c r="DG15" i="63" s="1"/>
  <c r="DF15" i="63" s="1"/>
  <c r="DH15" i="63"/>
  <c r="BU11" i="60"/>
  <c r="BY11" i="60" s="1"/>
  <c r="DH31" i="60" s="1"/>
  <c r="DI18" i="58"/>
  <c r="DN10" i="58" s="1"/>
  <c r="P9" i="58" s="1"/>
  <c r="DI13" i="58"/>
  <c r="BR19" i="63"/>
  <c r="DD19" i="63"/>
  <c r="DC19" i="63" s="1"/>
  <c r="DH19" i="63"/>
  <c r="DG19" i="63"/>
  <c r="DF19" i="63" s="1"/>
  <c r="DJ18" i="58"/>
  <c r="BU21" i="57"/>
  <c r="BY21" i="57" s="1"/>
  <c r="DD16" i="63"/>
  <c r="DG16" i="63"/>
  <c r="DF16" i="63" s="1"/>
  <c r="DH16" i="63"/>
  <c r="BR16" i="63"/>
  <c r="DE55" i="62"/>
  <c r="BU17" i="57"/>
  <c r="BY17" i="57" s="1"/>
  <c r="DO48" i="62"/>
  <c r="Q19" i="62" s="1"/>
  <c r="DL47" i="62"/>
  <c r="DR46" i="62" s="1"/>
  <c r="T17" i="62" s="1"/>
  <c r="BU78" i="57"/>
  <c r="BY78" i="57" s="1"/>
  <c r="BU73" i="57"/>
  <c r="BY73" i="57" s="1"/>
  <c r="BU86" i="57"/>
  <c r="BY86" i="57" s="1"/>
  <c r="BU44" i="57"/>
  <c r="BY44" i="57" s="1"/>
  <c r="DS26" i="62"/>
  <c r="U11" i="62" s="1"/>
  <c r="BU82" i="57"/>
  <c r="BY82" i="57" s="1"/>
  <c r="BU20" i="57"/>
  <c r="BY20" i="57" s="1"/>
  <c r="DS32" i="62"/>
  <c r="X13" i="62" s="1"/>
  <c r="BU76" i="57"/>
  <c r="BY76" i="57" s="1"/>
  <c r="BU90" i="57"/>
  <c r="BY90" i="57" s="1"/>
  <c r="DL22" i="56"/>
  <c r="DL18" i="56"/>
  <c r="DL8" i="56"/>
  <c r="DK11" i="56"/>
  <c r="DS7" i="56" s="1"/>
  <c r="U6" i="56" s="1"/>
  <c r="DK13" i="56"/>
  <c r="DR8" i="56" s="1"/>
  <c r="T7" i="56" s="1"/>
  <c r="DL13" i="56"/>
  <c r="DK16" i="56"/>
  <c r="DR9" i="56" s="1"/>
  <c r="T8" i="56" s="1"/>
  <c r="DL23" i="56"/>
  <c r="DK17" i="56"/>
  <c r="DS9" i="56" s="1"/>
  <c r="U8" i="56" s="1"/>
  <c r="BU66" i="57"/>
  <c r="BY66" i="57" s="1"/>
  <c r="BU58" i="57"/>
  <c r="BY58" i="57" s="1"/>
  <c r="BU26" i="57"/>
  <c r="BY26" i="57" s="1"/>
  <c r="BU41" i="57"/>
  <c r="BY41" i="57" s="1"/>
  <c r="BU38" i="57"/>
  <c r="BY38" i="57" s="1"/>
  <c r="BU18" i="57"/>
  <c r="DD38" i="57" s="1"/>
  <c r="DC38" i="57" s="1"/>
  <c r="BU14" i="57"/>
  <c r="DC15" i="60"/>
  <c r="DC16" i="60" s="1"/>
  <c r="DJ16" i="60" s="1"/>
  <c r="DR66" i="59"/>
  <c r="T23" i="59" s="1"/>
  <c r="DK68" i="57"/>
  <c r="BZ66" i="53"/>
  <c r="BU31" i="57"/>
  <c r="BY31" i="57" s="1"/>
  <c r="BU51" i="57"/>
  <c r="BY51" i="57" s="1"/>
  <c r="BU60" i="57"/>
  <c r="BY60" i="57" s="1"/>
  <c r="BU29" i="57"/>
  <c r="BY29" i="57" s="1"/>
  <c r="BU48" i="57"/>
  <c r="BY48" i="57" s="1"/>
  <c r="BU25" i="57"/>
  <c r="BY25" i="57" s="1"/>
  <c r="BU43" i="57"/>
  <c r="BY43" i="57" s="1"/>
  <c r="BU42" i="57"/>
  <c r="BY42" i="57" s="1"/>
  <c r="BU80" i="57"/>
  <c r="BY80" i="57" s="1"/>
  <c r="BU32" i="57"/>
  <c r="BY32" i="57" s="1"/>
  <c r="BU68" i="57"/>
  <c r="BY68" i="57" s="1"/>
  <c r="BU23" i="57"/>
  <c r="BY23" i="57" s="1"/>
  <c r="DN7" i="58"/>
  <c r="P6" i="58" s="1"/>
  <c r="BU36" i="57"/>
  <c r="BY36" i="57" s="1"/>
  <c r="BU53" i="57"/>
  <c r="BY53" i="57" s="1"/>
  <c r="BU71" i="57"/>
  <c r="BY71" i="57" s="1"/>
  <c r="BU81" i="57"/>
  <c r="BY81" i="57" s="1"/>
  <c r="BU63" i="57"/>
  <c r="BY63" i="57" s="1"/>
  <c r="BU34" i="57"/>
  <c r="BY34" i="57" s="1"/>
  <c r="BU72" i="57"/>
  <c r="BY72" i="57" s="1"/>
  <c r="BU30" i="57"/>
  <c r="BY30" i="57" s="1"/>
  <c r="BU87" i="57"/>
  <c r="BY87" i="57" s="1"/>
  <c r="BU83" i="57"/>
  <c r="BY83" i="57" s="1"/>
  <c r="BU28" i="57"/>
  <c r="BY28" i="57" s="1"/>
  <c r="BU35" i="57"/>
  <c r="BY35" i="57" s="1"/>
  <c r="BU57" i="57"/>
  <c r="BY57" i="57" s="1"/>
  <c r="CC66" i="57"/>
  <c r="BU59" i="57"/>
  <c r="BY59" i="57" s="1"/>
  <c r="BU75" i="57"/>
  <c r="BY75" i="57" s="1"/>
  <c r="BU45" i="57"/>
  <c r="BY45" i="57" s="1"/>
  <c r="BU85" i="57"/>
  <c r="BY85" i="57" s="1"/>
  <c r="BU84" i="57"/>
  <c r="BY84" i="57" s="1"/>
  <c r="DP8" i="55"/>
  <c r="R7" i="55" s="1"/>
  <c r="DC70" i="56"/>
  <c r="BU67" i="57"/>
  <c r="BY67" i="57" s="1"/>
  <c r="BU70" i="57"/>
  <c r="BY70" i="57" s="1"/>
  <c r="BU16" i="57"/>
  <c r="BY16" i="57" s="1"/>
  <c r="DD36" i="57" s="1"/>
  <c r="BU40" i="57"/>
  <c r="BY40" i="57" s="1"/>
  <c r="BU24" i="57"/>
  <c r="BY24" i="57" s="1"/>
  <c r="DK15" i="56"/>
  <c r="DQ9" i="56" s="1"/>
  <c r="S8" i="56" s="1"/>
  <c r="DI68" i="56"/>
  <c r="DP66" i="56" s="1"/>
  <c r="R23" i="56" s="1"/>
  <c r="DI10" i="58"/>
  <c r="BU47" i="57"/>
  <c r="BY47" i="57" s="1"/>
  <c r="BU49" i="57"/>
  <c r="BY49" i="57" s="1"/>
  <c r="BU37" i="57"/>
  <c r="BY37" i="57" s="1"/>
  <c r="BU89" i="57"/>
  <c r="BY89" i="57" s="1"/>
  <c r="BU74" i="57"/>
  <c r="BY74" i="57" s="1"/>
  <c r="DI31" i="53"/>
  <c r="DP27" i="53" s="1"/>
  <c r="R12" i="53" s="1"/>
  <c r="DI11" i="58"/>
  <c r="DP7" i="58" s="1"/>
  <c r="R6" i="58" s="1"/>
  <c r="DJ50" i="55"/>
  <c r="DO47" i="55" s="1"/>
  <c r="Q18" i="55" s="1"/>
  <c r="DJ11" i="58"/>
  <c r="CC78" i="62"/>
  <c r="CE67" i="62" s="1"/>
  <c r="BU55" i="57"/>
  <c r="BY55" i="57" s="1"/>
  <c r="BU77" i="57"/>
  <c r="BY77" i="57" s="1"/>
  <c r="BU50" i="57"/>
  <c r="BY50" i="57" s="1"/>
  <c r="BU46" i="57"/>
  <c r="BY46" i="57" s="1"/>
  <c r="BU69" i="57"/>
  <c r="BY69" i="57" s="1"/>
  <c r="BU39" i="57"/>
  <c r="BY39" i="57" s="1"/>
  <c r="BU54" i="57"/>
  <c r="BY54" i="57" s="1"/>
  <c r="BU88" i="57"/>
  <c r="BY88" i="57" s="1"/>
  <c r="DK19" i="56"/>
  <c r="DR10" i="56" s="1"/>
  <c r="T9" i="56" s="1"/>
  <c r="DF74" i="57"/>
  <c r="BZ69" i="55"/>
  <c r="DJ32" i="53"/>
  <c r="DI32" i="53"/>
  <c r="DL9" i="56"/>
  <c r="DI20" i="58"/>
  <c r="DP10" i="58" s="1"/>
  <c r="R9" i="58" s="1"/>
  <c r="BU52" i="57"/>
  <c r="BY52" i="57" s="1"/>
  <c r="BU33" i="57"/>
  <c r="BY33" i="57" s="1"/>
  <c r="BU65" i="57"/>
  <c r="BY65" i="57" s="1"/>
  <c r="BU61" i="57"/>
  <c r="BY61" i="57" s="1"/>
  <c r="CC79" i="61"/>
  <c r="CE15" i="61" s="1"/>
  <c r="DJ17" i="58"/>
  <c r="BZ60" i="57"/>
  <c r="DJ19" i="58"/>
  <c r="DJ10" i="58"/>
  <c r="BU19" i="57"/>
  <c r="BU79" i="57"/>
  <c r="BY79" i="57" s="1"/>
  <c r="BU64" i="57"/>
  <c r="BY64" i="57" s="1"/>
  <c r="BU56" i="57"/>
  <c r="BY56" i="57" s="1"/>
  <c r="CB61" i="54"/>
  <c r="CF61" i="54" s="1"/>
  <c r="DC33" i="55"/>
  <c r="DJ74" i="55"/>
  <c r="DI82" i="55"/>
  <c r="DO71" i="55" s="1"/>
  <c r="Q28" i="55" s="1"/>
  <c r="DJ75" i="55"/>
  <c r="CB43" i="54"/>
  <c r="CF43" i="54" s="1"/>
  <c r="DI30" i="55"/>
  <c r="DO27" i="55" s="1"/>
  <c r="Q12" i="55" s="1"/>
  <c r="DJ77" i="55"/>
  <c r="DJ79" i="55"/>
  <c r="DI80" i="55"/>
  <c r="DP70" i="55" s="1"/>
  <c r="R27" i="55" s="1"/>
  <c r="DL16" i="56"/>
  <c r="CB66" i="54"/>
  <c r="CF66" i="54" s="1"/>
  <c r="DC71" i="56"/>
  <c r="DJ76" i="55"/>
  <c r="DI74" i="55"/>
  <c r="DP68" i="55" s="1"/>
  <c r="R25" i="55" s="1"/>
  <c r="DI75" i="55"/>
  <c r="DN69" i="55" s="1"/>
  <c r="P26" i="55" s="1"/>
  <c r="DI81" i="55"/>
  <c r="DN71" i="55" s="1"/>
  <c r="P28" i="55" s="1"/>
  <c r="DI71" i="55"/>
  <c r="DP67" i="55" s="1"/>
  <c r="R24" i="55" s="1"/>
  <c r="DK21" i="56"/>
  <c r="DQ11" i="56" s="1"/>
  <c r="S10" i="56" s="1"/>
  <c r="CB21" i="54"/>
  <c r="CF21" i="54" s="1"/>
  <c r="DH61" i="54" s="1"/>
  <c r="DR66" i="57"/>
  <c r="T23" i="57" s="1"/>
  <c r="DI76" i="55"/>
  <c r="DO69" i="55" s="1"/>
  <c r="Q26" i="55" s="1"/>
  <c r="DJ78" i="55"/>
  <c r="CB51" i="54"/>
  <c r="CF51" i="54" s="1"/>
  <c r="DK6" i="56"/>
  <c r="DL68" i="57"/>
  <c r="DF72" i="55"/>
  <c r="CB71" i="54"/>
  <c r="CF71" i="54" s="1"/>
  <c r="CB89" i="54"/>
  <c r="CF89" i="54" s="1"/>
  <c r="CB73" i="54"/>
  <c r="CF73" i="54" s="1"/>
  <c r="DN7" i="55"/>
  <c r="P6" i="55" s="1"/>
  <c r="DH33" i="55"/>
  <c r="DI73" i="55"/>
  <c r="DO68" i="55" s="1"/>
  <c r="Q25" i="55" s="1"/>
  <c r="DI83" i="55"/>
  <c r="DP71" i="55" s="1"/>
  <c r="R28" i="55" s="1"/>
  <c r="DJ80" i="55"/>
  <c r="DI72" i="55"/>
  <c r="DN68" i="55" s="1"/>
  <c r="P25" i="55" s="1"/>
  <c r="CB29" i="54"/>
  <c r="CF29" i="54" s="1"/>
  <c r="DO7" i="55"/>
  <c r="Q6" i="55" s="1"/>
  <c r="DI77" i="55"/>
  <c r="DP69" i="55" s="1"/>
  <c r="R26" i="55" s="1"/>
  <c r="DJ72" i="55"/>
  <c r="DJ73" i="55"/>
  <c r="CB47" i="54"/>
  <c r="CF47" i="54" s="1"/>
  <c r="CB50" i="54"/>
  <c r="CF50" i="54" s="1"/>
  <c r="DJ70" i="55"/>
  <c r="CB32" i="54"/>
  <c r="CF32" i="54" s="1"/>
  <c r="DJ81" i="55"/>
  <c r="DJ71" i="55"/>
  <c r="DJ82" i="55"/>
  <c r="DJ83" i="55"/>
  <c r="CB63" i="54"/>
  <c r="CF63" i="54" s="1"/>
  <c r="CB52" i="54"/>
  <c r="CF52" i="54" s="1"/>
  <c r="DL6" i="56"/>
  <c r="DP67" i="54"/>
  <c r="R24" i="54" s="1"/>
  <c r="CB37" i="54"/>
  <c r="CF37" i="54" s="1"/>
  <c r="DK23" i="56"/>
  <c r="DS11" i="56" s="1"/>
  <c r="U10" i="56" s="1"/>
  <c r="DC10" i="56"/>
  <c r="DC11" i="56" s="1"/>
  <c r="CB22" i="54"/>
  <c r="CF22" i="54" s="1"/>
  <c r="DK8" i="56"/>
  <c r="DS6" i="56" s="1"/>
  <c r="U5" i="56" s="1"/>
  <c r="DI70" i="55"/>
  <c r="CB30" i="54"/>
  <c r="CF30" i="54" s="1"/>
  <c r="DL15" i="56"/>
  <c r="CB82" i="54"/>
  <c r="CF82" i="54" s="1"/>
  <c r="DL12" i="56"/>
  <c r="DK20" i="56"/>
  <c r="DS10" i="56" s="1"/>
  <c r="U9" i="56" s="1"/>
  <c r="DI37" i="53"/>
  <c r="DP29" i="53" s="1"/>
  <c r="R14" i="53" s="1"/>
  <c r="DJ40" i="53"/>
  <c r="DP6" i="61"/>
  <c r="R5" i="61" s="1"/>
  <c r="DJ33" i="53"/>
  <c r="DI38" i="53"/>
  <c r="DN30" i="53" s="1"/>
  <c r="P15" i="53" s="1"/>
  <c r="DJ38" i="53"/>
  <c r="DI33" i="53"/>
  <c r="DJ35" i="53"/>
  <c r="DJ36" i="53"/>
  <c r="DJ42" i="53"/>
  <c r="DI40" i="53"/>
  <c r="DP30" i="53" s="1"/>
  <c r="R15" i="53" s="1"/>
  <c r="DI41" i="53"/>
  <c r="DN31" i="53" s="1"/>
  <c r="P16" i="53" s="1"/>
  <c r="DK18" i="56"/>
  <c r="DQ10" i="56" s="1"/>
  <c r="S9" i="56" s="1"/>
  <c r="DK14" i="56"/>
  <c r="DS8" i="56" s="1"/>
  <c r="U7" i="56" s="1"/>
  <c r="DK9" i="56"/>
  <c r="DQ7" i="56" s="1"/>
  <c r="S6" i="56" s="1"/>
  <c r="CB39" i="54"/>
  <c r="CF39" i="54" s="1"/>
  <c r="DJ37" i="53"/>
  <c r="CB26" i="54"/>
  <c r="CF26" i="54" s="1"/>
  <c r="CB69" i="54"/>
  <c r="CF69" i="54" s="1"/>
  <c r="DL17" i="56"/>
  <c r="DL14" i="56"/>
  <c r="DL19" i="56"/>
  <c r="CB87" i="54"/>
  <c r="CF87" i="54" s="1"/>
  <c r="CB77" i="54"/>
  <c r="CF77" i="54" s="1"/>
  <c r="CB86" i="54"/>
  <c r="CF86" i="54" s="1"/>
  <c r="CB78" i="54"/>
  <c r="CF78" i="54" s="1"/>
  <c r="CB90" i="54"/>
  <c r="CF90" i="54" s="1"/>
  <c r="CB38" i="54"/>
  <c r="CF38" i="54" s="1"/>
  <c r="DJ34" i="53"/>
  <c r="DK12" i="56"/>
  <c r="DQ8" i="56" s="1"/>
  <c r="S7" i="56" s="1"/>
  <c r="DL11" i="56"/>
  <c r="DI43" i="53"/>
  <c r="DP31" i="53" s="1"/>
  <c r="R16" i="53" s="1"/>
  <c r="DP72" i="54"/>
  <c r="X24" i="54" s="1"/>
  <c r="DC29" i="60"/>
  <c r="DJ28" i="60" s="1"/>
  <c r="DI63" i="56"/>
  <c r="DP51" i="56" s="1"/>
  <c r="R22" i="56" s="1"/>
  <c r="DN7" i="61"/>
  <c r="P6" i="61" s="1"/>
  <c r="BX30" i="63"/>
  <c r="DL21" i="56"/>
  <c r="DK22" i="56"/>
  <c r="DR11" i="56" s="1"/>
  <c r="T10" i="56" s="1"/>
  <c r="CB49" i="54"/>
  <c r="CF49" i="54" s="1"/>
  <c r="CB70" i="54"/>
  <c r="CF70" i="54" s="1"/>
  <c r="CB64" i="54"/>
  <c r="CF64" i="54" s="1"/>
  <c r="DN67" i="53"/>
  <c r="P24" i="53" s="1"/>
  <c r="DL10" i="56"/>
  <c r="DK10" i="56"/>
  <c r="DR7" i="56" s="1"/>
  <c r="T6" i="56" s="1"/>
  <c r="DL20" i="56"/>
  <c r="CB31" i="54"/>
  <c r="CF31" i="54" s="1"/>
  <c r="CB81" i="54"/>
  <c r="CF81" i="54" s="1"/>
  <c r="DH36" i="63"/>
  <c r="DG33" i="63"/>
  <c r="DF33" i="63" s="1"/>
  <c r="DF34" i="63" s="1"/>
  <c r="DD36" i="63"/>
  <c r="DK7" i="56"/>
  <c r="DR6" i="56" s="1"/>
  <c r="T5" i="56" s="1"/>
  <c r="DH53" i="55"/>
  <c r="CB27" i="54"/>
  <c r="CF27" i="54" s="1"/>
  <c r="DP26" i="55"/>
  <c r="R11" i="55" s="1"/>
  <c r="DC35" i="61"/>
  <c r="CB40" i="54"/>
  <c r="CF40" i="54" s="1"/>
  <c r="CB36" i="54"/>
  <c r="CF36" i="54" s="1"/>
  <c r="DP6" i="55"/>
  <c r="R5" i="55" s="1"/>
  <c r="DI62" i="56"/>
  <c r="DO51" i="56" s="1"/>
  <c r="Q22" i="56" s="1"/>
  <c r="DJ67" i="62"/>
  <c r="DI27" i="60"/>
  <c r="DO26" i="60" s="1"/>
  <c r="Q11" i="60" s="1"/>
  <c r="DL7" i="56"/>
  <c r="CB58" i="54"/>
  <c r="CF58" i="54" s="1"/>
  <c r="DC36" i="61"/>
  <c r="DI8" i="60"/>
  <c r="DJ8" i="60"/>
  <c r="CB80" i="54"/>
  <c r="CF80" i="54" s="1"/>
  <c r="DP72" i="59"/>
  <c r="X24" i="59" s="1"/>
  <c r="BZ80" i="63"/>
  <c r="CB36" i="63" s="1"/>
  <c r="CF36" i="63" s="1"/>
  <c r="DD35" i="55"/>
  <c r="DG35" i="55"/>
  <c r="DF35" i="55" s="1"/>
  <c r="DP66" i="55"/>
  <c r="R23" i="55" s="1"/>
  <c r="DH35" i="55"/>
  <c r="BX67" i="58"/>
  <c r="DC69" i="62"/>
  <c r="DC70" i="62" s="1"/>
  <c r="BX20" i="58"/>
  <c r="DE40" i="58" s="1"/>
  <c r="CB46" i="54"/>
  <c r="CF46" i="54" s="1"/>
  <c r="CB18" i="54"/>
  <c r="CF18" i="54" s="1"/>
  <c r="DG58" i="54" s="1"/>
  <c r="CB25" i="54"/>
  <c r="CF25" i="54" s="1"/>
  <c r="DJ41" i="53"/>
  <c r="CB79" i="54"/>
  <c r="CF79" i="54" s="1"/>
  <c r="DD34" i="55"/>
  <c r="DC34" i="55" s="1"/>
  <c r="DS72" i="59"/>
  <c r="X25" i="59" s="1"/>
  <c r="CC83" i="54"/>
  <c r="CE71" i="54" s="1"/>
  <c r="CE12" i="61"/>
  <c r="CE11" i="61"/>
  <c r="BX88" i="58"/>
  <c r="BX49" i="58"/>
  <c r="CB35" i="54"/>
  <c r="CF35" i="54" s="1"/>
  <c r="CB13" i="57"/>
  <c r="CB72" i="54"/>
  <c r="CF72" i="54" s="1"/>
  <c r="BX37" i="58"/>
  <c r="BX58" i="58"/>
  <c r="CB59" i="54"/>
  <c r="CF59" i="54" s="1"/>
  <c r="CB62" i="54"/>
  <c r="CF62" i="54" s="1"/>
  <c r="CB88" i="54"/>
  <c r="CF88" i="54" s="1"/>
  <c r="DF33" i="61"/>
  <c r="DL26" i="61"/>
  <c r="DK26" i="61"/>
  <c r="BV54" i="57"/>
  <c r="BX9" i="57" s="1"/>
  <c r="DP12" i="55"/>
  <c r="X6" i="55" s="1"/>
  <c r="BX52" i="58"/>
  <c r="BX50" i="58"/>
  <c r="DQ66" i="55"/>
  <c r="S23" i="55" s="1"/>
  <c r="BX23" i="58"/>
  <c r="DE43" i="58" s="1"/>
  <c r="CB54" i="54"/>
  <c r="CF54" i="54" s="1"/>
  <c r="BX29" i="58"/>
  <c r="CB41" i="54"/>
  <c r="CF41" i="54" s="1"/>
  <c r="CB68" i="54"/>
  <c r="CF68" i="54" s="1"/>
  <c r="BX87" i="58"/>
  <c r="BX86" i="58"/>
  <c r="CB67" i="54"/>
  <c r="CF67" i="54" s="1"/>
  <c r="CB55" i="54"/>
  <c r="CF55" i="54" s="1"/>
  <c r="DH34" i="55"/>
  <c r="CB57" i="54"/>
  <c r="CF57" i="54" s="1"/>
  <c r="BX15" i="58"/>
  <c r="CB48" i="54"/>
  <c r="CF48" i="54" s="1"/>
  <c r="CB23" i="54"/>
  <c r="DJ68" i="61"/>
  <c r="DI68" i="61"/>
  <c r="BX70" i="58"/>
  <c r="BX79" i="58"/>
  <c r="CE18" i="62"/>
  <c r="CB83" i="54"/>
  <c r="CF83" i="54" s="1"/>
  <c r="CB28" i="54"/>
  <c r="CF28" i="54" s="1"/>
  <c r="CB65" i="54"/>
  <c r="CF65" i="54" s="1"/>
  <c r="CB44" i="54"/>
  <c r="CF44" i="54" s="1"/>
  <c r="CB74" i="54"/>
  <c r="CF74" i="54" s="1"/>
  <c r="CB42" i="54"/>
  <c r="CF42" i="54" s="1"/>
  <c r="CB45" i="54"/>
  <c r="CF45" i="54" s="1"/>
  <c r="CB76" i="54"/>
  <c r="CF76" i="54" s="1"/>
  <c r="CB75" i="54"/>
  <c r="CF75" i="54" s="1"/>
  <c r="CB33" i="54"/>
  <c r="CF33" i="54" s="1"/>
  <c r="CB84" i="54"/>
  <c r="CF84" i="54" s="1"/>
  <c r="CB24" i="54"/>
  <c r="CF24" i="54" s="1"/>
  <c r="CB34" i="54"/>
  <c r="CF34" i="54" s="1"/>
  <c r="CB56" i="54"/>
  <c r="CF56" i="54" s="1"/>
  <c r="CB60" i="54"/>
  <c r="CF60" i="54" s="1"/>
  <c r="CB20" i="54"/>
  <c r="DI39" i="56"/>
  <c r="DO30" i="56" s="1"/>
  <c r="Q15" i="56" s="1"/>
  <c r="BX24" i="58"/>
  <c r="BX39" i="58"/>
  <c r="DF69" i="62"/>
  <c r="DF71" i="62" s="1"/>
  <c r="BX84" i="58"/>
  <c r="BX51" i="58"/>
  <c r="DF34" i="61"/>
  <c r="DC71" i="61"/>
  <c r="DC72" i="61" s="1"/>
  <c r="DI29" i="57"/>
  <c r="BZ54" i="61"/>
  <c r="BX32" i="58"/>
  <c r="BX71" i="58"/>
  <c r="CB19" i="54"/>
  <c r="BX77" i="58"/>
  <c r="BX60" i="58"/>
  <c r="BX26" i="58"/>
  <c r="BX89" i="58"/>
  <c r="BX66" i="58"/>
  <c r="BX28" i="58"/>
  <c r="CC82" i="60"/>
  <c r="CE87" i="60" s="1"/>
  <c r="CE15" i="60"/>
  <c r="CE13" i="60"/>
  <c r="CE20" i="60"/>
  <c r="CE16" i="60"/>
  <c r="CE14" i="60"/>
  <c r="CE19" i="60"/>
  <c r="DK26" i="56"/>
  <c r="BX33" i="58"/>
  <c r="BX21" i="58"/>
  <c r="DE41" i="58" s="1"/>
  <c r="BX48" i="58"/>
  <c r="BX12" i="58"/>
  <c r="DE32" i="58" s="1"/>
  <c r="BX22" i="58"/>
  <c r="DE42" i="58" s="1"/>
  <c r="BX56" i="58"/>
  <c r="DO8" i="55"/>
  <c r="Q7" i="55" s="1"/>
  <c r="DK28" i="56"/>
  <c r="DS26" i="56" s="1"/>
  <c r="U11" i="56" s="1"/>
  <c r="CE17" i="60"/>
  <c r="BX82" i="58"/>
  <c r="BX25" i="58"/>
  <c r="BX35" i="58"/>
  <c r="BX54" i="58"/>
  <c r="BX46" i="58"/>
  <c r="BX74" i="58"/>
  <c r="BX75" i="58"/>
  <c r="BX80" i="58"/>
  <c r="BX36" i="58"/>
  <c r="BX69" i="58"/>
  <c r="BX72" i="58"/>
  <c r="BX90" i="58"/>
  <c r="BX27" i="58"/>
  <c r="BX68" i="58"/>
  <c r="DK66" i="56"/>
  <c r="BX53" i="58"/>
  <c r="CE21" i="54"/>
  <c r="BX16" i="58"/>
  <c r="DE36" i="58" s="1"/>
  <c r="BX64" i="58"/>
  <c r="BX43" i="58"/>
  <c r="BX57" i="58"/>
  <c r="BX34" i="58"/>
  <c r="DK26" i="57"/>
  <c r="BX14" i="58"/>
  <c r="BX78" i="58"/>
  <c r="BX61" i="58"/>
  <c r="BX31" i="58"/>
  <c r="BX13" i="58"/>
  <c r="BX30" i="58"/>
  <c r="BX76" i="58"/>
  <c r="BX42" i="58"/>
  <c r="BX65" i="58"/>
  <c r="CB16" i="63"/>
  <c r="CF16" i="63" s="1"/>
  <c r="DE56" i="63" s="1"/>
  <c r="CB17" i="63"/>
  <c r="CB15" i="63"/>
  <c r="CF15" i="63" s="1"/>
  <c r="DE55" i="63" s="1"/>
  <c r="BZ80" i="60"/>
  <c r="BZ81" i="60" s="1"/>
  <c r="BZ82" i="60" s="1"/>
  <c r="CB44" i="60" s="1"/>
  <c r="CF44" i="60" s="1"/>
  <c r="DL26" i="56"/>
  <c r="BX63" i="58"/>
  <c r="BX62" i="58"/>
  <c r="BX41" i="58"/>
  <c r="BX40" i="58"/>
  <c r="CF10" i="60"/>
  <c r="DH50" i="60" s="1"/>
  <c r="DI42" i="53"/>
  <c r="DO31" i="53" s="1"/>
  <c r="Q16" i="53" s="1"/>
  <c r="DJ39" i="53"/>
  <c r="DI36" i="53"/>
  <c r="DO29" i="53" s="1"/>
  <c r="Q14" i="53" s="1"/>
  <c r="DJ43" i="53"/>
  <c r="DI35" i="53"/>
  <c r="DN29" i="53" s="1"/>
  <c r="P14" i="53" s="1"/>
  <c r="DI39" i="53"/>
  <c r="DO30" i="53" s="1"/>
  <c r="Q15" i="53" s="1"/>
  <c r="DI34" i="53"/>
  <c r="DP28" i="53" s="1"/>
  <c r="R13" i="53" s="1"/>
  <c r="DL66" i="56"/>
  <c r="BX83" i="58"/>
  <c r="BX17" i="58"/>
  <c r="DE37" i="58" s="1"/>
  <c r="BX47" i="58"/>
  <c r="BX73" i="58"/>
  <c r="BX85" i="58"/>
  <c r="BX45" i="58"/>
  <c r="BX57" i="63"/>
  <c r="BX19" i="58"/>
  <c r="DE39" i="58" s="1"/>
  <c r="BX55" i="58"/>
  <c r="BX18" i="58"/>
  <c r="DE38" i="58" s="1"/>
  <c r="BX44" i="58"/>
  <c r="BX38" i="58"/>
  <c r="BX81" i="58"/>
  <c r="CB14" i="60"/>
  <c r="DK31" i="56"/>
  <c r="DS27" i="56" s="1"/>
  <c r="U12" i="56" s="1"/>
  <c r="DG55" i="54"/>
  <c r="BX11" i="63"/>
  <c r="DH31" i="63" s="1"/>
  <c r="BS67" i="60"/>
  <c r="BS78" i="60" s="1"/>
  <c r="BS79" i="60" s="1"/>
  <c r="BV78" i="60"/>
  <c r="BV79" i="60" s="1"/>
  <c r="BV67" i="60"/>
  <c r="BX11" i="60" s="1"/>
  <c r="DL26" i="63"/>
  <c r="DK26" i="63"/>
  <c r="DO8" i="58"/>
  <c r="Q7" i="58" s="1"/>
  <c r="CB19" i="60"/>
  <c r="CF19" i="60" s="1"/>
  <c r="DP7" i="61"/>
  <c r="R6" i="61" s="1"/>
  <c r="BX84" i="63"/>
  <c r="BX36" i="63"/>
  <c r="BX21" i="63"/>
  <c r="DE41" i="63" s="1"/>
  <c r="CF16" i="54"/>
  <c r="DG56" i="54" s="1"/>
  <c r="BX66" i="63"/>
  <c r="BX53" i="63"/>
  <c r="BX10" i="60"/>
  <c r="DD31" i="63"/>
  <c r="DC31" i="63" s="1"/>
  <c r="BX64" i="63"/>
  <c r="BU10" i="60"/>
  <c r="BZ69" i="59"/>
  <c r="BX12" i="63"/>
  <c r="DL27" i="56"/>
  <c r="BX27" i="63"/>
  <c r="BX46" i="63"/>
  <c r="CF12" i="54"/>
  <c r="DD52" i="54" s="1"/>
  <c r="DC52" i="54" s="1"/>
  <c r="CB18" i="60"/>
  <c r="CF18" i="60" s="1"/>
  <c r="DK27" i="56"/>
  <c r="CE12" i="54"/>
  <c r="CE15" i="54"/>
  <c r="DE55" i="54" s="1"/>
  <c r="CE20" i="54"/>
  <c r="CE18" i="54"/>
  <c r="CE16" i="54"/>
  <c r="CF17" i="54"/>
  <c r="DC74" i="57"/>
  <c r="BX38" i="63"/>
  <c r="CE19" i="54"/>
  <c r="BX10" i="63"/>
  <c r="BX44" i="63"/>
  <c r="BX55" i="63"/>
  <c r="BX76" i="63"/>
  <c r="BX14" i="63"/>
  <c r="BX32" i="63"/>
  <c r="BX40" i="63"/>
  <c r="BX82" i="63"/>
  <c r="BX63" i="63"/>
  <c r="BX18" i="63"/>
  <c r="DE38" i="63" s="1"/>
  <c r="BX20" i="63"/>
  <c r="DE40" i="63" s="1"/>
  <c r="BX58" i="63"/>
  <c r="BX48" i="63"/>
  <c r="BX85" i="63"/>
  <c r="BX51" i="63"/>
  <c r="BX39" i="63"/>
  <c r="BX80" i="63"/>
  <c r="BX89" i="63"/>
  <c r="BX31" i="63"/>
  <c r="BX86" i="63"/>
  <c r="BX49" i="63"/>
  <c r="BX65" i="63"/>
  <c r="BX77" i="63"/>
  <c r="BX62" i="63"/>
  <c r="BX78" i="63"/>
  <c r="BX13" i="63"/>
  <c r="BX35" i="63"/>
  <c r="BX73" i="63"/>
  <c r="BX59" i="63"/>
  <c r="BX50" i="63"/>
  <c r="BX60" i="63"/>
  <c r="BX83" i="63"/>
  <c r="BX23" i="63"/>
  <c r="DE43" i="63" s="1"/>
  <c r="BX43" i="63"/>
  <c r="BX26" i="63"/>
  <c r="BX88" i="63"/>
  <c r="BX87" i="63"/>
  <c r="BX56" i="63"/>
  <c r="BX33" i="63"/>
  <c r="BX81" i="63"/>
  <c r="BX15" i="63"/>
  <c r="DE35" i="63" s="1"/>
  <c r="BX17" i="63"/>
  <c r="DE37" i="63" s="1"/>
  <c r="BX54" i="63"/>
  <c r="BX79" i="63"/>
  <c r="BX72" i="63"/>
  <c r="BX61" i="63"/>
  <c r="BX25" i="63"/>
  <c r="BX28" i="63"/>
  <c r="BX16" i="63"/>
  <c r="DE36" i="63" s="1"/>
  <c r="BX24" i="63"/>
  <c r="BX45" i="63"/>
  <c r="BX75" i="63"/>
  <c r="BX67" i="63"/>
  <c r="BX19" i="63"/>
  <c r="DE39" i="63" s="1"/>
  <c r="BX37" i="63"/>
  <c r="BX41" i="63"/>
  <c r="BX74" i="63"/>
  <c r="BX68" i="63"/>
  <c r="BX69" i="63"/>
  <c r="BX90" i="63"/>
  <c r="BX34" i="63"/>
  <c r="BX47" i="63"/>
  <c r="BX70" i="63"/>
  <c r="DI75" i="53"/>
  <c r="DN69" i="53" s="1"/>
  <c r="P26" i="53" s="1"/>
  <c r="DJ83" i="53"/>
  <c r="DI70" i="53"/>
  <c r="DI74" i="53"/>
  <c r="DP68" i="53" s="1"/>
  <c r="R25" i="53" s="1"/>
  <c r="DI78" i="53"/>
  <c r="DN70" i="53" s="1"/>
  <c r="P27" i="53" s="1"/>
  <c r="DI77" i="53"/>
  <c r="DP69" i="53" s="1"/>
  <c r="R26" i="53" s="1"/>
  <c r="DI73" i="53"/>
  <c r="DO68" i="53" s="1"/>
  <c r="Q25" i="53" s="1"/>
  <c r="DJ82" i="53"/>
  <c r="DJ71" i="53"/>
  <c r="DJ81" i="53"/>
  <c r="DJ74" i="53"/>
  <c r="DJ73" i="53"/>
  <c r="DJ76" i="53"/>
  <c r="DI81" i="53"/>
  <c r="DN71" i="53" s="1"/>
  <c r="P28" i="53" s="1"/>
  <c r="DJ75" i="53"/>
  <c r="DI72" i="53"/>
  <c r="DN68" i="53" s="1"/>
  <c r="P25" i="53" s="1"/>
  <c r="DJ79" i="53"/>
  <c r="DJ80" i="53"/>
  <c r="DI80" i="53"/>
  <c r="DP70" i="53" s="1"/>
  <c r="R27" i="53" s="1"/>
  <c r="DJ72" i="53"/>
  <c r="DJ70" i="53"/>
  <c r="DI83" i="53"/>
  <c r="DP71" i="53" s="1"/>
  <c r="R28" i="53" s="1"/>
  <c r="DJ78" i="53"/>
  <c r="DI82" i="53"/>
  <c r="DO71" i="53" s="1"/>
  <c r="Q28" i="53" s="1"/>
  <c r="DJ77" i="53"/>
  <c r="DI79" i="53"/>
  <c r="DO70" i="53" s="1"/>
  <c r="Q27" i="53" s="1"/>
  <c r="DI71" i="53"/>
  <c r="DI76" i="53"/>
  <c r="DO69" i="53" s="1"/>
  <c r="Q26" i="53" s="1"/>
  <c r="DO7" i="61"/>
  <c r="Q6" i="61" s="1"/>
  <c r="BX71" i="63"/>
  <c r="BX42" i="63"/>
  <c r="BX52" i="63"/>
  <c r="BX29" i="63"/>
  <c r="DL40" i="56"/>
  <c r="DL36" i="56"/>
  <c r="DL34" i="56"/>
  <c r="DL32" i="56"/>
  <c r="DK42" i="56"/>
  <c r="DR31" i="56" s="1"/>
  <c r="T16" i="56" s="1"/>
  <c r="DJ60" i="56"/>
  <c r="DL41" i="56"/>
  <c r="DK30" i="56"/>
  <c r="DR27" i="56" s="1"/>
  <c r="T12" i="56" s="1"/>
  <c r="DK33" i="56"/>
  <c r="DR28" i="56" s="1"/>
  <c r="T13" i="56" s="1"/>
  <c r="DI59" i="56"/>
  <c r="DO50" i="56" s="1"/>
  <c r="Q21" i="56" s="1"/>
  <c r="DK29" i="56"/>
  <c r="DQ27" i="56" s="1"/>
  <c r="S12" i="56" s="1"/>
  <c r="DL39" i="56"/>
  <c r="DJ57" i="56"/>
  <c r="DI58" i="56"/>
  <c r="DN50" i="56" s="1"/>
  <c r="P21" i="56" s="1"/>
  <c r="DL35" i="56"/>
  <c r="DL37" i="56"/>
  <c r="DK38" i="56"/>
  <c r="DQ30" i="56" s="1"/>
  <c r="S15" i="56" s="1"/>
  <c r="DK35" i="56"/>
  <c r="DQ29" i="56" s="1"/>
  <c r="S14" i="56" s="1"/>
  <c r="DJ56" i="56"/>
  <c r="DL33" i="56"/>
  <c r="DJ62" i="56"/>
  <c r="DK41" i="56"/>
  <c r="DQ31" i="56" s="1"/>
  <c r="S16" i="56" s="1"/>
  <c r="DL43" i="56"/>
  <c r="DL30" i="56"/>
  <c r="DJ59" i="56"/>
  <c r="DL29" i="56"/>
  <c r="DK36" i="56"/>
  <c r="DR29" i="56" s="1"/>
  <c r="T14" i="56" s="1"/>
  <c r="DI61" i="56"/>
  <c r="DN51" i="56" s="1"/>
  <c r="P22" i="56" s="1"/>
  <c r="DI56" i="56"/>
  <c r="DI60" i="56"/>
  <c r="DP50" i="56" s="1"/>
  <c r="R21" i="56" s="1"/>
  <c r="DJ58" i="56"/>
  <c r="DJ61" i="56"/>
  <c r="DI57" i="56"/>
  <c r="DK40" i="56"/>
  <c r="DS30" i="56" s="1"/>
  <c r="U15" i="56" s="1"/>
  <c r="DL42" i="56"/>
  <c r="DK34" i="56"/>
  <c r="DS28" i="56" s="1"/>
  <c r="U13" i="56" s="1"/>
  <c r="DL38" i="56"/>
  <c r="DK37" i="56"/>
  <c r="DS29" i="56" s="1"/>
  <c r="U14" i="56" s="1"/>
  <c r="DK32" i="56"/>
  <c r="DQ28" i="56" s="1"/>
  <c r="S13" i="56" s="1"/>
  <c r="DK39" i="56"/>
  <c r="DR30" i="56" s="1"/>
  <c r="T15" i="56" s="1"/>
  <c r="DL31" i="56"/>
  <c r="DJ63" i="56"/>
  <c r="DI55" i="56"/>
  <c r="DF73" i="61"/>
  <c r="DK68" i="61" s="1"/>
  <c r="DJ55" i="56"/>
  <c r="BV55" i="57"/>
  <c r="DP12" i="61"/>
  <c r="X6" i="61" s="1"/>
  <c r="DJ52" i="63"/>
  <c r="DI52" i="63"/>
  <c r="DJ53" i="63"/>
  <c r="DI54" i="62"/>
  <c r="DJ54" i="62"/>
  <c r="DC59" i="62"/>
  <c r="CB20" i="60"/>
  <c r="DI70" i="57"/>
  <c r="DJ70" i="57"/>
  <c r="DI40" i="56"/>
  <c r="DP30" i="56" s="1"/>
  <c r="R15" i="56" s="1"/>
  <c r="DK46" i="57"/>
  <c r="DL46" i="57"/>
  <c r="DI33" i="56"/>
  <c r="DO28" i="56" s="1"/>
  <c r="Q13" i="56" s="1"/>
  <c r="DI42" i="56"/>
  <c r="DO31" i="56" s="1"/>
  <c r="Q16" i="56" s="1"/>
  <c r="DI34" i="56"/>
  <c r="DP28" i="56" s="1"/>
  <c r="R13" i="56" s="1"/>
  <c r="DJ33" i="56"/>
  <c r="DI31" i="56"/>
  <c r="DJ34" i="56"/>
  <c r="DJ31" i="56"/>
  <c r="DJ32" i="56"/>
  <c r="DI41" i="56"/>
  <c r="DN31" i="56" s="1"/>
  <c r="P16" i="56" s="1"/>
  <c r="DI32" i="56"/>
  <c r="DJ36" i="56"/>
  <c r="DI37" i="56"/>
  <c r="DP29" i="56" s="1"/>
  <c r="R14" i="56" s="1"/>
  <c r="DJ43" i="56"/>
  <c r="DJ39" i="56"/>
  <c r="DI36" i="56"/>
  <c r="DO29" i="56" s="1"/>
  <c r="Q14" i="56" s="1"/>
  <c r="DJ38" i="56"/>
  <c r="DJ41" i="56"/>
  <c r="DI38" i="56"/>
  <c r="DN30" i="56" s="1"/>
  <c r="P15" i="56" s="1"/>
  <c r="DJ35" i="56"/>
  <c r="DJ42" i="56"/>
  <c r="DI35" i="56"/>
  <c r="DN29" i="56" s="1"/>
  <c r="P14" i="56" s="1"/>
  <c r="DJ40" i="56"/>
  <c r="DI43" i="56"/>
  <c r="DP31" i="56" s="1"/>
  <c r="R16" i="56" s="1"/>
  <c r="DJ37" i="56"/>
  <c r="DO27" i="56"/>
  <c r="Q12" i="56" s="1"/>
  <c r="V88" i="19"/>
  <c r="AA88" i="19" s="1"/>
  <c r="G95" i="19"/>
  <c r="L95" i="19" s="1"/>
  <c r="BE32" i="36"/>
  <c r="J32" i="36" s="1"/>
  <c r="V32" i="36" s="1"/>
  <c r="AG33" i="36" s="1"/>
  <c r="AS33" i="36" s="1"/>
  <c r="H32" i="36"/>
  <c r="T32" i="36" s="1"/>
  <c r="AE33" i="36" s="1"/>
  <c r="AQ33" i="36" s="1"/>
  <c r="DN27" i="58" l="1"/>
  <c r="P12" i="58" s="1"/>
  <c r="DP32" i="62"/>
  <c r="X12" i="62" s="1"/>
  <c r="DP28" i="62"/>
  <c r="R13" i="62" s="1"/>
  <c r="DN27" i="55"/>
  <c r="P12" i="55" s="1"/>
  <c r="DE35" i="58"/>
  <c r="DG42" i="57"/>
  <c r="DF42" i="57" s="1"/>
  <c r="DJ30" i="61"/>
  <c r="DO27" i="61" s="1"/>
  <c r="Q12" i="61" s="1"/>
  <c r="DC34" i="61"/>
  <c r="DI32" i="61" s="1"/>
  <c r="DN28" i="61" s="1"/>
  <c r="P13" i="61" s="1"/>
  <c r="DC32" i="57"/>
  <c r="DI31" i="57" s="1"/>
  <c r="DD35" i="58"/>
  <c r="DJ30" i="58"/>
  <c r="DD36" i="58"/>
  <c r="DC36" i="58" s="1"/>
  <c r="DG41" i="58"/>
  <c r="DF41" i="58" s="1"/>
  <c r="DI18" i="60"/>
  <c r="DN10" i="60" s="1"/>
  <c r="P9" i="60" s="1"/>
  <c r="DG35" i="58"/>
  <c r="DF35" i="58" s="1"/>
  <c r="CB27" i="60"/>
  <c r="CF27" i="60" s="1"/>
  <c r="CB51" i="60"/>
  <c r="CF51" i="60" s="1"/>
  <c r="DI28" i="60"/>
  <c r="CB64" i="60"/>
  <c r="CF64" i="60" s="1"/>
  <c r="CB54" i="60"/>
  <c r="CF54" i="60" s="1"/>
  <c r="CB72" i="60"/>
  <c r="CF72" i="60" s="1"/>
  <c r="BY22" i="58"/>
  <c r="CB75" i="60"/>
  <c r="CF75" i="60" s="1"/>
  <c r="DD41" i="58"/>
  <c r="DC41" i="58" s="1"/>
  <c r="DI10" i="60"/>
  <c r="DO7" i="60" s="1"/>
  <c r="Q6" i="60" s="1"/>
  <c r="CB77" i="60"/>
  <c r="CF77" i="60" s="1"/>
  <c r="CB62" i="60"/>
  <c r="CF62" i="60" s="1"/>
  <c r="DD55" i="63"/>
  <c r="DC55" i="63" s="1"/>
  <c r="CE34" i="62"/>
  <c r="CE87" i="62"/>
  <c r="CE27" i="62"/>
  <c r="CE85" i="62"/>
  <c r="CB29" i="60"/>
  <c r="CF29" i="60" s="1"/>
  <c r="DG40" i="58"/>
  <c r="DF40" i="58" s="1"/>
  <c r="BY17" i="58"/>
  <c r="DH43" i="58"/>
  <c r="DE58" i="54"/>
  <c r="DD37" i="58"/>
  <c r="DC37" i="58" s="1"/>
  <c r="CE70" i="62"/>
  <c r="DG43" i="58"/>
  <c r="DF43" i="58" s="1"/>
  <c r="DD39" i="58"/>
  <c r="DC39" i="58" s="1"/>
  <c r="CB84" i="60"/>
  <c r="CF84" i="60" s="1"/>
  <c r="CB30" i="60"/>
  <c r="CF30" i="60" s="1"/>
  <c r="CB81" i="60"/>
  <c r="CF81" i="60" s="1"/>
  <c r="CB26" i="60"/>
  <c r="CF26" i="60" s="1"/>
  <c r="DG41" i="57"/>
  <c r="DF41" i="57" s="1"/>
  <c r="CB80" i="60"/>
  <c r="CF80" i="60" s="1"/>
  <c r="CB76" i="60"/>
  <c r="CF76" i="60" s="1"/>
  <c r="CB22" i="60"/>
  <c r="CF22" i="60" s="1"/>
  <c r="CB69" i="60"/>
  <c r="CF69" i="60" s="1"/>
  <c r="CB21" i="60"/>
  <c r="DD61" i="60" s="1"/>
  <c r="BX89" i="60"/>
  <c r="DG42" i="58"/>
  <c r="DF42" i="58" s="1"/>
  <c r="DG58" i="60"/>
  <c r="DL83" i="57"/>
  <c r="DD58" i="60"/>
  <c r="DC33" i="57"/>
  <c r="DD43" i="58"/>
  <c r="DC43" i="58" s="1"/>
  <c r="CB37" i="60"/>
  <c r="CF37" i="60" s="1"/>
  <c r="CB25" i="60"/>
  <c r="CF25" i="60" s="1"/>
  <c r="CB79" i="60"/>
  <c r="CF79" i="60" s="1"/>
  <c r="CB63" i="60"/>
  <c r="CF63" i="60" s="1"/>
  <c r="CB35" i="60"/>
  <c r="CF35" i="60" s="1"/>
  <c r="BY20" i="58"/>
  <c r="CB66" i="60"/>
  <c r="CF66" i="60" s="1"/>
  <c r="CB48" i="60"/>
  <c r="CF48" i="60" s="1"/>
  <c r="CB57" i="60"/>
  <c r="CF57" i="60" s="1"/>
  <c r="CB23" i="60"/>
  <c r="DH63" i="60" s="1"/>
  <c r="CB43" i="60"/>
  <c r="CF43" i="60" s="1"/>
  <c r="CB71" i="60"/>
  <c r="CF71" i="60" s="1"/>
  <c r="CB32" i="60"/>
  <c r="CF32" i="60" s="1"/>
  <c r="CB86" i="60"/>
  <c r="CF86" i="60" s="1"/>
  <c r="CB34" i="60"/>
  <c r="CF34" i="60" s="1"/>
  <c r="DD42" i="58"/>
  <c r="DC42" i="58" s="1"/>
  <c r="CE75" i="54"/>
  <c r="DJ49" i="58"/>
  <c r="DI49" i="58"/>
  <c r="DC51" i="58"/>
  <c r="CB45" i="60"/>
  <c r="CF45" i="60" s="1"/>
  <c r="CB87" i="60"/>
  <c r="CF87" i="60" s="1"/>
  <c r="CB49" i="60"/>
  <c r="CF49" i="60" s="1"/>
  <c r="DH39" i="58"/>
  <c r="CB46" i="60"/>
  <c r="CF46" i="60" s="1"/>
  <c r="CB90" i="60"/>
  <c r="CF90" i="60" s="1"/>
  <c r="CB89" i="60"/>
  <c r="CF89" i="60" s="1"/>
  <c r="CB42" i="60"/>
  <c r="CF42" i="60" s="1"/>
  <c r="DH42" i="57"/>
  <c r="DG37" i="58"/>
  <c r="DF37" i="58" s="1"/>
  <c r="DH40" i="58"/>
  <c r="BX47" i="60"/>
  <c r="BY19" i="58"/>
  <c r="DP67" i="63"/>
  <c r="R24" i="63" s="1"/>
  <c r="CB72" i="63"/>
  <c r="CF72" i="63" s="1"/>
  <c r="CB52" i="63"/>
  <c r="CF52" i="63" s="1"/>
  <c r="DH62" i="54"/>
  <c r="CB38" i="63"/>
  <c r="CF38" i="63" s="1"/>
  <c r="DH41" i="58"/>
  <c r="DG62" i="54"/>
  <c r="DF62" i="54" s="1"/>
  <c r="CB30" i="63"/>
  <c r="CF30" i="63" s="1"/>
  <c r="DH38" i="58"/>
  <c r="DD62" i="54"/>
  <c r="DC62" i="54" s="1"/>
  <c r="CB26" i="63"/>
  <c r="CF26" i="63" s="1"/>
  <c r="BY18" i="58"/>
  <c r="DG37" i="57"/>
  <c r="DF37" i="57" s="1"/>
  <c r="CB21" i="63"/>
  <c r="DH61" i="63" s="1"/>
  <c r="DG38" i="58"/>
  <c r="DF38" i="58" s="1"/>
  <c r="DK27" i="63"/>
  <c r="DD56" i="63"/>
  <c r="DC56" i="63" s="1"/>
  <c r="DH56" i="63"/>
  <c r="DD37" i="57"/>
  <c r="DC37" i="57" s="1"/>
  <c r="DG38" i="57"/>
  <c r="DF38" i="57" s="1"/>
  <c r="DP72" i="63"/>
  <c r="X24" i="63" s="1"/>
  <c r="DS72" i="63"/>
  <c r="X25" i="63" s="1"/>
  <c r="DS52" i="56"/>
  <c r="X19" i="56" s="1"/>
  <c r="CB70" i="60"/>
  <c r="CF70" i="60" s="1"/>
  <c r="BX48" i="60"/>
  <c r="DI21" i="60"/>
  <c r="DN11" i="60" s="1"/>
  <c r="P10" i="60" s="1"/>
  <c r="DJ17" i="60"/>
  <c r="CB56" i="60"/>
  <c r="CF56" i="60" s="1"/>
  <c r="CB47" i="60"/>
  <c r="CF47" i="60" s="1"/>
  <c r="CB78" i="60"/>
  <c r="CF78" i="60" s="1"/>
  <c r="CB36" i="60"/>
  <c r="CF36" i="60" s="1"/>
  <c r="CB74" i="60"/>
  <c r="CF74" i="60" s="1"/>
  <c r="CB31" i="60"/>
  <c r="CF31" i="60" s="1"/>
  <c r="BX40" i="60"/>
  <c r="DI19" i="60"/>
  <c r="DO10" i="60" s="1"/>
  <c r="Q9" i="60" s="1"/>
  <c r="DJ15" i="60"/>
  <c r="DG43" i="57"/>
  <c r="DF43" i="57" s="1"/>
  <c r="DJ22" i="60"/>
  <c r="DJ23" i="60"/>
  <c r="CB33" i="60"/>
  <c r="CF33" i="60" s="1"/>
  <c r="CB82" i="60"/>
  <c r="CF82" i="60" s="1"/>
  <c r="CB58" i="60"/>
  <c r="CF58" i="60" s="1"/>
  <c r="CB28" i="60"/>
  <c r="CF28" i="60" s="1"/>
  <c r="CB41" i="60"/>
  <c r="CF41" i="60" s="1"/>
  <c r="CB85" i="60"/>
  <c r="CF85" i="60" s="1"/>
  <c r="BX82" i="60"/>
  <c r="DJ21" i="60"/>
  <c r="DJ11" i="60"/>
  <c r="CB68" i="60"/>
  <c r="CF68" i="60" s="1"/>
  <c r="CB24" i="60"/>
  <c r="CF24" i="60" s="1"/>
  <c r="CB73" i="60"/>
  <c r="CF73" i="60" s="1"/>
  <c r="CB67" i="60"/>
  <c r="CF67" i="60" s="1"/>
  <c r="DJ13" i="60"/>
  <c r="DI17" i="60"/>
  <c r="DP9" i="60" s="1"/>
  <c r="R8" i="60" s="1"/>
  <c r="DJ9" i="60"/>
  <c r="DO7" i="58"/>
  <c r="Q6" i="58" s="1"/>
  <c r="DI22" i="60"/>
  <c r="DO11" i="60" s="1"/>
  <c r="Q10" i="60" s="1"/>
  <c r="DI11" i="60"/>
  <c r="DP7" i="60" s="1"/>
  <c r="R6" i="60" s="1"/>
  <c r="BX79" i="60"/>
  <c r="DJ19" i="60"/>
  <c r="DI9" i="60"/>
  <c r="DN7" i="60" s="1"/>
  <c r="P6" i="60" s="1"/>
  <c r="DH36" i="58"/>
  <c r="DG36" i="58"/>
  <c r="DF36" i="58" s="1"/>
  <c r="DI23" i="60"/>
  <c r="DP11" i="60" s="1"/>
  <c r="R10" i="60" s="1"/>
  <c r="DS32" i="59"/>
  <c r="X13" i="59" s="1"/>
  <c r="CB61" i="60"/>
  <c r="CF61" i="60" s="1"/>
  <c r="CB83" i="60"/>
  <c r="CF83" i="60" s="1"/>
  <c r="CB88" i="60"/>
  <c r="CF88" i="60" s="1"/>
  <c r="CB38" i="60"/>
  <c r="CF38" i="60" s="1"/>
  <c r="CB65" i="60"/>
  <c r="CF65" i="60" s="1"/>
  <c r="CB39" i="60"/>
  <c r="CF39" i="60" s="1"/>
  <c r="DJ12" i="60"/>
  <c r="DJ20" i="60"/>
  <c r="CB40" i="60"/>
  <c r="CF40" i="60" s="1"/>
  <c r="CB50" i="60"/>
  <c r="CF50" i="60" s="1"/>
  <c r="CB55" i="60"/>
  <c r="CF55" i="60" s="1"/>
  <c r="CB53" i="60"/>
  <c r="CF53" i="60" s="1"/>
  <c r="CB52" i="60"/>
  <c r="CF52" i="60" s="1"/>
  <c r="DI15" i="60"/>
  <c r="DN9" i="60" s="1"/>
  <c r="P8" i="60" s="1"/>
  <c r="CB59" i="60"/>
  <c r="CF59" i="60" s="1"/>
  <c r="DI20" i="60"/>
  <c r="DP10" i="60" s="1"/>
  <c r="R9" i="60" s="1"/>
  <c r="DJ14" i="60"/>
  <c r="BY22" i="57"/>
  <c r="DH55" i="63"/>
  <c r="CE58" i="54"/>
  <c r="DD41" i="57"/>
  <c r="DC41" i="57" s="1"/>
  <c r="DL78" i="57"/>
  <c r="DO67" i="55"/>
  <c r="Q24" i="55" s="1"/>
  <c r="DG56" i="63"/>
  <c r="CE55" i="54"/>
  <c r="CB18" i="63"/>
  <c r="DD43" i="57"/>
  <c r="DC43" i="57" s="1"/>
  <c r="DH37" i="57"/>
  <c r="DG55" i="63"/>
  <c r="DF55" i="63" s="1"/>
  <c r="CE32" i="62"/>
  <c r="BY18" i="57"/>
  <c r="CE82" i="54"/>
  <c r="CE48" i="62"/>
  <c r="CE55" i="62"/>
  <c r="CE57" i="62"/>
  <c r="CE22" i="62"/>
  <c r="DE62" i="62" s="1"/>
  <c r="CE90" i="54"/>
  <c r="CE29" i="54"/>
  <c r="CE61" i="62"/>
  <c r="CE20" i="62"/>
  <c r="DE60" i="62" s="1"/>
  <c r="DK74" i="57"/>
  <c r="DS68" i="57" s="1"/>
  <c r="U25" i="57" s="1"/>
  <c r="CE66" i="54"/>
  <c r="CE54" i="62"/>
  <c r="CE33" i="62"/>
  <c r="CE89" i="62"/>
  <c r="CE59" i="62"/>
  <c r="CE74" i="62"/>
  <c r="CE73" i="62"/>
  <c r="DL80" i="57"/>
  <c r="CE23" i="54"/>
  <c r="DE63" i="54" s="1"/>
  <c r="CE44" i="62"/>
  <c r="CE31" i="62"/>
  <c r="CE46" i="62"/>
  <c r="CE23" i="62"/>
  <c r="DE63" i="62" s="1"/>
  <c r="CE75" i="62"/>
  <c r="CE74" i="54"/>
  <c r="CE22" i="54"/>
  <c r="DE62" i="54" s="1"/>
  <c r="CE49" i="62"/>
  <c r="CE43" i="62"/>
  <c r="CE39" i="62"/>
  <c r="CE24" i="62"/>
  <c r="CE35" i="54"/>
  <c r="CE86" i="62"/>
  <c r="CE84" i="62"/>
  <c r="CE63" i="54"/>
  <c r="CE68" i="54"/>
  <c r="CE40" i="62"/>
  <c r="CE21" i="62"/>
  <c r="DE61" i="62" s="1"/>
  <c r="DG32" i="57"/>
  <c r="DF32" i="57" s="1"/>
  <c r="DF33" i="57" s="1"/>
  <c r="DK27" i="57" s="1"/>
  <c r="CE35" i="62"/>
  <c r="CE36" i="62"/>
  <c r="CE30" i="54"/>
  <c r="CE29" i="62"/>
  <c r="CE58" i="62"/>
  <c r="CE65" i="62"/>
  <c r="CE42" i="62"/>
  <c r="CE47" i="62"/>
  <c r="CE80" i="54"/>
  <c r="CE76" i="62"/>
  <c r="DK80" i="57"/>
  <c r="DS70" i="57" s="1"/>
  <c r="U27" i="57" s="1"/>
  <c r="CE81" i="62"/>
  <c r="CE51" i="62"/>
  <c r="CE24" i="54"/>
  <c r="CE88" i="62"/>
  <c r="CE64" i="62"/>
  <c r="CE57" i="54"/>
  <c r="CE51" i="54"/>
  <c r="CE38" i="54"/>
  <c r="CE62" i="54"/>
  <c r="CE83" i="62"/>
  <c r="CE52" i="62"/>
  <c r="CE41" i="62"/>
  <c r="CE85" i="54"/>
  <c r="CE38" i="62"/>
  <c r="CE36" i="54"/>
  <c r="CE19" i="62"/>
  <c r="DE59" i="62" s="1"/>
  <c r="CE50" i="62"/>
  <c r="CE63" i="62"/>
  <c r="DC16" i="63"/>
  <c r="CE78" i="54"/>
  <c r="CE33" i="54"/>
  <c r="CE37" i="62"/>
  <c r="CE79" i="62"/>
  <c r="CE90" i="62"/>
  <c r="CE72" i="62"/>
  <c r="CE49" i="54"/>
  <c r="CE26" i="62"/>
  <c r="CE53" i="62"/>
  <c r="CE69" i="62"/>
  <c r="CE31" i="54"/>
  <c r="CE84" i="54"/>
  <c r="CE62" i="62"/>
  <c r="CE45" i="62"/>
  <c r="CE80" i="62"/>
  <c r="CE25" i="62"/>
  <c r="CE60" i="62"/>
  <c r="CE68" i="62"/>
  <c r="DP32" i="59"/>
  <c r="X12" i="59" s="1"/>
  <c r="CE60" i="54"/>
  <c r="CE41" i="54"/>
  <c r="CE66" i="62"/>
  <c r="CE71" i="62"/>
  <c r="CE82" i="62"/>
  <c r="CE77" i="62"/>
  <c r="CE78" i="62"/>
  <c r="CE86" i="54"/>
  <c r="CE47" i="54"/>
  <c r="CE89" i="54"/>
  <c r="DH52" i="58"/>
  <c r="BZ81" i="58"/>
  <c r="BZ82" i="58" s="1"/>
  <c r="CF14" i="58"/>
  <c r="DE54" i="58" s="1"/>
  <c r="CB13" i="58"/>
  <c r="CE69" i="54"/>
  <c r="DC72" i="56"/>
  <c r="CE25" i="54"/>
  <c r="DO7" i="54"/>
  <c r="Q6" i="54" s="1"/>
  <c r="DG52" i="58"/>
  <c r="DF52" i="58" s="1"/>
  <c r="DK46" i="58" s="1"/>
  <c r="DI30" i="58"/>
  <c r="DP12" i="54"/>
  <c r="X6" i="54" s="1"/>
  <c r="DH43" i="57"/>
  <c r="DH41" i="57"/>
  <c r="BV56" i="57"/>
  <c r="BV66" i="57" s="1"/>
  <c r="DG14" i="63"/>
  <c r="DF14" i="63" s="1"/>
  <c r="DK21" i="63" s="1"/>
  <c r="DQ11" i="63" s="1"/>
  <c r="S10" i="63" s="1"/>
  <c r="DH14" i="63"/>
  <c r="CC82" i="59"/>
  <c r="CE15" i="59"/>
  <c r="DH51" i="53"/>
  <c r="DO28" i="53"/>
  <c r="Q13" i="53" s="1"/>
  <c r="DG51" i="53"/>
  <c r="DF51" i="53" s="1"/>
  <c r="DC34" i="58"/>
  <c r="DL70" i="57"/>
  <c r="DN28" i="53"/>
  <c r="P13" i="53" s="1"/>
  <c r="DD51" i="53"/>
  <c r="DD52" i="58"/>
  <c r="DL46" i="58"/>
  <c r="DD40" i="57"/>
  <c r="DC40" i="57" s="1"/>
  <c r="CE56" i="62"/>
  <c r="DH40" i="57"/>
  <c r="DC12" i="63"/>
  <c r="DG40" i="57"/>
  <c r="DF40" i="57" s="1"/>
  <c r="DP12" i="58"/>
  <c r="X6" i="58" s="1"/>
  <c r="DJ18" i="60"/>
  <c r="DI16" i="60"/>
  <c r="DO9" i="60" s="1"/>
  <c r="Q8" i="60" s="1"/>
  <c r="DJ10" i="60"/>
  <c r="DI12" i="60"/>
  <c r="DN8" i="60" s="1"/>
  <c r="P7" i="60" s="1"/>
  <c r="DL82" i="57"/>
  <c r="DL77" i="57"/>
  <c r="DH38" i="57"/>
  <c r="BX16" i="60"/>
  <c r="CE77" i="54"/>
  <c r="DI13" i="60"/>
  <c r="DO8" i="60" s="1"/>
  <c r="Q7" i="60" s="1"/>
  <c r="DI14" i="60"/>
  <c r="DP8" i="60" s="1"/>
  <c r="R7" i="60" s="1"/>
  <c r="DL79" i="57"/>
  <c r="DQ6" i="56"/>
  <c r="S5" i="56" s="1"/>
  <c r="CE72" i="54"/>
  <c r="DL72" i="57"/>
  <c r="DK82" i="57"/>
  <c r="DR71" i="57" s="1"/>
  <c r="T28" i="57" s="1"/>
  <c r="DK75" i="57"/>
  <c r="DQ69" i="57" s="1"/>
  <c r="S26" i="57" s="1"/>
  <c r="DQ26" i="56"/>
  <c r="S11" i="56" s="1"/>
  <c r="CE45" i="54"/>
  <c r="DK72" i="57"/>
  <c r="DQ68" i="57" s="1"/>
  <c r="S25" i="57" s="1"/>
  <c r="DK76" i="57"/>
  <c r="DR69" i="57" s="1"/>
  <c r="T26" i="57" s="1"/>
  <c r="DE59" i="60"/>
  <c r="DK81" i="57"/>
  <c r="DQ71" i="57" s="1"/>
  <c r="S28" i="57" s="1"/>
  <c r="DP72" i="55"/>
  <c r="X24" i="55" s="1"/>
  <c r="DE31" i="63"/>
  <c r="DJ30" i="63" s="1"/>
  <c r="DL75" i="57"/>
  <c r="DE58" i="62"/>
  <c r="DH58" i="62"/>
  <c r="BZ67" i="53"/>
  <c r="DK73" i="57"/>
  <c r="DR68" i="57" s="1"/>
  <c r="T25" i="57" s="1"/>
  <c r="DS66" i="57"/>
  <c r="U23" i="57" s="1"/>
  <c r="DH29" i="57"/>
  <c r="DE29" i="57"/>
  <c r="DJ28" i="57" s="1"/>
  <c r="DP26" i="57" s="1"/>
  <c r="R11" i="57" s="1"/>
  <c r="DL69" i="57"/>
  <c r="CC67" i="57"/>
  <c r="BY14" i="57"/>
  <c r="DD34" i="57" s="1"/>
  <c r="DC34" i="57" s="1"/>
  <c r="DK70" i="57"/>
  <c r="DR67" i="57" s="1"/>
  <c r="T24" i="57" s="1"/>
  <c r="DC75" i="57"/>
  <c r="DJ83" i="57" s="1"/>
  <c r="BX86" i="60"/>
  <c r="BX58" i="60"/>
  <c r="BX57" i="60"/>
  <c r="BX20" i="60"/>
  <c r="DE40" i="60" s="1"/>
  <c r="BX33" i="60"/>
  <c r="CE28" i="62"/>
  <c r="DE32" i="63"/>
  <c r="DH32" i="63"/>
  <c r="DL76" i="57"/>
  <c r="DK77" i="57"/>
  <c r="DS69" i="57" s="1"/>
  <c r="U26" i="57" s="1"/>
  <c r="DL71" i="57"/>
  <c r="DK71" i="57"/>
  <c r="DS67" i="57" s="1"/>
  <c r="U24" i="57" s="1"/>
  <c r="DK79" i="57"/>
  <c r="DR70" i="57" s="1"/>
  <c r="T27" i="57" s="1"/>
  <c r="DL73" i="57"/>
  <c r="DL81" i="57"/>
  <c r="DK83" i="57"/>
  <c r="DS71" i="57" s="1"/>
  <c r="U28" i="57" s="1"/>
  <c r="DK78" i="57"/>
  <c r="DQ70" i="57" s="1"/>
  <c r="S27" i="57" s="1"/>
  <c r="DK69" i="57"/>
  <c r="DQ67" i="57" s="1"/>
  <c r="S24" i="57" s="1"/>
  <c r="BX85" i="60"/>
  <c r="BX13" i="60"/>
  <c r="DE33" i="60" s="1"/>
  <c r="BX45" i="60"/>
  <c r="BX24" i="60"/>
  <c r="BX32" i="60"/>
  <c r="CE30" i="62"/>
  <c r="CE17" i="62"/>
  <c r="DE33" i="58"/>
  <c r="DH33" i="58"/>
  <c r="DL27" i="58" s="1"/>
  <c r="DR26" i="58" s="1"/>
  <c r="T11" i="58" s="1"/>
  <c r="DG35" i="57"/>
  <c r="DF35" i="57" s="1"/>
  <c r="DD35" i="57"/>
  <c r="BX54" i="60"/>
  <c r="BX67" i="60"/>
  <c r="BX14" i="60"/>
  <c r="BX84" i="60"/>
  <c r="BX68" i="60"/>
  <c r="BX38" i="60"/>
  <c r="BU12" i="60"/>
  <c r="BY12" i="60" s="1"/>
  <c r="BX77" i="60"/>
  <c r="BX66" i="60"/>
  <c r="BX71" i="60"/>
  <c r="BX25" i="60"/>
  <c r="BX35" i="60"/>
  <c r="BX51" i="60"/>
  <c r="BX81" i="60"/>
  <c r="DI67" i="62"/>
  <c r="DO66" i="62" s="1"/>
  <c r="Q23" i="62" s="1"/>
  <c r="DH36" i="57"/>
  <c r="DH35" i="57"/>
  <c r="DL74" i="57"/>
  <c r="DD39" i="57"/>
  <c r="DC39" i="57" s="1"/>
  <c r="DG39" i="57"/>
  <c r="DF39" i="57" s="1"/>
  <c r="DH39" i="57"/>
  <c r="BY19" i="57"/>
  <c r="BZ70" i="55"/>
  <c r="BX34" i="60"/>
  <c r="BX69" i="60"/>
  <c r="DK67" i="61"/>
  <c r="BX37" i="60"/>
  <c r="BX44" i="60"/>
  <c r="BX59" i="60"/>
  <c r="BX39" i="60"/>
  <c r="DG36" i="57"/>
  <c r="DF36" i="57" s="1"/>
  <c r="BX74" i="60"/>
  <c r="BX61" i="60"/>
  <c r="BX27" i="60"/>
  <c r="BX29" i="60"/>
  <c r="BX72" i="60"/>
  <c r="BX62" i="60"/>
  <c r="BX64" i="60"/>
  <c r="BX53" i="60"/>
  <c r="BX22" i="60"/>
  <c r="DE42" i="60" s="1"/>
  <c r="BX31" i="60"/>
  <c r="BX78" i="60"/>
  <c r="BX90" i="60"/>
  <c r="BX30" i="60"/>
  <c r="BX42" i="60"/>
  <c r="BX75" i="60"/>
  <c r="BX19" i="60"/>
  <c r="DE39" i="60" s="1"/>
  <c r="BX36" i="60"/>
  <c r="BX17" i="60"/>
  <c r="BX23" i="60"/>
  <c r="DE43" i="60" s="1"/>
  <c r="BX88" i="60"/>
  <c r="BX18" i="60"/>
  <c r="DE38" i="60" s="1"/>
  <c r="BX56" i="60"/>
  <c r="BX55" i="60"/>
  <c r="DS12" i="56"/>
  <c r="X7" i="56" s="1"/>
  <c r="BX60" i="60"/>
  <c r="BX63" i="60"/>
  <c r="BX12" i="60"/>
  <c r="BX80" i="60"/>
  <c r="BX87" i="60"/>
  <c r="BX46" i="60"/>
  <c r="BX65" i="60"/>
  <c r="BX70" i="60"/>
  <c r="BX83" i="60"/>
  <c r="BX28" i="60"/>
  <c r="BX43" i="60"/>
  <c r="BX21" i="60"/>
  <c r="DE41" i="60" s="1"/>
  <c r="BX41" i="60"/>
  <c r="BZ66" i="57"/>
  <c r="BZ67" i="57"/>
  <c r="BZ68" i="57" s="1"/>
  <c r="BZ69" i="57" s="1"/>
  <c r="BZ70" i="57" s="1"/>
  <c r="BZ71" i="57" s="1"/>
  <c r="CC80" i="61"/>
  <c r="BX50" i="60"/>
  <c r="BX52" i="60"/>
  <c r="BX73" i="60"/>
  <c r="BX49" i="60"/>
  <c r="BX15" i="60"/>
  <c r="BX26" i="60"/>
  <c r="BX76" i="60"/>
  <c r="BU14" i="60"/>
  <c r="BY14" i="60" s="1"/>
  <c r="CB73" i="63"/>
  <c r="CF73" i="63" s="1"/>
  <c r="CB32" i="63"/>
  <c r="CF32" i="63" s="1"/>
  <c r="CB71" i="63"/>
  <c r="CF71" i="63" s="1"/>
  <c r="CB80" i="63"/>
  <c r="CF80" i="63" s="1"/>
  <c r="CB33" i="63"/>
  <c r="CF33" i="63" s="1"/>
  <c r="CB78" i="63"/>
  <c r="CF78" i="63" s="1"/>
  <c r="CB49" i="63"/>
  <c r="CF49" i="63" s="1"/>
  <c r="CB27" i="63"/>
  <c r="CF27" i="63" s="1"/>
  <c r="CB20" i="63"/>
  <c r="DH60" i="63" s="1"/>
  <c r="CB85" i="63"/>
  <c r="CF85" i="63" s="1"/>
  <c r="CB75" i="63"/>
  <c r="CF75" i="63" s="1"/>
  <c r="CB70" i="63"/>
  <c r="CF70" i="63" s="1"/>
  <c r="CB43" i="63"/>
  <c r="CF43" i="63" s="1"/>
  <c r="CB81" i="63"/>
  <c r="CF81" i="63" s="1"/>
  <c r="CB23" i="63"/>
  <c r="DH63" i="63" s="1"/>
  <c r="CB22" i="63"/>
  <c r="CF22" i="63" s="1"/>
  <c r="CB59" i="63"/>
  <c r="CF59" i="63" s="1"/>
  <c r="CB54" i="63"/>
  <c r="CF54" i="63" s="1"/>
  <c r="CB88" i="63"/>
  <c r="CF88" i="63" s="1"/>
  <c r="CB39" i="63"/>
  <c r="CF39" i="63" s="1"/>
  <c r="CB19" i="63"/>
  <c r="CF19" i="63" s="1"/>
  <c r="DE59" i="63" s="1"/>
  <c r="CB89" i="63"/>
  <c r="CF89" i="63" s="1"/>
  <c r="CB82" i="63"/>
  <c r="CF82" i="63" s="1"/>
  <c r="CB37" i="63"/>
  <c r="CF37" i="63" s="1"/>
  <c r="CB58" i="63"/>
  <c r="CF58" i="63" s="1"/>
  <c r="CB31" i="63"/>
  <c r="CF31" i="63" s="1"/>
  <c r="CB64" i="63"/>
  <c r="CF64" i="63" s="1"/>
  <c r="CB65" i="63"/>
  <c r="CF65" i="63" s="1"/>
  <c r="CB25" i="63"/>
  <c r="CF25" i="63" s="1"/>
  <c r="CB77" i="63"/>
  <c r="CF77" i="63" s="1"/>
  <c r="CB42" i="63"/>
  <c r="CF42" i="63" s="1"/>
  <c r="CB47" i="63"/>
  <c r="CF47" i="63" s="1"/>
  <c r="CB84" i="63"/>
  <c r="CF84" i="63" s="1"/>
  <c r="CB74" i="63"/>
  <c r="CF74" i="63" s="1"/>
  <c r="CB79" i="63"/>
  <c r="CF79" i="63" s="1"/>
  <c r="CB67" i="63"/>
  <c r="CF67" i="63" s="1"/>
  <c r="CB51" i="63"/>
  <c r="CF51" i="63" s="1"/>
  <c r="CB69" i="63"/>
  <c r="CF69" i="63" s="1"/>
  <c r="CB44" i="63"/>
  <c r="CF44" i="63" s="1"/>
  <c r="CB76" i="63"/>
  <c r="CF76" i="63" s="1"/>
  <c r="CB61" i="63"/>
  <c r="CF61" i="63" s="1"/>
  <c r="CE34" i="54"/>
  <c r="CE59" i="54"/>
  <c r="CB53" i="63"/>
  <c r="CF53" i="63" s="1"/>
  <c r="CB41" i="63"/>
  <c r="CF41" i="63" s="1"/>
  <c r="CB28" i="63"/>
  <c r="CF28" i="63" s="1"/>
  <c r="CB68" i="63"/>
  <c r="CF68" i="63" s="1"/>
  <c r="CB29" i="63"/>
  <c r="CF29" i="63" s="1"/>
  <c r="CB55" i="63"/>
  <c r="CF55" i="63" s="1"/>
  <c r="DF73" i="55"/>
  <c r="DL80" i="55" s="1"/>
  <c r="CB66" i="63"/>
  <c r="CF66" i="63" s="1"/>
  <c r="CB87" i="63"/>
  <c r="CF87" i="63" s="1"/>
  <c r="CB48" i="63"/>
  <c r="CF48" i="63" s="1"/>
  <c r="CB86" i="63"/>
  <c r="CF86" i="63" s="1"/>
  <c r="CB24" i="63"/>
  <c r="CF24" i="63" s="1"/>
  <c r="CB45" i="63"/>
  <c r="CF45" i="63" s="1"/>
  <c r="BU13" i="60"/>
  <c r="BY13" i="60" s="1"/>
  <c r="DH33" i="60" s="1"/>
  <c r="CB90" i="63"/>
  <c r="CF90" i="63" s="1"/>
  <c r="CB35" i="63"/>
  <c r="CF35" i="63" s="1"/>
  <c r="CB50" i="63"/>
  <c r="CF50" i="63" s="1"/>
  <c r="CB46" i="63"/>
  <c r="CF46" i="63" s="1"/>
  <c r="CB83" i="63"/>
  <c r="CF83" i="63" s="1"/>
  <c r="CB40" i="63"/>
  <c r="CF40" i="63" s="1"/>
  <c r="CB63" i="63"/>
  <c r="CF63" i="63" s="1"/>
  <c r="CB56" i="63"/>
  <c r="CF56" i="63" s="1"/>
  <c r="CB34" i="63"/>
  <c r="CF34" i="63" s="1"/>
  <c r="CB57" i="63"/>
  <c r="CF57" i="63" s="1"/>
  <c r="CB62" i="63"/>
  <c r="CF62" i="63" s="1"/>
  <c r="CB60" i="63"/>
  <c r="CF60" i="63" s="1"/>
  <c r="CE44" i="54"/>
  <c r="CE52" i="54"/>
  <c r="CE70" i="54"/>
  <c r="CE28" i="54"/>
  <c r="CE27" i="54"/>
  <c r="CE67" i="54"/>
  <c r="CE76" i="54"/>
  <c r="CE64" i="54"/>
  <c r="CE61" i="54"/>
  <c r="CE53" i="54"/>
  <c r="CE54" i="54"/>
  <c r="CE48" i="54"/>
  <c r="DD58" i="54"/>
  <c r="DC35" i="55"/>
  <c r="DI31" i="55" s="1"/>
  <c r="DK33" i="63"/>
  <c r="DR28" i="63" s="1"/>
  <c r="T13" i="63" s="1"/>
  <c r="DK34" i="63"/>
  <c r="DS28" i="63" s="1"/>
  <c r="U13" i="63" s="1"/>
  <c r="DL32" i="63"/>
  <c r="DL29" i="63"/>
  <c r="DL39" i="63"/>
  <c r="DL30" i="63"/>
  <c r="DL42" i="63"/>
  <c r="DK43" i="63"/>
  <c r="DS31" i="63" s="1"/>
  <c r="U16" i="63" s="1"/>
  <c r="DK37" i="63"/>
  <c r="DS29" i="63" s="1"/>
  <c r="U14" i="63" s="1"/>
  <c r="DK42" i="63"/>
  <c r="DR31" i="63" s="1"/>
  <c r="T16" i="63" s="1"/>
  <c r="DL33" i="63"/>
  <c r="DL40" i="63"/>
  <c r="DK35" i="63"/>
  <c r="DQ29" i="63" s="1"/>
  <c r="S14" i="63" s="1"/>
  <c r="DK32" i="63"/>
  <c r="DQ28" i="63" s="1"/>
  <c r="S13" i="63" s="1"/>
  <c r="DL43" i="63"/>
  <c r="DK31" i="63"/>
  <c r="DS27" i="63" s="1"/>
  <c r="U12" i="63" s="1"/>
  <c r="DK39" i="63"/>
  <c r="DR30" i="63" s="1"/>
  <c r="T15" i="63" s="1"/>
  <c r="DK41" i="63"/>
  <c r="DQ31" i="63" s="1"/>
  <c r="S16" i="63" s="1"/>
  <c r="DL38" i="63"/>
  <c r="DL36" i="63"/>
  <c r="DL35" i="63"/>
  <c r="DK30" i="63"/>
  <c r="DR27" i="63" s="1"/>
  <c r="T12" i="63" s="1"/>
  <c r="DK40" i="63"/>
  <c r="DS30" i="63" s="1"/>
  <c r="U15" i="63" s="1"/>
  <c r="DL41" i="63"/>
  <c r="DK38" i="63"/>
  <c r="DQ30" i="63" s="1"/>
  <c r="S15" i="63" s="1"/>
  <c r="DK29" i="63"/>
  <c r="DQ27" i="63" s="1"/>
  <c r="S12" i="63" s="1"/>
  <c r="DL37" i="63"/>
  <c r="DL34" i="63"/>
  <c r="DL31" i="63"/>
  <c r="DK28" i="63"/>
  <c r="DK36" i="63"/>
  <c r="DR29" i="63" s="1"/>
  <c r="T14" i="63" s="1"/>
  <c r="DP6" i="60"/>
  <c r="R5" i="60" s="1"/>
  <c r="DD56" i="54"/>
  <c r="CE77" i="60"/>
  <c r="DE56" i="54"/>
  <c r="DH55" i="54"/>
  <c r="CE72" i="60"/>
  <c r="DI68" i="62"/>
  <c r="DJ68" i="62"/>
  <c r="CE40" i="60"/>
  <c r="CE28" i="60"/>
  <c r="CE83" i="60"/>
  <c r="CE43" i="60"/>
  <c r="CE51" i="60"/>
  <c r="CE66" i="60"/>
  <c r="CE64" i="60"/>
  <c r="DP32" i="53"/>
  <c r="X12" i="53" s="1"/>
  <c r="CE65" i="60"/>
  <c r="CE75" i="60"/>
  <c r="CE50" i="60"/>
  <c r="CE32" i="60"/>
  <c r="CE47" i="60"/>
  <c r="CE61" i="60"/>
  <c r="CE71" i="60"/>
  <c r="CE60" i="60"/>
  <c r="DC12" i="56"/>
  <c r="CE78" i="60"/>
  <c r="CE36" i="60"/>
  <c r="CE46" i="54"/>
  <c r="DE34" i="58"/>
  <c r="DH34" i="58"/>
  <c r="DL28" i="58" s="1"/>
  <c r="DE33" i="63"/>
  <c r="DH33" i="63"/>
  <c r="CE74" i="60"/>
  <c r="CE59" i="60"/>
  <c r="CE32" i="54"/>
  <c r="DC32" i="63"/>
  <c r="DC33" i="63" s="1"/>
  <c r="DC71" i="62"/>
  <c r="DC72" i="62" s="1"/>
  <c r="DE34" i="63"/>
  <c r="DH34" i="63"/>
  <c r="DL28" i="63" s="1"/>
  <c r="CE67" i="60"/>
  <c r="CE50" i="54"/>
  <c r="DE61" i="54"/>
  <c r="DG61" i="54"/>
  <c r="DF61" i="54" s="1"/>
  <c r="DD61" i="54"/>
  <c r="CE84" i="60"/>
  <c r="CE79" i="54"/>
  <c r="CE83" i="54"/>
  <c r="DF73" i="56"/>
  <c r="DL72" i="56" s="1"/>
  <c r="DP66" i="61"/>
  <c r="R23" i="61" s="1"/>
  <c r="CE26" i="54"/>
  <c r="CE43" i="54"/>
  <c r="CE73" i="54"/>
  <c r="CE17" i="54"/>
  <c r="DE57" i="54" s="1"/>
  <c r="DQ66" i="56"/>
  <c r="S23" i="56" s="1"/>
  <c r="DK67" i="56"/>
  <c r="DL67" i="56"/>
  <c r="DF34" i="55"/>
  <c r="DK32" i="55" s="1"/>
  <c r="DQ28" i="55" s="1"/>
  <c r="S13" i="55" s="1"/>
  <c r="BX10" i="57"/>
  <c r="CE63" i="60"/>
  <c r="CE86" i="60"/>
  <c r="CE82" i="60"/>
  <c r="CE80" i="60"/>
  <c r="CE48" i="60"/>
  <c r="CE22" i="60"/>
  <c r="DE62" i="60" s="1"/>
  <c r="DJ69" i="61"/>
  <c r="DI30" i="57"/>
  <c r="DF35" i="61"/>
  <c r="DL36" i="61" s="1"/>
  <c r="CF13" i="57"/>
  <c r="CE90" i="60"/>
  <c r="CE39" i="60"/>
  <c r="DH58" i="54"/>
  <c r="CF23" i="54"/>
  <c r="DD63" i="54"/>
  <c r="DC63" i="54" s="1"/>
  <c r="DH63" i="54"/>
  <c r="DG63" i="54"/>
  <c r="DF63" i="54" s="1"/>
  <c r="CE46" i="60"/>
  <c r="CE35" i="60"/>
  <c r="CE41" i="60"/>
  <c r="BZ55" i="61"/>
  <c r="DQ26" i="63"/>
  <c r="S11" i="63" s="1"/>
  <c r="CE34" i="60"/>
  <c r="CE70" i="60"/>
  <c r="CE26" i="60"/>
  <c r="CE42" i="60"/>
  <c r="CE37" i="60"/>
  <c r="CE54" i="60"/>
  <c r="CE44" i="60"/>
  <c r="CE68" i="60"/>
  <c r="CF19" i="54"/>
  <c r="DG59" i="54" s="1"/>
  <c r="CF20" i="54"/>
  <c r="DH60" i="54" s="1"/>
  <c r="DL28" i="61"/>
  <c r="DK28" i="61"/>
  <c r="CE38" i="60"/>
  <c r="CE25" i="60"/>
  <c r="CE58" i="60"/>
  <c r="CE69" i="60"/>
  <c r="CE49" i="60"/>
  <c r="CE88" i="60"/>
  <c r="CE55" i="60"/>
  <c r="CE79" i="60"/>
  <c r="CE53" i="60"/>
  <c r="DF72" i="62"/>
  <c r="DL27" i="61"/>
  <c r="DI50" i="54"/>
  <c r="DI69" i="56"/>
  <c r="DC73" i="56"/>
  <c r="DJ69" i="56"/>
  <c r="CE62" i="60"/>
  <c r="CE89" i="60"/>
  <c r="CE30" i="60"/>
  <c r="CE52" i="60"/>
  <c r="CE31" i="60"/>
  <c r="DI69" i="61"/>
  <c r="DC73" i="61"/>
  <c r="CB60" i="60"/>
  <c r="CF60" i="60" s="1"/>
  <c r="CE29" i="60"/>
  <c r="CE27" i="60"/>
  <c r="CE85" i="60"/>
  <c r="CE24" i="60"/>
  <c r="CE21" i="60"/>
  <c r="CE37" i="54"/>
  <c r="CE81" i="54"/>
  <c r="CE56" i="54"/>
  <c r="CE42" i="54"/>
  <c r="CE40" i="54"/>
  <c r="CE65" i="54"/>
  <c r="CE87" i="54"/>
  <c r="CE88" i="54"/>
  <c r="CE39" i="54"/>
  <c r="DR26" i="56"/>
  <c r="T11" i="56" s="1"/>
  <c r="CE76" i="60"/>
  <c r="CE45" i="60"/>
  <c r="CE23" i="60"/>
  <c r="DE63" i="60" s="1"/>
  <c r="DQ26" i="61"/>
  <c r="S11" i="61" s="1"/>
  <c r="CE57" i="60"/>
  <c r="CE56" i="60"/>
  <c r="CE73" i="60"/>
  <c r="CF14" i="60"/>
  <c r="DD54" i="60" s="1"/>
  <c r="CB16" i="60"/>
  <c r="DI31" i="58"/>
  <c r="CF17" i="63"/>
  <c r="DE57" i="63" s="1"/>
  <c r="CE33" i="60"/>
  <c r="DP49" i="56"/>
  <c r="R20" i="56" s="1"/>
  <c r="CE81" i="60"/>
  <c r="CE18" i="60"/>
  <c r="CB17" i="60"/>
  <c r="DG50" i="60"/>
  <c r="DF50" i="60" s="1"/>
  <c r="DE50" i="60"/>
  <c r="CB12" i="60"/>
  <c r="CB11" i="60"/>
  <c r="CB13" i="60"/>
  <c r="DD50" i="60"/>
  <c r="DC50" i="60" s="1"/>
  <c r="CB15" i="60"/>
  <c r="BU83" i="60"/>
  <c r="BY83" i="60" s="1"/>
  <c r="BU53" i="60"/>
  <c r="BY53" i="60" s="1"/>
  <c r="BU30" i="60"/>
  <c r="BY30" i="60" s="1"/>
  <c r="BU42" i="60"/>
  <c r="BY42" i="60" s="1"/>
  <c r="BU36" i="60"/>
  <c r="BY36" i="60" s="1"/>
  <c r="BU71" i="60"/>
  <c r="BY71" i="60" s="1"/>
  <c r="BU80" i="60"/>
  <c r="BY80" i="60" s="1"/>
  <c r="BU73" i="60"/>
  <c r="BY73" i="60" s="1"/>
  <c r="BU33" i="60"/>
  <c r="BY33" i="60" s="1"/>
  <c r="BU59" i="60"/>
  <c r="BY59" i="60" s="1"/>
  <c r="BU32" i="60"/>
  <c r="BY32" i="60" s="1"/>
  <c r="BU88" i="60"/>
  <c r="BY88" i="60" s="1"/>
  <c r="BU81" i="60"/>
  <c r="BY81" i="60" s="1"/>
  <c r="BU52" i="60"/>
  <c r="BY52" i="60" s="1"/>
  <c r="DG57" i="54"/>
  <c r="BU49" i="60"/>
  <c r="BY49" i="60" s="1"/>
  <c r="BU90" i="60"/>
  <c r="BY90" i="60" s="1"/>
  <c r="BU23" i="60"/>
  <c r="DH43" i="60" s="1"/>
  <c r="BU62" i="60"/>
  <c r="BY62" i="60" s="1"/>
  <c r="BU63" i="60"/>
  <c r="BY63" i="60" s="1"/>
  <c r="BU19" i="60"/>
  <c r="DH39" i="60" s="1"/>
  <c r="DD57" i="54"/>
  <c r="BU46" i="60"/>
  <c r="BY46" i="60" s="1"/>
  <c r="BU20" i="60"/>
  <c r="DH40" i="60" s="1"/>
  <c r="BU18" i="60"/>
  <c r="BU69" i="60"/>
  <c r="BY69" i="60" s="1"/>
  <c r="BU89" i="60"/>
  <c r="BY89" i="60" s="1"/>
  <c r="BU34" i="60"/>
  <c r="BY34" i="60" s="1"/>
  <c r="BU15" i="60"/>
  <c r="BY15" i="60" s="1"/>
  <c r="BU87" i="60"/>
  <c r="BY87" i="60" s="1"/>
  <c r="BU17" i="60"/>
  <c r="BU16" i="60"/>
  <c r="BU44" i="60"/>
  <c r="BY44" i="60" s="1"/>
  <c r="BU56" i="60"/>
  <c r="BY56" i="60" s="1"/>
  <c r="BU51" i="60"/>
  <c r="BY51" i="60" s="1"/>
  <c r="BU29" i="60"/>
  <c r="BY29" i="60" s="1"/>
  <c r="BU85" i="60"/>
  <c r="BY85" i="60" s="1"/>
  <c r="BU66" i="60"/>
  <c r="BY66" i="60" s="1"/>
  <c r="BU37" i="60"/>
  <c r="BY37" i="60" s="1"/>
  <c r="BU67" i="60"/>
  <c r="BY67" i="60" s="1"/>
  <c r="BU47" i="60"/>
  <c r="BY47" i="60" s="1"/>
  <c r="BU74" i="60"/>
  <c r="BY74" i="60" s="1"/>
  <c r="DP67" i="53"/>
  <c r="R24" i="53" s="1"/>
  <c r="DO67" i="53"/>
  <c r="Q24" i="53" s="1"/>
  <c r="DG59" i="60"/>
  <c r="DF59" i="60" s="1"/>
  <c r="BU65" i="60"/>
  <c r="BY65" i="60" s="1"/>
  <c r="BU55" i="60"/>
  <c r="BY55" i="60" s="1"/>
  <c r="BU57" i="60"/>
  <c r="BY57" i="60" s="1"/>
  <c r="BU40" i="60"/>
  <c r="BY40" i="60" s="1"/>
  <c r="BU31" i="60"/>
  <c r="BY31" i="60" s="1"/>
  <c r="BU78" i="60"/>
  <c r="BY78" i="60" s="1"/>
  <c r="BU27" i="60"/>
  <c r="BY27" i="60" s="1"/>
  <c r="BU41" i="60"/>
  <c r="BY41" i="60" s="1"/>
  <c r="BU64" i="60"/>
  <c r="BY64" i="60" s="1"/>
  <c r="BU75" i="60"/>
  <c r="BY75" i="60" s="1"/>
  <c r="BU43" i="60"/>
  <c r="BY43" i="60" s="1"/>
  <c r="BU22" i="60"/>
  <c r="BU61" i="60"/>
  <c r="BY61" i="60" s="1"/>
  <c r="BU45" i="60"/>
  <c r="BY45" i="60" s="1"/>
  <c r="BU39" i="60"/>
  <c r="BY39" i="60" s="1"/>
  <c r="BU26" i="60"/>
  <c r="BY26" i="60" s="1"/>
  <c r="BU28" i="60"/>
  <c r="BY28" i="60" s="1"/>
  <c r="BU60" i="60"/>
  <c r="BY60" i="60" s="1"/>
  <c r="DD59" i="60"/>
  <c r="BU54" i="60"/>
  <c r="BY54" i="60" s="1"/>
  <c r="BU86" i="60"/>
  <c r="BY86" i="60" s="1"/>
  <c r="BU76" i="60"/>
  <c r="BY76" i="60" s="1"/>
  <c r="BU38" i="60"/>
  <c r="BY38" i="60" s="1"/>
  <c r="DH56" i="54"/>
  <c r="DH59" i="60"/>
  <c r="BU77" i="60"/>
  <c r="BY77" i="60" s="1"/>
  <c r="BU79" i="60"/>
  <c r="BY79" i="60" s="1"/>
  <c r="BU70" i="60"/>
  <c r="BY70" i="60" s="1"/>
  <c r="BU35" i="60"/>
  <c r="BY35" i="60" s="1"/>
  <c r="BU58" i="60"/>
  <c r="BY58" i="60" s="1"/>
  <c r="BU84" i="60"/>
  <c r="BY84" i="60" s="1"/>
  <c r="DP26" i="60"/>
  <c r="R11" i="60" s="1"/>
  <c r="BU50" i="60"/>
  <c r="BY50" i="60" s="1"/>
  <c r="BU24" i="60"/>
  <c r="BY24" i="60" s="1"/>
  <c r="BU21" i="60"/>
  <c r="BY21" i="60" s="1"/>
  <c r="BU25" i="60"/>
  <c r="BY25" i="60" s="1"/>
  <c r="BU68" i="60"/>
  <c r="BY68" i="60" s="1"/>
  <c r="BU72" i="60"/>
  <c r="BY72" i="60" s="1"/>
  <c r="BU48" i="60"/>
  <c r="BY48" i="60" s="1"/>
  <c r="BU82" i="60"/>
  <c r="BY82" i="60" s="1"/>
  <c r="DI30" i="63"/>
  <c r="DI29" i="63"/>
  <c r="DC53" i="54"/>
  <c r="DN49" i="56"/>
  <c r="P20" i="56" s="1"/>
  <c r="BY10" i="60"/>
  <c r="DG30" i="60" s="1"/>
  <c r="DF30" i="60" s="1"/>
  <c r="DP72" i="53"/>
  <c r="X24" i="53" s="1"/>
  <c r="DH52" i="54"/>
  <c r="DE30" i="63"/>
  <c r="DJ29" i="63" s="1"/>
  <c r="DH30" i="63"/>
  <c r="BZ70" i="59"/>
  <c r="DO49" i="56"/>
  <c r="Q20" i="56" s="1"/>
  <c r="DG52" i="54"/>
  <c r="DF52" i="54" s="1"/>
  <c r="DL66" i="61"/>
  <c r="DK66" i="61"/>
  <c r="DL67" i="61"/>
  <c r="DE52" i="54"/>
  <c r="DS32" i="56"/>
  <c r="X13" i="56" s="1"/>
  <c r="DL82" i="61"/>
  <c r="DL83" i="61"/>
  <c r="DK79" i="61"/>
  <c r="DR70" i="61" s="1"/>
  <c r="T27" i="61" s="1"/>
  <c r="DL72" i="61"/>
  <c r="DP52" i="56"/>
  <c r="X18" i="56" s="1"/>
  <c r="DK76" i="61"/>
  <c r="DR69" i="61" s="1"/>
  <c r="T26" i="61" s="1"/>
  <c r="DK82" i="61"/>
  <c r="DR71" i="61" s="1"/>
  <c r="T28" i="61" s="1"/>
  <c r="DL74" i="61"/>
  <c r="DK69" i="61"/>
  <c r="DQ67" i="61" s="1"/>
  <c r="S24" i="61" s="1"/>
  <c r="DK80" i="61"/>
  <c r="DS70" i="61" s="1"/>
  <c r="U27" i="61" s="1"/>
  <c r="DL69" i="61"/>
  <c r="DL70" i="61"/>
  <c r="DL75" i="61"/>
  <c r="DL73" i="61"/>
  <c r="DL68" i="61"/>
  <c r="DS66" i="61" s="1"/>
  <c r="U23" i="61" s="1"/>
  <c r="DK81" i="61"/>
  <c r="DQ71" i="61" s="1"/>
  <c r="S28" i="61" s="1"/>
  <c r="DL78" i="61"/>
  <c r="DK77" i="61"/>
  <c r="DS69" i="61" s="1"/>
  <c r="U26" i="61" s="1"/>
  <c r="DL77" i="61"/>
  <c r="DL80" i="61"/>
  <c r="DK75" i="61"/>
  <c r="DQ69" i="61" s="1"/>
  <c r="S26" i="61" s="1"/>
  <c r="DK73" i="61"/>
  <c r="DR68" i="61" s="1"/>
  <c r="T25" i="61" s="1"/>
  <c r="DK74" i="61"/>
  <c r="DS68" i="61" s="1"/>
  <c r="U25" i="61" s="1"/>
  <c r="DL76" i="61"/>
  <c r="DK70" i="61"/>
  <c r="DR67" i="61" s="1"/>
  <c r="T24" i="61" s="1"/>
  <c r="DK78" i="61"/>
  <c r="DQ70" i="61" s="1"/>
  <c r="S27" i="61" s="1"/>
  <c r="DK71" i="61"/>
  <c r="DS67" i="61" s="1"/>
  <c r="U24" i="61" s="1"/>
  <c r="DL71" i="61"/>
  <c r="DL81" i="61"/>
  <c r="DK72" i="61"/>
  <c r="DQ68" i="61" s="1"/>
  <c r="S25" i="61" s="1"/>
  <c r="DK83" i="61"/>
  <c r="DS71" i="61" s="1"/>
  <c r="U28" i="61" s="1"/>
  <c r="DL79" i="61"/>
  <c r="DN28" i="56"/>
  <c r="P13" i="56" s="1"/>
  <c r="DP48" i="62"/>
  <c r="R19" i="62" s="1"/>
  <c r="DN48" i="63"/>
  <c r="P19" i="63" s="1"/>
  <c r="DI53" i="63"/>
  <c r="DO48" i="63" s="1"/>
  <c r="Q19" i="63" s="1"/>
  <c r="DC60" i="62"/>
  <c r="DI58" i="62" s="1"/>
  <c r="CF20" i="60"/>
  <c r="DE60" i="60" s="1"/>
  <c r="DD31" i="60"/>
  <c r="DG31" i="60"/>
  <c r="DE31" i="60"/>
  <c r="DO67" i="57"/>
  <c r="Q24" i="57" s="1"/>
  <c r="DE58" i="58"/>
  <c r="DQ46" i="57"/>
  <c r="S17" i="57" s="1"/>
  <c r="DP27" i="56"/>
  <c r="R12" i="56" s="1"/>
  <c r="DP32" i="56"/>
  <c r="X12" i="56" s="1"/>
  <c r="U88" i="19"/>
  <c r="AB88" i="19" s="1"/>
  <c r="J95" i="19"/>
  <c r="D96" i="19" s="1"/>
  <c r="F96" i="19" s="1"/>
  <c r="BF32" i="36"/>
  <c r="BG32" i="36" s="1"/>
  <c r="BH32" i="36" s="1"/>
  <c r="M32" i="36" s="1"/>
  <c r="Y32" i="36" s="1"/>
  <c r="AJ33" i="36" s="1"/>
  <c r="AV33" i="36" s="1"/>
  <c r="DI41" i="61" l="1"/>
  <c r="DN31" i="61" s="1"/>
  <c r="P16" i="61" s="1"/>
  <c r="DJ38" i="61"/>
  <c r="DI34" i="61"/>
  <c r="DP28" i="61" s="1"/>
  <c r="R13" i="61" s="1"/>
  <c r="DJ32" i="61"/>
  <c r="DI36" i="61"/>
  <c r="DO29" i="61" s="1"/>
  <c r="Q14" i="61" s="1"/>
  <c r="DJ39" i="61"/>
  <c r="DJ33" i="61"/>
  <c r="DJ37" i="61"/>
  <c r="DI39" i="61"/>
  <c r="DO30" i="61" s="1"/>
  <c r="Q15" i="61" s="1"/>
  <c r="DJ43" i="61"/>
  <c r="DI40" i="61"/>
  <c r="DP30" i="61" s="1"/>
  <c r="R15" i="61" s="1"/>
  <c r="DI33" i="61"/>
  <c r="DO28" i="61" s="1"/>
  <c r="Q13" i="61" s="1"/>
  <c r="DI42" i="61"/>
  <c r="DO31" i="61" s="1"/>
  <c r="Q16" i="61" s="1"/>
  <c r="DI37" i="61"/>
  <c r="DP29" i="61" s="1"/>
  <c r="R14" i="61" s="1"/>
  <c r="DJ41" i="61"/>
  <c r="DJ42" i="61"/>
  <c r="DJ40" i="61"/>
  <c r="DI35" i="61"/>
  <c r="DN29" i="61" s="1"/>
  <c r="P14" i="61" s="1"/>
  <c r="DI43" i="61"/>
  <c r="DP31" i="61" s="1"/>
  <c r="R16" i="61" s="1"/>
  <c r="DI31" i="61"/>
  <c r="DJ36" i="61"/>
  <c r="DJ31" i="61"/>
  <c r="DJ34" i="61"/>
  <c r="DJ35" i="61"/>
  <c r="DI38" i="61"/>
  <c r="DN30" i="61" s="1"/>
  <c r="P15" i="61" s="1"/>
  <c r="DH62" i="60"/>
  <c r="DD62" i="60"/>
  <c r="DG62" i="60"/>
  <c r="DF62" i="60" s="1"/>
  <c r="CF20" i="63"/>
  <c r="DE60" i="63" s="1"/>
  <c r="DE35" i="60"/>
  <c r="CF23" i="60"/>
  <c r="DG63" i="60"/>
  <c r="DF63" i="60" s="1"/>
  <c r="CF23" i="63"/>
  <c r="DC35" i="58"/>
  <c r="DI32" i="58" s="1"/>
  <c r="DG63" i="63"/>
  <c r="DF63" i="63" s="1"/>
  <c r="CF21" i="63"/>
  <c r="DD63" i="63"/>
  <c r="DC63" i="63" s="1"/>
  <c r="DO27" i="58"/>
  <c r="Q12" i="58" s="1"/>
  <c r="DF56" i="63"/>
  <c r="DK47" i="63" s="1"/>
  <c r="DD32" i="60"/>
  <c r="DG32" i="60"/>
  <c r="DF32" i="60" s="1"/>
  <c r="DD63" i="60"/>
  <c r="DC63" i="60" s="1"/>
  <c r="DH62" i="63"/>
  <c r="DG62" i="63"/>
  <c r="DF62" i="63" s="1"/>
  <c r="DD62" i="63"/>
  <c r="DC62" i="63" s="1"/>
  <c r="DC52" i="58"/>
  <c r="DJ51" i="58" s="1"/>
  <c r="DI70" i="56"/>
  <c r="DR66" i="61"/>
  <c r="T23" i="61" s="1"/>
  <c r="CF21" i="60"/>
  <c r="DH61" i="60" s="1"/>
  <c r="DK35" i="58"/>
  <c r="DQ29" i="58" s="1"/>
  <c r="S14" i="58" s="1"/>
  <c r="DK33" i="58"/>
  <c r="DR28" i="58" s="1"/>
  <c r="T13" i="58" s="1"/>
  <c r="DL36" i="58"/>
  <c r="DJ31" i="58"/>
  <c r="DP27" i="58" s="1"/>
  <c r="R12" i="58" s="1"/>
  <c r="DK29" i="58"/>
  <c r="DQ27" i="58" s="1"/>
  <c r="S12" i="58" s="1"/>
  <c r="DK43" i="58"/>
  <c r="DS31" i="58" s="1"/>
  <c r="U16" i="58" s="1"/>
  <c r="DN47" i="58"/>
  <c r="P18" i="58" s="1"/>
  <c r="DI50" i="58"/>
  <c r="DJ50" i="58"/>
  <c r="DK41" i="58"/>
  <c r="DQ31" i="58" s="1"/>
  <c r="S16" i="58" s="1"/>
  <c r="DL31" i="58"/>
  <c r="DP12" i="60"/>
  <c r="X6" i="60" s="1"/>
  <c r="DG61" i="63"/>
  <c r="DF61" i="63" s="1"/>
  <c r="DL40" i="58"/>
  <c r="DK36" i="58"/>
  <c r="DR29" i="58" s="1"/>
  <c r="T14" i="58" s="1"/>
  <c r="DK30" i="58"/>
  <c r="DR27" i="58" s="1"/>
  <c r="T12" i="58" s="1"/>
  <c r="DD61" i="63"/>
  <c r="DC61" i="63" s="1"/>
  <c r="DL38" i="58"/>
  <c r="DL32" i="58"/>
  <c r="DL41" i="58"/>
  <c r="DK42" i="58"/>
  <c r="DR31" i="58" s="1"/>
  <c r="T16" i="58" s="1"/>
  <c r="DL35" i="58"/>
  <c r="DK38" i="58"/>
  <c r="DQ30" i="58" s="1"/>
  <c r="S15" i="58" s="1"/>
  <c r="DK40" i="58"/>
  <c r="DS30" i="58" s="1"/>
  <c r="U15" i="58" s="1"/>
  <c r="DL33" i="58"/>
  <c r="DK32" i="58"/>
  <c r="DQ28" i="58" s="1"/>
  <c r="S13" i="58" s="1"/>
  <c r="DL34" i="58"/>
  <c r="DK31" i="58"/>
  <c r="DS27" i="58" s="1"/>
  <c r="U12" i="58" s="1"/>
  <c r="DL30" i="58"/>
  <c r="DL43" i="58"/>
  <c r="DL39" i="58"/>
  <c r="DL42" i="58"/>
  <c r="DL37" i="58"/>
  <c r="DK37" i="58"/>
  <c r="DS29" i="58" s="1"/>
  <c r="U14" i="58" s="1"/>
  <c r="DL29" i="58"/>
  <c r="DL27" i="63"/>
  <c r="DS32" i="63" s="1"/>
  <c r="X13" i="63" s="1"/>
  <c r="DK34" i="58"/>
  <c r="DS28" i="58" s="1"/>
  <c r="U13" i="58" s="1"/>
  <c r="DK39" i="58"/>
  <c r="DR30" i="58" s="1"/>
  <c r="T15" i="58" s="1"/>
  <c r="DQ46" i="58"/>
  <c r="S17" i="58" s="1"/>
  <c r="DH54" i="58"/>
  <c r="DE34" i="60"/>
  <c r="CF18" i="63"/>
  <c r="DE58" i="63" s="1"/>
  <c r="DH58" i="63"/>
  <c r="DD58" i="63"/>
  <c r="DG58" i="63"/>
  <c r="DD54" i="58"/>
  <c r="DH34" i="60"/>
  <c r="DG34" i="60"/>
  <c r="DD34" i="60"/>
  <c r="DG54" i="58"/>
  <c r="DF54" i="58" s="1"/>
  <c r="DL7" i="63"/>
  <c r="CF13" i="58"/>
  <c r="DE53" i="58" s="1"/>
  <c r="DH32" i="60"/>
  <c r="DL9" i="63"/>
  <c r="DL22" i="63"/>
  <c r="DK6" i="63"/>
  <c r="DQ6" i="63" s="1"/>
  <c r="S5" i="63" s="1"/>
  <c r="DK7" i="63"/>
  <c r="DR6" i="63" s="1"/>
  <c r="T5" i="63" s="1"/>
  <c r="DL6" i="63"/>
  <c r="CB67" i="58"/>
  <c r="CF67" i="58" s="1"/>
  <c r="CB52" i="58"/>
  <c r="CF52" i="58" s="1"/>
  <c r="CB86" i="58"/>
  <c r="CF86" i="58" s="1"/>
  <c r="CB15" i="58"/>
  <c r="CF15" i="58" s="1"/>
  <c r="DH55" i="58" s="1"/>
  <c r="CB30" i="58"/>
  <c r="CF30" i="58" s="1"/>
  <c r="CB53" i="58"/>
  <c r="CF53" i="58" s="1"/>
  <c r="CB25" i="58"/>
  <c r="CF25" i="58" s="1"/>
  <c r="CB87" i="58"/>
  <c r="CF87" i="58" s="1"/>
  <c r="CB71" i="58"/>
  <c r="CF71" i="58" s="1"/>
  <c r="CB34" i="58"/>
  <c r="CF34" i="58" s="1"/>
  <c r="CB80" i="58"/>
  <c r="CF80" i="58" s="1"/>
  <c r="CB19" i="58"/>
  <c r="CB64" i="58"/>
  <c r="CF64" i="58" s="1"/>
  <c r="CB40" i="58"/>
  <c r="CF40" i="58" s="1"/>
  <c r="CB47" i="58"/>
  <c r="CF47" i="58" s="1"/>
  <c r="CB44" i="58"/>
  <c r="CF44" i="58" s="1"/>
  <c r="CB42" i="58"/>
  <c r="CF42" i="58" s="1"/>
  <c r="CB26" i="58"/>
  <c r="CF26" i="58" s="1"/>
  <c r="CB35" i="58"/>
  <c r="CF35" i="58" s="1"/>
  <c r="CB74" i="58"/>
  <c r="CF74" i="58" s="1"/>
  <c r="CB70" i="58"/>
  <c r="CF70" i="58" s="1"/>
  <c r="CB55" i="58"/>
  <c r="CF55" i="58" s="1"/>
  <c r="CB22" i="58"/>
  <c r="CB54" i="58"/>
  <c r="CF54" i="58" s="1"/>
  <c r="CB85" i="58"/>
  <c r="CF85" i="58" s="1"/>
  <c r="CB65" i="58"/>
  <c r="CF65" i="58" s="1"/>
  <c r="CB18" i="58"/>
  <c r="CB69" i="58"/>
  <c r="CF69" i="58" s="1"/>
  <c r="CB37" i="58"/>
  <c r="CF37" i="58" s="1"/>
  <c r="CB23" i="58"/>
  <c r="CB45" i="58"/>
  <c r="CF45" i="58" s="1"/>
  <c r="CB60" i="58"/>
  <c r="CF60" i="58" s="1"/>
  <c r="CB81" i="58"/>
  <c r="CF81" i="58" s="1"/>
  <c r="CB83" i="58"/>
  <c r="CF83" i="58" s="1"/>
  <c r="CB46" i="58"/>
  <c r="CF46" i="58" s="1"/>
  <c r="CB79" i="58"/>
  <c r="CF79" i="58" s="1"/>
  <c r="CB49" i="58"/>
  <c r="CF49" i="58" s="1"/>
  <c r="CB88" i="58"/>
  <c r="CF88" i="58" s="1"/>
  <c r="CB43" i="58"/>
  <c r="CF43" i="58" s="1"/>
  <c r="CB50" i="58"/>
  <c r="CF50" i="58" s="1"/>
  <c r="CB21" i="58"/>
  <c r="CB59" i="58"/>
  <c r="CF59" i="58" s="1"/>
  <c r="CB39" i="58"/>
  <c r="CF39" i="58" s="1"/>
  <c r="CB84" i="58"/>
  <c r="CF84" i="58" s="1"/>
  <c r="CB61" i="58"/>
  <c r="CF61" i="58" s="1"/>
  <c r="CB58" i="58"/>
  <c r="CF58" i="58" s="1"/>
  <c r="CB73" i="58"/>
  <c r="CF73" i="58" s="1"/>
  <c r="CB68" i="58"/>
  <c r="CF68" i="58" s="1"/>
  <c r="CB41" i="58"/>
  <c r="CF41" i="58" s="1"/>
  <c r="CB32" i="58"/>
  <c r="CF32" i="58" s="1"/>
  <c r="CB17" i="58"/>
  <c r="CB57" i="58"/>
  <c r="CF57" i="58" s="1"/>
  <c r="CB62" i="58"/>
  <c r="CF62" i="58" s="1"/>
  <c r="CB89" i="58"/>
  <c r="CF89" i="58" s="1"/>
  <c r="CB31" i="58"/>
  <c r="CF31" i="58" s="1"/>
  <c r="CB90" i="58"/>
  <c r="CF90" i="58" s="1"/>
  <c r="CB20" i="58"/>
  <c r="CF20" i="58" s="1"/>
  <c r="DE60" i="58" s="1"/>
  <c r="CB82" i="58"/>
  <c r="CF82" i="58" s="1"/>
  <c r="CB24" i="58"/>
  <c r="CF24" i="58" s="1"/>
  <c r="CB27" i="58"/>
  <c r="CF27" i="58" s="1"/>
  <c r="CB56" i="58"/>
  <c r="CF56" i="58" s="1"/>
  <c r="CB16" i="58"/>
  <c r="CB63" i="58"/>
  <c r="CF63" i="58" s="1"/>
  <c r="CB51" i="58"/>
  <c r="CF51" i="58" s="1"/>
  <c r="CB77" i="58"/>
  <c r="CF77" i="58" s="1"/>
  <c r="CB72" i="58"/>
  <c r="CF72" i="58" s="1"/>
  <c r="CB78" i="58"/>
  <c r="CF78" i="58" s="1"/>
  <c r="CB28" i="58"/>
  <c r="CF28" i="58" s="1"/>
  <c r="CB33" i="58"/>
  <c r="CF33" i="58" s="1"/>
  <c r="CB76" i="58"/>
  <c r="CF76" i="58" s="1"/>
  <c r="CB75" i="58"/>
  <c r="CF75" i="58" s="1"/>
  <c r="CB48" i="58"/>
  <c r="CF48" i="58" s="1"/>
  <c r="CB38" i="58"/>
  <c r="CF38" i="58" s="1"/>
  <c r="CB66" i="58"/>
  <c r="CF66" i="58" s="1"/>
  <c r="CB29" i="58"/>
  <c r="CF29" i="58" s="1"/>
  <c r="CB36" i="58"/>
  <c r="CF36" i="58" s="1"/>
  <c r="DK20" i="63"/>
  <c r="DS10" i="63" s="1"/>
  <c r="U9" i="63" s="1"/>
  <c r="DK17" i="63"/>
  <c r="DS9" i="63" s="1"/>
  <c r="U8" i="63" s="1"/>
  <c r="DK13" i="63"/>
  <c r="DR8" i="63" s="1"/>
  <c r="T7" i="63" s="1"/>
  <c r="BV67" i="57"/>
  <c r="DE30" i="57"/>
  <c r="DH30" i="57"/>
  <c r="DL19" i="63"/>
  <c r="DL20" i="63"/>
  <c r="DS12" i="63" s="1"/>
  <c r="X7" i="63" s="1"/>
  <c r="DL13" i="63"/>
  <c r="DL10" i="63"/>
  <c r="DK16" i="63"/>
  <c r="DR9" i="63" s="1"/>
  <c r="T8" i="63" s="1"/>
  <c r="DL17" i="63"/>
  <c r="DD33" i="60"/>
  <c r="DL8" i="63"/>
  <c r="CC83" i="59"/>
  <c r="CE29" i="59" s="1"/>
  <c r="CE17" i="59"/>
  <c r="CE16" i="59"/>
  <c r="CE18" i="59"/>
  <c r="CE20" i="59"/>
  <c r="CE19" i="59"/>
  <c r="DK11" i="63"/>
  <c r="DS7" i="63" s="1"/>
  <c r="U6" i="63" s="1"/>
  <c r="DG33" i="60"/>
  <c r="DL11" i="63"/>
  <c r="DK19" i="63"/>
  <c r="DR10" i="63" s="1"/>
  <c r="T9" i="63" s="1"/>
  <c r="DL12" i="63"/>
  <c r="DE57" i="62"/>
  <c r="DJ55" i="62" s="1"/>
  <c r="DH57" i="62"/>
  <c r="DL48" i="62"/>
  <c r="DS46" i="62" s="1"/>
  <c r="U17" i="62" s="1"/>
  <c r="DL14" i="63"/>
  <c r="DC13" i="63"/>
  <c r="DK8" i="63"/>
  <c r="DS6" i="63" s="1"/>
  <c r="U5" i="63" s="1"/>
  <c r="DL16" i="63"/>
  <c r="DK14" i="63"/>
  <c r="DS8" i="63" s="1"/>
  <c r="U7" i="63" s="1"/>
  <c r="DK23" i="63"/>
  <c r="DS11" i="63" s="1"/>
  <c r="U10" i="63" s="1"/>
  <c r="DK22" i="63"/>
  <c r="DR11" i="63" s="1"/>
  <c r="T10" i="63" s="1"/>
  <c r="DL23" i="63"/>
  <c r="DL15" i="63"/>
  <c r="DL21" i="63"/>
  <c r="DK9" i="63"/>
  <c r="DQ7" i="63" s="1"/>
  <c r="S6" i="63" s="1"/>
  <c r="DK18" i="63"/>
  <c r="DQ10" i="63" s="1"/>
  <c r="S9" i="63" s="1"/>
  <c r="DL18" i="63"/>
  <c r="DK10" i="63"/>
  <c r="DR7" i="63" s="1"/>
  <c r="T6" i="63" s="1"/>
  <c r="DK12" i="63"/>
  <c r="DQ8" i="63" s="1"/>
  <c r="S7" i="63" s="1"/>
  <c r="DK15" i="63"/>
  <c r="DQ9" i="63" s="1"/>
  <c r="S8" i="63" s="1"/>
  <c r="DC35" i="57"/>
  <c r="DC36" i="57" s="1"/>
  <c r="DG34" i="57"/>
  <c r="DF34" i="57" s="1"/>
  <c r="DK37" i="57" s="1"/>
  <c r="DS29" i="57" s="1"/>
  <c r="U14" i="57" s="1"/>
  <c r="DK67" i="55"/>
  <c r="DR66" i="55" s="1"/>
  <c r="T23" i="55" s="1"/>
  <c r="DL83" i="55"/>
  <c r="DL74" i="55"/>
  <c r="DJ31" i="55"/>
  <c r="DP27" i="55" s="1"/>
  <c r="R12" i="55" s="1"/>
  <c r="BZ68" i="53"/>
  <c r="CC68" i="57"/>
  <c r="DS72" i="57"/>
  <c r="X25" i="57" s="1"/>
  <c r="DG61" i="60"/>
  <c r="DF61" i="60" s="1"/>
  <c r="DD59" i="63"/>
  <c r="BV79" i="57"/>
  <c r="BX6" i="57" s="1"/>
  <c r="DC34" i="63"/>
  <c r="DI31" i="63" s="1"/>
  <c r="DL70" i="55"/>
  <c r="BZ71" i="55"/>
  <c r="BZ78" i="55" s="1"/>
  <c r="DL67" i="55"/>
  <c r="DJ70" i="56"/>
  <c r="DK27" i="61"/>
  <c r="DR26" i="61" s="1"/>
  <c r="T11" i="61" s="1"/>
  <c r="DE32" i="60"/>
  <c r="BZ78" i="57"/>
  <c r="CC81" i="61"/>
  <c r="CC82" i="61" s="1"/>
  <c r="CC83" i="61" s="1"/>
  <c r="CE10" i="61" s="1"/>
  <c r="DJ73" i="57"/>
  <c r="DI73" i="57"/>
  <c r="DO68" i="57" s="1"/>
  <c r="Q25" i="57" s="1"/>
  <c r="DJ75" i="57"/>
  <c r="DI82" i="57"/>
  <c r="DO71" i="57" s="1"/>
  <c r="Q28" i="57" s="1"/>
  <c r="DJ77" i="57"/>
  <c r="DJ78" i="57"/>
  <c r="DJ74" i="57"/>
  <c r="DJ82" i="57"/>
  <c r="DJ71" i="57"/>
  <c r="DJ76" i="57"/>
  <c r="DI76" i="57"/>
  <c r="DO69" i="57" s="1"/>
  <c r="Q26" i="57" s="1"/>
  <c r="DJ81" i="57"/>
  <c r="DI81" i="57"/>
  <c r="DN71" i="57" s="1"/>
  <c r="P28" i="57" s="1"/>
  <c r="DI77" i="57"/>
  <c r="DP69" i="57" s="1"/>
  <c r="R26" i="57" s="1"/>
  <c r="DI72" i="57"/>
  <c r="DN68" i="57" s="1"/>
  <c r="P25" i="57" s="1"/>
  <c r="DI78" i="57"/>
  <c r="DN70" i="57" s="1"/>
  <c r="P27" i="57" s="1"/>
  <c r="DI74" i="57"/>
  <c r="DP68" i="57" s="1"/>
  <c r="R25" i="57" s="1"/>
  <c r="DI83" i="57"/>
  <c r="DP71" i="57" s="1"/>
  <c r="R28" i="57" s="1"/>
  <c r="DI75" i="57"/>
  <c r="DN69" i="57" s="1"/>
  <c r="P26" i="57" s="1"/>
  <c r="DJ72" i="57"/>
  <c r="DI80" i="57"/>
  <c r="DP70" i="57" s="1"/>
  <c r="R27" i="57" s="1"/>
  <c r="DJ79" i="57"/>
  <c r="DI71" i="57"/>
  <c r="DP67" i="57" s="1"/>
  <c r="R24" i="57" s="1"/>
  <c r="DI79" i="57"/>
  <c r="DO70" i="57" s="1"/>
  <c r="Q27" i="57" s="1"/>
  <c r="DJ80" i="57"/>
  <c r="CE16" i="61"/>
  <c r="DK78" i="56"/>
  <c r="DQ70" i="56" s="1"/>
  <c r="S27" i="56" s="1"/>
  <c r="DH59" i="63"/>
  <c r="DE61" i="60"/>
  <c r="DF31" i="60"/>
  <c r="DH57" i="54"/>
  <c r="DK74" i="55"/>
  <c r="DS68" i="55" s="1"/>
  <c r="U25" i="55" s="1"/>
  <c r="DK70" i="55"/>
  <c r="DR67" i="55" s="1"/>
  <c r="T24" i="55" s="1"/>
  <c r="DK78" i="55"/>
  <c r="DQ70" i="55" s="1"/>
  <c r="S27" i="55" s="1"/>
  <c r="DK71" i="55"/>
  <c r="DS67" i="55" s="1"/>
  <c r="U24" i="55" s="1"/>
  <c r="DK68" i="55"/>
  <c r="DL71" i="55"/>
  <c r="DK80" i="55"/>
  <c r="DS70" i="55" s="1"/>
  <c r="U27" i="55" s="1"/>
  <c r="DK69" i="55"/>
  <c r="DQ67" i="55" s="1"/>
  <c r="S24" i="55" s="1"/>
  <c r="DL73" i="55"/>
  <c r="DK81" i="55"/>
  <c r="DQ71" i="55" s="1"/>
  <c r="S28" i="55" s="1"/>
  <c r="DL81" i="55"/>
  <c r="DK77" i="55"/>
  <c r="DS69" i="55" s="1"/>
  <c r="U26" i="55" s="1"/>
  <c r="DK73" i="55"/>
  <c r="DR68" i="55" s="1"/>
  <c r="T25" i="55" s="1"/>
  <c r="DL76" i="55"/>
  <c r="DK82" i="55"/>
  <c r="DR71" i="55" s="1"/>
  <c r="T28" i="55" s="1"/>
  <c r="DL82" i="55"/>
  <c r="DL72" i="55"/>
  <c r="DL68" i="55"/>
  <c r="DL69" i="55"/>
  <c r="DL78" i="55"/>
  <c r="DK83" i="55"/>
  <c r="DS71" i="55" s="1"/>
  <c r="U28" i="55" s="1"/>
  <c r="DL75" i="55"/>
  <c r="DL77" i="55"/>
  <c r="DK79" i="55"/>
  <c r="DR70" i="55" s="1"/>
  <c r="T27" i="55" s="1"/>
  <c r="DK75" i="55"/>
  <c r="DQ69" i="55" s="1"/>
  <c r="S26" i="55" s="1"/>
  <c r="DK72" i="55"/>
  <c r="DQ68" i="55" s="1"/>
  <c r="S25" i="55" s="1"/>
  <c r="DK76" i="55"/>
  <c r="DR69" i="55" s="1"/>
  <c r="T26" i="55" s="1"/>
  <c r="DL79" i="55"/>
  <c r="BY23" i="60"/>
  <c r="DE59" i="54"/>
  <c r="DL43" i="61"/>
  <c r="DJ31" i="63"/>
  <c r="DP66" i="62"/>
  <c r="R23" i="62" s="1"/>
  <c r="DS26" i="63"/>
  <c r="U11" i="63" s="1"/>
  <c r="DK81" i="56"/>
  <c r="DQ71" i="56" s="1"/>
  <c r="S28" i="56" s="1"/>
  <c r="DI36" i="55"/>
  <c r="DO29" i="55" s="1"/>
  <c r="Q14" i="55" s="1"/>
  <c r="DJ40" i="55"/>
  <c r="DI41" i="55"/>
  <c r="DN31" i="55" s="1"/>
  <c r="P16" i="55" s="1"/>
  <c r="DJ43" i="55"/>
  <c r="DJ42" i="55"/>
  <c r="DJ35" i="55"/>
  <c r="DJ39" i="55"/>
  <c r="DJ32" i="55"/>
  <c r="DI39" i="55"/>
  <c r="DO30" i="55" s="1"/>
  <c r="Q15" i="55" s="1"/>
  <c r="DI38" i="55"/>
  <c r="DN30" i="55" s="1"/>
  <c r="P15" i="55" s="1"/>
  <c r="DI42" i="55"/>
  <c r="DO31" i="55" s="1"/>
  <c r="Q16" i="55" s="1"/>
  <c r="DI34" i="55"/>
  <c r="DP28" i="55" s="1"/>
  <c r="R13" i="55" s="1"/>
  <c r="DJ34" i="55"/>
  <c r="DI37" i="55"/>
  <c r="DP29" i="55" s="1"/>
  <c r="R14" i="55" s="1"/>
  <c r="DJ38" i="55"/>
  <c r="DI32" i="55"/>
  <c r="DN28" i="55" s="1"/>
  <c r="P13" i="55" s="1"/>
  <c r="DJ33" i="55"/>
  <c r="DI33" i="55"/>
  <c r="DO28" i="55" s="1"/>
  <c r="Q13" i="55" s="1"/>
  <c r="DJ41" i="55"/>
  <c r="DI43" i="55"/>
  <c r="DP31" i="55" s="1"/>
  <c r="R16" i="55" s="1"/>
  <c r="DI35" i="55"/>
  <c r="DN29" i="55" s="1"/>
  <c r="P14" i="55" s="1"/>
  <c r="DJ36" i="55"/>
  <c r="DI40" i="55"/>
  <c r="DP30" i="55" s="1"/>
  <c r="R15" i="55" s="1"/>
  <c r="DJ37" i="55"/>
  <c r="DD40" i="60"/>
  <c r="DC40" i="60" s="1"/>
  <c r="DK68" i="56"/>
  <c r="DG40" i="60"/>
  <c r="DF40" i="60" s="1"/>
  <c r="DL74" i="56"/>
  <c r="DK37" i="55"/>
  <c r="DS29" i="55" s="1"/>
  <c r="U14" i="55" s="1"/>
  <c r="DH53" i="57"/>
  <c r="DR66" i="56"/>
  <c r="T23" i="56" s="1"/>
  <c r="DK71" i="56"/>
  <c r="DS67" i="56" s="1"/>
  <c r="U24" i="56" s="1"/>
  <c r="DL69" i="56"/>
  <c r="DL70" i="56"/>
  <c r="DL38" i="55"/>
  <c r="DN67" i="61"/>
  <c r="P24" i="61" s="1"/>
  <c r="DK41" i="61"/>
  <c r="DQ31" i="61" s="1"/>
  <c r="S16" i="61" s="1"/>
  <c r="DK74" i="56"/>
  <c r="DS68" i="56" s="1"/>
  <c r="U25" i="56" s="1"/>
  <c r="DK83" i="56"/>
  <c r="DS71" i="56" s="1"/>
  <c r="U28" i="56" s="1"/>
  <c r="DK35" i="61"/>
  <c r="DQ29" i="61" s="1"/>
  <c r="S14" i="61" s="1"/>
  <c r="DL75" i="56"/>
  <c r="DL42" i="61"/>
  <c r="DL73" i="56"/>
  <c r="DK31" i="55"/>
  <c r="DS27" i="55" s="1"/>
  <c r="U12" i="55" s="1"/>
  <c r="DS26" i="61"/>
  <c r="U11" i="61" s="1"/>
  <c r="DL78" i="56"/>
  <c r="DL35" i="61"/>
  <c r="DK69" i="56"/>
  <c r="DQ67" i="56" s="1"/>
  <c r="S24" i="56" s="1"/>
  <c r="DL41" i="61"/>
  <c r="DL77" i="56"/>
  <c r="DK77" i="56"/>
  <c r="DS69" i="56" s="1"/>
  <c r="U26" i="56" s="1"/>
  <c r="DK40" i="61"/>
  <c r="DS30" i="61" s="1"/>
  <c r="U15" i="61" s="1"/>
  <c r="DK32" i="61"/>
  <c r="DQ28" i="61" s="1"/>
  <c r="S13" i="61" s="1"/>
  <c r="DL29" i="61"/>
  <c r="DK79" i="56"/>
  <c r="DR70" i="56" s="1"/>
  <c r="T27" i="56" s="1"/>
  <c r="DK72" i="56"/>
  <c r="DQ68" i="56" s="1"/>
  <c r="S25" i="56" s="1"/>
  <c r="DK36" i="55"/>
  <c r="DR29" i="55" s="1"/>
  <c r="T14" i="55" s="1"/>
  <c r="DK43" i="61"/>
  <c r="DS31" i="61" s="1"/>
  <c r="U16" i="61" s="1"/>
  <c r="DK31" i="61"/>
  <c r="DS27" i="61" s="1"/>
  <c r="U12" i="61" s="1"/>
  <c r="DL82" i="56"/>
  <c r="DK73" i="56"/>
  <c r="DR68" i="56" s="1"/>
  <c r="T25" i="56" s="1"/>
  <c r="DG43" i="60"/>
  <c r="DF43" i="60" s="1"/>
  <c r="DK30" i="61"/>
  <c r="DR27" i="61" s="1"/>
  <c r="T12" i="61" s="1"/>
  <c r="DL80" i="56"/>
  <c r="DL83" i="56"/>
  <c r="DS26" i="58"/>
  <c r="U11" i="58" s="1"/>
  <c r="DL31" i="61"/>
  <c r="DL79" i="56"/>
  <c r="DL76" i="56"/>
  <c r="DK27" i="55"/>
  <c r="DO27" i="63"/>
  <c r="Q12" i="63" s="1"/>
  <c r="DK38" i="61"/>
  <c r="DQ30" i="61" s="1"/>
  <c r="S15" i="61" s="1"/>
  <c r="DL81" i="56"/>
  <c r="DK82" i="56"/>
  <c r="DR71" i="56" s="1"/>
  <c r="T28" i="56" s="1"/>
  <c r="DL30" i="55"/>
  <c r="DL68" i="56"/>
  <c r="DE60" i="54"/>
  <c r="DC13" i="56"/>
  <c r="DC14" i="56" s="1"/>
  <c r="DI12" i="56" s="1"/>
  <c r="DD60" i="54"/>
  <c r="DG60" i="54"/>
  <c r="DJ69" i="62"/>
  <c r="DI69" i="62"/>
  <c r="DL34" i="61"/>
  <c r="DK37" i="61"/>
  <c r="DS29" i="61" s="1"/>
  <c r="U14" i="61" s="1"/>
  <c r="DK75" i="56"/>
  <c r="DQ69" i="56" s="1"/>
  <c r="S26" i="56" s="1"/>
  <c r="DK70" i="56"/>
  <c r="DR67" i="56" s="1"/>
  <c r="T24" i="56" s="1"/>
  <c r="DK80" i="56"/>
  <c r="DS70" i="56" s="1"/>
  <c r="U27" i="56" s="1"/>
  <c r="DE58" i="60"/>
  <c r="DH58" i="60"/>
  <c r="DC73" i="62"/>
  <c r="DC74" i="62" s="1"/>
  <c r="BY20" i="60"/>
  <c r="DD43" i="60"/>
  <c r="DC43" i="60" s="1"/>
  <c r="DK34" i="61"/>
  <c r="DS28" i="61" s="1"/>
  <c r="U13" i="61" s="1"/>
  <c r="DL38" i="61"/>
  <c r="DL71" i="56"/>
  <c r="DK76" i="56"/>
  <c r="DR69" i="56" s="1"/>
  <c r="T26" i="56" s="1"/>
  <c r="DL27" i="55"/>
  <c r="DI49" i="60"/>
  <c r="DJ49" i="60"/>
  <c r="DK41" i="55"/>
  <c r="DQ31" i="55" s="1"/>
  <c r="S16" i="55" s="1"/>
  <c r="DL28" i="55"/>
  <c r="DK29" i="55"/>
  <c r="DQ27" i="55" s="1"/>
  <c r="S12" i="55" s="1"/>
  <c r="DG60" i="63"/>
  <c r="DF60" i="63" s="1"/>
  <c r="DK28" i="55"/>
  <c r="DS26" i="55" s="1"/>
  <c r="U11" i="55" s="1"/>
  <c r="DL41" i="55"/>
  <c r="DK30" i="55"/>
  <c r="DR27" i="55" s="1"/>
  <c r="T12" i="55" s="1"/>
  <c r="DL43" i="55"/>
  <c r="DL37" i="55"/>
  <c r="DF73" i="62"/>
  <c r="DL67" i="62" s="1"/>
  <c r="DK66" i="62"/>
  <c r="DL66" i="62"/>
  <c r="DD60" i="63"/>
  <c r="DG53" i="57"/>
  <c r="DF53" i="57" s="1"/>
  <c r="DK33" i="55"/>
  <c r="DR28" i="55" s="1"/>
  <c r="T13" i="55" s="1"/>
  <c r="DK38" i="55"/>
  <c r="DQ30" i="55" s="1"/>
  <c r="S15" i="55" s="1"/>
  <c r="DI55" i="62"/>
  <c r="DL39" i="55"/>
  <c r="DK39" i="55"/>
  <c r="DR30" i="55" s="1"/>
  <c r="T15" i="55" s="1"/>
  <c r="DL36" i="55"/>
  <c r="DD53" i="57"/>
  <c r="DL34" i="55"/>
  <c r="DL31" i="55"/>
  <c r="DK67" i="62"/>
  <c r="DL40" i="55"/>
  <c r="DK35" i="55"/>
  <c r="DQ29" i="55" s="1"/>
  <c r="S14" i="55" s="1"/>
  <c r="DL32" i="55"/>
  <c r="DC74" i="56"/>
  <c r="DG59" i="63"/>
  <c r="DF59" i="63" s="1"/>
  <c r="DK36" i="61"/>
  <c r="DR29" i="61" s="1"/>
  <c r="T14" i="61" s="1"/>
  <c r="DL29" i="55"/>
  <c r="DK43" i="55"/>
  <c r="DS31" i="55" s="1"/>
  <c r="U16" i="55" s="1"/>
  <c r="DK40" i="55"/>
  <c r="DS30" i="55" s="1"/>
  <c r="U15" i="55" s="1"/>
  <c r="DL42" i="55"/>
  <c r="DL33" i="55"/>
  <c r="DL35" i="55"/>
  <c r="DK42" i="55"/>
  <c r="DR31" i="55" s="1"/>
  <c r="T16" i="55" s="1"/>
  <c r="DK34" i="55"/>
  <c r="DS28" i="55" s="1"/>
  <c r="U13" i="55" s="1"/>
  <c r="DJ50" i="54"/>
  <c r="DO47" i="54" s="1"/>
  <c r="Q18" i="54" s="1"/>
  <c r="DH57" i="63"/>
  <c r="DJ56" i="62"/>
  <c r="DG35" i="60"/>
  <c r="DG57" i="63"/>
  <c r="DF57" i="63" s="1"/>
  <c r="DL40" i="61"/>
  <c r="DL33" i="61"/>
  <c r="DL32" i="61"/>
  <c r="DJ70" i="61"/>
  <c r="DH35" i="60"/>
  <c r="DD57" i="63"/>
  <c r="DC57" i="63" s="1"/>
  <c r="DD35" i="60"/>
  <c r="DG39" i="60"/>
  <c r="DF39" i="60" s="1"/>
  <c r="DK42" i="61"/>
  <c r="DR31" i="61" s="1"/>
  <c r="T16" i="61" s="1"/>
  <c r="DL37" i="61"/>
  <c r="DK33" i="61"/>
  <c r="DR28" i="61" s="1"/>
  <c r="T13" i="61" s="1"/>
  <c r="DH59" i="54"/>
  <c r="DL39" i="61"/>
  <c r="DL30" i="61"/>
  <c r="DD59" i="54"/>
  <c r="BZ71" i="59"/>
  <c r="BZ78" i="59" s="1"/>
  <c r="BZ56" i="61"/>
  <c r="DD41" i="60"/>
  <c r="DC41" i="60" s="1"/>
  <c r="DI70" i="61"/>
  <c r="DG41" i="60"/>
  <c r="DF41" i="60" s="1"/>
  <c r="DE54" i="60"/>
  <c r="DF53" i="54"/>
  <c r="DF54" i="54" s="1"/>
  <c r="DH41" i="60"/>
  <c r="DC74" i="61"/>
  <c r="DJ71" i="61" s="1"/>
  <c r="DN67" i="56"/>
  <c r="P24" i="56" s="1"/>
  <c r="DK39" i="61"/>
  <c r="DR30" i="61" s="1"/>
  <c r="T15" i="61" s="1"/>
  <c r="DK29" i="61"/>
  <c r="DQ27" i="61" s="1"/>
  <c r="S12" i="61" s="1"/>
  <c r="CF17" i="60"/>
  <c r="DE57" i="60" s="1"/>
  <c r="DG54" i="60"/>
  <c r="CF12" i="60"/>
  <c r="DH52" i="60" s="1"/>
  <c r="BX12" i="57"/>
  <c r="DH54" i="60"/>
  <c r="CF11" i="60"/>
  <c r="DD51" i="60" s="1"/>
  <c r="DC51" i="60" s="1"/>
  <c r="CF16" i="60"/>
  <c r="DE56" i="60" s="1"/>
  <c r="CF13" i="60"/>
  <c r="DG53" i="60" s="1"/>
  <c r="BX11" i="57"/>
  <c r="CF15" i="60"/>
  <c r="DE55" i="60" s="1"/>
  <c r="DH42" i="60"/>
  <c r="BY22" i="60"/>
  <c r="DG42" i="60"/>
  <c r="DF42" i="60" s="1"/>
  <c r="DD42" i="60"/>
  <c r="DC42" i="60" s="1"/>
  <c r="DD30" i="60"/>
  <c r="DC30" i="60" s="1"/>
  <c r="DD39" i="60"/>
  <c r="DC39" i="60" s="1"/>
  <c r="BY19" i="60"/>
  <c r="DE30" i="60"/>
  <c r="DD37" i="60"/>
  <c r="DH37" i="60"/>
  <c r="BY17" i="60"/>
  <c r="DE37" i="60" s="1"/>
  <c r="DH38" i="60"/>
  <c r="BY18" i="60"/>
  <c r="DG38" i="60"/>
  <c r="DF38" i="60" s="1"/>
  <c r="DD38" i="60"/>
  <c r="DC38" i="60" s="1"/>
  <c r="BY16" i="60"/>
  <c r="DE36" i="60" s="1"/>
  <c r="DN27" i="63"/>
  <c r="P12" i="63" s="1"/>
  <c r="DQ66" i="61"/>
  <c r="S23" i="61" s="1"/>
  <c r="DH30" i="60"/>
  <c r="DC54" i="54"/>
  <c r="DS72" i="61"/>
  <c r="X25" i="61" s="1"/>
  <c r="DI56" i="62"/>
  <c r="DI59" i="62"/>
  <c r="DO50" i="62" s="1"/>
  <c r="Q21" i="62" s="1"/>
  <c r="DI62" i="62"/>
  <c r="DO51" i="62" s="1"/>
  <c r="Q22" i="62" s="1"/>
  <c r="DI60" i="62"/>
  <c r="DP50" i="62" s="1"/>
  <c r="R21" i="62" s="1"/>
  <c r="DJ60" i="62"/>
  <c r="DI57" i="62"/>
  <c r="DJ61" i="62"/>
  <c r="DI63" i="62"/>
  <c r="DP51" i="62" s="1"/>
  <c r="R22" i="62" s="1"/>
  <c r="DJ59" i="62"/>
  <c r="DJ58" i="62"/>
  <c r="DN50" i="62" s="1"/>
  <c r="P21" i="62" s="1"/>
  <c r="DJ63" i="62"/>
  <c r="DJ62" i="62"/>
  <c r="DJ57" i="62"/>
  <c r="DI61" i="62"/>
  <c r="DN51" i="62" s="1"/>
  <c r="P22" i="62" s="1"/>
  <c r="DG60" i="60"/>
  <c r="DF60" i="60" s="1"/>
  <c r="DH60" i="60"/>
  <c r="DD60" i="60"/>
  <c r="Y88" i="19"/>
  <c r="R89" i="19" s="1"/>
  <c r="S89" i="19" s="1"/>
  <c r="E96" i="19"/>
  <c r="M96" i="19" s="1"/>
  <c r="K32" i="36"/>
  <c r="W32" i="36" s="1"/>
  <c r="AH33" i="36" s="1"/>
  <c r="AT33" i="36" s="1"/>
  <c r="L32" i="36"/>
  <c r="X32" i="36" s="1"/>
  <c r="BI32" i="36"/>
  <c r="N32" i="36" s="1"/>
  <c r="Z32" i="36" s="1"/>
  <c r="DP27" i="61" l="1"/>
  <c r="R12" i="61" s="1"/>
  <c r="DG60" i="58"/>
  <c r="DF60" i="58" s="1"/>
  <c r="DP32" i="61"/>
  <c r="X12" i="61" s="1"/>
  <c r="DL47" i="63"/>
  <c r="DR46" i="63" s="1"/>
  <c r="T17" i="63" s="1"/>
  <c r="DJ42" i="58"/>
  <c r="DJ43" i="58"/>
  <c r="DJ33" i="58"/>
  <c r="DJ39" i="58"/>
  <c r="DI34" i="58"/>
  <c r="DP28" i="58" s="1"/>
  <c r="R13" i="58" s="1"/>
  <c r="DI33" i="58"/>
  <c r="DO28" i="58" s="1"/>
  <c r="Q13" i="58" s="1"/>
  <c r="DI36" i="58"/>
  <c r="DO29" i="58" s="1"/>
  <c r="Q14" i="58" s="1"/>
  <c r="DI37" i="58"/>
  <c r="DP29" i="58" s="1"/>
  <c r="R14" i="58" s="1"/>
  <c r="DJ38" i="58"/>
  <c r="DI42" i="58"/>
  <c r="DO31" i="58" s="1"/>
  <c r="Q16" i="58" s="1"/>
  <c r="DI39" i="58"/>
  <c r="DO30" i="58" s="1"/>
  <c r="Q15" i="58" s="1"/>
  <c r="DJ40" i="58"/>
  <c r="DJ41" i="58"/>
  <c r="DI43" i="58"/>
  <c r="DP31" i="58" s="1"/>
  <c r="R16" i="58" s="1"/>
  <c r="DJ32" i="58"/>
  <c r="DN28" i="58" s="1"/>
  <c r="P13" i="58" s="1"/>
  <c r="DI40" i="58"/>
  <c r="DP30" i="58" s="1"/>
  <c r="R15" i="58" s="1"/>
  <c r="DJ35" i="58"/>
  <c r="DI41" i="58"/>
  <c r="DN31" i="58" s="1"/>
  <c r="P16" i="58" s="1"/>
  <c r="DI35" i="58"/>
  <c r="DN29" i="58" s="1"/>
  <c r="P14" i="58" s="1"/>
  <c r="DJ37" i="58"/>
  <c r="DJ34" i="58"/>
  <c r="DI38" i="58"/>
  <c r="DN30" i="58" s="1"/>
  <c r="P15" i="58" s="1"/>
  <c r="DJ36" i="58"/>
  <c r="DR26" i="63"/>
  <c r="T11" i="63" s="1"/>
  <c r="DD60" i="58"/>
  <c r="DO67" i="56"/>
  <c r="Q24" i="56" s="1"/>
  <c r="DI51" i="58"/>
  <c r="DP47" i="58" s="1"/>
  <c r="R18" i="58" s="1"/>
  <c r="DH60" i="58"/>
  <c r="DC58" i="63"/>
  <c r="DG55" i="58"/>
  <c r="DF55" i="58" s="1"/>
  <c r="DD55" i="58"/>
  <c r="DE55" i="58"/>
  <c r="DO47" i="58"/>
  <c r="Q18" i="58" s="1"/>
  <c r="CE49" i="61"/>
  <c r="DN49" i="62"/>
  <c r="P20" i="62" s="1"/>
  <c r="DS32" i="58"/>
  <c r="X13" i="58" s="1"/>
  <c r="DP27" i="63"/>
  <c r="R12" i="63" s="1"/>
  <c r="DJ37" i="57"/>
  <c r="DF33" i="60"/>
  <c r="DL30" i="57"/>
  <c r="CE55" i="59"/>
  <c r="DJ36" i="57"/>
  <c r="CE40" i="59"/>
  <c r="CE21" i="59"/>
  <c r="CE88" i="59"/>
  <c r="CE32" i="59"/>
  <c r="CE63" i="59"/>
  <c r="CE89" i="59"/>
  <c r="CE71" i="59"/>
  <c r="CE52" i="59"/>
  <c r="CE50" i="59"/>
  <c r="CE60" i="59"/>
  <c r="CE70" i="59"/>
  <c r="CE42" i="59"/>
  <c r="CE76" i="59"/>
  <c r="CE25" i="59"/>
  <c r="CE59" i="59"/>
  <c r="CE45" i="59"/>
  <c r="CE39" i="59"/>
  <c r="CE68" i="59"/>
  <c r="CE65" i="59"/>
  <c r="CE49" i="59"/>
  <c r="CE77" i="59"/>
  <c r="CE27" i="59"/>
  <c r="CE44" i="59"/>
  <c r="CE31" i="61"/>
  <c r="CE79" i="61"/>
  <c r="CE66" i="61"/>
  <c r="CE86" i="61"/>
  <c r="CE82" i="61"/>
  <c r="CE26" i="61"/>
  <c r="CE29" i="61"/>
  <c r="CE85" i="61"/>
  <c r="CE65" i="61"/>
  <c r="CE90" i="61"/>
  <c r="DH53" i="58"/>
  <c r="CE51" i="61"/>
  <c r="CE67" i="61"/>
  <c r="DG53" i="58"/>
  <c r="DF53" i="58" s="1"/>
  <c r="CE72" i="61"/>
  <c r="DD53" i="58"/>
  <c r="DC53" i="58" s="1"/>
  <c r="DC54" i="58" s="1"/>
  <c r="CE35" i="61"/>
  <c r="CE55" i="61"/>
  <c r="CE41" i="61"/>
  <c r="CE25" i="61"/>
  <c r="CE80" i="61"/>
  <c r="CE38" i="61"/>
  <c r="CE34" i="61"/>
  <c r="CE41" i="59"/>
  <c r="CE73" i="59"/>
  <c r="CE80" i="59"/>
  <c r="CE53" i="59"/>
  <c r="CE22" i="59"/>
  <c r="DE62" i="59" s="1"/>
  <c r="CE56" i="59"/>
  <c r="CE26" i="59"/>
  <c r="CE24" i="59"/>
  <c r="CE85" i="59"/>
  <c r="CE48" i="59"/>
  <c r="CE84" i="59"/>
  <c r="CE43" i="59"/>
  <c r="CE90" i="59"/>
  <c r="CE66" i="59"/>
  <c r="CE35" i="59"/>
  <c r="CE23" i="59"/>
  <c r="DE63" i="59" s="1"/>
  <c r="CE83" i="59"/>
  <c r="CE54" i="59"/>
  <c r="CE87" i="59"/>
  <c r="CE31" i="59"/>
  <c r="DG62" i="58"/>
  <c r="DF62" i="58" s="1"/>
  <c r="CF22" i="58"/>
  <c r="DD62" i="58"/>
  <c r="DC62" i="58" s="1"/>
  <c r="DH62" i="58"/>
  <c r="CF19" i="58"/>
  <c r="DE59" i="58" s="1"/>
  <c r="DD59" i="58"/>
  <c r="DG59" i="58"/>
  <c r="DH59" i="58"/>
  <c r="CE79" i="59"/>
  <c r="CE46" i="59"/>
  <c r="CE19" i="61"/>
  <c r="CE40" i="61"/>
  <c r="CE34" i="59"/>
  <c r="CE86" i="59"/>
  <c r="CE62" i="59"/>
  <c r="CE47" i="59"/>
  <c r="CE36" i="59"/>
  <c r="CE37" i="59"/>
  <c r="CF16" i="58"/>
  <c r="DE56" i="58" s="1"/>
  <c r="CE81" i="59"/>
  <c r="CF17" i="58"/>
  <c r="DE57" i="58" s="1"/>
  <c r="DG57" i="58"/>
  <c r="DF57" i="58" s="1"/>
  <c r="DD57" i="58"/>
  <c r="DC57" i="58" s="1"/>
  <c r="DH57" i="58"/>
  <c r="CF18" i="58"/>
  <c r="DD58" i="58" s="1"/>
  <c r="DH58" i="58"/>
  <c r="DG58" i="58"/>
  <c r="CE57" i="59"/>
  <c r="CE64" i="59"/>
  <c r="CE72" i="59"/>
  <c r="CE58" i="59"/>
  <c r="DH61" i="58"/>
  <c r="DG61" i="58"/>
  <c r="DF61" i="58" s="1"/>
  <c r="CF21" i="58"/>
  <c r="DD61" i="58"/>
  <c r="DC61" i="58" s="1"/>
  <c r="CE75" i="59"/>
  <c r="CE82" i="59"/>
  <c r="CE61" i="59"/>
  <c r="CE67" i="59"/>
  <c r="CE38" i="59"/>
  <c r="DD63" i="58"/>
  <c r="DC63" i="58" s="1"/>
  <c r="DG63" i="58"/>
  <c r="DF63" i="58" s="1"/>
  <c r="DH63" i="58"/>
  <c r="CF23" i="58"/>
  <c r="DO49" i="62"/>
  <c r="Q20" i="62" s="1"/>
  <c r="CE74" i="59"/>
  <c r="CE28" i="59"/>
  <c r="CE78" i="59"/>
  <c r="CE69" i="59"/>
  <c r="CE51" i="59"/>
  <c r="DE26" i="57"/>
  <c r="DJ26" i="57" s="1"/>
  <c r="DN26" i="57" s="1"/>
  <c r="P11" i="57" s="1"/>
  <c r="DH26" i="57"/>
  <c r="DL26" i="57" s="1"/>
  <c r="DQ26" i="57" s="1"/>
  <c r="S11" i="57" s="1"/>
  <c r="BV78" i="57"/>
  <c r="BX89" i="57" s="1"/>
  <c r="DC14" i="63"/>
  <c r="DI18" i="63" s="1"/>
  <c r="DN10" i="63" s="1"/>
  <c r="P9" i="63" s="1"/>
  <c r="DS52" i="62"/>
  <c r="X19" i="62" s="1"/>
  <c r="DL73" i="62"/>
  <c r="DL32" i="57"/>
  <c r="CB12" i="59"/>
  <c r="CE13" i="59"/>
  <c r="CE14" i="59"/>
  <c r="CE30" i="59"/>
  <c r="CE33" i="59"/>
  <c r="DJ39" i="57"/>
  <c r="CE88" i="61"/>
  <c r="CE45" i="61"/>
  <c r="CE78" i="61"/>
  <c r="DJ43" i="57"/>
  <c r="CE43" i="61"/>
  <c r="CE46" i="61"/>
  <c r="CE75" i="61"/>
  <c r="DL39" i="57"/>
  <c r="CE36" i="61"/>
  <c r="CE68" i="61"/>
  <c r="CE18" i="61"/>
  <c r="DL42" i="57"/>
  <c r="DJ34" i="57"/>
  <c r="DI37" i="57"/>
  <c r="DP29" i="57" s="1"/>
  <c r="R14" i="57" s="1"/>
  <c r="DI35" i="57"/>
  <c r="DN29" i="57" s="1"/>
  <c r="P14" i="57" s="1"/>
  <c r="DI32" i="57"/>
  <c r="DI39" i="57"/>
  <c r="DO30" i="57" s="1"/>
  <c r="Q15" i="57" s="1"/>
  <c r="DJ40" i="57"/>
  <c r="DI40" i="57"/>
  <c r="DP30" i="57" s="1"/>
  <c r="R15" i="57" s="1"/>
  <c r="DJ35" i="57"/>
  <c r="DI41" i="57"/>
  <c r="DN31" i="57" s="1"/>
  <c r="P16" i="57" s="1"/>
  <c r="DJ33" i="57"/>
  <c r="DI43" i="57"/>
  <c r="DP31" i="57" s="1"/>
  <c r="R16" i="57" s="1"/>
  <c r="DI33" i="57"/>
  <c r="DO28" i="57" s="1"/>
  <c r="Q13" i="57" s="1"/>
  <c r="DI36" i="57"/>
  <c r="DO29" i="57" s="1"/>
  <c r="Q14" i="57" s="1"/>
  <c r="CE23" i="61"/>
  <c r="DE63" i="61" s="1"/>
  <c r="CE37" i="61"/>
  <c r="CE47" i="61"/>
  <c r="DJ42" i="57"/>
  <c r="DI38" i="57"/>
  <c r="DN30" i="57" s="1"/>
  <c r="P15" i="57" s="1"/>
  <c r="DK29" i="57"/>
  <c r="DQ27" i="57" s="1"/>
  <c r="S12" i="57" s="1"/>
  <c r="DI34" i="57"/>
  <c r="DP28" i="57" s="1"/>
  <c r="R13" i="57" s="1"/>
  <c r="DK80" i="62"/>
  <c r="DS70" i="62" s="1"/>
  <c r="U27" i="62" s="1"/>
  <c r="DJ38" i="57"/>
  <c r="DI42" i="57"/>
  <c r="DO31" i="57" s="1"/>
  <c r="Q16" i="57" s="1"/>
  <c r="DJ41" i="57"/>
  <c r="CE17" i="61"/>
  <c r="CE84" i="61"/>
  <c r="CE53" i="61"/>
  <c r="DL40" i="57"/>
  <c r="DK36" i="57"/>
  <c r="DR29" i="57" s="1"/>
  <c r="T14" i="57" s="1"/>
  <c r="DK35" i="57"/>
  <c r="DQ29" i="57" s="1"/>
  <c r="S14" i="57" s="1"/>
  <c r="DK32" i="57"/>
  <c r="DQ28" i="57" s="1"/>
  <c r="S13" i="57" s="1"/>
  <c r="DL31" i="57"/>
  <c r="DK43" i="57"/>
  <c r="DS31" i="57" s="1"/>
  <c r="U16" i="57" s="1"/>
  <c r="DL38" i="57"/>
  <c r="DL35" i="57"/>
  <c r="DL33" i="57"/>
  <c r="DK31" i="57"/>
  <c r="DS27" i="57" s="1"/>
  <c r="U12" i="57" s="1"/>
  <c r="DL37" i="57"/>
  <c r="DL34" i="57"/>
  <c r="DL36" i="57"/>
  <c r="DK38" i="57"/>
  <c r="DQ30" i="57" s="1"/>
  <c r="S15" i="57" s="1"/>
  <c r="DK30" i="57"/>
  <c r="DR27" i="57" s="1"/>
  <c r="T12" i="57" s="1"/>
  <c r="DL29" i="57"/>
  <c r="DK41" i="57"/>
  <c r="DQ31" i="57" s="1"/>
  <c r="S16" i="57" s="1"/>
  <c r="DL43" i="57"/>
  <c r="DK39" i="57"/>
  <c r="DR30" i="57" s="1"/>
  <c r="T15" i="57" s="1"/>
  <c r="DK42" i="57"/>
  <c r="DR31" i="57" s="1"/>
  <c r="T16" i="57" s="1"/>
  <c r="DK28" i="57"/>
  <c r="DK33" i="57"/>
  <c r="DR28" i="57" s="1"/>
  <c r="T13" i="57" s="1"/>
  <c r="DL41" i="57"/>
  <c r="CB14" i="55"/>
  <c r="DK34" i="57"/>
  <c r="DS28" i="57" s="1"/>
  <c r="U13" i="57" s="1"/>
  <c r="DK40" i="57"/>
  <c r="DS30" i="57" s="1"/>
  <c r="U15" i="57" s="1"/>
  <c r="DK71" i="62"/>
  <c r="DS67" i="62" s="1"/>
  <c r="U24" i="62" s="1"/>
  <c r="DK68" i="62"/>
  <c r="CE64" i="61"/>
  <c r="CE24" i="61"/>
  <c r="CE63" i="61"/>
  <c r="CE73" i="61"/>
  <c r="CE30" i="61"/>
  <c r="CE52" i="61"/>
  <c r="BZ79" i="57"/>
  <c r="CE32" i="61"/>
  <c r="CE59" i="61"/>
  <c r="CE62" i="61"/>
  <c r="CE87" i="61"/>
  <c r="CE76" i="61"/>
  <c r="CB14" i="57"/>
  <c r="CB15" i="57"/>
  <c r="BZ69" i="53"/>
  <c r="DR26" i="55"/>
  <c r="T11" i="55" s="1"/>
  <c r="CE69" i="61"/>
  <c r="CE33" i="61"/>
  <c r="CE57" i="61"/>
  <c r="CE81" i="61"/>
  <c r="CE42" i="61"/>
  <c r="CE44" i="61"/>
  <c r="CC69" i="57"/>
  <c r="CE48" i="61"/>
  <c r="CE77" i="61"/>
  <c r="CE58" i="61"/>
  <c r="CE39" i="61"/>
  <c r="DK83" i="62"/>
  <c r="DS71" i="62" s="1"/>
  <c r="U28" i="62" s="1"/>
  <c r="DL68" i="62"/>
  <c r="CE21" i="61"/>
  <c r="CE83" i="61"/>
  <c r="CE70" i="61"/>
  <c r="CE56" i="61"/>
  <c r="CE71" i="61"/>
  <c r="CE61" i="61"/>
  <c r="BZ79" i="55"/>
  <c r="CB15" i="55" s="1"/>
  <c r="DP72" i="57"/>
  <c r="X24" i="57" s="1"/>
  <c r="CE74" i="61"/>
  <c r="CE60" i="61"/>
  <c r="CE54" i="61"/>
  <c r="CE22" i="61"/>
  <c r="DE62" i="61" s="1"/>
  <c r="DE32" i="57"/>
  <c r="DH32" i="57"/>
  <c r="CE50" i="61"/>
  <c r="CE20" i="61"/>
  <c r="CE28" i="61"/>
  <c r="CE27" i="61"/>
  <c r="CE89" i="61"/>
  <c r="DC35" i="63"/>
  <c r="DI11" i="56"/>
  <c r="DO67" i="61"/>
  <c r="Q24" i="61" s="1"/>
  <c r="DJ11" i="56"/>
  <c r="DJ10" i="56"/>
  <c r="DI9" i="56"/>
  <c r="DS66" i="55"/>
  <c r="U23" i="55" s="1"/>
  <c r="DI10" i="56"/>
  <c r="DS72" i="55"/>
  <c r="X25" i="55" s="1"/>
  <c r="DI8" i="56"/>
  <c r="DJ9" i="56"/>
  <c r="DJ8" i="56"/>
  <c r="DL82" i="62"/>
  <c r="DL71" i="62"/>
  <c r="DK76" i="62"/>
  <c r="DR69" i="62" s="1"/>
  <c r="T26" i="62" s="1"/>
  <c r="DK70" i="62"/>
  <c r="DR67" i="62" s="1"/>
  <c r="T24" i="62" s="1"/>
  <c r="DR66" i="62"/>
  <c r="T23" i="62" s="1"/>
  <c r="DL76" i="62"/>
  <c r="DL81" i="62"/>
  <c r="DL69" i="62"/>
  <c r="DP32" i="55"/>
  <c r="X12" i="55" s="1"/>
  <c r="DL75" i="62"/>
  <c r="DK72" i="62"/>
  <c r="DQ68" i="62" s="1"/>
  <c r="S25" i="62" s="1"/>
  <c r="DL70" i="62"/>
  <c r="DK78" i="62"/>
  <c r="DQ70" i="62" s="1"/>
  <c r="S27" i="62" s="1"/>
  <c r="DL74" i="62"/>
  <c r="DK69" i="62"/>
  <c r="DQ67" i="62" s="1"/>
  <c r="S24" i="62" s="1"/>
  <c r="DL77" i="62"/>
  <c r="DK74" i="62"/>
  <c r="DS68" i="62" s="1"/>
  <c r="U25" i="62" s="1"/>
  <c r="DS72" i="56"/>
  <c r="X25" i="56" s="1"/>
  <c r="DD57" i="60"/>
  <c r="DK79" i="62"/>
  <c r="DR70" i="62" s="1"/>
  <c r="T27" i="62" s="1"/>
  <c r="DH57" i="60"/>
  <c r="DI78" i="62"/>
  <c r="DN70" i="62" s="1"/>
  <c r="P27" i="62" s="1"/>
  <c r="DI83" i="62"/>
  <c r="DP71" i="62" s="1"/>
  <c r="R28" i="62" s="1"/>
  <c r="DL83" i="62"/>
  <c r="DL78" i="62"/>
  <c r="DL72" i="62"/>
  <c r="DS66" i="56"/>
  <c r="U23" i="56" s="1"/>
  <c r="DI70" i="62"/>
  <c r="DQ66" i="62"/>
  <c r="S23" i="62" s="1"/>
  <c r="DN67" i="62"/>
  <c r="P24" i="62" s="1"/>
  <c r="DF58" i="63"/>
  <c r="DL48" i="63" s="1"/>
  <c r="DL79" i="62"/>
  <c r="DK81" i="62"/>
  <c r="DQ71" i="62" s="1"/>
  <c r="S28" i="62" s="1"/>
  <c r="DN47" i="60"/>
  <c r="P18" i="60" s="1"/>
  <c r="DI81" i="62"/>
  <c r="DN71" i="62" s="1"/>
  <c r="P28" i="62" s="1"/>
  <c r="DI74" i="62"/>
  <c r="DP68" i="62" s="1"/>
  <c r="R25" i="62" s="1"/>
  <c r="DJ21" i="56"/>
  <c r="DI14" i="56"/>
  <c r="DP8" i="56" s="1"/>
  <c r="R7" i="56" s="1"/>
  <c r="DF55" i="54"/>
  <c r="DJ78" i="62"/>
  <c r="DI75" i="62"/>
  <c r="DN69" i="62" s="1"/>
  <c r="P26" i="62" s="1"/>
  <c r="DJ82" i="62"/>
  <c r="DJ12" i="56"/>
  <c r="DN8" i="56" s="1"/>
  <c r="P7" i="56" s="1"/>
  <c r="DJ20" i="56"/>
  <c r="DK77" i="62"/>
  <c r="DS69" i="62" s="1"/>
  <c r="U26" i="62" s="1"/>
  <c r="DK75" i="62"/>
  <c r="DQ69" i="62" s="1"/>
  <c r="S26" i="62" s="1"/>
  <c r="DI71" i="62"/>
  <c r="DJ75" i="62"/>
  <c r="DI79" i="62"/>
  <c r="DO70" i="62" s="1"/>
  <c r="Q27" i="62" s="1"/>
  <c r="DI22" i="56"/>
  <c r="DO11" i="56" s="1"/>
  <c r="Q10" i="56" s="1"/>
  <c r="DI13" i="56"/>
  <c r="DI72" i="62"/>
  <c r="DN68" i="62" s="1"/>
  <c r="P25" i="62" s="1"/>
  <c r="DI23" i="56"/>
  <c r="DP11" i="56" s="1"/>
  <c r="R10" i="56" s="1"/>
  <c r="DI21" i="56"/>
  <c r="DN11" i="56" s="1"/>
  <c r="P10" i="56" s="1"/>
  <c r="DI20" i="56"/>
  <c r="DP10" i="56" s="1"/>
  <c r="R9" i="56" s="1"/>
  <c r="DJ73" i="62"/>
  <c r="DJ81" i="62"/>
  <c r="DI80" i="62"/>
  <c r="DP70" i="62" s="1"/>
  <c r="R27" i="62" s="1"/>
  <c r="DJ19" i="56"/>
  <c r="DJ13" i="56"/>
  <c r="DG57" i="60"/>
  <c r="DK73" i="62"/>
  <c r="DR68" i="62" s="1"/>
  <c r="T25" i="62" s="1"/>
  <c r="DK82" i="62"/>
  <c r="DR71" i="62" s="1"/>
  <c r="T28" i="62" s="1"/>
  <c r="DJ76" i="62"/>
  <c r="DI82" i="62"/>
  <c r="DO71" i="62" s="1"/>
  <c r="Q28" i="62" s="1"/>
  <c r="DJ80" i="62"/>
  <c r="DJ15" i="56"/>
  <c r="DJ22" i="56"/>
  <c r="DS32" i="55"/>
  <c r="X13" i="55" s="1"/>
  <c r="DJ79" i="62"/>
  <c r="DJ70" i="62"/>
  <c r="DI17" i="56"/>
  <c r="DP9" i="56" s="1"/>
  <c r="R8" i="56" s="1"/>
  <c r="DJ17" i="56"/>
  <c r="DJ83" i="62"/>
  <c r="DI76" i="62"/>
  <c r="DO69" i="62" s="1"/>
  <c r="Q26" i="62" s="1"/>
  <c r="DI16" i="56"/>
  <c r="DO9" i="56" s="1"/>
  <c r="Q8" i="56" s="1"/>
  <c r="DJ16" i="56"/>
  <c r="DJ71" i="62"/>
  <c r="DJ77" i="62"/>
  <c r="DI19" i="56"/>
  <c r="DO10" i="56" s="1"/>
  <c r="Q9" i="56" s="1"/>
  <c r="DJ14" i="56"/>
  <c r="DS32" i="61"/>
  <c r="X13" i="61" s="1"/>
  <c r="DI73" i="62"/>
  <c r="DO68" i="62" s="1"/>
  <c r="Q25" i="62" s="1"/>
  <c r="DI77" i="62"/>
  <c r="DP69" i="62" s="1"/>
  <c r="R26" i="62" s="1"/>
  <c r="DJ23" i="56"/>
  <c r="DJ18" i="56"/>
  <c r="DL80" i="62"/>
  <c r="DJ74" i="62"/>
  <c r="DJ72" i="62"/>
  <c r="DI18" i="56"/>
  <c r="DN10" i="56" s="1"/>
  <c r="P9" i="56" s="1"/>
  <c r="DI15" i="56"/>
  <c r="DN9" i="56" s="1"/>
  <c r="P8" i="56" s="1"/>
  <c r="DI80" i="56"/>
  <c r="DP70" i="56" s="1"/>
  <c r="R27" i="56" s="1"/>
  <c r="DJ79" i="56"/>
  <c r="DJ78" i="56"/>
  <c r="DJ80" i="56"/>
  <c r="DJ74" i="56"/>
  <c r="DI81" i="56"/>
  <c r="DN71" i="56" s="1"/>
  <c r="P28" i="56" s="1"/>
  <c r="DI72" i="56"/>
  <c r="DN68" i="56" s="1"/>
  <c r="P25" i="56" s="1"/>
  <c r="DI79" i="56"/>
  <c r="DO70" i="56" s="1"/>
  <c r="Q27" i="56" s="1"/>
  <c r="DJ71" i="56"/>
  <c r="DJ77" i="56"/>
  <c r="DJ75" i="56"/>
  <c r="DI75" i="56"/>
  <c r="DN69" i="56" s="1"/>
  <c r="P26" i="56" s="1"/>
  <c r="DI83" i="56"/>
  <c r="DP71" i="56" s="1"/>
  <c r="R28" i="56" s="1"/>
  <c r="DJ72" i="56"/>
  <c r="DJ76" i="56"/>
  <c r="DI74" i="56"/>
  <c r="DP68" i="56" s="1"/>
  <c r="R25" i="56" s="1"/>
  <c r="DI73" i="56"/>
  <c r="DO68" i="56" s="1"/>
  <c r="Q25" i="56" s="1"/>
  <c r="DG56" i="60"/>
  <c r="DG37" i="60"/>
  <c r="DF37" i="60" s="1"/>
  <c r="DD56" i="60"/>
  <c r="DD52" i="60"/>
  <c r="DC52" i="60" s="1"/>
  <c r="DI50" i="60" s="1"/>
  <c r="DJ73" i="56"/>
  <c r="DJ83" i="56"/>
  <c r="DI82" i="56"/>
  <c r="DO71" i="56" s="1"/>
  <c r="Q28" i="56" s="1"/>
  <c r="DI71" i="56"/>
  <c r="DI76" i="56"/>
  <c r="DO69" i="56" s="1"/>
  <c r="Q26" i="56" s="1"/>
  <c r="DH55" i="60"/>
  <c r="DI77" i="56"/>
  <c r="DP69" i="56" s="1"/>
  <c r="R26" i="56" s="1"/>
  <c r="DJ82" i="56"/>
  <c r="DH56" i="60"/>
  <c r="DJ81" i="56"/>
  <c r="DI78" i="56"/>
  <c r="DN70" i="56" s="1"/>
  <c r="P27" i="56" s="1"/>
  <c r="DE31" i="57"/>
  <c r="DJ30" i="57" s="1"/>
  <c r="DO27" i="57" s="1"/>
  <c r="Q12" i="57" s="1"/>
  <c r="DH31" i="57"/>
  <c r="DD55" i="60"/>
  <c r="DJ77" i="61"/>
  <c r="DJ75" i="61"/>
  <c r="DI81" i="61"/>
  <c r="DN71" i="61" s="1"/>
  <c r="P28" i="61" s="1"/>
  <c r="DJ76" i="61"/>
  <c r="DI83" i="61"/>
  <c r="DP71" i="61" s="1"/>
  <c r="R28" i="61" s="1"/>
  <c r="DI74" i="61"/>
  <c r="DP68" i="61" s="1"/>
  <c r="R25" i="61" s="1"/>
  <c r="DJ72" i="61"/>
  <c r="DI78" i="61"/>
  <c r="DN70" i="61" s="1"/>
  <c r="P27" i="61" s="1"/>
  <c r="BZ79" i="59"/>
  <c r="DJ80" i="61"/>
  <c r="BZ57" i="61"/>
  <c r="DJ78" i="61"/>
  <c r="DI75" i="61"/>
  <c r="DN69" i="61" s="1"/>
  <c r="P26" i="61" s="1"/>
  <c r="DJ82" i="61"/>
  <c r="DI80" i="61"/>
  <c r="DP70" i="61" s="1"/>
  <c r="R27" i="61" s="1"/>
  <c r="DJ79" i="61"/>
  <c r="DI71" i="61"/>
  <c r="DP67" i="61" s="1"/>
  <c r="R24" i="61" s="1"/>
  <c r="DI72" i="61"/>
  <c r="DN68" i="61" s="1"/>
  <c r="P25" i="61" s="1"/>
  <c r="DJ81" i="61"/>
  <c r="DJ83" i="61"/>
  <c r="DI76" i="61"/>
  <c r="DO69" i="61" s="1"/>
  <c r="Q26" i="61" s="1"/>
  <c r="DJ73" i="61"/>
  <c r="DI73" i="61"/>
  <c r="DO68" i="61" s="1"/>
  <c r="Q25" i="61" s="1"/>
  <c r="DI77" i="61"/>
  <c r="DP69" i="61" s="1"/>
  <c r="R26" i="61" s="1"/>
  <c r="DJ74" i="61"/>
  <c r="DI82" i="61"/>
  <c r="DO71" i="61" s="1"/>
  <c r="Q28" i="61" s="1"/>
  <c r="DJ51" i="54"/>
  <c r="DI79" i="61"/>
  <c r="DO70" i="61" s="1"/>
  <c r="Q27" i="61" s="1"/>
  <c r="DI51" i="54"/>
  <c r="DG55" i="60"/>
  <c r="DD53" i="60"/>
  <c r="DG52" i="60"/>
  <c r="DE52" i="60"/>
  <c r="DK46" i="59"/>
  <c r="DH51" i="60"/>
  <c r="DE51" i="60"/>
  <c r="DH53" i="60"/>
  <c r="DE53" i="60"/>
  <c r="DG51" i="60"/>
  <c r="DF51" i="60" s="1"/>
  <c r="DF34" i="60"/>
  <c r="DC31" i="60"/>
  <c r="DC32" i="60" s="1"/>
  <c r="DC33" i="60" s="1"/>
  <c r="DH36" i="60"/>
  <c r="DG36" i="60"/>
  <c r="DF36" i="60" s="1"/>
  <c r="DD36" i="60"/>
  <c r="DC58" i="58"/>
  <c r="DC55" i="54"/>
  <c r="DJ55" i="63"/>
  <c r="DC59" i="63"/>
  <c r="DC60" i="63" s="1"/>
  <c r="DP49" i="62"/>
  <c r="R20" i="62" s="1"/>
  <c r="DP52" i="62"/>
  <c r="X18" i="62" s="1"/>
  <c r="DK26" i="60"/>
  <c r="DL26" i="60"/>
  <c r="V89" i="19"/>
  <c r="AA89" i="19" s="1"/>
  <c r="T89" i="19"/>
  <c r="G96" i="19"/>
  <c r="L96" i="19" s="1"/>
  <c r="P32" i="36"/>
  <c r="AK33" i="36"/>
  <c r="AW33" i="36" s="1"/>
  <c r="AI33" i="36"/>
  <c r="A33" i="36"/>
  <c r="B33" i="36" s="1"/>
  <c r="DP32" i="58" l="1"/>
  <c r="X12" i="58" s="1"/>
  <c r="DI16" i="63"/>
  <c r="DO9" i="63" s="1"/>
  <c r="Q8" i="63" s="1"/>
  <c r="DI20" i="63"/>
  <c r="DP10" i="63" s="1"/>
  <c r="R9" i="63" s="1"/>
  <c r="DJ23" i="63"/>
  <c r="BX57" i="57"/>
  <c r="DJ22" i="63"/>
  <c r="DJ21" i="63"/>
  <c r="DJ19" i="63"/>
  <c r="DI11" i="63"/>
  <c r="DP7" i="63" s="1"/>
  <c r="R6" i="63" s="1"/>
  <c r="DI23" i="63"/>
  <c r="DP11" i="63" s="1"/>
  <c r="R10" i="63" s="1"/>
  <c r="DJ13" i="63"/>
  <c r="DJ53" i="58"/>
  <c r="DI53" i="58"/>
  <c r="DC55" i="58"/>
  <c r="DI54" i="58" s="1"/>
  <c r="BX50" i="57"/>
  <c r="BX64" i="57"/>
  <c r="BX19" i="57"/>
  <c r="DE39" i="57" s="1"/>
  <c r="DI52" i="58"/>
  <c r="DS66" i="62"/>
  <c r="U23" i="62" s="1"/>
  <c r="DJ52" i="58"/>
  <c r="BX26" i="57"/>
  <c r="BX54" i="57"/>
  <c r="DJ11" i="63"/>
  <c r="BX72" i="57"/>
  <c r="DI9" i="63"/>
  <c r="DN7" i="63" s="1"/>
  <c r="P6" i="63" s="1"/>
  <c r="BX15" i="57"/>
  <c r="DE35" i="57" s="1"/>
  <c r="DJ32" i="57" s="1"/>
  <c r="DN28" i="57" s="1"/>
  <c r="P13" i="57" s="1"/>
  <c r="DI10" i="63"/>
  <c r="DO7" i="63" s="1"/>
  <c r="Q6" i="63" s="1"/>
  <c r="DH56" i="58"/>
  <c r="DD56" i="58"/>
  <c r="DC56" i="58" s="1"/>
  <c r="BX43" i="57"/>
  <c r="DG56" i="58"/>
  <c r="DF56" i="58" s="1"/>
  <c r="DK47" i="58" s="1"/>
  <c r="DJ8" i="63"/>
  <c r="DJ10" i="63"/>
  <c r="DJ9" i="63"/>
  <c r="DJ14" i="63"/>
  <c r="DJ20" i="63"/>
  <c r="BX17" i="57"/>
  <c r="DE37" i="57" s="1"/>
  <c r="DI8" i="63"/>
  <c r="DP6" i="63" s="1"/>
  <c r="R5" i="63" s="1"/>
  <c r="BX73" i="57"/>
  <c r="DJ15" i="63"/>
  <c r="BX86" i="57"/>
  <c r="DI22" i="63"/>
  <c r="DO11" i="63" s="1"/>
  <c r="Q10" i="63" s="1"/>
  <c r="BX49" i="57"/>
  <c r="CF12" i="59"/>
  <c r="DE52" i="59" s="1"/>
  <c r="DI19" i="63"/>
  <c r="DO10" i="63" s="1"/>
  <c r="Q9" i="63" s="1"/>
  <c r="DI15" i="63"/>
  <c r="DN9" i="63" s="1"/>
  <c r="P8" i="63" s="1"/>
  <c r="DJ17" i="63"/>
  <c r="DI14" i="63"/>
  <c r="DP8" i="63" s="1"/>
  <c r="R7" i="63" s="1"/>
  <c r="DI21" i="63"/>
  <c r="DN11" i="63" s="1"/>
  <c r="P10" i="63" s="1"/>
  <c r="DI17" i="63"/>
  <c r="DP9" i="63" s="1"/>
  <c r="R8" i="63" s="1"/>
  <c r="DJ18" i="63"/>
  <c r="DI13" i="63"/>
  <c r="DO8" i="63" s="1"/>
  <c r="Q7" i="63" s="1"/>
  <c r="DJ29" i="57"/>
  <c r="DN27" i="57" s="1"/>
  <c r="P12" i="57" s="1"/>
  <c r="CB13" i="59"/>
  <c r="DJ16" i="63"/>
  <c r="BX33" i="57"/>
  <c r="BX13" i="57"/>
  <c r="BX65" i="57"/>
  <c r="BX68" i="57"/>
  <c r="BX85" i="57"/>
  <c r="BX90" i="57"/>
  <c r="BX22" i="57"/>
  <c r="DE42" i="57" s="1"/>
  <c r="BX60" i="57"/>
  <c r="BX47" i="57"/>
  <c r="BX25" i="57"/>
  <c r="BX36" i="57"/>
  <c r="BX31" i="57"/>
  <c r="BX27" i="57"/>
  <c r="BX34" i="57"/>
  <c r="BX51" i="57"/>
  <c r="BX87" i="57"/>
  <c r="BX63" i="57"/>
  <c r="BX61" i="57"/>
  <c r="BX79" i="57"/>
  <c r="BX75" i="57"/>
  <c r="BX71" i="57"/>
  <c r="BX52" i="57"/>
  <c r="BX55" i="57"/>
  <c r="BX37" i="57"/>
  <c r="BX80" i="57"/>
  <c r="BX14" i="57"/>
  <c r="BX53" i="57"/>
  <c r="BX46" i="57"/>
  <c r="BX62" i="57"/>
  <c r="BX24" i="57"/>
  <c r="BX18" i="57"/>
  <c r="DE38" i="57" s="1"/>
  <c r="BX28" i="57"/>
  <c r="BX78" i="57"/>
  <c r="BX42" i="57"/>
  <c r="BX81" i="57"/>
  <c r="BX66" i="57"/>
  <c r="BX69" i="57"/>
  <c r="BX74" i="57"/>
  <c r="BX32" i="57"/>
  <c r="BX21" i="57"/>
  <c r="DE41" i="57" s="1"/>
  <c r="BX35" i="57"/>
  <c r="BX16" i="57"/>
  <c r="DE36" i="57" s="1"/>
  <c r="BX40" i="57"/>
  <c r="BX83" i="57"/>
  <c r="BX20" i="57"/>
  <c r="DE40" i="57" s="1"/>
  <c r="BX44" i="57"/>
  <c r="BX56" i="57"/>
  <c r="BX82" i="57"/>
  <c r="BX58" i="57"/>
  <c r="BX84" i="57"/>
  <c r="BX70" i="57"/>
  <c r="BX38" i="57"/>
  <c r="BX88" i="57"/>
  <c r="BX67" i="57"/>
  <c r="BX59" i="57"/>
  <c r="BX45" i="57"/>
  <c r="BX76" i="57"/>
  <c r="BX48" i="57"/>
  <c r="BX39" i="57"/>
  <c r="BX77" i="57"/>
  <c r="BX30" i="57"/>
  <c r="BX23" i="57"/>
  <c r="DE43" i="57" s="1"/>
  <c r="BX29" i="57"/>
  <c r="BX41" i="57"/>
  <c r="DI12" i="63"/>
  <c r="DN8" i="63" s="1"/>
  <c r="P7" i="63" s="1"/>
  <c r="DJ12" i="63"/>
  <c r="CF15" i="55"/>
  <c r="DE55" i="55" s="1"/>
  <c r="CF14" i="55"/>
  <c r="DE54" i="55" s="1"/>
  <c r="BZ80" i="55"/>
  <c r="BZ81" i="55" s="1"/>
  <c r="BZ82" i="55" s="1"/>
  <c r="BZ83" i="55" s="1"/>
  <c r="CB44" i="55" s="1"/>
  <c r="CF44" i="55" s="1"/>
  <c r="CF14" i="57"/>
  <c r="CF15" i="57"/>
  <c r="DG55" i="57" s="1"/>
  <c r="BZ70" i="53"/>
  <c r="BZ80" i="57"/>
  <c r="DK62" i="63"/>
  <c r="DR51" i="63" s="1"/>
  <c r="T22" i="63" s="1"/>
  <c r="DP6" i="56"/>
  <c r="R5" i="56" s="1"/>
  <c r="DL50" i="63"/>
  <c r="CC70" i="57"/>
  <c r="DN7" i="56"/>
  <c r="P6" i="56" s="1"/>
  <c r="DI32" i="63"/>
  <c r="DC36" i="63"/>
  <c r="DI38" i="63" s="1"/>
  <c r="DN30" i="63" s="1"/>
  <c r="P15" i="63" s="1"/>
  <c r="DJ32" i="63"/>
  <c r="DO7" i="56"/>
  <c r="Q6" i="56" s="1"/>
  <c r="DL62" i="63"/>
  <c r="DP7" i="56"/>
  <c r="R6" i="56" s="1"/>
  <c r="DK51" i="63"/>
  <c r="DS47" i="63" s="1"/>
  <c r="U18" i="63" s="1"/>
  <c r="DO8" i="56"/>
  <c r="Q7" i="56" s="1"/>
  <c r="BZ80" i="59"/>
  <c r="DL59" i="63"/>
  <c r="DL58" i="63"/>
  <c r="DL56" i="63"/>
  <c r="DO67" i="62"/>
  <c r="Q24" i="62" s="1"/>
  <c r="DL52" i="63"/>
  <c r="DL54" i="63"/>
  <c r="DK56" i="63"/>
  <c r="DR49" i="63" s="1"/>
  <c r="T20" i="63" s="1"/>
  <c r="DK49" i="63"/>
  <c r="DQ47" i="63" s="1"/>
  <c r="S18" i="63" s="1"/>
  <c r="DL53" i="63"/>
  <c r="DL51" i="63"/>
  <c r="DL63" i="63"/>
  <c r="DK48" i="63"/>
  <c r="DS46" i="63" s="1"/>
  <c r="U17" i="63" s="1"/>
  <c r="DL55" i="63"/>
  <c r="DP47" i="54"/>
  <c r="R18" i="54" s="1"/>
  <c r="DK55" i="63"/>
  <c r="DQ49" i="63" s="1"/>
  <c r="S20" i="63" s="1"/>
  <c r="DS72" i="62"/>
  <c r="X25" i="62" s="1"/>
  <c r="DL49" i="63"/>
  <c r="DK59" i="63"/>
  <c r="DR50" i="63" s="1"/>
  <c r="T21" i="63" s="1"/>
  <c r="DK57" i="63"/>
  <c r="DS49" i="63" s="1"/>
  <c r="U20" i="63" s="1"/>
  <c r="DK58" i="63"/>
  <c r="DQ50" i="63" s="1"/>
  <c r="S21" i="63" s="1"/>
  <c r="DK60" i="63"/>
  <c r="DS50" i="63" s="1"/>
  <c r="U21" i="63" s="1"/>
  <c r="DL61" i="63"/>
  <c r="DP72" i="62"/>
  <c r="X24" i="62" s="1"/>
  <c r="DK63" i="63"/>
  <c r="DS51" i="63" s="1"/>
  <c r="U22" i="63" s="1"/>
  <c r="DK54" i="63"/>
  <c r="DS48" i="63" s="1"/>
  <c r="U19" i="63" s="1"/>
  <c r="DK61" i="63"/>
  <c r="DQ51" i="63" s="1"/>
  <c r="S22" i="63" s="1"/>
  <c r="DK53" i="63"/>
  <c r="DR48" i="63" s="1"/>
  <c r="T19" i="63" s="1"/>
  <c r="DL60" i="63"/>
  <c r="DK52" i="63"/>
  <c r="DQ48" i="63" s="1"/>
  <c r="S19" i="63" s="1"/>
  <c r="DK50" i="63"/>
  <c r="DR47" i="63" s="1"/>
  <c r="T18" i="63" s="1"/>
  <c r="DL57" i="63"/>
  <c r="DP12" i="56"/>
  <c r="X6" i="56" s="1"/>
  <c r="DP67" i="62"/>
  <c r="R24" i="62" s="1"/>
  <c r="DF56" i="54"/>
  <c r="DF59" i="54" s="1"/>
  <c r="DL47" i="54"/>
  <c r="DP72" i="56"/>
  <c r="X24" i="56" s="1"/>
  <c r="DC59" i="58"/>
  <c r="DF58" i="58"/>
  <c r="DF59" i="58" s="1"/>
  <c r="DJ59" i="63"/>
  <c r="DP72" i="61"/>
  <c r="X24" i="61" s="1"/>
  <c r="DP67" i="56"/>
  <c r="R24" i="56" s="1"/>
  <c r="DF35" i="60"/>
  <c r="DL27" i="60" s="1"/>
  <c r="DC56" i="54"/>
  <c r="DI53" i="54" s="1"/>
  <c r="DJ50" i="60"/>
  <c r="DO47" i="60" s="1"/>
  <c r="Q18" i="60" s="1"/>
  <c r="DI29" i="60"/>
  <c r="DC60" i="58"/>
  <c r="DJ52" i="54"/>
  <c r="DI52" i="54"/>
  <c r="DC34" i="60"/>
  <c r="DJ53" i="54"/>
  <c r="BZ58" i="61"/>
  <c r="BZ59" i="61" s="1"/>
  <c r="BZ60" i="61" s="1"/>
  <c r="DI30" i="60"/>
  <c r="DJ29" i="60"/>
  <c r="DC53" i="60"/>
  <c r="DJ51" i="60" s="1"/>
  <c r="DF52" i="60"/>
  <c r="DF53" i="60" s="1"/>
  <c r="DJ30" i="60"/>
  <c r="DC35" i="60"/>
  <c r="DI55" i="63"/>
  <c r="DN49" i="63" s="1"/>
  <c r="P20" i="63" s="1"/>
  <c r="DJ54" i="63"/>
  <c r="DI54" i="63"/>
  <c r="DJ56" i="63"/>
  <c r="DI56" i="63"/>
  <c r="DI60" i="63"/>
  <c r="DP50" i="63" s="1"/>
  <c r="R21" i="63" s="1"/>
  <c r="DJ60" i="63"/>
  <c r="DI58" i="63"/>
  <c r="DN50" i="63" s="1"/>
  <c r="P21" i="63" s="1"/>
  <c r="DJ61" i="63"/>
  <c r="DI57" i="63"/>
  <c r="DI59" i="63"/>
  <c r="DO50" i="63" s="1"/>
  <c r="Q21" i="63" s="1"/>
  <c r="DJ58" i="63"/>
  <c r="DJ62" i="63"/>
  <c r="DI61" i="63"/>
  <c r="DN51" i="63" s="1"/>
  <c r="P22" i="63" s="1"/>
  <c r="DJ63" i="63"/>
  <c r="DI63" i="63"/>
  <c r="DP51" i="63" s="1"/>
  <c r="R22" i="63" s="1"/>
  <c r="DI62" i="63"/>
  <c r="DO51" i="63" s="1"/>
  <c r="Q22" i="63" s="1"/>
  <c r="DJ57" i="63"/>
  <c r="DQ26" i="60"/>
  <c r="S11" i="60" s="1"/>
  <c r="U89" i="19"/>
  <c r="Y89" i="19" s="1"/>
  <c r="R90" i="19" s="1"/>
  <c r="S90" i="19" s="1"/>
  <c r="T90" i="19" s="1"/>
  <c r="J96" i="19"/>
  <c r="D97" i="19" s="1"/>
  <c r="F97" i="19" s="1"/>
  <c r="AU33" i="36"/>
  <c r="AX33" i="36" s="1"/>
  <c r="C33" i="36" s="1"/>
  <c r="AZ33" i="36" s="1"/>
  <c r="E33" i="36" s="1"/>
  <c r="Q33" i="36" s="1"/>
  <c r="AL33" i="36"/>
  <c r="DO48" i="58" l="1"/>
  <c r="Q19" i="58" s="1"/>
  <c r="CB27" i="55"/>
  <c r="CF27" i="55" s="1"/>
  <c r="CB19" i="55"/>
  <c r="CF19" i="55" s="1"/>
  <c r="DE59" i="55" s="1"/>
  <c r="CB64" i="55"/>
  <c r="CF64" i="55" s="1"/>
  <c r="DJ54" i="58"/>
  <c r="DP48" i="58" s="1"/>
  <c r="R19" i="58" s="1"/>
  <c r="CB81" i="55"/>
  <c r="CF81" i="55" s="1"/>
  <c r="CB74" i="55"/>
  <c r="CF74" i="55" s="1"/>
  <c r="CB39" i="55"/>
  <c r="CF39" i="55" s="1"/>
  <c r="CB37" i="55"/>
  <c r="CF37" i="55" s="1"/>
  <c r="CB62" i="55"/>
  <c r="CF62" i="55" s="1"/>
  <c r="CB58" i="55"/>
  <c r="CF58" i="55" s="1"/>
  <c r="CB67" i="55"/>
  <c r="CF67" i="55" s="1"/>
  <c r="CB43" i="55"/>
  <c r="CF43" i="55" s="1"/>
  <c r="CB86" i="55"/>
  <c r="CF86" i="55" s="1"/>
  <c r="CB26" i="55"/>
  <c r="CF26" i="55" s="1"/>
  <c r="CB40" i="55"/>
  <c r="CF40" i="55" s="1"/>
  <c r="DN48" i="58"/>
  <c r="P19" i="58" s="1"/>
  <c r="CB47" i="55"/>
  <c r="CF47" i="55" s="1"/>
  <c r="CB33" i="55"/>
  <c r="CF33" i="55" s="1"/>
  <c r="CB73" i="55"/>
  <c r="CF73" i="55" s="1"/>
  <c r="CB49" i="55"/>
  <c r="CF49" i="55" s="1"/>
  <c r="CB79" i="55"/>
  <c r="CF79" i="55" s="1"/>
  <c r="CB59" i="55"/>
  <c r="CF59" i="55" s="1"/>
  <c r="CB51" i="55"/>
  <c r="CF51" i="55" s="1"/>
  <c r="CB20" i="55"/>
  <c r="CF20" i="55" s="1"/>
  <c r="DE60" i="55" s="1"/>
  <c r="DL47" i="58"/>
  <c r="DR46" i="58" s="1"/>
  <c r="T17" i="58" s="1"/>
  <c r="DE34" i="57"/>
  <c r="DJ31" i="57" s="1"/>
  <c r="DH34" i="57"/>
  <c r="DL28" i="57" s="1"/>
  <c r="DS26" i="57" s="1"/>
  <c r="U11" i="57" s="1"/>
  <c r="DE33" i="57"/>
  <c r="DH33" i="57"/>
  <c r="DL27" i="57" s="1"/>
  <c r="CB35" i="55"/>
  <c r="CF35" i="55" s="1"/>
  <c r="CB60" i="55"/>
  <c r="CF60" i="55" s="1"/>
  <c r="CB46" i="55"/>
  <c r="CF46" i="55" s="1"/>
  <c r="CB36" i="55"/>
  <c r="CF36" i="55" s="1"/>
  <c r="CB70" i="55"/>
  <c r="CF70" i="55" s="1"/>
  <c r="CB88" i="55"/>
  <c r="CF88" i="55" s="1"/>
  <c r="CB72" i="55"/>
  <c r="CF72" i="55" s="1"/>
  <c r="DD55" i="55"/>
  <c r="CB85" i="55"/>
  <c r="CF85" i="55" s="1"/>
  <c r="CB75" i="55"/>
  <c r="CF75" i="55" s="1"/>
  <c r="CB24" i="55"/>
  <c r="CF24" i="55" s="1"/>
  <c r="CF13" i="59"/>
  <c r="DE53" i="59" s="1"/>
  <c r="DL48" i="58"/>
  <c r="CB56" i="55"/>
  <c r="CF56" i="55" s="1"/>
  <c r="CB63" i="55"/>
  <c r="CF63" i="55" s="1"/>
  <c r="CB78" i="55"/>
  <c r="CF78" i="55" s="1"/>
  <c r="CB32" i="55"/>
  <c r="CF32" i="55" s="1"/>
  <c r="CB77" i="55"/>
  <c r="CF77" i="55" s="1"/>
  <c r="CB55" i="55"/>
  <c r="CF55" i="55" s="1"/>
  <c r="CB54" i="55"/>
  <c r="CF54" i="55" s="1"/>
  <c r="CB52" i="55"/>
  <c r="CF52" i="55" s="1"/>
  <c r="CB45" i="55"/>
  <c r="CF45" i="55" s="1"/>
  <c r="DD52" i="59"/>
  <c r="DC52" i="59" s="1"/>
  <c r="CB53" i="55"/>
  <c r="CF53" i="55" s="1"/>
  <c r="CB66" i="55"/>
  <c r="CF66" i="55" s="1"/>
  <c r="CB57" i="55"/>
  <c r="CF57" i="55" s="1"/>
  <c r="CB48" i="55"/>
  <c r="CF48" i="55" s="1"/>
  <c r="DP12" i="63"/>
  <c r="X6" i="63" s="1"/>
  <c r="DG52" i="59"/>
  <c r="DF52" i="59" s="1"/>
  <c r="BZ81" i="59"/>
  <c r="CB15" i="59"/>
  <c r="CF15" i="59" s="1"/>
  <c r="DG55" i="59" s="1"/>
  <c r="DF55" i="59" s="1"/>
  <c r="DH52" i="59"/>
  <c r="CB30" i="55"/>
  <c r="CF30" i="55" s="1"/>
  <c r="CB41" i="55"/>
  <c r="CF41" i="55" s="1"/>
  <c r="CB29" i="55"/>
  <c r="CF29" i="55" s="1"/>
  <c r="CB80" i="55"/>
  <c r="CF80" i="55" s="1"/>
  <c r="CB17" i="55"/>
  <c r="CF17" i="55" s="1"/>
  <c r="DE57" i="55" s="1"/>
  <c r="CB38" i="55"/>
  <c r="CF38" i="55" s="1"/>
  <c r="CB83" i="55"/>
  <c r="CF83" i="55" s="1"/>
  <c r="CB65" i="55"/>
  <c r="CF65" i="55" s="1"/>
  <c r="CB21" i="55"/>
  <c r="DD61" i="55" s="1"/>
  <c r="DC61" i="55" s="1"/>
  <c r="CB61" i="55"/>
  <c r="CF61" i="55" s="1"/>
  <c r="CB50" i="55"/>
  <c r="CF50" i="55" s="1"/>
  <c r="CB89" i="55"/>
  <c r="CF89" i="55" s="1"/>
  <c r="CB22" i="55"/>
  <c r="DH62" i="55" s="1"/>
  <c r="CB69" i="55"/>
  <c r="CF69" i="55" s="1"/>
  <c r="CB28" i="55"/>
  <c r="CF28" i="55" s="1"/>
  <c r="CB23" i="55"/>
  <c r="CB18" i="55"/>
  <c r="CB25" i="55"/>
  <c r="CF25" i="55" s="1"/>
  <c r="CB68" i="55"/>
  <c r="CF68" i="55" s="1"/>
  <c r="CB76" i="55"/>
  <c r="CF76" i="55" s="1"/>
  <c r="CB31" i="55"/>
  <c r="CF31" i="55" s="1"/>
  <c r="CB82" i="55"/>
  <c r="CF82" i="55" s="1"/>
  <c r="CB42" i="55"/>
  <c r="CF42" i="55" s="1"/>
  <c r="CB87" i="55"/>
  <c r="CF87" i="55" s="1"/>
  <c r="DG55" i="55"/>
  <c r="DF55" i="55" s="1"/>
  <c r="DH55" i="55"/>
  <c r="CB90" i="55"/>
  <c r="CF90" i="55" s="1"/>
  <c r="DG54" i="55"/>
  <c r="DF54" i="55" s="1"/>
  <c r="DI43" i="63"/>
  <c r="DP31" i="63" s="1"/>
  <c r="R16" i="63" s="1"/>
  <c r="CB34" i="55"/>
  <c r="CF34" i="55" s="1"/>
  <c r="DH54" i="55"/>
  <c r="DI37" i="63"/>
  <c r="DP29" i="63" s="1"/>
  <c r="R14" i="63" s="1"/>
  <c r="CB84" i="55"/>
  <c r="CF84" i="55" s="1"/>
  <c r="DD54" i="55"/>
  <c r="DC54" i="55" s="1"/>
  <c r="CB16" i="55"/>
  <c r="CB71" i="55"/>
  <c r="CF71" i="55" s="1"/>
  <c r="DJ59" i="58"/>
  <c r="DG54" i="57"/>
  <c r="DF54" i="57" s="1"/>
  <c r="DD55" i="57"/>
  <c r="DD54" i="57"/>
  <c r="BZ71" i="53"/>
  <c r="DN28" i="63"/>
  <c r="P13" i="63" s="1"/>
  <c r="DH54" i="57"/>
  <c r="DF57" i="54"/>
  <c r="DJ37" i="63"/>
  <c r="CC71" i="57"/>
  <c r="DK47" i="54"/>
  <c r="DR46" i="54" s="1"/>
  <c r="T17" i="54" s="1"/>
  <c r="BZ81" i="57"/>
  <c r="BZ82" i="57" s="1"/>
  <c r="CB12" i="57" s="1"/>
  <c r="CB16" i="57"/>
  <c r="CB19" i="57"/>
  <c r="CB18" i="57"/>
  <c r="DF58" i="54"/>
  <c r="DJ33" i="63"/>
  <c r="DJ35" i="63"/>
  <c r="DJ43" i="63"/>
  <c r="DI36" i="63"/>
  <c r="DO29" i="63" s="1"/>
  <c r="Q14" i="63" s="1"/>
  <c r="DI33" i="63"/>
  <c r="DJ42" i="63"/>
  <c r="DJ39" i="63"/>
  <c r="DJ38" i="63"/>
  <c r="DI40" i="63"/>
  <c r="DP30" i="63" s="1"/>
  <c r="R15" i="63" s="1"/>
  <c r="DI35" i="63"/>
  <c r="DN29" i="63" s="1"/>
  <c r="P14" i="63" s="1"/>
  <c r="DI42" i="63"/>
  <c r="DO31" i="63" s="1"/>
  <c r="Q16" i="63" s="1"/>
  <c r="DJ34" i="63"/>
  <c r="DJ36" i="63"/>
  <c r="DJ40" i="63"/>
  <c r="DI41" i="63"/>
  <c r="DN31" i="63" s="1"/>
  <c r="P16" i="63" s="1"/>
  <c r="DJ41" i="63"/>
  <c r="DI34" i="63"/>
  <c r="DP28" i="63" s="1"/>
  <c r="R13" i="63" s="1"/>
  <c r="DI39" i="63"/>
  <c r="DO30" i="63" s="1"/>
  <c r="Q15" i="63" s="1"/>
  <c r="DL43" i="60"/>
  <c r="DK41" i="60"/>
  <c r="DQ31" i="60" s="1"/>
  <c r="S16" i="60" s="1"/>
  <c r="DL35" i="60"/>
  <c r="DL31" i="60"/>
  <c r="DL41" i="60"/>
  <c r="DK43" i="60"/>
  <c r="DS31" i="60" s="1"/>
  <c r="U16" i="60" s="1"/>
  <c r="DK29" i="60"/>
  <c r="DQ27" i="60" s="1"/>
  <c r="S12" i="60" s="1"/>
  <c r="DK36" i="60"/>
  <c r="DR29" i="60" s="1"/>
  <c r="T14" i="60" s="1"/>
  <c r="DS52" i="63"/>
  <c r="X19" i="63" s="1"/>
  <c r="DK35" i="60"/>
  <c r="DQ29" i="60" s="1"/>
  <c r="S14" i="60" s="1"/>
  <c r="DK30" i="60"/>
  <c r="DR27" i="60" s="1"/>
  <c r="T12" i="60" s="1"/>
  <c r="DL36" i="60"/>
  <c r="DK32" i="60"/>
  <c r="DQ28" i="60" s="1"/>
  <c r="S13" i="60" s="1"/>
  <c r="DL29" i="60"/>
  <c r="DL34" i="60"/>
  <c r="DK34" i="60"/>
  <c r="DS28" i="60" s="1"/>
  <c r="U13" i="60" s="1"/>
  <c r="DL30" i="60"/>
  <c r="DK38" i="60"/>
  <c r="DQ30" i="60" s="1"/>
  <c r="S15" i="60" s="1"/>
  <c r="DL28" i="60"/>
  <c r="DI60" i="58"/>
  <c r="DP50" i="58" s="1"/>
  <c r="R21" i="58" s="1"/>
  <c r="DK33" i="60"/>
  <c r="DR28" i="60" s="1"/>
  <c r="T13" i="60" s="1"/>
  <c r="DL38" i="60"/>
  <c r="DK37" i="60"/>
  <c r="DS29" i="60" s="1"/>
  <c r="U14" i="60" s="1"/>
  <c r="DI51" i="60"/>
  <c r="DP47" i="60" s="1"/>
  <c r="R18" i="60" s="1"/>
  <c r="DL39" i="60"/>
  <c r="DJ58" i="58"/>
  <c r="DJ63" i="58"/>
  <c r="DI62" i="58"/>
  <c r="DO51" i="58" s="1"/>
  <c r="Q22" i="58" s="1"/>
  <c r="DI58" i="58"/>
  <c r="DN50" i="58" s="1"/>
  <c r="P21" i="58" s="1"/>
  <c r="DJ57" i="58"/>
  <c r="DN48" i="54"/>
  <c r="P19" i="54" s="1"/>
  <c r="DI61" i="58"/>
  <c r="DN51" i="58" s="1"/>
  <c r="P22" i="58" s="1"/>
  <c r="DJ61" i="58"/>
  <c r="DI55" i="58"/>
  <c r="DK31" i="60"/>
  <c r="DS27" i="60" s="1"/>
  <c r="U12" i="60" s="1"/>
  <c r="DK48" i="58"/>
  <c r="DS46" i="58" s="1"/>
  <c r="U17" i="58" s="1"/>
  <c r="DK27" i="60"/>
  <c r="DR26" i="60" s="1"/>
  <c r="T11" i="60" s="1"/>
  <c r="DO27" i="60"/>
  <c r="Q12" i="60" s="1"/>
  <c r="DC57" i="54"/>
  <c r="DI54" i="54" s="1"/>
  <c r="DL48" i="54"/>
  <c r="DK48" i="54"/>
  <c r="DN27" i="60"/>
  <c r="P12" i="60" s="1"/>
  <c r="DJ55" i="58"/>
  <c r="DL54" i="58"/>
  <c r="DL56" i="58"/>
  <c r="DK51" i="58"/>
  <c r="DS47" i="58" s="1"/>
  <c r="U18" i="58" s="1"/>
  <c r="DK58" i="58"/>
  <c r="DQ50" i="58" s="1"/>
  <c r="S21" i="58" s="1"/>
  <c r="DK54" i="58"/>
  <c r="DS48" i="58" s="1"/>
  <c r="U19" i="58" s="1"/>
  <c r="DK50" i="58"/>
  <c r="DR47" i="58" s="1"/>
  <c r="T18" i="58" s="1"/>
  <c r="DK57" i="58"/>
  <c r="DS49" i="58" s="1"/>
  <c r="U20" i="58" s="1"/>
  <c r="DL58" i="58"/>
  <c r="DK56" i="58"/>
  <c r="DR49" i="58" s="1"/>
  <c r="T20" i="58" s="1"/>
  <c r="DK62" i="58"/>
  <c r="DR51" i="58" s="1"/>
  <c r="T22" i="58" s="1"/>
  <c r="DL53" i="58"/>
  <c r="DK59" i="58"/>
  <c r="DR50" i="58" s="1"/>
  <c r="T21" i="58" s="1"/>
  <c r="DL51" i="58"/>
  <c r="DK53" i="58"/>
  <c r="DR48" i="58" s="1"/>
  <c r="T19" i="58" s="1"/>
  <c r="DK60" i="58"/>
  <c r="DS50" i="58" s="1"/>
  <c r="U21" i="58" s="1"/>
  <c r="DK55" i="58"/>
  <c r="DQ49" i="58" s="1"/>
  <c r="S20" i="58" s="1"/>
  <c r="DL52" i="58"/>
  <c r="DL63" i="58"/>
  <c r="DL49" i="58"/>
  <c r="DL59" i="58"/>
  <c r="DK63" i="58"/>
  <c r="DS51" i="58" s="1"/>
  <c r="U22" i="58" s="1"/>
  <c r="DL55" i="58"/>
  <c r="DL60" i="58"/>
  <c r="DK52" i="58"/>
  <c r="DQ48" i="58" s="1"/>
  <c r="S19" i="58" s="1"/>
  <c r="DL57" i="58"/>
  <c r="DL50" i="58"/>
  <c r="DK61" i="58"/>
  <c r="DQ51" i="58" s="1"/>
  <c r="S22" i="58" s="1"/>
  <c r="DL61" i="58"/>
  <c r="DL62" i="58"/>
  <c r="DK49" i="58"/>
  <c r="DQ47" i="58" s="1"/>
  <c r="S18" i="58" s="1"/>
  <c r="DI57" i="58"/>
  <c r="DP49" i="58" s="1"/>
  <c r="R20" i="58" s="1"/>
  <c r="DK40" i="60"/>
  <c r="DS30" i="60" s="1"/>
  <c r="U15" i="60" s="1"/>
  <c r="DL33" i="60"/>
  <c r="DK42" i="60"/>
  <c r="DR31" i="60" s="1"/>
  <c r="T16" i="60" s="1"/>
  <c r="DL37" i="60"/>
  <c r="DL42" i="60"/>
  <c r="DL40" i="60"/>
  <c r="DK39" i="60"/>
  <c r="DR30" i="60" s="1"/>
  <c r="T15" i="60" s="1"/>
  <c r="DL32" i="60"/>
  <c r="DK28" i="60"/>
  <c r="DS26" i="60" s="1"/>
  <c r="U11" i="60" s="1"/>
  <c r="DP49" i="63"/>
  <c r="R20" i="63" s="1"/>
  <c r="DO49" i="63"/>
  <c r="Q20" i="63" s="1"/>
  <c r="DO48" i="54"/>
  <c r="Q19" i="54" s="1"/>
  <c r="DI59" i="58"/>
  <c r="DO50" i="58" s="1"/>
  <c r="Q21" i="58" s="1"/>
  <c r="DC54" i="60"/>
  <c r="DI52" i="60" s="1"/>
  <c r="DI63" i="58"/>
  <c r="DP51" i="58" s="1"/>
  <c r="R22" i="58" s="1"/>
  <c r="DJ56" i="58"/>
  <c r="DJ60" i="58"/>
  <c r="DJ62" i="58"/>
  <c r="DI56" i="58"/>
  <c r="BZ66" i="61"/>
  <c r="DF54" i="60"/>
  <c r="DP48" i="63"/>
  <c r="R19" i="63" s="1"/>
  <c r="DC36" i="60"/>
  <c r="DP52" i="63"/>
  <c r="X18" i="63" s="1"/>
  <c r="AB89" i="19"/>
  <c r="V90" i="19"/>
  <c r="AA90" i="19" s="1"/>
  <c r="E97" i="19"/>
  <c r="M97" i="19" s="1"/>
  <c r="AB34" i="36"/>
  <c r="AN34" i="36" s="1"/>
  <c r="BA33" i="36"/>
  <c r="DH59" i="55" l="1"/>
  <c r="DG59" i="55"/>
  <c r="DF59" i="55" s="1"/>
  <c r="DD55" i="59"/>
  <c r="DD59" i="55"/>
  <c r="DF60" i="54"/>
  <c r="DL62" i="54" s="1"/>
  <c r="DG61" i="55"/>
  <c r="DF61" i="55" s="1"/>
  <c r="DH55" i="59"/>
  <c r="DE55" i="59"/>
  <c r="CF21" i="55"/>
  <c r="DD62" i="55"/>
  <c r="DC62" i="55" s="1"/>
  <c r="DH61" i="55"/>
  <c r="DG62" i="55"/>
  <c r="DF62" i="55" s="1"/>
  <c r="CF22" i="55"/>
  <c r="DD57" i="55"/>
  <c r="DG53" i="59"/>
  <c r="DF53" i="59" s="1"/>
  <c r="DL46" i="59" s="1"/>
  <c r="DQ46" i="59" s="1"/>
  <c r="S17" i="59" s="1"/>
  <c r="CB69" i="57"/>
  <c r="CF69" i="57" s="1"/>
  <c r="CB76" i="57"/>
  <c r="CF76" i="57" s="1"/>
  <c r="CB57" i="57"/>
  <c r="CF57" i="57" s="1"/>
  <c r="CB61" i="57"/>
  <c r="CF61" i="57" s="1"/>
  <c r="CB89" i="57"/>
  <c r="CF89" i="57" s="1"/>
  <c r="CB49" i="57"/>
  <c r="CF49" i="57" s="1"/>
  <c r="CB86" i="57"/>
  <c r="CF86" i="57" s="1"/>
  <c r="CB88" i="57"/>
  <c r="CF88" i="57" s="1"/>
  <c r="CB21" i="57"/>
  <c r="DD61" i="57" s="1"/>
  <c r="DC61" i="57" s="1"/>
  <c r="DP27" i="57"/>
  <c r="R12" i="57" s="1"/>
  <c r="DP32" i="57"/>
  <c r="X12" i="57" s="1"/>
  <c r="CB60" i="57"/>
  <c r="CF60" i="57" s="1"/>
  <c r="CB90" i="57"/>
  <c r="CF90" i="57" s="1"/>
  <c r="CB80" i="57"/>
  <c r="CF80" i="57" s="1"/>
  <c r="CB22" i="57"/>
  <c r="DG62" i="57" s="1"/>
  <c r="DF62" i="57" s="1"/>
  <c r="DR26" i="57"/>
  <c r="T11" i="57" s="1"/>
  <c r="DS32" i="57"/>
  <c r="X13" i="57" s="1"/>
  <c r="CB65" i="57"/>
  <c r="CF65" i="57" s="1"/>
  <c r="CB83" i="57"/>
  <c r="CF83" i="57" s="1"/>
  <c r="DH53" i="59"/>
  <c r="CB16" i="59"/>
  <c r="BZ78" i="53"/>
  <c r="BZ79" i="53" s="1"/>
  <c r="DD53" i="59"/>
  <c r="DC53" i="59" s="1"/>
  <c r="DI52" i="59" s="1"/>
  <c r="DJ51" i="59"/>
  <c r="DI51" i="59"/>
  <c r="DL47" i="55"/>
  <c r="DK47" i="55"/>
  <c r="BZ82" i="59"/>
  <c r="DN49" i="58"/>
  <c r="P20" i="58" s="1"/>
  <c r="DH63" i="55"/>
  <c r="CF23" i="55"/>
  <c r="DG63" i="55"/>
  <c r="DF63" i="55" s="1"/>
  <c r="DD63" i="55"/>
  <c r="DC63" i="55" s="1"/>
  <c r="CF18" i="55"/>
  <c r="DE58" i="55" s="1"/>
  <c r="DH57" i="55"/>
  <c r="DG57" i="55"/>
  <c r="CB62" i="57"/>
  <c r="CF62" i="57" s="1"/>
  <c r="CB75" i="57"/>
  <c r="CF75" i="57" s="1"/>
  <c r="CB58" i="57"/>
  <c r="CF58" i="57" s="1"/>
  <c r="CB71" i="57"/>
  <c r="CF71" i="57" s="1"/>
  <c r="CB29" i="57"/>
  <c r="CF29" i="57" s="1"/>
  <c r="DI51" i="55"/>
  <c r="DJ51" i="55"/>
  <c r="CB28" i="57"/>
  <c r="CF28" i="57" s="1"/>
  <c r="CB73" i="57"/>
  <c r="CF73" i="57" s="1"/>
  <c r="CB37" i="57"/>
  <c r="CF37" i="57" s="1"/>
  <c r="CF16" i="55"/>
  <c r="DE56" i="55" s="1"/>
  <c r="DC55" i="55"/>
  <c r="DJ52" i="55" s="1"/>
  <c r="CB87" i="57"/>
  <c r="CF87" i="57" s="1"/>
  <c r="CB82" i="57"/>
  <c r="CF82" i="57" s="1"/>
  <c r="CB30" i="57"/>
  <c r="CF30" i="57" s="1"/>
  <c r="CB32" i="57"/>
  <c r="CF32" i="57" s="1"/>
  <c r="CB72" i="57"/>
  <c r="CF72" i="57" s="1"/>
  <c r="CB53" i="57"/>
  <c r="CF53" i="57" s="1"/>
  <c r="CB39" i="57"/>
  <c r="CF39" i="57" s="1"/>
  <c r="CB48" i="57"/>
  <c r="CF48" i="57" s="1"/>
  <c r="CB20" i="57"/>
  <c r="CB55" i="57"/>
  <c r="CF55" i="57" s="1"/>
  <c r="CB23" i="57"/>
  <c r="CB68" i="57"/>
  <c r="CF68" i="57" s="1"/>
  <c r="CB40" i="57"/>
  <c r="CF40" i="57" s="1"/>
  <c r="CB74" i="57"/>
  <c r="CF74" i="57" s="1"/>
  <c r="CB26" i="57"/>
  <c r="CF26" i="57" s="1"/>
  <c r="CB85" i="57"/>
  <c r="CF85" i="57" s="1"/>
  <c r="CB36" i="57"/>
  <c r="CF36" i="57" s="1"/>
  <c r="CB34" i="57"/>
  <c r="CF34" i="57" s="1"/>
  <c r="CB41" i="57"/>
  <c r="CF41" i="57" s="1"/>
  <c r="CB45" i="57"/>
  <c r="CF45" i="57" s="1"/>
  <c r="CB17" i="57"/>
  <c r="CB54" i="57"/>
  <c r="CF54" i="57" s="1"/>
  <c r="CB77" i="57"/>
  <c r="CF77" i="57" s="1"/>
  <c r="CB24" i="57"/>
  <c r="CF24" i="57" s="1"/>
  <c r="CB42" i="57"/>
  <c r="CF42" i="57" s="1"/>
  <c r="CB46" i="57"/>
  <c r="CF46" i="57" s="1"/>
  <c r="CF18" i="57"/>
  <c r="DG58" i="57" s="1"/>
  <c r="CF16" i="57"/>
  <c r="CB35" i="57"/>
  <c r="CF35" i="57" s="1"/>
  <c r="CB67" i="57"/>
  <c r="CF67" i="57" s="1"/>
  <c r="CB66" i="57"/>
  <c r="CF66" i="57" s="1"/>
  <c r="CB47" i="57"/>
  <c r="CF47" i="57" s="1"/>
  <c r="CB52" i="57"/>
  <c r="CF52" i="57" s="1"/>
  <c r="CB44" i="57"/>
  <c r="CF44" i="57" s="1"/>
  <c r="CB31" i="57"/>
  <c r="CF31" i="57" s="1"/>
  <c r="CB79" i="57"/>
  <c r="CF79" i="57" s="1"/>
  <c r="CB27" i="57"/>
  <c r="CF27" i="57" s="1"/>
  <c r="CB51" i="57"/>
  <c r="CF51" i="57" s="1"/>
  <c r="CB50" i="57"/>
  <c r="CF50" i="57" s="1"/>
  <c r="CB59" i="57"/>
  <c r="CF59" i="57" s="1"/>
  <c r="CF19" i="57"/>
  <c r="DH59" i="57" s="1"/>
  <c r="CF12" i="57"/>
  <c r="DE52" i="57" s="1"/>
  <c r="CC78" i="57"/>
  <c r="CC79" i="57" s="1"/>
  <c r="CB38" i="57"/>
  <c r="CF38" i="57" s="1"/>
  <c r="CB81" i="57"/>
  <c r="CF81" i="57" s="1"/>
  <c r="CB56" i="57"/>
  <c r="CF56" i="57" s="1"/>
  <c r="CB70" i="57"/>
  <c r="CF70" i="57" s="1"/>
  <c r="CB84" i="57"/>
  <c r="CF84" i="57" s="1"/>
  <c r="CB63" i="57"/>
  <c r="CF63" i="57" s="1"/>
  <c r="CB25" i="57"/>
  <c r="CF25" i="57" s="1"/>
  <c r="CB33" i="57"/>
  <c r="CF33" i="57" s="1"/>
  <c r="CB43" i="57"/>
  <c r="CF43" i="57" s="1"/>
  <c r="CB78" i="57"/>
  <c r="CF78" i="57" s="1"/>
  <c r="CB64" i="57"/>
  <c r="CF64" i="57" s="1"/>
  <c r="DO28" i="63"/>
  <c r="Q13" i="63" s="1"/>
  <c r="DD60" i="55"/>
  <c r="DH60" i="55"/>
  <c r="DG60" i="55"/>
  <c r="DF60" i="55" s="1"/>
  <c r="DP32" i="63"/>
  <c r="X12" i="63" s="1"/>
  <c r="DS32" i="60"/>
  <c r="X13" i="60" s="1"/>
  <c r="DC58" i="54"/>
  <c r="DJ54" i="54"/>
  <c r="DP48" i="54" s="1"/>
  <c r="R19" i="54" s="1"/>
  <c r="DP52" i="58"/>
  <c r="X18" i="58" s="1"/>
  <c r="DS46" i="54"/>
  <c r="U17" i="54" s="1"/>
  <c r="DC37" i="60"/>
  <c r="DJ35" i="60" s="1"/>
  <c r="DO49" i="58"/>
  <c r="Q20" i="58" s="1"/>
  <c r="DS52" i="58"/>
  <c r="X19" i="58" s="1"/>
  <c r="DF55" i="60"/>
  <c r="DF56" i="60" s="1"/>
  <c r="DC55" i="60"/>
  <c r="DJ52" i="60"/>
  <c r="DN48" i="60" s="1"/>
  <c r="P19" i="60" s="1"/>
  <c r="BZ67" i="61"/>
  <c r="DK46" i="60"/>
  <c r="DL46" i="60"/>
  <c r="U90" i="19"/>
  <c r="AB90" i="19" s="1"/>
  <c r="G97" i="19"/>
  <c r="L97" i="19" s="1"/>
  <c r="F33" i="36"/>
  <c r="R33" i="36" s="1"/>
  <c r="AC34" i="36" s="1"/>
  <c r="AO34" i="36" s="1"/>
  <c r="BB33" i="36"/>
  <c r="G33" i="36" s="1"/>
  <c r="S33" i="36" s="1"/>
  <c r="AD34" i="36" s="1"/>
  <c r="AP34" i="36" s="1"/>
  <c r="DK53" i="54" l="1"/>
  <c r="DR48" i="54" s="1"/>
  <c r="T19" i="54" s="1"/>
  <c r="DK61" i="54"/>
  <c r="DQ51" i="54" s="1"/>
  <c r="S22" i="54" s="1"/>
  <c r="DK56" i="54"/>
  <c r="DR49" i="54" s="1"/>
  <c r="T20" i="54" s="1"/>
  <c r="DK54" i="54"/>
  <c r="DS48" i="54" s="1"/>
  <c r="U19" i="54" s="1"/>
  <c r="DL49" i="54"/>
  <c r="DK52" i="54"/>
  <c r="DQ48" i="54" s="1"/>
  <c r="S19" i="54" s="1"/>
  <c r="DK59" i="54"/>
  <c r="DR50" i="54" s="1"/>
  <c r="T21" i="54" s="1"/>
  <c r="DL55" i="54"/>
  <c r="DL51" i="54"/>
  <c r="DL54" i="54"/>
  <c r="DK55" i="54"/>
  <c r="DQ49" i="54" s="1"/>
  <c r="S20" i="54" s="1"/>
  <c r="DL60" i="54"/>
  <c r="DK62" i="54"/>
  <c r="DR51" i="54" s="1"/>
  <c r="T22" i="54" s="1"/>
  <c r="DK60" i="54"/>
  <c r="DS50" i="54" s="1"/>
  <c r="U21" i="54" s="1"/>
  <c r="DK51" i="54"/>
  <c r="DS47" i="54" s="1"/>
  <c r="U18" i="54" s="1"/>
  <c r="DL58" i="54"/>
  <c r="DK49" i="54"/>
  <c r="DL61" i="54"/>
  <c r="DL59" i="54"/>
  <c r="DL50" i="54"/>
  <c r="DK58" i="54"/>
  <c r="DQ50" i="54" s="1"/>
  <c r="S21" i="54" s="1"/>
  <c r="DL52" i="54"/>
  <c r="DD62" i="57"/>
  <c r="DC62" i="57" s="1"/>
  <c r="DH62" i="57"/>
  <c r="DK57" i="54"/>
  <c r="DS49" i="54" s="1"/>
  <c r="U20" i="54" s="1"/>
  <c r="DL56" i="54"/>
  <c r="DL53" i="54"/>
  <c r="DL63" i="54"/>
  <c r="DK50" i="54"/>
  <c r="DR47" i="54" s="1"/>
  <c r="T18" i="54" s="1"/>
  <c r="DL57" i="54"/>
  <c r="DK63" i="54"/>
  <c r="DS51" i="54" s="1"/>
  <c r="U22" i="54" s="1"/>
  <c r="CF22" i="57"/>
  <c r="DJ52" i="59"/>
  <c r="DN48" i="59" s="1"/>
  <c r="P19" i="59" s="1"/>
  <c r="DG59" i="57"/>
  <c r="CF21" i="57"/>
  <c r="DH61" i="57"/>
  <c r="DG61" i="57"/>
  <c r="DF61" i="57" s="1"/>
  <c r="DR46" i="55"/>
  <c r="T17" i="55" s="1"/>
  <c r="DP47" i="55"/>
  <c r="R18" i="55" s="1"/>
  <c r="DD59" i="57"/>
  <c r="BZ80" i="53"/>
  <c r="CF16" i="59"/>
  <c r="DE56" i="59" s="1"/>
  <c r="DP47" i="59"/>
  <c r="R18" i="59" s="1"/>
  <c r="BZ83" i="59"/>
  <c r="CB75" i="59" s="1"/>
  <c r="CF75" i="59" s="1"/>
  <c r="CB19" i="59"/>
  <c r="CB17" i="59"/>
  <c r="CB20" i="59"/>
  <c r="CB18" i="59"/>
  <c r="CB14" i="53"/>
  <c r="BZ81" i="53"/>
  <c r="DG58" i="55"/>
  <c r="DH58" i="55"/>
  <c r="DD58" i="55"/>
  <c r="DG56" i="55"/>
  <c r="DF56" i="55" s="1"/>
  <c r="DF57" i="55" s="1"/>
  <c r="DD56" i="55"/>
  <c r="DC56" i="55" s="1"/>
  <c r="DJ53" i="55" s="1"/>
  <c r="DH56" i="55"/>
  <c r="DI52" i="55"/>
  <c r="DN48" i="55" s="1"/>
  <c r="P19" i="55" s="1"/>
  <c r="DG63" i="57"/>
  <c r="DF63" i="57" s="1"/>
  <c r="DD63" i="57"/>
  <c r="DC63" i="57" s="1"/>
  <c r="CF23" i="57"/>
  <c r="DH63" i="57"/>
  <c r="DD58" i="57"/>
  <c r="DD56" i="57"/>
  <c r="CE13" i="57"/>
  <c r="DE53" i="57" s="1"/>
  <c r="CC80" i="57"/>
  <c r="CC81" i="57" s="1"/>
  <c r="CC82" i="57" s="1"/>
  <c r="CF17" i="57"/>
  <c r="DG56" i="57"/>
  <c r="DG60" i="57"/>
  <c r="DF60" i="57" s="1"/>
  <c r="DD60" i="57"/>
  <c r="DC60" i="57" s="1"/>
  <c r="DH60" i="57"/>
  <c r="CF20" i="57"/>
  <c r="DH52" i="57"/>
  <c r="DG52" i="57"/>
  <c r="DF52" i="57" s="1"/>
  <c r="DF55" i="57" s="1"/>
  <c r="DJ31" i="60"/>
  <c r="DD52" i="57"/>
  <c r="DC52" i="57" s="1"/>
  <c r="DK47" i="60"/>
  <c r="DI31" i="60"/>
  <c r="DJ36" i="60"/>
  <c r="DI35" i="60"/>
  <c r="DN29" i="60" s="1"/>
  <c r="P14" i="60" s="1"/>
  <c r="DJ38" i="60"/>
  <c r="DJ43" i="60"/>
  <c r="DI41" i="60"/>
  <c r="DN31" i="60" s="1"/>
  <c r="P16" i="60" s="1"/>
  <c r="DJ55" i="54"/>
  <c r="DC59" i="54"/>
  <c r="DC60" i="54" s="1"/>
  <c r="DI40" i="60"/>
  <c r="DP30" i="60" s="1"/>
  <c r="R15" i="60" s="1"/>
  <c r="DJ32" i="60"/>
  <c r="DJ42" i="60"/>
  <c r="DI33" i="60"/>
  <c r="DO28" i="60" s="1"/>
  <c r="Q13" i="60" s="1"/>
  <c r="DJ33" i="60"/>
  <c r="DI38" i="60"/>
  <c r="DN30" i="60" s="1"/>
  <c r="P15" i="60" s="1"/>
  <c r="DF57" i="60"/>
  <c r="DI42" i="60"/>
  <c r="DO31" i="60" s="1"/>
  <c r="Q16" i="60" s="1"/>
  <c r="DJ41" i="60"/>
  <c r="DI32" i="60"/>
  <c r="DJ37" i="60"/>
  <c r="DJ34" i="60"/>
  <c r="DI34" i="60"/>
  <c r="DP28" i="60" s="1"/>
  <c r="R13" i="60" s="1"/>
  <c r="DI37" i="60"/>
  <c r="DP29" i="60" s="1"/>
  <c r="R14" i="60" s="1"/>
  <c r="DL47" i="60"/>
  <c r="DI43" i="60"/>
  <c r="DP31" i="60" s="1"/>
  <c r="R16" i="60" s="1"/>
  <c r="BZ68" i="61"/>
  <c r="BZ69" i="61" s="1"/>
  <c r="BZ70" i="61" s="1"/>
  <c r="BZ78" i="61" s="1"/>
  <c r="DI36" i="60"/>
  <c r="DO29" i="60" s="1"/>
  <c r="Q14" i="60" s="1"/>
  <c r="DI39" i="60"/>
  <c r="DO30" i="60" s="1"/>
  <c r="Q15" i="60" s="1"/>
  <c r="DJ39" i="60"/>
  <c r="DJ40" i="60"/>
  <c r="DC56" i="60"/>
  <c r="DJ53" i="60"/>
  <c r="DI53" i="60"/>
  <c r="DQ46" i="60"/>
  <c r="S17" i="60" s="1"/>
  <c r="Y90" i="19"/>
  <c r="R91" i="19" s="1"/>
  <c r="S91" i="19" s="1"/>
  <c r="T91" i="19" s="1"/>
  <c r="J97" i="19"/>
  <c r="D98" i="19" s="1"/>
  <c r="F98" i="19" s="1"/>
  <c r="BC33" i="36"/>
  <c r="H33" i="36" s="1"/>
  <c r="T33" i="36" s="1"/>
  <c r="AE34" i="36" s="1"/>
  <c r="AQ34" i="36" s="1"/>
  <c r="DQ47" i="54" l="1"/>
  <c r="S18" i="54" s="1"/>
  <c r="CB32" i="59"/>
  <c r="CF32" i="59" s="1"/>
  <c r="CB54" i="59"/>
  <c r="CF54" i="59" s="1"/>
  <c r="CB35" i="59"/>
  <c r="CF35" i="59" s="1"/>
  <c r="CB41" i="59"/>
  <c r="CF41" i="59" s="1"/>
  <c r="CB66" i="59"/>
  <c r="CF66" i="59" s="1"/>
  <c r="DS52" i="54"/>
  <c r="X19" i="54" s="1"/>
  <c r="CB71" i="59"/>
  <c r="CF71" i="59" s="1"/>
  <c r="CB44" i="59"/>
  <c r="CF44" i="59" s="1"/>
  <c r="CB83" i="59"/>
  <c r="CF83" i="59" s="1"/>
  <c r="CB72" i="59"/>
  <c r="CF72" i="59" s="1"/>
  <c r="CB43" i="59"/>
  <c r="CF43" i="59" s="1"/>
  <c r="CB40" i="59"/>
  <c r="CF40" i="59" s="1"/>
  <c r="CB30" i="59"/>
  <c r="CF30" i="59" s="1"/>
  <c r="CB81" i="59"/>
  <c r="CF81" i="59" s="1"/>
  <c r="CB78" i="59"/>
  <c r="CF78" i="59" s="1"/>
  <c r="CB22" i="59"/>
  <c r="CF22" i="59" s="1"/>
  <c r="CB24" i="59"/>
  <c r="CF24" i="59" s="1"/>
  <c r="CB57" i="59"/>
  <c r="CF57" i="59" s="1"/>
  <c r="CB45" i="59"/>
  <c r="CF45" i="59" s="1"/>
  <c r="CB27" i="59"/>
  <c r="CF27" i="59" s="1"/>
  <c r="CB28" i="59"/>
  <c r="CF28" i="59" s="1"/>
  <c r="CB53" i="59"/>
  <c r="CF53" i="59" s="1"/>
  <c r="CB88" i="59"/>
  <c r="CF88" i="59" s="1"/>
  <c r="CB25" i="59"/>
  <c r="CF25" i="59" s="1"/>
  <c r="CB74" i="59"/>
  <c r="CF74" i="59" s="1"/>
  <c r="CB52" i="59"/>
  <c r="CF52" i="59" s="1"/>
  <c r="CB64" i="59"/>
  <c r="CF64" i="59" s="1"/>
  <c r="CB84" i="59"/>
  <c r="CF84" i="59" s="1"/>
  <c r="CB37" i="59"/>
  <c r="CF37" i="59" s="1"/>
  <c r="CB23" i="59"/>
  <c r="DG63" i="59" s="1"/>
  <c r="DF63" i="59" s="1"/>
  <c r="CB67" i="59"/>
  <c r="CF67" i="59" s="1"/>
  <c r="CB59" i="59"/>
  <c r="CF59" i="59" s="1"/>
  <c r="CB50" i="59"/>
  <c r="CF50" i="59" s="1"/>
  <c r="CB60" i="59"/>
  <c r="CF60" i="59" s="1"/>
  <c r="CB38" i="59"/>
  <c r="CF38" i="59" s="1"/>
  <c r="CB85" i="59"/>
  <c r="CF85" i="59" s="1"/>
  <c r="CB21" i="59"/>
  <c r="DH61" i="59" s="1"/>
  <c r="CB87" i="59"/>
  <c r="CF87" i="59" s="1"/>
  <c r="CB29" i="59"/>
  <c r="CF29" i="59" s="1"/>
  <c r="CB39" i="59"/>
  <c r="CF39" i="59" s="1"/>
  <c r="CB62" i="59"/>
  <c r="CF62" i="59" s="1"/>
  <c r="CB33" i="59"/>
  <c r="CF33" i="59" s="1"/>
  <c r="CB61" i="59"/>
  <c r="CF61" i="59" s="1"/>
  <c r="DK48" i="55"/>
  <c r="CF19" i="59"/>
  <c r="DE59" i="59" s="1"/>
  <c r="CB31" i="59"/>
  <c r="CF31" i="59" s="1"/>
  <c r="CB65" i="59"/>
  <c r="CF65" i="59" s="1"/>
  <c r="CB48" i="59"/>
  <c r="CF48" i="59" s="1"/>
  <c r="CB49" i="59"/>
  <c r="CF49" i="59" s="1"/>
  <c r="CB68" i="59"/>
  <c r="CF68" i="59" s="1"/>
  <c r="CB69" i="59"/>
  <c r="CF69" i="59" s="1"/>
  <c r="DG56" i="59"/>
  <c r="CF14" i="53"/>
  <c r="DE54" i="53" s="1"/>
  <c r="CF20" i="59"/>
  <c r="DE60" i="59" s="1"/>
  <c r="DH56" i="59"/>
  <c r="CB15" i="53"/>
  <c r="DD56" i="59"/>
  <c r="DC56" i="59" s="1"/>
  <c r="BZ82" i="53"/>
  <c r="CB26" i="59"/>
  <c r="CF26" i="59" s="1"/>
  <c r="CB79" i="59"/>
  <c r="CF79" i="59" s="1"/>
  <c r="CF18" i="59"/>
  <c r="DD58" i="59" s="1"/>
  <c r="CB76" i="59"/>
  <c r="CF76" i="59" s="1"/>
  <c r="CB46" i="59"/>
  <c r="CF46" i="59" s="1"/>
  <c r="CB90" i="59"/>
  <c r="CF90" i="59" s="1"/>
  <c r="CB73" i="59"/>
  <c r="CF73" i="59" s="1"/>
  <c r="DF58" i="55"/>
  <c r="DL55" i="55" s="1"/>
  <c r="DL48" i="55"/>
  <c r="CB14" i="59"/>
  <c r="CB56" i="59"/>
  <c r="CF56" i="59" s="1"/>
  <c r="CB51" i="59"/>
  <c r="CF51" i="59" s="1"/>
  <c r="CB70" i="59"/>
  <c r="CF70" i="59" s="1"/>
  <c r="CB80" i="59"/>
  <c r="CF80" i="59" s="1"/>
  <c r="CB58" i="59"/>
  <c r="CF58" i="59" s="1"/>
  <c r="CB89" i="59"/>
  <c r="CF89" i="59" s="1"/>
  <c r="CB47" i="59"/>
  <c r="CF47" i="59" s="1"/>
  <c r="CB34" i="59"/>
  <c r="CF34" i="59" s="1"/>
  <c r="CB82" i="59"/>
  <c r="CF82" i="59" s="1"/>
  <c r="CB63" i="59"/>
  <c r="CF63" i="59" s="1"/>
  <c r="CB77" i="59"/>
  <c r="CF77" i="59" s="1"/>
  <c r="CB55" i="59"/>
  <c r="CF55" i="59" s="1"/>
  <c r="CF17" i="59"/>
  <c r="DE57" i="59" s="1"/>
  <c r="CB42" i="59"/>
  <c r="CF42" i="59" s="1"/>
  <c r="CB36" i="59"/>
  <c r="CF36" i="59" s="1"/>
  <c r="CB86" i="59"/>
  <c r="CF86" i="59" s="1"/>
  <c r="DF58" i="57"/>
  <c r="DP27" i="60"/>
  <c r="R12" i="60" s="1"/>
  <c r="DG57" i="57"/>
  <c r="DF57" i="57" s="1"/>
  <c r="DF59" i="57" s="1"/>
  <c r="DC57" i="55"/>
  <c r="DC58" i="55" s="1"/>
  <c r="DI53" i="55"/>
  <c r="DO48" i="55" s="1"/>
  <c r="Q19" i="55" s="1"/>
  <c r="DD57" i="57"/>
  <c r="DF56" i="57"/>
  <c r="CE17" i="57"/>
  <c r="DE57" i="57" s="1"/>
  <c r="CE45" i="57"/>
  <c r="CE50" i="57"/>
  <c r="CE55" i="57"/>
  <c r="CE75" i="57"/>
  <c r="CE22" i="57"/>
  <c r="DE62" i="57" s="1"/>
  <c r="CE47" i="57"/>
  <c r="CE71" i="57"/>
  <c r="CE68" i="57"/>
  <c r="CE43" i="57"/>
  <c r="CE77" i="57"/>
  <c r="CE26" i="57"/>
  <c r="CE35" i="57"/>
  <c r="CE48" i="57"/>
  <c r="CE58" i="57"/>
  <c r="CE31" i="57"/>
  <c r="CE86" i="57"/>
  <c r="CE16" i="57"/>
  <c r="CE24" i="57"/>
  <c r="CE33" i="57"/>
  <c r="CE72" i="57"/>
  <c r="CE29" i="57"/>
  <c r="CE88" i="57"/>
  <c r="CE67" i="57"/>
  <c r="CE62" i="57"/>
  <c r="CE30" i="57"/>
  <c r="CE23" i="57"/>
  <c r="DE63" i="57" s="1"/>
  <c r="CE64" i="57"/>
  <c r="CE20" i="57"/>
  <c r="DE60" i="57" s="1"/>
  <c r="CE79" i="57"/>
  <c r="CE57" i="57"/>
  <c r="CE66" i="57"/>
  <c r="CE41" i="57"/>
  <c r="CE15" i="57"/>
  <c r="CE28" i="57"/>
  <c r="CE27" i="57"/>
  <c r="CE53" i="57"/>
  <c r="CE36" i="57"/>
  <c r="CE42" i="57"/>
  <c r="CE83" i="57"/>
  <c r="CE63" i="57"/>
  <c r="CE37" i="57"/>
  <c r="CE85" i="57"/>
  <c r="CE82" i="57"/>
  <c r="CE89" i="57"/>
  <c r="CE18" i="57"/>
  <c r="CE19" i="57"/>
  <c r="DE59" i="57" s="1"/>
  <c r="CE73" i="57"/>
  <c r="CE54" i="57"/>
  <c r="CE76" i="57"/>
  <c r="CE25" i="57"/>
  <c r="CE40" i="57"/>
  <c r="CE59" i="57"/>
  <c r="CE80" i="57"/>
  <c r="CE51" i="57"/>
  <c r="CE87" i="57"/>
  <c r="CE21" i="57"/>
  <c r="DE61" i="57" s="1"/>
  <c r="CE34" i="57"/>
  <c r="CE52" i="57"/>
  <c r="CE49" i="57"/>
  <c r="CE61" i="57"/>
  <c r="CE32" i="57"/>
  <c r="CE78" i="57"/>
  <c r="CE84" i="57"/>
  <c r="CE65" i="57"/>
  <c r="CE70" i="57"/>
  <c r="CE44" i="57"/>
  <c r="CE14" i="57"/>
  <c r="DE54" i="57" s="1"/>
  <c r="CE81" i="57"/>
  <c r="CE46" i="57"/>
  <c r="CE74" i="57"/>
  <c r="CE90" i="57"/>
  <c r="CE60" i="57"/>
  <c r="CE38" i="57"/>
  <c r="CE39" i="57"/>
  <c r="CE56" i="57"/>
  <c r="CE69" i="57"/>
  <c r="DI50" i="57"/>
  <c r="DJ50" i="57"/>
  <c r="DJ51" i="57"/>
  <c r="DC53" i="57"/>
  <c r="DC54" i="57" s="1"/>
  <c r="BZ79" i="61"/>
  <c r="BZ80" i="61" s="1"/>
  <c r="DI55" i="54"/>
  <c r="DN49" i="54" s="1"/>
  <c r="P20" i="54" s="1"/>
  <c r="DR46" i="60"/>
  <c r="T17" i="60" s="1"/>
  <c r="DN28" i="60"/>
  <c r="P13" i="60" s="1"/>
  <c r="DC61" i="54"/>
  <c r="DJ61" i="54" s="1"/>
  <c r="DO48" i="60"/>
  <c r="Q19" i="60" s="1"/>
  <c r="DF58" i="60"/>
  <c r="DL51" i="60" s="1"/>
  <c r="DP32" i="60"/>
  <c r="X12" i="60" s="1"/>
  <c r="DC57" i="60"/>
  <c r="CB12" i="61"/>
  <c r="CB14" i="61"/>
  <c r="CB13" i="61"/>
  <c r="CB16" i="61"/>
  <c r="V91" i="19"/>
  <c r="U91" i="19" s="1"/>
  <c r="AB91" i="19" s="1"/>
  <c r="E98" i="19"/>
  <c r="M98" i="19" s="1"/>
  <c r="BD33" i="36"/>
  <c r="BE33" i="36" s="1"/>
  <c r="BF33" i="36" s="1"/>
  <c r="K33" i="36" s="1"/>
  <c r="W33" i="36" s="1"/>
  <c r="AH34" i="36" s="1"/>
  <c r="AT34" i="36" s="1"/>
  <c r="DD62" i="59" l="1"/>
  <c r="DC62" i="59" s="1"/>
  <c r="DH62" i="59"/>
  <c r="DD63" i="59"/>
  <c r="DC63" i="59" s="1"/>
  <c r="DG62" i="59"/>
  <c r="DF62" i="59" s="1"/>
  <c r="DK49" i="57"/>
  <c r="DQ47" i="57" s="1"/>
  <c r="S18" i="57" s="1"/>
  <c r="DH63" i="59"/>
  <c r="DK59" i="57"/>
  <c r="DR50" i="57" s="1"/>
  <c r="T21" i="57" s="1"/>
  <c r="DD61" i="59"/>
  <c r="DC61" i="59" s="1"/>
  <c r="DG61" i="59"/>
  <c r="DF61" i="59" s="1"/>
  <c r="DK50" i="55"/>
  <c r="DR47" i="55" s="1"/>
  <c r="T18" i="55" s="1"/>
  <c r="DL53" i="57"/>
  <c r="CF23" i="59"/>
  <c r="DK59" i="55"/>
  <c r="DR50" i="55" s="1"/>
  <c r="T21" i="55" s="1"/>
  <c r="DK52" i="57"/>
  <c r="DQ48" i="57" s="1"/>
  <c r="S19" i="57" s="1"/>
  <c r="DK62" i="55"/>
  <c r="DR51" i="55" s="1"/>
  <c r="T22" i="55" s="1"/>
  <c r="DK54" i="57"/>
  <c r="DS48" i="57" s="1"/>
  <c r="U19" i="57" s="1"/>
  <c r="DL50" i="57"/>
  <c r="DK52" i="55"/>
  <c r="DQ48" i="55" s="1"/>
  <c r="S19" i="55" s="1"/>
  <c r="DK53" i="55"/>
  <c r="DR48" i="55" s="1"/>
  <c r="T19" i="55" s="1"/>
  <c r="DK56" i="55"/>
  <c r="DR49" i="55" s="1"/>
  <c r="T20" i="55" s="1"/>
  <c r="DK51" i="55"/>
  <c r="DS47" i="55" s="1"/>
  <c r="U18" i="55" s="1"/>
  <c r="DL50" i="55"/>
  <c r="DK58" i="55"/>
  <c r="DQ50" i="55" s="1"/>
  <c r="S21" i="55" s="1"/>
  <c r="DG58" i="59"/>
  <c r="DF58" i="59" s="1"/>
  <c r="DL49" i="55"/>
  <c r="DL51" i="55"/>
  <c r="DL61" i="57"/>
  <c r="DK63" i="55"/>
  <c r="DS51" i="55" s="1"/>
  <c r="U22" i="55" s="1"/>
  <c r="DL56" i="55"/>
  <c r="CF21" i="59"/>
  <c r="DE61" i="59" s="1"/>
  <c r="DL62" i="57"/>
  <c r="DK55" i="57"/>
  <c r="DQ49" i="57" s="1"/>
  <c r="S20" i="57" s="1"/>
  <c r="DK60" i="55"/>
  <c r="DS50" i="55" s="1"/>
  <c r="U21" i="55" s="1"/>
  <c r="DL62" i="55"/>
  <c r="DG54" i="53"/>
  <c r="DF54" i="53" s="1"/>
  <c r="DD59" i="59"/>
  <c r="DC59" i="59" s="1"/>
  <c r="DD60" i="59"/>
  <c r="DH59" i="59"/>
  <c r="DH58" i="59"/>
  <c r="DE58" i="59"/>
  <c r="DH60" i="59"/>
  <c r="DG59" i="59"/>
  <c r="DG60" i="59"/>
  <c r="DF60" i="59" s="1"/>
  <c r="DD57" i="59"/>
  <c r="DG57" i="59"/>
  <c r="DH57" i="59"/>
  <c r="DJ54" i="55"/>
  <c r="DL63" i="55"/>
  <c r="DD54" i="53"/>
  <c r="CB16" i="53"/>
  <c r="DS46" i="55"/>
  <c r="U17" i="55" s="1"/>
  <c r="DK61" i="55"/>
  <c r="DQ51" i="55" s="1"/>
  <c r="S22" i="55" s="1"/>
  <c r="DL53" i="55"/>
  <c r="DJ56" i="54"/>
  <c r="DK55" i="55"/>
  <c r="DQ49" i="55" s="1"/>
  <c r="S20" i="55" s="1"/>
  <c r="CF14" i="59"/>
  <c r="DE54" i="59" s="1"/>
  <c r="DI56" i="54"/>
  <c r="BZ83" i="53"/>
  <c r="CB47" i="53" s="1"/>
  <c r="CF47" i="53" s="1"/>
  <c r="DL59" i="55"/>
  <c r="DL57" i="55"/>
  <c r="DK57" i="55"/>
  <c r="DS49" i="55" s="1"/>
  <c r="U20" i="55" s="1"/>
  <c r="DK54" i="55"/>
  <c r="DS48" i="55" s="1"/>
  <c r="U19" i="55" s="1"/>
  <c r="DL54" i="55"/>
  <c r="DL52" i="55"/>
  <c r="DL58" i="55"/>
  <c r="DL60" i="55"/>
  <c r="DE55" i="57"/>
  <c r="DH55" i="57"/>
  <c r="DK48" i="60"/>
  <c r="DH57" i="57"/>
  <c r="DL61" i="55"/>
  <c r="DK49" i="55"/>
  <c r="CF15" i="53"/>
  <c r="DE55" i="53" s="1"/>
  <c r="DH54" i="53"/>
  <c r="DK58" i="57"/>
  <c r="DQ50" i="57" s="1"/>
  <c r="S21" i="57" s="1"/>
  <c r="DL51" i="57"/>
  <c r="DL54" i="57"/>
  <c r="DK63" i="57"/>
  <c r="DS51" i="57" s="1"/>
  <c r="U22" i="57" s="1"/>
  <c r="DL49" i="57"/>
  <c r="DK61" i="57"/>
  <c r="DQ51" i="57" s="1"/>
  <c r="S22" i="57" s="1"/>
  <c r="DL60" i="57"/>
  <c r="DL58" i="57"/>
  <c r="DK51" i="57"/>
  <c r="DS47" i="57" s="1"/>
  <c r="U18" i="57" s="1"/>
  <c r="DK56" i="57"/>
  <c r="DR49" i="57" s="1"/>
  <c r="T20" i="57" s="1"/>
  <c r="DK48" i="57"/>
  <c r="DL59" i="57"/>
  <c r="DC55" i="57"/>
  <c r="DI54" i="57" s="1"/>
  <c r="DI53" i="57"/>
  <c r="DK50" i="57"/>
  <c r="DR47" i="57" s="1"/>
  <c r="T18" i="57" s="1"/>
  <c r="DL52" i="57"/>
  <c r="DO47" i="57"/>
  <c r="Q18" i="57" s="1"/>
  <c r="DE56" i="57"/>
  <c r="DH56" i="57"/>
  <c r="DL47" i="57" s="1"/>
  <c r="DK47" i="57"/>
  <c r="DJ52" i="57"/>
  <c r="DL55" i="57"/>
  <c r="DK60" i="57"/>
  <c r="DS50" i="57" s="1"/>
  <c r="U21" i="57" s="1"/>
  <c r="DL63" i="57"/>
  <c r="DC59" i="55"/>
  <c r="DJ55" i="55" s="1"/>
  <c r="DI52" i="57"/>
  <c r="DK53" i="57"/>
  <c r="DR48" i="57" s="1"/>
  <c r="T19" i="57" s="1"/>
  <c r="DK62" i="57"/>
  <c r="DR51" i="57" s="1"/>
  <c r="T22" i="57" s="1"/>
  <c r="DL57" i="57"/>
  <c r="DI54" i="55"/>
  <c r="DK57" i="57"/>
  <c r="DS49" i="57" s="1"/>
  <c r="U20" i="57" s="1"/>
  <c r="DL56" i="57"/>
  <c r="DH58" i="57"/>
  <c r="DL48" i="57" s="1"/>
  <c r="DE58" i="57"/>
  <c r="DI51" i="57"/>
  <c r="DP47" i="57" s="1"/>
  <c r="R18" i="57" s="1"/>
  <c r="DJ53" i="57"/>
  <c r="DC56" i="57"/>
  <c r="CB15" i="61"/>
  <c r="CF15" i="61" s="1"/>
  <c r="DD55" i="61" s="1"/>
  <c r="CB11" i="61"/>
  <c r="BZ81" i="61"/>
  <c r="DI54" i="60"/>
  <c r="DL48" i="60"/>
  <c r="DL55" i="60"/>
  <c r="DJ60" i="54"/>
  <c r="DI58" i="54"/>
  <c r="DN50" i="54" s="1"/>
  <c r="P21" i="54" s="1"/>
  <c r="DI62" i="54"/>
  <c r="DO51" i="54" s="1"/>
  <c r="Q22" i="54" s="1"/>
  <c r="DI63" i="54"/>
  <c r="DP51" i="54" s="1"/>
  <c r="R22" i="54" s="1"/>
  <c r="DJ62" i="54"/>
  <c r="DJ57" i="54"/>
  <c r="DI60" i="54"/>
  <c r="DP50" i="54" s="1"/>
  <c r="R21" i="54" s="1"/>
  <c r="DI57" i="54"/>
  <c r="DJ63" i="54"/>
  <c r="DJ59" i="54"/>
  <c r="DI61" i="54"/>
  <c r="DN51" i="54" s="1"/>
  <c r="P22" i="54" s="1"/>
  <c r="DL52" i="60"/>
  <c r="DK58" i="60"/>
  <c r="DQ50" i="60" s="1"/>
  <c r="S21" i="60" s="1"/>
  <c r="DI59" i="54"/>
  <c r="DO50" i="54" s="1"/>
  <c r="Q21" i="54" s="1"/>
  <c r="DJ58" i="54"/>
  <c r="DL57" i="60"/>
  <c r="DL56" i="60"/>
  <c r="DL58" i="60"/>
  <c r="DL60" i="60"/>
  <c r="DK59" i="60"/>
  <c r="DR50" i="60" s="1"/>
  <c r="T21" i="60" s="1"/>
  <c r="DL49" i="60"/>
  <c r="DL61" i="60"/>
  <c r="DK51" i="60"/>
  <c r="DS47" i="60" s="1"/>
  <c r="U18" i="60" s="1"/>
  <c r="DL50" i="60"/>
  <c r="DL54" i="60"/>
  <c r="DK61" i="60"/>
  <c r="DQ51" i="60" s="1"/>
  <c r="S22" i="60" s="1"/>
  <c r="DK50" i="60"/>
  <c r="DR47" i="60" s="1"/>
  <c r="T18" i="60" s="1"/>
  <c r="DK57" i="60"/>
  <c r="DS49" i="60" s="1"/>
  <c r="U20" i="60" s="1"/>
  <c r="DK56" i="60"/>
  <c r="DR49" i="60" s="1"/>
  <c r="T20" i="60" s="1"/>
  <c r="DL59" i="60"/>
  <c r="DK55" i="60"/>
  <c r="DQ49" i="60" s="1"/>
  <c r="S20" i="60" s="1"/>
  <c r="DK53" i="60"/>
  <c r="DR48" i="60" s="1"/>
  <c r="T19" i="60" s="1"/>
  <c r="DK54" i="60"/>
  <c r="DS48" i="60" s="1"/>
  <c r="U19" i="60" s="1"/>
  <c r="DL63" i="60"/>
  <c r="DL53" i="60"/>
  <c r="DK62" i="60"/>
  <c r="DR51" i="60" s="1"/>
  <c r="T22" i="60" s="1"/>
  <c r="DL62" i="60"/>
  <c r="DK49" i="60"/>
  <c r="DK63" i="60"/>
  <c r="DS51" i="60" s="1"/>
  <c r="U22" i="60" s="1"/>
  <c r="DK52" i="60"/>
  <c r="DQ48" i="60" s="1"/>
  <c r="S19" i="60" s="1"/>
  <c r="DK60" i="60"/>
  <c r="DS50" i="60" s="1"/>
  <c r="U21" i="60" s="1"/>
  <c r="CF14" i="61"/>
  <c r="CF13" i="61"/>
  <c r="DD53" i="61" s="1"/>
  <c r="DC58" i="60"/>
  <c r="DC59" i="60" s="1"/>
  <c r="CF16" i="61"/>
  <c r="DE56" i="61" s="1"/>
  <c r="CF12" i="61"/>
  <c r="DH52" i="61" s="1"/>
  <c r="AA91" i="19"/>
  <c r="G98" i="19"/>
  <c r="L98" i="19" s="1"/>
  <c r="Y91" i="19"/>
  <c r="R92" i="19" s="1"/>
  <c r="BG33" i="36"/>
  <c r="L33" i="36" s="1"/>
  <c r="X33" i="36" s="1"/>
  <c r="AI34" i="36" s="1"/>
  <c r="AU34" i="36" s="1"/>
  <c r="I33" i="36"/>
  <c r="U33" i="36" s="1"/>
  <c r="AF34" i="36" s="1"/>
  <c r="AR34" i="36" s="1"/>
  <c r="J33" i="36"/>
  <c r="V33" i="36" s="1"/>
  <c r="AG34" i="36" s="1"/>
  <c r="AS34" i="36" s="1"/>
  <c r="DN48" i="57" l="1"/>
  <c r="P19" i="57" s="1"/>
  <c r="DP48" i="55"/>
  <c r="R19" i="55" s="1"/>
  <c r="CB45" i="53"/>
  <c r="CF45" i="53" s="1"/>
  <c r="CB78" i="53"/>
  <c r="CF78" i="53" s="1"/>
  <c r="DS46" i="60"/>
  <c r="U17" i="60" s="1"/>
  <c r="DQ47" i="55"/>
  <c r="S18" i="55" s="1"/>
  <c r="CB56" i="53"/>
  <c r="CF56" i="53" s="1"/>
  <c r="CB59" i="53"/>
  <c r="CF59" i="53" s="1"/>
  <c r="CB61" i="53"/>
  <c r="CF61" i="53" s="1"/>
  <c r="CB32" i="53"/>
  <c r="CF32" i="53" s="1"/>
  <c r="CB31" i="53"/>
  <c r="CF31" i="53" s="1"/>
  <c r="CB50" i="53"/>
  <c r="CF50" i="53" s="1"/>
  <c r="CB39" i="53"/>
  <c r="CF39" i="53" s="1"/>
  <c r="CB29" i="53"/>
  <c r="CF29" i="53" s="1"/>
  <c r="DO49" i="54"/>
  <c r="Q20" i="54" s="1"/>
  <c r="CB68" i="53"/>
  <c r="CF68" i="53" s="1"/>
  <c r="CB28" i="53"/>
  <c r="CF28" i="53" s="1"/>
  <c r="CB79" i="53"/>
  <c r="CF79" i="53" s="1"/>
  <c r="DH55" i="53"/>
  <c r="CB23" i="53"/>
  <c r="DG63" i="53" s="1"/>
  <c r="DF63" i="53" s="1"/>
  <c r="DG55" i="53"/>
  <c r="CB71" i="53"/>
  <c r="CF71" i="53" s="1"/>
  <c r="DD55" i="53"/>
  <c r="DH54" i="59"/>
  <c r="CB55" i="53"/>
  <c r="CF55" i="53" s="1"/>
  <c r="CB41" i="53"/>
  <c r="CF41" i="53" s="1"/>
  <c r="CB80" i="53"/>
  <c r="CF80" i="53" s="1"/>
  <c r="CB64" i="53"/>
  <c r="CF64" i="53" s="1"/>
  <c r="CB51" i="53"/>
  <c r="CF51" i="53" s="1"/>
  <c r="CB81" i="53"/>
  <c r="CF81" i="53" s="1"/>
  <c r="DC60" i="55"/>
  <c r="DI62" i="55" s="1"/>
  <c r="DO51" i="55" s="1"/>
  <c r="Q22" i="55" s="1"/>
  <c r="CB49" i="53"/>
  <c r="CF49" i="53" s="1"/>
  <c r="CB30" i="53"/>
  <c r="CF30" i="53" s="1"/>
  <c r="CB69" i="53"/>
  <c r="CF69" i="53" s="1"/>
  <c r="CB58" i="53"/>
  <c r="CF58" i="53" s="1"/>
  <c r="CB9" i="53"/>
  <c r="CB10" i="53"/>
  <c r="CB12" i="53"/>
  <c r="CB13" i="53"/>
  <c r="CB27" i="53"/>
  <c r="CF27" i="53" s="1"/>
  <c r="CB52" i="53"/>
  <c r="CF52" i="53" s="1"/>
  <c r="CB72" i="53"/>
  <c r="CF72" i="53" s="1"/>
  <c r="CB36" i="53"/>
  <c r="CF36" i="53" s="1"/>
  <c r="CB22" i="53"/>
  <c r="CB53" i="53"/>
  <c r="CF53" i="53" s="1"/>
  <c r="CB33" i="53"/>
  <c r="CF33" i="53" s="1"/>
  <c r="CB82" i="53"/>
  <c r="CF82" i="53" s="1"/>
  <c r="CB17" i="53"/>
  <c r="CB67" i="53"/>
  <c r="CF67" i="53" s="1"/>
  <c r="CB77" i="53"/>
  <c r="CF77" i="53" s="1"/>
  <c r="CB76" i="53"/>
  <c r="CF76" i="53" s="1"/>
  <c r="CF16" i="53"/>
  <c r="DE56" i="53" s="1"/>
  <c r="CB19" i="53"/>
  <c r="CB37" i="53"/>
  <c r="CF37" i="53" s="1"/>
  <c r="DS52" i="55"/>
  <c r="X19" i="55" s="1"/>
  <c r="CB90" i="53"/>
  <c r="CF90" i="53" s="1"/>
  <c r="CB66" i="53"/>
  <c r="CF66" i="53" s="1"/>
  <c r="DO48" i="57"/>
  <c r="Q19" i="57" s="1"/>
  <c r="CB46" i="53"/>
  <c r="CF46" i="53" s="1"/>
  <c r="CB24" i="53"/>
  <c r="CF24" i="53" s="1"/>
  <c r="CB70" i="53"/>
  <c r="CF70" i="53" s="1"/>
  <c r="CB38" i="53"/>
  <c r="CF38" i="53" s="1"/>
  <c r="CB48" i="53"/>
  <c r="CF48" i="53" s="1"/>
  <c r="CB87" i="53"/>
  <c r="CF87" i="53" s="1"/>
  <c r="CB44" i="53"/>
  <c r="CF44" i="53" s="1"/>
  <c r="CB43" i="53"/>
  <c r="CF43" i="53" s="1"/>
  <c r="CB57" i="53"/>
  <c r="CF57" i="53" s="1"/>
  <c r="CB35" i="53"/>
  <c r="CF35" i="53" s="1"/>
  <c r="CB75" i="53"/>
  <c r="CF75" i="53" s="1"/>
  <c r="CB89" i="53"/>
  <c r="CF89" i="53" s="1"/>
  <c r="CB34" i="53"/>
  <c r="CF34" i="53" s="1"/>
  <c r="CB86" i="53"/>
  <c r="CF86" i="53" s="1"/>
  <c r="CB73" i="53"/>
  <c r="CF73" i="53" s="1"/>
  <c r="CB63" i="53"/>
  <c r="CF63" i="53" s="1"/>
  <c r="CB60" i="53"/>
  <c r="CF60" i="53" s="1"/>
  <c r="CB54" i="53"/>
  <c r="CF54" i="53" s="1"/>
  <c r="CB88" i="53"/>
  <c r="CF88" i="53" s="1"/>
  <c r="CB40" i="53"/>
  <c r="CF40" i="53" s="1"/>
  <c r="CB85" i="53"/>
  <c r="CF85" i="53" s="1"/>
  <c r="CB18" i="53"/>
  <c r="CB25" i="53"/>
  <c r="CF25" i="53" s="1"/>
  <c r="CB62" i="53"/>
  <c r="CF62" i="53" s="1"/>
  <c r="DD54" i="59"/>
  <c r="DC54" i="59" s="1"/>
  <c r="CB83" i="53"/>
  <c r="CF83" i="53" s="1"/>
  <c r="CB84" i="53"/>
  <c r="CF84" i="53" s="1"/>
  <c r="CB21" i="53"/>
  <c r="CB20" i="53"/>
  <c r="CB74" i="53"/>
  <c r="CF74" i="53" s="1"/>
  <c r="CB42" i="53"/>
  <c r="CF42" i="53" s="1"/>
  <c r="DG54" i="59"/>
  <c r="DF54" i="59" s="1"/>
  <c r="CB65" i="53"/>
  <c r="CF65" i="53" s="1"/>
  <c r="CB26" i="53"/>
  <c r="CF26" i="53" s="1"/>
  <c r="DI55" i="55"/>
  <c r="DN49" i="55" s="1"/>
  <c r="P20" i="55" s="1"/>
  <c r="DS52" i="57"/>
  <c r="X19" i="57" s="1"/>
  <c r="DR46" i="57"/>
  <c r="T17" i="57" s="1"/>
  <c r="DC57" i="57"/>
  <c r="DC58" i="57" s="1"/>
  <c r="DC59" i="57" s="1"/>
  <c r="DJ54" i="57"/>
  <c r="DP48" i="57" s="1"/>
  <c r="R19" i="57" s="1"/>
  <c r="DS46" i="57"/>
  <c r="U17" i="57" s="1"/>
  <c r="DJ54" i="60"/>
  <c r="DP48" i="60" s="1"/>
  <c r="R19" i="60" s="1"/>
  <c r="CF11" i="61"/>
  <c r="BZ82" i="61"/>
  <c r="DP52" i="54"/>
  <c r="X18" i="54" s="1"/>
  <c r="DP49" i="54"/>
  <c r="R20" i="54" s="1"/>
  <c r="DS52" i="60"/>
  <c r="X19" i="60" s="1"/>
  <c r="DC60" i="60"/>
  <c r="DJ55" i="60"/>
  <c r="DH53" i="61"/>
  <c r="DI55" i="60"/>
  <c r="DQ47" i="60"/>
  <c r="S18" i="60" s="1"/>
  <c r="DH55" i="61"/>
  <c r="DE55" i="61"/>
  <c r="DG52" i="61"/>
  <c r="DH54" i="61"/>
  <c r="DE54" i="61"/>
  <c r="DG55" i="61"/>
  <c r="DF55" i="61" s="1"/>
  <c r="DD56" i="61"/>
  <c r="DD54" i="61"/>
  <c r="DH56" i="61"/>
  <c r="DG54" i="61"/>
  <c r="DD52" i="61"/>
  <c r="DE52" i="61"/>
  <c r="DG53" i="61"/>
  <c r="DE53" i="61"/>
  <c r="DG56" i="61"/>
  <c r="J98" i="19"/>
  <c r="D99" i="19" s="1"/>
  <c r="F99" i="19" s="1"/>
  <c r="S92" i="19"/>
  <c r="T92" i="19" s="1"/>
  <c r="BH33" i="36"/>
  <c r="M33" i="36" s="1"/>
  <c r="Y33" i="36" s="1"/>
  <c r="DI56" i="55" l="1"/>
  <c r="DO49" i="55" s="1"/>
  <c r="Q20" i="55" s="1"/>
  <c r="DJ57" i="55"/>
  <c r="DJ61" i="55"/>
  <c r="DI58" i="55"/>
  <c r="DN50" i="55" s="1"/>
  <c r="P21" i="55" s="1"/>
  <c r="DI63" i="55"/>
  <c r="DP51" i="55" s="1"/>
  <c r="R22" i="55" s="1"/>
  <c r="DJ56" i="55"/>
  <c r="DJ59" i="55"/>
  <c r="DH63" i="53"/>
  <c r="DI61" i="55"/>
  <c r="DN51" i="55" s="1"/>
  <c r="P22" i="55" s="1"/>
  <c r="DJ58" i="55"/>
  <c r="DI55" i="57"/>
  <c r="DJ63" i="55"/>
  <c r="DI60" i="55"/>
  <c r="DP50" i="55" s="1"/>
  <c r="R21" i="55" s="1"/>
  <c r="DI59" i="55"/>
  <c r="DO50" i="55" s="1"/>
  <c r="Q21" i="55" s="1"/>
  <c r="CF23" i="53"/>
  <c r="DD63" i="53"/>
  <c r="DC63" i="53" s="1"/>
  <c r="DI57" i="55"/>
  <c r="DP49" i="55" s="1"/>
  <c r="R20" i="55" s="1"/>
  <c r="DJ62" i="55"/>
  <c r="DJ60" i="55"/>
  <c r="CF20" i="53"/>
  <c r="DE60" i="53" s="1"/>
  <c r="CF9" i="53"/>
  <c r="DE49" i="53" s="1"/>
  <c r="CF17" i="53"/>
  <c r="DE57" i="53" s="1"/>
  <c r="CF10" i="53"/>
  <c r="DF56" i="59"/>
  <c r="DF57" i="59" s="1"/>
  <c r="DL48" i="59" s="1"/>
  <c r="CF12" i="53"/>
  <c r="CF13" i="53"/>
  <c r="DE53" i="53" s="1"/>
  <c r="CF18" i="53"/>
  <c r="DE58" i="53" s="1"/>
  <c r="DH56" i="53"/>
  <c r="DC55" i="59"/>
  <c r="DI53" i="59" s="1"/>
  <c r="DG56" i="53"/>
  <c r="DD56" i="53"/>
  <c r="DC56" i="53" s="1"/>
  <c r="CF19" i="53"/>
  <c r="DE59" i="53" s="1"/>
  <c r="DG62" i="53"/>
  <c r="DF62" i="53" s="1"/>
  <c r="CF22" i="53"/>
  <c r="DH62" i="53"/>
  <c r="DD62" i="53"/>
  <c r="DC62" i="53" s="1"/>
  <c r="CF21" i="53"/>
  <c r="DE61" i="53" s="1"/>
  <c r="DI56" i="57"/>
  <c r="DJ63" i="57"/>
  <c r="DI61" i="57"/>
  <c r="DN51" i="57" s="1"/>
  <c r="P22" i="57" s="1"/>
  <c r="DJ60" i="57"/>
  <c r="DJ62" i="57"/>
  <c r="DI60" i="57"/>
  <c r="DP50" i="57" s="1"/>
  <c r="R21" i="57" s="1"/>
  <c r="DJ61" i="57"/>
  <c r="DJ55" i="57"/>
  <c r="DJ56" i="57"/>
  <c r="DI58" i="57"/>
  <c r="DN50" i="57" s="1"/>
  <c r="P21" i="57" s="1"/>
  <c r="DJ57" i="57"/>
  <c r="DI62" i="57"/>
  <c r="DO51" i="57" s="1"/>
  <c r="Q22" i="57" s="1"/>
  <c r="DJ59" i="57"/>
  <c r="DI59" i="57"/>
  <c r="DO50" i="57" s="1"/>
  <c r="Q21" i="57" s="1"/>
  <c r="DI63" i="57"/>
  <c r="DP51" i="57" s="1"/>
  <c r="R22" i="57" s="1"/>
  <c r="DJ58" i="57"/>
  <c r="DI57" i="57"/>
  <c r="DG51" i="61"/>
  <c r="DF51" i="61" s="1"/>
  <c r="DE51" i="61"/>
  <c r="DD51" i="61"/>
  <c r="DC61" i="60"/>
  <c r="DC62" i="60" s="1"/>
  <c r="DJ58" i="60" s="1"/>
  <c r="DH51" i="61"/>
  <c r="BZ83" i="61"/>
  <c r="CB50" i="61" s="1"/>
  <c r="CF50" i="61" s="1"/>
  <c r="DN49" i="60"/>
  <c r="P20" i="60" s="1"/>
  <c r="DI56" i="60"/>
  <c r="DJ56" i="60"/>
  <c r="E99" i="19"/>
  <c r="G99" i="19" s="1"/>
  <c r="L99" i="19" s="1"/>
  <c r="V92" i="19"/>
  <c r="BI33" i="36"/>
  <c r="N33" i="36" s="1"/>
  <c r="Z33" i="36" s="1"/>
  <c r="P33" i="36" s="1"/>
  <c r="AJ34" i="36"/>
  <c r="AV34" i="36" s="1"/>
  <c r="DN49" i="57" l="1"/>
  <c r="P20" i="57" s="1"/>
  <c r="DK48" i="59"/>
  <c r="DS46" i="59" s="1"/>
  <c r="U17" i="59" s="1"/>
  <c r="DP52" i="55"/>
  <c r="X18" i="55" s="1"/>
  <c r="DD53" i="53"/>
  <c r="DG53" i="53"/>
  <c r="DF53" i="53" s="1"/>
  <c r="DI61" i="60"/>
  <c r="DN51" i="60" s="1"/>
  <c r="P22" i="60" s="1"/>
  <c r="DI59" i="60"/>
  <c r="DO50" i="60" s="1"/>
  <c r="Q21" i="60" s="1"/>
  <c r="DJ53" i="59"/>
  <c r="DO48" i="59" s="1"/>
  <c r="Q19" i="59" s="1"/>
  <c r="DG49" i="53"/>
  <c r="DF49" i="53" s="1"/>
  <c r="DK46" i="53" s="1"/>
  <c r="DH61" i="53"/>
  <c r="DG61" i="53"/>
  <c r="DF61" i="53" s="1"/>
  <c r="DD61" i="53"/>
  <c r="DG58" i="53"/>
  <c r="DF58" i="53" s="1"/>
  <c r="DD58" i="53"/>
  <c r="DH59" i="53"/>
  <c r="DD59" i="53"/>
  <c r="DF59" i="59"/>
  <c r="DL53" i="59" s="1"/>
  <c r="DJ60" i="60"/>
  <c r="DC57" i="59"/>
  <c r="DJ54" i="59" s="1"/>
  <c r="DG59" i="53"/>
  <c r="DF59" i="53" s="1"/>
  <c r="DJ59" i="60"/>
  <c r="DH60" i="53"/>
  <c r="DD60" i="53"/>
  <c r="DC60" i="53" s="1"/>
  <c r="DH58" i="53"/>
  <c r="DG60" i="53"/>
  <c r="DH57" i="53"/>
  <c r="DJ62" i="60"/>
  <c r="DD57" i="53"/>
  <c r="DG57" i="53"/>
  <c r="DD50" i="53"/>
  <c r="DE50" i="53"/>
  <c r="DH50" i="53"/>
  <c r="DO49" i="57"/>
  <c r="Q20" i="57" s="1"/>
  <c r="DG50" i="53"/>
  <c r="DF50" i="53" s="1"/>
  <c r="DD52" i="53"/>
  <c r="DE52" i="53"/>
  <c r="DH52" i="53"/>
  <c r="DK47" i="59"/>
  <c r="DD49" i="53"/>
  <c r="DC49" i="53" s="1"/>
  <c r="DG52" i="53"/>
  <c r="DF52" i="53" s="1"/>
  <c r="DL47" i="59"/>
  <c r="DH49" i="53"/>
  <c r="CB88" i="61"/>
  <c r="CF88" i="61" s="1"/>
  <c r="DH53" i="53"/>
  <c r="CB25" i="61"/>
  <c r="CF25" i="61" s="1"/>
  <c r="CB71" i="61"/>
  <c r="CF71" i="61" s="1"/>
  <c r="CB82" i="61"/>
  <c r="CF82" i="61" s="1"/>
  <c r="CB34" i="61"/>
  <c r="CF34" i="61" s="1"/>
  <c r="CB64" i="61"/>
  <c r="CF64" i="61" s="1"/>
  <c r="CB45" i="61"/>
  <c r="CF45" i="61" s="1"/>
  <c r="CB40" i="61"/>
  <c r="CF40" i="61" s="1"/>
  <c r="CB66" i="61"/>
  <c r="CF66" i="61" s="1"/>
  <c r="CB39" i="61"/>
  <c r="CF39" i="61" s="1"/>
  <c r="CB74" i="61"/>
  <c r="CF74" i="61" s="1"/>
  <c r="CB48" i="61"/>
  <c r="CF48" i="61" s="1"/>
  <c r="CB77" i="61"/>
  <c r="CF77" i="61" s="1"/>
  <c r="CB69" i="61"/>
  <c r="CF69" i="61" s="1"/>
  <c r="CB53" i="61"/>
  <c r="CF53" i="61" s="1"/>
  <c r="CB19" i="61"/>
  <c r="CF19" i="61" s="1"/>
  <c r="DE59" i="61" s="1"/>
  <c r="CB78" i="61"/>
  <c r="CF78" i="61" s="1"/>
  <c r="CB52" i="61"/>
  <c r="CF52" i="61" s="1"/>
  <c r="DI58" i="60"/>
  <c r="DN50" i="60" s="1"/>
  <c r="P21" i="60" s="1"/>
  <c r="CB81" i="61"/>
  <c r="CF81" i="61" s="1"/>
  <c r="CB22" i="61"/>
  <c r="DD62" i="61" s="1"/>
  <c r="DC62" i="61" s="1"/>
  <c r="DJ57" i="60"/>
  <c r="CB56" i="61"/>
  <c r="CF56" i="61" s="1"/>
  <c r="CB23" i="61"/>
  <c r="DH63" i="61" s="1"/>
  <c r="DI62" i="60"/>
  <c r="DO51" i="60" s="1"/>
  <c r="Q22" i="60" s="1"/>
  <c r="CB21" i="61"/>
  <c r="CF21" i="61" s="1"/>
  <c r="DE61" i="61" s="1"/>
  <c r="CB59" i="61"/>
  <c r="CF59" i="61" s="1"/>
  <c r="CB35" i="61"/>
  <c r="CF35" i="61" s="1"/>
  <c r="CB29" i="61"/>
  <c r="CF29" i="61" s="1"/>
  <c r="CB76" i="61"/>
  <c r="CF76" i="61" s="1"/>
  <c r="CB44" i="61"/>
  <c r="CF44" i="61" s="1"/>
  <c r="DI57" i="60"/>
  <c r="DP49" i="60" s="1"/>
  <c r="R20" i="60" s="1"/>
  <c r="CB73" i="61"/>
  <c r="CF73" i="61" s="1"/>
  <c r="CB17" i="61"/>
  <c r="DJ61" i="60"/>
  <c r="CB79" i="61"/>
  <c r="CF79" i="61" s="1"/>
  <c r="CB85" i="61"/>
  <c r="CF85" i="61" s="1"/>
  <c r="CB87" i="61"/>
  <c r="CF87" i="61" s="1"/>
  <c r="DJ63" i="60"/>
  <c r="CB61" i="61"/>
  <c r="CF61" i="61" s="1"/>
  <c r="CB33" i="61"/>
  <c r="CF33" i="61" s="1"/>
  <c r="CB58" i="61"/>
  <c r="CF58" i="61" s="1"/>
  <c r="DI63" i="60"/>
  <c r="DP51" i="60" s="1"/>
  <c r="R22" i="60" s="1"/>
  <c r="CB18" i="61"/>
  <c r="CF18" i="61" s="1"/>
  <c r="DE58" i="61" s="1"/>
  <c r="DI60" i="60"/>
  <c r="DP50" i="60" s="1"/>
  <c r="R21" i="60" s="1"/>
  <c r="DP49" i="57"/>
  <c r="R20" i="57" s="1"/>
  <c r="CB63" i="61"/>
  <c r="CF63" i="61" s="1"/>
  <c r="CB28" i="61"/>
  <c r="CF28" i="61" s="1"/>
  <c r="CB55" i="61"/>
  <c r="CF55" i="61" s="1"/>
  <c r="CB31" i="61"/>
  <c r="CF31" i="61" s="1"/>
  <c r="DP52" i="57"/>
  <c r="X18" i="57" s="1"/>
  <c r="CB42" i="61"/>
  <c r="CF42" i="61" s="1"/>
  <c r="CB20" i="61"/>
  <c r="CF20" i="61" s="1"/>
  <c r="CB49" i="61"/>
  <c r="CF49" i="61" s="1"/>
  <c r="CB43" i="61"/>
  <c r="CF43" i="61" s="1"/>
  <c r="CB60" i="61"/>
  <c r="CF60" i="61" s="1"/>
  <c r="CB51" i="61"/>
  <c r="CF51" i="61" s="1"/>
  <c r="CB86" i="61"/>
  <c r="CF86" i="61" s="1"/>
  <c r="CB75" i="61"/>
  <c r="CF75" i="61" s="1"/>
  <c r="CB37" i="61"/>
  <c r="CF37" i="61" s="1"/>
  <c r="CB46" i="61"/>
  <c r="CF46" i="61" s="1"/>
  <c r="CB10" i="61"/>
  <c r="CB83" i="61"/>
  <c r="CF83" i="61" s="1"/>
  <c r="CB57" i="61"/>
  <c r="CF57" i="61" s="1"/>
  <c r="CB36" i="61"/>
  <c r="CF36" i="61" s="1"/>
  <c r="CB26" i="61"/>
  <c r="CF26" i="61" s="1"/>
  <c r="CB80" i="61"/>
  <c r="CF80" i="61" s="1"/>
  <c r="CB30" i="61"/>
  <c r="CF30" i="61" s="1"/>
  <c r="CB72" i="61"/>
  <c r="CF72" i="61" s="1"/>
  <c r="CB32" i="61"/>
  <c r="CF32" i="61" s="1"/>
  <c r="CB67" i="61"/>
  <c r="CF67" i="61" s="1"/>
  <c r="CB62" i="61"/>
  <c r="CF62" i="61" s="1"/>
  <c r="CB65" i="61"/>
  <c r="CF65" i="61" s="1"/>
  <c r="CB38" i="61"/>
  <c r="CF38" i="61" s="1"/>
  <c r="CB70" i="61"/>
  <c r="CF70" i="61" s="1"/>
  <c r="CB84" i="61"/>
  <c r="CF84" i="61" s="1"/>
  <c r="CB41" i="61"/>
  <c r="CF41" i="61" s="1"/>
  <c r="CB90" i="61"/>
  <c r="CF90" i="61" s="1"/>
  <c r="CB24" i="61"/>
  <c r="CF24" i="61" s="1"/>
  <c r="CB89" i="61"/>
  <c r="CF89" i="61" s="1"/>
  <c r="CB54" i="61"/>
  <c r="CF54" i="61" s="1"/>
  <c r="CB68" i="61"/>
  <c r="CF68" i="61" s="1"/>
  <c r="CB47" i="61"/>
  <c r="CF47" i="61" s="1"/>
  <c r="CB27" i="61"/>
  <c r="CF27" i="61" s="1"/>
  <c r="DO49" i="60"/>
  <c r="Q20" i="60" s="1"/>
  <c r="M99" i="19"/>
  <c r="J99" i="19"/>
  <c r="D103" i="19" s="1"/>
  <c r="F103" i="19" s="1"/>
  <c r="AA92" i="19"/>
  <c r="U92" i="19"/>
  <c r="AB92" i="19" s="1"/>
  <c r="AK34" i="36"/>
  <c r="AW34" i="36" s="1"/>
  <c r="AX34" i="36" s="1"/>
  <c r="A34" i="36"/>
  <c r="B34" i="36" s="1"/>
  <c r="DC58" i="59" l="1"/>
  <c r="DC60" i="59" s="1"/>
  <c r="DK51" i="59"/>
  <c r="DS47" i="59" s="1"/>
  <c r="U18" i="59" s="1"/>
  <c r="DL52" i="59"/>
  <c r="DK50" i="59"/>
  <c r="DR47" i="59" s="1"/>
  <c r="T18" i="59" s="1"/>
  <c r="DR46" i="59"/>
  <c r="T17" i="59" s="1"/>
  <c r="DL63" i="59"/>
  <c r="DL49" i="59"/>
  <c r="DL61" i="59"/>
  <c r="DL46" i="53"/>
  <c r="DQ46" i="53" s="1"/>
  <c r="S17" i="53" s="1"/>
  <c r="DL56" i="59"/>
  <c r="DF55" i="53"/>
  <c r="DF56" i="53" s="1"/>
  <c r="DK57" i="59"/>
  <c r="DS49" i="59" s="1"/>
  <c r="U20" i="59" s="1"/>
  <c r="DK53" i="59"/>
  <c r="DR48" i="59" s="1"/>
  <c r="T19" i="59" s="1"/>
  <c r="DK59" i="59"/>
  <c r="DR50" i="59" s="1"/>
  <c r="T21" i="59" s="1"/>
  <c r="DK60" i="59"/>
  <c r="DS50" i="59" s="1"/>
  <c r="U21" i="59" s="1"/>
  <c r="DK63" i="59"/>
  <c r="DS51" i="59" s="1"/>
  <c r="U22" i="59" s="1"/>
  <c r="DK56" i="59"/>
  <c r="DR49" i="59" s="1"/>
  <c r="T20" i="59" s="1"/>
  <c r="DL54" i="59"/>
  <c r="DK54" i="59"/>
  <c r="DS48" i="59" s="1"/>
  <c r="U19" i="59" s="1"/>
  <c r="DK58" i="59"/>
  <c r="DQ50" i="59" s="1"/>
  <c r="S21" i="59" s="1"/>
  <c r="DL59" i="59"/>
  <c r="DK62" i="59"/>
  <c r="DR51" i="59" s="1"/>
  <c r="T22" i="59" s="1"/>
  <c r="DL60" i="59"/>
  <c r="DL55" i="59"/>
  <c r="DL62" i="59"/>
  <c r="DK52" i="59"/>
  <c r="DQ48" i="59" s="1"/>
  <c r="S19" i="59" s="1"/>
  <c r="DL58" i="59"/>
  <c r="DL50" i="59"/>
  <c r="DL51" i="59"/>
  <c r="DL57" i="59"/>
  <c r="DK49" i="59"/>
  <c r="DK61" i="59"/>
  <c r="DQ51" i="59" s="1"/>
  <c r="S22" i="59" s="1"/>
  <c r="DI54" i="59"/>
  <c r="DP48" i="59" s="1"/>
  <c r="R19" i="59" s="1"/>
  <c r="DK55" i="59"/>
  <c r="DQ49" i="59" s="1"/>
  <c r="S20" i="59" s="1"/>
  <c r="DD60" i="61"/>
  <c r="DE60" i="61"/>
  <c r="DC50" i="53"/>
  <c r="DG63" i="61"/>
  <c r="DF63" i="61" s="1"/>
  <c r="CF23" i="61"/>
  <c r="DG61" i="61"/>
  <c r="DF61" i="61" s="1"/>
  <c r="DD63" i="61"/>
  <c r="DC63" i="61" s="1"/>
  <c r="DG60" i="61"/>
  <c r="DF60" i="61" s="1"/>
  <c r="DP52" i="60"/>
  <c r="X18" i="60" s="1"/>
  <c r="DF57" i="53"/>
  <c r="DH61" i="61"/>
  <c r="DD61" i="61"/>
  <c r="DG62" i="61"/>
  <c r="DF62" i="61" s="1"/>
  <c r="DH62" i="61"/>
  <c r="CF22" i="61"/>
  <c r="DH60" i="61"/>
  <c r="CF17" i="61"/>
  <c r="DG58" i="61"/>
  <c r="CF10" i="61"/>
  <c r="DD59" i="61"/>
  <c r="DG59" i="61"/>
  <c r="DF59" i="61" s="1"/>
  <c r="DH59" i="61"/>
  <c r="DH58" i="61"/>
  <c r="DD58" i="61"/>
  <c r="E103" i="19"/>
  <c r="M103" i="19" s="1"/>
  <c r="Y92" i="19"/>
  <c r="R93" i="19" s="1"/>
  <c r="AL34" i="36"/>
  <c r="C34" i="36"/>
  <c r="AZ34" i="36" s="1"/>
  <c r="E34" i="36" s="1"/>
  <c r="Q34" i="36" s="1"/>
  <c r="AB35" i="36" s="1"/>
  <c r="AN35" i="36" s="1"/>
  <c r="DQ47" i="59" l="1"/>
  <c r="S18" i="59" s="1"/>
  <c r="DI55" i="59"/>
  <c r="DJ55" i="59"/>
  <c r="DI59" i="59"/>
  <c r="DO50" i="59" s="1"/>
  <c r="Q21" i="59" s="1"/>
  <c r="DJ63" i="59"/>
  <c r="DJ59" i="59"/>
  <c r="DJ58" i="59"/>
  <c r="DJ61" i="59"/>
  <c r="DI57" i="59"/>
  <c r="DP49" i="59" s="1"/>
  <c r="R20" i="59" s="1"/>
  <c r="DI58" i="59"/>
  <c r="DN50" i="59" s="1"/>
  <c r="P21" i="59" s="1"/>
  <c r="DI60" i="59"/>
  <c r="DP50" i="59" s="1"/>
  <c r="R21" i="59" s="1"/>
  <c r="DJ60" i="59"/>
  <c r="DK47" i="53"/>
  <c r="DS52" i="59"/>
  <c r="X19" i="59" s="1"/>
  <c r="DI56" i="59"/>
  <c r="DK48" i="53"/>
  <c r="DI49" i="53"/>
  <c r="DJ62" i="59"/>
  <c r="DJ57" i="59"/>
  <c r="DJ56" i="59"/>
  <c r="DI61" i="59"/>
  <c r="DN51" i="59" s="1"/>
  <c r="P22" i="59" s="1"/>
  <c r="DJ49" i="53"/>
  <c r="DI62" i="59"/>
  <c r="DO51" i="59" s="1"/>
  <c r="Q22" i="59" s="1"/>
  <c r="DF60" i="53"/>
  <c r="DK61" i="53" s="1"/>
  <c r="DQ51" i="53" s="1"/>
  <c r="S22" i="53" s="1"/>
  <c r="DI63" i="59"/>
  <c r="DP51" i="59" s="1"/>
  <c r="R22" i="59" s="1"/>
  <c r="DH57" i="61"/>
  <c r="DE57" i="61"/>
  <c r="DL47" i="53"/>
  <c r="DL48" i="53"/>
  <c r="DG57" i="61"/>
  <c r="DD57" i="61"/>
  <c r="DC51" i="53"/>
  <c r="DJ50" i="53" s="1"/>
  <c r="DD50" i="61"/>
  <c r="DC50" i="61" s="1"/>
  <c r="DE50" i="61"/>
  <c r="DH50" i="61"/>
  <c r="DG50" i="61"/>
  <c r="DF50" i="61" s="1"/>
  <c r="G103" i="19"/>
  <c r="L103" i="19" s="1"/>
  <c r="S93" i="19"/>
  <c r="T93" i="19" s="1"/>
  <c r="BA34" i="36"/>
  <c r="BB34" i="36" s="1"/>
  <c r="BC34" i="36" s="1"/>
  <c r="H34" i="36" s="1"/>
  <c r="T34" i="36" s="1"/>
  <c r="AE35" i="36" s="1"/>
  <c r="AQ35" i="36" s="1"/>
  <c r="DN49" i="59" l="1"/>
  <c r="P20" i="59" s="1"/>
  <c r="DK56" i="53"/>
  <c r="DR49" i="53" s="1"/>
  <c r="T20" i="53" s="1"/>
  <c r="DK52" i="53"/>
  <c r="DQ48" i="53" s="1"/>
  <c r="S19" i="53" s="1"/>
  <c r="DL56" i="53"/>
  <c r="DL63" i="53"/>
  <c r="DS46" i="53"/>
  <c r="U17" i="53" s="1"/>
  <c r="DK54" i="53"/>
  <c r="DS48" i="53" s="1"/>
  <c r="U19" i="53" s="1"/>
  <c r="DN47" i="53"/>
  <c r="P18" i="53" s="1"/>
  <c r="DL57" i="53"/>
  <c r="DL49" i="53"/>
  <c r="DK58" i="53"/>
  <c r="DQ50" i="53" s="1"/>
  <c r="S21" i="53" s="1"/>
  <c r="DP52" i="59"/>
  <c r="X18" i="59" s="1"/>
  <c r="DK62" i="53"/>
  <c r="DR51" i="53" s="1"/>
  <c r="T22" i="53" s="1"/>
  <c r="DK49" i="53"/>
  <c r="DL53" i="53"/>
  <c r="DO49" i="59"/>
  <c r="Q20" i="59" s="1"/>
  <c r="DK57" i="53"/>
  <c r="DS49" i="53" s="1"/>
  <c r="U20" i="53" s="1"/>
  <c r="DK60" i="53"/>
  <c r="DS50" i="53" s="1"/>
  <c r="U21" i="53" s="1"/>
  <c r="DL52" i="53"/>
  <c r="DL50" i="53"/>
  <c r="DL60" i="53"/>
  <c r="DK51" i="53"/>
  <c r="DS47" i="53" s="1"/>
  <c r="U18" i="53" s="1"/>
  <c r="DL61" i="53"/>
  <c r="DK55" i="53"/>
  <c r="DQ49" i="53" s="1"/>
  <c r="S20" i="53" s="1"/>
  <c r="DL58" i="53"/>
  <c r="DL62" i="53"/>
  <c r="DL59" i="53"/>
  <c r="DL51" i="53"/>
  <c r="DL55" i="53"/>
  <c r="DK50" i="53"/>
  <c r="DR47" i="53" s="1"/>
  <c r="T18" i="53" s="1"/>
  <c r="DL54" i="53"/>
  <c r="DK59" i="53"/>
  <c r="DR50" i="53" s="1"/>
  <c r="T21" i="53" s="1"/>
  <c r="DK53" i="53"/>
  <c r="DR48" i="53" s="1"/>
  <c r="T19" i="53" s="1"/>
  <c r="DK63" i="53"/>
  <c r="DS51" i="53" s="1"/>
  <c r="U22" i="53" s="1"/>
  <c r="DR46" i="53"/>
  <c r="T17" i="53" s="1"/>
  <c r="DC52" i="53"/>
  <c r="DJ51" i="53" s="1"/>
  <c r="DI50" i="53"/>
  <c r="DO47" i="53" s="1"/>
  <c r="Q18" i="53" s="1"/>
  <c r="DL46" i="61"/>
  <c r="DK46" i="61"/>
  <c r="DF52" i="61"/>
  <c r="DF53" i="61" s="1"/>
  <c r="DF54" i="61" s="1"/>
  <c r="DI48" i="61"/>
  <c r="DJ48" i="61"/>
  <c r="DJ49" i="61"/>
  <c r="DC51" i="61"/>
  <c r="J103" i="19"/>
  <c r="D104" i="19" s="1"/>
  <c r="F104" i="19" s="1"/>
  <c r="V93" i="19"/>
  <c r="F34" i="36"/>
  <c r="R34" i="36" s="1"/>
  <c r="AC35" i="36" s="1"/>
  <c r="AO35" i="36" s="1"/>
  <c r="G34" i="36"/>
  <c r="S34" i="36" s="1"/>
  <c r="AD35" i="36" s="1"/>
  <c r="AP35" i="36" s="1"/>
  <c r="BD34" i="36"/>
  <c r="I34" i="36" s="1"/>
  <c r="U34" i="36" s="1"/>
  <c r="AF35" i="36" s="1"/>
  <c r="AR35" i="36" s="1"/>
  <c r="DQ47" i="53" l="1"/>
  <c r="S18" i="53" s="1"/>
  <c r="DP46" i="61"/>
  <c r="R17" i="61" s="1"/>
  <c r="DS52" i="53"/>
  <c r="X19" i="53" s="1"/>
  <c r="DQ46" i="61"/>
  <c r="S17" i="61" s="1"/>
  <c r="DI49" i="61"/>
  <c r="DN47" i="61" s="1"/>
  <c r="P18" i="61" s="1"/>
  <c r="DC53" i="53"/>
  <c r="DI51" i="53"/>
  <c r="DP47" i="53" s="1"/>
  <c r="R18" i="53" s="1"/>
  <c r="DC52" i="61"/>
  <c r="DF56" i="61"/>
  <c r="DF57" i="61" s="1"/>
  <c r="DC53" i="61"/>
  <c r="DF58" i="61"/>
  <c r="E104" i="19"/>
  <c r="M104" i="19" s="1"/>
  <c r="AA93" i="19"/>
  <c r="U93" i="19"/>
  <c r="AB93" i="19" s="1"/>
  <c r="BE34" i="36"/>
  <c r="J34" i="36" s="1"/>
  <c r="V34" i="36" s="1"/>
  <c r="AG35" i="36" s="1"/>
  <c r="AS35" i="36" s="1"/>
  <c r="DC54" i="53" l="1"/>
  <c r="DJ53" i="53" s="1"/>
  <c r="DI52" i="53"/>
  <c r="DL47" i="61"/>
  <c r="DK47" i="61"/>
  <c r="DC55" i="53"/>
  <c r="DJ52" i="53"/>
  <c r="DK56" i="61"/>
  <c r="DR49" i="61" s="1"/>
  <c r="T20" i="61" s="1"/>
  <c r="DL52" i="61"/>
  <c r="DL63" i="61"/>
  <c r="DK52" i="61"/>
  <c r="DQ48" i="61" s="1"/>
  <c r="S19" i="61" s="1"/>
  <c r="DK61" i="61"/>
  <c r="DQ51" i="61" s="1"/>
  <c r="S22" i="61" s="1"/>
  <c r="DK48" i="61"/>
  <c r="DS46" i="61" s="1"/>
  <c r="U17" i="61" s="1"/>
  <c r="DK54" i="61"/>
  <c r="DS48" i="61" s="1"/>
  <c r="U19" i="61" s="1"/>
  <c r="DL60" i="61"/>
  <c r="DL48" i="61"/>
  <c r="DK53" i="61"/>
  <c r="DR48" i="61" s="1"/>
  <c r="T19" i="61" s="1"/>
  <c r="DK49" i="61"/>
  <c r="DQ47" i="61" s="1"/>
  <c r="S18" i="61" s="1"/>
  <c r="DL59" i="61"/>
  <c r="DL56" i="61"/>
  <c r="DL55" i="61"/>
  <c r="DK60" i="61"/>
  <c r="DS50" i="61" s="1"/>
  <c r="U21" i="61" s="1"/>
  <c r="DK58" i="61"/>
  <c r="DQ50" i="61" s="1"/>
  <c r="S21" i="61" s="1"/>
  <c r="DL54" i="61"/>
  <c r="DK50" i="61"/>
  <c r="DR47" i="61" s="1"/>
  <c r="T18" i="61" s="1"/>
  <c r="DK57" i="61"/>
  <c r="DS49" i="61" s="1"/>
  <c r="U20" i="61" s="1"/>
  <c r="DL61" i="61"/>
  <c r="DL62" i="61"/>
  <c r="DL53" i="61"/>
  <c r="DK59" i="61"/>
  <c r="DR50" i="61" s="1"/>
  <c r="T21" i="61" s="1"/>
  <c r="DL50" i="61"/>
  <c r="DL49" i="61"/>
  <c r="DK55" i="61"/>
  <c r="DQ49" i="61" s="1"/>
  <c r="S20" i="61" s="1"/>
  <c r="DK62" i="61"/>
  <c r="DR51" i="61" s="1"/>
  <c r="T22" i="61" s="1"/>
  <c r="DL58" i="61"/>
  <c r="DC54" i="61"/>
  <c r="DJ50" i="61"/>
  <c r="DI51" i="61"/>
  <c r="DI50" i="61"/>
  <c r="DL51" i="61"/>
  <c r="DK63" i="61"/>
  <c r="DS51" i="61" s="1"/>
  <c r="U22" i="61" s="1"/>
  <c r="DK51" i="61"/>
  <c r="DS47" i="61" s="1"/>
  <c r="U18" i="61" s="1"/>
  <c r="DL57" i="61"/>
  <c r="G104" i="19"/>
  <c r="L104" i="19" s="1"/>
  <c r="Y93" i="19"/>
  <c r="R94" i="19" s="1"/>
  <c r="BF34" i="36"/>
  <c r="K34" i="36" s="1"/>
  <c r="W34" i="36" s="1"/>
  <c r="AH35" i="36" s="1"/>
  <c r="AT35" i="36" s="1"/>
  <c r="DN48" i="53" l="1"/>
  <c r="P19" i="53" s="1"/>
  <c r="DC57" i="53"/>
  <c r="DI54" i="53" s="1"/>
  <c r="DR46" i="61"/>
  <c r="T17" i="61" s="1"/>
  <c r="DI53" i="53"/>
  <c r="DO48" i="53" s="1"/>
  <c r="Q19" i="53" s="1"/>
  <c r="DC55" i="61"/>
  <c r="DJ53" i="61" s="1"/>
  <c r="DS52" i="61"/>
  <c r="X19" i="61" s="1"/>
  <c r="DJ52" i="61"/>
  <c r="DO47" i="61"/>
  <c r="Q18" i="61" s="1"/>
  <c r="DC57" i="61"/>
  <c r="DJ51" i="61"/>
  <c r="DP47" i="61" s="1"/>
  <c r="R18" i="61" s="1"/>
  <c r="DI52" i="61"/>
  <c r="J104" i="19"/>
  <c r="D105" i="19" s="1"/>
  <c r="F105" i="19" s="1"/>
  <c r="S94" i="19"/>
  <c r="T94" i="19" s="1"/>
  <c r="BG34" i="36"/>
  <c r="L34" i="36" s="1"/>
  <c r="X34" i="36" s="1"/>
  <c r="AI35" i="36" s="1"/>
  <c r="AU35" i="36" s="1"/>
  <c r="DJ54" i="53" l="1"/>
  <c r="DP48" i="53" s="1"/>
  <c r="R19" i="53" s="1"/>
  <c r="DI53" i="61"/>
  <c r="DO48" i="61" s="1"/>
  <c r="Q19" i="61" s="1"/>
  <c r="DC58" i="53"/>
  <c r="DJ55" i="53" s="1"/>
  <c r="DC56" i="61"/>
  <c r="DJ54" i="61" s="1"/>
  <c r="DN48" i="61"/>
  <c r="P19" i="61" s="1"/>
  <c r="DC58" i="61"/>
  <c r="E105" i="19"/>
  <c r="M105" i="19" s="1"/>
  <c r="V94" i="19"/>
  <c r="AA94" i="19" s="1"/>
  <c r="BH34" i="36"/>
  <c r="M34" i="36" s="1"/>
  <c r="Y34" i="36" s="1"/>
  <c r="AJ35" i="36" s="1"/>
  <c r="AV35" i="36" s="1"/>
  <c r="DC59" i="53" l="1"/>
  <c r="DI55" i="53"/>
  <c r="DN49" i="53" s="1"/>
  <c r="P20" i="53" s="1"/>
  <c r="DI54" i="61"/>
  <c r="DP48" i="61" s="1"/>
  <c r="R19" i="61" s="1"/>
  <c r="DC59" i="61"/>
  <c r="G105" i="19"/>
  <c r="L105" i="19" s="1"/>
  <c r="U94" i="19"/>
  <c r="BI34" i="36"/>
  <c r="N34" i="36" s="1"/>
  <c r="Z34" i="36" s="1"/>
  <c r="P34" i="36" s="1"/>
  <c r="DC61" i="53" l="1"/>
  <c r="DI61" i="53" s="1"/>
  <c r="DN51" i="53" s="1"/>
  <c r="P22" i="53" s="1"/>
  <c r="DJ56" i="53"/>
  <c r="DI56" i="53"/>
  <c r="DC60" i="61"/>
  <c r="DC61" i="61" s="1"/>
  <c r="J105" i="19"/>
  <c r="D106" i="19" s="1"/>
  <c r="E106" i="19" s="1"/>
  <c r="Y94" i="19"/>
  <c r="R95" i="19" s="1"/>
  <c r="AB94" i="19"/>
  <c r="A35" i="36"/>
  <c r="B35" i="36" s="1"/>
  <c r="AK35" i="36"/>
  <c r="AL35" i="36" s="1"/>
  <c r="DI57" i="53" l="1"/>
  <c r="DJ62" i="53"/>
  <c r="DJ57" i="53"/>
  <c r="DJ63" i="53"/>
  <c r="DI58" i="53"/>
  <c r="DN50" i="53" s="1"/>
  <c r="P21" i="53" s="1"/>
  <c r="DJ60" i="53"/>
  <c r="DI62" i="53"/>
  <c r="DO51" i="53" s="1"/>
  <c r="Q22" i="53" s="1"/>
  <c r="DJ59" i="53"/>
  <c r="DI60" i="53"/>
  <c r="DP50" i="53" s="1"/>
  <c r="R21" i="53" s="1"/>
  <c r="DI63" i="53"/>
  <c r="DP51" i="53" s="1"/>
  <c r="R22" i="53" s="1"/>
  <c r="DO49" i="53"/>
  <c r="Q20" i="53" s="1"/>
  <c r="DJ61" i="53"/>
  <c r="DI59" i="53"/>
  <c r="DO50" i="53" s="1"/>
  <c r="Q21" i="53" s="1"/>
  <c r="DJ58" i="53"/>
  <c r="DI55" i="61"/>
  <c r="DN49" i="61" s="1"/>
  <c r="P20" i="61" s="1"/>
  <c r="DJ55" i="61"/>
  <c r="DJ56" i="61"/>
  <c r="DI56" i="61"/>
  <c r="DO49" i="61" s="1"/>
  <c r="Q20" i="61" s="1"/>
  <c r="DI61" i="61"/>
  <c r="DN51" i="61" s="1"/>
  <c r="P22" i="61" s="1"/>
  <c r="DJ62" i="61"/>
  <c r="DI57" i="61"/>
  <c r="DJ60" i="61"/>
  <c r="DI58" i="61"/>
  <c r="DN50" i="61" s="1"/>
  <c r="P21" i="61" s="1"/>
  <c r="DJ61" i="61"/>
  <c r="DJ58" i="61"/>
  <c r="DJ59" i="61"/>
  <c r="DI62" i="61"/>
  <c r="DO51" i="61" s="1"/>
  <c r="Q22" i="61" s="1"/>
  <c r="DJ63" i="61"/>
  <c r="DI60" i="61"/>
  <c r="DP50" i="61" s="1"/>
  <c r="R21" i="61" s="1"/>
  <c r="DI59" i="61"/>
  <c r="DO50" i="61" s="1"/>
  <c r="Q21" i="61" s="1"/>
  <c r="DI63" i="61"/>
  <c r="DP51" i="61" s="1"/>
  <c r="R22" i="61" s="1"/>
  <c r="DJ57" i="61"/>
  <c r="F106" i="19"/>
  <c r="M106" i="19" s="1"/>
  <c r="G106" i="19"/>
  <c r="L106" i="19" s="1"/>
  <c r="S95" i="19"/>
  <c r="T95" i="19" s="1"/>
  <c r="AW35" i="36"/>
  <c r="AX35" i="36" s="1"/>
  <c r="C35" i="36" s="1"/>
  <c r="DP49" i="53" l="1"/>
  <c r="R20" i="53" s="1"/>
  <c r="DP52" i="53"/>
  <c r="X18" i="53" s="1"/>
  <c r="DP52" i="61"/>
  <c r="X18" i="61" s="1"/>
  <c r="DP49" i="61"/>
  <c r="R20" i="61" s="1"/>
  <c r="J106" i="19"/>
  <c r="D107" i="19" s="1"/>
  <c r="E107" i="19" s="1"/>
  <c r="G107" i="19" s="1"/>
  <c r="V95" i="19"/>
  <c r="AA95" i="19" s="1"/>
  <c r="AZ35" i="36"/>
  <c r="F107" i="19" l="1"/>
  <c r="M107" i="19" s="1"/>
  <c r="L107" i="19"/>
  <c r="U95" i="19"/>
  <c r="AB95" i="19" s="1"/>
  <c r="E35" i="36"/>
  <c r="Q35" i="36" s="1"/>
  <c r="AB36" i="36" s="1"/>
  <c r="AN36" i="36" s="1"/>
  <c r="BA35" i="36"/>
  <c r="F35" i="36" s="1"/>
  <c r="R35" i="36" s="1"/>
  <c r="J107" i="19" l="1"/>
  <c r="D108" i="19" s="1"/>
  <c r="F108" i="19" s="1"/>
  <c r="Y95" i="19"/>
  <c r="R96" i="19" s="1"/>
  <c r="AC36" i="36"/>
  <c r="AO36" i="36" s="1"/>
  <c r="BB35" i="36"/>
  <c r="E108" i="19" l="1"/>
  <c r="M108" i="19" s="1"/>
  <c r="S96" i="19"/>
  <c r="T96" i="19" s="1"/>
  <c r="G35" i="36"/>
  <c r="S35" i="36" s="1"/>
  <c r="AD36" i="36" s="1"/>
  <c r="AP36" i="36" s="1"/>
  <c r="BC35" i="36"/>
  <c r="H35" i="36" s="1"/>
  <c r="T35" i="36" s="1"/>
  <c r="AE36" i="36" s="1"/>
  <c r="AQ36" i="36" s="1"/>
  <c r="G108" i="19" l="1"/>
  <c r="L108" i="19" s="1"/>
  <c r="V96" i="19"/>
  <c r="AA96" i="19" s="1"/>
  <c r="BD35" i="36"/>
  <c r="J108" i="19" l="1"/>
  <c r="D109" i="19" s="1"/>
  <c r="E109" i="19" s="1"/>
  <c r="M109" i="19" s="1"/>
  <c r="U96" i="19"/>
  <c r="AB96" i="19" s="1"/>
  <c r="I35" i="36"/>
  <c r="U35" i="36" s="1"/>
  <c r="AF36" i="36" s="1"/>
  <c r="AR36" i="36" s="1"/>
  <c r="BE35" i="36"/>
  <c r="J35" i="36" s="1"/>
  <c r="V35" i="36" s="1"/>
  <c r="AG36" i="36" s="1"/>
  <c r="AS36" i="36" s="1"/>
  <c r="J109" i="19" l="1"/>
  <c r="D110" i="19" s="1"/>
  <c r="L110" i="19" s="1"/>
  <c r="F109" i="19"/>
  <c r="G109" i="19"/>
  <c r="L109" i="19" s="1"/>
  <c r="Y96" i="19"/>
  <c r="R97" i="19" s="1"/>
  <c r="S97" i="19" s="1"/>
  <c r="T97" i="19" s="1"/>
  <c r="BF35" i="36"/>
  <c r="BG35" i="36" s="1"/>
  <c r="L35" i="36" s="1"/>
  <c r="X35" i="36" s="1"/>
  <c r="AI36" i="36" s="1"/>
  <c r="F110" i="19" l="1"/>
  <c r="E110" i="19"/>
  <c r="M110" i="19" s="1"/>
  <c r="G110" i="19"/>
  <c r="J110" i="19" s="1"/>
  <c r="D111" i="19" s="1"/>
  <c r="G111" i="19" s="1"/>
  <c r="L111" i="19" s="1"/>
  <c r="V97" i="19"/>
  <c r="AA97" i="19" s="1"/>
  <c r="K35" i="36"/>
  <c r="W35" i="36" s="1"/>
  <c r="AH36" i="36" s="1"/>
  <c r="AT36" i="36" s="1"/>
  <c r="BH35" i="36"/>
  <c r="M35" i="36" s="1"/>
  <c r="Y35" i="36" s="1"/>
  <c r="AJ36" i="36" s="1"/>
  <c r="AV36" i="36" s="1"/>
  <c r="AU36" i="36"/>
  <c r="E111" i="19" l="1"/>
  <c r="M111" i="19" s="1"/>
  <c r="J111" i="19"/>
  <c r="D112" i="19" s="1"/>
  <c r="G112" i="19" s="1"/>
  <c r="L112" i="19" s="1"/>
  <c r="F111" i="19"/>
  <c r="U97" i="19"/>
  <c r="AB97" i="19" s="1"/>
  <c r="BI35" i="36"/>
  <c r="N35" i="36" s="1"/>
  <c r="Z35" i="36" s="1"/>
  <c r="AK36" i="36" s="1"/>
  <c r="AW36" i="36" s="1"/>
  <c r="AX36" i="36" s="1"/>
  <c r="F112" i="19" l="1"/>
  <c r="J112" i="19"/>
  <c r="D113" i="19" s="1"/>
  <c r="E113" i="19" s="1"/>
  <c r="M113" i="19" s="1"/>
  <c r="E112" i="19"/>
  <c r="M112" i="19" s="1"/>
  <c r="Y97" i="19"/>
  <c r="R98" i="19" s="1"/>
  <c r="S98" i="19" s="1"/>
  <c r="T98" i="19" s="1"/>
  <c r="A36" i="36"/>
  <c r="B36" i="36" s="1"/>
  <c r="P35" i="36"/>
  <c r="AL36" i="36"/>
  <c r="F113" i="19" l="1"/>
  <c r="J113" i="19"/>
  <c r="D114" i="19" s="1"/>
  <c r="G114" i="19" s="1"/>
  <c r="L114" i="19" s="1"/>
  <c r="G113" i="19"/>
  <c r="L113" i="19" s="1"/>
  <c r="V98" i="19"/>
  <c r="U98" i="19" s="1"/>
  <c r="AB98" i="19" s="1"/>
  <c r="C36" i="36"/>
  <c r="AZ36" i="36" s="1"/>
  <c r="BA36" i="36" s="1"/>
  <c r="F36" i="36" s="1"/>
  <c r="R36" i="36" s="1"/>
  <c r="AC37" i="36" s="1"/>
  <c r="AO37" i="36" s="1"/>
  <c r="F114" i="19" l="1"/>
  <c r="J114" i="19"/>
  <c r="D118" i="19" s="1"/>
  <c r="E118" i="19" s="1"/>
  <c r="M118" i="19" s="1"/>
  <c r="E114" i="19"/>
  <c r="M114" i="19" s="1"/>
  <c r="AA98" i="19"/>
  <c r="Y98" i="19"/>
  <c r="R99" i="19" s="1"/>
  <c r="S99" i="19" s="1"/>
  <c r="E36" i="36"/>
  <c r="Q36" i="36" s="1"/>
  <c r="AB37" i="36" s="1"/>
  <c r="AN37" i="36" s="1"/>
  <c r="BB36" i="36"/>
  <c r="G36" i="36" s="1"/>
  <c r="S36" i="36" s="1"/>
  <c r="AD37" i="36" s="1"/>
  <c r="AP37" i="36" s="1"/>
  <c r="F118" i="19" l="1"/>
  <c r="G118" i="19"/>
  <c r="L118" i="19" s="1"/>
  <c r="J118" i="19"/>
  <c r="D119" i="19" s="1"/>
  <c r="G119" i="19" s="1"/>
  <c r="L119" i="19" s="1"/>
  <c r="V99" i="19"/>
  <c r="AA99" i="19" s="1"/>
  <c r="T99" i="19"/>
  <c r="BC36" i="36"/>
  <c r="H36" i="36" s="1"/>
  <c r="T36" i="36" s="1"/>
  <c r="AE37" i="36" s="1"/>
  <c r="AQ37" i="36" s="1"/>
  <c r="F119" i="19" l="1"/>
  <c r="J119" i="19"/>
  <c r="D120" i="19" s="1"/>
  <c r="E120" i="19" s="1"/>
  <c r="M120" i="19" s="1"/>
  <c r="E119" i="19"/>
  <c r="M119" i="19" s="1"/>
  <c r="U99" i="19"/>
  <c r="Y99" i="19" s="1"/>
  <c r="R103" i="19" s="1"/>
  <c r="S103" i="19" s="1"/>
  <c r="T103" i="19" s="1"/>
  <c r="BD36" i="36"/>
  <c r="BE36" i="36" s="1"/>
  <c r="J36" i="36" s="1"/>
  <c r="V36" i="36" s="1"/>
  <c r="AG37" i="36" s="1"/>
  <c r="AS37" i="36" s="1"/>
  <c r="F120" i="19" l="1"/>
  <c r="G120" i="19"/>
  <c r="L120" i="19" s="1"/>
  <c r="J120" i="19"/>
  <c r="D121" i="19" s="1"/>
  <c r="E121" i="19" s="1"/>
  <c r="M121" i="19" s="1"/>
  <c r="V103" i="19"/>
  <c r="U103" i="19" s="1"/>
  <c r="AB99" i="19"/>
  <c r="BF36" i="36"/>
  <c r="K36" i="36" s="1"/>
  <c r="W36" i="36" s="1"/>
  <c r="AH37" i="36" s="1"/>
  <c r="AT37" i="36" s="1"/>
  <c r="I36" i="36"/>
  <c r="U36" i="36" s="1"/>
  <c r="AF37" i="36" s="1"/>
  <c r="F121" i="19" l="1"/>
  <c r="J121" i="19"/>
  <c r="D122" i="19" s="1"/>
  <c r="G122" i="19" s="1"/>
  <c r="G121" i="19"/>
  <c r="L121" i="19" s="1"/>
  <c r="AA103" i="19"/>
  <c r="AB103" i="19"/>
  <c r="AR37" i="36"/>
  <c r="BG36" i="36"/>
  <c r="L36" i="36" s="1"/>
  <c r="X36" i="36" s="1"/>
  <c r="AI37" i="36" s="1"/>
  <c r="AU37" i="36" s="1"/>
  <c r="F122" i="19" l="1"/>
  <c r="L122" i="19"/>
  <c r="J122" i="19"/>
  <c r="D123" i="19" s="1"/>
  <c r="J123" i="19" s="1"/>
  <c r="D124" i="19" s="1"/>
  <c r="E122" i="19"/>
  <c r="M122" i="19" s="1"/>
  <c r="Y103" i="19"/>
  <c r="R104" i="19" s="1"/>
  <c r="BH36" i="36"/>
  <c r="M36" i="36" s="1"/>
  <c r="Y36" i="36" s="1"/>
  <c r="AJ37" i="36" s="1"/>
  <c r="F123" i="19" l="1"/>
  <c r="G123" i="19"/>
  <c r="L123" i="19" s="1"/>
  <c r="E123" i="19"/>
  <c r="M123" i="19" s="1"/>
  <c r="F124" i="19"/>
  <c r="J124" i="19"/>
  <c r="D125" i="19" s="1"/>
  <c r="G124" i="19"/>
  <c r="L124" i="19" s="1"/>
  <c r="E124" i="19"/>
  <c r="M124" i="19" s="1"/>
  <c r="S104" i="19"/>
  <c r="V104" i="19" s="1"/>
  <c r="AV37" i="36"/>
  <c r="BI36" i="36"/>
  <c r="N36" i="36" s="1"/>
  <c r="Z36" i="36" s="1"/>
  <c r="AK37" i="36" s="1"/>
  <c r="AW37" i="36" s="1"/>
  <c r="F125" i="19" l="1"/>
  <c r="G125" i="19"/>
  <c r="L125" i="19" s="1"/>
  <c r="E125" i="19"/>
  <c r="M125" i="19" s="1"/>
  <c r="J125" i="19"/>
  <c r="D126" i="19" s="1"/>
  <c r="AA104" i="19"/>
  <c r="T104" i="19"/>
  <c r="U104" i="19" s="1"/>
  <c r="AX37" i="36"/>
  <c r="AL37" i="36"/>
  <c r="A37" i="36"/>
  <c r="P36" i="36"/>
  <c r="F126" i="19" l="1"/>
  <c r="E126" i="19"/>
  <c r="M126" i="19" s="1"/>
  <c r="G126" i="19"/>
  <c r="L126" i="19" s="1"/>
  <c r="J126" i="19"/>
  <c r="D127" i="19" s="1"/>
  <c r="Y104" i="19"/>
  <c r="R105" i="19" s="1"/>
  <c r="B37" i="36"/>
  <c r="C37" i="36"/>
  <c r="AZ37" i="36" s="1"/>
  <c r="E37" i="36" s="1"/>
  <c r="Q37" i="36" s="1"/>
  <c r="F127" i="19" l="1"/>
  <c r="L127" i="19"/>
  <c r="J127" i="19"/>
  <c r="D128" i="19" s="1"/>
  <c r="G127" i="19"/>
  <c r="E127" i="19"/>
  <c r="M127" i="19" s="1"/>
  <c r="AB104" i="19"/>
  <c r="S105" i="19"/>
  <c r="V105" i="19" s="1"/>
  <c r="BA37" i="36"/>
  <c r="F37" i="36" s="1"/>
  <c r="R37" i="36" s="1"/>
  <c r="AB38" i="36"/>
  <c r="AN38" i="36" s="1"/>
  <c r="F128" i="19" l="1"/>
  <c r="L128" i="19"/>
  <c r="J128" i="19"/>
  <c r="D129" i="19" s="1"/>
  <c r="E128" i="19"/>
  <c r="M128" i="19" s="1"/>
  <c r="G128" i="19"/>
  <c r="AA105" i="19"/>
  <c r="T105" i="19"/>
  <c r="U105" i="19" s="1"/>
  <c r="BB37" i="36"/>
  <c r="BC37" i="36" s="1"/>
  <c r="H37" i="36" s="1"/>
  <c r="T37" i="36" s="1"/>
  <c r="AE38" i="36" s="1"/>
  <c r="AQ38" i="36" s="1"/>
  <c r="AC38" i="36"/>
  <c r="AO38" i="36" s="1"/>
  <c r="F129" i="19" l="1"/>
  <c r="L129" i="19"/>
  <c r="G129" i="19"/>
  <c r="J129" i="19" s="1"/>
  <c r="D133" i="19" s="1"/>
  <c r="E129" i="19"/>
  <c r="M129" i="19" s="1"/>
  <c r="Y105" i="19"/>
  <c r="R106" i="19" s="1"/>
  <c r="BD37" i="36"/>
  <c r="I37" i="36" s="1"/>
  <c r="U37" i="36" s="1"/>
  <c r="AF38" i="36" s="1"/>
  <c r="AR38" i="36" s="1"/>
  <c r="G37" i="36"/>
  <c r="S37" i="36" s="1"/>
  <c r="AD38" i="36" s="1"/>
  <c r="AP38" i="36" s="1"/>
  <c r="F133" i="19" l="1"/>
  <c r="L133" i="19"/>
  <c r="G133" i="19"/>
  <c r="J133" i="19" s="1"/>
  <c r="D134" i="19" s="1"/>
  <c r="E133" i="19"/>
  <c r="M133" i="19" s="1"/>
  <c r="V106" i="19"/>
  <c r="AB105" i="19"/>
  <c r="S106" i="19"/>
  <c r="T106" i="19" s="1"/>
  <c r="BE37" i="36"/>
  <c r="BF37" i="36" s="1"/>
  <c r="K37" i="36" s="1"/>
  <c r="W37" i="36" s="1"/>
  <c r="AH38" i="36" s="1"/>
  <c r="AT38" i="36" s="1"/>
  <c r="F134" i="19" l="1"/>
  <c r="G134" i="19"/>
  <c r="L134" i="19" s="1"/>
  <c r="E134" i="19"/>
  <c r="M134" i="19" s="1"/>
  <c r="J134" i="19"/>
  <c r="D135" i="19" s="1"/>
  <c r="U106" i="19"/>
  <c r="J37" i="36"/>
  <c r="V37" i="36" s="1"/>
  <c r="AG38" i="36" s="1"/>
  <c r="AS38" i="36" s="1"/>
  <c r="BG37" i="36"/>
  <c r="L37" i="36" s="1"/>
  <c r="X37" i="36" s="1"/>
  <c r="AI38" i="36" s="1"/>
  <c r="AU38" i="36" s="1"/>
  <c r="F135" i="19" l="1"/>
  <c r="J135" i="19"/>
  <c r="D136" i="19" s="1"/>
  <c r="E135" i="19"/>
  <c r="M135" i="19" s="1"/>
  <c r="L135" i="19"/>
  <c r="G135" i="19"/>
  <c r="Y106" i="19"/>
  <c r="R107" i="19" s="1"/>
  <c r="AA106" i="19"/>
  <c r="AB106" i="19"/>
  <c r="BH37" i="36"/>
  <c r="M37" i="36" s="1"/>
  <c r="Y37" i="36" s="1"/>
  <c r="AJ38" i="36" s="1"/>
  <c r="AV38" i="36" s="1"/>
  <c r="F136" i="19" l="1"/>
  <c r="J136" i="19"/>
  <c r="D137" i="19" s="1"/>
  <c r="G136" i="19"/>
  <c r="L136" i="19" s="1"/>
  <c r="E136" i="19"/>
  <c r="M136" i="19" s="1"/>
  <c r="S107" i="19"/>
  <c r="T107" i="19" s="1"/>
  <c r="BI37" i="36"/>
  <c r="N37" i="36" s="1"/>
  <c r="Z37" i="36" s="1"/>
  <c r="P37" i="36" s="1"/>
  <c r="F137" i="19" l="1"/>
  <c r="G137" i="19"/>
  <c r="L137" i="19" s="1"/>
  <c r="E137" i="19"/>
  <c r="M137" i="19" s="1"/>
  <c r="J137" i="19"/>
  <c r="D138" i="19" s="1"/>
  <c r="V107" i="19"/>
  <c r="AA107" i="19" s="1"/>
  <c r="AK38" i="36"/>
  <c r="AW38" i="36" s="1"/>
  <c r="AX38" i="36" s="1"/>
  <c r="A38" i="36"/>
  <c r="B38" i="36" s="1"/>
  <c r="F138" i="19" l="1"/>
  <c r="G138" i="19"/>
  <c r="J138" i="19"/>
  <c r="D139" i="19" s="1"/>
  <c r="L138" i="19"/>
  <c r="E138" i="19"/>
  <c r="M138" i="19" s="1"/>
  <c r="U107" i="19"/>
  <c r="AB107" i="19" s="1"/>
  <c r="C38" i="36"/>
  <c r="AZ38" i="36" s="1"/>
  <c r="E38" i="36" s="1"/>
  <c r="Q38" i="36" s="1"/>
  <c r="AL38" i="36"/>
  <c r="F139" i="19" l="1"/>
  <c r="G139" i="19"/>
  <c r="J139" i="19" s="1"/>
  <c r="D140" i="19" s="1"/>
  <c r="E139" i="19"/>
  <c r="M139" i="19" s="1"/>
  <c r="L139" i="19"/>
  <c r="Y107" i="19"/>
  <c r="R108" i="19" s="1"/>
  <c r="AB39" i="36"/>
  <c r="AN39" i="36" s="1"/>
  <c r="BA38" i="36"/>
  <c r="F38" i="36" s="1"/>
  <c r="R38" i="36" s="1"/>
  <c r="AC39" i="36" s="1"/>
  <c r="F140" i="19" l="1"/>
  <c r="E140" i="19"/>
  <c r="M140" i="19" s="1"/>
  <c r="L140" i="19"/>
  <c r="J140" i="19"/>
  <c r="D141" i="19" s="1"/>
  <c r="G140" i="19"/>
  <c r="S108" i="19"/>
  <c r="V108" i="19" s="1"/>
  <c r="BB38" i="36"/>
  <c r="G38" i="36" s="1"/>
  <c r="S38" i="36" s="1"/>
  <c r="AD39" i="36" s="1"/>
  <c r="AP39" i="36" s="1"/>
  <c r="AO39" i="36"/>
  <c r="F141" i="19" l="1"/>
  <c r="J141" i="19"/>
  <c r="D142" i="19" s="1"/>
  <c r="E141" i="19"/>
  <c r="M141" i="19" s="1"/>
  <c r="G141" i="19"/>
  <c r="L141" i="19" s="1"/>
  <c r="AA108" i="19"/>
  <c r="T108" i="19"/>
  <c r="U108" i="19" s="1"/>
  <c r="BC38" i="36"/>
  <c r="H38" i="36" s="1"/>
  <c r="T38" i="36" s="1"/>
  <c r="AE39" i="36" s="1"/>
  <c r="AQ39" i="36" s="1"/>
  <c r="F142" i="19" l="1"/>
  <c r="E142" i="19"/>
  <c r="M142" i="19" s="1"/>
  <c r="J142" i="19"/>
  <c r="D143" i="19" s="1"/>
  <c r="G142" i="19"/>
  <c r="L142" i="19" s="1"/>
  <c r="Y108" i="19"/>
  <c r="R109" i="19" s="1"/>
  <c r="BD38" i="36"/>
  <c r="I38" i="36" s="1"/>
  <c r="U38" i="36" s="1"/>
  <c r="AF39" i="36" s="1"/>
  <c r="AR39" i="36" s="1"/>
  <c r="F143" i="19" l="1"/>
  <c r="J143" i="19"/>
  <c r="D144" i="19" s="1"/>
  <c r="G143" i="19"/>
  <c r="L143" i="19" s="1"/>
  <c r="E143" i="19"/>
  <c r="M143" i="19" s="1"/>
  <c r="V109" i="19"/>
  <c r="AB108" i="19"/>
  <c r="S109" i="19"/>
  <c r="T109" i="19" s="1"/>
  <c r="BE38" i="36"/>
  <c r="BF38" i="36" s="1"/>
  <c r="BG38" i="36" s="1"/>
  <c r="L38" i="36" s="1"/>
  <c r="X38" i="36" s="1"/>
  <c r="AI39" i="36" s="1"/>
  <c r="AU39" i="36" s="1"/>
  <c r="F144" i="19" l="1"/>
  <c r="J144" i="19"/>
  <c r="D148" i="19" s="1"/>
  <c r="E144" i="19"/>
  <c r="M144" i="19" s="1"/>
  <c r="G144" i="19"/>
  <c r="L144" i="19" s="1"/>
  <c r="U109" i="19"/>
  <c r="BH38" i="36"/>
  <c r="M38" i="36" s="1"/>
  <c r="Y38" i="36" s="1"/>
  <c r="K38" i="36"/>
  <c r="W38" i="36" s="1"/>
  <c r="AH39" i="36" s="1"/>
  <c r="AT39" i="36" s="1"/>
  <c r="J38" i="36"/>
  <c r="V38" i="36" s="1"/>
  <c r="AG39" i="36" s="1"/>
  <c r="F148" i="19" l="1"/>
  <c r="J148" i="19"/>
  <c r="D149" i="19" s="1"/>
  <c r="E148" i="19"/>
  <c r="M148" i="19" s="1"/>
  <c r="G148" i="19"/>
  <c r="L148" i="19" s="1"/>
  <c r="AA109" i="19"/>
  <c r="AB109" i="19"/>
  <c r="BI38" i="36"/>
  <c r="N38" i="36" s="1"/>
  <c r="Z38" i="36" s="1"/>
  <c r="AK39" i="36" s="1"/>
  <c r="AW39" i="36" s="1"/>
  <c r="AS39" i="36"/>
  <c r="AJ39" i="36"/>
  <c r="AV39" i="36" s="1"/>
  <c r="F149" i="19" l="1"/>
  <c r="J149" i="19"/>
  <c r="D150" i="19" s="1"/>
  <c r="E149" i="19"/>
  <c r="M149" i="19" s="1"/>
  <c r="G149" i="19"/>
  <c r="L149" i="19" s="1"/>
  <c r="Y109" i="19"/>
  <c r="R110" i="19" s="1"/>
  <c r="P38" i="36"/>
  <c r="A39" i="36"/>
  <c r="B39" i="36" s="1"/>
  <c r="AX39" i="36"/>
  <c r="AL39" i="36"/>
  <c r="F150" i="19" l="1"/>
  <c r="J150" i="19"/>
  <c r="D151" i="19" s="1"/>
  <c r="E150" i="19"/>
  <c r="M150" i="19" s="1"/>
  <c r="G150" i="19"/>
  <c r="L150" i="19" s="1"/>
  <c r="S110" i="19"/>
  <c r="T110" i="19" s="1"/>
  <c r="C39" i="36"/>
  <c r="AZ39" i="36" s="1"/>
  <c r="BA39" i="36" s="1"/>
  <c r="F151" i="19" l="1"/>
  <c r="J151" i="19"/>
  <c r="D152" i="19" s="1"/>
  <c r="G151" i="19"/>
  <c r="L151" i="19" s="1"/>
  <c r="E151" i="19"/>
  <c r="M151" i="19" s="1"/>
  <c r="V110" i="19"/>
  <c r="AA110" i="19" s="1"/>
  <c r="F39" i="36"/>
  <c r="R39" i="36" s="1"/>
  <c r="AC40" i="36" s="1"/>
  <c r="AO40" i="36" s="1"/>
  <c r="E39" i="36"/>
  <c r="Q39" i="36" s="1"/>
  <c r="AB40" i="36" s="1"/>
  <c r="AN40" i="36" s="1"/>
  <c r="BB39" i="36"/>
  <c r="G39" i="36" s="1"/>
  <c r="S39" i="36" s="1"/>
  <c r="AD40" i="36" s="1"/>
  <c r="F152" i="19" l="1"/>
  <c r="J152" i="19"/>
  <c r="D153" i="19" s="1"/>
  <c r="L152" i="19"/>
  <c r="E152" i="19"/>
  <c r="M152" i="19" s="1"/>
  <c r="G152" i="19"/>
  <c r="U110" i="19"/>
  <c r="AB110" i="19" s="1"/>
  <c r="BC39" i="36"/>
  <c r="AP40" i="36"/>
  <c r="F153" i="19" l="1"/>
  <c r="J153" i="19"/>
  <c r="D154" i="19" s="1"/>
  <c r="L153" i="19"/>
  <c r="E153" i="19"/>
  <c r="M153" i="19" s="1"/>
  <c r="G153" i="19"/>
  <c r="Y110" i="19"/>
  <c r="R111" i="19" s="1"/>
  <c r="S111" i="19" s="1"/>
  <c r="T111" i="19" s="1"/>
  <c r="BD39" i="36"/>
  <c r="BE39" i="36" s="1"/>
  <c r="J39" i="36" s="1"/>
  <c r="V39" i="36" s="1"/>
  <c r="AG40" i="36" s="1"/>
  <c r="AS40" i="36" s="1"/>
  <c r="H39" i="36"/>
  <c r="T39" i="36" s="1"/>
  <c r="AE40" i="36" s="1"/>
  <c r="AQ40" i="36" s="1"/>
  <c r="F154" i="19" l="1"/>
  <c r="E154" i="19"/>
  <c r="M154" i="19" s="1"/>
  <c r="J154" i="19"/>
  <c r="D155" i="19" s="1"/>
  <c r="G154" i="19"/>
  <c r="L154" i="19" s="1"/>
  <c r="V111" i="19"/>
  <c r="U111" i="19" s="1"/>
  <c r="I39" i="36"/>
  <c r="U39" i="36" s="1"/>
  <c r="AF40" i="36" s="1"/>
  <c r="AR40" i="36" s="1"/>
  <c r="BF39" i="36"/>
  <c r="K39" i="36" s="1"/>
  <c r="W39" i="36" s="1"/>
  <c r="AH40" i="36" s="1"/>
  <c r="AT40" i="36" s="1"/>
  <c r="F155" i="19" l="1"/>
  <c r="J155" i="19"/>
  <c r="D156" i="19" s="1"/>
  <c r="E155" i="19"/>
  <c r="M155" i="19" s="1"/>
  <c r="G155" i="19"/>
  <c r="L155" i="19" s="1"/>
  <c r="Y111" i="19"/>
  <c r="R112" i="19" s="1"/>
  <c r="AA111" i="19"/>
  <c r="AB111" i="19"/>
  <c r="BG39" i="36"/>
  <c r="F156" i="19" l="1"/>
  <c r="J156" i="19"/>
  <c r="D157" i="19" s="1"/>
  <c r="G156" i="19"/>
  <c r="L156" i="19" s="1"/>
  <c r="E156" i="19"/>
  <c r="M156" i="19" s="1"/>
  <c r="S112" i="19"/>
  <c r="L39" i="36"/>
  <c r="X39" i="36" s="1"/>
  <c r="AI40" i="36" s="1"/>
  <c r="AU40" i="36" s="1"/>
  <c r="BH39" i="36"/>
  <c r="F157" i="19" l="1"/>
  <c r="L157" i="19"/>
  <c r="J157" i="19"/>
  <c r="D158" i="19" s="1"/>
  <c r="E157" i="19"/>
  <c r="M157" i="19" s="1"/>
  <c r="G157" i="19"/>
  <c r="V112" i="19"/>
  <c r="AA112" i="19" s="1"/>
  <c r="T112" i="19"/>
  <c r="M39" i="36"/>
  <c r="Y39" i="36" s="1"/>
  <c r="BI39" i="36"/>
  <c r="N39" i="36" s="1"/>
  <c r="Z39" i="36" s="1"/>
  <c r="AK40" i="36" s="1"/>
  <c r="AW40" i="36" s="1"/>
  <c r="F158" i="19" l="1"/>
  <c r="G158" i="19"/>
  <c r="L158" i="19" s="1"/>
  <c r="J158" i="19"/>
  <c r="D159" i="19" s="1"/>
  <c r="E158" i="19"/>
  <c r="M158" i="19" s="1"/>
  <c r="U112" i="19"/>
  <c r="AB112" i="19" s="1"/>
  <c r="AJ40" i="36"/>
  <c r="A40" i="36"/>
  <c r="B40" i="36" s="1"/>
  <c r="P39" i="36"/>
  <c r="F159" i="19" l="1"/>
  <c r="J159" i="19"/>
  <c r="D163" i="19" s="1"/>
  <c r="G159" i="19"/>
  <c r="L159" i="19" s="1"/>
  <c r="E159" i="19"/>
  <c r="M159" i="19" s="1"/>
  <c r="Y112" i="19"/>
  <c r="R113" i="19" s="1"/>
  <c r="S113" i="19" s="1"/>
  <c r="T113" i="19" s="1"/>
  <c r="AV40" i="36"/>
  <c r="AX40" i="36" s="1"/>
  <c r="C40" i="36" s="1"/>
  <c r="AL40" i="36"/>
  <c r="F163" i="19" l="1"/>
  <c r="L163" i="19"/>
  <c r="G163" i="19"/>
  <c r="J163" i="19"/>
  <c r="D164" i="19" s="1"/>
  <c r="E163" i="19"/>
  <c r="M163" i="19" s="1"/>
  <c r="V113" i="19"/>
  <c r="AA113" i="19" s="1"/>
  <c r="AZ40" i="36"/>
  <c r="F164" i="19" l="1"/>
  <c r="E164" i="19"/>
  <c r="M164" i="19" s="1"/>
  <c r="G164" i="19"/>
  <c r="L164" i="19" s="1"/>
  <c r="J164" i="19"/>
  <c r="D165" i="19" s="1"/>
  <c r="U113" i="19"/>
  <c r="AB113" i="19" s="1"/>
  <c r="E40" i="36"/>
  <c r="Q40" i="36" s="1"/>
  <c r="AB41" i="36" s="1"/>
  <c r="AN41" i="36" s="1"/>
  <c r="BA40" i="36"/>
  <c r="F165" i="19" l="1"/>
  <c r="G165" i="19"/>
  <c r="J165" i="19"/>
  <c r="D166" i="19" s="1"/>
  <c r="L165" i="19"/>
  <c r="E165" i="19"/>
  <c r="M165" i="19" s="1"/>
  <c r="Y113" i="19"/>
  <c r="R114" i="19" s="1"/>
  <c r="S114" i="19" s="1"/>
  <c r="T114" i="19" s="1"/>
  <c r="BB40" i="36"/>
  <c r="G40" i="36" s="1"/>
  <c r="S40" i="36" s="1"/>
  <c r="AD41" i="36" s="1"/>
  <c r="AP41" i="36" s="1"/>
  <c r="F40" i="36"/>
  <c r="R40" i="36" s="1"/>
  <c r="AC41" i="36" s="1"/>
  <c r="AO41" i="36" s="1"/>
  <c r="F166" i="19" l="1"/>
  <c r="G166" i="19"/>
  <c r="L166" i="19" s="1"/>
  <c r="E166" i="19"/>
  <c r="M166" i="19" s="1"/>
  <c r="J166" i="19"/>
  <c r="D167" i="19" s="1"/>
  <c r="V114" i="19"/>
  <c r="U114" i="19" s="1"/>
  <c r="BC40" i="36"/>
  <c r="F167" i="19" l="1"/>
  <c r="J167" i="19"/>
  <c r="D168" i="19" s="1"/>
  <c r="E167" i="19"/>
  <c r="M167" i="19" s="1"/>
  <c r="G167" i="19"/>
  <c r="L167" i="19" s="1"/>
  <c r="Y114" i="19"/>
  <c r="R118" i="19" s="1"/>
  <c r="S118" i="19" s="1"/>
  <c r="AA114" i="19"/>
  <c r="AB114" i="19"/>
  <c r="H40" i="36"/>
  <c r="T40" i="36" s="1"/>
  <c r="BD40" i="36"/>
  <c r="I40" i="36" s="1"/>
  <c r="U40" i="36" s="1"/>
  <c r="AF41" i="36" s="1"/>
  <c r="AR41" i="36" s="1"/>
  <c r="F168" i="19" l="1"/>
  <c r="J168" i="19"/>
  <c r="D169" i="19" s="1"/>
  <c r="E168" i="19"/>
  <c r="M168" i="19" s="1"/>
  <c r="G168" i="19"/>
  <c r="L168" i="19" s="1"/>
  <c r="V118" i="19"/>
  <c r="AA118" i="19" s="1"/>
  <c r="T118" i="19"/>
  <c r="BE40" i="36"/>
  <c r="J40" i="36" s="1"/>
  <c r="V40" i="36" s="1"/>
  <c r="AG41" i="36" s="1"/>
  <c r="AS41" i="36" s="1"/>
  <c r="AE41" i="36"/>
  <c r="F169" i="19" l="1"/>
  <c r="J169" i="19"/>
  <c r="D170" i="19" s="1"/>
  <c r="G169" i="19"/>
  <c r="L169" i="19" s="1"/>
  <c r="E169" i="19"/>
  <c r="M169" i="19" s="1"/>
  <c r="U118" i="19"/>
  <c r="Y118" i="19" s="1"/>
  <c r="R119" i="19" s="1"/>
  <c r="BF40" i="36"/>
  <c r="K40" i="36" s="1"/>
  <c r="W40" i="36" s="1"/>
  <c r="AH41" i="36" s="1"/>
  <c r="AT41" i="36" s="1"/>
  <c r="AQ41" i="36"/>
  <c r="F170" i="19" l="1"/>
  <c r="J170" i="19"/>
  <c r="D171" i="19" s="1"/>
  <c r="L170" i="19"/>
  <c r="E170" i="19"/>
  <c r="M170" i="19" s="1"/>
  <c r="G170" i="19"/>
  <c r="V119" i="19"/>
  <c r="AB118" i="19"/>
  <c r="S119" i="19"/>
  <c r="T119" i="19" s="1"/>
  <c r="BG40" i="36"/>
  <c r="L40" i="36" s="1"/>
  <c r="X40" i="36" s="1"/>
  <c r="F171" i="19" l="1"/>
  <c r="J171" i="19"/>
  <c r="D172" i="19" s="1"/>
  <c r="E171" i="19"/>
  <c r="M171" i="19" s="1"/>
  <c r="G171" i="19"/>
  <c r="L171" i="19" s="1"/>
  <c r="U119" i="19"/>
  <c r="BH40" i="36"/>
  <c r="M40" i="36" s="1"/>
  <c r="Y40" i="36" s="1"/>
  <c r="AJ41" i="36" s="1"/>
  <c r="AV41" i="36" s="1"/>
  <c r="AI41" i="36"/>
  <c r="F172" i="19" l="1"/>
  <c r="J172" i="19"/>
  <c r="D173" i="19" s="1"/>
  <c r="G172" i="19"/>
  <c r="L172" i="19" s="1"/>
  <c r="E172" i="19"/>
  <c r="M172" i="19" s="1"/>
  <c r="AA119" i="19"/>
  <c r="AB119" i="19"/>
  <c r="BI40" i="36"/>
  <c r="N40" i="36" s="1"/>
  <c r="Z40" i="36" s="1"/>
  <c r="AK41" i="36" s="1"/>
  <c r="AW41" i="36" s="1"/>
  <c r="AU41" i="36"/>
  <c r="F173" i="19" l="1"/>
  <c r="J173" i="19"/>
  <c r="D174" i="19" s="1"/>
  <c r="G173" i="19"/>
  <c r="L173" i="19" s="1"/>
  <c r="E173" i="19"/>
  <c r="M173" i="19" s="1"/>
  <c r="Y119" i="19"/>
  <c r="R120" i="19" s="1"/>
  <c r="P40" i="36"/>
  <c r="A41" i="36"/>
  <c r="B41" i="36" s="1"/>
  <c r="AL41" i="36"/>
  <c r="AX41" i="36"/>
  <c r="F174" i="19" l="1"/>
  <c r="L174" i="19"/>
  <c r="J174" i="19"/>
  <c r="D178" i="19" s="1"/>
  <c r="E174" i="19"/>
  <c r="M174" i="19" s="1"/>
  <c r="G174" i="19"/>
  <c r="S120" i="19"/>
  <c r="C41" i="36"/>
  <c r="AZ41" i="36" s="1"/>
  <c r="E41" i="36" s="1"/>
  <c r="Q41" i="36" s="1"/>
  <c r="AB42" i="36" s="1"/>
  <c r="AN42" i="36" s="1"/>
  <c r="F178" i="19" l="1"/>
  <c r="L178" i="19"/>
  <c r="G178" i="19"/>
  <c r="J178" i="19" s="1"/>
  <c r="D179" i="19" s="1"/>
  <c r="E178" i="19"/>
  <c r="M178" i="19" s="1"/>
  <c r="V120" i="19"/>
  <c r="AA120" i="19" s="1"/>
  <c r="T120" i="19"/>
  <c r="BA41" i="36"/>
  <c r="F41" i="36" s="1"/>
  <c r="R41" i="36" s="1"/>
  <c r="AC42" i="36" s="1"/>
  <c r="AO42" i="36" s="1"/>
  <c r="F179" i="19" l="1"/>
  <c r="G179" i="19"/>
  <c r="J179" i="19" s="1"/>
  <c r="D180" i="19" s="1"/>
  <c r="L179" i="19"/>
  <c r="E179" i="19"/>
  <c r="M179" i="19" s="1"/>
  <c r="U120" i="19"/>
  <c r="Y120" i="19" s="1"/>
  <c r="R121" i="19" s="1"/>
  <c r="BB41" i="36"/>
  <c r="G41" i="36" s="1"/>
  <c r="S41" i="36" s="1"/>
  <c r="AD42" i="36" s="1"/>
  <c r="AP42" i="36" s="1"/>
  <c r="F180" i="19" l="1"/>
  <c r="E180" i="19"/>
  <c r="M180" i="19" s="1"/>
  <c r="G180" i="19"/>
  <c r="L180" i="19" s="1"/>
  <c r="J180" i="19"/>
  <c r="D181" i="19" s="1"/>
  <c r="AB120" i="19"/>
  <c r="S121" i="19"/>
  <c r="T121" i="19" s="1"/>
  <c r="BC41" i="36"/>
  <c r="H41" i="36" s="1"/>
  <c r="T41" i="36" s="1"/>
  <c r="AE42" i="36" s="1"/>
  <c r="AQ42" i="36" s="1"/>
  <c r="J181" i="19" l="1"/>
  <c r="D182" i="19" s="1"/>
  <c r="L181" i="19"/>
  <c r="G181" i="19"/>
  <c r="F181" i="19"/>
  <c r="E181" i="19"/>
  <c r="M181" i="19" s="1"/>
  <c r="V121" i="19"/>
  <c r="U121" i="19" s="1"/>
  <c r="BD41" i="36"/>
  <c r="I41" i="36" s="1"/>
  <c r="U41" i="36" s="1"/>
  <c r="AF42" i="36" s="1"/>
  <c r="AR42" i="36" s="1"/>
  <c r="F182" i="19" l="1"/>
  <c r="E182" i="19"/>
  <c r="M182" i="19" s="1"/>
  <c r="G182" i="19"/>
  <c r="J182" i="19" s="1"/>
  <c r="D183" i="19" s="1"/>
  <c r="L182" i="19"/>
  <c r="AA121" i="19"/>
  <c r="AB121" i="19"/>
  <c r="BE41" i="36"/>
  <c r="J41" i="36" s="1"/>
  <c r="V41" i="36" s="1"/>
  <c r="AG42" i="36" s="1"/>
  <c r="AS42" i="36" s="1"/>
  <c r="F183" i="19" l="1"/>
  <c r="E183" i="19"/>
  <c r="M183" i="19" s="1"/>
  <c r="J183" i="19"/>
  <c r="D184" i="19" s="1"/>
  <c r="G183" i="19"/>
  <c r="L183" i="19" s="1"/>
  <c r="Y121" i="19"/>
  <c r="R122" i="19" s="1"/>
  <c r="BF41" i="36"/>
  <c r="K41" i="36" s="1"/>
  <c r="W41" i="36" s="1"/>
  <c r="AH42" i="36" s="1"/>
  <c r="AT42" i="36" s="1"/>
  <c r="F184" i="19" l="1"/>
  <c r="E184" i="19"/>
  <c r="M184" i="19" s="1"/>
  <c r="J184" i="19"/>
  <c r="D185" i="19" s="1"/>
  <c r="G184" i="19"/>
  <c r="L184" i="19" s="1"/>
  <c r="V122" i="19"/>
  <c r="S122" i="19"/>
  <c r="T122" i="19" s="1"/>
  <c r="BG41" i="36"/>
  <c r="L41" i="36" s="1"/>
  <c r="X41" i="36" s="1"/>
  <c r="AI42" i="36" s="1"/>
  <c r="AU42" i="36" s="1"/>
  <c r="F185" i="19" l="1"/>
  <c r="E185" i="19"/>
  <c r="M185" i="19" s="1"/>
  <c r="J185" i="19"/>
  <c r="D186" i="19" s="1"/>
  <c r="F186" i="19" s="1"/>
  <c r="G185" i="19"/>
  <c r="L185" i="19" s="1"/>
  <c r="BH41" i="36"/>
  <c r="M41" i="36" s="1"/>
  <c r="Y41" i="36" s="1"/>
  <c r="AJ42" i="36" s="1"/>
  <c r="AV42" i="36" s="1"/>
  <c r="G186" i="19" l="1"/>
  <c r="L186" i="19" s="1"/>
  <c r="E186" i="19"/>
  <c r="M186" i="19" s="1"/>
  <c r="AA122" i="19"/>
  <c r="U122" i="19"/>
  <c r="AB122" i="19" s="1"/>
  <c r="J186" i="19"/>
  <c r="D187" i="19" s="1"/>
  <c r="F187" i="19" s="1"/>
  <c r="BI41" i="36"/>
  <c r="N41" i="36" s="1"/>
  <c r="Z41" i="36" s="1"/>
  <c r="AK42" i="36" s="1"/>
  <c r="AL42" i="36" s="1"/>
  <c r="Y122" i="19" l="1"/>
  <c r="R123" i="19" s="1"/>
  <c r="G187" i="19"/>
  <c r="L187" i="19" s="1"/>
  <c r="E187" i="19"/>
  <c r="M187" i="19" s="1"/>
  <c r="P41" i="36"/>
  <c r="A42" i="36"/>
  <c r="B42" i="36" s="1"/>
  <c r="AW42" i="36"/>
  <c r="AX42" i="36" s="1"/>
  <c r="S123" i="19" l="1"/>
  <c r="T123" i="19" s="1"/>
  <c r="J187" i="19"/>
  <c r="D188" i="19" s="1"/>
  <c r="F188" i="19" s="1"/>
  <c r="C42" i="36"/>
  <c r="AZ42" i="36" s="1"/>
  <c r="E42" i="36" s="1"/>
  <c r="Q42" i="36" s="1"/>
  <c r="AB43" i="36" s="1"/>
  <c r="AN43" i="36" s="1"/>
  <c r="V123" i="19" l="1"/>
  <c r="E188" i="19"/>
  <c r="BA42" i="36"/>
  <c r="F42" i="36" s="1"/>
  <c r="R42" i="36" s="1"/>
  <c r="AC43" i="36" s="1"/>
  <c r="AO43" i="36" s="1"/>
  <c r="G188" i="19" l="1"/>
  <c r="L188" i="19" s="1"/>
  <c r="M188" i="19"/>
  <c r="AA123" i="19"/>
  <c r="U123" i="19"/>
  <c r="AB123" i="19" s="1"/>
  <c r="J188" i="19"/>
  <c r="D189" i="19" s="1"/>
  <c r="F189" i="19" s="1"/>
  <c r="BB42" i="36"/>
  <c r="Y123" i="19" l="1"/>
  <c r="R124" i="19" s="1"/>
  <c r="E189" i="19"/>
  <c r="M189" i="19" s="1"/>
  <c r="BC42" i="36"/>
  <c r="H42" i="36" s="1"/>
  <c r="T42" i="36" s="1"/>
  <c r="AE43" i="36" s="1"/>
  <c r="AQ43" i="36" s="1"/>
  <c r="G42" i="36"/>
  <c r="S42" i="36" s="1"/>
  <c r="AD43" i="36" s="1"/>
  <c r="AP43" i="36" s="1"/>
  <c r="S124" i="19" l="1"/>
  <c r="T124" i="19" s="1"/>
  <c r="J189" i="19"/>
  <c r="D193" i="19" s="1"/>
  <c r="F193" i="19" s="1"/>
  <c r="G189" i="19"/>
  <c r="L189" i="19" s="1"/>
  <c r="BD42" i="36"/>
  <c r="BE42" i="36" s="1"/>
  <c r="J42" i="36" s="1"/>
  <c r="V42" i="36" s="1"/>
  <c r="AG43" i="36" s="1"/>
  <c r="AS43" i="36" s="1"/>
  <c r="V124" i="19" l="1"/>
  <c r="E193" i="19"/>
  <c r="M193" i="19" s="1"/>
  <c r="BF42" i="36"/>
  <c r="BG42" i="36" s="1"/>
  <c r="L42" i="36" s="1"/>
  <c r="X42" i="36" s="1"/>
  <c r="AI43" i="36" s="1"/>
  <c r="AU43" i="36" s="1"/>
  <c r="I42" i="36"/>
  <c r="U42" i="36" s="1"/>
  <c r="AA124" i="19" l="1"/>
  <c r="U124" i="19"/>
  <c r="AB124" i="19" s="1"/>
  <c r="G193" i="19"/>
  <c r="L193" i="19" s="1"/>
  <c r="AF43" i="36"/>
  <c r="AR43" i="36" s="1"/>
  <c r="BH42" i="36"/>
  <c r="M42" i="36" s="1"/>
  <c r="Y42" i="36" s="1"/>
  <c r="AJ43" i="36" s="1"/>
  <c r="AV43" i="36" s="1"/>
  <c r="K42" i="36"/>
  <c r="W42" i="36" s="1"/>
  <c r="Y124" i="19" l="1"/>
  <c r="R125" i="19" s="1"/>
  <c r="J193" i="19"/>
  <c r="D194" i="19" s="1"/>
  <c r="F194" i="19" s="1"/>
  <c r="BI42" i="36"/>
  <c r="N42" i="36" s="1"/>
  <c r="Z42" i="36" s="1"/>
  <c r="AK43" i="36" s="1"/>
  <c r="AW43" i="36" s="1"/>
  <c r="AH43" i="36"/>
  <c r="AT43" i="36" s="1"/>
  <c r="S125" i="19" l="1"/>
  <c r="T125" i="19" s="1"/>
  <c r="E194" i="19"/>
  <c r="P42" i="36"/>
  <c r="A43" i="36"/>
  <c r="B43" i="36" s="1"/>
  <c r="AX43" i="36"/>
  <c r="AL43" i="36"/>
  <c r="V125" i="19" l="1"/>
  <c r="U125" i="19" s="1"/>
  <c r="AB125" i="19" s="1"/>
  <c r="G194" i="19"/>
  <c r="L194" i="19" s="1"/>
  <c r="M194" i="19"/>
  <c r="J194" i="19"/>
  <c r="D195" i="19" s="1"/>
  <c r="F195" i="19" s="1"/>
  <c r="C43" i="36"/>
  <c r="AZ43" i="36" s="1"/>
  <c r="Y125" i="19" l="1"/>
  <c r="R126" i="19" s="1"/>
  <c r="AA125" i="19"/>
  <c r="E195" i="19"/>
  <c r="BA43" i="36"/>
  <c r="F43" i="36" s="1"/>
  <c r="R43" i="36" s="1"/>
  <c r="AC44" i="36" s="1"/>
  <c r="AO44" i="36" s="1"/>
  <c r="E43" i="36"/>
  <c r="Q43" i="36" s="1"/>
  <c r="AB44" i="36" s="1"/>
  <c r="AN44" i="36" s="1"/>
  <c r="S126" i="19" l="1"/>
  <c r="T126" i="19" s="1"/>
  <c r="G195" i="19"/>
  <c r="L195" i="19" s="1"/>
  <c r="M195" i="19"/>
  <c r="J195" i="19"/>
  <c r="D196" i="19" s="1"/>
  <c r="F196" i="19" s="1"/>
  <c r="BB43" i="36"/>
  <c r="G43" i="36" s="1"/>
  <c r="S43" i="36" s="1"/>
  <c r="AD44" i="36" s="1"/>
  <c r="AP44" i="36" s="1"/>
  <c r="V126" i="19" l="1"/>
  <c r="U126" i="19" s="1"/>
  <c r="AB126" i="19" s="1"/>
  <c r="E196" i="19"/>
  <c r="M196" i="19" s="1"/>
  <c r="BC43" i="36"/>
  <c r="H43" i="36" s="1"/>
  <c r="T43" i="36" s="1"/>
  <c r="AE44" i="36" s="1"/>
  <c r="AA126" i="19" l="1"/>
  <c r="Y126" i="19"/>
  <c r="R127" i="19" s="1"/>
  <c r="S127" i="19" s="1"/>
  <c r="T127" i="19" s="1"/>
  <c r="J196" i="19"/>
  <c r="D197" i="19" s="1"/>
  <c r="F197" i="19" s="1"/>
  <c r="G196" i="19"/>
  <c r="L196" i="19" s="1"/>
  <c r="BD43" i="36"/>
  <c r="AQ44" i="36"/>
  <c r="V127" i="19" l="1"/>
  <c r="E197" i="19"/>
  <c r="I43" i="36"/>
  <c r="U43" i="36" s="1"/>
  <c r="AF44" i="36" s="1"/>
  <c r="AR44" i="36" s="1"/>
  <c r="BE43" i="36"/>
  <c r="G197" i="19" l="1"/>
  <c r="L197" i="19" s="1"/>
  <c r="M197" i="19"/>
  <c r="AA127" i="19"/>
  <c r="U127" i="19"/>
  <c r="AB127" i="19" s="1"/>
  <c r="J197" i="19"/>
  <c r="D198" i="19" s="1"/>
  <c r="F198" i="19" s="1"/>
  <c r="J43" i="36"/>
  <c r="V43" i="36" s="1"/>
  <c r="AG44" i="36" s="1"/>
  <c r="AS44" i="36" s="1"/>
  <c r="BF43" i="36"/>
  <c r="Y127" i="19" l="1"/>
  <c r="R128" i="19" s="1"/>
  <c r="E198" i="19"/>
  <c r="K43" i="36"/>
  <c r="W43" i="36" s="1"/>
  <c r="AH44" i="36" s="1"/>
  <c r="AT44" i="36" s="1"/>
  <c r="BG43" i="36"/>
  <c r="V128" i="19" l="1"/>
  <c r="G198" i="19"/>
  <c r="M198" i="19"/>
  <c r="S128" i="19"/>
  <c r="L198" i="19"/>
  <c r="J198" i="19"/>
  <c r="D199" i="19" s="1"/>
  <c r="F199" i="19" s="1"/>
  <c r="L43" i="36"/>
  <c r="X43" i="36" s="1"/>
  <c r="AI44" i="36" s="1"/>
  <c r="AU44" i="36" s="1"/>
  <c r="BH43" i="36"/>
  <c r="AA128" i="19" l="1"/>
  <c r="T128" i="19"/>
  <c r="U128" i="19" s="1"/>
  <c r="AB128" i="19" s="1"/>
  <c r="E199" i="19"/>
  <c r="M199" i="19" s="1"/>
  <c r="M43" i="36"/>
  <c r="Y43" i="36" s="1"/>
  <c r="BI43" i="36"/>
  <c r="N43" i="36" s="1"/>
  <c r="Z43" i="36" s="1"/>
  <c r="AK44" i="36" s="1"/>
  <c r="AW44" i="36" s="1"/>
  <c r="Y128" i="19" l="1"/>
  <c r="R129" i="19" s="1"/>
  <c r="J199" i="19"/>
  <c r="D200" i="19" s="1"/>
  <c r="F200" i="19" s="1"/>
  <c r="G199" i="19"/>
  <c r="L199" i="19" s="1"/>
  <c r="A44" i="36"/>
  <c r="AJ44" i="36"/>
  <c r="P43" i="36"/>
  <c r="S129" i="19" l="1"/>
  <c r="T129" i="19" s="1"/>
  <c r="G200" i="19"/>
  <c r="L200" i="19" s="1"/>
  <c r="E200" i="19"/>
  <c r="AV44" i="36"/>
  <c r="AX44" i="36" s="1"/>
  <c r="C44" i="36" s="1"/>
  <c r="AL44" i="36"/>
  <c r="B44" i="36"/>
  <c r="V129" i="19" l="1"/>
  <c r="AA129" i="19" s="1"/>
  <c r="J200" i="19"/>
  <c r="D201" i="19" s="1"/>
  <c r="F201" i="19" s="1"/>
  <c r="M200" i="19"/>
  <c r="AZ44" i="36"/>
  <c r="BA44" i="36" s="1"/>
  <c r="E201" i="19" l="1"/>
  <c r="U129" i="19"/>
  <c r="AB129" i="19" s="1"/>
  <c r="J201" i="19"/>
  <c r="D202" i="19" s="1"/>
  <c r="F202" i="19" s="1"/>
  <c r="L201" i="19"/>
  <c r="F44" i="36"/>
  <c r="R44" i="36" s="1"/>
  <c r="AC45" i="36" s="1"/>
  <c r="AO45" i="36" s="1"/>
  <c r="E44" i="36"/>
  <c r="Q44" i="36" s="1"/>
  <c r="AB45" i="36" s="1"/>
  <c r="AN45" i="36" s="1"/>
  <c r="BB44" i="36"/>
  <c r="G201" i="19" l="1"/>
  <c r="M201" i="19"/>
  <c r="Y129" i="19"/>
  <c r="R133" i="19" s="1"/>
  <c r="G202" i="19"/>
  <c r="J202" i="19" s="1"/>
  <c r="D203" i="19" s="1"/>
  <c r="F203" i="19" s="1"/>
  <c r="E202" i="19"/>
  <c r="M202" i="19" s="1"/>
  <c r="BC44" i="36"/>
  <c r="G44" i="36"/>
  <c r="S44" i="36" s="1"/>
  <c r="AD45" i="36" s="1"/>
  <c r="AP45" i="36" s="1"/>
  <c r="S133" i="19" l="1"/>
  <c r="T133" i="19" s="1"/>
  <c r="E203" i="19"/>
  <c r="L202" i="19"/>
  <c r="H44" i="36"/>
  <c r="T44" i="36" s="1"/>
  <c r="AE45" i="36" s="1"/>
  <c r="AQ45" i="36" s="1"/>
  <c r="BD44" i="36"/>
  <c r="V133" i="19" l="1"/>
  <c r="G203" i="19"/>
  <c r="L203" i="19" s="1"/>
  <c r="M203" i="19"/>
  <c r="J203" i="19"/>
  <c r="D204" i="19" s="1"/>
  <c r="F204" i="19" s="1"/>
  <c r="BE44" i="36"/>
  <c r="I44" i="36"/>
  <c r="U44" i="36" s="1"/>
  <c r="AA133" i="19" l="1"/>
  <c r="U133" i="19"/>
  <c r="AB133" i="19" s="1"/>
  <c r="G204" i="19"/>
  <c r="L204" i="19" s="1"/>
  <c r="E204" i="19"/>
  <c r="M204" i="19" s="1"/>
  <c r="AF45" i="36"/>
  <c r="AR45" i="36" s="1"/>
  <c r="J44" i="36"/>
  <c r="V44" i="36" s="1"/>
  <c r="AG45" i="36" s="1"/>
  <c r="AS45" i="36" s="1"/>
  <c r="BF44" i="36"/>
  <c r="Y133" i="19" l="1"/>
  <c r="R134" i="19" s="1"/>
  <c r="J204" i="19"/>
  <c r="D208" i="19" s="1"/>
  <c r="F208" i="19" s="1"/>
  <c r="K44" i="36"/>
  <c r="W44" i="36" s="1"/>
  <c r="BG44" i="36"/>
  <c r="V134" i="19" l="1"/>
  <c r="G208" i="19"/>
  <c r="J208" i="19"/>
  <c r="D209" i="19" s="1"/>
  <c r="F209" i="19" s="1"/>
  <c r="L208" i="19"/>
  <c r="E208" i="19"/>
  <c r="M208" i="19" s="1"/>
  <c r="S134" i="19"/>
  <c r="T134" i="19" s="1"/>
  <c r="L44" i="36"/>
  <c r="X44" i="36" s="1"/>
  <c r="AI45" i="36" s="1"/>
  <c r="AU45" i="36" s="1"/>
  <c r="BH44" i="36"/>
  <c r="AH45" i="36"/>
  <c r="AT45" i="36" s="1"/>
  <c r="E209" i="19" l="1"/>
  <c r="M209" i="19" s="1"/>
  <c r="J209" i="19"/>
  <c r="D210" i="19" s="1"/>
  <c r="F210" i="19" s="1"/>
  <c r="L209" i="19"/>
  <c r="G209" i="19"/>
  <c r="AA134" i="19"/>
  <c r="M44" i="36"/>
  <c r="Y44" i="36" s="1"/>
  <c r="AJ45" i="36" s="1"/>
  <c r="AV45" i="36" s="1"/>
  <c r="BI44" i="36"/>
  <c r="N44" i="36" s="1"/>
  <c r="Z44" i="36" s="1"/>
  <c r="AK45" i="36" s="1"/>
  <c r="AW45" i="36" s="1"/>
  <c r="G210" i="19" l="1"/>
  <c r="E210" i="19"/>
  <c r="M210" i="19" s="1"/>
  <c r="L210" i="19"/>
  <c r="J210" i="19"/>
  <c r="D211" i="19" s="1"/>
  <c r="F211" i="19" s="1"/>
  <c r="U134" i="19"/>
  <c r="AB134" i="19" s="1"/>
  <c r="AX45" i="36"/>
  <c r="A45" i="36"/>
  <c r="AL45" i="36"/>
  <c r="P44" i="36"/>
  <c r="G211" i="19" l="1"/>
  <c r="E211" i="19"/>
  <c r="M211" i="19" s="1"/>
  <c r="J211" i="19"/>
  <c r="D212" i="19" s="1"/>
  <c r="F212" i="19" s="1"/>
  <c r="L211" i="19"/>
  <c r="Y134" i="19"/>
  <c r="R135" i="19" s="1"/>
  <c r="B45" i="36"/>
  <c r="C45" i="36"/>
  <c r="V135" i="19" l="1"/>
  <c r="L212" i="19"/>
  <c r="J212" i="19"/>
  <c r="D213" i="19" s="1"/>
  <c r="F213" i="19" s="1"/>
  <c r="G212" i="19"/>
  <c r="E212" i="19"/>
  <c r="M212" i="19" s="1"/>
  <c r="S135" i="19"/>
  <c r="AZ45" i="36"/>
  <c r="BA45" i="36" s="1"/>
  <c r="AA135" i="19" l="1"/>
  <c r="E213" i="19"/>
  <c r="M213" i="19" s="1"/>
  <c r="L213" i="19"/>
  <c r="G213" i="19"/>
  <c r="J213" i="19"/>
  <c r="D214" i="19" s="1"/>
  <c r="F214" i="19" s="1"/>
  <c r="T135" i="19"/>
  <c r="U135" i="19" s="1"/>
  <c r="AB135" i="19" s="1"/>
  <c r="BB45" i="36"/>
  <c r="F45" i="36"/>
  <c r="R45" i="36" s="1"/>
  <c r="E45" i="36"/>
  <c r="Q45" i="36" s="1"/>
  <c r="AB46" i="36" s="1"/>
  <c r="AN46" i="36" s="1"/>
  <c r="E214" i="19" l="1"/>
  <c r="M214" i="19" s="1"/>
  <c r="L214" i="19"/>
  <c r="J214" i="19"/>
  <c r="D215" i="19" s="1"/>
  <c r="F215" i="19" s="1"/>
  <c r="G214" i="19"/>
  <c r="Y135" i="19"/>
  <c r="R136" i="19" s="1"/>
  <c r="AC46" i="36"/>
  <c r="AO46" i="36" s="1"/>
  <c r="BC45" i="36"/>
  <c r="G45" i="36"/>
  <c r="S45" i="36" s="1"/>
  <c r="AD46" i="36" s="1"/>
  <c r="AP46" i="36" s="1"/>
  <c r="V136" i="19" l="1"/>
  <c r="G215" i="19"/>
  <c r="E215" i="19"/>
  <c r="M215" i="19" s="1"/>
  <c r="L215" i="19"/>
  <c r="J215" i="19"/>
  <c r="D216" i="19" s="1"/>
  <c r="F216" i="19" s="1"/>
  <c r="S136" i="19"/>
  <c r="H45" i="36"/>
  <c r="T45" i="36" s="1"/>
  <c r="AE46" i="36" s="1"/>
  <c r="AQ46" i="36" s="1"/>
  <c r="BD45" i="36"/>
  <c r="AA136" i="19" l="1"/>
  <c r="L216" i="19"/>
  <c r="J216" i="19"/>
  <c r="D217" i="19" s="1"/>
  <c r="F217" i="19" s="1"/>
  <c r="G216" i="19"/>
  <c r="E216" i="19"/>
  <c r="M216" i="19" s="1"/>
  <c r="T136" i="19"/>
  <c r="U136" i="19" s="1"/>
  <c r="AB136" i="19" s="1"/>
  <c r="BE45" i="36"/>
  <c r="I45" i="36"/>
  <c r="U45" i="36" s="1"/>
  <c r="AF46" i="36" s="1"/>
  <c r="AR46" i="36" s="1"/>
  <c r="J217" i="19" l="1"/>
  <c r="D218" i="19" s="1"/>
  <c r="F218" i="19" s="1"/>
  <c r="G217" i="19"/>
  <c r="L217" i="19"/>
  <c r="E217" i="19"/>
  <c r="M217" i="19" s="1"/>
  <c r="Y136" i="19"/>
  <c r="R137" i="19" s="1"/>
  <c r="J45" i="36"/>
  <c r="V45" i="36" s="1"/>
  <c r="AG46" i="36" s="1"/>
  <c r="AS46" i="36" s="1"/>
  <c r="BF45" i="36"/>
  <c r="K45" i="36" s="1"/>
  <c r="W45" i="36" s="1"/>
  <c r="AH46" i="36" s="1"/>
  <c r="AT46" i="36" s="1"/>
  <c r="S137" i="19" l="1"/>
  <c r="E218" i="19"/>
  <c r="M218" i="19" s="1"/>
  <c r="L218" i="19"/>
  <c r="J218" i="19"/>
  <c r="D219" i="19" s="1"/>
  <c r="F219" i="19" s="1"/>
  <c r="G218" i="19"/>
  <c r="BG45" i="36"/>
  <c r="L45" i="36" s="1"/>
  <c r="X45" i="36" s="1"/>
  <c r="AI46" i="36" s="1"/>
  <c r="AU46" i="36" s="1"/>
  <c r="V137" i="19" l="1"/>
  <c r="AA137" i="19" s="1"/>
  <c r="T137" i="19"/>
  <c r="G219" i="19"/>
  <c r="J219" i="19"/>
  <c r="D223" i="19" s="1"/>
  <c r="F223" i="19" s="1"/>
  <c r="E219" i="19"/>
  <c r="M219" i="19" s="1"/>
  <c r="L219" i="19"/>
  <c r="BH45" i="36"/>
  <c r="M45" i="36" s="1"/>
  <c r="Y45" i="36" s="1"/>
  <c r="U137" i="19" l="1"/>
  <c r="L223" i="19"/>
  <c r="J223" i="19"/>
  <c r="D224" i="19" s="1"/>
  <c r="F224" i="19" s="1"/>
  <c r="E223" i="19"/>
  <c r="M223" i="19" s="1"/>
  <c r="G223" i="19"/>
  <c r="BI45" i="36"/>
  <c r="N45" i="36" s="1"/>
  <c r="Z45" i="36" s="1"/>
  <c r="AK46" i="36" s="1"/>
  <c r="AJ46" i="36"/>
  <c r="AV46" i="36" s="1"/>
  <c r="AB137" i="19" l="1"/>
  <c r="Y137" i="19"/>
  <c r="R138" i="19" s="1"/>
  <c r="G224" i="19"/>
  <c r="J224" i="19"/>
  <c r="D225" i="19" s="1"/>
  <c r="F225" i="19" s="1"/>
  <c r="E224" i="19"/>
  <c r="M224" i="19" s="1"/>
  <c r="L224" i="19"/>
  <c r="P45" i="36"/>
  <c r="A46" i="36"/>
  <c r="B46" i="36" s="1"/>
  <c r="AW46" i="36"/>
  <c r="AX46" i="36" s="1"/>
  <c r="AL46" i="36"/>
  <c r="S138" i="19" l="1"/>
  <c r="T138" i="19" s="1"/>
  <c r="J225" i="19"/>
  <c r="D226" i="19" s="1"/>
  <c r="F226" i="19" s="1"/>
  <c r="E225" i="19"/>
  <c r="M225" i="19" s="1"/>
  <c r="G225" i="19"/>
  <c r="L225" i="19"/>
  <c r="C46" i="36"/>
  <c r="V138" i="19" l="1"/>
  <c r="AA138" i="19" s="1"/>
  <c r="L226" i="19"/>
  <c r="E226" i="19"/>
  <c r="M226" i="19" s="1"/>
  <c r="J226" i="19"/>
  <c r="D227" i="19" s="1"/>
  <c r="F227" i="19" s="1"/>
  <c r="G226" i="19"/>
  <c r="AZ46" i="36"/>
  <c r="E46" i="36" s="1"/>
  <c r="Q46" i="36" s="1"/>
  <c r="AB47" i="36" s="1"/>
  <c r="AN47" i="36" s="1"/>
  <c r="U138" i="19" l="1"/>
  <c r="AB138" i="19" s="1"/>
  <c r="J227" i="19"/>
  <c r="D228" i="19" s="1"/>
  <c r="F228" i="19" s="1"/>
  <c r="G227" i="19"/>
  <c r="E227" i="19"/>
  <c r="M227" i="19" s="1"/>
  <c r="L227" i="19"/>
  <c r="BA46" i="36"/>
  <c r="F46" i="36" s="1"/>
  <c r="R46" i="36" s="1"/>
  <c r="AC47" i="36" s="1"/>
  <c r="AO47" i="36" s="1"/>
  <c r="Y138" i="19" l="1"/>
  <c r="R139" i="19" s="1"/>
  <c r="S139" i="19" s="1"/>
  <c r="L228" i="19"/>
  <c r="J228" i="19"/>
  <c r="D229" i="19" s="1"/>
  <c r="F229" i="19" s="1"/>
  <c r="G228" i="19"/>
  <c r="E228" i="19"/>
  <c r="M228" i="19" s="1"/>
  <c r="BB46" i="36"/>
  <c r="BC46" i="36" s="1"/>
  <c r="BD46" i="36" s="1"/>
  <c r="I46" i="36" s="1"/>
  <c r="U46" i="36" s="1"/>
  <c r="AF47" i="36" s="1"/>
  <c r="AR47" i="36" s="1"/>
  <c r="T139" i="19" l="1"/>
  <c r="V139" i="19"/>
  <c r="AA139" i="19" s="1"/>
  <c r="E229" i="19"/>
  <c r="M229" i="19" s="1"/>
  <c r="L229" i="19"/>
  <c r="J229" i="19"/>
  <c r="D230" i="19" s="1"/>
  <c r="F230" i="19" s="1"/>
  <c r="G229" i="19"/>
  <c r="H46" i="36"/>
  <c r="T46" i="36" s="1"/>
  <c r="AE47" i="36" s="1"/>
  <c r="AQ47" i="36" s="1"/>
  <c r="BE46" i="36"/>
  <c r="J46" i="36" s="1"/>
  <c r="V46" i="36" s="1"/>
  <c r="AG47" i="36" s="1"/>
  <c r="AS47" i="36" s="1"/>
  <c r="G46" i="36"/>
  <c r="S46" i="36" s="1"/>
  <c r="AD47" i="36" s="1"/>
  <c r="AP47" i="36" s="1"/>
  <c r="U139" i="19" l="1"/>
  <c r="AB139" i="19" s="1"/>
  <c r="L230" i="19"/>
  <c r="J230" i="19"/>
  <c r="D231" i="19" s="1"/>
  <c r="F231" i="19" s="1"/>
  <c r="G230" i="19"/>
  <c r="E230" i="19"/>
  <c r="M230" i="19" s="1"/>
  <c r="BF46" i="36"/>
  <c r="K46" i="36" s="1"/>
  <c r="W46" i="36" s="1"/>
  <c r="AH47" i="36" s="1"/>
  <c r="AT47" i="36" s="1"/>
  <c r="Y139" i="19" l="1"/>
  <c r="R140" i="19" s="1"/>
  <c r="S140" i="19" s="1"/>
  <c r="T140" i="19" s="1"/>
  <c r="E231" i="19"/>
  <c r="M231" i="19" s="1"/>
  <c r="J231" i="19"/>
  <c r="D232" i="19" s="1"/>
  <c r="F232" i="19" s="1"/>
  <c r="G231" i="19"/>
  <c r="L231" i="19"/>
  <c r="BG46" i="36"/>
  <c r="L46" i="36" s="1"/>
  <c r="X46" i="36" s="1"/>
  <c r="AI47" i="36" s="1"/>
  <c r="AU47" i="36" s="1"/>
  <c r="V140" i="19" l="1"/>
  <c r="U140" i="19" s="1"/>
  <c r="AB140" i="19" s="1"/>
  <c r="J232" i="19"/>
  <c r="D233" i="19" s="1"/>
  <c r="F233" i="19" s="1"/>
  <c r="G232" i="19"/>
  <c r="E232" i="19"/>
  <c r="M232" i="19" s="1"/>
  <c r="L232" i="19"/>
  <c r="BH46" i="36"/>
  <c r="M46" i="36" s="1"/>
  <c r="Y46" i="36" s="1"/>
  <c r="Y140" i="19" l="1"/>
  <c r="R141" i="19" s="1"/>
  <c r="S141" i="19" s="1"/>
  <c r="T141" i="19" s="1"/>
  <c r="AA140" i="19"/>
  <c r="J233" i="19"/>
  <c r="D234" i="19" s="1"/>
  <c r="F234" i="19" s="1"/>
  <c r="G233" i="19"/>
  <c r="E233" i="19"/>
  <c r="M233" i="19" s="1"/>
  <c r="L233" i="19"/>
  <c r="BI46" i="36"/>
  <c r="N46" i="36" s="1"/>
  <c r="Z46" i="36" s="1"/>
  <c r="AK47" i="36" s="1"/>
  <c r="AW47" i="36" s="1"/>
  <c r="AJ47" i="36"/>
  <c r="AV47" i="36" s="1"/>
  <c r="V141" i="19" l="1"/>
  <c r="U141" i="19" s="1"/>
  <c r="AB141" i="19" s="1"/>
  <c r="J234" i="19"/>
  <c r="G234" i="19"/>
  <c r="E234" i="19"/>
  <c r="M234" i="19" s="1"/>
  <c r="L234" i="19"/>
  <c r="P46" i="36"/>
  <c r="A47" i="36"/>
  <c r="B47" i="36" s="1"/>
  <c r="AX47" i="36"/>
  <c r="AL47" i="36"/>
  <c r="AA141" i="19" l="1"/>
  <c r="Y141" i="19"/>
  <c r="R142" i="19" s="1"/>
  <c r="C47" i="36"/>
  <c r="AZ47" i="36" s="1"/>
  <c r="V142" i="19" l="1"/>
  <c r="S142" i="19"/>
  <c r="T142" i="19" s="1"/>
  <c r="BA47" i="36"/>
  <c r="F47" i="36" s="1"/>
  <c r="R47" i="36" s="1"/>
  <c r="E47" i="36"/>
  <c r="Q47" i="36" s="1"/>
  <c r="AA142" i="19" l="1"/>
  <c r="AC48" i="36"/>
  <c r="AO48" i="36" s="1"/>
  <c r="BB47" i="36"/>
  <c r="G47" i="36" s="1"/>
  <c r="S47" i="36" s="1"/>
  <c r="AD48" i="36" s="1"/>
  <c r="AP48" i="36" s="1"/>
  <c r="AB48" i="36"/>
  <c r="AN48" i="36" s="1"/>
  <c r="U142" i="19" l="1"/>
  <c r="AB142" i="19" s="1"/>
  <c r="BC47" i="36"/>
  <c r="H47" i="36" s="1"/>
  <c r="T47" i="36" s="1"/>
  <c r="AE48" i="36" s="1"/>
  <c r="AQ48" i="36" s="1"/>
  <c r="Y142" i="19" l="1"/>
  <c r="R143" i="19" s="1"/>
  <c r="BD47" i="36"/>
  <c r="I47" i="36" s="1"/>
  <c r="U47" i="36" s="1"/>
  <c r="AF48" i="36" s="1"/>
  <c r="S143" i="19" l="1"/>
  <c r="T143" i="19" s="1"/>
  <c r="BE47" i="36"/>
  <c r="AR48" i="36"/>
  <c r="V143" i="19" l="1"/>
  <c r="AA143" i="19" s="1"/>
  <c r="J47" i="36"/>
  <c r="V47" i="36" s="1"/>
  <c r="AG48" i="36" s="1"/>
  <c r="AS48" i="36" s="1"/>
  <c r="BF47" i="36"/>
  <c r="K47" i="36" s="1"/>
  <c r="W47" i="36" s="1"/>
  <c r="AH48" i="36" s="1"/>
  <c r="AT48" i="36" s="1"/>
  <c r="U143" i="19" l="1"/>
  <c r="AB143" i="19" s="1"/>
  <c r="BG47" i="36"/>
  <c r="L47" i="36" s="1"/>
  <c r="X47" i="36" s="1"/>
  <c r="AI48" i="36" s="1"/>
  <c r="Y143" i="19" l="1"/>
  <c r="R144" i="19" s="1"/>
  <c r="S144" i="19" s="1"/>
  <c r="AU48" i="36"/>
  <c r="BH47" i="36"/>
  <c r="M47" i="36" s="1"/>
  <c r="Y47" i="36" s="1"/>
  <c r="AJ48" i="36" s="1"/>
  <c r="AV48" i="36" s="1"/>
  <c r="V144" i="19" l="1"/>
  <c r="AA144" i="19" s="1"/>
  <c r="T144" i="19"/>
  <c r="BI47" i="36"/>
  <c r="N47" i="36" s="1"/>
  <c r="Z47" i="36" s="1"/>
  <c r="AK48" i="36" s="1"/>
  <c r="AW48" i="36" s="1"/>
  <c r="AX48" i="36" s="1"/>
  <c r="U144" i="19" l="1"/>
  <c r="AL48" i="36"/>
  <c r="A48" i="36"/>
  <c r="P47" i="36"/>
  <c r="Y144" i="19" l="1"/>
  <c r="R148" i="19" s="1"/>
  <c r="AB144" i="19"/>
  <c r="B48" i="36"/>
  <c r="C48" i="36"/>
  <c r="S148" i="19" l="1"/>
  <c r="T148" i="19" s="1"/>
  <c r="AZ48" i="36"/>
  <c r="E48" i="36" s="1"/>
  <c r="Q48" i="36" s="1"/>
  <c r="V148" i="19" l="1"/>
  <c r="AA148" i="19" s="1"/>
  <c r="AB49" i="36"/>
  <c r="AN49" i="36" s="1"/>
  <c r="BA48" i="36"/>
  <c r="F48" i="36" s="1"/>
  <c r="R48" i="36" s="1"/>
  <c r="U148" i="19" l="1"/>
  <c r="AB148" i="19" s="1"/>
  <c r="AC49" i="36"/>
  <c r="AO49" i="36" s="1"/>
  <c r="BB48" i="36"/>
  <c r="G48" i="36" s="1"/>
  <c r="S48" i="36" s="1"/>
  <c r="AD49" i="36" s="1"/>
  <c r="AP49" i="36" s="1"/>
  <c r="Y148" i="19" l="1"/>
  <c r="R149" i="19" s="1"/>
  <c r="S149" i="19" s="1"/>
  <c r="BC48" i="36"/>
  <c r="H48" i="36" s="1"/>
  <c r="T48" i="36" s="1"/>
  <c r="AE49" i="36" s="1"/>
  <c r="AQ49" i="36" s="1"/>
  <c r="T149" i="19" l="1"/>
  <c r="U149" i="19" s="1"/>
  <c r="V149" i="19"/>
  <c r="AA149" i="19" s="1"/>
  <c r="BD48" i="36"/>
  <c r="Y149" i="19" l="1"/>
  <c r="R150" i="19" s="1"/>
  <c r="AB149" i="19"/>
  <c r="BE48" i="36"/>
  <c r="I48" i="36"/>
  <c r="U48" i="36" s="1"/>
  <c r="AF49" i="36" s="1"/>
  <c r="AR49" i="36" s="1"/>
  <c r="S150" i="19" l="1"/>
  <c r="T150" i="19" s="1"/>
  <c r="J48" i="36"/>
  <c r="V48" i="36" s="1"/>
  <c r="AG49" i="36" s="1"/>
  <c r="AS49" i="36" s="1"/>
  <c r="BF48" i="36"/>
  <c r="V150" i="19" l="1"/>
  <c r="AA150" i="19" s="1"/>
  <c r="K48" i="36"/>
  <c r="W48" i="36" s="1"/>
  <c r="AH49" i="36" s="1"/>
  <c r="AT49" i="36" s="1"/>
  <c r="BG48" i="36"/>
  <c r="U150" i="19" l="1"/>
  <c r="AB150" i="19" s="1"/>
  <c r="L48" i="36"/>
  <c r="X48" i="36" s="1"/>
  <c r="BH48" i="36"/>
  <c r="M48" i="36" s="1"/>
  <c r="Y48" i="36" s="1"/>
  <c r="AJ49" i="36" s="1"/>
  <c r="AV49" i="36" s="1"/>
  <c r="Y150" i="19" l="1"/>
  <c r="R151" i="19" s="1"/>
  <c r="S151" i="19" s="1"/>
  <c r="T151" i="19" s="1"/>
  <c r="BI48" i="36"/>
  <c r="N48" i="36" s="1"/>
  <c r="Z48" i="36" s="1"/>
  <c r="AK49" i="36" s="1"/>
  <c r="AW49" i="36" s="1"/>
  <c r="AI49" i="36"/>
  <c r="AU49" i="36" s="1"/>
  <c r="V151" i="19" l="1"/>
  <c r="AA151" i="19" s="1"/>
  <c r="AX49" i="36"/>
  <c r="A49" i="36"/>
  <c r="B49" i="36" s="1"/>
  <c r="P48" i="36"/>
  <c r="AL49" i="36"/>
  <c r="U151" i="19" l="1"/>
  <c r="AB151" i="19" s="1"/>
  <c r="C49" i="36"/>
  <c r="AZ49" i="36" s="1"/>
  <c r="Y151" i="19" l="1"/>
  <c r="R152" i="19" s="1"/>
  <c r="S152" i="19" s="1"/>
  <c r="T152" i="19" s="1"/>
  <c r="E49" i="36"/>
  <c r="Q49" i="36" s="1"/>
  <c r="BA49" i="36"/>
  <c r="V152" i="19" l="1"/>
  <c r="AA152" i="19" s="1"/>
  <c r="F49" i="36"/>
  <c r="R49" i="36" s="1"/>
  <c r="BB49" i="36"/>
  <c r="BC49" i="36" s="1"/>
  <c r="H49" i="36" s="1"/>
  <c r="T49" i="36" s="1"/>
  <c r="AE50" i="36" s="1"/>
  <c r="AQ50" i="36" s="1"/>
  <c r="AB50" i="36"/>
  <c r="AN50" i="36" s="1"/>
  <c r="U152" i="19" l="1"/>
  <c r="AB152" i="19" s="1"/>
  <c r="BD49" i="36"/>
  <c r="I49" i="36" s="1"/>
  <c r="U49" i="36" s="1"/>
  <c r="AF50" i="36" s="1"/>
  <c r="AR50" i="36" s="1"/>
  <c r="G49" i="36"/>
  <c r="S49" i="36" s="1"/>
  <c r="AD50" i="36" s="1"/>
  <c r="AP50" i="36" s="1"/>
  <c r="AC50" i="36"/>
  <c r="AO50" i="36" s="1"/>
  <c r="Y152" i="19" l="1"/>
  <c r="R153" i="19" s="1"/>
  <c r="S153" i="19" s="1"/>
  <c r="T153" i="19" s="1"/>
  <c r="BE49" i="36"/>
  <c r="J49" i="36" s="1"/>
  <c r="V49" i="36" s="1"/>
  <c r="AG50" i="36" s="1"/>
  <c r="AS50" i="36" s="1"/>
  <c r="V153" i="19" l="1"/>
  <c r="AA153" i="19" s="1"/>
  <c r="BF49" i="36"/>
  <c r="K49" i="36" s="1"/>
  <c r="W49" i="36" s="1"/>
  <c r="AH50" i="36" s="1"/>
  <c r="AT50" i="36" s="1"/>
  <c r="U153" i="19" l="1"/>
  <c r="AB153" i="19" s="1"/>
  <c r="BG49" i="36"/>
  <c r="L49" i="36" s="1"/>
  <c r="X49" i="36" s="1"/>
  <c r="AI50" i="36" s="1"/>
  <c r="AU50" i="36" s="1"/>
  <c r="Y153" i="19" l="1"/>
  <c r="R154" i="19" s="1"/>
  <c r="S154" i="19" s="1"/>
  <c r="T154" i="19" s="1"/>
  <c r="BH49" i="36"/>
  <c r="M49" i="36" s="1"/>
  <c r="Y49" i="36" s="1"/>
  <c r="AJ50" i="36" s="1"/>
  <c r="V154" i="19" l="1"/>
  <c r="AA154" i="19" s="1"/>
  <c r="BI49" i="36"/>
  <c r="N49" i="36" s="1"/>
  <c r="Z49" i="36" s="1"/>
  <c r="AK50" i="36" s="1"/>
  <c r="AW50" i="36" s="1"/>
  <c r="AV50" i="36"/>
  <c r="U154" i="19" l="1"/>
  <c r="AB154" i="19" s="1"/>
  <c r="AL50" i="36"/>
  <c r="P49" i="36"/>
  <c r="A50" i="36"/>
  <c r="B50" i="36" s="1"/>
  <c r="AX50" i="36"/>
  <c r="Y154" i="19" l="1"/>
  <c r="R155" i="19" s="1"/>
  <c r="S155" i="19" s="1"/>
  <c r="T155" i="19" s="1"/>
  <c r="C50" i="36"/>
  <c r="AZ50" i="36" s="1"/>
  <c r="E50" i="36" s="1"/>
  <c r="Q50" i="36" s="1"/>
  <c r="AB51" i="36" s="1"/>
  <c r="V155" i="19" l="1"/>
  <c r="AA155" i="19" s="1"/>
  <c r="BA50" i="36"/>
  <c r="F50" i="36" s="1"/>
  <c r="R50" i="36" s="1"/>
  <c r="AC51" i="36" s="1"/>
  <c r="AO51" i="36" s="1"/>
  <c r="AN51" i="36"/>
  <c r="U155" i="19" l="1"/>
  <c r="AB155" i="19" s="1"/>
  <c r="BB50" i="36"/>
  <c r="BC50" i="36" s="1"/>
  <c r="BD50" i="36" s="1"/>
  <c r="I50" i="36" s="1"/>
  <c r="U50" i="36" s="1"/>
  <c r="AF51" i="36" s="1"/>
  <c r="AR51" i="36" s="1"/>
  <c r="Y155" i="19" l="1"/>
  <c r="R156" i="19" s="1"/>
  <c r="G50" i="36"/>
  <c r="S50" i="36" s="1"/>
  <c r="AD51" i="36" s="1"/>
  <c r="AP51" i="36" s="1"/>
  <c r="H50" i="36"/>
  <c r="T50" i="36" s="1"/>
  <c r="AE51" i="36" s="1"/>
  <c r="AQ51" i="36" s="1"/>
  <c r="BE50" i="36"/>
  <c r="J50" i="36" s="1"/>
  <c r="V50" i="36" s="1"/>
  <c r="AG51" i="36" s="1"/>
  <c r="AS51" i="36" s="1"/>
  <c r="S156" i="19" l="1"/>
  <c r="T156" i="19" s="1"/>
  <c r="BF50" i="36"/>
  <c r="K50" i="36" s="1"/>
  <c r="W50" i="36" s="1"/>
  <c r="AH51" i="36" s="1"/>
  <c r="AT51" i="36" s="1"/>
  <c r="U156" i="19" l="1"/>
  <c r="AB156" i="19" s="1"/>
  <c r="V156" i="19"/>
  <c r="AA156" i="19" s="1"/>
  <c r="BG50" i="36"/>
  <c r="L50" i="36" s="1"/>
  <c r="X50" i="36" s="1"/>
  <c r="AI51" i="36" s="1"/>
  <c r="AU51" i="36" s="1"/>
  <c r="Y156" i="19" l="1"/>
  <c r="R157" i="19" s="1"/>
  <c r="BH50" i="36"/>
  <c r="M50" i="36" s="1"/>
  <c r="Y50" i="36" s="1"/>
  <c r="AJ51" i="36" s="1"/>
  <c r="AV51" i="36" s="1"/>
  <c r="S157" i="19" l="1"/>
  <c r="BI50" i="36"/>
  <c r="N50" i="36" s="1"/>
  <c r="Z50" i="36" s="1"/>
  <c r="AK51" i="36" s="1"/>
  <c r="AW51" i="36" s="1"/>
  <c r="AX51" i="36" s="1"/>
  <c r="V157" i="19" l="1"/>
  <c r="AA157" i="19" s="1"/>
  <c r="T157" i="19"/>
  <c r="A51" i="36"/>
  <c r="AL51" i="36"/>
  <c r="P50" i="36"/>
  <c r="U157" i="19" l="1"/>
  <c r="AB157" i="19" s="1"/>
  <c r="B51" i="36"/>
  <c r="C51" i="36"/>
  <c r="AZ51" i="36" s="1"/>
  <c r="BA51" i="36" s="1"/>
  <c r="F51" i="36" s="1"/>
  <c r="R51" i="36" s="1"/>
  <c r="AC52" i="36" s="1"/>
  <c r="Y157" i="19" l="1"/>
  <c r="R158" i="19" s="1"/>
  <c r="E51" i="36"/>
  <c r="Q51" i="36" s="1"/>
  <c r="AB52" i="36" s="1"/>
  <c r="AN52" i="36" s="1"/>
  <c r="AO52" i="36"/>
  <c r="BB51" i="36"/>
  <c r="G51" i="36" s="1"/>
  <c r="S51" i="36" s="1"/>
  <c r="AD52" i="36" s="1"/>
  <c r="AP52" i="36" s="1"/>
  <c r="S158" i="19" l="1"/>
  <c r="T158" i="19" s="1"/>
  <c r="BC51" i="36"/>
  <c r="V158" i="19" l="1"/>
  <c r="AA158" i="19" s="1"/>
  <c r="H51" i="36"/>
  <c r="T51" i="36" s="1"/>
  <c r="AE52" i="36" s="1"/>
  <c r="AQ52" i="36" s="1"/>
  <c r="BD51" i="36"/>
  <c r="I51" i="36" s="1"/>
  <c r="U51" i="36" s="1"/>
  <c r="AF52" i="36" s="1"/>
  <c r="AR52" i="36" s="1"/>
  <c r="U158" i="19" l="1"/>
  <c r="AB158" i="19" s="1"/>
  <c r="BE51" i="36"/>
  <c r="J51" i="36" s="1"/>
  <c r="V51" i="36" s="1"/>
  <c r="AG52" i="36" s="1"/>
  <c r="AS52" i="36" s="1"/>
  <c r="Y158" i="19" l="1"/>
  <c r="R159" i="19" s="1"/>
  <c r="S159" i="19" s="1"/>
  <c r="BF51" i="36"/>
  <c r="T159" i="19" l="1"/>
  <c r="V159" i="19"/>
  <c r="AA159" i="19" s="1"/>
  <c r="K51" i="36"/>
  <c r="W51" i="36" s="1"/>
  <c r="AH52" i="36" s="1"/>
  <c r="BG51" i="36"/>
  <c r="U159" i="19" l="1"/>
  <c r="AB159" i="19" s="1"/>
  <c r="AT52" i="36"/>
  <c r="L51" i="36"/>
  <c r="X51" i="36" s="1"/>
  <c r="BH51" i="36"/>
  <c r="M51" i="36" s="1"/>
  <c r="Y51" i="36" s="1"/>
  <c r="AJ52" i="36" s="1"/>
  <c r="AV52" i="36" s="1"/>
  <c r="Y159" i="19" l="1"/>
  <c r="R163" i="19" s="1"/>
  <c r="S163" i="19" s="1"/>
  <c r="T163" i="19" s="1"/>
  <c r="AI52" i="36"/>
  <c r="BI51" i="36"/>
  <c r="N51" i="36" s="1"/>
  <c r="Z51" i="36" s="1"/>
  <c r="AK52" i="36" s="1"/>
  <c r="AW52" i="36" s="1"/>
  <c r="V163" i="19" l="1"/>
  <c r="AA163" i="19" s="1"/>
  <c r="P51" i="36"/>
  <c r="A52" i="36"/>
  <c r="AU52" i="36"/>
  <c r="AX52" i="36" s="1"/>
  <c r="AL52" i="36"/>
  <c r="U163" i="19" l="1"/>
  <c r="AB163" i="19" s="1"/>
  <c r="C52" i="36"/>
  <c r="B52" i="36"/>
  <c r="Y163" i="19" l="1"/>
  <c r="R164" i="19" s="1"/>
  <c r="S164" i="19" s="1"/>
  <c r="T164" i="19" s="1"/>
  <c r="AZ52" i="36"/>
  <c r="E52" i="36" s="1"/>
  <c r="Q52" i="36" s="1"/>
  <c r="AB53" i="36" s="1"/>
  <c r="V164" i="19" l="1"/>
  <c r="AA164" i="19" s="1"/>
  <c r="AN53" i="36"/>
  <c r="BA52" i="36"/>
  <c r="BB52" i="36" s="1"/>
  <c r="G52" i="36" s="1"/>
  <c r="S52" i="36" s="1"/>
  <c r="AD53" i="36" s="1"/>
  <c r="AP53" i="36" s="1"/>
  <c r="U164" i="19" l="1"/>
  <c r="AB164" i="19" s="1"/>
  <c r="F52" i="36"/>
  <c r="R52" i="36" s="1"/>
  <c r="BC52" i="36"/>
  <c r="H52" i="36" s="1"/>
  <c r="T52" i="36" s="1"/>
  <c r="AE53" i="36" s="1"/>
  <c r="AQ53" i="36" s="1"/>
  <c r="Y164" i="19" l="1"/>
  <c r="R165" i="19" s="1"/>
  <c r="S165" i="19" s="1"/>
  <c r="T165" i="19" s="1"/>
  <c r="AC53" i="36"/>
  <c r="AO53" i="36" s="1"/>
  <c r="BD52" i="36"/>
  <c r="V165" i="19" l="1"/>
  <c r="I52" i="36"/>
  <c r="U52" i="36" s="1"/>
  <c r="AF53" i="36" s="1"/>
  <c r="AR53" i="36" s="1"/>
  <c r="BE52" i="36"/>
  <c r="AA165" i="19" l="1"/>
  <c r="U165" i="19"/>
  <c r="AB165" i="19" s="1"/>
  <c r="J52" i="36"/>
  <c r="V52" i="36" s="1"/>
  <c r="AG53" i="36" s="1"/>
  <c r="AS53" i="36" s="1"/>
  <c r="BF52" i="36"/>
  <c r="Y165" i="19" l="1"/>
  <c r="R166" i="19" s="1"/>
  <c r="K52" i="36"/>
  <c r="W52" i="36" s="1"/>
  <c r="AH53" i="36" s="1"/>
  <c r="AT53" i="36" s="1"/>
  <c r="BG52" i="36"/>
  <c r="S166" i="19" l="1"/>
  <c r="T166" i="19" s="1"/>
  <c r="BH52" i="36"/>
  <c r="M52" i="36" s="1"/>
  <c r="Y52" i="36" s="1"/>
  <c r="AJ53" i="36" s="1"/>
  <c r="AV53" i="36" s="1"/>
  <c r="L52" i="36"/>
  <c r="X52" i="36" s="1"/>
  <c r="AI53" i="36" s="1"/>
  <c r="AU53" i="36" s="1"/>
  <c r="U166" i="19" l="1"/>
  <c r="AB166" i="19" s="1"/>
  <c r="V166" i="19"/>
  <c r="AA166" i="19" s="1"/>
  <c r="BI52" i="36"/>
  <c r="N52" i="36" s="1"/>
  <c r="Z52" i="36" s="1"/>
  <c r="AK53" i="36" s="1"/>
  <c r="AL53" i="36" s="1"/>
  <c r="Y166" i="19" l="1"/>
  <c r="R167" i="19" s="1"/>
  <c r="S167" i="19" s="1"/>
  <c r="T167" i="19" s="1"/>
  <c r="A53" i="36"/>
  <c r="B53" i="36" s="1"/>
  <c r="AW53" i="36"/>
  <c r="AX53" i="36" s="1"/>
  <c r="P52" i="36"/>
  <c r="V167" i="19" l="1"/>
  <c r="C53" i="36"/>
  <c r="AZ53" i="36" s="1"/>
  <c r="E53" i="36" s="1"/>
  <c r="Q53" i="36" s="1"/>
  <c r="AB54" i="36" s="1"/>
  <c r="AA167" i="19" l="1"/>
  <c r="U167" i="19"/>
  <c r="AB167" i="19" s="1"/>
  <c r="BA53" i="36"/>
  <c r="F53" i="36" s="1"/>
  <c r="R53" i="36" s="1"/>
  <c r="AC54" i="36" s="1"/>
  <c r="AO54" i="36" s="1"/>
  <c r="AN54" i="36"/>
  <c r="Y167" i="19" l="1"/>
  <c r="R168" i="19" s="1"/>
  <c r="BB53" i="36"/>
  <c r="G53" i="36" s="1"/>
  <c r="S53" i="36" s="1"/>
  <c r="AD54" i="36" s="1"/>
  <c r="AP54" i="36" s="1"/>
  <c r="V168" i="19" l="1"/>
  <c r="S168" i="19"/>
  <c r="BC53" i="36"/>
  <c r="BD53" i="36" s="1"/>
  <c r="I53" i="36" s="1"/>
  <c r="U53" i="36" s="1"/>
  <c r="AF54" i="36" s="1"/>
  <c r="AR54" i="36" s="1"/>
  <c r="AA168" i="19" l="1"/>
  <c r="T168" i="19"/>
  <c r="U168" i="19" s="1"/>
  <c r="Y168" i="19" s="1"/>
  <c r="R169" i="19" s="1"/>
  <c r="BE53" i="36"/>
  <c r="J53" i="36" s="1"/>
  <c r="V53" i="36" s="1"/>
  <c r="AG54" i="36" s="1"/>
  <c r="AS54" i="36" s="1"/>
  <c r="H53" i="36"/>
  <c r="T53" i="36" s="1"/>
  <c r="AE54" i="36" s="1"/>
  <c r="AQ54" i="36" s="1"/>
  <c r="V169" i="19" l="1"/>
  <c r="AB168" i="19"/>
  <c r="S169" i="19"/>
  <c r="T169" i="19" s="1"/>
  <c r="BF53" i="36"/>
  <c r="K53" i="36" s="1"/>
  <c r="W53" i="36" s="1"/>
  <c r="AH54" i="36" s="1"/>
  <c r="AT54" i="36" s="1"/>
  <c r="U169" i="19" l="1"/>
  <c r="BG53" i="36"/>
  <c r="L53" i="36" s="1"/>
  <c r="X53" i="36" s="1"/>
  <c r="AA169" i="19" l="1"/>
  <c r="AB169" i="19"/>
  <c r="BH53" i="36"/>
  <c r="M53" i="36" s="1"/>
  <c r="Y53" i="36" s="1"/>
  <c r="AI54" i="36"/>
  <c r="AU54" i="36" s="1"/>
  <c r="Y169" i="19" l="1"/>
  <c r="R170" i="19" s="1"/>
  <c r="BI53" i="36"/>
  <c r="N53" i="36" s="1"/>
  <c r="Z53" i="36" s="1"/>
  <c r="AK54" i="36" s="1"/>
  <c r="AW54" i="36" s="1"/>
  <c r="AJ54" i="36"/>
  <c r="AV54" i="36" s="1"/>
  <c r="S170" i="19" l="1"/>
  <c r="T170" i="19" s="1"/>
  <c r="P53" i="36"/>
  <c r="A54" i="36"/>
  <c r="B54" i="36" s="1"/>
  <c r="AX54" i="36"/>
  <c r="AL54" i="36"/>
  <c r="V170" i="19" l="1"/>
  <c r="C54" i="36"/>
  <c r="AZ54" i="36" s="1"/>
  <c r="E54" i="36" s="1"/>
  <c r="Q54" i="36" s="1"/>
  <c r="AB55" i="36" s="1"/>
  <c r="AA170" i="19" l="1"/>
  <c r="U170" i="19"/>
  <c r="AB170" i="19" s="1"/>
  <c r="BA54" i="36"/>
  <c r="BB54" i="36" s="1"/>
  <c r="AN55" i="36"/>
  <c r="Y170" i="19" l="1"/>
  <c r="R171" i="19" s="1"/>
  <c r="F54" i="36"/>
  <c r="R54" i="36" s="1"/>
  <c r="AC55" i="36" s="1"/>
  <c r="AO55" i="36" s="1"/>
  <c r="G54" i="36"/>
  <c r="S54" i="36" s="1"/>
  <c r="AD55" i="36" s="1"/>
  <c r="AP55" i="36" s="1"/>
  <c r="BC54" i="36"/>
  <c r="S171" i="19" l="1"/>
  <c r="V171" i="19" s="1"/>
  <c r="H54" i="36"/>
  <c r="T54" i="36" s="1"/>
  <c r="AE55" i="36" s="1"/>
  <c r="AQ55" i="36" s="1"/>
  <c r="BD54" i="36"/>
  <c r="AA171" i="19" l="1"/>
  <c r="T171" i="19"/>
  <c r="U171" i="19" s="1"/>
  <c r="Y171" i="19" s="1"/>
  <c r="R172" i="19" s="1"/>
  <c r="BE54" i="36"/>
  <c r="I54" i="36"/>
  <c r="U54" i="36" s="1"/>
  <c r="AB171" i="19" l="1"/>
  <c r="S172" i="19"/>
  <c r="V172" i="19" s="1"/>
  <c r="J54" i="36"/>
  <c r="V54" i="36" s="1"/>
  <c r="AG55" i="36" s="1"/>
  <c r="AS55" i="36" s="1"/>
  <c r="BF54" i="36"/>
  <c r="AF55" i="36"/>
  <c r="AR55" i="36" s="1"/>
  <c r="AA172" i="19" l="1"/>
  <c r="T172" i="19"/>
  <c r="U172" i="19" s="1"/>
  <c r="Y172" i="19" s="1"/>
  <c r="R173" i="19" s="1"/>
  <c r="K54" i="36"/>
  <c r="W54" i="36" s="1"/>
  <c r="AH55" i="36" s="1"/>
  <c r="AT55" i="36" s="1"/>
  <c r="BG54" i="36"/>
  <c r="L54" i="36" s="1"/>
  <c r="X54" i="36" s="1"/>
  <c r="AI55" i="36" s="1"/>
  <c r="AU55" i="36" s="1"/>
  <c r="V173" i="19" l="1"/>
  <c r="AB172" i="19"/>
  <c r="S173" i="19"/>
  <c r="T173" i="19" s="1"/>
  <c r="BH54" i="36"/>
  <c r="M54" i="36" s="1"/>
  <c r="Y54" i="36" s="1"/>
  <c r="AJ55" i="36" s="1"/>
  <c r="AV55" i="36" s="1"/>
  <c r="U173" i="19" l="1"/>
  <c r="BI54" i="36"/>
  <c r="N54" i="36" s="1"/>
  <c r="Z54" i="36" s="1"/>
  <c r="AK55" i="36" s="1"/>
  <c r="AW55" i="36" s="1"/>
  <c r="AX55" i="36" s="1"/>
  <c r="Y173" i="19" l="1"/>
  <c r="R174" i="19" s="1"/>
  <c r="AA173" i="19"/>
  <c r="AB173" i="19"/>
  <c r="P54" i="36"/>
  <c r="A55" i="36"/>
  <c r="AL55" i="36"/>
  <c r="S174" i="19" l="1"/>
  <c r="V174" i="19" s="1"/>
  <c r="B55" i="36"/>
  <c r="C55" i="36"/>
  <c r="AA174" i="19" l="1"/>
  <c r="T174" i="19"/>
  <c r="U174" i="19" s="1"/>
  <c r="AZ55" i="36"/>
  <c r="Y174" i="19" l="1"/>
  <c r="R178" i="19" s="1"/>
  <c r="E55" i="36"/>
  <c r="Q55" i="36" s="1"/>
  <c r="BA55" i="36"/>
  <c r="S178" i="19" l="1"/>
  <c r="T178" i="19" s="1"/>
  <c r="AB174" i="19"/>
  <c r="BB55" i="36"/>
  <c r="G55" i="36" s="1"/>
  <c r="S55" i="36" s="1"/>
  <c r="AD56" i="36" s="1"/>
  <c r="AP56" i="36" s="1"/>
  <c r="F55" i="36"/>
  <c r="R55" i="36" s="1"/>
  <c r="AB56" i="36"/>
  <c r="AN56" i="36" s="1"/>
  <c r="V178" i="19" l="1"/>
  <c r="BC55" i="36"/>
  <c r="H55" i="36" s="1"/>
  <c r="T55" i="36" s="1"/>
  <c r="AE56" i="36" s="1"/>
  <c r="AQ56" i="36" s="1"/>
  <c r="AC56" i="36"/>
  <c r="AO56" i="36" s="1"/>
  <c r="AA178" i="19" l="1"/>
  <c r="U178" i="19"/>
  <c r="AB178" i="19" s="1"/>
  <c r="BD55" i="36"/>
  <c r="I55" i="36" s="1"/>
  <c r="U55" i="36" s="1"/>
  <c r="AF56" i="36" s="1"/>
  <c r="AR56" i="36" s="1"/>
  <c r="Y178" i="19" l="1"/>
  <c r="R179" i="19" s="1"/>
  <c r="BE55" i="36"/>
  <c r="BF55" i="36" s="1"/>
  <c r="S179" i="19" l="1"/>
  <c r="BG55" i="36"/>
  <c r="L55" i="36" s="1"/>
  <c r="X55" i="36" s="1"/>
  <c r="AI56" i="36" s="1"/>
  <c r="AU56" i="36" s="1"/>
  <c r="J55" i="36"/>
  <c r="V55" i="36" s="1"/>
  <c r="AG56" i="36" s="1"/>
  <c r="K55" i="36"/>
  <c r="W55" i="36" s="1"/>
  <c r="AH56" i="36" s="1"/>
  <c r="AT56" i="36" s="1"/>
  <c r="V179" i="19" l="1"/>
  <c r="T179" i="19"/>
  <c r="BH55" i="36"/>
  <c r="M55" i="36" s="1"/>
  <c r="Y55" i="36" s="1"/>
  <c r="AJ56" i="36" s="1"/>
  <c r="AV56" i="36" s="1"/>
  <c r="AS56" i="36"/>
  <c r="AA179" i="19" l="1"/>
  <c r="U179" i="19"/>
  <c r="AB179" i="19" s="1"/>
  <c r="BI55" i="36"/>
  <c r="N55" i="36" s="1"/>
  <c r="Z55" i="36" s="1"/>
  <c r="P55" i="36" s="1"/>
  <c r="Y179" i="19" l="1"/>
  <c r="R180" i="19" s="1"/>
  <c r="A56" i="36"/>
  <c r="B56" i="36" s="1"/>
  <c r="AK56" i="36"/>
  <c r="S180" i="19" l="1"/>
  <c r="T180" i="19" s="1"/>
  <c r="AW56" i="36"/>
  <c r="AX56" i="36" s="1"/>
  <c r="C56" i="36" s="1"/>
  <c r="AL56" i="36"/>
  <c r="V180" i="19" l="1"/>
  <c r="AA180" i="19" s="1"/>
  <c r="AZ56" i="36"/>
  <c r="U180" i="19" l="1"/>
  <c r="AB180" i="19" s="1"/>
  <c r="BA56" i="36"/>
  <c r="F56" i="36" s="1"/>
  <c r="R56" i="36" s="1"/>
  <c r="E56" i="36"/>
  <c r="Q56" i="36" s="1"/>
  <c r="AB57" i="36" s="1"/>
  <c r="AN57" i="36" s="1"/>
  <c r="Y180" i="19" l="1"/>
  <c r="R181" i="19" s="1"/>
  <c r="AC57" i="36"/>
  <c r="AO57" i="36" s="1"/>
  <c r="BB56" i="36"/>
  <c r="S181" i="19" l="1"/>
  <c r="G56" i="36"/>
  <c r="S56" i="36" s="1"/>
  <c r="AD57" i="36" s="1"/>
  <c r="AP57" i="36" s="1"/>
  <c r="BC56" i="36"/>
  <c r="V181" i="19" l="1"/>
  <c r="AA181" i="19" s="1"/>
  <c r="T181" i="19"/>
  <c r="H56" i="36"/>
  <c r="T56" i="36" s="1"/>
  <c r="AE57" i="36" s="1"/>
  <c r="AQ57" i="36" s="1"/>
  <c r="BD56" i="36"/>
  <c r="U181" i="19" l="1"/>
  <c r="BE56" i="36"/>
  <c r="BF56" i="36" s="1"/>
  <c r="K56" i="36" s="1"/>
  <c r="W56" i="36" s="1"/>
  <c r="AH57" i="36" s="1"/>
  <c r="I56" i="36"/>
  <c r="U56" i="36" s="1"/>
  <c r="AF57" i="36" s="1"/>
  <c r="AR57" i="36" s="1"/>
  <c r="AB181" i="19" l="1"/>
  <c r="Y181" i="19"/>
  <c r="R182" i="19" s="1"/>
  <c r="J56" i="36"/>
  <c r="V56" i="36" s="1"/>
  <c r="AG57" i="36" s="1"/>
  <c r="AS57" i="36" s="1"/>
  <c r="BG56" i="36"/>
  <c r="AT57" i="36"/>
  <c r="S182" i="19" l="1"/>
  <c r="T182" i="19" s="1"/>
  <c r="L56" i="36"/>
  <c r="X56" i="36" s="1"/>
  <c r="AI57" i="36" s="1"/>
  <c r="AU57" i="36" s="1"/>
  <c r="BH56" i="36"/>
  <c r="V182" i="19" l="1"/>
  <c r="AA182" i="19" s="1"/>
  <c r="M56" i="36"/>
  <c r="Y56" i="36" s="1"/>
  <c r="BI56" i="36"/>
  <c r="N56" i="36" s="1"/>
  <c r="Z56" i="36" s="1"/>
  <c r="AK57" i="36" s="1"/>
  <c r="AW57" i="36" s="1"/>
  <c r="U182" i="19" l="1"/>
  <c r="Y182" i="19" s="1"/>
  <c r="R183" i="19" s="1"/>
  <c r="S183" i="19" s="1"/>
  <c r="T183" i="19" s="1"/>
  <c r="AJ57" i="36"/>
  <c r="A57" i="36"/>
  <c r="P56" i="36"/>
  <c r="AB182" i="19" l="1"/>
  <c r="V183" i="19"/>
  <c r="AA183" i="19" s="1"/>
  <c r="B57" i="36"/>
  <c r="AV57" i="36"/>
  <c r="AX57" i="36" s="1"/>
  <c r="C57" i="36" s="1"/>
  <c r="AL57" i="36"/>
  <c r="U183" i="19" l="1"/>
  <c r="AB183" i="19" s="1"/>
  <c r="AZ57" i="36"/>
  <c r="BA57" i="36" s="1"/>
  <c r="F57" i="36" s="1"/>
  <c r="R57" i="36" s="1"/>
  <c r="Y183" i="19" l="1"/>
  <c r="R184" i="19" s="1"/>
  <c r="S184" i="19" s="1"/>
  <c r="BB57" i="36"/>
  <c r="G57" i="36" s="1"/>
  <c r="S57" i="36" s="1"/>
  <c r="AD58" i="36" s="1"/>
  <c r="AP58" i="36" s="1"/>
  <c r="AC58" i="36"/>
  <c r="AO58" i="36" s="1"/>
  <c r="E57" i="36"/>
  <c r="Q57" i="36" s="1"/>
  <c r="AB58" i="36" s="1"/>
  <c r="AN58" i="36" s="1"/>
  <c r="T184" i="19" l="1"/>
  <c r="U184" i="19" s="1"/>
  <c r="Y184" i="19" s="1"/>
  <c r="R185" i="19" s="1"/>
  <c r="V184" i="19"/>
  <c r="AA184" i="19" s="1"/>
  <c r="BC57" i="36"/>
  <c r="BD57" i="36" s="1"/>
  <c r="I57" i="36" s="1"/>
  <c r="U57" i="36" s="1"/>
  <c r="AF58" i="36" s="1"/>
  <c r="AR58" i="36" s="1"/>
  <c r="AB184" i="19" l="1"/>
  <c r="S185" i="19"/>
  <c r="V185" i="19" s="1"/>
  <c r="H57" i="36"/>
  <c r="T57" i="36" s="1"/>
  <c r="AE58" i="36" s="1"/>
  <c r="AQ58" i="36" s="1"/>
  <c r="BE57" i="36"/>
  <c r="J57" i="36" s="1"/>
  <c r="V57" i="36" s="1"/>
  <c r="AG58" i="36" s="1"/>
  <c r="AS58" i="36" s="1"/>
  <c r="AA185" i="19" l="1"/>
  <c r="T185" i="19"/>
  <c r="U185" i="19" s="1"/>
  <c r="Y185" i="19" s="1"/>
  <c r="R186" i="19" s="1"/>
  <c r="BF57" i="36"/>
  <c r="K57" i="36" s="1"/>
  <c r="W57" i="36" s="1"/>
  <c r="AH58" i="36" s="1"/>
  <c r="AT58" i="36" s="1"/>
  <c r="S186" i="19" l="1"/>
  <c r="T186" i="19" s="1"/>
  <c r="AB185" i="19"/>
  <c r="BG57" i="36"/>
  <c r="L57" i="36" s="1"/>
  <c r="X57" i="36" s="1"/>
  <c r="AI58" i="36" s="1"/>
  <c r="AU58" i="36" s="1"/>
  <c r="V186" i="19" l="1"/>
  <c r="AA186" i="19" s="1"/>
  <c r="BH57" i="36"/>
  <c r="M57" i="36" s="1"/>
  <c r="Y57" i="36" s="1"/>
  <c r="U186" i="19" l="1"/>
  <c r="AB186" i="19" s="1"/>
  <c r="BI57" i="36"/>
  <c r="N57" i="36" s="1"/>
  <c r="Z57" i="36" s="1"/>
  <c r="AK58" i="36" s="1"/>
  <c r="AW58" i="36" s="1"/>
  <c r="AJ58" i="36"/>
  <c r="AV58" i="36" s="1"/>
  <c r="Y186" i="19" l="1"/>
  <c r="R187" i="19" s="1"/>
  <c r="S187" i="19" s="1"/>
  <c r="T187" i="19" s="1"/>
  <c r="AX58" i="36"/>
  <c r="A58" i="36"/>
  <c r="B58" i="36" s="1"/>
  <c r="P57" i="36"/>
  <c r="AL58" i="36"/>
  <c r="V187" i="19" l="1"/>
  <c r="C58" i="36"/>
  <c r="AA187" i="19" l="1"/>
  <c r="U187" i="19"/>
  <c r="AB187" i="19" s="1"/>
  <c r="AZ58" i="36"/>
  <c r="E58" i="36" s="1"/>
  <c r="Q58" i="36" s="1"/>
  <c r="AB59" i="36" s="1"/>
  <c r="AN59" i="36" s="1"/>
  <c r="Y187" i="19" l="1"/>
  <c r="R188" i="19" s="1"/>
  <c r="BA58" i="36"/>
  <c r="F58" i="36" s="1"/>
  <c r="R58" i="36" s="1"/>
  <c r="AC59" i="36" s="1"/>
  <c r="AO59" i="36" s="1"/>
  <c r="V188" i="19" l="1"/>
  <c r="S188" i="19"/>
  <c r="T188" i="19" s="1"/>
  <c r="BB58" i="36"/>
  <c r="G58" i="36" s="1"/>
  <c r="S58" i="36" s="1"/>
  <c r="AD59" i="36" s="1"/>
  <c r="AP59" i="36" s="1"/>
  <c r="AA188" i="19" l="1"/>
  <c r="BC58" i="36"/>
  <c r="H58" i="36" s="1"/>
  <c r="T58" i="36" s="1"/>
  <c r="AE59" i="36" s="1"/>
  <c r="AQ59" i="36" s="1"/>
  <c r="U188" i="19" l="1"/>
  <c r="AB188" i="19" s="1"/>
  <c r="BD58" i="36"/>
  <c r="I58" i="36" s="1"/>
  <c r="U58" i="36" s="1"/>
  <c r="AF59" i="36" s="1"/>
  <c r="AR59" i="36" s="1"/>
  <c r="Y188" i="19" l="1"/>
  <c r="R189" i="19" s="1"/>
  <c r="BE58" i="36"/>
  <c r="BF58" i="36" s="1"/>
  <c r="K58" i="36" s="1"/>
  <c r="W58" i="36" s="1"/>
  <c r="AH59" i="36" s="1"/>
  <c r="AT59" i="36" s="1"/>
  <c r="S189" i="19" l="1"/>
  <c r="T189" i="19" s="1"/>
  <c r="BG58" i="36"/>
  <c r="BH58" i="36" s="1"/>
  <c r="M58" i="36" s="1"/>
  <c r="Y58" i="36" s="1"/>
  <c r="AJ59" i="36" s="1"/>
  <c r="J58" i="36"/>
  <c r="V58" i="36" s="1"/>
  <c r="AG59" i="36" s="1"/>
  <c r="AS59" i="36" s="1"/>
  <c r="V189" i="19" l="1"/>
  <c r="AA189" i="19" s="1"/>
  <c r="L58" i="36"/>
  <c r="X58" i="36" s="1"/>
  <c r="AI59" i="36" s="1"/>
  <c r="AU59" i="36" s="1"/>
  <c r="BI58" i="36"/>
  <c r="N58" i="36" s="1"/>
  <c r="Z58" i="36" s="1"/>
  <c r="AK59" i="36" s="1"/>
  <c r="AW59" i="36" s="1"/>
  <c r="AV59" i="36"/>
  <c r="U189" i="19" l="1"/>
  <c r="AB189" i="19" s="1"/>
  <c r="AL59" i="36"/>
  <c r="P58" i="36"/>
  <c r="A59" i="36"/>
  <c r="B59" i="36" s="1"/>
  <c r="AX59" i="36"/>
  <c r="Y189" i="19" l="1"/>
  <c r="R193" i="19" s="1"/>
  <c r="S193" i="19" s="1"/>
  <c r="T193" i="19" s="1"/>
  <c r="C59" i="36"/>
  <c r="AZ59" i="36" s="1"/>
  <c r="BA59" i="36" s="1"/>
  <c r="F59" i="36" s="1"/>
  <c r="R59" i="36" s="1"/>
  <c r="AC60" i="36" s="1"/>
  <c r="AO60" i="36" s="1"/>
  <c r="V193" i="19" l="1"/>
  <c r="AA193" i="19" s="1"/>
  <c r="BB59" i="36"/>
  <c r="G59" i="36" s="1"/>
  <c r="S59" i="36" s="1"/>
  <c r="AD60" i="36" s="1"/>
  <c r="AP60" i="36" s="1"/>
  <c r="E59" i="36"/>
  <c r="Q59" i="36" s="1"/>
  <c r="AB60" i="36" s="1"/>
  <c r="AN60" i="36" s="1"/>
  <c r="U193" i="19" l="1"/>
  <c r="AB193" i="19" s="1"/>
  <c r="BC59" i="36"/>
  <c r="BD59" i="36" s="1"/>
  <c r="Y193" i="19" l="1"/>
  <c r="R194" i="19" s="1"/>
  <c r="H59" i="36"/>
  <c r="T59" i="36" s="1"/>
  <c r="AE60" i="36" s="1"/>
  <c r="AQ60" i="36" s="1"/>
  <c r="I59" i="36"/>
  <c r="U59" i="36" s="1"/>
  <c r="AF60" i="36" s="1"/>
  <c r="AR60" i="36" s="1"/>
  <c r="BE59" i="36"/>
  <c r="J59" i="36" s="1"/>
  <c r="V59" i="36" s="1"/>
  <c r="AG60" i="36" s="1"/>
  <c r="AS60" i="36" s="1"/>
  <c r="S194" i="19" l="1"/>
  <c r="T194" i="19" s="1"/>
  <c r="BF59" i="36"/>
  <c r="BG59" i="36" s="1"/>
  <c r="V194" i="19" l="1"/>
  <c r="U194" i="19" s="1"/>
  <c r="AB194" i="19" s="1"/>
  <c r="K59" i="36"/>
  <c r="W59" i="36" s="1"/>
  <c r="AH60" i="36" s="1"/>
  <c r="AT60" i="36" s="1"/>
  <c r="BH59" i="36"/>
  <c r="L59" i="36"/>
  <c r="X59" i="36" s="1"/>
  <c r="Y194" i="19" l="1"/>
  <c r="R195" i="19" s="1"/>
  <c r="AA194" i="19"/>
  <c r="M59" i="36"/>
  <c r="Y59" i="36" s="1"/>
  <c r="AJ60" i="36" s="1"/>
  <c r="AV60" i="36" s="1"/>
  <c r="BI59" i="36"/>
  <c r="N59" i="36" s="1"/>
  <c r="Z59" i="36" s="1"/>
  <c r="AI60" i="36"/>
  <c r="S195" i="19" l="1"/>
  <c r="T195" i="19" s="1"/>
  <c r="A60" i="36"/>
  <c r="B60" i="36" s="1"/>
  <c r="AU60" i="36"/>
  <c r="AK60" i="36"/>
  <c r="AL60" i="36" s="1"/>
  <c r="P59" i="36"/>
  <c r="V195" i="19" l="1"/>
  <c r="AA195" i="19" s="1"/>
  <c r="AW60" i="36"/>
  <c r="AX60" i="36" s="1"/>
  <c r="C60" i="36" s="1"/>
  <c r="AZ60" i="36" s="1"/>
  <c r="E60" i="36" s="1"/>
  <c r="Q60" i="36" s="1"/>
  <c r="U195" i="19" l="1"/>
  <c r="AB195" i="19" s="1"/>
  <c r="AB61" i="36"/>
  <c r="AN61" i="36" s="1"/>
  <c r="BA60" i="36"/>
  <c r="Y195" i="19" l="1"/>
  <c r="R196" i="19" s="1"/>
  <c r="S196" i="19" s="1"/>
  <c r="F60" i="36"/>
  <c r="R60" i="36" s="1"/>
  <c r="BB60" i="36"/>
  <c r="V196" i="19" l="1"/>
  <c r="AA196" i="19" s="1"/>
  <c r="T196" i="19"/>
  <c r="G60" i="36"/>
  <c r="S60" i="36" s="1"/>
  <c r="AD61" i="36" s="1"/>
  <c r="AP61" i="36" s="1"/>
  <c r="BC60" i="36"/>
  <c r="H60" i="36" s="1"/>
  <c r="T60" i="36" s="1"/>
  <c r="AE61" i="36" s="1"/>
  <c r="AQ61" i="36" s="1"/>
  <c r="AC61" i="36"/>
  <c r="AO61" i="36" s="1"/>
  <c r="U196" i="19" l="1"/>
  <c r="Y196" i="19" s="1"/>
  <c r="R197" i="19" s="1"/>
  <c r="BD60" i="36"/>
  <c r="I60" i="36" s="1"/>
  <c r="U60" i="36" s="1"/>
  <c r="AF61" i="36" s="1"/>
  <c r="AR61" i="36" s="1"/>
  <c r="AB196" i="19" l="1"/>
  <c r="S197" i="19"/>
  <c r="T197" i="19" s="1"/>
  <c r="BE60" i="36"/>
  <c r="J60" i="36" s="1"/>
  <c r="V60" i="36" s="1"/>
  <c r="AG61" i="36" s="1"/>
  <c r="AS61" i="36" s="1"/>
  <c r="V197" i="19" l="1"/>
  <c r="U197" i="19" s="1"/>
  <c r="BF60" i="36"/>
  <c r="K60" i="36" s="1"/>
  <c r="W60" i="36" s="1"/>
  <c r="AH61" i="36" s="1"/>
  <c r="AT61" i="36" s="1"/>
  <c r="AA197" i="19" l="1"/>
  <c r="AB197" i="19"/>
  <c r="BG60" i="36"/>
  <c r="L60" i="36" s="1"/>
  <c r="X60" i="36" s="1"/>
  <c r="AI61" i="36" s="1"/>
  <c r="AU61" i="36" s="1"/>
  <c r="Y197" i="19" l="1"/>
  <c r="R198" i="19" s="1"/>
  <c r="BH60" i="36"/>
  <c r="M60" i="36" s="1"/>
  <c r="Y60" i="36" s="1"/>
  <c r="AJ61" i="36" s="1"/>
  <c r="AV61" i="36" s="1"/>
  <c r="S198" i="19" l="1"/>
  <c r="V198" i="19" s="1"/>
  <c r="BI60" i="36"/>
  <c r="N60" i="36" s="1"/>
  <c r="Z60" i="36" s="1"/>
  <c r="AK61" i="36" s="1"/>
  <c r="AL61" i="36" s="1"/>
  <c r="AA198" i="19" l="1"/>
  <c r="T198" i="19"/>
  <c r="U198" i="19" s="1"/>
  <c r="A61" i="36"/>
  <c r="B61" i="36" s="1"/>
  <c r="AW61" i="36"/>
  <c r="AX61" i="36" s="1"/>
  <c r="P60" i="36"/>
  <c r="Y198" i="19" l="1"/>
  <c r="R199" i="19" s="1"/>
  <c r="C61" i="36"/>
  <c r="S199" i="19" l="1"/>
  <c r="V199" i="19" s="1"/>
  <c r="AB198" i="19"/>
  <c r="AZ61" i="36"/>
  <c r="E61" i="36" s="1"/>
  <c r="Q61" i="36" s="1"/>
  <c r="AA199" i="19" l="1"/>
  <c r="T199" i="19"/>
  <c r="U199" i="19" s="1"/>
  <c r="BA61" i="36"/>
  <c r="F61" i="36" s="1"/>
  <c r="R61" i="36" s="1"/>
  <c r="AC62" i="36" s="1"/>
  <c r="AO62" i="36" s="1"/>
  <c r="AB62" i="36"/>
  <c r="AN62" i="36" s="1"/>
  <c r="Y199" i="19" l="1"/>
  <c r="R200" i="19" s="1"/>
  <c r="BB61" i="36"/>
  <c r="G61" i="36" s="1"/>
  <c r="S61" i="36" s="1"/>
  <c r="AD62" i="36" s="1"/>
  <c r="AP62" i="36" s="1"/>
  <c r="AB199" i="19" l="1"/>
  <c r="S200" i="19"/>
  <c r="V200" i="19" s="1"/>
  <c r="BC61" i="36"/>
  <c r="H61" i="36" s="1"/>
  <c r="T61" i="36" s="1"/>
  <c r="AE62" i="36" s="1"/>
  <c r="AA200" i="19" l="1"/>
  <c r="T200" i="19"/>
  <c r="U200" i="19" s="1"/>
  <c r="BD61" i="36"/>
  <c r="I61" i="36" s="1"/>
  <c r="U61" i="36" s="1"/>
  <c r="AF62" i="36" s="1"/>
  <c r="AR62" i="36" s="1"/>
  <c r="AQ62" i="36"/>
  <c r="Y200" i="19" l="1"/>
  <c r="R201" i="19" s="1"/>
  <c r="BE61" i="36"/>
  <c r="J61" i="36" s="1"/>
  <c r="V61" i="36" s="1"/>
  <c r="AG62" i="36" s="1"/>
  <c r="AS62" i="36" s="1"/>
  <c r="V201" i="19" l="1"/>
  <c r="AB200" i="19"/>
  <c r="S201" i="19"/>
  <c r="BF61" i="36"/>
  <c r="K61" i="36" s="1"/>
  <c r="W61" i="36" s="1"/>
  <c r="AH62" i="36" s="1"/>
  <c r="AT62" i="36" s="1"/>
  <c r="AA201" i="19" l="1"/>
  <c r="T201" i="19"/>
  <c r="U201" i="19" s="1"/>
  <c r="BG61" i="36"/>
  <c r="L61" i="36" s="1"/>
  <c r="X61" i="36" s="1"/>
  <c r="AI62" i="36" s="1"/>
  <c r="Y201" i="19" l="1"/>
  <c r="R202" i="19" s="1"/>
  <c r="BH61" i="36"/>
  <c r="M61" i="36" s="1"/>
  <c r="Y61" i="36" s="1"/>
  <c r="AJ62" i="36" s="1"/>
  <c r="AV62" i="36" s="1"/>
  <c r="AU62" i="36"/>
  <c r="V202" i="19" l="1"/>
  <c r="AB201" i="19"/>
  <c r="S202" i="19"/>
  <c r="T202" i="19" s="1"/>
  <c r="BI61" i="36"/>
  <c r="N61" i="36" s="1"/>
  <c r="Z61" i="36" s="1"/>
  <c r="AK62" i="36" s="1"/>
  <c r="AW62" i="36" s="1"/>
  <c r="AX62" i="36" s="1"/>
  <c r="U202" i="19" l="1"/>
  <c r="P61" i="36"/>
  <c r="AL62" i="36"/>
  <c r="A62" i="36"/>
  <c r="B62" i="36" s="1"/>
  <c r="Y202" i="19" l="1"/>
  <c r="R203" i="19" s="1"/>
  <c r="AA202" i="19"/>
  <c r="AB202" i="19"/>
  <c r="C62" i="36"/>
  <c r="AZ62" i="36" s="1"/>
  <c r="E62" i="36" s="1"/>
  <c r="Q62" i="36" s="1"/>
  <c r="S203" i="19" l="1"/>
  <c r="V203" i="19" s="1"/>
  <c r="AB63" i="36"/>
  <c r="AN63" i="36" s="1"/>
  <c r="BA62" i="36"/>
  <c r="F62" i="36" s="1"/>
  <c r="R62" i="36" s="1"/>
  <c r="AC63" i="36" s="1"/>
  <c r="AO63" i="36" s="1"/>
  <c r="AA203" i="19" l="1"/>
  <c r="T203" i="19"/>
  <c r="U203" i="19" s="1"/>
  <c r="AB203" i="19" s="1"/>
  <c r="BB62" i="36"/>
  <c r="G62" i="36" s="1"/>
  <c r="S62" i="36" s="1"/>
  <c r="AD63" i="36" s="1"/>
  <c r="AP63" i="36" s="1"/>
  <c r="Y203" i="19" l="1"/>
  <c r="R204" i="19" s="1"/>
  <c r="BC62" i="36"/>
  <c r="H62" i="36" s="1"/>
  <c r="T62" i="36" s="1"/>
  <c r="AE63" i="36" s="1"/>
  <c r="AQ63" i="36" s="1"/>
  <c r="S204" i="19" l="1"/>
  <c r="T204" i="19" s="1"/>
  <c r="BD62" i="36"/>
  <c r="I62" i="36" s="1"/>
  <c r="U62" i="36" s="1"/>
  <c r="AF63" i="36" s="1"/>
  <c r="AR63" i="36" s="1"/>
  <c r="V204" i="19" l="1"/>
  <c r="AA204" i="19" s="1"/>
  <c r="BE62" i="36"/>
  <c r="J62" i="36" s="1"/>
  <c r="V62" i="36" s="1"/>
  <c r="AG63" i="36" s="1"/>
  <c r="AS63" i="36" s="1"/>
  <c r="U204" i="19" l="1"/>
  <c r="AB204" i="19" s="1"/>
  <c r="BF62" i="36"/>
  <c r="Y204" i="19" l="1"/>
  <c r="R208" i="19" s="1"/>
  <c r="BG62" i="36"/>
  <c r="K62" i="36"/>
  <c r="W62" i="36" s="1"/>
  <c r="AH63" i="36" s="1"/>
  <c r="AT63" i="36" s="1"/>
  <c r="S208" i="19" l="1"/>
  <c r="V208" i="19" s="1"/>
  <c r="L62" i="36"/>
  <c r="X62" i="36" s="1"/>
  <c r="AI63" i="36" s="1"/>
  <c r="AU63" i="36" s="1"/>
  <c r="BH62" i="36"/>
  <c r="M62" i="36" s="1"/>
  <c r="Y62" i="36" s="1"/>
  <c r="AJ63" i="36" s="1"/>
  <c r="AV63" i="36" s="1"/>
  <c r="AA208" i="19" l="1"/>
  <c r="T208" i="19"/>
  <c r="BI62" i="36"/>
  <c r="N62" i="36" s="1"/>
  <c r="Z62" i="36" s="1"/>
  <c r="AK63" i="36" s="1"/>
  <c r="AW63" i="36" s="1"/>
  <c r="AX63" i="36" s="1"/>
  <c r="U208" i="19" l="1"/>
  <c r="Y208" i="19" s="1"/>
  <c r="R209" i="19" s="1"/>
  <c r="P62" i="36"/>
  <c r="A63" i="36"/>
  <c r="AL63" i="36"/>
  <c r="AB208" i="19" l="1"/>
  <c r="S209" i="19"/>
  <c r="T209" i="19" s="1"/>
  <c r="C63" i="36"/>
  <c r="B63" i="36"/>
  <c r="U209" i="19" l="1"/>
  <c r="AB209" i="19" s="1"/>
  <c r="V209" i="19"/>
  <c r="AZ63" i="36"/>
  <c r="E63" i="36" s="1"/>
  <c r="Q63" i="36" s="1"/>
  <c r="AB64" i="36" s="1"/>
  <c r="AN64" i="36" s="1"/>
  <c r="Y209" i="19" l="1"/>
  <c r="R210" i="19" s="1"/>
  <c r="AA209" i="19"/>
  <c r="BA63" i="36"/>
  <c r="F63" i="36" s="1"/>
  <c r="R63" i="36" s="1"/>
  <c r="AC64" i="36" s="1"/>
  <c r="AO64" i="36" s="1"/>
  <c r="S210" i="19" l="1"/>
  <c r="BC63" i="36"/>
  <c r="H63" i="36" s="1"/>
  <c r="T63" i="36" s="1"/>
  <c r="AE64" i="36" s="1"/>
  <c r="AQ64" i="36" s="1"/>
  <c r="BB63" i="36"/>
  <c r="G63" i="36" s="1"/>
  <c r="S63" i="36" s="1"/>
  <c r="AD64" i="36" s="1"/>
  <c r="AP64" i="36" s="1"/>
  <c r="V210" i="19" l="1"/>
  <c r="AA210" i="19" s="1"/>
  <c r="T210" i="19"/>
  <c r="BD63" i="36"/>
  <c r="I63" i="36" s="1"/>
  <c r="U63" i="36" s="1"/>
  <c r="AF64" i="36" s="1"/>
  <c r="AR64" i="36" s="1"/>
  <c r="U210" i="19" l="1"/>
  <c r="AB210" i="19" s="1"/>
  <c r="BE63" i="36"/>
  <c r="J63" i="36" s="1"/>
  <c r="V63" i="36" s="1"/>
  <c r="AG64" i="36" s="1"/>
  <c r="AS64" i="36" s="1"/>
  <c r="Y210" i="19" l="1"/>
  <c r="R211" i="19" s="1"/>
  <c r="BF63" i="36"/>
  <c r="K63" i="36" s="1"/>
  <c r="W63" i="36" s="1"/>
  <c r="AH64" i="36" s="1"/>
  <c r="AT64" i="36" s="1"/>
  <c r="S211" i="19" l="1"/>
  <c r="T211" i="19" s="1"/>
  <c r="BG63" i="36"/>
  <c r="L63" i="36" s="1"/>
  <c r="X63" i="36" s="1"/>
  <c r="AI64" i="36" s="1"/>
  <c r="AU64" i="36" s="1"/>
  <c r="V211" i="19" l="1"/>
  <c r="AA211" i="19" s="1"/>
  <c r="BH63" i="36"/>
  <c r="BI63" i="36" s="1"/>
  <c r="N63" i="36" s="1"/>
  <c r="Z63" i="36" s="1"/>
  <c r="AK64" i="36" s="1"/>
  <c r="U211" i="19" l="1"/>
  <c r="AB211" i="19" s="1"/>
  <c r="M63" i="36"/>
  <c r="Y63" i="36" s="1"/>
  <c r="AJ64" i="36" s="1"/>
  <c r="AV64" i="36" s="1"/>
  <c r="AW64" i="36"/>
  <c r="Y211" i="19" l="1"/>
  <c r="R212" i="19" s="1"/>
  <c r="AX64" i="36"/>
  <c r="P63" i="36"/>
  <c r="AL64" i="36"/>
  <c r="A64" i="36"/>
  <c r="B64" i="36" s="1"/>
  <c r="S212" i="19" l="1"/>
  <c r="T212" i="19" s="1"/>
  <c r="C64" i="36"/>
  <c r="V212" i="19" l="1"/>
  <c r="AA212" i="19" s="1"/>
  <c r="AZ64" i="36"/>
  <c r="E64" i="36" s="1"/>
  <c r="Q64" i="36" s="1"/>
  <c r="AB65" i="36" s="1"/>
  <c r="AN65" i="36" s="1"/>
  <c r="U212" i="19" l="1"/>
  <c r="BA64" i="36"/>
  <c r="F64" i="36" s="1"/>
  <c r="R64" i="36" s="1"/>
  <c r="AC65" i="36" s="1"/>
  <c r="AO65" i="36" s="1"/>
  <c r="BB64" i="36" l="1"/>
  <c r="AB212" i="19"/>
  <c r="Y212" i="19"/>
  <c r="R213" i="19" s="1"/>
  <c r="BD64" i="36"/>
  <c r="I64" i="36" s="1"/>
  <c r="U64" i="36" s="1"/>
  <c r="AF65" i="36" s="1"/>
  <c r="AR65" i="36" s="1"/>
  <c r="G64" i="36" l="1"/>
  <c r="S64" i="36" s="1"/>
  <c r="AD65" i="36" s="1"/>
  <c r="AP65" i="36" s="1"/>
  <c r="BC64" i="36"/>
  <c r="H64" i="36" s="1"/>
  <c r="T64" i="36" s="1"/>
  <c r="AE65" i="36" s="1"/>
  <c r="AQ65" i="36" s="1"/>
  <c r="S213" i="19"/>
  <c r="T213" i="19" s="1"/>
  <c r="BE64" i="36"/>
  <c r="J64" i="36" s="1"/>
  <c r="V64" i="36" s="1"/>
  <c r="AG65" i="36" s="1"/>
  <c r="AS65" i="36" s="1"/>
  <c r="V213" i="19" l="1"/>
  <c r="AA213" i="19" s="1"/>
  <c r="BF64" i="36"/>
  <c r="BG64" i="36" s="1"/>
  <c r="L64" i="36" s="1"/>
  <c r="X64" i="36" s="1"/>
  <c r="AI65" i="36" s="1"/>
  <c r="AU65" i="36" s="1"/>
  <c r="U213" i="19" l="1"/>
  <c r="AB213" i="19" s="1"/>
  <c r="BH64" i="36"/>
  <c r="M64" i="36" s="1"/>
  <c r="Y64" i="36" s="1"/>
  <c r="AJ65" i="36" s="1"/>
  <c r="AV65" i="36" s="1"/>
  <c r="K64" i="36"/>
  <c r="W64" i="36" s="1"/>
  <c r="AH65" i="36" s="1"/>
  <c r="AT65" i="36" s="1"/>
  <c r="Y213" i="19" l="1"/>
  <c r="R214" i="19" s="1"/>
  <c r="S214" i="19" s="1"/>
  <c r="T214" i="19" s="1"/>
  <c r="BI64" i="36"/>
  <c r="N64" i="36" s="1"/>
  <c r="Z64" i="36" s="1"/>
  <c r="AK65" i="36" s="1"/>
  <c r="AL65" i="36" s="1"/>
  <c r="U214" i="19" l="1"/>
  <c r="AB214" i="19" s="1"/>
  <c r="AA214" i="19"/>
  <c r="V214" i="19"/>
  <c r="A65" i="36"/>
  <c r="B65" i="36" s="1"/>
  <c r="P64" i="36"/>
  <c r="AW65" i="36"/>
  <c r="AX65" i="36" s="1"/>
  <c r="Y214" i="19" l="1"/>
  <c r="R215" i="19" s="1"/>
  <c r="C65" i="36"/>
  <c r="AZ65" i="36" s="1"/>
  <c r="E65" i="36" s="1"/>
  <c r="Q65" i="36" s="1"/>
  <c r="AB66" i="36" s="1"/>
  <c r="AN66" i="36" s="1"/>
  <c r="BA65" i="36" l="1"/>
  <c r="F65" i="36" s="1"/>
  <c r="R65" i="36" s="1"/>
  <c r="AC66" i="36" s="1"/>
  <c r="AO66" i="36" s="1"/>
  <c r="S215" i="19"/>
  <c r="T215" i="19" s="1"/>
  <c r="BB65" i="36" l="1"/>
  <c r="G65" i="36" s="1"/>
  <c r="S65" i="36" s="1"/>
  <c r="AD66" i="36" s="1"/>
  <c r="AP66" i="36" s="1"/>
  <c r="V215" i="19"/>
  <c r="AA215" i="19" s="1"/>
  <c r="BC65" i="36" l="1"/>
  <c r="H65" i="36" s="1"/>
  <c r="T65" i="36" s="1"/>
  <c r="AE66" i="36" s="1"/>
  <c r="AQ66" i="36" s="1"/>
  <c r="U215" i="19"/>
  <c r="AB215" i="19" s="1"/>
  <c r="BD65" i="36"/>
  <c r="I65" i="36" s="1"/>
  <c r="U65" i="36" s="1"/>
  <c r="AF66" i="36" s="1"/>
  <c r="AR66" i="36" s="1"/>
  <c r="Y215" i="19" l="1"/>
  <c r="R216" i="19" s="1"/>
  <c r="BE65" i="36"/>
  <c r="J65" i="36" s="1"/>
  <c r="V65" i="36" s="1"/>
  <c r="AG66" i="36" s="1"/>
  <c r="AS66" i="36" s="1"/>
  <c r="S216" i="19" l="1"/>
  <c r="T216" i="19" s="1"/>
  <c r="BF65" i="36"/>
  <c r="K65" i="36" s="1"/>
  <c r="W65" i="36" s="1"/>
  <c r="AH66" i="36" s="1"/>
  <c r="AT66" i="36" s="1"/>
  <c r="U216" i="19" l="1"/>
  <c r="AB216" i="19" s="1"/>
  <c r="V216" i="19"/>
  <c r="BG65" i="36"/>
  <c r="BH65" i="36" s="1"/>
  <c r="M65" i="36" s="1"/>
  <c r="Y65" i="36" s="1"/>
  <c r="AJ66" i="36" s="1"/>
  <c r="AV66" i="36" s="1"/>
  <c r="AA216" i="19" l="1"/>
  <c r="Y216" i="19"/>
  <c r="R217" i="19" s="1"/>
  <c r="BI65" i="36"/>
  <c r="N65" i="36" s="1"/>
  <c r="Z65" i="36" s="1"/>
  <c r="AK66" i="36" s="1"/>
  <c r="AW66" i="36" s="1"/>
  <c r="L65" i="36"/>
  <c r="X65" i="36" s="1"/>
  <c r="AI66" i="36" s="1"/>
  <c r="AU66" i="36" s="1"/>
  <c r="S217" i="19" l="1"/>
  <c r="AX66" i="36"/>
  <c r="AL66" i="36"/>
  <c r="P65" i="36"/>
  <c r="A66" i="36"/>
  <c r="B66" i="36" s="1"/>
  <c r="T217" i="19" l="1"/>
  <c r="V217" i="19"/>
  <c r="C66" i="36"/>
  <c r="AA217" i="19" l="1"/>
  <c r="U217" i="19"/>
  <c r="AB217" i="19" s="1"/>
  <c r="AZ66" i="36"/>
  <c r="E66" i="36" s="1"/>
  <c r="Q66" i="36" s="1"/>
  <c r="AB67" i="36" s="1"/>
  <c r="AN67" i="36" s="1"/>
  <c r="Y217" i="19" l="1"/>
  <c r="R218" i="19" s="1"/>
  <c r="BA66" i="36"/>
  <c r="F66" i="36" s="1"/>
  <c r="R66" i="36" s="1"/>
  <c r="AC67" i="36" s="1"/>
  <c r="AO67" i="36" s="1"/>
  <c r="BB66" i="36" l="1"/>
  <c r="G66" i="36" s="1"/>
  <c r="S66" i="36" s="1"/>
  <c r="AD67" i="36" s="1"/>
  <c r="AP67" i="36" s="1"/>
  <c r="S218" i="19"/>
  <c r="T218" i="19" s="1"/>
  <c r="BC66" i="36"/>
  <c r="H66" i="36" s="1"/>
  <c r="T66" i="36" s="1"/>
  <c r="AE67" i="36" s="1"/>
  <c r="AQ67" i="36" s="1"/>
  <c r="V218" i="19" l="1"/>
  <c r="U218" i="19" s="1"/>
  <c r="AB218" i="19" s="1"/>
  <c r="BD66" i="36"/>
  <c r="I66" i="36" s="1"/>
  <c r="U66" i="36" s="1"/>
  <c r="AF67" i="36" s="1"/>
  <c r="AR67" i="36" s="1"/>
  <c r="AA218" i="19" l="1"/>
  <c r="Y218" i="19"/>
  <c r="R219" i="19" s="1"/>
  <c r="BE66" i="36"/>
  <c r="J66" i="36" s="1"/>
  <c r="V66" i="36" s="1"/>
  <c r="AG67" i="36" s="1"/>
  <c r="AS67" i="36" s="1"/>
  <c r="S219" i="19" l="1"/>
  <c r="BF66" i="36"/>
  <c r="K66" i="36" s="1"/>
  <c r="W66" i="36" s="1"/>
  <c r="AH67" i="36" s="1"/>
  <c r="AT67" i="36" s="1"/>
  <c r="V219" i="19" l="1"/>
  <c r="T219" i="19"/>
  <c r="BG66" i="36"/>
  <c r="L66" i="36" s="1"/>
  <c r="X66" i="36" s="1"/>
  <c r="AI67" i="36" s="1"/>
  <c r="AU67" i="36" s="1"/>
  <c r="U219" i="19" l="1"/>
  <c r="AB219" i="19" s="1"/>
  <c r="AA219" i="19"/>
  <c r="BH66" i="36"/>
  <c r="M66" i="36" s="1"/>
  <c r="Y66" i="36" s="1"/>
  <c r="AJ67" i="36" s="1"/>
  <c r="AV67" i="36" s="1"/>
  <c r="Y219" i="19" l="1"/>
  <c r="R223" i="19" s="1"/>
  <c r="BI66" i="36"/>
  <c r="N66" i="36" s="1"/>
  <c r="Z66" i="36" s="1"/>
  <c r="AK67" i="36" s="1"/>
  <c r="AL67" i="36" s="1"/>
  <c r="S223" i="19" l="1"/>
  <c r="T223" i="19" s="1"/>
  <c r="P66" i="36"/>
  <c r="A67" i="36"/>
  <c r="B67" i="36" s="1"/>
  <c r="AW67" i="36"/>
  <c r="AX67" i="36" s="1"/>
  <c r="U223" i="19" l="1"/>
  <c r="AB223" i="19" s="1"/>
  <c r="V223" i="19"/>
  <c r="AA223" i="19" s="1"/>
  <c r="C67" i="36"/>
  <c r="AZ67" i="36" s="1"/>
  <c r="E67" i="36" s="1"/>
  <c r="Q67" i="36" s="1"/>
  <c r="AB68" i="36" s="1"/>
  <c r="AN68" i="36" s="1"/>
  <c r="Y223" i="19" l="1"/>
  <c r="R224" i="19" s="1"/>
  <c r="BA67" i="36"/>
  <c r="F67" i="36" s="1"/>
  <c r="R67" i="36" s="1"/>
  <c r="AC68" i="36" s="1"/>
  <c r="AO68" i="36" s="1"/>
  <c r="BC67" i="36" l="1"/>
  <c r="H67" i="36" s="1"/>
  <c r="T67" i="36" s="1"/>
  <c r="AE68" i="36" s="1"/>
  <c r="AQ68" i="36" s="1"/>
  <c r="BB67" i="36"/>
  <c r="G67" i="36" s="1"/>
  <c r="S67" i="36" s="1"/>
  <c r="AD68" i="36" s="1"/>
  <c r="AP68" i="36" s="1"/>
  <c r="S224" i="19"/>
  <c r="T224" i="19" s="1"/>
  <c r="BD67" i="36"/>
  <c r="I67" i="36" s="1"/>
  <c r="U67" i="36" s="1"/>
  <c r="AF68" i="36" s="1"/>
  <c r="AR68" i="36" s="1"/>
  <c r="V224" i="19" l="1"/>
  <c r="AA224" i="19" s="1"/>
  <c r="BE67" i="36"/>
  <c r="BF67" i="36" s="1"/>
  <c r="U224" i="19" l="1"/>
  <c r="AB224" i="19" s="1"/>
  <c r="K67" i="36"/>
  <c r="W67" i="36" s="1"/>
  <c r="AH68" i="36" s="1"/>
  <c r="BG67" i="36"/>
  <c r="L67" i="36" s="1"/>
  <c r="X67" i="36" s="1"/>
  <c r="AI68" i="36" s="1"/>
  <c r="AU68" i="36" s="1"/>
  <c r="J67" i="36"/>
  <c r="V67" i="36" s="1"/>
  <c r="AG68" i="36" s="1"/>
  <c r="AS68" i="36" s="1"/>
  <c r="Y224" i="19" l="1"/>
  <c r="R225" i="19" s="1"/>
  <c r="BH67" i="36"/>
  <c r="M67" i="36" s="1"/>
  <c r="Y67" i="36" s="1"/>
  <c r="AJ68" i="36" s="1"/>
  <c r="AV68" i="36" s="1"/>
  <c r="AT68" i="36"/>
  <c r="S225" i="19" l="1"/>
  <c r="BI67" i="36"/>
  <c r="N67" i="36" s="1"/>
  <c r="Z67" i="36" s="1"/>
  <c r="AK68" i="36" s="1"/>
  <c r="AW68" i="36" s="1"/>
  <c r="AX68" i="36" s="1"/>
  <c r="V225" i="19" l="1"/>
  <c r="T225" i="19"/>
  <c r="AL68" i="36"/>
  <c r="P67" i="36"/>
  <c r="A68" i="36"/>
  <c r="Y225" i="19" l="1"/>
  <c r="R226" i="19" s="1"/>
  <c r="AA225" i="19"/>
  <c r="U225" i="19"/>
  <c r="AB225" i="19" s="1"/>
  <c r="C68" i="36"/>
  <c r="AZ68" i="36" s="1"/>
  <c r="E68" i="36" s="1"/>
  <c r="Q68" i="36" s="1"/>
  <c r="AB69" i="36" s="1"/>
  <c r="AN69" i="36" s="1"/>
  <c r="B68" i="36"/>
  <c r="S226" i="19" l="1"/>
  <c r="T226" i="19" s="1"/>
  <c r="BA68" i="36"/>
  <c r="F68" i="36" s="1"/>
  <c r="R68" i="36" s="1"/>
  <c r="AC69" i="36" s="1"/>
  <c r="AO69" i="36" s="1"/>
  <c r="V226" i="19" l="1"/>
  <c r="AA226" i="19" s="1"/>
  <c r="BB68" i="36"/>
  <c r="U226" i="19" l="1"/>
  <c r="AB226" i="19" s="1"/>
  <c r="G68" i="36"/>
  <c r="S68" i="36" s="1"/>
  <c r="AD69" i="36" s="1"/>
  <c r="AP69" i="36" s="1"/>
  <c r="BC68" i="36"/>
  <c r="H68" i="36" s="1"/>
  <c r="T68" i="36" s="1"/>
  <c r="AE69" i="36" s="1"/>
  <c r="AQ69" i="36" s="1"/>
  <c r="Y226" i="19" l="1"/>
  <c r="R227" i="19" s="1"/>
  <c r="BD68" i="36"/>
  <c r="BE68" i="36" s="1"/>
  <c r="S227" i="19" l="1"/>
  <c r="I68" i="36"/>
  <c r="U68" i="36" s="1"/>
  <c r="AF69" i="36" s="1"/>
  <c r="AR69" i="36" s="1"/>
  <c r="J68" i="36"/>
  <c r="V68" i="36" s="1"/>
  <c r="AG69" i="36" s="1"/>
  <c r="AS69" i="36" s="1"/>
  <c r="BF68" i="36"/>
  <c r="V227" i="19" l="1"/>
  <c r="AA227" i="19" s="1"/>
  <c r="T227" i="19"/>
  <c r="K68" i="36"/>
  <c r="W68" i="36" s="1"/>
  <c r="AH69" i="36" s="1"/>
  <c r="AT69" i="36" s="1"/>
  <c r="BG68" i="36"/>
  <c r="U227" i="19" l="1"/>
  <c r="Y227" i="19" s="1"/>
  <c r="R228" i="19" s="1"/>
  <c r="L68" i="36"/>
  <c r="X68" i="36" s="1"/>
  <c r="BH68" i="36"/>
  <c r="S228" i="19" l="1"/>
  <c r="T228" i="19" s="1"/>
  <c r="AB227" i="19"/>
  <c r="AI69" i="36"/>
  <c r="AU69" i="36" s="1"/>
  <c r="M68" i="36"/>
  <c r="Y68" i="36" s="1"/>
  <c r="BI68" i="36"/>
  <c r="N68" i="36" s="1"/>
  <c r="Z68" i="36" s="1"/>
  <c r="V228" i="19" l="1"/>
  <c r="AA228" i="19" s="1"/>
  <c r="A69" i="36"/>
  <c r="B69" i="36" s="1"/>
  <c r="AK69" i="36"/>
  <c r="AJ69" i="36"/>
  <c r="AV69" i="36" s="1"/>
  <c r="P68" i="36"/>
  <c r="U228" i="19" l="1"/>
  <c r="AB228" i="19" s="1"/>
  <c r="AL69" i="36"/>
  <c r="AW69" i="36"/>
  <c r="AX69" i="36" s="1"/>
  <c r="C69" i="36" s="1"/>
  <c r="AZ69" i="36" s="1"/>
  <c r="E69" i="36" s="1"/>
  <c r="Q69" i="36" s="1"/>
  <c r="AB70" i="36" s="1"/>
  <c r="AN70" i="36" s="1"/>
  <c r="Y228" i="19" l="1"/>
  <c r="R229" i="19" s="1"/>
  <c r="BA69" i="36"/>
  <c r="F69" i="36" s="1"/>
  <c r="R69" i="36" s="1"/>
  <c r="AC70" i="36" s="1"/>
  <c r="AO70" i="36" s="1"/>
  <c r="S229" i="19" l="1"/>
  <c r="BB69" i="36"/>
  <c r="T229" i="19" l="1"/>
  <c r="V229" i="19"/>
  <c r="AA229" i="19" s="1"/>
  <c r="G69" i="36"/>
  <c r="S69" i="36" s="1"/>
  <c r="AD70" i="36" s="1"/>
  <c r="AP70" i="36" s="1"/>
  <c r="BC69" i="36"/>
  <c r="H69" i="36" s="1"/>
  <c r="T69" i="36" s="1"/>
  <c r="AE70" i="36" s="1"/>
  <c r="AQ70" i="36" s="1"/>
  <c r="U229" i="19" l="1"/>
  <c r="AB229" i="19" s="1"/>
  <c r="BD69" i="36"/>
  <c r="BE69" i="36" s="1"/>
  <c r="Y229" i="19" l="1"/>
  <c r="R230" i="19" s="1"/>
  <c r="S230" i="19" s="1"/>
  <c r="V230" i="19" s="1"/>
  <c r="AA230" i="19" s="1"/>
  <c r="I69" i="36"/>
  <c r="U69" i="36" s="1"/>
  <c r="AF70" i="36" s="1"/>
  <c r="AR70" i="36" s="1"/>
  <c r="J69" i="36"/>
  <c r="V69" i="36" s="1"/>
  <c r="AG70" i="36" s="1"/>
  <c r="AS70" i="36" s="1"/>
  <c r="BF69" i="36"/>
  <c r="T230" i="19" l="1"/>
  <c r="K69" i="36"/>
  <c r="W69" i="36" s="1"/>
  <c r="AH70" i="36" s="1"/>
  <c r="AT70" i="36" s="1"/>
  <c r="BG69" i="36"/>
  <c r="L69" i="36" s="1"/>
  <c r="X69" i="36" s="1"/>
  <c r="AI70" i="36" s="1"/>
  <c r="AU70" i="36" s="1"/>
  <c r="U230" i="19" l="1"/>
  <c r="Y230" i="19" s="1"/>
  <c r="R231" i="19" s="1"/>
  <c r="BH69" i="36"/>
  <c r="M69" i="36" s="1"/>
  <c r="Y69" i="36" s="1"/>
  <c r="AB230" i="19" l="1"/>
  <c r="S231" i="19"/>
  <c r="V231" i="19" s="1"/>
  <c r="AA231" i="19" s="1"/>
  <c r="BI69" i="36"/>
  <c r="N69" i="36" s="1"/>
  <c r="Z69" i="36" s="1"/>
  <c r="AK70" i="36" s="1"/>
  <c r="AW70" i="36" s="1"/>
  <c r="AJ70" i="36"/>
  <c r="T231" i="19" l="1"/>
  <c r="U231" i="19" s="1"/>
  <c r="AB231" i="19" s="1"/>
  <c r="AL70" i="36"/>
  <c r="P69" i="36"/>
  <c r="A70" i="36"/>
  <c r="B70" i="36" s="1"/>
  <c r="AV70" i="36"/>
  <c r="AX70" i="36" s="1"/>
  <c r="Y231" i="19" l="1"/>
  <c r="R232" i="19" s="1"/>
  <c r="C70" i="36"/>
  <c r="AZ70" i="36" s="1"/>
  <c r="E70" i="36" s="1"/>
  <c r="Q70" i="36" s="1"/>
  <c r="AB71" i="36" s="1"/>
  <c r="AN71" i="36" s="1"/>
  <c r="S232" i="19" l="1"/>
  <c r="T232" i="19" s="1"/>
  <c r="BA70" i="36"/>
  <c r="F70" i="36" s="1"/>
  <c r="R70" i="36" s="1"/>
  <c r="AC71" i="36" s="1"/>
  <c r="AO71" i="36" s="1"/>
  <c r="U232" i="19" l="1"/>
  <c r="AB232" i="19" s="1"/>
  <c r="V232" i="19"/>
  <c r="AA232" i="19" s="1"/>
  <c r="BB70" i="36"/>
  <c r="G70" i="36" s="1"/>
  <c r="S70" i="36" s="1"/>
  <c r="AD71" i="36" s="1"/>
  <c r="AP71" i="36" s="1"/>
  <c r="Y232" i="19" l="1"/>
  <c r="R233" i="19" s="1"/>
  <c r="BC70" i="36"/>
  <c r="S233" i="19" l="1"/>
  <c r="V233" i="19" s="1"/>
  <c r="AA233" i="19" s="1"/>
  <c r="H70" i="36"/>
  <c r="T70" i="36" s="1"/>
  <c r="AE71" i="36" s="1"/>
  <c r="AQ71" i="36" s="1"/>
  <c r="BD70" i="36"/>
  <c r="I70" i="36" s="1"/>
  <c r="U70" i="36" s="1"/>
  <c r="AF71" i="36" s="1"/>
  <c r="AR71" i="36" s="1"/>
  <c r="T233" i="19" l="1"/>
  <c r="U233" i="19" s="1"/>
  <c r="AB233" i="19" s="1"/>
  <c r="BE70" i="36"/>
  <c r="J70" i="36" s="1"/>
  <c r="V70" i="36" s="1"/>
  <c r="AG71" i="36" s="1"/>
  <c r="AS71" i="36" s="1"/>
  <c r="Y233" i="19" l="1"/>
  <c r="R234" i="19" s="1"/>
  <c r="BF70" i="36"/>
  <c r="BG70" i="36" s="1"/>
  <c r="L70" i="36" s="1"/>
  <c r="X70" i="36" s="1"/>
  <c r="AI71" i="36" s="1"/>
  <c r="AU71" i="36" s="1"/>
  <c r="S234" i="19" l="1"/>
  <c r="V234" i="19" s="1"/>
  <c r="AA234" i="19" s="1"/>
  <c r="BH70" i="36"/>
  <c r="BI70" i="36" s="1"/>
  <c r="N70" i="36" s="1"/>
  <c r="Z70" i="36" s="1"/>
  <c r="AK71" i="36" s="1"/>
  <c r="AW71" i="36" s="1"/>
  <c r="K70" i="36"/>
  <c r="W70" i="36" s="1"/>
  <c r="AH71" i="36" s="1"/>
  <c r="AT71" i="36" s="1"/>
  <c r="T234" i="19" l="1"/>
  <c r="U234" i="19" s="1"/>
  <c r="AB234" i="19" s="1"/>
  <c r="M70" i="36"/>
  <c r="Y70" i="36" s="1"/>
  <c r="A71" i="36" s="1"/>
  <c r="B71" i="36" s="1"/>
  <c r="Y234" i="19" l="1"/>
  <c r="P70" i="36"/>
  <c r="AJ71" i="36"/>
  <c r="AV71" i="36" s="1"/>
  <c r="AX71" i="36" s="1"/>
  <c r="C71" i="36" s="1"/>
  <c r="AZ71" i="36" l="1"/>
  <c r="E71" i="36" s="1"/>
  <c r="Q71" i="36" s="1"/>
  <c r="AB72" i="36" s="1"/>
  <c r="AN72" i="36" s="1"/>
  <c r="AL71" i="36"/>
  <c r="BA71" i="36" l="1"/>
  <c r="F71" i="36" s="1"/>
  <c r="R71" i="36" s="1"/>
  <c r="AC72" i="36" s="1"/>
  <c r="AO72" i="36" s="1"/>
  <c r="BB71" i="36" l="1"/>
  <c r="G71" i="36" s="1"/>
  <c r="S71" i="36" s="1"/>
  <c r="AD72" i="36" s="1"/>
  <c r="AP72" i="36" s="1"/>
  <c r="BD71" i="36"/>
  <c r="BC71" i="36" l="1"/>
  <c r="H71" i="36" s="1"/>
  <c r="T71" i="36" s="1"/>
  <c r="AE72" i="36" s="1"/>
  <c r="AQ72" i="36" s="1"/>
  <c r="I71" i="36"/>
  <c r="U71" i="36" s="1"/>
  <c r="BE71" i="36"/>
  <c r="AF72" i="36" l="1"/>
  <c r="J71" i="36"/>
  <c r="V71" i="36" s="1"/>
  <c r="AG72" i="36" s="1"/>
  <c r="AS72" i="36" s="1"/>
  <c r="BF71" i="36"/>
  <c r="K71" i="36" s="1"/>
  <c r="W71" i="36" s="1"/>
  <c r="AH72" i="36" s="1"/>
  <c r="AT72" i="36" s="1"/>
  <c r="AR72" i="36" l="1"/>
  <c r="BG71" i="36"/>
  <c r="L71" i="36" l="1"/>
  <c r="X71" i="36" s="1"/>
  <c r="BH71" i="36"/>
  <c r="BI71" i="36" l="1"/>
  <c r="N71" i="36" s="1"/>
  <c r="Z71" i="36" s="1"/>
  <c r="AK72" i="36" s="1"/>
  <c r="AW72" i="36" s="1"/>
  <c r="M71" i="36"/>
  <c r="Y71" i="36" s="1"/>
  <c r="AJ72" i="36" s="1"/>
  <c r="AV72" i="36" s="1"/>
  <c r="AI72" i="36"/>
  <c r="AU72" i="36" s="1"/>
  <c r="AX72" i="36" l="1"/>
  <c r="P71" i="36"/>
  <c r="AL72" i="36"/>
  <c r="A72" i="36"/>
  <c r="B72" i="36" l="1"/>
  <c r="C72" i="36"/>
  <c r="AZ72" i="36" l="1"/>
  <c r="E72" i="36" s="1"/>
  <c r="Q72" i="36" s="1"/>
  <c r="AB73" i="36" s="1"/>
  <c r="AN73" i="36" s="1"/>
  <c r="BC72" i="36" l="1"/>
  <c r="H72" i="36" s="1"/>
  <c r="T72" i="36" s="1"/>
  <c r="AE73" i="36" s="1"/>
  <c r="AQ73" i="36" s="1"/>
  <c r="BB72" i="36"/>
  <c r="G72" i="36" s="1"/>
  <c r="S72" i="36" s="1"/>
  <c r="BA72" i="36"/>
  <c r="F72" i="36" s="1"/>
  <c r="R72" i="36" s="1"/>
  <c r="AC73" i="36" s="1"/>
  <c r="AO73" i="36" s="1"/>
  <c r="AD73" i="36" l="1"/>
  <c r="AP73" i="36" s="1"/>
  <c r="BD72" i="36"/>
  <c r="I72" i="36" s="1"/>
  <c r="U72" i="36" s="1"/>
  <c r="AF73" i="36" s="1"/>
  <c r="AR73" i="36" s="1"/>
  <c r="BE72" i="36" l="1"/>
  <c r="BF72" i="36" s="1"/>
  <c r="K72" i="36" s="1"/>
  <c r="W72" i="36" s="1"/>
  <c r="AH73" i="36" s="1"/>
  <c r="J72" i="36" l="1"/>
  <c r="V72" i="36" s="1"/>
  <c r="AG73" i="36" s="1"/>
  <c r="AS73" i="36" s="1"/>
  <c r="BG72" i="36"/>
  <c r="BH72" i="36" s="1"/>
  <c r="M72" i="36" s="1"/>
  <c r="Y72" i="36" s="1"/>
  <c r="AJ73" i="36" s="1"/>
  <c r="AV73" i="36" s="1"/>
  <c r="AT73" i="36"/>
  <c r="L72" i="36" l="1"/>
  <c r="X72" i="36" s="1"/>
  <c r="AI73" i="36" s="1"/>
  <c r="AU73" i="36" s="1"/>
  <c r="BI72" i="36"/>
  <c r="N72" i="36" s="1"/>
  <c r="Z72" i="36" s="1"/>
  <c r="AK73" i="36" s="1"/>
  <c r="AW73" i="36" s="1"/>
  <c r="AX73" i="36" l="1"/>
  <c r="P72" i="36"/>
  <c r="A73" i="36"/>
  <c r="B73" i="36" s="1"/>
  <c r="AL73" i="36"/>
  <c r="C73" i="36" l="1"/>
  <c r="BA73" i="36" l="1"/>
  <c r="F73" i="36" s="1"/>
  <c r="R73" i="36" s="1"/>
  <c r="AC74" i="36" s="1"/>
  <c r="AO74" i="36" s="1"/>
  <c r="AZ73" i="36"/>
  <c r="E73" i="36" s="1"/>
  <c r="Q73" i="36" s="1"/>
  <c r="BB73" i="36" l="1"/>
  <c r="BD73" i="36"/>
  <c r="I73" i="36" s="1"/>
  <c r="U73" i="36" s="1"/>
  <c r="AF74" i="36" s="1"/>
  <c r="AR74" i="36" s="1"/>
  <c r="AB74" i="36"/>
  <c r="AN74" i="36" s="1"/>
  <c r="G73" i="36" l="1"/>
  <c r="S73" i="36" s="1"/>
  <c r="AD74" i="36" s="1"/>
  <c r="AP74" i="36" s="1"/>
  <c r="BC73" i="36"/>
  <c r="H73" i="36" s="1"/>
  <c r="T73" i="36" s="1"/>
  <c r="AE74" i="36" s="1"/>
  <c r="AQ74" i="36" s="1"/>
  <c r="BE73" i="36"/>
  <c r="J73" i="36" s="1"/>
  <c r="V73" i="36" s="1"/>
  <c r="AG74" i="36" s="1"/>
  <c r="AS74" i="36" s="1"/>
  <c r="BF73" i="36" l="1"/>
  <c r="K73" i="36" s="1"/>
  <c r="W73" i="36" s="1"/>
  <c r="AH74" i="36" s="1"/>
  <c r="AT74" i="36" s="1"/>
  <c r="BG73" i="36" l="1"/>
  <c r="L73" i="36" s="1"/>
  <c r="X73" i="36" s="1"/>
  <c r="AI74" i="36" s="1"/>
  <c r="AU74" i="36" s="1"/>
  <c r="BH73" i="36" l="1"/>
  <c r="BI73" i="36" s="1"/>
  <c r="N73" i="36" s="1"/>
  <c r="Z73" i="36" s="1"/>
  <c r="AK74" i="36" s="1"/>
  <c r="AW74" i="36" s="1"/>
  <c r="M73" i="36" l="1"/>
  <c r="Y73" i="36" s="1"/>
  <c r="P73" i="36" s="1"/>
  <c r="A74" i="36" l="1"/>
  <c r="B74" i="36" s="1"/>
  <c r="AJ74" i="36"/>
  <c r="AL74" i="36" s="1"/>
  <c r="AV74" i="36" l="1"/>
  <c r="AX74" i="36" s="1"/>
  <c r="C74" i="36" s="1"/>
  <c r="AZ74" i="36" l="1"/>
  <c r="E74" i="36" s="1"/>
  <c r="Q74" i="36" s="1"/>
  <c r="AB75" i="36" s="1"/>
  <c r="AN75" i="36" s="1"/>
  <c r="BD74" i="36"/>
  <c r="I74" i="36" s="1"/>
  <c r="U74" i="36" s="1"/>
  <c r="AF75" i="36" s="1"/>
  <c r="AR75" i="36" s="1"/>
  <c r="BA74" i="36" l="1"/>
  <c r="BE74" i="36"/>
  <c r="J74" i="36" s="1"/>
  <c r="V74" i="36" s="1"/>
  <c r="AG75" i="36" s="1"/>
  <c r="AS75" i="36" s="1"/>
  <c r="BC74" i="36" l="1"/>
  <c r="H74" i="36" s="1"/>
  <c r="T74" i="36" s="1"/>
  <c r="AE75" i="36" s="1"/>
  <c r="AQ75" i="36" s="1"/>
  <c r="F74" i="36"/>
  <c r="R74" i="36" s="1"/>
  <c r="AC75" i="36" s="1"/>
  <c r="AO75" i="36" s="1"/>
  <c r="BB74" i="36"/>
  <c r="G74" i="36" s="1"/>
  <c r="S74" i="36" s="1"/>
  <c r="AD75" i="36" s="1"/>
  <c r="AP75" i="36" s="1"/>
  <c r="BF74" i="36"/>
  <c r="K74" i="36" s="1"/>
  <c r="W74" i="36" s="1"/>
  <c r="AH75" i="36" s="1"/>
  <c r="AT75" i="36" s="1"/>
  <c r="BG74" i="36" l="1"/>
  <c r="L74" i="36" s="1"/>
  <c r="X74" i="36" s="1"/>
  <c r="AI75" i="36" s="1"/>
  <c r="BH74" i="36" l="1"/>
  <c r="M74" i="36" s="1"/>
  <c r="Y74" i="36" s="1"/>
  <c r="AJ75" i="36" s="1"/>
  <c r="AV75" i="36" s="1"/>
  <c r="AU75" i="36"/>
  <c r="BI74" i="36" l="1"/>
  <c r="N74" i="36" s="1"/>
  <c r="Z74" i="36" s="1"/>
  <c r="AK75" i="36" s="1"/>
  <c r="AW75" i="36" s="1"/>
  <c r="AX75" i="36" s="1"/>
  <c r="P74" i="36" l="1"/>
  <c r="AL75" i="36"/>
  <c r="A75" i="36"/>
  <c r="B75" i="36" s="1"/>
  <c r="C75" i="36" l="1"/>
  <c r="BD75" i="36"/>
  <c r="I75" i="36" s="1"/>
  <c r="U75" i="36" s="1"/>
  <c r="AF76" i="36" s="1"/>
  <c r="AR76" i="36" s="1"/>
  <c r="AZ75" i="36" l="1"/>
  <c r="E75" i="36" s="1"/>
  <c r="Q75" i="36" s="1"/>
  <c r="AB76" i="36" s="1"/>
  <c r="AN76" i="36" s="1"/>
  <c r="BE75" i="36"/>
  <c r="J75" i="36" s="1"/>
  <c r="V75" i="36" s="1"/>
  <c r="AG76" i="36" s="1"/>
  <c r="AS76" i="36" s="1"/>
  <c r="BA75" i="36" l="1"/>
  <c r="BF75" i="36"/>
  <c r="BG75" i="36" s="1"/>
  <c r="L75" i="36" s="1"/>
  <c r="X75" i="36" s="1"/>
  <c r="AI76" i="36" s="1"/>
  <c r="AU76" i="36" s="1"/>
  <c r="BC75" i="36" l="1"/>
  <c r="H75" i="36" s="1"/>
  <c r="T75" i="36" s="1"/>
  <c r="AE76" i="36" s="1"/>
  <c r="AQ76" i="36" s="1"/>
  <c r="F75" i="36"/>
  <c r="R75" i="36" s="1"/>
  <c r="AC76" i="36" s="1"/>
  <c r="AO76" i="36" s="1"/>
  <c r="BB75" i="36"/>
  <c r="G75" i="36" s="1"/>
  <c r="S75" i="36" s="1"/>
  <c r="AD76" i="36" s="1"/>
  <c r="AP76" i="36" s="1"/>
  <c r="BH75" i="36"/>
  <c r="BI75" i="36" s="1"/>
  <c r="N75" i="36" s="1"/>
  <c r="Z75" i="36" s="1"/>
  <c r="AK76" i="36" s="1"/>
  <c r="AW76" i="36" s="1"/>
  <c r="K75" i="36"/>
  <c r="W75" i="36" s="1"/>
  <c r="AH76" i="36" s="1"/>
  <c r="M75" i="36" l="1"/>
  <c r="Y75" i="36" s="1"/>
  <c r="A76" i="36" s="1"/>
  <c r="B76" i="36" s="1"/>
  <c r="AT76" i="36"/>
  <c r="P75" i="36" l="1"/>
  <c r="AJ76" i="36"/>
  <c r="AL76" i="36" s="1"/>
  <c r="AV76" i="36" l="1"/>
  <c r="AX76" i="36" s="1"/>
  <c r="C76" i="36" s="1"/>
  <c r="AZ76" i="36" l="1"/>
  <c r="E76" i="36" s="1"/>
  <c r="Q76" i="36" s="1"/>
  <c r="AB77" i="36" s="1"/>
  <c r="AN77" i="36" s="1"/>
  <c r="BD76" i="36"/>
  <c r="I76" i="36" s="1"/>
  <c r="U76" i="36" s="1"/>
  <c r="AF77" i="36" s="1"/>
  <c r="AR77" i="36" s="1"/>
  <c r="BA76" i="36" l="1"/>
  <c r="BB76" i="36" s="1"/>
  <c r="G76" i="36" s="1"/>
  <c r="S76" i="36" s="1"/>
  <c r="AD77" i="36" s="1"/>
  <c r="AP77" i="36" s="1"/>
  <c r="BE76" i="36"/>
  <c r="J76" i="36" s="1"/>
  <c r="V76" i="36" s="1"/>
  <c r="AG77" i="36" s="1"/>
  <c r="AS77" i="36" s="1"/>
  <c r="F76" i="36" l="1"/>
  <c r="R76" i="36" s="1"/>
  <c r="AC77" i="36" s="1"/>
  <c r="AO77" i="36" s="1"/>
  <c r="BC76" i="36"/>
  <c r="H76" i="36" s="1"/>
  <c r="T76" i="36" s="1"/>
  <c r="AE77" i="36" s="1"/>
  <c r="AQ77" i="36" s="1"/>
  <c r="BF76" i="36"/>
  <c r="K76" i="36" s="1"/>
  <c r="W76" i="36" s="1"/>
  <c r="AH77" i="36" s="1"/>
  <c r="AT77" i="36" s="1"/>
  <c r="BG76" i="36" l="1"/>
  <c r="L76" i="36" s="1"/>
  <c r="X76" i="36" s="1"/>
  <c r="AI77" i="36" s="1"/>
  <c r="AU77" i="36" s="1"/>
  <c r="BH76" i="36" l="1"/>
  <c r="M76" i="36" s="1"/>
  <c r="Y76" i="36" s="1"/>
  <c r="AJ77" i="36" s="1"/>
  <c r="AV77" i="36" s="1"/>
  <c r="BI76" i="36" l="1"/>
  <c r="N76" i="36" s="1"/>
  <c r="Z76" i="36" s="1"/>
  <c r="AK77" i="36" s="1"/>
  <c r="AW77" i="36" s="1"/>
  <c r="AX77" i="36" s="1"/>
  <c r="P76" i="36" l="1"/>
  <c r="A77" i="36"/>
  <c r="B77" i="36" s="1"/>
  <c r="AL77" i="36"/>
  <c r="C77" i="36" l="1"/>
  <c r="AZ77" i="36" l="1"/>
  <c r="E77" i="36" s="1"/>
  <c r="Q77" i="36" s="1"/>
  <c r="AB78" i="36" s="1"/>
  <c r="AN78" i="36" s="1"/>
  <c r="BE77" i="36"/>
  <c r="J77" i="36" s="1"/>
  <c r="V77" i="36" s="1"/>
  <c r="AG78" i="36" s="1"/>
  <c r="AS78" i="36" s="1"/>
  <c r="BA77" i="36" l="1"/>
  <c r="BB77" i="36" s="1"/>
  <c r="G77" i="36" s="1"/>
  <c r="S77" i="36" s="1"/>
  <c r="AD78" i="36" s="1"/>
  <c r="AP78" i="36" s="1"/>
  <c r="BF77" i="36"/>
  <c r="K77" i="36" s="1"/>
  <c r="W77" i="36" s="1"/>
  <c r="AH78" i="36" s="1"/>
  <c r="AT78" i="36" s="1"/>
  <c r="BD77" i="36" l="1"/>
  <c r="I77" i="36" s="1"/>
  <c r="U77" i="36" s="1"/>
  <c r="AF78" i="36" s="1"/>
  <c r="AR78" i="36" s="1"/>
  <c r="BC77" i="36"/>
  <c r="H77" i="36" s="1"/>
  <c r="T77" i="36" s="1"/>
  <c r="AE78" i="36" s="1"/>
  <c r="AQ78" i="36" s="1"/>
  <c r="F77" i="36"/>
  <c r="R77" i="36" s="1"/>
  <c r="AC78" i="36" s="1"/>
  <c r="AO78" i="36" s="1"/>
  <c r="BG77" i="36"/>
  <c r="L77" i="36" s="1"/>
  <c r="X77" i="36" s="1"/>
  <c r="AI78" i="36" s="1"/>
  <c r="AU78" i="36" s="1"/>
  <c r="BH77" i="36" l="1"/>
  <c r="M77" i="36" s="1"/>
  <c r="Y77" i="36" s="1"/>
  <c r="AJ78" i="36" s="1"/>
  <c r="AV78" i="36" s="1"/>
  <c r="BI77" i="36" l="1"/>
  <c r="N77" i="36" s="1"/>
  <c r="Z77" i="36" s="1"/>
  <c r="AK78" i="36" s="1"/>
  <c r="AW78" i="36" s="1"/>
  <c r="AX78" i="36" s="1"/>
  <c r="A78" i="36" l="1"/>
  <c r="B78" i="36" s="1"/>
  <c r="P77" i="36"/>
  <c r="AL78" i="36"/>
  <c r="C78" i="36" l="1"/>
  <c r="BD78" i="36"/>
  <c r="I78" i="36" s="1"/>
  <c r="U78" i="36" s="1"/>
  <c r="AF79" i="36" s="1"/>
  <c r="AR79" i="36" s="1"/>
  <c r="AZ78" i="36" l="1"/>
  <c r="E78" i="36" s="1"/>
  <c r="Q78" i="36" s="1"/>
  <c r="AB79" i="36" s="1"/>
  <c r="AN79" i="36" s="1"/>
  <c r="BE78" i="36"/>
  <c r="J78" i="36" s="1"/>
  <c r="V78" i="36" s="1"/>
  <c r="AG79" i="36" s="1"/>
  <c r="AS79" i="36" s="1"/>
  <c r="BA78" i="36" l="1"/>
  <c r="BF78" i="36"/>
  <c r="K78" i="36" s="1"/>
  <c r="W78" i="36" s="1"/>
  <c r="AH79" i="36" s="1"/>
  <c r="AT79" i="36" s="1"/>
  <c r="BC78" i="36" l="1"/>
  <c r="H78" i="36" s="1"/>
  <c r="T78" i="36" s="1"/>
  <c r="AE79" i="36" s="1"/>
  <c r="AQ79" i="36" s="1"/>
  <c r="F78" i="36"/>
  <c r="R78" i="36" s="1"/>
  <c r="AC79" i="36" s="1"/>
  <c r="AO79" i="36" s="1"/>
  <c r="BB78" i="36"/>
  <c r="G78" i="36" s="1"/>
  <c r="S78" i="36" s="1"/>
  <c r="BG78" i="36"/>
  <c r="L78" i="36" s="1"/>
  <c r="X78" i="36" s="1"/>
  <c r="AI79" i="36" s="1"/>
  <c r="AU79" i="36" s="1"/>
  <c r="BB79" i="36" l="1"/>
  <c r="AD79" i="36"/>
  <c r="AP79" i="36"/>
  <c r="BH78" i="36"/>
  <c r="M78" i="36" s="1"/>
  <c r="Y78" i="36" s="1"/>
  <c r="AJ79" i="36" s="1"/>
  <c r="AV79" i="36" s="1"/>
  <c r="G79" i="36" l="1"/>
  <c r="S79" i="36" s="1"/>
  <c r="BI78" i="36"/>
  <c r="N78" i="36" s="1"/>
  <c r="Z78" i="36" s="1"/>
  <c r="AK79" i="36" s="1"/>
  <c r="AW79" i="36" s="1"/>
  <c r="AX79" i="36" s="1"/>
  <c r="AD80" i="36" l="1"/>
  <c r="AP80" i="36"/>
  <c r="BB80" i="36"/>
  <c r="A79" i="36"/>
  <c r="B79" i="36" s="1"/>
  <c r="AL79" i="36"/>
  <c r="P78" i="36"/>
  <c r="BC79" i="36"/>
  <c r="H79" i="36" s="1"/>
  <c r="T79" i="36" s="1"/>
  <c r="AE80" i="36" s="1"/>
  <c r="G80" i="36" l="1"/>
  <c r="S80" i="36" s="1"/>
  <c r="C79" i="36"/>
  <c r="AZ79" i="36" s="1"/>
  <c r="E79" i="36" s="1"/>
  <c r="Q79" i="36" s="1"/>
  <c r="AB80" i="36" s="1"/>
  <c r="AN80" i="36" s="1"/>
  <c r="AQ80" i="36"/>
  <c r="BB81" i="36" l="1"/>
  <c r="AD81" i="36"/>
  <c r="AP81" i="36"/>
  <c r="BD79" i="36"/>
  <c r="I79" i="36" s="1"/>
  <c r="U79" i="36" s="1"/>
  <c r="AF80" i="36" s="1"/>
  <c r="AR80" i="36" s="1"/>
  <c r="BA79" i="36"/>
  <c r="F79" i="36" s="1"/>
  <c r="R79" i="36" s="1"/>
  <c r="G81" i="36" l="1"/>
  <c r="S81" i="36" s="1"/>
  <c r="BE79" i="36"/>
  <c r="BF79" i="36" s="1"/>
  <c r="K79" i="36" s="1"/>
  <c r="W79" i="36" s="1"/>
  <c r="AH80" i="36" s="1"/>
  <c r="AC80" i="36"/>
  <c r="AO80" i="36" s="1"/>
  <c r="AD82" i="36" l="1"/>
  <c r="AP82" i="36"/>
  <c r="BB82" i="36"/>
  <c r="J79" i="36"/>
  <c r="V79" i="36" s="1"/>
  <c r="AG80" i="36" s="1"/>
  <c r="AS80" i="36" s="1"/>
  <c r="BG79" i="36"/>
  <c r="BH79" i="36" s="1"/>
  <c r="M79" i="36" s="1"/>
  <c r="Y79" i="36" s="1"/>
  <c r="AJ80" i="36" s="1"/>
  <c r="AV80" i="36" s="1"/>
  <c r="AT80" i="36"/>
  <c r="G82" i="36" l="1"/>
  <c r="S82" i="36" s="1"/>
  <c r="L79" i="36"/>
  <c r="X79" i="36" s="1"/>
  <c r="BI79" i="36"/>
  <c r="N79" i="36" s="1"/>
  <c r="Z79" i="36" s="1"/>
  <c r="AK80" i="36" s="1"/>
  <c r="AW80" i="36" s="1"/>
  <c r="BB83" i="36" l="1"/>
  <c r="AP83" i="36"/>
  <c r="AD83" i="36"/>
  <c r="P79" i="36"/>
  <c r="AI80" i="36"/>
  <c r="AL80" i="36" s="1"/>
  <c r="A80" i="36"/>
  <c r="B80" i="36" s="1"/>
  <c r="G83" i="36" l="1"/>
  <c r="S83" i="36" s="1"/>
  <c r="AU80" i="36"/>
  <c r="AX80" i="36" s="1"/>
  <c r="C80" i="36" s="1"/>
  <c r="AD84" i="36" l="1"/>
  <c r="AP84" i="36" s="1"/>
  <c r="BB84" i="36"/>
  <c r="AZ80" i="36"/>
  <c r="E80" i="36" s="1"/>
  <c r="Q80" i="36" s="1"/>
  <c r="AB81" i="36" s="1"/>
  <c r="AN81" i="36" s="1"/>
  <c r="BC80" i="36"/>
  <c r="H80" i="36" s="1"/>
  <c r="T80" i="36" s="1"/>
  <c r="AE81" i="36" s="1"/>
  <c r="AQ81" i="36" s="1"/>
  <c r="G84" i="36" l="1"/>
  <c r="S84" i="36" s="1"/>
  <c r="AD85" i="36" s="1"/>
  <c r="AP85" i="36" s="1"/>
  <c r="BA80" i="36"/>
  <c r="BB85" i="36" l="1"/>
  <c r="G85" i="36" s="1"/>
  <c r="S85" i="36" s="1"/>
  <c r="AD86" i="36" s="1"/>
  <c r="AP86" i="36" s="1"/>
  <c r="F80" i="36"/>
  <c r="R80" i="36" s="1"/>
  <c r="BD80" i="36"/>
  <c r="I80" i="36" s="1"/>
  <c r="U80" i="36" s="1"/>
  <c r="AF81" i="36" s="1"/>
  <c r="AR81" i="36" s="1"/>
  <c r="BB86" i="36" l="1"/>
  <c r="G86" i="36" s="1"/>
  <c r="S86" i="36" s="1"/>
  <c r="AD87" i="36" s="1"/>
  <c r="AP87" i="36" s="1"/>
  <c r="AC81" i="36"/>
  <c r="AO81" i="36" s="1"/>
  <c r="BE80" i="36"/>
  <c r="BF80" i="36" l="1"/>
  <c r="J80" i="36"/>
  <c r="V80" i="36" s="1"/>
  <c r="BB87" i="36"/>
  <c r="K80" i="36" l="1"/>
  <c r="W80" i="36" s="1"/>
  <c r="AH81" i="36" s="1"/>
  <c r="AT81" i="36" s="1"/>
  <c r="BG80" i="36"/>
  <c r="L80" i="36" s="1"/>
  <c r="X80" i="36" s="1"/>
  <c r="AI81" i="36" s="1"/>
  <c r="AU81" i="36" s="1"/>
  <c r="AG81" i="36"/>
  <c r="BC81" i="36"/>
  <c r="H81" i="36" s="1"/>
  <c r="T81" i="36" s="1"/>
  <c r="G87" i="36"/>
  <c r="S87" i="36" s="1"/>
  <c r="BH80" i="36" l="1"/>
  <c r="AS81" i="36"/>
  <c r="AE82" i="36"/>
  <c r="AP88" i="36"/>
  <c r="AD88" i="36"/>
  <c r="M80" i="36" l="1"/>
  <c r="Y80" i="36" s="1"/>
  <c r="AJ81" i="36" s="1"/>
  <c r="AV81" i="36" s="1"/>
  <c r="BI80" i="36"/>
  <c r="N80" i="36" s="1"/>
  <c r="Z80" i="36" s="1"/>
  <c r="AK81" i="36" s="1"/>
  <c r="AW81" i="36" s="1"/>
  <c r="AQ82" i="36"/>
  <c r="AX81" i="36" l="1"/>
  <c r="A81" i="36"/>
  <c r="AL81" i="36"/>
  <c r="P80" i="36"/>
  <c r="C81" i="36" l="1"/>
  <c r="B81" i="36"/>
  <c r="BD81" i="36"/>
  <c r="I81" i="36" s="1"/>
  <c r="U81" i="36" s="1"/>
  <c r="AF82" i="36" s="1"/>
  <c r="AR82" i="36" s="1"/>
  <c r="BB88" i="36"/>
  <c r="BA81" i="36" l="1"/>
  <c r="F81" i="36" s="1"/>
  <c r="R81" i="36" s="1"/>
  <c r="AC82" i="36" s="1"/>
  <c r="AO82" i="36" s="1"/>
  <c r="AZ81" i="36"/>
  <c r="E81" i="36" s="1"/>
  <c r="Q81" i="36" s="1"/>
  <c r="AB82" i="36" s="1"/>
  <c r="AN82" i="36" s="1"/>
  <c r="BE81" i="36"/>
  <c r="J81" i="36" s="1"/>
  <c r="V81" i="36" s="1"/>
  <c r="AG82" i="36" s="1"/>
  <c r="AS82" i="36" s="1"/>
  <c r="G88" i="36"/>
  <c r="S88" i="36" s="1"/>
  <c r="BF81" i="36" l="1"/>
  <c r="K81" i="36" s="1"/>
  <c r="W81" i="36" s="1"/>
  <c r="AH82" i="36" s="1"/>
  <c r="AT82" i="36" s="1"/>
  <c r="AD89" i="36"/>
  <c r="BG81" i="36" l="1"/>
  <c r="BC82" i="36"/>
  <c r="H82" i="36" s="1"/>
  <c r="T82" i="36" s="1"/>
  <c r="AP89" i="36"/>
  <c r="BI81" i="36" l="1"/>
  <c r="N81" i="36" s="1"/>
  <c r="Z81" i="36" s="1"/>
  <c r="AK82" i="36" s="1"/>
  <c r="L81" i="36"/>
  <c r="X81" i="36" s="1"/>
  <c r="AI82" i="36" s="1"/>
  <c r="AU82" i="36" s="1"/>
  <c r="BH81" i="36"/>
  <c r="M81" i="36" s="1"/>
  <c r="Y81" i="36" s="1"/>
  <c r="AJ82" i="36" s="1"/>
  <c r="AV82" i="36" s="1"/>
  <c r="AE83" i="36"/>
  <c r="AQ83" i="36"/>
  <c r="AW82" i="36" l="1"/>
  <c r="AX82" i="36" s="1"/>
  <c r="P81" i="36"/>
  <c r="A82" i="36"/>
  <c r="B82" i="36" s="1"/>
  <c r="AL82" i="36"/>
  <c r="BB89" i="36"/>
  <c r="G89" i="36" s="1"/>
  <c r="S89" i="36" s="1"/>
  <c r="AP90" i="36" s="1"/>
  <c r="C82" i="36" l="1"/>
  <c r="AZ82" i="36" s="1"/>
  <c r="E82" i="36" s="1"/>
  <c r="Q82" i="36" s="1"/>
  <c r="AB83" i="36" s="1"/>
  <c r="AN83" i="36" s="1"/>
  <c r="BE82" i="36"/>
  <c r="J82" i="36" s="1"/>
  <c r="V82" i="36" s="1"/>
  <c r="AG83" i="36" s="1"/>
  <c r="AS83" i="36" s="1"/>
  <c r="AD90" i="36"/>
  <c r="BD82" i="36" l="1"/>
  <c r="I82" i="36" s="1"/>
  <c r="U82" i="36" s="1"/>
  <c r="AF83" i="36" s="1"/>
  <c r="AR83" i="36" s="1"/>
  <c r="BA82" i="36"/>
  <c r="F82" i="36" s="1"/>
  <c r="R82" i="36" s="1"/>
  <c r="BF82" i="36"/>
  <c r="K82" i="36" s="1"/>
  <c r="W82" i="36" s="1"/>
  <c r="AH83" i="36" s="1"/>
  <c r="AT83" i="36" s="1"/>
  <c r="AC83" i="36" l="1"/>
  <c r="AO83" i="36" s="1"/>
  <c r="BG82" i="36"/>
  <c r="BH82" i="36" l="1"/>
  <c r="M82" i="36" s="1"/>
  <c r="Y82" i="36" s="1"/>
  <c r="AJ83" i="36" s="1"/>
  <c r="AV83" i="36" s="1"/>
  <c r="L82" i="36"/>
  <c r="X82" i="36" s="1"/>
  <c r="AI83" i="36" s="1"/>
  <c r="AU83" i="36" s="1"/>
  <c r="BC83" i="36"/>
  <c r="H83" i="36" s="1"/>
  <c r="T83" i="36" s="1"/>
  <c r="BB90" i="36"/>
  <c r="BI82" i="36" l="1"/>
  <c r="N82" i="36" s="1"/>
  <c r="Z82" i="36" s="1"/>
  <c r="AK83" i="36" s="1"/>
  <c r="AW83" i="36" s="1"/>
  <c r="AX83" i="36" s="1"/>
  <c r="AE84" i="36"/>
  <c r="AQ84" i="36"/>
  <c r="G90" i="36"/>
  <c r="S90" i="36" s="1"/>
  <c r="AD91" i="36" s="1"/>
  <c r="AP91" i="36" s="1"/>
  <c r="A83" i="36" l="1"/>
  <c r="B83" i="36" s="1"/>
  <c r="P82" i="36"/>
  <c r="AL83" i="36"/>
  <c r="BB91" i="36"/>
  <c r="G91" i="36" s="1"/>
  <c r="S91" i="36" s="1"/>
  <c r="C83" i="36" l="1"/>
  <c r="AZ83" i="36" s="1"/>
  <c r="E83" i="36" s="1"/>
  <c r="Q83" i="36" s="1"/>
  <c r="AB84" i="36" s="1"/>
  <c r="AN84" i="36" s="1"/>
  <c r="BE83" i="36"/>
  <c r="J83" i="36" s="1"/>
  <c r="V83" i="36" s="1"/>
  <c r="AG84" i="36" s="1"/>
  <c r="AS84" i="36" s="1"/>
  <c r="AD92" i="36"/>
  <c r="AP92" i="36"/>
  <c r="BD83" i="36" l="1"/>
  <c r="I83" i="36" s="1"/>
  <c r="U83" i="36" s="1"/>
  <c r="AF84" i="36" s="1"/>
  <c r="AR84" i="36" s="1"/>
  <c r="BA83" i="36"/>
  <c r="F83" i="36" s="1"/>
  <c r="R83" i="36" s="1"/>
  <c r="BF83" i="36"/>
  <c r="BC84" i="36"/>
  <c r="H84" i="36" s="1"/>
  <c r="T84" i="36" s="1"/>
  <c r="AE85" i="36" s="1"/>
  <c r="AC84" i="36" l="1"/>
  <c r="AO84" i="36" s="1"/>
  <c r="K83" i="36"/>
  <c r="W83" i="36" s="1"/>
  <c r="AH84" i="36" s="1"/>
  <c r="BH83" i="36"/>
  <c r="M83" i="36" s="1"/>
  <c r="Y83" i="36" s="1"/>
  <c r="AJ84" i="36" s="1"/>
  <c r="AV84" i="36" s="1"/>
  <c r="BG83" i="36"/>
  <c r="AQ85" i="36"/>
  <c r="L83" i="36" l="1"/>
  <c r="X83" i="36" s="1"/>
  <c r="AI84" i="36" s="1"/>
  <c r="AU84" i="36" s="1"/>
  <c r="BI83" i="36"/>
  <c r="N83" i="36" s="1"/>
  <c r="Z83" i="36" s="1"/>
  <c r="AK84" i="36" s="1"/>
  <c r="AW84" i="36" s="1"/>
  <c r="AT84" i="36"/>
  <c r="AX84" i="36" l="1"/>
  <c r="AL84" i="36"/>
  <c r="A84" i="36"/>
  <c r="B84" i="36" s="1"/>
  <c r="P83" i="36"/>
  <c r="BC85" i="36"/>
  <c r="H85" i="36" s="1"/>
  <c r="T85" i="36" s="1"/>
  <c r="AE86" i="36" s="1"/>
  <c r="C84" i="36" l="1"/>
  <c r="BD84" i="36"/>
  <c r="I84" i="36" s="1"/>
  <c r="U84" i="36" s="1"/>
  <c r="AF85" i="36" s="1"/>
  <c r="AR85" i="36" s="1"/>
  <c r="AQ86" i="36"/>
  <c r="BB92" i="36"/>
  <c r="G92" i="36" s="1"/>
  <c r="S92" i="36" s="1"/>
  <c r="AZ84" i="36" l="1"/>
  <c r="E84" i="36" s="1"/>
  <c r="Q84" i="36" s="1"/>
  <c r="AB85" i="36" s="1"/>
  <c r="BE84" i="36"/>
  <c r="J84" i="36" s="1"/>
  <c r="V84" i="36" s="1"/>
  <c r="AG85" i="36" s="1"/>
  <c r="AS85" i="36" s="1"/>
  <c r="AD93" i="36"/>
  <c r="AP93" i="36" s="1"/>
  <c r="AN85" i="36" l="1"/>
  <c r="BA84" i="36"/>
  <c r="F84" i="36" s="1"/>
  <c r="R84" i="36" s="1"/>
  <c r="BF84" i="36"/>
  <c r="AC85" i="36" l="1"/>
  <c r="AO85" i="36" s="1"/>
  <c r="K84" i="36"/>
  <c r="W84" i="36" s="1"/>
  <c r="BG84" i="36"/>
  <c r="BI84" i="36" l="1"/>
  <c r="N84" i="36" s="1"/>
  <c r="Z84" i="36" s="1"/>
  <c r="L84" i="36"/>
  <c r="X84" i="36" s="1"/>
  <c r="AI85" i="36" s="1"/>
  <c r="AU85" i="36" s="1"/>
  <c r="BH84" i="36"/>
  <c r="M84" i="36" s="1"/>
  <c r="Y84" i="36" s="1"/>
  <c r="AJ85" i="36" s="1"/>
  <c r="AV85" i="36" s="1"/>
  <c r="AH85" i="36"/>
  <c r="BC86" i="36"/>
  <c r="H86" i="36" s="1"/>
  <c r="T86" i="36" s="1"/>
  <c r="AK85" i="36" l="1"/>
  <c r="AL85" i="36" s="1"/>
  <c r="P84" i="36"/>
  <c r="A85" i="36"/>
  <c r="B85" i="36" s="1"/>
  <c r="AT85" i="36"/>
  <c r="AE87" i="36"/>
  <c r="AQ87" i="36" s="1"/>
  <c r="AW85" i="36" l="1"/>
  <c r="AX85" i="36" s="1"/>
  <c r="C85" i="36" s="1"/>
  <c r="BE85" i="36"/>
  <c r="J85" i="36" s="1"/>
  <c r="V85" i="36" s="1"/>
  <c r="AG86" i="36" s="1"/>
  <c r="AS86" i="36" s="1"/>
  <c r="BB93" i="36"/>
  <c r="G93" i="36" s="1"/>
  <c r="S93" i="36" s="1"/>
  <c r="BA85" i="36" l="1"/>
  <c r="F85" i="36" s="1"/>
  <c r="R85" i="36" s="1"/>
  <c r="AC86" i="36" s="1"/>
  <c r="AO86" i="36" s="1"/>
  <c r="AZ85" i="36"/>
  <c r="E85" i="36" s="1"/>
  <c r="Q85" i="36" s="1"/>
  <c r="AB86" i="36" s="1"/>
  <c r="AN86" i="36" s="1"/>
  <c r="BD85" i="36"/>
  <c r="I85" i="36" s="1"/>
  <c r="U85" i="36" s="1"/>
  <c r="AF86" i="36" s="1"/>
  <c r="AR86" i="36" s="1"/>
  <c r="BF85" i="36"/>
  <c r="K85" i="36" s="1"/>
  <c r="W85" i="36" s="1"/>
  <c r="AH86" i="36" s="1"/>
  <c r="AT86" i="36" s="1"/>
  <c r="AD94" i="36"/>
  <c r="AP94" i="36" s="1"/>
  <c r="BG85" i="36" l="1"/>
  <c r="BC87" i="36"/>
  <c r="H87" i="36" s="1"/>
  <c r="T87" i="36" s="1"/>
  <c r="AE88" i="36" s="1"/>
  <c r="AQ88" i="36" s="1"/>
  <c r="L85" i="36" l="1"/>
  <c r="X85" i="36" s="1"/>
  <c r="AI86" i="36" s="1"/>
  <c r="AU86" i="36" s="1"/>
  <c r="BH85" i="36"/>
  <c r="M85" i="36" s="1"/>
  <c r="Y85" i="36" s="1"/>
  <c r="AJ86" i="36" s="1"/>
  <c r="AV86" i="36" s="1"/>
  <c r="BI85" i="36" l="1"/>
  <c r="N85" i="36" s="1"/>
  <c r="Z85" i="36" s="1"/>
  <c r="P85" i="36" s="1"/>
  <c r="BB94" i="36"/>
  <c r="G94" i="36" s="1"/>
  <c r="S94" i="36" s="1"/>
  <c r="AK86" i="36" l="1"/>
  <c r="A86" i="36"/>
  <c r="BD86" i="36"/>
  <c r="I86" i="36" s="1"/>
  <c r="U86" i="36" s="1"/>
  <c r="AF87" i="36" s="1"/>
  <c r="AR87" i="36" s="1"/>
  <c r="AD95" i="36"/>
  <c r="AP95" i="36"/>
  <c r="AW86" i="36" l="1"/>
  <c r="AX86" i="36" s="1"/>
  <c r="C86" i="36" s="1"/>
  <c r="AL86" i="36"/>
  <c r="B86" i="36"/>
  <c r="BE86" i="36"/>
  <c r="BA86" i="36" l="1"/>
  <c r="F86" i="36" s="1"/>
  <c r="R86" i="36" s="1"/>
  <c r="AC87" i="36" s="1"/>
  <c r="AO87" i="36" s="1"/>
  <c r="AZ86" i="36"/>
  <c r="E86" i="36" s="1"/>
  <c r="Q86" i="36" s="1"/>
  <c r="J86" i="36"/>
  <c r="V86" i="36" s="1"/>
  <c r="AG87" i="36" s="1"/>
  <c r="AS87" i="36" s="1"/>
  <c r="BF86" i="36"/>
  <c r="K86" i="36" s="1"/>
  <c r="W86" i="36" s="1"/>
  <c r="AH87" i="36" s="1"/>
  <c r="AT87" i="36" s="1"/>
  <c r="BC88" i="36"/>
  <c r="H88" i="36" s="1"/>
  <c r="T88" i="36" s="1"/>
  <c r="AE89" i="36" s="1"/>
  <c r="BB95" i="36"/>
  <c r="G95" i="36" s="1"/>
  <c r="S95" i="36" s="1"/>
  <c r="AB87" i="36" l="1"/>
  <c r="AN87" i="36" s="1"/>
  <c r="BG86" i="36"/>
  <c r="BH86" i="36" s="1"/>
  <c r="M86" i="36" s="1"/>
  <c r="Y86" i="36" s="1"/>
  <c r="AJ87" i="36" s="1"/>
  <c r="AV87" i="36" s="1"/>
  <c r="AQ89" i="36"/>
  <c r="AD96" i="36"/>
  <c r="AP96" i="36" s="1"/>
  <c r="L86" i="36" l="1"/>
  <c r="X86" i="36" s="1"/>
  <c r="AI87" i="36" s="1"/>
  <c r="AU87" i="36" s="1"/>
  <c r="BI86" i="36"/>
  <c r="N86" i="36" s="1"/>
  <c r="Z86" i="36" s="1"/>
  <c r="BD87" i="36"/>
  <c r="I87" i="36" s="1"/>
  <c r="U87" i="36" s="1"/>
  <c r="AF88" i="36" s="1"/>
  <c r="AR88" i="36" s="1"/>
  <c r="AK87" i="36" l="1"/>
  <c r="AW87" i="36" s="1"/>
  <c r="AX87" i="36" s="1"/>
  <c r="P86" i="36"/>
  <c r="A87" i="36"/>
  <c r="BE87" i="36"/>
  <c r="J87" i="36" s="1"/>
  <c r="V87" i="36" s="1"/>
  <c r="AG88" i="36" s="1"/>
  <c r="AS88" i="36" s="1"/>
  <c r="C87" i="36" l="1"/>
  <c r="B87" i="36"/>
  <c r="AL87" i="36"/>
  <c r="BF87" i="36"/>
  <c r="K87" i="36" s="1"/>
  <c r="W87" i="36" s="1"/>
  <c r="AH88" i="36" s="1"/>
  <c r="BA87" i="36" l="1"/>
  <c r="F87" i="36" s="1"/>
  <c r="R87" i="36" s="1"/>
  <c r="AC88" i="36" s="1"/>
  <c r="AO88" i="36" s="1"/>
  <c r="AZ87" i="36"/>
  <c r="E87" i="36" s="1"/>
  <c r="Q87" i="36" s="1"/>
  <c r="BG87" i="36"/>
  <c r="AT88" i="36"/>
  <c r="BC89" i="36"/>
  <c r="H89" i="36" s="1"/>
  <c r="T89" i="36" s="1"/>
  <c r="AE90" i="36" s="1"/>
  <c r="AQ90" i="36" s="1"/>
  <c r="AB88" i="36" l="1"/>
  <c r="AN88" i="36" s="1"/>
  <c r="L87" i="36"/>
  <c r="X87" i="36" s="1"/>
  <c r="BH87" i="36"/>
  <c r="M87" i="36" l="1"/>
  <c r="Y87" i="36" s="1"/>
  <c r="AJ88" i="36" s="1"/>
  <c r="AV88" i="36" s="1"/>
  <c r="BI87" i="36"/>
  <c r="N87" i="36" s="1"/>
  <c r="Z87" i="36" s="1"/>
  <c r="AI88" i="36"/>
  <c r="AU88" i="36" s="1"/>
  <c r="BB96" i="36"/>
  <c r="G96" i="36" s="1"/>
  <c r="S96" i="36" s="1"/>
  <c r="A88" i="36" l="1"/>
  <c r="B88" i="36" s="1"/>
  <c r="P87" i="36"/>
  <c r="AK88" i="36"/>
  <c r="AL88" i="36" s="1"/>
  <c r="BE88" i="36"/>
  <c r="AD97" i="36"/>
  <c r="AW88" i="36" l="1"/>
  <c r="AX88" i="36" s="1"/>
  <c r="C88" i="36" s="1"/>
  <c r="BD88" i="36"/>
  <c r="I88" i="36" s="1"/>
  <c r="U88" i="36" s="1"/>
  <c r="AF89" i="36" s="1"/>
  <c r="AR89" i="36" s="1"/>
  <c r="BF88" i="36"/>
  <c r="K88" i="36" s="1"/>
  <c r="W88" i="36" s="1"/>
  <c r="AH89" i="36" s="1"/>
  <c r="AT89" i="36" s="1"/>
  <c r="J88" i="36"/>
  <c r="V88" i="36" s="1"/>
  <c r="AG89" i="36" s="1"/>
  <c r="BC90" i="36"/>
  <c r="H90" i="36" s="1"/>
  <c r="T90" i="36" s="1"/>
  <c r="AE91" i="36" s="1"/>
  <c r="AQ91" i="36" s="1"/>
  <c r="AP97" i="36"/>
  <c r="BA88" i="36" l="1"/>
  <c r="F88" i="36" s="1"/>
  <c r="R88" i="36" s="1"/>
  <c r="AC89" i="36" s="1"/>
  <c r="AO89" i="36" s="1"/>
  <c r="AZ88" i="36"/>
  <c r="E88" i="36" s="1"/>
  <c r="Q88" i="36" s="1"/>
  <c r="BH88" i="36"/>
  <c r="M88" i="36" s="1"/>
  <c r="Y88" i="36" s="1"/>
  <c r="BG88" i="36"/>
  <c r="L88" i="36" s="1"/>
  <c r="X88" i="36" s="1"/>
  <c r="AI89" i="36" s="1"/>
  <c r="AU89" i="36" s="1"/>
  <c r="AS89" i="36"/>
  <c r="AB89" i="36" l="1"/>
  <c r="AN89" i="36" s="1"/>
  <c r="BI88" i="36"/>
  <c r="N88" i="36" s="1"/>
  <c r="Z88" i="36" s="1"/>
  <c r="AK89" i="36" s="1"/>
  <c r="AW89" i="36" s="1"/>
  <c r="AJ89" i="36"/>
  <c r="P88" i="36" l="1"/>
  <c r="A89" i="36"/>
  <c r="B89" i="36" s="1"/>
  <c r="AL89" i="36"/>
  <c r="AV89" i="36"/>
  <c r="AX89" i="36" s="1"/>
  <c r="BC91" i="36"/>
  <c r="H91" i="36" s="1"/>
  <c r="T91" i="36" s="1"/>
  <c r="C89" i="36" l="1"/>
  <c r="BD89" i="36"/>
  <c r="I89" i="36" s="1"/>
  <c r="U89" i="36" s="1"/>
  <c r="AF90" i="36" s="1"/>
  <c r="BE89" i="36"/>
  <c r="BF89" i="36" s="1"/>
  <c r="K89" i="36" s="1"/>
  <c r="W89" i="36" s="1"/>
  <c r="AE92" i="36"/>
  <c r="AQ92" i="36" s="1"/>
  <c r="BB97" i="36"/>
  <c r="G97" i="36" s="1"/>
  <c r="S97" i="36" s="1"/>
  <c r="BA89" i="36" l="1"/>
  <c r="F89" i="36" s="1"/>
  <c r="R89" i="36" s="1"/>
  <c r="AC90" i="36" s="1"/>
  <c r="AO90" i="36" s="1"/>
  <c r="AZ89" i="36"/>
  <c r="E89" i="36" s="1"/>
  <c r="Q89" i="36" s="1"/>
  <c r="BH89" i="36"/>
  <c r="M89" i="36" s="1"/>
  <c r="Y89" i="36" s="1"/>
  <c r="AR90" i="36"/>
  <c r="J89" i="36"/>
  <c r="V89" i="36" s="1"/>
  <c r="AG90" i="36" s="1"/>
  <c r="BG89" i="36"/>
  <c r="AH90" i="36"/>
  <c r="AT90" i="36" s="1"/>
  <c r="AD98" i="36"/>
  <c r="AP98" i="36"/>
  <c r="AB90" i="36" l="1"/>
  <c r="AN90" i="36" s="1"/>
  <c r="L89" i="36"/>
  <c r="X89" i="36" s="1"/>
  <c r="BI89" i="36"/>
  <c r="N89" i="36" s="1"/>
  <c r="Z89" i="36" s="1"/>
  <c r="AJ90" i="36"/>
  <c r="AV90" i="36" s="1"/>
  <c r="AS90" i="36"/>
  <c r="A90" i="36" l="1"/>
  <c r="B90" i="36" s="1"/>
  <c r="AK90" i="36"/>
  <c r="AW90" i="36" s="1"/>
  <c r="P89" i="36"/>
  <c r="AI90" i="36"/>
  <c r="AU90" i="36" s="1"/>
  <c r="AX90" i="36" l="1"/>
  <c r="C90" i="36" s="1"/>
  <c r="AL90" i="36"/>
  <c r="BD90" i="36"/>
  <c r="I90" i="36" s="1"/>
  <c r="U90" i="36" s="1"/>
  <c r="AF91" i="36" s="1"/>
  <c r="BE90" i="36"/>
  <c r="J90" i="36" s="1"/>
  <c r="V90" i="36" s="1"/>
  <c r="AG91" i="36" s="1"/>
  <c r="AS91" i="36" s="1"/>
  <c r="BA90" i="36" l="1"/>
  <c r="F90" i="36" s="1"/>
  <c r="R90" i="36" s="1"/>
  <c r="AC91" i="36" s="1"/>
  <c r="AO91" i="36" s="1"/>
  <c r="AZ90" i="36"/>
  <c r="E90" i="36" s="1"/>
  <c r="Q90" i="36" s="1"/>
  <c r="BF90" i="36"/>
  <c r="K90" i="36" s="1"/>
  <c r="W90" i="36" s="1"/>
  <c r="AR91" i="36"/>
  <c r="BC92" i="36"/>
  <c r="H92" i="36" s="1"/>
  <c r="T92" i="36" s="1"/>
  <c r="BB98" i="36"/>
  <c r="G98" i="36" s="1"/>
  <c r="S98" i="36" s="1"/>
  <c r="AB91" i="36" l="1"/>
  <c r="AN91" i="36" s="1"/>
  <c r="AH91" i="36"/>
  <c r="AT91" i="36" s="1"/>
  <c r="BG90" i="36"/>
  <c r="AE93" i="36"/>
  <c r="AD99" i="36"/>
  <c r="AP99" i="36" s="1"/>
  <c r="L90" i="36" l="1"/>
  <c r="X90" i="36" s="1"/>
  <c r="AI91" i="36" s="1"/>
  <c r="AU91" i="36" s="1"/>
  <c r="BH90" i="36"/>
  <c r="M90" i="36" s="1"/>
  <c r="Y90" i="36" s="1"/>
  <c r="AQ93" i="36"/>
  <c r="BI90" i="36" l="1"/>
  <c r="N90" i="36" s="1"/>
  <c r="Z90" i="36" s="1"/>
  <c r="P90" i="36" s="1"/>
  <c r="AJ91" i="36"/>
  <c r="AV91" i="36" s="1"/>
  <c r="BD91" i="36"/>
  <c r="I91" i="36" s="1"/>
  <c r="U91" i="36" s="1"/>
  <c r="A91" i="36" l="1"/>
  <c r="B91" i="36" s="1"/>
  <c r="AK91" i="36"/>
  <c r="AW91" i="36" s="1"/>
  <c r="AX91" i="36" s="1"/>
  <c r="BE91" i="36"/>
  <c r="J91" i="36" s="1"/>
  <c r="V91" i="36" s="1"/>
  <c r="AG92" i="36" s="1"/>
  <c r="AS92" i="36" s="1"/>
  <c r="AF92" i="36"/>
  <c r="C91" i="36" l="1"/>
  <c r="AL91" i="36"/>
  <c r="BF91" i="36"/>
  <c r="AR92" i="36"/>
  <c r="BC93" i="36"/>
  <c r="H93" i="36" s="1"/>
  <c r="T93" i="36" s="1"/>
  <c r="BA91" i="36" l="1"/>
  <c r="F91" i="36" s="1"/>
  <c r="R91" i="36" s="1"/>
  <c r="AC92" i="36" s="1"/>
  <c r="AO92" i="36" s="1"/>
  <c r="AZ91" i="36"/>
  <c r="E91" i="36" s="1"/>
  <c r="Q91" i="36" s="1"/>
  <c r="K91" i="36"/>
  <c r="W91" i="36" s="1"/>
  <c r="AH92" i="36" s="1"/>
  <c r="AT92" i="36" s="1"/>
  <c r="BG91" i="36"/>
  <c r="AE94" i="36"/>
  <c r="BB99" i="36"/>
  <c r="G99" i="36" s="1"/>
  <c r="S99" i="36" s="1"/>
  <c r="AB92" i="36" l="1"/>
  <c r="AN92" i="36" s="1"/>
  <c r="L91" i="36"/>
  <c r="X91" i="36" s="1"/>
  <c r="AI92" i="36" s="1"/>
  <c r="AU92" i="36" s="1"/>
  <c r="BI91" i="36"/>
  <c r="N91" i="36" s="1"/>
  <c r="Z91" i="36" s="1"/>
  <c r="BH91" i="36"/>
  <c r="M91" i="36" s="1"/>
  <c r="Y91" i="36" s="1"/>
  <c r="AQ94" i="36"/>
  <c r="AP100" i="36"/>
  <c r="AD100" i="36"/>
  <c r="AK92" i="36" l="1"/>
  <c r="AW92" i="36" s="1"/>
  <c r="P91" i="36"/>
  <c r="AJ92" i="36"/>
  <c r="A92" i="36"/>
  <c r="B92" i="36" s="1"/>
  <c r="AV92" i="36" l="1"/>
  <c r="AX92" i="36" s="1"/>
  <c r="C92" i="36" s="1"/>
  <c r="AL92" i="36"/>
  <c r="BD92" i="36"/>
  <c r="I92" i="36" s="1"/>
  <c r="U92" i="36" s="1"/>
  <c r="AF93" i="36" s="1"/>
  <c r="BA92" i="36" l="1"/>
  <c r="F92" i="36" s="1"/>
  <c r="R92" i="36" s="1"/>
  <c r="AC93" i="36" s="1"/>
  <c r="AO93" i="36" s="1"/>
  <c r="AZ92" i="36"/>
  <c r="E92" i="36" s="1"/>
  <c r="Q92" i="36" s="1"/>
  <c r="AR93" i="36"/>
  <c r="BE92" i="36"/>
  <c r="J92" i="36" s="1"/>
  <c r="V92" i="36" s="1"/>
  <c r="AG93" i="36" s="1"/>
  <c r="AS93" i="36" s="1"/>
  <c r="BC94" i="36"/>
  <c r="H94" i="36" s="1"/>
  <c r="T94" i="36" s="1"/>
  <c r="AE95" i="36" s="1"/>
  <c r="AB93" i="36" l="1"/>
  <c r="AN93" i="36" s="1"/>
  <c r="BF92" i="36"/>
  <c r="AQ95" i="36"/>
  <c r="BB100" i="36"/>
  <c r="G100" i="36" s="1"/>
  <c r="S100" i="36" s="1"/>
  <c r="K92" i="36" l="1"/>
  <c r="W92" i="36" s="1"/>
  <c r="AH93" i="36" s="1"/>
  <c r="BG92" i="36"/>
  <c r="L92" i="36" s="1"/>
  <c r="X92" i="36" s="1"/>
  <c r="AI93" i="36" s="1"/>
  <c r="AU93" i="36" s="1"/>
  <c r="BB101" i="36"/>
  <c r="AP101" i="36"/>
  <c r="AD101" i="36"/>
  <c r="BH92" i="36" l="1"/>
  <c r="AT93" i="36"/>
  <c r="BC95" i="36"/>
  <c r="G101" i="36"/>
  <c r="S101" i="36" s="1"/>
  <c r="M92" i="36" l="1"/>
  <c r="Y92" i="36" s="1"/>
  <c r="BI92" i="36"/>
  <c r="N92" i="36" s="1"/>
  <c r="Z92" i="36" s="1"/>
  <c r="H95" i="36"/>
  <c r="T95" i="36" s="1"/>
  <c r="AE96" i="36" s="1"/>
  <c r="AQ96" i="36" s="1"/>
  <c r="AP102" i="36"/>
  <c r="BB102" i="36"/>
  <c r="AD102" i="36"/>
  <c r="A93" i="36" l="1"/>
  <c r="B93" i="36" s="1"/>
  <c r="AJ93" i="36"/>
  <c r="AV93" i="36" s="1"/>
  <c r="AK93" i="36"/>
  <c r="AW93" i="36" s="1"/>
  <c r="P92" i="36"/>
  <c r="BE93" i="36"/>
  <c r="J93" i="36" s="1"/>
  <c r="V93" i="36" s="1"/>
  <c r="AG94" i="36" s="1"/>
  <c r="AS94" i="36" s="1"/>
  <c r="G102" i="36"/>
  <c r="S102" i="36" s="1"/>
  <c r="AX93" i="36" l="1"/>
  <c r="C93" i="36"/>
  <c r="AL93" i="36"/>
  <c r="BD93" i="36"/>
  <c r="I93" i="36" s="1"/>
  <c r="U93" i="36" s="1"/>
  <c r="AF94" i="36" s="1"/>
  <c r="BF93" i="36"/>
  <c r="K93" i="36" s="1"/>
  <c r="W93" i="36" s="1"/>
  <c r="AP103" i="36"/>
  <c r="AD103" i="36"/>
  <c r="BB103" i="36"/>
  <c r="BA93" i="36" l="1"/>
  <c r="F93" i="36" s="1"/>
  <c r="R93" i="36" s="1"/>
  <c r="AC94" i="36" s="1"/>
  <c r="AO94" i="36" s="1"/>
  <c r="AZ93" i="36"/>
  <c r="E93" i="36" s="1"/>
  <c r="Q93" i="36" s="1"/>
  <c r="AR94" i="36"/>
  <c r="AH94" i="36"/>
  <c r="BG93" i="36"/>
  <c r="G103" i="36"/>
  <c r="S103" i="36" s="1"/>
  <c r="AB94" i="36" l="1"/>
  <c r="AN94" i="36" s="1"/>
  <c r="L93" i="36"/>
  <c r="X93" i="36" s="1"/>
  <c r="AI94" i="36" s="1"/>
  <c r="AU94" i="36" s="1"/>
  <c r="BH93" i="36"/>
  <c r="M93" i="36" s="1"/>
  <c r="Y93" i="36" s="1"/>
  <c r="AJ94" i="36" s="1"/>
  <c r="AV94" i="36" s="1"/>
  <c r="AT94" i="36"/>
  <c r="BC96" i="36"/>
  <c r="AP104" i="36"/>
  <c r="BB104" i="36"/>
  <c r="AD104" i="36"/>
  <c r="BI93" i="36" l="1"/>
  <c r="N93" i="36" s="1"/>
  <c r="Z93" i="36" s="1"/>
  <c r="P93" i="36" s="1"/>
  <c r="BD94" i="36"/>
  <c r="I94" i="36" s="1"/>
  <c r="U94" i="36" s="1"/>
  <c r="H96" i="36"/>
  <c r="T96" i="36" s="1"/>
  <c r="AE97" i="36" s="1"/>
  <c r="G104" i="36"/>
  <c r="S104" i="36" s="1"/>
  <c r="AK94" i="36" l="1"/>
  <c r="A94" i="36"/>
  <c r="BE94" i="36"/>
  <c r="J94" i="36" s="1"/>
  <c r="V94" i="36" s="1"/>
  <c r="AG95" i="36" s="1"/>
  <c r="AS95" i="36" s="1"/>
  <c r="AF95" i="36"/>
  <c r="AQ97" i="36"/>
  <c r="AD105" i="36"/>
  <c r="AP105" i="36"/>
  <c r="BB105" i="36"/>
  <c r="AW94" i="36" l="1"/>
  <c r="AX94" i="36" s="1"/>
  <c r="C94" i="36" s="1"/>
  <c r="AL94" i="36"/>
  <c r="B94" i="36"/>
  <c r="BF94" i="36"/>
  <c r="K94" i="36" s="1"/>
  <c r="W94" i="36" s="1"/>
  <c r="AH95" i="36" s="1"/>
  <c r="AR95" i="36"/>
  <c r="G105" i="36"/>
  <c r="S105" i="36" s="1"/>
  <c r="BA94" i="36" l="1"/>
  <c r="F94" i="36" s="1"/>
  <c r="R94" i="36" s="1"/>
  <c r="AC95" i="36" s="1"/>
  <c r="AO95" i="36" s="1"/>
  <c r="AZ94" i="36"/>
  <c r="E94" i="36" s="1"/>
  <c r="Q94" i="36" s="1"/>
  <c r="BG94" i="36"/>
  <c r="AT95" i="36"/>
  <c r="AP106" i="36"/>
  <c r="AD106" i="36"/>
  <c r="BB106" i="36"/>
  <c r="AB95" i="36" l="1"/>
  <c r="AN95" i="36" s="1"/>
  <c r="L94" i="36"/>
  <c r="X94" i="36" s="1"/>
  <c r="AI95" i="36" s="1"/>
  <c r="AU95" i="36" s="1"/>
  <c r="BH94" i="36"/>
  <c r="BC97" i="36"/>
  <c r="H97" i="36" s="1"/>
  <c r="T97" i="36" s="1"/>
  <c r="G106" i="36"/>
  <c r="S106" i="36" s="1"/>
  <c r="AP107" i="36" s="1"/>
  <c r="M94" i="36" l="1"/>
  <c r="Y94" i="36" s="1"/>
  <c r="BI94" i="36"/>
  <c r="N94" i="36" s="1"/>
  <c r="Z94" i="36" s="1"/>
  <c r="BE95" i="36"/>
  <c r="J95" i="36" s="1"/>
  <c r="V95" i="36" s="1"/>
  <c r="AG96" i="36" s="1"/>
  <c r="AS96" i="36" s="1"/>
  <c r="AE98" i="36"/>
  <c r="BB107" i="36"/>
  <c r="G107" i="36" s="1"/>
  <c r="AD107" i="36"/>
  <c r="A95" i="36" l="1"/>
  <c r="B95" i="36" s="1"/>
  <c r="AK95" i="36"/>
  <c r="AW95" i="36" s="1"/>
  <c r="AJ95" i="36"/>
  <c r="P94" i="36"/>
  <c r="BF95" i="36"/>
  <c r="K95" i="36" s="1"/>
  <c r="W95" i="36" s="1"/>
  <c r="AH96" i="36" s="1"/>
  <c r="AT96" i="36" s="1"/>
  <c r="AQ98" i="36"/>
  <c r="S107" i="36"/>
  <c r="AP108" i="36" s="1"/>
  <c r="AV95" i="36" l="1"/>
  <c r="AX95" i="36" s="1"/>
  <c r="C95" i="36" s="1"/>
  <c r="AL95" i="36"/>
  <c r="BD95" i="36"/>
  <c r="I95" i="36" s="1"/>
  <c r="U95" i="36" s="1"/>
  <c r="BG95" i="36"/>
  <c r="L95" i="36" s="1"/>
  <c r="X95" i="36" s="1"/>
  <c r="BB108" i="36"/>
  <c r="G108" i="36" s="1"/>
  <c r="AD108" i="36"/>
  <c r="BA95" i="36" l="1"/>
  <c r="F95" i="36" s="1"/>
  <c r="R95" i="36" s="1"/>
  <c r="AC96" i="36" s="1"/>
  <c r="AO96" i="36" s="1"/>
  <c r="AZ95" i="36"/>
  <c r="E95" i="36" s="1"/>
  <c r="Q95" i="36" s="1"/>
  <c r="BH95" i="36"/>
  <c r="M95" i="36" s="1"/>
  <c r="Y95" i="36" s="1"/>
  <c r="AF96" i="36"/>
  <c r="AR96" i="36"/>
  <c r="AI96" i="36"/>
  <c r="AU96" i="36" s="1"/>
  <c r="BC98" i="36"/>
  <c r="S108" i="36"/>
  <c r="AP109" i="36" s="1"/>
  <c r="AB96" i="36" l="1"/>
  <c r="AN96" i="36" s="1"/>
  <c r="BI95" i="36"/>
  <c r="N95" i="36" s="1"/>
  <c r="Z95" i="36" s="1"/>
  <c r="P95" i="36" s="1"/>
  <c r="AJ96" i="36"/>
  <c r="AV96" i="36" s="1"/>
  <c r="BD96" i="36"/>
  <c r="H98" i="36"/>
  <c r="T98" i="36" s="1"/>
  <c r="BB109" i="36"/>
  <c r="G109" i="36" s="1"/>
  <c r="AD109" i="36"/>
  <c r="A96" i="36" l="1"/>
  <c r="AK96" i="36"/>
  <c r="AW96" i="36" s="1"/>
  <c r="AX96" i="36" s="1"/>
  <c r="I96" i="36"/>
  <c r="U96" i="36" s="1"/>
  <c r="BE96" i="36"/>
  <c r="AE99" i="36"/>
  <c r="AQ99" i="36" s="1"/>
  <c r="S109" i="36"/>
  <c r="BB110" i="36" s="1"/>
  <c r="AL96" i="36" l="1"/>
  <c r="B96" i="36"/>
  <c r="C96" i="36"/>
  <c r="J96" i="36"/>
  <c r="V96" i="36" s="1"/>
  <c r="BF96" i="36"/>
  <c r="AF97" i="36"/>
  <c r="BC99" i="36"/>
  <c r="H99" i="36" s="1"/>
  <c r="T99" i="36" s="1"/>
  <c r="AD110" i="36"/>
  <c r="AP110" i="36"/>
  <c r="G110" i="36" s="1"/>
  <c r="BA96" i="36" l="1"/>
  <c r="F96" i="36" s="1"/>
  <c r="R96" i="36" s="1"/>
  <c r="AC97" i="36" s="1"/>
  <c r="AO97" i="36" s="1"/>
  <c r="AZ96" i="36"/>
  <c r="E96" i="36" s="1"/>
  <c r="Q96" i="36" s="1"/>
  <c r="K96" i="36"/>
  <c r="W96" i="36" s="1"/>
  <c r="AH97" i="36" s="1"/>
  <c r="AT97" i="36" s="1"/>
  <c r="BH96" i="36"/>
  <c r="M96" i="36" s="1"/>
  <c r="Y96" i="36" s="1"/>
  <c r="BG96" i="36"/>
  <c r="L96" i="36" s="1"/>
  <c r="X96" i="36" s="1"/>
  <c r="AG97" i="36"/>
  <c r="AS97" i="36" s="1"/>
  <c r="AR97" i="36"/>
  <c r="AE100" i="36"/>
  <c r="S110" i="36"/>
  <c r="AD111" i="36" s="1"/>
  <c r="AB97" i="36" l="1"/>
  <c r="AN97" i="36" s="1"/>
  <c r="BI96" i="36"/>
  <c r="N96" i="36" s="1"/>
  <c r="Z96" i="36" s="1"/>
  <c r="P96" i="36" s="1"/>
  <c r="AJ97" i="36"/>
  <c r="AV97" i="36" s="1"/>
  <c r="AI97" i="36"/>
  <c r="AU97" i="36" s="1"/>
  <c r="AQ100" i="36"/>
  <c r="AP111" i="36"/>
  <c r="BB111" i="36"/>
  <c r="AK97" i="36" l="1"/>
  <c r="AL97" i="36" s="1"/>
  <c r="A97" i="36"/>
  <c r="B97" i="36" s="1"/>
  <c r="BD97" i="36"/>
  <c r="I97" i="36" s="1"/>
  <c r="U97" i="36" s="1"/>
  <c r="BC100" i="36"/>
  <c r="H100" i="36" s="1"/>
  <c r="T100" i="36" s="1"/>
  <c r="G111" i="36"/>
  <c r="S111" i="36" s="1"/>
  <c r="AW97" i="36" l="1"/>
  <c r="AX97" i="36" s="1"/>
  <c r="C97" i="36" s="1"/>
  <c r="BE97" i="36"/>
  <c r="AF98" i="36"/>
  <c r="AE101" i="36"/>
  <c r="AQ101" i="36" s="1"/>
  <c r="AD112" i="36"/>
  <c r="AP112" i="36"/>
  <c r="BB112" i="36"/>
  <c r="BA97" i="36" l="1"/>
  <c r="F97" i="36" s="1"/>
  <c r="R97" i="36" s="1"/>
  <c r="AC98" i="36" s="1"/>
  <c r="AO98" i="36" s="1"/>
  <c r="AZ97" i="36"/>
  <c r="E97" i="36" s="1"/>
  <c r="Q97" i="36" s="1"/>
  <c r="J97" i="36"/>
  <c r="V97" i="36" s="1"/>
  <c r="BF97" i="36"/>
  <c r="AR98" i="36"/>
  <c r="G112" i="36"/>
  <c r="S112" i="36" s="1"/>
  <c r="AN98" i="36" l="1"/>
  <c r="AB98" i="36"/>
  <c r="K97" i="36"/>
  <c r="W97" i="36" s="1"/>
  <c r="AH98" i="36" s="1"/>
  <c r="AT98" i="36" s="1"/>
  <c r="BG97" i="36"/>
  <c r="AG98" i="36"/>
  <c r="BC101" i="36"/>
  <c r="H101" i="36" s="1"/>
  <c r="T101" i="36" s="1"/>
  <c r="AD113" i="36"/>
  <c r="BB113" i="36"/>
  <c r="AP113" i="36"/>
  <c r="L97" i="36" l="1"/>
  <c r="X97" i="36" s="1"/>
  <c r="AI98" i="36" s="1"/>
  <c r="AU98" i="36" s="1"/>
  <c r="BH97" i="36"/>
  <c r="M97" i="36" s="1"/>
  <c r="Y97" i="36" s="1"/>
  <c r="AS98" i="36"/>
  <c r="AE102" i="36"/>
  <c r="AQ102" i="36" s="1"/>
  <c r="G113" i="36"/>
  <c r="S113" i="36" s="1"/>
  <c r="BI97" i="36" l="1"/>
  <c r="N97" i="36" s="1"/>
  <c r="Z97" i="36" s="1"/>
  <c r="P97" i="36" s="1"/>
  <c r="AJ98" i="36"/>
  <c r="AD114" i="36"/>
  <c r="AP114" i="36"/>
  <c r="BB114" i="36"/>
  <c r="A98" i="36" l="1"/>
  <c r="B98" i="36" s="1"/>
  <c r="AK98" i="36"/>
  <c r="AW98" i="36" s="1"/>
  <c r="AV98" i="36"/>
  <c r="BE98" i="36"/>
  <c r="J98" i="36" s="1"/>
  <c r="V98" i="36" s="1"/>
  <c r="BC102" i="36"/>
  <c r="H102" i="36" s="1"/>
  <c r="T102" i="36" s="1"/>
  <c r="G114" i="36"/>
  <c r="S114" i="36" s="1"/>
  <c r="AX98" i="36" l="1"/>
  <c r="C98" i="36" s="1"/>
  <c r="AL98" i="36"/>
  <c r="BD98" i="36"/>
  <c r="I98" i="36" s="1"/>
  <c r="U98" i="36" s="1"/>
  <c r="AF99" i="36" s="1"/>
  <c r="BF98" i="36"/>
  <c r="K98" i="36" s="1"/>
  <c r="W98" i="36" s="1"/>
  <c r="AH99" i="36" s="1"/>
  <c r="AT99" i="36" s="1"/>
  <c r="AG99" i="36"/>
  <c r="AS99" i="36" s="1"/>
  <c r="AE103" i="36"/>
  <c r="AP115" i="36"/>
  <c r="AD115" i="36"/>
  <c r="BB115" i="36"/>
  <c r="BA98" i="36" l="1"/>
  <c r="F98" i="36" s="1"/>
  <c r="R98" i="36" s="1"/>
  <c r="AC99" i="36" s="1"/>
  <c r="AO99" i="36" s="1"/>
  <c r="AZ98" i="36"/>
  <c r="E98" i="36" s="1"/>
  <c r="Q98" i="36" s="1"/>
  <c r="AR99" i="36"/>
  <c r="BG98" i="36"/>
  <c r="AQ103" i="36"/>
  <c r="G115" i="36"/>
  <c r="S115" i="36" s="1"/>
  <c r="AP116" i="36" s="1"/>
  <c r="AB99" i="36" l="1"/>
  <c r="AN99" i="36" s="1"/>
  <c r="L98" i="36"/>
  <c r="X98" i="36" s="1"/>
  <c r="BH98" i="36"/>
  <c r="AD116" i="36"/>
  <c r="BB116" i="36"/>
  <c r="G116" i="36" s="1"/>
  <c r="M98" i="36" l="1"/>
  <c r="Y98" i="36" s="1"/>
  <c r="AJ99" i="36" s="1"/>
  <c r="AV99" i="36" s="1"/>
  <c r="BI98" i="36"/>
  <c r="N98" i="36" s="1"/>
  <c r="Z98" i="36" s="1"/>
  <c r="AI99" i="36"/>
  <c r="AU99" i="36" s="1"/>
  <c r="BC103" i="36"/>
  <c r="H103" i="36" s="1"/>
  <c r="T103" i="36" s="1"/>
  <c r="S116" i="36"/>
  <c r="BB117" i="36" s="1"/>
  <c r="AK99" i="36" l="1"/>
  <c r="AW99" i="36" s="1"/>
  <c r="AX99" i="36" s="1"/>
  <c r="A99" i="36"/>
  <c r="B99" i="36" s="1"/>
  <c r="P98" i="36"/>
  <c r="BE99" i="36"/>
  <c r="AE104" i="36"/>
  <c r="AQ104" i="36"/>
  <c r="AD117" i="36"/>
  <c r="AP117" i="36"/>
  <c r="G117" i="36" s="1"/>
  <c r="C99" i="36" l="1"/>
  <c r="AL99" i="36"/>
  <c r="BD99" i="36"/>
  <c r="I99" i="36" s="1"/>
  <c r="U99" i="36" s="1"/>
  <c r="AF100" i="36" s="1"/>
  <c r="J99" i="36"/>
  <c r="V99" i="36" s="1"/>
  <c r="BF99" i="36"/>
  <c r="K99" i="36" s="1"/>
  <c r="W99" i="36" s="1"/>
  <c r="S117" i="36"/>
  <c r="AD118" i="36" s="1"/>
  <c r="BA99" i="36" l="1"/>
  <c r="F99" i="36" s="1"/>
  <c r="R99" i="36" s="1"/>
  <c r="AC100" i="36" s="1"/>
  <c r="AO100" i="36" s="1"/>
  <c r="AZ99" i="36"/>
  <c r="E99" i="36" s="1"/>
  <c r="Q99" i="36" s="1"/>
  <c r="AR100" i="36"/>
  <c r="BG99" i="36"/>
  <c r="AG100" i="36"/>
  <c r="AH100" i="36"/>
  <c r="AT100" i="36" s="1"/>
  <c r="BC104" i="36"/>
  <c r="H104" i="36" s="1"/>
  <c r="T104" i="36" s="1"/>
  <c r="AP118" i="36"/>
  <c r="BB118" i="36"/>
  <c r="AB100" i="36" l="1"/>
  <c r="AN100" i="36" s="1"/>
  <c r="L99" i="36"/>
  <c r="X99" i="36" s="1"/>
  <c r="BH99" i="36"/>
  <c r="M99" i="36" s="1"/>
  <c r="Y99" i="36" s="1"/>
  <c r="AS100" i="36"/>
  <c r="AE105" i="36"/>
  <c r="AQ105" i="36"/>
  <c r="G118" i="36"/>
  <c r="S118" i="36" s="1"/>
  <c r="AP119" i="36" s="1"/>
  <c r="BI99" i="36" l="1"/>
  <c r="N99" i="36" s="1"/>
  <c r="Z99" i="36" s="1"/>
  <c r="P99" i="36" s="1"/>
  <c r="AJ100" i="36"/>
  <c r="AV100" i="36" s="1"/>
  <c r="AI100" i="36"/>
  <c r="AU100" i="36" s="1"/>
  <c r="AD119" i="36"/>
  <c r="BB119" i="36"/>
  <c r="G119" i="36" s="1"/>
  <c r="AK100" i="36" l="1"/>
  <c r="AW100" i="36" s="1"/>
  <c r="AX100" i="36" s="1"/>
  <c r="A100" i="36"/>
  <c r="B100" i="36" s="1"/>
  <c r="BD100" i="36"/>
  <c r="I100" i="36" s="1"/>
  <c r="U100" i="36" s="1"/>
  <c r="AF101" i="36" s="1"/>
  <c r="BE100" i="36"/>
  <c r="BC105" i="36"/>
  <c r="H105" i="36" s="1"/>
  <c r="T105" i="36" s="1"/>
  <c r="AE106" i="36" s="1"/>
  <c r="S119" i="36"/>
  <c r="AP120" i="36" s="1"/>
  <c r="C100" i="36" l="1"/>
  <c r="AL100" i="36"/>
  <c r="J100" i="36"/>
  <c r="V100" i="36" s="1"/>
  <c r="BF100" i="36"/>
  <c r="K100" i="36" s="1"/>
  <c r="W100" i="36" s="1"/>
  <c r="AR101" i="36"/>
  <c r="AQ106" i="36"/>
  <c r="BB120" i="36"/>
  <c r="G120" i="36" s="1"/>
  <c r="AD120" i="36"/>
  <c r="BA100" i="36" l="1"/>
  <c r="F100" i="36" s="1"/>
  <c r="R100" i="36" s="1"/>
  <c r="AC101" i="36" s="1"/>
  <c r="AO101" i="36" s="1"/>
  <c r="AZ100" i="36"/>
  <c r="E100" i="36" s="1"/>
  <c r="Q100" i="36" s="1"/>
  <c r="BH100" i="36"/>
  <c r="M100" i="36" s="1"/>
  <c r="Y100" i="36" s="1"/>
  <c r="AG101" i="36"/>
  <c r="AS101" i="36" s="1"/>
  <c r="AH101" i="36"/>
  <c r="AT101" i="36" s="1"/>
  <c r="BG100" i="36"/>
  <c r="L100" i="36" s="1"/>
  <c r="X100" i="36" s="1"/>
  <c r="S120" i="36"/>
  <c r="AP121" i="36" s="1"/>
  <c r="AB101" i="36" l="1"/>
  <c r="AN101" i="36" s="1"/>
  <c r="BI100" i="36"/>
  <c r="N100" i="36" s="1"/>
  <c r="Z100" i="36" s="1"/>
  <c r="A101" i="36" s="1"/>
  <c r="B101" i="36" s="1"/>
  <c r="AJ101" i="36"/>
  <c r="AV101" i="36" s="1"/>
  <c r="AI101" i="36"/>
  <c r="AU101" i="36" s="1"/>
  <c r="AD121" i="36"/>
  <c r="BB121" i="36"/>
  <c r="G121" i="36" s="1"/>
  <c r="P100" i="36" l="1"/>
  <c r="AK101" i="36"/>
  <c r="AW101" i="36" s="1"/>
  <c r="AX101" i="36" s="1"/>
  <c r="C101" i="36" s="1"/>
  <c r="BA101" i="36" s="1"/>
  <c r="F101" i="36" s="1"/>
  <c r="R101" i="36" s="1"/>
  <c r="BD101" i="36"/>
  <c r="I101" i="36" s="1"/>
  <c r="U101" i="36" s="1"/>
  <c r="BC106" i="36"/>
  <c r="H106" i="36" s="1"/>
  <c r="T106" i="36" s="1"/>
  <c r="S121" i="36"/>
  <c r="AP122" i="36" s="1"/>
  <c r="AZ101" i="36" l="1"/>
  <c r="E101" i="36" s="1"/>
  <c r="Q101" i="36" s="1"/>
  <c r="AB102" i="36" s="1"/>
  <c r="AN102" i="36" s="1"/>
  <c r="AC102" i="36"/>
  <c r="AO102" i="36" s="1"/>
  <c r="AL101" i="36"/>
  <c r="AF102" i="36"/>
  <c r="BE101" i="36"/>
  <c r="J101" i="36" s="1"/>
  <c r="V101" i="36" s="1"/>
  <c r="AE107" i="36"/>
  <c r="AQ107" i="36" s="1"/>
  <c r="AD122" i="36"/>
  <c r="BB122" i="36"/>
  <c r="G122" i="36" s="1"/>
  <c r="BF101" i="36" l="1"/>
  <c r="AG102" i="36"/>
  <c r="AR102" i="36"/>
  <c r="S122" i="36"/>
  <c r="AP123" i="36" s="1"/>
  <c r="K101" i="36" l="1"/>
  <c r="W101" i="36" s="1"/>
  <c r="AH102" i="36" s="1"/>
  <c r="AT102" i="36" s="1"/>
  <c r="BG101" i="36"/>
  <c r="L101" i="36" s="1"/>
  <c r="X101" i="36" s="1"/>
  <c r="AI102" i="36" s="1"/>
  <c r="AU102" i="36" s="1"/>
  <c r="AS102" i="36"/>
  <c r="BC107" i="36"/>
  <c r="H107" i="36" s="1"/>
  <c r="T107" i="36" s="1"/>
  <c r="AD123" i="36"/>
  <c r="BB123" i="36"/>
  <c r="G123" i="36" s="1"/>
  <c r="BH101" i="36" l="1"/>
  <c r="M101" i="36" s="1"/>
  <c r="Y101" i="36" s="1"/>
  <c r="AJ102" i="36" s="1"/>
  <c r="AV102" i="36" s="1"/>
  <c r="AE108" i="36"/>
  <c r="AQ108" i="36" s="1"/>
  <c r="S123" i="36"/>
  <c r="BB124" i="36" s="1"/>
  <c r="BI101" i="36" l="1"/>
  <c r="N101" i="36" s="1"/>
  <c r="Z101" i="36" s="1"/>
  <c r="A102" i="36" s="1"/>
  <c r="B102" i="36" s="1"/>
  <c r="AD124" i="36"/>
  <c r="AP124" i="36"/>
  <c r="G124" i="36" s="1"/>
  <c r="AK102" i="36" l="1"/>
  <c r="AW102" i="36" s="1"/>
  <c r="AX102" i="36" s="1"/>
  <c r="C102" i="36" s="1"/>
  <c r="P101" i="36"/>
  <c r="BD102" i="36"/>
  <c r="I102" i="36" s="1"/>
  <c r="U102" i="36" s="1"/>
  <c r="AF103" i="36" s="1"/>
  <c r="AR103" i="36" s="1"/>
  <c r="BE102" i="36"/>
  <c r="J102" i="36" s="1"/>
  <c r="V102" i="36" s="1"/>
  <c r="BC108" i="36"/>
  <c r="H108" i="36" s="1"/>
  <c r="T108" i="36" s="1"/>
  <c r="AE109" i="36" s="1"/>
  <c r="AQ109" i="36" s="1"/>
  <c r="S124" i="36"/>
  <c r="AP125" i="36" s="1"/>
  <c r="BA102" i="36" l="1"/>
  <c r="F102" i="36" s="1"/>
  <c r="R102" i="36" s="1"/>
  <c r="AC103" i="36" s="1"/>
  <c r="AO103" i="36" s="1"/>
  <c r="AZ102" i="36"/>
  <c r="E102" i="36" s="1"/>
  <c r="Q102" i="36" s="1"/>
  <c r="AL102" i="36"/>
  <c r="AG103" i="36"/>
  <c r="AS103" i="36" s="1"/>
  <c r="BF102" i="36"/>
  <c r="BB125" i="36"/>
  <c r="G125" i="36" s="1"/>
  <c r="AD125" i="36"/>
  <c r="AB103" i="36" l="1"/>
  <c r="AN103" i="36" s="1"/>
  <c r="BH102" i="36"/>
  <c r="M102" i="36" s="1"/>
  <c r="Y102" i="36" s="1"/>
  <c r="K102" i="36"/>
  <c r="W102" i="36" s="1"/>
  <c r="BG102" i="36"/>
  <c r="L102" i="36" s="1"/>
  <c r="X102" i="36" s="1"/>
  <c r="S125" i="36"/>
  <c r="AP126" i="36" s="1"/>
  <c r="BI102" i="36" l="1"/>
  <c r="N102" i="36" s="1"/>
  <c r="Z102" i="36" s="1"/>
  <c r="AJ103" i="36"/>
  <c r="AV103" i="36" s="1"/>
  <c r="AI103" i="36"/>
  <c r="AU103" i="36" s="1"/>
  <c r="AH103" i="36"/>
  <c r="AT103" i="36" s="1"/>
  <c r="BC109" i="36"/>
  <c r="H109" i="36" s="1"/>
  <c r="T109" i="36" s="1"/>
  <c r="BB126" i="36"/>
  <c r="G126" i="36" s="1"/>
  <c r="AD126" i="36"/>
  <c r="AK103" i="36" l="1"/>
  <c r="AW103" i="36" s="1"/>
  <c r="AX103" i="36" s="1"/>
  <c r="A103" i="36"/>
  <c r="B103" i="36" s="1"/>
  <c r="P102" i="36"/>
  <c r="AE110" i="36"/>
  <c r="S126" i="36"/>
  <c r="BB127" i="36" s="1"/>
  <c r="C103" i="36" l="1"/>
  <c r="BD103" i="36"/>
  <c r="I103" i="36" s="1"/>
  <c r="U103" i="36" s="1"/>
  <c r="AF104" i="36" s="1"/>
  <c r="AR104" i="36" s="1"/>
  <c r="AL103" i="36"/>
  <c r="BF103" i="36"/>
  <c r="K103" i="36" s="1"/>
  <c r="W103" i="36" s="1"/>
  <c r="BE103" i="36"/>
  <c r="J103" i="36" s="1"/>
  <c r="V103" i="36" s="1"/>
  <c r="AQ110" i="36"/>
  <c r="AP127" i="36"/>
  <c r="G127" i="36" s="1"/>
  <c r="AD127" i="36"/>
  <c r="BA103" i="36" l="1"/>
  <c r="F103" i="36" s="1"/>
  <c r="R103" i="36" s="1"/>
  <c r="AC104" i="36" s="1"/>
  <c r="AO104" i="36" s="1"/>
  <c r="AZ103" i="36"/>
  <c r="E103" i="36" s="1"/>
  <c r="Q103" i="36" s="1"/>
  <c r="AH104" i="36"/>
  <c r="BG103" i="36"/>
  <c r="AG104" i="36"/>
  <c r="AS104" i="36" s="1"/>
  <c r="S127" i="36"/>
  <c r="AD128" i="36" s="1"/>
  <c r="AB104" i="36" l="1"/>
  <c r="AN104" i="36" s="1"/>
  <c r="L103" i="36"/>
  <c r="X103" i="36" s="1"/>
  <c r="BH103" i="36"/>
  <c r="AT104" i="36"/>
  <c r="BB128" i="36"/>
  <c r="AP128" i="36"/>
  <c r="M103" i="36" l="1"/>
  <c r="Y103" i="36" s="1"/>
  <c r="BI103" i="36"/>
  <c r="N103" i="36" s="1"/>
  <c r="Z103" i="36" s="1"/>
  <c r="AK104" i="36" s="1"/>
  <c r="AW104" i="36" s="1"/>
  <c r="AI104" i="36"/>
  <c r="AU104" i="36" s="1"/>
  <c r="BC110" i="36"/>
  <c r="G128" i="36"/>
  <c r="S128" i="36" s="1"/>
  <c r="AD129" i="36" s="1"/>
  <c r="A104" i="36" l="1"/>
  <c r="B104" i="36" s="1"/>
  <c r="AJ104" i="36"/>
  <c r="AV104" i="36" s="1"/>
  <c r="AX104" i="36" s="1"/>
  <c r="P103" i="36"/>
  <c r="BD104" i="36"/>
  <c r="I104" i="36" s="1"/>
  <c r="U104" i="36" s="1"/>
  <c r="H110" i="36"/>
  <c r="T110" i="36" s="1"/>
  <c r="AP129" i="36"/>
  <c r="BB129" i="36"/>
  <c r="C104" i="36" l="1"/>
  <c r="AL104" i="36"/>
  <c r="BE104" i="36"/>
  <c r="J104" i="36" s="1"/>
  <c r="V104" i="36" s="1"/>
  <c r="AF105" i="36"/>
  <c r="AE111" i="36"/>
  <c r="AQ111" i="36" s="1"/>
  <c r="G129" i="36"/>
  <c r="S129" i="36" s="1"/>
  <c r="BB130" i="36" s="1"/>
  <c r="BA104" i="36" l="1"/>
  <c r="F104" i="36" s="1"/>
  <c r="R104" i="36" s="1"/>
  <c r="AC105" i="36" s="1"/>
  <c r="AO105" i="36" s="1"/>
  <c r="AZ104" i="36"/>
  <c r="E104" i="36" s="1"/>
  <c r="Q104" i="36" s="1"/>
  <c r="AG105" i="36"/>
  <c r="AS105" i="36" s="1"/>
  <c r="BF104" i="36"/>
  <c r="AR105" i="36"/>
  <c r="AD130" i="36"/>
  <c r="AP130" i="36"/>
  <c r="G130" i="36" s="1"/>
  <c r="AB105" i="36" l="1"/>
  <c r="AN105" i="36" s="1"/>
  <c r="BH104" i="36"/>
  <c r="M104" i="36" s="1"/>
  <c r="Y104" i="36" s="1"/>
  <c r="K104" i="36"/>
  <c r="W104" i="36" s="1"/>
  <c r="AH105" i="36" s="1"/>
  <c r="BG104" i="36"/>
  <c r="L104" i="36" s="1"/>
  <c r="X104" i="36" s="1"/>
  <c r="BC111" i="36"/>
  <c r="H111" i="36" s="1"/>
  <c r="T111" i="36" s="1"/>
  <c r="S130" i="36"/>
  <c r="AP131" i="36" s="1"/>
  <c r="AJ105" i="36" l="1"/>
  <c r="AV105" i="36" s="1"/>
  <c r="BI104" i="36"/>
  <c r="N104" i="36" s="1"/>
  <c r="Z104" i="36" s="1"/>
  <c r="A105" i="36" s="1"/>
  <c r="B105" i="36" s="1"/>
  <c r="AT105" i="36"/>
  <c r="AI105" i="36"/>
  <c r="AU105" i="36" s="1"/>
  <c r="AE112" i="36"/>
  <c r="AQ112" i="36" s="1"/>
  <c r="BB131" i="36"/>
  <c r="G131" i="36" s="1"/>
  <c r="AD131" i="36"/>
  <c r="AK105" i="36" l="1"/>
  <c r="AW105" i="36" s="1"/>
  <c r="AX105" i="36" s="1"/>
  <c r="C105" i="36" s="1"/>
  <c r="P104" i="36"/>
  <c r="S131" i="36"/>
  <c r="BB132" i="36" s="1"/>
  <c r="BA105" i="36" l="1"/>
  <c r="F105" i="36" s="1"/>
  <c r="R105" i="36" s="1"/>
  <c r="AC106" i="36" s="1"/>
  <c r="AO106" i="36" s="1"/>
  <c r="AZ105" i="36"/>
  <c r="E105" i="36" s="1"/>
  <c r="Q105" i="36" s="1"/>
  <c r="AL105" i="36"/>
  <c r="BD105" i="36"/>
  <c r="I105" i="36" s="1"/>
  <c r="U105" i="36" s="1"/>
  <c r="AP132" i="36"/>
  <c r="G132" i="36" s="1"/>
  <c r="AD132" i="36"/>
  <c r="BC112" i="36"/>
  <c r="H112" i="36" s="1"/>
  <c r="T112" i="36" s="1"/>
  <c r="AB106" i="36" l="1"/>
  <c r="AN106" i="36" s="1"/>
  <c r="AF106" i="36"/>
  <c r="BE105" i="36"/>
  <c r="S132" i="36"/>
  <c r="AP133" i="36" s="1"/>
  <c r="AE113" i="36"/>
  <c r="AQ113" i="36" s="1"/>
  <c r="BH105" i="36" l="1"/>
  <c r="M105" i="36" s="1"/>
  <c r="Y105" i="36" s="1"/>
  <c r="J105" i="36"/>
  <c r="V105" i="36" s="1"/>
  <c r="AG106" i="36" s="1"/>
  <c r="AS106" i="36" s="1"/>
  <c r="AR106" i="36"/>
  <c r="BG105" i="36"/>
  <c r="L105" i="36" s="1"/>
  <c r="X105" i="36" s="1"/>
  <c r="BF105" i="36"/>
  <c r="K105" i="36" s="1"/>
  <c r="W105" i="36" s="1"/>
  <c r="BB133" i="36"/>
  <c r="G133" i="36" s="1"/>
  <c r="AD133" i="36"/>
  <c r="AJ106" i="36" l="1"/>
  <c r="AV106" i="36" s="1"/>
  <c r="BI105" i="36"/>
  <c r="N105" i="36" s="1"/>
  <c r="Z105" i="36" s="1"/>
  <c r="P105" i="36" s="1"/>
  <c r="AI106" i="36"/>
  <c r="AU106" i="36" s="1"/>
  <c r="AH106" i="36"/>
  <c r="S133" i="36"/>
  <c r="AP134" i="36" s="1"/>
  <c r="A106" i="36" l="1"/>
  <c r="B106" i="36" s="1"/>
  <c r="AK106" i="36"/>
  <c r="AW106" i="36" s="1"/>
  <c r="AT106" i="36"/>
  <c r="BB134" i="36"/>
  <c r="G134" i="36" s="1"/>
  <c r="AD134" i="36"/>
  <c r="BC113" i="36"/>
  <c r="AL106" i="36" l="1"/>
  <c r="AX106" i="36"/>
  <c r="C106" i="36" s="1"/>
  <c r="BA106" i="36" s="1"/>
  <c r="F106" i="36" s="1"/>
  <c r="R106" i="36" s="1"/>
  <c r="H113" i="36"/>
  <c r="T113" i="36" s="1"/>
  <c r="AQ114" i="36" s="1"/>
  <c r="S134" i="36"/>
  <c r="AP135" i="36" s="1"/>
  <c r="AZ106" i="36" l="1"/>
  <c r="E106" i="36" s="1"/>
  <c r="Q106" i="36" s="1"/>
  <c r="AC107" i="36"/>
  <c r="AO107" i="36" s="1"/>
  <c r="BD106" i="36"/>
  <c r="AE114" i="36"/>
  <c r="AD135" i="36"/>
  <c r="BB135" i="36"/>
  <c r="G135" i="36" s="1"/>
  <c r="BC114" i="36"/>
  <c r="H114" i="36" s="1"/>
  <c r="AB107" i="36" l="1"/>
  <c r="AN107" i="36" s="1"/>
  <c r="I106" i="36"/>
  <c r="U106" i="36" s="1"/>
  <c r="AF107" i="36" s="1"/>
  <c r="BE106" i="36"/>
  <c r="T114" i="36"/>
  <c r="AE115" i="36" s="1"/>
  <c r="AQ115" i="36" s="1"/>
  <c r="S135" i="36"/>
  <c r="BB136" i="36" s="1"/>
  <c r="J106" i="36" l="1"/>
  <c r="V106" i="36" s="1"/>
  <c r="AG107" i="36" s="1"/>
  <c r="AS107" i="36" s="1"/>
  <c r="AR107" i="36"/>
  <c r="BF106" i="36"/>
  <c r="AP136" i="36"/>
  <c r="G136" i="36" s="1"/>
  <c r="AD136" i="36"/>
  <c r="K106" i="36" l="1"/>
  <c r="W106" i="36" s="1"/>
  <c r="AH107" i="36" s="1"/>
  <c r="BG106" i="36"/>
  <c r="S136" i="36"/>
  <c r="AP137" i="36" s="1"/>
  <c r="L106" i="36" l="1"/>
  <c r="X106" i="36" s="1"/>
  <c r="AI107" i="36" s="1"/>
  <c r="AU107" i="36" s="1"/>
  <c r="BH106" i="36"/>
  <c r="AT107" i="36"/>
  <c r="BB137" i="36"/>
  <c r="G137" i="36" s="1"/>
  <c r="AD137" i="36"/>
  <c r="BC115" i="36"/>
  <c r="M106" i="36" l="1"/>
  <c r="Y106" i="36" s="1"/>
  <c r="BI106" i="36"/>
  <c r="N106" i="36" s="1"/>
  <c r="Z106" i="36" s="1"/>
  <c r="AK107" i="36" s="1"/>
  <c r="AW107" i="36" s="1"/>
  <c r="H115" i="36"/>
  <c r="T115" i="36" s="1"/>
  <c r="S137" i="36"/>
  <c r="AD138" i="36" s="1"/>
  <c r="AJ107" i="36" l="1"/>
  <c r="P106" i="36"/>
  <c r="A107" i="36"/>
  <c r="BD107" i="36"/>
  <c r="I107" i="36" s="1"/>
  <c r="U107" i="36" s="1"/>
  <c r="AF108" i="36" s="1"/>
  <c r="BE107" i="36"/>
  <c r="J107" i="36" s="1"/>
  <c r="V107" i="36" s="1"/>
  <c r="AG108" i="36" s="1"/>
  <c r="AS108" i="36" s="1"/>
  <c r="AE116" i="36"/>
  <c r="AQ116" i="36"/>
  <c r="BB138" i="36"/>
  <c r="AP138" i="36"/>
  <c r="BC116" i="36"/>
  <c r="B107" i="36" l="1"/>
  <c r="AV107" i="36"/>
  <c r="AL107" i="36"/>
  <c r="AR108" i="36"/>
  <c r="BF107" i="36"/>
  <c r="K107" i="36" s="1"/>
  <c r="W107" i="36" s="1"/>
  <c r="AH108" i="36" s="1"/>
  <c r="H116" i="36"/>
  <c r="T116" i="36" s="1"/>
  <c r="AE117" i="36" s="1"/>
  <c r="G138" i="36"/>
  <c r="S138" i="36" s="1"/>
  <c r="AD139" i="36" s="1"/>
  <c r="AX107" i="36" l="1"/>
  <c r="C107" i="36" s="1"/>
  <c r="AZ107" i="36" s="1"/>
  <c r="E107" i="36" s="1"/>
  <c r="Q107" i="36" s="1"/>
  <c r="BG107" i="36"/>
  <c r="AT108" i="36"/>
  <c r="BC117" i="36"/>
  <c r="AQ117" i="36"/>
  <c r="AP139" i="36"/>
  <c r="BB139" i="36"/>
  <c r="AB108" i="36" l="1"/>
  <c r="AN108" i="36" s="1"/>
  <c r="BH107" i="36"/>
  <c r="M107" i="36" s="1"/>
  <c r="Y107" i="36" s="1"/>
  <c r="AJ108" i="36" s="1"/>
  <c r="AV108" i="36" s="1"/>
  <c r="BA107" i="36"/>
  <c r="F107" i="36" s="1"/>
  <c r="R107" i="36" s="1"/>
  <c r="L107" i="36"/>
  <c r="X107" i="36" s="1"/>
  <c r="BI107" i="36"/>
  <c r="N107" i="36" s="1"/>
  <c r="Z107" i="36" s="1"/>
  <c r="H117" i="36"/>
  <c r="T117" i="36" s="1"/>
  <c r="AE118" i="36" s="1"/>
  <c r="G139" i="36"/>
  <c r="S139" i="36" s="1"/>
  <c r="BB140" i="36" s="1"/>
  <c r="AC108" i="36" l="1"/>
  <c r="AO108" i="36" s="1"/>
  <c r="AK108" i="36"/>
  <c r="AW108" i="36" s="1"/>
  <c r="P107" i="36"/>
  <c r="A108" i="36"/>
  <c r="B108" i="36" s="1"/>
  <c r="AI108" i="36"/>
  <c r="AU108" i="36" s="1"/>
  <c r="AQ118" i="36"/>
  <c r="BC118" i="36"/>
  <c r="AD140" i="36"/>
  <c r="AP140" i="36"/>
  <c r="G140" i="36" s="1"/>
  <c r="AX108" i="36" l="1"/>
  <c r="C108" i="36" s="1"/>
  <c r="AL108" i="36"/>
  <c r="BE108" i="36"/>
  <c r="J108" i="36" s="1"/>
  <c r="V108" i="36" s="1"/>
  <c r="AG109" i="36" s="1"/>
  <c r="H118" i="36"/>
  <c r="T118" i="36" s="1"/>
  <c r="BC119" i="36" s="1"/>
  <c r="S140" i="36"/>
  <c r="AP141" i="36" s="1"/>
  <c r="BA108" i="36" l="1"/>
  <c r="F108" i="36" s="1"/>
  <c r="R108" i="36" s="1"/>
  <c r="AC109" i="36" s="1"/>
  <c r="AO109" i="36" s="1"/>
  <c r="AZ108" i="36"/>
  <c r="E108" i="36" s="1"/>
  <c r="Q108" i="36" s="1"/>
  <c r="BD108" i="36"/>
  <c r="I108" i="36" s="1"/>
  <c r="U108" i="36" s="1"/>
  <c r="AS109" i="36"/>
  <c r="BF108" i="36"/>
  <c r="K108" i="36" s="1"/>
  <c r="W108" i="36" s="1"/>
  <c r="AH109" i="36" s="1"/>
  <c r="AT109" i="36" s="1"/>
  <c r="AE119" i="36"/>
  <c r="AQ119" i="36"/>
  <c r="H119" i="36" s="1"/>
  <c r="BB141" i="36"/>
  <c r="G141" i="36" s="1"/>
  <c r="AD141" i="36"/>
  <c r="AB109" i="36" l="1"/>
  <c r="AN109" i="36" s="1"/>
  <c r="AF109" i="36"/>
  <c r="AR109" i="36"/>
  <c r="BG108" i="36"/>
  <c r="L108" i="36" s="1"/>
  <c r="X108" i="36" s="1"/>
  <c r="T119" i="36"/>
  <c r="BC120" i="36" s="1"/>
  <c r="S141" i="36"/>
  <c r="AP142" i="36" s="1"/>
  <c r="BH108" i="36" l="1"/>
  <c r="M108" i="36" s="1"/>
  <c r="Y108" i="36" s="1"/>
  <c r="AI109" i="36"/>
  <c r="AU109" i="36" s="1"/>
  <c r="AE120" i="36"/>
  <c r="AQ120" i="36"/>
  <c r="H120" i="36" s="1"/>
  <c r="BB142" i="36"/>
  <c r="G142" i="36" s="1"/>
  <c r="AD142" i="36"/>
  <c r="AJ109" i="36" l="1"/>
  <c r="AV109" i="36" s="1"/>
  <c r="BI108" i="36"/>
  <c r="N108" i="36" s="1"/>
  <c r="Z108" i="36" s="1"/>
  <c r="P108" i="36" s="1"/>
  <c r="BE109" i="36"/>
  <c r="J109" i="36" s="1"/>
  <c r="V109" i="36" s="1"/>
  <c r="AG110" i="36" s="1"/>
  <c r="AS110" i="36" s="1"/>
  <c r="T120" i="36"/>
  <c r="AE121" i="36" s="1"/>
  <c r="S142" i="36"/>
  <c r="AD143" i="36" s="1"/>
  <c r="AK109" i="36" l="1"/>
  <c r="AW109" i="36" s="1"/>
  <c r="AX109" i="36" s="1"/>
  <c r="A109" i="36"/>
  <c r="B109" i="36" s="1"/>
  <c r="BD109" i="36"/>
  <c r="I109" i="36" s="1"/>
  <c r="U109" i="36" s="1"/>
  <c r="BF109" i="36"/>
  <c r="K109" i="36" s="1"/>
  <c r="W109" i="36" s="1"/>
  <c r="AH110" i="36" s="1"/>
  <c r="AT110" i="36" s="1"/>
  <c r="BC121" i="36"/>
  <c r="AQ121" i="36"/>
  <c r="BB143" i="36"/>
  <c r="AP143" i="36"/>
  <c r="C109" i="36" l="1"/>
  <c r="AZ109" i="36" s="1"/>
  <c r="E109" i="36" s="1"/>
  <c r="Q109" i="36" s="1"/>
  <c r="AL109" i="36"/>
  <c r="AF110" i="36"/>
  <c r="AR110" i="36"/>
  <c r="BG109" i="36"/>
  <c r="L109" i="36" s="1"/>
  <c r="X109" i="36" s="1"/>
  <c r="H121" i="36"/>
  <c r="T121" i="36" s="1"/>
  <c r="BC122" i="36" s="1"/>
  <c r="G143" i="36"/>
  <c r="S143" i="36" s="1"/>
  <c r="AP144" i="36" s="1"/>
  <c r="AB110" i="36" l="1"/>
  <c r="AN110" i="36" s="1"/>
  <c r="BH109" i="36"/>
  <c r="M109" i="36" s="1"/>
  <c r="Y109" i="36" s="1"/>
  <c r="AJ110" i="36" s="1"/>
  <c r="AV110" i="36" s="1"/>
  <c r="BA109" i="36"/>
  <c r="F109" i="36" s="1"/>
  <c r="R109" i="36" s="1"/>
  <c r="BI109" i="36"/>
  <c r="N109" i="36" s="1"/>
  <c r="Z109" i="36" s="1"/>
  <c r="AI110" i="36"/>
  <c r="AU110" i="36" s="1"/>
  <c r="AQ122" i="36"/>
  <c r="H122" i="36" s="1"/>
  <c r="AE122" i="36"/>
  <c r="BB144" i="36"/>
  <c r="G144" i="36" s="1"/>
  <c r="AD144" i="36"/>
  <c r="AC110" i="36" l="1"/>
  <c r="AO110" i="36" s="1"/>
  <c r="AK110" i="36"/>
  <c r="AW110" i="36" s="1"/>
  <c r="P109" i="36"/>
  <c r="A110" i="36"/>
  <c r="B110" i="36" s="1"/>
  <c r="BE110" i="36"/>
  <c r="J110" i="36" s="1"/>
  <c r="V110" i="36" s="1"/>
  <c r="AG111" i="36" s="1"/>
  <c r="AS111" i="36" s="1"/>
  <c r="T122" i="36"/>
  <c r="BC123" i="36" s="1"/>
  <c r="S144" i="36"/>
  <c r="AP145" i="36" s="1"/>
  <c r="AX110" i="36" l="1"/>
  <c r="C110" i="36" s="1"/>
  <c r="AL110" i="36"/>
  <c r="BF110" i="36"/>
  <c r="BG110" i="36" s="1"/>
  <c r="L110" i="36" s="1"/>
  <c r="X110" i="36" s="1"/>
  <c r="AE123" i="36"/>
  <c r="AQ123" i="36"/>
  <c r="H123" i="36" s="1"/>
  <c r="BB145" i="36"/>
  <c r="G145" i="36" s="1"/>
  <c r="AD145" i="36"/>
  <c r="BA110" i="36" l="1"/>
  <c r="F110" i="36" s="1"/>
  <c r="R110" i="36" s="1"/>
  <c r="AC111" i="36" s="1"/>
  <c r="AO111" i="36" s="1"/>
  <c r="AZ110" i="36"/>
  <c r="E110" i="36" s="1"/>
  <c r="Q110" i="36" s="1"/>
  <c r="BD110" i="36"/>
  <c r="I110" i="36" s="1"/>
  <c r="U110" i="36" s="1"/>
  <c r="AF111" i="36" s="1"/>
  <c r="AR111" i="36" s="1"/>
  <c r="K110" i="36"/>
  <c r="W110" i="36" s="1"/>
  <c r="AI111" i="36"/>
  <c r="AU111" i="36" s="1"/>
  <c r="T123" i="36"/>
  <c r="BC124" i="36" s="1"/>
  <c r="S145" i="36"/>
  <c r="AP146" i="36" s="1"/>
  <c r="AB111" i="36" l="1"/>
  <c r="AN111" i="36" s="1"/>
  <c r="BH110" i="36"/>
  <c r="M110" i="36" s="1"/>
  <c r="Y110" i="36" s="1"/>
  <c r="BI110" i="36"/>
  <c r="N110" i="36" s="1"/>
  <c r="Z110" i="36" s="1"/>
  <c r="AH111" i="36"/>
  <c r="AE124" i="36"/>
  <c r="AQ124" i="36"/>
  <c r="H124" i="36" s="1"/>
  <c r="BB146" i="36"/>
  <c r="G146" i="36" s="1"/>
  <c r="AD146" i="36"/>
  <c r="A111" i="36" l="1"/>
  <c r="B111" i="36" s="1"/>
  <c r="AJ111" i="36"/>
  <c r="AV111" i="36" s="1"/>
  <c r="AK111" i="36"/>
  <c r="AW111" i="36" s="1"/>
  <c r="P110" i="36"/>
  <c r="AT111" i="36"/>
  <c r="T124" i="36"/>
  <c r="AQ125" i="36" s="1"/>
  <c r="S146" i="36"/>
  <c r="BB147" i="36" s="1"/>
  <c r="AX111" i="36" l="1"/>
  <c r="C111" i="36" s="1"/>
  <c r="BA111" i="36" s="1"/>
  <c r="F111" i="36" s="1"/>
  <c r="R111" i="36" s="1"/>
  <c r="AL111" i="36"/>
  <c r="BC125" i="36"/>
  <c r="H125" i="36" s="1"/>
  <c r="AE125" i="36"/>
  <c r="AD147" i="36"/>
  <c r="AP147" i="36"/>
  <c r="G147" i="36" s="1"/>
  <c r="AZ111" i="36" l="1"/>
  <c r="E111" i="36" s="1"/>
  <c r="Q111" i="36" s="1"/>
  <c r="AB112" i="36" s="1"/>
  <c r="AC112" i="36"/>
  <c r="AO112" i="36" s="1"/>
  <c r="BD111" i="36"/>
  <c r="T125" i="36"/>
  <c r="AQ126" i="36" s="1"/>
  <c r="S147" i="36"/>
  <c r="AD148" i="36" s="1"/>
  <c r="AN112" i="36" l="1"/>
  <c r="I111" i="36"/>
  <c r="U111" i="36" s="1"/>
  <c r="BE111" i="36"/>
  <c r="BC126" i="36"/>
  <c r="H126" i="36" s="1"/>
  <c r="AE126" i="36"/>
  <c r="BB148" i="36"/>
  <c r="AP148" i="36"/>
  <c r="J111" i="36" l="1"/>
  <c r="V111" i="36" s="1"/>
  <c r="AG112" i="36" s="1"/>
  <c r="AS112" i="36" s="1"/>
  <c r="BF111" i="36"/>
  <c r="K111" i="36" s="1"/>
  <c r="W111" i="36" s="1"/>
  <c r="AF112" i="36"/>
  <c r="T126" i="36"/>
  <c r="BC127" i="36" s="1"/>
  <c r="G148" i="36"/>
  <c r="S148" i="36" s="1"/>
  <c r="BB149" i="36" s="1"/>
  <c r="AR112" i="36" l="1"/>
  <c r="BG111" i="36"/>
  <c r="BH111" i="36" s="1"/>
  <c r="M111" i="36" s="1"/>
  <c r="Y111" i="36" s="1"/>
  <c r="AH112" i="36"/>
  <c r="AT112" i="36" s="1"/>
  <c r="AE127" i="36"/>
  <c r="AQ127" i="36"/>
  <c r="H127" i="36" s="1"/>
  <c r="AD149" i="36"/>
  <c r="AP149" i="36"/>
  <c r="G149" i="36" s="1"/>
  <c r="AJ112" i="36" l="1"/>
  <c r="AV112" i="36" s="1"/>
  <c r="BH112" i="36"/>
  <c r="L111" i="36"/>
  <c r="X111" i="36" s="1"/>
  <c r="BI111" i="36"/>
  <c r="N111" i="36" s="1"/>
  <c r="Z111" i="36" s="1"/>
  <c r="T127" i="36"/>
  <c r="BC128" i="36" s="1"/>
  <c r="S149" i="36"/>
  <c r="AD150" i="36" s="1"/>
  <c r="M112" i="36" l="1"/>
  <c r="Y112" i="36" s="1"/>
  <c r="A112" i="36"/>
  <c r="B112" i="36" s="1"/>
  <c r="AI112" i="36"/>
  <c r="P111" i="36"/>
  <c r="AK112" i="36"/>
  <c r="AW112" i="36" s="1"/>
  <c r="AQ128" i="36"/>
  <c r="H128" i="36" s="1"/>
  <c r="AE128" i="36"/>
  <c r="AP150" i="36"/>
  <c r="BB150" i="36"/>
  <c r="AL112" i="36" l="1"/>
  <c r="AU112" i="36"/>
  <c r="AX112" i="36" s="1"/>
  <c r="C112" i="36" s="1"/>
  <c r="BA112" i="36" s="1"/>
  <c r="F112" i="36" s="1"/>
  <c r="R112" i="36" s="1"/>
  <c r="BH113" i="36"/>
  <c r="AJ113" i="36"/>
  <c r="AV113" i="36" s="1"/>
  <c r="T128" i="36"/>
  <c r="AQ129" i="36" s="1"/>
  <c r="G150" i="36"/>
  <c r="S150" i="36" s="1"/>
  <c r="BB151" i="36" s="1"/>
  <c r="AZ112" i="36" l="1"/>
  <c r="E112" i="36" s="1"/>
  <c r="Q112" i="36" s="1"/>
  <c r="AC113" i="36"/>
  <c r="AO113" i="36" s="1"/>
  <c r="M113" i="36"/>
  <c r="Y113" i="36" s="1"/>
  <c r="BD112" i="36"/>
  <c r="BC129" i="36"/>
  <c r="H129" i="36" s="1"/>
  <c r="AE129" i="36"/>
  <c r="AP151" i="36"/>
  <c r="G151" i="36" s="1"/>
  <c r="AD151" i="36"/>
  <c r="AB113" i="36" l="1"/>
  <c r="AN113" i="36" s="1"/>
  <c r="AV114" i="36"/>
  <c r="AJ114" i="36"/>
  <c r="BH114" i="36"/>
  <c r="I112" i="36"/>
  <c r="U112" i="36" s="1"/>
  <c r="BE112" i="36"/>
  <c r="J112" i="36" s="1"/>
  <c r="V112" i="36" s="1"/>
  <c r="T129" i="36"/>
  <c r="AE130" i="36" s="1"/>
  <c r="S151" i="36"/>
  <c r="AP152" i="36" s="1"/>
  <c r="M114" i="36" l="1"/>
  <c r="Y114" i="36" s="1"/>
  <c r="AG113" i="36"/>
  <c r="AS113" i="36" s="1"/>
  <c r="AF113" i="36"/>
  <c r="AR113" i="36" s="1"/>
  <c r="BF112" i="36"/>
  <c r="K112" i="36" s="1"/>
  <c r="W112" i="36" s="1"/>
  <c r="BC130" i="36"/>
  <c r="AQ130" i="36"/>
  <c r="AD152" i="36"/>
  <c r="BB152" i="36"/>
  <c r="G152" i="36" s="1"/>
  <c r="AJ115" i="36" l="1"/>
  <c r="AV115" i="36" s="1"/>
  <c r="BH115" i="36"/>
  <c r="BG112" i="36"/>
  <c r="AH113" i="36"/>
  <c r="H130" i="36"/>
  <c r="T130" i="36" s="1"/>
  <c r="AQ131" i="36" s="1"/>
  <c r="S152" i="36"/>
  <c r="AP153" i="36" s="1"/>
  <c r="M115" i="36" l="1"/>
  <c r="Y115" i="36" s="1"/>
  <c r="L112" i="36"/>
  <c r="X112" i="36" s="1"/>
  <c r="AI113" i="36" s="1"/>
  <c r="AU113" i="36" s="1"/>
  <c r="BI112" i="36"/>
  <c r="N112" i="36" s="1"/>
  <c r="Z112" i="36" s="1"/>
  <c r="AT113" i="36"/>
  <c r="BC131" i="36"/>
  <c r="H131" i="36" s="1"/>
  <c r="AE131" i="36"/>
  <c r="BB153" i="36"/>
  <c r="G153" i="36" s="1"/>
  <c r="AD153" i="36"/>
  <c r="BH116" i="36" l="1"/>
  <c r="AV116" i="36"/>
  <c r="AJ116" i="36"/>
  <c r="P112" i="36"/>
  <c r="AK113" i="36"/>
  <c r="AW113" i="36" s="1"/>
  <c r="AX113" i="36" s="1"/>
  <c r="A113" i="36"/>
  <c r="B113" i="36" s="1"/>
  <c r="T131" i="36"/>
  <c r="AQ132" i="36" s="1"/>
  <c r="S153" i="36"/>
  <c r="AD154" i="36" s="1"/>
  <c r="M116" i="36" l="1"/>
  <c r="Y116" i="36" s="1"/>
  <c r="AJ117" i="36" s="1"/>
  <c r="AV117" i="36" s="1"/>
  <c r="AL113" i="36"/>
  <c r="C113" i="36"/>
  <c r="BD113" i="36"/>
  <c r="I113" i="36" s="1"/>
  <c r="U113" i="36" s="1"/>
  <c r="AE132" i="36"/>
  <c r="BC132" i="36"/>
  <c r="H132" i="36" s="1"/>
  <c r="BB154" i="36"/>
  <c r="AP154" i="36"/>
  <c r="BA113" i="36" l="1"/>
  <c r="F113" i="36" s="1"/>
  <c r="R113" i="36" s="1"/>
  <c r="AC114" i="36" s="1"/>
  <c r="AO114" i="36" s="1"/>
  <c r="AZ113" i="36"/>
  <c r="E113" i="36" s="1"/>
  <c r="Q113" i="36" s="1"/>
  <c r="BH117" i="36"/>
  <c r="M117" i="36" s="1"/>
  <c r="Y117" i="36" s="1"/>
  <c r="BH118" i="36" s="1"/>
  <c r="AF114" i="36"/>
  <c r="BE113" i="36"/>
  <c r="T132" i="36"/>
  <c r="BC133" i="36" s="1"/>
  <c r="G154" i="36"/>
  <c r="S154" i="36" s="1"/>
  <c r="AP155" i="36" s="1"/>
  <c r="AB114" i="36" l="1"/>
  <c r="AN114" i="36" s="1"/>
  <c r="AV118" i="36"/>
  <c r="M118" i="36" s="1"/>
  <c r="AJ118" i="36"/>
  <c r="AR114" i="36"/>
  <c r="J113" i="36"/>
  <c r="V113" i="36" s="1"/>
  <c r="BF113" i="36"/>
  <c r="K113" i="36" s="1"/>
  <c r="W113" i="36" s="1"/>
  <c r="AQ133" i="36"/>
  <c r="H133" i="36" s="1"/>
  <c r="AE133" i="36"/>
  <c r="BB155" i="36"/>
  <c r="G155" i="36" s="1"/>
  <c r="AD155" i="36"/>
  <c r="Y118" i="36" l="1"/>
  <c r="BH119" i="36" s="1"/>
  <c r="AH114" i="36"/>
  <c r="AT114" i="36" s="1"/>
  <c r="AG114" i="36"/>
  <c r="AS114" i="36" s="1"/>
  <c r="BG113" i="36"/>
  <c r="T133" i="36"/>
  <c r="BC134" i="36" s="1"/>
  <c r="S155" i="36"/>
  <c r="AD156" i="36" s="1"/>
  <c r="AJ119" i="36" l="1"/>
  <c r="AV119" i="36" s="1"/>
  <c r="M119" i="36" s="1"/>
  <c r="Y119" i="36" s="1"/>
  <c r="AJ120" i="36" s="1"/>
  <c r="AV120" i="36" s="1"/>
  <c r="L113" i="36"/>
  <c r="X113" i="36" s="1"/>
  <c r="AI114" i="36" s="1"/>
  <c r="AU114" i="36" s="1"/>
  <c r="BI113" i="36"/>
  <c r="N113" i="36" s="1"/>
  <c r="Z113" i="36" s="1"/>
  <c r="AE134" i="36"/>
  <c r="AQ134" i="36"/>
  <c r="H134" i="36" s="1"/>
  <c r="BB156" i="36"/>
  <c r="AP156" i="36"/>
  <c r="BH120" i="36" l="1"/>
  <c r="M120" i="36" s="1"/>
  <c r="Y120" i="36" s="1"/>
  <c r="BH121" i="36" s="1"/>
  <c r="AK114" i="36"/>
  <c r="AW114" i="36" s="1"/>
  <c r="AX114" i="36" s="1"/>
  <c r="P113" i="36"/>
  <c r="A114" i="36"/>
  <c r="B114" i="36" s="1"/>
  <c r="T134" i="36"/>
  <c r="AQ135" i="36" s="1"/>
  <c r="G156" i="36"/>
  <c r="S156" i="36" s="1"/>
  <c r="AD157" i="36" s="1"/>
  <c r="AJ121" i="36" l="1"/>
  <c r="AV121" i="36" s="1"/>
  <c r="M121" i="36" s="1"/>
  <c r="Y121" i="36" s="1"/>
  <c r="AL114" i="36"/>
  <c r="C114" i="36"/>
  <c r="BD114" i="36"/>
  <c r="I114" i="36" s="1"/>
  <c r="U114" i="36" s="1"/>
  <c r="AE135" i="36"/>
  <c r="BC135" i="36"/>
  <c r="H135" i="36" s="1"/>
  <c r="AP157" i="36"/>
  <c r="BB157" i="36"/>
  <c r="BA114" i="36" l="1"/>
  <c r="F114" i="36" s="1"/>
  <c r="R114" i="36" s="1"/>
  <c r="AC115" i="36" s="1"/>
  <c r="AO115" i="36" s="1"/>
  <c r="AZ114" i="36"/>
  <c r="E114" i="36" s="1"/>
  <c r="Q114" i="36" s="1"/>
  <c r="BH122" i="36"/>
  <c r="AJ122" i="36"/>
  <c r="AV122" i="36" s="1"/>
  <c r="AF115" i="36"/>
  <c r="AR115" i="36" s="1"/>
  <c r="BE114" i="36"/>
  <c r="BF114" i="36" s="1"/>
  <c r="K114" i="36" s="1"/>
  <c r="W114" i="36" s="1"/>
  <c r="T135" i="36"/>
  <c r="BC136" i="36" s="1"/>
  <c r="G157" i="36"/>
  <c r="S157" i="36" s="1"/>
  <c r="AD158" i="36" s="1"/>
  <c r="AB115" i="36" l="1"/>
  <c r="AN115" i="36" s="1"/>
  <c r="M122" i="36"/>
  <c r="Y122" i="36" s="1"/>
  <c r="AH115" i="36"/>
  <c r="AT115" i="36" s="1"/>
  <c r="J114" i="36"/>
  <c r="V114" i="36" s="1"/>
  <c r="BG114" i="36"/>
  <c r="AE136" i="36"/>
  <c r="AQ136" i="36"/>
  <c r="H136" i="36" s="1"/>
  <c r="AP158" i="36"/>
  <c r="BB158" i="36"/>
  <c r="BH123" i="36" l="1"/>
  <c r="AV123" i="36"/>
  <c r="AJ123" i="36"/>
  <c r="L114" i="36"/>
  <c r="X114" i="36" s="1"/>
  <c r="BI114" i="36"/>
  <c r="N114" i="36" s="1"/>
  <c r="Z114" i="36" s="1"/>
  <c r="AG115" i="36"/>
  <c r="AS115" i="36" s="1"/>
  <c r="T136" i="36"/>
  <c r="AE137" i="36" s="1"/>
  <c r="G158" i="36"/>
  <c r="S158" i="36" s="1"/>
  <c r="BB159" i="36" s="1"/>
  <c r="M123" i="36" l="1"/>
  <c r="Y123" i="36" s="1"/>
  <c r="A115" i="36"/>
  <c r="B115" i="36" s="1"/>
  <c r="AK115" i="36"/>
  <c r="AW115" i="36" s="1"/>
  <c r="P114" i="36"/>
  <c r="AI115" i="36"/>
  <c r="AU115" i="36" s="1"/>
  <c r="BC137" i="36"/>
  <c r="AQ137" i="36"/>
  <c r="AP159" i="36"/>
  <c r="G159" i="36" s="1"/>
  <c r="AD159" i="36"/>
  <c r="BH124" i="36" l="1"/>
  <c r="AJ124" i="36"/>
  <c r="AV124" i="36"/>
  <c r="AX115" i="36"/>
  <c r="C115" i="36" s="1"/>
  <c r="BA115" i="36" s="1"/>
  <c r="F115" i="36" s="1"/>
  <c r="R115" i="36" s="1"/>
  <c r="AL115" i="36"/>
  <c r="H137" i="36"/>
  <c r="T137" i="36" s="1"/>
  <c r="BC138" i="36" s="1"/>
  <c r="S159" i="36"/>
  <c r="BB160" i="36" s="1"/>
  <c r="AZ115" i="36" l="1"/>
  <c r="E115" i="36" s="1"/>
  <c r="Q115" i="36" s="1"/>
  <c r="AC116" i="36"/>
  <c r="AO116" i="36" s="1"/>
  <c r="M124" i="36"/>
  <c r="Y124" i="36" s="1"/>
  <c r="BD115" i="36"/>
  <c r="AQ138" i="36"/>
  <c r="H138" i="36" s="1"/>
  <c r="AE138" i="36"/>
  <c r="AP160" i="36"/>
  <c r="G160" i="36" s="1"/>
  <c r="AD160" i="36"/>
  <c r="AB116" i="36" l="1"/>
  <c r="AN116" i="36" s="1"/>
  <c r="AJ125" i="36"/>
  <c r="AV125" i="36" s="1"/>
  <c r="BH125" i="36"/>
  <c r="I115" i="36"/>
  <c r="U115" i="36" s="1"/>
  <c r="BE115" i="36"/>
  <c r="BF115" i="36" s="1"/>
  <c r="K115" i="36" s="1"/>
  <c r="W115" i="36" s="1"/>
  <c r="T138" i="36"/>
  <c r="AQ139" i="36" s="1"/>
  <c r="S160" i="36"/>
  <c r="AD161" i="36" s="1"/>
  <c r="M125" i="36" l="1"/>
  <c r="Y125" i="36" s="1"/>
  <c r="AH116" i="36"/>
  <c r="AT116" i="36" s="1"/>
  <c r="AF116" i="36"/>
  <c r="J115" i="36"/>
  <c r="V115" i="36" s="1"/>
  <c r="BG115" i="36"/>
  <c r="BC139" i="36"/>
  <c r="H139" i="36" s="1"/>
  <c r="AE139" i="36"/>
  <c r="AP161" i="36"/>
  <c r="BB161" i="36"/>
  <c r="AJ126" i="36" l="1"/>
  <c r="BH126" i="36"/>
  <c r="AV126" i="36"/>
  <c r="L115" i="36"/>
  <c r="X115" i="36" s="1"/>
  <c r="BI115" i="36"/>
  <c r="N115" i="36" s="1"/>
  <c r="Z115" i="36" s="1"/>
  <c r="AG116" i="36"/>
  <c r="AS116" i="36" s="1"/>
  <c r="AR116" i="36"/>
  <c r="T139" i="36"/>
  <c r="AQ140" i="36" s="1"/>
  <c r="G161" i="36"/>
  <c r="S161" i="36" s="1"/>
  <c r="BB162" i="36" s="1"/>
  <c r="M126" i="36" l="1"/>
  <c r="Y126" i="36" s="1"/>
  <c r="A116" i="36"/>
  <c r="B116" i="36" s="1"/>
  <c r="P115" i="36"/>
  <c r="AI116" i="36"/>
  <c r="AU116" i="36" s="1"/>
  <c r="AK116" i="36"/>
  <c r="AW116" i="36" s="1"/>
  <c r="BC140" i="36"/>
  <c r="H140" i="36" s="1"/>
  <c r="AE140" i="36"/>
  <c r="AP162" i="36"/>
  <c r="G162" i="36" s="1"/>
  <c r="AD162" i="36"/>
  <c r="AX116" i="36" l="1"/>
  <c r="C116" i="36" s="1"/>
  <c r="BA116" i="36" s="1"/>
  <c r="F116" i="36" s="1"/>
  <c r="R116" i="36" s="1"/>
  <c r="AV127" i="36"/>
  <c r="BH127" i="36"/>
  <c r="AJ127" i="36"/>
  <c r="AL116" i="36"/>
  <c r="T140" i="36"/>
  <c r="AE141" i="36" s="1"/>
  <c r="S162" i="36"/>
  <c r="AP163" i="36" s="1"/>
  <c r="AZ116" i="36" l="1"/>
  <c r="E116" i="36" s="1"/>
  <c r="Q116" i="36" s="1"/>
  <c r="AC117" i="36"/>
  <c r="AO117" i="36" s="1"/>
  <c r="M127" i="36"/>
  <c r="Y127" i="36" s="1"/>
  <c r="BD116" i="36"/>
  <c r="BC141" i="36"/>
  <c r="AQ141" i="36"/>
  <c r="BB163" i="36"/>
  <c r="G163" i="36" s="1"/>
  <c r="AD163" i="36"/>
  <c r="AB117" i="36" l="1"/>
  <c r="AN117" i="36" s="1"/>
  <c r="AJ128" i="36"/>
  <c r="AV128" i="36" s="1"/>
  <c r="BH128" i="36"/>
  <c r="I116" i="36"/>
  <c r="U116" i="36" s="1"/>
  <c r="AF117" i="36" s="1"/>
  <c r="BE116" i="36"/>
  <c r="J116" i="36" s="1"/>
  <c r="V116" i="36" s="1"/>
  <c r="H141" i="36"/>
  <c r="T141" i="36" s="1"/>
  <c r="BC142" i="36" s="1"/>
  <c r="S163" i="36"/>
  <c r="BB164" i="36" s="1"/>
  <c r="M128" i="36" l="1"/>
  <c r="Y128" i="36" s="1"/>
  <c r="AJ129" i="36" s="1"/>
  <c r="AV129" i="36" s="1"/>
  <c r="AG117" i="36"/>
  <c r="AS117" i="36" s="1"/>
  <c r="AR117" i="36"/>
  <c r="BF116" i="36"/>
  <c r="AE142" i="36"/>
  <c r="AQ142" i="36"/>
  <c r="H142" i="36" s="1"/>
  <c r="AP164" i="36"/>
  <c r="G164" i="36" s="1"/>
  <c r="AD164" i="36"/>
  <c r="BH129" i="36" l="1"/>
  <c r="M129" i="36" s="1"/>
  <c r="Y129" i="36" s="1"/>
  <c r="K116" i="36"/>
  <c r="W116" i="36" s="1"/>
  <c r="AH117" i="36" s="1"/>
  <c r="AT117" i="36" s="1"/>
  <c r="BG116" i="36"/>
  <c r="L116" i="36" s="1"/>
  <c r="X116" i="36" s="1"/>
  <c r="AI117" i="36" s="1"/>
  <c r="AU117" i="36" s="1"/>
  <c r="T142" i="36"/>
  <c r="AE143" i="36" s="1"/>
  <c r="S164" i="36"/>
  <c r="AD165" i="36" s="1"/>
  <c r="AJ130" i="36" l="1"/>
  <c r="AV130" i="36" s="1"/>
  <c r="BH130" i="36"/>
  <c r="BI116" i="36"/>
  <c r="N116" i="36" s="1"/>
  <c r="Z116" i="36" s="1"/>
  <c r="BC143" i="36"/>
  <c r="AQ143" i="36"/>
  <c r="AP165" i="36"/>
  <c r="BB165" i="36"/>
  <c r="M130" i="36" l="1"/>
  <c r="Y130" i="36" s="1"/>
  <c r="AK117" i="36"/>
  <c r="A117" i="36"/>
  <c r="B117" i="36" s="1"/>
  <c r="P116" i="36"/>
  <c r="H143" i="36"/>
  <c r="T143" i="36" s="1"/>
  <c r="AQ144" i="36" s="1"/>
  <c r="G165" i="36"/>
  <c r="S165" i="36" s="1"/>
  <c r="AD166" i="36" s="1"/>
  <c r="BH131" i="36" l="1"/>
  <c r="AJ131" i="36"/>
  <c r="AV131" i="36" s="1"/>
  <c r="AW117" i="36"/>
  <c r="AX117" i="36" s="1"/>
  <c r="C117" i="36" s="1"/>
  <c r="AL117" i="36"/>
  <c r="BE117" i="36"/>
  <c r="BC144" i="36"/>
  <c r="H144" i="36" s="1"/>
  <c r="AE144" i="36"/>
  <c r="BB166" i="36"/>
  <c r="AP166" i="36"/>
  <c r="BA117" i="36" l="1"/>
  <c r="F117" i="36" s="1"/>
  <c r="R117" i="36" s="1"/>
  <c r="AC118" i="36" s="1"/>
  <c r="AO118" i="36" s="1"/>
  <c r="AZ117" i="36"/>
  <c r="E117" i="36" s="1"/>
  <c r="Q117" i="36" s="1"/>
  <c r="M131" i="36"/>
  <c r="Y131" i="36" s="1"/>
  <c r="BD117" i="36"/>
  <c r="I117" i="36" s="1"/>
  <c r="U117" i="36" s="1"/>
  <c r="AF118" i="36" s="1"/>
  <c r="AR118" i="36" s="1"/>
  <c r="J117" i="36"/>
  <c r="V117" i="36" s="1"/>
  <c r="BF117" i="36"/>
  <c r="K117" i="36" s="1"/>
  <c r="W117" i="36" s="1"/>
  <c r="T144" i="36"/>
  <c r="AE145" i="36" s="1"/>
  <c r="G166" i="36"/>
  <c r="S166" i="36" s="1"/>
  <c r="AP167" i="36" s="1"/>
  <c r="AB118" i="36" l="1"/>
  <c r="AN118" i="36" s="1"/>
  <c r="BH132" i="36"/>
  <c r="AJ132" i="36"/>
  <c r="AV132" i="36" s="1"/>
  <c r="BG117" i="36"/>
  <c r="AG118" i="36"/>
  <c r="AS118" i="36" s="1"/>
  <c r="AH118" i="36"/>
  <c r="AT118" i="36" s="1"/>
  <c r="BC145" i="36"/>
  <c r="AQ145" i="36"/>
  <c r="BB167" i="36"/>
  <c r="G167" i="36" s="1"/>
  <c r="AD167" i="36"/>
  <c r="M132" i="36" l="1"/>
  <c r="Y132" i="36" s="1"/>
  <c r="AJ133" i="36" s="1"/>
  <c r="AV133" i="36" s="1"/>
  <c r="L117" i="36"/>
  <c r="X117" i="36" s="1"/>
  <c r="BI117" i="36"/>
  <c r="N117" i="36" s="1"/>
  <c r="Z117" i="36" s="1"/>
  <c r="H145" i="36"/>
  <c r="T145" i="36" s="1"/>
  <c r="BC146" i="36" s="1"/>
  <c r="S167" i="36"/>
  <c r="AD168" i="36" s="1"/>
  <c r="BH133" i="36" l="1"/>
  <c r="M133" i="36" s="1"/>
  <c r="Y133" i="36" s="1"/>
  <c r="P117" i="36"/>
  <c r="A118" i="36"/>
  <c r="B118" i="36" s="1"/>
  <c r="AI118" i="36"/>
  <c r="AU118" i="36" s="1"/>
  <c r="AK118" i="36"/>
  <c r="AW118" i="36" s="1"/>
  <c r="BD118" i="36"/>
  <c r="AQ146" i="36"/>
  <c r="H146" i="36" s="1"/>
  <c r="AE146" i="36"/>
  <c r="AP168" i="36"/>
  <c r="BB168" i="36"/>
  <c r="AJ134" i="36" l="1"/>
  <c r="AV134" i="36" s="1"/>
  <c r="BH134" i="36"/>
  <c r="AX118" i="36"/>
  <c r="C118" i="36" s="1"/>
  <c r="AL118" i="36"/>
  <c r="I118" i="36"/>
  <c r="U118" i="36" s="1"/>
  <c r="BE118" i="36"/>
  <c r="T146" i="36"/>
  <c r="AE147" i="36" s="1"/>
  <c r="G168" i="36"/>
  <c r="S168" i="36" s="1"/>
  <c r="BB169" i="36" s="1"/>
  <c r="BA118" i="36" l="1"/>
  <c r="F118" i="36" s="1"/>
  <c r="R118" i="36" s="1"/>
  <c r="AC119" i="36" s="1"/>
  <c r="AO119" i="36" s="1"/>
  <c r="AZ118" i="36"/>
  <c r="E118" i="36" s="1"/>
  <c r="Q118" i="36" s="1"/>
  <c r="M134" i="36"/>
  <c r="Y134" i="36" s="1"/>
  <c r="AJ135" i="36" s="1"/>
  <c r="AV135" i="36" s="1"/>
  <c r="AF119" i="36"/>
  <c r="J118" i="36"/>
  <c r="V118" i="36" s="1"/>
  <c r="BF118" i="36"/>
  <c r="BC147" i="36"/>
  <c r="AQ147" i="36"/>
  <c r="AP169" i="36"/>
  <c r="G169" i="36" s="1"/>
  <c r="AD169" i="36"/>
  <c r="AB119" i="36" l="1"/>
  <c r="AN119" i="36" s="1"/>
  <c r="BH135" i="36"/>
  <c r="M135" i="36" s="1"/>
  <c r="Y135" i="36" s="1"/>
  <c r="AV136" i="36" s="1"/>
  <c r="AG119" i="36"/>
  <c r="AS119" i="36" s="1"/>
  <c r="K118" i="36"/>
  <c r="W118" i="36" s="1"/>
  <c r="BG118" i="36"/>
  <c r="AR119" i="36"/>
  <c r="H147" i="36"/>
  <c r="T147" i="36" s="1"/>
  <c r="AE148" i="36" s="1"/>
  <c r="S169" i="36"/>
  <c r="AD170" i="36" s="1"/>
  <c r="AJ136" i="36" l="1"/>
  <c r="L118" i="36"/>
  <c r="X118" i="36" s="1"/>
  <c r="BI118" i="36"/>
  <c r="N118" i="36" s="1"/>
  <c r="Z118" i="36" s="1"/>
  <c r="AH119" i="36"/>
  <c r="AT119" i="36" s="1"/>
  <c r="AQ148" i="36"/>
  <c r="BC148" i="36"/>
  <c r="AP170" i="36"/>
  <c r="BB170" i="36"/>
  <c r="P118" i="36" l="1"/>
  <c r="AI119" i="36"/>
  <c r="AU119" i="36" s="1"/>
  <c r="A119" i="36"/>
  <c r="B119" i="36" s="1"/>
  <c r="AK119" i="36"/>
  <c r="AW119" i="36" s="1"/>
  <c r="H148" i="36"/>
  <c r="T148" i="36" s="1"/>
  <c r="AQ149" i="36" s="1"/>
  <c r="G170" i="36"/>
  <c r="S170" i="36" s="1"/>
  <c r="AP171" i="36" s="1"/>
  <c r="AX119" i="36" l="1"/>
  <c r="C119" i="36" s="1"/>
  <c r="AZ119" i="36" s="1"/>
  <c r="E119" i="36" s="1"/>
  <c r="Q119" i="36" s="1"/>
  <c r="AL119" i="36"/>
  <c r="BC149" i="36"/>
  <c r="H149" i="36" s="1"/>
  <c r="AE149" i="36"/>
  <c r="BB171" i="36"/>
  <c r="G171" i="36" s="1"/>
  <c r="AD171" i="36"/>
  <c r="BH136" i="36"/>
  <c r="BA119" i="36" l="1"/>
  <c r="F119" i="36" s="1"/>
  <c r="R119" i="36" s="1"/>
  <c r="AC120" i="36" s="1"/>
  <c r="AO120" i="36" s="1"/>
  <c r="BD119" i="36"/>
  <c r="BE119" i="36" s="1"/>
  <c r="J119" i="36" s="1"/>
  <c r="V119" i="36" s="1"/>
  <c r="AB120" i="36"/>
  <c r="AN120" i="36" s="1"/>
  <c r="T149" i="36"/>
  <c r="BC150" i="36" s="1"/>
  <c r="S171" i="36"/>
  <c r="BB172" i="36" s="1"/>
  <c r="M136" i="36"/>
  <c r="Y136" i="36" s="1"/>
  <c r="AG120" i="36" l="1"/>
  <c r="AS120" i="36" s="1"/>
  <c r="I119" i="36"/>
  <c r="U119" i="36" s="1"/>
  <c r="BF119" i="36"/>
  <c r="AQ150" i="36"/>
  <c r="H150" i="36" s="1"/>
  <c r="AE150" i="36"/>
  <c r="AD172" i="36"/>
  <c r="AP172" i="36"/>
  <c r="G172" i="36" s="1"/>
  <c r="AJ137" i="36"/>
  <c r="K119" i="36" l="1"/>
  <c r="W119" i="36" s="1"/>
  <c r="AH120" i="36" s="1"/>
  <c r="AT120" i="36" s="1"/>
  <c r="BI119" i="36"/>
  <c r="N119" i="36" s="1"/>
  <c r="Z119" i="36" s="1"/>
  <c r="AF120" i="36"/>
  <c r="AR120" i="36" s="1"/>
  <c r="BG119" i="36"/>
  <c r="L119" i="36" s="1"/>
  <c r="X119" i="36" s="1"/>
  <c r="T150" i="36"/>
  <c r="AE151" i="36" s="1"/>
  <c r="S172" i="36"/>
  <c r="BB173" i="36" s="1"/>
  <c r="AV137" i="36"/>
  <c r="AK120" i="36" l="1"/>
  <c r="AW120" i="36" s="1"/>
  <c r="AI120" i="36"/>
  <c r="AU120" i="36" s="1"/>
  <c r="P119" i="36"/>
  <c r="A120" i="36"/>
  <c r="B120" i="36" s="1"/>
  <c r="AQ151" i="36"/>
  <c r="BC151" i="36"/>
  <c r="AP173" i="36"/>
  <c r="G173" i="36" s="1"/>
  <c r="AD173" i="36"/>
  <c r="AX120" i="36" l="1"/>
  <c r="C120" i="36" s="1"/>
  <c r="BD120" i="36"/>
  <c r="I120" i="36" s="1"/>
  <c r="U120" i="36" s="1"/>
  <c r="AL120" i="36"/>
  <c r="H151" i="36"/>
  <c r="T151" i="36" s="1"/>
  <c r="AQ152" i="36" s="1"/>
  <c r="S173" i="36"/>
  <c r="AD174" i="36" s="1"/>
  <c r="BH137" i="36"/>
  <c r="M137" i="36" s="1"/>
  <c r="Y137" i="36" s="1"/>
  <c r="BA120" i="36" l="1"/>
  <c r="F120" i="36" s="1"/>
  <c r="R120" i="36" s="1"/>
  <c r="AC121" i="36" s="1"/>
  <c r="AO121" i="36" s="1"/>
  <c r="AZ120" i="36"/>
  <c r="E120" i="36" s="1"/>
  <c r="Q120" i="36" s="1"/>
  <c r="AF121" i="36"/>
  <c r="BE120" i="36"/>
  <c r="J120" i="36" s="1"/>
  <c r="V120" i="36" s="1"/>
  <c r="BC152" i="36"/>
  <c r="H152" i="36" s="1"/>
  <c r="AE152" i="36"/>
  <c r="AP174" i="36"/>
  <c r="BB174" i="36"/>
  <c r="AJ138" i="36"/>
  <c r="AV138" i="36" s="1"/>
  <c r="AB121" i="36" l="1"/>
  <c r="AN121" i="36" s="1"/>
  <c r="AG121" i="36"/>
  <c r="AS121" i="36" s="1"/>
  <c r="BF120" i="36"/>
  <c r="AR121" i="36"/>
  <c r="T152" i="36"/>
  <c r="BC153" i="36" s="1"/>
  <c r="G174" i="36"/>
  <c r="S174" i="36" s="1"/>
  <c r="BB175" i="36" s="1"/>
  <c r="K120" i="36" l="1"/>
  <c r="W120" i="36" s="1"/>
  <c r="AH121" i="36" s="1"/>
  <c r="AT121" i="36" s="1"/>
  <c r="BI120" i="36"/>
  <c r="N120" i="36" s="1"/>
  <c r="Z120" i="36" s="1"/>
  <c r="BG120" i="36"/>
  <c r="L120" i="36" s="1"/>
  <c r="X120" i="36" s="1"/>
  <c r="AE153" i="36"/>
  <c r="AQ153" i="36"/>
  <c r="H153" i="36" s="1"/>
  <c r="AD175" i="36"/>
  <c r="AP175" i="36"/>
  <c r="G175" i="36" s="1"/>
  <c r="AK121" i="36" l="1"/>
  <c r="AW121" i="36" s="1"/>
  <c r="AI121" i="36"/>
  <c r="P120" i="36"/>
  <c r="A121" i="36"/>
  <c r="B121" i="36" s="1"/>
  <c r="T153" i="36"/>
  <c r="AQ154" i="36" s="1"/>
  <c r="S175" i="36"/>
  <c r="AD176" i="36" s="1"/>
  <c r="BH138" i="36"/>
  <c r="M138" i="36" s="1"/>
  <c r="Y138" i="36" s="1"/>
  <c r="AU121" i="36" l="1"/>
  <c r="AX121" i="36" s="1"/>
  <c r="C121" i="36" s="1"/>
  <c r="AL121" i="36"/>
  <c r="BC154" i="36"/>
  <c r="H154" i="36" s="1"/>
  <c r="AE154" i="36"/>
  <c r="BB176" i="36"/>
  <c r="AP176" i="36"/>
  <c r="AJ139" i="36"/>
  <c r="BA121" i="36" l="1"/>
  <c r="F121" i="36" s="1"/>
  <c r="R121" i="36" s="1"/>
  <c r="AC122" i="36" s="1"/>
  <c r="AO122" i="36" s="1"/>
  <c r="AZ121" i="36"/>
  <c r="E121" i="36" s="1"/>
  <c r="Q121" i="36" s="1"/>
  <c r="BD121" i="36"/>
  <c r="I121" i="36" s="1"/>
  <c r="U121" i="36" s="1"/>
  <c r="T154" i="36"/>
  <c r="AE155" i="36" s="1"/>
  <c r="G176" i="36"/>
  <c r="S176" i="36" s="1"/>
  <c r="AD177" i="36" s="1"/>
  <c r="AV139" i="36"/>
  <c r="AB122" i="36" l="1"/>
  <c r="AN122" i="36" s="1"/>
  <c r="AF122" i="36"/>
  <c r="AR122" i="36" s="1"/>
  <c r="BE121" i="36"/>
  <c r="BC155" i="36"/>
  <c r="AQ155" i="36"/>
  <c r="BB177" i="36"/>
  <c r="AP177" i="36"/>
  <c r="J121" i="36" l="1"/>
  <c r="V121" i="36" s="1"/>
  <c r="AG122" i="36" s="1"/>
  <c r="BF121" i="36"/>
  <c r="K121" i="36" s="1"/>
  <c r="W121" i="36" s="1"/>
  <c r="AH122" i="36" s="1"/>
  <c r="AT122" i="36" s="1"/>
  <c r="H155" i="36"/>
  <c r="T155" i="36" s="1"/>
  <c r="AE156" i="36" s="1"/>
  <c r="G177" i="36"/>
  <c r="S177" i="36" s="1"/>
  <c r="AP178" i="36" s="1"/>
  <c r="BH139" i="36"/>
  <c r="BI121" i="36" l="1"/>
  <c r="N121" i="36" s="1"/>
  <c r="Z121" i="36" s="1"/>
  <c r="BG121" i="36"/>
  <c r="L121" i="36" s="1"/>
  <c r="X121" i="36" s="1"/>
  <c r="AS122" i="36"/>
  <c r="BC156" i="36"/>
  <c r="AQ156" i="36"/>
  <c r="BB178" i="36"/>
  <c r="G178" i="36" s="1"/>
  <c r="AD178" i="36"/>
  <c r="M139" i="36"/>
  <c r="Y139" i="36" s="1"/>
  <c r="AK122" i="36" l="1"/>
  <c r="AW122" i="36" s="1"/>
  <c r="P121" i="36"/>
  <c r="A122" i="36"/>
  <c r="B122" i="36" s="1"/>
  <c r="AI122" i="36"/>
  <c r="H156" i="36"/>
  <c r="T156" i="36" s="1"/>
  <c r="BC157" i="36" s="1"/>
  <c r="S178" i="36"/>
  <c r="BB179" i="36" s="1"/>
  <c r="AJ140" i="36"/>
  <c r="AV140" i="36" s="1"/>
  <c r="AU122" i="36" l="1"/>
  <c r="AX122" i="36" s="1"/>
  <c r="C122" i="36" s="1"/>
  <c r="AL122" i="36"/>
  <c r="AE157" i="36"/>
  <c r="AQ157" i="36"/>
  <c r="H157" i="36" s="1"/>
  <c r="AD179" i="36"/>
  <c r="AP179" i="36"/>
  <c r="G179" i="36" s="1"/>
  <c r="BA122" i="36" l="1"/>
  <c r="F122" i="36" s="1"/>
  <c r="R122" i="36" s="1"/>
  <c r="AC123" i="36" s="1"/>
  <c r="AO123" i="36" s="1"/>
  <c r="AZ122" i="36"/>
  <c r="E122" i="36" s="1"/>
  <c r="Q122" i="36" s="1"/>
  <c r="BD122" i="36"/>
  <c r="I122" i="36" s="1"/>
  <c r="U122" i="36" s="1"/>
  <c r="AF123" i="36" s="1"/>
  <c r="T157" i="36"/>
  <c r="AE158" i="36" s="1"/>
  <c r="S179" i="36"/>
  <c r="BB180" i="36" s="1"/>
  <c r="BH140" i="36"/>
  <c r="M140" i="36" s="1"/>
  <c r="Y140" i="36" s="1"/>
  <c r="AJ141" i="36" s="1"/>
  <c r="AV141" i="36" s="1"/>
  <c r="AB123" i="36" l="1"/>
  <c r="AN123" i="36" s="1"/>
  <c r="BE122" i="36"/>
  <c r="AR123" i="36"/>
  <c r="AQ158" i="36"/>
  <c r="BC158" i="36"/>
  <c r="AP180" i="36"/>
  <c r="G180" i="36" s="1"/>
  <c r="AD180" i="36"/>
  <c r="J122" i="36" l="1"/>
  <c r="V122" i="36" s="1"/>
  <c r="AG123" i="36" s="1"/>
  <c r="AS123" i="36" s="1"/>
  <c r="BF122" i="36"/>
  <c r="K122" i="36" s="1"/>
  <c r="W122" i="36" s="1"/>
  <c r="AH123" i="36" s="1"/>
  <c r="AT123" i="36" s="1"/>
  <c r="H158" i="36"/>
  <c r="T158" i="36" s="1"/>
  <c r="BC159" i="36" s="1"/>
  <c r="S180" i="36"/>
  <c r="AD181" i="36" s="1"/>
  <c r="BG122" i="36" l="1"/>
  <c r="AQ159" i="36"/>
  <c r="H159" i="36" s="1"/>
  <c r="AE159" i="36"/>
  <c r="BB181" i="36"/>
  <c r="AP181" i="36"/>
  <c r="L122" i="36" l="1"/>
  <c r="X122" i="36" s="1"/>
  <c r="AI123" i="36" s="1"/>
  <c r="BI122" i="36"/>
  <c r="N122" i="36" s="1"/>
  <c r="Z122" i="36" s="1"/>
  <c r="T159" i="36"/>
  <c r="BC160" i="36" s="1"/>
  <c r="G181" i="36"/>
  <c r="S181" i="36" s="1"/>
  <c r="AD182" i="36" s="1"/>
  <c r="BH141" i="36"/>
  <c r="M141" i="36" s="1"/>
  <c r="Y141" i="36" s="1"/>
  <c r="AK123" i="36" l="1"/>
  <c r="AL123" i="36" s="1"/>
  <c r="P122" i="36"/>
  <c r="A123" i="36"/>
  <c r="B123" i="36" s="1"/>
  <c r="AU123" i="36"/>
  <c r="AQ160" i="36"/>
  <c r="H160" i="36" s="1"/>
  <c r="AE160" i="36"/>
  <c r="BB182" i="36"/>
  <c r="AP182" i="36"/>
  <c r="AJ142" i="36"/>
  <c r="AV142" i="36" s="1"/>
  <c r="AW123" i="36" l="1"/>
  <c r="AX123" i="36" s="1"/>
  <c r="C123" i="36" s="1"/>
  <c r="BD123" i="36"/>
  <c r="I123" i="36" s="1"/>
  <c r="U123" i="36" s="1"/>
  <c r="T160" i="36"/>
  <c r="BC161" i="36" s="1"/>
  <c r="G182" i="36"/>
  <c r="S182" i="36" s="1"/>
  <c r="AP183" i="36" s="1"/>
  <c r="BA123" i="36" l="1"/>
  <c r="F123" i="36" s="1"/>
  <c r="R123" i="36" s="1"/>
  <c r="AC124" i="36" s="1"/>
  <c r="AO124" i="36" s="1"/>
  <c r="AZ123" i="36"/>
  <c r="E123" i="36" s="1"/>
  <c r="Q123" i="36" s="1"/>
  <c r="BE123" i="36"/>
  <c r="J123" i="36" s="1"/>
  <c r="V123" i="36" s="1"/>
  <c r="AG124" i="36" s="1"/>
  <c r="AS124" i="36" s="1"/>
  <c r="AF124" i="36"/>
  <c r="AE161" i="36"/>
  <c r="AQ161" i="36"/>
  <c r="H161" i="36" s="1"/>
  <c r="BB183" i="36"/>
  <c r="G183" i="36" s="1"/>
  <c r="AD183" i="36"/>
  <c r="BH142" i="36"/>
  <c r="M142" i="36" s="1"/>
  <c r="Y142" i="36" s="1"/>
  <c r="AB124" i="36" l="1"/>
  <c r="AN124" i="36" s="1"/>
  <c r="BF123" i="36"/>
  <c r="K123" i="36" s="1"/>
  <c r="W123" i="36" s="1"/>
  <c r="AH124" i="36" s="1"/>
  <c r="AT124" i="36" s="1"/>
  <c r="AR124" i="36"/>
  <c r="T161" i="36"/>
  <c r="AQ162" i="36" s="1"/>
  <c r="S183" i="36"/>
  <c r="AP184" i="36" s="1"/>
  <c r="AJ143" i="36"/>
  <c r="AV143" i="36" s="1"/>
  <c r="BG123" i="36" l="1"/>
  <c r="BC162" i="36"/>
  <c r="H162" i="36" s="1"/>
  <c r="AE162" i="36"/>
  <c r="BB184" i="36"/>
  <c r="G184" i="36" s="1"/>
  <c r="AD184" i="36"/>
  <c r="L123" i="36" l="1"/>
  <c r="X123" i="36" s="1"/>
  <c r="AI124" i="36" s="1"/>
  <c r="BI123" i="36"/>
  <c r="N123" i="36" s="1"/>
  <c r="Z123" i="36" s="1"/>
  <c r="T162" i="36"/>
  <c r="BC163" i="36" s="1"/>
  <c r="S184" i="36"/>
  <c r="AD185" i="36" s="1"/>
  <c r="AK124" i="36" l="1"/>
  <c r="AW124" i="36" s="1"/>
  <c r="A124" i="36"/>
  <c r="B124" i="36" s="1"/>
  <c r="P123" i="36"/>
  <c r="AU124" i="36"/>
  <c r="AE163" i="36"/>
  <c r="AQ163" i="36"/>
  <c r="H163" i="36" s="1"/>
  <c r="AP185" i="36"/>
  <c r="BB185" i="36"/>
  <c r="AL124" i="36" l="1"/>
  <c r="AX124" i="36"/>
  <c r="C124" i="36" s="1"/>
  <c r="BE124" i="36"/>
  <c r="BF124" i="36" s="1"/>
  <c r="K124" i="36" s="1"/>
  <c r="W124" i="36" s="1"/>
  <c r="T163" i="36"/>
  <c r="AQ164" i="36" s="1"/>
  <c r="G185" i="36"/>
  <c r="S185" i="36" s="1"/>
  <c r="AD186" i="36" s="1"/>
  <c r="BH143" i="36"/>
  <c r="M143" i="36" s="1"/>
  <c r="Y143" i="36" s="1"/>
  <c r="BA124" i="36" l="1"/>
  <c r="F124" i="36" s="1"/>
  <c r="R124" i="36" s="1"/>
  <c r="AC125" i="36" s="1"/>
  <c r="AO125" i="36" s="1"/>
  <c r="AZ124" i="36"/>
  <c r="E124" i="36" s="1"/>
  <c r="Q124" i="36" s="1"/>
  <c r="BD124" i="36"/>
  <c r="I124" i="36" s="1"/>
  <c r="U124" i="36" s="1"/>
  <c r="AF125" i="36" s="1"/>
  <c r="AH125" i="36"/>
  <c r="AT125" i="36" s="1"/>
  <c r="J124" i="36"/>
  <c r="V124" i="36" s="1"/>
  <c r="BG124" i="36"/>
  <c r="L124" i="36" s="1"/>
  <c r="X124" i="36" s="1"/>
  <c r="AI125" i="36" s="1"/>
  <c r="AU125" i="36" s="1"/>
  <c r="BC164" i="36"/>
  <c r="H164" i="36" s="1"/>
  <c r="AE164" i="36"/>
  <c r="AP186" i="36"/>
  <c r="BB186" i="36"/>
  <c r="AJ144" i="36"/>
  <c r="AV144" i="36" s="1"/>
  <c r="AB125" i="36" l="1"/>
  <c r="AN125" i="36" s="1"/>
  <c r="BI124" i="36"/>
  <c r="N124" i="36" s="1"/>
  <c r="Z124" i="36" s="1"/>
  <c r="AK125" i="36" s="1"/>
  <c r="AW125" i="36" s="1"/>
  <c r="AR125" i="36"/>
  <c r="AG125" i="36"/>
  <c r="T164" i="36"/>
  <c r="BC165" i="36" s="1"/>
  <c r="G186" i="36"/>
  <c r="S186" i="36" s="1"/>
  <c r="AP187" i="36" s="1"/>
  <c r="A125" i="36" l="1"/>
  <c r="B125" i="36" s="1"/>
  <c r="P124" i="36"/>
  <c r="AS125" i="36"/>
  <c r="AX125" i="36" s="1"/>
  <c r="AL125" i="36"/>
  <c r="AQ165" i="36"/>
  <c r="H165" i="36" s="1"/>
  <c r="AE165" i="36"/>
  <c r="BB187" i="36"/>
  <c r="G187" i="36" s="1"/>
  <c r="AD187" i="36"/>
  <c r="C125" i="36" l="1"/>
  <c r="BD125" i="36"/>
  <c r="I125" i="36" s="1"/>
  <c r="U125" i="36" s="1"/>
  <c r="T165" i="36"/>
  <c r="AQ166" i="36" s="1"/>
  <c r="S187" i="36"/>
  <c r="BB188" i="36" s="1"/>
  <c r="BH144" i="36"/>
  <c r="M144" i="36" s="1"/>
  <c r="Y144" i="36" s="1"/>
  <c r="BA125" i="36" l="1"/>
  <c r="F125" i="36" s="1"/>
  <c r="R125" i="36" s="1"/>
  <c r="AC126" i="36" s="1"/>
  <c r="AO126" i="36" s="1"/>
  <c r="AZ125" i="36"/>
  <c r="E125" i="36" s="1"/>
  <c r="Q125" i="36" s="1"/>
  <c r="BE125" i="36"/>
  <c r="AF126" i="36"/>
  <c r="AR126" i="36" s="1"/>
  <c r="AE166" i="36"/>
  <c r="BC166" i="36"/>
  <c r="H166" i="36" s="1"/>
  <c r="AP188" i="36"/>
  <c r="G188" i="36" s="1"/>
  <c r="AD188" i="36"/>
  <c r="AJ145" i="36"/>
  <c r="AV145" i="36" s="1"/>
  <c r="AB126" i="36" l="1"/>
  <c r="AN126" i="36" s="1"/>
  <c r="J125" i="36"/>
  <c r="V125" i="36" s="1"/>
  <c r="BF125" i="36"/>
  <c r="K125" i="36" s="1"/>
  <c r="W125" i="36" s="1"/>
  <c r="AH126" i="36" s="1"/>
  <c r="AT126" i="36" s="1"/>
  <c r="T166" i="36"/>
  <c r="AE167" i="36" s="1"/>
  <c r="S188" i="36"/>
  <c r="BB189" i="36" s="1"/>
  <c r="AG126" i="36" l="1"/>
  <c r="BG125" i="36"/>
  <c r="AQ167" i="36"/>
  <c r="BC167" i="36"/>
  <c r="AP189" i="36"/>
  <c r="G189" i="36" s="1"/>
  <c r="AD189" i="36"/>
  <c r="L125" i="36" l="1"/>
  <c r="X125" i="36" s="1"/>
  <c r="AI126" i="36" s="1"/>
  <c r="AU126" i="36" s="1"/>
  <c r="BI125" i="36"/>
  <c r="N125" i="36" s="1"/>
  <c r="Z125" i="36" s="1"/>
  <c r="AS126" i="36"/>
  <c r="H167" i="36"/>
  <c r="T167" i="36" s="1"/>
  <c r="AE168" i="36" s="1"/>
  <c r="S189" i="36"/>
  <c r="BB190" i="36" s="1"/>
  <c r="BH145" i="36"/>
  <c r="M145" i="36" s="1"/>
  <c r="Y145" i="36" s="1"/>
  <c r="P125" i="36" l="1"/>
  <c r="AK126" i="36"/>
  <c r="AW126" i="36" s="1"/>
  <c r="AX126" i="36" s="1"/>
  <c r="A126" i="36"/>
  <c r="B126" i="36" s="1"/>
  <c r="BC168" i="36"/>
  <c r="AQ168" i="36"/>
  <c r="AP190" i="36"/>
  <c r="G190" i="36" s="1"/>
  <c r="AD190" i="36"/>
  <c r="AJ146" i="36"/>
  <c r="AL126" i="36" l="1"/>
  <c r="C126" i="36"/>
  <c r="BD126" i="36"/>
  <c r="I126" i="36" s="1"/>
  <c r="U126" i="36" s="1"/>
  <c r="H168" i="36"/>
  <c r="T168" i="36" s="1"/>
  <c r="AE169" i="36" s="1"/>
  <c r="S190" i="36"/>
  <c r="BB191" i="36" s="1"/>
  <c r="AV146" i="36"/>
  <c r="BA126" i="36" l="1"/>
  <c r="F126" i="36" s="1"/>
  <c r="R126" i="36" s="1"/>
  <c r="AC127" i="36" s="1"/>
  <c r="AO127" i="36" s="1"/>
  <c r="AZ126" i="36"/>
  <c r="E126" i="36" s="1"/>
  <c r="Q126" i="36" s="1"/>
  <c r="AF127" i="36"/>
  <c r="AR127" i="36" s="1"/>
  <c r="BE126" i="36"/>
  <c r="J126" i="36" s="1"/>
  <c r="V126" i="36" s="1"/>
  <c r="AG127" i="36" s="1"/>
  <c r="AS127" i="36" s="1"/>
  <c r="BC169" i="36"/>
  <c r="AQ169" i="36"/>
  <c r="AD191" i="36"/>
  <c r="AP191" i="36"/>
  <c r="G191" i="36" s="1"/>
  <c r="AB127" i="36" l="1"/>
  <c r="AN127" i="36" s="1"/>
  <c r="BF126" i="36"/>
  <c r="H169" i="36"/>
  <c r="T169" i="36" s="1"/>
  <c r="BC170" i="36" s="1"/>
  <c r="S191" i="36"/>
  <c r="AD192" i="36" s="1"/>
  <c r="BH146" i="36"/>
  <c r="K126" i="36" l="1"/>
  <c r="W126" i="36" s="1"/>
  <c r="AH127" i="36" s="1"/>
  <c r="AT127" i="36" s="1"/>
  <c r="BG126" i="36"/>
  <c r="L126" i="36" s="1"/>
  <c r="X126" i="36" s="1"/>
  <c r="AE170" i="36"/>
  <c r="AQ170" i="36"/>
  <c r="H170" i="36" s="1"/>
  <c r="BB192" i="36"/>
  <c r="AP192" i="36"/>
  <c r="M146" i="36"/>
  <c r="Y146" i="36" s="1"/>
  <c r="BI126" i="36" l="1"/>
  <c r="N126" i="36" s="1"/>
  <c r="Z126" i="36" s="1"/>
  <c r="P126" i="36" s="1"/>
  <c r="AI127" i="36"/>
  <c r="T170" i="36"/>
  <c r="AQ171" i="36" s="1"/>
  <c r="G192" i="36"/>
  <c r="S192" i="36" s="1"/>
  <c r="BB193" i="36" s="1"/>
  <c r="AJ147" i="36"/>
  <c r="AV147" i="36" s="1"/>
  <c r="AK127" i="36" l="1"/>
  <c r="AW127" i="36" s="1"/>
  <c r="A127" i="36"/>
  <c r="B127" i="36" s="1"/>
  <c r="AU127" i="36"/>
  <c r="AE171" i="36"/>
  <c r="BC171" i="36"/>
  <c r="H171" i="36" s="1"/>
  <c r="AP193" i="36"/>
  <c r="G193" i="36" s="1"/>
  <c r="AD193" i="36"/>
  <c r="AL127" i="36" l="1"/>
  <c r="AX127" i="36"/>
  <c r="C127" i="36" s="1"/>
  <c r="BD127" i="36"/>
  <c r="I127" i="36" s="1"/>
  <c r="U127" i="36" s="1"/>
  <c r="T171" i="36"/>
  <c r="AQ172" i="36" s="1"/>
  <c r="S193" i="36"/>
  <c r="BB194" i="36" s="1"/>
  <c r="BH147" i="36"/>
  <c r="M147" i="36" s="1"/>
  <c r="Y147" i="36" s="1"/>
  <c r="BA127" i="36" l="1"/>
  <c r="F127" i="36" s="1"/>
  <c r="R127" i="36" s="1"/>
  <c r="AC128" i="36" s="1"/>
  <c r="AO128" i="36" s="1"/>
  <c r="AZ127" i="36"/>
  <c r="E127" i="36" s="1"/>
  <c r="Q127" i="36" s="1"/>
  <c r="AF128" i="36"/>
  <c r="BE127" i="36"/>
  <c r="J127" i="36" s="1"/>
  <c r="V127" i="36" s="1"/>
  <c r="BC172" i="36"/>
  <c r="H172" i="36" s="1"/>
  <c r="AE172" i="36"/>
  <c r="AP194" i="36"/>
  <c r="G194" i="36" s="1"/>
  <c r="AD194" i="36"/>
  <c r="AJ148" i="36"/>
  <c r="AV148" i="36" s="1"/>
  <c r="AB128" i="36" l="1"/>
  <c r="AN128" i="36" s="1"/>
  <c r="BF127" i="36"/>
  <c r="AR128" i="36"/>
  <c r="AG128" i="36"/>
  <c r="AS128" i="36" s="1"/>
  <c r="T172" i="36"/>
  <c r="AQ173" i="36" s="1"/>
  <c r="S194" i="36"/>
  <c r="BB195" i="36" s="1"/>
  <c r="K127" i="36" l="1"/>
  <c r="W127" i="36" s="1"/>
  <c r="AH128" i="36" s="1"/>
  <c r="AT128" i="36" s="1"/>
  <c r="BI127" i="36"/>
  <c r="N127" i="36" s="1"/>
  <c r="Z127" i="36" s="1"/>
  <c r="BG127" i="36"/>
  <c r="L127" i="36" s="1"/>
  <c r="X127" i="36" s="1"/>
  <c r="AE173" i="36"/>
  <c r="BC173" i="36"/>
  <c r="H173" i="36" s="1"/>
  <c r="AP195" i="36"/>
  <c r="G195" i="36" s="1"/>
  <c r="AD195" i="36"/>
  <c r="AK128" i="36" l="1"/>
  <c r="AW128" i="36" s="1"/>
  <c r="P127" i="36"/>
  <c r="AI128" i="36"/>
  <c r="AU128" i="36" s="1"/>
  <c r="A128" i="36"/>
  <c r="T173" i="36"/>
  <c r="AQ174" i="36" s="1"/>
  <c r="S195" i="36"/>
  <c r="AD196" i="36" s="1"/>
  <c r="BH148" i="36"/>
  <c r="M148" i="36" s="1"/>
  <c r="Y148" i="36" s="1"/>
  <c r="AX128" i="36" l="1"/>
  <c r="C128" i="36" s="1"/>
  <c r="B128" i="36"/>
  <c r="AL128" i="36"/>
  <c r="AE174" i="36"/>
  <c r="BC174" i="36"/>
  <c r="H174" i="36" s="1"/>
  <c r="AP196" i="36"/>
  <c r="BB196" i="36"/>
  <c r="AJ149" i="36"/>
  <c r="AV149" i="36"/>
  <c r="BA128" i="36" l="1"/>
  <c r="F128" i="36" s="1"/>
  <c r="R128" i="36" s="1"/>
  <c r="AC129" i="36" s="1"/>
  <c r="AO129" i="36" s="1"/>
  <c r="AZ128" i="36"/>
  <c r="E128" i="36" s="1"/>
  <c r="Q128" i="36" s="1"/>
  <c r="BD128" i="36"/>
  <c r="I128" i="36" s="1"/>
  <c r="U128" i="36" s="1"/>
  <c r="AF129" i="36" s="1"/>
  <c r="AR129" i="36" s="1"/>
  <c r="BE128" i="36"/>
  <c r="J128" i="36" s="1"/>
  <c r="V128" i="36" s="1"/>
  <c r="T174" i="36"/>
  <c r="BC175" i="36" s="1"/>
  <c r="G196" i="36"/>
  <c r="S196" i="36" s="1"/>
  <c r="BB197" i="36" s="1"/>
  <c r="AB129" i="36" l="1"/>
  <c r="AN129" i="36" s="1"/>
  <c r="AG129" i="36"/>
  <c r="AS129" i="36" s="1"/>
  <c r="BF128" i="36"/>
  <c r="K128" i="36" s="1"/>
  <c r="W128" i="36" s="1"/>
  <c r="AQ175" i="36"/>
  <c r="H175" i="36" s="1"/>
  <c r="AE175" i="36"/>
  <c r="AD197" i="36"/>
  <c r="AP197" i="36"/>
  <c r="G197" i="36" s="1"/>
  <c r="BG128" i="36" l="1"/>
  <c r="AH129" i="36"/>
  <c r="AT129" i="36" s="1"/>
  <c r="T175" i="36"/>
  <c r="AQ176" i="36" s="1"/>
  <c r="S197" i="36"/>
  <c r="AP198" i="36" s="1"/>
  <c r="BH149" i="36"/>
  <c r="M149" i="36" s="1"/>
  <c r="Y149" i="36" s="1"/>
  <c r="L128" i="36" l="1"/>
  <c r="X128" i="36" s="1"/>
  <c r="BI128" i="36"/>
  <c r="N128" i="36" s="1"/>
  <c r="Z128" i="36" s="1"/>
  <c r="AE176" i="36"/>
  <c r="BC176" i="36"/>
  <c r="H176" i="36" s="1"/>
  <c r="BB198" i="36"/>
  <c r="G198" i="36" s="1"/>
  <c r="AD198" i="36"/>
  <c r="AJ150" i="36"/>
  <c r="AV150" i="36"/>
  <c r="A129" i="36" l="1"/>
  <c r="B129" i="36" s="1"/>
  <c r="P128" i="36"/>
  <c r="AI129" i="36"/>
  <c r="AK129" i="36"/>
  <c r="AW129" i="36" s="1"/>
  <c r="AU129" i="36"/>
  <c r="T176" i="36"/>
  <c r="BC177" i="36" s="1"/>
  <c r="S198" i="36"/>
  <c r="AD199" i="36" s="1"/>
  <c r="AL129" i="36" l="1"/>
  <c r="AX129" i="36"/>
  <c r="C129" i="36" s="1"/>
  <c r="BD129" i="36"/>
  <c r="I129" i="36" s="1"/>
  <c r="U129" i="36" s="1"/>
  <c r="AF130" i="36" s="1"/>
  <c r="AQ177" i="36"/>
  <c r="H177" i="36" s="1"/>
  <c r="AE177" i="36"/>
  <c r="AP199" i="36"/>
  <c r="BB199" i="36"/>
  <c r="BH150" i="36"/>
  <c r="M150" i="36" s="1"/>
  <c r="Y150" i="36" s="1"/>
  <c r="BA129" i="36" l="1"/>
  <c r="F129" i="36" s="1"/>
  <c r="R129" i="36" s="1"/>
  <c r="AC130" i="36" s="1"/>
  <c r="AO130" i="36" s="1"/>
  <c r="AZ129" i="36"/>
  <c r="E129" i="36" s="1"/>
  <c r="Q129" i="36" s="1"/>
  <c r="BE129" i="36"/>
  <c r="J129" i="36" s="1"/>
  <c r="V129" i="36" s="1"/>
  <c r="AG130" i="36" s="1"/>
  <c r="AS130" i="36" s="1"/>
  <c r="AR130" i="36"/>
  <c r="T177" i="36"/>
  <c r="BC178" i="36" s="1"/>
  <c r="G199" i="36"/>
  <c r="S199" i="36" s="1"/>
  <c r="BB200" i="36" s="1"/>
  <c r="AJ151" i="36"/>
  <c r="AV151" i="36" s="1"/>
  <c r="AB130" i="36" l="1"/>
  <c r="AN130" i="36" s="1"/>
  <c r="BF129" i="36"/>
  <c r="AE178" i="36"/>
  <c r="AQ178" i="36"/>
  <c r="H178" i="36" s="1"/>
  <c r="AD200" i="36"/>
  <c r="AP200" i="36"/>
  <c r="G200" i="36" s="1"/>
  <c r="K129" i="36" l="1"/>
  <c r="W129" i="36" s="1"/>
  <c r="AH130" i="36" s="1"/>
  <c r="BI129" i="36"/>
  <c r="N129" i="36" s="1"/>
  <c r="Z129" i="36" s="1"/>
  <c r="BG129" i="36"/>
  <c r="L129" i="36" s="1"/>
  <c r="X129" i="36" s="1"/>
  <c r="AI130" i="36" s="1"/>
  <c r="T178" i="36"/>
  <c r="BC179" i="36" s="1"/>
  <c r="S200" i="36"/>
  <c r="BB201" i="36" s="1"/>
  <c r="AK130" i="36" l="1"/>
  <c r="AW130" i="36" s="1"/>
  <c r="AT130" i="36"/>
  <c r="AU130" i="36"/>
  <c r="A130" i="36"/>
  <c r="B130" i="36" s="1"/>
  <c r="P129" i="36"/>
  <c r="AQ179" i="36"/>
  <c r="H179" i="36" s="1"/>
  <c r="AE179" i="36"/>
  <c r="AP201" i="36"/>
  <c r="G201" i="36" s="1"/>
  <c r="AD201" i="36"/>
  <c r="AL130" i="36" l="1"/>
  <c r="AX130" i="36"/>
  <c r="C130" i="36" s="1"/>
  <c r="T179" i="36"/>
  <c r="AQ180" i="36" s="1"/>
  <c r="S201" i="36"/>
  <c r="BB202" i="36" s="1"/>
  <c r="BH151" i="36"/>
  <c r="M151" i="36" s="1"/>
  <c r="Y151" i="36" s="1"/>
  <c r="BA130" i="36" l="1"/>
  <c r="F130" i="36" s="1"/>
  <c r="R130" i="36" s="1"/>
  <c r="AC131" i="36" s="1"/>
  <c r="AO131" i="36" s="1"/>
  <c r="AZ130" i="36"/>
  <c r="E130" i="36" s="1"/>
  <c r="Q130" i="36" s="1"/>
  <c r="BD130" i="36"/>
  <c r="I130" i="36" s="1"/>
  <c r="U130" i="36" s="1"/>
  <c r="AF131" i="36" s="1"/>
  <c r="AR131" i="36" s="1"/>
  <c r="BE130" i="36"/>
  <c r="J130" i="36" s="1"/>
  <c r="V130" i="36" s="1"/>
  <c r="AG131" i="36" s="1"/>
  <c r="AS131" i="36" s="1"/>
  <c r="BC180" i="36"/>
  <c r="H180" i="36" s="1"/>
  <c r="AE180" i="36"/>
  <c r="AD202" i="36"/>
  <c r="AP202" i="36"/>
  <c r="G202" i="36" s="1"/>
  <c r="AJ152" i="36"/>
  <c r="AV152" i="36" s="1"/>
  <c r="AB131" i="36" l="1"/>
  <c r="AN131" i="36" s="1"/>
  <c r="BF130" i="36"/>
  <c r="K130" i="36" s="1"/>
  <c r="W130" i="36" s="1"/>
  <c r="AH131" i="36" s="1"/>
  <c r="T180" i="36"/>
  <c r="BC181" i="36" s="1"/>
  <c r="S202" i="36"/>
  <c r="BB203" i="36" s="1"/>
  <c r="BI130" i="36" l="1"/>
  <c r="N130" i="36" s="1"/>
  <c r="Z130" i="36" s="1"/>
  <c r="BG130" i="36"/>
  <c r="L130" i="36" s="1"/>
  <c r="X130" i="36" s="1"/>
  <c r="AI131" i="36" s="1"/>
  <c r="AU131" i="36" s="1"/>
  <c r="AT131" i="36"/>
  <c r="AE181" i="36"/>
  <c r="AQ181" i="36"/>
  <c r="H181" i="36" s="1"/>
  <c r="AD203" i="36"/>
  <c r="AP203" i="36"/>
  <c r="G203" i="36" s="1"/>
  <c r="AK131" i="36" l="1"/>
  <c r="AW131" i="36" s="1"/>
  <c r="AX131" i="36" s="1"/>
  <c r="A131" i="36"/>
  <c r="B131" i="36" s="1"/>
  <c r="P130" i="36"/>
  <c r="T181" i="36"/>
  <c r="BC182" i="36" s="1"/>
  <c r="S203" i="36"/>
  <c r="AP204" i="36" s="1"/>
  <c r="BH152" i="36"/>
  <c r="M152" i="36" s="1"/>
  <c r="Y152" i="36" s="1"/>
  <c r="AL131" i="36" l="1"/>
  <c r="C131" i="36"/>
  <c r="AQ182" i="36"/>
  <c r="H182" i="36" s="1"/>
  <c r="AE182" i="36"/>
  <c r="BB204" i="36"/>
  <c r="G204" i="36" s="1"/>
  <c r="AD204" i="36"/>
  <c r="AJ153" i="36"/>
  <c r="AV153" i="36" s="1"/>
  <c r="BA131" i="36" l="1"/>
  <c r="F131" i="36" s="1"/>
  <c r="R131" i="36" s="1"/>
  <c r="AC132" i="36" s="1"/>
  <c r="AO132" i="36" s="1"/>
  <c r="AZ131" i="36"/>
  <c r="E131" i="36" s="1"/>
  <c r="Q131" i="36" s="1"/>
  <c r="BD131" i="36"/>
  <c r="I131" i="36" s="1"/>
  <c r="U131" i="36" s="1"/>
  <c r="AF132" i="36" s="1"/>
  <c r="AR132" i="36" s="1"/>
  <c r="BE131" i="36"/>
  <c r="J131" i="36" s="1"/>
  <c r="V131" i="36" s="1"/>
  <c r="AG132" i="36" s="1"/>
  <c r="BF131" i="36"/>
  <c r="T182" i="36"/>
  <c r="AQ183" i="36" s="1"/>
  <c r="S204" i="36"/>
  <c r="AP205" i="36" s="1"/>
  <c r="AB132" i="36" l="1"/>
  <c r="AN132" i="36" s="1"/>
  <c r="K131" i="36"/>
  <c r="W131" i="36" s="1"/>
  <c r="BG131" i="36"/>
  <c r="AS132" i="36"/>
  <c r="BC183" i="36"/>
  <c r="H183" i="36" s="1"/>
  <c r="AE183" i="36"/>
  <c r="AD205" i="36"/>
  <c r="BB205" i="36"/>
  <c r="G205" i="36" s="1"/>
  <c r="L131" i="36" l="1"/>
  <c r="X131" i="36" s="1"/>
  <c r="AI132" i="36" s="1"/>
  <c r="AU132" i="36" s="1"/>
  <c r="BI131" i="36"/>
  <c r="N131" i="36" s="1"/>
  <c r="Z131" i="36" s="1"/>
  <c r="AH132" i="36"/>
  <c r="T183" i="36"/>
  <c r="AQ184" i="36" s="1"/>
  <c r="S205" i="36"/>
  <c r="AD206" i="36" s="1"/>
  <c r="A132" i="36" l="1"/>
  <c r="B132" i="36" s="1"/>
  <c r="AK132" i="36"/>
  <c r="AW132" i="36" s="1"/>
  <c r="P131" i="36"/>
  <c r="AT132" i="36"/>
  <c r="BC184" i="36"/>
  <c r="H184" i="36" s="1"/>
  <c r="AE184" i="36"/>
  <c r="BB206" i="36"/>
  <c r="AP206" i="36"/>
  <c r="BH153" i="36"/>
  <c r="M153" i="36" s="1"/>
  <c r="Y153" i="36" s="1"/>
  <c r="AJ154" i="36" s="1"/>
  <c r="AX132" i="36" l="1"/>
  <c r="C132" i="36" s="1"/>
  <c r="AL132" i="36"/>
  <c r="BD132" i="36"/>
  <c r="I132" i="36" s="1"/>
  <c r="U132" i="36" s="1"/>
  <c r="T184" i="36"/>
  <c r="BC185" i="36" s="1"/>
  <c r="G206" i="36"/>
  <c r="S206" i="36" s="1"/>
  <c r="AP207" i="36" s="1"/>
  <c r="AV154" i="36"/>
  <c r="BA132" i="36" l="1"/>
  <c r="F132" i="36" s="1"/>
  <c r="R132" i="36" s="1"/>
  <c r="AC133" i="36" s="1"/>
  <c r="AO133" i="36" s="1"/>
  <c r="AZ132" i="36"/>
  <c r="E132" i="36" s="1"/>
  <c r="Q132" i="36" s="1"/>
  <c r="BE132" i="36"/>
  <c r="AF133" i="36"/>
  <c r="AE185" i="36"/>
  <c r="AQ185" i="36"/>
  <c r="H185" i="36" s="1"/>
  <c r="BB207" i="36"/>
  <c r="G207" i="36" s="1"/>
  <c r="AD207" i="36"/>
  <c r="AB133" i="36" l="1"/>
  <c r="AN133" i="36" s="1"/>
  <c r="J132" i="36"/>
  <c r="V132" i="36" s="1"/>
  <c r="BF132" i="36"/>
  <c r="AR133" i="36"/>
  <c r="T185" i="36"/>
  <c r="AQ186" i="36" s="1"/>
  <c r="S207" i="36"/>
  <c r="BB208" i="36" s="1"/>
  <c r="BH154" i="36"/>
  <c r="M154" i="36" s="1"/>
  <c r="Y154" i="36" s="1"/>
  <c r="BI132" i="36" l="1"/>
  <c r="N132" i="36" s="1"/>
  <c r="Z132" i="36" s="1"/>
  <c r="AG133" i="36"/>
  <c r="K132" i="36"/>
  <c r="W132" i="36" s="1"/>
  <c r="BG132" i="36"/>
  <c r="L132" i="36" s="1"/>
  <c r="X132" i="36" s="1"/>
  <c r="AI133" i="36" s="1"/>
  <c r="AU133" i="36" s="1"/>
  <c r="BC186" i="36"/>
  <c r="H186" i="36" s="1"/>
  <c r="AE186" i="36"/>
  <c r="AP208" i="36"/>
  <c r="G208" i="36" s="1"/>
  <c r="AD208" i="36"/>
  <c r="AJ155" i="36"/>
  <c r="AV155" i="36" s="1"/>
  <c r="AK133" i="36" l="1"/>
  <c r="AW133" i="36" s="1"/>
  <c r="AS133" i="36"/>
  <c r="P132" i="36"/>
  <c r="A133" i="36"/>
  <c r="B133" i="36" s="1"/>
  <c r="AH133" i="36"/>
  <c r="AT133" i="36" s="1"/>
  <c r="T186" i="36"/>
  <c r="AQ187" i="36" s="1"/>
  <c r="S208" i="36"/>
  <c r="AP209" i="36" s="1"/>
  <c r="AX133" i="36" l="1"/>
  <c r="C133" i="36" s="1"/>
  <c r="BD133" i="36"/>
  <c r="I133" i="36" s="1"/>
  <c r="U133" i="36" s="1"/>
  <c r="AL133" i="36"/>
  <c r="BC187" i="36"/>
  <c r="H187" i="36" s="1"/>
  <c r="AE187" i="36"/>
  <c r="BB209" i="36"/>
  <c r="G209" i="36" s="1"/>
  <c r="AD209" i="36"/>
  <c r="BH155" i="36"/>
  <c r="M155" i="36" s="1"/>
  <c r="Y155" i="36" s="1"/>
  <c r="AJ156" i="36" s="1"/>
  <c r="AV156" i="36" s="1"/>
  <c r="BA133" i="36" l="1"/>
  <c r="F133" i="36" s="1"/>
  <c r="R133" i="36" s="1"/>
  <c r="AC134" i="36" s="1"/>
  <c r="AO134" i="36" s="1"/>
  <c r="AZ133" i="36"/>
  <c r="E133" i="36" s="1"/>
  <c r="Q133" i="36" s="1"/>
  <c r="BE133" i="36"/>
  <c r="J133" i="36" s="1"/>
  <c r="V133" i="36" s="1"/>
  <c r="AG134" i="36" s="1"/>
  <c r="AS134" i="36" s="1"/>
  <c r="AF134" i="36"/>
  <c r="AR134" i="36" s="1"/>
  <c r="T187" i="36"/>
  <c r="AE188" i="36" s="1"/>
  <c r="S209" i="36"/>
  <c r="BB210" i="36" s="1"/>
  <c r="AB134" i="36" l="1"/>
  <c r="AN134" i="36" s="1"/>
  <c r="BF133" i="36"/>
  <c r="BC188" i="36"/>
  <c r="AQ188" i="36"/>
  <c r="AD210" i="36"/>
  <c r="AP210" i="36"/>
  <c r="G210" i="36" s="1"/>
  <c r="K133" i="36" l="1"/>
  <c r="W133" i="36" s="1"/>
  <c r="BG133" i="36"/>
  <c r="H188" i="36"/>
  <c r="T188" i="36" s="1"/>
  <c r="AE189" i="36" s="1"/>
  <c r="S210" i="36"/>
  <c r="AD211" i="36" s="1"/>
  <c r="L133" i="36" l="1"/>
  <c r="X133" i="36" s="1"/>
  <c r="AI134" i="36" s="1"/>
  <c r="AU134" i="36" s="1"/>
  <c r="BI133" i="36"/>
  <c r="N133" i="36" s="1"/>
  <c r="Z133" i="36" s="1"/>
  <c r="AH134" i="36"/>
  <c r="BC189" i="36"/>
  <c r="AQ189" i="36"/>
  <c r="AP211" i="36"/>
  <c r="BB211" i="36"/>
  <c r="BH156" i="36"/>
  <c r="M156" i="36" s="1"/>
  <c r="Y156" i="36" s="1"/>
  <c r="AK134" i="36" l="1"/>
  <c r="AL134" i="36" s="1"/>
  <c r="P133" i="36"/>
  <c r="A134" i="36"/>
  <c r="B134" i="36" s="1"/>
  <c r="AT134" i="36"/>
  <c r="H189" i="36"/>
  <c r="T189" i="36" s="1"/>
  <c r="AQ190" i="36" s="1"/>
  <c r="G211" i="36"/>
  <c r="S211" i="36" s="1"/>
  <c r="BB212" i="36" s="1"/>
  <c r="AJ157" i="36"/>
  <c r="AV157" i="36" s="1"/>
  <c r="AW134" i="36" l="1"/>
  <c r="AX134" i="36" s="1"/>
  <c r="C134" i="36" s="1"/>
  <c r="BD134" i="36"/>
  <c r="I134" i="36" s="1"/>
  <c r="U134" i="36" s="1"/>
  <c r="AF135" i="36" s="1"/>
  <c r="AR135" i="36" s="1"/>
  <c r="BC190" i="36"/>
  <c r="H190" i="36" s="1"/>
  <c r="AE190" i="36"/>
  <c r="AP212" i="36"/>
  <c r="G212" i="36" s="1"/>
  <c r="AD212" i="36"/>
  <c r="BA134" i="36" l="1"/>
  <c r="F134" i="36" s="1"/>
  <c r="R134" i="36" s="1"/>
  <c r="AC135" i="36" s="1"/>
  <c r="AO135" i="36" s="1"/>
  <c r="AZ134" i="36"/>
  <c r="E134" i="36" s="1"/>
  <c r="Q134" i="36" s="1"/>
  <c r="BE134" i="36"/>
  <c r="J134" i="36" s="1"/>
  <c r="V134" i="36" s="1"/>
  <c r="AG135" i="36" s="1"/>
  <c r="AS135" i="36" s="1"/>
  <c r="BF134" i="36"/>
  <c r="K134" i="36" s="1"/>
  <c r="W134" i="36" s="1"/>
  <c r="AH135" i="36" s="1"/>
  <c r="T190" i="36"/>
  <c r="BC191" i="36" s="1"/>
  <c r="S212" i="36"/>
  <c r="AD213" i="36" s="1"/>
  <c r="AB135" i="36" l="1"/>
  <c r="AN135" i="36" s="1"/>
  <c r="BG134" i="36"/>
  <c r="AT135" i="36"/>
  <c r="AE191" i="36"/>
  <c r="AQ191" i="36"/>
  <c r="H191" i="36" s="1"/>
  <c r="AP213" i="36"/>
  <c r="BB213" i="36"/>
  <c r="BH157" i="36"/>
  <c r="M157" i="36" s="1"/>
  <c r="Y157" i="36" s="1"/>
  <c r="L134" i="36" l="1"/>
  <c r="X134" i="36" s="1"/>
  <c r="AI135" i="36" s="1"/>
  <c r="AU135" i="36" s="1"/>
  <c r="BI134" i="36"/>
  <c r="N134" i="36" s="1"/>
  <c r="Z134" i="36" s="1"/>
  <c r="T191" i="36"/>
  <c r="AQ192" i="36" s="1"/>
  <c r="G213" i="36"/>
  <c r="S213" i="36" s="1"/>
  <c r="BB214" i="36" s="1"/>
  <c r="AJ158" i="36"/>
  <c r="A135" i="36" l="1"/>
  <c r="B135" i="36" s="1"/>
  <c r="AK135" i="36"/>
  <c r="AW135" i="36" s="1"/>
  <c r="AX135" i="36" s="1"/>
  <c r="P134" i="36"/>
  <c r="BE135" i="36"/>
  <c r="J135" i="36" s="1"/>
  <c r="V135" i="36" s="1"/>
  <c r="AG136" i="36" s="1"/>
  <c r="AS136" i="36" s="1"/>
  <c r="AE192" i="36"/>
  <c r="BC192" i="36"/>
  <c r="H192" i="36" s="1"/>
  <c r="AP214" i="36"/>
  <c r="G214" i="36" s="1"/>
  <c r="AD214" i="36"/>
  <c r="AV158" i="36"/>
  <c r="T192" i="36" l="1"/>
  <c r="BC193" i="36" s="1"/>
  <c r="AL135" i="36"/>
  <c r="C135" i="36"/>
  <c r="BF135" i="36"/>
  <c r="K135" i="36" s="1"/>
  <c r="W135" i="36" s="1"/>
  <c r="AH136" i="36" s="1"/>
  <c r="AT136" i="36" s="1"/>
  <c r="S214" i="36"/>
  <c r="AD215" i="36" s="1"/>
  <c r="BA135" i="36" l="1"/>
  <c r="F135" i="36" s="1"/>
  <c r="R135" i="36" s="1"/>
  <c r="AC136" i="36" s="1"/>
  <c r="AO136" i="36" s="1"/>
  <c r="AZ135" i="36"/>
  <c r="E135" i="36" s="1"/>
  <c r="Q135" i="36" s="1"/>
  <c r="AE193" i="36"/>
  <c r="AQ193" i="36"/>
  <c r="H193" i="36" s="1"/>
  <c r="BD135" i="36"/>
  <c r="I135" i="36" s="1"/>
  <c r="U135" i="36" s="1"/>
  <c r="BI135" i="36"/>
  <c r="N135" i="36" s="1"/>
  <c r="Z135" i="36" s="1"/>
  <c r="BG135" i="36"/>
  <c r="L135" i="36" s="1"/>
  <c r="X135" i="36" s="1"/>
  <c r="AI136" i="36" s="1"/>
  <c r="AU136" i="36" s="1"/>
  <c r="BB215" i="36"/>
  <c r="AP215" i="36"/>
  <c r="AB136" i="36" l="1"/>
  <c r="AN136" i="36" s="1"/>
  <c r="T193" i="36"/>
  <c r="AQ194" i="36" s="1"/>
  <c r="AK136" i="36"/>
  <c r="AW136" i="36" s="1"/>
  <c r="AF136" i="36"/>
  <c r="AR136" i="36"/>
  <c r="P135" i="36"/>
  <c r="A136" i="36"/>
  <c r="BD136" i="36"/>
  <c r="G215" i="36"/>
  <c r="S215" i="36" s="1"/>
  <c r="AD216" i="36" s="1"/>
  <c r="BH158" i="36"/>
  <c r="M158" i="36" s="1"/>
  <c r="Y158" i="36" s="1"/>
  <c r="AE194" i="36" l="1"/>
  <c r="BC194" i="36"/>
  <c r="H194" i="36" s="1"/>
  <c r="AL136" i="36"/>
  <c r="C136" i="36"/>
  <c r="BA136" i="36" s="1"/>
  <c r="F136" i="36" s="1"/>
  <c r="R136" i="36" s="1"/>
  <c r="AX136" i="36"/>
  <c r="I136" i="36"/>
  <c r="U136" i="36" s="1"/>
  <c r="AF137" i="36" s="1"/>
  <c r="AR137" i="36" s="1"/>
  <c r="B136" i="36"/>
  <c r="BE136" i="36"/>
  <c r="J136" i="36" s="1"/>
  <c r="V136" i="36" s="1"/>
  <c r="AG137" i="36" s="1"/>
  <c r="AS137" i="36" s="1"/>
  <c r="AP216" i="36"/>
  <c r="BB216" i="36"/>
  <c r="AJ159" i="36"/>
  <c r="AV159" i="36" s="1"/>
  <c r="AZ136" i="36" l="1"/>
  <c r="E136" i="36" s="1"/>
  <c r="Q136" i="36" s="1"/>
  <c r="AB137" i="36" s="1"/>
  <c r="AN137" i="36" s="1"/>
  <c r="AC137" i="36"/>
  <c r="AO137" i="36" s="1"/>
  <c r="T194" i="36"/>
  <c r="AQ195" i="36" s="1"/>
  <c r="BF136" i="36"/>
  <c r="G216" i="36"/>
  <c r="S216" i="36" s="1"/>
  <c r="AP217" i="36" s="1"/>
  <c r="BC195" i="36" l="1"/>
  <c r="H195" i="36" s="1"/>
  <c r="AE195" i="36"/>
  <c r="K136" i="36"/>
  <c r="W136" i="36" s="1"/>
  <c r="BG136" i="36"/>
  <c r="AD217" i="36"/>
  <c r="BB217" i="36"/>
  <c r="G217" i="36" s="1"/>
  <c r="BH159" i="36"/>
  <c r="M159" i="36" s="1"/>
  <c r="Y159" i="36" s="1"/>
  <c r="T195" i="36" l="1"/>
  <c r="AQ196" i="36" s="1"/>
  <c r="L136" i="36"/>
  <c r="X136" i="36" s="1"/>
  <c r="BI136" i="36"/>
  <c r="N136" i="36" s="1"/>
  <c r="Z136" i="36" s="1"/>
  <c r="AH137" i="36"/>
  <c r="AT137" i="36" s="1"/>
  <c r="S217" i="36"/>
  <c r="BB218" i="36" s="1"/>
  <c r="AJ160" i="36"/>
  <c r="AE196" i="36" l="1"/>
  <c r="BC196" i="36"/>
  <c r="H196" i="36" s="1"/>
  <c r="A137" i="36"/>
  <c r="B137" i="36" s="1"/>
  <c r="P136" i="36"/>
  <c r="AK137" i="36"/>
  <c r="AW137" i="36" s="1"/>
  <c r="AI137" i="36"/>
  <c r="AU137" i="36"/>
  <c r="AP218" i="36"/>
  <c r="G218" i="36" s="1"/>
  <c r="AD218" i="36"/>
  <c r="AV160" i="36"/>
  <c r="T196" i="36" l="1"/>
  <c r="BC197" i="36" s="1"/>
  <c r="AL137" i="36"/>
  <c r="AX137" i="36"/>
  <c r="C137" i="36" s="1"/>
  <c r="BD137" i="36"/>
  <c r="I137" i="36" s="1"/>
  <c r="U137" i="36" s="1"/>
  <c r="S218" i="36"/>
  <c r="BB219" i="36" s="1"/>
  <c r="BA137" i="36" l="1"/>
  <c r="F137" i="36" s="1"/>
  <c r="R137" i="36" s="1"/>
  <c r="AC138" i="36" s="1"/>
  <c r="AO138" i="36" s="1"/>
  <c r="AZ137" i="36"/>
  <c r="E137" i="36" s="1"/>
  <c r="Q137" i="36" s="1"/>
  <c r="AE197" i="36"/>
  <c r="AQ197" i="36"/>
  <c r="H197" i="36" s="1"/>
  <c r="BE137" i="36"/>
  <c r="AF138" i="36"/>
  <c r="AR138" i="36" s="1"/>
  <c r="AD219" i="36"/>
  <c r="AP219" i="36"/>
  <c r="G219" i="36" s="1"/>
  <c r="BH160" i="36"/>
  <c r="M160" i="36" s="1"/>
  <c r="Y160" i="36" s="1"/>
  <c r="AB138" i="36" l="1"/>
  <c r="AN138" i="36" s="1"/>
  <c r="T197" i="36"/>
  <c r="AE198" i="36" s="1"/>
  <c r="J137" i="36"/>
  <c r="V137" i="36" s="1"/>
  <c r="BF137" i="36"/>
  <c r="S219" i="36"/>
  <c r="AD220" i="36" s="1"/>
  <c r="AJ161" i="36"/>
  <c r="AV161" i="36" s="1"/>
  <c r="BC198" i="36" l="1"/>
  <c r="AQ198" i="36"/>
  <c r="K137" i="36"/>
  <c r="W137" i="36" s="1"/>
  <c r="AH138" i="36" s="1"/>
  <c r="AT138" i="36" s="1"/>
  <c r="BI137" i="36"/>
  <c r="N137" i="36" s="1"/>
  <c r="Z137" i="36" s="1"/>
  <c r="AG138" i="36"/>
  <c r="BG137" i="36"/>
  <c r="L137" i="36" s="1"/>
  <c r="X137" i="36" s="1"/>
  <c r="AI138" i="36" s="1"/>
  <c r="AU138" i="36" s="1"/>
  <c r="BB220" i="36"/>
  <c r="AP220" i="36"/>
  <c r="H198" i="36" l="1"/>
  <c r="T198" i="36" s="1"/>
  <c r="BC199" i="36" s="1"/>
  <c r="AK138" i="36"/>
  <c r="AW138" i="36" s="1"/>
  <c r="AS138" i="36"/>
  <c r="A138" i="36"/>
  <c r="P137" i="36"/>
  <c r="G220" i="36"/>
  <c r="S220" i="36" s="1"/>
  <c r="BB221" i="36" s="1"/>
  <c r="BH161" i="36"/>
  <c r="AQ199" i="36" l="1"/>
  <c r="H199" i="36" s="1"/>
  <c r="AE199" i="36"/>
  <c r="AX138" i="36"/>
  <c r="C138" i="36" s="1"/>
  <c r="AL138" i="36"/>
  <c r="B138" i="36"/>
  <c r="AP221" i="36"/>
  <c r="G221" i="36" s="1"/>
  <c r="AD221" i="36"/>
  <c r="M161" i="36"/>
  <c r="Y161" i="36" s="1"/>
  <c r="BA138" i="36" l="1"/>
  <c r="F138" i="36" s="1"/>
  <c r="R138" i="36" s="1"/>
  <c r="AC139" i="36" s="1"/>
  <c r="AO139" i="36" s="1"/>
  <c r="AZ138" i="36"/>
  <c r="E138" i="36" s="1"/>
  <c r="Q138" i="36" s="1"/>
  <c r="T199" i="36"/>
  <c r="AQ200" i="36" s="1"/>
  <c r="BD138" i="36"/>
  <c r="I138" i="36" s="1"/>
  <c r="U138" i="36" s="1"/>
  <c r="S221" i="36"/>
  <c r="AD222" i="36" s="1"/>
  <c r="AJ162" i="36"/>
  <c r="AB139" i="36" l="1"/>
  <c r="AN139" i="36" s="1"/>
  <c r="AE200" i="36"/>
  <c r="BC200" i="36"/>
  <c r="H200" i="36" s="1"/>
  <c r="AF139" i="36"/>
  <c r="BE138" i="36"/>
  <c r="AP222" i="36"/>
  <c r="BB222" i="36"/>
  <c r="AV162" i="36"/>
  <c r="T200" i="36" l="1"/>
  <c r="AQ201" i="36" s="1"/>
  <c r="J138" i="36"/>
  <c r="V138" i="36" s="1"/>
  <c r="AG139" i="36" s="1"/>
  <c r="AS139" i="36" s="1"/>
  <c r="AR139" i="36"/>
  <c r="BF138" i="36"/>
  <c r="K138" i="36" s="1"/>
  <c r="W138" i="36" s="1"/>
  <c r="G222" i="36"/>
  <c r="S222" i="36" s="1"/>
  <c r="BB223" i="36" s="1"/>
  <c r="AE201" i="36" l="1"/>
  <c r="BC201" i="36"/>
  <c r="H201" i="36" s="1"/>
  <c r="BG138" i="36"/>
  <c r="AH139" i="36"/>
  <c r="AT139" i="36" s="1"/>
  <c r="AD223" i="36"/>
  <c r="AP223" i="36"/>
  <c r="G223" i="36" s="1"/>
  <c r="BH162" i="36"/>
  <c r="M162" i="36" s="1"/>
  <c r="Y162" i="36" s="1"/>
  <c r="T201" i="36" l="1"/>
  <c r="BC202" i="36" s="1"/>
  <c r="L138" i="36"/>
  <c r="X138" i="36" s="1"/>
  <c r="AI139" i="36" s="1"/>
  <c r="AU139" i="36" s="1"/>
  <c r="BI138" i="36"/>
  <c r="N138" i="36" s="1"/>
  <c r="Z138" i="36" s="1"/>
  <c r="S223" i="36"/>
  <c r="AD224" i="36" s="1"/>
  <c r="AJ163" i="36"/>
  <c r="AV163" i="36" s="1"/>
  <c r="AQ202" i="36" l="1"/>
  <c r="H202" i="36" s="1"/>
  <c r="AE202" i="36"/>
  <c r="AK139" i="36"/>
  <c r="AW139" i="36" s="1"/>
  <c r="AX139" i="36" s="1"/>
  <c r="P138" i="36"/>
  <c r="A139" i="36"/>
  <c r="B139" i="36" s="1"/>
  <c r="BB224" i="36"/>
  <c r="AP224" i="36"/>
  <c r="T202" i="36" l="1"/>
  <c r="AE203" i="36" s="1"/>
  <c r="AL139" i="36"/>
  <c r="C139" i="36"/>
  <c r="BE139" i="36"/>
  <c r="J139" i="36" s="1"/>
  <c r="V139" i="36" s="1"/>
  <c r="AG140" i="36" s="1"/>
  <c r="AS140" i="36" s="1"/>
  <c r="G224" i="36"/>
  <c r="S224" i="36" s="1"/>
  <c r="AP225" i="36" s="1"/>
  <c r="BA139" i="36" l="1"/>
  <c r="F139" i="36" s="1"/>
  <c r="R139" i="36" s="1"/>
  <c r="AC140" i="36" s="1"/>
  <c r="AO140" i="36" s="1"/>
  <c r="AZ139" i="36"/>
  <c r="E139" i="36" s="1"/>
  <c r="Q139" i="36" s="1"/>
  <c r="BC203" i="36"/>
  <c r="AQ203" i="36"/>
  <c r="BD139" i="36"/>
  <c r="I139" i="36" s="1"/>
  <c r="U139" i="36" s="1"/>
  <c r="BF139" i="36"/>
  <c r="BG139" i="36" s="1"/>
  <c r="L139" i="36" s="1"/>
  <c r="X139" i="36" s="1"/>
  <c r="BB225" i="36"/>
  <c r="G225" i="36" s="1"/>
  <c r="AD225" i="36"/>
  <c r="AB140" i="36" l="1"/>
  <c r="AN140" i="36" s="1"/>
  <c r="H203" i="36"/>
  <c r="T203" i="36" s="1"/>
  <c r="BC204" i="36" s="1"/>
  <c r="AF140" i="36"/>
  <c r="AR140" i="36"/>
  <c r="BI139" i="36"/>
  <c r="N139" i="36" s="1"/>
  <c r="Z139" i="36" s="1"/>
  <c r="K139" i="36"/>
  <c r="W139" i="36" s="1"/>
  <c r="AI140" i="36"/>
  <c r="AU140" i="36" s="1"/>
  <c r="S225" i="36"/>
  <c r="BB226" i="36" s="1"/>
  <c r="BH163" i="36"/>
  <c r="AQ204" i="36" l="1"/>
  <c r="H204" i="36" s="1"/>
  <c r="AE204" i="36"/>
  <c r="A140" i="36"/>
  <c r="B140" i="36" s="1"/>
  <c r="AK140" i="36"/>
  <c r="AW140" i="36" s="1"/>
  <c r="P139" i="36"/>
  <c r="AH140" i="36"/>
  <c r="AD226" i="36"/>
  <c r="AP226" i="36"/>
  <c r="G226" i="36" s="1"/>
  <c r="M163" i="36"/>
  <c r="Y163" i="36" s="1"/>
  <c r="T204" i="36" l="1"/>
  <c r="AE205" i="36" s="1"/>
  <c r="AL140" i="36"/>
  <c r="AT140" i="36"/>
  <c r="AX140" i="36" s="1"/>
  <c r="C140" i="36" s="1"/>
  <c r="S226" i="36"/>
  <c r="BB227" i="36" s="1"/>
  <c r="AJ164" i="36"/>
  <c r="AV164" i="36" s="1"/>
  <c r="BA140" i="36" l="1"/>
  <c r="F140" i="36" s="1"/>
  <c r="R140" i="36" s="1"/>
  <c r="AC141" i="36" s="1"/>
  <c r="AO141" i="36" s="1"/>
  <c r="AZ140" i="36"/>
  <c r="E140" i="36" s="1"/>
  <c r="Q140" i="36" s="1"/>
  <c r="BC205" i="36"/>
  <c r="AQ205" i="36"/>
  <c r="BD140" i="36"/>
  <c r="I140" i="36" s="1"/>
  <c r="U140" i="36" s="1"/>
  <c r="AF141" i="36" s="1"/>
  <c r="AR141" i="36" s="1"/>
  <c r="AD227" i="36"/>
  <c r="AP227" i="36"/>
  <c r="G227" i="36" s="1"/>
  <c r="AB141" i="36" l="1"/>
  <c r="AN141" i="36" s="1"/>
  <c r="H205" i="36"/>
  <c r="T205" i="36" s="1"/>
  <c r="AE206" i="36" s="1"/>
  <c r="BE140" i="36"/>
  <c r="S227" i="36"/>
  <c r="AP228" i="36" s="1"/>
  <c r="AQ206" i="36" l="1"/>
  <c r="BC206" i="36"/>
  <c r="J140" i="36"/>
  <c r="V140" i="36" s="1"/>
  <c r="AG141" i="36" s="1"/>
  <c r="AS141" i="36" s="1"/>
  <c r="BF140" i="36"/>
  <c r="K140" i="36" s="1"/>
  <c r="W140" i="36" s="1"/>
  <c r="AH141" i="36" s="1"/>
  <c r="AT141" i="36" s="1"/>
  <c r="BB228" i="36"/>
  <c r="G228" i="36" s="1"/>
  <c r="AD228" i="36"/>
  <c r="BH164" i="36"/>
  <c r="M164" i="36" s="1"/>
  <c r="Y164" i="36" s="1"/>
  <c r="H206" i="36" l="1"/>
  <c r="T206" i="36" s="1"/>
  <c r="BC207" i="36" s="1"/>
  <c r="BG140" i="36"/>
  <c r="S228" i="36"/>
  <c r="AP229" i="36" s="1"/>
  <c r="AJ165" i="36"/>
  <c r="AE207" i="36" l="1"/>
  <c r="AQ207" i="36"/>
  <c r="H207" i="36" s="1"/>
  <c r="L140" i="36"/>
  <c r="X140" i="36" s="1"/>
  <c r="AI141" i="36" s="1"/>
  <c r="BI140" i="36"/>
  <c r="N140" i="36" s="1"/>
  <c r="Z140" i="36" s="1"/>
  <c r="BD141" i="36"/>
  <c r="I141" i="36" s="1"/>
  <c r="U141" i="36" s="1"/>
  <c r="AF142" i="36" s="1"/>
  <c r="BB229" i="36"/>
  <c r="G229" i="36" s="1"/>
  <c r="AD229" i="36"/>
  <c r="AV165" i="36"/>
  <c r="T207" i="36" l="1"/>
  <c r="BC208" i="36" s="1"/>
  <c r="AK141" i="36"/>
  <c r="AL141" i="36" s="1"/>
  <c r="AU141" i="36"/>
  <c r="A141" i="36"/>
  <c r="B141" i="36" s="1"/>
  <c r="P140" i="36"/>
  <c r="BE141" i="36"/>
  <c r="J141" i="36" s="1"/>
  <c r="V141" i="36" s="1"/>
  <c r="AG142" i="36" s="1"/>
  <c r="AS142" i="36" s="1"/>
  <c r="AR142" i="36"/>
  <c r="S229" i="36"/>
  <c r="AP230" i="36" s="1"/>
  <c r="AQ208" i="36" l="1"/>
  <c r="H208" i="36" s="1"/>
  <c r="AE208" i="36"/>
  <c r="AW141" i="36"/>
  <c r="BF141" i="36"/>
  <c r="BB230" i="36"/>
  <c r="G230" i="36" s="1"/>
  <c r="AD230" i="36"/>
  <c r="BH165" i="36"/>
  <c r="M165" i="36" s="1"/>
  <c r="Y165" i="36" s="1"/>
  <c r="T208" i="36" l="1"/>
  <c r="AE209" i="36" s="1"/>
  <c r="AX141" i="36"/>
  <c r="C141" i="36" s="1"/>
  <c r="AZ141" i="36" s="1"/>
  <c r="E141" i="36" s="1"/>
  <c r="Q141" i="36" s="1"/>
  <c r="K141" i="36"/>
  <c r="W141" i="36" s="1"/>
  <c r="BG141" i="36"/>
  <c r="L141" i="36" s="1"/>
  <c r="X141" i="36" s="1"/>
  <c r="AI142" i="36" s="1"/>
  <c r="AU142" i="36" s="1"/>
  <c r="S230" i="36"/>
  <c r="BB231" i="36" s="1"/>
  <c r="AJ166" i="36"/>
  <c r="AV166" i="36" s="1"/>
  <c r="AB142" i="36" l="1"/>
  <c r="AN142" i="36" s="1"/>
  <c r="BI141" i="36"/>
  <c r="N141" i="36" s="1"/>
  <c r="Z141" i="36" s="1"/>
  <c r="AK142" i="36" s="1"/>
  <c r="AW142" i="36" s="1"/>
  <c r="BA141" i="36"/>
  <c r="F141" i="36" s="1"/>
  <c r="R141" i="36" s="1"/>
  <c r="BC209" i="36"/>
  <c r="AQ209" i="36"/>
  <c r="AH142" i="36"/>
  <c r="AP231" i="36"/>
  <c r="G231" i="36" s="1"/>
  <c r="AD231" i="36"/>
  <c r="AC142" i="36" l="1"/>
  <c r="AO142" i="36" s="1"/>
  <c r="P141" i="36"/>
  <c r="A142" i="36"/>
  <c r="B142" i="36" s="1"/>
  <c r="H209" i="36"/>
  <c r="T209" i="36" s="1"/>
  <c r="AE210" i="36" s="1"/>
  <c r="AT142" i="36"/>
  <c r="S231" i="36"/>
  <c r="BB232" i="36" s="1"/>
  <c r="AX142" i="36" l="1"/>
  <c r="C142" i="36" s="1"/>
  <c r="AL142" i="36"/>
  <c r="BC210" i="36"/>
  <c r="AQ210" i="36"/>
  <c r="BD142" i="36"/>
  <c r="I142" i="36" s="1"/>
  <c r="U142" i="36" s="1"/>
  <c r="AD232" i="36"/>
  <c r="AP232" i="36"/>
  <c r="G232" i="36" s="1"/>
  <c r="BA142" i="36" l="1"/>
  <c r="F142" i="36" s="1"/>
  <c r="R142" i="36" s="1"/>
  <c r="AC143" i="36" s="1"/>
  <c r="AO143" i="36" s="1"/>
  <c r="AZ142" i="36"/>
  <c r="E142" i="36" s="1"/>
  <c r="Q142" i="36" s="1"/>
  <c r="H210" i="36"/>
  <c r="T210" i="36" s="1"/>
  <c r="AE211" i="36" s="1"/>
  <c r="BE142" i="36"/>
  <c r="AF143" i="36"/>
  <c r="S232" i="36"/>
  <c r="BB233" i="36" s="1"/>
  <c r="BH166" i="36"/>
  <c r="M166" i="36" s="1"/>
  <c r="Y166" i="36" s="1"/>
  <c r="AB143" i="36" l="1"/>
  <c r="AN143" i="36" s="1"/>
  <c r="BC211" i="36"/>
  <c r="AQ211" i="36"/>
  <c r="J142" i="36"/>
  <c r="V142" i="36" s="1"/>
  <c r="AG143" i="36" s="1"/>
  <c r="AS143" i="36" s="1"/>
  <c r="BF142" i="36"/>
  <c r="K142" i="36" s="1"/>
  <c r="W142" i="36" s="1"/>
  <c r="AH143" i="36" s="1"/>
  <c r="AT143" i="36" s="1"/>
  <c r="AR143" i="36"/>
  <c r="AP233" i="36"/>
  <c r="G233" i="36" s="1"/>
  <c r="AD233" i="36"/>
  <c r="AJ167" i="36"/>
  <c r="AV167" i="36" s="1"/>
  <c r="H211" i="36" l="1"/>
  <c r="T211" i="36" s="1"/>
  <c r="AE212" i="36" s="1"/>
  <c r="BG142" i="36"/>
  <c r="S233" i="36"/>
  <c r="BB234" i="36" s="1"/>
  <c r="BC212" i="36" l="1"/>
  <c r="AQ212" i="36"/>
  <c r="L142" i="36"/>
  <c r="X142" i="36" s="1"/>
  <c r="AI143" i="36" s="1"/>
  <c r="AU143" i="36" s="1"/>
  <c r="BI142" i="36"/>
  <c r="N142" i="36" s="1"/>
  <c r="Z142" i="36" s="1"/>
  <c r="AP234" i="36"/>
  <c r="G234" i="36" s="1"/>
  <c r="AD234" i="36"/>
  <c r="H212" i="36" l="1"/>
  <c r="T212" i="36" s="1"/>
  <c r="AE213" i="36" s="1"/>
  <c r="AK143" i="36"/>
  <c r="AW143" i="36" s="1"/>
  <c r="AX143" i="36" s="1"/>
  <c r="A143" i="36"/>
  <c r="B143" i="36" s="1"/>
  <c r="P142" i="36"/>
  <c r="BD143" i="36"/>
  <c r="I143" i="36" s="1"/>
  <c r="U143" i="36" s="1"/>
  <c r="S234" i="36"/>
  <c r="AD235" i="36" s="1"/>
  <c r="BH167" i="36"/>
  <c r="M167" i="36" s="1"/>
  <c r="Y167" i="36" s="1"/>
  <c r="AQ213" i="36" l="1"/>
  <c r="BC213" i="36"/>
  <c r="AL143" i="36"/>
  <c r="C143" i="36"/>
  <c r="AF144" i="36"/>
  <c r="BE143" i="36"/>
  <c r="J143" i="36" s="1"/>
  <c r="V143" i="36" s="1"/>
  <c r="AG144" i="36" s="1"/>
  <c r="BB235" i="36"/>
  <c r="AP235" i="36"/>
  <c r="AJ168" i="36"/>
  <c r="AV168" i="36" s="1"/>
  <c r="BA143" i="36" l="1"/>
  <c r="F143" i="36" s="1"/>
  <c r="R143" i="36" s="1"/>
  <c r="AC144" i="36" s="1"/>
  <c r="AO144" i="36" s="1"/>
  <c r="AZ143" i="36"/>
  <c r="E143" i="36" s="1"/>
  <c r="Q143" i="36" s="1"/>
  <c r="H213" i="36"/>
  <c r="T213" i="36" s="1"/>
  <c r="BC214" i="36" s="1"/>
  <c r="BF143" i="36"/>
  <c r="K143" i="36" s="1"/>
  <c r="W143" i="36" s="1"/>
  <c r="AH144" i="36" s="1"/>
  <c r="AT144" i="36" s="1"/>
  <c r="AR144" i="36"/>
  <c r="AS144" i="36"/>
  <c r="G235" i="36"/>
  <c r="S235" i="36" s="1"/>
  <c r="AP236" i="36" s="1"/>
  <c r="AB144" i="36" l="1"/>
  <c r="AN144" i="36" s="1"/>
  <c r="AE214" i="36"/>
  <c r="AQ214" i="36"/>
  <c r="H214" i="36" s="1"/>
  <c r="BG143" i="36"/>
  <c r="BB236" i="36"/>
  <c r="G236" i="36" s="1"/>
  <c r="AD236" i="36"/>
  <c r="BH168" i="36"/>
  <c r="M168" i="36" s="1"/>
  <c r="Y168" i="36" s="1"/>
  <c r="AJ169" i="36" s="1"/>
  <c r="AV169" i="36" s="1"/>
  <c r="T214" i="36" l="1"/>
  <c r="AE215" i="36" s="1"/>
  <c r="L143" i="36"/>
  <c r="X143" i="36" s="1"/>
  <c r="AI144" i="36" s="1"/>
  <c r="AU144" i="36" s="1"/>
  <c r="BI143" i="36"/>
  <c r="N143" i="36" s="1"/>
  <c r="Z143" i="36" s="1"/>
  <c r="S236" i="36"/>
  <c r="AD237" i="36" s="1"/>
  <c r="AQ215" i="36" l="1"/>
  <c r="BC215" i="36"/>
  <c r="AW144" i="36"/>
  <c r="AX144" i="36" s="1"/>
  <c r="AK144" i="36"/>
  <c r="AL144" i="36" s="1"/>
  <c r="A144" i="36"/>
  <c r="B144" i="36" s="1"/>
  <c r="P143" i="36"/>
  <c r="BD144" i="36"/>
  <c r="BB237" i="36"/>
  <c r="AP237" i="36"/>
  <c r="H215" i="36" l="1"/>
  <c r="T215" i="36" s="1"/>
  <c r="AQ216" i="36" s="1"/>
  <c r="C144" i="36"/>
  <c r="I144" i="36"/>
  <c r="U144" i="36" s="1"/>
  <c r="BE144" i="36"/>
  <c r="J144" i="36" s="1"/>
  <c r="V144" i="36" s="1"/>
  <c r="AG145" i="36" s="1"/>
  <c r="AS145" i="36" s="1"/>
  <c r="G237" i="36"/>
  <c r="S237" i="36" s="1"/>
  <c r="AP238" i="36" s="1"/>
  <c r="BA144" i="36" l="1"/>
  <c r="F144" i="36" s="1"/>
  <c r="R144" i="36" s="1"/>
  <c r="AC145" i="36" s="1"/>
  <c r="AO145" i="36" s="1"/>
  <c r="AZ144" i="36"/>
  <c r="E144" i="36" s="1"/>
  <c r="Q144" i="36" s="1"/>
  <c r="AE216" i="36"/>
  <c r="BC216" i="36"/>
  <c r="H216" i="36" s="1"/>
  <c r="AF145" i="36"/>
  <c r="BF144" i="36"/>
  <c r="K144" i="36" s="1"/>
  <c r="W144" i="36" s="1"/>
  <c r="AH145" i="36" s="1"/>
  <c r="AT145" i="36" s="1"/>
  <c r="BB238" i="36"/>
  <c r="G238" i="36" s="1"/>
  <c r="AD238" i="36"/>
  <c r="BH169" i="36"/>
  <c r="M169" i="36" s="1"/>
  <c r="Y169" i="36" s="1"/>
  <c r="AB145" i="36" l="1"/>
  <c r="AN145" i="36" s="1"/>
  <c r="T216" i="36"/>
  <c r="BC217" i="36" s="1"/>
  <c r="BG144" i="36"/>
  <c r="AR145" i="36"/>
  <c r="S238" i="36"/>
  <c r="AP239" i="36" s="1"/>
  <c r="AJ170" i="36"/>
  <c r="AV170" i="36"/>
  <c r="AQ217" i="36" l="1"/>
  <c r="H217" i="36" s="1"/>
  <c r="AE217" i="36"/>
  <c r="L144" i="36"/>
  <c r="X144" i="36" s="1"/>
  <c r="AI145" i="36" s="1"/>
  <c r="AU145" i="36" s="1"/>
  <c r="BI144" i="36"/>
  <c r="N144" i="36" s="1"/>
  <c r="Z144" i="36" s="1"/>
  <c r="AD239" i="36"/>
  <c r="BB239" i="36"/>
  <c r="G239" i="36" s="1"/>
  <c r="T217" i="36" l="1"/>
  <c r="AQ218" i="36" s="1"/>
  <c r="AK145" i="36"/>
  <c r="AW145" i="36" s="1"/>
  <c r="AX145" i="36" s="1"/>
  <c r="A145" i="36"/>
  <c r="B145" i="36" s="1"/>
  <c r="P144" i="36"/>
  <c r="S239" i="36"/>
  <c r="BB240" i="36" s="1"/>
  <c r="BH170" i="36"/>
  <c r="M170" i="36" s="1"/>
  <c r="Y170" i="36" s="1"/>
  <c r="BC218" i="36" l="1"/>
  <c r="H218" i="36" s="1"/>
  <c r="AE218" i="36"/>
  <c r="AL145" i="36"/>
  <c r="C145" i="36"/>
  <c r="BE145" i="36"/>
  <c r="J145" i="36" s="1"/>
  <c r="V145" i="36" s="1"/>
  <c r="AG146" i="36" s="1"/>
  <c r="AS146" i="36" s="1"/>
  <c r="AP240" i="36"/>
  <c r="G240" i="36" s="1"/>
  <c r="AD240" i="36"/>
  <c r="AJ171" i="36"/>
  <c r="AV171" i="36" s="1"/>
  <c r="BA145" i="36" l="1"/>
  <c r="F145" i="36" s="1"/>
  <c r="R145" i="36" s="1"/>
  <c r="AC146" i="36" s="1"/>
  <c r="AO146" i="36" s="1"/>
  <c r="AZ145" i="36"/>
  <c r="E145" i="36" s="1"/>
  <c r="Q145" i="36" s="1"/>
  <c r="T218" i="36"/>
  <c r="AQ219" i="36" s="1"/>
  <c r="BD145" i="36"/>
  <c r="I145" i="36" s="1"/>
  <c r="U145" i="36" s="1"/>
  <c r="AF146" i="36" s="1"/>
  <c r="AR146" i="36" s="1"/>
  <c r="BF145" i="36"/>
  <c r="K145" i="36" s="1"/>
  <c r="W145" i="36" s="1"/>
  <c r="AH146" i="36" s="1"/>
  <c r="AT146" i="36" s="1"/>
  <c r="S240" i="36"/>
  <c r="AD241" i="36" s="1"/>
  <c r="AB146" i="36" l="1"/>
  <c r="AN146" i="36" s="1"/>
  <c r="BC219" i="36"/>
  <c r="H219" i="36" s="1"/>
  <c r="AE219" i="36"/>
  <c r="BI145" i="36"/>
  <c r="N145" i="36" s="1"/>
  <c r="Z145" i="36" s="1"/>
  <c r="BG145" i="36"/>
  <c r="L145" i="36" s="1"/>
  <c r="X145" i="36" s="1"/>
  <c r="BB241" i="36"/>
  <c r="AP241" i="36"/>
  <c r="T219" i="36" l="1"/>
  <c r="AE220" i="36" s="1"/>
  <c r="AK146" i="36"/>
  <c r="AW146" i="36" s="1"/>
  <c r="P145" i="36"/>
  <c r="AI146" i="36"/>
  <c r="A146" i="36"/>
  <c r="B146" i="36" s="1"/>
  <c r="G241" i="36"/>
  <c r="S241" i="36" s="1"/>
  <c r="AD242" i="36" s="1"/>
  <c r="BH171" i="36"/>
  <c r="M171" i="36" s="1"/>
  <c r="Y171" i="36" s="1"/>
  <c r="AQ220" i="36" l="1"/>
  <c r="BC220" i="36"/>
  <c r="AL146" i="36"/>
  <c r="AU146" i="36"/>
  <c r="AX146" i="36" s="1"/>
  <c r="C146" i="36" s="1"/>
  <c r="BB242" i="36"/>
  <c r="AP242" i="36"/>
  <c r="AV172" i="36"/>
  <c r="AJ172" i="36"/>
  <c r="BA146" i="36" l="1"/>
  <c r="F146" i="36" s="1"/>
  <c r="R146" i="36" s="1"/>
  <c r="AC147" i="36" s="1"/>
  <c r="AO147" i="36" s="1"/>
  <c r="AZ146" i="36"/>
  <c r="E146" i="36" s="1"/>
  <c r="Q146" i="36" s="1"/>
  <c r="H220" i="36"/>
  <c r="T220" i="36" s="1"/>
  <c r="AQ221" i="36" s="1"/>
  <c r="BD146" i="36"/>
  <c r="I146" i="36" s="1"/>
  <c r="U146" i="36" s="1"/>
  <c r="AF147" i="36" s="1"/>
  <c r="AR147" i="36" s="1"/>
  <c r="BE146" i="36"/>
  <c r="J146" i="36" s="1"/>
  <c r="V146" i="36" s="1"/>
  <c r="AG147" i="36" s="1"/>
  <c r="AS147" i="36" s="1"/>
  <c r="BF146" i="36"/>
  <c r="K146" i="36" s="1"/>
  <c r="W146" i="36" s="1"/>
  <c r="AH147" i="36" s="1"/>
  <c r="AT147" i="36" s="1"/>
  <c r="G242" i="36"/>
  <c r="S242" i="36" s="1"/>
  <c r="AD243" i="36" s="1"/>
  <c r="AB147" i="36" l="1"/>
  <c r="AN147" i="36" s="1"/>
  <c r="AE221" i="36"/>
  <c r="BC221" i="36"/>
  <c r="H221" i="36" s="1"/>
  <c r="BG146" i="36"/>
  <c r="AP243" i="36"/>
  <c r="BB243" i="36"/>
  <c r="BH172" i="36"/>
  <c r="M172" i="36" s="1"/>
  <c r="Y172" i="36" s="1"/>
  <c r="AJ173" i="36" s="1"/>
  <c r="AV173" i="36" s="1"/>
  <c r="T221" i="36" l="1"/>
  <c r="BC222" i="36" s="1"/>
  <c r="L146" i="36"/>
  <c r="X146" i="36" s="1"/>
  <c r="AI147" i="36" s="1"/>
  <c r="BI146" i="36"/>
  <c r="N146" i="36" s="1"/>
  <c r="Z146" i="36" s="1"/>
  <c r="G243" i="36"/>
  <c r="S243" i="36" s="1"/>
  <c r="BB244" i="36" s="1"/>
  <c r="AQ222" i="36" l="1"/>
  <c r="H222" i="36" s="1"/>
  <c r="AE222" i="36"/>
  <c r="AK147" i="36"/>
  <c r="AW147" i="36" s="1"/>
  <c r="AU147" i="36"/>
  <c r="A147" i="36"/>
  <c r="B147" i="36" s="1"/>
  <c r="P146" i="36"/>
  <c r="AD244" i="36"/>
  <c r="AP244" i="36"/>
  <c r="G244" i="36" s="1"/>
  <c r="T222" i="36" l="1"/>
  <c r="BC223" i="36" s="1"/>
  <c r="AX147" i="36"/>
  <c r="C147" i="36" s="1"/>
  <c r="AL147" i="36"/>
  <c r="BE147" i="36"/>
  <c r="J147" i="36" s="1"/>
  <c r="V147" i="36" s="1"/>
  <c r="AG148" i="36" s="1"/>
  <c r="AS148" i="36" s="1"/>
  <c r="S244" i="36"/>
  <c r="AD245" i="36" s="1"/>
  <c r="BA147" i="36" l="1"/>
  <c r="F147" i="36" s="1"/>
  <c r="R147" i="36" s="1"/>
  <c r="AC148" i="36" s="1"/>
  <c r="AO148" i="36" s="1"/>
  <c r="AZ147" i="36"/>
  <c r="E147" i="36" s="1"/>
  <c r="Q147" i="36" s="1"/>
  <c r="AQ223" i="36"/>
  <c r="H223" i="36" s="1"/>
  <c r="AE223" i="36"/>
  <c r="BD147" i="36"/>
  <c r="I147" i="36" s="1"/>
  <c r="U147" i="36" s="1"/>
  <c r="AF148" i="36" s="1"/>
  <c r="AR148" i="36" s="1"/>
  <c r="BF147" i="36"/>
  <c r="K147" i="36" s="1"/>
  <c r="W147" i="36" s="1"/>
  <c r="AH148" i="36" s="1"/>
  <c r="AT148" i="36" s="1"/>
  <c r="BB245" i="36"/>
  <c r="AP245" i="36"/>
  <c r="BH173" i="36"/>
  <c r="AB148" i="36" l="1"/>
  <c r="AN148" i="36" s="1"/>
  <c r="T223" i="36"/>
  <c r="AQ224" i="36" s="1"/>
  <c r="BI147" i="36"/>
  <c r="N147" i="36" s="1"/>
  <c r="Z147" i="36" s="1"/>
  <c r="BG147" i="36"/>
  <c r="L147" i="36" s="1"/>
  <c r="X147" i="36" s="1"/>
  <c r="G245" i="36"/>
  <c r="S245" i="36" s="1"/>
  <c r="AD246" i="36" s="1"/>
  <c r="M173" i="36"/>
  <c r="Y173" i="36" s="1"/>
  <c r="BC224" i="36" l="1"/>
  <c r="H224" i="36" s="1"/>
  <c r="AE224" i="36"/>
  <c r="AK148" i="36"/>
  <c r="AW148" i="36" s="1"/>
  <c r="P147" i="36"/>
  <c r="AI148" i="36"/>
  <c r="A148" i="36"/>
  <c r="B148" i="36" s="1"/>
  <c r="BB246" i="36"/>
  <c r="AP246" i="36"/>
  <c r="AJ174" i="36"/>
  <c r="T224" i="36" l="1"/>
  <c r="BC225" i="36" s="1"/>
  <c r="AU148" i="36"/>
  <c r="AX148" i="36" s="1"/>
  <c r="C148" i="36" s="1"/>
  <c r="AL148" i="36"/>
  <c r="G246" i="36"/>
  <c r="S246" i="36" s="1"/>
  <c r="BB247" i="36" s="1"/>
  <c r="AV174" i="36"/>
  <c r="BA148" i="36" l="1"/>
  <c r="F148" i="36" s="1"/>
  <c r="R148" i="36" s="1"/>
  <c r="AC149" i="36" s="1"/>
  <c r="AO149" i="36" s="1"/>
  <c r="AZ148" i="36"/>
  <c r="E148" i="36" s="1"/>
  <c r="Q148" i="36" s="1"/>
  <c r="AQ225" i="36"/>
  <c r="H225" i="36" s="1"/>
  <c r="AE225" i="36"/>
  <c r="BD148" i="36"/>
  <c r="I148" i="36" s="1"/>
  <c r="U148" i="36" s="1"/>
  <c r="AD247" i="36"/>
  <c r="AP247" i="36"/>
  <c r="G247" i="36" s="1"/>
  <c r="BH174" i="36"/>
  <c r="M174" i="36" s="1"/>
  <c r="Y174" i="36" s="1"/>
  <c r="AB149" i="36" l="1"/>
  <c r="AN149" i="36" s="1"/>
  <c r="T225" i="36"/>
  <c r="AE226" i="36" s="1"/>
  <c r="BE148" i="36"/>
  <c r="AF149" i="36"/>
  <c r="S247" i="36"/>
  <c r="AD248" i="36" s="1"/>
  <c r="AJ175" i="36"/>
  <c r="AV175" i="36" s="1"/>
  <c r="BC226" i="36" l="1"/>
  <c r="AQ226" i="36"/>
  <c r="J148" i="36"/>
  <c r="V148" i="36" s="1"/>
  <c r="AG149" i="36" s="1"/>
  <c r="AS149" i="36" s="1"/>
  <c r="BF148" i="36"/>
  <c r="K148" i="36" s="1"/>
  <c r="W148" i="36" s="1"/>
  <c r="AH149" i="36" s="1"/>
  <c r="AT149" i="36" s="1"/>
  <c r="AR149" i="36"/>
  <c r="BB248" i="36"/>
  <c r="AP248" i="36"/>
  <c r="H226" i="36" l="1"/>
  <c r="T226" i="36" s="1"/>
  <c r="AE227" i="36" s="1"/>
  <c r="BG148" i="36"/>
  <c r="G248" i="36"/>
  <c r="S248" i="36" s="1"/>
  <c r="BB249" i="36" s="1"/>
  <c r="BC227" i="36" l="1"/>
  <c r="AQ227" i="36"/>
  <c r="L148" i="36"/>
  <c r="X148" i="36" s="1"/>
  <c r="AI149" i="36" s="1"/>
  <c r="AU149" i="36" s="1"/>
  <c r="BI148" i="36"/>
  <c r="N148" i="36" s="1"/>
  <c r="Z148" i="36" s="1"/>
  <c r="AD249" i="36"/>
  <c r="AP249" i="36"/>
  <c r="G249" i="36" s="1"/>
  <c r="BH175" i="36"/>
  <c r="M175" i="36" s="1"/>
  <c r="Y175" i="36" s="1"/>
  <c r="H227" i="36" l="1"/>
  <c r="T227" i="36" s="1"/>
  <c r="BC228" i="36" s="1"/>
  <c r="AK149" i="36"/>
  <c r="AW149" i="36" s="1"/>
  <c r="A149" i="36"/>
  <c r="B149" i="36" s="1"/>
  <c r="P148" i="36"/>
  <c r="BD149" i="36"/>
  <c r="I149" i="36" s="1"/>
  <c r="U149" i="36" s="1"/>
  <c r="AF150" i="36" s="1"/>
  <c r="S249" i="36"/>
  <c r="AD250" i="36" s="1"/>
  <c r="AJ176" i="36"/>
  <c r="AV176" i="36" s="1"/>
  <c r="AQ228" i="36" l="1"/>
  <c r="H228" i="36" s="1"/>
  <c r="AE228" i="36"/>
  <c r="AL149" i="36"/>
  <c r="AX149" i="36"/>
  <c r="C149" i="36" s="1"/>
  <c r="BE149" i="36"/>
  <c r="J149" i="36" s="1"/>
  <c r="V149" i="36" s="1"/>
  <c r="AG150" i="36" s="1"/>
  <c r="AS150" i="36" s="1"/>
  <c r="AR150" i="36"/>
  <c r="BB250" i="36"/>
  <c r="AP250" i="36"/>
  <c r="BA149" i="36" l="1"/>
  <c r="F149" i="36" s="1"/>
  <c r="R149" i="36" s="1"/>
  <c r="AC150" i="36" s="1"/>
  <c r="AO150" i="36" s="1"/>
  <c r="AZ149" i="36"/>
  <c r="E149" i="36" s="1"/>
  <c r="Q149" i="36" s="1"/>
  <c r="T228" i="36"/>
  <c r="AE229" i="36" s="1"/>
  <c r="BF149" i="36"/>
  <c r="K149" i="36" s="1"/>
  <c r="W149" i="36" s="1"/>
  <c r="AH150" i="36" s="1"/>
  <c r="AT150" i="36" s="1"/>
  <c r="G250" i="36"/>
  <c r="S250" i="36" s="1"/>
  <c r="BB251" i="36" s="1"/>
  <c r="AB150" i="36" l="1"/>
  <c r="AN150" i="36" s="1"/>
  <c r="BC229" i="36"/>
  <c r="AQ229" i="36"/>
  <c r="BG149" i="36"/>
  <c r="AD251" i="36"/>
  <c r="AP251" i="36"/>
  <c r="G251" i="36" s="1"/>
  <c r="H229" i="36" l="1"/>
  <c r="T229" i="36" s="1"/>
  <c r="BC230" i="36" s="1"/>
  <c r="L149" i="36"/>
  <c r="X149" i="36" s="1"/>
  <c r="BI149" i="36"/>
  <c r="N149" i="36" s="1"/>
  <c r="Z149" i="36" s="1"/>
  <c r="S251" i="36"/>
  <c r="BB252" i="36" s="1"/>
  <c r="BH176" i="36"/>
  <c r="M176" i="36" s="1"/>
  <c r="Y176" i="36" s="1"/>
  <c r="AE230" i="36" l="1"/>
  <c r="AQ230" i="36"/>
  <c r="H230" i="36" s="1"/>
  <c r="A150" i="36"/>
  <c r="B150" i="36" s="1"/>
  <c r="P149" i="36"/>
  <c r="AK150" i="36"/>
  <c r="AW150" i="36" s="1"/>
  <c r="AI150" i="36"/>
  <c r="AU150" i="36"/>
  <c r="BE150" i="36"/>
  <c r="BF150" i="36" s="1"/>
  <c r="K150" i="36" s="1"/>
  <c r="W150" i="36" s="1"/>
  <c r="AH151" i="36" s="1"/>
  <c r="AT151" i="36" s="1"/>
  <c r="AD252" i="36"/>
  <c r="AP252" i="36"/>
  <c r="G252" i="36" s="1"/>
  <c r="AJ177" i="36"/>
  <c r="AV177" i="36" s="1"/>
  <c r="T230" i="36" l="1"/>
  <c r="AQ231" i="36" s="1"/>
  <c r="AL150" i="36"/>
  <c r="AX150" i="36"/>
  <c r="C150" i="36" s="1"/>
  <c r="J150" i="36"/>
  <c r="V150" i="36" s="1"/>
  <c r="BG150" i="36"/>
  <c r="L150" i="36" s="1"/>
  <c r="X150" i="36" s="1"/>
  <c r="AI151" i="36" s="1"/>
  <c r="AU151" i="36" s="1"/>
  <c r="S252" i="36"/>
  <c r="AD253" i="36" s="1"/>
  <c r="BA150" i="36" l="1"/>
  <c r="F150" i="36" s="1"/>
  <c r="R150" i="36" s="1"/>
  <c r="AC151" i="36" s="1"/>
  <c r="AO151" i="36" s="1"/>
  <c r="AZ150" i="36"/>
  <c r="E150" i="36" s="1"/>
  <c r="Q150" i="36" s="1"/>
  <c r="BC231" i="36"/>
  <c r="H231" i="36" s="1"/>
  <c r="AE231" i="36"/>
  <c r="BD150" i="36"/>
  <c r="I150" i="36" s="1"/>
  <c r="U150" i="36" s="1"/>
  <c r="BI150" i="36"/>
  <c r="N150" i="36" s="1"/>
  <c r="Z150" i="36" s="1"/>
  <c r="AG151" i="36"/>
  <c r="AP253" i="36"/>
  <c r="BB253" i="36"/>
  <c r="AB151" i="36" l="1"/>
  <c r="AN151" i="36" s="1"/>
  <c r="T231" i="36"/>
  <c r="AE232" i="36" s="1"/>
  <c r="P150" i="36"/>
  <c r="BI151" i="36"/>
  <c r="AK151" i="36"/>
  <c r="AW151" i="36" s="1"/>
  <c r="AF151" i="36"/>
  <c r="AR151" i="36"/>
  <c r="A151" i="36"/>
  <c r="B151" i="36" s="1"/>
  <c r="AS151" i="36"/>
  <c r="G253" i="36"/>
  <c r="S253" i="36" s="1"/>
  <c r="AP254" i="36" s="1"/>
  <c r="N151" i="36" l="1"/>
  <c r="Z151" i="36" s="1"/>
  <c r="AW152" i="36" s="1"/>
  <c r="AQ232" i="36"/>
  <c r="BC232" i="36"/>
  <c r="AL151" i="36"/>
  <c r="AX151" i="36"/>
  <c r="C151" i="36" s="1"/>
  <c r="BA151" i="36" s="1"/>
  <c r="F151" i="36" s="1"/>
  <c r="R151" i="36" s="1"/>
  <c r="BD151" i="36"/>
  <c r="I151" i="36" s="1"/>
  <c r="U151" i="36" s="1"/>
  <c r="AF152" i="36" s="1"/>
  <c r="AR152" i="36" s="1"/>
  <c r="BB254" i="36"/>
  <c r="G254" i="36" s="1"/>
  <c r="AD254" i="36"/>
  <c r="BH177" i="36"/>
  <c r="M177" i="36" s="1"/>
  <c r="Y177" i="36" s="1"/>
  <c r="AZ151" i="36" l="1"/>
  <c r="E151" i="36" s="1"/>
  <c r="Q151" i="36" s="1"/>
  <c r="AB152" i="36" s="1"/>
  <c r="AN152" i="36" s="1"/>
  <c r="AC152" i="36"/>
  <c r="AO152" i="36" s="1"/>
  <c r="BI152" i="36"/>
  <c r="N152" i="36" s="1"/>
  <c r="Z152" i="36" s="1"/>
  <c r="AK152" i="36"/>
  <c r="H232" i="36"/>
  <c r="T232" i="36" s="1"/>
  <c r="AQ233" i="36" s="1"/>
  <c r="BE151" i="36"/>
  <c r="J151" i="36" s="1"/>
  <c r="V151" i="36" s="1"/>
  <c r="AG152" i="36" s="1"/>
  <c r="AS152" i="36" s="1"/>
  <c r="S254" i="36"/>
  <c r="AP255" i="36" s="1"/>
  <c r="AJ178" i="36"/>
  <c r="BC233" i="36" l="1"/>
  <c r="H233" i="36" s="1"/>
  <c r="AE233" i="36"/>
  <c r="BI153" i="36"/>
  <c r="AK153" i="36"/>
  <c r="AW153" i="36" s="1"/>
  <c r="BF151" i="36"/>
  <c r="K151" i="36" s="1"/>
  <c r="W151" i="36" s="1"/>
  <c r="AD255" i="36"/>
  <c r="BB255" i="36"/>
  <c r="G255" i="36" s="1"/>
  <c r="AV178" i="36"/>
  <c r="T233" i="36" l="1"/>
  <c r="BC234" i="36" s="1"/>
  <c r="N153" i="36"/>
  <c r="Z153" i="36" s="1"/>
  <c r="AK154" i="36" s="1"/>
  <c r="AW154" i="36" s="1"/>
  <c r="BG151" i="36"/>
  <c r="L151" i="36" s="1"/>
  <c r="X151" i="36" s="1"/>
  <c r="AI152" i="36" s="1"/>
  <c r="AU152" i="36" s="1"/>
  <c r="AH152" i="36"/>
  <c r="S255" i="36"/>
  <c r="AD256" i="36" s="1"/>
  <c r="AE234" i="36" l="1"/>
  <c r="AQ234" i="36"/>
  <c r="H234" i="36" s="1"/>
  <c r="BI154" i="36"/>
  <c r="N154" i="36" s="1"/>
  <c r="Z154" i="36" s="1"/>
  <c r="BI155" i="36" s="1"/>
  <c r="A152" i="36"/>
  <c r="B152" i="36" s="1"/>
  <c r="P151" i="36"/>
  <c r="AL152" i="36"/>
  <c r="AT152" i="36"/>
  <c r="AX152" i="36" s="1"/>
  <c r="AP256" i="36"/>
  <c r="BB256" i="36"/>
  <c r="T234" i="36" l="1"/>
  <c r="AE235" i="36" s="1"/>
  <c r="AK155" i="36"/>
  <c r="AW155" i="36" s="1"/>
  <c r="N155" i="36" s="1"/>
  <c r="Z155" i="36" s="1"/>
  <c r="C152" i="36"/>
  <c r="AZ152" i="36" s="1"/>
  <c r="E152" i="36" s="1"/>
  <c r="Q152" i="36" s="1"/>
  <c r="G256" i="36"/>
  <c r="S256" i="36" s="1"/>
  <c r="AD257" i="36" s="1"/>
  <c r="BH178" i="36"/>
  <c r="M178" i="36" s="1"/>
  <c r="Y178" i="36" s="1"/>
  <c r="AB153" i="36" l="1"/>
  <c r="AN153" i="36" s="1"/>
  <c r="BD152" i="36"/>
  <c r="I152" i="36" s="1"/>
  <c r="U152" i="36" s="1"/>
  <c r="AF153" i="36" s="1"/>
  <c r="AR153" i="36" s="1"/>
  <c r="BA152" i="36"/>
  <c r="F152" i="36" s="1"/>
  <c r="R152" i="36" s="1"/>
  <c r="BC235" i="36"/>
  <c r="AQ235" i="36"/>
  <c r="AK156" i="36"/>
  <c r="AW156" i="36" s="1"/>
  <c r="BI156" i="36"/>
  <c r="BE152" i="36"/>
  <c r="BB257" i="36"/>
  <c r="AP257" i="36"/>
  <c r="AJ179" i="36"/>
  <c r="AV179" i="36" s="1"/>
  <c r="AC153" i="36" l="1"/>
  <c r="AO153" i="36" s="1"/>
  <c r="H235" i="36"/>
  <c r="T235" i="36" s="1"/>
  <c r="AQ236" i="36" s="1"/>
  <c r="N156" i="36"/>
  <c r="Z156" i="36" s="1"/>
  <c r="AK157" i="36" s="1"/>
  <c r="J152" i="36"/>
  <c r="V152" i="36" s="1"/>
  <c r="BF152" i="36"/>
  <c r="K152" i="36" s="1"/>
  <c r="W152" i="36" s="1"/>
  <c r="AH153" i="36" s="1"/>
  <c r="AT153" i="36" s="1"/>
  <c r="G257" i="36"/>
  <c r="S257" i="36" s="1"/>
  <c r="AP258" i="36" s="1"/>
  <c r="BC236" i="36" l="1"/>
  <c r="H236" i="36" s="1"/>
  <c r="AE236" i="36"/>
  <c r="BI157" i="36"/>
  <c r="AW157" i="36"/>
  <c r="AG153" i="36"/>
  <c r="BG152" i="36"/>
  <c r="L152" i="36" s="1"/>
  <c r="X152" i="36" s="1"/>
  <c r="BB258" i="36"/>
  <c r="G258" i="36" s="1"/>
  <c r="AD258" i="36"/>
  <c r="T236" i="36" l="1"/>
  <c r="AE237" i="36" s="1"/>
  <c r="N157" i="36"/>
  <c r="Z157" i="36" s="1"/>
  <c r="AK158" i="36" s="1"/>
  <c r="AW158" i="36" s="1"/>
  <c r="P152" i="36"/>
  <c r="AI153" i="36"/>
  <c r="AU153" i="36" s="1"/>
  <c r="AS153" i="36"/>
  <c r="A153" i="36"/>
  <c r="S258" i="36"/>
  <c r="AD259" i="36" s="1"/>
  <c r="BC237" i="36" l="1"/>
  <c r="AQ237" i="36"/>
  <c r="AX153" i="36"/>
  <c r="C153" i="36" s="1"/>
  <c r="BI158" i="36"/>
  <c r="N158" i="36" s="1"/>
  <c r="Z158" i="36" s="1"/>
  <c r="AK159" i="36" s="1"/>
  <c r="B153" i="36"/>
  <c r="AL153" i="36"/>
  <c r="AP259" i="36"/>
  <c r="BB259" i="36"/>
  <c r="BH179" i="36"/>
  <c r="BA153" i="36" l="1"/>
  <c r="F153" i="36" s="1"/>
  <c r="R153" i="36" s="1"/>
  <c r="AC154" i="36" s="1"/>
  <c r="AO154" i="36" s="1"/>
  <c r="AZ153" i="36"/>
  <c r="E153" i="36" s="1"/>
  <c r="Q153" i="36" s="1"/>
  <c r="H237" i="36"/>
  <c r="T237" i="36" s="1"/>
  <c r="AE238" i="36" s="1"/>
  <c r="AW159" i="36"/>
  <c r="BI159" i="36"/>
  <c r="BD153" i="36"/>
  <c r="I153" i="36" s="1"/>
  <c r="U153" i="36" s="1"/>
  <c r="AF154" i="36" s="1"/>
  <c r="AR154" i="36" s="1"/>
  <c r="G259" i="36"/>
  <c r="S259" i="36" s="1"/>
  <c r="BB260" i="36" s="1"/>
  <c r="M179" i="36"/>
  <c r="Y179" i="36" s="1"/>
  <c r="AB154" i="36" l="1"/>
  <c r="AN154" i="36" s="1"/>
  <c r="AQ238" i="36"/>
  <c r="BC238" i="36"/>
  <c r="N159" i="36"/>
  <c r="Z159" i="36" s="1"/>
  <c r="AK160" i="36" s="1"/>
  <c r="BE153" i="36"/>
  <c r="J153" i="36" s="1"/>
  <c r="V153" i="36" s="1"/>
  <c r="AG154" i="36" s="1"/>
  <c r="AS154" i="36" s="1"/>
  <c r="AD260" i="36"/>
  <c r="AP260" i="36"/>
  <c r="G260" i="36" s="1"/>
  <c r="AJ180" i="36"/>
  <c r="AV180" i="36"/>
  <c r="H238" i="36" l="1"/>
  <c r="T238" i="36" s="1"/>
  <c r="AQ239" i="36" s="1"/>
  <c r="AW160" i="36"/>
  <c r="BI160" i="36"/>
  <c r="BF153" i="36"/>
  <c r="K153" i="36" s="1"/>
  <c r="W153" i="36" s="1"/>
  <c r="AH154" i="36" s="1"/>
  <c r="S260" i="36"/>
  <c r="BB261" i="36" s="1"/>
  <c r="BC239" i="36" l="1"/>
  <c r="H239" i="36" s="1"/>
  <c r="T239" i="36" s="1"/>
  <c r="BC240" i="36" s="1"/>
  <c r="AE239" i="36"/>
  <c r="N160" i="36"/>
  <c r="Z160" i="36" s="1"/>
  <c r="AK161" i="36" s="1"/>
  <c r="AW161" i="36" s="1"/>
  <c r="BG153" i="36"/>
  <c r="L153" i="36" s="1"/>
  <c r="X153" i="36" s="1"/>
  <c r="AI154" i="36" s="1"/>
  <c r="AT154" i="36"/>
  <c r="AD261" i="36"/>
  <c r="AP261" i="36"/>
  <c r="G261" i="36" s="1"/>
  <c r="BH180" i="36"/>
  <c r="M180" i="36" s="1"/>
  <c r="Y180" i="36" s="1"/>
  <c r="AQ240" i="36" l="1"/>
  <c r="H240" i="36" s="1"/>
  <c r="AE240" i="36"/>
  <c r="BI161" i="36"/>
  <c r="N161" i="36" s="1"/>
  <c r="Z161" i="36" s="1"/>
  <c r="BI162" i="36" s="1"/>
  <c r="AU154" i="36"/>
  <c r="AX154" i="36" s="1"/>
  <c r="AL154" i="36"/>
  <c r="P153" i="36"/>
  <c r="A154" i="36"/>
  <c r="B154" i="36" s="1"/>
  <c r="S261" i="36"/>
  <c r="BB262" i="36" s="1"/>
  <c r="AJ181" i="36"/>
  <c r="AV181" i="36" s="1"/>
  <c r="T240" i="36" l="1"/>
  <c r="BC241" i="36" s="1"/>
  <c r="AK162" i="36"/>
  <c r="AW162" i="36" s="1"/>
  <c r="N162" i="36" s="1"/>
  <c r="Z162" i="36" s="1"/>
  <c r="C154" i="36"/>
  <c r="AZ154" i="36" s="1"/>
  <c r="E154" i="36" s="1"/>
  <c r="Q154" i="36" s="1"/>
  <c r="AP262" i="36"/>
  <c r="G262" i="36" s="1"/>
  <c r="AD262" i="36"/>
  <c r="AB155" i="36" l="1"/>
  <c r="AN155" i="36" s="1"/>
  <c r="BD154" i="36"/>
  <c r="I154" i="36" s="1"/>
  <c r="U154" i="36" s="1"/>
  <c r="AF155" i="36" s="1"/>
  <c r="BA154" i="36"/>
  <c r="F154" i="36" s="1"/>
  <c r="R154" i="36" s="1"/>
  <c r="AE241" i="36"/>
  <c r="AQ241" i="36"/>
  <c r="H241" i="36" s="1"/>
  <c r="AW163" i="36"/>
  <c r="AK163" i="36"/>
  <c r="BI163" i="36"/>
  <c r="BE154" i="36"/>
  <c r="BF154" i="36" s="1"/>
  <c r="K154" i="36" s="1"/>
  <c r="W154" i="36" s="1"/>
  <c r="AH155" i="36" s="1"/>
  <c r="AT155" i="36" s="1"/>
  <c r="S262" i="36"/>
  <c r="BB263" i="36" s="1"/>
  <c r="AC155" i="36" l="1"/>
  <c r="AO155" i="36" s="1"/>
  <c r="AR155" i="36"/>
  <c r="T241" i="36"/>
  <c r="BC242" i="36" s="1"/>
  <c r="N163" i="36"/>
  <c r="Z163" i="36" s="1"/>
  <c r="BI164" i="36" s="1"/>
  <c r="J154" i="36"/>
  <c r="V154" i="36" s="1"/>
  <c r="AG155" i="36" s="1"/>
  <c r="AS155" i="36" s="1"/>
  <c r="BG154" i="36"/>
  <c r="L154" i="36" s="1"/>
  <c r="X154" i="36" s="1"/>
  <c r="AI155" i="36" s="1"/>
  <c r="AU155" i="36" s="1"/>
  <c r="AD263" i="36"/>
  <c r="AP263" i="36"/>
  <c r="G263" i="36" s="1"/>
  <c r="AQ242" i="36" l="1"/>
  <c r="H242" i="36" s="1"/>
  <c r="AE242" i="36"/>
  <c r="AK164" i="36"/>
  <c r="AW164" i="36"/>
  <c r="N164" i="36" s="1"/>
  <c r="AX155" i="36"/>
  <c r="P154" i="36"/>
  <c r="A155" i="36"/>
  <c r="AL155" i="36"/>
  <c r="S263" i="36"/>
  <c r="BB264" i="36" s="1"/>
  <c r="BH181" i="36"/>
  <c r="M181" i="36" s="1"/>
  <c r="Y181" i="36" s="1"/>
  <c r="T242" i="36" l="1"/>
  <c r="AE243" i="36" s="1"/>
  <c r="Z164" i="36"/>
  <c r="AK165" i="36" s="1"/>
  <c r="AW165" i="36" s="1"/>
  <c r="B155" i="36"/>
  <c r="C155" i="36"/>
  <c r="AP264" i="36"/>
  <c r="G264" i="36" s="1"/>
  <c r="AD264" i="36"/>
  <c r="AJ182" i="36"/>
  <c r="AV182" i="36" s="1"/>
  <c r="BA155" i="36" l="1"/>
  <c r="F155" i="36" s="1"/>
  <c r="R155" i="36" s="1"/>
  <c r="AC156" i="36" s="1"/>
  <c r="AO156" i="36" s="1"/>
  <c r="AZ155" i="36"/>
  <c r="E155" i="36" s="1"/>
  <c r="Q155" i="36" s="1"/>
  <c r="BC243" i="36"/>
  <c r="AQ243" i="36"/>
  <c r="BI165" i="36"/>
  <c r="N165" i="36" s="1"/>
  <c r="Z165" i="36" s="1"/>
  <c r="BI166" i="36" s="1"/>
  <c r="BD155" i="36"/>
  <c r="I155" i="36" s="1"/>
  <c r="U155" i="36" s="1"/>
  <c r="AF156" i="36" s="1"/>
  <c r="AR156" i="36" s="1"/>
  <c r="S264" i="36"/>
  <c r="AD265" i="36" s="1"/>
  <c r="AB156" i="36" l="1"/>
  <c r="AN156" i="36" s="1"/>
  <c r="H243" i="36"/>
  <c r="T243" i="36" s="1"/>
  <c r="AE244" i="36" s="1"/>
  <c r="AW166" i="36"/>
  <c r="N166" i="36" s="1"/>
  <c r="AK166" i="36"/>
  <c r="BE155" i="36"/>
  <c r="J155" i="36" s="1"/>
  <c r="V155" i="36" s="1"/>
  <c r="AG156" i="36" s="1"/>
  <c r="AS156" i="36" s="1"/>
  <c r="BF155" i="36"/>
  <c r="K155" i="36" s="1"/>
  <c r="W155" i="36" s="1"/>
  <c r="AH156" i="36" s="1"/>
  <c r="AT156" i="36" s="1"/>
  <c r="BB265" i="36"/>
  <c r="AP265" i="36"/>
  <c r="BC244" i="36" l="1"/>
  <c r="AQ244" i="36"/>
  <c r="Z166" i="36"/>
  <c r="BI167" i="36" s="1"/>
  <c r="BG155" i="36"/>
  <c r="L155" i="36" s="1"/>
  <c r="X155" i="36" s="1"/>
  <c r="A156" i="36" s="1"/>
  <c r="B156" i="36" s="1"/>
  <c r="G265" i="36"/>
  <c r="S265" i="36" s="1"/>
  <c r="AD266" i="36" s="1"/>
  <c r="BH182" i="36"/>
  <c r="M182" i="36" s="1"/>
  <c r="Y182" i="36" s="1"/>
  <c r="H244" i="36" l="1"/>
  <c r="T244" i="36" s="1"/>
  <c r="AE245" i="36" s="1"/>
  <c r="AK167" i="36"/>
  <c r="AW167" i="36" s="1"/>
  <c r="N167" i="36" s="1"/>
  <c r="Z167" i="36" s="1"/>
  <c r="BI168" i="36" s="1"/>
  <c r="P155" i="36"/>
  <c r="AI156" i="36"/>
  <c r="AU156" i="36" s="1"/>
  <c r="AX156" i="36" s="1"/>
  <c r="C156" i="36" s="1"/>
  <c r="AZ156" i="36" s="1"/>
  <c r="E156" i="36" s="1"/>
  <c r="Q156" i="36" s="1"/>
  <c r="AB157" i="36" s="1"/>
  <c r="BB266" i="36"/>
  <c r="AP266" i="36"/>
  <c r="AJ183" i="36"/>
  <c r="AV183" i="36" s="1"/>
  <c r="BD156" i="36" l="1"/>
  <c r="I156" i="36" s="1"/>
  <c r="U156" i="36" s="1"/>
  <c r="BA156" i="36"/>
  <c r="F156" i="36" s="1"/>
  <c r="R156" i="36" s="1"/>
  <c r="BC245" i="36"/>
  <c r="AQ245" i="36"/>
  <c r="AK168" i="36"/>
  <c r="AW168" i="36" s="1"/>
  <c r="N168" i="36" s="1"/>
  <c r="Z168" i="36" s="1"/>
  <c r="AL156" i="36"/>
  <c r="AN157" i="36"/>
  <c r="BE156" i="36"/>
  <c r="J156" i="36" s="1"/>
  <c r="V156" i="36" s="1"/>
  <c r="G266" i="36"/>
  <c r="S266" i="36" s="1"/>
  <c r="AD267" i="36" s="1"/>
  <c r="AC157" i="36" l="1"/>
  <c r="AO157" i="36" s="1"/>
  <c r="H245" i="36"/>
  <c r="T245" i="36" s="1"/>
  <c r="AQ246" i="36" s="1"/>
  <c r="AK169" i="36"/>
  <c r="AW169" i="36" s="1"/>
  <c r="BI169" i="36"/>
  <c r="AF157" i="36"/>
  <c r="AR157" i="36" s="1"/>
  <c r="AG157" i="36"/>
  <c r="AS157" i="36" s="1"/>
  <c r="BF156" i="36"/>
  <c r="AP267" i="36"/>
  <c r="BB267" i="36"/>
  <c r="BC246" i="36" l="1"/>
  <c r="H246" i="36" s="1"/>
  <c r="T246" i="36" s="1"/>
  <c r="AQ247" i="36" s="1"/>
  <c r="AE246" i="36"/>
  <c r="N169" i="36"/>
  <c r="Z169" i="36" s="1"/>
  <c r="BI170" i="36" s="1"/>
  <c r="K156" i="36"/>
  <c r="W156" i="36" s="1"/>
  <c r="BG156" i="36"/>
  <c r="L156" i="36" s="1"/>
  <c r="X156" i="36" s="1"/>
  <c r="G267" i="36"/>
  <c r="S267" i="36" s="1"/>
  <c r="AD268" i="36" s="1"/>
  <c r="BH183" i="36"/>
  <c r="M183" i="36" s="1"/>
  <c r="Y183" i="36" s="1"/>
  <c r="AK170" i="36" l="1"/>
  <c r="AW170" i="36" s="1"/>
  <c r="N170" i="36" s="1"/>
  <c r="Z170" i="36" s="1"/>
  <c r="BI171" i="36" s="1"/>
  <c r="AI157" i="36"/>
  <c r="AU157" i="36" s="1"/>
  <c r="AH157" i="36"/>
  <c r="P156" i="36"/>
  <c r="A157" i="36"/>
  <c r="B157" i="36" s="1"/>
  <c r="BB268" i="36"/>
  <c r="AP268" i="36"/>
  <c r="AE247" i="36"/>
  <c r="BC247" i="36"/>
  <c r="H247" i="36" s="1"/>
  <c r="AJ184" i="36"/>
  <c r="AV184" i="36"/>
  <c r="AK171" i="36" l="1"/>
  <c r="AW171" i="36" s="1"/>
  <c r="N171" i="36" s="1"/>
  <c r="Z171" i="36" s="1"/>
  <c r="AT157" i="36"/>
  <c r="AX157" i="36" s="1"/>
  <c r="C157" i="36" s="1"/>
  <c r="AL157" i="36"/>
  <c r="G268" i="36"/>
  <c r="S268" i="36" s="1"/>
  <c r="BB269" i="36" s="1"/>
  <c r="T247" i="36"/>
  <c r="BC248" i="36" s="1"/>
  <c r="AK172" i="36" l="1"/>
  <c r="AW172" i="36" s="1"/>
  <c r="BI172" i="36"/>
  <c r="AZ157" i="36"/>
  <c r="E157" i="36" s="1"/>
  <c r="Q157" i="36" s="1"/>
  <c r="AP269" i="36"/>
  <c r="G269" i="36" s="1"/>
  <c r="AD269" i="36"/>
  <c r="AE248" i="36"/>
  <c r="AQ248" i="36"/>
  <c r="H248" i="36" s="1"/>
  <c r="BH184" i="36"/>
  <c r="M184" i="36" s="1"/>
  <c r="Y184" i="36" s="1"/>
  <c r="BA157" i="36" l="1"/>
  <c r="F157" i="36" s="1"/>
  <c r="R157" i="36" s="1"/>
  <c r="N172" i="36"/>
  <c r="Z172" i="36" s="1"/>
  <c r="AK173" i="36" s="1"/>
  <c r="BD157" i="36"/>
  <c r="AB158" i="36"/>
  <c r="S269" i="36"/>
  <c r="AD270" i="36" s="1"/>
  <c r="T248" i="36"/>
  <c r="AE249" i="36" s="1"/>
  <c r="AJ185" i="36"/>
  <c r="AC158" i="36" l="1"/>
  <c r="AO158" i="36" s="1"/>
  <c r="BI173" i="36"/>
  <c r="AW173" i="36"/>
  <c r="AN158" i="36"/>
  <c r="I157" i="36"/>
  <c r="U157" i="36" s="1"/>
  <c r="BE157" i="36"/>
  <c r="BB270" i="36"/>
  <c r="AP270" i="36"/>
  <c r="AQ249" i="36"/>
  <c r="BC249" i="36"/>
  <c r="AV185" i="36"/>
  <c r="N173" i="36" l="1"/>
  <c r="Z173" i="36" s="1"/>
  <c r="AK174" i="36" s="1"/>
  <c r="AW174" i="36" s="1"/>
  <c r="J157" i="36"/>
  <c r="V157" i="36" s="1"/>
  <c r="BF157" i="36"/>
  <c r="K157" i="36" s="1"/>
  <c r="W157" i="36" s="1"/>
  <c r="AF158" i="36"/>
  <c r="AR158" i="36" s="1"/>
  <c r="G270" i="36"/>
  <c r="S270" i="36" s="1"/>
  <c r="AP271" i="36" s="1"/>
  <c r="H249" i="36"/>
  <c r="T249" i="36" s="1"/>
  <c r="AQ250" i="36" s="1"/>
  <c r="BH185" i="36"/>
  <c r="M185" i="36" s="1"/>
  <c r="Y185" i="36" s="1"/>
  <c r="BI174" i="36" l="1"/>
  <c r="N174" i="36" s="1"/>
  <c r="Z174" i="36" s="1"/>
  <c r="AK175" i="36" s="1"/>
  <c r="AG158" i="36"/>
  <c r="AS158" i="36" s="1"/>
  <c r="AH158" i="36"/>
  <c r="AT158" i="36" s="1"/>
  <c r="BG157" i="36"/>
  <c r="L157" i="36" s="1"/>
  <c r="X157" i="36" s="1"/>
  <c r="AD271" i="36"/>
  <c r="BB271" i="36"/>
  <c r="G271" i="36" s="1"/>
  <c r="AE250" i="36"/>
  <c r="BC250" i="36"/>
  <c r="H250" i="36" s="1"/>
  <c r="AJ186" i="36"/>
  <c r="AV186" i="36"/>
  <c r="BI175" i="36" l="1"/>
  <c r="AW175" i="36"/>
  <c r="AI158" i="36"/>
  <c r="AL158" i="36" s="1"/>
  <c r="P157" i="36"/>
  <c r="A158" i="36"/>
  <c r="B158" i="36" s="1"/>
  <c r="S271" i="36"/>
  <c r="AD272" i="36" s="1"/>
  <c r="T250" i="36"/>
  <c r="AE251" i="36" s="1"/>
  <c r="N175" i="36" l="1"/>
  <c r="Z175" i="36" s="1"/>
  <c r="BI176" i="36" s="1"/>
  <c r="AU158" i="36"/>
  <c r="AX158" i="36" s="1"/>
  <c r="C158" i="36" s="1"/>
  <c r="BB272" i="36"/>
  <c r="AP272" i="36"/>
  <c r="AQ251" i="36"/>
  <c r="BC251" i="36"/>
  <c r="BH186" i="36"/>
  <c r="M186" i="36" s="1"/>
  <c r="Y186" i="36" s="1"/>
  <c r="AK176" i="36" l="1"/>
  <c r="AW176" i="36"/>
  <c r="N176" i="36" s="1"/>
  <c r="AZ158" i="36"/>
  <c r="E158" i="36" s="1"/>
  <c r="Q158" i="36" s="1"/>
  <c r="G272" i="36"/>
  <c r="S272" i="36" s="1"/>
  <c r="AD273" i="36" s="1"/>
  <c r="H251" i="36"/>
  <c r="T251" i="36" s="1"/>
  <c r="BC252" i="36" s="1"/>
  <c r="AJ187" i="36"/>
  <c r="AV187" i="36" s="1"/>
  <c r="BA158" i="36" l="1"/>
  <c r="F158" i="36" s="1"/>
  <c r="R158" i="36" s="1"/>
  <c r="AC159" i="36" s="1"/>
  <c r="AO159" i="36" s="1"/>
  <c r="Z176" i="36"/>
  <c r="AK177" i="36" s="1"/>
  <c r="AW177" i="36" s="1"/>
  <c r="AB159" i="36"/>
  <c r="AN159" i="36" s="1"/>
  <c r="BD158" i="36"/>
  <c r="AP273" i="36"/>
  <c r="BB273" i="36"/>
  <c r="AQ252" i="36"/>
  <c r="H252" i="36" s="1"/>
  <c r="AE252" i="36"/>
  <c r="I158" i="36" l="1"/>
  <c r="U158" i="36" s="1"/>
  <c r="BE158" i="36"/>
  <c r="J158" i="36" s="1"/>
  <c r="V158" i="36" s="1"/>
  <c r="G273" i="36"/>
  <c r="S273" i="36" s="1"/>
  <c r="BB274" i="36" s="1"/>
  <c r="T252" i="36"/>
  <c r="AE253" i="36" s="1"/>
  <c r="BF158" i="36" l="1"/>
  <c r="K158" i="36" s="1"/>
  <c r="W158" i="36" s="1"/>
  <c r="AH159" i="36" s="1"/>
  <c r="AT159" i="36" s="1"/>
  <c r="AF159" i="36"/>
  <c r="AR159" i="36" s="1"/>
  <c r="AG159" i="36"/>
  <c r="AS159" i="36" s="1"/>
  <c r="AD274" i="36"/>
  <c r="AP274" i="36"/>
  <c r="G274" i="36" s="1"/>
  <c r="AQ253" i="36"/>
  <c r="BC253" i="36"/>
  <c r="BI177" i="36"/>
  <c r="N177" i="36" s="1"/>
  <c r="Z177" i="36" s="1"/>
  <c r="BH187" i="36"/>
  <c r="M187" i="36" s="1"/>
  <c r="Y187" i="36" s="1"/>
  <c r="AJ188" i="36" s="1"/>
  <c r="AV188" i="36" s="1"/>
  <c r="BG158" i="36" l="1"/>
  <c r="L158" i="36" s="1"/>
  <c r="X158" i="36" s="1"/>
  <c r="P158" i="36" s="1"/>
  <c r="S274" i="36"/>
  <c r="BB275" i="36" s="1"/>
  <c r="H253" i="36"/>
  <c r="T253" i="36" s="1"/>
  <c r="AQ254" i="36" s="1"/>
  <c r="AK178" i="36"/>
  <c r="AW178" i="36" s="1"/>
  <c r="AI159" i="36" l="1"/>
  <c r="AL159" i="36" s="1"/>
  <c r="A159" i="36"/>
  <c r="B159" i="36" s="1"/>
  <c r="AP275" i="36"/>
  <c r="G275" i="36" s="1"/>
  <c r="AD275" i="36"/>
  <c r="BC254" i="36"/>
  <c r="H254" i="36" s="1"/>
  <c r="AE254" i="36"/>
  <c r="AU159" i="36" l="1"/>
  <c r="AX159" i="36" s="1"/>
  <c r="C159" i="36" s="1"/>
  <c r="AZ159" i="36" s="1"/>
  <c r="E159" i="36" s="1"/>
  <c r="Q159" i="36" s="1"/>
  <c r="BD159" i="36"/>
  <c r="I159" i="36" s="1"/>
  <c r="U159" i="36" s="1"/>
  <c r="S275" i="36"/>
  <c r="BB276" i="36" s="1"/>
  <c r="T254" i="36"/>
  <c r="AQ255" i="36" s="1"/>
  <c r="BH188" i="36"/>
  <c r="M188" i="36" s="1"/>
  <c r="Y188" i="36" s="1"/>
  <c r="AB160" i="36" l="1"/>
  <c r="AN160" i="36" s="1"/>
  <c r="BE159" i="36"/>
  <c r="J159" i="36" s="1"/>
  <c r="V159" i="36" s="1"/>
  <c r="AG160" i="36" s="1"/>
  <c r="AS160" i="36" s="1"/>
  <c r="BA159" i="36"/>
  <c r="F159" i="36" s="1"/>
  <c r="R159" i="36" s="1"/>
  <c r="AC160" i="36" s="1"/>
  <c r="AO160" i="36" s="1"/>
  <c r="BF159" i="36"/>
  <c r="K159" i="36" s="1"/>
  <c r="W159" i="36" s="1"/>
  <c r="AH160" i="36" s="1"/>
  <c r="AT160" i="36" s="1"/>
  <c r="AF160" i="36"/>
  <c r="AD276" i="36"/>
  <c r="AP276" i="36"/>
  <c r="G276" i="36" s="1"/>
  <c r="BC255" i="36"/>
  <c r="H255" i="36" s="1"/>
  <c r="AE255" i="36"/>
  <c r="BI178" i="36"/>
  <c r="N178" i="36" s="1"/>
  <c r="Z178" i="36" s="1"/>
  <c r="AJ189" i="36"/>
  <c r="BG159" i="36" l="1"/>
  <c r="L159" i="36" s="1"/>
  <c r="X159" i="36" s="1"/>
  <c r="P159" i="36" s="1"/>
  <c r="AR160" i="36"/>
  <c r="S276" i="36"/>
  <c r="AD277" i="36" s="1"/>
  <c r="T255" i="36"/>
  <c r="BC256" i="36" s="1"/>
  <c r="AK179" i="36"/>
  <c r="AW179" i="36"/>
  <c r="AV189" i="36"/>
  <c r="A160" i="36" l="1"/>
  <c r="B160" i="36" s="1"/>
  <c r="AI160" i="36"/>
  <c r="AU160" i="36" s="1"/>
  <c r="AX160" i="36" s="1"/>
  <c r="AP277" i="36"/>
  <c r="BB277" i="36"/>
  <c r="AQ256" i="36"/>
  <c r="H256" i="36" s="1"/>
  <c r="AE256" i="36"/>
  <c r="C160" i="36" l="1"/>
  <c r="AL160" i="36"/>
  <c r="G277" i="36"/>
  <c r="S277" i="36" s="1"/>
  <c r="AD278" i="36" s="1"/>
  <c r="T256" i="36"/>
  <c r="BC257" i="36" s="1"/>
  <c r="BI179" i="36"/>
  <c r="N179" i="36" s="1"/>
  <c r="Z179" i="36" s="1"/>
  <c r="BA160" i="36" l="1"/>
  <c r="F160" i="36" s="1"/>
  <c r="R160" i="36" s="1"/>
  <c r="AC161" i="36" s="1"/>
  <c r="AZ160" i="36"/>
  <c r="E160" i="36" s="1"/>
  <c r="Q160" i="36" s="1"/>
  <c r="BD160" i="36"/>
  <c r="BE160" i="36" s="1"/>
  <c r="J160" i="36" s="1"/>
  <c r="V160" i="36" s="1"/>
  <c r="BB278" i="36"/>
  <c r="AP278" i="36"/>
  <c r="AQ257" i="36"/>
  <c r="H257" i="36" s="1"/>
  <c r="AE257" i="36"/>
  <c r="AK180" i="36"/>
  <c r="BH189" i="36"/>
  <c r="M189" i="36" s="1"/>
  <c r="Y189" i="36" s="1"/>
  <c r="AJ190" i="36" s="1"/>
  <c r="AV190" i="36" s="1"/>
  <c r="AB161" i="36" l="1"/>
  <c r="AN161" i="36" s="1"/>
  <c r="AG161" i="36"/>
  <c r="AS161" i="36" s="1"/>
  <c r="AO161" i="36"/>
  <c r="I160" i="36"/>
  <c r="U160" i="36" s="1"/>
  <c r="BF160" i="36"/>
  <c r="K160" i="36" s="1"/>
  <c r="W160" i="36" s="1"/>
  <c r="G278" i="36"/>
  <c r="S278" i="36" s="1"/>
  <c r="BB279" i="36" s="1"/>
  <c r="T257" i="36"/>
  <c r="AQ258" i="36" s="1"/>
  <c r="AW180" i="36"/>
  <c r="BG160" i="36" l="1"/>
  <c r="L160" i="36" s="1"/>
  <c r="X160" i="36" s="1"/>
  <c r="A161" i="36" s="1"/>
  <c r="B161" i="36" s="1"/>
  <c r="AH161" i="36"/>
  <c r="AT161" i="36" s="1"/>
  <c r="AF161" i="36"/>
  <c r="AP279" i="36"/>
  <c r="G279" i="36" s="1"/>
  <c r="AD279" i="36"/>
  <c r="BC258" i="36"/>
  <c r="H258" i="36" s="1"/>
  <c r="AE258" i="36"/>
  <c r="AI161" i="36" l="1"/>
  <c r="AU161" i="36" s="1"/>
  <c r="P160" i="36"/>
  <c r="AR161" i="36"/>
  <c r="S279" i="36"/>
  <c r="AD280" i="36" s="1"/>
  <c r="T258" i="36"/>
  <c r="AE259" i="36" s="1"/>
  <c r="BI180" i="36"/>
  <c r="N180" i="36" s="1"/>
  <c r="Z180" i="36" s="1"/>
  <c r="AL161" i="36" l="1"/>
  <c r="AX161" i="36"/>
  <c r="C161" i="36" s="1"/>
  <c r="AP280" i="36"/>
  <c r="BB280" i="36"/>
  <c r="BC259" i="36"/>
  <c r="AQ259" i="36"/>
  <c r="AK181" i="36"/>
  <c r="BH190" i="36"/>
  <c r="M190" i="36" s="1"/>
  <c r="Y190" i="36" s="1"/>
  <c r="BA161" i="36" l="1"/>
  <c r="F161" i="36" s="1"/>
  <c r="R161" i="36" s="1"/>
  <c r="AC162" i="36" s="1"/>
  <c r="AO162" i="36" s="1"/>
  <c r="AZ161" i="36"/>
  <c r="E161" i="36" s="1"/>
  <c r="Q161" i="36" s="1"/>
  <c r="BE161" i="36"/>
  <c r="J161" i="36" s="1"/>
  <c r="V161" i="36" s="1"/>
  <c r="BD161" i="36"/>
  <c r="I161" i="36" s="1"/>
  <c r="U161" i="36" s="1"/>
  <c r="G280" i="36"/>
  <c r="S280" i="36" s="1"/>
  <c r="BB281" i="36" s="1"/>
  <c r="H259" i="36"/>
  <c r="T259" i="36" s="1"/>
  <c r="BC260" i="36" s="1"/>
  <c r="AW181" i="36"/>
  <c r="AJ191" i="36"/>
  <c r="AV191" i="36"/>
  <c r="AB162" i="36" l="1"/>
  <c r="AN162" i="36" s="1"/>
  <c r="BF161" i="36"/>
  <c r="K161" i="36" s="1"/>
  <c r="W161" i="36" s="1"/>
  <c r="AH162" i="36" s="1"/>
  <c r="AT162" i="36" s="1"/>
  <c r="AF162" i="36"/>
  <c r="AR162" i="36" s="1"/>
  <c r="AG162" i="36"/>
  <c r="AS162" i="36" s="1"/>
  <c r="AD281" i="36"/>
  <c r="AP281" i="36"/>
  <c r="G281" i="36" s="1"/>
  <c r="AQ260" i="36"/>
  <c r="H260" i="36" s="1"/>
  <c r="AE260" i="36"/>
  <c r="BI181" i="36"/>
  <c r="N181" i="36" s="1"/>
  <c r="Z181" i="36" s="1"/>
  <c r="BG161" i="36" l="1"/>
  <c r="L161" i="36" s="1"/>
  <c r="X161" i="36" s="1"/>
  <c r="P161" i="36" s="1"/>
  <c r="S281" i="36"/>
  <c r="AP282" i="36" s="1"/>
  <c r="T260" i="36"/>
  <c r="BC261" i="36" s="1"/>
  <c r="AW182" i="36"/>
  <c r="AK182" i="36"/>
  <c r="AI162" i="36" l="1"/>
  <c r="A162" i="36"/>
  <c r="B162" i="36" s="1"/>
  <c r="BB282" i="36"/>
  <c r="G282" i="36" s="1"/>
  <c r="AD282" i="36"/>
  <c r="AE261" i="36"/>
  <c r="AQ261" i="36"/>
  <c r="H261" i="36" s="1"/>
  <c r="BH191" i="36"/>
  <c r="M191" i="36" s="1"/>
  <c r="Y191" i="36" s="1"/>
  <c r="AU162" i="36" l="1"/>
  <c r="AX162" i="36" s="1"/>
  <c r="C162" i="36" s="1"/>
  <c r="BA162" i="36" s="1"/>
  <c r="F162" i="36" s="1"/>
  <c r="R162" i="36" s="1"/>
  <c r="AL162" i="36"/>
  <c r="S282" i="36"/>
  <c r="BB283" i="36" s="1"/>
  <c r="T261" i="36"/>
  <c r="AE262" i="36" s="1"/>
  <c r="AJ192" i="36"/>
  <c r="AV192" i="36" s="1"/>
  <c r="AZ162" i="36" l="1"/>
  <c r="E162" i="36" s="1"/>
  <c r="Q162" i="36" s="1"/>
  <c r="AB163" i="36" s="1"/>
  <c r="AC163" i="36"/>
  <c r="AO163" i="36" s="1"/>
  <c r="BD162" i="36"/>
  <c r="AD283" i="36"/>
  <c r="AP283" i="36"/>
  <c r="G283" i="36" s="1"/>
  <c r="BC262" i="36"/>
  <c r="AQ262" i="36"/>
  <c r="BI182" i="36"/>
  <c r="N182" i="36" s="1"/>
  <c r="Z182" i="36" s="1"/>
  <c r="AN163" i="36" l="1"/>
  <c r="I162" i="36"/>
  <c r="U162" i="36" s="1"/>
  <c r="BE162" i="36"/>
  <c r="S283" i="36"/>
  <c r="AD284" i="36" s="1"/>
  <c r="H262" i="36"/>
  <c r="T262" i="36" s="1"/>
  <c r="AQ263" i="36" s="1"/>
  <c r="AK183" i="36"/>
  <c r="AW183" i="36" s="1"/>
  <c r="AF163" i="36" l="1"/>
  <c r="AR163" i="36" s="1"/>
  <c r="J162" i="36"/>
  <c r="V162" i="36" s="1"/>
  <c r="BF162" i="36"/>
  <c r="K162" i="36" s="1"/>
  <c r="W162" i="36" s="1"/>
  <c r="BB284" i="36"/>
  <c r="AP284" i="36"/>
  <c r="AE263" i="36"/>
  <c r="BC263" i="36"/>
  <c r="H263" i="36" s="1"/>
  <c r="BH192" i="36"/>
  <c r="M192" i="36" s="1"/>
  <c r="Y192" i="36" s="1"/>
  <c r="AJ193" i="36" s="1"/>
  <c r="AV193" i="36" s="1"/>
  <c r="BG162" i="36" l="1"/>
  <c r="L162" i="36" s="1"/>
  <c r="X162" i="36" s="1"/>
  <c r="P162" i="36" s="1"/>
  <c r="AG163" i="36"/>
  <c r="AH163" i="36"/>
  <c r="AT163" i="36" s="1"/>
  <c r="G284" i="36"/>
  <c r="S284" i="36" s="1"/>
  <c r="AD285" i="36" s="1"/>
  <c r="T263" i="36"/>
  <c r="AQ264" i="36" s="1"/>
  <c r="AI163" i="36" l="1"/>
  <c r="AU163" i="36" s="1"/>
  <c r="A163" i="36"/>
  <c r="B163" i="36" s="1"/>
  <c r="AS163" i="36"/>
  <c r="AP285" i="36"/>
  <c r="BB285" i="36"/>
  <c r="AE264" i="36"/>
  <c r="BC264" i="36"/>
  <c r="H264" i="36" s="1"/>
  <c r="AL163" i="36" l="1"/>
  <c r="AX163" i="36"/>
  <c r="C163" i="36" s="1"/>
  <c r="AZ163" i="36" s="1"/>
  <c r="E163" i="36" s="1"/>
  <c r="Q163" i="36" s="1"/>
  <c r="G285" i="36"/>
  <c r="S285" i="36" s="1"/>
  <c r="BB286" i="36" s="1"/>
  <c r="T264" i="36"/>
  <c r="AQ265" i="36" s="1"/>
  <c r="BH193" i="36"/>
  <c r="M193" i="36" s="1"/>
  <c r="Y193" i="36" s="1"/>
  <c r="AJ194" i="36" s="1"/>
  <c r="AV194" i="36" s="1"/>
  <c r="BA163" i="36" l="1"/>
  <c r="F163" i="36" s="1"/>
  <c r="R163" i="36" s="1"/>
  <c r="AC164" i="36" s="1"/>
  <c r="AO164" i="36" s="1"/>
  <c r="AB164" i="36"/>
  <c r="BD163" i="36"/>
  <c r="BE163" i="36" s="1"/>
  <c r="J163" i="36" s="1"/>
  <c r="V163" i="36" s="1"/>
  <c r="AD286" i="36"/>
  <c r="AP286" i="36"/>
  <c r="G286" i="36" s="1"/>
  <c r="AE265" i="36"/>
  <c r="BC265" i="36"/>
  <c r="H265" i="36" s="1"/>
  <c r="BI183" i="36"/>
  <c r="N183" i="36" s="1"/>
  <c r="Z183" i="36" s="1"/>
  <c r="BF163" i="36" l="1"/>
  <c r="K163" i="36" s="1"/>
  <c r="W163" i="36" s="1"/>
  <c r="AH164" i="36" s="1"/>
  <c r="AT164" i="36" s="1"/>
  <c r="AG164" i="36"/>
  <c r="AS164" i="36" s="1"/>
  <c r="AN164" i="36"/>
  <c r="I163" i="36"/>
  <c r="U163" i="36" s="1"/>
  <c r="S286" i="36"/>
  <c r="AP287" i="36" s="1"/>
  <c r="T265" i="36"/>
  <c r="BC266" i="36" s="1"/>
  <c r="AK184" i="36"/>
  <c r="AW184" i="36" s="1"/>
  <c r="BG163" i="36" l="1"/>
  <c r="L163" i="36" s="1"/>
  <c r="X163" i="36" s="1"/>
  <c r="P163" i="36" s="1"/>
  <c r="AF164" i="36"/>
  <c r="AR164" i="36" s="1"/>
  <c r="BB287" i="36"/>
  <c r="G287" i="36" s="1"/>
  <c r="AD287" i="36"/>
  <c r="AE266" i="36"/>
  <c r="AQ266" i="36"/>
  <c r="H266" i="36" s="1"/>
  <c r="AI164" i="36" l="1"/>
  <c r="AU164" i="36" s="1"/>
  <c r="AX164" i="36" s="1"/>
  <c r="A164" i="36"/>
  <c r="B164" i="36" s="1"/>
  <c r="S287" i="36"/>
  <c r="AD288" i="36" s="1"/>
  <c r="T266" i="36"/>
  <c r="AE267" i="36" s="1"/>
  <c r="C164" i="36" l="1"/>
  <c r="AL164" i="36"/>
  <c r="BD164" i="36"/>
  <c r="I164" i="36" s="1"/>
  <c r="U164" i="36" s="1"/>
  <c r="BB288" i="36"/>
  <c r="AP288" i="36"/>
  <c r="AQ267" i="36"/>
  <c r="BC267" i="36"/>
  <c r="BA164" i="36" l="1"/>
  <c r="F164" i="36" s="1"/>
  <c r="R164" i="36" s="1"/>
  <c r="AC165" i="36" s="1"/>
  <c r="AO165" i="36" s="1"/>
  <c r="AZ164" i="36"/>
  <c r="E164" i="36" s="1"/>
  <c r="Q164" i="36" s="1"/>
  <c r="BE164" i="36"/>
  <c r="J164" i="36" s="1"/>
  <c r="V164" i="36" s="1"/>
  <c r="AG165" i="36" s="1"/>
  <c r="AS165" i="36" s="1"/>
  <c r="AF165" i="36"/>
  <c r="G288" i="36"/>
  <c r="S288" i="36" s="1"/>
  <c r="AD289" i="36" s="1"/>
  <c r="H267" i="36"/>
  <c r="T267" i="36" s="1"/>
  <c r="AE268" i="36" s="1"/>
  <c r="BI184" i="36"/>
  <c r="N184" i="36" s="1"/>
  <c r="Z184" i="36" s="1"/>
  <c r="BH194" i="36"/>
  <c r="M194" i="36" s="1"/>
  <c r="Y194" i="36" s="1"/>
  <c r="AB165" i="36" l="1"/>
  <c r="AN165" i="36" s="1"/>
  <c r="BF164" i="36"/>
  <c r="AR165" i="36"/>
  <c r="BB289" i="36"/>
  <c r="AP289" i="36"/>
  <c r="BC268" i="36"/>
  <c r="AQ268" i="36"/>
  <c r="AK185" i="36"/>
  <c r="AW185" i="36" s="1"/>
  <c r="AJ195" i="36"/>
  <c r="AV195" i="36"/>
  <c r="K164" i="36" l="1"/>
  <c r="W164" i="36" s="1"/>
  <c r="BG164" i="36"/>
  <c r="L164" i="36" s="1"/>
  <c r="X164" i="36" s="1"/>
  <c r="AI165" i="36" s="1"/>
  <c r="G289" i="36"/>
  <c r="S289" i="36" s="1"/>
  <c r="BB290" i="36" s="1"/>
  <c r="H268" i="36"/>
  <c r="T268" i="36" s="1"/>
  <c r="BC269" i="36" s="1"/>
  <c r="A165" i="36" l="1"/>
  <c r="B165" i="36" s="1"/>
  <c r="AH165" i="36"/>
  <c r="AT165" i="36" s="1"/>
  <c r="P164" i="36"/>
  <c r="AU165" i="36"/>
  <c r="AD290" i="36"/>
  <c r="AP290" i="36"/>
  <c r="G290" i="36" s="1"/>
  <c r="AE269" i="36"/>
  <c r="AQ269" i="36"/>
  <c r="H269" i="36" s="1"/>
  <c r="AX165" i="36" l="1"/>
  <c r="C165" i="36" s="1"/>
  <c r="AZ165" i="36" s="1"/>
  <c r="E165" i="36" s="1"/>
  <c r="Q165" i="36" s="1"/>
  <c r="AL165" i="36"/>
  <c r="S290" i="36"/>
  <c r="BB291" i="36" s="1"/>
  <c r="T269" i="36"/>
  <c r="AE270" i="36" s="1"/>
  <c r="BI185" i="36"/>
  <c r="N185" i="36" s="1"/>
  <c r="Z185" i="36" s="1"/>
  <c r="AB166" i="36" l="1"/>
  <c r="AN166" i="36" s="1"/>
  <c r="BD165" i="36"/>
  <c r="I165" i="36" s="1"/>
  <c r="U165" i="36" s="1"/>
  <c r="AF166" i="36" s="1"/>
  <c r="BA165" i="36"/>
  <c r="F165" i="36" s="1"/>
  <c r="R165" i="36" s="1"/>
  <c r="BE165" i="36"/>
  <c r="J165" i="36" s="1"/>
  <c r="V165" i="36" s="1"/>
  <c r="AG166" i="36" s="1"/>
  <c r="AS166" i="36" s="1"/>
  <c r="AD291" i="36"/>
  <c r="AP291" i="36"/>
  <c r="G291" i="36" s="1"/>
  <c r="AQ270" i="36"/>
  <c r="BC270" i="36"/>
  <c r="AK186" i="36"/>
  <c r="AW186" i="36" s="1"/>
  <c r="BH195" i="36"/>
  <c r="M195" i="36" s="1"/>
  <c r="Y195" i="36" s="1"/>
  <c r="AJ196" i="36" s="1"/>
  <c r="AV196" i="36" s="1"/>
  <c r="AC166" i="36" l="1"/>
  <c r="AO166" i="36" s="1"/>
  <c r="AR166" i="36"/>
  <c r="BF165" i="36"/>
  <c r="K165" i="36" s="1"/>
  <c r="W165" i="36" s="1"/>
  <c r="AH166" i="36" s="1"/>
  <c r="AT166" i="36" s="1"/>
  <c r="S291" i="36"/>
  <c r="AP292" i="36" s="1"/>
  <c r="H270" i="36"/>
  <c r="T270" i="36" s="1"/>
  <c r="BC271" i="36" s="1"/>
  <c r="BG165" i="36" l="1"/>
  <c r="L165" i="36" s="1"/>
  <c r="X165" i="36" s="1"/>
  <c r="A166" i="36" s="1"/>
  <c r="B166" i="36" s="1"/>
  <c r="AD292" i="36"/>
  <c r="BB292" i="36"/>
  <c r="G292" i="36" s="1"/>
  <c r="AQ271" i="36"/>
  <c r="H271" i="36" s="1"/>
  <c r="AE271" i="36"/>
  <c r="BH196" i="36"/>
  <c r="M196" i="36" s="1"/>
  <c r="Y196" i="36" s="1"/>
  <c r="AJ197" i="36" s="1"/>
  <c r="AV197" i="36" s="1"/>
  <c r="P165" i="36" l="1"/>
  <c r="AI166" i="36"/>
  <c r="AL166" i="36" s="1"/>
  <c r="S292" i="36"/>
  <c r="AP293" i="36" s="1"/>
  <c r="T271" i="36"/>
  <c r="AQ272" i="36" s="1"/>
  <c r="AU166" i="36" l="1"/>
  <c r="AX166" i="36" s="1"/>
  <c r="C166" i="36" s="1"/>
  <c r="AZ166" i="36" s="1"/>
  <c r="E166" i="36" s="1"/>
  <c r="Q166" i="36" s="1"/>
  <c r="BB293" i="36"/>
  <c r="G293" i="36" s="1"/>
  <c r="AD293" i="36"/>
  <c r="AE272" i="36"/>
  <c r="BC272" i="36"/>
  <c r="H272" i="36" s="1"/>
  <c r="AB167" i="36" l="1"/>
  <c r="AN167" i="36" s="1"/>
  <c r="BD166" i="36"/>
  <c r="I166" i="36" s="1"/>
  <c r="U166" i="36" s="1"/>
  <c r="AF167" i="36" s="1"/>
  <c r="AR167" i="36" s="1"/>
  <c r="BA166" i="36"/>
  <c r="F166" i="36" s="1"/>
  <c r="R166" i="36" s="1"/>
  <c r="BE166" i="36"/>
  <c r="J166" i="36" s="1"/>
  <c r="V166" i="36" s="1"/>
  <c r="AG167" i="36" s="1"/>
  <c r="AS167" i="36" s="1"/>
  <c r="S293" i="36"/>
  <c r="AD294" i="36" s="1"/>
  <c r="T272" i="36"/>
  <c r="AQ273" i="36" s="1"/>
  <c r="BI186" i="36"/>
  <c r="N186" i="36" s="1"/>
  <c r="Z186" i="36" s="1"/>
  <c r="BH197" i="36"/>
  <c r="M197" i="36" s="1"/>
  <c r="Y197" i="36" s="1"/>
  <c r="AC167" i="36" l="1"/>
  <c r="AO167" i="36" s="1"/>
  <c r="BF166" i="36"/>
  <c r="BG166" i="36" s="1"/>
  <c r="L166" i="36" s="1"/>
  <c r="X166" i="36" s="1"/>
  <c r="AI167" i="36" s="1"/>
  <c r="AU167" i="36" s="1"/>
  <c r="BB294" i="36"/>
  <c r="AP294" i="36"/>
  <c r="BC273" i="36"/>
  <c r="H273" i="36" s="1"/>
  <c r="AE273" i="36"/>
  <c r="AK187" i="36"/>
  <c r="AW187" i="36" s="1"/>
  <c r="AJ198" i="36"/>
  <c r="AV198" i="36" s="1"/>
  <c r="K166" i="36" l="1"/>
  <c r="W166" i="36" s="1"/>
  <c r="A167" i="36" s="1"/>
  <c r="B167" i="36" s="1"/>
  <c r="G294" i="36"/>
  <c r="S294" i="36" s="1"/>
  <c r="BB295" i="36" s="1"/>
  <c r="T273" i="36"/>
  <c r="AE274" i="36" s="1"/>
  <c r="P166" i="36" l="1"/>
  <c r="AH167" i="36"/>
  <c r="AL167" i="36" s="1"/>
  <c r="AD295" i="36"/>
  <c r="AP295" i="36"/>
  <c r="G295" i="36" s="1"/>
  <c r="BC274" i="36"/>
  <c r="AQ274" i="36"/>
  <c r="AT167" i="36" l="1"/>
  <c r="AX167" i="36" s="1"/>
  <c r="C167" i="36" s="1"/>
  <c r="AZ167" i="36" s="1"/>
  <c r="E167" i="36" s="1"/>
  <c r="Q167" i="36" s="1"/>
  <c r="S295" i="36"/>
  <c r="AP296" i="36" s="1"/>
  <c r="H274" i="36"/>
  <c r="T274" i="36" s="1"/>
  <c r="AQ275" i="36" s="1"/>
  <c r="BI187" i="36"/>
  <c r="N187" i="36" s="1"/>
  <c r="Z187" i="36" s="1"/>
  <c r="AB168" i="36" l="1"/>
  <c r="AN168" i="36" s="1"/>
  <c r="BD167" i="36"/>
  <c r="I167" i="36" s="1"/>
  <c r="U167" i="36" s="1"/>
  <c r="AF168" i="36" s="1"/>
  <c r="BA167" i="36"/>
  <c r="F167" i="36" s="1"/>
  <c r="R167" i="36" s="1"/>
  <c r="BE167" i="36"/>
  <c r="J167" i="36" s="1"/>
  <c r="V167" i="36" s="1"/>
  <c r="AG168" i="36" s="1"/>
  <c r="AS168" i="36" s="1"/>
  <c r="AD296" i="36"/>
  <c r="BB296" i="36"/>
  <c r="G296" i="36" s="1"/>
  <c r="BC275" i="36"/>
  <c r="H275" i="36" s="1"/>
  <c r="AE275" i="36"/>
  <c r="AK188" i="36"/>
  <c r="AW188" i="36" s="1"/>
  <c r="BH198" i="36"/>
  <c r="M198" i="36" s="1"/>
  <c r="Y198" i="36" s="1"/>
  <c r="AJ199" i="36" s="1"/>
  <c r="AC168" i="36" l="1"/>
  <c r="AO168" i="36" s="1"/>
  <c r="AR168" i="36"/>
  <c r="BF167" i="36"/>
  <c r="K167" i="36" s="1"/>
  <c r="W167" i="36" s="1"/>
  <c r="AH168" i="36" s="1"/>
  <c r="AT168" i="36" s="1"/>
  <c r="S296" i="36"/>
  <c r="AP297" i="36" s="1"/>
  <c r="T275" i="36"/>
  <c r="AQ276" i="36" s="1"/>
  <c r="AV199" i="36"/>
  <c r="BG167" i="36" l="1"/>
  <c r="L167" i="36" s="1"/>
  <c r="X167" i="36" s="1"/>
  <c r="AI168" i="36" s="1"/>
  <c r="AL168" i="36" s="1"/>
  <c r="BB297" i="36"/>
  <c r="G297" i="36" s="1"/>
  <c r="AD297" i="36"/>
  <c r="AE276" i="36"/>
  <c r="BC276" i="36"/>
  <c r="H276" i="36" s="1"/>
  <c r="P167" i="36" l="1"/>
  <c r="A168" i="36"/>
  <c r="B168" i="36" s="1"/>
  <c r="AU168" i="36"/>
  <c r="AX168" i="36" s="1"/>
  <c r="S297" i="36"/>
  <c r="AP298" i="36" s="1"/>
  <c r="T276" i="36"/>
  <c r="AE277" i="36" s="1"/>
  <c r="BI188" i="36"/>
  <c r="N188" i="36" s="1"/>
  <c r="Z188" i="36" s="1"/>
  <c r="BH199" i="36"/>
  <c r="C168" i="36" l="1"/>
  <c r="AZ168" i="36" s="1"/>
  <c r="E168" i="36" s="1"/>
  <c r="Q168" i="36" s="1"/>
  <c r="BB298" i="36"/>
  <c r="G298" i="36" s="1"/>
  <c r="AD298" i="36"/>
  <c r="AQ277" i="36"/>
  <c r="BC277" i="36"/>
  <c r="AK189" i="36"/>
  <c r="AW189" i="36" s="1"/>
  <c r="M199" i="36"/>
  <c r="Y199" i="36" s="1"/>
  <c r="AN169" i="36" l="1"/>
  <c r="AB169" i="36"/>
  <c r="BD168" i="36"/>
  <c r="I168" i="36" s="1"/>
  <c r="U168" i="36" s="1"/>
  <c r="AF169" i="36" s="1"/>
  <c r="AR169" i="36" s="1"/>
  <c r="BA168" i="36"/>
  <c r="F168" i="36" s="1"/>
  <c r="R168" i="36" s="1"/>
  <c r="BE168" i="36"/>
  <c r="J168" i="36" s="1"/>
  <c r="V168" i="36" s="1"/>
  <c r="AG169" i="36" s="1"/>
  <c r="AS169" i="36" s="1"/>
  <c r="S298" i="36"/>
  <c r="AD299" i="36" s="1"/>
  <c r="H277" i="36"/>
  <c r="T277" i="36" s="1"/>
  <c r="AE278" i="36" s="1"/>
  <c r="AJ200" i="36"/>
  <c r="AV200" i="36" s="1"/>
  <c r="AC169" i="36" l="1"/>
  <c r="AO169" i="36" s="1"/>
  <c r="BF168" i="36"/>
  <c r="K168" i="36" s="1"/>
  <c r="W168" i="36" s="1"/>
  <c r="AP299" i="36"/>
  <c r="BB299" i="36"/>
  <c r="BC278" i="36"/>
  <c r="AQ278" i="36"/>
  <c r="BG168" i="36" l="1"/>
  <c r="L168" i="36" s="1"/>
  <c r="X168" i="36" s="1"/>
  <c r="AI169" i="36" s="1"/>
  <c r="AU169" i="36" s="1"/>
  <c r="G299" i="36"/>
  <c r="S299" i="36" s="1"/>
  <c r="AP300" i="36" s="1"/>
  <c r="AH169" i="36"/>
  <c r="H278" i="36"/>
  <c r="T278" i="36" s="1"/>
  <c r="AQ279" i="36" s="1"/>
  <c r="BI189" i="36"/>
  <c r="N189" i="36" s="1"/>
  <c r="Z189" i="36" s="1"/>
  <c r="A169" i="36" l="1"/>
  <c r="B169" i="36" s="1"/>
  <c r="P168" i="36"/>
  <c r="BB300" i="36"/>
  <c r="G300" i="36" s="1"/>
  <c r="AD300" i="36"/>
  <c r="AT169" i="36"/>
  <c r="AX169" i="36" s="1"/>
  <c r="AL169" i="36"/>
  <c r="BC279" i="36"/>
  <c r="H279" i="36" s="1"/>
  <c r="AE279" i="36"/>
  <c r="AK190" i="36"/>
  <c r="AW190" i="36"/>
  <c r="BH200" i="36"/>
  <c r="M200" i="36" s="1"/>
  <c r="Y200" i="36" s="1"/>
  <c r="S300" i="36" l="1"/>
  <c r="BB301" i="36" s="1"/>
  <c r="C169" i="36"/>
  <c r="BD169" i="36"/>
  <c r="I169" i="36" s="1"/>
  <c r="U169" i="36" s="1"/>
  <c r="T279" i="36"/>
  <c r="BC280" i="36" s="1"/>
  <c r="AJ201" i="36"/>
  <c r="AV201" i="36"/>
  <c r="BA169" i="36" l="1"/>
  <c r="F169" i="36" s="1"/>
  <c r="R169" i="36" s="1"/>
  <c r="AC170" i="36" s="1"/>
  <c r="AO170" i="36" s="1"/>
  <c r="AZ169" i="36"/>
  <c r="E169" i="36" s="1"/>
  <c r="Q169" i="36" s="1"/>
  <c r="AP301" i="36"/>
  <c r="G301" i="36" s="1"/>
  <c r="AD301" i="36"/>
  <c r="BE169" i="36"/>
  <c r="AR170" i="36"/>
  <c r="AF170" i="36"/>
  <c r="AQ280" i="36"/>
  <c r="H280" i="36" s="1"/>
  <c r="AE280" i="36"/>
  <c r="AB170" i="36" l="1"/>
  <c r="AN170" i="36" s="1"/>
  <c r="S301" i="36"/>
  <c r="BB302" i="36" s="1"/>
  <c r="J169" i="36"/>
  <c r="V169" i="36" s="1"/>
  <c r="BF169" i="36"/>
  <c r="K169" i="36" s="1"/>
  <c r="W169" i="36" s="1"/>
  <c r="T280" i="36"/>
  <c r="AE281" i="36" s="1"/>
  <c r="BI190" i="36"/>
  <c r="N190" i="36" s="1"/>
  <c r="Z190" i="36" s="1"/>
  <c r="AD302" i="36" l="1"/>
  <c r="AP302" i="36"/>
  <c r="G302" i="36" s="1"/>
  <c r="AH170" i="36"/>
  <c r="AT170" i="36" s="1"/>
  <c r="BG169" i="36"/>
  <c r="L169" i="36" s="1"/>
  <c r="X169" i="36" s="1"/>
  <c r="AG170" i="36"/>
  <c r="AQ281" i="36"/>
  <c r="BC281" i="36"/>
  <c r="AK191" i="36"/>
  <c r="AW191" i="36" s="1"/>
  <c r="S302" i="36" l="1"/>
  <c r="AD303" i="36" s="1"/>
  <c r="AI170" i="36"/>
  <c r="AU170" i="36" s="1"/>
  <c r="AS170" i="36"/>
  <c r="A170" i="36"/>
  <c r="B170" i="36" s="1"/>
  <c r="P169" i="36"/>
  <c r="H281" i="36"/>
  <c r="T281" i="36" s="1"/>
  <c r="BC282" i="36" s="1"/>
  <c r="BH201" i="36"/>
  <c r="BB303" i="36" l="1"/>
  <c r="AP303" i="36"/>
  <c r="AX170" i="36"/>
  <c r="C170" i="36" s="1"/>
  <c r="AL170" i="36"/>
  <c r="AQ282" i="36"/>
  <c r="H282" i="36" s="1"/>
  <c r="AE282" i="36"/>
  <c r="BI191" i="36"/>
  <c r="N191" i="36" s="1"/>
  <c r="Z191" i="36" s="1"/>
  <c r="M201" i="36"/>
  <c r="Y201" i="36" s="1"/>
  <c r="G303" i="36" l="1"/>
  <c r="S303" i="36" s="1"/>
  <c r="AP304" i="36" s="1"/>
  <c r="AZ170" i="36"/>
  <c r="E170" i="36" s="1"/>
  <c r="Q170" i="36" s="1"/>
  <c r="T282" i="36"/>
  <c r="BC283" i="36" s="1"/>
  <c r="AK192" i="36"/>
  <c r="AW192" i="36" s="1"/>
  <c r="AJ202" i="36"/>
  <c r="AV202" i="36" s="1"/>
  <c r="BA170" i="36" l="1"/>
  <c r="F170" i="36" s="1"/>
  <c r="R170" i="36" s="1"/>
  <c r="AC171" i="36" s="1"/>
  <c r="AO171" i="36" s="1"/>
  <c r="AD304" i="36"/>
  <c r="BB304" i="36"/>
  <c r="G304" i="36" s="1"/>
  <c r="BD170" i="36"/>
  <c r="AB171" i="36"/>
  <c r="AE283" i="36"/>
  <c r="AQ283" i="36"/>
  <c r="H283" i="36" s="1"/>
  <c r="S304" i="36" l="1"/>
  <c r="AD305" i="36" s="1"/>
  <c r="AN171" i="36"/>
  <c r="I170" i="36"/>
  <c r="U170" i="36" s="1"/>
  <c r="BE170" i="36"/>
  <c r="T283" i="36"/>
  <c r="BC284" i="36" s="1"/>
  <c r="AP305" i="36" l="1"/>
  <c r="BB305" i="36"/>
  <c r="AF171" i="36"/>
  <c r="AR171" i="36" s="1"/>
  <c r="J170" i="36"/>
  <c r="V170" i="36" s="1"/>
  <c r="BF170" i="36"/>
  <c r="K170" i="36" s="1"/>
  <c r="W170" i="36" s="1"/>
  <c r="AE284" i="36"/>
  <c r="AQ284" i="36"/>
  <c r="H284" i="36" s="1"/>
  <c r="BH202" i="36"/>
  <c r="M202" i="36" s="1"/>
  <c r="Y202" i="36" s="1"/>
  <c r="G305" i="36" l="1"/>
  <c r="S305" i="36" s="1"/>
  <c r="BB306" i="36" s="1"/>
  <c r="BG170" i="36"/>
  <c r="L170" i="36" s="1"/>
  <c r="X170" i="36" s="1"/>
  <c r="AI171" i="36" s="1"/>
  <c r="AU171" i="36" s="1"/>
  <c r="AG171" i="36"/>
  <c r="AS171" i="36" s="1"/>
  <c r="AH171" i="36"/>
  <c r="AT171" i="36" s="1"/>
  <c r="T284" i="36"/>
  <c r="AE285" i="36" s="1"/>
  <c r="BI192" i="36"/>
  <c r="N192" i="36" s="1"/>
  <c r="Z192" i="36" s="1"/>
  <c r="AJ203" i="36"/>
  <c r="AV203" i="36" s="1"/>
  <c r="AP306" i="36" l="1"/>
  <c r="G306" i="36" s="1"/>
  <c r="AD306" i="36"/>
  <c r="A171" i="36"/>
  <c r="B171" i="36" s="1"/>
  <c r="P170" i="36"/>
  <c r="AX171" i="36"/>
  <c r="AL171" i="36"/>
  <c r="BC285" i="36"/>
  <c r="AQ285" i="36"/>
  <c r="AK193" i="36"/>
  <c r="S306" i="36" l="1"/>
  <c r="BB307" i="36" s="1"/>
  <c r="C171" i="36"/>
  <c r="AZ171" i="36" s="1"/>
  <c r="E171" i="36" s="1"/>
  <c r="Q171" i="36" s="1"/>
  <c r="H285" i="36"/>
  <c r="T285" i="36" s="1"/>
  <c r="AE286" i="36" s="1"/>
  <c r="AW193" i="36"/>
  <c r="AB172" i="36" l="1"/>
  <c r="AN172" i="36" s="1"/>
  <c r="BD171" i="36"/>
  <c r="I171" i="36" s="1"/>
  <c r="U171" i="36" s="1"/>
  <c r="AF172" i="36" s="1"/>
  <c r="BA171" i="36"/>
  <c r="F171" i="36" s="1"/>
  <c r="R171" i="36" s="1"/>
  <c r="AP307" i="36"/>
  <c r="G307" i="36" s="1"/>
  <c r="AD307" i="36"/>
  <c r="BE171" i="36"/>
  <c r="BC286" i="36"/>
  <c r="AQ286" i="36"/>
  <c r="AC172" i="36" l="1"/>
  <c r="AO172" i="36" s="1"/>
  <c r="S307" i="36"/>
  <c r="AP308" i="36" s="1"/>
  <c r="J171" i="36"/>
  <c r="V171" i="36" s="1"/>
  <c r="BF171" i="36"/>
  <c r="K171" i="36" s="1"/>
  <c r="W171" i="36" s="1"/>
  <c r="AR172" i="36"/>
  <c r="H286" i="36"/>
  <c r="T286" i="36" s="1"/>
  <c r="AE287" i="36" s="1"/>
  <c r="BH203" i="36"/>
  <c r="M203" i="36" s="1"/>
  <c r="Y203" i="36" s="1"/>
  <c r="AJ204" i="36" s="1"/>
  <c r="AV204" i="36" s="1"/>
  <c r="AD308" i="36" l="1"/>
  <c r="BB308" i="36"/>
  <c r="G308" i="36" s="1"/>
  <c r="AG172" i="36"/>
  <c r="AH172" i="36"/>
  <c r="AT172" i="36" s="1"/>
  <c r="BG171" i="36"/>
  <c r="L171" i="36" s="1"/>
  <c r="X171" i="36" s="1"/>
  <c r="P171" i="36" s="1"/>
  <c r="BC287" i="36"/>
  <c r="AQ287" i="36"/>
  <c r="BI193" i="36"/>
  <c r="N193" i="36" s="1"/>
  <c r="Z193" i="36" s="1"/>
  <c r="S308" i="36" l="1"/>
  <c r="AD309" i="36" s="1"/>
  <c r="AI172" i="36"/>
  <c r="AU172" i="36" s="1"/>
  <c r="AS172" i="36"/>
  <c r="A172" i="36"/>
  <c r="H287" i="36"/>
  <c r="T287" i="36" s="1"/>
  <c r="AQ288" i="36" s="1"/>
  <c r="AK194" i="36"/>
  <c r="AW194" i="36" s="1"/>
  <c r="AP309" i="36" l="1"/>
  <c r="BB309" i="36"/>
  <c r="AL172" i="36"/>
  <c r="AX172" i="36"/>
  <c r="C172" i="36" s="1"/>
  <c r="B172" i="36"/>
  <c r="BC288" i="36"/>
  <c r="H288" i="36" s="1"/>
  <c r="AE288" i="36"/>
  <c r="G309" i="36" l="1"/>
  <c r="S309" i="36" s="1"/>
  <c r="AD310" i="36" s="1"/>
  <c r="AZ172" i="36"/>
  <c r="E172" i="36" s="1"/>
  <c r="Q172" i="36" s="1"/>
  <c r="T288" i="36"/>
  <c r="AQ289" i="36" s="1"/>
  <c r="BH204" i="36"/>
  <c r="M204" i="36" s="1"/>
  <c r="Y204" i="36" s="1"/>
  <c r="BA172" i="36" l="1"/>
  <c r="F172" i="36" s="1"/>
  <c r="R172" i="36" s="1"/>
  <c r="AC173" i="36" s="1"/>
  <c r="AO173" i="36" s="1"/>
  <c r="BB310" i="36"/>
  <c r="AP310" i="36"/>
  <c r="AB173" i="36"/>
  <c r="BD172" i="36"/>
  <c r="I172" i="36" s="1"/>
  <c r="U172" i="36" s="1"/>
  <c r="AE289" i="36"/>
  <c r="BC289" i="36"/>
  <c r="H289" i="36" s="1"/>
  <c r="AJ205" i="36"/>
  <c r="AV205" i="36"/>
  <c r="G310" i="36" l="1"/>
  <c r="S310" i="36" s="1"/>
  <c r="AD311" i="36" s="1"/>
  <c r="AN173" i="36"/>
  <c r="AF173" i="36"/>
  <c r="BE172" i="36"/>
  <c r="T289" i="36"/>
  <c r="AE290" i="36" s="1"/>
  <c r="BI194" i="36"/>
  <c r="N194" i="36" s="1"/>
  <c r="Z194" i="36" s="1"/>
  <c r="BB311" i="36" l="1"/>
  <c r="AP311" i="36"/>
  <c r="J172" i="36"/>
  <c r="V172" i="36" s="1"/>
  <c r="BF172" i="36"/>
  <c r="K172" i="36" s="1"/>
  <c r="W172" i="36" s="1"/>
  <c r="AH173" i="36" s="1"/>
  <c r="AT173" i="36" s="1"/>
  <c r="AR173" i="36"/>
  <c r="BC290" i="36"/>
  <c r="AQ290" i="36"/>
  <c r="AK195" i="36"/>
  <c r="AW195" i="36" s="1"/>
  <c r="G311" i="36" l="1"/>
  <c r="S311" i="36" s="1"/>
  <c r="AD312" i="36" s="1"/>
  <c r="BG172" i="36"/>
  <c r="L172" i="36" s="1"/>
  <c r="X172" i="36" s="1"/>
  <c r="A173" i="36" s="1"/>
  <c r="B173" i="36" s="1"/>
  <c r="AG173" i="36"/>
  <c r="AS173" i="36" s="1"/>
  <c r="H290" i="36"/>
  <c r="T290" i="36" s="1"/>
  <c r="AQ291" i="36" s="1"/>
  <c r="AP312" i="36" l="1"/>
  <c r="BB312" i="36"/>
  <c r="AI173" i="36"/>
  <c r="AU173" i="36" s="1"/>
  <c r="AX173" i="36" s="1"/>
  <c r="C173" i="36" s="1"/>
  <c r="P172" i="36"/>
  <c r="AE291" i="36"/>
  <c r="BC291" i="36"/>
  <c r="H291" i="36" s="1"/>
  <c r="BH205" i="36"/>
  <c r="M205" i="36" s="1"/>
  <c r="Y205" i="36" s="1"/>
  <c r="AJ206" i="36" s="1"/>
  <c r="AV206" i="36" s="1"/>
  <c r="BA173" i="36" l="1"/>
  <c r="F173" i="36" s="1"/>
  <c r="R173" i="36" s="1"/>
  <c r="AC174" i="36" s="1"/>
  <c r="AO174" i="36" s="1"/>
  <c r="AZ173" i="36"/>
  <c r="E173" i="36" s="1"/>
  <c r="Q173" i="36" s="1"/>
  <c r="G312" i="36"/>
  <c r="S312" i="36" s="1"/>
  <c r="AD313" i="36" s="1"/>
  <c r="AL173" i="36"/>
  <c r="BD173" i="36"/>
  <c r="I173" i="36" s="1"/>
  <c r="U173" i="36" s="1"/>
  <c r="T291" i="36"/>
  <c r="BC292" i="36" s="1"/>
  <c r="BI195" i="36"/>
  <c r="N195" i="36" s="1"/>
  <c r="Z195" i="36" s="1"/>
  <c r="AB174" i="36" l="1"/>
  <c r="AN174" i="36" s="1"/>
  <c r="AP313" i="36"/>
  <c r="BB313" i="36"/>
  <c r="AF174" i="36"/>
  <c r="AR174" i="36" s="1"/>
  <c r="BE173" i="36"/>
  <c r="J173" i="36" s="1"/>
  <c r="V173" i="36" s="1"/>
  <c r="AE292" i="36"/>
  <c r="AQ292" i="36"/>
  <c r="H292" i="36" s="1"/>
  <c r="AK196" i="36"/>
  <c r="AW196" i="36" s="1"/>
  <c r="G313" i="36" l="1"/>
  <c r="S313" i="36" s="1"/>
  <c r="AD314" i="36" s="1"/>
  <c r="AG174" i="36"/>
  <c r="AS174" i="36" s="1"/>
  <c r="BF173" i="36"/>
  <c r="K173" i="36" s="1"/>
  <c r="W173" i="36" s="1"/>
  <c r="T292" i="36"/>
  <c r="AE293" i="36" s="1"/>
  <c r="BH206" i="36"/>
  <c r="M206" i="36" s="1"/>
  <c r="Y206" i="36" s="1"/>
  <c r="AP314" i="36" l="1"/>
  <c r="BB314" i="36"/>
  <c r="BG173" i="36"/>
  <c r="L173" i="36" s="1"/>
  <c r="X173" i="36" s="1"/>
  <c r="P173" i="36" s="1"/>
  <c r="AH174" i="36"/>
  <c r="AT174" i="36" s="1"/>
  <c r="BC293" i="36"/>
  <c r="AQ293" i="36"/>
  <c r="AJ207" i="36"/>
  <c r="AV207" i="36"/>
  <c r="G314" i="36" l="1"/>
  <c r="S314" i="36" s="1"/>
  <c r="BB315" i="36" s="1"/>
  <c r="AI174" i="36"/>
  <c r="A174" i="36"/>
  <c r="B174" i="36" s="1"/>
  <c r="H293" i="36"/>
  <c r="T293" i="36" s="1"/>
  <c r="AE294" i="36" s="1"/>
  <c r="BI196" i="36"/>
  <c r="N196" i="36" s="1"/>
  <c r="Z196" i="36" s="1"/>
  <c r="AD315" i="36" l="1"/>
  <c r="AP315" i="36"/>
  <c r="G315" i="36" s="1"/>
  <c r="AU174" i="36"/>
  <c r="AX174" i="36" s="1"/>
  <c r="C174" i="36" s="1"/>
  <c r="AL174" i="36"/>
  <c r="BC294" i="36"/>
  <c r="AQ294" i="36"/>
  <c r="AK197" i="36"/>
  <c r="AW197" i="36"/>
  <c r="BH207" i="36"/>
  <c r="M207" i="36" s="1"/>
  <c r="Y207" i="36" s="1"/>
  <c r="BA174" i="36" l="1"/>
  <c r="F174" i="36" s="1"/>
  <c r="R174" i="36" s="1"/>
  <c r="AC175" i="36" s="1"/>
  <c r="AO175" i="36" s="1"/>
  <c r="AZ174" i="36"/>
  <c r="E174" i="36" s="1"/>
  <c r="Q174" i="36" s="1"/>
  <c r="S315" i="36"/>
  <c r="AP316" i="36" s="1"/>
  <c r="BD174" i="36"/>
  <c r="I174" i="36" s="1"/>
  <c r="U174" i="36" s="1"/>
  <c r="AF175" i="36" s="1"/>
  <c r="AR175" i="36" s="1"/>
  <c r="H294" i="36"/>
  <c r="T294" i="36" s="1"/>
  <c r="BC295" i="36" s="1"/>
  <c r="AJ208" i="36"/>
  <c r="AV208" i="36" s="1"/>
  <c r="AB175" i="36" l="1"/>
  <c r="AN175" i="36" s="1"/>
  <c r="AD316" i="36"/>
  <c r="BB316" i="36"/>
  <c r="G316" i="36" s="1"/>
  <c r="BE174" i="36"/>
  <c r="J174" i="36" s="1"/>
  <c r="V174" i="36" s="1"/>
  <c r="AG175" i="36" s="1"/>
  <c r="AS175" i="36" s="1"/>
  <c r="AE295" i="36"/>
  <c r="AQ295" i="36"/>
  <c r="H295" i="36" s="1"/>
  <c r="S316" i="36" l="1"/>
  <c r="AP317" i="36" s="1"/>
  <c r="BF174" i="36"/>
  <c r="K174" i="36" s="1"/>
  <c r="W174" i="36" s="1"/>
  <c r="AH175" i="36" s="1"/>
  <c r="AT175" i="36" s="1"/>
  <c r="T295" i="36"/>
  <c r="AE296" i="36" s="1"/>
  <c r="AD317" i="36" l="1"/>
  <c r="BB317" i="36"/>
  <c r="G317" i="36" s="1"/>
  <c r="BG174" i="36"/>
  <c r="L174" i="36" s="1"/>
  <c r="X174" i="36" s="1"/>
  <c r="AI175" i="36" s="1"/>
  <c r="AL175" i="36" s="1"/>
  <c r="BC296" i="36"/>
  <c r="AQ296" i="36"/>
  <c r="BI197" i="36"/>
  <c r="N197" i="36" s="1"/>
  <c r="Z197" i="36" s="1"/>
  <c r="BH208" i="36"/>
  <c r="M208" i="36" s="1"/>
  <c r="Y208" i="36" s="1"/>
  <c r="S317" i="36" l="1"/>
  <c r="AP318" i="36" s="1"/>
  <c r="P174" i="36"/>
  <c r="AU175" i="36"/>
  <c r="AX175" i="36" s="1"/>
  <c r="A175" i="36"/>
  <c r="BD175" i="36"/>
  <c r="I175" i="36" s="1"/>
  <c r="U175" i="36" s="1"/>
  <c r="H296" i="36"/>
  <c r="T296" i="36" s="1"/>
  <c r="AE297" i="36" s="1"/>
  <c r="AK198" i="36"/>
  <c r="AW198" i="36"/>
  <c r="AJ209" i="36"/>
  <c r="AV209" i="36" s="1"/>
  <c r="BB318" i="36" l="1"/>
  <c r="G318" i="36" s="1"/>
  <c r="AD318" i="36"/>
  <c r="C175" i="36"/>
  <c r="AZ175" i="36" s="1"/>
  <c r="E175" i="36" s="1"/>
  <c r="Q175" i="36" s="1"/>
  <c r="B175" i="36"/>
  <c r="AF176" i="36"/>
  <c r="AQ297" i="36"/>
  <c r="BC297" i="36"/>
  <c r="BI198" i="36"/>
  <c r="N198" i="36" s="1"/>
  <c r="Z198" i="36" s="1"/>
  <c r="AB176" i="36" l="1"/>
  <c r="AN176" i="36" s="1"/>
  <c r="BE175" i="36"/>
  <c r="J175" i="36" s="1"/>
  <c r="V175" i="36" s="1"/>
  <c r="AG176" i="36" s="1"/>
  <c r="AS176" i="36" s="1"/>
  <c r="BA175" i="36"/>
  <c r="F175" i="36" s="1"/>
  <c r="R175" i="36" s="1"/>
  <c r="S318" i="36"/>
  <c r="AP319" i="36" s="1"/>
  <c r="BF175" i="36"/>
  <c r="K175" i="36" s="1"/>
  <c r="W175" i="36" s="1"/>
  <c r="AH176" i="36" s="1"/>
  <c r="AR176" i="36"/>
  <c r="H297" i="36"/>
  <c r="T297" i="36" s="1"/>
  <c r="AE298" i="36" s="1"/>
  <c r="AK199" i="36"/>
  <c r="AW199" i="36" s="1"/>
  <c r="AC176" i="36" l="1"/>
  <c r="AO176" i="36" s="1"/>
  <c r="AD319" i="36"/>
  <c r="BB319" i="36"/>
  <c r="G319" i="36" s="1"/>
  <c r="BG175" i="36"/>
  <c r="L175" i="36" s="1"/>
  <c r="X175" i="36" s="1"/>
  <c r="AI176" i="36" s="1"/>
  <c r="AT176" i="36"/>
  <c r="BC298" i="36"/>
  <c r="AQ298" i="36"/>
  <c r="BH209" i="36"/>
  <c r="M209" i="36" s="1"/>
  <c r="Y209" i="36" s="1"/>
  <c r="S319" i="36" l="1"/>
  <c r="AP320" i="36" s="1"/>
  <c r="AU176" i="36"/>
  <c r="AX176" i="36" s="1"/>
  <c r="AL176" i="36"/>
  <c r="A176" i="36"/>
  <c r="B176" i="36" s="1"/>
  <c r="P175" i="36"/>
  <c r="H298" i="36"/>
  <c r="T298" i="36" s="1"/>
  <c r="BC299" i="36" s="1"/>
  <c r="AJ210" i="36"/>
  <c r="AV210" i="36" s="1"/>
  <c r="AD320" i="36" l="1"/>
  <c r="BB320" i="36"/>
  <c r="G320" i="36" s="1"/>
  <c r="C176" i="36"/>
  <c r="BA176" i="36" s="1"/>
  <c r="F176" i="36" s="1"/>
  <c r="R176" i="36" s="1"/>
  <c r="AQ299" i="36"/>
  <c r="H299" i="36" s="1"/>
  <c r="AE299" i="36"/>
  <c r="BI199" i="36"/>
  <c r="N199" i="36" s="1"/>
  <c r="Z199" i="36" s="1"/>
  <c r="AZ176" i="36" l="1"/>
  <c r="E176" i="36" s="1"/>
  <c r="Q176" i="36" s="1"/>
  <c r="AC177" i="36"/>
  <c r="AO177" i="36" s="1"/>
  <c r="S320" i="36"/>
  <c r="AP321" i="36" s="1"/>
  <c r="BD176" i="36"/>
  <c r="I176" i="36" s="1"/>
  <c r="U176" i="36" s="1"/>
  <c r="T299" i="36"/>
  <c r="BC300" i="36" s="1"/>
  <c r="AK200" i="36"/>
  <c r="AW200" i="36" s="1"/>
  <c r="AB177" i="36" l="1"/>
  <c r="AN177" i="36" s="1"/>
  <c r="BB321" i="36"/>
  <c r="G321" i="36" s="1"/>
  <c r="S321" i="36" s="1"/>
  <c r="AD322" i="36" s="1"/>
  <c r="AD321" i="36"/>
  <c r="AF177" i="36"/>
  <c r="AR177" i="36" s="1"/>
  <c r="BE176" i="36"/>
  <c r="J176" i="36" s="1"/>
  <c r="V176" i="36" s="1"/>
  <c r="AG177" i="36" s="1"/>
  <c r="AS177" i="36" s="1"/>
  <c r="AQ300" i="36"/>
  <c r="H300" i="36" s="1"/>
  <c r="AE300" i="36"/>
  <c r="BF176" i="36" l="1"/>
  <c r="K176" i="36" s="1"/>
  <c r="W176" i="36" s="1"/>
  <c r="BB322" i="36"/>
  <c r="AP322" i="36"/>
  <c r="T300" i="36"/>
  <c r="AQ301" i="36" s="1"/>
  <c r="BH210" i="36"/>
  <c r="BG176" i="36" l="1"/>
  <c r="L176" i="36" s="1"/>
  <c r="X176" i="36" s="1"/>
  <c r="AI177" i="36" s="1"/>
  <c r="AU177" i="36" s="1"/>
  <c r="AH177" i="36"/>
  <c r="G322" i="36"/>
  <c r="S322" i="36" s="1"/>
  <c r="AP323" i="36" s="1"/>
  <c r="BC301" i="36"/>
  <c r="H301" i="36" s="1"/>
  <c r="AE301" i="36"/>
  <c r="M210" i="36"/>
  <c r="Y210" i="36" s="1"/>
  <c r="P176" i="36" l="1"/>
  <c r="AL177" i="36"/>
  <c r="A177" i="36"/>
  <c r="B177" i="36" s="1"/>
  <c r="AT177" i="36"/>
  <c r="AX177" i="36" s="1"/>
  <c r="BB323" i="36"/>
  <c r="G323" i="36" s="1"/>
  <c r="AD323" i="36"/>
  <c r="T301" i="36"/>
  <c r="AE302" i="36" s="1"/>
  <c r="BI200" i="36"/>
  <c r="N200" i="36" s="1"/>
  <c r="Z200" i="36" s="1"/>
  <c r="AJ211" i="36"/>
  <c r="AV211" i="36" s="1"/>
  <c r="S323" i="36" l="1"/>
  <c r="BB324" i="36" s="1"/>
  <c r="C177" i="36"/>
  <c r="AZ177" i="36" s="1"/>
  <c r="E177" i="36" s="1"/>
  <c r="Q177" i="36" s="1"/>
  <c r="AQ302" i="36"/>
  <c r="BC302" i="36"/>
  <c r="AK201" i="36"/>
  <c r="AW201" i="36" s="1"/>
  <c r="AB178" i="36" l="1"/>
  <c r="AN178" i="36" s="1"/>
  <c r="BD177" i="36"/>
  <c r="I177" i="36" s="1"/>
  <c r="U177" i="36" s="1"/>
  <c r="AF178" i="36" s="1"/>
  <c r="AR178" i="36" s="1"/>
  <c r="BA177" i="36"/>
  <c r="F177" i="36" s="1"/>
  <c r="R177" i="36" s="1"/>
  <c r="AP324" i="36"/>
  <c r="G324" i="36" s="1"/>
  <c r="AD324" i="36"/>
  <c r="BE177" i="36"/>
  <c r="J177" i="36" s="1"/>
  <c r="V177" i="36" s="1"/>
  <c r="H302" i="36"/>
  <c r="T302" i="36" s="1"/>
  <c r="AE303" i="36" s="1"/>
  <c r="AC178" i="36" l="1"/>
  <c r="AO178" i="36" s="1"/>
  <c r="S324" i="36"/>
  <c r="BB325" i="36" s="1"/>
  <c r="AG178" i="36"/>
  <c r="BF177" i="36"/>
  <c r="K177" i="36" s="1"/>
  <c r="W177" i="36" s="1"/>
  <c r="AQ303" i="36"/>
  <c r="BC303" i="36"/>
  <c r="BH211" i="36"/>
  <c r="M211" i="36" s="1"/>
  <c r="Y211" i="36" s="1"/>
  <c r="AJ212" i="36" s="1"/>
  <c r="AP325" i="36" l="1"/>
  <c r="G325" i="36" s="1"/>
  <c r="AD325" i="36"/>
  <c r="AH178" i="36"/>
  <c r="AT178" i="36" s="1"/>
  <c r="AS178" i="36"/>
  <c r="BG177" i="36"/>
  <c r="L177" i="36" s="1"/>
  <c r="X177" i="36" s="1"/>
  <c r="H303" i="36"/>
  <c r="T303" i="36" s="1"/>
  <c r="AE304" i="36" s="1"/>
  <c r="AV212" i="36"/>
  <c r="S325" i="36" l="1"/>
  <c r="AP326" i="36" s="1"/>
  <c r="AI178" i="36"/>
  <c r="AL178" i="36" s="1"/>
  <c r="P177" i="36"/>
  <c r="A178" i="36"/>
  <c r="B178" i="36" s="1"/>
  <c r="AQ304" i="36"/>
  <c r="BC304" i="36"/>
  <c r="BI201" i="36"/>
  <c r="N201" i="36" s="1"/>
  <c r="Z201" i="36" s="1"/>
  <c r="AD326" i="36" l="1"/>
  <c r="BB326" i="36"/>
  <c r="G326" i="36" s="1"/>
  <c r="AU178" i="36"/>
  <c r="AX178" i="36" s="1"/>
  <c r="C178" i="36" s="1"/>
  <c r="H304" i="36"/>
  <c r="T304" i="36" s="1"/>
  <c r="AE305" i="36" s="1"/>
  <c r="AK202" i="36"/>
  <c r="AW202" i="36" s="1"/>
  <c r="BA178" i="36" l="1"/>
  <c r="F178" i="36" s="1"/>
  <c r="R178" i="36" s="1"/>
  <c r="AC179" i="36" s="1"/>
  <c r="AO179" i="36" s="1"/>
  <c r="AZ178" i="36"/>
  <c r="E178" i="36" s="1"/>
  <c r="Q178" i="36" s="1"/>
  <c r="S326" i="36"/>
  <c r="BB327" i="36" s="1"/>
  <c r="BD178" i="36"/>
  <c r="I178" i="36" s="1"/>
  <c r="U178" i="36" s="1"/>
  <c r="AQ305" i="36"/>
  <c r="BC305" i="36"/>
  <c r="BH212" i="36"/>
  <c r="M212" i="36" s="1"/>
  <c r="Y212" i="36" s="1"/>
  <c r="AB179" i="36" l="1"/>
  <c r="AN179" i="36" s="1"/>
  <c r="AP327" i="36"/>
  <c r="G327" i="36" s="1"/>
  <c r="AD327" i="36"/>
  <c r="AF179" i="36"/>
  <c r="BE178" i="36"/>
  <c r="J178" i="36" s="1"/>
  <c r="V178" i="36" s="1"/>
  <c r="H305" i="36"/>
  <c r="T305" i="36" s="1"/>
  <c r="AQ306" i="36" s="1"/>
  <c r="AJ213" i="36"/>
  <c r="S327" i="36" l="1"/>
  <c r="AP328" i="36" s="1"/>
  <c r="AG179" i="36"/>
  <c r="AS179" i="36" s="1"/>
  <c r="BF178" i="36"/>
  <c r="K178" i="36" s="1"/>
  <c r="W178" i="36" s="1"/>
  <c r="AR179" i="36"/>
  <c r="AE306" i="36"/>
  <c r="BC306" i="36"/>
  <c r="H306" i="36" s="1"/>
  <c r="BI202" i="36"/>
  <c r="N202" i="36" s="1"/>
  <c r="Z202" i="36" s="1"/>
  <c r="AV213" i="36"/>
  <c r="AD328" i="36" l="1"/>
  <c r="BB328" i="36"/>
  <c r="G328" i="36" s="1"/>
  <c r="AH179" i="36"/>
  <c r="AT179" i="36" s="1"/>
  <c r="BG178" i="36"/>
  <c r="L178" i="36" s="1"/>
  <c r="X178" i="36" s="1"/>
  <c r="T306" i="36"/>
  <c r="AQ307" i="36" s="1"/>
  <c r="AK203" i="36"/>
  <c r="S328" i="36" l="1"/>
  <c r="AP329" i="36" s="1"/>
  <c r="AI179" i="36"/>
  <c r="A179" i="36"/>
  <c r="B179" i="36" s="1"/>
  <c r="P178" i="36"/>
  <c r="BC307" i="36"/>
  <c r="H307" i="36" s="1"/>
  <c r="AE307" i="36"/>
  <c r="AW203" i="36"/>
  <c r="BH213" i="36"/>
  <c r="M213" i="36" s="1"/>
  <c r="Y213" i="36" s="1"/>
  <c r="BB329" i="36" l="1"/>
  <c r="G329" i="36" s="1"/>
  <c r="AD329" i="36"/>
  <c r="AU179" i="36"/>
  <c r="AX179" i="36" s="1"/>
  <c r="C179" i="36" s="1"/>
  <c r="AL179" i="36"/>
  <c r="T307" i="36"/>
  <c r="AE308" i="36" s="1"/>
  <c r="AJ214" i="36"/>
  <c r="AV214" i="36" s="1"/>
  <c r="BA179" i="36" l="1"/>
  <c r="F179" i="36" s="1"/>
  <c r="R179" i="36" s="1"/>
  <c r="AC180" i="36" s="1"/>
  <c r="AO180" i="36" s="1"/>
  <c r="AZ179" i="36"/>
  <c r="E179" i="36" s="1"/>
  <c r="Q179" i="36" s="1"/>
  <c r="S329" i="36"/>
  <c r="BB330" i="36" s="1"/>
  <c r="BD179" i="36"/>
  <c r="I179" i="36" s="1"/>
  <c r="U179" i="36" s="1"/>
  <c r="BC308" i="36"/>
  <c r="AQ308" i="36"/>
  <c r="BI203" i="36"/>
  <c r="N203" i="36" s="1"/>
  <c r="Z203" i="36" s="1"/>
  <c r="AB180" i="36" l="1"/>
  <c r="AN180" i="36" s="1"/>
  <c r="AP330" i="36"/>
  <c r="G330" i="36" s="1"/>
  <c r="AD330" i="36"/>
  <c r="BE179" i="36"/>
  <c r="J179" i="36" s="1"/>
  <c r="V179" i="36" s="1"/>
  <c r="AF180" i="36"/>
  <c r="AR180" i="36" s="1"/>
  <c r="H308" i="36"/>
  <c r="T308" i="36" s="1"/>
  <c r="AE309" i="36" s="1"/>
  <c r="AK204" i="36"/>
  <c r="AW204" i="36" s="1"/>
  <c r="S330" i="36" l="1"/>
  <c r="AP331" i="36" s="1"/>
  <c r="BF179" i="36"/>
  <c r="K179" i="36" s="1"/>
  <c r="W179" i="36" s="1"/>
  <c r="AH180" i="36" s="1"/>
  <c r="AT180" i="36" s="1"/>
  <c r="AG180" i="36"/>
  <c r="AS180" i="36" s="1"/>
  <c r="BC309" i="36"/>
  <c r="AQ309" i="36"/>
  <c r="BH214" i="36"/>
  <c r="M214" i="36" s="1"/>
  <c r="Y214" i="36" s="1"/>
  <c r="AD331" i="36" l="1"/>
  <c r="BB331" i="36"/>
  <c r="G331" i="36" s="1"/>
  <c r="BG179" i="36"/>
  <c r="L179" i="36" s="1"/>
  <c r="X179" i="36" s="1"/>
  <c r="AI180" i="36" s="1"/>
  <c r="H309" i="36"/>
  <c r="T309" i="36" s="1"/>
  <c r="AQ310" i="36" s="1"/>
  <c r="BI204" i="36"/>
  <c r="N204" i="36" s="1"/>
  <c r="Z204" i="36" s="1"/>
  <c r="AJ215" i="36"/>
  <c r="AV215" i="36" s="1"/>
  <c r="S331" i="36" l="1"/>
  <c r="BB332" i="36" s="1"/>
  <c r="P179" i="36"/>
  <c r="A180" i="36"/>
  <c r="B180" i="36" s="1"/>
  <c r="AU180" i="36"/>
  <c r="AX180" i="36" s="1"/>
  <c r="AL180" i="36"/>
  <c r="AE310" i="36"/>
  <c r="BC310" i="36"/>
  <c r="H310" i="36" s="1"/>
  <c r="AK205" i="36"/>
  <c r="AW205" i="36" s="1"/>
  <c r="AD332" i="36" l="1"/>
  <c r="AP332" i="36"/>
  <c r="G332" i="36" s="1"/>
  <c r="C180" i="36"/>
  <c r="AZ180" i="36" s="1"/>
  <c r="E180" i="36" s="1"/>
  <c r="Q180" i="36" s="1"/>
  <c r="T310" i="36"/>
  <c r="AE311" i="36" s="1"/>
  <c r="AB181" i="36" l="1"/>
  <c r="AN181" i="36" s="1"/>
  <c r="BD180" i="36"/>
  <c r="I180" i="36" s="1"/>
  <c r="U180" i="36" s="1"/>
  <c r="AF181" i="36" s="1"/>
  <c r="AR181" i="36" s="1"/>
  <c r="BA180" i="36"/>
  <c r="F180" i="36" s="1"/>
  <c r="R180" i="36" s="1"/>
  <c r="S332" i="36"/>
  <c r="AD333" i="36" s="1"/>
  <c r="BE180" i="36"/>
  <c r="J180" i="36" s="1"/>
  <c r="V180" i="36" s="1"/>
  <c r="AG181" i="36" s="1"/>
  <c r="AS181" i="36" s="1"/>
  <c r="AQ311" i="36"/>
  <c r="BC311" i="36"/>
  <c r="AC181" i="36" l="1"/>
  <c r="AO181" i="36" s="1"/>
  <c r="BB333" i="36"/>
  <c r="AP333" i="36"/>
  <c r="BF180" i="36"/>
  <c r="K180" i="36" s="1"/>
  <c r="W180" i="36" s="1"/>
  <c r="AH181" i="36" s="1"/>
  <c r="AT181" i="36" s="1"/>
  <c r="H311" i="36"/>
  <c r="T311" i="36" s="1"/>
  <c r="AE312" i="36" s="1"/>
  <c r="BH215" i="36"/>
  <c r="M215" i="36" s="1"/>
  <c r="Y215" i="36" s="1"/>
  <c r="G333" i="36" l="1"/>
  <c r="S333" i="36" s="1"/>
  <c r="BB334" i="36" s="1"/>
  <c r="BG180" i="36"/>
  <c r="L180" i="36" s="1"/>
  <c r="X180" i="36" s="1"/>
  <c r="P180" i="36" s="1"/>
  <c r="BC312" i="36"/>
  <c r="AQ312" i="36"/>
  <c r="BI205" i="36"/>
  <c r="N205" i="36" s="1"/>
  <c r="Z205" i="36" s="1"/>
  <c r="AJ216" i="36"/>
  <c r="AV216" i="36" s="1"/>
  <c r="AP334" i="36" l="1"/>
  <c r="G334" i="36" s="1"/>
  <c r="AD334" i="36"/>
  <c r="A181" i="36"/>
  <c r="B181" i="36" s="1"/>
  <c r="AI181" i="36"/>
  <c r="AL181" i="36" s="1"/>
  <c r="H312" i="36"/>
  <c r="T312" i="36" s="1"/>
  <c r="AE313" i="36" s="1"/>
  <c r="AK206" i="36"/>
  <c r="AW206" i="36"/>
  <c r="S334" i="36" l="1"/>
  <c r="AP335" i="36" s="1"/>
  <c r="AU181" i="36"/>
  <c r="AX181" i="36" s="1"/>
  <c r="C181" i="36" s="1"/>
  <c r="AZ181" i="36" s="1"/>
  <c r="E181" i="36" s="1"/>
  <c r="Q181" i="36" s="1"/>
  <c r="BC313" i="36"/>
  <c r="AQ313" i="36"/>
  <c r="BH216" i="36"/>
  <c r="M216" i="36" s="1"/>
  <c r="Y216" i="36" s="1"/>
  <c r="AB182" i="36" l="1"/>
  <c r="AN182" i="36" s="1"/>
  <c r="BD181" i="36"/>
  <c r="I181" i="36" s="1"/>
  <c r="U181" i="36" s="1"/>
  <c r="AF182" i="36" s="1"/>
  <c r="AR182" i="36" s="1"/>
  <c r="BA181" i="36"/>
  <c r="F181" i="36" s="1"/>
  <c r="R181" i="36" s="1"/>
  <c r="AD335" i="36"/>
  <c r="BB335" i="36"/>
  <c r="G335" i="36" s="1"/>
  <c r="BE181" i="36"/>
  <c r="J181" i="36" s="1"/>
  <c r="V181" i="36" s="1"/>
  <c r="H313" i="36"/>
  <c r="T313" i="36" s="1"/>
  <c r="AQ314" i="36" s="1"/>
  <c r="BI206" i="36"/>
  <c r="N206" i="36" s="1"/>
  <c r="Z206" i="36" s="1"/>
  <c r="AJ217" i="36"/>
  <c r="AV217" i="36"/>
  <c r="AC182" i="36" l="1"/>
  <c r="AO182" i="36" s="1"/>
  <c r="S335" i="36"/>
  <c r="AP336" i="36" s="1"/>
  <c r="AG182" i="36"/>
  <c r="AS182" i="36" s="1"/>
  <c r="BF181" i="36"/>
  <c r="K181" i="36" s="1"/>
  <c r="W181" i="36" s="1"/>
  <c r="BC314" i="36"/>
  <c r="H314" i="36" s="1"/>
  <c r="AE314" i="36"/>
  <c r="AK207" i="36"/>
  <c r="AW207" i="36" s="1"/>
  <c r="AD336" i="36" l="1"/>
  <c r="BB336" i="36"/>
  <c r="G336" i="36" s="1"/>
  <c r="BG181" i="36"/>
  <c r="L181" i="36" s="1"/>
  <c r="X181" i="36" s="1"/>
  <c r="A182" i="36" s="1"/>
  <c r="B182" i="36" s="1"/>
  <c r="AH182" i="36"/>
  <c r="AT182" i="36" s="1"/>
  <c r="T314" i="36"/>
  <c r="AQ315" i="36" s="1"/>
  <c r="S336" i="36" l="1"/>
  <c r="AP337" i="36" s="1"/>
  <c r="AI182" i="36"/>
  <c r="AU182" i="36" s="1"/>
  <c r="AX182" i="36" s="1"/>
  <c r="C182" i="36" s="1"/>
  <c r="AZ182" i="36" s="1"/>
  <c r="E182" i="36" s="1"/>
  <c r="Q182" i="36" s="1"/>
  <c r="P181" i="36"/>
  <c r="AE315" i="36"/>
  <c r="BC315" i="36"/>
  <c r="H315" i="36" s="1"/>
  <c r="BH217" i="36"/>
  <c r="M217" i="36" s="1"/>
  <c r="Y217" i="36" s="1"/>
  <c r="AB183" i="36" l="1"/>
  <c r="AN183" i="36" s="1"/>
  <c r="BD182" i="36"/>
  <c r="I182" i="36" s="1"/>
  <c r="U182" i="36" s="1"/>
  <c r="AF183" i="36" s="1"/>
  <c r="BA182" i="36"/>
  <c r="F182" i="36" s="1"/>
  <c r="R182" i="36" s="1"/>
  <c r="BB337" i="36"/>
  <c r="G337" i="36" s="1"/>
  <c r="AD337" i="36"/>
  <c r="AL182" i="36"/>
  <c r="BE182" i="36"/>
  <c r="J182" i="36" s="1"/>
  <c r="V182" i="36" s="1"/>
  <c r="T315" i="36"/>
  <c r="BC316" i="36" s="1"/>
  <c r="BI207" i="36"/>
  <c r="N207" i="36" s="1"/>
  <c r="Z207" i="36" s="1"/>
  <c r="AJ218" i="36"/>
  <c r="AV218" i="36" s="1"/>
  <c r="AC183" i="36" l="1"/>
  <c r="AO183" i="36" s="1"/>
  <c r="S337" i="36"/>
  <c r="AP338" i="36" s="1"/>
  <c r="BF182" i="36"/>
  <c r="K182" i="36" s="1"/>
  <c r="W182" i="36" s="1"/>
  <c r="AH183" i="36" s="1"/>
  <c r="AG183" i="36"/>
  <c r="AS183" i="36" s="1"/>
  <c r="AR183" i="36"/>
  <c r="AE316" i="36"/>
  <c r="AQ316" i="36"/>
  <c r="H316" i="36" s="1"/>
  <c r="AK208" i="36"/>
  <c r="AW208" i="36" s="1"/>
  <c r="BB338" i="36" l="1"/>
  <c r="G338" i="36" s="1"/>
  <c r="AD338" i="36"/>
  <c r="BG182" i="36"/>
  <c r="L182" i="36" s="1"/>
  <c r="X182" i="36" s="1"/>
  <c r="P182" i="36" s="1"/>
  <c r="AT183" i="36"/>
  <c r="T316" i="36"/>
  <c r="BC317" i="36" s="1"/>
  <c r="BH218" i="36"/>
  <c r="M218" i="36" s="1"/>
  <c r="Y218" i="36" s="1"/>
  <c r="S338" i="36" l="1"/>
  <c r="AP339" i="36" s="1"/>
  <c r="A183" i="36"/>
  <c r="B183" i="36" s="1"/>
  <c r="AI183" i="36"/>
  <c r="AQ317" i="36"/>
  <c r="H317" i="36" s="1"/>
  <c r="AE317" i="36"/>
  <c r="AJ219" i="36"/>
  <c r="AV219" i="36" s="1"/>
  <c r="BB339" i="36" l="1"/>
  <c r="G339" i="36" s="1"/>
  <c r="S339" i="36" s="1"/>
  <c r="AD339" i="36"/>
  <c r="AU183" i="36"/>
  <c r="AX183" i="36" s="1"/>
  <c r="C183" i="36" s="1"/>
  <c r="AZ183" i="36" s="1"/>
  <c r="E183" i="36" s="1"/>
  <c r="Q183" i="36" s="1"/>
  <c r="AL183" i="36"/>
  <c r="T317" i="36"/>
  <c r="AE318" i="36" s="1"/>
  <c r="BI208" i="36"/>
  <c r="N208" i="36" s="1"/>
  <c r="Z208" i="36" s="1"/>
  <c r="AB184" i="36" l="1"/>
  <c r="AN184" i="36" s="1"/>
  <c r="BD183" i="36"/>
  <c r="I183" i="36" s="1"/>
  <c r="U183" i="36" s="1"/>
  <c r="AF184" i="36" s="1"/>
  <c r="AR184" i="36" s="1"/>
  <c r="BA183" i="36"/>
  <c r="F183" i="36" s="1"/>
  <c r="R183" i="36" s="1"/>
  <c r="BE183" i="36"/>
  <c r="J183" i="36" s="1"/>
  <c r="V183" i="36" s="1"/>
  <c r="AQ318" i="36"/>
  <c r="BC318" i="36"/>
  <c r="BB340" i="36"/>
  <c r="AP340" i="36"/>
  <c r="AD340" i="36"/>
  <c r="AK209" i="36"/>
  <c r="AW209" i="36"/>
  <c r="AC184" i="36" l="1"/>
  <c r="AO184" i="36" s="1"/>
  <c r="BF183" i="36"/>
  <c r="K183" i="36" s="1"/>
  <c r="W183" i="36" s="1"/>
  <c r="AH184" i="36" s="1"/>
  <c r="AT184" i="36" s="1"/>
  <c r="AG184" i="36"/>
  <c r="AS184" i="36" s="1"/>
  <c r="H318" i="36"/>
  <c r="T318" i="36" s="1"/>
  <c r="AE319" i="36" s="1"/>
  <c r="G340" i="36"/>
  <c r="S340" i="36" s="1"/>
  <c r="BH219" i="36"/>
  <c r="M219" i="36" s="1"/>
  <c r="Y219" i="36" s="1"/>
  <c r="BG183" i="36" l="1"/>
  <c r="L183" i="36" s="1"/>
  <c r="X183" i="36" s="1"/>
  <c r="A184" i="36" s="1"/>
  <c r="B184" i="36" s="1"/>
  <c r="BC319" i="36"/>
  <c r="AQ319" i="36"/>
  <c r="AP341" i="36"/>
  <c r="BB341" i="36"/>
  <c r="AD341" i="36"/>
  <c r="AJ220" i="36"/>
  <c r="AV220" i="36" s="1"/>
  <c r="P183" i="36" l="1"/>
  <c r="AI184" i="36"/>
  <c r="AU184" i="36" s="1"/>
  <c r="AX184" i="36" s="1"/>
  <c r="C184" i="36" s="1"/>
  <c r="H319" i="36"/>
  <c r="T319" i="36" s="1"/>
  <c r="AE320" i="36" s="1"/>
  <c r="G341" i="36"/>
  <c r="S341" i="36" s="1"/>
  <c r="AD342" i="36" s="1"/>
  <c r="BA184" i="36" l="1"/>
  <c r="F184" i="36" s="1"/>
  <c r="R184" i="36" s="1"/>
  <c r="AL184" i="36"/>
  <c r="AZ184" i="36"/>
  <c r="E184" i="36" s="1"/>
  <c r="Q184" i="36" s="1"/>
  <c r="AQ320" i="36"/>
  <c r="BC320" i="36"/>
  <c r="AP342" i="36"/>
  <c r="BB342" i="36"/>
  <c r="BI209" i="36"/>
  <c r="N209" i="36" s="1"/>
  <c r="Z209" i="36" s="1"/>
  <c r="AC185" i="36" l="1"/>
  <c r="AO185" i="36" s="1"/>
  <c r="AB185" i="36"/>
  <c r="AN185" i="36" s="1"/>
  <c r="BD184" i="36"/>
  <c r="I184" i="36" s="1"/>
  <c r="U184" i="36" s="1"/>
  <c r="H320" i="36"/>
  <c r="T320" i="36" s="1"/>
  <c r="AQ321" i="36" s="1"/>
  <c r="G342" i="36"/>
  <c r="S342" i="36" s="1"/>
  <c r="AK210" i="36"/>
  <c r="AW210" i="36" s="1"/>
  <c r="BH220" i="36"/>
  <c r="M220" i="36" s="1"/>
  <c r="Y220" i="36" s="1"/>
  <c r="BE184" i="36" l="1"/>
  <c r="AF185" i="36"/>
  <c r="BC321" i="36"/>
  <c r="H321" i="36" s="1"/>
  <c r="AE321" i="36"/>
  <c r="AD343" i="36"/>
  <c r="BB343" i="36"/>
  <c r="AP343" i="36"/>
  <c r="AJ221" i="36"/>
  <c r="AV221" i="36"/>
  <c r="J184" i="36" l="1"/>
  <c r="V184" i="36" s="1"/>
  <c r="BF184" i="36"/>
  <c r="AR185" i="36"/>
  <c r="T321" i="36"/>
  <c r="AE322" i="36" s="1"/>
  <c r="G343" i="36"/>
  <c r="S343" i="36" s="1"/>
  <c r="AG185" i="36" l="1"/>
  <c r="K184" i="36"/>
  <c r="W184" i="36" s="1"/>
  <c r="BG184" i="36"/>
  <c r="L184" i="36" s="1"/>
  <c r="X184" i="36" s="1"/>
  <c r="BC322" i="36"/>
  <c r="AQ322" i="36"/>
  <c r="AD344" i="36"/>
  <c r="AP344" i="36"/>
  <c r="BB344" i="36"/>
  <c r="BI210" i="36"/>
  <c r="N210" i="36" s="1"/>
  <c r="Z210" i="36" s="1"/>
  <c r="A185" i="36" l="1"/>
  <c r="B185" i="36" s="1"/>
  <c r="AS185" i="36"/>
  <c r="AI185" i="36"/>
  <c r="AU185" i="36" s="1"/>
  <c r="AH185" i="36"/>
  <c r="AT185" i="36" s="1"/>
  <c r="P184" i="36"/>
  <c r="H322" i="36"/>
  <c r="T322" i="36" s="1"/>
  <c r="AE323" i="36" s="1"/>
  <c r="G344" i="36"/>
  <c r="S344" i="36" s="1"/>
  <c r="AK211" i="36"/>
  <c r="AW211" i="36" s="1"/>
  <c r="AL185" i="36" l="1"/>
  <c r="AX185" i="36"/>
  <c r="C185" i="36" s="1"/>
  <c r="AQ323" i="36"/>
  <c r="BC323" i="36"/>
  <c r="AD345" i="36"/>
  <c r="BB345" i="36"/>
  <c r="AP345" i="36"/>
  <c r="BH221" i="36"/>
  <c r="M221" i="36" s="1"/>
  <c r="Y221" i="36" s="1"/>
  <c r="AZ185" i="36" l="1"/>
  <c r="E185" i="36" s="1"/>
  <c r="Q185" i="36" s="1"/>
  <c r="H323" i="36"/>
  <c r="T323" i="36" s="1"/>
  <c r="BC324" i="36" s="1"/>
  <c r="G345" i="36"/>
  <c r="S345" i="36" s="1"/>
  <c r="BI211" i="36"/>
  <c r="N211" i="36" s="1"/>
  <c r="Z211" i="36" s="1"/>
  <c r="AJ222" i="36"/>
  <c r="AV222" i="36" s="1"/>
  <c r="BA185" i="36" l="1"/>
  <c r="F185" i="36" s="1"/>
  <c r="R185" i="36" s="1"/>
  <c r="BD185" i="36"/>
  <c r="I185" i="36" s="1"/>
  <c r="U185" i="36" s="1"/>
  <c r="AF186" i="36" s="1"/>
  <c r="AR186" i="36" s="1"/>
  <c r="AB186" i="36"/>
  <c r="AE324" i="36"/>
  <c r="AQ324" i="36"/>
  <c r="H324" i="36" s="1"/>
  <c r="AD346" i="36"/>
  <c r="BB346" i="36"/>
  <c r="AP346" i="36"/>
  <c r="AK212" i="36"/>
  <c r="AW212" i="36" s="1"/>
  <c r="BI212" i="36"/>
  <c r="AC186" i="36" l="1"/>
  <c r="AO186" i="36" s="1"/>
  <c r="BE185" i="36"/>
  <c r="J185" i="36" s="1"/>
  <c r="V185" i="36" s="1"/>
  <c r="AG186" i="36" s="1"/>
  <c r="AN186" i="36"/>
  <c r="T324" i="36"/>
  <c r="BC325" i="36" s="1"/>
  <c r="G346" i="36"/>
  <c r="S346" i="36" s="1"/>
  <c r="N212" i="36"/>
  <c r="Z212" i="36" s="1"/>
  <c r="AK213" i="36" s="1"/>
  <c r="AW213" i="36" s="1"/>
  <c r="BF185" i="36" l="1"/>
  <c r="K185" i="36" s="1"/>
  <c r="W185" i="36" s="1"/>
  <c r="AH186" i="36" s="1"/>
  <c r="AT186" i="36" s="1"/>
  <c r="AS186" i="36"/>
  <c r="AE325" i="36"/>
  <c r="AQ325" i="36"/>
  <c r="H325" i="36" s="1"/>
  <c r="AD347" i="36"/>
  <c r="AP347" i="36"/>
  <c r="BB347" i="36"/>
  <c r="BI213" i="36"/>
  <c r="N213" i="36" s="1"/>
  <c r="Z213" i="36" s="1"/>
  <c r="BI214" i="36" s="1"/>
  <c r="BG185" i="36" l="1"/>
  <c r="L185" i="36" s="1"/>
  <c r="X185" i="36" s="1"/>
  <c r="A186" i="36" s="1"/>
  <c r="B186" i="36" s="1"/>
  <c r="T325" i="36"/>
  <c r="G347" i="36"/>
  <c r="S347" i="36" s="1"/>
  <c r="AK214" i="36"/>
  <c r="AW214" i="36" s="1"/>
  <c r="N214" i="36" s="1"/>
  <c r="Z214" i="36" s="1"/>
  <c r="BI215" i="36" s="1"/>
  <c r="BH222" i="36"/>
  <c r="M222" i="36" s="1"/>
  <c r="Y222" i="36" s="1"/>
  <c r="AJ223" i="36" s="1"/>
  <c r="P185" i="36" l="1"/>
  <c r="AI186" i="36"/>
  <c r="AL186" i="36" s="1"/>
  <c r="BC326" i="36"/>
  <c r="AQ326" i="36"/>
  <c r="AE326" i="36"/>
  <c r="BB348" i="36"/>
  <c r="AD348" i="36"/>
  <c r="AP348" i="36"/>
  <c r="AK215" i="36"/>
  <c r="AW215" i="36"/>
  <c r="N215" i="36" s="1"/>
  <c r="AV223" i="36"/>
  <c r="AU186" i="36" l="1"/>
  <c r="AX186" i="36" s="1"/>
  <c r="C186" i="36" s="1"/>
  <c r="AZ186" i="36" s="1"/>
  <c r="E186" i="36" s="1"/>
  <c r="Q186" i="36" s="1"/>
  <c r="H326" i="36"/>
  <c r="T326" i="36" s="1"/>
  <c r="G348" i="36"/>
  <c r="S348" i="36" s="1"/>
  <c r="Z215" i="36"/>
  <c r="AK216" i="36" s="1"/>
  <c r="AB187" i="36" l="1"/>
  <c r="AN187" i="36" s="1"/>
  <c r="BD186" i="36"/>
  <c r="I186" i="36" s="1"/>
  <c r="U186" i="36" s="1"/>
  <c r="AF187" i="36" s="1"/>
  <c r="AR187" i="36" s="1"/>
  <c r="BA186" i="36"/>
  <c r="F186" i="36" s="1"/>
  <c r="R186" i="36" s="1"/>
  <c r="BE186" i="36"/>
  <c r="BF186" i="36" s="1"/>
  <c r="K186" i="36" s="1"/>
  <c r="W186" i="36" s="1"/>
  <c r="AQ327" i="36"/>
  <c r="AE327" i="36"/>
  <c r="BC327" i="36"/>
  <c r="AD349" i="36"/>
  <c r="AP349" i="36"/>
  <c r="BB349" i="36"/>
  <c r="BI216" i="36"/>
  <c r="AW216" i="36"/>
  <c r="BH223" i="36"/>
  <c r="M223" i="36" s="1"/>
  <c r="Y223" i="36" s="1"/>
  <c r="AC187" i="36" l="1"/>
  <c r="AO187" i="36" s="1"/>
  <c r="BG186" i="36"/>
  <c r="L186" i="36" s="1"/>
  <c r="X186" i="36" s="1"/>
  <c r="AI187" i="36" s="1"/>
  <c r="AU187" i="36" s="1"/>
  <c r="J186" i="36"/>
  <c r="V186" i="36" s="1"/>
  <c r="AH187" i="36"/>
  <c r="AT187" i="36" s="1"/>
  <c r="H327" i="36"/>
  <c r="T327" i="36" s="1"/>
  <c r="G349" i="36"/>
  <c r="S349" i="36" s="1"/>
  <c r="N216" i="36"/>
  <c r="Z216" i="36" s="1"/>
  <c r="AK217" i="36" s="1"/>
  <c r="AW217" i="36" s="1"/>
  <c r="AJ224" i="36"/>
  <c r="AV224" i="36" s="1"/>
  <c r="A187" i="36" l="1"/>
  <c r="B187" i="36" s="1"/>
  <c r="AG187" i="36"/>
  <c r="AS187" i="36" s="1"/>
  <c r="AX187" i="36" s="1"/>
  <c r="P186" i="36"/>
  <c r="BC328" i="36"/>
  <c r="AQ328" i="36"/>
  <c r="AE328" i="36"/>
  <c r="AD350" i="36"/>
  <c r="AP350" i="36"/>
  <c r="BB350" i="36"/>
  <c r="BI217" i="36"/>
  <c r="N217" i="36" s="1"/>
  <c r="Z217" i="36" s="1"/>
  <c r="AK218" i="36" s="1"/>
  <c r="C187" i="36" l="1"/>
  <c r="AZ187" i="36" s="1"/>
  <c r="E187" i="36" s="1"/>
  <c r="Q187" i="36" s="1"/>
  <c r="AL187" i="36"/>
  <c r="H328" i="36"/>
  <c r="T328" i="36" s="1"/>
  <c r="G350" i="36"/>
  <c r="S350" i="36" s="1"/>
  <c r="BI218" i="36"/>
  <c r="AW218" i="36"/>
  <c r="AB188" i="36" l="1"/>
  <c r="AN188" i="36" s="1"/>
  <c r="BD187" i="36"/>
  <c r="I187" i="36" s="1"/>
  <c r="U187" i="36" s="1"/>
  <c r="AF188" i="36" s="1"/>
  <c r="AR188" i="36" s="1"/>
  <c r="BA187" i="36"/>
  <c r="F187" i="36" s="1"/>
  <c r="R187" i="36" s="1"/>
  <c r="BE187" i="36"/>
  <c r="J187" i="36" s="1"/>
  <c r="V187" i="36" s="1"/>
  <c r="AQ329" i="36"/>
  <c r="AE329" i="36"/>
  <c r="BC329" i="36"/>
  <c r="AD351" i="36"/>
  <c r="AP351" i="36"/>
  <c r="BB351" i="36"/>
  <c r="N218" i="36"/>
  <c r="Z218" i="36" s="1"/>
  <c r="AK219" i="36" s="1"/>
  <c r="AW219" i="36" s="1"/>
  <c r="BH224" i="36"/>
  <c r="M224" i="36" s="1"/>
  <c r="Y224" i="36" s="1"/>
  <c r="AC188" i="36" l="1"/>
  <c r="AO188" i="36" s="1"/>
  <c r="AG188" i="36"/>
  <c r="BF187" i="36"/>
  <c r="H329" i="36"/>
  <c r="T329" i="36" s="1"/>
  <c r="BC330" i="36" s="1"/>
  <c r="G351" i="36"/>
  <c r="S351" i="36" s="1"/>
  <c r="BI219" i="36"/>
  <c r="N219" i="36" s="1"/>
  <c r="Z219" i="36" s="1"/>
  <c r="AW220" i="36" s="1"/>
  <c r="AJ225" i="36"/>
  <c r="AV225" i="36" s="1"/>
  <c r="K187" i="36" l="1"/>
  <c r="W187" i="36" s="1"/>
  <c r="BG187" i="36"/>
  <c r="L187" i="36" s="1"/>
  <c r="X187" i="36" s="1"/>
  <c r="AS188" i="36"/>
  <c r="AE330" i="36"/>
  <c r="AQ330" i="36"/>
  <c r="H330" i="36" s="1"/>
  <c r="AD352" i="36"/>
  <c r="AP352" i="36"/>
  <c r="BB352" i="36"/>
  <c r="AK220" i="36"/>
  <c r="BI220" i="36"/>
  <c r="N220" i="36" s="1"/>
  <c r="AI188" i="36" l="1"/>
  <c r="AU188" i="36" s="1"/>
  <c r="AH188" i="36"/>
  <c r="A188" i="36"/>
  <c r="B188" i="36" s="1"/>
  <c r="P187" i="36"/>
  <c r="T330" i="36"/>
  <c r="G352" i="36"/>
  <c r="S352" i="36" s="1"/>
  <c r="Z220" i="36"/>
  <c r="BI221" i="36" s="1"/>
  <c r="BH225" i="36"/>
  <c r="M225" i="36" s="1"/>
  <c r="Y225" i="36" s="1"/>
  <c r="AT188" i="36" l="1"/>
  <c r="AX188" i="36" s="1"/>
  <c r="C188" i="36" s="1"/>
  <c r="AL188" i="36"/>
  <c r="AQ331" i="36"/>
  <c r="AE331" i="36"/>
  <c r="BC331" i="36"/>
  <c r="BB353" i="36"/>
  <c r="AD353" i="36"/>
  <c r="AP353" i="36"/>
  <c r="AK221" i="36"/>
  <c r="AW221" i="36" s="1"/>
  <c r="N221" i="36" s="1"/>
  <c r="Z221" i="36" s="1"/>
  <c r="BI222" i="36" s="1"/>
  <c r="AJ226" i="36"/>
  <c r="AV226" i="36" s="1"/>
  <c r="AZ188" i="36" l="1"/>
  <c r="E188" i="36" s="1"/>
  <c r="Q188" i="36" s="1"/>
  <c r="H331" i="36"/>
  <c r="T331" i="36" s="1"/>
  <c r="G353" i="36"/>
  <c r="S353" i="36" s="1"/>
  <c r="AK222" i="36"/>
  <c r="AW222" i="36"/>
  <c r="N222" i="36" s="1"/>
  <c r="BA188" i="36" l="1"/>
  <c r="F188" i="36" s="1"/>
  <c r="R188" i="36" s="1"/>
  <c r="AC189" i="36" s="1"/>
  <c r="AO189" i="36" s="1"/>
  <c r="AB189" i="36"/>
  <c r="BD188" i="36"/>
  <c r="BC332" i="36"/>
  <c r="AE332" i="36"/>
  <c r="AQ332" i="36"/>
  <c r="AP354" i="36"/>
  <c r="AD354" i="36"/>
  <c r="BB354" i="36"/>
  <c r="Z222" i="36"/>
  <c r="BI223" i="36" s="1"/>
  <c r="I188" i="36" l="1"/>
  <c r="U188" i="36" s="1"/>
  <c r="BE188" i="36"/>
  <c r="AN189" i="36"/>
  <c r="H332" i="36"/>
  <c r="T332" i="36" s="1"/>
  <c r="G354" i="36"/>
  <c r="S354" i="36" s="1"/>
  <c r="BB355" i="36" s="1"/>
  <c r="AK223" i="36"/>
  <c r="AW223" i="36" s="1"/>
  <c r="N223" i="36" s="1"/>
  <c r="Z223" i="36" s="1"/>
  <c r="AW224" i="36" s="1"/>
  <c r="AF189" i="36" l="1"/>
  <c r="AR189" i="36" s="1"/>
  <c r="J188" i="36"/>
  <c r="V188" i="36" s="1"/>
  <c r="BF188" i="36"/>
  <c r="BC333" i="36"/>
  <c r="AQ333" i="36"/>
  <c r="AE333" i="36"/>
  <c r="AP355" i="36"/>
  <c r="G355" i="36" s="1"/>
  <c r="AD355" i="36"/>
  <c r="AK224" i="36"/>
  <c r="BI224" i="36"/>
  <c r="N224" i="36" s="1"/>
  <c r="BH226" i="36"/>
  <c r="M226" i="36" s="1"/>
  <c r="Y226" i="36" s="1"/>
  <c r="AJ227" i="36" s="1"/>
  <c r="AG189" i="36" l="1"/>
  <c r="AS189" i="36" s="1"/>
  <c r="K188" i="36"/>
  <c r="W188" i="36" s="1"/>
  <c r="BG188" i="36"/>
  <c r="L188" i="36" s="1"/>
  <c r="X188" i="36" s="1"/>
  <c r="H333" i="36"/>
  <c r="T333" i="36" s="1"/>
  <c r="S355" i="36"/>
  <c r="AD356" i="36" s="1"/>
  <c r="Z224" i="36"/>
  <c r="AK225" i="36" s="1"/>
  <c r="AW225" i="36" s="1"/>
  <c r="AV227" i="36"/>
  <c r="P188" i="36" l="1"/>
  <c r="AH189" i="36"/>
  <c r="AI189" i="36"/>
  <c r="AU189" i="36" s="1"/>
  <c r="A189" i="36"/>
  <c r="B189" i="36" s="1"/>
  <c r="AQ334" i="36"/>
  <c r="AE334" i="36"/>
  <c r="BC334" i="36"/>
  <c r="BB356" i="36"/>
  <c r="AP356" i="36"/>
  <c r="BI225" i="36"/>
  <c r="N225" i="36" s="1"/>
  <c r="Z225" i="36" s="1"/>
  <c r="AK226" i="36" s="1"/>
  <c r="AW226" i="36" s="1"/>
  <c r="AL189" i="36" l="1"/>
  <c r="AT189" i="36"/>
  <c r="AX189" i="36" s="1"/>
  <c r="C189" i="36" s="1"/>
  <c r="H334" i="36"/>
  <c r="T334" i="36" s="1"/>
  <c r="G356" i="36"/>
  <c r="S356" i="36" s="1"/>
  <c r="AP357" i="36" s="1"/>
  <c r="BI226" i="36"/>
  <c r="N226" i="36" s="1"/>
  <c r="Z226" i="36" s="1"/>
  <c r="BH227" i="36"/>
  <c r="M227" i="36" s="1"/>
  <c r="Y227" i="36" s="1"/>
  <c r="AJ228" i="36" s="1"/>
  <c r="AV228" i="36" s="1"/>
  <c r="BA189" i="36" l="1"/>
  <c r="F189" i="36" s="1"/>
  <c r="R189" i="36" s="1"/>
  <c r="AC190" i="36" s="1"/>
  <c r="AO190" i="36" s="1"/>
  <c r="AZ189" i="36"/>
  <c r="E189" i="36" s="1"/>
  <c r="Q189" i="36" s="1"/>
  <c r="BD189" i="36"/>
  <c r="I189" i="36" s="1"/>
  <c r="U189" i="36" s="1"/>
  <c r="AQ335" i="36"/>
  <c r="AE335" i="36"/>
  <c r="BC335" i="36"/>
  <c r="BB357" i="36"/>
  <c r="G357" i="36" s="1"/>
  <c r="AD357" i="36"/>
  <c r="AK227" i="36"/>
  <c r="AW227" i="36" s="1"/>
  <c r="BI227" i="36"/>
  <c r="AB190" i="36" l="1"/>
  <c r="AN190" i="36" s="1"/>
  <c r="AF190" i="36"/>
  <c r="AR190" i="36" s="1"/>
  <c r="BE189" i="36"/>
  <c r="J189" i="36" s="1"/>
  <c r="V189" i="36" s="1"/>
  <c r="H335" i="36"/>
  <c r="T335" i="36" s="1"/>
  <c r="S357" i="36"/>
  <c r="AP358" i="36" s="1"/>
  <c r="N227" i="36"/>
  <c r="Z227" i="36" s="1"/>
  <c r="AK228" i="36" s="1"/>
  <c r="AW228" i="36" s="1"/>
  <c r="AG190" i="36" l="1"/>
  <c r="BF189" i="36"/>
  <c r="AE336" i="36"/>
  <c r="BC336" i="36"/>
  <c r="AQ336" i="36"/>
  <c r="BB358" i="36"/>
  <c r="G358" i="36" s="1"/>
  <c r="AD358" i="36"/>
  <c r="AS190" i="36" l="1"/>
  <c r="K189" i="36"/>
  <c r="W189" i="36" s="1"/>
  <c r="BG189" i="36"/>
  <c r="L189" i="36" s="1"/>
  <c r="X189" i="36" s="1"/>
  <c r="H336" i="36"/>
  <c r="T336" i="36" s="1"/>
  <c r="S358" i="36"/>
  <c r="BB359" i="36" s="1"/>
  <c r="BH228" i="36"/>
  <c r="M228" i="36" s="1"/>
  <c r="Y228" i="36" s="1"/>
  <c r="BI228" i="36"/>
  <c r="N228" i="36" s="1"/>
  <c r="Z228" i="36" s="1"/>
  <c r="AI190" i="36" l="1"/>
  <c r="AH190" i="36"/>
  <c r="AT190" i="36" s="1"/>
  <c r="P189" i="36"/>
  <c r="A190" i="36"/>
  <c r="BC337" i="36"/>
  <c r="AE337" i="36"/>
  <c r="AQ337" i="36"/>
  <c r="AD359" i="36"/>
  <c r="AP359" i="36"/>
  <c r="G359" i="36" s="1"/>
  <c r="AK229" i="36"/>
  <c r="AW229" i="36" s="1"/>
  <c r="AJ229" i="36"/>
  <c r="AV229" i="36" s="1"/>
  <c r="B190" i="36" l="1"/>
  <c r="C190" i="36"/>
  <c r="AU190" i="36"/>
  <c r="AX190" i="36" s="1"/>
  <c r="AL190" i="36"/>
  <c r="H337" i="36"/>
  <c r="T337" i="36" s="1"/>
  <c r="S359" i="36"/>
  <c r="AD360" i="36" s="1"/>
  <c r="AZ190" i="36" l="1"/>
  <c r="E190" i="36" s="1"/>
  <c r="Q190" i="36" s="1"/>
  <c r="BC338" i="36"/>
  <c r="AE338" i="36"/>
  <c r="AQ338" i="36"/>
  <c r="BB360" i="36"/>
  <c r="AP360" i="36"/>
  <c r="BH229" i="36"/>
  <c r="M229" i="36" s="1"/>
  <c r="Y229" i="36" s="1"/>
  <c r="BA190" i="36" l="1"/>
  <c r="F190" i="36" s="1"/>
  <c r="R190" i="36" s="1"/>
  <c r="AC191" i="36" s="1"/>
  <c r="AO191" i="36" s="1"/>
  <c r="AB191" i="36"/>
  <c r="BD190" i="36"/>
  <c r="I190" i="36" s="1"/>
  <c r="U190" i="36" s="1"/>
  <c r="H338" i="36"/>
  <c r="T338" i="36" s="1"/>
  <c r="G360" i="36"/>
  <c r="S360" i="36" s="1"/>
  <c r="AD361" i="36" s="1"/>
  <c r="AJ230" i="36"/>
  <c r="AV230" i="36" s="1"/>
  <c r="BI229" i="36"/>
  <c r="N229" i="36" s="1"/>
  <c r="Z229" i="36" s="1"/>
  <c r="AN191" i="36" l="1"/>
  <c r="AF191" i="36"/>
  <c r="AR191" i="36" s="1"/>
  <c r="BE190" i="36"/>
  <c r="AE339" i="36"/>
  <c r="AQ339" i="36"/>
  <c r="BC339" i="36"/>
  <c r="AP361" i="36"/>
  <c r="BB361" i="36"/>
  <c r="AK230" i="36"/>
  <c r="AW230" i="36" s="1"/>
  <c r="BG190" i="36" l="1"/>
  <c r="L190" i="36" s="1"/>
  <c r="X190" i="36" s="1"/>
  <c r="J190" i="36"/>
  <c r="V190" i="36" s="1"/>
  <c r="BF190" i="36"/>
  <c r="K190" i="36" s="1"/>
  <c r="W190" i="36" s="1"/>
  <c r="AH191" i="36" s="1"/>
  <c r="AT191" i="36" s="1"/>
  <c r="H339" i="36"/>
  <c r="T339" i="36" s="1"/>
  <c r="G361" i="36"/>
  <c r="S361" i="36" s="1"/>
  <c r="AP362" i="36" s="1"/>
  <c r="AI191" i="36" l="1"/>
  <c r="AU191" i="36" s="1"/>
  <c r="AG191" i="36"/>
  <c r="P190" i="36"/>
  <c r="A191" i="36"/>
  <c r="AE340" i="36"/>
  <c r="BC340" i="36"/>
  <c r="AQ340" i="36"/>
  <c r="BB362" i="36"/>
  <c r="G362" i="36" s="1"/>
  <c r="AD362" i="36"/>
  <c r="AL191" i="36" l="1"/>
  <c r="AS191" i="36"/>
  <c r="AX191" i="36" s="1"/>
  <c r="C191" i="36" s="1"/>
  <c r="B191" i="36"/>
  <c r="H340" i="36"/>
  <c r="T340" i="36" s="1"/>
  <c r="S362" i="36"/>
  <c r="BB363" i="36" s="1"/>
  <c r="BH230" i="36"/>
  <c r="M230" i="36" s="1"/>
  <c r="Y230" i="36" s="1"/>
  <c r="BA191" i="36" l="1"/>
  <c r="F191" i="36" s="1"/>
  <c r="R191" i="36" s="1"/>
  <c r="AC192" i="36" s="1"/>
  <c r="AO192" i="36" s="1"/>
  <c r="AZ191" i="36"/>
  <c r="E191" i="36" s="1"/>
  <c r="Q191" i="36" s="1"/>
  <c r="BD191" i="36"/>
  <c r="I191" i="36" s="1"/>
  <c r="U191" i="36" s="1"/>
  <c r="AE341" i="36"/>
  <c r="BC341" i="36"/>
  <c r="AQ341" i="36"/>
  <c r="AP363" i="36"/>
  <c r="G363" i="36" s="1"/>
  <c r="AD363" i="36"/>
  <c r="BI230" i="36"/>
  <c r="N230" i="36" s="1"/>
  <c r="Z230" i="36" s="1"/>
  <c r="AJ231" i="36"/>
  <c r="AV231" i="36" s="1"/>
  <c r="AB192" i="36" l="1"/>
  <c r="AN192" i="36" s="1"/>
  <c r="BE191" i="36"/>
  <c r="BF191" i="36" s="1"/>
  <c r="K191" i="36" s="1"/>
  <c r="W191" i="36" s="1"/>
  <c r="AF192" i="36"/>
  <c r="AR192" i="36" s="1"/>
  <c r="H341" i="36"/>
  <c r="T341" i="36" s="1"/>
  <c r="S363" i="36"/>
  <c r="BB364" i="36" s="1"/>
  <c r="AK231" i="36"/>
  <c r="AW231" i="36" s="1"/>
  <c r="AH192" i="36" l="1"/>
  <c r="AT192" i="36" s="1"/>
  <c r="J191" i="36"/>
  <c r="V191" i="36" s="1"/>
  <c r="BG191" i="36"/>
  <c r="L191" i="36" s="1"/>
  <c r="X191" i="36" s="1"/>
  <c r="BC342" i="36"/>
  <c r="AQ342" i="36"/>
  <c r="AE342" i="36"/>
  <c r="AD364" i="36"/>
  <c r="AP364" i="36"/>
  <c r="G364" i="36" s="1"/>
  <c r="BH231" i="36"/>
  <c r="M231" i="36" s="1"/>
  <c r="Y231" i="36" s="1"/>
  <c r="BI231" i="36"/>
  <c r="N231" i="36" s="1"/>
  <c r="Z231" i="36" s="1"/>
  <c r="AG192" i="36" l="1"/>
  <c r="A192" i="36"/>
  <c r="B192" i="36" s="1"/>
  <c r="P191" i="36"/>
  <c r="AI192" i="36"/>
  <c r="AU192" i="36" s="1"/>
  <c r="H342" i="36"/>
  <c r="T342" i="36" s="1"/>
  <c r="S364" i="36"/>
  <c r="AD365" i="36" s="1"/>
  <c r="AK232" i="36"/>
  <c r="AW232" i="36" s="1"/>
  <c r="AJ232" i="36"/>
  <c r="AV232" i="36" s="1"/>
  <c r="AS192" i="36" l="1"/>
  <c r="AX192" i="36" s="1"/>
  <c r="C192" i="36" s="1"/>
  <c r="AL192" i="36"/>
  <c r="AQ343" i="36"/>
  <c r="BC343" i="36"/>
  <c r="AE343" i="36"/>
  <c r="AP365" i="36"/>
  <c r="BB365" i="36"/>
  <c r="BI232" i="36"/>
  <c r="N232" i="36" s="1"/>
  <c r="Z232" i="36" s="1"/>
  <c r="BA192" i="36" l="1"/>
  <c r="F192" i="36" s="1"/>
  <c r="R192" i="36" s="1"/>
  <c r="AC193" i="36" s="1"/>
  <c r="AO193" i="36" s="1"/>
  <c r="AZ192" i="36"/>
  <c r="E192" i="36" s="1"/>
  <c r="Q192" i="36" s="1"/>
  <c r="BD192" i="36"/>
  <c r="I192" i="36" s="1"/>
  <c r="U192" i="36" s="1"/>
  <c r="H343" i="36"/>
  <c r="T343" i="36" s="1"/>
  <c r="AQ344" i="36" s="1"/>
  <c r="G365" i="36"/>
  <c r="S365" i="36" s="1"/>
  <c r="AD366" i="36" s="1"/>
  <c r="BH232" i="36"/>
  <c r="M232" i="36" s="1"/>
  <c r="Y232" i="36" s="1"/>
  <c r="AJ233" i="36" s="1"/>
  <c r="AK233" i="36"/>
  <c r="AW233" i="36" s="1"/>
  <c r="AB193" i="36" l="1"/>
  <c r="AN193" i="36" s="1"/>
  <c r="AF193" i="36"/>
  <c r="AR193" i="36" s="1"/>
  <c r="BE192" i="36"/>
  <c r="J192" i="36" s="1"/>
  <c r="V192" i="36" s="1"/>
  <c r="BC344" i="36"/>
  <c r="H344" i="36" s="1"/>
  <c r="AE344" i="36"/>
  <c r="AP366" i="36"/>
  <c r="BB366" i="36"/>
  <c r="AV233" i="36"/>
  <c r="AG193" i="36" l="1"/>
  <c r="BF192" i="36"/>
  <c r="K192" i="36" s="1"/>
  <c r="W192" i="36" s="1"/>
  <c r="T344" i="36"/>
  <c r="AQ345" i="36" s="1"/>
  <c r="G366" i="36"/>
  <c r="S366" i="36" s="1"/>
  <c r="BB367" i="36" s="1"/>
  <c r="BH233" i="36"/>
  <c r="M233" i="36" s="1"/>
  <c r="Y233" i="36" s="1"/>
  <c r="BI233" i="36"/>
  <c r="N233" i="36" s="1"/>
  <c r="Z233" i="36" s="1"/>
  <c r="BG192" i="36" l="1"/>
  <c r="L192" i="36" s="1"/>
  <c r="X192" i="36" s="1"/>
  <c r="A193" i="36" s="1"/>
  <c r="B193" i="36" s="1"/>
  <c r="AS193" i="36"/>
  <c r="AH193" i="36"/>
  <c r="AT193" i="36" s="1"/>
  <c r="AE345" i="36"/>
  <c r="BC345" i="36"/>
  <c r="H345" i="36" s="1"/>
  <c r="AD367" i="36"/>
  <c r="AP367" i="36"/>
  <c r="G367" i="36" s="1"/>
  <c r="AK234" i="36"/>
  <c r="AW234" i="36" s="1"/>
  <c r="AJ234" i="36"/>
  <c r="AV234" i="36" s="1"/>
  <c r="AI193" i="36" l="1"/>
  <c r="P192" i="36"/>
  <c r="T345" i="36"/>
  <c r="AQ346" i="36" s="1"/>
  <c r="S367" i="36"/>
  <c r="BB368" i="36" s="1"/>
  <c r="AU193" i="36" l="1"/>
  <c r="AX193" i="36" s="1"/>
  <c r="C193" i="36" s="1"/>
  <c r="AZ193" i="36" s="1"/>
  <c r="E193" i="36" s="1"/>
  <c r="Q193" i="36" s="1"/>
  <c r="AL193" i="36"/>
  <c r="AE346" i="36"/>
  <c r="BC346" i="36"/>
  <c r="H346" i="36" s="1"/>
  <c r="AP368" i="36"/>
  <c r="G368" i="36" s="1"/>
  <c r="AD368" i="36"/>
  <c r="AB194" i="36" l="1"/>
  <c r="AN194" i="36" s="1"/>
  <c r="BD193" i="36"/>
  <c r="I193" i="36" s="1"/>
  <c r="U193" i="36" s="1"/>
  <c r="AF194" i="36" s="1"/>
  <c r="AR194" i="36" s="1"/>
  <c r="BA193" i="36"/>
  <c r="F193" i="36" s="1"/>
  <c r="R193" i="36" s="1"/>
  <c r="BE193" i="36"/>
  <c r="J193" i="36" s="1"/>
  <c r="V193" i="36" s="1"/>
  <c r="T346" i="36"/>
  <c r="AQ347" i="36" s="1"/>
  <c r="S368" i="36"/>
  <c r="AD369" i="36" s="1"/>
  <c r="BH234" i="36"/>
  <c r="M234" i="36" s="1"/>
  <c r="Y234" i="36" s="1"/>
  <c r="AC194" i="36" l="1"/>
  <c r="AO194" i="36" s="1"/>
  <c r="BF193" i="36"/>
  <c r="K193" i="36" s="1"/>
  <c r="W193" i="36" s="1"/>
  <c r="AG194" i="36"/>
  <c r="AS194" i="36" s="1"/>
  <c r="AE347" i="36"/>
  <c r="BC347" i="36"/>
  <c r="H347" i="36" s="1"/>
  <c r="BB369" i="36"/>
  <c r="AP369" i="36"/>
  <c r="AJ235" i="36"/>
  <c r="BI234" i="36"/>
  <c r="N234" i="36" s="1"/>
  <c r="Z234" i="36" s="1"/>
  <c r="AK235" i="36" s="1"/>
  <c r="AW235" i="36" s="1"/>
  <c r="BG193" i="36" l="1"/>
  <c r="L193" i="36" s="1"/>
  <c r="X193" i="36" s="1"/>
  <c r="AI194" i="36" s="1"/>
  <c r="AU194" i="36" s="1"/>
  <c r="AH194" i="36"/>
  <c r="AT194" i="36" s="1"/>
  <c r="T347" i="36"/>
  <c r="AQ348" i="36" s="1"/>
  <c r="G369" i="36"/>
  <c r="S369" i="36" s="1"/>
  <c r="BB370" i="36" s="1"/>
  <c r="AV235" i="36"/>
  <c r="AX194" i="36" l="1"/>
  <c r="A194" i="36"/>
  <c r="B194" i="36" s="1"/>
  <c r="P193" i="36"/>
  <c r="AL194" i="36"/>
  <c r="BC348" i="36"/>
  <c r="H348" i="36" s="1"/>
  <c r="AE348" i="36"/>
  <c r="AD370" i="36"/>
  <c r="AP370" i="36"/>
  <c r="G370" i="36" s="1"/>
  <c r="C194" i="36" l="1"/>
  <c r="BD194" i="36"/>
  <c r="T348" i="36"/>
  <c r="AE349" i="36" s="1"/>
  <c r="S370" i="36"/>
  <c r="AP371" i="36" s="1"/>
  <c r="BH235" i="36"/>
  <c r="M235" i="36" s="1"/>
  <c r="Y235" i="36" s="1"/>
  <c r="BA194" i="36" l="1"/>
  <c r="F194" i="36" s="1"/>
  <c r="R194" i="36" s="1"/>
  <c r="AC195" i="36" s="1"/>
  <c r="AO195" i="36" s="1"/>
  <c r="AZ194" i="36"/>
  <c r="E194" i="36" s="1"/>
  <c r="Q194" i="36" s="1"/>
  <c r="I194" i="36"/>
  <c r="U194" i="36" s="1"/>
  <c r="BE194" i="36"/>
  <c r="J194" i="36" s="1"/>
  <c r="V194" i="36" s="1"/>
  <c r="BC349" i="36"/>
  <c r="AQ349" i="36"/>
  <c r="BB371" i="36"/>
  <c r="G371" i="36" s="1"/>
  <c r="AD371" i="36"/>
  <c r="AJ236" i="36"/>
  <c r="AV236" i="36" s="1"/>
  <c r="BI235" i="36"/>
  <c r="N235" i="36" s="1"/>
  <c r="Z235" i="36" s="1"/>
  <c r="AK236" i="36" s="1"/>
  <c r="AW236" i="36" s="1"/>
  <c r="AB195" i="36" l="1"/>
  <c r="AN195" i="36" s="1"/>
  <c r="AG195" i="36"/>
  <c r="AS195" i="36" s="1"/>
  <c r="AF195" i="36"/>
  <c r="BF194" i="36"/>
  <c r="K194" i="36" s="1"/>
  <c r="W194" i="36" s="1"/>
  <c r="H349" i="36"/>
  <c r="T349" i="36" s="1"/>
  <c r="AQ350" i="36" s="1"/>
  <c r="S371" i="36"/>
  <c r="AP372" i="36" s="1"/>
  <c r="AH195" i="36" l="1"/>
  <c r="AR195" i="36"/>
  <c r="BG194" i="36"/>
  <c r="L194" i="36" s="1"/>
  <c r="X194" i="36" s="1"/>
  <c r="BC350" i="36"/>
  <c r="H350" i="36" s="1"/>
  <c r="AE350" i="36"/>
  <c r="BB372" i="36"/>
  <c r="G372" i="36" s="1"/>
  <c r="AD372" i="36"/>
  <c r="AT195" i="36" l="1"/>
  <c r="AI195" i="36"/>
  <c r="AU195" i="36" s="1"/>
  <c r="A195" i="36"/>
  <c r="B195" i="36" s="1"/>
  <c r="P194" i="36"/>
  <c r="T350" i="36"/>
  <c r="BC351" i="36" s="1"/>
  <c r="S372" i="36"/>
  <c r="AP373" i="36" s="1"/>
  <c r="BH236" i="36"/>
  <c r="M236" i="36" s="1"/>
  <c r="Y236" i="36" s="1"/>
  <c r="BI236" i="36"/>
  <c r="N236" i="36" s="1"/>
  <c r="Z236" i="36" s="1"/>
  <c r="AL195" i="36" l="1"/>
  <c r="AX195" i="36"/>
  <c r="C195" i="36" s="1"/>
  <c r="BD195" i="36"/>
  <c r="I195" i="36" s="1"/>
  <c r="U195" i="36" s="1"/>
  <c r="AQ351" i="36"/>
  <c r="H351" i="36" s="1"/>
  <c r="AE351" i="36"/>
  <c r="BB373" i="36"/>
  <c r="G373" i="36" s="1"/>
  <c r="AD373" i="36"/>
  <c r="AK237" i="36"/>
  <c r="AW237" i="36" s="1"/>
  <c r="AJ237" i="36"/>
  <c r="BA195" i="36" l="1"/>
  <c r="F195" i="36" s="1"/>
  <c r="R195" i="36" s="1"/>
  <c r="AC196" i="36" s="1"/>
  <c r="AO196" i="36" s="1"/>
  <c r="AZ195" i="36"/>
  <c r="E195" i="36" s="1"/>
  <c r="Q195" i="36" s="1"/>
  <c r="AF196" i="36"/>
  <c r="AR196" i="36" s="1"/>
  <c r="BE195" i="36"/>
  <c r="J195" i="36" s="1"/>
  <c r="V195" i="36" s="1"/>
  <c r="T351" i="36"/>
  <c r="BC352" i="36" s="1"/>
  <c r="S373" i="36"/>
  <c r="AD374" i="36" s="1"/>
  <c r="AV237" i="36"/>
  <c r="AB196" i="36" l="1"/>
  <c r="AN196" i="36" s="1"/>
  <c r="BF195" i="36"/>
  <c r="K195" i="36" s="1"/>
  <c r="W195" i="36" s="1"/>
  <c r="AH196" i="36" s="1"/>
  <c r="AT196" i="36" s="1"/>
  <c r="AG196" i="36"/>
  <c r="AS196" i="36" s="1"/>
  <c r="AQ352" i="36"/>
  <c r="H352" i="36" s="1"/>
  <c r="AE352" i="36"/>
  <c r="BB374" i="36"/>
  <c r="AP374" i="36"/>
  <c r="BH237" i="36"/>
  <c r="M237" i="36" s="1"/>
  <c r="Y237" i="36" s="1"/>
  <c r="BG195" i="36" l="1"/>
  <c r="L195" i="36" s="1"/>
  <c r="X195" i="36" s="1"/>
  <c r="A196" i="36" s="1"/>
  <c r="T352" i="36"/>
  <c r="AE353" i="36" s="1"/>
  <c r="G374" i="36"/>
  <c r="S374" i="36" s="1"/>
  <c r="AP375" i="36" s="1"/>
  <c r="AJ238" i="36"/>
  <c r="AV238" i="36" s="1"/>
  <c r="BI237" i="36"/>
  <c r="N237" i="36" s="1"/>
  <c r="Z237" i="36" s="1"/>
  <c r="P195" i="36" l="1"/>
  <c r="AI196" i="36"/>
  <c r="AU196" i="36" s="1"/>
  <c r="AX196" i="36" s="1"/>
  <c r="C196" i="36" s="1"/>
  <c r="B196" i="36"/>
  <c r="BC353" i="36"/>
  <c r="AQ353" i="36"/>
  <c r="AD375" i="36"/>
  <c r="BB375" i="36"/>
  <c r="G375" i="36" s="1"/>
  <c r="AK238" i="36"/>
  <c r="AW238" i="36"/>
  <c r="BA196" i="36" l="1"/>
  <c r="F196" i="36" s="1"/>
  <c r="R196" i="36" s="1"/>
  <c r="AC197" i="36" s="1"/>
  <c r="AO197" i="36" s="1"/>
  <c r="AZ196" i="36"/>
  <c r="E196" i="36" s="1"/>
  <c r="Q196" i="36" s="1"/>
  <c r="AL196" i="36"/>
  <c r="BD196" i="36"/>
  <c r="I196" i="36" s="1"/>
  <c r="U196" i="36" s="1"/>
  <c r="H353" i="36"/>
  <c r="T353" i="36" s="1"/>
  <c r="AQ354" i="36" s="1"/>
  <c r="S375" i="36"/>
  <c r="AP376" i="36" s="1"/>
  <c r="AB197" i="36" l="1"/>
  <c r="AN197" i="36" s="1"/>
  <c r="BE196" i="36"/>
  <c r="J196" i="36" s="1"/>
  <c r="V196" i="36" s="1"/>
  <c r="AG197" i="36" s="1"/>
  <c r="AS197" i="36" s="1"/>
  <c r="AF197" i="36"/>
  <c r="BC354" i="36"/>
  <c r="H354" i="36" s="1"/>
  <c r="AE354" i="36"/>
  <c r="BB376" i="36"/>
  <c r="G376" i="36" s="1"/>
  <c r="AD376" i="36"/>
  <c r="BH238" i="36"/>
  <c r="M238" i="36" s="1"/>
  <c r="Y238" i="36" s="1"/>
  <c r="BI238" i="36"/>
  <c r="N238" i="36" s="1"/>
  <c r="Z238" i="36" s="1"/>
  <c r="BF196" i="36" l="1"/>
  <c r="K196" i="36" s="1"/>
  <c r="W196" i="36" s="1"/>
  <c r="AR197" i="36"/>
  <c r="T354" i="36"/>
  <c r="AE355" i="36" s="1"/>
  <c r="S376" i="36"/>
  <c r="BB377" i="36" s="1"/>
  <c r="AK239" i="36"/>
  <c r="AW239" i="36" s="1"/>
  <c r="AJ239" i="36"/>
  <c r="BG196" i="36" l="1"/>
  <c r="L196" i="36" s="1"/>
  <c r="X196" i="36" s="1"/>
  <c r="A197" i="36" s="1"/>
  <c r="B197" i="36" s="1"/>
  <c r="AH197" i="36"/>
  <c r="AT197" i="36" s="1"/>
  <c r="BC355" i="36"/>
  <c r="AQ355" i="36"/>
  <c r="AP377" i="36"/>
  <c r="G377" i="36" s="1"/>
  <c r="AD377" i="36"/>
  <c r="AV239" i="36"/>
  <c r="P196" i="36" l="1"/>
  <c r="AI197" i="36"/>
  <c r="AU197" i="36" s="1"/>
  <c r="AX197" i="36" s="1"/>
  <c r="C197" i="36" s="1"/>
  <c r="AZ197" i="36" s="1"/>
  <c r="E197" i="36" s="1"/>
  <c r="Q197" i="36" s="1"/>
  <c r="H355" i="36"/>
  <c r="T355" i="36" s="1"/>
  <c r="AE356" i="36" s="1"/>
  <c r="S377" i="36"/>
  <c r="BB378" i="36" s="1"/>
  <c r="AB198" i="36" l="1"/>
  <c r="AN198" i="36" s="1"/>
  <c r="BD197" i="36"/>
  <c r="I197" i="36" s="1"/>
  <c r="U197" i="36" s="1"/>
  <c r="AF198" i="36" s="1"/>
  <c r="AR198" i="36" s="1"/>
  <c r="BA197" i="36"/>
  <c r="F197" i="36" s="1"/>
  <c r="R197" i="36" s="1"/>
  <c r="BE197" i="36"/>
  <c r="J197" i="36" s="1"/>
  <c r="V197" i="36" s="1"/>
  <c r="AG198" i="36" s="1"/>
  <c r="AS198" i="36" s="1"/>
  <c r="AL197" i="36"/>
  <c r="BC356" i="36"/>
  <c r="AQ356" i="36"/>
  <c r="AP378" i="36"/>
  <c r="G378" i="36" s="1"/>
  <c r="AD378" i="36"/>
  <c r="BH239" i="36"/>
  <c r="M239" i="36" s="1"/>
  <c r="Y239" i="36" s="1"/>
  <c r="AC198" i="36" l="1"/>
  <c r="AO198" i="36" s="1"/>
  <c r="BF197" i="36"/>
  <c r="K197" i="36" s="1"/>
  <c r="W197" i="36" s="1"/>
  <c r="AH198" i="36" s="1"/>
  <c r="AT198" i="36" s="1"/>
  <c r="H356" i="36"/>
  <c r="T356" i="36" s="1"/>
  <c r="BC357" i="36" s="1"/>
  <c r="S378" i="36"/>
  <c r="AP379" i="36" s="1"/>
  <c r="AJ240" i="36"/>
  <c r="BI239" i="36"/>
  <c r="N239" i="36" s="1"/>
  <c r="Z239" i="36" s="1"/>
  <c r="BG197" i="36" l="1"/>
  <c r="L197" i="36" s="1"/>
  <c r="X197" i="36" s="1"/>
  <c r="P197" i="36" s="1"/>
  <c r="AE357" i="36"/>
  <c r="AQ357" i="36"/>
  <c r="H357" i="36" s="1"/>
  <c r="AD379" i="36"/>
  <c r="BB379" i="36"/>
  <c r="G379" i="36" s="1"/>
  <c r="AK240" i="36"/>
  <c r="AW240" i="36" s="1"/>
  <c r="AV240" i="36"/>
  <c r="AI198" i="36" l="1"/>
  <c r="AU198" i="36" s="1"/>
  <c r="AX198" i="36" s="1"/>
  <c r="A198" i="36"/>
  <c r="B198" i="36" s="1"/>
  <c r="T357" i="36"/>
  <c r="AE358" i="36" s="1"/>
  <c r="S379" i="36"/>
  <c r="AP380" i="36" s="1"/>
  <c r="C198" i="36" l="1"/>
  <c r="AZ198" i="36" s="1"/>
  <c r="E198" i="36" s="1"/>
  <c r="Q198" i="36" s="1"/>
  <c r="AL198" i="36"/>
  <c r="BE198" i="36"/>
  <c r="AQ358" i="36"/>
  <c r="BC358" i="36"/>
  <c r="BB380" i="36"/>
  <c r="G380" i="36" s="1"/>
  <c r="AD380" i="36"/>
  <c r="AB199" i="36" l="1"/>
  <c r="AN199" i="36" s="1"/>
  <c r="BD198" i="36"/>
  <c r="I198" i="36" s="1"/>
  <c r="U198" i="36" s="1"/>
  <c r="AF199" i="36" s="1"/>
  <c r="AR199" i="36" s="1"/>
  <c r="BA198" i="36"/>
  <c r="F198" i="36" s="1"/>
  <c r="R198" i="36" s="1"/>
  <c r="J198" i="36"/>
  <c r="V198" i="36" s="1"/>
  <c r="BF198" i="36"/>
  <c r="K198" i="36" s="1"/>
  <c r="W198" i="36" s="1"/>
  <c r="H358" i="36"/>
  <c r="T358" i="36" s="1"/>
  <c r="AQ359" i="36" s="1"/>
  <c r="S380" i="36"/>
  <c r="BB381" i="36" s="1"/>
  <c r="G14" i="36"/>
  <c r="G11" i="36" a="1"/>
  <c r="G11" i="36" s="1"/>
  <c r="G12" i="36" s="1"/>
  <c r="G13" i="36"/>
  <c r="BH240" i="36"/>
  <c r="M240" i="36" s="1"/>
  <c r="Y240" i="36" s="1"/>
  <c r="AC199" i="36" l="1"/>
  <c r="AO199" i="36" s="1"/>
  <c r="BG198" i="36"/>
  <c r="L198" i="36" s="1"/>
  <c r="X198" i="36" s="1"/>
  <c r="AI199" i="36" s="1"/>
  <c r="AU199" i="36" s="1"/>
  <c r="AG199" i="36"/>
  <c r="AS199" i="36" s="1"/>
  <c r="AH199" i="36"/>
  <c r="AT199" i="36" s="1"/>
  <c r="BC359" i="36"/>
  <c r="H359" i="36" s="1"/>
  <c r="AE359" i="36"/>
  <c r="BI240" i="36"/>
  <c r="N240" i="36" s="1"/>
  <c r="Z240" i="36" s="1"/>
  <c r="AJ241" i="36"/>
  <c r="AX199" i="36" l="1"/>
  <c r="P198" i="36"/>
  <c r="A199" i="36"/>
  <c r="B199" i="36" s="1"/>
  <c r="AL199" i="36"/>
  <c r="T359" i="36"/>
  <c r="BC360" i="36" s="1"/>
  <c r="AK241" i="36"/>
  <c r="AW241" i="36" s="1"/>
  <c r="AV241" i="36"/>
  <c r="C199" i="36" l="1"/>
  <c r="AZ199" i="36" s="1"/>
  <c r="E199" i="36" s="1"/>
  <c r="Q199" i="36" s="1"/>
  <c r="AQ360" i="36"/>
  <c r="H360" i="36" s="1"/>
  <c r="AE360" i="36"/>
  <c r="AB200" i="36" l="1"/>
  <c r="AN200" i="36" s="1"/>
  <c r="BD199" i="36"/>
  <c r="I199" i="36" s="1"/>
  <c r="U199" i="36" s="1"/>
  <c r="AF200" i="36" s="1"/>
  <c r="BA199" i="36"/>
  <c r="F199" i="36" s="1"/>
  <c r="R199" i="36" s="1"/>
  <c r="BE199" i="36"/>
  <c r="J199" i="36" s="1"/>
  <c r="V199" i="36" s="1"/>
  <c r="AG200" i="36" s="1"/>
  <c r="AS200" i="36" s="1"/>
  <c r="T360" i="36"/>
  <c r="AE361" i="36" s="1"/>
  <c r="AC200" i="36" l="1"/>
  <c r="AO200" i="36" s="1"/>
  <c r="BF199" i="36"/>
  <c r="K199" i="36" s="1"/>
  <c r="W199" i="36" s="1"/>
  <c r="AH200" i="36" s="1"/>
  <c r="AT200" i="36" s="1"/>
  <c r="AR200" i="36"/>
  <c r="AQ361" i="36"/>
  <c r="BC361" i="36"/>
  <c r="BH241" i="36"/>
  <c r="M241" i="36" s="1"/>
  <c r="Y241" i="36" s="1"/>
  <c r="BI241" i="36"/>
  <c r="N241" i="36" s="1"/>
  <c r="Z241" i="36" s="1"/>
  <c r="AK242" i="36" s="1"/>
  <c r="AW242" i="36" s="1"/>
  <c r="BG199" i="36" l="1"/>
  <c r="L199" i="36" s="1"/>
  <c r="X199" i="36" s="1"/>
  <c r="P199" i="36" s="1"/>
  <c r="H361" i="36"/>
  <c r="T361" i="36" s="1"/>
  <c r="BC362" i="36" s="1"/>
  <c r="AJ242" i="36"/>
  <c r="AV242" i="36" s="1"/>
  <c r="AI200" i="36" l="1"/>
  <c r="AU200" i="36" s="1"/>
  <c r="AX200" i="36" s="1"/>
  <c r="A200" i="36"/>
  <c r="B200" i="36" s="1"/>
  <c r="AQ362" i="36"/>
  <c r="H362" i="36" s="1"/>
  <c r="AE362" i="36"/>
  <c r="C200" i="36" l="1"/>
  <c r="AL200" i="36"/>
  <c r="BD200" i="36"/>
  <c r="I200" i="36" s="1"/>
  <c r="U200" i="36" s="1"/>
  <c r="T362" i="36"/>
  <c r="AE363" i="36" s="1"/>
  <c r="BA200" i="36" l="1"/>
  <c r="F200" i="36" s="1"/>
  <c r="R200" i="36" s="1"/>
  <c r="AC201" i="36" s="1"/>
  <c r="AO201" i="36" s="1"/>
  <c r="AZ200" i="36"/>
  <c r="E200" i="36" s="1"/>
  <c r="Q200" i="36" s="1"/>
  <c r="BE200" i="36"/>
  <c r="J200" i="36" s="1"/>
  <c r="V200" i="36" s="1"/>
  <c r="AG201" i="36" s="1"/>
  <c r="AS201" i="36" s="1"/>
  <c r="AF201" i="36"/>
  <c r="AR201" i="36" s="1"/>
  <c r="BC363" i="36"/>
  <c r="AQ363" i="36"/>
  <c r="BH242" i="36"/>
  <c r="M242" i="36" s="1"/>
  <c r="Y242" i="36" s="1"/>
  <c r="BI242" i="36"/>
  <c r="N242" i="36" s="1"/>
  <c r="Z242" i="36" s="1"/>
  <c r="AK243" i="36" s="1"/>
  <c r="AW243" i="36" s="1"/>
  <c r="AB201" i="36" l="1"/>
  <c r="AN201" i="36" s="1"/>
  <c r="BF200" i="36"/>
  <c r="BG200" i="36" s="1"/>
  <c r="L200" i="36" s="1"/>
  <c r="X200" i="36" s="1"/>
  <c r="AI201" i="36" s="1"/>
  <c r="AU201" i="36" s="1"/>
  <c r="H363" i="36"/>
  <c r="T363" i="36" s="1"/>
  <c r="AQ364" i="36" s="1"/>
  <c r="AJ243" i="36"/>
  <c r="K200" i="36" l="1"/>
  <c r="W200" i="36" s="1"/>
  <c r="A201" i="36" s="1"/>
  <c r="B201" i="36" s="1"/>
  <c r="BC364" i="36"/>
  <c r="H364" i="36" s="1"/>
  <c r="AE364" i="36"/>
  <c r="AV243" i="36"/>
  <c r="P200" i="36" l="1"/>
  <c r="AH201" i="36"/>
  <c r="AL201" i="36" s="1"/>
  <c r="T364" i="36"/>
  <c r="AE365" i="36" s="1"/>
  <c r="BI243" i="36"/>
  <c r="N243" i="36" s="1"/>
  <c r="Z243" i="36" s="1"/>
  <c r="AK244" i="36" s="1"/>
  <c r="AW244" i="36" s="1"/>
  <c r="BH243" i="36"/>
  <c r="M243" i="36" s="1"/>
  <c r="Y243" i="36" s="1"/>
  <c r="AT201" i="36" l="1"/>
  <c r="AX201" i="36" s="1"/>
  <c r="C201" i="36" s="1"/>
  <c r="AZ201" i="36" s="1"/>
  <c r="E201" i="36" s="1"/>
  <c r="Q201" i="36" s="1"/>
  <c r="BC365" i="36"/>
  <c r="AQ365" i="36"/>
  <c r="AJ244" i="36"/>
  <c r="AV244" i="36"/>
  <c r="AB202" i="36" l="1"/>
  <c r="AN202" i="36" s="1"/>
  <c r="BD201" i="36"/>
  <c r="I201" i="36" s="1"/>
  <c r="U201" i="36" s="1"/>
  <c r="AF202" i="36" s="1"/>
  <c r="BA201" i="36"/>
  <c r="F201" i="36" s="1"/>
  <c r="R201" i="36" s="1"/>
  <c r="BE201" i="36"/>
  <c r="J201" i="36" s="1"/>
  <c r="V201" i="36" s="1"/>
  <c r="AG202" i="36" s="1"/>
  <c r="AS202" i="36" s="1"/>
  <c r="H365" i="36"/>
  <c r="T365" i="36" s="1"/>
  <c r="AE366" i="36" s="1"/>
  <c r="AC202" i="36" l="1"/>
  <c r="AO202" i="36" s="1"/>
  <c r="AR202" i="36"/>
  <c r="BF201" i="36"/>
  <c r="K201" i="36" s="1"/>
  <c r="W201" i="36" s="1"/>
  <c r="AH202" i="36" s="1"/>
  <c r="BC366" i="36"/>
  <c r="AQ366" i="36"/>
  <c r="BG201" i="36" l="1"/>
  <c r="L201" i="36" s="1"/>
  <c r="X201" i="36" s="1"/>
  <c r="P201" i="36" s="1"/>
  <c r="AT202" i="36"/>
  <c r="H366" i="36"/>
  <c r="T366" i="36" s="1"/>
  <c r="BC367" i="36" s="1"/>
  <c r="BH244" i="36"/>
  <c r="M244" i="36" s="1"/>
  <c r="Y244" i="36" s="1"/>
  <c r="BI244" i="36"/>
  <c r="N244" i="36" s="1"/>
  <c r="Z244" i="36" s="1"/>
  <c r="AK245" i="36" s="1"/>
  <c r="AW245" i="36" s="1"/>
  <c r="AI202" i="36" l="1"/>
  <c r="AU202" i="36" s="1"/>
  <c r="AX202" i="36" s="1"/>
  <c r="A202" i="36"/>
  <c r="B202" i="36" s="1"/>
  <c r="AE367" i="36"/>
  <c r="AQ367" i="36"/>
  <c r="H367" i="36" s="1"/>
  <c r="AJ245" i="36"/>
  <c r="C202" i="36" l="1"/>
  <c r="AZ202" i="36" s="1"/>
  <c r="E202" i="36" s="1"/>
  <c r="Q202" i="36" s="1"/>
  <c r="AL202" i="36"/>
  <c r="BE202" i="36"/>
  <c r="T367" i="36"/>
  <c r="BC368" i="36" s="1"/>
  <c r="AV245" i="36"/>
  <c r="AB203" i="36" l="1"/>
  <c r="AN203" i="36" s="1"/>
  <c r="BD202" i="36"/>
  <c r="I202" i="36" s="1"/>
  <c r="U202" i="36" s="1"/>
  <c r="AF203" i="36" s="1"/>
  <c r="AR203" i="36" s="1"/>
  <c r="BA202" i="36"/>
  <c r="F202" i="36" s="1"/>
  <c r="R202" i="36" s="1"/>
  <c r="J202" i="36"/>
  <c r="V202" i="36" s="1"/>
  <c r="BF202" i="36"/>
  <c r="AE368" i="36"/>
  <c r="AQ368" i="36"/>
  <c r="H368" i="36" s="1"/>
  <c r="BH245" i="36"/>
  <c r="M245" i="36" s="1"/>
  <c r="Y245" i="36" s="1"/>
  <c r="AC203" i="36" l="1"/>
  <c r="AO203" i="36" s="1"/>
  <c r="K202" i="36"/>
  <c r="W202" i="36" s="1"/>
  <c r="BG202" i="36"/>
  <c r="L202" i="36" s="1"/>
  <c r="X202" i="36" s="1"/>
  <c r="AG203" i="36"/>
  <c r="AS203" i="36" s="1"/>
  <c r="T368" i="36"/>
  <c r="BC369" i="36" s="1"/>
  <c r="AJ246" i="36"/>
  <c r="AV246" i="36"/>
  <c r="BI245" i="36"/>
  <c r="N245" i="36" s="1"/>
  <c r="Z245" i="36" s="1"/>
  <c r="AH203" i="36" l="1"/>
  <c r="P202" i="36"/>
  <c r="A203" i="36"/>
  <c r="B203" i="36" s="1"/>
  <c r="AI203" i="36"/>
  <c r="AU203" i="36" s="1"/>
  <c r="AQ369" i="36"/>
  <c r="H369" i="36" s="1"/>
  <c r="AE369" i="36"/>
  <c r="AK246" i="36"/>
  <c r="AW246" i="36" s="1"/>
  <c r="AL203" i="36" l="1"/>
  <c r="AT203" i="36"/>
  <c r="AX203" i="36" s="1"/>
  <c r="C203" i="36" s="1"/>
  <c r="T369" i="36"/>
  <c r="AE370" i="36" s="1"/>
  <c r="BA203" i="36" l="1"/>
  <c r="F203" i="36" s="1"/>
  <c r="R203" i="36" s="1"/>
  <c r="AC204" i="36" s="1"/>
  <c r="AO204" i="36" s="1"/>
  <c r="AZ203" i="36"/>
  <c r="E203" i="36" s="1"/>
  <c r="Q203" i="36" s="1"/>
  <c r="BD203" i="36"/>
  <c r="I203" i="36" s="1"/>
  <c r="U203" i="36" s="1"/>
  <c r="BC370" i="36"/>
  <c r="AQ370" i="36"/>
  <c r="AB204" i="36" l="1"/>
  <c r="AN204" i="36" s="1"/>
  <c r="BE203" i="36"/>
  <c r="J203" i="36" s="1"/>
  <c r="V203" i="36" s="1"/>
  <c r="AG204" i="36" s="1"/>
  <c r="AS204" i="36" s="1"/>
  <c r="AF204" i="36"/>
  <c r="H370" i="36"/>
  <c r="T370" i="36" s="1"/>
  <c r="BC371" i="36" s="1"/>
  <c r="BI246" i="36"/>
  <c r="N246" i="36" s="1"/>
  <c r="Z246" i="36" s="1"/>
  <c r="AK247" i="36" s="1"/>
  <c r="AW247" i="36" s="1"/>
  <c r="BH246" i="36"/>
  <c r="M246" i="36" s="1"/>
  <c r="Y246" i="36" s="1"/>
  <c r="BF203" i="36" l="1"/>
  <c r="K203" i="36" s="1"/>
  <c r="W203" i="36" s="1"/>
  <c r="AH204" i="36" s="1"/>
  <c r="AT204" i="36" s="1"/>
  <c r="AR204" i="36"/>
  <c r="AQ371" i="36"/>
  <c r="H371" i="36" s="1"/>
  <c r="AE371" i="36"/>
  <c r="AJ247" i="36"/>
  <c r="AV247" i="36" s="1"/>
  <c r="BG203" i="36" l="1"/>
  <c r="L203" i="36" s="1"/>
  <c r="X203" i="36" s="1"/>
  <c r="P203" i="36" s="1"/>
  <c r="T371" i="36"/>
  <c r="AQ372" i="36" s="1"/>
  <c r="AI204" i="36" l="1"/>
  <c r="A204" i="36"/>
  <c r="AE372" i="36"/>
  <c r="BC372" i="36"/>
  <c r="H372" i="36" s="1"/>
  <c r="AU204" i="36" l="1"/>
  <c r="AX204" i="36" s="1"/>
  <c r="C204" i="36" s="1"/>
  <c r="BA204" i="36" s="1"/>
  <c r="F204" i="36" s="1"/>
  <c r="R204" i="36" s="1"/>
  <c r="AL204" i="36"/>
  <c r="B204" i="36"/>
  <c r="T372" i="36"/>
  <c r="AQ373" i="36" s="1"/>
  <c r="BH247" i="36"/>
  <c r="M247" i="36" s="1"/>
  <c r="Y247" i="36" s="1"/>
  <c r="BI247" i="36"/>
  <c r="N247" i="36" s="1"/>
  <c r="Z247" i="36" s="1"/>
  <c r="AK248" i="36" s="1"/>
  <c r="AW248" i="36" s="1"/>
  <c r="AZ204" i="36" l="1"/>
  <c r="E204" i="36" s="1"/>
  <c r="Q204" i="36" s="1"/>
  <c r="AC205" i="36"/>
  <c r="AO205" i="36" s="1"/>
  <c r="BD204" i="36"/>
  <c r="I204" i="36" s="1"/>
  <c r="U204" i="36" s="1"/>
  <c r="AF205" i="36" s="1"/>
  <c r="AR205" i="36" s="1"/>
  <c r="AE373" i="36"/>
  <c r="BC373" i="36"/>
  <c r="H373" i="36" s="1"/>
  <c r="AJ248" i="36"/>
  <c r="AB205" i="36" l="1"/>
  <c r="AN205" i="36" s="1"/>
  <c r="BE204" i="36"/>
  <c r="J204" i="36" s="1"/>
  <c r="V204" i="36" s="1"/>
  <c r="AG205" i="36" s="1"/>
  <c r="AS205" i="36" s="1"/>
  <c r="T373" i="36"/>
  <c r="AE374" i="36" s="1"/>
  <c r="AV248" i="36"/>
  <c r="BF204" i="36" l="1"/>
  <c r="K204" i="36" s="1"/>
  <c r="W204" i="36" s="1"/>
  <c r="AQ374" i="36"/>
  <c r="BC374" i="36"/>
  <c r="AH205" i="36" l="1"/>
  <c r="AT205" i="36" s="1"/>
  <c r="BG204" i="36"/>
  <c r="L204" i="36" s="1"/>
  <c r="X204" i="36" s="1"/>
  <c r="P204" i="36" s="1"/>
  <c r="H374" i="36"/>
  <c r="T374" i="36" s="1"/>
  <c r="BC375" i="36" s="1"/>
  <c r="BH248" i="36"/>
  <c r="M248" i="36" s="1"/>
  <c r="Y248" i="36" s="1"/>
  <c r="BI248" i="36"/>
  <c r="N248" i="36" s="1"/>
  <c r="Z248" i="36" s="1"/>
  <c r="AK249" i="36" s="1"/>
  <c r="AW249" i="36" s="1"/>
  <c r="A205" i="36" l="1"/>
  <c r="B205" i="36" s="1"/>
  <c r="AI205" i="36"/>
  <c r="AU205" i="36" s="1"/>
  <c r="AX205" i="36" s="1"/>
  <c r="AQ375" i="36"/>
  <c r="H375" i="36" s="1"/>
  <c r="AE375" i="36"/>
  <c r="AJ249" i="36"/>
  <c r="AV249" i="36" s="1"/>
  <c r="AL205" i="36" l="1"/>
  <c r="C205" i="36"/>
  <c r="AZ205" i="36" s="1"/>
  <c r="E205" i="36" s="1"/>
  <c r="Q205" i="36" s="1"/>
  <c r="T375" i="36"/>
  <c r="AE376" i="36" s="1"/>
  <c r="AB206" i="36" l="1"/>
  <c r="AN206" i="36"/>
  <c r="BD205" i="36"/>
  <c r="I205" i="36" s="1"/>
  <c r="U205" i="36" s="1"/>
  <c r="AF206" i="36" s="1"/>
  <c r="BA205" i="36"/>
  <c r="F205" i="36" s="1"/>
  <c r="R205" i="36" s="1"/>
  <c r="BE205" i="36"/>
  <c r="J205" i="36" s="1"/>
  <c r="V205" i="36" s="1"/>
  <c r="AQ376" i="36"/>
  <c r="BC376" i="36"/>
  <c r="AC206" i="36" l="1"/>
  <c r="AO206" i="36"/>
  <c r="BA206" i="36"/>
  <c r="AG206" i="36"/>
  <c r="AR206" i="36"/>
  <c r="BF205" i="36"/>
  <c r="H376" i="36"/>
  <c r="T376" i="36" s="1"/>
  <c r="AE377" i="36" s="1"/>
  <c r="BH249" i="36"/>
  <c r="M249" i="36" s="1"/>
  <c r="Y249" i="36" s="1"/>
  <c r="F206" i="36" l="1"/>
  <c r="R206" i="36" s="1"/>
  <c r="AS206" i="36"/>
  <c r="K205" i="36"/>
  <c r="W205" i="36" s="1"/>
  <c r="BG205" i="36"/>
  <c r="L205" i="36" s="1"/>
  <c r="X205" i="36" s="1"/>
  <c r="AQ377" i="36"/>
  <c r="BC377" i="36"/>
  <c r="AJ250" i="36"/>
  <c r="AV250" i="36" s="1"/>
  <c r="BI249" i="36"/>
  <c r="N249" i="36" s="1"/>
  <c r="Z249" i="36" s="1"/>
  <c r="AK250" i="36" s="1"/>
  <c r="AW250" i="36" s="1"/>
  <c r="AO207" i="36" l="1"/>
  <c r="AC207" i="36"/>
  <c r="BA207" i="36"/>
  <c r="AH206" i="36"/>
  <c r="AT206" i="36" s="1"/>
  <c r="A206" i="36"/>
  <c r="B206" i="36" s="1"/>
  <c r="P205" i="36"/>
  <c r="AI206" i="36"/>
  <c r="H377" i="36"/>
  <c r="T377" i="36" s="1"/>
  <c r="AQ378" i="36" s="1"/>
  <c r="F207" i="36" l="1"/>
  <c r="R207" i="36" s="1"/>
  <c r="BA208" i="36" s="1"/>
  <c r="AL206" i="36"/>
  <c r="AU206" i="36"/>
  <c r="AX206" i="36" s="1"/>
  <c r="C206" i="36" s="1"/>
  <c r="AE378" i="36"/>
  <c r="BC378" i="36"/>
  <c r="H378" i="36" s="1"/>
  <c r="AC208" i="36" l="1"/>
  <c r="AO208" i="36"/>
  <c r="F208" i="36" s="1"/>
  <c r="AZ206" i="36"/>
  <c r="E206" i="36" s="1"/>
  <c r="Q206" i="36" s="1"/>
  <c r="T378" i="36"/>
  <c r="AQ379" i="36" s="1"/>
  <c r="BI250" i="36"/>
  <c r="N250" i="36" s="1"/>
  <c r="Z250" i="36" s="1"/>
  <c r="R208" i="36" l="1"/>
  <c r="AO209" i="36" s="1"/>
  <c r="BD206" i="36"/>
  <c r="I206" i="36" s="1"/>
  <c r="U206" i="36" s="1"/>
  <c r="AF207" i="36" s="1"/>
  <c r="AB207" i="36"/>
  <c r="AN207" i="36"/>
  <c r="AE379" i="36"/>
  <c r="BC379" i="36"/>
  <c r="H379" i="36" s="1"/>
  <c r="BH250" i="36"/>
  <c r="M250" i="36" s="1"/>
  <c r="Y250" i="36" s="1"/>
  <c r="AK251" i="36"/>
  <c r="AW251" i="36" s="1"/>
  <c r="BA209" i="36" l="1"/>
  <c r="F209" i="36" s="1"/>
  <c r="R209" i="36" s="1"/>
  <c r="AO210" i="36" s="1"/>
  <c r="AC209" i="36"/>
  <c r="AR207" i="36"/>
  <c r="BE206" i="36"/>
  <c r="J206" i="36" s="1"/>
  <c r="V206" i="36" s="1"/>
  <c r="T379" i="36"/>
  <c r="AE380" i="36" s="1"/>
  <c r="AJ251" i="36"/>
  <c r="AV251" i="36" s="1"/>
  <c r="AC210" i="36" l="1"/>
  <c r="BA210" i="36"/>
  <c r="F210" i="36" s="1"/>
  <c r="BF206" i="36"/>
  <c r="K206" i="36" s="1"/>
  <c r="W206" i="36" s="1"/>
  <c r="AH207" i="36" s="1"/>
  <c r="AT207" i="36" s="1"/>
  <c r="AG207" i="36"/>
  <c r="BC380" i="36"/>
  <c r="AQ380" i="36"/>
  <c r="R210" i="36" l="1"/>
  <c r="AC211" i="36" s="1"/>
  <c r="BG206" i="36"/>
  <c r="L206" i="36" s="1"/>
  <c r="X206" i="36" s="1"/>
  <c r="AI207" i="36" s="1"/>
  <c r="AU207" i="36" s="1"/>
  <c r="AS207" i="36"/>
  <c r="AZ207" i="36"/>
  <c r="E207" i="36" s="1"/>
  <c r="Q207" i="36" s="1"/>
  <c r="H380" i="36"/>
  <c r="H14" i="36" s="1"/>
  <c r="H11" i="36" a="1"/>
  <c r="H11" i="36" s="1"/>
  <c r="H12" i="36" s="1"/>
  <c r="AO211" i="36" l="1"/>
  <c r="BA211" i="36"/>
  <c r="A207" i="36"/>
  <c r="B207" i="36" s="1"/>
  <c r="P206" i="36"/>
  <c r="AX207" i="36"/>
  <c r="AL207" i="36"/>
  <c r="AB208" i="36"/>
  <c r="AN208" i="36"/>
  <c r="AZ208" i="36"/>
  <c r="T380" i="36"/>
  <c r="BC381" i="36" s="1"/>
  <c r="H13" i="36"/>
  <c r="BH251" i="36"/>
  <c r="M251" i="36" s="1"/>
  <c r="Y251" i="36" s="1"/>
  <c r="AJ252" i="36" s="1"/>
  <c r="BI251" i="36"/>
  <c r="N251" i="36" s="1"/>
  <c r="Z251" i="36" s="1"/>
  <c r="AK252" i="36" s="1"/>
  <c r="AW252" i="36" s="1"/>
  <c r="F211" i="36" l="1"/>
  <c r="R211" i="36" s="1"/>
  <c r="BA212" i="36" s="1"/>
  <c r="E208" i="36"/>
  <c r="Q208" i="36" s="1"/>
  <c r="AN209" i="36" s="1"/>
  <c r="C207" i="36"/>
  <c r="BD207" i="36" s="1"/>
  <c r="I207" i="36" s="1"/>
  <c r="U207" i="36" s="1"/>
  <c r="AF208" i="36" s="1"/>
  <c r="AR208" i="36" s="1"/>
  <c r="AV252" i="36"/>
  <c r="AO212" i="36" l="1"/>
  <c r="F212" i="36" s="1"/>
  <c r="R212" i="36" s="1"/>
  <c r="AC212" i="36"/>
  <c r="AB209" i="36"/>
  <c r="BE207" i="36"/>
  <c r="J207" i="36" s="1"/>
  <c r="V207" i="36" s="1"/>
  <c r="AG208" i="36" s="1"/>
  <c r="AS208" i="36" s="1"/>
  <c r="AC213" i="36" l="1"/>
  <c r="BA213" i="36"/>
  <c r="AO213" i="36"/>
  <c r="BF207" i="36"/>
  <c r="K207" i="36" s="1"/>
  <c r="W207" i="36" s="1"/>
  <c r="AH208" i="36" s="1"/>
  <c r="AT208" i="36" s="1"/>
  <c r="BH252" i="36"/>
  <c r="M252" i="36" s="1"/>
  <c r="Y252" i="36" s="1"/>
  <c r="F213" i="36" l="1"/>
  <c r="R213" i="36" s="1"/>
  <c r="BG207" i="36"/>
  <c r="L207" i="36" s="1"/>
  <c r="X207" i="36" s="1"/>
  <c r="AI208" i="36" s="1"/>
  <c r="AU208" i="36" s="1"/>
  <c r="AX208" i="36" s="1"/>
  <c r="AJ253" i="36"/>
  <c r="AV253" i="36"/>
  <c r="BI252" i="36"/>
  <c r="N252" i="36" s="1"/>
  <c r="Z252" i="36" s="1"/>
  <c r="AK253" i="36" s="1"/>
  <c r="AW253" i="36" s="1"/>
  <c r="AO214" i="36" l="1"/>
  <c r="AC214" i="36"/>
  <c r="BA214" i="36"/>
  <c r="P207" i="36"/>
  <c r="AL208" i="36"/>
  <c r="A208" i="36"/>
  <c r="F214" i="36" l="1"/>
  <c r="R214" i="36" s="1"/>
  <c r="B208" i="36"/>
  <c r="C208" i="36"/>
  <c r="AZ209" i="36"/>
  <c r="E209" i="36" s="1"/>
  <c r="Q209" i="36" s="1"/>
  <c r="BA215" i="36" l="1"/>
  <c r="AO215" i="36"/>
  <c r="AC215" i="36"/>
  <c r="BD208" i="36"/>
  <c r="BE208" i="36" s="1"/>
  <c r="J208" i="36" s="1"/>
  <c r="V208" i="36" s="1"/>
  <c r="AG209" i="36" s="1"/>
  <c r="AS209" i="36" s="1"/>
  <c r="AB210" i="36"/>
  <c r="AN210" i="36"/>
  <c r="AZ210" i="36"/>
  <c r="BH253" i="36"/>
  <c r="M253" i="36" s="1"/>
  <c r="Y253" i="36" s="1"/>
  <c r="BI253" i="36"/>
  <c r="N253" i="36" s="1"/>
  <c r="Z253" i="36" s="1"/>
  <c r="AK254" i="36" s="1"/>
  <c r="AW254" i="36" s="1"/>
  <c r="F215" i="36" l="1"/>
  <c r="R215" i="36" s="1"/>
  <c r="I208" i="36"/>
  <c r="U208" i="36" s="1"/>
  <c r="BF208" i="36"/>
  <c r="E210" i="36"/>
  <c r="Q210" i="36" s="1"/>
  <c r="AJ254" i="36"/>
  <c r="AC216" i="36" l="1"/>
  <c r="BA216" i="36"/>
  <c r="AO216" i="36"/>
  <c r="AF209" i="36"/>
  <c r="K208" i="36"/>
  <c r="W208" i="36" s="1"/>
  <c r="AH209" i="36" s="1"/>
  <c r="AT209" i="36" s="1"/>
  <c r="BG208" i="36"/>
  <c r="L208" i="36" s="1"/>
  <c r="X208" i="36" s="1"/>
  <c r="AI209" i="36" s="1"/>
  <c r="AU209" i="36" s="1"/>
  <c r="AB211" i="36"/>
  <c r="AV254" i="36"/>
  <c r="F216" i="36" l="1"/>
  <c r="R216" i="36" s="1"/>
  <c r="P208" i="36"/>
  <c r="A209" i="36"/>
  <c r="B209" i="36" s="1"/>
  <c r="AL209" i="36"/>
  <c r="AR209" i="36"/>
  <c r="AX209" i="36" s="1"/>
  <c r="AN211" i="36"/>
  <c r="BH254" i="36"/>
  <c r="M254" i="36" s="1"/>
  <c r="Y254" i="36" s="1"/>
  <c r="AC217" i="36" l="1"/>
  <c r="AO217" i="36"/>
  <c r="BA217" i="36"/>
  <c r="C209" i="36"/>
  <c r="BD209" i="36" s="1"/>
  <c r="I209" i="36" s="1"/>
  <c r="U209" i="36" s="1"/>
  <c r="AF210" i="36" s="1"/>
  <c r="AJ255" i="36"/>
  <c r="AV255" i="36"/>
  <c r="BI254" i="36"/>
  <c r="N254" i="36" s="1"/>
  <c r="Z254" i="36" s="1"/>
  <c r="AK255" i="36" s="1"/>
  <c r="AW255" i="36" s="1"/>
  <c r="F217" i="36" l="1"/>
  <c r="R217" i="36" s="1"/>
  <c r="AO218" i="36" s="1"/>
  <c r="AR210" i="36"/>
  <c r="BE209" i="36"/>
  <c r="AC218" i="36" l="1"/>
  <c r="BA218" i="36"/>
  <c r="F218" i="36" s="1"/>
  <c r="J209" i="36"/>
  <c r="V209" i="36" s="1"/>
  <c r="BF209" i="36"/>
  <c r="K209" i="36" s="1"/>
  <c r="W209" i="36" s="1"/>
  <c r="AH210" i="36" s="1"/>
  <c r="AT210" i="36" s="1"/>
  <c r="AZ211" i="36"/>
  <c r="E211" i="36" s="1"/>
  <c r="Q211" i="36" s="1"/>
  <c r="R218" i="36" l="1"/>
  <c r="AO219" i="36" s="1"/>
  <c r="AG210" i="36"/>
  <c r="BG209" i="36"/>
  <c r="L209" i="36" s="1"/>
  <c r="X209" i="36" s="1"/>
  <c r="A210" i="36" s="1"/>
  <c r="B210" i="36" s="1"/>
  <c r="AB212" i="36"/>
  <c r="AC219" i="36" l="1"/>
  <c r="BA219" i="36"/>
  <c r="F219" i="36" s="1"/>
  <c r="AS210" i="36"/>
  <c r="P209" i="36"/>
  <c r="AI210" i="36"/>
  <c r="AU210" i="36" s="1"/>
  <c r="AN212" i="36"/>
  <c r="BH255" i="36"/>
  <c r="M255" i="36" s="1"/>
  <c r="Y255" i="36" s="1"/>
  <c r="BI255" i="36"/>
  <c r="N255" i="36" s="1"/>
  <c r="Z255" i="36" s="1"/>
  <c r="AK256" i="36" s="1"/>
  <c r="AW256" i="36" s="1"/>
  <c r="R219" i="36" l="1"/>
  <c r="BA220" i="36" s="1"/>
  <c r="AX210" i="36"/>
  <c r="C210" i="36" s="1"/>
  <c r="BD210" i="36" s="1"/>
  <c r="I210" i="36" s="1"/>
  <c r="U210" i="36" s="1"/>
  <c r="AL210" i="36"/>
  <c r="AJ256" i="36"/>
  <c r="AO220" i="36" l="1"/>
  <c r="F220" i="36" s="1"/>
  <c r="AC220" i="36"/>
  <c r="AF211" i="36"/>
  <c r="BE210" i="36"/>
  <c r="J210" i="36" s="1"/>
  <c r="V210" i="36" s="1"/>
  <c r="AV256" i="36"/>
  <c r="R220" i="36" l="1"/>
  <c r="AC221" i="36" s="1"/>
  <c r="AG211" i="36"/>
  <c r="AR211" i="36"/>
  <c r="BF210" i="36"/>
  <c r="BA221" i="36" l="1"/>
  <c r="AO221" i="36"/>
  <c r="AS211" i="36"/>
  <c r="K210" i="36"/>
  <c r="W210" i="36" s="1"/>
  <c r="BG210" i="36"/>
  <c r="L210" i="36" s="1"/>
  <c r="X210" i="36" s="1"/>
  <c r="AI211" i="36" s="1"/>
  <c r="AU211" i="36" s="1"/>
  <c r="AZ212" i="36"/>
  <c r="E212" i="36" s="1"/>
  <c r="Q212" i="36" s="1"/>
  <c r="BH256" i="36"/>
  <c r="M256" i="36" s="1"/>
  <c r="Y256" i="36" s="1"/>
  <c r="BI256" i="36"/>
  <c r="N256" i="36" s="1"/>
  <c r="Z256" i="36" s="1"/>
  <c r="F221" i="36" l="1"/>
  <c r="R221" i="36" s="1"/>
  <c r="AO222" i="36" s="1"/>
  <c r="AH211" i="36"/>
  <c r="P210" i="36"/>
  <c r="A211" i="36"/>
  <c r="B211" i="36" s="1"/>
  <c r="AB213" i="36"/>
  <c r="AK257" i="36"/>
  <c r="AW257" i="36" s="1"/>
  <c r="AJ257" i="36"/>
  <c r="BA222" i="36" l="1"/>
  <c r="F222" i="36" s="1"/>
  <c r="AC222" i="36"/>
  <c r="AT211" i="36"/>
  <c r="AX211" i="36" s="1"/>
  <c r="C211" i="36" s="1"/>
  <c r="AL211" i="36"/>
  <c r="AN213" i="36"/>
  <c r="AV257" i="36"/>
  <c r="R222" i="36" l="1"/>
  <c r="BA223" i="36" s="1"/>
  <c r="BD211" i="36"/>
  <c r="I211" i="36" s="1"/>
  <c r="U211" i="36" s="1"/>
  <c r="BH257" i="36"/>
  <c r="M257" i="36" s="1"/>
  <c r="Y257" i="36" s="1"/>
  <c r="AO223" i="36" l="1"/>
  <c r="F223" i="36" s="1"/>
  <c r="AC223" i="36"/>
  <c r="BE211" i="36"/>
  <c r="J211" i="36" s="1"/>
  <c r="V211" i="36" s="1"/>
  <c r="AG212" i="36" s="1"/>
  <c r="AS212" i="36" s="1"/>
  <c r="AF212" i="36"/>
  <c r="AZ213" i="36"/>
  <c r="E213" i="36" s="1"/>
  <c r="Q213" i="36" s="1"/>
  <c r="AJ258" i="36"/>
  <c r="AV258" i="36"/>
  <c r="BI257" i="36"/>
  <c r="N257" i="36" s="1"/>
  <c r="Z257" i="36" s="1"/>
  <c r="R223" i="36" l="1"/>
  <c r="AC224" i="36" s="1"/>
  <c r="BF211" i="36"/>
  <c r="K211" i="36" s="1"/>
  <c r="W211" i="36" s="1"/>
  <c r="AR212" i="36"/>
  <c r="AB214" i="36"/>
  <c r="AK258" i="36"/>
  <c r="AW258" i="36"/>
  <c r="BA224" i="36" l="1"/>
  <c r="AO224" i="36"/>
  <c r="BG211" i="36"/>
  <c r="L211" i="36" s="1"/>
  <c r="X211" i="36" s="1"/>
  <c r="AI212" i="36" s="1"/>
  <c r="AU212" i="36" s="1"/>
  <c r="AH212" i="36"/>
  <c r="AT212" i="36" s="1"/>
  <c r="AN214" i="36"/>
  <c r="F224" i="36" l="1"/>
  <c r="R224" i="36" s="1"/>
  <c r="AO225" i="36" s="1"/>
  <c r="AX212" i="36"/>
  <c r="P211" i="36"/>
  <c r="A212" i="36"/>
  <c r="B212" i="36" s="1"/>
  <c r="AL212" i="36"/>
  <c r="BD212" i="36"/>
  <c r="I212" i="36" s="1"/>
  <c r="U212" i="36" s="1"/>
  <c r="BH258" i="36"/>
  <c r="M258" i="36" s="1"/>
  <c r="Y258" i="36" s="1"/>
  <c r="BA225" i="36" l="1"/>
  <c r="F225" i="36" s="1"/>
  <c r="AC225" i="36"/>
  <c r="C212" i="36"/>
  <c r="BE212" i="36"/>
  <c r="J212" i="36" s="1"/>
  <c r="V212" i="36" s="1"/>
  <c r="AG213" i="36" s="1"/>
  <c r="AS213" i="36" s="1"/>
  <c r="AF213" i="36"/>
  <c r="BI258" i="36"/>
  <c r="N258" i="36" s="1"/>
  <c r="Z258" i="36" s="1"/>
  <c r="AJ259" i="36"/>
  <c r="AV259" i="36"/>
  <c r="R225" i="36" l="1"/>
  <c r="AO226" i="36" s="1"/>
  <c r="BF212" i="36"/>
  <c r="K212" i="36" s="1"/>
  <c r="W212" i="36" s="1"/>
  <c r="AH213" i="36" s="1"/>
  <c r="AT213" i="36" s="1"/>
  <c r="AR213" i="36"/>
  <c r="AK259" i="36"/>
  <c r="BA226" i="36" l="1"/>
  <c r="F226" i="36" s="1"/>
  <c r="AC226" i="36"/>
  <c r="BG212" i="36"/>
  <c r="L212" i="36" s="1"/>
  <c r="X212" i="36" s="1"/>
  <c r="A213" i="36" s="1"/>
  <c r="AZ214" i="36"/>
  <c r="E214" i="36" s="1"/>
  <c r="Q214" i="36" s="1"/>
  <c r="AW259" i="36"/>
  <c r="R226" i="36" l="1"/>
  <c r="BA227" i="36" s="1"/>
  <c r="AI213" i="36"/>
  <c r="AU213" i="36" s="1"/>
  <c r="AX213" i="36" s="1"/>
  <c r="C213" i="36" s="1"/>
  <c r="P212" i="36"/>
  <c r="B213" i="36"/>
  <c r="AB215" i="36"/>
  <c r="AN215" i="36"/>
  <c r="AO227" i="36" l="1"/>
  <c r="F227" i="36" s="1"/>
  <c r="AC227" i="36"/>
  <c r="AL213" i="36"/>
  <c r="BD213" i="36"/>
  <c r="I213" i="36" s="1"/>
  <c r="U213" i="36" s="1"/>
  <c r="BH259" i="36"/>
  <c r="M259" i="36" s="1"/>
  <c r="Y259" i="36" s="1"/>
  <c r="R227" i="36" l="1"/>
  <c r="BA228" i="36" s="1"/>
  <c r="BE213" i="36"/>
  <c r="J213" i="36" s="1"/>
  <c r="V213" i="36" s="1"/>
  <c r="AG214" i="36" s="1"/>
  <c r="AS214" i="36" s="1"/>
  <c r="AF214" i="36"/>
  <c r="AR214" i="36" s="1"/>
  <c r="AJ260" i="36"/>
  <c r="AV260" i="36" s="1"/>
  <c r="BI259" i="36"/>
  <c r="N259" i="36" s="1"/>
  <c r="Z259" i="36" s="1"/>
  <c r="AC228" i="36" l="1"/>
  <c r="AO228" i="36"/>
  <c r="F228" i="36" s="1"/>
  <c r="BF213" i="36"/>
  <c r="K213" i="36" s="1"/>
  <c r="W213" i="36" s="1"/>
  <c r="AK260" i="36"/>
  <c r="R228" i="36" l="1"/>
  <c r="AC229" i="36" s="1"/>
  <c r="BG213" i="36"/>
  <c r="L213" i="36" s="1"/>
  <c r="X213" i="36" s="1"/>
  <c r="AI214" i="36" s="1"/>
  <c r="AU214" i="36" s="1"/>
  <c r="AH214" i="36"/>
  <c r="AT214" i="36" s="1"/>
  <c r="AZ215" i="36"/>
  <c r="E215" i="36" s="1"/>
  <c r="Q215" i="36" s="1"/>
  <c r="AW260" i="36"/>
  <c r="BA229" i="36" l="1"/>
  <c r="AO229" i="36"/>
  <c r="P213" i="36"/>
  <c r="A214" i="36"/>
  <c r="B214" i="36" s="1"/>
  <c r="AX214" i="36"/>
  <c r="AL214" i="36"/>
  <c r="AB216" i="36"/>
  <c r="F229" i="36" l="1"/>
  <c r="R229" i="36" s="1"/>
  <c r="BA230" i="36" s="1"/>
  <c r="C214" i="36"/>
  <c r="BD214" i="36" s="1"/>
  <c r="I214" i="36" s="1"/>
  <c r="U214" i="36" s="1"/>
  <c r="AF215" i="36" s="1"/>
  <c r="AN216" i="36"/>
  <c r="BH260" i="36"/>
  <c r="M260" i="36" s="1"/>
  <c r="Y260" i="36" s="1"/>
  <c r="AJ261" i="36" s="1"/>
  <c r="AV261" i="36" s="1"/>
  <c r="BI260" i="36"/>
  <c r="N260" i="36" s="1"/>
  <c r="Z260" i="36" s="1"/>
  <c r="AC230" i="36" l="1"/>
  <c r="AO230" i="36"/>
  <c r="F230" i="36" s="1"/>
  <c r="BE214" i="36"/>
  <c r="J214" i="36" s="1"/>
  <c r="V214" i="36" s="1"/>
  <c r="AG215" i="36" s="1"/>
  <c r="AS215" i="36" s="1"/>
  <c r="AR215" i="36"/>
  <c r="AK261" i="36"/>
  <c r="AW261" i="36" s="1"/>
  <c r="R230" i="36" l="1"/>
  <c r="AC231" i="36" s="1"/>
  <c r="BF214" i="36"/>
  <c r="K214" i="36" s="1"/>
  <c r="W214" i="36" s="1"/>
  <c r="AH215" i="36" s="1"/>
  <c r="BA231" i="36" l="1"/>
  <c r="AO231" i="36"/>
  <c r="BG214" i="36"/>
  <c r="L214" i="36" s="1"/>
  <c r="X214" i="36" s="1"/>
  <c r="AI215" i="36" s="1"/>
  <c r="AU215" i="36" s="1"/>
  <c r="AT215" i="36"/>
  <c r="BH261" i="36"/>
  <c r="M261" i="36" s="1"/>
  <c r="Y261" i="36" s="1"/>
  <c r="BI261" i="36"/>
  <c r="N261" i="36" s="1"/>
  <c r="Z261" i="36" s="1"/>
  <c r="F231" i="36" l="1"/>
  <c r="R231" i="36" s="1"/>
  <c r="AO232" i="36" s="1"/>
  <c r="AX215" i="36"/>
  <c r="AL215" i="36"/>
  <c r="P214" i="36"/>
  <c r="A215" i="36"/>
  <c r="B215" i="36" s="1"/>
  <c r="AZ216" i="36"/>
  <c r="E216" i="36" s="1"/>
  <c r="Q216" i="36" s="1"/>
  <c r="AK262" i="36"/>
  <c r="AW262" i="36"/>
  <c r="AJ262" i="36"/>
  <c r="BA232" i="36" l="1"/>
  <c r="F232" i="36" s="1"/>
  <c r="R232" i="36" s="1"/>
  <c r="BA233" i="36" s="1"/>
  <c r="AC232" i="36"/>
  <c r="C215" i="36"/>
  <c r="BD215" i="36" s="1"/>
  <c r="I215" i="36" s="1"/>
  <c r="U215" i="36" s="1"/>
  <c r="AF216" i="36" s="1"/>
  <c r="AR216" i="36" s="1"/>
  <c r="AB217" i="36"/>
  <c r="AV262" i="36"/>
  <c r="AC233" i="36" l="1"/>
  <c r="AO233" i="36"/>
  <c r="F233" i="36" s="1"/>
  <c r="BE215" i="36"/>
  <c r="J215" i="36" s="1"/>
  <c r="V215" i="36" s="1"/>
  <c r="AG216" i="36" s="1"/>
  <c r="AS216" i="36" s="1"/>
  <c r="AN217" i="36"/>
  <c r="R233" i="36" l="1"/>
  <c r="AO234" i="36" s="1"/>
  <c r="BF215" i="36"/>
  <c r="K215" i="36" s="1"/>
  <c r="W215" i="36" s="1"/>
  <c r="AH216" i="36" s="1"/>
  <c r="AT216" i="36" s="1"/>
  <c r="BH262" i="36"/>
  <c r="M262" i="36" s="1"/>
  <c r="Y262" i="36" s="1"/>
  <c r="AJ263" i="36" s="1"/>
  <c r="BI262" i="36"/>
  <c r="N262" i="36" s="1"/>
  <c r="Z262" i="36" s="1"/>
  <c r="BA234" i="36" l="1"/>
  <c r="F234" i="36" s="1"/>
  <c r="AC234" i="36"/>
  <c r="BG215" i="36"/>
  <c r="L215" i="36" s="1"/>
  <c r="X215" i="36" s="1"/>
  <c r="P215" i="36" s="1"/>
  <c r="AV263" i="36"/>
  <c r="AK263" i="36"/>
  <c r="AW263" i="36"/>
  <c r="R234" i="36" l="1"/>
  <c r="AO235" i="36" s="1"/>
  <c r="A216" i="36"/>
  <c r="B216" i="36" s="1"/>
  <c r="AI216" i="36"/>
  <c r="AL216" i="36" s="1"/>
  <c r="AZ217" i="36"/>
  <c r="E217" i="36" s="1"/>
  <c r="Q217" i="36" s="1"/>
  <c r="BA235" i="36" l="1"/>
  <c r="F235" i="36" s="1"/>
  <c r="AC235" i="36"/>
  <c r="AU216" i="36"/>
  <c r="AX216" i="36" s="1"/>
  <c r="C216" i="36" s="1"/>
  <c r="AB218" i="36"/>
  <c r="BI263" i="36"/>
  <c r="N263" i="36" s="1"/>
  <c r="Z263" i="36" s="1"/>
  <c r="BH263" i="36"/>
  <c r="M263" i="36" s="1"/>
  <c r="Y263" i="36" s="1"/>
  <c r="R235" i="36" l="1"/>
  <c r="AO236" i="36" s="1"/>
  <c r="BD216" i="36"/>
  <c r="I216" i="36" s="1"/>
  <c r="U216" i="36" s="1"/>
  <c r="AF217" i="36" s="1"/>
  <c r="BE216" i="36"/>
  <c r="J216" i="36" s="1"/>
  <c r="V216" i="36" s="1"/>
  <c r="AG217" i="36" s="1"/>
  <c r="AS217" i="36" s="1"/>
  <c r="AN218" i="36"/>
  <c r="AK264" i="36"/>
  <c r="AW264" i="36" s="1"/>
  <c r="AJ264" i="36"/>
  <c r="AV264" i="36" s="1"/>
  <c r="BA236" i="36" l="1"/>
  <c r="F236" i="36" s="1"/>
  <c r="R236" i="36" s="1"/>
  <c r="BA237" i="36" s="1"/>
  <c r="AC236" i="36"/>
  <c r="BF216" i="36"/>
  <c r="K216" i="36" s="1"/>
  <c r="W216" i="36" s="1"/>
  <c r="AH217" i="36" s="1"/>
  <c r="AT217" i="36" s="1"/>
  <c r="AR217" i="36"/>
  <c r="AO237" i="36" l="1"/>
  <c r="F237" i="36" s="1"/>
  <c r="R237" i="36" s="1"/>
  <c r="AC237" i="36"/>
  <c r="BG216" i="36"/>
  <c r="L216" i="36" s="1"/>
  <c r="X216" i="36" s="1"/>
  <c r="AI217" i="36" s="1"/>
  <c r="AU217" i="36" s="1"/>
  <c r="AX217" i="36" s="1"/>
  <c r="BH264" i="36"/>
  <c r="BI264" i="36" s="1"/>
  <c r="N264" i="36" s="1"/>
  <c r="Z264" i="36" s="1"/>
  <c r="AK265" i="36" s="1"/>
  <c r="AW265" i="36" s="1"/>
  <c r="AO238" i="36" l="1"/>
  <c r="AC238" i="36"/>
  <c r="BA238" i="36"/>
  <c r="AL217" i="36"/>
  <c r="A217" i="36"/>
  <c r="B217" i="36" s="1"/>
  <c r="P216" i="36"/>
  <c r="M264" i="36"/>
  <c r="Y264" i="36" s="1"/>
  <c r="F238" i="36" l="1"/>
  <c r="R238" i="36" s="1"/>
  <c r="BA239" i="36" s="1"/>
  <c r="C217" i="36"/>
  <c r="BD217" i="36" s="1"/>
  <c r="I217" i="36" s="1"/>
  <c r="U217" i="36" s="1"/>
  <c r="AF218" i="36" s="1"/>
  <c r="AR218" i="36" s="1"/>
  <c r="AV265" i="36"/>
  <c r="AJ265" i="36"/>
  <c r="AO239" i="36" l="1"/>
  <c r="F239" i="36" s="1"/>
  <c r="AC239" i="36"/>
  <c r="BE217" i="36"/>
  <c r="J217" i="36" s="1"/>
  <c r="V217" i="36" s="1"/>
  <c r="AG218" i="36" s="1"/>
  <c r="AZ218" i="36"/>
  <c r="E218" i="36" s="1"/>
  <c r="Q218" i="36" s="1"/>
  <c r="BI265" i="36"/>
  <c r="N265" i="36" s="1"/>
  <c r="Z265" i="36" s="1"/>
  <c r="BH265" i="36"/>
  <c r="M265" i="36" s="1"/>
  <c r="Y265" i="36" s="1"/>
  <c r="R239" i="36" l="1"/>
  <c r="BA240" i="36" s="1"/>
  <c r="BF217" i="36"/>
  <c r="K217" i="36" s="1"/>
  <c r="W217" i="36" s="1"/>
  <c r="AS218" i="36"/>
  <c r="AB219" i="36"/>
  <c r="AJ266" i="36"/>
  <c r="AV266" i="36"/>
  <c r="AK266" i="36"/>
  <c r="AW266" i="36" s="1"/>
  <c r="AC240" i="36" l="1"/>
  <c r="AO240" i="36"/>
  <c r="F240" i="36" s="1"/>
  <c r="BG217" i="36"/>
  <c r="L217" i="36" s="1"/>
  <c r="X217" i="36" s="1"/>
  <c r="AI218" i="36" s="1"/>
  <c r="AU218" i="36" s="1"/>
  <c r="AH218" i="36"/>
  <c r="AN219" i="36"/>
  <c r="R240" i="36" l="1"/>
  <c r="BA241" i="36" s="1"/>
  <c r="AL218" i="36"/>
  <c r="A218" i="36"/>
  <c r="B218" i="36" s="1"/>
  <c r="P217" i="36"/>
  <c r="AT218" i="36"/>
  <c r="AX218" i="36" s="1"/>
  <c r="BH266" i="36"/>
  <c r="BI266" i="36" s="1"/>
  <c r="N266" i="36" s="1"/>
  <c r="Z266" i="36" s="1"/>
  <c r="AK267" i="36" s="1"/>
  <c r="AC241" i="36" l="1"/>
  <c r="AO241" i="36"/>
  <c r="F241" i="36" s="1"/>
  <c r="C218" i="36"/>
  <c r="M266" i="36"/>
  <c r="Y266" i="36" s="1"/>
  <c r="AJ267" i="36" s="1"/>
  <c r="AV267" i="36" s="1"/>
  <c r="AW267" i="36"/>
  <c r="R241" i="36" l="1"/>
  <c r="AO242" i="36" s="1"/>
  <c r="BD218" i="36"/>
  <c r="I218" i="36" s="1"/>
  <c r="U218" i="36" s="1"/>
  <c r="AF219" i="36" s="1"/>
  <c r="AR219" i="36" s="1"/>
  <c r="AZ219" i="36"/>
  <c r="E219" i="36" s="1"/>
  <c r="Q219" i="36" s="1"/>
  <c r="AC242" i="36" l="1"/>
  <c r="BA242" i="36"/>
  <c r="F242" i="36" s="1"/>
  <c r="BE218" i="36"/>
  <c r="J218" i="36" s="1"/>
  <c r="V218" i="36" s="1"/>
  <c r="AG219" i="36" s="1"/>
  <c r="AS219" i="36" s="1"/>
  <c r="AB220" i="36"/>
  <c r="BH267" i="36"/>
  <c r="M267" i="36" s="1"/>
  <c r="Y267" i="36" s="1"/>
  <c r="R242" i="36" l="1"/>
  <c r="AO243" i="36" s="1"/>
  <c r="BF218" i="36"/>
  <c r="K218" i="36" s="1"/>
  <c r="W218" i="36" s="1"/>
  <c r="AH219" i="36" s="1"/>
  <c r="AT219" i="36" s="1"/>
  <c r="BG218" i="36"/>
  <c r="L218" i="36" s="1"/>
  <c r="X218" i="36" s="1"/>
  <c r="AN220" i="36"/>
  <c r="AJ268" i="36"/>
  <c r="AV268" i="36" s="1"/>
  <c r="BI267" i="36"/>
  <c r="N267" i="36" s="1"/>
  <c r="Z267" i="36" s="1"/>
  <c r="BA243" i="36" l="1"/>
  <c r="F243" i="36" s="1"/>
  <c r="R243" i="36" s="1"/>
  <c r="AC244" i="36" s="1"/>
  <c r="AC243" i="36"/>
  <c r="P218" i="36"/>
  <c r="AI219" i="36"/>
  <c r="A219" i="36"/>
  <c r="B219" i="36" s="1"/>
  <c r="AK268" i="36"/>
  <c r="BA244" i="36" l="1"/>
  <c r="AO244" i="36"/>
  <c r="AU219" i="36"/>
  <c r="AX219" i="36" s="1"/>
  <c r="C219" i="36" s="1"/>
  <c r="AL219" i="36"/>
  <c r="AW268" i="36"/>
  <c r="F244" i="36" l="1"/>
  <c r="R244" i="36" s="1"/>
  <c r="AC245" i="36" s="1"/>
  <c r="BD219" i="36"/>
  <c r="I219" i="36" s="1"/>
  <c r="U219" i="36" s="1"/>
  <c r="AF220" i="36" s="1"/>
  <c r="AR220" i="36" s="1"/>
  <c r="AZ220" i="36"/>
  <c r="E220" i="36" s="1"/>
  <c r="Q220" i="36" s="1"/>
  <c r="BI268" i="36"/>
  <c r="N268" i="36" s="1"/>
  <c r="Z268" i="36" s="1"/>
  <c r="BH268" i="36"/>
  <c r="M268" i="36" s="1"/>
  <c r="Y268" i="36" s="1"/>
  <c r="BA245" i="36" l="1"/>
  <c r="AO245" i="36"/>
  <c r="BE219" i="36"/>
  <c r="AB221" i="36"/>
  <c r="AK269" i="36"/>
  <c r="AW269" i="36"/>
  <c r="AJ269" i="36"/>
  <c r="F245" i="36" l="1"/>
  <c r="R245" i="36" s="1"/>
  <c r="AC246" i="36" s="1"/>
  <c r="J219" i="36"/>
  <c r="V219" i="36" s="1"/>
  <c r="BF219" i="36"/>
  <c r="K219" i="36" s="1"/>
  <c r="W219" i="36" s="1"/>
  <c r="AH220" i="36" s="1"/>
  <c r="AT220" i="36" s="1"/>
  <c r="AN221" i="36"/>
  <c r="AV269" i="36"/>
  <c r="AO246" i="36" l="1"/>
  <c r="BA246" i="36"/>
  <c r="AG220" i="36"/>
  <c r="AS220" i="36" s="1"/>
  <c r="BG219" i="36"/>
  <c r="L219" i="36" s="1"/>
  <c r="X219" i="36" s="1"/>
  <c r="A220" i="36" s="1"/>
  <c r="BH269" i="36"/>
  <c r="M269" i="36" s="1"/>
  <c r="Y269" i="36" s="1"/>
  <c r="F246" i="36" l="1"/>
  <c r="R246" i="36" s="1"/>
  <c r="AO247" i="36" s="1"/>
  <c r="B220" i="36"/>
  <c r="P219" i="36"/>
  <c r="AI220" i="36"/>
  <c r="AL220" i="36" s="1"/>
  <c r="AZ221" i="36"/>
  <c r="E221" i="36" s="1"/>
  <c r="Q221" i="36" s="1"/>
  <c r="AJ270" i="36"/>
  <c r="BI269" i="36"/>
  <c r="N269" i="36" s="1"/>
  <c r="Z269" i="36" s="1"/>
  <c r="BA247" i="36" l="1"/>
  <c r="F247" i="36" s="1"/>
  <c r="AC247" i="36"/>
  <c r="AU220" i="36"/>
  <c r="AX220" i="36" s="1"/>
  <c r="C220" i="36" s="1"/>
  <c r="AB222" i="36"/>
  <c r="AZ222" i="36"/>
  <c r="AK270" i="36"/>
  <c r="AV270" i="36"/>
  <c r="R247" i="36" l="1"/>
  <c r="AO248" i="36" s="1"/>
  <c r="BD220" i="36"/>
  <c r="I220" i="36" s="1"/>
  <c r="U220" i="36" s="1"/>
  <c r="AN222" i="36"/>
  <c r="E222" i="36" s="1"/>
  <c r="Q222" i="36" s="1"/>
  <c r="AW270" i="36"/>
  <c r="BA248" i="36" l="1"/>
  <c r="F248" i="36" s="1"/>
  <c r="AC248" i="36"/>
  <c r="BE220" i="36"/>
  <c r="AF221" i="36"/>
  <c r="AR221" i="36" s="1"/>
  <c r="AB223" i="36"/>
  <c r="BH270" i="36"/>
  <c r="M270" i="36" s="1"/>
  <c r="Y270" i="36" s="1"/>
  <c r="R248" i="36" l="1"/>
  <c r="AO249" i="36" s="1"/>
  <c r="J220" i="36"/>
  <c r="V220" i="36" s="1"/>
  <c r="BF220" i="36"/>
  <c r="K220" i="36" s="1"/>
  <c r="W220" i="36" s="1"/>
  <c r="AH221" i="36" s="1"/>
  <c r="AT221" i="36" s="1"/>
  <c r="AN223" i="36"/>
  <c r="AJ271" i="36"/>
  <c r="AV271" i="36" s="1"/>
  <c r="BI270" i="36"/>
  <c r="N270" i="36" s="1"/>
  <c r="Z270" i="36" s="1"/>
  <c r="BA249" i="36" l="1"/>
  <c r="F249" i="36" s="1"/>
  <c r="AC249" i="36"/>
  <c r="AG221" i="36"/>
  <c r="AS221" i="36" s="1"/>
  <c r="BG220" i="36"/>
  <c r="L220" i="36" s="1"/>
  <c r="X220" i="36" s="1"/>
  <c r="A221" i="36" s="1"/>
  <c r="B221" i="36" s="1"/>
  <c r="AK271" i="36"/>
  <c r="AW271" i="36" s="1"/>
  <c r="R249" i="36" l="1"/>
  <c r="BA250" i="36" s="1"/>
  <c r="P220" i="36"/>
  <c r="AI221" i="36"/>
  <c r="AL221" i="36" s="1"/>
  <c r="BH271" i="36"/>
  <c r="M271" i="36" s="1"/>
  <c r="Y271" i="36" s="1"/>
  <c r="AC250" i="36" l="1"/>
  <c r="AO250" i="36"/>
  <c r="F250" i="36" s="1"/>
  <c r="AU221" i="36"/>
  <c r="AX221" i="36" s="1"/>
  <c r="C221" i="36" s="1"/>
  <c r="BI271" i="36"/>
  <c r="N271" i="36" s="1"/>
  <c r="Z271" i="36" s="1"/>
  <c r="AK272" i="36" s="1"/>
  <c r="AW272" i="36" s="1"/>
  <c r="AJ272" i="36"/>
  <c r="AV272" i="36" s="1"/>
  <c r="R250" i="36" l="1"/>
  <c r="AC251" i="36" s="1"/>
  <c r="BD221" i="36"/>
  <c r="I221" i="36" s="1"/>
  <c r="U221" i="36" s="1"/>
  <c r="BA251" i="36" l="1"/>
  <c r="AO251" i="36"/>
  <c r="AF222" i="36"/>
  <c r="BD222" i="36"/>
  <c r="BG221" i="36"/>
  <c r="L221" i="36" s="1"/>
  <c r="X221" i="36" s="1"/>
  <c r="BF221" i="36"/>
  <c r="K221" i="36" s="1"/>
  <c r="W221" i="36" s="1"/>
  <c r="AH222" i="36" s="1"/>
  <c r="AT222" i="36" s="1"/>
  <c r="BE221" i="36"/>
  <c r="J221" i="36" s="1"/>
  <c r="V221" i="36" s="1"/>
  <c r="F251" i="36" l="1"/>
  <c r="R251" i="36" s="1"/>
  <c r="AO252" i="36" s="1"/>
  <c r="A222" i="36"/>
  <c r="B222" i="36" s="1"/>
  <c r="AI222" i="36"/>
  <c r="AU222" i="36" s="1"/>
  <c r="AR222" i="36"/>
  <c r="I222" i="36" s="1"/>
  <c r="U222" i="36" s="1"/>
  <c r="AG222" i="36"/>
  <c r="AS222" i="36" s="1"/>
  <c r="P221" i="36"/>
  <c r="BH272" i="36"/>
  <c r="M272" i="36" s="1"/>
  <c r="Y272" i="36" s="1"/>
  <c r="AC252" i="36" l="1"/>
  <c r="BA252" i="36"/>
  <c r="F252" i="36" s="1"/>
  <c r="AX222" i="36"/>
  <c r="C222" i="36" s="1"/>
  <c r="BE222" i="36" s="1"/>
  <c r="BF222" i="36" s="1"/>
  <c r="K222" i="36" s="1"/>
  <c r="W222" i="36" s="1"/>
  <c r="AH223" i="36" s="1"/>
  <c r="AT223" i="36" s="1"/>
  <c r="AL222" i="36"/>
  <c r="AF223" i="36"/>
  <c r="AZ223" i="36"/>
  <c r="E223" i="36" s="1"/>
  <c r="Q223" i="36" s="1"/>
  <c r="AJ273" i="36"/>
  <c r="AV273" i="36" s="1"/>
  <c r="BI272" i="36"/>
  <c r="N272" i="36" s="1"/>
  <c r="Z272" i="36" s="1"/>
  <c r="R252" i="36" l="1"/>
  <c r="AO253" i="36" s="1"/>
  <c r="BG222" i="36"/>
  <c r="L222" i="36" s="1"/>
  <c r="X222" i="36" s="1"/>
  <c r="AI223" i="36" s="1"/>
  <c r="AU223" i="36" s="1"/>
  <c r="J222" i="36"/>
  <c r="V222" i="36" s="1"/>
  <c r="AR223" i="36"/>
  <c r="BD223" i="36"/>
  <c r="AB224" i="36"/>
  <c r="AN224" i="36" s="1"/>
  <c r="AZ224" i="36"/>
  <c r="AK273" i="36"/>
  <c r="BA253" i="36" l="1"/>
  <c r="F253" i="36" s="1"/>
  <c r="R253" i="36" s="1"/>
  <c r="AC253" i="36"/>
  <c r="A223" i="36"/>
  <c r="B223" i="36" s="1"/>
  <c r="AG223" i="36"/>
  <c r="AS223" i="36" s="1"/>
  <c r="AX223" i="36" s="1"/>
  <c r="P222" i="36"/>
  <c r="E224" i="36"/>
  <c r="Q224" i="36" s="1"/>
  <c r="AN225" i="36" s="1"/>
  <c r="I223" i="36"/>
  <c r="U223" i="36" s="1"/>
  <c r="AW273" i="36"/>
  <c r="AC254" i="36" l="1"/>
  <c r="AO254" i="36"/>
  <c r="BA254" i="36"/>
  <c r="C223" i="36"/>
  <c r="BE223" i="36" s="1"/>
  <c r="J223" i="36" s="1"/>
  <c r="V223" i="36" s="1"/>
  <c r="AG224" i="36" s="1"/>
  <c r="AS224" i="36" s="1"/>
  <c r="AL223" i="36"/>
  <c r="BF223" i="36"/>
  <c r="K223" i="36" s="1"/>
  <c r="W223" i="36" s="1"/>
  <c r="AH224" i="36" s="1"/>
  <c r="AT224" i="36" s="1"/>
  <c r="AB225" i="36"/>
  <c r="AF224" i="36"/>
  <c r="AR224" i="36" s="1"/>
  <c r="BH273" i="36"/>
  <c r="M273" i="36" s="1"/>
  <c r="Y273" i="36" s="1"/>
  <c r="F254" i="36" l="1"/>
  <c r="R254" i="36" s="1"/>
  <c r="BG223" i="36"/>
  <c r="L223" i="36" s="1"/>
  <c r="X223" i="36" s="1"/>
  <c r="P223" i="36" s="1"/>
  <c r="AJ274" i="36"/>
  <c r="AV274" i="36" s="1"/>
  <c r="BI273" i="36"/>
  <c r="N273" i="36" s="1"/>
  <c r="Z273" i="36" s="1"/>
  <c r="AK274" i="36" s="1"/>
  <c r="AW274" i="36" s="1"/>
  <c r="AC255" i="36" l="1"/>
  <c r="AO255" i="36"/>
  <c r="BA255" i="36"/>
  <c r="A224" i="36"/>
  <c r="B224" i="36" s="1"/>
  <c r="AI224" i="36"/>
  <c r="AL224" i="36" s="1"/>
  <c r="F255" i="36" l="1"/>
  <c r="R255" i="36" s="1"/>
  <c r="AU224" i="36"/>
  <c r="AX224" i="36" s="1"/>
  <c r="C224" i="36" s="1"/>
  <c r="BD224" i="36"/>
  <c r="I224" i="36" s="1"/>
  <c r="U224" i="36" s="1"/>
  <c r="AO256" i="36" l="1"/>
  <c r="BA256" i="36"/>
  <c r="AC256" i="36"/>
  <c r="AF225" i="36"/>
  <c r="AR225" i="36" s="1"/>
  <c r="BE224" i="36"/>
  <c r="J224" i="36" s="1"/>
  <c r="V224" i="36" s="1"/>
  <c r="BH274" i="36"/>
  <c r="M274" i="36" s="1"/>
  <c r="Y274" i="36" s="1"/>
  <c r="F256" i="36" l="1"/>
  <c r="R256" i="36" s="1"/>
  <c r="AG225" i="36"/>
  <c r="AS225" i="36" s="1"/>
  <c r="BF224" i="36"/>
  <c r="K224" i="36" s="1"/>
  <c r="W224" i="36" s="1"/>
  <c r="AJ275" i="36"/>
  <c r="AV275" i="36"/>
  <c r="BI274" i="36"/>
  <c r="N274" i="36" s="1"/>
  <c r="Z274" i="36" s="1"/>
  <c r="AO257" i="36" l="1"/>
  <c r="BA257" i="36"/>
  <c r="AC257" i="36"/>
  <c r="AH225" i="36"/>
  <c r="BG224" i="36"/>
  <c r="L224" i="36" s="1"/>
  <c r="X224" i="36" s="1"/>
  <c r="A225" i="36" s="1"/>
  <c r="B225" i="36" s="1"/>
  <c r="AK275" i="36"/>
  <c r="AW275" i="36" s="1"/>
  <c r="F257" i="36" l="1"/>
  <c r="R257" i="36" s="1"/>
  <c r="AT225" i="36"/>
  <c r="AI225" i="36"/>
  <c r="AU225" i="36" s="1"/>
  <c r="P224" i="36"/>
  <c r="BI275" i="36"/>
  <c r="N275" i="36" s="1"/>
  <c r="Z275" i="36" s="1"/>
  <c r="AK276" i="36" s="1"/>
  <c r="AW276" i="36" s="1"/>
  <c r="AO258" i="36" l="1"/>
  <c r="AC258" i="36"/>
  <c r="BA258" i="36"/>
  <c r="AX225" i="36"/>
  <c r="C225" i="36" s="1"/>
  <c r="AZ225" i="36"/>
  <c r="E225" i="36" s="1"/>
  <c r="Q225" i="36" s="1"/>
  <c r="AL225" i="36"/>
  <c r="BH275" i="36"/>
  <c r="M275" i="36" s="1"/>
  <c r="Y275" i="36" s="1"/>
  <c r="F258" i="36" l="1"/>
  <c r="R258" i="36" s="1"/>
  <c r="AB226" i="36"/>
  <c r="AN226" i="36" s="1"/>
  <c r="BD225" i="36"/>
  <c r="AJ276" i="36"/>
  <c r="AO259" i="36" l="1"/>
  <c r="BA259" i="36"/>
  <c r="AC259" i="36"/>
  <c r="I225" i="36"/>
  <c r="U225" i="36" s="1"/>
  <c r="BE225" i="36"/>
  <c r="AV276" i="36"/>
  <c r="BI276" i="36"/>
  <c r="N276" i="36" s="1"/>
  <c r="Z276" i="36" s="1"/>
  <c r="F259" i="36" l="1"/>
  <c r="R259" i="36" s="1"/>
  <c r="BA260" i="36" s="1"/>
  <c r="J225" i="36"/>
  <c r="V225" i="36" s="1"/>
  <c r="BF225" i="36"/>
  <c r="K225" i="36" s="1"/>
  <c r="W225" i="36" s="1"/>
  <c r="AF226" i="36"/>
  <c r="AR226" i="36" s="1"/>
  <c r="BH276" i="36"/>
  <c r="M276" i="36" s="1"/>
  <c r="Y276" i="36" s="1"/>
  <c r="AJ277" i="36" s="1"/>
  <c r="AK277" i="36"/>
  <c r="AW277" i="36" s="1"/>
  <c r="AC260" i="36" l="1"/>
  <c r="AO260" i="36"/>
  <c r="F260" i="36" s="1"/>
  <c r="BG225" i="36"/>
  <c r="L225" i="36" s="1"/>
  <c r="X225" i="36" s="1"/>
  <c r="P225" i="36" s="1"/>
  <c r="AG226" i="36"/>
  <c r="AS226" i="36" s="1"/>
  <c r="AH226" i="36"/>
  <c r="AT226" i="36" s="1"/>
  <c r="AV277" i="36"/>
  <c r="R260" i="36" l="1"/>
  <c r="AO261" i="36" s="1"/>
  <c r="AI226" i="36"/>
  <c r="AU226" i="36" s="1"/>
  <c r="AX226" i="36" s="1"/>
  <c r="A226" i="36"/>
  <c r="B226" i="36" s="1"/>
  <c r="BA261" i="36" l="1"/>
  <c r="F261" i="36" s="1"/>
  <c r="AC261" i="36"/>
  <c r="C226" i="36"/>
  <c r="AL226" i="36"/>
  <c r="AZ226" i="36"/>
  <c r="E226" i="36" s="1"/>
  <c r="Q226" i="36" s="1"/>
  <c r="BH277" i="36"/>
  <c r="M277" i="36" s="1"/>
  <c r="Y277" i="36" s="1"/>
  <c r="AJ278" i="36" s="1"/>
  <c r="BI277" i="36"/>
  <c r="N277" i="36" s="1"/>
  <c r="Z277" i="36" s="1"/>
  <c r="AK278" i="36" s="1"/>
  <c r="AW278" i="36" s="1"/>
  <c r="R261" i="36" l="1"/>
  <c r="BA262" i="36" s="1"/>
  <c r="BD226" i="36"/>
  <c r="I226" i="36" s="1"/>
  <c r="U226" i="36" s="1"/>
  <c r="AF227" i="36" s="1"/>
  <c r="AR227" i="36" s="1"/>
  <c r="AB227" i="36"/>
  <c r="AN227" i="36"/>
  <c r="AV278" i="36"/>
  <c r="AO262" i="36" l="1"/>
  <c r="F262" i="36" s="1"/>
  <c r="R262" i="36" s="1"/>
  <c r="BA263" i="36" s="1"/>
  <c r="AC262" i="36"/>
  <c r="BE226" i="36"/>
  <c r="J226" i="36" s="1"/>
  <c r="V226" i="36" s="1"/>
  <c r="AG227" i="36" s="1"/>
  <c r="AS227" i="36" s="1"/>
  <c r="AC263" i="36" l="1"/>
  <c r="AO263" i="36"/>
  <c r="F263" i="36" s="1"/>
  <c r="BF226" i="36"/>
  <c r="K226" i="36" s="1"/>
  <c r="W226" i="36" s="1"/>
  <c r="AH227" i="36" s="1"/>
  <c r="BH278" i="36"/>
  <c r="M278" i="36" s="1"/>
  <c r="Y278" i="36" s="1"/>
  <c r="R263" i="36" l="1"/>
  <c r="BG226" i="36"/>
  <c r="L226" i="36" s="1"/>
  <c r="X226" i="36" s="1"/>
  <c r="AI227" i="36" s="1"/>
  <c r="AU227" i="36" s="1"/>
  <c r="AT227" i="36"/>
  <c r="AZ227" i="36"/>
  <c r="E227" i="36" s="1"/>
  <c r="Q227" i="36" s="1"/>
  <c r="AJ279" i="36"/>
  <c r="AV279" i="36" s="1"/>
  <c r="BI278" i="36"/>
  <c r="N278" i="36" s="1"/>
  <c r="Z278" i="36" s="1"/>
  <c r="AO264" i="36" l="1"/>
  <c r="AC264" i="36"/>
  <c r="BA264" i="36"/>
  <c r="P226" i="36"/>
  <c r="AX227" i="36"/>
  <c r="AL227" i="36"/>
  <c r="A227" i="36"/>
  <c r="B227" i="36" s="1"/>
  <c r="AB228" i="36"/>
  <c r="AN228" i="36" s="1"/>
  <c r="AK279" i="36"/>
  <c r="AW279" i="36"/>
  <c r="F264" i="36" l="1"/>
  <c r="R264" i="36" s="1"/>
  <c r="C227" i="36"/>
  <c r="BD227" i="36" s="1"/>
  <c r="I227" i="36" s="1"/>
  <c r="U227" i="36" s="1"/>
  <c r="AF228" i="36" s="1"/>
  <c r="AR228" i="36" s="1"/>
  <c r="AO265" i="36" l="1"/>
  <c r="AC265" i="36"/>
  <c r="BA265" i="36"/>
  <c r="BE227" i="36"/>
  <c r="J227" i="36" s="1"/>
  <c r="V227" i="36" s="1"/>
  <c r="AG228" i="36" s="1"/>
  <c r="AS228" i="36" s="1"/>
  <c r="BH279" i="36"/>
  <c r="M279" i="36" s="1"/>
  <c r="Y279" i="36" s="1"/>
  <c r="F265" i="36" l="1"/>
  <c r="R265" i="36" s="1"/>
  <c r="BF227" i="36"/>
  <c r="K227" i="36" s="1"/>
  <c r="W227" i="36" s="1"/>
  <c r="AH228" i="36" s="1"/>
  <c r="AT228" i="36" s="1"/>
  <c r="AJ280" i="36"/>
  <c r="AV280" i="36" s="1"/>
  <c r="BI279" i="36"/>
  <c r="N279" i="36" s="1"/>
  <c r="Z279" i="36" s="1"/>
  <c r="BA266" i="36" l="1"/>
  <c r="AC266" i="36"/>
  <c r="AO266" i="36"/>
  <c r="BG227" i="36"/>
  <c r="L227" i="36" s="1"/>
  <c r="X227" i="36" s="1"/>
  <c r="P227" i="36" s="1"/>
  <c r="AK280" i="36"/>
  <c r="F266" i="36" l="1"/>
  <c r="R266" i="36" s="1"/>
  <c r="A228" i="36"/>
  <c r="B228" i="36" s="1"/>
  <c r="AI228" i="36"/>
  <c r="AL228" i="36" s="1"/>
  <c r="AZ228" i="36"/>
  <c r="E228" i="36" s="1"/>
  <c r="Q228" i="36" s="1"/>
  <c r="AW280" i="36"/>
  <c r="AO267" i="36" l="1"/>
  <c r="BA267" i="36"/>
  <c r="AC267" i="36"/>
  <c r="AU228" i="36"/>
  <c r="AX228" i="36" s="1"/>
  <c r="C228" i="36" s="1"/>
  <c r="BD228" i="36" s="1"/>
  <c r="AB229" i="36"/>
  <c r="BH280" i="36"/>
  <c r="M280" i="36" s="1"/>
  <c r="Y280" i="36" s="1"/>
  <c r="F267" i="36" l="1"/>
  <c r="R267" i="36" s="1"/>
  <c r="I228" i="36"/>
  <c r="U228" i="36" s="1"/>
  <c r="BE228" i="36"/>
  <c r="J228" i="36" s="1"/>
  <c r="V228" i="36" s="1"/>
  <c r="AN229" i="36"/>
  <c r="BI280" i="36"/>
  <c r="N280" i="36" s="1"/>
  <c r="Z280" i="36" s="1"/>
  <c r="AK281" i="36" s="1"/>
  <c r="AW281" i="36" s="1"/>
  <c r="AJ281" i="36"/>
  <c r="AV281" i="36"/>
  <c r="AO268" i="36" l="1"/>
  <c r="AC268" i="36"/>
  <c r="BA268" i="36"/>
  <c r="AF229" i="36"/>
  <c r="AG229" i="36"/>
  <c r="AS229" i="36" s="1"/>
  <c r="BF228" i="36"/>
  <c r="K228" i="36" s="1"/>
  <c r="W228" i="36" s="1"/>
  <c r="F268" i="36" l="1"/>
  <c r="R268" i="36" s="1"/>
  <c r="AH229" i="36"/>
  <c r="AT229" i="36" s="1"/>
  <c r="BG228" i="36"/>
  <c r="L228" i="36" s="1"/>
  <c r="X228" i="36" s="1"/>
  <c r="P228" i="36" s="1"/>
  <c r="AR229" i="36"/>
  <c r="BH281" i="36"/>
  <c r="M281" i="36" s="1"/>
  <c r="Y281" i="36" s="1"/>
  <c r="AO269" i="36" l="1"/>
  <c r="AC269" i="36"/>
  <c r="BA269" i="36"/>
  <c r="A229" i="36"/>
  <c r="B229" i="36" s="1"/>
  <c r="AI229" i="36"/>
  <c r="AU229" i="36" s="1"/>
  <c r="AX229" i="36" s="1"/>
  <c r="AJ282" i="36"/>
  <c r="AV282" i="36" s="1"/>
  <c r="BI281" i="36"/>
  <c r="N281" i="36" s="1"/>
  <c r="Z281" i="36" s="1"/>
  <c r="F269" i="36" l="1"/>
  <c r="R269" i="36" s="1"/>
  <c r="AL229" i="36"/>
  <c r="C229" i="36"/>
  <c r="AK282" i="36"/>
  <c r="AC270" i="36" l="1"/>
  <c r="AO270" i="36"/>
  <c r="BA270" i="36"/>
  <c r="AZ229" i="36"/>
  <c r="E229" i="36" s="1"/>
  <c r="Q229" i="36" s="1"/>
  <c r="AW282" i="36"/>
  <c r="F270" i="36" l="1"/>
  <c r="R270" i="36" s="1"/>
  <c r="BD229" i="36"/>
  <c r="I229" i="36" s="1"/>
  <c r="U229" i="36" s="1"/>
  <c r="AF230" i="36" s="1"/>
  <c r="AB230" i="36"/>
  <c r="BH282" i="36"/>
  <c r="M282" i="36" s="1"/>
  <c r="Y282" i="36" s="1"/>
  <c r="AC271" i="36" l="1"/>
  <c r="AO271" i="36"/>
  <c r="BA271" i="36"/>
  <c r="BE229" i="36"/>
  <c r="J229" i="36" s="1"/>
  <c r="V229" i="36" s="1"/>
  <c r="AG230" i="36" s="1"/>
  <c r="AS230" i="36" s="1"/>
  <c r="AR230" i="36"/>
  <c r="AN230" i="36"/>
  <c r="AJ283" i="36"/>
  <c r="AV283" i="36" s="1"/>
  <c r="BI282" i="36"/>
  <c r="N282" i="36" s="1"/>
  <c r="Z282" i="36" s="1"/>
  <c r="F271" i="36" l="1"/>
  <c r="R271" i="36" s="1"/>
  <c r="BF229" i="36"/>
  <c r="K229" i="36" s="1"/>
  <c r="W229" i="36" s="1"/>
  <c r="AH230" i="36" s="1"/>
  <c r="AT230" i="36" s="1"/>
  <c r="AK283" i="36"/>
  <c r="AW283" i="36" s="1"/>
  <c r="AO272" i="36" l="1"/>
  <c r="AC272" i="36"/>
  <c r="BA272" i="36"/>
  <c r="BG229" i="36"/>
  <c r="L229" i="36" s="1"/>
  <c r="X229" i="36" s="1"/>
  <c r="AI230" i="36" s="1"/>
  <c r="AL230" i="36" s="1"/>
  <c r="AZ230" i="36"/>
  <c r="E230" i="36" s="1"/>
  <c r="Q230" i="36" s="1"/>
  <c r="BH283" i="36"/>
  <c r="M283" i="36" s="1"/>
  <c r="Y283" i="36" s="1"/>
  <c r="F272" i="36" l="1"/>
  <c r="R272" i="36" s="1"/>
  <c r="BA273" i="36" s="1"/>
  <c r="AU230" i="36"/>
  <c r="AX230" i="36" s="1"/>
  <c r="A230" i="36"/>
  <c r="B230" i="36" s="1"/>
  <c r="P229" i="36"/>
  <c r="AB231" i="36"/>
  <c r="AN231" i="36" s="1"/>
  <c r="AJ284" i="36"/>
  <c r="AV284" i="36" s="1"/>
  <c r="BI283" i="36"/>
  <c r="N283" i="36" s="1"/>
  <c r="Z283" i="36" s="1"/>
  <c r="AO273" i="36" l="1"/>
  <c r="F273" i="36" s="1"/>
  <c r="R273" i="36" s="1"/>
  <c r="AC273" i="36"/>
  <c r="C230" i="36"/>
  <c r="BD230" i="36" s="1"/>
  <c r="I230" i="36" s="1"/>
  <c r="U230" i="36" s="1"/>
  <c r="AF231" i="36" s="1"/>
  <c r="AR231" i="36" s="1"/>
  <c r="AK284" i="36"/>
  <c r="AW284" i="36" s="1"/>
  <c r="BA274" i="36" l="1"/>
  <c r="AO274" i="36"/>
  <c r="AC274" i="36"/>
  <c r="BE230" i="36"/>
  <c r="J230" i="36" s="1"/>
  <c r="V230" i="36" s="1"/>
  <c r="AG231" i="36" s="1"/>
  <c r="AS231" i="36" s="1"/>
  <c r="BH284" i="36"/>
  <c r="M284" i="36" s="1"/>
  <c r="Y284" i="36" s="1"/>
  <c r="F274" i="36" l="1"/>
  <c r="R274" i="36" s="1"/>
  <c r="BF230" i="36"/>
  <c r="K230" i="36" s="1"/>
  <c r="W230" i="36" s="1"/>
  <c r="AH231" i="36" s="1"/>
  <c r="AT231" i="36" s="1"/>
  <c r="AJ285" i="36"/>
  <c r="AV285" i="36" s="1"/>
  <c r="BI284" i="36"/>
  <c r="N284" i="36" s="1"/>
  <c r="Z284" i="36" s="1"/>
  <c r="AC275" i="36" l="1"/>
  <c r="AO275" i="36"/>
  <c r="BA275" i="36"/>
  <c r="BG230" i="36"/>
  <c r="L230" i="36" s="1"/>
  <c r="X230" i="36" s="1"/>
  <c r="A231" i="36" s="1"/>
  <c r="B231" i="36" s="1"/>
  <c r="AZ231" i="36"/>
  <c r="E231" i="36" s="1"/>
  <c r="Q231" i="36" s="1"/>
  <c r="AK285" i="36"/>
  <c r="F275" i="36" l="1"/>
  <c r="R275" i="36" s="1"/>
  <c r="P230" i="36"/>
  <c r="AI231" i="36"/>
  <c r="AL231" i="36" s="1"/>
  <c r="AB232" i="36"/>
  <c r="AW285" i="36"/>
  <c r="BA276" i="36" l="1"/>
  <c r="AO276" i="36"/>
  <c r="AC276" i="36"/>
  <c r="AU231" i="36"/>
  <c r="AX231" i="36" s="1"/>
  <c r="C231" i="36" s="1"/>
  <c r="BD231" i="36" s="1"/>
  <c r="I231" i="36" s="1"/>
  <c r="U231" i="36" s="1"/>
  <c r="AF232" i="36" s="1"/>
  <c r="AR232" i="36" s="1"/>
  <c r="AN232" i="36"/>
  <c r="BH285" i="36"/>
  <c r="M285" i="36" s="1"/>
  <c r="Y285" i="36" s="1"/>
  <c r="F276" i="36" l="1"/>
  <c r="R276" i="36" s="1"/>
  <c r="BE231" i="36"/>
  <c r="J231" i="36" s="1"/>
  <c r="V231" i="36" s="1"/>
  <c r="AG232" i="36" s="1"/>
  <c r="AS232" i="36" s="1"/>
  <c r="AJ286" i="36"/>
  <c r="AV286" i="36" s="1"/>
  <c r="BI285" i="36"/>
  <c r="N285" i="36" s="1"/>
  <c r="Z285" i="36" s="1"/>
  <c r="BA277" i="36" l="1"/>
  <c r="AO277" i="36"/>
  <c r="AC277" i="36"/>
  <c r="BF231" i="36"/>
  <c r="K231" i="36" s="1"/>
  <c r="W231" i="36" s="1"/>
  <c r="AH232" i="36" s="1"/>
  <c r="AZ232" i="36"/>
  <c r="E232" i="36" s="1"/>
  <c r="Q232" i="36" s="1"/>
  <c r="AK286" i="36"/>
  <c r="AW286" i="36" s="1"/>
  <c r="F277" i="36" l="1"/>
  <c r="R277" i="36" s="1"/>
  <c r="AT232" i="36"/>
  <c r="BG231" i="36"/>
  <c r="L231" i="36" s="1"/>
  <c r="X231" i="36" s="1"/>
  <c r="AI232" i="36" s="1"/>
  <c r="AU232" i="36" s="1"/>
  <c r="AB233" i="36"/>
  <c r="BH286" i="36"/>
  <c r="M286" i="36" s="1"/>
  <c r="Y286" i="36" s="1"/>
  <c r="AO278" i="36" l="1"/>
  <c r="BA278" i="36"/>
  <c r="AC278" i="36"/>
  <c r="AX232" i="36"/>
  <c r="P231" i="36"/>
  <c r="AL232" i="36"/>
  <c r="A232" i="36"/>
  <c r="B232" i="36" s="1"/>
  <c r="AN233" i="36"/>
  <c r="AJ287" i="36"/>
  <c r="AV287" i="36" s="1"/>
  <c r="BI286" i="36"/>
  <c r="N286" i="36" s="1"/>
  <c r="Z286" i="36" s="1"/>
  <c r="F278" i="36" l="1"/>
  <c r="R278" i="36" s="1"/>
  <c r="C232" i="36"/>
  <c r="BD232" i="36" s="1"/>
  <c r="I232" i="36" s="1"/>
  <c r="U232" i="36" s="1"/>
  <c r="AF233" i="36" s="1"/>
  <c r="AR233" i="36" s="1"/>
  <c r="AK287" i="36"/>
  <c r="AW287" i="36" s="1"/>
  <c r="BA279" i="36" l="1"/>
  <c r="AO279" i="36"/>
  <c r="AC279" i="36"/>
  <c r="BE232" i="36"/>
  <c r="J232" i="36" s="1"/>
  <c r="V232" i="36" s="1"/>
  <c r="AG233" i="36" s="1"/>
  <c r="AS233" i="36" s="1"/>
  <c r="BH287" i="36"/>
  <c r="M287" i="36" s="1"/>
  <c r="Y287" i="36" s="1"/>
  <c r="F279" i="36" l="1"/>
  <c r="R279" i="36" s="1"/>
  <c r="BF232" i="36"/>
  <c r="K232" i="36" s="1"/>
  <c r="W232" i="36" s="1"/>
  <c r="AH233" i="36" s="1"/>
  <c r="AT233" i="36" s="1"/>
  <c r="AJ288" i="36"/>
  <c r="BI287" i="36"/>
  <c r="N287" i="36" s="1"/>
  <c r="Z287" i="36" s="1"/>
  <c r="BA280" i="36" l="1"/>
  <c r="AC280" i="36"/>
  <c r="AO280" i="36"/>
  <c r="BG232" i="36"/>
  <c r="L232" i="36" s="1"/>
  <c r="X232" i="36" s="1"/>
  <c r="A233" i="36" s="1"/>
  <c r="B233" i="36" s="1"/>
  <c r="AZ233" i="36"/>
  <c r="E233" i="36" s="1"/>
  <c r="Q233" i="36" s="1"/>
  <c r="AV288" i="36"/>
  <c r="AK288" i="36"/>
  <c r="AW288" i="36"/>
  <c r="F280" i="36" l="1"/>
  <c r="R280" i="36" s="1"/>
  <c r="P232" i="36"/>
  <c r="AI233" i="36"/>
  <c r="AL233" i="36" s="1"/>
  <c r="AB234" i="36"/>
  <c r="AN234" i="36" s="1"/>
  <c r="BH288" i="36"/>
  <c r="M288" i="36" s="1"/>
  <c r="Y288" i="36" s="1"/>
  <c r="BA281" i="36" l="1"/>
  <c r="AO281" i="36"/>
  <c r="AC281" i="36"/>
  <c r="AU233" i="36"/>
  <c r="AX233" i="36" s="1"/>
  <c r="C233" i="36" s="1"/>
  <c r="BD233" i="36" s="1"/>
  <c r="I233" i="36" s="1"/>
  <c r="U233" i="36" s="1"/>
  <c r="AF234" i="36" s="1"/>
  <c r="BI288" i="36"/>
  <c r="N288" i="36" s="1"/>
  <c r="Z288" i="36" s="1"/>
  <c r="AJ289" i="36"/>
  <c r="AV289" i="36" s="1"/>
  <c r="F281" i="36" l="1"/>
  <c r="R281" i="36" s="1"/>
  <c r="BE233" i="36"/>
  <c r="J233" i="36" s="1"/>
  <c r="V233" i="36" s="1"/>
  <c r="AG234" i="36" s="1"/>
  <c r="AS234" i="36" s="1"/>
  <c r="AR234" i="36"/>
  <c r="AK289" i="36"/>
  <c r="AW289" i="36" s="1"/>
  <c r="BA282" i="36" l="1"/>
  <c r="AO282" i="36"/>
  <c r="AC282" i="36"/>
  <c r="BF233" i="36"/>
  <c r="K233" i="36" s="1"/>
  <c r="W233" i="36" s="1"/>
  <c r="AH234" i="36" s="1"/>
  <c r="AT234" i="36" s="1"/>
  <c r="BH289" i="36"/>
  <c r="M289" i="36" s="1"/>
  <c r="Y289" i="36" s="1"/>
  <c r="F282" i="36" l="1"/>
  <c r="R282" i="36" s="1"/>
  <c r="BG233" i="36"/>
  <c r="L233" i="36" s="1"/>
  <c r="X233" i="36" s="1"/>
  <c r="AI234" i="36" s="1"/>
  <c r="AL234" i="36" s="1"/>
  <c r="AZ234" i="36"/>
  <c r="E234" i="36" s="1"/>
  <c r="Q234" i="36" s="1"/>
  <c r="AJ290" i="36"/>
  <c r="AV290" i="36" s="1"/>
  <c r="BI289" i="36"/>
  <c r="N289" i="36" s="1"/>
  <c r="Z289" i="36" s="1"/>
  <c r="AC283" i="36" l="1"/>
  <c r="BA283" i="36"/>
  <c r="AO283" i="36"/>
  <c r="AU234" i="36"/>
  <c r="AX234" i="36" s="1"/>
  <c r="A234" i="36"/>
  <c r="B234" i="36" s="1"/>
  <c r="P233" i="36"/>
  <c r="AB235" i="36"/>
  <c r="AK290" i="36"/>
  <c r="AW290" i="36" s="1"/>
  <c r="F283" i="36" l="1"/>
  <c r="R283" i="36" s="1"/>
  <c r="C234" i="36"/>
  <c r="BD234" i="36" s="1"/>
  <c r="I234" i="36" s="1"/>
  <c r="U234" i="36" s="1"/>
  <c r="AF235" i="36" s="1"/>
  <c r="AN235" i="36"/>
  <c r="BH290" i="36"/>
  <c r="M290" i="36" s="1"/>
  <c r="Y290" i="36" s="1"/>
  <c r="AC284" i="36" l="1"/>
  <c r="BA284" i="36"/>
  <c r="AO284" i="36"/>
  <c r="BE234" i="36"/>
  <c r="J234" i="36" s="1"/>
  <c r="V234" i="36" s="1"/>
  <c r="AG235" i="36" s="1"/>
  <c r="AS235" i="36" s="1"/>
  <c r="AR235" i="36"/>
  <c r="AJ291" i="36"/>
  <c r="AV291" i="36" s="1"/>
  <c r="BI290" i="36"/>
  <c r="N290" i="36" s="1"/>
  <c r="Z290" i="36" s="1"/>
  <c r="F284" i="36" l="1"/>
  <c r="R284" i="36" s="1"/>
  <c r="AC285" i="36" s="1"/>
  <c r="BG234" i="36"/>
  <c r="L234" i="36" s="1"/>
  <c r="X234" i="36" s="1"/>
  <c r="BF234" i="36"/>
  <c r="K234" i="36" s="1"/>
  <c r="W234" i="36" s="1"/>
  <c r="AH235" i="36" s="1"/>
  <c r="AT235" i="36" s="1"/>
  <c r="AK291" i="36"/>
  <c r="BA285" i="36" l="1"/>
  <c r="AO285" i="36"/>
  <c r="A235" i="36"/>
  <c r="B235" i="36" s="1"/>
  <c r="P234" i="36"/>
  <c r="AI235" i="36"/>
  <c r="AU235" i="36" s="1"/>
  <c r="AX235" i="36" s="1"/>
  <c r="AZ235" i="36"/>
  <c r="E235" i="36" s="1"/>
  <c r="Q235" i="36" s="1"/>
  <c r="AW291" i="36"/>
  <c r="F285" i="36" l="1"/>
  <c r="R285" i="36" s="1"/>
  <c r="AO286" i="36" s="1"/>
  <c r="C235" i="36"/>
  <c r="AL235" i="36"/>
  <c r="AB236" i="36"/>
  <c r="AN236" i="36" s="1"/>
  <c r="BD235" i="36"/>
  <c r="BH291" i="36"/>
  <c r="M291" i="36" s="1"/>
  <c r="Y291" i="36" s="1"/>
  <c r="BA286" i="36" l="1"/>
  <c r="F286" i="36" s="1"/>
  <c r="AC286" i="36"/>
  <c r="I235" i="36"/>
  <c r="U235" i="36" s="1"/>
  <c r="BE235" i="36"/>
  <c r="AJ292" i="36"/>
  <c r="AV292" i="36" s="1"/>
  <c r="BI291" i="36"/>
  <c r="N291" i="36" s="1"/>
  <c r="Z291" i="36" s="1"/>
  <c r="R286" i="36" l="1"/>
  <c r="AO287" i="36" s="1"/>
  <c r="AF236" i="36"/>
  <c r="AR236" i="36" s="1"/>
  <c r="J235" i="36"/>
  <c r="V235" i="36" s="1"/>
  <c r="BF235" i="36"/>
  <c r="AK292" i="36"/>
  <c r="AW292" i="36"/>
  <c r="BA287" i="36" l="1"/>
  <c r="F287" i="36" s="1"/>
  <c r="AC287" i="36"/>
  <c r="AG236" i="36"/>
  <c r="AS236" i="36" s="1"/>
  <c r="K235" i="36"/>
  <c r="W235" i="36" s="1"/>
  <c r="BG235" i="36"/>
  <c r="L235" i="36" s="1"/>
  <c r="X235" i="36" s="1"/>
  <c r="BI292" i="36"/>
  <c r="N292" i="36" s="1"/>
  <c r="Z292" i="36" s="1"/>
  <c r="BH292" i="36"/>
  <c r="M292" i="36" s="1"/>
  <c r="Y292" i="36" s="1"/>
  <c r="R287" i="36" l="1"/>
  <c r="AO288" i="36" s="1"/>
  <c r="AH236" i="36"/>
  <c r="AT236" i="36" s="1"/>
  <c r="P235" i="36"/>
  <c r="A236" i="36"/>
  <c r="AI236" i="36"/>
  <c r="AU236" i="36" s="1"/>
  <c r="AJ293" i="36"/>
  <c r="AK293" i="36"/>
  <c r="AW293" i="36"/>
  <c r="BA288" i="36" l="1"/>
  <c r="F288" i="36" s="1"/>
  <c r="R288" i="36" s="1"/>
  <c r="BA289" i="36" s="1"/>
  <c r="AC288" i="36"/>
  <c r="AX236" i="36"/>
  <c r="C236" i="36" s="1"/>
  <c r="B236" i="36"/>
  <c r="AL236" i="36"/>
  <c r="AV293" i="36"/>
  <c r="AO289" i="36" l="1"/>
  <c r="F289" i="36" s="1"/>
  <c r="R289" i="36" s="1"/>
  <c r="AC290" i="36" s="1"/>
  <c r="AC289" i="36"/>
  <c r="AZ236" i="36"/>
  <c r="E236" i="36" s="1"/>
  <c r="Q236" i="36" s="1"/>
  <c r="AO290" i="36" l="1"/>
  <c r="BA290" i="36"/>
  <c r="BD236" i="36"/>
  <c r="I236" i="36" s="1"/>
  <c r="U236" i="36" s="1"/>
  <c r="AF237" i="36" s="1"/>
  <c r="AR237" i="36" s="1"/>
  <c r="AB237" i="36"/>
  <c r="BH293" i="36"/>
  <c r="M293" i="36" s="1"/>
  <c r="Y293" i="36" s="1"/>
  <c r="F290" i="36" l="1"/>
  <c r="R290" i="36" s="1"/>
  <c r="BA291" i="36" s="1"/>
  <c r="BE236" i="36"/>
  <c r="J236" i="36" s="1"/>
  <c r="V236" i="36" s="1"/>
  <c r="AG237" i="36" s="1"/>
  <c r="AN237" i="36"/>
  <c r="AJ294" i="36"/>
  <c r="AV294" i="36" s="1"/>
  <c r="BI293" i="36"/>
  <c r="N293" i="36" s="1"/>
  <c r="Z293" i="36" s="1"/>
  <c r="AC291" i="36" l="1"/>
  <c r="AO291" i="36"/>
  <c r="F291" i="36" s="1"/>
  <c r="BF236" i="36"/>
  <c r="K236" i="36" s="1"/>
  <c r="W236" i="36" s="1"/>
  <c r="AH237" i="36" s="1"/>
  <c r="AT237" i="36" s="1"/>
  <c r="AS237" i="36"/>
  <c r="AK294" i="36"/>
  <c r="R291" i="36" l="1"/>
  <c r="BA292" i="36" s="1"/>
  <c r="BG236" i="36"/>
  <c r="L236" i="36" s="1"/>
  <c r="X236" i="36" s="1"/>
  <c r="P236" i="36" s="1"/>
  <c r="AZ237" i="36"/>
  <c r="E237" i="36" s="1"/>
  <c r="Q237" i="36" s="1"/>
  <c r="AW294" i="36"/>
  <c r="AC292" i="36" l="1"/>
  <c r="AO292" i="36"/>
  <c r="F292" i="36" s="1"/>
  <c r="A237" i="36"/>
  <c r="B237" i="36" s="1"/>
  <c r="AI237" i="36"/>
  <c r="AB238" i="36"/>
  <c r="BI294" i="36"/>
  <c r="N294" i="36" s="1"/>
  <c r="Z294" i="36" s="1"/>
  <c r="BH294" i="36"/>
  <c r="M294" i="36" s="1"/>
  <c r="Y294" i="36" s="1"/>
  <c r="R292" i="36" l="1"/>
  <c r="BA293" i="36" s="1"/>
  <c r="AU237" i="36"/>
  <c r="AX237" i="36" s="1"/>
  <c r="C237" i="36" s="1"/>
  <c r="BD237" i="36" s="1"/>
  <c r="I237" i="36" s="1"/>
  <c r="U237" i="36" s="1"/>
  <c r="AL237" i="36"/>
  <c r="AN238" i="36"/>
  <c r="AK295" i="36"/>
  <c r="AJ295" i="36"/>
  <c r="AV295" i="36" s="1"/>
  <c r="AO293" i="36" l="1"/>
  <c r="F293" i="36" s="1"/>
  <c r="R293" i="36" s="1"/>
  <c r="AC294" i="36" s="1"/>
  <c r="AC293" i="36"/>
  <c r="BE237" i="36"/>
  <c r="J237" i="36" s="1"/>
  <c r="V237" i="36" s="1"/>
  <c r="AG238" i="36" s="1"/>
  <c r="AS238" i="36" s="1"/>
  <c r="AF238" i="36"/>
  <c r="AW295" i="36"/>
  <c r="AO294" i="36" l="1"/>
  <c r="BA294" i="36"/>
  <c r="BF237" i="36"/>
  <c r="K237" i="36" s="1"/>
  <c r="W237" i="36" s="1"/>
  <c r="AR238" i="36"/>
  <c r="BH295" i="36"/>
  <c r="M295" i="36" s="1"/>
  <c r="Y295" i="36" s="1"/>
  <c r="F294" i="36" l="1"/>
  <c r="R294" i="36" s="1"/>
  <c r="AC295" i="36" s="1"/>
  <c r="AH238" i="36"/>
  <c r="BG237" i="36"/>
  <c r="L237" i="36" s="1"/>
  <c r="X237" i="36" s="1"/>
  <c r="AI238" i="36" s="1"/>
  <c r="AU238" i="36" s="1"/>
  <c r="AJ296" i="36"/>
  <c r="AV296" i="36" s="1"/>
  <c r="BI295" i="36"/>
  <c r="N295" i="36" s="1"/>
  <c r="Z295" i="36" s="1"/>
  <c r="BA295" i="36" l="1"/>
  <c r="AO295" i="36"/>
  <c r="P237" i="36"/>
  <c r="A238" i="36"/>
  <c r="AT238" i="36"/>
  <c r="AX238" i="36" s="1"/>
  <c r="AL238" i="36"/>
  <c r="AZ238" i="36"/>
  <c r="E238" i="36" s="1"/>
  <c r="Q238" i="36" s="1"/>
  <c r="AK296" i="36"/>
  <c r="AW296" i="36"/>
  <c r="F295" i="36" l="1"/>
  <c r="R295" i="36" s="1"/>
  <c r="AO296" i="36" s="1"/>
  <c r="C238" i="36"/>
  <c r="BD238" i="36" s="1"/>
  <c r="I238" i="36" s="1"/>
  <c r="U238" i="36" s="1"/>
  <c r="B238" i="36"/>
  <c r="AB239" i="36"/>
  <c r="BA296" i="36" l="1"/>
  <c r="F296" i="36" s="1"/>
  <c r="R296" i="36" s="1"/>
  <c r="AC296" i="36"/>
  <c r="BE238" i="36"/>
  <c r="J238" i="36" s="1"/>
  <c r="V238" i="36" s="1"/>
  <c r="AG239" i="36" s="1"/>
  <c r="AN239" i="36"/>
  <c r="AF239" i="36"/>
  <c r="AR239" i="36" s="1"/>
  <c r="BI296" i="36"/>
  <c r="N296" i="36" s="1"/>
  <c r="Z296" i="36" s="1"/>
  <c r="BH296" i="36"/>
  <c r="M296" i="36" s="1"/>
  <c r="Y296" i="36" s="1"/>
  <c r="AO297" i="36" l="1"/>
  <c r="AC297" i="36"/>
  <c r="BA297" i="36"/>
  <c r="BF238" i="36"/>
  <c r="K238" i="36" s="1"/>
  <c r="W238" i="36" s="1"/>
  <c r="AH239" i="36" s="1"/>
  <c r="AT239" i="36" s="1"/>
  <c r="AS239" i="36"/>
  <c r="AJ297" i="36"/>
  <c r="AK297" i="36"/>
  <c r="AW297" i="36" s="1"/>
  <c r="F297" i="36" l="1"/>
  <c r="R297" i="36" s="1"/>
  <c r="BG238" i="36"/>
  <c r="L238" i="36" s="1"/>
  <c r="X238" i="36" s="1"/>
  <c r="A239" i="36" s="1"/>
  <c r="B239" i="36" s="1"/>
  <c r="AV297" i="36"/>
  <c r="AO298" i="36" l="1"/>
  <c r="AC298" i="36"/>
  <c r="BA298" i="36"/>
  <c r="P238" i="36"/>
  <c r="AI239" i="36"/>
  <c r="AL239" i="36" s="1"/>
  <c r="BH297" i="36"/>
  <c r="M297" i="36" s="1"/>
  <c r="Y297" i="36" s="1"/>
  <c r="F298" i="36" l="1"/>
  <c r="R298" i="36" s="1"/>
  <c r="AU239" i="36"/>
  <c r="AX239" i="36" s="1"/>
  <c r="C239" i="36" s="1"/>
  <c r="AZ239" i="36"/>
  <c r="E239" i="36" s="1"/>
  <c r="Q239" i="36" s="1"/>
  <c r="AJ298" i="36"/>
  <c r="AV298" i="36" s="1"/>
  <c r="BI297" i="36"/>
  <c r="N297" i="36" s="1"/>
  <c r="Z297" i="36" s="1"/>
  <c r="AO299" i="36" l="1"/>
  <c r="AC299" i="36"/>
  <c r="BA299" i="36"/>
  <c r="AB240" i="36"/>
  <c r="BE239" i="36"/>
  <c r="J239" i="36" s="1"/>
  <c r="V239" i="36" s="1"/>
  <c r="BD239" i="36"/>
  <c r="AK298" i="36"/>
  <c r="F299" i="36" l="1"/>
  <c r="R299" i="36" s="1"/>
  <c r="AG240" i="36"/>
  <c r="AS240" i="36" s="1"/>
  <c r="I239" i="36"/>
  <c r="U239" i="36" s="1"/>
  <c r="BG239" i="36"/>
  <c r="L239" i="36" s="1"/>
  <c r="X239" i="36" s="1"/>
  <c r="AN240" i="36"/>
  <c r="BF239" i="36"/>
  <c r="K239" i="36" s="1"/>
  <c r="W239" i="36" s="1"/>
  <c r="AW298" i="36"/>
  <c r="BA300" i="36" l="1"/>
  <c r="AO300" i="36"/>
  <c r="AC300" i="36"/>
  <c r="P239" i="36"/>
  <c r="AI240" i="36"/>
  <c r="AU240" i="36" s="1"/>
  <c r="AF240" i="36"/>
  <c r="A240" i="36"/>
  <c r="B240" i="36" s="1"/>
  <c r="AH240" i="36"/>
  <c r="AT240" i="36" s="1"/>
  <c r="BH298" i="36"/>
  <c r="M298" i="36" s="1"/>
  <c r="Y298" i="36" s="1"/>
  <c r="F300" i="36" l="1"/>
  <c r="R300" i="36" s="1"/>
  <c r="AL240" i="36"/>
  <c r="AR240" i="36"/>
  <c r="AJ299" i="36"/>
  <c r="AV299" i="36" s="1"/>
  <c r="BI298" i="36"/>
  <c r="N298" i="36" s="1"/>
  <c r="Z298" i="36" s="1"/>
  <c r="BA301" i="36" l="1"/>
  <c r="AC301" i="36"/>
  <c r="AO301" i="36"/>
  <c r="AX240" i="36"/>
  <c r="C240" i="36" s="1"/>
  <c r="AK299" i="36"/>
  <c r="F301" i="36" l="1"/>
  <c r="R301" i="36" s="1"/>
  <c r="AZ240" i="36"/>
  <c r="E240" i="36" s="1"/>
  <c r="Q240" i="36" s="1"/>
  <c r="AW299" i="36"/>
  <c r="AC302" i="36" l="1"/>
  <c r="AO302" i="36"/>
  <c r="BA302" i="36"/>
  <c r="BD240" i="36"/>
  <c r="I240" i="36" s="1"/>
  <c r="U240" i="36" s="1"/>
  <c r="AF241" i="36" s="1"/>
  <c r="AR241" i="36" s="1"/>
  <c r="AB241" i="36"/>
  <c r="AN241" i="36"/>
  <c r="BH299" i="36"/>
  <c r="M299" i="36" s="1"/>
  <c r="Y299" i="36" s="1"/>
  <c r="F302" i="36" l="1"/>
  <c r="R302" i="36" s="1"/>
  <c r="BE240" i="36"/>
  <c r="J240" i="36" s="1"/>
  <c r="V240" i="36" s="1"/>
  <c r="AG241" i="36" s="1"/>
  <c r="AS241" i="36" s="1"/>
  <c r="AJ300" i="36"/>
  <c r="AV300" i="36" s="1"/>
  <c r="BI299" i="36"/>
  <c r="N299" i="36" s="1"/>
  <c r="Z299" i="36" s="1"/>
  <c r="BA303" i="36" l="1"/>
  <c r="AC303" i="36"/>
  <c r="AO303" i="36"/>
  <c r="BF240" i="36"/>
  <c r="AK300" i="36"/>
  <c r="AW300" i="36" s="1"/>
  <c r="F303" i="36" l="1"/>
  <c r="R303" i="36" s="1"/>
  <c r="K240" i="36"/>
  <c r="W240" i="36" s="1"/>
  <c r="BG240" i="36"/>
  <c r="L240" i="36" s="1"/>
  <c r="X240" i="36" s="1"/>
  <c r="AI241" i="36" s="1"/>
  <c r="AU241" i="36" s="1"/>
  <c r="BH300" i="36"/>
  <c r="M300" i="36" s="1"/>
  <c r="Y300" i="36" s="1"/>
  <c r="BA304" i="36" l="1"/>
  <c r="AC304" i="36"/>
  <c r="AO304" i="36"/>
  <c r="P240" i="36"/>
  <c r="AH241" i="36"/>
  <c r="AL241" i="36" s="1"/>
  <c r="A241" i="36"/>
  <c r="B241" i="36" s="1"/>
  <c r="AZ241" i="36"/>
  <c r="E241" i="36" s="1"/>
  <c r="Q241" i="36" s="1"/>
  <c r="AJ301" i="36"/>
  <c r="BI300" i="36"/>
  <c r="N300" i="36" s="1"/>
  <c r="Z300" i="36" s="1"/>
  <c r="F304" i="36" l="1"/>
  <c r="R304" i="36" s="1"/>
  <c r="AT241" i="36"/>
  <c r="AX241" i="36" s="1"/>
  <c r="C241" i="36" s="1"/>
  <c r="BD241" i="36" s="1"/>
  <c r="BE241" i="36" s="1"/>
  <c r="J241" i="36" s="1"/>
  <c r="V241" i="36" s="1"/>
  <c r="AB242" i="36"/>
  <c r="AK301" i="36"/>
  <c r="AW301" i="36" s="1"/>
  <c r="AV301" i="36"/>
  <c r="AC305" i="36" l="1"/>
  <c r="BA305" i="36"/>
  <c r="AO305" i="36"/>
  <c r="AG242" i="36"/>
  <c r="AS242" i="36" s="1"/>
  <c r="I241" i="36"/>
  <c r="U241" i="36" s="1"/>
  <c r="AN242" i="36"/>
  <c r="BF241" i="36"/>
  <c r="K241" i="36" s="1"/>
  <c r="W241" i="36" s="1"/>
  <c r="BI301" i="36"/>
  <c r="N301" i="36" s="1"/>
  <c r="Z301" i="36" s="1"/>
  <c r="F305" i="36" l="1"/>
  <c r="R305" i="36" s="1"/>
  <c r="BG241" i="36"/>
  <c r="L241" i="36" s="1"/>
  <c r="X241" i="36" s="1"/>
  <c r="AI242" i="36" s="1"/>
  <c r="AU242" i="36" s="1"/>
  <c r="AF242" i="36"/>
  <c r="AH242" i="36"/>
  <c r="AT242" i="36" s="1"/>
  <c r="BH301" i="36"/>
  <c r="M301" i="36" s="1"/>
  <c r="Y301" i="36" s="1"/>
  <c r="AV302" i="36" s="1"/>
  <c r="AK302" i="36"/>
  <c r="AW302" i="36" s="1"/>
  <c r="BA306" i="36" l="1"/>
  <c r="AO306" i="36"/>
  <c r="AC306" i="36"/>
  <c r="A242" i="36"/>
  <c r="B242" i="36" s="1"/>
  <c r="AL242" i="36"/>
  <c r="P241" i="36"/>
  <c r="AR242" i="36"/>
  <c r="AX242" i="36" s="1"/>
  <c r="AJ302" i="36"/>
  <c r="F306" i="36" l="1"/>
  <c r="R306" i="36" s="1"/>
  <c r="C242" i="36"/>
  <c r="AZ242" i="36"/>
  <c r="E242" i="36" s="1"/>
  <c r="Q242" i="36" s="1"/>
  <c r="BI302" i="36"/>
  <c r="N302" i="36" s="1"/>
  <c r="Z302" i="36" s="1"/>
  <c r="AK303" i="36" s="1"/>
  <c r="AW303" i="36" s="1"/>
  <c r="BA307" i="36" l="1"/>
  <c r="AC307" i="36"/>
  <c r="AO307" i="36"/>
  <c r="AB243" i="36"/>
  <c r="BD242" i="36"/>
  <c r="I242" i="36" s="1"/>
  <c r="U242" i="36" s="1"/>
  <c r="F307" i="36" l="1"/>
  <c r="R307" i="36" s="1"/>
  <c r="AN243" i="36"/>
  <c r="AF243" i="36"/>
  <c r="AR243" i="36" s="1"/>
  <c r="BE242" i="36"/>
  <c r="BH302" i="36"/>
  <c r="M302" i="36" s="1"/>
  <c r="Y302" i="36" s="1"/>
  <c r="AC308" i="36" l="1"/>
  <c r="AO308" i="36"/>
  <c r="BA308" i="36"/>
  <c r="J242" i="36"/>
  <c r="V242" i="36" s="1"/>
  <c r="BF242" i="36"/>
  <c r="AJ303" i="36"/>
  <c r="F308" i="36" l="1"/>
  <c r="R308" i="36" s="1"/>
  <c r="K242" i="36"/>
  <c r="W242" i="36" s="1"/>
  <c r="BG242" i="36"/>
  <c r="L242" i="36" s="1"/>
  <c r="X242" i="36" s="1"/>
  <c r="AG243" i="36"/>
  <c r="AS243" i="36" s="1"/>
  <c r="AV303" i="36"/>
  <c r="BI303" i="36"/>
  <c r="N303" i="36" s="1"/>
  <c r="BA309" i="36" l="1"/>
  <c r="AC309" i="36"/>
  <c r="AO309" i="36"/>
  <c r="AH243" i="36"/>
  <c r="AT243" i="36" s="1"/>
  <c r="A243" i="36"/>
  <c r="B243" i="36" s="1"/>
  <c r="P242" i="36"/>
  <c r="AI243" i="36"/>
  <c r="AU243" i="36" s="1"/>
  <c r="BH303" i="36"/>
  <c r="M303" i="36" s="1"/>
  <c r="Y303" i="36" s="1"/>
  <c r="AJ304" i="36" s="1"/>
  <c r="Z303" i="36"/>
  <c r="AK304" i="36" s="1"/>
  <c r="AW304" i="36" s="1"/>
  <c r="F309" i="36" l="1"/>
  <c r="R309" i="36" s="1"/>
  <c r="AX243" i="36"/>
  <c r="C243" i="36" s="1"/>
  <c r="BD243" i="36" s="1"/>
  <c r="I243" i="36" s="1"/>
  <c r="U243" i="36" s="1"/>
  <c r="AZ243" i="36"/>
  <c r="E243" i="36" s="1"/>
  <c r="Q243" i="36" s="1"/>
  <c r="AL243" i="36"/>
  <c r="AV304" i="36"/>
  <c r="AO310" i="36" l="1"/>
  <c r="AC310" i="36"/>
  <c r="BA310" i="36"/>
  <c r="BF243" i="36"/>
  <c r="K243" i="36" s="1"/>
  <c r="W243" i="36" s="1"/>
  <c r="AF244" i="36"/>
  <c r="AR244" i="36" s="1"/>
  <c r="AB244" i="36"/>
  <c r="AN244" i="36" s="1"/>
  <c r="BE243" i="36"/>
  <c r="J243" i="36" s="1"/>
  <c r="V243" i="36" s="1"/>
  <c r="F310" i="36" l="1"/>
  <c r="R310" i="36" s="1"/>
  <c r="AG244" i="36"/>
  <c r="AS244" i="36" s="1"/>
  <c r="AH244" i="36"/>
  <c r="AT244" i="36" s="1"/>
  <c r="BG243" i="36"/>
  <c r="L243" i="36" s="1"/>
  <c r="X243" i="36" s="1"/>
  <c r="A244" i="36" s="1"/>
  <c r="B244" i="36" s="1"/>
  <c r="BI304" i="36"/>
  <c r="N304" i="36" s="1"/>
  <c r="AC311" i="36" l="1"/>
  <c r="AO311" i="36"/>
  <c r="BA311" i="36"/>
  <c r="P243" i="36"/>
  <c r="AI244" i="36"/>
  <c r="AL244" i="36" s="1"/>
  <c r="BH304" i="36"/>
  <c r="M304" i="36" s="1"/>
  <c r="Y304" i="36" s="1"/>
  <c r="AJ305" i="36" s="1"/>
  <c r="AV305" i="36" s="1"/>
  <c r="Z304" i="36"/>
  <c r="F311" i="36" l="1"/>
  <c r="R311" i="36" s="1"/>
  <c r="AU244" i="36"/>
  <c r="AX244" i="36" s="1"/>
  <c r="C244" i="36" s="1"/>
  <c r="AK305" i="36"/>
  <c r="AO312" i="36" l="1"/>
  <c r="BA312" i="36"/>
  <c r="AC312" i="36"/>
  <c r="AZ244" i="36"/>
  <c r="E244" i="36" s="1"/>
  <c r="Q244" i="36" s="1"/>
  <c r="AW305" i="36"/>
  <c r="F312" i="36" l="1"/>
  <c r="R312" i="36" s="1"/>
  <c r="AC313" i="36" s="1"/>
  <c r="AB245" i="36"/>
  <c r="AN245" i="36" s="1"/>
  <c r="BD244" i="36"/>
  <c r="BH305" i="36"/>
  <c r="M305" i="36" s="1"/>
  <c r="BA313" i="36" l="1"/>
  <c r="AO313" i="36"/>
  <c r="I244" i="36"/>
  <c r="U244" i="36" s="1"/>
  <c r="BE244" i="36"/>
  <c r="J244" i="36" s="1"/>
  <c r="V244" i="36" s="1"/>
  <c r="Y305" i="36"/>
  <c r="BI305" i="36"/>
  <c r="N305" i="36" s="1"/>
  <c r="F313" i="36" l="1"/>
  <c r="R313" i="36" s="1"/>
  <c r="AC314" i="36" s="1"/>
  <c r="BF244" i="36"/>
  <c r="K244" i="36" s="1"/>
  <c r="W244" i="36" s="1"/>
  <c r="AH245" i="36" s="1"/>
  <c r="AT245" i="36" s="1"/>
  <c r="AF245" i="36"/>
  <c r="AR245" i="36" s="1"/>
  <c r="AG245" i="36"/>
  <c r="AS245" i="36" s="1"/>
  <c r="AJ306" i="36"/>
  <c r="AV306" i="36" s="1"/>
  <c r="Z305" i="36"/>
  <c r="BA314" i="36" l="1"/>
  <c r="AO314" i="36"/>
  <c r="BG244" i="36"/>
  <c r="L244" i="36" s="1"/>
  <c r="X244" i="36" s="1"/>
  <c r="A245" i="36" s="1"/>
  <c r="B245" i="36" s="1"/>
  <c r="AK306" i="36"/>
  <c r="F314" i="36" l="1"/>
  <c r="R314" i="36" s="1"/>
  <c r="AO315" i="36" s="1"/>
  <c r="P244" i="36"/>
  <c r="AI245" i="36"/>
  <c r="AL245" i="36" s="1"/>
  <c r="AW306" i="36"/>
  <c r="BA315" i="36" l="1"/>
  <c r="F315" i="36" s="1"/>
  <c r="AC315" i="36"/>
  <c r="AU245" i="36"/>
  <c r="AX245" i="36" s="1"/>
  <c r="C245" i="36" s="1"/>
  <c r="AZ245" i="36"/>
  <c r="E245" i="36" s="1"/>
  <c r="Q245" i="36" s="1"/>
  <c r="BH306" i="36"/>
  <c r="M306" i="36" s="1"/>
  <c r="R315" i="36" l="1"/>
  <c r="AO316" i="36" s="1"/>
  <c r="AB246" i="36"/>
  <c r="BD245" i="36"/>
  <c r="I245" i="36" s="1"/>
  <c r="U245" i="36" s="1"/>
  <c r="BI306" i="36"/>
  <c r="N306" i="36" s="1"/>
  <c r="Y306" i="36"/>
  <c r="BA316" i="36" l="1"/>
  <c r="F316" i="36" s="1"/>
  <c r="AC316" i="36"/>
  <c r="BE245" i="36"/>
  <c r="J245" i="36" s="1"/>
  <c r="V245" i="36" s="1"/>
  <c r="AG246" i="36" s="1"/>
  <c r="AN246" i="36"/>
  <c r="AF246" i="36"/>
  <c r="AR246" i="36" s="1"/>
  <c r="Z306" i="36"/>
  <c r="AJ307" i="36"/>
  <c r="AV307" i="36"/>
  <c r="R316" i="36" l="1"/>
  <c r="AO317" i="36" s="1"/>
  <c r="BF245" i="36"/>
  <c r="BG245" i="36" s="1"/>
  <c r="L245" i="36" s="1"/>
  <c r="X245" i="36" s="1"/>
  <c r="AS246" i="36"/>
  <c r="AK307" i="36"/>
  <c r="AW307" i="36"/>
  <c r="AC317" i="36" l="1"/>
  <c r="BA317" i="36"/>
  <c r="F317" i="36" s="1"/>
  <c r="K245" i="36"/>
  <c r="W245" i="36" s="1"/>
  <c r="A246" i="36" s="1"/>
  <c r="AI246" i="36"/>
  <c r="AU246" i="36" s="1"/>
  <c r="BH307" i="36"/>
  <c r="M307" i="36" s="1"/>
  <c r="R317" i="36" l="1"/>
  <c r="AO318" i="36" s="1"/>
  <c r="AH246" i="36"/>
  <c r="AL246" i="36" s="1"/>
  <c r="P245" i="36"/>
  <c r="B246" i="36"/>
  <c r="Y307" i="36"/>
  <c r="BI307" i="36"/>
  <c r="N307" i="36" s="1"/>
  <c r="BA318" i="36" l="1"/>
  <c r="F318" i="36" s="1"/>
  <c r="AC318" i="36"/>
  <c r="AT246" i="36"/>
  <c r="AX246" i="36" s="1"/>
  <c r="C246" i="36" s="1"/>
  <c r="BD246" i="36" s="1"/>
  <c r="I246" i="36" s="1"/>
  <c r="U246" i="36" s="1"/>
  <c r="AZ246" i="36"/>
  <c r="E246" i="36" s="1"/>
  <c r="Q246" i="36" s="1"/>
  <c r="Z307" i="36"/>
  <c r="AJ308" i="36"/>
  <c r="AV308" i="36" s="1"/>
  <c r="R318" i="36" l="1"/>
  <c r="AC319" i="36" s="1"/>
  <c r="AF247" i="36"/>
  <c r="AR247" i="36" s="1"/>
  <c r="AN247" i="36"/>
  <c r="AB247" i="36"/>
  <c r="AZ247" i="36"/>
  <c r="BE246" i="36"/>
  <c r="J246" i="36" s="1"/>
  <c r="V246" i="36" s="1"/>
  <c r="AK308" i="36"/>
  <c r="AW308" i="36"/>
  <c r="AO319" i="36" l="1"/>
  <c r="BA319" i="36"/>
  <c r="AG247" i="36"/>
  <c r="AS247" i="36" s="1"/>
  <c r="E247" i="36"/>
  <c r="Q247" i="36" s="1"/>
  <c r="BF246" i="36"/>
  <c r="BI308" i="36"/>
  <c r="N308" i="36" s="1"/>
  <c r="Z308" i="36" s="1"/>
  <c r="BH308" i="36"/>
  <c r="M308" i="36" s="1"/>
  <c r="Y308" i="36" s="1"/>
  <c r="F319" i="36" l="1"/>
  <c r="R319" i="36" s="1"/>
  <c r="BA320" i="36" s="1"/>
  <c r="K246" i="36"/>
  <c r="W246" i="36" s="1"/>
  <c r="BG246" i="36"/>
  <c r="L246" i="36" s="1"/>
  <c r="X246" i="36" s="1"/>
  <c r="AB248" i="36"/>
  <c r="AJ309" i="36"/>
  <c r="AV309" i="36"/>
  <c r="AK309" i="36"/>
  <c r="AO320" i="36" l="1"/>
  <c r="F320" i="36" s="1"/>
  <c r="AC320" i="36"/>
  <c r="AH247" i="36"/>
  <c r="P246" i="36"/>
  <c r="AN248" i="36"/>
  <c r="A247" i="36"/>
  <c r="B247" i="36" s="1"/>
  <c r="AI247" i="36"/>
  <c r="AU247" i="36" s="1"/>
  <c r="AW309" i="36"/>
  <c r="R320" i="36" l="1"/>
  <c r="AO321" i="36" s="1"/>
  <c r="AT247" i="36"/>
  <c r="AX247" i="36" s="1"/>
  <c r="C247" i="36" s="1"/>
  <c r="AL247" i="36"/>
  <c r="BI309" i="36"/>
  <c r="N309" i="36" s="1"/>
  <c r="Z309" i="36" s="1"/>
  <c r="BH309" i="36"/>
  <c r="M309" i="36" s="1"/>
  <c r="Y309" i="36" s="1"/>
  <c r="BA321" i="36" l="1"/>
  <c r="F321" i="36" s="1"/>
  <c r="R321" i="36" s="1"/>
  <c r="AC322" i="36" s="1"/>
  <c r="AC321" i="36"/>
  <c r="BD247" i="36"/>
  <c r="I247" i="36" s="1"/>
  <c r="U247" i="36" s="1"/>
  <c r="AJ310" i="36"/>
  <c r="AV310" i="36"/>
  <c r="AK310" i="36"/>
  <c r="AW310" i="36" s="1"/>
  <c r="AO322" i="36" l="1"/>
  <c r="BA322" i="36"/>
  <c r="BE247" i="36"/>
  <c r="J247" i="36" s="1"/>
  <c r="V247" i="36" s="1"/>
  <c r="AG248" i="36" s="1"/>
  <c r="AS248" i="36" s="1"/>
  <c r="AF248" i="36"/>
  <c r="BH310" i="36"/>
  <c r="BI310" i="36" s="1"/>
  <c r="N310" i="36" s="1"/>
  <c r="Z310" i="36" s="1"/>
  <c r="F322" i="36" l="1"/>
  <c r="R322" i="36" s="1"/>
  <c r="BA323" i="36" s="1"/>
  <c r="BF247" i="36"/>
  <c r="AR248" i="36"/>
  <c r="AK311" i="36"/>
  <c r="M310" i="36"/>
  <c r="Y310" i="36" s="1"/>
  <c r="AC323" i="36" l="1"/>
  <c r="AO323" i="36"/>
  <c r="F323" i="36" s="1"/>
  <c r="K247" i="36"/>
  <c r="W247" i="36" s="1"/>
  <c r="BG247" i="36"/>
  <c r="L247" i="36" s="1"/>
  <c r="X247" i="36" s="1"/>
  <c r="AI248" i="36" s="1"/>
  <c r="AU248" i="36" s="1"/>
  <c r="AJ311" i="36"/>
  <c r="AV311" i="36" s="1"/>
  <c r="AW311" i="36"/>
  <c r="R323" i="36" l="1"/>
  <c r="BA324" i="36" s="1"/>
  <c r="A248" i="36"/>
  <c r="B248" i="36" s="1"/>
  <c r="P247" i="36"/>
  <c r="AH248" i="36"/>
  <c r="AZ248" i="36"/>
  <c r="E248" i="36" s="1"/>
  <c r="Q248" i="36" s="1"/>
  <c r="AO324" i="36" l="1"/>
  <c r="F324" i="36" s="1"/>
  <c r="AC324" i="36"/>
  <c r="AT248" i="36"/>
  <c r="AX248" i="36" s="1"/>
  <c r="C248" i="36" s="1"/>
  <c r="BD248" i="36" s="1"/>
  <c r="I248" i="36" s="1"/>
  <c r="U248" i="36" s="1"/>
  <c r="AF249" i="36" s="1"/>
  <c r="AR249" i="36" s="1"/>
  <c r="AL248" i="36"/>
  <c r="AB249" i="36"/>
  <c r="BH311" i="36"/>
  <c r="M311" i="36" s="1"/>
  <c r="Y311" i="36" s="1"/>
  <c r="R324" i="36" l="1"/>
  <c r="AO325" i="36" s="1"/>
  <c r="BE248" i="36"/>
  <c r="J248" i="36" s="1"/>
  <c r="V248" i="36" s="1"/>
  <c r="AG249" i="36" s="1"/>
  <c r="AN249" i="36"/>
  <c r="AJ312" i="36"/>
  <c r="BI311" i="36"/>
  <c r="N311" i="36" s="1"/>
  <c r="Z311" i="36" s="1"/>
  <c r="BA325" i="36" l="1"/>
  <c r="F325" i="36" s="1"/>
  <c r="AC325" i="36"/>
  <c r="BF248" i="36"/>
  <c r="K248" i="36" s="1"/>
  <c r="W248" i="36" s="1"/>
  <c r="AH249" i="36" s="1"/>
  <c r="AT249" i="36" s="1"/>
  <c r="AS249" i="36"/>
  <c r="AK312" i="36"/>
  <c r="AV312" i="36"/>
  <c r="R325" i="36" l="1"/>
  <c r="AO326" i="36" s="1"/>
  <c r="BG248" i="36"/>
  <c r="L248" i="36" s="1"/>
  <c r="X248" i="36" s="1"/>
  <c r="A249" i="36" s="1"/>
  <c r="B249" i="36" s="1"/>
  <c r="AW312" i="36"/>
  <c r="BA326" i="36" l="1"/>
  <c r="F326" i="36" s="1"/>
  <c r="AC326" i="36"/>
  <c r="P248" i="36"/>
  <c r="AI249" i="36"/>
  <c r="AL249" i="36" s="1"/>
  <c r="BH312" i="36"/>
  <c r="M312" i="36" s="1"/>
  <c r="Y312" i="36" s="1"/>
  <c r="R326" i="36" l="1"/>
  <c r="BA327" i="36" s="1"/>
  <c r="AU249" i="36"/>
  <c r="AX249" i="36" s="1"/>
  <c r="C249" i="36" s="1"/>
  <c r="AZ249" i="36"/>
  <c r="E249" i="36" s="1"/>
  <c r="Q249" i="36" s="1"/>
  <c r="AJ313" i="36"/>
  <c r="AV313" i="36"/>
  <c r="BI312" i="36"/>
  <c r="N312" i="36" s="1"/>
  <c r="Z312" i="36" s="1"/>
  <c r="AC327" i="36" l="1"/>
  <c r="AO327" i="36"/>
  <c r="F327" i="36" s="1"/>
  <c r="AB250" i="36"/>
  <c r="BE249" i="36"/>
  <c r="J249" i="36" s="1"/>
  <c r="V249" i="36" s="1"/>
  <c r="BD249" i="36"/>
  <c r="I249" i="36" s="1"/>
  <c r="U249" i="36" s="1"/>
  <c r="AK313" i="36"/>
  <c r="AW313" i="36" s="1"/>
  <c r="R327" i="36" l="1"/>
  <c r="BA328" i="36" s="1"/>
  <c r="BF249" i="36"/>
  <c r="K249" i="36" s="1"/>
  <c r="W249" i="36" s="1"/>
  <c r="AH250" i="36" s="1"/>
  <c r="AT250" i="36" s="1"/>
  <c r="AG250" i="36"/>
  <c r="AN250" i="36"/>
  <c r="AF250" i="36"/>
  <c r="AR250" i="36" s="1"/>
  <c r="BH313" i="36"/>
  <c r="M313" i="36" s="1"/>
  <c r="Y313" i="36" s="1"/>
  <c r="AO328" i="36" l="1"/>
  <c r="F328" i="36" s="1"/>
  <c r="R328" i="36" s="1"/>
  <c r="AC329" i="36" s="1"/>
  <c r="AC328" i="36"/>
  <c r="BG249" i="36"/>
  <c r="L249" i="36" s="1"/>
  <c r="X249" i="36" s="1"/>
  <c r="P249" i="36" s="1"/>
  <c r="AS250" i="36"/>
  <c r="AJ314" i="36"/>
  <c r="AV314" i="36"/>
  <c r="BI313" i="36"/>
  <c r="N313" i="36" s="1"/>
  <c r="Z313" i="36" s="1"/>
  <c r="AK314" i="36" s="1"/>
  <c r="AW314" i="36" s="1"/>
  <c r="BA329" i="36" l="1"/>
  <c r="AO329" i="36"/>
  <c r="AI250" i="36"/>
  <c r="A250" i="36"/>
  <c r="B250" i="36" s="1"/>
  <c r="AZ250" i="36"/>
  <c r="E250" i="36" s="1"/>
  <c r="Q250" i="36" s="1"/>
  <c r="F329" i="36" l="1"/>
  <c r="R329" i="36" s="1"/>
  <c r="AO330" i="36" s="1"/>
  <c r="AU250" i="36"/>
  <c r="AX250" i="36" s="1"/>
  <c r="C250" i="36" s="1"/>
  <c r="BD250" i="36" s="1"/>
  <c r="AL250" i="36"/>
  <c r="AB251" i="36"/>
  <c r="BA330" i="36" l="1"/>
  <c r="F330" i="36" s="1"/>
  <c r="AC330" i="36"/>
  <c r="AN251" i="36"/>
  <c r="I250" i="36"/>
  <c r="U250" i="36" s="1"/>
  <c r="BE250" i="36"/>
  <c r="BH314" i="36"/>
  <c r="M314" i="36" s="1"/>
  <c r="Y314" i="36" s="1"/>
  <c r="R330" i="36" l="1"/>
  <c r="AC331" i="36" s="1"/>
  <c r="AF251" i="36"/>
  <c r="AR251" i="36" s="1"/>
  <c r="J250" i="36"/>
  <c r="V250" i="36" s="1"/>
  <c r="BF250" i="36"/>
  <c r="K250" i="36" s="1"/>
  <c r="W250" i="36" s="1"/>
  <c r="AJ315" i="36"/>
  <c r="AV315" i="36"/>
  <c r="BI314" i="36"/>
  <c r="N314" i="36" s="1"/>
  <c r="Z314" i="36" s="1"/>
  <c r="AK315" i="36" s="1"/>
  <c r="AW315" i="36" s="1"/>
  <c r="AO331" i="36" l="1"/>
  <c r="BA331" i="36"/>
  <c r="AG251" i="36"/>
  <c r="AH251" i="36"/>
  <c r="AT251" i="36" s="1"/>
  <c r="BG250" i="36"/>
  <c r="L250" i="36" s="1"/>
  <c r="X250" i="36" s="1"/>
  <c r="P250" i="36" s="1"/>
  <c r="F331" i="36" l="1"/>
  <c r="R331" i="36" s="1"/>
  <c r="AC332" i="36" s="1"/>
  <c r="AS251" i="36"/>
  <c r="A251" i="36"/>
  <c r="B251" i="36" s="1"/>
  <c r="AI251" i="36"/>
  <c r="AU251" i="36" s="1"/>
  <c r="AO332" i="36" l="1"/>
  <c r="BA332" i="36"/>
  <c r="AL251" i="36"/>
  <c r="AX251" i="36"/>
  <c r="C251" i="36"/>
  <c r="AZ251" i="36"/>
  <c r="E251" i="36" s="1"/>
  <c r="Q251" i="36" s="1"/>
  <c r="BH315" i="36"/>
  <c r="M315" i="36" s="1"/>
  <c r="Y315" i="36" s="1"/>
  <c r="F332" i="36" l="1"/>
  <c r="R332" i="36" s="1"/>
  <c r="AC333" i="36" s="1"/>
  <c r="AB252" i="36"/>
  <c r="BD251" i="36"/>
  <c r="BE251" i="36" s="1"/>
  <c r="J251" i="36" s="1"/>
  <c r="V251" i="36" s="1"/>
  <c r="AJ316" i="36"/>
  <c r="AV316" i="36" s="1"/>
  <c r="BI315" i="36"/>
  <c r="N315" i="36" s="1"/>
  <c r="Z315" i="36" s="1"/>
  <c r="BA333" i="36" l="1"/>
  <c r="AO333" i="36"/>
  <c r="AG252" i="36"/>
  <c r="AS252" i="36" s="1"/>
  <c r="AN252" i="36"/>
  <c r="I251" i="36"/>
  <c r="U251" i="36" s="1"/>
  <c r="BF251" i="36"/>
  <c r="K251" i="36" s="1"/>
  <c r="W251" i="36" s="1"/>
  <c r="AK316" i="36"/>
  <c r="AW316" i="36" s="1"/>
  <c r="F333" i="36" l="1"/>
  <c r="R333" i="36" s="1"/>
  <c r="BA334" i="36" s="1"/>
  <c r="BG251" i="36"/>
  <c r="L251" i="36" s="1"/>
  <c r="X251" i="36" s="1"/>
  <c r="P251" i="36" s="1"/>
  <c r="AF252" i="36"/>
  <c r="AH252" i="36"/>
  <c r="AT252" i="36" s="1"/>
  <c r="BH316" i="36"/>
  <c r="M316" i="36" s="1"/>
  <c r="Y316" i="36" s="1"/>
  <c r="BI316" i="36"/>
  <c r="N316" i="36" s="1"/>
  <c r="Z316" i="36" s="1"/>
  <c r="AO334" i="36" l="1"/>
  <c r="F334" i="36" s="1"/>
  <c r="AC334" i="36"/>
  <c r="A252" i="36"/>
  <c r="B252" i="36" s="1"/>
  <c r="AI252" i="36"/>
  <c r="AU252" i="36" s="1"/>
  <c r="AR252" i="36"/>
  <c r="AK317" i="36"/>
  <c r="AW317" i="36" s="1"/>
  <c r="AJ317" i="36"/>
  <c r="R334" i="36" l="1"/>
  <c r="BA335" i="36" s="1"/>
  <c r="AL252" i="36"/>
  <c r="AX252" i="36"/>
  <c r="C252" i="36" s="1"/>
  <c r="AV317" i="36"/>
  <c r="AC335" i="36" l="1"/>
  <c r="AO335" i="36"/>
  <c r="F335" i="36" s="1"/>
  <c r="AZ252" i="36"/>
  <c r="E252" i="36" s="1"/>
  <c r="Q252" i="36" s="1"/>
  <c r="BH317" i="36"/>
  <c r="M317" i="36" s="1"/>
  <c r="Y317" i="36" s="1"/>
  <c r="R335" i="36" l="1"/>
  <c r="AO336" i="36" s="1"/>
  <c r="AN253" i="36"/>
  <c r="AB253" i="36"/>
  <c r="BD252" i="36"/>
  <c r="BE252" i="36" s="1"/>
  <c r="J252" i="36" s="1"/>
  <c r="V252" i="36" s="1"/>
  <c r="AJ318" i="36"/>
  <c r="AV318" i="36"/>
  <c r="BI317" i="36"/>
  <c r="N317" i="36" s="1"/>
  <c r="Z317" i="36" s="1"/>
  <c r="AK318" i="36" s="1"/>
  <c r="AW318" i="36" s="1"/>
  <c r="BA336" i="36" l="1"/>
  <c r="F336" i="36" s="1"/>
  <c r="R336" i="36" s="1"/>
  <c r="BA337" i="36" s="1"/>
  <c r="AC336" i="36"/>
  <c r="AG253" i="36"/>
  <c r="AS253" i="36" s="1"/>
  <c r="I252" i="36"/>
  <c r="U252" i="36" s="1"/>
  <c r="BF252" i="36"/>
  <c r="K252" i="36" s="1"/>
  <c r="W252" i="36" s="1"/>
  <c r="AO337" i="36" l="1"/>
  <c r="F337" i="36" s="1"/>
  <c r="AC337" i="36"/>
  <c r="BG252" i="36"/>
  <c r="L252" i="36" s="1"/>
  <c r="X252" i="36" s="1"/>
  <c r="P252" i="36" s="1"/>
  <c r="AF253" i="36"/>
  <c r="AH253" i="36"/>
  <c r="AT253" i="36" s="1"/>
  <c r="R337" i="36" l="1"/>
  <c r="AC338" i="36" s="1"/>
  <c r="A253" i="36"/>
  <c r="B253" i="36" s="1"/>
  <c r="AI253" i="36"/>
  <c r="AU253" i="36" s="1"/>
  <c r="AR253" i="36"/>
  <c r="BH318" i="36"/>
  <c r="M318" i="36" s="1"/>
  <c r="Y318" i="36" s="1"/>
  <c r="BA338" i="36" l="1"/>
  <c r="AO338" i="36"/>
  <c r="AL253" i="36"/>
  <c r="AX253" i="36"/>
  <c r="C253" i="36" s="1"/>
  <c r="AZ253" i="36"/>
  <c r="E253" i="36" s="1"/>
  <c r="Q253" i="36" s="1"/>
  <c r="AJ319" i="36"/>
  <c r="BI318" i="36"/>
  <c r="N318" i="36" s="1"/>
  <c r="Z318" i="36" s="1"/>
  <c r="F338" i="36" l="1"/>
  <c r="R338" i="36" s="1"/>
  <c r="BA339" i="36" s="1"/>
  <c r="AB254" i="36"/>
  <c r="BD253" i="36"/>
  <c r="I253" i="36" s="1"/>
  <c r="U253" i="36" s="1"/>
  <c r="AK319" i="36"/>
  <c r="AW319" i="36"/>
  <c r="AV319" i="36"/>
  <c r="AO339" i="36" l="1"/>
  <c r="F339" i="36" s="1"/>
  <c r="AC339" i="36"/>
  <c r="AF254" i="36"/>
  <c r="AR254" i="36" s="1"/>
  <c r="BF253" i="36"/>
  <c r="K253" i="36" s="1"/>
  <c r="W253" i="36" s="1"/>
  <c r="AN254" i="36"/>
  <c r="BE253" i="36"/>
  <c r="R339" i="36" l="1"/>
  <c r="BA340" i="36" s="1"/>
  <c r="AH254" i="36"/>
  <c r="AT254" i="36" s="1"/>
  <c r="J253" i="36"/>
  <c r="V253" i="36" s="1"/>
  <c r="BG253" i="36"/>
  <c r="L253" i="36" s="1"/>
  <c r="X253" i="36" s="1"/>
  <c r="BH319" i="36"/>
  <c r="M319" i="36" s="1"/>
  <c r="Y319" i="36" s="1"/>
  <c r="AC340" i="36" l="1"/>
  <c r="AO340" i="36"/>
  <c r="F340" i="36" s="1"/>
  <c r="AG254" i="36"/>
  <c r="P253" i="36"/>
  <c r="A254" i="36"/>
  <c r="B254" i="36" s="1"/>
  <c r="AI254" i="36"/>
  <c r="AU254" i="36" s="1"/>
  <c r="AJ320" i="36"/>
  <c r="BI319" i="36"/>
  <c r="N319" i="36" s="1"/>
  <c r="Z319" i="36" s="1"/>
  <c r="R340" i="36" l="1"/>
  <c r="AO341" i="36" s="1"/>
  <c r="AL254" i="36"/>
  <c r="AS254" i="36"/>
  <c r="AX254" i="36" s="1"/>
  <c r="C254" i="36" s="1"/>
  <c r="AZ254" i="36"/>
  <c r="E254" i="36" s="1"/>
  <c r="Q254" i="36" s="1"/>
  <c r="AK320" i="36"/>
  <c r="AW320" i="36"/>
  <c r="AV320" i="36"/>
  <c r="AC341" i="36" l="1"/>
  <c r="BA341" i="36"/>
  <c r="F341" i="36" s="1"/>
  <c r="BD254" i="36"/>
  <c r="I254" i="36" s="1"/>
  <c r="U254" i="36" s="1"/>
  <c r="AF255" i="36" s="1"/>
  <c r="AR255" i="36" s="1"/>
  <c r="AB255" i="36"/>
  <c r="R341" i="36" l="1"/>
  <c r="AO342" i="36" s="1"/>
  <c r="BE254" i="36"/>
  <c r="J254" i="36" s="1"/>
  <c r="V254" i="36" s="1"/>
  <c r="AG255" i="36" s="1"/>
  <c r="AN255" i="36"/>
  <c r="BH320" i="36"/>
  <c r="M320" i="36" s="1"/>
  <c r="Y320" i="36" s="1"/>
  <c r="AJ321" i="36" s="1"/>
  <c r="AV321" i="36" s="1"/>
  <c r="BI320" i="36"/>
  <c r="N320" i="36" s="1"/>
  <c r="Z320" i="36" s="1"/>
  <c r="AK321" i="36" s="1"/>
  <c r="AW321" i="36" s="1"/>
  <c r="BA342" i="36" l="1"/>
  <c r="F342" i="36" s="1"/>
  <c r="R342" i="36" s="1"/>
  <c r="BA343" i="36" s="1"/>
  <c r="AC342" i="36"/>
  <c r="BF254" i="36"/>
  <c r="BG254" i="36" s="1"/>
  <c r="L254" i="36" s="1"/>
  <c r="X254" i="36" s="1"/>
  <c r="AS255" i="36"/>
  <c r="AO343" i="36" l="1"/>
  <c r="F343" i="36" s="1"/>
  <c r="AC343" i="36"/>
  <c r="K254" i="36"/>
  <c r="W254" i="36" s="1"/>
  <c r="AH255" i="36" s="1"/>
  <c r="AI255" i="36"/>
  <c r="AU255" i="36" s="1"/>
  <c r="BH321" i="36"/>
  <c r="M321" i="36" s="1"/>
  <c r="Y321" i="36" s="1"/>
  <c r="R343" i="36" l="1"/>
  <c r="P254" i="36"/>
  <c r="A255" i="36"/>
  <c r="B255" i="36" s="1"/>
  <c r="AL255" i="36"/>
  <c r="AT255" i="36"/>
  <c r="AJ322" i="36"/>
  <c r="BI321" i="36"/>
  <c r="N321" i="36" s="1"/>
  <c r="Z321" i="36" s="1"/>
  <c r="AK322" i="36" s="1"/>
  <c r="AW322" i="36" s="1"/>
  <c r="AC344" i="36" l="1"/>
  <c r="BA344" i="36"/>
  <c r="AO344" i="36"/>
  <c r="AX255" i="36"/>
  <c r="C255" i="36" s="1"/>
  <c r="AV322" i="36"/>
  <c r="F344" i="36" l="1"/>
  <c r="R344" i="36" s="1"/>
  <c r="AZ255" i="36"/>
  <c r="E255" i="36" s="1"/>
  <c r="Q255" i="36" s="1"/>
  <c r="AC345" i="36" l="1"/>
  <c r="AO345" i="36"/>
  <c r="BA345" i="36"/>
  <c r="AB256" i="36"/>
  <c r="BD255" i="36"/>
  <c r="BH322" i="36"/>
  <c r="M322" i="36" s="1"/>
  <c r="Y322" i="36" s="1"/>
  <c r="F345" i="36" l="1"/>
  <c r="R345" i="36" s="1"/>
  <c r="I255" i="36"/>
  <c r="U255" i="36" s="1"/>
  <c r="BE255" i="36"/>
  <c r="J255" i="36" s="1"/>
  <c r="V255" i="36" s="1"/>
  <c r="AN256" i="36"/>
  <c r="AJ323" i="36"/>
  <c r="BI322" i="36"/>
  <c r="N322" i="36" s="1"/>
  <c r="Z322" i="36" s="1"/>
  <c r="BA346" i="36" l="1"/>
  <c r="AC346" i="36"/>
  <c r="AO346" i="36"/>
  <c r="BF255" i="36"/>
  <c r="AF256" i="36"/>
  <c r="AR256" i="36" s="1"/>
  <c r="AG256" i="36"/>
  <c r="AS256" i="36" s="1"/>
  <c r="AK323" i="36"/>
  <c r="AW323" i="36"/>
  <c r="AV323" i="36"/>
  <c r="F346" i="36" l="1"/>
  <c r="R346" i="36" s="1"/>
  <c r="K255" i="36"/>
  <c r="W255" i="36" s="1"/>
  <c r="BG255" i="36"/>
  <c r="L255" i="36" s="1"/>
  <c r="X255" i="36" s="1"/>
  <c r="AI256" i="36" s="1"/>
  <c r="AU256" i="36" s="1"/>
  <c r="AZ256" i="36"/>
  <c r="E256" i="36" s="1"/>
  <c r="Q256" i="36" s="1"/>
  <c r="AC347" i="36" l="1"/>
  <c r="AO347" i="36"/>
  <c r="BA347" i="36"/>
  <c r="P255" i="36"/>
  <c r="AH256" i="36"/>
  <c r="A256" i="36"/>
  <c r="B256" i="36" s="1"/>
  <c r="AB257" i="36"/>
  <c r="AZ257" i="36"/>
  <c r="BH323" i="36"/>
  <c r="M323" i="36" s="1"/>
  <c r="Y323" i="36" s="1"/>
  <c r="F347" i="36" l="1"/>
  <c r="R347" i="36" s="1"/>
  <c r="AT256" i="36"/>
  <c r="AX256" i="36" s="1"/>
  <c r="C256" i="36" s="1"/>
  <c r="BD256" i="36" s="1"/>
  <c r="I256" i="36" s="1"/>
  <c r="U256" i="36" s="1"/>
  <c r="AL256" i="36"/>
  <c r="AN257" i="36"/>
  <c r="E257" i="36" s="1"/>
  <c r="Q257" i="36" s="1"/>
  <c r="AJ324" i="36"/>
  <c r="AV324" i="36"/>
  <c r="BI323" i="36"/>
  <c r="N323" i="36" s="1"/>
  <c r="Z323" i="36" s="1"/>
  <c r="AO348" i="36" l="1"/>
  <c r="AC348" i="36"/>
  <c r="BA348" i="36"/>
  <c r="BE256" i="36"/>
  <c r="J256" i="36" s="1"/>
  <c r="V256" i="36" s="1"/>
  <c r="AG257" i="36" s="1"/>
  <c r="AS257" i="36" s="1"/>
  <c r="AB258" i="36"/>
  <c r="AN258" i="36"/>
  <c r="AF257" i="36"/>
  <c r="AR257" i="36" s="1"/>
  <c r="AK324" i="36"/>
  <c r="F348" i="36" l="1"/>
  <c r="R348" i="36" s="1"/>
  <c r="BF256" i="36"/>
  <c r="BG256" i="36" s="1"/>
  <c r="L256" i="36" s="1"/>
  <c r="X256" i="36" s="1"/>
  <c r="AW324" i="36"/>
  <c r="BA349" i="36" l="1"/>
  <c r="AO349" i="36"/>
  <c r="AC349" i="36"/>
  <c r="K256" i="36"/>
  <c r="W256" i="36" s="1"/>
  <c r="A257" i="36" s="1"/>
  <c r="B257" i="36" s="1"/>
  <c r="AI257" i="36"/>
  <c r="AU257" i="36" s="1"/>
  <c r="BH324" i="36"/>
  <c r="M324" i="36" s="1"/>
  <c r="Y324" i="36" s="1"/>
  <c r="F349" i="36" l="1"/>
  <c r="R349" i="36" s="1"/>
  <c r="AH257" i="36"/>
  <c r="AL257" i="36" s="1"/>
  <c r="P256" i="36"/>
  <c r="AJ325" i="36"/>
  <c r="BI324" i="36"/>
  <c r="N324" i="36" s="1"/>
  <c r="Z324" i="36" s="1"/>
  <c r="AO350" i="36" l="1"/>
  <c r="AC350" i="36"/>
  <c r="BA350" i="36"/>
  <c r="AT257" i="36"/>
  <c r="AX257" i="36" s="1"/>
  <c r="C257" i="36" s="1"/>
  <c r="BD257" i="36" s="1"/>
  <c r="I257" i="36" s="1"/>
  <c r="U257" i="36" s="1"/>
  <c r="AK325" i="36"/>
  <c r="AV325" i="36"/>
  <c r="F350" i="36" l="1"/>
  <c r="R350" i="36" s="1"/>
  <c r="AF258" i="36"/>
  <c r="AR258" i="36" s="1"/>
  <c r="BF257" i="36"/>
  <c r="K257" i="36" s="1"/>
  <c r="W257" i="36" s="1"/>
  <c r="BE257" i="36"/>
  <c r="J257" i="36" s="1"/>
  <c r="V257" i="36" s="1"/>
  <c r="AW325" i="36"/>
  <c r="AC351" i="36" l="1"/>
  <c r="BA351" i="36"/>
  <c r="AO351" i="36"/>
  <c r="AH258" i="36"/>
  <c r="AT258" i="36" s="1"/>
  <c r="BG257" i="36"/>
  <c r="L257" i="36" s="1"/>
  <c r="X257" i="36" s="1"/>
  <c r="P257" i="36" s="1"/>
  <c r="AG258" i="36"/>
  <c r="AS258" i="36" s="1"/>
  <c r="BH325" i="36"/>
  <c r="M325" i="36" s="1"/>
  <c r="Y325" i="36" s="1"/>
  <c r="F351" i="36" l="1"/>
  <c r="R351" i="36" s="1"/>
  <c r="AI258" i="36"/>
  <c r="AL258" i="36" s="1"/>
  <c r="A258" i="36"/>
  <c r="B258" i="36" s="1"/>
  <c r="AJ326" i="36"/>
  <c r="AV326" i="36"/>
  <c r="BI325" i="36"/>
  <c r="N325" i="36" s="1"/>
  <c r="Z325" i="36" s="1"/>
  <c r="AO352" i="36" l="1"/>
  <c r="BA352" i="36"/>
  <c r="AC352" i="36"/>
  <c r="AU258" i="36"/>
  <c r="AX258" i="36" s="1"/>
  <c r="C258" i="36" s="1"/>
  <c r="AK326" i="36"/>
  <c r="AW326" i="36"/>
  <c r="F352" i="36" l="1"/>
  <c r="R352" i="36" s="1"/>
  <c r="AO353" i="36" s="1"/>
  <c r="AZ258" i="36"/>
  <c r="E258" i="36" s="1"/>
  <c r="Q258" i="36" s="1"/>
  <c r="BH326" i="36"/>
  <c r="M326" i="36" s="1"/>
  <c r="Y326" i="36" s="1"/>
  <c r="BA353" i="36" l="1"/>
  <c r="F353" i="36" s="1"/>
  <c r="AC353" i="36"/>
  <c r="BD258" i="36"/>
  <c r="AB259" i="36"/>
  <c r="AJ327" i="36"/>
  <c r="AV327" i="36"/>
  <c r="BI326" i="36"/>
  <c r="N326" i="36" s="1"/>
  <c r="Z326" i="36" s="1"/>
  <c r="R353" i="36" l="1"/>
  <c r="BA354" i="36" s="1"/>
  <c r="I258" i="36"/>
  <c r="U258" i="36" s="1"/>
  <c r="BE258" i="36"/>
  <c r="J258" i="36" s="1"/>
  <c r="V258" i="36" s="1"/>
  <c r="AN259" i="36"/>
  <c r="AK327" i="36"/>
  <c r="AW327" i="36"/>
  <c r="AO354" i="36" l="1"/>
  <c r="F354" i="36" s="1"/>
  <c r="AC354" i="36"/>
  <c r="AG259" i="36"/>
  <c r="AS259" i="36" s="1"/>
  <c r="BG258" i="36"/>
  <c r="L258" i="36" s="1"/>
  <c r="X258" i="36" s="1"/>
  <c r="AF259" i="36"/>
  <c r="BF258" i="36"/>
  <c r="K258" i="36" s="1"/>
  <c r="W258" i="36" s="1"/>
  <c r="R354" i="36" l="1"/>
  <c r="AC355" i="36" s="1"/>
  <c r="P258" i="36"/>
  <c r="AI259" i="36"/>
  <c r="AU259" i="36" s="1"/>
  <c r="AR259" i="36"/>
  <c r="A259" i="36"/>
  <c r="B259" i="36" s="1"/>
  <c r="AH259" i="36"/>
  <c r="AT259" i="36" s="1"/>
  <c r="BH327" i="36"/>
  <c r="M327" i="36" s="1"/>
  <c r="Y327" i="36" s="1"/>
  <c r="AJ328" i="36" s="1"/>
  <c r="AV328" i="36" s="1"/>
  <c r="BI327" i="36"/>
  <c r="N327" i="36" s="1"/>
  <c r="Z327" i="36" s="1"/>
  <c r="BA355" i="36" l="1"/>
  <c r="AO355" i="36"/>
  <c r="AX259" i="36"/>
  <c r="C259" i="36" s="1"/>
  <c r="AL259" i="36"/>
  <c r="AK328" i="36"/>
  <c r="AW328" i="36"/>
  <c r="F355" i="36" l="1"/>
  <c r="R355" i="36" s="1"/>
  <c r="AC356" i="36" s="1"/>
  <c r="AZ259" i="36"/>
  <c r="E259" i="36" s="1"/>
  <c r="Q259" i="36" s="1"/>
  <c r="BA356" i="36" l="1"/>
  <c r="AO356" i="36"/>
  <c r="AB260" i="36"/>
  <c r="BD259" i="36"/>
  <c r="BH328" i="36"/>
  <c r="M328" i="36" s="1"/>
  <c r="Y328" i="36" s="1"/>
  <c r="AJ329" i="36" s="1"/>
  <c r="BI328" i="36"/>
  <c r="N328" i="36" s="1"/>
  <c r="Z328" i="36" s="1"/>
  <c r="F356" i="36" l="1"/>
  <c r="R356" i="36" s="1"/>
  <c r="AO357" i="36" s="1"/>
  <c r="I259" i="36"/>
  <c r="U259" i="36" s="1"/>
  <c r="BE259" i="36"/>
  <c r="BF259" i="36" s="1"/>
  <c r="K259" i="36" s="1"/>
  <c r="W259" i="36" s="1"/>
  <c r="AN260" i="36"/>
  <c r="AK329" i="36"/>
  <c r="AV329" i="36"/>
  <c r="BA357" i="36" l="1"/>
  <c r="F357" i="36" s="1"/>
  <c r="AC357" i="36"/>
  <c r="AH260" i="36"/>
  <c r="AT260" i="36" s="1"/>
  <c r="AF260" i="36"/>
  <c r="AR260" i="36" s="1"/>
  <c r="J259" i="36"/>
  <c r="V259" i="36" s="1"/>
  <c r="BG259" i="36"/>
  <c r="L259" i="36" s="1"/>
  <c r="X259" i="36" s="1"/>
  <c r="AW329" i="36"/>
  <c r="R357" i="36" l="1"/>
  <c r="AO358" i="36" s="1"/>
  <c r="AG260" i="36"/>
  <c r="AS260" i="36" s="1"/>
  <c r="P259" i="36"/>
  <c r="A260" i="36"/>
  <c r="B260" i="36" s="1"/>
  <c r="AI260" i="36"/>
  <c r="AU260" i="36" s="1"/>
  <c r="BH329" i="36"/>
  <c r="M329" i="36" s="1"/>
  <c r="Y329" i="36" s="1"/>
  <c r="BA358" i="36" l="1"/>
  <c r="F358" i="36" s="1"/>
  <c r="AC358" i="36"/>
  <c r="AX260" i="36"/>
  <c r="C260" i="36"/>
  <c r="AZ260" i="36"/>
  <c r="E260" i="36" s="1"/>
  <c r="Q260" i="36" s="1"/>
  <c r="AL260" i="36"/>
  <c r="AJ330" i="36"/>
  <c r="AV330" i="36" s="1"/>
  <c r="BI329" i="36"/>
  <c r="N329" i="36" s="1"/>
  <c r="Z329" i="36" s="1"/>
  <c r="R358" i="36" l="1"/>
  <c r="BA359" i="36" s="1"/>
  <c r="AB261" i="36"/>
  <c r="BD260" i="36"/>
  <c r="AK330" i="36"/>
  <c r="AC359" i="36" l="1"/>
  <c r="AO359" i="36"/>
  <c r="F359" i="36" s="1"/>
  <c r="I260" i="36"/>
  <c r="U260" i="36" s="1"/>
  <c r="BE260" i="36"/>
  <c r="AN261" i="36"/>
  <c r="AW330" i="36"/>
  <c r="R359" i="36" l="1"/>
  <c r="BA360" i="36" s="1"/>
  <c r="J260" i="36"/>
  <c r="V260" i="36" s="1"/>
  <c r="BF260" i="36"/>
  <c r="K260" i="36" s="1"/>
  <c r="W260" i="36" s="1"/>
  <c r="AF261" i="36"/>
  <c r="AR261" i="36" s="1"/>
  <c r="BH330" i="36"/>
  <c r="M330" i="36" s="1"/>
  <c r="Y330" i="36" s="1"/>
  <c r="AC360" i="36" l="1"/>
  <c r="AO360" i="36"/>
  <c r="F360" i="36" s="1"/>
  <c r="AG261" i="36"/>
  <c r="AH261" i="36"/>
  <c r="AT261" i="36" s="1"/>
  <c r="BG260" i="36"/>
  <c r="L260" i="36" s="1"/>
  <c r="X260" i="36" s="1"/>
  <c r="A261" i="36" s="1"/>
  <c r="B261" i="36" s="1"/>
  <c r="AJ331" i="36"/>
  <c r="AV331" i="36"/>
  <c r="BI330" i="36"/>
  <c r="N330" i="36" s="1"/>
  <c r="Z330" i="36" s="1"/>
  <c r="R360" i="36" l="1"/>
  <c r="AC361" i="36" s="1"/>
  <c r="AS261" i="36"/>
  <c r="P260" i="36"/>
  <c r="AI261" i="36"/>
  <c r="AU261" i="36" s="1"/>
  <c r="AK331" i="36"/>
  <c r="AW331" i="36"/>
  <c r="AO361" i="36" l="1"/>
  <c r="BA361" i="36"/>
  <c r="AL261" i="36"/>
  <c r="AX261" i="36"/>
  <c r="C261" i="36" s="1"/>
  <c r="AZ261" i="36"/>
  <c r="E261" i="36" s="1"/>
  <c r="Q261" i="36" s="1"/>
  <c r="F361" i="36" l="1"/>
  <c r="R361" i="36" s="1"/>
  <c r="AO362" i="36" s="1"/>
  <c r="BE261" i="36"/>
  <c r="J261" i="36" s="1"/>
  <c r="V261" i="36" s="1"/>
  <c r="AB262" i="36"/>
  <c r="BD261" i="36"/>
  <c r="BH331" i="36"/>
  <c r="M331" i="36" s="1"/>
  <c r="Y331" i="36" s="1"/>
  <c r="AJ332" i="36" s="1"/>
  <c r="AV332" i="36" s="1"/>
  <c r="BI331" i="36"/>
  <c r="N331" i="36" s="1"/>
  <c r="Z331" i="36" s="1"/>
  <c r="BA362" i="36" l="1"/>
  <c r="F362" i="36" s="1"/>
  <c r="AC362" i="36"/>
  <c r="R362" i="36"/>
  <c r="AO363" i="36" s="1"/>
  <c r="I261" i="36"/>
  <c r="U261" i="36" s="1"/>
  <c r="BF261" i="36"/>
  <c r="K261" i="36" s="1"/>
  <c r="W261" i="36" s="1"/>
  <c r="AG262" i="36"/>
  <c r="AS262" i="36" s="1"/>
  <c r="AN262" i="36"/>
  <c r="AK332" i="36"/>
  <c r="AW332" i="36"/>
  <c r="BA363" i="36" l="1"/>
  <c r="F363" i="36" s="1"/>
  <c r="AC363" i="36"/>
  <c r="AH262" i="36"/>
  <c r="AT262" i="36" s="1"/>
  <c r="BG261" i="36"/>
  <c r="L261" i="36" s="1"/>
  <c r="X261" i="36" s="1"/>
  <c r="AF262" i="36"/>
  <c r="AR262" i="36" s="1"/>
  <c r="R363" i="36" l="1"/>
  <c r="AC364" i="36" s="1"/>
  <c r="AI262" i="36"/>
  <c r="AU262" i="36" s="1"/>
  <c r="AX262" i="36" s="1"/>
  <c r="P261" i="36"/>
  <c r="A262" i="36"/>
  <c r="BH332" i="36"/>
  <c r="M332" i="36" s="1"/>
  <c r="Y332" i="36" s="1"/>
  <c r="BA364" i="36" l="1"/>
  <c r="AO364" i="36"/>
  <c r="AL262" i="36"/>
  <c r="B262" i="36"/>
  <c r="C262" i="36"/>
  <c r="AJ333" i="36"/>
  <c r="AV333" i="36" s="1"/>
  <c r="BI332" i="36"/>
  <c r="N332" i="36" s="1"/>
  <c r="Z332" i="36" s="1"/>
  <c r="F364" i="36" l="1"/>
  <c r="R364" i="36" s="1"/>
  <c r="AC365" i="36" s="1"/>
  <c r="AZ262" i="36"/>
  <c r="E262" i="36" s="1"/>
  <c r="Q262" i="36" s="1"/>
  <c r="AK333" i="36"/>
  <c r="AW333" i="36"/>
  <c r="BA365" i="36" l="1"/>
  <c r="AO365" i="36"/>
  <c r="AB263" i="36"/>
  <c r="AN263" i="36" s="1"/>
  <c r="BD262" i="36"/>
  <c r="I262" i="36" s="1"/>
  <c r="U262" i="36" s="1"/>
  <c r="BE262" i="36"/>
  <c r="J262" i="36" s="1"/>
  <c r="V262" i="36" s="1"/>
  <c r="BI333" i="36"/>
  <c r="N333" i="36" s="1"/>
  <c r="Z333" i="36" s="1"/>
  <c r="F365" i="36" l="1"/>
  <c r="R365" i="36" s="1"/>
  <c r="AO366" i="36" s="1"/>
  <c r="AG263" i="36"/>
  <c r="AS263" i="36" s="1"/>
  <c r="BF262" i="36"/>
  <c r="K262" i="36" s="1"/>
  <c r="W262" i="36" s="1"/>
  <c r="AF263" i="36"/>
  <c r="AR263" i="36" s="1"/>
  <c r="BH333" i="36"/>
  <c r="M333" i="36" s="1"/>
  <c r="Y333" i="36" s="1"/>
  <c r="AJ334" i="36" s="1"/>
  <c r="AV334" i="36" s="1"/>
  <c r="AK334" i="36"/>
  <c r="AW334" i="36"/>
  <c r="BA366" i="36" l="1"/>
  <c r="F366" i="36" s="1"/>
  <c r="R366" i="36" s="1"/>
  <c r="AO367" i="36" s="1"/>
  <c r="AC366" i="36"/>
  <c r="AH263" i="36"/>
  <c r="AT263" i="36" s="1"/>
  <c r="BG262" i="36"/>
  <c r="L262" i="36" s="1"/>
  <c r="X262" i="36" s="1"/>
  <c r="P262" i="36" s="1"/>
  <c r="BI334" i="36"/>
  <c r="N334" i="36" s="1"/>
  <c r="Z334" i="36" s="1"/>
  <c r="AK335" i="36" s="1"/>
  <c r="AW335" i="36" s="1"/>
  <c r="BA367" i="36" l="1"/>
  <c r="F367" i="36" s="1"/>
  <c r="R367" i="36" s="1"/>
  <c r="AC368" i="36" s="1"/>
  <c r="AC367" i="36"/>
  <c r="AI263" i="36"/>
  <c r="AL263" i="36" s="1"/>
  <c r="A263" i="36"/>
  <c r="B263" i="36" s="1"/>
  <c r="BA368" i="36" l="1"/>
  <c r="AO368" i="36"/>
  <c r="AU263" i="36"/>
  <c r="AX263" i="36" s="1"/>
  <c r="C263" i="36" s="1"/>
  <c r="BH334" i="36"/>
  <c r="M334" i="36" s="1"/>
  <c r="Y334" i="36" s="1"/>
  <c r="F368" i="36" l="1"/>
  <c r="R368" i="36" s="1"/>
  <c r="AC369" i="36" s="1"/>
  <c r="AZ263" i="36"/>
  <c r="E263" i="36" s="1"/>
  <c r="Q263" i="36" s="1"/>
  <c r="AJ335" i="36"/>
  <c r="AV335" i="36"/>
  <c r="AO369" i="36" l="1"/>
  <c r="BA369" i="36"/>
  <c r="AB264" i="36"/>
  <c r="BD263" i="36"/>
  <c r="I263" i="36" s="1"/>
  <c r="U263" i="36" s="1"/>
  <c r="BI335" i="36"/>
  <c r="N335" i="36" s="1"/>
  <c r="Z335" i="36" s="1"/>
  <c r="F369" i="36" l="1"/>
  <c r="R369" i="36" s="1"/>
  <c r="AC370" i="36" s="1"/>
  <c r="AF264" i="36"/>
  <c r="AR264" i="36" s="1"/>
  <c r="BE263" i="36"/>
  <c r="J263" i="36" s="1"/>
  <c r="V263" i="36" s="1"/>
  <c r="AN264" i="36"/>
  <c r="BH335" i="36"/>
  <c r="M335" i="36" s="1"/>
  <c r="Y335" i="36" s="1"/>
  <c r="AK336" i="36"/>
  <c r="AW336" i="36"/>
  <c r="BA370" i="36" l="1"/>
  <c r="AO370" i="36"/>
  <c r="AG264" i="36"/>
  <c r="BF263" i="36"/>
  <c r="K263" i="36" s="1"/>
  <c r="W263" i="36" s="1"/>
  <c r="AJ336" i="36"/>
  <c r="AV336" i="36"/>
  <c r="F370" i="36" l="1"/>
  <c r="R370" i="36" s="1"/>
  <c r="BA371" i="36" s="1"/>
  <c r="AS264" i="36"/>
  <c r="AH264" i="36"/>
  <c r="AT264" i="36" s="1"/>
  <c r="BG263" i="36"/>
  <c r="L263" i="36" s="1"/>
  <c r="X263" i="36" s="1"/>
  <c r="BH336" i="36"/>
  <c r="M336" i="36" s="1"/>
  <c r="Y336" i="36" s="1"/>
  <c r="AC371" i="36" l="1"/>
  <c r="AO371" i="36"/>
  <c r="F371" i="36" s="1"/>
  <c r="AI264" i="36"/>
  <c r="P263" i="36"/>
  <c r="A264" i="36"/>
  <c r="B264" i="36" s="1"/>
  <c r="AJ337" i="36"/>
  <c r="AV337" i="36" s="1"/>
  <c r="BI336" i="36"/>
  <c r="N336" i="36" s="1"/>
  <c r="Z336" i="36" s="1"/>
  <c r="R371" i="36" l="1"/>
  <c r="BA372" i="36" s="1"/>
  <c r="AU264" i="36"/>
  <c r="AX264" i="36" s="1"/>
  <c r="C264" i="36" s="1"/>
  <c r="AL264" i="36"/>
  <c r="AK337" i="36"/>
  <c r="AW337" i="36"/>
  <c r="AO372" i="36" l="1"/>
  <c r="F372" i="36" s="1"/>
  <c r="AC372" i="36"/>
  <c r="AZ264" i="36"/>
  <c r="E264" i="36" s="1"/>
  <c r="Q264" i="36" s="1"/>
  <c r="BH337" i="36"/>
  <c r="M337" i="36" s="1"/>
  <c r="Y337" i="36" s="1"/>
  <c r="R372" i="36" l="1"/>
  <c r="AO373" i="36" s="1"/>
  <c r="AB265" i="36"/>
  <c r="BD264" i="36"/>
  <c r="AJ338" i="36"/>
  <c r="AV338" i="36" s="1"/>
  <c r="BI337" i="36"/>
  <c r="N337" i="36" s="1"/>
  <c r="Z337" i="36" s="1"/>
  <c r="BA373" i="36" l="1"/>
  <c r="F373" i="36" s="1"/>
  <c r="AC373" i="36"/>
  <c r="I264" i="36"/>
  <c r="U264" i="36" s="1"/>
  <c r="BE264" i="36"/>
  <c r="BF264" i="36" s="1"/>
  <c r="K264" i="36" s="1"/>
  <c r="W264" i="36" s="1"/>
  <c r="AN265" i="36"/>
  <c r="AK338" i="36"/>
  <c r="R373" i="36" l="1"/>
  <c r="AO374" i="36" s="1"/>
  <c r="AH265" i="36"/>
  <c r="AT265" i="36" s="1"/>
  <c r="AF265" i="36"/>
  <c r="AR265" i="36" s="1"/>
  <c r="J264" i="36"/>
  <c r="V264" i="36" s="1"/>
  <c r="BG264" i="36"/>
  <c r="L264" i="36" s="1"/>
  <c r="X264" i="36" s="1"/>
  <c r="AW338" i="36"/>
  <c r="AC374" i="36" l="1"/>
  <c r="BA374" i="36"/>
  <c r="F374" i="36" s="1"/>
  <c r="AG265" i="36"/>
  <c r="A265" i="36"/>
  <c r="B265" i="36" s="1"/>
  <c r="P264" i="36"/>
  <c r="AI265" i="36"/>
  <c r="AU265" i="36" s="1"/>
  <c r="BH338" i="36"/>
  <c r="M338" i="36" s="1"/>
  <c r="Y338" i="36" s="1"/>
  <c r="R374" i="36" l="1"/>
  <c r="AO375" i="36" s="1"/>
  <c r="AL265" i="36"/>
  <c r="AS265" i="36"/>
  <c r="AX265" i="36" s="1"/>
  <c r="C265" i="36" s="1"/>
  <c r="AJ339" i="36"/>
  <c r="AV339" i="36" s="1"/>
  <c r="BI338" i="36"/>
  <c r="N338" i="36" s="1"/>
  <c r="Z338" i="36" s="1"/>
  <c r="BA375" i="36" l="1"/>
  <c r="F375" i="36" s="1"/>
  <c r="AC375" i="36"/>
  <c r="AZ265" i="36"/>
  <c r="E265" i="36" s="1"/>
  <c r="Q265" i="36" s="1"/>
  <c r="AK339" i="36"/>
  <c r="AW339" i="36"/>
  <c r="R375" i="36" l="1"/>
  <c r="AO376" i="36" s="1"/>
  <c r="BD265" i="36"/>
  <c r="I265" i="36" s="1"/>
  <c r="U265" i="36" s="1"/>
  <c r="AF266" i="36" s="1"/>
  <c r="AR266" i="36" s="1"/>
  <c r="AB266" i="36"/>
  <c r="AZ266" i="36"/>
  <c r="BH339" i="36"/>
  <c r="M339" i="36" s="1"/>
  <c r="Y339" i="36" s="1"/>
  <c r="BA376" i="36" l="1"/>
  <c r="F376" i="36" s="1"/>
  <c r="AC376" i="36"/>
  <c r="BE265" i="36"/>
  <c r="AN266" i="36"/>
  <c r="E266" i="36" s="1"/>
  <c r="Q266" i="36" s="1"/>
  <c r="AJ340" i="36"/>
  <c r="AV340" i="36" s="1"/>
  <c r="BI339" i="36"/>
  <c r="N339" i="36" s="1"/>
  <c r="Z339" i="36" s="1"/>
  <c r="R376" i="36" l="1"/>
  <c r="BA377" i="36" s="1"/>
  <c r="BF265" i="36"/>
  <c r="K265" i="36" s="1"/>
  <c r="W265" i="36" s="1"/>
  <c r="AH266" i="36" s="1"/>
  <c r="AT266" i="36" s="1"/>
  <c r="J265" i="36"/>
  <c r="V265" i="36" s="1"/>
  <c r="AB267" i="36"/>
  <c r="AK340" i="36"/>
  <c r="AW340" i="36"/>
  <c r="AC377" i="36" l="1"/>
  <c r="AO377" i="36"/>
  <c r="F377" i="36" s="1"/>
  <c r="BG265" i="36"/>
  <c r="L265" i="36" s="1"/>
  <c r="X265" i="36" s="1"/>
  <c r="AI266" i="36" s="1"/>
  <c r="AU266" i="36" s="1"/>
  <c r="AG266" i="36"/>
  <c r="AN267" i="36"/>
  <c r="BH340" i="36"/>
  <c r="M340" i="36" s="1"/>
  <c r="Y340" i="36" s="1"/>
  <c r="R377" i="36" l="1"/>
  <c r="AC378" i="36" s="1"/>
  <c r="AL266" i="36"/>
  <c r="P265" i="36"/>
  <c r="A266" i="36"/>
  <c r="B266" i="36" s="1"/>
  <c r="AS266" i="36"/>
  <c r="AX266" i="36" s="1"/>
  <c r="AJ341" i="36"/>
  <c r="AV341" i="36" s="1"/>
  <c r="BI340" i="36"/>
  <c r="N340" i="36" s="1"/>
  <c r="Z340" i="36" s="1"/>
  <c r="BA378" i="36" l="1"/>
  <c r="AO378" i="36"/>
  <c r="C266" i="36"/>
  <c r="BD266" i="36" s="1"/>
  <c r="I266" i="36" s="1"/>
  <c r="U266" i="36" s="1"/>
  <c r="AF267" i="36" s="1"/>
  <c r="AK341" i="36"/>
  <c r="AW341" i="36"/>
  <c r="F378" i="36" l="1"/>
  <c r="R378" i="36" s="1"/>
  <c r="AC379" i="36" s="1"/>
  <c r="BE266" i="36"/>
  <c r="J266" i="36" s="1"/>
  <c r="V266" i="36" s="1"/>
  <c r="AG267" i="36" s="1"/>
  <c r="AS267" i="36" s="1"/>
  <c r="AR267" i="36"/>
  <c r="BA379" i="36" l="1"/>
  <c r="AO379" i="36"/>
  <c r="BF266" i="36"/>
  <c r="K266" i="36" s="1"/>
  <c r="W266" i="36" s="1"/>
  <c r="AH267" i="36" s="1"/>
  <c r="AT267" i="36" s="1"/>
  <c r="BH341" i="36"/>
  <c r="M341" i="36" s="1"/>
  <c r="Y341" i="36" s="1"/>
  <c r="AJ342" i="36" s="1"/>
  <c r="AV342" i="36" s="1"/>
  <c r="BI341" i="36"/>
  <c r="N341" i="36" s="1"/>
  <c r="Z341" i="36" s="1"/>
  <c r="F379" i="36" l="1"/>
  <c r="R379" i="36" s="1"/>
  <c r="AC380" i="36" s="1"/>
  <c r="BG266" i="36"/>
  <c r="L266" i="36" s="1"/>
  <c r="X266" i="36" s="1"/>
  <c r="P266" i="36" s="1"/>
  <c r="AZ267" i="36"/>
  <c r="E267" i="36" s="1"/>
  <c r="Q267" i="36" s="1"/>
  <c r="AK342" i="36"/>
  <c r="AW342" i="36"/>
  <c r="BA380" i="36" l="1"/>
  <c r="AO380" i="36"/>
  <c r="A267" i="36"/>
  <c r="B267" i="36" s="1"/>
  <c r="AI267" i="36"/>
  <c r="AB268" i="36"/>
  <c r="F380" i="36" l="1"/>
  <c r="F14" i="36" s="1"/>
  <c r="F11" i="36" a="1"/>
  <c r="F11" i="36" s="1"/>
  <c r="F12" i="36" s="1"/>
  <c r="AU267" i="36"/>
  <c r="AX267" i="36" s="1"/>
  <c r="C267" i="36" s="1"/>
  <c r="BD267" i="36" s="1"/>
  <c r="I267" i="36" s="1"/>
  <c r="U267" i="36" s="1"/>
  <c r="AF268" i="36" s="1"/>
  <c r="AR268" i="36" s="1"/>
  <c r="AL267" i="36"/>
  <c r="AN268" i="36"/>
  <c r="BH342" i="36"/>
  <c r="M342" i="36" s="1"/>
  <c r="Y342" i="36" s="1"/>
  <c r="BI342" i="36"/>
  <c r="N342" i="36" s="1"/>
  <c r="Z342" i="36" s="1"/>
  <c r="AK343" i="36" s="1"/>
  <c r="AW343" i="36" s="1"/>
  <c r="F13" i="36" l="1"/>
  <c r="R380" i="36"/>
  <c r="BA381" i="36" s="1"/>
  <c r="BE267" i="36"/>
  <c r="J267" i="36" s="1"/>
  <c r="V267" i="36" s="1"/>
  <c r="AG268" i="36" s="1"/>
  <c r="AS268" i="36" s="1"/>
  <c r="AJ343" i="36"/>
  <c r="BF267" i="36" l="1"/>
  <c r="K267" i="36" s="1"/>
  <c r="W267" i="36" s="1"/>
  <c r="AH268" i="36" s="1"/>
  <c r="AZ268" i="36"/>
  <c r="E268" i="36" s="1"/>
  <c r="Q268" i="36" s="1"/>
  <c r="AV343" i="36"/>
  <c r="BG267" i="36" l="1"/>
  <c r="L267" i="36" s="1"/>
  <c r="X267" i="36" s="1"/>
  <c r="AI268" i="36" s="1"/>
  <c r="AU268" i="36" s="1"/>
  <c r="AT268" i="36"/>
  <c r="AB269" i="36"/>
  <c r="BH343" i="36"/>
  <c r="M343" i="36" s="1"/>
  <c r="Y343" i="36" s="1"/>
  <c r="AX268" i="36" l="1"/>
  <c r="AL268" i="36"/>
  <c r="P267" i="36"/>
  <c r="A268" i="36"/>
  <c r="B268" i="36" s="1"/>
  <c r="AN269" i="36"/>
  <c r="AJ344" i="36"/>
  <c r="BI343" i="36"/>
  <c r="N343" i="36" s="1"/>
  <c r="Z343" i="36" s="1"/>
  <c r="AK344" i="36" s="1"/>
  <c r="AW344" i="36" s="1"/>
  <c r="C268" i="36" l="1"/>
  <c r="BD268" i="36" s="1"/>
  <c r="I268" i="36" s="1"/>
  <c r="U268" i="36" s="1"/>
  <c r="AF269" i="36" s="1"/>
  <c r="AR269" i="36" s="1"/>
  <c r="AV344" i="36"/>
  <c r="BE268" i="36" l="1"/>
  <c r="J268" i="36" s="1"/>
  <c r="V268" i="36" s="1"/>
  <c r="AG269" i="36" s="1"/>
  <c r="AS269" i="36" s="1"/>
  <c r="BH344" i="36"/>
  <c r="M344" i="36" s="1"/>
  <c r="Y344" i="36" s="1"/>
  <c r="BF268" i="36" l="1"/>
  <c r="K268" i="36" s="1"/>
  <c r="W268" i="36" s="1"/>
  <c r="AH269" i="36" s="1"/>
  <c r="AJ345" i="36"/>
  <c r="BI344" i="36"/>
  <c r="N344" i="36" s="1"/>
  <c r="Z344" i="36" s="1"/>
  <c r="BG268" i="36" l="1"/>
  <c r="L268" i="36" s="1"/>
  <c r="X268" i="36" s="1"/>
  <c r="AI269" i="36" s="1"/>
  <c r="AU269" i="36" s="1"/>
  <c r="AT269" i="36"/>
  <c r="AZ269" i="36"/>
  <c r="E269" i="36" s="1"/>
  <c r="Q269" i="36" s="1"/>
  <c r="AK345" i="36"/>
  <c r="AW345" i="36"/>
  <c r="AV345" i="36"/>
  <c r="AL269" i="36" l="1"/>
  <c r="P268" i="36"/>
  <c r="AX269" i="36"/>
  <c r="A269" i="36"/>
  <c r="BD269" i="36"/>
  <c r="I269" i="36" s="1"/>
  <c r="U269" i="36" s="1"/>
  <c r="AF270" i="36" s="1"/>
  <c r="AR270" i="36" s="1"/>
  <c r="AB270" i="36"/>
  <c r="B269" i="36" l="1"/>
  <c r="C269" i="36"/>
  <c r="BE269" i="36" s="1"/>
  <c r="J269" i="36" s="1"/>
  <c r="V269" i="36" s="1"/>
  <c r="AN270" i="36"/>
  <c r="BH345" i="36"/>
  <c r="M345" i="36" s="1"/>
  <c r="Y345" i="36" s="1"/>
  <c r="AG270" i="36" l="1"/>
  <c r="AS270" i="36" s="1"/>
  <c r="BF269" i="36"/>
  <c r="K269" i="36" s="1"/>
  <c r="W269" i="36" s="1"/>
  <c r="AH270" i="36" s="1"/>
  <c r="AT270" i="36" s="1"/>
  <c r="AJ346" i="36"/>
  <c r="AV346" i="36" s="1"/>
  <c r="BI345" i="36"/>
  <c r="N345" i="36" s="1"/>
  <c r="Z345" i="36" s="1"/>
  <c r="BG269" i="36" l="1"/>
  <c r="L269" i="36" s="1"/>
  <c r="X269" i="36" s="1"/>
  <c r="AI270" i="36" s="1"/>
  <c r="AU270" i="36" s="1"/>
  <c r="AX270" i="36" s="1"/>
  <c r="AZ270" i="36"/>
  <c r="E270" i="36" s="1"/>
  <c r="Q270" i="36" s="1"/>
  <c r="AK346" i="36"/>
  <c r="P269" i="36" l="1"/>
  <c r="AL270" i="36"/>
  <c r="A270" i="36"/>
  <c r="B270" i="36" s="1"/>
  <c r="AB271" i="36"/>
  <c r="AW346" i="36"/>
  <c r="C270" i="36" l="1"/>
  <c r="BD270" i="36" s="1"/>
  <c r="I270" i="36" s="1"/>
  <c r="U270" i="36" s="1"/>
  <c r="AF271" i="36" s="1"/>
  <c r="AR271" i="36" s="1"/>
  <c r="BE270" i="36"/>
  <c r="J270" i="36" s="1"/>
  <c r="V270" i="36" s="1"/>
  <c r="AN271" i="36"/>
  <c r="BH346" i="36"/>
  <c r="M346" i="36" s="1"/>
  <c r="Y346" i="36" s="1"/>
  <c r="AG271" i="36" l="1"/>
  <c r="AS271" i="36" s="1"/>
  <c r="BF270" i="36"/>
  <c r="K270" i="36" s="1"/>
  <c r="W270" i="36" s="1"/>
  <c r="AJ347" i="36"/>
  <c r="AV347" i="36"/>
  <c r="BI346" i="36"/>
  <c r="N346" i="36" s="1"/>
  <c r="Z346" i="36" s="1"/>
  <c r="AH271" i="36" l="1"/>
  <c r="BG270" i="36"/>
  <c r="L270" i="36" s="1"/>
  <c r="X270" i="36" s="1"/>
  <c r="P270" i="36" s="1"/>
  <c r="AK347" i="36"/>
  <c r="AW347" i="36"/>
  <c r="AI271" i="36" l="1"/>
  <c r="AU271" i="36" s="1"/>
  <c r="AT271" i="36"/>
  <c r="A271" i="36"/>
  <c r="B271" i="36" s="1"/>
  <c r="AX271" i="36" l="1"/>
  <c r="C271" i="36" s="1"/>
  <c r="AL271" i="36"/>
  <c r="BH347" i="36"/>
  <c r="M347" i="36" s="1"/>
  <c r="Y347" i="36" s="1"/>
  <c r="AJ348" i="36" s="1"/>
  <c r="AV348" i="36" s="1"/>
  <c r="BI347" i="36"/>
  <c r="N347" i="36" s="1"/>
  <c r="Z347" i="36" s="1"/>
  <c r="AZ271" i="36" l="1"/>
  <c r="E271" i="36" s="1"/>
  <c r="Q271" i="36" s="1"/>
  <c r="AK348" i="36"/>
  <c r="AW348" i="36"/>
  <c r="AB272" i="36" l="1"/>
  <c r="BE271" i="36"/>
  <c r="J271" i="36" s="1"/>
  <c r="V271" i="36" s="1"/>
  <c r="BD271" i="36"/>
  <c r="I271" i="36" s="1"/>
  <c r="U271" i="36" s="1"/>
  <c r="BF271" i="36" l="1"/>
  <c r="K271" i="36" s="1"/>
  <c r="W271" i="36" s="1"/>
  <c r="AN272" i="36"/>
  <c r="AG272" i="36"/>
  <c r="AS272" i="36" s="1"/>
  <c r="AF272" i="36"/>
  <c r="AR272" i="36" s="1"/>
  <c r="BH348" i="36"/>
  <c r="M348" i="36" s="1"/>
  <c r="Y348" i="36" s="1"/>
  <c r="AJ349" i="36" s="1"/>
  <c r="BI348" i="36"/>
  <c r="N348" i="36" s="1"/>
  <c r="Z348" i="36" s="1"/>
  <c r="AH272" i="36" l="1"/>
  <c r="AT272" i="36" s="1"/>
  <c r="BG271" i="36"/>
  <c r="L271" i="36" s="1"/>
  <c r="X271" i="36" s="1"/>
  <c r="AI272" i="36" s="1"/>
  <c r="AU272" i="36" s="1"/>
  <c r="AK349" i="36"/>
  <c r="AV349" i="36"/>
  <c r="AX272" i="36" l="1"/>
  <c r="A272" i="36"/>
  <c r="B272" i="36" s="1"/>
  <c r="AL272" i="36"/>
  <c r="P271" i="36"/>
  <c r="AZ272" i="36"/>
  <c r="E272" i="36" s="1"/>
  <c r="Q272" i="36" s="1"/>
  <c r="AW349" i="36"/>
  <c r="C272" i="36" l="1"/>
  <c r="BD272" i="36" s="1"/>
  <c r="AB273" i="36"/>
  <c r="BH349" i="36"/>
  <c r="M349" i="36" s="1"/>
  <c r="Y349" i="36" s="1"/>
  <c r="I272" i="36" l="1"/>
  <c r="U272" i="36" s="1"/>
  <c r="BE272" i="36"/>
  <c r="BF272" i="36" s="1"/>
  <c r="K272" i="36" s="1"/>
  <c r="W272" i="36" s="1"/>
  <c r="AN273" i="36"/>
  <c r="AJ350" i="36"/>
  <c r="BI349" i="36"/>
  <c r="N349" i="36" s="1"/>
  <c r="Z349" i="36" s="1"/>
  <c r="AF273" i="36" l="1"/>
  <c r="AR273" i="36" s="1"/>
  <c r="AH273" i="36"/>
  <c r="AT273" i="36" s="1"/>
  <c r="J272" i="36"/>
  <c r="V272" i="36" s="1"/>
  <c r="BG272" i="36"/>
  <c r="L272" i="36" s="1"/>
  <c r="X272" i="36" s="1"/>
  <c r="AK350" i="36"/>
  <c r="AW350" i="36"/>
  <c r="AV350" i="36"/>
  <c r="P272" i="36" l="1"/>
  <c r="AI273" i="36"/>
  <c r="AU273" i="36" s="1"/>
  <c r="AG273" i="36"/>
  <c r="A273" i="36"/>
  <c r="B273" i="36" s="1"/>
  <c r="AL273" i="36" l="1"/>
  <c r="AS273" i="36"/>
  <c r="AX273" i="36" s="1"/>
  <c r="C273" i="36" s="1"/>
  <c r="BH350" i="36"/>
  <c r="M350" i="36" s="1"/>
  <c r="Y350" i="36" s="1"/>
  <c r="AZ273" i="36" l="1"/>
  <c r="E273" i="36" s="1"/>
  <c r="Q273" i="36" s="1"/>
  <c r="AJ351" i="36"/>
  <c r="AV351" i="36"/>
  <c r="BI350" i="36"/>
  <c r="N350" i="36" s="1"/>
  <c r="Z350" i="36" s="1"/>
  <c r="AB274" i="36" l="1"/>
  <c r="AN274" i="36"/>
  <c r="BE273" i="36"/>
  <c r="J273" i="36" s="1"/>
  <c r="V273" i="36" s="1"/>
  <c r="BD273" i="36"/>
  <c r="I273" i="36" s="1"/>
  <c r="U273" i="36" s="1"/>
  <c r="AK351" i="36"/>
  <c r="AW351" i="36"/>
  <c r="AG274" i="36" l="1"/>
  <c r="AS274" i="36" s="1"/>
  <c r="BF273" i="36"/>
  <c r="K273" i="36" s="1"/>
  <c r="W273" i="36" s="1"/>
  <c r="AF274" i="36"/>
  <c r="AR274" i="36" s="1"/>
  <c r="AH274" i="36" l="1"/>
  <c r="AT274" i="36" s="1"/>
  <c r="BG273" i="36"/>
  <c r="L273" i="36" s="1"/>
  <c r="X273" i="36" s="1"/>
  <c r="BH351" i="36"/>
  <c r="M351" i="36" s="1"/>
  <c r="Y351" i="36" s="1"/>
  <c r="AJ352" i="36" s="1"/>
  <c r="AV352" i="36" s="1"/>
  <c r="BI351" i="36"/>
  <c r="N351" i="36" s="1"/>
  <c r="Z351" i="36" s="1"/>
  <c r="P273" i="36" l="1"/>
  <c r="AI274" i="36"/>
  <c r="AU274" i="36" s="1"/>
  <c r="AX274" i="36" s="1"/>
  <c r="A274" i="36"/>
  <c r="B274" i="36" s="1"/>
  <c r="AK352" i="36"/>
  <c r="AW352" i="36"/>
  <c r="AL274" i="36" l="1"/>
  <c r="C274" i="36"/>
  <c r="AZ274" i="36"/>
  <c r="E274" i="36" s="1"/>
  <c r="Q274" i="36" s="1"/>
  <c r="BH352" i="36"/>
  <c r="M352" i="36" s="1"/>
  <c r="Y352" i="36" s="1"/>
  <c r="AB275" i="36" l="1"/>
  <c r="BD274" i="36"/>
  <c r="I274" i="36" s="1"/>
  <c r="U274" i="36" s="1"/>
  <c r="AJ353" i="36"/>
  <c r="AV353" i="36"/>
  <c r="BI352" i="36"/>
  <c r="N352" i="36" s="1"/>
  <c r="Z352" i="36" s="1"/>
  <c r="AF275" i="36" l="1"/>
  <c r="AR275" i="36" s="1"/>
  <c r="AN275" i="36"/>
  <c r="BE274" i="36"/>
  <c r="J274" i="36" s="1"/>
  <c r="V274" i="36" s="1"/>
  <c r="AK353" i="36"/>
  <c r="AW353" i="36"/>
  <c r="BF274" i="36" l="1"/>
  <c r="K274" i="36" s="1"/>
  <c r="W274" i="36" s="1"/>
  <c r="AG275" i="36"/>
  <c r="AS275" i="36" s="1"/>
  <c r="AH275" i="36" l="1"/>
  <c r="BG274" i="36"/>
  <c r="L274" i="36" s="1"/>
  <c r="X274" i="36" s="1"/>
  <c r="P274" i="36" s="1"/>
  <c r="BH353" i="36"/>
  <c r="M353" i="36" s="1"/>
  <c r="Y353" i="36" s="1"/>
  <c r="A275" i="36" l="1"/>
  <c r="AT275" i="36"/>
  <c r="AI275" i="36"/>
  <c r="AU275" i="36" s="1"/>
  <c r="AJ354" i="36"/>
  <c r="AV354" i="36"/>
  <c r="BI353" i="36"/>
  <c r="N353" i="36" s="1"/>
  <c r="Z353" i="36" s="1"/>
  <c r="AL275" i="36" l="1"/>
  <c r="B275" i="36"/>
  <c r="C275" i="36"/>
  <c r="AX275" i="36"/>
  <c r="AK354" i="36"/>
  <c r="AW354" i="36"/>
  <c r="AZ275" i="36" l="1"/>
  <c r="E275" i="36" s="1"/>
  <c r="Q275" i="36" s="1"/>
  <c r="AB276" i="36" l="1"/>
  <c r="BD275" i="36"/>
  <c r="I275" i="36" s="1"/>
  <c r="U275" i="36" s="1"/>
  <c r="BH354" i="36"/>
  <c r="M354" i="36" s="1"/>
  <c r="Y354" i="36" s="1"/>
  <c r="AJ355" i="36" s="1"/>
  <c r="AV355" i="36" s="1"/>
  <c r="BI354" i="36"/>
  <c r="N354" i="36" s="1"/>
  <c r="Z354" i="36" s="1"/>
  <c r="BF275" i="36" l="1"/>
  <c r="K275" i="36" s="1"/>
  <c r="W275" i="36" s="1"/>
  <c r="AF276" i="36"/>
  <c r="AR276" i="36" s="1"/>
  <c r="AN276" i="36"/>
  <c r="BE275" i="36"/>
  <c r="AK355" i="36"/>
  <c r="AW355" i="36"/>
  <c r="AH276" i="36" l="1"/>
  <c r="AT276" i="36" s="1"/>
  <c r="J275" i="36"/>
  <c r="V275" i="36" s="1"/>
  <c r="BG275" i="36"/>
  <c r="L275" i="36" s="1"/>
  <c r="X275" i="36" s="1"/>
  <c r="BI355" i="36"/>
  <c r="N355" i="36" s="1"/>
  <c r="Z355" i="36" s="1"/>
  <c r="AI276" i="36" l="1"/>
  <c r="AU276" i="36" s="1"/>
  <c r="AG276" i="36"/>
  <c r="P275" i="36"/>
  <c r="A276" i="36"/>
  <c r="B276" i="36" s="1"/>
  <c r="BH355" i="36"/>
  <c r="M355" i="36" s="1"/>
  <c r="Y355" i="36" s="1"/>
  <c r="AJ356" i="36" s="1"/>
  <c r="AK356" i="36"/>
  <c r="AW356" i="36" s="1"/>
  <c r="AS276" i="36" l="1"/>
  <c r="AX276" i="36" s="1"/>
  <c r="C276" i="36" s="1"/>
  <c r="AL276" i="36"/>
  <c r="AV356" i="36"/>
  <c r="AZ276" i="36" l="1"/>
  <c r="E276" i="36" s="1"/>
  <c r="Q276" i="36" s="1"/>
  <c r="BH356" i="36"/>
  <c r="M356" i="36" s="1"/>
  <c r="Y356" i="36" s="1"/>
  <c r="BI356" i="36"/>
  <c r="N356" i="36" s="1"/>
  <c r="Z356" i="36" s="1"/>
  <c r="BD276" i="36" l="1"/>
  <c r="I276" i="36" s="1"/>
  <c r="U276" i="36" s="1"/>
  <c r="AF277" i="36" s="1"/>
  <c r="AR277" i="36" s="1"/>
  <c r="AB277" i="36"/>
  <c r="AK357" i="36"/>
  <c r="AW357" i="36" s="1"/>
  <c r="AJ357" i="36"/>
  <c r="BE276" i="36" l="1"/>
  <c r="J276" i="36" s="1"/>
  <c r="V276" i="36" s="1"/>
  <c r="AG277" i="36" s="1"/>
  <c r="AS277" i="36" s="1"/>
  <c r="AN277" i="36"/>
  <c r="AV357" i="36"/>
  <c r="BF276" i="36" l="1"/>
  <c r="K276" i="36" s="1"/>
  <c r="W276" i="36" s="1"/>
  <c r="AH277" i="36" s="1"/>
  <c r="AT277" i="36" s="1"/>
  <c r="BH357" i="36"/>
  <c r="M357" i="36" s="1"/>
  <c r="Y357" i="36" s="1"/>
  <c r="BI357" i="36"/>
  <c r="N357" i="36" s="1"/>
  <c r="Z357" i="36" s="1"/>
  <c r="BG276" i="36" l="1"/>
  <c r="L276" i="36" s="1"/>
  <c r="X276" i="36" s="1"/>
  <c r="P276" i="36" s="1"/>
  <c r="AZ277" i="36"/>
  <c r="E277" i="36" s="1"/>
  <c r="Q277" i="36" s="1"/>
  <c r="AK358" i="36"/>
  <c r="AW358" i="36" s="1"/>
  <c r="AJ358" i="36"/>
  <c r="A277" i="36" l="1"/>
  <c r="B277" i="36" s="1"/>
  <c r="AI277" i="36"/>
  <c r="AU277" i="36" s="1"/>
  <c r="AX277" i="36" s="1"/>
  <c r="AB278" i="36"/>
  <c r="AV358" i="36"/>
  <c r="AL277" i="36" l="1"/>
  <c r="C277" i="36"/>
  <c r="AN278" i="36"/>
  <c r="BH358" i="36"/>
  <c r="M358" i="36" s="1"/>
  <c r="Y358" i="36" s="1"/>
  <c r="BI358" i="36"/>
  <c r="N358" i="36" s="1"/>
  <c r="Z358" i="36" s="1"/>
  <c r="BD277" i="36" l="1"/>
  <c r="I277" i="36" s="1"/>
  <c r="U277" i="36" s="1"/>
  <c r="AF278" i="36" s="1"/>
  <c r="AR278" i="36" s="1"/>
  <c r="AK359" i="36"/>
  <c r="AJ359" i="36"/>
  <c r="AV359" i="36" s="1"/>
  <c r="BE277" i="36" l="1"/>
  <c r="J277" i="36" s="1"/>
  <c r="V277" i="36" s="1"/>
  <c r="AG278" i="36" s="1"/>
  <c r="AS278" i="36" s="1"/>
  <c r="AW359" i="36"/>
  <c r="BF277" i="36" l="1"/>
  <c r="K277" i="36" s="1"/>
  <c r="W277" i="36" s="1"/>
  <c r="AH278" i="36" s="1"/>
  <c r="AT278" i="36" s="1"/>
  <c r="AZ278" i="36"/>
  <c r="E278" i="36" s="1"/>
  <c r="Q278" i="36" s="1"/>
  <c r="BH359" i="36"/>
  <c r="M359" i="36" s="1"/>
  <c r="Y359" i="36" s="1"/>
  <c r="BG277" i="36" l="1"/>
  <c r="L277" i="36" s="1"/>
  <c r="X277" i="36" s="1"/>
  <c r="AI278" i="36" s="1"/>
  <c r="AU278" i="36" s="1"/>
  <c r="AX278" i="36" s="1"/>
  <c r="AB279" i="36"/>
  <c r="AJ360" i="36"/>
  <c r="BI359" i="36"/>
  <c r="N359" i="36" s="1"/>
  <c r="Z359" i="36" s="1"/>
  <c r="P277" i="36" l="1"/>
  <c r="AL278" i="36"/>
  <c r="A278" i="36"/>
  <c r="B278" i="36" s="1"/>
  <c r="AN279" i="36"/>
  <c r="AK360" i="36"/>
  <c r="AW360" i="36" s="1"/>
  <c r="AV360" i="36"/>
  <c r="C278" i="36" l="1"/>
  <c r="BD278" i="36" s="1"/>
  <c r="I278" i="36" s="1"/>
  <c r="U278" i="36" s="1"/>
  <c r="AF279" i="36" s="1"/>
  <c r="AR279" i="36" s="1"/>
  <c r="BE278" i="36" l="1"/>
  <c r="J278" i="36" s="1"/>
  <c r="V278" i="36" s="1"/>
  <c r="AG279" i="36" s="1"/>
  <c r="AS279" i="36" s="1"/>
  <c r="BH360" i="36"/>
  <c r="M360" i="36" s="1"/>
  <c r="Y360" i="36" s="1"/>
  <c r="BI360" i="36"/>
  <c r="N360" i="36" s="1"/>
  <c r="Z360" i="36" s="1"/>
  <c r="BF278" i="36" l="1"/>
  <c r="BG278" i="36" s="1"/>
  <c r="L278" i="36" s="1"/>
  <c r="X278" i="36" s="1"/>
  <c r="AI279" i="36" s="1"/>
  <c r="AU279" i="36" s="1"/>
  <c r="AK361" i="36"/>
  <c r="AW361" i="36"/>
  <c r="AJ361" i="36"/>
  <c r="AV361" i="36" s="1"/>
  <c r="K278" i="36" l="1"/>
  <c r="W278" i="36" s="1"/>
  <c r="A279" i="36" s="1"/>
  <c r="B279" i="36" s="1"/>
  <c r="BH361" i="36"/>
  <c r="M361" i="36" s="1"/>
  <c r="Y361" i="36" s="1"/>
  <c r="P278" i="36" l="1"/>
  <c r="AH279" i="36"/>
  <c r="AL279" i="36" s="1"/>
  <c r="AZ279" i="36"/>
  <c r="E279" i="36" s="1"/>
  <c r="Q279" i="36" s="1"/>
  <c r="AJ362" i="36"/>
  <c r="BI361" i="36"/>
  <c r="N361" i="36" s="1"/>
  <c r="Z361" i="36" s="1"/>
  <c r="AT279" i="36" l="1"/>
  <c r="AX279" i="36" s="1"/>
  <c r="C279" i="36" s="1"/>
  <c r="BD279" i="36" s="1"/>
  <c r="AB280" i="36"/>
  <c r="AN280" i="36"/>
  <c r="AK362" i="36"/>
  <c r="AW362" i="36" s="1"/>
  <c r="AV362" i="36"/>
  <c r="I279" i="36" l="1"/>
  <c r="U279" i="36" s="1"/>
  <c r="BE279" i="36"/>
  <c r="J279" i="36" s="1"/>
  <c r="V279" i="36" s="1"/>
  <c r="AG280" i="36" l="1"/>
  <c r="AS280" i="36" s="1"/>
  <c r="AF280" i="36"/>
  <c r="AR280" i="36" s="1"/>
  <c r="BF279" i="36"/>
  <c r="BH362" i="36"/>
  <c r="M362" i="36" s="1"/>
  <c r="Y362" i="36" s="1"/>
  <c r="BI362" i="36"/>
  <c r="N362" i="36" s="1"/>
  <c r="Z362" i="36" s="1"/>
  <c r="K279" i="36" l="1"/>
  <c r="W279" i="36" s="1"/>
  <c r="BG279" i="36"/>
  <c r="L279" i="36" s="1"/>
  <c r="X279" i="36" s="1"/>
  <c r="AK363" i="36"/>
  <c r="AW363" i="36" s="1"/>
  <c r="AJ363" i="36"/>
  <c r="AI280" i="36" l="1"/>
  <c r="AH280" i="36"/>
  <c r="AT280" i="36" s="1"/>
  <c r="A280" i="36"/>
  <c r="B280" i="36" s="1"/>
  <c r="P279" i="36"/>
  <c r="AV363" i="36"/>
  <c r="AL280" i="36" l="1"/>
  <c r="AU280" i="36"/>
  <c r="AX280" i="36" s="1"/>
  <c r="C280" i="36" s="1"/>
  <c r="BH363" i="36"/>
  <c r="M363" i="36" s="1"/>
  <c r="Y363" i="36" s="1"/>
  <c r="BI363" i="36"/>
  <c r="N363" i="36" s="1"/>
  <c r="Z363" i="36" s="1"/>
  <c r="AZ280" i="36" l="1"/>
  <c r="E280" i="36" s="1"/>
  <c r="Q280" i="36" s="1"/>
  <c r="AK364" i="36"/>
  <c r="AW364" i="36" s="1"/>
  <c r="AJ364" i="36"/>
  <c r="AB281" i="36" l="1"/>
  <c r="BD280" i="36"/>
  <c r="I280" i="36" s="1"/>
  <c r="U280" i="36" s="1"/>
  <c r="AV364" i="36"/>
  <c r="AF281" i="36" l="1"/>
  <c r="AR281" i="36" s="1"/>
  <c r="AN281" i="36"/>
  <c r="BF280" i="36"/>
  <c r="K280" i="36" s="1"/>
  <c r="W280" i="36" s="1"/>
  <c r="BE280" i="36"/>
  <c r="J280" i="36" s="1"/>
  <c r="V280" i="36" s="1"/>
  <c r="BH364" i="36"/>
  <c r="M364" i="36" s="1"/>
  <c r="Y364" i="36" s="1"/>
  <c r="BI364" i="36"/>
  <c r="N364" i="36" s="1"/>
  <c r="Z364" i="36" s="1"/>
  <c r="BG280" i="36" l="1"/>
  <c r="L280" i="36" s="1"/>
  <c r="X280" i="36" s="1"/>
  <c r="A281" i="36" s="1"/>
  <c r="B281" i="36" s="1"/>
  <c r="AH281" i="36"/>
  <c r="AT281" i="36" s="1"/>
  <c r="AG281" i="36"/>
  <c r="AS281" i="36" s="1"/>
  <c r="AK365" i="36"/>
  <c r="AW365" i="36" s="1"/>
  <c r="AJ365" i="36"/>
  <c r="P280" i="36" l="1"/>
  <c r="AI281" i="36"/>
  <c r="AU281" i="36" s="1"/>
  <c r="AX281" i="36" s="1"/>
  <c r="C281" i="36" s="1"/>
  <c r="AV365" i="36"/>
  <c r="AL281" i="36" l="1"/>
  <c r="AZ281" i="36"/>
  <c r="E281" i="36" s="1"/>
  <c r="Q281" i="36" s="1"/>
  <c r="BH365" i="36"/>
  <c r="M365" i="36" s="1"/>
  <c r="Y365" i="36" s="1"/>
  <c r="BI365" i="36"/>
  <c r="N365" i="36" s="1"/>
  <c r="Z365" i="36" s="1"/>
  <c r="BD281" i="36" l="1"/>
  <c r="I281" i="36" s="1"/>
  <c r="U281" i="36" s="1"/>
  <c r="AF282" i="36" s="1"/>
  <c r="AB282" i="36"/>
  <c r="AK366" i="36"/>
  <c r="AW366" i="36"/>
  <c r="AJ366" i="36"/>
  <c r="AV366" i="36" s="1"/>
  <c r="BE281" i="36" l="1"/>
  <c r="J281" i="36" s="1"/>
  <c r="V281" i="36" s="1"/>
  <c r="AG282" i="36" s="1"/>
  <c r="AS282" i="36" s="1"/>
  <c r="AR282" i="36"/>
  <c r="AN282" i="36"/>
  <c r="BF281" i="36" l="1"/>
  <c r="K281" i="36" s="1"/>
  <c r="W281" i="36" s="1"/>
  <c r="AH282" i="36" s="1"/>
  <c r="BG281" i="36"/>
  <c r="L281" i="36" s="1"/>
  <c r="X281" i="36" s="1"/>
  <c r="BH366" i="36"/>
  <c r="M366" i="36" s="1"/>
  <c r="Y366" i="36" s="1"/>
  <c r="AT282" i="36" l="1"/>
  <c r="AI282" i="36"/>
  <c r="AU282" i="36" s="1"/>
  <c r="A282" i="36"/>
  <c r="B282" i="36" s="1"/>
  <c r="P281" i="36"/>
  <c r="AJ367" i="36"/>
  <c r="AV367" i="36" s="1"/>
  <c r="BI366" i="36"/>
  <c r="N366" i="36" s="1"/>
  <c r="Z366" i="36" s="1"/>
  <c r="AL282" i="36" l="1"/>
  <c r="AX282" i="36"/>
  <c r="C282" i="36"/>
  <c r="AZ282" i="36"/>
  <c r="E282" i="36" s="1"/>
  <c r="Q282" i="36" s="1"/>
  <c r="AK367" i="36"/>
  <c r="AW367" i="36"/>
  <c r="AB283" i="36" l="1"/>
  <c r="BD282" i="36"/>
  <c r="I282" i="36" s="1"/>
  <c r="U282" i="36" s="1"/>
  <c r="BI367" i="36"/>
  <c r="N367" i="36" s="1"/>
  <c r="Z367" i="36" s="1"/>
  <c r="BE282" i="36" l="1"/>
  <c r="J282" i="36" s="1"/>
  <c r="V282" i="36" s="1"/>
  <c r="AF283" i="36"/>
  <c r="AR283" i="36" s="1"/>
  <c r="AN283" i="36"/>
  <c r="BH367" i="36"/>
  <c r="M367" i="36" s="1"/>
  <c r="Y367" i="36" s="1"/>
  <c r="AJ368" i="36" s="1"/>
  <c r="AV368" i="36" s="1"/>
  <c r="AK368" i="36"/>
  <c r="AW368" i="36"/>
  <c r="AG283" i="36" l="1"/>
  <c r="AS283" i="36" s="1"/>
  <c r="BF282" i="36"/>
  <c r="K282" i="36" s="1"/>
  <c r="W282" i="36" s="1"/>
  <c r="AH283" i="36" l="1"/>
  <c r="AT283" i="36" s="1"/>
  <c r="BG282" i="36"/>
  <c r="L282" i="36" s="1"/>
  <c r="X282" i="36" s="1"/>
  <c r="P282" i="36" s="1"/>
  <c r="BH368" i="36"/>
  <c r="M368" i="36" s="1"/>
  <c r="Y368" i="36" s="1"/>
  <c r="BI368" i="36"/>
  <c r="N368" i="36" s="1"/>
  <c r="Z368" i="36" s="1"/>
  <c r="A283" i="36" l="1"/>
  <c r="B283" i="36" s="1"/>
  <c r="AI283" i="36"/>
  <c r="AU283" i="36" s="1"/>
  <c r="AX283" i="36" s="1"/>
  <c r="AK369" i="36"/>
  <c r="AW369" i="36"/>
  <c r="AJ369" i="36"/>
  <c r="AV369" i="36" s="1"/>
  <c r="C283" i="36" l="1"/>
  <c r="AL283" i="36"/>
  <c r="AZ283" i="36"/>
  <c r="E283" i="36" s="1"/>
  <c r="Q283" i="36" s="1"/>
  <c r="AB284" i="36" l="1"/>
  <c r="BD283" i="36"/>
  <c r="BH369" i="36"/>
  <c r="M369" i="36" s="1"/>
  <c r="Y369" i="36" s="1"/>
  <c r="AN284" i="36" l="1"/>
  <c r="I283" i="36"/>
  <c r="U283" i="36" s="1"/>
  <c r="BE283" i="36"/>
  <c r="J283" i="36" s="1"/>
  <c r="V283" i="36" s="1"/>
  <c r="AJ370" i="36"/>
  <c r="AV370" i="36"/>
  <c r="BI369" i="36"/>
  <c r="N369" i="36" s="1"/>
  <c r="Z369" i="36" s="1"/>
  <c r="BF283" i="36" l="1"/>
  <c r="K283" i="36" s="1"/>
  <c r="W283" i="36" s="1"/>
  <c r="AH284" i="36" s="1"/>
  <c r="AT284" i="36" s="1"/>
  <c r="AF284" i="36"/>
  <c r="AG284" i="36"/>
  <c r="AS284" i="36" s="1"/>
  <c r="AK370" i="36"/>
  <c r="AW370" i="36"/>
  <c r="BG283" i="36" l="1"/>
  <c r="L283" i="36" s="1"/>
  <c r="X283" i="36" s="1"/>
  <c r="AI284" i="36" s="1"/>
  <c r="AR284" i="36"/>
  <c r="BI370" i="36"/>
  <c r="N370" i="36" s="1"/>
  <c r="Z370" i="36" s="1"/>
  <c r="AU284" i="36" l="1"/>
  <c r="AX284" i="36" s="1"/>
  <c r="AL284" i="36"/>
  <c r="P283" i="36"/>
  <c r="A284" i="36"/>
  <c r="B284" i="36" s="1"/>
  <c r="AZ284" i="36"/>
  <c r="E284" i="36" s="1"/>
  <c r="Q284" i="36" s="1"/>
  <c r="BH370" i="36"/>
  <c r="M370" i="36" s="1"/>
  <c r="Y370" i="36" s="1"/>
  <c r="AK371" i="36"/>
  <c r="AW371" i="36"/>
  <c r="C284" i="36" l="1"/>
  <c r="BD284" i="36"/>
  <c r="I284" i="36" s="1"/>
  <c r="U284" i="36" s="1"/>
  <c r="AF285" i="36" s="1"/>
  <c r="AR285" i="36" s="1"/>
  <c r="AB285" i="36"/>
  <c r="AJ371" i="36"/>
  <c r="AV371" i="36"/>
  <c r="BI371" i="36"/>
  <c r="N371" i="36" s="1"/>
  <c r="Z371" i="36" s="1"/>
  <c r="BE284" i="36" l="1"/>
  <c r="J284" i="36" s="1"/>
  <c r="V284" i="36" s="1"/>
  <c r="AG285" i="36" s="1"/>
  <c r="AS285" i="36" s="1"/>
  <c r="AN285" i="36"/>
  <c r="AK372" i="36"/>
  <c r="AW372" i="36" s="1"/>
  <c r="BF284" i="36" l="1"/>
  <c r="K284" i="36" s="1"/>
  <c r="W284" i="36" s="1"/>
  <c r="AH285" i="36" s="1"/>
  <c r="AT285" i="36" s="1"/>
  <c r="BG284" i="36" l="1"/>
  <c r="L284" i="36" s="1"/>
  <c r="X284" i="36" s="1"/>
  <c r="P284" i="36" s="1"/>
  <c r="AZ285" i="36"/>
  <c r="E285" i="36" s="1"/>
  <c r="Q285" i="36" s="1"/>
  <c r="BH371" i="36"/>
  <c r="M371" i="36" s="1"/>
  <c r="Y371" i="36" s="1"/>
  <c r="BI372" i="36"/>
  <c r="N372" i="36" s="1"/>
  <c r="Z372" i="36" s="1"/>
  <c r="A285" i="36" l="1"/>
  <c r="B285" i="36" s="1"/>
  <c r="AI285" i="36"/>
  <c r="AU285" i="36" s="1"/>
  <c r="AX285" i="36" s="1"/>
  <c r="AB286" i="36"/>
  <c r="AJ372" i="36"/>
  <c r="AK373" i="36"/>
  <c r="AW373" i="36" s="1"/>
  <c r="C285" i="36" l="1"/>
  <c r="BD285" i="36" s="1"/>
  <c r="I285" i="36" s="1"/>
  <c r="U285" i="36" s="1"/>
  <c r="AL285" i="36"/>
  <c r="AN286" i="36"/>
  <c r="AV372" i="36"/>
  <c r="BI373" i="36"/>
  <c r="N373" i="36" s="1"/>
  <c r="Z373" i="36" s="1"/>
  <c r="BE285" i="36" l="1"/>
  <c r="J285" i="36" s="1"/>
  <c r="V285" i="36" s="1"/>
  <c r="AG286" i="36" s="1"/>
  <c r="AS286" i="36" s="1"/>
  <c r="AF286" i="36"/>
  <c r="AR286" i="36" s="1"/>
  <c r="BH372" i="36"/>
  <c r="M372" i="36" s="1"/>
  <c r="Y372" i="36" s="1"/>
  <c r="AK374" i="36"/>
  <c r="AW374" i="36"/>
  <c r="BF285" i="36" l="1"/>
  <c r="K285" i="36" s="1"/>
  <c r="W285" i="36" s="1"/>
  <c r="AH286" i="36" s="1"/>
  <c r="AT286" i="36" s="1"/>
  <c r="AZ286" i="36"/>
  <c r="E286" i="36" s="1"/>
  <c r="Q286" i="36" s="1"/>
  <c r="AJ373" i="36"/>
  <c r="BG285" i="36" l="1"/>
  <c r="L285" i="36" s="1"/>
  <c r="X285" i="36" s="1"/>
  <c r="AI286" i="36" s="1"/>
  <c r="AU286" i="36" s="1"/>
  <c r="AX286" i="36" s="1"/>
  <c r="AB287" i="36"/>
  <c r="AV373" i="36"/>
  <c r="BI374" i="36"/>
  <c r="N374" i="36" s="1"/>
  <c r="Z374" i="36" s="1"/>
  <c r="A286" i="36" l="1"/>
  <c r="B286" i="36" s="1"/>
  <c r="AL286" i="36"/>
  <c r="P285" i="36"/>
  <c r="AN287" i="36"/>
  <c r="AK375" i="36"/>
  <c r="AW375" i="36"/>
  <c r="C286" i="36" l="1"/>
  <c r="BD286" i="36" s="1"/>
  <c r="BH373" i="36"/>
  <c r="M373" i="36" s="1"/>
  <c r="Y373" i="36" s="1"/>
  <c r="I286" i="36" l="1"/>
  <c r="U286" i="36" s="1"/>
  <c r="AF287" i="36" s="1"/>
  <c r="AR287" i="36" s="1"/>
  <c r="BF286" i="36"/>
  <c r="K286" i="36" s="1"/>
  <c r="W286" i="36" s="1"/>
  <c r="BE286" i="36"/>
  <c r="J286" i="36" s="1"/>
  <c r="V286" i="36" s="1"/>
  <c r="AG287" i="36" s="1"/>
  <c r="AS287" i="36" s="1"/>
  <c r="AJ374" i="36"/>
  <c r="AV374" i="36" s="1"/>
  <c r="AH287" i="36" l="1"/>
  <c r="AT287" i="36" s="1"/>
  <c r="BG286" i="36"/>
  <c r="L286" i="36" s="1"/>
  <c r="X286" i="36" s="1"/>
  <c r="AZ287" i="36"/>
  <c r="E287" i="36" s="1"/>
  <c r="Q287" i="36" s="1"/>
  <c r="BI375" i="36"/>
  <c r="N375" i="36" s="1"/>
  <c r="Z375" i="36" s="1"/>
  <c r="P286" i="36" l="1"/>
  <c r="AI287" i="36"/>
  <c r="AL287" i="36" s="1"/>
  <c r="A287" i="36"/>
  <c r="B287" i="36" s="1"/>
  <c r="AB288" i="36"/>
  <c r="BH374" i="36"/>
  <c r="M374" i="36" s="1"/>
  <c r="Y374" i="36" s="1"/>
  <c r="AK376" i="36"/>
  <c r="AW376" i="36"/>
  <c r="AU287" i="36" l="1"/>
  <c r="AX287" i="36" s="1"/>
  <c r="C287" i="36" s="1"/>
  <c r="BD287" i="36" s="1"/>
  <c r="I287" i="36" s="1"/>
  <c r="U287" i="36" s="1"/>
  <c r="AF288" i="36" s="1"/>
  <c r="AR288" i="36" s="1"/>
  <c r="AN288" i="36"/>
  <c r="AJ375" i="36"/>
  <c r="AV375" i="36" s="1"/>
  <c r="BE287" i="36" l="1"/>
  <c r="J287" i="36" s="1"/>
  <c r="V287" i="36" s="1"/>
  <c r="BI376" i="36"/>
  <c r="N376" i="36" s="1"/>
  <c r="Z376" i="36" s="1"/>
  <c r="BF287" i="36" l="1"/>
  <c r="BG287" i="36" s="1"/>
  <c r="L287" i="36" s="1"/>
  <c r="X287" i="36" s="1"/>
  <c r="AG288" i="36"/>
  <c r="AS288" i="36" s="1"/>
  <c r="AK377" i="36"/>
  <c r="AW377" i="36"/>
  <c r="K287" i="36" l="1"/>
  <c r="W287" i="36" s="1"/>
  <c r="P287" i="36" s="1"/>
  <c r="AI288" i="36"/>
  <c r="AU288" i="36" s="1"/>
  <c r="BH375" i="36"/>
  <c r="M375" i="36" s="1"/>
  <c r="Y375" i="36" s="1"/>
  <c r="AH288" i="36" l="1"/>
  <c r="AT288" i="36" s="1"/>
  <c r="AX288" i="36" s="1"/>
  <c r="A288" i="36"/>
  <c r="B288" i="36" s="1"/>
  <c r="AZ288" i="36"/>
  <c r="E288" i="36" s="1"/>
  <c r="Q288" i="36" s="1"/>
  <c r="AJ376" i="36"/>
  <c r="AV376" i="36" s="1"/>
  <c r="C288" i="36" l="1"/>
  <c r="AL288" i="36"/>
  <c r="AB289" i="36"/>
  <c r="AN289" i="36"/>
  <c r="BD288" i="36"/>
  <c r="I288" i="36" s="1"/>
  <c r="U288" i="36" s="1"/>
  <c r="BI377" i="36"/>
  <c r="N377" i="36" s="1"/>
  <c r="Z377" i="36" s="1"/>
  <c r="AF289" i="36" l="1"/>
  <c r="BE288" i="36"/>
  <c r="J288" i="36" s="1"/>
  <c r="V288" i="36" s="1"/>
  <c r="BH376" i="36"/>
  <c r="M376" i="36" s="1"/>
  <c r="Y376" i="36" s="1"/>
  <c r="AK378" i="36"/>
  <c r="AW378" i="36" s="1"/>
  <c r="BF288" i="36" l="1"/>
  <c r="K288" i="36" s="1"/>
  <c r="W288" i="36" s="1"/>
  <c r="AH289" i="36" s="1"/>
  <c r="AT289" i="36" s="1"/>
  <c r="AR289" i="36"/>
  <c r="AG289" i="36"/>
  <c r="AS289" i="36" s="1"/>
  <c r="AJ377" i="36"/>
  <c r="AV377" i="36" s="1"/>
  <c r="BI378" i="36"/>
  <c r="N378" i="36" s="1"/>
  <c r="Z378" i="36" s="1"/>
  <c r="BG288" i="36" l="1"/>
  <c r="L288" i="36" s="1"/>
  <c r="X288" i="36" s="1"/>
  <c r="A289" i="36" s="1"/>
  <c r="B289" i="36" s="1"/>
  <c r="AK379" i="36"/>
  <c r="AW379" i="36"/>
  <c r="P288" i="36" l="1"/>
  <c r="AI289" i="36"/>
  <c r="AL289" i="36" s="1"/>
  <c r="AU289" i="36" l="1"/>
  <c r="AX289" i="36" s="1"/>
  <c r="C289" i="36" s="1"/>
  <c r="AZ289" i="36"/>
  <c r="E289" i="36" s="1"/>
  <c r="Q289" i="36" s="1"/>
  <c r="BH377" i="36"/>
  <c r="M377" i="36" s="1"/>
  <c r="Y377" i="36" s="1"/>
  <c r="AB290" i="36" l="1"/>
  <c r="BD289" i="36"/>
  <c r="AJ378" i="36"/>
  <c r="BI379" i="36"/>
  <c r="N379" i="36" s="1"/>
  <c r="Z379" i="36" s="1"/>
  <c r="AN290" i="36" l="1"/>
  <c r="I289" i="36"/>
  <c r="U289" i="36" s="1"/>
  <c r="BE289" i="36"/>
  <c r="AV378" i="36"/>
  <c r="AK380" i="36"/>
  <c r="AW380" i="36"/>
  <c r="AF290" i="36" l="1"/>
  <c r="AR290" i="36" s="1"/>
  <c r="J289" i="36"/>
  <c r="V289" i="36" s="1"/>
  <c r="BF289" i="36"/>
  <c r="K289" i="36" s="1"/>
  <c r="W289" i="36" s="1"/>
  <c r="BI380" i="36"/>
  <c r="N380" i="36" s="1"/>
  <c r="AG290" i="36" l="1"/>
  <c r="AS290" i="36" s="1"/>
  <c r="AH290" i="36"/>
  <c r="AT290" i="36" s="1"/>
  <c r="BG289" i="36"/>
  <c r="L289" i="36" s="1"/>
  <c r="X289" i="36" s="1"/>
  <c r="BH378" i="36"/>
  <c r="M378" i="36" s="1"/>
  <c r="Y378" i="36" s="1"/>
  <c r="N14" i="36"/>
  <c r="N13" i="36"/>
  <c r="N11" i="36" a="1"/>
  <c r="N11" i="36" s="1"/>
  <c r="N12" i="36" s="1"/>
  <c r="Z380" i="36"/>
  <c r="A290" i="36" l="1"/>
  <c r="B290" i="36" s="1"/>
  <c r="AI290" i="36"/>
  <c r="AU290" i="36" s="1"/>
  <c r="AX290" i="36" s="1"/>
  <c r="P289" i="36"/>
  <c r="AJ379" i="36"/>
  <c r="AV379" i="36" s="1"/>
  <c r="BI381" i="36"/>
  <c r="AL290" i="36" l="1"/>
  <c r="C290" i="36"/>
  <c r="AZ290" i="36"/>
  <c r="E290" i="36" s="1"/>
  <c r="Q290" i="36" s="1"/>
  <c r="AB291" i="36" l="1"/>
  <c r="BD290" i="36"/>
  <c r="I290" i="36" s="1"/>
  <c r="U290" i="36" s="1"/>
  <c r="BH379" i="36"/>
  <c r="M379" i="36" s="1"/>
  <c r="AF291" i="36" l="1"/>
  <c r="AN291" i="36"/>
  <c r="BE290" i="36"/>
  <c r="BF290" i="36" s="1"/>
  <c r="K290" i="36" s="1"/>
  <c r="W290" i="36" s="1"/>
  <c r="Y379" i="36"/>
  <c r="AR291" i="36" l="1"/>
  <c r="AT291" i="36"/>
  <c r="AH291" i="36"/>
  <c r="J290" i="36"/>
  <c r="BG290" i="36"/>
  <c r="L290" i="36" s="1"/>
  <c r="X290" i="36" s="1"/>
  <c r="AJ380" i="36"/>
  <c r="AI291" i="36" l="1"/>
  <c r="AU291" i="36" s="1"/>
  <c r="V290" i="36"/>
  <c r="AV380" i="36"/>
  <c r="AG291" i="36" l="1"/>
  <c r="A291" i="36"/>
  <c r="B291" i="36" s="1"/>
  <c r="P290" i="36"/>
  <c r="BH380" i="36"/>
  <c r="M380" i="36" s="1"/>
  <c r="AS291" i="36" l="1"/>
  <c r="AX291" i="36" s="1"/>
  <c r="C291" i="36" s="1"/>
  <c r="AL291" i="36"/>
  <c r="M14" i="36"/>
  <c r="M13" i="36"/>
  <c r="M11" i="36" a="1"/>
  <c r="M11" i="36" s="1"/>
  <c r="M12" i="36" s="1"/>
  <c r="Y380" i="36"/>
  <c r="AZ291" i="36" l="1"/>
  <c r="E291" i="36" s="1"/>
  <c r="Q291" i="36" s="1"/>
  <c r="BH381" i="36"/>
  <c r="AB292" i="36" l="1"/>
  <c r="AN292" i="36" s="1"/>
  <c r="BD291" i="36"/>
  <c r="I291" i="36" l="1"/>
  <c r="U291" i="36" s="1"/>
  <c r="BE291" i="36"/>
  <c r="J291" i="36" s="1"/>
  <c r="AF292" i="36" l="1"/>
  <c r="AR292" i="36" s="1"/>
  <c r="V291" i="36"/>
  <c r="BF291" i="36"/>
  <c r="AG292" i="36" l="1"/>
  <c r="AS292" i="36" s="1"/>
  <c r="K291" i="36"/>
  <c r="W291" i="36" s="1"/>
  <c r="BG291" i="36"/>
  <c r="L291" i="36" s="1"/>
  <c r="X291" i="36" s="1"/>
  <c r="AH292" i="36" l="1"/>
  <c r="AT292" i="36" s="1"/>
  <c r="P291" i="36"/>
  <c r="A292" i="36"/>
  <c r="B292" i="36" s="1"/>
  <c r="AU292" i="36"/>
  <c r="AI292" i="36"/>
  <c r="AX292" i="36" l="1"/>
  <c r="C292" i="36" s="1"/>
  <c r="AL292" i="36"/>
  <c r="AZ292" i="36" l="1"/>
  <c r="E292" i="36" s="1"/>
  <c r="Q292" i="36" s="1"/>
  <c r="AB293" i="36" l="1"/>
  <c r="BD292" i="36"/>
  <c r="I292" i="36" s="1"/>
  <c r="U292" i="36" s="1"/>
  <c r="BE292" i="36" l="1"/>
  <c r="J292" i="36" s="1"/>
  <c r="V292" i="36" s="1"/>
  <c r="AN293" i="36"/>
  <c r="AF293" i="36"/>
  <c r="AR293" i="36" s="1"/>
  <c r="BF292" i="36" l="1"/>
  <c r="BG292" i="36" s="1"/>
  <c r="L292" i="36" s="1"/>
  <c r="X292" i="36" s="1"/>
  <c r="AG293" i="36"/>
  <c r="K292" i="36" l="1"/>
  <c r="W292" i="36" s="1"/>
  <c r="A293" i="36" s="1"/>
  <c r="B293" i="36" s="1"/>
  <c r="AI293" i="36"/>
  <c r="AU293" i="36" s="1"/>
  <c r="AS293" i="36"/>
  <c r="P292" i="36" l="1"/>
  <c r="AH293" i="36"/>
  <c r="AT293" i="36" s="1"/>
  <c r="AX293" i="36" s="1"/>
  <c r="C293" i="36" s="1"/>
  <c r="AZ293" i="36"/>
  <c r="E293" i="36" s="1"/>
  <c r="Q293" i="36" s="1"/>
  <c r="AL293" i="36" l="1"/>
  <c r="AB294" i="36"/>
  <c r="AZ294" i="36"/>
  <c r="BD293" i="36"/>
  <c r="AN294" i="36" l="1"/>
  <c r="I293" i="36"/>
  <c r="U293" i="36" s="1"/>
  <c r="BF293" i="36"/>
  <c r="K293" i="36" s="1"/>
  <c r="W293" i="36" s="1"/>
  <c r="BE293" i="36"/>
  <c r="AH294" i="36" l="1"/>
  <c r="AT294" i="36" s="1"/>
  <c r="AR294" i="36"/>
  <c r="AF294" i="36"/>
  <c r="J293" i="36"/>
  <c r="BG293" i="36"/>
  <c r="L293" i="36" s="1"/>
  <c r="X293" i="36" s="1"/>
  <c r="E294" i="36"/>
  <c r="Q294" i="36" s="1"/>
  <c r="AI294" i="36" l="1"/>
  <c r="AU294" i="36" s="1"/>
  <c r="V293" i="36"/>
  <c r="AB295" i="36"/>
  <c r="AG294" i="36" l="1"/>
  <c r="AL294" i="36" s="1"/>
  <c r="P293" i="36"/>
  <c r="A294" i="36"/>
  <c r="AN295" i="36"/>
  <c r="AS294" i="36" l="1"/>
  <c r="AX294" i="36" s="1"/>
  <c r="C294" i="36" s="1"/>
  <c r="B294" i="36"/>
  <c r="BD294" i="36" l="1"/>
  <c r="I294" i="36" s="1"/>
  <c r="U294" i="36" s="1"/>
  <c r="BE294" i="36" l="1"/>
  <c r="AF295" i="36"/>
  <c r="AR295" i="36" s="1"/>
  <c r="J294" i="36" l="1"/>
  <c r="BF294" i="36"/>
  <c r="K294" i="36" s="1"/>
  <c r="W294" i="36" s="1"/>
  <c r="BG294" i="36" l="1"/>
  <c r="L294" i="36" s="1"/>
  <c r="X294" i="36" s="1"/>
  <c r="AI295" i="36" s="1"/>
  <c r="AU295" i="36" s="1"/>
  <c r="V294" i="36"/>
  <c r="AH295" i="36"/>
  <c r="AT295" i="36" s="1"/>
  <c r="AG295" i="36" l="1"/>
  <c r="A295" i="36"/>
  <c r="B295" i="36" s="1"/>
  <c r="P294" i="36"/>
  <c r="AS295" i="36" l="1"/>
  <c r="AX295" i="36" s="1"/>
  <c r="C295" i="36" s="1"/>
  <c r="AL295" i="36"/>
  <c r="AZ295" i="36" l="1"/>
  <c r="E295" i="36" s="1"/>
  <c r="Q295" i="36" s="1"/>
  <c r="BD295" i="36" l="1"/>
  <c r="I295" i="36" s="1"/>
  <c r="U295" i="36" s="1"/>
  <c r="AB296" i="36"/>
  <c r="AF296" i="36" l="1"/>
  <c r="BF295" i="36"/>
  <c r="K295" i="36" s="1"/>
  <c r="W295" i="36" s="1"/>
  <c r="AN296" i="36"/>
  <c r="BE295" i="36"/>
  <c r="J295" i="36" s="1"/>
  <c r="V295" i="36" s="1"/>
  <c r="AR296" i="36" l="1"/>
  <c r="BG295" i="36"/>
  <c r="L295" i="36" s="1"/>
  <c r="X295" i="36" s="1"/>
  <c r="AH296" i="36"/>
  <c r="AT296" i="36" s="1"/>
  <c r="AG296" i="36"/>
  <c r="AS296" i="36" s="1"/>
  <c r="P295" i="36" l="1"/>
  <c r="AI296" i="36"/>
  <c r="A296" i="36"/>
  <c r="B296" i="36" s="1"/>
  <c r="AU296" i="36" l="1"/>
  <c r="AX296" i="36" s="1"/>
  <c r="C296" i="36" s="1"/>
  <c r="AL296" i="36"/>
  <c r="AZ296" i="36" l="1"/>
  <c r="E296" i="36" s="1"/>
  <c r="Q296" i="36" s="1"/>
  <c r="BD296" i="36" l="1"/>
  <c r="I296" i="36" s="1"/>
  <c r="U296" i="36" s="1"/>
  <c r="AF297" i="36" s="1"/>
  <c r="AB297" i="36"/>
  <c r="AR297" i="36" l="1"/>
  <c r="BE296" i="36"/>
  <c r="J296" i="36" s="1"/>
  <c r="V296" i="36" s="1"/>
  <c r="AG297" i="36" s="1"/>
  <c r="AN297" i="36"/>
  <c r="BF296" i="36" l="1"/>
  <c r="K296" i="36" s="1"/>
  <c r="W296" i="36" s="1"/>
  <c r="AH297" i="36" s="1"/>
  <c r="AT297" i="36" s="1"/>
  <c r="AS297" i="36"/>
  <c r="BG296" i="36" l="1"/>
  <c r="L296" i="36" s="1"/>
  <c r="X296" i="36" s="1"/>
  <c r="AI297" i="36" s="1"/>
  <c r="AL297" i="36" s="1"/>
  <c r="A297" i="36" l="1"/>
  <c r="B297" i="36" s="1"/>
  <c r="P296" i="36"/>
  <c r="AU297" i="36"/>
  <c r="AX297" i="36" s="1"/>
  <c r="AZ297" i="36"/>
  <c r="E297" i="36" s="1"/>
  <c r="Q297" i="36" s="1"/>
  <c r="C297" i="36" l="1"/>
  <c r="BD297" i="36" s="1"/>
  <c r="AB298" i="36"/>
  <c r="I297" i="36" l="1"/>
  <c r="U297" i="36" s="1"/>
  <c r="BE297" i="36"/>
  <c r="AN298" i="36"/>
  <c r="AF298" i="36" l="1"/>
  <c r="AR298" i="36" s="1"/>
  <c r="J297" i="36"/>
  <c r="V297" i="36" s="1"/>
  <c r="BG297" i="36"/>
  <c r="L297" i="36" s="1"/>
  <c r="X297" i="36" s="1"/>
  <c r="BF297" i="36"/>
  <c r="K297" i="36" s="1"/>
  <c r="W297" i="36" s="1"/>
  <c r="P297" i="36" l="1"/>
  <c r="AG298" i="36"/>
  <c r="AS298" i="36" s="1"/>
  <c r="AI298" i="36"/>
  <c r="AU298" i="36" s="1"/>
  <c r="AH298" i="36"/>
  <c r="AT298" i="36" s="1"/>
  <c r="A298" i="36"/>
  <c r="B298" i="36" s="1"/>
  <c r="AX298" i="36" l="1"/>
  <c r="C298" i="36" s="1"/>
  <c r="AZ298" i="36"/>
  <c r="E298" i="36" s="1"/>
  <c r="Q298" i="36" s="1"/>
  <c r="AL298" i="36"/>
  <c r="AB299" i="36" l="1"/>
  <c r="BD298" i="36"/>
  <c r="I298" i="36" l="1"/>
  <c r="U298" i="36" s="1"/>
  <c r="BF298" i="36"/>
  <c r="K298" i="36" s="1"/>
  <c r="W298" i="36" s="1"/>
  <c r="AN299" i="36"/>
  <c r="BE298" i="36"/>
  <c r="AH299" i="36" l="1"/>
  <c r="AT299" i="36" s="1"/>
  <c r="AF299" i="36"/>
  <c r="AR299" i="36" s="1"/>
  <c r="J298" i="36"/>
  <c r="V298" i="36" s="1"/>
  <c r="BG298" i="36"/>
  <c r="L298" i="36" s="1"/>
  <c r="X298" i="36" s="1"/>
  <c r="P298" i="36" l="1"/>
  <c r="A299" i="36"/>
  <c r="B299" i="36" s="1"/>
  <c r="AG299" i="36"/>
  <c r="AS299" i="36" s="1"/>
  <c r="AI299" i="36"/>
  <c r="AU299" i="36" s="1"/>
  <c r="AX299" i="36" l="1"/>
  <c r="C299" i="36"/>
  <c r="AZ299" i="36"/>
  <c r="E299" i="36" s="1"/>
  <c r="Q299" i="36" s="1"/>
  <c r="AL299" i="36"/>
  <c r="BD299" i="36" l="1"/>
  <c r="I299" i="36" s="1"/>
  <c r="U299" i="36" s="1"/>
  <c r="AB300" i="36"/>
  <c r="BF299" i="36" l="1"/>
  <c r="K299" i="36" s="1"/>
  <c r="W299" i="36" s="1"/>
  <c r="AH300" i="36" s="1"/>
  <c r="AF300" i="36"/>
  <c r="AR300" i="36" s="1"/>
  <c r="BE299" i="36"/>
  <c r="AN300" i="36"/>
  <c r="J299" i="36" l="1"/>
  <c r="V299" i="36" s="1"/>
  <c r="BG299" i="36"/>
  <c r="L299" i="36" s="1"/>
  <c r="X299" i="36" s="1"/>
  <c r="AI300" i="36" s="1"/>
  <c r="AU300" i="36" s="1"/>
  <c r="AT300" i="36"/>
  <c r="AG300" i="36" l="1"/>
  <c r="A300" i="36"/>
  <c r="B300" i="36" s="1"/>
  <c r="P299" i="36"/>
  <c r="AZ300" i="36"/>
  <c r="E300" i="36" s="1"/>
  <c r="Q300" i="36" s="1"/>
  <c r="AS300" i="36" l="1"/>
  <c r="AX300" i="36" s="1"/>
  <c r="C300" i="36" s="1"/>
  <c r="BD300" i="36" s="1"/>
  <c r="I300" i="36" s="1"/>
  <c r="U300" i="36" s="1"/>
  <c r="AF301" i="36" s="1"/>
  <c r="AR301" i="36" s="1"/>
  <c r="AL300" i="36"/>
  <c r="AN301" i="36"/>
  <c r="AB301" i="36"/>
  <c r="BE300" i="36" l="1"/>
  <c r="J300" i="36" s="1"/>
  <c r="V300" i="36" s="1"/>
  <c r="AG301" i="36" s="1"/>
  <c r="AS301" i="36" s="1"/>
  <c r="BF300" i="36" l="1"/>
  <c r="BG300" i="36" s="1"/>
  <c r="L300" i="36" s="1"/>
  <c r="X300" i="36" s="1"/>
  <c r="K300" i="36" l="1"/>
  <c r="W300" i="36" s="1"/>
  <c r="A301" i="36" s="1"/>
  <c r="AI301" i="36"/>
  <c r="AU301" i="36" s="1"/>
  <c r="P300" i="36" l="1"/>
  <c r="AH301" i="36"/>
  <c r="AL301" i="36" s="1"/>
  <c r="B301" i="36"/>
  <c r="AT301" i="36" l="1"/>
  <c r="AX301" i="36" s="1"/>
  <c r="C301" i="36" s="1"/>
  <c r="AZ301" i="36"/>
  <c r="E301" i="36" s="1"/>
  <c r="Q301" i="36" s="1"/>
  <c r="AB302" i="36" l="1"/>
  <c r="BD301" i="36"/>
  <c r="AN302" i="36" l="1"/>
  <c r="I301" i="36"/>
  <c r="U301" i="36" s="1"/>
  <c r="BE301" i="36"/>
  <c r="J301" i="36" l="1"/>
  <c r="V301" i="36" s="1"/>
  <c r="BF301" i="36"/>
  <c r="K301" i="36" s="1"/>
  <c r="W301" i="36" s="1"/>
  <c r="AF302" i="36"/>
  <c r="AH302" i="36" l="1"/>
  <c r="AT302" i="36" s="1"/>
  <c r="BG301" i="36"/>
  <c r="L301" i="36" s="1"/>
  <c r="X301" i="36" s="1"/>
  <c r="AG302" i="36"/>
  <c r="AS302" i="36" s="1"/>
  <c r="AR302" i="36"/>
  <c r="AI302" i="36" l="1"/>
  <c r="AU302" i="36" s="1"/>
  <c r="AX302" i="36" s="1"/>
  <c r="A302" i="36"/>
  <c r="B302" i="36" s="1"/>
  <c r="P301" i="36"/>
  <c r="C302" i="36" l="1"/>
  <c r="AZ302" i="36"/>
  <c r="E302" i="36" s="1"/>
  <c r="Q302" i="36" s="1"/>
  <c r="AL302" i="36"/>
  <c r="BD302" i="36" l="1"/>
  <c r="I302" i="36" s="1"/>
  <c r="U302" i="36" s="1"/>
  <c r="AB303" i="36"/>
  <c r="AZ303" i="36"/>
  <c r="AR303" i="36" l="1"/>
  <c r="AF303" i="36"/>
  <c r="BF302" i="36"/>
  <c r="K302" i="36" s="1"/>
  <c r="W302" i="36" s="1"/>
  <c r="AH303" i="36" s="1"/>
  <c r="AT303" i="36" s="1"/>
  <c r="BE302" i="36"/>
  <c r="J302" i="36" s="1"/>
  <c r="V302" i="36" s="1"/>
  <c r="AG303" i="36" s="1"/>
  <c r="AS303" i="36" s="1"/>
  <c r="AN303" i="36"/>
  <c r="E303" i="36" s="1"/>
  <c r="Q303" i="36" s="1"/>
  <c r="BG302" i="36" l="1"/>
  <c r="L302" i="36" s="1"/>
  <c r="X302" i="36" s="1"/>
  <c r="P302" i="36" s="1"/>
  <c r="AB304" i="36"/>
  <c r="AI303" i="36" l="1"/>
  <c r="AU303" i="36" s="1"/>
  <c r="AX303" i="36" s="1"/>
  <c r="A303" i="36"/>
  <c r="B303" i="36" s="1"/>
  <c r="AN304" i="36"/>
  <c r="C303" i="36" l="1"/>
  <c r="BE303" i="36"/>
  <c r="J303" i="36" s="1"/>
  <c r="V303" i="36" s="1"/>
  <c r="AG304" i="36" s="1"/>
  <c r="AS304" i="36" s="1"/>
  <c r="BD303" i="36"/>
  <c r="I303" i="36" s="1"/>
  <c r="U303" i="36" s="1"/>
  <c r="AF304" i="36" s="1"/>
  <c r="AR304" i="36" s="1"/>
  <c r="AL303" i="36"/>
  <c r="BF303" i="36" l="1"/>
  <c r="K303" i="36" s="1"/>
  <c r="W303" i="36" s="1"/>
  <c r="AH304" i="36" s="1"/>
  <c r="AT304" i="36" s="1"/>
  <c r="BG303" i="36" l="1"/>
  <c r="L303" i="36" s="1"/>
  <c r="X303" i="36" s="1"/>
  <c r="P303" i="36" s="1"/>
  <c r="AI304" i="36" l="1"/>
  <c r="AU304" i="36" s="1"/>
  <c r="AX304" i="36" s="1"/>
  <c r="A304" i="36"/>
  <c r="C304" i="36" l="1"/>
  <c r="AL304" i="36"/>
  <c r="B304" i="36"/>
  <c r="AZ304" i="36"/>
  <c r="E304" i="36" s="1"/>
  <c r="Q304" i="36" s="1"/>
  <c r="BD304" i="36" l="1"/>
  <c r="I304" i="36" s="1"/>
  <c r="U304" i="36" s="1"/>
  <c r="AF305" i="36" s="1"/>
  <c r="AR305" i="36" s="1"/>
  <c r="AB305" i="36"/>
  <c r="BF304" i="36" l="1"/>
  <c r="K304" i="36" s="1"/>
  <c r="W304" i="36" s="1"/>
  <c r="AH305" i="36" s="1"/>
  <c r="AT305" i="36" s="1"/>
  <c r="BE304" i="36"/>
  <c r="J304" i="36" s="1"/>
  <c r="V304" i="36" s="1"/>
  <c r="AG305" i="36" s="1"/>
  <c r="AN305" i="36"/>
  <c r="BG304" i="36" l="1"/>
  <c r="L304" i="36" s="1"/>
  <c r="X304" i="36" s="1"/>
  <c r="AI305" i="36" s="1"/>
  <c r="AS305" i="36"/>
  <c r="AU305" i="36" l="1"/>
  <c r="AX305" i="36" s="1"/>
  <c r="AL305" i="36"/>
  <c r="A305" i="36"/>
  <c r="B305" i="36" s="1"/>
  <c r="P304" i="36"/>
  <c r="AZ305" i="36"/>
  <c r="E305" i="36" s="1"/>
  <c r="Q305" i="36" s="1"/>
  <c r="C305" i="36" l="1"/>
  <c r="AB306" i="36"/>
  <c r="BD305" i="36"/>
  <c r="I305" i="36" l="1"/>
  <c r="U305" i="36" s="1"/>
  <c r="BE305" i="36"/>
  <c r="J305" i="36" s="1"/>
  <c r="V305" i="36" s="1"/>
  <c r="AN306" i="36"/>
  <c r="AF306" i="36" l="1"/>
  <c r="AG306" i="36"/>
  <c r="AS306" i="36" s="1"/>
  <c r="BF305" i="36"/>
  <c r="K305" i="36" l="1"/>
  <c r="W305" i="36" s="1"/>
  <c r="BG305" i="36"/>
  <c r="L305" i="36" s="1"/>
  <c r="X305" i="36" s="1"/>
  <c r="AR306" i="36"/>
  <c r="AH306" i="36" l="1"/>
  <c r="A306" i="36"/>
  <c r="B306" i="36" s="1"/>
  <c r="P305" i="36"/>
  <c r="AI306" i="36"/>
  <c r="AU306" i="36" s="1"/>
  <c r="AT306" i="36" l="1"/>
  <c r="AX306" i="36" s="1"/>
  <c r="C306" i="36" s="1"/>
  <c r="AL306" i="36"/>
  <c r="AZ306" i="36" l="1"/>
  <c r="E306" i="36" s="1"/>
  <c r="Q306" i="36" s="1"/>
  <c r="BD306" i="36" l="1"/>
  <c r="I306" i="36" s="1"/>
  <c r="U306" i="36" s="1"/>
  <c r="AF307" i="36" s="1"/>
  <c r="AR307" i="36" s="1"/>
  <c r="AB307" i="36"/>
  <c r="BE306" i="36" l="1"/>
  <c r="J306" i="36" s="1"/>
  <c r="V306" i="36" s="1"/>
  <c r="AG307" i="36" s="1"/>
  <c r="AN307" i="36"/>
  <c r="BF306" i="36" l="1"/>
  <c r="K306" i="36" s="1"/>
  <c r="W306" i="36" s="1"/>
  <c r="AH307" i="36" s="1"/>
  <c r="AT307" i="36" s="1"/>
  <c r="AS307" i="36"/>
  <c r="BG306" i="36" l="1"/>
  <c r="L306" i="36" s="1"/>
  <c r="X306" i="36" s="1"/>
  <c r="P306" i="36" s="1"/>
  <c r="A307" i="36" l="1"/>
  <c r="B307" i="36" s="1"/>
  <c r="AI307" i="36"/>
  <c r="AL307" i="36" s="1"/>
  <c r="AU307" i="36" l="1"/>
  <c r="AX307" i="36" s="1"/>
  <c r="C307" i="36" s="1"/>
  <c r="BD307" i="36" s="1"/>
  <c r="I307" i="36" s="1"/>
  <c r="U307" i="36" s="1"/>
  <c r="AZ307" i="36"/>
  <c r="E307" i="36" s="1"/>
  <c r="AF308" i="36" l="1"/>
  <c r="AR308" i="36" s="1"/>
  <c r="BF307" i="36"/>
  <c r="K307" i="36" s="1"/>
  <c r="Q307" i="36"/>
  <c r="BE307" i="36"/>
  <c r="J307" i="36" s="1"/>
  <c r="V307" i="36" s="1"/>
  <c r="W307" i="36" l="1"/>
  <c r="AB308" i="36"/>
  <c r="AG308" i="36"/>
  <c r="AS308" i="36" s="1"/>
  <c r="BG307" i="36"/>
  <c r="L307" i="36" s="1"/>
  <c r="AH308" i="36" l="1"/>
  <c r="AT308" i="36" s="1"/>
  <c r="AN308" i="36"/>
  <c r="X307" i="36"/>
  <c r="A308" i="36" s="1"/>
  <c r="B308" i="36" s="1"/>
  <c r="P307" i="36" l="1"/>
  <c r="AI308" i="36"/>
  <c r="AU308" i="36" s="1"/>
  <c r="AX308" i="36" s="1"/>
  <c r="C308" i="36" s="1"/>
  <c r="AL308" i="36" l="1"/>
  <c r="AZ308" i="36"/>
  <c r="E308" i="36" s="1"/>
  <c r="Q308" i="36" l="1"/>
  <c r="BD308" i="36"/>
  <c r="I308" i="36" s="1"/>
  <c r="U308" i="36" s="1"/>
  <c r="BF308" i="36" l="1"/>
  <c r="K308" i="36" s="1"/>
  <c r="W308" i="36" s="1"/>
  <c r="BE308" i="36"/>
  <c r="J308" i="36" s="1"/>
  <c r="V308" i="36" s="1"/>
  <c r="AG309" i="36" s="1"/>
  <c r="AS309" i="36" s="1"/>
  <c r="AB309" i="36"/>
  <c r="AF309" i="36"/>
  <c r="AR309" i="36" s="1"/>
  <c r="BG308" i="36" l="1"/>
  <c r="L308" i="36" s="1"/>
  <c r="X308" i="36" s="1"/>
  <c r="AH309" i="36"/>
  <c r="AT309" i="36" s="1"/>
  <c r="AN309" i="36"/>
  <c r="P308" i="36" l="1"/>
  <c r="A309" i="36"/>
  <c r="B309" i="36" s="1"/>
  <c r="AI309" i="36"/>
  <c r="AL309" i="36" s="1"/>
  <c r="AU309" i="36" l="1"/>
  <c r="AX309" i="36" s="1"/>
  <c r="C309" i="36" s="1"/>
  <c r="AZ309" i="36" l="1"/>
  <c r="E309" i="36" s="1"/>
  <c r="Q309" i="36" l="1"/>
  <c r="BD309" i="36"/>
  <c r="I309" i="36" s="1"/>
  <c r="U309" i="36" s="1"/>
  <c r="AF310" i="36" l="1"/>
  <c r="AR310" i="36" s="1"/>
  <c r="AB310" i="36"/>
  <c r="BE309" i="36"/>
  <c r="J309" i="36" s="1"/>
  <c r="V309" i="36" s="1"/>
  <c r="AG310" i="36" l="1"/>
  <c r="AN310" i="36"/>
  <c r="BF309" i="36"/>
  <c r="K309" i="36" s="1"/>
  <c r="AS310" i="36" l="1"/>
  <c r="W309" i="36"/>
  <c r="BG309" i="36"/>
  <c r="L309" i="36" s="1"/>
  <c r="AH310" i="36" l="1"/>
  <c r="X309" i="36"/>
  <c r="A310" i="36" s="1"/>
  <c r="P309" i="36" l="1"/>
  <c r="B310" i="36"/>
  <c r="AT310" i="36"/>
  <c r="AI310" i="36"/>
  <c r="AU310" i="36" s="1"/>
  <c r="AX310" i="36" l="1"/>
  <c r="C310" i="36" s="1"/>
  <c r="AL310" i="36"/>
  <c r="AZ310" i="36"/>
  <c r="E310" i="36" s="1"/>
  <c r="Q310" i="36" l="1"/>
  <c r="BD310" i="36"/>
  <c r="I310" i="36" s="1"/>
  <c r="U310" i="36" s="1"/>
  <c r="BE310" i="36" l="1"/>
  <c r="J310" i="36" s="1"/>
  <c r="V310" i="36" s="1"/>
  <c r="AG311" i="36" s="1"/>
  <c r="AS311" i="36" s="1"/>
  <c r="AB311" i="36"/>
  <c r="AF311" i="36"/>
  <c r="AR311" i="36" s="1"/>
  <c r="BF310" i="36" l="1"/>
  <c r="K310" i="36" s="1"/>
  <c r="W310" i="36" s="1"/>
  <c r="AH311" i="36" s="1"/>
  <c r="AT311" i="36" s="1"/>
  <c r="AN311" i="36"/>
  <c r="BG310" i="36" l="1"/>
  <c r="L310" i="36" s="1"/>
  <c r="X310" i="36" s="1"/>
  <c r="P310" i="36" s="1"/>
  <c r="AI311" i="36" l="1"/>
  <c r="A311" i="36"/>
  <c r="B311" i="36" s="1"/>
  <c r="AZ311" i="36"/>
  <c r="E311" i="36" s="1"/>
  <c r="AU311" i="36" l="1"/>
  <c r="AX311" i="36" s="1"/>
  <c r="C311" i="36" s="1"/>
  <c r="AL311" i="36"/>
  <c r="Q311" i="36"/>
  <c r="BE311" i="36" l="1"/>
  <c r="J311" i="36" s="1"/>
  <c r="V311" i="36" s="1"/>
  <c r="AG312" i="36" s="1"/>
  <c r="AS312" i="36" s="1"/>
  <c r="BD311" i="36"/>
  <c r="I311" i="36" s="1"/>
  <c r="U311" i="36" s="1"/>
  <c r="AF312" i="36" s="1"/>
  <c r="AR312" i="36" s="1"/>
  <c r="AB312" i="36"/>
  <c r="BF311" i="36" l="1"/>
  <c r="K311" i="36" s="1"/>
  <c r="W311" i="36" s="1"/>
  <c r="AH312" i="36" s="1"/>
  <c r="AT312" i="36" s="1"/>
  <c r="AN312" i="36"/>
  <c r="BG311" i="36" l="1"/>
  <c r="L311" i="36" s="1"/>
  <c r="X311" i="36" s="1"/>
  <c r="P311" i="36" l="1"/>
  <c r="AI312" i="36"/>
  <c r="A312" i="36"/>
  <c r="AZ312" i="36"/>
  <c r="E312" i="36" s="1"/>
  <c r="Q312" i="36" s="1"/>
  <c r="AU312" i="36" l="1"/>
  <c r="AX312" i="36" s="1"/>
  <c r="C312" i="36" s="1"/>
  <c r="AL312" i="36"/>
  <c r="B312" i="36"/>
  <c r="AB313" i="36"/>
  <c r="BE312" i="36" l="1"/>
  <c r="J312" i="36" s="1"/>
  <c r="V312" i="36" s="1"/>
  <c r="AG313" i="36" s="1"/>
  <c r="BD312" i="36"/>
  <c r="I312" i="36" s="1"/>
  <c r="U312" i="36" s="1"/>
  <c r="AF313" i="36" s="1"/>
  <c r="AN313" i="36"/>
  <c r="BF312" i="36" l="1"/>
  <c r="K312" i="36" s="1"/>
  <c r="W312" i="36" s="1"/>
  <c r="AH313" i="36" s="1"/>
  <c r="AT313" i="36" s="1"/>
  <c r="AR313" i="36"/>
  <c r="AS313" i="36"/>
  <c r="BG312" i="36" l="1"/>
  <c r="L312" i="36" s="1"/>
  <c r="X312" i="36" s="1"/>
  <c r="AI313" i="36" s="1"/>
  <c r="AU313" i="36" s="1"/>
  <c r="AX313" i="36" s="1"/>
  <c r="AL313" i="36" l="1"/>
  <c r="P312" i="36"/>
  <c r="A313" i="36"/>
  <c r="AZ313" i="36"/>
  <c r="E313" i="36" s="1"/>
  <c r="Q313" i="36" s="1"/>
  <c r="C313" i="36" l="1"/>
  <c r="B313" i="36"/>
  <c r="AB314" i="36"/>
  <c r="BE313" i="36" l="1"/>
  <c r="J313" i="36" s="1"/>
  <c r="V313" i="36" s="1"/>
  <c r="AG314" i="36" s="1"/>
  <c r="AS314" i="36" s="1"/>
  <c r="BD313" i="36"/>
  <c r="I313" i="36" s="1"/>
  <c r="U313" i="36" s="1"/>
  <c r="AF314" i="36" s="1"/>
  <c r="AR314" i="36" s="1"/>
  <c r="AN314" i="36"/>
  <c r="BF313" i="36" l="1"/>
  <c r="K313" i="36" s="1"/>
  <c r="W313" i="36" s="1"/>
  <c r="AH314" i="36" l="1"/>
  <c r="BG313" i="36"/>
  <c r="L313" i="36" s="1"/>
  <c r="X313" i="36" s="1"/>
  <c r="AT314" i="36" l="1"/>
  <c r="P313" i="36"/>
  <c r="AI314" i="36"/>
  <c r="AU314" i="36" s="1"/>
  <c r="A314" i="36"/>
  <c r="B314" i="36" s="1"/>
  <c r="AZ314" i="36"/>
  <c r="E314" i="36" s="1"/>
  <c r="Q314" i="36" s="1"/>
  <c r="AL314" i="36" l="1"/>
  <c r="AX314" i="36"/>
  <c r="C314" i="36" s="1"/>
  <c r="BD314" i="36" s="1"/>
  <c r="I314" i="36" s="1"/>
  <c r="U314" i="36" s="1"/>
  <c r="AB315" i="36"/>
  <c r="BE314" i="36" l="1"/>
  <c r="J314" i="36" s="1"/>
  <c r="V314" i="36" s="1"/>
  <c r="AG315" i="36" s="1"/>
  <c r="AN315" i="36"/>
  <c r="AF315" i="36"/>
  <c r="AR315" i="36" s="1"/>
  <c r="BF314" i="36" l="1"/>
  <c r="K314" i="36" s="1"/>
  <c r="W314" i="36" s="1"/>
  <c r="AH315" i="36" s="1"/>
  <c r="AT315" i="36" s="1"/>
  <c r="AS315" i="36"/>
  <c r="BG314" i="36" l="1"/>
  <c r="L314" i="36" s="1"/>
  <c r="X314" i="36" s="1"/>
  <c r="P314" i="36" s="1"/>
  <c r="A315" i="36" l="1"/>
  <c r="B315" i="36" s="1"/>
  <c r="AI315" i="36"/>
  <c r="AL315" i="36" s="1"/>
  <c r="AU315" i="36" l="1"/>
  <c r="AX315" i="36" s="1"/>
  <c r="C315" i="36" s="1"/>
  <c r="AZ315" i="36"/>
  <c r="E315" i="36" s="1"/>
  <c r="Q315" i="36" s="1"/>
  <c r="AB316" i="36" l="1"/>
  <c r="BD315" i="36"/>
  <c r="I315" i="36" s="1"/>
  <c r="U315" i="36" s="1"/>
  <c r="BF315" i="36" l="1"/>
  <c r="K315" i="36" s="1"/>
  <c r="W315" i="36" s="1"/>
  <c r="AH316" i="36" s="1"/>
  <c r="AT316" i="36" s="1"/>
  <c r="BE315" i="36"/>
  <c r="J315" i="36" s="1"/>
  <c r="V315" i="36" s="1"/>
  <c r="AG316" i="36" s="1"/>
  <c r="AS316" i="36" s="1"/>
  <c r="AN316" i="36"/>
  <c r="AF316" i="36"/>
  <c r="AR316" i="36" s="1"/>
  <c r="BG315" i="36" l="1"/>
  <c r="L315" i="36" s="1"/>
  <c r="X315" i="36" s="1"/>
  <c r="A316" i="36" s="1"/>
  <c r="B316" i="36" s="1"/>
  <c r="P315" i="36" l="1"/>
  <c r="AI316" i="36"/>
  <c r="AL316" i="36" s="1"/>
  <c r="AU316" i="36" l="1"/>
  <c r="AX316" i="36" s="1"/>
  <c r="C316" i="36" s="1"/>
  <c r="AZ316" i="36"/>
  <c r="E316" i="36" s="1"/>
  <c r="Q316" i="36" s="1"/>
  <c r="AB317" i="36" l="1"/>
  <c r="BD316" i="36"/>
  <c r="I316" i="36" s="1"/>
  <c r="U316" i="36" s="1"/>
  <c r="BF316" i="36" l="1"/>
  <c r="K316" i="36" s="1"/>
  <c r="W316" i="36" s="1"/>
  <c r="AH317" i="36" s="1"/>
  <c r="AT317" i="36" s="1"/>
  <c r="BE316" i="36"/>
  <c r="J316" i="36" s="1"/>
  <c r="V316" i="36" s="1"/>
  <c r="AG317" i="36" s="1"/>
  <c r="AN317" i="36"/>
  <c r="AF317" i="36"/>
  <c r="AR317" i="36" s="1"/>
  <c r="AS317" i="36" l="1"/>
  <c r="BG316" i="36"/>
  <c r="L316" i="36" s="1"/>
  <c r="X316" i="36" s="1"/>
  <c r="P316" i="36" s="1"/>
  <c r="AI317" i="36" l="1"/>
  <c r="AU317" i="36" s="1"/>
  <c r="AX317" i="36" s="1"/>
  <c r="A317" i="36"/>
  <c r="C317" i="36" l="1"/>
  <c r="B317" i="36"/>
  <c r="AL317" i="36"/>
  <c r="AZ317" i="36"/>
  <c r="E317" i="36" s="1"/>
  <c r="Q317" i="36" s="1"/>
  <c r="AB318" i="36" l="1"/>
  <c r="BD317" i="36"/>
  <c r="I317" i="36" s="1"/>
  <c r="U317" i="36" s="1"/>
  <c r="BE317" i="36" l="1"/>
  <c r="J317" i="36" s="1"/>
  <c r="V317" i="36" s="1"/>
  <c r="AG318" i="36" s="1"/>
  <c r="AS318" i="36" s="1"/>
  <c r="AN318" i="36"/>
  <c r="AF318" i="36"/>
  <c r="AR318" i="36" s="1"/>
  <c r="BF317" i="36" l="1"/>
  <c r="K317" i="36" s="1"/>
  <c r="W317" i="36" s="1"/>
  <c r="AH318" i="36" s="1"/>
  <c r="AT318" i="36" s="1"/>
  <c r="BG317" i="36" l="1"/>
  <c r="L317" i="36" s="1"/>
  <c r="X317" i="36" s="1"/>
  <c r="A318" i="36" s="1"/>
  <c r="P317" i="36" l="1"/>
  <c r="AI318" i="36"/>
  <c r="AU318" i="36" s="1"/>
  <c r="AX318" i="36" s="1"/>
  <c r="C318" i="36" s="1"/>
  <c r="B318" i="36"/>
  <c r="AL318" i="36" l="1"/>
  <c r="AZ318" i="36"/>
  <c r="E318" i="36" s="1"/>
  <c r="Q318" i="36" s="1"/>
  <c r="AB319" i="36" l="1"/>
  <c r="BD318" i="36"/>
  <c r="I318" i="36" s="1"/>
  <c r="U318" i="36" s="1"/>
  <c r="AN319" i="36" l="1"/>
  <c r="BE318" i="36"/>
  <c r="AR319" i="36"/>
  <c r="AF319" i="36"/>
  <c r="J318" i="36" l="1"/>
  <c r="V318" i="36" s="1"/>
  <c r="BF318" i="36"/>
  <c r="K318" i="36" s="1"/>
  <c r="W318" i="36" s="1"/>
  <c r="AG319" i="36" l="1"/>
  <c r="AH319" i="36"/>
  <c r="AT319" i="36" s="1"/>
  <c r="BG318" i="36"/>
  <c r="L318" i="36" s="1"/>
  <c r="X318" i="36" s="1"/>
  <c r="A319" i="36" s="1"/>
  <c r="B319" i="36" l="1"/>
  <c r="AS319" i="36"/>
  <c r="P318" i="36"/>
  <c r="AI319" i="36"/>
  <c r="AU319" i="36" s="1"/>
  <c r="AL319" i="36" l="1"/>
  <c r="AX319" i="36"/>
  <c r="C319" i="36" s="1"/>
  <c r="AZ319" i="36"/>
  <c r="E319" i="36" s="1"/>
  <c r="Q319" i="36" s="1"/>
  <c r="AB320" i="36" l="1"/>
  <c r="AZ320" i="36"/>
  <c r="BD319" i="36"/>
  <c r="I319" i="36" s="1"/>
  <c r="U319" i="36" s="1"/>
  <c r="AN320" i="36" l="1"/>
  <c r="BE319" i="36"/>
  <c r="AF320" i="36"/>
  <c r="AR320" i="36" s="1"/>
  <c r="J319" i="36" l="1"/>
  <c r="V319" i="36" s="1"/>
  <c r="BF319" i="36"/>
  <c r="K319" i="36" s="1"/>
  <c r="W319" i="36" s="1"/>
  <c r="E320" i="36"/>
  <c r="Q320" i="36" s="1"/>
  <c r="AH320" i="36" l="1"/>
  <c r="AT320" i="36" s="1"/>
  <c r="AG320" i="36"/>
  <c r="AB321" i="36"/>
  <c r="AN321" i="36"/>
  <c r="BG319" i="36"/>
  <c r="L319" i="36" s="1"/>
  <c r="X319" i="36" s="1"/>
  <c r="P319" i="36" s="1"/>
  <c r="AS320" i="36" l="1"/>
  <c r="AI320" i="36"/>
  <c r="AU320" i="36" s="1"/>
  <c r="A320" i="36"/>
  <c r="B320" i="36" s="1"/>
  <c r="AL320" i="36" l="1"/>
  <c r="AX320" i="36"/>
  <c r="C320" i="36" s="1"/>
  <c r="BD320" i="36" l="1"/>
  <c r="I320" i="36" s="1"/>
  <c r="U320" i="36" s="1"/>
  <c r="BF320" i="36" l="1"/>
  <c r="K320" i="36" s="1"/>
  <c r="W320" i="36" s="1"/>
  <c r="AF321" i="36"/>
  <c r="BE320" i="36"/>
  <c r="J320" i="36" s="1"/>
  <c r="V320" i="36" s="1"/>
  <c r="AG321" i="36" l="1"/>
  <c r="AS321" i="36" s="1"/>
  <c r="AH321" i="36"/>
  <c r="AT321" i="36" s="1"/>
  <c r="AR321" i="36"/>
  <c r="BG320" i="36"/>
  <c r="L320" i="36" s="1"/>
  <c r="X320" i="36" s="1"/>
  <c r="A321" i="36" s="1"/>
  <c r="B321" i="36" s="1"/>
  <c r="P320" i="36" l="1"/>
  <c r="AU321" i="36"/>
  <c r="AX321" i="36" s="1"/>
  <c r="C321" i="36" s="1"/>
  <c r="AI321" i="36"/>
  <c r="AL321" i="36" s="1"/>
  <c r="AZ321" i="36" l="1"/>
  <c r="E321" i="36" s="1"/>
  <c r="Q321" i="36" s="1"/>
  <c r="AB322" i="36" l="1"/>
  <c r="BD321" i="36"/>
  <c r="I321" i="36" s="1"/>
  <c r="U321" i="36" s="1"/>
  <c r="BF321" i="36" l="1"/>
  <c r="K321" i="36" s="1"/>
  <c r="W321" i="36" s="1"/>
  <c r="AH322" i="36" s="1"/>
  <c r="AT322" i="36" s="1"/>
  <c r="BE321" i="36"/>
  <c r="J321" i="36" s="1"/>
  <c r="V321" i="36" s="1"/>
  <c r="AG322" i="36" s="1"/>
  <c r="AN322" i="36"/>
  <c r="AF322" i="36"/>
  <c r="AR322" i="36" s="1"/>
  <c r="AS322" i="36" l="1"/>
  <c r="BG321" i="36"/>
  <c r="L321" i="36" s="1"/>
  <c r="X321" i="36" s="1"/>
  <c r="A322" i="36" s="1"/>
  <c r="B322" i="36" s="1"/>
  <c r="AI322" i="36" l="1"/>
  <c r="AU322" i="36" s="1"/>
  <c r="AX322" i="36" s="1"/>
  <c r="C322" i="36" s="1"/>
  <c r="BD322" i="36" s="1"/>
  <c r="I322" i="36" s="1"/>
  <c r="U322" i="36" s="1"/>
  <c r="P321" i="36"/>
  <c r="AZ322" i="36"/>
  <c r="E322" i="36" s="1"/>
  <c r="Q322" i="36" s="1"/>
  <c r="AL322" i="36" l="1"/>
  <c r="AF323" i="36"/>
  <c r="AR323" i="36" s="1"/>
  <c r="BE322" i="36"/>
  <c r="J322" i="36" s="1"/>
  <c r="V322" i="36" s="1"/>
  <c r="AB323" i="36"/>
  <c r="AZ323" i="36"/>
  <c r="AG323" i="36" l="1"/>
  <c r="BF322" i="36"/>
  <c r="K322" i="36" s="1"/>
  <c r="W322" i="36" s="1"/>
  <c r="AN323" i="36"/>
  <c r="E323" i="36" s="1"/>
  <c r="Q323" i="36" s="1"/>
  <c r="AB324" i="36" l="1"/>
  <c r="AS323" i="36"/>
  <c r="AH323" i="36"/>
  <c r="AT323" i="36" s="1"/>
  <c r="BG322" i="36"/>
  <c r="L322" i="36" s="1"/>
  <c r="X322" i="36" s="1"/>
  <c r="P322" i="36" s="1"/>
  <c r="A323" i="36" l="1"/>
  <c r="B323" i="36" s="1"/>
  <c r="AN324" i="36"/>
  <c r="AI323" i="36"/>
  <c r="AU323" i="36" l="1"/>
  <c r="AX323" i="36" s="1"/>
  <c r="C323" i="36" s="1"/>
  <c r="AL323" i="36"/>
  <c r="BD323" i="36" l="1"/>
  <c r="I323" i="36" s="1"/>
  <c r="U323" i="36" s="1"/>
  <c r="AF324" i="36" l="1"/>
  <c r="BE323" i="36"/>
  <c r="J323" i="36" s="1"/>
  <c r="V323" i="36" s="1"/>
  <c r="AG324" i="36" l="1"/>
  <c r="AS324" i="36" s="1"/>
  <c r="AR324" i="36"/>
  <c r="BF323" i="36"/>
  <c r="K323" i="36" s="1"/>
  <c r="W323" i="36" s="1"/>
  <c r="AH324" i="36" l="1"/>
  <c r="AT324" i="36" s="1"/>
  <c r="BG323" i="36"/>
  <c r="L323" i="36" s="1"/>
  <c r="X323" i="36" s="1"/>
  <c r="P323" i="36" s="1"/>
  <c r="AI324" i="36" l="1"/>
  <c r="AL324" i="36" s="1"/>
  <c r="A324" i="36"/>
  <c r="B324" i="36" s="1"/>
  <c r="AU324" i="36" l="1"/>
  <c r="AX324" i="36" s="1"/>
  <c r="C324" i="36" s="1"/>
  <c r="AZ324" i="36" l="1"/>
  <c r="E324" i="36" s="1"/>
  <c r="Q324" i="36" s="1"/>
  <c r="AN325" i="36" l="1"/>
  <c r="AB325" i="36"/>
  <c r="BD324" i="36"/>
  <c r="I324" i="36" s="1"/>
  <c r="U324" i="36" s="1"/>
  <c r="BE324" i="36" l="1"/>
  <c r="J324" i="36" s="1"/>
  <c r="V324" i="36" s="1"/>
  <c r="AG325" i="36" s="1"/>
  <c r="AS325" i="36" s="1"/>
  <c r="AF325" i="36"/>
  <c r="BF324" i="36" l="1"/>
  <c r="K324" i="36" s="1"/>
  <c r="W324" i="36" s="1"/>
  <c r="AH325" i="36" s="1"/>
  <c r="AT325" i="36" s="1"/>
  <c r="AR325" i="36"/>
  <c r="BG324" i="36" l="1"/>
  <c r="L324" i="36" s="1"/>
  <c r="X324" i="36" s="1"/>
  <c r="P324" i="36" s="1"/>
  <c r="A325" i="36" l="1"/>
  <c r="B325" i="36" s="1"/>
  <c r="AI325" i="36"/>
  <c r="AL325" i="36" s="1"/>
  <c r="AZ325" i="36"/>
  <c r="E325" i="36" s="1"/>
  <c r="Q325" i="36" s="1"/>
  <c r="AU325" i="36" l="1"/>
  <c r="AX325" i="36" s="1"/>
  <c r="C325" i="36" s="1"/>
  <c r="AB326" i="36"/>
  <c r="AN326" i="36" s="1"/>
  <c r="AZ326" i="36"/>
  <c r="BD325" i="36"/>
  <c r="I325" i="36" s="1"/>
  <c r="U325" i="36" s="1"/>
  <c r="E326" i="36" l="1"/>
  <c r="Q326" i="36" s="1"/>
  <c r="AB327" i="36" s="1"/>
  <c r="BE325" i="36"/>
  <c r="AF326" i="36"/>
  <c r="AR326" i="36" s="1"/>
  <c r="J325" i="36" l="1"/>
  <c r="V325" i="36" s="1"/>
  <c r="AG326" i="36" s="1"/>
  <c r="AS326" i="36" s="1"/>
  <c r="BF325" i="36"/>
  <c r="K325" i="36" s="1"/>
  <c r="W325" i="36" s="1"/>
  <c r="AH326" i="36" s="1"/>
  <c r="AT326" i="36" s="1"/>
  <c r="AN327" i="36"/>
  <c r="BG325" i="36" l="1"/>
  <c r="L325" i="36" s="1"/>
  <c r="X325" i="36" s="1"/>
  <c r="AI326" i="36" s="1"/>
  <c r="AL326" i="36" s="1"/>
  <c r="A326" i="36" l="1"/>
  <c r="B326" i="36" s="1"/>
  <c r="P325" i="36"/>
  <c r="AU326" i="36"/>
  <c r="AX326" i="36" s="1"/>
  <c r="C326" i="36" l="1"/>
  <c r="BD326" i="36" s="1"/>
  <c r="I326" i="36" s="1"/>
  <c r="U326" i="36" s="1"/>
  <c r="AF327" i="36" s="1"/>
  <c r="AR327" i="36" s="1"/>
  <c r="BE326" i="36" l="1"/>
  <c r="BF326" i="36" s="1"/>
  <c r="K326" i="36" s="1"/>
  <c r="W326" i="36" s="1"/>
  <c r="J326" i="36" l="1"/>
  <c r="V326" i="36" s="1"/>
  <c r="AG327" i="36" s="1"/>
  <c r="AH327" i="36"/>
  <c r="AT327" i="36" s="1"/>
  <c r="BG326" i="36"/>
  <c r="L326" i="36" s="1"/>
  <c r="X326" i="36" s="1"/>
  <c r="P326" i="36" l="1"/>
  <c r="AS327" i="36"/>
  <c r="A327" i="36"/>
  <c r="B327" i="36" s="1"/>
  <c r="AI327" i="36"/>
  <c r="AU327" i="36" s="1"/>
  <c r="AL327" i="36" l="1"/>
  <c r="AX327" i="36"/>
  <c r="C327" i="36" s="1"/>
  <c r="AZ327" i="36" l="1"/>
  <c r="E327" i="36" s="1"/>
  <c r="Q327" i="36" s="1"/>
  <c r="AB328" i="36" l="1"/>
  <c r="BD327" i="36"/>
  <c r="I327" i="36" s="1"/>
  <c r="U327" i="36" s="1"/>
  <c r="BE327" i="36" l="1"/>
  <c r="J327" i="36" s="1"/>
  <c r="V327" i="36" s="1"/>
  <c r="AG328" i="36" s="1"/>
  <c r="AN328" i="36"/>
  <c r="AF328" i="36"/>
  <c r="AR328" i="36" s="1"/>
  <c r="BF327" i="36" l="1"/>
  <c r="K327" i="36" s="1"/>
  <c r="W327" i="36" s="1"/>
  <c r="AH328" i="36" s="1"/>
  <c r="AT328" i="36" s="1"/>
  <c r="AS328" i="36"/>
  <c r="BG327" i="36" l="1"/>
  <c r="L327" i="36" s="1"/>
  <c r="X327" i="36" s="1"/>
  <c r="AI328" i="36" s="1"/>
  <c r="AU328" i="36" s="1"/>
  <c r="AX328" i="36" s="1"/>
  <c r="AZ328" i="36"/>
  <c r="E328" i="36" s="1"/>
  <c r="Q328" i="36" s="1"/>
  <c r="P327" i="36" l="1"/>
  <c r="A328" i="36"/>
  <c r="B328" i="36" s="1"/>
  <c r="AL328" i="36"/>
  <c r="AB329" i="36"/>
  <c r="AN329" i="36" s="1"/>
  <c r="AZ329" i="36"/>
  <c r="C328" i="36" l="1"/>
  <c r="BD328" i="36" s="1"/>
  <c r="I328" i="36" s="1"/>
  <c r="U328" i="36" s="1"/>
  <c r="E329" i="36"/>
  <c r="Q329" i="36" s="1"/>
  <c r="BE328" i="36" l="1"/>
  <c r="BF328" i="36" s="1"/>
  <c r="K328" i="36" s="1"/>
  <c r="W328" i="36" s="1"/>
  <c r="AF329" i="36"/>
  <c r="AR329" i="36" s="1"/>
  <c r="AB330" i="36"/>
  <c r="J328" i="36" l="1"/>
  <c r="V328" i="36" s="1"/>
  <c r="AG329" i="36" s="1"/>
  <c r="AS329" i="36" s="1"/>
  <c r="AN330" i="36"/>
  <c r="AH329" i="36"/>
  <c r="AT329" i="36" s="1"/>
  <c r="BG328" i="36"/>
  <c r="L328" i="36" s="1"/>
  <c r="X328" i="36" s="1"/>
  <c r="A329" i="36" l="1"/>
  <c r="B329" i="36" s="1"/>
  <c r="AI329" i="36"/>
  <c r="AL329" i="36" s="1"/>
  <c r="P328" i="36"/>
  <c r="AU329" i="36" l="1"/>
  <c r="AX329" i="36" s="1"/>
  <c r="C329" i="36" s="1"/>
  <c r="BD329" i="36" l="1"/>
  <c r="I329" i="36" s="1"/>
  <c r="U329" i="36" s="1"/>
  <c r="AF330" i="36" l="1"/>
  <c r="AR330" i="36" s="1"/>
  <c r="BE329" i="36"/>
  <c r="J329" i="36" s="1"/>
  <c r="V329" i="36" s="1"/>
  <c r="BF329" i="36" l="1"/>
  <c r="K329" i="36" s="1"/>
  <c r="W329" i="36" s="1"/>
  <c r="AH330" i="36" s="1"/>
  <c r="AT330" i="36" s="1"/>
  <c r="AG330" i="36"/>
  <c r="AS330" i="36" s="1"/>
  <c r="BG329" i="36" l="1"/>
  <c r="L329" i="36" s="1"/>
  <c r="X329" i="36" s="1"/>
  <c r="P329" i="36" s="1"/>
  <c r="AI330" i="36" l="1"/>
  <c r="AL330" i="36" s="1"/>
  <c r="A330" i="36"/>
  <c r="B330" i="36" s="1"/>
  <c r="AU330" i="36" l="1"/>
  <c r="AX330" i="36" s="1"/>
  <c r="C330" i="36" s="1"/>
  <c r="AZ330" i="36"/>
  <c r="E330" i="36" s="1"/>
  <c r="Q330" i="36" s="1"/>
  <c r="AB331" i="36" l="1"/>
  <c r="AN331" i="36"/>
  <c r="BD330" i="36"/>
  <c r="I330" i="36" s="1"/>
  <c r="U330" i="36" s="1"/>
  <c r="AF331" i="36" l="1"/>
  <c r="BE330" i="36"/>
  <c r="J330" i="36" s="1"/>
  <c r="V330" i="36" s="1"/>
  <c r="AG331" i="36" l="1"/>
  <c r="AS331" i="36" s="1"/>
  <c r="AR331" i="36"/>
  <c r="BF330" i="36"/>
  <c r="K330" i="36" s="1"/>
  <c r="W330" i="36" s="1"/>
  <c r="AH331" i="36" l="1"/>
  <c r="BG330" i="36"/>
  <c r="L330" i="36" s="1"/>
  <c r="X330" i="36" s="1"/>
  <c r="A331" i="36" s="1"/>
  <c r="B331" i="36" s="1"/>
  <c r="AT331" i="36" l="1"/>
  <c r="AI331" i="36"/>
  <c r="AU331" i="36" s="1"/>
  <c r="P330" i="36"/>
  <c r="AX331" i="36" l="1"/>
  <c r="C331" i="36" s="1"/>
  <c r="AL331" i="36"/>
  <c r="AZ331" i="36"/>
  <c r="E331" i="36" s="1"/>
  <c r="Q331" i="36" s="1"/>
  <c r="AB332" i="36" l="1"/>
  <c r="BD331" i="36"/>
  <c r="I331" i="36" s="1"/>
  <c r="U331" i="36" s="1"/>
  <c r="BF331" i="36" l="1"/>
  <c r="K331" i="36" s="1"/>
  <c r="W331" i="36" s="1"/>
  <c r="AH332" i="36" s="1"/>
  <c r="AT332" i="36" s="1"/>
  <c r="BE331" i="36"/>
  <c r="J331" i="36" s="1"/>
  <c r="V331" i="36" s="1"/>
  <c r="AG332" i="36" s="1"/>
  <c r="AS332" i="36" s="1"/>
  <c r="AN332" i="36"/>
  <c r="AF332" i="36"/>
  <c r="AR332" i="36" s="1"/>
  <c r="BG331" i="36" l="1"/>
  <c r="L331" i="36" s="1"/>
  <c r="X331" i="36" s="1"/>
  <c r="P331" i="36" s="1"/>
  <c r="AI332" i="36" l="1"/>
  <c r="AU332" i="36" s="1"/>
  <c r="AX332" i="36" s="1"/>
  <c r="A332" i="36"/>
  <c r="B332" i="36" s="1"/>
  <c r="AZ332" i="36"/>
  <c r="E332" i="36" s="1"/>
  <c r="Q332" i="36" s="1"/>
  <c r="C332" i="36" l="1"/>
  <c r="BD332" i="36" s="1"/>
  <c r="I332" i="36" s="1"/>
  <c r="U332" i="36" s="1"/>
  <c r="AF333" i="36" s="1"/>
  <c r="AR333" i="36" s="1"/>
  <c r="AL332" i="36"/>
  <c r="BE332" i="36"/>
  <c r="J332" i="36" s="1"/>
  <c r="V332" i="36" s="1"/>
  <c r="AN333" i="36"/>
  <c r="AB333" i="36"/>
  <c r="AG333" i="36" l="1"/>
  <c r="BF332" i="36"/>
  <c r="K332" i="36" s="1"/>
  <c r="W332" i="36" s="1"/>
  <c r="AS333" i="36" l="1"/>
  <c r="AH333" i="36"/>
  <c r="AT333" i="36" s="1"/>
  <c r="BG332" i="36"/>
  <c r="L332" i="36" s="1"/>
  <c r="X332" i="36" s="1"/>
  <c r="A333" i="36" s="1"/>
  <c r="P332" i="36" l="1"/>
  <c r="B333" i="36"/>
  <c r="AI333" i="36"/>
  <c r="AU333" i="36" l="1"/>
  <c r="AX333" i="36" s="1"/>
  <c r="C333" i="36" s="1"/>
  <c r="AL333" i="36"/>
  <c r="AZ333" i="36" l="1"/>
  <c r="E333" i="36" s="1"/>
  <c r="Q333" i="36" s="1"/>
  <c r="AB334" i="36" l="1"/>
  <c r="AZ334" i="36"/>
  <c r="BD333" i="36"/>
  <c r="I333" i="36" s="1"/>
  <c r="U333" i="36" s="1"/>
  <c r="BE333" i="36" l="1"/>
  <c r="J333" i="36" s="1"/>
  <c r="V333" i="36" s="1"/>
  <c r="AN334" i="36"/>
  <c r="E334" i="36" s="1"/>
  <c r="Q334" i="36" s="1"/>
  <c r="AF334" i="36"/>
  <c r="AR334" i="36" s="1"/>
  <c r="AG334" i="36" l="1"/>
  <c r="AS334" i="36" s="1"/>
  <c r="BF333" i="36"/>
  <c r="K333" i="36" s="1"/>
  <c r="W333" i="36" s="1"/>
  <c r="AH334" i="36" s="1"/>
  <c r="AT334" i="36" s="1"/>
  <c r="AB335" i="36"/>
  <c r="AN335" i="36"/>
  <c r="AZ335" i="36"/>
  <c r="BG333" i="36" l="1"/>
  <c r="L333" i="36" s="1"/>
  <c r="X333" i="36" s="1"/>
  <c r="AI334" i="36" s="1"/>
  <c r="AU334" i="36" s="1"/>
  <c r="AX334" i="36" s="1"/>
  <c r="E335" i="36"/>
  <c r="Q335" i="36" s="1"/>
  <c r="P333" i="36" l="1"/>
  <c r="A334" i="36"/>
  <c r="B334" i="36" s="1"/>
  <c r="AL334" i="36"/>
  <c r="AB336" i="36"/>
  <c r="C334" i="36" l="1"/>
  <c r="BD334" i="36" s="1"/>
  <c r="I334" i="36" s="1"/>
  <c r="U334" i="36" s="1"/>
  <c r="AF335" i="36" s="1"/>
  <c r="AR335" i="36" s="1"/>
  <c r="AN336" i="36"/>
  <c r="BE334" i="36" l="1"/>
  <c r="J334" i="36" s="1"/>
  <c r="V334" i="36" s="1"/>
  <c r="AG335" i="36" s="1"/>
  <c r="AS335" i="36" s="1"/>
  <c r="BF334" i="36" l="1"/>
  <c r="K334" i="36" l="1"/>
  <c r="W334" i="36" s="1"/>
  <c r="BG334" i="36"/>
  <c r="L334" i="36" s="1"/>
  <c r="X334" i="36" s="1"/>
  <c r="AI335" i="36" s="1"/>
  <c r="AU335" i="36" s="1"/>
  <c r="AH335" i="36" l="1"/>
  <c r="AL335" i="36" s="1"/>
  <c r="P334" i="36"/>
  <c r="A335" i="36"/>
  <c r="B335" i="36" s="1"/>
  <c r="AT335" i="36" l="1"/>
  <c r="AX335" i="36" s="1"/>
  <c r="C335" i="36" s="1"/>
  <c r="BD335" i="36" l="1"/>
  <c r="I335" i="36" s="1"/>
  <c r="U335" i="36" s="1"/>
  <c r="AF336" i="36" l="1"/>
  <c r="AR336" i="36" s="1"/>
  <c r="BE335" i="36"/>
  <c r="J335" i="36" s="1"/>
  <c r="V335" i="36" s="1"/>
  <c r="AG336" i="36" l="1"/>
  <c r="BF335" i="36"/>
  <c r="K335" i="36" s="1"/>
  <c r="W335" i="36" s="1"/>
  <c r="AH336" i="36" s="1"/>
  <c r="AT336" i="36" s="1"/>
  <c r="BG335" i="36"/>
  <c r="L335" i="36" s="1"/>
  <c r="X335" i="36" s="1"/>
  <c r="AZ336" i="36"/>
  <c r="E336" i="36" s="1"/>
  <c r="Q336" i="36" s="1"/>
  <c r="P335" i="36" l="1"/>
  <c r="AS336" i="36"/>
  <c r="A336" i="36"/>
  <c r="B336" i="36" s="1"/>
  <c r="AI336" i="36"/>
  <c r="AU336" i="36" s="1"/>
  <c r="AB337" i="36"/>
  <c r="AL336" i="36" l="1"/>
  <c r="AX336" i="36"/>
  <c r="C336" i="36" s="1"/>
  <c r="BD336" i="36" s="1"/>
  <c r="I336" i="36" s="1"/>
  <c r="U336" i="36" s="1"/>
  <c r="AF337" i="36" s="1"/>
  <c r="AR337" i="36" s="1"/>
  <c r="AN337" i="36"/>
  <c r="BF336" i="36" l="1"/>
  <c r="K336" i="36" s="1"/>
  <c r="W336" i="36" s="1"/>
  <c r="AH337" i="36" s="1"/>
  <c r="AT337" i="36" s="1"/>
  <c r="BE336" i="36"/>
  <c r="J336" i="36" s="1"/>
  <c r="V336" i="36" s="1"/>
  <c r="AG337" i="36" s="1"/>
  <c r="AS337" i="36" s="1"/>
  <c r="BG336" i="36" l="1"/>
  <c r="L336" i="36" s="1"/>
  <c r="X336" i="36" s="1"/>
  <c r="A337" i="36" s="1"/>
  <c r="B337" i="36" s="1"/>
  <c r="AZ337" i="36"/>
  <c r="E337" i="36" s="1"/>
  <c r="Q337" i="36" s="1"/>
  <c r="P336" i="36" l="1"/>
  <c r="AI337" i="36"/>
  <c r="AL337" i="36" s="1"/>
  <c r="AB338" i="36"/>
  <c r="AN338" i="36"/>
  <c r="AU337" i="36" l="1"/>
  <c r="AX337" i="36" s="1"/>
  <c r="C337" i="36" s="1"/>
  <c r="BD337" i="36" s="1"/>
  <c r="I337" i="36" s="1"/>
  <c r="U337" i="36" s="1"/>
  <c r="AF338" i="36" s="1"/>
  <c r="BE337" i="36" l="1"/>
  <c r="J337" i="36" s="1"/>
  <c r="V337" i="36" s="1"/>
  <c r="AG338" i="36" s="1"/>
  <c r="AS338" i="36" s="1"/>
  <c r="AR338" i="36"/>
  <c r="BF337" i="36" l="1"/>
  <c r="K337" i="36" s="1"/>
  <c r="W337" i="36" s="1"/>
  <c r="AH338" i="36" s="1"/>
  <c r="AT338" i="36" s="1"/>
  <c r="BG337" i="36" l="1"/>
  <c r="L337" i="36" s="1"/>
  <c r="X337" i="36" s="1"/>
  <c r="AI338" i="36" s="1"/>
  <c r="AU338" i="36" s="1"/>
  <c r="AX338" i="36" s="1"/>
  <c r="AZ338" i="36"/>
  <c r="E338" i="36" s="1"/>
  <c r="Q338" i="36" s="1"/>
  <c r="AL338" i="36" l="1"/>
  <c r="A338" i="36"/>
  <c r="B338" i="36" s="1"/>
  <c r="P337" i="36"/>
  <c r="AB339" i="36"/>
  <c r="C338" i="36" l="1"/>
  <c r="BE338" i="36" s="1"/>
  <c r="J338" i="36" s="1"/>
  <c r="V338" i="36" s="1"/>
  <c r="AG339" i="36" s="1"/>
  <c r="AS339" i="36" s="1"/>
  <c r="BD338" i="36"/>
  <c r="I338" i="36" s="1"/>
  <c r="U338" i="36" s="1"/>
  <c r="AF339" i="36" s="1"/>
  <c r="AR339" i="36" s="1"/>
  <c r="AN339" i="36"/>
  <c r="BF338" i="36" l="1"/>
  <c r="K338" i="36" s="1"/>
  <c r="W338" i="36" s="1"/>
  <c r="AH339" i="36" s="1"/>
  <c r="AT339" i="36" s="1"/>
  <c r="BG338" i="36" l="1"/>
  <c r="L338" i="36" s="1"/>
  <c r="X338" i="36" s="1"/>
  <c r="AZ339" i="36"/>
  <c r="E339" i="36" s="1"/>
  <c r="Q339" i="36" s="1"/>
  <c r="A339" i="36" l="1"/>
  <c r="B339" i="36" s="1"/>
  <c r="AI339" i="36"/>
  <c r="P338" i="36"/>
  <c r="AB340" i="36"/>
  <c r="AN340" i="36" s="1"/>
  <c r="AZ340" i="36"/>
  <c r="AU339" i="36" l="1"/>
  <c r="AX339" i="36" s="1"/>
  <c r="C339" i="36" s="1"/>
  <c r="AL339" i="36"/>
  <c r="E340" i="36"/>
  <c r="Q340" i="36" s="1"/>
  <c r="BD339" i="36" l="1"/>
  <c r="I339" i="36" s="1"/>
  <c r="U339" i="36" s="1"/>
  <c r="AB341" i="36"/>
  <c r="AN341" i="36"/>
  <c r="BE339" i="36" l="1"/>
  <c r="J339" i="36" s="1"/>
  <c r="V339" i="36" s="1"/>
  <c r="AG340" i="36" s="1"/>
  <c r="AS340" i="36" s="1"/>
  <c r="AF340" i="36"/>
  <c r="AR340" i="36" s="1"/>
  <c r="BF339" i="36" l="1"/>
  <c r="K339" i="36" s="1"/>
  <c r="W339" i="36" s="1"/>
  <c r="AH340" i="36" s="1"/>
  <c r="AT340" i="36" s="1"/>
  <c r="BG339" i="36" l="1"/>
  <c r="L339" i="36" s="1"/>
  <c r="X339" i="36" s="1"/>
  <c r="P339" i="36" s="1"/>
  <c r="AI340" i="36" l="1"/>
  <c r="AL340" i="36" s="1"/>
  <c r="A340" i="36"/>
  <c r="B340" i="36" s="1"/>
  <c r="AU340" i="36" l="1"/>
  <c r="AX340" i="36" s="1"/>
  <c r="C340" i="36" s="1"/>
  <c r="BD340" i="36" s="1"/>
  <c r="I340" i="36" s="1"/>
  <c r="U340" i="36" s="1"/>
  <c r="AF341" i="36" l="1"/>
  <c r="AR341" i="36" s="1"/>
  <c r="BE340" i="36"/>
  <c r="J340" i="36" s="1"/>
  <c r="V340" i="36" s="1"/>
  <c r="AG341" i="36" l="1"/>
  <c r="BF340" i="36"/>
  <c r="K340" i="36" s="1"/>
  <c r="W340" i="36" s="1"/>
  <c r="AH341" i="36" s="1"/>
  <c r="AT341" i="36" s="1"/>
  <c r="AS341" i="36" l="1"/>
  <c r="BG340" i="36"/>
  <c r="L340" i="36" s="1"/>
  <c r="X340" i="36" s="1"/>
  <c r="A341" i="36" s="1"/>
  <c r="B341" i="36" s="1"/>
  <c r="AZ341" i="36"/>
  <c r="E341" i="36" s="1"/>
  <c r="Q341" i="36" s="1"/>
  <c r="P340" i="36" l="1"/>
  <c r="AI341" i="36"/>
  <c r="AL341" i="36" s="1"/>
  <c r="AB342" i="36"/>
  <c r="AU341" i="36" l="1"/>
  <c r="AX341" i="36" s="1"/>
  <c r="C341" i="36" s="1"/>
  <c r="BD341" i="36" s="1"/>
  <c r="I341" i="36" s="1"/>
  <c r="U341" i="36" s="1"/>
  <c r="AN342" i="36"/>
  <c r="BE341" i="36" l="1"/>
  <c r="J341" i="36" s="1"/>
  <c r="V341" i="36" s="1"/>
  <c r="AG342" i="36" s="1"/>
  <c r="AF342" i="36"/>
  <c r="AR342" i="36" s="1"/>
  <c r="AS342" i="36" l="1"/>
  <c r="BF341" i="36"/>
  <c r="K341" i="36" s="1"/>
  <c r="W341" i="36" s="1"/>
  <c r="AH342" i="36" s="1"/>
  <c r="AT342" i="36" s="1"/>
  <c r="BG341" i="36" l="1"/>
  <c r="L341" i="36" s="1"/>
  <c r="X341" i="36" s="1"/>
  <c r="AI342" i="36" s="1"/>
  <c r="AL342" i="36" s="1"/>
  <c r="AZ342" i="36"/>
  <c r="E342" i="36" s="1"/>
  <c r="Q342" i="36" s="1"/>
  <c r="A342" i="36" l="1"/>
  <c r="B342" i="36" s="1"/>
  <c r="P341" i="36"/>
  <c r="AU342" i="36"/>
  <c r="AX342" i="36" s="1"/>
  <c r="AB343" i="36"/>
  <c r="AZ343" i="36"/>
  <c r="C342" i="36" l="1"/>
  <c r="BD342" i="36" s="1"/>
  <c r="I342" i="36" s="1"/>
  <c r="U342" i="36" s="1"/>
  <c r="AF343" i="36" s="1"/>
  <c r="AN343" i="36"/>
  <c r="E343" i="36" s="1"/>
  <c r="Q343" i="36" s="1"/>
  <c r="AR343" i="36" l="1"/>
  <c r="BE342" i="36"/>
  <c r="J342" i="36" s="1"/>
  <c r="V342" i="36" s="1"/>
  <c r="AG343" i="36" s="1"/>
  <c r="AS343" i="36" s="1"/>
  <c r="AB344" i="36"/>
  <c r="BF342" i="36" l="1"/>
  <c r="K342" i="36" s="1"/>
  <c r="W342" i="36" s="1"/>
  <c r="AH343" i="36" s="1"/>
  <c r="AT343" i="36" s="1"/>
  <c r="AN344" i="36"/>
  <c r="BG342" i="36" l="1"/>
  <c r="L342" i="36" s="1"/>
  <c r="X342" i="36" s="1"/>
  <c r="A343" i="36" s="1"/>
  <c r="B343" i="36" s="1"/>
  <c r="P342" i="36" l="1"/>
  <c r="AI343" i="36"/>
  <c r="AL343" i="36" s="1"/>
  <c r="AU343" i="36" l="1"/>
  <c r="AX343" i="36" s="1"/>
  <c r="C343" i="36" s="1"/>
  <c r="BD343" i="36" s="1"/>
  <c r="I343" i="36" s="1"/>
  <c r="U343" i="36" s="1"/>
  <c r="AF344" i="36" s="1"/>
  <c r="AR344" i="36" s="1"/>
  <c r="BE343" i="36" l="1"/>
  <c r="J343" i="36" s="1"/>
  <c r="V343" i="36" s="1"/>
  <c r="AG344" i="36" s="1"/>
  <c r="BF343" i="36" l="1"/>
  <c r="K343" i="36" s="1"/>
  <c r="W343" i="36" s="1"/>
  <c r="AH344" i="36" s="1"/>
  <c r="AT344" i="36" s="1"/>
  <c r="AS344" i="36"/>
  <c r="BG343" i="36" l="1"/>
  <c r="L343" i="36" s="1"/>
  <c r="X343" i="36" s="1"/>
  <c r="P343" i="36" s="1"/>
  <c r="AI344" i="36" l="1"/>
  <c r="AL344" i="36" s="1"/>
  <c r="A344" i="36"/>
  <c r="B344" i="36" s="1"/>
  <c r="AZ344" i="36"/>
  <c r="E344" i="36" s="1"/>
  <c r="Q344" i="36" s="1"/>
  <c r="AU344" i="36" l="1"/>
  <c r="AX344" i="36" s="1"/>
  <c r="C344" i="36" s="1"/>
  <c r="BD344" i="36" s="1"/>
  <c r="I344" i="36" s="1"/>
  <c r="U344" i="36" s="1"/>
  <c r="AB345" i="36"/>
  <c r="BE344" i="36" l="1"/>
  <c r="J344" i="36" s="1"/>
  <c r="V344" i="36" s="1"/>
  <c r="AG345" i="36" s="1"/>
  <c r="AS345" i="36" s="1"/>
  <c r="AN345" i="36"/>
  <c r="AF345" i="36"/>
  <c r="AR345" i="36" s="1"/>
  <c r="BF344" i="36" l="1"/>
  <c r="K344" i="36" s="1"/>
  <c r="W344" i="36" s="1"/>
  <c r="AH345" i="36" s="1"/>
  <c r="AT345" i="36" s="1"/>
  <c r="BG344" i="36" l="1"/>
  <c r="L344" i="36" s="1"/>
  <c r="X344" i="36" s="1"/>
  <c r="A345" i="36" s="1"/>
  <c r="B345" i="36" l="1"/>
  <c r="P344" i="36"/>
  <c r="AI345" i="36"/>
  <c r="AZ345" i="36"/>
  <c r="E345" i="36" s="1"/>
  <c r="Q345" i="36" s="1"/>
  <c r="AU345" i="36" l="1"/>
  <c r="AX345" i="36" s="1"/>
  <c r="C345" i="36" s="1"/>
  <c r="BD345" i="36" s="1"/>
  <c r="I345" i="36" s="1"/>
  <c r="U345" i="36" s="1"/>
  <c r="AL345" i="36"/>
  <c r="AB346" i="36"/>
  <c r="AN346" i="36"/>
  <c r="AF346" i="36" l="1"/>
  <c r="BE345" i="36"/>
  <c r="AR346" i="36" l="1"/>
  <c r="J345" i="36"/>
  <c r="V345" i="36" s="1"/>
  <c r="BF345" i="36"/>
  <c r="K345" i="36" s="1"/>
  <c r="W345" i="36" s="1"/>
  <c r="AG346" i="36" l="1"/>
  <c r="AS346" i="36" s="1"/>
  <c r="AH346" i="36"/>
  <c r="AT346" i="36" s="1"/>
  <c r="BG345" i="36"/>
  <c r="L345" i="36" s="1"/>
  <c r="X345" i="36" s="1"/>
  <c r="A346" i="36" s="1"/>
  <c r="P345" i="36" l="1"/>
  <c r="B346" i="36"/>
  <c r="AI346" i="36"/>
  <c r="AU346" i="36" s="1"/>
  <c r="AX346" i="36" s="1"/>
  <c r="C346" i="36" s="1"/>
  <c r="AZ346" i="36" l="1"/>
  <c r="E346" i="36" s="1"/>
  <c r="Q346" i="36" s="1"/>
  <c r="AL346" i="36"/>
  <c r="AB347" i="36" l="1"/>
  <c r="BD346" i="36"/>
  <c r="I346" i="36" l="1"/>
  <c r="U346" i="36" s="1"/>
  <c r="AN347" i="36"/>
  <c r="BE346" i="36"/>
  <c r="J346" i="36" s="1"/>
  <c r="V346" i="36" s="1"/>
  <c r="AF347" i="36" l="1"/>
  <c r="AR347" i="36" s="1"/>
  <c r="AG347" i="36"/>
  <c r="AS347" i="36" s="1"/>
  <c r="BF346" i="36"/>
  <c r="K346" i="36" l="1"/>
  <c r="W346" i="36" s="1"/>
  <c r="BG346" i="36"/>
  <c r="L346" i="36" s="1"/>
  <c r="X346" i="36" s="1"/>
  <c r="AH347" i="36" l="1"/>
  <c r="A347" i="36"/>
  <c r="B347" i="36" s="1"/>
  <c r="P346" i="36"/>
  <c r="AI347" i="36"/>
  <c r="AU347" i="36" s="1"/>
  <c r="AL347" i="36" l="1"/>
  <c r="AT347" i="36"/>
  <c r="AX347" i="36" s="1"/>
  <c r="C347" i="36" s="1"/>
  <c r="AZ347" i="36" l="1"/>
  <c r="E347" i="36" s="1"/>
  <c r="Q347" i="36" s="1"/>
  <c r="AB348" i="36" l="1"/>
  <c r="BD347" i="36"/>
  <c r="I347" i="36" l="1"/>
  <c r="U347" i="36" s="1"/>
  <c r="AN348" i="36"/>
  <c r="BE347" i="36"/>
  <c r="J347" i="36" s="1"/>
  <c r="V347" i="36" s="1"/>
  <c r="AG348" i="36" l="1"/>
  <c r="AS348" i="36" s="1"/>
  <c r="AF348" i="36"/>
  <c r="AR348" i="36" s="1"/>
  <c r="BF347" i="36"/>
  <c r="K347" i="36" l="1"/>
  <c r="W347" i="36" s="1"/>
  <c r="BG347" i="36"/>
  <c r="L347" i="36" s="1"/>
  <c r="X347" i="36" s="1"/>
  <c r="AH348" i="36" l="1"/>
  <c r="A348" i="36"/>
  <c r="B348" i="36" s="1"/>
  <c r="P347" i="36"/>
  <c r="AI348" i="36"/>
  <c r="AU348" i="36" s="1"/>
  <c r="AL348" i="36" l="1"/>
  <c r="AT348" i="36"/>
  <c r="AX348" i="36" s="1"/>
  <c r="C348" i="36" s="1"/>
  <c r="AZ348" i="36" l="1"/>
  <c r="E348" i="36" s="1"/>
  <c r="Q348" i="36" s="1"/>
  <c r="AB349" i="36" l="1"/>
  <c r="AZ349" i="36"/>
  <c r="BD348" i="36"/>
  <c r="I348" i="36" s="1"/>
  <c r="U348" i="36" s="1"/>
  <c r="BE348" i="36" l="1"/>
  <c r="J348" i="36" s="1"/>
  <c r="V348" i="36" s="1"/>
  <c r="AG349" i="36" s="1"/>
  <c r="AN349" i="36"/>
  <c r="E349" i="36" s="1"/>
  <c r="Q349" i="36" s="1"/>
  <c r="AF349" i="36"/>
  <c r="AR349" i="36" s="1"/>
  <c r="AS349" i="36" l="1"/>
  <c r="BF348" i="36"/>
  <c r="BG348" i="36" s="1"/>
  <c r="L348" i="36" s="1"/>
  <c r="X348" i="36" s="1"/>
  <c r="AB350" i="36"/>
  <c r="K348" i="36" l="1"/>
  <c r="W348" i="36" s="1"/>
  <c r="P348" i="36" s="1"/>
  <c r="AN350" i="36"/>
  <c r="AI349" i="36"/>
  <c r="AU349" i="36" s="1"/>
  <c r="AH349" i="36" l="1"/>
  <c r="AL349" i="36" s="1"/>
  <c r="A349" i="36"/>
  <c r="B349" i="36" s="1"/>
  <c r="AT349" i="36" l="1"/>
  <c r="AX349" i="36" s="1"/>
  <c r="C349" i="36" s="1"/>
  <c r="BD349" i="36" s="1"/>
  <c r="I349" i="36" s="1"/>
  <c r="U349" i="36" s="1"/>
  <c r="AR350" i="36" l="1"/>
  <c r="AF350" i="36"/>
  <c r="BE349" i="36"/>
  <c r="J349" i="36" s="1"/>
  <c r="V349" i="36" s="1"/>
  <c r="AG350" i="36" l="1"/>
  <c r="BF349" i="36"/>
  <c r="AS350" i="36" l="1"/>
  <c r="K349" i="36"/>
  <c r="W349" i="36" s="1"/>
  <c r="BG349" i="36"/>
  <c r="L349" i="36" s="1"/>
  <c r="X349" i="36" s="1"/>
  <c r="AH350" i="36" l="1"/>
  <c r="AT350" i="36" s="1"/>
  <c r="P349" i="36"/>
  <c r="A350" i="36"/>
  <c r="B350" i="36" s="1"/>
  <c r="AI350" i="36"/>
  <c r="AU350" i="36" l="1"/>
  <c r="AX350" i="36" s="1"/>
  <c r="C350" i="36" s="1"/>
  <c r="AL350" i="36"/>
  <c r="AZ350" i="36" l="1"/>
  <c r="E350" i="36" s="1"/>
  <c r="Q350" i="36" s="1"/>
  <c r="AB351" i="36" l="1"/>
  <c r="AN351" i="36"/>
  <c r="BD350" i="36"/>
  <c r="BE350" i="36" s="1"/>
  <c r="J350" i="36" s="1"/>
  <c r="V350" i="36" s="1"/>
  <c r="AG351" i="36" l="1"/>
  <c r="AS351" i="36" s="1"/>
  <c r="I350" i="36"/>
  <c r="U350" i="36" s="1"/>
  <c r="BG350" i="36"/>
  <c r="L350" i="36" s="1"/>
  <c r="X350" i="36" s="1"/>
  <c r="BF350" i="36"/>
  <c r="K350" i="36" s="1"/>
  <c r="W350" i="36" s="1"/>
  <c r="AF351" i="36" l="1"/>
  <c r="P350" i="36"/>
  <c r="A351" i="36"/>
  <c r="B351" i="36" s="1"/>
  <c r="AI351" i="36"/>
  <c r="AU351" i="36" s="1"/>
  <c r="AH351" i="36"/>
  <c r="AT351" i="36" s="1"/>
  <c r="AL351" i="36" l="1"/>
  <c r="AR351" i="36"/>
  <c r="AX351" i="36" s="1"/>
  <c r="C351" i="36" s="1"/>
  <c r="AZ351" i="36" l="1"/>
  <c r="E351" i="36" s="1"/>
  <c r="Q351" i="36" s="1"/>
  <c r="AB352" i="36" l="1"/>
  <c r="AN352" i="36" s="1"/>
  <c r="AZ352" i="36"/>
  <c r="BE351" i="36"/>
  <c r="J351" i="36" s="1"/>
  <c r="V351" i="36" s="1"/>
  <c r="BD351" i="36"/>
  <c r="I351" i="36" s="1"/>
  <c r="U351" i="36" s="1"/>
  <c r="AG352" i="36" l="1"/>
  <c r="AS352" i="36" s="1"/>
  <c r="BF351" i="36"/>
  <c r="K351" i="36" s="1"/>
  <c r="W351" i="36" s="1"/>
  <c r="AF352" i="36"/>
  <c r="AR352" i="36" s="1"/>
  <c r="E352" i="36"/>
  <c r="Q352" i="36" s="1"/>
  <c r="AH352" i="36" l="1"/>
  <c r="AT352" i="36" s="1"/>
  <c r="AB353" i="36"/>
  <c r="BG351" i="36"/>
  <c r="L351" i="36" s="1"/>
  <c r="X351" i="36" s="1"/>
  <c r="A352" i="36" s="1"/>
  <c r="AN353" i="36" l="1"/>
  <c r="B352" i="36"/>
  <c r="P351" i="36"/>
  <c r="AI352" i="36"/>
  <c r="AL352" i="36" s="1"/>
  <c r="AU352" i="36" l="1"/>
  <c r="AX352" i="36" s="1"/>
  <c r="C352" i="36" s="1"/>
  <c r="BD352" i="36" l="1"/>
  <c r="I352" i="36" s="1"/>
  <c r="U352" i="36" s="1"/>
  <c r="BF352" i="36" l="1"/>
  <c r="K352" i="36" s="1"/>
  <c r="W352" i="36" s="1"/>
  <c r="AR353" i="36"/>
  <c r="AF353" i="36"/>
  <c r="BE352" i="36"/>
  <c r="J352" i="36" s="1"/>
  <c r="V352" i="36" s="1"/>
  <c r="AH353" i="36" l="1"/>
  <c r="AT353" i="36" s="1"/>
  <c r="AG353" i="36"/>
  <c r="BG352" i="36"/>
  <c r="L352" i="36" s="1"/>
  <c r="X352" i="36" s="1"/>
  <c r="A353" i="36" s="1"/>
  <c r="B353" i="36" s="1"/>
  <c r="AS353" i="36" l="1"/>
  <c r="P352" i="36"/>
  <c r="AI353" i="36"/>
  <c r="AU353" i="36" s="1"/>
  <c r="AL353" i="36" l="1"/>
  <c r="AX353" i="36"/>
  <c r="C353" i="36" s="1"/>
  <c r="AZ353" i="36" l="1"/>
  <c r="E353" i="36" s="1"/>
  <c r="Q353" i="36" s="1"/>
  <c r="AB354" i="36" l="1"/>
  <c r="AN354" i="36"/>
  <c r="BE353" i="36"/>
  <c r="J353" i="36" s="1"/>
  <c r="V353" i="36" s="1"/>
  <c r="BD353" i="36"/>
  <c r="I353" i="36" s="1"/>
  <c r="U353" i="36" s="1"/>
  <c r="AG354" i="36" l="1"/>
  <c r="AS354" i="36" s="1"/>
  <c r="BF353" i="36"/>
  <c r="K353" i="36" s="1"/>
  <c r="W353" i="36" s="1"/>
  <c r="AF354" i="36"/>
  <c r="AR354" i="36" s="1"/>
  <c r="AH354" i="36" l="1"/>
  <c r="BG353" i="36"/>
  <c r="L353" i="36" s="1"/>
  <c r="X353" i="36" s="1"/>
  <c r="A354" i="36" s="1"/>
  <c r="B354" i="36" l="1"/>
  <c r="AT354" i="36"/>
  <c r="P353" i="36"/>
  <c r="AI354" i="36"/>
  <c r="AU354" i="36" s="1"/>
  <c r="AL354" i="36" l="1"/>
  <c r="AX354" i="36"/>
  <c r="C354" i="36" s="1"/>
  <c r="AZ354" i="36"/>
  <c r="E354" i="36" s="1"/>
  <c r="Q354" i="36" s="1"/>
  <c r="AB355" i="36" l="1"/>
  <c r="BD354" i="36"/>
  <c r="I354" i="36" l="1"/>
  <c r="U354" i="36" s="1"/>
  <c r="BE354" i="36"/>
  <c r="AN355" i="36"/>
  <c r="AF355" i="36" l="1"/>
  <c r="AR355" i="36" s="1"/>
  <c r="J354" i="36"/>
  <c r="V354" i="36" s="1"/>
  <c r="BF354" i="36"/>
  <c r="K354" i="36" s="1"/>
  <c r="W354" i="36" s="1"/>
  <c r="AG355" i="36" l="1"/>
  <c r="AH355" i="36"/>
  <c r="AT355" i="36" s="1"/>
  <c r="BG354" i="36"/>
  <c r="L354" i="36" s="1"/>
  <c r="X354" i="36" s="1"/>
  <c r="P354" i="36" l="1"/>
  <c r="AI355" i="36"/>
  <c r="AU355" i="36" s="1"/>
  <c r="A355" i="36"/>
  <c r="AS355" i="36"/>
  <c r="AX355" i="36" l="1"/>
  <c r="AL355" i="36"/>
  <c r="B355" i="36"/>
  <c r="C355" i="36"/>
  <c r="AZ355" i="36" l="1"/>
  <c r="E355" i="36" s="1"/>
  <c r="Q355" i="36" s="1"/>
  <c r="AB356" i="36" l="1"/>
  <c r="AN356" i="36"/>
  <c r="BE355" i="36"/>
  <c r="J355" i="36" s="1"/>
  <c r="V355" i="36" s="1"/>
  <c r="BD355" i="36"/>
  <c r="I355" i="36" s="1"/>
  <c r="U355" i="36" s="1"/>
  <c r="AS356" i="36" l="1"/>
  <c r="AG356" i="36"/>
  <c r="BF355" i="36"/>
  <c r="K355" i="36" s="1"/>
  <c r="W355" i="36" s="1"/>
  <c r="AF356" i="36"/>
  <c r="AR356" i="36" s="1"/>
  <c r="AH356" i="36" l="1"/>
  <c r="AT356" i="36" s="1"/>
  <c r="BG355" i="36"/>
  <c r="L355" i="36" s="1"/>
  <c r="X355" i="36" s="1"/>
  <c r="A356" i="36" s="1"/>
  <c r="B356" i="36" s="1"/>
  <c r="P355" i="36" l="1"/>
  <c r="AI356" i="36"/>
  <c r="AU356" i="36" s="1"/>
  <c r="AX356" i="36" s="1"/>
  <c r="C356" i="36" s="1"/>
  <c r="AZ356" i="36" l="1"/>
  <c r="E356" i="36" s="1"/>
  <c r="Q356" i="36" s="1"/>
  <c r="AL356" i="36"/>
  <c r="BD356" i="36" l="1"/>
  <c r="I356" i="36" s="1"/>
  <c r="U356" i="36" s="1"/>
  <c r="AB357" i="36"/>
  <c r="AN357" i="36" s="1"/>
  <c r="AR357" i="36" l="1"/>
  <c r="AF357" i="36"/>
  <c r="BE356" i="36"/>
  <c r="J356" i="36" s="1"/>
  <c r="V356" i="36" s="1"/>
  <c r="AG357" i="36" s="1"/>
  <c r="AS357" i="36" l="1"/>
  <c r="BF356" i="36"/>
  <c r="K356" i="36" s="1"/>
  <c r="W356" i="36" s="1"/>
  <c r="AH357" i="36" s="1"/>
  <c r="AT357" i="36" s="1"/>
  <c r="BG356" i="36" l="1"/>
  <c r="L356" i="36" s="1"/>
  <c r="X356" i="36" s="1"/>
  <c r="P356" i="36" s="1"/>
  <c r="A357" i="36" l="1"/>
  <c r="B357" i="36" s="1"/>
  <c r="AI357" i="36"/>
  <c r="AL357" i="36" s="1"/>
  <c r="AU357" i="36" l="1"/>
  <c r="AX357" i="36" s="1"/>
  <c r="C357" i="36" s="1"/>
  <c r="BD357" i="36" s="1"/>
  <c r="I357" i="36" s="1"/>
  <c r="U357" i="36" s="1"/>
  <c r="AZ357" i="36"/>
  <c r="E357" i="36" s="1"/>
  <c r="Q357" i="36" s="1"/>
  <c r="AF358" i="36" l="1"/>
  <c r="AR358" i="36" s="1"/>
  <c r="BF357" i="36"/>
  <c r="K357" i="36" s="1"/>
  <c r="W357" i="36" s="1"/>
  <c r="AB358" i="36"/>
  <c r="BE357" i="36"/>
  <c r="J357" i="36" s="1"/>
  <c r="V357" i="36" s="1"/>
  <c r="AH358" i="36" l="1"/>
  <c r="AT358" i="36" s="1"/>
  <c r="AG358" i="36"/>
  <c r="AN358" i="36"/>
  <c r="BG357" i="36"/>
  <c r="L357" i="36" s="1"/>
  <c r="X357" i="36" s="1"/>
  <c r="A358" i="36" s="1"/>
  <c r="AS358" i="36" l="1"/>
  <c r="B358" i="36"/>
  <c r="P357" i="36"/>
  <c r="AI358" i="36"/>
  <c r="AU358" i="36" s="1"/>
  <c r="AL358" i="36" l="1"/>
  <c r="AX358" i="36"/>
  <c r="C358" i="36" s="1"/>
  <c r="AZ358" i="36" l="1"/>
  <c r="E358" i="36" s="1"/>
  <c r="Q358" i="36" s="1"/>
  <c r="AB359" i="36" l="1"/>
  <c r="AN359" i="36"/>
  <c r="BE358" i="36"/>
  <c r="J358" i="36" s="1"/>
  <c r="V358" i="36" s="1"/>
  <c r="BD358" i="36"/>
  <c r="I358" i="36" s="1"/>
  <c r="U358" i="36" s="1"/>
  <c r="AG359" i="36" l="1"/>
  <c r="AS359" i="36" s="1"/>
  <c r="BF358" i="36"/>
  <c r="K358" i="36" s="1"/>
  <c r="W358" i="36" s="1"/>
  <c r="AF359" i="36"/>
  <c r="AR359" i="36" s="1"/>
  <c r="BG358" i="36" l="1"/>
  <c r="L358" i="36" s="1"/>
  <c r="X358" i="36" s="1"/>
  <c r="A359" i="36" s="1"/>
  <c r="B359" i="36" s="1"/>
  <c r="AH359" i="36"/>
  <c r="AT359" i="36" s="1"/>
  <c r="AI359" i="36" l="1"/>
  <c r="AU359" i="36" s="1"/>
  <c r="AX359" i="36" s="1"/>
  <c r="C359" i="36" s="1"/>
  <c r="P358" i="36"/>
  <c r="AZ359" i="36"/>
  <c r="E359" i="36" s="1"/>
  <c r="Q359" i="36" s="1"/>
  <c r="AL359" i="36" l="1"/>
  <c r="AB360" i="36"/>
  <c r="BD359" i="36"/>
  <c r="I359" i="36" s="1"/>
  <c r="U359" i="36" s="1"/>
  <c r="BF359" i="36" l="1"/>
  <c r="K359" i="36" s="1"/>
  <c r="W359" i="36" s="1"/>
  <c r="AF360" i="36"/>
  <c r="AN360" i="36"/>
  <c r="BE359" i="36"/>
  <c r="J359" i="36" s="1"/>
  <c r="V359" i="36" s="1"/>
  <c r="AH360" i="36" l="1"/>
  <c r="AT360" i="36" s="1"/>
  <c r="AG360" i="36"/>
  <c r="AS360" i="36" s="1"/>
  <c r="AR360" i="36"/>
  <c r="BG359" i="36"/>
  <c r="L359" i="36" s="1"/>
  <c r="X359" i="36" s="1"/>
  <c r="A360" i="36" s="1"/>
  <c r="P359" i="36" l="1"/>
  <c r="B360" i="36"/>
  <c r="C360" i="36"/>
  <c r="AI360" i="36"/>
  <c r="AU360" i="36" s="1"/>
  <c r="AX360" i="36" s="1"/>
  <c r="AZ360" i="36" l="1"/>
  <c r="E360" i="36" s="1"/>
  <c r="Q360" i="36" s="1"/>
  <c r="AL360" i="36"/>
  <c r="BD360" i="36" l="1"/>
  <c r="I360" i="36" s="1"/>
  <c r="U360" i="36" s="1"/>
  <c r="AF361" i="36" s="1"/>
  <c r="AR361" i="36" s="1"/>
  <c r="AB361" i="36"/>
  <c r="BE360" i="36" l="1"/>
  <c r="J360" i="36" s="1"/>
  <c r="V360" i="36" s="1"/>
  <c r="AG361" i="36" s="1"/>
  <c r="AN361" i="36"/>
  <c r="AS361" i="36" l="1"/>
  <c r="BF360" i="36"/>
  <c r="K360" i="36" s="1"/>
  <c r="W360" i="36" s="1"/>
  <c r="AH361" i="36" s="1"/>
  <c r="AT361" i="36" s="1"/>
  <c r="BG360" i="36" l="1"/>
  <c r="L360" i="36" s="1"/>
  <c r="X360" i="36" s="1"/>
  <c r="AI361" i="36" s="1"/>
  <c r="AU361" i="36" s="1"/>
  <c r="AX361" i="36" s="1"/>
  <c r="A361" i="36" l="1"/>
  <c r="C361" i="36" s="1"/>
  <c r="P360" i="36"/>
  <c r="AZ361" i="36"/>
  <c r="E361" i="36" s="1"/>
  <c r="Q361" i="36" s="1"/>
  <c r="AL361" i="36"/>
  <c r="B361" i="36" l="1"/>
  <c r="BD361" i="36"/>
  <c r="I361" i="36" s="1"/>
  <c r="U361" i="36" s="1"/>
  <c r="AF362" i="36" s="1"/>
  <c r="AR362" i="36" s="1"/>
  <c r="AB362" i="36"/>
  <c r="AN362" i="36"/>
  <c r="BE361" i="36" l="1"/>
  <c r="J361" i="36" s="1"/>
  <c r="V361" i="36" s="1"/>
  <c r="AG362" i="36" s="1"/>
  <c r="AS362" i="36" s="1"/>
  <c r="BF361" i="36" l="1"/>
  <c r="K361" i="36" s="1"/>
  <c r="W361" i="36" s="1"/>
  <c r="AH362" i="36" s="1"/>
  <c r="BG361" i="36" l="1"/>
  <c r="L361" i="36" s="1"/>
  <c r="X361" i="36" s="1"/>
  <c r="A362" i="36" s="1"/>
  <c r="B362" i="36" s="1"/>
  <c r="AT362" i="36"/>
  <c r="P361" i="36" l="1"/>
  <c r="AI362" i="36"/>
  <c r="AZ362" i="36"/>
  <c r="E362" i="36" s="1"/>
  <c r="Q362" i="36" s="1"/>
  <c r="AU362" i="36" l="1"/>
  <c r="AX362" i="36" s="1"/>
  <c r="C362" i="36" s="1"/>
  <c r="BD362" i="36" s="1"/>
  <c r="I362" i="36" s="1"/>
  <c r="U362" i="36" s="1"/>
  <c r="AL362" i="36"/>
  <c r="AB363" i="36"/>
  <c r="AN363" i="36" l="1"/>
  <c r="BE362" i="36"/>
  <c r="AR363" i="36"/>
  <c r="AF363" i="36"/>
  <c r="J362" i="36" l="1"/>
  <c r="V362" i="36" s="1"/>
  <c r="BF362" i="36"/>
  <c r="K362" i="36" s="1"/>
  <c r="W362" i="36" s="1"/>
  <c r="AG363" i="36" l="1"/>
  <c r="AS363" i="36" s="1"/>
  <c r="AH363" i="36"/>
  <c r="AT363" i="36" s="1"/>
  <c r="BG362" i="36"/>
  <c r="L362" i="36" s="1"/>
  <c r="X362" i="36" s="1"/>
  <c r="A363" i="36" s="1"/>
  <c r="B363" i="36" s="1"/>
  <c r="P362" i="36" l="1"/>
  <c r="AI363" i="36"/>
  <c r="AU363" i="36" s="1"/>
  <c r="AX363" i="36" s="1"/>
  <c r="C363" i="36" s="1"/>
  <c r="AZ363" i="36" l="1"/>
  <c r="E363" i="36" s="1"/>
  <c r="Q363" i="36" s="1"/>
  <c r="AL363" i="36"/>
  <c r="BD363" i="36" l="1"/>
  <c r="I363" i="36" s="1"/>
  <c r="U363" i="36" s="1"/>
  <c r="AF364" i="36" s="1"/>
  <c r="AR364" i="36" s="1"/>
  <c r="AB364" i="36"/>
  <c r="BE363" i="36" l="1"/>
  <c r="J363" i="36" s="1"/>
  <c r="V363" i="36" s="1"/>
  <c r="AG364" i="36" s="1"/>
  <c r="AN364" i="36"/>
  <c r="BF363" i="36" l="1"/>
  <c r="K363" i="36" s="1"/>
  <c r="W363" i="36" s="1"/>
  <c r="AH364" i="36" s="1"/>
  <c r="AT364" i="36" s="1"/>
  <c r="AS364" i="36"/>
  <c r="BG363" i="36" l="1"/>
  <c r="L363" i="36" s="1"/>
  <c r="X363" i="36" s="1"/>
  <c r="A364" i="36" s="1"/>
  <c r="B364" i="36" s="1"/>
  <c r="P363" i="36" l="1"/>
  <c r="AI364" i="36"/>
  <c r="AL364" i="36" s="1"/>
  <c r="AU364" i="36" l="1"/>
  <c r="AX364" i="36" s="1"/>
  <c r="C364" i="36" s="1"/>
  <c r="AZ364" i="36"/>
  <c r="E364" i="36" s="1"/>
  <c r="Q364" i="36" s="1"/>
  <c r="AB365" i="36" l="1"/>
  <c r="AZ365" i="36"/>
  <c r="BD364" i="36"/>
  <c r="I364" i="36" s="1"/>
  <c r="U364" i="36" s="1"/>
  <c r="BE364" i="36" l="1"/>
  <c r="J364" i="36" s="1"/>
  <c r="V364" i="36" s="1"/>
  <c r="AG365" i="36" s="1"/>
  <c r="AS365" i="36" s="1"/>
  <c r="AN365" i="36"/>
  <c r="E365" i="36" s="1"/>
  <c r="Q365" i="36" s="1"/>
  <c r="AF365" i="36"/>
  <c r="BF364" i="36" l="1"/>
  <c r="K364" i="36" s="1"/>
  <c r="W364" i="36" s="1"/>
  <c r="AH365" i="36" s="1"/>
  <c r="AT365" i="36" s="1"/>
  <c r="AB366" i="36"/>
  <c r="AR365" i="36"/>
  <c r="BG364" i="36" l="1"/>
  <c r="L364" i="36" s="1"/>
  <c r="X364" i="36" s="1"/>
  <c r="P364" i="36" s="1"/>
  <c r="AN366" i="36"/>
  <c r="A365" i="36" l="1"/>
  <c r="B365" i="36" s="1"/>
  <c r="AI365" i="36"/>
  <c r="AL365" i="36" s="1"/>
  <c r="AU365" i="36" l="1"/>
  <c r="AX365" i="36" s="1"/>
  <c r="C365" i="36" s="1"/>
  <c r="BD365" i="36" s="1"/>
  <c r="I365" i="36" s="1"/>
  <c r="U365" i="36" s="1"/>
  <c r="AF366" i="36" s="1"/>
  <c r="AR366" i="36" s="1"/>
  <c r="BE365" i="36" l="1"/>
  <c r="J365" i="36" s="1"/>
  <c r="V365" i="36" s="1"/>
  <c r="AG366" i="36" s="1"/>
  <c r="AS366" i="36" s="1"/>
  <c r="BF365" i="36" l="1"/>
  <c r="K365" i="36" s="1"/>
  <c r="W365" i="36" s="1"/>
  <c r="AH366" i="36" s="1"/>
  <c r="AT366" i="36" s="1"/>
  <c r="BG365" i="36" l="1"/>
  <c r="L365" i="36" s="1"/>
  <c r="X365" i="36" s="1"/>
  <c r="AI366" i="36" s="1"/>
  <c r="AL366" i="36" s="1"/>
  <c r="AZ366" i="36"/>
  <c r="E366" i="36" s="1"/>
  <c r="Q366" i="36" s="1"/>
  <c r="A366" i="36" l="1"/>
  <c r="C366" i="36" s="1"/>
  <c r="BD366" i="36" s="1"/>
  <c r="I366" i="36" s="1"/>
  <c r="U366" i="36" s="1"/>
  <c r="P365" i="36"/>
  <c r="AU366" i="36"/>
  <c r="AX366" i="36" s="1"/>
  <c r="AB367" i="36"/>
  <c r="B366" i="36" l="1"/>
  <c r="BE366" i="36"/>
  <c r="J366" i="36" s="1"/>
  <c r="V366" i="36" s="1"/>
  <c r="AG367" i="36" s="1"/>
  <c r="AN367" i="36"/>
  <c r="AF367" i="36"/>
  <c r="AR367" i="36" s="1"/>
  <c r="BF366" i="36" l="1"/>
  <c r="K366" i="36" s="1"/>
  <c r="W366" i="36" s="1"/>
  <c r="AH367" i="36" s="1"/>
  <c r="AS367" i="36"/>
  <c r="AT367" i="36" l="1"/>
  <c r="BG366" i="36"/>
  <c r="L366" i="36" s="1"/>
  <c r="X366" i="36" s="1"/>
  <c r="P366" i="36" s="1"/>
  <c r="A367" i="36" l="1"/>
  <c r="B367" i="36" s="1"/>
  <c r="AI367" i="36"/>
  <c r="AL367" i="36" s="1"/>
  <c r="AU367" i="36" l="1"/>
  <c r="AX367" i="36" s="1"/>
  <c r="C367" i="36" s="1"/>
  <c r="AZ367" i="36"/>
  <c r="E367" i="36" s="1"/>
  <c r="Q367" i="36" s="1"/>
  <c r="AB368" i="36" l="1"/>
  <c r="BD367" i="36"/>
  <c r="I367" i="36" s="1"/>
  <c r="U367" i="36" s="1"/>
  <c r="BE367" i="36" l="1"/>
  <c r="J367" i="36" s="1"/>
  <c r="V367" i="36" s="1"/>
  <c r="AG368" i="36" s="1"/>
  <c r="AN368" i="36"/>
  <c r="AF368" i="36"/>
  <c r="AR368" i="36" s="1"/>
  <c r="BF367" i="36" l="1"/>
  <c r="K367" i="36" s="1"/>
  <c r="W367" i="36" s="1"/>
  <c r="AS368" i="36"/>
  <c r="AH368" i="36" l="1"/>
  <c r="BG367" i="36"/>
  <c r="L367" i="36" s="1"/>
  <c r="X367" i="36" s="1"/>
  <c r="AI368" i="36" s="1"/>
  <c r="AU368" i="36" s="1"/>
  <c r="AL368" i="36" l="1"/>
  <c r="AT368" i="36"/>
  <c r="AX368" i="36" s="1"/>
  <c r="A368" i="36"/>
  <c r="P367" i="36"/>
  <c r="AZ368" i="36"/>
  <c r="E368" i="36" s="1"/>
  <c r="Q368" i="36" s="1"/>
  <c r="B368" i="36" l="1"/>
  <c r="C368" i="36"/>
  <c r="BD368" i="36" s="1"/>
  <c r="I368" i="36" s="1"/>
  <c r="U368" i="36" s="1"/>
  <c r="AB369" i="36"/>
  <c r="AR369" i="36" l="1"/>
  <c r="AF369" i="36"/>
  <c r="AN369" i="36"/>
  <c r="BE368" i="36"/>
  <c r="J368" i="36" s="1"/>
  <c r="V368" i="36" s="1"/>
  <c r="AG369" i="36" l="1"/>
  <c r="AS369" i="36" s="1"/>
  <c r="BF368" i="36"/>
  <c r="K368" i="36" s="1"/>
  <c r="W368" i="36" s="1"/>
  <c r="AH369" i="36" l="1"/>
  <c r="BG368" i="36"/>
  <c r="L368" i="36" s="1"/>
  <c r="X368" i="36" s="1"/>
  <c r="P368" i="36" s="1"/>
  <c r="AT369" i="36" l="1"/>
  <c r="A369" i="36"/>
  <c r="AI369" i="36"/>
  <c r="AU369" i="36" s="1"/>
  <c r="AL369" i="36" l="1"/>
  <c r="AX369" i="36"/>
  <c r="C369" i="36" s="1"/>
  <c r="B369" i="36"/>
  <c r="AZ369" i="36" l="1"/>
  <c r="E369" i="36" s="1"/>
  <c r="Q369" i="36" s="1"/>
  <c r="BD369" i="36" l="1"/>
  <c r="I369" i="36" s="1"/>
  <c r="U369" i="36" s="1"/>
  <c r="AF370" i="36" s="1"/>
  <c r="AB370" i="36"/>
  <c r="AR370" i="36" l="1"/>
  <c r="BF369" i="36"/>
  <c r="K369" i="36" s="1"/>
  <c r="W369" i="36" s="1"/>
  <c r="AH370" i="36" s="1"/>
  <c r="AT370" i="36" s="1"/>
  <c r="BE369" i="36"/>
  <c r="J369" i="36" s="1"/>
  <c r="V369" i="36" s="1"/>
  <c r="AG370" i="36" s="1"/>
  <c r="AS370" i="36" s="1"/>
  <c r="AN370" i="36"/>
  <c r="BG369" i="36" l="1"/>
  <c r="L369" i="36" s="1"/>
  <c r="X369" i="36" s="1"/>
  <c r="P369" i="36" s="1"/>
  <c r="A370" i="36" l="1"/>
  <c r="AI370" i="36"/>
  <c r="AU370" i="36" l="1"/>
  <c r="AX370" i="36" s="1"/>
  <c r="C370" i="36" s="1"/>
  <c r="AL370" i="36"/>
  <c r="B370" i="36"/>
  <c r="AZ370" i="36"/>
  <c r="E370" i="36" s="1"/>
  <c r="Q370" i="36" s="1"/>
  <c r="AB371" i="36" l="1"/>
  <c r="BD370" i="36"/>
  <c r="I370" i="36" l="1"/>
  <c r="U370" i="36" s="1"/>
  <c r="BE370" i="36"/>
  <c r="J370" i="36" s="1"/>
  <c r="V370" i="36" s="1"/>
  <c r="AN371" i="36"/>
  <c r="AG371" i="36" l="1"/>
  <c r="AS371" i="36" s="1"/>
  <c r="AF371" i="36"/>
  <c r="AR371" i="36" s="1"/>
  <c r="BF370" i="36"/>
  <c r="K370" i="36" s="1"/>
  <c r="W370" i="36" s="1"/>
  <c r="AH371" i="36" l="1"/>
  <c r="AT371" i="36" s="1"/>
  <c r="BG370" i="36"/>
  <c r="L370" i="36" s="1"/>
  <c r="X370" i="36" s="1"/>
  <c r="A371" i="36" s="1"/>
  <c r="B371" i="36" s="1"/>
  <c r="P370" i="36" l="1"/>
  <c r="AI371" i="36"/>
  <c r="AU371" i="36" s="1"/>
  <c r="AX371" i="36" s="1"/>
  <c r="C371" i="36" s="1"/>
  <c r="AZ371" i="36" l="1"/>
  <c r="E371" i="36" s="1"/>
  <c r="Q371" i="36" s="1"/>
  <c r="AL371" i="36"/>
  <c r="AB372" i="36" l="1"/>
  <c r="AN372" i="36" s="1"/>
  <c r="AZ372" i="36"/>
  <c r="BD371" i="36"/>
  <c r="I371" i="36" l="1"/>
  <c r="U371" i="36" s="1"/>
  <c r="BF371" i="36"/>
  <c r="K371" i="36" s="1"/>
  <c r="W371" i="36" s="1"/>
  <c r="BE371" i="36"/>
  <c r="J371" i="36" s="1"/>
  <c r="V371" i="36" s="1"/>
  <c r="E372" i="36"/>
  <c r="Q372" i="36" s="1"/>
  <c r="AH372" i="36" l="1"/>
  <c r="AT372" i="36" s="1"/>
  <c r="AF372" i="36"/>
  <c r="AR372" i="36" s="1"/>
  <c r="AB373" i="36"/>
  <c r="AG372" i="36"/>
  <c r="AS372" i="36" s="1"/>
  <c r="BG371" i="36"/>
  <c r="L371" i="36" s="1"/>
  <c r="X371" i="36" s="1"/>
  <c r="P371" i="36" l="1"/>
  <c r="AI372" i="36"/>
  <c r="AL372" i="36" s="1"/>
  <c r="A372" i="36"/>
  <c r="B372" i="36" s="1"/>
  <c r="AN373" i="36"/>
  <c r="AU372" i="36" l="1"/>
  <c r="AX372" i="36" s="1"/>
  <c r="C372" i="36" s="1"/>
  <c r="BD372" i="36" l="1"/>
  <c r="I372" i="36" s="1"/>
  <c r="U372" i="36" s="1"/>
  <c r="AF373" i="36" l="1"/>
  <c r="AR373" i="36" s="1"/>
  <c r="BE372" i="36"/>
  <c r="J372" i="36" l="1"/>
  <c r="V372" i="36" s="1"/>
  <c r="BF372" i="36"/>
  <c r="K372" i="36" s="1"/>
  <c r="W372" i="36" s="1"/>
  <c r="AH373" i="36" l="1"/>
  <c r="AT373" i="36" s="1"/>
  <c r="AG373" i="36"/>
  <c r="BG372" i="36"/>
  <c r="L372" i="36" s="1"/>
  <c r="X372" i="36" s="1"/>
  <c r="A373" i="36" s="1"/>
  <c r="B373" i="36" s="1"/>
  <c r="P372" i="36" l="1"/>
  <c r="AI373" i="36"/>
  <c r="AU373" i="36" s="1"/>
  <c r="AS373" i="36"/>
  <c r="AX373" i="36" l="1"/>
  <c r="C373" i="36" s="1"/>
  <c r="AL373" i="36"/>
  <c r="AZ373" i="36"/>
  <c r="E373" i="36" s="1"/>
  <c r="Q373" i="36" s="1"/>
  <c r="AB374" i="36" l="1"/>
  <c r="BE373" i="36"/>
  <c r="J373" i="36" s="1"/>
  <c r="V373" i="36" s="1"/>
  <c r="BD373" i="36"/>
  <c r="I373" i="36" s="1"/>
  <c r="U373" i="36" s="1"/>
  <c r="AG374" i="36" l="1"/>
  <c r="AS374" i="36" s="1"/>
  <c r="AN374" i="36"/>
  <c r="BF373" i="36"/>
  <c r="K373" i="36" s="1"/>
  <c r="W373" i="36" s="1"/>
  <c r="AF374" i="36"/>
  <c r="AR374" i="36" s="1"/>
  <c r="BG373" i="36" l="1"/>
  <c r="L373" i="36" s="1"/>
  <c r="X373" i="36" s="1"/>
  <c r="A374" i="36" s="1"/>
  <c r="AH374" i="36"/>
  <c r="AT374" i="36" s="1"/>
  <c r="P373" i="36" l="1"/>
  <c r="AI374" i="36"/>
  <c r="AU374" i="36" s="1"/>
  <c r="AX374" i="36" s="1"/>
  <c r="C374" i="36" s="1"/>
  <c r="B374" i="36"/>
  <c r="AL374" i="36" l="1"/>
  <c r="AZ374" i="36"/>
  <c r="E374" i="36" s="1"/>
  <c r="Q374" i="36" s="1"/>
  <c r="AB375" i="36" l="1"/>
  <c r="AN375" i="36" s="1"/>
  <c r="BD374" i="36"/>
  <c r="I374" i="36" s="1"/>
  <c r="U374" i="36" s="1"/>
  <c r="BE374" i="36" l="1"/>
  <c r="J374" i="36" s="1"/>
  <c r="V374" i="36" s="1"/>
  <c r="AG375" i="36" s="1"/>
  <c r="AS375" i="36" s="1"/>
  <c r="AF375" i="36"/>
  <c r="AR375" i="36" s="1"/>
  <c r="BF374" i="36" l="1"/>
  <c r="BG374" i="36" s="1"/>
  <c r="L374" i="36" s="1"/>
  <c r="X374" i="36" s="1"/>
  <c r="K374" i="36" l="1"/>
  <c r="W374" i="36" s="1"/>
  <c r="P374" i="36" s="1"/>
  <c r="AI375" i="36"/>
  <c r="AH375" i="36" l="1"/>
  <c r="AT375" i="36" s="1"/>
  <c r="A375" i="36"/>
  <c r="B375" i="36" s="1"/>
  <c r="AU375" i="36"/>
  <c r="AL375" i="36" l="1"/>
  <c r="AX375" i="36"/>
  <c r="C375" i="36" s="1"/>
  <c r="AZ375" i="36"/>
  <c r="E375" i="36" s="1"/>
  <c r="Q375" i="36" s="1"/>
  <c r="AB376" i="36" l="1"/>
  <c r="AN376" i="36" s="1"/>
  <c r="BD375" i="36"/>
  <c r="I375" i="36" s="1"/>
  <c r="U375" i="36" s="1"/>
  <c r="BE375" i="36" l="1"/>
  <c r="J375" i="36" s="1"/>
  <c r="V375" i="36" s="1"/>
  <c r="AG376" i="36" s="1"/>
  <c r="AF376" i="36"/>
  <c r="AR376" i="36" s="1"/>
  <c r="AS376" i="36" l="1"/>
  <c r="BF375" i="36"/>
  <c r="BG375" i="36" s="1"/>
  <c r="L375" i="36" s="1"/>
  <c r="X375" i="36" s="1"/>
  <c r="K375" i="36" l="1"/>
  <c r="W375" i="36" s="1"/>
  <c r="P375" i="36" s="1"/>
  <c r="AI376" i="36"/>
  <c r="AH376" i="36" l="1"/>
  <c r="AT376" i="36" s="1"/>
  <c r="A376" i="36"/>
  <c r="B376" i="36" s="1"/>
  <c r="AU376" i="36"/>
  <c r="AL376" i="36" l="1"/>
  <c r="AX376" i="36"/>
  <c r="C376" i="36" s="1"/>
  <c r="AZ376" i="36"/>
  <c r="E376" i="36" s="1"/>
  <c r="Q376" i="36" s="1"/>
  <c r="AB377" i="36" l="1"/>
  <c r="AN377" i="36" s="1"/>
  <c r="BD376" i="36"/>
  <c r="I376" i="36" s="1"/>
  <c r="U376" i="36" s="1"/>
  <c r="BE376" i="36" l="1"/>
  <c r="J376" i="36" s="1"/>
  <c r="V376" i="36" s="1"/>
  <c r="AG377" i="36" s="1"/>
  <c r="AS377" i="36" s="1"/>
  <c r="AF377" i="36"/>
  <c r="AR377" i="36" s="1"/>
  <c r="BF376" i="36" l="1"/>
  <c r="BG376" i="36" s="1"/>
  <c r="L376" i="36" s="1"/>
  <c r="X376" i="36" s="1"/>
  <c r="K376" i="36" l="1"/>
  <c r="W376" i="36" s="1"/>
  <c r="A377" i="36" s="1"/>
  <c r="B377" i="36" s="1"/>
  <c r="AI377" i="36"/>
  <c r="AU377" i="36" s="1"/>
  <c r="P376" i="36" l="1"/>
  <c r="AH377" i="36"/>
  <c r="AT377" i="36" s="1"/>
  <c r="AX377" i="36" s="1"/>
  <c r="C377" i="36" s="1"/>
  <c r="AL377" i="36" l="1"/>
  <c r="AZ377" i="36"/>
  <c r="E377" i="36" s="1"/>
  <c r="Q377" i="36" s="1"/>
  <c r="AB378" i="36" l="1"/>
  <c r="AZ378" i="36"/>
  <c r="BD377" i="36"/>
  <c r="I377" i="36" s="1"/>
  <c r="U377" i="36" s="1"/>
  <c r="AN378" i="36" l="1"/>
  <c r="BE377" i="36"/>
  <c r="AF378" i="36"/>
  <c r="AR378" i="36" s="1"/>
  <c r="E378" i="36" l="1"/>
  <c r="Q378" i="36" s="1"/>
  <c r="J377" i="36"/>
  <c r="V377" i="36" s="1"/>
  <c r="BG377" i="36"/>
  <c r="L377" i="36" s="1"/>
  <c r="X377" i="36" s="1"/>
  <c r="BF377" i="36"/>
  <c r="K377" i="36" s="1"/>
  <c r="W377" i="36" s="1"/>
  <c r="AB379" i="36" l="1"/>
  <c r="AN379" i="36"/>
  <c r="AZ379" i="36"/>
  <c r="AG378" i="36"/>
  <c r="P377" i="36"/>
  <c r="A378" i="36"/>
  <c r="B378" i="36" s="1"/>
  <c r="AI378" i="36"/>
  <c r="AU378" i="36" s="1"/>
  <c r="AH378" i="36"/>
  <c r="AT378" i="36" s="1"/>
  <c r="E379" i="36" l="1"/>
  <c r="Q379" i="36" s="1"/>
  <c r="AN380" i="36" s="1"/>
  <c r="AL378" i="36"/>
  <c r="AS378" i="36"/>
  <c r="AB380" i="36" l="1"/>
  <c r="AX378" i="36"/>
  <c r="C378" i="36" s="1"/>
  <c r="BD378" i="36" l="1"/>
  <c r="I378" i="36" s="1"/>
  <c r="U378" i="36" s="1"/>
  <c r="AF379" i="36" l="1"/>
  <c r="AR379" i="36" s="1"/>
  <c r="BF378" i="36"/>
  <c r="K378" i="36" s="1"/>
  <c r="W378" i="36" s="1"/>
  <c r="BE378" i="36"/>
  <c r="J378" i="36" s="1"/>
  <c r="V378" i="36" s="1"/>
  <c r="AH379" i="36" l="1"/>
  <c r="BG378" i="36"/>
  <c r="L378" i="36" s="1"/>
  <c r="X378" i="36" s="1"/>
  <c r="P378" i="36" s="1"/>
  <c r="AG379" i="36"/>
  <c r="AS379" i="36" s="1"/>
  <c r="AT379" i="36" l="1"/>
  <c r="AI379" i="36"/>
  <c r="AU379" i="36" s="1"/>
  <c r="A379" i="36"/>
  <c r="B379" i="36" s="1"/>
  <c r="AL379" i="36" l="1"/>
  <c r="AX379" i="36"/>
  <c r="C379" i="36" s="1"/>
  <c r="BD379" i="36"/>
  <c r="I379" i="36" s="1"/>
  <c r="U379" i="36" s="1"/>
  <c r="AF380" i="36" l="1"/>
  <c r="BE379" i="36"/>
  <c r="J379" i="36" s="1"/>
  <c r="V379" i="36" s="1"/>
  <c r="BF379" i="36" l="1"/>
  <c r="K379" i="36" s="1"/>
  <c r="W379" i="36" s="1"/>
  <c r="AH380" i="36" s="1"/>
  <c r="AT380" i="36" s="1"/>
  <c r="AG380" i="36"/>
  <c r="AS380" i="36" s="1"/>
  <c r="AR380" i="36"/>
  <c r="BG379" i="36" l="1"/>
  <c r="L379" i="36" s="1"/>
  <c r="X379" i="36" s="1"/>
  <c r="AI380" i="36" s="1"/>
  <c r="P379" i="36" l="1"/>
  <c r="A380" i="36"/>
  <c r="B380" i="36" s="1"/>
  <c r="AU380" i="36"/>
  <c r="AX380" i="36" s="1"/>
  <c r="AL380" i="36"/>
  <c r="C380" i="36" l="1"/>
  <c r="AZ380" i="36"/>
  <c r="E380" i="36" s="1"/>
  <c r="E14" i="36" l="1"/>
  <c r="E13" i="36"/>
  <c r="E11" i="36" a="1"/>
  <c r="E11" i="36" s="1"/>
  <c r="Q380" i="36"/>
  <c r="BE380" i="36"/>
  <c r="J380" i="36" s="1"/>
  <c r="BD380" i="36"/>
  <c r="I380" i="36" s="1"/>
  <c r="J13" i="36" l="1"/>
  <c r="J14" i="36"/>
  <c r="J11" i="36" a="1"/>
  <c r="J11" i="36" s="1"/>
  <c r="J12" i="36" s="1"/>
  <c r="V380" i="36"/>
  <c r="E12" i="36"/>
  <c r="BF380" i="36"/>
  <c r="K380" i="36" s="1"/>
  <c r="AZ381" i="36"/>
  <c r="I13" i="36"/>
  <c r="I14" i="36"/>
  <c r="I11" i="36" a="1"/>
  <c r="I11" i="36" s="1"/>
  <c r="I12" i="36" s="1"/>
  <c r="U380" i="36"/>
  <c r="BD381" i="36" l="1"/>
  <c r="BE381" i="36" s="1"/>
  <c r="BG380" i="36"/>
  <c r="L380" i="36" s="1"/>
  <c r="X380" i="36" s="1"/>
  <c r="L11" i="36" a="1"/>
  <c r="L11" i="36" s="1"/>
  <c r="L12" i="36" s="1"/>
  <c r="K13" i="36"/>
  <c r="K14" i="36"/>
  <c r="K11" i="36" a="1"/>
  <c r="K11" i="36" s="1"/>
  <c r="K12" i="36" s="1"/>
  <c r="W380" i="36"/>
  <c r="F27" i="35" l="1" a="1"/>
  <c r="F27" i="35" s="1"/>
  <c r="BG381" i="36"/>
  <c r="P380" i="36"/>
  <c r="L14" i="36"/>
  <c r="G27" i="35" s="1" a="1"/>
  <c r="G33" i="35" s="1"/>
  <c r="L13" i="36"/>
  <c r="D27" i="35" s="1" a="1"/>
  <c r="D36" i="35" s="1"/>
  <c r="BF381" i="36"/>
  <c r="E27" i="35" a="1"/>
  <c r="F31" i="35" l="1"/>
  <c r="F28" i="35"/>
  <c r="F30" i="35"/>
  <c r="F36" i="35"/>
  <c r="F34" i="35"/>
  <c r="F29" i="35"/>
  <c r="F32" i="35"/>
  <c r="F33" i="35"/>
  <c r="F35" i="35"/>
  <c r="E16" i="36"/>
  <c r="D37" i="35" s="1"/>
  <c r="D27" i="35"/>
  <c r="G29" i="35"/>
  <c r="D29" i="35"/>
  <c r="G36" i="35"/>
  <c r="G34" i="35"/>
  <c r="G35" i="35"/>
  <c r="D28" i="35"/>
  <c r="D34" i="35"/>
  <c r="G31" i="35"/>
  <c r="D30" i="35"/>
  <c r="G28" i="35"/>
  <c r="D35" i="35"/>
  <c r="G32" i="35"/>
  <c r="D31" i="35"/>
  <c r="G27" i="35"/>
  <c r="D32" i="35"/>
  <c r="G30" i="35"/>
  <c r="D33" i="35"/>
  <c r="E35" i="35"/>
  <c r="E34" i="35"/>
  <c r="E30" i="35"/>
  <c r="E28" i="35"/>
  <c r="E36" i="35"/>
  <c r="E32" i="35"/>
  <c r="E27" i="35"/>
  <c r="E29" i="35"/>
  <c r="E31" i="35"/>
  <c r="E33" i="35"/>
  <c r="BD7" i="52" l="1"/>
  <c r="BM67" i="52" s="1"/>
  <c r="BF7" i="52"/>
  <c r="BE7" i="52"/>
  <c r="BP67" i="52" s="1"/>
  <c r="BB8" i="52" l="1"/>
  <c r="BA8" i="52"/>
  <c r="BP56" i="52" s="1"/>
  <c r="AZ8" i="52"/>
  <c r="BM56" i="52" s="1"/>
  <c r="BI6" i="52" l="1"/>
  <c r="BP78" i="52" s="1"/>
  <c r="BJ6" i="52"/>
  <c r="BH6" i="52"/>
  <c r="BM78" i="52" s="1"/>
  <c r="AN22" i="52"/>
  <c r="BT18" i="52" s="1"/>
  <c r="AP22" i="52"/>
  <c r="AO22" i="52"/>
  <c r="BW18" i="52" s="1"/>
  <c r="AJ22" i="52"/>
  <c r="BT6" i="52" s="1"/>
  <c r="BS6" i="52" s="1"/>
  <c r="AK22" i="52"/>
  <c r="BW6" i="52" s="1"/>
  <c r="BV6" i="52" s="1"/>
  <c r="AL22" i="52"/>
  <c r="AR22" i="52"/>
  <c r="BT30" i="52" s="1"/>
  <c r="AT22" i="52"/>
  <c r="AS22" i="52"/>
  <c r="BW30" i="52" s="1"/>
  <c r="BH7" i="52"/>
  <c r="BM79" i="52" s="1"/>
  <c r="AK23" i="52"/>
  <c r="BW7" i="52" s="1"/>
  <c r="BV7" i="52" s="1"/>
  <c r="AL8" i="52"/>
  <c r="AK8" i="52"/>
  <c r="BP8" i="52" s="1"/>
  <c r="AJ8" i="52"/>
  <c r="BM8" i="52" s="1"/>
  <c r="BL8" i="52" s="1"/>
  <c r="AL71" i="52"/>
  <c r="AJ71" i="52"/>
  <c r="CO7" i="52" s="1"/>
  <c r="CN7" i="52" s="1"/>
  <c r="AK71" i="52"/>
  <c r="CR7" i="52" s="1"/>
  <c r="CQ7" i="52" s="1"/>
  <c r="BA9" i="52"/>
  <c r="BP57" i="52" s="1"/>
  <c r="BO57" i="52" s="1"/>
  <c r="BB9" i="52"/>
  <c r="AZ9" i="52"/>
  <c r="BM57" i="52" s="1"/>
  <c r="BL57" i="52" s="1"/>
  <c r="BB23" i="52"/>
  <c r="AZ23" i="52"/>
  <c r="BT55" i="52" s="1"/>
  <c r="BA23" i="52"/>
  <c r="BW55" i="52" s="1"/>
  <c r="BF38" i="52"/>
  <c r="BD38" i="52"/>
  <c r="CA66" i="52" s="1"/>
  <c r="BE38" i="52"/>
  <c r="CD66" i="52" s="1"/>
  <c r="AX23" i="52"/>
  <c r="AW23" i="52"/>
  <c r="BW43" i="52" s="1"/>
  <c r="AV23" i="52"/>
  <c r="BT43" i="52" s="1"/>
  <c r="AT70" i="52"/>
  <c r="AR70" i="52"/>
  <c r="CO30" i="52" s="1"/>
  <c r="AS70" i="52"/>
  <c r="CR30" i="52" s="1"/>
  <c r="AT6" i="52"/>
  <c r="AS6" i="52"/>
  <c r="BP30" i="52" s="1"/>
  <c r="AR6" i="52"/>
  <c r="BM30" i="52" s="1"/>
  <c r="BH54" i="52"/>
  <c r="CH78" i="52" s="1"/>
  <c r="BJ54" i="52"/>
  <c r="BI54" i="52"/>
  <c r="CK78" i="52" s="1"/>
  <c r="AT40" i="52"/>
  <c r="AS40" i="52"/>
  <c r="CD32" i="52" s="1"/>
  <c r="AR40" i="52"/>
  <c r="CA32" i="52" s="1"/>
  <c r="AP6" i="52"/>
  <c r="AO6" i="52"/>
  <c r="BP18" i="52" s="1"/>
  <c r="AN6" i="52"/>
  <c r="BM18" i="52" s="1"/>
  <c r="AX38" i="52"/>
  <c r="AW38" i="52"/>
  <c r="CD42" i="52" s="1"/>
  <c r="AV38" i="52"/>
  <c r="CA42" i="52" s="1"/>
  <c r="AP55" i="52"/>
  <c r="AN55" i="52"/>
  <c r="CH19" i="52" s="1"/>
  <c r="AO55" i="52"/>
  <c r="CK19" i="52" s="1"/>
  <c r="BF8" i="52"/>
  <c r="BE8" i="52"/>
  <c r="BP68" i="52" s="1"/>
  <c r="BD8" i="52"/>
  <c r="BM68" i="52" s="1"/>
  <c r="AN39" i="52"/>
  <c r="CA19" i="52" s="1"/>
  <c r="AP39" i="52"/>
  <c r="AO39" i="52"/>
  <c r="CD19" i="52" s="1"/>
  <c r="AL54" i="52"/>
  <c r="AJ54" i="52"/>
  <c r="CH6" i="52" s="1"/>
  <c r="CG6" i="52" s="1"/>
  <c r="AK54" i="52"/>
  <c r="CK6" i="52" s="1"/>
  <c r="CJ6" i="52" s="1"/>
  <c r="AP71" i="52"/>
  <c r="AO71" i="52"/>
  <c r="CR19" i="52" s="1"/>
  <c r="AN71" i="52"/>
  <c r="CO19" i="52" s="1"/>
  <c r="BA38" i="52"/>
  <c r="CD54" i="52" s="1"/>
  <c r="AZ38" i="52"/>
  <c r="CA54" i="52" s="1"/>
  <c r="BB38" i="52"/>
  <c r="AL42" i="52"/>
  <c r="AJ42" i="52"/>
  <c r="CA10" i="52" s="1"/>
  <c r="BZ10" i="52" s="1"/>
  <c r="AK42" i="52"/>
  <c r="CD10" i="52" s="1"/>
  <c r="CC10" i="52" s="1"/>
  <c r="AT55" i="52"/>
  <c r="AS55" i="52"/>
  <c r="CK31" i="52" s="1"/>
  <c r="AR55" i="52"/>
  <c r="CH31" i="52" s="1"/>
  <c r="BI38" i="52"/>
  <c r="CD78" i="52" s="1"/>
  <c r="BJ38" i="52"/>
  <c r="BH38" i="52"/>
  <c r="CA78" i="52" s="1"/>
  <c r="AX55" i="52"/>
  <c r="AV55" i="52"/>
  <c r="CH43" i="52" s="1"/>
  <c r="AW55" i="52"/>
  <c r="CK43" i="52" s="1"/>
  <c r="BJ22" i="52"/>
  <c r="BI22" i="52"/>
  <c r="BW78" i="52" s="1"/>
  <c r="BH22" i="52"/>
  <c r="BT78" i="52" s="1"/>
  <c r="BB54" i="52"/>
  <c r="AZ54" i="52"/>
  <c r="CH54" i="52" s="1"/>
  <c r="BA54" i="52"/>
  <c r="CK54" i="52" s="1"/>
  <c r="BF54" i="52"/>
  <c r="BE54" i="52"/>
  <c r="CK66" i="52" s="1"/>
  <c r="BD54" i="52"/>
  <c r="CH66" i="52" s="1"/>
  <c r="AR23" i="52"/>
  <c r="BT31" i="52" s="1"/>
  <c r="AT23" i="52"/>
  <c r="AS23" i="52"/>
  <c r="BW31" i="52" s="1"/>
  <c r="BF23" i="52"/>
  <c r="BD23" i="52"/>
  <c r="BT67" i="52" s="1"/>
  <c r="BE23" i="52"/>
  <c r="BW67" i="52" s="1"/>
  <c r="AX6" i="52"/>
  <c r="AW6" i="52"/>
  <c r="BP42" i="52" s="1"/>
  <c r="AV6" i="52"/>
  <c r="BM42" i="52" s="1"/>
  <c r="BO8" i="52" l="1"/>
  <c r="AJ23" i="52"/>
  <c r="BT7" i="52" s="1"/>
  <c r="BS7" i="52" s="1"/>
  <c r="AJ24" i="52"/>
  <c r="BT8" i="52" s="1"/>
  <c r="BI7" i="52"/>
  <c r="BP79" i="52" s="1"/>
  <c r="AL23" i="52"/>
  <c r="BJ7" i="52"/>
  <c r="AO23" i="52"/>
  <c r="BW19" i="52" s="1"/>
  <c r="AN23" i="52"/>
  <c r="BT19" i="52" s="1"/>
  <c r="AP23" i="52"/>
  <c r="AJ9" i="52"/>
  <c r="BM9" i="52" s="1"/>
  <c r="BL9" i="52" s="1"/>
  <c r="AL9" i="52"/>
  <c r="AK9" i="52"/>
  <c r="BP9" i="52" s="1"/>
  <c r="AS41" i="52"/>
  <c r="CD33" i="52" s="1"/>
  <c r="AT41" i="52"/>
  <c r="AR41" i="52"/>
  <c r="CA33" i="52" s="1"/>
  <c r="AX7" i="52"/>
  <c r="AW7" i="52"/>
  <c r="BP43" i="52" s="1"/>
  <c r="AV7" i="52"/>
  <c r="BM43" i="52" s="1"/>
  <c r="BF9" i="52"/>
  <c r="BE9" i="52"/>
  <c r="BP69" i="52" s="1"/>
  <c r="BO69" i="52" s="1"/>
  <c r="BD9" i="52"/>
  <c r="BM69" i="52" s="1"/>
  <c r="BL69" i="52" s="1"/>
  <c r="AP7" i="52"/>
  <c r="AN7" i="52"/>
  <c r="BM19" i="52" s="1"/>
  <c r="AO7" i="52"/>
  <c r="BP19" i="52" s="1"/>
  <c r="AR71" i="52"/>
  <c r="CO31" i="52" s="1"/>
  <c r="AS71" i="52"/>
  <c r="CR31" i="52" s="1"/>
  <c r="AT71" i="52"/>
  <c r="BA24" i="52"/>
  <c r="BW56" i="52" s="1"/>
  <c r="BV56" i="52" s="1"/>
  <c r="BB24" i="52"/>
  <c r="AZ24" i="52"/>
  <c r="BT56" i="52" s="1"/>
  <c r="BS56" i="52" s="1"/>
  <c r="BF55" i="52"/>
  <c r="BD55" i="52"/>
  <c r="CH67" i="52" s="1"/>
  <c r="CG67" i="52" s="1"/>
  <c r="BE55" i="52"/>
  <c r="CK67" i="52" s="1"/>
  <c r="CJ67" i="52" s="1"/>
  <c r="AK72" i="52"/>
  <c r="CR8" i="52" s="1"/>
  <c r="CQ8" i="52" s="1"/>
  <c r="AL72" i="52"/>
  <c r="AJ72" i="52"/>
  <c r="CO8" i="52" s="1"/>
  <c r="CN8" i="52" s="1"/>
  <c r="AL43" i="52"/>
  <c r="AK43" i="52"/>
  <c r="CD11" i="52" s="1"/>
  <c r="CC11" i="52" s="1"/>
  <c r="AJ43" i="52"/>
  <c r="CA11" i="52" s="1"/>
  <c r="BZ11" i="52" s="1"/>
  <c r="AW39" i="52"/>
  <c r="CD43" i="52" s="1"/>
  <c r="AX39" i="52"/>
  <c r="AV39" i="52"/>
  <c r="CA43" i="52" s="1"/>
  <c r="AS24" i="52"/>
  <c r="BW32" i="52" s="1"/>
  <c r="BV32" i="52" s="1"/>
  <c r="AT24" i="52"/>
  <c r="AR24" i="52"/>
  <c r="BT32" i="52" s="1"/>
  <c r="BS32" i="52" s="1"/>
  <c r="AT56" i="52"/>
  <c r="AR56" i="52"/>
  <c r="CH32" i="52" s="1"/>
  <c r="AS56" i="52"/>
  <c r="CK32" i="52" s="1"/>
  <c r="AN72" i="52"/>
  <c r="CO20" i="52" s="1"/>
  <c r="AO72" i="52"/>
  <c r="CR20" i="52" s="1"/>
  <c r="AP72" i="52"/>
  <c r="AP40" i="52"/>
  <c r="AO40" i="52"/>
  <c r="CD20" i="52" s="1"/>
  <c r="AN40" i="52"/>
  <c r="CA20" i="52" s="1"/>
  <c r="AO24" i="52"/>
  <c r="BW20" i="52" s="1"/>
  <c r="AP24" i="52"/>
  <c r="AN24" i="52"/>
  <c r="BT20" i="52" s="1"/>
  <c r="AT7" i="52"/>
  <c r="AR7" i="52"/>
  <c r="BM31" i="52" s="1"/>
  <c r="AS7" i="52"/>
  <c r="BP31" i="52" s="1"/>
  <c r="BE39" i="52"/>
  <c r="CD67" i="52" s="1"/>
  <c r="BF39" i="52"/>
  <c r="BD39" i="52"/>
  <c r="CA67" i="52" s="1"/>
  <c r="AJ55" i="52"/>
  <c r="CH7" i="52" s="1"/>
  <c r="CG7" i="52" s="1"/>
  <c r="AL55" i="52"/>
  <c r="AK55" i="52"/>
  <c r="CK7" i="52" s="1"/>
  <c r="CJ7" i="52" s="1"/>
  <c r="BJ23" i="52"/>
  <c r="BI23" i="52"/>
  <c r="BW79" i="52" s="1"/>
  <c r="BH23" i="52"/>
  <c r="BT79" i="52" s="1"/>
  <c r="AV56" i="52"/>
  <c r="CH44" i="52" s="1"/>
  <c r="AX56" i="52"/>
  <c r="AW56" i="52"/>
  <c r="CK44" i="52" s="1"/>
  <c r="BF24" i="52"/>
  <c r="BE24" i="52"/>
  <c r="BW68" i="52" s="1"/>
  <c r="BV68" i="52" s="1"/>
  <c r="BD24" i="52"/>
  <c r="BT68" i="52" s="1"/>
  <c r="BS68" i="52" s="1"/>
  <c r="BB55" i="52"/>
  <c r="AZ55" i="52"/>
  <c r="CH55" i="52" s="1"/>
  <c r="BA55" i="52"/>
  <c r="CK55" i="52" s="1"/>
  <c r="BH39" i="52"/>
  <c r="CA79" i="52" s="1"/>
  <c r="BI39" i="52"/>
  <c r="CD79" i="52" s="1"/>
  <c r="BJ39" i="52"/>
  <c r="AZ39" i="52"/>
  <c r="CA55" i="52" s="1"/>
  <c r="BB39" i="52"/>
  <c r="BA39" i="52"/>
  <c r="CD55" i="52" s="1"/>
  <c r="AP56" i="52"/>
  <c r="AN56" i="52"/>
  <c r="CH20" i="52" s="1"/>
  <c r="AO56" i="52"/>
  <c r="CK20" i="52" s="1"/>
  <c r="BH8" i="52"/>
  <c r="BM80" i="52" s="1"/>
  <c r="BI8" i="52"/>
  <c r="BP80" i="52" s="1"/>
  <c r="BH55" i="52"/>
  <c r="CH79" i="52" s="1"/>
  <c r="CG79" i="52" s="1"/>
  <c r="BI55" i="52"/>
  <c r="CK79" i="52" s="1"/>
  <c r="CJ79" i="52" s="1"/>
  <c r="BJ55" i="52"/>
  <c r="AV24" i="52"/>
  <c r="BT44" i="52" s="1"/>
  <c r="AX24" i="52"/>
  <c r="AW24" i="52"/>
  <c r="BW44" i="52" s="1"/>
  <c r="BA10" i="52"/>
  <c r="BP58" i="52" s="1"/>
  <c r="BO58" i="52" s="1"/>
  <c r="BB10" i="52"/>
  <c r="AZ10" i="52"/>
  <c r="BM58" i="52" s="1"/>
  <c r="BL58" i="52" s="1"/>
  <c r="BS8" i="52" l="1"/>
  <c r="BJ8" i="52"/>
  <c r="BO9" i="52"/>
  <c r="AK24" i="52"/>
  <c r="BW8" i="52" s="1"/>
  <c r="BV8" i="52" s="1"/>
  <c r="AL24" i="52"/>
  <c r="AK25" i="52"/>
  <c r="BW9" i="52" s="1"/>
  <c r="BD56" i="52"/>
  <c r="CH68" i="52" s="1"/>
  <c r="CG68" i="52" s="1"/>
  <c r="BE56" i="52"/>
  <c r="CK68" i="52" s="1"/>
  <c r="CJ68" i="52" s="1"/>
  <c r="BF56" i="52"/>
  <c r="AT72" i="52"/>
  <c r="AS72" i="52"/>
  <c r="CR32" i="52" s="1"/>
  <c r="AR72" i="52"/>
  <c r="CO32" i="52" s="1"/>
  <c r="AK56" i="52"/>
  <c r="CK8" i="52" s="1"/>
  <c r="CJ8" i="52" s="1"/>
  <c r="AL56" i="52"/>
  <c r="AJ56" i="52"/>
  <c r="CH8" i="52" s="1"/>
  <c r="CG8" i="52" s="1"/>
  <c r="AT8" i="52"/>
  <c r="AR8" i="52"/>
  <c r="BM32" i="52" s="1"/>
  <c r="AS8" i="52"/>
  <c r="BP32" i="52" s="1"/>
  <c r="AP73" i="52"/>
  <c r="AN73" i="52"/>
  <c r="CO21" i="52" s="1"/>
  <c r="CN21" i="52" s="1"/>
  <c r="AO73" i="52"/>
  <c r="CR21" i="52" s="1"/>
  <c r="CQ21" i="52" s="1"/>
  <c r="AW40" i="52"/>
  <c r="CD44" i="52" s="1"/>
  <c r="AV40" i="52"/>
  <c r="CA44" i="52" s="1"/>
  <c r="AX40" i="52"/>
  <c r="AV25" i="52"/>
  <c r="BT45" i="52" s="1"/>
  <c r="BS45" i="52" s="1"/>
  <c r="AW25" i="52"/>
  <c r="BW45" i="52" s="1"/>
  <c r="BV45" i="52" s="1"/>
  <c r="AX25" i="52"/>
  <c r="BJ40" i="52"/>
  <c r="BH40" i="52"/>
  <c r="CA80" i="52" s="1"/>
  <c r="BI40" i="52"/>
  <c r="CD80" i="52" s="1"/>
  <c r="AX57" i="52"/>
  <c r="AV57" i="52"/>
  <c r="CH45" i="52" s="1"/>
  <c r="CG45" i="52" s="1"/>
  <c r="AW57" i="52"/>
  <c r="CK45" i="52" s="1"/>
  <c r="CJ45" i="52" s="1"/>
  <c r="AZ25" i="52"/>
  <c r="BT57" i="52" s="1"/>
  <c r="BS57" i="52" s="1"/>
  <c r="BB25" i="52"/>
  <c r="BA25" i="52"/>
  <c r="BW57" i="52" s="1"/>
  <c r="BV57" i="52" s="1"/>
  <c r="BF10" i="52"/>
  <c r="BE10" i="52"/>
  <c r="BP70" i="52" s="1"/>
  <c r="BO70" i="52" s="1"/>
  <c r="BD10" i="52"/>
  <c r="BM70" i="52" s="1"/>
  <c r="BL70" i="52" s="1"/>
  <c r="AR25" i="52"/>
  <c r="BT33" i="52" s="1"/>
  <c r="BS33" i="52" s="1"/>
  <c r="AT25" i="52"/>
  <c r="AS25" i="52"/>
  <c r="BW33" i="52" s="1"/>
  <c r="BV33" i="52" s="1"/>
  <c r="AL73" i="52"/>
  <c r="AJ73" i="52"/>
  <c r="CO9" i="52" s="1"/>
  <c r="CN9" i="52" s="1"/>
  <c r="AK73" i="52"/>
  <c r="CR9" i="52" s="1"/>
  <c r="CQ9" i="52" s="1"/>
  <c r="BB11" i="52"/>
  <c r="AZ11" i="52"/>
  <c r="BM59" i="52" s="1"/>
  <c r="BL59" i="52" s="1"/>
  <c r="BA11" i="52"/>
  <c r="BP59" i="52" s="1"/>
  <c r="BO59" i="52" s="1"/>
  <c r="BF25" i="52"/>
  <c r="BD25" i="52"/>
  <c r="BT69" i="52" s="1"/>
  <c r="BS69" i="52" s="1"/>
  <c r="BE25" i="52"/>
  <c r="BW69" i="52" s="1"/>
  <c r="BV69" i="52" s="1"/>
  <c r="BF40" i="52"/>
  <c r="BD40" i="52"/>
  <c r="CA68" i="52" s="1"/>
  <c r="BE40" i="52"/>
  <c r="CD68" i="52" s="1"/>
  <c r="AP41" i="52"/>
  <c r="AO41" i="52"/>
  <c r="CD21" i="52" s="1"/>
  <c r="AN41" i="52"/>
  <c r="CA21" i="52" s="1"/>
  <c r="BJ9" i="52"/>
  <c r="BI9" i="52"/>
  <c r="BP81" i="52" s="1"/>
  <c r="BO81" i="52" s="1"/>
  <c r="BH9" i="52"/>
  <c r="BM81" i="52" s="1"/>
  <c r="BL81" i="52" s="1"/>
  <c r="BB40" i="52"/>
  <c r="AZ40" i="52"/>
  <c r="CA56" i="52" s="1"/>
  <c r="BA40" i="52"/>
  <c r="CD56" i="52" s="1"/>
  <c r="BJ24" i="52"/>
  <c r="BI24" i="52"/>
  <c r="BW80" i="52" s="1"/>
  <c r="BV80" i="52" s="1"/>
  <c r="BH24" i="52"/>
  <c r="BT80" i="52" s="1"/>
  <c r="BS80" i="52" s="1"/>
  <c r="AO8" i="52"/>
  <c r="BP20" i="52" s="1"/>
  <c r="AN8" i="52"/>
  <c r="BM20" i="52" s="1"/>
  <c r="AP8" i="52"/>
  <c r="AX8" i="52"/>
  <c r="AV8" i="52"/>
  <c r="BM44" i="52" s="1"/>
  <c r="AW8" i="52"/>
  <c r="BP44" i="52" s="1"/>
  <c r="AL10" i="52"/>
  <c r="AJ10" i="52"/>
  <c r="BM10" i="52" s="1"/>
  <c r="BL10" i="52" s="1"/>
  <c r="AK10" i="52"/>
  <c r="BP10" i="52" s="1"/>
  <c r="AZ56" i="52"/>
  <c r="CH56" i="52" s="1"/>
  <c r="BA56" i="52"/>
  <c r="CK56" i="52" s="1"/>
  <c r="BB56" i="52"/>
  <c r="AO25" i="52"/>
  <c r="BW21" i="52" s="1"/>
  <c r="BV21" i="52" s="1"/>
  <c r="AN25" i="52"/>
  <c r="BT21" i="52" s="1"/>
  <c r="BS21" i="52" s="1"/>
  <c r="AP25" i="52"/>
  <c r="AL44" i="52"/>
  <c r="AK44" i="52"/>
  <c r="CD12" i="52" s="1"/>
  <c r="CC12" i="52" s="1"/>
  <c r="AJ44" i="52"/>
  <c r="CA12" i="52" s="1"/>
  <c r="BZ12" i="52" s="1"/>
  <c r="AN57" i="52"/>
  <c r="CH21" i="52" s="1"/>
  <c r="AP57" i="52"/>
  <c r="AO57" i="52"/>
  <c r="CK21" i="52" s="1"/>
  <c r="AT57" i="52"/>
  <c r="AR57" i="52"/>
  <c r="CH33" i="52" s="1"/>
  <c r="CG33" i="52" s="1"/>
  <c r="AS57" i="52"/>
  <c r="CK33" i="52" s="1"/>
  <c r="CJ33" i="52" s="1"/>
  <c r="BJ56" i="52"/>
  <c r="BI56" i="52"/>
  <c r="CK80" i="52" s="1"/>
  <c r="CJ80" i="52" s="1"/>
  <c r="BH56" i="52"/>
  <c r="CH80" i="52" s="1"/>
  <c r="CG80" i="52" s="1"/>
  <c r="AR42" i="52"/>
  <c r="CA34" i="52" s="1"/>
  <c r="AS42" i="52"/>
  <c r="CD34" i="52" s="1"/>
  <c r="AT42" i="52"/>
  <c r="BV9" i="52" l="1"/>
  <c r="BO10" i="52"/>
  <c r="AJ25" i="52"/>
  <c r="BT9" i="52" s="1"/>
  <c r="BS9" i="52" s="1"/>
  <c r="AL25" i="52"/>
  <c r="AT26" i="52"/>
  <c r="AR26" i="52"/>
  <c r="BT34" i="52" s="1"/>
  <c r="BS34" i="52" s="1"/>
  <c r="AS26" i="52"/>
  <c r="BW34" i="52" s="1"/>
  <c r="BV34" i="52" s="1"/>
  <c r="BH41" i="52"/>
  <c r="CA81" i="52" s="1"/>
  <c r="BJ41" i="52"/>
  <c r="BI41" i="52"/>
  <c r="CD81" i="52" s="1"/>
  <c r="AT73" i="52"/>
  <c r="AR73" i="52"/>
  <c r="CO33" i="52" s="1"/>
  <c r="CN33" i="52" s="1"/>
  <c r="AS73" i="52"/>
  <c r="CR33" i="52" s="1"/>
  <c r="CQ33" i="52" s="1"/>
  <c r="AN58" i="52"/>
  <c r="CH22" i="52" s="1"/>
  <c r="CG22" i="52" s="1"/>
  <c r="AP58" i="52"/>
  <c r="AO58" i="52"/>
  <c r="CK22" i="52" s="1"/>
  <c r="CJ22" i="52" s="1"/>
  <c r="BA41" i="52"/>
  <c r="CD57" i="52" s="1"/>
  <c r="CC57" i="52" s="1"/>
  <c r="BB41" i="52"/>
  <c r="AZ41" i="52"/>
  <c r="CA57" i="52" s="1"/>
  <c r="BZ57" i="52" s="1"/>
  <c r="BE26" i="52"/>
  <c r="BW70" i="52" s="1"/>
  <c r="BV70" i="52" s="1"/>
  <c r="BD26" i="52"/>
  <c r="BT70" i="52" s="1"/>
  <c r="BS70" i="52" s="1"/>
  <c r="BF26" i="52"/>
  <c r="AP74" i="52"/>
  <c r="AO74" i="52"/>
  <c r="CR22" i="52" s="1"/>
  <c r="CQ22" i="52" s="1"/>
  <c r="AN74" i="52"/>
  <c r="CO22" i="52" s="1"/>
  <c r="CN22" i="52" s="1"/>
  <c r="BB57" i="52"/>
  <c r="AZ57" i="52"/>
  <c r="CH57" i="52" s="1"/>
  <c r="CG57" i="52" s="1"/>
  <c r="BA57" i="52"/>
  <c r="CK57" i="52" s="1"/>
  <c r="CJ57" i="52" s="1"/>
  <c r="AL11" i="52"/>
  <c r="AJ11" i="52"/>
  <c r="BM11" i="52" s="1"/>
  <c r="BL11" i="52" s="1"/>
  <c r="AK11" i="52"/>
  <c r="BP11" i="52" s="1"/>
  <c r="AL74" i="52"/>
  <c r="AJ74" i="52"/>
  <c r="CO10" i="52" s="1"/>
  <c r="CN10" i="52" s="1"/>
  <c r="AK74" i="52"/>
  <c r="CR10" i="52" s="1"/>
  <c r="CQ10" i="52" s="1"/>
  <c r="BB26" i="52"/>
  <c r="BA26" i="52"/>
  <c r="BW58" i="52" s="1"/>
  <c r="BV58" i="52" s="1"/>
  <c r="AZ26" i="52"/>
  <c r="BT58" i="52" s="1"/>
  <c r="BS58" i="52" s="1"/>
  <c r="AX58" i="52"/>
  <c r="AW58" i="52"/>
  <c r="CK46" i="52" s="1"/>
  <c r="CJ46" i="52" s="1"/>
  <c r="AV58" i="52"/>
  <c r="CH46" i="52" s="1"/>
  <c r="CG46" i="52" s="1"/>
  <c r="AL57" i="52"/>
  <c r="AK57" i="52"/>
  <c r="CK9" i="52" s="1"/>
  <c r="CJ9" i="52" s="1"/>
  <c r="AJ57" i="52"/>
  <c r="CH9" i="52" s="1"/>
  <c r="CG9" i="52" s="1"/>
  <c r="AT43" i="52"/>
  <c r="AR43" i="52"/>
  <c r="CA35" i="52" s="1"/>
  <c r="AS43" i="52"/>
  <c r="CD35" i="52" s="1"/>
  <c r="BH25" i="52"/>
  <c r="BT81" i="52" s="1"/>
  <c r="BS81" i="52" s="1"/>
  <c r="BJ25" i="52"/>
  <c r="BI25" i="52"/>
  <c r="BW81" i="52" s="1"/>
  <c r="BV81" i="52" s="1"/>
  <c r="BF41" i="52"/>
  <c r="BE41" i="52"/>
  <c r="CD69" i="52" s="1"/>
  <c r="CC69" i="52" s="1"/>
  <c r="BD41" i="52"/>
  <c r="CA69" i="52" s="1"/>
  <c r="BZ69" i="52" s="1"/>
  <c r="AW41" i="52"/>
  <c r="CD45" i="52" s="1"/>
  <c r="AX41" i="52"/>
  <c r="AV41" i="52"/>
  <c r="CA45" i="52" s="1"/>
  <c r="AR58" i="52"/>
  <c r="CH34" i="52" s="1"/>
  <c r="CG34" i="52" s="1"/>
  <c r="AT58" i="52"/>
  <c r="AS58" i="52"/>
  <c r="CK34" i="52" s="1"/>
  <c r="CJ34" i="52" s="1"/>
  <c r="AP26" i="52"/>
  <c r="AN26" i="52"/>
  <c r="BT22" i="52" s="1"/>
  <c r="BS22" i="52" s="1"/>
  <c r="AO26" i="52"/>
  <c r="BW22" i="52" s="1"/>
  <c r="BV22" i="52" s="1"/>
  <c r="AP9" i="52"/>
  <c r="AO9" i="52"/>
  <c r="BP21" i="52" s="1"/>
  <c r="AN9" i="52"/>
  <c r="BM21" i="52" s="1"/>
  <c r="BE11" i="52"/>
  <c r="BP71" i="52" s="1"/>
  <c r="BO71" i="52" s="1"/>
  <c r="BF11" i="52"/>
  <c r="BD11" i="52"/>
  <c r="BM71" i="52" s="1"/>
  <c r="BL71" i="52" s="1"/>
  <c r="BJ57" i="52"/>
  <c r="BI57" i="52"/>
  <c r="CK81" i="52" s="1"/>
  <c r="CJ81" i="52" s="1"/>
  <c r="BH57" i="52"/>
  <c r="CH81" i="52" s="1"/>
  <c r="CG81" i="52" s="1"/>
  <c r="BJ10" i="52"/>
  <c r="BH10" i="52"/>
  <c r="BM82" i="52" s="1"/>
  <c r="BL82" i="52" s="1"/>
  <c r="BI10" i="52"/>
  <c r="BP82" i="52" s="1"/>
  <c r="BO82" i="52" s="1"/>
  <c r="AW26" i="52"/>
  <c r="BW46" i="52" s="1"/>
  <c r="BV46" i="52" s="1"/>
  <c r="AX26" i="52"/>
  <c r="AV26" i="52"/>
  <c r="BT46" i="52" s="1"/>
  <c r="BS46" i="52" s="1"/>
  <c r="AJ45" i="52"/>
  <c r="CA13" i="52" s="1"/>
  <c r="BZ13" i="52" s="1"/>
  <c r="AL45" i="52"/>
  <c r="AK45" i="52"/>
  <c r="CD13" i="52" s="1"/>
  <c r="CC13" i="52" s="1"/>
  <c r="AV9" i="52"/>
  <c r="BM45" i="52" s="1"/>
  <c r="BL45" i="52" s="1"/>
  <c r="AX9" i="52"/>
  <c r="AW9" i="52"/>
  <c r="BP45" i="52" s="1"/>
  <c r="BO45" i="52" s="1"/>
  <c r="BF57" i="52"/>
  <c r="BE57" i="52"/>
  <c r="CK69" i="52" s="1"/>
  <c r="CJ69" i="52" s="1"/>
  <c r="BD57" i="52"/>
  <c r="CH69" i="52" s="1"/>
  <c r="CG69" i="52" s="1"/>
  <c r="AN42" i="52"/>
  <c r="CA22" i="52" s="1"/>
  <c r="AP42" i="52"/>
  <c r="AO42" i="52"/>
  <c r="CD22" i="52" s="1"/>
  <c r="BB12" i="52"/>
  <c r="BA12" i="52"/>
  <c r="BP60" i="52" s="1"/>
  <c r="BO60" i="52" s="1"/>
  <c r="AZ12" i="52"/>
  <c r="BM60" i="52" s="1"/>
  <c r="BL60" i="52" s="1"/>
  <c r="AR9" i="52"/>
  <c r="BM33" i="52" s="1"/>
  <c r="BL33" i="52" s="1"/>
  <c r="AT9" i="52"/>
  <c r="AS9" i="52"/>
  <c r="BP33" i="52" s="1"/>
  <c r="BO33" i="52" s="1"/>
  <c r="BO11" i="52" l="1"/>
  <c r="AL26" i="52"/>
  <c r="AK26" i="52"/>
  <c r="BW10" i="52" s="1"/>
  <c r="BV10" i="52" s="1"/>
  <c r="AJ26" i="52"/>
  <c r="BT10" i="52" s="1"/>
  <c r="BS10" i="52" s="1"/>
  <c r="BA58" i="52"/>
  <c r="CK58" i="52" s="1"/>
  <c r="CJ58" i="52" s="1"/>
  <c r="AZ58" i="52"/>
  <c r="CH58" i="52" s="1"/>
  <c r="CG58" i="52" s="1"/>
  <c r="BB58" i="52"/>
  <c r="AN75" i="52"/>
  <c r="CO23" i="52" s="1"/>
  <c r="CN23" i="52" s="1"/>
  <c r="AP75" i="52"/>
  <c r="AO75" i="52"/>
  <c r="CR23" i="52" s="1"/>
  <c r="CQ23" i="52" s="1"/>
  <c r="AT44" i="52"/>
  <c r="AR44" i="52"/>
  <c r="CA36" i="52" s="1"/>
  <c r="BZ36" i="52" s="1"/>
  <c r="AS44" i="52"/>
  <c r="CD36" i="52" s="1"/>
  <c r="CC36" i="52" s="1"/>
  <c r="AT74" i="52"/>
  <c r="AS74" i="52"/>
  <c r="CR34" i="52" s="1"/>
  <c r="CQ34" i="52" s="1"/>
  <c r="AR74" i="52"/>
  <c r="CO34" i="52" s="1"/>
  <c r="CN34" i="52" s="1"/>
  <c r="BE12" i="52"/>
  <c r="BP72" i="52" s="1"/>
  <c r="BO72" i="52" s="1"/>
  <c r="BD12" i="52"/>
  <c r="BM72" i="52" s="1"/>
  <c r="BL72" i="52" s="1"/>
  <c r="BF12" i="52"/>
  <c r="AT59" i="52"/>
  <c r="AR59" i="52"/>
  <c r="CH35" i="52" s="1"/>
  <c r="CG35" i="52" s="1"/>
  <c r="AS59" i="52"/>
  <c r="CK35" i="52" s="1"/>
  <c r="CJ35" i="52" s="1"/>
  <c r="AX42" i="52"/>
  <c r="AV42" i="52"/>
  <c r="CA46" i="52" s="1"/>
  <c r="AW42" i="52"/>
  <c r="CD46" i="52" s="1"/>
  <c r="AX59" i="52"/>
  <c r="AW59" i="52"/>
  <c r="CK47" i="52" s="1"/>
  <c r="CJ47" i="52" s="1"/>
  <c r="AV59" i="52"/>
  <c r="CH47" i="52" s="1"/>
  <c r="CG47" i="52" s="1"/>
  <c r="BD58" i="52"/>
  <c r="CH70" i="52" s="1"/>
  <c r="CG70" i="52" s="1"/>
  <c r="BF58" i="52"/>
  <c r="BE58" i="52"/>
  <c r="CK70" i="52" s="1"/>
  <c r="CJ70" i="52" s="1"/>
  <c r="AK12" i="52"/>
  <c r="BP12" i="52" s="1"/>
  <c r="AL12" i="52"/>
  <c r="AJ12" i="52"/>
  <c r="BM12" i="52" s="1"/>
  <c r="BL12" i="52" s="1"/>
  <c r="BB42" i="52"/>
  <c r="AZ42" i="52"/>
  <c r="CA58" i="52" s="1"/>
  <c r="BZ58" i="52" s="1"/>
  <c r="BA42" i="52"/>
  <c r="CD58" i="52" s="1"/>
  <c r="CC58" i="52" s="1"/>
  <c r="AP59" i="52"/>
  <c r="AO59" i="52"/>
  <c r="CK23" i="52" s="1"/>
  <c r="CJ23" i="52" s="1"/>
  <c r="AN59" i="52"/>
  <c r="CH23" i="52" s="1"/>
  <c r="CG23" i="52" s="1"/>
  <c r="BJ11" i="52"/>
  <c r="BH11" i="52"/>
  <c r="BM83" i="52" s="1"/>
  <c r="BL83" i="52" s="1"/>
  <c r="BI11" i="52"/>
  <c r="BP83" i="52" s="1"/>
  <c r="BO83" i="52" s="1"/>
  <c r="AX10" i="52"/>
  <c r="AW10" i="52"/>
  <c r="BP46" i="52" s="1"/>
  <c r="BO46" i="52" s="1"/>
  <c r="AV10" i="52"/>
  <c r="BM46" i="52" s="1"/>
  <c r="BL46" i="52" s="1"/>
  <c r="BJ26" i="52"/>
  <c r="BH26" i="52"/>
  <c r="BT82" i="52" s="1"/>
  <c r="BS82" i="52" s="1"/>
  <c r="BI26" i="52"/>
  <c r="BW82" i="52" s="1"/>
  <c r="BV82" i="52" s="1"/>
  <c r="AT27" i="52"/>
  <c r="AR27" i="52"/>
  <c r="BT35" i="52" s="1"/>
  <c r="BS35" i="52" s="1"/>
  <c r="AS27" i="52"/>
  <c r="BW35" i="52" s="1"/>
  <c r="BV35" i="52" s="1"/>
  <c r="AN27" i="52"/>
  <c r="BT23" i="52" s="1"/>
  <c r="BS23" i="52" s="1"/>
  <c r="AP27" i="52"/>
  <c r="AO27" i="52"/>
  <c r="BW23" i="52" s="1"/>
  <c r="BV23" i="52" s="1"/>
  <c r="AL58" i="52"/>
  <c r="AJ58" i="52"/>
  <c r="CH10" i="52" s="1"/>
  <c r="CG10" i="52" s="1"/>
  <c r="AK58" i="52"/>
  <c r="CK10" i="52" s="1"/>
  <c r="CJ10" i="52" s="1"/>
  <c r="AL46" i="52"/>
  <c r="AJ46" i="52"/>
  <c r="CA14" i="52" s="1"/>
  <c r="BZ14" i="52" s="1"/>
  <c r="AK46" i="52"/>
  <c r="CD14" i="52" s="1"/>
  <c r="CC14" i="52" s="1"/>
  <c r="AZ13" i="52"/>
  <c r="BM61" i="52" s="1"/>
  <c r="BL61" i="52" s="1"/>
  <c r="BB13" i="52"/>
  <c r="BA13" i="52"/>
  <c r="BP61" i="52" s="1"/>
  <c r="BO61" i="52" s="1"/>
  <c r="AT10" i="52"/>
  <c r="AR10" i="52"/>
  <c r="BM34" i="52" s="1"/>
  <c r="BL34" i="52" s="1"/>
  <c r="AS10" i="52"/>
  <c r="BP34" i="52" s="1"/>
  <c r="BO34" i="52" s="1"/>
  <c r="BD42" i="52"/>
  <c r="CA70" i="52" s="1"/>
  <c r="BZ70" i="52" s="1"/>
  <c r="BF42" i="52"/>
  <c r="BE42" i="52"/>
  <c r="CD70" i="52" s="1"/>
  <c r="CC70" i="52" s="1"/>
  <c r="AK75" i="52"/>
  <c r="CR11" i="52" s="1"/>
  <c r="CQ11" i="52" s="1"/>
  <c r="AL75" i="52"/>
  <c r="AJ75" i="52"/>
  <c r="CO11" i="52" s="1"/>
  <c r="CN11" i="52" s="1"/>
  <c r="AJ27" i="52"/>
  <c r="BT11" i="52" s="1"/>
  <c r="BS11" i="52" s="1"/>
  <c r="AL27" i="52"/>
  <c r="AK27" i="52"/>
  <c r="BW11" i="52" s="1"/>
  <c r="BV11" i="52" s="1"/>
  <c r="BE27" i="52"/>
  <c r="BW71" i="52" s="1"/>
  <c r="BV71" i="52" s="1"/>
  <c r="BF27" i="52"/>
  <c r="BD27" i="52"/>
  <c r="BT71" i="52" s="1"/>
  <c r="BS71" i="52" s="1"/>
  <c r="BI58" i="52"/>
  <c r="CK82" i="52" s="1"/>
  <c r="CJ82" i="52" s="1"/>
  <c r="BJ58" i="52"/>
  <c r="BH58" i="52"/>
  <c r="CH82" i="52" s="1"/>
  <c r="CG82" i="52" s="1"/>
  <c r="AX27" i="52"/>
  <c r="AV27" i="52"/>
  <c r="BT47" i="52" s="1"/>
  <c r="BS47" i="52" s="1"/>
  <c r="AW27" i="52"/>
  <c r="BW47" i="52" s="1"/>
  <c r="BV47" i="52" s="1"/>
  <c r="AP10" i="52"/>
  <c r="AN10" i="52"/>
  <c r="BM22" i="52" s="1"/>
  <c r="BL22" i="52" s="1"/>
  <c r="AO10" i="52"/>
  <c r="BP22" i="52" s="1"/>
  <c r="BH42" i="52"/>
  <c r="CA82" i="52" s="1"/>
  <c r="BJ42" i="52"/>
  <c r="BI42" i="52"/>
  <c r="CD82" i="52" s="1"/>
  <c r="AP43" i="52"/>
  <c r="AN43" i="52"/>
  <c r="CA23" i="52" s="1"/>
  <c r="AO43" i="52"/>
  <c r="CD23" i="52" s="1"/>
  <c r="AZ27" i="52"/>
  <c r="BT59" i="52" s="1"/>
  <c r="BS59" i="52" s="1"/>
  <c r="BB27" i="52"/>
  <c r="BA27" i="52"/>
  <c r="BW59" i="52" s="1"/>
  <c r="BV59" i="52" s="1"/>
  <c r="BO12" i="52" l="1"/>
  <c r="BO22" i="52"/>
  <c r="AP44" i="52"/>
  <c r="AN44" i="52"/>
  <c r="CA24" i="52" s="1"/>
  <c r="AO44" i="52"/>
  <c r="CD24" i="52" s="1"/>
  <c r="AZ14" i="52"/>
  <c r="BM62" i="52" s="1"/>
  <c r="BL62" i="52" s="1"/>
  <c r="BB14" i="52"/>
  <c r="BA14" i="52"/>
  <c r="BP62" i="52" s="1"/>
  <c r="BO62" i="52" s="1"/>
  <c r="AX11" i="52"/>
  <c r="AW11" i="52"/>
  <c r="BP47" i="52" s="1"/>
  <c r="BO47" i="52" s="1"/>
  <c r="AV11" i="52"/>
  <c r="BM47" i="52" s="1"/>
  <c r="BL47" i="52" s="1"/>
  <c r="AL13" i="52"/>
  <c r="AK13" i="52"/>
  <c r="BP13" i="52" s="1"/>
  <c r="AJ13" i="52"/>
  <c r="BM13" i="52" s="1"/>
  <c r="BL13" i="52" s="1"/>
  <c r="AT75" i="52"/>
  <c r="AR75" i="52"/>
  <c r="CO35" i="52" s="1"/>
  <c r="CN35" i="52" s="1"/>
  <c r="AS75" i="52"/>
  <c r="CR35" i="52" s="1"/>
  <c r="CQ35" i="52" s="1"/>
  <c r="AZ59" i="52"/>
  <c r="CH59" i="52" s="1"/>
  <c r="CG59" i="52" s="1"/>
  <c r="BB59" i="52"/>
  <c r="BA59" i="52"/>
  <c r="CK59" i="52" s="1"/>
  <c r="CJ59" i="52" s="1"/>
  <c r="AN11" i="52"/>
  <c r="BM23" i="52" s="1"/>
  <c r="BL23" i="52" s="1"/>
  <c r="AO11" i="52"/>
  <c r="BP23" i="52" s="1"/>
  <c r="AP11" i="52"/>
  <c r="AL76" i="52"/>
  <c r="AJ76" i="52"/>
  <c r="CO12" i="52" s="1"/>
  <c r="CN12" i="52" s="1"/>
  <c r="AK76" i="52"/>
  <c r="CR12" i="52" s="1"/>
  <c r="CQ12" i="52" s="1"/>
  <c r="AL59" i="52"/>
  <c r="AJ59" i="52"/>
  <c r="CH11" i="52" s="1"/>
  <c r="CG11" i="52" s="1"/>
  <c r="AK59" i="52"/>
  <c r="CK11" i="52" s="1"/>
  <c r="CJ11" i="52" s="1"/>
  <c r="AX43" i="52"/>
  <c r="AW43" i="52"/>
  <c r="CD47" i="52" s="1"/>
  <c r="AV43" i="52"/>
  <c r="CA47" i="52" s="1"/>
  <c r="AP76" i="52"/>
  <c r="AN76" i="52"/>
  <c r="CO24" i="52" s="1"/>
  <c r="CN24" i="52" s="1"/>
  <c r="AO76" i="52"/>
  <c r="CR24" i="52" s="1"/>
  <c r="CQ24" i="52" s="1"/>
  <c r="AT28" i="52"/>
  <c r="AR28" i="52"/>
  <c r="BT36" i="52" s="1"/>
  <c r="BS36" i="52" s="1"/>
  <c r="AS28" i="52"/>
  <c r="BW36" i="52" s="1"/>
  <c r="BV36" i="52" s="1"/>
  <c r="BJ27" i="52"/>
  <c r="BH27" i="52"/>
  <c r="BT83" i="52" s="1"/>
  <c r="BS83" i="52" s="1"/>
  <c r="BI27" i="52"/>
  <c r="BW83" i="52" s="1"/>
  <c r="BV83" i="52" s="1"/>
  <c r="BB43" i="52"/>
  <c r="BA43" i="52"/>
  <c r="CD59" i="52" s="1"/>
  <c r="CC59" i="52" s="1"/>
  <c r="AZ43" i="52"/>
  <c r="CA59" i="52" s="1"/>
  <c r="BZ59" i="52" s="1"/>
  <c r="BJ59" i="52"/>
  <c r="BI59" i="52"/>
  <c r="CK83" i="52" s="1"/>
  <c r="CJ83" i="52" s="1"/>
  <c r="BH59" i="52"/>
  <c r="CH83" i="52" s="1"/>
  <c r="CG83" i="52" s="1"/>
  <c r="AL47" i="52"/>
  <c r="AK47" i="52"/>
  <c r="CD15" i="52" s="1"/>
  <c r="CC15" i="52" s="1"/>
  <c r="AJ47" i="52"/>
  <c r="CA15" i="52" s="1"/>
  <c r="BZ15" i="52" s="1"/>
  <c r="BB28" i="52"/>
  <c r="AZ28" i="52"/>
  <c r="BT60" i="52" s="1"/>
  <c r="BS60" i="52" s="1"/>
  <c r="BA28" i="52"/>
  <c r="BW60" i="52" s="1"/>
  <c r="BV60" i="52" s="1"/>
  <c r="BJ43" i="52"/>
  <c r="BH43" i="52"/>
  <c r="CA83" i="52" s="1"/>
  <c r="BI43" i="52"/>
  <c r="CD83" i="52" s="1"/>
  <c r="AJ28" i="52"/>
  <c r="BT12" i="52" s="1"/>
  <c r="BS12" i="52" s="1"/>
  <c r="AL28" i="52"/>
  <c r="AK28" i="52"/>
  <c r="BW12" i="52" s="1"/>
  <c r="BV12" i="52" s="1"/>
  <c r="AS11" i="52"/>
  <c r="BP35" i="52" s="1"/>
  <c r="BO35" i="52" s="1"/>
  <c r="AT11" i="52"/>
  <c r="AR11" i="52"/>
  <c r="BM35" i="52" s="1"/>
  <c r="BL35" i="52" s="1"/>
  <c r="AX60" i="52"/>
  <c r="AW60" i="52"/>
  <c r="CK48" i="52" s="1"/>
  <c r="CJ48" i="52" s="1"/>
  <c r="AV60" i="52"/>
  <c r="CH48" i="52" s="1"/>
  <c r="CG48" i="52" s="1"/>
  <c r="BD13" i="52"/>
  <c r="BM73" i="52" s="1"/>
  <c r="BL73" i="52" s="1"/>
  <c r="BF13" i="52"/>
  <c r="BE13" i="52"/>
  <c r="BP73" i="52" s="1"/>
  <c r="BO73" i="52" s="1"/>
  <c r="AN60" i="52"/>
  <c r="CH24" i="52" s="1"/>
  <c r="CG24" i="52" s="1"/>
  <c r="AP60" i="52"/>
  <c r="AO60" i="52"/>
  <c r="CK24" i="52" s="1"/>
  <c r="CJ24" i="52" s="1"/>
  <c r="BF59" i="52"/>
  <c r="BE59" i="52"/>
  <c r="CK71" i="52" s="1"/>
  <c r="CJ71" i="52" s="1"/>
  <c r="BD59" i="52"/>
  <c r="CH71" i="52" s="1"/>
  <c r="CG71" i="52" s="1"/>
  <c r="AR45" i="52"/>
  <c r="CA37" i="52" s="1"/>
  <c r="BZ37" i="52" s="1"/>
  <c r="AT45" i="52"/>
  <c r="AS45" i="52"/>
  <c r="CD37" i="52" s="1"/>
  <c r="CC37" i="52" s="1"/>
  <c r="BH12" i="52"/>
  <c r="BM84" i="52" s="1"/>
  <c r="BL84" i="52" s="1"/>
  <c r="BI12" i="52"/>
  <c r="BP84" i="52" s="1"/>
  <c r="BO84" i="52" s="1"/>
  <c r="BJ12" i="52"/>
  <c r="AW28" i="52"/>
  <c r="BW48" i="52" s="1"/>
  <c r="BV48" i="52" s="1"/>
  <c r="AX28" i="52"/>
  <c r="AV28" i="52"/>
  <c r="BT48" i="52" s="1"/>
  <c r="BS48" i="52" s="1"/>
  <c r="BF28" i="52"/>
  <c r="BD28" i="52"/>
  <c r="BT72" i="52" s="1"/>
  <c r="BS72" i="52" s="1"/>
  <c r="BE28" i="52"/>
  <c r="BW72" i="52" s="1"/>
  <c r="BV72" i="52" s="1"/>
  <c r="BD43" i="52"/>
  <c r="CA71" i="52" s="1"/>
  <c r="BZ71" i="52" s="1"/>
  <c r="BF43" i="52"/>
  <c r="BE43" i="52"/>
  <c r="CD71" i="52" s="1"/>
  <c r="CC71" i="52" s="1"/>
  <c r="AN28" i="52"/>
  <c r="BT24" i="52" s="1"/>
  <c r="BS24" i="52" s="1"/>
  <c r="AP28" i="52"/>
  <c r="AO28" i="52"/>
  <c r="BW24" i="52" s="1"/>
  <c r="BV24" i="52" s="1"/>
  <c r="AR60" i="52"/>
  <c r="CH36" i="52" s="1"/>
  <c r="CG36" i="52" s="1"/>
  <c r="AT60" i="52"/>
  <c r="AS60" i="52"/>
  <c r="CK36" i="52" s="1"/>
  <c r="CJ36" i="52" s="1"/>
  <c r="BO23" i="52" l="1"/>
  <c r="BO13" i="52"/>
  <c r="BF60" i="52"/>
  <c r="BE60" i="52"/>
  <c r="CK72" i="52" s="1"/>
  <c r="CJ72" i="52" s="1"/>
  <c r="BD60" i="52"/>
  <c r="CH72" i="52" s="1"/>
  <c r="CG72" i="52" s="1"/>
  <c r="AT12" i="52"/>
  <c r="AR12" i="52"/>
  <c r="BM36" i="52" s="1"/>
  <c r="BL36" i="52" s="1"/>
  <c r="AS12" i="52"/>
  <c r="BP36" i="52" s="1"/>
  <c r="BO36" i="52" s="1"/>
  <c r="AK60" i="52"/>
  <c r="CK12" i="52" s="1"/>
  <c r="CJ12" i="52" s="1"/>
  <c r="AJ60" i="52"/>
  <c r="CH12" i="52" s="1"/>
  <c r="CG12" i="52" s="1"/>
  <c r="AL60" i="52"/>
  <c r="AL14" i="52"/>
  <c r="AK14" i="52"/>
  <c r="BP14" i="52" s="1"/>
  <c r="AJ14" i="52"/>
  <c r="BM14" i="52" s="1"/>
  <c r="BL14" i="52" s="1"/>
  <c r="BF14" i="52"/>
  <c r="BD14" i="52"/>
  <c r="BM74" i="52" s="1"/>
  <c r="BL74" i="52" s="1"/>
  <c r="BE14" i="52"/>
  <c r="BP74" i="52" s="1"/>
  <c r="BO74" i="52" s="1"/>
  <c r="BA29" i="52"/>
  <c r="BW61" i="52" s="1"/>
  <c r="BV61" i="52" s="1"/>
  <c r="AZ29" i="52"/>
  <c r="BT61" i="52" s="1"/>
  <c r="BS61" i="52" s="1"/>
  <c r="BB29" i="52"/>
  <c r="BA15" i="52"/>
  <c r="BP63" i="52" s="1"/>
  <c r="BO63" i="52" s="1"/>
  <c r="BB15" i="52"/>
  <c r="AZ15" i="52"/>
  <c r="BM63" i="52" s="1"/>
  <c r="BL63" i="52" s="1"/>
  <c r="BJ28" i="52"/>
  <c r="BI28" i="52"/>
  <c r="BW84" i="52" s="1"/>
  <c r="BV84" i="52" s="1"/>
  <c r="BH28" i="52"/>
  <c r="BT84" i="52" s="1"/>
  <c r="BS84" i="52" s="1"/>
  <c r="BD44" i="52"/>
  <c r="CA72" i="52" s="1"/>
  <c r="BZ72" i="52" s="1"/>
  <c r="BF44" i="52"/>
  <c r="BE44" i="52"/>
  <c r="CD72" i="52" s="1"/>
  <c r="CC72" i="52" s="1"/>
  <c r="AR46" i="52"/>
  <c r="CA38" i="52" s="1"/>
  <c r="BZ38" i="52" s="1"/>
  <c r="AT46" i="52"/>
  <c r="AS46" i="52"/>
  <c r="CD38" i="52" s="1"/>
  <c r="CC38" i="52" s="1"/>
  <c r="AR76" i="52"/>
  <c r="CO36" i="52" s="1"/>
  <c r="CN36" i="52" s="1"/>
  <c r="AT76" i="52"/>
  <c r="AS76" i="52"/>
  <c r="CR36" i="52" s="1"/>
  <c r="CQ36" i="52" s="1"/>
  <c r="AV44" i="52"/>
  <c r="CA48" i="52" s="1"/>
  <c r="BZ48" i="52" s="1"/>
  <c r="AX44" i="52"/>
  <c r="AW44" i="52"/>
  <c r="CD48" i="52" s="1"/>
  <c r="CC48" i="52" s="1"/>
  <c r="AO61" i="52"/>
  <c r="CK25" i="52" s="1"/>
  <c r="CJ25" i="52" s="1"/>
  <c r="AP61" i="52"/>
  <c r="AN61" i="52"/>
  <c r="CH25" i="52" s="1"/>
  <c r="CG25" i="52" s="1"/>
  <c r="BJ44" i="52"/>
  <c r="BH44" i="52"/>
  <c r="CA84" i="52" s="1"/>
  <c r="BZ84" i="52" s="1"/>
  <c r="BI44" i="52"/>
  <c r="CD84" i="52" s="1"/>
  <c r="CC84" i="52" s="1"/>
  <c r="AP12" i="52"/>
  <c r="AO12" i="52"/>
  <c r="BP24" i="52" s="1"/>
  <c r="BO24" i="52" s="1"/>
  <c r="AN12" i="52"/>
  <c r="BM24" i="52" s="1"/>
  <c r="BL24" i="52" s="1"/>
  <c r="AN29" i="52"/>
  <c r="BT25" i="52" s="1"/>
  <c r="BS25" i="52" s="1"/>
  <c r="AP29" i="52"/>
  <c r="AO29" i="52"/>
  <c r="BW25" i="52" s="1"/>
  <c r="BV25" i="52" s="1"/>
  <c r="BI60" i="52"/>
  <c r="CK84" i="52" s="1"/>
  <c r="CJ84" i="52" s="1"/>
  <c r="BJ60" i="52"/>
  <c r="BH60" i="52"/>
  <c r="CH84" i="52" s="1"/>
  <c r="CG84" i="52" s="1"/>
  <c r="BA44" i="52"/>
  <c r="CD60" i="52" s="1"/>
  <c r="CC60" i="52" s="1"/>
  <c r="BB44" i="52"/>
  <c r="AZ44" i="52"/>
  <c r="CA60" i="52" s="1"/>
  <c r="BZ60" i="52" s="1"/>
  <c r="AW29" i="52"/>
  <c r="BW49" i="52" s="1"/>
  <c r="BV49" i="52" s="1"/>
  <c r="AV29" i="52"/>
  <c r="BT49" i="52" s="1"/>
  <c r="BS49" i="52" s="1"/>
  <c r="AX29" i="52"/>
  <c r="AJ77" i="52"/>
  <c r="CO13" i="52" s="1"/>
  <c r="CN13" i="52" s="1"/>
  <c r="AL77" i="52"/>
  <c r="AK77" i="52"/>
  <c r="CR13" i="52" s="1"/>
  <c r="CQ13" i="52" s="1"/>
  <c r="AP77" i="52"/>
  <c r="AN77" i="52"/>
  <c r="CO25" i="52" s="1"/>
  <c r="CN25" i="52" s="1"/>
  <c r="AO77" i="52"/>
  <c r="CR25" i="52" s="1"/>
  <c r="CQ25" i="52" s="1"/>
  <c r="BA60" i="52"/>
  <c r="CK60" i="52" s="1"/>
  <c r="CJ60" i="52" s="1"/>
  <c r="BB60" i="52"/>
  <c r="AZ60" i="52"/>
  <c r="CH60" i="52" s="1"/>
  <c r="CG60" i="52" s="1"/>
  <c r="AW12" i="52"/>
  <c r="BP48" i="52" s="1"/>
  <c r="BO48" i="52" s="1"/>
  <c r="AX12" i="52"/>
  <c r="AV12" i="52"/>
  <c r="BM48" i="52" s="1"/>
  <c r="BL48" i="52" s="1"/>
  <c r="AV61" i="52"/>
  <c r="CH49" i="52" s="1"/>
  <c r="CG49" i="52" s="1"/>
  <c r="AW61" i="52"/>
  <c r="CK49" i="52" s="1"/>
  <c r="CJ49" i="52" s="1"/>
  <c r="AX61" i="52"/>
  <c r="AL48" i="52"/>
  <c r="AK48" i="52"/>
  <c r="CD16" i="52" s="1"/>
  <c r="CC16" i="52" s="1"/>
  <c r="AJ48" i="52"/>
  <c r="CA16" i="52" s="1"/>
  <c r="BZ16" i="52" s="1"/>
  <c r="BH13" i="52"/>
  <c r="BM85" i="52" s="1"/>
  <c r="BL85" i="52" s="1"/>
  <c r="BJ13" i="52"/>
  <c r="BI13" i="52"/>
  <c r="BP85" i="52" s="1"/>
  <c r="BO85" i="52" s="1"/>
  <c r="AK29" i="52"/>
  <c r="BW13" i="52" s="1"/>
  <c r="BV13" i="52" s="1"/>
  <c r="AL29" i="52"/>
  <c r="AJ29" i="52"/>
  <c r="BT13" i="52" s="1"/>
  <c r="BS13" i="52" s="1"/>
  <c r="AR29" i="52"/>
  <c r="BT37" i="52" s="1"/>
  <c r="BS37" i="52" s="1"/>
  <c r="AT29" i="52"/>
  <c r="AS29" i="52"/>
  <c r="BW37" i="52" s="1"/>
  <c r="BV37" i="52" s="1"/>
  <c r="AP45" i="52"/>
  <c r="AO45" i="52"/>
  <c r="CD25" i="52" s="1"/>
  <c r="CC25" i="52" s="1"/>
  <c r="AN45" i="52"/>
  <c r="CA25" i="52" s="1"/>
  <c r="BZ25" i="52" s="1"/>
  <c r="AT61" i="52"/>
  <c r="AS61" i="52"/>
  <c r="CK37" i="52" s="1"/>
  <c r="CJ37" i="52" s="1"/>
  <c r="AR61" i="52"/>
  <c r="CH37" i="52" s="1"/>
  <c r="CG37" i="52" s="1"/>
  <c r="BD29" i="52"/>
  <c r="BT73" i="52" s="1"/>
  <c r="BS73" i="52" s="1"/>
  <c r="BF29" i="52"/>
  <c r="BE29" i="52"/>
  <c r="BW73" i="52" s="1"/>
  <c r="BV73" i="52" s="1"/>
  <c r="BO14" i="52" l="1"/>
  <c r="BI14" i="52"/>
  <c r="BP86" i="52" s="1"/>
  <c r="BO86" i="52" s="1"/>
  <c r="BJ14" i="52"/>
  <c r="BH14" i="52"/>
  <c r="BM86" i="52" s="1"/>
  <c r="BL86" i="52" s="1"/>
  <c r="BB16" i="52"/>
  <c r="AZ16" i="52"/>
  <c r="BM64" i="52" s="1"/>
  <c r="BL64" i="52" s="1"/>
  <c r="BA16" i="52"/>
  <c r="BP64" i="52" s="1"/>
  <c r="BO64" i="52" s="1"/>
  <c r="AT13" i="52"/>
  <c r="AS13" i="52"/>
  <c r="BP37" i="52" s="1"/>
  <c r="BO37" i="52" s="1"/>
  <c r="AR13" i="52"/>
  <c r="BM37" i="52" s="1"/>
  <c r="BL37" i="52" s="1"/>
  <c r="BE30" i="52"/>
  <c r="BW74" i="52" s="1"/>
  <c r="BV74" i="52" s="1"/>
  <c r="BF30" i="52"/>
  <c r="BD30" i="52"/>
  <c r="BT74" i="52" s="1"/>
  <c r="BS74" i="52" s="1"/>
  <c r="BI45" i="52"/>
  <c r="CD85" i="52" s="1"/>
  <c r="CC85" i="52" s="1"/>
  <c r="BJ45" i="52"/>
  <c r="BH45" i="52"/>
  <c r="CA85" i="52" s="1"/>
  <c r="BZ85" i="52" s="1"/>
  <c r="BF45" i="52"/>
  <c r="BE45" i="52"/>
  <c r="CD73" i="52" s="1"/>
  <c r="CC73" i="52" s="1"/>
  <c r="BD45" i="52"/>
  <c r="CA73" i="52" s="1"/>
  <c r="BZ73" i="52" s="1"/>
  <c r="AX13" i="52"/>
  <c r="AW13" i="52"/>
  <c r="BP49" i="52" s="1"/>
  <c r="BO49" i="52" s="1"/>
  <c r="AV13" i="52"/>
  <c r="BM49" i="52" s="1"/>
  <c r="BL49" i="52" s="1"/>
  <c r="AJ30" i="52"/>
  <c r="BT14" i="52" s="1"/>
  <c r="BS14" i="52" s="1"/>
  <c r="AL30" i="52"/>
  <c r="AK30" i="52"/>
  <c r="BW14" i="52" s="1"/>
  <c r="BV14" i="52" s="1"/>
  <c r="AV30" i="52"/>
  <c r="BT50" i="52" s="1"/>
  <c r="BS50" i="52" s="1"/>
  <c r="AX30" i="52"/>
  <c r="AW30" i="52"/>
  <c r="BW50" i="52" s="1"/>
  <c r="BV50" i="52" s="1"/>
  <c r="BI61" i="52"/>
  <c r="CK85" i="52" s="1"/>
  <c r="CJ85" i="52" s="1"/>
  <c r="BJ61" i="52"/>
  <c r="BH61" i="52"/>
  <c r="CH85" i="52" s="1"/>
  <c r="CG85" i="52" s="1"/>
  <c r="AX45" i="52"/>
  <c r="AW45" i="52"/>
  <c r="CD49" i="52" s="1"/>
  <c r="CC49" i="52" s="1"/>
  <c r="AV45" i="52"/>
  <c r="CA49" i="52" s="1"/>
  <c r="BZ49" i="52" s="1"/>
  <c r="AJ61" i="52"/>
  <c r="CH13" i="52" s="1"/>
  <c r="CG13" i="52" s="1"/>
  <c r="AK61" i="52"/>
  <c r="CK13" i="52" s="1"/>
  <c r="CJ13" i="52" s="1"/>
  <c r="AL61" i="52"/>
  <c r="BA30" i="52"/>
  <c r="BW62" i="52" s="1"/>
  <c r="BV62" i="52" s="1"/>
  <c r="BB30" i="52"/>
  <c r="AZ30" i="52"/>
  <c r="BT62" i="52" s="1"/>
  <c r="BS62" i="52" s="1"/>
  <c r="AT30" i="52"/>
  <c r="AR30" i="52"/>
  <c r="BT38" i="52" s="1"/>
  <c r="BS38" i="52" s="1"/>
  <c r="AS30" i="52"/>
  <c r="BW38" i="52" s="1"/>
  <c r="BV38" i="52" s="1"/>
  <c r="AO78" i="52"/>
  <c r="CR26" i="52" s="1"/>
  <c r="CQ26" i="52" s="1"/>
  <c r="AP78" i="52"/>
  <c r="AN78" i="52"/>
  <c r="CO26" i="52" s="1"/>
  <c r="CN26" i="52" s="1"/>
  <c r="AO13" i="52"/>
  <c r="BP25" i="52" s="1"/>
  <c r="BO25" i="52" s="1"/>
  <c r="AP13" i="52"/>
  <c r="AN13" i="52"/>
  <c r="BM25" i="52" s="1"/>
  <c r="BL25" i="52" s="1"/>
  <c r="AT62" i="52"/>
  <c r="AS62" i="52"/>
  <c r="CK38" i="52" s="1"/>
  <c r="CJ38" i="52" s="1"/>
  <c r="AR62" i="52"/>
  <c r="CH38" i="52" s="1"/>
  <c r="CG38" i="52" s="1"/>
  <c r="AO46" i="52"/>
  <c r="CD26" i="52" s="1"/>
  <c r="CC26" i="52" s="1"/>
  <c r="AP46" i="52"/>
  <c r="AN46" i="52"/>
  <c r="CA26" i="52" s="1"/>
  <c r="BZ26" i="52" s="1"/>
  <c r="BA45" i="52"/>
  <c r="CD61" i="52" s="1"/>
  <c r="CC61" i="52" s="1"/>
  <c r="BB45" i="52"/>
  <c r="AZ45" i="52"/>
  <c r="CA61" i="52" s="1"/>
  <c r="BZ61" i="52" s="1"/>
  <c r="AR47" i="52"/>
  <c r="CA39" i="52" s="1"/>
  <c r="BZ39" i="52" s="1"/>
  <c r="AS47" i="52"/>
  <c r="CD39" i="52" s="1"/>
  <c r="CC39" i="52" s="1"/>
  <c r="AT47" i="52"/>
  <c r="BD15" i="52"/>
  <c r="BM75" i="52" s="1"/>
  <c r="BL75" i="52" s="1"/>
  <c r="BF15" i="52"/>
  <c r="BE15" i="52"/>
  <c r="BP75" i="52" s="1"/>
  <c r="BO75" i="52" s="1"/>
  <c r="BF61" i="52"/>
  <c r="BE61" i="52"/>
  <c r="CK73" i="52" s="1"/>
  <c r="CJ73" i="52" s="1"/>
  <c r="BD61" i="52"/>
  <c r="CH73" i="52" s="1"/>
  <c r="CG73" i="52" s="1"/>
  <c r="BI29" i="52"/>
  <c r="BW85" i="52" s="1"/>
  <c r="BV85" i="52" s="1"/>
  <c r="BH29" i="52"/>
  <c r="BT85" i="52" s="1"/>
  <c r="BS85" i="52" s="1"/>
  <c r="BJ29" i="52"/>
  <c r="AK78" i="52"/>
  <c r="CR14" i="52" s="1"/>
  <c r="CQ14" i="52" s="1"/>
  <c r="AL78" i="52"/>
  <c r="AJ78" i="52"/>
  <c r="CO14" i="52" s="1"/>
  <c r="CN14" i="52" s="1"/>
  <c r="AL15" i="52"/>
  <c r="AJ15" i="52"/>
  <c r="BM15" i="52" s="1"/>
  <c r="BL15" i="52" s="1"/>
  <c r="AK15" i="52"/>
  <c r="BP15" i="52" s="1"/>
  <c r="AW62" i="52"/>
  <c r="CK50" i="52" s="1"/>
  <c r="CJ50" i="52" s="1"/>
  <c r="AX62" i="52"/>
  <c r="AV62" i="52"/>
  <c r="CH50" i="52" s="1"/>
  <c r="CG50" i="52" s="1"/>
  <c r="AP30" i="52"/>
  <c r="AO30" i="52"/>
  <c r="BW26" i="52" s="1"/>
  <c r="BV26" i="52" s="1"/>
  <c r="AN30" i="52"/>
  <c r="BT26" i="52" s="1"/>
  <c r="BS26" i="52" s="1"/>
  <c r="AK49" i="52"/>
  <c r="CD17" i="52" s="1"/>
  <c r="CC17" i="52" s="1"/>
  <c r="CC18" i="52" s="1"/>
  <c r="CC19" i="52" s="1"/>
  <c r="CC20" i="52" s="1"/>
  <c r="CC21" i="52" s="1"/>
  <c r="CC22" i="52" s="1"/>
  <c r="AL49" i="52"/>
  <c r="AJ49" i="52"/>
  <c r="CA17" i="52" s="1"/>
  <c r="BZ17" i="52" s="1"/>
  <c r="AZ61" i="52"/>
  <c r="CH61" i="52" s="1"/>
  <c r="CG61" i="52" s="1"/>
  <c r="BB61" i="52"/>
  <c r="BA61" i="52"/>
  <c r="CK61" i="52" s="1"/>
  <c r="CJ61" i="52" s="1"/>
  <c r="AP62" i="52"/>
  <c r="AN62" i="52"/>
  <c r="CH26" i="52" s="1"/>
  <c r="CG26" i="52" s="1"/>
  <c r="AO62" i="52"/>
  <c r="CK26" i="52" s="1"/>
  <c r="CJ26" i="52" s="1"/>
  <c r="AT77" i="52"/>
  <c r="AS77" i="52"/>
  <c r="CR37" i="52" s="1"/>
  <c r="CQ37" i="52" s="1"/>
  <c r="AR77" i="52"/>
  <c r="CO37" i="52" s="1"/>
  <c r="CN37" i="52" s="1"/>
  <c r="CC24" i="52" l="1"/>
  <c r="CC23" i="52"/>
  <c r="BO15" i="52"/>
  <c r="AK79" i="52"/>
  <c r="CR15" i="52" s="1"/>
  <c r="CQ15" i="52" s="1"/>
  <c r="AJ79" i="52"/>
  <c r="CO15" i="52" s="1"/>
  <c r="CN15" i="52" s="1"/>
  <c r="AL79" i="52"/>
  <c r="BB46" i="52"/>
  <c r="AZ46" i="52"/>
  <c r="CA62" i="52" s="1"/>
  <c r="BZ62" i="52" s="1"/>
  <c r="BA46" i="52"/>
  <c r="CD62" i="52" s="1"/>
  <c r="CC62" i="52" s="1"/>
  <c r="BB31" i="52"/>
  <c r="AZ31" i="52"/>
  <c r="BT63" i="52" s="1"/>
  <c r="BS63" i="52" s="1"/>
  <c r="BA31" i="52"/>
  <c r="BW63" i="52" s="1"/>
  <c r="BV63" i="52" s="1"/>
  <c r="AP14" i="52"/>
  <c r="AO14" i="52"/>
  <c r="BP26" i="52" s="1"/>
  <c r="BO26" i="52" s="1"/>
  <c r="AN14" i="52"/>
  <c r="BM26" i="52" s="1"/>
  <c r="BL26" i="52" s="1"/>
  <c r="AP63" i="52"/>
  <c r="AO63" i="52"/>
  <c r="CK27" i="52" s="1"/>
  <c r="CJ27" i="52" s="1"/>
  <c r="AN63" i="52"/>
  <c r="CH27" i="52" s="1"/>
  <c r="CG27" i="52" s="1"/>
  <c r="AL16" i="52"/>
  <c r="AJ16" i="52"/>
  <c r="BM16" i="52" s="1"/>
  <c r="BL16" i="52" s="1"/>
  <c r="AK16" i="52"/>
  <c r="BP16" i="52" s="1"/>
  <c r="AX46" i="52"/>
  <c r="AV46" i="52"/>
  <c r="CA50" i="52" s="1"/>
  <c r="BZ50" i="52" s="1"/>
  <c r="AW46" i="52"/>
  <c r="CD50" i="52" s="1"/>
  <c r="CC50" i="52" s="1"/>
  <c r="BH46" i="52"/>
  <c r="CA86" i="52" s="1"/>
  <c r="BZ86" i="52" s="1"/>
  <c r="BJ46" i="52"/>
  <c r="BI46" i="52"/>
  <c r="CD86" i="52" s="1"/>
  <c r="CC86" i="52" s="1"/>
  <c r="AL31" i="52"/>
  <c r="AJ31" i="52"/>
  <c r="BT15" i="52" s="1"/>
  <c r="BS15" i="52" s="1"/>
  <c r="AK31" i="52"/>
  <c r="BW15" i="52" s="1"/>
  <c r="BV15" i="52" s="1"/>
  <c r="AX63" i="52"/>
  <c r="AW63" i="52"/>
  <c r="CK51" i="52" s="1"/>
  <c r="CJ51" i="52" s="1"/>
  <c r="AV63" i="52"/>
  <c r="CH51" i="52" s="1"/>
  <c r="CG51" i="52" s="1"/>
  <c r="BF62" i="52"/>
  <c r="BD62" i="52"/>
  <c r="CH74" i="52" s="1"/>
  <c r="CG74" i="52" s="1"/>
  <c r="BE62" i="52"/>
  <c r="CK74" i="52" s="1"/>
  <c r="CJ74" i="52" s="1"/>
  <c r="AR48" i="52"/>
  <c r="CA40" i="52" s="1"/>
  <c r="BZ40" i="52" s="1"/>
  <c r="AS48" i="52"/>
  <c r="CD40" i="52" s="1"/>
  <c r="CC40" i="52" s="1"/>
  <c r="AT48" i="52"/>
  <c r="AT63" i="52"/>
  <c r="AS63" i="52"/>
  <c r="CK39" i="52" s="1"/>
  <c r="CJ39" i="52" s="1"/>
  <c r="AR63" i="52"/>
  <c r="CH39" i="52" s="1"/>
  <c r="CG39" i="52" s="1"/>
  <c r="AT31" i="52"/>
  <c r="AS31" i="52"/>
  <c r="BW39" i="52" s="1"/>
  <c r="BV39" i="52" s="1"/>
  <c r="AR31" i="52"/>
  <c r="BT39" i="52" s="1"/>
  <c r="BS39" i="52" s="1"/>
  <c r="AK62" i="52"/>
  <c r="CK14" i="52" s="1"/>
  <c r="CJ14" i="52" s="1"/>
  <c r="AL62" i="52"/>
  <c r="AJ62" i="52"/>
  <c r="CH14" i="52" s="1"/>
  <c r="CG14" i="52" s="1"/>
  <c r="BD46" i="52"/>
  <c r="CA74" i="52" s="1"/>
  <c r="BZ74" i="52" s="1"/>
  <c r="BF46" i="52"/>
  <c r="BE46" i="52"/>
  <c r="CD74" i="52" s="1"/>
  <c r="CC74" i="52" s="1"/>
  <c r="BJ15" i="52"/>
  <c r="BI15" i="52"/>
  <c r="BP87" i="52" s="1"/>
  <c r="BO87" i="52" s="1"/>
  <c r="BH15" i="52"/>
  <c r="BM87" i="52" s="1"/>
  <c r="BL87" i="52" s="1"/>
  <c r="AX31" i="52"/>
  <c r="AV31" i="52"/>
  <c r="BT51" i="52" s="1"/>
  <c r="BS51" i="52" s="1"/>
  <c r="AW31" i="52"/>
  <c r="BW51" i="52" s="1"/>
  <c r="BV51" i="52" s="1"/>
  <c r="BJ30" i="52"/>
  <c r="BH30" i="52"/>
  <c r="BT86" i="52" s="1"/>
  <c r="BS86" i="52" s="1"/>
  <c r="BI30" i="52"/>
  <c r="BW86" i="52" s="1"/>
  <c r="BV86" i="52" s="1"/>
  <c r="BE16" i="52"/>
  <c r="BP76" i="52" s="1"/>
  <c r="BO76" i="52" s="1"/>
  <c r="BD16" i="52"/>
  <c r="BM76" i="52" s="1"/>
  <c r="BL76" i="52" s="1"/>
  <c r="BF16" i="52"/>
  <c r="AP47" i="52"/>
  <c r="AO47" i="52"/>
  <c r="CD27" i="52" s="1"/>
  <c r="CC27" i="52" s="1"/>
  <c r="AN47" i="52"/>
  <c r="CA27" i="52" s="1"/>
  <c r="BZ27" i="52" s="1"/>
  <c r="BF31" i="52"/>
  <c r="BE31" i="52"/>
  <c r="BW75" i="52" s="1"/>
  <c r="BV75" i="52" s="1"/>
  <c r="BD31" i="52"/>
  <c r="BT75" i="52" s="1"/>
  <c r="BS75" i="52" s="1"/>
  <c r="AZ17" i="52"/>
  <c r="BM65" i="52" s="1"/>
  <c r="BL65" i="52" s="1"/>
  <c r="BB17" i="52"/>
  <c r="BA17" i="52"/>
  <c r="BP65" i="52" s="1"/>
  <c r="BO65" i="52" s="1"/>
  <c r="BZ18" i="52"/>
  <c r="BZ19" i="52" s="1"/>
  <c r="BZ20" i="52" s="1"/>
  <c r="BZ21" i="52" s="1"/>
  <c r="BZ22" i="52" s="1"/>
  <c r="AT14" i="52"/>
  <c r="AR14" i="52"/>
  <c r="BM38" i="52" s="1"/>
  <c r="BL38" i="52" s="1"/>
  <c r="AS14" i="52"/>
  <c r="BP38" i="52" s="1"/>
  <c r="BO38" i="52" s="1"/>
  <c r="AN31" i="52"/>
  <c r="BT27" i="52" s="1"/>
  <c r="BS27" i="52" s="1"/>
  <c r="AO31" i="52"/>
  <c r="BW27" i="52" s="1"/>
  <c r="BV27" i="52" s="1"/>
  <c r="AP31" i="52"/>
  <c r="AS78" i="52"/>
  <c r="CR38" i="52" s="1"/>
  <c r="CQ38" i="52" s="1"/>
  <c r="AR78" i="52"/>
  <c r="CO38" i="52" s="1"/>
  <c r="CN38" i="52" s="1"/>
  <c r="AT78" i="52"/>
  <c r="BA62" i="52"/>
  <c r="CK62" i="52" s="1"/>
  <c r="CJ62" i="52" s="1"/>
  <c r="BB62" i="52"/>
  <c r="AZ62" i="52"/>
  <c r="CH62" i="52" s="1"/>
  <c r="CG62" i="52" s="1"/>
  <c r="BH62" i="52"/>
  <c r="CH86" i="52" s="1"/>
  <c r="CG86" i="52" s="1"/>
  <c r="BI62" i="52"/>
  <c r="CK86" i="52" s="1"/>
  <c r="CJ86" i="52" s="1"/>
  <c r="BJ62" i="52"/>
  <c r="AX14" i="52"/>
  <c r="AV14" i="52"/>
  <c r="BM50" i="52" s="1"/>
  <c r="BL50" i="52" s="1"/>
  <c r="AW14" i="52"/>
  <c r="BP50" i="52" s="1"/>
  <c r="BO50" i="52" s="1"/>
  <c r="AP79" i="52"/>
  <c r="AN79" i="52"/>
  <c r="CO27" i="52" s="1"/>
  <c r="CN27" i="52" s="1"/>
  <c r="AO79" i="52"/>
  <c r="CR27" i="52" s="1"/>
  <c r="CQ27" i="52" s="1"/>
  <c r="BZ23" i="52" l="1"/>
  <c r="BZ24" i="52" s="1"/>
  <c r="BO16" i="52"/>
  <c r="BE17" i="52"/>
  <c r="BP77" i="52" s="1"/>
  <c r="BO77" i="52" s="1"/>
  <c r="BF17" i="52"/>
  <c r="BD17" i="52"/>
  <c r="BM77" i="52" s="1"/>
  <c r="BL77" i="52" s="1"/>
  <c r="AS49" i="52"/>
  <c r="CD41" i="52" s="1"/>
  <c r="CC41" i="52" s="1"/>
  <c r="AT49" i="52"/>
  <c r="AR49" i="52"/>
  <c r="CA41" i="52" s="1"/>
  <c r="BZ41" i="52" s="1"/>
  <c r="AL32" i="52"/>
  <c r="AK32" i="52"/>
  <c r="BW16" i="52" s="1"/>
  <c r="BV16" i="52" s="1"/>
  <c r="AJ32" i="52"/>
  <c r="BT16" i="52" s="1"/>
  <c r="BS16" i="52" s="1"/>
  <c r="BI63" i="52"/>
  <c r="CK87" i="52" s="1"/>
  <c r="CJ87" i="52" s="1"/>
  <c r="BJ63" i="52"/>
  <c r="BH63" i="52"/>
  <c r="CH87" i="52" s="1"/>
  <c r="CG87" i="52" s="1"/>
  <c r="AO32" i="52"/>
  <c r="BW28" i="52" s="1"/>
  <c r="BV28" i="52" s="1"/>
  <c r="AN32" i="52"/>
  <c r="BT28" i="52" s="1"/>
  <c r="BS28" i="52" s="1"/>
  <c r="AP32" i="52"/>
  <c r="AN48" i="52"/>
  <c r="CA28" i="52" s="1"/>
  <c r="BZ28" i="52" s="1"/>
  <c r="AP48" i="52"/>
  <c r="AO48" i="52"/>
  <c r="CD28" i="52" s="1"/>
  <c r="CC28" i="52" s="1"/>
  <c r="AV32" i="52"/>
  <c r="BT52" i="52" s="1"/>
  <c r="BS52" i="52" s="1"/>
  <c r="AX32" i="52"/>
  <c r="AW32" i="52"/>
  <c r="BW52" i="52" s="1"/>
  <c r="BV52" i="52" s="1"/>
  <c r="AJ63" i="52"/>
  <c r="CH15" i="52" s="1"/>
  <c r="CG15" i="52" s="1"/>
  <c r="AL63" i="52"/>
  <c r="AK63" i="52"/>
  <c r="CK15" i="52" s="1"/>
  <c r="CJ15" i="52" s="1"/>
  <c r="AW47" i="52"/>
  <c r="CD51" i="52" s="1"/>
  <c r="CC51" i="52" s="1"/>
  <c r="AX47" i="52"/>
  <c r="AV47" i="52"/>
  <c r="CA51" i="52" s="1"/>
  <c r="BZ51" i="52" s="1"/>
  <c r="AP15" i="52"/>
  <c r="AN15" i="52"/>
  <c r="BM27" i="52" s="1"/>
  <c r="BL27" i="52" s="1"/>
  <c r="AO15" i="52"/>
  <c r="BP27" i="52" s="1"/>
  <c r="BO27" i="52" s="1"/>
  <c r="AJ80" i="52"/>
  <c r="CO16" i="52" s="1"/>
  <c r="CN16" i="52" s="1"/>
  <c r="AL80" i="52"/>
  <c r="AK80" i="52"/>
  <c r="CR16" i="52" s="1"/>
  <c r="CQ16" i="52" s="1"/>
  <c r="AV64" i="52"/>
  <c r="CH52" i="52" s="1"/>
  <c r="CG52" i="52" s="1"/>
  <c r="AX64" i="52"/>
  <c r="AW64" i="52"/>
  <c r="CK52" i="52" s="1"/>
  <c r="CJ52" i="52" s="1"/>
  <c r="AW15" i="52"/>
  <c r="BP51" i="52" s="1"/>
  <c r="BO51" i="52" s="1"/>
  <c r="AX15" i="52"/>
  <c r="AV15" i="52"/>
  <c r="BM51" i="52" s="1"/>
  <c r="BL51" i="52" s="1"/>
  <c r="AS79" i="52"/>
  <c r="CR39" i="52" s="1"/>
  <c r="CQ39" i="52" s="1"/>
  <c r="AT79" i="52"/>
  <c r="AR79" i="52"/>
  <c r="CO39" i="52" s="1"/>
  <c r="CN39" i="52" s="1"/>
  <c r="BE32" i="52"/>
  <c r="BW76" i="52" s="1"/>
  <c r="BV76" i="52" s="1"/>
  <c r="BD32" i="52"/>
  <c r="BT76" i="52" s="1"/>
  <c r="BS76" i="52" s="1"/>
  <c r="BF32" i="52"/>
  <c r="BF47" i="52"/>
  <c r="BE47" i="52"/>
  <c r="CD75" i="52" s="1"/>
  <c r="CC75" i="52" s="1"/>
  <c r="BD47" i="52"/>
  <c r="CA75" i="52" s="1"/>
  <c r="BZ75" i="52" s="1"/>
  <c r="AT64" i="52"/>
  <c r="AS64" i="52"/>
  <c r="CK40" i="52" s="1"/>
  <c r="CJ40" i="52" s="1"/>
  <c r="AR64" i="52"/>
  <c r="CH40" i="52" s="1"/>
  <c r="CG40" i="52" s="1"/>
  <c r="AN64" i="52"/>
  <c r="CH28" i="52" s="1"/>
  <c r="CG28" i="52" s="1"/>
  <c r="AO64" i="52"/>
  <c r="CK28" i="52" s="1"/>
  <c r="CJ28" i="52" s="1"/>
  <c r="AP64" i="52"/>
  <c r="BI31" i="52"/>
  <c r="BW87" i="52" s="1"/>
  <c r="BV87" i="52" s="1"/>
  <c r="BJ31" i="52"/>
  <c r="BH31" i="52"/>
  <c r="BT87" i="52" s="1"/>
  <c r="BS87" i="52" s="1"/>
  <c r="AR32" i="52"/>
  <c r="BT40" i="52" s="1"/>
  <c r="BS40" i="52" s="1"/>
  <c r="AS32" i="52"/>
  <c r="BW40" i="52" s="1"/>
  <c r="BV40" i="52" s="1"/>
  <c r="AT32" i="52"/>
  <c r="BJ47" i="52"/>
  <c r="BH47" i="52"/>
  <c r="CA87" i="52" s="1"/>
  <c r="BZ87" i="52" s="1"/>
  <c r="BI47" i="52"/>
  <c r="CD87" i="52" s="1"/>
  <c r="CC87" i="52" s="1"/>
  <c r="BA47" i="52"/>
  <c r="CD63" i="52" s="1"/>
  <c r="CC63" i="52" s="1"/>
  <c r="BB47" i="52"/>
  <c r="AZ47" i="52"/>
  <c r="CA63" i="52" s="1"/>
  <c r="BZ63" i="52" s="1"/>
  <c r="AP80" i="52"/>
  <c r="AO80" i="52"/>
  <c r="CR28" i="52" s="1"/>
  <c r="CQ28" i="52" s="1"/>
  <c r="AN80" i="52"/>
  <c r="CO28" i="52" s="1"/>
  <c r="CN28" i="52" s="1"/>
  <c r="AZ63" i="52"/>
  <c r="CH63" i="52" s="1"/>
  <c r="CG63" i="52" s="1"/>
  <c r="BA63" i="52"/>
  <c r="CK63" i="52" s="1"/>
  <c r="CJ63" i="52" s="1"/>
  <c r="BB63" i="52"/>
  <c r="AT15" i="52"/>
  <c r="AS15" i="52"/>
  <c r="BP39" i="52" s="1"/>
  <c r="BO39" i="52" s="1"/>
  <c r="AR15" i="52"/>
  <c r="BM39" i="52" s="1"/>
  <c r="BL39" i="52" s="1"/>
  <c r="AJ17" i="52"/>
  <c r="BM17" i="52" s="1"/>
  <c r="BL17" i="52" s="1"/>
  <c r="BL18" i="52" s="1"/>
  <c r="BL19" i="52" s="1"/>
  <c r="BL20" i="52" s="1"/>
  <c r="BL21" i="52" s="1"/>
  <c r="AL17" i="52"/>
  <c r="AK17" i="52"/>
  <c r="BP17" i="52" s="1"/>
  <c r="BJ16" i="52"/>
  <c r="BI16" i="52"/>
  <c r="BP88" i="52" s="1"/>
  <c r="BO88" i="52" s="1"/>
  <c r="BH16" i="52"/>
  <c r="BM88" i="52" s="1"/>
  <c r="BL88" i="52" s="1"/>
  <c r="BF63" i="52"/>
  <c r="BE63" i="52"/>
  <c r="CK75" i="52" s="1"/>
  <c r="CJ75" i="52" s="1"/>
  <c r="BD63" i="52"/>
  <c r="CH75" i="52" s="1"/>
  <c r="CG75" i="52" s="1"/>
  <c r="BB32" i="52"/>
  <c r="AZ32" i="52"/>
  <c r="BT64" i="52" s="1"/>
  <c r="BS64" i="52" s="1"/>
  <c r="BA32" i="52"/>
  <c r="BW64" i="52" s="1"/>
  <c r="BV64" i="52" s="1"/>
  <c r="BO17" i="52" l="1"/>
  <c r="BO18" i="52" s="1"/>
  <c r="BO19" i="52" s="1"/>
  <c r="BO20" i="52" s="1"/>
  <c r="BO21" i="52" s="1"/>
  <c r="BB64" i="52"/>
  <c r="AZ64" i="52"/>
  <c r="CH64" i="52" s="1"/>
  <c r="CG64" i="52" s="1"/>
  <c r="BA64" i="52"/>
  <c r="CK64" i="52" s="1"/>
  <c r="CJ64" i="52" s="1"/>
  <c r="BF64" i="52"/>
  <c r="BD64" i="52"/>
  <c r="CH76" i="52" s="1"/>
  <c r="CG76" i="52" s="1"/>
  <c r="BE64" i="52"/>
  <c r="CK76" i="52" s="1"/>
  <c r="CJ76" i="52" s="1"/>
  <c r="BF48" i="52"/>
  <c r="BE48" i="52"/>
  <c r="CD76" i="52" s="1"/>
  <c r="CC76" i="52" s="1"/>
  <c r="BD48" i="52"/>
  <c r="CA76" i="52" s="1"/>
  <c r="BZ76" i="52" s="1"/>
  <c r="AW16" i="52"/>
  <c r="BP52" i="52" s="1"/>
  <c r="BO52" i="52" s="1"/>
  <c r="AX16" i="52"/>
  <c r="AV16" i="52"/>
  <c r="BM52" i="52" s="1"/>
  <c r="BL52" i="52" s="1"/>
  <c r="AN16" i="52"/>
  <c r="BM28" i="52" s="1"/>
  <c r="BL28" i="52" s="1"/>
  <c r="AP16" i="52"/>
  <c r="AO16" i="52"/>
  <c r="BP28" i="52" s="1"/>
  <c r="BO28" i="52" s="1"/>
  <c r="BJ32" i="52"/>
  <c r="BH32" i="52"/>
  <c r="BT88" i="52" s="1"/>
  <c r="BS88" i="52" s="1"/>
  <c r="BI32" i="52"/>
  <c r="BW88" i="52" s="1"/>
  <c r="BV88" i="52" s="1"/>
  <c r="AV33" i="52"/>
  <c r="BT53" i="52" s="1"/>
  <c r="BS53" i="52" s="1"/>
  <c r="AX33" i="52"/>
  <c r="AW33" i="52"/>
  <c r="BW53" i="52" s="1"/>
  <c r="BV53" i="52" s="1"/>
  <c r="BI64" i="52"/>
  <c r="CK88" i="52" s="1"/>
  <c r="CJ88" i="52" s="1"/>
  <c r="BJ64" i="52"/>
  <c r="BH64" i="52"/>
  <c r="CH88" i="52" s="1"/>
  <c r="CG88" i="52" s="1"/>
  <c r="AZ48" i="52"/>
  <c r="CA64" i="52" s="1"/>
  <c r="BZ64" i="52" s="1"/>
  <c r="BB48" i="52"/>
  <c r="BA48" i="52"/>
  <c r="CD64" i="52" s="1"/>
  <c r="CC64" i="52" s="1"/>
  <c r="BB33" i="52"/>
  <c r="AZ33" i="52"/>
  <c r="BT65" i="52" s="1"/>
  <c r="BS65" i="52" s="1"/>
  <c r="BA33" i="52"/>
  <c r="BW65" i="52" s="1"/>
  <c r="BV65" i="52" s="1"/>
  <c r="AP81" i="52"/>
  <c r="AO81" i="52"/>
  <c r="CR29" i="52" s="1"/>
  <c r="CQ29" i="52" s="1"/>
  <c r="AN81" i="52"/>
  <c r="CO29" i="52" s="1"/>
  <c r="CN29" i="52" s="1"/>
  <c r="AT33" i="52"/>
  <c r="AR33" i="52"/>
  <c r="BT41" i="52" s="1"/>
  <c r="BS41" i="52" s="1"/>
  <c r="AS33" i="52"/>
  <c r="BW41" i="52" s="1"/>
  <c r="BV41" i="52" s="1"/>
  <c r="AT65" i="52"/>
  <c r="AR65" i="52"/>
  <c r="CH41" i="52" s="1"/>
  <c r="CG41" i="52" s="1"/>
  <c r="AS65" i="52"/>
  <c r="CK41" i="52" s="1"/>
  <c r="CJ41" i="52" s="1"/>
  <c r="AS80" i="52"/>
  <c r="CR40" i="52" s="1"/>
  <c r="CQ40" i="52" s="1"/>
  <c r="AR80" i="52"/>
  <c r="CO40" i="52" s="1"/>
  <c r="CN40" i="52" s="1"/>
  <c r="AT80" i="52"/>
  <c r="AK81" i="52"/>
  <c r="CR17" i="52" s="1"/>
  <c r="CQ17" i="52" s="1"/>
  <c r="CQ18" i="52" s="1"/>
  <c r="CQ19" i="52" s="1"/>
  <c r="CQ20" i="52" s="1"/>
  <c r="AL81" i="52"/>
  <c r="AJ81" i="52"/>
  <c r="CO17" i="52" s="1"/>
  <c r="CN17" i="52" s="1"/>
  <c r="CN18" i="52" s="1"/>
  <c r="CN19" i="52" s="1"/>
  <c r="CN20" i="52" s="1"/>
  <c r="AL64" i="52"/>
  <c r="AK64" i="52"/>
  <c r="CK16" i="52" s="1"/>
  <c r="CJ16" i="52" s="1"/>
  <c r="AJ64" i="52"/>
  <c r="CH16" i="52" s="1"/>
  <c r="CG16" i="52" s="1"/>
  <c r="AP33" i="52"/>
  <c r="AN33" i="52"/>
  <c r="BT29" i="52" s="1"/>
  <c r="BS29" i="52" s="1"/>
  <c r="BS30" i="52" s="1"/>
  <c r="BS31" i="52" s="1"/>
  <c r="AO33" i="52"/>
  <c r="BW29" i="52" s="1"/>
  <c r="BV29" i="52" s="1"/>
  <c r="BV30" i="52" s="1"/>
  <c r="BV31" i="52" s="1"/>
  <c r="AV48" i="52"/>
  <c r="CA52" i="52" s="1"/>
  <c r="BZ52" i="52" s="1"/>
  <c r="AW48" i="52"/>
  <c r="CD52" i="52" s="1"/>
  <c r="CC52" i="52" s="1"/>
  <c r="AX48" i="52"/>
  <c r="AL33" i="52"/>
  <c r="AK33" i="52"/>
  <c r="BW17" i="52" s="1"/>
  <c r="BV17" i="52" s="1"/>
  <c r="BV18" i="52" s="1"/>
  <c r="BV19" i="52" s="1"/>
  <c r="BV20" i="52" s="1"/>
  <c r="AJ33" i="52"/>
  <c r="BT17" i="52" s="1"/>
  <c r="BS17" i="52" s="1"/>
  <c r="BS18" i="52" s="1"/>
  <c r="BS19" i="52" s="1"/>
  <c r="BS20" i="52" s="1"/>
  <c r="AS16" i="52"/>
  <c r="BP40" i="52" s="1"/>
  <c r="BO40" i="52" s="1"/>
  <c r="AR16" i="52"/>
  <c r="BM40" i="52" s="1"/>
  <c r="BL40" i="52" s="1"/>
  <c r="AT16" i="52"/>
  <c r="AO65" i="52"/>
  <c r="CK29" i="52" s="1"/>
  <c r="CJ29" i="52" s="1"/>
  <c r="AP65" i="52"/>
  <c r="AN65" i="52"/>
  <c r="CH29" i="52" s="1"/>
  <c r="CG29" i="52" s="1"/>
  <c r="BD33" i="52"/>
  <c r="BT77" i="52" s="1"/>
  <c r="BS77" i="52" s="1"/>
  <c r="BE33" i="52"/>
  <c r="BW77" i="52" s="1"/>
  <c r="BV77" i="52" s="1"/>
  <c r="BF33" i="52"/>
  <c r="BJ17" i="52"/>
  <c r="BI17" i="52"/>
  <c r="BP89" i="52" s="1"/>
  <c r="BO89" i="52" s="1"/>
  <c r="BH17" i="52"/>
  <c r="BM89" i="52" s="1"/>
  <c r="BL89" i="52" s="1"/>
  <c r="BJ48" i="52"/>
  <c r="BI48" i="52"/>
  <c r="CD88" i="52" s="1"/>
  <c r="CC88" i="52" s="1"/>
  <c r="BH48" i="52"/>
  <c r="CA88" i="52" s="1"/>
  <c r="BZ88" i="52" s="1"/>
  <c r="AX65" i="52"/>
  <c r="AW65" i="52"/>
  <c r="CK53" i="52" s="1"/>
  <c r="CJ53" i="52" s="1"/>
  <c r="AV65" i="52"/>
  <c r="CH53" i="52" s="1"/>
  <c r="CG53" i="52" s="1"/>
  <c r="AP49" i="52"/>
  <c r="AN49" i="52"/>
  <c r="CA29" i="52" s="1"/>
  <c r="BZ29" i="52" s="1"/>
  <c r="BZ30" i="52" s="1"/>
  <c r="BZ31" i="52" s="1"/>
  <c r="BZ32" i="52" s="1"/>
  <c r="BZ33" i="52" s="1"/>
  <c r="BZ34" i="52" s="1"/>
  <c r="BZ35" i="52" s="1"/>
  <c r="AO49" i="52"/>
  <c r="CD29" i="52" s="1"/>
  <c r="CC29" i="52" s="1"/>
  <c r="CC30" i="52" s="1"/>
  <c r="CC31" i="52" s="1"/>
  <c r="CC32" i="52" s="1"/>
  <c r="CC33" i="52" s="1"/>
  <c r="CC34" i="52" s="1"/>
  <c r="CC35" i="52" s="1"/>
  <c r="CQ30" i="52" l="1"/>
  <c r="CQ31" i="52" s="1"/>
  <c r="CQ32" i="52" s="1"/>
  <c r="CN30" i="52"/>
  <c r="CN31" i="52" s="1"/>
  <c r="CN32" i="52" s="1"/>
  <c r="CC42" i="52"/>
  <c r="CC43" i="52" s="1"/>
  <c r="CC44" i="52" s="1"/>
  <c r="CC45" i="52" s="1"/>
  <c r="CC46" i="52" s="1"/>
  <c r="CC47" i="52" s="1"/>
  <c r="BZ42" i="52"/>
  <c r="BZ43" i="52" s="1"/>
  <c r="BZ44" i="52" s="1"/>
  <c r="BZ45" i="52" s="1"/>
  <c r="BZ46" i="52" s="1"/>
  <c r="BZ47" i="52" s="1"/>
  <c r="AL65" i="52"/>
  <c r="AJ65" i="52"/>
  <c r="CH17" i="52" s="1"/>
  <c r="CG17" i="52" s="1"/>
  <c r="CG18" i="52" s="1"/>
  <c r="CG19" i="52" s="1"/>
  <c r="CG20" i="52" s="1"/>
  <c r="CG21" i="52" s="1"/>
  <c r="AK65" i="52"/>
  <c r="CK17" i="52" s="1"/>
  <c r="CJ17" i="52" s="1"/>
  <c r="CJ18" i="52" s="1"/>
  <c r="CJ19" i="52" s="1"/>
  <c r="CJ20" i="52" s="1"/>
  <c r="CJ21" i="52" s="1"/>
  <c r="BB49" i="52"/>
  <c r="AZ49" i="52"/>
  <c r="CA65" i="52" s="1"/>
  <c r="BZ65" i="52" s="1"/>
  <c r="BA49" i="52"/>
  <c r="CD65" i="52" s="1"/>
  <c r="CC65" i="52" s="1"/>
  <c r="BH33" i="52"/>
  <c r="BT89" i="52" s="1"/>
  <c r="BS89" i="52" s="1"/>
  <c r="BI33" i="52"/>
  <c r="BW89" i="52" s="1"/>
  <c r="BV89" i="52" s="1"/>
  <c r="BJ33" i="52"/>
  <c r="AX17" i="52"/>
  <c r="AV17" i="52"/>
  <c r="BM53" i="52" s="1"/>
  <c r="BL53" i="52" s="1"/>
  <c r="AW17" i="52"/>
  <c r="BP53" i="52" s="1"/>
  <c r="BO53" i="52" s="1"/>
  <c r="BJ49" i="52"/>
  <c r="BH49" i="52"/>
  <c r="CA89" i="52" s="1"/>
  <c r="BZ89" i="52" s="1"/>
  <c r="BI49" i="52"/>
  <c r="CD89" i="52" s="1"/>
  <c r="CC89" i="52" s="1"/>
  <c r="AX49" i="52"/>
  <c r="AV49" i="52"/>
  <c r="CA53" i="52" s="1"/>
  <c r="BZ53" i="52" s="1"/>
  <c r="AW49" i="52"/>
  <c r="CD53" i="52" s="1"/>
  <c r="CC53" i="52" s="1"/>
  <c r="AZ65" i="52"/>
  <c r="CH65" i="52" s="1"/>
  <c r="CG65" i="52" s="1"/>
  <c r="BB65" i="52"/>
  <c r="BA65" i="52"/>
  <c r="CK65" i="52" s="1"/>
  <c r="CJ65" i="52" s="1"/>
  <c r="AT17" i="52"/>
  <c r="AS17" i="52"/>
  <c r="BP41" i="52" s="1"/>
  <c r="BO41" i="52" s="1"/>
  <c r="AR17" i="52"/>
  <c r="BM41" i="52" s="1"/>
  <c r="BL41" i="52" s="1"/>
  <c r="AT81" i="52"/>
  <c r="AS81" i="52"/>
  <c r="CR41" i="52" s="1"/>
  <c r="CQ41" i="52" s="1"/>
  <c r="CS6" i="52" s="1"/>
  <c r="AR81" i="52"/>
  <c r="CO41" i="52" s="1"/>
  <c r="CN41" i="52" s="1"/>
  <c r="CP6" i="52" s="1"/>
  <c r="AN17" i="52"/>
  <c r="BM29" i="52" s="1"/>
  <c r="BL29" i="52" s="1"/>
  <c r="BL30" i="52" s="1"/>
  <c r="BL31" i="52" s="1"/>
  <c r="BL32" i="52" s="1"/>
  <c r="AO17" i="52"/>
  <c r="BP29" i="52" s="1"/>
  <c r="BO29" i="52" s="1"/>
  <c r="BO30" i="52" s="1"/>
  <c r="BO31" i="52" s="1"/>
  <c r="BO32" i="52" s="1"/>
  <c r="AP17" i="52"/>
  <c r="BI65" i="52"/>
  <c r="CK89" i="52" s="1"/>
  <c r="CJ89" i="52" s="1"/>
  <c r="BJ65" i="52"/>
  <c r="BH65" i="52"/>
  <c r="CH89" i="52" s="1"/>
  <c r="CG89" i="52" s="1"/>
  <c r="BF65" i="52"/>
  <c r="BD65" i="52"/>
  <c r="CH77" i="52" s="1"/>
  <c r="CG77" i="52" s="1"/>
  <c r="BE65" i="52"/>
  <c r="CK77" i="52" s="1"/>
  <c r="CJ77" i="52" s="1"/>
  <c r="BS42" i="52"/>
  <c r="BS43" i="52" s="1"/>
  <c r="BS44" i="52" s="1"/>
  <c r="BD49" i="52"/>
  <c r="CA77" i="52" s="1"/>
  <c r="BZ77" i="52" s="1"/>
  <c r="BE49" i="52"/>
  <c r="CD77" i="52" s="1"/>
  <c r="CC77" i="52" s="1"/>
  <c r="BF49" i="52"/>
  <c r="BV42" i="52"/>
  <c r="BZ54" i="52" l="1"/>
  <c r="BZ55" i="52" s="1"/>
  <c r="CC54" i="52"/>
  <c r="CE7" i="52"/>
  <c r="CE9" i="52"/>
  <c r="CE6" i="52"/>
  <c r="CE8" i="52"/>
  <c r="CB6" i="52"/>
  <c r="CB8" i="52"/>
  <c r="CB7" i="52"/>
  <c r="CB9" i="52"/>
  <c r="CT6" i="52"/>
  <c r="DD86" i="52" s="1"/>
  <c r="BV43" i="52"/>
  <c r="BV44" i="52" s="1"/>
  <c r="BO42" i="52"/>
  <c r="BL42" i="52"/>
  <c r="BU6" i="52"/>
  <c r="CJ30" i="52"/>
  <c r="BX6" i="52"/>
  <c r="CL6" i="52"/>
  <c r="BS54" i="52"/>
  <c r="BS55" i="52" s="1"/>
  <c r="CI6" i="52"/>
  <c r="CB10" i="52"/>
  <c r="BU7" i="52"/>
  <c r="CS15" i="52"/>
  <c r="DE95" i="52" s="1"/>
  <c r="CS12" i="52"/>
  <c r="DE92" i="52" s="1"/>
  <c r="CS73" i="52"/>
  <c r="CS18" i="52"/>
  <c r="DE98" i="52" s="1"/>
  <c r="CS70" i="52"/>
  <c r="CS86" i="52"/>
  <c r="CS65" i="52"/>
  <c r="CS57" i="52"/>
  <c r="CS80" i="52"/>
  <c r="CS89" i="52"/>
  <c r="CS72" i="52"/>
  <c r="CS62" i="52"/>
  <c r="CS51" i="52"/>
  <c r="CS50" i="52"/>
  <c r="CS10" i="52"/>
  <c r="CS8" i="52"/>
  <c r="CS19" i="52"/>
  <c r="DE99" i="52" s="1"/>
  <c r="CS47" i="52"/>
  <c r="CS17" i="52"/>
  <c r="DE97" i="52" s="1"/>
  <c r="CS85" i="52"/>
  <c r="CS69" i="52"/>
  <c r="CS36" i="52"/>
  <c r="CS53" i="52"/>
  <c r="CS63" i="52"/>
  <c r="CS71" i="52"/>
  <c r="CS25" i="52"/>
  <c r="CS78" i="52"/>
  <c r="CS35" i="52"/>
  <c r="CS45" i="52"/>
  <c r="CS68" i="52"/>
  <c r="CS79" i="52"/>
  <c r="CS64" i="52"/>
  <c r="CS28" i="52"/>
  <c r="CS23" i="52"/>
  <c r="DE103" i="52" s="1"/>
  <c r="CS34" i="52"/>
  <c r="CS46" i="52"/>
  <c r="CS88" i="52"/>
  <c r="CS24" i="52"/>
  <c r="CS38" i="52"/>
  <c r="CS9" i="52"/>
  <c r="CS61" i="52"/>
  <c r="CS60" i="52"/>
  <c r="CS37" i="52"/>
  <c r="CS59" i="52"/>
  <c r="CS77" i="52"/>
  <c r="CS48" i="52"/>
  <c r="CS67" i="52"/>
  <c r="CS26" i="52"/>
  <c r="CS13" i="52"/>
  <c r="DE93" i="52" s="1"/>
  <c r="CS55" i="52"/>
  <c r="CS39" i="52"/>
  <c r="CS11" i="52"/>
  <c r="CS20" i="52"/>
  <c r="DE100" i="52" s="1"/>
  <c r="CS56" i="52"/>
  <c r="CS29" i="52"/>
  <c r="CS87" i="52"/>
  <c r="CS30" i="52"/>
  <c r="CS40" i="52"/>
  <c r="CS31" i="52"/>
  <c r="CS52" i="52"/>
  <c r="CS84" i="52"/>
  <c r="CS66" i="52"/>
  <c r="CS75" i="52"/>
  <c r="CS42" i="52"/>
  <c r="CS74" i="52"/>
  <c r="CS27" i="52"/>
  <c r="CS16" i="52"/>
  <c r="DE96" i="52" s="1"/>
  <c r="CS14" i="52"/>
  <c r="DE94" i="52" s="1"/>
  <c r="CS43" i="52"/>
  <c r="CS21" i="52"/>
  <c r="DE101" i="52" s="1"/>
  <c r="CS81" i="52"/>
  <c r="CS41" i="52"/>
  <c r="CS44" i="52"/>
  <c r="CS33" i="52"/>
  <c r="CS90" i="52"/>
  <c r="CS82" i="52"/>
  <c r="CS22" i="52"/>
  <c r="DE102" i="52" s="1"/>
  <c r="CS58" i="52"/>
  <c r="CS83" i="52"/>
  <c r="CS54" i="52"/>
  <c r="CS49" i="52"/>
  <c r="CS76" i="52"/>
  <c r="CS32" i="52"/>
  <c r="CS7" i="52"/>
  <c r="BX7" i="52"/>
  <c r="CP85" i="52"/>
  <c r="CT85" i="52" s="1"/>
  <c r="CP74" i="52"/>
  <c r="CT74" i="52" s="1"/>
  <c r="CP57" i="52"/>
  <c r="CT57" i="52" s="1"/>
  <c r="CP38" i="52"/>
  <c r="CP9" i="52"/>
  <c r="CP73" i="52"/>
  <c r="CT73" i="52" s="1"/>
  <c r="CP89" i="52"/>
  <c r="CT89" i="52" s="1"/>
  <c r="CP44" i="52"/>
  <c r="CT44" i="52" s="1"/>
  <c r="CP71" i="52"/>
  <c r="CT71" i="52" s="1"/>
  <c r="CP65" i="52"/>
  <c r="CT65" i="52" s="1"/>
  <c r="CP82" i="52"/>
  <c r="CT82" i="52" s="1"/>
  <c r="CP40" i="52"/>
  <c r="CP15" i="52"/>
  <c r="CP59" i="52"/>
  <c r="CT59" i="52" s="1"/>
  <c r="CP16" i="52"/>
  <c r="CP42" i="52"/>
  <c r="CP84" i="52"/>
  <c r="CT84" i="52" s="1"/>
  <c r="CP18" i="52"/>
  <c r="CP21" i="52"/>
  <c r="CP32" i="52"/>
  <c r="CP62" i="52"/>
  <c r="CT62" i="52" s="1"/>
  <c r="CP68" i="52"/>
  <c r="CT68" i="52" s="1"/>
  <c r="CP22" i="52"/>
  <c r="CP48" i="52"/>
  <c r="CT48" i="52" s="1"/>
  <c r="CP51" i="52"/>
  <c r="CT51" i="52" s="1"/>
  <c r="CP37" i="52"/>
  <c r="CP35" i="52"/>
  <c r="CP55" i="52"/>
  <c r="CT55" i="52" s="1"/>
  <c r="CP49" i="52"/>
  <c r="CT49" i="52" s="1"/>
  <c r="CP20" i="52"/>
  <c r="CP72" i="52"/>
  <c r="CT72" i="52" s="1"/>
  <c r="CP10" i="52"/>
  <c r="CP45" i="52"/>
  <c r="CT45" i="52" s="1"/>
  <c r="CP30" i="52"/>
  <c r="CP12" i="52"/>
  <c r="CP53" i="52"/>
  <c r="CT53" i="52" s="1"/>
  <c r="CP24" i="52"/>
  <c r="CT24" i="52" s="1"/>
  <c r="CP14" i="52"/>
  <c r="CP50" i="52"/>
  <c r="CT50" i="52" s="1"/>
  <c r="CP86" i="52"/>
  <c r="CT86" i="52" s="1"/>
  <c r="CP81" i="52"/>
  <c r="CT81" i="52" s="1"/>
  <c r="CP43" i="52"/>
  <c r="CP29" i="52"/>
  <c r="CP63" i="52"/>
  <c r="CT63" i="52" s="1"/>
  <c r="CP83" i="52"/>
  <c r="CT83" i="52" s="1"/>
  <c r="CP88" i="52"/>
  <c r="CT88" i="52" s="1"/>
  <c r="CP19" i="52"/>
  <c r="CP61" i="52"/>
  <c r="CT61" i="52" s="1"/>
  <c r="CP77" i="52"/>
  <c r="CT77" i="52" s="1"/>
  <c r="CP17" i="52"/>
  <c r="CP52" i="52"/>
  <c r="CT52" i="52" s="1"/>
  <c r="CP75" i="52"/>
  <c r="CT75" i="52" s="1"/>
  <c r="CP11" i="52"/>
  <c r="CP8" i="52"/>
  <c r="CP78" i="52"/>
  <c r="CT78" i="52" s="1"/>
  <c r="CP41" i="52"/>
  <c r="CP80" i="52"/>
  <c r="CT80" i="52" s="1"/>
  <c r="CP64" i="52"/>
  <c r="CT64" i="52" s="1"/>
  <c r="CP36" i="52"/>
  <c r="CP87" i="52"/>
  <c r="CT87" i="52" s="1"/>
  <c r="CP34" i="52"/>
  <c r="CP54" i="52"/>
  <c r="CT54" i="52" s="1"/>
  <c r="CP26" i="52"/>
  <c r="CP31" i="52"/>
  <c r="CP66" i="52"/>
  <c r="CT66" i="52" s="1"/>
  <c r="CP33" i="52"/>
  <c r="CP13" i="52"/>
  <c r="CP7" i="52"/>
  <c r="CP27" i="52"/>
  <c r="CP47" i="52"/>
  <c r="CT47" i="52" s="1"/>
  <c r="CP25" i="52"/>
  <c r="CT25" i="52" s="1"/>
  <c r="CP28" i="52"/>
  <c r="CP69" i="52"/>
  <c r="CT69" i="52" s="1"/>
  <c r="CP90" i="52"/>
  <c r="CT90" i="52" s="1"/>
  <c r="CP70" i="52"/>
  <c r="CT70" i="52" s="1"/>
  <c r="CP79" i="52"/>
  <c r="CT79" i="52" s="1"/>
  <c r="CP46" i="52"/>
  <c r="CT46" i="52" s="1"/>
  <c r="CP39" i="52"/>
  <c r="CP67" i="52"/>
  <c r="CT67" i="52" s="1"/>
  <c r="CP58" i="52"/>
  <c r="CT58" i="52" s="1"/>
  <c r="CP76" i="52"/>
  <c r="CT76" i="52" s="1"/>
  <c r="CP56" i="52"/>
  <c r="CT56" i="52" s="1"/>
  <c r="CP23" i="52"/>
  <c r="CP60" i="52"/>
  <c r="CT60" i="52" s="1"/>
  <c r="CG30" i="52"/>
  <c r="CG31" i="52" s="1"/>
  <c r="CG32" i="52" s="1"/>
  <c r="BZ56" i="52" l="1"/>
  <c r="CC55" i="52"/>
  <c r="CE10" i="52"/>
  <c r="BO43" i="52"/>
  <c r="BO44" i="52" s="1"/>
  <c r="BL43" i="52"/>
  <c r="BL44" i="52" s="1"/>
  <c r="BL54" i="52" s="1"/>
  <c r="CJ31" i="52"/>
  <c r="CF6" i="52"/>
  <c r="DG46" i="52" s="1"/>
  <c r="CF8" i="52"/>
  <c r="DD48" i="52" s="1"/>
  <c r="CF7" i="52"/>
  <c r="DG47" i="52" s="1"/>
  <c r="DG86" i="52"/>
  <c r="BS66" i="52"/>
  <c r="BU11" i="52" s="1"/>
  <c r="CF9" i="52"/>
  <c r="DE49" i="52" s="1"/>
  <c r="DH86" i="52"/>
  <c r="DE86" i="52"/>
  <c r="DH95" i="52"/>
  <c r="DH97" i="52"/>
  <c r="DH94" i="52"/>
  <c r="DH96" i="52"/>
  <c r="DH100" i="52"/>
  <c r="DH93" i="52"/>
  <c r="DH101" i="52"/>
  <c r="DH103" i="52"/>
  <c r="DH99" i="52"/>
  <c r="DH102" i="52"/>
  <c r="DH98" i="52"/>
  <c r="DH92" i="52"/>
  <c r="CT37" i="52"/>
  <c r="DF117" i="52"/>
  <c r="DC117" i="52"/>
  <c r="CT35" i="52"/>
  <c r="DC115" i="52"/>
  <c r="DF115" i="52"/>
  <c r="CT42" i="52"/>
  <c r="DC122" i="52"/>
  <c r="DF122" i="52"/>
  <c r="CT38" i="52"/>
  <c r="DF118" i="52"/>
  <c r="DC118" i="52"/>
  <c r="CT31" i="52"/>
  <c r="DF111" i="52"/>
  <c r="DC111" i="52"/>
  <c r="CT33" i="52"/>
  <c r="DF113" i="52"/>
  <c r="DC113" i="52"/>
  <c r="CT43" i="52"/>
  <c r="DC123" i="52"/>
  <c r="DF123" i="52"/>
  <c r="CT26" i="52"/>
  <c r="DC106" i="52"/>
  <c r="DF106" i="52"/>
  <c r="CT29" i="52"/>
  <c r="DC109" i="52"/>
  <c r="DF109" i="52"/>
  <c r="CT41" i="52"/>
  <c r="DC121" i="52"/>
  <c r="DF121" i="52"/>
  <c r="CT32" i="52"/>
  <c r="DC112" i="52"/>
  <c r="DF112" i="52"/>
  <c r="CT27" i="52"/>
  <c r="DF107" i="52"/>
  <c r="DC107" i="52"/>
  <c r="CT34" i="52"/>
  <c r="DC114" i="52"/>
  <c r="DF114" i="52"/>
  <c r="CT30" i="52"/>
  <c r="DF110" i="52"/>
  <c r="DC110" i="52"/>
  <c r="CT36" i="52"/>
  <c r="DC116" i="52"/>
  <c r="DF116" i="52"/>
  <c r="CT39" i="52"/>
  <c r="DC119" i="52"/>
  <c r="DF119" i="52"/>
  <c r="CT28" i="52"/>
  <c r="DF108" i="52"/>
  <c r="DC108" i="52"/>
  <c r="CT40" i="52"/>
  <c r="DC120" i="52"/>
  <c r="DF120" i="52"/>
  <c r="DG95" i="52"/>
  <c r="DG97" i="52"/>
  <c r="DG94" i="52"/>
  <c r="DG96" i="52"/>
  <c r="DG100" i="52"/>
  <c r="DG98" i="52"/>
  <c r="DG93" i="52"/>
  <c r="DG101" i="52"/>
  <c r="DG103" i="52"/>
  <c r="DG99" i="52"/>
  <c r="DG92" i="52"/>
  <c r="DG102" i="52"/>
  <c r="DD97" i="52"/>
  <c r="DD94" i="52"/>
  <c r="DD95" i="52"/>
  <c r="DD96" i="52"/>
  <c r="DD100" i="52"/>
  <c r="DD98" i="52"/>
  <c r="DD93" i="52"/>
  <c r="DD101" i="52"/>
  <c r="DD103" i="52"/>
  <c r="DD99" i="52"/>
  <c r="DD92" i="52"/>
  <c r="DD102" i="52"/>
  <c r="CT7" i="52"/>
  <c r="CT10" i="52"/>
  <c r="CM6" i="52"/>
  <c r="CF10" i="52"/>
  <c r="BY7" i="52"/>
  <c r="BY6" i="52"/>
  <c r="CT22" i="52"/>
  <c r="CT15" i="52"/>
  <c r="CT17" i="52"/>
  <c r="CT14" i="52"/>
  <c r="CT8" i="52"/>
  <c r="CT16" i="52"/>
  <c r="CT9" i="52"/>
  <c r="CT20" i="52"/>
  <c r="CT18" i="52"/>
  <c r="CT21" i="52"/>
  <c r="CT12" i="52"/>
  <c r="CT11" i="52"/>
  <c r="DD91" i="52" s="1"/>
  <c r="CT13" i="52"/>
  <c r="CT23" i="52"/>
  <c r="CT19" i="52"/>
  <c r="BV54" i="52"/>
  <c r="BV55" i="52" s="1"/>
  <c r="BU9" i="52"/>
  <c r="BS67" i="52"/>
  <c r="BU10" i="52" s="1"/>
  <c r="BU8" i="52"/>
  <c r="CL7" i="52"/>
  <c r="CG42" i="52"/>
  <c r="CI7" i="52"/>
  <c r="BZ66" i="52" l="1"/>
  <c r="BZ67" i="52" s="1"/>
  <c r="CC56" i="52"/>
  <c r="CC67" i="52" s="1"/>
  <c r="CC68" i="52"/>
  <c r="BZ68" i="52"/>
  <c r="BO54" i="52"/>
  <c r="BO55" i="52" s="1"/>
  <c r="BL55" i="52"/>
  <c r="BL56" i="52" s="1"/>
  <c r="DH91" i="52"/>
  <c r="DE91" i="52"/>
  <c r="DG91" i="52"/>
  <c r="CJ32" i="52"/>
  <c r="BS78" i="52"/>
  <c r="DD46" i="52"/>
  <c r="DD49" i="52"/>
  <c r="DH46" i="52"/>
  <c r="DG49" i="52"/>
  <c r="DH49" i="52"/>
  <c r="DG48" i="52"/>
  <c r="DE47" i="52"/>
  <c r="DH48" i="52"/>
  <c r="DE46" i="52"/>
  <c r="DD47" i="52"/>
  <c r="DH47" i="52"/>
  <c r="DE48" i="52"/>
  <c r="DK111" i="52"/>
  <c r="DK122" i="52"/>
  <c r="DK109" i="52"/>
  <c r="DK108" i="52"/>
  <c r="DK107" i="52"/>
  <c r="DL112" i="52"/>
  <c r="DL106" i="52"/>
  <c r="DS112" i="52" s="1"/>
  <c r="X37" i="52" s="1"/>
  <c r="DK118" i="52"/>
  <c r="DL111" i="52"/>
  <c r="DL123" i="52"/>
  <c r="DK117" i="52"/>
  <c r="DL110" i="52"/>
  <c r="DL122" i="52"/>
  <c r="DK116" i="52"/>
  <c r="DL107" i="52"/>
  <c r="DK113" i="52"/>
  <c r="DK119" i="52"/>
  <c r="DL109" i="52"/>
  <c r="DL121" i="52"/>
  <c r="DK115" i="52"/>
  <c r="DL108" i="52"/>
  <c r="DL120" i="52"/>
  <c r="DK114" i="52"/>
  <c r="DL119" i="52"/>
  <c r="DL118" i="52"/>
  <c r="DK112" i="52"/>
  <c r="DK106" i="52"/>
  <c r="DL117" i="52"/>
  <c r="DK123" i="52"/>
  <c r="DL116" i="52"/>
  <c r="DK110" i="52"/>
  <c r="DL115" i="52"/>
  <c r="DK121" i="52"/>
  <c r="DL114" i="52"/>
  <c r="DK120" i="52"/>
  <c r="DL113" i="52"/>
  <c r="DI122" i="52"/>
  <c r="DJ115" i="52"/>
  <c r="DI109" i="52"/>
  <c r="DJ114" i="52"/>
  <c r="DI120" i="52"/>
  <c r="DI119" i="52"/>
  <c r="DJ112" i="52"/>
  <c r="DJ106" i="52"/>
  <c r="DP112" i="52" s="1"/>
  <c r="X36" i="52" s="1"/>
  <c r="DI118" i="52"/>
  <c r="DJ111" i="52"/>
  <c r="DJ123" i="52"/>
  <c r="DI117" i="52"/>
  <c r="DJ110" i="52"/>
  <c r="DJ122" i="52"/>
  <c r="DI116" i="52"/>
  <c r="DI114" i="52"/>
  <c r="DJ119" i="52"/>
  <c r="DJ109" i="52"/>
  <c r="DJ121" i="52"/>
  <c r="DI115" i="52"/>
  <c r="DJ108" i="52"/>
  <c r="DJ120" i="52"/>
  <c r="DJ107" i="52"/>
  <c r="DI113" i="52"/>
  <c r="DJ113" i="52"/>
  <c r="DJ118" i="52"/>
  <c r="DI112" i="52"/>
  <c r="DI106" i="52"/>
  <c r="DJ117" i="52"/>
  <c r="DI111" i="52"/>
  <c r="DI123" i="52"/>
  <c r="DJ116" i="52"/>
  <c r="DI110" i="52"/>
  <c r="DI121" i="52"/>
  <c r="DI108" i="52"/>
  <c r="DI107" i="52"/>
  <c r="DH89" i="52"/>
  <c r="DH88" i="52"/>
  <c r="DH87" i="52"/>
  <c r="DH90" i="52"/>
  <c r="DG88" i="52"/>
  <c r="DG87" i="52"/>
  <c r="DG90" i="52"/>
  <c r="DG89" i="52"/>
  <c r="DE88" i="52"/>
  <c r="DE90" i="52"/>
  <c r="DE89" i="52"/>
  <c r="DE87" i="52"/>
  <c r="DD88" i="52"/>
  <c r="DD89" i="52"/>
  <c r="DD87" i="52"/>
  <c r="DD90" i="52"/>
  <c r="DH66" i="52"/>
  <c r="DG66" i="52"/>
  <c r="DF66" i="52" s="1"/>
  <c r="DE66" i="52"/>
  <c r="DD66" i="52"/>
  <c r="DC66" i="52" s="1"/>
  <c r="DH50" i="52"/>
  <c r="DG50" i="52"/>
  <c r="DE50" i="52"/>
  <c r="DD50" i="52"/>
  <c r="DH27" i="52"/>
  <c r="DH26" i="52"/>
  <c r="DG27" i="52"/>
  <c r="DG26" i="52"/>
  <c r="DE27" i="52"/>
  <c r="DE26" i="52"/>
  <c r="DD27" i="52"/>
  <c r="DD26" i="52"/>
  <c r="BY8" i="52"/>
  <c r="BY9" i="52"/>
  <c r="BY10" i="52"/>
  <c r="BY11" i="52"/>
  <c r="CM7" i="52"/>
  <c r="BX8" i="52"/>
  <c r="BV66" i="52"/>
  <c r="BX9" i="52" s="1"/>
  <c r="CG43" i="52"/>
  <c r="CI8" i="52"/>
  <c r="CC66" i="52" l="1"/>
  <c r="CC78" i="52" s="1"/>
  <c r="CL8" i="52"/>
  <c r="CG44" i="52"/>
  <c r="BZ78" i="52"/>
  <c r="BZ79" i="52"/>
  <c r="BO56" i="52"/>
  <c r="BO66" i="52" s="1"/>
  <c r="BO67" i="52" s="1"/>
  <c r="BO68" i="52" s="1"/>
  <c r="BL66" i="52"/>
  <c r="BL67" i="52" s="1"/>
  <c r="CJ42" i="52"/>
  <c r="BS79" i="52"/>
  <c r="DH67" i="52"/>
  <c r="DG67" i="52"/>
  <c r="DF67" i="52" s="1"/>
  <c r="DE67" i="52"/>
  <c r="DD67" i="52"/>
  <c r="DC67" i="52" s="1"/>
  <c r="DI66" i="52" s="1"/>
  <c r="DF48" i="52"/>
  <c r="DC46" i="52"/>
  <c r="DF46" i="52"/>
  <c r="DF47" i="52" s="1"/>
  <c r="DH28" i="52"/>
  <c r="DH29" i="52"/>
  <c r="DE29" i="52"/>
  <c r="DG31" i="52"/>
  <c r="DG28" i="52"/>
  <c r="DG29" i="52"/>
  <c r="DG30" i="52"/>
  <c r="DE28" i="52"/>
  <c r="DD31" i="52"/>
  <c r="DD28" i="52"/>
  <c r="DD29" i="52"/>
  <c r="DD30" i="52"/>
  <c r="CM8" i="52"/>
  <c r="BV67" i="52"/>
  <c r="BL68" i="52"/>
  <c r="DE68" i="52" l="1"/>
  <c r="CI9" i="52"/>
  <c r="CM9" i="52" s="1"/>
  <c r="CI10" i="52"/>
  <c r="CM10" i="52" s="1"/>
  <c r="CG54" i="52"/>
  <c r="CG55" i="52" s="1"/>
  <c r="CG56" i="52" s="1"/>
  <c r="DJ66" i="52"/>
  <c r="CE11" i="52"/>
  <c r="BZ80" i="52"/>
  <c r="CB13" i="52" s="1"/>
  <c r="CB14" i="52"/>
  <c r="CB11" i="52"/>
  <c r="CC79" i="52"/>
  <c r="CC80" i="52" s="1"/>
  <c r="CC81" i="52" s="1"/>
  <c r="CC82" i="52" s="1"/>
  <c r="CC83" i="52" s="1"/>
  <c r="CE56" i="52" s="1"/>
  <c r="CB12" i="52"/>
  <c r="BZ81" i="52"/>
  <c r="BU14" i="52"/>
  <c r="BY14" i="52" s="1"/>
  <c r="DH34" i="52" s="1"/>
  <c r="BU12" i="52"/>
  <c r="BY12" i="52" s="1"/>
  <c r="BU13" i="52"/>
  <c r="BY13" i="52" s="1"/>
  <c r="DG33" i="52" s="1"/>
  <c r="DF49" i="52"/>
  <c r="DF50" i="52" s="1"/>
  <c r="BL78" i="52"/>
  <c r="BL79" i="52" s="1"/>
  <c r="BL80" i="52" s="1"/>
  <c r="BN7" i="52" s="1"/>
  <c r="BU17" i="52"/>
  <c r="DG37" i="52" s="1"/>
  <c r="CJ43" i="52"/>
  <c r="CJ44" i="52" s="1"/>
  <c r="BU41" i="52"/>
  <c r="BY41" i="52" s="1"/>
  <c r="BU52" i="52"/>
  <c r="BY52" i="52" s="1"/>
  <c r="BU54" i="52"/>
  <c r="BY54" i="52" s="1"/>
  <c r="BU62" i="52"/>
  <c r="BY62" i="52" s="1"/>
  <c r="BU29" i="52"/>
  <c r="BY29" i="52" s="1"/>
  <c r="BU66" i="52"/>
  <c r="BY66" i="52" s="1"/>
  <c r="BU82" i="52"/>
  <c r="BY82" i="52" s="1"/>
  <c r="BU53" i="52"/>
  <c r="BY53" i="52" s="1"/>
  <c r="BU30" i="52"/>
  <c r="BY30" i="52" s="1"/>
  <c r="BU37" i="52"/>
  <c r="BY37" i="52" s="1"/>
  <c r="BU43" i="52"/>
  <c r="BY43" i="52" s="1"/>
  <c r="BU90" i="52"/>
  <c r="BY90" i="52" s="1"/>
  <c r="BU28" i="52"/>
  <c r="BY28" i="52" s="1"/>
  <c r="BU39" i="52"/>
  <c r="BY39" i="52" s="1"/>
  <c r="BU71" i="52"/>
  <c r="BY71" i="52" s="1"/>
  <c r="BU46" i="52"/>
  <c r="BY46" i="52" s="1"/>
  <c r="BU35" i="52"/>
  <c r="BY35" i="52" s="1"/>
  <c r="BU89" i="52"/>
  <c r="BY89" i="52" s="1"/>
  <c r="BU77" i="52"/>
  <c r="BY77" i="52" s="1"/>
  <c r="BU22" i="52"/>
  <c r="BU80" i="52"/>
  <c r="BY80" i="52" s="1"/>
  <c r="BU65" i="52"/>
  <c r="BY65" i="52" s="1"/>
  <c r="BU75" i="52"/>
  <c r="BY75" i="52" s="1"/>
  <c r="BU16" i="52"/>
  <c r="BU61" i="52"/>
  <c r="BY61" i="52" s="1"/>
  <c r="BU44" i="52"/>
  <c r="BY44" i="52" s="1"/>
  <c r="BU45" i="52"/>
  <c r="BY45" i="52" s="1"/>
  <c r="BU83" i="52"/>
  <c r="BY83" i="52" s="1"/>
  <c r="BU73" i="52"/>
  <c r="BY73" i="52" s="1"/>
  <c r="BU69" i="52"/>
  <c r="BY69" i="52" s="1"/>
  <c r="BU20" i="52"/>
  <c r="BU55" i="52"/>
  <c r="BY55" i="52" s="1"/>
  <c r="BU74" i="52"/>
  <c r="BY74" i="52" s="1"/>
  <c r="BU88" i="52"/>
  <c r="BY88" i="52" s="1"/>
  <c r="BU68" i="52"/>
  <c r="BY68" i="52" s="1"/>
  <c r="BU72" i="52"/>
  <c r="BY72" i="52" s="1"/>
  <c r="BU87" i="52"/>
  <c r="BY87" i="52" s="1"/>
  <c r="BU67" i="52"/>
  <c r="BY67" i="52" s="1"/>
  <c r="BU79" i="52"/>
  <c r="BY79" i="52" s="1"/>
  <c r="BU48" i="52"/>
  <c r="BY48" i="52" s="1"/>
  <c r="BU32" i="52"/>
  <c r="BY32" i="52" s="1"/>
  <c r="BU76" i="52"/>
  <c r="BY76" i="52" s="1"/>
  <c r="BU57" i="52"/>
  <c r="BY57" i="52" s="1"/>
  <c r="BU40" i="52"/>
  <c r="BY40" i="52" s="1"/>
  <c r="BU26" i="52"/>
  <c r="BY26" i="52" s="1"/>
  <c r="BU27" i="52"/>
  <c r="BY27" i="52" s="1"/>
  <c r="BU50" i="52"/>
  <c r="BY50" i="52" s="1"/>
  <c r="BU47" i="52"/>
  <c r="BY47" i="52" s="1"/>
  <c r="BU58" i="52"/>
  <c r="BY58" i="52" s="1"/>
  <c r="BU42" i="52"/>
  <c r="BY42" i="52" s="1"/>
  <c r="BU31" i="52"/>
  <c r="BY31" i="52" s="1"/>
  <c r="BU23" i="52"/>
  <c r="BU38" i="52"/>
  <c r="BY38" i="52" s="1"/>
  <c r="BU78" i="52"/>
  <c r="BY78" i="52" s="1"/>
  <c r="BU49" i="52"/>
  <c r="BY49" i="52" s="1"/>
  <c r="BU25" i="52"/>
  <c r="BY25" i="52" s="1"/>
  <c r="BU63" i="52"/>
  <c r="BY63" i="52" s="1"/>
  <c r="BU81" i="52"/>
  <c r="BY81" i="52" s="1"/>
  <c r="BU21" i="52"/>
  <c r="BU51" i="52"/>
  <c r="BY51" i="52" s="1"/>
  <c r="BU59" i="52"/>
  <c r="BY59" i="52" s="1"/>
  <c r="BU70" i="52"/>
  <c r="BY70" i="52" s="1"/>
  <c r="BU24" i="52"/>
  <c r="BY24" i="52" s="1"/>
  <c r="BU19" i="52"/>
  <c r="BU86" i="52"/>
  <c r="BY86" i="52" s="1"/>
  <c r="BU56" i="52"/>
  <c r="BY56" i="52" s="1"/>
  <c r="BU15" i="52"/>
  <c r="BU64" i="52"/>
  <c r="BY64" i="52" s="1"/>
  <c r="BU85" i="52"/>
  <c r="BY85" i="52" s="1"/>
  <c r="BU36" i="52"/>
  <c r="BY36" i="52" s="1"/>
  <c r="BU34" i="52"/>
  <c r="BY34" i="52" s="1"/>
  <c r="BU60" i="52"/>
  <c r="BY60" i="52" s="1"/>
  <c r="BU33" i="52"/>
  <c r="BY33" i="52" s="1"/>
  <c r="BU84" i="52"/>
  <c r="BY84" i="52" s="1"/>
  <c r="BU18" i="52"/>
  <c r="BV78" i="52"/>
  <c r="BV79" i="52" s="1"/>
  <c r="BX46" i="52" s="1"/>
  <c r="DF90" i="52"/>
  <c r="DC86" i="52"/>
  <c r="DF86" i="52"/>
  <c r="DC98" i="52"/>
  <c r="DF98" i="52"/>
  <c r="DC100" i="52"/>
  <c r="DF100" i="52"/>
  <c r="DF93" i="52"/>
  <c r="DC93" i="52"/>
  <c r="DC102" i="52"/>
  <c r="DF102" i="52"/>
  <c r="DC95" i="52"/>
  <c r="DF95" i="52"/>
  <c r="DC94" i="52"/>
  <c r="DF94" i="52"/>
  <c r="DF91" i="52"/>
  <c r="DF92" i="52"/>
  <c r="DC92" i="52"/>
  <c r="DF99" i="52"/>
  <c r="DC99" i="52"/>
  <c r="DF97" i="52"/>
  <c r="DC97" i="52"/>
  <c r="DC101" i="52"/>
  <c r="DF101" i="52"/>
  <c r="DF87" i="52"/>
  <c r="DF96" i="52"/>
  <c r="DC96" i="52"/>
  <c r="DF103" i="52"/>
  <c r="DC103" i="52"/>
  <c r="DH68" i="52"/>
  <c r="DG68" i="52"/>
  <c r="DF68" i="52" s="1"/>
  <c r="DD68" i="52"/>
  <c r="DC68" i="52" s="1"/>
  <c r="DJ67" i="52" s="1"/>
  <c r="DC47" i="52"/>
  <c r="DC48" i="52" s="1"/>
  <c r="DC49" i="52" s="1"/>
  <c r="BX10" i="52"/>
  <c r="DH30" i="52" s="1"/>
  <c r="BX11" i="52"/>
  <c r="DH31" i="52" s="1"/>
  <c r="BN12" i="52"/>
  <c r="BN16" i="52"/>
  <c r="BN23" i="52"/>
  <c r="BN15" i="52"/>
  <c r="BN31" i="52"/>
  <c r="BN14" i="52"/>
  <c r="BN77" i="52"/>
  <c r="BR77" i="52" s="1"/>
  <c r="BN13" i="52"/>
  <c r="BO78" i="52"/>
  <c r="BQ6" i="52" s="1"/>
  <c r="BN61" i="52" l="1"/>
  <c r="BR61" i="52" s="1"/>
  <c r="BN24" i="52"/>
  <c r="BR24" i="52" s="1"/>
  <c r="BN56" i="52"/>
  <c r="BR56" i="52" s="1"/>
  <c r="BN70" i="52"/>
  <c r="BR70" i="52" s="1"/>
  <c r="BN87" i="52"/>
  <c r="BR87" i="52" s="1"/>
  <c r="BN63" i="52"/>
  <c r="BR63" i="52" s="1"/>
  <c r="BN81" i="52"/>
  <c r="BR81" i="52" s="1"/>
  <c r="BN33" i="52"/>
  <c r="BN69" i="52"/>
  <c r="BR69" i="52" s="1"/>
  <c r="BN86" i="52"/>
  <c r="BR86" i="52" s="1"/>
  <c r="BN29" i="52"/>
  <c r="BN44" i="52"/>
  <c r="BR44" i="52" s="1"/>
  <c r="BN25" i="52"/>
  <c r="BR25" i="52" s="1"/>
  <c r="BN83" i="52"/>
  <c r="BR83" i="52" s="1"/>
  <c r="BN66" i="52"/>
  <c r="BR66" i="52" s="1"/>
  <c r="BN50" i="52"/>
  <c r="BR50" i="52" s="1"/>
  <c r="BN40" i="52"/>
  <c r="BR40" i="52" s="1"/>
  <c r="BN72" i="52"/>
  <c r="BR72" i="52" s="1"/>
  <c r="BN45" i="52"/>
  <c r="BR45" i="52" s="1"/>
  <c r="BN21" i="52"/>
  <c r="DG21" i="52" s="1"/>
  <c r="DF21" i="52" s="1"/>
  <c r="BN38" i="52"/>
  <c r="BR38" i="52" s="1"/>
  <c r="BN46" i="52"/>
  <c r="BR46" i="52" s="1"/>
  <c r="BN53" i="52"/>
  <c r="BR53" i="52" s="1"/>
  <c r="BN80" i="52"/>
  <c r="BR80" i="52" s="1"/>
  <c r="BN78" i="52"/>
  <c r="BR78" i="52" s="1"/>
  <c r="BN35" i="52"/>
  <c r="BR35" i="52" s="1"/>
  <c r="BN65" i="52"/>
  <c r="BR65" i="52" s="1"/>
  <c r="BN57" i="52"/>
  <c r="BR57" i="52" s="1"/>
  <c r="BN75" i="52"/>
  <c r="BR75" i="52" s="1"/>
  <c r="BN37" i="52"/>
  <c r="BR37" i="52" s="1"/>
  <c r="BN84" i="52"/>
  <c r="BR84" i="52" s="1"/>
  <c r="BN47" i="52"/>
  <c r="BR47" i="52" s="1"/>
  <c r="BN67" i="52"/>
  <c r="BR67" i="52" s="1"/>
  <c r="BN17" i="52"/>
  <c r="BN43" i="52"/>
  <c r="BN54" i="52"/>
  <c r="BR54" i="52" s="1"/>
  <c r="BN30" i="52"/>
  <c r="BR30" i="52" s="1"/>
  <c r="BN59" i="52"/>
  <c r="BR59" i="52" s="1"/>
  <c r="BN58" i="52"/>
  <c r="BR58" i="52" s="1"/>
  <c r="BN62" i="52"/>
  <c r="BR62" i="52" s="1"/>
  <c r="BN22" i="52"/>
  <c r="DG22" i="52" s="1"/>
  <c r="DF22" i="52" s="1"/>
  <c r="BN88" i="52"/>
  <c r="BR88" i="52" s="1"/>
  <c r="BN26" i="52"/>
  <c r="BN74" i="52"/>
  <c r="BR74" i="52" s="1"/>
  <c r="BN60" i="52"/>
  <c r="BR60" i="52" s="1"/>
  <c r="BN28" i="52"/>
  <c r="BN49" i="52"/>
  <c r="BR49" i="52" s="1"/>
  <c r="BN34" i="52"/>
  <c r="BR34" i="52" s="1"/>
  <c r="BN20" i="52"/>
  <c r="DH20" i="52" s="1"/>
  <c r="BN36" i="52"/>
  <c r="BR36" i="52" s="1"/>
  <c r="CE52" i="52"/>
  <c r="CE66" i="52"/>
  <c r="BN71" i="52"/>
  <c r="BR71" i="52" s="1"/>
  <c r="BN18" i="52"/>
  <c r="DH18" i="52" s="1"/>
  <c r="BN79" i="52"/>
  <c r="BR79" i="52" s="1"/>
  <c r="CE50" i="52"/>
  <c r="BN55" i="52"/>
  <c r="BR55" i="52" s="1"/>
  <c r="BN68" i="52"/>
  <c r="BR68" i="52" s="1"/>
  <c r="BN89" i="52"/>
  <c r="BR89" i="52" s="1"/>
  <c r="BN19" i="52"/>
  <c r="BR19" i="52" s="1"/>
  <c r="CE59" i="52"/>
  <c r="BN52" i="52"/>
  <c r="BR52" i="52" s="1"/>
  <c r="BN27" i="52"/>
  <c r="BR27" i="52" s="1"/>
  <c r="CE84" i="52"/>
  <c r="BN32" i="52"/>
  <c r="BR32" i="52" s="1"/>
  <c r="BN51" i="52"/>
  <c r="BR51" i="52" s="1"/>
  <c r="BN39" i="52"/>
  <c r="BN85" i="52"/>
  <c r="BR85" i="52" s="1"/>
  <c r="BN73" i="52"/>
  <c r="BR73" i="52" s="1"/>
  <c r="BN82" i="52"/>
  <c r="BR82" i="52" s="1"/>
  <c r="BN42" i="52"/>
  <c r="BR42" i="52" s="1"/>
  <c r="BN48" i="52"/>
  <c r="BR48" i="52" s="1"/>
  <c r="BN76" i="52"/>
  <c r="BR76" i="52" s="1"/>
  <c r="BN90" i="52"/>
  <c r="BR90" i="52" s="1"/>
  <c r="BN41" i="52"/>
  <c r="BR41" i="52" s="1"/>
  <c r="BN64" i="52"/>
  <c r="BR64" i="52" s="1"/>
  <c r="CE30" i="52"/>
  <c r="CE43" i="52"/>
  <c r="CE82" i="52"/>
  <c r="CE46" i="52"/>
  <c r="CE26" i="52"/>
  <c r="CE47" i="52"/>
  <c r="CE37" i="52"/>
  <c r="CE33" i="52"/>
  <c r="CE41" i="52"/>
  <c r="CE89" i="52"/>
  <c r="CE31" i="52"/>
  <c r="CE88" i="52"/>
  <c r="CE36" i="52"/>
  <c r="CE69" i="52"/>
  <c r="CE32" i="52"/>
  <c r="CE34" i="52"/>
  <c r="CE83" i="52"/>
  <c r="CE62" i="52"/>
  <c r="CE35" i="52"/>
  <c r="DD32" i="52"/>
  <c r="DG32" i="52"/>
  <c r="DG69" i="52"/>
  <c r="DF69" i="52" s="1"/>
  <c r="DD69" i="52"/>
  <c r="DC69" i="52" s="1"/>
  <c r="CE71" i="52"/>
  <c r="CE21" i="52"/>
  <c r="DE61" i="52" s="1"/>
  <c r="CI11" i="52"/>
  <c r="CM11" i="52" s="1"/>
  <c r="CE49" i="52"/>
  <c r="CE22" i="52"/>
  <c r="DE62" i="52" s="1"/>
  <c r="CE90" i="52"/>
  <c r="CE63" i="52"/>
  <c r="CE39" i="52"/>
  <c r="BX12" i="52"/>
  <c r="DE32" i="52" s="1"/>
  <c r="BX82" i="52"/>
  <c r="BX36" i="52"/>
  <c r="BX56" i="52"/>
  <c r="BX67" i="52"/>
  <c r="BX53" i="52"/>
  <c r="BX29" i="52"/>
  <c r="DH37" i="52"/>
  <c r="BX52" i="52"/>
  <c r="BY17" i="52"/>
  <c r="BX38" i="52"/>
  <c r="DD37" i="52"/>
  <c r="DC37" i="52" s="1"/>
  <c r="BX30" i="52"/>
  <c r="BX69" i="52"/>
  <c r="BX43" i="52"/>
  <c r="CE65" i="52"/>
  <c r="BX34" i="52"/>
  <c r="BX24" i="52"/>
  <c r="CG66" i="52"/>
  <c r="BX31" i="52"/>
  <c r="BX48" i="52"/>
  <c r="BX54" i="52"/>
  <c r="BX77" i="52"/>
  <c r="BX86" i="52"/>
  <c r="BX25" i="52"/>
  <c r="BX20" i="52"/>
  <c r="DE40" i="52" s="1"/>
  <c r="BX28" i="52"/>
  <c r="BX13" i="52"/>
  <c r="DE33" i="52" s="1"/>
  <c r="BX90" i="52"/>
  <c r="BX83" i="52"/>
  <c r="BX16" i="52"/>
  <c r="DE36" i="52" s="1"/>
  <c r="BX19" i="52"/>
  <c r="DE39" i="52" s="1"/>
  <c r="BX80" i="52"/>
  <c r="BX76" i="52"/>
  <c r="BX71" i="52"/>
  <c r="BX88" i="52"/>
  <c r="BX66" i="52"/>
  <c r="BX62" i="52"/>
  <c r="BX44" i="52"/>
  <c r="BX37" i="52"/>
  <c r="BX78" i="52"/>
  <c r="CE54" i="52"/>
  <c r="CF13" i="52"/>
  <c r="DD53" i="52" s="1"/>
  <c r="CF14" i="52"/>
  <c r="CE27" i="52"/>
  <c r="CE58" i="52"/>
  <c r="CE20" i="52"/>
  <c r="DE60" i="52" s="1"/>
  <c r="CE15" i="52"/>
  <c r="CE29" i="52"/>
  <c r="CE14" i="52"/>
  <c r="CF11" i="52"/>
  <c r="DE51" i="52" s="1"/>
  <c r="CE38" i="52"/>
  <c r="CE17" i="52"/>
  <c r="CE18" i="52"/>
  <c r="CE51" i="52"/>
  <c r="CE42" i="52"/>
  <c r="CE77" i="52"/>
  <c r="CE86" i="52"/>
  <c r="CE13" i="52"/>
  <c r="CF12" i="52"/>
  <c r="DH52" i="52" s="1"/>
  <c r="CE79" i="52"/>
  <c r="DJ46" i="52"/>
  <c r="CE67" i="52"/>
  <c r="CE44" i="52"/>
  <c r="CE60" i="52"/>
  <c r="CE85" i="52"/>
  <c r="CE16" i="52"/>
  <c r="DI46" i="52"/>
  <c r="CE40" i="52"/>
  <c r="CE55" i="52"/>
  <c r="CE45" i="52"/>
  <c r="CE48" i="52"/>
  <c r="CE24" i="52"/>
  <c r="CE75" i="52"/>
  <c r="CE12" i="52"/>
  <c r="CE53" i="52"/>
  <c r="CE25" i="52"/>
  <c r="CE57" i="52"/>
  <c r="CE28" i="52"/>
  <c r="CE72" i="52"/>
  <c r="CE23" i="52"/>
  <c r="DE63" i="52" s="1"/>
  <c r="CE74" i="52"/>
  <c r="CE68" i="52"/>
  <c r="CE76" i="52"/>
  <c r="CE87" i="52"/>
  <c r="CE70" i="52"/>
  <c r="CE81" i="52"/>
  <c r="CE80" i="52"/>
  <c r="CE73" i="52"/>
  <c r="CE64" i="52"/>
  <c r="CE61" i="52"/>
  <c r="CE78" i="52"/>
  <c r="CE19" i="52"/>
  <c r="BX65" i="52"/>
  <c r="BX47" i="52"/>
  <c r="BX21" i="52"/>
  <c r="DE41" i="52" s="1"/>
  <c r="BX33" i="52"/>
  <c r="BX41" i="52"/>
  <c r="BX23" i="52"/>
  <c r="DE43" i="52" s="1"/>
  <c r="BX35" i="52"/>
  <c r="BX22" i="52"/>
  <c r="DE42" i="52" s="1"/>
  <c r="BX63" i="52"/>
  <c r="BX70" i="52"/>
  <c r="BX45" i="52"/>
  <c r="BX84" i="52"/>
  <c r="BX26" i="52"/>
  <c r="BX85" i="52"/>
  <c r="BX18" i="52"/>
  <c r="DE38" i="52" s="1"/>
  <c r="BX58" i="52"/>
  <c r="BX64" i="52"/>
  <c r="BX87" i="52"/>
  <c r="BX17" i="52"/>
  <c r="DE37" i="52" s="1"/>
  <c r="BX50" i="52"/>
  <c r="BX14" i="52"/>
  <c r="DE34" i="52" s="1"/>
  <c r="BX89" i="52"/>
  <c r="BX57" i="52"/>
  <c r="BX49" i="52"/>
  <c r="BX27" i="52"/>
  <c r="BX60" i="52"/>
  <c r="BX32" i="52"/>
  <c r="BX68" i="52"/>
  <c r="BX81" i="52"/>
  <c r="BX51" i="52"/>
  <c r="BX79" i="52"/>
  <c r="BX73" i="52"/>
  <c r="BZ82" i="52"/>
  <c r="BX61" i="52"/>
  <c r="BX55" i="52"/>
  <c r="BX59" i="52"/>
  <c r="BX74" i="52"/>
  <c r="BX39" i="52"/>
  <c r="BX15" i="52"/>
  <c r="BX75" i="52"/>
  <c r="BX42" i="52"/>
  <c r="BX40" i="52"/>
  <c r="BR7" i="52"/>
  <c r="DH7" i="52" s="1"/>
  <c r="BN10" i="52"/>
  <c r="BN9" i="52"/>
  <c r="BN8" i="52"/>
  <c r="BN6" i="52"/>
  <c r="BN11" i="52"/>
  <c r="BR11" i="52" s="1"/>
  <c r="DD11" i="52" s="1"/>
  <c r="BY15" i="52"/>
  <c r="DD35" i="52" s="1"/>
  <c r="DG40" i="52"/>
  <c r="DF40" i="52" s="1"/>
  <c r="DD40" i="52"/>
  <c r="DC40" i="52" s="1"/>
  <c r="DH40" i="52"/>
  <c r="BY20" i="52"/>
  <c r="DC50" i="52"/>
  <c r="DI49" i="52" s="1"/>
  <c r="DD42" i="52"/>
  <c r="DC42" i="52" s="1"/>
  <c r="DH42" i="52"/>
  <c r="BY22" i="52"/>
  <c r="DG42" i="52"/>
  <c r="DF42" i="52" s="1"/>
  <c r="DG34" i="52"/>
  <c r="DF34" i="52" s="1"/>
  <c r="BX72" i="52"/>
  <c r="DD34" i="52"/>
  <c r="DG41" i="52"/>
  <c r="DF41" i="52" s="1"/>
  <c r="BY21" i="52"/>
  <c r="DD41" i="52"/>
  <c r="DC41" i="52" s="1"/>
  <c r="DH41" i="52"/>
  <c r="DD36" i="52"/>
  <c r="DC36" i="52" s="1"/>
  <c r="DH36" i="52"/>
  <c r="BY16" i="52"/>
  <c r="DG36" i="52"/>
  <c r="DF36" i="52" s="1"/>
  <c r="DD38" i="52"/>
  <c r="DC38" i="52" s="1"/>
  <c r="BY18" i="52"/>
  <c r="DH38" i="52"/>
  <c r="DG38" i="52"/>
  <c r="DF38" i="52" s="1"/>
  <c r="DH32" i="52"/>
  <c r="DH39" i="52"/>
  <c r="BY19" i="52"/>
  <c r="DG39" i="52"/>
  <c r="DF39" i="52" s="1"/>
  <c r="DD39" i="52"/>
  <c r="DC39" i="52" s="1"/>
  <c r="DG43" i="52"/>
  <c r="DF43" i="52" s="1"/>
  <c r="BY23" i="52"/>
  <c r="DD43" i="52"/>
  <c r="DC43" i="52" s="1"/>
  <c r="DH43" i="52"/>
  <c r="DH33" i="52"/>
  <c r="DD33" i="52"/>
  <c r="CJ54" i="52"/>
  <c r="CJ55" i="52" s="1"/>
  <c r="CJ56" i="52" s="1"/>
  <c r="BO79" i="52"/>
  <c r="DF88" i="52"/>
  <c r="DF89" i="52" s="1"/>
  <c r="DI67" i="52"/>
  <c r="DC87" i="52"/>
  <c r="DC88" i="52" s="1"/>
  <c r="DG70" i="52"/>
  <c r="DF70" i="52" s="1"/>
  <c r="DK66" i="52" s="1"/>
  <c r="DD70" i="52"/>
  <c r="DJ48" i="52"/>
  <c r="DJ47" i="52"/>
  <c r="DI47" i="52"/>
  <c r="DI48" i="52"/>
  <c r="DE30" i="52"/>
  <c r="DE31" i="52"/>
  <c r="BR43" i="52"/>
  <c r="BR28" i="52"/>
  <c r="BR33" i="52"/>
  <c r="DF37" i="52"/>
  <c r="BR29" i="52"/>
  <c r="BR39" i="52"/>
  <c r="BR26" i="52"/>
  <c r="DC26" i="52"/>
  <c r="DC27" i="52" s="1"/>
  <c r="DF26" i="52"/>
  <c r="BR31" i="52"/>
  <c r="DG23" i="52"/>
  <c r="DF23" i="52" s="1"/>
  <c r="DH23" i="52"/>
  <c r="DD18" i="52"/>
  <c r="DC18" i="52" s="1"/>
  <c r="DD23" i="52"/>
  <c r="DC23" i="52" s="1"/>
  <c r="BR23" i="52"/>
  <c r="BR14" i="52"/>
  <c r="BR17" i="52"/>
  <c r="BR16" i="52"/>
  <c r="BR15" i="52"/>
  <c r="BR13" i="52"/>
  <c r="BR12" i="52"/>
  <c r="BR18" i="52" l="1"/>
  <c r="DG18" i="52"/>
  <c r="DF18" i="52" s="1"/>
  <c r="DH22" i="52"/>
  <c r="DH21" i="52"/>
  <c r="DD21" i="52"/>
  <c r="DC21" i="52" s="1"/>
  <c r="DD22" i="52"/>
  <c r="DC22" i="52" s="1"/>
  <c r="BR22" i="52"/>
  <c r="BR21" i="52"/>
  <c r="DG20" i="52"/>
  <c r="DF20" i="52" s="1"/>
  <c r="DD20" i="52"/>
  <c r="DC20" i="52" s="1"/>
  <c r="BR20" i="52"/>
  <c r="DH19" i="52"/>
  <c r="DD19" i="52"/>
  <c r="DC19" i="52" s="1"/>
  <c r="DG19" i="52"/>
  <c r="DF19" i="52" s="1"/>
  <c r="DG71" i="52"/>
  <c r="DF71" i="52" s="1"/>
  <c r="DD71" i="52"/>
  <c r="CG78" i="52"/>
  <c r="CI12" i="52" s="1"/>
  <c r="DE53" i="52"/>
  <c r="DE52" i="52"/>
  <c r="CB15" i="52"/>
  <c r="DG53" i="52"/>
  <c r="DH53" i="52"/>
  <c r="DG52" i="52"/>
  <c r="DD51" i="52"/>
  <c r="DC51" i="52" s="1"/>
  <c r="DD52" i="52"/>
  <c r="DG51" i="52"/>
  <c r="DF51" i="52" s="1"/>
  <c r="DE54" i="52"/>
  <c r="DH35" i="52"/>
  <c r="DH51" i="52"/>
  <c r="DH54" i="52"/>
  <c r="DG35" i="52"/>
  <c r="DF35" i="52" s="1"/>
  <c r="DD54" i="52"/>
  <c r="DE35" i="52"/>
  <c r="DG54" i="52"/>
  <c r="BZ83" i="52"/>
  <c r="CB18" i="52" s="1"/>
  <c r="DJ49" i="52"/>
  <c r="BR8" i="52"/>
  <c r="DG8" i="52" s="1"/>
  <c r="BO80" i="52"/>
  <c r="BQ70" i="52" s="1"/>
  <c r="BR6" i="52"/>
  <c r="BQ9" i="52"/>
  <c r="DD7" i="52"/>
  <c r="DG7" i="52"/>
  <c r="DF7" i="52" s="1"/>
  <c r="BR10" i="52"/>
  <c r="DG10" i="52" s="1"/>
  <c r="BR9" i="52"/>
  <c r="DG11" i="52"/>
  <c r="BQ8" i="52"/>
  <c r="CJ66" i="52"/>
  <c r="CL10" i="52" s="1"/>
  <c r="DC89" i="52"/>
  <c r="DK86" i="52"/>
  <c r="DQ111" i="52"/>
  <c r="S40" i="52" s="1"/>
  <c r="DS106" i="52"/>
  <c r="U35" i="52" s="1"/>
  <c r="DR106" i="52"/>
  <c r="T35" i="52" s="1"/>
  <c r="DR110" i="52"/>
  <c r="T39" i="52" s="1"/>
  <c r="DP109" i="52"/>
  <c r="R38" i="52" s="1"/>
  <c r="DN111" i="52"/>
  <c r="P40" i="52" s="1"/>
  <c r="DP111" i="52"/>
  <c r="R40" i="52" s="1"/>
  <c r="DO110" i="52"/>
  <c r="Q39" i="52" s="1"/>
  <c r="DS108" i="52"/>
  <c r="U37" i="52" s="1"/>
  <c r="DK92" i="52"/>
  <c r="DQ88" i="52" s="1"/>
  <c r="S31" i="52" s="1"/>
  <c r="DK95" i="52"/>
  <c r="DQ89" i="52" s="1"/>
  <c r="S32" i="52" s="1"/>
  <c r="DL100" i="52"/>
  <c r="DQ110" i="52"/>
  <c r="S39" i="52" s="1"/>
  <c r="DQ109" i="52"/>
  <c r="S38" i="52" s="1"/>
  <c r="DP110" i="52"/>
  <c r="R39" i="52" s="1"/>
  <c r="DL95" i="52"/>
  <c r="DR111" i="52"/>
  <c r="T40" i="52" s="1"/>
  <c r="DQ108" i="52"/>
  <c r="S37" i="52" s="1"/>
  <c r="DP107" i="52"/>
  <c r="R36" i="52" s="1"/>
  <c r="DL93" i="52"/>
  <c r="DR109" i="52"/>
  <c r="T38" i="52" s="1"/>
  <c r="DN109" i="52"/>
  <c r="P38" i="52" s="1"/>
  <c r="DP106" i="52"/>
  <c r="R35" i="52" s="1"/>
  <c r="DO106" i="52"/>
  <c r="Q35" i="52" s="1"/>
  <c r="DL91" i="52"/>
  <c r="DN107" i="52"/>
  <c r="P36" i="52" s="1"/>
  <c r="DO107" i="52"/>
  <c r="Q36" i="52" s="1"/>
  <c r="DL89" i="52"/>
  <c r="DS111" i="52"/>
  <c r="U40" i="52" s="1"/>
  <c r="DN106" i="52"/>
  <c r="P35" i="52" s="1"/>
  <c r="DL87" i="52"/>
  <c r="DS109" i="52"/>
  <c r="U38" i="52" s="1"/>
  <c r="DR108" i="52"/>
  <c r="T37" i="52" s="1"/>
  <c r="DL99" i="52"/>
  <c r="DQ107" i="52"/>
  <c r="S36" i="52" s="1"/>
  <c r="DS107" i="52"/>
  <c r="U36" i="52" s="1"/>
  <c r="DR107" i="52"/>
  <c r="T36" i="52" s="1"/>
  <c r="DL98" i="52"/>
  <c r="DQ106" i="52"/>
  <c r="S35" i="52" s="1"/>
  <c r="DN110" i="52"/>
  <c r="P39" i="52" s="1"/>
  <c r="DL92" i="52"/>
  <c r="DS110" i="52"/>
  <c r="U39" i="52" s="1"/>
  <c r="DO111" i="52"/>
  <c r="Q40" i="52" s="1"/>
  <c r="DN108" i="52"/>
  <c r="P37" i="52" s="1"/>
  <c r="DL102" i="52"/>
  <c r="DP108" i="52"/>
  <c r="R37" i="52" s="1"/>
  <c r="DO109" i="52"/>
  <c r="Q38" i="52" s="1"/>
  <c r="DL101" i="52"/>
  <c r="DO108" i="52"/>
  <c r="Q37" i="52" s="1"/>
  <c r="DL94" i="52"/>
  <c r="DL88" i="52"/>
  <c r="DL103" i="52"/>
  <c r="DL97" i="52"/>
  <c r="DK91" i="52"/>
  <c r="DS87" i="52" s="1"/>
  <c r="U30" i="52" s="1"/>
  <c r="DL90" i="52"/>
  <c r="DL96" i="52"/>
  <c r="DK103" i="52"/>
  <c r="DS91" i="52" s="1"/>
  <c r="U34" i="52" s="1"/>
  <c r="DK98" i="52"/>
  <c r="DQ90" i="52" s="1"/>
  <c r="S33" i="52" s="1"/>
  <c r="DK96" i="52"/>
  <c r="DR89" i="52" s="1"/>
  <c r="T32" i="52" s="1"/>
  <c r="DK87" i="52"/>
  <c r="DR86" i="52" s="1"/>
  <c r="T29" i="52" s="1"/>
  <c r="DK97" i="52"/>
  <c r="DS89" i="52" s="1"/>
  <c r="U32" i="52" s="1"/>
  <c r="DK94" i="52"/>
  <c r="DS88" i="52" s="1"/>
  <c r="U31" i="52" s="1"/>
  <c r="DL86" i="52"/>
  <c r="DK88" i="52"/>
  <c r="DS86" i="52" s="1"/>
  <c r="U29" i="52" s="1"/>
  <c r="DK93" i="52"/>
  <c r="DR88" i="52" s="1"/>
  <c r="T31" i="52" s="1"/>
  <c r="DK90" i="52"/>
  <c r="DR87" i="52" s="1"/>
  <c r="T30" i="52" s="1"/>
  <c r="DK89" i="52"/>
  <c r="DQ87" i="52" s="1"/>
  <c r="S30" i="52" s="1"/>
  <c r="DK102" i="52"/>
  <c r="DR91" i="52" s="1"/>
  <c r="T34" i="52" s="1"/>
  <c r="DK101" i="52"/>
  <c r="DQ91" i="52" s="1"/>
  <c r="S34" i="52" s="1"/>
  <c r="DK100" i="52"/>
  <c r="DS90" i="52" s="1"/>
  <c r="U33" i="52" s="1"/>
  <c r="DK99" i="52"/>
  <c r="DR90" i="52" s="1"/>
  <c r="T33" i="52" s="1"/>
  <c r="DI68" i="52"/>
  <c r="DC70" i="52"/>
  <c r="DF27" i="52"/>
  <c r="DJ26" i="52"/>
  <c r="DI26" i="52"/>
  <c r="DC28" i="52"/>
  <c r="DC29" i="52" s="1"/>
  <c r="DC30" i="52" s="1"/>
  <c r="DC31" i="52" s="1"/>
  <c r="DG15" i="52"/>
  <c r="DF15" i="52" s="1"/>
  <c r="DG13" i="52"/>
  <c r="DF13" i="52" s="1"/>
  <c r="DG12" i="52"/>
  <c r="DF12" i="52" s="1"/>
  <c r="DG14" i="52"/>
  <c r="DF14" i="52" s="1"/>
  <c r="DG17" i="52"/>
  <c r="DF17" i="52" s="1"/>
  <c r="DG16" i="52"/>
  <c r="DH12" i="52"/>
  <c r="DH13" i="52"/>
  <c r="DH14" i="52"/>
  <c r="DH15" i="52"/>
  <c r="DH17" i="52"/>
  <c r="DD13" i="52"/>
  <c r="DD12" i="52"/>
  <c r="DD17" i="52"/>
  <c r="DD16" i="52"/>
  <c r="DD14" i="52"/>
  <c r="DD15" i="52"/>
  <c r="CI87" i="52" l="1"/>
  <c r="CM87" i="52" s="1"/>
  <c r="DF52" i="52"/>
  <c r="DK46" i="52" s="1"/>
  <c r="CI69" i="52"/>
  <c r="CM69" i="52" s="1"/>
  <c r="CI24" i="52"/>
  <c r="CM24" i="52" s="1"/>
  <c r="CI37" i="52"/>
  <c r="CM37" i="52" s="1"/>
  <c r="CI84" i="52"/>
  <c r="CM84" i="52" s="1"/>
  <c r="CI81" i="52"/>
  <c r="CM81" i="52" s="1"/>
  <c r="CI20" i="52"/>
  <c r="DG80" i="52" s="1"/>
  <c r="DF80" i="52" s="1"/>
  <c r="BQ79" i="52"/>
  <c r="DC52" i="52"/>
  <c r="DC53" i="52" s="1"/>
  <c r="CM12" i="52"/>
  <c r="DG72" i="52" s="1"/>
  <c r="DF72" i="52" s="1"/>
  <c r="CI64" i="52"/>
  <c r="CM64" i="52" s="1"/>
  <c r="CI90" i="52"/>
  <c r="CM90" i="52" s="1"/>
  <c r="CI13" i="52"/>
  <c r="CM13" i="52" s="1"/>
  <c r="DG73" i="52" s="1"/>
  <c r="DF73" i="52" s="1"/>
  <c r="CI27" i="52"/>
  <c r="CM27" i="52" s="1"/>
  <c r="CI39" i="52"/>
  <c r="CM39" i="52" s="1"/>
  <c r="CI60" i="52"/>
  <c r="CM60" i="52" s="1"/>
  <c r="CI50" i="52"/>
  <c r="CM50" i="52" s="1"/>
  <c r="CI29" i="52"/>
  <c r="CM29" i="52" s="1"/>
  <c r="CI33" i="52"/>
  <c r="CM33" i="52" s="1"/>
  <c r="CI82" i="52"/>
  <c r="CM82" i="52" s="1"/>
  <c r="CI80" i="52"/>
  <c r="CM80" i="52" s="1"/>
  <c r="CI45" i="52"/>
  <c r="CM45" i="52" s="1"/>
  <c r="CI62" i="52"/>
  <c r="CM62" i="52" s="1"/>
  <c r="CI66" i="52"/>
  <c r="CM66" i="52" s="1"/>
  <c r="CI28" i="52"/>
  <c r="CM28" i="52" s="1"/>
  <c r="CI34" i="52"/>
  <c r="CM34" i="52" s="1"/>
  <c r="CI48" i="52"/>
  <c r="CM48" i="52" s="1"/>
  <c r="CI26" i="52"/>
  <c r="CM26" i="52" s="1"/>
  <c r="CI88" i="52"/>
  <c r="CM88" i="52" s="1"/>
  <c r="CI72" i="52"/>
  <c r="CM72" i="52" s="1"/>
  <c r="CI31" i="52"/>
  <c r="CM31" i="52" s="1"/>
  <c r="CI83" i="52"/>
  <c r="CM83" i="52" s="1"/>
  <c r="CI78" i="52"/>
  <c r="CM78" i="52" s="1"/>
  <c r="CI54" i="52"/>
  <c r="CM54" i="52" s="1"/>
  <c r="CI36" i="52"/>
  <c r="CM36" i="52" s="1"/>
  <c r="CI53" i="52"/>
  <c r="CM53" i="52" s="1"/>
  <c r="CI55" i="52"/>
  <c r="CM55" i="52" s="1"/>
  <c r="CI15" i="52"/>
  <c r="CI51" i="52"/>
  <c r="CM51" i="52" s="1"/>
  <c r="CI25" i="52"/>
  <c r="CM25" i="52" s="1"/>
  <c r="CI43" i="52"/>
  <c r="CM43" i="52" s="1"/>
  <c r="CI75" i="52"/>
  <c r="CM75" i="52" s="1"/>
  <c r="CI74" i="52"/>
  <c r="CM74" i="52" s="1"/>
  <c r="CI18" i="52"/>
  <c r="CI70" i="52"/>
  <c r="CM70" i="52" s="1"/>
  <c r="CI67" i="52"/>
  <c r="CM67" i="52" s="1"/>
  <c r="CI32" i="52"/>
  <c r="CM32" i="52" s="1"/>
  <c r="CI79" i="52"/>
  <c r="CM79" i="52" s="1"/>
  <c r="CI35" i="52"/>
  <c r="CM35" i="52" s="1"/>
  <c r="CI85" i="52"/>
  <c r="CM85" i="52" s="1"/>
  <c r="CI58" i="52"/>
  <c r="CM58" i="52" s="1"/>
  <c r="CI52" i="52"/>
  <c r="CM52" i="52" s="1"/>
  <c r="CI44" i="52"/>
  <c r="CM44" i="52" s="1"/>
  <c r="CI76" i="52"/>
  <c r="CM76" i="52" s="1"/>
  <c r="CI38" i="52"/>
  <c r="CM38" i="52" s="1"/>
  <c r="CI46" i="52"/>
  <c r="CM46" i="52" s="1"/>
  <c r="CI63" i="52"/>
  <c r="CM63" i="52" s="1"/>
  <c r="CI47" i="52"/>
  <c r="CM47" i="52" s="1"/>
  <c r="CI89" i="52"/>
  <c r="CM89" i="52" s="1"/>
  <c r="CI77" i="52"/>
  <c r="CM77" i="52" s="1"/>
  <c r="CI57" i="52"/>
  <c r="CM57" i="52" s="1"/>
  <c r="CI17" i="52"/>
  <c r="CI61" i="52"/>
  <c r="CM61" i="52" s="1"/>
  <c r="CI68" i="52"/>
  <c r="CM68" i="52" s="1"/>
  <c r="CI16" i="52"/>
  <c r="DF54" i="52"/>
  <c r="CI71" i="52"/>
  <c r="CM71" i="52" s="1"/>
  <c r="CI86" i="52"/>
  <c r="CM86" i="52" s="1"/>
  <c r="CB50" i="52"/>
  <c r="CF50" i="52" s="1"/>
  <c r="CI65" i="52"/>
  <c r="CM65" i="52" s="1"/>
  <c r="CI19" i="52"/>
  <c r="CI49" i="52"/>
  <c r="CM49" i="52" s="1"/>
  <c r="DE70" i="52"/>
  <c r="DH70" i="52"/>
  <c r="CI40" i="52"/>
  <c r="CM40" i="52" s="1"/>
  <c r="CI22" i="52"/>
  <c r="CI73" i="52"/>
  <c r="CM73" i="52" s="1"/>
  <c r="CI14" i="52"/>
  <c r="CI23" i="52"/>
  <c r="CI59" i="52"/>
  <c r="CM59" i="52" s="1"/>
  <c r="CI21" i="52"/>
  <c r="CI41" i="52"/>
  <c r="CM41" i="52" s="1"/>
  <c r="CI56" i="52"/>
  <c r="CM56" i="52" s="1"/>
  <c r="CI30" i="52"/>
  <c r="CM30" i="52" s="1"/>
  <c r="CI42" i="52"/>
  <c r="CM42" i="52" s="1"/>
  <c r="CF18" i="52"/>
  <c r="DE58" i="52" s="1"/>
  <c r="CB17" i="52"/>
  <c r="CF15" i="52"/>
  <c r="DE55" i="52" s="1"/>
  <c r="CB16" i="52"/>
  <c r="BQ10" i="52"/>
  <c r="DE10" i="52" s="1"/>
  <c r="CB70" i="52"/>
  <c r="CF70" i="52" s="1"/>
  <c r="CB19" i="52"/>
  <c r="CB31" i="52"/>
  <c r="CF31" i="52" s="1"/>
  <c r="BQ44" i="52"/>
  <c r="BQ35" i="52"/>
  <c r="CB88" i="52"/>
  <c r="CF88" i="52" s="1"/>
  <c r="DI50" i="52"/>
  <c r="BQ80" i="52"/>
  <c r="CB22" i="52"/>
  <c r="DG62" i="52" s="1"/>
  <c r="DF62" i="52" s="1"/>
  <c r="CB52" i="52"/>
  <c r="CF52" i="52" s="1"/>
  <c r="BQ59" i="52"/>
  <c r="BQ78" i="52"/>
  <c r="BQ22" i="52"/>
  <c r="DE22" i="52" s="1"/>
  <c r="BQ56" i="52"/>
  <c r="CB85" i="52"/>
  <c r="CF85" i="52" s="1"/>
  <c r="BQ18" i="52"/>
  <c r="DE18" i="52" s="1"/>
  <c r="BQ45" i="52"/>
  <c r="CB25" i="52"/>
  <c r="CF25" i="52" s="1"/>
  <c r="CB89" i="52"/>
  <c r="CF89" i="52" s="1"/>
  <c r="BQ68" i="52"/>
  <c r="CB53" i="52"/>
  <c r="CF53" i="52" s="1"/>
  <c r="BQ82" i="52"/>
  <c r="CB61" i="52"/>
  <c r="CF61" i="52" s="1"/>
  <c r="BQ71" i="52"/>
  <c r="CB82" i="52"/>
  <c r="CF82" i="52" s="1"/>
  <c r="BQ52" i="52"/>
  <c r="CB58" i="52"/>
  <c r="CF58" i="52" s="1"/>
  <c r="BQ83" i="52"/>
  <c r="CB90" i="52"/>
  <c r="CF90" i="52" s="1"/>
  <c r="BQ29" i="52"/>
  <c r="CB68" i="52"/>
  <c r="CF68" i="52" s="1"/>
  <c r="BQ32" i="52"/>
  <c r="CB49" i="52"/>
  <c r="CF49" i="52" s="1"/>
  <c r="CB39" i="52"/>
  <c r="CF39" i="52" s="1"/>
  <c r="CB46" i="52"/>
  <c r="CF46" i="52" s="1"/>
  <c r="CB44" i="52"/>
  <c r="CF44" i="52" s="1"/>
  <c r="CB69" i="52"/>
  <c r="CF69" i="52" s="1"/>
  <c r="CB45" i="52"/>
  <c r="CF45" i="52" s="1"/>
  <c r="CB60" i="52"/>
  <c r="CF60" i="52" s="1"/>
  <c r="CB86" i="52"/>
  <c r="CF86" i="52" s="1"/>
  <c r="CB23" i="52"/>
  <c r="DD63" i="52" s="1"/>
  <c r="DC63" i="52" s="1"/>
  <c r="CB59" i="52"/>
  <c r="CF59" i="52" s="1"/>
  <c r="CB72" i="52"/>
  <c r="CF72" i="52" s="1"/>
  <c r="CB20" i="52"/>
  <c r="CF20" i="52" s="1"/>
  <c r="DD60" i="52" s="1"/>
  <c r="DC60" i="52" s="1"/>
  <c r="CB33" i="52"/>
  <c r="CF33" i="52" s="1"/>
  <c r="CB43" i="52"/>
  <c r="CF43" i="52" s="1"/>
  <c r="CB42" i="52"/>
  <c r="CF42" i="52" s="1"/>
  <c r="CB75" i="52"/>
  <c r="CF75" i="52" s="1"/>
  <c r="CB56" i="52"/>
  <c r="CF56" i="52" s="1"/>
  <c r="CB76" i="52"/>
  <c r="CF76" i="52" s="1"/>
  <c r="CB83" i="52"/>
  <c r="CF83" i="52" s="1"/>
  <c r="CB65" i="52"/>
  <c r="CF65" i="52" s="1"/>
  <c r="CB41" i="52"/>
  <c r="CF41" i="52" s="1"/>
  <c r="CB29" i="52"/>
  <c r="CF29" i="52" s="1"/>
  <c r="CB81" i="52"/>
  <c r="CF81" i="52" s="1"/>
  <c r="CB73" i="52"/>
  <c r="CF73" i="52" s="1"/>
  <c r="CB54" i="52"/>
  <c r="CF54" i="52" s="1"/>
  <c r="CB24" i="52"/>
  <c r="CF24" i="52" s="1"/>
  <c r="CB36" i="52"/>
  <c r="CF36" i="52" s="1"/>
  <c r="CB32" i="52"/>
  <c r="CF32" i="52" s="1"/>
  <c r="CB67" i="52"/>
  <c r="CF67" i="52" s="1"/>
  <c r="CB62" i="52"/>
  <c r="CF62" i="52" s="1"/>
  <c r="CB21" i="52"/>
  <c r="BQ23" i="52"/>
  <c r="DE23" i="52" s="1"/>
  <c r="BQ84" i="52"/>
  <c r="CB66" i="52"/>
  <c r="CF66" i="52" s="1"/>
  <c r="CB37" i="52"/>
  <c r="CF37" i="52" s="1"/>
  <c r="BQ50" i="52"/>
  <c r="BQ40" i="52"/>
  <c r="BQ74" i="52"/>
  <c r="BQ26" i="52"/>
  <c r="CB63" i="52"/>
  <c r="CF63" i="52" s="1"/>
  <c r="CB26" i="52"/>
  <c r="CF26" i="52" s="1"/>
  <c r="BQ62" i="52"/>
  <c r="BQ60" i="52"/>
  <c r="BQ21" i="52"/>
  <c r="DE21" i="52" s="1"/>
  <c r="BQ65" i="52"/>
  <c r="CB30" i="52"/>
  <c r="CF30" i="52" s="1"/>
  <c r="BQ85" i="52"/>
  <c r="BQ25" i="52"/>
  <c r="BQ48" i="52"/>
  <c r="CB87" i="52"/>
  <c r="CF87" i="52" s="1"/>
  <c r="CB38" i="52"/>
  <c r="CF38" i="52" s="1"/>
  <c r="BQ66" i="52"/>
  <c r="BQ34" i="52"/>
  <c r="BQ43" i="52"/>
  <c r="BQ33" i="52"/>
  <c r="CB47" i="52"/>
  <c r="CF47" i="52" s="1"/>
  <c r="CB35" i="52"/>
  <c r="CF35" i="52" s="1"/>
  <c r="CB74" i="52"/>
  <c r="CF74" i="52" s="1"/>
  <c r="CB40" i="52"/>
  <c r="CF40" i="52" s="1"/>
  <c r="BQ51" i="52"/>
  <c r="BQ54" i="52"/>
  <c r="BQ73" i="52"/>
  <c r="BQ38" i="52"/>
  <c r="CB77" i="52"/>
  <c r="CF77" i="52" s="1"/>
  <c r="CB84" i="52"/>
  <c r="CF84" i="52" s="1"/>
  <c r="CB71" i="52"/>
  <c r="CF71" i="52" s="1"/>
  <c r="CB79" i="52"/>
  <c r="CF79" i="52" s="1"/>
  <c r="CB64" i="52"/>
  <c r="CF64" i="52" s="1"/>
  <c r="BQ24" i="52"/>
  <c r="BQ55" i="52"/>
  <c r="BQ46" i="52"/>
  <c r="DH9" i="52"/>
  <c r="CB57" i="52"/>
  <c r="CF57" i="52" s="1"/>
  <c r="CB28" i="52"/>
  <c r="CF28" i="52" s="1"/>
  <c r="CB48" i="52"/>
  <c r="CF48" i="52" s="1"/>
  <c r="CB78" i="52"/>
  <c r="CF78" i="52" s="1"/>
  <c r="BQ49" i="52"/>
  <c r="BQ41" i="52"/>
  <c r="BQ19" i="52"/>
  <c r="DE19" i="52" s="1"/>
  <c r="CB34" i="52"/>
  <c r="CF34" i="52" s="1"/>
  <c r="CB55" i="52"/>
  <c r="CF55" i="52" s="1"/>
  <c r="CB27" i="52"/>
  <c r="CF27" i="52" s="1"/>
  <c r="CB51" i="52"/>
  <c r="CF51" i="52" s="1"/>
  <c r="CB80" i="52"/>
  <c r="CF80" i="52" s="1"/>
  <c r="BQ57" i="52"/>
  <c r="BQ87" i="52"/>
  <c r="BQ89" i="52"/>
  <c r="BQ27" i="52"/>
  <c r="BQ72" i="52"/>
  <c r="BQ11" i="52"/>
  <c r="BQ75" i="52"/>
  <c r="BQ81" i="52"/>
  <c r="BQ67" i="52"/>
  <c r="BQ90" i="52"/>
  <c r="BQ20" i="52"/>
  <c r="DE20" i="52" s="1"/>
  <c r="BQ30" i="52"/>
  <c r="BQ37" i="52"/>
  <c r="BQ28" i="52"/>
  <c r="BQ36" i="52"/>
  <c r="BQ58" i="52"/>
  <c r="BQ31" i="52"/>
  <c r="DG9" i="52"/>
  <c r="DE9" i="52"/>
  <c r="BQ88" i="52"/>
  <c r="BQ64" i="52"/>
  <c r="BQ69" i="52"/>
  <c r="BQ63" i="52"/>
  <c r="BQ76" i="52"/>
  <c r="BQ61" i="52"/>
  <c r="BQ39" i="52"/>
  <c r="BQ86" i="52"/>
  <c r="DH10" i="52"/>
  <c r="DF28" i="52"/>
  <c r="DD10" i="52"/>
  <c r="DD9" i="52"/>
  <c r="DD8" i="52"/>
  <c r="DE8" i="52"/>
  <c r="DH8" i="52"/>
  <c r="DJ50" i="52"/>
  <c r="BQ7" i="52"/>
  <c r="DE7" i="52" s="1"/>
  <c r="BQ12" i="52"/>
  <c r="DE12" i="52" s="1"/>
  <c r="BQ14" i="52"/>
  <c r="DE14" i="52" s="1"/>
  <c r="BQ17" i="52"/>
  <c r="DE17" i="52" s="1"/>
  <c r="BQ42" i="52"/>
  <c r="BQ15" i="52"/>
  <c r="DE15" i="52" s="1"/>
  <c r="BQ13" i="52"/>
  <c r="DE13" i="52" s="1"/>
  <c r="BQ16" i="52"/>
  <c r="DD6" i="52"/>
  <c r="DC6" i="52" s="1"/>
  <c r="DE6" i="52"/>
  <c r="BQ47" i="52"/>
  <c r="DG6" i="52"/>
  <c r="DF6" i="52" s="1"/>
  <c r="DF8" i="52" s="1"/>
  <c r="BQ77" i="52"/>
  <c r="BQ53" i="52"/>
  <c r="DH6" i="52"/>
  <c r="DF32" i="52"/>
  <c r="DF29" i="52"/>
  <c r="CJ78" i="52"/>
  <c r="CL13" i="52" s="1"/>
  <c r="DC32" i="52"/>
  <c r="DC90" i="52"/>
  <c r="DQ86" i="52"/>
  <c r="S29" i="52" s="1"/>
  <c r="DS92" i="52"/>
  <c r="X31" i="52" s="1"/>
  <c r="DC71" i="52"/>
  <c r="DI69" i="52" s="1"/>
  <c r="DJ51" i="52"/>
  <c r="DI51" i="52"/>
  <c r="DC54" i="52"/>
  <c r="DN47" i="52"/>
  <c r="P18" i="52" s="1"/>
  <c r="DN46" i="52"/>
  <c r="DP46" i="52"/>
  <c r="R17" i="52" s="1"/>
  <c r="DO46" i="52"/>
  <c r="Q17" i="52" s="1"/>
  <c r="DN26" i="52"/>
  <c r="DJ29" i="52"/>
  <c r="DJ27" i="52"/>
  <c r="DJ28" i="52"/>
  <c r="DI28" i="52"/>
  <c r="DI27" i="52"/>
  <c r="DI29" i="52"/>
  <c r="CM20" i="52" l="1"/>
  <c r="DD80" i="52"/>
  <c r="DC80" i="52" s="1"/>
  <c r="DH80" i="52"/>
  <c r="DG60" i="52"/>
  <c r="DF60" i="52" s="1"/>
  <c r="DH60" i="52"/>
  <c r="DF53" i="52"/>
  <c r="CF22" i="52"/>
  <c r="DL46" i="52"/>
  <c r="DQ46" i="52" s="1"/>
  <c r="S17" i="52" s="1"/>
  <c r="DD72" i="52"/>
  <c r="DC72" i="52" s="1"/>
  <c r="DG58" i="52"/>
  <c r="DG78" i="52"/>
  <c r="DF78" i="52" s="1"/>
  <c r="CM18" i="52"/>
  <c r="DD78" i="52"/>
  <c r="DC78" i="52" s="1"/>
  <c r="DH78" i="52"/>
  <c r="DG82" i="52"/>
  <c r="DF82" i="52" s="1"/>
  <c r="DH82" i="52"/>
  <c r="DD82" i="52"/>
  <c r="DC82" i="52" s="1"/>
  <c r="CM22" i="52"/>
  <c r="CM14" i="52"/>
  <c r="DG74" i="52" s="1"/>
  <c r="DF74" i="52" s="1"/>
  <c r="DD74" i="52"/>
  <c r="DH74" i="52"/>
  <c r="DH83" i="52"/>
  <c r="DD83" i="52"/>
  <c r="DC83" i="52" s="1"/>
  <c r="DG83" i="52"/>
  <c r="DF83" i="52" s="1"/>
  <c r="CM23" i="52"/>
  <c r="DH77" i="52"/>
  <c r="DD77" i="52"/>
  <c r="DC77" i="52" s="1"/>
  <c r="CM17" i="52"/>
  <c r="DG77" i="52"/>
  <c r="DF77" i="52" s="1"/>
  <c r="DH75" i="52"/>
  <c r="DG75" i="52"/>
  <c r="DF75" i="52" s="1"/>
  <c r="DD75" i="52"/>
  <c r="DC75" i="52" s="1"/>
  <c r="CM15" i="52"/>
  <c r="CM21" i="52"/>
  <c r="DH81" i="52"/>
  <c r="DG81" i="52"/>
  <c r="DF81" i="52" s="1"/>
  <c r="DD81" i="52"/>
  <c r="DC81" i="52" s="1"/>
  <c r="DH79" i="52"/>
  <c r="DG79" i="52"/>
  <c r="DF79" i="52" s="1"/>
  <c r="CM19" i="52"/>
  <c r="DD79" i="52"/>
  <c r="DC79" i="52" s="1"/>
  <c r="DO47" i="52"/>
  <c r="Q18" i="52" s="1"/>
  <c r="DH62" i="52"/>
  <c r="DG76" i="52"/>
  <c r="DF76" i="52" s="1"/>
  <c r="DH76" i="52"/>
  <c r="DD76" i="52"/>
  <c r="DC76" i="52" s="1"/>
  <c r="CM16" i="52"/>
  <c r="DD62" i="52"/>
  <c r="DC62" i="52" s="1"/>
  <c r="DH58" i="52"/>
  <c r="DD73" i="52"/>
  <c r="DD58" i="52"/>
  <c r="CF17" i="52"/>
  <c r="DE57" i="52" s="1"/>
  <c r="DG55" i="52"/>
  <c r="DF55" i="52" s="1"/>
  <c r="DH55" i="52"/>
  <c r="DD55" i="52"/>
  <c r="DC55" i="52" s="1"/>
  <c r="CF16" i="52"/>
  <c r="DE56" i="52" s="1"/>
  <c r="CF19" i="52"/>
  <c r="DE59" i="52" s="1"/>
  <c r="DG63" i="52"/>
  <c r="DF63" i="52" s="1"/>
  <c r="DH63" i="52"/>
  <c r="CF23" i="52"/>
  <c r="CF21" i="52"/>
  <c r="DH61" i="52" s="1"/>
  <c r="DG61" i="52"/>
  <c r="DF61" i="52" s="1"/>
  <c r="DD61" i="52"/>
  <c r="DE16" i="52"/>
  <c r="DH16" i="52"/>
  <c r="DE11" i="52"/>
  <c r="DH11" i="52"/>
  <c r="DF10" i="52"/>
  <c r="CL11" i="52"/>
  <c r="DJ6" i="52"/>
  <c r="DF9" i="52"/>
  <c r="CL74" i="52"/>
  <c r="CL9" i="52"/>
  <c r="CL47" i="52"/>
  <c r="CL55" i="52"/>
  <c r="DF30" i="52"/>
  <c r="CL23" i="52"/>
  <c r="DE83" i="52" s="1"/>
  <c r="CL70" i="52"/>
  <c r="CL52" i="52"/>
  <c r="DC74" i="52"/>
  <c r="CL65" i="52"/>
  <c r="DC7" i="52"/>
  <c r="DI6" i="52"/>
  <c r="CL69" i="52"/>
  <c r="CL12" i="52"/>
  <c r="CL32" i="52"/>
  <c r="DC91" i="52"/>
  <c r="DI88" i="52" s="1"/>
  <c r="CL41" i="52"/>
  <c r="CL29" i="52"/>
  <c r="CL34" i="52"/>
  <c r="CL15" i="52"/>
  <c r="DE75" i="52" s="1"/>
  <c r="CL76" i="52"/>
  <c r="CL26" i="52"/>
  <c r="CL82" i="52"/>
  <c r="CL60" i="52"/>
  <c r="CL58" i="52"/>
  <c r="CL14" i="52"/>
  <c r="DE74" i="52" s="1"/>
  <c r="CL56" i="52"/>
  <c r="CL63" i="52"/>
  <c r="CL45" i="52"/>
  <c r="CL44" i="52"/>
  <c r="CL64" i="52"/>
  <c r="CL78" i="52"/>
  <c r="CL49" i="52"/>
  <c r="CL40" i="52"/>
  <c r="CL19" i="52"/>
  <c r="DE79" i="52" s="1"/>
  <c r="CL72" i="52"/>
  <c r="CL17" i="52"/>
  <c r="DE77" i="52" s="1"/>
  <c r="CL37" i="52"/>
  <c r="CL80" i="52"/>
  <c r="CL46" i="52"/>
  <c r="CL28" i="52"/>
  <c r="CL27" i="52"/>
  <c r="CL89" i="52"/>
  <c r="CL16" i="52"/>
  <c r="DE76" i="52" s="1"/>
  <c r="CL77" i="52"/>
  <c r="CL84" i="52"/>
  <c r="CL73" i="52"/>
  <c r="CL39" i="52"/>
  <c r="CL61" i="52"/>
  <c r="CL90" i="52"/>
  <c r="CL68" i="52"/>
  <c r="CL59" i="52"/>
  <c r="CL75" i="52"/>
  <c r="CL22" i="52"/>
  <c r="DE82" i="52" s="1"/>
  <c r="CL79" i="52"/>
  <c r="CL66" i="52"/>
  <c r="CL62" i="52"/>
  <c r="CL71" i="52"/>
  <c r="CL25" i="52"/>
  <c r="CL20" i="52"/>
  <c r="DE80" i="52" s="1"/>
  <c r="DI30" i="52"/>
  <c r="CL50" i="52"/>
  <c r="CL48" i="52"/>
  <c r="DC33" i="52"/>
  <c r="DC34" i="52" s="1"/>
  <c r="CL51" i="52"/>
  <c r="CL43" i="52"/>
  <c r="CL18" i="52"/>
  <c r="DE78" i="52" s="1"/>
  <c r="CL36" i="52"/>
  <c r="CL21" i="52"/>
  <c r="DE81" i="52" s="1"/>
  <c r="CL87" i="52"/>
  <c r="DJ30" i="52"/>
  <c r="CL30" i="52"/>
  <c r="CL83" i="52"/>
  <c r="CL86" i="52"/>
  <c r="CL33" i="52"/>
  <c r="DE73" i="52"/>
  <c r="DH73" i="52"/>
  <c r="CL54" i="52"/>
  <c r="CL85" i="52"/>
  <c r="CL24" i="52"/>
  <c r="CL53" i="52"/>
  <c r="CL38" i="52"/>
  <c r="CL88" i="52"/>
  <c r="CL35" i="52"/>
  <c r="CL42" i="52"/>
  <c r="CL81" i="52"/>
  <c r="CL31" i="52"/>
  <c r="CL67" i="52"/>
  <c r="CL57" i="52"/>
  <c r="DI89" i="52"/>
  <c r="DJ89" i="52"/>
  <c r="P17" i="52"/>
  <c r="P11" i="52"/>
  <c r="DI70" i="52"/>
  <c r="DP47" i="52"/>
  <c r="R18" i="52" s="1"/>
  <c r="DJ52" i="52"/>
  <c r="DI52" i="52"/>
  <c r="DO26" i="52"/>
  <c r="Q11" i="52" s="1"/>
  <c r="DP26" i="52"/>
  <c r="R11" i="52" s="1"/>
  <c r="DN27" i="52"/>
  <c r="P12" i="52" s="1"/>
  <c r="DJ103" i="52" l="1"/>
  <c r="DI96" i="52"/>
  <c r="DO89" i="52" s="1"/>
  <c r="Q32" i="52" s="1"/>
  <c r="DI98" i="52"/>
  <c r="DN90" i="52" s="1"/>
  <c r="P33" i="52" s="1"/>
  <c r="DI101" i="52"/>
  <c r="DN91" i="52" s="1"/>
  <c r="P34" i="52" s="1"/>
  <c r="DI90" i="52"/>
  <c r="DO87" i="52" s="1"/>
  <c r="Q30" i="52" s="1"/>
  <c r="DJ93" i="52"/>
  <c r="DI93" i="52"/>
  <c r="DO88" i="52" s="1"/>
  <c r="Q31" i="52" s="1"/>
  <c r="DJ96" i="52"/>
  <c r="DJ99" i="52"/>
  <c r="DJ90" i="52"/>
  <c r="DI94" i="52"/>
  <c r="DP88" i="52" s="1"/>
  <c r="R31" i="52" s="1"/>
  <c r="DI92" i="52"/>
  <c r="DN88" i="52" s="1"/>
  <c r="P31" i="52" s="1"/>
  <c r="DI99" i="52"/>
  <c r="DO90" i="52" s="1"/>
  <c r="Q33" i="52" s="1"/>
  <c r="DI103" i="52"/>
  <c r="DP91" i="52" s="1"/>
  <c r="R34" i="52" s="1"/>
  <c r="DI91" i="52"/>
  <c r="DP87" i="52" s="1"/>
  <c r="R30" i="52" s="1"/>
  <c r="DI100" i="52"/>
  <c r="DP90" i="52" s="1"/>
  <c r="R33" i="52" s="1"/>
  <c r="DJ97" i="52"/>
  <c r="DJ98" i="52"/>
  <c r="DI95" i="52"/>
  <c r="DN89" i="52" s="1"/>
  <c r="P32" i="52" s="1"/>
  <c r="DI97" i="52"/>
  <c r="DP89" i="52" s="1"/>
  <c r="R32" i="52" s="1"/>
  <c r="DJ100" i="52"/>
  <c r="DJ102" i="52"/>
  <c r="DI102" i="52"/>
  <c r="DO91" i="52" s="1"/>
  <c r="Q34" i="52" s="1"/>
  <c r="DJ94" i="52"/>
  <c r="DJ92" i="52"/>
  <c r="DJ95" i="52"/>
  <c r="DJ87" i="52"/>
  <c r="DI87" i="52"/>
  <c r="DJ86" i="52"/>
  <c r="DI86" i="52"/>
  <c r="DL83" i="52"/>
  <c r="DC73" i="52"/>
  <c r="DI75" i="52" s="1"/>
  <c r="DK67" i="52"/>
  <c r="DG59" i="52"/>
  <c r="DD59" i="52"/>
  <c r="DH59" i="52"/>
  <c r="DK77" i="52"/>
  <c r="DS69" i="52" s="1"/>
  <c r="U26" i="52" s="1"/>
  <c r="DK72" i="52"/>
  <c r="DQ68" i="52" s="1"/>
  <c r="S25" i="52" s="1"/>
  <c r="DK76" i="52"/>
  <c r="DR69" i="52" s="1"/>
  <c r="T26" i="52" s="1"/>
  <c r="DL77" i="52"/>
  <c r="DL82" i="52"/>
  <c r="DK71" i="52"/>
  <c r="DS67" i="52" s="1"/>
  <c r="U24" i="52" s="1"/>
  <c r="DK82" i="52"/>
  <c r="DR71" i="52" s="1"/>
  <c r="T28" i="52" s="1"/>
  <c r="DL71" i="52"/>
  <c r="DL79" i="52"/>
  <c r="DL72" i="52"/>
  <c r="DK75" i="52"/>
  <c r="DQ69" i="52" s="1"/>
  <c r="S26" i="52" s="1"/>
  <c r="DK73" i="52"/>
  <c r="DR68" i="52" s="1"/>
  <c r="T25" i="52" s="1"/>
  <c r="DL73" i="52"/>
  <c r="DK78" i="52"/>
  <c r="DQ70" i="52" s="1"/>
  <c r="S27" i="52" s="1"/>
  <c r="DL80" i="52"/>
  <c r="DK74" i="52"/>
  <c r="DS68" i="52" s="1"/>
  <c r="U25" i="52" s="1"/>
  <c r="DK70" i="52"/>
  <c r="DR67" i="52" s="1"/>
  <c r="T24" i="52" s="1"/>
  <c r="DK69" i="52"/>
  <c r="DQ67" i="52" s="1"/>
  <c r="S24" i="52" s="1"/>
  <c r="DL76" i="52"/>
  <c r="DK80" i="52"/>
  <c r="DS70" i="52" s="1"/>
  <c r="U27" i="52" s="1"/>
  <c r="DK81" i="52"/>
  <c r="DQ71" i="52" s="1"/>
  <c r="S28" i="52" s="1"/>
  <c r="DL70" i="52"/>
  <c r="DK79" i="52"/>
  <c r="DR70" i="52" s="1"/>
  <c r="T27" i="52" s="1"/>
  <c r="DK68" i="52"/>
  <c r="DL74" i="52"/>
  <c r="DG57" i="52"/>
  <c r="DL69" i="52"/>
  <c r="DL75" i="52"/>
  <c r="DL78" i="52"/>
  <c r="DH57" i="52"/>
  <c r="DK83" i="52"/>
  <c r="DS71" i="52" s="1"/>
  <c r="U28" i="52" s="1"/>
  <c r="DD57" i="52"/>
  <c r="DL81" i="52"/>
  <c r="DC35" i="52"/>
  <c r="DJ34" i="52" s="1"/>
  <c r="DL47" i="52"/>
  <c r="DK47" i="52"/>
  <c r="DE71" i="52"/>
  <c r="DJ69" i="52" s="1"/>
  <c r="DH71" i="52"/>
  <c r="DG56" i="52"/>
  <c r="DF56" i="52" s="1"/>
  <c r="DH56" i="52"/>
  <c r="DD56" i="52"/>
  <c r="DC56" i="52" s="1"/>
  <c r="DE69" i="52"/>
  <c r="DJ68" i="52" s="1"/>
  <c r="DH69" i="52"/>
  <c r="DL66" i="52" s="1"/>
  <c r="DQ66" i="52" s="1"/>
  <c r="S23" i="52" s="1"/>
  <c r="DF11" i="52"/>
  <c r="DJ91" i="52"/>
  <c r="DO27" i="52"/>
  <c r="Q12" i="52" s="1"/>
  <c r="DN6" i="52"/>
  <c r="P5" i="52" s="1"/>
  <c r="DC9" i="52"/>
  <c r="DJ101" i="52"/>
  <c r="DJ88" i="52"/>
  <c r="DP86" i="52" s="1"/>
  <c r="R29" i="52" s="1"/>
  <c r="DF31" i="52"/>
  <c r="DE72" i="52"/>
  <c r="DH72" i="52"/>
  <c r="DL67" i="52" s="1"/>
  <c r="DC8" i="52"/>
  <c r="DI7" i="52"/>
  <c r="DJ7" i="52"/>
  <c r="DN87" i="52"/>
  <c r="P30" i="52" s="1"/>
  <c r="DJ53" i="52"/>
  <c r="DN48" i="52"/>
  <c r="P19" i="52" s="1"/>
  <c r="DR66" i="52" l="1"/>
  <c r="T23" i="52" s="1"/>
  <c r="DJ31" i="52"/>
  <c r="DI82" i="52"/>
  <c r="DI73" i="52"/>
  <c r="DI72" i="52"/>
  <c r="DJ81" i="52"/>
  <c r="DI81" i="52"/>
  <c r="DJ75" i="52"/>
  <c r="DI76" i="52"/>
  <c r="DO86" i="52"/>
  <c r="Q29" i="52" s="1"/>
  <c r="DN86" i="52"/>
  <c r="P29" i="52" s="1"/>
  <c r="DJ76" i="52"/>
  <c r="DI77" i="52"/>
  <c r="DJ80" i="52"/>
  <c r="DI79" i="52"/>
  <c r="DJ78" i="52"/>
  <c r="DI80" i="52"/>
  <c r="DF59" i="52"/>
  <c r="DI78" i="52"/>
  <c r="DI74" i="52"/>
  <c r="DJ77" i="52"/>
  <c r="DJ72" i="52"/>
  <c r="DI83" i="52"/>
  <c r="DJ83" i="52"/>
  <c r="DJ82" i="52"/>
  <c r="DI71" i="52"/>
  <c r="DJ73" i="52"/>
  <c r="DJ74" i="52"/>
  <c r="DJ79" i="52"/>
  <c r="DF57" i="52"/>
  <c r="DF58" i="52" s="1"/>
  <c r="DI31" i="52"/>
  <c r="DP27" i="52" s="1"/>
  <c r="R12" i="52" s="1"/>
  <c r="DR46" i="52"/>
  <c r="T17" i="52" s="1"/>
  <c r="DI42" i="52"/>
  <c r="DO31" i="52" s="1"/>
  <c r="Q16" i="52" s="1"/>
  <c r="DJ71" i="52"/>
  <c r="DJ70" i="52"/>
  <c r="DI32" i="52"/>
  <c r="DL68" i="52"/>
  <c r="DS66" i="52" s="1"/>
  <c r="U23" i="52" s="1"/>
  <c r="DL26" i="52"/>
  <c r="DF33" i="52"/>
  <c r="DL35" i="52" s="1"/>
  <c r="DI34" i="52"/>
  <c r="DP28" i="52" s="1"/>
  <c r="R13" i="52" s="1"/>
  <c r="DK7" i="52"/>
  <c r="DK6" i="52"/>
  <c r="DJ36" i="52"/>
  <c r="DJ35" i="52"/>
  <c r="DJ38" i="52"/>
  <c r="DI39" i="52"/>
  <c r="DO30" i="52" s="1"/>
  <c r="Q15" i="52" s="1"/>
  <c r="DI43" i="52"/>
  <c r="DP31" i="52" s="1"/>
  <c r="R16" i="52" s="1"/>
  <c r="DI33" i="52"/>
  <c r="DJ33" i="52"/>
  <c r="DL6" i="52"/>
  <c r="DJ43" i="52"/>
  <c r="DJ39" i="52"/>
  <c r="DI35" i="52"/>
  <c r="DN29" i="52" s="1"/>
  <c r="P14" i="52" s="1"/>
  <c r="DJ42" i="52"/>
  <c r="DJ37" i="52"/>
  <c r="DJ40" i="52"/>
  <c r="DI38" i="52"/>
  <c r="DN30" i="52" s="1"/>
  <c r="P15" i="52" s="1"/>
  <c r="DI41" i="52"/>
  <c r="DN31" i="52" s="1"/>
  <c r="P16" i="52" s="1"/>
  <c r="DI37" i="52"/>
  <c r="DP29" i="52" s="1"/>
  <c r="R14" i="52" s="1"/>
  <c r="DI36" i="52"/>
  <c r="DO29" i="52" s="1"/>
  <c r="Q14" i="52" s="1"/>
  <c r="DI40" i="52"/>
  <c r="DP30" i="52" s="1"/>
  <c r="R15" i="52" s="1"/>
  <c r="DJ32" i="52"/>
  <c r="DJ41" i="52"/>
  <c r="DL7" i="52"/>
  <c r="DF16" i="52"/>
  <c r="DL9" i="52" s="1"/>
  <c r="DC10" i="52"/>
  <c r="DC11" i="52" s="1"/>
  <c r="DP92" i="52"/>
  <c r="X30" i="52" s="1"/>
  <c r="DK26" i="52"/>
  <c r="DI8" i="52"/>
  <c r="DJ8" i="52"/>
  <c r="DO6" i="52"/>
  <c r="Q5" i="52" s="1"/>
  <c r="DI53" i="52"/>
  <c r="DO48" i="52" s="1"/>
  <c r="Q19" i="52" s="1"/>
  <c r="DC57" i="52"/>
  <c r="DC58" i="52" s="1"/>
  <c r="DK63" i="52" l="1"/>
  <c r="DS51" i="52" s="1"/>
  <c r="U22" i="52" s="1"/>
  <c r="DL49" i="52"/>
  <c r="DL58" i="52"/>
  <c r="DL54" i="52"/>
  <c r="DL56" i="52"/>
  <c r="DL59" i="52"/>
  <c r="DK57" i="52"/>
  <c r="DS49" i="52" s="1"/>
  <c r="U20" i="52" s="1"/>
  <c r="DL50" i="52"/>
  <c r="DK61" i="52"/>
  <c r="DQ51" i="52" s="1"/>
  <c r="S22" i="52" s="1"/>
  <c r="DL48" i="52"/>
  <c r="DL52" i="52"/>
  <c r="DK59" i="52"/>
  <c r="DR50" i="52" s="1"/>
  <c r="T21" i="52" s="1"/>
  <c r="DK41" i="52"/>
  <c r="DQ31" i="52" s="1"/>
  <c r="S16" i="52" s="1"/>
  <c r="DK60" i="52"/>
  <c r="DS50" i="52" s="1"/>
  <c r="U21" i="52" s="1"/>
  <c r="DL62" i="52"/>
  <c r="DL51" i="52"/>
  <c r="DL55" i="52"/>
  <c r="DK50" i="52"/>
  <c r="DR47" i="52" s="1"/>
  <c r="T18" i="52" s="1"/>
  <c r="DL57" i="52"/>
  <c r="DK62" i="52"/>
  <c r="DR51" i="52" s="1"/>
  <c r="T22" i="52" s="1"/>
  <c r="DN28" i="52"/>
  <c r="P13" i="52" s="1"/>
  <c r="DL53" i="52"/>
  <c r="DK40" i="52"/>
  <c r="DS30" i="52" s="1"/>
  <c r="U15" i="52" s="1"/>
  <c r="DK27" i="52"/>
  <c r="DR26" i="52" s="1"/>
  <c r="T11" i="52" s="1"/>
  <c r="DO28" i="52"/>
  <c r="Q13" i="52" s="1"/>
  <c r="DL61" i="52"/>
  <c r="DL60" i="52"/>
  <c r="DL27" i="52"/>
  <c r="DR6" i="52"/>
  <c r="T5" i="52" s="1"/>
  <c r="DP32" i="52"/>
  <c r="X12" i="52" s="1"/>
  <c r="DK56" i="52"/>
  <c r="DR49" i="52" s="1"/>
  <c r="T20" i="52" s="1"/>
  <c r="DL63" i="52"/>
  <c r="DP72" i="52"/>
  <c r="X24" i="52" s="1"/>
  <c r="DK48" i="52"/>
  <c r="DK52" i="52"/>
  <c r="DQ48" i="52" s="1"/>
  <c r="S19" i="52" s="1"/>
  <c r="DK51" i="52"/>
  <c r="DS47" i="52" s="1"/>
  <c r="U18" i="52" s="1"/>
  <c r="DK58" i="52"/>
  <c r="DQ50" i="52" s="1"/>
  <c r="S21" i="52" s="1"/>
  <c r="DK53" i="52"/>
  <c r="DR48" i="52" s="1"/>
  <c r="T19" i="52" s="1"/>
  <c r="DK49" i="52"/>
  <c r="DK54" i="52"/>
  <c r="DS48" i="52" s="1"/>
  <c r="U19" i="52" s="1"/>
  <c r="DK55" i="52"/>
  <c r="DQ49" i="52" s="1"/>
  <c r="S20" i="52" s="1"/>
  <c r="DK29" i="52"/>
  <c r="DQ27" i="52" s="1"/>
  <c r="S12" i="52" s="1"/>
  <c r="DQ6" i="52"/>
  <c r="S5" i="52" s="1"/>
  <c r="DK35" i="52"/>
  <c r="DQ29" i="52" s="1"/>
  <c r="S14" i="52" s="1"/>
  <c r="DK34" i="52"/>
  <c r="DS28" i="52" s="1"/>
  <c r="U13" i="52" s="1"/>
  <c r="DL33" i="52"/>
  <c r="DL36" i="52"/>
  <c r="DK37" i="52"/>
  <c r="DS29" i="52" s="1"/>
  <c r="U14" i="52" s="1"/>
  <c r="DK32" i="52"/>
  <c r="DQ28" i="52" s="1"/>
  <c r="S13" i="52" s="1"/>
  <c r="DK38" i="52"/>
  <c r="DQ30" i="52" s="1"/>
  <c r="S15" i="52" s="1"/>
  <c r="DL32" i="52"/>
  <c r="DL38" i="52"/>
  <c r="DL31" i="52"/>
  <c r="DL43" i="52"/>
  <c r="DL34" i="52"/>
  <c r="DK36" i="52"/>
  <c r="DR29" i="52" s="1"/>
  <c r="T14" i="52" s="1"/>
  <c r="DL42" i="52"/>
  <c r="DL39" i="52"/>
  <c r="DK31" i="52"/>
  <c r="DS27" i="52" s="1"/>
  <c r="U12" i="52" s="1"/>
  <c r="DK39" i="52"/>
  <c r="DR30" i="52" s="1"/>
  <c r="T15" i="52" s="1"/>
  <c r="DK33" i="52"/>
  <c r="DR28" i="52" s="1"/>
  <c r="T13" i="52" s="1"/>
  <c r="DL41" i="52"/>
  <c r="DL28" i="52"/>
  <c r="DQ26" i="52"/>
  <c r="S11" i="52" s="1"/>
  <c r="DK43" i="52"/>
  <c r="DS31" i="52" s="1"/>
  <c r="U16" i="52" s="1"/>
  <c r="DK28" i="52"/>
  <c r="DK30" i="52"/>
  <c r="DR27" i="52" s="1"/>
  <c r="T12" i="52" s="1"/>
  <c r="DL30" i="52"/>
  <c r="DS72" i="52"/>
  <c r="X25" i="52" s="1"/>
  <c r="DL40" i="52"/>
  <c r="DK42" i="52"/>
  <c r="DR31" i="52" s="1"/>
  <c r="T16" i="52" s="1"/>
  <c r="DL29" i="52"/>
  <c r="DL37" i="52"/>
  <c r="DK17" i="52"/>
  <c r="DS9" i="52" s="1"/>
  <c r="U8" i="52" s="1"/>
  <c r="DL12" i="52"/>
  <c r="DL18" i="52"/>
  <c r="DL15" i="52"/>
  <c r="DL19" i="52"/>
  <c r="DL16" i="52"/>
  <c r="DL23" i="52"/>
  <c r="DK11" i="52"/>
  <c r="DS7" i="52" s="1"/>
  <c r="U6" i="52" s="1"/>
  <c r="DK12" i="52"/>
  <c r="DQ8" i="52" s="1"/>
  <c r="S7" i="52" s="1"/>
  <c r="DK23" i="52"/>
  <c r="DS11" i="52" s="1"/>
  <c r="U10" i="52" s="1"/>
  <c r="DL10" i="52"/>
  <c r="DL22" i="52"/>
  <c r="DK8" i="52"/>
  <c r="DL13" i="52"/>
  <c r="DK20" i="52"/>
  <c r="DS10" i="52" s="1"/>
  <c r="U9" i="52" s="1"/>
  <c r="DK19" i="52"/>
  <c r="DR10" i="52" s="1"/>
  <c r="T9" i="52" s="1"/>
  <c r="DK22" i="52"/>
  <c r="DR11" i="52" s="1"/>
  <c r="T10" i="52" s="1"/>
  <c r="DL20" i="52"/>
  <c r="DK18" i="52"/>
  <c r="DQ10" i="52" s="1"/>
  <c r="S9" i="52" s="1"/>
  <c r="DL8" i="52"/>
  <c r="DK9" i="52"/>
  <c r="DQ7" i="52" s="1"/>
  <c r="S6" i="52" s="1"/>
  <c r="DL21" i="52"/>
  <c r="DK21" i="52"/>
  <c r="DQ11" i="52" s="1"/>
  <c r="S10" i="52" s="1"/>
  <c r="DL14" i="52"/>
  <c r="DP6" i="52"/>
  <c r="R5" i="52" s="1"/>
  <c r="DK14" i="52"/>
  <c r="DS8" i="52" s="1"/>
  <c r="U7" i="52" s="1"/>
  <c r="DK16" i="52"/>
  <c r="DR9" i="52" s="1"/>
  <c r="T8" i="52" s="1"/>
  <c r="DK10" i="52"/>
  <c r="DR7" i="52" s="1"/>
  <c r="T6" i="52" s="1"/>
  <c r="DK15" i="52"/>
  <c r="DQ9" i="52" s="1"/>
  <c r="S8" i="52" s="1"/>
  <c r="DC12" i="52"/>
  <c r="DK13" i="52"/>
  <c r="DR8" i="52" s="1"/>
  <c r="T7" i="52" s="1"/>
  <c r="DL17" i="52"/>
  <c r="DL11" i="52"/>
  <c r="DC59" i="52"/>
  <c r="DC61" i="52" s="1"/>
  <c r="DI54" i="52"/>
  <c r="DO66" i="52"/>
  <c r="Q23" i="52" s="1"/>
  <c r="DP69" i="52"/>
  <c r="R26" i="52" s="1"/>
  <c r="DO69" i="52"/>
  <c r="Q26" i="52" s="1"/>
  <c r="DP70" i="52"/>
  <c r="R27" i="52" s="1"/>
  <c r="DP68" i="52"/>
  <c r="R25" i="52" s="1"/>
  <c r="DP67" i="52"/>
  <c r="R24" i="52" s="1"/>
  <c r="DN69" i="52"/>
  <c r="P26" i="52" s="1"/>
  <c r="DN66" i="52"/>
  <c r="P23" i="52" s="1"/>
  <c r="DP71" i="52"/>
  <c r="R28" i="52" s="1"/>
  <c r="DO68" i="52"/>
  <c r="Q25" i="52" s="1"/>
  <c r="DN71" i="52"/>
  <c r="P28" i="52" s="1"/>
  <c r="DO70" i="52"/>
  <c r="Q27" i="52" s="1"/>
  <c r="DN68" i="52"/>
  <c r="P25" i="52" s="1"/>
  <c r="DO71" i="52"/>
  <c r="Q28" i="52" s="1"/>
  <c r="DN70" i="52"/>
  <c r="P27" i="52" s="1"/>
  <c r="DP66" i="52"/>
  <c r="R23" i="52" s="1"/>
  <c r="DJ54" i="52"/>
  <c r="DS46" i="52" l="1"/>
  <c r="U17" i="52" s="1"/>
  <c r="DQ47" i="52"/>
  <c r="S18" i="52" s="1"/>
  <c r="DS52" i="52"/>
  <c r="X19" i="52" s="1"/>
  <c r="DI55" i="52"/>
  <c r="DS32" i="52"/>
  <c r="X13" i="52" s="1"/>
  <c r="DS26" i="52"/>
  <c r="U11" i="52" s="1"/>
  <c r="DC13" i="52"/>
  <c r="DJ55" i="52"/>
  <c r="DS6" i="52"/>
  <c r="U5" i="52" s="1"/>
  <c r="DS12" i="52"/>
  <c r="X7" i="52" s="1"/>
  <c r="DI62" i="52"/>
  <c r="DO51" i="52" s="1"/>
  <c r="Q22" i="52" s="1"/>
  <c r="DJ59" i="52"/>
  <c r="DI57" i="52"/>
  <c r="DP49" i="52" s="1"/>
  <c r="R20" i="52" s="1"/>
  <c r="DI58" i="52"/>
  <c r="DN50" i="52" s="1"/>
  <c r="P21" i="52" s="1"/>
  <c r="DI63" i="52"/>
  <c r="DP51" i="52" s="1"/>
  <c r="R22" i="52" s="1"/>
  <c r="DJ62" i="52"/>
  <c r="DJ61" i="52"/>
  <c r="DJ63" i="52"/>
  <c r="DP48" i="52"/>
  <c r="R19" i="52" s="1"/>
  <c r="DI56" i="52"/>
  <c r="DI59" i="52"/>
  <c r="DO50" i="52" s="1"/>
  <c r="Q21" i="52" s="1"/>
  <c r="DJ57" i="52"/>
  <c r="DJ58" i="52"/>
  <c r="DJ60" i="52"/>
  <c r="DI60" i="52"/>
  <c r="DP50" i="52" s="1"/>
  <c r="R21" i="52" s="1"/>
  <c r="DI61" i="52"/>
  <c r="DN51" i="52" s="1"/>
  <c r="P22" i="52" s="1"/>
  <c r="DJ56" i="52"/>
  <c r="DN67" i="52"/>
  <c r="P24" i="52" s="1"/>
  <c r="DO67" i="52"/>
  <c r="Q24" i="52" s="1"/>
  <c r="DN49" i="52" l="1"/>
  <c r="P20" i="52" s="1"/>
  <c r="DC14" i="52"/>
  <c r="DO49" i="52"/>
  <c r="Q20" i="52" s="1"/>
  <c r="DP52" i="52"/>
  <c r="X18" i="52" s="1"/>
  <c r="DC15" i="52" l="1"/>
  <c r="DC16" i="52" s="1"/>
  <c r="DJ9" i="52"/>
  <c r="DI9" i="52"/>
  <c r="DI12" i="52" l="1"/>
  <c r="DJ12" i="52"/>
  <c r="DJ10" i="52"/>
  <c r="DI11" i="52"/>
  <c r="DI10" i="52"/>
  <c r="DC17" i="52"/>
  <c r="DI13" i="52" s="1"/>
  <c r="DJ13" i="52"/>
  <c r="DN7" i="52"/>
  <c r="P6" i="52" s="1"/>
  <c r="DO7" i="52" l="1"/>
  <c r="Q6" i="52" s="1"/>
  <c r="DN8" i="52"/>
  <c r="P7" i="52" s="1"/>
  <c r="DJ21" i="52"/>
  <c r="DI22" i="52"/>
  <c r="DO11" i="52" s="1"/>
  <c r="Q10" i="52" s="1"/>
  <c r="DI17" i="52"/>
  <c r="DP9" i="52" s="1"/>
  <c r="R8" i="52" s="1"/>
  <c r="DI19" i="52"/>
  <c r="DO10" i="52" s="1"/>
  <c r="Q9" i="52" s="1"/>
  <c r="DJ23" i="52"/>
  <c r="DI23" i="52"/>
  <c r="DP11" i="52" s="1"/>
  <c r="R10" i="52" s="1"/>
  <c r="DJ11" i="52"/>
  <c r="DP7" i="52" s="1"/>
  <c r="R6" i="52" s="1"/>
  <c r="DI16" i="52"/>
  <c r="DO9" i="52" s="1"/>
  <c r="Q8" i="52" s="1"/>
  <c r="DJ18" i="52"/>
  <c r="DI21" i="52"/>
  <c r="DN11" i="52" s="1"/>
  <c r="P10" i="52" s="1"/>
  <c r="DJ22" i="52"/>
  <c r="DJ19" i="52"/>
  <c r="DO8" i="52"/>
  <c r="Q7" i="52" s="1"/>
  <c r="DJ14" i="52"/>
  <c r="DJ20" i="52"/>
  <c r="DJ16" i="52"/>
  <c r="DJ17" i="52"/>
  <c r="DI20" i="52"/>
  <c r="DP10" i="52" s="1"/>
  <c r="R9" i="52" s="1"/>
  <c r="DI15" i="52"/>
  <c r="DN9" i="52" s="1"/>
  <c r="P8" i="52" s="1"/>
  <c r="DI18" i="52"/>
  <c r="DN10" i="52" s="1"/>
  <c r="P9" i="52" s="1"/>
  <c r="DJ15" i="52"/>
  <c r="DI14" i="52"/>
  <c r="DP8" i="52" l="1"/>
  <c r="R7" i="52" s="1"/>
  <c r="DP12" i="52"/>
  <c r="X6" i="52" s="1"/>
  <c r="X10" i="52" s="1"/>
  <c r="X14" i="52" s="1"/>
  <c r="X16" i="52" s="1"/>
  <c r="X20" i="52" s="1"/>
  <c r="X22" i="52" s="1"/>
  <c r="X26" i="52" s="1"/>
  <c r="X28" i="52" s="1"/>
  <c r="X32" i="52" s="1"/>
  <c r="X34" i="52" s="1"/>
  <c r="X38" i="52" s="1"/>
  <c r="X40" i="52" s="1"/>
  <c r="S67" i="52" l="1"/>
  <c r="S68" i="52" s="1"/>
  <c r="X67" i="52" s="1"/>
  <c r="X68" i="52" s="1"/>
  <c r="X1" i="53" s="1"/>
  <c r="X8" i="53" s="1"/>
  <c r="X10" i="53" s="1"/>
  <c r="X14" i="53" s="1"/>
  <c r="X16" i="53" s="1"/>
  <c r="X20" i="53" s="1"/>
  <c r="X22" i="53" s="1"/>
  <c r="X26" i="53" s="1"/>
  <c r="X28" i="53" s="1"/>
  <c r="X32" i="53" s="1"/>
  <c r="X34" i="53" s="1"/>
  <c r="X38" i="53" s="1"/>
  <c r="X40" i="53" s="1"/>
  <c r="S67" i="53" l="1"/>
  <c r="S68" i="53" s="1"/>
  <c r="X67" i="53" s="1"/>
  <c r="X68" i="53" s="1"/>
  <c r="X1" i="54" s="1"/>
  <c r="X8" i="54" s="1"/>
  <c r="X10" i="54" s="1"/>
  <c r="X14" i="54" s="1"/>
  <c r="X16" i="54" s="1"/>
  <c r="X20" i="54" s="1"/>
  <c r="X22" i="54" s="1"/>
  <c r="X26" i="54" s="1"/>
  <c r="X28" i="54" s="1"/>
  <c r="X32" i="54" s="1"/>
  <c r="X34" i="54" s="1"/>
  <c r="X38" i="54" s="1"/>
  <c r="X40" i="54" s="1"/>
  <c r="S67" i="54" l="1"/>
  <c r="S68" i="54" s="1"/>
  <c r="X67" i="54" s="1"/>
  <c r="X68" i="54" s="1"/>
  <c r="X1" i="55" s="1"/>
  <c r="X8" i="55" s="1"/>
  <c r="X10" i="55" s="1"/>
  <c r="X14" i="55" s="1"/>
  <c r="X16" i="55" s="1"/>
  <c r="X20" i="55" s="1"/>
  <c r="X22" i="55" s="1"/>
  <c r="X26" i="55" s="1"/>
  <c r="X28" i="55" s="1"/>
  <c r="X32" i="55" s="1"/>
  <c r="X34" i="55" s="1"/>
  <c r="X38" i="55" s="1"/>
  <c r="X40" i="55" s="1"/>
  <c r="S67" i="55" l="1"/>
  <c r="S68" i="55" s="1"/>
  <c r="X67" i="55" s="1"/>
  <c r="X68" i="55" s="1"/>
  <c r="X1" i="56" s="1"/>
  <c r="X8" i="56" s="1"/>
  <c r="X10" i="56" s="1"/>
  <c r="X14" i="56" s="1"/>
  <c r="X16" i="56" s="1"/>
  <c r="X20" i="56" s="1"/>
  <c r="X22" i="56" s="1"/>
  <c r="X26" i="56" s="1"/>
  <c r="X28" i="56" s="1"/>
  <c r="X32" i="56" s="1"/>
  <c r="X34" i="56" s="1"/>
  <c r="X38" i="56" s="1"/>
  <c r="X40" i="56" s="1"/>
  <c r="S67" i="56" l="1"/>
  <c r="S68" i="56" s="1"/>
  <c r="X67" i="56" s="1"/>
  <c r="X68" i="56" s="1"/>
  <c r="X1" i="57" s="1"/>
  <c r="X8" i="57" s="1"/>
  <c r="X10" i="57" s="1"/>
  <c r="X14" i="57" s="1"/>
  <c r="X16" i="57" s="1"/>
  <c r="X20" i="57" s="1"/>
  <c r="X22" i="57" s="1"/>
  <c r="X26" i="57" s="1"/>
  <c r="X28" i="57" s="1"/>
  <c r="X32" i="57" s="1"/>
  <c r="X34" i="57" s="1"/>
  <c r="X38" i="57" s="1"/>
  <c r="X40" i="57" s="1"/>
  <c r="S67" i="57" l="1"/>
  <c r="S68" i="57" s="1"/>
  <c r="X67" i="57" s="1"/>
  <c r="X68" i="57" s="1"/>
  <c r="X1" i="58" s="1"/>
  <c r="X8" i="58" s="1"/>
  <c r="X10" i="58" s="1"/>
  <c r="X14" i="58" s="1"/>
  <c r="X16" i="58" s="1"/>
  <c r="X20" i="58" s="1"/>
  <c r="X22" i="58" s="1"/>
  <c r="X26" i="58" s="1"/>
  <c r="X28" i="58" s="1"/>
  <c r="X32" i="58" s="1"/>
  <c r="X34" i="58" s="1"/>
  <c r="X38" i="58" s="1"/>
  <c r="X40" i="58" s="1"/>
  <c r="S67" i="58" l="1"/>
  <c r="S68" i="58" s="1"/>
  <c r="X67" i="58" s="1"/>
  <c r="X68" i="58" s="1"/>
  <c r="X1" i="59" s="1"/>
  <c r="X8" i="59" s="1"/>
  <c r="X10" i="59" s="1"/>
  <c r="X14" i="59" s="1"/>
  <c r="X16" i="59" s="1"/>
  <c r="X20" i="59" s="1"/>
  <c r="X22" i="59" s="1"/>
  <c r="X26" i="59" s="1"/>
  <c r="X28" i="59" s="1"/>
  <c r="X32" i="59" s="1"/>
  <c r="X34" i="59" s="1"/>
  <c r="X38" i="59" s="1"/>
  <c r="X40" i="59" s="1"/>
  <c r="S67" i="59" l="1"/>
  <c r="S68" i="59" s="1"/>
  <c r="X67" i="59" s="1"/>
  <c r="X68" i="59" s="1"/>
  <c r="X1" i="60" s="1"/>
  <c r="X8" i="60" s="1"/>
  <c r="X10" i="60" s="1"/>
  <c r="X14" i="60" s="1"/>
  <c r="X16" i="60" s="1"/>
  <c r="X20" i="60" s="1"/>
  <c r="X22" i="60" s="1"/>
  <c r="X26" i="60" s="1"/>
  <c r="X28" i="60" s="1"/>
  <c r="X32" i="60" s="1"/>
  <c r="X34" i="60" s="1"/>
  <c r="X38" i="60" s="1"/>
  <c r="X40" i="60" s="1"/>
  <c r="S67" i="60" l="1"/>
  <c r="S68" i="60" s="1"/>
  <c r="X67" i="60" s="1"/>
  <c r="X68" i="60" s="1"/>
  <c r="X1" i="61" s="1"/>
  <c r="X8" i="61" s="1"/>
  <c r="X10" i="61" s="1"/>
  <c r="X14" i="61" s="1"/>
  <c r="X16" i="61" s="1"/>
  <c r="X20" i="61" s="1"/>
  <c r="X22" i="61" s="1"/>
  <c r="X26" i="61" s="1"/>
  <c r="X28" i="61" s="1"/>
  <c r="X32" i="61" s="1"/>
  <c r="X34" i="61" s="1"/>
  <c r="X38" i="61" s="1"/>
  <c r="X40" i="61" s="1"/>
  <c r="S67" i="61" l="1"/>
  <c r="S68" i="61" s="1"/>
  <c r="X67" i="61" s="1"/>
  <c r="X68" i="61" s="1"/>
  <c r="X1" i="62" s="1"/>
  <c r="X8" i="62" s="1"/>
  <c r="X10" i="62" s="1"/>
  <c r="X14" i="62" s="1"/>
  <c r="X16" i="62" s="1"/>
  <c r="X20" i="62" s="1"/>
  <c r="X22" i="62" s="1"/>
  <c r="X26" i="62" s="1"/>
  <c r="X28" i="62" s="1"/>
  <c r="X32" i="62" s="1"/>
  <c r="X34" i="62" s="1"/>
  <c r="X38" i="62" s="1"/>
  <c r="X40" i="62" s="1"/>
  <c r="S67" i="62" l="1"/>
  <c r="S68" i="62" s="1"/>
  <c r="X67" i="62" s="1"/>
  <c r="X68" i="62" s="1"/>
  <c r="X1" i="63" s="1"/>
  <c r="X8" i="63" s="1"/>
  <c r="X10" i="63" s="1"/>
  <c r="X14" i="63" s="1"/>
  <c r="X16" i="63" s="1"/>
  <c r="X20" i="63" s="1"/>
  <c r="X22" i="63" s="1"/>
  <c r="X26" i="63" s="1"/>
  <c r="X28" i="63" s="1"/>
  <c r="X32" i="63" s="1"/>
  <c r="X34" i="63" s="1"/>
  <c r="X38" i="63" s="1"/>
  <c r="X40" i="63" s="1"/>
  <c r="S67" i="63" s="1"/>
  <c r="S68" i="63" s="1"/>
  <c r="X67" i="63" s="1"/>
  <c r="X68" i="63" s="1"/>
</calcChain>
</file>

<file path=xl/sharedStrings.xml><?xml version="1.0" encoding="utf-8"?>
<sst xmlns="http://schemas.openxmlformats.org/spreadsheetml/2006/main" count="7596" uniqueCount="2169">
  <si>
    <t>INCOME</t>
  </si>
  <si>
    <t>Clothing</t>
  </si>
  <si>
    <t>Groceries</t>
  </si>
  <si>
    <t>Emergency Fund</t>
  </si>
  <si>
    <t>[42]</t>
  </si>
  <si>
    <t>Date</t>
  </si>
  <si>
    <t>Total</t>
  </si>
  <si>
    <t>Account</t>
  </si>
  <si>
    <t>Checking</t>
  </si>
  <si>
    <t>Savings</t>
  </si>
  <si>
    <t>General Tips</t>
  </si>
  <si>
    <t>Balance</t>
  </si>
  <si>
    <t>Introduction</t>
  </si>
  <si>
    <t>Payment</t>
  </si>
  <si>
    <t>Child Care</t>
  </si>
  <si>
    <t>EXPENSES</t>
  </si>
  <si>
    <t>Lawn Service</t>
  </si>
  <si>
    <t>Netflix</t>
  </si>
  <si>
    <t>Fixed Bills</t>
  </si>
  <si>
    <t>Credit Bills</t>
  </si>
  <si>
    <t>Mortgage</t>
  </si>
  <si>
    <t>Roth IRA</t>
  </si>
  <si>
    <t>Loan Bills</t>
  </si>
  <si>
    <t>Income</t>
  </si>
  <si>
    <t>Liquid Bills</t>
  </si>
  <si>
    <t>Pet Care</t>
  </si>
  <si>
    <t>Future</t>
  </si>
  <si>
    <t>Debt Reduction Calculator</t>
  </si>
  <si>
    <t>Strategies</t>
  </si>
  <si>
    <t>Snowball (Lowest Balance First)</t>
  </si>
  <si>
    <t>Avalanche (Highest Interest First)</t>
  </si>
  <si>
    <t>Balance Date:</t>
  </si>
  <si>
    <t>Order Entered In Table</t>
  </si>
  <si>
    <t>No Snowball</t>
  </si>
  <si>
    <t>Creditor Information Table</t>
  </si>
  <si>
    <t>Custom - Highest First</t>
  </si>
  <si>
    <t>Row</t>
  </si>
  <si>
    <t>Creditor</t>
  </si>
  <si>
    <t>Rate</t>
  </si>
  <si>
    <t>Custom</t>
  </si>
  <si>
    <t>Interest-only</t>
  </si>
  <si>
    <t>Custom - Lowest First</t>
  </si>
  <si>
    <t>Note: It is not possible to insert more rows to increase the number of creditors.</t>
  </si>
  <si>
    <t>For more creditors, you can get the extended version.</t>
  </si>
  <si>
    <r>
      <t>Lowest Balance First</t>
    </r>
    <r>
      <rPr>
        <b/>
        <sz val="10"/>
        <rFont val="Tahoma"/>
        <family val="2"/>
      </rPr>
      <t>:</t>
    </r>
    <r>
      <rPr>
        <sz val="10"/>
        <rFont val="Trebuchet MS"/>
        <family val="2"/>
      </rPr>
      <t xml:space="preserve"> Gives you the benefit of the </t>
    </r>
    <r>
      <rPr>
        <b/>
        <sz val="10"/>
        <rFont val="Tahoma"/>
        <family val="2"/>
      </rPr>
      <t>snowball</t>
    </r>
    <r>
      <rPr>
        <sz val="10"/>
        <rFont val="Trebuchet MS"/>
        <family val="2"/>
      </rPr>
      <t xml:space="preserve"> effect, but you may</t>
    </r>
  </si>
  <si>
    <r>
      <t xml:space="preserve">pay more interest in the end than </t>
    </r>
    <r>
      <rPr>
        <i/>
        <sz val="10"/>
        <rFont val="Tahoma"/>
        <family val="2"/>
      </rPr>
      <t>Highest Interest First</t>
    </r>
    <r>
      <rPr>
        <sz val="10"/>
        <rFont val="Trebuchet MS"/>
        <family val="2"/>
      </rPr>
      <t>. The main benefit of this</t>
    </r>
  </si>
  <si>
    <t>approach is the psychological effect of seeing the number of debts disappear</t>
  </si>
  <si>
    <t>more quickly.</t>
  </si>
  <si>
    <t>Totals:</t>
  </si>
  <si>
    <r>
      <t>Highest Interest First</t>
    </r>
    <r>
      <rPr>
        <b/>
        <sz val="10"/>
        <rFont val="Tahoma"/>
        <family val="2"/>
      </rPr>
      <t>:</t>
    </r>
    <r>
      <rPr>
        <sz val="10"/>
        <rFont val="Trebuchet MS"/>
        <family val="2"/>
      </rPr>
      <t xml:space="preserve"> This strategy results in the lowest total interest, but </t>
    </r>
  </si>
  <si>
    <t xml:space="preserve">Monthly Payment </t>
  </si>
  <si>
    <t>depending on the balance of your higher interest loans, it may take you longer</t>
  </si>
  <si>
    <t>Initial Snowball</t>
  </si>
  <si>
    <t>to see your first loan/debt completely paid off. If the difference in the total</t>
  </si>
  <si>
    <r>
      <t xml:space="preserve">interest is not significant, than you may get more satisfaction from the </t>
    </r>
    <r>
      <rPr>
        <i/>
        <sz val="10"/>
        <rFont val="Tahoma"/>
        <family val="2"/>
      </rPr>
      <t>Lowest</t>
    </r>
  </si>
  <si>
    <t>Strategy:</t>
  </si>
  <si>
    <r>
      <t>Balance First</t>
    </r>
    <r>
      <rPr>
        <sz val="10"/>
        <rFont val="Trebuchet MS"/>
        <family val="2"/>
      </rPr>
      <t xml:space="preserve"> method.</t>
    </r>
  </si>
  <si>
    <t>Creditors in</t>
  </si>
  <si>
    <t>Original</t>
  </si>
  <si>
    <t>Total Interest</t>
  </si>
  <si>
    <t>Months to</t>
  </si>
  <si>
    <t>Month Paid</t>
  </si>
  <si>
    <r>
      <t>Order Entered in the Table</t>
    </r>
    <r>
      <rPr>
        <b/>
        <sz val="10"/>
        <rFont val="Tahoma"/>
        <family val="2"/>
      </rPr>
      <t>:</t>
    </r>
    <r>
      <rPr>
        <sz val="10"/>
        <rFont val="Trebuchet MS"/>
        <family val="2"/>
      </rPr>
      <t xml:space="preserve"> You can use the sort feature (Data&gt;Sort) to</t>
    </r>
  </si>
  <si>
    <t>Chosen Order</t>
  </si>
  <si>
    <t>Paid</t>
  </si>
  <si>
    <t>Pay Off</t>
  </si>
  <si>
    <t>Off</t>
  </si>
  <si>
    <t xml:space="preserve">choose how you want the snowball effect to work. For example, if you want </t>
  </si>
  <si>
    <r>
      <t xml:space="preserve">to use a combination of </t>
    </r>
    <r>
      <rPr>
        <i/>
        <sz val="10"/>
        <rFont val="Tahoma"/>
        <family val="2"/>
      </rPr>
      <t>Lowest Balance First</t>
    </r>
    <r>
      <rPr>
        <sz val="10"/>
        <rFont val="Tahoma"/>
        <family val="2"/>
      </rPr>
      <t xml:space="preserve"> AND </t>
    </r>
    <r>
      <rPr>
        <i/>
        <sz val="10"/>
        <rFont val="Tahoma"/>
        <family val="2"/>
      </rPr>
      <t>Highest Interest First</t>
    </r>
    <r>
      <rPr>
        <sz val="10"/>
        <rFont val="Tahoma"/>
        <family val="2"/>
      </rPr>
      <t>, then</t>
    </r>
  </si>
  <si>
    <t xml:space="preserve">first select the creditor information table (B7:F17), then go to Data&gt;Sort, and </t>
  </si>
  <si>
    <t>sort by Balance:Ascending and Rate:Descending (or vice versa).</t>
  </si>
  <si>
    <r>
      <t>Warning</t>
    </r>
    <r>
      <rPr>
        <sz val="10"/>
        <rFont val="Tahoma"/>
        <family val="2"/>
      </rPr>
      <t>:</t>
    </r>
    <r>
      <rPr>
        <sz val="10"/>
        <rFont val="Trebuchet MS"/>
        <family val="2"/>
      </rPr>
      <t xml:space="preserve"> If you are careful, you can rearrange the order of the entries in the</t>
    </r>
  </si>
  <si>
    <t>creditor table by copying or cutting and pasting, but if you insert a row above</t>
  </si>
  <si>
    <t>row 1 or after row 10, the formulas will be messed up.</t>
  </si>
  <si>
    <r>
      <t>No Snowball</t>
    </r>
    <r>
      <rPr>
        <b/>
        <sz val="10"/>
        <rFont val="Tahoma"/>
        <family val="2"/>
      </rPr>
      <t>:</t>
    </r>
    <r>
      <rPr>
        <sz val="10"/>
        <rFont val="Trebuchet MS"/>
        <family val="2"/>
      </rPr>
      <t xml:space="preserve"> Select this option if you want to see how long it will take to pay</t>
    </r>
  </si>
  <si>
    <t xml:space="preserve">off the debts without maintaining a constant monthly payment. In some cases, </t>
  </si>
  <si>
    <t xml:space="preserve">Total Interest Paid: </t>
  </si>
  <si>
    <t>(Lower is Better)</t>
  </si>
  <si>
    <t>you may find it will take more than 30 years (resulting in errors in the spreadsheet).</t>
  </si>
  <si>
    <t>Results are only estimates</t>
  </si>
  <si>
    <r>
      <t>Custom-Highest or Custom-Lowest</t>
    </r>
    <r>
      <rPr>
        <b/>
        <sz val="10"/>
        <rFont val="Tahoma"/>
        <family val="2"/>
      </rPr>
      <t>:</t>
    </r>
    <r>
      <rPr>
        <sz val="10"/>
        <rFont val="Trebuchet MS"/>
        <family val="2"/>
      </rPr>
      <t xml:space="preserve"> You can manually control the order the </t>
    </r>
  </si>
  <si>
    <t>debts are paid by entering numbers or formulas in the Custom column. For example,</t>
  </si>
  <si>
    <t>if you enter the values 1,2,3,5,4 then rows 4 and 5 will be swapped. You can enter</t>
  </si>
  <si>
    <t>your own formulas as well, whatever they might be.</t>
  </si>
  <si>
    <r>
      <t>Minimum Payments</t>
    </r>
    <r>
      <rPr>
        <sz val="10"/>
        <rFont val="Trebuchet MS"/>
        <family val="2"/>
      </rPr>
      <t>: This calculator does not provide the option of making only</t>
    </r>
  </si>
  <si>
    <t>the minimum monthly payments on credit cards or lines of credit. See tip #3 below.</t>
  </si>
  <si>
    <r>
      <t xml:space="preserve">Tip 1: </t>
    </r>
    <r>
      <rPr>
        <sz val="10"/>
        <rFont val="Trebuchet MS"/>
        <family val="2"/>
      </rPr>
      <t xml:space="preserve">If you want to use the </t>
    </r>
    <r>
      <rPr>
        <i/>
        <sz val="10"/>
        <rFont val="Tahoma"/>
        <family val="2"/>
      </rPr>
      <t>Lowest Balance First</t>
    </r>
    <r>
      <rPr>
        <sz val="10"/>
        <rFont val="Trebuchet MS"/>
        <family val="2"/>
      </rPr>
      <t xml:space="preserve"> method and you have two debts that</t>
    </r>
  </si>
  <si>
    <t xml:space="preserve">are close to the same balance but have very different interest rates, you may </t>
  </si>
  <si>
    <t>see a substantial reduction in the total interest paid if you change the order of</t>
  </si>
  <si>
    <t xml:space="preserve">the two entries so that you pay the higher rate first. In that case, try using the </t>
  </si>
  <si>
    <r>
      <t>Order Entered in the Table</t>
    </r>
    <r>
      <rPr>
        <sz val="10"/>
        <rFont val="Trebuchet MS"/>
        <family val="2"/>
      </rPr>
      <t xml:space="preserve"> strategy.</t>
    </r>
  </si>
  <si>
    <r>
      <t>Tip 2</t>
    </r>
    <r>
      <rPr>
        <sz val="10"/>
        <rFont val="Trebuchet MS"/>
        <family val="2"/>
      </rPr>
      <t xml:space="preserve">: Like Tip 1, if you want to use the </t>
    </r>
    <r>
      <rPr>
        <i/>
        <sz val="10"/>
        <rFont val="Tahoma"/>
        <family val="2"/>
      </rPr>
      <t>Highest Interest Rate</t>
    </r>
    <r>
      <rPr>
        <sz val="10"/>
        <rFont val="Trebuchet MS"/>
        <family val="2"/>
      </rPr>
      <t xml:space="preserve"> method, and you </t>
    </r>
  </si>
  <si>
    <t xml:space="preserve">have two debts with similar rates but very different balances, you may want to </t>
  </si>
  <si>
    <t xml:space="preserve">change the order so that you pay off the lower balance first. This may make very </t>
  </si>
  <si>
    <t>little difference in the total interest, but it can make you feel better faster.</t>
  </si>
  <si>
    <r>
      <t>Tip 3</t>
    </r>
    <r>
      <rPr>
        <sz val="10"/>
        <rFont val="Trebuchet MS"/>
        <family val="2"/>
      </rPr>
      <t xml:space="preserve">: </t>
    </r>
    <r>
      <rPr>
        <b/>
        <sz val="10"/>
        <rFont val="Tahoma"/>
        <family val="2"/>
      </rPr>
      <t>Update the Creditor Information Table every few months.</t>
    </r>
    <r>
      <rPr>
        <sz val="10"/>
        <rFont val="Trebuchet MS"/>
        <family val="2"/>
      </rPr>
      <t xml:space="preserve"> Your minimum </t>
    </r>
  </si>
  <si>
    <t>payments may change over time as the balance in your accounts change, or if your</t>
  </si>
  <si>
    <t>interest rate changes. You may be able to further reduce your overall interest and</t>
  </si>
  <si>
    <t>reduce the time to pay off your debts, by re-adjusting your minimum payments</t>
  </si>
  <si>
    <t>every few months. This would mean starting over with a fresh template, entering</t>
  </si>
  <si>
    <t>the new Balance Date, and updating the Creditor Information Table.</t>
  </si>
  <si>
    <r>
      <t>Tip 4: Snowflaking</t>
    </r>
    <r>
      <rPr>
        <sz val="10"/>
        <rFont val="Trebuchet MS"/>
        <family val="2"/>
      </rPr>
      <t xml:space="preserve"> is a popular term for making occasional extra payments</t>
    </r>
  </si>
  <si>
    <t>above the normal monthly payment. You can add debt "snowflakes" in the</t>
  </si>
  <si>
    <t>PaymentSchedule worksheet.</t>
  </si>
  <si>
    <t>Debt Snowball Payment Schedule</t>
  </si>
  <si>
    <t>Monthly Payment:</t>
  </si>
  <si>
    <t>Creditor:</t>
  </si>
  <si>
    <t>Balance:</t>
  </si>
  <si>
    <t>Rate:</t>
  </si>
  <si>
    <t>Base Payment:</t>
  </si>
  <si>
    <t>Months to Pay Off:</t>
  </si>
  <si>
    <t>Month Paid Off:</t>
  </si>
  <si>
    <t>Total Interest:</t>
  </si>
  <si>
    <t>Error Code:</t>
  </si>
  <si>
    <t>Monthly Payments</t>
  </si>
  <si>
    <t>Balance AFTER Payment</t>
  </si>
  <si>
    <t>Interest</t>
  </si>
  <si>
    <t>Payment Before Snowball</t>
  </si>
  <si>
    <t>Extra Payment</t>
  </si>
  <si>
    <t>No.</t>
  </si>
  <si>
    <t>Month</t>
  </si>
  <si>
    <t>Snowball</t>
  </si>
  <si>
    <t>Additional</t>
  </si>
  <si>
    <t>END BALANCE</t>
  </si>
  <si>
    <t>TOTAL</t>
  </si>
  <si>
    <t>APR%</t>
  </si>
  <si>
    <t>Weekly</t>
  </si>
  <si>
    <t>Spotify</t>
  </si>
  <si>
    <t>Disney+</t>
  </si>
  <si>
    <t>HOA</t>
  </si>
  <si>
    <t>January</t>
  </si>
  <si>
    <t>February</t>
  </si>
  <si>
    <t>March</t>
  </si>
  <si>
    <t>April</t>
  </si>
  <si>
    <t>May</t>
  </si>
  <si>
    <t>June</t>
  </si>
  <si>
    <t>July</t>
  </si>
  <si>
    <t>August</t>
  </si>
  <si>
    <t>September</t>
  </si>
  <si>
    <t>October</t>
  </si>
  <si>
    <t>November</t>
  </si>
  <si>
    <t>December</t>
  </si>
  <si>
    <t>Gone</t>
  </si>
  <si>
    <t>Christmas Money</t>
  </si>
  <si>
    <t>Principal</t>
  </si>
  <si>
    <t>Late
Fee</t>
  </si>
  <si>
    <r>
      <t xml:space="preserve">Balance
</t>
    </r>
    <r>
      <rPr>
        <sz val="9"/>
        <rFont val="Arial"/>
        <family val="2"/>
        <scheme val="minor"/>
      </rPr>
      <t>(End)</t>
    </r>
  </si>
  <si>
    <r>
      <t xml:space="preserve">Balance
</t>
    </r>
    <r>
      <rPr>
        <sz val="9"/>
        <rFont val="Arial"/>
        <family val="2"/>
        <scheme val="minor"/>
      </rPr>
      <t>(Start)</t>
    </r>
  </si>
  <si>
    <t>Annual</t>
  </si>
  <si>
    <t>Monthly</t>
  </si>
  <si>
    <t>Daily</t>
  </si>
  <si>
    <t>Feb</t>
  </si>
  <si>
    <t>Total
Interest</t>
  </si>
  <si>
    <t>Jan</t>
  </si>
  <si>
    <t>Mar</t>
  </si>
  <si>
    <t>Apr</t>
  </si>
  <si>
    <t>Aug</t>
  </si>
  <si>
    <t>Sep</t>
  </si>
  <si>
    <t>Oct</t>
  </si>
  <si>
    <t>Nov</t>
  </si>
  <si>
    <t>Dec</t>
  </si>
  <si>
    <r>
      <t xml:space="preserve">2024
</t>
    </r>
    <r>
      <rPr>
        <sz val="8"/>
        <rFont val="Arial"/>
        <family val="2"/>
        <scheme val="minor"/>
      </rPr>
      <t>Leap Year</t>
    </r>
  </si>
  <si>
    <r>
      <t xml:space="preserve">2028
</t>
    </r>
    <r>
      <rPr>
        <sz val="8"/>
        <rFont val="Arial"/>
        <family val="2"/>
        <scheme val="minor"/>
      </rPr>
      <t>Leap Year</t>
    </r>
  </si>
  <si>
    <r>
      <t xml:space="preserve">2032
</t>
    </r>
    <r>
      <rPr>
        <sz val="8"/>
        <rFont val="Arial"/>
        <family val="2"/>
        <scheme val="minor"/>
      </rPr>
      <t>Leap Year</t>
    </r>
  </si>
  <si>
    <t>Helper</t>
  </si>
  <si>
    <t>Leap
Year
Feb
Only</t>
  </si>
  <si>
    <t>April
June
Sep
Nov</t>
  </si>
  <si>
    <t>Feb
Only</t>
  </si>
  <si>
    <t>Jan
Mar
May
July</t>
  </si>
  <si>
    <t>Aug
Oct
Dec</t>
  </si>
  <si>
    <t>Monthly
Percentage Breakdowns</t>
  </si>
  <si>
    <t>Days</t>
  </si>
  <si>
    <t>This is a MINIMUM PAYMENT ONLY calculator</t>
  </si>
  <si>
    <t>Added
Min</t>
  </si>
  <si>
    <t>Total
Payment</t>
  </si>
  <si>
    <r>
      <t xml:space="preserve">2036
</t>
    </r>
    <r>
      <rPr>
        <sz val="8"/>
        <rFont val="Arial"/>
        <family val="2"/>
        <scheme val="minor"/>
      </rPr>
      <t>Leap Year</t>
    </r>
  </si>
  <si>
    <t>SET PAYMENT calculator</t>
  </si>
  <si>
    <t>Plan for that Month</t>
  </si>
  <si>
    <t>Savings Plan</t>
  </si>
  <si>
    <t>Yearly Plan Breakdown</t>
  </si>
  <si>
    <t>Credit Card Info</t>
  </si>
  <si>
    <t>Months</t>
  </si>
  <si>
    <t>Current Balance</t>
  </si>
  <si>
    <t>Interest Rate</t>
  </si>
  <si>
    <t>Interest-Only Payment</t>
  </si>
  <si>
    <t>A. Calculate Months to Payoff</t>
  </si>
  <si>
    <t>Monthly Payment</t>
  </si>
  <si>
    <t>(Needs to be greater than the interest-only payment)</t>
  </si>
  <si>
    <t>Months to Payoff</t>
  </si>
  <si>
    <t>B. Calculate Monthly Payment</t>
  </si>
  <si>
    <t>Payoff Goal (Months)</t>
  </si>
  <si>
    <t>Targets to Consider</t>
  </si>
  <si>
    <t>Source</t>
  </si>
  <si>
    <t>Amount</t>
  </si>
  <si>
    <t>Due</t>
  </si>
  <si>
    <t>Code</t>
  </si>
  <si>
    <t>Utility</t>
  </si>
  <si>
    <t>Priority Code:</t>
  </si>
  <si>
    <t>Food</t>
  </si>
  <si>
    <t>Operational</t>
  </si>
  <si>
    <t>Entertainment</t>
  </si>
  <si>
    <t>Upkeep</t>
  </si>
  <si>
    <t>Insurance</t>
  </si>
  <si>
    <t>Yearly</t>
  </si>
  <si>
    <t>Jan/Jun</t>
  </si>
  <si>
    <t>Monthly Total:</t>
  </si>
  <si>
    <t>Bi-Weekly</t>
  </si>
  <si>
    <t>Per
Month
Amounts</t>
  </si>
  <si>
    <t>Fixed/Liquid</t>
  </si>
  <si>
    <t>Cards/Loans</t>
  </si>
  <si>
    <t>Credit Cards</t>
  </si>
  <si>
    <t>Loans</t>
  </si>
  <si>
    <t>Monthly Expense by Code</t>
  </si>
  <si>
    <t>Monthly Credit and Loan Bills</t>
  </si>
  <si>
    <t>Discretionary Income</t>
  </si>
  <si>
    <t>Bi-Yearly</t>
  </si>
  <si>
    <t>As of Date:</t>
  </si>
  <si>
    <t>Debt to Income Ratio</t>
  </si>
  <si>
    <t>0 - 36.99%</t>
  </si>
  <si>
    <t>Healthy debt, as long as you have a steady income.</t>
  </si>
  <si>
    <t>37% - 42.99%</t>
  </si>
  <si>
    <t>43% - 49.99%</t>
  </si>
  <si>
    <t>&gt; 50%</t>
  </si>
  <si>
    <t>Net Worth Statement</t>
  </si>
  <si>
    <t>Assets</t>
  </si>
  <si>
    <t>Liabilities</t>
  </si>
  <si>
    <t>Cash</t>
  </si>
  <si>
    <t>Mortgages</t>
  </si>
  <si>
    <t>Primary Home</t>
  </si>
  <si>
    <t>Secondary Home</t>
  </si>
  <si>
    <t>Certificates of Deposit</t>
  </si>
  <si>
    <t>Rental Properties</t>
  </si>
  <si>
    <t>Cash on Hand</t>
  </si>
  <si>
    <t>Physical Assets</t>
  </si>
  <si>
    <t>Revolving Debts</t>
  </si>
  <si>
    <t>Visa</t>
  </si>
  <si>
    <t>MasterCard</t>
  </si>
  <si>
    <t>American Express</t>
  </si>
  <si>
    <t>Furniture</t>
  </si>
  <si>
    <t>Discover</t>
  </si>
  <si>
    <t>Jewelry</t>
  </si>
  <si>
    <t>Other</t>
  </si>
  <si>
    <t>Collectibles</t>
  </si>
  <si>
    <t>Vehicle #1</t>
  </si>
  <si>
    <t>Vehicle #2</t>
  </si>
  <si>
    <t>RVs, boats, etc.</t>
  </si>
  <si>
    <t>Investments</t>
  </si>
  <si>
    <t>Installment Debt</t>
  </si>
  <si>
    <t>401(k)s</t>
  </si>
  <si>
    <t>IRAs</t>
  </si>
  <si>
    <t>Brokerage Accounts</t>
  </si>
  <si>
    <t>Business Equity</t>
  </si>
  <si>
    <t>Student Loans</t>
  </si>
  <si>
    <t>Life Insurance</t>
  </si>
  <si>
    <t>Personal Loans</t>
  </si>
  <si>
    <t>TOTAL ASSETS</t>
  </si>
  <si>
    <t>TOTAL LIABILITIES</t>
  </si>
  <si>
    <t>NET WORTH: Total Assets - Total Liabilities =</t>
  </si>
  <si>
    <t>Try to avoid additional usage on credit cards or loans to save your money in case there is any urgent or important needs</t>
  </si>
  <si>
    <t>You should think to reduce your debt by paying off some of your Credit Cards and loans</t>
  </si>
  <si>
    <t>Unless you have a solution to pay your bad Debts regularly, you should start to eliminate some of your TOXIC DEBT</t>
  </si>
  <si>
    <t>Type</t>
  </si>
  <si>
    <t>↓</t>
  </si>
  <si>
    <t>Per Month</t>
  </si>
  <si>
    <t>Total =</t>
  </si>
  <si>
    <t>Combined BAD DEBT</t>
  </si>
  <si>
    <t>Monthly Total for setting aside "Yearly" bills:</t>
  </si>
  <si>
    <t>Card Name:</t>
  </si>
  <si>
    <t>To Use this calculator:</t>
  </si>
  <si>
    <t>1. From Dropdown select "Card Name" (row #2).
     The data for the entire calculator will fill in.
2. To adjust the Monthly payment it is suggested
     to go to the DATA ENTRY page to change.
3. Section B. (row 17) can be adjusted as
    desired.</t>
  </si>
  <si>
    <t>Adjusted Values</t>
  </si>
  <si>
    <t>Kept</t>
  </si>
  <si>
    <t>Adjusted Ratio</t>
  </si>
  <si>
    <t>Normal Ratio</t>
  </si>
  <si>
    <t>Normal Values</t>
  </si>
  <si>
    <t>Adjust</t>
  </si>
  <si>
    <r>
      <t xml:space="preserve">This is a "What if" calculator. It mirrors the Data Entry page. Anything in the table itself should not be changed. 
</t>
    </r>
    <r>
      <rPr>
        <b/>
        <u/>
        <sz val="14"/>
        <color rgb="FFFF0000"/>
        <rFont val="Arial"/>
        <family val="2"/>
        <scheme val="minor"/>
      </rPr>
      <t>**ONLY THE COLUMNS MARKED "ADJUST" should be changed.**</t>
    </r>
    <r>
      <rPr>
        <sz val="14"/>
        <rFont val="Arial"/>
        <family val="2"/>
        <scheme val="minor"/>
      </rPr>
      <t xml:space="preserve">
Just place an "X" in the adjacent cells that you want to remove from your budget and the calculator will adjust everything including the Debt to Income Ratio.</t>
    </r>
  </si>
  <si>
    <t>Paycheck 1</t>
  </si>
  <si>
    <t>Paycheck 2</t>
  </si>
  <si>
    <r>
      <t xml:space="preserve">Fixed Bills </t>
    </r>
    <r>
      <rPr>
        <b/>
        <sz val="8"/>
        <rFont val="Arial"/>
        <family val="2"/>
        <scheme val="minor"/>
      </rPr>
      <t>(Monthly)</t>
    </r>
  </si>
  <si>
    <r>
      <t xml:space="preserve">Fixed Bills </t>
    </r>
    <r>
      <rPr>
        <b/>
        <sz val="8"/>
        <rFont val="Arial"/>
        <family val="2"/>
        <scheme val="minor"/>
      </rPr>
      <t>(Other)</t>
    </r>
  </si>
  <si>
    <t>Investment 2</t>
  </si>
  <si>
    <t>Investment 1</t>
  </si>
  <si>
    <t>Electric / Water</t>
  </si>
  <si>
    <t>Auto Insurance</t>
  </si>
  <si>
    <t>Cellular</t>
  </si>
  <si>
    <t>Internet</t>
  </si>
  <si>
    <t>Monthly Total for setting aside funds. "Other than Monthly" bills:</t>
  </si>
  <si>
    <t>Audible</t>
  </si>
  <si>
    <t>Wholesale Club</t>
  </si>
  <si>
    <t>Car 1 Gas</t>
  </si>
  <si>
    <t>Car 2 Gas</t>
  </si>
  <si>
    <t>Credit Card 1</t>
  </si>
  <si>
    <t>D. Store Card 1</t>
  </si>
  <si>
    <t>Bank Loan 1</t>
  </si>
  <si>
    <t>Car Payment 1</t>
  </si>
  <si>
    <t>Boat Loan</t>
  </si>
  <si>
    <t>Credit Card 2</t>
  </si>
  <si>
    <t>D. Store Card 2</t>
  </si>
  <si>
    <t>D. Store Card 3</t>
  </si>
  <si>
    <t>D. Store Card 4</t>
  </si>
  <si>
    <t>Paycheck 3</t>
  </si>
  <si>
    <t>Debt to Limit Ratio</t>
  </si>
  <si>
    <t>Credit Score vs Credit Report vs Credit Limit</t>
  </si>
  <si>
    <t>Total Limits</t>
  </si>
  <si>
    <t>Amount Borrowed</t>
  </si>
  <si>
    <t>You have limited money to save or spend. As a result, you won't likely have money to handle an unforeseen event and will have limited borrowing options.</t>
  </si>
  <si>
    <t>36% - 49%</t>
  </si>
  <si>
    <t>0 - 35%</t>
  </si>
  <si>
    <t>36% to 49% means your DTI ratio is adequate, but you have room for improvement. Lenders might ask for other eligibility requirements.</t>
  </si>
  <si>
    <t>35% or less is generally viewed as favorable, and your debt is manageable. You likely have money remaining after paying monthly bills.</t>
  </si>
  <si>
    <t>Table of Contents:</t>
  </si>
  <si>
    <t>Section 1</t>
  </si>
  <si>
    <t>↑Top</t>
  </si>
  <si>
    <t>Section 2</t>
  </si>
  <si>
    <t>Creditworthiness</t>
  </si>
  <si>
    <t>Credit Reports</t>
  </si>
  <si>
    <t>Credit Scores</t>
  </si>
  <si>
    <t>Credit Limit</t>
  </si>
  <si>
    <t>Section 2-1: Payment History</t>
  </si>
  <si>
    <t>Section 3</t>
  </si>
  <si>
    <t>FICO Score</t>
  </si>
  <si>
    <t>Section 2-2: Amounts Owed</t>
  </si>
  <si>
    <t>Section 2-3: Length of Credit History</t>
  </si>
  <si>
    <t>Section 2-4: Credit Mix</t>
  </si>
  <si>
    <t>Section 2-5: New Credit</t>
  </si>
  <si>
    <t>Section 4</t>
  </si>
  <si>
    <t>Debt to Income</t>
  </si>
  <si>
    <t>1. Credit Report</t>
  </si>
  <si>
    <t>2. Credit Score</t>
  </si>
  <si>
    <t>3. Credit Limit</t>
  </si>
  <si>
    <t>Credit reports are historical profiles of a person’s behavior patterns when it comes to borrowing and paying</t>
  </si>
  <si>
    <t>back money. The data they contain is used to generate credit scores.</t>
  </si>
  <si>
    <t>A credit report shows your history of borrowing money and repaying it. Such records would include:</t>
  </si>
  <si>
    <t>1. Credit Cards</t>
  </si>
  <si>
    <t>2. Student Loans</t>
  </si>
  <si>
    <t>3. Car Loans</t>
  </si>
  <si>
    <t>4. Mortgages</t>
  </si>
  <si>
    <t>5. Home Equity Loans</t>
  </si>
  <si>
    <t>6. along with other forms of borrowing</t>
  </si>
  <si>
    <t>Credit reports also may reflect negative financial information like:</t>
  </si>
  <si>
    <t>1. Bankruptcies</t>
  </si>
  <si>
    <t>2. Foreclosures</t>
  </si>
  <si>
    <t>3. Vehicle repossessions</t>
  </si>
  <si>
    <t>There are three national credit bureaus generate credit reports:</t>
  </si>
  <si>
    <t>1. Equifax</t>
  </si>
  <si>
    <t>2. Experian</t>
  </si>
  <si>
    <t>3. TransUnion</t>
  </si>
  <si>
    <t>Each bureau generates its reports slightly differently, but key items looked at include:</t>
  </si>
  <si>
    <t>Total outstanding debt.</t>
  </si>
  <si>
    <t>Your history of repayment.</t>
  </si>
  <si>
    <t>Your monthly payment history, including whether you made those payments on time, late, or not at all.</t>
  </si>
  <si>
    <t>Additionally credit reports typically look back at seven years of data to establish creditworthiness.</t>
  </si>
  <si>
    <t>In certain instances, such as a Chapter 7 bankruptcy, the credit reporting agency may go back 10 years.</t>
  </si>
  <si>
    <t>Personal finance experts advise that you periodically check your credit report for potential discrepancies.</t>
  </si>
  <si>
    <t xml:space="preserve">Certain specialized, industry-specific credit scores range from 250 to 900. </t>
  </si>
  <si>
    <t>Your credit report (as outlined above) is used to calculate your credit score.</t>
  </si>
  <si>
    <t>The five main factors analyzed when generating a credit score include your:</t>
  </si>
  <si>
    <t>FICO Scores are calculated using many different pieces of credit data in your credit report.</t>
  </si>
  <si>
    <t>• Where you live.</t>
  </si>
  <si>
    <t>• Any interest rate being charged on a particular credit card or Other account.</t>
  </si>
  <si>
    <t>• Any items reported as child/family support obligations.</t>
  </si>
  <si>
    <t>Account types considered for credit history could include:</t>
  </si>
  <si>
    <t>1. Credit cards (Visa, MasterCard, American Express, Discover, etc.)</t>
  </si>
  <si>
    <t>2. Retail accounts (credit from stores where you shop, like department store credit cards)</t>
  </si>
  <si>
    <t>3. Installment loans (loans where you make regular payments, like car loans)</t>
  </si>
  <si>
    <t>4. Finance company accounts</t>
  </si>
  <si>
    <t>5. Mortgage loans</t>
  </si>
  <si>
    <t>6. Public record and collection items</t>
  </si>
  <si>
    <t>Negative factors include:</t>
  </si>
  <si>
    <t>1. Bankruptcies - will stay on your credit report for 7-10 years, depending on the type</t>
  </si>
  <si>
    <t>2. Lawsuits</t>
  </si>
  <si>
    <t>3. Wage attachments</t>
  </si>
  <si>
    <t>Components that make up your payment history:</t>
  </si>
  <si>
    <t>It might mean some sacrifices, but better to give up a few things now than to ruin your credit for a lifetime.</t>
  </si>
  <si>
    <t>There are 5 factors that the Amounts Owed Category looks at:</t>
  </si>
  <si>
    <t>Note that even if you pay off your credit cards in full each month, your credit report may show a</t>
  </si>
  <si>
    <t>balance on those cards. The total balance on your last statement is generally the amount that</t>
  </si>
  <si>
    <t>will show in your credit report.</t>
  </si>
  <si>
    <t>A larger number of accounts with amounts owed can indicate higher risk of over-extension.</t>
  </si>
  <si>
    <t>It's also important to note that your current account balance isn't necessarily the balance that shows</t>
  </si>
  <si>
    <t>up on your credit report. Your account balance on your credit report will reflect the account balance</t>
  </si>
  <si>
    <t>your lender reported to the credit bureau (typically the balance from your latest monthly statement).</t>
  </si>
  <si>
    <t>So even if you pay your credit card balances in full each month, your account balance won't</t>
  </si>
  <si>
    <t>necessarily show on your credit report as $0.</t>
  </si>
  <si>
    <t>means you're close to maxing out your credit cards, which can have a negative impact on your</t>
  </si>
  <si>
    <t>FICO Scores. On the other hand, using a low percentage of your available credit can have a positive</t>
  </si>
  <si>
    <t>impact. In some cases, a low credit utilization ratio will have a more positive impact on your FICO</t>
  </si>
  <si>
    <t>Scores than not using any of your available credit at all.</t>
  </si>
  <si>
    <t>For example, if you borrowed $10,000 to buy a car and you have paid back $2,000, you still owe</t>
  </si>
  <si>
    <t>(with interest) more than 80% of the original loan. Paying down installment loans is a good sign that</t>
  </si>
  <si>
    <t>you're able and willing to manage and repay debt.</t>
  </si>
  <si>
    <t>When it comes to length of credit history, your FICO Scores take three things into account:</t>
  </si>
  <si>
    <t>1. How long your credit accounts have been open including the age of your oldest account, the age</t>
  </si>
  <si>
    <t>of your newest account, and an average age of all your accounts.</t>
  </si>
  <si>
    <t>2. How long specific credit accounts have been open.</t>
  </si>
  <si>
    <t>3. How long it has been since the account has been used.</t>
  </si>
  <si>
    <t>How to establish your credit history</t>
  </si>
  <si>
    <t>Types of credit accounts question:</t>
  </si>
  <si>
    <t>Your FICO Scores take into account several factors when looking at new credit.</t>
  </si>
  <si>
    <t>1. How many new accounts you have</t>
  </si>
  <si>
    <t>Your FICO Scores look at how many new accounts you have by type of account.</t>
  </si>
  <si>
    <t>They may also look at how many of your accounts are new accounts.</t>
  </si>
  <si>
    <t>2. Don't open new accounts too rapidly.</t>
  </si>
  <si>
    <t>3. How many recent inquiries you have</t>
  </si>
  <si>
    <t>1. Inquiries usually have a small impact</t>
  </si>
  <si>
    <t>2. Many types of inquiries are ignored completely</t>
  </si>
  <si>
    <t>3. The score allows for "rate shopping"</t>
  </si>
  <si>
    <t>Remember: It's OK to request and check your own credit report.</t>
  </si>
  <si>
    <t>2-1 Payment History</t>
  </si>
  <si>
    <t>2-2 Amounts Owed</t>
  </si>
  <si>
    <t>2-3 Length of Credit History</t>
  </si>
  <si>
    <t>2-4 Credit Mix</t>
  </si>
  <si>
    <t>2-5 New Credit</t>
  </si>
  <si>
    <t>Buff Savings accounts</t>
  </si>
  <si>
    <t>From Snowball Calculator</t>
  </si>
  <si>
    <t xml:space="preserve">Totals = </t>
  </si>
  <si>
    <t>Balance Due</t>
  </si>
  <si>
    <r>
      <t>Remaining Bills</t>
    </r>
    <r>
      <rPr>
        <sz val="6"/>
        <rFont val="Arial"/>
        <family val="2"/>
        <scheme val="minor"/>
      </rPr>
      <t xml:space="preserve"> (From Beginning of Year)</t>
    </r>
  </si>
  <si>
    <t>Payoff D. Store Card 2</t>
  </si>
  <si>
    <t>Add 150 to D. Store Card 2</t>
  </si>
  <si>
    <t>Department Store Card #2</t>
  </si>
  <si>
    <t>Start off adding $150.00 to payoff</t>
  </si>
  <si>
    <t>Once paid off add the $30.00 Payment</t>
  </si>
  <si>
    <t>and the $150.00 additional payment</t>
  </si>
  <si>
    <t xml:space="preserve">Use the $180.00 total amount to </t>
  </si>
  <si>
    <t>put into savings and for Christmas</t>
  </si>
  <si>
    <t>money</t>
  </si>
  <si>
    <t>90 in Savings Account 1 and 2</t>
  </si>
  <si>
    <t>Christmas Money 180</t>
  </si>
  <si>
    <t>Christmas Money extra $360.00</t>
  </si>
  <si>
    <t>Net Worth</t>
  </si>
  <si>
    <t>Section 5</t>
  </si>
  <si>
    <t>Net worth</t>
  </si>
  <si>
    <t>Section 6</t>
  </si>
  <si>
    <t>Other ratios and why they are important</t>
  </si>
  <si>
    <t>New Year's Eve</t>
  </si>
  <si>
    <t>Kwanzaa Begins</t>
  </si>
  <si>
    <t>Christmas Day</t>
  </si>
  <si>
    <t>Christmas Eve</t>
  </si>
  <si>
    <t>December Solstice</t>
  </si>
  <si>
    <t>Thanksgiving</t>
  </si>
  <si>
    <t>Veterans Day</t>
  </si>
  <si>
    <t>Daylight Saving (end)</t>
  </si>
  <si>
    <t>Halloween</t>
  </si>
  <si>
    <t>Boss's Day</t>
  </si>
  <si>
    <t>Columbus Day</t>
  </si>
  <si>
    <t>Rosh Hashanah</t>
  </si>
  <si>
    <t>Autumnal equinox</t>
  </si>
  <si>
    <t>Patriot Day</t>
  </si>
  <si>
    <t>Labor Day</t>
  </si>
  <si>
    <t>Independence Day</t>
  </si>
  <si>
    <t>Ramadan begins</t>
  </si>
  <si>
    <t>June Solstice</t>
  </si>
  <si>
    <t>Juneteenth</t>
  </si>
  <si>
    <t>Father's Day</t>
  </si>
  <si>
    <t>Memorial Day</t>
  </si>
  <si>
    <t>Mother's Day</t>
  </si>
  <si>
    <t>Cinco de Mayo</t>
  </si>
  <si>
    <t>Admin Assistants Day</t>
  </si>
  <si>
    <t>Easter</t>
  </si>
  <si>
    <t>Taxes Due</t>
  </si>
  <si>
    <t>April Fool's Day</t>
  </si>
  <si>
    <t>Vernal equinox</t>
  </si>
  <si>
    <t>St. Patrick's Day</t>
  </si>
  <si>
    <t>Daylight Saving (begin)</t>
  </si>
  <si>
    <t>Ash Wednesday</t>
  </si>
  <si>
    <t>President's Day</t>
  </si>
  <si>
    <t>Valentines Day</t>
  </si>
  <si>
    <t>Chinese New Year</t>
  </si>
  <si>
    <t>ML King Day</t>
  </si>
  <si>
    <t>New Year's Day</t>
  </si>
  <si>
    <t>Event or Holiday</t>
  </si>
  <si>
    <t>1:Sun, 2:Mon</t>
  </si>
  <si>
    <t>Calendar Title</t>
  </si>
  <si>
    <t>Start Day</t>
  </si>
  <si>
    <t>Year</t>
  </si>
  <si>
    <t>{42}</t>
  </si>
  <si>
    <t/>
  </si>
  <si>
    <t>Notes</t>
  </si>
  <si>
    <t>Calendar Template</t>
  </si>
  <si>
    <t>Due during the week</t>
  </si>
  <si>
    <t>Car Payment 2</t>
  </si>
  <si>
    <t>Name</t>
  </si>
  <si>
    <t>Week 1</t>
  </si>
  <si>
    <t>Consolidated</t>
  </si>
  <si>
    <t>Names</t>
  </si>
  <si>
    <t>Week 2</t>
  </si>
  <si>
    <t>Week 3</t>
  </si>
  <si>
    <t>Week 4</t>
  </si>
  <si>
    <t>Week 5</t>
  </si>
  <si>
    <t>Money available</t>
  </si>
  <si>
    <t>End of week</t>
  </si>
  <si>
    <t>Week 6</t>
  </si>
  <si>
    <t>Bill</t>
  </si>
  <si>
    <t>Day</t>
  </si>
  <si>
    <t>Source/Bill</t>
  </si>
  <si>
    <t>Sunday</t>
  </si>
  <si>
    <r>
      <t xml:space="preserve">Fixed Bills </t>
    </r>
    <r>
      <rPr>
        <b/>
        <sz val="8"/>
        <color theme="0"/>
        <rFont val="Arial"/>
        <family val="2"/>
        <scheme val="minor"/>
      </rPr>
      <t>(Monthly)</t>
    </r>
  </si>
  <si>
    <t>End Date</t>
  </si>
  <si>
    <t>List from Data Entry Tab</t>
  </si>
  <si>
    <t>List for
Calculator</t>
  </si>
  <si>
    <t>Bills Due During Week</t>
  </si>
  <si>
    <t>Left at the End of the Week</t>
  </si>
  <si>
    <t>Dues</t>
  </si>
  <si>
    <t>Total Dues =</t>
  </si>
  <si>
    <t>Total Income =</t>
  </si>
  <si>
    <t>Income That Week</t>
  </si>
  <si>
    <t>From Previous Week</t>
  </si>
  <si>
    <t>Carryover From Previous Week/Month</t>
  </si>
  <si>
    <t>Bank Account Starting Balance</t>
  </si>
  <si>
    <t>Bank Account 1 Checking</t>
  </si>
  <si>
    <t>Bank Account 1 Savings</t>
  </si>
  <si>
    <t>Bank Account 2 Checking</t>
  </si>
  <si>
    <t>Bank Account 2 Savings</t>
  </si>
  <si>
    <t>Ledger of Uncalculated Expenses</t>
  </si>
  <si>
    <t>Description of Expense</t>
  </si>
  <si>
    <t>Total Uncalculated Expenses =</t>
  </si>
  <si>
    <t>Funds Remaining at the End of the Month =</t>
  </si>
  <si>
    <t>Amount of Funds to Carry over to next Month =</t>
  </si>
  <si>
    <t>Data Entry into the tables to the left:</t>
  </si>
  <si>
    <t>Everything in the table is populated based on entries on the Data Entry Page.</t>
  </si>
  <si>
    <t>The only areas in the first 3 tables that should be filled in are Columns AF (Month) and AG (Day)</t>
  </si>
  <si>
    <t>Frequency</t>
  </si>
  <si>
    <t>Use column AC (Frequency) to determine where your "Start Day or Month" will begin.</t>
  </si>
  <si>
    <t>The following is explanations of how to fill out each Frequency type.</t>
  </si>
  <si>
    <t>Yearly - Day of bill due during the year.</t>
  </si>
  <si>
    <t>Weekly - Day of the week of the occurrence (i.e.. Groceries bought on Sunday - you will</t>
  </si>
  <si>
    <t>place the day number of the first Sunday on the calendar to the left)</t>
  </si>
  <si>
    <t>will occur every Thursday - If it starts the second Thursday of the Calendar to the</t>
  </si>
  <si>
    <t>left then that day number will be entered)</t>
  </si>
  <si>
    <t>Monthly - Day of occurrence during the month ( i.e.. If you get a rent check from a tenant of</t>
  </si>
  <si>
    <t>one of your properties and it's due the 15th of the month then a 15 should be entered)</t>
  </si>
  <si>
    <t>Bi-Yearly - Day of first occurrence during the year (i.e.. If a Home Owners Association fee is</t>
  </si>
  <si>
    <t>These tables set up every month in the year ( Tabs 1 - 12)</t>
  </si>
  <si>
    <t>Bi-Weekly - Day of the week of the first Bi-Weekly occurrence (i.e.. Bi-weekly Lawn Service</t>
  </si>
  <si>
    <t>due Bi-Yearly and the first occurrence is on the 1st of June then you enter</t>
  </si>
  <si>
    <t>Month - June , Day 1. The second occurrence will automatically be filled in)</t>
  </si>
  <si>
    <t>Tables 1 - 3</t>
  </si>
  <si>
    <t>Table 4</t>
  </si>
  <si>
    <t>This table is used to set up your first month "available Funds".</t>
  </si>
  <si>
    <t>The accuracy of this table is crutial to set up the initial funds for the remaining year.</t>
  </si>
  <si>
    <t>After that the individual months break down any occurances of incomming funds for that</t>
  </si>
  <si>
    <t>month and moving forward.</t>
  </si>
  <si>
    <t>Account - can be changed to accomidate personal needs</t>
  </si>
  <si>
    <t>Name - Provided to allow you to set a nick-name to the account</t>
  </si>
  <si>
    <t>Amount - The beginning balance of the account</t>
  </si>
  <si>
    <t>Ledger of Uncalculated Income</t>
  </si>
  <si>
    <t>Description of Income</t>
  </si>
  <si>
    <t>Total Uncalculated Income =</t>
  </si>
  <si>
    <t>Uncalculated Income + Funds Remaining at End of Month =</t>
  </si>
  <si>
    <t>Adjusted Funds =</t>
  </si>
  <si>
    <r>
      <t xml:space="preserve">Both Column AF &amp; AG are marked with a </t>
    </r>
    <r>
      <rPr>
        <b/>
        <sz val="10"/>
        <color theme="3"/>
        <rFont val="Calibri"/>
        <family val="2"/>
      </rPr>
      <t>↓</t>
    </r>
    <r>
      <rPr>
        <sz val="10"/>
        <color theme="3"/>
        <rFont val="Arial"/>
        <family val="2"/>
      </rPr>
      <t xml:space="preserve"> </t>
    </r>
  </si>
  <si>
    <t>Setting up your Financial Money-Manager</t>
  </si>
  <si>
    <t>This Excel document can be a fairly simple. I tried to make it as user friendly as possible.</t>
  </si>
  <si>
    <t>For the most part the entire document is geared as a "Personal Data Entry" and</t>
  </si>
  <si>
    <r>
      <rPr>
        <b/>
        <sz val="11"/>
        <rFont val="Arial"/>
        <family val="2"/>
        <scheme val="minor"/>
      </rPr>
      <t xml:space="preserve">NOTE:  </t>
    </r>
    <r>
      <rPr>
        <sz val="11"/>
        <rFont val="Arial"/>
        <family val="2"/>
        <scheme val="minor"/>
      </rPr>
      <t>Like most spreadsheet applications, you should know that spreadsheets can be error-prone.</t>
    </r>
  </si>
  <si>
    <t>It is easy to make mistakes or accidentally delete things that should not be deleted.</t>
  </si>
  <si>
    <t>or the ← in the top left of the screen can be used.</t>
  </si>
  <si>
    <t>Alternately you could close the document down without saving and reload it. This should be</t>
  </si>
  <si>
    <t>a last resort as all data entered since the last save will be lost.</t>
  </si>
  <si>
    <t>Basically if you follow the instructions and guidelines provided in this Setup Page</t>
  </si>
  <si>
    <t>you should find this spreadsheet uncomplicated and very useful.</t>
  </si>
  <si>
    <r>
      <t xml:space="preserve"> - </t>
    </r>
    <r>
      <rPr>
        <b/>
        <sz val="11"/>
        <color theme="5"/>
        <rFont val="Arial"/>
        <family val="2"/>
        <scheme val="minor"/>
      </rPr>
      <t>Backup</t>
    </r>
    <r>
      <rPr>
        <sz val="11"/>
        <color theme="5"/>
        <rFont val="Arial"/>
        <family val="2"/>
        <scheme val="minor"/>
      </rPr>
      <t xml:space="preserve"> your file regularly to avoid losing data! Excel files DO get corrupted occasionally.</t>
    </r>
  </si>
  <si>
    <t>Helpful Tip: It is much easier to view both this setup page and any page you are working</t>
  </si>
  <si>
    <t>with in a "Side-by-Side" view. To achieve this follow these steps:</t>
  </si>
  <si>
    <r>
      <t xml:space="preserve">1. At the top of the page select the </t>
    </r>
    <r>
      <rPr>
        <b/>
        <sz val="11"/>
        <color theme="4" tint="-0.249977111117893"/>
        <rFont val="Arial"/>
        <family val="2"/>
        <scheme val="minor"/>
      </rPr>
      <t>VIEW</t>
    </r>
    <r>
      <rPr>
        <sz val="11"/>
        <color theme="4" tint="-0.249977111117893"/>
        <rFont val="Arial"/>
        <family val="2"/>
        <scheme val="minor"/>
      </rPr>
      <t xml:space="preserve"> tab.</t>
    </r>
  </si>
  <si>
    <r>
      <t xml:space="preserve">2. Select </t>
    </r>
    <r>
      <rPr>
        <b/>
        <sz val="11"/>
        <color theme="4" tint="-0.249977111117893"/>
        <rFont val="Arial"/>
        <family val="2"/>
        <scheme val="minor"/>
      </rPr>
      <t>NEW WINDOW</t>
    </r>
    <r>
      <rPr>
        <sz val="11"/>
        <color theme="4" tint="-0.249977111117893"/>
        <rFont val="Arial"/>
        <family val="2"/>
        <scheme val="minor"/>
      </rPr>
      <t xml:space="preserve"> from the window section.</t>
    </r>
  </si>
  <si>
    <r>
      <t xml:space="preserve">3. Then select </t>
    </r>
    <r>
      <rPr>
        <b/>
        <sz val="11"/>
        <color theme="4" tint="-0.249977111117893"/>
        <rFont val="Arial"/>
        <family val="2"/>
        <scheme val="minor"/>
      </rPr>
      <t>VIEW SIDE BY SIDE</t>
    </r>
    <r>
      <rPr>
        <sz val="11"/>
        <color theme="4" tint="-0.249977111117893"/>
        <rFont val="Arial"/>
        <family val="2"/>
        <scheme val="minor"/>
      </rPr>
      <t xml:space="preserve"> in the window section.</t>
    </r>
  </si>
  <si>
    <r>
      <t xml:space="preserve">4. </t>
    </r>
    <r>
      <rPr>
        <u/>
        <sz val="11"/>
        <color theme="4" tint="-0.249977111117893"/>
        <rFont val="Arial"/>
        <family val="2"/>
        <scheme val="minor"/>
      </rPr>
      <t>Unselect</t>
    </r>
    <r>
      <rPr>
        <sz val="11"/>
        <color theme="4" tint="-0.249977111117893"/>
        <rFont val="Arial"/>
        <family val="2"/>
        <scheme val="minor"/>
      </rPr>
      <t xml:space="preserve"> </t>
    </r>
    <r>
      <rPr>
        <b/>
        <sz val="11"/>
        <color theme="4" tint="-0.249977111117893"/>
        <rFont val="Arial"/>
        <family val="2"/>
        <scheme val="minor"/>
      </rPr>
      <t>SYNCHRONOUS SCROLLING</t>
    </r>
    <r>
      <rPr>
        <sz val="11"/>
        <color theme="4" tint="-0.249977111117893"/>
        <rFont val="Arial"/>
        <family val="2"/>
        <scheme val="minor"/>
      </rPr>
      <t xml:space="preserve"> under the view side by side button.</t>
    </r>
  </si>
  <si>
    <t>The hardest thing about Side by Side viewing is keeping an eye on which page your working on.</t>
  </si>
  <si>
    <t>To Begin</t>
  </si>
  <si>
    <t>Getting Started</t>
  </si>
  <si>
    <t>that work in the background so very little Excel knowledge is needed.</t>
  </si>
  <si>
    <t xml:space="preserve"> - The first sheet (Data Entry) is used to enter all your income and expenses. This sheet lays the</t>
  </si>
  <si>
    <t>groundwork for about 3/4 of this entire document.</t>
  </si>
  <si>
    <t xml:space="preserve"> - The only two pages that the Data Entry page does not affect are the Net Worth page and</t>
  </si>
  <si>
    <t xml:space="preserve"> - What If sheet is a good tool to assess what may happen if a job is lost or even to see how your</t>
  </si>
  <si>
    <t>monthly funds/expenses will change based on a reduction in expenses.</t>
  </si>
  <si>
    <t xml:space="preserve"> - The Card Calculator takes the cards that were entered and gives an idea of payoff timeframes based</t>
  </si>
  <si>
    <t>on minimum payments vs. the set amount you placed on the Data Entry sheet.</t>
  </si>
  <si>
    <t xml:space="preserve"> - Net Worth sheet lets you play with the amount of your Assets vs. Liabilities to give you an idea of</t>
  </si>
  <si>
    <t>your Net Worth.</t>
  </si>
  <si>
    <t>These two let you snowball your debt to payoff credit cards and loans more efficiently.</t>
  </si>
  <si>
    <t xml:space="preserve"> - Creditworthiness sheet contains a large amount of information on your overall financial picture.</t>
  </si>
  <si>
    <t>It includes a lot of ratios and explanations on financial wealth. It will provide insight to help you</t>
  </si>
  <si>
    <t>hone and increase your financial literacy.</t>
  </si>
  <si>
    <t xml:space="preserve"> - The remaining tabs ( Year &amp; 1 - 12) are the breakdown of your Data Entry page. They are a weekly</t>
  </si>
  <si>
    <t>look at how your finances are panning out over the course of a full year.</t>
  </si>
  <si>
    <t>INSTRUCTIONS</t>
  </si>
  <si>
    <t>This section is to start you out with a general setup of two pages.</t>
  </si>
  <si>
    <t>The main page being the Data Entry page and the other the Year Page.</t>
  </si>
  <si>
    <t>• The Data Entry sheet</t>
  </si>
  <si>
    <t>Helpful Tip: It may be a good idea to make a second copy of this document.</t>
  </si>
  <si>
    <t>as to have for a backup in case something gets corrupted on the current document you are using.</t>
  </si>
  <si>
    <t>This way you can have a "Blank" (or Master) version of the document to use for future years and</t>
  </si>
  <si>
    <t>To achieve this follow these steps:</t>
  </si>
  <si>
    <t>the Creditworthiness page</t>
  </si>
  <si>
    <t xml:space="preserve"> - The Finance Plan Sheet allows you to work on a yearly basis to plan your future. </t>
  </si>
  <si>
    <t>3. Once the window comes up you will have to name the file name.</t>
  </si>
  <si>
    <t>It is suggested to name the file XXXXXX-Master or XXXXXX-Blank. In doing this you will be able</t>
  </si>
  <si>
    <t>distinguish the clean copy from ones that you have entered personal information into.</t>
  </si>
  <si>
    <r>
      <t xml:space="preserve">1. At the top-Left of the screen click the </t>
    </r>
    <r>
      <rPr>
        <b/>
        <sz val="11"/>
        <color theme="4" tint="-0.249977111117893"/>
        <rFont val="Arial"/>
        <family val="2"/>
        <scheme val="minor"/>
      </rPr>
      <t>OFFICE BUTTON</t>
    </r>
    <r>
      <rPr>
        <sz val="11"/>
        <color theme="4" tint="-0.249977111117893"/>
        <rFont val="Arial"/>
        <family val="2"/>
        <scheme val="minor"/>
      </rPr>
      <t>.</t>
    </r>
  </si>
  <si>
    <r>
      <t xml:space="preserve">2. On the Left side of the dropdown click </t>
    </r>
    <r>
      <rPr>
        <b/>
        <sz val="11"/>
        <color theme="4" tint="-0.249977111117893"/>
        <rFont val="Arial"/>
        <family val="2"/>
        <scheme val="minor"/>
      </rPr>
      <t>SAVE AS</t>
    </r>
  </si>
  <si>
    <r>
      <t xml:space="preserve">4. Be sure to click </t>
    </r>
    <r>
      <rPr>
        <b/>
        <sz val="11"/>
        <color theme="4" tint="-0.249977111117893"/>
        <rFont val="Arial"/>
        <family val="2"/>
        <scheme val="minor"/>
      </rPr>
      <t>SAVE</t>
    </r>
    <r>
      <rPr>
        <sz val="11"/>
        <color theme="4" tint="-0.249977111117893"/>
        <rFont val="Arial"/>
        <family val="2"/>
        <scheme val="minor"/>
      </rPr>
      <t xml:space="preserve"> and your done.</t>
    </r>
  </si>
  <si>
    <t>These two will set up the majority of the other pages so that you can control your finances.</t>
  </si>
  <si>
    <t>This page is for the most part the main focus of this entire document. Setting up this page correctly</t>
  </si>
  <si>
    <t>up all the documentation that pertains to your personal finances. Some of these will include:</t>
  </si>
  <si>
    <t>1. Mortgage statement</t>
  </si>
  <si>
    <t>2. Utility bills</t>
  </si>
  <si>
    <t>3. Paycheck Stubs</t>
  </si>
  <si>
    <t>4. Investment documents</t>
  </si>
  <si>
    <t>5. Membership or Club papers</t>
  </si>
  <si>
    <t>6. Credit card and Loan Statements</t>
  </si>
  <si>
    <t>7. Insurance papers</t>
  </si>
  <si>
    <t>8. Monthly expense bills</t>
  </si>
  <si>
    <t>10. Any other documents that will help you better lay out an accurate look at where your</t>
  </si>
  <si>
    <t>money is flowing. This is true whether your talking about income or expenses.</t>
  </si>
  <si>
    <t>The details of filling out this page will be outlined in the Data Entry Sheet section later</t>
  </si>
  <si>
    <t>on this page. For now this is to have you get everything ready and waiting to be used.</t>
  </si>
  <si>
    <t>• The Year sheet</t>
  </si>
  <si>
    <t>This page will set up the month pages that are labeled 1 - 12. This page will pull information placed</t>
  </si>
  <si>
    <t>the Income, Fixed Bills and Liquid Bills. What you will need to have on hand and ready is your bank</t>
  </si>
  <si>
    <t>account statement(s). These  will be used to fill out the 4th table.</t>
  </si>
  <si>
    <t>The details of filling out this page will be outlined in the Year Sheet section later</t>
  </si>
  <si>
    <t>Data Entry Sheet</t>
  </si>
  <si>
    <t>As stated before the Data Entry sheet is the core of the entire document. It is very important to correctly</t>
  </si>
  <si>
    <t xml:space="preserve">fill out this sheet to make everything work. This section will break down every part of the sheet so that </t>
  </si>
  <si>
    <t xml:space="preserve">it is filled out properly. </t>
  </si>
  <si>
    <t>The setup on this page can take some time but the major benefit of filling it out is to</t>
  </si>
  <si>
    <t>see your overall financial picture on one page. The best thing is that once it's filled out and</t>
  </si>
  <si>
    <t>you have a  new bill to add or an old one that changes it is very easy to change and all the</t>
  </si>
  <si>
    <t>pages that are affected will change accordingly</t>
  </si>
  <si>
    <t>as it does not change anything on any sheet.</t>
  </si>
  <si>
    <t>Columns A to K - This part will cover these 11 Columns.</t>
  </si>
  <si>
    <t>Rows 1 to 8 - This part will also cover these 8 Rows.</t>
  </si>
  <si>
    <t>1. Column E/F in Row 1 - Fill out the date. This "As of Date" is more for a personal reference</t>
  </si>
  <si>
    <r>
      <t xml:space="preserve">2. Column A in Rows 3 to 7 - Enter the </t>
    </r>
    <r>
      <rPr>
        <b/>
        <sz val="11"/>
        <rFont val="Arial"/>
        <family val="2"/>
        <scheme val="minor"/>
      </rPr>
      <t>SOURCE</t>
    </r>
    <r>
      <rPr>
        <sz val="11"/>
        <rFont val="Arial"/>
        <family val="2"/>
        <scheme val="minor"/>
      </rPr>
      <t xml:space="preserve"> of your income here. This will be anything that brings in</t>
    </r>
  </si>
  <si>
    <t>Some examples would be: Paychecks, Rental Income or Royalty Income.</t>
  </si>
  <si>
    <r>
      <t xml:space="preserve">3. Column B in Rows 3 to 7 - The </t>
    </r>
    <r>
      <rPr>
        <b/>
        <sz val="11"/>
        <rFont val="Arial"/>
        <family val="2"/>
        <scheme val="minor"/>
      </rPr>
      <t>FREQUENCY</t>
    </r>
    <r>
      <rPr>
        <sz val="11"/>
        <rFont val="Arial"/>
        <family val="2"/>
        <scheme val="minor"/>
      </rPr>
      <t xml:space="preserve"> at which these income sources occur. This column </t>
    </r>
  </si>
  <si>
    <t>has a dropdown that has 5 choices:</t>
  </si>
  <si>
    <t>a. Weekly</t>
  </si>
  <si>
    <t>b. Bi-Weekly</t>
  </si>
  <si>
    <t>c. Monthly</t>
  </si>
  <si>
    <t>d. Bi-Yearly</t>
  </si>
  <si>
    <t>e. Yearly</t>
  </si>
  <si>
    <t>amount that appears on your statement for the period (Frequency) you placed in Column B.</t>
  </si>
  <si>
    <t>this sheet. DO NOT ALTER THEM.</t>
  </si>
  <si>
    <t xml:space="preserve">formulas that will calculate your "Per Month Amounts" that are needed for other parts of </t>
  </si>
  <si>
    <r>
      <t xml:space="preserve">4. Column C in Rows 3 to 7 - Place the </t>
    </r>
    <r>
      <rPr>
        <b/>
        <sz val="11"/>
        <rFont val="Arial"/>
        <family val="2"/>
        <scheme val="minor"/>
      </rPr>
      <t>AMOUNT</t>
    </r>
    <r>
      <rPr>
        <sz val="11"/>
        <rFont val="Arial"/>
        <family val="2"/>
        <scheme val="minor"/>
      </rPr>
      <t xml:space="preserve"> of the income source here. Be sure to only input the </t>
    </r>
  </si>
  <si>
    <t xml:space="preserve">Note:  The remainder of the Green section ie. Columns E to K are to be left alone. These cells contain </t>
  </si>
  <si>
    <r>
      <t xml:space="preserve">In part four the breakdown of your </t>
    </r>
    <r>
      <rPr>
        <b/>
        <u/>
        <sz val="11"/>
        <color theme="4" tint="-0.249977111117893"/>
        <rFont val="Calibri"/>
        <family val="2"/>
      </rPr>
      <t>Expenses and Income</t>
    </r>
    <r>
      <rPr>
        <sz val="11"/>
        <color theme="4" tint="-0.249977111117893"/>
        <rFont val="Calibri"/>
        <family val="2"/>
      </rPr>
      <t xml:space="preserve"> will be outlined. Finally part five will</t>
    </r>
  </si>
  <si>
    <r>
      <t xml:space="preserve">This section is broken up into five parts. The first part will outline the setup of the </t>
    </r>
    <r>
      <rPr>
        <b/>
        <u/>
        <sz val="11"/>
        <color theme="4" tint="-0.249977111117893"/>
        <rFont val="Calibri"/>
        <family val="2"/>
      </rPr>
      <t>Income</t>
    </r>
  </si>
  <si>
    <r>
      <rPr>
        <b/>
        <sz val="12"/>
        <rFont val="Calibri"/>
        <family val="2"/>
      </rPr>
      <t xml:space="preserve">Part 1-1: </t>
    </r>
    <r>
      <rPr>
        <b/>
        <u/>
        <sz val="12"/>
        <rFont val="Calibri"/>
        <family val="2"/>
      </rPr>
      <t>INCOME</t>
    </r>
  </si>
  <si>
    <r>
      <t xml:space="preserve">portion that is in </t>
    </r>
    <r>
      <rPr>
        <sz val="11"/>
        <color theme="6"/>
        <rFont val="Calibri"/>
        <family val="2"/>
      </rPr>
      <t>GREEN</t>
    </r>
    <r>
      <rPr>
        <sz val="11"/>
        <color theme="4" tint="-0.249977111117893"/>
        <rFont val="Calibri"/>
        <family val="2"/>
      </rPr>
      <t xml:space="preserve"> of the main table. Second section outlines the </t>
    </r>
    <r>
      <rPr>
        <b/>
        <u/>
        <sz val="11"/>
        <color theme="4" tint="-0.249977111117893"/>
        <rFont val="Calibri"/>
        <family val="2"/>
      </rPr>
      <t>Fixed and Liquid Bills</t>
    </r>
  </si>
  <si>
    <r>
      <t xml:space="preserve">that are in </t>
    </r>
    <r>
      <rPr>
        <sz val="11"/>
        <color rgb="FF0070C0"/>
        <rFont val="Calibri"/>
        <family val="2"/>
      </rPr>
      <t>BLUE</t>
    </r>
    <r>
      <rPr>
        <sz val="11"/>
        <color theme="4" tint="-0.249977111117893"/>
        <rFont val="Calibri"/>
        <family val="2"/>
      </rPr>
      <t xml:space="preserve">. The third part will outline the </t>
    </r>
    <r>
      <rPr>
        <sz val="11"/>
        <color rgb="FFFF0000"/>
        <rFont val="Calibri"/>
        <family val="2"/>
      </rPr>
      <t>RED</t>
    </r>
    <r>
      <rPr>
        <sz val="11"/>
        <color theme="4" tint="-0.249977111117893"/>
        <rFont val="Calibri"/>
        <family val="2"/>
      </rPr>
      <t xml:space="preserve"> part which are the toxic </t>
    </r>
    <r>
      <rPr>
        <b/>
        <u/>
        <sz val="11"/>
        <color theme="4" tint="-0.249977111117893"/>
        <rFont val="Calibri"/>
        <family val="2"/>
      </rPr>
      <t>Credit and Loan Bills</t>
    </r>
    <r>
      <rPr>
        <sz val="11"/>
        <color theme="4" tint="-0.249977111117893"/>
        <rFont val="Calibri"/>
        <family val="2"/>
      </rPr>
      <t>.</t>
    </r>
  </si>
  <si>
    <t>funds to your household on a residual basis. In other words a constant income stream.</t>
  </si>
  <si>
    <t>These automatically convert to a MONTHY amount that will be used in your total income section</t>
  </si>
  <si>
    <t>of this sheet. This also provides you with a great look at what your bringing in from every source.</t>
  </si>
  <si>
    <r>
      <rPr>
        <b/>
        <sz val="12"/>
        <rFont val="Calibri"/>
        <family val="2"/>
      </rPr>
      <t xml:space="preserve">Part 1-2: </t>
    </r>
    <r>
      <rPr>
        <b/>
        <u/>
        <sz val="12"/>
        <rFont val="Calibri"/>
        <family val="2"/>
      </rPr>
      <t>EXPENSES - FIXED BILLS &amp; LIQUID BILLS</t>
    </r>
  </si>
  <si>
    <t>Columns A to F - This part will cover these 6 Columns.</t>
  </si>
  <si>
    <t>Rows 10 to 41 - This part will also cover these 32 Rows.</t>
  </si>
  <si>
    <t>1. Column A to F in Rows 11 to 30 - Fixed Bills (Monthly)</t>
  </si>
  <si>
    <r>
      <t xml:space="preserve">b. Column B - This is the </t>
    </r>
    <r>
      <rPr>
        <b/>
        <sz val="11"/>
        <rFont val="Arial"/>
        <family val="2"/>
        <scheme val="minor"/>
      </rPr>
      <t>DUE</t>
    </r>
    <r>
      <rPr>
        <sz val="11"/>
        <rFont val="Arial"/>
        <family val="2"/>
        <scheme val="minor"/>
      </rPr>
      <t xml:space="preserve"> date of the bill. Just input the day only.</t>
    </r>
  </si>
  <si>
    <r>
      <t xml:space="preserve">c. Column C - Put the amount that is due </t>
    </r>
    <r>
      <rPr>
        <b/>
        <sz val="11"/>
        <rFont val="Arial"/>
        <family val="2"/>
        <scheme val="minor"/>
      </rPr>
      <t>PER MONTH</t>
    </r>
    <r>
      <rPr>
        <sz val="11"/>
        <rFont val="Arial"/>
        <family val="2"/>
        <scheme val="minor"/>
      </rPr>
      <t xml:space="preserve"> for this bill.</t>
    </r>
  </si>
  <si>
    <r>
      <t xml:space="preserve">d. Column E - This will be the </t>
    </r>
    <r>
      <rPr>
        <b/>
        <sz val="11"/>
        <rFont val="Arial"/>
        <family val="2"/>
        <scheme val="minor"/>
      </rPr>
      <t>FREQUENCY</t>
    </r>
    <r>
      <rPr>
        <sz val="11"/>
        <rFont val="Arial"/>
        <family val="2"/>
        <scheme val="minor"/>
      </rPr>
      <t xml:space="preserve"> of the bill. In this section only choose "Monthly".</t>
    </r>
  </si>
  <si>
    <t>e. Column F - To the right of the entire table you will see a boxed off table labeled</t>
  </si>
  <si>
    <t>a. Column A - This column contains the name of the Bill. Remember, only place a bill</t>
  </si>
  <si>
    <t>that occurs once a month.</t>
  </si>
  <si>
    <t>"Priority Code:" ( Column M &amp; N, Rows 1 to 8). Pick the CODE that best fits the Bill that is</t>
  </si>
  <si>
    <t>see a breakdown of your expenses.</t>
  </si>
  <si>
    <t>2. Column A to F in Rows 31 to 36 - Fixed Bills (Other)</t>
  </si>
  <si>
    <t>a. Column A - This column contains the name of the Bill. Only place bills that DO NOT occur</t>
  </si>
  <si>
    <t>on a Monthly basis.</t>
  </si>
  <si>
    <t>f. Column F - To the right of the entire table you will see a boxed off table labeled</t>
  </si>
  <si>
    <r>
      <t xml:space="preserve">amount you put into the next Column (D). </t>
    </r>
    <r>
      <rPr>
        <sz val="11"/>
        <color rgb="FFFF0000"/>
        <rFont val="Arial"/>
        <family val="2"/>
        <scheme val="minor"/>
      </rPr>
      <t>DO NOT ALTER THIS COLUMN AT ALL!!</t>
    </r>
  </si>
  <si>
    <t>b. Column B - Under this DUE Column place a Month or Day here based on when the bill is due.</t>
  </si>
  <si>
    <t>Examples would be as follows:</t>
  </si>
  <si>
    <r>
      <t xml:space="preserve">1. For </t>
    </r>
    <r>
      <rPr>
        <u/>
        <sz val="11"/>
        <rFont val="Arial"/>
        <family val="2"/>
        <scheme val="minor"/>
      </rPr>
      <t>Yearly</t>
    </r>
    <r>
      <rPr>
        <sz val="11"/>
        <rFont val="Arial"/>
        <family val="2"/>
        <scheme val="minor"/>
      </rPr>
      <t xml:space="preserve"> place the Month Name. (ie. Jan, June or November)</t>
    </r>
  </si>
  <si>
    <r>
      <t xml:space="preserve">3. For </t>
    </r>
    <r>
      <rPr>
        <u/>
        <sz val="11"/>
        <rFont val="Arial"/>
        <family val="2"/>
        <scheme val="minor"/>
      </rPr>
      <t>Bi-Weekly</t>
    </r>
    <r>
      <rPr>
        <sz val="11"/>
        <rFont val="Arial"/>
        <family val="2"/>
        <scheme val="minor"/>
      </rPr>
      <t xml:space="preserve"> or </t>
    </r>
    <r>
      <rPr>
        <u/>
        <sz val="11"/>
        <rFont val="Arial"/>
        <family val="2"/>
        <scheme val="minor"/>
      </rPr>
      <t>Weekly</t>
    </r>
    <r>
      <rPr>
        <sz val="11"/>
        <rFont val="Arial"/>
        <family val="2"/>
        <scheme val="minor"/>
      </rPr>
      <t xml:space="preserve"> place the Day name of the bill (ie. Sunday or Friday)</t>
    </r>
  </si>
  <si>
    <t>Note: This Column is for personal use. No formulas use this "DUE" Column (B)</t>
  </si>
  <si>
    <t>under Fixed Bills (Other). It does not have to be filled in if you do not want to.</t>
  </si>
  <si>
    <r>
      <t xml:space="preserve">d. Column D - This will be the </t>
    </r>
    <r>
      <rPr>
        <b/>
        <sz val="11"/>
        <rFont val="Arial"/>
        <family val="2"/>
        <scheme val="minor"/>
      </rPr>
      <t>AMOUNT</t>
    </r>
    <r>
      <rPr>
        <sz val="11"/>
        <rFont val="Arial"/>
        <family val="2"/>
        <scheme val="minor"/>
      </rPr>
      <t xml:space="preserve"> of the bill. Place the amount of your bill as it appears</t>
    </r>
  </si>
  <si>
    <t>on your statement. Calculations for a monthly amount will be automatically placed in</t>
  </si>
  <si>
    <t>the "Per Month" Column ( C).</t>
  </si>
  <si>
    <r>
      <t xml:space="preserve">e. Column E - This will be the </t>
    </r>
    <r>
      <rPr>
        <b/>
        <sz val="11"/>
        <rFont val="Arial"/>
        <family val="2"/>
        <scheme val="minor"/>
      </rPr>
      <t>FREQUENCY</t>
    </r>
    <r>
      <rPr>
        <sz val="11"/>
        <rFont val="Arial"/>
        <family val="2"/>
        <scheme val="minor"/>
      </rPr>
      <t xml:space="preserve"> of the bill. In this section choose when the</t>
    </r>
  </si>
  <si>
    <t xml:space="preserve">bill occurs. DO NOT choose Monthly. </t>
  </si>
  <si>
    <t>Note:  Only bills that occur Monthly go here. There are formulas throughout the document that rely on</t>
  </si>
  <si>
    <t>cause a cascading error effect on other formulas. In doing this you will cause a lot of your totals</t>
  </si>
  <si>
    <t>to be inaccurate and therefore unreliable.</t>
  </si>
  <si>
    <t>this section to be bills that are on a Monthly frequency only. Placing another frequency type will</t>
  </si>
  <si>
    <t>Note:  DO NOT place Monthly bills here. There are formulas throughout the document that rely on this</t>
  </si>
  <si>
    <t>section to be bills that are on a Non-Monthly frequency only. Placing a Monthly frequency type</t>
  </si>
  <si>
    <t>will cause a cascading error effect on other formulas. In doing this you will cause a lot of your</t>
  </si>
  <si>
    <t>totals to be inaccurate and therefore unreliable.</t>
  </si>
  <si>
    <r>
      <t xml:space="preserve">c. Column C - The </t>
    </r>
    <r>
      <rPr>
        <b/>
        <sz val="11"/>
        <rFont val="Arial"/>
        <family val="2"/>
        <scheme val="minor"/>
      </rPr>
      <t>PER MONTH</t>
    </r>
    <r>
      <rPr>
        <sz val="11"/>
        <rFont val="Arial"/>
        <family val="2"/>
        <scheme val="minor"/>
      </rPr>
      <t xml:space="preserve"> for this bill is </t>
    </r>
    <r>
      <rPr>
        <u/>
        <sz val="11"/>
        <rFont val="Arial"/>
        <family val="2"/>
        <scheme val="minor"/>
      </rPr>
      <t>automatically calculated</t>
    </r>
    <r>
      <rPr>
        <sz val="11"/>
        <rFont val="Arial"/>
        <family val="2"/>
        <scheme val="minor"/>
      </rPr>
      <t>. This is based on the</t>
    </r>
  </si>
  <si>
    <t>3. Column A to F in Rows 37 to 41 - Liquid Bills</t>
  </si>
  <si>
    <t>a. Column A - This column contains the name of the Bill.</t>
  </si>
  <si>
    <t>bill occurs.</t>
  </si>
  <si>
    <r>
      <rPr>
        <b/>
        <sz val="12"/>
        <rFont val="Calibri"/>
        <family val="2"/>
      </rPr>
      <t xml:space="preserve">Part 1-3: </t>
    </r>
    <r>
      <rPr>
        <b/>
        <u/>
        <sz val="12"/>
        <rFont val="Calibri"/>
        <family val="2"/>
      </rPr>
      <t>EXPENSES - CREDIT AND LOAN BILLS</t>
    </r>
  </si>
  <si>
    <t>Columns G to K - This part will cover these 5 Columns.</t>
  </si>
  <si>
    <t>Rows 11 to 39 - This part will also cover these 29 Rows.</t>
  </si>
  <si>
    <t>1. Column G to K in Rows 11 to 28 - Credit Bills</t>
  </si>
  <si>
    <t>a. Column G - This column contains the name of the Bill. Remember, only place a bill</t>
  </si>
  <si>
    <t>that is a Credit Card or Department Store card. This section later will be broken down</t>
  </si>
  <si>
    <t>as toxic debt. In doing this other pages with calculations will be used to help you see how</t>
  </si>
  <si>
    <t>bad these are to your financial health. This way you can form a plan to pay them off.</t>
  </si>
  <si>
    <r>
      <t xml:space="preserve">b. Column H - This is the </t>
    </r>
    <r>
      <rPr>
        <b/>
        <sz val="11"/>
        <rFont val="Arial"/>
        <family val="2"/>
        <scheme val="minor"/>
      </rPr>
      <t>DUE</t>
    </r>
    <r>
      <rPr>
        <sz val="11"/>
        <rFont val="Arial"/>
        <family val="2"/>
        <scheme val="minor"/>
      </rPr>
      <t xml:space="preserve"> date of the bill. Just input the day only.</t>
    </r>
  </si>
  <si>
    <r>
      <t xml:space="preserve">c. Column I - Put the </t>
    </r>
    <r>
      <rPr>
        <b/>
        <sz val="11"/>
        <rFont val="Arial"/>
        <family val="2"/>
        <scheme val="minor"/>
      </rPr>
      <t>BALANCE</t>
    </r>
    <r>
      <rPr>
        <sz val="11"/>
        <rFont val="Arial"/>
        <family val="2"/>
        <scheme val="minor"/>
      </rPr>
      <t xml:space="preserve"> that is remaining for the bill. This is the total amount that is</t>
    </r>
  </si>
  <si>
    <t>owed on the card.</t>
  </si>
  <si>
    <r>
      <t xml:space="preserve">d. Column J - This will be the </t>
    </r>
    <r>
      <rPr>
        <b/>
        <sz val="11"/>
        <rFont val="Arial"/>
        <family val="2"/>
        <scheme val="minor"/>
      </rPr>
      <t>AMOUNT</t>
    </r>
    <r>
      <rPr>
        <sz val="11"/>
        <rFont val="Arial"/>
        <family val="2"/>
        <scheme val="minor"/>
      </rPr>
      <t xml:space="preserve"> that you will be paying on a monthly basis. You can</t>
    </r>
  </si>
  <si>
    <t>put the minimum payment here but you can place any amount that you wish. As a side note,</t>
  </si>
  <si>
    <t>this amount you put here will be populated throughout the entire document. It is advised to</t>
  </si>
  <si>
    <t>put an amount that your comfortable with (over the minimum payment) that will be</t>
  </si>
  <si>
    <r>
      <t xml:space="preserve">e. Column K - On your statement locate the </t>
    </r>
    <r>
      <rPr>
        <b/>
        <sz val="11"/>
        <rFont val="Arial"/>
        <family val="2"/>
        <scheme val="minor"/>
      </rPr>
      <t>APR%</t>
    </r>
    <r>
      <rPr>
        <sz val="11"/>
        <rFont val="Arial"/>
        <family val="2"/>
        <scheme val="minor"/>
      </rPr>
      <t xml:space="preserve"> for the bill and place it here. This is very</t>
    </r>
  </si>
  <si>
    <t>important for the Calculator and the PaymentSchedule pages. It is also used in the</t>
  </si>
  <si>
    <t>Card Calculator page as well to formulate card payoff timeframes.</t>
  </si>
  <si>
    <t>Note: This Column (K) automatically uses the %'age sign. You only have to place the</t>
  </si>
  <si>
    <t>number here. Example: You enter 24.5 and the output will be 24.50%</t>
  </si>
  <si>
    <t>2. Column G to K in Rows 29 to 39 - Loan Bills</t>
  </si>
  <si>
    <t>that is a Loan. This section later will be broken down as toxic debt. In doing this other pages</t>
  </si>
  <si>
    <t>with calculations will be used to help you see how bad these are to your financial health.</t>
  </si>
  <si>
    <t>This way you can form a plan to pay them off.</t>
  </si>
  <si>
    <t>owed on the loan.</t>
  </si>
  <si>
    <t>important for the Calculator and the PaymentSchedule pages.</t>
  </si>
  <si>
    <t>Helpful Tip: The two rows of 40 and 41 contain a total amount that you need to set aside for</t>
  </si>
  <si>
    <t>for example to pay a yearly bill you will always have enough so that the bill can be paid.</t>
  </si>
  <si>
    <r>
      <rPr>
        <b/>
        <sz val="12"/>
        <rFont val="Calibri"/>
        <family val="2"/>
      </rPr>
      <t xml:space="preserve">Part 1-4: </t>
    </r>
    <r>
      <rPr>
        <b/>
        <u/>
        <sz val="12"/>
        <rFont val="Calibri"/>
        <family val="2"/>
      </rPr>
      <t>EXPENSES AND INCOME</t>
    </r>
  </si>
  <si>
    <t>Columns M to O - This part will cover these 3 Columns.</t>
  </si>
  <si>
    <t>Rows 1 to 41 - This part will also cover these 41 Rows.</t>
  </si>
  <si>
    <t>1. Column M &amp; N in Rows 1 to 8 - Priority Code</t>
  </si>
  <si>
    <t>Much the same way a large corporation breaks down it's expenses into categories this small table</t>
  </si>
  <si>
    <t>gives a code to your expenses. By applying this code to your expenses you can better analyze your</t>
  </si>
  <si>
    <t>finances. With a better look on the movement of your funds you can start to see where you need help</t>
  </si>
  <si>
    <t>and make a plan to correct it.</t>
  </si>
  <si>
    <t>For Pie Chart</t>
  </si>
  <si>
    <t>Housing or mortgage payments</t>
  </si>
  <si>
    <t>10-15%</t>
  </si>
  <si>
    <t>Medical, home or auto insurance</t>
  </si>
  <si>
    <t>10-25%</t>
  </si>
  <si>
    <t>Transportation or auto services</t>
  </si>
  <si>
    <t>15-20%</t>
  </si>
  <si>
    <t>Health</t>
  </si>
  <si>
    <t>5-10%</t>
  </si>
  <si>
    <t>Personal expenses</t>
  </si>
  <si>
    <t>Childcare</t>
  </si>
  <si>
    <t>Giving (Tithing)</t>
  </si>
  <si>
    <t>Utilities</t>
  </si>
  <si>
    <t>For Budget Rule</t>
  </si>
  <si>
    <t>Needs</t>
  </si>
  <si>
    <t>Wants</t>
  </si>
  <si>
    <t>Needs:</t>
  </si>
  <si>
    <t>Health Care</t>
  </si>
  <si>
    <t>Wants:</t>
  </si>
  <si>
    <t>Personal Care</t>
  </si>
  <si>
    <t>Hobbies</t>
  </si>
  <si>
    <t>Subscriptions</t>
  </si>
  <si>
    <t>Savings:</t>
  </si>
  <si>
    <t>401K</t>
  </si>
  <si>
    <t>Under the Expenses section of the main table you placed the appropriate Priority Code from the</t>
  </si>
  <si>
    <t>small table above. This Monthly Expense by Code breaks down each of those codes and gives you</t>
  </si>
  <si>
    <t>2. Column M to O in Rows 12 to 21 - Monthly Expense by Code</t>
  </si>
  <si>
    <t>3. Column M to O in Rows 23 to 27 - Monthly Credit and Loan Bills</t>
  </si>
  <si>
    <t>4. Column M to O in Rows 29 to 34 - Combined BAD DEBT</t>
  </si>
  <si>
    <t>cells contain formulas that are calculated from the Main Table to the left. A few of these formulas</t>
  </si>
  <si>
    <t>are needed for other parts of the entire document. DO NOT ALTER THEM.</t>
  </si>
  <si>
    <t>total for each. It also lets you see a combined total of Monthly payments toward "Toxic Debt".</t>
  </si>
  <si>
    <t>It also lets you see a combined total Owed toward "Toxic Debt".</t>
  </si>
  <si>
    <r>
      <t xml:space="preserve">This table combines all your </t>
    </r>
    <r>
      <rPr>
        <u/>
        <sz val="11"/>
        <rFont val="Arial"/>
        <family val="2"/>
        <scheme val="minor"/>
      </rPr>
      <t>Monthly payments</t>
    </r>
    <r>
      <rPr>
        <sz val="11"/>
        <rFont val="Arial"/>
        <family val="2"/>
        <scheme val="minor"/>
      </rPr>
      <t xml:space="preserve"> toward your Credit Bills and Loan Bills to give you a</t>
    </r>
  </si>
  <si>
    <r>
      <t xml:space="preserve">This table combines your </t>
    </r>
    <r>
      <rPr>
        <u/>
        <sz val="11"/>
        <rFont val="Arial"/>
        <family val="2"/>
        <scheme val="minor"/>
      </rPr>
      <t>Owed Balances</t>
    </r>
    <r>
      <rPr>
        <sz val="11"/>
        <rFont val="Arial"/>
        <family val="2"/>
        <scheme val="minor"/>
      </rPr>
      <t xml:space="preserve"> that are due toward your Credit Bills and Loan Bills.</t>
    </r>
  </si>
  <si>
    <t>5. Column M to O in Rows 36 to 41 - Discretionary Income</t>
  </si>
  <si>
    <t>This breaks down the 3 individual sections of your Data Entry table and gives you a total amount that</t>
  </si>
  <si>
    <t>Meaning that these remaining funds are to be used however you like. Use it to pay off debt, start an</t>
  </si>
  <si>
    <t>emergency account or save for a vacation……it's up to you.</t>
  </si>
  <si>
    <r>
      <rPr>
        <b/>
        <sz val="12"/>
        <rFont val="Calibri"/>
        <family val="2"/>
      </rPr>
      <t xml:space="preserve">Part 1-5: </t>
    </r>
    <r>
      <rPr>
        <b/>
        <u/>
        <sz val="12"/>
        <rFont val="Calibri"/>
        <family val="2"/>
      </rPr>
      <t>DEBT TO INCOME RATIO</t>
    </r>
    <r>
      <rPr>
        <b/>
        <sz val="12"/>
        <rFont val="Calibri"/>
        <family val="2"/>
      </rPr>
      <t xml:space="preserve"> &amp; </t>
    </r>
    <r>
      <rPr>
        <b/>
        <u/>
        <sz val="12"/>
        <rFont val="Calibri"/>
        <family val="2"/>
      </rPr>
      <t>PIE CHARTS</t>
    </r>
  </si>
  <si>
    <r>
      <t xml:space="preserve">explain the importance of the </t>
    </r>
    <r>
      <rPr>
        <b/>
        <u/>
        <sz val="11"/>
        <color theme="4" tint="-0.249977111117893"/>
        <rFont val="Calibri"/>
        <family val="2"/>
      </rPr>
      <t>Debt to Income Ratio</t>
    </r>
    <r>
      <rPr>
        <b/>
        <sz val="11"/>
        <color theme="4" tint="-0.249977111117893"/>
        <rFont val="Calibri"/>
        <family val="2"/>
      </rPr>
      <t xml:space="preserve"> &amp; </t>
    </r>
    <r>
      <rPr>
        <b/>
        <u/>
        <sz val="11"/>
        <color theme="4" tint="-0.249977111117893"/>
        <rFont val="Calibri"/>
        <family val="2"/>
      </rPr>
      <t>Pie Charts</t>
    </r>
    <r>
      <rPr>
        <sz val="11"/>
        <color theme="4" tint="-0.249977111117893"/>
        <rFont val="Calibri"/>
        <family val="2"/>
      </rPr>
      <t xml:space="preserve"> that are on this sheet.</t>
    </r>
  </si>
  <si>
    <t>Your Debt-to-Income (DTI) Ratio is an important part of your overall financial health. It lets you see</t>
  </si>
  <si>
    <t>how much money you spend on monthly debt payments versus how much money you have coming</t>
  </si>
  <si>
    <t>into your household. You can calculate your DTI by adding up your monthly minimum debt payments</t>
  </si>
  <si>
    <t>and dividing it by your monthly income. The calculator here actually uses your take home pay, or</t>
  </si>
  <si>
    <t>Gross pay, for it's calculations. Calculating your DTI may help you determine how comfortable you</t>
  </si>
  <si>
    <t>When you apply for credit, lenders evaluate your DTI to help determine the risk associated with you</t>
  </si>
  <si>
    <t>taking on another payment. Lenders however will use your pretax income, or Net pay, for their</t>
  </si>
  <si>
    <t>because many of the pre-tax deductions you take are elections that you could stop making if you need</t>
  </si>
  <si>
    <t>money to pay your debts.</t>
  </si>
  <si>
    <t>Monthly Expenses Pie Chart</t>
  </si>
  <si>
    <t>25-32%</t>
  </si>
  <si>
    <t>Entertainment and Leisure</t>
  </si>
  <si>
    <t>5-12%</t>
  </si>
  <si>
    <t>3-10%</t>
  </si>
  <si>
    <t>50/30/20 Budget Rule Pie Chart</t>
  </si>
  <si>
    <t>Percentages to keep in mind. Use these to help get an idea of where you should be.</t>
  </si>
  <si>
    <t>A breakdown of each category is below.</t>
  </si>
  <si>
    <t>Housing</t>
  </si>
  <si>
    <t>Transportation</t>
  </si>
  <si>
    <t>Travel</t>
  </si>
  <si>
    <t>Meals Out</t>
  </si>
  <si>
    <t>Unneeded Purchases</t>
  </si>
  <si>
    <t>Holiday Spending</t>
  </si>
  <si>
    <t>Future Goals</t>
  </si>
  <si>
    <t>Retirement Account</t>
  </si>
  <si>
    <t>Security</t>
  </si>
  <si>
    <t>Comfort</t>
  </si>
  <si>
    <t>Wealth</t>
  </si>
  <si>
    <t>**U.S. Sen. Elizabeth Warren popularized the 50/20/30 budget rule in her book, All Your Worth: The Ultimate Lifetime Money Plan.**</t>
  </si>
  <si>
    <t>The 50/30/20 rule is a template that is intended to help individuals manage their money and save for emergencies and retirement. 
The rule is to split your after-tax income into three categories of spending: 50% on needs, 30% on wants, and 20% on savings.
This intuitive and straightforward rule can help you draw up a reasonable budget that you can stick to over time in order to meet your financial goals.</t>
  </si>
  <si>
    <t>Min Payments on Debt</t>
  </si>
  <si>
    <t>Debt Reduction</t>
  </si>
  <si>
    <t>The Monthly Expenses Pie Chart below is populated based on the input from the tables to the left. These are your personal percentages.
Below and to the right are percentages of different catagries that are considered to be "Things to budget" by some financial experts.
They are placed here as a guidepost to help you make better financial decisions.</t>
  </si>
  <si>
    <t>Columns Q to AD - This part will cover these 14 Columns.</t>
  </si>
  <si>
    <t>Rows 1 to 67 - This part will also cover these 67 Rows.</t>
  </si>
  <si>
    <t>Note:  This entire section is for VIEWING ONLY. Columns Q to AD are to be left alone.</t>
  </si>
  <si>
    <t>DO NOT ALTER THEM.</t>
  </si>
  <si>
    <t>are with your current debt, or also decide whether applying for new credit is the right choice for you.</t>
  </si>
  <si>
    <t>2. Column Q to AC in Rows 19 to 41 - Monthly Expenses Pie Chart</t>
  </si>
  <si>
    <t>3. Column Q to AD in Rows 44 to 67 - 50/30/20 Budget Rule Pie Chart</t>
  </si>
  <si>
    <t xml:space="preserve">This pie chart takes all your expenses that you applied a "Priority Code" to and lets you see them </t>
  </si>
  <si>
    <t>as percentages. In doing this you can see where your budget needs help in order to be healthy.</t>
  </si>
  <si>
    <t xml:space="preserve">It also allows you to compare your personal percentages to percentages that financial experts feel </t>
  </si>
  <si>
    <t xml:space="preserve">The 50/30/20 Budget pie chart is strictly for reference. The information contained in it will help you see </t>
  </si>
  <si>
    <t>particular strategy it is a great tool to use. It may not fit all types of budgets in all situations but the</t>
  </si>
  <si>
    <t>concept is sound and works. Again it is a great reference to use or strive to emulate.</t>
  </si>
  <si>
    <t xml:space="preserve">how an ideal budget could look like. Where it is not always feasible to have your budget mirror this </t>
  </si>
  <si>
    <t xml:space="preserve">These three values are used by Robert Kiyosaki in his Rich Dad books. </t>
  </si>
  <si>
    <t xml:space="preserve">those who were wealthy and those who were not could be found in the way they prioritized those </t>
  </si>
  <si>
    <t xml:space="preserve">choices. Most people make money in the order of choices listed above. This means that their first </t>
  </si>
  <si>
    <t>priority is security, followed by comfort, and finally to be rich. This is why most people make</t>
  </si>
  <si>
    <t>job security their priority. After they have a secure job, they focus on comfort.</t>
  </si>
  <si>
    <t>It looks like this: Rich, Comfortable then Secure.</t>
  </si>
  <si>
    <t>When it comes to money and investing, all three are important. Which order you put them in is a</t>
  </si>
  <si>
    <t xml:space="preserve">My rich dad put wealth as his number one priority. </t>
  </si>
  <si>
    <t>It’s important that you decide which is most important for you."</t>
  </si>
  <si>
    <t>Being wealthy is the last focus. Which rarely is realized.</t>
  </si>
  <si>
    <t xml:space="preserve">Those who are wealthy have made different priorities than most people. </t>
  </si>
  <si>
    <t>The rich however have different investment priorities.</t>
  </si>
  <si>
    <t>"My poor dad put security as his number one priority.</t>
  </si>
  <si>
    <t>very personal decision that should not be made lightly - but should be made before beginning to invest."</t>
  </si>
  <si>
    <t xml:space="preserve">This budget strategy (50/30/20) inherently uses all 3 of them as it's base strategy. </t>
  </si>
  <si>
    <t>Notice that it is a "Poor" strategy based on the above advice of Rich Dad.</t>
  </si>
  <si>
    <t>Again this is a guideline to use…..you could make this a Rich strategy by</t>
  </si>
  <si>
    <t>Increasing Savings, Decreasing Wants and Minimizing Needs to look like this:</t>
  </si>
  <si>
    <t>changing your Transportation habits or shopping for cheaper health care.</t>
  </si>
  <si>
    <t>This may be enough to bring your needs down to a lower percentage.</t>
  </si>
  <si>
    <t>Additionally the Wants section of the budget can be drastically reduced by shear willpower.</t>
  </si>
  <si>
    <t>Finally increasing the amount you set aside for investments or retirement will</t>
  </si>
  <si>
    <t>increase the amount of your total wealth.</t>
  </si>
  <si>
    <t>What If Sheet</t>
  </si>
  <si>
    <t>Data Entry</t>
  </si>
  <si>
    <t>What If</t>
  </si>
  <si>
    <t>Finance Plan</t>
  </si>
  <si>
    <t>Card Calculator</t>
  </si>
  <si>
    <t>Calculator</t>
  </si>
  <si>
    <t>PaymentSchedule</t>
  </si>
  <si>
    <t>Months 1 -12</t>
  </si>
  <si>
    <t>This sheet mirrors that Data Entry Sheet. The main portion of this entire sheet is populated directly from</t>
  </si>
  <si>
    <t>the information you placed on that sheet. So what makes this sheet a "What If" sheet…… you have</t>
  </si>
  <si>
    <t>select columns that you can "MARK" which will remove that line from your budget. In doing this you get</t>
  </si>
  <si>
    <t>a look at what your budget will be IF some of your bills or income were removed. Not changed but removed.</t>
  </si>
  <si>
    <t>For Pie Chart NORMAL</t>
  </si>
  <si>
    <t>For Pie Chart ADJUSTED</t>
  </si>
  <si>
    <r>
      <t>Monthly Expenses Pie Chart</t>
    </r>
    <r>
      <rPr>
        <b/>
        <sz val="16"/>
        <color theme="0"/>
        <rFont val="Arial"/>
        <family val="2"/>
        <scheme val="minor"/>
      </rPr>
      <t xml:space="preserve">   NORMAL VALUES</t>
    </r>
  </si>
  <si>
    <r>
      <t>Monthly Expenses Pie Chart</t>
    </r>
    <r>
      <rPr>
        <b/>
        <sz val="16"/>
        <color theme="0"/>
        <rFont val="Arial"/>
        <family val="2"/>
        <scheme val="minor"/>
      </rPr>
      <t xml:space="preserve">   ADJUSTED VALUES</t>
    </r>
  </si>
  <si>
    <t>Note:  This entire section is for VIEWING ONLY. Columns M to AC are to be left alone. Some of these</t>
  </si>
  <si>
    <t>you have remaining. By definition Discretionary means - available for use at the discretion of the user.</t>
  </si>
  <si>
    <t>1. Column Q to V in Rows 1 to 15 - Debt to Income Ratio</t>
  </si>
  <si>
    <t>"All three choices were important, but the difference between</t>
  </si>
  <si>
    <t>Robert says that his Rich dad told him ~</t>
  </si>
  <si>
    <t>35/20/45     (Needs/Wants/Savings)</t>
  </si>
  <si>
    <t>If you want to change values then that should be done on the Data Entry page.</t>
  </si>
  <si>
    <t>Columns A to P - This part will cover these 16 Columns.</t>
  </si>
  <si>
    <t>Note:  This Page is to be mainly for viewing. The only areas that should be altered are the</t>
  </si>
  <si>
    <t>areas marked "Adjust". DO NOT ALTER ANYTHING ELSE ON THIS PAGE.</t>
  </si>
  <si>
    <t>1. Column G/H in Row 3 - This "As of Date" is more for a personal reference and is automatically</t>
  </si>
  <si>
    <t>populated from the Data Entry page. It does not change anything on any sheet.</t>
  </si>
  <si>
    <t>page. The "ADJUST" section is the only section that is to be altered. Place a "X" in the appropriate</t>
  </si>
  <si>
    <t>Row that you want to see a change in. By placing a "X" (or any other character) you will remove that</t>
  </si>
  <si>
    <t>item in the row from calculations to the right of this table. There are 2 tables and 2 Pie Charts</t>
  </si>
  <si>
    <t>to the right that will be affected by your marking "X" in the ADJUST column. These areas of the page</t>
  </si>
  <si>
    <r>
      <t xml:space="preserve">2. Column A in Rows 3 to 10 - The entire </t>
    </r>
    <r>
      <rPr>
        <sz val="11"/>
        <color theme="6" tint="-0.249977111117893"/>
        <rFont val="Arial"/>
        <family val="2"/>
        <scheme val="minor"/>
      </rPr>
      <t>INCOME</t>
    </r>
    <r>
      <rPr>
        <sz val="11"/>
        <rFont val="Arial"/>
        <family val="2"/>
        <scheme val="minor"/>
      </rPr>
      <t xml:space="preserve"> section is automatically populated from the Data Entry</t>
    </r>
  </si>
  <si>
    <r>
      <t xml:space="preserve">3. Column A in Rows 12 to 43 - The entire </t>
    </r>
    <r>
      <rPr>
        <sz val="11"/>
        <color theme="4" tint="0.39997558519241921"/>
        <rFont val="Arial"/>
        <family val="2"/>
        <scheme val="minor"/>
      </rPr>
      <t>EXPENSES (Fixed Bills &amp; Liquid Bills)</t>
    </r>
    <r>
      <rPr>
        <sz val="11"/>
        <rFont val="Arial"/>
        <family val="2"/>
        <scheme val="minor"/>
      </rPr>
      <t xml:space="preserve"> section is automatically</t>
    </r>
  </si>
  <si>
    <t>populated from the Data Entry page. The "ADJUST" section is the only section that is to be altered.</t>
  </si>
  <si>
    <t>Place a "X" in the appropriate Row that you want to see a change in. By placing a "X" (or any other</t>
  </si>
  <si>
    <t>character) you will remove that item in the row from calculations to the right of this table.</t>
  </si>
  <si>
    <t>There are 2 tables and 2 Pie Charts to the right that will be affected by your marking "X" in the</t>
  </si>
  <si>
    <r>
      <t xml:space="preserve">4. Column I in Rows 12 to 43 - The entire </t>
    </r>
    <r>
      <rPr>
        <sz val="11"/>
        <color theme="5"/>
        <rFont val="Arial"/>
        <family val="2"/>
        <scheme val="minor"/>
      </rPr>
      <t>EXPENSES (Credit Bills &amp; Loan Bills)</t>
    </r>
    <r>
      <rPr>
        <sz val="11"/>
        <rFont val="Arial"/>
        <family val="2"/>
        <scheme val="minor"/>
      </rPr>
      <t xml:space="preserve"> section is automatically</t>
    </r>
  </si>
  <si>
    <t>Columns R to AL - This part will cover these 21 Columns.</t>
  </si>
  <si>
    <t>Rows 3 to 43 - This part will also cover these 41 Rows.</t>
  </si>
  <si>
    <t>Rows 3 to 76 - This part will also cover these 74 Rows.</t>
  </si>
  <si>
    <t>5. Column R to T in Rows 4 to 43 - This section consists of your NORMAL VALUES that were placed on</t>
  </si>
  <si>
    <t>the Data Entry page. These are the unaltered totals for your current budget.</t>
  </si>
  <si>
    <t>6. Column V to X in Rows 4 to 43 - This section consists of your ADJUSTED VALUES that were "Marked"</t>
  </si>
  <si>
    <t>in the table to the left under the ADJUSTED columns. These values are the amounts and totals that</t>
  </si>
  <si>
    <t>would be if you removed the items that you marked in the table to the left.</t>
  </si>
  <si>
    <t>These are for a "WHAT IF" scenario.</t>
  </si>
  <si>
    <t>7. Column Z to AE in Rows 3 to 25 - This section contains a look at both your NORMAL and ADJUSTED</t>
  </si>
  <si>
    <t xml:space="preserve">Debt to Income Ratios. With a side-by-side look you can see how your "Adjusted" values have </t>
  </si>
  <si>
    <t>effected your overall DTI.</t>
  </si>
  <si>
    <t>8. Column Z to AL in Rows 29 to 76 - This section contains a look at both your NORMAL and ADJUSTED</t>
  </si>
  <si>
    <t xml:space="preserve">Monthly Expenses Pie Chart. Much like the DTI Normal vs. Adjusted these two Pie Charts give you a </t>
  </si>
  <si>
    <t>Finance Plan Sheet</t>
  </si>
  <si>
    <t>This sheet is for personal use. The majority of this sheet is not connected to any other sheet and</t>
  </si>
  <si>
    <t>reference. Below are some ideas and guidelines that will help you with this sheet.</t>
  </si>
  <si>
    <t>Think of this sheet as</t>
  </si>
  <si>
    <t>A ROADMAP TO YOUR FUTURE</t>
  </si>
  <si>
    <t>Note: The entire sheet is broken down into 5 years.</t>
  </si>
  <si>
    <t>This is so you can plan out 5 years into the future.</t>
  </si>
  <si>
    <t>Being that this page repeats in a 5 year interval, only the fist year will be addressed here.</t>
  </si>
  <si>
    <t>Filling out the page after this initial year will be exactly the same format as outlined in the 1st year.</t>
  </si>
  <si>
    <t>Some of the sheet has been filled out in order to help you see how this page works.</t>
  </si>
  <si>
    <t>contains no formulas that other sheets rely on. That being said there are two sections that use formulas</t>
  </si>
  <si>
    <t>that are populated from other sheets but these are for viewing only. They are just there to be used as a</t>
  </si>
  <si>
    <t>1. Column A to I in Rows 1 to 14 - The Year of this section is automatically filled in along with the years</t>
  </si>
  <si>
    <t>that follow. This section contains a monthly breakdown of things that you can plan. From paying off</t>
  </si>
  <si>
    <t>Toxic Debt to saving for an event. It is up to you. The first year is filled in to help you get an idea of the</t>
  </si>
  <si>
    <t>2. Column K/L in Rows 1 to 14 - Use this section to highlight Credit and Loan bills that are currently in</t>
  </si>
  <si>
    <t>your budget. As  the years progress this section, as you pay off debt, should decrease.</t>
  </si>
  <si>
    <t xml:space="preserve">things that you may want to put into your planning. </t>
  </si>
  <si>
    <t>3. Column N to Q in Rows 1 to 14 - This section of the sheet is for you to plan out your savings. There are</t>
  </si>
  <si>
    <t>two ways to format this section:</t>
  </si>
  <si>
    <t>glance at a month by month progression of your savings plan.</t>
  </si>
  <si>
    <t>b. Method 2 - A more loose formatting of this section allows you to just lay out a "Contract" to</t>
  </si>
  <si>
    <t>yourself to strive toward during the year. As an example:</t>
  </si>
  <si>
    <t>This year I plan on saving about the</t>
  </si>
  <si>
    <t>time of August. An amount of 50 dollars</t>
  </si>
  <si>
    <t>and the following months, provided I get</t>
  </si>
  <si>
    <t>a raise, the extra amount will be saved.</t>
  </si>
  <si>
    <t>Notice the length of the text that was used above. This section is limited by the column size.</t>
  </si>
  <si>
    <t xml:space="preserve">Be sure to not exceed the size of the space given. </t>
  </si>
  <si>
    <t>4. Column S to V in Rows 1 to 14 - Bringing it all together this section is for your Yearly Plan Breakdown.</t>
  </si>
  <si>
    <t>June of the first year.</t>
  </si>
  <si>
    <t>Note that the second year has D. Store Card 2 missing from the list. It was paid off in</t>
  </si>
  <si>
    <t>In this section you will couple the Monthly Plan and Savings plan together to put in one place your</t>
  </si>
  <si>
    <t>active plan towards a health budget. This section is also great for laying the groundwork for the</t>
  </si>
  <si>
    <t>5. Column X to AD in Rows 1 to 19 - In this area of the sheet is placed two important things that can be</t>
  </si>
  <si>
    <t>used to create a good plan for your budget. If nothing else it will help you greatly for the first year.</t>
  </si>
  <si>
    <t>Monthly Discretionary Income</t>
  </si>
  <si>
    <t>a. Monthly Discretionary Income - This is populated from the Data Entry page. By having this</t>
  </si>
  <si>
    <t>information here it makes it easier to formulate a plan for the year because you will know</t>
  </si>
  <si>
    <t>how much money you have every month to use.</t>
  </si>
  <si>
    <t>b. From Snowball Calculator - If you decide to use the Snowball Calculator the information</t>
  </si>
  <si>
    <t>will be mirrored here. This will let you see your toxic debt at a glance to better form a plan</t>
  </si>
  <si>
    <t>for the years to come.</t>
  </si>
  <si>
    <t>Card Calculator Sheet</t>
  </si>
  <si>
    <t>placed on the Data Entry page. The calculations break down each month and year so that</t>
  </si>
  <si>
    <t>you can see a running total on several things.</t>
  </si>
  <si>
    <t>1. Month</t>
  </si>
  <si>
    <t>2. Starting Balance</t>
  </si>
  <si>
    <t>3. Payment</t>
  </si>
  <si>
    <t>4. Interest</t>
  </si>
  <si>
    <t>will be used for calculations in the future.</t>
  </si>
  <si>
    <t>Note: The PRINCIPAL section is currently not being used. It is left here because this</t>
  </si>
  <si>
    <t>6. Ending Balance</t>
  </si>
  <si>
    <t>There are also two other columns that give you some valuable information</t>
  </si>
  <si>
    <t>1. Total Interest</t>
  </si>
  <si>
    <t>2. Total Payment</t>
  </si>
  <si>
    <r>
      <t xml:space="preserve">5. Late Fee - </t>
    </r>
    <r>
      <rPr>
        <sz val="11"/>
        <color theme="4"/>
        <rFont val="Arial"/>
        <family val="2"/>
        <scheme val="minor"/>
      </rPr>
      <t>Will be explained later in this section</t>
    </r>
  </si>
  <si>
    <t>This sheet does exactly what the name says and nothing more. This sheet will, based on your selection,</t>
  </si>
  <si>
    <t>calculate the interest and payments of your credit cards. This sheet will also calculate months to payoff,</t>
  </si>
  <si>
    <t xml:space="preserve">give you a running total for your interest and payment totals and also let you set a "Goal to Payoff". All this </t>
  </si>
  <si>
    <t>DO NOT ALTER ANYTHING ELSE ON THIS PAGE.</t>
  </si>
  <si>
    <t>3. Column I  rows 28 to 234 (Late Fee)</t>
  </si>
  <si>
    <t>4. Column X  rows 28 to 234 (Late Fee)</t>
  </si>
  <si>
    <t>The Late Fee Columns are not needed but it will give you an idea of how late fees effect your</t>
  </si>
  <si>
    <t>payoff timeframe.</t>
  </si>
  <si>
    <t>Note:  This Page is to be mainly for viewing. There are only 2 cells and 2 Columns that should be altered.</t>
  </si>
  <si>
    <t>Rows 1 to 21 - This part will also cover these 21 Rows.</t>
  </si>
  <si>
    <t>1. Column A to F in Rows 1 to 5 - Credit Card Info</t>
  </si>
  <si>
    <t>2. Column A  to F in Rows 7 to 14 - Months to Payoff</t>
  </si>
  <si>
    <t>3. Column A  to F in Rows 16 to 21 - Monthly Payment Goal</t>
  </si>
  <si>
    <t>a. Card Name - This is populated from the Data Entry page. Once you make a selection</t>
  </si>
  <si>
    <t>can only be used in conjunction with the Credit Card section on the Data Entry page.</t>
  </si>
  <si>
    <t>the entire page will fill in with data that pertain to what you have selected. This calculator</t>
  </si>
  <si>
    <t xml:space="preserve">b. Current Balance - This is populated from the Data Entry page. It uses the current balance </t>
  </si>
  <si>
    <t>information that was placed for the card you selected in the balance column.</t>
  </si>
  <si>
    <t>c. Interest Rate - This is populated from the Data Entry page. It uses the current Interest Rate</t>
  </si>
  <si>
    <t>information that was placed for the card you selected in the Interest Rate column.</t>
  </si>
  <si>
    <t>d. Interest-Only Payment - Based on the Balance and the Interest Rate this will be the amount</t>
  </si>
  <si>
    <t xml:space="preserve">that you will pay in interest alone for your first monthly payment. </t>
  </si>
  <si>
    <t>a. Monthly Payment - This is populated from the Data Entry page. It uses the current Payment</t>
  </si>
  <si>
    <t>information that was placed for the card you selected in the Amount column.</t>
  </si>
  <si>
    <t>b. Months to Payoff - This is how many months it will take to payoff the card by using the</t>
  </si>
  <si>
    <t>Balance, Interest Rate and the Monthly payment. A yearly payoff is also under the Months.</t>
  </si>
  <si>
    <t>c. Total Interest - This is the total interest that you will pay over the duration of the payoff plan.</t>
  </si>
  <si>
    <t>This is based off of the Monthly Payment that you have set up on the Data Entry page.</t>
  </si>
  <si>
    <t xml:space="preserve">a. Payoff Goal - Place a Monthly payoff goal here. </t>
  </si>
  <si>
    <t>1. Column C to F in Row 2 (Card Name) - Salmon color</t>
  </si>
  <si>
    <t>2. Column E/F in row 17 (Payoff Goal) - Salmon color</t>
  </si>
  <si>
    <t>b. Monthly Payment - Based on the monthly payoff goal you filled out in the previous step this</t>
  </si>
  <si>
    <t>will show you the amount you will have to pay per month to reach that goal.</t>
  </si>
  <si>
    <t>c. Total Interest - Based on the monthly payoff goal you filled out in the first step this</t>
  </si>
  <si>
    <t>will show you the amount of total interest that you will pay till payoff.</t>
  </si>
  <si>
    <t>These two will be things to consider like Monthly Payments and Total Interest</t>
  </si>
  <si>
    <t>as the Months to Payoff are increased.</t>
  </si>
  <si>
    <t xml:space="preserve">Helpful Tip: There are two graphs to the right of the sections that were outlined above. </t>
  </si>
  <si>
    <t>Columns M to S - This part will cover these 7 Columns.</t>
  </si>
  <si>
    <t>Rows 1 to 17 - This part will also cover these 17 Rows.</t>
  </si>
  <si>
    <t xml:space="preserve">1. Column M to Q in Rows 1 to 6 - This area explains how to use this calculator. </t>
  </si>
  <si>
    <t xml:space="preserve">2. Column M to S in Rows 9 to 17 - If your wondering how your APR (Annual Percentage Rate) is </t>
  </si>
  <si>
    <t>broken down this section will shed some light on that. These are the numbers that the creditors</t>
  </si>
  <si>
    <t>calculate.</t>
  </si>
  <si>
    <t>use to figure out how much you will pay in interest for each pay period. Cell N9 is populated</t>
  </si>
  <si>
    <t>Columns A to AB - This part will cover these 28 Columns.</t>
  </si>
  <si>
    <t>Rows 23 to 234 - This part will also cover these 212 Rows.</t>
  </si>
  <si>
    <t>will be addressed here. The calculations on the page automatically fill in data as needed.</t>
  </si>
  <si>
    <t>Some of the years may not be used.</t>
  </si>
  <si>
    <t>Being that the remainder of the page repeats for a 14 year timeframe, only the fist year</t>
  </si>
  <si>
    <t>Once you select a Credit Card to calculate this entire area will fill in automatically and as data is needed.</t>
  </si>
  <si>
    <t>It is broken up in two parts. One part calculates based on your Set Payment from the Data Entry page.</t>
  </si>
  <si>
    <t>The second part calculates based on you ONLY making the minimum payments that would be required</t>
  </si>
  <si>
    <t>1. Method 1 - SET PAYMENT calculation. This section uses the Set Payment that you had</t>
  </si>
  <si>
    <t>from your creditor. Both methods happen simultaneously so that you can see them side by side.</t>
  </si>
  <si>
    <t>2. Method 2 - MINIMUM PAYMENT ONLY calculation. This section uses a Minimum payment that is</t>
  </si>
  <si>
    <t>calculated by your creditor. Layout wise it mirrors the first section but the data that will be filled</t>
  </si>
  <si>
    <t>in will be that of minimum payments only.</t>
  </si>
  <si>
    <t>useful to add an amount anywhere in these columns to see how late fees effect your payoff plans.</t>
  </si>
  <si>
    <t>have to be used at all for everything to work properly. However, it can be</t>
  </si>
  <si>
    <t>Net Worth Sheet</t>
  </si>
  <si>
    <t>This sheet is completely independent. There are no other pages that are connected to it.</t>
  </si>
  <si>
    <t>The sheet is placed in this document to let you see your Net Worth and to aid you in making the proper</t>
  </si>
  <si>
    <t xml:space="preserve">decisions while budgeting and striving to better your finances. </t>
  </si>
  <si>
    <t>Todays Date:</t>
  </si>
  <si>
    <t>Figuring out your Net Worth consists of 2 main parts which are then subtracted to give you a total.</t>
  </si>
  <si>
    <t>This total is your Net Worth and is a very important figure to know.</t>
  </si>
  <si>
    <t>Helpful Tip: By definitions:</t>
  </si>
  <si>
    <t>An ASSET is a resource with economic value that an individual, corporation, or country owns</t>
  </si>
  <si>
    <t>or controls with the expectation that it will provide a future benefit.</t>
  </si>
  <si>
    <t>A LIABILITY refers to things that you owe or have borrowed. It's something a person or</t>
  </si>
  <si>
    <t>company owes, usually a sum of money. Liabilities are settled over time through the transfer</t>
  </si>
  <si>
    <t>of economic benefits including money, goods, or services.</t>
  </si>
  <si>
    <t>Basically just remember this:</t>
  </si>
  <si>
    <t>Assets put money INTO your pocket,</t>
  </si>
  <si>
    <t>Liabilities take money OUT of your pocket.</t>
  </si>
  <si>
    <t>1. Assets Column:</t>
  </si>
  <si>
    <t>a. Cash - Anything that can place money into your hands at a moments notice.</t>
  </si>
  <si>
    <t>This will be things like money in your bank account, certificates or cash that you have</t>
  </si>
  <si>
    <t>b. Physical Assets - This section is not as straight forward as the previous one. Here you will</t>
  </si>
  <si>
    <t>list things that have value but may take some time to get funds from. Think of it as a section</t>
  </si>
  <si>
    <t xml:space="preserve">you want from these things but the value others will reasonably pay for them. You may have </t>
  </si>
  <si>
    <t>paid $35,000 for your brand new car but if you were to sell it now that it's 2 years old it is only</t>
  </si>
  <si>
    <t>going to get you $24,000 from a dealer.</t>
  </si>
  <si>
    <t xml:space="preserve">c. Investments - These items are things that have money that can be used fairly quickly but </t>
  </si>
  <si>
    <t>penalties attached to them. Whether it's in the form of fees or timelines these items are</t>
  </si>
  <si>
    <t>typically not touched until certain conditions are met.</t>
  </si>
  <si>
    <t xml:space="preserve">d. below all of these is a total for everything you have filled in above. </t>
  </si>
  <si>
    <t>This is the Total for your ASSETS.</t>
  </si>
  <si>
    <t>2. Liabilities Column:</t>
  </si>
  <si>
    <t xml:space="preserve">a. Mortgages - This will be any total amount you currently owe on your properties. This can be </t>
  </si>
  <si>
    <t>a place of residence or a rental property that you still owe money on.</t>
  </si>
  <si>
    <t>b. Revolving Debt - This section will be credit that you can continuously draw on as long as</t>
  </si>
  <si>
    <t>your accounts are open and you haven’t hit your limit. Mainly this will be Credit Cards.</t>
  </si>
  <si>
    <t>c. Installment Debt - These will be your loan (Property excluded) balances owed.</t>
  </si>
  <si>
    <t>This is the Total for your LIABILITIES.</t>
  </si>
  <si>
    <t>3. Net Worth:</t>
  </si>
  <si>
    <t>This orange band at the bottom of the page is your total Net Worth.</t>
  </si>
  <si>
    <t>Debt Reduction Calculator Sheet</t>
  </si>
  <si>
    <t>At the top feel free to fill in the date you make this sheet. You can then print it out</t>
  </si>
  <si>
    <t>if desired so that you have a copy to refer to later.</t>
  </si>
  <si>
    <t>Note:  Do not change anything in the COLORED areas of this sheet. Most contain calculations.</t>
  </si>
  <si>
    <t>to use and contains your personal information that you placed in the Data Entry page. This calculator</t>
  </si>
  <si>
    <t>works in conjunction with the PaymentSchedule Sheet. It contains many ways of calculating your debt</t>
  </si>
  <si>
    <t>1. Debt Reduction Calculator</t>
  </si>
  <si>
    <t>2. Snowball Growth Chart</t>
  </si>
  <si>
    <t>3. Strategies</t>
  </si>
  <si>
    <t>Columns A to G - This part will cover these 7 Columns.</t>
  </si>
  <si>
    <t>Rows 1 to 38 - This part will also cover these 38 Rows.</t>
  </si>
  <si>
    <t>This sheet can become extremely vital to your Debt reduction and payoff. This Calculator is simple</t>
  </si>
  <si>
    <t>be outlined below which is broken up in three sections:</t>
  </si>
  <si>
    <t>1. Column A to G in Rows 1 to 38 - The Debt Reduction Calculator itself is extremely easy to use. It can</t>
  </si>
  <si>
    <t>be used to payoff debt in a variety of different ways. The majority of the calculations are automatic</t>
  </si>
  <si>
    <t>provided you fill in the areas that are discussed here.</t>
  </si>
  <si>
    <t xml:space="preserve">a. Balance Date - Place the date that you want the calculator to begin on. This date is then </t>
  </si>
  <si>
    <t>populated on the PaymentSchedule sheet. For the calculator to work properly you must fill</t>
  </si>
  <si>
    <t>in this cell with a date.</t>
  </si>
  <si>
    <t>b. Creditor - There is a dropdown in each of the 10 rows that are under the Creditor heading in</t>
  </si>
  <si>
    <t xml:space="preserve">Column B. Choose a Credit Card or Loan to be placed into the calculator. This dropdown is </t>
  </si>
  <si>
    <t>created from the information that was placed on the Data Entry page.</t>
  </si>
  <si>
    <t>c. Custom - This orders the payments in an order that you desire (1 - 10).</t>
  </si>
  <si>
    <t>d. Monthly Payment - This payment is the amount that you will be putting towards your bills.</t>
  </si>
  <si>
    <t xml:space="preserve">This amount needs to be at least the amount that is totaled in cell E18 + .01. </t>
  </si>
  <si>
    <t>The idea is to make it higher than your current payment in order to pay off your debt.</t>
  </si>
  <si>
    <t>As an example:</t>
  </si>
  <si>
    <t>1. Cell E18 shows a Total payment of - 100.00</t>
  </si>
  <si>
    <t>2. You have an extra 20.00 per month to put toward debt reduction</t>
  </si>
  <si>
    <t>3. This is a total of 120.00</t>
  </si>
  <si>
    <t>4. In cell C20 (Monthly Payment) you type 120.00</t>
  </si>
  <si>
    <t>e. Strategy - Details of this dropdown will be covered later in this section briefly.</t>
  </si>
  <si>
    <t>There are 6 Strategies:</t>
  </si>
  <si>
    <t>1. Snowball (Lowest Balance First)</t>
  </si>
  <si>
    <t>2. Avalanche (Highest Interest First)</t>
  </si>
  <si>
    <t>3. Order Entered In Table</t>
  </si>
  <si>
    <t>4. No Snowball</t>
  </si>
  <si>
    <t>5. Custom - Highest First</t>
  </si>
  <si>
    <t>6. Custom - Lowest First</t>
  </si>
  <si>
    <t>Note:  The area listed above are the only things that are to be altered on the entire sheet.</t>
  </si>
  <si>
    <t>2. Column A to G in Rows 39 to 55 - Snowball Growth Chart shows you two things based on a timeline.</t>
  </si>
  <si>
    <t xml:space="preserve">1. Snowball growth which takes your initial "Added Money" and adds it to any debt amount </t>
  </si>
  <si>
    <t>the next debt.</t>
  </si>
  <si>
    <t>3. Column I to O in Rows 1 to 67 - This area of the page outlines all the 6 strategies that are in the</t>
  </si>
  <si>
    <t>dropdown menu in cell C/D23. As this area of the page has these strategies explained they will not</t>
  </si>
  <si>
    <t>be covered in depth here. There are also a few tips to review in this area of the page as well. Be sure</t>
  </si>
  <si>
    <t>to take the time to familiarize yourself with this area because it has some good pointers and information.</t>
  </si>
  <si>
    <t>Section 7</t>
  </si>
  <si>
    <t>PaymentSchedule Sheet</t>
  </si>
  <si>
    <t xml:space="preserve">This sheet automatically calculates all the data that you input from the Debt Reduction Calculator and </t>
  </si>
  <si>
    <t>that you will need to change if you choose to.</t>
  </si>
  <si>
    <t>1. Column G to I in Row 6 - This can be changed if you want to. It will mirror the selection that you made</t>
  </si>
  <si>
    <t>on the previous page under the dropdown for "Strategies". It's not needed but if you want to you can</t>
  </si>
  <si>
    <t xml:space="preserve">change the strategy to see a new outcome. </t>
  </si>
  <si>
    <t>2. Column D in Rows 21 to 380 - In this column you can enter any additional funds that you want to put</t>
  </si>
  <si>
    <t>toward your payments. It's not needed but here to help you track your payment schedule more</t>
  </si>
  <si>
    <t>Under the correct month you would type 500 and the calculator will automatically adjust for you.</t>
  </si>
  <si>
    <t>Each February you can place 200 in the Additional column and the calculator will adjust</t>
  </si>
  <si>
    <t>accurately.  Two examples:</t>
  </si>
  <si>
    <t>1. You receive a $500.00 return on your taxes and want to apply this on the next payment.</t>
  </si>
  <si>
    <t>2. You can also plan to give at least $200.00 toward your payments every February.</t>
  </si>
  <si>
    <t>as needed. This is useful to get an idea of how this will outcome your "Months to Payoff"</t>
  </si>
  <si>
    <t>dates along with the amount of total interest you will pay overall.</t>
  </si>
  <si>
    <t>Section 8</t>
  </si>
  <si>
    <t>Creditworthiness Sheet</t>
  </si>
  <si>
    <t>This sheet contains an immense wealth of information pertaining to your finances. It covers How creditors</t>
  </si>
  <si>
    <t>look at your credit reports and how your credit score is formulated by the 3 credit reporting</t>
  </si>
  <si>
    <t>agencies (CRAs). These agencies include Equifax, Experian, and TransUnion. These 3 reporting agencies</t>
  </si>
  <si>
    <t>Section 9</t>
  </si>
  <si>
    <t>Year Sheet</t>
  </si>
  <si>
    <t>are the ones who, individually, determine your FICO score (credit score). This sheet also discusses your</t>
  </si>
  <si>
    <t>credit  limit and how it affects your credit score. Your Debt to Income Ratio (DTI) is very important to</t>
  </si>
  <si>
    <t>Net Worth has been covered earlier with the outline of the Net Worth Sheet. A section of this sheet has</t>
  </si>
  <si>
    <t>and how creditors use it to determine how much of a risk you are when lending you money. Knowing your</t>
  </si>
  <si>
    <t>been dedicated to explaining the importance of your Net Worth. In addition to the above, there are many</t>
  </si>
  <si>
    <t>Ratios that are discussed at the bottom of this sheet. They can prove very important so be sure to</t>
  </si>
  <si>
    <t>review them as well.</t>
  </si>
  <si>
    <t>Note: The monthly calendars only show the first 2 holidays/events per day from the list below. You will need to add other events manually if there are more than two.</t>
  </si>
  <si>
    <t>Table Setup</t>
  </si>
  <si>
    <t>This sheet sets up all the monthly sheets that follow. All the information that the monthly sheets use start</t>
  </si>
  <si>
    <t xml:space="preserve">with the data that is placed in this sheet. </t>
  </si>
  <si>
    <t>Columns A to Z - This part will cover these 26 Columns.</t>
  </si>
  <si>
    <t>Rows 1 to 45 - This part will also cover these 45 Rows.</t>
  </si>
  <si>
    <t>This information will then populate the Monthly sheets that follow.</t>
  </si>
  <si>
    <t>There are 4 area that need to be filled in:</t>
  </si>
  <si>
    <t>2. Month - Place the month that your starting on</t>
  </si>
  <si>
    <t>1. Year- Place the year that your starting on</t>
  </si>
  <si>
    <t>3. Start Day - Place the day your starting  the calendar on. (1 for Sunday or 2 for Monday)</t>
  </si>
  <si>
    <t>4. Calendar Title - Not necessary but you can have a personalized "Title" for you calendar.</t>
  </si>
  <si>
    <t>2. Columns A to Z in Rows 6 to 45 - This section of the page is for viewing only. The information that you</t>
  </si>
  <si>
    <t>filled in the first section of this outline will automatically populate the calendar in this section.</t>
  </si>
  <si>
    <t>3. Columns AB to BO in Rows 8 to 42 - This section contains 4 Tables that are needed to accurately put</t>
  </si>
  <si>
    <t>data into the Monthly Sheets. There is a Table Setup section to the right of the tables that explains how</t>
  </si>
  <si>
    <t>to fill them out. The majority of the tables information is pulled from the Data Entry page so there is not</t>
  </si>
  <si>
    <t xml:space="preserve">much that you have to do. The main Columns that need to be filled in are AF &amp; AG. </t>
  </si>
  <si>
    <t>The 4 Tables are:</t>
  </si>
  <si>
    <t>1. Income</t>
  </si>
  <si>
    <t>2. Fixed Bills</t>
  </si>
  <si>
    <t>3. Liquid Bills</t>
  </si>
  <si>
    <t>4. Bank Account Starting Balance</t>
  </si>
  <si>
    <r>
      <t xml:space="preserve">DO NOT ALTER ANYTHING IN THE ABOVE SECTION </t>
    </r>
    <r>
      <rPr>
        <b/>
        <sz val="9"/>
        <color rgb="FFFF0000"/>
        <rFont val="Calibri"/>
        <family val="2"/>
      </rPr>
      <t>(Section 2)</t>
    </r>
    <r>
      <rPr>
        <b/>
        <sz val="11"/>
        <color rgb="FFFF0000"/>
        <rFont val="Calibri"/>
        <family val="2"/>
      </rPr>
      <t>.</t>
    </r>
  </si>
  <si>
    <t>Section 10</t>
  </si>
  <si>
    <t>1 through 12 Monthly Sheets</t>
  </si>
  <si>
    <t>Being that all these Monthly pages mirror one another, only the fist month will be addressed here.</t>
  </si>
  <si>
    <t>1. Monthly Calendar</t>
  </si>
  <si>
    <t>3. Ledger of Uncalculated Income and Expenses</t>
  </si>
  <si>
    <t>This sheet is broken into 3 section that will be outlined here:</t>
  </si>
  <si>
    <t>1. Columns A to N in Rows 1 to 40 - This is your Monthly Calendar. This can be printed out if desired.</t>
  </si>
  <si>
    <t>All the Events or Holidays that were calculated on the Year Sheet will be filled out on this</t>
  </si>
  <si>
    <t>Monthly Calendar. The only thing to note is the fact that the calendar only supports two of these Events</t>
  </si>
  <si>
    <t>per day. Any more than two will not populate in the appropriate day. If you were to print out this page</t>
  </si>
  <si>
    <t>out by hand once printed.</t>
  </si>
  <si>
    <t>please keep some things in mind as you fill it in.</t>
  </si>
  <si>
    <t>2. DO NOT exceed the boundaries of the day boxes. Your text should be short and brief.</t>
  </si>
  <si>
    <t>4. The notes section of the calendar is an open field for you. You may lay out your</t>
  </si>
  <si>
    <t xml:space="preserve">text anyway that you desire. As before do not exceed its boundaries. </t>
  </si>
  <si>
    <t>are used for the Events/Holidays. Altering them may effect other parts of this document.</t>
  </si>
  <si>
    <t>1. DO NOT alter the first two rows of any day on the calendar. These have formulas that</t>
  </si>
  <si>
    <t>3. Typing out the income received or bills due for the week could be very helpful.</t>
  </si>
  <si>
    <t>This method is a handy tool provided that the above tips are followed.</t>
  </si>
  <si>
    <t>compiled from all the information you placed in the Data Entry page and the Year page. Provided</t>
  </si>
  <si>
    <t>that you have accurately filled in these 2 pages then all the figures in these weekly breakdowns</t>
  </si>
  <si>
    <t>will forecast your monthly outlook for the entire year.</t>
  </si>
  <si>
    <t>There are many many formulas that will be affected if you change anything here.</t>
  </si>
  <si>
    <r>
      <t xml:space="preserve">Note:  This entire section above is for </t>
    </r>
    <r>
      <rPr>
        <b/>
        <u/>
        <sz val="11"/>
        <color rgb="FFFF0000"/>
        <rFont val="Calibri"/>
        <family val="2"/>
      </rPr>
      <t>VIEWING ONLY</t>
    </r>
    <r>
      <rPr>
        <b/>
        <sz val="11"/>
        <color rgb="FFFF0000"/>
        <rFont val="Calibri"/>
        <family val="2"/>
      </rPr>
      <t>.</t>
    </r>
  </si>
  <si>
    <r>
      <t xml:space="preserve">Columns P to X in Rows 1 to 40 are to be </t>
    </r>
    <r>
      <rPr>
        <b/>
        <u/>
        <sz val="11"/>
        <color rgb="FFFF0000"/>
        <rFont val="Calibri"/>
        <family val="2"/>
      </rPr>
      <t>LEFT ALONE</t>
    </r>
    <r>
      <rPr>
        <b/>
        <sz val="11"/>
        <color rgb="FFFF0000"/>
        <rFont val="Calibri"/>
        <family val="2"/>
      </rPr>
      <t>.</t>
    </r>
  </si>
  <si>
    <r>
      <t xml:space="preserve">Altering anything in this section will also corrupt </t>
    </r>
    <r>
      <rPr>
        <b/>
        <u/>
        <sz val="11"/>
        <color rgb="FFFF0000"/>
        <rFont val="Calibri"/>
        <family val="2"/>
      </rPr>
      <t>ALL THE DATA</t>
    </r>
    <r>
      <rPr>
        <b/>
        <sz val="11"/>
        <color rgb="FFFF0000"/>
        <rFont val="Calibri"/>
        <family val="2"/>
      </rPr>
      <t xml:space="preserve"> for the months that follow.</t>
    </r>
  </si>
  <si>
    <t>DO NOT ALTER ANYTHING IN THIS SECTION!!</t>
  </si>
  <si>
    <t>pages as a whole. Below is a breakdown of the two sections and how they can be used to</t>
  </si>
  <si>
    <t>best suit your personal financial situation.</t>
  </si>
  <si>
    <t>to your overall calculations. A lot of that depends on how you want to use the entire Yearly-Monthly</t>
  </si>
  <si>
    <t>3. Columns P to X in Rows 44 to 69 - There are two tables in this section that can be very important</t>
  </si>
  <si>
    <t>2. Columns P to X in Rows 1 to 40 - This is your Weekly Budget Calculations. The information here is</t>
  </si>
  <si>
    <t>2. Weekly Budget Calculations</t>
  </si>
  <si>
    <t>Columns P to S - This part will cover these 4 Columns.</t>
  </si>
  <si>
    <t>Rows 44 to 69 - This part will also cover these 26 Rows.</t>
  </si>
  <si>
    <t>Columns U to X - This part will cover these 4 Columns.</t>
  </si>
  <si>
    <t>that may come into your finances. There are 3 Columns that can be filled in to track these</t>
  </si>
  <si>
    <t>a. Description of Income - A brief description of the income goes here.</t>
  </si>
  <si>
    <t>b. Date - The date of the income goes here.</t>
  </si>
  <si>
    <t>c. Amount - the amount of the income goes here.</t>
  </si>
  <si>
    <t>Expenses that may come into your finances. There are 3 Columns that can be filled in to</t>
  </si>
  <si>
    <t>a. Description of Expenses - A brief description of the expense goes here.</t>
  </si>
  <si>
    <t>b. Date - The date of the expense goes here.</t>
  </si>
  <si>
    <t>c. Amount - the amount of the expense goes here.</t>
  </si>
  <si>
    <t xml:space="preserve">At the bottom of the table your information will be calculated. There are 3 things that are </t>
  </si>
  <si>
    <t>tallied:</t>
  </si>
  <si>
    <t>a. Total Uncalculated Income</t>
  </si>
  <si>
    <t>b. Funds Remaining at the End of the Month</t>
  </si>
  <si>
    <t>c. Uncalculated Income + Funds Remaining at End of Month</t>
  </si>
  <si>
    <t>a. Total Uncalculated Expenses</t>
  </si>
  <si>
    <t>b. Adjusted Funds</t>
  </si>
  <si>
    <t>c. Amount of Funds to Carry over to next Month</t>
  </si>
  <si>
    <t>In short what this Ledger does is combine the funds that you have placed in the "Amount"</t>
  </si>
  <si>
    <t>In short what this Ledger does is combine the expenses that you have placed in the</t>
  </si>
  <si>
    <t>"Amount" Column and subtract it from the Adjusted Funds (Total from Ledger of</t>
  </si>
  <si>
    <t>Uncalculated Income table). From there these total funds pass to the next month.</t>
  </si>
  <si>
    <t>These ledgers are calculated after all the calculations for the entire</t>
  </si>
  <si>
    <t>month have been figured out. The disadvantage to this is the fact that your</t>
  </si>
  <si>
    <t>weekly running totals may vary slightly because of this offset. These Ledgers work to</t>
  </si>
  <si>
    <t>correctly calculate the remaining funds moving forward to the next month.</t>
  </si>
  <si>
    <t>Note: There is one slight drawback to the Ledgers being set up in this manner.</t>
  </si>
  <si>
    <t>"Information Recording / Retrieval" document only. All the sheets contain formulas</t>
  </si>
  <si>
    <t>If a mistake is noted (Such as deleting a formula from a cell) the "Undo Typing" (Ctrl + Z)</t>
  </si>
  <si>
    <t xml:space="preserve"> - Debt Reduction Calculator sheet works in tandem with the PaymentSchedule sheet.</t>
  </si>
  <si>
    <t xml:space="preserve">is crucial for filling in certain cells of most of the other pages. To get started take some time to gather </t>
  </si>
  <si>
    <t>9. Receipts that reoccur (ie. Gas, Groceries, etc..)</t>
  </si>
  <si>
    <t xml:space="preserve">on the Data Entry page and place that in 3 tables that are to the right of a yearly calendar. These are </t>
  </si>
  <si>
    <t>5. Columns E to K - based on the first section you filled out for your income these will be populated.</t>
  </si>
  <si>
    <t>on that same row. Later this will be explained. It is to separate your bills into categories to</t>
  </si>
  <si>
    <r>
      <t xml:space="preserve">2. For </t>
    </r>
    <r>
      <rPr>
        <u/>
        <sz val="11"/>
        <rFont val="Arial"/>
        <family val="2"/>
        <scheme val="minor"/>
      </rPr>
      <t>Bi-Yearly</t>
    </r>
    <r>
      <rPr>
        <sz val="11"/>
        <rFont val="Arial"/>
        <family val="2"/>
        <scheme val="minor"/>
      </rPr>
      <t xml:space="preserve"> place the abbreviated Month name (ie. Feb/Nov or Jan/Jun)</t>
    </r>
  </si>
  <si>
    <t>recurring every month till paid off.</t>
  </si>
  <si>
    <t>bills that are not paid on a monthly basis. By setting aside an amount every month</t>
  </si>
  <si>
    <t xml:space="preserve">a total for every one. This is to allow you to view your expenses by category. </t>
  </si>
  <si>
    <t>calculations to determine if you can withstand another debt. They use the NET INCOME figure</t>
  </si>
  <si>
    <t>are ideal for a strong financial footing.</t>
  </si>
  <si>
    <t>Note: To the side of this pie chart are 3 categories that should always be kept in mind.</t>
  </si>
  <si>
    <t>With some small tweaks you can turn the above budget strategy to fit a "Rich" strategy.</t>
  </si>
  <si>
    <t>This can be achieved by decreasing your housing price by moving into a smaller house temporarily,</t>
  </si>
  <si>
    <t>will be covered in more depth under their heading later.</t>
  </si>
  <si>
    <t>ADJUST column. These areas of the page will be covered in more depth under their heading later.</t>
  </si>
  <si>
    <t>current vs. theoretical outcome in the side-by-side look.</t>
  </si>
  <si>
    <t>a. Method 1 - Line up each row with the corresponding month. This allows you to quickly</t>
  </si>
  <si>
    <t>overall plan for the year. Feel free to loosely place any information that would help you formulate a</t>
  </si>
  <si>
    <t>upcoming years.</t>
  </si>
  <si>
    <t>is done simultaneously. There are only 2 cells that you will be using along with the Late Fee Columns.</t>
  </si>
  <si>
    <t>directly from the rate you placed in the Data Entry page for the particular card you chose to</t>
  </si>
  <si>
    <t>Helpful Tip: Columns I and X under the label Late Fee of these calculators do not</t>
  </si>
  <si>
    <t>"stuffed in your mattress" or safe.</t>
  </si>
  <si>
    <t>that you place the "Market Value" of the items in your possession. Bear in mind this is not what</t>
  </si>
  <si>
    <t xml:space="preserve">unlike you going to the bank and saying "I want to make a withdrawal" these things may have </t>
  </si>
  <si>
    <t>Figured by taking your Liabilities and subtracting them from your Assets.</t>
  </si>
  <si>
    <t>reduction. From A Snowball strategy to Highest Balance to anything in between. All of this and more will</t>
  </si>
  <si>
    <t>The Calculator page contains a in depth explanation of each strategy.</t>
  </si>
  <si>
    <t>that is paid off over time. In this way it creates a "Snowball" that picks up newly acquired</t>
  </si>
  <si>
    <t>money that is realized from paid off debt and makes a higher payment that is applied to</t>
  </si>
  <si>
    <t>2. Interest Due show the interest over time that is due. This will steadily decrease over time.</t>
  </si>
  <si>
    <t>This will steadily decrease over time.</t>
  </si>
  <si>
    <t>breaks it all down for you. Aside from all the information that this sheet gives you there are only two sections</t>
  </si>
  <si>
    <t>creditors and is sometimes not totally understood. This sheet will go into depth as to what a DTI entail</t>
  </si>
  <si>
    <t>1. Columns A to Z in Rows 1 to 5 - This section you will fill in data that will set up the entire yearly calendar.</t>
  </si>
  <si>
    <t>to have as a hard copy you can fill in these extra events if desired. Also the Notes section can be filled</t>
  </si>
  <si>
    <t>Helpful Tip: If your comfortable with typing out information on the calendar prior to printing</t>
  </si>
  <si>
    <t xml:space="preserve">1. Ledger of Uncalculated Income - This table is used to accommodate any unforeseen Income </t>
  </si>
  <si>
    <t>unforeseen incomes.</t>
  </si>
  <si>
    <t>Column and add it to the Funds that are reaming from the end of the month. From there</t>
  </si>
  <si>
    <t>this total passes to the Ledger of Uncalculated Expenses table.</t>
  </si>
  <si>
    <t>2. Ledger of Uncalculated Expenses - This table is used to accommodate any unforeseen</t>
  </si>
  <si>
    <t>track these unforeseen Expenses.</t>
  </si>
  <si>
    <t>To sum up the two ledgers, the following are some benefits and possible usages. These allow you to</t>
  </si>
  <si>
    <t>add things that may not be in your Data Entry or Year pages. Whether it's unforeseen or a new</t>
  </si>
  <si>
    <t>addition to your flow of money. These are meant to catch these variables of your overall financial</t>
  </si>
  <si>
    <t>picture. Also these tables can be used to tweak or even to stress test your budget as a whole.</t>
  </si>
  <si>
    <t>Feel free to experiment with them to create different scenarios that you may feel could happen.</t>
  </si>
  <si>
    <t>Net worth is the total value of your assets, or everything you own, minus the total value of your liabilities,</t>
  </si>
  <si>
    <t>To understand net worth, you need to know what qualifies as an asset or a liability.</t>
  </si>
  <si>
    <t>How to Determine Net Worth</t>
  </si>
  <si>
    <t>2. Make a List of All Your Liabilities and Their Values</t>
  </si>
  <si>
    <t>3. Subtract</t>
  </si>
  <si>
    <t>Strategies to Improve Your Net Worth</t>
  </si>
  <si>
    <t>If you need to improve your net worth to get on stronger financial footing, try the following tips:</t>
  </si>
  <si>
    <t>The Bottom Line</t>
  </si>
  <si>
    <t>1. Emergency Fund Ratio</t>
  </si>
  <si>
    <t>coronavirus pandemic tested their ability to weather an economic storm.</t>
  </si>
  <si>
    <t>Why Have an Emergency Fund?</t>
  </si>
  <si>
    <t>2. Basic Housing Ratio</t>
  </si>
  <si>
    <t>While some loan programs allow for higher housing expense ratios, your options will be limited above 28%.</t>
  </si>
  <si>
    <t>Your savings rate is the portion of your income that you put aside for retirement or other long-term goals.</t>
  </si>
  <si>
    <t>A good rule of thumb is to save 10% to 15% of your income each month, James Allen, certified public accountant,</t>
  </si>
  <si>
    <t>says. "This will help you build up a healthy savings cushion."</t>
  </si>
  <si>
    <t>The ideal savings rate can vary widely, however, according to goals and age.</t>
  </si>
  <si>
    <t>For example, the closer to retirement you are when you start saving, the higher your savings rate should be.</t>
  </si>
  <si>
    <t>The new year is an excellent time to start saving a little bit more for retirement. Preparing for retirement doesn't have</t>
  </si>
  <si>
    <t>to be a chore. A few small changes can result in a much bigger retirement account balance, given enough time</t>
  </si>
  <si>
    <t>to compound.</t>
  </si>
  <si>
    <t>Here are some ways to save more for retirement without reducing your quality of life:</t>
  </si>
  <si>
    <t>Save 1% more.</t>
  </si>
  <si>
    <t>Redirect your raise.</t>
  </si>
  <si>
    <t>Contribute your tax refund.</t>
  </si>
  <si>
    <t>Reallocate windfalls.</t>
  </si>
  <si>
    <t>Get a 401(k) match.</t>
  </si>
  <si>
    <t>Claim tax breaks.</t>
  </si>
  <si>
    <t>Pay lower fees.</t>
  </si>
  <si>
    <t>Avoid penalties.</t>
  </si>
  <si>
    <t>Cut one unnecessary expense.</t>
  </si>
  <si>
    <t>Automate saving.</t>
  </si>
  <si>
    <t>Save 1% More</t>
  </si>
  <si>
    <t>A small increase in saving can result in a big increase in your retirement nest egg over time. If you earn $50,000 per</t>
  </si>
  <si>
    <t>year, save 1% more ($42 per month) and earn 6% annual returns, you will have an extra $57,517 after 35 years.</t>
  </si>
  <si>
    <t>Every year, set aside a little bit more than the year before, says Michelle Smalenberger, a certified financial planner</t>
  </si>
  <si>
    <t>and CEO of Financial Design Studio in Deer Park, Illinois. "If you set aside $5,000 last year, increase that to</t>
  </si>
  <si>
    <t>$5,100, for example."</t>
  </si>
  <si>
    <t>Redirect Your Raise</t>
  </si>
  <si>
    <t>Raises offer an opportunity to boost the amount you are saving for retirement without reducing your take-home pay.</t>
  </si>
  <si>
    <t>The next time you get a pay increase, consider tucking a portion of it into a retirement account. "There's no better way</t>
  </si>
  <si>
    <t>to compound your retirement savings than by increasing your contributions whenever you get a pay raise," says</t>
  </si>
  <si>
    <t>Bill Nelson, a certified financial planner and founder of Pacesetter Planning in Arlington, Virginia.</t>
  </si>
  <si>
    <t>Your paycheck will still be bigger as a result from the raise, so you won't even notice the money is 'missing.'</t>
  </si>
  <si>
    <t>Contribute Your Tax Refund</t>
  </si>
  <si>
    <t>You can deposit your tax refund in a traditional IRA or Roth IRA using IRS Form 8888. You can elect to apply the</t>
  </si>
  <si>
    <t>IRA contribution to your current tax return or the following tax year. "If you get a tax refund, the government has</t>
  </si>
  <si>
    <t>essentially 'saved' this money for you throughout the tax year," Nelson says. "By redirecting this savings into an IRA</t>
  </si>
  <si>
    <t>when you get your tax refund, you'll be adding to your retirement fund without even realizing the money is gone."</t>
  </si>
  <si>
    <t>Reallocate Windfalls</t>
  </si>
  <si>
    <t>If you receive a bonus, inheritance, prize money or other windfall of cash, avoid the temptation to spend it immediately.</t>
  </si>
  <si>
    <t>Make a habit of putting a portion of every influx of cash aside for retirement. You can avoid some of the tax implications</t>
  </si>
  <si>
    <t>of receiving extra income if you tuck the money into a 401(k) or IRA. Income tax won't be due on the money until you</t>
  </si>
  <si>
    <t>withdraw it from the account.</t>
  </si>
  <si>
    <t>Get a 401(k) Match</t>
  </si>
  <si>
    <t>Be sure to save enough to qualify for employer contributions to your 401(k). "I recommend putting away enough in</t>
  </si>
  <si>
    <t>the employer plan to maximize the match and get the free money," says Megan Donnelly, a certified financial planner</t>
  </si>
  <si>
    <t>for Quabbin Advisors in Wilbraham, Massachusetts. And before leaving a job, ensure you're vested in the 401(k) plan</t>
  </si>
  <si>
    <t>so you can take those employer contributions with you.</t>
  </si>
  <si>
    <t>Claim Tax Breaks</t>
  </si>
  <si>
    <t>Your money will grow faster without the drag of taxes. You can delay paying income tax using a traditional 401(k)</t>
  </si>
  <si>
    <t>or IRA, or prepay taxes using a Roth 401(k) or Roth IRA. "Having a Roth IRA provides options in retirement during</t>
  </si>
  <si>
    <t>the withdrawal stage," Donnelly says. "There is a lot you can do to manage your taxes better if you have a Roth set</t>
  </si>
  <si>
    <t>up before you retire." Low- and moderate-income savers may additionally qualify for the saver's credit.</t>
  </si>
  <si>
    <t>Pay Lower Fees</t>
  </si>
  <si>
    <t>Don't pay more than what is necessary to invest. Use your annual 401(k) fee disclosure statement to identify low-cost</t>
  </si>
  <si>
    <t>funds in your 401(k) plan or shop around for inexpensive index funds for your IRA. Lower fees mean you get to keep</t>
  </si>
  <si>
    <t>more of your money.</t>
  </si>
  <si>
    <t>Avoid Penalties</t>
  </si>
  <si>
    <t>Watch out for early withdrawal penalties if you withdraw money from your retirement accounts before age 59 1/2.</t>
  </si>
  <si>
    <t>There might also be fees if you frequently trade funds. Remember to begin retirement account withdrawals after age</t>
  </si>
  <si>
    <t>72 to avoid another penalty.</t>
  </si>
  <si>
    <t>Cut One Unnecessary Expense</t>
  </si>
  <si>
    <t>A gym membership you don't use or an expensive cable TV package you don't have time to watch are classic</t>
  </si>
  <si>
    <t>examples of costs that are easy to eliminate. Cut an unnecessary or duplicative service and funnel that savings</t>
  </si>
  <si>
    <t>into a retirement account.</t>
  </si>
  <si>
    <t>Automate Saving</t>
  </si>
  <si>
    <t>Contributions to your 401(k) are typically automatically withheld from your paycheck, so you don't have to take any</t>
  </si>
  <si>
    <t>action to save a portion of your income every pay period. You can also set up a direct deposit to an IRA. "Automation</t>
  </si>
  <si>
    <t>is the easiest way to make sure you're saving," Smalenberger says. "By automating the amount, you never see the</t>
  </si>
  <si>
    <t>funds in your bank account for spending."</t>
  </si>
  <si>
    <t>What is my Savings Rate / Savings Ratio?</t>
  </si>
  <si>
    <t>Your personal savings rate, (or savings ratio) is a measure of how much of your personal disposable income is</t>
  </si>
  <si>
    <t>saved rather than spent. It is the ratio of your personal savings divided by disposable income over a given period and</t>
  </si>
  <si>
    <t>is typically written as a percentage. Your disposable income should be used to calculate savings rate and this is your</t>
  </si>
  <si>
    <t>total income after all income taxes.</t>
  </si>
  <si>
    <t>The higher your savings rate, the stronger your personal financial situation. A savings rate of 0% means that you</t>
  </si>
  <si>
    <t>spend all of your income and save none of your income. On the other hand, a savings rate of 100% means that you</t>
  </si>
  <si>
    <t>save all of your income and spend none of your income.</t>
  </si>
  <si>
    <t>How do I calculate my Savings Rate?</t>
  </si>
  <si>
    <t>Savings Rate (SR) is defined as the ratio of savings divided by your income. Your savings over any period is your</t>
  </si>
  <si>
    <t>income - expenses. Thus your SR = (Income after tax – spending) / (Income after tax).</t>
  </si>
  <si>
    <t>To convert this SR to a percentage, multiply by 100.</t>
  </si>
  <si>
    <t>Using this calculator</t>
  </si>
  <si>
    <t>This interactive calculator makes it easy to calculate and visualize your personal savings rate.</t>
  </si>
  <si>
    <t>Simply input your monthly take-home pay and monthly spending.</t>
  </si>
  <si>
    <t>What is a good savings rate?</t>
  </si>
  <si>
    <t>As a rule, the higher your savings rate, the faster that you can achieve financial independence.</t>
  </si>
  <si>
    <t>What is a “good” savings rate depends highly on your individual situation and how much you are able to save.</t>
  </si>
  <si>
    <t>At a minimum, you should aim to have a savings rate of 20%. While you should strive to maintain as high a savings</t>
  </si>
  <si>
    <t>rate as possible, you should still allow yourself to spend enough to enjoy life. According to the Federal Reserve</t>
  </si>
  <si>
    <t>Bank of St Louis, the personal savings rate across the USA was about 14.3% as of September 2020.</t>
  </si>
  <si>
    <t>Savings rate and time to financial independence (FIRE)</t>
  </si>
  <si>
    <t>Regardless of how high your income or your expenses, your savings rate alone determines how soon you can reach</t>
  </si>
  <si>
    <t>FIRE. Mr. Money Mustache detailed this concept in his infamous article, The Shockingly Simple Math Behind Early</t>
  </si>
  <si>
    <t>Retirement. If your savings rate is 0%, then you will never save up enough to retire, as you are spending 100% of your</t>
  </si>
  <si>
    <t>income. Conversely, if your savings rate is 100%, then you spend none of your income and you would be considered</t>
  </si>
  <si>
    <t>Financially Independent (FI).</t>
  </si>
  <si>
    <t>The table and graph below illustrate the relationship between savings rate and time to FI. To generate these numbers,</t>
  </si>
  <si>
    <t>I used the WalletBurst FIRE Calculator with a starting net worth of $0, a 100% allocation into stocks, an 8% rate of</t>
  </si>
  <si>
    <t>return, and 3% inflation rate. Looking at the graph, it’s interesting to note that the curve is not linear but rather</t>
  </si>
  <si>
    <t>exponential. The curve is steepest from 0% to about a 25% savings rate, and beyond a 25% savings rate, it becomes</t>
  </si>
  <si>
    <t>roughly linear. The big takeaway from the graph is that the biggest improvements to time-to-FIRE are at lower savings</t>
  </si>
  <si>
    <t>rates. Increasing your savings rate from 10% to 20% speeds up your time-to-FIRE by 15 years, while going from</t>
  </si>
  <si>
    <t>50% to 60% only gets you 4 years closer to FIRE.</t>
  </si>
  <si>
    <t>5. Debt to Total Assets Ratio</t>
  </si>
  <si>
    <t>Debt to total assets ratio = total debt/total assets</t>
  </si>
  <si>
    <t>Your debt to total assets ratio measures the portion of your assets that creditors own. As you begin to repay</t>
  </si>
  <si>
    <t>debts like a personal loan or mortgage, your ratio goes down. Debt to total assets is typically highest in younger</t>
  </si>
  <si>
    <t>people and declines with age. The lower your ratio as you near retirement, the better.</t>
  </si>
  <si>
    <t>The debt-to-total-assets ratio shows how much of a business is owned by creditors (people it has borrowed money</t>
  </si>
  <si>
    <t>from) compared with how much of the company’s assets are owned by shareholders. It is one of three calculations</t>
  </si>
  <si>
    <t>used to measure debt capacity, along with the debt servicing ratio and the debt-to-equity ratio.</t>
  </si>
  <si>
    <t>Debt capacity reflects both a company’s ability to service its current debt and its ability to raise cash from new debt,</t>
  </si>
  <si>
    <t>if necessary. Taking on debt might help the company through a market downturn or take advantage of opportunities</t>
  </si>
  <si>
    <t>as they arise.</t>
  </si>
  <si>
    <t>The debt-to-total assets ratio is primarily used to measure a company’s ability to raise cash from new debt.</t>
  </si>
  <si>
    <t>That evaluation is made by comparing the ratio to other companies in the same industry.</t>
  </si>
  <si>
    <t>The higher a company’s debt-to-total assets ratio, the more it is said to be leveraged.</t>
  </si>
  <si>
    <t>Highly leveraged companies carry more risk of missing debt payments should their revenues decline,</t>
  </si>
  <si>
    <t>and it is harder to raise new debt to get through a downturn.</t>
  </si>
  <si>
    <t>More about the debt-to-total-assets ratio</t>
  </si>
  <si>
    <t>The debt-to-total-assets ratio is calculated by dividing a company’s total debt by its total assets.</t>
  </si>
  <si>
    <t>In the balance sheet below, ABC Co.’s total debt is $200,000 and its total assets are $300,000, so its</t>
  </si>
  <si>
    <t>debt-to-total-assets ratio would be:</t>
  </si>
  <si>
    <t>$200,000 / $300,000 = 0.67</t>
  </si>
  <si>
    <t>A debt-to-total assets ratio of 0.67 means two-thirds of ABC Co. is owned by creditors and one-third by shareholders.</t>
  </si>
  <si>
    <t>This is high compared with other companies in the same industry. It suggests ABC Co. would have trouble incurring</t>
  </si>
  <si>
    <t>additional debt.</t>
  </si>
  <si>
    <t>6. Net Worth to Total Assets Ratio</t>
  </si>
  <si>
    <t>Net worth ratio = net worth/total assets</t>
  </si>
  <si>
    <t>Your net worth is your assets minus your liabilities. The net worth ratio, also known as the solvency ratio,</t>
  </si>
  <si>
    <t>determines the percentage of your total assets that you own. By tracking it, you can watch your wealth grow over</t>
  </si>
  <si>
    <t>time, which can be encouraging if you're in the midst of repaying debts.</t>
  </si>
  <si>
    <t>A net worth to total assets ratio of about 20% is common for younger individuals, while it should be closer to</t>
  </si>
  <si>
    <t>90% to 100% for individuals in retirement – indicating the elimination of debts.</t>
  </si>
  <si>
    <t>Fixed-Asset-to-Net-Worth Ratio Definition</t>
  </si>
  <si>
    <t>Fixed-assets-to-net-worth ratio is a financial analysis technique that shows in percentage terms the portion of your</t>
  </si>
  <si>
    <t>company's total assets that is tied up with fixed assets. It shows the extent to which the company funds are frozen</t>
  </si>
  <si>
    <t>in the form of fixed assets, such as property, plant and equipment. It represents the portion of total assets that cannot</t>
  </si>
  <si>
    <t>be used as working capital.</t>
  </si>
  <si>
    <t>Net Worth Ratio Formula</t>
  </si>
  <si>
    <t>Fixed-assets-to-net-worth ratio can be calculated by dividing the value of all fixed assets by net worth, according to</t>
  </si>
  <si>
    <t>Ready Ratio. Fixed assets refer to the long-term, tangible business assets that are classified as property, plant and</t>
  </si>
  <si>
    <t>equipment. Subtracting total liabilities from total assets yields the net worth. Multiplying the resulting ratio by</t>
  </si>
  <si>
    <t>100 expresses it in percentage terms.</t>
  </si>
  <si>
    <t>Net Worth to Total Assets Example</t>
  </si>
  <si>
    <t>To cite an example, assume that your balance sheet shows fixed assets of $100,000, total assets of $500,000</t>
  </si>
  <si>
    <t>and total liabilities of $200,000. Subtracting total liabilities of $200,000 from total assets of $500,000 will yield a</t>
  </si>
  <si>
    <t>net worth in balance sheet of $300,000. Dividing fixed assets of $100,000 by $300,000 net worth will result to a ratio</t>
  </si>
  <si>
    <t>of 0.333. Multiplying the ratio by 100 will give you a fixed-assets-to-net worth ratio of 33.3 percent, according to</t>
  </si>
  <si>
    <t>Accounting Tools.</t>
  </si>
  <si>
    <t>Ratio Indications</t>
  </si>
  <si>
    <t>A low ratio is indicative of greater solvency because the lower the ratio becomes, the more funds are available to</t>
  </si>
  <si>
    <t>meet current obligations. The higher the ratio becomes, the lower your solvency, since more funds are tied up with</t>
  </si>
  <si>
    <t>fixed assets. A ratio 0.75 or higher is usually undesirable because it indicates that the firm is vulnerable to solvency</t>
  </si>
  <si>
    <t>problems. Comparing your fixed-assets-to-net-worth ratio against industry-average ratios can tell you whether your</t>
  </si>
  <si>
    <t>ratio is better or worse than your competitors. High ratios can be interpreted as liquidity problems, because it means</t>
  </si>
  <si>
    <t>the company does not have immediate access to cash.</t>
  </si>
  <si>
    <t>7. Return on Investments Ratio</t>
  </si>
  <si>
    <t>Return on investments = ending investments - beginning investments + savings/beginning investments</t>
  </si>
  <si>
    <t>The return on investments ratio measures the performance of your investment assets over the course of one year to</t>
  </si>
  <si>
    <t>give you a sense of how they're performing. In the formula above, beginning investments are asset values from the</t>
  </si>
  <si>
    <t>preceding year and ending investments are asset values at the end of the current year.</t>
  </si>
  <si>
    <t>An ideal return on investments ratio falls between 8% and 10% but your goals, time frame and risk tolerance will</t>
  </si>
  <si>
    <t>determine your specific performance goals.</t>
  </si>
  <si>
    <t>8. Investment Assets to Gross Pay Ratio</t>
  </si>
  <si>
    <t>Investment assets to gross pay ratio = investment assets + cash)/gross pay</t>
  </si>
  <si>
    <t>One easy way to measure progress toward saving for retirement is to calculate your investment assets to gross pay</t>
  </si>
  <si>
    <t>ratio. It measures your ability to replace your gross pay with your savings when you reach retirement age.</t>
  </si>
  <si>
    <t>Common benchmarks for this ratio vary by age: It starts at around 0.20:1 for those in their 20s and grows to</t>
  </si>
  <si>
    <t>around 20:1 as one nears retirement.</t>
  </si>
  <si>
    <t>Whether you decide to DIY your financial planning or enlist the help of a professional, these ratios can help you gain</t>
  </si>
  <si>
    <t>a better understanding of where you stand and where you need to focus.</t>
  </si>
  <si>
    <t>9. 50-20-30 Budget Ratio</t>
  </si>
  <si>
    <t>Harvard Professor, now Senator Elizabeth Warren, is known as a bankruptcy expert.</t>
  </si>
  <si>
    <t>Warren popularized this ratio in her book written with her daughter in 2005, “All Your Worth:</t>
  </si>
  <si>
    <t xml:space="preserve">The Ultimate Lifetime Money Plan.” </t>
  </si>
  <si>
    <t>Essentially, you are allocating your after-tax income into three budget buckets:</t>
  </si>
  <si>
    <t>50% of your spending is for your needs, notably housing, utilities, groceries, car payments,</t>
  </si>
  <si>
    <t>and other needed fixed expenses.</t>
  </si>
  <si>
    <t>20% of your budget is saved and can pay down debt, emergency funds, investing, or combination.</t>
  </si>
  <si>
    <t>30% are for your wants: discretionary or flexible spending for entertainment, vacations, and shopping.</t>
  </si>
  <si>
    <t>After your priorities, the remaining amount is for your desires.</t>
  </si>
  <si>
    <t>Start Budgeting Early</t>
  </si>
  <si>
    <t>Budgeting is tricky when you are younger and just starting in your life. You may carry student debt and rent an</t>
  </si>
  <si>
    <t>apartment while your salary is at the beginner’s level. On the other hand, you have fewer costs to monitor, making</t>
  </si>
  <si>
    <t>it an excellent lifelong habit. Use it as a motivational tool to save more and spend less. Be diligent in improving your</t>
  </si>
  <si>
    <t xml:space="preserve">money management skills. </t>
  </si>
  <si>
    <t>Hedging inflation is a strategy which provides protection as and when the value of the currency plummets.</t>
  </si>
  <si>
    <t>An inflation hedge usually involves investing in assets that has an historical ROI (Return on Investment) of more than</t>
  </si>
  <si>
    <t>that of the inflation.</t>
  </si>
  <si>
    <t>Saving instruments like FDs  may seem to offer a safe  returns. But once you factor in the inflation, you might actually</t>
  </si>
  <si>
    <t>be loosing your money. For instance, if you invest in an FD that offers 6% returns post tax, at a time if the inflation</t>
  </si>
  <si>
    <t>rate is 7%, then you are actually losing your buying power. Assets that are considered inflation hedge are usually</t>
  </si>
  <si>
    <t>self-fulfilling. Investors resort to them to get a real rate of return (i.e. A return in excess of inflation rate).</t>
  </si>
  <si>
    <t>Assets like Equity is widely accepted as an inflation hedge investment.</t>
  </si>
  <si>
    <t>The ratio at which you should invest in Inflation edge assets (like shares or equity mutual funds) depends upon</t>
  </si>
  <si>
    <t>factors like your age, risk appetite and your financial life goals.</t>
  </si>
  <si>
    <t>11. Lifetime Wealth Ratio</t>
  </si>
  <si>
    <t>The Power of Profit</t>
  </si>
  <si>
    <t>Before we dive into earning, spending, and investing for your future, it’s important to spend some time talking about</t>
  </si>
  <si>
    <t>where you are - and where you’ve been. To that end, we’ll spend this lecture exploring the concept of personal profit</t>
  </si>
  <si>
    <t>and looking at some numbers that provide a snapshot of your financial history.</t>
  </si>
  <si>
    <t>Lifetime Earnings</t>
  </si>
  <si>
    <t>Have you ever thought about how much you’ve made during the course of your life? It’s probably more than you think.</t>
  </si>
  <si>
    <t>Finding this number isn’t that difficult.</t>
  </si>
  <si>
    <t>To do so, you need an account with the Social Security administration. (When creating or accessing your account,</t>
  </si>
  <si>
    <t>be sure to follow directions. The SSA is very serious about security.)</t>
  </si>
  <si>
    <t>Once you’ve accessed your account, you’ll be able to view your earnings record, which shows your income for</t>
  </si>
  <si>
    <t>every year you’ve ever worked. Here’s mine through 2014:</t>
  </si>
  <si>
    <t>My Social Security Statement</t>
  </si>
  <si>
    <t>Notice that there are two columns, and that the numbers are different for both. This is because different incomes</t>
  </si>
  <si>
    <t>are taxed at different rates.</t>
  </si>
  <si>
    <t>To determine how much you’ve earned in your life, total whichever column has the largest numbers.</t>
  </si>
  <si>
    <t>Then, if needed, add in any money that you know is missing. Do you have unreported tips? Under-the-table income?</t>
  </si>
  <si>
    <t>(I’m not judging, but I’m asking you to include that when you do this exercise.) Have you done contract work that doesn’t</t>
  </si>
  <si>
    <t>show up here?</t>
  </si>
  <si>
    <t>The point here is to — as accurately as possible — figure out the total amount that you’ve earned during your</t>
  </si>
  <si>
    <t>lifetime of work.</t>
  </si>
  <si>
    <t>Next, calculate your net worth. Your net worth is what you own minus what you owe.</t>
  </si>
  <si>
    <t>I like this definition of net worth from the blog Wait But Why:</t>
  </si>
  <si>
    <t>“What would happen if you sold everything you own, liquidated any investments you have, paid off all of your debts,</t>
  </si>
  <si>
    <t>and withdrew whatever cash you have in bank accounts? You’d be standing on the street naked, with nowhere to go,</t>
  </si>
  <si>
    <t>holding a bunch of cash, and people would be looking at you. And whatever cash you were holding would be your</t>
  </si>
  <si>
    <t>net worth.”</t>
  </si>
  <si>
    <t>Naked Net Worth</t>
  </si>
  <si>
    <t>To make things even easier for you, I’ve created this net worth spreadsheet in Google Docs for you to download or copy.</t>
  </si>
  <si>
    <t>People often wonder what their net worth ought to be. What’s a “good” net worth? There’s no right answer.</t>
  </si>
  <si>
    <t>It depends on where you live, what you spend, and how much you earn. Plus, your goals play a role. If you’re a</t>
  </si>
  <si>
    <t>computer programmer in San Francisco, your net worth will likely be higher – probably should be higher – than if</t>
  </si>
  <si>
    <t>you’re a schoolteacher in rural Alabama.</t>
  </si>
  <si>
    <t>Some folks have created benchmarks for comparing net worth. Perhaps the best-known example of this is found in</t>
  </si>
  <si>
    <t>The Millionaire Next Door by Thomas Stanley and William Danko. They argue that your “expected net worth” can</t>
  </si>
  <si>
    <t>be determined with a simple formula:</t>
  </si>
  <si>
    <t>Divide your age by ten.</t>
  </si>
  <si>
    <t>Multiply this result by your current annual gross (pre-tax) income.</t>
  </si>
  <si>
    <t>The final number, say Stanley and Danko, reveals how much money you should have.</t>
  </si>
  <si>
    <t>If your net worth (minus any inheritances) is at this level, you’re an “average accumulator of wealth”.</t>
  </si>
  <si>
    <t>If you have less than half the expected amount, you’re an “under-accumulator of wealth”.</t>
  </si>
  <si>
    <t>If you have more than twice the expected wealth for your age, you’re a “prodigious accumulator of wealth”.</t>
  </si>
  <si>
    <t>Let’s say, for example, that you’re thirty years old and have a net worth of $49,872.99. Your income last year was</t>
  </si>
  <si>
    <t>$61,191.38. Based on these figures, the rule-of-thumb from The Millionaire Next Door says your net worth should</t>
  </si>
  <si>
    <t>be about $183,500.</t>
  </si>
  <si>
    <t>Because you have a net worth of less than $91,787, Stanley and Danko would say Landes you’re an</t>
  </si>
  <si>
    <t>under-accumulator of wealth. If you had more than $367,000, you’d be considered an overachiever.</t>
  </si>
  <si>
    <t>Lifetime Wealth Ratio</t>
  </si>
  <si>
    <t>Your lifetime wealth ratio compares how much you have today with how much you’ve earned during your decades</t>
  </si>
  <si>
    <t>of work. It’s a way to look at the wealth you’ve created and to gauge how well you’re doing at keeping that wealth.</t>
  </si>
  <si>
    <t>This is a simple equation. To find your lifetime wealth ratio, you’ll need the two numbers we’ve already calculated.</t>
  </si>
  <si>
    <t>Divide your net worth by your lifetime earnings. For instance, if you have a net worth of $100,000 and you’ve earned</t>
  </si>
  <si>
    <t>$500,000 in your career, then you’d divide $100,000 by $500,000 to get a lifetime wealth ratio of 0.20.</t>
  </si>
  <si>
    <t>Profit</t>
  </si>
  <si>
    <t>Your net worth is the grand total of years (or decades) of earning and spending. It’s the cumulative gap between your</t>
  </si>
  <si>
    <t>income and your expenses. In business, this gap is called “profit”.</t>
  </si>
  <si>
    <t>In the world of personal finance, we don’t use the word “profit”. We use the word “savings” instead.</t>
  </si>
  <si>
    <t>These two words describe the exact same thing: the gap between income and expenses.</t>
  </si>
  <si>
    <t>I’m use the words “savings” and “profit” interchangeably. I do this because I want to drive home just how important</t>
  </si>
  <si>
    <t>profit is to your financial success. Your profit is the most important number in personal finance, the most crucial factor</t>
  </si>
  <si>
    <t>on your path to financial freedom. I cannot stress this enough. Nothing else matters if your income does not exceed</t>
  </si>
  <si>
    <t>your expenses. Nothing.</t>
  </si>
  <si>
    <t>Profit Margin</t>
  </si>
  <si>
    <t>The greater the gap between your earning and spending, the faster your net worth grows (or shrinks).</t>
  </si>
  <si>
    <t>The greater the gap between your earning and spending, the faster (or longer) it takes to achieve financial freedom</t>
  </si>
  <si>
    <t>and escape the Matrix. But profit doesn’t mean much on its own.</t>
  </si>
  <si>
    <t>A $10,000 profit on a $20,000 income is outstanding. But a $10,000 profit on a $200,000 income is below average.</t>
  </si>
  <si>
    <t>It’s not your monthly surplus, your raw profit, that determines how quickly you’ll make progress toward financial</t>
  </si>
  <si>
    <t>freedom. The true measure of how well you’re doing is your saving rate – how much you save as a percentage of</t>
  </si>
  <si>
    <t>your income.</t>
  </si>
  <si>
    <t>A $10,000 profit on a $20,000 income means you have a saving rate (or “profit margin”) of 50%. A $10,000 profit on a</t>
  </si>
  <si>
    <t>$200,000 income means you have a saving rate of 5%. There’s a big difference between the two.</t>
  </si>
  <si>
    <t>Your time to reach retirement – or any other financial goal – depends on this one number:</t>
  </si>
  <si>
    <t>Your profit margin, how much of your money you keep as a percentage of your income.</t>
  </si>
  <si>
    <t>Profit is Power</t>
  </si>
  <si>
    <t>The Shockingly Simple Math Behind Early Retirement</t>
  </si>
  <si>
    <t>If you spend everything you earn – if you have no profit, no profit margin - you’ll never be able to retire.</t>
  </si>
  <si>
    <t>When you spend every penny, you’re dooming yourself to a lifetime of work.</t>
  </si>
  <si>
    <t>Peter Adeney - better known in the FIRE community as Mr. Money Mustache - has popularized what he calls</t>
  </si>
  <si>
    <t>the shockingly simple math behind early retirement.</t>
  </si>
  <si>
    <t>Adeney writes:</t>
  </si>
  <si>
    <t>The most important thing to note is that cutting your spending rate is much more powerful than increasing your income.</t>
  </si>
  <si>
    <t>The reason is that every permanent drop in your spending has a double effect:</t>
  </si>
  <si>
    <t>It increases the amount of money you have left over to save each month.</t>
  </si>
  <si>
    <t>And it permanently decreases the amount you’ll need every month for the rest of your life.</t>
  </si>
  <si>
    <t>So your lifetime passive income goes up due to having a larger investment nest egg, and it more easily meets your</t>
  </si>
  <si>
    <t>needs, because you’ve developed more skill at living efficiently and thus you need less.</t>
  </si>
  <si>
    <t>As I mentioned in the course, this can be easier to visualize with charts, tables, and graphs. Let’s look at a few.</t>
  </si>
  <si>
    <t>First, here’s a table from Mr. Money Mustache that lays out the relationship between your saving rate and how many</t>
  </si>
  <si>
    <t>years you need to work until retirement:</t>
  </si>
  <si>
    <t>Years until retirement at various saving rates</t>
  </si>
  <si>
    <t>Second, here’s a table from one of my previous courses in which I attempt to demonstrate the power of profit</t>
  </si>
  <si>
    <t xml:space="preserve">margin/saving rate. </t>
  </si>
  <si>
    <t>The power of profit margin</t>
  </si>
  <si>
    <t>As you can see in the above table, if you save 10% of your income then you need to work for nine years to fund one</t>
  </si>
  <si>
    <t>year of expenses. If you save 20% of your income, you need work only four years to fund one year of expenses.</t>
  </si>
  <si>
    <t>With a 50% saving rate, for each year of work you’re funding an additional year of expenses. And if you’re one of those</t>
  </si>
  <si>
    <t>super savers who can set aside 75% of what you earn, then each year of work funds an additional three years of</t>
  </si>
  <si>
    <t>expenses. (Note that this assumes your spending remains constant.)</t>
  </si>
  <si>
    <t>These numbers don’t even consider investment returns! Investment returns, as we’ll learn later, reduce your</t>
  </si>
  <si>
    <t>obligation to work even further.</t>
  </si>
  <si>
    <t>And here’s a chart from Nick Maggiulli that demonstrates the more you save, the less dependent you are on</t>
  </si>
  <si>
    <t>investment returns to fund your retirement. In other words, the more you save, the more control you take of your life.</t>
  </si>
  <si>
    <t>The more you save, the less the market matters</t>
  </si>
  <si>
    <t>The more you save – the higher your profit margin – the sooner you can have what you really want out of life, whether</t>
  </si>
  <si>
    <t>that’s early retirement, a better home for your family, or the ability to spend a few years backpacking across Europe.</t>
  </si>
  <si>
    <t>Here’s the bottom line, the thesis of this entire course: Profit is power. Your saving rate – your profit margin – is</t>
  </si>
  <si>
    <t>the engine that drives everything in your financial life.</t>
  </si>
  <si>
    <t>While there are many more ratios that could be included in this outline the ones listed have been selected</t>
  </si>
  <si>
    <t>3. Broad Housing Ratio</t>
  </si>
  <si>
    <t>4. Savings Rate Ratio</t>
  </si>
  <si>
    <t>10. Inflation Hedge Ratio</t>
  </si>
  <si>
    <t>• Your age. (Other types of scores may consider Your age, but FICO scores do not)</t>
  </si>
  <si>
    <t>While your personal net worth may not directly impact your credit score, your assets and liabilities will play</t>
  </si>
  <si>
    <t>an important role in your creditworthiness. For example, if you apply for a mortgage, a bank may ask you to</t>
  </si>
  <si>
    <t>list your assets as well as your liabilities. If you have a negative or low net worth, you may not get approved.</t>
  </si>
  <si>
    <t>based on usefulness to the average individual. Many large corporations use these formulas or ones that</t>
  </si>
  <si>
    <t xml:space="preserve">are based on these. </t>
  </si>
  <si>
    <t>Creditworthiness is the extent to which a person or company is considered suitable to receive financial</t>
  </si>
  <si>
    <t>credit, often based on their reliability in paying money back in the past. Basically it is a measure of how</t>
  </si>
  <si>
    <t>likely you will default on your debt obligations according to a lender's assessment, or how worthy you are</t>
  </si>
  <si>
    <t>to receive new credit. There are three key factors that are used to determine your creditworthiness.</t>
  </si>
  <si>
    <t>These will be explained in the Other Ratios section of this page. They are by no means needed to</t>
  </si>
  <si>
    <t>achieve a healthy financial situation but they can help gague where you are and help you make sure your</t>
  </si>
  <si>
    <t>on the right path to financial freedom.</t>
  </si>
  <si>
    <t>Creditworthiness is not just about getting a loan or having lenders think more highly about you. Its about</t>
  </si>
  <si>
    <t>getting to and maintaining a healthy financial position. Its about financial literacy and understanding where</t>
  </si>
  <si>
    <t>Possibly add things like:</t>
  </si>
  <si>
    <t>Financial Statements</t>
  </si>
  <si>
    <t>Income Statement</t>
  </si>
  <si>
    <t>Cash Flow Statement</t>
  </si>
  <si>
    <t>Statement of Changes in Equity</t>
  </si>
  <si>
    <t>Balance Sheet</t>
  </si>
  <si>
    <t>Profit and Loss Statement</t>
  </si>
  <si>
    <t>Glossary of Financial Terms</t>
  </si>
  <si>
    <t>Your ability to receive credit from a lender does not stop there. There are other things that are considered</t>
  </si>
  <si>
    <t>credit. Remember they are giving you the funds that you need to obtain things to better your lifestyle or</t>
  </si>
  <si>
    <t>Proper Presentation</t>
  </si>
  <si>
    <t>If you are considering a Loan from a lender keep in mind that you have to convince them that the person</t>
  </si>
  <si>
    <t>they are giving money to is reliable. Make sure that your well dressed and that you don't look like you have</t>
  </si>
  <si>
    <t>just come from a job site digging ditches. Also, something that is not always thought about is the following</t>
  </si>
  <si>
    <t>few pointers. Employing these tactics may secure a loan in no time for you.</t>
  </si>
  <si>
    <t xml:space="preserve">1. First of all Run Your Numbers - Determine how much you'll need and how much of a monthly </t>
  </si>
  <si>
    <t>payment your budget can handle. There are many "Loan Calculators" online that can help provide</t>
  </si>
  <si>
    <t>insight into these figures if your unsure. Consider paying off debt. If you have debt and you don’t need</t>
  </si>
  <si>
    <t>the loan funds urgently, paying some debt off can raise your credit score and lower your DTI ratio,</t>
  </si>
  <si>
    <t>which can increase your chances of approval.</t>
  </si>
  <si>
    <t>2. Check your Credit Score - Checking your credit score will give you an idea of where you stand.</t>
  </si>
  <si>
    <t>The better your credit score, the more likely you are to get approved for a loan and the lower your</t>
  </si>
  <si>
    <t>interest rate could be. Another thing is to check if there are any errors on the report.</t>
  </si>
  <si>
    <t>If you find mistakes, contact the corresponding major credit reporting agencies to get them corrected.</t>
  </si>
  <si>
    <t>4. Choose Your Loan Type - Once you know where your credit stands and consider your options,</t>
  </si>
  <si>
    <t>5. Shop Around - Don’t settle for the first offer you receive. Compare several lenders and loan types and</t>
  </si>
  <si>
    <t>check for a prequalification option before applying to avoid an impact on your credit.</t>
  </si>
  <si>
    <t>6. Pick a Lender and Apply - All lenders have different qualification requirements and may ask for</t>
  </si>
  <si>
    <t>7. Provide the Necessary Documentation - Every lender is different regarding what you need to apply.</t>
  </si>
  <si>
    <t>Once you submit your application, your lender will likely ask you to provide additional documentation.</t>
  </si>
  <si>
    <t>a. Debt consolidation loans: Debt consolidation is one of the most common uses for personal</t>
  </si>
  <si>
    <t>loans. By taking out one loan to cover your existing debt, you decrease the monthly payments</t>
  </si>
  <si>
    <t>you have to worry about and receive one (potentially lower) interest rate.</t>
  </si>
  <si>
    <t>c. Home improvement loans: A home improvement loan may be a good option if you’re looking</t>
  </si>
  <si>
    <t>to pay for a large renovation up front without taking out a secured home equity loan.</t>
  </si>
  <si>
    <t>d. Medical loans: Because medical expenses are often unpredictable, a personal loan may be</t>
  </si>
  <si>
    <t>a good way to decrease the immediate financial burden and pay debt down over a number</t>
  </si>
  <si>
    <t>of years.</t>
  </si>
  <si>
    <t>e. Emergency loans: Emergency loans are useful for a number of purposes. A car breakdown,</t>
  </si>
  <si>
    <t>a smaller medical expense or a burst pipe may be good reasons to take out this type of loan.</t>
  </si>
  <si>
    <t>f. Wedding loans: Weddings and vacations can be pricey, which is why many people turn to</t>
  </si>
  <si>
    <t>personal loans to pay for them. This spreads payments out over years, so you don’t need</t>
  </si>
  <si>
    <t>to worry about paying for a special occasion all at once.</t>
  </si>
  <si>
    <t>different information. Lenders may also require you to apply in person, while others let you complete</t>
  </si>
  <si>
    <t>the entire application online.</t>
  </si>
  <si>
    <t>For example, you might need to upload or fax a copy of your latest pay stub, a copy of your driver’s</t>
  </si>
  <si>
    <t>license or proof of residence. The lender will let you know if it needs any documentation from you</t>
  </si>
  <si>
    <t>and how to get it to the right person. The faster you provide the information, the sooner you’ll get a</t>
  </si>
  <si>
    <t>decision.</t>
  </si>
  <si>
    <t>business days after getting approved and accepting the loan terms. Once you’re approved, start</t>
  </si>
  <si>
    <t>considering how you’ll pay down your balance. Consider paying extra each month. While personal</t>
  </si>
  <si>
    <t>loans can be cheaper than credit cards, you’ll still save money on interest by paying the loan off</t>
  </si>
  <si>
    <t>early. Adding even a small amount to your monthly payments can help you do so.</t>
  </si>
  <si>
    <t>by credit lenders that also weigh heavily on their decision to loan you funds to get a home, car or line of</t>
  </si>
  <si>
    <r>
      <t xml:space="preserve">help you with a difficult financial situation. </t>
    </r>
    <r>
      <rPr>
        <u/>
        <sz val="11"/>
        <rFont val="Arial"/>
        <family val="2"/>
        <scheme val="minor"/>
      </rPr>
      <t>They are under NO obligation to give you anything.</t>
    </r>
  </si>
  <si>
    <t>They need to make sure that they are going to get their money back along with a compensation for that</t>
  </si>
  <si>
    <t>loan. Realize that while you are tying up their funds that amount cannot be used by them for other loans</t>
  </si>
  <si>
    <t xml:space="preserve">or capital gain. A few other things that they look at aside from the above "Main" three is your DTI, Net </t>
  </si>
  <si>
    <t>Worth and how you present yourself to them when asking for the loan.</t>
  </si>
  <si>
    <t>In addition to the above key factors, your debt-to-income (DTI) ratio is also an important part of your</t>
  </si>
  <si>
    <t>financial health. Lenders use the debt-to-income ratio as a way to measure your ability to manage the</t>
  </si>
  <si>
    <t>payments you make each month and repay the money you have borrowed.</t>
  </si>
  <si>
    <t>3. Consider Your Options - Depending on your creditworthiness, you may need a co-signer to get</t>
  </si>
  <si>
    <t>approved for a personal loan with a decent interest rate. Secured loans require collateral, such as</t>
  </si>
  <si>
    <t>a vehicle, a house or cash in a savings account or certificate of deposit, in exchange for more</t>
  </si>
  <si>
    <t>favorable terms. If you fail to repay the loan, the lender can seize the collateral to satisfy the debt.</t>
  </si>
  <si>
    <t>If you don’t meet the typical qualifications and your expenses can wait, take some time to build up</t>
  </si>
  <si>
    <t>your credit score so you can qualify.</t>
  </si>
  <si>
    <t>determine which type of loan is best for your situation. While some lenders are flexible in terms of</t>
  </si>
  <si>
    <t>how you use the funds, others may only approve loan applications if the money will be used for</t>
  </si>
  <si>
    <t>specific purposes. You can search the Bankrate personal loan marketplace for different types</t>
  </si>
  <si>
    <t>of loans, such as:</t>
  </si>
  <si>
    <t>b. Credit card refinancing loans: Some companies specialize in loans for people looking to</t>
  </si>
  <si>
    <t>pay off credit card debt. Because personal loan rates are often lower than credit card rates,</t>
  </si>
  <si>
    <t>a loan may be a good way to clear your credit card balances and pay them off over a</t>
  </si>
  <si>
    <t>longer period.</t>
  </si>
  <si>
    <t>8. Accept the Loan &amp; Start Making Payments - You could receive the funds as early as one to two</t>
  </si>
  <si>
    <t>you were and where you are going.</t>
  </si>
  <si>
    <t>Note: These are usually referred to as “derogatory” items by credit bureaus.</t>
  </si>
  <si>
    <t>Basically these credit reports show your history of borrowing and repaying money to creditors, such as</t>
  </si>
  <si>
    <t>credit card issuers, mortgage lenders, student loan issuers, and more. Your credit report reflects your</t>
  </si>
  <si>
    <t>credit activity, from credit card balances to loan payments to credit inquiries. Your credit score is a</t>
  </si>
  <si>
    <t>calculation based on that activity.</t>
  </si>
  <si>
    <t>Doing so may help improve your credit history, which may boost your credit score. You’re entitled to</t>
  </si>
  <si>
    <t>request one free credit report every 12 months from each of the three major credit bureaus, also</t>
  </si>
  <si>
    <t>referred to as credit reporting agencies.</t>
  </si>
  <si>
    <t>Credit scores are statistical analyses of credit report data expressed as a three-digit number from</t>
  </si>
  <si>
    <t>300 to 850. They may vary based on time, reporting agency, and other factors.</t>
  </si>
  <si>
    <t>particular person. In other words, it assesses your creditworthiness. The way lenders and credit bureaus</t>
  </si>
  <si>
    <t>see it, the higher your credit score, the less likely you are to default on a loan. Additionally the higher your</t>
  </si>
  <si>
    <t>credit score, the more likely you’ll be approved for credit with lower interest rates. Base credit scores</t>
  </si>
  <si>
    <t>range from 300 to 850, with anything from the high 700s upward considered very good or exceptional.</t>
  </si>
  <si>
    <t>This number aims to predict how much of a risk it would be for a lender to extend credit to a</t>
  </si>
  <si>
    <t>1. Recent History - of on time or late payments.</t>
  </si>
  <si>
    <t>2. Credit Utilization Ratio – the portion of your total credit limit that is currently outstanding.</t>
  </si>
  <si>
    <t>3. Credit History – the age of your accounts.</t>
  </si>
  <si>
    <t>4. Recent “Hard Inquiries” - stemming from loan, mortgage, or credit card applications.</t>
  </si>
  <si>
    <t>5. Mix of Credit Types - credit cards, lines of credit, mortgage, auto loan, etc.</t>
  </si>
  <si>
    <t>Creditors typically report their data to the bureaus once a month. So your credit score may fluctuate</t>
  </si>
  <si>
    <t>monthly, weekly, or even daily depending on when updates are sent and the score computed.</t>
  </si>
  <si>
    <t>Credit scores also can change as older items fall off your report and if more recent activity reflects</t>
  </si>
  <si>
    <t>changing borrowing habits.</t>
  </si>
  <si>
    <t>1. Payment History (35%)</t>
  </si>
  <si>
    <t>2. Amounts Owed (30%)</t>
  </si>
  <si>
    <t>3. Length of Credit History (15%)</t>
  </si>
  <si>
    <t>FICO Scores consider a wide range of information on your credit report.</t>
  </si>
  <si>
    <t>However, they do not consider:</t>
  </si>
  <si>
    <t>• Your race, color, religion, national origin, sex and marital status. (US law prohibits credit scoring from</t>
  </si>
  <si>
    <t>considering these facts, as well as any receipt of public assistance, or the exercise of any consumer</t>
  </si>
  <si>
    <t>right under the Consumer Credit Protection Act.)</t>
  </si>
  <si>
    <t>• Your salary, occupation, title, employer, date employed or employment history. (However your lender</t>
  </si>
  <si>
    <t>may consider this information)</t>
  </si>
  <si>
    <t>These can include:</t>
  </si>
  <si>
    <t>• Requests that are marked as coming from employers are not counted either.</t>
  </si>
  <si>
    <t>a. Any information not found in your credit report.</t>
  </si>
  <si>
    <t>b. Any information that is not proven to be predictive of future credit performance.</t>
  </si>
  <si>
    <t>c. Whether or not you are participating in a credit counseling of Any kind.</t>
  </si>
  <si>
    <t>1. Consumer Initiated Inquiries - requests you have made for your credit report, in order to check it.</t>
  </si>
  <si>
    <t>2. Promotional Inquiries - requests made by lenders in order to make you a "pre-approved" credit offer.</t>
  </si>
  <si>
    <t>3. Administrative Inquiries - requests made by lenders to review your account with them.</t>
  </si>
  <si>
    <t>• Certain types of inquiries (requests for your credit report):</t>
  </si>
  <si>
    <t>4. Credit Mix (10%)</t>
  </si>
  <si>
    <t>5. New Credit (10%).</t>
  </si>
  <si>
    <t>These 5 categories will be outlined below:</t>
  </si>
  <si>
    <t>This data is grouped into five categories.</t>
  </si>
  <si>
    <t>Payment History shows how you've paid your accounts over the length of your credit. This evidence of</t>
  </si>
  <si>
    <t>factor in its calculation. Research shows that your track record of payment tends to be the strongest</t>
  </si>
  <si>
    <t>predictor of the likelihood that you'll pay all debts as agreed to. And as you can imagine, a lender's</t>
  </si>
  <si>
    <t>number one priority is your past record of paying back (or not) your loans.</t>
  </si>
  <si>
    <t>A few late payments are not an automatic "score-killer." An overall good credit history can outweigh one</t>
  </si>
  <si>
    <t>or two instances of late credit card payments. However, having no late payments in your credit report</t>
  </si>
  <si>
    <t>doesn't mean you'll get a "perfect score." Your payment history is just one piece of information used in</t>
  </si>
  <si>
    <t>calculating your FICO Scores.</t>
  </si>
  <si>
    <t>These types of events are considered quite serious, although older items and items with small amounts</t>
  </si>
  <si>
    <t>will count less than recent items or those with larger amounts.</t>
  </si>
  <si>
    <t>• How overdue delinquent payments are today or may have become in the past</t>
  </si>
  <si>
    <t>• The amount of money still owed on delinquent accounts or collection items</t>
  </si>
  <si>
    <t>• The number of past due items on a credit report</t>
  </si>
  <si>
    <t>• The number of accounts that are being paid as agreed</t>
  </si>
  <si>
    <t>• Payment information on credit cards, retail accounts, installment loans, mortgages and other types</t>
  </si>
  <si>
    <t>of accounts</t>
  </si>
  <si>
    <t>• The amount of time that's passed since delinquencies, adverse public records or collection items</t>
  </si>
  <si>
    <t>were introduced</t>
  </si>
  <si>
    <t>• Adverse public records ( like bankruptcies)</t>
  </si>
  <si>
    <t>Pay bills on time. Sounds simple, and easier said than done, but it's the best way to start and maintain</t>
  </si>
  <si>
    <t>a good payment history. Set up a budget to ensure you have the money necessary to pay your bills on time.</t>
  </si>
  <si>
    <t>Stay current on missed payments if you have any. The older a credit problem, the less it counts toward</t>
  </si>
  <si>
    <t>your credit score. So the longer you pay your bills on time, even after having late payments, the more</t>
  </si>
  <si>
    <t>potential for your FICO Scores to increase. Contact your creditors to see if they can help you in any way.</t>
  </si>
  <si>
    <t>One way is to ask about lowering your interest rate so you can pay off your debt faster. You can also meet</t>
  </si>
  <si>
    <t>with a credit counseling service who might be able to assist you with properly budgeting your money and</t>
  </si>
  <si>
    <t>consolidating your debts. This is with the intent to potentially help you improve your credit history.</t>
  </si>
  <si>
    <t>Payment history is the biggest score factor, so it's important to pay close attention to it and make sure</t>
  </si>
  <si>
    <t>your bills are paid on time.</t>
  </si>
  <si>
    <t>Amounts Owed refers to how much debt you carry in total. However, the amount of debt you have is not</t>
  </si>
  <si>
    <t>credit is been used, this can indicate that a person is overextended, and is more likely to make late or</t>
  </si>
  <si>
    <t>as significant to your credit score as your credit utilization. When a high percentage of a person's available</t>
  </si>
  <si>
    <t>FICO research has found that your level of debt is predictive of future credit performance because the</t>
  </si>
  <si>
    <t>amount owed typically impacts your ability to pay all monthly credit obligations on time. Not to worry if you</t>
  </si>
  <si>
    <r>
      <t xml:space="preserve">repayment is the primary reason why payment history makes up </t>
    </r>
    <r>
      <rPr>
        <b/>
        <sz val="11"/>
        <rFont val="Arial"/>
        <family val="2"/>
        <scheme val="minor"/>
      </rPr>
      <t>35% of a FICO Score</t>
    </r>
    <r>
      <rPr>
        <sz val="11"/>
        <rFont val="Arial"/>
        <family val="2"/>
        <scheme val="minor"/>
      </rPr>
      <t xml:space="preserve"> and is a major</t>
    </r>
  </si>
  <si>
    <r>
      <t xml:space="preserve">missed payments. Amounts owed on accounts determines </t>
    </r>
    <r>
      <rPr>
        <b/>
        <sz val="11"/>
        <rFont val="Arial"/>
        <family val="2"/>
        <scheme val="minor"/>
      </rPr>
      <t>30% of a FICO Score</t>
    </r>
    <r>
      <rPr>
        <sz val="11"/>
        <rFont val="Arial"/>
        <family val="2"/>
        <scheme val="minor"/>
      </rPr>
      <t>.</t>
    </r>
  </si>
  <si>
    <t>have debt as it doesn't automatically make you a high-risk borrower. However, as your balances increase</t>
  </si>
  <si>
    <t>so does the probability of difficulty in meeting monthly payments on time.</t>
  </si>
  <si>
    <t>Part of the science of scoring is to determining how much is too much for a given credit profile.</t>
  </si>
  <si>
    <t>This part of a FICO Scores takes into account several factors.</t>
  </si>
  <si>
    <r>
      <rPr>
        <sz val="11"/>
        <rFont val="Arial"/>
        <family val="2"/>
        <scheme val="minor"/>
      </rPr>
      <t xml:space="preserve">1. </t>
    </r>
    <r>
      <rPr>
        <u/>
        <sz val="11"/>
        <rFont val="Arial"/>
        <family val="2"/>
        <scheme val="minor"/>
      </rPr>
      <t>The amount owed on all accounts</t>
    </r>
  </si>
  <si>
    <r>
      <t xml:space="preserve">2. </t>
    </r>
    <r>
      <rPr>
        <u/>
        <sz val="11"/>
        <rFont val="Arial"/>
        <family val="2"/>
        <scheme val="minor"/>
      </rPr>
      <t>The amount owed on different types of accounts</t>
    </r>
  </si>
  <si>
    <r>
      <t xml:space="preserve">3. </t>
    </r>
    <r>
      <rPr>
        <u/>
        <sz val="11"/>
        <rFont val="Arial"/>
        <family val="2"/>
        <scheme val="minor"/>
      </rPr>
      <t>How many accounts have balances</t>
    </r>
  </si>
  <si>
    <r>
      <t xml:space="preserve">4. </t>
    </r>
    <r>
      <rPr>
        <u/>
        <sz val="11"/>
        <rFont val="Arial"/>
        <family val="2"/>
        <scheme val="minor"/>
      </rPr>
      <t>Credit utilization ratio on revolving accounts</t>
    </r>
  </si>
  <si>
    <r>
      <t xml:space="preserve">5. </t>
    </r>
    <r>
      <rPr>
        <u/>
        <sz val="11"/>
        <rFont val="Arial"/>
        <family val="2"/>
        <scheme val="minor"/>
      </rPr>
      <t>How much of the installment loan amounts is still owed, compared with the original loan amount</t>
    </r>
  </si>
  <si>
    <t>In addition to the overall amount you owe, a FICO Score will take into account the amount you owe</t>
  </si>
  <si>
    <t>on specific types of accounts, such as credit cards vs. installment loans.</t>
  </si>
  <si>
    <t>This ratio on revolving accounts will be the percentage of your available credit that you are using</t>
  </si>
  <si>
    <t>and is an important factor in your FICO Scores. Using a high percentage of your available credit</t>
  </si>
  <si>
    <t>important influence on lenders. It can definitely impact the chances of whether or not you get a loan.</t>
  </si>
  <si>
    <t>Even some people who haven't had credit for a considerable length of time can still have a high FICO</t>
  </si>
  <si>
    <t>Score if the rest of their credit report looks good. A longer credit history will always have a positive effect</t>
  </si>
  <si>
    <t>on FICO Scores.</t>
  </si>
  <si>
    <t>To get you started and help grow the length of your credit history these three things can help:</t>
  </si>
  <si>
    <t>The big catch-22 of growing your FICO Score is that you need credit to get credit. It's difficult to</t>
  </si>
  <si>
    <t>open lines of credit to build your FICO Score if you are just starting out or have a poor FICO Score.</t>
  </si>
  <si>
    <t>1. Apply for a secured credit card. A secured card is a card where you provide cash collateral for</t>
  </si>
  <si>
    <t>the line of credit. FICO Scores look at secured cards the same as any credit card.</t>
  </si>
  <si>
    <t>Most banks and lending institutions not only offer secured cards, but most also report secured</t>
  </si>
  <si>
    <t>card activity to the credit bureaus.</t>
  </si>
  <si>
    <t>2. See if you can get a friend or family member with good credit to be a co-applicant with you.</t>
  </si>
  <si>
    <t>This will help you establish your credit history. An alternative method would be to see if they are</t>
  </si>
  <si>
    <t>willing to authorize you on their card. It's a lot to ask, but if they consent, it's a good way to start</t>
  </si>
  <si>
    <t>growing your credit history.</t>
  </si>
  <si>
    <t>3. Adopt a mindset where you see the length of your credit history as part of your greater long-term</t>
  </si>
  <si>
    <t>credit strategy. Use your card, but keep the balances low and pay on time. If you do, you'll find</t>
  </si>
  <si>
    <t>yourself well on the road to building a strong credit history that you can put to work when you need</t>
  </si>
  <si>
    <t>credit.</t>
  </si>
  <si>
    <t>Consider whether or not to keep accounts open. You may be tempted to shut down that credit card that</t>
  </si>
  <si>
    <t>you just paid off after years of making payments. Before you do, take a moment to consider what impact</t>
  </si>
  <si>
    <t>closing that account may have on your length of credit history.</t>
  </si>
  <si>
    <t>The types of credit you hold is known as your credit mix. This can include a mix of accounts from</t>
  </si>
  <si>
    <t>credit cards, retail accounts, installment loans, finance company and mortgage loans.</t>
  </si>
  <si>
    <r>
      <t xml:space="preserve">Even though the length of your credit history only accounts for </t>
    </r>
    <r>
      <rPr>
        <b/>
        <sz val="11"/>
        <rFont val="Arial"/>
        <family val="2"/>
        <scheme val="minor"/>
      </rPr>
      <t>15% of a FICO Score</t>
    </r>
    <r>
      <rPr>
        <sz val="11"/>
        <rFont val="Arial"/>
        <family val="2"/>
        <scheme val="minor"/>
      </rPr>
      <t>, it's still an important influence</t>
    </r>
  </si>
  <si>
    <r>
      <t xml:space="preserve">Credit mix determines </t>
    </r>
    <r>
      <rPr>
        <b/>
        <sz val="11"/>
        <rFont val="Arial"/>
        <family val="2"/>
        <scheme val="minor"/>
      </rPr>
      <t>10% of a FICO Score</t>
    </r>
    <r>
      <rPr>
        <sz val="11"/>
        <rFont val="Arial"/>
        <family val="2"/>
        <scheme val="minor"/>
      </rPr>
      <t>. Creditors assess the risk of lending money through a variety</t>
    </r>
  </si>
  <si>
    <t>of factors, one of them being your ability to successfully manage different types of credit. FICO not only</t>
  </si>
  <si>
    <t>looks at the mix of credit you have but also at the payment history of these credit types. For instance,</t>
  </si>
  <si>
    <t>if you have a great mix of installment and revolving loans, yet your payment history is bad, your FICO</t>
  </si>
  <si>
    <t>Score will reflect that negative payment history, which represents 35% of your FICO Score. For creditors,</t>
  </si>
  <si>
    <t>it stands to reason that the better you manage different loans and lines of credit, the lower their risk when</t>
  </si>
  <si>
    <t>lending you money. Two things happen when you apply for multiple new credit lines within</t>
  </si>
  <si>
    <t>a short period of time.</t>
  </si>
  <si>
    <t>• Creditors check your credit (a "hard inquiry") which typically lowers your credit score and remains on</t>
  </si>
  <si>
    <t>your credit report for two years. (Note: FICO Scores only consider inquiries made during the 12 months</t>
  </si>
  <si>
    <t>prior to the time the Score is calculated.)</t>
  </si>
  <si>
    <t>• If a creditor sees you've opened an inordinate amount of new accounts within a small time frame, it</t>
  </si>
  <si>
    <t>could indicate to them that you're experiencing financial distress, whether true or not.</t>
  </si>
  <si>
    <t>The result? A likely denial of the loan.</t>
  </si>
  <si>
    <t>If you want to add something to your credit mix that's currently missing, balance the risk versus the reward.</t>
  </si>
  <si>
    <t>Is it worth a drop in your score to apply for a small loan to show creditors you can manage payments</t>
  </si>
  <si>
    <t>successfully? With credit mix being such a small percentage of your credit score, the answer is,</t>
  </si>
  <si>
    <t>probably not. However, in the end, the final decision is yours.</t>
  </si>
  <si>
    <t>Do you have experience with both revolving credit and installment type accounts, or has your credit</t>
  </si>
  <si>
    <t>experience been limited to only one type?</t>
  </si>
  <si>
    <t>1. Revolving accounts are those that provide you with credit that allows more flexibility regarding</t>
  </si>
  <si>
    <t>the amount paid monthly (subject to any min payments required, and payment due dates, etc.).</t>
  </si>
  <si>
    <t>Some of these include:</t>
  </si>
  <si>
    <t>a. Credit Cards</t>
  </si>
  <si>
    <t>b. Retail Store Cards</t>
  </si>
  <si>
    <t>c. Gas Station Cards</t>
  </si>
  <si>
    <t>d. HELOC (Home Equity Line of Credit)</t>
  </si>
  <si>
    <t>2. Installment accounts usually require a fixed payment each month until the balance is paid down</t>
  </si>
  <si>
    <t>in full. A few examples of these are:.</t>
  </si>
  <si>
    <t>a. Mortgage</t>
  </si>
  <si>
    <t>b. Auto Loan</t>
  </si>
  <si>
    <t>c. Student Loan</t>
  </si>
  <si>
    <r>
      <t xml:space="preserve">New credit makes up </t>
    </r>
    <r>
      <rPr>
        <b/>
        <sz val="11"/>
        <rFont val="Arial"/>
        <family val="2"/>
        <scheme val="minor"/>
      </rPr>
      <t>10% of a FICO Score</t>
    </r>
    <r>
      <rPr>
        <sz val="11"/>
        <rFont val="Arial"/>
        <family val="2"/>
        <scheme val="minor"/>
      </rPr>
      <t>. When you apply for new credit, inquiries remain on your</t>
    </r>
  </si>
  <si>
    <t>credit report for two years. FICO Scores only consider inquiries from the last 12 months.</t>
  </si>
  <si>
    <t>People tend to have more credit today and shop for new credit more frequently than ever. FICO Scores</t>
  </si>
  <si>
    <t>reflect this reality. However, research shows that opening several new credit accounts in a short period</t>
  </si>
  <si>
    <t>of time represents greater risk. This especially applies to people who don't have a long credit history.</t>
  </si>
  <si>
    <t>If you've been managing credit for a short time, don't open a lot of new accounts too rapidly.</t>
  </si>
  <si>
    <t>New accounts will lower your average account age, which will have a larger effect on your FICO</t>
  </si>
  <si>
    <t>Score if you don't have a lot of other credit information. Even if you have used credit for a long time,</t>
  </si>
  <si>
    <t>opening a new account can still lower your FICO Scores.</t>
  </si>
  <si>
    <t>An inquiry is when a lender makes a request for your credit report or score. Although FICO Scores</t>
  </si>
  <si>
    <t>only consider inquiries from the last 12 months, inquiries remain on your credit report for two years.</t>
  </si>
  <si>
    <t>FICO Scores have been carefully designed to count only those inquiries that truly impact credit risk,</t>
  </si>
  <si>
    <t>as not all inquiries are related to credit risk.</t>
  </si>
  <si>
    <t>• 3 things to look at for the new credit factor:</t>
  </si>
  <si>
    <t>• 3 important facts about inquiries to note:</t>
  </si>
  <si>
    <t>Checking your credit report won't affect your FICO Scores, as long as you order your credit report</t>
  </si>
  <si>
    <t>directly from the credit reporting agency or through an organization authorized to provide credit reports</t>
  </si>
  <si>
    <t>to consumers.</t>
  </si>
  <si>
    <t>• How long it's been since you opened a new account.</t>
  </si>
  <si>
    <t>• How new credit can lower FICO Scores</t>
  </si>
  <si>
    <t>• How new credit can increase FICO Scores</t>
  </si>
  <si>
    <t>A few more things to keep in mind when thinking about New Credit.</t>
  </si>
  <si>
    <t>This will be the age of your most recently opened account. Your FICO Scores may consider the</t>
  </si>
  <si>
    <t>time that has passed since you opened a new credit account, for specific types of accounts.</t>
  </si>
  <si>
    <t>When applying for new credit, an inquiry is placed on your credit report. That means, for instance,</t>
  </si>
  <si>
    <t>if you're trying to get a new credit card, the lender will "inquire" into your credit report from one of</t>
  </si>
  <si>
    <t>the three major credit agencies. Depending on the other factors in your report, this inquiry can lower</t>
  </si>
  <si>
    <t>your score by a few points.</t>
  </si>
  <si>
    <t>• A new credit card or line of credit will also affect your length of credit history. This part of your score is</t>
  </si>
  <si>
    <t>made up of your "oldest" account and the average of all your accounts. Opening new credit lowers the</t>
  </si>
  <si>
    <t>average age of your total accounts. This, in effect, lowers your length of credit history and</t>
  </si>
  <si>
    <t>subsequently, your credit score.</t>
  </si>
  <si>
    <t>• New credit, once used, will increase the "amounts owed" factor of your credit score. Amounts owed is</t>
  </si>
  <si>
    <t>composed of credit utilization. This is the ratio of your credit balances to your credit limits. Very often,</t>
  </si>
  <si>
    <t>the lower your credit utilization (how much credit you're using compared to your total credit limit),</t>
  </si>
  <si>
    <t>the higher your credit score. When you open and use a new credit card or line of credit, you're getting</t>
  </si>
  <si>
    <t>closer to your credit limit, which could mean a lower score.</t>
  </si>
  <si>
    <t>If the new line of credit helps diversify the types of accounts you currently have, this can increase</t>
  </si>
  <si>
    <t>the "credit mix" factor of your credit score. It shows lenders you can obtain and manage different</t>
  </si>
  <si>
    <t>kinds of credit, which can lower their risk of lending you money.</t>
  </si>
  <si>
    <t>• Let's say you open a new credit card account (which could initially lower your score) and then don't</t>
  </si>
  <si>
    <t>use that card for any new purchases. Over time, this can lower your credit utilization which could</t>
  </si>
  <si>
    <t>mean an increase in your credit score.</t>
  </si>
  <si>
    <t>• If you have a bad "payment history" and are starting from scratch to create a positive one, then</t>
  </si>
  <si>
    <t>opening new credit can help with that. If you can prove to lenders that you can pay your bills on time,</t>
  </si>
  <si>
    <t>this will help increase your score in the long run.</t>
  </si>
  <si>
    <t xml:space="preserve">Reminder: You should always carefully consider if you need a new credit account. </t>
  </si>
  <si>
    <t>A credit limit is the maximum amount your credit card issuer is willing to extend to you before you need</t>
  </si>
  <si>
    <t>to pay off some of your balance.</t>
  </si>
  <si>
    <t>It is the maximum amount of money you may borrow on a credit card or other revolving debt, like a home</t>
  </si>
  <si>
    <t>equity line of credit (HELOC). If you have one card with a maximum allowable balance of $5,000, then</t>
  </si>
  <si>
    <t>your credit limit is $5,000. If you have two credit cards with $5,000 limits each then your total credit</t>
  </si>
  <si>
    <t>limit is $10,000.</t>
  </si>
  <si>
    <t>Changes in your credit limit are reflected on your credit report and can change your credit score.</t>
  </si>
  <si>
    <t>For example, an increase in your credit limit would result in an improved score if your spending doesn’t</t>
  </si>
  <si>
    <t>change because you would be using less of your available credit and therefore have an improved credit</t>
  </si>
  <si>
    <t>utilization ratio. However, if you increased your spending to match that higher limit, the proportions</t>
  </si>
  <si>
    <t>wouldn’t change and, likely, neither would your credit score.</t>
  </si>
  <si>
    <t>Applying for a new credit card may increase your credit limit as well, but that also typically triggers a</t>
  </si>
  <si>
    <t>“hard inquiry” into your credit history and can lower your credit score a few points in the short term.</t>
  </si>
  <si>
    <t>It’s always a good idea to keep your credit card balance as low as possible in relation to your credit limit.</t>
  </si>
  <si>
    <t>Of course, paying your balance in full each month is the best practice. If you can’t, paying as much over</t>
  </si>
  <si>
    <t xml:space="preserve">the minimum as you can is still a step in the right direction. There are two questions that most people </t>
  </si>
  <si>
    <t>ask when it pertains to their Credit Limit:</t>
  </si>
  <si>
    <t xml:space="preserve">Charging too much on your credit card can have a number of negative consequences. </t>
  </si>
  <si>
    <t xml:space="preserve">Credit card lenders may assess overcharge fees, decrease your credit limit or even close your </t>
  </si>
  <si>
    <t>account if you go over your limit. Lenders may also increase your interest rate if your credit</t>
  </si>
  <si>
    <t>history shows that you regularly exceed your credit limit, and your credit score may be</t>
  </si>
  <si>
    <t>negatively affected. So know your limit and always keep track of how much you have charged.</t>
  </si>
  <si>
    <t>Credit card issuers periodically review how customers are using their cards and adjust credit limits</t>
  </si>
  <si>
    <t>accordingly. Here are some common reasons your credit limit could increase or decrease.</t>
  </si>
  <si>
    <t>Increases</t>
  </si>
  <si>
    <t>Decreases</t>
  </si>
  <si>
    <t>1. What if I exceed my credit limit?</t>
  </si>
  <si>
    <t>2. Why did my credit limit change?</t>
  </si>
  <si>
    <t>• You’ve used your existing credit wisely</t>
  </si>
  <si>
    <t>• You consistently pay on time</t>
  </si>
  <si>
    <t xml:space="preserve">• Your overall credit score improves </t>
  </si>
  <si>
    <t>• You’ve reported an increase in income</t>
  </si>
  <si>
    <t xml:space="preserve">• You request an increase from the card issuer </t>
  </si>
  <si>
    <t xml:space="preserve">• You’ve taken on more debt </t>
  </si>
  <si>
    <t>• You’ve missed payments</t>
  </si>
  <si>
    <t>• You rarely used the card</t>
  </si>
  <si>
    <t>• Your credit report contains an error</t>
  </si>
  <si>
    <t>• Your identity has been compromised</t>
  </si>
  <si>
    <t>Different loan products and lenders will have different DTI limits. To calculate your DTI, you add up all your</t>
  </si>
  <si>
    <t>monthly debt payments and divide them by your gross monthly income. Your gross monthly income is</t>
  </si>
  <si>
    <t xml:space="preserve">generally the amount of money you have earned before your taxes and other deductions are taken out. </t>
  </si>
  <si>
    <t>In addition to your credit score, your debt-to-income (DTI) ratio is an important part of your overall financial</t>
  </si>
  <si>
    <t>health. Lenders use the Debt-to-Income ratio as a way to measure your ability to manage the payments</t>
  </si>
  <si>
    <t>you make each month and repay the money you have borrowed.</t>
  </si>
  <si>
    <t>DTI = Monthly Debt Payments / Gross Monthly Income</t>
  </si>
  <si>
    <t>• Monthly mortgage payments (or rent)</t>
  </si>
  <si>
    <t>• Monthly expense for real estate taxes</t>
  </si>
  <si>
    <t>• Monthly expense for home owner’s insurance</t>
  </si>
  <si>
    <t>• Monthly car payments</t>
  </si>
  <si>
    <t>• Monthly student loan payments</t>
  </si>
  <si>
    <t>• Minimum monthly credit card payments</t>
  </si>
  <si>
    <t>• Monthly time share payments</t>
  </si>
  <si>
    <t>• Monthly personal loan payments</t>
  </si>
  <si>
    <t>• Monthly child support payment</t>
  </si>
  <si>
    <t>• Monthly alimony payment</t>
  </si>
  <si>
    <t>• Any Co-Signed Loan monthly payments</t>
  </si>
  <si>
    <t>Check with your lender if you are not sure about the items considered when calculating your</t>
  </si>
  <si>
    <t>debt-to-income ratio.</t>
  </si>
  <si>
    <r>
      <t xml:space="preserve">The following payments </t>
    </r>
    <r>
      <rPr>
        <u/>
        <sz val="11"/>
        <rFont val="Arial"/>
        <family val="2"/>
        <scheme val="minor"/>
      </rPr>
      <t>should NOT be included</t>
    </r>
    <r>
      <rPr>
        <sz val="11"/>
        <rFont val="Arial"/>
        <family val="2"/>
        <scheme val="minor"/>
      </rPr>
      <t>:</t>
    </r>
  </si>
  <si>
    <t>• Monthly utilities, like water, garbage, electricity or gas bills</t>
  </si>
  <si>
    <t>• Car Insurance expenses</t>
  </si>
  <si>
    <t>• Cable bills</t>
  </si>
  <si>
    <t>• Cell phone bills</t>
  </si>
  <si>
    <t>• Health Insurance costs</t>
  </si>
  <si>
    <t>• Groceries/food or entertainment expenses</t>
  </si>
  <si>
    <t>• Wages</t>
  </si>
  <si>
    <t>• Salaries</t>
  </si>
  <si>
    <t>• Tips and bonuses</t>
  </si>
  <si>
    <t>• Pension</t>
  </si>
  <si>
    <t>• Social Security</t>
  </si>
  <si>
    <t>• Child support and alimony</t>
  </si>
  <si>
    <t>• Any other additional income</t>
  </si>
  <si>
    <r>
      <t xml:space="preserve">These are some </t>
    </r>
    <r>
      <rPr>
        <b/>
        <sz val="11"/>
        <rFont val="Arial"/>
        <family val="2"/>
        <scheme val="minor"/>
      </rPr>
      <t>Examples of Payments</t>
    </r>
    <r>
      <rPr>
        <sz val="11"/>
        <rFont val="Arial"/>
        <family val="2"/>
        <scheme val="minor"/>
      </rPr>
      <t xml:space="preserve"> included in debt-to-income:</t>
    </r>
  </si>
  <si>
    <r>
      <t xml:space="preserve">Lenders consider the following </t>
    </r>
    <r>
      <rPr>
        <b/>
        <sz val="11"/>
        <rFont val="Arial"/>
        <family val="2"/>
        <scheme val="minor"/>
      </rPr>
      <t>Examples of Sources of Income</t>
    </r>
    <r>
      <rPr>
        <sz val="11"/>
        <rFont val="Arial"/>
        <family val="2"/>
        <scheme val="minor"/>
      </rPr>
      <t>:</t>
    </r>
  </si>
  <si>
    <t>or everything you owe. Calculating your net worth periodically can help you determine your overall financial</t>
  </si>
  <si>
    <t>health and find out what you need to do to reach your financial goals.</t>
  </si>
  <si>
    <t>Basically your net worth is a calculation that gives you a snapshot of where your finances stand at any</t>
  </si>
  <si>
    <t>given time. It essentially tells you how much you'd have if you sold everything you own. In reality you're</t>
  </si>
  <si>
    <t>probably not going to sell off all your assets but knowing what your net worth is can give you an idea about</t>
  </si>
  <si>
    <t>your financial health over time. As you make sound financial decisions, your net worth ideally will increase.</t>
  </si>
  <si>
    <t>The flipside is true as well. If you increasingly get into debt as you get older, your net worth could plunge,</t>
  </si>
  <si>
    <t>leaving you in dire straits as you near retirement.</t>
  </si>
  <si>
    <t>Asset:</t>
  </si>
  <si>
    <t>Your assets include the money in your checking, savings and retirement accounts as well as items</t>
  </si>
  <si>
    <t>such as your home and car that you may sell for cash. It also includes the cash value of life insurance</t>
  </si>
  <si>
    <t>policies (though not term life insurance), personal items such as jewelry and art, and the value of</t>
  </si>
  <si>
    <t>investment accounts you hold.</t>
  </si>
  <si>
    <t>Liability:</t>
  </si>
  <si>
    <t>Your liabilities are debts, or any amounts owed on a mortgage, car loan, credit card accounts,</t>
  </si>
  <si>
    <t>student loans, personal loans and the like.</t>
  </si>
  <si>
    <t>Note: While your assets increase your net worth, your liabilities decrease it.</t>
  </si>
  <si>
    <t>a LIABILITY takes money out of your pocket.</t>
  </si>
  <si>
    <t>Just remember that an ASSET puts money into your pocket while</t>
  </si>
  <si>
    <t>Calculating your net worth is a fairly simple process that involves adding up all your assets and then</t>
  </si>
  <si>
    <t>subtracting your total liabilities. Follow these steps to calculate your net worth:</t>
  </si>
  <si>
    <t>Write down all of your assets. These include your current checking and savings balances, your</t>
  </si>
  <si>
    <t>retirement savings and anything you own that has value. If you own a house or car, use its current</t>
  </si>
  <si>
    <t>market value (what you can sell it for) when adding up your assets. You may know what some of</t>
  </si>
  <si>
    <t>your assets are worth and not others.  For example, unless you appraised your house within the past</t>
  </si>
  <si>
    <t>few months, you may not know its exact value. In these situations, you can go with estimates. Using</t>
  </si>
  <si>
    <t>websites like Zillow and Trulia to find out the estimated value of your home. In addition use Edmunds</t>
  </si>
  <si>
    <t>and Kelley Blue Book to estimate your vehicle's value.</t>
  </si>
  <si>
    <t>Once you've listed all your assets and their actual or estimated values, add up the numbers and</t>
  </si>
  <si>
    <t>you'll know the total value of your assets.</t>
  </si>
  <si>
    <t>1. Make a List of All Your Assets and Their Values.</t>
  </si>
  <si>
    <t>Next, list all of your liabilities. This would include the balances on your student loans, mortgage,</t>
  </si>
  <si>
    <t>auto loan, personal loans and credit card accounts. Add up all the numbers and you'll have the total</t>
  </si>
  <si>
    <t>amount of all your liabilities.</t>
  </si>
  <si>
    <t>Finally, subtract your total liabilities from your total assets. The number you are left with is your</t>
  </si>
  <si>
    <t>net worth. If the figure you calculated is negative, you owe more than you own. In the event it is</t>
  </si>
  <si>
    <t>positive, you own more than you owe. Of course, you should always strive for a positive net worth</t>
  </si>
  <si>
    <t>and make an effort to increase it as much as possible.</t>
  </si>
  <si>
    <t>work on paying off your credit card debt. If possible, add extra principal payments to your mortgage</t>
  </si>
  <si>
    <t>payment every month. Your lender will likely allow you to make the extra payment automatically.</t>
  </si>
  <si>
    <t>Pay down debt - If you're carrying high credit card balances that are incurring steep interest charges,</t>
  </si>
  <si>
    <t>You can choose the extra amount to add and even a couple hundred dollars a month can help quite</t>
  </si>
  <si>
    <t>a bit. Another option would be to make your mortgage payments bi-weekly. Both strategies take time</t>
  </si>
  <si>
    <t>off the life of your loan and reduce the interest you'll pay on the mortgage. All this will lead to helping</t>
  </si>
  <si>
    <t>improve your net worth in the long run.</t>
  </si>
  <si>
    <t>Save more - If you don't carry much debt, then consider adding extra to your savings every month.</t>
  </si>
  <si>
    <t>Improving your net worth may give you the financial freedom to retire early or choose a career you love</t>
  </si>
  <si>
    <t>without worrying about money. Or it may give you the chance to pay cash for a new car or take a vacation</t>
  </si>
  <si>
    <t>every year without straining your budget. The bottom line is that your net worth is a good indicator of how</t>
  </si>
  <si>
    <t>you're doing financially. It can motivate you to save and invest, spend wisely, and pay down debt.</t>
  </si>
  <si>
    <t>By calculating your net worth on a monthly or quarterly basis, you can make smarter financial decisions</t>
  </si>
  <si>
    <t>and meet (or even exceed) your long-term goals.</t>
  </si>
  <si>
    <t>Increase your income - Consider getting a side hustle. Driving for a car-sharing service or doing</t>
  </si>
  <si>
    <t>consulting work or possibly even renting out a room in your house. Any extra cash you can pour into</t>
  </si>
  <si>
    <t>savings or debt payments will boost your net worth.</t>
  </si>
  <si>
    <t>Whether upping your retirement savings or your emergency fund, extra savings will put you in a</t>
  </si>
  <si>
    <t>better position to improve your net worth. This will also ensure you don't get caught in a tough</t>
  </si>
  <si>
    <t>situation if you're hit with a large unexpected expense or worse, with not enough money to retire.</t>
  </si>
  <si>
    <t xml:space="preserve">Personal financial ratios can give you a picture of your financial health and progress relative to your goals. </t>
  </si>
  <si>
    <t>These benchmarks can help you develop better financial habits in multiple areas like:</t>
  </si>
  <si>
    <t xml:space="preserve">While businesses use these ratios, they can also be used for personal financial planning. </t>
  </si>
  <si>
    <t>Financial statements, specifically net worth and a monthly budget, take financial data to determine an</t>
  </si>
  <si>
    <t>individual’s or household’s financial condition. With some number-crunching, you can calculate personal</t>
  </si>
  <si>
    <t>finance ratios to be utalized as tools in finding out your financial strength and position.</t>
  </si>
  <si>
    <t>Before providing you with a loan, lenders look carefully at our financial statements and tackle many</t>
  </si>
  <si>
    <t>personal financial ratios. If you consult a financial planner or advisor for help managing your money, the</t>
  </si>
  <si>
    <t>first thing they'll do is use ratios to analyze your financial situation. This enables them to make</t>
  </si>
  <si>
    <t>recommendations about asset allocations, debt repayment and more. Calculating these simple financial</t>
  </si>
  <si>
    <t>ratios yourself can offer insight into your financial strengths and weaknesses.</t>
  </si>
  <si>
    <t>• Savings</t>
  </si>
  <si>
    <t>• Retirement</t>
  </si>
  <si>
    <t>• Spending</t>
  </si>
  <si>
    <t>• Investing</t>
  </si>
  <si>
    <t>• Debt Management</t>
  </si>
  <si>
    <t>Financial Ratios</t>
  </si>
  <si>
    <t>Section 6-1: Emergency Fund Ratio</t>
  </si>
  <si>
    <t>An emergency fund is easily accessible money you keep for an unexpected event, like a job loss or</t>
  </si>
  <si>
    <t>sudden home repair cost. The emergency fund ratio measures the number of months your cash savings</t>
  </si>
  <si>
    <t>could cover your monthly essentials without any additional income.</t>
  </si>
  <si>
    <t>Experts typically recommend maintaining an emergency fund in cash amounting to three to six months of</t>
  </si>
  <si>
    <t>monthly nondiscretionary expenses like bills, rent, utilities and groceries.</t>
  </si>
  <si>
    <t>The emergency fund is a critical tool for financial security. This fact was reinforced for many when the</t>
  </si>
  <si>
    <t>An emergency fund, also known as a rainy day fund, can help individuals cover expenses in cases of</t>
  </si>
  <si>
    <t>job loss or other unanticipated events, as well as provide peace of mind. Most experts advise fully funding</t>
  </si>
  <si>
    <t>a savings account for emergencies before investing and, in some cases, before paying down debt.</t>
  </si>
  <si>
    <t>Emergency savings are often seen as a key indicator of the financial well-being of families,</t>
  </si>
  <si>
    <t>demonstrating both a family's ability to save and its level of financial literacy. Creating an emergency</t>
  </si>
  <si>
    <t>fund can also help families avoid debt and take advantage of other financial opportunities. There are</t>
  </si>
  <si>
    <t>many households today that are living paycheck to paycheck with no savings set aside for an</t>
  </si>
  <si>
    <t>emergency. Should an emergency arise these families will not be able to survive for more than a month.</t>
  </si>
  <si>
    <t>How Much to Save in an Emergency Fund?</t>
  </si>
  <si>
    <t>The target amount to save varies depending on an individual's expenses and risks. Most financial</t>
  </si>
  <si>
    <t>experts advise individuals to save enough to cover three to six months of expenses in an emergency</t>
  </si>
  <si>
    <t>fund.</t>
  </si>
  <si>
    <t>Where to Keep an Emergency Fund?</t>
  </si>
  <si>
    <t>Typically, emergency funds should be held in a savings or money market account. In some situations,</t>
  </si>
  <si>
    <t>using a home equity line of credit on an existing property or tapping retirement savings may be an</t>
  </si>
  <si>
    <t>option as an alternative to a traditional emergency fund. These alternative methods should be a last</t>
  </si>
  <si>
    <t>resort for the majority of situations.</t>
  </si>
  <si>
    <t>When to Spend an Emergency Fund?</t>
  </si>
  <si>
    <t>It may be wise to lean on the conservative side with what constitutes an emergency worthy of dipping</t>
  </si>
  <si>
    <t>Individuals should aim to spend emergency funds in cases such as an unexpected illness or job loss.</t>
  </si>
  <si>
    <t xml:space="preserve">into these funds. A lot of it depends on how you personally define an emergency. </t>
  </si>
  <si>
    <t>This fund should not be used whenever something variable comes up, like a car breaking down or a</t>
  </si>
  <si>
    <t>house needing to be fixed. A lot of those infrequent expenses happen on a variable basis, so you can't</t>
  </si>
  <si>
    <t>really count those as an emergency. Idealy you should have a part of your budget set aside for</t>
  </si>
  <si>
    <t>unexpected repairs or non-emergency needs.</t>
  </si>
  <si>
    <t>If you don't have a standard three to six months of expenses saved up should start small, set a realistic</t>
  </si>
  <si>
    <t>goal and adjust your account settings to automatically move the designated amount monthly into a</t>
  </si>
  <si>
    <t>room for saving.</t>
  </si>
  <si>
    <t>savings account. Budgeting and tracking expenses can help create positive financial habits that allow</t>
  </si>
  <si>
    <t>Just get started and get the ball rolling. Even if it’s $25 a month, as you get used to spending and</t>
  </si>
  <si>
    <t>budgeting and get in the habit, you can increase that. Make it easy to do, and automate a lot of that</t>
  </si>
  <si>
    <t>to take the decision out of your hands, so that you never even notice it’s happening.</t>
  </si>
  <si>
    <t xml:space="preserve">Helpful Tip: </t>
  </si>
  <si>
    <t>Section 6-2: Basic Housing Ratio</t>
  </si>
  <si>
    <t>Emergency Fund Ratio = Cash / Monthly Nondiscretionary Expenses</t>
  </si>
  <si>
    <t>Basic Housing Ratio = Housing Costs / Gross Pay</t>
  </si>
  <si>
    <t>The basic home ratio can help homeowners and renters determine the sort of housing they can afford.</t>
  </si>
  <si>
    <t>It's also important for those who want to qualify for a conventional mortgage. Experts typically suggest</t>
  </si>
  <si>
    <t>housing costs should be less than or equal to 28% of your gross pay. For example, if you earn $5,000</t>
  </si>
  <si>
    <t>per month, your rent should be no more than $1,400. When you calculate this ratio, however, note that</t>
  </si>
  <si>
    <t>homeowner costs include principal, interest, property taxes and home insurance.</t>
  </si>
  <si>
    <t>Lenders frequently use the housing expense ratio in conjunction with the debt-to-income ratio (DTI).</t>
  </si>
  <si>
    <t>DTI helps lenders see how much you spend on monthly debts versus how much money you have coming</t>
  </si>
  <si>
    <t>into your home. Both of these formulas give lenders a better view of your financial situation without having</t>
  </si>
  <si>
    <t>to check your credit score or debt payment history.</t>
  </si>
  <si>
    <t xml:space="preserve">Emergency Fund - </t>
  </si>
  <si>
    <t>Sinking Fund - 
A sinking fund is a saving strategy you can use to save all year long for expenses that come up only occasionally. For example, let’s say you spend $600 per year on Christmas. Instead of spending $600 out of your December budget and likely going way over budget for the month, you would save $50 per month throughout the entire year.
Sinking funds can be used for three types of expenses:
Planned expenses like your vehicle registration or Amazon Prime subscription
Unplanned expenses like car repairs
Savings goals like a vacation or the down payment on a new car
SINKING FUND CATEGORIES
There are so many categories you can make sinking funds for. And honestly, once you get the hang of it, you’ll be excited to set up more sinking funds. It’s kind of addicting! Here are some sinking fund examples:
Vehicle registration
Car repairs
Car insurance
Home repairs
Christmas
Medical bills
Pet expenses
Vacation
House downpayment
Association dues
Clothing
Car replacement
Weddings
Kid-related expenses
Tuition
Annual subscriptions
New appliances
HOW TO BUILD SINKING FUNDS
To build your sinking funds, start by figuring out how much you want to save for the entire year. For some categories, this will be easy. You can easily figure out how much you’ll need for your annual subscriptions or vehicle registration.
But it might be more challenging to figure out how much to save for unplanned unexpected like medical bills and car repairs. For those, you can page through your old bank statements to get a good idea of how much you spent last year. Once you know how much you want to save throughout the entire year, there’s a simple sinking fund formula you can use. Just divide the total amount you want to save per year by 12, and you know how much you’ll want to save each month.
Don’t feel overwhelmed by the sheer number of sinking funds you could start. Choose those that are most important to your life and come up most often, and you can build on them from there. I started with just a couple of sinking funds, and now I have nearly a dozen!
As for tracking your sinking funds, I love to use the app You Need a Budget (YNAB), which has a system designed to track these savings categories. Another tool you can use is Ally Bank, which has a high-yield savings account with “buckets” where you can allocate parts of your savings to certain savings categories.</t>
  </si>
  <si>
    <t>Slush Fund - 
What Is a Slush Fund?
A slush fund is a sum of money that is set aside as a reserve. In accounting, a slush fund is a general ledger account of commingled funds that does not have a designated purpose. In more sinister cases, a slush fund may be used as a "black fund," which is unaccounted for and kept off the books.
In politics and the corporate world, the term slush fund thus often carries a negative connotation, describing capital that has been raised secretly, perhaps from an illegitimate source, or to be deployed primarily for unethical or illicit purposes.
KEY TAKEAWAYS
A slush fund is a sum of money that is set aside as a reserve and that is kept for no particular purpose.
A lack of stated purpose and opacity regarding where its funds come from has led slush funds to be viewed negatively as a platform to potentially finance illicit or unethical activities.
Slush funds have been exposed as being used to bribe or influence, to hide transactions, or to acquire non-public information or other services.
Understanding Slush Funds
A slush fund can be thought of as a money reserve that has not always been properly accounted for in terms of where the funds have come from or what they are used for. Assets in slush funds may be squirreled away, functioning as a sort of rainy-day fund, or used for something more nefarious.
Sometimes, the reason for holding a slush fund is innocent and perfectly legal. Money put aside to deal with any unexpected costs or contingencies does not violate any laws or ethical breaches, and technically qualifies as a slush fund.
Still, questions will understandably be asked when businesses and politicians funnel away capital without giving a clear reason what it will be used for and, in some cases, how it was even obtained. The negative history behind the term also doesn’t help.
------
The term “slush fund” refers to money that has been set aside without a designated use. A business might keep a general account that is a slush fund. However, many people use a slush fund when managing their personal finances without realizing it.
Here’s a look at the history of the term and how a slush fund can benefit one’s finances. 
What Is a Slush Fund?
A slush fund is an unregulated fund — or, put plainly, a stash of money with no designated use. Although some people generally assume a slush fund is for illegal activities, this term has a unique history that began during the 18th century in the shipping industry.
Slush Funds Then and Now
Some 300 years ago, a slush fund referred to extra funds sailors made from selling bacon fat, or what they called slush. It wasn’t until much later that the term took on the negative connotation many people know now — funds used for bribes or illegal activities. But a slush fund can also serve a legitimate purpose.
Now a slush fund often refers to an “emergency fund” in relation to personal finances, or simply funds that fall outside of the daily budget. Technically, an emergency fund’s designated use is to pay for unexpected expenses. But until an unexpected expense arises, one could argue the money is undesignated.
While people are no longer selling bacon fat to build slush funds, they are still building them and realizing the benefits.
Benefits of a Slush Fund
The biggest benefit of having a slush fund is being able to avoid debt. A slush fund can mean the difference between pulling out a credit card to cover an unexpected expense and having the cash to pay for it. 
The slush-fund concept can be a helpful tool for building savings. Intentionally stashing money away for any reason is an excellent habit to develop.
Having a slush fund can minimize financial stress. It can help reduce some of the worries if a loss of income or other financial emergency occurs.
Starting a Slush Fund
Everyone should have at least one slush fund. Ideally, savers could have a few slush funds waiting for a specific designation, such as:
An emergency fund
A sinking fund
A holiday fund
A vacation fund
An education fund
The vacation might not be planned yet, and future emergencies are unknown — but the money will be there when needed if stashed away regularly.
Advice
A wise use for a slush fund is to hold monthly budget surpluses. Then the money can be used to cover months when there is a shortage. This can be especially beneficial to those with an unpredictable income.
How To Set Up a Slush Fund
When it comes to a personal slush fund, whether it has a designated use or not, it should be put to work. At a minimum, it should go into an interest-bearing savings account.
To start a slush fund, open a new account online. Set up automatic transfers from checking into the slush-fund account if there is room in the budget. Small, regular transfers will hardly be missed, but they will be greatly appreciated when needed. Or just use the slush fund to stash budget surpluses.
How Much To Have in a Slush Fund
The recommended amount to have in a slush fund depends on the use of the fund. If one is using a slush fund as an emergency fund, three to six months’ worth of expenses has typically been the recommendation. 
Three to six months of expenses will be different for everyone. But suppose the monthly expenses are $2,500. Three to six months’ worth of expenses would be between $7,500 and $15,000. These are significant amounts and may feel out of reach. In fact, the pandemic now has financial experts rethinking this wisdom and recognizing that three to six months’ worth is an unattainable goal for many.
How To Gradually Build a Slush Fund
If saving even one month of expenses feels overwhelming, think small but save consistently. Even just $50 saved is better than $0. As long as the slush fund is bigger than in the previous month, it is headed in the right direction. Keep in mind that the slush fund needs to cover only necessary expenses. If an expense can be cut, such as a streaming service, savings do not necessarily need to cover it.
The slush fund will likely be used at some point, but making those small, regular payments will gradually build the fund back up. The same holds for any slush fund.
Final Take
A slush fund might not be a commonly used personal finance term, but the concept is undoubtedly a useful tool. Hanging on to extra funds for future use makes good financial sense. Just make sure to put the money to work in an interest-bearing account if it isn’t going to be used right away.
Over the years, slush funds have been found to be used to bribe or influence people in return for preferential treatment, to buy material non-public information, or obtain other services. As a result, in politics and business contexts these have become synonymous with unethical, fraudulent, and illegal activities.</t>
  </si>
  <si>
    <t>Why it's important to set up multiple accounts:</t>
  </si>
  <si>
    <t>One-Time Expense Fund - 
While this is similar to an emergency fund, its function is to pay for life’s smaller surprise expenses.
These one-off expenses include covering situations like the following:
1. Having to purchase a new fridge if your current one breaks down
2. Vets bills if your cat needs medical attention
3. Car repair bills
4. Buying a new phone if your current one gets stolen
While all of these expenses are necessary, they aren’t quite as costly or dramatic
as the reasons for dipping into your emergency fund.
The difference is the amount needed in each (Remember this is a personal figure)
Emergency Fund - Anywhere from 3 to 6 months of cusion to pay all your expenses.
Rainy Day Fund - Depends on your needs. From $500 to 1 Months expenses is fine.</t>
  </si>
  <si>
    <t xml:space="preserve">Be sure to look at the last section of this sheet, </t>
  </si>
  <si>
    <t>How to Budget for One-Time Expenses
One of the smartest things you can do with your money is to build a robust emergency fund that can help you out in the event of a sudden major expense or job loss. This fund should be used to make sure unexpected costs don't throw your budget into a tailspin. Not every unplanned expense is an emergency, though. What if you're invited to a wedding, your bike is stolen and you'd like to replace it, or after many years it's time to upgrade to a new TV?
Even though these expenses don't fall into either the "recurring" or "emergency" categories, you can still plan and budget for them. Use these strategies to make sure you can pay for major one-time costs without going into debt or dipping into your rainy-day fund.
How to Budget for Annual Expenses
When you make a budget, the first steps are to determine your monthly take-home income and then list all your current expenses. This can help you understand how much of your available income you're spending daily, monthly and annually.
When you list your expenses, don't forget to include those that occur infrequently but that can still take a bite out of your budget: Common examples include homeowners, renters and life insurance premiums; membership fees for professional organizations; car registration; licensing or certification fees for your job; annual home maintenance; and holiday and birthday gifts.
These aren't monthly expenses, but they are ones you can plan for by setting a little bit aside every month. Take a look at your spending on these items from last year, either by viewing your bills or your credit card or bank statements, and identify how much you spent annually. Then, take the amount of each cost, total them all up and divide by 12. This is the amount you'll want to save per month in order to stay prepared.
Saving a little each month for these major expenses can help prevent you from putting them on a credit card and accruing interest on the balance if you don't pay it off right away. Consider setting up a specific savings account just for annual expenses, then automatically transferring the monthly amount for each expense to that account. When the expense comes up, you'll pull from that account. Or, simply transfer the monthly portion of each expense to your general savings account and make payments from there when needed.
How to Budget for (Non-Emergency) One-Time Expenses
Other expenses happen even less often than annually, and can feel harder to budget for. Perhaps you'd like to take a trip for your five-year wedding anniversary or pay for an elective medical device or procedure, like laser eye surgery. Or you know friends are planning big weddings in the next few years, and you'd like to be able to attend.
In some cases—such as with medical procedures—you can do some research to identify how much they'll cost and budget monthly for the expense using the advice above. If you'll be paying $1,000 one year from now, save about $83 a month, for example. But since one-time expenses are by nature hard to plan for, it's a wise choice to set up a dedicated account for unexpected, non-emergency expenses and send over a certain amount that you can afford each month. That also gives you a built-in budget for these nonessential costs, which can help you determine how much you can truly afford to spend on them. If budgeting monthly breaks the bank, you might even rethink whether the purchase is affordable in the first place.
When it comes to where to keep your savings, you can set up individual savings accounts, or buckets within a single account, for different types of one-time expenses: a vacation fund, friends' wedding fund, health care costs fund and so one. This is easy to do at many online banks that offer high-yield savings accounts.
Here's what setting up these accounts might look like. Say that in the next year, you foresee going on three major trips, and that in the past, those cost about $1,000 each. You'll aim to save $3,000 in total, or $250 a month, in a vacation fund. So you'll open up a vacation-specific savings account at a bank and transfer $250 there every month, ideally knowing that your money will accrue interest while it waits for you to withdraw it for vacation.
Can One-Time Expenses Affect Your Credit?
Simply paying a large amount once with money from your checking or savings account will not affect your credit. However, you could see an impact on your credit score if you put that large expense on a credit card. That's because the purchase would increase your credit utilization, which measures the amount of available credit you're using compared with your credit limit. Credit utilization is one of the most important factors in your credit scores, and the more of your credit limit you use, the higher your utilization will be.
This isn't a problem if you pay off the charge, and ideally your whole credit card balance, by the end of each month. But if you don't, you'll also pay interest on the balance that stays on your card the following month. That will make the expense even pricier, and will keep your credit utilization higher. Missing a payment will have the biggest negative impact on your credit score, so make sure that you're able to make a payment on your credit card at all.
It could make sense to use a credit card for a one-time expense if you have access to a credit card that provides generous rewards or a 0% interest promotional period on your credit card. When a card charges no interest during an introductory period, you'll be able to pay down the purchase over time without accruing any interest charges—as long as it's paid off before the promotional period ends, that is.
How to Make a Budget That Covers All Types of Spending
To make a strong budget you can stick to, you'll typically need a few different bank accounts. But by setting up automatic transfers and getting regular notifications about your balances, you'll be able to stay on top of your spending and saving without too much extra effort. Here's how to do it:
Use your checking account only as a place to deposit your paycheck and pay for regular expenses. This includes groceries, rent and utilities. Since checking accounts often don't come with high interest rates, you'll lose out on potential earnings if you keep all your money there. Set up automatic transfers from your checking to your separate savings accounts to make sure you earn as much interest on savings as possible. You will need a cushion in your checking account to prevent an overdraft. For instance, you may decide to keep an extra $500 to $1,000 there per month beyond your basic expenses and the amount you send to savings, but transfer the rest elsewhere.
Use a high-yield savings account for your emergency fund. This allows you to earn interest on money that you most likely won't spend for a while. You could also keep an emergency fund in a money market account or certificate of deposit (CD), but these accounts come with more restrictions on how and when you can withdraw your money. If you don't yet have an emergency fund, you can start transferring money to that fund each month, as well, until it's built up to the recommended amount of three to six months of your necessary expenses.
Set up separate high-yield savings accounts. This can be where you keep funds for annual expenses, and perhaps other accounts—or sub-accounts at the same bank—for one-time expenses. You'll transfer money there from your checking account monthly, based on your estimates for how these expenses will cost.
Make a Plan to Protect Your Credit
Having a plan in place to handle unplanned expenses can help prevent you from taking out a loan or going overboard on credit card spending. When it does become necessary to use credit to finance a purchase, however, it's important to make sure your credit report and score are in good shape. Monitor your credit through Experian to stay on top of things like score changes, potential fraud and updates to your credit report. This can make it easier to borrow when the time comes and help make sure you get the best rates.
------------
One-time expenses can be tricky to include in your budget because, most of the time, they tend to sneak up on you. You can probably recall a time when a one-time expense caused you to dip into savings. Maybe it was an unexpected increase in your insurance premium or your leaky roof needed emergency repairs.
While it might seem challenging to budget for these one-time expenses, the good news is that you can by using the divide-and-conquer approach. Focus on the three basic types of one-time expenses that come up: predictable once-a-year costs, occasional costs that strike unexpectedly, and true emergencies.
Expenses that Come Each Year
To budget for annual costs, like holiday gifts and property taxes, you can set aside a small amount each month into a savings account, and accumulate funds to cover these predictable expenses.
Formulate your budget for these expenses by looking through your previous year's records to see how much money you spent on one-time charges. Add everything up and divide this sum by 12 to figure out how much money to set aside each month. Budgeting worksheets are useful in helping you figure out how much you'll need.
Occasional, Unplanned Expenses
You can budget for occasional expenses, like your car overheating or your computer crashing, by creating special funds earmarked specifically for maintenance. Determine how much you'll need to spend for the year and contribute a small amount every month to a special savings account earmarked for this category.
For example, create savings that are earmarked for "home repairs." A good rule of thumb is to contribute 1 percent of your home value into the fund each year. For example, if your home cost $200,000, contribute $2,000 a year, or $166 a month, into this fund.
Next, create a savings fund earmarked for "car repairs." You might choose to contribute $600 a year, or $50 a month, depending on how old your car is and how often it tends to break down.
Some people like to use cash and put it into several envelopes to keep funds for separate purposes, but you can also use online tools to do the same thing without needing to keep cash lying around the house. Online banks like SmartyPig allow you to create multiple savings accounts that you can "nickname," or earmark, for each category.
Your goal should be to have special savings accounts that are large enough to cover these occasional repair and maintenance costs. Keep in mind that if a major car repair pops up while you're in the process of building the account balance, you might need to pull funds from your home repair account to cover the costs.
True Emergencies
A real emergency is a larger unplanned, unpredictable event like a job loss or a no-fault car accident that necessitates a lot of out-of-pocket medical costs. This is different from an "occasional expense" like a car repair, which happens often enough to be predictable.
For these types of expenditures, you can add money to an emergency fund and consider applying for a credit card that you will only use for such emergencies. Calculate how much you need to have in your emergency fund and do some division to figure out how much savings to budget each month so that you can get enough dollars into your emergency savings.
Everyone's situation is unique, but, as a guideline, build your emergency fund large enough to cover three to six months of your total living expenses, which will help tremendously if you were to lose your job. Aim for a savings amount that covers closer to six to nine months of living costs if you’re self-employed or have irregular income. For freak occurrences, like a car accident, set aside at least two to four months of living expenses in case you cannot work.</t>
  </si>
  <si>
    <t>6 Types Of Savings Accounts
Savings accounts can be safe places to keep the money you don’t intend to spend right away.
These accounts are useful when planning for short-term needs, such as an emergency fund, and longer-term goals like stashing away cash for a down payment on a home.
There are different types of savings accounts to choose from, and they’re not all alike. The options include traditional savings accounts, high-yield savings accounts, money market accounts, certificates of deposit, cash management accounts and specialty savings accounts.
What are the best types of savings accounts, and which types should you have? It depends on your needs and goals.
Knowing how the various savings account options compare can make it easier to select the right place to keep your money.
Annual percentage yields (APYs) and account details are accurate as of May 16, 2023.
Types of Savings Accounts
Distinguishing between different savings accounts means looking at their features, where you can open them and what they’re designed to do.
As you compare different savings accounts, it can help to ask these kinds of questions:
Is this account designed for any specific purpose or goal?
How much interest does this account earn?
Are there minimum deposit requirements or minimum balance requirements to meet?
Does the bank charge any fees for this type of savings account?
Are there any tax benefits or advantages associated with this savings account?
How accessible is the money in the account?
Will I pay any penalties for withdrawing money from the account?
Doing this kind of research can help you decide which types of savings accounts to have. From there, you can choose where to open them and how to fund them.
1. Traditional or Regular Savings Account
Good for: People who need to save money for the short or long term and aren’t as concerned about getting the best interest rate, expressed as the annual percentage yield (APY).
Traditional savings accounts are what you may immediately think of when you consider where to save. These are the savings accounts you typically find at traditional banks or credit unions.
These types of savings accounts generally allow you to earn interest on your money, although they usually pay lower rates than other savings products. Many banks and credit unions allow you to open a regular savings account with a low minimum deposit.
Traditional savings accounts typically allow you to make up to six monthly withdrawals (not including ATM withdrawals or in-person withdrawals at a branch) before incurring a penalty. The relaxation of Regulation D restrictions in 2020 removed the six-withdrawal limit, although your bank or credit union still has the right to charge you a fee for exceeding the monthly limit.
Banks and credit unions may allow you to manage your account online, via mobile banking, by phone or at a branch.
If your bank is insured by the Federal Deposit Insurance Corporation (FDIC), then your deposits are insured for up to $250,000 per depositor, per account ownership category, in the event of a bank failure. The National Credit Union Administration (NCUA) provides similar insurance for federally chartered and most state-chartered credit unions.
Pros
It’s usually easy to open a regular savings account at a branch, and some banks allow you to do so online.
You can earn interest on your savings to grow your money.
You can visit a branch if you need help or want to deposit cash.
Cons
The interest rates are usually low compared to other savings options.
Monthly maintenance fees may cancel out interest earnings.
Additional fees may apply for excess withdrawals.
2. High-Yield Savings Account
Good for: People who want to earn a more competitive rate on savings while minimizing fees.
High-yield savings accounts—typically found at online banks, neobanks and online credit unions—are savings accounts that offer a higher APY compared to regular savings accounts. This is one of the best types of savings accounts to maximize your money’s growth.
Online banks often offer different types of high yield savings accounts to attract savers who want to earn a better interest rate than what is found at brick-and-mortar banks and credit unions. This type of savings account may be appealing if you’re comfortable managing your account via website or mobile banking versus visiting a branch.
High-yield savings accounts are FDIC or NCUA insured, just like traditional savings accounts. In addition to offering better rates, online banks tend to charge fewer or lower fees, including monthly maintenance or excess withdrawal fees.
Pros
You could earn a much higher interest rate compared to traditional savings accounts.
Online banks typically have lower minimum deposit requirements to open an account.
You’re less likely to be charged a monthly fee at an online bank.
Cons
No branch banking access means you can’t deposit cash directly into your account at a branch.
Transferring money between an online savings account and accounts at another bank can take up to a few days to process.
You may or may not have access to your money via ATM, depending on the bank.
3. Money Market Accounts
Good for: People who want to earn interest on savings while having more options for accessing their money.
Money market accounts (MMAs) combine features of a regular savings account with features of a checking account. You can find these accounts at brick-and-mortar banks, online banks and credit unions.
These accounts, which may also be called money market savings accounts or MMSAs, allow you to earn interest on your savings. Rates are typically better than regular savings accounts and some offer rates similar to high-yield savings accounts. You may also be able to write checks from your account or access funds with an ATM or debit card.
Similar to regular or high-yield savings accounts, banks can impose a fee if you make more than six withdrawals per month, even though the relaxation of the federal Regulation D restrictions now allows for readier access to your funds. Going over the monthly limit could trigger a fee or result in the institution closing your account if it happens frequently.
Pros
Money market accounts can offer better rates than other types of bank savings accounts.
You may be able to write checks from your account or access your money using a debit or ATM card.
You can open money market accounts at traditional banks or online banks.
Cons
A higher minimum deposit may be required to open a money market account.
Interest rates may be tiered, meaning you’ll need a higher balance to earn the best rates.
Banks may charge a monthly fee for money market accounts.
4. CD Account
Good for: People who want to earn competitive rates and won’t need to access their savings right away.
Certificates of deposit (CDs) are time deposits, meaning you agree to leave your money in the account for a set period. During that time, your money earns interest and, when the CD matures, you typically can withdraw your savings or roll it into a new CD. That sets these accounts apart from other types of savings accounts since there’s a time factor at work.
You can find CDs at traditional banks and online banks. Between the two, online banks tend to offer better interest rates. CD terms typically range from as short as 30 days or as long as 60 months, with longer terms usually boasting higher rates—although not always, especially in a lower interest rate environment.
CDs are best for the money you know you won’t immediately need since banks can charge an early withdrawal penalty if you withdraw your savings before the maturity date. Creating a CD ladder of multiple CDs with varying maturity dates can offer a work-around for this issue.
Pros
CDs can offer above-average interest rates for savers pursuing short- or longer-term goals.
There are typically no monthly maintenance fees involved with CD accounts.
CDs at online banks may offer lower initial deposit requirements.
Cons
Withdrawing money from a CD before its maturity date may trigger an early withdrawal penalty.
CDs at traditional banks tend to offer lower interest rates than online banks.
Putting your savings into a longer-term CD makes it harder to capitalize on future interest rate increases.
5. Cash Management Account
Good for: People who want to keep cash available to invest in their brokerage or retirement account.
Cash management accounts are different from other types of savings accounts because they’re not specifically designed for saving. Instead, these accounts let you hold cash you may plan to invest in a taxable brokerage account or a retirement account.
Online brokerages and robo-advisor platforms may offer cash management accounts to their investors. The money held in the account can earn interest, often at a higher rate than what you’d get at a bank.
Depending on the brokerage, you may get all the standard features you’d expect with a checking account as well. For example, you may be able to write checks, pay bills or transfer funds to accounts at your bank.
Pros
They’re a convenient way to earn interest on money you plan to invest.
Cash management accounts can offer benefits and features of both checking and savings accounts.
Accounts may offer higher-than-normal FDIC coverage limits by partnering with multiple banks.
Cons
High-yield savings accounts could offer better interest rates on the money you’re saving.
Since they’re attached to online brokerage accounts, you may not have access to branch banking.
These accounts aren’t always covered by FDIC insurance.
6. Specialty Savings Account
Good for: People who want accounts tailored to specific savings goals.
Specialty savings accounts are designed to help you reach specific savings goals, rather than being a catch-all for money you don’t plan to spend. And in some cases, they can be intended for a specific type of person, rather than a savings goal.
For example, there are different types of savings accounts for minors. Three types of savings accounts you might set up on behalf of a child or teen include:
Kids’ savings accounts
Custodial savings accounts
Student savings accounts
You can also set up different types of education savings accounts, including 529 college savings accounts and Coverdell Savings Accounts. These two types of college savings accounts allow you to set aside money for higher education expenses on a tax-advantaged basis.
Then there are different types of retirement savings accounts you could set up for yourself, including Traditional and Roth Individual Retirement Accounts (IRAs) and IRA CDs. Meanwhile, you may also open an account designed to help you save for healthcare: a Flexible Spending Account (FSA) or Health Savings Account (HSA).
Finally, there are other types of savings accounts to have, depending on your needs. For instance, you may open a Christmas Club savings account or a home down payment savings account to hold money for those goals.
You should be able to find most of these accounts at banks, credit unions, brokerages or investment companies. In the case of a Health Savings Account, you’d only have access to one of those if you have a high deductible health plan.
Opening one or more specialty savings accounts may make sense if you have a singular purpose for saving money. Just keep in mind that there may be restrictions on when and how you can withdraw those funds later.
Pros
They can help you save money for a variety of specific financial goals.
Specialty accounts can earn interest to help you grow your money, just like other savings accounts.
You may pay low or no monthly maintenance fees depending on the account.
Cons
Some specialty accounts, such as IRAs, 529s and HSAs, have strict tax rules for making withdrawals.
The interest rates you earn for child savings accounts, student accounts or Christmas Club accounts may be lower than high-yield or even regular savings accounts.
Specialty accounts may have restrictions on who can open them.
Why Would You Put Money in a Savings Account?
Here are reasons why it can make sense to put money in a savings account:
You can earn interest. Putting money into a savings account allows you to earn interest on your balance. Some checking accounts pay interest, but many do not. Money left to sit in a non-interest-bearing checking account doesn’t have a chance to grow.
It can help you save and not spend. Having a savings account may help you avoid spending money that’s earmarked for a specific goal. Keeping all of your money in a checking account, for example, could make it easier to spend money you intend to save.
It can help with financial emergencies. Even if you don’t have a set savings goal, having a savings account can still make sense. Having money in a savings account can make it easier to pay bills and everyday expenses in case of an emergency—if you lose your job or your car breaks down, for example. This way, you don’t have to turn to a credit card or a high-interest loan. And if you don’t have to use your savings for an emergency, you can keep growing your money without having to worry about racking up debt.
It can keep your cash safe. Keeping your money in a savings account also offers a measure of protection. If you were to keep cash at home, for instance, it could be stolen. Walking around with a wallet full of cash could also put you at risk of theft or loss. But it’s protected up to the total coverage limit when your money is in a savings account at a bank insured by the FDIC or credit union insured by the NCUA. As of 2022, that limit is $250,000 per depositor, per account ownership type, per financial institution.
Bottom Line
When choosing a savings account, it’s important to remember that you don’t have to pick just one. Depending on what you want to achieve financially, you may decide to open multiple savings accounts, CD accounts, money market accounts or specialty accounts. To find the best account for your needs, consider your financial goals.</t>
  </si>
  <si>
    <t>Funds by Definition:
What Is a Fund?
A fund is a pool of money that is allocated for a specific purpose. A fund can be established for many different purposes: a city government setting aside money to build a new civic center, a college setting aside money to award a scholarship, or an insurance company that sets aside money to pay its customers’ claims.
KEY TAKEAWAYS
A fund is a pool of money set aside for a specific purpose.
The pool of money in a fund is often invested and professionally managed in order to generate returns for its investors.
Some common types of funds include pension funds, insurance funds, foundations, and endowments.
Funds are also used by individuals and families for personal financial matters, such as emergency funds and college funds.
Retirement funds are common funds offered as a benefit to employees.
How Funds Work
Individuals, businesses, and governments all use funds to set aside money. Individuals might establish an emergency fund—also called a rainy-day fund—to pay for unforeseen expenses or a trust fund to set aside money for a specific person.
Individual and institutional investors can also place money in different types of funds with the goal of earning money. Examples include mutual funds, which gather money from numerous investors and invest it in a diversified portfolio of assets, and hedge funds, which invest the assets of high-net-worth individuals (HNWI) and institutions in a way that is designed to earn above-market returns. Governments use funds, such as special revenue funds, to pay for specific public expenses.
Types of Funds
The following are examples of funds commonly used for personal ventures:
Emergency funds are personal savings vehicles created by individuals used to cover periods of financial hardship, such as job loss, prolonged illness, or a major expense. The rule of thumb is to create an emergency fund that contains at least three months' worth of net income.
College funds are usually tax-advantaged savings plans set up by families to allocate funds for their children’s college expenses.
Trust funds are legal arrangements set up by a grantor who appoints a trustee to administer valuable assets for the benefit of a listed beneficiary for a period of time, after which all or a portion of the funds are released to the beneficiary or beneficiaries.
Retirement funds are savings vehicles used by individuals saving for retirement. Retirees receive monthly income or pensions from retirement funds.
In the realm of investments, some types of funds include:
Mutual funds are investment funds managed by professional managers who allocate the funds received from individual investors into stocks, bonds, and/or other assets.
Money-market funds are highly liquid mutual funds purchased to earn interest for investors through short-term interest-bearing securities, such as Treasury bills and commercial paper.
Exchange-traded funds (ETFs) are similar to mutual funds but are traded on public exchanges (similar to stocks).
Hedge funds are investment vehicles for high-net-worth individuals or institutions designed to increase the return on investors’ pooled funds by incorporating high-risk strategies such as short selling, derivatives, and leverage.
Government bond funds are for investors looking to put their money away in low-risk investments through Treasury securities—such as Treasury bonds—or agency-issued debt—such as securities issued by Fannie Mae. Both alternatives are backed by the U.S. government.
The government also creates funds that are allocated for various reasons. Some government funds include:
Debt-service funds are allocated to repay the government’s debt.
Capital projects fund resources are used to finance the capital projects of a country, such as purchasing, building, or renovating equipment, structures, and other capital assets.
Permanent funds are investments and other resources that the government is not allowed to cash out or spend; however, the government normally has the right to spend any revenue these investments generate on appropriate functions of government.
How Do You Start a Fund?
Depending on what type of fund you want to start will depend on how you start it. If it is an emergency fund, a simple way to start one is to set aside a small portion of money every week or month in a separate bank account. If you are interested in starting an investment fund, this is more complicated. You would first need to have a professional background, raise money to start the basics of a fund, such as incorporating it and any trading equipment, then you would need to decide on an investment strategy, then attract investors willing to invest capital into your fund.
What Is the Purpose of a Fund?
The purpose of a fund is to set aside a certain amount of money for a specific need. An emergency fund is used by individuals and families to use in times of emergency. Investment funds are used by investors to pool capital and generate a return. College funds are usually set up by parents to contribute money to a child's future college education.
What Is an Example of a Fund?
An example of a fund is a mutual fund. Mutual funds accept money from investors and use that money to invest in a variety of assets. Mutual funds have managers that manage the fund, which they charge a fee to investors for. Investors allocate money to mutual funds in hopes of increasing their wealth.
The Bottom Line
A fund is a pool of money that has been created for a specific reason. There are different types of funds for different purposes. An emergency fund is created by individuals and families for emergency expenses, such as medical bills or to pay for rent and food if someone loses a job.
An investment fund is an entity created to pool the money of various investors with the goal of investing that money into various assets in order to generate a return on the invested capital. Individuals, governments, families, and investors all use funds for very different purposes but the essential goal remains the same: to set aside a certain amount of money for a specific need.
SPONSORED
Earn a Competitive Savings Rate
Want to make the most of your savings? A Platinum Savings Account from CIT Bank lets you earn a 4.85% APY with no monthly service fees. That’s 12x the National Average. What’s more, the CIT Bank mobile app lets you deposit checks from your mobile device and make transfers easily. Find out more about saving with CIT Bank and get started.</t>
  </si>
  <si>
    <t>An emergency fund is for unexpected expenses, while savings are for specific goals.
Savings accounts are far simpler and meant for short-term and emergency needs.
Fund - a sum of money saved or made available for a particular purpose.
Funds are pools of money that is allocated for a specific purpose and are more long term.
Saving - the money one has saved, especially through a bank or investment plan.
Savings accounts are far simpler and meant for short-term and emergency needs.</t>
  </si>
  <si>
    <t>Savings and Funds</t>
  </si>
  <si>
    <t>It will provide a lot of insight into creating many accounts that will help you financially.</t>
  </si>
  <si>
    <t>How To Calculate Your Housing Expense Ratio?</t>
  </si>
  <si>
    <t>To calculate your housing expense ratio, take your pre-tax monthly income and weigh it against</t>
  </si>
  <si>
    <t>loan and is officially performed by an underwriter.</t>
  </si>
  <si>
    <t>housing expenses. This formula is what mortgage lenders use to determine the risk involved with a</t>
  </si>
  <si>
    <t>1. Add Together All Housing Expenses</t>
  </si>
  <si>
    <t>To determine your housing expense ratio add together all your housing-related costs.</t>
  </si>
  <si>
    <t>A loan amount of $250,000 for 30 years at a 3.2% interest rate.</t>
  </si>
  <si>
    <t>Added together, your total monthly housing expense will be $1,925.50.</t>
  </si>
  <si>
    <t>• Principal and interest mortgage payment: $1,081.17</t>
  </si>
  <si>
    <t>• Estimated property taxes: $250</t>
  </si>
  <si>
    <t>• Homeowners insurance: $136</t>
  </si>
  <si>
    <t>• Mortgage insurance: $208.33</t>
  </si>
  <si>
    <t>• Housing association fees: $250</t>
  </si>
  <si>
    <t>2. Divide By Pre-Tax Income</t>
  </si>
  <si>
    <t>Now compare your expenses to your pre-tax income.</t>
  </si>
  <si>
    <t>If the family gross income (annual pre-tax earnings) is $86,011.</t>
  </si>
  <si>
    <t>That breaks down to $7,167.58 monthly.</t>
  </si>
  <si>
    <t>3. To get the housing expense ratio divide the total Housing Expense of $1,925.50 by</t>
  </si>
  <si>
    <t>Pre-Tax Income of $7,167.58.</t>
  </si>
  <si>
    <t>Our total is .26864 which when rounded up is 0.27, or 27%.</t>
  </si>
  <si>
    <t>This means that 27% of our pre-tax income goes to housing costs.</t>
  </si>
  <si>
    <t>At this point, an underwriter knows that your gross monthly income will work with a loan. The rule of thumb</t>
  </si>
  <si>
    <t>Evaluating The Results</t>
  </si>
  <si>
    <t>to qualify for a mortgage with the housing expense ratio is that anything below 28% is good. Above 28%</t>
  </si>
  <si>
    <t>and you may be stretched too thin and may struggle to cover your monthly mortgage payment or other</t>
  </si>
  <si>
    <t>debt obligations. Final loan approval decisions are made using this threshold. It’s an important number to</t>
  </si>
  <si>
    <t>determine if you can or can’t afford a home. Mortgage lenders want to make sure you have affordable</t>
  </si>
  <si>
    <t>housing, so if your income isn’t high enough to make the loan payments, you won’t be approved.</t>
  </si>
  <si>
    <t>If you find yourself in this situation, you can consider ways to reduce your expense ratio or look for lower</t>
  </si>
  <si>
    <t>housing prices and smaller monthly payments. In other words, you can make a bigger down payment,</t>
  </si>
  <si>
    <t>find a more affordable home or house hunt in an area without HOA fees or lower real estate taxes.</t>
  </si>
  <si>
    <t>The 28/36 Rule and how it affects your loan?</t>
  </si>
  <si>
    <t>In the 28/36 rule, the “28” is your housing expense ratio, and the “36” is your DTI (debt-to-income ratio).</t>
  </si>
  <si>
    <t>When used together, the housing expense ratio is referred to as the “front-end ratio,” and the DTI</t>
  </si>
  <si>
    <t>ratio is referred to as the “back-end ratio.”</t>
  </si>
  <si>
    <t>Where your housing expense ratio only includes housing expenses, your DTI factors in debt like car</t>
  </si>
  <si>
    <t>loans, student loans and credit cards. If over 36% of your income is being spent to pay off debt, you</t>
  </si>
  <si>
    <t>may have more difficulty getting a home loan. Paying down your debt to lower your DTI will help your</t>
  </si>
  <si>
    <t>chances of getting a mortgage.</t>
  </si>
  <si>
    <t>The housing expense ratio, or house-to-income ratio, is a quick way you and your lender can determine</t>
  </si>
  <si>
    <t>how much house you can afford. If you’re thinking about applying for a loan, you should calculate your</t>
  </si>
  <si>
    <t>housing expense ratio before you apply.</t>
  </si>
  <si>
    <r>
      <t xml:space="preserve">Note: Lenders will also refer to the Basic Housing Ratio as a </t>
    </r>
    <r>
      <rPr>
        <b/>
        <sz val="11"/>
        <color theme="8"/>
        <rFont val="Arial"/>
        <family val="2"/>
        <scheme val="minor"/>
      </rPr>
      <t>Front-End Ratio</t>
    </r>
  </si>
  <si>
    <r>
      <t xml:space="preserve">and your DTI as a </t>
    </r>
    <r>
      <rPr>
        <b/>
        <sz val="11"/>
        <color theme="8"/>
        <rFont val="Arial"/>
        <family val="2"/>
        <scheme val="minor"/>
      </rPr>
      <t>Back-End Ratio</t>
    </r>
    <r>
      <rPr>
        <sz val="11"/>
        <color theme="8"/>
        <rFont val="Arial"/>
        <family val="2"/>
        <scheme val="minor"/>
      </rPr>
      <t>.</t>
    </r>
  </si>
  <si>
    <t>Section 6-3: Savings Rate Ratio</t>
  </si>
  <si>
    <t>Section 6-4: Debt to Total Assets Ratio</t>
  </si>
  <si>
    <t>Section 6-5: Net Worth to Total Assets Ratio</t>
  </si>
  <si>
    <t>Section 6-6: Return on Investments Ratio</t>
  </si>
  <si>
    <t>Section 6-7: Investment Assets to Gross Pay Ratio</t>
  </si>
  <si>
    <t>Section 6-8: 50-20-30 Budget Ratio</t>
  </si>
  <si>
    <t>Section 6-9: Inflation Hedge Ratio</t>
  </si>
  <si>
    <t>Section 6-10: Lifetime Wealth Ratio</t>
  </si>
  <si>
    <t>Savings Rate Ratio = Savings + Employer Match / Gross Pay</t>
  </si>
  <si>
    <t>Note:  There are many more Ratios and other helpful things between:</t>
  </si>
  <si>
    <t>These will be organized and cleaned up at a later date in a 2.0 Version.</t>
  </si>
  <si>
    <t>3. let go of your left mouse button and then click your right mouse button</t>
  </si>
  <si>
    <t>1. Place you mouse cursor over the Row 726 to the far left of the sheet</t>
  </si>
  <si>
    <t>and hold down the left button</t>
  </si>
  <si>
    <t xml:space="preserve">If you see a number 458R you got it. </t>
  </si>
  <si>
    <r>
      <t xml:space="preserve">4. At the bottom of the popup window you will see </t>
    </r>
    <r>
      <rPr>
        <u/>
        <sz val="11"/>
        <color theme="4" tint="-0.249977111117893"/>
        <rFont val="Arial"/>
        <family val="2"/>
        <scheme val="minor"/>
      </rPr>
      <t>U</t>
    </r>
    <r>
      <rPr>
        <sz val="11"/>
        <color theme="4" tint="-0.249977111117893"/>
        <rFont val="Arial"/>
        <family val="2"/>
        <scheme val="minor"/>
      </rPr>
      <t>nhide</t>
    </r>
  </si>
  <si>
    <r>
      <t xml:space="preserve">5. Left click </t>
    </r>
    <r>
      <rPr>
        <u/>
        <sz val="11"/>
        <color theme="4" tint="-0.249977111117893"/>
        <rFont val="Arial"/>
        <family val="2"/>
        <scheme val="minor"/>
      </rPr>
      <t>U</t>
    </r>
    <r>
      <rPr>
        <sz val="11"/>
        <color theme="4" tint="-0.249977111117893"/>
        <rFont val="Arial"/>
        <family val="2"/>
        <scheme val="minor"/>
      </rPr>
      <t>nhide and you will see everything that is hidden.</t>
    </r>
  </si>
  <si>
    <t>Just be aware that this entire hidden section is disorganized and somewhat repetative</t>
  </si>
  <si>
    <t>If you decide to Unhide this area and you come to spots that the text</t>
  </si>
  <si>
    <t>"Runs across the entire screen"</t>
  </si>
  <si>
    <r>
      <t xml:space="preserve">all you have to do is click the Double </t>
    </r>
    <r>
      <rPr>
        <sz val="11"/>
        <color theme="9" tint="-0.249977111117893"/>
        <rFont val="Calibri"/>
        <family val="2"/>
      </rPr>
      <t>˅ down arrows at the far right of the Formula bar.</t>
    </r>
  </si>
  <si>
    <t>This will drop down the formula bar so that you can see the entire text</t>
  </si>
  <si>
    <t>2. Drag your mouse down to highlight both row 726 &amp; 1183</t>
  </si>
  <si>
    <t>Rows 726 &amp; 1183 in Column B</t>
  </si>
  <si>
    <t>You can also hover your mouse over the bottom of the formula bar</t>
  </si>
  <si>
    <t xml:space="preserve">once your mouse cursor changes to a ↕ you can drag the bar down by </t>
  </si>
  <si>
    <t>holding down your left mouse button.</t>
  </si>
  <si>
    <t>by scrolling down. It only opens up to reveal about 7 lines.</t>
  </si>
  <si>
    <t>If your interested you may unhide the rows by doing the following:</t>
  </si>
  <si>
    <t>in some areas. It's basically a data dump from multiple 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</si>
</sst>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quot;$&quot;#,##0_);[Red]\(&quot;$&quot;#,##0\)"/>
    <numFmt numFmtId="44" formatCode="_(&quot;$&quot;* #,##0.00_);_(&quot;$&quot;* \(#,##0.00\);_(&quot;$&quot;* &quot;-&quot;??_);_(@_)"/>
    <numFmt numFmtId="43" formatCode="_(* #,##0.00_);_(* \(#,##0.00\);_(* &quot;-&quot;??_);_(@_)"/>
    <numFmt numFmtId="164" formatCode="0;\-0;* &quot;-&quot;??;@"/>
    <numFmt numFmtId="165" formatCode="[$-409]mmm\-yy;@"/>
    <numFmt numFmtId="166" formatCode="0.00%;\-0.00%;_(* &quot;-&quot;??_)"/>
    <numFmt numFmtId="167" formatCode="0.00;\-0.00;* &quot;-&quot;??;@"/>
    <numFmt numFmtId="168" formatCode="m/d"/>
    <numFmt numFmtId="169" formatCode="0.0000"/>
    <numFmt numFmtId="170" formatCode="&quot;$&quot;#,##0.00"/>
    <numFmt numFmtId="171" formatCode="[$-409]mmm\ dd;@"/>
    <numFmt numFmtId="172" formatCode="d"/>
    <numFmt numFmtId="173" formatCode="mmmm\ yyyy"/>
    <numFmt numFmtId="174" formatCode="dddd"/>
    <numFmt numFmtId="175" formatCode="yyyy"/>
  </numFmts>
  <fonts count="149" x14ac:knownFonts="1">
    <font>
      <sz val="10"/>
      <name val="Trebuchet MS"/>
      <family val="2"/>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0"/>
      <name val="Arial"/>
      <family val="2"/>
    </font>
    <font>
      <u/>
      <sz val="10"/>
      <color indexed="12"/>
      <name val="Arial"/>
      <family val="2"/>
    </font>
    <font>
      <sz val="8"/>
      <name val="Trebuchet MS"/>
      <family val="2"/>
    </font>
    <font>
      <sz val="8"/>
      <name val="Arial"/>
      <family val="2"/>
    </font>
    <font>
      <sz val="12"/>
      <name val="Arial"/>
      <family val="2"/>
    </font>
    <font>
      <b/>
      <sz val="11"/>
      <color theme="1"/>
      <name val="Arial"/>
      <family val="2"/>
      <scheme val="minor"/>
    </font>
    <font>
      <sz val="10"/>
      <name val="Arial"/>
      <family val="2"/>
      <scheme val="minor"/>
    </font>
    <font>
      <b/>
      <sz val="10"/>
      <name val="Arial"/>
      <family val="2"/>
      <scheme val="minor"/>
    </font>
    <font>
      <b/>
      <sz val="11"/>
      <color theme="4" tint="-0.249977111117893"/>
      <name val="Arial"/>
      <family val="2"/>
      <scheme val="minor"/>
    </font>
    <font>
      <sz val="8"/>
      <name val="Arial"/>
      <family val="2"/>
      <scheme val="minor"/>
    </font>
    <font>
      <sz val="12"/>
      <name val="Arial"/>
      <family val="2"/>
      <scheme val="minor"/>
    </font>
    <font>
      <sz val="11"/>
      <name val="Arial"/>
      <family val="2"/>
      <scheme val="minor"/>
    </font>
    <font>
      <b/>
      <sz val="11"/>
      <name val="Arial"/>
      <family val="2"/>
      <scheme val="minor"/>
    </font>
    <font>
      <b/>
      <sz val="12"/>
      <name val="Arial"/>
      <family val="2"/>
      <scheme val="minor"/>
    </font>
    <font>
      <sz val="9"/>
      <name val="Arial"/>
      <family val="2"/>
      <scheme val="minor"/>
    </font>
    <font>
      <b/>
      <sz val="9"/>
      <name val="Arial"/>
      <family val="2"/>
      <scheme val="minor"/>
    </font>
    <font>
      <b/>
      <sz val="12"/>
      <color theme="4" tint="-0.249977111117893"/>
      <name val="Arial"/>
      <family val="2"/>
      <scheme val="minor"/>
    </font>
    <font>
      <b/>
      <i/>
      <sz val="10"/>
      <name val="Arial"/>
      <family val="2"/>
      <scheme val="minor"/>
    </font>
    <font>
      <b/>
      <sz val="10"/>
      <color theme="0"/>
      <name val="Arial"/>
      <family val="2"/>
      <scheme val="minor"/>
    </font>
    <font>
      <sz val="11"/>
      <color indexed="9"/>
      <name val="Arial"/>
      <family val="2"/>
      <scheme val="minor"/>
    </font>
    <font>
      <b/>
      <sz val="18"/>
      <color theme="0"/>
      <name val="Arial"/>
      <family val="2"/>
      <scheme val="minor"/>
    </font>
    <font>
      <b/>
      <sz val="12"/>
      <color theme="0"/>
      <name val="Arial"/>
      <family val="2"/>
      <scheme val="minor"/>
    </font>
    <font>
      <b/>
      <sz val="8"/>
      <name val="Arial"/>
      <family val="2"/>
      <scheme val="minor"/>
    </font>
    <font>
      <sz val="12"/>
      <color theme="1"/>
      <name val="Arial"/>
      <family val="2"/>
      <scheme val="minor"/>
    </font>
    <font>
      <b/>
      <sz val="12"/>
      <color theme="1"/>
      <name val="Arial"/>
      <family val="2"/>
      <scheme val="minor"/>
    </font>
    <font>
      <sz val="10"/>
      <name val="Tahoma"/>
      <family val="2"/>
    </font>
    <font>
      <b/>
      <sz val="18"/>
      <name val="Tahoma"/>
      <family val="2"/>
    </font>
    <font>
      <b/>
      <sz val="10"/>
      <name val="Tahoma"/>
      <family val="2"/>
    </font>
    <font>
      <sz val="10"/>
      <color indexed="9"/>
      <name val="Tahoma"/>
      <family val="2"/>
    </font>
    <font>
      <u/>
      <sz val="10"/>
      <color indexed="12"/>
      <name val="Tahoma"/>
      <family val="2"/>
    </font>
    <font>
      <u/>
      <sz val="8"/>
      <color indexed="12"/>
      <name val="Tahoma"/>
      <family val="2"/>
    </font>
    <font>
      <i/>
      <sz val="10"/>
      <name val="Tahoma"/>
      <family val="2"/>
    </font>
    <font>
      <sz val="10"/>
      <name val="Arial"/>
      <family val="2"/>
    </font>
    <font>
      <b/>
      <sz val="10"/>
      <color indexed="9"/>
      <name val="Tahoma"/>
      <family val="2"/>
    </font>
    <font>
      <i/>
      <sz val="8"/>
      <name val="Tahoma"/>
      <family val="2"/>
    </font>
    <font>
      <sz val="8"/>
      <name val="Tahoma"/>
      <family val="2"/>
    </font>
    <font>
      <b/>
      <i/>
      <sz val="10"/>
      <name val="Tahoma"/>
      <family val="2"/>
    </font>
    <font>
      <b/>
      <sz val="12"/>
      <name val="Tahoma"/>
      <family val="2"/>
    </font>
    <font>
      <b/>
      <sz val="11"/>
      <name val="Tahoma"/>
      <family val="2"/>
    </font>
    <font>
      <i/>
      <sz val="10"/>
      <color indexed="10"/>
      <name val="Tahoma"/>
      <family val="2"/>
    </font>
    <font>
      <sz val="10"/>
      <color indexed="10"/>
      <name val="Tahoma"/>
      <family val="2"/>
    </font>
    <font>
      <sz val="8"/>
      <color indexed="9"/>
      <name val="Tahoma"/>
      <family val="2"/>
    </font>
    <font>
      <b/>
      <sz val="14"/>
      <name val="Tahoma"/>
      <family val="2"/>
    </font>
    <font>
      <sz val="12"/>
      <name val="Tahoma"/>
      <family val="2"/>
    </font>
    <font>
      <sz val="8"/>
      <name val="Arial Narrow"/>
      <family val="2"/>
    </font>
    <font>
      <b/>
      <sz val="6"/>
      <color indexed="14"/>
      <name val="Tahoma"/>
      <family val="2"/>
    </font>
    <font>
      <b/>
      <sz val="8"/>
      <name val="Arial Narrow"/>
      <family val="2"/>
    </font>
    <font>
      <b/>
      <sz val="8"/>
      <name val="Tahoma"/>
      <family val="2"/>
    </font>
    <font>
      <sz val="28"/>
      <name val="Arial"/>
      <family val="2"/>
      <scheme val="minor"/>
    </font>
    <font>
      <sz val="11"/>
      <color rgb="FFFF0000"/>
      <name val="Arial"/>
      <family val="2"/>
      <scheme val="minor"/>
    </font>
    <font>
      <sz val="16"/>
      <name val="Arial"/>
      <family val="2"/>
      <scheme val="minor"/>
    </font>
    <font>
      <sz val="10"/>
      <name val="Trebuchet MS"/>
      <family val="2"/>
    </font>
    <font>
      <sz val="12"/>
      <name val="Trebuchet MS"/>
      <family val="2"/>
    </font>
    <font>
      <b/>
      <sz val="12"/>
      <color indexed="9"/>
      <name val="Trebuchet MS"/>
      <family val="2"/>
    </font>
    <font>
      <b/>
      <sz val="12"/>
      <name val="Trebuchet MS"/>
      <family val="2"/>
    </font>
    <font>
      <sz val="11"/>
      <name val="Trebuchet MS"/>
      <family val="2"/>
    </font>
    <font>
      <sz val="9"/>
      <name val="Trebuchet MS"/>
      <family val="2"/>
    </font>
    <font>
      <sz val="12"/>
      <color theme="4" tint="0.79998168889431442"/>
      <name val="Trebuchet MS"/>
      <family val="2"/>
    </font>
    <font>
      <b/>
      <sz val="10"/>
      <color theme="4" tint="0.79998168889431442"/>
      <name val="Tahoma"/>
      <family val="2"/>
    </font>
    <font>
      <sz val="10"/>
      <color theme="4" tint="0.79998168889431442"/>
      <name val="Trebuchet MS"/>
      <family val="2"/>
    </font>
    <font>
      <sz val="8"/>
      <color theme="4" tint="0.79998168889431442"/>
      <name val="Trebuchet MS"/>
      <family val="2"/>
    </font>
    <font>
      <b/>
      <u/>
      <sz val="14"/>
      <name val="Trebuchet MS"/>
      <family val="2"/>
    </font>
    <font>
      <sz val="22"/>
      <color rgb="FFFF0000"/>
      <name val="Arial"/>
      <family val="2"/>
      <scheme val="minor"/>
    </font>
    <font>
      <b/>
      <sz val="11"/>
      <color indexed="9"/>
      <name val="Arial"/>
      <family val="2"/>
      <scheme val="minor"/>
    </font>
    <font>
      <b/>
      <sz val="14"/>
      <color theme="1"/>
      <name val="Arial"/>
      <family val="2"/>
      <scheme val="minor"/>
    </font>
    <font>
      <b/>
      <i/>
      <sz val="18"/>
      <color rgb="FFF1F1F1"/>
      <name val="Trebuchet MS"/>
      <family val="2"/>
    </font>
    <font>
      <sz val="10"/>
      <name val="Trebuchet MS"/>
      <family val="2"/>
    </font>
    <font>
      <b/>
      <sz val="14"/>
      <color rgb="FFF1F1F1"/>
      <name val="Trebuchet MS"/>
      <family val="2"/>
    </font>
    <font>
      <i/>
      <sz val="12"/>
      <name val="Trebuchet MS"/>
      <family val="2"/>
    </font>
    <font>
      <b/>
      <sz val="10"/>
      <name val="Trebuchet MS"/>
      <family val="2"/>
    </font>
    <font>
      <b/>
      <i/>
      <sz val="12"/>
      <color rgb="FFF1F1F1"/>
      <name val="Trebuchet MS"/>
      <family val="2"/>
    </font>
    <font>
      <b/>
      <i/>
      <sz val="14"/>
      <color rgb="FFF1F1F1"/>
      <name val="Trebuchet MS"/>
      <family val="2"/>
    </font>
    <font>
      <u/>
      <sz val="11"/>
      <color theme="10"/>
      <name val="Calibri"/>
      <family val="2"/>
    </font>
    <font>
      <b/>
      <sz val="16"/>
      <color theme="1"/>
      <name val="Arial"/>
      <family val="2"/>
      <scheme val="minor"/>
    </font>
    <font>
      <b/>
      <sz val="11"/>
      <color theme="0"/>
      <name val="Arial"/>
      <family val="2"/>
      <scheme val="minor"/>
    </font>
    <font>
      <sz val="14"/>
      <name val="Arial"/>
      <family val="2"/>
      <scheme val="minor"/>
    </font>
    <font>
      <b/>
      <sz val="26"/>
      <color theme="1"/>
      <name val="Arial"/>
      <family val="2"/>
      <scheme val="minor"/>
    </font>
    <font>
      <sz val="24"/>
      <name val="Trebuchet MS"/>
      <family val="2"/>
    </font>
    <font>
      <b/>
      <u/>
      <sz val="14"/>
      <color rgb="FFFF0000"/>
      <name val="Arial"/>
      <family val="2"/>
      <scheme val="minor"/>
    </font>
    <font>
      <sz val="11"/>
      <color theme="4" tint="-0.249977111117893"/>
      <name val="Arial"/>
      <family val="2"/>
      <scheme val="minor"/>
    </font>
    <font>
      <u/>
      <sz val="11"/>
      <color theme="10"/>
      <name val="Arial"/>
      <family val="2"/>
      <scheme val="minor"/>
    </font>
    <font>
      <sz val="10"/>
      <name val="Calibri"/>
      <family val="2"/>
    </font>
    <font>
      <sz val="6"/>
      <name val="Arial"/>
      <family val="2"/>
      <scheme val="minor"/>
    </font>
    <font>
      <sz val="10"/>
      <name val="Arial"/>
      <family val="2"/>
    </font>
    <font>
      <u/>
      <sz val="8"/>
      <color indexed="12"/>
      <name val="Arial"/>
      <family val="2"/>
    </font>
    <font>
      <sz val="6"/>
      <color indexed="9"/>
      <name val="Arial"/>
      <family val="2"/>
    </font>
    <font>
      <sz val="9"/>
      <name val="Century Gothic"/>
      <family val="1"/>
      <scheme val="major"/>
    </font>
    <font>
      <b/>
      <sz val="12"/>
      <color indexed="9"/>
      <name val="Century Gothic"/>
      <family val="1"/>
      <scheme val="major"/>
    </font>
    <font>
      <b/>
      <sz val="11"/>
      <color theme="4" tint="-0.499984740745262"/>
      <name val="Century Gothic"/>
      <family val="1"/>
      <scheme val="major"/>
    </font>
    <font>
      <b/>
      <sz val="28"/>
      <color theme="4" tint="-0.499984740745262"/>
      <name val="Century Gothic"/>
      <family val="1"/>
      <scheme val="major"/>
    </font>
    <font>
      <b/>
      <sz val="12"/>
      <name val="Century Gothic"/>
      <family val="1"/>
      <scheme val="major"/>
    </font>
    <font>
      <i/>
      <sz val="8"/>
      <name val="Arial"/>
      <family val="2"/>
    </font>
    <font>
      <b/>
      <sz val="10"/>
      <name val="Arial"/>
      <family val="2"/>
    </font>
    <font>
      <b/>
      <sz val="16"/>
      <color indexed="9"/>
      <name val="Arial"/>
      <family val="2"/>
    </font>
    <font>
      <sz val="8"/>
      <color theme="0"/>
      <name val="Arial"/>
      <family val="2"/>
      <scheme val="minor"/>
    </font>
    <font>
      <b/>
      <sz val="14"/>
      <color theme="4" tint="-0.499984740745262"/>
      <name val="Arial"/>
      <family val="2"/>
      <scheme val="minor"/>
    </font>
    <font>
      <sz val="36"/>
      <color theme="4" tint="-0.249977111117893"/>
      <name val="Century Gothic"/>
      <family val="1"/>
      <scheme val="major"/>
    </font>
    <font>
      <b/>
      <sz val="18"/>
      <name val="Century Gothic"/>
      <family val="2"/>
      <scheme val="major"/>
    </font>
    <font>
      <sz val="11"/>
      <name val="Arial"/>
      <family val="2"/>
    </font>
    <font>
      <sz val="11"/>
      <color theme="1"/>
      <name val="Arial"/>
      <family val="2"/>
    </font>
    <font>
      <b/>
      <sz val="10"/>
      <color theme="0"/>
      <name val="Arial"/>
      <family val="2"/>
    </font>
    <font>
      <b/>
      <sz val="8"/>
      <color theme="0"/>
      <name val="Arial"/>
      <family val="2"/>
      <scheme val="minor"/>
    </font>
    <font>
      <b/>
      <u/>
      <sz val="10"/>
      <name val="Arial"/>
      <family val="2"/>
    </font>
    <font>
      <sz val="10"/>
      <color theme="3"/>
      <name val="Arial"/>
      <family val="2"/>
    </font>
    <font>
      <b/>
      <sz val="10"/>
      <color theme="3"/>
      <name val="Calibri"/>
      <family val="2"/>
    </font>
    <font>
      <sz val="11"/>
      <color theme="5"/>
      <name val="Arial"/>
      <family val="2"/>
      <scheme val="minor"/>
    </font>
    <font>
      <b/>
      <sz val="11"/>
      <color theme="5"/>
      <name val="Arial"/>
      <family val="2"/>
      <scheme val="minor"/>
    </font>
    <font>
      <sz val="11"/>
      <color theme="9" tint="-0.249977111117893"/>
      <name val="Arial"/>
      <family val="2"/>
      <scheme val="minor"/>
    </font>
    <font>
      <u/>
      <sz val="11"/>
      <color theme="4" tint="-0.249977111117893"/>
      <name val="Arial"/>
      <family val="2"/>
      <scheme val="minor"/>
    </font>
    <font>
      <u/>
      <sz val="8"/>
      <color theme="10"/>
      <name val="Calibri"/>
      <family val="2"/>
    </font>
    <font>
      <sz val="11"/>
      <name val="Calibri"/>
      <family val="2"/>
    </font>
    <font>
      <sz val="11"/>
      <color theme="4" tint="-0.249977111117893"/>
      <name val="Calibri"/>
      <family val="2"/>
    </font>
    <font>
      <b/>
      <sz val="12"/>
      <color rgb="FF376091"/>
      <name val="Calibri"/>
      <family val="2"/>
    </font>
    <font>
      <b/>
      <sz val="11"/>
      <color theme="4" tint="-0.249977111117893"/>
      <name val="Calibri"/>
      <family val="2"/>
    </font>
    <font>
      <b/>
      <sz val="11"/>
      <color rgb="FFFF0000"/>
      <name val="Calibri"/>
      <family val="2"/>
    </font>
    <font>
      <b/>
      <u/>
      <sz val="12"/>
      <name val="Calibri"/>
      <family val="2"/>
    </font>
    <font>
      <b/>
      <sz val="12"/>
      <name val="Calibri"/>
      <family val="2"/>
    </font>
    <font>
      <b/>
      <u/>
      <sz val="11"/>
      <color theme="4" tint="-0.249977111117893"/>
      <name val="Calibri"/>
      <family val="2"/>
    </font>
    <font>
      <sz val="8"/>
      <name val="Calibri"/>
      <family val="2"/>
    </font>
    <font>
      <sz val="11"/>
      <color theme="6"/>
      <name val="Calibri"/>
      <family val="2"/>
    </font>
    <font>
      <sz val="11"/>
      <color rgb="FF0070C0"/>
      <name val="Calibri"/>
      <family val="2"/>
    </font>
    <font>
      <sz val="11"/>
      <color rgb="FFFF0000"/>
      <name val="Calibri"/>
      <family val="2"/>
    </font>
    <font>
      <u/>
      <sz val="11"/>
      <name val="Arial"/>
      <family val="2"/>
      <scheme val="minor"/>
    </font>
    <font>
      <sz val="11"/>
      <color theme="8"/>
      <name val="Arial"/>
      <family val="2"/>
      <scheme val="minor"/>
    </font>
    <font>
      <b/>
      <u/>
      <sz val="16"/>
      <color theme="0"/>
      <name val="Arial"/>
      <family val="2"/>
      <scheme val="minor"/>
    </font>
    <font>
      <b/>
      <u/>
      <sz val="11"/>
      <name val="Arial"/>
      <family val="2"/>
      <scheme val="minor"/>
    </font>
    <font>
      <b/>
      <sz val="11"/>
      <color theme="8"/>
      <name val="Arial"/>
      <family val="2"/>
      <scheme val="minor"/>
    </font>
    <font>
      <b/>
      <sz val="14"/>
      <name val="Arial"/>
      <family val="2"/>
      <scheme val="minor"/>
    </font>
    <font>
      <b/>
      <sz val="16"/>
      <color theme="0"/>
      <name val="Arial"/>
      <family val="2"/>
      <scheme val="minor"/>
    </font>
    <font>
      <sz val="11"/>
      <color theme="6" tint="-0.249977111117893"/>
      <name val="Arial"/>
      <family val="2"/>
      <scheme val="minor"/>
    </font>
    <font>
      <sz val="11"/>
      <color theme="4" tint="0.39997558519241921"/>
      <name val="Arial"/>
      <family val="2"/>
      <scheme val="minor"/>
    </font>
    <font>
      <sz val="11"/>
      <color theme="4"/>
      <name val="Arial"/>
      <family val="2"/>
      <scheme val="minor"/>
    </font>
    <font>
      <sz val="19"/>
      <color rgb="FFFF0000"/>
      <name val="Arial"/>
      <family val="2"/>
      <scheme val="minor"/>
    </font>
    <font>
      <i/>
      <sz val="12"/>
      <name val="Arial"/>
      <family val="2"/>
    </font>
    <font>
      <b/>
      <sz val="18"/>
      <color theme="0"/>
      <name val="Arial"/>
      <family val="2"/>
    </font>
    <font>
      <b/>
      <sz val="9"/>
      <color rgb="FFFF0000"/>
      <name val="Calibri"/>
      <family val="2"/>
    </font>
    <font>
      <b/>
      <u/>
      <sz val="11"/>
      <color rgb="FFFF0000"/>
      <name val="Calibri"/>
      <family val="2"/>
    </font>
    <font>
      <b/>
      <i/>
      <sz val="11"/>
      <name val="Arial"/>
      <family val="2"/>
      <scheme val="minor"/>
    </font>
    <font>
      <sz val="11"/>
      <color rgb="FF434343"/>
      <name val="Arial"/>
      <family val="2"/>
      <scheme val="minor"/>
    </font>
    <font>
      <b/>
      <sz val="8"/>
      <color theme="0"/>
      <name val="Calibri"/>
      <family val="2"/>
    </font>
    <font>
      <b/>
      <sz val="8"/>
      <color theme="4" tint="-0.249977111117893"/>
      <name val="Calibri"/>
      <family val="2"/>
    </font>
    <font>
      <u/>
      <sz val="8"/>
      <color indexed="12"/>
      <name val="Calibri"/>
      <family val="2"/>
    </font>
    <font>
      <sz val="11"/>
      <color theme="9" tint="-0.249977111117893"/>
      <name val="Calibri"/>
      <family val="2"/>
    </font>
  </fonts>
  <fills count="42">
    <fill>
      <patternFill patternType="none"/>
    </fill>
    <fill>
      <patternFill patternType="gray125"/>
    </fill>
    <fill>
      <patternFill patternType="solid">
        <fgColor indexed="22"/>
        <bgColor indexed="64"/>
      </patternFill>
    </fill>
    <fill>
      <patternFill patternType="solid">
        <fgColor theme="4" tint="0.79998168889431442"/>
        <bgColor indexed="64"/>
      </patternFill>
    </fill>
    <fill>
      <patternFill patternType="solid">
        <fgColor theme="6" tint="-0.249977111117893"/>
        <bgColor indexed="64"/>
      </patternFill>
    </fill>
    <fill>
      <patternFill patternType="solid">
        <fgColor theme="4"/>
        <bgColor indexed="64"/>
      </patternFill>
    </fill>
    <fill>
      <patternFill patternType="solid">
        <fgColor theme="6" tint="0.79998168889431442"/>
        <bgColor indexed="64"/>
      </patternFill>
    </fill>
    <fill>
      <patternFill patternType="solid">
        <fgColor theme="4" tint="-0.249977111117893"/>
        <bgColor indexed="64"/>
      </patternFill>
    </fill>
    <fill>
      <patternFill patternType="solid">
        <fgColor rgb="FFFFFF0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indexed="47"/>
        <bgColor indexed="64"/>
      </patternFill>
    </fill>
    <fill>
      <patternFill patternType="solid">
        <fgColor indexed="9"/>
        <bgColor indexed="64"/>
      </patternFill>
    </fill>
    <fill>
      <patternFill patternType="solid">
        <fgColor indexed="60"/>
        <bgColor indexed="64"/>
      </patternFill>
    </fill>
    <fill>
      <patternFill patternType="solid">
        <fgColor indexed="51"/>
        <bgColor indexed="64"/>
      </patternFill>
    </fill>
    <fill>
      <patternFill patternType="solid">
        <fgColor indexed="56"/>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0"/>
        <bgColor indexed="64"/>
      </patternFill>
    </fill>
    <fill>
      <patternFill patternType="solid">
        <fgColor theme="6" tint="0.59999389629810485"/>
        <bgColor indexed="64"/>
      </patternFill>
    </fill>
    <fill>
      <patternFill patternType="solid">
        <fgColor theme="4" tint="-0.499984740745262"/>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rgb="FF92D050"/>
        <bgColor indexed="64"/>
      </patternFill>
    </fill>
    <fill>
      <patternFill patternType="solid">
        <fgColor rgb="FFFFFF99"/>
        <bgColor indexed="64"/>
      </patternFill>
    </fill>
    <fill>
      <patternFill patternType="solid">
        <fgColor rgb="FFFFC000"/>
        <bgColor indexed="64"/>
      </patternFill>
    </fill>
    <fill>
      <patternFill patternType="solid">
        <fgColor rgb="FFFF0066"/>
        <bgColor indexed="64"/>
      </patternFill>
    </fill>
    <fill>
      <patternFill patternType="solid">
        <fgColor rgb="FF316700"/>
        <bgColor rgb="FF316700"/>
      </patternFill>
    </fill>
    <fill>
      <patternFill patternType="solid">
        <fgColor rgb="FF9EB700"/>
        <bgColor rgb="FF9EB700"/>
      </patternFill>
    </fill>
    <fill>
      <patternFill patternType="solid">
        <fgColor rgb="FFF98300"/>
        <bgColor rgb="FFF98300"/>
      </patternFill>
    </fill>
    <fill>
      <patternFill patternType="solid">
        <fgColor theme="3" tint="0.39997558519241921"/>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6" tint="0.39997558519241921"/>
        <bgColor indexed="64"/>
      </patternFill>
    </fill>
    <fill>
      <patternFill patternType="solid">
        <fgColor theme="6"/>
        <bgColor indexed="64"/>
      </patternFill>
    </fill>
    <fill>
      <patternFill patternType="solid">
        <fgColor theme="4" tint="-0.24994659260841701"/>
        <bgColor indexed="64"/>
      </patternFill>
    </fill>
    <fill>
      <patternFill patternType="solid">
        <fgColor theme="4" tint="0.79998168889431442"/>
        <bgColor rgb="FF000000"/>
      </patternFill>
    </fill>
    <fill>
      <patternFill patternType="solid">
        <fgColor rgb="FFA13939"/>
        <bgColor rgb="FF316700"/>
      </patternFill>
    </fill>
    <fill>
      <patternFill patternType="solid">
        <fgColor rgb="FFD58B8B"/>
        <bgColor rgb="FF9EB700"/>
      </patternFill>
    </fill>
  </fills>
  <borders count="119">
    <border>
      <left/>
      <right/>
      <top/>
      <bottom/>
      <diagonal/>
    </border>
    <border>
      <left style="thin">
        <color indexed="55"/>
      </left>
      <right style="thin">
        <color indexed="55"/>
      </right>
      <top style="thin">
        <color indexed="55"/>
      </top>
      <bottom style="thin">
        <color indexed="55"/>
      </bottom>
      <diagonal/>
    </border>
    <border>
      <left/>
      <right/>
      <top/>
      <bottom style="thin">
        <color indexed="64"/>
      </bottom>
      <diagonal/>
    </border>
    <border>
      <left/>
      <right/>
      <top style="thin">
        <color indexed="64"/>
      </top>
      <bottom/>
      <diagonal/>
    </border>
    <border>
      <left/>
      <right/>
      <top/>
      <bottom style="medium">
        <color indexed="64"/>
      </bottom>
      <diagonal/>
    </border>
    <border>
      <left/>
      <right/>
      <top/>
      <bottom style="thin">
        <color theme="6"/>
      </bottom>
      <diagonal/>
    </border>
    <border>
      <left/>
      <right/>
      <top/>
      <bottom style="thin">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diagonal/>
    </border>
    <border>
      <left/>
      <right/>
      <top style="medium">
        <color indexed="64"/>
      </top>
      <bottom style="thin">
        <color indexed="55"/>
      </bottom>
      <diagonal/>
    </border>
    <border>
      <left/>
      <right/>
      <top/>
      <bottom style="thin">
        <color indexed="55"/>
      </bottom>
      <diagonal/>
    </border>
    <border>
      <left/>
      <right/>
      <top style="thin">
        <color indexed="55"/>
      </top>
      <bottom style="thin">
        <color indexed="55"/>
      </bottom>
      <diagonal/>
    </border>
    <border>
      <left/>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right style="medium">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bottom style="medium">
        <color indexed="64"/>
      </bottom>
      <diagonal/>
    </border>
    <border>
      <left style="thin">
        <color indexed="64"/>
      </left>
      <right/>
      <top style="medium">
        <color indexed="64"/>
      </top>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bottom style="medium">
        <color indexed="64"/>
      </bottom>
      <diagonal/>
    </border>
    <border>
      <left style="thick">
        <color indexed="64"/>
      </left>
      <right/>
      <top style="thin">
        <color theme="6"/>
      </top>
      <bottom/>
      <diagonal/>
    </border>
    <border>
      <left/>
      <right/>
      <top style="thin">
        <color theme="6"/>
      </top>
      <bottom/>
      <diagonal/>
    </border>
    <border>
      <left style="thick">
        <color indexed="64"/>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right/>
      <top style="medium">
        <color indexed="64"/>
      </top>
      <bottom style="thin">
        <color theme="4"/>
      </bottom>
      <diagonal/>
    </border>
    <border>
      <left/>
      <right style="medium">
        <color indexed="64"/>
      </right>
      <top style="medium">
        <color indexed="64"/>
      </top>
      <bottom style="thin">
        <color theme="4"/>
      </bottom>
      <diagonal/>
    </border>
    <border>
      <left/>
      <right/>
      <top style="medium">
        <color indexed="64"/>
      </top>
      <bottom style="thin">
        <color theme="6"/>
      </bottom>
      <diagonal/>
    </border>
    <border>
      <left/>
      <right style="medium">
        <color indexed="64"/>
      </right>
      <top style="medium">
        <color indexed="64"/>
      </top>
      <bottom style="thin">
        <color theme="6"/>
      </bottom>
      <diagonal/>
    </border>
    <border>
      <left style="thick">
        <color indexed="64"/>
      </left>
      <right/>
      <top/>
      <bottom style="medium">
        <color indexed="64"/>
      </bottom>
      <diagonal/>
    </border>
    <border>
      <left/>
      <right/>
      <top/>
      <bottom style="thick">
        <color auto="1"/>
      </bottom>
      <diagonal/>
    </border>
    <border>
      <left/>
      <right/>
      <top style="thin">
        <color indexed="55"/>
      </top>
      <bottom/>
      <diagonal/>
    </border>
    <border>
      <left/>
      <right style="thin">
        <color indexed="55"/>
      </right>
      <top/>
      <bottom/>
      <diagonal/>
    </border>
    <border>
      <left style="thin">
        <color indexed="55"/>
      </left>
      <right/>
      <top/>
      <bottom/>
      <diagonal/>
    </border>
    <border>
      <left/>
      <right style="thin">
        <color indexed="55"/>
      </right>
      <top style="thin">
        <color indexed="55"/>
      </top>
      <bottom style="thin">
        <color indexed="55"/>
      </bottom>
      <diagonal/>
    </border>
    <border>
      <left style="thin">
        <color indexed="55"/>
      </left>
      <right/>
      <top style="thin">
        <color indexed="55"/>
      </top>
      <bottom style="thin">
        <color indexed="55"/>
      </bottom>
      <diagonal/>
    </border>
    <border>
      <left style="thin">
        <color indexed="64"/>
      </left>
      <right style="thin">
        <color indexed="64"/>
      </right>
      <top style="thin">
        <color indexed="64"/>
      </top>
      <bottom style="thick">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ck">
        <color indexed="64"/>
      </bottom>
      <diagonal/>
    </border>
    <border>
      <left style="thin">
        <color indexed="64"/>
      </left>
      <right style="medium">
        <color indexed="64"/>
      </right>
      <top style="thin">
        <color indexed="64"/>
      </top>
      <bottom style="thick">
        <color indexed="64"/>
      </bottom>
      <diagonal/>
    </border>
    <border>
      <left/>
      <right/>
      <top style="medium">
        <color indexed="64"/>
      </top>
      <bottom style="medium">
        <color indexed="64"/>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style="thin">
        <color indexed="64"/>
      </bottom>
      <diagonal/>
    </border>
    <border>
      <left/>
      <right style="thick">
        <color indexed="64"/>
      </right>
      <top/>
      <bottom style="thin">
        <color indexed="64"/>
      </bottom>
      <diagonal/>
    </border>
    <border>
      <left/>
      <right style="thick">
        <color indexed="64"/>
      </right>
      <top/>
      <bottom/>
      <diagonal/>
    </border>
    <border>
      <left/>
      <right style="thick">
        <color indexed="64"/>
      </right>
      <top style="medium">
        <color indexed="64"/>
      </top>
      <bottom/>
      <diagonal/>
    </border>
    <border>
      <left style="thick">
        <color indexed="64"/>
      </left>
      <right/>
      <top/>
      <bottom style="thick">
        <color indexed="64"/>
      </bottom>
      <diagonal/>
    </border>
    <border>
      <left style="medium">
        <color indexed="64"/>
      </left>
      <right/>
      <top/>
      <bottom style="thick">
        <color indexed="64"/>
      </bottom>
      <diagonal/>
    </border>
    <border>
      <left/>
      <right style="thick">
        <color indexed="64"/>
      </right>
      <top/>
      <bottom style="thick">
        <color indexed="64"/>
      </bottom>
      <diagonal/>
    </border>
    <border>
      <left style="medium">
        <color indexed="64"/>
      </left>
      <right/>
      <top style="thick">
        <color indexed="64"/>
      </top>
      <bottom style="medium">
        <color indexed="64"/>
      </bottom>
      <diagonal/>
    </border>
    <border>
      <left/>
      <right/>
      <top style="thick">
        <color indexed="64"/>
      </top>
      <bottom style="medium">
        <color indexed="64"/>
      </bottom>
      <diagonal/>
    </border>
    <border>
      <left/>
      <right style="medium">
        <color indexed="64"/>
      </right>
      <top style="thick">
        <color indexed="64"/>
      </top>
      <bottom style="medium">
        <color indexed="64"/>
      </bottom>
      <diagonal/>
    </border>
    <border>
      <left/>
      <right style="thick">
        <color indexed="64"/>
      </right>
      <top style="thin">
        <color indexed="64"/>
      </top>
      <bottom/>
      <diagonal/>
    </border>
    <border>
      <left style="thick">
        <color indexed="64"/>
      </left>
      <right/>
      <top style="thin">
        <color indexed="64"/>
      </top>
      <bottom/>
      <diagonal/>
    </border>
    <border>
      <left/>
      <right style="thin">
        <color rgb="FF000000"/>
      </right>
      <top/>
      <bottom/>
      <diagonal/>
    </border>
  </borders>
  <cellStyleXfs count="16">
    <xf numFmtId="0" fontId="0" fillId="0" borderId="0"/>
    <xf numFmtId="43" fontId="6" fillId="0" borderId="0" applyFont="0" applyFill="0" applyBorder="0" applyAlignment="0" applyProtection="0"/>
    <xf numFmtId="44" fontId="6" fillId="0" borderId="0" applyFont="0" applyFill="0" applyBorder="0" applyAlignment="0" applyProtection="0"/>
    <xf numFmtId="0" fontId="7" fillId="0" borderId="0" applyNumberFormat="0" applyFill="0" applyBorder="0" applyAlignment="0" applyProtection="0">
      <alignment vertical="top"/>
      <protection locked="0"/>
    </xf>
    <xf numFmtId="9" fontId="6" fillId="0" borderId="0" applyFont="0" applyFill="0" applyBorder="0" applyAlignment="0" applyProtection="0"/>
    <xf numFmtId="0" fontId="31" fillId="0" borderId="0"/>
    <xf numFmtId="0" fontId="35" fillId="0" borderId="0" applyNumberFormat="0" applyFill="0" applyBorder="0" applyAlignment="0" applyProtection="0">
      <alignment vertical="top"/>
      <protection locked="0"/>
    </xf>
    <xf numFmtId="43" fontId="38" fillId="0" borderId="0" applyFont="0" applyFill="0" applyBorder="0" applyAlignment="0" applyProtection="0"/>
    <xf numFmtId="44" fontId="38" fillId="0" borderId="0" applyFont="0" applyFill="0" applyBorder="0" applyAlignment="0" applyProtection="0"/>
    <xf numFmtId="9" fontId="38" fillId="0" borderId="0" applyFont="0" applyFill="0" applyBorder="0" applyAlignment="0" applyProtection="0"/>
    <xf numFmtId="43" fontId="4" fillId="0" borderId="0" applyFont="0" applyFill="0" applyBorder="0" applyAlignment="0" applyProtection="0"/>
    <xf numFmtId="0" fontId="4" fillId="0" borderId="0"/>
    <xf numFmtId="0" fontId="78" fillId="0" borderId="0" applyNumberFormat="0" applyFill="0" applyBorder="0" applyAlignment="0" applyProtection="0">
      <alignment vertical="top"/>
      <protection locked="0"/>
    </xf>
    <xf numFmtId="44" fontId="4" fillId="0" borderId="0" applyFont="0" applyFill="0" applyBorder="0" applyAlignment="0" applyProtection="0"/>
    <xf numFmtId="0" fontId="89" fillId="0" borderId="0"/>
    <xf numFmtId="0" fontId="2" fillId="0" borderId="0"/>
  </cellStyleXfs>
  <cellXfs count="1211">
    <xf numFmtId="0" fontId="0" fillId="0" borderId="0" xfId="0"/>
    <xf numFmtId="0" fontId="12" fillId="0" borderId="0" xfId="0" applyFont="1"/>
    <xf numFmtId="0" fontId="17" fillId="0" borderId="0" xfId="0" applyFont="1"/>
    <xf numFmtId="0" fontId="17" fillId="0" borderId="0" xfId="0" applyFont="1" applyAlignment="1">
      <alignment vertical="center"/>
    </xf>
    <xf numFmtId="0" fontId="12" fillId="0" borderId="0" xfId="0" applyFont="1" applyAlignment="1">
      <alignment vertical="center"/>
    </xf>
    <xf numFmtId="0" fontId="26" fillId="5" borderId="0" xfId="0" applyFont="1" applyFill="1" applyAlignment="1">
      <alignment vertical="center"/>
    </xf>
    <xf numFmtId="0" fontId="22" fillId="3" borderId="0" xfId="0" applyFont="1" applyFill="1" applyAlignment="1">
      <alignment vertical="center"/>
    </xf>
    <xf numFmtId="0" fontId="15" fillId="0" borderId="0" xfId="0" applyFont="1" applyAlignment="1">
      <alignment vertical="center"/>
    </xf>
    <xf numFmtId="0" fontId="17" fillId="0" borderId="0" xfId="0" applyFont="1" applyAlignment="1">
      <alignment horizontal="right" vertical="center"/>
    </xf>
    <xf numFmtId="0" fontId="32" fillId="0" borderId="2" xfId="5" applyFont="1" applyBorder="1" applyAlignment="1">
      <alignment vertical="center"/>
    </xf>
    <xf numFmtId="0" fontId="31" fillId="0" borderId="2" xfId="5" applyBorder="1"/>
    <xf numFmtId="0" fontId="31" fillId="0" borderId="0" xfId="5"/>
    <xf numFmtId="0" fontId="33" fillId="0" borderId="0" xfId="5" applyFont="1"/>
    <xf numFmtId="0" fontId="34" fillId="0" borderId="0" xfId="5" applyFont="1"/>
    <xf numFmtId="0" fontId="36" fillId="11" borderId="0" xfId="6" applyFont="1" applyFill="1" applyAlignment="1" applyProtection="1"/>
    <xf numFmtId="0" fontId="31" fillId="11" borderId="0" xfId="5" applyFill="1"/>
    <xf numFmtId="0" fontId="9" fillId="11" borderId="0" xfId="5" applyFont="1" applyFill="1" applyAlignment="1">
      <alignment horizontal="right"/>
    </xf>
    <xf numFmtId="0" fontId="37" fillId="0" borderId="0" xfId="5" applyFont="1"/>
    <xf numFmtId="0" fontId="31" fillId="0" borderId="0" xfId="5" applyAlignment="1">
      <alignment vertical="top" wrapText="1"/>
    </xf>
    <xf numFmtId="0" fontId="33" fillId="11" borderId="0" xfId="5" applyFont="1" applyFill="1" applyAlignment="1">
      <alignment horizontal="right" vertical="center"/>
    </xf>
    <xf numFmtId="14" fontId="33" fillId="12" borderId="1" xfId="7" applyNumberFormat="1" applyFont="1" applyFill="1" applyBorder="1" applyAlignment="1" applyProtection="1">
      <alignment horizontal="right" vertical="center"/>
    </xf>
    <xf numFmtId="0" fontId="33" fillId="11" borderId="0" xfId="5" applyFont="1" applyFill="1"/>
    <xf numFmtId="0" fontId="31" fillId="11" borderId="0" xfId="5" applyFill="1" applyAlignment="1">
      <alignment horizontal="right"/>
    </xf>
    <xf numFmtId="2" fontId="31" fillId="11" borderId="0" xfId="5" applyNumberFormat="1" applyFill="1"/>
    <xf numFmtId="0" fontId="31" fillId="11" borderId="0" xfId="5" applyFill="1" applyAlignment="1">
      <alignment horizontal="center"/>
    </xf>
    <xf numFmtId="0" fontId="39" fillId="13" borderId="0" xfId="5" applyFont="1" applyFill="1" applyAlignment="1">
      <alignment horizontal="center"/>
    </xf>
    <xf numFmtId="0" fontId="39" fillId="13" borderId="0" xfId="5" applyFont="1" applyFill="1" applyAlignment="1">
      <alignment horizontal="center" wrapText="1"/>
    </xf>
    <xf numFmtId="0" fontId="40" fillId="11" borderId="0" xfId="5" applyFont="1" applyFill="1" applyAlignment="1">
      <alignment horizontal="right"/>
    </xf>
    <xf numFmtId="49" fontId="0" fillId="0" borderId="1" xfId="8" applyNumberFormat="1" applyFont="1" applyFill="1" applyBorder="1" applyProtection="1">
      <protection locked="0"/>
    </xf>
    <xf numFmtId="43" fontId="31" fillId="0" borderId="1" xfId="8" applyNumberFormat="1" applyFont="1" applyFill="1" applyBorder="1" applyProtection="1">
      <protection locked="0"/>
    </xf>
    <xf numFmtId="10" fontId="31" fillId="0" borderId="1" xfId="9" applyNumberFormat="1" applyFont="1" applyFill="1" applyBorder="1" applyProtection="1">
      <protection locked="0"/>
    </xf>
    <xf numFmtId="43" fontId="31" fillId="0" borderId="1" xfId="7" applyFont="1" applyFill="1" applyBorder="1" applyProtection="1">
      <protection locked="0"/>
    </xf>
    <xf numFmtId="0" fontId="31" fillId="0" borderId="1" xfId="7" applyNumberFormat="1" applyFont="1" applyFill="1" applyBorder="1" applyAlignment="1" applyProtection="1">
      <alignment horizontal="center"/>
      <protection locked="0"/>
    </xf>
    <xf numFmtId="43" fontId="41" fillId="11" borderId="0" xfId="7" applyFont="1" applyFill="1" applyBorder="1" applyProtection="1"/>
    <xf numFmtId="0" fontId="42" fillId="0" borderId="0" xfId="5" applyFont="1"/>
    <xf numFmtId="0" fontId="33" fillId="11" borderId="0" xfId="5" applyFont="1" applyFill="1" applyAlignment="1">
      <alignment horizontal="right"/>
    </xf>
    <xf numFmtId="43" fontId="31" fillId="14" borderId="0" xfId="7" applyFont="1" applyFill="1" applyBorder="1" applyAlignment="1" applyProtection="1">
      <alignment horizontal="center"/>
    </xf>
    <xf numFmtId="2" fontId="41" fillId="11" borderId="0" xfId="5" applyNumberFormat="1" applyFont="1" applyFill="1"/>
    <xf numFmtId="0" fontId="43" fillId="11" borderId="0" xfId="5" applyFont="1" applyFill="1" applyAlignment="1">
      <alignment horizontal="right" indent="1"/>
    </xf>
    <xf numFmtId="0" fontId="33" fillId="11" borderId="0" xfId="5" applyFont="1" applyFill="1" applyAlignment="1">
      <alignment horizontal="right" indent="1"/>
    </xf>
    <xf numFmtId="0" fontId="43" fillId="11" borderId="0" xfId="5" applyFont="1" applyFill="1" applyAlignment="1">
      <alignment horizontal="right" vertical="center"/>
    </xf>
    <xf numFmtId="4" fontId="44" fillId="12" borderId="1" xfId="7" applyNumberFormat="1" applyFont="1" applyFill="1" applyBorder="1" applyAlignment="1" applyProtection="1">
      <alignment horizontal="right" vertical="center"/>
    </xf>
    <xf numFmtId="0" fontId="45" fillId="11" borderId="0" xfId="5" applyFont="1" applyFill="1"/>
    <xf numFmtId="4" fontId="44" fillId="11" borderId="0" xfId="8" applyNumberFormat="1" applyFont="1" applyFill="1" applyBorder="1" applyAlignment="1" applyProtection="1">
      <alignment horizontal="right"/>
    </xf>
    <xf numFmtId="0" fontId="43" fillId="11" borderId="0" xfId="5" applyFont="1" applyFill="1" applyAlignment="1">
      <alignment horizontal="right"/>
    </xf>
    <xf numFmtId="0" fontId="31" fillId="2" borderId="1" xfId="8" applyNumberFormat="1" applyFont="1" applyFill="1" applyBorder="1" applyProtection="1"/>
    <xf numFmtId="43" fontId="31" fillId="2" borderId="1" xfId="8" applyNumberFormat="1" applyFont="1" applyFill="1" applyBorder="1" applyProtection="1"/>
    <xf numFmtId="164" fontId="31" fillId="2" borderId="1" xfId="9" applyNumberFormat="1" applyFont="1" applyFill="1" applyBorder="1" applyAlignment="1" applyProtection="1">
      <alignment horizontal="center"/>
    </xf>
    <xf numFmtId="165" fontId="31" fillId="2" borderId="1" xfId="8" applyNumberFormat="1" applyFont="1" applyFill="1" applyBorder="1" applyAlignment="1" applyProtection="1">
      <alignment horizontal="center"/>
    </xf>
    <xf numFmtId="0" fontId="46" fillId="11" borderId="0" xfId="5" applyFont="1" applyFill="1"/>
    <xf numFmtId="0" fontId="44" fillId="11" borderId="0" xfId="5" applyFont="1" applyFill="1" applyAlignment="1">
      <alignment horizontal="right" vertical="center"/>
    </xf>
    <xf numFmtId="4" fontId="44" fillId="14" borderId="0" xfId="7" applyNumberFormat="1" applyFont="1" applyFill="1" applyBorder="1" applyAlignment="1" applyProtection="1">
      <alignment horizontal="right" vertical="center"/>
    </xf>
    <xf numFmtId="0" fontId="31" fillId="11" borderId="0" xfId="5" applyFill="1" applyAlignment="1">
      <alignment vertical="center"/>
    </xf>
    <xf numFmtId="0" fontId="40" fillId="11" borderId="0" xfId="5" applyFont="1" applyFill="1" applyAlignment="1">
      <alignment horizontal="center"/>
    </xf>
    <xf numFmtId="0" fontId="47" fillId="15" borderId="0" xfId="5" applyFont="1" applyFill="1" applyAlignment="1">
      <alignment vertical="center"/>
    </xf>
    <xf numFmtId="0" fontId="31" fillId="15" borderId="0" xfId="5" applyFill="1"/>
    <xf numFmtId="0" fontId="48" fillId="2" borderId="0" xfId="5" applyFont="1" applyFill="1" applyAlignment="1">
      <alignment vertical="center"/>
    </xf>
    <xf numFmtId="0" fontId="31" fillId="2" borderId="0" xfId="5" applyFill="1"/>
    <xf numFmtId="0" fontId="9" fillId="2" borderId="0" xfId="5" applyFont="1" applyFill="1" applyAlignment="1">
      <alignment horizontal="right"/>
    </xf>
    <xf numFmtId="0" fontId="36" fillId="0" borderId="0" xfId="6" applyFont="1" applyFill="1" applyAlignment="1" applyProtection="1"/>
    <xf numFmtId="0" fontId="49" fillId="0" borderId="0" xfId="5" applyFont="1"/>
    <xf numFmtId="0" fontId="49" fillId="0" borderId="0" xfId="5" applyFont="1" applyAlignment="1">
      <alignment horizontal="right"/>
    </xf>
    <xf numFmtId="0" fontId="43" fillId="0" borderId="0" xfId="5" applyFont="1" applyAlignment="1">
      <alignment horizontal="left"/>
    </xf>
    <xf numFmtId="0" fontId="33" fillId="2" borderId="4" xfId="5" applyFont="1" applyFill="1" applyBorder="1"/>
    <xf numFmtId="0" fontId="31" fillId="2" borderId="4" xfId="5" applyFill="1" applyBorder="1"/>
    <xf numFmtId="0" fontId="31" fillId="2" borderId="4" xfId="5" applyFill="1" applyBorder="1" applyAlignment="1">
      <alignment horizontal="right"/>
    </xf>
    <xf numFmtId="0" fontId="50" fillId="2" borderId="4" xfId="5" applyFont="1" applyFill="1" applyBorder="1" applyAlignment="1">
      <alignment horizontal="center"/>
    </xf>
    <xf numFmtId="0" fontId="33" fillId="0" borderId="16" xfId="5" applyFont="1" applyBorder="1"/>
    <xf numFmtId="0" fontId="31" fillId="0" borderId="16" xfId="5" applyBorder="1"/>
    <xf numFmtId="0" fontId="31" fillId="0" borderId="16" xfId="5" applyBorder="1" applyAlignment="1">
      <alignment horizontal="right"/>
    </xf>
    <xf numFmtId="43" fontId="41" fillId="0" borderId="16" xfId="7" applyFont="1" applyFill="1" applyBorder="1" applyAlignment="1"/>
    <xf numFmtId="43" fontId="41" fillId="0" borderId="16" xfId="7" applyFont="1" applyFill="1" applyBorder="1"/>
    <xf numFmtId="0" fontId="33" fillId="0" borderId="17" xfId="5" applyFont="1" applyBorder="1"/>
    <xf numFmtId="0" fontId="31" fillId="0" borderId="17" xfId="5" applyBorder="1"/>
    <xf numFmtId="0" fontId="31" fillId="0" borderId="17" xfId="5" applyBorder="1" applyAlignment="1">
      <alignment horizontal="right"/>
    </xf>
    <xf numFmtId="166" fontId="41" fillId="0" borderId="17" xfId="9" applyNumberFormat="1" applyFont="1" applyFill="1" applyBorder="1" applyAlignment="1"/>
    <xf numFmtId="166" fontId="41" fillId="0" borderId="17" xfId="9" applyNumberFormat="1" applyFont="1" applyFill="1" applyBorder="1"/>
    <xf numFmtId="0" fontId="33" fillId="0" borderId="18" xfId="5" applyFont="1" applyBorder="1"/>
    <xf numFmtId="0" fontId="31" fillId="0" borderId="18" xfId="5" applyBorder="1"/>
    <xf numFmtId="0" fontId="31" fillId="0" borderId="18" xfId="5" applyBorder="1" applyAlignment="1">
      <alignment horizontal="right"/>
    </xf>
    <xf numFmtId="43" fontId="41" fillId="0" borderId="18" xfId="7" applyFont="1" applyFill="1" applyBorder="1" applyAlignment="1"/>
    <xf numFmtId="43" fontId="41" fillId="0" borderId="18" xfId="7" applyFont="1" applyFill="1" applyBorder="1"/>
    <xf numFmtId="164" fontId="31" fillId="0" borderId="18" xfId="7" applyNumberFormat="1" applyFont="1" applyBorder="1" applyAlignment="1"/>
    <xf numFmtId="165" fontId="31" fillId="0" borderId="18" xfId="5" applyNumberFormat="1" applyBorder="1"/>
    <xf numFmtId="0" fontId="51" fillId="0" borderId="18" xfId="5" applyFont="1" applyBorder="1"/>
    <xf numFmtId="0" fontId="41" fillId="11" borderId="4" xfId="5" applyFont="1" applyFill="1" applyBorder="1" applyAlignment="1">
      <alignment horizontal="center" vertical="center" wrapText="1"/>
    </xf>
    <xf numFmtId="0" fontId="50" fillId="11" borderId="4" xfId="5" applyFont="1" applyFill="1" applyBorder="1" applyAlignment="1">
      <alignment horizontal="center" vertical="center" wrapText="1"/>
    </xf>
    <xf numFmtId="0" fontId="52" fillId="11" borderId="4" xfId="5" applyFont="1" applyFill="1" applyBorder="1" applyAlignment="1">
      <alignment horizontal="center" vertical="center" wrapText="1"/>
    </xf>
    <xf numFmtId="0" fontId="50" fillId="11" borderId="4" xfId="5" applyFont="1" applyFill="1" applyBorder="1" applyAlignment="1">
      <alignment horizontal="left"/>
    </xf>
    <xf numFmtId="0" fontId="52" fillId="11" borderId="4" xfId="5" applyFont="1" applyFill="1" applyBorder="1" applyAlignment="1">
      <alignment horizontal="right"/>
    </xf>
    <xf numFmtId="165" fontId="41" fillId="16" borderId="0" xfId="5" applyNumberFormat="1" applyFont="1" applyFill="1" applyAlignment="1">
      <alignment horizontal="center"/>
    </xf>
    <xf numFmtId="39" fontId="53" fillId="2" borderId="0" xfId="5" applyNumberFormat="1" applyFont="1" applyFill="1"/>
    <xf numFmtId="2" fontId="41" fillId="2" borderId="0" xfId="5" applyNumberFormat="1" applyFont="1" applyFill="1"/>
    <xf numFmtId="0" fontId="41" fillId="0" borderId="0" xfId="5" applyFont="1" applyAlignment="1">
      <alignment horizontal="center"/>
    </xf>
    <xf numFmtId="165" fontId="41" fillId="0" borderId="0" xfId="5" applyNumberFormat="1" applyFont="1" applyAlignment="1">
      <alignment horizontal="center"/>
    </xf>
    <xf numFmtId="167" fontId="41" fillId="0" borderId="0" xfId="7" applyNumberFormat="1" applyFont="1" applyFill="1" applyBorder="1" applyAlignment="1">
      <alignment horizontal="right"/>
    </xf>
    <xf numFmtId="167" fontId="41" fillId="16" borderId="0" xfId="7" applyNumberFormat="1" applyFont="1" applyFill="1" applyBorder="1" applyAlignment="1">
      <alignment horizontal="right"/>
    </xf>
    <xf numFmtId="167" fontId="41" fillId="0" borderId="0" xfId="7" applyNumberFormat="1" applyFont="1" applyBorder="1"/>
    <xf numFmtId="167" fontId="31" fillId="0" borderId="0" xfId="5" applyNumberFormat="1"/>
    <xf numFmtId="167" fontId="41" fillId="0" borderId="0" xfId="5" applyNumberFormat="1" applyFont="1"/>
    <xf numFmtId="167" fontId="41" fillId="2" borderId="0" xfId="7" applyNumberFormat="1" applyFont="1" applyFill="1" applyBorder="1"/>
    <xf numFmtId="2" fontId="41" fillId="0" borderId="0" xfId="5" applyNumberFormat="1" applyFont="1"/>
    <xf numFmtId="0" fontId="41" fillId="0" borderId="0" xfId="5" applyFont="1"/>
    <xf numFmtId="0" fontId="17" fillId="0" borderId="0" xfId="0" applyFont="1" applyAlignment="1">
      <alignment horizontal="left" indent="3"/>
    </xf>
    <xf numFmtId="0" fontId="17" fillId="0" borderId="0" xfId="0" applyFont="1" applyAlignment="1">
      <alignment horizontal="center" vertical="center"/>
    </xf>
    <xf numFmtId="0" fontId="17" fillId="0" borderId="26" xfId="0" applyFont="1" applyBorder="1" applyAlignment="1">
      <alignment horizontal="center" vertical="center"/>
    </xf>
    <xf numFmtId="2" fontId="17" fillId="0" borderId="27" xfId="0" applyNumberFormat="1" applyFont="1" applyBorder="1" applyAlignment="1">
      <alignment horizontal="center" vertical="center"/>
    </xf>
    <xf numFmtId="0" fontId="17" fillId="18" borderId="26" xfId="0" applyFont="1" applyFill="1" applyBorder="1" applyAlignment="1">
      <alignment horizontal="center" vertical="center"/>
    </xf>
    <xf numFmtId="2" fontId="17" fillId="0" borderId="31" xfId="0" applyNumberFormat="1" applyFont="1" applyBorder="1" applyAlignment="1">
      <alignment horizontal="center" vertical="center"/>
    </xf>
    <xf numFmtId="10" fontId="17" fillId="0" borderId="0" xfId="0" applyNumberFormat="1" applyFont="1"/>
    <xf numFmtId="2" fontId="17" fillId="0" borderId="10" xfId="0" applyNumberFormat="1" applyFont="1" applyBorder="1" applyAlignment="1">
      <alignment horizontal="center" vertical="center"/>
    </xf>
    <xf numFmtId="2" fontId="17" fillId="0" borderId="41" xfId="0" applyNumberFormat="1" applyFont="1" applyBorder="1" applyAlignment="1">
      <alignment horizontal="center" vertical="center"/>
    </xf>
    <xf numFmtId="2" fontId="17" fillId="18" borderId="31" xfId="0" applyNumberFormat="1" applyFont="1" applyFill="1" applyBorder="1" applyAlignment="1">
      <alignment horizontal="center" vertical="center"/>
    </xf>
    <xf numFmtId="2" fontId="17" fillId="18" borderId="10" xfId="0" applyNumberFormat="1" applyFont="1" applyFill="1" applyBorder="1" applyAlignment="1">
      <alignment horizontal="center" vertical="center"/>
    </xf>
    <xf numFmtId="2" fontId="17" fillId="18" borderId="41" xfId="0" applyNumberFormat="1" applyFont="1" applyFill="1" applyBorder="1" applyAlignment="1">
      <alignment horizontal="center" vertical="center"/>
    </xf>
    <xf numFmtId="2" fontId="17" fillId="18" borderId="27" xfId="0" applyNumberFormat="1" applyFont="1" applyFill="1" applyBorder="1" applyAlignment="1">
      <alignment horizontal="center" vertical="center"/>
    </xf>
    <xf numFmtId="0" fontId="17" fillId="18" borderId="28" xfId="0" applyFont="1" applyFill="1" applyBorder="1" applyAlignment="1">
      <alignment horizontal="center" vertical="center"/>
    </xf>
    <xf numFmtId="2" fontId="17" fillId="18" borderId="32" xfId="0" applyNumberFormat="1" applyFont="1" applyFill="1" applyBorder="1" applyAlignment="1">
      <alignment horizontal="center" vertical="center"/>
    </xf>
    <xf numFmtId="2" fontId="17" fillId="18" borderId="29" xfId="0" applyNumberFormat="1" applyFont="1" applyFill="1" applyBorder="1" applyAlignment="1">
      <alignment horizontal="center" vertical="center"/>
    </xf>
    <xf numFmtId="2" fontId="17" fillId="18" borderId="42" xfId="0" applyNumberFormat="1" applyFont="1" applyFill="1" applyBorder="1" applyAlignment="1">
      <alignment horizontal="center" vertical="center"/>
    </xf>
    <xf numFmtId="2" fontId="17" fillId="18" borderId="30" xfId="0" applyNumberFormat="1" applyFont="1" applyFill="1" applyBorder="1" applyAlignment="1">
      <alignment horizontal="center" vertical="center"/>
    </xf>
    <xf numFmtId="2" fontId="17" fillId="0" borderId="44" xfId="0" applyNumberFormat="1" applyFont="1" applyBorder="1" applyAlignment="1">
      <alignment horizontal="center" vertical="center"/>
    </xf>
    <xf numFmtId="2" fontId="17" fillId="18" borderId="44" xfId="0" applyNumberFormat="1" applyFont="1" applyFill="1" applyBorder="1" applyAlignment="1">
      <alignment horizontal="center" vertical="center"/>
    </xf>
    <xf numFmtId="2" fontId="17" fillId="18" borderId="45" xfId="0" applyNumberFormat="1" applyFont="1" applyFill="1" applyBorder="1" applyAlignment="1">
      <alignment horizontal="center" vertical="center"/>
    </xf>
    <xf numFmtId="0" fontId="17" fillId="17" borderId="34" xfId="0" applyFont="1" applyFill="1" applyBorder="1" applyAlignment="1">
      <alignment horizontal="center" vertical="center" wrapText="1"/>
    </xf>
    <xf numFmtId="0" fontId="17" fillId="17" borderId="37" xfId="0" applyFont="1" applyFill="1" applyBorder="1" applyAlignment="1">
      <alignment horizontal="center" vertical="center" wrapText="1"/>
    </xf>
    <xf numFmtId="0" fontId="17" fillId="17" borderId="46" xfId="0" applyFont="1" applyFill="1" applyBorder="1" applyAlignment="1">
      <alignment horizontal="center" vertical="center" wrapText="1"/>
    </xf>
    <xf numFmtId="0" fontId="17" fillId="17" borderId="13" xfId="0" applyFont="1" applyFill="1" applyBorder="1" applyAlignment="1">
      <alignment horizontal="center" vertical="center" wrapText="1"/>
    </xf>
    <xf numFmtId="2" fontId="17" fillId="19" borderId="44" xfId="0" applyNumberFormat="1" applyFont="1" applyFill="1" applyBorder="1" applyAlignment="1">
      <alignment horizontal="center" vertical="center"/>
    </xf>
    <xf numFmtId="0" fontId="17" fillId="0" borderId="37" xfId="0" applyFont="1" applyBorder="1" applyAlignment="1">
      <alignment horizontal="center" vertical="center"/>
    </xf>
    <xf numFmtId="0" fontId="17" fillId="0" borderId="10" xfId="0" applyFont="1" applyBorder="1" applyAlignment="1">
      <alignment horizontal="center" vertical="center"/>
    </xf>
    <xf numFmtId="169" fontId="17" fillId="0" borderId="10" xfId="0" applyNumberFormat="1" applyFont="1" applyBorder="1" applyAlignment="1">
      <alignment horizontal="center" vertical="center"/>
    </xf>
    <xf numFmtId="0" fontId="17" fillId="17" borderId="26" xfId="0" applyFont="1" applyFill="1" applyBorder="1" applyAlignment="1">
      <alignment horizontal="center" vertical="center"/>
    </xf>
    <xf numFmtId="169" fontId="17" fillId="18" borderId="10" xfId="0" applyNumberFormat="1" applyFont="1" applyFill="1" applyBorder="1" applyAlignment="1">
      <alignment horizontal="center" vertical="center"/>
    </xf>
    <xf numFmtId="0" fontId="0" fillId="0" borderId="0" xfId="0" applyAlignment="1">
      <alignment wrapText="1"/>
    </xf>
    <xf numFmtId="0" fontId="5" fillId="0" borderId="0" xfId="0" applyFont="1"/>
    <xf numFmtId="0" fontId="5" fillId="0" borderId="0" xfId="0" applyFont="1" applyAlignment="1">
      <alignment vertical="center"/>
    </xf>
    <xf numFmtId="2" fontId="5" fillId="0" borderId="0" xfId="0" applyNumberFormat="1" applyFont="1"/>
    <xf numFmtId="0" fontId="5" fillId="0" borderId="0" xfId="0" applyFont="1" applyAlignment="1">
      <alignment horizontal="left" vertical="center"/>
    </xf>
    <xf numFmtId="168" fontId="5" fillId="0" borderId="0" xfId="0" applyNumberFormat="1" applyFont="1" applyAlignment="1">
      <alignment vertical="center"/>
    </xf>
    <xf numFmtId="0" fontId="5" fillId="0" borderId="0" xfId="0" applyFont="1" applyAlignment="1">
      <alignment horizontal="right"/>
    </xf>
    <xf numFmtId="0" fontId="64" fillId="3" borderId="68" xfId="0" applyFont="1" applyFill="1" applyBorder="1" applyAlignment="1">
      <alignment horizontal="center"/>
    </xf>
    <xf numFmtId="0" fontId="63" fillId="3" borderId="21" xfId="0" applyFont="1" applyFill="1" applyBorder="1"/>
    <xf numFmtId="0" fontId="65" fillId="3" borderId="0" xfId="0" applyFont="1" applyFill="1" applyAlignment="1">
      <alignment horizontal="center"/>
    </xf>
    <xf numFmtId="2" fontId="65" fillId="3" borderId="0" xfId="0" applyNumberFormat="1" applyFont="1" applyFill="1" applyAlignment="1">
      <alignment horizontal="center"/>
    </xf>
    <xf numFmtId="0" fontId="65" fillId="3" borderId="23" xfId="0" applyFont="1" applyFill="1" applyBorder="1"/>
    <xf numFmtId="43" fontId="65" fillId="3" borderId="23" xfId="0" applyNumberFormat="1" applyFont="1" applyFill="1" applyBorder="1"/>
    <xf numFmtId="0" fontId="65" fillId="3" borderId="0" xfId="0" applyFont="1" applyFill="1"/>
    <xf numFmtId="0" fontId="65" fillId="3" borderId="4" xfId="0" applyFont="1" applyFill="1" applyBorder="1"/>
    <xf numFmtId="0" fontId="65" fillId="3" borderId="25" xfId="0" applyFont="1" applyFill="1" applyBorder="1"/>
    <xf numFmtId="0" fontId="63" fillId="3" borderId="63" xfId="0" applyFont="1" applyFill="1" applyBorder="1"/>
    <xf numFmtId="0" fontId="65" fillId="3" borderId="9" xfId="0" applyFont="1" applyFill="1" applyBorder="1"/>
    <xf numFmtId="0" fontId="66" fillId="3" borderId="9" xfId="0" applyFont="1" applyFill="1" applyBorder="1"/>
    <xf numFmtId="0" fontId="65" fillId="3" borderId="69" xfId="0" applyFont="1" applyFill="1" applyBorder="1"/>
    <xf numFmtId="0" fontId="69" fillId="4" borderId="5" xfId="0" applyFont="1" applyFill="1" applyBorder="1" applyAlignment="1">
      <alignment horizontal="left" vertical="center" indent="1"/>
    </xf>
    <xf numFmtId="0" fontId="17" fillId="6" borderId="0" xfId="0" applyFont="1" applyFill="1"/>
    <xf numFmtId="0" fontId="69" fillId="5" borderId="6" xfId="0" applyFont="1" applyFill="1" applyBorder="1" applyAlignment="1">
      <alignment horizontal="left" vertical="center" indent="1"/>
    </xf>
    <xf numFmtId="0" fontId="69" fillId="5" borderId="6" xfId="0" applyFont="1" applyFill="1" applyBorder="1" applyAlignment="1">
      <alignment vertical="center"/>
    </xf>
    <xf numFmtId="43" fontId="25" fillId="5" borderId="6" xfId="0" applyNumberFormat="1" applyFont="1" applyFill="1" applyBorder="1" applyAlignment="1">
      <alignment horizontal="center" vertical="center"/>
    </xf>
    <xf numFmtId="0" fontId="18" fillId="20" borderId="0" xfId="0" applyFont="1" applyFill="1" applyAlignment="1">
      <alignment horizontal="left" vertical="center" indent="1"/>
    </xf>
    <xf numFmtId="0" fontId="17" fillId="3" borderId="0" xfId="0" applyFont="1" applyFill="1" applyAlignment="1">
      <alignment vertical="center"/>
    </xf>
    <xf numFmtId="0" fontId="18" fillId="10" borderId="0" xfId="0" applyFont="1" applyFill="1" applyAlignment="1">
      <alignment horizontal="center" vertical="center"/>
    </xf>
    <xf numFmtId="0" fontId="18" fillId="10" borderId="0" xfId="0" applyFont="1" applyFill="1" applyAlignment="1">
      <alignment horizontal="left" vertical="center"/>
    </xf>
    <xf numFmtId="0" fontId="17" fillId="3" borderId="0" xfId="0" applyFont="1" applyFill="1" applyAlignment="1">
      <alignment horizontal="left" vertical="center"/>
    </xf>
    <xf numFmtId="0" fontId="18" fillId="9" borderId="0" xfId="0" applyFont="1" applyFill="1" applyAlignment="1">
      <alignment horizontal="left" vertical="center"/>
    </xf>
    <xf numFmtId="0" fontId="17" fillId="23" borderId="0" xfId="0" applyFont="1" applyFill="1" applyAlignment="1">
      <alignment horizontal="left" vertical="center"/>
    </xf>
    <xf numFmtId="0" fontId="18" fillId="9" borderId="0" xfId="0" applyFont="1" applyFill="1" applyAlignment="1">
      <alignment horizontal="center" vertical="center"/>
    </xf>
    <xf numFmtId="0" fontId="17" fillId="23" borderId="0" xfId="0" applyFont="1" applyFill="1" applyAlignment="1">
      <alignment horizontal="center" vertical="center"/>
    </xf>
    <xf numFmtId="43" fontId="17" fillId="23" borderId="0" xfId="1" applyFont="1" applyFill="1" applyAlignment="1">
      <alignment horizontal="center" vertical="center"/>
    </xf>
    <xf numFmtId="43" fontId="17" fillId="3" borderId="0" xfId="1" applyFont="1" applyFill="1" applyAlignment="1">
      <alignment vertical="center"/>
    </xf>
    <xf numFmtId="10" fontId="17" fillId="23" borderId="0" xfId="0" applyNumberFormat="1" applyFont="1" applyFill="1" applyAlignment="1">
      <alignment horizontal="center" vertical="center"/>
    </xf>
    <xf numFmtId="10" fontId="17" fillId="23" borderId="0" xfId="4" applyNumberFormat="1" applyFont="1" applyFill="1" applyAlignment="1">
      <alignment horizontal="center" vertical="center"/>
    </xf>
    <xf numFmtId="0" fontId="18" fillId="6" borderId="0" xfId="0" applyFont="1" applyFill="1" applyAlignment="1">
      <alignment horizontal="right"/>
    </xf>
    <xf numFmtId="0" fontId="18" fillId="20" borderId="0" xfId="0" applyFont="1" applyFill="1" applyAlignment="1">
      <alignment vertical="center"/>
    </xf>
    <xf numFmtId="0" fontId="17" fillId="6" borderId="0" xfId="0" applyFont="1" applyFill="1" applyAlignment="1">
      <alignment horizontal="left" vertical="center"/>
    </xf>
    <xf numFmtId="0" fontId="18" fillId="20" borderId="0" xfId="0" applyFont="1" applyFill="1" applyAlignment="1">
      <alignment horizontal="right" vertical="center"/>
    </xf>
    <xf numFmtId="0" fontId="18" fillId="20" borderId="0" xfId="0" applyFont="1" applyFill="1" applyAlignment="1">
      <alignment horizontal="left" vertical="center"/>
    </xf>
    <xf numFmtId="0" fontId="18" fillId="20" borderId="70" xfId="0" applyFont="1" applyFill="1" applyBorder="1" applyAlignment="1">
      <alignment horizontal="left" vertical="center" indent="1"/>
    </xf>
    <xf numFmtId="0" fontId="18" fillId="20" borderId="71" xfId="0" applyFont="1" applyFill="1" applyBorder="1" applyAlignment="1">
      <alignment horizontal="left" vertical="center" indent="1"/>
    </xf>
    <xf numFmtId="0" fontId="17" fillId="25" borderId="0" xfId="0" applyFont="1" applyFill="1" applyAlignment="1">
      <alignment horizontal="left" vertical="center"/>
    </xf>
    <xf numFmtId="0" fontId="17" fillId="25" borderId="0" xfId="0" applyFont="1" applyFill="1" applyAlignment="1">
      <alignment horizontal="center" vertical="center"/>
    </xf>
    <xf numFmtId="43" fontId="17" fillId="0" borderId="0" xfId="1" applyFont="1" applyBorder="1" applyAlignment="1">
      <alignment horizontal="right" vertical="center"/>
    </xf>
    <xf numFmtId="43" fontId="17" fillId="6" borderId="0" xfId="1" applyFont="1" applyFill="1" applyAlignment="1">
      <alignment horizontal="right" vertical="center"/>
    </xf>
    <xf numFmtId="43" fontId="18" fillId="6" borderId="0" xfId="1" applyFont="1" applyFill="1" applyAlignment="1">
      <alignment horizontal="right" vertical="center"/>
    </xf>
    <xf numFmtId="9" fontId="17" fillId="0" borderId="0" xfId="4" applyFont="1"/>
    <xf numFmtId="0" fontId="72" fillId="0" borderId="0" xfId="0" applyFont="1"/>
    <xf numFmtId="170" fontId="72" fillId="0" borderId="73" xfId="0" applyNumberFormat="1" applyFont="1" applyBorder="1"/>
    <xf numFmtId="0" fontId="75" fillId="0" borderId="0" xfId="0" applyFont="1"/>
    <xf numFmtId="0" fontId="0" fillId="3" borderId="2" xfId="0" applyFill="1" applyBorder="1" applyAlignment="1">
      <alignment vertical="center"/>
    </xf>
    <xf numFmtId="0" fontId="0" fillId="3" borderId="58" xfId="0" applyFill="1" applyBorder="1" applyAlignment="1">
      <alignment vertical="center"/>
    </xf>
    <xf numFmtId="0" fontId="17" fillId="25" borderId="22" xfId="0" applyFont="1" applyFill="1" applyBorder="1"/>
    <xf numFmtId="43" fontId="17" fillId="25" borderId="23" xfId="1" applyFont="1" applyFill="1" applyBorder="1" applyAlignment="1">
      <alignment horizontal="right" vertical="center"/>
    </xf>
    <xf numFmtId="0" fontId="17" fillId="25" borderId="0" xfId="0" applyFont="1" applyFill="1"/>
    <xf numFmtId="0" fontId="17" fillId="25" borderId="24" xfId="0" applyFont="1" applyFill="1" applyBorder="1" applyAlignment="1">
      <alignment horizontal="right" vertical="center"/>
    </xf>
    <xf numFmtId="0" fontId="17" fillId="25" borderId="4" xfId="0" applyFont="1" applyFill="1" applyBorder="1"/>
    <xf numFmtId="43" fontId="17" fillId="25" borderId="25" xfId="1" applyFont="1" applyFill="1" applyBorder="1" applyAlignment="1">
      <alignment horizontal="right" vertical="center"/>
    </xf>
    <xf numFmtId="0" fontId="17" fillId="23" borderId="22" xfId="0" applyFont="1" applyFill="1" applyBorder="1"/>
    <xf numFmtId="0" fontId="17" fillId="23" borderId="0" xfId="0" applyFont="1" applyFill="1"/>
    <xf numFmtId="43" fontId="17" fillId="23" borderId="23" xfId="1" applyFont="1" applyFill="1" applyBorder="1" applyAlignment="1">
      <alignment horizontal="right" vertical="center"/>
    </xf>
    <xf numFmtId="0" fontId="17" fillId="23" borderId="24" xfId="0" applyFont="1" applyFill="1" applyBorder="1" applyAlignment="1">
      <alignment horizontal="right" vertical="center"/>
    </xf>
    <xf numFmtId="0" fontId="17" fillId="23" borderId="4" xfId="0" applyFont="1" applyFill="1" applyBorder="1"/>
    <xf numFmtId="43" fontId="17" fillId="23" borderId="25" xfId="1" applyFont="1" applyFill="1" applyBorder="1" applyAlignment="1">
      <alignment horizontal="right" vertical="center"/>
    </xf>
    <xf numFmtId="0" fontId="17" fillId="23" borderId="22" xfId="0" applyFont="1" applyFill="1" applyBorder="1" applyAlignment="1">
      <alignment horizontal="right" vertical="center"/>
    </xf>
    <xf numFmtId="0" fontId="17" fillId="18" borderId="22" xfId="0" applyFont="1" applyFill="1" applyBorder="1"/>
    <xf numFmtId="0" fontId="17" fillId="18" borderId="0" xfId="0" applyFont="1" applyFill="1"/>
    <xf numFmtId="43" fontId="17" fillId="18" borderId="23" xfId="1" applyFont="1" applyFill="1" applyBorder="1" applyAlignment="1">
      <alignment vertical="center"/>
    </xf>
    <xf numFmtId="0" fontId="17" fillId="18" borderId="24" xfId="0" applyFont="1" applyFill="1" applyBorder="1"/>
    <xf numFmtId="0" fontId="17" fillId="18" borderId="4" xfId="0" applyFont="1" applyFill="1" applyBorder="1"/>
    <xf numFmtId="43" fontId="17" fillId="18" borderId="25" xfId="1" applyFont="1" applyFill="1" applyBorder="1" applyAlignment="1">
      <alignment horizontal="right" vertical="center"/>
    </xf>
    <xf numFmtId="0" fontId="20" fillId="3" borderId="0" xfId="0" applyFont="1" applyFill="1" applyAlignment="1">
      <alignment horizontal="left" vertical="center"/>
    </xf>
    <xf numFmtId="0" fontId="17" fillId="0" borderId="0" xfId="0" applyFont="1" applyAlignment="1">
      <alignment vertical="top" wrapText="1"/>
    </xf>
    <xf numFmtId="0" fontId="60" fillId="3" borderId="8" xfId="0" applyFont="1" applyFill="1" applyBorder="1" applyAlignment="1">
      <alignment vertical="center"/>
    </xf>
    <xf numFmtId="0" fontId="60" fillId="3" borderId="11" xfId="0" applyFont="1" applyFill="1" applyBorder="1" applyAlignment="1">
      <alignment vertical="center"/>
    </xf>
    <xf numFmtId="6" fontId="58" fillId="3" borderId="0" xfId="0" applyNumberFormat="1" applyFont="1" applyFill="1" applyAlignment="1">
      <alignment vertical="center"/>
    </xf>
    <xf numFmtId="0" fontId="57" fillId="3" borderId="0" xfId="0" applyFont="1" applyFill="1" applyAlignment="1">
      <alignment vertical="center"/>
    </xf>
    <xf numFmtId="0" fontId="58" fillId="3" borderId="0" xfId="0" applyFont="1" applyFill="1" applyAlignment="1">
      <alignment vertical="center"/>
    </xf>
    <xf numFmtId="6" fontId="58" fillId="3" borderId="4" xfId="0" applyNumberFormat="1" applyFont="1" applyFill="1" applyBorder="1" applyAlignment="1">
      <alignment vertical="center"/>
    </xf>
    <xf numFmtId="0" fontId="12" fillId="3" borderId="2" xfId="0" applyFont="1" applyFill="1" applyBorder="1" applyAlignment="1">
      <alignment vertical="center"/>
    </xf>
    <xf numFmtId="0" fontId="12" fillId="3" borderId="58" xfId="0" applyFont="1" applyFill="1" applyBorder="1" applyAlignment="1">
      <alignment vertical="center"/>
    </xf>
    <xf numFmtId="43" fontId="25" fillId="5" borderId="82" xfId="0" applyNumberFormat="1" applyFont="1" applyFill="1" applyBorder="1" applyAlignment="1">
      <alignment horizontal="center" vertical="center"/>
    </xf>
    <xf numFmtId="43" fontId="25" fillId="5" borderId="83" xfId="0" applyNumberFormat="1" applyFont="1" applyFill="1" applyBorder="1" applyAlignment="1">
      <alignment horizontal="center" vertical="center"/>
    </xf>
    <xf numFmtId="0" fontId="18" fillId="9" borderId="23" xfId="0" applyFont="1" applyFill="1" applyBorder="1" applyAlignment="1">
      <alignment horizontal="center" vertical="center"/>
    </xf>
    <xf numFmtId="43" fontId="17" fillId="23" borderId="0" xfId="1" applyFont="1" applyFill="1" applyBorder="1" applyAlignment="1">
      <alignment horizontal="center" vertical="center"/>
    </xf>
    <xf numFmtId="10" fontId="17" fillId="23" borderId="23" xfId="0" applyNumberFormat="1" applyFont="1" applyFill="1" applyBorder="1" applyAlignment="1">
      <alignment horizontal="center" vertical="center"/>
    </xf>
    <xf numFmtId="10" fontId="17" fillId="23" borderId="23" xfId="4" applyNumberFormat="1" applyFont="1" applyFill="1" applyBorder="1" applyAlignment="1">
      <alignment horizontal="center" vertical="center"/>
    </xf>
    <xf numFmtId="0" fontId="69" fillId="5" borderId="82" xfId="0" applyFont="1" applyFill="1" applyBorder="1" applyAlignment="1">
      <alignment horizontal="left" vertical="center" indent="1"/>
    </xf>
    <xf numFmtId="0" fontId="69" fillId="5" borderId="82" xfId="0" applyFont="1" applyFill="1" applyBorder="1" applyAlignment="1">
      <alignment vertical="center"/>
    </xf>
    <xf numFmtId="0" fontId="18" fillId="10" borderId="23" xfId="0" applyFont="1" applyFill="1" applyBorder="1" applyAlignment="1">
      <alignment horizontal="center" vertical="center"/>
    </xf>
    <xf numFmtId="43" fontId="17" fillId="3" borderId="0" xfId="1" applyFont="1" applyFill="1" applyBorder="1" applyAlignment="1">
      <alignment vertical="center"/>
    </xf>
    <xf numFmtId="43" fontId="17" fillId="3" borderId="0" xfId="1" applyFont="1" applyFill="1" applyBorder="1" applyAlignment="1">
      <alignment horizontal="center" vertical="center"/>
    </xf>
    <xf numFmtId="0" fontId="17" fillId="3" borderId="4" xfId="0" applyFont="1" applyFill="1" applyBorder="1" applyAlignment="1">
      <alignment horizontal="left" vertical="center"/>
    </xf>
    <xf numFmtId="0" fontId="17" fillId="3" borderId="4" xfId="0" applyFont="1" applyFill="1" applyBorder="1" applyAlignment="1">
      <alignment vertical="center"/>
    </xf>
    <xf numFmtId="43" fontId="17" fillId="3" borderId="4" xfId="1" applyFont="1" applyFill="1" applyBorder="1" applyAlignment="1">
      <alignment vertical="center"/>
    </xf>
    <xf numFmtId="0" fontId="20" fillId="3" borderId="4" xfId="0" applyFont="1" applyFill="1" applyBorder="1" applyAlignment="1">
      <alignment horizontal="left" vertical="center"/>
    </xf>
    <xf numFmtId="0" fontId="17" fillId="3" borderId="25" xfId="0" applyFont="1" applyFill="1" applyBorder="1" applyAlignment="1">
      <alignment horizontal="center" vertical="center"/>
    </xf>
    <xf numFmtId="0" fontId="69" fillId="4" borderId="84" xfId="0" applyFont="1" applyFill="1" applyBorder="1" applyAlignment="1">
      <alignment horizontal="left" vertical="center" indent="1"/>
    </xf>
    <xf numFmtId="0" fontId="69" fillId="4" borderId="84" xfId="0" applyFont="1" applyFill="1" applyBorder="1" applyAlignment="1">
      <alignment vertical="center"/>
    </xf>
    <xf numFmtId="0" fontId="69" fillId="4" borderId="85" xfId="0" applyFont="1" applyFill="1" applyBorder="1" applyAlignment="1">
      <alignment horizontal="left" vertical="center" indent="1"/>
    </xf>
    <xf numFmtId="0" fontId="18" fillId="20" borderId="23" xfId="0" applyFont="1" applyFill="1" applyBorder="1" applyAlignment="1">
      <alignment horizontal="left" vertical="center" indent="1"/>
    </xf>
    <xf numFmtId="43" fontId="17" fillId="6" borderId="0" xfId="1" applyFont="1" applyFill="1" applyBorder="1" applyAlignment="1">
      <alignment horizontal="left" vertical="center"/>
    </xf>
    <xf numFmtId="43" fontId="17" fillId="6" borderId="0" xfId="1" applyFont="1" applyFill="1" applyBorder="1" applyAlignment="1">
      <alignment horizontal="right" vertical="center"/>
    </xf>
    <xf numFmtId="0" fontId="17" fillId="6" borderId="23" xfId="0" applyFont="1" applyFill="1" applyBorder="1"/>
    <xf numFmtId="0" fontId="17" fillId="6" borderId="4" xfId="0" applyFont="1" applyFill="1" applyBorder="1" applyAlignment="1">
      <alignment horizontal="left" vertical="center"/>
    </xf>
    <xf numFmtId="43" fontId="17" fillId="6" borderId="4" xfId="1" applyFont="1" applyFill="1" applyBorder="1" applyAlignment="1">
      <alignment horizontal="right" vertical="center"/>
    </xf>
    <xf numFmtId="0" fontId="17" fillId="6" borderId="4" xfId="0" applyFont="1" applyFill="1" applyBorder="1"/>
    <xf numFmtId="0" fontId="18" fillId="6" borderId="4" xfId="0" applyFont="1" applyFill="1" applyBorder="1" applyAlignment="1">
      <alignment horizontal="right"/>
    </xf>
    <xf numFmtId="43" fontId="18" fillId="6" borderId="4" xfId="1" applyFont="1" applyFill="1" applyBorder="1" applyAlignment="1">
      <alignment horizontal="right" vertical="center"/>
    </xf>
    <xf numFmtId="0" fontId="17" fillId="6" borderId="25" xfId="0" applyFont="1" applyFill="1" applyBorder="1"/>
    <xf numFmtId="0" fontId="17" fillId="3" borderId="0" xfId="0" applyFont="1" applyFill="1" applyAlignment="1">
      <alignment horizontal="center" vertical="center"/>
    </xf>
    <xf numFmtId="43" fontId="17" fillId="3" borderId="0" xfId="1" applyFont="1" applyFill="1" applyAlignment="1">
      <alignment horizontal="center" vertical="center"/>
    </xf>
    <xf numFmtId="0" fontId="21" fillId="10" borderId="0" xfId="0" applyFont="1" applyFill="1" applyAlignment="1">
      <alignment horizontal="center" vertical="center"/>
    </xf>
    <xf numFmtId="0" fontId="21" fillId="10" borderId="0" xfId="0" applyFont="1" applyFill="1" applyAlignment="1">
      <alignment horizontal="left" vertical="center"/>
    </xf>
    <xf numFmtId="0" fontId="23" fillId="0" borderId="0" xfId="0" applyFont="1" applyAlignment="1">
      <alignment horizontal="left" vertical="center"/>
    </xf>
    <xf numFmtId="0" fontId="85" fillId="3" borderId="0" xfId="0" applyFont="1" applyFill="1" applyAlignment="1">
      <alignment horizontal="center" vertical="center"/>
    </xf>
    <xf numFmtId="0" fontId="19" fillId="3" borderId="0" xfId="0" applyFont="1" applyFill="1" applyAlignment="1">
      <alignment vertical="center"/>
    </xf>
    <xf numFmtId="0" fontId="7" fillId="10" borderId="0" xfId="3" applyFill="1" applyAlignment="1" applyProtection="1">
      <alignment vertical="center"/>
    </xf>
    <xf numFmtId="0" fontId="3" fillId="17" borderId="80" xfId="0" applyFont="1" applyFill="1" applyBorder="1" applyAlignment="1">
      <alignment horizontal="center" vertical="center"/>
    </xf>
    <xf numFmtId="9" fontId="3" fillId="0" borderId="27" xfId="4" applyFont="1" applyBorder="1" applyAlignment="1">
      <alignment horizontal="right" vertical="center"/>
    </xf>
    <xf numFmtId="9" fontId="3" fillId="18" borderId="27" xfId="4" applyFont="1" applyFill="1" applyBorder="1" applyAlignment="1">
      <alignment horizontal="right" vertical="center"/>
    </xf>
    <xf numFmtId="0" fontId="89" fillId="0" borderId="0" xfId="14"/>
    <xf numFmtId="0" fontId="89" fillId="0" borderId="0" xfId="14" applyAlignment="1">
      <alignment horizontal="right"/>
    </xf>
    <xf numFmtId="0" fontId="6" fillId="0" borderId="0" xfId="14" applyFont="1"/>
    <xf numFmtId="0" fontId="12" fillId="0" borderId="17" xfId="14" applyFont="1" applyBorder="1"/>
    <xf numFmtId="171" fontId="12" fillId="0" borderId="17" xfId="14" applyNumberFormat="1" applyFont="1" applyBorder="1" applyAlignment="1">
      <alignment horizontal="center"/>
    </xf>
    <xf numFmtId="172" fontId="20" fillId="0" borderId="1" xfId="14" applyNumberFormat="1" applyFont="1" applyBorder="1" applyAlignment="1">
      <alignment horizontal="center" shrinkToFit="1"/>
    </xf>
    <xf numFmtId="0" fontId="91" fillId="0" borderId="0" xfId="14" applyFont="1"/>
    <xf numFmtId="0" fontId="12" fillId="0" borderId="18" xfId="14" applyFont="1" applyBorder="1"/>
    <xf numFmtId="0" fontId="92" fillId="2" borderId="89" xfId="14" applyFont="1" applyFill="1" applyBorder="1" applyAlignment="1">
      <alignment horizontal="center"/>
    </xf>
    <xf numFmtId="0" fontId="92" fillId="2" borderId="0" xfId="14" applyFont="1" applyFill="1" applyAlignment="1">
      <alignment horizontal="center"/>
    </xf>
    <xf numFmtId="0" fontId="92" fillId="2" borderId="90" xfId="14" applyFont="1" applyFill="1" applyBorder="1" applyAlignment="1">
      <alignment horizontal="center"/>
    </xf>
    <xf numFmtId="0" fontId="92" fillId="2" borderId="91" xfId="14" applyFont="1" applyFill="1" applyBorder="1" applyAlignment="1">
      <alignment horizontal="center"/>
    </xf>
    <xf numFmtId="0" fontId="92" fillId="2" borderId="18" xfId="14" applyFont="1" applyFill="1" applyBorder="1" applyAlignment="1">
      <alignment horizontal="center"/>
    </xf>
    <xf numFmtId="0" fontId="92" fillId="2" borderId="92" xfId="14" applyFont="1" applyFill="1" applyBorder="1" applyAlignment="1">
      <alignment horizontal="center"/>
    </xf>
    <xf numFmtId="0" fontId="94" fillId="3" borderId="0" xfId="14" applyFont="1" applyFill="1" applyAlignment="1">
      <alignment vertical="center"/>
    </xf>
    <xf numFmtId="0" fontId="94" fillId="3" borderId="0" xfId="14" applyFont="1" applyFill="1" applyAlignment="1">
      <alignment horizontal="center" vertical="center"/>
    </xf>
    <xf numFmtId="0" fontId="6" fillId="2" borderId="0" xfId="14" applyFont="1" applyFill="1"/>
    <xf numFmtId="0" fontId="9" fillId="2" borderId="3" xfId="14" applyFont="1" applyFill="1" applyBorder="1" applyAlignment="1">
      <alignment horizontal="right"/>
    </xf>
    <xf numFmtId="0" fontId="99" fillId="38" borderId="2" xfId="14" applyFont="1" applyFill="1" applyBorder="1" applyAlignment="1">
      <alignment horizontal="left" vertical="center"/>
    </xf>
    <xf numFmtId="0" fontId="9" fillId="0" borderId="0" xfId="14" applyFont="1"/>
    <xf numFmtId="0" fontId="15" fillId="0" borderId="2" xfId="14" applyFont="1" applyBorder="1"/>
    <xf numFmtId="0" fontId="100" fillId="0" borderId="12" xfId="14" applyFont="1" applyBorder="1"/>
    <xf numFmtId="0" fontId="9" fillId="0" borderId="11" xfId="14" applyFont="1" applyBorder="1" applyAlignment="1">
      <alignment horizontal="right"/>
    </xf>
    <xf numFmtId="0" fontId="9" fillId="0" borderId="0" xfId="14" applyFont="1" applyAlignment="1">
      <alignment horizontal="right"/>
    </xf>
    <xf numFmtId="0" fontId="15" fillId="0" borderId="0" xfId="14" applyFont="1"/>
    <xf numFmtId="0" fontId="15" fillId="0" borderId="9" xfId="14" applyFont="1" applyBorder="1"/>
    <xf numFmtId="0" fontId="15" fillId="0" borderId="11" xfId="14" applyFont="1" applyBorder="1"/>
    <xf numFmtId="0" fontId="15" fillId="0" borderId="8" xfId="14" applyFont="1" applyBorder="1"/>
    <xf numFmtId="0" fontId="15" fillId="0" borderId="3" xfId="14" applyFont="1" applyBorder="1"/>
    <xf numFmtId="0" fontId="12" fillId="0" borderId="3" xfId="14" applyFont="1" applyBorder="1"/>
    <xf numFmtId="0" fontId="18" fillId="0" borderId="7" xfId="14" applyFont="1" applyBorder="1" applyAlignment="1">
      <alignment vertical="top"/>
    </xf>
    <xf numFmtId="0" fontId="15" fillId="0" borderId="8" xfId="14" applyFont="1" applyBorder="1" applyAlignment="1">
      <alignment horizontal="left" vertical="center" shrinkToFit="1"/>
    </xf>
    <xf numFmtId="172" fontId="101" fillId="0" borderId="7" xfId="14" applyNumberFormat="1" applyFont="1" applyBorder="1" applyAlignment="1">
      <alignment horizontal="center" vertical="center" shrinkToFit="1"/>
    </xf>
    <xf numFmtId="0" fontId="9" fillId="0" borderId="0" xfId="14" applyFont="1" applyAlignment="1">
      <alignment vertical="center"/>
    </xf>
    <xf numFmtId="0" fontId="89" fillId="0" borderId="0" xfId="14" applyAlignment="1">
      <alignment vertical="center"/>
    </xf>
    <xf numFmtId="172" fontId="101" fillId="0" borderId="9" xfId="14" applyNumberFormat="1" applyFont="1" applyBorder="1" applyAlignment="1">
      <alignment horizontal="center" vertical="center" shrinkToFit="1"/>
    </xf>
    <xf numFmtId="0" fontId="104" fillId="0" borderId="0" xfId="14" applyFont="1" applyAlignment="1">
      <alignment vertical="center"/>
    </xf>
    <xf numFmtId="0" fontId="104" fillId="0" borderId="9" xfId="14" applyFont="1" applyBorder="1" applyAlignment="1">
      <alignment vertical="center"/>
    </xf>
    <xf numFmtId="0" fontId="104" fillId="0" borderId="2" xfId="14" applyFont="1" applyBorder="1" applyAlignment="1">
      <alignment vertical="center"/>
    </xf>
    <xf numFmtId="0" fontId="104" fillId="0" borderId="12" xfId="14" applyFont="1" applyBorder="1" applyAlignment="1">
      <alignment vertical="center"/>
    </xf>
    <xf numFmtId="0" fontId="6" fillId="0" borderId="0" xfId="14" applyFont="1" applyAlignment="1">
      <alignment vertical="center"/>
    </xf>
    <xf numFmtId="0" fontId="12" fillId="0" borderId="0" xfId="14" applyFont="1" applyAlignment="1">
      <alignment vertical="center"/>
    </xf>
    <xf numFmtId="0" fontId="12" fillId="0" borderId="0" xfId="14" applyFont="1"/>
    <xf numFmtId="0" fontId="6" fillId="0" borderId="22" xfId="14" applyFont="1" applyBorder="1" applyAlignment="1">
      <alignment vertical="center"/>
    </xf>
    <xf numFmtId="0" fontId="89" fillId="0" borderId="23" xfId="14" applyBorder="1" applyAlignment="1">
      <alignment vertical="center"/>
    </xf>
    <xf numFmtId="0" fontId="6" fillId="0" borderId="22" xfId="14" applyFont="1" applyBorder="1" applyAlignment="1">
      <alignment horizontal="center" vertical="center"/>
    </xf>
    <xf numFmtId="0" fontId="89" fillId="0" borderId="0" xfId="14" applyAlignment="1">
      <alignment horizontal="left" vertical="center"/>
    </xf>
    <xf numFmtId="0" fontId="89" fillId="0" borderId="0" xfId="14" applyAlignment="1">
      <alignment horizontal="right" vertical="center"/>
    </xf>
    <xf numFmtId="0" fontId="89" fillId="0" borderId="23" xfId="14" applyBorder="1" applyAlignment="1">
      <alignment horizontal="right" vertical="center"/>
    </xf>
    <xf numFmtId="0" fontId="89" fillId="0" borderId="22" xfId="14" applyBorder="1" applyAlignment="1">
      <alignment vertical="center"/>
    </xf>
    <xf numFmtId="0" fontId="0" fillId="0" borderId="24" xfId="0" applyBorder="1"/>
    <xf numFmtId="0" fontId="0" fillId="0" borderId="4" xfId="0" applyBorder="1"/>
    <xf numFmtId="0" fontId="0" fillId="0" borderId="25" xfId="0" applyBorder="1"/>
    <xf numFmtId="0" fontId="89" fillId="17" borderId="28" xfId="14" applyFill="1" applyBorder="1" applyAlignment="1">
      <alignment horizontal="center" vertical="center"/>
    </xf>
    <xf numFmtId="0" fontId="89" fillId="17" borderId="29" xfId="14" applyFill="1" applyBorder="1" applyAlignment="1">
      <alignment horizontal="center" vertical="center"/>
    </xf>
    <xf numFmtId="0" fontId="89" fillId="17" borderId="30" xfId="14" applyFill="1" applyBorder="1" applyAlignment="1">
      <alignment horizontal="center" vertical="center"/>
    </xf>
    <xf numFmtId="0" fontId="2" fillId="0" borderId="0" xfId="15"/>
    <xf numFmtId="0" fontId="105" fillId="0" borderId="10" xfId="15" applyFont="1" applyBorder="1" applyAlignment="1">
      <alignment horizontal="center" vertical="center"/>
    </xf>
    <xf numFmtId="0" fontId="105" fillId="17" borderId="10" xfId="15" applyFont="1" applyFill="1" applyBorder="1" applyAlignment="1">
      <alignment horizontal="center" vertical="center"/>
    </xf>
    <xf numFmtId="0" fontId="105" fillId="17" borderId="41" xfId="15" applyFont="1" applyFill="1" applyBorder="1" applyAlignment="1">
      <alignment horizontal="center" vertical="center"/>
    </xf>
    <xf numFmtId="0" fontId="89" fillId="0" borderId="4" xfId="14" applyBorder="1" applyAlignment="1">
      <alignment horizontal="left" vertical="center"/>
    </xf>
    <xf numFmtId="0" fontId="105" fillId="0" borderId="37" xfId="15" applyFont="1" applyBorder="1" applyAlignment="1">
      <alignment horizontal="center" vertical="center"/>
    </xf>
    <xf numFmtId="0" fontId="105" fillId="0" borderId="93" xfId="15" applyFont="1" applyBorder="1" applyAlignment="1">
      <alignment horizontal="center" vertical="center"/>
    </xf>
    <xf numFmtId="0" fontId="90" fillId="0" borderId="2" xfId="6" applyFont="1" applyFill="1" applyBorder="1" applyAlignment="1" applyProtection="1"/>
    <xf numFmtId="0" fontId="90" fillId="0" borderId="13" xfId="6" applyFont="1" applyFill="1" applyBorder="1" applyAlignment="1" applyProtection="1"/>
    <xf numFmtId="0" fontId="89" fillId="0" borderId="10" xfId="14" applyBorder="1"/>
    <xf numFmtId="0" fontId="17" fillId="20" borderId="0" xfId="0" applyFont="1" applyFill="1" applyAlignment="1">
      <alignment horizontal="left" vertical="center"/>
    </xf>
    <xf numFmtId="43" fontId="17" fillId="20" borderId="0" xfId="1" applyFont="1" applyFill="1" applyAlignment="1">
      <alignment horizontal="right" vertical="center"/>
    </xf>
    <xf numFmtId="0" fontId="17" fillId="20" borderId="0" xfId="0" applyFont="1" applyFill="1"/>
    <xf numFmtId="0" fontId="6" fillId="20" borderId="10" xfId="14" applyFont="1" applyFill="1" applyBorder="1" applyAlignment="1">
      <alignment horizontal="center"/>
    </xf>
    <xf numFmtId="0" fontId="6" fillId="20" borderId="26" xfId="14" applyFont="1" applyFill="1" applyBorder="1" applyAlignment="1">
      <alignment horizontal="center"/>
    </xf>
    <xf numFmtId="0" fontId="6" fillId="20" borderId="27" xfId="14" applyFont="1" applyFill="1" applyBorder="1" applyAlignment="1">
      <alignment horizontal="center"/>
    </xf>
    <xf numFmtId="0" fontId="89" fillId="0" borderId="26" xfId="14" applyBorder="1"/>
    <xf numFmtId="0" fontId="89" fillId="0" borderId="27" xfId="14" applyBorder="1"/>
    <xf numFmtId="0" fontId="89" fillId="0" borderId="28" xfId="14" applyBorder="1"/>
    <xf numFmtId="0" fontId="89" fillId="0" borderId="29" xfId="14" applyBorder="1"/>
    <xf numFmtId="0" fontId="89" fillId="0" borderId="30" xfId="14" applyBorder="1"/>
    <xf numFmtId="0" fontId="6" fillId="10" borderId="10" xfId="14" applyFont="1" applyFill="1" applyBorder="1" applyAlignment="1">
      <alignment horizontal="center"/>
    </xf>
    <xf numFmtId="0" fontId="6" fillId="10" borderId="26" xfId="14" applyFont="1" applyFill="1" applyBorder="1" applyAlignment="1">
      <alignment horizontal="center"/>
    </xf>
    <xf numFmtId="0" fontId="6" fillId="10" borderId="27" xfId="14" applyFont="1" applyFill="1" applyBorder="1" applyAlignment="1">
      <alignment horizontal="center"/>
    </xf>
    <xf numFmtId="0" fontId="89" fillId="0" borderId="10" xfId="14" applyBorder="1" applyAlignment="1">
      <alignment horizontal="center" vertical="center"/>
    </xf>
    <xf numFmtId="0" fontId="6" fillId="0" borderId="10" xfId="14" applyFont="1" applyBorder="1" applyAlignment="1">
      <alignment horizontal="center" vertical="center"/>
    </xf>
    <xf numFmtId="0" fontId="89" fillId="0" borderId="26" xfId="14" applyBorder="1" applyAlignment="1">
      <alignment horizontal="center" vertical="center"/>
    </xf>
    <xf numFmtId="0" fontId="89" fillId="10" borderId="26" xfId="14" applyFill="1" applyBorder="1" applyAlignment="1">
      <alignment horizontal="center" vertical="center"/>
    </xf>
    <xf numFmtId="0" fontId="6" fillId="10" borderId="10" xfId="14" applyFont="1" applyFill="1" applyBorder="1" applyAlignment="1">
      <alignment horizontal="center" vertical="center"/>
    </xf>
    <xf numFmtId="0" fontId="6" fillId="10" borderId="27" xfId="14" applyFont="1" applyFill="1" applyBorder="1" applyAlignment="1">
      <alignment horizontal="center" vertical="center"/>
    </xf>
    <xf numFmtId="0" fontId="89" fillId="0" borderId="28" xfId="14" applyBorder="1" applyAlignment="1">
      <alignment horizontal="center" vertical="center"/>
    </xf>
    <xf numFmtId="0" fontId="89" fillId="0" borderId="27" xfId="14" applyBorder="1" applyAlignment="1">
      <alignment horizontal="center" vertical="center"/>
    </xf>
    <xf numFmtId="0" fontId="89" fillId="0" borderId="30" xfId="14" applyBorder="1" applyAlignment="1">
      <alignment horizontal="center" vertical="center"/>
    </xf>
    <xf numFmtId="0" fontId="89" fillId="0" borderId="10" xfId="14" applyBorder="1" applyAlignment="1">
      <alignment horizontal="left" vertical="center"/>
    </xf>
    <xf numFmtId="0" fontId="89" fillId="0" borderId="29" xfId="14" applyBorder="1" applyAlignment="1">
      <alignment horizontal="left" vertical="center"/>
    </xf>
    <xf numFmtId="0" fontId="89" fillId="0" borderId="29" xfId="14" applyBorder="1" applyAlignment="1">
      <alignment horizontal="center" vertical="center"/>
    </xf>
    <xf numFmtId="0" fontId="89" fillId="0" borderId="10" xfId="14" applyBorder="1" applyAlignment="1">
      <alignment horizontal="right" vertical="center"/>
    </xf>
    <xf numFmtId="0" fontId="89" fillId="0" borderId="29" xfId="14" applyBorder="1" applyAlignment="1">
      <alignment horizontal="right" vertical="center"/>
    </xf>
    <xf numFmtId="0" fontId="89" fillId="0" borderId="31" xfId="14" applyBorder="1" applyAlignment="1">
      <alignment horizontal="center" vertical="center"/>
    </xf>
    <xf numFmtId="0" fontId="89" fillId="0" borderId="32" xfId="14" applyBorder="1" applyAlignment="1">
      <alignment horizontal="center" vertical="center"/>
    </xf>
    <xf numFmtId="0" fontId="6" fillId="10" borderId="31" xfId="14" applyFont="1" applyFill="1" applyBorder="1" applyAlignment="1">
      <alignment horizontal="center" vertical="center"/>
    </xf>
    <xf numFmtId="0" fontId="12" fillId="0" borderId="10" xfId="14" applyFont="1" applyBorder="1" applyAlignment="1">
      <alignment horizontal="left" vertical="center"/>
    </xf>
    <xf numFmtId="0" fontId="12" fillId="0" borderId="10" xfId="14" applyFont="1" applyBorder="1" applyAlignment="1">
      <alignment vertical="center"/>
    </xf>
    <xf numFmtId="0" fontId="12" fillId="0" borderId="26" xfId="14" applyFont="1" applyBorder="1" applyAlignment="1">
      <alignment horizontal="center" vertical="center"/>
    </xf>
    <xf numFmtId="0" fontId="12" fillId="0" borderId="28" xfId="14" applyFont="1" applyBorder="1" applyAlignment="1">
      <alignment horizontal="center" vertical="center"/>
    </xf>
    <xf numFmtId="0" fontId="12" fillId="0" borderId="29" xfId="14" applyFont="1" applyBorder="1" applyAlignment="1">
      <alignment horizontal="left" vertical="center"/>
    </xf>
    <xf numFmtId="0" fontId="12" fillId="0" borderId="29" xfId="14" applyFont="1" applyBorder="1" applyAlignment="1">
      <alignment vertical="center"/>
    </xf>
    <xf numFmtId="0" fontId="6" fillId="20" borderId="26" xfId="14" applyFont="1" applyFill="1" applyBorder="1" applyAlignment="1">
      <alignment horizontal="center" vertical="center"/>
    </xf>
    <xf numFmtId="0" fontId="12" fillId="0" borderId="10" xfId="14" applyFont="1" applyBorder="1" applyAlignment="1">
      <alignment horizontal="right" vertical="center"/>
    </xf>
    <xf numFmtId="0" fontId="12" fillId="0" borderId="29" xfId="14" applyFont="1" applyBorder="1" applyAlignment="1">
      <alignment horizontal="right" vertical="center"/>
    </xf>
    <xf numFmtId="0" fontId="12" fillId="0" borderId="30" xfId="14" applyFont="1" applyBorder="1" applyAlignment="1">
      <alignment horizontal="center" vertical="center"/>
    </xf>
    <xf numFmtId="0" fontId="12" fillId="10" borderId="36" xfId="14" applyFont="1" applyFill="1" applyBorder="1" applyAlignment="1">
      <alignment horizontal="center" vertical="center"/>
    </xf>
    <xf numFmtId="0" fontId="12" fillId="10" borderId="37" xfId="14" applyFont="1" applyFill="1" applyBorder="1" applyAlignment="1">
      <alignment horizontal="center" vertical="center"/>
    </xf>
    <xf numFmtId="0" fontId="12" fillId="10" borderId="38" xfId="14" applyFont="1" applyFill="1" applyBorder="1" applyAlignment="1">
      <alignment horizontal="center" vertical="center"/>
    </xf>
    <xf numFmtId="0" fontId="89" fillId="0" borderId="0" xfId="14" applyAlignment="1">
      <alignment horizontal="center"/>
    </xf>
    <xf numFmtId="14" fontId="89" fillId="0" borderId="0" xfId="14" applyNumberFormat="1"/>
    <xf numFmtId="14" fontId="89" fillId="0" borderId="40" xfId="14" applyNumberFormat="1" applyBorder="1"/>
    <xf numFmtId="14" fontId="89" fillId="0" borderId="39" xfId="14" applyNumberFormat="1" applyBorder="1"/>
    <xf numFmtId="14" fontId="89" fillId="0" borderId="95" xfId="14" applyNumberFormat="1" applyBorder="1"/>
    <xf numFmtId="14" fontId="89" fillId="10" borderId="45" xfId="14" applyNumberFormat="1" applyFill="1" applyBorder="1" applyAlignment="1">
      <alignment horizontal="center" vertical="center"/>
    </xf>
    <xf numFmtId="0" fontId="0" fillId="8" borderId="96" xfId="0" applyFill="1" applyBorder="1" applyAlignment="1">
      <alignment horizontal="center" vertical="center"/>
    </xf>
    <xf numFmtId="0" fontId="12" fillId="20" borderId="10" xfId="0" applyFont="1" applyFill="1" applyBorder="1" applyAlignment="1">
      <alignment horizontal="center" vertical="center"/>
    </xf>
    <xf numFmtId="0" fontId="12" fillId="20" borderId="27" xfId="0" applyFont="1" applyFill="1" applyBorder="1" applyAlignment="1">
      <alignment horizontal="center" vertical="center"/>
    </xf>
    <xf numFmtId="0" fontId="12" fillId="20" borderId="26" xfId="14" applyFont="1" applyFill="1" applyBorder="1" applyAlignment="1">
      <alignment horizontal="center" vertical="center"/>
    </xf>
    <xf numFmtId="0" fontId="12" fillId="0" borderId="26" xfId="14" applyFont="1" applyBorder="1" applyAlignment="1">
      <alignment horizontal="left" vertical="center"/>
    </xf>
    <xf numFmtId="14" fontId="12" fillId="0" borderId="10" xfId="14" applyNumberFormat="1" applyFont="1" applyBorder="1" applyAlignment="1">
      <alignment horizontal="right" vertical="center"/>
    </xf>
    <xf numFmtId="14" fontId="12" fillId="0" borderId="29" xfId="14" applyNumberFormat="1" applyFont="1" applyBorder="1" applyAlignment="1">
      <alignment horizontal="right" vertical="center"/>
    </xf>
    <xf numFmtId="14" fontId="12" fillId="0" borderId="10" xfId="14" applyNumberFormat="1" applyFont="1" applyBorder="1" applyAlignment="1">
      <alignment horizontal="left" vertical="center"/>
    </xf>
    <xf numFmtId="14" fontId="12" fillId="0" borderId="29" xfId="14" applyNumberFormat="1" applyFont="1" applyBorder="1" applyAlignment="1">
      <alignment horizontal="left" vertical="center"/>
    </xf>
    <xf numFmtId="0" fontId="12" fillId="0" borderId="10" xfId="14" applyFont="1" applyBorder="1" applyAlignment="1">
      <alignment horizontal="center" vertical="center"/>
    </xf>
    <xf numFmtId="0" fontId="12" fillId="0" borderId="27" xfId="14" applyFont="1" applyBorder="1" applyAlignment="1">
      <alignment horizontal="center" vertical="center"/>
    </xf>
    <xf numFmtId="0" fontId="12" fillId="0" borderId="29" xfId="14" applyFont="1" applyBorder="1" applyAlignment="1">
      <alignment horizontal="center" vertical="center"/>
    </xf>
    <xf numFmtId="0" fontId="12" fillId="0" borderId="28" xfId="14" applyFont="1" applyBorder="1" applyAlignment="1">
      <alignment horizontal="left" vertical="center"/>
    </xf>
    <xf numFmtId="0" fontId="89" fillId="10" borderId="31" xfId="14" applyFill="1" applyBorder="1" applyAlignment="1">
      <alignment horizontal="center" vertical="center"/>
    </xf>
    <xf numFmtId="0" fontId="12" fillId="10" borderId="26" xfId="14" applyFont="1" applyFill="1" applyBorder="1" applyAlignment="1">
      <alignment horizontal="center" vertical="center"/>
    </xf>
    <xf numFmtId="0" fontId="12" fillId="10" borderId="10" xfId="0" applyFont="1" applyFill="1" applyBorder="1" applyAlignment="1">
      <alignment horizontal="center" vertical="center"/>
    </xf>
    <xf numFmtId="0" fontId="12" fillId="10" borderId="27" xfId="0" applyFont="1" applyFill="1" applyBorder="1" applyAlignment="1">
      <alignment horizontal="center" vertical="center"/>
    </xf>
    <xf numFmtId="0" fontId="31" fillId="0" borderId="39" xfId="5" quotePrefix="1" applyBorder="1"/>
    <xf numFmtId="0" fontId="31" fillId="0" borderId="95" xfId="5" applyBorder="1"/>
    <xf numFmtId="0" fontId="31" fillId="0" borderId="40" xfId="5" applyBorder="1"/>
    <xf numFmtId="0" fontId="6" fillId="0" borderId="26" xfId="14" applyFont="1" applyBorder="1" applyAlignment="1">
      <alignment horizontal="center" vertical="center"/>
    </xf>
    <xf numFmtId="0" fontId="6" fillId="20" borderId="10" xfId="14" applyFont="1" applyFill="1" applyBorder="1" applyAlignment="1">
      <alignment horizontal="center" vertical="center"/>
    </xf>
    <xf numFmtId="0" fontId="12" fillId="20" borderId="10" xfId="14" applyFont="1" applyFill="1" applyBorder="1" applyAlignment="1">
      <alignment horizontal="center"/>
    </xf>
    <xf numFmtId="0" fontId="12" fillId="20" borderId="27" xfId="14" applyFont="1" applyFill="1" applyBorder="1" applyAlignment="1">
      <alignment horizontal="center"/>
    </xf>
    <xf numFmtId="0" fontId="6" fillId="0" borderId="29" xfId="14" applyFont="1" applyBorder="1" applyAlignment="1">
      <alignment horizontal="center" vertical="center"/>
    </xf>
    <xf numFmtId="0" fontId="12" fillId="10" borderId="10" xfId="14" applyFont="1" applyFill="1" applyBorder="1" applyAlignment="1">
      <alignment horizontal="center" vertical="center"/>
    </xf>
    <xf numFmtId="0" fontId="12" fillId="10" borderId="27" xfId="14" applyFont="1" applyFill="1" applyBorder="1" applyAlignment="1">
      <alignment horizontal="center" vertical="center"/>
    </xf>
    <xf numFmtId="0" fontId="12" fillId="0" borderId="27" xfId="14" applyFont="1" applyBorder="1" applyAlignment="1">
      <alignment horizontal="right" vertical="center"/>
    </xf>
    <xf numFmtId="0" fontId="12" fillId="0" borderId="30" xfId="14" applyFont="1" applyBorder="1" applyAlignment="1">
      <alignment horizontal="right" vertical="center"/>
    </xf>
    <xf numFmtId="0" fontId="6" fillId="0" borderId="47" xfId="14" applyFont="1" applyBorder="1" applyAlignment="1">
      <alignment horizontal="center" vertical="center"/>
    </xf>
    <xf numFmtId="0" fontId="89" fillId="0" borderId="47" xfId="14" applyBorder="1" applyAlignment="1">
      <alignment horizontal="left" vertical="center"/>
    </xf>
    <xf numFmtId="0" fontId="12" fillId="0" borderId="47" xfId="14" applyFont="1" applyBorder="1" applyAlignment="1">
      <alignment horizontal="right" vertical="center"/>
    </xf>
    <xf numFmtId="0" fontId="12" fillId="0" borderId="53" xfId="14" applyFont="1" applyBorder="1" applyAlignment="1">
      <alignment horizontal="right" vertical="center"/>
    </xf>
    <xf numFmtId="0" fontId="6" fillId="0" borderId="28" xfId="14" applyFont="1" applyBorder="1" applyAlignment="1">
      <alignment horizontal="center" vertical="center"/>
    </xf>
    <xf numFmtId="0" fontId="105" fillId="0" borderId="47" xfId="15" applyFont="1" applyBorder="1" applyAlignment="1">
      <alignment horizontal="center" vertical="center"/>
    </xf>
    <xf numFmtId="0" fontId="105" fillId="17" borderId="26" xfId="15" applyFont="1" applyFill="1" applyBorder="1" applyAlignment="1">
      <alignment horizontal="center" vertical="center"/>
    </xf>
    <xf numFmtId="0" fontId="105" fillId="17" borderId="27" xfId="15" applyFont="1" applyFill="1" applyBorder="1" applyAlignment="1">
      <alignment horizontal="center" vertical="center"/>
    </xf>
    <xf numFmtId="0" fontId="105" fillId="0" borderId="26" xfId="15" applyFont="1" applyBorder="1" applyAlignment="1">
      <alignment horizontal="center" vertical="center"/>
    </xf>
    <xf numFmtId="0" fontId="105" fillId="0" borderId="27" xfId="15" applyFont="1" applyBorder="1" applyAlignment="1">
      <alignment horizontal="center" vertical="center"/>
    </xf>
    <xf numFmtId="0" fontId="105" fillId="0" borderId="50" xfId="15" applyFont="1" applyBorder="1" applyAlignment="1">
      <alignment horizontal="center" vertical="center"/>
    </xf>
    <xf numFmtId="0" fontId="105" fillId="0" borderId="53" xfId="15" applyFont="1" applyBorder="1" applyAlignment="1">
      <alignment horizontal="center" vertical="center"/>
    </xf>
    <xf numFmtId="0" fontId="105" fillId="0" borderId="97" xfId="15" applyFont="1" applyBorder="1" applyAlignment="1">
      <alignment horizontal="center" vertical="center"/>
    </xf>
    <xf numFmtId="0" fontId="105" fillId="0" borderId="98" xfId="15" applyFont="1" applyBorder="1" applyAlignment="1">
      <alignment horizontal="center" vertical="center"/>
    </xf>
    <xf numFmtId="0" fontId="105" fillId="0" borderId="36" xfId="15" applyFont="1" applyBorder="1" applyAlignment="1">
      <alignment horizontal="center" vertical="center"/>
    </xf>
    <xf numFmtId="0" fontId="105" fillId="0" borderId="38" xfId="15" applyFont="1" applyBorder="1" applyAlignment="1">
      <alignment horizontal="center" vertical="center"/>
    </xf>
    <xf numFmtId="0" fontId="105" fillId="0" borderId="28" xfId="15" applyFont="1" applyBorder="1" applyAlignment="1">
      <alignment horizontal="center" vertical="center"/>
    </xf>
    <xf numFmtId="0" fontId="105" fillId="0" borderId="29" xfId="15" applyFont="1" applyBorder="1" applyAlignment="1">
      <alignment horizontal="center" vertical="center"/>
    </xf>
    <xf numFmtId="0" fontId="105" fillId="0" borderId="30" xfId="15" applyFont="1" applyBorder="1" applyAlignment="1">
      <alignment horizontal="center" vertical="center"/>
    </xf>
    <xf numFmtId="0" fontId="104" fillId="0" borderId="0" xfId="14" applyFont="1" applyAlignment="1">
      <alignment horizontal="right" vertical="center"/>
    </xf>
    <xf numFmtId="0" fontId="104" fillId="0" borderId="2" xfId="14" applyFont="1" applyBorder="1" applyAlignment="1">
      <alignment horizontal="left" vertical="center"/>
    </xf>
    <xf numFmtId="0" fontId="104" fillId="0" borderId="22" xfId="14" applyFont="1" applyBorder="1" applyAlignment="1">
      <alignment vertical="center"/>
    </xf>
    <xf numFmtId="0" fontId="104" fillId="0" borderId="23" xfId="14" applyFont="1" applyBorder="1" applyAlignment="1">
      <alignment vertical="center"/>
    </xf>
    <xf numFmtId="0" fontId="104" fillId="0" borderId="24" xfId="14" applyFont="1" applyBorder="1" applyAlignment="1">
      <alignment vertical="center"/>
    </xf>
    <xf numFmtId="0" fontId="104" fillId="0" borderId="4" xfId="14" applyFont="1" applyBorder="1" applyAlignment="1">
      <alignment vertical="center"/>
    </xf>
    <xf numFmtId="0" fontId="104" fillId="0" borderId="25" xfId="14" applyFont="1" applyBorder="1" applyAlignment="1">
      <alignment vertical="center"/>
    </xf>
    <xf numFmtId="0" fontId="105" fillId="17" borderId="19" xfId="15" applyFont="1" applyFill="1" applyBorder="1" applyAlignment="1">
      <alignment horizontal="center" vertical="center"/>
    </xf>
    <xf numFmtId="0" fontId="105" fillId="0" borderId="19" xfId="15" applyFont="1" applyBorder="1" applyAlignment="1">
      <alignment horizontal="center" vertical="center"/>
    </xf>
    <xf numFmtId="0" fontId="105" fillId="0" borderId="3" xfId="15" applyFont="1" applyBorder="1" applyAlignment="1">
      <alignment horizontal="center" vertical="center"/>
    </xf>
    <xf numFmtId="0" fontId="105" fillId="0" borderId="60" xfId="15" applyFont="1" applyBorder="1" applyAlignment="1">
      <alignment horizontal="center" vertical="center"/>
    </xf>
    <xf numFmtId="0" fontId="105" fillId="0" borderId="31" xfId="15" applyFont="1" applyBorder="1" applyAlignment="1">
      <alignment horizontal="center" vertical="center"/>
    </xf>
    <xf numFmtId="0" fontId="105" fillId="0" borderId="8" xfId="15" applyFont="1" applyBorder="1" applyAlignment="1">
      <alignment horizontal="center" vertical="center"/>
    </xf>
    <xf numFmtId="0" fontId="105" fillId="0" borderId="32" xfId="15" applyFont="1" applyBorder="1" applyAlignment="1">
      <alignment horizontal="center" vertical="center"/>
    </xf>
    <xf numFmtId="0" fontId="105" fillId="17" borderId="44" xfId="15" applyFont="1" applyFill="1" applyBorder="1" applyAlignment="1">
      <alignment horizontal="center" vertical="center"/>
    </xf>
    <xf numFmtId="0" fontId="105" fillId="0" borderId="44" xfId="15" applyFont="1" applyBorder="1" applyAlignment="1">
      <alignment horizontal="center" vertical="center"/>
    </xf>
    <xf numFmtId="0" fontId="105" fillId="0" borderId="45" xfId="15" applyFont="1" applyBorder="1" applyAlignment="1">
      <alignment horizontal="center" vertical="center"/>
    </xf>
    <xf numFmtId="0" fontId="104" fillId="0" borderId="20" xfId="14" applyFont="1" applyBorder="1" applyAlignment="1">
      <alignment vertical="center"/>
    </xf>
    <xf numFmtId="0" fontId="104" fillId="0" borderId="15" xfId="14" applyFont="1" applyBorder="1" applyAlignment="1">
      <alignment vertical="center"/>
    </xf>
    <xf numFmtId="0" fontId="104" fillId="0" borderId="21" xfId="14" applyFont="1" applyBorder="1" applyAlignment="1">
      <alignment vertical="center"/>
    </xf>
    <xf numFmtId="0" fontId="98" fillId="23" borderId="102" xfId="14" applyFont="1" applyFill="1" applyBorder="1" applyAlignment="1">
      <alignment horizontal="center" vertical="center"/>
    </xf>
    <xf numFmtId="0" fontId="98" fillId="6" borderId="102" xfId="14" applyFont="1" applyFill="1" applyBorder="1" applyAlignment="1">
      <alignment horizontal="center" vertical="center"/>
    </xf>
    <xf numFmtId="0" fontId="104" fillId="0" borderId="0" xfId="14" applyFont="1" applyAlignment="1">
      <alignment horizontal="left" vertical="center"/>
    </xf>
    <xf numFmtId="0" fontId="104" fillId="0" borderId="8" xfId="14" applyFont="1" applyBorder="1" applyAlignment="1">
      <alignment vertical="center"/>
    </xf>
    <xf numFmtId="0" fontId="13" fillId="10" borderId="27" xfId="14" applyFont="1" applyFill="1" applyBorder="1" applyAlignment="1">
      <alignment vertical="center"/>
    </xf>
    <xf numFmtId="0" fontId="108" fillId="0" borderId="0" xfId="14" applyFont="1"/>
    <xf numFmtId="0" fontId="87" fillId="0" borderId="0" xfId="14" applyFont="1" applyAlignment="1">
      <alignment horizontal="center" vertical="center"/>
    </xf>
    <xf numFmtId="0" fontId="12" fillId="20" borderId="37" xfId="14" applyFont="1" applyFill="1" applyBorder="1" applyAlignment="1">
      <alignment horizontal="center" vertical="center"/>
    </xf>
    <xf numFmtId="0" fontId="12" fillId="20" borderId="38" xfId="14" applyFont="1" applyFill="1" applyBorder="1" applyAlignment="1">
      <alignment horizontal="center" vertical="center"/>
    </xf>
    <xf numFmtId="0" fontId="13" fillId="20" borderId="27" xfId="14" applyFont="1" applyFill="1" applyBorder="1" applyAlignment="1">
      <alignment vertical="center"/>
    </xf>
    <xf numFmtId="16" fontId="12" fillId="0" borderId="10" xfId="14" applyNumberFormat="1" applyFont="1" applyBorder="1" applyAlignment="1">
      <alignment horizontal="center" vertical="center"/>
    </xf>
    <xf numFmtId="0" fontId="17" fillId="0" borderId="0" xfId="0" applyFont="1" applyAlignment="1">
      <alignment horizontal="left" vertical="center"/>
    </xf>
    <xf numFmtId="0" fontId="17" fillId="0" borderId="0" xfId="0" applyFont="1" applyAlignment="1">
      <alignment horizontal="left" indent="2"/>
    </xf>
    <xf numFmtId="0" fontId="17" fillId="0" borderId="0" xfId="0" applyFont="1" applyAlignment="1">
      <alignment horizontal="left" vertical="center" indent="6"/>
    </xf>
    <xf numFmtId="0" fontId="15" fillId="0" borderId="0" xfId="0" applyFont="1" applyAlignment="1">
      <alignment horizontal="center" vertical="center"/>
    </xf>
    <xf numFmtId="0" fontId="18" fillId="0" borderId="0" xfId="0" applyFont="1" applyAlignment="1">
      <alignment horizontal="left" vertical="center"/>
    </xf>
    <xf numFmtId="0" fontId="17" fillId="0" borderId="0" xfId="0" applyFont="1" applyAlignment="1">
      <alignment horizontal="left" vertical="center" indent="3"/>
    </xf>
    <xf numFmtId="0" fontId="111" fillId="0" borderId="0" xfId="0" applyFont="1" applyAlignment="1">
      <alignment horizontal="left" vertical="center"/>
    </xf>
    <xf numFmtId="0" fontId="113" fillId="0" borderId="0" xfId="0" applyFont="1" applyAlignment="1">
      <alignment horizontal="center" vertical="center"/>
    </xf>
    <xf numFmtId="0" fontId="85" fillId="0" borderId="0" xfId="0" applyFont="1" applyAlignment="1">
      <alignment horizontal="left" vertical="center" indent="11"/>
    </xf>
    <xf numFmtId="0" fontId="85" fillId="0" borderId="0" xfId="0" applyFont="1" applyAlignment="1">
      <alignment horizontal="left" vertical="center" indent="5"/>
    </xf>
    <xf numFmtId="0" fontId="19" fillId="3" borderId="0" xfId="0" applyFont="1" applyFill="1" applyAlignment="1">
      <alignment horizontal="left" vertical="center"/>
    </xf>
    <xf numFmtId="0" fontId="115" fillId="10" borderId="0" xfId="12" applyFont="1" applyFill="1" applyAlignment="1" applyProtection="1">
      <alignment vertical="center"/>
    </xf>
    <xf numFmtId="0" fontId="116" fillId="0" borderId="0" xfId="0" applyFont="1" applyAlignment="1">
      <alignment vertical="center"/>
    </xf>
    <xf numFmtId="0" fontId="17" fillId="0" borderId="0" xfId="0" applyFont="1" applyAlignment="1">
      <alignment horizontal="left" vertical="center" indent="2"/>
    </xf>
    <xf numFmtId="0" fontId="17" fillId="0" borderId="0" xfId="0" applyFont="1" applyAlignment="1">
      <alignment horizontal="left" vertical="center" indent="7"/>
    </xf>
    <xf numFmtId="0" fontId="17" fillId="0" borderId="0" xfId="0" applyFont="1" applyAlignment="1">
      <alignment horizontal="left" vertical="center" indent="9"/>
    </xf>
    <xf numFmtId="0" fontId="118" fillId="39" borderId="0" xfId="0" applyFont="1" applyFill="1" applyAlignment="1">
      <alignment horizontal="right" vertical="center"/>
    </xf>
    <xf numFmtId="0" fontId="17" fillId="0" borderId="0" xfId="0" applyFont="1" applyAlignment="1">
      <alignment horizontal="left" vertical="center" wrapText="1"/>
    </xf>
    <xf numFmtId="0" fontId="85" fillId="0" borderId="0" xfId="0" applyFont="1" applyAlignment="1">
      <alignment horizontal="center" vertical="center"/>
    </xf>
    <xf numFmtId="0" fontId="17" fillId="0" borderId="0" xfId="0" applyFont="1" applyAlignment="1">
      <alignment horizontal="left"/>
    </xf>
    <xf numFmtId="0" fontId="17" fillId="0" borderId="0" xfId="0" applyFont="1" applyAlignment="1">
      <alignment horizontal="left" indent="6"/>
    </xf>
    <xf numFmtId="0" fontId="17" fillId="0" borderId="0" xfId="0" applyFont="1" applyAlignment="1">
      <alignment horizontal="left" indent="7"/>
    </xf>
    <xf numFmtId="0" fontId="69" fillId="4" borderId="5" xfId="0" applyFont="1" applyFill="1" applyBorder="1" applyAlignment="1">
      <alignment vertical="center"/>
    </xf>
    <xf numFmtId="0" fontId="119" fillId="0" borderId="0" xfId="0" applyFont="1" applyAlignment="1">
      <alignment horizontal="left" indent="8"/>
    </xf>
    <xf numFmtId="0" fontId="120" fillId="0" borderId="0" xfId="0" applyFont="1" applyAlignment="1">
      <alignment horizontal="left" vertical="center" indent="3"/>
    </xf>
    <xf numFmtId="0" fontId="120" fillId="0" borderId="0" xfId="0" applyFont="1" applyAlignment="1">
      <alignment horizontal="left" vertical="center" indent="7"/>
    </xf>
    <xf numFmtId="0" fontId="17" fillId="0" borderId="0" xfId="0" applyFont="1" applyAlignment="1">
      <alignment vertical="center" wrapText="1"/>
    </xf>
    <xf numFmtId="0" fontId="121" fillId="3" borderId="0" xfId="0" applyFont="1" applyFill="1" applyAlignment="1">
      <alignment horizontal="left" vertical="center"/>
    </xf>
    <xf numFmtId="0" fontId="87" fillId="0" borderId="0" xfId="0" applyFont="1"/>
    <xf numFmtId="0" fontId="117" fillId="0" borderId="0" xfId="0" applyFont="1" applyAlignment="1">
      <alignment horizontal="left" indent="8"/>
    </xf>
    <xf numFmtId="0" fontId="116" fillId="0" borderId="0" xfId="0" applyFont="1" applyAlignment="1">
      <alignment vertical="center" wrapText="1"/>
    </xf>
    <xf numFmtId="0" fontId="124" fillId="0" borderId="0" xfId="0" applyFont="1" applyAlignment="1">
      <alignment vertical="center"/>
    </xf>
    <xf numFmtId="0" fontId="17" fillId="0" borderId="0" xfId="0" applyFont="1" applyAlignment="1">
      <alignment horizontal="left" indent="9"/>
    </xf>
    <xf numFmtId="0" fontId="129" fillId="0" borderId="0" xfId="0" applyFont="1" applyAlignment="1">
      <alignment horizontal="center" vertical="center"/>
    </xf>
    <xf numFmtId="0" fontId="17" fillId="0" borderId="22" xfId="0" applyFont="1" applyBorder="1"/>
    <xf numFmtId="44" fontId="17" fillId="0" borderId="23" xfId="2" applyFont="1" applyBorder="1"/>
    <xf numFmtId="0" fontId="17" fillId="0" borderId="24" xfId="0" applyFont="1" applyBorder="1"/>
    <xf numFmtId="44" fontId="17" fillId="0" borderId="25" xfId="2" applyFont="1" applyBorder="1"/>
    <xf numFmtId="0" fontId="0" fillId="0" borderId="72" xfId="0" applyBorder="1"/>
    <xf numFmtId="0" fontId="17" fillId="0" borderId="72" xfId="0" applyFont="1" applyBorder="1"/>
    <xf numFmtId="0" fontId="0" fillId="0" borderId="110" xfId="0" applyBorder="1"/>
    <xf numFmtId="0" fontId="0" fillId="0" borderId="87" xfId="0" applyBorder="1"/>
    <xf numFmtId="0" fontId="17" fillId="0" borderId="87" xfId="0" applyFont="1" applyBorder="1" applyAlignment="1">
      <alignment horizontal="left" vertical="center"/>
    </xf>
    <xf numFmtId="0" fontId="17" fillId="0" borderId="87" xfId="0" applyFont="1" applyBorder="1"/>
    <xf numFmtId="0" fontId="17" fillId="3" borderId="108" xfId="0" applyFont="1" applyFill="1" applyBorder="1" applyAlignment="1">
      <alignment horizontal="left" vertical="center"/>
    </xf>
    <xf numFmtId="9" fontId="17" fillId="3" borderId="108" xfId="0" applyNumberFormat="1" applyFont="1" applyFill="1" applyBorder="1" applyAlignment="1">
      <alignment horizontal="left" vertical="center"/>
    </xf>
    <xf numFmtId="0" fontId="0" fillId="3" borderId="22" xfId="0" applyFill="1" applyBorder="1"/>
    <xf numFmtId="0" fontId="0" fillId="3" borderId="0" xfId="0" applyFill="1"/>
    <xf numFmtId="0" fontId="0" fillId="3" borderId="108" xfId="0" applyFill="1" applyBorder="1"/>
    <xf numFmtId="0" fontId="0" fillId="3" borderId="111" xfId="0" applyFill="1" applyBorder="1"/>
    <xf numFmtId="0" fontId="0" fillId="3" borderId="87" xfId="0" applyFill="1" applyBorder="1"/>
    <xf numFmtId="0" fontId="0" fillId="3" borderId="112" xfId="0" applyFill="1" applyBorder="1"/>
    <xf numFmtId="0" fontId="0" fillId="0" borderId="103" xfId="0" applyBorder="1"/>
    <xf numFmtId="0" fontId="0" fillId="0" borderId="104" xfId="0" applyBorder="1"/>
    <xf numFmtId="0" fontId="17" fillId="0" borderId="104" xfId="0" applyFont="1" applyBorder="1"/>
    <xf numFmtId="0" fontId="17" fillId="3" borderId="22" xfId="0" applyFont="1" applyFill="1" applyBorder="1" applyAlignment="1">
      <alignment vertical="center"/>
    </xf>
    <xf numFmtId="0" fontId="17" fillId="3" borderId="57" xfId="0" applyFont="1" applyFill="1" applyBorder="1" applyAlignment="1">
      <alignment vertical="center"/>
    </xf>
    <xf numFmtId="0" fontId="17" fillId="3" borderId="2" xfId="0" applyFont="1" applyFill="1" applyBorder="1" applyAlignment="1">
      <alignment vertical="center"/>
    </xf>
    <xf numFmtId="0" fontId="17" fillId="3" borderId="107" xfId="0" applyFont="1" applyFill="1" applyBorder="1" applyAlignment="1">
      <alignment horizontal="left" vertical="center"/>
    </xf>
    <xf numFmtId="0" fontId="17" fillId="3" borderId="22" xfId="0" applyFont="1" applyFill="1" applyBorder="1"/>
    <xf numFmtId="0" fontId="17" fillId="3" borderId="0" xfId="0" applyFont="1" applyFill="1"/>
    <xf numFmtId="0" fontId="17" fillId="3" borderId="108" xfId="0" applyFont="1" applyFill="1" applyBorder="1"/>
    <xf numFmtId="0" fontId="17" fillId="3" borderId="111" xfId="0" applyFont="1" applyFill="1" applyBorder="1"/>
    <xf numFmtId="0" fontId="17" fillId="3" borderId="87" xfId="0" applyFont="1" applyFill="1" applyBorder="1"/>
    <xf numFmtId="0" fontId="17" fillId="3" borderId="112" xfId="0" applyFont="1" applyFill="1" applyBorder="1"/>
    <xf numFmtId="0" fontId="17" fillId="3" borderId="23" xfId="0" applyFont="1" applyFill="1" applyBorder="1" applyAlignment="1">
      <alignment horizontal="center" vertical="center"/>
    </xf>
    <xf numFmtId="0" fontId="132" fillId="0" borderId="0" xfId="0" applyFont="1" applyAlignment="1">
      <alignment horizontal="center" vertical="center"/>
    </xf>
    <xf numFmtId="0" fontId="129" fillId="0" borderId="0" xfId="0" applyFont="1" applyAlignment="1">
      <alignment horizontal="center" vertical="center" wrapText="1"/>
    </xf>
    <xf numFmtId="0" fontId="17" fillId="0" borderId="22" xfId="0" applyFont="1" applyBorder="1" applyAlignment="1">
      <alignment vertical="center"/>
    </xf>
    <xf numFmtId="0" fontId="17" fillId="0" borderId="24" xfId="0" applyFont="1" applyBorder="1" applyAlignment="1">
      <alignment vertical="center"/>
    </xf>
    <xf numFmtId="0" fontId="133" fillId="34" borderId="51" xfId="0" applyFont="1" applyFill="1" applyBorder="1" applyAlignment="1">
      <alignment horizontal="center" vertical="center"/>
    </xf>
    <xf numFmtId="0" fontId="133" fillId="33" borderId="51" xfId="0" applyFont="1" applyFill="1" applyBorder="1" applyAlignment="1">
      <alignment horizontal="center" vertical="center"/>
    </xf>
    <xf numFmtId="0" fontId="133" fillId="36" borderId="51" xfId="0" applyFont="1" applyFill="1" applyBorder="1" applyAlignment="1">
      <alignment horizontal="center" vertical="center"/>
    </xf>
    <xf numFmtId="0" fontId="133" fillId="36" borderId="52" xfId="0" applyFont="1" applyFill="1" applyBorder="1" applyAlignment="1">
      <alignment horizontal="center" vertical="center"/>
    </xf>
    <xf numFmtId="0" fontId="133" fillId="33" borderId="52" xfId="0" applyFont="1" applyFill="1" applyBorder="1" applyAlignment="1">
      <alignment horizontal="center" vertical="center"/>
    </xf>
    <xf numFmtId="0" fontId="133" fillId="34" borderId="52" xfId="0" applyFont="1" applyFill="1" applyBorder="1" applyAlignment="1">
      <alignment horizontal="center" vertical="center"/>
    </xf>
    <xf numFmtId="0" fontId="131" fillId="0" borderId="0" xfId="0" applyFont="1" applyAlignment="1">
      <alignment horizontal="center" vertical="center"/>
    </xf>
    <xf numFmtId="0" fontId="17" fillId="18" borderId="7" xfId="0" applyFont="1" applyFill="1" applyBorder="1" applyAlignment="1">
      <alignment horizontal="center" vertical="center" wrapText="1"/>
    </xf>
    <xf numFmtId="0" fontId="17" fillId="18" borderId="9" xfId="0" applyFont="1" applyFill="1" applyBorder="1" applyAlignment="1">
      <alignment horizontal="center" vertical="center"/>
    </xf>
    <xf numFmtId="0" fontId="17" fillId="18" borderId="69" xfId="0" applyFont="1" applyFill="1" applyBorder="1" applyAlignment="1">
      <alignment horizontal="center" vertical="center"/>
    </xf>
    <xf numFmtId="0" fontId="120" fillId="0" borderId="0" xfId="0" applyFont="1" applyAlignment="1">
      <alignment horizontal="center" vertical="center"/>
    </xf>
    <xf numFmtId="170" fontId="75" fillId="31" borderId="74" xfId="0" applyNumberFormat="1" applyFont="1" applyFill="1" applyBorder="1" applyAlignment="1">
      <alignment horizontal="right" vertical="center"/>
    </xf>
    <xf numFmtId="170" fontId="76" fillId="30" borderId="74" xfId="0" applyNumberFormat="1" applyFont="1" applyFill="1" applyBorder="1" applyAlignment="1">
      <alignment horizontal="right" vertical="center"/>
    </xf>
    <xf numFmtId="170" fontId="75" fillId="41" borderId="74" xfId="0" applyNumberFormat="1" applyFont="1" applyFill="1" applyBorder="1" applyAlignment="1">
      <alignment horizontal="right" vertical="center"/>
    </xf>
    <xf numFmtId="170" fontId="76" fillId="40" borderId="74" xfId="0" applyNumberFormat="1" applyFont="1" applyFill="1" applyBorder="1" applyAlignment="1">
      <alignment horizontal="right" vertical="center"/>
    </xf>
    <xf numFmtId="170" fontId="77" fillId="32" borderId="77" xfId="0" applyNumberFormat="1" applyFont="1" applyFill="1" applyBorder="1" applyAlignment="1">
      <alignment horizontal="right" vertical="center"/>
    </xf>
    <xf numFmtId="0" fontId="12" fillId="0" borderId="22" xfId="5" applyFont="1" applyBorder="1" applyAlignment="1">
      <alignment horizontal="right" vertical="center" indent="1"/>
    </xf>
    <xf numFmtId="0" fontId="31" fillId="0" borderId="23" xfId="5" applyBorder="1"/>
    <xf numFmtId="0" fontId="31" fillId="0" borderId="23" xfId="5" quotePrefix="1" applyBorder="1"/>
    <xf numFmtId="0" fontId="37" fillId="0" borderId="23" xfId="5" applyFont="1" applyBorder="1"/>
    <xf numFmtId="0" fontId="12" fillId="0" borderId="24" xfId="5" applyFont="1" applyBorder="1" applyAlignment="1">
      <alignment horizontal="right" vertical="center" indent="1"/>
    </xf>
    <xf numFmtId="0" fontId="37" fillId="0" borderId="4" xfId="5" applyFont="1" applyBorder="1"/>
    <xf numFmtId="0" fontId="37" fillId="0" borderId="25" xfId="5" applyFont="1" applyBorder="1"/>
    <xf numFmtId="0" fontId="108" fillId="0" borderId="95" xfId="14" applyFont="1" applyBorder="1"/>
    <xf numFmtId="0" fontId="6" fillId="0" borderId="95" xfId="14" applyFont="1" applyBorder="1"/>
    <xf numFmtId="0" fontId="106" fillId="5" borderId="95" xfId="14" applyFont="1" applyFill="1" applyBorder="1" applyAlignment="1">
      <alignment horizontal="center" vertical="center"/>
    </xf>
    <xf numFmtId="0" fontId="109" fillId="0" borderId="95" xfId="14" applyFont="1" applyBorder="1" applyAlignment="1">
      <alignment horizontal="center" vertical="center"/>
    </xf>
    <xf numFmtId="0" fontId="89" fillId="0" borderId="95" xfId="14" applyBorder="1"/>
    <xf numFmtId="0" fontId="6" fillId="0" borderId="95" xfId="14" applyFont="1" applyBorder="1" applyAlignment="1">
      <alignment horizontal="left" indent="5"/>
    </xf>
    <xf numFmtId="0" fontId="6" fillId="0" borderId="95" xfId="14" applyFont="1" applyBorder="1" applyAlignment="1">
      <alignment vertical="center"/>
    </xf>
    <xf numFmtId="0" fontId="89" fillId="0" borderId="95" xfId="14" applyBorder="1" applyAlignment="1">
      <alignment vertical="center"/>
    </xf>
    <xf numFmtId="0" fontId="89" fillId="0" borderId="40" xfId="14" applyBorder="1" applyAlignment="1">
      <alignment vertical="center"/>
    </xf>
    <xf numFmtId="0" fontId="114" fillId="0" borderId="0" xfId="0" applyFont="1" applyAlignment="1">
      <alignment horizontal="center" vertical="center"/>
    </xf>
    <xf numFmtId="0" fontId="113" fillId="0" borderId="0" xfId="0" applyFont="1" applyAlignment="1">
      <alignment horizontal="left" vertical="center" indent="8"/>
    </xf>
    <xf numFmtId="0" fontId="113" fillId="0" borderId="0" xfId="0" applyFont="1" applyAlignment="1">
      <alignment horizontal="left" vertical="center" indent="9"/>
    </xf>
    <xf numFmtId="0" fontId="142" fillId="0" borderId="0" xfId="0" applyFont="1" applyAlignment="1">
      <alignment horizontal="center" vertical="center"/>
    </xf>
    <xf numFmtId="0" fontId="17" fillId="0" borderId="0" xfId="0" applyFont="1" applyAlignment="1">
      <alignment horizontal="left" vertical="center" indent="8"/>
    </xf>
    <xf numFmtId="0" fontId="17" fillId="0" borderId="0" xfId="0" applyFont="1" applyAlignment="1">
      <alignment horizontal="left" vertical="center" indent="11"/>
    </xf>
    <xf numFmtId="0" fontId="119" fillId="0" borderId="0" xfId="0" applyFont="1" applyAlignment="1">
      <alignment horizontal="left" indent="12"/>
    </xf>
    <xf numFmtId="0" fontId="17" fillId="0" borderId="0" xfId="0" applyFont="1" applyAlignment="1">
      <alignment horizontal="left" indent="8"/>
    </xf>
    <xf numFmtId="0" fontId="86" fillId="3" borderId="0" xfId="12" applyFont="1" applyFill="1" applyAlignment="1" applyProtection="1">
      <alignment horizontal="left" vertical="center"/>
    </xf>
    <xf numFmtId="0" fontId="80" fillId="5" borderId="0" xfId="0" applyFont="1" applyFill="1" applyAlignment="1">
      <alignment vertical="center"/>
    </xf>
    <xf numFmtId="0" fontId="14" fillId="3" borderId="0" xfId="0" applyFont="1" applyFill="1" applyAlignment="1">
      <alignment vertical="center"/>
    </xf>
    <xf numFmtId="0" fontId="143" fillId="0" borderId="0" xfId="0" applyFont="1" applyAlignment="1">
      <alignment horizontal="left" vertical="center"/>
    </xf>
    <xf numFmtId="0" fontId="128" fillId="0" borderId="0" xfId="0" applyFont="1"/>
    <xf numFmtId="0" fontId="17" fillId="0" borderId="0" xfId="0" applyFont="1" applyAlignment="1">
      <alignment horizontal="left" vertical="center" wrapText="1" indent="2"/>
    </xf>
    <xf numFmtId="0" fontId="14" fillId="3" borderId="0" xfId="0" applyFont="1" applyFill="1" applyAlignment="1">
      <alignment horizontal="right" vertical="center"/>
    </xf>
    <xf numFmtId="0" fontId="18" fillId="3" borderId="0" xfId="0" applyFont="1" applyFill="1" applyAlignment="1">
      <alignment vertical="center"/>
    </xf>
    <xf numFmtId="0" fontId="17" fillId="3" borderId="58" xfId="0" applyFont="1" applyFill="1" applyBorder="1" applyAlignment="1">
      <alignment vertical="center"/>
    </xf>
    <xf numFmtId="0" fontId="144" fillId="0" borderId="0" xfId="0" applyFont="1"/>
    <xf numFmtId="0" fontId="144" fillId="0" borderId="0" xfId="0" applyFont="1" applyAlignment="1">
      <alignment horizontal="left" vertical="center"/>
    </xf>
    <xf numFmtId="0" fontId="27" fillId="5" borderId="0" xfId="0" applyFont="1" applyFill="1" applyAlignment="1">
      <alignment vertical="center"/>
    </xf>
    <xf numFmtId="0" fontId="22" fillId="3" borderId="0" xfId="0" applyFont="1" applyFill="1" applyAlignment="1">
      <alignment horizontal="right" vertical="center"/>
    </xf>
    <xf numFmtId="0" fontId="145" fillId="5" borderId="0" xfId="0" applyFont="1" applyFill="1" applyAlignment="1">
      <alignment vertical="center"/>
    </xf>
    <xf numFmtId="0" fontId="146" fillId="3" borderId="0" xfId="0" applyFont="1" applyFill="1" applyAlignment="1">
      <alignment vertical="center"/>
    </xf>
    <xf numFmtId="0" fontId="124" fillId="0" borderId="0" xfId="0" applyFont="1"/>
    <xf numFmtId="0" fontId="147" fillId="10" borderId="0" xfId="3" applyFont="1" applyFill="1" applyAlignment="1" applyProtection="1">
      <alignment vertical="center"/>
    </xf>
    <xf numFmtId="0" fontId="124" fillId="0" borderId="87" xfId="0" applyFont="1" applyBorder="1"/>
    <xf numFmtId="0" fontId="17" fillId="0" borderId="0" xfId="0" applyFont="1" applyAlignment="1">
      <alignment horizontal="left" vertical="center" wrapText="1" indent="3"/>
    </xf>
    <xf numFmtId="0" fontId="17" fillId="0" borderId="0" xfId="0" applyFont="1" applyAlignment="1">
      <alignment horizontal="left" vertical="center" wrapText="1" indent="6"/>
    </xf>
    <xf numFmtId="0" fontId="17" fillId="0" borderId="0" xfId="0" applyFont="1" applyAlignment="1">
      <alignment horizontal="left" vertical="center" wrapText="1" indent="7"/>
    </xf>
    <xf numFmtId="0" fontId="17" fillId="0" borderId="0" xfId="0" applyFont="1" applyAlignment="1">
      <alignment horizontal="left" indent="12"/>
    </xf>
    <xf numFmtId="0" fontId="17" fillId="0" borderId="0" xfId="0" applyFont="1" applyAlignment="1">
      <alignment horizontal="left" vertical="center" wrapText="1" indent="1"/>
    </xf>
    <xf numFmtId="0" fontId="17" fillId="0" borderId="0" xfId="0" applyFont="1" applyAlignment="1">
      <alignment horizontal="left" indent="1"/>
    </xf>
    <xf numFmtId="0" fontId="128" fillId="0" borderId="0" xfId="0" applyFont="1" applyAlignment="1">
      <alignment horizontal="left" vertical="center" wrapText="1" indent="1"/>
    </xf>
    <xf numFmtId="0" fontId="124" fillId="0" borderId="0" xfId="0" applyFont="1" applyAlignment="1">
      <alignment horizontal="left" indent="1"/>
    </xf>
    <xf numFmtId="0" fontId="128" fillId="0" borderId="0" xfId="0" applyFont="1" applyAlignment="1">
      <alignment horizontal="center"/>
    </xf>
    <xf numFmtId="0" fontId="17" fillId="0" borderId="0" xfId="0" applyFont="1" applyAlignment="1">
      <alignment horizontal="left" vertical="center" wrapText="1" indent="4"/>
    </xf>
    <xf numFmtId="0" fontId="17" fillId="0" borderId="0" xfId="0" applyFont="1" applyAlignment="1">
      <alignment horizontal="left" vertical="center" wrapText="1" indent="8"/>
    </xf>
    <xf numFmtId="0" fontId="128" fillId="0" borderId="0" xfId="0" applyFont="1" applyAlignment="1">
      <alignment horizontal="left" vertical="center" indent="6"/>
    </xf>
    <xf numFmtId="0" fontId="144" fillId="0" borderId="0" xfId="0" applyFont="1" applyAlignment="1">
      <alignment horizontal="left" indent="3"/>
    </xf>
    <xf numFmtId="0" fontId="128" fillId="0" borderId="0" xfId="0" applyFont="1" applyAlignment="1">
      <alignment horizontal="left" vertical="center"/>
    </xf>
    <xf numFmtId="0" fontId="17" fillId="0" borderId="0" xfId="0" applyFont="1" applyAlignment="1">
      <alignment horizontal="left" indent="4"/>
    </xf>
    <xf numFmtId="0" fontId="17" fillId="0" borderId="0" xfId="0" applyFont="1" applyAlignment="1">
      <alignment horizontal="left" indent="5"/>
    </xf>
    <xf numFmtId="0" fontId="17" fillId="0" borderId="0" xfId="0" applyFont="1" applyAlignment="1">
      <alignment horizontal="left" indent="10"/>
    </xf>
    <xf numFmtId="0" fontId="120" fillId="18" borderId="0" xfId="0" applyFont="1" applyFill="1" applyAlignment="1">
      <alignment horizontal="left" vertical="center" indent="3"/>
    </xf>
    <xf numFmtId="0" fontId="120" fillId="18" borderId="0" xfId="0" applyFont="1" applyFill="1" applyAlignment="1">
      <alignment horizontal="center" vertical="center"/>
    </xf>
    <xf numFmtId="0" fontId="120" fillId="18" borderId="0" xfId="0" applyFont="1" applyFill="1" applyAlignment="1">
      <alignment horizontal="left" vertical="center" indent="7"/>
    </xf>
    <xf numFmtId="0" fontId="85" fillId="18" borderId="0" xfId="0" applyFont="1" applyFill="1" applyAlignment="1">
      <alignment horizontal="left" vertical="center" indent="11"/>
    </xf>
    <xf numFmtId="0" fontId="85" fillId="18" borderId="0" xfId="0" applyFont="1" applyFill="1" applyAlignment="1">
      <alignment horizontal="left" vertical="center" indent="12"/>
    </xf>
    <xf numFmtId="0" fontId="113" fillId="18" borderId="0" xfId="0" applyFont="1" applyFill="1" applyAlignment="1">
      <alignment horizontal="center" vertical="center"/>
    </xf>
    <xf numFmtId="0" fontId="17" fillId="18" borderId="0" xfId="0" applyFont="1" applyFill="1" applyAlignment="1">
      <alignment horizontal="left" vertical="center"/>
    </xf>
    <xf numFmtId="0" fontId="17" fillId="18" borderId="87" xfId="0" applyFont="1" applyFill="1" applyBorder="1" applyAlignment="1">
      <alignment horizontal="left"/>
    </xf>
    <xf numFmtId="0" fontId="86" fillId="3" borderId="0" xfId="12" applyFont="1" applyFill="1" applyAlignment="1" applyProtection="1">
      <alignment horizontal="left" vertical="center"/>
    </xf>
    <xf numFmtId="0" fontId="80" fillId="5" borderId="0" xfId="0" applyFont="1" applyFill="1" applyAlignment="1">
      <alignment horizontal="center" vertical="center"/>
    </xf>
    <xf numFmtId="0" fontId="13" fillId="17" borderId="20" xfId="0" applyFont="1" applyFill="1" applyBorder="1" applyAlignment="1">
      <alignment horizontal="center" vertical="center" wrapText="1"/>
    </xf>
    <xf numFmtId="0" fontId="13" fillId="17" borderId="15" xfId="0" applyFont="1" applyFill="1" applyBorder="1" applyAlignment="1">
      <alignment horizontal="center" vertical="center" wrapText="1"/>
    </xf>
    <xf numFmtId="0" fontId="13" fillId="17" borderId="109" xfId="0" applyFont="1" applyFill="1" applyBorder="1" applyAlignment="1">
      <alignment horizontal="center" vertical="center" wrapText="1"/>
    </xf>
    <xf numFmtId="0" fontId="13" fillId="17" borderId="57" xfId="0" applyFont="1" applyFill="1" applyBorder="1" applyAlignment="1">
      <alignment horizontal="center" vertical="center" wrapText="1"/>
    </xf>
    <xf numFmtId="0" fontId="13" fillId="17" borderId="2" xfId="0" applyFont="1" applyFill="1" applyBorder="1" applyAlignment="1">
      <alignment horizontal="center" vertical="center" wrapText="1"/>
    </xf>
    <xf numFmtId="0" fontId="13" fillId="17" borderId="107" xfId="0" applyFont="1" applyFill="1" applyBorder="1" applyAlignment="1">
      <alignment horizontal="center" vertical="center" wrapText="1"/>
    </xf>
    <xf numFmtId="0" fontId="17" fillId="3" borderId="22" xfId="0" applyFont="1" applyFill="1" applyBorder="1" applyAlignment="1">
      <alignment horizontal="left" vertical="center" wrapText="1"/>
    </xf>
    <xf numFmtId="0" fontId="17" fillId="3" borderId="0" xfId="0" applyFont="1" applyFill="1" applyAlignment="1">
      <alignment horizontal="left" vertical="center" wrapText="1"/>
    </xf>
    <xf numFmtId="0" fontId="56" fillId="0" borderId="20" xfId="0" applyFont="1" applyBorder="1" applyAlignment="1">
      <alignment horizontal="center" vertical="center"/>
    </xf>
    <xf numFmtId="0" fontId="56" fillId="0" borderId="21" xfId="0" applyFont="1" applyBorder="1" applyAlignment="1">
      <alignment horizontal="center" vertical="center"/>
    </xf>
    <xf numFmtId="0" fontId="56" fillId="0" borderId="57" xfId="0" applyFont="1" applyBorder="1" applyAlignment="1">
      <alignment horizontal="center" vertical="center"/>
    </xf>
    <xf numFmtId="0" fontId="56" fillId="0" borderId="58" xfId="0" applyFont="1" applyBorder="1" applyAlignment="1">
      <alignment horizontal="center" vertical="center"/>
    </xf>
    <xf numFmtId="0" fontId="130" fillId="7" borderId="103" xfId="0" applyFont="1" applyFill="1" applyBorder="1" applyAlignment="1">
      <alignment horizontal="center" vertical="center"/>
    </xf>
    <xf numFmtId="0" fontId="130" fillId="7" borderId="104" xfId="0" applyFont="1" applyFill="1" applyBorder="1" applyAlignment="1">
      <alignment horizontal="center" vertical="center"/>
    </xf>
    <xf numFmtId="0" fontId="130" fillId="7" borderId="105" xfId="0" applyFont="1" applyFill="1" applyBorder="1" applyAlignment="1">
      <alignment horizontal="center" vertical="center"/>
    </xf>
    <xf numFmtId="0" fontId="130" fillId="7" borderId="106" xfId="0" applyFont="1" applyFill="1" applyBorder="1" applyAlignment="1">
      <alignment horizontal="center" vertical="center"/>
    </xf>
    <xf numFmtId="0" fontId="130" fillId="7" borderId="2" xfId="0" applyFont="1" applyFill="1" applyBorder="1" applyAlignment="1">
      <alignment horizontal="center" vertical="center"/>
    </xf>
    <xf numFmtId="0" fontId="130" fillId="7" borderId="107" xfId="0" applyFont="1" applyFill="1" applyBorder="1" applyAlignment="1">
      <alignment horizontal="center" vertical="center"/>
    </xf>
    <xf numFmtId="0" fontId="12" fillId="3" borderId="117" xfId="0" applyFont="1" applyFill="1" applyBorder="1" applyAlignment="1">
      <alignment horizontal="left" vertical="center" wrapText="1"/>
    </xf>
    <xf numFmtId="0" fontId="12" fillId="3" borderId="3" xfId="0" applyFont="1" applyFill="1" applyBorder="1" applyAlignment="1">
      <alignment horizontal="left" vertical="center" wrapText="1"/>
    </xf>
    <xf numFmtId="0" fontId="12" fillId="3" borderId="116" xfId="0" applyFont="1" applyFill="1" applyBorder="1" applyAlignment="1">
      <alignment horizontal="left" vertical="center" wrapText="1"/>
    </xf>
    <xf numFmtId="0" fontId="12" fillId="3" borderId="72" xfId="0" applyFont="1" applyFill="1" applyBorder="1" applyAlignment="1">
      <alignment horizontal="left" vertical="center" wrapText="1"/>
    </xf>
    <xf numFmtId="0" fontId="12" fillId="3" borderId="0" xfId="0" applyFont="1" applyFill="1" applyAlignment="1">
      <alignment horizontal="left" vertical="center" wrapText="1"/>
    </xf>
    <xf numFmtId="0" fontId="12" fillId="3" borderId="108" xfId="0" applyFont="1" applyFill="1" applyBorder="1" applyAlignment="1">
      <alignment horizontal="left" vertical="center" wrapText="1"/>
    </xf>
    <xf numFmtId="0" fontId="131" fillId="3" borderId="65" xfId="0" applyFont="1" applyFill="1" applyBorder="1" applyAlignment="1">
      <alignment horizontal="center" vertical="center"/>
    </xf>
    <xf numFmtId="0" fontId="131" fillId="3" borderId="3" xfId="0" applyFont="1" applyFill="1" applyBorder="1" applyAlignment="1">
      <alignment horizontal="center" vertical="center"/>
    </xf>
    <xf numFmtId="0" fontId="131" fillId="3" borderId="116" xfId="0" applyFont="1" applyFill="1" applyBorder="1" applyAlignment="1">
      <alignment horizontal="center" vertical="center"/>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0" fillId="27" borderId="66" xfId="0" applyFill="1" applyBorder="1" applyAlignment="1">
      <alignment horizontal="left" vertical="center" wrapText="1"/>
    </xf>
    <xf numFmtId="0" fontId="0" fillId="27" borderId="9" xfId="0" applyFill="1" applyBorder="1" applyAlignment="1">
      <alignment horizontal="left" vertical="center" wrapText="1"/>
    </xf>
    <xf numFmtId="0" fontId="0" fillId="27" borderId="0" xfId="0" applyFill="1" applyAlignment="1">
      <alignment horizontal="left" vertical="center" wrapText="1"/>
    </xf>
    <xf numFmtId="0" fontId="0" fillId="27" borderId="23" xfId="0" applyFill="1" applyBorder="1" applyAlignment="1">
      <alignment horizontal="left" vertical="center" wrapText="1"/>
    </xf>
    <xf numFmtId="0" fontId="0" fillId="27" borderId="12" xfId="0" applyFill="1" applyBorder="1" applyAlignment="1">
      <alignment horizontal="left" vertical="center" wrapText="1"/>
    </xf>
    <xf numFmtId="0" fontId="0" fillId="27" borderId="2" xfId="0" applyFill="1" applyBorder="1" applyAlignment="1">
      <alignment horizontal="left" vertical="center" wrapText="1"/>
    </xf>
    <xf numFmtId="0" fontId="0" fillId="27" borderId="58" xfId="0" applyFill="1" applyBorder="1" applyAlignment="1">
      <alignment horizontal="left" vertical="center" wrapText="1"/>
    </xf>
    <xf numFmtId="0" fontId="17" fillId="3" borderId="0" xfId="0" applyFont="1" applyFill="1" applyAlignment="1">
      <alignment horizontal="center" vertical="center"/>
    </xf>
    <xf numFmtId="43" fontId="17" fillId="3" borderId="0" xfId="1" applyFont="1" applyFill="1" applyAlignment="1">
      <alignment horizontal="center" vertical="center"/>
    </xf>
    <xf numFmtId="0" fontId="29" fillId="28" borderId="65" xfId="0" applyFont="1" applyFill="1" applyBorder="1" applyAlignment="1">
      <alignment horizontal="center" vertical="center"/>
    </xf>
    <xf numFmtId="0" fontId="29" fillId="28" borderId="8" xfId="0" applyFont="1" applyFill="1" applyBorder="1" applyAlignment="1">
      <alignment horizontal="center" vertical="center"/>
    </xf>
    <xf numFmtId="0" fontId="29" fillId="28" borderId="22" xfId="0" applyFont="1" applyFill="1" applyBorder="1" applyAlignment="1">
      <alignment horizontal="center" vertical="center"/>
    </xf>
    <xf numFmtId="0" fontId="29" fillId="28" borderId="11" xfId="0" applyFont="1" applyFill="1" applyBorder="1" applyAlignment="1">
      <alignment horizontal="center" vertical="center"/>
    </xf>
    <xf numFmtId="0" fontId="29" fillId="28" borderId="57" xfId="0" applyFont="1" applyFill="1" applyBorder="1" applyAlignment="1">
      <alignment horizontal="center" vertical="center"/>
    </xf>
    <xf numFmtId="0" fontId="29" fillId="28" borderId="13" xfId="0" applyFont="1" applyFill="1" applyBorder="1" applyAlignment="1">
      <alignment horizontal="center" vertical="center"/>
    </xf>
    <xf numFmtId="0" fontId="0" fillId="28" borderId="7" xfId="0" applyFill="1" applyBorder="1" applyAlignment="1">
      <alignment horizontal="left" vertical="center" wrapText="1"/>
    </xf>
    <xf numFmtId="0" fontId="0" fillId="28" borderId="3" xfId="0" applyFill="1" applyBorder="1" applyAlignment="1">
      <alignment horizontal="left" vertical="center" wrapText="1"/>
    </xf>
    <xf numFmtId="0" fontId="0" fillId="28" borderId="66" xfId="0" applyFill="1" applyBorder="1" applyAlignment="1">
      <alignment horizontal="left" vertical="center" wrapText="1"/>
    </xf>
    <xf numFmtId="0" fontId="0" fillId="28" borderId="9" xfId="0" applyFill="1" applyBorder="1" applyAlignment="1">
      <alignment horizontal="left" vertical="center" wrapText="1"/>
    </xf>
    <xf numFmtId="0" fontId="0" fillId="28" borderId="0" xfId="0" applyFill="1" applyAlignment="1">
      <alignment horizontal="left" vertical="center" wrapText="1"/>
    </xf>
    <xf numFmtId="0" fontId="0" fillId="28" borderId="23" xfId="0" applyFill="1" applyBorder="1" applyAlignment="1">
      <alignment horizontal="left" vertical="center" wrapText="1"/>
    </xf>
    <xf numFmtId="0" fontId="0" fillId="28" borderId="12" xfId="0" applyFill="1" applyBorder="1" applyAlignment="1">
      <alignment horizontal="left" vertical="center" wrapText="1"/>
    </xf>
    <xf numFmtId="0" fontId="0" fillId="28" borderId="2" xfId="0" applyFill="1" applyBorder="1" applyAlignment="1">
      <alignment horizontal="left" vertical="center" wrapText="1"/>
    </xf>
    <xf numFmtId="0" fontId="0" fillId="28" borderId="58" xfId="0" applyFill="1" applyBorder="1" applyAlignment="1">
      <alignment horizontal="left" vertical="center" wrapText="1"/>
    </xf>
    <xf numFmtId="0" fontId="29" fillId="29" borderId="65" xfId="0" applyFont="1" applyFill="1" applyBorder="1" applyAlignment="1">
      <alignment horizontal="center" vertical="center"/>
    </xf>
    <xf numFmtId="0" fontId="29" fillId="29" borderId="8" xfId="0" applyFont="1" applyFill="1" applyBorder="1" applyAlignment="1">
      <alignment horizontal="center" vertical="center"/>
    </xf>
    <xf numFmtId="0" fontId="29" fillId="29" borderId="22" xfId="0" applyFont="1" applyFill="1" applyBorder="1" applyAlignment="1">
      <alignment horizontal="center" vertical="center"/>
    </xf>
    <xf numFmtId="0" fontId="29" fillId="29" borderId="11" xfId="0" applyFont="1" applyFill="1" applyBorder="1" applyAlignment="1">
      <alignment horizontal="center" vertical="center"/>
    </xf>
    <xf numFmtId="0" fontId="29" fillId="29" borderId="24" xfId="0" applyFont="1" applyFill="1" applyBorder="1" applyAlignment="1">
      <alignment horizontal="center" vertical="center"/>
    </xf>
    <xf numFmtId="0" fontId="29" fillId="29" borderId="62" xfId="0" applyFont="1" applyFill="1" applyBorder="1" applyAlignment="1">
      <alignment horizontal="center" vertical="center"/>
    </xf>
    <xf numFmtId="0" fontId="0" fillId="29" borderId="10" xfId="0" applyFill="1" applyBorder="1" applyAlignment="1">
      <alignment horizontal="left" vertical="center" wrapText="1"/>
    </xf>
    <xf numFmtId="0" fontId="0" fillId="29" borderId="27" xfId="0" applyFill="1" applyBorder="1" applyAlignment="1">
      <alignment horizontal="left" vertical="center" wrapText="1"/>
    </xf>
    <xf numFmtId="0" fontId="0" fillId="29" borderId="29" xfId="0" applyFill="1" applyBorder="1" applyAlignment="1">
      <alignment horizontal="left" vertical="center" wrapText="1"/>
    </xf>
    <xf numFmtId="0" fontId="0" fillId="29" borderId="30" xfId="0" applyFill="1" applyBorder="1" applyAlignment="1">
      <alignment horizontal="left" vertical="center" wrapText="1"/>
    </xf>
    <xf numFmtId="0" fontId="12" fillId="3" borderId="113" xfId="0" applyFont="1" applyFill="1" applyBorder="1" applyAlignment="1">
      <alignment horizontal="center" vertical="center"/>
    </xf>
    <xf numFmtId="0" fontId="12" fillId="3" borderId="114" xfId="0" applyFont="1" applyFill="1" applyBorder="1" applyAlignment="1">
      <alignment horizontal="center" vertical="center"/>
    </xf>
    <xf numFmtId="0" fontId="12" fillId="3" borderId="115" xfId="0" applyFont="1" applyFill="1" applyBorder="1" applyAlignment="1">
      <alignment horizontal="center" vertical="center"/>
    </xf>
    <xf numFmtId="0" fontId="69" fillId="4" borderId="5" xfId="0" applyFont="1" applyFill="1" applyBorder="1" applyAlignment="1">
      <alignment horizontal="right" vertical="center"/>
    </xf>
    <xf numFmtId="0" fontId="17" fillId="9" borderId="20" xfId="0" applyFont="1" applyFill="1" applyBorder="1" applyAlignment="1">
      <alignment horizontal="center" vertical="center"/>
    </xf>
    <xf numFmtId="0" fontId="17" fillId="9" borderId="15" xfId="0" applyFont="1" applyFill="1" applyBorder="1" applyAlignment="1">
      <alignment horizontal="center" vertical="center"/>
    </xf>
    <xf numFmtId="0" fontId="17" fillId="9" borderId="21" xfId="0" applyFont="1" applyFill="1" applyBorder="1" applyAlignment="1">
      <alignment horizontal="center" vertical="center"/>
    </xf>
    <xf numFmtId="0" fontId="17" fillId="17" borderId="20" xfId="0" applyFont="1" applyFill="1" applyBorder="1" applyAlignment="1">
      <alignment horizontal="center" vertical="center"/>
    </xf>
    <xf numFmtId="0" fontId="17" fillId="17" borderId="15" xfId="0" applyFont="1" applyFill="1" applyBorder="1" applyAlignment="1">
      <alignment horizontal="center" vertical="center"/>
    </xf>
    <xf numFmtId="0" fontId="17" fillId="17" borderId="21" xfId="0" applyFont="1" applyFill="1" applyBorder="1" applyAlignment="1">
      <alignment horizontal="center" vertical="center"/>
    </xf>
    <xf numFmtId="0" fontId="17" fillId="20" borderId="72" xfId="0" applyFont="1" applyFill="1" applyBorder="1" applyAlignment="1">
      <alignment horizontal="center" vertical="center" wrapText="1"/>
    </xf>
    <xf numFmtId="0" fontId="17" fillId="20" borderId="0" xfId="0" applyFont="1" applyFill="1" applyAlignment="1">
      <alignment horizontal="center" vertical="center" wrapText="1"/>
    </xf>
    <xf numFmtId="0" fontId="17" fillId="24" borderId="0" xfId="0" applyFont="1" applyFill="1" applyAlignment="1">
      <alignment horizontal="center" vertical="center"/>
    </xf>
    <xf numFmtId="0" fontId="17" fillId="24" borderId="20" xfId="0" applyFont="1" applyFill="1" applyBorder="1" applyAlignment="1">
      <alignment horizontal="center" vertical="center"/>
    </xf>
    <xf numFmtId="0" fontId="17" fillId="24" borderId="15" xfId="0" applyFont="1" applyFill="1" applyBorder="1" applyAlignment="1">
      <alignment horizontal="center" vertical="center"/>
    </xf>
    <xf numFmtId="0" fontId="17" fillId="24" borderId="21" xfId="0" applyFont="1" applyFill="1" applyBorder="1" applyAlignment="1">
      <alignment horizontal="center" vertical="center"/>
    </xf>
    <xf numFmtId="14" fontId="69" fillId="4" borderId="5" xfId="0" applyNumberFormat="1" applyFont="1" applyFill="1" applyBorder="1" applyAlignment="1">
      <alignment horizontal="center" vertical="center"/>
    </xf>
    <xf numFmtId="0" fontId="79" fillId="3" borderId="20" xfId="0" applyFont="1" applyFill="1" applyBorder="1" applyAlignment="1">
      <alignment horizontal="center" vertical="center" wrapText="1"/>
    </xf>
    <xf numFmtId="0" fontId="79" fillId="3" borderId="15" xfId="0" applyFont="1" applyFill="1" applyBorder="1" applyAlignment="1">
      <alignment horizontal="center" vertical="center" wrapText="1"/>
    </xf>
    <xf numFmtId="0" fontId="79" fillId="3" borderId="22" xfId="0" applyFont="1" applyFill="1" applyBorder="1" applyAlignment="1">
      <alignment horizontal="center" vertical="center" wrapText="1"/>
    </xf>
    <xf numFmtId="0" fontId="79" fillId="3" borderId="0" xfId="0" applyFont="1" applyFill="1" applyAlignment="1">
      <alignment horizontal="center" vertical="center" wrapText="1"/>
    </xf>
    <xf numFmtId="0" fontId="79" fillId="3" borderId="57" xfId="0" applyFont="1" applyFill="1" applyBorder="1" applyAlignment="1">
      <alignment horizontal="center" vertical="center" wrapText="1"/>
    </xf>
    <xf numFmtId="0" fontId="79" fillId="3" borderId="2" xfId="0" applyFont="1" applyFill="1" applyBorder="1" applyAlignment="1">
      <alignment horizontal="center" vertical="center" wrapText="1"/>
    </xf>
    <xf numFmtId="10" fontId="70" fillId="26" borderId="78" xfId="4" applyNumberFormat="1" applyFont="1" applyFill="1" applyBorder="1" applyAlignment="1">
      <alignment horizontal="center" vertical="center"/>
    </xf>
    <xf numFmtId="10" fontId="70" fillId="26" borderId="79" xfId="4" applyNumberFormat="1" applyFont="1" applyFill="1" applyBorder="1" applyAlignment="1">
      <alignment horizontal="center" vertical="center"/>
    </xf>
    <xf numFmtId="10" fontId="70" fillId="26" borderId="10" xfId="4" applyNumberFormat="1" applyFont="1" applyFill="1" applyBorder="1" applyAlignment="1">
      <alignment horizontal="center" vertical="center"/>
    </xf>
    <xf numFmtId="10" fontId="70" fillId="26" borderId="27" xfId="4" applyNumberFormat="1" applyFont="1" applyFill="1" applyBorder="1" applyAlignment="1">
      <alignment horizontal="center" vertical="center"/>
    </xf>
    <xf numFmtId="0" fontId="29" fillId="26" borderId="65" xfId="0" applyFont="1" applyFill="1" applyBorder="1" applyAlignment="1">
      <alignment horizontal="center" vertical="center"/>
    </xf>
    <xf numFmtId="0" fontId="29" fillId="26" borderId="8" xfId="0" applyFont="1" applyFill="1" applyBorder="1" applyAlignment="1">
      <alignment horizontal="center" vertical="center"/>
    </xf>
    <xf numFmtId="0" fontId="29" fillId="26" borderId="22" xfId="0" applyFont="1" applyFill="1" applyBorder="1" applyAlignment="1">
      <alignment horizontal="center" vertical="center"/>
    </xf>
    <xf numFmtId="0" fontId="29" fillId="26" borderId="11" xfId="0" applyFont="1" applyFill="1" applyBorder="1" applyAlignment="1">
      <alignment horizontal="center" vertical="center"/>
    </xf>
    <xf numFmtId="0" fontId="29" fillId="26" borderId="57" xfId="0" applyFont="1" applyFill="1" applyBorder="1" applyAlignment="1">
      <alignment horizontal="center" vertical="center"/>
    </xf>
    <xf numFmtId="0" fontId="29" fillId="26" borderId="13" xfId="0" applyFont="1" applyFill="1" applyBorder="1" applyAlignment="1">
      <alignment horizontal="center" vertical="center"/>
    </xf>
    <xf numFmtId="0" fontId="0" fillId="26" borderId="7" xfId="0" applyFill="1" applyBorder="1" applyAlignment="1">
      <alignment horizontal="left" vertical="center" wrapText="1"/>
    </xf>
    <xf numFmtId="0" fontId="0" fillId="26" borderId="3" xfId="0" applyFill="1" applyBorder="1" applyAlignment="1">
      <alignment horizontal="left" vertical="center" wrapText="1"/>
    </xf>
    <xf numFmtId="0" fontId="0" fillId="26" borderId="66" xfId="0" applyFill="1" applyBorder="1" applyAlignment="1">
      <alignment horizontal="left" vertical="center" wrapText="1"/>
    </xf>
    <xf numFmtId="0" fontId="0" fillId="26" borderId="9" xfId="0" applyFill="1" applyBorder="1" applyAlignment="1">
      <alignment horizontal="left" vertical="center" wrapText="1"/>
    </xf>
    <xf numFmtId="0" fontId="0" fillId="26" borderId="0" xfId="0" applyFill="1" applyAlignment="1">
      <alignment horizontal="left" vertical="center" wrapText="1"/>
    </xf>
    <xf numFmtId="0" fontId="0" fillId="26" borderId="23" xfId="0" applyFill="1" applyBorder="1" applyAlignment="1">
      <alignment horizontal="left" vertical="center" wrapText="1"/>
    </xf>
    <xf numFmtId="0" fontId="0" fillId="26" borderId="12" xfId="0" applyFill="1" applyBorder="1" applyAlignment="1">
      <alignment horizontal="left" vertical="center" wrapText="1"/>
    </xf>
    <xf numFmtId="0" fontId="0" fillId="26" borderId="2" xfId="0" applyFill="1" applyBorder="1" applyAlignment="1">
      <alignment horizontal="left" vertical="center" wrapText="1"/>
    </xf>
    <xf numFmtId="0" fontId="0" fillId="26" borderId="58" xfId="0" applyFill="1" applyBorder="1" applyAlignment="1">
      <alignment horizontal="left" vertical="center" wrapText="1"/>
    </xf>
    <xf numFmtId="0" fontId="29" fillId="27" borderId="65" xfId="0" applyFont="1" applyFill="1" applyBorder="1" applyAlignment="1">
      <alignment horizontal="center" vertical="center"/>
    </xf>
    <xf numFmtId="0" fontId="29" fillId="27" borderId="8" xfId="0" applyFont="1" applyFill="1" applyBorder="1" applyAlignment="1">
      <alignment horizontal="center" vertical="center"/>
    </xf>
    <xf numFmtId="0" fontId="29" fillId="27" borderId="22" xfId="0" applyFont="1" applyFill="1" applyBorder="1" applyAlignment="1">
      <alignment horizontal="center" vertical="center"/>
    </xf>
    <xf numFmtId="0" fontId="29" fillId="27" borderId="11" xfId="0" applyFont="1" applyFill="1" applyBorder="1" applyAlignment="1">
      <alignment horizontal="center" vertical="center"/>
    </xf>
    <xf numFmtId="0" fontId="29" fillId="27" borderId="57" xfId="0" applyFont="1" applyFill="1" applyBorder="1" applyAlignment="1">
      <alignment horizontal="center" vertical="center"/>
    </xf>
    <xf numFmtId="0" fontId="29" fillId="27" borderId="13" xfId="0" applyFont="1" applyFill="1" applyBorder="1" applyAlignment="1">
      <alignment horizontal="center" vertical="center"/>
    </xf>
    <xf numFmtId="0" fontId="131" fillId="3" borderId="22" xfId="0" applyFont="1" applyFill="1" applyBorder="1" applyAlignment="1">
      <alignment horizontal="center" vertical="center"/>
    </xf>
    <xf numFmtId="0" fontId="131" fillId="3" borderId="0" xfId="0" applyFont="1" applyFill="1" applyAlignment="1">
      <alignment horizontal="center" vertical="center"/>
    </xf>
    <xf numFmtId="0" fontId="131" fillId="3" borderId="108" xfId="0" applyFont="1" applyFill="1" applyBorder="1" applyAlignment="1">
      <alignment horizontal="center" vertical="center"/>
    </xf>
    <xf numFmtId="0" fontId="13" fillId="17" borderId="21" xfId="0" applyFont="1" applyFill="1" applyBorder="1" applyAlignment="1">
      <alignment horizontal="center" vertical="center" wrapText="1"/>
    </xf>
    <xf numFmtId="0" fontId="13" fillId="17" borderId="23" xfId="0" applyFont="1" applyFill="1" applyBorder="1" applyAlignment="1">
      <alignment horizontal="center" vertical="center" wrapText="1"/>
    </xf>
    <xf numFmtId="0" fontId="13" fillId="17" borderId="25" xfId="0" applyFont="1" applyFill="1" applyBorder="1" applyAlignment="1">
      <alignment horizontal="center" vertical="center" wrapText="1"/>
    </xf>
    <xf numFmtId="0" fontId="133" fillId="0" borderId="20" xfId="0" applyFont="1" applyBorder="1" applyAlignment="1">
      <alignment horizontal="center" vertical="center"/>
    </xf>
    <xf numFmtId="0" fontId="133" fillId="0" borderId="21" xfId="0" applyFont="1" applyBorder="1" applyAlignment="1">
      <alignment horizontal="center" vertical="center"/>
    </xf>
    <xf numFmtId="0" fontId="133" fillId="0" borderId="57" xfId="0" applyFont="1" applyBorder="1" applyAlignment="1">
      <alignment horizontal="center" vertical="center"/>
    </xf>
    <xf numFmtId="0" fontId="133" fillId="0" borderId="58" xfId="0" applyFont="1" applyBorder="1" applyAlignment="1">
      <alignment horizontal="center" vertical="center"/>
    </xf>
    <xf numFmtId="43" fontId="17" fillId="3" borderId="4" xfId="1" applyFont="1" applyFill="1" applyBorder="1" applyAlignment="1">
      <alignment horizontal="center" vertical="center"/>
    </xf>
    <xf numFmtId="43" fontId="17" fillId="3" borderId="25" xfId="1" applyFont="1" applyFill="1" applyBorder="1" applyAlignment="1">
      <alignment horizontal="center" vertical="center"/>
    </xf>
    <xf numFmtId="14" fontId="69" fillId="4" borderId="84" xfId="0" applyNumberFormat="1" applyFont="1" applyFill="1" applyBorder="1" applyAlignment="1">
      <alignment horizontal="center" vertical="center"/>
    </xf>
    <xf numFmtId="0" fontId="69" fillId="4" borderId="84" xfId="0" applyFont="1" applyFill="1" applyBorder="1" applyAlignment="1">
      <alignment horizontal="center" vertical="center"/>
    </xf>
    <xf numFmtId="0" fontId="80" fillId="37" borderId="39" xfId="0" applyFont="1" applyFill="1" applyBorder="1" applyAlignment="1">
      <alignment horizontal="center" vertical="center"/>
    </xf>
    <xf numFmtId="0" fontId="80" fillId="37" borderId="40" xfId="0" applyFont="1" applyFill="1" applyBorder="1" applyAlignment="1">
      <alignment horizontal="center" vertical="center"/>
    </xf>
    <xf numFmtId="0" fontId="80" fillId="7" borderId="39" xfId="0" applyFont="1" applyFill="1" applyBorder="1" applyAlignment="1">
      <alignment horizontal="center" vertical="center"/>
    </xf>
    <xf numFmtId="0" fontId="80" fillId="7" borderId="40" xfId="0" applyFont="1" applyFill="1" applyBorder="1" applyAlignment="1">
      <alignment horizontal="center" vertical="center"/>
    </xf>
    <xf numFmtId="0" fontId="17" fillId="3" borderId="23" xfId="0" applyFont="1" applyFill="1" applyBorder="1" applyAlignment="1">
      <alignment horizontal="center" vertical="center"/>
    </xf>
    <xf numFmtId="0" fontId="56" fillId="20" borderId="70" xfId="0" applyFont="1" applyFill="1" applyBorder="1" applyAlignment="1">
      <alignment horizontal="center" vertical="center" wrapText="1"/>
    </xf>
    <xf numFmtId="0" fontId="56" fillId="20" borderId="71" xfId="0" applyFont="1" applyFill="1" applyBorder="1" applyAlignment="1">
      <alignment horizontal="center" vertical="center" wrapText="1"/>
    </xf>
    <xf numFmtId="0" fontId="56" fillId="20" borderId="72" xfId="0" applyFont="1" applyFill="1" applyBorder="1" applyAlignment="1">
      <alignment horizontal="center" vertical="center" wrapText="1"/>
    </xf>
    <xf numFmtId="0" fontId="56" fillId="20" borderId="0" xfId="0" applyFont="1" applyFill="1" applyAlignment="1">
      <alignment horizontal="center" vertical="center" wrapText="1"/>
    </xf>
    <xf numFmtId="0" fontId="56" fillId="20" borderId="86" xfId="0" applyFont="1" applyFill="1" applyBorder="1" applyAlignment="1">
      <alignment horizontal="center" vertical="center" wrapText="1"/>
    </xf>
    <xf numFmtId="0" fontId="56" fillId="20" borderId="4" xfId="0" applyFont="1" applyFill="1" applyBorder="1" applyAlignment="1">
      <alignment horizontal="center" vertical="center" wrapText="1"/>
    </xf>
    <xf numFmtId="0" fontId="12" fillId="26" borderId="7" xfId="0" applyFont="1" applyFill="1" applyBorder="1" applyAlignment="1">
      <alignment horizontal="left" vertical="center" wrapText="1"/>
    </xf>
    <xf numFmtId="0" fontId="12" fillId="26" borderId="3" xfId="0" applyFont="1" applyFill="1" applyBorder="1" applyAlignment="1">
      <alignment horizontal="left" vertical="center" wrapText="1"/>
    </xf>
    <xf numFmtId="0" fontId="12" fillId="26" borderId="66" xfId="0" applyFont="1" applyFill="1" applyBorder="1" applyAlignment="1">
      <alignment horizontal="left" vertical="center" wrapText="1"/>
    </xf>
    <xf numFmtId="0" fontId="12" fillId="26" borderId="9" xfId="0" applyFont="1" applyFill="1" applyBorder="1" applyAlignment="1">
      <alignment horizontal="left" vertical="center" wrapText="1"/>
    </xf>
    <xf numFmtId="0" fontId="12" fillId="26" borderId="0" xfId="0" applyFont="1" applyFill="1" applyAlignment="1">
      <alignment horizontal="left" vertical="center" wrapText="1"/>
    </xf>
    <xf numFmtId="0" fontId="12" fillId="26" borderId="23" xfId="0" applyFont="1" applyFill="1" applyBorder="1" applyAlignment="1">
      <alignment horizontal="left" vertical="center" wrapText="1"/>
    </xf>
    <xf numFmtId="0" fontId="12" fillId="26" borderId="12" xfId="0" applyFont="1" applyFill="1" applyBorder="1" applyAlignment="1">
      <alignment horizontal="left" vertical="center" wrapText="1"/>
    </xf>
    <xf numFmtId="0" fontId="12" fillId="26" borderId="2" xfId="0" applyFont="1" applyFill="1" applyBorder="1" applyAlignment="1">
      <alignment horizontal="left" vertical="center" wrapText="1"/>
    </xf>
    <xf numFmtId="0" fontId="12" fillId="26" borderId="58" xfId="0" applyFont="1" applyFill="1" applyBorder="1" applyAlignment="1">
      <alignment horizontal="left" vertical="center" wrapText="1"/>
    </xf>
    <xf numFmtId="0" fontId="12" fillId="27" borderId="7" xfId="0" applyFont="1" applyFill="1" applyBorder="1" applyAlignment="1">
      <alignment horizontal="left" vertical="center" wrapText="1"/>
    </xf>
    <xf numFmtId="0" fontId="12" fillId="27" borderId="3" xfId="0" applyFont="1" applyFill="1" applyBorder="1" applyAlignment="1">
      <alignment horizontal="left" vertical="center" wrapText="1"/>
    </xf>
    <xf numFmtId="0" fontId="12" fillId="27" borderId="66" xfId="0" applyFont="1" applyFill="1" applyBorder="1" applyAlignment="1">
      <alignment horizontal="left" vertical="center" wrapText="1"/>
    </xf>
    <xf numFmtId="0" fontId="12" fillId="27" borderId="9" xfId="0" applyFont="1" applyFill="1" applyBorder="1" applyAlignment="1">
      <alignment horizontal="left" vertical="center" wrapText="1"/>
    </xf>
    <xf numFmtId="0" fontId="12" fillId="27" borderId="0" xfId="0" applyFont="1" applyFill="1" applyAlignment="1">
      <alignment horizontal="left" vertical="center" wrapText="1"/>
    </xf>
    <xf numFmtId="0" fontId="12" fillId="27" borderId="23" xfId="0" applyFont="1" applyFill="1" applyBorder="1" applyAlignment="1">
      <alignment horizontal="left" vertical="center" wrapText="1"/>
    </xf>
    <xf numFmtId="0" fontId="12" fillId="27" borderId="12" xfId="0" applyFont="1" applyFill="1" applyBorder="1" applyAlignment="1">
      <alignment horizontal="left" vertical="center" wrapText="1"/>
    </xf>
    <xf numFmtId="0" fontId="12" fillId="27" borderId="2" xfId="0" applyFont="1" applyFill="1" applyBorder="1" applyAlignment="1">
      <alignment horizontal="left" vertical="center" wrapText="1"/>
    </xf>
    <xf numFmtId="0" fontId="12" fillId="27" borderId="58" xfId="0" applyFont="1" applyFill="1" applyBorder="1" applyAlignment="1">
      <alignment horizontal="left" vertical="center" wrapText="1"/>
    </xf>
    <xf numFmtId="0" fontId="12" fillId="29" borderId="10" xfId="0" applyFont="1" applyFill="1" applyBorder="1" applyAlignment="1">
      <alignment horizontal="left" vertical="center" wrapText="1"/>
    </xf>
    <xf numFmtId="0" fontId="12" fillId="29" borderId="27" xfId="0" applyFont="1" applyFill="1" applyBorder="1" applyAlignment="1">
      <alignment horizontal="left" vertical="center" wrapText="1"/>
    </xf>
    <xf numFmtId="0" fontId="12" fillId="29" borderId="29" xfId="0" applyFont="1" applyFill="1" applyBorder="1" applyAlignment="1">
      <alignment horizontal="left" vertical="center" wrapText="1"/>
    </xf>
    <xf numFmtId="0" fontId="12" fillId="29" borderId="30" xfId="0" applyFont="1" applyFill="1" applyBorder="1" applyAlignment="1">
      <alignment horizontal="left" vertical="center" wrapText="1"/>
    </xf>
    <xf numFmtId="0" fontId="81" fillId="25" borderId="0" xfId="0" applyFont="1" applyFill="1" applyAlignment="1">
      <alignment horizontal="left" wrapText="1" indent="25"/>
    </xf>
    <xf numFmtId="0" fontId="81" fillId="25" borderId="0" xfId="0" applyFont="1" applyFill="1" applyAlignment="1">
      <alignment horizontal="left" indent="25"/>
    </xf>
    <xf numFmtId="0" fontId="79" fillId="3" borderId="65" xfId="0" applyFont="1" applyFill="1" applyBorder="1" applyAlignment="1">
      <alignment horizontal="center" vertical="center" wrapText="1"/>
    </xf>
    <xf numFmtId="0" fontId="79" fillId="3" borderId="3" xfId="0" applyFont="1" applyFill="1" applyBorder="1" applyAlignment="1">
      <alignment horizontal="center" vertical="center" wrapText="1"/>
    </xf>
    <xf numFmtId="0" fontId="82" fillId="3" borderId="20" xfId="0" applyFont="1" applyFill="1" applyBorder="1" applyAlignment="1">
      <alignment horizontal="center" vertical="center" wrapText="1"/>
    </xf>
    <xf numFmtId="0" fontId="82" fillId="3" borderId="15" xfId="0" applyFont="1" applyFill="1" applyBorder="1" applyAlignment="1">
      <alignment horizontal="center" vertical="center" wrapText="1"/>
    </xf>
    <xf numFmtId="0" fontId="82" fillId="3" borderId="21" xfId="0" applyFont="1" applyFill="1" applyBorder="1" applyAlignment="1">
      <alignment horizontal="center" vertical="center" wrapText="1"/>
    </xf>
    <xf numFmtId="0" fontId="82" fillId="3" borderId="22" xfId="0" applyFont="1" applyFill="1" applyBorder="1" applyAlignment="1">
      <alignment horizontal="center" vertical="center" wrapText="1"/>
    </xf>
    <xf numFmtId="0" fontId="82" fillId="3" borderId="0" xfId="0" applyFont="1" applyFill="1" applyAlignment="1">
      <alignment horizontal="center" vertical="center" wrapText="1"/>
    </xf>
    <xf numFmtId="0" fontId="82" fillId="3" borderId="23" xfId="0" applyFont="1" applyFill="1" applyBorder="1" applyAlignment="1">
      <alignment horizontal="center" vertical="center" wrapText="1"/>
    </xf>
    <xf numFmtId="0" fontId="82" fillId="3" borderId="57" xfId="0" applyFont="1" applyFill="1" applyBorder="1" applyAlignment="1">
      <alignment horizontal="center" vertical="center" wrapText="1"/>
    </xf>
    <xf numFmtId="0" fontId="82" fillId="3" borderId="2" xfId="0" applyFont="1" applyFill="1" applyBorder="1" applyAlignment="1">
      <alignment horizontal="center" vertical="center" wrapText="1"/>
    </xf>
    <xf numFmtId="0" fontId="82" fillId="3" borderId="58" xfId="0" applyFont="1" applyFill="1" applyBorder="1" applyAlignment="1">
      <alignment horizontal="center" vertical="center" wrapText="1"/>
    </xf>
    <xf numFmtId="0" fontId="83" fillId="3" borderId="20" xfId="0" applyFont="1" applyFill="1" applyBorder="1" applyAlignment="1">
      <alignment horizontal="center" vertical="center"/>
    </xf>
    <xf numFmtId="0" fontId="83" fillId="3" borderId="15" xfId="0" applyFont="1" applyFill="1" applyBorder="1" applyAlignment="1">
      <alignment horizontal="center" vertical="center"/>
    </xf>
    <xf numFmtId="0" fontId="83" fillId="3" borderId="21" xfId="0" applyFont="1" applyFill="1" applyBorder="1" applyAlignment="1">
      <alignment horizontal="center" vertical="center"/>
    </xf>
    <xf numFmtId="0" fontId="83" fillId="3" borderId="22" xfId="0" applyFont="1" applyFill="1" applyBorder="1" applyAlignment="1">
      <alignment horizontal="center" vertical="center"/>
    </xf>
    <xf numFmtId="0" fontId="83" fillId="3" borderId="0" xfId="0" applyFont="1" applyFill="1" applyAlignment="1">
      <alignment horizontal="center" vertical="center"/>
    </xf>
    <xf numFmtId="0" fontId="83" fillId="3" borderId="23" xfId="0" applyFont="1" applyFill="1" applyBorder="1" applyAlignment="1">
      <alignment horizontal="center" vertical="center"/>
    </xf>
    <xf numFmtId="0" fontId="83" fillId="3" borderId="24" xfId="0" applyFont="1" applyFill="1" applyBorder="1" applyAlignment="1">
      <alignment horizontal="center" vertical="center"/>
    </xf>
    <xf numFmtId="0" fontId="83" fillId="3" borderId="4" xfId="0" applyFont="1" applyFill="1" applyBorder="1" applyAlignment="1">
      <alignment horizontal="center" vertical="center"/>
    </xf>
    <xf numFmtId="0" fontId="83" fillId="3" borderId="25" xfId="0" applyFont="1" applyFill="1" applyBorder="1" applyAlignment="1">
      <alignment horizontal="center" vertical="center"/>
    </xf>
    <xf numFmtId="0" fontId="12" fillId="28" borderId="7" xfId="0" applyFont="1" applyFill="1" applyBorder="1" applyAlignment="1">
      <alignment horizontal="left" vertical="center" wrapText="1"/>
    </xf>
    <xf numFmtId="0" fontId="12" fillId="28" borderId="3" xfId="0" applyFont="1" applyFill="1" applyBorder="1" applyAlignment="1">
      <alignment horizontal="left" vertical="center" wrapText="1"/>
    </xf>
    <xf numFmtId="0" fontId="12" fillId="28" borderId="66" xfId="0" applyFont="1" applyFill="1" applyBorder="1" applyAlignment="1">
      <alignment horizontal="left" vertical="center" wrapText="1"/>
    </xf>
    <xf numFmtId="0" fontId="12" fillId="28" borderId="9" xfId="0" applyFont="1" applyFill="1" applyBorder="1" applyAlignment="1">
      <alignment horizontal="left" vertical="center" wrapText="1"/>
    </xf>
    <xf numFmtId="0" fontId="12" fillId="28" borderId="0" xfId="0" applyFont="1" applyFill="1" applyAlignment="1">
      <alignment horizontal="left" vertical="center" wrapText="1"/>
    </xf>
    <xf numFmtId="0" fontId="12" fillId="28" borderId="23" xfId="0" applyFont="1" applyFill="1" applyBorder="1" applyAlignment="1">
      <alignment horizontal="left" vertical="center" wrapText="1"/>
    </xf>
    <xf numFmtId="0" fontId="12" fillId="28" borderId="12" xfId="0" applyFont="1" applyFill="1" applyBorder="1" applyAlignment="1">
      <alignment horizontal="left" vertical="center" wrapText="1"/>
    </xf>
    <xf numFmtId="0" fontId="12" fillId="28" borderId="2" xfId="0" applyFont="1" applyFill="1" applyBorder="1" applyAlignment="1">
      <alignment horizontal="left" vertical="center" wrapText="1"/>
    </xf>
    <xf numFmtId="0" fontId="12" fillId="28" borderId="58" xfId="0" applyFont="1" applyFill="1" applyBorder="1" applyAlignment="1">
      <alignment horizontal="left" vertical="center" wrapText="1"/>
    </xf>
    <xf numFmtId="0" fontId="69" fillId="4" borderId="84" xfId="0" applyFont="1" applyFill="1" applyBorder="1" applyAlignment="1">
      <alignment horizontal="right" vertical="center"/>
    </xf>
    <xf numFmtId="0" fontId="80" fillId="35" borderId="39" xfId="0" applyFont="1" applyFill="1" applyBorder="1" applyAlignment="1">
      <alignment horizontal="center" vertical="center"/>
    </xf>
    <xf numFmtId="0" fontId="80" fillId="35" borderId="40" xfId="0" applyFont="1" applyFill="1" applyBorder="1" applyAlignment="1">
      <alignment horizontal="center" vertical="center"/>
    </xf>
    <xf numFmtId="10" fontId="70" fillId="26" borderId="37" xfId="4" applyNumberFormat="1" applyFont="1" applyFill="1" applyBorder="1" applyAlignment="1">
      <alignment horizontal="center" vertical="center"/>
    </xf>
    <xf numFmtId="10" fontId="70" fillId="26" borderId="38" xfId="4" applyNumberFormat="1" applyFont="1" applyFill="1" applyBorder="1" applyAlignment="1">
      <alignment horizontal="center" vertical="center"/>
    </xf>
    <xf numFmtId="2" fontId="17" fillId="18" borderId="59" xfId="0" applyNumberFormat="1" applyFont="1" applyFill="1" applyBorder="1" applyAlignment="1">
      <alignment horizontal="left" vertical="center"/>
    </xf>
    <xf numFmtId="2" fontId="17" fillId="18" borderId="60" xfId="0" applyNumberFormat="1" applyFont="1" applyFill="1" applyBorder="1" applyAlignment="1">
      <alignment horizontal="left" vertical="center"/>
    </xf>
    <xf numFmtId="2" fontId="17" fillId="18" borderId="61" xfId="0" applyNumberFormat="1" applyFont="1" applyFill="1" applyBorder="1" applyAlignment="1">
      <alignment horizontal="left" vertical="center"/>
    </xf>
    <xf numFmtId="0" fontId="17" fillId="17" borderId="20" xfId="0" applyFont="1" applyFill="1" applyBorder="1" applyAlignment="1">
      <alignment horizontal="center" vertical="center" wrapText="1"/>
    </xf>
    <xf numFmtId="0" fontId="17" fillId="17" borderId="15" xfId="0" applyFont="1" applyFill="1" applyBorder="1" applyAlignment="1">
      <alignment horizontal="center" vertical="center" wrapText="1"/>
    </xf>
    <xf numFmtId="0" fontId="17" fillId="17" borderId="21" xfId="0" applyFont="1" applyFill="1" applyBorder="1" applyAlignment="1">
      <alignment horizontal="center" vertical="center" wrapText="1"/>
    </xf>
    <xf numFmtId="0" fontId="17" fillId="17" borderId="57" xfId="0" applyFont="1" applyFill="1" applyBorder="1" applyAlignment="1">
      <alignment horizontal="center" vertical="center" wrapText="1"/>
    </xf>
    <xf numFmtId="0" fontId="17" fillId="17" borderId="2" xfId="0" applyFont="1" applyFill="1" applyBorder="1" applyAlignment="1">
      <alignment horizontal="center" vertical="center" wrapText="1"/>
    </xf>
    <xf numFmtId="0" fontId="17" fillId="17" borderId="58" xfId="0" applyFont="1" applyFill="1" applyBorder="1" applyAlignment="1">
      <alignment horizontal="center" vertical="center" wrapText="1"/>
    </xf>
    <xf numFmtId="2" fontId="17" fillId="18" borderId="64" xfId="0" applyNumberFormat="1" applyFont="1" applyFill="1" applyBorder="1" applyAlignment="1">
      <alignment horizontal="left" vertical="center"/>
    </xf>
    <xf numFmtId="2" fontId="17" fillId="18" borderId="19" xfId="0" applyNumberFormat="1" applyFont="1" applyFill="1" applyBorder="1" applyAlignment="1">
      <alignment horizontal="left" vertical="center"/>
    </xf>
    <xf numFmtId="2" fontId="17" fillId="18" borderId="56" xfId="0" applyNumberFormat="1" applyFont="1" applyFill="1" applyBorder="1" applyAlignment="1">
      <alignment horizontal="left" vertical="center"/>
    </xf>
    <xf numFmtId="2" fontId="17" fillId="0" borderId="64" xfId="0" applyNumberFormat="1" applyFont="1" applyBorder="1" applyAlignment="1">
      <alignment horizontal="left" vertical="center"/>
    </xf>
    <xf numFmtId="2" fontId="17" fillId="0" borderId="19" xfId="0" applyNumberFormat="1" applyFont="1" applyBorder="1" applyAlignment="1">
      <alignment horizontal="left" vertical="center"/>
    </xf>
    <xf numFmtId="2" fontId="17" fillId="0" borderId="56" xfId="0" applyNumberFormat="1" applyFont="1" applyBorder="1" applyAlignment="1">
      <alignment horizontal="left" vertical="center"/>
    </xf>
    <xf numFmtId="2" fontId="17" fillId="0" borderId="64" xfId="0" applyNumberFormat="1" applyFont="1" applyBorder="1" applyAlignment="1">
      <alignment horizontal="center" vertical="center"/>
    </xf>
    <xf numFmtId="2" fontId="17" fillId="0" borderId="56" xfId="0" applyNumberFormat="1" applyFont="1" applyBorder="1" applyAlignment="1">
      <alignment horizontal="center" vertical="center"/>
    </xf>
    <xf numFmtId="2" fontId="17" fillId="18" borderId="64" xfId="0" applyNumberFormat="1" applyFont="1" applyFill="1" applyBorder="1" applyAlignment="1">
      <alignment horizontal="center" vertical="center"/>
    </xf>
    <xf numFmtId="2" fontId="17" fillId="18" borderId="56" xfId="0" applyNumberFormat="1" applyFont="1" applyFill="1" applyBorder="1" applyAlignment="1">
      <alignment horizontal="center" vertical="center"/>
    </xf>
    <xf numFmtId="2" fontId="17" fillId="18" borderId="59" xfId="0" applyNumberFormat="1" applyFont="1" applyFill="1" applyBorder="1" applyAlignment="1">
      <alignment horizontal="center" vertical="center"/>
    </xf>
    <xf numFmtId="2" fontId="17" fillId="18" borderId="61" xfId="0" applyNumberFormat="1" applyFont="1" applyFill="1" applyBorder="1" applyAlignment="1">
      <alignment horizontal="center" vertical="center"/>
    </xf>
    <xf numFmtId="2" fontId="17" fillId="18" borderId="41" xfId="0" applyNumberFormat="1" applyFont="1" applyFill="1" applyBorder="1" applyAlignment="1">
      <alignment horizontal="left" vertical="center"/>
    </xf>
    <xf numFmtId="2" fontId="17" fillId="0" borderId="41" xfId="0" applyNumberFormat="1" applyFont="1" applyBorder="1" applyAlignment="1">
      <alignment horizontal="left" vertical="center"/>
    </xf>
    <xf numFmtId="0" fontId="17" fillId="17" borderId="41" xfId="0" applyFont="1" applyFill="1" applyBorder="1" applyAlignment="1">
      <alignment horizontal="left" vertical="center" wrapText="1"/>
    </xf>
    <xf numFmtId="0" fontId="17" fillId="17" borderId="31" xfId="0" applyFont="1" applyFill="1" applyBorder="1" applyAlignment="1">
      <alignment horizontal="left" vertical="center" wrapText="1"/>
    </xf>
    <xf numFmtId="175" fontId="54" fillId="17" borderId="20" xfId="0" applyNumberFormat="1" applyFont="1" applyFill="1" applyBorder="1" applyAlignment="1">
      <alignment horizontal="center" vertical="center"/>
    </xf>
    <xf numFmtId="175" fontId="54" fillId="17" borderId="46" xfId="0" applyNumberFormat="1" applyFont="1" applyFill="1" applyBorder="1" applyAlignment="1">
      <alignment horizontal="center" vertical="center"/>
    </xf>
    <xf numFmtId="175" fontId="54" fillId="17" borderId="22" xfId="0" applyNumberFormat="1" applyFont="1" applyFill="1" applyBorder="1" applyAlignment="1">
      <alignment horizontal="center" vertical="center"/>
    </xf>
    <xf numFmtId="175" fontId="54" fillId="17" borderId="11" xfId="0" applyNumberFormat="1" applyFont="1" applyFill="1" applyBorder="1" applyAlignment="1">
      <alignment horizontal="center" vertical="center"/>
    </xf>
    <xf numFmtId="175" fontId="54" fillId="17" borderId="24" xfId="0" applyNumberFormat="1" applyFont="1" applyFill="1" applyBorder="1" applyAlignment="1">
      <alignment horizontal="center" vertical="center"/>
    </xf>
    <xf numFmtId="175" fontId="54" fillId="17" borderId="62" xfId="0" applyNumberFormat="1" applyFont="1" applyFill="1" applyBorder="1" applyAlignment="1">
      <alignment horizontal="center" vertical="center"/>
    </xf>
    <xf numFmtId="0" fontId="17" fillId="17" borderId="63" xfId="0" applyFont="1" applyFill="1" applyBorder="1" applyAlignment="1">
      <alignment horizontal="center" vertical="center" wrapText="1"/>
    </xf>
    <xf numFmtId="0" fontId="17" fillId="17" borderId="46" xfId="0" applyFont="1" applyFill="1" applyBorder="1" applyAlignment="1">
      <alignment horizontal="center" vertical="center" wrapText="1"/>
    </xf>
    <xf numFmtId="0" fontId="17" fillId="17" borderId="12" xfId="0" applyFont="1" applyFill="1" applyBorder="1" applyAlignment="1">
      <alignment horizontal="center" vertical="center" wrapText="1"/>
    </xf>
    <xf numFmtId="0" fontId="17" fillId="17" borderId="13" xfId="0" applyFont="1" applyFill="1" applyBorder="1" applyAlignment="1">
      <alignment horizontal="center" vertical="center" wrapText="1"/>
    </xf>
    <xf numFmtId="0" fontId="17" fillId="17" borderId="42" xfId="0" applyFont="1" applyFill="1" applyBorder="1" applyAlignment="1">
      <alignment horizontal="left" vertical="center" wrapText="1"/>
    </xf>
    <xf numFmtId="0" fontId="17" fillId="17" borderId="32" xfId="0" applyFont="1" applyFill="1" applyBorder="1" applyAlignment="1">
      <alignment horizontal="left" vertical="center" wrapText="1"/>
    </xf>
    <xf numFmtId="2" fontId="17" fillId="18" borderId="42" xfId="0" applyNumberFormat="1" applyFont="1" applyFill="1" applyBorder="1" applyAlignment="1">
      <alignment horizontal="left" vertical="center"/>
    </xf>
    <xf numFmtId="44" fontId="3" fillId="0" borderId="10" xfId="2" applyFont="1" applyBorder="1" applyAlignment="1">
      <alignment horizontal="left" vertical="center"/>
    </xf>
    <xf numFmtId="44" fontId="3" fillId="18" borderId="10" xfId="2" applyFont="1" applyFill="1" applyBorder="1" applyAlignment="1">
      <alignment horizontal="left" vertical="center"/>
    </xf>
    <xf numFmtId="44" fontId="5" fillId="17" borderId="15" xfId="2" applyFont="1" applyFill="1" applyBorder="1" applyAlignment="1">
      <alignment horizontal="left" vertical="center"/>
    </xf>
    <xf numFmtId="44" fontId="5" fillId="17" borderId="21" xfId="2" applyFont="1" applyFill="1" applyBorder="1" applyAlignment="1">
      <alignment horizontal="left" vertical="center"/>
    </xf>
    <xf numFmtId="44" fontId="5" fillId="17" borderId="4" xfId="2" applyFont="1" applyFill="1" applyBorder="1" applyAlignment="1">
      <alignment horizontal="left" vertical="center"/>
    </xf>
    <xf numFmtId="44" fontId="5" fillId="17" borderId="25" xfId="2" applyFont="1" applyFill="1" applyBorder="1" applyAlignment="1">
      <alignment horizontal="left" vertical="center"/>
    </xf>
    <xf numFmtId="0" fontId="61" fillId="0" borderId="26" xfId="0" applyFont="1" applyBorder="1" applyAlignment="1">
      <alignment horizontal="left" vertical="center"/>
    </xf>
    <xf numFmtId="0" fontId="61" fillId="0" borderId="10" xfId="0" applyFont="1" applyBorder="1" applyAlignment="1">
      <alignment horizontal="left" vertical="center"/>
    </xf>
    <xf numFmtId="0" fontId="61" fillId="18" borderId="26" xfId="0" applyFont="1" applyFill="1" applyBorder="1" applyAlignment="1">
      <alignment horizontal="left" vertical="center"/>
    </xf>
    <xf numFmtId="0" fontId="61" fillId="18" borderId="10" xfId="0" applyFont="1" applyFill="1" applyBorder="1" applyAlignment="1">
      <alignment horizontal="left" vertical="center"/>
    </xf>
    <xf numFmtId="44" fontId="3" fillId="0" borderId="10" xfId="2" applyFont="1" applyBorder="1" applyAlignment="1">
      <alignment horizontal="center" vertical="center"/>
    </xf>
    <xf numFmtId="0" fontId="30" fillId="33" borderId="20" xfId="0" applyFont="1" applyFill="1" applyBorder="1" applyAlignment="1">
      <alignment horizontal="center" vertical="center"/>
    </xf>
    <xf numFmtId="0" fontId="30" fillId="33" borderId="15" xfId="0" applyFont="1" applyFill="1" applyBorder="1" applyAlignment="1">
      <alignment horizontal="center" vertical="center"/>
    </xf>
    <xf numFmtId="0" fontId="30" fillId="33" borderId="46" xfId="0" applyFont="1" applyFill="1" applyBorder="1" applyAlignment="1">
      <alignment horizontal="center" vertical="center"/>
    </xf>
    <xf numFmtId="0" fontId="30" fillId="33" borderId="24" xfId="0" applyFont="1" applyFill="1" applyBorder="1" applyAlignment="1">
      <alignment horizontal="center" vertical="center"/>
    </xf>
    <xf numFmtId="0" fontId="30" fillId="33" borderId="4" xfId="0" applyFont="1" applyFill="1" applyBorder="1" applyAlignment="1">
      <alignment horizontal="center" vertical="center"/>
    </xf>
    <xf numFmtId="0" fontId="30" fillId="33" borderId="62" xfId="0" applyFont="1" applyFill="1" applyBorder="1" applyAlignment="1">
      <alignment horizontal="center" vertical="center"/>
    </xf>
    <xf numFmtId="0" fontId="79" fillId="33" borderId="20" xfId="0" applyFont="1" applyFill="1" applyBorder="1" applyAlignment="1">
      <alignment horizontal="center" vertical="center"/>
    </xf>
    <xf numFmtId="0" fontId="79" fillId="33" borderId="15" xfId="0" applyFont="1" applyFill="1" applyBorder="1" applyAlignment="1">
      <alignment horizontal="center" vertical="center"/>
    </xf>
    <xf numFmtId="0" fontId="79" fillId="33" borderId="21" xfId="0" applyFont="1" applyFill="1" applyBorder="1" applyAlignment="1">
      <alignment horizontal="center" vertical="center"/>
    </xf>
    <xf numFmtId="0" fontId="79" fillId="33" borderId="22" xfId="0" applyFont="1" applyFill="1" applyBorder="1" applyAlignment="1">
      <alignment horizontal="center" vertical="center"/>
    </xf>
    <xf numFmtId="0" fontId="79" fillId="33" borderId="0" xfId="0" applyFont="1" applyFill="1" applyAlignment="1">
      <alignment horizontal="center" vertical="center"/>
    </xf>
    <xf numFmtId="0" fontId="79" fillId="33" borderId="23" xfId="0" applyFont="1" applyFill="1" applyBorder="1" applyAlignment="1">
      <alignment horizontal="center" vertical="center"/>
    </xf>
    <xf numFmtId="0" fontId="3" fillId="17" borderId="67" xfId="0" applyFont="1" applyFill="1" applyBorder="1" applyAlignment="1">
      <alignment horizontal="center" vertical="center"/>
    </xf>
    <xf numFmtId="0" fontId="3" fillId="17" borderId="68" xfId="0" applyFont="1" applyFill="1" applyBorder="1" applyAlignment="1">
      <alignment horizontal="center" vertical="center"/>
    </xf>
    <xf numFmtId="0" fontId="3" fillId="17" borderId="50" xfId="0" applyFont="1" applyFill="1" applyBorder="1" applyAlignment="1">
      <alignment horizontal="center" vertical="center"/>
    </xf>
    <xf numFmtId="0" fontId="3" fillId="17" borderId="47" xfId="0" applyFont="1" applyFill="1" applyBorder="1" applyAlignment="1">
      <alignment horizontal="center" vertical="center"/>
    </xf>
    <xf numFmtId="0" fontId="3" fillId="17" borderId="52" xfId="0" applyFont="1" applyFill="1" applyBorder="1" applyAlignment="1">
      <alignment horizontal="center" vertical="center"/>
    </xf>
    <xf numFmtId="0" fontId="3" fillId="17" borderId="49" xfId="0" applyFont="1" applyFill="1" applyBorder="1" applyAlignment="1">
      <alignment horizontal="center" vertical="center"/>
    </xf>
    <xf numFmtId="44" fontId="5" fillId="17" borderId="29" xfId="2" applyFont="1" applyFill="1" applyBorder="1" applyAlignment="1">
      <alignment horizontal="center" vertical="center"/>
    </xf>
    <xf numFmtId="44" fontId="5" fillId="17" borderId="49" xfId="2" applyFont="1" applyFill="1" applyBorder="1" applyAlignment="1">
      <alignment horizontal="center" vertical="center"/>
    </xf>
    <xf numFmtId="9" fontId="12" fillId="17" borderId="53" xfId="4" applyFont="1" applyFill="1" applyBorder="1" applyAlignment="1">
      <alignment horizontal="center" vertical="center"/>
    </xf>
    <xf numFmtId="9" fontId="12" fillId="17" borderId="55" xfId="4" applyFont="1" applyFill="1" applyBorder="1" applyAlignment="1">
      <alignment horizontal="center" vertical="center"/>
    </xf>
    <xf numFmtId="0" fontId="31" fillId="3" borderId="39" xfId="5" applyFill="1" applyBorder="1" applyAlignment="1">
      <alignment horizontal="center" vertical="center" wrapText="1"/>
    </xf>
    <xf numFmtId="0" fontId="31" fillId="3" borderId="40" xfId="5" applyFill="1" applyBorder="1" applyAlignment="1">
      <alignment horizontal="center" vertical="center" wrapText="1"/>
    </xf>
    <xf numFmtId="0" fontId="31" fillId="3" borderId="21" xfId="5" applyFill="1" applyBorder="1" applyAlignment="1">
      <alignment horizontal="center" vertical="center" wrapText="1"/>
    </xf>
    <xf numFmtId="0" fontId="31" fillId="3" borderId="25" xfId="5" applyFill="1" applyBorder="1" applyAlignment="1">
      <alignment horizontal="center" vertical="center"/>
    </xf>
    <xf numFmtId="0" fontId="67" fillId="3" borderId="9" xfId="0" applyFont="1" applyFill="1" applyBorder="1" applyAlignment="1">
      <alignment horizontal="center" vertical="center"/>
    </xf>
    <xf numFmtId="0" fontId="67" fillId="3" borderId="0" xfId="0" applyFont="1" applyFill="1" applyAlignment="1">
      <alignment horizontal="center" vertical="center"/>
    </xf>
    <xf numFmtId="0" fontId="67" fillId="3" borderId="23" xfId="0" applyFont="1" applyFill="1" applyBorder="1" applyAlignment="1">
      <alignment horizontal="center" vertical="center"/>
    </xf>
    <xf numFmtId="0" fontId="54" fillId="17" borderId="20" xfId="0" applyFont="1" applyFill="1" applyBorder="1" applyAlignment="1">
      <alignment horizontal="center" vertical="center" wrapText="1"/>
    </xf>
    <xf numFmtId="0" fontId="54" fillId="17" borderId="21" xfId="0" applyFont="1" applyFill="1" applyBorder="1" applyAlignment="1">
      <alignment horizontal="center" vertical="center"/>
    </xf>
    <xf numFmtId="0" fontId="54" fillId="17" borderId="22" xfId="0" applyFont="1" applyFill="1" applyBorder="1" applyAlignment="1">
      <alignment horizontal="center" vertical="center"/>
    </xf>
    <xf numFmtId="0" fontId="54" fillId="17" borderId="23" xfId="0" applyFont="1" applyFill="1" applyBorder="1" applyAlignment="1">
      <alignment horizontal="center" vertical="center"/>
    </xf>
    <xf numFmtId="0" fontId="54" fillId="17" borderId="24" xfId="0" applyFont="1" applyFill="1" applyBorder="1" applyAlignment="1">
      <alignment horizontal="center" vertical="center"/>
    </xf>
    <xf numFmtId="0" fontId="54" fillId="17" borderId="25" xfId="0" applyFont="1" applyFill="1" applyBorder="1" applyAlignment="1">
      <alignment horizontal="center" vertical="center"/>
    </xf>
    <xf numFmtId="0" fontId="54" fillId="17" borderId="20" xfId="0" applyFont="1" applyFill="1" applyBorder="1" applyAlignment="1">
      <alignment horizontal="center" vertical="center"/>
    </xf>
    <xf numFmtId="0" fontId="17" fillId="17" borderId="39" xfId="0" applyFont="1" applyFill="1" applyBorder="1" applyAlignment="1">
      <alignment horizontal="center" vertical="center" wrapText="1"/>
    </xf>
    <xf numFmtId="0" fontId="17" fillId="17" borderId="43" xfId="0" applyFont="1" applyFill="1" applyBorder="1" applyAlignment="1">
      <alignment horizontal="center" vertical="center" wrapText="1"/>
    </xf>
    <xf numFmtId="0" fontId="17" fillId="17" borderId="35" xfId="0"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7" borderId="33" xfId="0" applyFont="1" applyFill="1" applyBorder="1" applyAlignment="1">
      <alignment horizontal="center" vertical="center" wrapText="1"/>
    </xf>
    <xf numFmtId="0" fontId="17" fillId="17" borderId="36" xfId="0" applyFont="1" applyFill="1" applyBorder="1" applyAlignment="1">
      <alignment horizontal="center" vertical="center" wrapText="1"/>
    </xf>
    <xf numFmtId="0" fontId="17" fillId="17" borderId="34" xfId="0" applyFont="1" applyFill="1" applyBorder="1" applyAlignment="1">
      <alignment horizontal="center" vertical="center" wrapText="1"/>
    </xf>
    <xf numFmtId="0" fontId="17" fillId="17" borderId="37" xfId="0" applyFont="1" applyFill="1" applyBorder="1" applyAlignment="1">
      <alignment horizontal="center" vertical="center" wrapText="1"/>
    </xf>
    <xf numFmtId="0" fontId="17" fillId="18" borderId="47" xfId="0" applyFont="1" applyFill="1" applyBorder="1" applyAlignment="1">
      <alignment horizontal="center" vertical="center" wrapText="1"/>
    </xf>
    <xf numFmtId="0" fontId="17" fillId="18" borderId="48" xfId="0" applyFont="1" applyFill="1" applyBorder="1" applyAlignment="1">
      <alignment horizontal="center" vertical="center"/>
    </xf>
    <xf numFmtId="0" fontId="17" fillId="18" borderId="49" xfId="0" applyFont="1" applyFill="1" applyBorder="1" applyAlignment="1">
      <alignment horizontal="center" vertical="center"/>
    </xf>
    <xf numFmtId="0" fontId="17" fillId="18" borderId="53" xfId="0" applyFont="1" applyFill="1" applyBorder="1" applyAlignment="1">
      <alignment horizontal="center" vertical="center" wrapText="1"/>
    </xf>
    <xf numFmtId="0" fontId="17" fillId="18" borderId="54" xfId="0" applyFont="1" applyFill="1" applyBorder="1" applyAlignment="1">
      <alignment horizontal="center" vertical="center"/>
    </xf>
    <xf numFmtId="0" fontId="17" fillId="18" borderId="55" xfId="0" applyFont="1" applyFill="1" applyBorder="1" applyAlignment="1">
      <alignment horizontal="center" vertical="center"/>
    </xf>
    <xf numFmtId="0" fontId="16" fillId="24" borderId="67" xfId="0" applyFont="1" applyFill="1" applyBorder="1" applyAlignment="1">
      <alignment horizontal="center" vertical="top" wrapText="1"/>
    </xf>
    <xf numFmtId="0" fontId="16" fillId="24" borderId="68" xfId="0" applyFont="1" applyFill="1" applyBorder="1" applyAlignment="1">
      <alignment horizontal="center" vertical="top" wrapText="1"/>
    </xf>
    <xf numFmtId="0" fontId="16" fillId="24" borderId="80" xfId="0" applyFont="1" applyFill="1" applyBorder="1" applyAlignment="1">
      <alignment horizontal="center" vertical="top" wrapText="1"/>
    </xf>
    <xf numFmtId="0" fontId="12" fillId="25" borderId="65" xfId="0" applyFont="1" applyFill="1" applyBorder="1" applyAlignment="1">
      <alignment horizontal="left" vertical="top" wrapText="1"/>
    </xf>
    <xf numFmtId="0" fontId="12" fillId="25" borderId="3" xfId="0" applyFont="1" applyFill="1" applyBorder="1" applyAlignment="1">
      <alignment horizontal="left" vertical="top" wrapText="1"/>
    </xf>
    <xf numFmtId="0" fontId="12" fillId="25" borderId="66" xfId="0" applyFont="1" applyFill="1" applyBorder="1" applyAlignment="1">
      <alignment horizontal="left" vertical="top" wrapText="1"/>
    </xf>
    <xf numFmtId="0" fontId="12" fillId="25" borderId="22" xfId="0" applyFont="1" applyFill="1" applyBorder="1" applyAlignment="1">
      <alignment horizontal="left" vertical="top" wrapText="1"/>
    </xf>
    <xf numFmtId="0" fontId="12" fillId="25" borderId="0" xfId="0" applyFont="1" applyFill="1" applyAlignment="1">
      <alignment horizontal="left" vertical="top" wrapText="1"/>
    </xf>
    <xf numFmtId="0" fontId="12" fillId="25" borderId="23" xfId="0" applyFont="1" applyFill="1" applyBorder="1" applyAlignment="1">
      <alignment horizontal="left" vertical="top" wrapText="1"/>
    </xf>
    <xf numFmtId="0" fontId="12" fillId="25" borderId="24" xfId="0" applyFont="1" applyFill="1" applyBorder="1" applyAlignment="1">
      <alignment horizontal="left" vertical="top" wrapText="1"/>
    </xf>
    <xf numFmtId="0" fontId="12" fillId="25" borderId="4" xfId="0" applyFont="1" applyFill="1" applyBorder="1" applyAlignment="1">
      <alignment horizontal="left" vertical="top" wrapText="1"/>
    </xf>
    <xf numFmtId="0" fontId="12" fillId="25" borderId="25" xfId="0" applyFont="1" applyFill="1" applyBorder="1" applyAlignment="1">
      <alignment horizontal="left" vertical="top" wrapText="1"/>
    </xf>
    <xf numFmtId="0" fontId="68" fillId="0" borderId="0" xfId="0" applyFont="1" applyAlignment="1">
      <alignment horizontal="center" vertical="center"/>
    </xf>
    <xf numFmtId="0" fontId="138" fillId="0" borderId="0" xfId="0" applyFont="1" applyAlignment="1">
      <alignment horizontal="center" vertical="center"/>
    </xf>
    <xf numFmtId="0" fontId="59" fillId="21" borderId="67" xfId="0" applyFont="1" applyFill="1" applyBorder="1" applyAlignment="1">
      <alignment horizontal="left" vertical="center"/>
    </xf>
    <xf numFmtId="0" fontId="59" fillId="21" borderId="68" xfId="0" applyFont="1" applyFill="1" applyBorder="1" applyAlignment="1">
      <alignment horizontal="left" vertical="center"/>
    </xf>
    <xf numFmtId="0" fontId="59" fillId="21" borderId="81" xfId="0" applyFont="1" applyFill="1" applyBorder="1" applyAlignment="1">
      <alignment horizontal="left" vertical="center"/>
    </xf>
    <xf numFmtId="0" fontId="59" fillId="21" borderId="57" xfId="0" applyFont="1" applyFill="1" applyBorder="1" applyAlignment="1">
      <alignment horizontal="left" vertical="center"/>
    </xf>
    <xf numFmtId="0" fontId="59" fillId="21" borderId="2" xfId="0" applyFont="1" applyFill="1" applyBorder="1" applyAlignment="1">
      <alignment horizontal="left" vertical="center"/>
    </xf>
    <xf numFmtId="0" fontId="59" fillId="21" borderId="13" xfId="0" applyFont="1" applyFill="1" applyBorder="1" applyAlignment="1">
      <alignment horizontal="left" vertical="center"/>
    </xf>
    <xf numFmtId="0" fontId="60" fillId="3" borderId="65" xfId="0" applyFont="1" applyFill="1" applyBorder="1" applyAlignment="1">
      <alignment horizontal="left" vertical="center"/>
    </xf>
    <xf numFmtId="0" fontId="60" fillId="3" borderId="3" xfId="0" applyFont="1" applyFill="1" applyBorder="1" applyAlignment="1">
      <alignment horizontal="left" vertical="center"/>
    </xf>
    <xf numFmtId="44" fontId="61" fillId="22" borderId="41" xfId="2" applyFont="1" applyFill="1" applyBorder="1" applyAlignment="1" applyProtection="1">
      <alignment horizontal="right" vertical="center"/>
      <protection locked="0"/>
    </xf>
    <xf numFmtId="44" fontId="61" fillId="22" borderId="31" xfId="2" applyFont="1" applyFill="1" applyBorder="1" applyAlignment="1" applyProtection="1">
      <alignment horizontal="right" vertical="center"/>
      <protection locked="0"/>
    </xf>
    <xf numFmtId="0" fontId="62" fillId="3" borderId="22" xfId="0" applyFont="1" applyFill="1" applyBorder="1" applyAlignment="1">
      <alignment horizontal="left" vertical="center"/>
    </xf>
    <xf numFmtId="0" fontId="62" fillId="3" borderId="0" xfId="0" applyFont="1" applyFill="1" applyAlignment="1">
      <alignment horizontal="left" vertical="center"/>
    </xf>
    <xf numFmtId="0" fontId="62" fillId="3" borderId="11" xfId="0" applyFont="1" applyFill="1" applyBorder="1" applyAlignment="1">
      <alignment horizontal="left" vertical="center"/>
    </xf>
    <xf numFmtId="0" fontId="57" fillId="3" borderId="22" xfId="0" applyFont="1" applyFill="1" applyBorder="1" applyAlignment="1">
      <alignment horizontal="center" vertical="center"/>
    </xf>
    <xf numFmtId="0" fontId="57" fillId="3" borderId="0" xfId="0" applyFont="1" applyFill="1" applyAlignment="1">
      <alignment horizontal="center" vertical="center"/>
    </xf>
    <xf numFmtId="0" fontId="57" fillId="3" borderId="11" xfId="0" applyFont="1" applyFill="1" applyBorder="1" applyAlignment="1">
      <alignment horizontal="center" vertical="center"/>
    </xf>
    <xf numFmtId="0" fontId="58" fillId="3" borderId="22" xfId="0" applyFont="1" applyFill="1" applyBorder="1" applyAlignment="1">
      <alignment horizontal="left" vertical="center"/>
    </xf>
    <xf numFmtId="0" fontId="58" fillId="3" borderId="0" xfId="0" applyFont="1" applyFill="1" applyAlignment="1">
      <alignment horizontal="left" vertical="center"/>
    </xf>
    <xf numFmtId="2" fontId="60" fillId="22" borderId="0" xfId="2" applyNumberFormat="1" applyFont="1" applyFill="1" applyBorder="1" applyAlignment="1" applyProtection="1">
      <alignment horizontal="right" vertical="center"/>
    </xf>
    <xf numFmtId="2" fontId="60" fillId="22" borderId="11" xfId="2" applyNumberFormat="1" applyFont="1" applyFill="1" applyBorder="1" applyAlignment="1" applyProtection="1">
      <alignment horizontal="right" vertical="center"/>
    </xf>
    <xf numFmtId="0" fontId="58" fillId="3" borderId="0" xfId="0" applyFont="1" applyFill="1" applyAlignment="1">
      <alignment horizontal="center" vertical="center"/>
    </xf>
    <xf numFmtId="0" fontId="58" fillId="3" borderId="11" xfId="0" applyFont="1" applyFill="1" applyBorder="1" applyAlignment="1">
      <alignment horizontal="center" vertical="center"/>
    </xf>
    <xf numFmtId="0" fontId="60" fillId="23" borderId="41" xfId="0" applyFont="1" applyFill="1" applyBorder="1" applyAlignment="1">
      <alignment horizontal="center" vertical="center"/>
    </xf>
    <xf numFmtId="0" fontId="60" fillId="23" borderId="19" xfId="0" applyFont="1" applyFill="1" applyBorder="1" applyAlignment="1">
      <alignment horizontal="center" vertical="center"/>
    </xf>
    <xf numFmtId="0" fontId="60" fillId="23" borderId="31" xfId="0" applyFont="1" applyFill="1" applyBorder="1" applyAlignment="1">
      <alignment horizontal="center" vertical="center"/>
    </xf>
    <xf numFmtId="44" fontId="58" fillId="22" borderId="41" xfId="2" applyFont="1" applyFill="1" applyBorder="1" applyAlignment="1" applyProtection="1">
      <alignment horizontal="center" vertical="center"/>
      <protection locked="0"/>
    </xf>
    <xf numFmtId="44" fontId="58" fillId="22" borderId="31" xfId="2" applyFont="1" applyFill="1" applyBorder="1" applyAlignment="1" applyProtection="1">
      <alignment horizontal="center" vertical="center"/>
      <protection locked="0"/>
    </xf>
    <xf numFmtId="10" fontId="58" fillId="22" borderId="41" xfId="4" applyNumberFormat="1" applyFont="1" applyFill="1" applyBorder="1" applyAlignment="1" applyProtection="1">
      <alignment horizontal="right" vertical="center"/>
      <protection locked="0"/>
    </xf>
    <xf numFmtId="10" fontId="58" fillId="22" borderId="31" xfId="4" applyNumberFormat="1" applyFont="1" applyFill="1" applyBorder="1" applyAlignment="1" applyProtection="1">
      <alignment horizontal="right" vertical="center"/>
      <protection locked="0"/>
    </xf>
    <xf numFmtId="44" fontId="58" fillId="3" borderId="3" xfId="0" applyNumberFormat="1" applyFont="1" applyFill="1" applyBorder="1" applyAlignment="1">
      <alignment horizontal="center" vertical="center"/>
    </xf>
    <xf numFmtId="44" fontId="58" fillId="3" borderId="8" xfId="0" applyNumberFormat="1" applyFont="1" applyFill="1" applyBorder="1" applyAlignment="1">
      <alignment horizontal="center" vertical="center"/>
    </xf>
    <xf numFmtId="0" fontId="60" fillId="3" borderId="8" xfId="0" applyFont="1" applyFill="1" applyBorder="1" applyAlignment="1">
      <alignment horizontal="left" vertical="center"/>
    </xf>
    <xf numFmtId="0" fontId="60" fillId="3" borderId="22" xfId="0" applyFont="1" applyFill="1" applyBorder="1" applyAlignment="1">
      <alignment horizontal="left" vertical="center"/>
    </xf>
    <xf numFmtId="0" fontId="60" fillId="3" borderId="0" xfId="0" applyFont="1" applyFill="1" applyAlignment="1">
      <alignment horizontal="left" vertical="center"/>
    </xf>
    <xf numFmtId="6" fontId="58" fillId="3" borderId="22" xfId="0" applyNumberFormat="1" applyFont="1" applyFill="1" applyBorder="1" applyAlignment="1">
      <alignment horizontal="left" vertical="center"/>
    </xf>
    <xf numFmtId="6" fontId="58" fillId="3" borderId="0" xfId="0" applyNumberFormat="1" applyFont="1" applyFill="1" applyAlignment="1">
      <alignment horizontal="left" vertical="center"/>
    </xf>
    <xf numFmtId="6" fontId="8" fillId="0" borderId="22" xfId="0" applyNumberFormat="1" applyFont="1" applyBorder="1" applyAlignment="1">
      <alignment horizontal="center" vertical="center"/>
    </xf>
    <xf numFmtId="6" fontId="8" fillId="0" borderId="0" xfId="0" applyNumberFormat="1" applyFont="1" applyAlignment="1">
      <alignment horizontal="center" vertical="center"/>
    </xf>
    <xf numFmtId="6" fontId="8" fillId="0" borderId="11" xfId="0" applyNumberFormat="1" applyFont="1" applyBorder="1" applyAlignment="1">
      <alignment horizontal="center" vertical="center"/>
    </xf>
    <xf numFmtId="0" fontId="17" fillId="0" borderId="41" xfId="0" applyFont="1" applyBorder="1" applyAlignment="1">
      <alignment horizontal="center" vertical="center"/>
    </xf>
    <xf numFmtId="0" fontId="17" fillId="0" borderId="19" xfId="0" applyFont="1" applyBorder="1" applyAlignment="1">
      <alignment horizontal="center" vertical="center"/>
    </xf>
    <xf numFmtId="0" fontId="17" fillId="0" borderId="56" xfId="0" applyFont="1" applyBorder="1" applyAlignment="1">
      <alignment horizontal="center" vertical="center"/>
    </xf>
    <xf numFmtId="169" fontId="17" fillId="18" borderId="41" xfId="0" applyNumberFormat="1" applyFont="1" applyFill="1" applyBorder="1" applyAlignment="1">
      <alignment horizontal="center" vertical="center"/>
    </xf>
    <xf numFmtId="169" fontId="17" fillId="18" borderId="19" xfId="0" applyNumberFormat="1" applyFont="1" applyFill="1" applyBorder="1" applyAlignment="1">
      <alignment horizontal="center" vertical="center"/>
    </xf>
    <xf numFmtId="169" fontId="17" fillId="18" borderId="56" xfId="0" applyNumberFormat="1" applyFont="1" applyFill="1" applyBorder="1" applyAlignment="1">
      <alignment horizontal="center" vertical="center"/>
    </xf>
    <xf numFmtId="169" fontId="17" fillId="0" borderId="41" xfId="0" applyNumberFormat="1" applyFont="1" applyBorder="1" applyAlignment="1">
      <alignment horizontal="center" vertical="center"/>
    </xf>
    <xf numFmtId="169" fontId="17" fillId="0" borderId="19" xfId="0" applyNumberFormat="1" applyFont="1" applyBorder="1" applyAlignment="1">
      <alignment horizontal="center" vertical="center"/>
    </xf>
    <xf numFmtId="169" fontId="17" fillId="0" borderId="56" xfId="0" applyNumberFormat="1" applyFont="1" applyBorder="1" applyAlignment="1">
      <alignment horizontal="center" vertical="center"/>
    </xf>
    <xf numFmtId="6" fontId="58" fillId="3" borderId="24" xfId="0" applyNumberFormat="1" applyFont="1" applyFill="1" applyBorder="1" applyAlignment="1">
      <alignment horizontal="left" vertical="center"/>
    </xf>
    <xf numFmtId="6" fontId="58" fillId="3" borderId="4" xfId="0" applyNumberFormat="1" applyFont="1" applyFill="1" applyBorder="1" applyAlignment="1">
      <alignment horizontal="left" vertical="center"/>
    </xf>
    <xf numFmtId="44" fontId="60" fillId="22" borderId="0" xfId="2" applyFont="1" applyFill="1" applyBorder="1" applyAlignment="1" applyProtection="1">
      <alignment horizontal="right" vertical="center"/>
    </xf>
    <xf numFmtId="44" fontId="60" fillId="22" borderId="11" xfId="2" applyFont="1" applyFill="1" applyBorder="1" applyAlignment="1" applyProtection="1">
      <alignment horizontal="right" vertical="center"/>
    </xf>
    <xf numFmtId="44" fontId="58" fillId="3" borderId="4" xfId="0" applyNumberFormat="1" applyFont="1" applyFill="1" applyBorder="1" applyAlignment="1">
      <alignment horizontal="right" vertical="center"/>
    </xf>
    <xf numFmtId="44" fontId="58" fillId="3" borderId="62" xfId="0" applyNumberFormat="1" applyFont="1" applyFill="1" applyBorder="1" applyAlignment="1">
      <alignment horizontal="right" vertical="center"/>
    </xf>
    <xf numFmtId="0" fontId="58" fillId="3" borderId="22" xfId="0" applyFont="1" applyFill="1" applyBorder="1" applyAlignment="1">
      <alignment horizontal="center" vertical="center"/>
    </xf>
    <xf numFmtId="44" fontId="58" fillId="22" borderId="0" xfId="0" applyNumberFormat="1" applyFont="1" applyFill="1" applyAlignment="1">
      <alignment horizontal="right" vertical="center"/>
    </xf>
    <xf numFmtId="44" fontId="58" fillId="22" borderId="11" xfId="0" applyNumberFormat="1" applyFont="1" applyFill="1" applyBorder="1" applyAlignment="1">
      <alignment horizontal="right" vertical="center"/>
    </xf>
    <xf numFmtId="0" fontId="57" fillId="0" borderId="22" xfId="0" applyFont="1" applyBorder="1" applyAlignment="1">
      <alignment horizontal="center" vertical="center"/>
    </xf>
    <xf numFmtId="0" fontId="57" fillId="0" borderId="0" xfId="0" applyFont="1" applyAlignment="1">
      <alignment horizontal="center" vertical="center"/>
    </xf>
    <xf numFmtId="0" fontId="57" fillId="0" borderId="11" xfId="0" applyFont="1" applyBorder="1" applyAlignment="1">
      <alignment horizontal="center" vertical="center"/>
    </xf>
    <xf numFmtId="0" fontId="59" fillId="21" borderId="22" xfId="0" applyFont="1" applyFill="1" applyBorder="1" applyAlignment="1">
      <alignment horizontal="left" vertical="center"/>
    </xf>
    <xf numFmtId="0" fontId="59" fillId="21" borderId="0" xfId="0" applyFont="1" applyFill="1" applyAlignment="1">
      <alignment horizontal="left" vertical="center"/>
    </xf>
    <xf numFmtId="0" fontId="59" fillId="21" borderId="11" xfId="0" applyFont="1" applyFill="1" applyBorder="1" applyAlignment="1">
      <alignment horizontal="left" vertical="center"/>
    </xf>
    <xf numFmtId="0" fontId="61" fillId="23" borderId="12" xfId="2" applyNumberFormat="1" applyFont="1" applyFill="1" applyBorder="1" applyAlignment="1" applyProtection="1">
      <alignment horizontal="center" vertical="center"/>
      <protection locked="0"/>
    </xf>
    <xf numFmtId="0" fontId="61" fillId="23" borderId="13" xfId="2" applyNumberFormat="1" applyFont="1" applyFill="1" applyBorder="1" applyAlignment="1" applyProtection="1">
      <alignment horizontal="center" vertical="center"/>
      <protection locked="0"/>
    </xf>
    <xf numFmtId="0" fontId="57" fillId="3" borderId="3" xfId="0" applyFont="1" applyFill="1" applyBorder="1" applyAlignment="1">
      <alignment horizontal="center" vertical="center"/>
    </xf>
    <xf numFmtId="0" fontId="57" fillId="3" borderId="8" xfId="0" applyFont="1" applyFill="1" applyBorder="1" applyAlignment="1">
      <alignment horizontal="center" vertical="center"/>
    </xf>
    <xf numFmtId="0" fontId="17" fillId="17" borderId="57" xfId="0" applyFont="1" applyFill="1" applyBorder="1" applyAlignment="1">
      <alignment horizontal="center" vertical="center"/>
    </xf>
    <xf numFmtId="9" fontId="17" fillId="17" borderId="39" xfId="0" applyNumberFormat="1" applyFont="1" applyFill="1" applyBorder="1" applyAlignment="1">
      <alignment horizontal="center" vertical="center"/>
    </xf>
    <xf numFmtId="9" fontId="17" fillId="17" borderId="40" xfId="0" applyNumberFormat="1" applyFont="1" applyFill="1" applyBorder="1" applyAlignment="1">
      <alignment horizontal="center" vertical="center"/>
    </xf>
    <xf numFmtId="0" fontId="17" fillId="17" borderId="50" xfId="0" applyFont="1" applyFill="1" applyBorder="1" applyAlignment="1">
      <alignment horizontal="center" vertical="center"/>
    </xf>
    <xf numFmtId="0" fontId="17" fillId="17" borderId="51" xfId="0" applyFont="1" applyFill="1" applyBorder="1" applyAlignment="1">
      <alignment horizontal="center" vertical="center"/>
    </xf>
    <xf numFmtId="0" fontId="17" fillId="17" borderId="52" xfId="0" applyFont="1" applyFill="1" applyBorder="1" applyAlignment="1">
      <alignment horizontal="center" vertical="center"/>
    </xf>
    <xf numFmtId="0" fontId="77" fillId="32" borderId="75" xfId="0" applyFont="1" applyFill="1" applyBorder="1" applyAlignment="1">
      <alignment horizontal="left" vertical="center"/>
    </xf>
    <xf numFmtId="0" fontId="77" fillId="32" borderId="76" xfId="0" applyFont="1" applyFill="1" applyBorder="1" applyAlignment="1">
      <alignment horizontal="left" vertical="center"/>
    </xf>
    <xf numFmtId="0" fontId="71" fillId="30" borderId="2" xfId="0" applyFont="1" applyFill="1" applyBorder="1" applyAlignment="1">
      <alignment horizontal="center" vertical="center"/>
    </xf>
    <xf numFmtId="0" fontId="73" fillId="30" borderId="2" xfId="0" applyFont="1" applyFill="1" applyBorder="1" applyAlignment="1">
      <alignment horizontal="left" vertical="center"/>
    </xf>
    <xf numFmtId="0" fontId="74" fillId="31" borderId="2" xfId="0" applyFont="1" applyFill="1" applyBorder="1" applyAlignment="1">
      <alignment horizontal="left" vertical="center"/>
    </xf>
    <xf numFmtId="0" fontId="74" fillId="31" borderId="73" xfId="0" applyFont="1" applyFill="1" applyBorder="1" applyAlignment="1">
      <alignment horizontal="left" vertical="center"/>
    </xf>
    <xf numFmtId="0" fontId="73" fillId="40" borderId="2" xfId="0" applyFont="1" applyFill="1" applyBorder="1" applyAlignment="1">
      <alignment horizontal="left" vertical="center"/>
    </xf>
    <xf numFmtId="0" fontId="10" fillId="0" borderId="3" xfId="0" applyFont="1" applyBorder="1" applyAlignment="1">
      <alignment horizontal="right" vertical="center" indent="1"/>
    </xf>
    <xf numFmtId="14" fontId="139" fillId="0" borderId="19" xfId="0" applyNumberFormat="1" applyFont="1" applyBorder="1" applyAlignment="1">
      <alignment horizontal="left" vertical="center" indent="1"/>
    </xf>
    <xf numFmtId="0" fontId="76" fillId="30" borderId="0" xfId="0" applyFont="1" applyFill="1" applyAlignment="1">
      <alignment horizontal="left" vertical="center"/>
    </xf>
    <xf numFmtId="0" fontId="76" fillId="30" borderId="118" xfId="0" applyFont="1" applyFill="1" applyBorder="1" applyAlignment="1">
      <alignment horizontal="left" vertical="center"/>
    </xf>
    <xf numFmtId="0" fontId="74" fillId="41" borderId="73" xfId="0" applyFont="1" applyFill="1" applyBorder="1" applyAlignment="1">
      <alignment horizontal="left" vertical="center"/>
    </xf>
    <xf numFmtId="0" fontId="76" fillId="40" borderId="0" xfId="0" applyFont="1" applyFill="1" applyAlignment="1">
      <alignment horizontal="left" vertical="center"/>
    </xf>
    <xf numFmtId="0" fontId="76" fillId="40" borderId="118" xfId="0" applyFont="1" applyFill="1" applyBorder="1" applyAlignment="1">
      <alignment horizontal="left" vertical="center"/>
    </xf>
    <xf numFmtId="0" fontId="48" fillId="0" borderId="20" xfId="5" applyFont="1" applyBorder="1" applyAlignment="1">
      <alignment horizontal="center" vertical="center"/>
    </xf>
    <xf numFmtId="0" fontId="48" fillId="0" borderId="15" xfId="5" applyFont="1" applyBorder="1" applyAlignment="1">
      <alignment horizontal="center" vertical="center"/>
    </xf>
    <xf numFmtId="0" fontId="48" fillId="0" borderId="21" xfId="5" applyFont="1" applyBorder="1" applyAlignment="1">
      <alignment horizontal="center" vertical="center"/>
    </xf>
    <xf numFmtId="0" fontId="48" fillId="0" borderId="57" xfId="5" applyFont="1" applyBorder="1" applyAlignment="1">
      <alignment horizontal="center" vertical="center"/>
    </xf>
    <xf numFmtId="0" fontId="48" fillId="0" borderId="2" xfId="5" applyFont="1" applyBorder="1" applyAlignment="1">
      <alignment horizontal="center" vertical="center"/>
    </xf>
    <xf numFmtId="0" fontId="48" fillId="0" borderId="58" xfId="5" applyFont="1" applyBorder="1" applyAlignment="1">
      <alignment horizontal="center" vertical="center"/>
    </xf>
    <xf numFmtId="2" fontId="43" fillId="0" borderId="0" xfId="8" applyNumberFormat="1" applyFont="1" applyAlignment="1">
      <alignment horizontal="left"/>
    </xf>
    <xf numFmtId="44" fontId="43" fillId="0" borderId="0" xfId="8" applyFont="1" applyBorder="1" applyAlignment="1">
      <alignment horizontal="center"/>
    </xf>
    <xf numFmtId="0" fontId="1" fillId="22" borderId="0" xfId="0" applyFont="1" applyFill="1" applyAlignment="1">
      <alignment horizontal="center" vertical="center"/>
    </xf>
    <xf numFmtId="0" fontId="1" fillId="28" borderId="65" xfId="0" applyFont="1" applyFill="1" applyBorder="1" applyAlignment="1">
      <alignment horizontal="center" vertical="center"/>
    </xf>
    <xf numFmtId="0" fontId="1" fillId="28" borderId="8" xfId="0" applyFont="1" applyFill="1" applyBorder="1" applyAlignment="1">
      <alignment horizontal="center" vertical="center"/>
    </xf>
    <xf numFmtId="0" fontId="1" fillId="28" borderId="22" xfId="0" applyFont="1" applyFill="1" applyBorder="1" applyAlignment="1">
      <alignment horizontal="center" vertical="center"/>
    </xf>
    <xf numFmtId="0" fontId="1" fillId="28" borderId="11" xfId="0" applyFont="1" applyFill="1" applyBorder="1" applyAlignment="1">
      <alignment horizontal="center" vertical="center"/>
    </xf>
    <xf numFmtId="0" fontId="1" fillId="28" borderId="57" xfId="0" applyFont="1" applyFill="1" applyBorder="1" applyAlignment="1">
      <alignment horizontal="center" vertical="center"/>
    </xf>
    <xf numFmtId="0" fontId="1" fillId="28" borderId="13" xfId="0" applyFont="1" applyFill="1" applyBorder="1" applyAlignment="1">
      <alignment horizontal="center" vertical="center"/>
    </xf>
    <xf numFmtId="0" fontId="17" fillId="28" borderId="7" xfId="0" applyFont="1" applyFill="1" applyBorder="1" applyAlignment="1">
      <alignment horizontal="left" vertical="center" wrapText="1"/>
    </xf>
    <xf numFmtId="0" fontId="17" fillId="28" borderId="3" xfId="0" applyFont="1" applyFill="1" applyBorder="1" applyAlignment="1">
      <alignment horizontal="left" vertical="center" wrapText="1"/>
    </xf>
    <xf numFmtId="0" fontId="17" fillId="28" borderId="66" xfId="0" applyFont="1" applyFill="1" applyBorder="1" applyAlignment="1">
      <alignment horizontal="left" vertical="center" wrapText="1"/>
    </xf>
    <xf numFmtId="0" fontId="17" fillId="28" borderId="9" xfId="0" applyFont="1" applyFill="1" applyBorder="1" applyAlignment="1">
      <alignment horizontal="left" vertical="center" wrapText="1"/>
    </xf>
    <xf numFmtId="0" fontId="17" fillId="28" borderId="0" xfId="0" applyFont="1" applyFill="1" applyAlignment="1">
      <alignment horizontal="left" vertical="center" wrapText="1"/>
    </xf>
    <xf numFmtId="0" fontId="17" fillId="28" borderId="23" xfId="0" applyFont="1" applyFill="1" applyBorder="1" applyAlignment="1">
      <alignment horizontal="left" vertical="center" wrapText="1"/>
    </xf>
    <xf numFmtId="0" fontId="17" fillId="28" borderId="12" xfId="0" applyFont="1" applyFill="1" applyBorder="1" applyAlignment="1">
      <alignment horizontal="left" vertical="center" wrapText="1"/>
    </xf>
    <xf numFmtId="0" fontId="17" fillId="28" borderId="2" xfId="0" applyFont="1" applyFill="1" applyBorder="1" applyAlignment="1">
      <alignment horizontal="left" vertical="center" wrapText="1"/>
    </xf>
    <xf numFmtId="0" fontId="17" fillId="28" borderId="58" xfId="0" applyFont="1" applyFill="1" applyBorder="1" applyAlignment="1">
      <alignment horizontal="left" vertical="center" wrapText="1"/>
    </xf>
    <xf numFmtId="0" fontId="1" fillId="29" borderId="65" xfId="0" applyFont="1" applyFill="1" applyBorder="1" applyAlignment="1">
      <alignment horizontal="center" vertical="center"/>
    </xf>
    <xf numFmtId="0" fontId="1" fillId="29" borderId="8" xfId="0" applyFont="1" applyFill="1" applyBorder="1" applyAlignment="1">
      <alignment horizontal="center" vertical="center"/>
    </xf>
    <xf numFmtId="0" fontId="1" fillId="29" borderId="22" xfId="0" applyFont="1" applyFill="1" applyBorder="1" applyAlignment="1">
      <alignment horizontal="center" vertical="center"/>
    </xf>
    <xf numFmtId="0" fontId="1" fillId="29" borderId="11" xfId="0" applyFont="1" applyFill="1" applyBorder="1" applyAlignment="1">
      <alignment horizontal="center" vertical="center"/>
    </xf>
    <xf numFmtId="0" fontId="1" fillId="29" borderId="24" xfId="0" applyFont="1" applyFill="1" applyBorder="1" applyAlignment="1">
      <alignment horizontal="center" vertical="center"/>
    </xf>
    <xf numFmtId="0" fontId="1" fillId="29" borderId="62" xfId="0" applyFont="1" applyFill="1" applyBorder="1" applyAlignment="1">
      <alignment horizontal="center" vertical="center"/>
    </xf>
    <xf numFmtId="0" fontId="17" fillId="29" borderId="7" xfId="0" applyFont="1" applyFill="1" applyBorder="1" applyAlignment="1">
      <alignment horizontal="left" vertical="center" wrapText="1"/>
    </xf>
    <xf numFmtId="0" fontId="17" fillId="29" borderId="3" xfId="0" applyFont="1" applyFill="1" applyBorder="1" applyAlignment="1">
      <alignment horizontal="left" vertical="center" wrapText="1"/>
    </xf>
    <xf numFmtId="0" fontId="17" fillId="29" borderId="66" xfId="0" applyFont="1" applyFill="1" applyBorder="1" applyAlignment="1">
      <alignment horizontal="left" vertical="center" wrapText="1"/>
    </xf>
    <xf numFmtId="0" fontId="17" fillId="29" borderId="9" xfId="0" applyFont="1" applyFill="1" applyBorder="1" applyAlignment="1">
      <alignment horizontal="left" vertical="center" wrapText="1"/>
    </xf>
    <xf numFmtId="0" fontId="17" fillId="29" borderId="0" xfId="0" applyFont="1" applyFill="1" applyAlignment="1">
      <alignment horizontal="left" vertical="center" wrapText="1"/>
    </xf>
    <xf numFmtId="0" fontId="17" fillId="29" borderId="23" xfId="0" applyFont="1" applyFill="1" applyBorder="1" applyAlignment="1">
      <alignment horizontal="left" vertical="center" wrapText="1"/>
    </xf>
    <xf numFmtId="0" fontId="17" fillId="29" borderId="69" xfId="0" applyFont="1" applyFill="1" applyBorder="1" applyAlignment="1">
      <alignment horizontal="left" vertical="center" wrapText="1"/>
    </xf>
    <xf numFmtId="0" fontId="17" fillId="29" borderId="4" xfId="0" applyFont="1" applyFill="1" applyBorder="1" applyAlignment="1">
      <alignment horizontal="left" vertical="center" wrapText="1"/>
    </xf>
    <xf numFmtId="0" fontId="17" fillId="29" borderId="25" xfId="0" applyFont="1" applyFill="1" applyBorder="1" applyAlignment="1">
      <alignment horizontal="left" vertical="center" wrapText="1"/>
    </xf>
    <xf numFmtId="0" fontId="11" fillId="3" borderId="20" xfId="0" applyFont="1" applyFill="1" applyBorder="1" applyAlignment="1">
      <alignment horizontal="center" vertical="center" wrapText="1"/>
    </xf>
    <xf numFmtId="0" fontId="11" fillId="3" borderId="15" xfId="0" applyFont="1" applyFill="1" applyBorder="1" applyAlignment="1">
      <alignment horizontal="center" vertical="center" wrapText="1"/>
    </xf>
    <xf numFmtId="0" fontId="11" fillId="3" borderId="22" xfId="0" applyFont="1" applyFill="1" applyBorder="1" applyAlignment="1">
      <alignment horizontal="center" vertical="center" wrapText="1"/>
    </xf>
    <xf numFmtId="0" fontId="11" fillId="3" borderId="0" xfId="0" applyFont="1" applyFill="1" applyAlignment="1">
      <alignment horizontal="center" vertical="center" wrapText="1"/>
    </xf>
    <xf numFmtId="0" fontId="11" fillId="3" borderId="57" xfId="0" applyFont="1" applyFill="1" applyBorder="1" applyAlignment="1">
      <alignment horizontal="center" vertical="center" wrapText="1"/>
    </xf>
    <xf numFmtId="0" fontId="11" fillId="3" borderId="2" xfId="0" applyFont="1" applyFill="1" applyBorder="1" applyAlignment="1">
      <alignment horizontal="center" vertical="center" wrapText="1"/>
    </xf>
    <xf numFmtId="10" fontId="11" fillId="26" borderId="63" xfId="4" applyNumberFormat="1" applyFont="1" applyFill="1" applyBorder="1" applyAlignment="1">
      <alignment horizontal="center" vertical="center"/>
    </xf>
    <xf numFmtId="10" fontId="11" fillId="26" borderId="15" xfId="4" applyNumberFormat="1" applyFont="1" applyFill="1" applyBorder="1" applyAlignment="1">
      <alignment horizontal="center" vertical="center"/>
    </xf>
    <xf numFmtId="10" fontId="11" fillId="26" borderId="21" xfId="4" applyNumberFormat="1" applyFont="1" applyFill="1" applyBorder="1" applyAlignment="1">
      <alignment horizontal="center" vertical="center"/>
    </xf>
    <xf numFmtId="10" fontId="11" fillId="26" borderId="12" xfId="4" applyNumberFormat="1" applyFont="1" applyFill="1" applyBorder="1" applyAlignment="1">
      <alignment horizontal="center" vertical="center"/>
    </xf>
    <xf numFmtId="10" fontId="11" fillId="26" borderId="2" xfId="4" applyNumberFormat="1" applyFont="1" applyFill="1" applyBorder="1" applyAlignment="1">
      <alignment horizontal="center" vertical="center"/>
    </xf>
    <xf numFmtId="10" fontId="11" fillId="26" borderId="58" xfId="4" applyNumberFormat="1" applyFont="1" applyFill="1" applyBorder="1" applyAlignment="1">
      <alignment horizontal="center" vertical="center"/>
    </xf>
    <xf numFmtId="0" fontId="1" fillId="26" borderId="65" xfId="0" applyFont="1" applyFill="1" applyBorder="1" applyAlignment="1">
      <alignment horizontal="center" vertical="center"/>
    </xf>
    <xf numFmtId="0" fontId="1" fillId="26" borderId="8" xfId="0" applyFont="1" applyFill="1" applyBorder="1" applyAlignment="1">
      <alignment horizontal="center" vertical="center"/>
    </xf>
    <xf numFmtId="0" fontId="1" fillId="26" borderId="22" xfId="0" applyFont="1" applyFill="1" applyBorder="1" applyAlignment="1">
      <alignment horizontal="center" vertical="center"/>
    </xf>
    <xf numFmtId="0" fontId="1" fillId="26" borderId="11" xfId="0" applyFont="1" applyFill="1" applyBorder="1" applyAlignment="1">
      <alignment horizontal="center" vertical="center"/>
    </xf>
    <xf numFmtId="0" fontId="1" fillId="26" borderId="57" xfId="0" applyFont="1" applyFill="1" applyBorder="1" applyAlignment="1">
      <alignment horizontal="center" vertical="center"/>
    </xf>
    <xf numFmtId="0" fontId="1" fillId="26" borderId="13" xfId="0" applyFont="1" applyFill="1" applyBorder="1" applyAlignment="1">
      <alignment horizontal="center" vertical="center"/>
    </xf>
    <xf numFmtId="0" fontId="17" fillId="26" borderId="7" xfId="0" applyFont="1" applyFill="1" applyBorder="1" applyAlignment="1">
      <alignment horizontal="left" vertical="center" wrapText="1"/>
    </xf>
    <xf numFmtId="0" fontId="17" fillId="26" borderId="3" xfId="0" applyFont="1" applyFill="1" applyBorder="1" applyAlignment="1">
      <alignment horizontal="left" vertical="center" wrapText="1"/>
    </xf>
    <xf numFmtId="0" fontId="17" fillId="26" borderId="66" xfId="0" applyFont="1" applyFill="1" applyBorder="1" applyAlignment="1">
      <alignment horizontal="left" vertical="center" wrapText="1"/>
    </xf>
    <xf numFmtId="0" fontId="17" fillId="26" borderId="9" xfId="0" applyFont="1" applyFill="1" applyBorder="1" applyAlignment="1">
      <alignment horizontal="left" vertical="center" wrapText="1"/>
    </xf>
    <xf numFmtId="0" fontId="17" fillId="26" borderId="0" xfId="0" applyFont="1" applyFill="1" applyAlignment="1">
      <alignment horizontal="left" vertical="center" wrapText="1"/>
    </xf>
    <xf numFmtId="0" fontId="17" fillId="26" borderId="23" xfId="0" applyFont="1" applyFill="1" applyBorder="1" applyAlignment="1">
      <alignment horizontal="left" vertical="center" wrapText="1"/>
    </xf>
    <xf numFmtId="0" fontId="17" fillId="26" borderId="12" xfId="0" applyFont="1" applyFill="1" applyBorder="1" applyAlignment="1">
      <alignment horizontal="left" vertical="center" wrapText="1"/>
    </xf>
    <xf numFmtId="0" fontId="17" fillId="26" borderId="2" xfId="0" applyFont="1" applyFill="1" applyBorder="1" applyAlignment="1">
      <alignment horizontal="left" vertical="center" wrapText="1"/>
    </xf>
    <xf numFmtId="0" fontId="17" fillId="26" borderId="58" xfId="0" applyFont="1" applyFill="1" applyBorder="1" applyAlignment="1">
      <alignment horizontal="left" vertical="center" wrapText="1"/>
    </xf>
    <xf numFmtId="0" fontId="1" fillId="27" borderId="65" xfId="0" applyFont="1" applyFill="1" applyBorder="1" applyAlignment="1">
      <alignment horizontal="center" vertical="center"/>
    </xf>
    <xf numFmtId="0" fontId="1" fillId="27" borderId="8" xfId="0" applyFont="1" applyFill="1" applyBorder="1" applyAlignment="1">
      <alignment horizontal="center" vertical="center"/>
    </xf>
    <xf numFmtId="0" fontId="1" fillId="27" borderId="22" xfId="0" applyFont="1" applyFill="1" applyBorder="1" applyAlignment="1">
      <alignment horizontal="center" vertical="center"/>
    </xf>
    <xf numFmtId="0" fontId="1" fillId="27" borderId="11" xfId="0" applyFont="1" applyFill="1" applyBorder="1" applyAlignment="1">
      <alignment horizontal="center" vertical="center"/>
    </xf>
    <xf numFmtId="0" fontId="1" fillId="27" borderId="57" xfId="0" applyFont="1" applyFill="1" applyBorder="1" applyAlignment="1">
      <alignment horizontal="center" vertical="center"/>
    </xf>
    <xf numFmtId="0" fontId="1" fillId="27" borderId="13" xfId="0" applyFont="1" applyFill="1" applyBorder="1" applyAlignment="1">
      <alignment horizontal="center" vertical="center"/>
    </xf>
    <xf numFmtId="0" fontId="17" fillId="27" borderId="7" xfId="0" applyFont="1" applyFill="1" applyBorder="1" applyAlignment="1">
      <alignment horizontal="left" vertical="center" wrapText="1"/>
    </xf>
    <xf numFmtId="0" fontId="17" fillId="27" borderId="3" xfId="0" applyFont="1" applyFill="1" applyBorder="1" applyAlignment="1">
      <alignment horizontal="left" vertical="center" wrapText="1"/>
    </xf>
    <xf numFmtId="0" fontId="17" fillId="27" borderId="66" xfId="0" applyFont="1" applyFill="1" applyBorder="1" applyAlignment="1">
      <alignment horizontal="left" vertical="center" wrapText="1"/>
    </xf>
    <xf numFmtId="0" fontId="17" fillId="27" borderId="9" xfId="0" applyFont="1" applyFill="1" applyBorder="1" applyAlignment="1">
      <alignment horizontal="left" vertical="center" wrapText="1"/>
    </xf>
    <xf numFmtId="0" fontId="17" fillId="27" borderId="0" xfId="0" applyFont="1" applyFill="1" applyAlignment="1">
      <alignment horizontal="left" vertical="center" wrapText="1"/>
    </xf>
    <xf numFmtId="0" fontId="17" fillId="27" borderId="23" xfId="0" applyFont="1" applyFill="1" applyBorder="1" applyAlignment="1">
      <alignment horizontal="left" vertical="center" wrapText="1"/>
    </xf>
    <xf numFmtId="0" fontId="17" fillId="27" borderId="12" xfId="0" applyFont="1" applyFill="1" applyBorder="1" applyAlignment="1">
      <alignment horizontal="left" vertical="center" wrapText="1"/>
    </xf>
    <xf numFmtId="0" fontId="17" fillId="27" borderId="2" xfId="0" applyFont="1" applyFill="1" applyBorder="1" applyAlignment="1">
      <alignment horizontal="left" vertical="center" wrapText="1"/>
    </xf>
    <xf numFmtId="0" fontId="17" fillId="27" borderId="58" xfId="0" applyFont="1" applyFill="1" applyBorder="1" applyAlignment="1">
      <alignment horizontal="left" vertical="center" wrapText="1"/>
    </xf>
    <xf numFmtId="0" fontId="17" fillId="0" borderId="67" xfId="0" applyFont="1" applyBorder="1" applyAlignment="1">
      <alignment horizontal="center"/>
    </xf>
    <xf numFmtId="0" fontId="17" fillId="0" borderId="80" xfId="0" applyFont="1" applyBorder="1" applyAlignment="1">
      <alignment horizontal="center"/>
    </xf>
    <xf numFmtId="0" fontId="17" fillId="0" borderId="65" xfId="0" applyFont="1" applyBorder="1" applyAlignment="1">
      <alignment horizontal="center" vertical="center"/>
    </xf>
    <xf numFmtId="0" fontId="17" fillId="0" borderId="66" xfId="0" applyFont="1" applyBorder="1" applyAlignment="1">
      <alignment horizontal="center" vertical="center"/>
    </xf>
    <xf numFmtId="0" fontId="17" fillId="0" borderId="24" xfId="0" applyFont="1" applyBorder="1" applyAlignment="1">
      <alignment horizontal="center" vertical="center"/>
    </xf>
    <xf numFmtId="0" fontId="17" fillId="0" borderId="25" xfId="0" applyFont="1" applyBorder="1" applyAlignment="1">
      <alignment horizontal="center" vertical="center"/>
    </xf>
    <xf numFmtId="0" fontId="27" fillId="5" borderId="0" xfId="0" applyFont="1" applyFill="1" applyAlignment="1">
      <alignment horizontal="center" vertical="center"/>
    </xf>
    <xf numFmtId="0" fontId="86" fillId="3" borderId="0" xfId="12" applyFont="1" applyFill="1" applyAlignment="1" applyProtection="1">
      <alignment horizontal="left" vertical="center" indent="2"/>
    </xf>
    <xf numFmtId="0" fontId="12" fillId="10" borderId="10" xfId="0" applyFont="1" applyFill="1" applyBorder="1" applyAlignment="1">
      <alignment horizontal="center" vertical="center"/>
    </xf>
    <xf numFmtId="0" fontId="24" fillId="5" borderId="94" xfId="14" applyFont="1" applyFill="1" applyBorder="1" applyAlignment="1">
      <alignment horizontal="center" vertical="center"/>
    </xf>
    <xf numFmtId="0" fontId="24" fillId="5" borderId="78" xfId="14" applyFont="1" applyFill="1" applyBorder="1" applyAlignment="1">
      <alignment horizontal="center" vertical="center"/>
    </xf>
    <xf numFmtId="0" fontId="24" fillId="5" borderId="79" xfId="14" applyFont="1" applyFill="1" applyBorder="1" applyAlignment="1">
      <alignment horizontal="center" vertical="center"/>
    </xf>
    <xf numFmtId="0" fontId="12" fillId="20" borderId="10" xfId="0" applyFont="1" applyFill="1" applyBorder="1" applyAlignment="1">
      <alignment horizontal="center" vertical="center"/>
    </xf>
    <xf numFmtId="0" fontId="24" fillId="4" borderId="94" xfId="14" applyFont="1" applyFill="1" applyBorder="1" applyAlignment="1">
      <alignment horizontal="center" vertical="center"/>
    </xf>
    <xf numFmtId="0" fontId="24" fillId="4" borderId="78" xfId="14" applyFont="1" applyFill="1" applyBorder="1" applyAlignment="1">
      <alignment horizontal="center" vertical="center"/>
    </xf>
    <xf numFmtId="0" fontId="24" fillId="4" borderId="79" xfId="14" applyFont="1" applyFill="1" applyBorder="1" applyAlignment="1">
      <alignment horizontal="center" vertical="center"/>
    </xf>
    <xf numFmtId="0" fontId="95" fillId="0" borderId="2" xfId="14" applyFont="1" applyBorder="1" applyAlignment="1">
      <alignment horizontal="center"/>
    </xf>
    <xf numFmtId="0" fontId="90" fillId="2" borderId="3" xfId="6" applyFont="1" applyFill="1" applyBorder="1" applyAlignment="1" applyProtection="1">
      <alignment horizontal="left"/>
    </xf>
    <xf numFmtId="173" fontId="93" fillId="7" borderId="92" xfId="14" applyNumberFormat="1" applyFont="1" applyFill="1" applyBorder="1" applyAlignment="1">
      <alignment horizontal="center" vertical="center" shrinkToFit="1"/>
    </xf>
    <xf numFmtId="173" fontId="93" fillId="7" borderId="18" xfId="14" applyNumberFormat="1" applyFont="1" applyFill="1" applyBorder="1" applyAlignment="1">
      <alignment horizontal="center" vertical="center" shrinkToFit="1"/>
    </xf>
    <xf numFmtId="173" fontId="93" fillId="7" borderId="91" xfId="14" applyNumberFormat="1" applyFont="1" applyFill="1" applyBorder="1" applyAlignment="1">
      <alignment horizontal="center" vertical="center" shrinkToFit="1"/>
    </xf>
    <xf numFmtId="0" fontId="6" fillId="0" borderId="41" xfId="14" applyFont="1" applyBorder="1" applyAlignment="1">
      <alignment horizontal="center"/>
    </xf>
    <xf numFmtId="0" fontId="6" fillId="0" borderId="19" xfId="14" applyFont="1" applyBorder="1" applyAlignment="1">
      <alignment horizontal="center"/>
    </xf>
    <xf numFmtId="0" fontId="6" fillId="0" borderId="31" xfId="14" applyFont="1" applyBorder="1" applyAlignment="1">
      <alignment horizontal="center"/>
    </xf>
    <xf numFmtId="0" fontId="9" fillId="2" borderId="0" xfId="14" applyFont="1" applyFill="1" applyAlignment="1">
      <alignment horizontal="center"/>
    </xf>
    <xf numFmtId="0" fontId="6" fillId="0" borderId="10" xfId="14" applyFont="1" applyBorder="1" applyAlignment="1">
      <alignment horizontal="center"/>
    </xf>
    <xf numFmtId="0" fontId="97" fillId="2" borderId="9" xfId="14" applyFont="1" applyFill="1" applyBorder="1" applyAlignment="1">
      <alignment horizontal="left"/>
    </xf>
    <xf numFmtId="0" fontId="97" fillId="2" borderId="0" xfId="14" applyFont="1" applyFill="1" applyAlignment="1">
      <alignment horizontal="left"/>
    </xf>
    <xf numFmtId="0" fontId="96" fillId="0" borderId="0" xfId="14" applyFont="1" applyAlignment="1">
      <alignment horizontal="left"/>
    </xf>
    <xf numFmtId="0" fontId="98" fillId="2" borderId="0" xfId="14" applyFont="1" applyFill="1" applyAlignment="1">
      <alignment horizontal="center"/>
    </xf>
    <xf numFmtId="0" fontId="6" fillId="0" borderId="41" xfId="14" applyFont="1" applyBorder="1" applyAlignment="1">
      <alignment horizontal="left"/>
    </xf>
    <xf numFmtId="0" fontId="6" fillId="0" borderId="19" xfId="14" applyFont="1" applyBorder="1" applyAlignment="1">
      <alignment horizontal="left"/>
    </xf>
    <xf numFmtId="0" fontId="6" fillId="0" borderId="31" xfId="14" applyFont="1" applyBorder="1" applyAlignment="1">
      <alignment horizontal="left"/>
    </xf>
    <xf numFmtId="0" fontId="98" fillId="2" borderId="2" xfId="14" applyFont="1" applyFill="1" applyBorder="1" applyAlignment="1">
      <alignment horizontal="left"/>
    </xf>
    <xf numFmtId="0" fontId="98" fillId="2" borderId="2" xfId="14" applyFont="1" applyFill="1" applyBorder="1" applyAlignment="1">
      <alignment horizontal="center"/>
    </xf>
    <xf numFmtId="0" fontId="106" fillId="4" borderId="94" xfId="14" applyFont="1" applyFill="1" applyBorder="1" applyAlignment="1">
      <alignment horizontal="center"/>
    </xf>
    <xf numFmtId="0" fontId="106" fillId="4" borderId="78" xfId="14" applyFont="1" applyFill="1" applyBorder="1" applyAlignment="1">
      <alignment horizontal="center"/>
    </xf>
    <xf numFmtId="0" fontId="106" fillId="4" borderId="79" xfId="14" applyFont="1" applyFill="1" applyBorder="1" applyAlignment="1">
      <alignment horizontal="center"/>
    </xf>
    <xf numFmtId="0" fontId="6" fillId="0" borderId="64" xfId="14" applyFont="1" applyBorder="1" applyAlignment="1">
      <alignment horizontal="left" vertical="center"/>
    </xf>
    <xf numFmtId="0" fontId="6" fillId="0" borderId="31" xfId="14" applyFont="1" applyBorder="1" applyAlignment="1">
      <alignment horizontal="left" vertical="center"/>
    </xf>
    <xf numFmtId="0" fontId="6" fillId="20" borderId="41" xfId="14" applyFont="1" applyFill="1" applyBorder="1" applyAlignment="1">
      <alignment horizontal="center" vertical="center"/>
    </xf>
    <xf numFmtId="0" fontId="6" fillId="20" borderId="31" xfId="14" applyFont="1" applyFill="1" applyBorder="1" applyAlignment="1">
      <alignment horizontal="center" vertical="center"/>
    </xf>
    <xf numFmtId="0" fontId="89" fillId="0" borderId="41" xfId="14" applyBorder="1" applyAlignment="1">
      <alignment horizontal="center" vertical="center"/>
    </xf>
    <xf numFmtId="0" fontId="89" fillId="0" borderId="31" xfId="14" applyBorder="1" applyAlignment="1">
      <alignment horizontal="center" vertical="center"/>
    </xf>
    <xf numFmtId="0" fontId="90" fillId="0" borderId="0" xfId="6" applyFont="1" applyFill="1" applyBorder="1" applyAlignment="1" applyProtection="1">
      <alignment horizontal="left"/>
    </xf>
    <xf numFmtId="0" fontId="9" fillId="0" borderId="88" xfId="14" applyFont="1" applyBorder="1" applyAlignment="1">
      <alignment horizontal="right"/>
    </xf>
    <xf numFmtId="173" fontId="98" fillId="8" borderId="94" xfId="14" applyNumberFormat="1" applyFont="1" applyFill="1" applyBorder="1" applyAlignment="1">
      <alignment horizontal="center" vertical="center"/>
    </xf>
    <xf numFmtId="173" fontId="98" fillId="8" borderId="81" xfId="14" applyNumberFormat="1" applyFont="1" applyFill="1" applyBorder="1" applyAlignment="1">
      <alignment horizontal="center" vertical="center"/>
    </xf>
    <xf numFmtId="173" fontId="98" fillId="8" borderId="78" xfId="14" applyNumberFormat="1" applyFont="1" applyFill="1" applyBorder="1" applyAlignment="1">
      <alignment horizontal="center" vertical="center"/>
    </xf>
    <xf numFmtId="173" fontId="98" fillId="8" borderId="79" xfId="14" applyNumberFormat="1" applyFont="1" applyFill="1" applyBorder="1" applyAlignment="1">
      <alignment horizontal="center" vertical="center"/>
    </xf>
    <xf numFmtId="0" fontId="6" fillId="0" borderId="59" xfId="14" applyFont="1" applyBorder="1" applyAlignment="1">
      <alignment horizontal="right" vertical="center"/>
    </xf>
    <xf numFmtId="0" fontId="89" fillId="0" borderId="60" xfId="14" applyBorder="1" applyAlignment="1">
      <alignment horizontal="right" vertical="center"/>
    </xf>
    <xf numFmtId="0" fontId="89" fillId="0" borderId="32" xfId="14" applyBorder="1" applyAlignment="1">
      <alignment horizontal="right" vertical="center"/>
    </xf>
    <xf numFmtId="0" fontId="6" fillId="20" borderId="41" xfId="14" applyFont="1" applyFill="1" applyBorder="1" applyAlignment="1">
      <alignment horizontal="center"/>
    </xf>
    <xf numFmtId="0" fontId="6" fillId="20" borderId="56" xfId="14" applyFont="1" applyFill="1" applyBorder="1" applyAlignment="1">
      <alignment horizontal="center"/>
    </xf>
    <xf numFmtId="0" fontId="6" fillId="20" borderId="64" xfId="14" applyFont="1" applyFill="1" applyBorder="1" applyAlignment="1">
      <alignment horizontal="center" vertical="center"/>
    </xf>
    <xf numFmtId="0" fontId="89" fillId="0" borderId="41" xfId="14" applyBorder="1" applyAlignment="1">
      <alignment vertical="center"/>
    </xf>
    <xf numFmtId="0" fontId="89" fillId="0" borderId="56" xfId="14" applyBorder="1" applyAlignment="1">
      <alignment vertical="center"/>
    </xf>
    <xf numFmtId="0" fontId="89" fillId="0" borderId="42" xfId="14" applyBorder="1" applyAlignment="1">
      <alignment horizontal="center" vertical="center"/>
    </xf>
    <xf numFmtId="0" fontId="89" fillId="0" borderId="61" xfId="14" applyBorder="1" applyAlignment="1">
      <alignment horizontal="center" vertical="center"/>
    </xf>
    <xf numFmtId="0" fontId="140" fillId="5" borderId="39" xfId="14" applyFont="1" applyFill="1" applyBorder="1" applyAlignment="1">
      <alignment horizontal="center" vertical="center"/>
    </xf>
    <xf numFmtId="0" fontId="140" fillId="5" borderId="95" xfId="14" applyFont="1" applyFill="1" applyBorder="1" applyAlignment="1">
      <alignment horizontal="center" vertical="center"/>
    </xf>
    <xf numFmtId="0" fontId="106" fillId="5" borderId="94" xfId="14" applyFont="1" applyFill="1" applyBorder="1" applyAlignment="1">
      <alignment horizontal="center"/>
    </xf>
    <xf numFmtId="0" fontId="106" fillId="5" borderId="78" xfId="14" applyFont="1" applyFill="1" applyBorder="1" applyAlignment="1">
      <alignment horizontal="center"/>
    </xf>
    <xf numFmtId="0" fontId="106" fillId="5" borderId="79" xfId="14" applyFont="1" applyFill="1" applyBorder="1" applyAlignment="1">
      <alignment horizontal="center"/>
    </xf>
    <xf numFmtId="0" fontId="13" fillId="10" borderId="26" xfId="14" applyFont="1" applyFill="1" applyBorder="1" applyAlignment="1">
      <alignment horizontal="right" vertical="center"/>
    </xf>
    <xf numFmtId="0" fontId="13" fillId="10" borderId="10" xfId="14" applyFont="1" applyFill="1" applyBorder="1" applyAlignment="1">
      <alignment horizontal="right" vertical="center"/>
    </xf>
    <xf numFmtId="0" fontId="105" fillId="17" borderId="19" xfId="15" applyFont="1" applyFill="1" applyBorder="1" applyAlignment="1">
      <alignment horizontal="center" vertical="center"/>
    </xf>
    <xf numFmtId="0" fontId="105" fillId="17" borderId="56" xfId="15" applyFont="1" applyFill="1" applyBorder="1" applyAlignment="1">
      <alignment horizontal="center" vertical="center"/>
    </xf>
    <xf numFmtId="0" fontId="89" fillId="8" borderId="20" xfId="14" applyFill="1" applyBorder="1" applyAlignment="1">
      <alignment horizontal="center" vertical="center"/>
    </xf>
    <xf numFmtId="0" fontId="0" fillId="0" borderId="15" xfId="0" applyBorder="1"/>
    <xf numFmtId="0" fontId="0" fillId="0" borderId="21" xfId="0" applyBorder="1"/>
    <xf numFmtId="0" fontId="104" fillId="0" borderId="7" xfId="14" applyFont="1" applyBorder="1" applyAlignment="1">
      <alignment horizontal="left" vertical="center"/>
    </xf>
    <xf numFmtId="0" fontId="104" fillId="0" borderId="3" xfId="14" applyFont="1" applyBorder="1" applyAlignment="1">
      <alignment horizontal="left" vertical="center"/>
    </xf>
    <xf numFmtId="0" fontId="104" fillId="0" borderId="9" xfId="14" applyFont="1" applyBorder="1" applyAlignment="1">
      <alignment horizontal="left" vertical="center"/>
    </xf>
    <xf numFmtId="0" fontId="104" fillId="0" borderId="0" xfId="14" applyFont="1" applyAlignment="1">
      <alignment horizontal="left" vertical="center"/>
    </xf>
    <xf numFmtId="0" fontId="104" fillId="0" borderId="12" xfId="14" applyFont="1" applyBorder="1" applyAlignment="1">
      <alignment horizontal="left" vertical="center"/>
    </xf>
    <xf numFmtId="0" fontId="104" fillId="0" borderId="2" xfId="14" applyFont="1" applyBorder="1" applyAlignment="1">
      <alignment horizontal="left" vertical="center"/>
    </xf>
    <xf numFmtId="0" fontId="105" fillId="17" borderId="64" xfId="15" applyFont="1" applyFill="1" applyBorder="1" applyAlignment="1">
      <alignment horizontal="center" vertical="center"/>
    </xf>
    <xf numFmtId="0" fontId="104" fillId="0" borderId="14" xfId="14" applyFont="1" applyBorder="1" applyAlignment="1">
      <alignment horizontal="center" vertical="center"/>
    </xf>
    <xf numFmtId="0" fontId="104" fillId="0" borderId="99" xfId="14" applyFont="1" applyBorder="1" applyAlignment="1">
      <alignment horizontal="center" vertical="center"/>
    </xf>
    <xf numFmtId="0" fontId="104" fillId="0" borderId="100" xfId="14" applyFont="1" applyBorder="1" applyAlignment="1">
      <alignment horizontal="center" vertical="center"/>
    </xf>
    <xf numFmtId="0" fontId="104" fillId="0" borderId="101" xfId="14" applyFont="1" applyBorder="1" applyAlignment="1">
      <alignment horizontal="center" vertical="center"/>
    </xf>
    <xf numFmtId="0" fontId="105" fillId="8" borderId="67" xfId="15" applyFont="1" applyFill="1" applyBorder="1" applyAlignment="1">
      <alignment horizontal="center" vertical="center"/>
    </xf>
    <xf numFmtId="0" fontId="105" fillId="8" borderId="68" xfId="15" applyFont="1" applyFill="1" applyBorder="1" applyAlignment="1">
      <alignment horizontal="center" vertical="center"/>
    </xf>
    <xf numFmtId="0" fontId="105" fillId="8" borderId="80" xfId="15" applyFont="1" applyFill="1" applyBorder="1" applyAlignment="1">
      <alignment horizontal="center" vertical="center"/>
    </xf>
    <xf numFmtId="0" fontId="24" fillId="4" borderId="94" xfId="14" applyFont="1" applyFill="1" applyBorder="1" applyAlignment="1">
      <alignment horizontal="center"/>
    </xf>
    <xf numFmtId="0" fontId="24" fillId="4" borderId="78" xfId="14" applyFont="1" applyFill="1" applyBorder="1" applyAlignment="1">
      <alignment horizontal="center"/>
    </xf>
    <xf numFmtId="0" fontId="24" fillId="4" borderId="79" xfId="14" applyFont="1" applyFill="1" applyBorder="1" applyAlignment="1">
      <alignment horizontal="center"/>
    </xf>
    <xf numFmtId="0" fontId="15" fillId="0" borderId="12" xfId="14" applyFont="1" applyBorder="1" applyAlignment="1">
      <alignment horizontal="center" vertical="center" shrinkToFit="1"/>
    </xf>
    <xf numFmtId="0" fontId="15" fillId="0" borderId="13" xfId="14" applyFont="1" applyBorder="1" applyAlignment="1">
      <alignment horizontal="center" vertical="center" shrinkToFit="1"/>
    </xf>
    <xf numFmtId="0" fontId="12" fillId="20" borderId="64" xfId="14" applyFont="1" applyFill="1" applyBorder="1" applyAlignment="1">
      <alignment horizontal="center" vertical="center"/>
    </xf>
    <xf numFmtId="0" fontId="12" fillId="20" borderId="31" xfId="14" applyFont="1" applyFill="1" applyBorder="1" applyAlignment="1">
      <alignment horizontal="center" vertical="center"/>
    </xf>
    <xf numFmtId="0" fontId="12" fillId="0" borderId="64" xfId="14" applyFont="1" applyBorder="1" applyAlignment="1">
      <alignment horizontal="left" vertical="center"/>
    </xf>
    <xf numFmtId="0" fontId="12" fillId="0" borderId="31" xfId="14" applyFont="1" applyBorder="1" applyAlignment="1">
      <alignment horizontal="left" vertical="center"/>
    </xf>
    <xf numFmtId="0" fontId="12" fillId="0" borderId="65" xfId="14" applyFont="1" applyBorder="1" applyAlignment="1">
      <alignment horizontal="left" vertical="center"/>
    </xf>
    <xf numFmtId="0" fontId="12" fillId="0" borderId="8" xfId="14" applyFont="1" applyBorder="1" applyAlignment="1">
      <alignment horizontal="left" vertical="center"/>
    </xf>
    <xf numFmtId="172" fontId="15" fillId="0" borderId="9" xfId="14" applyNumberFormat="1" applyFont="1" applyBorder="1" applyAlignment="1">
      <alignment horizontal="center" vertical="center" shrinkToFit="1"/>
    </xf>
    <xf numFmtId="0" fontId="15" fillId="0" borderId="11" xfId="14" applyFont="1" applyBorder="1" applyAlignment="1">
      <alignment horizontal="center" vertical="center" shrinkToFit="1"/>
    </xf>
    <xf numFmtId="0" fontId="15" fillId="0" borderId="9" xfId="14" applyFont="1" applyBorder="1" applyAlignment="1">
      <alignment horizontal="center" vertical="center" shrinkToFit="1"/>
    </xf>
    <xf numFmtId="174" fontId="27" fillId="7" borderId="10" xfId="14" applyNumberFormat="1" applyFont="1" applyFill="1" applyBorder="1" applyAlignment="1">
      <alignment horizontal="center" vertical="center"/>
    </xf>
    <xf numFmtId="0" fontId="104" fillId="0" borderId="0" xfId="14" applyFont="1" applyAlignment="1">
      <alignment horizontal="center" vertical="center"/>
    </xf>
    <xf numFmtId="0" fontId="104" fillId="0" borderId="9" xfId="14" applyFont="1" applyBorder="1" applyAlignment="1">
      <alignment horizontal="center" vertical="center"/>
    </xf>
    <xf numFmtId="0" fontId="12" fillId="10" borderId="64" xfId="14" applyFont="1" applyFill="1" applyBorder="1" applyAlignment="1">
      <alignment horizontal="center" vertical="center"/>
    </xf>
    <xf numFmtId="0" fontId="12" fillId="10" borderId="31" xfId="14" applyFont="1" applyFill="1" applyBorder="1" applyAlignment="1">
      <alignment horizontal="center" vertical="center"/>
    </xf>
    <xf numFmtId="0" fontId="24" fillId="5" borderId="52" xfId="14" applyFont="1" applyFill="1" applyBorder="1" applyAlignment="1">
      <alignment horizontal="center" vertical="center"/>
    </xf>
    <xf numFmtId="0" fontId="24" fillId="5" borderId="49" xfId="14" applyFont="1" applyFill="1" applyBorder="1" applyAlignment="1">
      <alignment horizontal="center" vertical="center"/>
    </xf>
    <xf numFmtId="0" fontId="24" fillId="5" borderId="55" xfId="14" applyFont="1" applyFill="1" applyBorder="1" applyAlignment="1">
      <alignment horizontal="center" vertical="center"/>
    </xf>
    <xf numFmtId="0" fontId="98" fillId="0" borderId="14" xfId="14" applyFont="1" applyBorder="1" applyAlignment="1">
      <alignment horizontal="right" vertical="center"/>
    </xf>
    <xf numFmtId="0" fontId="98" fillId="0" borderId="101" xfId="14" applyFont="1" applyBorder="1" applyAlignment="1">
      <alignment horizontal="right" vertical="center"/>
    </xf>
    <xf numFmtId="173" fontId="102" fillId="0" borderId="0" xfId="14" applyNumberFormat="1" applyFont="1" applyAlignment="1">
      <alignment horizontal="right" vertical="center"/>
    </xf>
    <xf numFmtId="173" fontId="102" fillId="0" borderId="2" xfId="14" applyNumberFormat="1" applyFont="1" applyBorder="1" applyAlignment="1">
      <alignment horizontal="right" vertical="center"/>
    </xf>
    <xf numFmtId="0" fontId="89" fillId="0" borderId="0" xfId="14" applyAlignment="1">
      <alignment horizontal="center" vertical="center"/>
    </xf>
    <xf numFmtId="0" fontId="89" fillId="0" borderId="2" xfId="14" applyBorder="1" applyAlignment="1">
      <alignment horizontal="center" vertical="center"/>
    </xf>
    <xf numFmtId="0" fontId="98" fillId="0" borderId="0" xfId="14" applyFont="1" applyAlignment="1">
      <alignment horizontal="center" vertical="center" wrapText="1"/>
    </xf>
    <xf numFmtId="0" fontId="98" fillId="8" borderId="14" xfId="14" applyFont="1" applyFill="1" applyBorder="1" applyAlignment="1">
      <alignment horizontal="center" vertical="center"/>
    </xf>
    <xf numFmtId="0" fontId="98" fillId="8" borderId="99" xfId="14" applyFont="1" applyFill="1" applyBorder="1" applyAlignment="1">
      <alignment horizontal="center" vertical="center"/>
    </xf>
    <xf numFmtId="0" fontId="98" fillId="8" borderId="101" xfId="14" applyFont="1" applyFill="1" applyBorder="1" applyAlignment="1">
      <alignment horizontal="center" vertical="center"/>
    </xf>
    <xf numFmtId="0" fontId="13" fillId="20" borderId="26" xfId="14" applyFont="1" applyFill="1" applyBorder="1" applyAlignment="1">
      <alignment horizontal="right" vertical="center"/>
    </xf>
    <xf numFmtId="0" fontId="13" fillId="20" borderId="10" xfId="14" applyFont="1" applyFill="1" applyBorder="1" applyAlignment="1">
      <alignment horizontal="right" vertical="center"/>
    </xf>
    <xf numFmtId="0" fontId="24" fillId="4" borderId="52" xfId="14" applyFont="1" applyFill="1" applyBorder="1" applyAlignment="1">
      <alignment horizontal="center" vertical="center"/>
    </xf>
    <xf numFmtId="0" fontId="24" fillId="4" borderId="49" xfId="14" applyFont="1" applyFill="1" applyBorder="1" applyAlignment="1">
      <alignment horizontal="center" vertical="center"/>
    </xf>
    <xf numFmtId="0" fontId="24" fillId="4" borderId="55" xfId="14" applyFont="1" applyFill="1" applyBorder="1" applyAlignment="1">
      <alignment horizontal="center" vertical="center"/>
    </xf>
    <xf numFmtId="0" fontId="90" fillId="0" borderId="2" xfId="6" applyFont="1" applyFill="1" applyBorder="1" applyAlignment="1" applyProtection="1">
      <alignment horizontal="right"/>
    </xf>
    <xf numFmtId="0" fontId="90" fillId="0" borderId="13" xfId="6" applyFont="1" applyFill="1" applyBorder="1" applyAlignment="1" applyProtection="1">
      <alignment horizontal="right"/>
    </xf>
    <xf numFmtId="0" fontId="103" fillId="0" borderId="0" xfId="14" applyFont="1" applyAlignment="1">
      <alignment horizontal="center" vertical="center" wrapText="1"/>
    </xf>
    <xf numFmtId="0" fontId="103" fillId="0" borderId="2" xfId="14" applyFont="1" applyBorder="1" applyAlignment="1">
      <alignment horizontal="center" vertical="center" wrapText="1"/>
    </xf>
  </cellXfs>
  <cellStyles count="16">
    <cellStyle name="Comma" xfId="1" builtinId="3"/>
    <cellStyle name="Comma 2" xfId="7" xr:uid="{00000000-0005-0000-0000-000001000000}"/>
    <cellStyle name="Comma 3" xfId="10" xr:uid="{00000000-0005-0000-0000-000002000000}"/>
    <cellStyle name="Currency" xfId="2" builtinId="4"/>
    <cellStyle name="Currency 2" xfId="8" xr:uid="{00000000-0005-0000-0000-000004000000}"/>
    <cellStyle name="Currency 3" xfId="13" xr:uid="{00000000-0005-0000-0000-000005000000}"/>
    <cellStyle name="Hyperlink" xfId="3" builtinId="8" customBuiltin="1"/>
    <cellStyle name="Hyperlink 2" xfId="6" xr:uid="{00000000-0005-0000-0000-000007000000}"/>
    <cellStyle name="Hyperlink 3" xfId="12" xr:uid="{00000000-0005-0000-0000-000008000000}"/>
    <cellStyle name="Normal" xfId="0" builtinId="0"/>
    <cellStyle name="Normal 2" xfId="5" xr:uid="{00000000-0005-0000-0000-00000A000000}"/>
    <cellStyle name="Normal 3" xfId="11" xr:uid="{00000000-0005-0000-0000-00000B000000}"/>
    <cellStyle name="Normal 4" xfId="14" xr:uid="{00000000-0005-0000-0000-00000C000000}"/>
    <cellStyle name="Normal 6" xfId="15" xr:uid="{00000000-0005-0000-0000-00000D000000}"/>
    <cellStyle name="Percent" xfId="4" builtinId="5"/>
    <cellStyle name="Percent 2" xfId="9" xr:uid="{00000000-0005-0000-0000-00000F000000}"/>
  </cellStyles>
  <dxfs count="22">
    <dxf>
      <fill>
        <patternFill>
          <bgColor theme="4" tint="0.59996337778862885"/>
        </patternFill>
      </fill>
    </dxf>
    <dxf>
      <fill>
        <patternFill>
          <bgColor theme="4" tint="0.79998168889431442"/>
        </patternFill>
      </fill>
    </dxf>
    <dxf>
      <font>
        <b/>
        <i val="0"/>
      </font>
      <fill>
        <patternFill>
          <bgColor rgb="FFFFFF99"/>
        </patternFill>
      </fill>
    </dxf>
    <dxf>
      <font>
        <b/>
        <i val="0"/>
      </font>
      <fill>
        <patternFill>
          <bgColor rgb="FFFFC000"/>
        </patternFill>
      </fill>
    </dxf>
    <dxf>
      <font>
        <b/>
        <i val="0"/>
      </font>
      <fill>
        <patternFill>
          <bgColor rgb="FFFF0066"/>
        </patternFill>
      </fill>
    </dxf>
    <dxf>
      <font>
        <condense val="0"/>
        <extend val="0"/>
        <color indexed="22"/>
      </font>
    </dxf>
    <dxf>
      <font>
        <condense val="0"/>
        <extend val="0"/>
        <color indexed="55"/>
      </font>
    </dxf>
    <dxf>
      <font>
        <condense val="0"/>
        <extend val="0"/>
        <color indexed="55"/>
      </font>
    </dxf>
    <dxf>
      <font>
        <b/>
        <i val="0"/>
        <condense val="0"/>
        <extend val="0"/>
        <color indexed="10"/>
      </font>
    </dxf>
    <dxf>
      <font>
        <b/>
        <i val="0"/>
        <condense val="0"/>
        <extend val="0"/>
        <color indexed="10"/>
      </font>
    </dxf>
    <dxf>
      <font>
        <b/>
        <i val="0"/>
      </font>
      <fill>
        <patternFill>
          <bgColor rgb="FFFFFF99"/>
        </patternFill>
      </fill>
    </dxf>
    <dxf>
      <font>
        <b/>
        <i val="0"/>
      </font>
      <fill>
        <patternFill>
          <bgColor rgb="FFFFC000"/>
        </patternFill>
      </fill>
    </dxf>
    <dxf>
      <font>
        <b/>
        <i val="0"/>
      </font>
      <fill>
        <patternFill>
          <bgColor rgb="FFFF0066"/>
        </patternFill>
      </fill>
    </dxf>
    <dxf>
      <font>
        <condense val="0"/>
        <extend val="0"/>
        <color rgb="FF9C0006"/>
      </font>
    </dxf>
    <dxf>
      <font>
        <condense val="0"/>
        <extend val="0"/>
        <color indexed="58"/>
      </font>
    </dxf>
    <dxf>
      <font>
        <color theme="3"/>
      </font>
    </dxf>
    <dxf>
      <font>
        <b/>
        <i val="0"/>
      </font>
      <fill>
        <patternFill>
          <bgColor rgb="FFFFFF99"/>
        </patternFill>
      </fill>
    </dxf>
    <dxf>
      <font>
        <b/>
        <i val="0"/>
      </font>
      <fill>
        <patternFill>
          <bgColor rgb="FFFFC000"/>
        </patternFill>
      </fill>
    </dxf>
    <dxf>
      <font>
        <b/>
        <i val="0"/>
      </font>
      <fill>
        <patternFill>
          <bgColor rgb="FFFF0066"/>
        </patternFill>
      </fill>
    </dxf>
    <dxf>
      <font>
        <condense val="0"/>
        <extend val="0"/>
        <color rgb="FF9C0006"/>
      </font>
    </dxf>
    <dxf>
      <font>
        <condense val="0"/>
        <extend val="0"/>
        <color indexed="58"/>
      </font>
    </dxf>
    <dxf>
      <font>
        <color theme="3"/>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5FF25F"/>
      <rgbColor rgb="000000FF"/>
      <rgbColor rgb="00FFFF00"/>
      <rgbColor rgb="00FF99FF"/>
      <rgbColor rgb="0053D4C9"/>
      <rgbColor rgb="006B0C00"/>
      <rgbColor rgb="00006500"/>
      <rgbColor rgb="00182C63"/>
      <rgbColor rgb="00819C00"/>
      <rgbColor rgb="00C9B783"/>
      <rgbColor rgb="00007F74"/>
      <rgbColor rgb="00EAEAEA"/>
      <rgbColor rgb="00666666"/>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799FC4"/>
      <rgbColor rgb="00C1F1ED"/>
      <rgbColor rgb="00D6F4D9"/>
      <rgbColor rgb="00FFFFCC"/>
      <rgbColor rgb="00C9DAFB"/>
      <rgbColor rgb="00FAC8D7"/>
      <rgbColor rgb="00F3F0E4"/>
      <rgbColor rgb="00E4E8F3"/>
      <rgbColor rgb="001849B5"/>
      <rgbColor rgb="0036ACA2"/>
      <rgbColor rgb="00F0BA00"/>
      <rgbColor rgb="00BCC5E1"/>
      <rgbColor rgb="008394C9"/>
      <rgbColor rgb="003B4E87"/>
      <rgbColor rgb="0087743B"/>
      <rgbColor rgb="00B2B2B2"/>
      <rgbColor rgb="00003366"/>
      <rgbColor rgb="00109618"/>
      <rgbColor rgb="00085108"/>
      <rgbColor rgb="00635100"/>
      <rgbColor rgb="00273359"/>
      <rgbColor rgb="00E1D8BC"/>
      <rgbColor rgb="00594C27"/>
      <rgbColor rgb="00333333"/>
    </indexedColors>
    <mruColors>
      <color rgb="FFD58B8B"/>
      <color rgb="FFA13939"/>
      <color rgb="FF9CA3C3"/>
      <color rgb="FFFF99FF"/>
      <color rgb="FFF25C9C"/>
      <color rgb="FFE6B7B7"/>
      <color rgb="FF87743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en-US"/>
              <a:t>Monthly Expenses</a:t>
            </a:r>
          </a:p>
        </c:rich>
      </c:tx>
      <c:overlay val="0"/>
    </c:title>
    <c:autoTitleDeleted val="0"/>
    <c:plotArea>
      <c:layout/>
      <c:pieChart>
        <c:varyColors val="1"/>
        <c:ser>
          <c:idx val="0"/>
          <c:order val="0"/>
          <c:dLbls>
            <c:spPr>
              <a:noFill/>
              <a:ln>
                <a:noFill/>
              </a:ln>
              <a:effectLst/>
            </c:sp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'Data Entry'!$AG$27:$AG$35</c:f>
              <c:strCache>
                <c:ptCount val="9"/>
                <c:pt idx="0">
                  <c:v>Food</c:v>
                </c:pt>
                <c:pt idx="1">
                  <c:v>Utility</c:v>
                </c:pt>
                <c:pt idx="2">
                  <c:v>Insurance</c:v>
                </c:pt>
                <c:pt idx="3">
                  <c:v>Operational</c:v>
                </c:pt>
                <c:pt idx="4">
                  <c:v>Upkeep</c:v>
                </c:pt>
                <c:pt idx="5">
                  <c:v>Future</c:v>
                </c:pt>
                <c:pt idx="6">
                  <c:v>Entertainment</c:v>
                </c:pt>
                <c:pt idx="7">
                  <c:v>Credit Bills</c:v>
                </c:pt>
                <c:pt idx="8">
                  <c:v>Loan Bills</c:v>
                </c:pt>
              </c:strCache>
            </c:strRef>
          </c:cat>
          <c:val>
            <c:numRef>
              <c:f>'Data Entry'!$AH$27:$AH$35</c:f>
              <c:numCache>
                <c:formatCode>_("$"* #,##0.00_);_("$"* \(#,##0.00\);_("$"* "-"??_);_(@_)</c:formatCode>
                <c:ptCount val="9"/>
                <c:pt idx="0">
                  <c:v>580</c:v>
                </c:pt>
                <c:pt idx="1">
                  <c:v>435</c:v>
                </c:pt>
                <c:pt idx="2">
                  <c:v>250</c:v>
                </c:pt>
                <c:pt idx="3">
                  <c:v>329.16666666666669</c:v>
                </c:pt>
                <c:pt idx="4">
                  <c:v>100</c:v>
                </c:pt>
                <c:pt idx="5">
                  <c:v>100</c:v>
                </c:pt>
                <c:pt idx="6">
                  <c:v>50.289166666666667</c:v>
                </c:pt>
                <c:pt idx="7">
                  <c:v>230</c:v>
                </c:pt>
                <c:pt idx="8">
                  <c:v>1770</c:v>
                </c:pt>
              </c:numCache>
            </c:numRef>
          </c:val>
          <c:extLst>
            <c:ext xmlns:c16="http://schemas.microsoft.com/office/drawing/2014/chart" uri="{C3380CC4-5D6E-409C-BE32-E72D297353CC}">
              <c16:uniqueId val="{00000000-02D5-42C9-9089-79D208C6045C}"/>
            </c:ext>
          </c:extLst>
        </c:ser>
        <c:dLbls>
          <c:showLegendKey val="0"/>
          <c:showVal val="0"/>
          <c:showCatName val="0"/>
          <c:showSerName val="0"/>
          <c:showPercent val="1"/>
          <c:showBubbleSize val="0"/>
          <c:showLeaderLines val="0"/>
        </c:dLbls>
        <c:firstSliceAng val="0"/>
      </c:pieChart>
    </c:plotArea>
    <c:legend>
      <c:legendPos val="r"/>
      <c:overlay val="0"/>
    </c:legend>
    <c:plotVisOnly val="0"/>
    <c:dispBlanksAs val="gap"/>
    <c:showDLblsOverMax val="0"/>
  </c:chart>
  <c:spPr>
    <a:gradFill flip="none" rotWithShape="1">
      <a:gsLst>
        <a:gs pos="0">
          <a:srgbClr val="3B4E87">
            <a:tint val="66000"/>
            <a:satMod val="160000"/>
          </a:srgbClr>
        </a:gs>
        <a:gs pos="50000">
          <a:srgbClr val="3B4E87">
            <a:tint val="44500"/>
            <a:satMod val="160000"/>
          </a:srgbClr>
        </a:gs>
        <a:gs pos="100000">
          <a:srgbClr val="3B4E87">
            <a:tint val="23500"/>
            <a:satMod val="160000"/>
          </a:srgbClr>
        </a:gs>
      </a:gsLst>
      <a:lin ang="2700000" scaled="1"/>
      <a:tileRect/>
    </a:gradFill>
    <a:ln>
      <a:solidFill>
        <a:schemeClr val="tx2"/>
      </a:solidFill>
    </a:ln>
  </c:spPr>
  <c:printSettings>
    <c:headerFooter/>
    <c:pageMargins b="0.75000000000000389" l="0.70000000000000062" r="0.70000000000000062" t="0.75000000000000389"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50/30/20 Budget Rule</a:t>
            </a:r>
          </a:p>
        </c:rich>
      </c:tx>
      <c:overlay val="0"/>
    </c:title>
    <c:autoTitleDeleted val="0"/>
    <c:plotArea>
      <c:layout/>
      <c:pieChart>
        <c:varyColors val="1"/>
        <c:ser>
          <c:idx val="0"/>
          <c:order val="0"/>
          <c:spPr>
            <a:ln w="15875">
              <a:solidFill>
                <a:sysClr val="window" lastClr="FFFFFF"/>
              </a:solidFill>
            </a:ln>
            <a:effectLst>
              <a:outerShdw blurRad="63500" sx="102000" sy="102000" algn="ctr" rotWithShape="0">
                <a:prstClr val="black">
                  <a:alpha val="40000"/>
                </a:prstClr>
              </a:outerShdw>
            </a:effectLst>
          </c:spPr>
          <c:dPt>
            <c:idx val="0"/>
            <c:bubble3D val="0"/>
            <c:spPr>
              <a:solidFill>
                <a:schemeClr val="accent1">
                  <a:lumMod val="60000"/>
                  <a:lumOff val="40000"/>
                </a:schemeClr>
              </a:solidFill>
              <a:ln w="15875">
                <a:solidFill>
                  <a:sysClr val="window" lastClr="FFFFFF"/>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0-1F31-462D-9163-D3A1D43979E3}"/>
              </c:ext>
            </c:extLst>
          </c:dPt>
          <c:dLbls>
            <c:spPr>
              <a:noFill/>
              <a:ln>
                <a:noFill/>
              </a:ln>
              <a:effectLst/>
            </c:spPr>
            <c:dLblPos val="ctr"/>
            <c:showLegendKey val="0"/>
            <c:showVal val="0"/>
            <c:showCatName val="1"/>
            <c:showSerName val="0"/>
            <c:showPercent val="1"/>
            <c:showBubbleSize val="0"/>
            <c:showLeaderLines val="1"/>
            <c:extLst>
              <c:ext xmlns:c15="http://schemas.microsoft.com/office/drawing/2012/chart" uri="{CE6537A1-D6FC-4f65-9D91-7224C49458BB}"/>
            </c:extLst>
          </c:dLbls>
          <c:cat>
            <c:strRef>
              <c:f>'Data Entry'!$AG$56:$AG$58</c:f>
              <c:strCache>
                <c:ptCount val="3"/>
                <c:pt idx="0">
                  <c:v>Needs</c:v>
                </c:pt>
                <c:pt idx="1">
                  <c:v>Wants</c:v>
                </c:pt>
                <c:pt idx="2">
                  <c:v>Savings</c:v>
                </c:pt>
              </c:strCache>
            </c:strRef>
          </c:cat>
          <c:val>
            <c:numRef>
              <c:f>'Data Entry'!$AH$56:$AH$58</c:f>
              <c:numCache>
                <c:formatCode>_("$"* #,##0.00_);_("$"* \(#,##0.00\);_("$"* "-"??_);_(@_)</c:formatCode>
                <c:ptCount val="3"/>
                <c:pt idx="0">
                  <c:v>50</c:v>
                </c:pt>
                <c:pt idx="1">
                  <c:v>30</c:v>
                </c:pt>
                <c:pt idx="2">
                  <c:v>20</c:v>
                </c:pt>
              </c:numCache>
            </c:numRef>
          </c:val>
          <c:extLst>
            <c:ext xmlns:c16="http://schemas.microsoft.com/office/drawing/2014/chart" uri="{C3380CC4-5D6E-409C-BE32-E72D297353CC}">
              <c16:uniqueId val="{00000001-1F31-462D-9163-D3A1D43979E3}"/>
            </c:ext>
          </c:extLst>
        </c:ser>
        <c:dLbls>
          <c:showLegendKey val="0"/>
          <c:showVal val="0"/>
          <c:showCatName val="0"/>
          <c:showSerName val="0"/>
          <c:showPercent val="1"/>
          <c:showBubbleSize val="0"/>
          <c:showLeaderLines val="1"/>
        </c:dLbls>
        <c:firstSliceAng val="0"/>
      </c:pieChart>
    </c:plotArea>
    <c:legend>
      <c:legendPos val="r"/>
      <c:overlay val="0"/>
      <c:spPr>
        <a:ln w="3175">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c:spPr>
    </c:legend>
    <c:plotVisOnly val="0"/>
    <c:dispBlanksAs val="gap"/>
    <c:showDLblsOverMax val="0"/>
  </c:chart>
  <c:spPr>
    <a:gradFill>
      <a:gsLst>
        <a:gs pos="0">
          <a:srgbClr val="9CA3C3"/>
        </a:gs>
        <a:gs pos="50000">
          <a:srgbClr val="3B4E87">
            <a:tint val="44500"/>
            <a:satMod val="160000"/>
          </a:srgbClr>
        </a:gs>
        <a:gs pos="100000">
          <a:srgbClr val="3B4E87">
            <a:tint val="23500"/>
            <a:satMod val="160000"/>
          </a:srgbClr>
        </a:gs>
      </a:gsLst>
      <a:lin ang="2700000" scaled="1"/>
    </a:gradFill>
    <a:ln>
      <a:solidFill>
        <a:srgbClr val="3A5D9C"/>
      </a:solidFill>
    </a:ln>
  </c:spPr>
  <c:printSettings>
    <c:headerFooter/>
    <c:pageMargins b="0.75000000000000389" l="0.70000000000000062" r="0.70000000000000062" t="0.750000000000003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en-US"/>
              <a:t>Monthly Expenses</a:t>
            </a:r>
          </a:p>
        </c:rich>
      </c:tx>
      <c:overlay val="0"/>
    </c:title>
    <c:autoTitleDeleted val="0"/>
    <c:plotArea>
      <c:layout/>
      <c:pieChart>
        <c:varyColors val="1"/>
        <c:ser>
          <c:idx val="0"/>
          <c:order val="0"/>
          <c:dLbls>
            <c:spPr>
              <a:noFill/>
              <a:ln>
                <a:noFill/>
              </a:ln>
              <a:effectLst/>
            </c:sp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'What If'!$AP$37:$AP$45</c:f>
              <c:strCache>
                <c:ptCount val="9"/>
                <c:pt idx="0">
                  <c:v>Food</c:v>
                </c:pt>
                <c:pt idx="1">
                  <c:v>Utility</c:v>
                </c:pt>
                <c:pt idx="2">
                  <c:v>Insurance</c:v>
                </c:pt>
                <c:pt idx="3">
                  <c:v>Operational</c:v>
                </c:pt>
                <c:pt idx="4">
                  <c:v>Upkeep</c:v>
                </c:pt>
                <c:pt idx="5">
                  <c:v>Future</c:v>
                </c:pt>
                <c:pt idx="6">
                  <c:v>Entertainment</c:v>
                </c:pt>
                <c:pt idx="7">
                  <c:v>Credit Bills</c:v>
                </c:pt>
                <c:pt idx="8">
                  <c:v>Loan Bills</c:v>
                </c:pt>
              </c:strCache>
            </c:strRef>
          </c:cat>
          <c:val>
            <c:numRef>
              <c:f>'What If'!$AQ$37:$AQ$45</c:f>
              <c:numCache>
                <c:formatCode>_("$"* #,##0.00_);_("$"* \(#,##0.00\);_("$"* "-"??_);_(@_)</c:formatCode>
                <c:ptCount val="9"/>
                <c:pt idx="0">
                  <c:v>580</c:v>
                </c:pt>
                <c:pt idx="1">
                  <c:v>435</c:v>
                </c:pt>
                <c:pt idx="2">
                  <c:v>250</c:v>
                </c:pt>
                <c:pt idx="3">
                  <c:v>329.16666666666669</c:v>
                </c:pt>
                <c:pt idx="4">
                  <c:v>100</c:v>
                </c:pt>
                <c:pt idx="5">
                  <c:v>100</c:v>
                </c:pt>
                <c:pt idx="6">
                  <c:v>50.289166666666667</c:v>
                </c:pt>
                <c:pt idx="7">
                  <c:v>230</c:v>
                </c:pt>
                <c:pt idx="8">
                  <c:v>1770</c:v>
                </c:pt>
              </c:numCache>
            </c:numRef>
          </c:val>
          <c:extLst>
            <c:ext xmlns:c16="http://schemas.microsoft.com/office/drawing/2014/chart" uri="{C3380CC4-5D6E-409C-BE32-E72D297353CC}">
              <c16:uniqueId val="{00000000-1731-4F70-BC8F-07B7F2D6D452}"/>
            </c:ext>
          </c:extLst>
        </c:ser>
        <c:dLbls>
          <c:showLegendKey val="0"/>
          <c:showVal val="0"/>
          <c:showCatName val="0"/>
          <c:showSerName val="0"/>
          <c:showPercent val="1"/>
          <c:showBubbleSize val="0"/>
          <c:showLeaderLines val="0"/>
        </c:dLbls>
        <c:firstSliceAng val="0"/>
      </c:pieChart>
    </c:plotArea>
    <c:legend>
      <c:legendPos val="r"/>
      <c:overlay val="0"/>
    </c:legend>
    <c:plotVisOnly val="0"/>
    <c:dispBlanksAs val="gap"/>
    <c:showDLblsOverMax val="0"/>
  </c:chart>
  <c:spPr>
    <a:gradFill flip="none" rotWithShape="1">
      <a:gsLst>
        <a:gs pos="0">
          <a:srgbClr val="3B4E87">
            <a:tint val="66000"/>
            <a:satMod val="160000"/>
          </a:srgbClr>
        </a:gs>
        <a:gs pos="50000">
          <a:srgbClr val="3B4E87">
            <a:tint val="44500"/>
            <a:satMod val="160000"/>
          </a:srgbClr>
        </a:gs>
        <a:gs pos="100000">
          <a:srgbClr val="3B4E87">
            <a:tint val="23500"/>
            <a:satMod val="160000"/>
          </a:srgbClr>
        </a:gs>
      </a:gsLst>
      <a:lin ang="2700000" scaled="1"/>
      <a:tileRect/>
    </a:gradFill>
    <a:ln>
      <a:solidFill>
        <a:schemeClr val="tx2"/>
      </a:solidFill>
    </a:ln>
  </c:spPr>
  <c:printSettings>
    <c:headerFooter/>
    <c:pageMargins b="0.75000000000000411" l="0.70000000000000062" r="0.70000000000000062" t="0.75000000000000411"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en-US"/>
              <a:t>Monthly Expenses</a:t>
            </a:r>
          </a:p>
        </c:rich>
      </c:tx>
      <c:overlay val="0"/>
    </c:title>
    <c:autoTitleDeleted val="0"/>
    <c:plotArea>
      <c:layout/>
      <c:pieChart>
        <c:varyColors val="1"/>
        <c:ser>
          <c:idx val="0"/>
          <c:order val="0"/>
          <c:dLbls>
            <c:spPr>
              <a:noFill/>
              <a:ln>
                <a:noFill/>
              </a:ln>
              <a:effectLst/>
            </c:sp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'What If'!$AP$62:$AP$70</c:f>
              <c:strCache>
                <c:ptCount val="9"/>
                <c:pt idx="0">
                  <c:v>Food</c:v>
                </c:pt>
                <c:pt idx="1">
                  <c:v>Utility</c:v>
                </c:pt>
                <c:pt idx="2">
                  <c:v>Insurance</c:v>
                </c:pt>
                <c:pt idx="3">
                  <c:v>Operational</c:v>
                </c:pt>
                <c:pt idx="4">
                  <c:v>Upkeep</c:v>
                </c:pt>
                <c:pt idx="5">
                  <c:v>Future</c:v>
                </c:pt>
                <c:pt idx="6">
                  <c:v>Entertainment</c:v>
                </c:pt>
                <c:pt idx="7">
                  <c:v>Credit Bills</c:v>
                </c:pt>
                <c:pt idx="8">
                  <c:v>Loan Bills</c:v>
                </c:pt>
              </c:strCache>
            </c:strRef>
          </c:cat>
          <c:val>
            <c:numRef>
              <c:f>'What If'!$AQ$62:$AQ$70</c:f>
              <c:numCache>
                <c:formatCode>_("$"* #,##0.00_);_("$"* \(#,##0.00\);_("$"* "-"??_);_(@_)</c:formatCode>
                <c:ptCount val="9"/>
                <c:pt idx="0">
                  <c:v>580</c:v>
                </c:pt>
                <c:pt idx="1">
                  <c:v>435</c:v>
                </c:pt>
                <c:pt idx="2">
                  <c:v>250</c:v>
                </c:pt>
                <c:pt idx="3">
                  <c:v>329.16666666666669</c:v>
                </c:pt>
                <c:pt idx="4">
                  <c:v>100</c:v>
                </c:pt>
                <c:pt idx="5">
                  <c:v>100</c:v>
                </c:pt>
                <c:pt idx="6">
                  <c:v>50.289166666666667</c:v>
                </c:pt>
                <c:pt idx="7">
                  <c:v>230</c:v>
                </c:pt>
                <c:pt idx="8">
                  <c:v>1770</c:v>
                </c:pt>
              </c:numCache>
            </c:numRef>
          </c:val>
          <c:extLst>
            <c:ext xmlns:c16="http://schemas.microsoft.com/office/drawing/2014/chart" uri="{C3380CC4-5D6E-409C-BE32-E72D297353CC}">
              <c16:uniqueId val="{00000000-216B-42D3-A108-16C732F66297}"/>
            </c:ext>
          </c:extLst>
        </c:ser>
        <c:dLbls>
          <c:showLegendKey val="0"/>
          <c:showVal val="0"/>
          <c:showCatName val="0"/>
          <c:showSerName val="0"/>
          <c:showPercent val="1"/>
          <c:showBubbleSize val="0"/>
          <c:showLeaderLines val="0"/>
        </c:dLbls>
        <c:firstSliceAng val="0"/>
      </c:pieChart>
    </c:plotArea>
    <c:legend>
      <c:legendPos val="r"/>
      <c:overlay val="0"/>
    </c:legend>
    <c:plotVisOnly val="0"/>
    <c:dispBlanksAs val="gap"/>
    <c:showDLblsOverMax val="0"/>
  </c:chart>
  <c:spPr>
    <a:gradFill flip="none" rotWithShape="1">
      <a:gsLst>
        <a:gs pos="0">
          <a:srgbClr val="3B4E87">
            <a:tint val="66000"/>
            <a:satMod val="160000"/>
          </a:srgbClr>
        </a:gs>
        <a:gs pos="50000">
          <a:srgbClr val="3B4E87">
            <a:tint val="44500"/>
            <a:satMod val="160000"/>
          </a:srgbClr>
        </a:gs>
        <a:gs pos="100000">
          <a:srgbClr val="3B4E87">
            <a:tint val="23500"/>
            <a:satMod val="160000"/>
          </a:srgbClr>
        </a:gs>
      </a:gsLst>
      <a:lin ang="2700000" scaled="1"/>
      <a:tileRect/>
    </a:gradFill>
    <a:ln>
      <a:solidFill>
        <a:schemeClr val="tx2"/>
      </a:solidFill>
    </a:ln>
  </c:spPr>
  <c:printSettings>
    <c:headerFooter/>
    <c:pageMargins b="0.75000000000000433" l="0.70000000000000062" r="0.70000000000000062" t="0.75000000000000433"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94366197183099"/>
          <c:y val="7.8431748007372126E-2"/>
          <c:w val="0.74295774647889812"/>
          <c:h val="0.67647382656361199"/>
        </c:manualLayout>
      </c:layout>
      <c:barChart>
        <c:barDir val="col"/>
        <c:grouping val="clustered"/>
        <c:varyColors val="0"/>
        <c:ser>
          <c:idx val="0"/>
          <c:order val="0"/>
          <c:tx>
            <c:strRef>
              <c:f>'Card Cal'!$J$1</c:f>
              <c:strCache>
                <c:ptCount val="1"/>
                <c:pt idx="0">
                  <c:v>Interest</c:v>
                </c:pt>
              </c:strCache>
            </c:strRef>
          </c:tx>
          <c:spPr>
            <a:solidFill>
              <a:srgbClr val="FAC8D7"/>
            </a:solidFill>
            <a:ln w="12700">
              <a:solidFill>
                <a:srgbClr val="6B0C00"/>
              </a:solidFill>
              <a:prstDash val="solid"/>
            </a:ln>
          </c:spPr>
          <c:invertIfNegative val="0"/>
          <c:dLbls>
            <c:numFmt formatCode="#,##0" sourceLinked="0"/>
            <c:spPr>
              <a:noFill/>
              <a:ln w="25400">
                <a:noFill/>
              </a:ln>
            </c:spPr>
            <c:txPr>
              <a:bodyPr wrap="square" lIns="38100" tIns="19050" rIns="38100" bIns="19050" anchor="ctr">
                <a:spAutoFit/>
              </a:bodyPr>
              <a:lstStyle/>
              <a:p>
                <a:pPr>
                  <a:defRPr sz="800" b="0" i="0" u="none" strike="noStrike" baseline="0">
                    <a:solidFill>
                      <a:srgbClr val="000000"/>
                    </a:solidFill>
                    <a:latin typeface="Arial"/>
                    <a:ea typeface="Arial"/>
                    <a:cs typeface="Aria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'Card Cal'!$H$2:$H$9</c:f>
              <c:numCache>
                <c:formatCode>General</c:formatCode>
                <c:ptCount val="8"/>
                <c:pt idx="0">
                  <c:v>12</c:v>
                </c:pt>
                <c:pt idx="1">
                  <c:v>18</c:v>
                </c:pt>
                <c:pt idx="2">
                  <c:v>24</c:v>
                </c:pt>
                <c:pt idx="3">
                  <c:v>30</c:v>
                </c:pt>
                <c:pt idx="4">
                  <c:v>36</c:v>
                </c:pt>
                <c:pt idx="5">
                  <c:v>42</c:v>
                </c:pt>
                <c:pt idx="6">
                  <c:v>54</c:v>
                </c:pt>
                <c:pt idx="7">
                  <c:v>60</c:v>
                </c:pt>
              </c:numCache>
            </c:numRef>
          </c:cat>
          <c:val>
            <c:numRef>
              <c:f>'Card Cal'!$J$2:$J$9</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CF46-4093-8880-12687D963698}"/>
            </c:ext>
          </c:extLst>
        </c:ser>
        <c:dLbls>
          <c:showLegendKey val="0"/>
          <c:showVal val="0"/>
          <c:showCatName val="0"/>
          <c:showSerName val="0"/>
          <c:showPercent val="0"/>
          <c:showBubbleSize val="0"/>
        </c:dLbls>
        <c:gapWidth val="50"/>
        <c:axId val="153174784"/>
        <c:axId val="153176704"/>
      </c:barChart>
      <c:catAx>
        <c:axId val="153174784"/>
        <c:scaling>
          <c:orientation val="minMax"/>
        </c:scaling>
        <c:delete val="0"/>
        <c:axPos val="b"/>
        <c:title>
          <c:tx>
            <c:rich>
              <a:bodyPr/>
              <a:lstStyle/>
              <a:p>
                <a:pPr>
                  <a:defRPr sz="900" b="1" i="0" u="none" strike="noStrike" baseline="0">
                    <a:solidFill>
                      <a:srgbClr val="000000"/>
                    </a:solidFill>
                    <a:latin typeface="Arial"/>
                    <a:ea typeface="Arial"/>
                    <a:cs typeface="Arial"/>
                  </a:defRPr>
                </a:pPr>
                <a:r>
                  <a:rPr lang="en-US"/>
                  <a:t>Months to Payoff</a:t>
                </a:r>
              </a:p>
            </c:rich>
          </c:tx>
          <c:layout>
            <c:manualLayout>
              <c:xMode val="edge"/>
              <c:yMode val="edge"/>
              <c:x val="0.34859154929577468"/>
              <c:y val="0.8725531965820149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53176704"/>
        <c:crosses val="autoZero"/>
        <c:auto val="1"/>
        <c:lblAlgn val="ctr"/>
        <c:lblOffset val="100"/>
        <c:tickLblSkip val="1"/>
        <c:tickMarkSkip val="1"/>
        <c:noMultiLvlLbl val="0"/>
      </c:catAx>
      <c:valAx>
        <c:axId val="153176704"/>
        <c:scaling>
          <c:orientation val="minMax"/>
        </c:scaling>
        <c:delete val="0"/>
        <c:axPos val="l"/>
        <c:title>
          <c:tx>
            <c:rich>
              <a:bodyPr/>
              <a:lstStyle/>
              <a:p>
                <a:pPr>
                  <a:defRPr sz="1000" b="1" i="0" u="none" strike="noStrike" baseline="0">
                    <a:solidFill>
                      <a:srgbClr val="000000"/>
                    </a:solidFill>
                    <a:latin typeface="Arial"/>
                    <a:ea typeface="Arial"/>
                    <a:cs typeface="Arial"/>
                  </a:defRPr>
                </a:pPr>
                <a:r>
                  <a:rPr lang="en-US"/>
                  <a:t>Total Interest</a:t>
                </a:r>
              </a:p>
            </c:rich>
          </c:tx>
          <c:layout>
            <c:manualLayout>
              <c:xMode val="edge"/>
              <c:yMode val="edge"/>
              <c:x val="1.7605633802816902E-2"/>
              <c:y val="0.20098135426889124"/>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53174784"/>
        <c:crosses val="autoZero"/>
        <c:crossBetween val="between"/>
      </c:valAx>
      <c:spPr>
        <a:noFill/>
        <a:ln w="25400">
          <a:noFill/>
        </a:ln>
      </c:spPr>
    </c:plotArea>
    <c:plotVisOnly val="1"/>
    <c:dispBlanksAs val="gap"/>
    <c:showDLblsOverMax val="0"/>
  </c:chart>
  <c:spPr>
    <a:solidFill>
      <a:srgbClr val="FFFFFF"/>
    </a:solidFill>
    <a:ln w="6350">
      <a:noFill/>
    </a:ln>
  </c:spPr>
  <c:txPr>
    <a:bodyPr/>
    <a:lstStyle/>
    <a:p>
      <a:pPr>
        <a:defRPr sz="875" b="0" i="0" u="none" strike="noStrike" baseline="0">
          <a:solidFill>
            <a:srgbClr val="000000"/>
          </a:solidFill>
          <a:latin typeface="Arial"/>
          <a:ea typeface="Arial"/>
          <a:cs typeface="Arial"/>
        </a:defRPr>
      </a:pPr>
      <a:endParaRPr lang="en-US"/>
    </a:p>
  </c:txPr>
  <c:printSettings>
    <c:headerFooter alignWithMargins="0"/>
    <c:pageMargins b="1" l="0.75000000000001121" r="0.75000000000001121"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704225352111959"/>
          <c:y val="7.4418604651164524E-2"/>
          <c:w val="0.7253521126760567"/>
          <c:h val="0.69302325581395352"/>
        </c:manualLayout>
      </c:layout>
      <c:barChart>
        <c:barDir val="col"/>
        <c:grouping val="clustered"/>
        <c:varyColors val="0"/>
        <c:ser>
          <c:idx val="0"/>
          <c:order val="0"/>
          <c:tx>
            <c:strRef>
              <c:f>'Card Cal'!$I$1</c:f>
              <c:strCache>
                <c:ptCount val="1"/>
                <c:pt idx="0">
                  <c:v>Payment</c:v>
                </c:pt>
              </c:strCache>
            </c:strRef>
          </c:tx>
          <c:spPr>
            <a:solidFill>
              <a:srgbClr val="C9DAFB"/>
            </a:solidFill>
            <a:ln w="12700">
              <a:solidFill>
                <a:srgbClr val="1849B5"/>
              </a:solidFill>
              <a:prstDash val="solid"/>
            </a:ln>
          </c:spPr>
          <c:invertIfNegative val="0"/>
          <c:dLbls>
            <c:numFmt formatCode="#,##0" sourceLinked="0"/>
            <c:spPr>
              <a:noFill/>
              <a:ln w="25400">
                <a:noFill/>
              </a:ln>
            </c:spPr>
            <c:txPr>
              <a:bodyPr wrap="square" lIns="38100" tIns="19050" rIns="38100" bIns="19050" anchor="ctr">
                <a:spAutoFit/>
              </a:bodyPr>
              <a:lstStyle/>
              <a:p>
                <a:pPr>
                  <a:defRPr sz="800" b="0" i="0" u="none" strike="noStrike" baseline="0">
                    <a:solidFill>
                      <a:srgbClr val="000000"/>
                    </a:solidFill>
                    <a:latin typeface="Arial"/>
                    <a:ea typeface="Arial"/>
                    <a:cs typeface="Aria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'Card Cal'!$H$2:$H$9</c:f>
              <c:numCache>
                <c:formatCode>General</c:formatCode>
                <c:ptCount val="8"/>
                <c:pt idx="0">
                  <c:v>12</c:v>
                </c:pt>
                <c:pt idx="1">
                  <c:v>18</c:v>
                </c:pt>
                <c:pt idx="2">
                  <c:v>24</c:v>
                </c:pt>
                <c:pt idx="3">
                  <c:v>30</c:v>
                </c:pt>
                <c:pt idx="4">
                  <c:v>36</c:v>
                </c:pt>
                <c:pt idx="5">
                  <c:v>42</c:v>
                </c:pt>
                <c:pt idx="6">
                  <c:v>54</c:v>
                </c:pt>
                <c:pt idx="7">
                  <c:v>60</c:v>
                </c:pt>
              </c:numCache>
            </c:numRef>
          </c:cat>
          <c:val>
            <c:numRef>
              <c:f>'Card Cal'!$I$2:$I$9</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DCCA-4029-9429-39E4DF30343C}"/>
            </c:ext>
          </c:extLst>
        </c:ser>
        <c:dLbls>
          <c:showLegendKey val="0"/>
          <c:showVal val="0"/>
          <c:showCatName val="0"/>
          <c:showSerName val="0"/>
          <c:showPercent val="0"/>
          <c:showBubbleSize val="0"/>
        </c:dLbls>
        <c:gapWidth val="50"/>
        <c:axId val="153213184"/>
        <c:axId val="153100672"/>
      </c:barChart>
      <c:catAx>
        <c:axId val="153213184"/>
        <c:scaling>
          <c:orientation val="minMax"/>
        </c:scaling>
        <c:delete val="0"/>
        <c:axPos val="b"/>
        <c:title>
          <c:tx>
            <c:rich>
              <a:bodyPr/>
              <a:lstStyle/>
              <a:p>
                <a:pPr>
                  <a:defRPr sz="875" b="1" i="0" u="none" strike="noStrike" baseline="0">
                    <a:solidFill>
                      <a:srgbClr val="000000"/>
                    </a:solidFill>
                    <a:latin typeface="Arial"/>
                    <a:ea typeface="Arial"/>
                    <a:cs typeface="Arial"/>
                  </a:defRPr>
                </a:pPr>
                <a:r>
                  <a:rPr lang="en-US"/>
                  <a:t>Months to Payoff</a:t>
                </a:r>
              </a:p>
            </c:rich>
          </c:tx>
          <c:layout>
            <c:manualLayout>
              <c:xMode val="edge"/>
              <c:yMode val="edge"/>
              <c:x val="0.37323943661971826"/>
              <c:y val="0.8790697674418606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153100672"/>
        <c:crosses val="autoZero"/>
        <c:auto val="1"/>
        <c:lblAlgn val="ctr"/>
        <c:lblOffset val="100"/>
        <c:tickLblSkip val="1"/>
        <c:tickMarkSkip val="1"/>
        <c:noMultiLvlLbl val="0"/>
      </c:catAx>
      <c:valAx>
        <c:axId val="153100672"/>
        <c:scaling>
          <c:orientation val="minMax"/>
        </c:scaling>
        <c:delete val="0"/>
        <c:axPos val="l"/>
        <c:title>
          <c:tx>
            <c:rich>
              <a:bodyPr/>
              <a:lstStyle/>
              <a:p>
                <a:pPr>
                  <a:defRPr sz="1000" b="1" i="0" u="none" strike="noStrike" baseline="0">
                    <a:solidFill>
                      <a:srgbClr val="000000"/>
                    </a:solidFill>
                    <a:latin typeface="Arial"/>
                    <a:ea typeface="Arial"/>
                    <a:cs typeface="Arial"/>
                  </a:defRPr>
                </a:pPr>
                <a:r>
                  <a:rPr lang="en-US"/>
                  <a:t>Monthly Payment</a:t>
                </a:r>
              </a:p>
            </c:rich>
          </c:tx>
          <c:layout>
            <c:manualLayout>
              <c:xMode val="edge"/>
              <c:yMode val="edge"/>
              <c:x val="1.7605633802816902E-2"/>
              <c:y val="0.15813953488372456"/>
            </c:manualLayout>
          </c:layout>
          <c:overlay val="0"/>
          <c:spPr>
            <a:noFill/>
            <a:ln w="25400">
              <a:noFill/>
            </a:ln>
          </c:spPr>
        </c:title>
        <c:numFmt formatCode="\$#,##0_);[Red]\(\$#,##0\)" sourceLinked="0"/>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153213184"/>
        <c:crosses val="autoZero"/>
        <c:crossBetween val="between"/>
      </c:valAx>
      <c:spPr>
        <a:noFill/>
        <a:ln w="25400">
          <a:noFill/>
        </a:ln>
      </c:spPr>
    </c:plotArea>
    <c:plotVisOnly val="1"/>
    <c:dispBlanksAs val="gap"/>
    <c:showDLblsOverMax val="0"/>
  </c:chart>
  <c:spPr>
    <a:solidFill>
      <a:srgbClr val="FFFFFF"/>
    </a:solidFill>
    <a:ln w="6350">
      <a:noFill/>
    </a:ln>
  </c:spPr>
  <c:txPr>
    <a:bodyPr/>
    <a:lstStyle/>
    <a:p>
      <a:pPr>
        <a:defRPr sz="875" b="0" i="0" u="none" strike="noStrike" baseline="0">
          <a:solidFill>
            <a:srgbClr val="000000"/>
          </a:solidFill>
          <a:latin typeface="Arial"/>
          <a:ea typeface="Arial"/>
          <a:cs typeface="Arial"/>
        </a:defRPr>
      </a:pPr>
      <a:endParaRPr lang="en-US"/>
    </a:p>
  </c:txPr>
  <c:printSettings>
    <c:headerFooter alignWithMargins="0"/>
    <c:pageMargins b="1" l="0.75000000000001121" r="0.75000000000001121" t="1" header="0.5" footer="0.5"/>
    <c:pageSetup orientation="landscape"/>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a:t>Snowball Growth Chart</a:t>
            </a:r>
          </a:p>
        </c:rich>
      </c:tx>
      <c:layout>
        <c:manualLayout>
          <c:xMode val="edge"/>
          <c:yMode val="edge"/>
          <c:x val="0.36021559377971551"/>
          <c:y val="1.7300972672533582E-2"/>
        </c:manualLayout>
      </c:layout>
      <c:overlay val="0"/>
      <c:spPr>
        <a:noFill/>
        <a:ln w="25400">
          <a:noFill/>
        </a:ln>
      </c:spPr>
    </c:title>
    <c:autoTitleDeleted val="0"/>
    <c:plotArea>
      <c:layout>
        <c:manualLayout>
          <c:layoutTarget val="inner"/>
          <c:xMode val="edge"/>
          <c:yMode val="edge"/>
          <c:x val="0.14692507428505328"/>
          <c:y val="0.1105884258761935"/>
          <c:w val="0.8371312372055546"/>
          <c:h val="0.71529535034816416"/>
        </c:manualLayout>
      </c:layout>
      <c:barChart>
        <c:barDir val="col"/>
        <c:grouping val="clustered"/>
        <c:varyColors val="0"/>
        <c:ser>
          <c:idx val="0"/>
          <c:order val="0"/>
          <c:tx>
            <c:v>Snowball</c:v>
          </c:tx>
          <c:spPr>
            <a:solidFill>
              <a:srgbClr val="E4F3E6"/>
            </a:solidFill>
            <a:ln w="12700">
              <a:solidFill>
                <a:srgbClr val="BCE1BF"/>
              </a:solidFill>
              <a:prstDash val="solid"/>
            </a:ln>
          </c:spPr>
          <c:invertIfNegative val="0"/>
          <c:cat>
            <c:numRef>
              <c:f>PaymentSchedule!$B$21:$B$380</c:f>
              <c:numCache>
                <c:formatCode>[$-409]mmm\-yy;@</c:formatCode>
                <c:ptCount val="36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numCache>
            </c:numRef>
          </c:cat>
          <c:val>
            <c:numRef>
              <c:f>PaymentSchedule!$C$21:$C$380</c:f>
              <c:numCache>
                <c:formatCode>0.00;\-0.00;* "-"??;@</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extLst>
            <c:ext xmlns:c16="http://schemas.microsoft.com/office/drawing/2014/chart" uri="{C3380CC4-5D6E-409C-BE32-E72D297353CC}">
              <c16:uniqueId val="{00000000-CD13-4F53-9695-B0D27C8E66AA}"/>
            </c:ext>
          </c:extLst>
        </c:ser>
        <c:dLbls>
          <c:showLegendKey val="0"/>
          <c:showVal val="0"/>
          <c:showCatName val="0"/>
          <c:showSerName val="0"/>
          <c:showPercent val="0"/>
          <c:showBubbleSize val="0"/>
        </c:dLbls>
        <c:gapWidth val="0"/>
        <c:axId val="153064576"/>
        <c:axId val="153066112"/>
      </c:barChart>
      <c:lineChart>
        <c:grouping val="standard"/>
        <c:varyColors val="0"/>
        <c:ser>
          <c:idx val="1"/>
          <c:order val="1"/>
          <c:tx>
            <c:v>Interest Due</c:v>
          </c:tx>
          <c:spPr>
            <a:ln w="25400">
              <a:solidFill>
                <a:srgbClr val="FF0000"/>
              </a:solidFill>
              <a:prstDash val="solid"/>
            </a:ln>
          </c:spPr>
          <c:marker>
            <c:symbol val="none"/>
          </c:marker>
          <c:val>
            <c:numRef>
              <c:f>PaymentSchedule!$AL$21:$AL$380</c:f>
              <c:numCache>
                <c:formatCode>0.00;\-0.00;* "-"??;@</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extLst>
            <c:ext xmlns:c16="http://schemas.microsoft.com/office/drawing/2014/chart" uri="{C3380CC4-5D6E-409C-BE32-E72D297353CC}">
              <c16:uniqueId val="{00000001-CD13-4F53-9695-B0D27C8E66AA}"/>
            </c:ext>
          </c:extLst>
        </c:ser>
        <c:dLbls>
          <c:showLegendKey val="0"/>
          <c:showVal val="0"/>
          <c:showCatName val="0"/>
          <c:showSerName val="0"/>
          <c:showPercent val="0"/>
          <c:showBubbleSize val="0"/>
        </c:dLbls>
        <c:marker val="1"/>
        <c:smooth val="0"/>
        <c:axId val="153064576"/>
        <c:axId val="153066112"/>
      </c:lineChart>
      <c:catAx>
        <c:axId val="153064576"/>
        <c:scaling>
          <c:orientation val="minMax"/>
        </c:scaling>
        <c:delete val="0"/>
        <c:axPos val="b"/>
        <c:numFmt formatCode="mmm\-yy" sourceLinked="0"/>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153066112"/>
        <c:crosses val="autoZero"/>
        <c:auto val="1"/>
        <c:lblAlgn val="ctr"/>
        <c:lblOffset val="100"/>
        <c:tickLblSkip val="4"/>
        <c:tickMarkSkip val="2"/>
        <c:noMultiLvlLbl val="0"/>
      </c:catAx>
      <c:valAx>
        <c:axId val="153066112"/>
        <c:scaling>
          <c:orientation val="minMax"/>
        </c:scaling>
        <c:delete val="0"/>
        <c:axPos val="l"/>
        <c:majorGridlines>
          <c:spPr>
            <a:ln w="3175">
              <a:solidFill>
                <a:srgbClr val="B2B2B2"/>
              </a:solidFill>
              <a:prstDash val="solid"/>
            </a:ln>
          </c:spPr>
        </c:majorGridlines>
        <c:numFmt formatCode="_(\$* #,##0.00_);_(\$* \(#,##0.00\);_(\$* &quot;-&quot;??_);_(@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53064576"/>
        <c:crosses val="autoZero"/>
        <c:crossBetween val="between"/>
      </c:valAx>
      <c:spPr>
        <a:noFill/>
        <a:ln w="25400">
          <a:noFill/>
        </a:ln>
      </c:spPr>
    </c:plotArea>
    <c:legend>
      <c:legendPos val="r"/>
      <c:layout>
        <c:manualLayout>
          <c:xMode val="edge"/>
          <c:yMode val="edge"/>
          <c:x val="0.14920291284774342"/>
          <c:y val="0.12941213524780451"/>
          <c:w val="0.18678851362258531"/>
          <c:h val="0.15294154701250978"/>
        </c:manualLayout>
      </c:layout>
      <c:overlay val="0"/>
      <c:spPr>
        <a:solidFill>
          <a:srgbClr val="FFFFFF"/>
        </a:solidFill>
        <a:ln w="3175">
          <a:solidFill>
            <a:srgbClr val="B2B2B2"/>
          </a:solidFill>
          <a:prstDash val="solid"/>
        </a:ln>
      </c:spPr>
      <c:txPr>
        <a:bodyPr/>
        <a:lstStyle/>
        <a:p>
          <a:pPr>
            <a:defRPr sz="920" b="0" i="0" u="none" strike="noStrike" baseline="0">
              <a:solidFill>
                <a:srgbClr val="000000"/>
              </a:solidFill>
              <a:latin typeface="Arial"/>
              <a:ea typeface="Arial"/>
              <a:cs typeface="Arial"/>
            </a:defRPr>
          </a:pPr>
          <a:endParaRPr lang="en-US"/>
        </a:p>
      </c:txPr>
    </c:legend>
    <c:plotVisOnly val="0"/>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354" r="0.75000000000001354" t="1" header="0.5" footer="0.5"/>
    <c:pageSetup orientation="landscape"/>
  </c:printSettings>
</c:chartSpace>
</file>

<file path=xl/ctrlProps/ctrlProp1.xml><?xml version="1.0" encoding="utf-8"?>
<formControlPr xmlns="http://schemas.microsoft.com/office/spreadsheetml/2009/9/main" objectType="Drop" dropStyle="combo" dx="22" fmlaLink="$C$23" fmlaRange="$J$3:$J$8" noThreeD="1" sel="1" val="0"/>
</file>

<file path=xl/ctrlProps/ctrlProp2.xml><?xml version="1.0" encoding="utf-8"?>
<formControlPr xmlns="http://schemas.microsoft.com/office/spreadsheetml/2009/9/main" objectType="Drop" dropStyle="combo" dx="22" fmlaLink="Calculator!$C$23" fmlaRange="Calculator!$J$3:$J$8" noThreeD="1" sel="1" val="0"/>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16</xdr:col>
      <xdr:colOff>9525</xdr:colOff>
      <xdr:row>24</xdr:row>
      <xdr:rowOff>0</xdr:rowOff>
    </xdr:from>
    <xdr:to>
      <xdr:col>23</xdr:col>
      <xdr:colOff>590550</xdr:colOff>
      <xdr:row>40</xdr:row>
      <xdr:rowOff>171449</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9524</xdr:colOff>
      <xdr:row>49</xdr:row>
      <xdr:rowOff>0</xdr:rowOff>
    </xdr:from>
    <xdr:to>
      <xdr:col>23</xdr:col>
      <xdr:colOff>600074</xdr:colOff>
      <xdr:row>65</xdr:row>
      <xdr:rowOff>171450</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25</xdr:col>
      <xdr:colOff>9525</xdr:colOff>
      <xdr:row>34</xdr:row>
      <xdr:rowOff>0</xdr:rowOff>
    </xdr:from>
    <xdr:to>
      <xdr:col>32</xdr:col>
      <xdr:colOff>590550</xdr:colOff>
      <xdr:row>50</xdr:row>
      <xdr:rowOff>171449</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9525</xdr:colOff>
      <xdr:row>59</xdr:row>
      <xdr:rowOff>0</xdr:rowOff>
    </xdr:from>
    <xdr:to>
      <xdr:col>32</xdr:col>
      <xdr:colOff>590550</xdr:colOff>
      <xdr:row>75</xdr:row>
      <xdr:rowOff>171449</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123825</xdr:colOff>
      <xdr:row>11</xdr:row>
      <xdr:rowOff>57150</xdr:rowOff>
    </xdr:from>
    <xdr:to>
      <xdr:col>10</xdr:col>
      <xdr:colOff>561975</xdr:colOff>
      <xdr:row>18</xdr:row>
      <xdr:rowOff>219075</xdr:rowOff>
    </xdr:to>
    <xdr:graphicFrame macro="">
      <xdr:nvGraphicFramePr>
        <xdr:cNvPr id="2" name="Chart 28">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104775</xdr:colOff>
      <xdr:row>0</xdr:row>
      <xdr:rowOff>152400</xdr:rowOff>
    </xdr:from>
    <xdr:to>
      <xdr:col>10</xdr:col>
      <xdr:colOff>542925</xdr:colOff>
      <xdr:row>8</xdr:row>
      <xdr:rowOff>219075</xdr:rowOff>
    </xdr:to>
    <xdr:graphicFrame macro="">
      <xdr:nvGraphicFramePr>
        <xdr:cNvPr id="3" name="Chart 29">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349250</xdr:colOff>
      <xdr:row>38</xdr:row>
      <xdr:rowOff>0</xdr:rowOff>
    </xdr:from>
    <xdr:to>
      <xdr:col>6</xdr:col>
      <xdr:colOff>361950</xdr:colOff>
      <xdr:row>55</xdr:row>
      <xdr:rowOff>0</xdr:rowOff>
    </xdr:to>
    <xdr:graphicFrame macro="">
      <xdr:nvGraphicFramePr>
        <xdr:cNvPr id="2" name="Chart 106">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0</xdr:colOff>
          <xdr:row>22</xdr:row>
          <xdr:rowOff>0</xdr:rowOff>
        </xdr:from>
        <xdr:to>
          <xdr:col>3</xdr:col>
          <xdr:colOff>1123950</xdr:colOff>
          <xdr:row>23</xdr:row>
          <xdr:rowOff>0</xdr:rowOff>
        </xdr:to>
        <xdr:sp macro="" textlink="">
          <xdr:nvSpPr>
            <xdr:cNvPr id="14337" name="Drop Down 1" hidden="1">
              <a:extLst>
                <a:ext uri="{63B3BB69-23CF-44E3-9099-C40C66FF867C}">
                  <a14:compatExt spid="_x0000_s14337"/>
                </a:ext>
                <a:ext uri="{FF2B5EF4-FFF2-40B4-BE49-F238E27FC236}">
                  <a16:creationId xmlns:a16="http://schemas.microsoft.com/office/drawing/2014/main" id="{00000000-0008-0000-0600-000001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absolute">
    <xdr:from>
      <xdr:col>62</xdr:col>
      <xdr:colOff>492125</xdr:colOff>
      <xdr:row>1</xdr:row>
      <xdr:rowOff>136525</xdr:rowOff>
    </xdr:from>
    <xdr:to>
      <xdr:col>67</xdr:col>
      <xdr:colOff>457190</xdr:colOff>
      <xdr:row>5</xdr:row>
      <xdr:rowOff>98425</xdr:rowOff>
    </xdr:to>
    <xdr:sp macro="" textlink="">
      <xdr:nvSpPr>
        <xdr:cNvPr id="2" name="AutoShape 18">
          <a:extLst>
            <a:ext uri="{FF2B5EF4-FFF2-40B4-BE49-F238E27FC236}">
              <a16:creationId xmlns:a16="http://schemas.microsoft.com/office/drawing/2014/main" id="{00000000-0008-0000-0700-000002000000}"/>
            </a:ext>
          </a:extLst>
        </xdr:cNvPr>
        <xdr:cNvSpPr>
          <a:spLocks noChangeArrowheads="1"/>
        </xdr:cNvSpPr>
      </xdr:nvSpPr>
      <xdr:spPr bwMode="auto">
        <a:xfrm>
          <a:off x="10242550" y="358775"/>
          <a:ext cx="3013065" cy="660400"/>
        </a:xfrm>
        <a:prstGeom prst="roundRect">
          <a:avLst>
            <a:gd name="adj" fmla="val 16667"/>
          </a:avLst>
        </a:prstGeom>
        <a:solidFill>
          <a:srgbClr val="FFFFFF"/>
        </a:solidFill>
        <a:ln w="9525">
          <a:solidFill>
            <a:srgbClr val="000000"/>
          </a:solidFill>
          <a:round/>
          <a:headEnd/>
          <a:tailEnd/>
        </a:ln>
        <a:effectLst>
          <a:outerShdw dist="53882" dir="2700000" algn="ctr" rotWithShape="0">
            <a:srgbClr val="808080">
              <a:alpha val="50000"/>
            </a:srgbClr>
          </a:outerShdw>
        </a:effectLst>
      </xdr:spPr>
      <xdr:txBody>
        <a:bodyPr vertOverflow="clip" wrap="square" lIns="27432" tIns="18288" rIns="0" bIns="0" anchor="t" upright="1"/>
        <a:lstStyle/>
        <a:p>
          <a:pPr algn="l" rtl="0">
            <a:defRPr sz="1000"/>
          </a:pPr>
          <a:r>
            <a:rPr lang="en-US" sz="800" b="0" i="0" u="none" strike="noStrike" baseline="0">
              <a:solidFill>
                <a:srgbClr val="000000"/>
              </a:solidFill>
              <a:latin typeface="Tahoma"/>
              <a:cs typeface="Tahoma"/>
            </a:rPr>
            <a:t>There is nothing to edit on this worksheet, except where indicated (cells with yellow background). This worksheet is meant for printing. Go to File&gt;Print Area and File&gt;Page Setup to modify how you want this worksheet to be printed.</a:t>
          </a:r>
        </a:p>
      </xdr:txBody>
    </xdr:sp>
    <xdr:clientData fPrintsWithSheet="0"/>
  </xdr:twoCellAnchor>
  <xdr:twoCellAnchor editAs="absolute">
    <xdr:from>
      <xdr:col>63</xdr:col>
      <xdr:colOff>0</xdr:colOff>
      <xdr:row>25</xdr:row>
      <xdr:rowOff>47625</xdr:rowOff>
    </xdr:from>
    <xdr:to>
      <xdr:col>66</xdr:col>
      <xdr:colOff>507991</xdr:colOff>
      <xdr:row>34</xdr:row>
      <xdr:rowOff>19050</xdr:rowOff>
    </xdr:to>
    <xdr:sp macro="" textlink="">
      <xdr:nvSpPr>
        <xdr:cNvPr id="3" name="AutoShape 26">
          <a:extLst>
            <a:ext uri="{FF2B5EF4-FFF2-40B4-BE49-F238E27FC236}">
              <a16:creationId xmlns:a16="http://schemas.microsoft.com/office/drawing/2014/main" id="{00000000-0008-0000-0700-000003000000}"/>
            </a:ext>
          </a:extLst>
        </xdr:cNvPr>
        <xdr:cNvSpPr>
          <a:spLocks noChangeArrowheads="1"/>
        </xdr:cNvSpPr>
      </xdr:nvSpPr>
      <xdr:spPr bwMode="auto">
        <a:xfrm>
          <a:off x="10337800" y="4200525"/>
          <a:ext cx="2359016" cy="1228725"/>
        </a:xfrm>
        <a:prstGeom prst="wedgeRectCallout">
          <a:avLst>
            <a:gd name="adj1" fmla="val -64829"/>
            <a:gd name="adj2" fmla="val -57315"/>
          </a:avLst>
        </a:prstGeom>
        <a:solidFill>
          <a:srgbClr val="FFFFFF"/>
        </a:solidFill>
        <a:ln w="9525">
          <a:solidFill>
            <a:srgbClr val="000000"/>
          </a:solidFill>
          <a:miter lim="800000"/>
          <a:headEnd/>
          <a:tailEnd/>
        </a:ln>
        <a:effectLst>
          <a:outerShdw dist="53882" dir="2700000" algn="ctr" rotWithShape="0">
            <a:srgbClr val="808080">
              <a:alpha val="50000"/>
            </a:srgbClr>
          </a:outerShdw>
        </a:effectLst>
      </xdr:spPr>
      <xdr:txBody>
        <a:bodyPr vertOverflow="clip" wrap="square" lIns="91440" tIns="45720" rIns="91440" bIns="45720" anchor="t" upright="1"/>
        <a:lstStyle/>
        <a:p>
          <a:pPr algn="l" rtl="0">
            <a:lnSpc>
              <a:spcPts val="800"/>
            </a:lnSpc>
            <a:defRPr sz="1000"/>
          </a:pPr>
          <a:r>
            <a:rPr lang="en-US" sz="800" b="1" i="0" u="none" strike="noStrike" baseline="0">
              <a:solidFill>
                <a:srgbClr val="000000"/>
              </a:solidFill>
              <a:latin typeface="Tahoma"/>
              <a:cs typeface="Tahoma"/>
            </a:rPr>
            <a:t>Debt Snowflakes</a:t>
          </a:r>
          <a:endParaRPr lang="en-US" sz="800" b="0" i="0" u="none" strike="noStrike" baseline="0">
            <a:solidFill>
              <a:srgbClr val="000000"/>
            </a:solidFill>
            <a:latin typeface="Tahoma"/>
            <a:cs typeface="Tahoma"/>
          </a:endParaRPr>
        </a:p>
        <a:p>
          <a:pPr algn="l" rtl="0">
            <a:lnSpc>
              <a:spcPts val="800"/>
            </a:lnSpc>
            <a:defRPr sz="1000"/>
          </a:pPr>
          <a:r>
            <a:rPr lang="en-US" sz="800" b="0" i="0" u="none" strike="noStrike" baseline="0">
              <a:solidFill>
                <a:srgbClr val="000000"/>
              </a:solidFill>
              <a:latin typeface="Tahoma"/>
              <a:cs typeface="Tahoma"/>
            </a:rPr>
            <a:t>These are the one-time extra payments that you make above and beyond the normal monthly payment. You can add these "snowflakes" in the </a:t>
          </a:r>
          <a:r>
            <a:rPr lang="en-US" sz="800" b="1" i="0" u="none" strike="noStrike" baseline="0">
              <a:solidFill>
                <a:srgbClr val="000000"/>
              </a:solidFill>
              <a:latin typeface="Tahoma"/>
              <a:cs typeface="Tahoma"/>
            </a:rPr>
            <a:t>Additional column </a:t>
          </a:r>
          <a:r>
            <a:rPr lang="en-US" sz="800" b="0" i="0" u="none" strike="noStrike" baseline="0">
              <a:solidFill>
                <a:srgbClr val="000000"/>
              </a:solidFill>
              <a:latin typeface="Tahoma"/>
              <a:cs typeface="Tahoma"/>
            </a:rPr>
            <a:t>here. The amount will be added to the Snowball for just that particular month.</a:t>
          </a:r>
        </a:p>
      </xdr:txBody>
    </xdr:sp>
    <xdr:clientData fPrintsWithSheet="0"/>
  </xdr:twoCellAnchor>
  <mc:AlternateContent xmlns:mc="http://schemas.openxmlformats.org/markup-compatibility/2006">
    <mc:Choice xmlns:a14="http://schemas.microsoft.com/office/drawing/2010/main" Requires="a14">
      <xdr:twoCellAnchor editAs="oneCell">
        <xdr:from>
          <xdr:col>6</xdr:col>
          <xdr:colOff>0</xdr:colOff>
          <xdr:row>4</xdr:row>
          <xdr:rowOff>228600</xdr:rowOff>
        </xdr:from>
        <xdr:to>
          <xdr:col>9</xdr:col>
          <xdr:colOff>0</xdr:colOff>
          <xdr:row>6</xdr:row>
          <xdr:rowOff>0</xdr:rowOff>
        </xdr:to>
        <xdr:sp macro="" textlink="">
          <xdr:nvSpPr>
            <xdr:cNvPr id="15361" name="Drop Down 1" hidden="1">
              <a:extLst>
                <a:ext uri="{63B3BB69-23CF-44E3-9099-C40C66FF867C}">
                  <a14:compatExt spid="_x0000_s15361"/>
                </a:ext>
                <a:ext uri="{FF2B5EF4-FFF2-40B4-BE49-F238E27FC236}">
                  <a16:creationId xmlns:a16="http://schemas.microsoft.com/office/drawing/2014/main" id="{00000000-0008-0000-0700-000001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3</xdr:col>
      <xdr:colOff>76200</xdr:colOff>
      <xdr:row>173</xdr:row>
      <xdr:rowOff>57150</xdr:rowOff>
    </xdr:from>
    <xdr:to>
      <xdr:col>11</xdr:col>
      <xdr:colOff>0</xdr:colOff>
      <xdr:row>190</xdr:row>
      <xdr:rowOff>133350</xdr:rowOff>
    </xdr:to>
    <xdr:pic>
      <xdr:nvPicPr>
        <xdr:cNvPr id="17409" name="Picture 1" descr="How FICO Scores are calculated">
          <a:extLst>
            <a:ext uri="{FF2B5EF4-FFF2-40B4-BE49-F238E27FC236}">
              <a16:creationId xmlns:a16="http://schemas.microsoft.com/office/drawing/2014/main" id="{00000000-0008-0000-0800-0000014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820025" y="33013650"/>
          <a:ext cx="4438650" cy="3314700"/>
        </a:xfrm>
        <a:prstGeom prst="rect">
          <a:avLst/>
        </a:prstGeom>
        <a:noFill/>
      </xdr:spPr>
    </xdr:pic>
    <xdr:clientData/>
  </xdr:twoCellAnchor>
</xdr:wsDr>
</file>

<file path=xl/theme/theme1.xml><?xml version="1.0" encoding="utf-8"?>
<a:theme xmlns:a="http://schemas.openxmlformats.org/drawingml/2006/main" name="Office Theme">
  <a:themeElements>
    <a:clrScheme name="V42-ClassicBlue">
      <a:dk1>
        <a:sysClr val="windowText" lastClr="000000"/>
      </a:dk1>
      <a:lt1>
        <a:sysClr val="window" lastClr="FFFFFF"/>
      </a:lt1>
      <a:dk2>
        <a:srgbClr val="3A5D9C"/>
      </a:dk2>
      <a:lt2>
        <a:srgbClr val="EEECE2"/>
      </a:lt2>
      <a:accent1>
        <a:srgbClr val="3B4E87"/>
      </a:accent1>
      <a:accent2>
        <a:srgbClr val="C04E4E"/>
      </a:accent2>
      <a:accent3>
        <a:srgbClr val="26AA26"/>
      </a:accent3>
      <a:accent4>
        <a:srgbClr val="7860B4"/>
      </a:accent4>
      <a:accent5>
        <a:srgbClr val="E68422"/>
      </a:accent5>
      <a:accent6>
        <a:srgbClr val="846648"/>
      </a:accent6>
      <a:hlink>
        <a:srgbClr val="4C92AE"/>
      </a:hlink>
      <a:folHlink>
        <a:srgbClr val="969696"/>
      </a:folHlink>
    </a:clrScheme>
    <a:fontScheme name="Vertex42 Calendars">
      <a:majorFont>
        <a:latin typeface="Century Gothic"/>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7.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I1424"/>
  <sheetViews>
    <sheetView workbookViewId="0">
      <selection activeCell="A3" sqref="A3"/>
    </sheetView>
  </sheetViews>
  <sheetFormatPr defaultRowHeight="15" x14ac:dyDescent="0.3"/>
  <cols>
    <col min="1" max="1" width="10.7109375" customWidth="1"/>
    <col min="2" max="2" width="100.7109375" customWidth="1"/>
    <col min="3" max="3" width="4.7109375" customWidth="1"/>
    <col min="5" max="5" width="3.7109375" customWidth="1"/>
  </cols>
  <sheetData>
    <row r="1" spans="1:9" ht="23.25" x14ac:dyDescent="0.3">
      <c r="A1" s="5" t="s">
        <v>553</v>
      </c>
      <c r="B1" s="5"/>
      <c r="C1" s="5"/>
      <c r="D1" s="1"/>
      <c r="E1" s="1"/>
      <c r="F1" s="1"/>
      <c r="G1" s="1"/>
      <c r="H1" s="1"/>
      <c r="I1" s="1"/>
    </row>
    <row r="2" spans="1:9" ht="15.75" x14ac:dyDescent="0.3">
      <c r="A2" s="6" t="s">
        <v>589</v>
      </c>
      <c r="B2" s="6"/>
      <c r="C2" s="6"/>
      <c r="D2" s="1"/>
      <c r="E2" s="1"/>
      <c r="F2" s="1"/>
      <c r="G2" s="1"/>
      <c r="H2" s="1"/>
      <c r="I2" s="1"/>
    </row>
    <row r="3" spans="1:9" x14ac:dyDescent="0.3">
      <c r="A3" s="4"/>
      <c r="B3" s="252"/>
      <c r="C3" s="1"/>
      <c r="D3" s="1"/>
      <c r="E3" s="1"/>
      <c r="F3" s="1"/>
      <c r="G3" s="1"/>
      <c r="H3" s="1"/>
      <c r="I3" s="1"/>
    </row>
    <row r="4" spans="1:9" ht="15.75" x14ac:dyDescent="0.3">
      <c r="A4" s="6" t="s">
        <v>12</v>
      </c>
      <c r="B4" s="6"/>
      <c r="C4" s="6"/>
      <c r="D4" s="1"/>
      <c r="E4" s="1"/>
      <c r="F4" s="1"/>
      <c r="G4" s="1"/>
      <c r="H4" s="1"/>
      <c r="I4" s="1"/>
    </row>
    <row r="5" spans="1:9" x14ac:dyDescent="0.3">
      <c r="A5" s="3"/>
      <c r="B5" s="454" t="s">
        <v>554</v>
      </c>
      <c r="C5" s="7"/>
      <c r="D5" s="1"/>
      <c r="E5" s="608" t="s">
        <v>311</v>
      </c>
      <c r="F5" s="608"/>
      <c r="G5" s="608"/>
      <c r="H5" s="608"/>
      <c r="I5" s="608"/>
    </row>
    <row r="6" spans="1:9" x14ac:dyDescent="0.3">
      <c r="A6" s="3"/>
      <c r="B6" s="454" t="s">
        <v>555</v>
      </c>
      <c r="C6" s="7"/>
      <c r="D6" s="1"/>
      <c r="E6" s="253">
        <v>1</v>
      </c>
      <c r="F6" s="607" t="s">
        <v>572</v>
      </c>
      <c r="G6" s="607"/>
      <c r="H6" s="607"/>
      <c r="I6" s="607"/>
    </row>
    <row r="7" spans="1:9" x14ac:dyDescent="0.3">
      <c r="A7" s="3"/>
      <c r="B7" s="454" t="s">
        <v>1216</v>
      </c>
      <c r="C7" s="7"/>
      <c r="D7" s="1"/>
      <c r="E7" s="253">
        <v>2</v>
      </c>
      <c r="F7" s="607" t="s">
        <v>847</v>
      </c>
      <c r="G7" s="607"/>
      <c r="H7" s="607"/>
      <c r="I7" s="607"/>
    </row>
    <row r="8" spans="1:9" x14ac:dyDescent="0.3">
      <c r="A8" s="3"/>
      <c r="B8" s="454" t="s">
        <v>573</v>
      </c>
      <c r="C8" s="7"/>
      <c r="D8" s="1"/>
      <c r="E8" s="253">
        <v>3</v>
      </c>
      <c r="F8" s="607" t="s">
        <v>848</v>
      </c>
      <c r="G8" s="607"/>
      <c r="H8" s="607"/>
      <c r="I8" s="607"/>
    </row>
    <row r="9" spans="1:9" x14ac:dyDescent="0.3">
      <c r="A9" s="3"/>
      <c r="B9" s="467" t="s">
        <v>556</v>
      </c>
      <c r="C9" s="7"/>
      <c r="D9" s="1"/>
      <c r="E9" s="253">
        <v>4</v>
      </c>
      <c r="F9" s="607" t="s">
        <v>849</v>
      </c>
      <c r="G9" s="607"/>
      <c r="H9" s="607"/>
      <c r="I9" s="607"/>
    </row>
    <row r="10" spans="1:9" x14ac:dyDescent="0.3">
      <c r="A10" s="3"/>
      <c r="B10" s="456" t="s">
        <v>557</v>
      </c>
      <c r="C10" s="7"/>
      <c r="D10" s="1"/>
      <c r="E10" s="253">
        <v>5</v>
      </c>
      <c r="F10" s="607" t="s">
        <v>850</v>
      </c>
      <c r="G10" s="607"/>
      <c r="H10" s="607"/>
      <c r="I10" s="607"/>
    </row>
    <row r="11" spans="1:9" x14ac:dyDescent="0.3">
      <c r="A11" s="3"/>
      <c r="B11" s="456" t="s">
        <v>1217</v>
      </c>
      <c r="C11" s="7"/>
      <c r="D11" s="1"/>
      <c r="E11" s="253">
        <v>6</v>
      </c>
      <c r="F11" s="607" t="s">
        <v>431</v>
      </c>
      <c r="G11" s="607"/>
      <c r="H11" s="607"/>
      <c r="I11" s="607"/>
    </row>
    <row r="12" spans="1:9" x14ac:dyDescent="0.3">
      <c r="A12" s="3"/>
      <c r="B12" s="456" t="s">
        <v>558</v>
      </c>
      <c r="C12" s="7"/>
      <c r="D12" s="1"/>
      <c r="E12" s="253">
        <v>7</v>
      </c>
      <c r="F12" s="607" t="s">
        <v>851</v>
      </c>
      <c r="G12" s="607"/>
      <c r="H12" s="607"/>
      <c r="I12" s="607"/>
    </row>
    <row r="13" spans="1:9" x14ac:dyDescent="0.3">
      <c r="A13" s="3"/>
      <c r="B13" s="456" t="s">
        <v>559</v>
      </c>
      <c r="C13" s="7"/>
      <c r="D13" s="1"/>
      <c r="E13" s="253">
        <v>8</v>
      </c>
      <c r="F13" s="607" t="s">
        <v>852</v>
      </c>
      <c r="G13" s="607"/>
      <c r="H13" s="607"/>
      <c r="I13" s="607"/>
    </row>
    <row r="14" spans="1:9" x14ac:dyDescent="0.3">
      <c r="A14" s="3"/>
      <c r="B14" s="456" t="s">
        <v>560</v>
      </c>
      <c r="C14" s="457"/>
      <c r="D14" s="1"/>
      <c r="E14" s="253">
        <v>9</v>
      </c>
      <c r="F14" s="607" t="s">
        <v>315</v>
      </c>
      <c r="G14" s="607"/>
      <c r="H14" s="607"/>
      <c r="I14" s="607"/>
    </row>
    <row r="15" spans="1:9" x14ac:dyDescent="0.3">
      <c r="A15" s="3"/>
      <c r="B15" s="456" t="s">
        <v>561</v>
      </c>
      <c r="C15" s="457"/>
      <c r="D15" s="1"/>
      <c r="E15" s="253">
        <v>10</v>
      </c>
      <c r="F15" s="607" t="s">
        <v>476</v>
      </c>
      <c r="G15" s="607"/>
      <c r="H15" s="607"/>
      <c r="I15" s="607"/>
    </row>
    <row r="16" spans="1:9" x14ac:dyDescent="0.3">
      <c r="A16" s="3"/>
      <c r="B16" s="456" t="s">
        <v>562</v>
      </c>
      <c r="C16" s="7"/>
      <c r="D16" s="1"/>
      <c r="E16" s="253">
        <v>11</v>
      </c>
      <c r="F16" s="607" t="s">
        <v>853</v>
      </c>
      <c r="G16" s="607"/>
      <c r="H16" s="607"/>
      <c r="I16" s="607"/>
    </row>
    <row r="17" spans="1:9" x14ac:dyDescent="0.3">
      <c r="A17" s="3"/>
      <c r="B17" s="454"/>
      <c r="C17" s="7"/>
      <c r="D17" s="1"/>
      <c r="E17" s="253"/>
      <c r="F17" s="607"/>
      <c r="G17" s="607"/>
      <c r="H17" s="607"/>
      <c r="I17" s="607"/>
    </row>
    <row r="18" spans="1:9" x14ac:dyDescent="0.3">
      <c r="A18" s="3"/>
      <c r="B18" s="458" t="s">
        <v>10</v>
      </c>
      <c r="C18" s="7"/>
      <c r="D18" s="1"/>
      <c r="E18" s="253"/>
      <c r="F18" s="607"/>
      <c r="G18" s="607"/>
      <c r="H18" s="607"/>
      <c r="I18" s="607"/>
    </row>
    <row r="19" spans="1:9" x14ac:dyDescent="0.3">
      <c r="A19" s="3"/>
      <c r="B19" s="3" t="s">
        <v>574</v>
      </c>
      <c r="C19" s="7"/>
      <c r="D19" s="1"/>
      <c r="E19" s="253"/>
      <c r="F19" s="607"/>
      <c r="G19" s="607"/>
      <c r="H19" s="607"/>
      <c r="I19" s="607"/>
    </row>
    <row r="20" spans="1:9" x14ac:dyDescent="0.3">
      <c r="A20" s="3"/>
      <c r="B20" s="459" t="s">
        <v>575</v>
      </c>
      <c r="C20" s="7"/>
      <c r="D20" s="1"/>
      <c r="E20" s="253"/>
      <c r="F20" s="607"/>
      <c r="G20" s="607"/>
      <c r="H20" s="607"/>
      <c r="I20" s="607"/>
    </row>
    <row r="21" spans="1:9" x14ac:dyDescent="0.3">
      <c r="A21" s="3"/>
      <c r="B21" s="3" t="s">
        <v>576</v>
      </c>
      <c r="C21" s="7"/>
      <c r="D21" s="1"/>
      <c r="E21" s="253"/>
      <c r="F21" s="607"/>
      <c r="G21" s="607"/>
      <c r="H21" s="607"/>
      <c r="I21" s="607"/>
    </row>
    <row r="22" spans="1:9" x14ac:dyDescent="0.3">
      <c r="A22" s="3"/>
      <c r="B22" s="459" t="s">
        <v>597</v>
      </c>
      <c r="C22" s="7"/>
      <c r="D22" s="1"/>
      <c r="E22" s="1"/>
      <c r="F22" s="1"/>
      <c r="G22" s="1"/>
      <c r="H22" s="1"/>
      <c r="I22" s="1"/>
    </row>
    <row r="23" spans="1:9" x14ac:dyDescent="0.3">
      <c r="A23" s="3"/>
      <c r="B23" s="3" t="s">
        <v>577</v>
      </c>
      <c r="C23" s="7"/>
      <c r="D23" s="1"/>
      <c r="E23" s="1"/>
      <c r="F23" s="1"/>
      <c r="G23" s="1"/>
      <c r="H23" s="1"/>
      <c r="I23" s="1"/>
    </row>
    <row r="24" spans="1:9" x14ac:dyDescent="0.3">
      <c r="A24" s="3"/>
      <c r="B24" s="459" t="s">
        <v>578</v>
      </c>
      <c r="C24" s="7"/>
      <c r="D24" s="1"/>
      <c r="E24" s="1"/>
      <c r="F24" s="1"/>
      <c r="G24" s="1"/>
      <c r="H24" s="1"/>
      <c r="I24" s="1"/>
    </row>
    <row r="25" spans="1:9" x14ac:dyDescent="0.3">
      <c r="A25" s="3"/>
      <c r="B25" s="3" t="s">
        <v>598</v>
      </c>
      <c r="C25" s="7"/>
      <c r="D25" s="1"/>
      <c r="E25" s="1"/>
      <c r="F25" s="1"/>
      <c r="G25" s="1"/>
      <c r="H25" s="1"/>
      <c r="I25" s="1"/>
    </row>
    <row r="26" spans="1:9" x14ac:dyDescent="0.3">
      <c r="A26" s="3"/>
      <c r="B26" s="3" t="s">
        <v>579</v>
      </c>
      <c r="C26" s="7"/>
      <c r="D26" s="1"/>
      <c r="E26" s="1"/>
      <c r="F26" s="1"/>
      <c r="G26" s="1"/>
      <c r="H26" s="1"/>
      <c r="I26" s="1"/>
    </row>
    <row r="27" spans="1:9" x14ac:dyDescent="0.3">
      <c r="A27" s="3"/>
      <c r="B27" s="459" t="s">
        <v>580</v>
      </c>
      <c r="C27" s="7"/>
      <c r="D27" s="1"/>
      <c r="E27" s="1"/>
      <c r="F27" s="1"/>
      <c r="G27" s="1"/>
      <c r="H27" s="1"/>
      <c r="I27" s="1"/>
    </row>
    <row r="28" spans="1:9" x14ac:dyDescent="0.3">
      <c r="A28" s="3"/>
      <c r="B28" s="3" t="s">
        <v>581</v>
      </c>
      <c r="C28" s="7"/>
      <c r="D28" s="1"/>
      <c r="E28" s="1"/>
      <c r="F28" s="1"/>
      <c r="G28" s="1"/>
      <c r="H28" s="1"/>
      <c r="I28" s="1"/>
    </row>
    <row r="29" spans="1:9" x14ac:dyDescent="0.3">
      <c r="A29" s="3"/>
      <c r="B29" s="459" t="s">
        <v>582</v>
      </c>
      <c r="C29" s="7"/>
      <c r="D29" s="1"/>
      <c r="E29" s="1"/>
      <c r="F29" s="1"/>
      <c r="G29" s="1"/>
      <c r="H29" s="1"/>
      <c r="I29" s="1"/>
    </row>
    <row r="30" spans="1:9" x14ac:dyDescent="0.3">
      <c r="A30" s="3"/>
      <c r="B30" s="3" t="s">
        <v>1218</v>
      </c>
      <c r="C30" s="7"/>
      <c r="D30" s="1"/>
      <c r="E30" s="1"/>
      <c r="F30" s="1"/>
      <c r="G30" s="1"/>
      <c r="H30" s="1"/>
      <c r="I30" s="1"/>
    </row>
    <row r="31" spans="1:9" x14ac:dyDescent="0.3">
      <c r="A31" s="3"/>
      <c r="B31" s="459" t="s">
        <v>583</v>
      </c>
      <c r="C31" s="7"/>
      <c r="D31" s="1"/>
      <c r="E31" s="1"/>
      <c r="F31" s="1"/>
      <c r="G31" s="1"/>
      <c r="H31" s="1"/>
      <c r="I31" s="1"/>
    </row>
    <row r="32" spans="1:9" x14ac:dyDescent="0.3">
      <c r="A32" s="3"/>
      <c r="B32" s="3" t="s">
        <v>584</v>
      </c>
      <c r="C32" s="7"/>
      <c r="D32" s="1"/>
      <c r="E32" s="1"/>
      <c r="F32" s="1"/>
      <c r="G32" s="1"/>
      <c r="H32" s="1"/>
      <c r="I32" s="1"/>
    </row>
    <row r="33" spans="1:9" x14ac:dyDescent="0.3">
      <c r="A33" s="3"/>
      <c r="B33" s="459" t="s">
        <v>585</v>
      </c>
      <c r="C33" s="7"/>
      <c r="D33" s="1"/>
      <c r="E33" s="1"/>
      <c r="F33" s="1"/>
      <c r="G33" s="1"/>
      <c r="H33" s="1"/>
      <c r="I33" s="1"/>
    </row>
    <row r="34" spans="1:9" x14ac:dyDescent="0.3">
      <c r="A34" s="3"/>
      <c r="B34" s="459" t="s">
        <v>586</v>
      </c>
      <c r="C34" s="7"/>
      <c r="D34" s="1"/>
      <c r="E34" s="1"/>
      <c r="F34" s="1"/>
      <c r="G34" s="1"/>
      <c r="H34" s="1"/>
      <c r="I34" s="1"/>
    </row>
    <row r="35" spans="1:9" x14ac:dyDescent="0.3">
      <c r="A35" s="3"/>
      <c r="B35" s="3" t="s">
        <v>587</v>
      </c>
      <c r="C35" s="7"/>
      <c r="D35" s="1"/>
      <c r="E35" s="1"/>
      <c r="F35" s="1"/>
      <c r="G35" s="1"/>
      <c r="H35" s="1"/>
      <c r="I35" s="1"/>
    </row>
    <row r="36" spans="1:9" x14ac:dyDescent="0.3">
      <c r="A36" s="3"/>
      <c r="B36" s="459" t="s">
        <v>588</v>
      </c>
      <c r="C36" s="7"/>
      <c r="D36" s="1"/>
      <c r="E36" s="1"/>
      <c r="F36" s="1"/>
      <c r="G36" s="1"/>
      <c r="H36" s="1"/>
      <c r="I36" s="1"/>
    </row>
    <row r="37" spans="1:9" x14ac:dyDescent="0.3">
      <c r="A37" s="3"/>
      <c r="B37" s="3"/>
      <c r="C37" s="7"/>
      <c r="D37" s="1"/>
      <c r="E37" s="1"/>
      <c r="F37" s="1"/>
      <c r="G37" s="1"/>
      <c r="H37" s="1"/>
      <c r="I37" s="1"/>
    </row>
    <row r="38" spans="1:9" x14ac:dyDescent="0.3">
      <c r="A38" s="3"/>
      <c r="B38" s="460" t="s">
        <v>563</v>
      </c>
      <c r="C38" s="7"/>
      <c r="D38" s="1"/>
      <c r="E38" s="1"/>
      <c r="F38" s="1"/>
      <c r="G38" s="1"/>
      <c r="H38" s="1"/>
      <c r="I38" s="1"/>
    </row>
    <row r="39" spans="1:9" x14ac:dyDescent="0.3">
      <c r="A39" s="3"/>
      <c r="B39" s="460"/>
      <c r="C39" s="7"/>
    </row>
    <row r="40" spans="1:9" x14ac:dyDescent="0.3">
      <c r="A40" s="3"/>
      <c r="B40" s="461" t="s">
        <v>564</v>
      </c>
      <c r="C40" s="7"/>
    </row>
    <row r="41" spans="1:9" x14ac:dyDescent="0.3">
      <c r="A41" s="3"/>
      <c r="B41" s="461" t="s">
        <v>565</v>
      </c>
      <c r="C41" s="7"/>
    </row>
    <row r="42" spans="1:9" x14ac:dyDescent="0.3">
      <c r="A42" s="3"/>
      <c r="B42" s="462" t="s">
        <v>566</v>
      </c>
      <c r="C42" s="7"/>
    </row>
    <row r="43" spans="1:9" x14ac:dyDescent="0.3">
      <c r="A43" s="3"/>
      <c r="B43" s="462" t="s">
        <v>567</v>
      </c>
      <c r="C43" s="7"/>
    </row>
    <row r="44" spans="1:9" x14ac:dyDescent="0.3">
      <c r="A44" s="3"/>
      <c r="B44" s="462" t="s">
        <v>568</v>
      </c>
      <c r="C44" s="7"/>
    </row>
    <row r="45" spans="1:9" x14ac:dyDescent="0.3">
      <c r="A45" s="3"/>
      <c r="B45" s="462" t="s">
        <v>569</v>
      </c>
      <c r="C45" s="7"/>
    </row>
    <row r="46" spans="1:9" x14ac:dyDescent="0.3">
      <c r="A46" s="3"/>
      <c r="B46" s="463" t="s">
        <v>570</v>
      </c>
      <c r="C46" s="7"/>
    </row>
    <row r="47" spans="1:9" x14ac:dyDescent="0.3">
      <c r="A47" s="3"/>
      <c r="B47" s="460"/>
      <c r="C47" s="7"/>
    </row>
    <row r="48" spans="1:9" x14ac:dyDescent="0.3">
      <c r="A48" s="3"/>
      <c r="B48" s="461" t="s">
        <v>593</v>
      </c>
      <c r="C48" s="7"/>
    </row>
    <row r="49" spans="1:3" x14ac:dyDescent="0.3">
      <c r="A49" s="3"/>
      <c r="B49" s="461" t="s">
        <v>595</v>
      </c>
      <c r="C49" s="7"/>
    </row>
    <row r="50" spans="1:3" x14ac:dyDescent="0.3">
      <c r="A50" s="3"/>
      <c r="B50" s="461" t="s">
        <v>594</v>
      </c>
      <c r="C50" s="7"/>
    </row>
    <row r="51" spans="1:3" x14ac:dyDescent="0.3">
      <c r="A51" s="3"/>
      <c r="B51" s="461" t="s">
        <v>596</v>
      </c>
      <c r="C51" s="7"/>
    </row>
    <row r="52" spans="1:3" x14ac:dyDescent="0.3">
      <c r="A52" s="3"/>
      <c r="B52" s="462" t="s">
        <v>602</v>
      </c>
      <c r="C52" s="7"/>
    </row>
    <row r="53" spans="1:3" x14ac:dyDescent="0.3">
      <c r="A53" s="3"/>
      <c r="B53" s="462" t="s">
        <v>603</v>
      </c>
      <c r="C53" s="7"/>
    </row>
    <row r="54" spans="1:3" x14ac:dyDescent="0.3">
      <c r="A54" s="3"/>
      <c r="B54" s="462" t="s">
        <v>599</v>
      </c>
      <c r="C54" s="7"/>
    </row>
    <row r="55" spans="1:3" x14ac:dyDescent="0.3">
      <c r="A55" s="3"/>
      <c r="B55" s="462" t="s">
        <v>604</v>
      </c>
      <c r="C55" s="7"/>
    </row>
    <row r="56" spans="1:3" x14ac:dyDescent="0.3">
      <c r="A56" s="3"/>
      <c r="B56" s="463" t="s">
        <v>600</v>
      </c>
      <c r="C56" s="7"/>
    </row>
    <row r="57" spans="1:3" x14ac:dyDescent="0.3">
      <c r="A57" s="3"/>
      <c r="B57" s="463" t="s">
        <v>601</v>
      </c>
      <c r="C57" s="7"/>
    </row>
    <row r="58" spans="1:3" x14ac:dyDescent="0.3">
      <c r="A58" s="3"/>
      <c r="B58" s="3"/>
      <c r="C58" s="7"/>
    </row>
    <row r="59" spans="1:3" ht="15.75" x14ac:dyDescent="0.3">
      <c r="A59" s="470" t="s">
        <v>571</v>
      </c>
      <c r="B59" s="464" t="s">
        <v>572</v>
      </c>
      <c r="C59" s="465" t="s">
        <v>313</v>
      </c>
    </row>
    <row r="60" spans="1:3" x14ac:dyDescent="0.3">
      <c r="A60" s="3"/>
      <c r="B60" s="454" t="s">
        <v>590</v>
      </c>
      <c r="C60" s="7"/>
    </row>
    <row r="61" spans="1:3" x14ac:dyDescent="0.3">
      <c r="A61" s="3"/>
      <c r="B61" s="454" t="s">
        <v>591</v>
      </c>
      <c r="C61" s="7"/>
    </row>
    <row r="62" spans="1:3" x14ac:dyDescent="0.3">
      <c r="A62" s="3"/>
      <c r="B62" s="454" t="s">
        <v>605</v>
      </c>
      <c r="C62" s="7"/>
    </row>
    <row r="63" spans="1:3" x14ac:dyDescent="0.3">
      <c r="A63" s="3"/>
      <c r="B63" s="454"/>
      <c r="C63" s="7"/>
    </row>
    <row r="64" spans="1:3" x14ac:dyDescent="0.3">
      <c r="A64" s="3"/>
      <c r="B64" s="3" t="s">
        <v>592</v>
      </c>
      <c r="C64" s="7"/>
    </row>
    <row r="65" spans="1:3" x14ac:dyDescent="0.3">
      <c r="A65" s="3"/>
      <c r="B65" s="467" t="s">
        <v>606</v>
      </c>
      <c r="C65" s="7"/>
    </row>
    <row r="66" spans="1:3" x14ac:dyDescent="0.3">
      <c r="A66" s="3"/>
      <c r="B66" s="467" t="s">
        <v>1219</v>
      </c>
      <c r="C66" s="7"/>
    </row>
    <row r="67" spans="1:3" x14ac:dyDescent="0.3">
      <c r="A67" s="3"/>
      <c r="B67" s="467" t="s">
        <v>607</v>
      </c>
      <c r="C67" s="7"/>
    </row>
    <row r="68" spans="1:3" x14ac:dyDescent="0.3">
      <c r="A68" s="3"/>
      <c r="B68" s="468" t="s">
        <v>608</v>
      </c>
      <c r="C68" s="7"/>
    </row>
    <row r="69" spans="1:3" x14ac:dyDescent="0.3">
      <c r="A69" s="3"/>
      <c r="B69" s="468" t="s">
        <v>609</v>
      </c>
      <c r="C69" s="7"/>
    </row>
    <row r="70" spans="1:3" x14ac:dyDescent="0.3">
      <c r="A70" s="3"/>
      <c r="B70" s="468" t="s">
        <v>610</v>
      </c>
      <c r="C70" s="7"/>
    </row>
    <row r="71" spans="1:3" x14ac:dyDescent="0.3">
      <c r="A71" s="3"/>
      <c r="B71" s="468" t="s">
        <v>611</v>
      </c>
      <c r="C71" s="7"/>
    </row>
    <row r="72" spans="1:3" x14ac:dyDescent="0.3">
      <c r="A72" s="3"/>
      <c r="B72" s="468" t="s">
        <v>612</v>
      </c>
      <c r="C72" s="7"/>
    </row>
    <row r="73" spans="1:3" x14ac:dyDescent="0.3">
      <c r="A73" s="3"/>
      <c r="B73" s="468" t="s">
        <v>613</v>
      </c>
      <c r="C73" s="7"/>
    </row>
    <row r="74" spans="1:3" x14ac:dyDescent="0.3">
      <c r="A74" s="3"/>
      <c r="B74" s="468" t="s">
        <v>614</v>
      </c>
      <c r="C74" s="7"/>
    </row>
    <row r="75" spans="1:3" x14ac:dyDescent="0.3">
      <c r="A75" s="3"/>
      <c r="B75" s="468" t="s">
        <v>615</v>
      </c>
      <c r="C75" s="7"/>
    </row>
    <row r="76" spans="1:3" x14ac:dyDescent="0.3">
      <c r="A76" s="3"/>
      <c r="B76" s="468" t="s">
        <v>1220</v>
      </c>
      <c r="C76" s="7"/>
    </row>
    <row r="77" spans="1:3" x14ac:dyDescent="0.3">
      <c r="A77" s="3"/>
      <c r="B77" s="468" t="s">
        <v>616</v>
      </c>
      <c r="C77" s="7"/>
    </row>
    <row r="78" spans="1:3" x14ac:dyDescent="0.3">
      <c r="A78" s="3"/>
      <c r="B78" s="469" t="s">
        <v>617</v>
      </c>
      <c r="C78" s="7"/>
    </row>
    <row r="79" spans="1:3" x14ac:dyDescent="0.3">
      <c r="A79" s="3"/>
      <c r="B79" s="463" t="s">
        <v>618</v>
      </c>
      <c r="C79" s="7"/>
    </row>
    <row r="80" spans="1:3" x14ac:dyDescent="0.3">
      <c r="A80" s="3"/>
      <c r="B80" s="463" t="s">
        <v>619</v>
      </c>
      <c r="C80" s="7"/>
    </row>
    <row r="81" spans="1:3" x14ac:dyDescent="0.3">
      <c r="A81" s="3"/>
      <c r="B81" s="3" t="s">
        <v>620</v>
      </c>
      <c r="C81" s="7"/>
    </row>
    <row r="82" spans="1:3" x14ac:dyDescent="0.3">
      <c r="A82" s="3"/>
      <c r="B82" s="467" t="s">
        <v>621</v>
      </c>
      <c r="C82" s="7"/>
    </row>
    <row r="83" spans="1:3" ht="15.75" x14ac:dyDescent="0.3">
      <c r="A83" s="3"/>
      <c r="B83" s="455" t="s">
        <v>1221</v>
      </c>
      <c r="C83" s="7"/>
    </row>
    <row r="84" spans="1:3" ht="15.75" x14ac:dyDescent="0.3">
      <c r="A84" s="3"/>
      <c r="B84" s="455" t="s">
        <v>622</v>
      </c>
      <c r="C84" s="7"/>
    </row>
    <row r="85" spans="1:3" ht="15.75" x14ac:dyDescent="0.3">
      <c r="A85" s="3"/>
      <c r="B85" s="455" t="s">
        <v>623</v>
      </c>
      <c r="C85" s="7"/>
    </row>
    <row r="86" spans="1:3" x14ac:dyDescent="0.3">
      <c r="A86" s="3"/>
      <c r="B86" s="463" t="s">
        <v>624</v>
      </c>
      <c r="C86" s="7"/>
    </row>
    <row r="87" spans="1:3" x14ac:dyDescent="0.3">
      <c r="A87" s="3"/>
      <c r="B87" s="463" t="s">
        <v>619</v>
      </c>
      <c r="C87" s="7"/>
    </row>
    <row r="88" spans="1:3" ht="15.75" x14ac:dyDescent="0.3">
      <c r="A88" s="1"/>
      <c r="B88" s="2"/>
      <c r="C88" s="1"/>
    </row>
    <row r="89" spans="1:3" ht="15.75" x14ac:dyDescent="0.3">
      <c r="A89" s="470" t="s">
        <v>312</v>
      </c>
      <c r="B89" s="254" t="s">
        <v>625</v>
      </c>
      <c r="C89" s="255" t="s">
        <v>313</v>
      </c>
    </row>
    <row r="90" spans="1:3" ht="15.75" x14ac:dyDescent="0.3">
      <c r="A90" s="1"/>
      <c r="B90" s="2" t="s">
        <v>626</v>
      </c>
      <c r="C90" s="1"/>
    </row>
    <row r="91" spans="1:3" x14ac:dyDescent="0.3">
      <c r="A91" s="1"/>
      <c r="B91" s="471" t="s">
        <v>627</v>
      </c>
      <c r="C91" s="1"/>
    </row>
    <row r="92" spans="1:3" ht="15.75" x14ac:dyDescent="0.3">
      <c r="B92" s="2" t="s">
        <v>628</v>
      </c>
    </row>
    <row r="93" spans="1:3" x14ac:dyDescent="0.3">
      <c r="B93" s="472" t="s">
        <v>629</v>
      </c>
    </row>
    <row r="94" spans="1:3" x14ac:dyDescent="0.3">
      <c r="B94" s="472" t="s">
        <v>630</v>
      </c>
    </row>
    <row r="95" spans="1:3" x14ac:dyDescent="0.3">
      <c r="B95" s="472" t="s">
        <v>631</v>
      </c>
    </row>
    <row r="96" spans="1:3" x14ac:dyDescent="0.3">
      <c r="B96" s="472" t="s">
        <v>632</v>
      </c>
    </row>
    <row r="97" spans="1:3" x14ac:dyDescent="0.3">
      <c r="A97" s="3"/>
      <c r="B97" s="480"/>
      <c r="C97" s="7"/>
    </row>
    <row r="98" spans="1:3" ht="15.75" x14ac:dyDescent="0.3">
      <c r="A98" s="482"/>
      <c r="B98" s="483" t="s">
        <v>652</v>
      </c>
      <c r="C98" s="482"/>
    </row>
    <row r="99" spans="1:3" ht="15.75" x14ac:dyDescent="0.3">
      <c r="A99" s="482"/>
      <c r="B99" s="483" t="s">
        <v>654</v>
      </c>
      <c r="C99" s="482"/>
    </row>
    <row r="100" spans="1:3" ht="15.75" x14ac:dyDescent="0.3">
      <c r="A100" s="482"/>
      <c r="B100" s="483" t="s">
        <v>655</v>
      </c>
      <c r="C100" s="482"/>
    </row>
    <row r="101" spans="1:3" ht="15.75" x14ac:dyDescent="0.3">
      <c r="A101" s="482"/>
      <c r="B101" s="483" t="s">
        <v>651</v>
      </c>
      <c r="C101" s="482"/>
    </row>
    <row r="102" spans="1:3" ht="15.75" x14ac:dyDescent="0.3">
      <c r="A102" s="482"/>
      <c r="B102" s="483" t="s">
        <v>775</v>
      </c>
      <c r="C102" s="482"/>
    </row>
    <row r="103" spans="1:3" ht="15.75" x14ac:dyDescent="0.3">
      <c r="A103" s="482"/>
      <c r="B103" s="483"/>
      <c r="C103" s="482"/>
    </row>
    <row r="104" spans="1:3" x14ac:dyDescent="0.3">
      <c r="A104" s="466"/>
      <c r="B104" s="484"/>
      <c r="C104" s="485"/>
    </row>
    <row r="105" spans="1:3" ht="15.75" x14ac:dyDescent="0.3">
      <c r="A105" s="4"/>
      <c r="B105" s="481" t="s">
        <v>653</v>
      </c>
      <c r="C105" s="465"/>
    </row>
    <row r="106" spans="1:3" ht="15.75" x14ac:dyDescent="0.3">
      <c r="B106" s="2"/>
    </row>
    <row r="107" spans="1:3" ht="15.75" x14ac:dyDescent="0.3">
      <c r="B107" s="477" t="s">
        <v>634</v>
      </c>
    </row>
    <row r="108" spans="1:3" ht="15.75" x14ac:dyDescent="0.3">
      <c r="B108" s="477" t="s">
        <v>635</v>
      </c>
    </row>
    <row r="109" spans="1:3" ht="15.75" x14ac:dyDescent="0.3">
      <c r="B109" s="473"/>
    </row>
    <row r="110" spans="1:3" ht="15.75" x14ac:dyDescent="0.3">
      <c r="B110" s="473" t="s">
        <v>636</v>
      </c>
    </row>
    <row r="111" spans="1:3" ht="15.75" x14ac:dyDescent="0.3">
      <c r="B111" s="455" t="s">
        <v>633</v>
      </c>
    </row>
    <row r="112" spans="1:3" ht="15.75" x14ac:dyDescent="0.3">
      <c r="B112" s="2" t="s">
        <v>637</v>
      </c>
    </row>
    <row r="113" spans="2:2" ht="15.75" x14ac:dyDescent="0.3">
      <c r="B113" s="455" t="s">
        <v>656</v>
      </c>
    </row>
    <row r="114" spans="2:2" ht="15.75" x14ac:dyDescent="0.3">
      <c r="B114" s="455" t="s">
        <v>638</v>
      </c>
    </row>
    <row r="115" spans="2:2" ht="15.75" x14ac:dyDescent="0.3">
      <c r="B115" s="473" t="s">
        <v>639</v>
      </c>
    </row>
    <row r="116" spans="2:2" ht="15.75" x14ac:dyDescent="0.3">
      <c r="B116" s="455" t="s">
        <v>640</v>
      </c>
    </row>
    <row r="117" spans="2:2" ht="15.75" x14ac:dyDescent="0.3">
      <c r="B117" s="474" t="s">
        <v>641</v>
      </c>
    </row>
    <row r="118" spans="2:2" ht="15.75" x14ac:dyDescent="0.3">
      <c r="B118" s="474" t="s">
        <v>642</v>
      </c>
    </row>
    <row r="119" spans="2:2" ht="15.75" x14ac:dyDescent="0.3">
      <c r="B119" s="474" t="s">
        <v>643</v>
      </c>
    </row>
    <row r="120" spans="2:2" ht="15.75" x14ac:dyDescent="0.3">
      <c r="B120" s="474" t="s">
        <v>644</v>
      </c>
    </row>
    <row r="121" spans="2:2" ht="15.75" x14ac:dyDescent="0.3">
      <c r="B121" s="474" t="s">
        <v>645</v>
      </c>
    </row>
    <row r="122" spans="2:2" ht="15.75" x14ac:dyDescent="0.3">
      <c r="B122" s="473" t="s">
        <v>649</v>
      </c>
    </row>
    <row r="123" spans="2:2" ht="15.75" x14ac:dyDescent="0.3">
      <c r="B123" s="455" t="s">
        <v>646</v>
      </c>
    </row>
    <row r="125" spans="2:2" x14ac:dyDescent="0.3">
      <c r="B125" s="478" t="s">
        <v>650</v>
      </c>
    </row>
    <row r="126" spans="2:2" x14ac:dyDescent="0.3">
      <c r="B126" s="479" t="s">
        <v>648</v>
      </c>
    </row>
    <row r="127" spans="2:2" x14ac:dyDescent="0.3">
      <c r="B127" s="479" t="s">
        <v>647</v>
      </c>
    </row>
    <row r="128" spans="2:2" ht="15.75" x14ac:dyDescent="0.3">
      <c r="B128" s="2"/>
    </row>
    <row r="129" spans="1:3" ht="15.75" x14ac:dyDescent="0.3">
      <c r="B129" s="473" t="s">
        <v>1222</v>
      </c>
    </row>
    <row r="130" spans="1:3" ht="15.75" x14ac:dyDescent="0.3">
      <c r="B130" s="455" t="s">
        <v>657</v>
      </c>
    </row>
    <row r="131" spans="1:3" ht="15.75" x14ac:dyDescent="0.3">
      <c r="B131" s="455" t="s">
        <v>658</v>
      </c>
    </row>
    <row r="133" spans="1:3" ht="15.75" x14ac:dyDescent="0.3">
      <c r="A133" s="4"/>
      <c r="B133" s="481" t="s">
        <v>659</v>
      </c>
      <c r="C133" s="255" t="s">
        <v>313</v>
      </c>
    </row>
    <row r="135" spans="1:3" ht="15.75" x14ac:dyDescent="0.3">
      <c r="B135" s="477" t="s">
        <v>660</v>
      </c>
    </row>
    <row r="136" spans="1:3" ht="15.75" x14ac:dyDescent="0.3">
      <c r="B136" s="477" t="s">
        <v>661</v>
      </c>
    </row>
    <row r="138" spans="1:3" ht="15.75" x14ac:dyDescent="0.3">
      <c r="B138" s="473" t="s">
        <v>662</v>
      </c>
    </row>
    <row r="139" spans="1:3" ht="15.75" x14ac:dyDescent="0.3">
      <c r="B139" s="474" t="s">
        <v>667</v>
      </c>
    </row>
    <row r="140" spans="1:3" ht="15.75" x14ac:dyDescent="0.3">
      <c r="B140" s="475" t="s">
        <v>668</v>
      </c>
    </row>
    <row r="142" spans="1:3" x14ac:dyDescent="0.3">
      <c r="B142" s="478" t="s">
        <v>687</v>
      </c>
    </row>
    <row r="143" spans="1:3" x14ac:dyDescent="0.3">
      <c r="B143" s="479" t="s">
        <v>690</v>
      </c>
    </row>
    <row r="144" spans="1:3" x14ac:dyDescent="0.3">
      <c r="B144" s="479" t="s">
        <v>688</v>
      </c>
    </row>
    <row r="145" spans="2:2" x14ac:dyDescent="0.3">
      <c r="B145" s="479" t="s">
        <v>689</v>
      </c>
    </row>
    <row r="146" spans="2:2" ht="15.75" x14ac:dyDescent="0.3">
      <c r="B146" s="2"/>
    </row>
    <row r="147" spans="2:2" ht="15.75" x14ac:dyDescent="0.3">
      <c r="B147" s="474" t="s">
        <v>663</v>
      </c>
    </row>
    <row r="148" spans="2:2" ht="15.75" x14ac:dyDescent="0.3">
      <c r="B148" s="474" t="s">
        <v>664</v>
      </c>
    </row>
    <row r="149" spans="2:2" ht="15.75" x14ac:dyDescent="0.3">
      <c r="B149" s="474" t="s">
        <v>665</v>
      </c>
    </row>
    <row r="150" spans="2:2" ht="15.75" x14ac:dyDescent="0.3">
      <c r="B150" s="474" t="s">
        <v>666</v>
      </c>
    </row>
    <row r="151" spans="2:2" ht="15.75" x14ac:dyDescent="0.3">
      <c r="B151" s="475" t="s">
        <v>669</v>
      </c>
    </row>
    <row r="152" spans="2:2" ht="15.75" x14ac:dyDescent="0.3">
      <c r="B152" s="475" t="s">
        <v>1223</v>
      </c>
    </row>
    <row r="153" spans="2:2" ht="15.75" x14ac:dyDescent="0.3">
      <c r="B153" s="475" t="s">
        <v>670</v>
      </c>
    </row>
    <row r="154" spans="2:2" ht="15.75" x14ac:dyDescent="0.3">
      <c r="B154" s="473" t="s">
        <v>671</v>
      </c>
    </row>
    <row r="155" spans="2:2" ht="15.75" x14ac:dyDescent="0.3">
      <c r="B155" s="474" t="s">
        <v>672</v>
      </c>
    </row>
    <row r="156" spans="2:2" ht="15.75" x14ac:dyDescent="0.3">
      <c r="B156" s="475" t="s">
        <v>673</v>
      </c>
    </row>
    <row r="158" spans="2:2" x14ac:dyDescent="0.3">
      <c r="B158" s="478" t="s">
        <v>691</v>
      </c>
    </row>
    <row r="159" spans="2:2" x14ac:dyDescent="0.3">
      <c r="B159" s="479" t="s">
        <v>692</v>
      </c>
    </row>
    <row r="160" spans="2:2" x14ac:dyDescent="0.3">
      <c r="B160" s="479" t="s">
        <v>693</v>
      </c>
    </row>
    <row r="161" spans="2:2" x14ac:dyDescent="0.3">
      <c r="B161" s="479" t="s">
        <v>694</v>
      </c>
    </row>
    <row r="162" spans="2:2" ht="15.75" x14ac:dyDescent="0.3">
      <c r="B162" s="2"/>
    </row>
    <row r="163" spans="2:2" x14ac:dyDescent="0.3">
      <c r="B163" s="456" t="s">
        <v>676</v>
      </c>
    </row>
    <row r="164" spans="2:2" x14ac:dyDescent="0.3">
      <c r="B164" s="468" t="s">
        <v>677</v>
      </c>
    </row>
    <row r="165" spans="2:2" x14ac:dyDescent="0.3">
      <c r="B165" s="469" t="s">
        <v>678</v>
      </c>
    </row>
    <row r="166" spans="2:2" x14ac:dyDescent="0.3">
      <c r="B166" s="469" t="s">
        <v>1224</v>
      </c>
    </row>
    <row r="167" spans="2:2" x14ac:dyDescent="0.3">
      <c r="B167" s="469" t="s">
        <v>679</v>
      </c>
    </row>
    <row r="168" spans="2:2" ht="15.75" x14ac:dyDescent="0.3">
      <c r="B168" s="486"/>
    </row>
    <row r="169" spans="2:2" x14ac:dyDescent="0.3">
      <c r="B169" s="487" t="s">
        <v>680</v>
      </c>
    </row>
    <row r="170" spans="2:2" x14ac:dyDescent="0.3">
      <c r="B170" s="487" t="s">
        <v>681</v>
      </c>
    </row>
    <row r="171" spans="2:2" x14ac:dyDescent="0.3">
      <c r="B171" s="487"/>
    </row>
    <row r="172" spans="2:2" ht="15.75" x14ac:dyDescent="0.3">
      <c r="B172" s="474" t="s">
        <v>695</v>
      </c>
    </row>
    <row r="173" spans="2:2" x14ac:dyDescent="0.3">
      <c r="B173" s="468" t="s">
        <v>675</v>
      </c>
    </row>
    <row r="174" spans="2:2" x14ac:dyDescent="0.3">
      <c r="B174" s="456" t="s">
        <v>682</v>
      </c>
    </row>
    <row r="175" spans="2:2" ht="15.75" x14ac:dyDescent="0.3">
      <c r="B175" s="475" t="s">
        <v>683</v>
      </c>
    </row>
    <row r="176" spans="2:2" ht="15.75" x14ac:dyDescent="0.3">
      <c r="B176" s="475" t="s">
        <v>684</v>
      </c>
    </row>
    <row r="177" spans="2:2" ht="15.75" x14ac:dyDescent="0.3">
      <c r="B177" s="474" t="s">
        <v>685</v>
      </c>
    </row>
    <row r="178" spans="2:2" ht="15.75" x14ac:dyDescent="0.3">
      <c r="B178" s="475" t="s">
        <v>686</v>
      </c>
    </row>
    <row r="179" spans="2:2" ht="15.75" x14ac:dyDescent="0.3">
      <c r="B179" s="474" t="s">
        <v>674</v>
      </c>
    </row>
    <row r="180" spans="2:2" ht="15.75" x14ac:dyDescent="0.3">
      <c r="B180" s="475" t="s">
        <v>669</v>
      </c>
    </row>
    <row r="181" spans="2:2" ht="15.75" x14ac:dyDescent="0.3">
      <c r="B181" s="475" t="s">
        <v>1223</v>
      </c>
    </row>
    <row r="182" spans="2:2" ht="15.75" x14ac:dyDescent="0.3">
      <c r="B182" s="475" t="s">
        <v>670</v>
      </c>
    </row>
    <row r="183" spans="2:2" ht="15.75" x14ac:dyDescent="0.3">
      <c r="B183" s="473" t="s">
        <v>696</v>
      </c>
    </row>
    <row r="184" spans="2:2" ht="15.75" x14ac:dyDescent="0.3">
      <c r="B184" s="474" t="s">
        <v>697</v>
      </c>
    </row>
    <row r="185" spans="2:2" x14ac:dyDescent="0.3">
      <c r="B185" s="456" t="s">
        <v>676</v>
      </c>
    </row>
    <row r="186" spans="2:2" x14ac:dyDescent="0.3">
      <c r="B186" s="468" t="s">
        <v>677</v>
      </c>
    </row>
    <row r="187" spans="2:2" x14ac:dyDescent="0.3">
      <c r="B187" s="469" t="s">
        <v>678</v>
      </c>
    </row>
    <row r="188" spans="2:2" x14ac:dyDescent="0.3">
      <c r="B188" s="469" t="s">
        <v>1224</v>
      </c>
    </row>
    <row r="189" spans="2:2" x14ac:dyDescent="0.3">
      <c r="B189" s="469" t="s">
        <v>679</v>
      </c>
    </row>
    <row r="190" spans="2:2" ht="15.75" x14ac:dyDescent="0.3">
      <c r="B190" s="486"/>
    </row>
    <row r="191" spans="2:2" x14ac:dyDescent="0.3">
      <c r="B191" s="487" t="s">
        <v>680</v>
      </c>
    </row>
    <row r="192" spans="2:2" x14ac:dyDescent="0.3">
      <c r="B192" s="487" t="s">
        <v>681</v>
      </c>
    </row>
    <row r="193" spans="1:3" x14ac:dyDescent="0.3">
      <c r="B193" s="487"/>
    </row>
    <row r="194" spans="1:3" ht="15.75" x14ac:dyDescent="0.3">
      <c r="B194" s="474" t="s">
        <v>695</v>
      </c>
    </row>
    <row r="195" spans="1:3" x14ac:dyDescent="0.3">
      <c r="B195" s="468" t="s">
        <v>675</v>
      </c>
    </row>
    <row r="196" spans="1:3" x14ac:dyDescent="0.3">
      <c r="B196" s="456" t="s">
        <v>682</v>
      </c>
    </row>
    <row r="197" spans="1:3" ht="15.75" x14ac:dyDescent="0.3">
      <c r="B197" s="475" t="s">
        <v>683</v>
      </c>
    </row>
    <row r="198" spans="1:3" ht="15.75" x14ac:dyDescent="0.3">
      <c r="B198" s="475" t="s">
        <v>684</v>
      </c>
    </row>
    <row r="199" spans="1:3" ht="15.75" x14ac:dyDescent="0.3">
      <c r="B199" s="474" t="s">
        <v>685</v>
      </c>
    </row>
    <row r="200" spans="1:3" ht="15.75" x14ac:dyDescent="0.3">
      <c r="B200" s="475" t="s">
        <v>698</v>
      </c>
    </row>
    <row r="201" spans="1:3" ht="15.75" x14ac:dyDescent="0.3">
      <c r="B201" s="474" t="s">
        <v>674</v>
      </c>
    </row>
    <row r="202" spans="1:3" ht="15.75" x14ac:dyDescent="0.3">
      <c r="B202" s="475" t="s">
        <v>669</v>
      </c>
    </row>
    <row r="203" spans="1:3" ht="15.75" x14ac:dyDescent="0.3">
      <c r="B203" s="475" t="s">
        <v>1223</v>
      </c>
    </row>
    <row r="204" spans="1:3" ht="15.75" x14ac:dyDescent="0.3">
      <c r="B204" s="475" t="s">
        <v>670</v>
      </c>
    </row>
    <row r="206" spans="1:3" ht="15.75" x14ac:dyDescent="0.3">
      <c r="A206" s="4"/>
      <c r="B206" s="481" t="s">
        <v>699</v>
      </c>
      <c r="C206" s="255" t="s">
        <v>313</v>
      </c>
    </row>
    <row r="208" spans="1:3" ht="15.75" x14ac:dyDescent="0.3">
      <c r="B208" s="477" t="s">
        <v>700</v>
      </c>
    </row>
    <row r="209" spans="2:2" ht="15.75" x14ac:dyDescent="0.3">
      <c r="B209" s="477" t="s">
        <v>701</v>
      </c>
    </row>
    <row r="211" spans="2:2" ht="15.75" x14ac:dyDescent="0.3">
      <c r="B211" s="473" t="s">
        <v>702</v>
      </c>
    </row>
    <row r="212" spans="2:2" ht="15.75" x14ac:dyDescent="0.3">
      <c r="B212" s="474" t="s">
        <v>703</v>
      </c>
    </row>
    <row r="213" spans="2:2" x14ac:dyDescent="0.3">
      <c r="B213" s="468" t="s">
        <v>704</v>
      </c>
    </row>
    <row r="214" spans="2:2" x14ac:dyDescent="0.3">
      <c r="B214" s="468" t="s">
        <v>705</v>
      </c>
    </row>
    <row r="215" spans="2:2" x14ac:dyDescent="0.3">
      <c r="B215" s="468" t="s">
        <v>706</v>
      </c>
    </row>
    <row r="216" spans="2:2" ht="15.75" x14ac:dyDescent="0.3">
      <c r="B216" s="474" t="s">
        <v>707</v>
      </c>
    </row>
    <row r="217" spans="2:2" ht="15.75" x14ac:dyDescent="0.3">
      <c r="B217" s="474" t="s">
        <v>708</v>
      </c>
    </row>
    <row r="218" spans="2:2" ht="15.75" x14ac:dyDescent="0.3">
      <c r="B218" s="475" t="s">
        <v>709</v>
      </c>
    </row>
    <row r="219" spans="2:2" ht="15.75" x14ac:dyDescent="0.3">
      <c r="B219" s="474" t="s">
        <v>710</v>
      </c>
    </row>
    <row r="220" spans="2:2" ht="15.75" x14ac:dyDescent="0.3">
      <c r="B220" s="475" t="s">
        <v>711</v>
      </c>
    </row>
    <row r="221" spans="2:2" ht="15.75" x14ac:dyDescent="0.3">
      <c r="B221" s="475" t="s">
        <v>712</v>
      </c>
    </row>
    <row r="222" spans="2:2" ht="15.75" x14ac:dyDescent="0.3">
      <c r="B222" s="475" t="s">
        <v>713</v>
      </c>
    </row>
    <row r="223" spans="2:2" ht="15.75" x14ac:dyDescent="0.3">
      <c r="B223" s="475" t="s">
        <v>1225</v>
      </c>
    </row>
    <row r="224" spans="2:2" ht="15.75" x14ac:dyDescent="0.3">
      <c r="B224" s="474" t="s">
        <v>714</v>
      </c>
    </row>
    <row r="225" spans="2:2" ht="15.75" x14ac:dyDescent="0.3">
      <c r="B225" s="475" t="s">
        <v>715</v>
      </c>
    </row>
    <row r="226" spans="2:2" ht="15.75" x14ac:dyDescent="0.3">
      <c r="B226" s="475" t="s">
        <v>716</v>
      </c>
    </row>
    <row r="227" spans="2:2" ht="15.75" x14ac:dyDescent="0.3">
      <c r="B227" s="475"/>
    </row>
    <row r="228" spans="2:2" x14ac:dyDescent="0.3">
      <c r="B228" s="487" t="s">
        <v>717</v>
      </c>
    </row>
    <row r="229" spans="2:2" x14ac:dyDescent="0.3">
      <c r="B229" s="487" t="s">
        <v>718</v>
      </c>
    </row>
    <row r="230" spans="2:2" x14ac:dyDescent="0.3">
      <c r="B230" s="487"/>
    </row>
    <row r="231" spans="2:2" ht="15.75" x14ac:dyDescent="0.3">
      <c r="B231" s="473" t="s">
        <v>719</v>
      </c>
    </row>
    <row r="232" spans="2:2" ht="15.75" x14ac:dyDescent="0.3">
      <c r="B232" s="474" t="s">
        <v>703</v>
      </c>
    </row>
    <row r="233" spans="2:2" x14ac:dyDescent="0.3">
      <c r="B233" s="468" t="s">
        <v>720</v>
      </c>
    </row>
    <row r="234" spans="2:2" x14ac:dyDescent="0.3">
      <c r="B234" s="468" t="s">
        <v>721</v>
      </c>
    </row>
    <row r="235" spans="2:2" x14ac:dyDescent="0.3">
      <c r="B235" s="468" t="s">
        <v>722</v>
      </c>
    </row>
    <row r="236" spans="2:2" ht="15.75" x14ac:dyDescent="0.3">
      <c r="B236" s="474" t="s">
        <v>707</v>
      </c>
    </row>
    <row r="237" spans="2:2" ht="15.75" x14ac:dyDescent="0.3">
      <c r="B237" s="474" t="s">
        <v>708</v>
      </c>
    </row>
    <row r="238" spans="2:2" ht="15.75" x14ac:dyDescent="0.3">
      <c r="B238" s="475" t="s">
        <v>723</v>
      </c>
    </row>
    <row r="239" spans="2:2" ht="15.75" x14ac:dyDescent="0.3">
      <c r="B239" s="474" t="s">
        <v>710</v>
      </c>
    </row>
    <row r="240" spans="2:2" ht="15.75" x14ac:dyDescent="0.3">
      <c r="B240" s="475" t="s">
        <v>711</v>
      </c>
    </row>
    <row r="241" spans="1:3" ht="15.75" x14ac:dyDescent="0.3">
      <c r="B241" s="475" t="s">
        <v>712</v>
      </c>
    </row>
    <row r="242" spans="1:3" ht="15.75" x14ac:dyDescent="0.3">
      <c r="B242" s="475" t="s">
        <v>713</v>
      </c>
    </row>
    <row r="243" spans="1:3" ht="15.75" x14ac:dyDescent="0.3">
      <c r="B243" s="475" t="s">
        <v>1225</v>
      </c>
    </row>
    <row r="244" spans="1:3" ht="15.75" x14ac:dyDescent="0.3">
      <c r="B244" s="474" t="s">
        <v>714</v>
      </c>
    </row>
    <row r="245" spans="1:3" ht="15.75" x14ac:dyDescent="0.3">
      <c r="B245" s="475" t="s">
        <v>724</v>
      </c>
    </row>
    <row r="246" spans="1:3" ht="15.75" x14ac:dyDescent="0.3">
      <c r="B246" s="475"/>
    </row>
    <row r="247" spans="1:3" x14ac:dyDescent="0.3">
      <c r="B247" s="487" t="s">
        <v>717</v>
      </c>
    </row>
    <row r="248" spans="1:3" x14ac:dyDescent="0.3">
      <c r="B248" s="487" t="s">
        <v>718</v>
      </c>
    </row>
    <row r="249" spans="1:3" ht="15.75" x14ac:dyDescent="0.3">
      <c r="B249" s="473"/>
    </row>
    <row r="250" spans="1:3" x14ac:dyDescent="0.3">
      <c r="B250" s="461" t="s">
        <v>725</v>
      </c>
    </row>
    <row r="251" spans="1:3" x14ac:dyDescent="0.3">
      <c r="B251" s="461" t="s">
        <v>1226</v>
      </c>
    </row>
    <row r="252" spans="1:3" x14ac:dyDescent="0.3">
      <c r="B252" s="461" t="s">
        <v>726</v>
      </c>
    </row>
    <row r="254" spans="1:3" ht="15.75" x14ac:dyDescent="0.3">
      <c r="A254" s="4"/>
      <c r="B254" s="481" t="s">
        <v>727</v>
      </c>
      <c r="C254" s="255" t="s">
        <v>313</v>
      </c>
    </row>
    <row r="256" spans="1:3" ht="15.75" x14ac:dyDescent="0.3">
      <c r="B256" s="477" t="s">
        <v>728</v>
      </c>
    </row>
    <row r="257" spans="2:2" ht="15.75" x14ac:dyDescent="0.3">
      <c r="B257" s="477" t="s">
        <v>729</v>
      </c>
    </row>
    <row r="259" spans="2:2" x14ac:dyDescent="0.3">
      <c r="B259" s="478" t="s">
        <v>862</v>
      </c>
    </row>
    <row r="260" spans="2:2" x14ac:dyDescent="0.3">
      <c r="B260" s="479" t="s">
        <v>764</v>
      </c>
    </row>
    <row r="261" spans="2:2" x14ac:dyDescent="0.3">
      <c r="B261" s="479" t="s">
        <v>765</v>
      </c>
    </row>
    <row r="263" spans="2:2" ht="15.75" x14ac:dyDescent="0.3">
      <c r="B263" s="473" t="s">
        <v>730</v>
      </c>
    </row>
    <row r="264" spans="2:2" ht="15.75" x14ac:dyDescent="0.3">
      <c r="B264" s="455" t="s">
        <v>731</v>
      </c>
    </row>
    <row r="265" spans="2:2" ht="15.75" x14ac:dyDescent="0.3">
      <c r="B265" s="455" t="s">
        <v>732</v>
      </c>
    </row>
    <row r="266" spans="2:2" ht="15.75" x14ac:dyDescent="0.3">
      <c r="B266" s="455" t="s">
        <v>733</v>
      </c>
    </row>
    <row r="267" spans="2:2" ht="15.75" x14ac:dyDescent="0.3">
      <c r="B267" s="455" t="s">
        <v>734</v>
      </c>
    </row>
    <row r="268" spans="2:2" x14ac:dyDescent="0.3">
      <c r="B268" s="454" t="s">
        <v>761</v>
      </c>
    </row>
    <row r="269" spans="2:2" x14ac:dyDescent="0.3">
      <c r="B269" s="467" t="s">
        <v>759</v>
      </c>
    </row>
    <row r="270" spans="2:2" x14ac:dyDescent="0.3">
      <c r="B270" s="467" t="s">
        <v>760</v>
      </c>
    </row>
    <row r="271" spans="2:2" x14ac:dyDescent="0.3">
      <c r="B271" s="467" t="s">
        <v>1227</v>
      </c>
    </row>
    <row r="272" spans="2:2" x14ac:dyDescent="0.3">
      <c r="B272" s="454" t="s">
        <v>762</v>
      </c>
    </row>
    <row r="273" spans="1:3" x14ac:dyDescent="0.3">
      <c r="B273" s="467" t="s">
        <v>768</v>
      </c>
    </row>
    <row r="274" spans="1:3" x14ac:dyDescent="0.3">
      <c r="B274" s="467" t="s">
        <v>766</v>
      </c>
    </row>
    <row r="275" spans="1:3" x14ac:dyDescent="0.3">
      <c r="B275" s="454" t="s">
        <v>763</v>
      </c>
    </row>
    <row r="276" spans="1:3" x14ac:dyDescent="0.3">
      <c r="B276" s="467" t="s">
        <v>769</v>
      </c>
    </row>
    <row r="277" spans="1:3" x14ac:dyDescent="0.3">
      <c r="B277" s="467" t="s">
        <v>767</v>
      </c>
    </row>
    <row r="278" spans="1:3" x14ac:dyDescent="0.3">
      <c r="B278" s="454" t="s">
        <v>770</v>
      </c>
    </row>
    <row r="279" spans="1:3" x14ac:dyDescent="0.3">
      <c r="B279" s="467" t="s">
        <v>771</v>
      </c>
    </row>
    <row r="280" spans="1:3" x14ac:dyDescent="0.3">
      <c r="B280" s="467" t="s">
        <v>863</v>
      </c>
    </row>
    <row r="281" spans="1:3" x14ac:dyDescent="0.3">
      <c r="B281" s="467" t="s">
        <v>772</v>
      </c>
    </row>
    <row r="282" spans="1:3" x14ac:dyDescent="0.3">
      <c r="B282" s="467" t="s">
        <v>773</v>
      </c>
    </row>
    <row r="284" spans="1:3" ht="15.75" x14ac:dyDescent="0.3">
      <c r="A284" s="4"/>
      <c r="B284" s="481" t="s">
        <v>774</v>
      </c>
      <c r="C284" s="255" t="s">
        <v>313</v>
      </c>
    </row>
    <row r="286" spans="1:3" ht="15.75" x14ac:dyDescent="0.3">
      <c r="B286" s="477" t="s">
        <v>809</v>
      </c>
    </row>
    <row r="287" spans="1:3" ht="15.75" x14ac:dyDescent="0.3">
      <c r="B287" s="477" t="s">
        <v>810</v>
      </c>
    </row>
    <row r="289" spans="2:2" x14ac:dyDescent="0.3">
      <c r="B289" s="478" t="s">
        <v>811</v>
      </c>
    </row>
    <row r="290" spans="2:2" x14ac:dyDescent="0.3">
      <c r="B290" s="479" t="s">
        <v>812</v>
      </c>
    </row>
    <row r="292" spans="2:2" ht="15.75" x14ac:dyDescent="0.3">
      <c r="B292" s="473" t="s">
        <v>864</v>
      </c>
    </row>
    <row r="293" spans="2:2" x14ac:dyDescent="0.3">
      <c r="B293" s="467" t="s">
        <v>776</v>
      </c>
    </row>
    <row r="294" spans="2:2" x14ac:dyDescent="0.3">
      <c r="B294" s="467" t="s">
        <v>777</v>
      </c>
    </row>
    <row r="295" spans="2:2" x14ac:dyDescent="0.3">
      <c r="B295" s="467" t="s">
        <v>778</v>
      </c>
    </row>
    <row r="296" spans="2:2" x14ac:dyDescent="0.3">
      <c r="B296" s="467" t="s">
        <v>779</v>
      </c>
    </row>
    <row r="297" spans="2:2" x14ac:dyDescent="0.3">
      <c r="B297" s="467" t="s">
        <v>780</v>
      </c>
    </row>
    <row r="298" spans="2:2" x14ac:dyDescent="0.3">
      <c r="B298" s="467" t="s">
        <v>813</v>
      </c>
    </row>
    <row r="299" spans="2:2" x14ac:dyDescent="0.3">
      <c r="B299" s="467"/>
    </row>
    <row r="300" spans="2:2" x14ac:dyDescent="0.3">
      <c r="B300" s="467" t="s">
        <v>781</v>
      </c>
    </row>
    <row r="301" spans="2:2" x14ac:dyDescent="0.3">
      <c r="B301" s="467" t="s">
        <v>782</v>
      </c>
    </row>
    <row r="302" spans="2:2" x14ac:dyDescent="0.3">
      <c r="B302" s="467" t="s">
        <v>1228</v>
      </c>
    </row>
    <row r="303" spans="2:2" x14ac:dyDescent="0.3">
      <c r="B303" s="467" t="s">
        <v>783</v>
      </c>
    </row>
    <row r="304" spans="2:2" x14ac:dyDescent="0.3">
      <c r="B304" s="467" t="s">
        <v>784</v>
      </c>
    </row>
    <row r="305" spans="2:2" x14ac:dyDescent="0.3">
      <c r="B305" s="454" t="s">
        <v>814</v>
      </c>
    </row>
    <row r="306" spans="2:2" x14ac:dyDescent="0.3">
      <c r="B306" s="467" t="s">
        <v>816</v>
      </c>
    </row>
    <row r="307" spans="2:2" x14ac:dyDescent="0.3">
      <c r="B307" s="467" t="s">
        <v>817</v>
      </c>
    </row>
    <row r="308" spans="2:2" x14ac:dyDescent="0.3">
      <c r="B308" s="467" t="s">
        <v>818</v>
      </c>
    </row>
    <row r="309" spans="2:2" x14ac:dyDescent="0.3">
      <c r="B309" s="467" t="s">
        <v>1229</v>
      </c>
    </row>
    <row r="310" spans="2:2" x14ac:dyDescent="0.3">
      <c r="B310" s="454" t="s">
        <v>815</v>
      </c>
    </row>
    <row r="311" spans="2:2" x14ac:dyDescent="0.3">
      <c r="B311" s="467" t="s">
        <v>819</v>
      </c>
    </row>
    <row r="312" spans="2:2" x14ac:dyDescent="0.3">
      <c r="B312" s="467" t="s">
        <v>822</v>
      </c>
    </row>
    <row r="313" spans="2:2" x14ac:dyDescent="0.3">
      <c r="B313" s="467" t="s">
        <v>820</v>
      </c>
    </row>
    <row r="314" spans="2:2" x14ac:dyDescent="0.3">
      <c r="B314" s="467" t="s">
        <v>821</v>
      </c>
    </row>
    <row r="315" spans="2:2" ht="15.75" x14ac:dyDescent="0.3">
      <c r="B315" s="475"/>
    </row>
    <row r="316" spans="2:2" x14ac:dyDescent="0.3">
      <c r="B316" s="487" t="s">
        <v>1230</v>
      </c>
    </row>
    <row r="317" spans="2:2" x14ac:dyDescent="0.3">
      <c r="B317" s="520" t="s">
        <v>801</v>
      </c>
    </row>
    <row r="318" spans="2:2" x14ac:dyDescent="0.3">
      <c r="B318" s="520" t="s">
        <v>802</v>
      </c>
    </row>
    <row r="319" spans="2:2" x14ac:dyDescent="0.3">
      <c r="B319" s="520" t="s">
        <v>803</v>
      </c>
    </row>
    <row r="320" spans="2:2" x14ac:dyDescent="0.3">
      <c r="B320" s="521" t="s">
        <v>823</v>
      </c>
    </row>
    <row r="321" spans="2:2" ht="15" customHeight="1" x14ac:dyDescent="0.3">
      <c r="B321" s="487" t="s">
        <v>866</v>
      </c>
    </row>
    <row r="322" spans="2:2" x14ac:dyDescent="0.3">
      <c r="B322" s="487" t="s">
        <v>865</v>
      </c>
    </row>
    <row r="323" spans="2:2" x14ac:dyDescent="0.3">
      <c r="B323" s="521" t="s">
        <v>824</v>
      </c>
    </row>
    <row r="324" spans="2:2" x14ac:dyDescent="0.3">
      <c r="B324" s="521" t="s">
        <v>825</v>
      </c>
    </row>
    <row r="325" spans="2:2" x14ac:dyDescent="0.3">
      <c r="B325" s="521" t="s">
        <v>826</v>
      </c>
    </row>
    <row r="326" spans="2:2" x14ac:dyDescent="0.3">
      <c r="B326" s="521" t="s">
        <v>827</v>
      </c>
    </row>
    <row r="327" spans="2:2" x14ac:dyDescent="0.3">
      <c r="B327" s="521" t="s">
        <v>832</v>
      </c>
    </row>
    <row r="328" spans="2:2" x14ac:dyDescent="0.3">
      <c r="B328" s="521" t="s">
        <v>834</v>
      </c>
    </row>
    <row r="329" spans="2:2" x14ac:dyDescent="0.3">
      <c r="B329" s="521" t="s">
        <v>833</v>
      </c>
    </row>
    <row r="330" spans="2:2" x14ac:dyDescent="0.3">
      <c r="B330" s="521" t="s">
        <v>828</v>
      </c>
    </row>
    <row r="331" spans="2:2" x14ac:dyDescent="0.3">
      <c r="B331" s="521" t="s">
        <v>829</v>
      </c>
    </row>
    <row r="332" spans="2:2" x14ac:dyDescent="0.3">
      <c r="B332" s="521" t="s">
        <v>836</v>
      </c>
    </row>
    <row r="333" spans="2:2" x14ac:dyDescent="0.3">
      <c r="B333" s="521"/>
    </row>
    <row r="334" spans="2:2" x14ac:dyDescent="0.3">
      <c r="B334" s="521" t="s">
        <v>835</v>
      </c>
    </row>
    <row r="335" spans="2:2" x14ac:dyDescent="0.3">
      <c r="B335" s="521" t="s">
        <v>830</v>
      </c>
    </row>
    <row r="336" spans="2:2" x14ac:dyDescent="0.3">
      <c r="B336" s="521" t="s">
        <v>831</v>
      </c>
    </row>
    <row r="337" spans="1:3" x14ac:dyDescent="0.3">
      <c r="B337" s="521"/>
    </row>
    <row r="338" spans="1:3" x14ac:dyDescent="0.3">
      <c r="B338" s="521" t="s">
        <v>837</v>
      </c>
    </row>
    <row r="339" spans="1:3" x14ac:dyDescent="0.3">
      <c r="B339" s="521" t="s">
        <v>838</v>
      </c>
    </row>
    <row r="340" spans="1:3" x14ac:dyDescent="0.3">
      <c r="B340" s="521" t="s">
        <v>1231</v>
      </c>
    </row>
    <row r="341" spans="1:3" x14ac:dyDescent="0.3">
      <c r="B341" s="521" t="s">
        <v>839</v>
      </c>
    </row>
    <row r="342" spans="1:3" x14ac:dyDescent="0.3">
      <c r="B342" s="521" t="s">
        <v>840</v>
      </c>
    </row>
    <row r="343" spans="1:3" x14ac:dyDescent="0.3">
      <c r="B343" s="521" t="s">
        <v>867</v>
      </c>
    </row>
    <row r="344" spans="1:3" ht="15" customHeight="1" x14ac:dyDescent="0.3">
      <c r="B344" s="521" t="s">
        <v>1232</v>
      </c>
    </row>
    <row r="345" spans="1:3" x14ac:dyDescent="0.3">
      <c r="B345" s="521" t="s">
        <v>841</v>
      </c>
    </row>
    <row r="346" spans="1:3" x14ac:dyDescent="0.3">
      <c r="B346" s="487" t="s">
        <v>842</v>
      </c>
    </row>
    <row r="347" spans="1:3" x14ac:dyDescent="0.3">
      <c r="B347" s="521" t="s">
        <v>843</v>
      </c>
    </row>
    <row r="348" spans="1:3" x14ac:dyDescent="0.3">
      <c r="B348" s="521" t="s">
        <v>844</v>
      </c>
    </row>
    <row r="349" spans="1:3" x14ac:dyDescent="0.3">
      <c r="B349" s="521" t="s">
        <v>845</v>
      </c>
    </row>
    <row r="351" spans="1:3" ht="15.75" x14ac:dyDescent="0.3">
      <c r="A351" s="470" t="s">
        <v>314</v>
      </c>
      <c r="B351" s="254" t="s">
        <v>846</v>
      </c>
      <c r="C351" s="255" t="s">
        <v>313</v>
      </c>
    </row>
    <row r="352" spans="1:3" x14ac:dyDescent="0.3">
      <c r="B352" s="454" t="s">
        <v>854</v>
      </c>
    </row>
    <row r="353" spans="2:2" x14ac:dyDescent="0.3">
      <c r="B353" s="454" t="s">
        <v>855</v>
      </c>
    </row>
    <row r="354" spans="2:2" x14ac:dyDescent="0.3">
      <c r="B354" s="454" t="s">
        <v>856</v>
      </c>
    </row>
    <row r="355" spans="2:2" x14ac:dyDescent="0.3">
      <c r="B355" s="454" t="s">
        <v>857</v>
      </c>
    </row>
    <row r="356" spans="2:2" x14ac:dyDescent="0.3">
      <c r="B356" s="454" t="s">
        <v>868</v>
      </c>
    </row>
    <row r="358" spans="2:2" x14ac:dyDescent="0.3">
      <c r="B358" s="478" t="s">
        <v>870</v>
      </c>
    </row>
    <row r="359" spans="2:2" x14ac:dyDescent="0.3">
      <c r="B359" s="479" t="s">
        <v>871</v>
      </c>
    </row>
    <row r="361" spans="2:2" ht="15.75" x14ac:dyDescent="0.3">
      <c r="B361" s="477" t="s">
        <v>869</v>
      </c>
    </row>
    <row r="362" spans="2:2" ht="15.75" x14ac:dyDescent="0.3">
      <c r="B362" s="477" t="s">
        <v>886</v>
      </c>
    </row>
    <row r="364" spans="2:2" x14ac:dyDescent="0.3">
      <c r="B364" s="454" t="s">
        <v>872</v>
      </c>
    </row>
    <row r="365" spans="2:2" x14ac:dyDescent="0.3">
      <c r="B365" s="467" t="s">
        <v>873</v>
      </c>
    </row>
    <row r="366" spans="2:2" x14ac:dyDescent="0.3">
      <c r="B366" s="3" t="s">
        <v>878</v>
      </c>
    </row>
    <row r="367" spans="2:2" ht="15.75" x14ac:dyDescent="0.3">
      <c r="B367" s="455" t="s">
        <v>874</v>
      </c>
    </row>
    <row r="368" spans="2:2" ht="15.75" x14ac:dyDescent="0.3">
      <c r="B368" s="455" t="s">
        <v>875</v>
      </c>
    </row>
    <row r="369" spans="2:2" ht="15.75" x14ac:dyDescent="0.3">
      <c r="B369" s="455" t="s">
        <v>876</v>
      </c>
    </row>
    <row r="370" spans="2:2" ht="15.75" x14ac:dyDescent="0.3">
      <c r="B370" s="455" t="s">
        <v>877</v>
      </c>
    </row>
    <row r="371" spans="2:2" ht="15.75" x14ac:dyDescent="0.3">
      <c r="B371" s="455" t="s">
        <v>1233</v>
      </c>
    </row>
    <row r="372" spans="2:2" x14ac:dyDescent="0.3">
      <c r="B372" s="3" t="s">
        <v>879</v>
      </c>
    </row>
    <row r="373" spans="2:2" ht="15.75" x14ac:dyDescent="0.3">
      <c r="B373" s="455" t="s">
        <v>880</v>
      </c>
    </row>
    <row r="374" spans="2:2" ht="15.75" x14ac:dyDescent="0.3">
      <c r="B374" s="455" t="s">
        <v>881</v>
      </c>
    </row>
    <row r="375" spans="2:2" ht="15.75" x14ac:dyDescent="0.3">
      <c r="B375" s="455" t="s">
        <v>882</v>
      </c>
    </row>
    <row r="376" spans="2:2" ht="15.75" x14ac:dyDescent="0.3">
      <c r="B376" s="455" t="s">
        <v>883</v>
      </c>
    </row>
    <row r="377" spans="2:2" ht="15.75" x14ac:dyDescent="0.3">
      <c r="B377" s="455" t="s">
        <v>1234</v>
      </c>
    </row>
    <row r="378" spans="2:2" x14ac:dyDescent="0.3">
      <c r="B378" s="3" t="s">
        <v>884</v>
      </c>
    </row>
    <row r="379" spans="2:2" ht="15.75" x14ac:dyDescent="0.3">
      <c r="B379" s="455" t="s">
        <v>880</v>
      </c>
    </row>
    <row r="380" spans="2:2" ht="15.75" x14ac:dyDescent="0.3">
      <c r="B380" s="455" t="s">
        <v>881</v>
      </c>
    </row>
    <row r="381" spans="2:2" ht="15.75" x14ac:dyDescent="0.3">
      <c r="B381" s="455" t="s">
        <v>882</v>
      </c>
    </row>
    <row r="382" spans="2:2" ht="15.75" x14ac:dyDescent="0.3">
      <c r="B382" s="455" t="s">
        <v>883</v>
      </c>
    </row>
    <row r="383" spans="2:2" ht="15.75" x14ac:dyDescent="0.3">
      <c r="B383" s="455" t="s">
        <v>1234</v>
      </c>
    </row>
    <row r="385" spans="2:2" ht="15.75" x14ac:dyDescent="0.3">
      <c r="B385" s="477" t="s">
        <v>885</v>
      </c>
    </row>
    <row r="386" spans="2:2" ht="15.75" x14ac:dyDescent="0.3">
      <c r="B386" s="477" t="s">
        <v>887</v>
      </c>
    </row>
    <row r="388" spans="2:2" x14ac:dyDescent="0.3">
      <c r="B388" s="454" t="s">
        <v>888</v>
      </c>
    </row>
    <row r="389" spans="2:2" x14ac:dyDescent="0.3">
      <c r="B389" s="467" t="s">
        <v>889</v>
      </c>
    </row>
    <row r="390" spans="2:2" x14ac:dyDescent="0.3">
      <c r="B390" s="454" t="s">
        <v>890</v>
      </c>
    </row>
    <row r="391" spans="2:2" x14ac:dyDescent="0.3">
      <c r="B391" s="467" t="s">
        <v>891</v>
      </c>
    </row>
    <row r="392" spans="2:2" x14ac:dyDescent="0.3">
      <c r="B392" s="467" t="s">
        <v>892</v>
      </c>
    </row>
    <row r="393" spans="2:2" x14ac:dyDescent="0.3">
      <c r="B393" s="467" t="s">
        <v>893</v>
      </c>
    </row>
    <row r="394" spans="2:2" x14ac:dyDescent="0.3">
      <c r="B394" s="454" t="s">
        <v>894</v>
      </c>
    </row>
    <row r="395" spans="2:2" x14ac:dyDescent="0.3">
      <c r="B395" s="467" t="s">
        <v>895</v>
      </c>
    </row>
    <row r="396" spans="2:2" x14ac:dyDescent="0.3">
      <c r="B396" s="467" t="s">
        <v>896</v>
      </c>
    </row>
    <row r="397" spans="2:2" x14ac:dyDescent="0.3">
      <c r="B397" s="454" t="s">
        <v>897</v>
      </c>
    </row>
    <row r="398" spans="2:2" x14ac:dyDescent="0.3">
      <c r="B398" s="467" t="s">
        <v>898</v>
      </c>
    </row>
    <row r="399" spans="2:2" x14ac:dyDescent="0.3">
      <c r="B399" s="467" t="s">
        <v>1235</v>
      </c>
    </row>
    <row r="401" spans="1:3" ht="15.75" x14ac:dyDescent="0.3">
      <c r="A401" s="470" t="s">
        <v>320</v>
      </c>
      <c r="B401" s="254" t="s">
        <v>899</v>
      </c>
      <c r="C401" s="255" t="s">
        <v>313</v>
      </c>
    </row>
    <row r="402" spans="1:3" x14ac:dyDescent="0.3">
      <c r="B402" s="104" t="s">
        <v>902</v>
      </c>
    </row>
    <row r="403" spans="1:3" x14ac:dyDescent="0.3">
      <c r="B403" s="530" t="s">
        <v>903</v>
      </c>
    </row>
    <row r="404" spans="1:3" x14ac:dyDescent="0.3">
      <c r="B404" s="454" t="s">
        <v>900</v>
      </c>
    </row>
    <row r="405" spans="1:3" x14ac:dyDescent="0.3">
      <c r="B405" s="454" t="s">
        <v>909</v>
      </c>
    </row>
    <row r="406" spans="1:3" x14ac:dyDescent="0.3">
      <c r="B406" s="454" t="s">
        <v>910</v>
      </c>
    </row>
    <row r="407" spans="1:3" x14ac:dyDescent="0.3">
      <c r="B407" s="454" t="s">
        <v>901</v>
      </c>
    </row>
    <row r="408" spans="1:3" ht="15.75" x14ac:dyDescent="0.3">
      <c r="B408" s="475"/>
    </row>
    <row r="409" spans="1:3" x14ac:dyDescent="0.3">
      <c r="B409" s="487" t="s">
        <v>904</v>
      </c>
    </row>
    <row r="410" spans="1:3" x14ac:dyDescent="0.3">
      <c r="B410" s="487" t="s">
        <v>905</v>
      </c>
    </row>
    <row r="411" spans="1:3" x14ac:dyDescent="0.3">
      <c r="B411" s="487" t="s">
        <v>908</v>
      </c>
    </row>
    <row r="412" spans="1:3" ht="15.75" x14ac:dyDescent="0.3">
      <c r="B412" s="473"/>
    </row>
    <row r="413" spans="1:3" x14ac:dyDescent="0.3">
      <c r="A413" s="3"/>
      <c r="B413" s="463" t="s">
        <v>906</v>
      </c>
      <c r="C413" s="7"/>
    </row>
    <row r="414" spans="1:3" x14ac:dyDescent="0.3">
      <c r="A414" s="3"/>
      <c r="B414" s="463" t="s">
        <v>907</v>
      </c>
      <c r="C414" s="7"/>
    </row>
    <row r="415" spans="1:3" x14ac:dyDescent="0.3">
      <c r="B415" s="454" t="s">
        <v>911</v>
      </c>
    </row>
    <row r="416" spans="1:3" x14ac:dyDescent="0.3">
      <c r="B416" s="467" t="s">
        <v>912</v>
      </c>
    </row>
    <row r="417" spans="1:3" x14ac:dyDescent="0.3">
      <c r="B417" s="467" t="s">
        <v>913</v>
      </c>
    </row>
    <row r="418" spans="1:3" x14ac:dyDescent="0.3">
      <c r="B418" s="467" t="s">
        <v>916</v>
      </c>
    </row>
    <row r="419" spans="1:3" x14ac:dyDescent="0.3">
      <c r="B419" s="454" t="s">
        <v>914</v>
      </c>
    </row>
    <row r="420" spans="1:3" x14ac:dyDescent="0.3">
      <c r="B420" s="467" t="s">
        <v>915</v>
      </c>
    </row>
    <row r="421" spans="1:3" x14ac:dyDescent="0.3">
      <c r="A421" s="3"/>
      <c r="B421" s="463" t="s">
        <v>930</v>
      </c>
      <c r="C421" s="7"/>
    </row>
    <row r="422" spans="1:3" x14ac:dyDescent="0.3">
      <c r="A422" s="3"/>
      <c r="B422" s="463" t="s">
        <v>929</v>
      </c>
      <c r="C422" s="7"/>
    </row>
    <row r="423" spans="1:3" x14ac:dyDescent="0.3">
      <c r="B423" s="454" t="s">
        <v>917</v>
      </c>
    </row>
    <row r="424" spans="1:3" x14ac:dyDescent="0.3">
      <c r="B424" s="467" t="s">
        <v>918</v>
      </c>
    </row>
    <row r="425" spans="1:3" ht="15.75" x14ac:dyDescent="0.3">
      <c r="B425" s="474" t="s">
        <v>1236</v>
      </c>
    </row>
    <row r="426" spans="1:3" x14ac:dyDescent="0.3">
      <c r="B426" s="468" t="s">
        <v>919</v>
      </c>
    </row>
    <row r="427" spans="1:3" x14ac:dyDescent="0.3">
      <c r="B427" s="456" t="s">
        <v>920</v>
      </c>
    </row>
    <row r="428" spans="1:3" x14ac:dyDescent="0.3">
      <c r="B428" s="468" t="s">
        <v>921</v>
      </c>
    </row>
    <row r="429" spans="1:3" x14ac:dyDescent="0.3">
      <c r="B429" s="469" t="s">
        <v>922</v>
      </c>
    </row>
    <row r="430" spans="1:3" x14ac:dyDescent="0.3">
      <c r="B430" s="469" t="s">
        <v>923</v>
      </c>
    </row>
    <row r="431" spans="1:3" x14ac:dyDescent="0.3">
      <c r="B431" s="469" t="s">
        <v>924</v>
      </c>
    </row>
    <row r="432" spans="1:3" x14ac:dyDescent="0.3">
      <c r="B432" s="469" t="s">
        <v>925</v>
      </c>
    </row>
    <row r="433" spans="2:2" x14ac:dyDescent="0.3">
      <c r="B433" s="463" t="s">
        <v>926</v>
      </c>
    </row>
    <row r="434" spans="2:2" x14ac:dyDescent="0.3">
      <c r="B434" s="463" t="s">
        <v>927</v>
      </c>
    </row>
    <row r="435" spans="2:2" x14ac:dyDescent="0.3">
      <c r="B435" s="454" t="s">
        <v>928</v>
      </c>
    </row>
    <row r="436" spans="2:2" x14ac:dyDescent="0.3">
      <c r="B436" s="467" t="s">
        <v>931</v>
      </c>
    </row>
    <row r="437" spans="2:2" x14ac:dyDescent="0.3">
      <c r="B437" s="467" t="s">
        <v>1237</v>
      </c>
    </row>
    <row r="438" spans="2:2" x14ac:dyDescent="0.3">
      <c r="B438" s="467" t="s">
        <v>932</v>
      </c>
    </row>
    <row r="439" spans="2:2" x14ac:dyDescent="0.3">
      <c r="B439" s="467" t="s">
        <v>1238</v>
      </c>
    </row>
    <row r="440" spans="2:2" x14ac:dyDescent="0.3">
      <c r="B440" s="454" t="s">
        <v>933</v>
      </c>
    </row>
    <row r="441" spans="2:2" x14ac:dyDescent="0.3">
      <c r="B441" s="467" t="s">
        <v>934</v>
      </c>
    </row>
    <row r="442" spans="2:2" ht="15.75" x14ac:dyDescent="0.3">
      <c r="B442" s="474" t="s">
        <v>936</v>
      </c>
    </row>
    <row r="443" spans="2:2" x14ac:dyDescent="0.3">
      <c r="B443" s="468" t="s">
        <v>937</v>
      </c>
    </row>
    <row r="444" spans="2:2" x14ac:dyDescent="0.3">
      <c r="B444" s="468" t="s">
        <v>938</v>
      </c>
    </row>
    <row r="445" spans="2:2" x14ac:dyDescent="0.3">
      <c r="B445" s="456" t="s">
        <v>939</v>
      </c>
    </row>
    <row r="446" spans="2:2" x14ac:dyDescent="0.3">
      <c r="B446" s="468" t="s">
        <v>940</v>
      </c>
    </row>
    <row r="447" spans="2:2" x14ac:dyDescent="0.3">
      <c r="B447" s="468" t="s">
        <v>941</v>
      </c>
    </row>
    <row r="449" spans="1:3" ht="15.75" x14ac:dyDescent="0.3">
      <c r="A449" s="470" t="s">
        <v>326</v>
      </c>
      <c r="B449" s="254" t="s">
        <v>942</v>
      </c>
      <c r="C449" s="255" t="s">
        <v>313</v>
      </c>
    </row>
    <row r="450" spans="1:3" ht="15.75" x14ac:dyDescent="0.3">
      <c r="B450" s="2" t="s">
        <v>956</v>
      </c>
    </row>
    <row r="451" spans="1:3" ht="15.75" x14ac:dyDescent="0.3">
      <c r="B451" s="2" t="s">
        <v>957</v>
      </c>
    </row>
    <row r="452" spans="1:3" ht="15.75" x14ac:dyDescent="0.3">
      <c r="B452" s="2" t="s">
        <v>958</v>
      </c>
    </row>
    <row r="453" spans="1:3" ht="15.75" x14ac:dyDescent="0.3">
      <c r="B453" s="2" t="s">
        <v>1239</v>
      </c>
    </row>
    <row r="454" spans="1:3" ht="15.75" x14ac:dyDescent="0.3">
      <c r="B454" s="2" t="s">
        <v>962</v>
      </c>
    </row>
    <row r="455" spans="1:3" ht="15.75" x14ac:dyDescent="0.3">
      <c r="B455" s="2" t="s">
        <v>963</v>
      </c>
    </row>
    <row r="457" spans="1:3" x14ac:dyDescent="0.3">
      <c r="B457" s="478" t="s">
        <v>964</v>
      </c>
    </row>
    <row r="458" spans="1:3" x14ac:dyDescent="0.3">
      <c r="B458" s="479" t="s">
        <v>985</v>
      </c>
    </row>
    <row r="459" spans="1:3" x14ac:dyDescent="0.3">
      <c r="B459" s="479" t="s">
        <v>986</v>
      </c>
    </row>
    <row r="460" spans="1:3" x14ac:dyDescent="0.3">
      <c r="B460" s="479" t="s">
        <v>960</v>
      </c>
    </row>
    <row r="461" spans="1:3" x14ac:dyDescent="0.3">
      <c r="B461" s="479" t="s">
        <v>961</v>
      </c>
    </row>
    <row r="462" spans="1:3" x14ac:dyDescent="0.3">
      <c r="B462" s="534" t="s">
        <v>959</v>
      </c>
    </row>
    <row r="464" spans="1:3" ht="15.75" x14ac:dyDescent="0.3">
      <c r="B464" s="477" t="s">
        <v>634</v>
      </c>
    </row>
    <row r="465" spans="2:2" ht="15.75" x14ac:dyDescent="0.3">
      <c r="B465" s="477" t="s">
        <v>965</v>
      </c>
    </row>
    <row r="467" spans="2:2" x14ac:dyDescent="0.3">
      <c r="B467" s="454" t="s">
        <v>966</v>
      </c>
    </row>
    <row r="468" spans="2:2" ht="15.75" x14ac:dyDescent="0.3">
      <c r="B468" s="474" t="s">
        <v>969</v>
      </c>
    </row>
    <row r="469" spans="2:2" x14ac:dyDescent="0.3">
      <c r="B469" s="468" t="s">
        <v>971</v>
      </c>
    </row>
    <row r="470" spans="2:2" x14ac:dyDescent="0.3">
      <c r="B470" s="468" t="s">
        <v>970</v>
      </c>
    </row>
    <row r="471" spans="2:2" x14ac:dyDescent="0.3">
      <c r="B471" s="456" t="s">
        <v>972</v>
      </c>
    </row>
    <row r="472" spans="2:2" x14ac:dyDescent="0.3">
      <c r="B472" s="468" t="s">
        <v>973</v>
      </c>
    </row>
    <row r="473" spans="2:2" x14ac:dyDescent="0.3">
      <c r="B473" s="456" t="s">
        <v>974</v>
      </c>
    </row>
    <row r="474" spans="2:2" x14ac:dyDescent="0.3">
      <c r="B474" s="468" t="s">
        <v>975</v>
      </c>
    </row>
    <row r="475" spans="2:2" x14ac:dyDescent="0.3">
      <c r="B475" s="456" t="s">
        <v>976</v>
      </c>
    </row>
    <row r="476" spans="2:2" x14ac:dyDescent="0.3">
      <c r="B476" s="468" t="s">
        <v>977</v>
      </c>
    </row>
    <row r="477" spans="2:2" x14ac:dyDescent="0.3">
      <c r="B477" s="3" t="s">
        <v>967</v>
      </c>
    </row>
    <row r="478" spans="2:2" x14ac:dyDescent="0.3">
      <c r="B478" s="456" t="s">
        <v>978</v>
      </c>
    </row>
    <row r="479" spans="2:2" x14ac:dyDescent="0.3">
      <c r="B479" s="468" t="s">
        <v>979</v>
      </c>
    </row>
    <row r="480" spans="2:2" x14ac:dyDescent="0.3">
      <c r="B480" s="456" t="s">
        <v>980</v>
      </c>
    </row>
    <row r="481" spans="1:3" x14ac:dyDescent="0.3">
      <c r="B481" s="468" t="s">
        <v>981</v>
      </c>
    </row>
    <row r="482" spans="1:3" x14ac:dyDescent="0.3">
      <c r="B482" s="456" t="s">
        <v>982</v>
      </c>
    </row>
    <row r="483" spans="1:3" x14ac:dyDescent="0.3">
      <c r="B483" s="468" t="s">
        <v>983</v>
      </c>
    </row>
    <row r="484" spans="1:3" x14ac:dyDescent="0.3">
      <c r="B484" s="3" t="s">
        <v>968</v>
      </c>
    </row>
    <row r="485" spans="1:3" x14ac:dyDescent="0.3">
      <c r="B485" s="456" t="s">
        <v>984</v>
      </c>
    </row>
    <row r="486" spans="1:3" x14ac:dyDescent="0.3">
      <c r="B486" s="456" t="s">
        <v>987</v>
      </c>
    </row>
    <row r="487" spans="1:3" x14ac:dyDescent="0.3">
      <c r="B487" s="468" t="s">
        <v>988</v>
      </c>
    </row>
    <row r="488" spans="1:3" x14ac:dyDescent="0.3">
      <c r="B488" s="456" t="s">
        <v>989</v>
      </c>
    </row>
    <row r="489" spans="1:3" x14ac:dyDescent="0.3">
      <c r="B489" s="468" t="s">
        <v>990</v>
      </c>
    </row>
    <row r="490" spans="1:3" x14ac:dyDescent="0.3">
      <c r="A490" s="3"/>
      <c r="B490" s="460"/>
      <c r="C490" s="7"/>
    </row>
    <row r="491" spans="1:3" x14ac:dyDescent="0.3">
      <c r="A491" s="3"/>
      <c r="B491" s="461" t="s">
        <v>993</v>
      </c>
      <c r="C491" s="7"/>
    </row>
    <row r="492" spans="1:3" x14ac:dyDescent="0.3">
      <c r="A492" s="3"/>
      <c r="B492" s="461" t="s">
        <v>991</v>
      </c>
      <c r="C492" s="7"/>
    </row>
    <row r="493" spans="1:3" x14ac:dyDescent="0.3">
      <c r="A493" s="3"/>
      <c r="B493" s="461" t="s">
        <v>992</v>
      </c>
      <c r="C493" s="7"/>
    </row>
    <row r="495" spans="1:3" ht="15.75" x14ac:dyDescent="0.3">
      <c r="B495" s="477" t="s">
        <v>994</v>
      </c>
    </row>
    <row r="496" spans="1:3" ht="15.75" x14ac:dyDescent="0.3">
      <c r="B496" s="477" t="s">
        <v>995</v>
      </c>
    </row>
    <row r="498" spans="2:2" x14ac:dyDescent="0.3">
      <c r="B498" s="454" t="s">
        <v>996</v>
      </c>
    </row>
    <row r="499" spans="2:2" x14ac:dyDescent="0.3">
      <c r="B499" s="454" t="s">
        <v>997</v>
      </c>
    </row>
    <row r="500" spans="2:2" x14ac:dyDescent="0.3">
      <c r="B500" s="456" t="s">
        <v>998</v>
      </c>
    </row>
    <row r="501" spans="2:2" x14ac:dyDescent="0.3">
      <c r="B501" s="456" t="s">
        <v>1000</v>
      </c>
    </row>
    <row r="502" spans="2:2" x14ac:dyDescent="0.3">
      <c r="B502" s="456" t="s">
        <v>1240</v>
      </c>
    </row>
    <row r="503" spans="2:2" x14ac:dyDescent="0.3">
      <c r="B503" s="456" t="s">
        <v>999</v>
      </c>
    </row>
    <row r="505" spans="2:2" ht="15.75" x14ac:dyDescent="0.3">
      <c r="B505" s="477" t="s">
        <v>1001</v>
      </c>
    </row>
    <row r="506" spans="2:2" ht="15.75" x14ac:dyDescent="0.3">
      <c r="B506" s="477" t="s">
        <v>1002</v>
      </c>
    </row>
    <row r="507" spans="2:2" ht="15.75" x14ac:dyDescent="0.3">
      <c r="B507" s="473"/>
    </row>
    <row r="508" spans="2:2" x14ac:dyDescent="0.3">
      <c r="B508" s="463" t="s">
        <v>1005</v>
      </c>
    </row>
    <row r="509" spans="2:2" x14ac:dyDescent="0.3">
      <c r="B509" s="463" t="s">
        <v>1003</v>
      </c>
    </row>
    <row r="510" spans="2:2" x14ac:dyDescent="0.3">
      <c r="B510" s="463" t="s">
        <v>1004</v>
      </c>
    </row>
    <row r="511" spans="2:2" x14ac:dyDescent="0.3">
      <c r="B511" s="454" t="s">
        <v>1006</v>
      </c>
    </row>
    <row r="512" spans="2:2" x14ac:dyDescent="0.3">
      <c r="B512" s="454" t="s">
        <v>1007</v>
      </c>
    </row>
    <row r="513" spans="2:2" x14ac:dyDescent="0.3">
      <c r="B513" s="454" t="s">
        <v>1008</v>
      </c>
    </row>
    <row r="514" spans="2:2" x14ac:dyDescent="0.3">
      <c r="B514" s="454" t="s">
        <v>1010</v>
      </c>
    </row>
    <row r="515" spans="2:2" ht="15.75" x14ac:dyDescent="0.3">
      <c r="B515" s="2"/>
    </row>
    <row r="516" spans="2:2" x14ac:dyDescent="0.3">
      <c r="B516" s="454" t="s">
        <v>1009</v>
      </c>
    </row>
    <row r="517" spans="2:2" x14ac:dyDescent="0.3">
      <c r="B517" s="456" t="s">
        <v>943</v>
      </c>
    </row>
    <row r="518" spans="2:2" x14ac:dyDescent="0.3">
      <c r="B518" s="456" t="s">
        <v>944</v>
      </c>
    </row>
    <row r="519" spans="2:2" x14ac:dyDescent="0.3">
      <c r="B519" s="469" t="s">
        <v>945</v>
      </c>
    </row>
    <row r="520" spans="2:2" x14ac:dyDescent="0.3">
      <c r="B520" s="469" t="s">
        <v>946</v>
      </c>
    </row>
    <row r="521" spans="2:2" x14ac:dyDescent="0.3">
      <c r="B521" s="469" t="s">
        <v>947</v>
      </c>
    </row>
    <row r="522" spans="2:2" x14ac:dyDescent="0.3">
      <c r="B522" s="469" t="s">
        <v>948</v>
      </c>
    </row>
    <row r="523" spans="2:2" x14ac:dyDescent="0.3">
      <c r="B523" s="469" t="s">
        <v>955</v>
      </c>
    </row>
    <row r="524" spans="2:2" x14ac:dyDescent="0.3">
      <c r="B524" s="469" t="s">
        <v>951</v>
      </c>
    </row>
    <row r="525" spans="2:2" ht="15.75" x14ac:dyDescent="0.3">
      <c r="B525" s="2"/>
    </row>
    <row r="526" spans="2:2" x14ac:dyDescent="0.3">
      <c r="B526" s="487" t="s">
        <v>950</v>
      </c>
    </row>
    <row r="527" spans="2:2" x14ac:dyDescent="0.3">
      <c r="B527" s="487" t="s">
        <v>949</v>
      </c>
    </row>
    <row r="528" spans="2:2" ht="15.75" x14ac:dyDescent="0.3">
      <c r="B528" s="2"/>
    </row>
    <row r="529" spans="1:3" x14ac:dyDescent="0.3">
      <c r="B529" s="468" t="s">
        <v>952</v>
      </c>
    </row>
    <row r="530" spans="1:3" x14ac:dyDescent="0.3">
      <c r="B530" s="469" t="s">
        <v>953</v>
      </c>
    </row>
    <row r="531" spans="1:3" x14ac:dyDescent="0.3">
      <c r="B531" s="469" t="s">
        <v>954</v>
      </c>
    </row>
    <row r="532" spans="1:3" x14ac:dyDescent="0.3">
      <c r="B532" s="454" t="s">
        <v>1011</v>
      </c>
    </row>
    <row r="533" spans="1:3" x14ac:dyDescent="0.3">
      <c r="B533" s="456" t="s">
        <v>1012</v>
      </c>
    </row>
    <row r="534" spans="1:3" x14ac:dyDescent="0.3">
      <c r="B534" s="456" t="s">
        <v>1013</v>
      </c>
    </row>
    <row r="536" spans="1:3" x14ac:dyDescent="0.3">
      <c r="A536" s="3"/>
      <c r="B536" s="461" t="s">
        <v>1241</v>
      </c>
      <c r="C536" s="7"/>
    </row>
    <row r="537" spans="1:3" x14ac:dyDescent="0.3">
      <c r="A537" s="3"/>
      <c r="B537" s="461" t="s">
        <v>1015</v>
      </c>
      <c r="C537" s="7"/>
    </row>
    <row r="538" spans="1:3" x14ac:dyDescent="0.3">
      <c r="A538" s="3"/>
      <c r="B538" s="461" t="s">
        <v>1014</v>
      </c>
      <c r="C538" s="7"/>
    </row>
    <row r="539" spans="1:3" s="2" customFormat="1" ht="14.25" x14ac:dyDescent="0.2"/>
    <row r="540" spans="1:3" s="2" customFormat="1" ht="15.75" x14ac:dyDescent="0.2">
      <c r="A540" s="470" t="s">
        <v>432</v>
      </c>
      <c r="B540" s="254" t="s">
        <v>1016</v>
      </c>
      <c r="C540" s="255" t="s">
        <v>313</v>
      </c>
    </row>
    <row r="541" spans="1:3" s="2" customFormat="1" ht="14.25" x14ac:dyDescent="0.2">
      <c r="B541" s="2" t="s">
        <v>1017</v>
      </c>
    </row>
    <row r="542" spans="1:3" s="2" customFormat="1" ht="14.25" x14ac:dyDescent="0.2">
      <c r="B542" s="2" t="s">
        <v>1018</v>
      </c>
    </row>
    <row r="543" spans="1:3" s="2" customFormat="1" ht="14.25" x14ac:dyDescent="0.2">
      <c r="B543" s="2" t="s">
        <v>1019</v>
      </c>
    </row>
    <row r="544" spans="1:3" s="2" customFormat="1" ht="14.25" x14ac:dyDescent="0.2">
      <c r="B544" s="2" t="s">
        <v>1021</v>
      </c>
    </row>
    <row r="545" spans="1:3" s="2" customFormat="1" ht="14.25" x14ac:dyDescent="0.2">
      <c r="B545" s="2" t="s">
        <v>1022</v>
      </c>
    </row>
    <row r="546" spans="1:3" s="2" customFormat="1" ht="15.75" x14ac:dyDescent="0.3">
      <c r="A546"/>
      <c r="B546" s="473"/>
      <c r="C546"/>
    </row>
    <row r="547" spans="1:3" s="2" customFormat="1" ht="15.75" x14ac:dyDescent="0.3">
      <c r="A547"/>
      <c r="B547" s="463" t="s">
        <v>1055</v>
      </c>
      <c r="C547"/>
    </row>
    <row r="548" spans="1:3" s="2" customFormat="1" ht="15.75" x14ac:dyDescent="0.3">
      <c r="A548"/>
      <c r="B548" s="463" t="s">
        <v>1056</v>
      </c>
      <c r="C548"/>
    </row>
    <row r="549" spans="1:3" s="2" customFormat="1" ht="15.75" x14ac:dyDescent="0.3">
      <c r="A549"/>
      <c r="B549"/>
      <c r="C549"/>
    </row>
    <row r="550" spans="1:3" s="2" customFormat="1" ht="15.75" x14ac:dyDescent="0.3">
      <c r="A550"/>
      <c r="B550" s="478" t="s">
        <v>1057</v>
      </c>
      <c r="C550"/>
    </row>
    <row r="551" spans="1:3" s="2" customFormat="1" ht="14.25" x14ac:dyDescent="0.2"/>
    <row r="552" spans="1:3" s="2" customFormat="1" ht="14.25" x14ac:dyDescent="0.2">
      <c r="A552" s="3"/>
      <c r="B552" s="461" t="s">
        <v>1023</v>
      </c>
    </row>
    <row r="553" spans="1:3" s="2" customFormat="1" ht="14.25" x14ac:dyDescent="0.2">
      <c r="A553" s="3"/>
      <c r="B553" s="461" t="s">
        <v>1024</v>
      </c>
    </row>
    <row r="554" spans="1:3" s="2" customFormat="1" ht="14.25" x14ac:dyDescent="0.2">
      <c r="A554" s="3"/>
      <c r="B554" s="461" t="s">
        <v>1025</v>
      </c>
    </row>
    <row r="555" spans="1:3" s="2" customFormat="1" ht="14.25" x14ac:dyDescent="0.2">
      <c r="B555" s="461" t="s">
        <v>1026</v>
      </c>
    </row>
    <row r="556" spans="1:3" s="2" customFormat="1" ht="14.25" x14ac:dyDescent="0.2">
      <c r="B556" s="461" t="s">
        <v>1027</v>
      </c>
    </row>
    <row r="557" spans="1:3" s="2" customFormat="1" ht="14.25" x14ac:dyDescent="0.2">
      <c r="B557" s="461" t="s">
        <v>1028</v>
      </c>
    </row>
    <row r="558" spans="1:3" s="2" customFormat="1" ht="14.25" x14ac:dyDescent="0.2">
      <c r="B558" s="461"/>
    </row>
    <row r="559" spans="1:3" s="2" customFormat="1" ht="14.25" x14ac:dyDescent="0.2">
      <c r="B559" s="461" t="s">
        <v>1029</v>
      </c>
    </row>
    <row r="560" spans="1:3" s="2" customFormat="1" ht="14.25" x14ac:dyDescent="0.2">
      <c r="B560" s="461" t="s">
        <v>1030</v>
      </c>
    </row>
    <row r="561" spans="2:2" s="2" customFormat="1" ht="14.25" x14ac:dyDescent="0.2">
      <c r="B561" s="461" t="s">
        <v>1031</v>
      </c>
    </row>
    <row r="562" spans="2:2" s="2" customFormat="1" ht="14.25" x14ac:dyDescent="0.2"/>
    <row r="563" spans="2:2" s="2" customFormat="1" ht="14.25" x14ac:dyDescent="0.2">
      <c r="B563" s="454" t="s">
        <v>1032</v>
      </c>
    </row>
    <row r="564" spans="2:2" s="2" customFormat="1" ht="14.25" x14ac:dyDescent="0.2">
      <c r="B564" s="456" t="s">
        <v>1033</v>
      </c>
    </row>
    <row r="565" spans="2:2" s="2" customFormat="1" ht="14.25" x14ac:dyDescent="0.2">
      <c r="B565" s="468" t="s">
        <v>1034</v>
      </c>
    </row>
    <row r="566" spans="2:2" s="2" customFormat="1" ht="14.25" x14ac:dyDescent="0.2">
      <c r="B566" s="468" t="s">
        <v>1242</v>
      </c>
    </row>
    <row r="567" spans="2:2" s="2" customFormat="1" ht="14.25" x14ac:dyDescent="0.2">
      <c r="B567" s="456" t="s">
        <v>1035</v>
      </c>
    </row>
    <row r="568" spans="2:2" s="2" customFormat="1" ht="14.25" x14ac:dyDescent="0.2">
      <c r="B568" s="468" t="s">
        <v>1036</v>
      </c>
    </row>
    <row r="569" spans="2:2" s="2" customFormat="1" ht="14.25" x14ac:dyDescent="0.2">
      <c r="B569" s="468" t="s">
        <v>1243</v>
      </c>
    </row>
    <row r="570" spans="2:2" s="2" customFormat="1" ht="14.25" x14ac:dyDescent="0.2">
      <c r="B570" s="468" t="s">
        <v>1037</v>
      </c>
    </row>
    <row r="571" spans="2:2" s="2" customFormat="1" ht="14.25" x14ac:dyDescent="0.2">
      <c r="B571" s="468" t="s">
        <v>1038</v>
      </c>
    </row>
    <row r="572" spans="2:2" s="2" customFormat="1" ht="14.25" x14ac:dyDescent="0.2">
      <c r="B572" s="468" t="s">
        <v>1039</v>
      </c>
    </row>
    <row r="573" spans="2:2" s="2" customFormat="1" ht="14.25" x14ac:dyDescent="0.2">
      <c r="B573" s="456" t="s">
        <v>1040</v>
      </c>
    </row>
    <row r="574" spans="2:2" s="2" customFormat="1" ht="14.25" x14ac:dyDescent="0.2">
      <c r="B574" s="468" t="s">
        <v>1244</v>
      </c>
    </row>
    <row r="575" spans="2:2" s="2" customFormat="1" ht="14.25" x14ac:dyDescent="0.2">
      <c r="B575" s="468" t="s">
        <v>1041</v>
      </c>
    </row>
    <row r="576" spans="2:2" s="2" customFormat="1" ht="14.25" x14ac:dyDescent="0.2">
      <c r="B576" s="468" t="s">
        <v>1042</v>
      </c>
    </row>
    <row r="577" spans="1:3" s="2" customFormat="1" ht="14.25" x14ac:dyDescent="0.2">
      <c r="B577" s="456" t="s">
        <v>1043</v>
      </c>
    </row>
    <row r="578" spans="1:3" s="2" customFormat="1" ht="14.25" x14ac:dyDescent="0.2">
      <c r="B578" s="468" t="s">
        <v>1044</v>
      </c>
    </row>
    <row r="579" spans="1:3" s="2" customFormat="1" ht="14.25" x14ac:dyDescent="0.2">
      <c r="B579" s="454" t="s">
        <v>1045</v>
      </c>
    </row>
    <row r="580" spans="1:3" s="2" customFormat="1" ht="14.25" x14ac:dyDescent="0.2">
      <c r="B580" s="456" t="s">
        <v>1046</v>
      </c>
    </row>
    <row r="581" spans="1:3" s="2" customFormat="1" ht="14.25" x14ac:dyDescent="0.2">
      <c r="B581" s="468" t="s">
        <v>1047</v>
      </c>
    </row>
    <row r="582" spans="1:3" s="2" customFormat="1" ht="14.25" x14ac:dyDescent="0.2">
      <c r="B582" s="456" t="s">
        <v>1048</v>
      </c>
    </row>
    <row r="583" spans="1:3" s="2" customFormat="1" ht="14.25" x14ac:dyDescent="0.2">
      <c r="B583" s="468" t="s">
        <v>1049</v>
      </c>
    </row>
    <row r="584" spans="1:3" s="2" customFormat="1" ht="14.25" x14ac:dyDescent="0.2">
      <c r="B584" s="456" t="s">
        <v>1050</v>
      </c>
    </row>
    <row r="585" spans="1:3" s="2" customFormat="1" ht="14.25" x14ac:dyDescent="0.2">
      <c r="B585" s="456" t="s">
        <v>1043</v>
      </c>
    </row>
    <row r="586" spans="1:3" s="2" customFormat="1" ht="14.25" x14ac:dyDescent="0.2">
      <c r="B586" s="468" t="s">
        <v>1051</v>
      </c>
    </row>
    <row r="587" spans="1:3" s="2" customFormat="1" ht="14.25" x14ac:dyDescent="0.2">
      <c r="B587" s="2" t="s">
        <v>1052</v>
      </c>
    </row>
    <row r="588" spans="1:3" s="2" customFormat="1" ht="14.25" x14ac:dyDescent="0.2">
      <c r="B588" s="456" t="s">
        <v>1053</v>
      </c>
    </row>
    <row r="589" spans="1:3" s="2" customFormat="1" ht="14.25" x14ac:dyDescent="0.2">
      <c r="B589" s="456" t="s">
        <v>1245</v>
      </c>
    </row>
    <row r="590" spans="1:3" s="2" customFormat="1" ht="14.25" x14ac:dyDescent="0.2"/>
    <row r="591" spans="1:3" s="2" customFormat="1" ht="15.75" x14ac:dyDescent="0.2">
      <c r="A591" s="470" t="s">
        <v>434</v>
      </c>
      <c r="B591" s="254" t="s">
        <v>1054</v>
      </c>
      <c r="C591" s="255" t="s">
        <v>313</v>
      </c>
    </row>
    <row r="592" spans="1:3" s="2" customFormat="1" ht="14.25" x14ac:dyDescent="0.2">
      <c r="B592" s="2" t="s">
        <v>1065</v>
      </c>
    </row>
    <row r="593" spans="1:3" s="2" customFormat="1" ht="14.25" x14ac:dyDescent="0.2">
      <c r="B593" s="2" t="s">
        <v>1058</v>
      </c>
    </row>
    <row r="594" spans="1:3" s="2" customFormat="1" ht="14.25" x14ac:dyDescent="0.2">
      <c r="B594" s="2" t="s">
        <v>1059</v>
      </c>
    </row>
    <row r="595" spans="1:3" s="2" customFormat="1" ht="14.25" x14ac:dyDescent="0.2">
      <c r="B595" s="2" t="s">
        <v>1246</v>
      </c>
    </row>
    <row r="596" spans="1:3" s="2" customFormat="1" ht="14.25" x14ac:dyDescent="0.2">
      <c r="B596" s="2" t="s">
        <v>1066</v>
      </c>
    </row>
    <row r="597" spans="1:3" s="2" customFormat="1" ht="14.25" x14ac:dyDescent="0.2">
      <c r="B597" s="456" t="s">
        <v>1060</v>
      </c>
    </row>
    <row r="598" spans="1:3" s="2" customFormat="1" ht="14.25" x14ac:dyDescent="0.2">
      <c r="B598" s="456" t="s">
        <v>1061</v>
      </c>
    </row>
    <row r="599" spans="1:3" s="2" customFormat="1" ht="14.25" x14ac:dyDescent="0.2">
      <c r="B599" s="456" t="s">
        <v>1062</v>
      </c>
    </row>
    <row r="600" spans="1:3" s="2" customFormat="1" ht="15.75" x14ac:dyDescent="0.3">
      <c r="A600"/>
      <c r="B600" s="1"/>
      <c r="C600"/>
    </row>
    <row r="601" spans="1:3" s="2" customFormat="1" ht="15.75" x14ac:dyDescent="0.3">
      <c r="A601"/>
      <c r="B601" s="477" t="s">
        <v>1063</v>
      </c>
      <c r="C601"/>
    </row>
    <row r="602" spans="1:3" s="2" customFormat="1" ht="15.75" x14ac:dyDescent="0.3">
      <c r="A602"/>
      <c r="B602" s="477" t="s">
        <v>1064</v>
      </c>
      <c r="C602"/>
    </row>
    <row r="603" spans="1:3" s="2" customFormat="1" ht="15.75" x14ac:dyDescent="0.3">
      <c r="A603"/>
      <c r="B603" s="1"/>
      <c r="C603"/>
    </row>
    <row r="604" spans="1:3" s="2" customFormat="1" ht="15.75" x14ac:dyDescent="0.3">
      <c r="A604"/>
      <c r="B604" s="454" t="s">
        <v>1067</v>
      </c>
      <c r="C604"/>
    </row>
    <row r="605" spans="1:3" s="2" customFormat="1" ht="15.75" x14ac:dyDescent="0.3">
      <c r="A605"/>
      <c r="B605" s="467" t="s">
        <v>1068</v>
      </c>
      <c r="C605"/>
    </row>
    <row r="606" spans="1:3" s="2" customFormat="1" ht="14.25" x14ac:dyDescent="0.2">
      <c r="B606" s="467" t="s">
        <v>1069</v>
      </c>
    </row>
    <row r="607" spans="1:3" s="2" customFormat="1" ht="14.25" x14ac:dyDescent="0.2">
      <c r="B607" s="456" t="s">
        <v>1070</v>
      </c>
    </row>
    <row r="608" spans="1:3" s="2" customFormat="1" ht="14.25" x14ac:dyDescent="0.2">
      <c r="B608" s="468" t="s">
        <v>1071</v>
      </c>
    </row>
    <row r="609" spans="2:2" s="2" customFormat="1" ht="14.25" x14ac:dyDescent="0.2">
      <c r="B609" s="468" t="s">
        <v>1072</v>
      </c>
    </row>
    <row r="610" spans="2:2" s="2" customFormat="1" ht="14.25" x14ac:dyDescent="0.2">
      <c r="B610" s="456" t="s">
        <v>1073</v>
      </c>
    </row>
    <row r="611" spans="2:2" s="2" customFormat="1" ht="14.25" x14ac:dyDescent="0.2">
      <c r="B611" s="468" t="s">
        <v>1074</v>
      </c>
    </row>
    <row r="612" spans="2:2" s="2" customFormat="1" ht="14.25" x14ac:dyDescent="0.2">
      <c r="B612" s="468" t="s">
        <v>1075</v>
      </c>
    </row>
    <row r="613" spans="2:2" s="2" customFormat="1" ht="14.25" x14ac:dyDescent="0.2">
      <c r="B613" s="456" t="s">
        <v>1076</v>
      </c>
    </row>
    <row r="614" spans="2:2" s="2" customFormat="1" ht="14.25" x14ac:dyDescent="0.2">
      <c r="B614" s="456" t="s">
        <v>1077</v>
      </c>
    </row>
    <row r="615" spans="2:2" s="2" customFormat="1" ht="14.25" x14ac:dyDescent="0.2">
      <c r="B615" s="468" t="s">
        <v>1078</v>
      </c>
    </row>
    <row r="616" spans="2:2" s="2" customFormat="1" ht="14.25" x14ac:dyDescent="0.2">
      <c r="B616" s="468" t="s">
        <v>1079</v>
      </c>
    </row>
    <row r="617" spans="2:2" s="2" customFormat="1" ht="14.25" x14ac:dyDescent="0.2">
      <c r="B617" s="468" t="s">
        <v>1080</v>
      </c>
    </row>
    <row r="618" spans="2:2" s="2" customFormat="1" ht="14.25" x14ac:dyDescent="0.2">
      <c r="B618" s="469" t="s">
        <v>1081</v>
      </c>
    </row>
    <row r="619" spans="2:2" s="2" customFormat="1" ht="14.25" x14ac:dyDescent="0.2">
      <c r="B619" s="469" t="s">
        <v>1082</v>
      </c>
    </row>
    <row r="620" spans="2:2" s="2" customFormat="1" ht="14.25" x14ac:dyDescent="0.2">
      <c r="B620" s="469" t="s">
        <v>1083</v>
      </c>
    </row>
    <row r="621" spans="2:2" s="2" customFormat="1" ht="14.25" x14ac:dyDescent="0.2">
      <c r="B621" s="469" t="s">
        <v>1084</v>
      </c>
    </row>
    <row r="622" spans="2:2" s="2" customFormat="1" ht="14.25" x14ac:dyDescent="0.2">
      <c r="B622" s="456" t="s">
        <v>1085</v>
      </c>
    </row>
    <row r="623" spans="2:2" s="2" customFormat="1" ht="14.25" x14ac:dyDescent="0.2">
      <c r="B623" s="468" t="s">
        <v>1247</v>
      </c>
    </row>
    <row r="624" spans="2:2" s="2" customFormat="1" ht="14.25" x14ac:dyDescent="0.2">
      <c r="B624" s="468" t="s">
        <v>1086</v>
      </c>
    </row>
    <row r="625" spans="2:2" s="2" customFormat="1" ht="14.25" x14ac:dyDescent="0.2">
      <c r="B625" s="469" t="s">
        <v>1087</v>
      </c>
    </row>
    <row r="626" spans="2:2" s="2" customFormat="1" ht="14.25" x14ac:dyDescent="0.2">
      <c r="B626" s="469" t="s">
        <v>1088</v>
      </c>
    </row>
    <row r="627" spans="2:2" s="2" customFormat="1" ht="14.25" x14ac:dyDescent="0.2">
      <c r="B627" s="469" t="s">
        <v>1089</v>
      </c>
    </row>
    <row r="628" spans="2:2" s="2" customFormat="1" ht="14.25" x14ac:dyDescent="0.2">
      <c r="B628" s="469" t="s">
        <v>1090</v>
      </c>
    </row>
    <row r="629" spans="2:2" s="2" customFormat="1" ht="14.25" x14ac:dyDescent="0.2">
      <c r="B629" s="469" t="s">
        <v>1091</v>
      </c>
    </row>
    <row r="630" spans="2:2" s="2" customFormat="1" ht="14.25" x14ac:dyDescent="0.2">
      <c r="B630" s="469" t="s">
        <v>1092</v>
      </c>
    </row>
    <row r="631" spans="2:2" s="2" customFormat="1" ht="14.25" x14ac:dyDescent="0.2"/>
    <row r="632" spans="2:2" s="2" customFormat="1" x14ac:dyDescent="0.2">
      <c r="B632" s="478" t="s">
        <v>1093</v>
      </c>
    </row>
    <row r="633" spans="2:2" s="2" customFormat="1" x14ac:dyDescent="0.2">
      <c r="B633" s="534" t="s">
        <v>959</v>
      </c>
    </row>
    <row r="634" spans="2:2" s="2" customFormat="1" ht="14.25" x14ac:dyDescent="0.2"/>
    <row r="635" spans="2:2" s="2" customFormat="1" ht="14.25" x14ac:dyDescent="0.2">
      <c r="B635" s="2" t="s">
        <v>1094</v>
      </c>
    </row>
    <row r="636" spans="2:2" s="2" customFormat="1" ht="14.25" x14ac:dyDescent="0.2">
      <c r="B636" s="456" t="s">
        <v>1095</v>
      </c>
    </row>
    <row r="637" spans="2:2" s="2" customFormat="1" ht="14.25" x14ac:dyDescent="0.2">
      <c r="B637" s="468" t="s">
        <v>1248</v>
      </c>
    </row>
    <row r="638" spans="2:2" s="2" customFormat="1" ht="14.25" x14ac:dyDescent="0.2">
      <c r="B638" s="468" t="s">
        <v>1249</v>
      </c>
    </row>
    <row r="639" spans="2:2" s="2" customFormat="1" ht="14.25" x14ac:dyDescent="0.2">
      <c r="B639" s="468" t="s">
        <v>1096</v>
      </c>
    </row>
    <row r="640" spans="2:2" s="2" customFormat="1" ht="14.25" x14ac:dyDescent="0.2">
      <c r="B640" s="456" t="s">
        <v>1250</v>
      </c>
    </row>
    <row r="641" spans="1:3" s="2" customFormat="1" ht="14.25" x14ac:dyDescent="0.2">
      <c r="B641" s="468" t="s">
        <v>1251</v>
      </c>
    </row>
    <row r="642" spans="1:3" s="2" customFormat="1" ht="14.25" x14ac:dyDescent="0.2">
      <c r="B642" s="2" t="s">
        <v>1097</v>
      </c>
    </row>
    <row r="643" spans="1:3" s="2" customFormat="1" ht="14.25" x14ac:dyDescent="0.2">
      <c r="B643" s="467" t="s">
        <v>1098</v>
      </c>
    </row>
    <row r="644" spans="1:3" s="2" customFormat="1" ht="14.25" x14ac:dyDescent="0.2">
      <c r="B644" s="467" t="s">
        <v>1099</v>
      </c>
    </row>
    <row r="645" spans="1:3" s="2" customFormat="1" ht="14.25" x14ac:dyDescent="0.2">
      <c r="B645" s="467" t="s">
        <v>1100</v>
      </c>
    </row>
    <row r="646" spans="1:3" s="2" customFormat="1" ht="14.25" x14ac:dyDescent="0.2"/>
    <row r="647" spans="1:3" s="2" customFormat="1" ht="15.75" x14ac:dyDescent="0.2">
      <c r="A647" s="470" t="s">
        <v>1101</v>
      </c>
      <c r="B647" s="254" t="s">
        <v>1102</v>
      </c>
      <c r="C647" s="255" t="s">
        <v>313</v>
      </c>
    </row>
    <row r="648" spans="1:3" s="2" customFormat="1" ht="14.25" x14ac:dyDescent="0.2">
      <c r="B648" s="2" t="s">
        <v>1103</v>
      </c>
    </row>
    <row r="649" spans="1:3" s="2" customFormat="1" ht="14.25" x14ac:dyDescent="0.2">
      <c r="B649" s="2" t="s">
        <v>1252</v>
      </c>
    </row>
    <row r="650" spans="1:3" s="2" customFormat="1" ht="14.25" x14ac:dyDescent="0.2">
      <c r="B650" s="2" t="s">
        <v>1104</v>
      </c>
    </row>
    <row r="651" spans="1:3" s="2" customFormat="1" ht="14.25" x14ac:dyDescent="0.2"/>
    <row r="652" spans="1:3" s="2" customFormat="1" ht="14.25" x14ac:dyDescent="0.2">
      <c r="B652" s="2" t="s">
        <v>1105</v>
      </c>
    </row>
    <row r="653" spans="1:3" s="2" customFormat="1" ht="14.25" x14ac:dyDescent="0.2">
      <c r="B653" s="467" t="s">
        <v>1106</v>
      </c>
    </row>
    <row r="654" spans="1:3" s="2" customFormat="1" ht="14.25" x14ac:dyDescent="0.2">
      <c r="B654" s="455" t="s">
        <v>1107</v>
      </c>
    </row>
    <row r="655" spans="1:3" s="2" customFormat="1" ht="14.25" x14ac:dyDescent="0.2">
      <c r="B655" s="2" t="s">
        <v>1108</v>
      </c>
    </row>
    <row r="656" spans="1:3" s="2" customFormat="1" ht="14.25" x14ac:dyDescent="0.2">
      <c r="B656" s="467" t="s">
        <v>1109</v>
      </c>
    </row>
    <row r="657" spans="1:3" s="2" customFormat="1" ht="14.25" x14ac:dyDescent="0.2">
      <c r="B657" s="467" t="s">
        <v>1112</v>
      </c>
    </row>
    <row r="658" spans="1:3" s="2" customFormat="1" ht="14.25" x14ac:dyDescent="0.2">
      <c r="B658" s="456" t="s">
        <v>1113</v>
      </c>
    </row>
    <row r="659" spans="1:3" s="2" customFormat="1" ht="14.25" x14ac:dyDescent="0.2">
      <c r="B659" s="468" t="s">
        <v>1110</v>
      </c>
    </row>
    <row r="660" spans="1:3" s="2" customFormat="1" ht="14.25" x14ac:dyDescent="0.2">
      <c r="B660" s="456" t="s">
        <v>1114</v>
      </c>
    </row>
    <row r="661" spans="1:3" s="2" customFormat="1" ht="14.25" x14ac:dyDescent="0.2">
      <c r="B661" s="468" t="s">
        <v>1111</v>
      </c>
    </row>
    <row r="662" spans="1:3" s="2" customFormat="1" ht="14.25" x14ac:dyDescent="0.2">
      <c r="B662" s="468" t="s">
        <v>1115</v>
      </c>
    </row>
    <row r="663" spans="1:3" s="2" customFormat="1" ht="14.25" x14ac:dyDescent="0.2">
      <c r="B663" s="468" t="s">
        <v>1116</v>
      </c>
    </row>
    <row r="664" spans="1:3" s="2" customFormat="1" ht="14.25" x14ac:dyDescent="0.2"/>
    <row r="665" spans="1:3" s="2" customFormat="1" ht="15.75" x14ac:dyDescent="0.2">
      <c r="A665" s="470" t="s">
        <v>1117</v>
      </c>
      <c r="B665" s="254" t="s">
        <v>1118</v>
      </c>
      <c r="C665" s="255" t="s">
        <v>313</v>
      </c>
    </row>
    <row r="666" spans="1:3" s="2" customFormat="1" ht="14.25" x14ac:dyDescent="0.2">
      <c r="B666" s="2" t="s">
        <v>1119</v>
      </c>
    </row>
    <row r="667" spans="1:3" s="2" customFormat="1" ht="14.25" x14ac:dyDescent="0.2">
      <c r="B667" s="2" t="s">
        <v>1120</v>
      </c>
    </row>
    <row r="668" spans="1:3" s="2" customFormat="1" ht="14.25" x14ac:dyDescent="0.2">
      <c r="B668" s="2" t="s">
        <v>1121</v>
      </c>
    </row>
    <row r="669" spans="1:3" s="2" customFormat="1" ht="14.25" x14ac:dyDescent="0.2">
      <c r="B669" s="2" t="s">
        <v>1124</v>
      </c>
    </row>
    <row r="670" spans="1:3" s="2" customFormat="1" ht="14.25" x14ac:dyDescent="0.2">
      <c r="B670" s="2" t="s">
        <v>1125</v>
      </c>
    </row>
    <row r="671" spans="1:3" s="2" customFormat="1" ht="14.25" x14ac:dyDescent="0.2">
      <c r="B671" s="2" t="s">
        <v>1253</v>
      </c>
    </row>
    <row r="672" spans="1:3" s="2" customFormat="1" ht="14.25" x14ac:dyDescent="0.2">
      <c r="B672" s="2" t="s">
        <v>1127</v>
      </c>
    </row>
    <row r="673" spans="1:3" s="2" customFormat="1" ht="14.25" x14ac:dyDescent="0.2">
      <c r="B673" s="2" t="s">
        <v>1126</v>
      </c>
    </row>
    <row r="674" spans="1:3" s="2" customFormat="1" ht="14.25" x14ac:dyDescent="0.2">
      <c r="B674" s="2" t="s">
        <v>1128</v>
      </c>
    </row>
    <row r="675" spans="1:3" s="2" customFormat="1" ht="14.25" x14ac:dyDescent="0.2">
      <c r="B675" s="2" t="s">
        <v>1129</v>
      </c>
    </row>
    <row r="676" spans="1:3" s="2" customFormat="1" ht="14.25" x14ac:dyDescent="0.2">
      <c r="B676" s="2" t="s">
        <v>1130</v>
      </c>
    </row>
    <row r="677" spans="1:3" s="2" customFormat="1" ht="14.25" x14ac:dyDescent="0.2"/>
    <row r="678" spans="1:3" s="2" customFormat="1" ht="15.75" x14ac:dyDescent="0.2">
      <c r="A678" s="470" t="s">
        <v>1122</v>
      </c>
      <c r="B678" s="254" t="s">
        <v>1123</v>
      </c>
      <c r="C678" s="255" t="s">
        <v>313</v>
      </c>
    </row>
    <row r="679" spans="1:3" s="2" customFormat="1" ht="14.25" x14ac:dyDescent="0.2">
      <c r="B679" s="2" t="s">
        <v>1133</v>
      </c>
    </row>
    <row r="680" spans="1:3" s="2" customFormat="1" ht="14.25" x14ac:dyDescent="0.2">
      <c r="B680" s="2" t="s">
        <v>1134</v>
      </c>
    </row>
    <row r="681" spans="1:3" s="2" customFormat="1" ht="15.75" x14ac:dyDescent="0.3">
      <c r="A681"/>
      <c r="B681" s="1"/>
      <c r="C681"/>
    </row>
    <row r="682" spans="1:3" s="2" customFormat="1" ht="15.75" x14ac:dyDescent="0.3">
      <c r="A682"/>
      <c r="B682" s="477" t="s">
        <v>1135</v>
      </c>
      <c r="C682"/>
    </row>
    <row r="683" spans="1:3" s="2" customFormat="1" ht="15.75" x14ac:dyDescent="0.3">
      <c r="A683"/>
      <c r="B683" s="477" t="s">
        <v>1136</v>
      </c>
      <c r="C683"/>
    </row>
    <row r="684" spans="1:3" s="2" customFormat="1" ht="15.75" x14ac:dyDescent="0.3">
      <c r="A684"/>
      <c r="B684" s="1"/>
      <c r="C684"/>
    </row>
    <row r="685" spans="1:3" s="2" customFormat="1" ht="14.25" x14ac:dyDescent="0.2">
      <c r="B685" s="2" t="s">
        <v>1254</v>
      </c>
    </row>
    <row r="686" spans="1:3" s="2" customFormat="1" ht="14.25" x14ac:dyDescent="0.2">
      <c r="B686" s="467" t="s">
        <v>1137</v>
      </c>
    </row>
    <row r="687" spans="1:3" s="2" customFormat="1" ht="14.25" x14ac:dyDescent="0.2">
      <c r="B687" s="467" t="s">
        <v>1138</v>
      </c>
    </row>
    <row r="688" spans="1:3" s="2" customFormat="1" ht="14.25" x14ac:dyDescent="0.2">
      <c r="B688" s="456" t="s">
        <v>1140</v>
      </c>
    </row>
    <row r="689" spans="2:2" s="2" customFormat="1" ht="14.25" x14ac:dyDescent="0.2">
      <c r="B689" s="456" t="s">
        <v>1139</v>
      </c>
    </row>
    <row r="690" spans="2:2" s="2" customFormat="1" ht="14.25" x14ac:dyDescent="0.2">
      <c r="B690" s="456" t="s">
        <v>1141</v>
      </c>
    </row>
    <row r="691" spans="2:2" s="2" customFormat="1" ht="14.25" x14ac:dyDescent="0.2">
      <c r="B691" s="456" t="s">
        <v>1142</v>
      </c>
    </row>
    <row r="692" spans="2:2" s="2" customFormat="1" ht="14.25" x14ac:dyDescent="0.2">
      <c r="B692" s="2" t="s">
        <v>1143</v>
      </c>
    </row>
    <row r="693" spans="2:2" s="2" customFormat="1" ht="14.25" x14ac:dyDescent="0.2">
      <c r="B693" s="467" t="s">
        <v>1144</v>
      </c>
    </row>
    <row r="694" spans="2:2" s="2" customFormat="1" x14ac:dyDescent="0.2">
      <c r="B694" s="534" t="s">
        <v>1154</v>
      </c>
    </row>
    <row r="695" spans="2:2" s="2" customFormat="1" ht="14.25" x14ac:dyDescent="0.2">
      <c r="B695" s="2" t="s">
        <v>1145</v>
      </c>
    </row>
    <row r="696" spans="2:2" s="2" customFormat="1" ht="14.25" x14ac:dyDescent="0.2">
      <c r="B696" s="467" t="s">
        <v>1146</v>
      </c>
    </row>
    <row r="697" spans="2:2" s="2" customFormat="1" ht="14.25" x14ac:dyDescent="0.2">
      <c r="B697" s="467" t="s">
        <v>1147</v>
      </c>
    </row>
    <row r="698" spans="2:2" s="2" customFormat="1" ht="14.25" x14ac:dyDescent="0.2">
      <c r="B698" s="467" t="s">
        <v>1148</v>
      </c>
    </row>
    <row r="699" spans="2:2" s="2" customFormat="1" ht="14.25" x14ac:dyDescent="0.2">
      <c r="B699" s="467" t="s">
        <v>1149</v>
      </c>
    </row>
    <row r="700" spans="2:2" s="2" customFormat="1" ht="14.25" x14ac:dyDescent="0.2">
      <c r="B700" s="456" t="s">
        <v>1150</v>
      </c>
    </row>
    <row r="701" spans="2:2" s="2" customFormat="1" ht="14.25" x14ac:dyDescent="0.2">
      <c r="B701" s="456" t="s">
        <v>1151</v>
      </c>
    </row>
    <row r="702" spans="2:2" s="2" customFormat="1" ht="14.25" x14ac:dyDescent="0.2">
      <c r="B702" s="456" t="s">
        <v>1152</v>
      </c>
    </row>
    <row r="703" spans="2:2" s="2" customFormat="1" ht="14.25" x14ac:dyDescent="0.2">
      <c r="B703" s="456" t="s">
        <v>1153</v>
      </c>
    </row>
    <row r="704" spans="2:2" s="2" customFormat="1" ht="14.25" x14ac:dyDescent="0.2"/>
    <row r="705" spans="1:3" s="2" customFormat="1" ht="15.75" x14ac:dyDescent="0.2">
      <c r="A705" s="470" t="s">
        <v>1155</v>
      </c>
      <c r="B705" s="254" t="s">
        <v>1156</v>
      </c>
      <c r="C705" s="255" t="s">
        <v>313</v>
      </c>
    </row>
    <row r="706" spans="1:3" s="2" customFormat="1" ht="14.25" x14ac:dyDescent="0.2">
      <c r="B706" s="556" t="s">
        <v>1157</v>
      </c>
    </row>
    <row r="707" spans="1:3" s="2" customFormat="1" ht="14.25" x14ac:dyDescent="0.2"/>
    <row r="708" spans="1:3" s="2" customFormat="1" ht="14.25" x14ac:dyDescent="0.2">
      <c r="B708" s="2" t="s">
        <v>1160</v>
      </c>
    </row>
    <row r="709" spans="1:3" s="2" customFormat="1" ht="14.25" x14ac:dyDescent="0.2">
      <c r="B709" s="456" t="s">
        <v>1158</v>
      </c>
    </row>
    <row r="710" spans="1:3" s="2" customFormat="1" ht="14.25" x14ac:dyDescent="0.2">
      <c r="B710" s="456" t="s">
        <v>1187</v>
      </c>
    </row>
    <row r="711" spans="1:3" s="2" customFormat="1" ht="14.25" x14ac:dyDescent="0.2">
      <c r="B711" s="456" t="s">
        <v>1159</v>
      </c>
    </row>
    <row r="712" spans="1:3" s="2" customFormat="1" ht="14.25" x14ac:dyDescent="0.2"/>
    <row r="713" spans="1:3" s="2" customFormat="1" ht="14.25" x14ac:dyDescent="0.2">
      <c r="B713" s="2" t="s">
        <v>1161</v>
      </c>
    </row>
    <row r="714" spans="1:3" s="2" customFormat="1" ht="14.25" x14ac:dyDescent="0.2">
      <c r="B714" s="467" t="s">
        <v>1162</v>
      </c>
    </row>
    <row r="715" spans="1:3" s="2" customFormat="1" ht="14.25" x14ac:dyDescent="0.2">
      <c r="B715" s="467" t="s">
        <v>1163</v>
      </c>
    </row>
    <row r="716" spans="1:3" s="2" customFormat="1" ht="14.25" x14ac:dyDescent="0.2">
      <c r="B716" s="467" t="s">
        <v>1164</v>
      </c>
    </row>
    <row r="717" spans="1:3" s="2" customFormat="1" ht="14.25" x14ac:dyDescent="0.2">
      <c r="B717" s="467" t="s">
        <v>1255</v>
      </c>
    </row>
    <row r="718" spans="1:3" s="2" customFormat="1" ht="14.25" x14ac:dyDescent="0.2">
      <c r="B718" s="467" t="s">
        <v>1165</v>
      </c>
    </row>
    <row r="719" spans="1:3" s="2" customFormat="1" ht="14.25" x14ac:dyDescent="0.2">
      <c r="B719" s="467"/>
    </row>
    <row r="720" spans="1:3" s="2" customFormat="1" ht="14.25" x14ac:dyDescent="0.2">
      <c r="A720" s="3"/>
      <c r="B720" s="461" t="s">
        <v>1256</v>
      </c>
    </row>
    <row r="721" spans="1:3" s="2" customFormat="1" ht="14.25" x14ac:dyDescent="0.2">
      <c r="A721" s="3"/>
      <c r="B721" s="461" t="s">
        <v>1166</v>
      </c>
    </row>
    <row r="722" spans="1:3" s="2" customFormat="1" ht="14.25" x14ac:dyDescent="0.2">
      <c r="A722" s="3"/>
      <c r="B722" s="557" t="s">
        <v>1171</v>
      </c>
    </row>
    <row r="723" spans="1:3" s="2" customFormat="1" ht="14.25" x14ac:dyDescent="0.2">
      <c r="B723" s="558" t="s">
        <v>1170</v>
      </c>
    </row>
    <row r="724" spans="1:3" s="2" customFormat="1" ht="14.25" x14ac:dyDescent="0.2">
      <c r="B724" s="557" t="s">
        <v>1167</v>
      </c>
    </row>
    <row r="725" spans="1:3" s="2" customFormat="1" ht="14.25" x14ac:dyDescent="0.2">
      <c r="B725" s="557" t="s">
        <v>1172</v>
      </c>
    </row>
    <row r="726" spans="1:3" s="2" customFormat="1" ht="14.25" x14ac:dyDescent="0.2">
      <c r="B726" s="558" t="s">
        <v>1173</v>
      </c>
    </row>
    <row r="727" spans="1:3" s="2" customFormat="1" ht="14.25" x14ac:dyDescent="0.2">
      <c r="B727" s="557" t="s">
        <v>1168</v>
      </c>
    </row>
    <row r="728" spans="1:3" s="2" customFormat="1" ht="14.25" x14ac:dyDescent="0.2">
      <c r="B728" s="558" t="s">
        <v>1169</v>
      </c>
    </row>
    <row r="729" spans="1:3" s="2" customFormat="1" ht="14.25" x14ac:dyDescent="0.2">
      <c r="B729" s="104"/>
    </row>
    <row r="730" spans="1:3" s="2" customFormat="1" ht="14.25" x14ac:dyDescent="0.2">
      <c r="B730" s="2" t="s">
        <v>1186</v>
      </c>
    </row>
    <row r="731" spans="1:3" s="2" customFormat="1" ht="14.25" x14ac:dyDescent="0.2">
      <c r="B731" s="467" t="s">
        <v>1174</v>
      </c>
    </row>
    <row r="732" spans="1:3" s="2" customFormat="1" ht="14.25" x14ac:dyDescent="0.2">
      <c r="B732" s="467" t="s">
        <v>1175</v>
      </c>
    </row>
    <row r="733" spans="1:3" s="2" customFormat="1" ht="14.25" x14ac:dyDescent="0.2">
      <c r="B733" s="467" t="s">
        <v>1176</v>
      </c>
    </row>
    <row r="734" spans="1:3" s="2" customFormat="1" ht="15.75" x14ac:dyDescent="0.3">
      <c r="A734"/>
      <c r="B734"/>
      <c r="C734"/>
    </row>
    <row r="735" spans="1:3" s="2" customFormat="1" ht="15.75" x14ac:dyDescent="0.3">
      <c r="A735"/>
      <c r="B735" s="534" t="s">
        <v>1178</v>
      </c>
      <c r="C735"/>
    </row>
    <row r="736" spans="1:3" s="2" customFormat="1" ht="15.75" x14ac:dyDescent="0.3">
      <c r="A736"/>
      <c r="B736" s="534" t="s">
        <v>1179</v>
      </c>
      <c r="C736"/>
    </row>
    <row r="737" spans="1:3" s="2" customFormat="1" ht="15.75" x14ac:dyDescent="0.3">
      <c r="A737"/>
      <c r="B737" s="534" t="s">
        <v>1177</v>
      </c>
      <c r="C737"/>
    </row>
    <row r="738" spans="1:3" s="2" customFormat="1" x14ac:dyDescent="0.2">
      <c r="B738" s="534" t="s">
        <v>1180</v>
      </c>
    </row>
    <row r="739" spans="1:3" s="2" customFormat="1" x14ac:dyDescent="0.2">
      <c r="B739" s="559" t="s">
        <v>1181</v>
      </c>
    </row>
    <row r="740" spans="1:3" s="2" customFormat="1" ht="14.25" x14ac:dyDescent="0.2"/>
    <row r="741" spans="1:3" s="2" customFormat="1" ht="14.25" x14ac:dyDescent="0.2">
      <c r="B741" s="2" t="s">
        <v>1185</v>
      </c>
    </row>
    <row r="742" spans="1:3" s="2" customFormat="1" ht="14.25" x14ac:dyDescent="0.2">
      <c r="B742" s="467" t="s">
        <v>1184</v>
      </c>
    </row>
    <row r="743" spans="1:3" s="2" customFormat="1" ht="14.25" x14ac:dyDescent="0.2">
      <c r="B743" s="467" t="s">
        <v>1182</v>
      </c>
    </row>
    <row r="744" spans="1:3" s="2" customFormat="1" ht="14.25" x14ac:dyDescent="0.2">
      <c r="B744" s="467" t="s">
        <v>1183</v>
      </c>
    </row>
    <row r="745" spans="1:3" s="2" customFormat="1" ht="14.25" x14ac:dyDescent="0.2">
      <c r="B745" s="1"/>
    </row>
    <row r="746" spans="1:3" s="2" customFormat="1" ht="15.75" x14ac:dyDescent="0.3">
      <c r="A746"/>
      <c r="B746" s="562" t="s">
        <v>1188</v>
      </c>
      <c r="C746"/>
    </row>
    <row r="747" spans="1:3" s="2" customFormat="1" ht="15.75" x14ac:dyDescent="0.3">
      <c r="A747"/>
      <c r="B747" s="562" t="s">
        <v>1189</v>
      </c>
      <c r="C747"/>
    </row>
    <row r="748" spans="1:3" s="2" customFormat="1" ht="15.75" x14ac:dyDescent="0.3">
      <c r="A748"/>
      <c r="B748" s="1"/>
      <c r="C748"/>
    </row>
    <row r="749" spans="1:3" s="2" customFormat="1" ht="15.75" x14ac:dyDescent="0.3">
      <c r="A749"/>
      <c r="B749" s="456" t="s">
        <v>1257</v>
      </c>
      <c r="C749"/>
    </row>
    <row r="750" spans="1:3" s="2" customFormat="1" ht="14.25" x14ac:dyDescent="0.2">
      <c r="B750" s="560" t="s">
        <v>1191</v>
      </c>
    </row>
    <row r="751" spans="1:3" s="2" customFormat="1" ht="14.25" x14ac:dyDescent="0.2">
      <c r="B751" s="560" t="s">
        <v>1258</v>
      </c>
    </row>
    <row r="752" spans="1:3" s="2" customFormat="1" ht="14.25" x14ac:dyDescent="0.2">
      <c r="B752" s="561" t="s">
        <v>1192</v>
      </c>
    </row>
    <row r="753" spans="1:3" s="2" customFormat="1" ht="14.25" x14ac:dyDescent="0.2">
      <c r="B753" s="561" t="s">
        <v>1193</v>
      </c>
    </row>
    <row r="754" spans="1:3" s="2" customFormat="1" ht="14.25" x14ac:dyDescent="0.2">
      <c r="B754" s="561" t="s">
        <v>1194</v>
      </c>
    </row>
    <row r="755" spans="1:3" s="2" customFormat="1" ht="14.25" x14ac:dyDescent="0.2">
      <c r="B755" s="560" t="s">
        <v>1199</v>
      </c>
    </row>
    <row r="756" spans="1:3" s="2" customFormat="1" ht="14.25" x14ac:dyDescent="0.2">
      <c r="B756" s="560" t="s">
        <v>1200</v>
      </c>
    </row>
    <row r="757" spans="1:3" s="2" customFormat="1" ht="15.75" x14ac:dyDescent="0.3">
      <c r="A757"/>
      <c r="B757" s="561" t="s">
        <v>1201</v>
      </c>
      <c r="C757"/>
    </row>
    <row r="758" spans="1:3" s="2" customFormat="1" ht="15.75" x14ac:dyDescent="0.3">
      <c r="A758"/>
      <c r="B758" s="561" t="s">
        <v>1202</v>
      </c>
      <c r="C758"/>
    </row>
    <row r="759" spans="1:3" s="2" customFormat="1" ht="15.75" x14ac:dyDescent="0.3">
      <c r="A759"/>
      <c r="B759" s="561" t="s">
        <v>1203</v>
      </c>
      <c r="C759"/>
    </row>
    <row r="760" spans="1:3" s="2" customFormat="1" ht="15.75" x14ac:dyDescent="0.3">
      <c r="A760"/>
      <c r="B760" s="561"/>
      <c r="C760"/>
    </row>
    <row r="761" spans="1:3" s="2" customFormat="1" ht="14.25" x14ac:dyDescent="0.2">
      <c r="B761" s="560" t="s">
        <v>1207</v>
      </c>
    </row>
    <row r="762" spans="1:3" s="2" customFormat="1" ht="14.25" x14ac:dyDescent="0.2">
      <c r="B762" s="560" t="s">
        <v>1259</v>
      </c>
    </row>
    <row r="763" spans="1:3" s="2" customFormat="1" ht="14.25" x14ac:dyDescent="0.2">
      <c r="B763" s="560" t="s">
        <v>1260</v>
      </c>
    </row>
    <row r="764" spans="1:3" s="2" customFormat="1" ht="14.25" x14ac:dyDescent="0.2">
      <c r="B764" s="1"/>
    </row>
    <row r="765" spans="1:3" s="2" customFormat="1" x14ac:dyDescent="0.25">
      <c r="B765" s="562" t="s">
        <v>1190</v>
      </c>
    </row>
    <row r="766" spans="1:3" s="2" customFormat="1" x14ac:dyDescent="0.25">
      <c r="B766" s="562" t="s">
        <v>1189</v>
      </c>
    </row>
    <row r="767" spans="1:3" s="2" customFormat="1" ht="14.25" x14ac:dyDescent="0.2">
      <c r="B767" s="1"/>
    </row>
    <row r="768" spans="1:3" s="2" customFormat="1" ht="14.25" x14ac:dyDescent="0.2">
      <c r="B768" s="456" t="s">
        <v>1261</v>
      </c>
    </row>
    <row r="769" spans="2:2" s="2" customFormat="1" ht="14.25" x14ac:dyDescent="0.2">
      <c r="B769" s="560" t="s">
        <v>1195</v>
      </c>
    </row>
    <row r="770" spans="2:2" s="2" customFormat="1" ht="14.25" x14ac:dyDescent="0.2">
      <c r="B770" s="560" t="s">
        <v>1262</v>
      </c>
    </row>
    <row r="771" spans="2:2" s="2" customFormat="1" ht="14.25" x14ac:dyDescent="0.2">
      <c r="B771" s="561" t="s">
        <v>1196</v>
      </c>
    </row>
    <row r="772" spans="2:2" s="2" customFormat="1" ht="14.25" x14ac:dyDescent="0.2">
      <c r="B772" s="561" t="s">
        <v>1197</v>
      </c>
    </row>
    <row r="773" spans="2:2" s="2" customFormat="1" ht="14.25" x14ac:dyDescent="0.2">
      <c r="B773" s="561" t="s">
        <v>1198</v>
      </c>
    </row>
    <row r="774" spans="2:2" s="2" customFormat="1" ht="14.25" x14ac:dyDescent="0.2">
      <c r="B774" s="560" t="s">
        <v>1199</v>
      </c>
    </row>
    <row r="775" spans="2:2" s="2" customFormat="1" ht="14.25" x14ac:dyDescent="0.2">
      <c r="B775" s="560" t="s">
        <v>1200</v>
      </c>
    </row>
    <row r="776" spans="2:2" s="2" customFormat="1" ht="14.25" x14ac:dyDescent="0.2">
      <c r="B776" s="561" t="s">
        <v>1204</v>
      </c>
    </row>
    <row r="777" spans="2:2" s="2" customFormat="1" ht="14.25" x14ac:dyDescent="0.2">
      <c r="B777" s="561" t="s">
        <v>1205</v>
      </c>
    </row>
    <row r="778" spans="2:2" s="2" customFormat="1" ht="14.25" x14ac:dyDescent="0.2">
      <c r="B778" s="561" t="s">
        <v>1206</v>
      </c>
    </row>
    <row r="779" spans="2:2" s="2" customFormat="1" ht="14.25" x14ac:dyDescent="0.2"/>
    <row r="780" spans="2:2" s="2" customFormat="1" ht="14.25" x14ac:dyDescent="0.2">
      <c r="B780" s="560" t="s">
        <v>1208</v>
      </c>
    </row>
    <row r="781" spans="2:2" s="2" customFormat="1" ht="14.25" x14ac:dyDescent="0.2">
      <c r="B781" s="560" t="s">
        <v>1209</v>
      </c>
    </row>
    <row r="782" spans="2:2" s="2" customFormat="1" ht="14.25" x14ac:dyDescent="0.2">
      <c r="B782" s="560" t="s">
        <v>1210</v>
      </c>
    </row>
    <row r="783" spans="2:2" s="2" customFormat="1" ht="14.25" x14ac:dyDescent="0.2">
      <c r="B783" s="563"/>
    </row>
    <row r="784" spans="2:2" s="2" customFormat="1" ht="14.25" x14ac:dyDescent="0.2">
      <c r="B784" s="487" t="s">
        <v>1215</v>
      </c>
    </row>
    <row r="785" spans="1:3" s="2" customFormat="1" ht="14.25" x14ac:dyDescent="0.2">
      <c r="B785" s="487" t="s">
        <v>1211</v>
      </c>
    </row>
    <row r="786" spans="1:3" s="2" customFormat="1" ht="14.25" x14ac:dyDescent="0.2">
      <c r="B786" s="487" t="s">
        <v>1212</v>
      </c>
    </row>
    <row r="787" spans="1:3" s="2" customFormat="1" ht="14.25" x14ac:dyDescent="0.2">
      <c r="B787" s="487" t="s">
        <v>1213</v>
      </c>
    </row>
    <row r="788" spans="1:3" s="2" customFormat="1" ht="14.25" x14ac:dyDescent="0.2">
      <c r="B788" s="487" t="s">
        <v>1214</v>
      </c>
    </row>
    <row r="789" spans="1:3" s="2" customFormat="1" ht="14.25" x14ac:dyDescent="0.2"/>
    <row r="790" spans="1:3" s="2" customFormat="1" ht="14.25" x14ac:dyDescent="0.2">
      <c r="B790" s="467" t="s">
        <v>1263</v>
      </c>
    </row>
    <row r="791" spans="1:3" s="2" customFormat="1" ht="14.25" x14ac:dyDescent="0.2">
      <c r="B791" s="467" t="s">
        <v>1264</v>
      </c>
    </row>
    <row r="792" spans="1:3" s="2" customFormat="1" ht="14.25" x14ac:dyDescent="0.2">
      <c r="B792" s="467" t="s">
        <v>1265</v>
      </c>
    </row>
    <row r="793" spans="1:3" s="2" customFormat="1" ht="14.25" x14ac:dyDescent="0.2">
      <c r="B793" s="467" t="s">
        <v>1266</v>
      </c>
    </row>
    <row r="794" spans="1:3" s="2" customFormat="1" ht="14.25" x14ac:dyDescent="0.2">
      <c r="B794" s="467" t="s">
        <v>1267</v>
      </c>
    </row>
    <row r="795" spans="1:3" s="2" customFormat="1" ht="14.25" x14ac:dyDescent="0.2"/>
    <row r="796" spans="1:3" s="2" customFormat="1" thickBot="1" x14ac:dyDescent="0.25">
      <c r="A796" s="497"/>
      <c r="B796" s="497"/>
      <c r="C796" s="497"/>
    </row>
    <row r="797" spans="1:3" s="2" customFormat="1" thickTop="1" x14ac:dyDescent="0.2"/>
    <row r="798" spans="1:3" s="2" customFormat="1" ht="14.25" x14ac:dyDescent="0.2"/>
    <row r="799" spans="1:3" s="2" customFormat="1" ht="14.25" x14ac:dyDescent="0.2"/>
    <row r="800" spans="1:3" s="2" customFormat="1" ht="14.25" x14ac:dyDescent="0.2"/>
    <row r="801" s="2" customFormat="1" ht="14.25" x14ac:dyDescent="0.2"/>
    <row r="802" s="2" customFormat="1" ht="14.25" x14ac:dyDescent="0.2"/>
    <row r="803" s="2" customFormat="1" ht="14.25" x14ac:dyDescent="0.2"/>
    <row r="804" s="2" customFormat="1" ht="14.25" x14ac:dyDescent="0.2"/>
    <row r="805" s="2" customFormat="1" ht="14.25" x14ac:dyDescent="0.2"/>
    <row r="806" s="2" customFormat="1" ht="14.25" x14ac:dyDescent="0.2"/>
    <row r="807" s="2" customFormat="1" ht="14.25" x14ac:dyDescent="0.2"/>
    <row r="808" s="2" customFormat="1" ht="14.25" x14ac:dyDescent="0.2"/>
    <row r="809" s="2" customFormat="1" ht="14.25" x14ac:dyDescent="0.2"/>
    <row r="810" s="2" customFormat="1" ht="14.25" x14ac:dyDescent="0.2"/>
    <row r="811" s="2" customFormat="1" ht="14.25" x14ac:dyDescent="0.2"/>
    <row r="812" s="2" customFormat="1" ht="14.25" x14ac:dyDescent="0.2"/>
    <row r="813" s="2" customFormat="1" ht="14.25" x14ac:dyDescent="0.2"/>
    <row r="814" s="2" customFormat="1" ht="14.25" x14ac:dyDescent="0.2"/>
    <row r="815" s="2" customFormat="1" ht="14.25" x14ac:dyDescent="0.2"/>
    <row r="816" s="2" customFormat="1" ht="14.25" x14ac:dyDescent="0.2"/>
    <row r="817" s="2" customFormat="1" ht="14.25" x14ac:dyDescent="0.2"/>
    <row r="818" s="2" customFormat="1" ht="14.25" x14ac:dyDescent="0.2"/>
    <row r="819" s="2" customFormat="1" ht="14.25" x14ac:dyDescent="0.2"/>
    <row r="820" s="2" customFormat="1" ht="14.25" x14ac:dyDescent="0.2"/>
    <row r="821" s="2" customFormat="1" ht="14.25" x14ac:dyDescent="0.2"/>
    <row r="822" s="2" customFormat="1" ht="14.25" x14ac:dyDescent="0.2"/>
    <row r="823" s="2" customFormat="1" ht="14.25" x14ac:dyDescent="0.2"/>
    <row r="824" s="2" customFormat="1" ht="14.25" x14ac:dyDescent="0.2"/>
    <row r="825" s="2" customFormat="1" ht="14.25" x14ac:dyDescent="0.2"/>
    <row r="826" s="2" customFormat="1" ht="14.25" x14ac:dyDescent="0.2"/>
    <row r="827" s="2" customFormat="1" ht="14.25" x14ac:dyDescent="0.2"/>
    <row r="828" s="2" customFormat="1" ht="14.25" x14ac:dyDescent="0.2"/>
    <row r="829" s="2" customFormat="1" ht="14.25" x14ac:dyDescent="0.2"/>
    <row r="830" s="2" customFormat="1" ht="14.25" x14ac:dyDescent="0.2"/>
    <row r="831" s="2" customFormat="1" ht="14.25" x14ac:dyDescent="0.2"/>
    <row r="832" s="2" customFormat="1" ht="14.25" x14ac:dyDescent="0.2"/>
    <row r="833" s="2" customFormat="1" ht="14.25" x14ac:dyDescent="0.2"/>
    <row r="834" s="2" customFormat="1" ht="14.25" x14ac:dyDescent="0.2"/>
    <row r="835" s="2" customFormat="1" ht="14.25" x14ac:dyDescent="0.2"/>
    <row r="836" s="2" customFormat="1" ht="14.25" x14ac:dyDescent="0.2"/>
    <row r="837" s="2" customFormat="1" ht="14.25" x14ac:dyDescent="0.2"/>
    <row r="838" s="2" customFormat="1" ht="14.25" x14ac:dyDescent="0.2"/>
    <row r="839" s="2" customFormat="1" ht="14.25" x14ac:dyDescent="0.2"/>
    <row r="840" s="2" customFormat="1" ht="14.25" x14ac:dyDescent="0.2"/>
    <row r="841" s="2" customFormat="1" ht="14.25" x14ac:dyDescent="0.2"/>
    <row r="842" s="2" customFormat="1" ht="14.25" x14ac:dyDescent="0.2"/>
    <row r="843" s="2" customFormat="1" ht="14.25" x14ac:dyDescent="0.2"/>
    <row r="844" s="2" customFormat="1" ht="14.25" x14ac:dyDescent="0.2"/>
    <row r="845" s="2" customFormat="1" ht="14.25" x14ac:dyDescent="0.2"/>
    <row r="846" s="2" customFormat="1" ht="14.25" x14ac:dyDescent="0.2"/>
    <row r="847" s="2" customFormat="1" ht="14.25" x14ac:dyDescent="0.2"/>
    <row r="848" s="2" customFormat="1" ht="14.25" x14ac:dyDescent="0.2"/>
    <row r="849" s="2" customFormat="1" ht="14.25" x14ac:dyDescent="0.2"/>
    <row r="850" s="2" customFormat="1" ht="14.25" x14ac:dyDescent="0.2"/>
    <row r="851" s="2" customFormat="1" ht="14.25" x14ac:dyDescent="0.2"/>
    <row r="852" s="2" customFormat="1" ht="14.25" x14ac:dyDescent="0.2"/>
    <row r="853" s="2" customFormat="1" ht="14.25" x14ac:dyDescent="0.2"/>
    <row r="854" s="2" customFormat="1" ht="14.25" x14ac:dyDescent="0.2"/>
    <row r="855" s="2" customFormat="1" ht="14.25" x14ac:dyDescent="0.2"/>
    <row r="856" s="2" customFormat="1" ht="14.25" x14ac:dyDescent="0.2"/>
    <row r="857" s="2" customFormat="1" ht="14.25" x14ac:dyDescent="0.2"/>
    <row r="858" s="2" customFormat="1" ht="14.25" x14ac:dyDescent="0.2"/>
    <row r="859" s="2" customFormat="1" ht="14.25" x14ac:dyDescent="0.2"/>
    <row r="860" s="2" customFormat="1" ht="14.25" x14ac:dyDescent="0.2"/>
    <row r="861" s="2" customFormat="1" ht="14.25" x14ac:dyDescent="0.2"/>
    <row r="862" s="2" customFormat="1" ht="14.25" x14ac:dyDescent="0.2"/>
    <row r="863" s="2" customFormat="1" ht="14.25" x14ac:dyDescent="0.2"/>
    <row r="864" s="2" customFormat="1" ht="14.25" x14ac:dyDescent="0.2"/>
    <row r="865" s="2" customFormat="1" ht="14.25" x14ac:dyDescent="0.2"/>
    <row r="866" s="2" customFormat="1" ht="14.25" x14ac:dyDescent="0.2"/>
    <row r="867" s="2" customFormat="1" ht="14.25" x14ac:dyDescent="0.2"/>
    <row r="868" s="2" customFormat="1" ht="14.25" x14ac:dyDescent="0.2"/>
    <row r="869" s="2" customFormat="1" ht="14.25" x14ac:dyDescent="0.2"/>
    <row r="870" s="2" customFormat="1" ht="14.25" x14ac:dyDescent="0.2"/>
    <row r="871" s="2" customFormat="1" ht="14.25" x14ac:dyDescent="0.2"/>
    <row r="872" s="2" customFormat="1" ht="14.25" x14ac:dyDescent="0.2"/>
    <row r="873" s="2" customFormat="1" ht="14.25" x14ac:dyDescent="0.2"/>
    <row r="874" s="2" customFormat="1" ht="14.25" x14ac:dyDescent="0.2"/>
    <row r="875" s="2" customFormat="1" ht="14.25" x14ac:dyDescent="0.2"/>
    <row r="876" s="2" customFormat="1" ht="14.25" x14ac:dyDescent="0.2"/>
    <row r="877" s="2" customFormat="1" ht="14.25" x14ac:dyDescent="0.2"/>
    <row r="878" s="2" customFormat="1" ht="14.25" x14ac:dyDescent="0.2"/>
    <row r="879" s="2" customFormat="1" ht="14.25" x14ac:dyDescent="0.2"/>
    <row r="880" s="2" customFormat="1" ht="14.25" x14ac:dyDescent="0.2"/>
    <row r="881" s="2" customFormat="1" ht="14.25" x14ac:dyDescent="0.2"/>
    <row r="882" s="2" customFormat="1" ht="14.25" x14ac:dyDescent="0.2"/>
    <row r="883" s="2" customFormat="1" ht="14.25" x14ac:dyDescent="0.2"/>
    <row r="884" s="2" customFormat="1" ht="14.25" x14ac:dyDescent="0.2"/>
    <row r="885" s="2" customFormat="1" ht="14.25" x14ac:dyDescent="0.2"/>
    <row r="886" s="2" customFormat="1" ht="14.25" x14ac:dyDescent="0.2"/>
    <row r="887" s="2" customFormat="1" ht="14.25" x14ac:dyDescent="0.2"/>
    <row r="888" s="2" customFormat="1" ht="14.25" x14ac:dyDescent="0.2"/>
    <row r="889" s="2" customFormat="1" ht="14.25" x14ac:dyDescent="0.2"/>
    <row r="890" s="2" customFormat="1" ht="14.25" x14ac:dyDescent="0.2"/>
    <row r="891" s="2" customFormat="1" ht="14.25" x14ac:dyDescent="0.2"/>
    <row r="892" s="2" customFormat="1" ht="14.25" x14ac:dyDescent="0.2"/>
    <row r="893" s="2" customFormat="1" ht="14.25" x14ac:dyDescent="0.2"/>
    <row r="894" s="2" customFormat="1" ht="14.25" x14ac:dyDescent="0.2"/>
    <row r="895" s="2" customFormat="1" ht="14.25" x14ac:dyDescent="0.2"/>
    <row r="896" s="2" customFormat="1" ht="14.25" x14ac:dyDescent="0.2"/>
    <row r="897" s="2" customFormat="1" ht="14.25" x14ac:dyDescent="0.2"/>
    <row r="898" s="2" customFormat="1" ht="14.25" x14ac:dyDescent="0.2"/>
    <row r="899" s="2" customFormat="1" ht="14.25" x14ac:dyDescent="0.2"/>
    <row r="900" s="2" customFormat="1" ht="14.25" x14ac:dyDescent="0.2"/>
    <row r="901" s="2" customFormat="1" ht="14.25" x14ac:dyDescent="0.2"/>
    <row r="902" s="2" customFormat="1" ht="14.25" x14ac:dyDescent="0.2"/>
    <row r="903" s="2" customFormat="1" ht="14.25" x14ac:dyDescent="0.2"/>
    <row r="904" s="2" customFormat="1" ht="14.25" x14ac:dyDescent="0.2"/>
    <row r="905" s="2" customFormat="1" ht="14.25" x14ac:dyDescent="0.2"/>
    <row r="906" s="2" customFormat="1" ht="14.25" x14ac:dyDescent="0.2"/>
    <row r="907" s="2" customFormat="1" ht="14.25" x14ac:dyDescent="0.2"/>
    <row r="908" s="2" customFormat="1" ht="14.25" x14ac:dyDescent="0.2"/>
    <row r="909" s="2" customFormat="1" ht="14.25" x14ac:dyDescent="0.2"/>
    <row r="910" s="2" customFormat="1" ht="14.25" x14ac:dyDescent="0.2"/>
    <row r="911" s="2" customFormat="1" ht="14.25" x14ac:dyDescent="0.2"/>
    <row r="912" s="2" customFormat="1" ht="14.25" x14ac:dyDescent="0.2"/>
    <row r="913" s="2" customFormat="1" ht="14.25" x14ac:dyDescent="0.2"/>
    <row r="914" s="2" customFormat="1" ht="14.25" x14ac:dyDescent="0.2"/>
    <row r="915" s="2" customFormat="1" ht="14.25" x14ac:dyDescent="0.2"/>
    <row r="916" s="2" customFormat="1" ht="14.25" x14ac:dyDescent="0.2"/>
    <row r="917" s="2" customFormat="1" ht="14.25" x14ac:dyDescent="0.2"/>
    <row r="918" s="2" customFormat="1" ht="14.25" x14ac:dyDescent="0.2"/>
    <row r="919" s="2" customFormat="1" ht="14.25" x14ac:dyDescent="0.2"/>
    <row r="920" s="2" customFormat="1" ht="14.25" x14ac:dyDescent="0.2"/>
    <row r="921" s="2" customFormat="1" ht="14.25" x14ac:dyDescent="0.2"/>
    <row r="922" s="2" customFormat="1" ht="14.25" x14ac:dyDescent="0.2"/>
    <row r="923" s="2" customFormat="1" ht="14.25" x14ac:dyDescent="0.2"/>
    <row r="924" s="2" customFormat="1" ht="14.25" x14ac:dyDescent="0.2"/>
    <row r="925" s="2" customFormat="1" ht="14.25" x14ac:dyDescent="0.2"/>
    <row r="926" s="2" customFormat="1" ht="14.25" x14ac:dyDescent="0.2"/>
    <row r="927" s="2" customFormat="1" ht="14.25" x14ac:dyDescent="0.2"/>
    <row r="928" s="2" customFormat="1" ht="14.25" x14ac:dyDescent="0.2"/>
    <row r="929" s="2" customFormat="1" ht="14.25" x14ac:dyDescent="0.2"/>
    <row r="930" s="2" customFormat="1" ht="14.25" x14ac:dyDescent="0.2"/>
    <row r="931" s="2" customFormat="1" ht="14.25" x14ac:dyDescent="0.2"/>
    <row r="932" s="2" customFormat="1" ht="14.25" x14ac:dyDescent="0.2"/>
    <row r="933" s="2" customFormat="1" ht="14.25" x14ac:dyDescent="0.2"/>
    <row r="934" s="2" customFormat="1" ht="14.25" x14ac:dyDescent="0.2"/>
    <row r="935" s="2" customFormat="1" ht="14.25" x14ac:dyDescent="0.2"/>
    <row r="936" s="2" customFormat="1" ht="14.25" x14ac:dyDescent="0.2"/>
    <row r="937" s="2" customFormat="1" ht="14.25" x14ac:dyDescent="0.2"/>
    <row r="938" s="2" customFormat="1" ht="14.25" x14ac:dyDescent="0.2"/>
    <row r="939" s="2" customFormat="1" ht="14.25" x14ac:dyDescent="0.2"/>
    <row r="940" s="2" customFormat="1" ht="14.25" x14ac:dyDescent="0.2"/>
    <row r="941" s="2" customFormat="1" ht="14.25" x14ac:dyDescent="0.2"/>
    <row r="942" s="2" customFormat="1" ht="14.25" x14ac:dyDescent="0.2"/>
    <row r="943" s="2" customFormat="1" ht="14.25" x14ac:dyDescent="0.2"/>
    <row r="944" s="2" customFormat="1" ht="14.25" x14ac:dyDescent="0.2"/>
    <row r="945" s="2" customFormat="1" ht="14.25" x14ac:dyDescent="0.2"/>
    <row r="946" s="2" customFormat="1" ht="14.25" x14ac:dyDescent="0.2"/>
    <row r="947" s="2" customFormat="1" ht="14.25" x14ac:dyDescent="0.2"/>
    <row r="948" s="2" customFormat="1" ht="14.25" x14ac:dyDescent="0.2"/>
    <row r="949" s="2" customFormat="1" ht="14.25" x14ac:dyDescent="0.2"/>
    <row r="950" s="2" customFormat="1" ht="14.25" x14ac:dyDescent="0.2"/>
    <row r="951" s="2" customFormat="1" ht="14.25" x14ac:dyDescent="0.2"/>
    <row r="952" s="2" customFormat="1" ht="14.25" x14ac:dyDescent="0.2"/>
    <row r="953" s="2" customFormat="1" ht="14.25" x14ac:dyDescent="0.2"/>
    <row r="954" s="2" customFormat="1" ht="14.25" x14ac:dyDescent="0.2"/>
    <row r="955" s="2" customFormat="1" ht="14.25" x14ac:dyDescent="0.2"/>
    <row r="956" s="2" customFormat="1" ht="14.25" x14ac:dyDescent="0.2"/>
    <row r="957" s="2" customFormat="1" ht="14.25" x14ac:dyDescent="0.2"/>
    <row r="958" s="2" customFormat="1" ht="14.25" x14ac:dyDescent="0.2"/>
    <row r="959" s="2" customFormat="1" ht="14.25" x14ac:dyDescent="0.2"/>
    <row r="960" s="2" customFormat="1" ht="14.25" x14ac:dyDescent="0.2"/>
    <row r="961" s="2" customFormat="1" ht="14.25" x14ac:dyDescent="0.2"/>
    <row r="962" s="2" customFormat="1" ht="14.25" x14ac:dyDescent="0.2"/>
    <row r="963" s="2" customFormat="1" ht="14.25" x14ac:dyDescent="0.2"/>
    <row r="964" s="2" customFormat="1" ht="14.25" x14ac:dyDescent="0.2"/>
    <row r="965" s="2" customFormat="1" ht="14.25" x14ac:dyDescent="0.2"/>
    <row r="966" s="2" customFormat="1" ht="14.25" x14ac:dyDescent="0.2"/>
    <row r="967" s="2" customFormat="1" ht="14.25" x14ac:dyDescent="0.2"/>
    <row r="968" s="2" customFormat="1" ht="14.25" x14ac:dyDescent="0.2"/>
    <row r="969" s="2" customFormat="1" ht="14.25" x14ac:dyDescent="0.2"/>
    <row r="970" s="2" customFormat="1" ht="14.25" x14ac:dyDescent="0.2"/>
    <row r="971" s="2" customFormat="1" ht="14.25" x14ac:dyDescent="0.2"/>
    <row r="972" s="2" customFormat="1" ht="14.25" x14ac:dyDescent="0.2"/>
    <row r="973" s="2" customFormat="1" ht="14.25" x14ac:dyDescent="0.2"/>
    <row r="974" s="2" customFormat="1" ht="14.25" x14ac:dyDescent="0.2"/>
    <row r="975" s="2" customFormat="1" ht="14.25" x14ac:dyDescent="0.2"/>
    <row r="976" s="2" customFormat="1" ht="14.25" x14ac:dyDescent="0.2"/>
    <row r="977" s="2" customFormat="1" ht="14.25" x14ac:dyDescent="0.2"/>
    <row r="978" s="2" customFormat="1" ht="14.25" x14ac:dyDescent="0.2"/>
    <row r="979" s="2" customFormat="1" ht="14.25" x14ac:dyDescent="0.2"/>
    <row r="980" s="2" customFormat="1" ht="14.25" x14ac:dyDescent="0.2"/>
    <row r="981" s="2" customFormat="1" ht="14.25" x14ac:dyDescent="0.2"/>
    <row r="982" s="2" customFormat="1" ht="14.25" x14ac:dyDescent="0.2"/>
    <row r="983" s="2" customFormat="1" ht="14.25" x14ac:dyDescent="0.2"/>
    <row r="984" s="2" customFormat="1" ht="14.25" x14ac:dyDescent="0.2"/>
    <row r="985" s="2" customFormat="1" ht="14.25" x14ac:dyDescent="0.2"/>
    <row r="986" s="2" customFormat="1" ht="14.25" x14ac:dyDescent="0.2"/>
    <row r="987" s="2" customFormat="1" ht="14.25" x14ac:dyDescent="0.2"/>
    <row r="988" s="2" customFormat="1" ht="14.25" x14ac:dyDescent="0.2"/>
    <row r="989" s="2" customFormat="1" ht="14.25" x14ac:dyDescent="0.2"/>
    <row r="990" s="2" customFormat="1" ht="14.25" x14ac:dyDescent="0.2"/>
    <row r="991" s="2" customFormat="1" ht="14.25" x14ac:dyDescent="0.2"/>
    <row r="992" s="2" customFormat="1" ht="14.25" x14ac:dyDescent="0.2"/>
    <row r="993" s="2" customFormat="1" ht="14.25" x14ac:dyDescent="0.2"/>
    <row r="994" s="2" customFormat="1" ht="14.25" x14ac:dyDescent="0.2"/>
    <row r="995" s="2" customFormat="1" ht="14.25" x14ac:dyDescent="0.2"/>
    <row r="996" s="2" customFormat="1" ht="14.25" x14ac:dyDescent="0.2"/>
    <row r="997" s="2" customFormat="1" ht="14.25" x14ac:dyDescent="0.2"/>
    <row r="998" s="2" customFormat="1" ht="14.25" x14ac:dyDescent="0.2"/>
    <row r="999" s="2" customFormat="1" ht="14.25" x14ac:dyDescent="0.2"/>
    <row r="1000" s="2" customFormat="1" ht="14.25" x14ac:dyDescent="0.2"/>
    <row r="1001" s="2" customFormat="1" ht="14.25" x14ac:dyDescent="0.2"/>
    <row r="1002" s="2" customFormat="1" ht="14.25" x14ac:dyDescent="0.2"/>
    <row r="1003" s="2" customFormat="1" ht="14.25" x14ac:dyDescent="0.2"/>
    <row r="1004" s="2" customFormat="1" ht="14.25" x14ac:dyDescent="0.2"/>
    <row r="1005" s="2" customFormat="1" ht="14.25" x14ac:dyDescent="0.2"/>
    <row r="1006" s="2" customFormat="1" ht="14.25" x14ac:dyDescent="0.2"/>
    <row r="1007" s="2" customFormat="1" ht="14.25" x14ac:dyDescent="0.2"/>
    <row r="1008" s="2" customFormat="1" ht="14.25" x14ac:dyDescent="0.2"/>
    <row r="1009" s="2" customFormat="1" ht="14.25" x14ac:dyDescent="0.2"/>
    <row r="1010" s="2" customFormat="1" ht="14.25" x14ac:dyDescent="0.2"/>
    <row r="1011" s="2" customFormat="1" ht="14.25" x14ac:dyDescent="0.2"/>
    <row r="1012" s="2" customFormat="1" ht="14.25" x14ac:dyDescent="0.2"/>
    <row r="1013" s="2" customFormat="1" ht="14.25" x14ac:dyDescent="0.2"/>
    <row r="1014" s="2" customFormat="1" ht="14.25" x14ac:dyDescent="0.2"/>
    <row r="1015" s="2" customFormat="1" ht="14.25" x14ac:dyDescent="0.2"/>
    <row r="1016" s="2" customFormat="1" ht="14.25" x14ac:dyDescent="0.2"/>
    <row r="1017" s="2" customFormat="1" ht="14.25" x14ac:dyDescent="0.2"/>
    <row r="1018" s="2" customFormat="1" ht="14.25" x14ac:dyDescent="0.2"/>
    <row r="1019" s="2" customFormat="1" ht="14.25" x14ac:dyDescent="0.2"/>
    <row r="1020" s="2" customFormat="1" ht="14.25" x14ac:dyDescent="0.2"/>
    <row r="1021" s="2" customFormat="1" ht="14.25" x14ac:dyDescent="0.2"/>
    <row r="1022" s="2" customFormat="1" ht="14.25" x14ac:dyDescent="0.2"/>
    <row r="1023" s="2" customFormat="1" ht="14.25" x14ac:dyDescent="0.2"/>
    <row r="1024" s="2" customFormat="1" ht="14.25" x14ac:dyDescent="0.2"/>
    <row r="1025" s="2" customFormat="1" ht="14.25" x14ac:dyDescent="0.2"/>
    <row r="1026" s="2" customFormat="1" ht="14.25" x14ac:dyDescent="0.2"/>
    <row r="1027" s="2" customFormat="1" ht="14.25" x14ac:dyDescent="0.2"/>
    <row r="1028" s="2" customFormat="1" ht="14.25" x14ac:dyDescent="0.2"/>
    <row r="1029" s="2" customFormat="1" ht="14.25" x14ac:dyDescent="0.2"/>
    <row r="1030" s="2" customFormat="1" ht="14.25" x14ac:dyDescent="0.2"/>
    <row r="1031" s="2" customFormat="1" ht="14.25" x14ac:dyDescent="0.2"/>
    <row r="1032" s="2" customFormat="1" ht="14.25" x14ac:dyDescent="0.2"/>
    <row r="1033" s="2" customFormat="1" ht="14.25" x14ac:dyDescent="0.2"/>
    <row r="1034" s="2" customFormat="1" ht="14.25" x14ac:dyDescent="0.2"/>
    <row r="1035" s="2" customFormat="1" ht="14.25" x14ac:dyDescent="0.2"/>
    <row r="1036" s="2" customFormat="1" ht="14.25" x14ac:dyDescent="0.2"/>
    <row r="1037" s="2" customFormat="1" ht="14.25" x14ac:dyDescent="0.2"/>
    <row r="1038" s="2" customFormat="1" ht="14.25" x14ac:dyDescent="0.2"/>
    <row r="1039" s="2" customFormat="1" ht="14.25" x14ac:dyDescent="0.2"/>
    <row r="1040" s="2" customFormat="1" ht="14.25" x14ac:dyDescent="0.2"/>
    <row r="1041" s="2" customFormat="1" ht="14.25" x14ac:dyDescent="0.2"/>
    <row r="1042" s="2" customFormat="1" ht="14.25" x14ac:dyDescent="0.2"/>
    <row r="1043" s="2" customFormat="1" ht="14.25" x14ac:dyDescent="0.2"/>
    <row r="1044" s="2" customFormat="1" ht="14.25" x14ac:dyDescent="0.2"/>
    <row r="1045" s="2" customFormat="1" ht="14.25" x14ac:dyDescent="0.2"/>
    <row r="1046" s="2" customFormat="1" ht="14.25" x14ac:dyDescent="0.2"/>
    <row r="1047" s="2" customFormat="1" ht="14.25" x14ac:dyDescent="0.2"/>
    <row r="1048" s="2" customFormat="1" ht="14.25" x14ac:dyDescent="0.2"/>
    <row r="1049" s="2" customFormat="1" ht="14.25" x14ac:dyDescent="0.2"/>
    <row r="1050" s="2" customFormat="1" ht="14.25" x14ac:dyDescent="0.2"/>
    <row r="1051" s="2" customFormat="1" ht="14.25" x14ac:dyDescent="0.2"/>
    <row r="1052" s="2" customFormat="1" ht="14.25" x14ac:dyDescent="0.2"/>
    <row r="1053" s="2" customFormat="1" ht="14.25" x14ac:dyDescent="0.2"/>
    <row r="1054" s="2" customFormat="1" ht="14.25" x14ac:dyDescent="0.2"/>
    <row r="1055" s="2" customFormat="1" ht="14.25" x14ac:dyDescent="0.2"/>
    <row r="1056" s="2" customFormat="1" ht="14.25" x14ac:dyDescent="0.2"/>
    <row r="1057" s="2" customFormat="1" ht="14.25" x14ac:dyDescent="0.2"/>
    <row r="1058" s="2" customFormat="1" ht="14.25" x14ac:dyDescent="0.2"/>
    <row r="1059" s="2" customFormat="1" ht="14.25" x14ac:dyDescent="0.2"/>
    <row r="1060" s="2" customFormat="1" ht="14.25" x14ac:dyDescent="0.2"/>
    <row r="1061" s="2" customFormat="1" ht="14.25" x14ac:dyDescent="0.2"/>
    <row r="1062" s="2" customFormat="1" ht="14.25" x14ac:dyDescent="0.2"/>
    <row r="1063" s="2" customFormat="1" ht="14.25" x14ac:dyDescent="0.2"/>
    <row r="1064" s="2" customFormat="1" ht="14.25" x14ac:dyDescent="0.2"/>
    <row r="1065" s="2" customFormat="1" ht="14.25" x14ac:dyDescent="0.2"/>
    <row r="1066" s="2" customFormat="1" ht="14.25" x14ac:dyDescent="0.2"/>
    <row r="1067" s="2" customFormat="1" ht="14.25" x14ac:dyDescent="0.2"/>
    <row r="1068" s="2" customFormat="1" ht="14.25" x14ac:dyDescent="0.2"/>
    <row r="1069" s="2" customFormat="1" ht="14.25" x14ac:dyDescent="0.2"/>
    <row r="1070" s="2" customFormat="1" ht="14.25" x14ac:dyDescent="0.2"/>
    <row r="1071" s="2" customFormat="1" ht="14.25" x14ac:dyDescent="0.2"/>
    <row r="1072" s="2" customFormat="1" ht="14.25" x14ac:dyDescent="0.2"/>
    <row r="1073" s="2" customFormat="1" ht="14.25" x14ac:dyDescent="0.2"/>
    <row r="1074" s="2" customFormat="1" ht="14.25" x14ac:dyDescent="0.2"/>
    <row r="1075" s="2" customFormat="1" ht="14.25" x14ac:dyDescent="0.2"/>
    <row r="1076" s="2" customFormat="1" ht="14.25" x14ac:dyDescent="0.2"/>
    <row r="1077" s="2" customFormat="1" ht="14.25" x14ac:dyDescent="0.2"/>
    <row r="1078" s="2" customFormat="1" ht="14.25" x14ac:dyDescent="0.2"/>
    <row r="1079" s="2" customFormat="1" ht="14.25" x14ac:dyDescent="0.2"/>
    <row r="1080" s="2" customFormat="1" ht="14.25" x14ac:dyDescent="0.2"/>
    <row r="1081" s="2" customFormat="1" ht="14.25" x14ac:dyDescent="0.2"/>
    <row r="1082" s="2" customFormat="1" ht="14.25" x14ac:dyDescent="0.2"/>
    <row r="1083" s="2" customFormat="1" ht="14.25" x14ac:dyDescent="0.2"/>
    <row r="1084" s="2" customFormat="1" ht="14.25" x14ac:dyDescent="0.2"/>
    <row r="1085" s="2" customFormat="1" ht="14.25" x14ac:dyDescent="0.2"/>
    <row r="1086" s="2" customFormat="1" ht="14.25" x14ac:dyDescent="0.2"/>
    <row r="1087" s="2" customFormat="1" ht="14.25" x14ac:dyDescent="0.2"/>
    <row r="1088" s="2" customFormat="1" ht="14.25" x14ac:dyDescent="0.2"/>
    <row r="1089" s="2" customFormat="1" ht="14.25" x14ac:dyDescent="0.2"/>
    <row r="1090" s="2" customFormat="1" ht="14.25" x14ac:dyDescent="0.2"/>
    <row r="1091" s="2" customFormat="1" ht="14.25" x14ac:dyDescent="0.2"/>
    <row r="1092" s="2" customFormat="1" ht="14.25" x14ac:dyDescent="0.2"/>
    <row r="1093" s="2" customFormat="1" ht="14.25" x14ac:dyDescent="0.2"/>
    <row r="1094" s="2" customFormat="1" ht="14.25" x14ac:dyDescent="0.2"/>
    <row r="1095" s="2" customFormat="1" ht="14.25" x14ac:dyDescent="0.2"/>
    <row r="1096" s="2" customFormat="1" ht="14.25" x14ac:dyDescent="0.2"/>
    <row r="1097" s="2" customFormat="1" ht="14.25" x14ac:dyDescent="0.2"/>
    <row r="1098" s="2" customFormat="1" ht="14.25" x14ac:dyDescent="0.2"/>
    <row r="1099" s="2" customFormat="1" ht="14.25" x14ac:dyDescent="0.2"/>
    <row r="1100" s="2" customFormat="1" ht="14.25" x14ac:dyDescent="0.2"/>
    <row r="1101" s="2" customFormat="1" ht="14.25" x14ac:dyDescent="0.2"/>
    <row r="1102" s="2" customFormat="1" ht="14.25" x14ac:dyDescent="0.2"/>
    <row r="1103" s="2" customFormat="1" ht="14.25" x14ac:dyDescent="0.2"/>
    <row r="1104" s="2" customFormat="1" ht="14.25" x14ac:dyDescent="0.2"/>
    <row r="1105" s="2" customFormat="1" ht="14.25" x14ac:dyDescent="0.2"/>
    <row r="1106" s="2" customFormat="1" ht="14.25" x14ac:dyDescent="0.2"/>
    <row r="1107" s="2" customFormat="1" ht="14.25" x14ac:dyDescent="0.2"/>
    <row r="1108" s="2" customFormat="1" ht="14.25" x14ac:dyDescent="0.2"/>
    <row r="1109" s="2" customFormat="1" ht="14.25" x14ac:dyDescent="0.2"/>
    <row r="1110" s="2" customFormat="1" ht="14.25" x14ac:dyDescent="0.2"/>
    <row r="1111" s="2" customFormat="1" ht="14.25" x14ac:dyDescent="0.2"/>
    <row r="1112" s="2" customFormat="1" ht="14.25" x14ac:dyDescent="0.2"/>
    <row r="1113" s="2" customFormat="1" ht="14.25" x14ac:dyDescent="0.2"/>
    <row r="1114" s="2" customFormat="1" ht="14.25" x14ac:dyDescent="0.2"/>
    <row r="1115" s="2" customFormat="1" ht="14.25" x14ac:dyDescent="0.2"/>
    <row r="1116" s="2" customFormat="1" ht="14.25" x14ac:dyDescent="0.2"/>
    <row r="1117" s="2" customFormat="1" ht="14.25" x14ac:dyDescent="0.2"/>
    <row r="1118" s="2" customFormat="1" ht="14.25" x14ac:dyDescent="0.2"/>
    <row r="1119" s="2" customFormat="1" ht="14.25" x14ac:dyDescent="0.2"/>
    <row r="1120" s="2" customFormat="1" ht="14.25" x14ac:dyDescent="0.2"/>
    <row r="1121" s="2" customFormat="1" ht="14.25" x14ac:dyDescent="0.2"/>
    <row r="1122" s="2" customFormat="1" ht="14.25" x14ac:dyDescent="0.2"/>
    <row r="1123" s="2" customFormat="1" ht="14.25" x14ac:dyDescent="0.2"/>
    <row r="1124" s="2" customFormat="1" ht="14.25" x14ac:dyDescent="0.2"/>
    <row r="1125" s="2" customFormat="1" ht="14.25" x14ac:dyDescent="0.2"/>
    <row r="1126" s="2" customFormat="1" ht="14.25" x14ac:dyDescent="0.2"/>
    <row r="1127" s="2" customFormat="1" ht="14.25" x14ac:dyDescent="0.2"/>
    <row r="1128" s="2" customFormat="1" ht="14.25" x14ac:dyDescent="0.2"/>
    <row r="1129" s="2" customFormat="1" ht="14.25" x14ac:dyDescent="0.2"/>
    <row r="1130" s="2" customFormat="1" ht="14.25" x14ac:dyDescent="0.2"/>
    <row r="1131" s="2" customFormat="1" ht="14.25" x14ac:dyDescent="0.2"/>
    <row r="1132" s="2" customFormat="1" ht="14.25" x14ac:dyDescent="0.2"/>
    <row r="1133" s="2" customFormat="1" ht="14.25" x14ac:dyDescent="0.2"/>
    <row r="1134" s="2" customFormat="1" ht="14.25" x14ac:dyDescent="0.2"/>
    <row r="1135" s="2" customFormat="1" ht="14.25" x14ac:dyDescent="0.2"/>
    <row r="1136" s="2" customFormat="1" ht="14.25" x14ac:dyDescent="0.2"/>
    <row r="1137" s="2" customFormat="1" ht="14.25" x14ac:dyDescent="0.2"/>
    <row r="1138" s="2" customFormat="1" ht="14.25" x14ac:dyDescent="0.2"/>
    <row r="1139" s="2" customFormat="1" ht="14.25" x14ac:dyDescent="0.2"/>
    <row r="1140" s="2" customFormat="1" ht="14.25" x14ac:dyDescent="0.2"/>
    <row r="1141" s="2" customFormat="1" ht="14.25" x14ac:dyDescent="0.2"/>
    <row r="1142" s="2" customFormat="1" ht="14.25" x14ac:dyDescent="0.2"/>
    <row r="1143" s="2" customFormat="1" ht="14.25" x14ac:dyDescent="0.2"/>
    <row r="1144" s="2" customFormat="1" ht="14.25" x14ac:dyDescent="0.2"/>
    <row r="1145" s="2" customFormat="1" ht="14.25" x14ac:dyDescent="0.2"/>
    <row r="1146" s="2" customFormat="1" ht="14.25" x14ac:dyDescent="0.2"/>
    <row r="1147" s="2" customFormat="1" ht="14.25" x14ac:dyDescent="0.2"/>
    <row r="1148" s="2" customFormat="1" ht="14.25" x14ac:dyDescent="0.2"/>
    <row r="1149" s="2" customFormat="1" ht="14.25" x14ac:dyDescent="0.2"/>
    <row r="1150" s="2" customFormat="1" ht="14.25" x14ac:dyDescent="0.2"/>
    <row r="1151" s="2" customFormat="1" ht="14.25" x14ac:dyDescent="0.2"/>
    <row r="1152" s="2" customFormat="1" ht="14.25" x14ac:dyDescent="0.2"/>
    <row r="1153" s="2" customFormat="1" ht="14.25" x14ac:dyDescent="0.2"/>
    <row r="1154" s="2" customFormat="1" ht="14.25" x14ac:dyDescent="0.2"/>
    <row r="1155" s="2" customFormat="1" ht="14.25" x14ac:dyDescent="0.2"/>
    <row r="1156" s="2" customFormat="1" ht="14.25" x14ac:dyDescent="0.2"/>
    <row r="1157" s="2" customFormat="1" ht="14.25" x14ac:dyDescent="0.2"/>
    <row r="1158" s="2" customFormat="1" ht="14.25" x14ac:dyDescent="0.2"/>
    <row r="1159" s="2" customFormat="1" ht="14.25" x14ac:dyDescent="0.2"/>
    <row r="1160" s="2" customFormat="1" ht="14.25" x14ac:dyDescent="0.2"/>
    <row r="1161" s="2" customFormat="1" ht="14.25" x14ac:dyDescent="0.2"/>
    <row r="1162" s="2" customFormat="1" ht="14.25" x14ac:dyDescent="0.2"/>
    <row r="1163" s="2" customFormat="1" ht="14.25" x14ac:dyDescent="0.2"/>
    <row r="1164" s="2" customFormat="1" ht="14.25" x14ac:dyDescent="0.2"/>
    <row r="1165" s="2" customFormat="1" ht="14.25" x14ac:dyDescent="0.2"/>
    <row r="1166" s="2" customFormat="1" ht="14.25" x14ac:dyDescent="0.2"/>
    <row r="1167" s="2" customFormat="1" ht="14.25" x14ac:dyDescent="0.2"/>
    <row r="1168" s="2" customFormat="1" ht="14.25" x14ac:dyDescent="0.2"/>
    <row r="1169" s="2" customFormat="1" ht="14.25" x14ac:dyDescent="0.2"/>
    <row r="1170" s="2" customFormat="1" ht="14.25" x14ac:dyDescent="0.2"/>
    <row r="1171" s="2" customFormat="1" ht="14.25" x14ac:dyDescent="0.2"/>
    <row r="1172" s="2" customFormat="1" ht="14.25" x14ac:dyDescent="0.2"/>
    <row r="1173" s="2" customFormat="1" ht="14.25" x14ac:dyDescent="0.2"/>
    <row r="1174" s="2" customFormat="1" ht="14.25" x14ac:dyDescent="0.2"/>
    <row r="1175" s="2" customFormat="1" ht="14.25" x14ac:dyDescent="0.2"/>
    <row r="1176" s="2" customFormat="1" ht="14.25" x14ac:dyDescent="0.2"/>
    <row r="1177" s="2" customFormat="1" ht="14.25" x14ac:dyDescent="0.2"/>
    <row r="1178" s="2" customFormat="1" ht="14.25" x14ac:dyDescent="0.2"/>
    <row r="1179" s="2" customFormat="1" ht="14.25" x14ac:dyDescent="0.2"/>
    <row r="1180" s="2" customFormat="1" ht="14.25" x14ac:dyDescent="0.2"/>
    <row r="1181" s="2" customFormat="1" ht="14.25" x14ac:dyDescent="0.2"/>
    <row r="1182" s="2" customFormat="1" ht="14.25" x14ac:dyDescent="0.2"/>
    <row r="1183" s="2" customFormat="1" ht="14.25" x14ac:dyDescent="0.2"/>
    <row r="1184" s="2" customFormat="1" ht="14.25" x14ac:dyDescent="0.2"/>
    <row r="1185" s="2" customFormat="1" ht="14.25" x14ac:dyDescent="0.2"/>
    <row r="1186" s="2" customFormat="1" ht="14.25" x14ac:dyDescent="0.2"/>
    <row r="1187" s="2" customFormat="1" ht="14.25" x14ac:dyDescent="0.2"/>
    <row r="1188" s="2" customFormat="1" ht="14.25" x14ac:dyDescent="0.2"/>
    <row r="1189" s="2" customFormat="1" ht="14.25" x14ac:dyDescent="0.2"/>
    <row r="1190" s="2" customFormat="1" ht="14.25" x14ac:dyDescent="0.2"/>
    <row r="1191" s="2" customFormat="1" ht="14.25" x14ac:dyDescent="0.2"/>
    <row r="1192" s="2" customFormat="1" ht="14.25" x14ac:dyDescent="0.2"/>
    <row r="1193" s="2" customFormat="1" ht="14.25" x14ac:dyDescent="0.2"/>
    <row r="1194" s="2" customFormat="1" ht="14.25" x14ac:dyDescent="0.2"/>
    <row r="1195" s="2" customFormat="1" ht="14.25" x14ac:dyDescent="0.2"/>
    <row r="1196" s="2" customFormat="1" ht="14.25" x14ac:dyDescent="0.2"/>
    <row r="1197" s="2" customFormat="1" ht="14.25" x14ac:dyDescent="0.2"/>
    <row r="1198" s="2" customFormat="1" ht="14.25" x14ac:dyDescent="0.2"/>
    <row r="1199" s="2" customFormat="1" ht="14.25" x14ac:dyDescent="0.2"/>
    <row r="1200" s="2" customFormat="1" ht="14.25" x14ac:dyDescent="0.2"/>
    <row r="1201" s="2" customFormat="1" ht="14.25" x14ac:dyDescent="0.2"/>
    <row r="1202" s="2" customFormat="1" ht="14.25" x14ac:dyDescent="0.2"/>
    <row r="1203" s="2" customFormat="1" ht="14.25" x14ac:dyDescent="0.2"/>
    <row r="1204" s="2" customFormat="1" ht="14.25" x14ac:dyDescent="0.2"/>
    <row r="1205" s="2" customFormat="1" ht="14.25" x14ac:dyDescent="0.2"/>
    <row r="1206" s="2" customFormat="1" ht="14.25" x14ac:dyDescent="0.2"/>
    <row r="1207" s="2" customFormat="1" ht="14.25" x14ac:dyDescent="0.2"/>
    <row r="1208" s="2" customFormat="1" ht="14.25" x14ac:dyDescent="0.2"/>
    <row r="1209" s="2" customFormat="1" ht="14.25" x14ac:dyDescent="0.2"/>
    <row r="1210" s="2" customFormat="1" ht="14.25" x14ac:dyDescent="0.2"/>
    <row r="1211" s="2" customFormat="1" ht="14.25" x14ac:dyDescent="0.2"/>
    <row r="1212" s="2" customFormat="1" ht="14.25" x14ac:dyDescent="0.2"/>
    <row r="1213" s="2" customFormat="1" ht="14.25" x14ac:dyDescent="0.2"/>
    <row r="1214" s="2" customFormat="1" ht="14.25" x14ac:dyDescent="0.2"/>
    <row r="1215" s="2" customFormat="1" ht="14.25" x14ac:dyDescent="0.2"/>
    <row r="1216" s="2" customFormat="1" ht="14.25" x14ac:dyDescent="0.2"/>
    <row r="1217" s="2" customFormat="1" ht="14.25" x14ac:dyDescent="0.2"/>
    <row r="1218" s="2" customFormat="1" ht="14.25" x14ac:dyDescent="0.2"/>
    <row r="1219" s="2" customFormat="1" ht="14.25" x14ac:dyDescent="0.2"/>
    <row r="1220" s="2" customFormat="1" ht="14.25" x14ac:dyDescent="0.2"/>
    <row r="1221" s="2" customFormat="1" ht="14.25" x14ac:dyDescent="0.2"/>
    <row r="1222" s="2" customFormat="1" ht="14.25" x14ac:dyDescent="0.2"/>
    <row r="1223" s="2" customFormat="1" ht="14.25" x14ac:dyDescent="0.2"/>
    <row r="1224" s="2" customFormat="1" ht="14.25" x14ac:dyDescent="0.2"/>
    <row r="1225" s="2" customFormat="1" ht="14.25" x14ac:dyDescent="0.2"/>
    <row r="1226" s="2" customFormat="1" ht="14.25" x14ac:dyDescent="0.2"/>
    <row r="1227" s="2" customFormat="1" ht="14.25" x14ac:dyDescent="0.2"/>
    <row r="1228" s="2" customFormat="1" ht="14.25" x14ac:dyDescent="0.2"/>
    <row r="1229" s="2" customFormat="1" ht="14.25" x14ac:dyDescent="0.2"/>
    <row r="1230" s="2" customFormat="1" ht="14.25" x14ac:dyDescent="0.2"/>
    <row r="1231" s="2" customFormat="1" ht="14.25" x14ac:dyDescent="0.2"/>
    <row r="1232" s="2" customFormat="1" ht="14.25" x14ac:dyDescent="0.2"/>
    <row r="1233" s="2" customFormat="1" ht="14.25" x14ac:dyDescent="0.2"/>
    <row r="1234" s="2" customFormat="1" ht="14.25" x14ac:dyDescent="0.2"/>
    <row r="1235" s="2" customFormat="1" ht="14.25" x14ac:dyDescent="0.2"/>
    <row r="1236" s="2" customFormat="1" ht="14.25" x14ac:dyDescent="0.2"/>
    <row r="1237" s="2" customFormat="1" ht="14.25" x14ac:dyDescent="0.2"/>
    <row r="1238" s="2" customFormat="1" ht="14.25" x14ac:dyDescent="0.2"/>
    <row r="1239" s="2" customFormat="1" ht="14.25" x14ac:dyDescent="0.2"/>
    <row r="1240" s="2" customFormat="1" ht="14.25" x14ac:dyDescent="0.2"/>
    <row r="1241" s="2" customFormat="1" ht="14.25" x14ac:dyDescent="0.2"/>
    <row r="1242" s="2" customFormat="1" ht="14.25" x14ac:dyDescent="0.2"/>
    <row r="1243" s="2" customFormat="1" ht="14.25" x14ac:dyDescent="0.2"/>
    <row r="1244" s="2" customFormat="1" ht="14.25" x14ac:dyDescent="0.2"/>
    <row r="1245" s="2" customFormat="1" ht="14.25" x14ac:dyDescent="0.2"/>
    <row r="1246" s="2" customFormat="1" ht="14.25" x14ac:dyDescent="0.2"/>
    <row r="1247" s="2" customFormat="1" ht="14.25" x14ac:dyDescent="0.2"/>
    <row r="1248" s="2" customFormat="1" ht="14.25" x14ac:dyDescent="0.2"/>
    <row r="1249" s="2" customFormat="1" ht="14.25" x14ac:dyDescent="0.2"/>
    <row r="1250" s="2" customFormat="1" ht="14.25" x14ac:dyDescent="0.2"/>
    <row r="1251" s="2" customFormat="1" ht="14.25" x14ac:dyDescent="0.2"/>
    <row r="1252" s="2" customFormat="1" ht="14.25" x14ac:dyDescent="0.2"/>
    <row r="1253" s="2" customFormat="1" ht="14.25" x14ac:dyDescent="0.2"/>
    <row r="1254" s="2" customFormat="1" ht="14.25" x14ac:dyDescent="0.2"/>
    <row r="1255" s="2" customFormat="1" ht="14.25" x14ac:dyDescent="0.2"/>
    <row r="1256" s="2" customFormat="1" ht="14.25" x14ac:dyDescent="0.2"/>
    <row r="1257" s="2" customFormat="1" ht="14.25" x14ac:dyDescent="0.2"/>
    <row r="1258" s="2" customFormat="1" ht="14.25" x14ac:dyDescent="0.2"/>
    <row r="1259" s="2" customFormat="1" ht="14.25" x14ac:dyDescent="0.2"/>
    <row r="1260" s="2" customFormat="1" ht="14.25" x14ac:dyDescent="0.2"/>
    <row r="1261" s="2" customFormat="1" ht="14.25" x14ac:dyDescent="0.2"/>
    <row r="1262" s="2" customFormat="1" ht="14.25" x14ac:dyDescent="0.2"/>
    <row r="1263" s="2" customFormat="1" ht="14.25" x14ac:dyDescent="0.2"/>
    <row r="1264" s="2" customFormat="1" ht="14.25" x14ac:dyDescent="0.2"/>
    <row r="1265" s="2" customFormat="1" ht="14.25" x14ac:dyDescent="0.2"/>
    <row r="1266" s="2" customFormat="1" ht="14.25" x14ac:dyDescent="0.2"/>
    <row r="1267" s="2" customFormat="1" ht="14.25" x14ac:dyDescent="0.2"/>
    <row r="1268" s="2" customFormat="1" ht="14.25" x14ac:dyDescent="0.2"/>
    <row r="1269" s="2" customFormat="1" ht="14.25" x14ac:dyDescent="0.2"/>
    <row r="1270" s="2" customFormat="1" ht="14.25" x14ac:dyDescent="0.2"/>
    <row r="1271" s="2" customFormat="1" ht="14.25" x14ac:dyDescent="0.2"/>
    <row r="1272" s="2" customFormat="1" ht="14.25" x14ac:dyDescent="0.2"/>
    <row r="1273" s="2" customFormat="1" ht="14.25" x14ac:dyDescent="0.2"/>
    <row r="1274" s="2" customFormat="1" ht="14.25" x14ac:dyDescent="0.2"/>
    <row r="1275" s="2" customFormat="1" ht="14.25" x14ac:dyDescent="0.2"/>
    <row r="1276" s="2" customFormat="1" ht="14.25" x14ac:dyDescent="0.2"/>
    <row r="1277" s="2" customFormat="1" ht="14.25" x14ac:dyDescent="0.2"/>
    <row r="1278" s="2" customFormat="1" ht="14.25" x14ac:dyDescent="0.2"/>
    <row r="1279" s="2" customFormat="1" ht="14.25" x14ac:dyDescent="0.2"/>
    <row r="1280" s="2" customFormat="1" ht="14.25" x14ac:dyDescent="0.2"/>
    <row r="1281" s="2" customFormat="1" ht="14.25" x14ac:dyDescent="0.2"/>
    <row r="1282" s="2" customFormat="1" ht="14.25" x14ac:dyDescent="0.2"/>
    <row r="1283" s="2" customFormat="1" ht="14.25" x14ac:dyDescent="0.2"/>
    <row r="1284" s="2" customFormat="1" ht="14.25" x14ac:dyDescent="0.2"/>
    <row r="1285" s="2" customFormat="1" ht="14.25" x14ac:dyDescent="0.2"/>
    <row r="1286" s="2" customFormat="1" ht="14.25" x14ac:dyDescent="0.2"/>
    <row r="1287" s="2" customFormat="1" ht="14.25" x14ac:dyDescent="0.2"/>
    <row r="1288" s="2" customFormat="1" ht="14.25" x14ac:dyDescent="0.2"/>
    <row r="1289" s="2" customFormat="1" ht="14.25" x14ac:dyDescent="0.2"/>
    <row r="1290" s="2" customFormat="1" ht="14.25" x14ac:dyDescent="0.2"/>
    <row r="1291" s="2" customFormat="1" ht="14.25" x14ac:dyDescent="0.2"/>
    <row r="1292" s="2" customFormat="1" ht="14.25" x14ac:dyDescent="0.2"/>
    <row r="1293" s="2" customFormat="1" ht="14.25" x14ac:dyDescent="0.2"/>
    <row r="1294" s="2" customFormat="1" ht="14.25" x14ac:dyDescent="0.2"/>
    <row r="1295" s="2" customFormat="1" ht="14.25" x14ac:dyDescent="0.2"/>
    <row r="1296" s="2" customFormat="1" ht="14.25" x14ac:dyDescent="0.2"/>
    <row r="1297" s="2" customFormat="1" ht="14.25" x14ac:dyDescent="0.2"/>
    <row r="1298" s="2" customFormat="1" ht="14.25" x14ac:dyDescent="0.2"/>
    <row r="1299" s="2" customFormat="1" ht="14.25" x14ac:dyDescent="0.2"/>
    <row r="1300" s="2" customFormat="1" ht="14.25" x14ac:dyDescent="0.2"/>
    <row r="1301" s="2" customFormat="1" ht="14.25" x14ac:dyDescent="0.2"/>
    <row r="1302" s="2" customFormat="1" ht="14.25" x14ac:dyDescent="0.2"/>
    <row r="1303" s="2" customFormat="1" ht="14.25" x14ac:dyDescent="0.2"/>
    <row r="1304" s="2" customFormat="1" ht="14.25" x14ac:dyDescent="0.2"/>
    <row r="1305" s="2" customFormat="1" ht="14.25" x14ac:dyDescent="0.2"/>
    <row r="1306" s="2" customFormat="1" ht="14.25" x14ac:dyDescent="0.2"/>
    <row r="1307" s="2" customFormat="1" ht="14.25" x14ac:dyDescent="0.2"/>
    <row r="1308" s="2" customFormat="1" ht="14.25" x14ac:dyDescent="0.2"/>
    <row r="1309" s="2" customFormat="1" ht="14.25" x14ac:dyDescent="0.2"/>
    <row r="1310" s="2" customFormat="1" ht="14.25" x14ac:dyDescent="0.2"/>
    <row r="1311" s="2" customFormat="1" ht="14.25" x14ac:dyDescent="0.2"/>
    <row r="1312" s="2" customFormat="1" ht="14.25" x14ac:dyDescent="0.2"/>
    <row r="1313" s="2" customFormat="1" ht="14.25" x14ac:dyDescent="0.2"/>
    <row r="1314" s="2" customFormat="1" ht="14.25" x14ac:dyDescent="0.2"/>
    <row r="1315" s="2" customFormat="1" ht="14.25" x14ac:dyDescent="0.2"/>
    <row r="1316" s="2" customFormat="1" ht="14.25" x14ac:dyDescent="0.2"/>
    <row r="1317" s="2" customFormat="1" ht="14.25" x14ac:dyDescent="0.2"/>
    <row r="1318" s="2" customFormat="1" ht="14.25" x14ac:dyDescent="0.2"/>
    <row r="1319" s="2" customFormat="1" ht="14.25" x14ac:dyDescent="0.2"/>
    <row r="1320" s="2" customFormat="1" ht="14.25" x14ac:dyDescent="0.2"/>
    <row r="1321" s="2" customFormat="1" ht="14.25" x14ac:dyDescent="0.2"/>
    <row r="1322" s="2" customFormat="1" ht="14.25" x14ac:dyDescent="0.2"/>
    <row r="1323" s="2" customFormat="1" ht="14.25" x14ac:dyDescent="0.2"/>
    <row r="1324" s="2" customFormat="1" ht="14.25" x14ac:dyDescent="0.2"/>
    <row r="1325" s="2" customFormat="1" ht="14.25" x14ac:dyDescent="0.2"/>
    <row r="1326" s="2" customFormat="1" ht="14.25" x14ac:dyDescent="0.2"/>
    <row r="1327" s="2" customFormat="1" ht="14.25" x14ac:dyDescent="0.2"/>
    <row r="1328" s="2" customFormat="1" ht="14.25" x14ac:dyDescent="0.2"/>
    <row r="1329" s="2" customFormat="1" ht="14.25" x14ac:dyDescent="0.2"/>
    <row r="1330" s="2" customFormat="1" ht="14.25" x14ac:dyDescent="0.2"/>
    <row r="1331" s="2" customFormat="1" ht="14.25" x14ac:dyDescent="0.2"/>
    <row r="1332" s="2" customFormat="1" ht="14.25" x14ac:dyDescent="0.2"/>
    <row r="1333" s="2" customFormat="1" ht="14.25" x14ac:dyDescent="0.2"/>
    <row r="1334" s="2" customFormat="1" ht="14.25" x14ac:dyDescent="0.2"/>
    <row r="1335" s="2" customFormat="1" ht="14.25" x14ac:dyDescent="0.2"/>
    <row r="1336" s="2" customFormat="1" ht="14.25" x14ac:dyDescent="0.2"/>
    <row r="1337" s="2" customFormat="1" ht="14.25" x14ac:dyDescent="0.2"/>
    <row r="1338" s="2" customFormat="1" ht="14.25" x14ac:dyDescent="0.2"/>
    <row r="1339" s="2" customFormat="1" ht="14.25" x14ac:dyDescent="0.2"/>
    <row r="1340" s="2" customFormat="1" ht="14.25" x14ac:dyDescent="0.2"/>
    <row r="1341" s="2" customFormat="1" ht="14.25" x14ac:dyDescent="0.2"/>
    <row r="1342" s="2" customFormat="1" ht="14.25" x14ac:dyDescent="0.2"/>
    <row r="1343" s="2" customFormat="1" ht="14.25" x14ac:dyDescent="0.2"/>
    <row r="1344" s="2" customFormat="1" ht="14.25" x14ac:dyDescent="0.2"/>
    <row r="1345" s="2" customFormat="1" ht="14.25" x14ac:dyDescent="0.2"/>
    <row r="1346" s="2" customFormat="1" ht="14.25" x14ac:dyDescent="0.2"/>
    <row r="1347" s="2" customFormat="1" ht="14.25" x14ac:dyDescent="0.2"/>
    <row r="1348" s="2" customFormat="1" ht="14.25" x14ac:dyDescent="0.2"/>
    <row r="1349" s="2" customFormat="1" ht="14.25" x14ac:dyDescent="0.2"/>
    <row r="1350" s="2" customFormat="1" ht="14.25" x14ac:dyDescent="0.2"/>
    <row r="1351" s="2" customFormat="1" ht="14.25" x14ac:dyDescent="0.2"/>
    <row r="1352" s="2" customFormat="1" ht="14.25" x14ac:dyDescent="0.2"/>
    <row r="1353" s="2" customFormat="1" ht="14.25" x14ac:dyDescent="0.2"/>
    <row r="1354" s="2" customFormat="1" ht="14.25" x14ac:dyDescent="0.2"/>
    <row r="1355" s="2" customFormat="1" ht="14.25" x14ac:dyDescent="0.2"/>
    <row r="1356" s="2" customFormat="1" ht="14.25" x14ac:dyDescent="0.2"/>
    <row r="1357" s="2" customFormat="1" ht="14.25" x14ac:dyDescent="0.2"/>
    <row r="1358" s="2" customFormat="1" ht="14.25" x14ac:dyDescent="0.2"/>
    <row r="1359" s="2" customFormat="1" ht="14.25" x14ac:dyDescent="0.2"/>
    <row r="1360" s="2" customFormat="1" ht="14.25" x14ac:dyDescent="0.2"/>
    <row r="1361" s="2" customFormat="1" ht="14.25" x14ac:dyDescent="0.2"/>
    <row r="1362" s="2" customFormat="1" ht="14.25" x14ac:dyDescent="0.2"/>
    <row r="1363" s="2" customFormat="1" ht="14.25" x14ac:dyDescent="0.2"/>
    <row r="1364" s="2" customFormat="1" ht="14.25" x14ac:dyDescent="0.2"/>
    <row r="1365" s="2" customFormat="1" ht="14.25" x14ac:dyDescent="0.2"/>
    <row r="1366" s="2" customFormat="1" ht="14.25" x14ac:dyDescent="0.2"/>
    <row r="1367" s="2" customFormat="1" ht="14.25" x14ac:dyDescent="0.2"/>
    <row r="1368" s="2" customFormat="1" ht="14.25" x14ac:dyDescent="0.2"/>
    <row r="1369" s="2" customFormat="1" ht="14.25" x14ac:dyDescent="0.2"/>
    <row r="1370" s="2" customFormat="1" ht="14.25" x14ac:dyDescent="0.2"/>
    <row r="1371" s="2" customFormat="1" ht="14.25" x14ac:dyDescent="0.2"/>
    <row r="1372" s="2" customFormat="1" ht="14.25" x14ac:dyDescent="0.2"/>
    <row r="1373" s="2" customFormat="1" ht="14.25" x14ac:dyDescent="0.2"/>
    <row r="1374" s="2" customFormat="1" ht="14.25" x14ac:dyDescent="0.2"/>
    <row r="1375" s="2" customFormat="1" ht="14.25" x14ac:dyDescent="0.2"/>
    <row r="1376" s="2" customFormat="1" ht="14.25" x14ac:dyDescent="0.2"/>
    <row r="1377" s="2" customFormat="1" ht="14.25" x14ac:dyDescent="0.2"/>
    <row r="1378" s="2" customFormat="1" ht="14.25" x14ac:dyDescent="0.2"/>
    <row r="1379" s="2" customFormat="1" ht="14.25" x14ac:dyDescent="0.2"/>
    <row r="1380" s="2" customFormat="1" ht="14.25" x14ac:dyDescent="0.2"/>
    <row r="1381" s="2" customFormat="1" ht="14.25" x14ac:dyDescent="0.2"/>
    <row r="1382" s="2" customFormat="1" ht="14.25" x14ac:dyDescent="0.2"/>
    <row r="1383" s="2" customFormat="1" ht="14.25" x14ac:dyDescent="0.2"/>
    <row r="1384" s="2" customFormat="1" ht="14.25" x14ac:dyDescent="0.2"/>
    <row r="1385" s="2" customFormat="1" ht="14.25" x14ac:dyDescent="0.2"/>
    <row r="1386" s="2" customFormat="1" ht="14.25" x14ac:dyDescent="0.2"/>
    <row r="1387" s="2" customFormat="1" ht="14.25" x14ac:dyDescent="0.2"/>
    <row r="1388" s="2" customFormat="1" ht="14.25" x14ac:dyDescent="0.2"/>
    <row r="1389" s="2" customFormat="1" ht="14.25" x14ac:dyDescent="0.2"/>
    <row r="1390" s="2" customFormat="1" ht="14.25" x14ac:dyDescent="0.2"/>
    <row r="1391" s="2" customFormat="1" ht="14.25" x14ac:dyDescent="0.2"/>
    <row r="1392" s="2" customFormat="1" ht="14.25" x14ac:dyDescent="0.2"/>
    <row r="1393" spans="1:4" s="2" customFormat="1" ht="14.25" x14ac:dyDescent="0.2"/>
    <row r="1394" spans="1:4" s="2" customFormat="1" ht="14.25" x14ac:dyDescent="0.2"/>
    <row r="1395" spans="1:4" s="2" customFormat="1" ht="14.25" x14ac:dyDescent="0.2"/>
    <row r="1396" spans="1:4" s="2" customFormat="1" ht="14.25" x14ac:dyDescent="0.2"/>
    <row r="1397" spans="1:4" s="2" customFormat="1" ht="14.25" x14ac:dyDescent="0.2"/>
    <row r="1398" spans="1:4" s="2" customFormat="1" ht="14.25" x14ac:dyDescent="0.2"/>
    <row r="1399" spans="1:4" s="2" customFormat="1" ht="14.25" x14ac:dyDescent="0.2"/>
    <row r="1400" spans="1:4" s="2" customFormat="1" ht="14.25" x14ac:dyDescent="0.2"/>
    <row r="1401" spans="1:4" ht="15.75" x14ac:dyDescent="0.3">
      <c r="A1401" s="2"/>
      <c r="B1401" s="2"/>
      <c r="C1401" s="2"/>
      <c r="D1401" s="2"/>
    </row>
    <row r="1402" spans="1:4" ht="15.75" x14ac:dyDescent="0.3">
      <c r="A1402" s="2"/>
      <c r="B1402" s="2"/>
      <c r="C1402" s="2"/>
    </row>
    <row r="1403" spans="1:4" ht="15.75" x14ac:dyDescent="0.3">
      <c r="A1403" s="2"/>
      <c r="B1403" s="2"/>
      <c r="C1403" s="2"/>
    </row>
    <row r="1404" spans="1:4" ht="15.75" x14ac:dyDescent="0.3">
      <c r="A1404" s="2"/>
      <c r="B1404" s="2"/>
      <c r="C1404" s="2"/>
    </row>
    <row r="1405" spans="1:4" ht="15.75" x14ac:dyDescent="0.3">
      <c r="A1405" s="2"/>
      <c r="B1405" s="2"/>
      <c r="C1405" s="2"/>
    </row>
    <row r="1406" spans="1:4" ht="15.75" x14ac:dyDescent="0.3">
      <c r="A1406" s="2"/>
      <c r="B1406" s="2"/>
      <c r="C1406" s="2"/>
    </row>
    <row r="1407" spans="1:4" ht="15.75" x14ac:dyDescent="0.3">
      <c r="A1407" s="2"/>
      <c r="B1407" s="2"/>
      <c r="C1407" s="2"/>
    </row>
    <row r="1408" spans="1:4" ht="15.75" x14ac:dyDescent="0.3">
      <c r="A1408" s="2"/>
      <c r="B1408" s="2"/>
      <c r="C1408" s="2"/>
    </row>
    <row r="1409" spans="1:3" ht="15.75" x14ac:dyDescent="0.3">
      <c r="A1409" s="2"/>
      <c r="B1409" s="2"/>
      <c r="C1409" s="2"/>
    </row>
    <row r="1410" spans="1:3" ht="15.75" x14ac:dyDescent="0.3">
      <c r="A1410" s="2"/>
      <c r="B1410" s="2"/>
      <c r="C1410" s="2"/>
    </row>
    <row r="1411" spans="1:3" ht="15.75" x14ac:dyDescent="0.3">
      <c r="A1411" s="2"/>
      <c r="B1411" s="2"/>
      <c r="C1411" s="2"/>
    </row>
    <row r="1412" spans="1:3" ht="15.75" x14ac:dyDescent="0.3">
      <c r="A1412" s="2"/>
      <c r="B1412" s="2"/>
      <c r="C1412" s="2"/>
    </row>
    <row r="1413" spans="1:3" ht="15.75" x14ac:dyDescent="0.3">
      <c r="A1413" s="2"/>
      <c r="B1413" s="2"/>
      <c r="C1413" s="2"/>
    </row>
    <row r="1414" spans="1:3" ht="15.75" x14ac:dyDescent="0.3">
      <c r="A1414" s="2"/>
      <c r="B1414" s="2"/>
      <c r="C1414" s="2"/>
    </row>
    <row r="1415" spans="1:3" ht="15.75" x14ac:dyDescent="0.3">
      <c r="B1415" s="2"/>
    </row>
    <row r="1416" spans="1:3" ht="15.75" x14ac:dyDescent="0.3">
      <c r="B1416" s="2"/>
    </row>
    <row r="1417" spans="1:3" ht="15.75" x14ac:dyDescent="0.3">
      <c r="B1417" s="2"/>
    </row>
    <row r="1418" spans="1:3" ht="15.75" x14ac:dyDescent="0.3">
      <c r="B1418" s="2"/>
    </row>
    <row r="1419" spans="1:3" ht="15.75" x14ac:dyDescent="0.3">
      <c r="B1419" s="2"/>
    </row>
    <row r="1420" spans="1:3" ht="15.75" x14ac:dyDescent="0.3">
      <c r="B1420" s="2"/>
    </row>
    <row r="1421" spans="1:3" ht="15.75" x14ac:dyDescent="0.3">
      <c r="B1421" s="2"/>
    </row>
    <row r="1422" spans="1:3" ht="15.75" x14ac:dyDescent="0.3">
      <c r="B1422" s="2"/>
    </row>
    <row r="1423" spans="1:3" ht="15.75" x14ac:dyDescent="0.3">
      <c r="B1423" s="2"/>
    </row>
    <row r="1424" spans="1:3" ht="15.75" x14ac:dyDescent="0.3">
      <c r="B1424" s="2"/>
    </row>
  </sheetData>
  <mergeCells count="17">
    <mergeCell ref="F16:I16"/>
    <mergeCell ref="F19:I19"/>
    <mergeCell ref="F20:I20"/>
    <mergeCell ref="F21:I21"/>
    <mergeCell ref="F18:I18"/>
    <mergeCell ref="F17:I17"/>
    <mergeCell ref="E5:I5"/>
    <mergeCell ref="F6:I6"/>
    <mergeCell ref="F7:I7"/>
    <mergeCell ref="F8:I8"/>
    <mergeCell ref="F9:I9"/>
    <mergeCell ref="F15:I15"/>
    <mergeCell ref="F10:I10"/>
    <mergeCell ref="F11:I11"/>
    <mergeCell ref="F12:I12"/>
    <mergeCell ref="F13:I13"/>
    <mergeCell ref="F14:I14"/>
  </mergeCells>
  <hyperlinks>
    <hyperlink ref="C89" location="Creditworthiness!A1" display="↑Top" xr:uid="{00000000-0004-0000-0000-000000000000}"/>
    <hyperlink ref="C59" location="Setup!A1" display="↑Top" xr:uid="{00000000-0004-0000-0000-000001000000}"/>
    <hyperlink ref="C133" location="Creditworthiness!A1" display="↑Top" xr:uid="{00000000-0004-0000-0000-000002000000}"/>
    <hyperlink ref="C206" location="Creditworthiness!A1" display="↑Top" xr:uid="{00000000-0004-0000-0000-000003000000}"/>
    <hyperlink ref="C254" location="Creditworthiness!A1" display="↑Top" xr:uid="{00000000-0004-0000-0000-000004000000}"/>
    <hyperlink ref="C284" location="Creditworthiness!A1" display="↑Top" xr:uid="{00000000-0004-0000-0000-000005000000}"/>
    <hyperlink ref="C351" location="Creditworthiness!A1" display="↑Top" xr:uid="{00000000-0004-0000-0000-000006000000}"/>
    <hyperlink ref="C401" location="Creditworthiness!A1" display="↑Top" xr:uid="{00000000-0004-0000-0000-000007000000}"/>
    <hyperlink ref="C449" location="Creditworthiness!A1" display="↑Top" xr:uid="{00000000-0004-0000-0000-000008000000}"/>
    <hyperlink ref="C540" location="Creditworthiness!A1" display="↑Top" xr:uid="{00000000-0004-0000-0000-000009000000}"/>
    <hyperlink ref="C591" location="Creditworthiness!A1" display="↑Top" xr:uid="{00000000-0004-0000-0000-00000A000000}"/>
    <hyperlink ref="C647" location="Creditworthiness!A1" display="↑Top" xr:uid="{00000000-0004-0000-0000-00000B000000}"/>
    <hyperlink ref="C665" location="Creditworthiness!A1" display="↑Top" xr:uid="{00000000-0004-0000-0000-00000C000000}"/>
    <hyperlink ref="C678" location="Creditworthiness!A1" display="↑Top" xr:uid="{00000000-0004-0000-0000-00000D000000}"/>
    <hyperlink ref="C705" location="Creditworthiness!A1" display="↑Top" xr:uid="{00000000-0004-0000-0000-00000E000000}"/>
  </hyperlinks>
  <pageMargins left="0.7" right="0.7" top="0.75" bottom="0.75" header="0.3" footer="0.3"/>
  <pageSetup scale="83" orientation="portrait" r:id="rId1"/>
  <rowBreaks count="9" manualBreakCount="9">
    <brk id="58" max="2" man="1"/>
    <brk id="114" max="2" man="1"/>
    <brk id="171" max="2" man="1"/>
    <brk id="283" max="2" man="1"/>
    <brk id="337" max="2" man="1"/>
    <brk id="393" max="2" man="1"/>
    <brk id="448" max="2" man="1"/>
    <brk id="562" max="2" man="1"/>
    <brk id="621" max="2"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4"/>
  <dimension ref="A1:AH116"/>
  <sheetViews>
    <sheetView workbookViewId="0">
      <selection activeCell="L1" sqref="L1"/>
    </sheetView>
  </sheetViews>
  <sheetFormatPr defaultRowHeight="14.25" x14ac:dyDescent="0.2"/>
  <cols>
    <col min="1" max="1" width="20.7109375" style="2" customWidth="1"/>
    <col min="2" max="2" width="12.140625" style="2" bestFit="1" customWidth="1"/>
    <col min="3" max="3" width="10.5703125" style="2" bestFit="1" customWidth="1"/>
    <col min="4" max="5" width="9.42578125" style="2" bestFit="1" customWidth="1"/>
    <col min="6" max="6" width="6.5703125" style="2" customWidth="1"/>
    <col min="7" max="7" width="20.7109375" style="2" customWidth="1"/>
    <col min="8" max="8" width="5.7109375" style="2" customWidth="1"/>
    <col min="9" max="9" width="13.7109375" style="2" customWidth="1"/>
    <col min="10" max="11" width="10.7109375" style="2" customWidth="1"/>
    <col min="12" max="12" width="9.140625" style="2"/>
    <col min="13" max="13" width="14.140625" style="2" bestFit="1" customWidth="1"/>
    <col min="14" max="14" width="8.28515625" style="2" bestFit="1" customWidth="1"/>
    <col min="15" max="15" width="13.42578125" style="2" bestFit="1" customWidth="1"/>
    <col min="16" max="18" width="9.140625" style="2"/>
    <col min="19" max="19" width="9.28515625" style="2" bestFit="1" customWidth="1"/>
    <col min="20" max="32" width="9.140625" style="2"/>
    <col min="33" max="33" width="18.7109375" style="2" hidden="1" customWidth="1"/>
    <col min="34" max="34" width="14.7109375" style="2" hidden="1" customWidth="1"/>
    <col min="35" max="16384" width="9.140625" style="2"/>
  </cols>
  <sheetData>
    <row r="1" spans="1:31" ht="14.25" customHeight="1" x14ac:dyDescent="0.3">
      <c r="A1" s="154" t="s">
        <v>0</v>
      </c>
      <c r="B1" s="154"/>
      <c r="C1" s="675" t="s">
        <v>216</v>
      </c>
      <c r="D1" s="675"/>
      <c r="E1" s="688">
        <v>44985</v>
      </c>
      <c r="F1" s="688"/>
      <c r="G1" s="476"/>
      <c r="H1" s="476"/>
      <c r="I1" s="154"/>
      <c r="J1" s="154"/>
      <c r="K1" s="154"/>
      <c r="M1" s="684" t="s">
        <v>197</v>
      </c>
      <c r="N1" s="684"/>
      <c r="Q1" s="689" t="s">
        <v>217</v>
      </c>
      <c r="R1" s="690"/>
      <c r="S1" s="690"/>
      <c r="T1" s="695">
        <f>SUM($O$27/$O$37)</f>
        <v>0.4</v>
      </c>
      <c r="U1" s="695"/>
      <c r="V1" s="696"/>
      <c r="X1"/>
    </row>
    <row r="2" spans="1:31" ht="14.25" customHeight="1" x14ac:dyDescent="0.3">
      <c r="A2" s="173" t="s">
        <v>192</v>
      </c>
      <c r="B2" s="173" t="s">
        <v>523</v>
      </c>
      <c r="C2" s="175" t="s">
        <v>193</v>
      </c>
      <c r="D2" s="159"/>
      <c r="E2" s="177"/>
      <c r="F2" s="178"/>
      <c r="G2" s="176" t="s">
        <v>192</v>
      </c>
      <c r="H2" s="159"/>
      <c r="I2" s="175" t="s">
        <v>193</v>
      </c>
      <c r="J2" s="159"/>
      <c r="K2" s="159"/>
      <c r="M2" s="179" t="s">
        <v>198</v>
      </c>
      <c r="N2" s="180">
        <v>1</v>
      </c>
      <c r="Q2" s="691"/>
      <c r="R2" s="692"/>
      <c r="S2" s="692"/>
      <c r="T2" s="697"/>
      <c r="U2" s="697"/>
      <c r="V2" s="698"/>
      <c r="X2"/>
    </row>
    <row r="3" spans="1:31" ht="14.25" customHeight="1" x14ac:dyDescent="0.3">
      <c r="A3" s="174" t="s">
        <v>277</v>
      </c>
      <c r="B3" s="174" t="s">
        <v>206</v>
      </c>
      <c r="C3" s="182">
        <v>850</v>
      </c>
      <c r="D3" s="155"/>
      <c r="E3" s="682" t="s">
        <v>207</v>
      </c>
      <c r="F3" s="683"/>
      <c r="G3" s="174" t="str">
        <f>IF(A3="","",A3)</f>
        <v>Paycheck 1</v>
      </c>
      <c r="H3" s="155"/>
      <c r="I3" s="182">
        <f>IF(B3="Weekly",C3*4,IF(B3="Bi-Weekly",C3*2,IF(B3="Monthly",C3*1,IF(B3="BI-Yearly",C3/6,IF(B3="Yearly",C3/12,"")))))</f>
        <v>1700</v>
      </c>
      <c r="J3" s="155"/>
      <c r="K3" s="155"/>
      <c r="M3" s="179" t="s">
        <v>196</v>
      </c>
      <c r="N3" s="180">
        <v>2</v>
      </c>
      <c r="Q3" s="693"/>
      <c r="R3" s="694"/>
      <c r="S3" s="694"/>
      <c r="T3" s="188"/>
      <c r="U3" s="188"/>
      <c r="V3" s="189"/>
      <c r="X3"/>
    </row>
    <row r="4" spans="1:31" ht="14.25" customHeight="1" x14ac:dyDescent="0.3">
      <c r="A4" s="174" t="s">
        <v>278</v>
      </c>
      <c r="B4" s="174" t="s">
        <v>126</v>
      </c>
      <c r="C4" s="182">
        <v>400</v>
      </c>
      <c r="D4" s="155"/>
      <c r="E4" s="682"/>
      <c r="F4" s="683"/>
      <c r="G4" s="174" t="str">
        <f t="shared" ref="G4:G7" si="0">IF(A4="","",A4)</f>
        <v>Paycheck 2</v>
      </c>
      <c r="H4" s="155"/>
      <c r="I4" s="182">
        <f t="shared" ref="I4:I7" si="1">IF(B4="Weekly",C4*4,IF(B4="Bi-Weekly",C4*2,IF(B4="Monthly",C4*1,IF(B4="BI-Yearly",C4/6,IF(B4="Yearly",C4/12,"")))))</f>
        <v>1600</v>
      </c>
      <c r="J4" s="155"/>
      <c r="K4" s="155"/>
      <c r="M4" s="179" t="s">
        <v>202</v>
      </c>
      <c r="N4" s="180">
        <v>3</v>
      </c>
      <c r="Q4" s="699" t="s">
        <v>218</v>
      </c>
      <c r="R4" s="700"/>
      <c r="S4" s="705" t="s">
        <v>219</v>
      </c>
      <c r="T4" s="706"/>
      <c r="U4" s="706"/>
      <c r="V4" s="707"/>
      <c r="X4"/>
      <c r="AE4"/>
    </row>
    <row r="5" spans="1:31" ht="14.25" customHeight="1" x14ac:dyDescent="0.3">
      <c r="A5" s="174" t="s">
        <v>282</v>
      </c>
      <c r="B5" s="174" t="s">
        <v>149</v>
      </c>
      <c r="C5" s="182">
        <v>200</v>
      </c>
      <c r="D5" s="155"/>
      <c r="E5" s="682"/>
      <c r="F5" s="683"/>
      <c r="G5" s="174" t="str">
        <f t="shared" si="0"/>
        <v>Investment 1</v>
      </c>
      <c r="H5" s="155"/>
      <c r="I5" s="182">
        <f t="shared" si="1"/>
        <v>200</v>
      </c>
      <c r="J5" s="155"/>
      <c r="K5" s="155"/>
      <c r="M5" s="179" t="s">
        <v>199</v>
      </c>
      <c r="N5" s="180">
        <v>4</v>
      </c>
      <c r="Q5" s="701"/>
      <c r="R5" s="702"/>
      <c r="S5" s="708"/>
      <c r="T5" s="709"/>
      <c r="U5" s="709"/>
      <c r="V5" s="710"/>
      <c r="X5"/>
      <c r="AE5"/>
    </row>
    <row r="6" spans="1:31" ht="14.25" customHeight="1" x14ac:dyDescent="0.3">
      <c r="A6" s="174" t="s">
        <v>281</v>
      </c>
      <c r="B6" s="174" t="s">
        <v>203</v>
      </c>
      <c r="C6" s="182">
        <v>1200</v>
      </c>
      <c r="D6" s="155"/>
      <c r="E6" s="682"/>
      <c r="F6" s="683"/>
      <c r="G6" s="174" t="str">
        <f t="shared" si="0"/>
        <v>Investment 2</v>
      </c>
      <c r="H6" s="155"/>
      <c r="I6" s="182">
        <f t="shared" si="1"/>
        <v>100</v>
      </c>
      <c r="J6" s="155"/>
      <c r="K6" s="155"/>
      <c r="M6" s="179" t="s">
        <v>201</v>
      </c>
      <c r="N6" s="180">
        <v>5</v>
      </c>
      <c r="Q6" s="703"/>
      <c r="R6" s="704"/>
      <c r="S6" s="711"/>
      <c r="T6" s="712"/>
      <c r="U6" s="712"/>
      <c r="V6" s="713"/>
      <c r="X6"/>
      <c r="AE6"/>
    </row>
    <row r="7" spans="1:31" ht="14.25" customHeight="1" x14ac:dyDescent="0.3">
      <c r="A7" s="174" t="s">
        <v>301</v>
      </c>
      <c r="B7" s="174" t="s">
        <v>206</v>
      </c>
      <c r="C7" s="182">
        <v>700</v>
      </c>
      <c r="D7" s="155"/>
      <c r="E7" s="682"/>
      <c r="F7" s="683"/>
      <c r="G7" s="174" t="str">
        <f t="shared" si="0"/>
        <v>Paycheck 3</v>
      </c>
      <c r="H7" s="155"/>
      <c r="I7" s="182">
        <f t="shared" si="1"/>
        <v>1400</v>
      </c>
      <c r="J7" s="155"/>
      <c r="K7" s="155"/>
      <c r="M7" s="179" t="s">
        <v>26</v>
      </c>
      <c r="N7" s="180">
        <v>6</v>
      </c>
      <c r="Q7" s="714" t="s">
        <v>220</v>
      </c>
      <c r="R7" s="715"/>
      <c r="S7" s="636" t="s">
        <v>258</v>
      </c>
      <c r="T7" s="637"/>
      <c r="U7" s="637"/>
      <c r="V7" s="638"/>
      <c r="AE7"/>
    </row>
    <row r="8" spans="1:31" ht="14.25" customHeight="1" x14ac:dyDescent="0.3">
      <c r="A8" s="325"/>
      <c r="B8" s="325"/>
      <c r="C8" s="326"/>
      <c r="D8" s="327"/>
      <c r="E8" s="682"/>
      <c r="F8" s="683"/>
      <c r="G8" s="172" t="s">
        <v>205</v>
      </c>
      <c r="H8" s="155"/>
      <c r="I8" s="183">
        <f>SUM(I3:I7)</f>
        <v>5000</v>
      </c>
      <c r="J8" s="155"/>
      <c r="K8" s="155"/>
      <c r="M8" s="179" t="s">
        <v>200</v>
      </c>
      <c r="N8" s="180">
        <v>7</v>
      </c>
      <c r="Q8" s="716"/>
      <c r="R8" s="717"/>
      <c r="S8" s="639"/>
      <c r="T8" s="640"/>
      <c r="U8" s="640"/>
      <c r="V8" s="641"/>
      <c r="AE8"/>
    </row>
    <row r="9" spans="1:31" ht="14.25" customHeight="1" x14ac:dyDescent="0.3">
      <c r="Q9" s="718"/>
      <c r="R9" s="719"/>
      <c r="S9" s="642"/>
      <c r="T9" s="643"/>
      <c r="U9" s="643"/>
      <c r="V9" s="644"/>
      <c r="AE9"/>
    </row>
    <row r="10" spans="1:31" ht="14.25" customHeight="1" x14ac:dyDescent="0.3">
      <c r="A10" s="156" t="s">
        <v>15</v>
      </c>
      <c r="B10" s="157"/>
      <c r="C10" s="158"/>
      <c r="D10" s="158"/>
      <c r="E10" s="158"/>
      <c r="F10" s="158"/>
      <c r="G10" s="158"/>
      <c r="H10" s="158"/>
      <c r="I10" s="158"/>
      <c r="J10" s="158"/>
      <c r="K10" s="158"/>
      <c r="Q10" s="647" t="s">
        <v>221</v>
      </c>
      <c r="R10" s="648"/>
      <c r="S10" s="653" t="s">
        <v>259</v>
      </c>
      <c r="T10" s="654"/>
      <c r="U10" s="654"/>
      <c r="V10" s="655"/>
      <c r="AE10"/>
    </row>
    <row r="11" spans="1:31" ht="14.25" customHeight="1" thickBot="1" x14ac:dyDescent="0.25">
      <c r="A11" s="162" t="s">
        <v>279</v>
      </c>
      <c r="B11" s="161" t="s">
        <v>194</v>
      </c>
      <c r="C11" s="250" t="s">
        <v>263</v>
      </c>
      <c r="D11" s="161"/>
      <c r="E11" s="251" t="s">
        <v>523</v>
      </c>
      <c r="F11" s="161" t="s">
        <v>195</v>
      </c>
      <c r="G11" s="164" t="s">
        <v>19</v>
      </c>
      <c r="H11" s="166" t="s">
        <v>194</v>
      </c>
      <c r="I11" s="166" t="s">
        <v>11</v>
      </c>
      <c r="J11" s="166" t="s">
        <v>193</v>
      </c>
      <c r="K11" s="166" t="s">
        <v>125</v>
      </c>
      <c r="Q11" s="649"/>
      <c r="R11" s="650"/>
      <c r="S11" s="656"/>
      <c r="T11" s="657"/>
      <c r="U11" s="657"/>
      <c r="V11" s="658"/>
    </row>
    <row r="12" spans="1:31" ht="14.25" customHeight="1" x14ac:dyDescent="0.3">
      <c r="A12" s="163" t="s">
        <v>283</v>
      </c>
      <c r="B12" s="248">
        <v>30</v>
      </c>
      <c r="C12" s="169">
        <v>150</v>
      </c>
      <c r="D12" s="249"/>
      <c r="E12" s="209" t="s">
        <v>149</v>
      </c>
      <c r="F12" s="248">
        <v>2</v>
      </c>
      <c r="G12" s="165" t="s">
        <v>292</v>
      </c>
      <c r="H12" s="167">
        <v>23</v>
      </c>
      <c r="I12" s="168">
        <v>800</v>
      </c>
      <c r="J12" s="168">
        <v>50</v>
      </c>
      <c r="K12" s="170">
        <v>0.26490000000000002</v>
      </c>
      <c r="M12" s="685" t="s">
        <v>212</v>
      </c>
      <c r="N12" s="686"/>
      <c r="O12" s="687"/>
      <c r="Q12" s="651"/>
      <c r="R12" s="652"/>
      <c r="S12" s="659"/>
      <c r="T12" s="660"/>
      <c r="U12" s="660"/>
      <c r="V12" s="661"/>
      <c r="Y12"/>
      <c r="Z12"/>
      <c r="AA12"/>
      <c r="AB12"/>
      <c r="AC12"/>
    </row>
    <row r="13" spans="1:31" ht="14.25" customHeight="1" x14ac:dyDescent="0.3">
      <c r="A13" s="163" t="s">
        <v>284</v>
      </c>
      <c r="B13" s="248">
        <v>24</v>
      </c>
      <c r="C13" s="169">
        <v>180</v>
      </c>
      <c r="D13" s="249"/>
      <c r="E13" s="209" t="s">
        <v>149</v>
      </c>
      <c r="F13" s="248">
        <v>3</v>
      </c>
      <c r="G13" s="165" t="s">
        <v>297</v>
      </c>
      <c r="H13" s="167">
        <v>17</v>
      </c>
      <c r="I13" s="168">
        <v>1400</v>
      </c>
      <c r="J13" s="168">
        <v>60</v>
      </c>
      <c r="K13" s="170">
        <v>0.18490000000000001</v>
      </c>
      <c r="M13" s="190" t="s">
        <v>198</v>
      </c>
      <c r="N13" s="180">
        <v>1</v>
      </c>
      <c r="O13" s="191">
        <f>SUMIF($F$12:$F$41,N13,$C$12:$C$41)</f>
        <v>580</v>
      </c>
      <c r="Q13" s="662" t="s">
        <v>222</v>
      </c>
      <c r="R13" s="663"/>
      <c r="S13" s="668" t="s">
        <v>260</v>
      </c>
      <c r="T13" s="668"/>
      <c r="U13" s="668"/>
      <c r="V13" s="669"/>
      <c r="Y13"/>
      <c r="Z13"/>
      <c r="AA13"/>
      <c r="AB13"/>
      <c r="AC13"/>
    </row>
    <row r="14" spans="1:31" ht="14.25" customHeight="1" x14ac:dyDescent="0.3">
      <c r="A14" s="163" t="s">
        <v>253</v>
      </c>
      <c r="B14" s="248">
        <v>6</v>
      </c>
      <c r="C14" s="169">
        <v>70</v>
      </c>
      <c r="D14" s="249"/>
      <c r="E14" s="209" t="s">
        <v>149</v>
      </c>
      <c r="F14" s="248">
        <v>3</v>
      </c>
      <c r="G14" s="165" t="s">
        <v>293</v>
      </c>
      <c r="H14" s="167">
        <v>13</v>
      </c>
      <c r="I14" s="168">
        <v>200</v>
      </c>
      <c r="J14" s="168">
        <v>30</v>
      </c>
      <c r="K14" s="170">
        <v>0.19489999999999999</v>
      </c>
      <c r="M14" s="190" t="s">
        <v>196</v>
      </c>
      <c r="N14" s="180">
        <v>2</v>
      </c>
      <c r="O14" s="191">
        <f t="shared" ref="O14:O19" si="2">SUMIF($F$12:$F$41,N14,$C$12:$C$41)</f>
        <v>435</v>
      </c>
      <c r="Q14" s="664"/>
      <c r="R14" s="665"/>
      <c r="S14" s="668"/>
      <c r="T14" s="668"/>
      <c r="U14" s="668"/>
      <c r="V14" s="669"/>
      <c r="Y14"/>
      <c r="Z14"/>
      <c r="AA14"/>
      <c r="AB14"/>
      <c r="AC14"/>
    </row>
    <row r="15" spans="1:31" ht="14.25" customHeight="1" thickBot="1" x14ac:dyDescent="0.35">
      <c r="A15" s="163" t="s">
        <v>285</v>
      </c>
      <c r="B15" s="248">
        <v>17</v>
      </c>
      <c r="C15" s="169">
        <v>225</v>
      </c>
      <c r="D15" s="249"/>
      <c r="E15" s="209" t="s">
        <v>149</v>
      </c>
      <c r="F15" s="248">
        <v>4</v>
      </c>
      <c r="G15" s="165" t="s">
        <v>298</v>
      </c>
      <c r="H15" s="167">
        <v>15</v>
      </c>
      <c r="I15" s="168">
        <v>350</v>
      </c>
      <c r="J15" s="168">
        <v>30</v>
      </c>
      <c r="K15" s="170">
        <v>0.26490000000000002</v>
      </c>
      <c r="M15" s="190" t="s">
        <v>202</v>
      </c>
      <c r="N15" s="180">
        <v>3</v>
      </c>
      <c r="O15" s="191">
        <f t="shared" si="2"/>
        <v>250</v>
      </c>
      <c r="Q15" s="666"/>
      <c r="R15" s="667"/>
      <c r="S15" s="670"/>
      <c r="T15" s="670"/>
      <c r="U15" s="670"/>
      <c r="V15" s="671"/>
      <c r="Y15"/>
      <c r="Z15"/>
      <c r="AA15"/>
      <c r="AB15"/>
      <c r="AC15"/>
      <c r="AD15"/>
    </row>
    <row r="16" spans="1:31" ht="14.25" customHeight="1" x14ac:dyDescent="0.3">
      <c r="A16" s="163" t="s">
        <v>286</v>
      </c>
      <c r="B16" s="248">
        <v>5</v>
      </c>
      <c r="C16" s="169">
        <v>100</v>
      </c>
      <c r="D16" s="249"/>
      <c r="E16" s="209" t="s">
        <v>149</v>
      </c>
      <c r="F16" s="248">
        <v>4</v>
      </c>
      <c r="G16" s="165" t="s">
        <v>299</v>
      </c>
      <c r="H16" s="167">
        <v>5</v>
      </c>
      <c r="I16" s="168">
        <v>400</v>
      </c>
      <c r="J16" s="168">
        <v>30</v>
      </c>
      <c r="K16" s="170">
        <v>0.18490000000000001</v>
      </c>
      <c r="M16" s="190" t="s">
        <v>199</v>
      </c>
      <c r="N16" s="180">
        <v>4</v>
      </c>
      <c r="O16" s="191">
        <f t="shared" si="2"/>
        <v>329.16666666666669</v>
      </c>
      <c r="Y16"/>
      <c r="Z16"/>
      <c r="AA16"/>
      <c r="AB16"/>
      <c r="AC16"/>
      <c r="AD16"/>
      <c r="AE16"/>
    </row>
    <row r="17" spans="1:34" ht="14.25" customHeight="1" x14ac:dyDescent="0.3">
      <c r="A17" s="163" t="s">
        <v>21</v>
      </c>
      <c r="B17" s="248">
        <v>15</v>
      </c>
      <c r="C17" s="169">
        <v>100</v>
      </c>
      <c r="D17" s="249"/>
      <c r="E17" s="209" t="s">
        <v>149</v>
      </c>
      <c r="F17" s="248">
        <v>6</v>
      </c>
      <c r="G17" s="165" t="s">
        <v>300</v>
      </c>
      <c r="H17" s="167">
        <v>12</v>
      </c>
      <c r="I17" s="168">
        <v>120</v>
      </c>
      <c r="J17" s="168">
        <v>30</v>
      </c>
      <c r="K17" s="170">
        <v>0.245</v>
      </c>
      <c r="M17" s="190" t="s">
        <v>201</v>
      </c>
      <c r="N17" s="180">
        <v>5</v>
      </c>
      <c r="O17" s="191">
        <f t="shared" si="2"/>
        <v>100</v>
      </c>
      <c r="Y17"/>
      <c r="Z17"/>
      <c r="AA17"/>
      <c r="AB17"/>
      <c r="AC17"/>
      <c r="AD17"/>
      <c r="AE17"/>
    </row>
    <row r="18" spans="1:34" ht="14.25" customHeight="1" thickBot="1" x14ac:dyDescent="0.35">
      <c r="A18" s="163" t="s">
        <v>288</v>
      </c>
      <c r="B18" s="248">
        <v>16</v>
      </c>
      <c r="C18" s="169">
        <v>14.95</v>
      </c>
      <c r="D18" s="249"/>
      <c r="E18" s="209" t="s">
        <v>149</v>
      </c>
      <c r="F18" s="248">
        <v>7</v>
      </c>
      <c r="G18" s="165"/>
      <c r="H18" s="167"/>
      <c r="I18" s="168"/>
      <c r="J18" s="168"/>
      <c r="K18" s="170"/>
      <c r="M18" s="190" t="s">
        <v>26</v>
      </c>
      <c r="N18" s="180">
        <v>6</v>
      </c>
      <c r="O18" s="191">
        <f t="shared" si="2"/>
        <v>100</v>
      </c>
      <c r="Y18"/>
      <c r="Z18"/>
      <c r="AA18"/>
      <c r="AB18"/>
      <c r="AC18"/>
      <c r="AD18"/>
      <c r="AE18"/>
    </row>
    <row r="19" spans="1:34" ht="14.25" customHeight="1" thickTop="1" x14ac:dyDescent="0.3">
      <c r="A19" s="163" t="s">
        <v>127</v>
      </c>
      <c r="B19" s="248">
        <v>29</v>
      </c>
      <c r="C19" s="169">
        <v>9.99</v>
      </c>
      <c r="D19" s="249"/>
      <c r="E19" s="209" t="s">
        <v>149</v>
      </c>
      <c r="F19" s="248">
        <v>7</v>
      </c>
      <c r="G19" s="165"/>
      <c r="H19" s="167"/>
      <c r="I19" s="168"/>
      <c r="J19" s="168"/>
      <c r="K19" s="170"/>
      <c r="M19" s="190" t="s">
        <v>200</v>
      </c>
      <c r="N19" s="180">
        <v>7</v>
      </c>
      <c r="O19" s="191">
        <f t="shared" si="2"/>
        <v>50.289166666666667</v>
      </c>
      <c r="Q19" s="621" t="s">
        <v>785</v>
      </c>
      <c r="R19" s="622"/>
      <c r="S19" s="622"/>
      <c r="T19" s="622"/>
      <c r="U19" s="622"/>
      <c r="V19" s="622"/>
      <c r="W19" s="622"/>
      <c r="X19" s="622"/>
      <c r="Y19" s="622"/>
      <c r="Z19" s="622"/>
      <c r="AA19" s="622"/>
      <c r="AB19" s="622"/>
      <c r="AC19" s="623"/>
      <c r="AD19"/>
      <c r="AE19"/>
    </row>
    <row r="20" spans="1:34" ht="14.25" customHeight="1" x14ac:dyDescent="0.3">
      <c r="A20" s="163" t="s">
        <v>17</v>
      </c>
      <c r="B20" s="248">
        <v>11</v>
      </c>
      <c r="C20" s="169">
        <v>14.95</v>
      </c>
      <c r="D20" s="248"/>
      <c r="E20" s="209" t="s">
        <v>149</v>
      </c>
      <c r="F20" s="248">
        <v>7</v>
      </c>
      <c r="G20" s="165"/>
      <c r="H20" s="167"/>
      <c r="I20" s="168"/>
      <c r="J20" s="168"/>
      <c r="K20" s="170"/>
      <c r="M20" s="190"/>
      <c r="N20" s="192"/>
      <c r="O20" s="191"/>
      <c r="Q20" s="624"/>
      <c r="R20" s="625"/>
      <c r="S20" s="625"/>
      <c r="T20" s="625"/>
      <c r="U20" s="625"/>
      <c r="V20" s="625"/>
      <c r="W20" s="625"/>
      <c r="X20" s="625"/>
      <c r="Y20" s="625"/>
      <c r="Z20" s="625"/>
      <c r="AA20" s="625"/>
      <c r="AB20" s="625"/>
      <c r="AC20" s="626"/>
      <c r="AD20"/>
      <c r="AE20"/>
    </row>
    <row r="21" spans="1:34" ht="14.25" customHeight="1" thickBot="1" x14ac:dyDescent="0.35">
      <c r="A21" s="163"/>
      <c r="B21" s="248"/>
      <c r="C21" s="169"/>
      <c r="D21" s="248"/>
      <c r="E21" s="209"/>
      <c r="F21" s="248"/>
      <c r="G21" s="165"/>
      <c r="H21" s="167"/>
      <c r="I21" s="168"/>
      <c r="J21" s="168"/>
      <c r="K21" s="170"/>
      <c r="M21" s="193" t="s">
        <v>6</v>
      </c>
      <c r="N21" s="194"/>
      <c r="O21" s="195">
        <f>SUM(O13:O19)</f>
        <v>1844.4558333333334</v>
      </c>
      <c r="Q21" s="627" t="s">
        <v>808</v>
      </c>
      <c r="R21" s="628"/>
      <c r="S21" s="628"/>
      <c r="T21" s="628"/>
      <c r="U21" s="628"/>
      <c r="V21" s="628"/>
      <c r="W21" s="628"/>
      <c r="X21" s="628"/>
      <c r="Y21" s="628"/>
      <c r="Z21" s="628"/>
      <c r="AA21" s="628"/>
      <c r="AB21" s="628"/>
      <c r="AC21" s="629"/>
      <c r="AD21"/>
      <c r="AE21"/>
    </row>
    <row r="22" spans="1:34" ht="14.25" customHeight="1" thickBot="1" x14ac:dyDescent="0.35">
      <c r="A22" s="163"/>
      <c r="B22" s="248"/>
      <c r="C22" s="169"/>
      <c r="D22" s="248"/>
      <c r="E22" s="209"/>
      <c r="F22" s="248"/>
      <c r="G22" s="165"/>
      <c r="H22" s="167"/>
      <c r="I22" s="168"/>
      <c r="J22" s="168"/>
      <c r="K22" s="170"/>
      <c r="Q22" s="630"/>
      <c r="R22" s="631"/>
      <c r="S22" s="631"/>
      <c r="T22" s="631"/>
      <c r="U22" s="631"/>
      <c r="V22" s="631"/>
      <c r="W22" s="631"/>
      <c r="X22" s="631"/>
      <c r="Y22" s="631"/>
      <c r="Z22" s="631"/>
      <c r="AA22" s="631"/>
      <c r="AB22" s="631"/>
      <c r="AC22" s="632"/>
      <c r="AE22"/>
    </row>
    <row r="23" spans="1:34" ht="14.25" customHeight="1" x14ac:dyDescent="0.3">
      <c r="A23" s="163"/>
      <c r="B23" s="248"/>
      <c r="C23" s="169"/>
      <c r="D23" s="248"/>
      <c r="E23" s="209"/>
      <c r="F23" s="248"/>
      <c r="G23" s="165"/>
      <c r="H23" s="167"/>
      <c r="I23" s="168"/>
      <c r="J23" s="168"/>
      <c r="K23" s="170"/>
      <c r="M23" s="676" t="s">
        <v>213</v>
      </c>
      <c r="N23" s="677"/>
      <c r="O23" s="678"/>
      <c r="Q23" s="630"/>
      <c r="R23" s="631"/>
      <c r="S23" s="631"/>
      <c r="T23" s="631"/>
      <c r="U23" s="631"/>
      <c r="V23" s="631"/>
      <c r="W23" s="631"/>
      <c r="X23" s="631"/>
      <c r="Y23" s="631"/>
      <c r="Z23" s="631"/>
      <c r="AA23" s="631"/>
      <c r="AB23" s="631"/>
      <c r="AC23" s="632"/>
      <c r="AE23"/>
    </row>
    <row r="24" spans="1:34" ht="14.25" customHeight="1" thickBot="1" x14ac:dyDescent="0.35">
      <c r="A24" s="163"/>
      <c r="B24" s="248"/>
      <c r="C24" s="169"/>
      <c r="D24" s="248"/>
      <c r="E24" s="209"/>
      <c r="F24" s="248"/>
      <c r="G24" s="165"/>
      <c r="H24" s="167"/>
      <c r="I24" s="168"/>
      <c r="J24" s="168"/>
      <c r="K24" s="170"/>
      <c r="M24" s="196" t="s">
        <v>19</v>
      </c>
      <c r="N24" s="197"/>
      <c r="O24" s="198">
        <f>SUM(J12:J28)</f>
        <v>230</v>
      </c>
      <c r="Q24" s="630"/>
      <c r="R24" s="631"/>
      <c r="S24" s="631"/>
      <c r="T24" s="631"/>
      <c r="U24" s="631"/>
      <c r="V24" s="631"/>
      <c r="W24" s="631"/>
      <c r="X24" s="631"/>
      <c r="Y24" s="631"/>
      <c r="Z24" s="631"/>
      <c r="AA24" s="631"/>
      <c r="AB24" s="631"/>
      <c r="AC24" s="632"/>
      <c r="AE24"/>
    </row>
    <row r="25" spans="1:34" ht="14.25" customHeight="1" thickTop="1" x14ac:dyDescent="0.3">
      <c r="A25" s="163"/>
      <c r="B25" s="248"/>
      <c r="C25" s="169"/>
      <c r="D25" s="248"/>
      <c r="E25" s="209"/>
      <c r="F25" s="248"/>
      <c r="G25" s="165"/>
      <c r="H25" s="165"/>
      <c r="I25" s="168"/>
      <c r="J25" s="168"/>
      <c r="K25" s="170"/>
      <c r="M25" s="196" t="s">
        <v>22</v>
      </c>
      <c r="N25" s="197"/>
      <c r="O25" s="198">
        <f>SUM(J30:J41)</f>
        <v>1770</v>
      </c>
      <c r="Q25" s="506"/>
      <c r="R25" s="507"/>
      <c r="S25" s="507"/>
      <c r="T25" s="507"/>
      <c r="U25" s="508"/>
      <c r="V25" s="508"/>
      <c r="W25" s="508"/>
      <c r="X25" s="508"/>
      <c r="Y25" s="609" t="s">
        <v>791</v>
      </c>
      <c r="Z25" s="610"/>
      <c r="AA25" s="610"/>
      <c r="AB25" s="610"/>
      <c r="AC25" s="611"/>
      <c r="AE25"/>
      <c r="AG25" s="617" t="s">
        <v>735</v>
      </c>
      <c r="AH25" s="618"/>
    </row>
    <row r="26" spans="1:34" ht="14.25" customHeight="1" x14ac:dyDescent="0.3">
      <c r="A26" s="163"/>
      <c r="B26" s="248"/>
      <c r="C26" s="169"/>
      <c r="D26" s="248"/>
      <c r="E26" s="209"/>
      <c r="F26" s="248"/>
      <c r="G26" s="165"/>
      <c r="H26" s="167"/>
      <c r="I26" s="168"/>
      <c r="J26" s="168"/>
      <c r="K26" s="170"/>
      <c r="M26" s="196"/>
      <c r="N26" s="197"/>
      <c r="O26" s="198"/>
      <c r="Q26" s="492"/>
      <c r="R26"/>
      <c r="S26"/>
      <c r="Y26" s="612"/>
      <c r="Z26" s="613"/>
      <c r="AA26" s="613"/>
      <c r="AB26" s="613"/>
      <c r="AC26" s="614"/>
      <c r="AE26"/>
      <c r="AG26" s="619"/>
      <c r="AH26" s="620"/>
    </row>
    <row r="27" spans="1:34" ht="14.25" customHeight="1" thickBot="1" x14ac:dyDescent="0.35">
      <c r="A27" s="163"/>
      <c r="B27" s="248"/>
      <c r="C27" s="169"/>
      <c r="D27" s="248"/>
      <c r="E27" s="209"/>
      <c r="F27" s="248"/>
      <c r="G27" s="165"/>
      <c r="H27" s="167"/>
      <c r="I27" s="168"/>
      <c r="J27" s="168"/>
      <c r="K27" s="170"/>
      <c r="M27" s="199" t="s">
        <v>6</v>
      </c>
      <c r="N27" s="200"/>
      <c r="O27" s="201">
        <f>SUM(O24:O25)</f>
        <v>2000</v>
      </c>
      <c r="Q27" s="492"/>
      <c r="R27"/>
      <c r="S27"/>
      <c r="Y27" s="615" t="s">
        <v>736</v>
      </c>
      <c r="Z27" s="616"/>
      <c r="AA27" s="616"/>
      <c r="AB27" s="616"/>
      <c r="AC27" s="498" t="s">
        <v>786</v>
      </c>
      <c r="AD27"/>
      <c r="AE27"/>
      <c r="AG27" s="488" t="s">
        <v>198</v>
      </c>
      <c r="AH27" s="489">
        <f>IF(O13=0,0,O13)</f>
        <v>580</v>
      </c>
    </row>
    <row r="28" spans="1:34" ht="14.25" customHeight="1" thickBot="1" x14ac:dyDescent="0.35">
      <c r="A28" s="163"/>
      <c r="B28" s="248"/>
      <c r="C28" s="169"/>
      <c r="D28" s="249"/>
      <c r="E28" s="209"/>
      <c r="F28" s="248"/>
      <c r="G28" s="165"/>
      <c r="H28" s="167"/>
      <c r="I28" s="168"/>
      <c r="J28" s="168"/>
      <c r="K28" s="170"/>
      <c r="M28" s="8"/>
      <c r="O28" s="181"/>
      <c r="Q28" s="492"/>
      <c r="R28"/>
      <c r="S28"/>
      <c r="Y28" s="615" t="s">
        <v>198</v>
      </c>
      <c r="Z28" s="616"/>
      <c r="AA28" s="616"/>
      <c r="AB28" s="616"/>
      <c r="AC28" s="498" t="s">
        <v>737</v>
      </c>
      <c r="AD28"/>
      <c r="AE28"/>
      <c r="AG28" s="488" t="s">
        <v>196</v>
      </c>
      <c r="AH28" s="489">
        <f t="shared" ref="AH28:AH33" si="3">IF(O14=0,0,O14)</f>
        <v>435</v>
      </c>
    </row>
    <row r="29" spans="1:34" ht="14.25" customHeight="1" x14ac:dyDescent="0.3">
      <c r="A29" s="163"/>
      <c r="B29" s="248"/>
      <c r="C29" s="169"/>
      <c r="D29" s="249"/>
      <c r="E29" s="209"/>
      <c r="F29" s="248"/>
      <c r="G29" s="164" t="s">
        <v>22</v>
      </c>
      <c r="H29" s="166" t="s">
        <v>194</v>
      </c>
      <c r="I29" s="166" t="s">
        <v>11</v>
      </c>
      <c r="J29" s="166" t="s">
        <v>193</v>
      </c>
      <c r="K29" s="166" t="s">
        <v>125</v>
      </c>
      <c r="M29" s="676" t="s">
        <v>265</v>
      </c>
      <c r="N29" s="677"/>
      <c r="O29" s="678"/>
      <c r="Q29" s="493"/>
      <c r="Y29" s="615" t="s">
        <v>738</v>
      </c>
      <c r="Z29" s="616"/>
      <c r="AA29" s="616"/>
      <c r="AB29" s="616"/>
      <c r="AC29" s="498" t="s">
        <v>739</v>
      </c>
      <c r="AD29"/>
      <c r="AG29" s="488" t="s">
        <v>202</v>
      </c>
      <c r="AH29" s="489">
        <f t="shared" si="3"/>
        <v>250</v>
      </c>
    </row>
    <row r="30" spans="1:34" ht="14.25" customHeight="1" x14ac:dyDescent="0.3">
      <c r="A30" s="163"/>
      <c r="B30" s="248"/>
      <c r="C30" s="169"/>
      <c r="D30" s="249"/>
      <c r="E30" s="209"/>
      <c r="F30" s="248"/>
      <c r="G30" s="165" t="s">
        <v>294</v>
      </c>
      <c r="H30" s="167">
        <v>1</v>
      </c>
      <c r="I30" s="168">
        <v>5000</v>
      </c>
      <c r="J30" s="168">
        <v>120</v>
      </c>
      <c r="K30" s="171">
        <v>0.14000000000000001</v>
      </c>
      <c r="M30" s="202" t="s">
        <v>210</v>
      </c>
      <c r="N30" s="197"/>
      <c r="O30" s="198">
        <f>SUM(I12:I28)</f>
        <v>3270</v>
      </c>
      <c r="Q30" s="493"/>
      <c r="Y30" s="615" t="s">
        <v>740</v>
      </c>
      <c r="Z30" s="616"/>
      <c r="AA30" s="616"/>
      <c r="AB30" s="616"/>
      <c r="AC30" s="498" t="s">
        <v>737</v>
      </c>
      <c r="AD30"/>
      <c r="AG30" s="488" t="s">
        <v>199</v>
      </c>
      <c r="AH30" s="489">
        <f t="shared" si="3"/>
        <v>329.16666666666669</v>
      </c>
    </row>
    <row r="31" spans="1:34" ht="14.25" customHeight="1" x14ac:dyDescent="0.3">
      <c r="A31" s="162" t="s">
        <v>280</v>
      </c>
      <c r="B31" s="161" t="s">
        <v>194</v>
      </c>
      <c r="C31" s="250" t="s">
        <v>263</v>
      </c>
      <c r="D31" s="161" t="s">
        <v>193</v>
      </c>
      <c r="E31" s="251" t="s">
        <v>523</v>
      </c>
      <c r="F31" s="161" t="s">
        <v>195</v>
      </c>
      <c r="G31" s="165" t="s">
        <v>295</v>
      </c>
      <c r="H31" s="167">
        <v>15</v>
      </c>
      <c r="I31" s="168">
        <v>18000</v>
      </c>
      <c r="J31" s="168">
        <v>350</v>
      </c>
      <c r="K31" s="171">
        <v>7.0000000000000007E-2</v>
      </c>
      <c r="M31" s="202" t="s">
        <v>211</v>
      </c>
      <c r="N31" s="197"/>
      <c r="O31" s="198">
        <f>SUM(I30:I41)</f>
        <v>163000</v>
      </c>
      <c r="Q31" s="493"/>
      <c r="Y31" s="615" t="s">
        <v>9</v>
      </c>
      <c r="Z31" s="616"/>
      <c r="AA31" s="616"/>
      <c r="AB31" s="616"/>
      <c r="AC31" s="498" t="s">
        <v>741</v>
      </c>
      <c r="AD31"/>
      <c r="AG31" s="488" t="s">
        <v>201</v>
      </c>
      <c r="AH31" s="489">
        <f t="shared" si="3"/>
        <v>100</v>
      </c>
    </row>
    <row r="32" spans="1:34" ht="14.25" customHeight="1" x14ac:dyDescent="0.3">
      <c r="A32" s="163" t="s">
        <v>16</v>
      </c>
      <c r="B32" s="248"/>
      <c r="C32" s="169">
        <f>IF(E32="Weekly",D32*4,IF(E32="Bi-Weekly",D32*2,IF(E32="Monthly",D32*1,IF(E32="BI-Yearly",D32/6,IF(E32="Yearly",D32/12,"")))))</f>
        <v>100</v>
      </c>
      <c r="D32" s="249">
        <v>50</v>
      </c>
      <c r="E32" s="209" t="s">
        <v>206</v>
      </c>
      <c r="F32" s="248">
        <v>5</v>
      </c>
      <c r="G32" s="165" t="s">
        <v>482</v>
      </c>
      <c r="H32" s="167">
        <v>15</v>
      </c>
      <c r="I32" s="168">
        <v>8000</v>
      </c>
      <c r="J32" s="168">
        <v>200</v>
      </c>
      <c r="K32" s="171">
        <v>0.1</v>
      </c>
      <c r="M32" s="202"/>
      <c r="N32" s="197"/>
      <c r="O32" s="198"/>
      <c r="Q32" s="493"/>
      <c r="Y32" s="615" t="s">
        <v>742</v>
      </c>
      <c r="Z32" s="616"/>
      <c r="AA32" s="616"/>
      <c r="AB32" s="616"/>
      <c r="AC32" s="498" t="s">
        <v>743</v>
      </c>
      <c r="AD32"/>
      <c r="AG32" s="488" t="s">
        <v>26</v>
      </c>
      <c r="AH32" s="489">
        <f t="shared" si="3"/>
        <v>100</v>
      </c>
    </row>
    <row r="33" spans="1:34" ht="14.25" customHeight="1" x14ac:dyDescent="0.3">
      <c r="A33" s="163" t="s">
        <v>129</v>
      </c>
      <c r="B33" s="248" t="s">
        <v>204</v>
      </c>
      <c r="C33" s="169">
        <f t="shared" ref="C33:C36" si="4">IF(E33="Weekly",D33*4,IF(E33="Bi-Weekly",D33*2,IF(E33="Monthly",D33*1,IF(E33="BI-Yearly",D33/6,IF(E33="Yearly",D33/12,"")))))</f>
        <v>25</v>
      </c>
      <c r="D33" s="249">
        <v>150</v>
      </c>
      <c r="E33" s="209" t="s">
        <v>215</v>
      </c>
      <c r="F33" s="248">
        <v>2</v>
      </c>
      <c r="G33" s="165" t="s">
        <v>20</v>
      </c>
      <c r="H33" s="167">
        <v>1</v>
      </c>
      <c r="I33" s="168">
        <v>110000</v>
      </c>
      <c r="J33" s="168">
        <v>800</v>
      </c>
      <c r="K33" s="171">
        <v>0.04</v>
      </c>
      <c r="M33" s="202" t="s">
        <v>6</v>
      </c>
      <c r="N33" s="197"/>
      <c r="O33" s="198">
        <f>SUM(O30:O31)</f>
        <v>166270</v>
      </c>
      <c r="Q33" s="493"/>
      <c r="Y33" s="615" t="s">
        <v>1</v>
      </c>
      <c r="Z33" s="616"/>
      <c r="AA33" s="616"/>
      <c r="AB33" s="616"/>
      <c r="AC33" s="499">
        <v>0.05</v>
      </c>
      <c r="AD33"/>
      <c r="AG33" s="488" t="s">
        <v>200</v>
      </c>
      <c r="AH33" s="489">
        <f t="shared" si="3"/>
        <v>50.289166666666667</v>
      </c>
    </row>
    <row r="34" spans="1:34" ht="14.25" customHeight="1" thickBot="1" x14ac:dyDescent="0.35">
      <c r="A34" s="163" t="s">
        <v>289</v>
      </c>
      <c r="B34" s="248" t="s">
        <v>153</v>
      </c>
      <c r="C34" s="169">
        <f t="shared" si="4"/>
        <v>4.166666666666667</v>
      </c>
      <c r="D34" s="249">
        <v>50</v>
      </c>
      <c r="E34" s="209" t="s">
        <v>203</v>
      </c>
      <c r="F34" s="248">
        <v>4</v>
      </c>
      <c r="G34" s="165" t="s">
        <v>296</v>
      </c>
      <c r="H34" s="167">
        <v>25</v>
      </c>
      <c r="I34" s="168">
        <v>22000</v>
      </c>
      <c r="J34" s="168">
        <v>300</v>
      </c>
      <c r="K34" s="171">
        <v>0.09</v>
      </c>
      <c r="M34" s="199"/>
      <c r="N34" s="200"/>
      <c r="O34" s="201"/>
      <c r="Q34" s="493"/>
      <c r="Y34" s="615" t="s">
        <v>787</v>
      </c>
      <c r="Z34" s="616"/>
      <c r="AA34" s="616"/>
      <c r="AB34" s="616"/>
      <c r="AC34" s="498" t="s">
        <v>743</v>
      </c>
      <c r="AD34"/>
      <c r="AG34" s="488" t="s">
        <v>19</v>
      </c>
      <c r="AH34" s="489">
        <f>IF(O24=0,0,O24)</f>
        <v>230</v>
      </c>
    </row>
    <row r="35" spans="1:34" ht="14.25" customHeight="1" thickBot="1" x14ac:dyDescent="0.35">
      <c r="A35" s="163" t="s">
        <v>128</v>
      </c>
      <c r="B35" s="248" t="s">
        <v>153</v>
      </c>
      <c r="C35" s="169">
        <f t="shared" si="4"/>
        <v>10.399166666666668</v>
      </c>
      <c r="D35" s="249">
        <v>124.79</v>
      </c>
      <c r="E35" s="209" t="s">
        <v>203</v>
      </c>
      <c r="F35" s="248">
        <v>7</v>
      </c>
      <c r="G35" s="165"/>
      <c r="H35" s="167"/>
      <c r="I35" s="168"/>
      <c r="J35" s="168"/>
      <c r="K35" s="171"/>
      <c r="Q35" s="492"/>
      <c r="R35"/>
      <c r="S35"/>
      <c r="T35"/>
      <c r="U35"/>
      <c r="Y35" s="615" t="s">
        <v>744</v>
      </c>
      <c r="Z35" s="616"/>
      <c r="AA35" s="616"/>
      <c r="AB35" s="616"/>
      <c r="AC35" s="498" t="s">
        <v>743</v>
      </c>
      <c r="AD35"/>
      <c r="AG35" s="490" t="s">
        <v>22</v>
      </c>
      <c r="AH35" s="491">
        <f>IF(O25=0,0,O25)</f>
        <v>1770</v>
      </c>
    </row>
    <row r="36" spans="1:34" ht="14.25" customHeight="1" x14ac:dyDescent="0.3">
      <c r="A36" s="163"/>
      <c r="B36" s="160"/>
      <c r="C36" s="169" t="str">
        <f t="shared" si="4"/>
        <v/>
      </c>
      <c r="D36" s="169"/>
      <c r="E36" s="209"/>
      <c r="F36" s="248"/>
      <c r="G36" s="165"/>
      <c r="H36" s="167"/>
      <c r="I36" s="168"/>
      <c r="J36" s="168"/>
      <c r="K36" s="171"/>
      <c r="M36" s="679" t="s">
        <v>935</v>
      </c>
      <c r="N36" s="680"/>
      <c r="O36" s="681"/>
      <c r="Q36" s="492"/>
      <c r="R36"/>
      <c r="S36"/>
      <c r="T36"/>
      <c r="U36"/>
      <c r="V36" s="454"/>
      <c r="W36" s="454"/>
      <c r="Y36" s="615" t="s">
        <v>745</v>
      </c>
      <c r="Z36" s="616"/>
      <c r="AA36" s="616"/>
      <c r="AB36" s="616"/>
      <c r="AC36" s="498" t="s">
        <v>788</v>
      </c>
      <c r="AD36"/>
    </row>
    <row r="37" spans="1:34" ht="14.25" customHeight="1" x14ac:dyDescent="0.3">
      <c r="A37" s="162" t="s">
        <v>24</v>
      </c>
      <c r="B37" s="161" t="s">
        <v>194</v>
      </c>
      <c r="C37" s="250" t="s">
        <v>263</v>
      </c>
      <c r="D37" s="161" t="s">
        <v>193</v>
      </c>
      <c r="E37" s="251" t="s">
        <v>523</v>
      </c>
      <c r="F37" s="161" t="s">
        <v>195</v>
      </c>
      <c r="G37" s="165"/>
      <c r="H37" s="167"/>
      <c r="I37" s="168"/>
      <c r="J37" s="168"/>
      <c r="K37" s="171"/>
      <c r="M37" s="203" t="s">
        <v>23</v>
      </c>
      <c r="N37" s="204"/>
      <c r="O37" s="205">
        <f>I8</f>
        <v>5000</v>
      </c>
      <c r="Q37" s="492"/>
      <c r="R37"/>
      <c r="S37"/>
      <c r="T37"/>
      <c r="U37"/>
      <c r="V37" s="454"/>
      <c r="W37" s="454"/>
      <c r="Y37" s="615" t="s">
        <v>746</v>
      </c>
      <c r="Z37" s="616"/>
      <c r="AA37" s="616"/>
      <c r="AB37" s="616"/>
      <c r="AC37" s="498" t="s">
        <v>789</v>
      </c>
      <c r="AD37"/>
    </row>
    <row r="38" spans="1:34" ht="14.25" customHeight="1" x14ac:dyDescent="0.3">
      <c r="A38" s="163" t="s">
        <v>25</v>
      </c>
      <c r="B38" s="160"/>
      <c r="C38" s="169">
        <f t="shared" ref="C38:C41" si="5">IF(E38="Weekly",D38*4,IF(E38="Bi-Weekly",D38*2,IF(E38="Monthly",D38*1,IF(E38="BI-Yearly",D38/6,IF(E38="Yearly",D38/12,"")))))</f>
        <v>80</v>
      </c>
      <c r="D38" s="169">
        <v>80</v>
      </c>
      <c r="E38" s="209" t="s">
        <v>149</v>
      </c>
      <c r="F38" s="248">
        <v>1</v>
      </c>
      <c r="G38" s="165"/>
      <c r="H38" s="167"/>
      <c r="I38" s="168"/>
      <c r="J38" s="168"/>
      <c r="K38" s="171"/>
      <c r="M38" s="203" t="s">
        <v>208</v>
      </c>
      <c r="N38" s="204"/>
      <c r="O38" s="205">
        <f>O21</f>
        <v>1844.4558333333334</v>
      </c>
      <c r="Q38" s="492"/>
      <c r="R38"/>
      <c r="S38"/>
      <c r="T38"/>
      <c r="U38"/>
      <c r="V38" s="454"/>
      <c r="W38" s="454"/>
      <c r="Y38" s="615" t="s">
        <v>747</v>
      </c>
      <c r="Z38" s="616"/>
      <c r="AA38" s="616"/>
      <c r="AB38" s="616"/>
      <c r="AC38" s="498" t="s">
        <v>743</v>
      </c>
      <c r="AD38"/>
    </row>
    <row r="39" spans="1:34" ht="14.25" customHeight="1" x14ac:dyDescent="0.3">
      <c r="A39" s="163" t="s">
        <v>290</v>
      </c>
      <c r="B39" s="160"/>
      <c r="C39" s="169">
        <f t="shared" si="5"/>
        <v>100</v>
      </c>
      <c r="D39" s="169">
        <v>50</v>
      </c>
      <c r="E39" s="209" t="s">
        <v>206</v>
      </c>
      <c r="F39" s="248">
        <v>2</v>
      </c>
      <c r="G39" s="165"/>
      <c r="H39" s="167"/>
      <c r="I39" s="168"/>
      <c r="J39" s="168"/>
      <c r="K39" s="171"/>
      <c r="M39" s="203" t="s">
        <v>209</v>
      </c>
      <c r="N39" s="204"/>
      <c r="O39" s="205">
        <f>O27</f>
        <v>2000</v>
      </c>
      <c r="Q39" s="492"/>
      <c r="R39"/>
      <c r="S39"/>
      <c r="T39"/>
      <c r="U39"/>
      <c r="V39" s="454"/>
      <c r="W39" s="454"/>
      <c r="Y39" s="500"/>
      <c r="Z39" s="501"/>
      <c r="AA39" s="501"/>
      <c r="AB39" s="501"/>
      <c r="AC39" s="502"/>
      <c r="AD39"/>
    </row>
    <row r="40" spans="1:34" ht="14.25" customHeight="1" x14ac:dyDescent="0.3">
      <c r="A40" s="163" t="s">
        <v>291</v>
      </c>
      <c r="B40" s="160"/>
      <c r="C40" s="169">
        <f t="shared" si="5"/>
        <v>160</v>
      </c>
      <c r="D40" s="169">
        <v>80</v>
      </c>
      <c r="E40" s="209" t="s">
        <v>206</v>
      </c>
      <c r="F40" s="248">
        <v>2</v>
      </c>
      <c r="G40" s="645" t="s">
        <v>287</v>
      </c>
      <c r="H40" s="645"/>
      <c r="I40" s="645"/>
      <c r="J40" s="645"/>
      <c r="K40" s="645"/>
      <c r="M40" s="203"/>
      <c r="N40" s="204"/>
      <c r="O40" s="205"/>
      <c r="Q40" s="492"/>
      <c r="R40"/>
      <c r="S40"/>
      <c r="T40"/>
      <c r="U40"/>
      <c r="V40" s="454"/>
      <c r="W40" s="454"/>
      <c r="Y40" s="500"/>
      <c r="Z40" s="501"/>
      <c r="AA40" s="501"/>
      <c r="AB40" s="501"/>
      <c r="AC40" s="502"/>
      <c r="AD40"/>
    </row>
    <row r="41" spans="1:34" ht="14.25" customHeight="1" thickBot="1" x14ac:dyDescent="0.35">
      <c r="A41" s="163" t="s">
        <v>2</v>
      </c>
      <c r="B41" s="160" t="s">
        <v>497</v>
      </c>
      <c r="C41" s="169">
        <f t="shared" si="5"/>
        <v>500</v>
      </c>
      <c r="D41" s="169">
        <v>125</v>
      </c>
      <c r="E41" s="209" t="s">
        <v>126</v>
      </c>
      <c r="F41" s="248">
        <v>1</v>
      </c>
      <c r="G41" s="646">
        <f>SUM(C32:C36)</f>
        <v>139.56583333333333</v>
      </c>
      <c r="H41" s="646"/>
      <c r="I41" s="646"/>
      <c r="J41" s="646"/>
      <c r="K41" s="646"/>
      <c r="M41" s="206" t="s">
        <v>6</v>
      </c>
      <c r="N41" s="207"/>
      <c r="O41" s="208">
        <f>SUM(O37-(O38+O39))</f>
        <v>1155.5441666666666</v>
      </c>
      <c r="Q41" s="494"/>
      <c r="R41" s="495"/>
      <c r="S41" s="495"/>
      <c r="T41" s="495"/>
      <c r="U41" s="495"/>
      <c r="V41" s="496"/>
      <c r="W41" s="496"/>
      <c r="X41" s="497"/>
      <c r="Y41" s="503"/>
      <c r="Z41" s="504"/>
      <c r="AA41" s="504"/>
      <c r="AB41" s="504"/>
      <c r="AC41" s="505"/>
      <c r="AD41"/>
    </row>
    <row r="42" spans="1:34" ht="14.25" customHeight="1" x14ac:dyDescent="0.3">
      <c r="Q42"/>
      <c r="R42"/>
      <c r="S42"/>
      <c r="T42"/>
      <c r="U42"/>
      <c r="V42" s="454"/>
      <c r="W42" s="454"/>
      <c r="Y42" s="471"/>
      <c r="Z42" s="471"/>
      <c r="AA42" s="471"/>
      <c r="AB42" s="471"/>
      <c r="AC42" s="454"/>
      <c r="AD42"/>
    </row>
    <row r="43" spans="1:34" ht="14.25" customHeight="1" thickBot="1" x14ac:dyDescent="0.35">
      <c r="Q43"/>
      <c r="R43"/>
      <c r="S43"/>
      <c r="T43"/>
      <c r="U43"/>
      <c r="V43" s="454"/>
      <c r="W43" s="454"/>
      <c r="Y43" s="471"/>
      <c r="Z43" s="471"/>
      <c r="AA43" s="471"/>
      <c r="AB43" s="471"/>
      <c r="AC43" s="454"/>
      <c r="AD43"/>
    </row>
    <row r="44" spans="1:34" ht="14.25" customHeight="1" thickTop="1" x14ac:dyDescent="0.3">
      <c r="A44"/>
      <c r="B44"/>
      <c r="C44"/>
      <c r="D44"/>
      <c r="E44"/>
      <c r="Q44" s="621" t="s">
        <v>790</v>
      </c>
      <c r="R44" s="622"/>
      <c r="S44" s="622"/>
      <c r="T44" s="622"/>
      <c r="U44" s="622"/>
      <c r="V44" s="622"/>
      <c r="W44" s="622"/>
      <c r="X44" s="622"/>
      <c r="Y44" s="622"/>
      <c r="Z44" s="622"/>
      <c r="AA44" s="622"/>
      <c r="AB44" s="622"/>
      <c r="AC44" s="623"/>
      <c r="AD44"/>
    </row>
    <row r="45" spans="1:34" ht="14.25" customHeight="1" x14ac:dyDescent="0.3">
      <c r="A45"/>
      <c r="B45"/>
      <c r="C45"/>
      <c r="D45"/>
      <c r="E45"/>
      <c r="Q45" s="624"/>
      <c r="R45" s="625"/>
      <c r="S45" s="625"/>
      <c r="T45" s="625"/>
      <c r="U45" s="625"/>
      <c r="V45" s="625"/>
      <c r="W45" s="625"/>
      <c r="X45" s="625"/>
      <c r="Y45" s="625"/>
      <c r="Z45" s="625"/>
      <c r="AA45" s="625"/>
      <c r="AB45" s="625"/>
      <c r="AC45" s="626"/>
      <c r="AD45"/>
    </row>
    <row r="46" spans="1:34" ht="14.25" customHeight="1" x14ac:dyDescent="0.3">
      <c r="A46"/>
      <c r="B46"/>
      <c r="C46"/>
      <c r="D46"/>
      <c r="E46"/>
      <c r="L46"/>
      <c r="M46"/>
      <c r="N46"/>
      <c r="O46" s="184"/>
      <c r="Q46" s="627" t="s">
        <v>805</v>
      </c>
      <c r="R46" s="628"/>
      <c r="S46" s="628"/>
      <c r="T46" s="628"/>
      <c r="U46" s="628"/>
      <c r="V46" s="628"/>
      <c r="W46" s="628"/>
      <c r="X46" s="628"/>
      <c r="Y46" s="628"/>
      <c r="Z46" s="628"/>
      <c r="AA46" s="628"/>
      <c r="AB46" s="628"/>
      <c r="AC46" s="629"/>
      <c r="AD46"/>
    </row>
    <row r="47" spans="1:34" ht="14.25" customHeight="1" x14ac:dyDescent="0.3">
      <c r="A47"/>
      <c r="B47"/>
      <c r="C47"/>
      <c r="D47"/>
      <c r="E47"/>
      <c r="L47"/>
      <c r="M47"/>
      <c r="N47"/>
      <c r="Q47" s="630"/>
      <c r="R47" s="631"/>
      <c r="S47" s="631"/>
      <c r="T47" s="631"/>
      <c r="U47" s="631"/>
      <c r="V47" s="631"/>
      <c r="W47" s="631"/>
      <c r="X47" s="631"/>
      <c r="Y47" s="631"/>
      <c r="Z47" s="631"/>
      <c r="AA47" s="631"/>
      <c r="AB47" s="631"/>
      <c r="AC47" s="632"/>
      <c r="AD47"/>
    </row>
    <row r="48" spans="1:34" ht="14.25" customHeight="1" x14ac:dyDescent="0.3">
      <c r="A48"/>
      <c r="B48"/>
      <c r="C48"/>
      <c r="D48"/>
      <c r="E48"/>
      <c r="L48"/>
      <c r="M48"/>
      <c r="N48"/>
      <c r="Q48" s="630"/>
      <c r="R48" s="631"/>
      <c r="S48" s="631"/>
      <c r="T48" s="631"/>
      <c r="U48" s="631"/>
      <c r="V48" s="631"/>
      <c r="W48" s="631"/>
      <c r="X48" s="631"/>
      <c r="Y48" s="631"/>
      <c r="Z48" s="631"/>
      <c r="AA48" s="631"/>
      <c r="AB48" s="631"/>
      <c r="AC48" s="632"/>
      <c r="AD48"/>
    </row>
    <row r="49" spans="1:34" ht="14.25" customHeight="1" thickBot="1" x14ac:dyDescent="0.35">
      <c r="A49"/>
      <c r="B49"/>
      <c r="C49"/>
      <c r="D49"/>
      <c r="E49"/>
      <c r="L49"/>
      <c r="M49"/>
      <c r="N49"/>
      <c r="Q49" s="630"/>
      <c r="R49" s="631"/>
      <c r="S49" s="631"/>
      <c r="T49" s="631"/>
      <c r="U49" s="631"/>
      <c r="V49" s="631"/>
      <c r="W49" s="631"/>
      <c r="X49" s="631"/>
      <c r="Y49" s="631"/>
      <c r="Z49" s="631"/>
      <c r="AA49" s="631"/>
      <c r="AB49" s="631"/>
      <c r="AC49" s="632"/>
      <c r="AD49"/>
    </row>
    <row r="50" spans="1:34" ht="14.25" customHeight="1" thickTop="1" x14ac:dyDescent="0.3">
      <c r="A50"/>
      <c r="B50"/>
      <c r="C50"/>
      <c r="D50"/>
      <c r="E50"/>
      <c r="L50"/>
      <c r="M50"/>
      <c r="N50"/>
      <c r="Q50" s="506"/>
      <c r="R50" s="507"/>
      <c r="S50" s="507"/>
      <c r="T50" s="507"/>
      <c r="U50" s="508"/>
      <c r="V50" s="508"/>
      <c r="W50" s="508"/>
      <c r="X50" s="508"/>
      <c r="Y50" s="609" t="s">
        <v>792</v>
      </c>
      <c r="Z50" s="610"/>
      <c r="AA50" s="610"/>
      <c r="AB50" s="610"/>
      <c r="AC50" s="611"/>
      <c r="AD50"/>
    </row>
    <row r="51" spans="1:34" ht="14.25" customHeight="1" thickBot="1" x14ac:dyDescent="0.35">
      <c r="L51"/>
      <c r="M51"/>
      <c r="N51"/>
      <c r="Q51" s="492"/>
      <c r="R51"/>
      <c r="S51"/>
      <c r="Y51" s="612"/>
      <c r="Z51" s="613"/>
      <c r="AA51" s="613"/>
      <c r="AB51" s="613"/>
      <c r="AC51" s="614"/>
      <c r="AD51"/>
    </row>
    <row r="52" spans="1:34" ht="14.25" customHeight="1" x14ac:dyDescent="0.3">
      <c r="L52"/>
      <c r="M52"/>
      <c r="N52"/>
      <c r="Q52" s="492"/>
      <c r="R52"/>
      <c r="S52"/>
      <c r="Y52" s="633" t="s">
        <v>751</v>
      </c>
      <c r="Z52" s="634"/>
      <c r="AA52" s="634"/>
      <c r="AB52" s="634"/>
      <c r="AC52" s="635"/>
      <c r="AD52" s="723" t="s">
        <v>801</v>
      </c>
    </row>
    <row r="53" spans="1:34" ht="14.25" customHeight="1" thickBot="1" x14ac:dyDescent="0.35">
      <c r="L53"/>
      <c r="M53"/>
      <c r="N53"/>
      <c r="Q53" s="492"/>
      <c r="R53"/>
      <c r="S53"/>
      <c r="Y53" s="509" t="s">
        <v>793</v>
      </c>
      <c r="Z53" s="160"/>
      <c r="AA53" s="160" t="s">
        <v>752</v>
      </c>
      <c r="AB53" s="160"/>
      <c r="AC53" s="498"/>
      <c r="AD53" s="724"/>
    </row>
    <row r="54" spans="1:34" ht="14.25" customHeight="1" x14ac:dyDescent="0.3">
      <c r="L54"/>
      <c r="M54"/>
      <c r="N54"/>
      <c r="Q54" s="493"/>
      <c r="Y54" s="509" t="s">
        <v>198</v>
      </c>
      <c r="Z54" s="160"/>
      <c r="AA54" s="160" t="s">
        <v>794</v>
      </c>
      <c r="AB54" s="160"/>
      <c r="AC54" s="498"/>
      <c r="AD54" s="724"/>
      <c r="AG54" s="617" t="s">
        <v>748</v>
      </c>
      <c r="AH54" s="618"/>
    </row>
    <row r="55" spans="1:34" ht="14.25" customHeight="1" x14ac:dyDescent="0.3">
      <c r="L55"/>
      <c r="M55"/>
      <c r="N55"/>
      <c r="Q55" s="493"/>
      <c r="Y55" s="509" t="s">
        <v>747</v>
      </c>
      <c r="Z55" s="160"/>
      <c r="AA55" s="160" t="s">
        <v>14</v>
      </c>
      <c r="AB55" s="160"/>
      <c r="AC55" s="498"/>
      <c r="AD55" s="724"/>
      <c r="AG55" s="619"/>
      <c r="AH55" s="620"/>
    </row>
    <row r="56" spans="1:34" ht="14.25" customHeight="1" thickBot="1" x14ac:dyDescent="0.35">
      <c r="L56"/>
      <c r="M56"/>
      <c r="N56"/>
      <c r="Q56" s="493"/>
      <c r="Y56" s="510" t="s">
        <v>202</v>
      </c>
      <c r="Z56" s="511"/>
      <c r="AA56" s="511" t="s">
        <v>806</v>
      </c>
      <c r="AB56" s="511"/>
      <c r="AC56" s="512"/>
      <c r="AD56" s="725"/>
      <c r="AG56" s="488" t="s">
        <v>749</v>
      </c>
      <c r="AH56" s="489">
        <v>50</v>
      </c>
    </row>
    <row r="57" spans="1:34" ht="14.25" customHeight="1" x14ac:dyDescent="0.3">
      <c r="L57"/>
      <c r="M57"/>
      <c r="N57"/>
      <c r="Q57" s="493"/>
      <c r="Y57" s="720" t="s">
        <v>753</v>
      </c>
      <c r="Z57" s="721"/>
      <c r="AA57" s="721"/>
      <c r="AB57" s="721"/>
      <c r="AC57" s="722"/>
      <c r="AD57" s="723" t="s">
        <v>802</v>
      </c>
      <c r="AG57" s="488" t="s">
        <v>750</v>
      </c>
      <c r="AH57" s="489">
        <v>30</v>
      </c>
    </row>
    <row r="58" spans="1:34" ht="14.25" customHeight="1" thickBot="1" x14ac:dyDescent="0.35">
      <c r="L58"/>
      <c r="M58"/>
      <c r="N58"/>
      <c r="Q58" s="493"/>
      <c r="Y58" s="509" t="s">
        <v>755</v>
      </c>
      <c r="Z58" s="160"/>
      <c r="AA58" s="160" t="s">
        <v>754</v>
      </c>
      <c r="AB58" s="160"/>
      <c r="AC58" s="499"/>
      <c r="AD58" s="724"/>
      <c r="AG58" s="490" t="s">
        <v>9</v>
      </c>
      <c r="AH58" s="491">
        <v>20</v>
      </c>
    </row>
    <row r="59" spans="1:34" ht="14.25" customHeight="1" x14ac:dyDescent="0.3">
      <c r="L59"/>
      <c r="M59"/>
      <c r="N59"/>
      <c r="Q59" s="493"/>
      <c r="Y59" s="509" t="s">
        <v>795</v>
      </c>
      <c r="Z59" s="160"/>
      <c r="AA59" s="160" t="s">
        <v>756</v>
      </c>
      <c r="AB59" s="160"/>
      <c r="AC59" s="498"/>
      <c r="AD59" s="724"/>
    </row>
    <row r="60" spans="1:34" ht="14.25" customHeight="1" x14ac:dyDescent="0.3">
      <c r="L60"/>
      <c r="M60"/>
      <c r="N60"/>
      <c r="Q60" s="492"/>
      <c r="R60"/>
      <c r="S60"/>
      <c r="T60"/>
      <c r="U60"/>
      <c r="Y60" s="509" t="s">
        <v>796</v>
      </c>
      <c r="Z60" s="160"/>
      <c r="AA60" s="160" t="s">
        <v>798</v>
      </c>
      <c r="AB60" s="160"/>
      <c r="AC60" s="498"/>
      <c r="AD60" s="724"/>
    </row>
    <row r="61" spans="1:34" ht="14.25" customHeight="1" thickBot="1" x14ac:dyDescent="0.35">
      <c r="L61"/>
      <c r="M61"/>
      <c r="N61"/>
      <c r="Q61" s="492"/>
      <c r="R61"/>
      <c r="S61"/>
      <c r="T61"/>
      <c r="U61"/>
      <c r="V61" s="454"/>
      <c r="W61" s="454"/>
      <c r="Y61" s="510" t="s">
        <v>200</v>
      </c>
      <c r="Z61" s="511"/>
      <c r="AA61" s="511" t="s">
        <v>797</v>
      </c>
      <c r="AB61" s="511"/>
      <c r="AC61" s="512"/>
      <c r="AD61" s="725"/>
    </row>
    <row r="62" spans="1:34" ht="14.25" customHeight="1" x14ac:dyDescent="0.3">
      <c r="L62"/>
      <c r="M62"/>
      <c r="N62"/>
      <c r="Q62" s="492"/>
      <c r="R62"/>
      <c r="S62"/>
      <c r="T62"/>
      <c r="U62"/>
      <c r="V62" s="454"/>
      <c r="W62" s="454"/>
      <c r="Y62" s="720" t="s">
        <v>757</v>
      </c>
      <c r="Z62" s="721"/>
      <c r="AA62" s="721"/>
      <c r="AB62" s="721"/>
      <c r="AC62" s="722"/>
      <c r="AD62" s="723" t="s">
        <v>803</v>
      </c>
    </row>
    <row r="63" spans="1:34" ht="14.25" customHeight="1" x14ac:dyDescent="0.3">
      <c r="L63"/>
      <c r="M63"/>
      <c r="N63"/>
      <c r="Q63" s="492"/>
      <c r="R63"/>
      <c r="S63"/>
      <c r="T63"/>
      <c r="U63"/>
      <c r="V63" s="454"/>
      <c r="W63" s="454"/>
      <c r="Y63" s="509" t="s">
        <v>758</v>
      </c>
      <c r="Z63" s="160"/>
      <c r="AA63" s="160" t="s">
        <v>800</v>
      </c>
      <c r="AB63" s="160"/>
      <c r="AC63" s="498"/>
      <c r="AD63" s="724"/>
    </row>
    <row r="64" spans="1:34" ht="14.25" customHeight="1" x14ac:dyDescent="0.3">
      <c r="L64"/>
      <c r="M64"/>
      <c r="N64"/>
      <c r="Q64" s="492"/>
      <c r="R64"/>
      <c r="S64"/>
      <c r="T64"/>
      <c r="U64"/>
      <c r="V64" s="454"/>
      <c r="W64" s="454"/>
      <c r="Y64" s="513" t="s">
        <v>246</v>
      </c>
      <c r="Z64" s="514"/>
      <c r="AA64" s="514" t="s">
        <v>807</v>
      </c>
      <c r="AB64" s="514"/>
      <c r="AC64" s="515"/>
      <c r="AD64" s="724"/>
    </row>
    <row r="65" spans="12:30" ht="14.25" customHeight="1" x14ac:dyDescent="0.3">
      <c r="L65"/>
      <c r="M65"/>
      <c r="N65"/>
      <c r="Q65" s="492"/>
      <c r="R65"/>
      <c r="S65"/>
      <c r="T65"/>
      <c r="U65"/>
      <c r="V65" s="454"/>
      <c r="W65" s="454"/>
      <c r="Y65" s="513" t="s">
        <v>799</v>
      </c>
      <c r="Z65" s="514"/>
      <c r="AA65" s="514"/>
      <c r="AB65" s="514"/>
      <c r="AC65" s="515"/>
      <c r="AD65" s="724"/>
    </row>
    <row r="66" spans="12:30" ht="14.25" customHeight="1" thickBot="1" x14ac:dyDescent="0.35">
      <c r="Q66" s="494"/>
      <c r="R66" s="495"/>
      <c r="S66" s="495"/>
      <c r="T66" s="495"/>
      <c r="U66" s="495"/>
      <c r="V66" s="496"/>
      <c r="W66" s="496"/>
      <c r="X66" s="497"/>
      <c r="Y66" s="516" t="s">
        <v>3</v>
      </c>
      <c r="Z66" s="517"/>
      <c r="AA66" s="517"/>
      <c r="AB66" s="517"/>
      <c r="AC66" s="518"/>
      <c r="AD66" s="725"/>
    </row>
    <row r="67" spans="12:30" ht="14.25" customHeight="1" thickTop="1" thickBot="1" x14ac:dyDescent="0.35">
      <c r="Q67" s="672" t="s">
        <v>804</v>
      </c>
      <c r="R67" s="673"/>
      <c r="S67" s="673"/>
      <c r="T67" s="673"/>
      <c r="U67" s="673"/>
      <c r="V67" s="673"/>
      <c r="W67" s="673"/>
      <c r="X67" s="673"/>
      <c r="Y67" s="673"/>
      <c r="Z67" s="673"/>
      <c r="AA67" s="673"/>
      <c r="AB67" s="673"/>
      <c r="AC67" s="674"/>
      <c r="AD67"/>
    </row>
    <row r="68" spans="12:30" ht="14.25" customHeight="1" x14ac:dyDescent="0.3">
      <c r="Q68"/>
      <c r="R68"/>
      <c r="S68"/>
      <c r="T68"/>
      <c r="U68"/>
      <c r="V68" s="454"/>
      <c r="W68" s="454"/>
      <c r="Y68" s="480"/>
      <c r="Z68" s="480"/>
      <c r="AA68" s="480"/>
      <c r="AB68" s="480"/>
      <c r="AC68" s="480"/>
      <c r="AD68"/>
    </row>
    <row r="69" spans="12:30" ht="14.25" customHeight="1" x14ac:dyDescent="0.3">
      <c r="Q69"/>
      <c r="R69"/>
      <c r="S69"/>
      <c r="T69"/>
      <c r="U69"/>
      <c r="V69" s="454"/>
      <c r="W69" s="454"/>
      <c r="Y69" s="480"/>
      <c r="Z69" s="480"/>
      <c r="AA69" s="480"/>
      <c r="AB69" s="480"/>
      <c r="AC69" s="480"/>
      <c r="AD69"/>
    </row>
    <row r="70" spans="12:30" ht="14.25" customHeight="1" x14ac:dyDescent="0.3">
      <c r="Q70"/>
      <c r="R70"/>
      <c r="S70"/>
      <c r="T70"/>
      <c r="U70"/>
      <c r="V70" s="454"/>
      <c r="W70" s="454"/>
      <c r="Y70" s="480"/>
      <c r="Z70" s="480"/>
      <c r="AA70" s="480"/>
      <c r="AB70" s="480"/>
      <c r="AC70" s="480"/>
      <c r="AD70"/>
    </row>
    <row r="71" spans="12:30" ht="14.25" customHeight="1" x14ac:dyDescent="0.3">
      <c r="Q71"/>
      <c r="R71"/>
      <c r="S71"/>
      <c r="T71"/>
      <c r="U71"/>
      <c r="V71" s="454"/>
      <c r="W71" s="454"/>
      <c r="Y71" s="471"/>
      <c r="Z71" s="471"/>
      <c r="AA71" s="471"/>
      <c r="AB71" s="471"/>
      <c r="AC71" s="454"/>
      <c r="AD71"/>
    </row>
    <row r="72" spans="12:30" ht="14.25" customHeight="1" x14ac:dyDescent="0.3">
      <c r="P72" s="184"/>
      <c r="Q72"/>
      <c r="R72"/>
      <c r="S72"/>
      <c r="T72"/>
      <c r="U72"/>
      <c r="V72" s="454"/>
      <c r="W72" s="454"/>
      <c r="Y72" s="471"/>
      <c r="Z72" s="471"/>
      <c r="AA72" s="471"/>
      <c r="AB72" s="471"/>
      <c r="AC72" s="454"/>
      <c r="AD72"/>
    </row>
    <row r="73" spans="12:30" ht="14.25" customHeight="1" x14ac:dyDescent="0.3">
      <c r="Q73"/>
      <c r="R73"/>
      <c r="S73"/>
      <c r="T73"/>
      <c r="U73"/>
      <c r="V73" s="454"/>
      <c r="W73" s="454"/>
      <c r="X73"/>
      <c r="Y73"/>
      <c r="Z73"/>
      <c r="AA73"/>
      <c r="AB73"/>
      <c r="AC73"/>
      <c r="AD73"/>
    </row>
    <row r="74" spans="12:30" ht="14.25" customHeight="1" x14ac:dyDescent="0.3">
      <c r="Q74"/>
      <c r="R74"/>
      <c r="S74"/>
      <c r="T74"/>
      <c r="U74"/>
      <c r="V74" s="454"/>
      <c r="W74" s="454"/>
      <c r="X74"/>
      <c r="Y74"/>
      <c r="Z74"/>
      <c r="AA74"/>
      <c r="AB74"/>
      <c r="AC74"/>
      <c r="AD74"/>
    </row>
    <row r="75" spans="12:30" ht="14.25" customHeight="1" x14ac:dyDescent="0.3">
      <c r="Q75"/>
      <c r="R75"/>
      <c r="S75"/>
      <c r="T75"/>
      <c r="U75"/>
      <c r="V75" s="454"/>
      <c r="W75" s="454"/>
      <c r="X75"/>
      <c r="Y75"/>
      <c r="Z75"/>
      <c r="AA75"/>
      <c r="AB75"/>
      <c r="AC75"/>
      <c r="AD75"/>
    </row>
    <row r="76" spans="12:30" ht="14.25" customHeight="1" x14ac:dyDescent="0.3">
      <c r="Q76"/>
      <c r="R76"/>
      <c r="S76"/>
      <c r="T76"/>
      <c r="U76"/>
      <c r="V76" s="454"/>
      <c r="W76" s="454"/>
      <c r="X76"/>
      <c r="Y76"/>
      <c r="Z76"/>
      <c r="AA76"/>
      <c r="AB76"/>
      <c r="AC76"/>
      <c r="AD76"/>
    </row>
    <row r="77" spans="12:30" ht="14.25" customHeight="1" x14ac:dyDescent="0.3">
      <c r="Q77"/>
      <c r="R77"/>
      <c r="S77"/>
      <c r="T77"/>
      <c r="U77"/>
      <c r="V77" s="454"/>
      <c r="W77" s="454"/>
      <c r="X77"/>
      <c r="Y77"/>
      <c r="Z77"/>
      <c r="AA77"/>
      <c r="AB77"/>
      <c r="AC77"/>
      <c r="AD77"/>
    </row>
    <row r="78" spans="12:30" ht="14.25" customHeight="1" x14ac:dyDescent="0.3">
      <c r="Q78"/>
      <c r="R78"/>
      <c r="S78"/>
      <c r="T78"/>
      <c r="U78"/>
      <c r="V78" s="454"/>
      <c r="W78" s="454"/>
      <c r="X78"/>
      <c r="Y78"/>
      <c r="Z78"/>
      <c r="AA78"/>
      <c r="AB78"/>
      <c r="AC78"/>
      <c r="AD78"/>
    </row>
    <row r="79" spans="12:30" ht="14.25" customHeight="1" x14ac:dyDescent="0.3">
      <c r="Q79"/>
      <c r="R79"/>
      <c r="S79"/>
      <c r="T79"/>
      <c r="U79"/>
      <c r="V79" s="454"/>
      <c r="W79" s="454"/>
      <c r="X79"/>
      <c r="Y79"/>
      <c r="Z79"/>
      <c r="AA79"/>
      <c r="AB79"/>
      <c r="AC79"/>
      <c r="AD79"/>
    </row>
    <row r="80" spans="12:30" ht="14.25" customHeight="1" x14ac:dyDescent="0.3">
      <c r="Q80"/>
      <c r="R80"/>
      <c r="S80"/>
      <c r="T80"/>
      <c r="U80"/>
      <c r="V80" s="454"/>
      <c r="W80" s="454"/>
      <c r="X80"/>
      <c r="Y80"/>
      <c r="Z80"/>
      <c r="AA80"/>
      <c r="AB80"/>
      <c r="AC80"/>
      <c r="AD80"/>
    </row>
    <row r="81" spans="17:34" ht="14.25" customHeight="1" x14ac:dyDescent="0.3">
      <c r="Q81"/>
      <c r="R81"/>
      <c r="S81"/>
      <c r="T81"/>
      <c r="U81"/>
      <c r="V81" s="454"/>
      <c r="W81" s="454"/>
      <c r="X81"/>
      <c r="Y81"/>
      <c r="Z81"/>
      <c r="AA81"/>
      <c r="AB81"/>
      <c r="AC81"/>
      <c r="AD81"/>
    </row>
    <row r="82" spans="17:34" ht="14.25" customHeight="1" x14ac:dyDescent="0.3">
      <c r="Q82"/>
      <c r="R82"/>
      <c r="S82"/>
      <c r="T82"/>
      <c r="U82"/>
      <c r="V82" s="454"/>
      <c r="W82" s="454"/>
      <c r="X82"/>
      <c r="Y82"/>
      <c r="Z82"/>
      <c r="AA82"/>
      <c r="AB82"/>
      <c r="AC82"/>
      <c r="AD82"/>
    </row>
    <row r="83" spans="17:34" ht="14.25" customHeight="1" x14ac:dyDescent="0.3">
      <c r="Q83"/>
      <c r="R83"/>
      <c r="S83"/>
      <c r="T83"/>
      <c r="U83"/>
      <c r="V83" s="454"/>
      <c r="W83" s="454"/>
      <c r="X83"/>
      <c r="Y83"/>
      <c r="Z83"/>
      <c r="AA83"/>
      <c r="AB83"/>
      <c r="AC83"/>
      <c r="AD83"/>
    </row>
    <row r="84" spans="17:34" ht="14.25" customHeight="1" x14ac:dyDescent="0.3">
      <c r="V84" s="454"/>
      <c r="W84" s="454"/>
      <c r="X84"/>
      <c r="Y84"/>
      <c r="Z84"/>
      <c r="AA84"/>
      <c r="AB84"/>
      <c r="AC84"/>
      <c r="AD84"/>
      <c r="AE84"/>
      <c r="AF84"/>
    </row>
    <row r="85" spans="17:34" ht="14.25" customHeight="1" x14ac:dyDescent="0.3">
      <c r="V85" s="454"/>
      <c r="W85" s="454"/>
      <c r="X85"/>
      <c r="Y85"/>
      <c r="Z85"/>
      <c r="AA85"/>
      <c r="AB85"/>
      <c r="AC85"/>
      <c r="AD85"/>
      <c r="AE85"/>
      <c r="AF85"/>
      <c r="AG85"/>
      <c r="AH85"/>
    </row>
    <row r="86" spans="17:34" ht="14.25" customHeight="1" x14ac:dyDescent="0.3">
      <c r="X86"/>
      <c r="Y86"/>
      <c r="Z86"/>
      <c r="AA86"/>
      <c r="AB86"/>
      <c r="AC86"/>
      <c r="AD86"/>
      <c r="AE86"/>
      <c r="AF86"/>
      <c r="AG86"/>
      <c r="AH86"/>
    </row>
    <row r="87" spans="17:34" ht="14.25" customHeight="1" x14ac:dyDescent="0.3">
      <c r="X87"/>
      <c r="Y87"/>
      <c r="Z87"/>
      <c r="AA87"/>
      <c r="AB87"/>
      <c r="AC87"/>
      <c r="AD87"/>
      <c r="AE87"/>
      <c r="AF87"/>
      <c r="AG87"/>
      <c r="AH87"/>
    </row>
    <row r="88" spans="17:34" ht="14.25" customHeight="1" x14ac:dyDescent="0.3">
      <c r="X88"/>
      <c r="Y88"/>
      <c r="Z88"/>
      <c r="AA88"/>
      <c r="AB88"/>
      <c r="AC88"/>
      <c r="AD88"/>
      <c r="AE88"/>
      <c r="AF88"/>
      <c r="AG88"/>
      <c r="AH88"/>
    </row>
    <row r="89" spans="17:34" ht="14.25" customHeight="1" x14ac:dyDescent="0.3">
      <c r="X89"/>
      <c r="Y89"/>
      <c r="Z89"/>
      <c r="AA89"/>
      <c r="AB89"/>
      <c r="AC89"/>
      <c r="AD89"/>
      <c r="AE89"/>
      <c r="AF89"/>
      <c r="AG89"/>
      <c r="AH89"/>
    </row>
    <row r="90" spans="17:34" ht="14.25" customHeight="1" x14ac:dyDescent="0.3">
      <c r="X90"/>
      <c r="Y90"/>
      <c r="Z90"/>
      <c r="AA90"/>
      <c r="AB90"/>
      <c r="AC90"/>
      <c r="AD90"/>
      <c r="AE90"/>
      <c r="AF90"/>
      <c r="AG90"/>
    </row>
    <row r="91" spans="17:34" ht="14.25" customHeight="1" x14ac:dyDescent="0.3">
      <c r="X91"/>
      <c r="Y91"/>
      <c r="Z91"/>
      <c r="AA91"/>
      <c r="AB91"/>
      <c r="AC91"/>
      <c r="AD91"/>
      <c r="AE91"/>
      <c r="AF91"/>
      <c r="AG91"/>
    </row>
    <row r="92" spans="17:34" ht="14.25" customHeight="1" x14ac:dyDescent="0.3">
      <c r="X92"/>
      <c r="Y92"/>
      <c r="Z92"/>
      <c r="AA92"/>
      <c r="AB92"/>
      <c r="AC92"/>
      <c r="AD92"/>
      <c r="AE92"/>
      <c r="AF92"/>
      <c r="AG92"/>
    </row>
    <row r="93" spans="17:34" ht="14.25" customHeight="1" x14ac:dyDescent="0.3">
      <c r="X93"/>
      <c r="Y93"/>
      <c r="Z93"/>
      <c r="AA93"/>
      <c r="AB93"/>
      <c r="AC93"/>
      <c r="AD93"/>
      <c r="AE93"/>
      <c r="AF93"/>
      <c r="AG93"/>
    </row>
    <row r="94" spans="17:34" ht="14.25" customHeight="1" x14ac:dyDescent="0.3">
      <c r="X94"/>
      <c r="Y94"/>
      <c r="Z94"/>
      <c r="AA94"/>
      <c r="AB94"/>
      <c r="AC94"/>
      <c r="AD94"/>
      <c r="AE94"/>
      <c r="AF94"/>
    </row>
    <row r="95" spans="17:34" ht="14.25" customHeight="1" x14ac:dyDescent="0.3">
      <c r="X95"/>
      <c r="Y95"/>
      <c r="Z95"/>
      <c r="AA95"/>
      <c r="AB95"/>
      <c r="AC95"/>
      <c r="AD95"/>
      <c r="AE95"/>
      <c r="AF95"/>
    </row>
    <row r="96" spans="17:34" ht="14.25" customHeight="1" x14ac:dyDescent="0.3">
      <c r="X96"/>
      <c r="Y96"/>
      <c r="Z96"/>
      <c r="AA96"/>
      <c r="AB96"/>
      <c r="AC96"/>
      <c r="AD96"/>
      <c r="AE96"/>
      <c r="AF96"/>
    </row>
    <row r="97" spans="24:32" ht="14.25" customHeight="1" x14ac:dyDescent="0.3">
      <c r="X97"/>
      <c r="Y97"/>
      <c r="Z97"/>
      <c r="AA97"/>
      <c r="AB97"/>
      <c r="AC97"/>
      <c r="AD97"/>
      <c r="AE97"/>
      <c r="AF97"/>
    </row>
    <row r="98" spans="24:32" ht="14.25" customHeight="1" x14ac:dyDescent="0.3">
      <c r="X98"/>
      <c r="Y98"/>
      <c r="Z98"/>
      <c r="AA98"/>
      <c r="AB98"/>
      <c r="AC98"/>
      <c r="AD98"/>
      <c r="AE98"/>
      <c r="AF98"/>
    </row>
    <row r="99" spans="24:32" ht="14.25" customHeight="1" x14ac:dyDescent="0.3">
      <c r="X99"/>
      <c r="Y99"/>
      <c r="Z99"/>
      <c r="AA99"/>
      <c r="AB99"/>
      <c r="AC99"/>
      <c r="AD99"/>
      <c r="AE99"/>
      <c r="AF99"/>
    </row>
    <row r="100" spans="24:32" ht="14.25" customHeight="1" x14ac:dyDescent="0.3">
      <c r="X100"/>
      <c r="Y100"/>
      <c r="Z100"/>
      <c r="AA100"/>
      <c r="AB100"/>
      <c r="AC100"/>
      <c r="AD100"/>
      <c r="AE100"/>
      <c r="AF100"/>
    </row>
    <row r="101" spans="24:32" ht="14.25" customHeight="1" x14ac:dyDescent="0.3">
      <c r="X101"/>
      <c r="Y101"/>
      <c r="Z101"/>
      <c r="AA101"/>
      <c r="AB101"/>
      <c r="AC101"/>
      <c r="AD101"/>
      <c r="AE101"/>
      <c r="AF101"/>
    </row>
    <row r="102" spans="24:32" ht="14.25" customHeight="1" x14ac:dyDescent="0.3">
      <c r="X102"/>
      <c r="Y102"/>
      <c r="Z102"/>
      <c r="AA102"/>
      <c r="AB102"/>
      <c r="AC102"/>
      <c r="AD102"/>
      <c r="AE102"/>
      <c r="AF102"/>
    </row>
    <row r="103" spans="24:32" ht="14.25" customHeight="1" x14ac:dyDescent="0.3">
      <c r="X103"/>
      <c r="Y103"/>
      <c r="Z103"/>
      <c r="AA103"/>
      <c r="AB103"/>
      <c r="AC103"/>
      <c r="AD103"/>
      <c r="AE103"/>
      <c r="AF103"/>
    </row>
    <row r="104" spans="24:32" ht="14.25" customHeight="1" x14ac:dyDescent="0.3">
      <c r="X104"/>
      <c r="Y104"/>
      <c r="Z104"/>
      <c r="AA104"/>
      <c r="AB104"/>
      <c r="AC104"/>
      <c r="AD104"/>
      <c r="AE104"/>
      <c r="AF104"/>
    </row>
    <row r="105" spans="24:32" ht="14.25" customHeight="1" x14ac:dyDescent="0.3">
      <c r="X105"/>
      <c r="Y105"/>
      <c r="Z105"/>
      <c r="AA105"/>
      <c r="AB105"/>
      <c r="AC105"/>
      <c r="AD105"/>
      <c r="AE105"/>
      <c r="AF105"/>
    </row>
    <row r="106" spans="24:32" ht="14.25" customHeight="1" x14ac:dyDescent="0.3">
      <c r="X106"/>
      <c r="Y106"/>
      <c r="Z106"/>
      <c r="AA106"/>
      <c r="AB106"/>
      <c r="AC106"/>
      <c r="AD106"/>
      <c r="AE106"/>
      <c r="AF106"/>
    </row>
    <row r="107" spans="24:32" ht="14.25" customHeight="1" x14ac:dyDescent="0.3">
      <c r="X107"/>
      <c r="Y107"/>
      <c r="Z107"/>
      <c r="AA107"/>
      <c r="AB107"/>
      <c r="AC107"/>
      <c r="AD107"/>
      <c r="AE107"/>
      <c r="AF107"/>
    </row>
    <row r="108" spans="24:32" ht="14.25" customHeight="1" x14ac:dyDescent="0.3">
      <c r="X108"/>
      <c r="Y108"/>
      <c r="Z108"/>
      <c r="AA108"/>
      <c r="AB108"/>
      <c r="AC108"/>
      <c r="AD108"/>
      <c r="AE108"/>
      <c r="AF108"/>
    </row>
    <row r="109" spans="24:32" ht="14.25" customHeight="1" x14ac:dyDescent="0.3">
      <c r="X109"/>
      <c r="Y109"/>
      <c r="Z109"/>
      <c r="AA109"/>
      <c r="AB109"/>
      <c r="AC109"/>
      <c r="AD109"/>
      <c r="AE109"/>
      <c r="AF109"/>
    </row>
    <row r="110" spans="24:32" ht="14.25" customHeight="1" x14ac:dyDescent="0.3">
      <c r="X110"/>
      <c r="Y110"/>
      <c r="Z110"/>
      <c r="AA110"/>
      <c r="AB110"/>
      <c r="AC110"/>
      <c r="AD110"/>
      <c r="AE110"/>
      <c r="AF110"/>
    </row>
    <row r="111" spans="24:32" ht="14.25" customHeight="1" x14ac:dyDescent="0.3">
      <c r="X111"/>
      <c r="Y111"/>
      <c r="Z111"/>
      <c r="AA111"/>
      <c r="AB111"/>
      <c r="AC111"/>
      <c r="AD111"/>
      <c r="AE111"/>
      <c r="AF111"/>
    </row>
    <row r="112" spans="24:32" ht="14.25" customHeight="1" x14ac:dyDescent="0.3">
      <c r="X112"/>
      <c r="Y112"/>
      <c r="Z112"/>
      <c r="AA112"/>
      <c r="AB112"/>
      <c r="AC112"/>
      <c r="AD112"/>
      <c r="AE112"/>
      <c r="AF112"/>
    </row>
    <row r="113" spans="24:32" ht="14.25" customHeight="1" x14ac:dyDescent="0.3">
      <c r="X113"/>
      <c r="Y113"/>
      <c r="Z113"/>
      <c r="AA113"/>
      <c r="AB113"/>
      <c r="AC113"/>
      <c r="AD113"/>
      <c r="AE113"/>
      <c r="AF113"/>
    </row>
    <row r="114" spans="24:32" ht="14.25" customHeight="1" x14ac:dyDescent="0.3">
      <c r="X114"/>
      <c r="Y114"/>
      <c r="Z114"/>
      <c r="AA114"/>
      <c r="AB114"/>
      <c r="AC114"/>
      <c r="AD114"/>
      <c r="AE114"/>
      <c r="AF114"/>
    </row>
    <row r="115" spans="24:32" ht="14.25" customHeight="1" x14ac:dyDescent="0.3">
      <c r="X115"/>
      <c r="Y115"/>
      <c r="Z115"/>
      <c r="AA115"/>
      <c r="AB115"/>
      <c r="AC115"/>
      <c r="AD115"/>
      <c r="AE115"/>
      <c r="AF115"/>
    </row>
    <row r="116" spans="24:32" ht="15.75" x14ac:dyDescent="0.3">
      <c r="X116"/>
      <c r="Y116"/>
      <c r="Z116"/>
      <c r="AA116"/>
      <c r="AB116"/>
      <c r="AC116"/>
      <c r="AD116"/>
      <c r="AE116"/>
      <c r="AF116"/>
    </row>
  </sheetData>
  <mergeCells count="47">
    <mergeCell ref="Y57:AC57"/>
    <mergeCell ref="Y62:AC62"/>
    <mergeCell ref="AD52:AD56"/>
    <mergeCell ref="AD57:AD61"/>
    <mergeCell ref="AD62:AD66"/>
    <mergeCell ref="Q67:AC67"/>
    <mergeCell ref="Q21:AC24"/>
    <mergeCell ref="Q19:AC20"/>
    <mergeCell ref="C1:D1"/>
    <mergeCell ref="M29:O29"/>
    <mergeCell ref="M36:O36"/>
    <mergeCell ref="E3:F8"/>
    <mergeCell ref="M1:N1"/>
    <mergeCell ref="M12:O12"/>
    <mergeCell ref="M23:O23"/>
    <mergeCell ref="E1:F1"/>
    <mergeCell ref="Q1:S3"/>
    <mergeCell ref="T1:V2"/>
    <mergeCell ref="Q4:R6"/>
    <mergeCell ref="S4:V6"/>
    <mergeCell ref="Q7:R9"/>
    <mergeCell ref="S7:V9"/>
    <mergeCell ref="G40:K40"/>
    <mergeCell ref="G41:K41"/>
    <mergeCell ref="Q10:R12"/>
    <mergeCell ref="S10:V12"/>
    <mergeCell ref="Q13:R15"/>
    <mergeCell ref="S13:V15"/>
    <mergeCell ref="AG54:AH55"/>
    <mergeCell ref="Y30:AB30"/>
    <mergeCell ref="Y31:AB31"/>
    <mergeCell ref="Y32:AB32"/>
    <mergeCell ref="Y33:AB33"/>
    <mergeCell ref="Y34:AB34"/>
    <mergeCell ref="Y35:AB35"/>
    <mergeCell ref="Y36:AB36"/>
    <mergeCell ref="Y37:AB37"/>
    <mergeCell ref="Y38:AB38"/>
    <mergeCell ref="Q44:AC45"/>
    <mergeCell ref="Q46:AC49"/>
    <mergeCell ref="Y50:AC51"/>
    <mergeCell ref="Y52:AC52"/>
    <mergeCell ref="Y25:AC26"/>
    <mergeCell ref="Y27:AB27"/>
    <mergeCell ref="Y28:AB28"/>
    <mergeCell ref="Y29:AB29"/>
    <mergeCell ref="AG25:AH26"/>
  </mergeCells>
  <conditionalFormatting sqref="C10:K10">
    <cfRule type="expression" dxfId="21" priority="5" stopIfTrue="1">
      <formula>(MOD(COLUMN(),3)=1)</formula>
    </cfRule>
    <cfRule type="expression" dxfId="20" priority="6" stopIfTrue="1">
      <formula>(MOD(COLUMN(),3)=2)</formula>
    </cfRule>
  </conditionalFormatting>
  <conditionalFormatting sqref="O41">
    <cfRule type="cellIs" dxfId="19" priority="4" operator="lessThan">
      <formula>0</formula>
    </cfRule>
  </conditionalFormatting>
  <conditionalFormatting sqref="T1:V2">
    <cfRule type="cellIs" dxfId="18" priority="1" operator="greaterThanOrEqual">
      <formula>0.5</formula>
    </cfRule>
    <cfRule type="cellIs" dxfId="17" priority="2" operator="between">
      <formula>0.43</formula>
      <formula>0.5</formula>
    </cfRule>
    <cfRule type="cellIs" dxfId="16" priority="3" operator="between">
      <formula>0.37</formula>
      <formula>0.43</formula>
    </cfRule>
  </conditionalFormatting>
  <dataValidations disablePrompts="1" count="2">
    <dataValidation type="list" allowBlank="1" showInputMessage="1" showErrorMessage="1" sqref="B3:B7" xr:uid="{00000000-0002-0000-0100-000000000000}">
      <formula1>"Weekly,Bi-Weekly,Monthly,Bi-Yearly,Yearly"</formula1>
    </dataValidation>
    <dataValidation type="list" allowBlank="1" showInputMessage="1" sqref="E12:E30 E38:E41 E32:E36" xr:uid="{00000000-0002-0000-0100-000001000000}">
      <formula1>"Weekly,Bi-Weekly,Monthly,Bi-Yearly,Yearly"</formula1>
    </dataValidation>
  </dataValidations>
  <pageMargins left="0.7" right="0.7" top="0.75" bottom="0.75" header="0.3" footer="0.3"/>
  <pageSetup scale="95" orientation="landscape" r:id="rId1"/>
  <colBreaks count="1" manualBreakCount="1">
    <brk id="16" max="40"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V103"/>
  <sheetViews>
    <sheetView workbookViewId="0"/>
  </sheetViews>
  <sheetFormatPr defaultRowHeight="15.75" x14ac:dyDescent="0.3"/>
  <cols>
    <col min="1" max="1" width="8.7109375" style="104" customWidth="1"/>
    <col min="2" max="2" width="20.7109375" style="2" customWidth="1"/>
    <col min="3" max="3" width="12.140625" style="2" bestFit="1" customWidth="1"/>
    <col min="4" max="4" width="10.5703125" style="2" bestFit="1" customWidth="1"/>
    <col min="5" max="5" width="10.5703125" style="2" hidden="1" customWidth="1"/>
    <col min="6" max="7" width="9.42578125" style="2" bestFit="1" customWidth="1"/>
    <col min="8" max="8" width="6.5703125" style="2" customWidth="1"/>
    <col min="9" max="9" width="8.7109375" style="104" customWidth="1"/>
    <col min="10" max="10" width="20.7109375" style="2" customWidth="1"/>
    <col min="11" max="11" width="5.7109375" style="2" customWidth="1"/>
    <col min="12" max="12" width="13.7109375" style="2" customWidth="1"/>
    <col min="13" max="13" width="13.7109375" style="2" hidden="1" customWidth="1"/>
    <col min="14" max="14" width="10.7109375" style="2" customWidth="1"/>
    <col min="15" max="15" width="10.7109375" style="2" hidden="1" customWidth="1"/>
    <col min="16" max="16" width="10.7109375" style="2" customWidth="1"/>
    <col min="17" max="17" width="9.140625" style="2"/>
    <col min="18" max="18" width="14.140625" style="2" bestFit="1" customWidth="1"/>
    <col min="19" max="19" width="8.28515625" style="2" bestFit="1" customWidth="1"/>
    <col min="20" max="20" width="13.42578125" style="2" bestFit="1" customWidth="1"/>
    <col min="21" max="21" width="9.140625" style="2"/>
    <col min="22" max="22" width="14.140625" style="2" bestFit="1" customWidth="1"/>
    <col min="23" max="23" width="8.28515625" style="2" bestFit="1" customWidth="1"/>
    <col min="24" max="24" width="13.42578125" style="2" bestFit="1" customWidth="1"/>
    <col min="26" max="27" width="9.140625" style="2"/>
    <col min="28" max="28" width="9.28515625" style="2" bestFit="1" customWidth="1"/>
    <col min="29" max="41" width="9.140625" style="2"/>
    <col min="42" max="42" width="18.7109375" style="2" hidden="1" customWidth="1"/>
    <col min="43" max="43" width="14.7109375" style="2" hidden="1" customWidth="1"/>
    <col min="44" max="45" width="9.140625" style="2"/>
    <col min="46" max="46" width="18.7109375" style="2" customWidth="1"/>
    <col min="47" max="47" width="14.7109375" style="2" customWidth="1"/>
    <col min="48" max="16384" width="9.140625" style="2"/>
  </cols>
  <sheetData>
    <row r="1" spans="1:31" ht="58.5" customHeight="1" x14ac:dyDescent="0.25">
      <c r="B1" s="767" t="s">
        <v>276</v>
      </c>
      <c r="C1" s="768"/>
      <c r="D1" s="768"/>
      <c r="E1" s="768"/>
      <c r="F1" s="768"/>
      <c r="G1" s="768"/>
      <c r="H1" s="768"/>
      <c r="I1" s="768"/>
      <c r="J1" s="768"/>
      <c r="K1" s="768"/>
      <c r="L1" s="768"/>
      <c r="M1" s="768"/>
      <c r="N1" s="768"/>
      <c r="O1" s="768"/>
      <c r="P1" s="768"/>
      <c r="Q1" s="768"/>
      <c r="R1" s="768"/>
      <c r="S1" s="768"/>
      <c r="T1" s="768"/>
      <c r="U1" s="768"/>
      <c r="V1" s="768"/>
      <c r="W1" s="768"/>
      <c r="X1" s="768"/>
      <c r="Y1" s="768"/>
      <c r="Z1" s="768"/>
      <c r="AA1" s="768"/>
      <c r="AB1" s="768"/>
      <c r="AC1" s="768"/>
      <c r="AD1" s="768"/>
    </row>
    <row r="2" spans="1:31" ht="16.5" thickBot="1" x14ac:dyDescent="0.35"/>
    <row r="3" spans="1:31" ht="14.25" customHeight="1" thickBot="1" x14ac:dyDescent="0.35">
      <c r="A3" s="734" t="s">
        <v>275</v>
      </c>
      <c r="B3" s="235" t="s">
        <v>0</v>
      </c>
      <c r="C3" s="235"/>
      <c r="D3" s="798" t="s">
        <v>216</v>
      </c>
      <c r="E3" s="798"/>
      <c r="F3" s="798"/>
      <c r="G3" s="732">
        <f>IF('Data Entry'!E1="","",'Data Entry'!E1)</f>
        <v>44985</v>
      </c>
      <c r="H3" s="733"/>
      <c r="I3" s="236"/>
      <c r="J3" s="236"/>
      <c r="K3" s="236"/>
      <c r="L3" s="235"/>
      <c r="M3" s="235"/>
      <c r="N3" s="235"/>
      <c r="O3" s="235"/>
      <c r="P3" s="237"/>
      <c r="R3"/>
      <c r="S3"/>
      <c r="T3"/>
      <c r="U3"/>
      <c r="V3"/>
      <c r="W3"/>
      <c r="X3"/>
      <c r="Z3" s="771" t="s">
        <v>217</v>
      </c>
      <c r="AA3" s="772"/>
      <c r="AB3" s="772"/>
      <c r="AC3" s="772"/>
      <c r="AD3" s="772"/>
      <c r="AE3" s="773"/>
    </row>
    <row r="4" spans="1:31" ht="14.25" customHeight="1" thickBot="1" x14ac:dyDescent="0.35">
      <c r="A4" s="735"/>
      <c r="B4" s="173" t="s">
        <v>192</v>
      </c>
      <c r="C4" s="173" t="s">
        <v>523</v>
      </c>
      <c r="D4" s="175" t="s">
        <v>193</v>
      </c>
      <c r="E4" s="175"/>
      <c r="F4" s="159"/>
      <c r="G4" s="739" t="s">
        <v>207</v>
      </c>
      <c r="H4" s="740"/>
      <c r="I4" s="740"/>
      <c r="J4" s="176" t="s">
        <v>192</v>
      </c>
      <c r="K4" s="159"/>
      <c r="L4" s="175" t="s">
        <v>193</v>
      </c>
      <c r="M4" s="175"/>
      <c r="N4" s="159"/>
      <c r="O4" s="159"/>
      <c r="P4" s="238"/>
      <c r="R4" s="780" t="s">
        <v>274</v>
      </c>
      <c r="S4" s="781"/>
      <c r="T4" s="782"/>
      <c r="U4"/>
      <c r="V4" s="780" t="s">
        <v>270</v>
      </c>
      <c r="W4" s="781"/>
      <c r="X4" s="782"/>
      <c r="Z4" s="774"/>
      <c r="AA4" s="775"/>
      <c r="AB4" s="775"/>
      <c r="AC4" s="775"/>
      <c r="AD4" s="775"/>
      <c r="AE4" s="776"/>
    </row>
    <row r="5" spans="1:31" ht="14.25" customHeight="1" x14ac:dyDescent="0.3">
      <c r="A5" s="526"/>
      <c r="B5" s="174" t="str">
        <f>IF('Data Entry'!A3="","",'Data Entry'!A3)</f>
        <v>Paycheck 1</v>
      </c>
      <c r="C5" s="174" t="str">
        <f>IF('Data Entry'!B3="","",'Data Entry'!B3)</f>
        <v>Bi-Weekly</v>
      </c>
      <c r="D5" s="239">
        <f>IF('Data Entry'!C3="","",'Data Entry'!C3)</f>
        <v>850</v>
      </c>
      <c r="E5" s="240">
        <f t="shared" ref="E5:E9" si="0">IF(A5="",D5,"")</f>
        <v>850</v>
      </c>
      <c r="F5" s="155"/>
      <c r="G5" s="741"/>
      <c r="H5" s="742"/>
      <c r="I5" s="742"/>
      <c r="J5" s="174" t="str">
        <f>B5</f>
        <v>Paycheck 1</v>
      </c>
      <c r="K5" s="155"/>
      <c r="L5" s="240">
        <f>IF(C5="Weekly",D5*4,IF(C5="Bi-Weekly",D5*2,IF(C5="Monthly",D5*1,IF(C5="BI-Yearly",D5/6,IF(C5="Yearly",D5/12,"")))))</f>
        <v>1700</v>
      </c>
      <c r="M5" s="240">
        <f>IFERROR(IF(C5="Weekly",E5*4,IF(C5="Bi-Weekly",E5*2,IF(C5="Monthly",E5*1,IF(C5="BI-Yearly",E5/6,IF(C5="Yearly",E5/12,""))))),"")</f>
        <v>1700</v>
      </c>
      <c r="N5" s="155"/>
      <c r="O5" s="155"/>
      <c r="P5" s="241"/>
      <c r="R5" s="783"/>
      <c r="S5" s="784"/>
      <c r="T5" s="785"/>
      <c r="U5"/>
      <c r="V5" s="783"/>
      <c r="W5" s="784"/>
      <c r="X5" s="785"/>
      <c r="Z5" s="774"/>
      <c r="AA5" s="775"/>
      <c r="AB5" s="775"/>
      <c r="AC5" s="775"/>
      <c r="AD5" s="775"/>
      <c r="AE5" s="776"/>
    </row>
    <row r="6" spans="1:31" ht="14.25" customHeight="1" x14ac:dyDescent="0.3">
      <c r="A6" s="526"/>
      <c r="B6" s="174" t="str">
        <f>IF('Data Entry'!A4="","",'Data Entry'!A4)</f>
        <v>Paycheck 2</v>
      </c>
      <c r="C6" s="174" t="str">
        <f>IF('Data Entry'!B4="","",'Data Entry'!B4)</f>
        <v>Weekly</v>
      </c>
      <c r="D6" s="240">
        <f>IF('Data Entry'!C4="","",'Data Entry'!C4)</f>
        <v>400</v>
      </c>
      <c r="E6" s="240">
        <f t="shared" si="0"/>
        <v>400</v>
      </c>
      <c r="F6" s="155"/>
      <c r="G6" s="741"/>
      <c r="H6" s="742"/>
      <c r="I6" s="742"/>
      <c r="J6" s="174" t="str">
        <f>B6</f>
        <v>Paycheck 2</v>
      </c>
      <c r="K6" s="155"/>
      <c r="L6" s="240">
        <f t="shared" ref="L6:L8" si="1">IF(C6="Weekly",D6*4,IF(C6="Bi-Weekly",D6*2,IF(C6="Monthly",D6*1,IF(C6="BI-Yearly",D6/6,IF(C6="Yearly",D6/12,"")))))</f>
        <v>1600</v>
      </c>
      <c r="M6" s="240">
        <f t="shared" ref="M6:M9" si="2">IFERROR(IF(C6="Weekly",E6*4,IF(C6="Bi-Weekly",E6*2,IF(C6="Monthly",E6*1,IF(C6="BI-Yearly",E6/6,IF(C6="Yearly",E6/12,""))))),"")</f>
        <v>1600</v>
      </c>
      <c r="N6" s="155"/>
      <c r="O6" s="155"/>
      <c r="P6" s="241"/>
      <c r="R6" s="783"/>
      <c r="S6" s="784"/>
      <c r="T6" s="785"/>
      <c r="U6"/>
      <c r="V6" s="783"/>
      <c r="W6" s="784"/>
      <c r="X6" s="785"/>
      <c r="Z6" s="774"/>
      <c r="AA6" s="775"/>
      <c r="AB6" s="775"/>
      <c r="AC6" s="775"/>
      <c r="AD6" s="775"/>
      <c r="AE6" s="776"/>
    </row>
    <row r="7" spans="1:31" ht="14.25" customHeight="1" x14ac:dyDescent="0.3">
      <c r="A7" s="526"/>
      <c r="B7" s="174" t="str">
        <f>IF('Data Entry'!A5="","",'Data Entry'!A5)</f>
        <v>Investment 1</v>
      </c>
      <c r="C7" s="174" t="str">
        <f>IF('Data Entry'!B5="","",'Data Entry'!B5)</f>
        <v>Monthly</v>
      </c>
      <c r="D7" s="240">
        <f>IF('Data Entry'!C5="","",'Data Entry'!C5)</f>
        <v>200</v>
      </c>
      <c r="E7" s="240">
        <f t="shared" si="0"/>
        <v>200</v>
      </c>
      <c r="F7" s="155"/>
      <c r="G7" s="741"/>
      <c r="H7" s="742"/>
      <c r="I7" s="742"/>
      <c r="J7" s="174" t="str">
        <f>B7</f>
        <v>Investment 1</v>
      </c>
      <c r="K7" s="155"/>
      <c r="L7" s="240">
        <f t="shared" si="1"/>
        <v>200</v>
      </c>
      <c r="M7" s="240">
        <f t="shared" si="2"/>
        <v>200</v>
      </c>
      <c r="N7" s="155"/>
      <c r="O7" s="155"/>
      <c r="P7" s="241"/>
      <c r="R7" s="783"/>
      <c r="S7" s="784"/>
      <c r="T7" s="785"/>
      <c r="U7"/>
      <c r="V7" s="783"/>
      <c r="W7" s="784"/>
      <c r="X7" s="785"/>
      <c r="Z7" s="777"/>
      <c r="AA7" s="778"/>
      <c r="AB7" s="778"/>
      <c r="AC7" s="778"/>
      <c r="AD7" s="778"/>
      <c r="AE7" s="779"/>
    </row>
    <row r="8" spans="1:31" ht="14.25" customHeight="1" x14ac:dyDescent="0.3">
      <c r="A8" s="526"/>
      <c r="B8" s="174" t="str">
        <f>IF('Data Entry'!A6="","",'Data Entry'!A6)</f>
        <v>Investment 2</v>
      </c>
      <c r="C8" s="174" t="str">
        <f>IF('Data Entry'!B6="","",'Data Entry'!B6)</f>
        <v>Yearly</v>
      </c>
      <c r="D8" s="240">
        <f>IF('Data Entry'!C6="","",'Data Entry'!C6)</f>
        <v>1200</v>
      </c>
      <c r="E8" s="240">
        <f t="shared" si="0"/>
        <v>1200</v>
      </c>
      <c r="F8" s="155"/>
      <c r="G8" s="741"/>
      <c r="H8" s="742"/>
      <c r="I8" s="742"/>
      <c r="J8" s="174" t="str">
        <f>B8</f>
        <v>Investment 2</v>
      </c>
      <c r="K8" s="155"/>
      <c r="L8" s="240">
        <f t="shared" si="1"/>
        <v>100</v>
      </c>
      <c r="M8" s="240">
        <f t="shared" si="2"/>
        <v>100</v>
      </c>
      <c r="N8" s="155"/>
      <c r="O8" s="155"/>
      <c r="P8" s="241"/>
      <c r="R8" s="783"/>
      <c r="S8" s="784"/>
      <c r="T8" s="785"/>
      <c r="U8"/>
      <c r="V8" s="783"/>
      <c r="W8" s="784"/>
      <c r="X8" s="785"/>
      <c r="Z8" s="769" t="s">
        <v>273</v>
      </c>
      <c r="AA8" s="770"/>
      <c r="AB8" s="770"/>
      <c r="AC8" s="801">
        <f>SUM($T$29/$T$39)</f>
        <v>0.4</v>
      </c>
      <c r="AD8" s="801"/>
      <c r="AE8" s="802"/>
    </row>
    <row r="9" spans="1:31" ht="14.25" customHeight="1" x14ac:dyDescent="0.3">
      <c r="A9" s="526"/>
      <c r="B9" s="174" t="str">
        <f>IF('Data Entry'!A7="","",'Data Entry'!A7)</f>
        <v>Paycheck 3</v>
      </c>
      <c r="C9" s="174" t="str">
        <f>IF('Data Entry'!B7="","",'Data Entry'!B7)</f>
        <v>Bi-Weekly</v>
      </c>
      <c r="D9" s="240">
        <f>IF('Data Entry'!C7="","",'Data Entry'!C7)</f>
        <v>700</v>
      </c>
      <c r="E9" s="240">
        <f t="shared" si="0"/>
        <v>700</v>
      </c>
      <c r="F9" s="155"/>
      <c r="G9" s="741"/>
      <c r="H9" s="742"/>
      <c r="I9" s="742"/>
      <c r="J9" s="174" t="str">
        <f>B9</f>
        <v>Paycheck 3</v>
      </c>
      <c r="K9" s="155"/>
      <c r="L9" s="240">
        <f t="shared" ref="L9" si="3">IF(C9="Weekly",D9*4,IF(C9="Bi-Weekly",D9*2,IF(C9="Monthly",D9*1,IF(C9="BI-Yearly",D9/6,IF(C9="Yearly",D9/12,"")))))</f>
        <v>1400</v>
      </c>
      <c r="M9" s="240">
        <f t="shared" si="2"/>
        <v>1400</v>
      </c>
      <c r="N9" s="155"/>
      <c r="O9" s="155"/>
      <c r="P9" s="241"/>
      <c r="R9" s="783"/>
      <c r="S9" s="784"/>
      <c r="T9" s="785"/>
      <c r="U9"/>
      <c r="V9" s="783"/>
      <c r="W9" s="784"/>
      <c r="X9" s="785"/>
      <c r="Z9" s="691"/>
      <c r="AA9" s="692"/>
      <c r="AB9" s="692"/>
      <c r="AC9" s="697"/>
      <c r="AD9" s="697"/>
      <c r="AE9" s="698"/>
    </row>
    <row r="10" spans="1:31" ht="14.25" customHeight="1" thickBot="1" x14ac:dyDescent="0.35">
      <c r="A10" s="527"/>
      <c r="B10" s="242" t="str">
        <f>IF('Data Entry'!A8="","",'Data Entry'!A8)</f>
        <v/>
      </c>
      <c r="C10" s="242" t="str">
        <f>IF('Data Entry'!B8="","",'Data Entry'!B8)</f>
        <v/>
      </c>
      <c r="D10" s="243" t="str">
        <f>IF('Data Entry'!C8="","",'Data Entry'!C8)</f>
        <v/>
      </c>
      <c r="E10" s="243"/>
      <c r="F10" s="244"/>
      <c r="G10" s="743"/>
      <c r="H10" s="744"/>
      <c r="I10" s="744"/>
      <c r="J10" s="245" t="s">
        <v>205</v>
      </c>
      <c r="K10" s="244"/>
      <c r="L10" s="246">
        <f>SUM(L5:L9)</f>
        <v>5000</v>
      </c>
      <c r="M10" s="246">
        <f>SUM(M5:M9)</f>
        <v>5000</v>
      </c>
      <c r="N10" s="244"/>
      <c r="O10" s="244"/>
      <c r="P10" s="247"/>
      <c r="R10" s="783"/>
      <c r="S10" s="784"/>
      <c r="T10" s="785"/>
      <c r="U10"/>
      <c r="V10" s="783"/>
      <c r="W10" s="784"/>
      <c r="X10" s="785"/>
      <c r="Z10" s="693"/>
      <c r="AA10" s="694"/>
      <c r="AB10" s="694"/>
      <c r="AC10" s="217"/>
      <c r="AD10" s="217"/>
      <c r="AE10" s="218"/>
    </row>
    <row r="11" spans="1:31" ht="14.25" customHeight="1" thickBot="1" x14ac:dyDescent="0.35">
      <c r="R11" s="783"/>
      <c r="S11" s="784"/>
      <c r="T11" s="785"/>
      <c r="U11"/>
      <c r="V11" s="783"/>
      <c r="W11" s="784"/>
      <c r="X11" s="785"/>
      <c r="Z11" s="691" t="s">
        <v>272</v>
      </c>
      <c r="AA11" s="692"/>
      <c r="AB11" s="692"/>
      <c r="AC11" s="695">
        <f>SUM($X$29/$X$39)</f>
        <v>0.4</v>
      </c>
      <c r="AD11" s="695"/>
      <c r="AE11" s="696"/>
    </row>
    <row r="12" spans="1:31" ht="14.25" customHeight="1" thickBot="1" x14ac:dyDescent="0.35">
      <c r="A12" s="736" t="s">
        <v>275</v>
      </c>
      <c r="B12" s="225" t="s">
        <v>15</v>
      </c>
      <c r="C12" s="226"/>
      <c r="D12" s="219"/>
      <c r="E12" s="219"/>
      <c r="F12" s="219"/>
      <c r="G12" s="219"/>
      <c r="H12" s="220"/>
      <c r="I12" s="799" t="s">
        <v>275</v>
      </c>
      <c r="J12" s="219"/>
      <c r="K12" s="219"/>
      <c r="L12" s="219"/>
      <c r="M12" s="219"/>
      <c r="N12" s="219"/>
      <c r="O12" s="219"/>
      <c r="P12" s="220"/>
      <c r="R12" s="786"/>
      <c r="S12" s="787"/>
      <c r="T12" s="788"/>
      <c r="V12" s="786"/>
      <c r="W12" s="787"/>
      <c r="X12" s="788"/>
      <c r="Z12" s="691"/>
      <c r="AA12" s="692"/>
      <c r="AB12" s="692"/>
      <c r="AC12" s="697"/>
      <c r="AD12" s="697"/>
      <c r="AE12" s="698"/>
    </row>
    <row r="13" spans="1:31" ht="14.25" customHeight="1" thickBot="1" x14ac:dyDescent="0.35">
      <c r="A13" s="737"/>
      <c r="B13" s="162" t="s">
        <v>18</v>
      </c>
      <c r="C13" s="161" t="s">
        <v>194</v>
      </c>
      <c r="D13" s="161" t="s">
        <v>193</v>
      </c>
      <c r="E13" s="161" t="s">
        <v>271</v>
      </c>
      <c r="F13" s="161"/>
      <c r="G13" s="161"/>
      <c r="H13" s="227" t="s">
        <v>195</v>
      </c>
      <c r="I13" s="800"/>
      <c r="J13" s="164" t="s">
        <v>19</v>
      </c>
      <c r="K13" s="166" t="s">
        <v>194</v>
      </c>
      <c r="L13" s="166" t="s">
        <v>11</v>
      </c>
      <c r="M13" s="166" t="s">
        <v>271</v>
      </c>
      <c r="N13" s="166" t="s">
        <v>193</v>
      </c>
      <c r="O13" s="166" t="s">
        <v>271</v>
      </c>
      <c r="P13" s="221" t="s">
        <v>125</v>
      </c>
      <c r="Z13" s="693"/>
      <c r="AA13" s="694"/>
      <c r="AB13" s="694"/>
      <c r="AC13" s="217"/>
      <c r="AD13" s="217"/>
      <c r="AE13" s="218"/>
    </row>
    <row r="14" spans="1:31" ht="14.25" customHeight="1" x14ac:dyDescent="0.3">
      <c r="A14" s="525"/>
      <c r="B14" s="163" t="str">
        <f>IF('Data Entry'!A12="","",'Data Entry'!A12)</f>
        <v>Electric / Water</v>
      </c>
      <c r="C14" s="248">
        <f>IF('Data Entry'!B12="","",'Data Entry'!B12)</f>
        <v>30</v>
      </c>
      <c r="D14" s="228">
        <f>IF('Data Entry'!C12="","",'Data Entry'!C12)</f>
        <v>150</v>
      </c>
      <c r="E14" s="228">
        <f>IF(A14="",D14,"")</f>
        <v>150</v>
      </c>
      <c r="F14" s="228" t="str">
        <f>IF('Data Entry'!D12="","",'Data Entry'!D12)</f>
        <v/>
      </c>
      <c r="G14" s="209" t="str">
        <f>IF('Data Entry'!E12="","",'Data Entry'!E12)</f>
        <v>Monthly</v>
      </c>
      <c r="H14" s="519">
        <f>IF('Data Entry'!F12="","",'Data Entry'!F12)</f>
        <v>2</v>
      </c>
      <c r="I14" s="524"/>
      <c r="J14" s="165" t="str">
        <f>IF('Data Entry'!G12="","",'Data Entry'!G12)</f>
        <v>Credit Card 1</v>
      </c>
      <c r="K14" s="167">
        <f>IF('Data Entry'!H12="","",'Data Entry'!H12)</f>
        <v>23</v>
      </c>
      <c r="L14" s="222">
        <f>IF('Data Entry'!I12="","",'Data Entry'!I12)</f>
        <v>800</v>
      </c>
      <c r="M14" s="222">
        <f>IF(I14="",L14,"")</f>
        <v>800</v>
      </c>
      <c r="N14" s="222">
        <f>IF('Data Entry'!J12="","",'Data Entry'!J12)</f>
        <v>50</v>
      </c>
      <c r="O14" s="222">
        <f t="shared" ref="O14:O30" si="4">IF(I14="",N14,"")</f>
        <v>50</v>
      </c>
      <c r="P14" s="223">
        <f>IF('Data Entry'!K12="","",'Data Entry'!K12)</f>
        <v>0.26490000000000002</v>
      </c>
      <c r="R14" s="685" t="s">
        <v>212</v>
      </c>
      <c r="S14" s="686"/>
      <c r="T14" s="687"/>
      <c r="V14" s="685" t="s">
        <v>212</v>
      </c>
      <c r="W14" s="686"/>
      <c r="X14" s="687"/>
      <c r="Z14" s="699" t="s">
        <v>218</v>
      </c>
      <c r="AA14" s="700"/>
      <c r="AB14" s="745" t="s">
        <v>219</v>
      </c>
      <c r="AC14" s="746"/>
      <c r="AD14" s="746"/>
      <c r="AE14" s="747"/>
    </row>
    <row r="15" spans="1:31" ht="14.25" customHeight="1" x14ac:dyDescent="0.3">
      <c r="A15" s="525"/>
      <c r="B15" s="163" t="str">
        <f>IF('Data Entry'!A13="","",'Data Entry'!A13)</f>
        <v>Auto Insurance</v>
      </c>
      <c r="C15" s="248">
        <f>IF('Data Entry'!B13="","",'Data Entry'!B13)</f>
        <v>24</v>
      </c>
      <c r="D15" s="228">
        <f>IF('Data Entry'!C13="","",'Data Entry'!C13)</f>
        <v>180</v>
      </c>
      <c r="E15" s="228">
        <f t="shared" ref="E15:E43" si="5">IF(A15="",D15,"")</f>
        <v>180</v>
      </c>
      <c r="F15" s="229" t="str">
        <f>IF('Data Entry'!D13="","",'Data Entry'!D13)</f>
        <v/>
      </c>
      <c r="G15" s="209" t="str">
        <f>IF('Data Entry'!E13="","",'Data Entry'!E13)</f>
        <v>Monthly</v>
      </c>
      <c r="H15" s="519">
        <f>IF('Data Entry'!F13="","",'Data Entry'!F13)</f>
        <v>3</v>
      </c>
      <c r="I15" s="524"/>
      <c r="J15" s="165" t="str">
        <f>IF('Data Entry'!G13="","",'Data Entry'!G13)</f>
        <v>Credit Card 2</v>
      </c>
      <c r="K15" s="167">
        <f>IF('Data Entry'!H13="","",'Data Entry'!H13)</f>
        <v>17</v>
      </c>
      <c r="L15" s="222">
        <f>IF('Data Entry'!I13="","",'Data Entry'!I13)</f>
        <v>1400</v>
      </c>
      <c r="M15" s="222">
        <f t="shared" ref="M15:M41" si="6">IF(I15="",L15,"")</f>
        <v>1400</v>
      </c>
      <c r="N15" s="222">
        <f>IF('Data Entry'!J13="","",'Data Entry'!J13)</f>
        <v>60</v>
      </c>
      <c r="O15" s="222">
        <f t="shared" si="4"/>
        <v>60</v>
      </c>
      <c r="P15" s="223">
        <f>IF('Data Entry'!K13="","",'Data Entry'!K13)</f>
        <v>0.18490000000000001</v>
      </c>
      <c r="R15" s="190" t="s">
        <v>198</v>
      </c>
      <c r="S15" s="180">
        <v>1</v>
      </c>
      <c r="T15" s="191">
        <f>SUMIF($H$14:$H$43,S15,$D$14:$D$43)</f>
        <v>580</v>
      </c>
      <c r="V15" s="190" t="s">
        <v>198</v>
      </c>
      <c r="W15" s="180">
        <v>1</v>
      </c>
      <c r="X15" s="191">
        <f>SUMIF($H$14:$H$43,W15,$E$14:$E$43)</f>
        <v>580</v>
      </c>
      <c r="Z15" s="701"/>
      <c r="AA15" s="702"/>
      <c r="AB15" s="748"/>
      <c r="AC15" s="749"/>
      <c r="AD15" s="749"/>
      <c r="AE15" s="750"/>
    </row>
    <row r="16" spans="1:31" ht="14.25" customHeight="1" x14ac:dyDescent="0.3">
      <c r="A16" s="525"/>
      <c r="B16" s="163" t="str">
        <f>IF('Data Entry'!A14="","",'Data Entry'!A14)</f>
        <v>Life Insurance</v>
      </c>
      <c r="C16" s="248">
        <f>IF('Data Entry'!B14="","",'Data Entry'!B14)</f>
        <v>6</v>
      </c>
      <c r="D16" s="228">
        <f>IF('Data Entry'!C14="","",'Data Entry'!C14)</f>
        <v>70</v>
      </c>
      <c r="E16" s="228">
        <f t="shared" si="5"/>
        <v>70</v>
      </c>
      <c r="F16" s="229" t="str">
        <f>IF('Data Entry'!D14="","",'Data Entry'!D14)</f>
        <v/>
      </c>
      <c r="G16" s="209" t="str">
        <f>IF('Data Entry'!E14="","",'Data Entry'!E14)</f>
        <v>Monthly</v>
      </c>
      <c r="H16" s="519">
        <f>IF('Data Entry'!F14="","",'Data Entry'!F14)</f>
        <v>3</v>
      </c>
      <c r="I16" s="524"/>
      <c r="J16" s="165" t="str">
        <f>IF('Data Entry'!G14="","",'Data Entry'!G14)</f>
        <v>D. Store Card 1</v>
      </c>
      <c r="K16" s="167">
        <f>IF('Data Entry'!H14="","",'Data Entry'!H14)</f>
        <v>13</v>
      </c>
      <c r="L16" s="222">
        <f>IF('Data Entry'!I14="","",'Data Entry'!I14)</f>
        <v>200</v>
      </c>
      <c r="M16" s="222">
        <f t="shared" si="6"/>
        <v>200</v>
      </c>
      <c r="N16" s="222">
        <f>IF('Data Entry'!J14="","",'Data Entry'!J14)</f>
        <v>30</v>
      </c>
      <c r="O16" s="222">
        <f t="shared" si="4"/>
        <v>30</v>
      </c>
      <c r="P16" s="223">
        <f>IF('Data Entry'!K14="","",'Data Entry'!K14)</f>
        <v>0.19489999999999999</v>
      </c>
      <c r="R16" s="190" t="s">
        <v>196</v>
      </c>
      <c r="S16" s="180">
        <v>2</v>
      </c>
      <c r="T16" s="191">
        <f t="shared" ref="T16:T21" si="7">SUMIF($H$14:$H$43,S16,$D$14:$D$43)</f>
        <v>435</v>
      </c>
      <c r="V16" s="190" t="s">
        <v>196</v>
      </c>
      <c r="W16" s="180">
        <v>2</v>
      </c>
      <c r="X16" s="191">
        <f t="shared" ref="X16:X21" si="8">SUMIF($H$14:$H$43,W16,$E$14:$E$43)</f>
        <v>435</v>
      </c>
      <c r="Z16" s="703"/>
      <c r="AA16" s="704"/>
      <c r="AB16" s="751"/>
      <c r="AC16" s="752"/>
      <c r="AD16" s="752"/>
      <c r="AE16" s="753"/>
    </row>
    <row r="17" spans="1:48" ht="14.25" customHeight="1" x14ac:dyDescent="0.3">
      <c r="A17" s="525"/>
      <c r="B17" s="163" t="str">
        <f>IF('Data Entry'!A15="","",'Data Entry'!A15)</f>
        <v>Cellular</v>
      </c>
      <c r="C17" s="248">
        <f>IF('Data Entry'!B15="","",'Data Entry'!B15)</f>
        <v>17</v>
      </c>
      <c r="D17" s="228">
        <f>IF('Data Entry'!C15="","",'Data Entry'!C15)</f>
        <v>225</v>
      </c>
      <c r="E17" s="228">
        <f t="shared" si="5"/>
        <v>225</v>
      </c>
      <c r="F17" s="229" t="str">
        <f>IF('Data Entry'!D15="","",'Data Entry'!D15)</f>
        <v/>
      </c>
      <c r="G17" s="209" t="str">
        <f>IF('Data Entry'!E15="","",'Data Entry'!E15)</f>
        <v>Monthly</v>
      </c>
      <c r="H17" s="519">
        <f>IF('Data Entry'!F15="","",'Data Entry'!F15)</f>
        <v>4</v>
      </c>
      <c r="I17" s="524"/>
      <c r="J17" s="165" t="str">
        <f>IF('Data Entry'!G15="","",'Data Entry'!G15)</f>
        <v>D. Store Card 2</v>
      </c>
      <c r="K17" s="167">
        <f>IF('Data Entry'!H15="","",'Data Entry'!H15)</f>
        <v>15</v>
      </c>
      <c r="L17" s="222">
        <f>IF('Data Entry'!I15="","",'Data Entry'!I15)</f>
        <v>350</v>
      </c>
      <c r="M17" s="222">
        <f t="shared" si="6"/>
        <v>350</v>
      </c>
      <c r="N17" s="222">
        <f>IF('Data Entry'!J15="","",'Data Entry'!J15)</f>
        <v>30</v>
      </c>
      <c r="O17" s="222">
        <f t="shared" si="4"/>
        <v>30</v>
      </c>
      <c r="P17" s="223">
        <f>IF('Data Entry'!K15="","",'Data Entry'!K15)</f>
        <v>0.26490000000000002</v>
      </c>
      <c r="R17" s="190" t="s">
        <v>202</v>
      </c>
      <c r="S17" s="180">
        <v>3</v>
      </c>
      <c r="T17" s="191">
        <f t="shared" si="7"/>
        <v>250</v>
      </c>
      <c r="V17" s="190" t="s">
        <v>202</v>
      </c>
      <c r="W17" s="180">
        <v>3</v>
      </c>
      <c r="X17" s="191">
        <f t="shared" si="8"/>
        <v>250</v>
      </c>
      <c r="Z17" s="714" t="s">
        <v>220</v>
      </c>
      <c r="AA17" s="715"/>
      <c r="AB17" s="754" t="s">
        <v>258</v>
      </c>
      <c r="AC17" s="755"/>
      <c r="AD17" s="755"/>
      <c r="AE17" s="756"/>
    </row>
    <row r="18" spans="1:48" ht="14.25" customHeight="1" x14ac:dyDescent="0.3">
      <c r="A18" s="525"/>
      <c r="B18" s="163" t="str">
        <f>IF('Data Entry'!A16="","",'Data Entry'!A16)</f>
        <v>Internet</v>
      </c>
      <c r="C18" s="248">
        <f>IF('Data Entry'!B16="","",'Data Entry'!B16)</f>
        <v>5</v>
      </c>
      <c r="D18" s="228">
        <f>IF('Data Entry'!C16="","",'Data Entry'!C16)</f>
        <v>100</v>
      </c>
      <c r="E18" s="228">
        <f t="shared" si="5"/>
        <v>100</v>
      </c>
      <c r="F18" s="229" t="str">
        <f>IF('Data Entry'!D16="","",'Data Entry'!D16)</f>
        <v/>
      </c>
      <c r="G18" s="209" t="str">
        <f>IF('Data Entry'!E16="","",'Data Entry'!E16)</f>
        <v>Monthly</v>
      </c>
      <c r="H18" s="519">
        <f>IF('Data Entry'!F16="","",'Data Entry'!F16)</f>
        <v>4</v>
      </c>
      <c r="I18" s="524"/>
      <c r="J18" s="165" t="str">
        <f>IF('Data Entry'!G16="","",'Data Entry'!G16)</f>
        <v>D. Store Card 3</v>
      </c>
      <c r="K18" s="167">
        <f>IF('Data Entry'!H16="","",'Data Entry'!H16)</f>
        <v>5</v>
      </c>
      <c r="L18" s="222">
        <f>IF('Data Entry'!I16="","",'Data Entry'!I16)</f>
        <v>400</v>
      </c>
      <c r="M18" s="222">
        <f t="shared" si="6"/>
        <v>400</v>
      </c>
      <c r="N18" s="222">
        <f>IF('Data Entry'!J16="","",'Data Entry'!J16)</f>
        <v>30</v>
      </c>
      <c r="O18" s="222">
        <f t="shared" si="4"/>
        <v>30</v>
      </c>
      <c r="P18" s="223">
        <f>IF('Data Entry'!K16="","",'Data Entry'!K16)</f>
        <v>0.18490000000000001</v>
      </c>
      <c r="R18" s="190" t="s">
        <v>199</v>
      </c>
      <c r="S18" s="180">
        <v>4</v>
      </c>
      <c r="T18" s="191">
        <f t="shared" si="7"/>
        <v>329.16666666666669</v>
      </c>
      <c r="V18" s="190" t="s">
        <v>199</v>
      </c>
      <c r="W18" s="180">
        <v>4</v>
      </c>
      <c r="X18" s="191">
        <f t="shared" si="8"/>
        <v>329.16666666666669</v>
      </c>
      <c r="Z18" s="716"/>
      <c r="AA18" s="717"/>
      <c r="AB18" s="757"/>
      <c r="AC18" s="758"/>
      <c r="AD18" s="758"/>
      <c r="AE18" s="759"/>
    </row>
    <row r="19" spans="1:48" ht="14.25" customHeight="1" x14ac:dyDescent="0.3">
      <c r="A19" s="525"/>
      <c r="B19" s="163" t="str">
        <f>IF('Data Entry'!A17="","",'Data Entry'!A17)</f>
        <v>Roth IRA</v>
      </c>
      <c r="C19" s="248">
        <f>IF('Data Entry'!B17="","",'Data Entry'!B17)</f>
        <v>15</v>
      </c>
      <c r="D19" s="228">
        <f>IF('Data Entry'!C17="","",'Data Entry'!C17)</f>
        <v>100</v>
      </c>
      <c r="E19" s="228">
        <f t="shared" si="5"/>
        <v>100</v>
      </c>
      <c r="F19" s="229" t="str">
        <f>IF('Data Entry'!D17="","",'Data Entry'!D17)</f>
        <v/>
      </c>
      <c r="G19" s="209" t="str">
        <f>IF('Data Entry'!E17="","",'Data Entry'!E17)</f>
        <v>Monthly</v>
      </c>
      <c r="H19" s="519">
        <f>IF('Data Entry'!F17="","",'Data Entry'!F17)</f>
        <v>6</v>
      </c>
      <c r="I19" s="524"/>
      <c r="J19" s="165" t="str">
        <f>IF('Data Entry'!G17="","",'Data Entry'!G17)</f>
        <v>D. Store Card 4</v>
      </c>
      <c r="K19" s="167">
        <f>IF('Data Entry'!H17="","",'Data Entry'!H17)</f>
        <v>12</v>
      </c>
      <c r="L19" s="222">
        <f>IF('Data Entry'!I17="","",'Data Entry'!I17)</f>
        <v>120</v>
      </c>
      <c r="M19" s="222">
        <f t="shared" si="6"/>
        <v>120</v>
      </c>
      <c r="N19" s="222">
        <f>IF('Data Entry'!J17="","",'Data Entry'!J17)</f>
        <v>30</v>
      </c>
      <c r="O19" s="222">
        <f t="shared" si="4"/>
        <v>30</v>
      </c>
      <c r="P19" s="223">
        <f>IF('Data Entry'!K17="","",'Data Entry'!K17)</f>
        <v>0.245</v>
      </c>
      <c r="R19" s="190" t="s">
        <v>201</v>
      </c>
      <c r="S19" s="180">
        <v>5</v>
      </c>
      <c r="T19" s="191">
        <f t="shared" si="7"/>
        <v>100</v>
      </c>
      <c r="V19" s="190" t="s">
        <v>201</v>
      </c>
      <c r="W19" s="180">
        <v>5</v>
      </c>
      <c r="X19" s="191">
        <f t="shared" si="8"/>
        <v>100</v>
      </c>
      <c r="Z19" s="718"/>
      <c r="AA19" s="719"/>
      <c r="AB19" s="760"/>
      <c r="AC19" s="761"/>
      <c r="AD19" s="761"/>
      <c r="AE19" s="762"/>
    </row>
    <row r="20" spans="1:48" ht="14.25" customHeight="1" x14ac:dyDescent="0.3">
      <c r="A20" s="525"/>
      <c r="B20" s="163" t="str">
        <f>IF('Data Entry'!A18="","",'Data Entry'!A18)</f>
        <v>Audible</v>
      </c>
      <c r="C20" s="248">
        <f>IF('Data Entry'!B18="","",'Data Entry'!B18)</f>
        <v>16</v>
      </c>
      <c r="D20" s="228">
        <f>IF('Data Entry'!C18="","",'Data Entry'!C18)</f>
        <v>14.95</v>
      </c>
      <c r="E20" s="228">
        <f t="shared" si="5"/>
        <v>14.95</v>
      </c>
      <c r="F20" s="229" t="str">
        <f>IF('Data Entry'!D18="","",'Data Entry'!D18)</f>
        <v/>
      </c>
      <c r="G20" s="209" t="str">
        <f>IF('Data Entry'!E18="","",'Data Entry'!E18)</f>
        <v>Monthly</v>
      </c>
      <c r="H20" s="519">
        <f>IF('Data Entry'!F18="","",'Data Entry'!F18)</f>
        <v>7</v>
      </c>
      <c r="I20" s="524"/>
      <c r="J20" s="165" t="str">
        <f>IF('Data Entry'!G18="","",'Data Entry'!G18)</f>
        <v/>
      </c>
      <c r="K20" s="167" t="str">
        <f>IF('Data Entry'!H18="","",'Data Entry'!H18)</f>
        <v/>
      </c>
      <c r="L20" s="222" t="str">
        <f>IF('Data Entry'!I18="","",'Data Entry'!I18)</f>
        <v/>
      </c>
      <c r="M20" s="222" t="str">
        <f t="shared" si="6"/>
        <v/>
      </c>
      <c r="N20" s="222" t="str">
        <f>IF('Data Entry'!J18="","",'Data Entry'!J18)</f>
        <v/>
      </c>
      <c r="O20" s="222" t="str">
        <f t="shared" si="4"/>
        <v/>
      </c>
      <c r="P20" s="223" t="str">
        <f>IF('Data Entry'!K18="","",'Data Entry'!K18)</f>
        <v/>
      </c>
      <c r="R20" s="190" t="s">
        <v>26</v>
      </c>
      <c r="S20" s="180">
        <v>6</v>
      </c>
      <c r="T20" s="191">
        <f t="shared" si="7"/>
        <v>100</v>
      </c>
      <c r="V20" s="190" t="s">
        <v>26</v>
      </c>
      <c r="W20" s="180">
        <v>6</v>
      </c>
      <c r="X20" s="191">
        <f t="shared" si="8"/>
        <v>100</v>
      </c>
      <c r="Z20" s="647" t="s">
        <v>221</v>
      </c>
      <c r="AA20" s="648"/>
      <c r="AB20" s="789" t="s">
        <v>259</v>
      </c>
      <c r="AC20" s="790"/>
      <c r="AD20" s="790"/>
      <c r="AE20" s="791"/>
    </row>
    <row r="21" spans="1:48" ht="14.25" customHeight="1" x14ac:dyDescent="0.3">
      <c r="A21" s="525"/>
      <c r="B21" s="163" t="str">
        <f>IF('Data Entry'!A19="","",'Data Entry'!A19)</f>
        <v>Spotify</v>
      </c>
      <c r="C21" s="248">
        <f>IF('Data Entry'!B19="","",'Data Entry'!B19)</f>
        <v>29</v>
      </c>
      <c r="D21" s="228">
        <f>IF('Data Entry'!C19="","",'Data Entry'!C19)</f>
        <v>9.99</v>
      </c>
      <c r="E21" s="228">
        <f t="shared" si="5"/>
        <v>9.99</v>
      </c>
      <c r="F21" s="229" t="str">
        <f>IF('Data Entry'!D19="","",'Data Entry'!D19)</f>
        <v/>
      </c>
      <c r="G21" s="209" t="str">
        <f>IF('Data Entry'!E19="","",'Data Entry'!E19)</f>
        <v>Monthly</v>
      </c>
      <c r="H21" s="519">
        <f>IF('Data Entry'!F19="","",'Data Entry'!F19)</f>
        <v>7</v>
      </c>
      <c r="I21" s="524"/>
      <c r="J21" s="165" t="str">
        <f>IF('Data Entry'!G19="","",'Data Entry'!G19)</f>
        <v/>
      </c>
      <c r="K21" s="167" t="str">
        <f>IF('Data Entry'!H19="","",'Data Entry'!H19)</f>
        <v/>
      </c>
      <c r="L21" s="222" t="str">
        <f>IF('Data Entry'!I19="","",'Data Entry'!I19)</f>
        <v/>
      </c>
      <c r="M21" s="222" t="str">
        <f t="shared" si="6"/>
        <v/>
      </c>
      <c r="N21" s="222" t="str">
        <f>IF('Data Entry'!J19="","",'Data Entry'!J19)</f>
        <v/>
      </c>
      <c r="O21" s="222" t="str">
        <f t="shared" si="4"/>
        <v/>
      </c>
      <c r="P21" s="223" t="str">
        <f>IF('Data Entry'!K19="","",'Data Entry'!K19)</f>
        <v/>
      </c>
      <c r="R21" s="190" t="s">
        <v>200</v>
      </c>
      <c r="S21" s="180">
        <v>7</v>
      </c>
      <c r="T21" s="191">
        <f t="shared" si="7"/>
        <v>50.289166666666667</v>
      </c>
      <c r="V21" s="190" t="s">
        <v>200</v>
      </c>
      <c r="W21" s="180">
        <v>7</v>
      </c>
      <c r="X21" s="191">
        <f t="shared" si="8"/>
        <v>50.289166666666667</v>
      </c>
      <c r="Z21" s="649"/>
      <c r="AA21" s="650"/>
      <c r="AB21" s="792"/>
      <c r="AC21" s="793"/>
      <c r="AD21" s="793"/>
      <c r="AE21" s="794"/>
    </row>
    <row r="22" spans="1:48" ht="14.25" customHeight="1" x14ac:dyDescent="0.3">
      <c r="A22" s="525"/>
      <c r="B22" s="163" t="str">
        <f>IF('Data Entry'!A20="","",'Data Entry'!A20)</f>
        <v>Netflix</v>
      </c>
      <c r="C22" s="248">
        <f>IF('Data Entry'!B20="","",'Data Entry'!B20)</f>
        <v>11</v>
      </c>
      <c r="D22" s="228">
        <f>IF('Data Entry'!C20="","",'Data Entry'!C20)</f>
        <v>14.95</v>
      </c>
      <c r="E22" s="228">
        <f t="shared" si="5"/>
        <v>14.95</v>
      </c>
      <c r="F22" s="229" t="str">
        <f>IF('Data Entry'!D20="","",'Data Entry'!D20)</f>
        <v/>
      </c>
      <c r="G22" s="209" t="str">
        <f>IF('Data Entry'!E20="","",'Data Entry'!E20)</f>
        <v>Monthly</v>
      </c>
      <c r="H22" s="519">
        <f>IF('Data Entry'!F20="","",'Data Entry'!F20)</f>
        <v>7</v>
      </c>
      <c r="I22" s="524"/>
      <c r="J22" s="165" t="str">
        <f>IF('Data Entry'!G20="","",'Data Entry'!G20)</f>
        <v/>
      </c>
      <c r="K22" s="167" t="str">
        <f>IF('Data Entry'!H20="","",'Data Entry'!H20)</f>
        <v/>
      </c>
      <c r="L22" s="222" t="str">
        <f>IF('Data Entry'!I20="","",'Data Entry'!I20)</f>
        <v/>
      </c>
      <c r="M22" s="222" t="str">
        <f t="shared" si="6"/>
        <v/>
      </c>
      <c r="N22" s="222" t="str">
        <f>IF('Data Entry'!J20="","",'Data Entry'!J20)</f>
        <v/>
      </c>
      <c r="O22" s="222" t="str">
        <f t="shared" si="4"/>
        <v/>
      </c>
      <c r="P22" s="223" t="str">
        <f>IF('Data Entry'!K20="","",'Data Entry'!K20)</f>
        <v/>
      </c>
      <c r="R22" s="190"/>
      <c r="S22" s="192"/>
      <c r="T22" s="191"/>
      <c r="V22" s="190"/>
      <c r="W22" s="192"/>
      <c r="X22" s="191"/>
      <c r="Z22" s="651"/>
      <c r="AA22" s="652"/>
      <c r="AB22" s="795"/>
      <c r="AC22" s="796"/>
      <c r="AD22" s="796"/>
      <c r="AE22" s="797"/>
    </row>
    <row r="23" spans="1:48" ht="14.25" customHeight="1" thickBot="1" x14ac:dyDescent="0.35">
      <c r="A23" s="525"/>
      <c r="B23" s="163" t="str">
        <f>IF('Data Entry'!A21="","",'Data Entry'!A21)</f>
        <v/>
      </c>
      <c r="C23" s="248" t="str">
        <f>IF('Data Entry'!B21="","",'Data Entry'!B21)</f>
        <v/>
      </c>
      <c r="D23" s="228" t="str">
        <f>IF('Data Entry'!C21="","",'Data Entry'!C21)</f>
        <v/>
      </c>
      <c r="E23" s="228" t="str">
        <f t="shared" si="5"/>
        <v/>
      </c>
      <c r="F23" s="248" t="str">
        <f>IF('Data Entry'!D21="","",'Data Entry'!D21)</f>
        <v/>
      </c>
      <c r="G23" s="209" t="str">
        <f>IF('Data Entry'!E21="","",'Data Entry'!E21)</f>
        <v/>
      </c>
      <c r="H23" s="519" t="str">
        <f>IF('Data Entry'!F21="","",'Data Entry'!F21)</f>
        <v/>
      </c>
      <c r="I23" s="524"/>
      <c r="J23" s="165" t="str">
        <f>IF('Data Entry'!G21="","",'Data Entry'!G21)</f>
        <v/>
      </c>
      <c r="K23" s="167" t="str">
        <f>IF('Data Entry'!H21="","",'Data Entry'!H21)</f>
        <v/>
      </c>
      <c r="L23" s="222" t="str">
        <f>IF('Data Entry'!I21="","",'Data Entry'!I21)</f>
        <v/>
      </c>
      <c r="M23" s="222" t="str">
        <f t="shared" si="6"/>
        <v/>
      </c>
      <c r="N23" s="222" t="str">
        <f>IF('Data Entry'!J21="","",'Data Entry'!J21)</f>
        <v/>
      </c>
      <c r="O23" s="222" t="str">
        <f t="shared" si="4"/>
        <v/>
      </c>
      <c r="P23" s="223" t="str">
        <f>IF('Data Entry'!K21="","",'Data Entry'!K21)</f>
        <v/>
      </c>
      <c r="R23" s="193" t="s">
        <v>6</v>
      </c>
      <c r="S23" s="194"/>
      <c r="T23" s="195">
        <f>SUM(T15:T21)</f>
        <v>1844.4558333333334</v>
      </c>
      <c r="V23" s="193" t="s">
        <v>6</v>
      </c>
      <c r="W23" s="194"/>
      <c r="X23" s="195">
        <f>SUM(X15:X21)</f>
        <v>1844.4558333333334</v>
      </c>
      <c r="Z23" s="662" t="s">
        <v>222</v>
      </c>
      <c r="AA23" s="663"/>
      <c r="AB23" s="763" t="s">
        <v>260</v>
      </c>
      <c r="AC23" s="763"/>
      <c r="AD23" s="763"/>
      <c r="AE23" s="764"/>
    </row>
    <row r="24" spans="1:48" ht="14.25" customHeight="1" thickBot="1" x14ac:dyDescent="0.35">
      <c r="A24" s="525"/>
      <c r="B24" s="163" t="str">
        <f>IF('Data Entry'!A22="","",'Data Entry'!A22)</f>
        <v/>
      </c>
      <c r="C24" s="248" t="str">
        <f>IF('Data Entry'!B22="","",'Data Entry'!B22)</f>
        <v/>
      </c>
      <c r="D24" s="228" t="str">
        <f>IF('Data Entry'!C22="","",'Data Entry'!C22)</f>
        <v/>
      </c>
      <c r="E24" s="228" t="str">
        <f t="shared" si="5"/>
        <v/>
      </c>
      <c r="F24" s="248" t="str">
        <f>IF('Data Entry'!D22="","",'Data Entry'!D22)</f>
        <v/>
      </c>
      <c r="G24" s="209" t="str">
        <f>IF('Data Entry'!E22="","",'Data Entry'!E22)</f>
        <v/>
      </c>
      <c r="H24" s="519" t="str">
        <f>IF('Data Entry'!F22="","",'Data Entry'!F22)</f>
        <v/>
      </c>
      <c r="I24" s="524"/>
      <c r="J24" s="165" t="str">
        <f>IF('Data Entry'!G22="","",'Data Entry'!G22)</f>
        <v/>
      </c>
      <c r="K24" s="167" t="str">
        <f>IF('Data Entry'!H22="","",'Data Entry'!H22)</f>
        <v/>
      </c>
      <c r="L24" s="222" t="str">
        <f>IF('Data Entry'!I22="","",'Data Entry'!I22)</f>
        <v/>
      </c>
      <c r="M24" s="222" t="str">
        <f t="shared" si="6"/>
        <v/>
      </c>
      <c r="N24" s="222" t="str">
        <f>IF('Data Entry'!J22="","",'Data Entry'!J22)</f>
        <v/>
      </c>
      <c r="O24" s="222" t="str">
        <f t="shared" si="4"/>
        <v/>
      </c>
      <c r="P24" s="223" t="str">
        <f>IF('Data Entry'!K22="","",'Data Entry'!K22)</f>
        <v/>
      </c>
      <c r="Z24" s="664"/>
      <c r="AA24" s="665"/>
      <c r="AB24" s="763"/>
      <c r="AC24" s="763"/>
      <c r="AD24" s="763"/>
      <c r="AE24" s="764"/>
    </row>
    <row r="25" spans="1:48" ht="14.25" customHeight="1" thickBot="1" x14ac:dyDescent="0.35">
      <c r="A25" s="525"/>
      <c r="B25" s="163" t="str">
        <f>IF('Data Entry'!A23="","",'Data Entry'!A23)</f>
        <v/>
      </c>
      <c r="C25" s="248" t="str">
        <f>IF('Data Entry'!B23="","",'Data Entry'!B23)</f>
        <v/>
      </c>
      <c r="D25" s="228" t="str">
        <f>IF('Data Entry'!C23="","",'Data Entry'!C23)</f>
        <v/>
      </c>
      <c r="E25" s="228" t="str">
        <f t="shared" si="5"/>
        <v/>
      </c>
      <c r="F25" s="248" t="str">
        <f>IF('Data Entry'!D23="","",'Data Entry'!D23)</f>
        <v/>
      </c>
      <c r="G25" s="209" t="str">
        <f>IF('Data Entry'!E23="","",'Data Entry'!E23)</f>
        <v/>
      </c>
      <c r="H25" s="519" t="str">
        <f>IF('Data Entry'!F23="","",'Data Entry'!F23)</f>
        <v/>
      </c>
      <c r="I25" s="524"/>
      <c r="J25" s="165" t="str">
        <f>IF('Data Entry'!G23="","",'Data Entry'!G23)</f>
        <v/>
      </c>
      <c r="K25" s="167" t="str">
        <f>IF('Data Entry'!H23="","",'Data Entry'!H23)</f>
        <v/>
      </c>
      <c r="L25" s="222" t="str">
        <f>IF('Data Entry'!I23="","",'Data Entry'!I23)</f>
        <v/>
      </c>
      <c r="M25" s="222" t="str">
        <f t="shared" si="6"/>
        <v/>
      </c>
      <c r="N25" s="222" t="str">
        <f>IF('Data Entry'!J23="","",'Data Entry'!J23)</f>
        <v/>
      </c>
      <c r="O25" s="222" t="str">
        <f t="shared" si="4"/>
        <v/>
      </c>
      <c r="P25" s="223" t="str">
        <f>IF('Data Entry'!K23="","",'Data Entry'!K23)</f>
        <v/>
      </c>
      <c r="R25" s="676" t="s">
        <v>213</v>
      </c>
      <c r="S25" s="677"/>
      <c r="T25" s="678"/>
      <c r="V25" s="676" t="s">
        <v>213</v>
      </c>
      <c r="W25" s="677"/>
      <c r="X25" s="678"/>
      <c r="Z25" s="666"/>
      <c r="AA25" s="667"/>
      <c r="AB25" s="765"/>
      <c r="AC25" s="765"/>
      <c r="AD25" s="765"/>
      <c r="AE25" s="766"/>
    </row>
    <row r="26" spans="1:48" ht="14.25" customHeight="1" x14ac:dyDescent="0.3">
      <c r="A26" s="525"/>
      <c r="B26" s="163" t="str">
        <f>IF('Data Entry'!A24="","",'Data Entry'!A24)</f>
        <v/>
      </c>
      <c r="C26" s="248" t="str">
        <f>IF('Data Entry'!B24="","",'Data Entry'!B24)</f>
        <v/>
      </c>
      <c r="D26" s="228" t="str">
        <f>IF('Data Entry'!C24="","",'Data Entry'!C24)</f>
        <v/>
      </c>
      <c r="E26" s="228" t="str">
        <f t="shared" si="5"/>
        <v/>
      </c>
      <c r="F26" s="248" t="str">
        <f>IF('Data Entry'!D24="","",'Data Entry'!D24)</f>
        <v/>
      </c>
      <c r="G26" s="209" t="str">
        <f>IF('Data Entry'!E24="","",'Data Entry'!E24)</f>
        <v/>
      </c>
      <c r="H26" s="519" t="str">
        <f>IF('Data Entry'!F24="","",'Data Entry'!F24)</f>
        <v/>
      </c>
      <c r="I26" s="524"/>
      <c r="J26" s="165" t="str">
        <f>IF('Data Entry'!G24="","",'Data Entry'!G24)</f>
        <v/>
      </c>
      <c r="K26" s="167" t="str">
        <f>IF('Data Entry'!H24="","",'Data Entry'!H24)</f>
        <v/>
      </c>
      <c r="L26" s="222" t="str">
        <f>IF('Data Entry'!I24="","",'Data Entry'!I24)</f>
        <v/>
      </c>
      <c r="M26" s="222" t="str">
        <f t="shared" si="6"/>
        <v/>
      </c>
      <c r="N26" s="222" t="str">
        <f>IF('Data Entry'!J24="","",'Data Entry'!J24)</f>
        <v/>
      </c>
      <c r="O26" s="222" t="str">
        <f t="shared" si="4"/>
        <v/>
      </c>
      <c r="P26" s="223" t="str">
        <f>IF('Data Entry'!K24="","",'Data Entry'!K24)</f>
        <v/>
      </c>
      <c r="R26" s="196" t="s">
        <v>19</v>
      </c>
      <c r="S26" s="197"/>
      <c r="T26" s="198">
        <f>SUM(N14:N30)</f>
        <v>230</v>
      </c>
      <c r="V26" s="196" t="s">
        <v>19</v>
      </c>
      <c r="W26" s="197"/>
      <c r="X26" s="198">
        <f>SUM(O14:O30)</f>
        <v>230</v>
      </c>
    </row>
    <row r="27" spans="1:48" ht="14.25" customHeight="1" x14ac:dyDescent="0.3">
      <c r="A27" s="525"/>
      <c r="B27" s="163" t="str">
        <f>IF('Data Entry'!A25="","",'Data Entry'!A25)</f>
        <v/>
      </c>
      <c r="C27" s="248" t="str">
        <f>IF('Data Entry'!B25="","",'Data Entry'!B25)</f>
        <v/>
      </c>
      <c r="D27" s="228" t="str">
        <f>IF('Data Entry'!C25="","",'Data Entry'!C25)</f>
        <v/>
      </c>
      <c r="E27" s="228" t="str">
        <f t="shared" si="5"/>
        <v/>
      </c>
      <c r="F27" s="248" t="str">
        <f>IF('Data Entry'!D25="","",'Data Entry'!D25)</f>
        <v/>
      </c>
      <c r="G27" s="209" t="str">
        <f>IF('Data Entry'!E25="","",'Data Entry'!E25)</f>
        <v/>
      </c>
      <c r="H27" s="519" t="str">
        <f>IF('Data Entry'!F25="","",'Data Entry'!F25)</f>
        <v/>
      </c>
      <c r="I27" s="524"/>
      <c r="J27" s="165" t="str">
        <f>IF('Data Entry'!G25="","",'Data Entry'!G25)</f>
        <v/>
      </c>
      <c r="K27" s="165" t="str">
        <f>IF('Data Entry'!H25="","",'Data Entry'!H25)</f>
        <v/>
      </c>
      <c r="L27" s="222" t="str">
        <f>IF('Data Entry'!I25="","",'Data Entry'!I25)</f>
        <v/>
      </c>
      <c r="M27" s="222" t="str">
        <f t="shared" si="6"/>
        <v/>
      </c>
      <c r="N27" s="222" t="str">
        <f>IF('Data Entry'!J25="","",'Data Entry'!J25)</f>
        <v/>
      </c>
      <c r="O27" s="222" t="str">
        <f t="shared" si="4"/>
        <v/>
      </c>
      <c r="P27" s="223" t="str">
        <f>IF('Data Entry'!K25="","",'Data Entry'!K25)</f>
        <v/>
      </c>
      <c r="R27" s="196" t="s">
        <v>22</v>
      </c>
      <c r="S27" s="197"/>
      <c r="T27" s="198">
        <f>SUM(N32:N43)</f>
        <v>1770</v>
      </c>
      <c r="V27" s="196" t="s">
        <v>22</v>
      </c>
      <c r="W27" s="197"/>
      <c r="X27" s="198">
        <f>SUM(O32:O43)</f>
        <v>1770</v>
      </c>
    </row>
    <row r="28" spans="1:48" ht="14.25" customHeight="1" thickBot="1" x14ac:dyDescent="0.35">
      <c r="A28" s="525"/>
      <c r="B28" s="163" t="str">
        <f>IF('Data Entry'!A26="","",'Data Entry'!A26)</f>
        <v/>
      </c>
      <c r="C28" s="248" t="str">
        <f>IF('Data Entry'!B26="","",'Data Entry'!B26)</f>
        <v/>
      </c>
      <c r="D28" s="228" t="str">
        <f>IF('Data Entry'!C26="","",'Data Entry'!C26)</f>
        <v/>
      </c>
      <c r="E28" s="228" t="str">
        <f t="shared" si="5"/>
        <v/>
      </c>
      <c r="F28" s="248" t="str">
        <f>IF('Data Entry'!D26="","",'Data Entry'!D26)</f>
        <v/>
      </c>
      <c r="G28" s="209" t="str">
        <f>IF('Data Entry'!E26="","",'Data Entry'!E26)</f>
        <v/>
      </c>
      <c r="H28" s="519" t="str">
        <f>IF('Data Entry'!F26="","",'Data Entry'!F26)</f>
        <v/>
      </c>
      <c r="I28" s="524"/>
      <c r="J28" s="165" t="str">
        <f>IF('Data Entry'!G26="","",'Data Entry'!G26)</f>
        <v/>
      </c>
      <c r="K28" s="167" t="str">
        <f>IF('Data Entry'!H26="","",'Data Entry'!H26)</f>
        <v/>
      </c>
      <c r="L28" s="222" t="str">
        <f>IF('Data Entry'!I26="","",'Data Entry'!I26)</f>
        <v/>
      </c>
      <c r="M28" s="222" t="str">
        <f t="shared" si="6"/>
        <v/>
      </c>
      <c r="N28" s="222" t="str">
        <f>IF('Data Entry'!J26="","",'Data Entry'!J26)</f>
        <v/>
      </c>
      <c r="O28" s="222" t="str">
        <f t="shared" si="4"/>
        <v/>
      </c>
      <c r="P28" s="223" t="str">
        <f>IF('Data Entry'!K26="","",'Data Entry'!K26)</f>
        <v/>
      </c>
      <c r="R28" s="196"/>
      <c r="S28" s="197"/>
      <c r="T28" s="198"/>
      <c r="V28" s="196"/>
      <c r="W28" s="197"/>
      <c r="X28" s="198"/>
    </row>
    <row r="29" spans="1:48" ht="14.25" customHeight="1" thickTop="1" thickBot="1" x14ac:dyDescent="0.35">
      <c r="A29" s="525"/>
      <c r="B29" s="163" t="str">
        <f>IF('Data Entry'!A27="","",'Data Entry'!A27)</f>
        <v/>
      </c>
      <c r="C29" s="248" t="str">
        <f>IF('Data Entry'!B27="","",'Data Entry'!B27)</f>
        <v/>
      </c>
      <c r="D29" s="228" t="str">
        <f>IF('Data Entry'!C27="","",'Data Entry'!C27)</f>
        <v/>
      </c>
      <c r="E29" s="228" t="str">
        <f t="shared" si="5"/>
        <v/>
      </c>
      <c r="F29" s="248" t="str">
        <f>IF('Data Entry'!D27="","",'Data Entry'!D27)</f>
        <v/>
      </c>
      <c r="G29" s="209" t="str">
        <f>IF('Data Entry'!E27="","",'Data Entry'!E27)</f>
        <v/>
      </c>
      <c r="H29" s="519" t="str">
        <f>IF('Data Entry'!F27="","",'Data Entry'!F27)</f>
        <v/>
      </c>
      <c r="I29" s="524"/>
      <c r="J29" s="165" t="str">
        <f>IF('Data Entry'!G27="","",'Data Entry'!G27)</f>
        <v/>
      </c>
      <c r="K29" s="167" t="str">
        <f>IF('Data Entry'!H27="","",'Data Entry'!H27)</f>
        <v/>
      </c>
      <c r="L29" s="222" t="str">
        <f>IF('Data Entry'!I27="","",'Data Entry'!I27)</f>
        <v/>
      </c>
      <c r="M29" s="222" t="str">
        <f t="shared" si="6"/>
        <v/>
      </c>
      <c r="N29" s="222" t="str">
        <f>IF('Data Entry'!J27="","",'Data Entry'!J27)</f>
        <v/>
      </c>
      <c r="O29" s="222" t="str">
        <f t="shared" si="4"/>
        <v/>
      </c>
      <c r="P29" s="223" t="str">
        <f>IF('Data Entry'!K27="","",'Data Entry'!K27)</f>
        <v/>
      </c>
      <c r="R29" s="199" t="s">
        <v>6</v>
      </c>
      <c r="S29" s="200"/>
      <c r="T29" s="201">
        <f>SUM(T26:T27)</f>
        <v>2000</v>
      </c>
      <c r="V29" s="199" t="s">
        <v>6</v>
      </c>
      <c r="W29" s="200"/>
      <c r="X29" s="201">
        <f>SUM(X26:X27)</f>
        <v>2000</v>
      </c>
      <c r="Z29" s="621" t="s">
        <v>860</v>
      </c>
      <c r="AA29" s="622"/>
      <c r="AB29" s="622"/>
      <c r="AC29" s="622"/>
      <c r="AD29" s="622"/>
      <c r="AE29" s="622"/>
      <c r="AF29" s="622"/>
      <c r="AG29" s="622"/>
      <c r="AH29" s="622"/>
      <c r="AI29" s="622"/>
      <c r="AJ29" s="622"/>
      <c r="AK29" s="622"/>
      <c r="AL29" s="623"/>
    </row>
    <row r="30" spans="1:48" ht="14.25" customHeight="1" thickBot="1" x14ac:dyDescent="0.35">
      <c r="A30" s="525"/>
      <c r="B30" s="163" t="str">
        <f>IF('Data Entry'!A28="","",'Data Entry'!A28)</f>
        <v/>
      </c>
      <c r="C30" s="248" t="str">
        <f>IF('Data Entry'!B28="","",'Data Entry'!B28)</f>
        <v/>
      </c>
      <c r="D30" s="228" t="str">
        <f>IF('Data Entry'!C28="","",'Data Entry'!C28)</f>
        <v/>
      </c>
      <c r="E30" s="228" t="str">
        <f t="shared" si="5"/>
        <v/>
      </c>
      <c r="F30" s="248" t="str">
        <f>IF('Data Entry'!D28="","",'Data Entry'!D28)</f>
        <v/>
      </c>
      <c r="G30" s="209" t="str">
        <f>IF('Data Entry'!E28="","",'Data Entry'!E28)</f>
        <v/>
      </c>
      <c r="H30" s="519" t="str">
        <f>IF('Data Entry'!F28="","",'Data Entry'!F28)</f>
        <v/>
      </c>
      <c r="I30" s="524"/>
      <c r="J30" s="165" t="str">
        <f>IF('Data Entry'!G28="","",'Data Entry'!G28)</f>
        <v/>
      </c>
      <c r="K30" s="167" t="str">
        <f>IF('Data Entry'!H28="","",'Data Entry'!H28)</f>
        <v/>
      </c>
      <c r="L30" s="222" t="str">
        <f>IF('Data Entry'!I28="","",'Data Entry'!I28)</f>
        <v/>
      </c>
      <c r="M30" s="222" t="str">
        <f t="shared" si="6"/>
        <v/>
      </c>
      <c r="N30" s="222" t="str">
        <f>IF('Data Entry'!J28="","",'Data Entry'!J28)</f>
        <v/>
      </c>
      <c r="O30" s="222" t="str">
        <f t="shared" si="4"/>
        <v/>
      </c>
      <c r="P30" s="223" t="str">
        <f>IF('Data Entry'!K28="","",'Data Entry'!K28)</f>
        <v/>
      </c>
      <c r="R30" s="8"/>
      <c r="T30" s="181"/>
      <c r="V30" s="8"/>
      <c r="X30" s="181"/>
      <c r="Z30" s="624"/>
      <c r="AA30" s="625"/>
      <c r="AB30" s="625"/>
      <c r="AC30" s="625"/>
      <c r="AD30" s="625"/>
      <c r="AE30" s="625"/>
      <c r="AF30" s="625"/>
      <c r="AG30" s="625"/>
      <c r="AH30" s="625"/>
      <c r="AI30" s="625"/>
      <c r="AJ30" s="625"/>
      <c r="AK30" s="625"/>
      <c r="AL30" s="626"/>
    </row>
    <row r="31" spans="1:48" ht="14.25" customHeight="1" x14ac:dyDescent="0.3">
      <c r="A31" s="525"/>
      <c r="B31" s="163" t="str">
        <f>IF('Data Entry'!A29="","",'Data Entry'!A29)</f>
        <v/>
      </c>
      <c r="C31" s="248" t="str">
        <f>IF('Data Entry'!B29="","",'Data Entry'!B29)</f>
        <v/>
      </c>
      <c r="D31" s="228" t="str">
        <f>IF('Data Entry'!C29="","",'Data Entry'!C29)</f>
        <v/>
      </c>
      <c r="E31" s="228" t="str">
        <f t="shared" si="5"/>
        <v/>
      </c>
      <c r="F31" s="229" t="str">
        <f>IF('Data Entry'!D29="","",'Data Entry'!D29)</f>
        <v/>
      </c>
      <c r="G31" s="209" t="str">
        <f>IF('Data Entry'!E29="","",'Data Entry'!E29)</f>
        <v/>
      </c>
      <c r="H31" s="519" t="str">
        <f>IF('Data Entry'!F29="","",'Data Entry'!F29)</f>
        <v/>
      </c>
      <c r="I31" s="524"/>
      <c r="J31" s="164" t="s">
        <v>22</v>
      </c>
      <c r="K31" s="166" t="s">
        <v>194</v>
      </c>
      <c r="L31" s="166" t="s">
        <v>11</v>
      </c>
      <c r="M31" s="166" t="s">
        <v>271</v>
      </c>
      <c r="N31" s="166" t="s">
        <v>193</v>
      </c>
      <c r="O31" s="166" t="s">
        <v>271</v>
      </c>
      <c r="P31" s="221" t="s">
        <v>125</v>
      </c>
      <c r="R31" s="676" t="s">
        <v>265</v>
      </c>
      <c r="S31" s="677"/>
      <c r="T31" s="678"/>
      <c r="V31" s="676" t="s">
        <v>265</v>
      </c>
      <c r="W31" s="677"/>
      <c r="X31" s="678"/>
      <c r="Z31" s="627" t="s">
        <v>808</v>
      </c>
      <c r="AA31" s="628"/>
      <c r="AB31" s="628"/>
      <c r="AC31" s="628"/>
      <c r="AD31" s="628"/>
      <c r="AE31" s="628"/>
      <c r="AF31" s="628"/>
      <c r="AG31" s="628"/>
      <c r="AH31" s="628"/>
      <c r="AI31" s="628"/>
      <c r="AJ31" s="628"/>
      <c r="AK31" s="628"/>
      <c r="AL31" s="629"/>
    </row>
    <row r="32" spans="1:48" ht="14.25" customHeight="1" x14ac:dyDescent="0.3">
      <c r="A32" s="525"/>
      <c r="B32" s="163" t="str">
        <f>IF('Data Entry'!A30="","",'Data Entry'!A30)</f>
        <v/>
      </c>
      <c r="C32" s="248" t="str">
        <f>IF('Data Entry'!B30="","",'Data Entry'!B30)</f>
        <v/>
      </c>
      <c r="D32" s="228" t="str">
        <f>IF('Data Entry'!C30="","",'Data Entry'!C30)</f>
        <v/>
      </c>
      <c r="E32" s="228" t="str">
        <f t="shared" si="5"/>
        <v/>
      </c>
      <c r="F32" s="229" t="str">
        <f>IF('Data Entry'!D30="","",'Data Entry'!D30)</f>
        <v/>
      </c>
      <c r="G32" s="209" t="str">
        <f>IF('Data Entry'!E30="","",'Data Entry'!E30)</f>
        <v/>
      </c>
      <c r="H32" s="519" t="str">
        <f>IF('Data Entry'!F30="","",'Data Entry'!F30)</f>
        <v/>
      </c>
      <c r="I32" s="524"/>
      <c r="J32" s="165" t="str">
        <f>IF('Data Entry'!G30="","",'Data Entry'!G30)</f>
        <v>Bank Loan 1</v>
      </c>
      <c r="K32" s="167">
        <f>IF('Data Entry'!H30="","",'Data Entry'!H30)</f>
        <v>1</v>
      </c>
      <c r="L32" s="222">
        <f>IF('Data Entry'!I30="","",'Data Entry'!I30)</f>
        <v>5000</v>
      </c>
      <c r="M32" s="222">
        <f t="shared" si="6"/>
        <v>5000</v>
      </c>
      <c r="N32" s="222">
        <f>IF('Data Entry'!J30="","",'Data Entry'!J30)</f>
        <v>120</v>
      </c>
      <c r="O32" s="222">
        <f t="shared" ref="O32:O41" si="9">IF(I32="",N32,"")</f>
        <v>120</v>
      </c>
      <c r="P32" s="224">
        <f>IF('Data Entry'!K30="","",'Data Entry'!K30)</f>
        <v>0.14000000000000001</v>
      </c>
      <c r="R32" s="202" t="s">
        <v>210</v>
      </c>
      <c r="S32" s="197"/>
      <c r="T32" s="198">
        <f>SUM(L14:L30)</f>
        <v>3270</v>
      </c>
      <c r="V32" s="202" t="s">
        <v>210</v>
      </c>
      <c r="W32" s="197"/>
      <c r="X32" s="198">
        <f>SUM(M14:M30)</f>
        <v>3270</v>
      </c>
      <c r="Z32" s="630"/>
      <c r="AA32" s="631"/>
      <c r="AB32" s="631"/>
      <c r="AC32" s="631"/>
      <c r="AD32" s="631"/>
      <c r="AE32" s="631"/>
      <c r="AF32" s="631"/>
      <c r="AG32" s="631"/>
      <c r="AH32" s="631"/>
      <c r="AI32" s="631"/>
      <c r="AJ32" s="631"/>
      <c r="AK32" s="631"/>
      <c r="AL32" s="632"/>
      <c r="AT32"/>
      <c r="AU32"/>
      <c r="AV32"/>
    </row>
    <row r="33" spans="1:48" ht="14.25" customHeight="1" x14ac:dyDescent="0.3">
      <c r="A33" s="525"/>
      <c r="B33" s="163" t="str">
        <f>IF('Data Entry'!A31="","",'Data Entry'!A31)</f>
        <v>Fixed Bills (Other)</v>
      </c>
      <c r="C33" s="248" t="str">
        <f>IF('Data Entry'!B31="","",'Data Entry'!B31)</f>
        <v>Due</v>
      </c>
      <c r="D33" s="228" t="str">
        <f>IF('Data Entry'!C31="","",'Data Entry'!C31)</f>
        <v>Per Month</v>
      </c>
      <c r="E33" s="228" t="str">
        <f t="shared" si="5"/>
        <v>Per Month</v>
      </c>
      <c r="F33" s="229" t="str">
        <f>IF('Data Entry'!D31="","",'Data Entry'!D31)</f>
        <v>Amount</v>
      </c>
      <c r="G33" s="209" t="str">
        <f>IF('Data Entry'!E31="","",'Data Entry'!E31)</f>
        <v>Frequency</v>
      </c>
      <c r="H33" s="519" t="str">
        <f>IF('Data Entry'!F31="","",'Data Entry'!F31)</f>
        <v>Code</v>
      </c>
      <c r="I33" s="524"/>
      <c r="J33" s="165" t="str">
        <f>IF('Data Entry'!G31="","",'Data Entry'!G31)</f>
        <v>Car Payment 1</v>
      </c>
      <c r="K33" s="167">
        <f>IF('Data Entry'!H31="","",'Data Entry'!H31)</f>
        <v>15</v>
      </c>
      <c r="L33" s="222">
        <f>IF('Data Entry'!I31="","",'Data Entry'!I31)</f>
        <v>18000</v>
      </c>
      <c r="M33" s="222">
        <f t="shared" si="6"/>
        <v>18000</v>
      </c>
      <c r="N33" s="222">
        <f>IF('Data Entry'!J31="","",'Data Entry'!J31)</f>
        <v>350</v>
      </c>
      <c r="O33" s="222">
        <f t="shared" si="9"/>
        <v>350</v>
      </c>
      <c r="P33" s="224">
        <f>IF('Data Entry'!K31="","",'Data Entry'!K31)</f>
        <v>7.0000000000000007E-2</v>
      </c>
      <c r="R33" s="202" t="s">
        <v>211</v>
      </c>
      <c r="S33" s="197"/>
      <c r="T33" s="198">
        <f>SUM(L32:L43)</f>
        <v>163000</v>
      </c>
      <c r="V33" s="202" t="s">
        <v>211</v>
      </c>
      <c r="W33" s="197"/>
      <c r="X33" s="198">
        <f>SUM(M32:M43)</f>
        <v>163000</v>
      </c>
      <c r="Z33" s="630"/>
      <c r="AA33" s="631"/>
      <c r="AB33" s="631"/>
      <c r="AC33" s="631"/>
      <c r="AD33" s="631"/>
      <c r="AE33" s="631"/>
      <c r="AF33" s="631"/>
      <c r="AG33" s="631"/>
      <c r="AH33" s="631"/>
      <c r="AI33" s="631"/>
      <c r="AJ33" s="631"/>
      <c r="AK33" s="631"/>
      <c r="AL33" s="632"/>
      <c r="AT33"/>
      <c r="AU33"/>
      <c r="AV33"/>
    </row>
    <row r="34" spans="1:48" ht="14.25" customHeight="1" thickBot="1" x14ac:dyDescent="0.35">
      <c r="A34" s="525"/>
      <c r="B34" s="163" t="str">
        <f>IF('Data Entry'!A32="","",'Data Entry'!A32)</f>
        <v>Lawn Service</v>
      </c>
      <c r="C34" s="248" t="str">
        <f>IF('Data Entry'!B32="","",'Data Entry'!B32)</f>
        <v/>
      </c>
      <c r="D34" s="228">
        <f>IF('Data Entry'!C32="","",'Data Entry'!C32)</f>
        <v>100</v>
      </c>
      <c r="E34" s="228">
        <f t="shared" si="5"/>
        <v>100</v>
      </c>
      <c r="F34" s="229">
        <f>IF('Data Entry'!D32="","",'Data Entry'!D32)</f>
        <v>50</v>
      </c>
      <c r="G34" s="209" t="str">
        <f>IF('Data Entry'!E32="","",'Data Entry'!E32)</f>
        <v>Bi-Weekly</v>
      </c>
      <c r="H34" s="519">
        <f>IF('Data Entry'!F32="","",'Data Entry'!F32)</f>
        <v>5</v>
      </c>
      <c r="I34" s="524"/>
      <c r="J34" s="165" t="str">
        <f>IF('Data Entry'!G32="","",'Data Entry'!G32)</f>
        <v>Car Payment 2</v>
      </c>
      <c r="K34" s="167">
        <f>IF('Data Entry'!H32="","",'Data Entry'!H32)</f>
        <v>15</v>
      </c>
      <c r="L34" s="222">
        <f>IF('Data Entry'!I32="","",'Data Entry'!I32)</f>
        <v>8000</v>
      </c>
      <c r="M34" s="222">
        <f t="shared" si="6"/>
        <v>8000</v>
      </c>
      <c r="N34" s="222">
        <f>IF('Data Entry'!J32="","",'Data Entry'!J32)</f>
        <v>200</v>
      </c>
      <c r="O34" s="222">
        <f t="shared" si="9"/>
        <v>200</v>
      </c>
      <c r="P34" s="224">
        <f>IF('Data Entry'!K32="","",'Data Entry'!K32)</f>
        <v>0.1</v>
      </c>
      <c r="R34" s="202"/>
      <c r="S34" s="197"/>
      <c r="T34" s="198"/>
      <c r="V34" s="202"/>
      <c r="W34" s="197"/>
      <c r="X34" s="198"/>
      <c r="Z34" s="630"/>
      <c r="AA34" s="631"/>
      <c r="AB34" s="631"/>
      <c r="AC34" s="631"/>
      <c r="AD34" s="631"/>
      <c r="AE34" s="631"/>
      <c r="AF34" s="631"/>
      <c r="AG34" s="631"/>
      <c r="AH34" s="631"/>
      <c r="AI34" s="631"/>
      <c r="AJ34" s="631"/>
      <c r="AK34" s="631"/>
      <c r="AL34" s="632"/>
      <c r="AT34"/>
      <c r="AU34"/>
      <c r="AV34"/>
    </row>
    <row r="35" spans="1:48" ht="14.25" customHeight="1" thickTop="1" x14ac:dyDescent="0.3">
      <c r="A35" s="525"/>
      <c r="B35" s="163" t="str">
        <f>IF('Data Entry'!A33="","",'Data Entry'!A33)</f>
        <v>HOA</v>
      </c>
      <c r="C35" s="248" t="str">
        <f>IF('Data Entry'!B33="","",'Data Entry'!B33)</f>
        <v>Jan/Jun</v>
      </c>
      <c r="D35" s="228">
        <f>IF('Data Entry'!C33="","",'Data Entry'!C33)</f>
        <v>25</v>
      </c>
      <c r="E35" s="228">
        <f t="shared" si="5"/>
        <v>25</v>
      </c>
      <c r="F35" s="229">
        <f>IF('Data Entry'!D33="","",'Data Entry'!D33)</f>
        <v>150</v>
      </c>
      <c r="G35" s="209" t="str">
        <f>IF('Data Entry'!E33="","",'Data Entry'!E33)</f>
        <v>Bi-Yearly</v>
      </c>
      <c r="H35" s="519">
        <f>IF('Data Entry'!F33="","",'Data Entry'!F33)</f>
        <v>2</v>
      </c>
      <c r="I35" s="524"/>
      <c r="J35" s="165" t="str">
        <f>IF('Data Entry'!G33="","",'Data Entry'!G33)</f>
        <v>Mortgage</v>
      </c>
      <c r="K35" s="167">
        <f>IF('Data Entry'!H33="","",'Data Entry'!H33)</f>
        <v>1</v>
      </c>
      <c r="L35" s="222">
        <f>IF('Data Entry'!I33="","",'Data Entry'!I33)</f>
        <v>110000</v>
      </c>
      <c r="M35" s="222">
        <f t="shared" si="6"/>
        <v>110000</v>
      </c>
      <c r="N35" s="222">
        <f>IF('Data Entry'!J33="","",'Data Entry'!J33)</f>
        <v>800</v>
      </c>
      <c r="O35" s="222">
        <f t="shared" si="9"/>
        <v>800</v>
      </c>
      <c r="P35" s="224">
        <f>IF('Data Entry'!K33="","",'Data Entry'!K33)</f>
        <v>0.04</v>
      </c>
      <c r="R35" s="202" t="s">
        <v>6</v>
      </c>
      <c r="S35" s="197"/>
      <c r="T35" s="198">
        <f>SUM(T32:T33)</f>
        <v>166270</v>
      </c>
      <c r="V35" s="202" t="s">
        <v>6</v>
      </c>
      <c r="W35" s="197"/>
      <c r="X35" s="198">
        <f>SUM(X32:X33)</f>
        <v>166270</v>
      </c>
      <c r="Z35" s="506"/>
      <c r="AA35" s="507"/>
      <c r="AB35" s="507"/>
      <c r="AC35" s="507"/>
      <c r="AD35" s="508"/>
      <c r="AE35" s="508"/>
      <c r="AF35" s="508"/>
      <c r="AG35" s="508"/>
      <c r="AH35" s="609" t="s">
        <v>791</v>
      </c>
      <c r="AI35" s="610"/>
      <c r="AJ35" s="610"/>
      <c r="AK35" s="610"/>
      <c r="AL35" s="611"/>
      <c r="AP35" s="726" t="s">
        <v>858</v>
      </c>
      <c r="AQ35" s="727"/>
      <c r="AT35"/>
      <c r="AU35"/>
      <c r="AV35"/>
    </row>
    <row r="36" spans="1:48" ht="14.25" customHeight="1" thickBot="1" x14ac:dyDescent="0.35">
      <c r="A36" s="525"/>
      <c r="B36" s="163" t="str">
        <f>IF('Data Entry'!A34="","",'Data Entry'!A34)</f>
        <v>Wholesale Club</v>
      </c>
      <c r="C36" s="248" t="str">
        <f>IF('Data Entry'!B34="","",'Data Entry'!B34)</f>
        <v>Jan</v>
      </c>
      <c r="D36" s="228">
        <f>IF('Data Entry'!C34="","",'Data Entry'!C34)</f>
        <v>4.166666666666667</v>
      </c>
      <c r="E36" s="228">
        <f t="shared" si="5"/>
        <v>4.166666666666667</v>
      </c>
      <c r="F36" s="229">
        <f>IF('Data Entry'!D34="","",'Data Entry'!D34)</f>
        <v>50</v>
      </c>
      <c r="G36" s="209" t="str">
        <f>IF('Data Entry'!E34="","",'Data Entry'!E34)</f>
        <v>Yearly</v>
      </c>
      <c r="H36" s="519">
        <f>IF('Data Entry'!F34="","",'Data Entry'!F34)</f>
        <v>4</v>
      </c>
      <c r="I36" s="524"/>
      <c r="J36" s="165" t="str">
        <f>IF('Data Entry'!G34="","",'Data Entry'!G34)</f>
        <v>Boat Loan</v>
      </c>
      <c r="K36" s="167">
        <f>IF('Data Entry'!H34="","",'Data Entry'!H34)</f>
        <v>25</v>
      </c>
      <c r="L36" s="222">
        <f>IF('Data Entry'!I34="","",'Data Entry'!I34)</f>
        <v>22000</v>
      </c>
      <c r="M36" s="222">
        <f t="shared" si="6"/>
        <v>22000</v>
      </c>
      <c r="N36" s="222">
        <f>IF('Data Entry'!J34="","",'Data Entry'!J34)</f>
        <v>300</v>
      </c>
      <c r="O36" s="222">
        <f t="shared" si="9"/>
        <v>300</v>
      </c>
      <c r="P36" s="224">
        <f>IF('Data Entry'!K34="","",'Data Entry'!K34)</f>
        <v>0.09</v>
      </c>
      <c r="R36" s="199"/>
      <c r="S36" s="200"/>
      <c r="T36" s="201"/>
      <c r="V36" s="199"/>
      <c r="W36" s="200"/>
      <c r="X36" s="201"/>
      <c r="Z36" s="492"/>
      <c r="AA36"/>
      <c r="AB36"/>
      <c r="AH36" s="612"/>
      <c r="AI36" s="613"/>
      <c r="AJ36" s="613"/>
      <c r="AK36" s="613"/>
      <c r="AL36" s="614"/>
      <c r="AP36" s="728"/>
      <c r="AQ36" s="729"/>
      <c r="AT36"/>
      <c r="AU36"/>
      <c r="AV36"/>
    </row>
    <row r="37" spans="1:48" ht="14.25" customHeight="1" thickBot="1" x14ac:dyDescent="0.35">
      <c r="A37" s="525"/>
      <c r="B37" s="163" t="str">
        <f>IF('Data Entry'!A35="","",'Data Entry'!A35)</f>
        <v>Disney+</v>
      </c>
      <c r="C37" s="248" t="str">
        <f>IF('Data Entry'!B35="","",'Data Entry'!B35)</f>
        <v>Jan</v>
      </c>
      <c r="D37" s="228">
        <f>IF('Data Entry'!C35="","",'Data Entry'!C35)</f>
        <v>10.399166666666668</v>
      </c>
      <c r="E37" s="228">
        <f t="shared" si="5"/>
        <v>10.399166666666668</v>
      </c>
      <c r="F37" s="229">
        <f>IF('Data Entry'!D35="","",'Data Entry'!D35)</f>
        <v>124.79</v>
      </c>
      <c r="G37" s="209" t="str">
        <f>IF('Data Entry'!E35="","",'Data Entry'!E35)</f>
        <v>Yearly</v>
      </c>
      <c r="H37" s="519">
        <f>IF('Data Entry'!F35="","",'Data Entry'!F35)</f>
        <v>7</v>
      </c>
      <c r="I37" s="524"/>
      <c r="J37" s="165" t="str">
        <f>IF('Data Entry'!G35="","",'Data Entry'!G35)</f>
        <v/>
      </c>
      <c r="K37" s="167" t="str">
        <f>IF('Data Entry'!H35="","",'Data Entry'!H35)</f>
        <v/>
      </c>
      <c r="L37" s="222" t="str">
        <f>IF('Data Entry'!I35="","",'Data Entry'!I35)</f>
        <v/>
      </c>
      <c r="M37" s="222" t="str">
        <f t="shared" si="6"/>
        <v/>
      </c>
      <c r="N37" s="222" t="str">
        <f>IF('Data Entry'!J35="","",'Data Entry'!J35)</f>
        <v/>
      </c>
      <c r="O37" s="222" t="str">
        <f t="shared" si="9"/>
        <v/>
      </c>
      <c r="P37" s="224" t="str">
        <f>IF('Data Entry'!K35="","",'Data Entry'!K35)</f>
        <v/>
      </c>
      <c r="Z37" s="492"/>
      <c r="AA37"/>
      <c r="AB37"/>
      <c r="AH37" s="615" t="s">
        <v>736</v>
      </c>
      <c r="AI37" s="616"/>
      <c r="AJ37" s="616"/>
      <c r="AK37" s="616"/>
      <c r="AL37" s="498" t="s">
        <v>786</v>
      </c>
      <c r="AP37" s="522" t="s">
        <v>198</v>
      </c>
      <c r="AQ37" s="489">
        <f t="shared" ref="AQ37:AQ43" si="10">IF(T15=0,0,T15)</f>
        <v>580</v>
      </c>
      <c r="AT37"/>
      <c r="AU37"/>
      <c r="AV37"/>
    </row>
    <row r="38" spans="1:48" ht="14.25" customHeight="1" x14ac:dyDescent="0.3">
      <c r="A38" s="525"/>
      <c r="B38" s="163" t="str">
        <f>IF('Data Entry'!A36="","",'Data Entry'!A36)</f>
        <v/>
      </c>
      <c r="C38" s="248" t="str">
        <f>IF('Data Entry'!B36="","",'Data Entry'!B36)</f>
        <v/>
      </c>
      <c r="D38" s="228" t="str">
        <f>IF('Data Entry'!C36="","",'Data Entry'!C36)</f>
        <v/>
      </c>
      <c r="E38" s="228" t="str">
        <f t="shared" si="5"/>
        <v/>
      </c>
      <c r="F38" s="228" t="str">
        <f>IF('Data Entry'!D36="","",'Data Entry'!D36)</f>
        <v/>
      </c>
      <c r="G38" s="209" t="str">
        <f>IF('Data Entry'!E36="","",'Data Entry'!E36)</f>
        <v/>
      </c>
      <c r="H38" s="519" t="str">
        <f>IF('Data Entry'!F36="","",'Data Entry'!F36)</f>
        <v/>
      </c>
      <c r="I38" s="524"/>
      <c r="J38" s="165" t="str">
        <f>IF('Data Entry'!G36="","",'Data Entry'!G36)</f>
        <v/>
      </c>
      <c r="K38" s="167" t="str">
        <f>IF('Data Entry'!H36="","",'Data Entry'!H36)</f>
        <v/>
      </c>
      <c r="L38" s="222" t="str">
        <f>IF('Data Entry'!I36="","",'Data Entry'!I36)</f>
        <v/>
      </c>
      <c r="M38" s="222" t="str">
        <f t="shared" si="6"/>
        <v/>
      </c>
      <c r="N38" s="222" t="str">
        <f>IF('Data Entry'!J36="","",'Data Entry'!J36)</f>
        <v/>
      </c>
      <c r="O38" s="222" t="str">
        <f t="shared" si="9"/>
        <v/>
      </c>
      <c r="P38" s="224" t="str">
        <f>IF('Data Entry'!K36="","",'Data Entry'!K36)</f>
        <v/>
      </c>
      <c r="R38" s="679" t="s">
        <v>214</v>
      </c>
      <c r="S38" s="680"/>
      <c r="T38" s="681"/>
      <c r="V38" s="679" t="s">
        <v>214</v>
      </c>
      <c r="W38" s="680"/>
      <c r="X38" s="681"/>
      <c r="Z38" s="492"/>
      <c r="AA38"/>
      <c r="AB38"/>
      <c r="AH38" s="615" t="s">
        <v>198</v>
      </c>
      <c r="AI38" s="616"/>
      <c r="AJ38" s="616"/>
      <c r="AK38" s="616"/>
      <c r="AL38" s="498" t="s">
        <v>737</v>
      </c>
      <c r="AP38" s="522" t="s">
        <v>196</v>
      </c>
      <c r="AQ38" s="489">
        <f t="shared" si="10"/>
        <v>435</v>
      </c>
      <c r="AT38"/>
      <c r="AU38"/>
      <c r="AV38"/>
    </row>
    <row r="39" spans="1:48" ht="14.25" customHeight="1" x14ac:dyDescent="0.3">
      <c r="A39" s="525"/>
      <c r="B39" s="162" t="s">
        <v>24</v>
      </c>
      <c r="C39" s="161" t="s">
        <v>194</v>
      </c>
      <c r="D39" s="161" t="s">
        <v>193</v>
      </c>
      <c r="E39" s="161" t="s">
        <v>271</v>
      </c>
      <c r="F39" s="161"/>
      <c r="G39" s="161"/>
      <c r="H39" s="227" t="s">
        <v>195</v>
      </c>
      <c r="I39" s="524"/>
      <c r="J39" s="165" t="str">
        <f>IF('Data Entry'!G37="","",'Data Entry'!G37)</f>
        <v/>
      </c>
      <c r="K39" s="167" t="str">
        <f>IF('Data Entry'!H37="","",'Data Entry'!H37)</f>
        <v/>
      </c>
      <c r="L39" s="222" t="str">
        <f>IF('Data Entry'!I37="","",'Data Entry'!I37)</f>
        <v/>
      </c>
      <c r="M39" s="222" t="str">
        <f t="shared" si="6"/>
        <v/>
      </c>
      <c r="N39" s="222" t="str">
        <f>IF('Data Entry'!J37="","",'Data Entry'!J37)</f>
        <v/>
      </c>
      <c r="O39" s="222" t="str">
        <f t="shared" si="9"/>
        <v/>
      </c>
      <c r="P39" s="224" t="str">
        <f>IF('Data Entry'!K37="","",'Data Entry'!K37)</f>
        <v/>
      </c>
      <c r="R39" s="203" t="s">
        <v>23</v>
      </c>
      <c r="S39" s="204"/>
      <c r="T39" s="205">
        <f>L10</f>
        <v>5000</v>
      </c>
      <c r="V39" s="203" t="s">
        <v>23</v>
      </c>
      <c r="W39" s="204"/>
      <c r="X39" s="205">
        <f>M10</f>
        <v>5000</v>
      </c>
      <c r="Z39" s="493"/>
      <c r="AH39" s="615" t="s">
        <v>738</v>
      </c>
      <c r="AI39" s="616"/>
      <c r="AJ39" s="616"/>
      <c r="AK39" s="616"/>
      <c r="AL39" s="498" t="s">
        <v>739</v>
      </c>
      <c r="AP39" s="522" t="s">
        <v>202</v>
      </c>
      <c r="AQ39" s="489">
        <f t="shared" si="10"/>
        <v>250</v>
      </c>
      <c r="AT39"/>
      <c r="AU39"/>
      <c r="AV39"/>
    </row>
    <row r="40" spans="1:48" ht="14.25" customHeight="1" x14ac:dyDescent="0.3">
      <c r="A40" s="525"/>
      <c r="B40" s="163" t="str">
        <f>IF('Data Entry'!A38="","",'Data Entry'!A38)</f>
        <v>Pet Care</v>
      </c>
      <c r="C40" s="248" t="str">
        <f>IF('Data Entry'!B38="","",'Data Entry'!B38)</f>
        <v/>
      </c>
      <c r="D40" s="228">
        <f>IF('Data Entry'!C38="","",'Data Entry'!C38)</f>
        <v>80</v>
      </c>
      <c r="E40" s="228">
        <f t="shared" si="5"/>
        <v>80</v>
      </c>
      <c r="F40" s="228">
        <f>IF('Data Entry'!D38="","",'Data Entry'!D38)</f>
        <v>80</v>
      </c>
      <c r="G40" s="209" t="str">
        <f>IF('Data Entry'!E38="","",'Data Entry'!E38)</f>
        <v>Monthly</v>
      </c>
      <c r="H40" s="519">
        <f>IF('Data Entry'!F38="","",'Data Entry'!F38)</f>
        <v>1</v>
      </c>
      <c r="I40" s="524"/>
      <c r="J40" s="165" t="str">
        <f>IF('Data Entry'!G38="","",'Data Entry'!G38)</f>
        <v/>
      </c>
      <c r="K40" s="167" t="str">
        <f>IF('Data Entry'!H38="","",'Data Entry'!H38)</f>
        <v/>
      </c>
      <c r="L40" s="222" t="str">
        <f>IF('Data Entry'!I38="","",'Data Entry'!I38)</f>
        <v/>
      </c>
      <c r="M40" s="222" t="str">
        <f t="shared" si="6"/>
        <v/>
      </c>
      <c r="N40" s="222" t="str">
        <f>IF('Data Entry'!J38="","",'Data Entry'!J38)</f>
        <v/>
      </c>
      <c r="O40" s="222" t="str">
        <f t="shared" si="9"/>
        <v/>
      </c>
      <c r="P40" s="224" t="str">
        <f>IF('Data Entry'!K38="","",'Data Entry'!K38)</f>
        <v/>
      </c>
      <c r="R40" s="203" t="s">
        <v>208</v>
      </c>
      <c r="S40" s="204"/>
      <c r="T40" s="205">
        <f>T23</f>
        <v>1844.4558333333334</v>
      </c>
      <c r="V40" s="203" t="s">
        <v>208</v>
      </c>
      <c r="W40" s="204"/>
      <c r="X40" s="205">
        <f>X23</f>
        <v>1844.4558333333334</v>
      </c>
      <c r="Z40" s="493"/>
      <c r="AH40" s="615" t="s">
        <v>740</v>
      </c>
      <c r="AI40" s="616"/>
      <c r="AJ40" s="616"/>
      <c r="AK40" s="616"/>
      <c r="AL40" s="498" t="s">
        <v>737</v>
      </c>
      <c r="AP40" s="522" t="s">
        <v>199</v>
      </c>
      <c r="AQ40" s="489">
        <f t="shared" si="10"/>
        <v>329.16666666666669</v>
      </c>
      <c r="AT40"/>
      <c r="AU40"/>
      <c r="AV40"/>
    </row>
    <row r="41" spans="1:48" ht="14.25" customHeight="1" x14ac:dyDescent="0.3">
      <c r="A41" s="525"/>
      <c r="B41" s="163" t="str">
        <f>IF('Data Entry'!A39="","",'Data Entry'!A39)</f>
        <v>Car 1 Gas</v>
      </c>
      <c r="C41" s="160" t="str">
        <f>IF('Data Entry'!B39="","",'Data Entry'!B39)</f>
        <v/>
      </c>
      <c r="D41" s="228">
        <f>IF('Data Entry'!C39="","",'Data Entry'!C39)</f>
        <v>100</v>
      </c>
      <c r="E41" s="228">
        <f t="shared" si="5"/>
        <v>100</v>
      </c>
      <c r="F41" s="228">
        <f>IF('Data Entry'!D39="","",'Data Entry'!D39)</f>
        <v>50</v>
      </c>
      <c r="G41" s="209" t="str">
        <f>IF('Data Entry'!E39="","",'Data Entry'!E39)</f>
        <v>Bi-Weekly</v>
      </c>
      <c r="H41" s="519">
        <f>IF('Data Entry'!F39="","",'Data Entry'!F39)</f>
        <v>2</v>
      </c>
      <c r="I41" s="524"/>
      <c r="J41" s="165" t="str">
        <f>IF('Data Entry'!G39="","",'Data Entry'!G39)</f>
        <v/>
      </c>
      <c r="K41" s="167" t="str">
        <f>IF('Data Entry'!H39="","",'Data Entry'!H39)</f>
        <v/>
      </c>
      <c r="L41" s="222" t="str">
        <f>IF('Data Entry'!I39="","",'Data Entry'!I39)</f>
        <v/>
      </c>
      <c r="M41" s="222" t="str">
        <f t="shared" si="6"/>
        <v/>
      </c>
      <c r="N41" s="222" t="str">
        <f>IF('Data Entry'!J39="","",'Data Entry'!J39)</f>
        <v/>
      </c>
      <c r="O41" s="222" t="str">
        <f t="shared" si="9"/>
        <v/>
      </c>
      <c r="P41" s="224" t="str">
        <f>IF('Data Entry'!K39="","",'Data Entry'!K39)</f>
        <v/>
      </c>
      <c r="R41" s="203" t="s">
        <v>209</v>
      </c>
      <c r="S41" s="204"/>
      <c r="T41" s="205">
        <f>T29</f>
        <v>2000</v>
      </c>
      <c r="V41" s="203" t="s">
        <v>209</v>
      </c>
      <c r="W41" s="204"/>
      <c r="X41" s="205">
        <f>X29</f>
        <v>2000</v>
      </c>
      <c r="Z41" s="493"/>
      <c r="AH41" s="615" t="s">
        <v>9</v>
      </c>
      <c r="AI41" s="616"/>
      <c r="AJ41" s="616"/>
      <c r="AK41" s="616"/>
      <c r="AL41" s="498" t="s">
        <v>741</v>
      </c>
      <c r="AP41" s="522" t="s">
        <v>201</v>
      </c>
      <c r="AQ41" s="489">
        <f t="shared" si="10"/>
        <v>100</v>
      </c>
      <c r="AT41"/>
      <c r="AU41"/>
      <c r="AV41"/>
    </row>
    <row r="42" spans="1:48" ht="14.25" customHeight="1" x14ac:dyDescent="0.3">
      <c r="A42" s="525"/>
      <c r="B42" s="163" t="str">
        <f>IF('Data Entry'!A40="","",'Data Entry'!A40)</f>
        <v>Car 2 Gas</v>
      </c>
      <c r="C42" s="160" t="str">
        <f>IF('Data Entry'!B40="","",'Data Entry'!B40)</f>
        <v/>
      </c>
      <c r="D42" s="228">
        <f>IF('Data Entry'!C40="","",'Data Entry'!C40)</f>
        <v>160</v>
      </c>
      <c r="E42" s="228">
        <f t="shared" si="5"/>
        <v>160</v>
      </c>
      <c r="F42" s="228">
        <f>IF('Data Entry'!D40="","",'Data Entry'!D40)</f>
        <v>80</v>
      </c>
      <c r="G42" s="209" t="str">
        <f>IF('Data Entry'!E40="","",'Data Entry'!E40)</f>
        <v>Bi-Weekly</v>
      </c>
      <c r="H42" s="519">
        <f>IF('Data Entry'!F40="","",'Data Entry'!F40)</f>
        <v>2</v>
      </c>
      <c r="I42" s="524"/>
      <c r="J42" s="645" t="s">
        <v>266</v>
      </c>
      <c r="K42" s="645"/>
      <c r="L42" s="645"/>
      <c r="M42" s="645"/>
      <c r="N42" s="645"/>
      <c r="O42" s="645"/>
      <c r="P42" s="738"/>
      <c r="R42" s="203"/>
      <c r="S42" s="204"/>
      <c r="T42" s="205"/>
      <c r="V42" s="203"/>
      <c r="W42" s="204"/>
      <c r="X42" s="205"/>
      <c r="Z42" s="493"/>
      <c r="AH42" s="615" t="s">
        <v>742</v>
      </c>
      <c r="AI42" s="616"/>
      <c r="AJ42" s="616"/>
      <c r="AK42" s="616"/>
      <c r="AL42" s="498" t="s">
        <v>743</v>
      </c>
      <c r="AP42" s="522" t="s">
        <v>26</v>
      </c>
      <c r="AQ42" s="489">
        <f t="shared" si="10"/>
        <v>100</v>
      </c>
      <c r="AT42"/>
      <c r="AU42"/>
      <c r="AV42"/>
    </row>
    <row r="43" spans="1:48" ht="14.25" customHeight="1" thickBot="1" x14ac:dyDescent="0.35">
      <c r="A43" s="528"/>
      <c r="B43" s="230" t="str">
        <f>IF('Data Entry'!A41="","",'Data Entry'!A41)</f>
        <v>Groceries</v>
      </c>
      <c r="C43" s="231" t="str">
        <f>IF('Data Entry'!B41="","",'Data Entry'!B41)</f>
        <v>Sunday</v>
      </c>
      <c r="D43" s="232">
        <f>IF('Data Entry'!C41="","",'Data Entry'!C41)</f>
        <v>500</v>
      </c>
      <c r="E43" s="232">
        <f t="shared" si="5"/>
        <v>500</v>
      </c>
      <c r="F43" s="232">
        <f>IF('Data Entry'!D41="","",'Data Entry'!D41)</f>
        <v>125</v>
      </c>
      <c r="G43" s="233" t="str">
        <f>IF('Data Entry'!E41="","",'Data Entry'!E41)</f>
        <v>Weekly</v>
      </c>
      <c r="H43" s="234">
        <f>IF('Data Entry'!F41="","",'Data Entry'!F41)</f>
        <v>1</v>
      </c>
      <c r="I43" s="529"/>
      <c r="J43" s="730">
        <f>SUM(D35:D37)</f>
        <v>39.565833333333337</v>
      </c>
      <c r="K43" s="730"/>
      <c r="L43" s="730"/>
      <c r="M43" s="730"/>
      <c r="N43" s="730"/>
      <c r="O43" s="730"/>
      <c r="P43" s="731"/>
      <c r="R43" s="206" t="s">
        <v>6</v>
      </c>
      <c r="S43" s="207"/>
      <c r="T43" s="208">
        <f>SUM(T39-(T40+T41))</f>
        <v>1155.5441666666666</v>
      </c>
      <c r="V43" s="206" t="s">
        <v>6</v>
      </c>
      <c r="W43" s="207"/>
      <c r="X43" s="208">
        <f>SUM(X39-(X40+X41))</f>
        <v>1155.5441666666666</v>
      </c>
      <c r="Z43" s="493"/>
      <c r="AH43" s="615" t="s">
        <v>1</v>
      </c>
      <c r="AI43" s="616"/>
      <c r="AJ43" s="616"/>
      <c r="AK43" s="616"/>
      <c r="AL43" s="499">
        <v>0.05</v>
      </c>
      <c r="AP43" s="522" t="s">
        <v>200</v>
      </c>
      <c r="AQ43" s="489">
        <f t="shared" si="10"/>
        <v>50.289166666666667</v>
      </c>
      <c r="AT43"/>
      <c r="AU43"/>
      <c r="AV43"/>
    </row>
    <row r="44" spans="1:48" ht="14.25" customHeight="1" x14ac:dyDescent="0.3">
      <c r="Z44" s="493"/>
      <c r="AH44" s="615" t="s">
        <v>787</v>
      </c>
      <c r="AI44" s="616"/>
      <c r="AJ44" s="616"/>
      <c r="AK44" s="616"/>
      <c r="AL44" s="498" t="s">
        <v>743</v>
      </c>
      <c r="AP44" s="522" t="s">
        <v>19</v>
      </c>
      <c r="AQ44" s="489">
        <f>IF(T26=0,0,T26)</f>
        <v>230</v>
      </c>
      <c r="AT44"/>
      <c r="AU44"/>
      <c r="AV44"/>
    </row>
    <row r="45" spans="1:48" ht="14.25" customHeight="1" thickBot="1" x14ac:dyDescent="0.35">
      <c r="Z45" s="492"/>
      <c r="AA45"/>
      <c r="AB45"/>
      <c r="AC45"/>
      <c r="AD45"/>
      <c r="AH45" s="615" t="s">
        <v>744</v>
      </c>
      <c r="AI45" s="616"/>
      <c r="AJ45" s="616"/>
      <c r="AK45" s="616"/>
      <c r="AL45" s="498" t="s">
        <v>743</v>
      </c>
      <c r="AP45" s="523" t="s">
        <v>22</v>
      </c>
      <c r="AQ45" s="491">
        <f>IF(T27=0,0,T27)</f>
        <v>1770</v>
      </c>
      <c r="AT45"/>
      <c r="AU45"/>
      <c r="AV45"/>
    </row>
    <row r="46" spans="1:48" ht="14.25" customHeight="1" x14ac:dyDescent="0.3">
      <c r="B46" s="1"/>
      <c r="C46" s="1"/>
      <c r="D46" s="1"/>
      <c r="E46" s="1"/>
      <c r="F46" s="1"/>
      <c r="G46" s="1"/>
      <c r="Z46" s="492"/>
      <c r="AA46"/>
      <c r="AB46"/>
      <c r="AC46"/>
      <c r="AD46"/>
      <c r="AE46" s="454"/>
      <c r="AF46" s="454"/>
      <c r="AH46" s="615" t="s">
        <v>745</v>
      </c>
      <c r="AI46" s="616"/>
      <c r="AJ46" s="616"/>
      <c r="AK46" s="616"/>
      <c r="AL46" s="498" t="s">
        <v>788</v>
      </c>
      <c r="AT46"/>
      <c r="AU46"/>
      <c r="AV46"/>
    </row>
    <row r="47" spans="1:48" ht="14.25" customHeight="1" x14ac:dyDescent="0.3">
      <c r="B47" s="1"/>
      <c r="C47" s="1"/>
      <c r="D47" s="1"/>
      <c r="E47" s="1"/>
      <c r="F47" s="1"/>
      <c r="G47" s="1"/>
      <c r="Z47" s="492"/>
      <c r="AA47"/>
      <c r="AB47"/>
      <c r="AC47"/>
      <c r="AD47"/>
      <c r="AE47" s="454"/>
      <c r="AF47" s="454"/>
      <c r="AH47" s="615" t="s">
        <v>746</v>
      </c>
      <c r="AI47" s="616"/>
      <c r="AJ47" s="616"/>
      <c r="AK47" s="616"/>
      <c r="AL47" s="498" t="s">
        <v>789</v>
      </c>
      <c r="AT47"/>
      <c r="AU47"/>
      <c r="AV47"/>
    </row>
    <row r="48" spans="1:48" ht="14.25" customHeight="1" x14ac:dyDescent="0.3">
      <c r="B48" s="1"/>
      <c r="C48" s="1"/>
      <c r="D48" s="1"/>
      <c r="E48" s="1"/>
      <c r="F48" s="1"/>
      <c r="G48" s="1"/>
      <c r="T48" s="184"/>
      <c r="X48" s="184"/>
      <c r="Z48" s="492"/>
      <c r="AA48"/>
      <c r="AB48"/>
      <c r="AC48"/>
      <c r="AD48"/>
      <c r="AE48" s="454"/>
      <c r="AF48" s="454"/>
      <c r="AH48" s="615" t="s">
        <v>747</v>
      </c>
      <c r="AI48" s="616"/>
      <c r="AJ48" s="616"/>
      <c r="AK48" s="616"/>
      <c r="AL48" s="498" t="s">
        <v>743</v>
      </c>
      <c r="AN48"/>
      <c r="AT48"/>
      <c r="AU48"/>
      <c r="AV48"/>
    </row>
    <row r="49" spans="2:48" ht="14.25" customHeight="1" x14ac:dyDescent="0.3">
      <c r="B49" s="1"/>
      <c r="C49" s="1"/>
      <c r="D49" s="1"/>
      <c r="E49" s="1"/>
      <c r="F49" s="1"/>
      <c r="G49" s="1"/>
      <c r="Z49" s="492"/>
      <c r="AA49"/>
      <c r="AB49"/>
      <c r="AC49"/>
      <c r="AD49"/>
      <c r="AE49" s="454"/>
      <c r="AF49" s="454"/>
      <c r="AH49" s="500"/>
      <c r="AI49" s="501"/>
      <c r="AJ49" s="501"/>
      <c r="AK49" s="501"/>
      <c r="AL49" s="502"/>
      <c r="AN49"/>
      <c r="AT49"/>
      <c r="AU49"/>
      <c r="AV49"/>
    </row>
    <row r="50" spans="2:48" ht="14.25" customHeight="1" x14ac:dyDescent="0.3">
      <c r="B50" s="1"/>
      <c r="C50" s="1"/>
      <c r="D50" s="1"/>
      <c r="E50" s="1"/>
      <c r="F50" s="1"/>
      <c r="G50" s="1"/>
      <c r="Z50" s="492"/>
      <c r="AA50"/>
      <c r="AB50"/>
      <c r="AC50"/>
      <c r="AD50"/>
      <c r="AE50" s="454"/>
      <c r="AF50" s="454"/>
      <c r="AH50" s="500"/>
      <c r="AI50" s="501"/>
      <c r="AJ50" s="501"/>
      <c r="AK50" s="501"/>
      <c r="AL50" s="502"/>
      <c r="AN50"/>
      <c r="AT50"/>
      <c r="AU50"/>
      <c r="AV50"/>
    </row>
    <row r="51" spans="2:48" ht="14.25" customHeight="1" thickBot="1" x14ac:dyDescent="0.35">
      <c r="B51" s="1"/>
      <c r="C51" s="1"/>
      <c r="D51" s="1"/>
      <c r="E51" s="1"/>
      <c r="F51" s="1"/>
      <c r="G51" s="1"/>
      <c r="Z51" s="494"/>
      <c r="AA51" s="495"/>
      <c r="AB51" s="495"/>
      <c r="AC51" s="495"/>
      <c r="AD51" s="495"/>
      <c r="AE51" s="496"/>
      <c r="AF51" s="496"/>
      <c r="AG51" s="497"/>
      <c r="AH51" s="503"/>
      <c r="AI51" s="504"/>
      <c r="AJ51" s="504"/>
      <c r="AK51" s="504"/>
      <c r="AL51" s="505"/>
      <c r="AN51"/>
    </row>
    <row r="52" spans="2:48" ht="14.25" customHeight="1" thickTop="1" x14ac:dyDescent="0.3">
      <c r="B52" s="1"/>
      <c r="C52" s="1"/>
      <c r="D52" s="1"/>
      <c r="E52" s="1"/>
      <c r="F52" s="1"/>
      <c r="G52" s="1"/>
      <c r="AN52"/>
    </row>
    <row r="53" spans="2:48" ht="14.25" customHeight="1" thickBot="1" x14ac:dyDescent="0.35">
      <c r="AN53"/>
    </row>
    <row r="54" spans="2:48" ht="14.25" customHeight="1" thickTop="1" x14ac:dyDescent="0.3">
      <c r="Z54" s="621" t="s">
        <v>861</v>
      </c>
      <c r="AA54" s="622"/>
      <c r="AB54" s="622"/>
      <c r="AC54" s="622"/>
      <c r="AD54" s="622"/>
      <c r="AE54" s="622"/>
      <c r="AF54" s="622"/>
      <c r="AG54" s="622"/>
      <c r="AH54" s="622"/>
      <c r="AI54" s="622"/>
      <c r="AJ54" s="622"/>
      <c r="AK54" s="622"/>
      <c r="AL54" s="623"/>
      <c r="AN54"/>
    </row>
    <row r="55" spans="2:48" ht="14.25" customHeight="1" x14ac:dyDescent="0.3">
      <c r="Z55" s="624"/>
      <c r="AA55" s="625"/>
      <c r="AB55" s="625"/>
      <c r="AC55" s="625"/>
      <c r="AD55" s="625"/>
      <c r="AE55" s="625"/>
      <c r="AF55" s="625"/>
      <c r="AG55" s="625"/>
      <c r="AH55" s="625"/>
      <c r="AI55" s="625"/>
      <c r="AJ55" s="625"/>
      <c r="AK55" s="625"/>
      <c r="AL55" s="626"/>
      <c r="AN55"/>
    </row>
    <row r="56" spans="2:48" ht="14.25" customHeight="1" x14ac:dyDescent="0.3">
      <c r="Z56" s="627" t="s">
        <v>808</v>
      </c>
      <c r="AA56" s="628"/>
      <c r="AB56" s="628"/>
      <c r="AC56" s="628"/>
      <c r="AD56" s="628"/>
      <c r="AE56" s="628"/>
      <c r="AF56" s="628"/>
      <c r="AG56" s="628"/>
      <c r="AH56" s="628"/>
      <c r="AI56" s="628"/>
      <c r="AJ56" s="628"/>
      <c r="AK56" s="628"/>
      <c r="AL56" s="629"/>
      <c r="AN56"/>
      <c r="AO56"/>
      <c r="AR56"/>
      <c r="AS56"/>
    </row>
    <row r="57" spans="2:48" ht="14.25" customHeight="1" x14ac:dyDescent="0.3">
      <c r="Z57" s="630"/>
      <c r="AA57" s="631"/>
      <c r="AB57" s="631"/>
      <c r="AC57" s="631"/>
      <c r="AD57" s="631"/>
      <c r="AE57" s="631"/>
      <c r="AF57" s="631"/>
      <c r="AG57" s="631"/>
      <c r="AH57" s="631"/>
      <c r="AI57" s="631"/>
      <c r="AJ57" s="631"/>
      <c r="AK57" s="631"/>
      <c r="AL57" s="632"/>
      <c r="AN57"/>
      <c r="AO57"/>
      <c r="AR57"/>
      <c r="AS57"/>
    </row>
    <row r="58" spans="2:48" ht="14.25" customHeight="1" x14ac:dyDescent="0.3">
      <c r="Z58" s="630"/>
      <c r="AA58" s="631"/>
      <c r="AB58" s="631"/>
      <c r="AC58" s="631"/>
      <c r="AD58" s="631"/>
      <c r="AE58" s="631"/>
      <c r="AF58" s="631"/>
      <c r="AG58" s="631"/>
      <c r="AH58" s="631"/>
      <c r="AI58" s="631"/>
      <c r="AJ58" s="631"/>
      <c r="AK58" s="631"/>
      <c r="AL58" s="632"/>
      <c r="AN58"/>
      <c r="AO58"/>
      <c r="AP58"/>
      <c r="AQ58"/>
      <c r="AR58"/>
      <c r="AS58"/>
    </row>
    <row r="59" spans="2:48" ht="14.25" customHeight="1" thickBot="1" x14ac:dyDescent="0.35">
      <c r="Z59" s="630"/>
      <c r="AA59" s="631"/>
      <c r="AB59" s="631"/>
      <c r="AC59" s="631"/>
      <c r="AD59" s="631"/>
      <c r="AE59" s="631"/>
      <c r="AF59" s="631"/>
      <c r="AG59" s="631"/>
      <c r="AH59" s="631"/>
      <c r="AI59" s="631"/>
      <c r="AJ59" s="631"/>
      <c r="AK59" s="631"/>
      <c r="AL59" s="632"/>
      <c r="AN59"/>
      <c r="AO59"/>
      <c r="AP59"/>
      <c r="AQ59"/>
      <c r="AR59"/>
      <c r="AS59"/>
    </row>
    <row r="60" spans="2:48" ht="14.25" customHeight="1" thickTop="1" x14ac:dyDescent="0.3">
      <c r="Z60" s="506"/>
      <c r="AA60" s="507"/>
      <c r="AB60" s="507"/>
      <c r="AC60" s="507"/>
      <c r="AD60" s="508"/>
      <c r="AE60" s="508"/>
      <c r="AF60" s="508"/>
      <c r="AG60" s="508"/>
      <c r="AH60" s="609" t="s">
        <v>791</v>
      </c>
      <c r="AI60" s="610"/>
      <c r="AJ60" s="610"/>
      <c r="AK60" s="610"/>
      <c r="AL60" s="611"/>
      <c r="AN60"/>
      <c r="AO60"/>
      <c r="AP60" s="726" t="s">
        <v>859</v>
      </c>
      <c r="AQ60" s="727"/>
      <c r="AR60"/>
      <c r="AS60"/>
    </row>
    <row r="61" spans="2:48" ht="14.25" customHeight="1" x14ac:dyDescent="0.3">
      <c r="Z61" s="492"/>
      <c r="AA61"/>
      <c r="AB61"/>
      <c r="AH61" s="612"/>
      <c r="AI61" s="613"/>
      <c r="AJ61" s="613"/>
      <c r="AK61" s="613"/>
      <c r="AL61" s="614"/>
      <c r="AN61"/>
      <c r="AO61"/>
      <c r="AP61" s="728"/>
      <c r="AQ61" s="729"/>
      <c r="AR61"/>
      <c r="AS61"/>
    </row>
    <row r="62" spans="2:48" ht="14.25" customHeight="1" x14ac:dyDescent="0.3">
      <c r="Z62" s="492"/>
      <c r="AA62"/>
      <c r="AB62"/>
      <c r="AH62" s="615" t="s">
        <v>736</v>
      </c>
      <c r="AI62" s="616"/>
      <c r="AJ62" s="616"/>
      <c r="AK62" s="616"/>
      <c r="AL62" s="498" t="s">
        <v>786</v>
      </c>
      <c r="AN62"/>
      <c r="AO62"/>
      <c r="AP62" s="522" t="s">
        <v>198</v>
      </c>
      <c r="AQ62" s="489">
        <f>IF(X15=0,0,X15)</f>
        <v>580</v>
      </c>
      <c r="AR62"/>
      <c r="AS62"/>
    </row>
    <row r="63" spans="2:48" ht="14.25" customHeight="1" x14ac:dyDescent="0.3">
      <c r="Z63" s="492"/>
      <c r="AA63"/>
      <c r="AB63"/>
      <c r="AH63" s="615" t="s">
        <v>198</v>
      </c>
      <c r="AI63" s="616"/>
      <c r="AJ63" s="616"/>
      <c r="AK63" s="616"/>
      <c r="AL63" s="498" t="s">
        <v>737</v>
      </c>
      <c r="AO63"/>
      <c r="AP63" s="522" t="s">
        <v>196</v>
      </c>
      <c r="AQ63" s="489">
        <f t="shared" ref="AQ63:AQ68" si="11">IF(X16=0,0,X16)</f>
        <v>435</v>
      </c>
      <c r="AR63"/>
      <c r="AS63"/>
    </row>
    <row r="64" spans="2:48" ht="14.25" customHeight="1" x14ac:dyDescent="0.3">
      <c r="Z64" s="493"/>
      <c r="AH64" s="615" t="s">
        <v>738</v>
      </c>
      <c r="AI64" s="616"/>
      <c r="AJ64" s="616"/>
      <c r="AK64" s="616"/>
      <c r="AL64" s="498" t="s">
        <v>739</v>
      </c>
      <c r="AO64"/>
      <c r="AP64" s="522" t="s">
        <v>202</v>
      </c>
      <c r="AQ64" s="489">
        <f t="shared" si="11"/>
        <v>250</v>
      </c>
      <c r="AR64"/>
      <c r="AS64"/>
    </row>
    <row r="65" spans="26:45" ht="14.25" customHeight="1" x14ac:dyDescent="0.3">
      <c r="Z65" s="493"/>
      <c r="AH65" s="615" t="s">
        <v>740</v>
      </c>
      <c r="AI65" s="616"/>
      <c r="AJ65" s="616"/>
      <c r="AK65" s="616"/>
      <c r="AL65" s="498" t="s">
        <v>737</v>
      </c>
      <c r="AO65"/>
      <c r="AP65" s="522" t="s">
        <v>199</v>
      </c>
      <c r="AQ65" s="489">
        <f t="shared" si="11"/>
        <v>329.16666666666669</v>
      </c>
      <c r="AR65"/>
      <c r="AS65"/>
    </row>
    <row r="66" spans="26:45" ht="14.25" customHeight="1" x14ac:dyDescent="0.3">
      <c r="Z66" s="493"/>
      <c r="AH66" s="615" t="s">
        <v>9</v>
      </c>
      <c r="AI66" s="616"/>
      <c r="AJ66" s="616"/>
      <c r="AK66" s="616"/>
      <c r="AL66" s="498" t="s">
        <v>741</v>
      </c>
      <c r="AO66"/>
      <c r="AP66" s="522" t="s">
        <v>201</v>
      </c>
      <c r="AQ66" s="489">
        <f t="shared" si="11"/>
        <v>100</v>
      </c>
      <c r="AR66"/>
      <c r="AS66"/>
    </row>
    <row r="67" spans="26:45" ht="14.25" customHeight="1" x14ac:dyDescent="0.3">
      <c r="Z67" s="493"/>
      <c r="AH67" s="615" t="s">
        <v>742</v>
      </c>
      <c r="AI67" s="616"/>
      <c r="AJ67" s="616"/>
      <c r="AK67" s="616"/>
      <c r="AL67" s="498" t="s">
        <v>743</v>
      </c>
      <c r="AO67"/>
      <c r="AP67" s="522" t="s">
        <v>26</v>
      </c>
      <c r="AQ67" s="489">
        <f t="shared" si="11"/>
        <v>100</v>
      </c>
      <c r="AR67"/>
      <c r="AS67"/>
    </row>
    <row r="68" spans="26:45" ht="14.25" customHeight="1" x14ac:dyDescent="0.3">
      <c r="Z68" s="493"/>
      <c r="AH68" s="615" t="s">
        <v>1</v>
      </c>
      <c r="AI68" s="616"/>
      <c r="AJ68" s="616"/>
      <c r="AK68" s="616"/>
      <c r="AL68" s="499">
        <v>0.05</v>
      </c>
      <c r="AO68"/>
      <c r="AP68" s="522" t="s">
        <v>200</v>
      </c>
      <c r="AQ68" s="489">
        <f t="shared" si="11"/>
        <v>50.289166666666667</v>
      </c>
      <c r="AR68"/>
      <c r="AS68"/>
    </row>
    <row r="69" spans="26:45" ht="14.25" customHeight="1" x14ac:dyDescent="0.3">
      <c r="Z69" s="493"/>
      <c r="AH69" s="615" t="s">
        <v>787</v>
      </c>
      <c r="AI69" s="616"/>
      <c r="AJ69" s="616"/>
      <c r="AK69" s="616"/>
      <c r="AL69" s="498" t="s">
        <v>743</v>
      </c>
      <c r="AO69"/>
      <c r="AP69" s="522" t="s">
        <v>19</v>
      </c>
      <c r="AQ69" s="489">
        <f>IF(X26=0,0,X26)</f>
        <v>230</v>
      </c>
      <c r="AR69"/>
      <c r="AS69"/>
    </row>
    <row r="70" spans="26:45" ht="14.25" customHeight="1" thickBot="1" x14ac:dyDescent="0.35">
      <c r="Z70" s="492"/>
      <c r="AA70"/>
      <c r="AB70"/>
      <c r="AC70"/>
      <c r="AD70"/>
      <c r="AH70" s="615" t="s">
        <v>744</v>
      </c>
      <c r="AI70" s="616"/>
      <c r="AJ70" s="616"/>
      <c r="AK70" s="616"/>
      <c r="AL70" s="498" t="s">
        <v>743</v>
      </c>
      <c r="AO70"/>
      <c r="AP70" s="523" t="s">
        <v>22</v>
      </c>
      <c r="AQ70" s="491">
        <f>IF(X27=0,0,X27)</f>
        <v>1770</v>
      </c>
      <c r="AR70"/>
      <c r="AS70"/>
    </row>
    <row r="71" spans="26:45" ht="14.25" customHeight="1" x14ac:dyDescent="0.3">
      <c r="Z71" s="492"/>
      <c r="AA71"/>
      <c r="AB71"/>
      <c r="AC71"/>
      <c r="AD71"/>
      <c r="AE71" s="454"/>
      <c r="AF71" s="454"/>
      <c r="AH71" s="615" t="s">
        <v>745</v>
      </c>
      <c r="AI71" s="616"/>
      <c r="AJ71" s="616"/>
      <c r="AK71" s="616"/>
      <c r="AL71" s="498" t="s">
        <v>788</v>
      </c>
      <c r="AP71"/>
      <c r="AQ71"/>
    </row>
    <row r="72" spans="26:45" ht="14.25" customHeight="1" x14ac:dyDescent="0.3">
      <c r="Z72" s="492"/>
      <c r="AA72"/>
      <c r="AB72"/>
      <c r="AC72"/>
      <c r="AD72"/>
      <c r="AE72" s="454"/>
      <c r="AF72" s="454"/>
      <c r="AH72" s="615" t="s">
        <v>746</v>
      </c>
      <c r="AI72" s="616"/>
      <c r="AJ72" s="616"/>
      <c r="AK72" s="616"/>
      <c r="AL72" s="498" t="s">
        <v>789</v>
      </c>
      <c r="AP72"/>
      <c r="AQ72"/>
    </row>
    <row r="73" spans="26:45" ht="14.25" customHeight="1" x14ac:dyDescent="0.3">
      <c r="Z73" s="492"/>
      <c r="AA73"/>
      <c r="AB73"/>
      <c r="AC73"/>
      <c r="AD73"/>
      <c r="AE73" s="454"/>
      <c r="AF73" s="454"/>
      <c r="AH73" s="615" t="s">
        <v>747</v>
      </c>
      <c r="AI73" s="616"/>
      <c r="AJ73" s="616"/>
      <c r="AK73" s="616"/>
      <c r="AL73" s="498" t="s">
        <v>743</v>
      </c>
    </row>
    <row r="74" spans="26:45" ht="14.25" customHeight="1" x14ac:dyDescent="0.3">
      <c r="Z74" s="492"/>
      <c r="AA74"/>
      <c r="AB74"/>
      <c r="AC74"/>
      <c r="AD74"/>
      <c r="AE74" s="454"/>
      <c r="AF74" s="454"/>
      <c r="AH74" s="500"/>
      <c r="AI74" s="501"/>
      <c r="AJ74" s="501"/>
      <c r="AK74" s="501"/>
      <c r="AL74" s="502"/>
    </row>
    <row r="75" spans="26:45" ht="14.25" customHeight="1" x14ac:dyDescent="0.3">
      <c r="Z75" s="492"/>
      <c r="AA75"/>
      <c r="AB75"/>
      <c r="AC75"/>
      <c r="AD75"/>
      <c r="AE75" s="454"/>
      <c r="AF75" s="454"/>
      <c r="AH75" s="500"/>
      <c r="AI75" s="501"/>
      <c r="AJ75" s="501"/>
      <c r="AK75" s="501"/>
      <c r="AL75" s="502"/>
    </row>
    <row r="76" spans="26:45" ht="14.25" customHeight="1" thickBot="1" x14ac:dyDescent="0.35">
      <c r="Z76" s="494"/>
      <c r="AA76" s="495"/>
      <c r="AB76" s="495"/>
      <c r="AC76" s="495"/>
      <c r="AD76" s="495"/>
      <c r="AE76" s="496"/>
      <c r="AF76" s="496"/>
      <c r="AG76" s="497"/>
      <c r="AH76" s="503"/>
      <c r="AI76" s="504"/>
      <c r="AJ76" s="504"/>
      <c r="AK76" s="504"/>
      <c r="AL76" s="505"/>
    </row>
    <row r="77" spans="26:45" ht="14.25" customHeight="1" thickTop="1" x14ac:dyDescent="0.3"/>
    <row r="78" spans="26:45" ht="14.25" customHeight="1" x14ac:dyDescent="0.3"/>
    <row r="79" spans="26:45" ht="14.25" customHeight="1" x14ac:dyDescent="0.3"/>
    <row r="95" spans="42:43" x14ac:dyDescent="0.3">
      <c r="AP95"/>
      <c r="AQ95"/>
    </row>
    <row r="96" spans="42:43" x14ac:dyDescent="0.3">
      <c r="AP96"/>
      <c r="AQ96"/>
    </row>
    <row r="97" spans="42:43" x14ac:dyDescent="0.3">
      <c r="AP97"/>
      <c r="AQ97"/>
    </row>
    <row r="98" spans="42:43" x14ac:dyDescent="0.3">
      <c r="AP98"/>
      <c r="AQ98"/>
    </row>
    <row r="99" spans="42:43" x14ac:dyDescent="0.3">
      <c r="AP99"/>
      <c r="AQ99"/>
    </row>
    <row r="100" spans="42:43" x14ac:dyDescent="0.3">
      <c r="AP100"/>
    </row>
    <row r="101" spans="42:43" x14ac:dyDescent="0.3">
      <c r="AP101"/>
    </row>
    <row r="102" spans="42:43" x14ac:dyDescent="0.3">
      <c r="AP102"/>
    </row>
    <row r="103" spans="42:43" x14ac:dyDescent="0.3">
      <c r="AP103"/>
    </row>
  </sheetData>
  <mergeCells count="64">
    <mergeCell ref="AH73:AK73"/>
    <mergeCell ref="AP60:AQ61"/>
    <mergeCell ref="AH68:AK68"/>
    <mergeCell ref="AH69:AK69"/>
    <mergeCell ref="AH70:AK70"/>
    <mergeCell ref="AH71:AK71"/>
    <mergeCell ref="AH72:AK72"/>
    <mergeCell ref="AH63:AK63"/>
    <mergeCell ref="AH64:AK64"/>
    <mergeCell ref="AH65:AK65"/>
    <mergeCell ref="AH66:AK66"/>
    <mergeCell ref="AH67:AK67"/>
    <mergeCell ref="Z56:AL59"/>
    <mergeCell ref="AH60:AL61"/>
    <mergeCell ref="AH62:AK62"/>
    <mergeCell ref="B1:AD1"/>
    <mergeCell ref="Z8:AB10"/>
    <mergeCell ref="Z3:AE7"/>
    <mergeCell ref="R4:T12"/>
    <mergeCell ref="V4:X12"/>
    <mergeCell ref="Z20:AA22"/>
    <mergeCell ref="AB20:AE22"/>
    <mergeCell ref="D3:F3"/>
    <mergeCell ref="R14:T14"/>
    <mergeCell ref="Z11:AB13"/>
    <mergeCell ref="V14:X14"/>
    <mergeCell ref="I12:I13"/>
    <mergeCell ref="AC8:AE9"/>
    <mergeCell ref="AC11:AE12"/>
    <mergeCell ref="Z14:AA16"/>
    <mergeCell ref="AB14:AE16"/>
    <mergeCell ref="Z54:AL55"/>
    <mergeCell ref="V31:X31"/>
    <mergeCell ref="V38:X38"/>
    <mergeCell ref="V25:X25"/>
    <mergeCell ref="Z17:AA19"/>
    <mergeCell ref="AB17:AE19"/>
    <mergeCell ref="Z23:AA25"/>
    <mergeCell ref="AB23:AE25"/>
    <mergeCell ref="Z29:AL30"/>
    <mergeCell ref="Z31:AL34"/>
    <mergeCell ref="AH47:AK47"/>
    <mergeCell ref="AH48:AK48"/>
    <mergeCell ref="AH46:AK46"/>
    <mergeCell ref="J43:P43"/>
    <mergeCell ref="G3:H3"/>
    <mergeCell ref="A3:A4"/>
    <mergeCell ref="R25:T25"/>
    <mergeCell ref="A12:A13"/>
    <mergeCell ref="R38:T38"/>
    <mergeCell ref="J42:P42"/>
    <mergeCell ref="R31:T31"/>
    <mergeCell ref="G4:I10"/>
    <mergeCell ref="AP35:AQ36"/>
    <mergeCell ref="AH42:AK42"/>
    <mergeCell ref="AH43:AK43"/>
    <mergeCell ref="AH44:AK44"/>
    <mergeCell ref="AH45:AK45"/>
    <mergeCell ref="AH41:AK41"/>
    <mergeCell ref="AH35:AL36"/>
    <mergeCell ref="AH37:AK37"/>
    <mergeCell ref="AH38:AK38"/>
    <mergeCell ref="AH39:AK39"/>
    <mergeCell ref="AH40:AK40"/>
  </mergeCells>
  <conditionalFormatting sqref="D12:H12 J12:P12">
    <cfRule type="expression" dxfId="15" priority="8" stopIfTrue="1">
      <formula>(MOD(COLUMN(),3)=1)</formula>
    </cfRule>
    <cfRule type="expression" dxfId="14" priority="9" stopIfTrue="1">
      <formula>(MOD(COLUMN(),3)=2)</formula>
    </cfRule>
  </conditionalFormatting>
  <conditionalFormatting sqref="T43:X43">
    <cfRule type="cellIs" dxfId="13" priority="7" operator="lessThan">
      <formula>0</formula>
    </cfRule>
  </conditionalFormatting>
  <conditionalFormatting sqref="AC11:AE12 AC8:AE9">
    <cfRule type="cellIs" dxfId="12" priority="4" operator="greaterThanOrEqual">
      <formula>0.5</formula>
    </cfRule>
    <cfRule type="cellIs" dxfId="11" priority="5" operator="between">
      <formula>0.43</formula>
      <formula>0.5</formula>
    </cfRule>
    <cfRule type="cellIs" dxfId="10" priority="6" operator="between">
      <formula>0.37</formula>
      <formula>0.43</formula>
    </cfRule>
  </conditionalFormatting>
  <pageMargins left="0.7" right="0.7" top="0.75" bottom="0.75" header="0.3" footer="0.3"/>
  <pageSetup scale="84" orientation="landscape" r:id="rId1"/>
  <rowBreaks count="1" manualBreakCount="1">
    <brk id="43" max="16383" man="1"/>
  </rowBreaks>
  <colBreaks count="2" manualBreakCount="2">
    <brk id="16" max="1048575" man="1"/>
    <brk id="25"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dimension ref="A1:BA120"/>
  <sheetViews>
    <sheetView workbookViewId="0">
      <selection sqref="A1:B14"/>
    </sheetView>
  </sheetViews>
  <sheetFormatPr defaultColWidth="9.140625" defaultRowHeight="14.25" x14ac:dyDescent="0.2"/>
  <cols>
    <col min="1" max="1" width="9.140625" style="135"/>
    <col min="2" max="11" width="9.140625" style="135" customWidth="1"/>
    <col min="12" max="12" width="9.140625" style="135"/>
    <col min="13" max="13" width="9.28515625" style="135" bestFit="1" customWidth="1"/>
    <col min="14" max="14" width="9.85546875" style="135" bestFit="1" customWidth="1"/>
    <col min="15" max="15" width="9.28515625" style="135" bestFit="1" customWidth="1"/>
    <col min="16" max="16" width="12.28515625" style="135" bestFit="1" customWidth="1"/>
    <col min="17" max="17" width="9.42578125" style="135" bestFit="1" customWidth="1"/>
    <col min="18" max="20" width="9.140625" style="135"/>
    <col min="21" max="21" width="9.5703125" style="135" bestFit="1" customWidth="1"/>
    <col min="22" max="23" width="9.140625" style="135"/>
    <col min="24" max="34" width="9.140625" style="135" customWidth="1"/>
    <col min="35" max="16384" width="9.140625" style="135"/>
  </cols>
  <sheetData>
    <row r="1" spans="1:43" ht="15" customHeight="1" x14ac:dyDescent="0.3">
      <c r="A1" s="828">
        <f>EDATE('Data Entry'!E1,0)</f>
        <v>44985</v>
      </c>
      <c r="B1" s="829"/>
      <c r="C1" s="834" t="s">
        <v>120</v>
      </c>
      <c r="D1" s="835"/>
      <c r="E1" s="834" t="s">
        <v>177</v>
      </c>
      <c r="F1" s="807"/>
      <c r="G1" s="807"/>
      <c r="H1" s="807"/>
      <c r="I1" s="808"/>
      <c r="K1" s="806" t="s">
        <v>418</v>
      </c>
      <c r="L1" s="808"/>
      <c r="M1"/>
      <c r="N1" s="806" t="s">
        <v>178</v>
      </c>
      <c r="O1" s="807"/>
      <c r="P1" s="807"/>
      <c r="Q1" s="808"/>
      <c r="R1" s="1"/>
      <c r="S1" s="806" t="s">
        <v>179</v>
      </c>
      <c r="T1" s="807"/>
      <c r="U1" s="807"/>
      <c r="V1" s="808"/>
      <c r="W1" s="2"/>
      <c r="X1" s="852" t="s">
        <v>935</v>
      </c>
      <c r="Y1" s="853"/>
      <c r="Z1" s="853"/>
      <c r="AA1" s="854"/>
      <c r="AB1" s="843">
        <f>SUM('Data Entry'!O41)</f>
        <v>1155.5441666666666</v>
      </c>
      <c r="AC1" s="843"/>
      <c r="AD1" s="844"/>
      <c r="AE1" s="1"/>
      <c r="AJ1" s="1"/>
      <c r="AK1" s="2"/>
      <c r="AL1" s="1"/>
      <c r="AM1" s="1"/>
      <c r="AN1" s="1"/>
      <c r="AO1" s="1"/>
      <c r="AP1" s="1"/>
      <c r="AQ1" s="1"/>
    </row>
    <row r="2" spans="1:43" ht="15" customHeight="1" thickBot="1" x14ac:dyDescent="0.35">
      <c r="A2" s="830"/>
      <c r="B2" s="831"/>
      <c r="C2" s="836"/>
      <c r="D2" s="837"/>
      <c r="E2" s="836"/>
      <c r="F2" s="810"/>
      <c r="G2" s="810"/>
      <c r="H2" s="810"/>
      <c r="I2" s="811"/>
      <c r="K2" s="809"/>
      <c r="L2" s="811"/>
      <c r="M2"/>
      <c r="N2" s="809"/>
      <c r="O2" s="810"/>
      <c r="P2" s="810"/>
      <c r="Q2" s="811"/>
      <c r="R2" s="1"/>
      <c r="S2" s="809"/>
      <c r="T2" s="810"/>
      <c r="U2" s="810"/>
      <c r="V2" s="811"/>
      <c r="W2" s="8"/>
      <c r="X2" s="855"/>
      <c r="Y2" s="856"/>
      <c r="Z2" s="856"/>
      <c r="AA2" s="857"/>
      <c r="AB2" s="845"/>
      <c r="AC2" s="845"/>
      <c r="AD2" s="846"/>
      <c r="AE2" s="1"/>
      <c r="AJ2" s="1"/>
      <c r="AK2" s="2"/>
      <c r="AL2" s="1"/>
      <c r="AM2" s="1"/>
      <c r="AN2" s="1"/>
      <c r="AO2" s="1"/>
      <c r="AP2" s="1"/>
      <c r="AQ2" s="1"/>
    </row>
    <row r="3" spans="1:43" ht="15" customHeight="1" x14ac:dyDescent="0.3">
      <c r="A3" s="830"/>
      <c r="B3" s="831"/>
      <c r="C3" s="826" t="s">
        <v>130</v>
      </c>
      <c r="D3" s="827"/>
      <c r="E3" s="825" t="s">
        <v>142</v>
      </c>
      <c r="F3" s="816"/>
      <c r="G3" s="816"/>
      <c r="H3" s="816"/>
      <c r="I3" s="817"/>
      <c r="K3" s="815" t="s">
        <v>292</v>
      </c>
      <c r="L3" s="817"/>
      <c r="M3"/>
      <c r="N3" s="815"/>
      <c r="O3" s="816"/>
      <c r="P3" s="816"/>
      <c r="Q3" s="817"/>
      <c r="R3" s="1"/>
      <c r="S3" s="815" t="s">
        <v>422</v>
      </c>
      <c r="T3" s="816"/>
      <c r="U3" s="816"/>
      <c r="V3" s="817"/>
      <c r="W3" s="8"/>
      <c r="AE3" s="1"/>
      <c r="AJ3" s="1"/>
      <c r="AK3" s="2"/>
      <c r="AL3" s="1"/>
      <c r="AM3" s="1"/>
      <c r="AN3" s="1"/>
      <c r="AO3" s="1"/>
      <c r="AP3" s="1"/>
      <c r="AQ3" s="1"/>
    </row>
    <row r="4" spans="1:43" ht="15" customHeight="1" thickBot="1" x14ac:dyDescent="0.35">
      <c r="A4" s="830"/>
      <c r="B4" s="831"/>
      <c r="C4" s="826" t="s">
        <v>131</v>
      </c>
      <c r="D4" s="827"/>
      <c r="E4" s="824" t="s">
        <v>142</v>
      </c>
      <c r="F4" s="813"/>
      <c r="G4" s="813"/>
      <c r="H4" s="813"/>
      <c r="I4" s="814"/>
      <c r="K4" s="812" t="s">
        <v>297</v>
      </c>
      <c r="L4" s="814"/>
      <c r="M4"/>
      <c r="N4" s="812"/>
      <c r="O4" s="813"/>
      <c r="P4" s="813"/>
      <c r="Q4" s="814"/>
      <c r="R4" s="1"/>
      <c r="S4" s="812" t="s">
        <v>421</v>
      </c>
      <c r="T4" s="813"/>
      <c r="U4" s="813"/>
      <c r="V4" s="814"/>
      <c r="W4" s="8"/>
      <c r="AE4" s="1"/>
      <c r="AJ4" s="1"/>
      <c r="AK4" s="2"/>
      <c r="AL4" s="1"/>
      <c r="AM4" s="1"/>
      <c r="AN4" s="1"/>
      <c r="AO4" s="1"/>
      <c r="AP4" s="1"/>
      <c r="AQ4" s="1"/>
    </row>
    <row r="5" spans="1:43" ht="15" customHeight="1" x14ac:dyDescent="0.3">
      <c r="A5" s="830"/>
      <c r="B5" s="831"/>
      <c r="C5" s="826" t="s">
        <v>132</v>
      </c>
      <c r="D5" s="827"/>
      <c r="E5" s="825" t="s">
        <v>142</v>
      </c>
      <c r="F5" s="816"/>
      <c r="G5" s="816"/>
      <c r="H5" s="816"/>
      <c r="I5" s="817"/>
      <c r="K5" s="815" t="s">
        <v>293</v>
      </c>
      <c r="L5" s="817"/>
      <c r="M5"/>
      <c r="N5" s="815"/>
      <c r="O5" s="816"/>
      <c r="P5" s="816"/>
      <c r="Q5" s="817"/>
      <c r="R5" s="1"/>
      <c r="S5" s="815"/>
      <c r="T5" s="816"/>
      <c r="U5" s="816"/>
      <c r="V5" s="817"/>
      <c r="W5" s="8"/>
      <c r="X5" s="858" t="s">
        <v>415</v>
      </c>
      <c r="Y5" s="859"/>
      <c r="Z5" s="859"/>
      <c r="AA5" s="859"/>
      <c r="AB5" s="859"/>
      <c r="AC5" s="859"/>
      <c r="AD5" s="860"/>
      <c r="AE5" s="1"/>
      <c r="AJ5" s="1"/>
      <c r="AK5" s="2"/>
      <c r="AL5" s="1"/>
      <c r="AM5" s="1"/>
      <c r="AN5" s="1"/>
      <c r="AO5" s="1"/>
      <c r="AP5" s="1"/>
      <c r="AQ5" s="1"/>
    </row>
    <row r="6" spans="1:43" ht="15" customHeight="1" thickBot="1" x14ac:dyDescent="0.35">
      <c r="A6" s="830"/>
      <c r="B6" s="831"/>
      <c r="C6" s="826" t="s">
        <v>133</v>
      </c>
      <c r="D6" s="827"/>
      <c r="E6" s="824" t="s">
        <v>420</v>
      </c>
      <c r="F6" s="813"/>
      <c r="G6" s="813"/>
      <c r="H6" s="813"/>
      <c r="I6" s="814"/>
      <c r="K6" s="812" t="s">
        <v>298</v>
      </c>
      <c r="L6" s="814"/>
      <c r="M6"/>
      <c r="N6" s="812"/>
      <c r="O6" s="813"/>
      <c r="P6" s="813"/>
      <c r="Q6" s="814"/>
      <c r="R6" s="1"/>
      <c r="S6" s="812" t="s">
        <v>423</v>
      </c>
      <c r="T6" s="813"/>
      <c r="U6" s="813"/>
      <c r="V6" s="814"/>
      <c r="W6" s="8"/>
      <c r="X6" s="861"/>
      <c r="Y6" s="862"/>
      <c r="Z6" s="862"/>
      <c r="AA6" s="862"/>
      <c r="AB6" s="862"/>
      <c r="AC6" s="862"/>
      <c r="AD6" s="863"/>
      <c r="AE6" s="1"/>
      <c r="AJ6" s="1"/>
      <c r="AK6" s="2"/>
      <c r="AL6" s="1"/>
      <c r="AM6" s="1"/>
      <c r="AN6" s="1"/>
      <c r="AO6" s="1"/>
      <c r="AP6" s="1"/>
      <c r="AQ6" s="1"/>
    </row>
    <row r="7" spans="1:43" ht="15" customHeight="1" x14ac:dyDescent="0.3">
      <c r="A7" s="830"/>
      <c r="B7" s="831"/>
      <c r="C7" s="826" t="s">
        <v>134</v>
      </c>
      <c r="D7" s="827"/>
      <c r="E7" s="825" t="s">
        <v>420</v>
      </c>
      <c r="F7" s="816"/>
      <c r="G7" s="816"/>
      <c r="H7" s="816"/>
      <c r="I7" s="817"/>
      <c r="K7" s="815" t="s">
        <v>299</v>
      </c>
      <c r="L7" s="817"/>
      <c r="M7"/>
      <c r="N7" s="815"/>
      <c r="O7" s="816"/>
      <c r="P7" s="816"/>
      <c r="Q7" s="817"/>
      <c r="R7" s="1"/>
      <c r="S7" s="815" t="s">
        <v>424</v>
      </c>
      <c r="T7" s="816"/>
      <c r="U7" s="816"/>
      <c r="V7" s="817"/>
      <c r="W7" s="8"/>
      <c r="X7" s="864" t="s">
        <v>37</v>
      </c>
      <c r="Y7" s="865"/>
      <c r="Z7" s="865" t="s">
        <v>417</v>
      </c>
      <c r="AA7" s="865"/>
      <c r="AB7" s="865" t="s">
        <v>13</v>
      </c>
      <c r="AC7" s="865"/>
      <c r="AD7" s="256" t="s">
        <v>38</v>
      </c>
      <c r="AJ7" s="1"/>
      <c r="AK7" s="2"/>
      <c r="AL7" s="1"/>
      <c r="AM7" s="1"/>
      <c r="AN7" s="1"/>
      <c r="AO7" s="1"/>
      <c r="AP7" s="1"/>
      <c r="AQ7" s="1"/>
    </row>
    <row r="8" spans="1:43" ht="15" customHeight="1" x14ac:dyDescent="0.3">
      <c r="A8" s="830"/>
      <c r="B8" s="831"/>
      <c r="C8" s="826" t="s">
        <v>135</v>
      </c>
      <c r="D8" s="827"/>
      <c r="E8" s="824" t="s">
        <v>419</v>
      </c>
      <c r="F8" s="813"/>
      <c r="G8" s="813"/>
      <c r="H8" s="813"/>
      <c r="I8" s="814"/>
      <c r="K8" s="812" t="s">
        <v>300</v>
      </c>
      <c r="L8" s="814"/>
      <c r="M8"/>
      <c r="N8" s="812"/>
      <c r="O8" s="813"/>
      <c r="P8" s="813"/>
      <c r="Q8" s="814"/>
      <c r="R8" s="1"/>
      <c r="S8" s="812"/>
      <c r="T8" s="813"/>
      <c r="U8" s="813"/>
      <c r="V8" s="814"/>
      <c r="W8" s="8"/>
      <c r="X8" s="847" t="str">
        <f>IF(Calculator!B8="","",Calculator!B8)</f>
        <v/>
      </c>
      <c r="Y8" s="848"/>
      <c r="Z8" s="851" t="str">
        <f>IF(Calculator!C8="","",Calculator!C8)</f>
        <v/>
      </c>
      <c r="AA8" s="851"/>
      <c r="AB8" s="841" t="str">
        <f>IF(Calculator!E8="","",Calculator!E8)</f>
        <v/>
      </c>
      <c r="AC8" s="841"/>
      <c r="AD8" s="257" t="str">
        <f>IF(Calculator!D8="","",Calculator!D8)</f>
        <v/>
      </c>
      <c r="AE8"/>
      <c r="AF8" s="137"/>
      <c r="AJ8" s="1"/>
      <c r="AK8" s="2"/>
      <c r="AL8" s="1"/>
      <c r="AM8" s="1"/>
      <c r="AN8" s="1"/>
      <c r="AO8" s="1"/>
      <c r="AP8" s="1"/>
      <c r="AQ8" s="1"/>
    </row>
    <row r="9" spans="1:43" ht="15" customHeight="1" x14ac:dyDescent="0.3">
      <c r="A9" s="830"/>
      <c r="B9" s="831"/>
      <c r="C9" s="826" t="s">
        <v>136</v>
      </c>
      <c r="D9" s="827"/>
      <c r="E9" s="825" t="s">
        <v>414</v>
      </c>
      <c r="F9" s="816"/>
      <c r="G9" s="816"/>
      <c r="H9" s="816"/>
      <c r="I9" s="817"/>
      <c r="K9" s="815" t="s">
        <v>294</v>
      </c>
      <c r="L9" s="817"/>
      <c r="M9"/>
      <c r="N9" s="815" t="s">
        <v>428</v>
      </c>
      <c r="O9" s="816"/>
      <c r="P9" s="816"/>
      <c r="Q9" s="817"/>
      <c r="R9" s="1"/>
      <c r="S9" s="815" t="s">
        <v>425</v>
      </c>
      <c r="T9" s="816"/>
      <c r="U9" s="816"/>
      <c r="V9" s="817"/>
      <c r="W9" s="8"/>
      <c r="X9" s="849" t="str">
        <f>IF(Calculator!B9="","",Calculator!B9)</f>
        <v/>
      </c>
      <c r="Y9" s="850"/>
      <c r="Z9" s="842" t="str">
        <f>IF(Calculator!C9="","",Calculator!C9)</f>
        <v/>
      </c>
      <c r="AA9" s="842"/>
      <c r="AB9" s="842" t="str">
        <f>IF(Calculator!E9="","",Calculator!E9)</f>
        <v/>
      </c>
      <c r="AC9" s="842"/>
      <c r="AD9" s="258" t="str">
        <f>IF(Calculator!D9="","",Calculator!D9)</f>
        <v/>
      </c>
      <c r="AE9"/>
      <c r="AF9" s="137"/>
      <c r="AJ9" s="1"/>
      <c r="AK9" s="2"/>
      <c r="AL9" s="1"/>
      <c r="AM9" s="1"/>
      <c r="AN9" s="1"/>
      <c r="AO9" s="1"/>
      <c r="AP9" s="1"/>
      <c r="AQ9" s="1"/>
    </row>
    <row r="10" spans="1:43" ht="15" customHeight="1" x14ac:dyDescent="0.3">
      <c r="A10" s="830"/>
      <c r="B10" s="831"/>
      <c r="C10" s="826" t="s">
        <v>137</v>
      </c>
      <c r="D10" s="827"/>
      <c r="E10" s="824" t="s">
        <v>414</v>
      </c>
      <c r="F10" s="813"/>
      <c r="G10" s="813"/>
      <c r="H10" s="813"/>
      <c r="I10" s="814"/>
      <c r="K10" s="812" t="s">
        <v>295</v>
      </c>
      <c r="L10" s="814"/>
      <c r="M10"/>
      <c r="N10" s="812" t="s">
        <v>428</v>
      </c>
      <c r="O10" s="813"/>
      <c r="P10" s="813"/>
      <c r="Q10" s="814"/>
      <c r="R10" s="1"/>
      <c r="S10" s="812" t="s">
        <v>426</v>
      </c>
      <c r="T10" s="813"/>
      <c r="U10" s="813"/>
      <c r="V10" s="814"/>
      <c r="W10" s="8"/>
      <c r="X10" s="847" t="str">
        <f>IF(Calculator!B10="","",Calculator!B10)</f>
        <v/>
      </c>
      <c r="Y10" s="848"/>
      <c r="Z10" s="841" t="str">
        <f>IF(Calculator!C10="","",Calculator!C10)</f>
        <v/>
      </c>
      <c r="AA10" s="841"/>
      <c r="AB10" s="841" t="str">
        <f>IF(Calculator!E10="","",Calculator!E10)</f>
        <v/>
      </c>
      <c r="AC10" s="841"/>
      <c r="AD10" s="257" t="str">
        <f>IF(Calculator!D10="","",Calculator!D10)</f>
        <v/>
      </c>
      <c r="AE10"/>
      <c r="AF10" s="137"/>
      <c r="AJ10" s="1"/>
      <c r="AK10" s="2"/>
      <c r="AL10" s="1"/>
      <c r="AM10" s="1"/>
      <c r="AN10" s="1"/>
      <c r="AO10" s="1"/>
      <c r="AP10" s="1"/>
      <c r="AQ10" s="1"/>
    </row>
    <row r="11" spans="1:43" ht="15" customHeight="1" x14ac:dyDescent="0.3">
      <c r="A11" s="830"/>
      <c r="B11" s="831"/>
      <c r="C11" s="826" t="s">
        <v>138</v>
      </c>
      <c r="D11" s="827"/>
      <c r="E11" s="825" t="s">
        <v>414</v>
      </c>
      <c r="F11" s="816"/>
      <c r="G11" s="816"/>
      <c r="H11" s="816"/>
      <c r="I11" s="817"/>
      <c r="K11" s="815" t="s">
        <v>295</v>
      </c>
      <c r="L11" s="817"/>
      <c r="M11"/>
      <c r="N11" s="815" t="s">
        <v>428</v>
      </c>
      <c r="O11" s="816"/>
      <c r="P11" s="816"/>
      <c r="Q11" s="817"/>
      <c r="R11" s="1"/>
      <c r="S11" s="815" t="s">
        <v>427</v>
      </c>
      <c r="T11" s="816"/>
      <c r="U11" s="816"/>
      <c r="V11" s="817"/>
      <c r="W11" s="2"/>
      <c r="X11" s="849" t="str">
        <f>IF(Calculator!B11="","",Calculator!B11)</f>
        <v/>
      </c>
      <c r="Y11" s="850"/>
      <c r="Z11" s="842" t="str">
        <f>IF(Calculator!C11="","",Calculator!C11)</f>
        <v/>
      </c>
      <c r="AA11" s="842"/>
      <c r="AB11" s="842" t="str">
        <f>IF(Calculator!E11="","",Calculator!E11)</f>
        <v/>
      </c>
      <c r="AC11" s="842"/>
      <c r="AD11" s="258" t="str">
        <f>IF(Calculator!D11="","",Calculator!D11)</f>
        <v/>
      </c>
      <c r="AE11"/>
      <c r="AF11" s="137"/>
      <c r="AJ11" s="1"/>
      <c r="AK11" s="2"/>
      <c r="AL11" s="1"/>
      <c r="AM11" s="1"/>
      <c r="AN11" s="1"/>
      <c r="AO11" s="1"/>
      <c r="AP11" s="1"/>
      <c r="AQ11" s="1"/>
    </row>
    <row r="12" spans="1:43" ht="15" customHeight="1" x14ac:dyDescent="0.3">
      <c r="A12" s="830"/>
      <c r="B12" s="831"/>
      <c r="C12" s="826" t="s">
        <v>139</v>
      </c>
      <c r="D12" s="827"/>
      <c r="E12" s="824" t="s">
        <v>414</v>
      </c>
      <c r="F12" s="813"/>
      <c r="G12" s="813"/>
      <c r="H12" s="813"/>
      <c r="I12" s="814"/>
      <c r="K12" s="812" t="s">
        <v>20</v>
      </c>
      <c r="L12" s="814"/>
      <c r="M12"/>
      <c r="N12" s="812" t="s">
        <v>428</v>
      </c>
      <c r="O12" s="813"/>
      <c r="P12" s="813"/>
      <c r="Q12" s="814"/>
      <c r="R12" s="1"/>
      <c r="S12" s="812"/>
      <c r="T12" s="813"/>
      <c r="U12" s="813"/>
      <c r="V12" s="814"/>
      <c r="W12" s="2"/>
      <c r="X12" s="847" t="str">
        <f>IF(Calculator!B12="","",Calculator!B12)</f>
        <v/>
      </c>
      <c r="Y12" s="848"/>
      <c r="Z12" s="841" t="str">
        <f>IF(Calculator!C12="","",Calculator!C12)</f>
        <v/>
      </c>
      <c r="AA12" s="841"/>
      <c r="AB12" s="841" t="str">
        <f>IF(Calculator!E12="","",Calculator!E12)</f>
        <v/>
      </c>
      <c r="AC12" s="841"/>
      <c r="AD12" s="257" t="str">
        <f>IF(Calculator!D12="","",Calculator!D12)</f>
        <v/>
      </c>
      <c r="AE12"/>
      <c r="AF12" s="137"/>
      <c r="AJ12" s="1"/>
      <c r="AK12" s="2"/>
      <c r="AL12" s="1"/>
      <c r="AM12" s="1"/>
      <c r="AN12" s="1"/>
      <c r="AO12" s="1"/>
      <c r="AP12" s="1"/>
      <c r="AQ12" s="1"/>
    </row>
    <row r="13" spans="1:43" ht="15" customHeight="1" x14ac:dyDescent="0.3">
      <c r="A13" s="830"/>
      <c r="B13" s="831"/>
      <c r="C13" s="826" t="s">
        <v>140</v>
      </c>
      <c r="D13" s="827"/>
      <c r="E13" s="825" t="s">
        <v>143</v>
      </c>
      <c r="F13" s="816"/>
      <c r="G13" s="816"/>
      <c r="H13" s="816"/>
      <c r="I13" s="817"/>
      <c r="K13" s="815" t="s">
        <v>296</v>
      </c>
      <c r="L13" s="817"/>
      <c r="M13"/>
      <c r="N13" s="815" t="s">
        <v>429</v>
      </c>
      <c r="O13" s="816"/>
      <c r="P13" s="816"/>
      <c r="Q13" s="817"/>
      <c r="R13" s="1"/>
      <c r="S13" s="815" t="s">
        <v>430</v>
      </c>
      <c r="T13" s="816"/>
      <c r="U13" s="816"/>
      <c r="V13" s="817"/>
      <c r="X13" s="849" t="str">
        <f>IF(Calculator!B13="","",Calculator!B13)</f>
        <v/>
      </c>
      <c r="Y13" s="850"/>
      <c r="Z13" s="842" t="str">
        <f>IF(Calculator!C13="","",Calculator!C13)</f>
        <v/>
      </c>
      <c r="AA13" s="842"/>
      <c r="AB13" s="842" t="str">
        <f>IF(Calculator!E13="","",Calculator!E13)</f>
        <v/>
      </c>
      <c r="AC13" s="842"/>
      <c r="AD13" s="258" t="str">
        <f>IF(Calculator!D13="","",Calculator!D13)</f>
        <v/>
      </c>
      <c r="AE13"/>
      <c r="AF13" s="137"/>
      <c r="AJ13" s="1"/>
      <c r="AK13" s="2"/>
      <c r="AL13" s="2"/>
      <c r="AM13" s="2"/>
      <c r="AN13" s="2"/>
      <c r="AO13" s="2"/>
    </row>
    <row r="14" spans="1:43" ht="15" customHeight="1" thickBot="1" x14ac:dyDescent="0.35">
      <c r="A14" s="832"/>
      <c r="B14" s="833"/>
      <c r="C14" s="838" t="s">
        <v>141</v>
      </c>
      <c r="D14" s="839"/>
      <c r="E14" s="840" t="s">
        <v>143</v>
      </c>
      <c r="F14" s="804"/>
      <c r="G14" s="804"/>
      <c r="H14" s="804"/>
      <c r="I14" s="805"/>
      <c r="K14" s="812"/>
      <c r="L14" s="814"/>
      <c r="M14"/>
      <c r="N14" s="803" t="s">
        <v>429</v>
      </c>
      <c r="O14" s="804"/>
      <c r="P14" s="804"/>
      <c r="Q14" s="805"/>
      <c r="R14" s="1"/>
      <c r="S14" s="803"/>
      <c r="T14" s="804"/>
      <c r="U14" s="804"/>
      <c r="V14" s="805"/>
      <c r="W14" s="1"/>
      <c r="X14" s="847" t="str">
        <f>IF(Calculator!B14="","",Calculator!B14)</f>
        <v/>
      </c>
      <c r="Y14" s="848"/>
      <c r="Z14" s="841" t="str">
        <f>IF(Calculator!C14="","",Calculator!C14)</f>
        <v/>
      </c>
      <c r="AA14" s="841"/>
      <c r="AB14" s="841" t="str">
        <f>IF(Calculator!E14="","",Calculator!E14)</f>
        <v/>
      </c>
      <c r="AC14" s="841"/>
      <c r="AD14" s="257" t="str">
        <f>IF(Calculator!D14="","",Calculator!D14)</f>
        <v/>
      </c>
      <c r="AE14"/>
      <c r="AF14" s="1"/>
      <c r="AJ14" s="1"/>
      <c r="AK14" s="2"/>
      <c r="AL14" s="2"/>
      <c r="AM14" s="2"/>
      <c r="AN14" s="2"/>
      <c r="AO14" s="2"/>
    </row>
    <row r="15" spans="1:43" ht="15" customHeight="1" thickBot="1" x14ac:dyDescent="0.35">
      <c r="M15"/>
      <c r="N15"/>
      <c r="O15"/>
      <c r="P15" s="1"/>
      <c r="Q15" s="1"/>
      <c r="R15" s="1"/>
      <c r="S15" s="1"/>
      <c r="W15" s="1"/>
      <c r="X15" s="849" t="str">
        <f>IF(Calculator!B15="","",Calculator!B15)</f>
        <v/>
      </c>
      <c r="Y15" s="850"/>
      <c r="Z15" s="842" t="str">
        <f>IF(Calculator!C15="","",Calculator!C15)</f>
        <v/>
      </c>
      <c r="AA15" s="842"/>
      <c r="AB15" s="842" t="str">
        <f>IF(Calculator!E15="","",Calculator!E15)</f>
        <v/>
      </c>
      <c r="AC15" s="842"/>
      <c r="AD15" s="258" t="str">
        <f>IF(Calculator!D15="","",Calculator!D15)</f>
        <v/>
      </c>
      <c r="AE15"/>
      <c r="AF15"/>
    </row>
    <row r="16" spans="1:43" ht="15" customHeight="1" x14ac:dyDescent="0.3">
      <c r="A16" s="828">
        <f>EDATE(A1,12)</f>
        <v>45350</v>
      </c>
      <c r="B16" s="829"/>
      <c r="C16" s="834" t="s">
        <v>120</v>
      </c>
      <c r="D16" s="835"/>
      <c r="E16" s="834" t="s">
        <v>177</v>
      </c>
      <c r="F16" s="807"/>
      <c r="G16" s="807"/>
      <c r="H16" s="807"/>
      <c r="I16" s="808"/>
      <c r="K16" s="806" t="s">
        <v>418</v>
      </c>
      <c r="L16" s="808"/>
      <c r="M16"/>
      <c r="N16" s="806" t="s">
        <v>178</v>
      </c>
      <c r="O16" s="807"/>
      <c r="P16" s="807"/>
      <c r="Q16" s="808"/>
      <c r="R16" s="1"/>
      <c r="S16" s="806" t="s">
        <v>179</v>
      </c>
      <c r="T16" s="807"/>
      <c r="U16" s="807"/>
      <c r="V16" s="808"/>
      <c r="W16" s="1"/>
      <c r="X16" s="847" t="str">
        <f>IF(Calculator!B16="","",Calculator!B16)</f>
        <v/>
      </c>
      <c r="Y16" s="848"/>
      <c r="Z16" s="841" t="str">
        <f>IF(Calculator!C16="","",Calculator!C16)</f>
        <v/>
      </c>
      <c r="AA16" s="841"/>
      <c r="AB16" s="841" t="str">
        <f>IF(Calculator!E16="","",Calculator!E16)</f>
        <v/>
      </c>
      <c r="AC16" s="841"/>
      <c r="AD16" s="257" t="str">
        <f>IF(Calculator!D16="","",Calculator!D16)</f>
        <v/>
      </c>
      <c r="AE16"/>
      <c r="AF16"/>
    </row>
    <row r="17" spans="1:53" ht="15" customHeight="1" x14ac:dyDescent="0.3">
      <c r="A17" s="830"/>
      <c r="B17" s="831"/>
      <c r="C17" s="836"/>
      <c r="D17" s="837"/>
      <c r="E17" s="836"/>
      <c r="F17" s="810"/>
      <c r="G17" s="810"/>
      <c r="H17" s="810"/>
      <c r="I17" s="811"/>
      <c r="K17" s="809"/>
      <c r="L17" s="811"/>
      <c r="M17" s="1"/>
      <c r="N17" s="809"/>
      <c r="O17" s="810"/>
      <c r="P17" s="810"/>
      <c r="Q17" s="811"/>
      <c r="R17" s="1"/>
      <c r="S17" s="809"/>
      <c r="T17" s="810"/>
      <c r="U17" s="810"/>
      <c r="V17" s="811"/>
      <c r="W17" s="1"/>
      <c r="X17" s="849" t="str">
        <f>IF(Calculator!B17="","",Calculator!B17)</f>
        <v/>
      </c>
      <c r="Y17" s="850"/>
      <c r="Z17" s="842" t="str">
        <f>IF(Calculator!C17="","",Calculator!C17)</f>
        <v/>
      </c>
      <c r="AA17" s="842"/>
      <c r="AB17" s="842" t="str">
        <f>IF(Calculator!E17="","",Calculator!E17)</f>
        <v/>
      </c>
      <c r="AC17" s="842"/>
      <c r="AD17" s="258" t="str">
        <f>IF(Calculator!D17="","",Calculator!D17)</f>
        <v/>
      </c>
      <c r="AE17"/>
      <c r="AF17"/>
    </row>
    <row r="18" spans="1:53" ht="15" customHeight="1" thickBot="1" x14ac:dyDescent="0.35">
      <c r="A18" s="830"/>
      <c r="B18" s="831"/>
      <c r="C18" s="826" t="s">
        <v>130</v>
      </c>
      <c r="D18" s="827"/>
      <c r="E18" s="825"/>
      <c r="F18" s="816"/>
      <c r="G18" s="816"/>
      <c r="H18" s="816"/>
      <c r="I18" s="817"/>
      <c r="K18" s="815" t="s">
        <v>292</v>
      </c>
      <c r="L18" s="817"/>
      <c r="M18" s="1"/>
      <c r="N18" s="815"/>
      <c r="O18" s="816"/>
      <c r="P18" s="816"/>
      <c r="Q18" s="817"/>
      <c r="R18" s="1"/>
      <c r="S18" s="815"/>
      <c r="T18" s="816"/>
      <c r="U18" s="816"/>
      <c r="V18" s="817"/>
      <c r="X18" s="866" t="s">
        <v>416</v>
      </c>
      <c r="Y18" s="867"/>
      <c r="Z18" s="870">
        <f>SUM(Z8:Z17)</f>
        <v>0</v>
      </c>
      <c r="AA18" s="870"/>
      <c r="AB18" s="870">
        <f>SUM(AB8:AB17)</f>
        <v>0</v>
      </c>
      <c r="AC18" s="870"/>
      <c r="AD18" s="872" t="str">
        <f>IFERROR(AVERAGE(AD8:AD17),"")</f>
        <v/>
      </c>
      <c r="AE18"/>
      <c r="AF18"/>
    </row>
    <row r="19" spans="1:53" ht="15" customHeight="1" thickBot="1" x14ac:dyDescent="0.35">
      <c r="A19" s="830"/>
      <c r="B19" s="831"/>
      <c r="C19" s="826" t="s">
        <v>131</v>
      </c>
      <c r="D19" s="827"/>
      <c r="E19" s="824"/>
      <c r="F19" s="813"/>
      <c r="G19" s="813"/>
      <c r="H19" s="813"/>
      <c r="I19" s="814"/>
      <c r="K19" s="812" t="s">
        <v>297</v>
      </c>
      <c r="L19" s="814"/>
      <c r="M19" s="1"/>
      <c r="N19" s="812"/>
      <c r="O19" s="813"/>
      <c r="P19" s="813"/>
      <c r="Q19" s="814"/>
      <c r="R19" s="1"/>
      <c r="S19" s="812"/>
      <c r="T19" s="813"/>
      <c r="U19" s="813"/>
      <c r="V19" s="814"/>
      <c r="X19" s="868"/>
      <c r="Y19" s="869"/>
      <c r="Z19" s="871"/>
      <c r="AA19" s="871"/>
      <c r="AB19" s="871"/>
      <c r="AC19" s="871"/>
      <c r="AD19" s="873"/>
      <c r="AE19"/>
      <c r="AF19"/>
    </row>
    <row r="20" spans="1:53" ht="15" customHeight="1" x14ac:dyDescent="0.3">
      <c r="A20" s="830"/>
      <c r="B20" s="831"/>
      <c r="C20" s="826" t="s">
        <v>132</v>
      </c>
      <c r="D20" s="827"/>
      <c r="E20" s="825"/>
      <c r="F20" s="816"/>
      <c r="G20" s="816"/>
      <c r="H20" s="816"/>
      <c r="I20" s="817"/>
      <c r="K20" s="815" t="s">
        <v>293</v>
      </c>
      <c r="L20" s="817"/>
      <c r="M20" s="1"/>
      <c r="N20" s="815"/>
      <c r="O20" s="816"/>
      <c r="P20" s="816"/>
      <c r="Q20" s="817"/>
      <c r="R20" s="1"/>
      <c r="S20" s="815"/>
      <c r="T20" s="816"/>
      <c r="U20" s="816"/>
      <c r="V20" s="817"/>
      <c r="X20"/>
      <c r="Y20"/>
      <c r="Z20"/>
      <c r="AA20"/>
      <c r="AB20"/>
      <c r="AC20"/>
      <c r="AD20"/>
      <c r="AE20"/>
      <c r="AF20"/>
      <c r="AG20" s="2"/>
      <c r="AH20" s="2"/>
      <c r="AI20" s="2"/>
      <c r="AJ20"/>
      <c r="AK20"/>
      <c r="AL20"/>
      <c r="AM20"/>
      <c r="AN20"/>
      <c r="AO20"/>
      <c r="AP20"/>
      <c r="AQ20"/>
      <c r="AR20"/>
      <c r="AS20"/>
      <c r="AT20"/>
    </row>
    <row r="21" spans="1:53" ht="15" customHeight="1" x14ac:dyDescent="0.3">
      <c r="A21" s="830"/>
      <c r="B21" s="831"/>
      <c r="C21" s="826" t="s">
        <v>133</v>
      </c>
      <c r="D21" s="827"/>
      <c r="E21" s="824"/>
      <c r="F21" s="813"/>
      <c r="G21" s="813"/>
      <c r="H21" s="813"/>
      <c r="I21" s="814"/>
      <c r="K21" s="812" t="s">
        <v>299</v>
      </c>
      <c r="L21" s="814"/>
      <c r="M21" s="1"/>
      <c r="N21" s="812"/>
      <c r="O21" s="813"/>
      <c r="P21" s="813"/>
      <c r="Q21" s="814"/>
      <c r="R21" s="1"/>
      <c r="S21" s="812"/>
      <c r="T21" s="813"/>
      <c r="U21" s="813"/>
      <c r="V21" s="814"/>
      <c r="X21" s="1"/>
      <c r="Y21" s="1"/>
      <c r="Z21" s="1"/>
      <c r="AA21" s="1"/>
      <c r="AB21" s="1"/>
      <c r="AC21" s="1"/>
      <c r="AD21" s="1"/>
      <c r="AE21"/>
      <c r="AF21"/>
      <c r="AH21" s="2"/>
      <c r="AI21" s="2"/>
      <c r="AJ21"/>
      <c r="AK21"/>
      <c r="AL21"/>
      <c r="AM21"/>
      <c r="AN21"/>
      <c r="AO21"/>
      <c r="AP21"/>
      <c r="AQ21"/>
      <c r="AR21"/>
      <c r="AS21"/>
      <c r="AT21"/>
      <c r="AU21" s="2"/>
      <c r="AV21" s="2"/>
      <c r="AW21" s="2"/>
      <c r="AX21" s="2"/>
      <c r="AY21" s="2"/>
      <c r="AZ21" s="2"/>
      <c r="BA21" s="139"/>
    </row>
    <row r="22" spans="1:53" ht="15" customHeight="1" x14ac:dyDescent="0.3">
      <c r="A22" s="830"/>
      <c r="B22" s="831"/>
      <c r="C22" s="826" t="s">
        <v>134</v>
      </c>
      <c r="D22" s="827"/>
      <c r="E22" s="825"/>
      <c r="F22" s="816"/>
      <c r="G22" s="816"/>
      <c r="H22" s="816"/>
      <c r="I22" s="817"/>
      <c r="K22" s="815" t="s">
        <v>300</v>
      </c>
      <c r="L22" s="817"/>
      <c r="M22" s="1"/>
      <c r="N22" s="815"/>
      <c r="O22" s="816"/>
      <c r="P22" s="816"/>
      <c r="Q22" s="817"/>
      <c r="R22" s="1"/>
      <c r="S22" s="815"/>
      <c r="T22" s="816"/>
      <c r="U22" s="816"/>
      <c r="V22" s="817"/>
      <c r="W22" s="2"/>
      <c r="X22"/>
      <c r="Y22"/>
      <c r="Z22"/>
      <c r="AA22"/>
      <c r="AB22"/>
      <c r="AC22"/>
      <c r="AD22"/>
      <c r="AE22"/>
      <c r="AF22"/>
      <c r="AG22" s="2"/>
      <c r="AH22" s="2"/>
      <c r="AI22" s="2"/>
      <c r="AJ22" s="2"/>
      <c r="AK22" s="139"/>
    </row>
    <row r="23" spans="1:53" ht="15" customHeight="1" x14ac:dyDescent="0.3">
      <c r="A23" s="830"/>
      <c r="B23" s="831"/>
      <c r="C23" s="826" t="s">
        <v>135</v>
      </c>
      <c r="D23" s="827"/>
      <c r="E23" s="824"/>
      <c r="F23" s="813"/>
      <c r="G23" s="813"/>
      <c r="H23" s="813"/>
      <c r="I23" s="814"/>
      <c r="K23" s="812" t="s">
        <v>294</v>
      </c>
      <c r="L23" s="814"/>
      <c r="M23" s="1"/>
      <c r="N23" s="812"/>
      <c r="O23" s="813"/>
      <c r="P23" s="813"/>
      <c r="Q23" s="814"/>
      <c r="R23" s="1"/>
      <c r="S23" s="812"/>
      <c r="T23" s="813"/>
      <c r="U23" s="813"/>
      <c r="V23" s="814"/>
      <c r="W23" s="1"/>
      <c r="X23"/>
      <c r="Y23"/>
      <c r="Z23"/>
      <c r="AA23"/>
      <c r="AB23"/>
      <c r="AC23"/>
      <c r="AD23"/>
      <c r="AE23"/>
      <c r="AF23"/>
    </row>
    <row r="24" spans="1:53" ht="15" customHeight="1" x14ac:dyDescent="0.3">
      <c r="A24" s="830"/>
      <c r="B24" s="831"/>
      <c r="C24" s="826" t="s">
        <v>136</v>
      </c>
      <c r="D24" s="827"/>
      <c r="E24" s="825"/>
      <c r="F24" s="816"/>
      <c r="G24" s="816"/>
      <c r="H24" s="816"/>
      <c r="I24" s="817"/>
      <c r="K24" s="815" t="s">
        <v>295</v>
      </c>
      <c r="L24" s="817"/>
      <c r="M24" s="1"/>
      <c r="N24" s="815"/>
      <c r="O24" s="816"/>
      <c r="P24" s="816"/>
      <c r="Q24" s="817"/>
      <c r="R24" s="1"/>
      <c r="S24" s="815"/>
      <c r="T24" s="816"/>
      <c r="U24" s="816"/>
      <c r="V24" s="817"/>
      <c r="W24" s="1"/>
      <c r="X24"/>
      <c r="Y24"/>
      <c r="Z24"/>
      <c r="AA24"/>
      <c r="AB24"/>
      <c r="AC24"/>
      <c r="AD24"/>
      <c r="AE24"/>
      <c r="AF24"/>
      <c r="AG24" s="2"/>
    </row>
    <row r="25" spans="1:53" ht="15" customHeight="1" x14ac:dyDescent="0.3">
      <c r="A25" s="830"/>
      <c r="B25" s="831"/>
      <c r="C25" s="826" t="s">
        <v>137</v>
      </c>
      <c r="D25" s="827"/>
      <c r="E25" s="824"/>
      <c r="F25" s="813"/>
      <c r="G25" s="813"/>
      <c r="H25" s="813"/>
      <c r="I25" s="814"/>
      <c r="K25" s="812" t="s">
        <v>295</v>
      </c>
      <c r="L25" s="814"/>
      <c r="M25" s="1"/>
      <c r="N25" s="812"/>
      <c r="O25" s="813"/>
      <c r="P25" s="813"/>
      <c r="Q25" s="814"/>
      <c r="R25" s="1"/>
      <c r="S25" s="812"/>
      <c r="T25" s="813"/>
      <c r="U25" s="813"/>
      <c r="V25" s="814"/>
      <c r="W25" s="2"/>
      <c r="X25"/>
      <c r="Y25"/>
      <c r="Z25"/>
      <c r="AA25"/>
      <c r="AB25"/>
      <c r="AC25"/>
      <c r="AD25"/>
      <c r="AE25"/>
      <c r="AF25"/>
    </row>
    <row r="26" spans="1:53" ht="15" customHeight="1" x14ac:dyDescent="0.3">
      <c r="A26" s="830"/>
      <c r="B26" s="831"/>
      <c r="C26" s="826" t="s">
        <v>138</v>
      </c>
      <c r="D26" s="827"/>
      <c r="E26" s="825"/>
      <c r="F26" s="816"/>
      <c r="G26" s="816"/>
      <c r="H26" s="816"/>
      <c r="I26" s="817"/>
      <c r="K26" s="815" t="s">
        <v>20</v>
      </c>
      <c r="L26" s="817"/>
      <c r="M26" s="1"/>
      <c r="N26" s="815"/>
      <c r="O26" s="816"/>
      <c r="P26" s="816"/>
      <c r="Q26" s="817"/>
      <c r="R26" s="1"/>
      <c r="S26" s="815"/>
      <c r="T26" s="816"/>
      <c r="U26" s="816"/>
      <c r="V26" s="817"/>
      <c r="W26" s="2"/>
      <c r="X26"/>
      <c r="Y26"/>
      <c r="Z26"/>
      <c r="AA26"/>
      <c r="AB26"/>
      <c r="AC26"/>
      <c r="AD26"/>
      <c r="AE26"/>
      <c r="AF26"/>
    </row>
    <row r="27" spans="1:53" ht="15" customHeight="1" x14ac:dyDescent="0.3">
      <c r="A27" s="830"/>
      <c r="B27" s="831"/>
      <c r="C27" s="826" t="s">
        <v>139</v>
      </c>
      <c r="D27" s="827"/>
      <c r="E27" s="824"/>
      <c r="F27" s="813"/>
      <c r="G27" s="813"/>
      <c r="H27" s="813"/>
      <c r="I27" s="814"/>
      <c r="K27" s="812" t="s">
        <v>296</v>
      </c>
      <c r="L27" s="814"/>
      <c r="M27" s="1"/>
      <c r="N27" s="812"/>
      <c r="O27" s="813"/>
      <c r="P27" s="813"/>
      <c r="Q27" s="814"/>
      <c r="R27" s="1"/>
      <c r="S27" s="812"/>
      <c r="T27" s="813"/>
      <c r="U27" s="813"/>
      <c r="V27" s="814"/>
      <c r="W27" s="2"/>
      <c r="X27"/>
      <c r="Y27"/>
      <c r="Z27"/>
      <c r="AA27"/>
      <c r="AB27"/>
      <c r="AC27"/>
      <c r="AD27"/>
      <c r="AE27"/>
      <c r="AF27"/>
    </row>
    <row r="28" spans="1:53" ht="15" customHeight="1" x14ac:dyDescent="0.3">
      <c r="A28" s="830"/>
      <c r="B28" s="831"/>
      <c r="C28" s="826" t="s">
        <v>140</v>
      </c>
      <c r="D28" s="827"/>
      <c r="E28" s="825"/>
      <c r="F28" s="816"/>
      <c r="G28" s="816"/>
      <c r="H28" s="816"/>
      <c r="I28" s="817"/>
      <c r="K28" s="815"/>
      <c r="L28" s="817"/>
      <c r="M28" s="1"/>
      <c r="N28" s="815"/>
      <c r="O28" s="816"/>
      <c r="P28" s="816"/>
      <c r="Q28" s="817"/>
      <c r="R28" s="1"/>
      <c r="S28" s="815"/>
      <c r="T28" s="816"/>
      <c r="U28" s="816"/>
      <c r="V28" s="817"/>
      <c r="X28"/>
      <c r="Y28"/>
      <c r="Z28"/>
      <c r="AA28"/>
      <c r="AB28"/>
      <c r="AC28"/>
      <c r="AD28"/>
      <c r="AE28"/>
      <c r="AF28"/>
    </row>
    <row r="29" spans="1:53" ht="15" customHeight="1" thickBot="1" x14ac:dyDescent="0.35">
      <c r="A29" s="832"/>
      <c r="B29" s="833"/>
      <c r="C29" s="838" t="s">
        <v>141</v>
      </c>
      <c r="D29" s="839"/>
      <c r="E29" s="840"/>
      <c r="F29" s="804"/>
      <c r="G29" s="804"/>
      <c r="H29" s="804"/>
      <c r="I29" s="805"/>
      <c r="K29" s="812"/>
      <c r="L29" s="814"/>
      <c r="M29" s="1"/>
      <c r="N29" s="803"/>
      <c r="O29" s="804"/>
      <c r="P29" s="804"/>
      <c r="Q29" s="805"/>
      <c r="R29" s="1"/>
      <c r="S29" s="803"/>
      <c r="T29" s="804"/>
      <c r="U29" s="804"/>
      <c r="V29" s="805"/>
      <c r="X29"/>
      <c r="Y29"/>
      <c r="Z29"/>
      <c r="AA29"/>
      <c r="AB29"/>
      <c r="AC29"/>
      <c r="AD29"/>
      <c r="AE29"/>
      <c r="AF29"/>
    </row>
    <row r="30" spans="1:53" ht="15" customHeight="1" thickBot="1" x14ac:dyDescent="0.35">
      <c r="M30" s="1"/>
      <c r="N30" s="1"/>
      <c r="O30" s="1"/>
      <c r="P30" s="1"/>
      <c r="Q30" s="1"/>
      <c r="R30" s="1"/>
      <c r="S30" s="1"/>
      <c r="X30"/>
      <c r="Y30"/>
      <c r="Z30"/>
      <c r="AA30"/>
      <c r="AB30"/>
      <c r="AC30"/>
      <c r="AD30"/>
      <c r="AE30"/>
      <c r="AF30"/>
      <c r="AI30" s="1"/>
      <c r="AJ30"/>
    </row>
    <row r="31" spans="1:53" ht="15" customHeight="1" x14ac:dyDescent="0.3">
      <c r="A31" s="828">
        <f>EDATE(A16,12)</f>
        <v>45716</v>
      </c>
      <c r="B31" s="829"/>
      <c r="C31" s="834" t="s">
        <v>120</v>
      </c>
      <c r="D31" s="835"/>
      <c r="E31" s="834" t="s">
        <v>177</v>
      </c>
      <c r="F31" s="807"/>
      <c r="G31" s="807"/>
      <c r="H31" s="807"/>
      <c r="I31" s="808"/>
      <c r="K31" s="806" t="s">
        <v>418</v>
      </c>
      <c r="L31" s="808"/>
      <c r="M31" s="1"/>
      <c r="N31" s="806" t="s">
        <v>178</v>
      </c>
      <c r="O31" s="807"/>
      <c r="P31" s="807"/>
      <c r="Q31" s="808"/>
      <c r="R31" s="1"/>
      <c r="S31" s="806" t="s">
        <v>179</v>
      </c>
      <c r="T31" s="807"/>
      <c r="U31" s="807"/>
      <c r="V31" s="808"/>
      <c r="X31"/>
      <c r="Y31"/>
      <c r="Z31"/>
      <c r="AA31"/>
      <c r="AB31"/>
      <c r="AC31"/>
      <c r="AD31"/>
      <c r="AE31"/>
      <c r="AF31"/>
      <c r="AI31" s="1"/>
      <c r="AJ31"/>
    </row>
    <row r="32" spans="1:53" ht="15" customHeight="1" x14ac:dyDescent="0.3">
      <c r="A32" s="830"/>
      <c r="B32" s="831"/>
      <c r="C32" s="836"/>
      <c r="D32" s="837"/>
      <c r="E32" s="836"/>
      <c r="F32" s="810"/>
      <c r="G32" s="810"/>
      <c r="H32" s="810"/>
      <c r="I32" s="811"/>
      <c r="K32" s="809"/>
      <c r="L32" s="811"/>
      <c r="M32" s="1"/>
      <c r="N32" s="809"/>
      <c r="O32" s="810"/>
      <c r="P32" s="810"/>
      <c r="Q32" s="811"/>
      <c r="R32" s="1"/>
      <c r="S32" s="809"/>
      <c r="T32" s="810"/>
      <c r="U32" s="810"/>
      <c r="V32" s="811"/>
      <c r="X32"/>
      <c r="Y32"/>
      <c r="Z32"/>
      <c r="AA32"/>
      <c r="AB32"/>
      <c r="AC32"/>
      <c r="AD32"/>
      <c r="AE32"/>
      <c r="AF32"/>
      <c r="AJ32"/>
    </row>
    <row r="33" spans="1:53" ht="15" customHeight="1" x14ac:dyDescent="0.3">
      <c r="A33" s="830"/>
      <c r="B33" s="831"/>
      <c r="C33" s="826" t="s">
        <v>130</v>
      </c>
      <c r="D33" s="827"/>
      <c r="E33" s="825"/>
      <c r="F33" s="816"/>
      <c r="G33" s="816"/>
      <c r="H33" s="816"/>
      <c r="I33" s="817"/>
      <c r="K33" s="815"/>
      <c r="L33" s="817"/>
      <c r="M33" s="1"/>
      <c r="N33" s="815"/>
      <c r="O33" s="816"/>
      <c r="P33" s="816"/>
      <c r="Q33" s="817"/>
      <c r="R33" s="1"/>
      <c r="S33" s="815"/>
      <c r="T33" s="816"/>
      <c r="U33" s="816"/>
      <c r="V33" s="817"/>
      <c r="X33"/>
      <c r="Y33"/>
      <c r="Z33"/>
      <c r="AA33"/>
      <c r="AB33"/>
      <c r="AC33"/>
      <c r="AD33"/>
      <c r="AE33"/>
      <c r="AF33"/>
      <c r="AJ33"/>
    </row>
    <row r="34" spans="1:53" ht="15" customHeight="1" x14ac:dyDescent="0.3">
      <c r="A34" s="830"/>
      <c r="B34" s="831"/>
      <c r="C34" s="826" t="s">
        <v>131</v>
      </c>
      <c r="D34" s="827"/>
      <c r="E34" s="824"/>
      <c r="F34" s="813"/>
      <c r="G34" s="813"/>
      <c r="H34" s="813"/>
      <c r="I34" s="814"/>
      <c r="K34" s="812"/>
      <c r="L34" s="814"/>
      <c r="M34" s="1"/>
      <c r="N34" s="812"/>
      <c r="O34" s="813"/>
      <c r="P34" s="813"/>
      <c r="Q34" s="814"/>
      <c r="R34" s="1"/>
      <c r="S34" s="812"/>
      <c r="T34" s="813"/>
      <c r="U34" s="813"/>
      <c r="V34" s="814"/>
      <c r="X34"/>
      <c r="Y34"/>
      <c r="Z34"/>
      <c r="AA34"/>
      <c r="AB34"/>
      <c r="AC34"/>
      <c r="AD34"/>
      <c r="AE34"/>
      <c r="AF34"/>
      <c r="AJ34"/>
    </row>
    <row r="35" spans="1:53" ht="15" customHeight="1" x14ac:dyDescent="0.3">
      <c r="A35" s="830"/>
      <c r="B35" s="831"/>
      <c r="C35" s="826" t="s">
        <v>132</v>
      </c>
      <c r="D35" s="827"/>
      <c r="E35" s="825"/>
      <c r="F35" s="816"/>
      <c r="G35" s="816"/>
      <c r="H35" s="816"/>
      <c r="I35" s="817"/>
      <c r="K35" s="815"/>
      <c r="L35" s="817"/>
      <c r="M35" s="1"/>
      <c r="N35" s="815"/>
      <c r="O35" s="816"/>
      <c r="P35" s="816"/>
      <c r="Q35" s="817"/>
      <c r="R35" s="1"/>
      <c r="S35" s="815"/>
      <c r="T35" s="816"/>
      <c r="U35" s="816"/>
      <c r="V35" s="817"/>
      <c r="X35"/>
      <c r="Y35"/>
      <c r="Z35"/>
      <c r="AA35"/>
      <c r="AB35"/>
      <c r="AC35"/>
      <c r="AD35"/>
      <c r="AE35"/>
      <c r="AF35"/>
      <c r="AJ35"/>
    </row>
    <row r="36" spans="1:53" ht="15" customHeight="1" x14ac:dyDescent="0.3">
      <c r="A36" s="830"/>
      <c r="B36" s="831"/>
      <c r="C36" s="826" t="s">
        <v>133</v>
      </c>
      <c r="D36" s="827"/>
      <c r="E36" s="824"/>
      <c r="F36" s="813"/>
      <c r="G36" s="813"/>
      <c r="H36" s="813"/>
      <c r="I36" s="814"/>
      <c r="K36" s="812"/>
      <c r="L36" s="814"/>
      <c r="M36" s="1"/>
      <c r="N36" s="812"/>
      <c r="O36" s="813"/>
      <c r="P36" s="813"/>
      <c r="Q36" s="814"/>
      <c r="R36" s="1"/>
      <c r="S36" s="812"/>
      <c r="T36" s="813"/>
      <c r="U36" s="813"/>
      <c r="V36" s="814"/>
      <c r="X36"/>
      <c r="Y36"/>
      <c r="Z36"/>
      <c r="AA36"/>
      <c r="AB36"/>
      <c r="AC36"/>
      <c r="AD36"/>
      <c r="AE36"/>
      <c r="AF36"/>
      <c r="AG36" s="1"/>
      <c r="AH36" s="1"/>
      <c r="AI36" s="1"/>
      <c r="AJ36"/>
    </row>
    <row r="37" spans="1:53" ht="15" customHeight="1" x14ac:dyDescent="0.3">
      <c r="A37" s="830"/>
      <c r="B37" s="831"/>
      <c r="C37" s="826" t="s">
        <v>134</v>
      </c>
      <c r="D37" s="827"/>
      <c r="E37" s="825"/>
      <c r="F37" s="816"/>
      <c r="G37" s="816"/>
      <c r="H37" s="816"/>
      <c r="I37" s="817"/>
      <c r="K37" s="815"/>
      <c r="L37" s="817"/>
      <c r="M37" s="1"/>
      <c r="N37" s="815"/>
      <c r="O37" s="816"/>
      <c r="P37" s="816"/>
      <c r="Q37" s="817"/>
      <c r="R37" s="1"/>
      <c r="S37" s="815"/>
      <c r="T37" s="816"/>
      <c r="U37" s="816"/>
      <c r="V37" s="817"/>
      <c r="X37"/>
      <c r="Y37"/>
      <c r="Z37"/>
      <c r="AA37"/>
      <c r="AB37"/>
      <c r="AC37"/>
      <c r="AD37"/>
      <c r="AE37"/>
      <c r="AF37"/>
      <c r="AG37"/>
      <c r="AH37" s="1"/>
      <c r="AI37" s="1"/>
      <c r="AJ37"/>
      <c r="AO37" s="136"/>
      <c r="AS37" s="136"/>
    </row>
    <row r="38" spans="1:53" ht="15" customHeight="1" x14ac:dyDescent="0.3">
      <c r="A38" s="830"/>
      <c r="B38" s="831"/>
      <c r="C38" s="826" t="s">
        <v>135</v>
      </c>
      <c r="D38" s="827"/>
      <c r="E38" s="824"/>
      <c r="F38" s="813"/>
      <c r="G38" s="813"/>
      <c r="H38" s="813"/>
      <c r="I38" s="814"/>
      <c r="K38" s="812"/>
      <c r="L38" s="814"/>
      <c r="M38" s="1"/>
      <c r="N38" s="812"/>
      <c r="O38" s="813"/>
      <c r="P38" s="813"/>
      <c r="Q38" s="814"/>
      <c r="R38" s="1"/>
      <c r="S38" s="812"/>
      <c r="T38" s="813"/>
      <c r="U38" s="813"/>
      <c r="V38" s="814"/>
      <c r="X38"/>
      <c r="Y38"/>
      <c r="Z38"/>
      <c r="AA38"/>
      <c r="AB38"/>
      <c r="AC38"/>
      <c r="AD38"/>
      <c r="AE38"/>
      <c r="AF38"/>
      <c r="AG38"/>
      <c r="AH38" s="1"/>
      <c r="AI38" s="1"/>
      <c r="AJ38"/>
      <c r="AW38" s="136"/>
      <c r="BA38" s="136"/>
    </row>
    <row r="39" spans="1:53" ht="15" customHeight="1" x14ac:dyDescent="0.3">
      <c r="A39" s="830"/>
      <c r="B39" s="831"/>
      <c r="C39" s="826" t="s">
        <v>136</v>
      </c>
      <c r="D39" s="827"/>
      <c r="E39" s="825"/>
      <c r="F39" s="816"/>
      <c r="G39" s="816"/>
      <c r="H39" s="816"/>
      <c r="I39" s="817"/>
      <c r="K39" s="815"/>
      <c r="L39" s="817"/>
      <c r="M39" s="1"/>
      <c r="N39" s="815"/>
      <c r="O39" s="816"/>
      <c r="P39" s="816"/>
      <c r="Q39" s="817"/>
      <c r="R39" s="1"/>
      <c r="S39" s="815"/>
      <c r="T39" s="816"/>
      <c r="U39" s="816"/>
      <c r="V39" s="817"/>
      <c r="X39"/>
      <c r="Y39"/>
      <c r="Z39"/>
      <c r="AA39"/>
      <c r="AB39"/>
      <c r="AC39"/>
      <c r="AD39"/>
      <c r="AE39"/>
      <c r="AF39"/>
      <c r="AG39"/>
      <c r="AH39"/>
      <c r="AI39"/>
      <c r="AJ39"/>
    </row>
    <row r="40" spans="1:53" ht="15" customHeight="1" x14ac:dyDescent="0.3">
      <c r="A40" s="830"/>
      <c r="B40" s="831"/>
      <c r="C40" s="826" t="s">
        <v>137</v>
      </c>
      <c r="D40" s="827"/>
      <c r="E40" s="824"/>
      <c r="F40" s="813"/>
      <c r="G40" s="813"/>
      <c r="H40" s="813"/>
      <c r="I40" s="814"/>
      <c r="K40" s="812"/>
      <c r="L40" s="814"/>
      <c r="M40" s="1"/>
      <c r="N40" s="812"/>
      <c r="O40" s="813"/>
      <c r="P40" s="813"/>
      <c r="Q40" s="814"/>
      <c r="R40" s="1"/>
      <c r="S40" s="812"/>
      <c r="T40" s="813"/>
      <c r="U40" s="813"/>
      <c r="V40" s="814"/>
      <c r="X40"/>
      <c r="Y40"/>
      <c r="Z40"/>
      <c r="AA40"/>
      <c r="AB40"/>
      <c r="AC40"/>
      <c r="AD40"/>
      <c r="AE40"/>
      <c r="AF40"/>
      <c r="AG40"/>
      <c r="AH40"/>
      <c r="AI40"/>
      <c r="AJ40"/>
    </row>
    <row r="41" spans="1:53" ht="15" customHeight="1" x14ac:dyDescent="0.3">
      <c r="A41" s="830"/>
      <c r="B41" s="831"/>
      <c r="C41" s="826" t="s">
        <v>138</v>
      </c>
      <c r="D41" s="827"/>
      <c r="E41" s="825"/>
      <c r="F41" s="816"/>
      <c r="G41" s="816"/>
      <c r="H41" s="816"/>
      <c r="I41" s="817"/>
      <c r="K41" s="815"/>
      <c r="L41" s="817"/>
      <c r="M41" s="1"/>
      <c r="N41" s="815"/>
      <c r="O41" s="816"/>
      <c r="P41" s="816"/>
      <c r="Q41" s="817"/>
      <c r="R41" s="1"/>
      <c r="S41" s="815"/>
      <c r="T41" s="816"/>
      <c r="U41" s="816"/>
      <c r="V41" s="817"/>
      <c r="X41"/>
      <c r="Y41"/>
      <c r="Z41"/>
      <c r="AA41"/>
      <c r="AB41"/>
      <c r="AC41"/>
      <c r="AD41"/>
      <c r="AE41"/>
      <c r="AF41"/>
      <c r="AG41"/>
      <c r="AH41"/>
      <c r="AI41"/>
      <c r="AJ41"/>
      <c r="AK41" s="140"/>
      <c r="AL41" s="138"/>
      <c r="AM41" s="138"/>
    </row>
    <row r="42" spans="1:53" ht="15" customHeight="1" x14ac:dyDescent="0.3">
      <c r="A42" s="830"/>
      <c r="B42" s="831"/>
      <c r="C42" s="826" t="s">
        <v>139</v>
      </c>
      <c r="D42" s="827"/>
      <c r="E42" s="824"/>
      <c r="F42" s="813"/>
      <c r="G42" s="813"/>
      <c r="H42" s="813"/>
      <c r="I42" s="814"/>
      <c r="K42" s="812"/>
      <c r="L42" s="814"/>
      <c r="M42" s="1"/>
      <c r="N42" s="812"/>
      <c r="O42" s="813"/>
      <c r="P42" s="813"/>
      <c r="Q42" s="814"/>
      <c r="R42" s="1"/>
      <c r="S42" s="812"/>
      <c r="T42" s="813"/>
      <c r="U42" s="813"/>
      <c r="V42" s="814"/>
      <c r="X42"/>
      <c r="Y42"/>
      <c r="Z42"/>
      <c r="AA42"/>
      <c r="AB42"/>
      <c r="AC42"/>
      <c r="AD42"/>
      <c r="AE42"/>
      <c r="AF42"/>
      <c r="AG42"/>
      <c r="AH42"/>
      <c r="AI42"/>
      <c r="AJ42"/>
      <c r="AK42" s="140"/>
      <c r="AL42" s="138"/>
    </row>
    <row r="43" spans="1:53" ht="15" customHeight="1" x14ac:dyDescent="0.3">
      <c r="A43" s="830"/>
      <c r="B43" s="831"/>
      <c r="C43" s="826" t="s">
        <v>140</v>
      </c>
      <c r="D43" s="827"/>
      <c r="E43" s="825"/>
      <c r="F43" s="816"/>
      <c r="G43" s="816"/>
      <c r="H43" s="816"/>
      <c r="I43" s="817"/>
      <c r="K43" s="815"/>
      <c r="L43" s="817"/>
      <c r="M43" s="1"/>
      <c r="N43" s="815"/>
      <c r="O43" s="816"/>
      <c r="P43" s="816"/>
      <c r="Q43" s="817"/>
      <c r="R43" s="1"/>
      <c r="S43" s="815"/>
      <c r="T43" s="816"/>
      <c r="U43" s="816"/>
      <c r="V43" s="817"/>
      <c r="X43"/>
      <c r="Y43"/>
      <c r="Z43"/>
      <c r="AA43"/>
      <c r="AB43"/>
      <c r="AC43"/>
      <c r="AD43"/>
      <c r="AE43"/>
      <c r="AF43"/>
      <c r="AG43"/>
      <c r="AH43"/>
      <c r="AI43"/>
      <c r="AJ43"/>
      <c r="AK43" s="140"/>
      <c r="AL43" s="138"/>
    </row>
    <row r="44" spans="1:53" ht="15" customHeight="1" thickBot="1" x14ac:dyDescent="0.35">
      <c r="A44" s="832"/>
      <c r="B44" s="833"/>
      <c r="C44" s="838" t="s">
        <v>141</v>
      </c>
      <c r="D44" s="839"/>
      <c r="E44" s="840"/>
      <c r="F44" s="804"/>
      <c r="G44" s="804"/>
      <c r="H44" s="804"/>
      <c r="I44" s="805"/>
      <c r="K44" s="812"/>
      <c r="L44" s="814"/>
      <c r="M44" s="1"/>
      <c r="N44" s="803"/>
      <c r="O44" s="804"/>
      <c r="P44" s="804"/>
      <c r="Q44" s="805"/>
      <c r="R44" s="1"/>
      <c r="S44" s="803"/>
      <c r="T44" s="804"/>
      <c r="U44" s="804"/>
      <c r="V44" s="805"/>
      <c r="X44"/>
      <c r="Y44"/>
      <c r="Z44"/>
      <c r="AA44"/>
      <c r="AB44"/>
      <c r="AC44"/>
      <c r="AD44"/>
      <c r="AE44"/>
      <c r="AF44"/>
      <c r="AG44"/>
      <c r="AH44"/>
      <c r="AI44"/>
      <c r="AJ44"/>
    </row>
    <row r="45" spans="1:53" ht="15" customHeight="1" thickBot="1" x14ac:dyDescent="0.35">
      <c r="M45" s="1"/>
      <c r="N45" s="1"/>
      <c r="O45" s="1"/>
      <c r="P45" s="1"/>
      <c r="Q45" s="1"/>
      <c r="R45" s="1"/>
      <c r="S45" s="1"/>
      <c r="X45"/>
      <c r="Y45"/>
      <c r="Z45"/>
      <c r="AA45"/>
      <c r="AB45"/>
      <c r="AC45"/>
      <c r="AD45"/>
      <c r="AF45"/>
      <c r="AG45"/>
      <c r="AH45"/>
      <c r="AI45"/>
      <c r="AJ45"/>
    </row>
    <row r="46" spans="1:53" ht="15" customHeight="1" x14ac:dyDescent="0.3">
      <c r="A46" s="828">
        <f>EDATE(A31,12)</f>
        <v>46081</v>
      </c>
      <c r="B46" s="829"/>
      <c r="C46" s="834" t="s">
        <v>120</v>
      </c>
      <c r="D46" s="835"/>
      <c r="E46" s="834" t="s">
        <v>177</v>
      </c>
      <c r="F46" s="807"/>
      <c r="G46" s="807"/>
      <c r="H46" s="807"/>
      <c r="I46" s="808"/>
      <c r="K46" s="806" t="s">
        <v>418</v>
      </c>
      <c r="L46" s="808"/>
      <c r="M46" s="1"/>
      <c r="N46" s="806" t="s">
        <v>178</v>
      </c>
      <c r="O46" s="807"/>
      <c r="P46" s="807"/>
      <c r="Q46" s="808"/>
      <c r="R46" s="1"/>
      <c r="S46" s="806" t="s">
        <v>179</v>
      </c>
      <c r="T46" s="807"/>
      <c r="U46" s="807"/>
      <c r="V46" s="808"/>
      <c r="X46"/>
      <c r="Y46"/>
      <c r="Z46"/>
      <c r="AA46"/>
      <c r="AB46"/>
      <c r="AC46"/>
      <c r="AD46"/>
      <c r="AF46"/>
      <c r="AG46"/>
      <c r="AH46"/>
      <c r="AI46"/>
      <c r="AJ46"/>
    </row>
    <row r="47" spans="1:53" ht="15" customHeight="1" x14ac:dyDescent="0.3">
      <c r="A47" s="830"/>
      <c r="B47" s="831"/>
      <c r="C47" s="836"/>
      <c r="D47" s="837"/>
      <c r="E47" s="836"/>
      <c r="F47" s="810"/>
      <c r="G47" s="810"/>
      <c r="H47" s="810"/>
      <c r="I47" s="811"/>
      <c r="K47" s="809"/>
      <c r="L47" s="811"/>
      <c r="M47" s="1"/>
      <c r="N47" s="809"/>
      <c r="O47" s="810"/>
      <c r="P47" s="810"/>
      <c r="Q47" s="811"/>
      <c r="R47" s="1"/>
      <c r="S47" s="809"/>
      <c r="T47" s="810"/>
      <c r="U47" s="810"/>
      <c r="V47" s="811"/>
      <c r="X47"/>
      <c r="Y47"/>
      <c r="Z47"/>
      <c r="AA47"/>
      <c r="AB47"/>
      <c r="AC47"/>
      <c r="AD47"/>
      <c r="AF47"/>
      <c r="AG47"/>
      <c r="AH47"/>
      <c r="AI47"/>
      <c r="AJ47"/>
    </row>
    <row r="48" spans="1:53" ht="15" customHeight="1" x14ac:dyDescent="0.3">
      <c r="A48" s="830"/>
      <c r="B48" s="831"/>
      <c r="C48" s="826" t="s">
        <v>130</v>
      </c>
      <c r="D48" s="827"/>
      <c r="E48" s="825"/>
      <c r="F48" s="816"/>
      <c r="G48" s="816"/>
      <c r="H48" s="816"/>
      <c r="I48" s="817"/>
      <c r="K48" s="815"/>
      <c r="L48" s="817"/>
      <c r="M48" s="1"/>
      <c r="N48" s="815"/>
      <c r="O48" s="816"/>
      <c r="P48" s="816"/>
      <c r="Q48" s="817"/>
      <c r="R48" s="1"/>
      <c r="S48" s="815"/>
      <c r="T48" s="816"/>
      <c r="U48" s="816"/>
      <c r="V48" s="817"/>
      <c r="X48"/>
      <c r="Y48"/>
      <c r="Z48"/>
      <c r="AA48"/>
      <c r="AB48"/>
      <c r="AC48"/>
      <c r="AD48"/>
      <c r="AF48"/>
      <c r="AG48"/>
      <c r="AH48"/>
      <c r="AI48"/>
      <c r="AJ48"/>
    </row>
    <row r="49" spans="1:41" ht="15" customHeight="1" x14ac:dyDescent="0.3">
      <c r="A49" s="830"/>
      <c r="B49" s="831"/>
      <c r="C49" s="826" t="s">
        <v>131</v>
      </c>
      <c r="D49" s="827"/>
      <c r="E49" s="824"/>
      <c r="F49" s="813"/>
      <c r="G49" s="813"/>
      <c r="H49" s="813"/>
      <c r="I49" s="814"/>
      <c r="K49" s="812"/>
      <c r="L49" s="814"/>
      <c r="M49" s="1"/>
      <c r="N49" s="812"/>
      <c r="O49" s="813"/>
      <c r="P49" s="813"/>
      <c r="Q49" s="814"/>
      <c r="R49" s="1"/>
      <c r="S49" s="812"/>
      <c r="T49" s="813"/>
      <c r="U49" s="813"/>
      <c r="V49" s="814"/>
      <c r="X49"/>
      <c r="Y49"/>
      <c r="Z49"/>
      <c r="AA49"/>
      <c r="AB49"/>
      <c r="AC49"/>
      <c r="AD49"/>
      <c r="AF49"/>
      <c r="AG49"/>
      <c r="AH49"/>
      <c r="AI49"/>
      <c r="AJ49"/>
      <c r="AL49" s="140"/>
      <c r="AM49" s="138"/>
      <c r="AN49" s="138"/>
    </row>
    <row r="50" spans="1:41" ht="15" customHeight="1" x14ac:dyDescent="0.3">
      <c r="A50" s="830"/>
      <c r="B50" s="831"/>
      <c r="C50" s="826" t="s">
        <v>132</v>
      </c>
      <c r="D50" s="827"/>
      <c r="E50" s="825"/>
      <c r="F50" s="816"/>
      <c r="G50" s="816"/>
      <c r="H50" s="816"/>
      <c r="I50" s="817"/>
      <c r="K50" s="815"/>
      <c r="L50" s="817"/>
      <c r="M50" s="1"/>
      <c r="N50" s="815"/>
      <c r="O50" s="816"/>
      <c r="P50" s="816"/>
      <c r="Q50" s="817"/>
      <c r="R50" s="1"/>
      <c r="S50" s="815"/>
      <c r="T50" s="816"/>
      <c r="U50" s="816"/>
      <c r="V50" s="817"/>
      <c r="X50"/>
      <c r="Y50"/>
      <c r="Z50"/>
      <c r="AA50"/>
      <c r="AB50"/>
      <c r="AC50"/>
      <c r="AD50"/>
      <c r="AF50"/>
      <c r="AG50"/>
      <c r="AH50"/>
      <c r="AI50"/>
      <c r="AJ50"/>
      <c r="AL50" s="140"/>
      <c r="AM50" s="138"/>
    </row>
    <row r="51" spans="1:41" ht="15" customHeight="1" x14ac:dyDescent="0.3">
      <c r="A51" s="830"/>
      <c r="B51" s="831"/>
      <c r="C51" s="826" t="s">
        <v>133</v>
      </c>
      <c r="D51" s="827"/>
      <c r="E51" s="824"/>
      <c r="F51" s="813"/>
      <c r="G51" s="813"/>
      <c r="H51" s="813"/>
      <c r="I51" s="814"/>
      <c r="K51" s="812"/>
      <c r="L51" s="814"/>
      <c r="M51" s="1"/>
      <c r="N51" s="812"/>
      <c r="O51" s="813"/>
      <c r="P51" s="813"/>
      <c r="Q51" s="814"/>
      <c r="R51" s="1"/>
      <c r="S51" s="812"/>
      <c r="T51" s="813"/>
      <c r="U51" s="813"/>
      <c r="V51" s="814"/>
      <c r="X51"/>
      <c r="Y51"/>
      <c r="Z51"/>
      <c r="AA51"/>
      <c r="AB51"/>
      <c r="AC51"/>
      <c r="AD51"/>
      <c r="AF51"/>
      <c r="AG51"/>
      <c r="AH51"/>
      <c r="AI51"/>
      <c r="AJ51"/>
    </row>
    <row r="52" spans="1:41" ht="15" customHeight="1" x14ac:dyDescent="0.3">
      <c r="A52" s="830"/>
      <c r="B52" s="831"/>
      <c r="C52" s="826" t="s">
        <v>134</v>
      </c>
      <c r="D52" s="827"/>
      <c r="E52" s="825"/>
      <c r="F52" s="816"/>
      <c r="G52" s="816"/>
      <c r="H52" s="816"/>
      <c r="I52" s="817"/>
      <c r="K52" s="815"/>
      <c r="L52" s="817"/>
      <c r="M52" s="1"/>
      <c r="N52" s="815"/>
      <c r="O52" s="816"/>
      <c r="P52" s="816"/>
      <c r="Q52" s="817"/>
      <c r="R52" s="1"/>
      <c r="S52" s="815"/>
      <c r="T52" s="816"/>
      <c r="U52" s="816"/>
      <c r="V52" s="817"/>
      <c r="X52"/>
      <c r="Y52"/>
      <c r="Z52"/>
      <c r="AA52"/>
      <c r="AB52"/>
      <c r="AC52"/>
      <c r="AD52"/>
      <c r="AF52"/>
      <c r="AG52"/>
      <c r="AH52"/>
      <c r="AI52"/>
      <c r="AJ52"/>
      <c r="AO52" s="137"/>
    </row>
    <row r="53" spans="1:41" ht="15" customHeight="1" x14ac:dyDescent="0.3">
      <c r="A53" s="830"/>
      <c r="B53" s="831"/>
      <c r="C53" s="826" t="s">
        <v>135</v>
      </c>
      <c r="D53" s="827"/>
      <c r="E53" s="824"/>
      <c r="F53" s="813"/>
      <c r="G53" s="813"/>
      <c r="H53" s="813"/>
      <c r="I53" s="814"/>
      <c r="K53" s="812"/>
      <c r="L53" s="814"/>
      <c r="M53" s="1"/>
      <c r="N53" s="812"/>
      <c r="O53" s="813"/>
      <c r="P53" s="813"/>
      <c r="Q53" s="814"/>
      <c r="R53" s="1"/>
      <c r="S53" s="812"/>
      <c r="T53" s="813"/>
      <c r="U53" s="813"/>
      <c r="V53" s="814"/>
      <c r="X53"/>
      <c r="Y53"/>
      <c r="Z53"/>
      <c r="AA53"/>
      <c r="AB53"/>
      <c r="AC53"/>
      <c r="AD53"/>
      <c r="AF53"/>
      <c r="AG53"/>
      <c r="AH53"/>
      <c r="AI53"/>
      <c r="AJ53"/>
    </row>
    <row r="54" spans="1:41" ht="15" customHeight="1" x14ac:dyDescent="0.3">
      <c r="A54" s="830"/>
      <c r="B54" s="831"/>
      <c r="C54" s="826" t="s">
        <v>136</v>
      </c>
      <c r="D54" s="827"/>
      <c r="E54" s="825"/>
      <c r="F54" s="816"/>
      <c r="G54" s="816"/>
      <c r="H54" s="816"/>
      <c r="I54" s="817"/>
      <c r="K54" s="815"/>
      <c r="L54" s="817"/>
      <c r="M54" s="1"/>
      <c r="N54" s="815"/>
      <c r="O54" s="816"/>
      <c r="P54" s="816"/>
      <c r="Q54" s="817"/>
      <c r="R54" s="1"/>
      <c r="S54" s="815"/>
      <c r="T54" s="816"/>
      <c r="U54" s="816"/>
      <c r="V54" s="817"/>
      <c r="X54"/>
      <c r="Y54"/>
      <c r="Z54"/>
      <c r="AA54"/>
      <c r="AB54"/>
      <c r="AC54"/>
      <c r="AD54"/>
      <c r="AF54"/>
      <c r="AG54"/>
      <c r="AH54"/>
      <c r="AI54"/>
      <c r="AJ54"/>
    </row>
    <row r="55" spans="1:41" ht="15" customHeight="1" x14ac:dyDescent="0.3">
      <c r="A55" s="830"/>
      <c r="B55" s="831"/>
      <c r="C55" s="826" t="s">
        <v>137</v>
      </c>
      <c r="D55" s="827"/>
      <c r="E55" s="824"/>
      <c r="F55" s="813"/>
      <c r="G55" s="813"/>
      <c r="H55" s="813"/>
      <c r="I55" s="814"/>
      <c r="K55" s="812"/>
      <c r="L55" s="814"/>
      <c r="M55" s="1"/>
      <c r="N55" s="812"/>
      <c r="O55" s="813"/>
      <c r="P55" s="813"/>
      <c r="Q55" s="814"/>
      <c r="R55" s="1"/>
      <c r="S55" s="812"/>
      <c r="T55" s="813"/>
      <c r="U55" s="813"/>
      <c r="V55" s="814"/>
      <c r="X55"/>
      <c r="Y55"/>
      <c r="Z55"/>
      <c r="AA55"/>
      <c r="AB55"/>
      <c r="AC55"/>
      <c r="AD55"/>
      <c r="AF55"/>
      <c r="AG55"/>
      <c r="AH55"/>
      <c r="AI55"/>
      <c r="AJ55"/>
    </row>
    <row r="56" spans="1:41" ht="15" customHeight="1" x14ac:dyDescent="0.3">
      <c r="A56" s="830"/>
      <c r="B56" s="831"/>
      <c r="C56" s="826" t="s">
        <v>138</v>
      </c>
      <c r="D56" s="827"/>
      <c r="E56" s="825"/>
      <c r="F56" s="816"/>
      <c r="G56" s="816"/>
      <c r="H56" s="816"/>
      <c r="I56" s="817"/>
      <c r="K56" s="818"/>
      <c r="L56" s="819"/>
      <c r="M56" s="1"/>
      <c r="N56" s="815"/>
      <c r="O56" s="816"/>
      <c r="P56" s="816"/>
      <c r="Q56" s="817"/>
      <c r="R56" s="1"/>
      <c r="S56" s="815"/>
      <c r="T56" s="816"/>
      <c r="U56" s="816"/>
      <c r="V56" s="817"/>
      <c r="X56"/>
      <c r="Y56"/>
      <c r="Z56"/>
      <c r="AA56"/>
      <c r="AB56"/>
      <c r="AC56"/>
      <c r="AD56"/>
      <c r="AF56"/>
      <c r="AG56"/>
      <c r="AH56"/>
      <c r="AI56"/>
      <c r="AJ56"/>
      <c r="AK56" s="140"/>
      <c r="AL56" s="138"/>
      <c r="AM56" s="138"/>
    </row>
    <row r="57" spans="1:41" ht="15" customHeight="1" x14ac:dyDescent="0.3">
      <c r="A57" s="830"/>
      <c r="B57" s="831"/>
      <c r="C57" s="826" t="s">
        <v>139</v>
      </c>
      <c r="D57" s="827"/>
      <c r="E57" s="824"/>
      <c r="F57" s="813"/>
      <c r="G57" s="813"/>
      <c r="H57" s="813"/>
      <c r="I57" s="814"/>
      <c r="K57" s="820"/>
      <c r="L57" s="821"/>
      <c r="M57" s="1"/>
      <c r="N57" s="812"/>
      <c r="O57" s="813"/>
      <c r="P57" s="813"/>
      <c r="Q57" s="814"/>
      <c r="R57" s="1"/>
      <c r="S57" s="812"/>
      <c r="T57" s="813"/>
      <c r="U57" s="813"/>
      <c r="V57" s="814"/>
      <c r="X57"/>
      <c r="Y57"/>
      <c r="Z57"/>
      <c r="AA57"/>
      <c r="AB57"/>
      <c r="AC57"/>
      <c r="AD57"/>
      <c r="AF57"/>
      <c r="AG57"/>
      <c r="AH57"/>
      <c r="AI57"/>
      <c r="AJ57"/>
    </row>
    <row r="58" spans="1:41" ht="15" customHeight="1" x14ac:dyDescent="0.3">
      <c r="A58" s="830"/>
      <c r="B58" s="831"/>
      <c r="C58" s="826" t="s">
        <v>140</v>
      </c>
      <c r="D58" s="827"/>
      <c r="E58" s="825"/>
      <c r="F58" s="816"/>
      <c r="G58" s="816"/>
      <c r="H58" s="816"/>
      <c r="I58" s="817"/>
      <c r="K58" s="818"/>
      <c r="L58" s="819"/>
      <c r="M58" s="1"/>
      <c r="N58" s="815"/>
      <c r="O58" s="816"/>
      <c r="P58" s="816"/>
      <c r="Q58" s="817"/>
      <c r="R58" s="1"/>
      <c r="S58" s="815"/>
      <c r="T58" s="816"/>
      <c r="U58" s="816"/>
      <c r="V58" s="817"/>
      <c r="X58"/>
      <c r="Y58"/>
      <c r="Z58"/>
      <c r="AA58"/>
      <c r="AB58"/>
      <c r="AC58"/>
      <c r="AD58"/>
      <c r="AF58"/>
      <c r="AG58"/>
      <c r="AH58"/>
      <c r="AI58"/>
      <c r="AJ58"/>
    </row>
    <row r="59" spans="1:41" ht="15" customHeight="1" thickBot="1" x14ac:dyDescent="0.35">
      <c r="A59" s="832"/>
      <c r="B59" s="833"/>
      <c r="C59" s="838" t="s">
        <v>141</v>
      </c>
      <c r="D59" s="839"/>
      <c r="E59" s="840"/>
      <c r="F59" s="804"/>
      <c r="G59" s="804"/>
      <c r="H59" s="804"/>
      <c r="I59" s="805"/>
      <c r="K59" s="822"/>
      <c r="L59" s="823"/>
      <c r="M59" s="1"/>
      <c r="N59" s="803"/>
      <c r="O59" s="804"/>
      <c r="P59" s="804"/>
      <c r="Q59" s="805"/>
      <c r="R59" s="1"/>
      <c r="S59" s="803"/>
      <c r="T59" s="804"/>
      <c r="U59" s="804"/>
      <c r="V59" s="805"/>
      <c r="X59"/>
      <c r="Y59"/>
      <c r="Z59"/>
      <c r="AA59"/>
      <c r="AB59"/>
      <c r="AC59"/>
      <c r="AD59"/>
      <c r="AF59"/>
      <c r="AG59"/>
      <c r="AH59"/>
      <c r="AI59"/>
      <c r="AJ59"/>
    </row>
    <row r="60" spans="1:41" ht="15" customHeight="1" thickBot="1" x14ac:dyDescent="0.35">
      <c r="M60" s="1"/>
      <c r="N60" s="1"/>
      <c r="O60" s="1"/>
      <c r="P60" s="1"/>
      <c r="Q60" s="1"/>
      <c r="R60" s="1"/>
      <c r="S60" s="1"/>
      <c r="X60"/>
      <c r="Y60"/>
      <c r="Z60"/>
      <c r="AA60"/>
      <c r="AB60"/>
      <c r="AC60"/>
      <c r="AD60"/>
      <c r="AF60"/>
      <c r="AG60"/>
      <c r="AH60"/>
      <c r="AI60"/>
      <c r="AJ60"/>
    </row>
    <row r="61" spans="1:41" ht="15" customHeight="1" x14ac:dyDescent="0.3">
      <c r="A61" s="828">
        <f>EDATE(A46,12)</f>
        <v>46446</v>
      </c>
      <c r="B61" s="829"/>
      <c r="C61" s="834" t="s">
        <v>120</v>
      </c>
      <c r="D61" s="835"/>
      <c r="E61" s="834" t="s">
        <v>177</v>
      </c>
      <c r="F61" s="807"/>
      <c r="G61" s="807"/>
      <c r="H61" s="807"/>
      <c r="I61" s="808"/>
      <c r="K61" s="806" t="s">
        <v>418</v>
      </c>
      <c r="L61" s="808"/>
      <c r="M61" s="1"/>
      <c r="N61" s="806" t="s">
        <v>178</v>
      </c>
      <c r="O61" s="807"/>
      <c r="P61" s="807"/>
      <c r="Q61" s="808"/>
      <c r="R61" s="1"/>
      <c r="S61" s="806" t="s">
        <v>179</v>
      </c>
      <c r="T61" s="807"/>
      <c r="U61" s="807"/>
      <c r="V61" s="808"/>
      <c r="X61"/>
      <c r="Y61"/>
      <c r="Z61"/>
      <c r="AA61"/>
      <c r="AB61"/>
      <c r="AC61"/>
      <c r="AD61"/>
      <c r="AF61"/>
      <c r="AG61"/>
      <c r="AH61"/>
      <c r="AI61"/>
      <c r="AJ61"/>
    </row>
    <row r="62" spans="1:41" ht="15" customHeight="1" x14ac:dyDescent="0.3">
      <c r="A62" s="830"/>
      <c r="B62" s="831"/>
      <c r="C62" s="836"/>
      <c r="D62" s="837"/>
      <c r="E62" s="836"/>
      <c r="F62" s="810"/>
      <c r="G62" s="810"/>
      <c r="H62" s="810"/>
      <c r="I62" s="811"/>
      <c r="K62" s="809"/>
      <c r="L62" s="811"/>
      <c r="M62" s="1"/>
      <c r="N62" s="809"/>
      <c r="O62" s="810"/>
      <c r="P62" s="810"/>
      <c r="Q62" s="811"/>
      <c r="R62" s="1"/>
      <c r="S62" s="809"/>
      <c r="T62" s="810"/>
      <c r="U62" s="810"/>
      <c r="V62" s="811"/>
      <c r="X62"/>
      <c r="Y62"/>
      <c r="Z62"/>
      <c r="AA62"/>
      <c r="AB62"/>
      <c r="AC62"/>
      <c r="AD62"/>
      <c r="AG62"/>
      <c r="AH62"/>
      <c r="AI62"/>
      <c r="AJ62"/>
    </row>
    <row r="63" spans="1:41" ht="15" customHeight="1" x14ac:dyDescent="0.3">
      <c r="A63" s="830"/>
      <c r="B63" s="831"/>
      <c r="C63" s="826" t="s">
        <v>130</v>
      </c>
      <c r="D63" s="827"/>
      <c r="E63" s="825"/>
      <c r="F63" s="816"/>
      <c r="G63" s="816"/>
      <c r="H63" s="816"/>
      <c r="I63" s="817"/>
      <c r="K63" s="815"/>
      <c r="L63" s="817"/>
      <c r="M63" s="1"/>
      <c r="N63" s="815"/>
      <c r="O63" s="816"/>
      <c r="P63" s="816"/>
      <c r="Q63" s="817"/>
      <c r="R63" s="1"/>
      <c r="S63" s="815"/>
      <c r="T63" s="816"/>
      <c r="U63" s="816"/>
      <c r="V63" s="817"/>
      <c r="X63"/>
      <c r="Y63"/>
      <c r="Z63"/>
      <c r="AA63"/>
      <c r="AB63"/>
      <c r="AC63"/>
      <c r="AD63"/>
      <c r="AG63"/>
      <c r="AH63"/>
      <c r="AI63"/>
      <c r="AJ63"/>
    </row>
    <row r="64" spans="1:41" ht="15" customHeight="1" x14ac:dyDescent="0.3">
      <c r="A64" s="830"/>
      <c r="B64" s="831"/>
      <c r="C64" s="826" t="s">
        <v>131</v>
      </c>
      <c r="D64" s="827"/>
      <c r="E64" s="824"/>
      <c r="F64" s="813"/>
      <c r="G64" s="813"/>
      <c r="H64" s="813"/>
      <c r="I64" s="814"/>
      <c r="K64" s="812"/>
      <c r="L64" s="814"/>
      <c r="M64" s="1"/>
      <c r="N64" s="812"/>
      <c r="O64" s="813"/>
      <c r="P64" s="813"/>
      <c r="Q64" s="814"/>
      <c r="R64" s="1"/>
      <c r="S64" s="812"/>
      <c r="T64" s="813"/>
      <c r="U64" s="813"/>
      <c r="V64" s="814"/>
      <c r="X64"/>
      <c r="Y64"/>
      <c r="Z64"/>
      <c r="AA64"/>
      <c r="AB64"/>
      <c r="AC64"/>
      <c r="AD64"/>
      <c r="AG64"/>
      <c r="AH64"/>
      <c r="AI64"/>
      <c r="AJ64"/>
      <c r="AM64" s="138"/>
      <c r="AN64" s="138"/>
    </row>
    <row r="65" spans="1:36" ht="15" customHeight="1" x14ac:dyDescent="0.3">
      <c r="A65" s="830"/>
      <c r="B65" s="831"/>
      <c r="C65" s="826" t="s">
        <v>132</v>
      </c>
      <c r="D65" s="827"/>
      <c r="E65" s="825"/>
      <c r="F65" s="816"/>
      <c r="G65" s="816"/>
      <c r="H65" s="816"/>
      <c r="I65" s="817"/>
      <c r="K65" s="815"/>
      <c r="L65" s="817"/>
      <c r="M65" s="1"/>
      <c r="N65" s="815"/>
      <c r="O65" s="816"/>
      <c r="P65" s="816"/>
      <c r="Q65" s="817"/>
      <c r="R65" s="1"/>
      <c r="S65" s="815"/>
      <c r="T65" s="816"/>
      <c r="U65" s="816"/>
      <c r="V65" s="817"/>
      <c r="X65"/>
      <c r="Y65"/>
      <c r="Z65"/>
      <c r="AA65"/>
      <c r="AB65"/>
      <c r="AC65"/>
      <c r="AD65"/>
      <c r="AG65"/>
      <c r="AH65"/>
      <c r="AI65"/>
      <c r="AJ65"/>
    </row>
    <row r="66" spans="1:36" ht="15" customHeight="1" x14ac:dyDescent="0.3">
      <c r="A66" s="830"/>
      <c r="B66" s="831"/>
      <c r="C66" s="826" t="s">
        <v>133</v>
      </c>
      <c r="D66" s="827"/>
      <c r="E66" s="824"/>
      <c r="F66" s="813"/>
      <c r="G66" s="813"/>
      <c r="H66" s="813"/>
      <c r="I66" s="814"/>
      <c r="K66" s="812"/>
      <c r="L66" s="814"/>
      <c r="M66" s="1"/>
      <c r="N66" s="812"/>
      <c r="O66" s="813"/>
      <c r="P66" s="813"/>
      <c r="Q66" s="814"/>
      <c r="R66" s="1"/>
      <c r="S66" s="812"/>
      <c r="T66" s="813"/>
      <c r="U66" s="813"/>
      <c r="V66" s="814"/>
      <c r="X66"/>
      <c r="Y66"/>
      <c r="Z66"/>
      <c r="AA66"/>
      <c r="AB66"/>
      <c r="AC66"/>
      <c r="AD66"/>
      <c r="AG66"/>
      <c r="AH66"/>
      <c r="AI66"/>
      <c r="AJ66"/>
    </row>
    <row r="67" spans="1:36" ht="15" customHeight="1" x14ac:dyDescent="0.3">
      <c r="A67" s="830"/>
      <c r="B67" s="831"/>
      <c r="C67" s="826" t="s">
        <v>134</v>
      </c>
      <c r="D67" s="827"/>
      <c r="E67" s="825"/>
      <c r="F67" s="816"/>
      <c r="G67" s="816"/>
      <c r="H67" s="816"/>
      <c r="I67" s="817"/>
      <c r="K67" s="815"/>
      <c r="L67" s="817"/>
      <c r="M67" s="1"/>
      <c r="N67" s="815"/>
      <c r="O67" s="816"/>
      <c r="P67" s="816"/>
      <c r="Q67" s="817"/>
      <c r="R67" s="1"/>
      <c r="S67" s="815"/>
      <c r="T67" s="816"/>
      <c r="U67" s="816"/>
      <c r="V67" s="817"/>
      <c r="X67"/>
      <c r="Y67"/>
      <c r="Z67"/>
      <c r="AA67"/>
      <c r="AB67"/>
      <c r="AC67"/>
      <c r="AD67"/>
      <c r="AG67"/>
      <c r="AH67"/>
      <c r="AI67"/>
    </row>
    <row r="68" spans="1:36" ht="15" customHeight="1" x14ac:dyDescent="0.3">
      <c r="A68" s="830"/>
      <c r="B68" s="831"/>
      <c r="C68" s="826" t="s">
        <v>135</v>
      </c>
      <c r="D68" s="827"/>
      <c r="E68" s="824"/>
      <c r="F68" s="813"/>
      <c r="G68" s="813"/>
      <c r="H68" s="813"/>
      <c r="I68" s="814"/>
      <c r="K68" s="812"/>
      <c r="L68" s="814"/>
      <c r="M68" s="1"/>
      <c r="N68" s="812"/>
      <c r="O68" s="813"/>
      <c r="P68" s="813"/>
      <c r="Q68" s="814"/>
      <c r="R68" s="1"/>
      <c r="S68" s="812"/>
      <c r="T68" s="813"/>
      <c r="U68" s="813"/>
      <c r="V68" s="814"/>
      <c r="X68"/>
      <c r="Y68"/>
      <c r="Z68"/>
      <c r="AA68"/>
      <c r="AB68"/>
      <c r="AC68"/>
      <c r="AD68"/>
      <c r="AG68"/>
      <c r="AH68"/>
      <c r="AI68"/>
    </row>
    <row r="69" spans="1:36" ht="15" customHeight="1" x14ac:dyDescent="0.3">
      <c r="A69" s="830"/>
      <c r="B69" s="831"/>
      <c r="C69" s="826" t="s">
        <v>136</v>
      </c>
      <c r="D69" s="827"/>
      <c r="E69" s="825"/>
      <c r="F69" s="816"/>
      <c r="G69" s="816"/>
      <c r="H69" s="816"/>
      <c r="I69" s="817"/>
      <c r="K69" s="815"/>
      <c r="L69" s="817"/>
      <c r="M69" s="1"/>
      <c r="N69" s="815"/>
      <c r="O69" s="816"/>
      <c r="P69" s="816"/>
      <c r="Q69" s="817"/>
      <c r="R69" s="1"/>
      <c r="S69" s="815"/>
      <c r="T69" s="816"/>
      <c r="U69" s="816"/>
      <c r="V69" s="817"/>
      <c r="X69"/>
      <c r="Y69"/>
      <c r="Z69"/>
      <c r="AA69"/>
      <c r="AB69"/>
      <c r="AC69"/>
      <c r="AD69"/>
      <c r="AG69"/>
      <c r="AH69"/>
      <c r="AI69"/>
    </row>
    <row r="70" spans="1:36" ht="15" customHeight="1" x14ac:dyDescent="0.3">
      <c r="A70" s="830"/>
      <c r="B70" s="831"/>
      <c r="C70" s="826" t="s">
        <v>137</v>
      </c>
      <c r="D70" s="827"/>
      <c r="E70" s="824"/>
      <c r="F70" s="813"/>
      <c r="G70" s="813"/>
      <c r="H70" s="813"/>
      <c r="I70" s="814"/>
      <c r="K70" s="812"/>
      <c r="L70" s="814"/>
      <c r="M70" s="1"/>
      <c r="N70" s="812"/>
      <c r="O70" s="813"/>
      <c r="P70" s="813"/>
      <c r="Q70" s="814"/>
      <c r="R70" s="1"/>
      <c r="S70" s="812"/>
      <c r="T70" s="813"/>
      <c r="U70" s="813"/>
      <c r="V70" s="814"/>
      <c r="X70"/>
      <c r="Y70"/>
      <c r="Z70"/>
      <c r="AA70"/>
      <c r="AB70"/>
      <c r="AC70"/>
      <c r="AD70"/>
      <c r="AG70"/>
      <c r="AH70"/>
      <c r="AI70"/>
    </row>
    <row r="71" spans="1:36" ht="15" customHeight="1" x14ac:dyDescent="0.3">
      <c r="A71" s="830"/>
      <c r="B71" s="831"/>
      <c r="C71" s="826" t="s">
        <v>138</v>
      </c>
      <c r="D71" s="827"/>
      <c r="E71" s="825"/>
      <c r="F71" s="816"/>
      <c r="G71" s="816"/>
      <c r="H71" s="816"/>
      <c r="I71" s="817"/>
      <c r="K71" s="818"/>
      <c r="L71" s="819"/>
      <c r="M71" s="1"/>
      <c r="N71" s="815"/>
      <c r="O71" s="816"/>
      <c r="P71" s="816"/>
      <c r="Q71" s="817"/>
      <c r="R71" s="1"/>
      <c r="S71" s="815"/>
      <c r="T71" s="816"/>
      <c r="U71" s="816"/>
      <c r="V71" s="817"/>
      <c r="X71"/>
      <c r="Y71"/>
      <c r="Z71"/>
      <c r="AA71"/>
      <c r="AB71"/>
      <c r="AC71"/>
      <c r="AD71"/>
      <c r="AG71"/>
      <c r="AH71"/>
      <c r="AI71"/>
    </row>
    <row r="72" spans="1:36" ht="15" customHeight="1" x14ac:dyDescent="0.3">
      <c r="A72" s="830"/>
      <c r="B72" s="831"/>
      <c r="C72" s="826" t="s">
        <v>139</v>
      </c>
      <c r="D72" s="827"/>
      <c r="E72" s="824"/>
      <c r="F72" s="813"/>
      <c r="G72" s="813"/>
      <c r="H72" s="813"/>
      <c r="I72" s="814"/>
      <c r="K72" s="820"/>
      <c r="L72" s="821"/>
      <c r="M72" s="1"/>
      <c r="N72" s="812"/>
      <c r="O72" s="813"/>
      <c r="P72" s="813"/>
      <c r="Q72" s="814"/>
      <c r="R72" s="1"/>
      <c r="S72" s="812"/>
      <c r="T72" s="813"/>
      <c r="U72" s="813"/>
      <c r="V72" s="814"/>
      <c r="AG72"/>
      <c r="AH72"/>
      <c r="AI72"/>
    </row>
    <row r="73" spans="1:36" ht="15" customHeight="1" x14ac:dyDescent="0.3">
      <c r="A73" s="830"/>
      <c r="B73" s="831"/>
      <c r="C73" s="826" t="s">
        <v>140</v>
      </c>
      <c r="D73" s="827"/>
      <c r="E73" s="825"/>
      <c r="F73" s="816"/>
      <c r="G73" s="816"/>
      <c r="H73" s="816"/>
      <c r="I73" s="817"/>
      <c r="K73" s="818"/>
      <c r="L73" s="819"/>
      <c r="M73" s="1"/>
      <c r="N73" s="815"/>
      <c r="O73" s="816"/>
      <c r="P73" s="816"/>
      <c r="Q73" s="817"/>
      <c r="R73" s="1"/>
      <c r="S73" s="815"/>
      <c r="T73" s="816"/>
      <c r="U73" s="816"/>
      <c r="V73" s="817"/>
      <c r="AG73"/>
      <c r="AH73"/>
      <c r="AI73"/>
    </row>
    <row r="74" spans="1:36" ht="15" customHeight="1" thickBot="1" x14ac:dyDescent="0.35">
      <c r="A74" s="832"/>
      <c r="B74" s="833"/>
      <c r="C74" s="838" t="s">
        <v>141</v>
      </c>
      <c r="D74" s="839"/>
      <c r="E74" s="840"/>
      <c r="F74" s="804"/>
      <c r="G74" s="804"/>
      <c r="H74" s="804"/>
      <c r="I74" s="805"/>
      <c r="K74" s="822"/>
      <c r="L74" s="823"/>
      <c r="M74" s="1"/>
      <c r="N74" s="803"/>
      <c r="O74" s="804"/>
      <c r="P74" s="804"/>
      <c r="Q74" s="805"/>
      <c r="R74" s="1"/>
      <c r="S74" s="803"/>
      <c r="T74" s="804"/>
      <c r="U74" s="804"/>
      <c r="V74" s="805"/>
      <c r="AG74"/>
      <c r="AH74"/>
      <c r="AI74"/>
    </row>
    <row r="75" spans="1:36" ht="15" customHeight="1" x14ac:dyDescent="0.3">
      <c r="M75" s="1"/>
      <c r="N75" s="1"/>
      <c r="O75" s="1"/>
      <c r="P75" s="1"/>
      <c r="Q75" s="1"/>
      <c r="R75" s="1"/>
      <c r="S75" s="1"/>
      <c r="AG75"/>
      <c r="AH75"/>
      <c r="AI75"/>
    </row>
    <row r="76" spans="1:36" ht="15" customHeight="1" x14ac:dyDescent="0.3">
      <c r="M76" s="1"/>
      <c r="N76" s="1"/>
      <c r="O76" s="1"/>
      <c r="P76" s="1"/>
      <c r="Q76" s="1"/>
      <c r="R76"/>
      <c r="S76"/>
      <c r="T76"/>
      <c r="U76"/>
      <c r="V76"/>
      <c r="AG76"/>
      <c r="AH76"/>
      <c r="AI76"/>
    </row>
    <row r="77" spans="1:36" ht="15" customHeight="1" x14ac:dyDescent="0.3">
      <c r="M77" s="1"/>
      <c r="N77" s="1"/>
      <c r="O77" s="1"/>
      <c r="P77" s="1"/>
      <c r="Q77" s="1"/>
      <c r="R77"/>
      <c r="S77"/>
      <c r="T77"/>
      <c r="U77"/>
      <c r="V77"/>
      <c r="AG77"/>
      <c r="AH77"/>
      <c r="AI77"/>
    </row>
    <row r="78" spans="1:36" ht="15" customHeight="1" x14ac:dyDescent="0.3">
      <c r="M78" s="1"/>
      <c r="N78" s="1"/>
      <c r="O78" s="1"/>
      <c r="P78" s="1"/>
      <c r="Q78" s="1"/>
      <c r="R78"/>
      <c r="S78"/>
      <c r="T78"/>
      <c r="U78"/>
      <c r="V78"/>
      <c r="AG78"/>
      <c r="AH78"/>
      <c r="AI78"/>
    </row>
    <row r="79" spans="1:36" ht="15" customHeight="1" x14ac:dyDescent="0.3">
      <c r="M79" s="1"/>
      <c r="N79" s="1"/>
      <c r="O79" s="1"/>
      <c r="P79" s="1"/>
      <c r="Q79" s="1"/>
      <c r="R79"/>
      <c r="S79"/>
      <c r="T79"/>
      <c r="U79"/>
      <c r="V79"/>
      <c r="AG79"/>
      <c r="AH79"/>
      <c r="AI79"/>
    </row>
    <row r="80" spans="1:36" ht="15" customHeight="1" x14ac:dyDescent="0.3">
      <c r="M80" s="1"/>
      <c r="N80" s="1"/>
      <c r="O80" s="1"/>
      <c r="P80" s="1"/>
      <c r="Q80" s="1"/>
      <c r="R80"/>
      <c r="S80"/>
      <c r="T80"/>
      <c r="U80"/>
      <c r="V80"/>
      <c r="AG80"/>
      <c r="AH80"/>
      <c r="AI80"/>
    </row>
    <row r="81" spans="13:35" ht="15" customHeight="1" x14ac:dyDescent="0.3">
      <c r="M81" s="1"/>
      <c r="N81" s="1"/>
      <c r="O81" s="1"/>
      <c r="P81" s="1"/>
      <c r="Q81" s="1"/>
      <c r="R81"/>
      <c r="S81"/>
      <c r="T81"/>
      <c r="U81"/>
      <c r="V81"/>
      <c r="AG81"/>
      <c r="AH81"/>
      <c r="AI81"/>
    </row>
    <row r="82" spans="13:35" ht="15" customHeight="1" x14ac:dyDescent="0.3">
      <c r="M82" s="1"/>
      <c r="N82" s="1"/>
      <c r="O82" s="1"/>
      <c r="P82" s="1"/>
      <c r="Q82" s="1"/>
      <c r="R82"/>
      <c r="S82"/>
      <c r="T82"/>
      <c r="U82"/>
      <c r="V82"/>
      <c r="AG82"/>
      <c r="AH82"/>
      <c r="AI82"/>
    </row>
    <row r="83" spans="13:35" ht="15" customHeight="1" x14ac:dyDescent="0.3">
      <c r="M83" s="1"/>
      <c r="N83" s="1"/>
      <c r="O83" s="1"/>
      <c r="P83" s="1"/>
      <c r="Q83" s="1"/>
      <c r="R83"/>
      <c r="S83"/>
      <c r="T83"/>
      <c r="U83"/>
      <c r="V83"/>
      <c r="AG83"/>
      <c r="AH83"/>
      <c r="AI83"/>
    </row>
    <row r="84" spans="13:35" ht="15" customHeight="1" x14ac:dyDescent="0.3">
      <c r="M84" s="1"/>
      <c r="N84" s="1"/>
      <c r="O84" s="1"/>
      <c r="P84" s="1"/>
      <c r="Q84" s="1"/>
      <c r="R84"/>
      <c r="S84"/>
      <c r="T84"/>
      <c r="U84"/>
      <c r="V84"/>
    </row>
    <row r="85" spans="13:35" ht="15" customHeight="1" x14ac:dyDescent="0.3">
      <c r="M85" s="1"/>
      <c r="N85" s="1"/>
      <c r="O85" s="1"/>
      <c r="P85" s="1"/>
      <c r="Q85" s="1"/>
      <c r="R85"/>
      <c r="S85"/>
      <c r="T85"/>
      <c r="U85"/>
      <c r="V85"/>
      <c r="W85"/>
    </row>
    <row r="86" spans="13:35" ht="15" customHeight="1" x14ac:dyDescent="0.3">
      <c r="M86" s="1"/>
      <c r="N86" s="1"/>
      <c r="O86" s="1"/>
      <c r="P86" s="1"/>
      <c r="Q86" s="1"/>
      <c r="R86"/>
      <c r="S86"/>
      <c r="T86"/>
      <c r="U86"/>
      <c r="V86"/>
      <c r="W86"/>
    </row>
    <row r="87" spans="13:35" ht="15" customHeight="1" x14ac:dyDescent="0.3">
      <c r="M87" s="1"/>
      <c r="N87" s="1"/>
      <c r="O87" s="1"/>
      <c r="P87" s="1"/>
      <c r="Q87" s="1"/>
      <c r="R87"/>
      <c r="S87"/>
      <c r="T87"/>
      <c r="U87"/>
      <c r="V87"/>
      <c r="W87"/>
    </row>
    <row r="88" spans="13:35" ht="15" customHeight="1" x14ac:dyDescent="0.3">
      <c r="M88" s="1"/>
      <c r="N88" s="1"/>
      <c r="O88" s="1"/>
      <c r="P88" s="1"/>
      <c r="Q88" s="1"/>
      <c r="R88"/>
      <c r="S88"/>
      <c r="T88"/>
      <c r="U88"/>
      <c r="V88"/>
      <c r="W88"/>
    </row>
    <row r="89" spans="13:35" ht="15" customHeight="1" x14ac:dyDescent="0.3">
      <c r="M89" s="1"/>
      <c r="N89" s="1"/>
      <c r="O89" s="1"/>
      <c r="P89" s="1"/>
      <c r="Q89" s="1"/>
      <c r="R89"/>
      <c r="S89"/>
      <c r="T89"/>
      <c r="U89"/>
      <c r="V89"/>
    </row>
    <row r="90" spans="13:35" ht="15" customHeight="1" x14ac:dyDescent="0.3">
      <c r="M90" s="1"/>
      <c r="N90" s="1"/>
      <c r="O90" s="1"/>
      <c r="P90" s="1"/>
      <c r="Q90" s="1"/>
      <c r="R90"/>
      <c r="S90"/>
      <c r="T90"/>
      <c r="U90"/>
      <c r="V90"/>
    </row>
    <row r="91" spans="13:35" ht="15" customHeight="1" x14ac:dyDescent="0.2">
      <c r="M91" s="1"/>
      <c r="N91" s="1"/>
      <c r="O91" s="1"/>
      <c r="P91" s="1"/>
      <c r="Q91" s="1"/>
      <c r="R91" s="1"/>
    </row>
    <row r="92" spans="13:35" ht="15" customHeight="1" x14ac:dyDescent="0.2">
      <c r="R92" s="1"/>
    </row>
    <row r="93" spans="13:35" ht="15" customHeight="1" x14ac:dyDescent="0.2">
      <c r="R93" s="1"/>
    </row>
    <row r="94" spans="13:35" ht="15" customHeight="1" x14ac:dyDescent="0.2">
      <c r="R94" s="1"/>
    </row>
    <row r="95" spans="13:35" ht="15" customHeight="1" x14ac:dyDescent="0.2">
      <c r="R95" s="1"/>
      <c r="S95" s="1"/>
    </row>
    <row r="96" spans="13:35" ht="15" customHeight="1" x14ac:dyDescent="0.2">
      <c r="R96" s="1"/>
      <c r="S96" s="1"/>
    </row>
    <row r="97" spans="18:19" ht="15" customHeight="1" x14ac:dyDescent="0.2">
      <c r="R97" s="1"/>
      <c r="S97" s="1"/>
    </row>
    <row r="98" spans="18:19" ht="15" customHeight="1" x14ac:dyDescent="0.2">
      <c r="R98" s="1"/>
      <c r="S98" s="1"/>
    </row>
    <row r="99" spans="18:19" ht="15" customHeight="1" x14ac:dyDescent="0.2">
      <c r="R99" s="1"/>
      <c r="S99" s="1"/>
    </row>
    <row r="100" spans="18:19" ht="15" customHeight="1" x14ac:dyDescent="0.2">
      <c r="R100" s="1"/>
      <c r="S100" s="1"/>
    </row>
    <row r="101" spans="18:19" ht="15" customHeight="1" x14ac:dyDescent="0.2">
      <c r="R101" s="1"/>
      <c r="S101" s="1"/>
    </row>
    <row r="102" spans="18:19" x14ac:dyDescent="0.2">
      <c r="R102" s="1"/>
      <c r="S102" s="1"/>
    </row>
    <row r="103" spans="18:19" x14ac:dyDescent="0.2">
      <c r="R103" s="1"/>
      <c r="S103" s="1"/>
    </row>
    <row r="104" spans="18:19" x14ac:dyDescent="0.2">
      <c r="S104" s="1"/>
    </row>
    <row r="105" spans="18:19" x14ac:dyDescent="0.2">
      <c r="S105" s="1"/>
    </row>
    <row r="106" spans="18:19" x14ac:dyDescent="0.2">
      <c r="S106" s="1"/>
    </row>
    <row r="107" spans="18:19" x14ac:dyDescent="0.2">
      <c r="S107" s="1"/>
    </row>
    <row r="108" spans="18:19" x14ac:dyDescent="0.2">
      <c r="S108" s="1"/>
    </row>
    <row r="109" spans="18:19" x14ac:dyDescent="0.2">
      <c r="S109" s="1"/>
    </row>
    <row r="110" spans="18:19" x14ac:dyDescent="0.2">
      <c r="S110" s="1"/>
    </row>
    <row r="111" spans="18:19" x14ac:dyDescent="0.2">
      <c r="S111" s="1"/>
    </row>
    <row r="112" spans="18:19" x14ac:dyDescent="0.2">
      <c r="S112" s="1"/>
    </row>
    <row r="113" spans="19:19" x14ac:dyDescent="0.2">
      <c r="S113" s="1"/>
    </row>
    <row r="114" spans="19:19" x14ac:dyDescent="0.2">
      <c r="S114" s="1"/>
    </row>
    <row r="115" spans="19:19" x14ac:dyDescent="0.2">
      <c r="S115" s="1"/>
    </row>
    <row r="116" spans="19:19" x14ac:dyDescent="0.2">
      <c r="S116" s="1"/>
    </row>
    <row r="117" spans="19:19" x14ac:dyDescent="0.2">
      <c r="S117" s="1"/>
    </row>
    <row r="118" spans="19:19" x14ac:dyDescent="0.2">
      <c r="S118" s="1"/>
    </row>
    <row r="119" spans="19:19" x14ac:dyDescent="0.2">
      <c r="S119" s="1"/>
    </row>
    <row r="120" spans="19:19" x14ac:dyDescent="0.2">
      <c r="S120" s="1"/>
    </row>
  </sheetData>
  <mergeCells count="370">
    <mergeCell ref="X1:AA2"/>
    <mergeCell ref="X5:AD6"/>
    <mergeCell ref="X7:Y7"/>
    <mergeCell ref="Z7:AA7"/>
    <mergeCell ref="AB7:AC7"/>
    <mergeCell ref="X18:Y19"/>
    <mergeCell ref="Z18:AA19"/>
    <mergeCell ref="AB18:AC19"/>
    <mergeCell ref="AD18:AD19"/>
    <mergeCell ref="Z10:AA10"/>
    <mergeCell ref="Z11:AA11"/>
    <mergeCell ref="Z12:AA12"/>
    <mergeCell ref="Z13:AA13"/>
    <mergeCell ref="Z14:AA14"/>
    <mergeCell ref="Z15:AA15"/>
    <mergeCell ref="Z16:AA16"/>
    <mergeCell ref="Z17:AA17"/>
    <mergeCell ref="AB9:AC9"/>
    <mergeCell ref="AB10:AC10"/>
    <mergeCell ref="AB11:AC11"/>
    <mergeCell ref="AB12:AC12"/>
    <mergeCell ref="AB13:AC13"/>
    <mergeCell ref="AB14:AC14"/>
    <mergeCell ref="AB15:AC15"/>
    <mergeCell ref="AB16:AC16"/>
    <mergeCell ref="AB17:AC17"/>
    <mergeCell ref="S73:V73"/>
    <mergeCell ref="S74:V74"/>
    <mergeCell ref="AB1:AD2"/>
    <mergeCell ref="X8:Y8"/>
    <mergeCell ref="X9:Y9"/>
    <mergeCell ref="X10:Y10"/>
    <mergeCell ref="X11:Y11"/>
    <mergeCell ref="X12:Y12"/>
    <mergeCell ref="X13:Y13"/>
    <mergeCell ref="X14:Y14"/>
    <mergeCell ref="X15:Y15"/>
    <mergeCell ref="X16:Y16"/>
    <mergeCell ref="X17:Y17"/>
    <mergeCell ref="Z8:AA8"/>
    <mergeCell ref="AB8:AC8"/>
    <mergeCell ref="Z9:AA9"/>
    <mergeCell ref="S64:V64"/>
    <mergeCell ref="S65:V65"/>
    <mergeCell ref="S66:V66"/>
    <mergeCell ref="S67:V67"/>
    <mergeCell ref="S68:V68"/>
    <mergeCell ref="S69:V69"/>
    <mergeCell ref="S71:V71"/>
    <mergeCell ref="S72:V72"/>
    <mergeCell ref="S53:V53"/>
    <mergeCell ref="S54:V54"/>
    <mergeCell ref="S55:V55"/>
    <mergeCell ref="S56:V56"/>
    <mergeCell ref="S57:V57"/>
    <mergeCell ref="S58:V58"/>
    <mergeCell ref="S59:V59"/>
    <mergeCell ref="S61:V62"/>
    <mergeCell ref="S63:V63"/>
    <mergeCell ref="S46:V47"/>
    <mergeCell ref="S48:V48"/>
    <mergeCell ref="S49:V49"/>
    <mergeCell ref="S50:V50"/>
    <mergeCell ref="S51:V51"/>
    <mergeCell ref="S52:V52"/>
    <mergeCell ref="S43:V43"/>
    <mergeCell ref="S44:V44"/>
    <mergeCell ref="S70:V70"/>
    <mergeCell ref="S33:V33"/>
    <mergeCell ref="S34:V34"/>
    <mergeCell ref="S35:V35"/>
    <mergeCell ref="S36:V36"/>
    <mergeCell ref="S41:V41"/>
    <mergeCell ref="S42:V42"/>
    <mergeCell ref="S18:V18"/>
    <mergeCell ref="S19:V19"/>
    <mergeCell ref="S20:V20"/>
    <mergeCell ref="S21:V21"/>
    <mergeCell ref="S26:V26"/>
    <mergeCell ref="S27:V27"/>
    <mergeCell ref="S22:V22"/>
    <mergeCell ref="S23:V23"/>
    <mergeCell ref="S31:V32"/>
    <mergeCell ref="S37:V37"/>
    <mergeCell ref="S38:V38"/>
    <mergeCell ref="S39:V39"/>
    <mergeCell ref="S40:V40"/>
    <mergeCell ref="S24:V24"/>
    <mergeCell ref="S25:V25"/>
    <mergeCell ref="S28:V28"/>
    <mergeCell ref="S29:V29"/>
    <mergeCell ref="N70:Q70"/>
    <mergeCell ref="N61:Q62"/>
    <mergeCell ref="N63:Q63"/>
    <mergeCell ref="N54:Q54"/>
    <mergeCell ref="N55:Q55"/>
    <mergeCell ref="N48:Q48"/>
    <mergeCell ref="N49:Q49"/>
    <mergeCell ref="N34:Q34"/>
    <mergeCell ref="N35:Q35"/>
    <mergeCell ref="N51:Q51"/>
    <mergeCell ref="N52:Q52"/>
    <mergeCell ref="N53:Q53"/>
    <mergeCell ref="N46:Q47"/>
    <mergeCell ref="N36:Q36"/>
    <mergeCell ref="N37:Q37"/>
    <mergeCell ref="N38:Q38"/>
    <mergeCell ref="N39:Q39"/>
    <mergeCell ref="N40:Q40"/>
    <mergeCell ref="N41:Q41"/>
    <mergeCell ref="N42:Q42"/>
    <mergeCell ref="N43:Q43"/>
    <mergeCell ref="N44:Q44"/>
    <mergeCell ref="C3:D3"/>
    <mergeCell ref="C4:D4"/>
    <mergeCell ref="C5:D5"/>
    <mergeCell ref="C6:D6"/>
    <mergeCell ref="C7:D7"/>
    <mergeCell ref="N68:Q68"/>
    <mergeCell ref="N69:Q69"/>
    <mergeCell ref="N21:Q21"/>
    <mergeCell ref="N13:Q13"/>
    <mergeCell ref="N20:Q20"/>
    <mergeCell ref="C19:D19"/>
    <mergeCell ref="E19:I19"/>
    <mergeCell ref="C20:D20"/>
    <mergeCell ref="E20:I20"/>
    <mergeCell ref="C21:D21"/>
    <mergeCell ref="E21:I21"/>
    <mergeCell ref="E12:I12"/>
    <mergeCell ref="E13:I13"/>
    <mergeCell ref="E14:I14"/>
    <mergeCell ref="C25:D25"/>
    <mergeCell ref="E25:I25"/>
    <mergeCell ref="C26:D26"/>
    <mergeCell ref="E26:I26"/>
    <mergeCell ref="C27:D27"/>
    <mergeCell ref="E1:I2"/>
    <mergeCell ref="C1:D2"/>
    <mergeCell ref="A16:B29"/>
    <mergeCell ref="C16:D17"/>
    <mergeCell ref="E16:I17"/>
    <mergeCell ref="C18:D18"/>
    <mergeCell ref="E18:I18"/>
    <mergeCell ref="C14:D14"/>
    <mergeCell ref="E3:I3"/>
    <mergeCell ref="E4:I4"/>
    <mergeCell ref="E5:I5"/>
    <mergeCell ref="E6:I6"/>
    <mergeCell ref="E7:I7"/>
    <mergeCell ref="E8:I8"/>
    <mergeCell ref="E9:I9"/>
    <mergeCell ref="E10:I10"/>
    <mergeCell ref="E11:I11"/>
    <mergeCell ref="C8:D8"/>
    <mergeCell ref="C9:D9"/>
    <mergeCell ref="C10:D10"/>
    <mergeCell ref="C11:D11"/>
    <mergeCell ref="C12:D12"/>
    <mergeCell ref="C13:D13"/>
    <mergeCell ref="A1:B14"/>
    <mergeCell ref="E27:I27"/>
    <mergeCell ref="C22:D22"/>
    <mergeCell ref="E22:I22"/>
    <mergeCell ref="C23:D23"/>
    <mergeCell ref="E23:I23"/>
    <mergeCell ref="C24:D24"/>
    <mergeCell ref="E24:I24"/>
    <mergeCell ref="C28:D28"/>
    <mergeCell ref="E28:I28"/>
    <mergeCell ref="C29:D29"/>
    <mergeCell ref="E29:I29"/>
    <mergeCell ref="A31:B44"/>
    <mergeCell ref="C31:D32"/>
    <mergeCell ref="E31:I32"/>
    <mergeCell ref="C33:D33"/>
    <mergeCell ref="E33:I33"/>
    <mergeCell ref="C34:D34"/>
    <mergeCell ref="C38:D38"/>
    <mergeCell ref="E38:I38"/>
    <mergeCell ref="C39:D39"/>
    <mergeCell ref="E39:I39"/>
    <mergeCell ref="C40:D40"/>
    <mergeCell ref="E40:I40"/>
    <mergeCell ref="E34:I34"/>
    <mergeCell ref="C35:D35"/>
    <mergeCell ref="E35:I35"/>
    <mergeCell ref="C36:D36"/>
    <mergeCell ref="E36:I36"/>
    <mergeCell ref="C37:D37"/>
    <mergeCell ref="E37:I37"/>
    <mergeCell ref="A46:B59"/>
    <mergeCell ref="C46:D47"/>
    <mergeCell ref="E46:I47"/>
    <mergeCell ref="C48:D48"/>
    <mergeCell ref="E48:I48"/>
    <mergeCell ref="C49:D49"/>
    <mergeCell ref="E49:I49"/>
    <mergeCell ref="C50:D50"/>
    <mergeCell ref="C41:D41"/>
    <mergeCell ref="E41:I41"/>
    <mergeCell ref="C42:D42"/>
    <mergeCell ref="E42:I42"/>
    <mergeCell ref="C43:D43"/>
    <mergeCell ref="E43:I43"/>
    <mergeCell ref="E50:I50"/>
    <mergeCell ref="C51:D51"/>
    <mergeCell ref="E51:I51"/>
    <mergeCell ref="C52:D52"/>
    <mergeCell ref="E52:I52"/>
    <mergeCell ref="C53:D53"/>
    <mergeCell ref="E53:I53"/>
    <mergeCell ref="C44:D44"/>
    <mergeCell ref="E44:I44"/>
    <mergeCell ref="C57:D57"/>
    <mergeCell ref="C58:D58"/>
    <mergeCell ref="E58:I58"/>
    <mergeCell ref="C59:D59"/>
    <mergeCell ref="E59:I59"/>
    <mergeCell ref="C54:D54"/>
    <mergeCell ref="E54:I54"/>
    <mergeCell ref="C55:D55"/>
    <mergeCell ref="E55:I55"/>
    <mergeCell ref="C56:D56"/>
    <mergeCell ref="E56:I56"/>
    <mergeCell ref="C68:D68"/>
    <mergeCell ref="E68:I68"/>
    <mergeCell ref="C69:D69"/>
    <mergeCell ref="E69:I69"/>
    <mergeCell ref="A61:B74"/>
    <mergeCell ref="C61:D62"/>
    <mergeCell ref="E61:I62"/>
    <mergeCell ref="C63:D63"/>
    <mergeCell ref="E63:I63"/>
    <mergeCell ref="C64:D64"/>
    <mergeCell ref="E64:I64"/>
    <mergeCell ref="C65:D65"/>
    <mergeCell ref="E65:I65"/>
    <mergeCell ref="C66:D66"/>
    <mergeCell ref="C73:D73"/>
    <mergeCell ref="E73:I73"/>
    <mergeCell ref="C74:D74"/>
    <mergeCell ref="E74:I74"/>
    <mergeCell ref="C70:D70"/>
    <mergeCell ref="E70:I70"/>
    <mergeCell ref="C71:D71"/>
    <mergeCell ref="E71:I71"/>
    <mergeCell ref="C72:D72"/>
    <mergeCell ref="E72:I72"/>
    <mergeCell ref="K14:L14"/>
    <mergeCell ref="K16:L17"/>
    <mergeCell ref="K18:L18"/>
    <mergeCell ref="K19:L19"/>
    <mergeCell ref="K20:L20"/>
    <mergeCell ref="K21:L21"/>
    <mergeCell ref="K55:L55"/>
    <mergeCell ref="K42:L42"/>
    <mergeCell ref="K43:L43"/>
    <mergeCell ref="K44:L44"/>
    <mergeCell ref="K46:L47"/>
    <mergeCell ref="K48:L48"/>
    <mergeCell ref="K49:L49"/>
    <mergeCell ref="K36:L36"/>
    <mergeCell ref="K37:L37"/>
    <mergeCell ref="K38:L38"/>
    <mergeCell ref="K39:L39"/>
    <mergeCell ref="K40:L40"/>
    <mergeCell ref="K41:L41"/>
    <mergeCell ref="K23:L23"/>
    <mergeCell ref="K24:L24"/>
    <mergeCell ref="K25:L25"/>
    <mergeCell ref="K26:L26"/>
    <mergeCell ref="E66:I66"/>
    <mergeCell ref="K27:L27"/>
    <mergeCell ref="E67:I67"/>
    <mergeCell ref="E57:I57"/>
    <mergeCell ref="C67:D67"/>
    <mergeCell ref="K1:L2"/>
    <mergeCell ref="K3:L3"/>
    <mergeCell ref="K4:L4"/>
    <mergeCell ref="K5:L5"/>
    <mergeCell ref="K6:L6"/>
    <mergeCell ref="K7:L7"/>
    <mergeCell ref="K8:L8"/>
    <mergeCell ref="K9:L9"/>
    <mergeCell ref="K10:L10"/>
    <mergeCell ref="K11:L11"/>
    <mergeCell ref="K12:L12"/>
    <mergeCell ref="K13:L13"/>
    <mergeCell ref="K28:L28"/>
    <mergeCell ref="K29:L29"/>
    <mergeCell ref="K31:L32"/>
    <mergeCell ref="K33:L33"/>
    <mergeCell ref="K34:L34"/>
    <mergeCell ref="K35:L35"/>
    <mergeCell ref="K22:L22"/>
    <mergeCell ref="N11:Q11"/>
    <mergeCell ref="N12:Q12"/>
    <mergeCell ref="K70:L70"/>
    <mergeCell ref="K71:L71"/>
    <mergeCell ref="K72:L72"/>
    <mergeCell ref="K73:L73"/>
    <mergeCell ref="K74:L74"/>
    <mergeCell ref="K64:L64"/>
    <mergeCell ref="K65:L65"/>
    <mergeCell ref="K66:L66"/>
    <mergeCell ref="K67:L67"/>
    <mergeCell ref="K68:L68"/>
    <mergeCell ref="K69:L69"/>
    <mergeCell ref="K56:L56"/>
    <mergeCell ref="K57:L57"/>
    <mergeCell ref="K58:L58"/>
    <mergeCell ref="K59:L59"/>
    <mergeCell ref="K61:L62"/>
    <mergeCell ref="K63:L63"/>
    <mergeCell ref="K50:L50"/>
    <mergeCell ref="K51:L51"/>
    <mergeCell ref="K52:L52"/>
    <mergeCell ref="K53:L53"/>
    <mergeCell ref="K54:L54"/>
    <mergeCell ref="N31:Q32"/>
    <mergeCell ref="N33:Q33"/>
    <mergeCell ref="N22:Q22"/>
    <mergeCell ref="N14:Q14"/>
    <mergeCell ref="N16:Q17"/>
    <mergeCell ref="N18:Q18"/>
    <mergeCell ref="N19:Q19"/>
    <mergeCell ref="N23:Q23"/>
    <mergeCell ref="N24:Q24"/>
    <mergeCell ref="N25:Q25"/>
    <mergeCell ref="N26:Q26"/>
    <mergeCell ref="N27:Q27"/>
    <mergeCell ref="N28:Q28"/>
    <mergeCell ref="N29:Q29"/>
    <mergeCell ref="N71:Q71"/>
    <mergeCell ref="N72:Q72"/>
    <mergeCell ref="N73:Q73"/>
    <mergeCell ref="N74:Q74"/>
    <mergeCell ref="S1:V2"/>
    <mergeCell ref="S7:V7"/>
    <mergeCell ref="N5:Q5"/>
    <mergeCell ref="N6:Q6"/>
    <mergeCell ref="N7:Q7"/>
    <mergeCell ref="N8:Q8"/>
    <mergeCell ref="N9:Q9"/>
    <mergeCell ref="N10:Q10"/>
    <mergeCell ref="N1:Q2"/>
    <mergeCell ref="N3:Q3"/>
    <mergeCell ref="N4:Q4"/>
    <mergeCell ref="N64:Q64"/>
    <mergeCell ref="N65:Q65"/>
    <mergeCell ref="N66:Q66"/>
    <mergeCell ref="N67:Q67"/>
    <mergeCell ref="N56:Q56"/>
    <mergeCell ref="N57:Q57"/>
    <mergeCell ref="N58:Q58"/>
    <mergeCell ref="N59:Q59"/>
    <mergeCell ref="N50:Q50"/>
    <mergeCell ref="S14:V14"/>
    <mergeCell ref="S16:V17"/>
    <mergeCell ref="S8:V8"/>
    <mergeCell ref="S9:V9"/>
    <mergeCell ref="S10:V10"/>
    <mergeCell ref="S13:V13"/>
    <mergeCell ref="S3:V3"/>
    <mergeCell ref="S4:V4"/>
    <mergeCell ref="S5:V5"/>
    <mergeCell ref="S6:V6"/>
    <mergeCell ref="S11:V11"/>
    <mergeCell ref="S12:V12"/>
  </mergeCells>
  <pageMargins left="0.7" right="0.7" top="0.75" bottom="0.75" header="0.3" footer="0.3"/>
  <pageSetup scale="63" orientation="landscape" r:id="rId1"/>
  <rowBreaks count="1" manualBreakCount="1">
    <brk id="30" max="21"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dimension ref="A1:AY234"/>
  <sheetViews>
    <sheetView workbookViewId="0">
      <selection activeCell="L1" sqref="L1"/>
    </sheetView>
  </sheetViews>
  <sheetFormatPr defaultRowHeight="14.25" x14ac:dyDescent="0.2"/>
  <cols>
    <col min="1" max="3" width="9.140625" style="2" customWidth="1"/>
    <col min="4" max="4" width="9.140625" style="2" hidden="1" customWidth="1"/>
    <col min="5" max="5" width="9.140625" style="2" customWidth="1"/>
    <col min="6" max="11" width="9.140625" style="2"/>
    <col min="12" max="17" width="9.140625" style="2" customWidth="1"/>
    <col min="18" max="18" width="9.140625" style="2" hidden="1" customWidth="1"/>
    <col min="19" max="19" width="9.140625" style="2" customWidth="1"/>
    <col min="20" max="20" width="9.140625" style="2" hidden="1" customWidth="1"/>
    <col min="21" max="23" width="9.140625" style="2" customWidth="1"/>
    <col min="24" max="24" width="9.140625" style="2"/>
    <col min="25" max="28" width="9.140625" style="2" customWidth="1"/>
    <col min="29" max="29" width="9.140625" style="2"/>
    <col min="30" max="30" width="9.140625" style="2" customWidth="1"/>
    <col min="31" max="31" width="9.140625" style="2" hidden="1" customWidth="1"/>
    <col min="32" max="32" width="0" style="2" hidden="1" customWidth="1"/>
    <col min="33" max="34" width="15.7109375" style="2" hidden="1" customWidth="1"/>
    <col min="35" max="35" width="0" style="2" hidden="1" customWidth="1"/>
    <col min="36" max="36" width="9.140625" style="2" hidden="1" customWidth="1"/>
    <col min="37" max="37" width="9.140625" style="2"/>
    <col min="38" max="38" width="9.140625" style="2" customWidth="1"/>
    <col min="39" max="16384" width="9.140625" style="2"/>
  </cols>
  <sheetData>
    <row r="1" spans="1:51" ht="18" customHeight="1" x14ac:dyDescent="0.35">
      <c r="A1" s="916" t="s">
        <v>180</v>
      </c>
      <c r="B1" s="917"/>
      <c r="C1" s="917"/>
      <c r="D1" s="917"/>
      <c r="E1" s="917"/>
      <c r="F1" s="918"/>
      <c r="G1" s="150"/>
      <c r="H1" s="141" t="s">
        <v>181</v>
      </c>
      <c r="I1" s="141" t="s">
        <v>13</v>
      </c>
      <c r="J1" s="141" t="s">
        <v>116</v>
      </c>
      <c r="K1" s="142"/>
      <c r="M1" s="902" t="s">
        <v>268</v>
      </c>
      <c r="N1" s="903"/>
      <c r="O1" s="903"/>
      <c r="P1" s="903"/>
      <c r="Q1" s="904"/>
      <c r="R1"/>
      <c r="AB1"/>
      <c r="AC1"/>
      <c r="AD1"/>
      <c r="AE1"/>
      <c r="AF1"/>
      <c r="AG1"/>
      <c r="AH1"/>
      <c r="AI1"/>
      <c r="AJ1"/>
      <c r="AK1"/>
      <c r="AL1"/>
      <c r="AM1"/>
      <c r="AN1"/>
    </row>
    <row r="2" spans="1:51" ht="18" customHeight="1" x14ac:dyDescent="0.3">
      <c r="A2" s="922" t="s">
        <v>267</v>
      </c>
      <c r="B2" s="947"/>
      <c r="C2" s="938"/>
      <c r="D2" s="939"/>
      <c r="E2" s="939"/>
      <c r="F2" s="940"/>
      <c r="G2" s="151"/>
      <c r="H2" s="143">
        <v>12</v>
      </c>
      <c r="I2" s="144">
        <f>PMT($E$4/12,H2,-$E$3)</f>
        <v>0</v>
      </c>
      <c r="J2" s="144">
        <f>(H2*I2)-$E$3</f>
        <v>0</v>
      </c>
      <c r="K2" s="145"/>
      <c r="M2" s="905" t="s">
        <v>269</v>
      </c>
      <c r="N2" s="906"/>
      <c r="O2" s="906"/>
      <c r="P2" s="906"/>
      <c r="Q2" s="907"/>
      <c r="R2"/>
      <c r="Y2" s="104"/>
      <c r="Z2" s="104"/>
      <c r="AB2"/>
      <c r="AC2"/>
      <c r="AD2"/>
      <c r="AE2"/>
      <c r="AF2"/>
      <c r="AG2"/>
      <c r="AH2"/>
      <c r="AI2"/>
      <c r="AJ2"/>
      <c r="AK2"/>
      <c r="AL2"/>
      <c r="AM2"/>
      <c r="AN2"/>
      <c r="AO2" s="104"/>
      <c r="AP2" s="104"/>
      <c r="AQ2" s="104"/>
      <c r="AR2" s="104"/>
      <c r="AS2"/>
      <c r="AT2"/>
      <c r="AU2"/>
      <c r="AV2"/>
      <c r="AW2"/>
      <c r="AX2"/>
    </row>
    <row r="3" spans="1:51" ht="18" customHeight="1" x14ac:dyDescent="0.3">
      <c r="A3" s="948" t="s">
        <v>182</v>
      </c>
      <c r="B3" s="949"/>
      <c r="C3" s="949"/>
      <c r="D3" s="211"/>
      <c r="E3" s="941">
        <f>IFERROR(VLOOKUP(C2,'Data Entry'!G12:K28,3,FALSE),0)</f>
        <v>0</v>
      </c>
      <c r="F3" s="942"/>
      <c r="G3" s="151"/>
      <c r="H3" s="143">
        <v>18</v>
      </c>
      <c r="I3" s="144">
        <f t="shared" ref="I3:I9" si="0">PMT($E$4/12,H3,-$E$3)</f>
        <v>0</v>
      </c>
      <c r="J3" s="144">
        <f t="shared" ref="J3:J9" si="1">(H3*I3)-$E$3</f>
        <v>0</v>
      </c>
      <c r="K3" s="146"/>
      <c r="M3" s="908"/>
      <c r="N3" s="909"/>
      <c r="O3" s="909"/>
      <c r="P3" s="909"/>
      <c r="Q3" s="910"/>
      <c r="R3"/>
      <c r="Y3" s="104"/>
      <c r="Z3" s="104"/>
      <c r="AB3"/>
      <c r="AC3"/>
      <c r="AD3"/>
      <c r="AE3"/>
      <c r="AF3"/>
      <c r="AG3"/>
      <c r="AH3"/>
      <c r="AI3"/>
      <c r="AJ3"/>
      <c r="AK3"/>
      <c r="AL3"/>
      <c r="AM3"/>
      <c r="AN3"/>
      <c r="AO3" s="104"/>
      <c r="AP3" s="104"/>
      <c r="AQ3" s="104"/>
      <c r="AR3" s="104"/>
      <c r="AS3"/>
      <c r="AT3"/>
      <c r="AU3"/>
      <c r="AV3"/>
      <c r="AW3"/>
      <c r="AX3"/>
    </row>
    <row r="4" spans="1:51" ht="18" customHeight="1" x14ac:dyDescent="0.3">
      <c r="A4" s="948" t="s">
        <v>183</v>
      </c>
      <c r="B4" s="949"/>
      <c r="C4" s="949"/>
      <c r="D4" s="212"/>
      <c r="E4" s="943">
        <f>IFERROR(VLOOKUP(C2,'Data Entry'!G12:K28,5,FALSE),0)</f>
        <v>0</v>
      </c>
      <c r="F4" s="944"/>
      <c r="G4" s="151"/>
      <c r="H4" s="143">
        <v>24</v>
      </c>
      <c r="I4" s="144">
        <f t="shared" si="0"/>
        <v>0</v>
      </c>
      <c r="J4" s="144">
        <f t="shared" si="1"/>
        <v>0</v>
      </c>
      <c r="K4" s="145"/>
      <c r="M4" s="908"/>
      <c r="N4" s="909"/>
      <c r="O4" s="909"/>
      <c r="P4" s="909"/>
      <c r="Q4" s="910"/>
      <c r="R4"/>
      <c r="Y4" s="104"/>
      <c r="Z4" s="104"/>
      <c r="AB4"/>
      <c r="AC4"/>
      <c r="AD4"/>
      <c r="AE4"/>
      <c r="AF4"/>
      <c r="AG4"/>
      <c r="AH4"/>
      <c r="AI4"/>
      <c r="AJ4"/>
      <c r="AK4"/>
      <c r="AL4"/>
      <c r="AM4"/>
      <c r="AN4"/>
      <c r="AO4" s="104"/>
      <c r="AP4" s="104"/>
      <c r="AQ4" s="104"/>
      <c r="AR4" s="104"/>
      <c r="AS4"/>
      <c r="AT4"/>
      <c r="AU4"/>
      <c r="AV4"/>
      <c r="AW4"/>
      <c r="AX4"/>
    </row>
    <row r="5" spans="1:51" ht="18" customHeight="1" thickBot="1" x14ac:dyDescent="0.35">
      <c r="A5" s="950" t="s">
        <v>184</v>
      </c>
      <c r="B5" s="951"/>
      <c r="C5" s="951"/>
      <c r="D5" s="213"/>
      <c r="E5" s="945">
        <f>E3*E4/12</f>
        <v>0</v>
      </c>
      <c r="F5" s="946"/>
      <c r="G5" s="151"/>
      <c r="H5" s="143">
        <v>30</v>
      </c>
      <c r="I5" s="144">
        <f t="shared" si="0"/>
        <v>0</v>
      </c>
      <c r="J5" s="144">
        <f t="shared" si="1"/>
        <v>0</v>
      </c>
      <c r="K5" s="145"/>
      <c r="M5" s="908"/>
      <c r="N5" s="909"/>
      <c r="O5" s="909"/>
      <c r="P5" s="909"/>
      <c r="Q5" s="910"/>
      <c r="R5"/>
      <c r="Y5" s="104"/>
      <c r="Z5" s="104"/>
      <c r="AB5"/>
      <c r="AC5"/>
      <c r="AD5"/>
      <c r="AE5"/>
      <c r="AF5"/>
      <c r="AG5"/>
      <c r="AH5"/>
      <c r="AI5"/>
      <c r="AJ5"/>
      <c r="AK5"/>
      <c r="AL5"/>
      <c r="AM5"/>
      <c r="AN5"/>
      <c r="AO5" s="104"/>
      <c r="AP5" s="104"/>
      <c r="AQ5" s="104"/>
      <c r="AR5" s="104"/>
      <c r="AS5"/>
      <c r="AT5"/>
      <c r="AU5"/>
      <c r="AV5"/>
      <c r="AW5"/>
      <c r="AX5"/>
    </row>
    <row r="6" spans="1:51" ht="18" customHeight="1" thickBot="1" x14ac:dyDescent="0.35">
      <c r="A6" s="952"/>
      <c r="B6" s="953"/>
      <c r="C6" s="953"/>
      <c r="D6" s="953"/>
      <c r="E6" s="953"/>
      <c r="F6" s="954"/>
      <c r="G6" s="151"/>
      <c r="H6" s="143">
        <v>36</v>
      </c>
      <c r="I6" s="144">
        <f t="shared" si="0"/>
        <v>0</v>
      </c>
      <c r="J6" s="144">
        <f t="shared" si="1"/>
        <v>0</v>
      </c>
      <c r="K6" s="145"/>
      <c r="M6" s="911"/>
      <c r="N6" s="912"/>
      <c r="O6" s="912"/>
      <c r="P6" s="912"/>
      <c r="Q6" s="913"/>
      <c r="Y6" s="104"/>
      <c r="Z6" s="104"/>
      <c r="AB6"/>
      <c r="AC6"/>
      <c r="AG6" s="874" t="s">
        <v>500</v>
      </c>
      <c r="AH6" s="876" t="s">
        <v>501</v>
      </c>
      <c r="AI6"/>
      <c r="AJ6"/>
      <c r="AK6"/>
      <c r="AL6"/>
      <c r="AM6"/>
      <c r="AN6"/>
      <c r="AO6"/>
      <c r="AP6"/>
      <c r="AQ6"/>
      <c r="AR6"/>
      <c r="AS6"/>
      <c r="AT6"/>
      <c r="AU6"/>
      <c r="AV6"/>
      <c r="AW6"/>
      <c r="AX6"/>
    </row>
    <row r="7" spans="1:51" ht="18" customHeight="1" thickBot="1" x14ac:dyDescent="0.35">
      <c r="A7" s="919" t="s">
        <v>185</v>
      </c>
      <c r="B7" s="920"/>
      <c r="C7" s="920"/>
      <c r="D7" s="920"/>
      <c r="E7" s="920"/>
      <c r="F7" s="921"/>
      <c r="G7" s="151"/>
      <c r="H7" s="143">
        <v>42</v>
      </c>
      <c r="I7" s="144">
        <f t="shared" si="0"/>
        <v>0</v>
      </c>
      <c r="J7" s="144">
        <f t="shared" si="1"/>
        <v>0</v>
      </c>
      <c r="K7" s="145"/>
      <c r="M7"/>
      <c r="N7"/>
      <c r="O7"/>
      <c r="P7"/>
      <c r="Q7"/>
      <c r="Y7" s="104"/>
      <c r="Z7" s="104"/>
      <c r="AG7" s="875"/>
      <c r="AH7" s="877"/>
      <c r="AI7"/>
      <c r="AJ7"/>
      <c r="AK7"/>
      <c r="AL7"/>
      <c r="AM7"/>
      <c r="AN7"/>
      <c r="AO7"/>
      <c r="AP7"/>
      <c r="AQ7"/>
      <c r="AR7"/>
      <c r="AS7"/>
      <c r="AT7"/>
      <c r="AU7"/>
      <c r="AV7"/>
      <c r="AW7"/>
      <c r="AX7"/>
    </row>
    <row r="8" spans="1:51" ht="18" customHeight="1" thickBot="1" x14ac:dyDescent="0.35">
      <c r="A8" s="922" t="s">
        <v>186</v>
      </c>
      <c r="B8" s="923"/>
      <c r="C8" s="923"/>
      <c r="D8" s="211"/>
      <c r="E8" s="924">
        <f>IFERROR(VLOOKUP(C2,'Data Entry'!G12:K28,4,FALSE),0)</f>
        <v>0</v>
      </c>
      <c r="F8" s="925"/>
      <c r="G8" s="151"/>
      <c r="H8" s="143">
        <v>54</v>
      </c>
      <c r="I8" s="144">
        <f t="shared" si="0"/>
        <v>0</v>
      </c>
      <c r="J8" s="144">
        <f t="shared" si="1"/>
        <v>0</v>
      </c>
      <c r="K8" s="145"/>
      <c r="M8" s="210"/>
      <c r="N8" s="210"/>
      <c r="O8" s="210"/>
      <c r="P8" s="210"/>
      <c r="Q8" s="210"/>
      <c r="AG8" s="392" t="str">
        <f>IF('Data Entry'!G12="","",'Data Entry'!G12)</f>
        <v>Credit Card 1</v>
      </c>
      <c r="AH8" s="393" t="str">
        <f t="array" ref="AH8">LOOKUP("zzzzz",CHOOSE({1,2},"",INDEX(AG:AG,SMALL(IF($AG$8:$AG$24&lt;&gt;"",ROW($AG$8:$AG$24)),ROWS($AH$1:AH1)))))</f>
        <v>Credit Card 1</v>
      </c>
      <c r="AI8"/>
      <c r="AJ8"/>
      <c r="AK8"/>
      <c r="AL8"/>
      <c r="AM8"/>
      <c r="AN8"/>
      <c r="AO8"/>
      <c r="AP8"/>
      <c r="AQ8" s="134"/>
      <c r="AR8"/>
      <c r="AS8"/>
      <c r="AT8"/>
      <c r="AU8"/>
      <c r="AV8"/>
      <c r="AW8"/>
      <c r="AX8"/>
    </row>
    <row r="9" spans="1:51" ht="18" customHeight="1" x14ac:dyDescent="0.3">
      <c r="A9" s="926" t="s">
        <v>187</v>
      </c>
      <c r="B9" s="927"/>
      <c r="C9" s="927"/>
      <c r="D9" s="927"/>
      <c r="E9" s="927"/>
      <c r="F9" s="928"/>
      <c r="G9" s="151"/>
      <c r="H9" s="143">
        <v>60</v>
      </c>
      <c r="I9" s="144">
        <f t="shared" si="0"/>
        <v>0</v>
      </c>
      <c r="J9" s="144">
        <f t="shared" si="1"/>
        <v>0</v>
      </c>
      <c r="K9" s="145"/>
      <c r="M9" s="679" t="s">
        <v>148</v>
      </c>
      <c r="N9" s="984">
        <f>IF($E4="","",$E4)</f>
        <v>0</v>
      </c>
      <c r="O9" s="806" t="s">
        <v>170</v>
      </c>
      <c r="P9" s="807"/>
      <c r="Q9" s="807"/>
      <c r="R9" s="807"/>
      <c r="S9" s="808"/>
      <c r="AH9" s="393" t="str">
        <f>IF('Data Entry'!G13="","",'Data Entry'!G13)</f>
        <v>Credit Card 2</v>
      </c>
      <c r="AI9" s="393" t="str">
        <f t="array" ref="AI9">LOOKUP("zzzzz",CHOOSE({1,2},"",INDEX(AG:AG,SMALL(IF($AG$8:$AG$24&lt;&gt;"",ROW($AG$8:$AG$24)),ROWS($AH$1:AH2)))))</f>
        <v/>
      </c>
      <c r="AJ9"/>
      <c r="AK9"/>
      <c r="AL9"/>
      <c r="AM9"/>
      <c r="AN9"/>
      <c r="AO9"/>
      <c r="AP9"/>
      <c r="AQ9"/>
      <c r="AR9"/>
      <c r="AS9"/>
      <c r="AT9"/>
      <c r="AU9"/>
      <c r="AV9"/>
      <c r="AW9"/>
      <c r="AX9"/>
      <c r="AY9"/>
    </row>
    <row r="10" spans="1:51" ht="18" customHeight="1" thickBot="1" x14ac:dyDescent="0.35">
      <c r="A10" s="929"/>
      <c r="B10" s="930"/>
      <c r="C10" s="930"/>
      <c r="D10" s="930"/>
      <c r="E10" s="930"/>
      <c r="F10" s="931"/>
      <c r="G10" s="878" t="s">
        <v>191</v>
      </c>
      <c r="H10" s="879"/>
      <c r="I10" s="879"/>
      <c r="J10" s="879"/>
      <c r="K10" s="880"/>
      <c r="M10" s="983"/>
      <c r="N10" s="985"/>
      <c r="O10" s="809"/>
      <c r="P10" s="810"/>
      <c r="Q10" s="810"/>
      <c r="R10" s="810"/>
      <c r="S10" s="811"/>
      <c r="AB10"/>
      <c r="AC10"/>
      <c r="AD10"/>
      <c r="AE10"/>
      <c r="AF10"/>
      <c r="AG10"/>
      <c r="AH10" s="393" t="str">
        <f>IF('Data Entry'!G14="","",'Data Entry'!G14)</f>
        <v>D. Store Card 1</v>
      </c>
      <c r="AI10" s="393" t="str">
        <f t="array" ref="AI10">LOOKUP("zzzzz",CHOOSE({1,2},"",INDEX(AG:AG,SMALL(IF($AG$8:$AG$24&lt;&gt;"",ROW($AG$8:$AG$24)),ROWS($AH$1:AH3)))))</f>
        <v/>
      </c>
      <c r="AJ10"/>
      <c r="AK10"/>
      <c r="AL10"/>
      <c r="AM10"/>
      <c r="AN10"/>
      <c r="AO10"/>
      <c r="AP10"/>
      <c r="AQ10"/>
      <c r="AR10"/>
      <c r="AS10"/>
    </row>
    <row r="11" spans="1:51" ht="18" customHeight="1" x14ac:dyDescent="0.3">
      <c r="A11" s="932" t="s">
        <v>188</v>
      </c>
      <c r="B11" s="933"/>
      <c r="C11" s="933"/>
      <c r="D11" s="215"/>
      <c r="E11" s="934" t="str">
        <f>IF(E8=0," - ",NPER(E4/12,E8,-E3))</f>
        <v xml:space="preserve"> - </v>
      </c>
      <c r="F11" s="935"/>
      <c r="G11" s="878"/>
      <c r="H11" s="879"/>
      <c r="I11" s="879"/>
      <c r="J11" s="879"/>
      <c r="K11" s="880"/>
      <c r="M11" s="132" t="s">
        <v>171</v>
      </c>
      <c r="N11" s="129">
        <v>28</v>
      </c>
      <c r="O11" s="130">
        <v>29</v>
      </c>
      <c r="P11" s="130">
        <v>30</v>
      </c>
      <c r="Q11" s="955">
        <v>31</v>
      </c>
      <c r="R11" s="956"/>
      <c r="S11" s="957"/>
      <c r="AB11"/>
      <c r="AC11"/>
      <c r="AD11"/>
      <c r="AE11"/>
      <c r="AF11"/>
      <c r="AG11"/>
      <c r="AH11" s="393" t="str">
        <f>IF('Data Entry'!G15="","",'Data Entry'!G15)</f>
        <v>D. Store Card 2</v>
      </c>
      <c r="AI11" s="393" t="str">
        <f t="array" ref="AI11">LOOKUP("zzzzz",CHOOSE({1,2},"",INDEX(AG:AG,SMALL(IF($AG$8:$AG$24&lt;&gt;"",ROW($AG$8:$AG$24)),ROWS($AH$1:AH4)))))</f>
        <v/>
      </c>
      <c r="AJ11"/>
      <c r="AN11"/>
      <c r="AO11"/>
      <c r="AP11"/>
      <c r="AQ11"/>
      <c r="AR11"/>
      <c r="AS11"/>
    </row>
    <row r="12" spans="1:51" ht="18" customHeight="1" x14ac:dyDescent="0.3">
      <c r="A12" s="970"/>
      <c r="B12" s="936"/>
      <c r="C12" s="936"/>
      <c r="D12" s="215"/>
      <c r="E12" s="936" t="str">
        <f>IF(E8=0," - ","("&amp;ROUND(E11/12,2)&amp;" years)")</f>
        <v xml:space="preserve"> - </v>
      </c>
      <c r="F12" s="937"/>
      <c r="G12" s="151"/>
      <c r="H12" s="147"/>
      <c r="I12" s="147"/>
      <c r="J12" s="147"/>
      <c r="K12" s="145"/>
      <c r="M12" s="132" t="s">
        <v>149</v>
      </c>
      <c r="N12" s="133">
        <f>IF($E$4="","",SUM(N13*N11))</f>
        <v>0</v>
      </c>
      <c r="O12" s="133">
        <f t="shared" ref="O12:P12" si="2">IF($E$4="","",SUM(O13*O11))</f>
        <v>0</v>
      </c>
      <c r="P12" s="133">
        <f t="shared" si="2"/>
        <v>0</v>
      </c>
      <c r="Q12" s="958">
        <f>IF($E$4="","",SUM(Q13*Q11))</f>
        <v>0</v>
      </c>
      <c r="R12" s="959"/>
      <c r="S12" s="960"/>
      <c r="AB12"/>
      <c r="AC12"/>
      <c r="AD12"/>
      <c r="AE12"/>
      <c r="AF12"/>
      <c r="AG12"/>
      <c r="AH12" s="393" t="str">
        <f>IF('Data Entry'!G16="","",'Data Entry'!G16)</f>
        <v>D. Store Card 3</v>
      </c>
      <c r="AI12" s="393" t="str">
        <f t="array" ref="AI12">LOOKUP("zzzzz",CHOOSE({1,2},"",INDEX(AG:AG,SMALL(IF($AG$8:$AG$24&lt;&gt;"",ROW($AG$8:$AG$24)),ROWS($AH$1:AH5)))))</f>
        <v/>
      </c>
      <c r="AJ12"/>
      <c r="AN12"/>
      <c r="AO12"/>
      <c r="AP12"/>
      <c r="AQ12"/>
      <c r="AR12"/>
      <c r="AS12"/>
    </row>
    <row r="13" spans="1:51" ht="18" customHeight="1" x14ac:dyDescent="0.3">
      <c r="A13" s="950" t="s">
        <v>59</v>
      </c>
      <c r="B13" s="951"/>
      <c r="C13" s="951"/>
      <c r="D13" s="213"/>
      <c r="E13" s="971" t="str">
        <f>IF(E8=0," - ",E11*E8-E3)</f>
        <v xml:space="preserve"> - </v>
      </c>
      <c r="F13" s="972"/>
      <c r="G13" s="152"/>
      <c r="H13" s="147"/>
      <c r="I13" s="147"/>
      <c r="J13" s="147"/>
      <c r="K13" s="145"/>
      <c r="M13" s="132" t="s">
        <v>150</v>
      </c>
      <c r="N13" s="131">
        <f>IF($E$4="","",SUM($N$9/365))</f>
        <v>0</v>
      </c>
      <c r="O13" s="131">
        <f>IF($E$4="","",SUM($N$9/365))</f>
        <v>0</v>
      </c>
      <c r="P13" s="131">
        <f>IF($E$4="","",SUM($N$9/365))</f>
        <v>0</v>
      </c>
      <c r="Q13" s="961">
        <f>IF($E$4="","",SUM(N9/365))</f>
        <v>0</v>
      </c>
      <c r="R13" s="962"/>
      <c r="S13" s="963"/>
      <c r="AB13"/>
      <c r="AC13"/>
      <c r="AD13"/>
      <c r="AE13"/>
      <c r="AF13"/>
      <c r="AG13"/>
      <c r="AH13" s="393" t="str">
        <f>IF('Data Entry'!G17="","",'Data Entry'!G17)</f>
        <v>D. Store Card 4</v>
      </c>
      <c r="AI13" s="393" t="str">
        <f t="array" ref="AI13">LOOKUP("zzzzz",CHOOSE({1,2},"",INDEX(AG:AG,SMALL(IF($AG$8:$AG$24&lt;&gt;"",ROW($AG$8:$AG$24)),ROWS($AH$1:AH6)))))</f>
        <v/>
      </c>
      <c r="AJ13"/>
      <c r="AN13"/>
      <c r="AO13"/>
      <c r="AP13"/>
      <c r="AQ13"/>
      <c r="AR13"/>
      <c r="AS13"/>
    </row>
    <row r="14" spans="1:51" ht="18" customHeight="1" x14ac:dyDescent="0.3">
      <c r="A14" s="929"/>
      <c r="B14" s="930"/>
      <c r="C14" s="930"/>
      <c r="D14" s="930"/>
      <c r="E14" s="930"/>
      <c r="F14" s="931"/>
      <c r="G14" s="151"/>
      <c r="H14" s="147"/>
      <c r="I14" s="147"/>
      <c r="J14" s="147"/>
      <c r="K14" s="145"/>
      <c r="M14" s="986"/>
      <c r="N14" s="896" t="s">
        <v>167</v>
      </c>
      <c r="O14" s="896" t="s">
        <v>165</v>
      </c>
      <c r="P14" s="896" t="s">
        <v>166</v>
      </c>
      <c r="Q14" s="896" t="s">
        <v>168</v>
      </c>
      <c r="R14" s="531"/>
      <c r="S14" s="899" t="s">
        <v>169</v>
      </c>
      <c r="AB14"/>
      <c r="AC14"/>
      <c r="AD14"/>
      <c r="AE14"/>
      <c r="AF14"/>
      <c r="AG14"/>
      <c r="AH14" s="393" t="str">
        <f>IF('Data Entry'!G18="","",'Data Entry'!G18)</f>
        <v/>
      </c>
      <c r="AI14" s="393" t="str">
        <f t="array" ref="AI14">LOOKUP("zzzzz",CHOOSE({1,2},"",INDEX(AG:AG,SMALL(IF($AG$8:$AG$24&lt;&gt;"",ROW($AG$8:$AG$24)),ROWS($AH$1:AH7)))))</f>
        <v/>
      </c>
      <c r="AJ14"/>
      <c r="AN14"/>
      <c r="AO14"/>
      <c r="AP14"/>
      <c r="AQ14"/>
      <c r="AR14"/>
      <c r="AS14"/>
    </row>
    <row r="15" spans="1:51" ht="18" customHeight="1" x14ac:dyDescent="0.3">
      <c r="A15" s="973"/>
      <c r="B15" s="974"/>
      <c r="C15" s="974"/>
      <c r="D15" s="974"/>
      <c r="E15" s="974"/>
      <c r="F15" s="975"/>
      <c r="G15" s="151"/>
      <c r="H15" s="147"/>
      <c r="I15" s="147"/>
      <c r="J15" s="147"/>
      <c r="K15" s="145"/>
      <c r="M15" s="987"/>
      <c r="N15" s="897"/>
      <c r="O15" s="897"/>
      <c r="P15" s="897"/>
      <c r="Q15" s="897"/>
      <c r="R15" s="532"/>
      <c r="S15" s="900"/>
      <c r="AB15"/>
      <c r="AC15"/>
      <c r="AD15"/>
      <c r="AE15"/>
      <c r="AF15"/>
      <c r="AG15"/>
      <c r="AH15" s="393" t="str">
        <f>IF('Data Entry'!G19="","",'Data Entry'!G19)</f>
        <v/>
      </c>
      <c r="AI15" s="393" t="str">
        <f t="array" ref="AI15">LOOKUP("zzzzz",CHOOSE({1,2},"",INDEX(AG:AG,SMALL(IF($AG$8:$AG$24&lt;&gt;"",ROW($AG$8:$AG$24)),ROWS($AH$1:AH8)))))</f>
        <v/>
      </c>
      <c r="AJ15"/>
      <c r="AN15"/>
      <c r="AO15"/>
      <c r="AP15"/>
      <c r="AQ15"/>
      <c r="AR15"/>
      <c r="AS15"/>
    </row>
    <row r="16" spans="1:51" ht="18" customHeight="1" x14ac:dyDescent="0.3">
      <c r="A16" s="976" t="s">
        <v>189</v>
      </c>
      <c r="B16" s="977"/>
      <c r="C16" s="977"/>
      <c r="D16" s="977"/>
      <c r="E16" s="977"/>
      <c r="F16" s="978"/>
      <c r="G16" s="151"/>
      <c r="H16" s="147"/>
      <c r="I16" s="147"/>
      <c r="J16" s="147"/>
      <c r="K16" s="145"/>
      <c r="M16" s="987"/>
      <c r="N16" s="897"/>
      <c r="O16" s="897"/>
      <c r="P16" s="897"/>
      <c r="Q16" s="897"/>
      <c r="R16" s="532"/>
      <c r="S16" s="900"/>
      <c r="AB16"/>
      <c r="AC16"/>
      <c r="AD16"/>
      <c r="AE16"/>
      <c r="AF16"/>
      <c r="AG16"/>
      <c r="AH16" s="393" t="str">
        <f>IF('Data Entry'!G20="","",'Data Entry'!G20)</f>
        <v/>
      </c>
      <c r="AI16" s="393" t="str">
        <f t="array" ref="AI16">LOOKUP("zzzzz",CHOOSE({1,2},"",INDEX(AG:AG,SMALL(IF($AG$8:$AG$24&lt;&gt;"",ROW($AG$8:$AG$24)),ROWS($AH$1:AH9)))))</f>
        <v/>
      </c>
      <c r="AJ16"/>
      <c r="AN16"/>
      <c r="AO16"/>
      <c r="AP16"/>
      <c r="AQ16"/>
      <c r="AR16"/>
      <c r="AS16"/>
    </row>
    <row r="17" spans="1:50" ht="18" customHeight="1" thickBot="1" x14ac:dyDescent="0.35">
      <c r="A17" s="922" t="s">
        <v>190</v>
      </c>
      <c r="B17" s="923"/>
      <c r="C17" s="923"/>
      <c r="D17" s="211"/>
      <c r="E17" s="979">
        <v>36</v>
      </c>
      <c r="F17" s="980"/>
      <c r="G17" s="151"/>
      <c r="H17" s="147"/>
      <c r="I17" s="147"/>
      <c r="J17" s="147"/>
      <c r="K17" s="145"/>
      <c r="M17" s="988"/>
      <c r="N17" s="898"/>
      <c r="O17" s="898"/>
      <c r="P17" s="898"/>
      <c r="Q17" s="898"/>
      <c r="R17" s="533"/>
      <c r="S17" s="901"/>
      <c r="AB17"/>
      <c r="AC17"/>
      <c r="AD17"/>
      <c r="AE17"/>
      <c r="AF17"/>
      <c r="AG17"/>
      <c r="AH17" s="393" t="str">
        <f>IF('Data Entry'!G21="","",'Data Entry'!G21)</f>
        <v/>
      </c>
      <c r="AI17" s="393" t="str">
        <f t="array" ref="AI17">LOOKUP("zzzzz",CHOOSE({1,2},"",INDEX(AG:AG,SMALL(IF($AG$8:$AG$24&lt;&gt;"",ROW($AG$8:$AG$24)),ROWS($AH$1:AH10)))))</f>
        <v/>
      </c>
      <c r="AJ17"/>
      <c r="AN17"/>
      <c r="AO17"/>
      <c r="AP17"/>
      <c r="AQ17"/>
      <c r="AR17"/>
      <c r="AS17"/>
    </row>
    <row r="18" spans="1:50" ht="18" customHeight="1" x14ac:dyDescent="0.3">
      <c r="A18" s="929"/>
      <c r="B18" s="930"/>
      <c r="C18" s="930"/>
      <c r="D18" s="214"/>
      <c r="E18" s="981" t="str">
        <f>"("&amp;ROUND(E17/12,2)&amp;" years)"</f>
        <v>(3 years)</v>
      </c>
      <c r="F18" s="982"/>
      <c r="G18" s="151"/>
      <c r="H18" s="147"/>
      <c r="I18" s="147"/>
      <c r="J18" s="147"/>
      <c r="K18" s="145"/>
      <c r="M18" s="210"/>
      <c r="N18" s="210"/>
      <c r="O18" s="210"/>
      <c r="P18" s="210"/>
      <c r="Q18" s="210"/>
      <c r="AA18"/>
      <c r="AB18"/>
      <c r="AC18"/>
      <c r="AD18"/>
      <c r="AE18"/>
      <c r="AF18"/>
      <c r="AG18" s="393" t="str">
        <f>IF('Data Entry'!G22="","",'Data Entry'!G22)</f>
        <v/>
      </c>
      <c r="AH18" s="393" t="str">
        <f t="array" ref="AH18">LOOKUP("zzzzz",CHOOSE({1,2},"",INDEX(AG:AG,SMALL(IF($AG$8:$AG$24&lt;&gt;"",ROW($AG$8:$AG$24)),ROWS($AH$1:AH11)))))</f>
        <v/>
      </c>
      <c r="AI18"/>
      <c r="AM18"/>
      <c r="AN18"/>
      <c r="AO18"/>
      <c r="AP18"/>
      <c r="AQ18"/>
      <c r="AR18"/>
    </row>
    <row r="19" spans="1:50" ht="18" customHeight="1" x14ac:dyDescent="0.3">
      <c r="A19" s="929"/>
      <c r="B19" s="930"/>
      <c r="C19" s="930"/>
      <c r="D19" s="930"/>
      <c r="E19" s="930"/>
      <c r="F19" s="931"/>
      <c r="G19" s="151"/>
      <c r="H19" s="147"/>
      <c r="I19" s="147"/>
      <c r="J19" s="147"/>
      <c r="K19" s="145"/>
      <c r="M19" s="210"/>
      <c r="N19" s="210"/>
      <c r="O19" s="210"/>
      <c r="P19" s="210"/>
      <c r="Q19" s="210"/>
      <c r="AG19" s="393" t="str">
        <f>IF('Data Entry'!G23="","",'Data Entry'!G23)</f>
        <v/>
      </c>
      <c r="AH19" s="393" t="str">
        <f t="array" ref="AH19">LOOKUP("zzzzz",CHOOSE({1,2},"",INDEX(AG:AG,SMALL(IF($AG$8:$AG$24&lt;&gt;"",ROW($AG$8:$AG$24)),ROWS($AH$1:AH12)))))</f>
        <v/>
      </c>
      <c r="AI19"/>
      <c r="AJ19"/>
      <c r="AK19"/>
      <c r="AL19"/>
      <c r="AM19"/>
      <c r="AN19"/>
      <c r="AO19"/>
      <c r="AS19"/>
      <c r="AT19"/>
      <c r="AU19"/>
      <c r="AV19"/>
      <c r="AW19"/>
      <c r="AX19"/>
    </row>
    <row r="20" spans="1:50" ht="18" customHeight="1" x14ac:dyDescent="0.3">
      <c r="A20" s="932" t="s">
        <v>186</v>
      </c>
      <c r="B20" s="933"/>
      <c r="C20" s="933"/>
      <c r="D20" s="215"/>
      <c r="E20" s="966">
        <f>IF(E17=0," - ",PMT(E4/12,E17,-E3))</f>
        <v>0</v>
      </c>
      <c r="F20" s="967"/>
      <c r="G20" s="151"/>
      <c r="H20" s="147"/>
      <c r="I20" s="147"/>
      <c r="J20" s="147"/>
      <c r="K20" s="145"/>
      <c r="AG20" s="393" t="str">
        <f>IF('Data Entry'!G24="","",'Data Entry'!G24)</f>
        <v/>
      </c>
      <c r="AH20" s="393" t="str">
        <f t="array" ref="AH20">LOOKUP("zzzzz",CHOOSE({1,2},"",INDEX(AG:AG,SMALL(IF($AG$8:$AG$24&lt;&gt;"",ROW($AG$8:$AG$24)),ROWS($AH$1:AH13)))))</f>
        <v/>
      </c>
      <c r="AI20"/>
      <c r="AJ20"/>
      <c r="AK20"/>
      <c r="AL20"/>
      <c r="AM20"/>
      <c r="AN20"/>
      <c r="AO20"/>
      <c r="AS20"/>
      <c r="AT20"/>
      <c r="AU20"/>
      <c r="AV20"/>
      <c r="AW20"/>
      <c r="AX20"/>
    </row>
    <row r="21" spans="1:50" ht="18" customHeight="1" thickBot="1" x14ac:dyDescent="0.35">
      <c r="A21" s="964" t="s">
        <v>59</v>
      </c>
      <c r="B21" s="965"/>
      <c r="C21" s="965"/>
      <c r="D21" s="216"/>
      <c r="E21" s="968">
        <f>IF(E17=0," - ",E20*E17-E3)</f>
        <v>0</v>
      </c>
      <c r="F21" s="969"/>
      <c r="G21" s="153"/>
      <c r="H21" s="148"/>
      <c r="I21" s="148"/>
      <c r="J21" s="148"/>
      <c r="K21" s="149"/>
      <c r="AG21" s="393" t="str">
        <f>IF('Data Entry'!G25="","",'Data Entry'!G25)</f>
        <v/>
      </c>
      <c r="AH21" s="393" t="str">
        <f t="array" ref="AH21">LOOKUP("zzzzz",CHOOSE({1,2},"",INDEX(AG:AG,SMALL(IF($AG$8:$AG$24&lt;&gt;"",ROW($AG$8:$AG$24)),ROWS($AH$1:AH14)))))</f>
        <v/>
      </c>
      <c r="AI21"/>
      <c r="AJ21"/>
      <c r="AK21"/>
      <c r="AL21"/>
      <c r="AM21"/>
      <c r="AN21"/>
      <c r="AO21"/>
      <c r="AS21"/>
      <c r="AT21"/>
      <c r="AU21"/>
      <c r="AV21"/>
      <c r="AW21"/>
      <c r="AX21"/>
    </row>
    <row r="22" spans="1:50" ht="18" customHeight="1" x14ac:dyDescent="0.3">
      <c r="AF22"/>
      <c r="AG22" s="393" t="str">
        <f>IF('Data Entry'!G26="","",'Data Entry'!G26)</f>
        <v/>
      </c>
      <c r="AH22" s="393" t="str">
        <f t="array" ref="AH22">LOOKUP("zzzzz",CHOOSE({1,2},"",INDEX(AG:AG,SMALL(IF($AG$8:$AG$24&lt;&gt;"",ROW($AG$8:$AG$24)),ROWS($AH$1:AH15)))))</f>
        <v/>
      </c>
      <c r="AI22"/>
      <c r="AJ22"/>
      <c r="AK22"/>
      <c r="AL22"/>
      <c r="AM22"/>
      <c r="AN22"/>
      <c r="AR22"/>
      <c r="AS22"/>
      <c r="AT22"/>
      <c r="AU22"/>
      <c r="AV22"/>
      <c r="AW22"/>
    </row>
    <row r="23" spans="1:50" ht="18" customHeight="1" x14ac:dyDescent="0.3">
      <c r="A23" s="914" t="s">
        <v>176</v>
      </c>
      <c r="B23" s="914"/>
      <c r="C23" s="914"/>
      <c r="D23" s="914"/>
      <c r="E23" s="914"/>
      <c r="F23" s="914"/>
      <c r="G23" s="914"/>
      <c r="H23" s="914"/>
      <c r="I23" s="914"/>
      <c r="J23" s="914"/>
      <c r="O23" s="915" t="s">
        <v>172</v>
      </c>
      <c r="P23" s="915"/>
      <c r="Q23" s="915"/>
      <c r="R23" s="915"/>
      <c r="S23" s="915"/>
      <c r="T23" s="915"/>
      <c r="U23" s="915"/>
      <c r="V23" s="915"/>
      <c r="W23" s="915"/>
      <c r="X23" s="915"/>
      <c r="Y23" s="915"/>
      <c r="Z23"/>
      <c r="AA23"/>
      <c r="AB23"/>
      <c r="AG23" s="393" t="str">
        <f>IF('Data Entry'!G27="","",'Data Entry'!G27)</f>
        <v/>
      </c>
      <c r="AH23" s="393" t="str">
        <f t="array" ref="AH23">LOOKUP("zzzzz",CHOOSE({1,2},"",INDEX(AG:AG,SMALL(IF($AG$8:$AG$24&lt;&gt;"",ROW($AG$8:$AG$24)),ROWS($AH$1:AH16)))))</f>
        <v/>
      </c>
      <c r="AI23"/>
      <c r="AJ23"/>
      <c r="AK23"/>
      <c r="AL23"/>
    </row>
    <row r="24" spans="1:50" ht="18" customHeight="1" thickBot="1" x14ac:dyDescent="0.35">
      <c r="A24" s="914"/>
      <c r="B24" s="914"/>
      <c r="C24" s="914"/>
      <c r="D24" s="914"/>
      <c r="E24" s="914"/>
      <c r="F24" s="914"/>
      <c r="G24" s="914"/>
      <c r="H24" s="914"/>
      <c r="I24" s="914"/>
      <c r="J24" s="914"/>
      <c r="O24" s="915"/>
      <c r="P24" s="915"/>
      <c r="Q24" s="915"/>
      <c r="R24" s="915"/>
      <c r="S24" s="915"/>
      <c r="T24" s="915"/>
      <c r="U24" s="915"/>
      <c r="V24" s="915"/>
      <c r="W24" s="915"/>
      <c r="X24" s="915"/>
      <c r="Y24" s="915"/>
      <c r="AG24" s="394" t="str">
        <f>IF('Data Entry'!G28="","",'Data Entry'!G28)</f>
        <v/>
      </c>
      <c r="AH24" s="394" t="str">
        <f t="array" ref="AH24">LOOKUP("zzzzz",CHOOSE({1,2},"",INDEX(AG:AG,SMALL(IF($AG$8:$AG$24&lt;&gt;"",ROW($AG$8:$AG$24)),ROWS($AH$1:AH17)))))</f>
        <v/>
      </c>
      <c r="AI24"/>
      <c r="AJ24"/>
      <c r="AK24"/>
      <c r="AL24"/>
    </row>
    <row r="25" spans="1:50" ht="18" customHeight="1" thickBot="1" x14ac:dyDescent="0.35">
      <c r="AG25"/>
      <c r="AH25"/>
      <c r="AI25"/>
      <c r="AJ25"/>
      <c r="AK25"/>
      <c r="AL25"/>
      <c r="AM25" s="109"/>
    </row>
    <row r="26" spans="1:50" ht="18" customHeight="1" x14ac:dyDescent="0.3">
      <c r="A26" s="887">
        <v>2023</v>
      </c>
      <c r="B26" s="882"/>
      <c r="C26" s="892" t="s">
        <v>120</v>
      </c>
      <c r="D26" s="894" t="s">
        <v>164</v>
      </c>
      <c r="E26" s="894" t="s">
        <v>147</v>
      </c>
      <c r="F26" s="894" t="s">
        <v>13</v>
      </c>
      <c r="G26" s="894" t="s">
        <v>116</v>
      </c>
      <c r="H26" s="894" t="s">
        <v>144</v>
      </c>
      <c r="I26" s="894" t="s">
        <v>145</v>
      </c>
      <c r="J26" s="890" t="s">
        <v>146</v>
      </c>
      <c r="L26" s="888" t="s">
        <v>152</v>
      </c>
      <c r="M26" s="888" t="s">
        <v>174</v>
      </c>
      <c r="O26" s="887">
        <v>2023</v>
      </c>
      <c r="P26" s="882"/>
      <c r="Q26" s="892" t="s">
        <v>120</v>
      </c>
      <c r="R26" s="894" t="s">
        <v>164</v>
      </c>
      <c r="S26" s="894" t="s">
        <v>147</v>
      </c>
      <c r="T26" s="894" t="s">
        <v>173</v>
      </c>
      <c r="U26" s="894" t="s">
        <v>13</v>
      </c>
      <c r="V26" s="894" t="s">
        <v>116</v>
      </c>
      <c r="W26" s="894" t="s">
        <v>144</v>
      </c>
      <c r="X26" s="894" t="s">
        <v>145</v>
      </c>
      <c r="Y26" s="890" t="s">
        <v>146</v>
      </c>
      <c r="AA26" s="888" t="s">
        <v>152</v>
      </c>
      <c r="AB26" s="888" t="s">
        <v>174</v>
      </c>
      <c r="AG26"/>
      <c r="AH26"/>
      <c r="AI26"/>
      <c r="AJ26"/>
      <c r="AK26"/>
      <c r="AL26"/>
    </row>
    <row r="27" spans="1:50" ht="18" customHeight="1" x14ac:dyDescent="0.3">
      <c r="A27" s="883"/>
      <c r="B27" s="884"/>
      <c r="C27" s="893"/>
      <c r="D27" s="895"/>
      <c r="E27" s="895"/>
      <c r="F27" s="895"/>
      <c r="G27" s="895"/>
      <c r="H27" s="895"/>
      <c r="I27" s="895"/>
      <c r="J27" s="891"/>
      <c r="L27" s="889"/>
      <c r="M27" s="889"/>
      <c r="O27" s="883"/>
      <c r="P27" s="884"/>
      <c r="Q27" s="893"/>
      <c r="R27" s="895"/>
      <c r="S27" s="895"/>
      <c r="T27" s="895"/>
      <c r="U27" s="895"/>
      <c r="V27" s="895"/>
      <c r="W27" s="895"/>
      <c r="X27" s="895"/>
      <c r="Y27" s="891"/>
      <c r="AA27" s="889"/>
      <c r="AB27" s="889"/>
      <c r="AG27"/>
      <c r="AH27"/>
      <c r="AI27"/>
      <c r="AJ27"/>
      <c r="AK27"/>
      <c r="AL27"/>
    </row>
    <row r="28" spans="1:50" ht="18" customHeight="1" x14ac:dyDescent="0.3">
      <c r="A28" s="883"/>
      <c r="B28" s="884"/>
      <c r="C28" s="105" t="s">
        <v>153</v>
      </c>
      <c r="D28" s="108">
        <f>IF(E3="","",E3)</f>
        <v>0</v>
      </c>
      <c r="E28" s="108">
        <f>IF($D28="","",$D28)</f>
        <v>0</v>
      </c>
      <c r="F28" s="110">
        <f t="shared" ref="F28:F39" si="3">IF($D28="","",$E$8)</f>
        <v>0</v>
      </c>
      <c r="G28" s="110">
        <f>IF($D28="","",SUM($E28*$Q$12))</f>
        <v>0</v>
      </c>
      <c r="H28" s="110"/>
      <c r="I28" s="111"/>
      <c r="J28" s="106">
        <f t="shared" ref="J28:J39" si="4">IF(D28="","",SUM(E28+G28+I28)-F28)</f>
        <v>0</v>
      </c>
      <c r="L28" s="128">
        <f>IF(D28="","",G28)</f>
        <v>0</v>
      </c>
      <c r="M28" s="128">
        <f>IF(E28="","",F28)</f>
        <v>0</v>
      </c>
      <c r="O28" s="883"/>
      <c r="P28" s="884"/>
      <c r="Q28" s="105" t="s">
        <v>153</v>
      </c>
      <c r="R28" s="108">
        <f>IF(E3="","",E3)</f>
        <v>0</v>
      </c>
      <c r="S28" s="108">
        <f>IF($R28="","",$R28)</f>
        <v>0</v>
      </c>
      <c r="T28" s="108">
        <f>IF($R28="","",$S28*0.009835)</f>
        <v>0</v>
      </c>
      <c r="U28" s="110">
        <f t="shared" ref="U28:U38" si="5">IF($R28="","",ROUNDUP(IF(SUM(T28+V28)&lt;30,30,T28+V28),0))</f>
        <v>30</v>
      </c>
      <c r="V28" s="110">
        <f>IF($R28="","",SUM($S28*$Q$12))</f>
        <v>0</v>
      </c>
      <c r="W28" s="110"/>
      <c r="X28" s="111"/>
      <c r="Y28" s="106">
        <f t="shared" ref="Y28:Y39" si="6">IF(R28="","",SUM(S28+V28+X28)-U28)</f>
        <v>-30</v>
      </c>
      <c r="AA28" s="128">
        <f>IF(R28="","",V28)</f>
        <v>0</v>
      </c>
      <c r="AB28" s="128">
        <f>IF(R28="","",U28)</f>
        <v>30</v>
      </c>
      <c r="AG28"/>
      <c r="AH28"/>
      <c r="AI28"/>
      <c r="AJ28"/>
      <c r="AK28"/>
      <c r="AL28"/>
    </row>
    <row r="29" spans="1:50" ht="18" customHeight="1" x14ac:dyDescent="0.3">
      <c r="A29" s="883"/>
      <c r="B29" s="884"/>
      <c r="C29" s="107" t="s">
        <v>151</v>
      </c>
      <c r="D29" s="112" t="str">
        <f t="shared" ref="D29:D30" si="7">IF(J28&lt;=0,"",J28)</f>
        <v/>
      </c>
      <c r="E29" s="112" t="str">
        <f t="shared" ref="E29:E39" si="8">IF($D29="","",$D29)</f>
        <v/>
      </c>
      <c r="F29" s="113" t="str">
        <f t="shared" si="3"/>
        <v/>
      </c>
      <c r="G29" s="113" t="str">
        <f>IF($D29="","",SUM($E29*$N$12))</f>
        <v/>
      </c>
      <c r="H29" s="113"/>
      <c r="I29" s="114"/>
      <c r="J29" s="115" t="str">
        <f t="shared" si="4"/>
        <v/>
      </c>
      <c r="L29" s="122" t="str">
        <f t="shared" ref="L29:L39" si="9">IF(D29="","",G29+L28)</f>
        <v/>
      </c>
      <c r="M29" s="122" t="str">
        <f t="shared" ref="M29:M39" si="10">IF(E29="","",F29+M28)</f>
        <v/>
      </c>
      <c r="O29" s="883"/>
      <c r="P29" s="884"/>
      <c r="Q29" s="107" t="s">
        <v>151</v>
      </c>
      <c r="R29" s="112" t="str">
        <f t="shared" ref="R29:R30" si="11">IF(Y28&lt;=0,"",Y28)</f>
        <v/>
      </c>
      <c r="S29" s="112" t="str">
        <f t="shared" ref="S29:S39" si="12">IF($R29="","",$R29)</f>
        <v/>
      </c>
      <c r="T29" s="112" t="str">
        <f t="shared" ref="T29:T39" si="13">IF($R29="","",$S29*0.009835)</f>
        <v/>
      </c>
      <c r="U29" s="113" t="str">
        <f t="shared" si="5"/>
        <v/>
      </c>
      <c r="V29" s="113" t="str">
        <f>IF($R29="","",SUM($S29*$N$12))</f>
        <v/>
      </c>
      <c r="W29" s="113"/>
      <c r="X29" s="114"/>
      <c r="Y29" s="115" t="str">
        <f t="shared" si="6"/>
        <v/>
      </c>
      <c r="AA29" s="122" t="str">
        <f t="shared" ref="AA29:AA39" si="14">IF(R29="","",V29+AA28)</f>
        <v/>
      </c>
      <c r="AB29" s="122" t="str">
        <f t="shared" ref="AB29:AB39" si="15">IF(R29="","",U29+AB28)</f>
        <v/>
      </c>
      <c r="AG29"/>
      <c r="AH29"/>
      <c r="AI29"/>
      <c r="AJ29"/>
      <c r="AK29"/>
      <c r="AL29"/>
    </row>
    <row r="30" spans="1:50" ht="18" customHeight="1" x14ac:dyDescent="0.3">
      <c r="A30" s="883"/>
      <c r="B30" s="884"/>
      <c r="C30" s="105" t="s">
        <v>154</v>
      </c>
      <c r="D30" s="108" t="str">
        <f t="shared" si="7"/>
        <v/>
      </c>
      <c r="E30" s="108" t="str">
        <f t="shared" si="8"/>
        <v/>
      </c>
      <c r="F30" s="110" t="str">
        <f t="shared" si="3"/>
        <v/>
      </c>
      <c r="G30" s="110" t="str">
        <f>IF($D30="","",SUM($E30*$Q$12))</f>
        <v/>
      </c>
      <c r="H30" s="110"/>
      <c r="I30" s="111"/>
      <c r="J30" s="106" t="str">
        <f t="shared" si="4"/>
        <v/>
      </c>
      <c r="L30" s="121" t="str">
        <f t="shared" si="9"/>
        <v/>
      </c>
      <c r="M30" s="121" t="str">
        <f t="shared" si="10"/>
        <v/>
      </c>
      <c r="O30" s="883"/>
      <c r="P30" s="884"/>
      <c r="Q30" s="105" t="s">
        <v>154</v>
      </c>
      <c r="R30" s="108" t="str">
        <f t="shared" si="11"/>
        <v/>
      </c>
      <c r="S30" s="108" t="str">
        <f t="shared" si="12"/>
        <v/>
      </c>
      <c r="T30" s="108" t="str">
        <f t="shared" si="13"/>
        <v/>
      </c>
      <c r="U30" s="110" t="str">
        <f t="shared" si="5"/>
        <v/>
      </c>
      <c r="V30" s="110" t="str">
        <f>IF($R30="","",SUM($S30*$Q$12))</f>
        <v/>
      </c>
      <c r="W30" s="110"/>
      <c r="X30" s="111"/>
      <c r="Y30" s="106" t="str">
        <f t="shared" si="6"/>
        <v/>
      </c>
      <c r="AA30" s="121" t="str">
        <f t="shared" si="14"/>
        <v/>
      </c>
      <c r="AB30" s="121" t="str">
        <f t="shared" si="15"/>
        <v/>
      </c>
      <c r="AG30"/>
      <c r="AH30"/>
      <c r="AI30"/>
      <c r="AJ30"/>
      <c r="AK30"/>
      <c r="AL30"/>
    </row>
    <row r="31" spans="1:50" ht="18" customHeight="1" x14ac:dyDescent="0.3">
      <c r="A31" s="883"/>
      <c r="B31" s="884"/>
      <c r="C31" s="107" t="s">
        <v>155</v>
      </c>
      <c r="D31" s="112" t="str">
        <f>IF(J30&lt;=0,"",J30)</f>
        <v/>
      </c>
      <c r="E31" s="112" t="str">
        <f>IF($D31="","",$D31)</f>
        <v/>
      </c>
      <c r="F31" s="113" t="str">
        <f t="shared" si="3"/>
        <v/>
      </c>
      <c r="G31" s="113" t="str">
        <f>IF($D31="","",SUM($E31*$P$12))</f>
        <v/>
      </c>
      <c r="H31" s="113"/>
      <c r="I31" s="114"/>
      <c r="J31" s="115" t="str">
        <f t="shared" si="4"/>
        <v/>
      </c>
      <c r="L31" s="122" t="str">
        <f t="shared" si="9"/>
        <v/>
      </c>
      <c r="M31" s="122" t="str">
        <f t="shared" si="10"/>
        <v/>
      </c>
      <c r="O31" s="883"/>
      <c r="P31" s="884"/>
      <c r="Q31" s="107" t="s">
        <v>155</v>
      </c>
      <c r="R31" s="112" t="str">
        <f>IF(Y30&lt;=0,"",Y30)</f>
        <v/>
      </c>
      <c r="S31" s="112" t="str">
        <f t="shared" si="12"/>
        <v/>
      </c>
      <c r="T31" s="112" t="str">
        <f t="shared" si="13"/>
        <v/>
      </c>
      <c r="U31" s="113" t="str">
        <f t="shared" si="5"/>
        <v/>
      </c>
      <c r="V31" s="113" t="str">
        <f>IF($R31="","",SUM($S31*$P$12))</f>
        <v/>
      </c>
      <c r="W31" s="113"/>
      <c r="X31" s="114"/>
      <c r="Y31" s="115" t="str">
        <f t="shared" si="6"/>
        <v/>
      </c>
      <c r="AA31" s="122" t="str">
        <f t="shared" si="14"/>
        <v/>
      </c>
      <c r="AB31" s="122" t="str">
        <f t="shared" si="15"/>
        <v/>
      </c>
      <c r="AG31"/>
      <c r="AH31"/>
      <c r="AI31"/>
      <c r="AJ31"/>
      <c r="AK31"/>
      <c r="AL31"/>
    </row>
    <row r="32" spans="1:50" ht="18" customHeight="1" x14ac:dyDescent="0.3">
      <c r="A32" s="883"/>
      <c r="B32" s="884"/>
      <c r="C32" s="105" t="s">
        <v>134</v>
      </c>
      <c r="D32" s="108" t="str">
        <f t="shared" ref="D32:D39" si="16">IF(J31&lt;=0,"",J31)</f>
        <v/>
      </c>
      <c r="E32" s="108" t="str">
        <f t="shared" si="8"/>
        <v/>
      </c>
      <c r="F32" s="110" t="str">
        <f t="shared" si="3"/>
        <v/>
      </c>
      <c r="G32" s="110" t="str">
        <f>IF($D32="","",SUM($E32*$Q$12))</f>
        <v/>
      </c>
      <c r="H32" s="110"/>
      <c r="I32" s="111"/>
      <c r="J32" s="106" t="str">
        <f t="shared" si="4"/>
        <v/>
      </c>
      <c r="L32" s="121" t="str">
        <f t="shared" si="9"/>
        <v/>
      </c>
      <c r="M32" s="121" t="str">
        <f t="shared" si="10"/>
        <v/>
      </c>
      <c r="O32" s="883"/>
      <c r="P32" s="884"/>
      <c r="Q32" s="105" t="s">
        <v>134</v>
      </c>
      <c r="R32" s="108" t="str">
        <f t="shared" ref="R32:R39" si="17">IF(Y31&lt;=0,"",Y31)</f>
        <v/>
      </c>
      <c r="S32" s="108" t="str">
        <f t="shared" si="12"/>
        <v/>
      </c>
      <c r="T32" s="108" t="str">
        <f t="shared" si="13"/>
        <v/>
      </c>
      <c r="U32" s="110" t="str">
        <f t="shared" si="5"/>
        <v/>
      </c>
      <c r="V32" s="110" t="str">
        <f>IF($R32="","",SUM($S32*$Q$12))</f>
        <v/>
      </c>
      <c r="W32" s="110"/>
      <c r="X32" s="111"/>
      <c r="Y32" s="106" t="str">
        <f t="shared" si="6"/>
        <v/>
      </c>
      <c r="AA32" s="121" t="str">
        <f t="shared" si="14"/>
        <v/>
      </c>
      <c r="AB32" s="121" t="str">
        <f t="shared" si="15"/>
        <v/>
      </c>
      <c r="AG32"/>
      <c r="AH32"/>
      <c r="AI32"/>
      <c r="AJ32"/>
      <c r="AK32"/>
      <c r="AL32"/>
    </row>
    <row r="33" spans="1:38" ht="18" customHeight="1" x14ac:dyDescent="0.3">
      <c r="A33" s="883"/>
      <c r="B33" s="884"/>
      <c r="C33" s="107" t="s">
        <v>135</v>
      </c>
      <c r="D33" s="112" t="str">
        <f t="shared" si="16"/>
        <v/>
      </c>
      <c r="E33" s="112" t="str">
        <f t="shared" si="8"/>
        <v/>
      </c>
      <c r="F33" s="113" t="str">
        <f t="shared" si="3"/>
        <v/>
      </c>
      <c r="G33" s="113" t="str">
        <f>IF($D33="","",SUM($E33*$P$12))</f>
        <v/>
      </c>
      <c r="H33" s="113"/>
      <c r="I33" s="114"/>
      <c r="J33" s="115" t="str">
        <f t="shared" si="4"/>
        <v/>
      </c>
      <c r="L33" s="122" t="str">
        <f t="shared" si="9"/>
        <v/>
      </c>
      <c r="M33" s="122" t="str">
        <f t="shared" si="10"/>
        <v/>
      </c>
      <c r="O33" s="883"/>
      <c r="P33" s="884"/>
      <c r="Q33" s="107" t="s">
        <v>135</v>
      </c>
      <c r="R33" s="112" t="str">
        <f t="shared" si="17"/>
        <v/>
      </c>
      <c r="S33" s="112" t="str">
        <f t="shared" si="12"/>
        <v/>
      </c>
      <c r="T33" s="112" t="str">
        <f t="shared" si="13"/>
        <v/>
      </c>
      <c r="U33" s="113" t="str">
        <f t="shared" si="5"/>
        <v/>
      </c>
      <c r="V33" s="113" t="str">
        <f>IF($R33="","",SUM($S33*$P$12))</f>
        <v/>
      </c>
      <c r="W33" s="113"/>
      <c r="X33" s="114"/>
      <c r="Y33" s="115" t="str">
        <f t="shared" si="6"/>
        <v/>
      </c>
      <c r="AA33" s="122" t="str">
        <f t="shared" si="14"/>
        <v/>
      </c>
      <c r="AB33" s="122" t="str">
        <f t="shared" si="15"/>
        <v/>
      </c>
      <c r="AG33"/>
      <c r="AH33"/>
      <c r="AI33"/>
      <c r="AJ33"/>
      <c r="AK33"/>
      <c r="AL33"/>
    </row>
    <row r="34" spans="1:38" ht="18" customHeight="1" x14ac:dyDescent="0.3">
      <c r="A34" s="883"/>
      <c r="B34" s="884"/>
      <c r="C34" s="105" t="s">
        <v>136</v>
      </c>
      <c r="D34" s="108" t="str">
        <f t="shared" si="16"/>
        <v/>
      </c>
      <c r="E34" s="108" t="str">
        <f t="shared" si="8"/>
        <v/>
      </c>
      <c r="F34" s="110" t="str">
        <f t="shared" si="3"/>
        <v/>
      </c>
      <c r="G34" s="110" t="str">
        <f>IF($D34="","",SUM($E34*$Q$12))</f>
        <v/>
      </c>
      <c r="H34" s="110"/>
      <c r="I34" s="111"/>
      <c r="J34" s="106" t="str">
        <f t="shared" si="4"/>
        <v/>
      </c>
      <c r="L34" s="121" t="str">
        <f t="shared" si="9"/>
        <v/>
      </c>
      <c r="M34" s="121" t="str">
        <f t="shared" si="10"/>
        <v/>
      </c>
      <c r="O34" s="883"/>
      <c r="P34" s="884"/>
      <c r="Q34" s="105" t="s">
        <v>136</v>
      </c>
      <c r="R34" s="108" t="str">
        <f t="shared" si="17"/>
        <v/>
      </c>
      <c r="S34" s="108" t="str">
        <f t="shared" si="12"/>
        <v/>
      </c>
      <c r="T34" s="108" t="str">
        <f t="shared" si="13"/>
        <v/>
      </c>
      <c r="U34" s="110" t="str">
        <f t="shared" si="5"/>
        <v/>
      </c>
      <c r="V34" s="110" t="str">
        <f>IF($R34="","",SUM($S34*$Q$12))</f>
        <v/>
      </c>
      <c r="W34" s="110"/>
      <c r="X34" s="111"/>
      <c r="Y34" s="106" t="str">
        <f t="shared" si="6"/>
        <v/>
      </c>
      <c r="AA34" s="121" t="str">
        <f t="shared" si="14"/>
        <v/>
      </c>
      <c r="AB34" s="121" t="str">
        <f t="shared" si="15"/>
        <v/>
      </c>
      <c r="AG34"/>
      <c r="AH34"/>
      <c r="AI34"/>
      <c r="AJ34"/>
      <c r="AK34"/>
      <c r="AL34"/>
    </row>
    <row r="35" spans="1:38" ht="18" customHeight="1" x14ac:dyDescent="0.3">
      <c r="A35" s="883"/>
      <c r="B35" s="884"/>
      <c r="C35" s="107" t="s">
        <v>156</v>
      </c>
      <c r="D35" s="112" t="str">
        <f t="shared" si="16"/>
        <v/>
      </c>
      <c r="E35" s="112" t="str">
        <f t="shared" si="8"/>
        <v/>
      </c>
      <c r="F35" s="113" t="str">
        <f t="shared" si="3"/>
        <v/>
      </c>
      <c r="G35" s="113" t="str">
        <f>IF($D35="","",SUM($E35*$Q$12))</f>
        <v/>
      </c>
      <c r="H35" s="113"/>
      <c r="I35" s="114"/>
      <c r="J35" s="115" t="str">
        <f t="shared" si="4"/>
        <v/>
      </c>
      <c r="L35" s="122" t="str">
        <f t="shared" si="9"/>
        <v/>
      </c>
      <c r="M35" s="122" t="str">
        <f t="shared" si="10"/>
        <v/>
      </c>
      <c r="O35" s="883"/>
      <c r="P35" s="884"/>
      <c r="Q35" s="107" t="s">
        <v>156</v>
      </c>
      <c r="R35" s="112" t="str">
        <f t="shared" si="17"/>
        <v/>
      </c>
      <c r="S35" s="112" t="str">
        <f t="shared" si="12"/>
        <v/>
      </c>
      <c r="T35" s="112" t="str">
        <f t="shared" si="13"/>
        <v/>
      </c>
      <c r="U35" s="113" t="str">
        <f t="shared" si="5"/>
        <v/>
      </c>
      <c r="V35" s="113" t="str">
        <f>IF($R35="","",SUM($S35*$Q$12))</f>
        <v/>
      </c>
      <c r="W35" s="113"/>
      <c r="X35" s="114"/>
      <c r="Y35" s="115" t="str">
        <f t="shared" si="6"/>
        <v/>
      </c>
      <c r="AA35" s="122" t="str">
        <f t="shared" si="14"/>
        <v/>
      </c>
      <c r="AB35" s="122" t="str">
        <f t="shared" si="15"/>
        <v/>
      </c>
      <c r="AG35"/>
      <c r="AH35"/>
      <c r="AI35"/>
      <c r="AJ35"/>
      <c r="AK35"/>
      <c r="AL35"/>
    </row>
    <row r="36" spans="1:38" ht="18" customHeight="1" x14ac:dyDescent="0.3">
      <c r="A36" s="883"/>
      <c r="B36" s="884"/>
      <c r="C36" s="105" t="s">
        <v>157</v>
      </c>
      <c r="D36" s="108" t="str">
        <f t="shared" si="16"/>
        <v/>
      </c>
      <c r="E36" s="108" t="str">
        <f t="shared" si="8"/>
        <v/>
      </c>
      <c r="F36" s="110" t="str">
        <f t="shared" si="3"/>
        <v/>
      </c>
      <c r="G36" s="110" t="str">
        <f>IF($D36="","",SUM($E36*$P$12))</f>
        <v/>
      </c>
      <c r="H36" s="110"/>
      <c r="I36" s="111"/>
      <c r="J36" s="106" t="str">
        <f t="shared" si="4"/>
        <v/>
      </c>
      <c r="L36" s="121" t="str">
        <f t="shared" si="9"/>
        <v/>
      </c>
      <c r="M36" s="121" t="str">
        <f t="shared" si="10"/>
        <v/>
      </c>
      <c r="O36" s="883"/>
      <c r="P36" s="884"/>
      <c r="Q36" s="105" t="s">
        <v>157</v>
      </c>
      <c r="R36" s="108" t="str">
        <f t="shared" si="17"/>
        <v/>
      </c>
      <c r="S36" s="108" t="str">
        <f t="shared" si="12"/>
        <v/>
      </c>
      <c r="T36" s="108" t="str">
        <f t="shared" si="13"/>
        <v/>
      </c>
      <c r="U36" s="110" t="str">
        <f t="shared" si="5"/>
        <v/>
      </c>
      <c r="V36" s="110" t="str">
        <f>IF($R36="","",SUM($S36*$P$12))</f>
        <v/>
      </c>
      <c r="W36" s="110"/>
      <c r="X36" s="111"/>
      <c r="Y36" s="106" t="str">
        <f t="shared" si="6"/>
        <v/>
      </c>
      <c r="AA36" s="121" t="str">
        <f t="shared" si="14"/>
        <v/>
      </c>
      <c r="AB36" s="121" t="str">
        <f t="shared" si="15"/>
        <v/>
      </c>
      <c r="AG36"/>
      <c r="AH36"/>
      <c r="AI36"/>
      <c r="AJ36"/>
      <c r="AK36"/>
      <c r="AL36"/>
    </row>
    <row r="37" spans="1:38" ht="18" customHeight="1" x14ac:dyDescent="0.2">
      <c r="A37" s="883"/>
      <c r="B37" s="884"/>
      <c r="C37" s="107" t="s">
        <v>158</v>
      </c>
      <c r="D37" s="112" t="str">
        <f t="shared" si="16"/>
        <v/>
      </c>
      <c r="E37" s="112" t="str">
        <f t="shared" si="8"/>
        <v/>
      </c>
      <c r="F37" s="113" t="str">
        <f t="shared" si="3"/>
        <v/>
      </c>
      <c r="G37" s="113" t="str">
        <f>IF($D37="","",SUM($E37*$Q$12))</f>
        <v/>
      </c>
      <c r="H37" s="113"/>
      <c r="I37" s="114"/>
      <c r="J37" s="115" t="str">
        <f t="shared" si="4"/>
        <v/>
      </c>
      <c r="L37" s="122" t="str">
        <f t="shared" si="9"/>
        <v/>
      </c>
      <c r="M37" s="122" t="str">
        <f t="shared" si="10"/>
        <v/>
      </c>
      <c r="O37" s="883"/>
      <c r="P37" s="884"/>
      <c r="Q37" s="107" t="s">
        <v>158</v>
      </c>
      <c r="R37" s="112" t="str">
        <f t="shared" si="17"/>
        <v/>
      </c>
      <c r="S37" s="112" t="str">
        <f t="shared" si="12"/>
        <v/>
      </c>
      <c r="T37" s="112" t="str">
        <f t="shared" si="13"/>
        <v/>
      </c>
      <c r="U37" s="113" t="str">
        <f t="shared" si="5"/>
        <v/>
      </c>
      <c r="V37" s="113" t="str">
        <f>IF($R37="","",SUM($S37*$Q$12))</f>
        <v/>
      </c>
      <c r="W37" s="113"/>
      <c r="X37" s="114"/>
      <c r="Y37" s="115" t="str">
        <f t="shared" si="6"/>
        <v/>
      </c>
      <c r="AA37" s="122" t="str">
        <f t="shared" si="14"/>
        <v/>
      </c>
      <c r="AB37" s="122" t="str">
        <f t="shared" si="15"/>
        <v/>
      </c>
    </row>
    <row r="38" spans="1:38" ht="18" customHeight="1" x14ac:dyDescent="0.2">
      <c r="A38" s="883"/>
      <c r="B38" s="884"/>
      <c r="C38" s="105" t="s">
        <v>159</v>
      </c>
      <c r="D38" s="108" t="str">
        <f t="shared" si="16"/>
        <v/>
      </c>
      <c r="E38" s="108" t="str">
        <f t="shared" si="8"/>
        <v/>
      </c>
      <c r="F38" s="110" t="str">
        <f t="shared" si="3"/>
        <v/>
      </c>
      <c r="G38" s="110" t="str">
        <f>IF($D38="","",SUM($E38*$P$12))</f>
        <v/>
      </c>
      <c r="H38" s="110"/>
      <c r="I38" s="111"/>
      <c r="J38" s="106" t="str">
        <f t="shared" si="4"/>
        <v/>
      </c>
      <c r="L38" s="121" t="str">
        <f t="shared" si="9"/>
        <v/>
      </c>
      <c r="M38" s="121" t="str">
        <f t="shared" si="10"/>
        <v/>
      </c>
      <c r="O38" s="883"/>
      <c r="P38" s="884"/>
      <c r="Q38" s="105" t="s">
        <v>159</v>
      </c>
      <c r="R38" s="108" t="str">
        <f t="shared" si="17"/>
        <v/>
      </c>
      <c r="S38" s="108" t="str">
        <f t="shared" si="12"/>
        <v/>
      </c>
      <c r="T38" s="108" t="str">
        <f t="shared" si="13"/>
        <v/>
      </c>
      <c r="U38" s="110" t="str">
        <f t="shared" si="5"/>
        <v/>
      </c>
      <c r="V38" s="110" t="str">
        <f>IF($R38="","",SUM($S38*$P$12))</f>
        <v/>
      </c>
      <c r="W38" s="110"/>
      <c r="X38" s="111"/>
      <c r="Y38" s="106" t="str">
        <f t="shared" si="6"/>
        <v/>
      </c>
      <c r="AA38" s="121" t="str">
        <f t="shared" si="14"/>
        <v/>
      </c>
      <c r="AB38" s="121" t="str">
        <f t="shared" si="15"/>
        <v/>
      </c>
    </row>
    <row r="39" spans="1:38" ht="18" customHeight="1" thickBot="1" x14ac:dyDescent="0.25">
      <c r="A39" s="885"/>
      <c r="B39" s="886"/>
      <c r="C39" s="116" t="s">
        <v>160</v>
      </c>
      <c r="D39" s="117" t="str">
        <f t="shared" si="16"/>
        <v/>
      </c>
      <c r="E39" s="117" t="str">
        <f t="shared" si="8"/>
        <v/>
      </c>
      <c r="F39" s="118" t="str">
        <f t="shared" si="3"/>
        <v/>
      </c>
      <c r="G39" s="118" t="str">
        <f>IF($D39="","",SUM($E39*$Q$12))</f>
        <v/>
      </c>
      <c r="H39" s="118"/>
      <c r="I39" s="119"/>
      <c r="J39" s="120" t="str">
        <f t="shared" si="4"/>
        <v/>
      </c>
      <c r="L39" s="123" t="str">
        <f t="shared" si="9"/>
        <v/>
      </c>
      <c r="M39" s="123" t="str">
        <f t="shared" si="10"/>
        <v/>
      </c>
      <c r="O39" s="885"/>
      <c r="P39" s="886"/>
      <c r="Q39" s="116" t="s">
        <v>160</v>
      </c>
      <c r="R39" s="117" t="str">
        <f t="shared" si="17"/>
        <v/>
      </c>
      <c r="S39" s="117" t="str">
        <f t="shared" si="12"/>
        <v/>
      </c>
      <c r="T39" s="117" t="str">
        <f t="shared" si="13"/>
        <v/>
      </c>
      <c r="U39" s="118" t="str">
        <f>IF($R39="","",ROUNDUP(IF(SUM(T39+V39)&lt;30,30,T39+V39),0))</f>
        <v/>
      </c>
      <c r="V39" s="118" t="str">
        <f>IF($R39="","",SUM($S39*$Q$12))</f>
        <v/>
      </c>
      <c r="W39" s="118"/>
      <c r="X39" s="119"/>
      <c r="Y39" s="120" t="str">
        <f t="shared" si="6"/>
        <v/>
      </c>
      <c r="AA39" s="123" t="str">
        <f t="shared" si="14"/>
        <v/>
      </c>
      <c r="AB39" s="123" t="str">
        <f t="shared" si="15"/>
        <v/>
      </c>
    </row>
    <row r="40" spans="1:38" ht="18" customHeight="1" thickBot="1" x14ac:dyDescent="0.25"/>
    <row r="41" spans="1:38" ht="18" customHeight="1" x14ac:dyDescent="0.2">
      <c r="A41" s="881" t="s">
        <v>161</v>
      </c>
      <c r="B41" s="882"/>
      <c r="C41" s="892" t="s">
        <v>120</v>
      </c>
      <c r="D41" s="126"/>
      <c r="E41" s="894" t="s">
        <v>147</v>
      </c>
      <c r="F41" s="894" t="s">
        <v>13</v>
      </c>
      <c r="G41" s="894" t="s">
        <v>116</v>
      </c>
      <c r="H41" s="894" t="s">
        <v>144</v>
      </c>
      <c r="I41" s="894" t="s">
        <v>145</v>
      </c>
      <c r="J41" s="890" t="s">
        <v>146</v>
      </c>
      <c r="L41" s="888" t="s">
        <v>152</v>
      </c>
      <c r="M41" s="888" t="s">
        <v>174</v>
      </c>
      <c r="O41" s="881" t="s">
        <v>161</v>
      </c>
      <c r="P41" s="882"/>
      <c r="Q41" s="892" t="s">
        <v>120</v>
      </c>
      <c r="R41" s="126"/>
      <c r="S41" s="894" t="s">
        <v>147</v>
      </c>
      <c r="T41" s="124"/>
      <c r="U41" s="894" t="s">
        <v>13</v>
      </c>
      <c r="V41" s="894" t="s">
        <v>116</v>
      </c>
      <c r="W41" s="894" t="s">
        <v>144</v>
      </c>
      <c r="X41" s="894" t="s">
        <v>145</v>
      </c>
      <c r="Y41" s="890" t="s">
        <v>146</v>
      </c>
      <c r="AA41" s="888" t="s">
        <v>152</v>
      </c>
      <c r="AB41" s="888" t="s">
        <v>174</v>
      </c>
    </row>
    <row r="42" spans="1:38" ht="18" customHeight="1" x14ac:dyDescent="0.2">
      <c r="A42" s="883"/>
      <c r="B42" s="884"/>
      <c r="C42" s="893"/>
      <c r="D42" s="127"/>
      <c r="E42" s="895"/>
      <c r="F42" s="895"/>
      <c r="G42" s="895"/>
      <c r="H42" s="895"/>
      <c r="I42" s="895"/>
      <c r="J42" s="891"/>
      <c r="L42" s="889"/>
      <c r="M42" s="889"/>
      <c r="O42" s="883"/>
      <c r="P42" s="884"/>
      <c r="Q42" s="893"/>
      <c r="R42" s="127"/>
      <c r="S42" s="895"/>
      <c r="T42" s="125"/>
      <c r="U42" s="895"/>
      <c r="V42" s="895"/>
      <c r="W42" s="895"/>
      <c r="X42" s="895"/>
      <c r="Y42" s="891"/>
      <c r="AA42" s="889"/>
      <c r="AB42" s="889"/>
    </row>
    <row r="43" spans="1:38" ht="18" customHeight="1" x14ac:dyDescent="0.2">
      <c r="A43" s="883"/>
      <c r="B43" s="884"/>
      <c r="C43" s="105" t="s">
        <v>153</v>
      </c>
      <c r="D43" s="108" t="str">
        <f>IF(J39&lt;=0,"",J39)</f>
        <v/>
      </c>
      <c r="E43" s="108" t="str">
        <f t="shared" ref="E43" si="18">IF($D43="","",$D43)</f>
        <v/>
      </c>
      <c r="F43" s="110" t="str">
        <f t="shared" ref="F43:F54" si="19">IF($D43="","",$E$8)</f>
        <v/>
      </c>
      <c r="G43" s="110" t="str">
        <f>IF($D43="","",SUM($E43*$Q$12))</f>
        <v/>
      </c>
      <c r="H43" s="110"/>
      <c r="I43" s="111"/>
      <c r="J43" s="106" t="str">
        <f t="shared" ref="J43:J54" si="20">IF(D43="","",SUM(E43+G43+I43)-F43)</f>
        <v/>
      </c>
      <c r="L43" s="128" t="str">
        <f>IF(D43="","",G43+L39)</f>
        <v/>
      </c>
      <c r="M43" s="128" t="str">
        <f>IF(E43="","",F43+M39)</f>
        <v/>
      </c>
      <c r="O43" s="883"/>
      <c r="P43" s="884"/>
      <c r="Q43" s="105" t="s">
        <v>153</v>
      </c>
      <c r="R43" s="108" t="str">
        <f>IF(Y39&lt;=0,"",Y39)</f>
        <v/>
      </c>
      <c r="S43" s="108" t="str">
        <f>IF($R43="","",$R43)</f>
        <v/>
      </c>
      <c r="T43" s="108" t="str">
        <f>IF($R43="","",$S43*0.009835)</f>
        <v/>
      </c>
      <c r="U43" s="110" t="str">
        <f t="shared" ref="U43:U53" si="21">IF($R43="","",ROUNDUP(IF(SUM(T43+V43)&lt;30,30,T43+V43),0))</f>
        <v/>
      </c>
      <c r="V43" s="110" t="str">
        <f>IF($R43="","",SUM($S43*$Q$12))</f>
        <v/>
      </c>
      <c r="W43" s="110"/>
      <c r="X43" s="111"/>
      <c r="Y43" s="106" t="str">
        <f t="shared" ref="Y43:Y54" si="22">IF(R43="","",SUM(S43+V43+X43)-U43)</f>
        <v/>
      </c>
      <c r="AA43" s="128" t="str">
        <f>IF(R43="","",V43+AA39)</f>
        <v/>
      </c>
      <c r="AB43" s="128" t="str">
        <f>IF(R43="","",U43+AB39)</f>
        <v/>
      </c>
    </row>
    <row r="44" spans="1:38" ht="18" customHeight="1" x14ac:dyDescent="0.2">
      <c r="A44" s="883"/>
      <c r="B44" s="884"/>
      <c r="C44" s="107" t="s">
        <v>151</v>
      </c>
      <c r="D44" s="112" t="str">
        <f t="shared" ref="D44:D45" si="23">IF(J43&lt;=0,"",J43)</f>
        <v/>
      </c>
      <c r="E44" s="112" t="str">
        <f t="shared" ref="E44:E54" si="24">IF($D44="","",$D44)</f>
        <v/>
      </c>
      <c r="F44" s="113" t="str">
        <f t="shared" si="19"/>
        <v/>
      </c>
      <c r="G44" s="113" t="str">
        <f>IF($D44="","",SUM($E44*$O$12))</f>
        <v/>
      </c>
      <c r="H44" s="113"/>
      <c r="I44" s="114"/>
      <c r="J44" s="115" t="str">
        <f t="shared" si="20"/>
        <v/>
      </c>
      <c r="L44" s="122" t="str">
        <f t="shared" ref="L44:L54" si="25">IF(D44="","",G44+L43)</f>
        <v/>
      </c>
      <c r="M44" s="122" t="str">
        <f t="shared" ref="M44:M54" si="26">IF(E44="","",F44+M43)</f>
        <v/>
      </c>
      <c r="O44" s="883"/>
      <c r="P44" s="884"/>
      <c r="Q44" s="107" t="s">
        <v>151</v>
      </c>
      <c r="R44" s="112" t="str">
        <f t="shared" ref="R44:R45" si="27">IF(Y43&lt;=0,"",Y43)</f>
        <v/>
      </c>
      <c r="S44" s="112" t="str">
        <f t="shared" ref="S44:S54" si="28">IF($R44="","",$R44)</f>
        <v/>
      </c>
      <c r="T44" s="112" t="str">
        <f t="shared" ref="T44:T54" si="29">IF($R44="","",$S44*0.009835)</f>
        <v/>
      </c>
      <c r="U44" s="113" t="str">
        <f t="shared" si="21"/>
        <v/>
      </c>
      <c r="V44" s="113" t="str">
        <f>IF($R44="","",SUM($S44*$O$12))</f>
        <v/>
      </c>
      <c r="W44" s="113"/>
      <c r="X44" s="114"/>
      <c r="Y44" s="115" t="str">
        <f t="shared" si="22"/>
        <v/>
      </c>
      <c r="AA44" s="122" t="str">
        <f t="shared" ref="AA44:AA54" si="30">IF(R44="","",V44+AA43)</f>
        <v/>
      </c>
      <c r="AB44" s="122" t="str">
        <f t="shared" ref="AB44:AB54" si="31">IF(R44="","",U44+AB43)</f>
        <v/>
      </c>
    </row>
    <row r="45" spans="1:38" ht="18" customHeight="1" x14ac:dyDescent="0.2">
      <c r="A45" s="883"/>
      <c r="B45" s="884"/>
      <c r="C45" s="105" t="s">
        <v>154</v>
      </c>
      <c r="D45" s="108" t="str">
        <f t="shared" si="23"/>
        <v/>
      </c>
      <c r="E45" s="108" t="str">
        <f t="shared" si="24"/>
        <v/>
      </c>
      <c r="F45" s="110" t="str">
        <f t="shared" si="19"/>
        <v/>
      </c>
      <c r="G45" s="110" t="str">
        <f>IF($D45="","",SUM($E45*$Q$12))</f>
        <v/>
      </c>
      <c r="H45" s="110"/>
      <c r="I45" s="111"/>
      <c r="J45" s="106" t="str">
        <f t="shared" si="20"/>
        <v/>
      </c>
      <c r="L45" s="121" t="str">
        <f t="shared" si="25"/>
        <v/>
      </c>
      <c r="M45" s="121" t="str">
        <f t="shared" si="26"/>
        <v/>
      </c>
      <c r="O45" s="883"/>
      <c r="P45" s="884"/>
      <c r="Q45" s="105" t="s">
        <v>154</v>
      </c>
      <c r="R45" s="108" t="str">
        <f t="shared" si="27"/>
        <v/>
      </c>
      <c r="S45" s="108" t="str">
        <f t="shared" si="28"/>
        <v/>
      </c>
      <c r="T45" s="108" t="str">
        <f t="shared" si="29"/>
        <v/>
      </c>
      <c r="U45" s="110" t="str">
        <f t="shared" si="21"/>
        <v/>
      </c>
      <c r="V45" s="110" t="str">
        <f>IF($R45="","",SUM($S45*$Q$12))</f>
        <v/>
      </c>
      <c r="W45" s="110"/>
      <c r="X45" s="111"/>
      <c r="Y45" s="106" t="str">
        <f t="shared" si="22"/>
        <v/>
      </c>
      <c r="AA45" s="121" t="str">
        <f t="shared" si="30"/>
        <v/>
      </c>
      <c r="AB45" s="121" t="str">
        <f t="shared" si="31"/>
        <v/>
      </c>
    </row>
    <row r="46" spans="1:38" ht="18" customHeight="1" x14ac:dyDescent="0.2">
      <c r="A46" s="883"/>
      <c r="B46" s="884"/>
      <c r="C46" s="107" t="s">
        <v>155</v>
      </c>
      <c r="D46" s="112" t="str">
        <f>IF(J45&lt;=0,"",J45)</f>
        <v/>
      </c>
      <c r="E46" s="112" t="str">
        <f>IF($D46="","",$D46)</f>
        <v/>
      </c>
      <c r="F46" s="113" t="str">
        <f t="shared" si="19"/>
        <v/>
      </c>
      <c r="G46" s="113" t="str">
        <f>IF($D46="","",SUM($E46*$P$12))</f>
        <v/>
      </c>
      <c r="H46" s="113"/>
      <c r="I46" s="114"/>
      <c r="J46" s="115" t="str">
        <f t="shared" si="20"/>
        <v/>
      </c>
      <c r="L46" s="122" t="str">
        <f t="shared" si="25"/>
        <v/>
      </c>
      <c r="M46" s="122" t="str">
        <f t="shared" si="26"/>
        <v/>
      </c>
      <c r="O46" s="883"/>
      <c r="P46" s="884"/>
      <c r="Q46" s="107" t="s">
        <v>155</v>
      </c>
      <c r="R46" s="112" t="str">
        <f>IF(Y45&lt;=0,"",Y45)</f>
        <v/>
      </c>
      <c r="S46" s="112" t="str">
        <f t="shared" si="28"/>
        <v/>
      </c>
      <c r="T46" s="112" t="str">
        <f t="shared" si="29"/>
        <v/>
      </c>
      <c r="U46" s="113" t="str">
        <f t="shared" si="21"/>
        <v/>
      </c>
      <c r="V46" s="113" t="str">
        <f>IF($R46="","",SUM($S46*$P$12))</f>
        <v/>
      </c>
      <c r="W46" s="113"/>
      <c r="X46" s="114"/>
      <c r="Y46" s="115" t="str">
        <f t="shared" si="22"/>
        <v/>
      </c>
      <c r="AA46" s="122" t="str">
        <f t="shared" si="30"/>
        <v/>
      </c>
      <c r="AB46" s="122" t="str">
        <f t="shared" si="31"/>
        <v/>
      </c>
    </row>
    <row r="47" spans="1:38" ht="18" customHeight="1" x14ac:dyDescent="0.2">
      <c r="A47" s="883"/>
      <c r="B47" s="884"/>
      <c r="C47" s="105" t="s">
        <v>134</v>
      </c>
      <c r="D47" s="108" t="str">
        <f t="shared" ref="D47:D54" si="32">IF(J46&lt;=0,"",J46)</f>
        <v/>
      </c>
      <c r="E47" s="108" t="str">
        <f t="shared" si="24"/>
        <v/>
      </c>
      <c r="F47" s="110" t="str">
        <f t="shared" si="19"/>
        <v/>
      </c>
      <c r="G47" s="110" t="str">
        <f>IF($D47="","",SUM($E47*$Q$12))</f>
        <v/>
      </c>
      <c r="H47" s="110"/>
      <c r="I47" s="111"/>
      <c r="J47" s="106" t="str">
        <f t="shared" si="20"/>
        <v/>
      </c>
      <c r="L47" s="121" t="str">
        <f t="shared" si="25"/>
        <v/>
      </c>
      <c r="M47" s="121" t="str">
        <f t="shared" si="26"/>
        <v/>
      </c>
      <c r="O47" s="883"/>
      <c r="P47" s="884"/>
      <c r="Q47" s="105" t="s">
        <v>134</v>
      </c>
      <c r="R47" s="108" t="str">
        <f t="shared" ref="R47:R54" si="33">IF(Y46&lt;=0,"",Y46)</f>
        <v/>
      </c>
      <c r="S47" s="108" t="str">
        <f t="shared" si="28"/>
        <v/>
      </c>
      <c r="T47" s="108" t="str">
        <f t="shared" si="29"/>
        <v/>
      </c>
      <c r="U47" s="110" t="str">
        <f t="shared" si="21"/>
        <v/>
      </c>
      <c r="V47" s="110" t="str">
        <f>IF($R47="","",SUM($S47*$Q$12))</f>
        <v/>
      </c>
      <c r="W47" s="110"/>
      <c r="X47" s="111"/>
      <c r="Y47" s="106" t="str">
        <f t="shared" si="22"/>
        <v/>
      </c>
      <c r="AA47" s="121" t="str">
        <f t="shared" si="30"/>
        <v/>
      </c>
      <c r="AB47" s="121" t="str">
        <f t="shared" si="31"/>
        <v/>
      </c>
    </row>
    <row r="48" spans="1:38" ht="18" customHeight="1" x14ac:dyDescent="0.2">
      <c r="A48" s="883"/>
      <c r="B48" s="884"/>
      <c r="C48" s="107" t="s">
        <v>135</v>
      </c>
      <c r="D48" s="112" t="str">
        <f t="shared" si="32"/>
        <v/>
      </c>
      <c r="E48" s="112" t="str">
        <f t="shared" si="24"/>
        <v/>
      </c>
      <c r="F48" s="113" t="str">
        <f t="shared" si="19"/>
        <v/>
      </c>
      <c r="G48" s="113" t="str">
        <f>IF($D48="","",SUM($E48*$P$12))</f>
        <v/>
      </c>
      <c r="H48" s="113"/>
      <c r="I48" s="114"/>
      <c r="J48" s="115" t="str">
        <f t="shared" si="20"/>
        <v/>
      </c>
      <c r="L48" s="122" t="str">
        <f t="shared" si="25"/>
        <v/>
      </c>
      <c r="M48" s="122" t="str">
        <f t="shared" si="26"/>
        <v/>
      </c>
      <c r="O48" s="883"/>
      <c r="P48" s="884"/>
      <c r="Q48" s="107" t="s">
        <v>135</v>
      </c>
      <c r="R48" s="112" t="str">
        <f t="shared" si="33"/>
        <v/>
      </c>
      <c r="S48" s="112" t="str">
        <f t="shared" si="28"/>
        <v/>
      </c>
      <c r="T48" s="112" t="str">
        <f t="shared" si="29"/>
        <v/>
      </c>
      <c r="U48" s="113" t="str">
        <f t="shared" si="21"/>
        <v/>
      </c>
      <c r="V48" s="113" t="str">
        <f>IF($R48="","",SUM($S48*$P$12))</f>
        <v/>
      </c>
      <c r="W48" s="113"/>
      <c r="X48" s="114"/>
      <c r="Y48" s="115" t="str">
        <f t="shared" si="22"/>
        <v/>
      </c>
      <c r="AA48" s="122" t="str">
        <f t="shared" si="30"/>
        <v/>
      </c>
      <c r="AB48" s="122" t="str">
        <f t="shared" si="31"/>
        <v/>
      </c>
    </row>
    <row r="49" spans="1:28" ht="18" customHeight="1" x14ac:dyDescent="0.2">
      <c r="A49" s="883"/>
      <c r="B49" s="884"/>
      <c r="C49" s="105" t="s">
        <v>136</v>
      </c>
      <c r="D49" s="108" t="str">
        <f t="shared" si="32"/>
        <v/>
      </c>
      <c r="E49" s="108" t="str">
        <f t="shared" si="24"/>
        <v/>
      </c>
      <c r="F49" s="110" t="str">
        <f t="shared" si="19"/>
        <v/>
      </c>
      <c r="G49" s="110" t="str">
        <f>IF($D49="","",SUM($E49*$Q$12))</f>
        <v/>
      </c>
      <c r="H49" s="110"/>
      <c r="I49" s="111"/>
      <c r="J49" s="106" t="str">
        <f t="shared" si="20"/>
        <v/>
      </c>
      <c r="L49" s="121" t="str">
        <f t="shared" si="25"/>
        <v/>
      </c>
      <c r="M49" s="121" t="str">
        <f t="shared" si="26"/>
        <v/>
      </c>
      <c r="O49" s="883"/>
      <c r="P49" s="884"/>
      <c r="Q49" s="105" t="s">
        <v>136</v>
      </c>
      <c r="R49" s="108" t="str">
        <f t="shared" si="33"/>
        <v/>
      </c>
      <c r="S49" s="108" t="str">
        <f t="shared" si="28"/>
        <v/>
      </c>
      <c r="T49" s="108" t="str">
        <f t="shared" si="29"/>
        <v/>
      </c>
      <c r="U49" s="110" t="str">
        <f t="shared" si="21"/>
        <v/>
      </c>
      <c r="V49" s="110" t="str">
        <f>IF($R49="","",SUM($S49*$Q$12))</f>
        <v/>
      </c>
      <c r="W49" s="110"/>
      <c r="X49" s="111"/>
      <c r="Y49" s="106" t="str">
        <f t="shared" si="22"/>
        <v/>
      </c>
      <c r="AA49" s="121" t="str">
        <f t="shared" si="30"/>
        <v/>
      </c>
      <c r="AB49" s="121" t="str">
        <f t="shared" si="31"/>
        <v/>
      </c>
    </row>
    <row r="50" spans="1:28" ht="18" customHeight="1" x14ac:dyDescent="0.2">
      <c r="A50" s="883"/>
      <c r="B50" s="884"/>
      <c r="C50" s="107" t="s">
        <v>156</v>
      </c>
      <c r="D50" s="112" t="str">
        <f t="shared" si="32"/>
        <v/>
      </c>
      <c r="E50" s="112" t="str">
        <f t="shared" si="24"/>
        <v/>
      </c>
      <c r="F50" s="113" t="str">
        <f t="shared" si="19"/>
        <v/>
      </c>
      <c r="G50" s="113" t="str">
        <f>IF($D50="","",SUM($E50*$Q$12))</f>
        <v/>
      </c>
      <c r="H50" s="113"/>
      <c r="I50" s="114"/>
      <c r="J50" s="115" t="str">
        <f t="shared" si="20"/>
        <v/>
      </c>
      <c r="L50" s="122" t="str">
        <f t="shared" si="25"/>
        <v/>
      </c>
      <c r="M50" s="122" t="str">
        <f t="shared" si="26"/>
        <v/>
      </c>
      <c r="O50" s="883"/>
      <c r="P50" s="884"/>
      <c r="Q50" s="107" t="s">
        <v>156</v>
      </c>
      <c r="R50" s="112" t="str">
        <f t="shared" si="33"/>
        <v/>
      </c>
      <c r="S50" s="112" t="str">
        <f t="shared" si="28"/>
        <v/>
      </c>
      <c r="T50" s="112" t="str">
        <f t="shared" si="29"/>
        <v/>
      </c>
      <c r="U50" s="113" t="str">
        <f t="shared" si="21"/>
        <v/>
      </c>
      <c r="V50" s="113" t="str">
        <f>IF($R50="","",SUM($S50*$Q$12))</f>
        <v/>
      </c>
      <c r="W50" s="113"/>
      <c r="X50" s="114"/>
      <c r="Y50" s="115" t="str">
        <f t="shared" si="22"/>
        <v/>
      </c>
      <c r="AA50" s="122" t="str">
        <f t="shared" si="30"/>
        <v/>
      </c>
      <c r="AB50" s="122" t="str">
        <f t="shared" si="31"/>
        <v/>
      </c>
    </row>
    <row r="51" spans="1:28" ht="18" customHeight="1" x14ac:dyDescent="0.2">
      <c r="A51" s="883"/>
      <c r="B51" s="884"/>
      <c r="C51" s="105" t="s">
        <v>157</v>
      </c>
      <c r="D51" s="108" t="str">
        <f t="shared" si="32"/>
        <v/>
      </c>
      <c r="E51" s="108" t="str">
        <f t="shared" si="24"/>
        <v/>
      </c>
      <c r="F51" s="110" t="str">
        <f t="shared" si="19"/>
        <v/>
      </c>
      <c r="G51" s="110" t="str">
        <f>IF($D51="","",SUM($E51*$P$12))</f>
        <v/>
      </c>
      <c r="H51" s="110"/>
      <c r="I51" s="111"/>
      <c r="J51" s="106" t="str">
        <f t="shared" si="20"/>
        <v/>
      </c>
      <c r="L51" s="121" t="str">
        <f t="shared" si="25"/>
        <v/>
      </c>
      <c r="M51" s="121" t="str">
        <f t="shared" si="26"/>
        <v/>
      </c>
      <c r="O51" s="883"/>
      <c r="P51" s="884"/>
      <c r="Q51" s="105" t="s">
        <v>157</v>
      </c>
      <c r="R51" s="108" t="str">
        <f t="shared" si="33"/>
        <v/>
      </c>
      <c r="S51" s="108" t="str">
        <f t="shared" si="28"/>
        <v/>
      </c>
      <c r="T51" s="108" t="str">
        <f t="shared" si="29"/>
        <v/>
      </c>
      <c r="U51" s="110" t="str">
        <f t="shared" si="21"/>
        <v/>
      </c>
      <c r="V51" s="110" t="str">
        <f>IF($R51="","",SUM($S51*$P$12))</f>
        <v/>
      </c>
      <c r="W51" s="110"/>
      <c r="X51" s="111"/>
      <c r="Y51" s="106" t="str">
        <f t="shared" si="22"/>
        <v/>
      </c>
      <c r="AA51" s="121" t="str">
        <f t="shared" si="30"/>
        <v/>
      </c>
      <c r="AB51" s="121" t="str">
        <f t="shared" si="31"/>
        <v/>
      </c>
    </row>
    <row r="52" spans="1:28" ht="18" customHeight="1" x14ac:dyDescent="0.2">
      <c r="A52" s="883"/>
      <c r="B52" s="884"/>
      <c r="C52" s="107" t="s">
        <v>158</v>
      </c>
      <c r="D52" s="112" t="str">
        <f t="shared" si="32"/>
        <v/>
      </c>
      <c r="E52" s="112" t="str">
        <f t="shared" si="24"/>
        <v/>
      </c>
      <c r="F52" s="113" t="str">
        <f t="shared" si="19"/>
        <v/>
      </c>
      <c r="G52" s="113" t="str">
        <f>IF($D52="","",SUM($E52*$Q$12))</f>
        <v/>
      </c>
      <c r="H52" s="113"/>
      <c r="I52" s="114"/>
      <c r="J52" s="115" t="str">
        <f t="shared" si="20"/>
        <v/>
      </c>
      <c r="L52" s="122" t="str">
        <f t="shared" si="25"/>
        <v/>
      </c>
      <c r="M52" s="122" t="str">
        <f t="shared" si="26"/>
        <v/>
      </c>
      <c r="O52" s="883"/>
      <c r="P52" s="884"/>
      <c r="Q52" s="107" t="s">
        <v>158</v>
      </c>
      <c r="R52" s="112" t="str">
        <f t="shared" si="33"/>
        <v/>
      </c>
      <c r="S52" s="112" t="str">
        <f t="shared" si="28"/>
        <v/>
      </c>
      <c r="T52" s="112" t="str">
        <f t="shared" si="29"/>
        <v/>
      </c>
      <c r="U52" s="113" t="str">
        <f t="shared" si="21"/>
        <v/>
      </c>
      <c r="V52" s="113" t="str">
        <f>IF($R52="","",SUM($S52*$Q$12))</f>
        <v/>
      </c>
      <c r="W52" s="113"/>
      <c r="X52" s="114"/>
      <c r="Y52" s="115" t="str">
        <f t="shared" si="22"/>
        <v/>
      </c>
      <c r="AA52" s="122" t="str">
        <f t="shared" si="30"/>
        <v/>
      </c>
      <c r="AB52" s="122" t="str">
        <f t="shared" si="31"/>
        <v/>
      </c>
    </row>
    <row r="53" spans="1:28" ht="18" customHeight="1" x14ac:dyDescent="0.2">
      <c r="A53" s="883"/>
      <c r="B53" s="884"/>
      <c r="C53" s="105" t="s">
        <v>159</v>
      </c>
      <c r="D53" s="108" t="str">
        <f t="shared" si="32"/>
        <v/>
      </c>
      <c r="E53" s="108" t="str">
        <f t="shared" si="24"/>
        <v/>
      </c>
      <c r="F53" s="110" t="str">
        <f t="shared" si="19"/>
        <v/>
      </c>
      <c r="G53" s="110" t="str">
        <f>IF($D53="","",SUM($E53*$P$12))</f>
        <v/>
      </c>
      <c r="H53" s="110"/>
      <c r="I53" s="111"/>
      <c r="J53" s="106" t="str">
        <f t="shared" si="20"/>
        <v/>
      </c>
      <c r="L53" s="121" t="str">
        <f t="shared" si="25"/>
        <v/>
      </c>
      <c r="M53" s="121" t="str">
        <f t="shared" si="26"/>
        <v/>
      </c>
      <c r="O53" s="883"/>
      <c r="P53" s="884"/>
      <c r="Q53" s="105" t="s">
        <v>159</v>
      </c>
      <c r="R53" s="108" t="str">
        <f t="shared" si="33"/>
        <v/>
      </c>
      <c r="S53" s="108" t="str">
        <f t="shared" si="28"/>
        <v/>
      </c>
      <c r="T53" s="108" t="str">
        <f t="shared" si="29"/>
        <v/>
      </c>
      <c r="U53" s="110" t="str">
        <f t="shared" si="21"/>
        <v/>
      </c>
      <c r="V53" s="110" t="str">
        <f>IF($R53="","",SUM($S53*$P$12))</f>
        <v/>
      </c>
      <c r="W53" s="110"/>
      <c r="X53" s="111"/>
      <c r="Y53" s="106" t="str">
        <f t="shared" si="22"/>
        <v/>
      </c>
      <c r="AA53" s="121" t="str">
        <f t="shared" si="30"/>
        <v/>
      </c>
      <c r="AB53" s="121" t="str">
        <f t="shared" si="31"/>
        <v/>
      </c>
    </row>
    <row r="54" spans="1:28" ht="18" customHeight="1" thickBot="1" x14ac:dyDescent="0.25">
      <c r="A54" s="885"/>
      <c r="B54" s="886"/>
      <c r="C54" s="116" t="s">
        <v>160</v>
      </c>
      <c r="D54" s="117" t="str">
        <f t="shared" si="32"/>
        <v/>
      </c>
      <c r="E54" s="117" t="str">
        <f t="shared" si="24"/>
        <v/>
      </c>
      <c r="F54" s="118" t="str">
        <f t="shared" si="19"/>
        <v/>
      </c>
      <c r="G54" s="118" t="str">
        <f>IF($D54="","",SUM($E54*$Q$12))</f>
        <v/>
      </c>
      <c r="H54" s="118"/>
      <c r="I54" s="119"/>
      <c r="J54" s="120" t="str">
        <f t="shared" si="20"/>
        <v/>
      </c>
      <c r="L54" s="123" t="str">
        <f t="shared" si="25"/>
        <v/>
      </c>
      <c r="M54" s="123" t="str">
        <f t="shared" si="26"/>
        <v/>
      </c>
      <c r="O54" s="885"/>
      <c r="P54" s="886"/>
      <c r="Q54" s="116" t="s">
        <v>160</v>
      </c>
      <c r="R54" s="117" t="str">
        <f t="shared" si="33"/>
        <v/>
      </c>
      <c r="S54" s="117" t="str">
        <f t="shared" si="28"/>
        <v/>
      </c>
      <c r="T54" s="117" t="str">
        <f t="shared" si="29"/>
        <v/>
      </c>
      <c r="U54" s="118" t="str">
        <f>IF($R54="","",ROUNDUP(IF(SUM(T54+V54)&lt;30,30,T54+V54),0))</f>
        <v/>
      </c>
      <c r="V54" s="118" t="str">
        <f>IF($R54="","",SUM($S54*$Q$12))</f>
        <v/>
      </c>
      <c r="W54" s="118"/>
      <c r="X54" s="119"/>
      <c r="Y54" s="120" t="str">
        <f t="shared" si="22"/>
        <v/>
      </c>
      <c r="AA54" s="123" t="str">
        <f t="shared" si="30"/>
        <v/>
      </c>
      <c r="AB54" s="123" t="str">
        <f t="shared" si="31"/>
        <v/>
      </c>
    </row>
    <row r="55" spans="1:28" ht="18" customHeight="1" thickBot="1" x14ac:dyDescent="0.25"/>
    <row r="56" spans="1:28" ht="18" customHeight="1" x14ac:dyDescent="0.2">
      <c r="A56" s="887">
        <v>2025</v>
      </c>
      <c r="B56" s="882"/>
      <c r="C56" s="892" t="s">
        <v>120</v>
      </c>
      <c r="D56" s="126"/>
      <c r="E56" s="894" t="s">
        <v>147</v>
      </c>
      <c r="F56" s="894" t="s">
        <v>13</v>
      </c>
      <c r="G56" s="894" t="s">
        <v>116</v>
      </c>
      <c r="H56" s="894" t="s">
        <v>144</v>
      </c>
      <c r="I56" s="894" t="s">
        <v>145</v>
      </c>
      <c r="J56" s="890" t="s">
        <v>146</v>
      </c>
      <c r="L56" s="888" t="s">
        <v>152</v>
      </c>
      <c r="M56" s="888" t="s">
        <v>174</v>
      </c>
      <c r="O56" s="887">
        <v>2025</v>
      </c>
      <c r="P56" s="882"/>
      <c r="Q56" s="892" t="s">
        <v>120</v>
      </c>
      <c r="R56" s="126"/>
      <c r="S56" s="894" t="s">
        <v>147</v>
      </c>
      <c r="T56" s="124"/>
      <c r="U56" s="894" t="s">
        <v>13</v>
      </c>
      <c r="V56" s="894" t="s">
        <v>116</v>
      </c>
      <c r="W56" s="894" t="s">
        <v>144</v>
      </c>
      <c r="X56" s="894" t="s">
        <v>145</v>
      </c>
      <c r="Y56" s="890" t="s">
        <v>146</v>
      </c>
      <c r="AA56" s="888" t="s">
        <v>152</v>
      </c>
      <c r="AB56" s="888" t="s">
        <v>174</v>
      </c>
    </row>
    <row r="57" spans="1:28" ht="18" customHeight="1" x14ac:dyDescent="0.2">
      <c r="A57" s="883"/>
      <c r="B57" s="884"/>
      <c r="C57" s="893"/>
      <c r="D57" s="127"/>
      <c r="E57" s="895"/>
      <c r="F57" s="895"/>
      <c r="G57" s="895"/>
      <c r="H57" s="895"/>
      <c r="I57" s="895"/>
      <c r="J57" s="891"/>
      <c r="L57" s="889"/>
      <c r="M57" s="889"/>
      <c r="O57" s="883"/>
      <c r="P57" s="884"/>
      <c r="Q57" s="893"/>
      <c r="R57" s="127"/>
      <c r="S57" s="895"/>
      <c r="T57" s="125"/>
      <c r="U57" s="895"/>
      <c r="V57" s="895"/>
      <c r="W57" s="895"/>
      <c r="X57" s="895"/>
      <c r="Y57" s="891"/>
      <c r="AA57" s="889"/>
      <c r="AB57" s="889"/>
    </row>
    <row r="58" spans="1:28" ht="18" customHeight="1" x14ac:dyDescent="0.2">
      <c r="A58" s="883"/>
      <c r="B58" s="884"/>
      <c r="C58" s="105" t="s">
        <v>153</v>
      </c>
      <c r="D58" s="108" t="str">
        <f>IF(J54&lt;=0,"",J54)</f>
        <v/>
      </c>
      <c r="E58" s="108" t="str">
        <f t="shared" ref="E58:E69" si="34">IF($D58="","",$D58)</f>
        <v/>
      </c>
      <c r="F58" s="110" t="str">
        <f t="shared" ref="F58:F69" si="35">IF($D58="","",$E$8)</f>
        <v/>
      </c>
      <c r="G58" s="110" t="str">
        <f>IF($D58="","",SUM($E58*$Q$12))</f>
        <v/>
      </c>
      <c r="H58" s="110"/>
      <c r="I58" s="111"/>
      <c r="J58" s="106" t="str">
        <f t="shared" ref="J58:J69" si="36">IF(D58="","",SUM(E58+G58+I58)-F58)</f>
        <v/>
      </c>
      <c r="L58" s="128" t="str">
        <f>IF(D58="","",G58+L54)</f>
        <v/>
      </c>
      <c r="M58" s="128" t="str">
        <f>IF(E58="","",F58+M54)</f>
        <v/>
      </c>
      <c r="O58" s="883"/>
      <c r="P58" s="884"/>
      <c r="Q58" s="105" t="s">
        <v>153</v>
      </c>
      <c r="R58" s="108" t="str">
        <f>IF(Y54&lt;=0,"",Y54)</f>
        <v/>
      </c>
      <c r="S58" s="108" t="str">
        <f>IF($R58="","",$R58)</f>
        <v/>
      </c>
      <c r="T58" s="108" t="str">
        <f>IF($R58="","",$S58*0.009835)</f>
        <v/>
      </c>
      <c r="U58" s="110" t="str">
        <f t="shared" ref="U58:U68" si="37">IF($R58="","",ROUNDUP(IF(SUM(T58+V58)&lt;30,30,T58+V58),0))</f>
        <v/>
      </c>
      <c r="V58" s="110" t="str">
        <f>IF($R58="","",SUM($S58*$Q$12))</f>
        <v/>
      </c>
      <c r="W58" s="110"/>
      <c r="X58" s="111"/>
      <c r="Y58" s="106" t="str">
        <f t="shared" ref="Y58:Y69" si="38">IF(R58="","",SUM(S58+V58+X58)-U58)</f>
        <v/>
      </c>
      <c r="AA58" s="128" t="str">
        <f>IF(R58="","",V58+AA54)</f>
        <v/>
      </c>
      <c r="AB58" s="128" t="str">
        <f>IF(R58="","",U58+AB54)</f>
        <v/>
      </c>
    </row>
    <row r="59" spans="1:28" ht="18" customHeight="1" x14ac:dyDescent="0.2">
      <c r="A59" s="883"/>
      <c r="B59" s="884"/>
      <c r="C59" s="107" t="s">
        <v>151</v>
      </c>
      <c r="D59" s="112" t="str">
        <f t="shared" ref="D59:D60" si="39">IF(J58&lt;=0,"",J58)</f>
        <v/>
      </c>
      <c r="E59" s="112" t="str">
        <f t="shared" si="34"/>
        <v/>
      </c>
      <c r="F59" s="113" t="str">
        <f t="shared" si="35"/>
        <v/>
      </c>
      <c r="G59" s="113" t="str">
        <f>IF($D59="","",SUM($E59*$N$12))</f>
        <v/>
      </c>
      <c r="H59" s="113"/>
      <c r="I59" s="114"/>
      <c r="J59" s="115" t="str">
        <f t="shared" si="36"/>
        <v/>
      </c>
      <c r="L59" s="122" t="str">
        <f t="shared" ref="L59:L69" si="40">IF(D59="","",G59+L58)</f>
        <v/>
      </c>
      <c r="M59" s="122" t="str">
        <f t="shared" ref="M59:M69" si="41">IF(E59="","",F59+M58)</f>
        <v/>
      </c>
      <c r="O59" s="883"/>
      <c r="P59" s="884"/>
      <c r="Q59" s="107" t="s">
        <v>151</v>
      </c>
      <c r="R59" s="112" t="str">
        <f t="shared" ref="R59:R60" si="42">IF(Y58&lt;=0,"",Y58)</f>
        <v/>
      </c>
      <c r="S59" s="112" t="str">
        <f t="shared" ref="S59:S69" si="43">IF($R59="","",$R59)</f>
        <v/>
      </c>
      <c r="T59" s="112" t="str">
        <f t="shared" ref="T59:T69" si="44">IF($R59="","",$S59*0.009835)</f>
        <v/>
      </c>
      <c r="U59" s="113" t="str">
        <f t="shared" si="37"/>
        <v/>
      </c>
      <c r="V59" s="113" t="str">
        <f>IF($R59="","",SUM($S59*$N$12))</f>
        <v/>
      </c>
      <c r="W59" s="113"/>
      <c r="X59" s="114"/>
      <c r="Y59" s="115" t="str">
        <f t="shared" si="38"/>
        <v/>
      </c>
      <c r="AA59" s="122" t="str">
        <f t="shared" ref="AA59:AA69" si="45">IF(R59="","",V59+AA58)</f>
        <v/>
      </c>
      <c r="AB59" s="122" t="str">
        <f t="shared" ref="AB59:AB69" si="46">IF(R59="","",U59+AB58)</f>
        <v/>
      </c>
    </row>
    <row r="60" spans="1:28" ht="18" customHeight="1" x14ac:dyDescent="0.2">
      <c r="A60" s="883"/>
      <c r="B60" s="884"/>
      <c r="C60" s="105" t="s">
        <v>154</v>
      </c>
      <c r="D60" s="108" t="str">
        <f t="shared" si="39"/>
        <v/>
      </c>
      <c r="E60" s="108" t="str">
        <f t="shared" si="34"/>
        <v/>
      </c>
      <c r="F60" s="110" t="str">
        <f t="shared" si="35"/>
        <v/>
      </c>
      <c r="G60" s="110" t="str">
        <f>IF($D60="","",SUM($E60*$Q$12))</f>
        <v/>
      </c>
      <c r="H60" s="110"/>
      <c r="I60" s="111"/>
      <c r="J60" s="106" t="str">
        <f t="shared" si="36"/>
        <v/>
      </c>
      <c r="L60" s="121" t="str">
        <f t="shared" si="40"/>
        <v/>
      </c>
      <c r="M60" s="121" t="str">
        <f t="shared" si="41"/>
        <v/>
      </c>
      <c r="O60" s="883"/>
      <c r="P60" s="884"/>
      <c r="Q60" s="105" t="s">
        <v>154</v>
      </c>
      <c r="R60" s="108" t="str">
        <f t="shared" si="42"/>
        <v/>
      </c>
      <c r="S60" s="108" t="str">
        <f t="shared" si="43"/>
        <v/>
      </c>
      <c r="T60" s="108" t="str">
        <f t="shared" si="44"/>
        <v/>
      </c>
      <c r="U60" s="110" t="str">
        <f t="shared" si="37"/>
        <v/>
      </c>
      <c r="V60" s="110" t="str">
        <f>IF($R60="","",SUM($S60*$Q$12))</f>
        <v/>
      </c>
      <c r="W60" s="110"/>
      <c r="X60" s="111"/>
      <c r="Y60" s="106" t="str">
        <f t="shared" si="38"/>
        <v/>
      </c>
      <c r="AA60" s="121" t="str">
        <f t="shared" si="45"/>
        <v/>
      </c>
      <c r="AB60" s="121" t="str">
        <f t="shared" si="46"/>
        <v/>
      </c>
    </row>
    <row r="61" spans="1:28" ht="18" customHeight="1" x14ac:dyDescent="0.2">
      <c r="A61" s="883"/>
      <c r="B61" s="884"/>
      <c r="C61" s="107" t="s">
        <v>155</v>
      </c>
      <c r="D61" s="112" t="str">
        <f>IF(J60&lt;=0,"",J60)</f>
        <v/>
      </c>
      <c r="E61" s="112" t="str">
        <f>IF($D61="","",$D61)</f>
        <v/>
      </c>
      <c r="F61" s="113" t="str">
        <f t="shared" si="35"/>
        <v/>
      </c>
      <c r="G61" s="113" t="str">
        <f>IF($D61="","",SUM($E61*$P$12))</f>
        <v/>
      </c>
      <c r="H61" s="113"/>
      <c r="I61" s="114"/>
      <c r="J61" s="115" t="str">
        <f t="shared" si="36"/>
        <v/>
      </c>
      <c r="L61" s="122" t="str">
        <f t="shared" si="40"/>
        <v/>
      </c>
      <c r="M61" s="122" t="str">
        <f t="shared" si="41"/>
        <v/>
      </c>
      <c r="O61" s="883"/>
      <c r="P61" s="884"/>
      <c r="Q61" s="107" t="s">
        <v>155</v>
      </c>
      <c r="R61" s="112" t="str">
        <f>IF(Y60&lt;=0,"",Y60)</f>
        <v/>
      </c>
      <c r="S61" s="112" t="str">
        <f t="shared" si="43"/>
        <v/>
      </c>
      <c r="T61" s="112" t="str">
        <f t="shared" si="44"/>
        <v/>
      </c>
      <c r="U61" s="113" t="str">
        <f t="shared" si="37"/>
        <v/>
      </c>
      <c r="V61" s="113" t="str">
        <f>IF($R61="","",SUM($S61*$P$12))</f>
        <v/>
      </c>
      <c r="W61" s="113"/>
      <c r="X61" s="114"/>
      <c r="Y61" s="115" t="str">
        <f t="shared" si="38"/>
        <v/>
      </c>
      <c r="AA61" s="122" t="str">
        <f t="shared" si="45"/>
        <v/>
      </c>
      <c r="AB61" s="122" t="str">
        <f t="shared" si="46"/>
        <v/>
      </c>
    </row>
    <row r="62" spans="1:28" ht="18" customHeight="1" x14ac:dyDescent="0.2">
      <c r="A62" s="883"/>
      <c r="B62" s="884"/>
      <c r="C62" s="105" t="s">
        <v>134</v>
      </c>
      <c r="D62" s="108" t="str">
        <f t="shared" ref="D62:D69" si="47">IF(J61&lt;=0,"",J61)</f>
        <v/>
      </c>
      <c r="E62" s="108" t="str">
        <f t="shared" si="34"/>
        <v/>
      </c>
      <c r="F62" s="110" t="str">
        <f t="shared" si="35"/>
        <v/>
      </c>
      <c r="G62" s="110" t="str">
        <f>IF($D62="","",SUM($E62*$Q$12))</f>
        <v/>
      </c>
      <c r="H62" s="110"/>
      <c r="I62" s="111"/>
      <c r="J62" s="106" t="str">
        <f t="shared" si="36"/>
        <v/>
      </c>
      <c r="L62" s="121" t="str">
        <f t="shared" si="40"/>
        <v/>
      </c>
      <c r="M62" s="121" t="str">
        <f t="shared" si="41"/>
        <v/>
      </c>
      <c r="O62" s="883"/>
      <c r="P62" s="884"/>
      <c r="Q62" s="105" t="s">
        <v>134</v>
      </c>
      <c r="R62" s="108" t="str">
        <f t="shared" ref="R62:R69" si="48">IF(Y61&lt;=0,"",Y61)</f>
        <v/>
      </c>
      <c r="S62" s="108" t="str">
        <f t="shared" si="43"/>
        <v/>
      </c>
      <c r="T62" s="108" t="str">
        <f t="shared" si="44"/>
        <v/>
      </c>
      <c r="U62" s="110" t="str">
        <f t="shared" si="37"/>
        <v/>
      </c>
      <c r="V62" s="110" t="str">
        <f>IF($R62="","",SUM($S62*$Q$12))</f>
        <v/>
      </c>
      <c r="W62" s="110"/>
      <c r="X62" s="111"/>
      <c r="Y62" s="106" t="str">
        <f t="shared" si="38"/>
        <v/>
      </c>
      <c r="AA62" s="121" t="str">
        <f t="shared" si="45"/>
        <v/>
      </c>
      <c r="AB62" s="121" t="str">
        <f t="shared" si="46"/>
        <v/>
      </c>
    </row>
    <row r="63" spans="1:28" ht="18" customHeight="1" x14ac:dyDescent="0.2">
      <c r="A63" s="883"/>
      <c r="B63" s="884"/>
      <c r="C63" s="107" t="s">
        <v>135</v>
      </c>
      <c r="D63" s="112" t="str">
        <f t="shared" si="47"/>
        <v/>
      </c>
      <c r="E63" s="112" t="str">
        <f t="shared" si="34"/>
        <v/>
      </c>
      <c r="F63" s="113" t="str">
        <f t="shared" si="35"/>
        <v/>
      </c>
      <c r="G63" s="113" t="str">
        <f>IF($D63="","",SUM($E63*$P$12))</f>
        <v/>
      </c>
      <c r="H63" s="113"/>
      <c r="I63" s="114"/>
      <c r="J63" s="115" t="str">
        <f t="shared" si="36"/>
        <v/>
      </c>
      <c r="L63" s="122" t="str">
        <f t="shared" si="40"/>
        <v/>
      </c>
      <c r="M63" s="122" t="str">
        <f t="shared" si="41"/>
        <v/>
      </c>
      <c r="O63" s="883"/>
      <c r="P63" s="884"/>
      <c r="Q63" s="107" t="s">
        <v>135</v>
      </c>
      <c r="R63" s="112" t="str">
        <f t="shared" si="48"/>
        <v/>
      </c>
      <c r="S63" s="112" t="str">
        <f t="shared" si="43"/>
        <v/>
      </c>
      <c r="T63" s="112" t="str">
        <f t="shared" si="44"/>
        <v/>
      </c>
      <c r="U63" s="113" t="str">
        <f t="shared" si="37"/>
        <v/>
      </c>
      <c r="V63" s="113" t="str">
        <f>IF($R63="","",SUM($S63*$P$12))</f>
        <v/>
      </c>
      <c r="W63" s="113"/>
      <c r="X63" s="114"/>
      <c r="Y63" s="115" t="str">
        <f t="shared" si="38"/>
        <v/>
      </c>
      <c r="AA63" s="122" t="str">
        <f t="shared" si="45"/>
        <v/>
      </c>
      <c r="AB63" s="122" t="str">
        <f t="shared" si="46"/>
        <v/>
      </c>
    </row>
    <row r="64" spans="1:28" ht="18" customHeight="1" x14ac:dyDescent="0.2">
      <c r="A64" s="883"/>
      <c r="B64" s="884"/>
      <c r="C64" s="105" t="s">
        <v>136</v>
      </c>
      <c r="D64" s="108" t="str">
        <f t="shared" si="47"/>
        <v/>
      </c>
      <c r="E64" s="108" t="str">
        <f t="shared" si="34"/>
        <v/>
      </c>
      <c r="F64" s="110" t="str">
        <f t="shared" si="35"/>
        <v/>
      </c>
      <c r="G64" s="110" t="str">
        <f>IF($D64="","",SUM($E64*$Q$12))</f>
        <v/>
      </c>
      <c r="H64" s="110"/>
      <c r="I64" s="111"/>
      <c r="J64" s="106" t="str">
        <f t="shared" si="36"/>
        <v/>
      </c>
      <c r="L64" s="121" t="str">
        <f t="shared" si="40"/>
        <v/>
      </c>
      <c r="M64" s="121" t="str">
        <f t="shared" si="41"/>
        <v/>
      </c>
      <c r="O64" s="883"/>
      <c r="P64" s="884"/>
      <c r="Q64" s="105" t="s">
        <v>136</v>
      </c>
      <c r="R64" s="108" t="str">
        <f t="shared" si="48"/>
        <v/>
      </c>
      <c r="S64" s="108" t="str">
        <f t="shared" si="43"/>
        <v/>
      </c>
      <c r="T64" s="108" t="str">
        <f t="shared" si="44"/>
        <v/>
      </c>
      <c r="U64" s="110" t="str">
        <f t="shared" si="37"/>
        <v/>
      </c>
      <c r="V64" s="110" t="str">
        <f>IF($R64="","",SUM($S64*$Q$12))</f>
        <v/>
      </c>
      <c r="W64" s="110"/>
      <c r="X64" s="111"/>
      <c r="Y64" s="106" t="str">
        <f t="shared" si="38"/>
        <v/>
      </c>
      <c r="AA64" s="121" t="str">
        <f t="shared" si="45"/>
        <v/>
      </c>
      <c r="AB64" s="121" t="str">
        <f t="shared" si="46"/>
        <v/>
      </c>
    </row>
    <row r="65" spans="1:42" ht="18" customHeight="1" x14ac:dyDescent="0.2">
      <c r="A65" s="883"/>
      <c r="B65" s="884"/>
      <c r="C65" s="107" t="s">
        <v>156</v>
      </c>
      <c r="D65" s="112" t="str">
        <f t="shared" si="47"/>
        <v/>
      </c>
      <c r="E65" s="112" t="str">
        <f t="shared" si="34"/>
        <v/>
      </c>
      <c r="F65" s="113" t="str">
        <f t="shared" si="35"/>
        <v/>
      </c>
      <c r="G65" s="113" t="str">
        <f>IF($D65="","",SUM($E65*$Q$12))</f>
        <v/>
      </c>
      <c r="H65" s="113"/>
      <c r="I65" s="114"/>
      <c r="J65" s="115" t="str">
        <f t="shared" si="36"/>
        <v/>
      </c>
      <c r="L65" s="122" t="str">
        <f t="shared" si="40"/>
        <v/>
      </c>
      <c r="M65" s="122" t="str">
        <f t="shared" si="41"/>
        <v/>
      </c>
      <c r="O65" s="883"/>
      <c r="P65" s="884"/>
      <c r="Q65" s="107" t="s">
        <v>156</v>
      </c>
      <c r="R65" s="112" t="str">
        <f t="shared" si="48"/>
        <v/>
      </c>
      <c r="S65" s="112" t="str">
        <f t="shared" si="43"/>
        <v/>
      </c>
      <c r="T65" s="112" t="str">
        <f t="shared" si="44"/>
        <v/>
      </c>
      <c r="U65" s="113" t="str">
        <f t="shared" si="37"/>
        <v/>
      </c>
      <c r="V65" s="113" t="str">
        <f>IF($R65="","",SUM($S65*$Q$12))</f>
        <v/>
      </c>
      <c r="W65" s="113"/>
      <c r="X65" s="114"/>
      <c r="Y65" s="115" t="str">
        <f t="shared" si="38"/>
        <v/>
      </c>
      <c r="AA65" s="122" t="str">
        <f t="shared" si="45"/>
        <v/>
      </c>
      <c r="AB65" s="122" t="str">
        <f t="shared" si="46"/>
        <v/>
      </c>
    </row>
    <row r="66" spans="1:42" ht="18" customHeight="1" x14ac:dyDescent="0.2">
      <c r="A66" s="883"/>
      <c r="B66" s="884"/>
      <c r="C66" s="105" t="s">
        <v>157</v>
      </c>
      <c r="D66" s="108" t="str">
        <f t="shared" si="47"/>
        <v/>
      </c>
      <c r="E66" s="108" t="str">
        <f t="shared" si="34"/>
        <v/>
      </c>
      <c r="F66" s="110" t="str">
        <f t="shared" si="35"/>
        <v/>
      </c>
      <c r="G66" s="110" t="str">
        <f>IF($D66="","",SUM($E66*$P$12))</f>
        <v/>
      </c>
      <c r="H66" s="110"/>
      <c r="I66" s="111"/>
      <c r="J66" s="106" t="str">
        <f t="shared" si="36"/>
        <v/>
      </c>
      <c r="L66" s="121" t="str">
        <f t="shared" si="40"/>
        <v/>
      </c>
      <c r="M66" s="121" t="str">
        <f t="shared" si="41"/>
        <v/>
      </c>
      <c r="O66" s="883"/>
      <c r="P66" s="884"/>
      <c r="Q66" s="105" t="s">
        <v>157</v>
      </c>
      <c r="R66" s="108" t="str">
        <f t="shared" si="48"/>
        <v/>
      </c>
      <c r="S66" s="108" t="str">
        <f t="shared" si="43"/>
        <v/>
      </c>
      <c r="T66" s="108" t="str">
        <f t="shared" si="44"/>
        <v/>
      </c>
      <c r="U66" s="110" t="str">
        <f t="shared" si="37"/>
        <v/>
      </c>
      <c r="V66" s="110" t="str">
        <f>IF($R66="","",SUM($S66*$P$12))</f>
        <v/>
      </c>
      <c r="W66" s="110"/>
      <c r="X66" s="111"/>
      <c r="Y66" s="106" t="str">
        <f t="shared" si="38"/>
        <v/>
      </c>
      <c r="AA66" s="121" t="str">
        <f t="shared" si="45"/>
        <v/>
      </c>
      <c r="AB66" s="121" t="str">
        <f t="shared" si="46"/>
        <v/>
      </c>
    </row>
    <row r="67" spans="1:42" ht="18" customHeight="1" x14ac:dyDescent="0.3">
      <c r="A67" s="883"/>
      <c r="B67" s="884"/>
      <c r="C67" s="107" t="s">
        <v>158</v>
      </c>
      <c r="D67" s="112" t="str">
        <f t="shared" si="47"/>
        <v/>
      </c>
      <c r="E67" s="112" t="str">
        <f t="shared" si="34"/>
        <v/>
      </c>
      <c r="F67" s="113" t="str">
        <f t="shared" si="35"/>
        <v/>
      </c>
      <c r="G67" s="113" t="str">
        <f>IF($D67="","",SUM($E67*$Q$12))</f>
        <v/>
      </c>
      <c r="H67" s="113"/>
      <c r="I67" s="114"/>
      <c r="J67" s="115" t="str">
        <f t="shared" si="36"/>
        <v/>
      </c>
      <c r="L67" s="122" t="str">
        <f t="shared" si="40"/>
        <v/>
      </c>
      <c r="M67" s="122" t="str">
        <f t="shared" si="41"/>
        <v/>
      </c>
      <c r="O67" s="883"/>
      <c r="P67" s="884"/>
      <c r="Q67" s="107" t="s">
        <v>158</v>
      </c>
      <c r="R67" s="112" t="str">
        <f t="shared" si="48"/>
        <v/>
      </c>
      <c r="S67" s="112" t="str">
        <f t="shared" si="43"/>
        <v/>
      </c>
      <c r="T67" s="112" t="str">
        <f t="shared" si="44"/>
        <v/>
      </c>
      <c r="U67" s="113" t="str">
        <f t="shared" si="37"/>
        <v/>
      </c>
      <c r="V67" s="113" t="str">
        <f>IF($R67="","",SUM($S67*$Q$12))</f>
        <v/>
      </c>
      <c r="W67" s="113"/>
      <c r="X67" s="114"/>
      <c r="Y67" s="115" t="str">
        <f t="shared" si="38"/>
        <v/>
      </c>
      <c r="AA67" s="122" t="str">
        <f t="shared" si="45"/>
        <v/>
      </c>
      <c r="AB67" s="122" t="str">
        <f t="shared" si="46"/>
        <v/>
      </c>
      <c r="AD67"/>
      <c r="AE67"/>
      <c r="AF67"/>
      <c r="AG67"/>
      <c r="AH67"/>
      <c r="AI67"/>
      <c r="AJ67"/>
    </row>
    <row r="68" spans="1:42" ht="18" customHeight="1" x14ac:dyDescent="0.3">
      <c r="A68" s="883"/>
      <c r="B68" s="884"/>
      <c r="C68" s="105" t="s">
        <v>159</v>
      </c>
      <c r="D68" s="108" t="str">
        <f t="shared" si="47"/>
        <v/>
      </c>
      <c r="E68" s="108" t="str">
        <f t="shared" si="34"/>
        <v/>
      </c>
      <c r="F68" s="110" t="str">
        <f t="shared" si="35"/>
        <v/>
      </c>
      <c r="G68" s="110" t="str">
        <f>IF($D68="","",SUM($E68*$P$12))</f>
        <v/>
      </c>
      <c r="H68" s="110"/>
      <c r="I68" s="111"/>
      <c r="J68" s="106" t="str">
        <f t="shared" si="36"/>
        <v/>
      </c>
      <c r="L68" s="121" t="str">
        <f t="shared" si="40"/>
        <v/>
      </c>
      <c r="M68" s="121" t="str">
        <f t="shared" si="41"/>
        <v/>
      </c>
      <c r="O68" s="883"/>
      <c r="P68" s="884"/>
      <c r="Q68" s="105" t="s">
        <v>159</v>
      </c>
      <c r="R68" s="108" t="str">
        <f t="shared" si="48"/>
        <v/>
      </c>
      <c r="S68" s="108" t="str">
        <f t="shared" si="43"/>
        <v/>
      </c>
      <c r="T68" s="108" t="str">
        <f t="shared" si="44"/>
        <v/>
      </c>
      <c r="U68" s="110" t="str">
        <f t="shared" si="37"/>
        <v/>
      </c>
      <c r="V68" s="110" t="str">
        <f>IF($R68="","",SUM($S68*$P$12))</f>
        <v/>
      </c>
      <c r="W68" s="110"/>
      <c r="X68" s="111"/>
      <c r="Y68" s="106" t="str">
        <f t="shared" si="38"/>
        <v/>
      </c>
      <c r="AA68" s="121" t="str">
        <f t="shared" si="45"/>
        <v/>
      </c>
      <c r="AB68" s="121" t="str">
        <f t="shared" si="46"/>
        <v/>
      </c>
      <c r="AD68"/>
      <c r="AE68"/>
      <c r="AF68"/>
      <c r="AG68"/>
      <c r="AH68"/>
      <c r="AI68"/>
      <c r="AJ68"/>
    </row>
    <row r="69" spans="1:42" ht="18" customHeight="1" thickBot="1" x14ac:dyDescent="0.35">
      <c r="A69" s="885"/>
      <c r="B69" s="886"/>
      <c r="C69" s="116" t="s">
        <v>160</v>
      </c>
      <c r="D69" s="117" t="str">
        <f t="shared" si="47"/>
        <v/>
      </c>
      <c r="E69" s="117" t="str">
        <f t="shared" si="34"/>
        <v/>
      </c>
      <c r="F69" s="118" t="str">
        <f t="shared" si="35"/>
        <v/>
      </c>
      <c r="G69" s="118" t="str">
        <f>IF($D69="","",SUM($E69*$Q$12))</f>
        <v/>
      </c>
      <c r="H69" s="118"/>
      <c r="I69" s="119"/>
      <c r="J69" s="120" t="str">
        <f t="shared" si="36"/>
        <v/>
      </c>
      <c r="L69" s="123" t="str">
        <f t="shared" si="40"/>
        <v/>
      </c>
      <c r="M69" s="123" t="str">
        <f t="shared" si="41"/>
        <v/>
      </c>
      <c r="O69" s="885"/>
      <c r="P69" s="886"/>
      <c r="Q69" s="116" t="s">
        <v>160</v>
      </c>
      <c r="R69" s="117" t="str">
        <f t="shared" si="48"/>
        <v/>
      </c>
      <c r="S69" s="117" t="str">
        <f t="shared" si="43"/>
        <v/>
      </c>
      <c r="T69" s="117" t="str">
        <f t="shared" si="44"/>
        <v/>
      </c>
      <c r="U69" s="118" t="str">
        <f>IF($R69="","",ROUNDUP(IF(SUM(T69+V69)&lt;30,30,T69+V69),0))</f>
        <v/>
      </c>
      <c r="V69" s="118" t="str">
        <f>IF($R69="","",SUM($S69*$Q$12))</f>
        <v/>
      </c>
      <c r="W69" s="118"/>
      <c r="X69" s="119"/>
      <c r="Y69" s="120" t="str">
        <f t="shared" si="38"/>
        <v/>
      </c>
      <c r="AA69" s="123" t="str">
        <f t="shared" si="45"/>
        <v/>
      </c>
      <c r="AB69" s="123" t="str">
        <f t="shared" si="46"/>
        <v/>
      </c>
      <c r="AD69"/>
      <c r="AE69"/>
      <c r="AF69"/>
      <c r="AG69"/>
      <c r="AH69"/>
      <c r="AI69"/>
      <c r="AJ69"/>
    </row>
    <row r="70" spans="1:42" ht="18" customHeight="1" thickBot="1" x14ac:dyDescent="0.35">
      <c r="AD70"/>
      <c r="AE70"/>
      <c r="AF70"/>
      <c r="AG70"/>
      <c r="AH70"/>
      <c r="AI70"/>
      <c r="AJ70"/>
    </row>
    <row r="71" spans="1:42" ht="18" customHeight="1" x14ac:dyDescent="0.3">
      <c r="A71" s="887">
        <v>2026</v>
      </c>
      <c r="B71" s="882"/>
      <c r="C71" s="892" t="s">
        <v>120</v>
      </c>
      <c r="D71" s="126"/>
      <c r="E71" s="894" t="s">
        <v>147</v>
      </c>
      <c r="F71" s="894" t="s">
        <v>13</v>
      </c>
      <c r="G71" s="894" t="s">
        <v>116</v>
      </c>
      <c r="H71" s="894" t="s">
        <v>144</v>
      </c>
      <c r="I71" s="894" t="s">
        <v>145</v>
      </c>
      <c r="J71" s="890" t="s">
        <v>146</v>
      </c>
      <c r="L71" s="888" t="s">
        <v>152</v>
      </c>
      <c r="M71" s="888" t="s">
        <v>174</v>
      </c>
      <c r="O71" s="887">
        <v>2026</v>
      </c>
      <c r="P71" s="882"/>
      <c r="Q71" s="892" t="s">
        <v>120</v>
      </c>
      <c r="R71" s="126"/>
      <c r="S71" s="894" t="s">
        <v>147</v>
      </c>
      <c r="T71" s="124"/>
      <c r="U71" s="894" t="s">
        <v>13</v>
      </c>
      <c r="V71" s="894" t="s">
        <v>116</v>
      </c>
      <c r="W71" s="894" t="s">
        <v>144</v>
      </c>
      <c r="X71" s="894" t="s">
        <v>145</v>
      </c>
      <c r="Y71" s="890" t="s">
        <v>146</v>
      </c>
      <c r="AA71" s="888" t="s">
        <v>152</v>
      </c>
      <c r="AB71" s="888" t="s">
        <v>174</v>
      </c>
      <c r="AD71"/>
      <c r="AE71"/>
      <c r="AF71"/>
      <c r="AG71"/>
      <c r="AH71"/>
      <c r="AI71"/>
      <c r="AJ71"/>
    </row>
    <row r="72" spans="1:42" ht="18" customHeight="1" x14ac:dyDescent="0.3">
      <c r="A72" s="883"/>
      <c r="B72" s="884"/>
      <c r="C72" s="893"/>
      <c r="D72" s="127"/>
      <c r="E72" s="895"/>
      <c r="F72" s="895"/>
      <c r="G72" s="895"/>
      <c r="H72" s="895"/>
      <c r="I72" s="895"/>
      <c r="J72" s="891"/>
      <c r="L72" s="889"/>
      <c r="M72" s="889"/>
      <c r="O72" s="883"/>
      <c r="P72" s="884"/>
      <c r="Q72" s="893"/>
      <c r="R72" s="127"/>
      <c r="S72" s="895"/>
      <c r="T72" s="125"/>
      <c r="U72" s="895"/>
      <c r="V72" s="895"/>
      <c r="W72" s="895"/>
      <c r="X72" s="895"/>
      <c r="Y72" s="891"/>
      <c r="AA72" s="889"/>
      <c r="AB72" s="889"/>
      <c r="AD72"/>
      <c r="AE72"/>
      <c r="AF72"/>
      <c r="AG72"/>
      <c r="AH72"/>
      <c r="AI72"/>
      <c r="AJ72"/>
    </row>
    <row r="73" spans="1:42" ht="18" customHeight="1" x14ac:dyDescent="0.3">
      <c r="A73" s="883"/>
      <c r="B73" s="884"/>
      <c r="C73" s="105" t="s">
        <v>153</v>
      </c>
      <c r="D73" s="108" t="str">
        <f>IF(J69&lt;=0,"",J69)</f>
        <v/>
      </c>
      <c r="E73" s="108" t="str">
        <f t="shared" ref="E73:E84" si="49">IF($D73="","",$D73)</f>
        <v/>
      </c>
      <c r="F73" s="110" t="str">
        <f t="shared" ref="F73:F84" si="50">IF($D73="","",$E$8)</f>
        <v/>
      </c>
      <c r="G73" s="110" t="str">
        <f>IF($D73="","",SUM($E73*$Q$12))</f>
        <v/>
      </c>
      <c r="H73" s="110"/>
      <c r="I73" s="111"/>
      <c r="J73" s="106" t="str">
        <f t="shared" ref="J73:J84" si="51">IF(D73="","",SUM(E73+G73+I73)-F73)</f>
        <v/>
      </c>
      <c r="L73" s="128" t="str">
        <f>IF(D73="","",G73+L69)</f>
        <v/>
      </c>
      <c r="M73" s="128" t="str">
        <f>IF(E73="","",F73+M69)</f>
        <v/>
      </c>
      <c r="O73" s="883"/>
      <c r="P73" s="884"/>
      <c r="Q73" s="105" t="s">
        <v>153</v>
      </c>
      <c r="R73" s="108" t="str">
        <f>IF(Y69&lt;=0,"",Y69)</f>
        <v/>
      </c>
      <c r="S73" s="108" t="str">
        <f>IF($R73="","",$R73)</f>
        <v/>
      </c>
      <c r="T73" s="108" t="str">
        <f>IF($R73="","",$S73*0.009835)</f>
        <v/>
      </c>
      <c r="U73" s="110" t="str">
        <f t="shared" ref="U73:U83" si="52">IF($R73="","",ROUNDUP(IF(SUM(T73+V73)&lt;30,30,T73+V73),0))</f>
        <v/>
      </c>
      <c r="V73" s="110" t="str">
        <f>IF($R73="","",SUM($S73*$Q$12))</f>
        <v/>
      </c>
      <c r="W73" s="110"/>
      <c r="X73" s="111"/>
      <c r="Y73" s="106" t="str">
        <f t="shared" ref="Y73:Y84" si="53">IF(R73="","",SUM(S73+V73+X73)-U73)</f>
        <v/>
      </c>
      <c r="AA73" s="128" t="str">
        <f>IF(R73="","",V73+AA69)</f>
        <v/>
      </c>
      <c r="AB73" s="128" t="str">
        <f>IF(R73="","",U73+AB69)</f>
        <v/>
      </c>
      <c r="AD73"/>
      <c r="AE73"/>
      <c r="AF73"/>
      <c r="AG73"/>
      <c r="AH73"/>
      <c r="AI73"/>
      <c r="AJ73"/>
    </row>
    <row r="74" spans="1:42" ht="18" customHeight="1" x14ac:dyDescent="0.3">
      <c r="A74" s="883"/>
      <c r="B74" s="884"/>
      <c r="C74" s="107" t="s">
        <v>151</v>
      </c>
      <c r="D74" s="112" t="str">
        <f t="shared" ref="D74:D75" si="54">IF(J73&lt;=0,"",J73)</f>
        <v/>
      </c>
      <c r="E74" s="112" t="str">
        <f t="shared" si="49"/>
        <v/>
      </c>
      <c r="F74" s="113" t="str">
        <f t="shared" si="50"/>
        <v/>
      </c>
      <c r="G74" s="113" t="str">
        <f>IF($D74="","",SUM($E74*$N$12))</f>
        <v/>
      </c>
      <c r="H74" s="113"/>
      <c r="I74" s="114"/>
      <c r="J74" s="115" t="str">
        <f t="shared" si="51"/>
        <v/>
      </c>
      <c r="L74" s="122" t="str">
        <f t="shared" ref="L74:L84" si="55">IF(D74="","",G74+L73)</f>
        <v/>
      </c>
      <c r="M74" s="122" t="str">
        <f t="shared" ref="M74:M84" si="56">IF(E74="","",F74+M73)</f>
        <v/>
      </c>
      <c r="O74" s="883"/>
      <c r="P74" s="884"/>
      <c r="Q74" s="107" t="s">
        <v>151</v>
      </c>
      <c r="R74" s="112" t="str">
        <f t="shared" ref="R74:R75" si="57">IF(Y73&lt;=0,"",Y73)</f>
        <v/>
      </c>
      <c r="S74" s="112" t="str">
        <f t="shared" ref="S74:S84" si="58">IF($R74="","",$R74)</f>
        <v/>
      </c>
      <c r="T74" s="112" t="str">
        <f t="shared" ref="T74:T84" si="59">IF($R74="","",$S74*0.009835)</f>
        <v/>
      </c>
      <c r="U74" s="113" t="str">
        <f t="shared" si="52"/>
        <v/>
      </c>
      <c r="V74" s="113" t="str">
        <f>IF($R74="","",SUM($S74*$N$12))</f>
        <v/>
      </c>
      <c r="W74" s="113"/>
      <c r="X74" s="114"/>
      <c r="Y74" s="115" t="str">
        <f t="shared" si="53"/>
        <v/>
      </c>
      <c r="AA74" s="122" t="str">
        <f t="shared" ref="AA74:AA84" si="60">IF(R74="","",V74+AA73)</f>
        <v/>
      </c>
      <c r="AB74" s="122" t="str">
        <f t="shared" ref="AB74:AB84" si="61">IF(R74="","",U74+AB73)</f>
        <v/>
      </c>
      <c r="AD74"/>
      <c r="AE74"/>
      <c r="AF74"/>
      <c r="AG74"/>
      <c r="AH74"/>
      <c r="AI74"/>
      <c r="AJ74"/>
      <c r="AK74"/>
      <c r="AL74"/>
      <c r="AM74"/>
      <c r="AN74"/>
      <c r="AO74"/>
      <c r="AP74"/>
    </row>
    <row r="75" spans="1:42" ht="18" customHeight="1" x14ac:dyDescent="0.3">
      <c r="A75" s="883"/>
      <c r="B75" s="884"/>
      <c r="C75" s="105" t="s">
        <v>154</v>
      </c>
      <c r="D75" s="108" t="str">
        <f t="shared" si="54"/>
        <v/>
      </c>
      <c r="E75" s="108" t="str">
        <f t="shared" si="49"/>
        <v/>
      </c>
      <c r="F75" s="110" t="str">
        <f t="shared" si="50"/>
        <v/>
      </c>
      <c r="G75" s="110" t="str">
        <f>IF($D75="","",SUM($E75*$Q$12))</f>
        <v/>
      </c>
      <c r="H75" s="110"/>
      <c r="I75" s="111"/>
      <c r="J75" s="106" t="str">
        <f t="shared" si="51"/>
        <v/>
      </c>
      <c r="L75" s="121" t="str">
        <f t="shared" si="55"/>
        <v/>
      </c>
      <c r="M75" s="121" t="str">
        <f t="shared" si="56"/>
        <v/>
      </c>
      <c r="O75" s="883"/>
      <c r="P75" s="884"/>
      <c r="Q75" s="105" t="s">
        <v>154</v>
      </c>
      <c r="R75" s="108" t="str">
        <f t="shared" si="57"/>
        <v/>
      </c>
      <c r="S75" s="108" t="str">
        <f t="shared" si="58"/>
        <v/>
      </c>
      <c r="T75" s="108" t="str">
        <f t="shared" si="59"/>
        <v/>
      </c>
      <c r="U75" s="110" t="str">
        <f t="shared" si="52"/>
        <v/>
      </c>
      <c r="V75" s="110" t="str">
        <f>IF($R75="","",SUM($S75*$Q$12))</f>
        <v/>
      </c>
      <c r="W75" s="110"/>
      <c r="X75" s="111"/>
      <c r="Y75" s="106" t="str">
        <f t="shared" si="53"/>
        <v/>
      </c>
      <c r="AA75" s="121" t="str">
        <f t="shared" si="60"/>
        <v/>
      </c>
      <c r="AB75" s="121" t="str">
        <f t="shared" si="61"/>
        <v/>
      </c>
      <c r="AD75"/>
      <c r="AE75"/>
      <c r="AF75"/>
      <c r="AG75"/>
      <c r="AH75"/>
      <c r="AI75"/>
      <c r="AJ75"/>
      <c r="AK75"/>
      <c r="AL75"/>
      <c r="AM75"/>
      <c r="AN75"/>
      <c r="AO75"/>
      <c r="AP75"/>
    </row>
    <row r="76" spans="1:42" ht="18" customHeight="1" x14ac:dyDescent="0.3">
      <c r="A76" s="883"/>
      <c r="B76" s="884"/>
      <c r="C76" s="107" t="s">
        <v>155</v>
      </c>
      <c r="D76" s="112" t="str">
        <f>IF(J75&lt;=0,"",J75)</f>
        <v/>
      </c>
      <c r="E76" s="112" t="str">
        <f>IF($D76="","",$D76)</f>
        <v/>
      </c>
      <c r="F76" s="113" t="str">
        <f t="shared" si="50"/>
        <v/>
      </c>
      <c r="G76" s="113" t="str">
        <f>IF($D76="","",SUM($E76*$P$12))</f>
        <v/>
      </c>
      <c r="H76" s="113"/>
      <c r="I76" s="114"/>
      <c r="J76" s="115" t="str">
        <f t="shared" si="51"/>
        <v/>
      </c>
      <c r="L76" s="122" t="str">
        <f t="shared" si="55"/>
        <v/>
      </c>
      <c r="M76" s="122" t="str">
        <f t="shared" si="56"/>
        <v/>
      </c>
      <c r="O76" s="883"/>
      <c r="P76" s="884"/>
      <c r="Q76" s="107" t="s">
        <v>155</v>
      </c>
      <c r="R76" s="112" t="str">
        <f>IF(Y75&lt;=0,"",Y75)</f>
        <v/>
      </c>
      <c r="S76" s="112" t="str">
        <f t="shared" si="58"/>
        <v/>
      </c>
      <c r="T76" s="112" t="str">
        <f t="shared" si="59"/>
        <v/>
      </c>
      <c r="U76" s="113" t="str">
        <f t="shared" si="52"/>
        <v/>
      </c>
      <c r="V76" s="113" t="str">
        <f>IF($R76="","",SUM($S76*$P$12))</f>
        <v/>
      </c>
      <c r="W76" s="113"/>
      <c r="X76" s="114"/>
      <c r="Y76" s="115" t="str">
        <f t="shared" si="53"/>
        <v/>
      </c>
      <c r="AA76" s="122" t="str">
        <f t="shared" si="60"/>
        <v/>
      </c>
      <c r="AB76" s="122" t="str">
        <f t="shared" si="61"/>
        <v/>
      </c>
      <c r="AD76"/>
      <c r="AE76"/>
      <c r="AF76"/>
      <c r="AG76"/>
      <c r="AH76"/>
      <c r="AI76"/>
      <c r="AJ76"/>
      <c r="AK76"/>
      <c r="AL76"/>
      <c r="AM76"/>
      <c r="AN76"/>
      <c r="AO76"/>
      <c r="AP76"/>
    </row>
    <row r="77" spans="1:42" ht="18" customHeight="1" x14ac:dyDescent="0.3">
      <c r="A77" s="883"/>
      <c r="B77" s="884"/>
      <c r="C77" s="105" t="s">
        <v>134</v>
      </c>
      <c r="D77" s="108" t="str">
        <f t="shared" ref="D77:D84" si="62">IF(J76&lt;=0,"",J76)</f>
        <v/>
      </c>
      <c r="E77" s="108" t="str">
        <f t="shared" si="49"/>
        <v/>
      </c>
      <c r="F77" s="110" t="str">
        <f t="shared" si="50"/>
        <v/>
      </c>
      <c r="G77" s="110" t="str">
        <f>IF($D77="","",SUM($E77*$Q$12))</f>
        <v/>
      </c>
      <c r="H77" s="110"/>
      <c r="I77" s="111"/>
      <c r="J77" s="106" t="str">
        <f t="shared" si="51"/>
        <v/>
      </c>
      <c r="L77" s="121" t="str">
        <f t="shared" si="55"/>
        <v/>
      </c>
      <c r="M77" s="121" t="str">
        <f t="shared" si="56"/>
        <v/>
      </c>
      <c r="O77" s="883"/>
      <c r="P77" s="884"/>
      <c r="Q77" s="105" t="s">
        <v>134</v>
      </c>
      <c r="R77" s="108" t="str">
        <f t="shared" ref="R77:R84" si="63">IF(Y76&lt;=0,"",Y76)</f>
        <v/>
      </c>
      <c r="S77" s="108" t="str">
        <f t="shared" si="58"/>
        <v/>
      </c>
      <c r="T77" s="108" t="str">
        <f t="shared" si="59"/>
        <v/>
      </c>
      <c r="U77" s="110" t="str">
        <f t="shared" si="52"/>
        <v/>
      </c>
      <c r="V77" s="110" t="str">
        <f>IF($R77="","",SUM($S77*$Q$12))</f>
        <v/>
      </c>
      <c r="W77" s="110"/>
      <c r="X77" s="111"/>
      <c r="Y77" s="106" t="str">
        <f t="shared" si="53"/>
        <v/>
      </c>
      <c r="AA77" s="121" t="str">
        <f t="shared" si="60"/>
        <v/>
      </c>
      <c r="AB77" s="121" t="str">
        <f t="shared" si="61"/>
        <v/>
      </c>
      <c r="AD77"/>
      <c r="AE77"/>
      <c r="AF77"/>
      <c r="AG77"/>
      <c r="AH77"/>
      <c r="AI77"/>
      <c r="AJ77"/>
      <c r="AK77"/>
      <c r="AL77"/>
      <c r="AM77"/>
      <c r="AN77"/>
      <c r="AO77"/>
      <c r="AP77"/>
    </row>
    <row r="78" spans="1:42" ht="18" customHeight="1" x14ac:dyDescent="0.3">
      <c r="A78" s="883"/>
      <c r="B78" s="884"/>
      <c r="C78" s="107" t="s">
        <v>135</v>
      </c>
      <c r="D78" s="112" t="str">
        <f t="shared" si="62"/>
        <v/>
      </c>
      <c r="E78" s="112" t="str">
        <f t="shared" si="49"/>
        <v/>
      </c>
      <c r="F78" s="113" t="str">
        <f t="shared" si="50"/>
        <v/>
      </c>
      <c r="G78" s="113" t="str">
        <f>IF($D78="","",SUM($E78*$P$12))</f>
        <v/>
      </c>
      <c r="H78" s="113"/>
      <c r="I78" s="114"/>
      <c r="J78" s="115" t="str">
        <f t="shared" si="51"/>
        <v/>
      </c>
      <c r="L78" s="122" t="str">
        <f t="shared" si="55"/>
        <v/>
      </c>
      <c r="M78" s="122" t="str">
        <f t="shared" si="56"/>
        <v/>
      </c>
      <c r="O78" s="883"/>
      <c r="P78" s="884"/>
      <c r="Q78" s="107" t="s">
        <v>135</v>
      </c>
      <c r="R78" s="112" t="str">
        <f t="shared" si="63"/>
        <v/>
      </c>
      <c r="S78" s="112" t="str">
        <f t="shared" si="58"/>
        <v/>
      </c>
      <c r="T78" s="112" t="str">
        <f t="shared" si="59"/>
        <v/>
      </c>
      <c r="U78" s="113" t="str">
        <f t="shared" si="52"/>
        <v/>
      </c>
      <c r="V78" s="113" t="str">
        <f>IF($R78="","",SUM($S78*$P$12))</f>
        <v/>
      </c>
      <c r="W78" s="113"/>
      <c r="X78" s="114"/>
      <c r="Y78" s="115" t="str">
        <f t="shared" si="53"/>
        <v/>
      </c>
      <c r="AA78" s="122" t="str">
        <f t="shared" si="60"/>
        <v/>
      </c>
      <c r="AB78" s="122" t="str">
        <f t="shared" si="61"/>
        <v/>
      </c>
      <c r="AD78"/>
      <c r="AE78"/>
      <c r="AF78"/>
      <c r="AG78"/>
      <c r="AH78"/>
      <c r="AI78"/>
      <c r="AJ78"/>
      <c r="AK78"/>
      <c r="AL78"/>
      <c r="AM78"/>
      <c r="AN78"/>
      <c r="AO78"/>
      <c r="AP78"/>
    </row>
    <row r="79" spans="1:42" ht="18" customHeight="1" x14ac:dyDescent="0.3">
      <c r="A79" s="883"/>
      <c r="B79" s="884"/>
      <c r="C79" s="105" t="s">
        <v>136</v>
      </c>
      <c r="D79" s="108" t="str">
        <f t="shared" si="62"/>
        <v/>
      </c>
      <c r="E79" s="108" t="str">
        <f t="shared" si="49"/>
        <v/>
      </c>
      <c r="F79" s="110" t="str">
        <f t="shared" si="50"/>
        <v/>
      </c>
      <c r="G79" s="110" t="str">
        <f>IF($D79="","",SUM($E79*$Q$12))</f>
        <v/>
      </c>
      <c r="H79" s="110"/>
      <c r="I79" s="111"/>
      <c r="J79" s="106" t="str">
        <f t="shared" si="51"/>
        <v/>
      </c>
      <c r="L79" s="121" t="str">
        <f t="shared" si="55"/>
        <v/>
      </c>
      <c r="M79" s="121" t="str">
        <f t="shared" si="56"/>
        <v/>
      </c>
      <c r="O79" s="883"/>
      <c r="P79" s="884"/>
      <c r="Q79" s="105" t="s">
        <v>136</v>
      </c>
      <c r="R79" s="108" t="str">
        <f t="shared" si="63"/>
        <v/>
      </c>
      <c r="S79" s="108" t="str">
        <f t="shared" si="58"/>
        <v/>
      </c>
      <c r="T79" s="108" t="str">
        <f t="shared" si="59"/>
        <v/>
      </c>
      <c r="U79" s="110" t="str">
        <f t="shared" si="52"/>
        <v/>
      </c>
      <c r="V79" s="110" t="str">
        <f>IF($R79="","",SUM($S79*$Q$12))</f>
        <v/>
      </c>
      <c r="W79" s="110"/>
      <c r="X79" s="111"/>
      <c r="Y79" s="106" t="str">
        <f t="shared" si="53"/>
        <v/>
      </c>
      <c r="AA79" s="121" t="str">
        <f t="shared" si="60"/>
        <v/>
      </c>
      <c r="AB79" s="121" t="str">
        <f t="shared" si="61"/>
        <v/>
      </c>
      <c r="AD79"/>
      <c r="AE79"/>
      <c r="AF79"/>
      <c r="AG79"/>
      <c r="AH79"/>
      <c r="AI79"/>
      <c r="AJ79"/>
      <c r="AK79"/>
      <c r="AL79"/>
      <c r="AM79"/>
      <c r="AN79"/>
      <c r="AO79"/>
      <c r="AP79"/>
    </row>
    <row r="80" spans="1:42" ht="18" customHeight="1" x14ac:dyDescent="0.3">
      <c r="A80" s="883"/>
      <c r="B80" s="884"/>
      <c r="C80" s="107" t="s">
        <v>156</v>
      </c>
      <c r="D80" s="112" t="str">
        <f t="shared" si="62"/>
        <v/>
      </c>
      <c r="E80" s="112" t="str">
        <f t="shared" si="49"/>
        <v/>
      </c>
      <c r="F80" s="113" t="str">
        <f t="shared" si="50"/>
        <v/>
      </c>
      <c r="G80" s="113" t="str">
        <f>IF($D80="","",SUM($E80*$Q$12))</f>
        <v/>
      </c>
      <c r="H80" s="113"/>
      <c r="I80" s="114"/>
      <c r="J80" s="115" t="str">
        <f t="shared" si="51"/>
        <v/>
      </c>
      <c r="L80" s="122" t="str">
        <f t="shared" si="55"/>
        <v/>
      </c>
      <c r="M80" s="122" t="str">
        <f t="shared" si="56"/>
        <v/>
      </c>
      <c r="O80" s="883"/>
      <c r="P80" s="884"/>
      <c r="Q80" s="107" t="s">
        <v>156</v>
      </c>
      <c r="R80" s="112" t="str">
        <f t="shared" si="63"/>
        <v/>
      </c>
      <c r="S80" s="112" t="str">
        <f t="shared" si="58"/>
        <v/>
      </c>
      <c r="T80" s="112" t="str">
        <f t="shared" si="59"/>
        <v/>
      </c>
      <c r="U80" s="113" t="str">
        <f t="shared" si="52"/>
        <v/>
      </c>
      <c r="V80" s="113" t="str">
        <f>IF($R80="","",SUM($S80*$Q$12))</f>
        <v/>
      </c>
      <c r="W80" s="113"/>
      <c r="X80" s="114"/>
      <c r="Y80" s="115" t="str">
        <f t="shared" si="53"/>
        <v/>
      </c>
      <c r="AA80" s="122" t="str">
        <f t="shared" si="60"/>
        <v/>
      </c>
      <c r="AB80" s="122" t="str">
        <f t="shared" si="61"/>
        <v/>
      </c>
      <c r="AD80"/>
      <c r="AE80"/>
      <c r="AF80"/>
      <c r="AG80"/>
      <c r="AH80"/>
      <c r="AI80"/>
      <c r="AJ80"/>
      <c r="AK80"/>
      <c r="AL80"/>
      <c r="AM80"/>
      <c r="AN80"/>
      <c r="AO80"/>
      <c r="AP80"/>
    </row>
    <row r="81" spans="1:42" ht="18" customHeight="1" x14ac:dyDescent="0.3">
      <c r="A81" s="883"/>
      <c r="B81" s="884"/>
      <c r="C81" s="105" t="s">
        <v>157</v>
      </c>
      <c r="D81" s="108" t="str">
        <f t="shared" si="62"/>
        <v/>
      </c>
      <c r="E81" s="108" t="str">
        <f t="shared" si="49"/>
        <v/>
      </c>
      <c r="F81" s="110" t="str">
        <f t="shared" si="50"/>
        <v/>
      </c>
      <c r="G81" s="110" t="str">
        <f>IF($D81="","",SUM($E81*$P$12))</f>
        <v/>
      </c>
      <c r="H81" s="110"/>
      <c r="I81" s="111"/>
      <c r="J81" s="106" t="str">
        <f t="shared" si="51"/>
        <v/>
      </c>
      <c r="L81" s="121" t="str">
        <f t="shared" si="55"/>
        <v/>
      </c>
      <c r="M81" s="121" t="str">
        <f t="shared" si="56"/>
        <v/>
      </c>
      <c r="O81" s="883"/>
      <c r="P81" s="884"/>
      <c r="Q81" s="105" t="s">
        <v>157</v>
      </c>
      <c r="R81" s="108" t="str">
        <f t="shared" si="63"/>
        <v/>
      </c>
      <c r="S81" s="108" t="str">
        <f t="shared" si="58"/>
        <v/>
      </c>
      <c r="T81" s="108" t="str">
        <f t="shared" si="59"/>
        <v/>
      </c>
      <c r="U81" s="110" t="str">
        <f t="shared" si="52"/>
        <v/>
      </c>
      <c r="V81" s="110" t="str">
        <f>IF($R81="","",SUM($S81*$P$12))</f>
        <v/>
      </c>
      <c r="W81" s="110"/>
      <c r="X81" s="111"/>
      <c r="Y81" s="106" t="str">
        <f t="shared" si="53"/>
        <v/>
      </c>
      <c r="AA81" s="121" t="str">
        <f t="shared" si="60"/>
        <v/>
      </c>
      <c r="AB81" s="121" t="str">
        <f t="shared" si="61"/>
        <v/>
      </c>
      <c r="AD81"/>
      <c r="AE81"/>
      <c r="AF81"/>
      <c r="AG81"/>
      <c r="AH81"/>
      <c r="AI81"/>
      <c r="AJ81"/>
      <c r="AK81"/>
      <c r="AL81"/>
      <c r="AM81"/>
      <c r="AN81"/>
      <c r="AO81"/>
      <c r="AP81"/>
    </row>
    <row r="82" spans="1:42" ht="18" customHeight="1" x14ac:dyDescent="0.3">
      <c r="A82" s="883"/>
      <c r="B82" s="884"/>
      <c r="C82" s="107" t="s">
        <v>158</v>
      </c>
      <c r="D82" s="112" t="str">
        <f t="shared" si="62"/>
        <v/>
      </c>
      <c r="E82" s="112" t="str">
        <f t="shared" si="49"/>
        <v/>
      </c>
      <c r="F82" s="113" t="str">
        <f t="shared" si="50"/>
        <v/>
      </c>
      <c r="G82" s="113" t="str">
        <f>IF($D82="","",SUM($E82*$Q$12))</f>
        <v/>
      </c>
      <c r="H82" s="113"/>
      <c r="I82" s="114"/>
      <c r="J82" s="115" t="str">
        <f t="shared" si="51"/>
        <v/>
      </c>
      <c r="L82" s="122" t="str">
        <f t="shared" si="55"/>
        <v/>
      </c>
      <c r="M82" s="122" t="str">
        <f t="shared" si="56"/>
        <v/>
      </c>
      <c r="O82" s="883"/>
      <c r="P82" s="884"/>
      <c r="Q82" s="107" t="s">
        <v>158</v>
      </c>
      <c r="R82" s="112" t="str">
        <f t="shared" si="63"/>
        <v/>
      </c>
      <c r="S82" s="112" t="str">
        <f t="shared" si="58"/>
        <v/>
      </c>
      <c r="T82" s="112" t="str">
        <f t="shared" si="59"/>
        <v/>
      </c>
      <c r="U82" s="113" t="str">
        <f t="shared" si="52"/>
        <v/>
      </c>
      <c r="V82" s="113" t="str">
        <f>IF($R82="","",SUM($S82*$Q$12))</f>
        <v/>
      </c>
      <c r="W82" s="113"/>
      <c r="X82" s="114"/>
      <c r="Y82" s="115" t="str">
        <f t="shared" si="53"/>
        <v/>
      </c>
      <c r="AA82" s="122" t="str">
        <f t="shared" si="60"/>
        <v/>
      </c>
      <c r="AB82" s="122" t="str">
        <f t="shared" si="61"/>
        <v/>
      </c>
      <c r="AD82"/>
      <c r="AE82"/>
      <c r="AF82"/>
      <c r="AG82"/>
      <c r="AH82"/>
      <c r="AI82"/>
      <c r="AJ82"/>
      <c r="AK82"/>
      <c r="AL82"/>
      <c r="AM82"/>
      <c r="AN82"/>
      <c r="AO82"/>
      <c r="AP82"/>
    </row>
    <row r="83" spans="1:42" ht="18" customHeight="1" x14ac:dyDescent="0.3">
      <c r="A83" s="883"/>
      <c r="B83" s="884"/>
      <c r="C83" s="105" t="s">
        <v>159</v>
      </c>
      <c r="D83" s="108" t="str">
        <f t="shared" si="62"/>
        <v/>
      </c>
      <c r="E83" s="108" t="str">
        <f t="shared" si="49"/>
        <v/>
      </c>
      <c r="F83" s="110" t="str">
        <f t="shared" si="50"/>
        <v/>
      </c>
      <c r="G83" s="110" t="str">
        <f>IF($D83="","",SUM($E83*$P$12))</f>
        <v/>
      </c>
      <c r="H83" s="110"/>
      <c r="I83" s="111"/>
      <c r="J83" s="106" t="str">
        <f t="shared" si="51"/>
        <v/>
      </c>
      <c r="L83" s="121" t="str">
        <f t="shared" si="55"/>
        <v/>
      </c>
      <c r="M83" s="121" t="str">
        <f t="shared" si="56"/>
        <v/>
      </c>
      <c r="O83" s="883"/>
      <c r="P83" s="884"/>
      <c r="Q83" s="105" t="s">
        <v>159</v>
      </c>
      <c r="R83" s="108" t="str">
        <f t="shared" si="63"/>
        <v/>
      </c>
      <c r="S83" s="108" t="str">
        <f t="shared" si="58"/>
        <v/>
      </c>
      <c r="T83" s="108" t="str">
        <f t="shared" si="59"/>
        <v/>
      </c>
      <c r="U83" s="110" t="str">
        <f t="shared" si="52"/>
        <v/>
      </c>
      <c r="V83" s="110" t="str">
        <f>IF($R83="","",SUM($S83*$P$12))</f>
        <v/>
      </c>
      <c r="W83" s="110"/>
      <c r="X83" s="111"/>
      <c r="Y83" s="106" t="str">
        <f t="shared" si="53"/>
        <v/>
      </c>
      <c r="AA83" s="121" t="str">
        <f t="shared" si="60"/>
        <v/>
      </c>
      <c r="AB83" s="121" t="str">
        <f t="shared" si="61"/>
        <v/>
      </c>
      <c r="AD83"/>
      <c r="AE83"/>
      <c r="AF83"/>
      <c r="AG83"/>
      <c r="AH83"/>
      <c r="AI83"/>
      <c r="AJ83"/>
      <c r="AK83"/>
      <c r="AL83"/>
      <c r="AM83"/>
      <c r="AN83"/>
      <c r="AO83"/>
      <c r="AP83"/>
    </row>
    <row r="84" spans="1:42" ht="18" customHeight="1" thickBot="1" x14ac:dyDescent="0.35">
      <c r="A84" s="885"/>
      <c r="B84" s="886"/>
      <c r="C84" s="116" t="s">
        <v>160</v>
      </c>
      <c r="D84" s="117" t="str">
        <f t="shared" si="62"/>
        <v/>
      </c>
      <c r="E84" s="117" t="str">
        <f t="shared" si="49"/>
        <v/>
      </c>
      <c r="F84" s="118" t="str">
        <f t="shared" si="50"/>
        <v/>
      </c>
      <c r="G84" s="118" t="str">
        <f>IF($D84="","",SUM($E84*$Q$12))</f>
        <v/>
      </c>
      <c r="H84" s="118"/>
      <c r="I84" s="119"/>
      <c r="J84" s="120" t="str">
        <f t="shared" si="51"/>
        <v/>
      </c>
      <c r="L84" s="123" t="str">
        <f t="shared" si="55"/>
        <v/>
      </c>
      <c r="M84" s="123" t="str">
        <f t="shared" si="56"/>
        <v/>
      </c>
      <c r="O84" s="885"/>
      <c r="P84" s="886"/>
      <c r="Q84" s="116" t="s">
        <v>160</v>
      </c>
      <c r="R84" s="117" t="str">
        <f t="shared" si="63"/>
        <v/>
      </c>
      <c r="S84" s="117" t="str">
        <f t="shared" si="58"/>
        <v/>
      </c>
      <c r="T84" s="117" t="str">
        <f t="shared" si="59"/>
        <v/>
      </c>
      <c r="U84" s="118" t="str">
        <f>IF($R84="","",ROUNDUP(IF(SUM(T84+V84)&lt;30,30,T84+V84),0))</f>
        <v/>
      </c>
      <c r="V84" s="118" t="str">
        <f>IF($R84="","",SUM($S84*$Q$12))</f>
        <v/>
      </c>
      <c r="W84" s="118"/>
      <c r="X84" s="119"/>
      <c r="Y84" s="120" t="str">
        <f t="shared" si="53"/>
        <v/>
      </c>
      <c r="AA84" s="123" t="str">
        <f t="shared" si="60"/>
        <v/>
      </c>
      <c r="AB84" s="123" t="str">
        <f t="shared" si="61"/>
        <v/>
      </c>
      <c r="AD84"/>
      <c r="AE84"/>
      <c r="AF84"/>
      <c r="AG84"/>
      <c r="AH84"/>
      <c r="AI84"/>
      <c r="AJ84"/>
      <c r="AK84"/>
      <c r="AL84"/>
      <c r="AM84"/>
      <c r="AN84"/>
      <c r="AO84"/>
      <c r="AP84"/>
    </row>
    <row r="85" spans="1:42" ht="18" customHeight="1" thickBot="1" x14ac:dyDescent="0.35">
      <c r="M85"/>
      <c r="N85"/>
      <c r="AB85"/>
      <c r="AC85"/>
      <c r="AD85"/>
      <c r="AE85"/>
      <c r="AF85"/>
      <c r="AG85"/>
      <c r="AH85"/>
      <c r="AI85"/>
      <c r="AJ85"/>
      <c r="AK85"/>
      <c r="AL85"/>
      <c r="AM85"/>
      <c r="AN85"/>
      <c r="AO85"/>
      <c r="AP85"/>
    </row>
    <row r="86" spans="1:42" ht="18" customHeight="1" x14ac:dyDescent="0.3">
      <c r="A86" s="887">
        <v>2027</v>
      </c>
      <c r="B86" s="882"/>
      <c r="C86" s="892" t="s">
        <v>120</v>
      </c>
      <c r="D86" s="126"/>
      <c r="E86" s="894" t="s">
        <v>147</v>
      </c>
      <c r="F86" s="894" t="s">
        <v>13</v>
      </c>
      <c r="G86" s="894" t="s">
        <v>116</v>
      </c>
      <c r="H86" s="894" t="s">
        <v>144</v>
      </c>
      <c r="I86" s="894" t="s">
        <v>145</v>
      </c>
      <c r="J86" s="890" t="s">
        <v>146</v>
      </c>
      <c r="L86" s="888" t="s">
        <v>152</v>
      </c>
      <c r="M86" s="888" t="s">
        <v>174</v>
      </c>
      <c r="N86"/>
      <c r="O86" s="887">
        <v>2027</v>
      </c>
      <c r="P86" s="882"/>
      <c r="Q86" s="892" t="s">
        <v>120</v>
      </c>
      <c r="R86" s="126"/>
      <c r="S86" s="894" t="s">
        <v>147</v>
      </c>
      <c r="T86" s="124"/>
      <c r="U86" s="894" t="s">
        <v>13</v>
      </c>
      <c r="V86" s="894" t="s">
        <v>116</v>
      </c>
      <c r="W86" s="894" t="s">
        <v>144</v>
      </c>
      <c r="X86" s="894" t="s">
        <v>145</v>
      </c>
      <c r="Y86" s="890" t="s">
        <v>146</v>
      </c>
      <c r="AA86" s="888" t="s">
        <v>152</v>
      </c>
      <c r="AB86" s="888" t="s">
        <v>174</v>
      </c>
      <c r="AC86"/>
      <c r="AD86"/>
      <c r="AE86"/>
      <c r="AF86"/>
      <c r="AG86"/>
      <c r="AH86"/>
      <c r="AI86"/>
      <c r="AJ86"/>
      <c r="AK86"/>
      <c r="AL86"/>
      <c r="AM86"/>
      <c r="AN86"/>
      <c r="AO86"/>
      <c r="AP86"/>
    </row>
    <row r="87" spans="1:42" ht="18" customHeight="1" x14ac:dyDescent="0.3">
      <c r="A87" s="883"/>
      <c r="B87" s="884"/>
      <c r="C87" s="893"/>
      <c r="D87" s="127"/>
      <c r="E87" s="895"/>
      <c r="F87" s="895"/>
      <c r="G87" s="895"/>
      <c r="H87" s="895"/>
      <c r="I87" s="895"/>
      <c r="J87" s="891"/>
      <c r="L87" s="889"/>
      <c r="M87" s="889"/>
      <c r="N87"/>
      <c r="O87" s="883"/>
      <c r="P87" s="884"/>
      <c r="Q87" s="893"/>
      <c r="R87" s="127"/>
      <c r="S87" s="895"/>
      <c r="T87" s="125"/>
      <c r="U87" s="895"/>
      <c r="V87" s="895"/>
      <c r="W87" s="895"/>
      <c r="X87" s="895"/>
      <c r="Y87" s="891"/>
      <c r="AA87" s="889"/>
      <c r="AB87" s="889"/>
      <c r="AC87"/>
      <c r="AD87"/>
      <c r="AE87"/>
      <c r="AF87"/>
      <c r="AG87"/>
      <c r="AH87"/>
      <c r="AI87"/>
      <c r="AJ87"/>
      <c r="AK87"/>
      <c r="AL87"/>
      <c r="AM87"/>
      <c r="AN87"/>
      <c r="AO87"/>
      <c r="AP87"/>
    </row>
    <row r="88" spans="1:42" ht="18" customHeight="1" x14ac:dyDescent="0.3">
      <c r="A88" s="883"/>
      <c r="B88" s="884"/>
      <c r="C88" s="105" t="s">
        <v>153</v>
      </c>
      <c r="D88" s="108" t="str">
        <f>IF(J84&lt;=0,"",J84)</f>
        <v/>
      </c>
      <c r="E88" s="108" t="str">
        <f t="shared" ref="E88:E99" si="64">IF($D88="","",$D88)</f>
        <v/>
      </c>
      <c r="F88" s="110" t="str">
        <f t="shared" ref="F88:F99" si="65">IF($D88="","",$E$8)</f>
        <v/>
      </c>
      <c r="G88" s="110" t="str">
        <f>IF($D88="","",SUM($E88*$Q$12))</f>
        <v/>
      </c>
      <c r="H88" s="110"/>
      <c r="I88" s="111"/>
      <c r="J88" s="106" t="str">
        <f t="shared" ref="J88:J99" si="66">IF(D88="","",SUM(E88+G88+I88)-F88)</f>
        <v/>
      </c>
      <c r="L88" s="128" t="str">
        <f>IF(D88="","",G88+L84)</f>
        <v/>
      </c>
      <c r="M88" s="128" t="str">
        <f>IF(E88="","",F88+M84)</f>
        <v/>
      </c>
      <c r="N88"/>
      <c r="O88" s="883"/>
      <c r="P88" s="884"/>
      <c r="Q88" s="105" t="s">
        <v>153</v>
      </c>
      <c r="R88" s="108" t="str">
        <f>IF(Y84&lt;=0,"",Y84)</f>
        <v/>
      </c>
      <c r="S88" s="108" t="str">
        <f>IF($R88="","",$R88)</f>
        <v/>
      </c>
      <c r="T88" s="108" t="str">
        <f>IF($R88="","",$S88*0.009835)</f>
        <v/>
      </c>
      <c r="U88" s="110" t="str">
        <f t="shared" ref="U88:U98" si="67">IF($R88="","",ROUNDUP(IF(SUM(T88+V88)&lt;30,30,T88+V88),0))</f>
        <v/>
      </c>
      <c r="V88" s="110" t="str">
        <f>IF($R88="","",SUM($S88*$Q$12))</f>
        <v/>
      </c>
      <c r="W88" s="110"/>
      <c r="X88" s="111"/>
      <c r="Y88" s="106" t="str">
        <f t="shared" ref="Y88:Y99" si="68">IF(R88="","",SUM(S88+V88+X88)-U88)</f>
        <v/>
      </c>
      <c r="AA88" s="128" t="str">
        <f>IF(R88="","",V88+AA84)</f>
        <v/>
      </c>
      <c r="AB88" s="128" t="str">
        <f>IF(R88="","",U88+AB84)</f>
        <v/>
      </c>
      <c r="AC88"/>
      <c r="AD88"/>
      <c r="AE88"/>
      <c r="AF88"/>
      <c r="AG88"/>
      <c r="AH88"/>
      <c r="AI88"/>
      <c r="AJ88"/>
      <c r="AK88"/>
      <c r="AL88"/>
      <c r="AM88"/>
      <c r="AN88"/>
      <c r="AO88"/>
      <c r="AP88"/>
    </row>
    <row r="89" spans="1:42" ht="18" customHeight="1" x14ac:dyDescent="0.3">
      <c r="A89" s="883"/>
      <c r="B89" s="884"/>
      <c r="C89" s="107" t="s">
        <v>151</v>
      </c>
      <c r="D89" s="112" t="str">
        <f t="shared" ref="D89:D90" si="69">IF(J88&lt;=0,"",J88)</f>
        <v/>
      </c>
      <c r="E89" s="112" t="str">
        <f t="shared" si="64"/>
        <v/>
      </c>
      <c r="F89" s="113" t="str">
        <f t="shared" si="65"/>
        <v/>
      </c>
      <c r="G89" s="113" t="str">
        <f>IF($D89="","",SUM($E89*$N$12))</f>
        <v/>
      </c>
      <c r="H89" s="113"/>
      <c r="I89" s="114"/>
      <c r="J89" s="115" t="str">
        <f t="shared" si="66"/>
        <v/>
      </c>
      <c r="L89" s="122" t="str">
        <f t="shared" ref="L89:L99" si="70">IF(D89="","",G89+L88)</f>
        <v/>
      </c>
      <c r="M89" s="122" t="str">
        <f t="shared" ref="M89:M99" si="71">IF(E89="","",F89+M88)</f>
        <v/>
      </c>
      <c r="N89"/>
      <c r="O89" s="883"/>
      <c r="P89" s="884"/>
      <c r="Q89" s="107" t="s">
        <v>151</v>
      </c>
      <c r="R89" s="112" t="str">
        <f t="shared" ref="R89:R90" si="72">IF(Y88&lt;=0,"",Y88)</f>
        <v/>
      </c>
      <c r="S89" s="112" t="str">
        <f t="shared" ref="S89:S99" si="73">IF($R89="","",$R89)</f>
        <v/>
      </c>
      <c r="T89" s="112" t="str">
        <f t="shared" ref="T89:T99" si="74">IF($R89="","",$S89*0.009835)</f>
        <v/>
      </c>
      <c r="U89" s="113" t="str">
        <f t="shared" si="67"/>
        <v/>
      </c>
      <c r="V89" s="113" t="str">
        <f>IF($R89="","",SUM($S89*$N$12))</f>
        <v/>
      </c>
      <c r="W89" s="113"/>
      <c r="X89" s="114"/>
      <c r="Y89" s="115" t="str">
        <f t="shared" si="68"/>
        <v/>
      </c>
      <c r="AA89" s="122" t="str">
        <f t="shared" ref="AA89:AA99" si="75">IF(R89="","",V89+AA88)</f>
        <v/>
      </c>
      <c r="AB89" s="122" t="str">
        <f t="shared" ref="AB89:AB99" si="76">IF(R89="","",U89+AB88)</f>
        <v/>
      </c>
      <c r="AC89"/>
      <c r="AD89"/>
      <c r="AE89"/>
      <c r="AF89"/>
      <c r="AG89"/>
      <c r="AH89"/>
      <c r="AI89"/>
      <c r="AJ89"/>
      <c r="AK89"/>
      <c r="AL89"/>
      <c r="AM89"/>
      <c r="AN89"/>
      <c r="AO89"/>
      <c r="AP89"/>
    </row>
    <row r="90" spans="1:42" ht="18" customHeight="1" x14ac:dyDescent="0.3">
      <c r="A90" s="883"/>
      <c r="B90" s="884"/>
      <c r="C90" s="105" t="s">
        <v>154</v>
      </c>
      <c r="D90" s="108" t="str">
        <f t="shared" si="69"/>
        <v/>
      </c>
      <c r="E90" s="108" t="str">
        <f t="shared" si="64"/>
        <v/>
      </c>
      <c r="F90" s="110" t="str">
        <f t="shared" si="65"/>
        <v/>
      </c>
      <c r="G90" s="110" t="str">
        <f>IF($D90="","",SUM($E90*$Q$12))</f>
        <v/>
      </c>
      <c r="H90" s="110"/>
      <c r="I90" s="111"/>
      <c r="J90" s="106" t="str">
        <f t="shared" si="66"/>
        <v/>
      </c>
      <c r="L90" s="121" t="str">
        <f t="shared" si="70"/>
        <v/>
      </c>
      <c r="M90" s="121" t="str">
        <f t="shared" si="71"/>
        <v/>
      </c>
      <c r="N90"/>
      <c r="O90" s="883"/>
      <c r="P90" s="884"/>
      <c r="Q90" s="105" t="s">
        <v>154</v>
      </c>
      <c r="R90" s="108" t="str">
        <f t="shared" si="72"/>
        <v/>
      </c>
      <c r="S90" s="108" t="str">
        <f t="shared" si="73"/>
        <v/>
      </c>
      <c r="T90" s="108" t="str">
        <f t="shared" si="74"/>
        <v/>
      </c>
      <c r="U90" s="110" t="str">
        <f t="shared" si="67"/>
        <v/>
      </c>
      <c r="V90" s="110" t="str">
        <f>IF($R90="","",SUM($S90*$Q$12))</f>
        <v/>
      </c>
      <c r="W90" s="110"/>
      <c r="X90" s="111"/>
      <c r="Y90" s="106" t="str">
        <f t="shared" si="68"/>
        <v/>
      </c>
      <c r="AA90" s="121" t="str">
        <f t="shared" si="75"/>
        <v/>
      </c>
      <c r="AB90" s="121" t="str">
        <f t="shared" si="76"/>
        <v/>
      </c>
      <c r="AC90"/>
      <c r="AD90"/>
      <c r="AE90"/>
      <c r="AF90"/>
      <c r="AG90"/>
      <c r="AH90"/>
      <c r="AI90"/>
      <c r="AJ90"/>
      <c r="AK90"/>
      <c r="AL90"/>
      <c r="AM90"/>
      <c r="AN90"/>
      <c r="AO90"/>
      <c r="AP90"/>
    </row>
    <row r="91" spans="1:42" ht="18" customHeight="1" x14ac:dyDescent="0.3">
      <c r="A91" s="883"/>
      <c r="B91" s="884"/>
      <c r="C91" s="107" t="s">
        <v>155</v>
      </c>
      <c r="D91" s="112" t="str">
        <f>IF(J90&lt;=0,"",J90)</f>
        <v/>
      </c>
      <c r="E91" s="112" t="str">
        <f>IF($D91="","",$D91)</f>
        <v/>
      </c>
      <c r="F91" s="113" t="str">
        <f t="shared" si="65"/>
        <v/>
      </c>
      <c r="G91" s="113" t="str">
        <f>IF($D91="","",SUM($E91*$P$12))</f>
        <v/>
      </c>
      <c r="H91" s="113"/>
      <c r="I91" s="114"/>
      <c r="J91" s="115" t="str">
        <f t="shared" si="66"/>
        <v/>
      </c>
      <c r="L91" s="122" t="str">
        <f t="shared" si="70"/>
        <v/>
      </c>
      <c r="M91" s="122" t="str">
        <f t="shared" si="71"/>
        <v/>
      </c>
      <c r="N91"/>
      <c r="O91" s="883"/>
      <c r="P91" s="884"/>
      <c r="Q91" s="107" t="s">
        <v>155</v>
      </c>
      <c r="R91" s="112" t="str">
        <f>IF(Y90&lt;=0,"",Y90)</f>
        <v/>
      </c>
      <c r="S91" s="112" t="str">
        <f t="shared" si="73"/>
        <v/>
      </c>
      <c r="T91" s="112" t="str">
        <f t="shared" si="74"/>
        <v/>
      </c>
      <c r="U91" s="113" t="str">
        <f t="shared" si="67"/>
        <v/>
      </c>
      <c r="V91" s="113" t="str">
        <f>IF($R91="","",SUM($S91*$P$12))</f>
        <v/>
      </c>
      <c r="W91" s="113"/>
      <c r="X91" s="114"/>
      <c r="Y91" s="115" t="str">
        <f t="shared" si="68"/>
        <v/>
      </c>
      <c r="AA91" s="122" t="str">
        <f t="shared" si="75"/>
        <v/>
      </c>
      <c r="AB91" s="122" t="str">
        <f t="shared" si="76"/>
        <v/>
      </c>
      <c r="AC91"/>
      <c r="AD91"/>
      <c r="AE91"/>
      <c r="AF91"/>
      <c r="AG91"/>
      <c r="AH91"/>
      <c r="AI91"/>
      <c r="AJ91"/>
      <c r="AK91"/>
      <c r="AL91"/>
      <c r="AM91"/>
      <c r="AN91"/>
      <c r="AO91"/>
      <c r="AP91"/>
    </row>
    <row r="92" spans="1:42" ht="18" customHeight="1" x14ac:dyDescent="0.3">
      <c r="A92" s="883"/>
      <c r="B92" s="884"/>
      <c r="C92" s="105" t="s">
        <v>134</v>
      </c>
      <c r="D92" s="108" t="str">
        <f t="shared" ref="D92:D99" si="77">IF(J91&lt;=0,"",J91)</f>
        <v/>
      </c>
      <c r="E92" s="108" t="str">
        <f t="shared" si="64"/>
        <v/>
      </c>
      <c r="F92" s="110" t="str">
        <f t="shared" si="65"/>
        <v/>
      </c>
      <c r="G92" s="110" t="str">
        <f>IF($D92="","",SUM($E92*$Q$12))</f>
        <v/>
      </c>
      <c r="H92" s="110"/>
      <c r="I92" s="111"/>
      <c r="J92" s="106" t="str">
        <f t="shared" si="66"/>
        <v/>
      </c>
      <c r="L92" s="121" t="str">
        <f t="shared" si="70"/>
        <v/>
      </c>
      <c r="M92" s="121" t="str">
        <f t="shared" si="71"/>
        <v/>
      </c>
      <c r="N92"/>
      <c r="O92" s="883"/>
      <c r="P92" s="884"/>
      <c r="Q92" s="105" t="s">
        <v>134</v>
      </c>
      <c r="R92" s="108" t="str">
        <f t="shared" ref="R92:R99" si="78">IF(Y91&lt;=0,"",Y91)</f>
        <v/>
      </c>
      <c r="S92" s="108" t="str">
        <f t="shared" si="73"/>
        <v/>
      </c>
      <c r="T92" s="108" t="str">
        <f t="shared" si="74"/>
        <v/>
      </c>
      <c r="U92" s="110" t="str">
        <f t="shared" si="67"/>
        <v/>
      </c>
      <c r="V92" s="110" t="str">
        <f>IF($R92="","",SUM($S92*$Q$12))</f>
        <v/>
      </c>
      <c r="W92" s="110"/>
      <c r="X92" s="111"/>
      <c r="Y92" s="106" t="str">
        <f t="shared" si="68"/>
        <v/>
      </c>
      <c r="AA92" s="121" t="str">
        <f t="shared" si="75"/>
        <v/>
      </c>
      <c r="AB92" s="121" t="str">
        <f t="shared" si="76"/>
        <v/>
      </c>
      <c r="AC92"/>
      <c r="AD92"/>
      <c r="AE92"/>
      <c r="AF92"/>
      <c r="AG92"/>
      <c r="AH92"/>
      <c r="AI92"/>
      <c r="AJ92"/>
      <c r="AK92"/>
      <c r="AL92"/>
      <c r="AM92"/>
      <c r="AN92"/>
      <c r="AO92"/>
      <c r="AP92"/>
    </row>
    <row r="93" spans="1:42" ht="18" customHeight="1" x14ac:dyDescent="0.3">
      <c r="A93" s="883"/>
      <c r="B93" s="884"/>
      <c r="C93" s="107" t="s">
        <v>135</v>
      </c>
      <c r="D93" s="112" t="str">
        <f t="shared" si="77"/>
        <v/>
      </c>
      <c r="E93" s="112" t="str">
        <f t="shared" si="64"/>
        <v/>
      </c>
      <c r="F93" s="113" t="str">
        <f t="shared" si="65"/>
        <v/>
      </c>
      <c r="G93" s="113" t="str">
        <f>IF($D93="","",SUM($E93*$P$12))</f>
        <v/>
      </c>
      <c r="H93" s="113"/>
      <c r="I93" s="114"/>
      <c r="J93" s="115" t="str">
        <f t="shared" si="66"/>
        <v/>
      </c>
      <c r="L93" s="122" t="str">
        <f t="shared" si="70"/>
        <v/>
      </c>
      <c r="M93" s="122" t="str">
        <f t="shared" si="71"/>
        <v/>
      </c>
      <c r="N93"/>
      <c r="O93" s="883"/>
      <c r="P93" s="884"/>
      <c r="Q93" s="107" t="s">
        <v>135</v>
      </c>
      <c r="R93" s="112" t="str">
        <f t="shared" si="78"/>
        <v/>
      </c>
      <c r="S93" s="112" t="str">
        <f t="shared" si="73"/>
        <v/>
      </c>
      <c r="T93" s="112" t="str">
        <f t="shared" si="74"/>
        <v/>
      </c>
      <c r="U93" s="113" t="str">
        <f t="shared" si="67"/>
        <v/>
      </c>
      <c r="V93" s="113" t="str">
        <f>IF($R93="","",SUM($S93*$P$12))</f>
        <v/>
      </c>
      <c r="W93" s="113"/>
      <c r="X93" s="114"/>
      <c r="Y93" s="115" t="str">
        <f t="shared" si="68"/>
        <v/>
      </c>
      <c r="AA93" s="122" t="str">
        <f t="shared" si="75"/>
        <v/>
      </c>
      <c r="AB93" s="122" t="str">
        <f t="shared" si="76"/>
        <v/>
      </c>
      <c r="AC93"/>
      <c r="AF93"/>
      <c r="AG93"/>
      <c r="AH93"/>
      <c r="AI93"/>
      <c r="AJ93"/>
      <c r="AK93"/>
      <c r="AL93"/>
      <c r="AM93"/>
      <c r="AN93"/>
      <c r="AO93"/>
      <c r="AP93"/>
    </row>
    <row r="94" spans="1:42" ht="18" customHeight="1" x14ac:dyDescent="0.3">
      <c r="A94" s="883"/>
      <c r="B94" s="884"/>
      <c r="C94" s="105" t="s">
        <v>136</v>
      </c>
      <c r="D94" s="108" t="str">
        <f t="shared" si="77"/>
        <v/>
      </c>
      <c r="E94" s="108" t="str">
        <f t="shared" si="64"/>
        <v/>
      </c>
      <c r="F94" s="110" t="str">
        <f t="shared" si="65"/>
        <v/>
      </c>
      <c r="G94" s="110" t="str">
        <f>IF($D94="","",SUM($E94*$Q$12))</f>
        <v/>
      </c>
      <c r="H94" s="110"/>
      <c r="I94" s="111"/>
      <c r="J94" s="106" t="str">
        <f t="shared" si="66"/>
        <v/>
      </c>
      <c r="L94" s="121" t="str">
        <f t="shared" si="70"/>
        <v/>
      </c>
      <c r="M94" s="121" t="str">
        <f t="shared" si="71"/>
        <v/>
      </c>
      <c r="N94"/>
      <c r="O94" s="883"/>
      <c r="P94" s="884"/>
      <c r="Q94" s="105" t="s">
        <v>136</v>
      </c>
      <c r="R94" s="108" t="str">
        <f t="shared" si="78"/>
        <v/>
      </c>
      <c r="S94" s="108" t="str">
        <f t="shared" si="73"/>
        <v/>
      </c>
      <c r="T94" s="108" t="str">
        <f t="shared" si="74"/>
        <v/>
      </c>
      <c r="U94" s="110" t="str">
        <f t="shared" si="67"/>
        <v/>
      </c>
      <c r="V94" s="110" t="str">
        <f>IF($R94="","",SUM($S94*$Q$12))</f>
        <v/>
      </c>
      <c r="W94" s="110"/>
      <c r="X94" s="111"/>
      <c r="Y94" s="106" t="str">
        <f t="shared" si="68"/>
        <v/>
      </c>
      <c r="AA94" s="121" t="str">
        <f t="shared" si="75"/>
        <v/>
      </c>
      <c r="AB94" s="121" t="str">
        <f t="shared" si="76"/>
        <v/>
      </c>
      <c r="AC94"/>
      <c r="AF94"/>
      <c r="AG94"/>
      <c r="AH94"/>
      <c r="AI94"/>
      <c r="AJ94"/>
      <c r="AK94"/>
      <c r="AL94"/>
      <c r="AM94"/>
      <c r="AN94"/>
      <c r="AO94"/>
      <c r="AP94"/>
    </row>
    <row r="95" spans="1:42" ht="18" customHeight="1" x14ac:dyDescent="0.3">
      <c r="A95" s="883"/>
      <c r="B95" s="884"/>
      <c r="C95" s="107" t="s">
        <v>156</v>
      </c>
      <c r="D95" s="112" t="str">
        <f t="shared" si="77"/>
        <v/>
      </c>
      <c r="E95" s="112" t="str">
        <f t="shared" si="64"/>
        <v/>
      </c>
      <c r="F95" s="113" t="str">
        <f t="shared" si="65"/>
        <v/>
      </c>
      <c r="G95" s="113" t="str">
        <f>IF($D95="","",SUM($E95*$Q$12))</f>
        <v/>
      </c>
      <c r="H95" s="113"/>
      <c r="I95" s="114"/>
      <c r="J95" s="115" t="str">
        <f t="shared" si="66"/>
        <v/>
      </c>
      <c r="L95" s="122" t="str">
        <f t="shared" si="70"/>
        <v/>
      </c>
      <c r="M95" s="122" t="str">
        <f t="shared" si="71"/>
        <v/>
      </c>
      <c r="N95"/>
      <c r="O95" s="883"/>
      <c r="P95" s="884"/>
      <c r="Q95" s="107" t="s">
        <v>156</v>
      </c>
      <c r="R95" s="112" t="str">
        <f t="shared" si="78"/>
        <v/>
      </c>
      <c r="S95" s="112" t="str">
        <f t="shared" si="73"/>
        <v/>
      </c>
      <c r="T95" s="112" t="str">
        <f t="shared" si="74"/>
        <v/>
      </c>
      <c r="U95" s="113" t="str">
        <f t="shared" si="67"/>
        <v/>
      </c>
      <c r="V95" s="113" t="str">
        <f>IF($R95="","",SUM($S95*$Q$12))</f>
        <v/>
      </c>
      <c r="W95" s="113"/>
      <c r="X95" s="114"/>
      <c r="Y95" s="115" t="str">
        <f t="shared" si="68"/>
        <v/>
      </c>
      <c r="AA95" s="122" t="str">
        <f t="shared" si="75"/>
        <v/>
      </c>
      <c r="AB95" s="122" t="str">
        <f t="shared" si="76"/>
        <v/>
      </c>
      <c r="AC95"/>
      <c r="AF95"/>
      <c r="AG95"/>
      <c r="AH95"/>
      <c r="AI95"/>
      <c r="AJ95"/>
      <c r="AK95"/>
      <c r="AL95"/>
      <c r="AM95"/>
      <c r="AN95"/>
      <c r="AO95"/>
      <c r="AP95"/>
    </row>
    <row r="96" spans="1:42" ht="18" customHeight="1" x14ac:dyDescent="0.3">
      <c r="A96" s="883"/>
      <c r="B96" s="884"/>
      <c r="C96" s="105" t="s">
        <v>157</v>
      </c>
      <c r="D96" s="108" t="str">
        <f t="shared" si="77"/>
        <v/>
      </c>
      <c r="E96" s="108" t="str">
        <f t="shared" si="64"/>
        <v/>
      </c>
      <c r="F96" s="110" t="str">
        <f t="shared" si="65"/>
        <v/>
      </c>
      <c r="G96" s="110" t="str">
        <f>IF($D96="","",SUM($E96*$P$12))</f>
        <v/>
      </c>
      <c r="H96" s="110"/>
      <c r="I96" s="111"/>
      <c r="J96" s="106" t="str">
        <f t="shared" si="66"/>
        <v/>
      </c>
      <c r="L96" s="121" t="str">
        <f t="shared" si="70"/>
        <v/>
      </c>
      <c r="M96" s="121" t="str">
        <f t="shared" si="71"/>
        <v/>
      </c>
      <c r="N96"/>
      <c r="O96" s="883"/>
      <c r="P96" s="884"/>
      <c r="Q96" s="105" t="s">
        <v>157</v>
      </c>
      <c r="R96" s="108" t="str">
        <f t="shared" si="78"/>
        <v/>
      </c>
      <c r="S96" s="108" t="str">
        <f t="shared" si="73"/>
        <v/>
      </c>
      <c r="T96" s="108" t="str">
        <f t="shared" si="74"/>
        <v/>
      </c>
      <c r="U96" s="110" t="str">
        <f t="shared" si="67"/>
        <v/>
      </c>
      <c r="V96" s="110" t="str">
        <f>IF($R96="","",SUM($S96*$P$12))</f>
        <v/>
      </c>
      <c r="W96" s="110"/>
      <c r="X96" s="111"/>
      <c r="Y96" s="106" t="str">
        <f t="shared" si="68"/>
        <v/>
      </c>
      <c r="AA96" s="121" t="str">
        <f t="shared" si="75"/>
        <v/>
      </c>
      <c r="AB96" s="121" t="str">
        <f t="shared" si="76"/>
        <v/>
      </c>
      <c r="AC96"/>
      <c r="AF96"/>
      <c r="AG96"/>
      <c r="AH96"/>
      <c r="AI96"/>
      <c r="AJ96"/>
      <c r="AK96"/>
      <c r="AL96"/>
      <c r="AM96"/>
      <c r="AN96"/>
      <c r="AO96"/>
      <c r="AP96"/>
    </row>
    <row r="97" spans="1:42" ht="18" customHeight="1" x14ac:dyDescent="0.3">
      <c r="A97" s="883"/>
      <c r="B97" s="884"/>
      <c r="C97" s="107" t="s">
        <v>158</v>
      </c>
      <c r="D97" s="112" t="str">
        <f t="shared" si="77"/>
        <v/>
      </c>
      <c r="E97" s="112" t="str">
        <f t="shared" si="64"/>
        <v/>
      </c>
      <c r="F97" s="113" t="str">
        <f t="shared" si="65"/>
        <v/>
      </c>
      <c r="G97" s="113" t="str">
        <f>IF($D97="","",SUM($E97*$Q$12))</f>
        <v/>
      </c>
      <c r="H97" s="113"/>
      <c r="I97" s="114"/>
      <c r="J97" s="115" t="str">
        <f t="shared" si="66"/>
        <v/>
      </c>
      <c r="L97" s="122" t="str">
        <f t="shared" si="70"/>
        <v/>
      </c>
      <c r="M97" s="122" t="str">
        <f t="shared" si="71"/>
        <v/>
      </c>
      <c r="N97"/>
      <c r="O97" s="883"/>
      <c r="P97" s="884"/>
      <c r="Q97" s="107" t="s">
        <v>158</v>
      </c>
      <c r="R97" s="112" t="str">
        <f t="shared" si="78"/>
        <v/>
      </c>
      <c r="S97" s="112" t="str">
        <f t="shared" si="73"/>
        <v/>
      </c>
      <c r="T97" s="112" t="str">
        <f t="shared" si="74"/>
        <v/>
      </c>
      <c r="U97" s="113" t="str">
        <f t="shared" si="67"/>
        <v/>
      </c>
      <c r="V97" s="113" t="str">
        <f>IF($R97="","",SUM($S97*$Q$12))</f>
        <v/>
      </c>
      <c r="W97" s="113"/>
      <c r="X97" s="114"/>
      <c r="Y97" s="115" t="str">
        <f t="shared" si="68"/>
        <v/>
      </c>
      <c r="AA97" s="122" t="str">
        <f t="shared" si="75"/>
        <v/>
      </c>
      <c r="AB97" s="122" t="str">
        <f t="shared" si="76"/>
        <v/>
      </c>
      <c r="AC97"/>
      <c r="AF97"/>
      <c r="AG97"/>
      <c r="AH97"/>
      <c r="AI97"/>
      <c r="AJ97"/>
      <c r="AK97"/>
      <c r="AL97"/>
      <c r="AM97"/>
      <c r="AN97"/>
      <c r="AO97"/>
      <c r="AP97"/>
    </row>
    <row r="98" spans="1:42" ht="18" customHeight="1" x14ac:dyDescent="0.3">
      <c r="A98" s="883"/>
      <c r="B98" s="884"/>
      <c r="C98" s="105" t="s">
        <v>159</v>
      </c>
      <c r="D98" s="108" t="str">
        <f t="shared" si="77"/>
        <v/>
      </c>
      <c r="E98" s="108" t="str">
        <f t="shared" si="64"/>
        <v/>
      </c>
      <c r="F98" s="110" t="str">
        <f t="shared" si="65"/>
        <v/>
      </c>
      <c r="G98" s="110" t="str">
        <f>IF($D98="","",SUM($E98*$P$12))</f>
        <v/>
      </c>
      <c r="H98" s="110"/>
      <c r="I98" s="111"/>
      <c r="J98" s="106" t="str">
        <f t="shared" si="66"/>
        <v/>
      </c>
      <c r="L98" s="121" t="str">
        <f t="shared" si="70"/>
        <v/>
      </c>
      <c r="M98" s="121" t="str">
        <f t="shared" si="71"/>
        <v/>
      </c>
      <c r="N98"/>
      <c r="O98" s="883"/>
      <c r="P98" s="884"/>
      <c r="Q98" s="105" t="s">
        <v>159</v>
      </c>
      <c r="R98" s="108" t="str">
        <f t="shared" si="78"/>
        <v/>
      </c>
      <c r="S98" s="108" t="str">
        <f t="shared" si="73"/>
        <v/>
      </c>
      <c r="T98" s="108" t="str">
        <f t="shared" si="74"/>
        <v/>
      </c>
      <c r="U98" s="110" t="str">
        <f t="shared" si="67"/>
        <v/>
      </c>
      <c r="V98" s="110" t="str">
        <f>IF($R98="","",SUM($S98*$P$12))</f>
        <v/>
      </c>
      <c r="W98" s="110"/>
      <c r="X98" s="111"/>
      <c r="Y98" s="106" t="str">
        <f t="shared" si="68"/>
        <v/>
      </c>
      <c r="AA98" s="121" t="str">
        <f t="shared" si="75"/>
        <v/>
      </c>
      <c r="AB98" s="121" t="str">
        <f t="shared" si="76"/>
        <v/>
      </c>
      <c r="AC98"/>
      <c r="AF98"/>
      <c r="AG98"/>
      <c r="AH98"/>
      <c r="AI98"/>
      <c r="AJ98"/>
      <c r="AK98"/>
      <c r="AL98"/>
      <c r="AM98"/>
      <c r="AN98"/>
      <c r="AO98"/>
      <c r="AP98"/>
    </row>
    <row r="99" spans="1:42" ht="18" customHeight="1" thickBot="1" x14ac:dyDescent="0.35">
      <c r="A99" s="885"/>
      <c r="B99" s="886"/>
      <c r="C99" s="116" t="s">
        <v>160</v>
      </c>
      <c r="D99" s="117" t="str">
        <f t="shared" si="77"/>
        <v/>
      </c>
      <c r="E99" s="117" t="str">
        <f t="shared" si="64"/>
        <v/>
      </c>
      <c r="F99" s="118" t="str">
        <f t="shared" si="65"/>
        <v/>
      </c>
      <c r="G99" s="118" t="str">
        <f>IF($D99="","",SUM($E99*$Q$12))</f>
        <v/>
      </c>
      <c r="H99" s="118"/>
      <c r="I99" s="119"/>
      <c r="J99" s="120" t="str">
        <f t="shared" si="66"/>
        <v/>
      </c>
      <c r="L99" s="123" t="str">
        <f t="shared" si="70"/>
        <v/>
      </c>
      <c r="M99" s="123" t="str">
        <f t="shared" si="71"/>
        <v/>
      </c>
      <c r="N99"/>
      <c r="O99" s="885"/>
      <c r="P99" s="886"/>
      <c r="Q99" s="116" t="s">
        <v>160</v>
      </c>
      <c r="R99" s="117" t="str">
        <f t="shared" si="78"/>
        <v/>
      </c>
      <c r="S99" s="117" t="str">
        <f t="shared" si="73"/>
        <v/>
      </c>
      <c r="T99" s="117" t="str">
        <f t="shared" si="74"/>
        <v/>
      </c>
      <c r="U99" s="118" t="str">
        <f>IF($R99="","",ROUNDUP(IF(SUM(T99+V99)&lt;30,30,T99+V99),0))</f>
        <v/>
      </c>
      <c r="V99" s="118" t="str">
        <f>IF($R99="","",SUM($S99*$Q$12))</f>
        <v/>
      </c>
      <c r="W99" s="118"/>
      <c r="X99" s="119"/>
      <c r="Y99" s="120" t="str">
        <f t="shared" si="68"/>
        <v/>
      </c>
      <c r="AA99" s="123" t="str">
        <f t="shared" si="75"/>
        <v/>
      </c>
      <c r="AB99" s="123" t="str">
        <f t="shared" si="76"/>
        <v/>
      </c>
      <c r="AC99"/>
      <c r="AF99"/>
      <c r="AG99"/>
      <c r="AH99"/>
      <c r="AI99"/>
      <c r="AJ99"/>
      <c r="AK99"/>
      <c r="AL99"/>
      <c r="AM99"/>
      <c r="AN99"/>
      <c r="AO99"/>
      <c r="AP99"/>
    </row>
    <row r="100" spans="1:42" ht="18" customHeight="1" thickBot="1" x14ac:dyDescent="0.35">
      <c r="M100"/>
      <c r="N100"/>
      <c r="AB100"/>
      <c r="AC100"/>
    </row>
    <row r="101" spans="1:42" ht="18" customHeight="1" x14ac:dyDescent="0.3">
      <c r="A101" s="881" t="s">
        <v>162</v>
      </c>
      <c r="B101" s="882"/>
      <c r="C101" s="892" t="s">
        <v>120</v>
      </c>
      <c r="D101" s="894" t="s">
        <v>164</v>
      </c>
      <c r="E101" s="894" t="s">
        <v>147</v>
      </c>
      <c r="F101" s="894" t="s">
        <v>13</v>
      </c>
      <c r="G101" s="894" t="s">
        <v>116</v>
      </c>
      <c r="H101" s="894" t="s">
        <v>144</v>
      </c>
      <c r="I101" s="894" t="s">
        <v>145</v>
      </c>
      <c r="J101" s="890" t="s">
        <v>146</v>
      </c>
      <c r="L101" s="888" t="s">
        <v>152</v>
      </c>
      <c r="M101" s="888" t="s">
        <v>174</v>
      </c>
      <c r="N101"/>
      <c r="O101" s="881" t="s">
        <v>162</v>
      </c>
      <c r="P101" s="882"/>
      <c r="Q101" s="892" t="s">
        <v>120</v>
      </c>
      <c r="R101" s="894" t="s">
        <v>164</v>
      </c>
      <c r="S101" s="894" t="s">
        <v>147</v>
      </c>
      <c r="T101" s="124"/>
      <c r="U101" s="894" t="s">
        <v>13</v>
      </c>
      <c r="V101" s="894" t="s">
        <v>116</v>
      </c>
      <c r="W101" s="894" t="s">
        <v>144</v>
      </c>
      <c r="X101" s="894" t="s">
        <v>145</v>
      </c>
      <c r="Y101" s="890" t="s">
        <v>146</v>
      </c>
      <c r="AA101" s="888" t="s">
        <v>152</v>
      </c>
      <c r="AB101" s="888" t="s">
        <v>174</v>
      </c>
      <c r="AC101"/>
    </row>
    <row r="102" spans="1:42" ht="18" customHeight="1" x14ac:dyDescent="0.3">
      <c r="A102" s="883"/>
      <c r="B102" s="884"/>
      <c r="C102" s="893"/>
      <c r="D102" s="895"/>
      <c r="E102" s="895"/>
      <c r="F102" s="895"/>
      <c r="G102" s="895"/>
      <c r="H102" s="895"/>
      <c r="I102" s="895"/>
      <c r="J102" s="891"/>
      <c r="L102" s="889"/>
      <c r="M102" s="889"/>
      <c r="N102"/>
      <c r="O102" s="883"/>
      <c r="P102" s="884"/>
      <c r="Q102" s="893"/>
      <c r="R102" s="895"/>
      <c r="S102" s="895"/>
      <c r="T102" s="125"/>
      <c r="U102" s="895"/>
      <c r="V102" s="895"/>
      <c r="W102" s="895"/>
      <c r="X102" s="895"/>
      <c r="Y102" s="891"/>
      <c r="AA102" s="889"/>
      <c r="AB102" s="889"/>
      <c r="AC102"/>
    </row>
    <row r="103" spans="1:42" ht="18" customHeight="1" x14ac:dyDescent="0.3">
      <c r="A103" s="883"/>
      <c r="B103" s="884"/>
      <c r="C103" s="105" t="s">
        <v>153</v>
      </c>
      <c r="D103" s="108" t="str">
        <f>IF(J99&lt;=0,"",J99)</f>
        <v/>
      </c>
      <c r="E103" s="108" t="str">
        <f t="shared" ref="E103:E114" si="79">IF($D103="","",$D103)</f>
        <v/>
      </c>
      <c r="F103" s="110" t="str">
        <f t="shared" ref="F103:F114" si="80">IF($D103="","",$E$8)</f>
        <v/>
      </c>
      <c r="G103" s="110" t="str">
        <f>IF($D103="","",SUM($E103*$Q$12))</f>
        <v/>
      </c>
      <c r="H103" s="110"/>
      <c r="I103" s="111"/>
      <c r="J103" s="106" t="str">
        <f t="shared" ref="J103:J114" si="81">IF(D103="","",SUM(E103+G103+I103)-F103)</f>
        <v/>
      </c>
      <c r="L103" s="128" t="str">
        <f>IF(D103="","",G103+L99)</f>
        <v/>
      </c>
      <c r="M103" s="128" t="str">
        <f>IF(E103="","",F103+M99)</f>
        <v/>
      </c>
      <c r="N103"/>
      <c r="O103" s="883"/>
      <c r="P103" s="884"/>
      <c r="Q103" s="105" t="s">
        <v>153</v>
      </c>
      <c r="R103" s="108" t="str">
        <f>IF(Y99&lt;=0,"",Y99)</f>
        <v/>
      </c>
      <c r="S103" s="108" t="str">
        <f>IF($R103="","",$R103)</f>
        <v/>
      </c>
      <c r="T103" s="108" t="str">
        <f>IF($R103="","",$S103*0.009835)</f>
        <v/>
      </c>
      <c r="U103" s="110" t="str">
        <f t="shared" ref="U103:U113" si="82">IF($R103="","",ROUNDUP(IF(SUM(T103+V103)&lt;30,30,T103+V103),0))</f>
        <v/>
      </c>
      <c r="V103" s="110" t="str">
        <f>IF($R103="","",SUM($S103*$Q$12))</f>
        <v/>
      </c>
      <c r="W103" s="110"/>
      <c r="X103" s="111"/>
      <c r="Y103" s="106" t="str">
        <f t="shared" ref="Y103:Y114" si="83">IF(R103="","",SUM(S103+V103+X103)-U103)</f>
        <v/>
      </c>
      <c r="AA103" s="128" t="str">
        <f>IF(R103="","",V103+AA99)</f>
        <v/>
      </c>
      <c r="AB103" s="128" t="str">
        <f>IF(R103="","",U103+AB99)</f>
        <v/>
      </c>
      <c r="AC103"/>
    </row>
    <row r="104" spans="1:42" ht="18" customHeight="1" x14ac:dyDescent="0.3">
      <c r="A104" s="883"/>
      <c r="B104" s="884"/>
      <c r="C104" s="107" t="s">
        <v>151</v>
      </c>
      <c r="D104" s="112" t="str">
        <f t="shared" ref="D104:D105" si="84">IF(J103&lt;=0,"",J103)</f>
        <v/>
      </c>
      <c r="E104" s="112" t="str">
        <f t="shared" si="79"/>
        <v/>
      </c>
      <c r="F104" s="113" t="str">
        <f t="shared" si="80"/>
        <v/>
      </c>
      <c r="G104" s="113" t="str">
        <f>IF($D104="","",SUM($E104*$O$12))</f>
        <v/>
      </c>
      <c r="H104" s="113"/>
      <c r="I104" s="114"/>
      <c r="J104" s="115" t="str">
        <f t="shared" si="81"/>
        <v/>
      </c>
      <c r="L104" s="122" t="str">
        <f t="shared" ref="L104:L114" si="85">IF(D104="","",G104+L103)</f>
        <v/>
      </c>
      <c r="M104" s="122" t="str">
        <f t="shared" ref="M104:M114" si="86">IF(E104="","",F104+M103)</f>
        <v/>
      </c>
      <c r="N104"/>
      <c r="O104" s="883"/>
      <c r="P104" s="884"/>
      <c r="Q104" s="107" t="s">
        <v>151</v>
      </c>
      <c r="R104" s="112" t="str">
        <f t="shared" ref="R104:R105" si="87">IF(Y103&lt;=0,"",Y103)</f>
        <v/>
      </c>
      <c r="S104" s="112" t="str">
        <f t="shared" ref="S104:S114" si="88">IF($R104="","",$R104)</f>
        <v/>
      </c>
      <c r="T104" s="112" t="str">
        <f t="shared" ref="T104:T114" si="89">IF($R104="","",$S104*0.009835)</f>
        <v/>
      </c>
      <c r="U104" s="113" t="str">
        <f t="shared" si="82"/>
        <v/>
      </c>
      <c r="V104" s="113" t="str">
        <f>IF($R104="","",SUM($S104*$O$12))</f>
        <v/>
      </c>
      <c r="W104" s="113"/>
      <c r="X104" s="114"/>
      <c r="Y104" s="115" t="str">
        <f t="shared" si="83"/>
        <v/>
      </c>
      <c r="AA104" s="122" t="str">
        <f t="shared" ref="AA104:AA114" si="90">IF(R104="","",V104+AA103)</f>
        <v/>
      </c>
      <c r="AB104" s="122" t="str">
        <f t="shared" ref="AB104:AB114" si="91">IF(R104="","",U104+AB103)</f>
        <v/>
      </c>
      <c r="AC104"/>
    </row>
    <row r="105" spans="1:42" ht="18" customHeight="1" x14ac:dyDescent="0.3">
      <c r="A105" s="883"/>
      <c r="B105" s="884"/>
      <c r="C105" s="105" t="s">
        <v>154</v>
      </c>
      <c r="D105" s="108" t="str">
        <f t="shared" si="84"/>
        <v/>
      </c>
      <c r="E105" s="108" t="str">
        <f t="shared" si="79"/>
        <v/>
      </c>
      <c r="F105" s="110" t="str">
        <f t="shared" si="80"/>
        <v/>
      </c>
      <c r="G105" s="110" t="str">
        <f>IF($D105="","",SUM($E105*$Q$12))</f>
        <v/>
      </c>
      <c r="H105" s="110"/>
      <c r="I105" s="111"/>
      <c r="J105" s="106" t="str">
        <f t="shared" si="81"/>
        <v/>
      </c>
      <c r="L105" s="121" t="str">
        <f t="shared" si="85"/>
        <v/>
      </c>
      <c r="M105" s="121" t="str">
        <f t="shared" si="86"/>
        <v/>
      </c>
      <c r="N105"/>
      <c r="O105" s="883"/>
      <c r="P105" s="884"/>
      <c r="Q105" s="105" t="s">
        <v>154</v>
      </c>
      <c r="R105" s="108" t="str">
        <f t="shared" si="87"/>
        <v/>
      </c>
      <c r="S105" s="108" t="str">
        <f t="shared" si="88"/>
        <v/>
      </c>
      <c r="T105" s="108" t="str">
        <f t="shared" si="89"/>
        <v/>
      </c>
      <c r="U105" s="110" t="str">
        <f t="shared" si="82"/>
        <v/>
      </c>
      <c r="V105" s="110" t="str">
        <f>IF($R105="","",SUM($S105*$Q$12))</f>
        <v/>
      </c>
      <c r="W105" s="110"/>
      <c r="X105" s="111"/>
      <c r="Y105" s="106" t="str">
        <f t="shared" si="83"/>
        <v/>
      </c>
      <c r="AA105" s="121" t="str">
        <f t="shared" si="90"/>
        <v/>
      </c>
      <c r="AB105" s="121" t="str">
        <f t="shared" si="91"/>
        <v/>
      </c>
      <c r="AC105"/>
    </row>
    <row r="106" spans="1:42" ht="18" customHeight="1" x14ac:dyDescent="0.3">
      <c r="A106" s="883"/>
      <c r="B106" s="884"/>
      <c r="C106" s="107" t="s">
        <v>155</v>
      </c>
      <c r="D106" s="112" t="str">
        <f>IF(J105&lt;=0,"",J105)</f>
        <v/>
      </c>
      <c r="E106" s="112" t="str">
        <f>IF($D106="","",$D106)</f>
        <v/>
      </c>
      <c r="F106" s="113" t="str">
        <f t="shared" si="80"/>
        <v/>
      </c>
      <c r="G106" s="113" t="str">
        <f>IF($D106="","",SUM($E106*$P$12))</f>
        <v/>
      </c>
      <c r="H106" s="113"/>
      <c r="I106" s="114"/>
      <c r="J106" s="115" t="str">
        <f t="shared" si="81"/>
        <v/>
      </c>
      <c r="L106" s="122" t="str">
        <f t="shared" si="85"/>
        <v/>
      </c>
      <c r="M106" s="122" t="str">
        <f t="shared" si="86"/>
        <v/>
      </c>
      <c r="N106"/>
      <c r="O106" s="883"/>
      <c r="P106" s="884"/>
      <c r="Q106" s="107" t="s">
        <v>155</v>
      </c>
      <c r="R106" s="112" t="str">
        <f>IF(Y105&lt;=0,"",Y105)</f>
        <v/>
      </c>
      <c r="S106" s="112" t="str">
        <f t="shared" si="88"/>
        <v/>
      </c>
      <c r="T106" s="112" t="str">
        <f t="shared" si="89"/>
        <v/>
      </c>
      <c r="U106" s="113" t="str">
        <f t="shared" si="82"/>
        <v/>
      </c>
      <c r="V106" s="113" t="str">
        <f>IF($R106="","",SUM($S106*$P$12))</f>
        <v/>
      </c>
      <c r="W106" s="113"/>
      <c r="X106" s="114"/>
      <c r="Y106" s="115" t="str">
        <f t="shared" si="83"/>
        <v/>
      </c>
      <c r="AA106" s="122" t="str">
        <f t="shared" si="90"/>
        <v/>
      </c>
      <c r="AB106" s="122" t="str">
        <f t="shared" si="91"/>
        <v/>
      </c>
      <c r="AC106"/>
    </row>
    <row r="107" spans="1:42" ht="18" customHeight="1" x14ac:dyDescent="0.3">
      <c r="A107" s="883"/>
      <c r="B107" s="884"/>
      <c r="C107" s="105" t="s">
        <v>134</v>
      </c>
      <c r="D107" s="108" t="str">
        <f t="shared" ref="D107:D114" si="92">IF(J106&lt;=0,"",J106)</f>
        <v/>
      </c>
      <c r="E107" s="108" t="str">
        <f t="shared" si="79"/>
        <v/>
      </c>
      <c r="F107" s="110" t="str">
        <f t="shared" si="80"/>
        <v/>
      </c>
      <c r="G107" s="110" t="str">
        <f>IF($D107="","",SUM($E107*$Q$12))</f>
        <v/>
      </c>
      <c r="H107" s="110"/>
      <c r="I107" s="111"/>
      <c r="J107" s="106" t="str">
        <f t="shared" si="81"/>
        <v/>
      </c>
      <c r="L107" s="121" t="str">
        <f t="shared" si="85"/>
        <v/>
      </c>
      <c r="M107" s="121" t="str">
        <f t="shared" si="86"/>
        <v/>
      </c>
      <c r="N107"/>
      <c r="O107" s="883"/>
      <c r="P107" s="884"/>
      <c r="Q107" s="105" t="s">
        <v>134</v>
      </c>
      <c r="R107" s="108" t="str">
        <f t="shared" ref="R107:R114" si="93">IF(Y106&lt;=0,"",Y106)</f>
        <v/>
      </c>
      <c r="S107" s="108" t="str">
        <f t="shared" si="88"/>
        <v/>
      </c>
      <c r="T107" s="108" t="str">
        <f t="shared" si="89"/>
        <v/>
      </c>
      <c r="U107" s="110" t="str">
        <f t="shared" si="82"/>
        <v/>
      </c>
      <c r="V107" s="110" t="str">
        <f>IF($R107="","",SUM($S107*$Q$12))</f>
        <v/>
      </c>
      <c r="W107" s="110"/>
      <c r="X107" s="111"/>
      <c r="Y107" s="106" t="str">
        <f t="shared" si="83"/>
        <v/>
      </c>
      <c r="AA107" s="121" t="str">
        <f t="shared" si="90"/>
        <v/>
      </c>
      <c r="AB107" s="121" t="str">
        <f t="shared" si="91"/>
        <v/>
      </c>
      <c r="AC107"/>
    </row>
    <row r="108" spans="1:42" ht="18" customHeight="1" x14ac:dyDescent="0.3">
      <c r="A108" s="883"/>
      <c r="B108" s="884"/>
      <c r="C108" s="107" t="s">
        <v>135</v>
      </c>
      <c r="D108" s="112" t="str">
        <f t="shared" si="92"/>
        <v/>
      </c>
      <c r="E108" s="112" t="str">
        <f t="shared" si="79"/>
        <v/>
      </c>
      <c r="F108" s="113" t="str">
        <f t="shared" si="80"/>
        <v/>
      </c>
      <c r="G108" s="113" t="str">
        <f>IF($D108="","",SUM($E108*$P$12))</f>
        <v/>
      </c>
      <c r="H108" s="113"/>
      <c r="I108" s="114"/>
      <c r="J108" s="115" t="str">
        <f t="shared" si="81"/>
        <v/>
      </c>
      <c r="L108" s="122" t="str">
        <f t="shared" si="85"/>
        <v/>
      </c>
      <c r="M108" s="122" t="str">
        <f t="shared" si="86"/>
        <v/>
      </c>
      <c r="N108"/>
      <c r="O108" s="883"/>
      <c r="P108" s="884"/>
      <c r="Q108" s="107" t="s">
        <v>135</v>
      </c>
      <c r="R108" s="112" t="str">
        <f t="shared" si="93"/>
        <v/>
      </c>
      <c r="S108" s="112" t="str">
        <f t="shared" si="88"/>
        <v/>
      </c>
      <c r="T108" s="112" t="str">
        <f t="shared" si="89"/>
        <v/>
      </c>
      <c r="U108" s="113" t="str">
        <f t="shared" si="82"/>
        <v/>
      </c>
      <c r="V108" s="113" t="str">
        <f>IF($R108="","",SUM($S108*$P$12))</f>
        <v/>
      </c>
      <c r="W108" s="113"/>
      <c r="X108" s="114"/>
      <c r="Y108" s="115" t="str">
        <f t="shared" si="83"/>
        <v/>
      </c>
      <c r="AA108" s="122" t="str">
        <f t="shared" si="90"/>
        <v/>
      </c>
      <c r="AB108" s="122" t="str">
        <f t="shared" si="91"/>
        <v/>
      </c>
      <c r="AC108"/>
    </row>
    <row r="109" spans="1:42" ht="18" customHeight="1" x14ac:dyDescent="0.3">
      <c r="A109" s="883"/>
      <c r="B109" s="884"/>
      <c r="C109" s="105" t="s">
        <v>136</v>
      </c>
      <c r="D109" s="108" t="str">
        <f t="shared" si="92"/>
        <v/>
      </c>
      <c r="E109" s="108" t="str">
        <f t="shared" si="79"/>
        <v/>
      </c>
      <c r="F109" s="110" t="str">
        <f t="shared" si="80"/>
        <v/>
      </c>
      <c r="G109" s="110" t="str">
        <f>IF($D109="","",SUM($E109*$Q$12))</f>
        <v/>
      </c>
      <c r="H109" s="110"/>
      <c r="I109" s="111"/>
      <c r="J109" s="106" t="str">
        <f t="shared" si="81"/>
        <v/>
      </c>
      <c r="L109" s="121" t="str">
        <f t="shared" si="85"/>
        <v/>
      </c>
      <c r="M109" s="121" t="str">
        <f t="shared" si="86"/>
        <v/>
      </c>
      <c r="N109"/>
      <c r="O109" s="883"/>
      <c r="P109" s="884"/>
      <c r="Q109" s="105" t="s">
        <v>136</v>
      </c>
      <c r="R109" s="108" t="str">
        <f t="shared" si="93"/>
        <v/>
      </c>
      <c r="S109" s="108" t="str">
        <f t="shared" si="88"/>
        <v/>
      </c>
      <c r="T109" s="108" t="str">
        <f t="shared" si="89"/>
        <v/>
      </c>
      <c r="U109" s="110" t="str">
        <f t="shared" si="82"/>
        <v/>
      </c>
      <c r="V109" s="110" t="str">
        <f>IF($R109="","",SUM($S109*$Q$12))</f>
        <v/>
      </c>
      <c r="W109" s="110"/>
      <c r="X109" s="111"/>
      <c r="Y109" s="106" t="str">
        <f t="shared" si="83"/>
        <v/>
      </c>
      <c r="AA109" s="121" t="str">
        <f t="shared" si="90"/>
        <v/>
      </c>
      <c r="AB109" s="121" t="str">
        <f t="shared" si="91"/>
        <v/>
      </c>
      <c r="AC109"/>
    </row>
    <row r="110" spans="1:42" ht="18" customHeight="1" x14ac:dyDescent="0.3">
      <c r="A110" s="883"/>
      <c r="B110" s="884"/>
      <c r="C110" s="107" t="s">
        <v>156</v>
      </c>
      <c r="D110" s="112" t="str">
        <f t="shared" si="92"/>
        <v/>
      </c>
      <c r="E110" s="112" t="str">
        <f t="shared" si="79"/>
        <v/>
      </c>
      <c r="F110" s="113" t="str">
        <f t="shared" si="80"/>
        <v/>
      </c>
      <c r="G110" s="113" t="str">
        <f>IF($D110="","",SUM($E110*$Q$12))</f>
        <v/>
      </c>
      <c r="H110" s="113"/>
      <c r="I110" s="114"/>
      <c r="J110" s="115" t="str">
        <f t="shared" si="81"/>
        <v/>
      </c>
      <c r="L110" s="122" t="str">
        <f t="shared" si="85"/>
        <v/>
      </c>
      <c r="M110" s="122" t="str">
        <f t="shared" si="86"/>
        <v/>
      </c>
      <c r="N110"/>
      <c r="O110" s="883"/>
      <c r="P110" s="884"/>
      <c r="Q110" s="107" t="s">
        <v>156</v>
      </c>
      <c r="R110" s="112" t="str">
        <f t="shared" si="93"/>
        <v/>
      </c>
      <c r="S110" s="112" t="str">
        <f t="shared" si="88"/>
        <v/>
      </c>
      <c r="T110" s="112" t="str">
        <f t="shared" si="89"/>
        <v/>
      </c>
      <c r="U110" s="113" t="str">
        <f t="shared" si="82"/>
        <v/>
      </c>
      <c r="V110" s="113" t="str">
        <f>IF($R110="","",SUM($S110*$Q$12))</f>
        <v/>
      </c>
      <c r="W110" s="113"/>
      <c r="X110" s="114"/>
      <c r="Y110" s="115" t="str">
        <f t="shared" si="83"/>
        <v/>
      </c>
      <c r="AA110" s="122" t="str">
        <f t="shared" si="90"/>
        <v/>
      </c>
      <c r="AB110" s="122" t="str">
        <f t="shared" si="91"/>
        <v/>
      </c>
      <c r="AC110"/>
    </row>
    <row r="111" spans="1:42" ht="18" customHeight="1" x14ac:dyDescent="0.2">
      <c r="A111" s="883"/>
      <c r="B111" s="884"/>
      <c r="C111" s="105" t="s">
        <v>157</v>
      </c>
      <c r="D111" s="108" t="str">
        <f t="shared" si="92"/>
        <v/>
      </c>
      <c r="E111" s="108" t="str">
        <f t="shared" si="79"/>
        <v/>
      </c>
      <c r="F111" s="110" t="str">
        <f t="shared" si="80"/>
        <v/>
      </c>
      <c r="G111" s="110" t="str">
        <f>IF($D111="","",SUM($E111*$P$12))</f>
        <v/>
      </c>
      <c r="H111" s="110"/>
      <c r="I111" s="111"/>
      <c r="J111" s="106" t="str">
        <f t="shared" si="81"/>
        <v/>
      </c>
      <c r="L111" s="121" t="str">
        <f t="shared" si="85"/>
        <v/>
      </c>
      <c r="M111" s="121" t="str">
        <f t="shared" si="86"/>
        <v/>
      </c>
      <c r="O111" s="883"/>
      <c r="P111" s="884"/>
      <c r="Q111" s="105" t="s">
        <v>157</v>
      </c>
      <c r="R111" s="108" t="str">
        <f t="shared" si="93"/>
        <v/>
      </c>
      <c r="S111" s="108" t="str">
        <f t="shared" si="88"/>
        <v/>
      </c>
      <c r="T111" s="108" t="str">
        <f t="shared" si="89"/>
        <v/>
      </c>
      <c r="U111" s="110" t="str">
        <f t="shared" si="82"/>
        <v/>
      </c>
      <c r="V111" s="110" t="str">
        <f>IF($R111="","",SUM($S111*$P$12))</f>
        <v/>
      </c>
      <c r="W111" s="110"/>
      <c r="X111" s="111"/>
      <c r="Y111" s="106" t="str">
        <f t="shared" si="83"/>
        <v/>
      </c>
      <c r="AA111" s="121" t="str">
        <f t="shared" si="90"/>
        <v/>
      </c>
      <c r="AB111" s="121" t="str">
        <f t="shared" si="91"/>
        <v/>
      </c>
    </row>
    <row r="112" spans="1:42" ht="18" customHeight="1" x14ac:dyDescent="0.2">
      <c r="A112" s="883"/>
      <c r="B112" s="884"/>
      <c r="C112" s="107" t="s">
        <v>158</v>
      </c>
      <c r="D112" s="112" t="str">
        <f t="shared" si="92"/>
        <v/>
      </c>
      <c r="E112" s="112" t="str">
        <f t="shared" si="79"/>
        <v/>
      </c>
      <c r="F112" s="113" t="str">
        <f t="shared" si="80"/>
        <v/>
      </c>
      <c r="G112" s="113" t="str">
        <f>IF($D112="","",SUM($E112*$Q$12))</f>
        <v/>
      </c>
      <c r="H112" s="113"/>
      <c r="I112" s="114"/>
      <c r="J112" s="115" t="str">
        <f t="shared" si="81"/>
        <v/>
      </c>
      <c r="L112" s="122" t="str">
        <f t="shared" si="85"/>
        <v/>
      </c>
      <c r="M112" s="122" t="str">
        <f t="shared" si="86"/>
        <v/>
      </c>
      <c r="O112" s="883"/>
      <c r="P112" s="884"/>
      <c r="Q112" s="107" t="s">
        <v>158</v>
      </c>
      <c r="R112" s="112" t="str">
        <f t="shared" si="93"/>
        <v/>
      </c>
      <c r="S112" s="112" t="str">
        <f t="shared" si="88"/>
        <v/>
      </c>
      <c r="T112" s="112" t="str">
        <f t="shared" si="89"/>
        <v/>
      </c>
      <c r="U112" s="113" t="str">
        <f t="shared" si="82"/>
        <v/>
      </c>
      <c r="V112" s="113" t="str">
        <f>IF($R112="","",SUM($S112*$Q$12))</f>
        <v/>
      </c>
      <c r="W112" s="113"/>
      <c r="X112" s="114"/>
      <c r="Y112" s="115" t="str">
        <f t="shared" si="83"/>
        <v/>
      </c>
      <c r="AA112" s="122" t="str">
        <f t="shared" si="90"/>
        <v/>
      </c>
      <c r="AB112" s="122" t="str">
        <f t="shared" si="91"/>
        <v/>
      </c>
    </row>
    <row r="113" spans="1:28" ht="18" customHeight="1" x14ac:dyDescent="0.2">
      <c r="A113" s="883"/>
      <c r="B113" s="884"/>
      <c r="C113" s="105" t="s">
        <v>159</v>
      </c>
      <c r="D113" s="108" t="str">
        <f t="shared" si="92"/>
        <v/>
      </c>
      <c r="E113" s="108" t="str">
        <f t="shared" si="79"/>
        <v/>
      </c>
      <c r="F113" s="110" t="str">
        <f t="shared" si="80"/>
        <v/>
      </c>
      <c r="G113" s="110" t="str">
        <f>IF($D113="","",SUM($E113*$P$12))</f>
        <v/>
      </c>
      <c r="H113" s="110"/>
      <c r="I113" s="111"/>
      <c r="J113" s="106" t="str">
        <f t="shared" si="81"/>
        <v/>
      </c>
      <c r="L113" s="121" t="str">
        <f t="shared" si="85"/>
        <v/>
      </c>
      <c r="M113" s="121" t="str">
        <f t="shared" si="86"/>
        <v/>
      </c>
      <c r="O113" s="883"/>
      <c r="P113" s="884"/>
      <c r="Q113" s="105" t="s">
        <v>159</v>
      </c>
      <c r="R113" s="108" t="str">
        <f t="shared" si="93"/>
        <v/>
      </c>
      <c r="S113" s="108" t="str">
        <f t="shared" si="88"/>
        <v/>
      </c>
      <c r="T113" s="108" t="str">
        <f t="shared" si="89"/>
        <v/>
      </c>
      <c r="U113" s="110" t="str">
        <f t="shared" si="82"/>
        <v/>
      </c>
      <c r="V113" s="110" t="str">
        <f>IF($R113="","",SUM($S113*$P$12))</f>
        <v/>
      </c>
      <c r="W113" s="110"/>
      <c r="X113" s="111"/>
      <c r="Y113" s="106" t="str">
        <f t="shared" si="83"/>
        <v/>
      </c>
      <c r="AA113" s="121" t="str">
        <f t="shared" si="90"/>
        <v/>
      </c>
      <c r="AB113" s="121" t="str">
        <f t="shared" si="91"/>
        <v/>
      </c>
    </row>
    <row r="114" spans="1:28" ht="18" customHeight="1" thickBot="1" x14ac:dyDescent="0.25">
      <c r="A114" s="885"/>
      <c r="B114" s="886"/>
      <c r="C114" s="116" t="s">
        <v>160</v>
      </c>
      <c r="D114" s="117" t="str">
        <f t="shared" si="92"/>
        <v/>
      </c>
      <c r="E114" s="117" t="str">
        <f t="shared" si="79"/>
        <v/>
      </c>
      <c r="F114" s="118" t="str">
        <f t="shared" si="80"/>
        <v/>
      </c>
      <c r="G114" s="118" t="str">
        <f>IF($D114="","",SUM($E114*$Q$12))</f>
        <v/>
      </c>
      <c r="H114" s="118"/>
      <c r="I114" s="119"/>
      <c r="J114" s="120" t="str">
        <f t="shared" si="81"/>
        <v/>
      </c>
      <c r="L114" s="123" t="str">
        <f t="shared" si="85"/>
        <v/>
      </c>
      <c r="M114" s="123" t="str">
        <f t="shared" si="86"/>
        <v/>
      </c>
      <c r="O114" s="885"/>
      <c r="P114" s="886"/>
      <c r="Q114" s="116" t="s">
        <v>160</v>
      </c>
      <c r="R114" s="117" t="str">
        <f t="shared" si="93"/>
        <v/>
      </c>
      <c r="S114" s="117" t="str">
        <f t="shared" si="88"/>
        <v/>
      </c>
      <c r="T114" s="117" t="str">
        <f t="shared" si="89"/>
        <v/>
      </c>
      <c r="U114" s="118" t="str">
        <f>IF($R114="","",ROUNDUP(IF(SUM(T114+V114)&lt;30,30,T114+V114),0))</f>
        <v/>
      </c>
      <c r="V114" s="118" t="str">
        <f>IF($R114="","",SUM($S114*$Q$12))</f>
        <v/>
      </c>
      <c r="W114" s="118"/>
      <c r="X114" s="119"/>
      <c r="Y114" s="120" t="str">
        <f t="shared" si="83"/>
        <v/>
      </c>
      <c r="AA114" s="123" t="str">
        <f t="shared" si="90"/>
        <v/>
      </c>
      <c r="AB114" s="123" t="str">
        <f t="shared" si="91"/>
        <v/>
      </c>
    </row>
    <row r="115" spans="1:28" ht="18" customHeight="1" thickBot="1" x14ac:dyDescent="0.25"/>
    <row r="116" spans="1:28" ht="18" customHeight="1" x14ac:dyDescent="0.2">
      <c r="A116" s="887">
        <v>2029</v>
      </c>
      <c r="B116" s="882"/>
      <c r="C116" s="892" t="s">
        <v>120</v>
      </c>
      <c r="D116" s="126"/>
      <c r="E116" s="894" t="s">
        <v>147</v>
      </c>
      <c r="F116" s="894" t="s">
        <v>13</v>
      </c>
      <c r="G116" s="894" t="s">
        <v>116</v>
      </c>
      <c r="H116" s="894" t="s">
        <v>144</v>
      </c>
      <c r="I116" s="894" t="s">
        <v>145</v>
      </c>
      <c r="J116" s="890" t="s">
        <v>146</v>
      </c>
      <c r="L116" s="888" t="s">
        <v>152</v>
      </c>
      <c r="M116" s="888" t="s">
        <v>174</v>
      </c>
      <c r="O116" s="887">
        <v>2029</v>
      </c>
      <c r="P116" s="882"/>
      <c r="Q116" s="892" t="s">
        <v>120</v>
      </c>
      <c r="R116" s="126"/>
      <c r="S116" s="894" t="s">
        <v>147</v>
      </c>
      <c r="T116" s="124"/>
      <c r="U116" s="894" t="s">
        <v>13</v>
      </c>
      <c r="V116" s="894" t="s">
        <v>116</v>
      </c>
      <c r="W116" s="894" t="s">
        <v>144</v>
      </c>
      <c r="X116" s="894" t="s">
        <v>145</v>
      </c>
      <c r="Y116" s="890" t="s">
        <v>146</v>
      </c>
      <c r="AA116" s="888" t="s">
        <v>152</v>
      </c>
      <c r="AB116" s="888" t="s">
        <v>174</v>
      </c>
    </row>
    <row r="117" spans="1:28" ht="18" customHeight="1" x14ac:dyDescent="0.2">
      <c r="A117" s="883"/>
      <c r="B117" s="884"/>
      <c r="C117" s="893"/>
      <c r="D117" s="127"/>
      <c r="E117" s="895"/>
      <c r="F117" s="895"/>
      <c r="G117" s="895"/>
      <c r="H117" s="895"/>
      <c r="I117" s="895"/>
      <c r="J117" s="891"/>
      <c r="L117" s="889"/>
      <c r="M117" s="889"/>
      <c r="O117" s="883"/>
      <c r="P117" s="884"/>
      <c r="Q117" s="893"/>
      <c r="R117" s="127"/>
      <c r="S117" s="895"/>
      <c r="T117" s="125"/>
      <c r="U117" s="895"/>
      <c r="V117" s="895"/>
      <c r="W117" s="895"/>
      <c r="X117" s="895"/>
      <c r="Y117" s="891"/>
      <c r="AA117" s="889"/>
      <c r="AB117" s="889"/>
    </row>
    <row r="118" spans="1:28" ht="18" customHeight="1" x14ac:dyDescent="0.2">
      <c r="A118" s="883"/>
      <c r="B118" s="884"/>
      <c r="C118" s="105" t="s">
        <v>153</v>
      </c>
      <c r="D118" s="108" t="str">
        <f>IF(J114&lt;=0,"",J114)</f>
        <v/>
      </c>
      <c r="E118" s="108" t="str">
        <f t="shared" ref="E118:E129" si="94">IF($D118="","",$D118)</f>
        <v/>
      </c>
      <c r="F118" s="110" t="str">
        <f t="shared" ref="F118:F129" si="95">IF($D118="","",$E$8)</f>
        <v/>
      </c>
      <c r="G118" s="110" t="str">
        <f>IF($D118="","",SUM($E118*$Q$12))</f>
        <v/>
      </c>
      <c r="H118" s="110"/>
      <c r="I118" s="111"/>
      <c r="J118" s="106" t="str">
        <f t="shared" ref="J118:J129" si="96">IF(D118="","",SUM(E118+G118+I118)-F118)</f>
        <v/>
      </c>
      <c r="L118" s="128" t="str">
        <f>IF(D118="","",G118+L114)</f>
        <v/>
      </c>
      <c r="M118" s="128" t="str">
        <f>IF(E118="","",F118+M114)</f>
        <v/>
      </c>
      <c r="O118" s="883"/>
      <c r="P118" s="884"/>
      <c r="Q118" s="105" t="s">
        <v>153</v>
      </c>
      <c r="R118" s="108" t="str">
        <f>IF(Y114&lt;=0,"",Y114)</f>
        <v/>
      </c>
      <c r="S118" s="108" t="str">
        <f>IF($R118="","",$R118)</f>
        <v/>
      </c>
      <c r="T118" s="108" t="str">
        <f>IF($R118="","",$S118*0.009835)</f>
        <v/>
      </c>
      <c r="U118" s="110" t="str">
        <f t="shared" ref="U118:U128" si="97">IF($R118="","",ROUNDUP(IF(SUM(T118+V118)&lt;30,30,T118+V118),0))</f>
        <v/>
      </c>
      <c r="V118" s="110" t="str">
        <f>IF($R118="","",SUM($S118*$Q$12))</f>
        <v/>
      </c>
      <c r="W118" s="110"/>
      <c r="X118" s="111"/>
      <c r="Y118" s="106" t="str">
        <f t="shared" ref="Y118:Y129" si="98">IF(R118="","",SUM(S118+V118+X118)-U118)</f>
        <v/>
      </c>
      <c r="AA118" s="128" t="str">
        <f>IF(R118="","",V118+AA114)</f>
        <v/>
      </c>
      <c r="AB118" s="128" t="str">
        <f>IF(R118="","",U118+AB114)</f>
        <v/>
      </c>
    </row>
    <row r="119" spans="1:28" ht="18" customHeight="1" x14ac:dyDescent="0.2">
      <c r="A119" s="883"/>
      <c r="B119" s="884"/>
      <c r="C119" s="107" t="s">
        <v>151</v>
      </c>
      <c r="D119" s="112" t="str">
        <f t="shared" ref="D119:D120" si="99">IF(J118&lt;=0,"",J118)</f>
        <v/>
      </c>
      <c r="E119" s="112" t="str">
        <f t="shared" si="94"/>
        <v/>
      </c>
      <c r="F119" s="113" t="str">
        <f t="shared" si="95"/>
        <v/>
      </c>
      <c r="G119" s="113" t="str">
        <f>IF($D119="","",SUM($E119*$N$12))</f>
        <v/>
      </c>
      <c r="H119" s="113"/>
      <c r="I119" s="114"/>
      <c r="J119" s="115" t="str">
        <f t="shared" si="96"/>
        <v/>
      </c>
      <c r="L119" s="122" t="str">
        <f t="shared" ref="L119:L129" si="100">IF(D119="","",G119+L118)</f>
        <v/>
      </c>
      <c r="M119" s="122" t="str">
        <f t="shared" ref="M119:M129" si="101">IF(E119="","",F119+M118)</f>
        <v/>
      </c>
      <c r="O119" s="883"/>
      <c r="P119" s="884"/>
      <c r="Q119" s="107" t="s">
        <v>151</v>
      </c>
      <c r="R119" s="112" t="str">
        <f t="shared" ref="R119:R120" si="102">IF(Y118&lt;=0,"",Y118)</f>
        <v/>
      </c>
      <c r="S119" s="112" t="str">
        <f t="shared" ref="S119:S129" si="103">IF($R119="","",$R119)</f>
        <v/>
      </c>
      <c r="T119" s="112" t="str">
        <f t="shared" ref="T119:T129" si="104">IF($R119="","",$S119*0.009835)</f>
        <v/>
      </c>
      <c r="U119" s="113" t="str">
        <f t="shared" si="97"/>
        <v/>
      </c>
      <c r="V119" s="113" t="str">
        <f>IF($R119="","",SUM($S119*$N$12))</f>
        <v/>
      </c>
      <c r="W119" s="113"/>
      <c r="X119" s="114"/>
      <c r="Y119" s="115" t="str">
        <f t="shared" si="98"/>
        <v/>
      </c>
      <c r="AA119" s="122" t="str">
        <f t="shared" ref="AA119:AA129" si="105">IF(R119="","",V119+AA118)</f>
        <v/>
      </c>
      <c r="AB119" s="122" t="str">
        <f t="shared" ref="AB119:AB129" si="106">IF(R119="","",U119+AB118)</f>
        <v/>
      </c>
    </row>
    <row r="120" spans="1:28" ht="18" customHeight="1" x14ac:dyDescent="0.2">
      <c r="A120" s="883"/>
      <c r="B120" s="884"/>
      <c r="C120" s="105" t="s">
        <v>154</v>
      </c>
      <c r="D120" s="108" t="str">
        <f t="shared" si="99"/>
        <v/>
      </c>
      <c r="E120" s="108" t="str">
        <f t="shared" si="94"/>
        <v/>
      </c>
      <c r="F120" s="110" t="str">
        <f t="shared" si="95"/>
        <v/>
      </c>
      <c r="G120" s="110" t="str">
        <f>IF($D120="","",SUM($E120*$Q$12))</f>
        <v/>
      </c>
      <c r="H120" s="110"/>
      <c r="I120" s="111"/>
      <c r="J120" s="106" t="str">
        <f t="shared" si="96"/>
        <v/>
      </c>
      <c r="L120" s="121" t="str">
        <f t="shared" si="100"/>
        <v/>
      </c>
      <c r="M120" s="121" t="str">
        <f t="shared" si="101"/>
        <v/>
      </c>
      <c r="O120" s="883"/>
      <c r="P120" s="884"/>
      <c r="Q120" s="105" t="s">
        <v>154</v>
      </c>
      <c r="R120" s="108" t="str">
        <f t="shared" si="102"/>
        <v/>
      </c>
      <c r="S120" s="108" t="str">
        <f t="shared" si="103"/>
        <v/>
      </c>
      <c r="T120" s="108" t="str">
        <f t="shared" si="104"/>
        <v/>
      </c>
      <c r="U120" s="110" t="str">
        <f t="shared" si="97"/>
        <v/>
      </c>
      <c r="V120" s="110" t="str">
        <f>IF($R120="","",SUM($S120*$Q$12))</f>
        <v/>
      </c>
      <c r="W120" s="110"/>
      <c r="X120" s="111"/>
      <c r="Y120" s="106" t="str">
        <f t="shared" si="98"/>
        <v/>
      </c>
      <c r="AA120" s="121" t="str">
        <f t="shared" si="105"/>
        <v/>
      </c>
      <c r="AB120" s="121" t="str">
        <f t="shared" si="106"/>
        <v/>
      </c>
    </row>
    <row r="121" spans="1:28" ht="18" customHeight="1" x14ac:dyDescent="0.2">
      <c r="A121" s="883"/>
      <c r="B121" s="884"/>
      <c r="C121" s="107" t="s">
        <v>155</v>
      </c>
      <c r="D121" s="112" t="str">
        <f>IF(J120&lt;=0,"",J120)</f>
        <v/>
      </c>
      <c r="E121" s="112" t="str">
        <f>IF($D121="","",$D121)</f>
        <v/>
      </c>
      <c r="F121" s="113" t="str">
        <f t="shared" si="95"/>
        <v/>
      </c>
      <c r="G121" s="113" t="str">
        <f>IF($D121="","",SUM($E121*$P$12))</f>
        <v/>
      </c>
      <c r="H121" s="113"/>
      <c r="I121" s="114"/>
      <c r="J121" s="115" t="str">
        <f t="shared" si="96"/>
        <v/>
      </c>
      <c r="L121" s="122" t="str">
        <f t="shared" si="100"/>
        <v/>
      </c>
      <c r="M121" s="122" t="str">
        <f t="shared" si="101"/>
        <v/>
      </c>
      <c r="O121" s="883"/>
      <c r="P121" s="884"/>
      <c r="Q121" s="107" t="s">
        <v>155</v>
      </c>
      <c r="R121" s="112" t="str">
        <f>IF(Y120&lt;=0,"",Y120)</f>
        <v/>
      </c>
      <c r="S121" s="112" t="str">
        <f t="shared" si="103"/>
        <v/>
      </c>
      <c r="T121" s="112" t="str">
        <f t="shared" si="104"/>
        <v/>
      </c>
      <c r="U121" s="113" t="str">
        <f t="shared" si="97"/>
        <v/>
      </c>
      <c r="V121" s="113" t="str">
        <f>IF($R121="","",SUM($S121*$P$12))</f>
        <v/>
      </c>
      <c r="W121" s="113"/>
      <c r="X121" s="114"/>
      <c r="Y121" s="115" t="str">
        <f t="shared" si="98"/>
        <v/>
      </c>
      <c r="AA121" s="122" t="str">
        <f t="shared" si="105"/>
        <v/>
      </c>
      <c r="AB121" s="122" t="str">
        <f t="shared" si="106"/>
        <v/>
      </c>
    </row>
    <row r="122" spans="1:28" ht="18" customHeight="1" x14ac:dyDescent="0.2">
      <c r="A122" s="883"/>
      <c r="B122" s="884"/>
      <c r="C122" s="105" t="s">
        <v>134</v>
      </c>
      <c r="D122" s="108" t="str">
        <f t="shared" ref="D122:D129" si="107">IF(J121&lt;=0,"",J121)</f>
        <v/>
      </c>
      <c r="E122" s="108" t="str">
        <f t="shared" si="94"/>
        <v/>
      </c>
      <c r="F122" s="110" t="str">
        <f t="shared" si="95"/>
        <v/>
      </c>
      <c r="G122" s="110" t="str">
        <f>IF($D122="","",SUM($E122*$Q$12))</f>
        <v/>
      </c>
      <c r="H122" s="110"/>
      <c r="I122" s="111"/>
      <c r="J122" s="106" t="str">
        <f t="shared" si="96"/>
        <v/>
      </c>
      <c r="L122" s="121" t="str">
        <f t="shared" si="100"/>
        <v/>
      </c>
      <c r="M122" s="121" t="str">
        <f t="shared" si="101"/>
        <v/>
      </c>
      <c r="O122" s="883"/>
      <c r="P122" s="884"/>
      <c r="Q122" s="105" t="s">
        <v>134</v>
      </c>
      <c r="R122" s="108" t="str">
        <f t="shared" ref="R122:R129" si="108">IF(Y121&lt;=0,"",Y121)</f>
        <v/>
      </c>
      <c r="S122" s="108" t="str">
        <f t="shared" si="103"/>
        <v/>
      </c>
      <c r="T122" s="108" t="str">
        <f t="shared" si="104"/>
        <v/>
      </c>
      <c r="U122" s="110" t="str">
        <f t="shared" si="97"/>
        <v/>
      </c>
      <c r="V122" s="110" t="str">
        <f>IF($R122="","",SUM($S122*$Q$12))</f>
        <v/>
      </c>
      <c r="W122" s="110"/>
      <c r="X122" s="111"/>
      <c r="Y122" s="106" t="str">
        <f t="shared" si="98"/>
        <v/>
      </c>
      <c r="AA122" s="121" t="str">
        <f t="shared" si="105"/>
        <v/>
      </c>
      <c r="AB122" s="121" t="str">
        <f t="shared" si="106"/>
        <v/>
      </c>
    </row>
    <row r="123" spans="1:28" ht="18" customHeight="1" x14ac:dyDescent="0.2">
      <c r="A123" s="883"/>
      <c r="B123" s="884"/>
      <c r="C123" s="107" t="s">
        <v>135</v>
      </c>
      <c r="D123" s="112" t="str">
        <f t="shared" si="107"/>
        <v/>
      </c>
      <c r="E123" s="112" t="str">
        <f t="shared" si="94"/>
        <v/>
      </c>
      <c r="F123" s="113" t="str">
        <f t="shared" si="95"/>
        <v/>
      </c>
      <c r="G123" s="113" t="str">
        <f>IF($D123="","",SUM($E123*$P$12))</f>
        <v/>
      </c>
      <c r="H123" s="113"/>
      <c r="I123" s="114"/>
      <c r="J123" s="115" t="str">
        <f t="shared" si="96"/>
        <v/>
      </c>
      <c r="L123" s="122" t="str">
        <f t="shared" si="100"/>
        <v/>
      </c>
      <c r="M123" s="122" t="str">
        <f t="shared" si="101"/>
        <v/>
      </c>
      <c r="O123" s="883"/>
      <c r="P123" s="884"/>
      <c r="Q123" s="107" t="s">
        <v>135</v>
      </c>
      <c r="R123" s="112" t="str">
        <f t="shared" si="108"/>
        <v/>
      </c>
      <c r="S123" s="112" t="str">
        <f t="shared" si="103"/>
        <v/>
      </c>
      <c r="T123" s="112" t="str">
        <f t="shared" si="104"/>
        <v/>
      </c>
      <c r="U123" s="113" t="str">
        <f t="shared" si="97"/>
        <v/>
      </c>
      <c r="V123" s="113" t="str">
        <f>IF($R123="","",SUM($S123*$P$12))</f>
        <v/>
      </c>
      <c r="W123" s="113"/>
      <c r="X123" s="114"/>
      <c r="Y123" s="115" t="str">
        <f t="shared" si="98"/>
        <v/>
      </c>
      <c r="AA123" s="122" t="str">
        <f t="shared" si="105"/>
        <v/>
      </c>
      <c r="AB123" s="122" t="str">
        <f t="shared" si="106"/>
        <v/>
      </c>
    </row>
    <row r="124" spans="1:28" ht="18" customHeight="1" x14ac:dyDescent="0.2">
      <c r="A124" s="883"/>
      <c r="B124" s="884"/>
      <c r="C124" s="105" t="s">
        <v>136</v>
      </c>
      <c r="D124" s="108" t="str">
        <f t="shared" si="107"/>
        <v/>
      </c>
      <c r="E124" s="108" t="str">
        <f t="shared" si="94"/>
        <v/>
      </c>
      <c r="F124" s="110" t="str">
        <f t="shared" si="95"/>
        <v/>
      </c>
      <c r="G124" s="110" t="str">
        <f>IF($D124="","",SUM($E124*$Q$12))</f>
        <v/>
      </c>
      <c r="H124" s="110"/>
      <c r="I124" s="111"/>
      <c r="J124" s="106" t="str">
        <f t="shared" si="96"/>
        <v/>
      </c>
      <c r="L124" s="121" t="str">
        <f t="shared" si="100"/>
        <v/>
      </c>
      <c r="M124" s="121" t="str">
        <f t="shared" si="101"/>
        <v/>
      </c>
      <c r="O124" s="883"/>
      <c r="P124" s="884"/>
      <c r="Q124" s="105" t="s">
        <v>136</v>
      </c>
      <c r="R124" s="108" t="str">
        <f t="shared" si="108"/>
        <v/>
      </c>
      <c r="S124" s="108" t="str">
        <f t="shared" si="103"/>
        <v/>
      </c>
      <c r="T124" s="108" t="str">
        <f t="shared" si="104"/>
        <v/>
      </c>
      <c r="U124" s="110" t="str">
        <f t="shared" si="97"/>
        <v/>
      </c>
      <c r="V124" s="110" t="str">
        <f>IF($R124="","",SUM($S124*$Q$12))</f>
        <v/>
      </c>
      <c r="W124" s="110"/>
      <c r="X124" s="111"/>
      <c r="Y124" s="106" t="str">
        <f t="shared" si="98"/>
        <v/>
      </c>
      <c r="AA124" s="121" t="str">
        <f t="shared" si="105"/>
        <v/>
      </c>
      <c r="AB124" s="121" t="str">
        <f t="shared" si="106"/>
        <v/>
      </c>
    </row>
    <row r="125" spans="1:28" ht="18" customHeight="1" x14ac:dyDescent="0.2">
      <c r="A125" s="883"/>
      <c r="B125" s="884"/>
      <c r="C125" s="107" t="s">
        <v>156</v>
      </c>
      <c r="D125" s="112" t="str">
        <f t="shared" si="107"/>
        <v/>
      </c>
      <c r="E125" s="112" t="str">
        <f t="shared" si="94"/>
        <v/>
      </c>
      <c r="F125" s="113" t="str">
        <f t="shared" si="95"/>
        <v/>
      </c>
      <c r="G125" s="113" t="str">
        <f>IF($D125="","",SUM($E125*$Q$12))</f>
        <v/>
      </c>
      <c r="H125" s="113"/>
      <c r="I125" s="114"/>
      <c r="J125" s="115" t="str">
        <f t="shared" si="96"/>
        <v/>
      </c>
      <c r="L125" s="122" t="str">
        <f t="shared" si="100"/>
        <v/>
      </c>
      <c r="M125" s="122" t="str">
        <f t="shared" si="101"/>
        <v/>
      </c>
      <c r="O125" s="883"/>
      <c r="P125" s="884"/>
      <c r="Q125" s="107" t="s">
        <v>156</v>
      </c>
      <c r="R125" s="112" t="str">
        <f t="shared" si="108"/>
        <v/>
      </c>
      <c r="S125" s="112" t="str">
        <f t="shared" si="103"/>
        <v/>
      </c>
      <c r="T125" s="112" t="str">
        <f t="shared" si="104"/>
        <v/>
      </c>
      <c r="U125" s="113" t="str">
        <f t="shared" si="97"/>
        <v/>
      </c>
      <c r="V125" s="113" t="str">
        <f>IF($R125="","",SUM($S125*$Q$12))</f>
        <v/>
      </c>
      <c r="W125" s="113"/>
      <c r="X125" s="114"/>
      <c r="Y125" s="115" t="str">
        <f t="shared" si="98"/>
        <v/>
      </c>
      <c r="AA125" s="122" t="str">
        <f t="shared" si="105"/>
        <v/>
      </c>
      <c r="AB125" s="122" t="str">
        <f t="shared" si="106"/>
        <v/>
      </c>
    </row>
    <row r="126" spans="1:28" ht="18" customHeight="1" x14ac:dyDescent="0.2">
      <c r="A126" s="883"/>
      <c r="B126" s="884"/>
      <c r="C126" s="105" t="s">
        <v>157</v>
      </c>
      <c r="D126" s="108" t="str">
        <f t="shared" si="107"/>
        <v/>
      </c>
      <c r="E126" s="108" t="str">
        <f t="shared" si="94"/>
        <v/>
      </c>
      <c r="F126" s="110" t="str">
        <f t="shared" si="95"/>
        <v/>
      </c>
      <c r="G126" s="110" t="str">
        <f>IF($D126="","",SUM($E126*$P$12))</f>
        <v/>
      </c>
      <c r="H126" s="110"/>
      <c r="I126" s="111"/>
      <c r="J126" s="106" t="str">
        <f t="shared" si="96"/>
        <v/>
      </c>
      <c r="L126" s="121" t="str">
        <f t="shared" si="100"/>
        <v/>
      </c>
      <c r="M126" s="121" t="str">
        <f t="shared" si="101"/>
        <v/>
      </c>
      <c r="O126" s="883"/>
      <c r="P126" s="884"/>
      <c r="Q126" s="105" t="s">
        <v>157</v>
      </c>
      <c r="R126" s="108" t="str">
        <f t="shared" si="108"/>
        <v/>
      </c>
      <c r="S126" s="108" t="str">
        <f t="shared" si="103"/>
        <v/>
      </c>
      <c r="T126" s="108" t="str">
        <f t="shared" si="104"/>
        <v/>
      </c>
      <c r="U126" s="110" t="str">
        <f t="shared" si="97"/>
        <v/>
      </c>
      <c r="V126" s="110" t="str">
        <f>IF($R126="","",SUM($S126*$P$12))</f>
        <v/>
      </c>
      <c r="W126" s="110"/>
      <c r="X126" s="111"/>
      <c r="Y126" s="106" t="str">
        <f t="shared" si="98"/>
        <v/>
      </c>
      <c r="AA126" s="121" t="str">
        <f t="shared" si="105"/>
        <v/>
      </c>
      <c r="AB126" s="121" t="str">
        <f t="shared" si="106"/>
        <v/>
      </c>
    </row>
    <row r="127" spans="1:28" ht="18" customHeight="1" x14ac:dyDescent="0.2">
      <c r="A127" s="883"/>
      <c r="B127" s="884"/>
      <c r="C127" s="107" t="s">
        <v>158</v>
      </c>
      <c r="D127" s="112" t="str">
        <f t="shared" si="107"/>
        <v/>
      </c>
      <c r="E127" s="112" t="str">
        <f t="shared" si="94"/>
        <v/>
      </c>
      <c r="F127" s="113" t="str">
        <f t="shared" si="95"/>
        <v/>
      </c>
      <c r="G127" s="113" t="str">
        <f>IF($D127="","",SUM($E127*$Q$12))</f>
        <v/>
      </c>
      <c r="H127" s="113"/>
      <c r="I127" s="114"/>
      <c r="J127" s="115" t="str">
        <f t="shared" si="96"/>
        <v/>
      </c>
      <c r="L127" s="122" t="str">
        <f t="shared" si="100"/>
        <v/>
      </c>
      <c r="M127" s="122" t="str">
        <f t="shared" si="101"/>
        <v/>
      </c>
      <c r="O127" s="883"/>
      <c r="P127" s="884"/>
      <c r="Q127" s="107" t="s">
        <v>158</v>
      </c>
      <c r="R127" s="112" t="str">
        <f t="shared" si="108"/>
        <v/>
      </c>
      <c r="S127" s="112" t="str">
        <f t="shared" si="103"/>
        <v/>
      </c>
      <c r="T127" s="112" t="str">
        <f t="shared" si="104"/>
        <v/>
      </c>
      <c r="U127" s="113" t="str">
        <f t="shared" si="97"/>
        <v/>
      </c>
      <c r="V127" s="113" t="str">
        <f>IF($R127="","",SUM($S127*$Q$12))</f>
        <v/>
      </c>
      <c r="W127" s="113"/>
      <c r="X127" s="114"/>
      <c r="Y127" s="115" t="str">
        <f t="shared" si="98"/>
        <v/>
      </c>
      <c r="AA127" s="122" t="str">
        <f t="shared" si="105"/>
        <v/>
      </c>
      <c r="AB127" s="122" t="str">
        <f t="shared" si="106"/>
        <v/>
      </c>
    </row>
    <row r="128" spans="1:28" ht="18" customHeight="1" x14ac:dyDescent="0.2">
      <c r="A128" s="883"/>
      <c r="B128" s="884"/>
      <c r="C128" s="105" t="s">
        <v>159</v>
      </c>
      <c r="D128" s="108" t="str">
        <f t="shared" si="107"/>
        <v/>
      </c>
      <c r="E128" s="108" t="str">
        <f t="shared" si="94"/>
        <v/>
      </c>
      <c r="F128" s="110" t="str">
        <f t="shared" si="95"/>
        <v/>
      </c>
      <c r="G128" s="110" t="str">
        <f>IF($D128="","",SUM($E128*$P$12))</f>
        <v/>
      </c>
      <c r="H128" s="110"/>
      <c r="I128" s="111"/>
      <c r="J128" s="106" t="str">
        <f t="shared" si="96"/>
        <v/>
      </c>
      <c r="L128" s="121" t="str">
        <f t="shared" si="100"/>
        <v/>
      </c>
      <c r="M128" s="121" t="str">
        <f t="shared" si="101"/>
        <v/>
      </c>
      <c r="O128" s="883"/>
      <c r="P128" s="884"/>
      <c r="Q128" s="105" t="s">
        <v>159</v>
      </c>
      <c r="R128" s="108" t="str">
        <f t="shared" si="108"/>
        <v/>
      </c>
      <c r="S128" s="108" t="str">
        <f t="shared" si="103"/>
        <v/>
      </c>
      <c r="T128" s="108" t="str">
        <f t="shared" si="104"/>
        <v/>
      </c>
      <c r="U128" s="110" t="str">
        <f t="shared" si="97"/>
        <v/>
      </c>
      <c r="V128" s="110" t="str">
        <f>IF($R128="","",SUM($S128*$P$12))</f>
        <v/>
      </c>
      <c r="W128" s="110"/>
      <c r="X128" s="111"/>
      <c r="Y128" s="106" t="str">
        <f t="shared" si="98"/>
        <v/>
      </c>
      <c r="AA128" s="121" t="str">
        <f t="shared" si="105"/>
        <v/>
      </c>
      <c r="AB128" s="121" t="str">
        <f t="shared" si="106"/>
        <v/>
      </c>
    </row>
    <row r="129" spans="1:37" ht="18" customHeight="1" thickBot="1" x14ac:dyDescent="0.25">
      <c r="A129" s="885"/>
      <c r="B129" s="886"/>
      <c r="C129" s="116" t="s">
        <v>160</v>
      </c>
      <c r="D129" s="117" t="str">
        <f t="shared" si="107"/>
        <v/>
      </c>
      <c r="E129" s="117" t="str">
        <f t="shared" si="94"/>
        <v/>
      </c>
      <c r="F129" s="118" t="str">
        <f t="shared" si="95"/>
        <v/>
      </c>
      <c r="G129" s="118" t="str">
        <f>IF($D129="","",SUM($E129*$Q$12))</f>
        <v/>
      </c>
      <c r="H129" s="118"/>
      <c r="I129" s="119"/>
      <c r="J129" s="120" t="str">
        <f t="shared" si="96"/>
        <v/>
      </c>
      <c r="L129" s="123" t="str">
        <f t="shared" si="100"/>
        <v/>
      </c>
      <c r="M129" s="123" t="str">
        <f t="shared" si="101"/>
        <v/>
      </c>
      <c r="O129" s="885"/>
      <c r="P129" s="886"/>
      <c r="Q129" s="116" t="s">
        <v>160</v>
      </c>
      <c r="R129" s="117" t="str">
        <f t="shared" si="108"/>
        <v/>
      </c>
      <c r="S129" s="117" t="str">
        <f t="shared" si="103"/>
        <v/>
      </c>
      <c r="T129" s="117" t="str">
        <f t="shared" si="104"/>
        <v/>
      </c>
      <c r="U129" s="118" t="str">
        <f>IF($R129="","",ROUNDUP(IF(SUM(T129+V129)&lt;30,30,T129+V129),0))</f>
        <v/>
      </c>
      <c r="V129" s="118" t="str">
        <f>IF($R129="","",SUM($S129*$Q$12))</f>
        <v/>
      </c>
      <c r="W129" s="118"/>
      <c r="X129" s="119"/>
      <c r="Y129" s="120" t="str">
        <f t="shared" si="98"/>
        <v/>
      </c>
      <c r="AA129" s="123" t="str">
        <f t="shared" si="105"/>
        <v/>
      </c>
      <c r="AB129" s="123" t="str">
        <f t="shared" si="106"/>
        <v/>
      </c>
    </row>
    <row r="130" spans="1:37" ht="18" customHeight="1" thickBot="1" x14ac:dyDescent="0.25"/>
    <row r="131" spans="1:37" ht="18" customHeight="1" x14ac:dyDescent="0.2">
      <c r="A131" s="887">
        <v>2030</v>
      </c>
      <c r="B131" s="882"/>
      <c r="C131" s="892" t="s">
        <v>120</v>
      </c>
      <c r="D131" s="126"/>
      <c r="E131" s="894" t="s">
        <v>147</v>
      </c>
      <c r="F131" s="894" t="s">
        <v>13</v>
      </c>
      <c r="G131" s="894" t="s">
        <v>116</v>
      </c>
      <c r="H131" s="894" t="s">
        <v>144</v>
      </c>
      <c r="I131" s="894" t="s">
        <v>145</v>
      </c>
      <c r="J131" s="890" t="s">
        <v>146</v>
      </c>
      <c r="L131" s="888" t="s">
        <v>152</v>
      </c>
      <c r="M131" s="888" t="s">
        <v>174</v>
      </c>
      <c r="O131" s="887">
        <v>2030</v>
      </c>
      <c r="P131" s="882"/>
      <c r="Q131" s="892" t="s">
        <v>120</v>
      </c>
      <c r="R131" s="126"/>
      <c r="S131" s="894" t="s">
        <v>147</v>
      </c>
      <c r="T131" s="124"/>
      <c r="U131" s="894" t="s">
        <v>13</v>
      </c>
      <c r="V131" s="894" t="s">
        <v>116</v>
      </c>
      <c r="W131" s="894" t="s">
        <v>144</v>
      </c>
      <c r="X131" s="894" t="s">
        <v>145</v>
      </c>
      <c r="Y131" s="890" t="s">
        <v>146</v>
      </c>
      <c r="AA131" s="888" t="s">
        <v>152</v>
      </c>
      <c r="AB131" s="888" t="s">
        <v>174</v>
      </c>
    </row>
    <row r="132" spans="1:37" ht="18" customHeight="1" x14ac:dyDescent="0.3">
      <c r="A132" s="883"/>
      <c r="B132" s="884"/>
      <c r="C132" s="893"/>
      <c r="D132" s="127"/>
      <c r="E132" s="895"/>
      <c r="F132" s="895"/>
      <c r="G132" s="895"/>
      <c r="H132" s="895"/>
      <c r="I132" s="895"/>
      <c r="J132" s="891"/>
      <c r="L132" s="889"/>
      <c r="M132" s="889"/>
      <c r="O132" s="883"/>
      <c r="P132" s="884"/>
      <c r="Q132" s="893"/>
      <c r="R132" s="127"/>
      <c r="S132" s="895"/>
      <c r="T132" s="125"/>
      <c r="U132" s="895"/>
      <c r="V132" s="895"/>
      <c r="W132" s="895"/>
      <c r="X132" s="895"/>
      <c r="Y132" s="891"/>
      <c r="AA132" s="889"/>
      <c r="AB132" s="889"/>
      <c r="AD132"/>
      <c r="AE132"/>
      <c r="AF132"/>
      <c r="AG132"/>
      <c r="AH132"/>
      <c r="AI132"/>
      <c r="AJ132"/>
      <c r="AK132"/>
    </row>
    <row r="133" spans="1:37" ht="18" customHeight="1" x14ac:dyDescent="0.3">
      <c r="A133" s="883"/>
      <c r="B133" s="884"/>
      <c r="C133" s="105" t="s">
        <v>153</v>
      </c>
      <c r="D133" s="108" t="str">
        <f>IF(J129&lt;=0,"",J129)</f>
        <v/>
      </c>
      <c r="E133" s="108" t="str">
        <f t="shared" ref="E133:E144" si="109">IF($D133="","",$D133)</f>
        <v/>
      </c>
      <c r="F133" s="110" t="str">
        <f t="shared" ref="F133:F144" si="110">IF($D133="","",$E$8)</f>
        <v/>
      </c>
      <c r="G133" s="110" t="str">
        <f>IF($D133="","",SUM($E133*$Q$12))</f>
        <v/>
      </c>
      <c r="H133" s="110"/>
      <c r="I133" s="111"/>
      <c r="J133" s="106" t="str">
        <f t="shared" ref="J133:J144" si="111">IF(D133="","",SUM(E133+G133+I133)-F133)</f>
        <v/>
      </c>
      <c r="L133" s="128" t="str">
        <f>IF(D133="","",G133+L129)</f>
        <v/>
      </c>
      <c r="M133" s="128" t="str">
        <f>IF(E133="","",F133+M129)</f>
        <v/>
      </c>
      <c r="O133" s="883"/>
      <c r="P133" s="884"/>
      <c r="Q133" s="105" t="s">
        <v>153</v>
      </c>
      <c r="R133" s="108" t="str">
        <f>IF(Y129&lt;=0,"",Y129)</f>
        <v/>
      </c>
      <c r="S133" s="108" t="str">
        <f>IF($R133="","",$R133)</f>
        <v/>
      </c>
      <c r="T133" s="108" t="str">
        <f>IF($R133="","",$S133*0.009835)</f>
        <v/>
      </c>
      <c r="U133" s="110" t="str">
        <f t="shared" ref="U133:U143" si="112">IF($R133="","",ROUNDUP(IF(SUM(T133+V133)&lt;30,30,T133+V133),0))</f>
        <v/>
      </c>
      <c r="V133" s="110" t="str">
        <f>IF($R133="","",SUM($S133*$Q$12))</f>
        <v/>
      </c>
      <c r="W133" s="110"/>
      <c r="X133" s="111"/>
      <c r="Y133" s="106" t="str">
        <f t="shared" ref="Y133:Y144" si="113">IF(R133="","",SUM(S133+V133+X133)-U133)</f>
        <v/>
      </c>
      <c r="AA133" s="128" t="str">
        <f>IF(R133="","",V133+AA129)</f>
        <v/>
      </c>
      <c r="AB133" s="128" t="str">
        <f>IF(R133="","",U133+AB129)</f>
        <v/>
      </c>
      <c r="AD133"/>
      <c r="AE133"/>
      <c r="AF133"/>
      <c r="AG133"/>
      <c r="AH133"/>
      <c r="AI133"/>
      <c r="AJ133"/>
      <c r="AK133"/>
    </row>
    <row r="134" spans="1:37" ht="18" customHeight="1" x14ac:dyDescent="0.3">
      <c r="A134" s="883"/>
      <c r="B134" s="884"/>
      <c r="C134" s="107" t="s">
        <v>151</v>
      </c>
      <c r="D134" s="112" t="str">
        <f t="shared" ref="D134:D135" si="114">IF(J133&lt;=0,"",J133)</f>
        <v/>
      </c>
      <c r="E134" s="112" t="str">
        <f t="shared" si="109"/>
        <v/>
      </c>
      <c r="F134" s="113" t="str">
        <f t="shared" si="110"/>
        <v/>
      </c>
      <c r="G134" s="113" t="str">
        <f>IF($D134="","",SUM($E134*$N$12))</f>
        <v/>
      </c>
      <c r="H134" s="113"/>
      <c r="I134" s="114"/>
      <c r="J134" s="115" t="str">
        <f t="shared" si="111"/>
        <v/>
      </c>
      <c r="L134" s="122" t="str">
        <f t="shared" ref="L134:L144" si="115">IF(D134="","",G134+L133)</f>
        <v/>
      </c>
      <c r="M134" s="122" t="str">
        <f t="shared" ref="M134:M144" si="116">IF(E134="","",F134+M133)</f>
        <v/>
      </c>
      <c r="O134" s="883"/>
      <c r="P134" s="884"/>
      <c r="Q134" s="107" t="s">
        <v>151</v>
      </c>
      <c r="R134" s="112" t="str">
        <f t="shared" ref="R134:R135" si="117">IF(Y133&lt;=0,"",Y133)</f>
        <v/>
      </c>
      <c r="S134" s="112" t="str">
        <f t="shared" ref="S134:S144" si="118">IF($R134="","",$R134)</f>
        <v/>
      </c>
      <c r="T134" s="112" t="str">
        <f t="shared" ref="T134:T144" si="119">IF($R134="","",$S134*0.009835)</f>
        <v/>
      </c>
      <c r="U134" s="113" t="str">
        <f t="shared" si="112"/>
        <v/>
      </c>
      <c r="V134" s="113" t="str">
        <f>IF($R134="","",SUM($S134*$N$12))</f>
        <v/>
      </c>
      <c r="W134" s="113"/>
      <c r="X134" s="114"/>
      <c r="Y134" s="115" t="str">
        <f t="shared" si="113"/>
        <v/>
      </c>
      <c r="AA134" s="122" t="str">
        <f t="shared" ref="AA134:AA144" si="120">IF(R134="","",V134+AA133)</f>
        <v/>
      </c>
      <c r="AB134" s="122" t="str">
        <f t="shared" ref="AB134:AB144" si="121">IF(R134="","",U134+AB133)</f>
        <v/>
      </c>
      <c r="AD134"/>
      <c r="AE134"/>
      <c r="AF134"/>
      <c r="AG134"/>
      <c r="AH134"/>
      <c r="AI134"/>
      <c r="AJ134"/>
      <c r="AK134"/>
    </row>
    <row r="135" spans="1:37" ht="18" customHeight="1" x14ac:dyDescent="0.3">
      <c r="A135" s="883"/>
      <c r="B135" s="884"/>
      <c r="C135" s="105" t="s">
        <v>154</v>
      </c>
      <c r="D135" s="108" t="str">
        <f t="shared" si="114"/>
        <v/>
      </c>
      <c r="E135" s="108" t="str">
        <f t="shared" si="109"/>
        <v/>
      </c>
      <c r="F135" s="110" t="str">
        <f t="shared" si="110"/>
        <v/>
      </c>
      <c r="G135" s="110" t="str">
        <f>IF($D135="","",SUM($E135*$Q$12))</f>
        <v/>
      </c>
      <c r="H135" s="110"/>
      <c r="I135" s="111"/>
      <c r="J135" s="106" t="str">
        <f t="shared" si="111"/>
        <v/>
      </c>
      <c r="L135" s="121" t="str">
        <f t="shared" si="115"/>
        <v/>
      </c>
      <c r="M135" s="121" t="str">
        <f t="shared" si="116"/>
        <v/>
      </c>
      <c r="O135" s="883"/>
      <c r="P135" s="884"/>
      <c r="Q135" s="105" t="s">
        <v>154</v>
      </c>
      <c r="R135" s="108" t="str">
        <f t="shared" si="117"/>
        <v/>
      </c>
      <c r="S135" s="108" t="str">
        <f t="shared" si="118"/>
        <v/>
      </c>
      <c r="T135" s="108" t="str">
        <f t="shared" si="119"/>
        <v/>
      </c>
      <c r="U135" s="110" t="str">
        <f t="shared" si="112"/>
        <v/>
      </c>
      <c r="V135" s="110" t="str">
        <f>IF($R135="","",SUM($S135*$Q$12))</f>
        <v/>
      </c>
      <c r="W135" s="110"/>
      <c r="X135" s="111"/>
      <c r="Y135" s="106" t="str">
        <f t="shared" si="113"/>
        <v/>
      </c>
      <c r="AA135" s="121" t="str">
        <f t="shared" si="120"/>
        <v/>
      </c>
      <c r="AB135" s="121" t="str">
        <f t="shared" si="121"/>
        <v/>
      </c>
      <c r="AD135"/>
      <c r="AE135"/>
      <c r="AF135"/>
      <c r="AG135"/>
      <c r="AH135"/>
      <c r="AI135"/>
      <c r="AJ135"/>
      <c r="AK135"/>
    </row>
    <row r="136" spans="1:37" ht="18" customHeight="1" x14ac:dyDescent="0.3">
      <c r="A136" s="883"/>
      <c r="B136" s="884"/>
      <c r="C136" s="107" t="s">
        <v>155</v>
      </c>
      <c r="D136" s="112" t="str">
        <f>IF(J135&lt;=0,"",J135)</f>
        <v/>
      </c>
      <c r="E136" s="112" t="str">
        <f>IF($D136="","",$D136)</f>
        <v/>
      </c>
      <c r="F136" s="113" t="str">
        <f t="shared" si="110"/>
        <v/>
      </c>
      <c r="G136" s="113" t="str">
        <f>IF($D136="","",SUM($E136*$P$12))</f>
        <v/>
      </c>
      <c r="H136" s="113"/>
      <c r="I136" s="114"/>
      <c r="J136" s="115" t="str">
        <f t="shared" si="111"/>
        <v/>
      </c>
      <c r="L136" s="122" t="str">
        <f t="shared" si="115"/>
        <v/>
      </c>
      <c r="M136" s="122" t="str">
        <f t="shared" si="116"/>
        <v/>
      </c>
      <c r="O136" s="883"/>
      <c r="P136" s="884"/>
      <c r="Q136" s="107" t="s">
        <v>155</v>
      </c>
      <c r="R136" s="112" t="str">
        <f>IF(Y135&lt;=0,"",Y135)</f>
        <v/>
      </c>
      <c r="S136" s="112" t="str">
        <f t="shared" si="118"/>
        <v/>
      </c>
      <c r="T136" s="112" t="str">
        <f t="shared" si="119"/>
        <v/>
      </c>
      <c r="U136" s="113" t="str">
        <f t="shared" si="112"/>
        <v/>
      </c>
      <c r="V136" s="113" t="str">
        <f>IF($R136="","",SUM($S136*$P$12))</f>
        <v/>
      </c>
      <c r="W136" s="113"/>
      <c r="X136" s="114"/>
      <c r="Y136" s="115" t="str">
        <f t="shared" si="113"/>
        <v/>
      </c>
      <c r="AA136" s="122" t="str">
        <f t="shared" si="120"/>
        <v/>
      </c>
      <c r="AB136" s="122" t="str">
        <f t="shared" si="121"/>
        <v/>
      </c>
      <c r="AD136"/>
      <c r="AE136"/>
      <c r="AF136"/>
      <c r="AG136"/>
      <c r="AH136"/>
      <c r="AI136"/>
      <c r="AJ136"/>
      <c r="AK136"/>
    </row>
    <row r="137" spans="1:37" ht="18" customHeight="1" x14ac:dyDescent="0.3">
      <c r="A137" s="883"/>
      <c r="B137" s="884"/>
      <c r="C137" s="105" t="s">
        <v>134</v>
      </c>
      <c r="D137" s="108" t="str">
        <f t="shared" ref="D137:D144" si="122">IF(J136&lt;=0,"",J136)</f>
        <v/>
      </c>
      <c r="E137" s="108" t="str">
        <f t="shared" si="109"/>
        <v/>
      </c>
      <c r="F137" s="110" t="str">
        <f t="shared" si="110"/>
        <v/>
      </c>
      <c r="G137" s="110" t="str">
        <f>IF($D137="","",SUM($E137*$Q$12))</f>
        <v/>
      </c>
      <c r="H137" s="110"/>
      <c r="I137" s="111"/>
      <c r="J137" s="106" t="str">
        <f t="shared" si="111"/>
        <v/>
      </c>
      <c r="L137" s="121" t="str">
        <f t="shared" si="115"/>
        <v/>
      </c>
      <c r="M137" s="121" t="str">
        <f t="shared" si="116"/>
        <v/>
      </c>
      <c r="O137" s="883"/>
      <c r="P137" s="884"/>
      <c r="Q137" s="105" t="s">
        <v>134</v>
      </c>
      <c r="R137" s="108" t="str">
        <f t="shared" ref="R137:R144" si="123">IF(Y136&lt;=0,"",Y136)</f>
        <v/>
      </c>
      <c r="S137" s="108" t="str">
        <f t="shared" si="118"/>
        <v/>
      </c>
      <c r="T137" s="108" t="str">
        <f t="shared" si="119"/>
        <v/>
      </c>
      <c r="U137" s="110" t="str">
        <f t="shared" si="112"/>
        <v/>
      </c>
      <c r="V137" s="110" t="str">
        <f>IF($R137="","",SUM($S137*$Q$12))</f>
        <v/>
      </c>
      <c r="W137" s="110"/>
      <c r="X137" s="111"/>
      <c r="Y137" s="106" t="str">
        <f t="shared" si="113"/>
        <v/>
      </c>
      <c r="AA137" s="121" t="str">
        <f t="shared" si="120"/>
        <v/>
      </c>
      <c r="AB137" s="121" t="str">
        <f t="shared" si="121"/>
        <v/>
      </c>
      <c r="AD137"/>
      <c r="AE137"/>
      <c r="AF137"/>
      <c r="AG137"/>
      <c r="AH137"/>
      <c r="AI137"/>
      <c r="AJ137"/>
      <c r="AK137"/>
    </row>
    <row r="138" spans="1:37" ht="18" customHeight="1" x14ac:dyDescent="0.3">
      <c r="A138" s="883"/>
      <c r="B138" s="884"/>
      <c r="C138" s="107" t="s">
        <v>135</v>
      </c>
      <c r="D138" s="112" t="str">
        <f t="shared" si="122"/>
        <v/>
      </c>
      <c r="E138" s="112" t="str">
        <f t="shared" si="109"/>
        <v/>
      </c>
      <c r="F138" s="113" t="str">
        <f t="shared" si="110"/>
        <v/>
      </c>
      <c r="G138" s="113" t="str">
        <f>IF($D138="","",SUM($E138*$P$12))</f>
        <v/>
      </c>
      <c r="H138" s="113"/>
      <c r="I138" s="114"/>
      <c r="J138" s="115" t="str">
        <f t="shared" si="111"/>
        <v/>
      </c>
      <c r="L138" s="122" t="str">
        <f t="shared" si="115"/>
        <v/>
      </c>
      <c r="M138" s="122" t="str">
        <f t="shared" si="116"/>
        <v/>
      </c>
      <c r="O138" s="883"/>
      <c r="P138" s="884"/>
      <c r="Q138" s="107" t="s">
        <v>135</v>
      </c>
      <c r="R138" s="112" t="str">
        <f t="shared" si="123"/>
        <v/>
      </c>
      <c r="S138" s="112" t="str">
        <f t="shared" si="118"/>
        <v/>
      </c>
      <c r="T138" s="112" t="str">
        <f t="shared" si="119"/>
        <v/>
      </c>
      <c r="U138" s="113" t="str">
        <f t="shared" si="112"/>
        <v/>
      </c>
      <c r="V138" s="113" t="str">
        <f>IF($R138="","",SUM($S138*$P$12))</f>
        <v/>
      </c>
      <c r="W138" s="113"/>
      <c r="X138" s="114"/>
      <c r="Y138" s="115" t="str">
        <f t="shared" si="113"/>
        <v/>
      </c>
      <c r="AA138" s="122" t="str">
        <f t="shared" si="120"/>
        <v/>
      </c>
      <c r="AB138" s="122" t="str">
        <f t="shared" si="121"/>
        <v/>
      </c>
      <c r="AD138"/>
      <c r="AE138"/>
      <c r="AF138"/>
      <c r="AG138"/>
      <c r="AH138"/>
      <c r="AI138"/>
      <c r="AJ138"/>
      <c r="AK138"/>
    </row>
    <row r="139" spans="1:37" ht="18" customHeight="1" x14ac:dyDescent="0.3">
      <c r="A139" s="883"/>
      <c r="B139" s="884"/>
      <c r="C139" s="105" t="s">
        <v>136</v>
      </c>
      <c r="D139" s="108" t="str">
        <f t="shared" si="122"/>
        <v/>
      </c>
      <c r="E139" s="108" t="str">
        <f t="shared" si="109"/>
        <v/>
      </c>
      <c r="F139" s="110" t="str">
        <f t="shared" si="110"/>
        <v/>
      </c>
      <c r="G139" s="110" t="str">
        <f>IF($D139="","",SUM($E139*$Q$12))</f>
        <v/>
      </c>
      <c r="H139" s="110"/>
      <c r="I139" s="111"/>
      <c r="J139" s="106" t="str">
        <f t="shared" si="111"/>
        <v/>
      </c>
      <c r="L139" s="121" t="str">
        <f t="shared" si="115"/>
        <v/>
      </c>
      <c r="M139" s="121" t="str">
        <f t="shared" si="116"/>
        <v/>
      </c>
      <c r="O139" s="883"/>
      <c r="P139" s="884"/>
      <c r="Q139" s="105" t="s">
        <v>136</v>
      </c>
      <c r="R139" s="108" t="str">
        <f t="shared" si="123"/>
        <v/>
      </c>
      <c r="S139" s="108" t="str">
        <f t="shared" si="118"/>
        <v/>
      </c>
      <c r="T139" s="108" t="str">
        <f t="shared" si="119"/>
        <v/>
      </c>
      <c r="U139" s="110" t="str">
        <f t="shared" si="112"/>
        <v/>
      </c>
      <c r="V139" s="110" t="str">
        <f>IF($R139="","",SUM($S139*$Q$12))</f>
        <v/>
      </c>
      <c r="W139" s="110"/>
      <c r="X139" s="111"/>
      <c r="Y139" s="106" t="str">
        <f t="shared" si="113"/>
        <v/>
      </c>
      <c r="AA139" s="121" t="str">
        <f t="shared" si="120"/>
        <v/>
      </c>
      <c r="AB139" s="121" t="str">
        <f t="shared" si="121"/>
        <v/>
      </c>
      <c r="AD139"/>
      <c r="AE139"/>
      <c r="AF139"/>
      <c r="AG139"/>
      <c r="AH139"/>
      <c r="AI139"/>
      <c r="AJ139"/>
      <c r="AK139"/>
    </row>
    <row r="140" spans="1:37" ht="18" customHeight="1" x14ac:dyDescent="0.3">
      <c r="A140" s="883"/>
      <c r="B140" s="884"/>
      <c r="C140" s="107" t="s">
        <v>156</v>
      </c>
      <c r="D140" s="112" t="str">
        <f t="shared" si="122"/>
        <v/>
      </c>
      <c r="E140" s="112" t="str">
        <f t="shared" si="109"/>
        <v/>
      </c>
      <c r="F140" s="113" t="str">
        <f t="shared" si="110"/>
        <v/>
      </c>
      <c r="G140" s="113" t="str">
        <f>IF($D140="","",SUM($E140*$Q$12))</f>
        <v/>
      </c>
      <c r="H140" s="113"/>
      <c r="I140" s="114"/>
      <c r="J140" s="115" t="str">
        <f t="shared" si="111"/>
        <v/>
      </c>
      <c r="L140" s="122" t="str">
        <f t="shared" si="115"/>
        <v/>
      </c>
      <c r="M140" s="122" t="str">
        <f t="shared" si="116"/>
        <v/>
      </c>
      <c r="O140" s="883"/>
      <c r="P140" s="884"/>
      <c r="Q140" s="107" t="s">
        <v>156</v>
      </c>
      <c r="R140" s="112" t="str">
        <f t="shared" si="123"/>
        <v/>
      </c>
      <c r="S140" s="112" t="str">
        <f t="shared" si="118"/>
        <v/>
      </c>
      <c r="T140" s="112" t="str">
        <f t="shared" si="119"/>
        <v/>
      </c>
      <c r="U140" s="113" t="str">
        <f t="shared" si="112"/>
        <v/>
      </c>
      <c r="V140" s="113" t="str">
        <f>IF($R140="","",SUM($S140*$Q$12))</f>
        <v/>
      </c>
      <c r="W140" s="113"/>
      <c r="X140" s="114"/>
      <c r="Y140" s="115" t="str">
        <f t="shared" si="113"/>
        <v/>
      </c>
      <c r="AA140" s="122" t="str">
        <f t="shared" si="120"/>
        <v/>
      </c>
      <c r="AB140" s="122" t="str">
        <f t="shared" si="121"/>
        <v/>
      </c>
      <c r="AD140"/>
      <c r="AE140"/>
      <c r="AF140"/>
      <c r="AG140"/>
      <c r="AH140"/>
      <c r="AI140"/>
      <c r="AJ140"/>
      <c r="AK140"/>
    </row>
    <row r="141" spans="1:37" ht="18" customHeight="1" x14ac:dyDescent="0.3">
      <c r="A141" s="883"/>
      <c r="B141" s="884"/>
      <c r="C141" s="105" t="s">
        <v>157</v>
      </c>
      <c r="D141" s="108" t="str">
        <f t="shared" si="122"/>
        <v/>
      </c>
      <c r="E141" s="108" t="str">
        <f t="shared" si="109"/>
        <v/>
      </c>
      <c r="F141" s="110" t="str">
        <f t="shared" si="110"/>
        <v/>
      </c>
      <c r="G141" s="110" t="str">
        <f>IF($D141="","",SUM($E141*$P$12))</f>
        <v/>
      </c>
      <c r="H141" s="110"/>
      <c r="I141" s="111"/>
      <c r="J141" s="106" t="str">
        <f t="shared" si="111"/>
        <v/>
      </c>
      <c r="L141" s="121" t="str">
        <f t="shared" si="115"/>
        <v/>
      </c>
      <c r="M141" s="121" t="str">
        <f t="shared" si="116"/>
        <v/>
      </c>
      <c r="O141" s="883"/>
      <c r="P141" s="884"/>
      <c r="Q141" s="105" t="s">
        <v>157</v>
      </c>
      <c r="R141" s="108" t="str">
        <f t="shared" si="123"/>
        <v/>
      </c>
      <c r="S141" s="108" t="str">
        <f t="shared" si="118"/>
        <v/>
      </c>
      <c r="T141" s="108" t="str">
        <f t="shared" si="119"/>
        <v/>
      </c>
      <c r="U141" s="110" t="str">
        <f t="shared" si="112"/>
        <v/>
      </c>
      <c r="V141" s="110" t="str">
        <f>IF($R141="","",SUM($S141*$P$12))</f>
        <v/>
      </c>
      <c r="W141" s="110"/>
      <c r="X141" s="111"/>
      <c r="Y141" s="106" t="str">
        <f t="shared" si="113"/>
        <v/>
      </c>
      <c r="AA141" s="121" t="str">
        <f t="shared" si="120"/>
        <v/>
      </c>
      <c r="AB141" s="121" t="str">
        <f t="shared" si="121"/>
        <v/>
      </c>
      <c r="AD141"/>
      <c r="AE141"/>
      <c r="AF141"/>
      <c r="AG141"/>
      <c r="AH141"/>
      <c r="AI141"/>
      <c r="AJ141"/>
      <c r="AK141"/>
    </row>
    <row r="142" spans="1:37" ht="18" customHeight="1" x14ac:dyDescent="0.3">
      <c r="A142" s="883"/>
      <c r="B142" s="884"/>
      <c r="C142" s="107" t="s">
        <v>158</v>
      </c>
      <c r="D142" s="112" t="str">
        <f t="shared" si="122"/>
        <v/>
      </c>
      <c r="E142" s="112" t="str">
        <f t="shared" si="109"/>
        <v/>
      </c>
      <c r="F142" s="113" t="str">
        <f t="shared" si="110"/>
        <v/>
      </c>
      <c r="G142" s="113" t="str">
        <f>IF($D142="","",SUM($E142*$Q$12))</f>
        <v/>
      </c>
      <c r="H142" s="113"/>
      <c r="I142" s="114"/>
      <c r="J142" s="115" t="str">
        <f t="shared" si="111"/>
        <v/>
      </c>
      <c r="L142" s="122" t="str">
        <f t="shared" si="115"/>
        <v/>
      </c>
      <c r="M142" s="122" t="str">
        <f t="shared" si="116"/>
        <v/>
      </c>
      <c r="O142" s="883"/>
      <c r="P142" s="884"/>
      <c r="Q142" s="107" t="s">
        <v>158</v>
      </c>
      <c r="R142" s="112" t="str">
        <f t="shared" si="123"/>
        <v/>
      </c>
      <c r="S142" s="112" t="str">
        <f t="shared" si="118"/>
        <v/>
      </c>
      <c r="T142" s="112" t="str">
        <f t="shared" si="119"/>
        <v/>
      </c>
      <c r="U142" s="113" t="str">
        <f t="shared" si="112"/>
        <v/>
      </c>
      <c r="V142" s="113" t="str">
        <f>IF($R142="","",SUM($S142*$Q$12))</f>
        <v/>
      </c>
      <c r="W142" s="113"/>
      <c r="X142" s="114"/>
      <c r="Y142" s="115" t="str">
        <f t="shared" si="113"/>
        <v/>
      </c>
      <c r="AA142" s="122" t="str">
        <f t="shared" si="120"/>
        <v/>
      </c>
      <c r="AB142" s="122" t="str">
        <f t="shared" si="121"/>
        <v/>
      </c>
      <c r="AD142"/>
      <c r="AE142"/>
      <c r="AF142"/>
      <c r="AG142"/>
      <c r="AH142"/>
      <c r="AI142"/>
      <c r="AJ142"/>
      <c r="AK142"/>
    </row>
    <row r="143" spans="1:37" ht="18" customHeight="1" x14ac:dyDescent="0.3">
      <c r="A143" s="883"/>
      <c r="B143" s="884"/>
      <c r="C143" s="105" t="s">
        <v>159</v>
      </c>
      <c r="D143" s="108" t="str">
        <f t="shared" si="122"/>
        <v/>
      </c>
      <c r="E143" s="108" t="str">
        <f t="shared" si="109"/>
        <v/>
      </c>
      <c r="F143" s="110" t="str">
        <f t="shared" si="110"/>
        <v/>
      </c>
      <c r="G143" s="110" t="str">
        <f>IF($D143="","",SUM($E143*$P$12))</f>
        <v/>
      </c>
      <c r="H143" s="110"/>
      <c r="I143" s="111"/>
      <c r="J143" s="106" t="str">
        <f t="shared" si="111"/>
        <v/>
      </c>
      <c r="L143" s="121" t="str">
        <f t="shared" si="115"/>
        <v/>
      </c>
      <c r="M143" s="121" t="str">
        <f t="shared" si="116"/>
        <v/>
      </c>
      <c r="O143" s="883"/>
      <c r="P143" s="884"/>
      <c r="Q143" s="105" t="s">
        <v>159</v>
      </c>
      <c r="R143" s="108" t="str">
        <f t="shared" si="123"/>
        <v/>
      </c>
      <c r="S143" s="108" t="str">
        <f t="shared" si="118"/>
        <v/>
      </c>
      <c r="T143" s="108" t="str">
        <f t="shared" si="119"/>
        <v/>
      </c>
      <c r="U143" s="110" t="str">
        <f t="shared" si="112"/>
        <v/>
      </c>
      <c r="V143" s="110" t="str">
        <f>IF($R143="","",SUM($S143*$P$12))</f>
        <v/>
      </c>
      <c r="W143" s="110"/>
      <c r="X143" s="111"/>
      <c r="Y143" s="106" t="str">
        <f t="shared" si="113"/>
        <v/>
      </c>
      <c r="AA143" s="121" t="str">
        <f t="shared" si="120"/>
        <v/>
      </c>
      <c r="AB143" s="121" t="str">
        <f t="shared" si="121"/>
        <v/>
      </c>
      <c r="AD143"/>
      <c r="AE143"/>
      <c r="AF143"/>
      <c r="AG143"/>
      <c r="AH143"/>
      <c r="AI143"/>
      <c r="AJ143"/>
      <c r="AK143"/>
    </row>
    <row r="144" spans="1:37" ht="18" customHeight="1" thickBot="1" x14ac:dyDescent="0.35">
      <c r="A144" s="885"/>
      <c r="B144" s="886"/>
      <c r="C144" s="116" t="s">
        <v>160</v>
      </c>
      <c r="D144" s="117" t="str">
        <f t="shared" si="122"/>
        <v/>
      </c>
      <c r="E144" s="117" t="str">
        <f t="shared" si="109"/>
        <v/>
      </c>
      <c r="F144" s="118" t="str">
        <f t="shared" si="110"/>
        <v/>
      </c>
      <c r="G144" s="118" t="str">
        <f>IF($D144="","",SUM($E144*$Q$12))</f>
        <v/>
      </c>
      <c r="H144" s="118"/>
      <c r="I144" s="119"/>
      <c r="J144" s="120" t="str">
        <f t="shared" si="111"/>
        <v/>
      </c>
      <c r="L144" s="123" t="str">
        <f t="shared" si="115"/>
        <v/>
      </c>
      <c r="M144" s="123" t="str">
        <f t="shared" si="116"/>
        <v/>
      </c>
      <c r="O144" s="885"/>
      <c r="P144" s="886"/>
      <c r="Q144" s="116" t="s">
        <v>160</v>
      </c>
      <c r="R144" s="117" t="str">
        <f t="shared" si="123"/>
        <v/>
      </c>
      <c r="S144" s="117" t="str">
        <f t="shared" si="118"/>
        <v/>
      </c>
      <c r="T144" s="117" t="str">
        <f t="shared" si="119"/>
        <v/>
      </c>
      <c r="U144" s="118" t="str">
        <f>IF($R144="","",ROUNDUP(IF(SUM(T144+V144)&lt;30,30,T144+V144),0))</f>
        <v/>
      </c>
      <c r="V144" s="118" t="str">
        <f>IF($R144="","",SUM($S144*$Q$12))</f>
        <v/>
      </c>
      <c r="W144" s="118"/>
      <c r="X144" s="119"/>
      <c r="Y144" s="120" t="str">
        <f t="shared" si="113"/>
        <v/>
      </c>
      <c r="AA144" s="123" t="str">
        <f t="shared" si="120"/>
        <v/>
      </c>
      <c r="AB144" s="123" t="str">
        <f t="shared" si="121"/>
        <v/>
      </c>
      <c r="AD144"/>
      <c r="AE144"/>
      <c r="AF144"/>
      <c r="AG144"/>
      <c r="AH144"/>
      <c r="AI144"/>
      <c r="AJ144"/>
      <c r="AK144"/>
    </row>
    <row r="145" spans="1:37" ht="18" customHeight="1" thickBot="1" x14ac:dyDescent="0.35">
      <c r="AD145"/>
      <c r="AE145"/>
      <c r="AF145"/>
      <c r="AG145"/>
      <c r="AH145"/>
      <c r="AI145"/>
      <c r="AJ145"/>
      <c r="AK145"/>
    </row>
    <row r="146" spans="1:37" ht="18" customHeight="1" x14ac:dyDescent="0.3">
      <c r="A146" s="887">
        <v>2031</v>
      </c>
      <c r="B146" s="882"/>
      <c r="C146" s="892" t="s">
        <v>120</v>
      </c>
      <c r="D146" s="126"/>
      <c r="E146" s="894" t="s">
        <v>147</v>
      </c>
      <c r="F146" s="894" t="s">
        <v>13</v>
      </c>
      <c r="G146" s="894" t="s">
        <v>116</v>
      </c>
      <c r="H146" s="894" t="s">
        <v>144</v>
      </c>
      <c r="I146" s="894" t="s">
        <v>145</v>
      </c>
      <c r="J146" s="890" t="s">
        <v>146</v>
      </c>
      <c r="L146" s="888" t="s">
        <v>152</v>
      </c>
      <c r="M146" s="888" t="s">
        <v>174</v>
      </c>
      <c r="O146" s="887">
        <v>2031</v>
      </c>
      <c r="P146" s="882"/>
      <c r="Q146" s="892" t="s">
        <v>120</v>
      </c>
      <c r="R146" s="126"/>
      <c r="S146" s="894" t="s">
        <v>147</v>
      </c>
      <c r="T146" s="124"/>
      <c r="U146" s="894" t="s">
        <v>13</v>
      </c>
      <c r="V146" s="894" t="s">
        <v>116</v>
      </c>
      <c r="W146" s="894" t="s">
        <v>144</v>
      </c>
      <c r="X146" s="894" t="s">
        <v>145</v>
      </c>
      <c r="Y146" s="890" t="s">
        <v>146</v>
      </c>
      <c r="AA146" s="888" t="s">
        <v>152</v>
      </c>
      <c r="AB146" s="888" t="s">
        <v>174</v>
      </c>
      <c r="AD146"/>
      <c r="AE146"/>
      <c r="AF146"/>
      <c r="AG146"/>
      <c r="AH146"/>
      <c r="AI146"/>
      <c r="AJ146"/>
      <c r="AK146"/>
    </row>
    <row r="147" spans="1:37" ht="18" customHeight="1" x14ac:dyDescent="0.3">
      <c r="A147" s="883"/>
      <c r="B147" s="884"/>
      <c r="C147" s="893"/>
      <c r="D147" s="127"/>
      <c r="E147" s="895"/>
      <c r="F147" s="895"/>
      <c r="G147" s="895"/>
      <c r="H147" s="895"/>
      <c r="I147" s="895"/>
      <c r="J147" s="891"/>
      <c r="L147" s="889"/>
      <c r="M147" s="889"/>
      <c r="O147" s="883"/>
      <c r="P147" s="884"/>
      <c r="Q147" s="893"/>
      <c r="R147" s="127"/>
      <c r="S147" s="895"/>
      <c r="T147" s="125"/>
      <c r="U147" s="895"/>
      <c r="V147" s="895"/>
      <c r="W147" s="895"/>
      <c r="X147" s="895"/>
      <c r="Y147" s="891"/>
      <c r="AA147" s="889"/>
      <c r="AB147" s="889"/>
      <c r="AD147"/>
      <c r="AE147"/>
      <c r="AF147"/>
      <c r="AG147"/>
      <c r="AH147"/>
      <c r="AI147"/>
      <c r="AJ147"/>
      <c r="AK147"/>
    </row>
    <row r="148" spans="1:37" ht="18" customHeight="1" x14ac:dyDescent="0.3">
      <c r="A148" s="883"/>
      <c r="B148" s="884"/>
      <c r="C148" s="105" t="s">
        <v>153</v>
      </c>
      <c r="D148" s="108" t="str">
        <f>IF(J144&lt;=0,"",J144)</f>
        <v/>
      </c>
      <c r="E148" s="108" t="str">
        <f t="shared" ref="E148:E159" si="124">IF($D148="","",$D148)</f>
        <v/>
      </c>
      <c r="F148" s="110" t="str">
        <f t="shared" ref="F148:F159" si="125">IF($D148="","",$E$8)</f>
        <v/>
      </c>
      <c r="G148" s="110" t="str">
        <f>IF($D148="","",SUM($E148*$Q$12))</f>
        <v/>
      </c>
      <c r="H148" s="110"/>
      <c r="I148" s="111"/>
      <c r="J148" s="106" t="str">
        <f t="shared" ref="J148:J159" si="126">IF(D148="","",SUM(E148+G148+I148)-F148)</f>
        <v/>
      </c>
      <c r="L148" s="128" t="str">
        <f>IF(D148="","",G148+L144)</f>
        <v/>
      </c>
      <c r="M148" s="128" t="str">
        <f>IF(E148="","",F148+M144)</f>
        <v/>
      </c>
      <c r="O148" s="883"/>
      <c r="P148" s="884"/>
      <c r="Q148" s="105" t="s">
        <v>153</v>
      </c>
      <c r="R148" s="108" t="str">
        <f>IF(Y144&lt;=0,"",Y144)</f>
        <v/>
      </c>
      <c r="S148" s="108" t="str">
        <f>IF($R148="","",$R148)</f>
        <v/>
      </c>
      <c r="T148" s="108" t="str">
        <f>IF($R148="","",$S148*0.009835)</f>
        <v/>
      </c>
      <c r="U148" s="110" t="str">
        <f t="shared" ref="U148:U158" si="127">IF($R148="","",ROUNDUP(IF(SUM(T148+V148)&lt;30,30,T148+V148),0))</f>
        <v/>
      </c>
      <c r="V148" s="110" t="str">
        <f>IF($R148="","",SUM($S148*$Q$12))</f>
        <v/>
      </c>
      <c r="W148" s="110"/>
      <c r="X148" s="111"/>
      <c r="Y148" s="106" t="str">
        <f t="shared" ref="Y148:Y159" si="128">IF(R148="","",SUM(S148+V148+X148)-U148)</f>
        <v/>
      </c>
      <c r="AA148" s="128" t="str">
        <f>IF(R148="","",V148+AA144)</f>
        <v/>
      </c>
      <c r="AB148" s="128" t="str">
        <f>IF(R148="","",U148+AB144)</f>
        <v/>
      </c>
      <c r="AD148"/>
      <c r="AE148"/>
      <c r="AF148"/>
      <c r="AG148"/>
      <c r="AH148"/>
      <c r="AI148"/>
      <c r="AJ148"/>
      <c r="AK148"/>
    </row>
    <row r="149" spans="1:37" ht="18" customHeight="1" x14ac:dyDescent="0.3">
      <c r="A149" s="883"/>
      <c r="B149" s="884"/>
      <c r="C149" s="107" t="s">
        <v>151</v>
      </c>
      <c r="D149" s="112" t="str">
        <f t="shared" ref="D149:D150" si="129">IF(J148&lt;=0,"",J148)</f>
        <v/>
      </c>
      <c r="E149" s="112" t="str">
        <f t="shared" si="124"/>
        <v/>
      </c>
      <c r="F149" s="113" t="str">
        <f t="shared" si="125"/>
        <v/>
      </c>
      <c r="G149" s="113" t="str">
        <f>IF($D149="","",SUM($E149*$N$12))</f>
        <v/>
      </c>
      <c r="H149" s="113"/>
      <c r="I149" s="114"/>
      <c r="J149" s="115" t="str">
        <f t="shared" si="126"/>
        <v/>
      </c>
      <c r="L149" s="122" t="str">
        <f t="shared" ref="L149:L159" si="130">IF(D149="","",G149+L148)</f>
        <v/>
      </c>
      <c r="M149" s="122" t="str">
        <f t="shared" ref="M149:M159" si="131">IF(E149="","",F149+M148)</f>
        <v/>
      </c>
      <c r="O149" s="883"/>
      <c r="P149" s="884"/>
      <c r="Q149" s="107" t="s">
        <v>151</v>
      </c>
      <c r="R149" s="112" t="str">
        <f t="shared" ref="R149:R150" si="132">IF(Y148&lt;=0,"",Y148)</f>
        <v/>
      </c>
      <c r="S149" s="112" t="str">
        <f t="shared" ref="S149:S159" si="133">IF($R149="","",$R149)</f>
        <v/>
      </c>
      <c r="T149" s="112" t="str">
        <f t="shared" ref="T149:T159" si="134">IF($R149="","",$S149*0.009835)</f>
        <v/>
      </c>
      <c r="U149" s="113" t="str">
        <f t="shared" si="127"/>
        <v/>
      </c>
      <c r="V149" s="113" t="str">
        <f>IF($R149="","",SUM($S149*$N$12))</f>
        <v/>
      </c>
      <c r="W149" s="113"/>
      <c r="X149" s="114"/>
      <c r="Y149" s="115" t="str">
        <f t="shared" si="128"/>
        <v/>
      </c>
      <c r="AA149" s="122" t="str">
        <f t="shared" ref="AA149:AA159" si="135">IF(R149="","",V149+AA148)</f>
        <v/>
      </c>
      <c r="AB149" s="122" t="str">
        <f t="shared" ref="AB149:AB159" si="136">IF(R149="","",U149+AB148)</f>
        <v/>
      </c>
      <c r="AD149"/>
      <c r="AE149"/>
      <c r="AF149"/>
      <c r="AG149"/>
      <c r="AH149"/>
      <c r="AI149"/>
      <c r="AJ149"/>
      <c r="AK149"/>
    </row>
    <row r="150" spans="1:37" ht="18" customHeight="1" x14ac:dyDescent="0.3">
      <c r="A150" s="883"/>
      <c r="B150" s="884"/>
      <c r="C150" s="105" t="s">
        <v>154</v>
      </c>
      <c r="D150" s="108" t="str">
        <f t="shared" si="129"/>
        <v/>
      </c>
      <c r="E150" s="108" t="str">
        <f t="shared" si="124"/>
        <v/>
      </c>
      <c r="F150" s="110" t="str">
        <f t="shared" si="125"/>
        <v/>
      </c>
      <c r="G150" s="110" t="str">
        <f>IF($D150="","",SUM($E150*$Q$12))</f>
        <v/>
      </c>
      <c r="H150" s="110"/>
      <c r="I150" s="111"/>
      <c r="J150" s="106" t="str">
        <f t="shared" si="126"/>
        <v/>
      </c>
      <c r="L150" s="121" t="str">
        <f t="shared" si="130"/>
        <v/>
      </c>
      <c r="M150" s="121" t="str">
        <f t="shared" si="131"/>
        <v/>
      </c>
      <c r="O150" s="883"/>
      <c r="P150" s="884"/>
      <c r="Q150" s="105" t="s">
        <v>154</v>
      </c>
      <c r="R150" s="108" t="str">
        <f t="shared" si="132"/>
        <v/>
      </c>
      <c r="S150" s="108" t="str">
        <f t="shared" si="133"/>
        <v/>
      </c>
      <c r="T150" s="108" t="str">
        <f t="shared" si="134"/>
        <v/>
      </c>
      <c r="U150" s="110" t="str">
        <f t="shared" si="127"/>
        <v/>
      </c>
      <c r="V150" s="110" t="str">
        <f>IF($R150="","",SUM($S150*$Q$12))</f>
        <v/>
      </c>
      <c r="W150" s="110"/>
      <c r="X150" s="111"/>
      <c r="Y150" s="106" t="str">
        <f t="shared" si="128"/>
        <v/>
      </c>
      <c r="AA150" s="121" t="str">
        <f t="shared" si="135"/>
        <v/>
      </c>
      <c r="AB150" s="121" t="str">
        <f t="shared" si="136"/>
        <v/>
      </c>
      <c r="AD150"/>
      <c r="AE150"/>
      <c r="AF150"/>
      <c r="AG150"/>
      <c r="AH150"/>
      <c r="AI150"/>
      <c r="AJ150"/>
      <c r="AK150"/>
    </row>
    <row r="151" spans="1:37" ht="18" customHeight="1" x14ac:dyDescent="0.2">
      <c r="A151" s="883"/>
      <c r="B151" s="884"/>
      <c r="C151" s="107" t="s">
        <v>155</v>
      </c>
      <c r="D151" s="112" t="str">
        <f>IF(J150&lt;=0,"",J150)</f>
        <v/>
      </c>
      <c r="E151" s="112" t="str">
        <f>IF($D151="","",$D151)</f>
        <v/>
      </c>
      <c r="F151" s="113" t="str">
        <f t="shared" si="125"/>
        <v/>
      </c>
      <c r="G151" s="113" t="str">
        <f>IF($D151="","",SUM($E151*$P$12))</f>
        <v/>
      </c>
      <c r="H151" s="113"/>
      <c r="I151" s="114"/>
      <c r="J151" s="115" t="str">
        <f t="shared" si="126"/>
        <v/>
      </c>
      <c r="L151" s="122" t="str">
        <f t="shared" si="130"/>
        <v/>
      </c>
      <c r="M151" s="122" t="str">
        <f t="shared" si="131"/>
        <v/>
      </c>
      <c r="O151" s="883"/>
      <c r="P151" s="884"/>
      <c r="Q151" s="107" t="s">
        <v>155</v>
      </c>
      <c r="R151" s="112" t="str">
        <f>IF(Y150&lt;=0,"",Y150)</f>
        <v/>
      </c>
      <c r="S151" s="112" t="str">
        <f t="shared" si="133"/>
        <v/>
      </c>
      <c r="T151" s="112" t="str">
        <f t="shared" si="134"/>
        <v/>
      </c>
      <c r="U151" s="113" t="str">
        <f t="shared" si="127"/>
        <v/>
      </c>
      <c r="V151" s="113" t="str">
        <f>IF($R151="","",SUM($S151*$P$12))</f>
        <v/>
      </c>
      <c r="W151" s="113"/>
      <c r="X151" s="114"/>
      <c r="Y151" s="115" t="str">
        <f t="shared" si="128"/>
        <v/>
      </c>
      <c r="AA151" s="122" t="str">
        <f t="shared" si="135"/>
        <v/>
      </c>
      <c r="AB151" s="122" t="str">
        <f t="shared" si="136"/>
        <v/>
      </c>
    </row>
    <row r="152" spans="1:37" ht="18" customHeight="1" x14ac:dyDescent="0.2">
      <c r="A152" s="883"/>
      <c r="B152" s="884"/>
      <c r="C152" s="105" t="s">
        <v>134</v>
      </c>
      <c r="D152" s="108" t="str">
        <f t="shared" ref="D152:D159" si="137">IF(J151&lt;=0,"",J151)</f>
        <v/>
      </c>
      <c r="E152" s="108" t="str">
        <f t="shared" si="124"/>
        <v/>
      </c>
      <c r="F152" s="110" t="str">
        <f t="shared" si="125"/>
        <v/>
      </c>
      <c r="G152" s="110" t="str">
        <f>IF($D152="","",SUM($E152*$Q$12))</f>
        <v/>
      </c>
      <c r="H152" s="110"/>
      <c r="I152" s="111"/>
      <c r="J152" s="106" t="str">
        <f t="shared" si="126"/>
        <v/>
      </c>
      <c r="L152" s="121" t="str">
        <f t="shared" si="130"/>
        <v/>
      </c>
      <c r="M152" s="121" t="str">
        <f t="shared" si="131"/>
        <v/>
      </c>
      <c r="O152" s="883"/>
      <c r="P152" s="884"/>
      <c r="Q152" s="105" t="s">
        <v>134</v>
      </c>
      <c r="R152" s="108" t="str">
        <f t="shared" ref="R152:R159" si="138">IF(Y151&lt;=0,"",Y151)</f>
        <v/>
      </c>
      <c r="S152" s="108" t="str">
        <f t="shared" si="133"/>
        <v/>
      </c>
      <c r="T152" s="108" t="str">
        <f t="shared" si="134"/>
        <v/>
      </c>
      <c r="U152" s="110" t="str">
        <f t="shared" si="127"/>
        <v/>
      </c>
      <c r="V152" s="110" t="str">
        <f>IF($R152="","",SUM($S152*$Q$12))</f>
        <v/>
      </c>
      <c r="W152" s="110"/>
      <c r="X152" s="111"/>
      <c r="Y152" s="106" t="str">
        <f t="shared" si="128"/>
        <v/>
      </c>
      <c r="AA152" s="121" t="str">
        <f t="shared" si="135"/>
        <v/>
      </c>
      <c r="AB152" s="121" t="str">
        <f t="shared" si="136"/>
        <v/>
      </c>
    </row>
    <row r="153" spans="1:37" ht="18" customHeight="1" x14ac:dyDescent="0.2">
      <c r="A153" s="883"/>
      <c r="B153" s="884"/>
      <c r="C153" s="107" t="s">
        <v>135</v>
      </c>
      <c r="D153" s="112" t="str">
        <f t="shared" si="137"/>
        <v/>
      </c>
      <c r="E153" s="112" t="str">
        <f t="shared" si="124"/>
        <v/>
      </c>
      <c r="F153" s="113" t="str">
        <f t="shared" si="125"/>
        <v/>
      </c>
      <c r="G153" s="113" t="str">
        <f>IF($D153="","",SUM($E153*$P$12))</f>
        <v/>
      </c>
      <c r="H153" s="113"/>
      <c r="I153" s="114"/>
      <c r="J153" s="115" t="str">
        <f t="shared" si="126"/>
        <v/>
      </c>
      <c r="L153" s="122" t="str">
        <f t="shared" si="130"/>
        <v/>
      </c>
      <c r="M153" s="122" t="str">
        <f t="shared" si="131"/>
        <v/>
      </c>
      <c r="O153" s="883"/>
      <c r="P153" s="884"/>
      <c r="Q153" s="107" t="s">
        <v>135</v>
      </c>
      <c r="R153" s="112" t="str">
        <f t="shared" si="138"/>
        <v/>
      </c>
      <c r="S153" s="112" t="str">
        <f t="shared" si="133"/>
        <v/>
      </c>
      <c r="T153" s="112" t="str">
        <f t="shared" si="134"/>
        <v/>
      </c>
      <c r="U153" s="113" t="str">
        <f t="shared" si="127"/>
        <v/>
      </c>
      <c r="V153" s="113" t="str">
        <f>IF($R153="","",SUM($S153*$P$12))</f>
        <v/>
      </c>
      <c r="W153" s="113"/>
      <c r="X153" s="114"/>
      <c r="Y153" s="115" t="str">
        <f t="shared" si="128"/>
        <v/>
      </c>
      <c r="AA153" s="122" t="str">
        <f t="shared" si="135"/>
        <v/>
      </c>
      <c r="AB153" s="122" t="str">
        <f t="shared" si="136"/>
        <v/>
      </c>
    </row>
    <row r="154" spans="1:37" ht="18" customHeight="1" x14ac:dyDescent="0.2">
      <c r="A154" s="883"/>
      <c r="B154" s="884"/>
      <c r="C154" s="105" t="s">
        <v>136</v>
      </c>
      <c r="D154" s="108" t="str">
        <f t="shared" si="137"/>
        <v/>
      </c>
      <c r="E154" s="108" t="str">
        <f t="shared" si="124"/>
        <v/>
      </c>
      <c r="F154" s="110" t="str">
        <f t="shared" si="125"/>
        <v/>
      </c>
      <c r="G154" s="110" t="str">
        <f>IF($D154="","",SUM($E154*$Q$12))</f>
        <v/>
      </c>
      <c r="H154" s="110"/>
      <c r="I154" s="111"/>
      <c r="J154" s="106" t="str">
        <f t="shared" si="126"/>
        <v/>
      </c>
      <c r="L154" s="121" t="str">
        <f t="shared" si="130"/>
        <v/>
      </c>
      <c r="M154" s="121" t="str">
        <f t="shared" si="131"/>
        <v/>
      </c>
      <c r="O154" s="883"/>
      <c r="P154" s="884"/>
      <c r="Q154" s="105" t="s">
        <v>136</v>
      </c>
      <c r="R154" s="108" t="str">
        <f t="shared" si="138"/>
        <v/>
      </c>
      <c r="S154" s="108" t="str">
        <f t="shared" si="133"/>
        <v/>
      </c>
      <c r="T154" s="108" t="str">
        <f t="shared" si="134"/>
        <v/>
      </c>
      <c r="U154" s="110" t="str">
        <f t="shared" si="127"/>
        <v/>
      </c>
      <c r="V154" s="110" t="str">
        <f>IF($R154="","",SUM($S154*$Q$12))</f>
        <v/>
      </c>
      <c r="W154" s="110"/>
      <c r="X154" s="111"/>
      <c r="Y154" s="106" t="str">
        <f t="shared" si="128"/>
        <v/>
      </c>
      <c r="AA154" s="121" t="str">
        <f t="shared" si="135"/>
        <v/>
      </c>
      <c r="AB154" s="121" t="str">
        <f t="shared" si="136"/>
        <v/>
      </c>
    </row>
    <row r="155" spans="1:37" ht="18" customHeight="1" x14ac:dyDescent="0.2">
      <c r="A155" s="883"/>
      <c r="B155" s="884"/>
      <c r="C155" s="107" t="s">
        <v>156</v>
      </c>
      <c r="D155" s="112" t="str">
        <f t="shared" si="137"/>
        <v/>
      </c>
      <c r="E155" s="112" t="str">
        <f t="shared" si="124"/>
        <v/>
      </c>
      <c r="F155" s="113" t="str">
        <f t="shared" si="125"/>
        <v/>
      </c>
      <c r="G155" s="113" t="str">
        <f>IF($D155="","",SUM($E155*$Q$12))</f>
        <v/>
      </c>
      <c r="H155" s="113"/>
      <c r="I155" s="114"/>
      <c r="J155" s="115" t="str">
        <f t="shared" si="126"/>
        <v/>
      </c>
      <c r="L155" s="122" t="str">
        <f t="shared" si="130"/>
        <v/>
      </c>
      <c r="M155" s="122" t="str">
        <f t="shared" si="131"/>
        <v/>
      </c>
      <c r="O155" s="883"/>
      <c r="P155" s="884"/>
      <c r="Q155" s="107" t="s">
        <v>156</v>
      </c>
      <c r="R155" s="112" t="str">
        <f t="shared" si="138"/>
        <v/>
      </c>
      <c r="S155" s="112" t="str">
        <f t="shared" si="133"/>
        <v/>
      </c>
      <c r="T155" s="112" t="str">
        <f t="shared" si="134"/>
        <v/>
      </c>
      <c r="U155" s="113" t="str">
        <f t="shared" si="127"/>
        <v/>
      </c>
      <c r="V155" s="113" t="str">
        <f>IF($R155="","",SUM($S155*$Q$12))</f>
        <v/>
      </c>
      <c r="W155" s="113"/>
      <c r="X155" s="114"/>
      <c r="Y155" s="115" t="str">
        <f t="shared" si="128"/>
        <v/>
      </c>
      <c r="AA155" s="122" t="str">
        <f t="shared" si="135"/>
        <v/>
      </c>
      <c r="AB155" s="122" t="str">
        <f t="shared" si="136"/>
        <v/>
      </c>
    </row>
    <row r="156" spans="1:37" ht="18" customHeight="1" x14ac:dyDescent="0.2">
      <c r="A156" s="883"/>
      <c r="B156" s="884"/>
      <c r="C156" s="105" t="s">
        <v>157</v>
      </c>
      <c r="D156" s="108" t="str">
        <f t="shared" si="137"/>
        <v/>
      </c>
      <c r="E156" s="108" t="str">
        <f t="shared" si="124"/>
        <v/>
      </c>
      <c r="F156" s="110" t="str">
        <f t="shared" si="125"/>
        <v/>
      </c>
      <c r="G156" s="110" t="str">
        <f>IF($D156="","",SUM($E156*$P$12))</f>
        <v/>
      </c>
      <c r="H156" s="110"/>
      <c r="I156" s="111"/>
      <c r="J156" s="106" t="str">
        <f t="shared" si="126"/>
        <v/>
      </c>
      <c r="L156" s="121" t="str">
        <f t="shared" si="130"/>
        <v/>
      </c>
      <c r="M156" s="121" t="str">
        <f t="shared" si="131"/>
        <v/>
      </c>
      <c r="O156" s="883"/>
      <c r="P156" s="884"/>
      <c r="Q156" s="105" t="s">
        <v>157</v>
      </c>
      <c r="R156" s="108" t="str">
        <f t="shared" si="138"/>
        <v/>
      </c>
      <c r="S156" s="108" t="str">
        <f t="shared" si="133"/>
        <v/>
      </c>
      <c r="T156" s="108" t="str">
        <f t="shared" si="134"/>
        <v/>
      </c>
      <c r="U156" s="110" t="str">
        <f t="shared" si="127"/>
        <v/>
      </c>
      <c r="V156" s="110" t="str">
        <f>IF($R156="","",SUM($S156*$P$12))</f>
        <v/>
      </c>
      <c r="W156" s="110"/>
      <c r="X156" s="111"/>
      <c r="Y156" s="106" t="str">
        <f t="shared" si="128"/>
        <v/>
      </c>
      <c r="AA156" s="121" t="str">
        <f t="shared" si="135"/>
        <v/>
      </c>
      <c r="AB156" s="121" t="str">
        <f t="shared" si="136"/>
        <v/>
      </c>
    </row>
    <row r="157" spans="1:37" ht="18" customHeight="1" x14ac:dyDescent="0.2">
      <c r="A157" s="883"/>
      <c r="B157" s="884"/>
      <c r="C157" s="107" t="s">
        <v>158</v>
      </c>
      <c r="D157" s="112" t="str">
        <f t="shared" si="137"/>
        <v/>
      </c>
      <c r="E157" s="112" t="str">
        <f t="shared" si="124"/>
        <v/>
      </c>
      <c r="F157" s="113" t="str">
        <f t="shared" si="125"/>
        <v/>
      </c>
      <c r="G157" s="113" t="str">
        <f>IF($D157="","",SUM($E157*$Q$12))</f>
        <v/>
      </c>
      <c r="H157" s="113"/>
      <c r="I157" s="114"/>
      <c r="J157" s="115" t="str">
        <f t="shared" si="126"/>
        <v/>
      </c>
      <c r="L157" s="122" t="str">
        <f t="shared" si="130"/>
        <v/>
      </c>
      <c r="M157" s="122" t="str">
        <f t="shared" si="131"/>
        <v/>
      </c>
      <c r="O157" s="883"/>
      <c r="P157" s="884"/>
      <c r="Q157" s="107" t="s">
        <v>158</v>
      </c>
      <c r="R157" s="112" t="str">
        <f t="shared" si="138"/>
        <v/>
      </c>
      <c r="S157" s="112" t="str">
        <f t="shared" si="133"/>
        <v/>
      </c>
      <c r="T157" s="112" t="str">
        <f t="shared" si="134"/>
        <v/>
      </c>
      <c r="U157" s="113" t="str">
        <f t="shared" si="127"/>
        <v/>
      </c>
      <c r="V157" s="113" t="str">
        <f>IF($R157="","",SUM($S157*$Q$12))</f>
        <v/>
      </c>
      <c r="W157" s="113"/>
      <c r="X157" s="114"/>
      <c r="Y157" s="115" t="str">
        <f t="shared" si="128"/>
        <v/>
      </c>
      <c r="AA157" s="122" t="str">
        <f t="shared" si="135"/>
        <v/>
      </c>
      <c r="AB157" s="122" t="str">
        <f t="shared" si="136"/>
        <v/>
      </c>
    </row>
    <row r="158" spans="1:37" ht="18" customHeight="1" x14ac:dyDescent="0.2">
      <c r="A158" s="883"/>
      <c r="B158" s="884"/>
      <c r="C158" s="105" t="s">
        <v>159</v>
      </c>
      <c r="D158" s="108" t="str">
        <f t="shared" si="137"/>
        <v/>
      </c>
      <c r="E158" s="108" t="str">
        <f t="shared" si="124"/>
        <v/>
      </c>
      <c r="F158" s="110" t="str">
        <f t="shared" si="125"/>
        <v/>
      </c>
      <c r="G158" s="110" t="str">
        <f>IF($D158="","",SUM($E158*$P$12))</f>
        <v/>
      </c>
      <c r="H158" s="110"/>
      <c r="I158" s="111"/>
      <c r="J158" s="106" t="str">
        <f t="shared" si="126"/>
        <v/>
      </c>
      <c r="L158" s="121" t="str">
        <f t="shared" si="130"/>
        <v/>
      </c>
      <c r="M158" s="121" t="str">
        <f t="shared" si="131"/>
        <v/>
      </c>
      <c r="O158" s="883"/>
      <c r="P158" s="884"/>
      <c r="Q158" s="105" t="s">
        <v>159</v>
      </c>
      <c r="R158" s="108" t="str">
        <f t="shared" si="138"/>
        <v/>
      </c>
      <c r="S158" s="108" t="str">
        <f t="shared" si="133"/>
        <v/>
      </c>
      <c r="T158" s="108" t="str">
        <f t="shared" si="134"/>
        <v/>
      </c>
      <c r="U158" s="110" t="str">
        <f t="shared" si="127"/>
        <v/>
      </c>
      <c r="V158" s="110" t="str">
        <f>IF($R158="","",SUM($S158*$P$12))</f>
        <v/>
      </c>
      <c r="W158" s="110"/>
      <c r="X158" s="111"/>
      <c r="Y158" s="106" t="str">
        <f t="shared" si="128"/>
        <v/>
      </c>
      <c r="AA158" s="121" t="str">
        <f t="shared" si="135"/>
        <v/>
      </c>
      <c r="AB158" s="121" t="str">
        <f t="shared" si="136"/>
        <v/>
      </c>
    </row>
    <row r="159" spans="1:37" ht="18" customHeight="1" thickBot="1" x14ac:dyDescent="0.25">
      <c r="A159" s="885"/>
      <c r="B159" s="886"/>
      <c r="C159" s="116" t="s">
        <v>160</v>
      </c>
      <c r="D159" s="117" t="str">
        <f t="shared" si="137"/>
        <v/>
      </c>
      <c r="E159" s="117" t="str">
        <f t="shared" si="124"/>
        <v/>
      </c>
      <c r="F159" s="118" t="str">
        <f t="shared" si="125"/>
        <v/>
      </c>
      <c r="G159" s="118" t="str">
        <f>IF($D159="","",SUM($E159*$Q$12))</f>
        <v/>
      </c>
      <c r="H159" s="118"/>
      <c r="I159" s="119"/>
      <c r="J159" s="120" t="str">
        <f t="shared" si="126"/>
        <v/>
      </c>
      <c r="L159" s="123" t="str">
        <f t="shared" si="130"/>
        <v/>
      </c>
      <c r="M159" s="123" t="str">
        <f t="shared" si="131"/>
        <v/>
      </c>
      <c r="O159" s="885"/>
      <c r="P159" s="886"/>
      <c r="Q159" s="116" t="s">
        <v>160</v>
      </c>
      <c r="R159" s="117" t="str">
        <f t="shared" si="138"/>
        <v/>
      </c>
      <c r="S159" s="117" t="str">
        <f t="shared" si="133"/>
        <v/>
      </c>
      <c r="T159" s="117" t="str">
        <f t="shared" si="134"/>
        <v/>
      </c>
      <c r="U159" s="118" t="str">
        <f>IF($R159="","",ROUNDUP(IF(SUM(T159+V159)&lt;30,30,T159+V159),0))</f>
        <v/>
      </c>
      <c r="V159" s="118" t="str">
        <f>IF($R159="","",SUM($S159*$Q$12))</f>
        <v/>
      </c>
      <c r="W159" s="118"/>
      <c r="X159" s="119"/>
      <c r="Y159" s="120" t="str">
        <f t="shared" si="128"/>
        <v/>
      </c>
      <c r="AA159" s="123" t="str">
        <f t="shared" si="135"/>
        <v/>
      </c>
      <c r="AB159" s="123" t="str">
        <f t="shared" si="136"/>
        <v/>
      </c>
    </row>
    <row r="160" spans="1:37" ht="18" customHeight="1" thickBot="1" x14ac:dyDescent="0.25"/>
    <row r="161" spans="1:28" ht="18" customHeight="1" x14ac:dyDescent="0.2">
      <c r="A161" s="881" t="s">
        <v>163</v>
      </c>
      <c r="B161" s="882"/>
      <c r="C161" s="892" t="s">
        <v>120</v>
      </c>
      <c r="D161" s="126"/>
      <c r="E161" s="894" t="s">
        <v>147</v>
      </c>
      <c r="F161" s="894" t="s">
        <v>13</v>
      </c>
      <c r="G161" s="894" t="s">
        <v>116</v>
      </c>
      <c r="H161" s="894" t="s">
        <v>144</v>
      </c>
      <c r="I161" s="894" t="s">
        <v>145</v>
      </c>
      <c r="J161" s="890" t="s">
        <v>146</v>
      </c>
      <c r="L161" s="888" t="s">
        <v>152</v>
      </c>
      <c r="M161" s="888" t="s">
        <v>174</v>
      </c>
      <c r="O161" s="881" t="s">
        <v>163</v>
      </c>
      <c r="P161" s="882"/>
      <c r="Q161" s="892" t="s">
        <v>120</v>
      </c>
      <c r="R161" s="126"/>
      <c r="S161" s="894" t="s">
        <v>147</v>
      </c>
      <c r="T161" s="124"/>
      <c r="U161" s="894" t="s">
        <v>13</v>
      </c>
      <c r="V161" s="894" t="s">
        <v>116</v>
      </c>
      <c r="W161" s="894" t="s">
        <v>144</v>
      </c>
      <c r="X161" s="894" t="s">
        <v>145</v>
      </c>
      <c r="Y161" s="890" t="s">
        <v>146</v>
      </c>
      <c r="AA161" s="888" t="s">
        <v>152</v>
      </c>
      <c r="AB161" s="888" t="s">
        <v>174</v>
      </c>
    </row>
    <row r="162" spans="1:28" ht="18" customHeight="1" x14ac:dyDescent="0.2">
      <c r="A162" s="883"/>
      <c r="B162" s="884"/>
      <c r="C162" s="893"/>
      <c r="D162" s="127"/>
      <c r="E162" s="895"/>
      <c r="F162" s="895"/>
      <c r="G162" s="895"/>
      <c r="H162" s="895"/>
      <c r="I162" s="895"/>
      <c r="J162" s="891"/>
      <c r="L162" s="889"/>
      <c r="M162" s="889"/>
      <c r="O162" s="883"/>
      <c r="P162" s="884"/>
      <c r="Q162" s="893"/>
      <c r="R162" s="127"/>
      <c r="S162" s="895"/>
      <c r="T162" s="125"/>
      <c r="U162" s="895"/>
      <c r="V162" s="895"/>
      <c r="W162" s="895"/>
      <c r="X162" s="895"/>
      <c r="Y162" s="891"/>
      <c r="AA162" s="889"/>
      <c r="AB162" s="889"/>
    </row>
    <row r="163" spans="1:28" ht="18" customHeight="1" x14ac:dyDescent="0.2">
      <c r="A163" s="883"/>
      <c r="B163" s="884"/>
      <c r="C163" s="105" t="s">
        <v>153</v>
      </c>
      <c r="D163" s="108" t="str">
        <f>IF(J159&lt;=0,"",J159)</f>
        <v/>
      </c>
      <c r="E163" s="108" t="str">
        <f t="shared" ref="E163:E174" si="139">IF($D163="","",$D163)</f>
        <v/>
      </c>
      <c r="F163" s="110" t="str">
        <f t="shared" ref="F163:F174" si="140">IF($D163="","",$E$8)</f>
        <v/>
      </c>
      <c r="G163" s="110" t="str">
        <f>IF($D163="","",SUM($E163*$Q$12))</f>
        <v/>
      </c>
      <c r="H163" s="110"/>
      <c r="I163" s="111"/>
      <c r="J163" s="106" t="str">
        <f t="shared" ref="J163:J174" si="141">IF(D163="","",SUM(E163+G163+I163)-F163)</f>
        <v/>
      </c>
      <c r="L163" s="128" t="str">
        <f>IF(D163="","",G163+L159)</f>
        <v/>
      </c>
      <c r="M163" s="128" t="str">
        <f>IF(E163="","",F163+M159)</f>
        <v/>
      </c>
      <c r="O163" s="883"/>
      <c r="P163" s="884"/>
      <c r="Q163" s="105" t="s">
        <v>153</v>
      </c>
      <c r="R163" s="108" t="str">
        <f>IF(Y159&lt;=0,"",Y159)</f>
        <v/>
      </c>
      <c r="S163" s="108" t="str">
        <f>IF($R163="","",$R163)</f>
        <v/>
      </c>
      <c r="T163" s="108" t="str">
        <f>IF($R163="","",$S163*0.009835)</f>
        <v/>
      </c>
      <c r="U163" s="110" t="str">
        <f t="shared" ref="U163:U173" si="142">IF($R163="","",ROUNDUP(IF(SUM(T163+V163)&lt;30,30,T163+V163),0))</f>
        <v/>
      </c>
      <c r="V163" s="110" t="str">
        <f>IF($R163="","",SUM($S163*$Q$12))</f>
        <v/>
      </c>
      <c r="W163" s="110"/>
      <c r="X163" s="111"/>
      <c r="Y163" s="106" t="str">
        <f t="shared" ref="Y163:Y174" si="143">IF(R163="","",SUM(S163+V163+X163)-U163)</f>
        <v/>
      </c>
      <c r="AA163" s="128" t="str">
        <f>IF(R163="","",V163+AA159)</f>
        <v/>
      </c>
      <c r="AB163" s="128" t="str">
        <f>IF(R163="","",U163+AB159)</f>
        <v/>
      </c>
    </row>
    <row r="164" spans="1:28" ht="18" customHeight="1" x14ac:dyDescent="0.2">
      <c r="A164" s="883"/>
      <c r="B164" s="884"/>
      <c r="C164" s="107" t="s">
        <v>151</v>
      </c>
      <c r="D164" s="112" t="str">
        <f t="shared" ref="D164:D165" si="144">IF(J163&lt;=0,"",J163)</f>
        <v/>
      </c>
      <c r="E164" s="112" t="str">
        <f t="shared" si="139"/>
        <v/>
      </c>
      <c r="F164" s="113" t="str">
        <f t="shared" si="140"/>
        <v/>
      </c>
      <c r="G164" s="113" t="str">
        <f>IF($D164="","",SUM($E164*$O$12))</f>
        <v/>
      </c>
      <c r="H164" s="113"/>
      <c r="I164" s="114"/>
      <c r="J164" s="115" t="str">
        <f t="shared" si="141"/>
        <v/>
      </c>
      <c r="L164" s="122" t="str">
        <f t="shared" ref="L164:L174" si="145">IF(D164="","",G164+L163)</f>
        <v/>
      </c>
      <c r="M164" s="122" t="str">
        <f t="shared" ref="M164:M174" si="146">IF(E164="","",F164+M163)</f>
        <v/>
      </c>
      <c r="O164" s="883"/>
      <c r="P164" s="884"/>
      <c r="Q164" s="107" t="s">
        <v>151</v>
      </c>
      <c r="R164" s="112" t="str">
        <f t="shared" ref="R164:R165" si="147">IF(Y163&lt;=0,"",Y163)</f>
        <v/>
      </c>
      <c r="S164" s="112" t="str">
        <f t="shared" ref="S164:S174" si="148">IF($R164="","",$R164)</f>
        <v/>
      </c>
      <c r="T164" s="112" t="str">
        <f t="shared" ref="T164:T174" si="149">IF($R164="","",$S164*0.009835)</f>
        <v/>
      </c>
      <c r="U164" s="113" t="str">
        <f t="shared" si="142"/>
        <v/>
      </c>
      <c r="V164" s="113" t="str">
        <f>IF($R164="","",SUM($S164*$O$12))</f>
        <v/>
      </c>
      <c r="W164" s="113"/>
      <c r="X164" s="114"/>
      <c r="Y164" s="115" t="str">
        <f t="shared" si="143"/>
        <v/>
      </c>
      <c r="AA164" s="122" t="str">
        <f t="shared" ref="AA164:AA174" si="150">IF(R164="","",V164+AA163)</f>
        <v/>
      </c>
      <c r="AB164" s="122" t="str">
        <f t="shared" ref="AB164:AB174" si="151">IF(R164="","",U164+AB163)</f>
        <v/>
      </c>
    </row>
    <row r="165" spans="1:28" ht="18" customHeight="1" x14ac:dyDescent="0.2">
      <c r="A165" s="883"/>
      <c r="B165" s="884"/>
      <c r="C165" s="105" t="s">
        <v>154</v>
      </c>
      <c r="D165" s="108" t="str">
        <f t="shared" si="144"/>
        <v/>
      </c>
      <c r="E165" s="108" t="str">
        <f t="shared" si="139"/>
        <v/>
      </c>
      <c r="F165" s="110" t="str">
        <f t="shared" si="140"/>
        <v/>
      </c>
      <c r="G165" s="110" t="str">
        <f>IF($D165="","",SUM($E165*$Q$12))</f>
        <v/>
      </c>
      <c r="H165" s="110"/>
      <c r="I165" s="111"/>
      <c r="J165" s="106" t="str">
        <f t="shared" si="141"/>
        <v/>
      </c>
      <c r="L165" s="121" t="str">
        <f t="shared" si="145"/>
        <v/>
      </c>
      <c r="M165" s="121" t="str">
        <f t="shared" si="146"/>
        <v/>
      </c>
      <c r="O165" s="883"/>
      <c r="P165" s="884"/>
      <c r="Q165" s="105" t="s">
        <v>154</v>
      </c>
      <c r="R165" s="108" t="str">
        <f t="shared" si="147"/>
        <v/>
      </c>
      <c r="S165" s="108" t="str">
        <f t="shared" si="148"/>
        <v/>
      </c>
      <c r="T165" s="108" t="str">
        <f t="shared" si="149"/>
        <v/>
      </c>
      <c r="U165" s="110" t="str">
        <f t="shared" si="142"/>
        <v/>
      </c>
      <c r="V165" s="110" t="str">
        <f>IF($R165="","",SUM($S165*$Q$12))</f>
        <v/>
      </c>
      <c r="W165" s="110"/>
      <c r="X165" s="111"/>
      <c r="Y165" s="106" t="str">
        <f t="shared" si="143"/>
        <v/>
      </c>
      <c r="AA165" s="121" t="str">
        <f t="shared" si="150"/>
        <v/>
      </c>
      <c r="AB165" s="121" t="str">
        <f t="shared" si="151"/>
        <v/>
      </c>
    </row>
    <row r="166" spans="1:28" ht="18" customHeight="1" x14ac:dyDescent="0.2">
      <c r="A166" s="883"/>
      <c r="B166" s="884"/>
      <c r="C166" s="107" t="s">
        <v>155</v>
      </c>
      <c r="D166" s="112" t="str">
        <f>IF(J165&lt;=0,"",J165)</f>
        <v/>
      </c>
      <c r="E166" s="112" t="str">
        <f>IF($D166="","",$D166)</f>
        <v/>
      </c>
      <c r="F166" s="113" t="str">
        <f t="shared" si="140"/>
        <v/>
      </c>
      <c r="G166" s="113" t="str">
        <f>IF($D166="","",SUM($E166*$P$12))</f>
        <v/>
      </c>
      <c r="H166" s="113"/>
      <c r="I166" s="114"/>
      <c r="J166" s="115" t="str">
        <f t="shared" si="141"/>
        <v/>
      </c>
      <c r="L166" s="122" t="str">
        <f t="shared" si="145"/>
        <v/>
      </c>
      <c r="M166" s="122" t="str">
        <f t="shared" si="146"/>
        <v/>
      </c>
      <c r="O166" s="883"/>
      <c r="P166" s="884"/>
      <c r="Q166" s="107" t="s">
        <v>155</v>
      </c>
      <c r="R166" s="112" t="str">
        <f>IF(Y165&lt;=0,"",Y165)</f>
        <v/>
      </c>
      <c r="S166" s="112" t="str">
        <f t="shared" si="148"/>
        <v/>
      </c>
      <c r="T166" s="112" t="str">
        <f t="shared" si="149"/>
        <v/>
      </c>
      <c r="U166" s="113" t="str">
        <f t="shared" si="142"/>
        <v/>
      </c>
      <c r="V166" s="113" t="str">
        <f>IF($R166="","",SUM($S166*$P$12))</f>
        <v/>
      </c>
      <c r="W166" s="113"/>
      <c r="X166" s="114"/>
      <c r="Y166" s="115" t="str">
        <f t="shared" si="143"/>
        <v/>
      </c>
      <c r="AA166" s="122" t="str">
        <f t="shared" si="150"/>
        <v/>
      </c>
      <c r="AB166" s="122" t="str">
        <f t="shared" si="151"/>
        <v/>
      </c>
    </row>
    <row r="167" spans="1:28" ht="18" customHeight="1" x14ac:dyDescent="0.2">
      <c r="A167" s="883"/>
      <c r="B167" s="884"/>
      <c r="C167" s="105" t="s">
        <v>134</v>
      </c>
      <c r="D167" s="108" t="str">
        <f t="shared" ref="D167:D174" si="152">IF(J166&lt;=0,"",J166)</f>
        <v/>
      </c>
      <c r="E167" s="108" t="str">
        <f t="shared" si="139"/>
        <v/>
      </c>
      <c r="F167" s="110" t="str">
        <f t="shared" si="140"/>
        <v/>
      </c>
      <c r="G167" s="110" t="str">
        <f>IF($D167="","",SUM($E167*$Q$12))</f>
        <v/>
      </c>
      <c r="H167" s="110"/>
      <c r="I167" s="111"/>
      <c r="J167" s="106" t="str">
        <f t="shared" si="141"/>
        <v/>
      </c>
      <c r="L167" s="121" t="str">
        <f t="shared" si="145"/>
        <v/>
      </c>
      <c r="M167" s="121" t="str">
        <f t="shared" si="146"/>
        <v/>
      </c>
      <c r="O167" s="883"/>
      <c r="P167" s="884"/>
      <c r="Q167" s="105" t="s">
        <v>134</v>
      </c>
      <c r="R167" s="108" t="str">
        <f t="shared" ref="R167:R174" si="153">IF(Y166&lt;=0,"",Y166)</f>
        <v/>
      </c>
      <c r="S167" s="108" t="str">
        <f t="shared" si="148"/>
        <v/>
      </c>
      <c r="T167" s="108" t="str">
        <f t="shared" si="149"/>
        <v/>
      </c>
      <c r="U167" s="110" t="str">
        <f t="shared" si="142"/>
        <v/>
      </c>
      <c r="V167" s="110" t="str">
        <f>IF($R167="","",SUM($S167*$Q$12))</f>
        <v/>
      </c>
      <c r="W167" s="110"/>
      <c r="X167" s="111"/>
      <c r="Y167" s="106" t="str">
        <f t="shared" si="143"/>
        <v/>
      </c>
      <c r="AA167" s="121" t="str">
        <f t="shared" si="150"/>
        <v/>
      </c>
      <c r="AB167" s="121" t="str">
        <f t="shared" si="151"/>
        <v/>
      </c>
    </row>
    <row r="168" spans="1:28" ht="18" customHeight="1" x14ac:dyDescent="0.2">
      <c r="A168" s="883"/>
      <c r="B168" s="884"/>
      <c r="C168" s="107" t="s">
        <v>135</v>
      </c>
      <c r="D168" s="112" t="str">
        <f t="shared" si="152"/>
        <v/>
      </c>
      <c r="E168" s="112" t="str">
        <f t="shared" si="139"/>
        <v/>
      </c>
      <c r="F168" s="113" t="str">
        <f t="shared" si="140"/>
        <v/>
      </c>
      <c r="G168" s="113" t="str">
        <f>IF($D168="","",SUM($E168*$P$12))</f>
        <v/>
      </c>
      <c r="H168" s="113"/>
      <c r="I168" s="114"/>
      <c r="J168" s="115" t="str">
        <f t="shared" si="141"/>
        <v/>
      </c>
      <c r="L168" s="122" t="str">
        <f t="shared" si="145"/>
        <v/>
      </c>
      <c r="M168" s="122" t="str">
        <f t="shared" si="146"/>
        <v/>
      </c>
      <c r="O168" s="883"/>
      <c r="P168" s="884"/>
      <c r="Q168" s="107" t="s">
        <v>135</v>
      </c>
      <c r="R168" s="112" t="str">
        <f t="shared" si="153"/>
        <v/>
      </c>
      <c r="S168" s="112" t="str">
        <f t="shared" si="148"/>
        <v/>
      </c>
      <c r="T168" s="112" t="str">
        <f t="shared" si="149"/>
        <v/>
      </c>
      <c r="U168" s="113" t="str">
        <f t="shared" si="142"/>
        <v/>
      </c>
      <c r="V168" s="113" t="str">
        <f>IF($R168="","",SUM($S168*$P$12))</f>
        <v/>
      </c>
      <c r="W168" s="113"/>
      <c r="X168" s="114"/>
      <c r="Y168" s="115" t="str">
        <f t="shared" si="143"/>
        <v/>
      </c>
      <c r="AA168" s="122" t="str">
        <f t="shared" si="150"/>
        <v/>
      </c>
      <c r="AB168" s="122" t="str">
        <f t="shared" si="151"/>
        <v/>
      </c>
    </row>
    <row r="169" spans="1:28" ht="18" customHeight="1" x14ac:dyDescent="0.2">
      <c r="A169" s="883"/>
      <c r="B169" s="884"/>
      <c r="C169" s="105" t="s">
        <v>136</v>
      </c>
      <c r="D169" s="108" t="str">
        <f t="shared" si="152"/>
        <v/>
      </c>
      <c r="E169" s="108" t="str">
        <f t="shared" si="139"/>
        <v/>
      </c>
      <c r="F169" s="110" t="str">
        <f t="shared" si="140"/>
        <v/>
      </c>
      <c r="G169" s="110" t="str">
        <f>IF($D169="","",SUM($E169*$Q$12))</f>
        <v/>
      </c>
      <c r="H169" s="110"/>
      <c r="I169" s="111"/>
      <c r="J169" s="106" t="str">
        <f t="shared" si="141"/>
        <v/>
      </c>
      <c r="L169" s="121" t="str">
        <f t="shared" si="145"/>
        <v/>
      </c>
      <c r="M169" s="121" t="str">
        <f t="shared" si="146"/>
        <v/>
      </c>
      <c r="O169" s="883"/>
      <c r="P169" s="884"/>
      <c r="Q169" s="105" t="s">
        <v>136</v>
      </c>
      <c r="R169" s="108" t="str">
        <f t="shared" si="153"/>
        <v/>
      </c>
      <c r="S169" s="108" t="str">
        <f t="shared" si="148"/>
        <v/>
      </c>
      <c r="T169" s="108" t="str">
        <f t="shared" si="149"/>
        <v/>
      </c>
      <c r="U169" s="110" t="str">
        <f t="shared" si="142"/>
        <v/>
      </c>
      <c r="V169" s="110" t="str">
        <f>IF($R169="","",SUM($S169*$Q$12))</f>
        <v/>
      </c>
      <c r="W169" s="110"/>
      <c r="X169" s="111"/>
      <c r="Y169" s="106" t="str">
        <f t="shared" si="143"/>
        <v/>
      </c>
      <c r="AA169" s="121" t="str">
        <f t="shared" si="150"/>
        <v/>
      </c>
      <c r="AB169" s="121" t="str">
        <f t="shared" si="151"/>
        <v/>
      </c>
    </row>
    <row r="170" spans="1:28" ht="18" customHeight="1" x14ac:dyDescent="0.2">
      <c r="A170" s="883"/>
      <c r="B170" s="884"/>
      <c r="C170" s="107" t="s">
        <v>156</v>
      </c>
      <c r="D170" s="112" t="str">
        <f t="shared" si="152"/>
        <v/>
      </c>
      <c r="E170" s="112" t="str">
        <f t="shared" si="139"/>
        <v/>
      </c>
      <c r="F170" s="113" t="str">
        <f t="shared" si="140"/>
        <v/>
      </c>
      <c r="G170" s="113" t="str">
        <f>IF($D170="","",SUM($E170*$Q$12))</f>
        <v/>
      </c>
      <c r="H170" s="113"/>
      <c r="I170" s="114"/>
      <c r="J170" s="115" t="str">
        <f t="shared" si="141"/>
        <v/>
      </c>
      <c r="L170" s="122" t="str">
        <f t="shared" si="145"/>
        <v/>
      </c>
      <c r="M170" s="122" t="str">
        <f t="shared" si="146"/>
        <v/>
      </c>
      <c r="O170" s="883"/>
      <c r="P170" s="884"/>
      <c r="Q170" s="107" t="s">
        <v>156</v>
      </c>
      <c r="R170" s="112" t="str">
        <f t="shared" si="153"/>
        <v/>
      </c>
      <c r="S170" s="112" t="str">
        <f t="shared" si="148"/>
        <v/>
      </c>
      <c r="T170" s="112" t="str">
        <f t="shared" si="149"/>
        <v/>
      </c>
      <c r="U170" s="113" t="str">
        <f t="shared" si="142"/>
        <v/>
      </c>
      <c r="V170" s="113" t="str">
        <f>IF($R170="","",SUM($S170*$Q$12))</f>
        <v/>
      </c>
      <c r="W170" s="113"/>
      <c r="X170" s="114"/>
      <c r="Y170" s="115" t="str">
        <f t="shared" si="143"/>
        <v/>
      </c>
      <c r="AA170" s="122" t="str">
        <f t="shared" si="150"/>
        <v/>
      </c>
      <c r="AB170" s="122" t="str">
        <f t="shared" si="151"/>
        <v/>
      </c>
    </row>
    <row r="171" spans="1:28" ht="18" customHeight="1" x14ac:dyDescent="0.2">
      <c r="A171" s="883"/>
      <c r="B171" s="884"/>
      <c r="C171" s="105" t="s">
        <v>157</v>
      </c>
      <c r="D171" s="108" t="str">
        <f t="shared" si="152"/>
        <v/>
      </c>
      <c r="E171" s="108" t="str">
        <f t="shared" si="139"/>
        <v/>
      </c>
      <c r="F171" s="110" t="str">
        <f t="shared" si="140"/>
        <v/>
      </c>
      <c r="G171" s="110" t="str">
        <f>IF($D171="","",SUM($E171*$P$12))</f>
        <v/>
      </c>
      <c r="H171" s="110"/>
      <c r="I171" s="111"/>
      <c r="J171" s="106" t="str">
        <f t="shared" si="141"/>
        <v/>
      </c>
      <c r="L171" s="121" t="str">
        <f t="shared" si="145"/>
        <v/>
      </c>
      <c r="M171" s="121" t="str">
        <f t="shared" si="146"/>
        <v/>
      </c>
      <c r="O171" s="883"/>
      <c r="P171" s="884"/>
      <c r="Q171" s="105" t="s">
        <v>157</v>
      </c>
      <c r="R171" s="108" t="str">
        <f t="shared" si="153"/>
        <v/>
      </c>
      <c r="S171" s="108" t="str">
        <f t="shared" si="148"/>
        <v/>
      </c>
      <c r="T171" s="108" t="str">
        <f t="shared" si="149"/>
        <v/>
      </c>
      <c r="U171" s="110" t="str">
        <f t="shared" si="142"/>
        <v/>
      </c>
      <c r="V171" s="110" t="str">
        <f>IF($R171="","",SUM($S171*$P$12))</f>
        <v/>
      </c>
      <c r="W171" s="110"/>
      <c r="X171" s="111"/>
      <c r="Y171" s="106" t="str">
        <f t="shared" si="143"/>
        <v/>
      </c>
      <c r="AA171" s="121" t="str">
        <f t="shared" si="150"/>
        <v/>
      </c>
      <c r="AB171" s="121" t="str">
        <f t="shared" si="151"/>
        <v/>
      </c>
    </row>
    <row r="172" spans="1:28" ht="18" customHeight="1" x14ac:dyDescent="0.2">
      <c r="A172" s="883"/>
      <c r="B172" s="884"/>
      <c r="C172" s="107" t="s">
        <v>158</v>
      </c>
      <c r="D172" s="112" t="str">
        <f t="shared" si="152"/>
        <v/>
      </c>
      <c r="E172" s="112" t="str">
        <f t="shared" si="139"/>
        <v/>
      </c>
      <c r="F172" s="113" t="str">
        <f t="shared" si="140"/>
        <v/>
      </c>
      <c r="G172" s="113" t="str">
        <f>IF($D172="","",SUM($E172*$Q$12))</f>
        <v/>
      </c>
      <c r="H172" s="113"/>
      <c r="I172" s="114"/>
      <c r="J172" s="115" t="str">
        <f t="shared" si="141"/>
        <v/>
      </c>
      <c r="L172" s="122" t="str">
        <f t="shared" si="145"/>
        <v/>
      </c>
      <c r="M172" s="122" t="str">
        <f t="shared" si="146"/>
        <v/>
      </c>
      <c r="O172" s="883"/>
      <c r="P172" s="884"/>
      <c r="Q172" s="107" t="s">
        <v>158</v>
      </c>
      <c r="R172" s="112" t="str">
        <f t="shared" si="153"/>
        <v/>
      </c>
      <c r="S172" s="112" t="str">
        <f t="shared" si="148"/>
        <v/>
      </c>
      <c r="T172" s="112" t="str">
        <f t="shared" si="149"/>
        <v/>
      </c>
      <c r="U172" s="113" t="str">
        <f t="shared" si="142"/>
        <v/>
      </c>
      <c r="V172" s="113" t="str">
        <f>IF($R172="","",SUM($S172*$Q$12))</f>
        <v/>
      </c>
      <c r="W172" s="113"/>
      <c r="X172" s="114"/>
      <c r="Y172" s="115" t="str">
        <f t="shared" si="143"/>
        <v/>
      </c>
      <c r="AA172" s="122" t="str">
        <f t="shared" si="150"/>
        <v/>
      </c>
      <c r="AB172" s="122" t="str">
        <f t="shared" si="151"/>
        <v/>
      </c>
    </row>
    <row r="173" spans="1:28" ht="18" customHeight="1" x14ac:dyDescent="0.2">
      <c r="A173" s="883"/>
      <c r="B173" s="884"/>
      <c r="C173" s="105" t="s">
        <v>159</v>
      </c>
      <c r="D173" s="108" t="str">
        <f t="shared" si="152"/>
        <v/>
      </c>
      <c r="E173" s="108" t="str">
        <f t="shared" si="139"/>
        <v/>
      </c>
      <c r="F173" s="110" t="str">
        <f t="shared" si="140"/>
        <v/>
      </c>
      <c r="G173" s="110" t="str">
        <f>IF($D173="","",SUM($E173*$P$12))</f>
        <v/>
      </c>
      <c r="H173" s="110"/>
      <c r="I173" s="111"/>
      <c r="J173" s="106" t="str">
        <f t="shared" si="141"/>
        <v/>
      </c>
      <c r="L173" s="121" t="str">
        <f t="shared" si="145"/>
        <v/>
      </c>
      <c r="M173" s="121" t="str">
        <f t="shared" si="146"/>
        <v/>
      </c>
      <c r="O173" s="883"/>
      <c r="P173" s="884"/>
      <c r="Q173" s="105" t="s">
        <v>159</v>
      </c>
      <c r="R173" s="108" t="str">
        <f t="shared" si="153"/>
        <v/>
      </c>
      <c r="S173" s="108" t="str">
        <f t="shared" si="148"/>
        <v/>
      </c>
      <c r="T173" s="108" t="str">
        <f t="shared" si="149"/>
        <v/>
      </c>
      <c r="U173" s="110" t="str">
        <f t="shared" si="142"/>
        <v/>
      </c>
      <c r="V173" s="110" t="str">
        <f>IF($R173="","",SUM($S173*$P$12))</f>
        <v/>
      </c>
      <c r="W173" s="110"/>
      <c r="X173" s="111"/>
      <c r="Y173" s="106" t="str">
        <f t="shared" si="143"/>
        <v/>
      </c>
      <c r="AA173" s="121" t="str">
        <f t="shared" si="150"/>
        <v/>
      </c>
      <c r="AB173" s="121" t="str">
        <f t="shared" si="151"/>
        <v/>
      </c>
    </row>
    <row r="174" spans="1:28" ht="18" customHeight="1" thickBot="1" x14ac:dyDescent="0.25">
      <c r="A174" s="885"/>
      <c r="B174" s="886"/>
      <c r="C174" s="116" t="s">
        <v>160</v>
      </c>
      <c r="D174" s="117" t="str">
        <f t="shared" si="152"/>
        <v/>
      </c>
      <c r="E174" s="117" t="str">
        <f t="shared" si="139"/>
        <v/>
      </c>
      <c r="F174" s="118" t="str">
        <f t="shared" si="140"/>
        <v/>
      </c>
      <c r="G174" s="118" t="str">
        <f>IF($D174="","",SUM($E174*$Q$12))</f>
        <v/>
      </c>
      <c r="H174" s="118"/>
      <c r="I174" s="119"/>
      <c r="J174" s="120" t="str">
        <f t="shared" si="141"/>
        <v/>
      </c>
      <c r="L174" s="123" t="str">
        <f t="shared" si="145"/>
        <v/>
      </c>
      <c r="M174" s="123" t="str">
        <f t="shared" si="146"/>
        <v/>
      </c>
      <c r="O174" s="885"/>
      <c r="P174" s="886"/>
      <c r="Q174" s="116" t="s">
        <v>160</v>
      </c>
      <c r="R174" s="117" t="str">
        <f t="shared" si="153"/>
        <v/>
      </c>
      <c r="S174" s="117" t="str">
        <f t="shared" si="148"/>
        <v/>
      </c>
      <c r="T174" s="117" t="str">
        <f t="shared" si="149"/>
        <v/>
      </c>
      <c r="U174" s="118" t="str">
        <f>IF($R174="","",ROUNDUP(IF(SUM(T174+V174)&lt;30,30,T174+V174),0))</f>
        <v/>
      </c>
      <c r="V174" s="118" t="str">
        <f>IF($R174="","",SUM($S174*$Q$12))</f>
        <v/>
      </c>
      <c r="W174" s="118"/>
      <c r="X174" s="119"/>
      <c r="Y174" s="120" t="str">
        <f t="shared" si="143"/>
        <v/>
      </c>
      <c r="AA174" s="123" t="str">
        <f t="shared" si="150"/>
        <v/>
      </c>
      <c r="AB174" s="123" t="str">
        <f t="shared" si="151"/>
        <v/>
      </c>
    </row>
    <row r="175" spans="1:28" ht="18" customHeight="1" thickBot="1" x14ac:dyDescent="0.25"/>
    <row r="176" spans="1:28" ht="18" customHeight="1" x14ac:dyDescent="0.2">
      <c r="A176" s="881">
        <v>2033</v>
      </c>
      <c r="B176" s="882"/>
      <c r="C176" s="892" t="s">
        <v>120</v>
      </c>
      <c r="D176" s="126"/>
      <c r="E176" s="894" t="s">
        <v>147</v>
      </c>
      <c r="F176" s="894" t="s">
        <v>13</v>
      </c>
      <c r="G176" s="894" t="s">
        <v>116</v>
      </c>
      <c r="H176" s="894" t="s">
        <v>144</v>
      </c>
      <c r="I176" s="894" t="s">
        <v>145</v>
      </c>
      <c r="J176" s="890" t="s">
        <v>146</v>
      </c>
      <c r="L176" s="888" t="s">
        <v>152</v>
      </c>
      <c r="M176" s="888" t="s">
        <v>174</v>
      </c>
      <c r="O176" s="881">
        <v>2033</v>
      </c>
      <c r="P176" s="882"/>
      <c r="Q176" s="892" t="s">
        <v>120</v>
      </c>
      <c r="R176" s="126"/>
      <c r="S176" s="894" t="s">
        <v>147</v>
      </c>
      <c r="T176" s="124"/>
      <c r="U176" s="894" t="s">
        <v>13</v>
      </c>
      <c r="V176" s="894" t="s">
        <v>116</v>
      </c>
      <c r="W176" s="894" t="s">
        <v>144</v>
      </c>
      <c r="X176" s="894" t="s">
        <v>145</v>
      </c>
      <c r="Y176" s="890" t="s">
        <v>146</v>
      </c>
      <c r="AA176" s="888" t="s">
        <v>152</v>
      </c>
      <c r="AB176" s="888" t="s">
        <v>174</v>
      </c>
    </row>
    <row r="177" spans="1:32" ht="18" customHeight="1" x14ac:dyDescent="0.2">
      <c r="A177" s="883"/>
      <c r="B177" s="884"/>
      <c r="C177" s="893"/>
      <c r="D177" s="127"/>
      <c r="E177" s="895"/>
      <c r="F177" s="895"/>
      <c r="G177" s="895"/>
      <c r="H177" s="895"/>
      <c r="I177" s="895"/>
      <c r="J177" s="891"/>
      <c r="L177" s="889"/>
      <c r="M177" s="889"/>
      <c r="O177" s="883"/>
      <c r="P177" s="884"/>
      <c r="Q177" s="893"/>
      <c r="R177" s="127"/>
      <c r="S177" s="895"/>
      <c r="T177" s="125"/>
      <c r="U177" s="895"/>
      <c r="V177" s="895"/>
      <c r="W177" s="895"/>
      <c r="X177" s="895"/>
      <c r="Y177" s="891"/>
      <c r="AA177" s="889"/>
      <c r="AB177" s="889"/>
    </row>
    <row r="178" spans="1:32" ht="18" customHeight="1" x14ac:dyDescent="0.2">
      <c r="A178" s="883"/>
      <c r="B178" s="884"/>
      <c r="C178" s="105" t="s">
        <v>153</v>
      </c>
      <c r="D178" s="108" t="str">
        <f>IF(J174&lt;=0,"",J174)</f>
        <v/>
      </c>
      <c r="E178" s="108" t="str">
        <f t="shared" ref="E178:E189" si="154">IF($D178="","",$D178)</f>
        <v/>
      </c>
      <c r="F178" s="110" t="str">
        <f t="shared" ref="F178:F189" si="155">IF($D178="","",$E$8)</f>
        <v/>
      </c>
      <c r="G178" s="110" t="str">
        <f>IF($D178="","",SUM($E178*$Q$12))</f>
        <v/>
      </c>
      <c r="H178" s="110"/>
      <c r="I178" s="111"/>
      <c r="J178" s="106" t="str">
        <f t="shared" ref="J178:J189" si="156">IF(D178="","",SUM(E178+G178+I178)-F178)</f>
        <v/>
      </c>
      <c r="L178" s="128" t="str">
        <f>IF(D178="","",G178+L174)</f>
        <v/>
      </c>
      <c r="M178" s="128" t="str">
        <f>IF(E178="","",F178+M174)</f>
        <v/>
      </c>
      <c r="O178" s="883"/>
      <c r="P178" s="884"/>
      <c r="Q178" s="105" t="s">
        <v>153</v>
      </c>
      <c r="R178" s="108" t="str">
        <f>IF(Y174&lt;=0,"",Y174)</f>
        <v/>
      </c>
      <c r="S178" s="108" t="str">
        <f>IF($R178="","",$R178)</f>
        <v/>
      </c>
      <c r="T178" s="108" t="str">
        <f>IF($R178="","",$S178*0.009835)</f>
        <v/>
      </c>
      <c r="U178" s="110" t="str">
        <f t="shared" ref="U178:U188" si="157">IF($R178="","",ROUNDUP(IF(SUM(T178+V178)&lt;30,30,T178+V178),0))</f>
        <v/>
      </c>
      <c r="V178" s="110" t="str">
        <f>IF($R178="","",SUM($S178*$Q$12))</f>
        <v/>
      </c>
      <c r="W178" s="110"/>
      <c r="X178" s="111"/>
      <c r="Y178" s="106" t="str">
        <f t="shared" ref="Y178:Y189" si="158">IF(R178="","",SUM(S178+V178+X178)-U178)</f>
        <v/>
      </c>
      <c r="AA178" s="128" t="str">
        <f>IF(R178="","",V178+AA174)</f>
        <v/>
      </c>
      <c r="AB178" s="128" t="str">
        <f>IF(R178="","",U178+AB174)</f>
        <v/>
      </c>
    </row>
    <row r="179" spans="1:32" ht="18" customHeight="1" x14ac:dyDescent="0.3">
      <c r="A179" s="883"/>
      <c r="B179" s="884"/>
      <c r="C179" s="107" t="s">
        <v>151</v>
      </c>
      <c r="D179" s="112" t="str">
        <f t="shared" ref="D179:D180" si="159">IF(J178&lt;=0,"",J178)</f>
        <v/>
      </c>
      <c r="E179" s="112" t="str">
        <f t="shared" si="154"/>
        <v/>
      </c>
      <c r="F179" s="113" t="str">
        <f t="shared" si="155"/>
        <v/>
      </c>
      <c r="G179" s="113" t="str">
        <f>IF($D179="","",SUM($E179*$N$12))</f>
        <v/>
      </c>
      <c r="H179" s="113"/>
      <c r="I179" s="114"/>
      <c r="J179" s="115" t="str">
        <f t="shared" si="156"/>
        <v/>
      </c>
      <c r="L179" s="122" t="str">
        <f t="shared" ref="L179:L189" si="160">IF(D179="","",G179+L178)</f>
        <v/>
      </c>
      <c r="M179" s="122" t="str">
        <f t="shared" ref="M179:M189" si="161">IF(E179="","",F179+M178)</f>
        <v/>
      </c>
      <c r="O179" s="883"/>
      <c r="P179" s="884"/>
      <c r="Q179" s="107" t="s">
        <v>151</v>
      </c>
      <c r="R179" s="112" t="str">
        <f t="shared" ref="R179:R180" si="162">IF(Y178&lt;=0,"",Y178)</f>
        <v/>
      </c>
      <c r="S179" s="112" t="str">
        <f t="shared" ref="S179:S189" si="163">IF($R179="","",$R179)</f>
        <v/>
      </c>
      <c r="T179" s="112" t="str">
        <f t="shared" ref="T179:T189" si="164">IF($R179="","",$S179*0.009835)</f>
        <v/>
      </c>
      <c r="U179" s="113" t="str">
        <f t="shared" si="157"/>
        <v/>
      </c>
      <c r="V179" s="113" t="str">
        <f>IF($R179="","",SUM($S179*$N$12))</f>
        <v/>
      </c>
      <c r="W179" s="113"/>
      <c r="X179" s="114"/>
      <c r="Y179" s="115" t="str">
        <f t="shared" si="158"/>
        <v/>
      </c>
      <c r="AA179" s="122" t="str">
        <f t="shared" ref="AA179:AA189" si="165">IF(R179="","",V179+AA178)</f>
        <v/>
      </c>
      <c r="AB179" s="122" t="str">
        <f t="shared" ref="AB179:AB189" si="166">IF(R179="","",U179+AB178)</f>
        <v/>
      </c>
      <c r="AD179"/>
      <c r="AE179"/>
      <c r="AF179"/>
    </row>
    <row r="180" spans="1:32" ht="18" customHeight="1" x14ac:dyDescent="0.3">
      <c r="A180" s="883"/>
      <c r="B180" s="884"/>
      <c r="C180" s="105" t="s">
        <v>154</v>
      </c>
      <c r="D180" s="108" t="str">
        <f t="shared" si="159"/>
        <v/>
      </c>
      <c r="E180" s="108" t="str">
        <f t="shared" si="154"/>
        <v/>
      </c>
      <c r="F180" s="110" t="str">
        <f t="shared" si="155"/>
        <v/>
      </c>
      <c r="G180" s="110" t="str">
        <f>IF($D180="","",SUM($E180*$Q$12))</f>
        <v/>
      </c>
      <c r="H180" s="110"/>
      <c r="I180" s="111"/>
      <c r="J180" s="106" t="str">
        <f t="shared" si="156"/>
        <v/>
      </c>
      <c r="L180" s="121" t="str">
        <f t="shared" si="160"/>
        <v/>
      </c>
      <c r="M180" s="121" t="str">
        <f t="shared" si="161"/>
        <v/>
      </c>
      <c r="O180" s="883"/>
      <c r="P180" s="884"/>
      <c r="Q180" s="105" t="s">
        <v>154</v>
      </c>
      <c r="R180" s="108" t="str">
        <f t="shared" si="162"/>
        <v/>
      </c>
      <c r="S180" s="108" t="str">
        <f t="shared" si="163"/>
        <v/>
      </c>
      <c r="T180" s="108" t="str">
        <f t="shared" si="164"/>
        <v/>
      </c>
      <c r="U180" s="110" t="str">
        <f t="shared" si="157"/>
        <v/>
      </c>
      <c r="V180" s="110" t="str">
        <f>IF($R180="","",SUM($S180*$Q$12))</f>
        <v/>
      </c>
      <c r="W180" s="110"/>
      <c r="X180" s="111"/>
      <c r="Y180" s="106" t="str">
        <f t="shared" si="158"/>
        <v/>
      </c>
      <c r="AA180" s="121" t="str">
        <f t="shared" si="165"/>
        <v/>
      </c>
      <c r="AB180" s="121" t="str">
        <f t="shared" si="166"/>
        <v/>
      </c>
      <c r="AD180"/>
      <c r="AE180"/>
      <c r="AF180"/>
    </row>
    <row r="181" spans="1:32" ht="18" customHeight="1" x14ac:dyDescent="0.3">
      <c r="A181" s="883"/>
      <c r="B181" s="884"/>
      <c r="C181" s="107" t="s">
        <v>155</v>
      </c>
      <c r="D181" s="112" t="str">
        <f>IF(J180&lt;=0,"",J180)</f>
        <v/>
      </c>
      <c r="E181" s="112" t="str">
        <f>IF($D181="","",$D181)</f>
        <v/>
      </c>
      <c r="F181" s="113" t="str">
        <f t="shared" si="155"/>
        <v/>
      </c>
      <c r="G181" s="113" t="str">
        <f>IF($D181="","",SUM($E181*$P$12))</f>
        <v/>
      </c>
      <c r="H181" s="113"/>
      <c r="I181" s="114"/>
      <c r="J181" s="115" t="str">
        <f t="shared" si="156"/>
        <v/>
      </c>
      <c r="L181" s="122" t="str">
        <f t="shared" si="160"/>
        <v/>
      </c>
      <c r="M181" s="122" t="str">
        <f t="shared" si="161"/>
        <v/>
      </c>
      <c r="O181" s="883"/>
      <c r="P181" s="884"/>
      <c r="Q181" s="107" t="s">
        <v>155</v>
      </c>
      <c r="R181" s="112" t="str">
        <f>IF(Y180&lt;=0,"",Y180)</f>
        <v/>
      </c>
      <c r="S181" s="112" t="str">
        <f t="shared" si="163"/>
        <v/>
      </c>
      <c r="T181" s="112" t="str">
        <f t="shared" si="164"/>
        <v/>
      </c>
      <c r="U181" s="113" t="str">
        <f t="shared" si="157"/>
        <v/>
      </c>
      <c r="V181" s="113" t="str">
        <f>IF($R181="","",SUM($S181*$P$12))</f>
        <v/>
      </c>
      <c r="W181" s="113"/>
      <c r="X181" s="114"/>
      <c r="Y181" s="115" t="str">
        <f t="shared" si="158"/>
        <v/>
      </c>
      <c r="AA181" s="122" t="str">
        <f t="shared" si="165"/>
        <v/>
      </c>
      <c r="AB181" s="122" t="str">
        <f t="shared" si="166"/>
        <v/>
      </c>
      <c r="AD181"/>
      <c r="AE181"/>
      <c r="AF181"/>
    </row>
    <row r="182" spans="1:32" ht="18" customHeight="1" x14ac:dyDescent="0.3">
      <c r="A182" s="883"/>
      <c r="B182" s="884"/>
      <c r="C182" s="105" t="s">
        <v>134</v>
      </c>
      <c r="D182" s="108" t="str">
        <f t="shared" ref="D182:D189" si="167">IF(J181&lt;=0,"",J181)</f>
        <v/>
      </c>
      <c r="E182" s="108" t="str">
        <f t="shared" si="154"/>
        <v/>
      </c>
      <c r="F182" s="110" t="str">
        <f t="shared" si="155"/>
        <v/>
      </c>
      <c r="G182" s="110" t="str">
        <f>IF($D182="","",SUM($E182*$Q$12))</f>
        <v/>
      </c>
      <c r="H182" s="110"/>
      <c r="I182" s="111"/>
      <c r="J182" s="106" t="str">
        <f t="shared" si="156"/>
        <v/>
      </c>
      <c r="L182" s="121" t="str">
        <f t="shared" si="160"/>
        <v/>
      </c>
      <c r="M182" s="121" t="str">
        <f t="shared" si="161"/>
        <v/>
      </c>
      <c r="O182" s="883"/>
      <c r="P182" s="884"/>
      <c r="Q182" s="105" t="s">
        <v>134</v>
      </c>
      <c r="R182" s="108" t="str">
        <f t="shared" ref="R182:R189" si="168">IF(Y181&lt;=0,"",Y181)</f>
        <v/>
      </c>
      <c r="S182" s="108" t="str">
        <f t="shared" si="163"/>
        <v/>
      </c>
      <c r="T182" s="108" t="str">
        <f t="shared" si="164"/>
        <v/>
      </c>
      <c r="U182" s="110" t="str">
        <f t="shared" si="157"/>
        <v/>
      </c>
      <c r="V182" s="110" t="str">
        <f>IF($R182="","",SUM($S182*$Q$12))</f>
        <v/>
      </c>
      <c r="W182" s="110"/>
      <c r="X182" s="111"/>
      <c r="Y182" s="106" t="str">
        <f t="shared" si="158"/>
        <v/>
      </c>
      <c r="AA182" s="121" t="str">
        <f t="shared" si="165"/>
        <v/>
      </c>
      <c r="AB182" s="121" t="str">
        <f t="shared" si="166"/>
        <v/>
      </c>
      <c r="AD182"/>
      <c r="AE182"/>
      <c r="AF182"/>
    </row>
    <row r="183" spans="1:32" ht="18" customHeight="1" x14ac:dyDescent="0.2">
      <c r="A183" s="883"/>
      <c r="B183" s="884"/>
      <c r="C183" s="107" t="s">
        <v>135</v>
      </c>
      <c r="D183" s="112" t="str">
        <f t="shared" si="167"/>
        <v/>
      </c>
      <c r="E183" s="112" t="str">
        <f t="shared" si="154"/>
        <v/>
      </c>
      <c r="F183" s="113" t="str">
        <f t="shared" si="155"/>
        <v/>
      </c>
      <c r="G183" s="113" t="str">
        <f>IF($D183="","",SUM($E183*$P$12))</f>
        <v/>
      </c>
      <c r="H183" s="113"/>
      <c r="I183" s="114"/>
      <c r="J183" s="115" t="str">
        <f t="shared" si="156"/>
        <v/>
      </c>
      <c r="L183" s="122" t="str">
        <f t="shared" si="160"/>
        <v/>
      </c>
      <c r="M183" s="122" t="str">
        <f t="shared" si="161"/>
        <v/>
      </c>
      <c r="O183" s="883"/>
      <c r="P183" s="884"/>
      <c r="Q183" s="107" t="s">
        <v>135</v>
      </c>
      <c r="R183" s="112" t="str">
        <f t="shared" si="168"/>
        <v/>
      </c>
      <c r="S183" s="112" t="str">
        <f t="shared" si="163"/>
        <v/>
      </c>
      <c r="T183" s="112" t="str">
        <f t="shared" si="164"/>
        <v/>
      </c>
      <c r="U183" s="113" t="str">
        <f t="shared" si="157"/>
        <v/>
      </c>
      <c r="V183" s="113" t="str">
        <f>IF($R183="","",SUM($S183*$P$12))</f>
        <v/>
      </c>
      <c r="W183" s="113"/>
      <c r="X183" s="114"/>
      <c r="Y183" s="115" t="str">
        <f t="shared" si="158"/>
        <v/>
      </c>
      <c r="AA183" s="122" t="str">
        <f t="shared" si="165"/>
        <v/>
      </c>
      <c r="AB183" s="122" t="str">
        <f t="shared" si="166"/>
        <v/>
      </c>
    </row>
    <row r="184" spans="1:32" ht="18" customHeight="1" x14ac:dyDescent="0.2">
      <c r="A184" s="883"/>
      <c r="B184" s="884"/>
      <c r="C184" s="105" t="s">
        <v>136</v>
      </c>
      <c r="D184" s="108" t="str">
        <f t="shared" si="167"/>
        <v/>
      </c>
      <c r="E184" s="108" t="str">
        <f t="shared" si="154"/>
        <v/>
      </c>
      <c r="F184" s="110" t="str">
        <f t="shared" si="155"/>
        <v/>
      </c>
      <c r="G184" s="110" t="str">
        <f>IF($D184="","",SUM($E184*$Q$12))</f>
        <v/>
      </c>
      <c r="H184" s="110"/>
      <c r="I184" s="111"/>
      <c r="J184" s="106" t="str">
        <f t="shared" si="156"/>
        <v/>
      </c>
      <c r="L184" s="121" t="str">
        <f t="shared" si="160"/>
        <v/>
      </c>
      <c r="M184" s="121" t="str">
        <f t="shared" si="161"/>
        <v/>
      </c>
      <c r="O184" s="883"/>
      <c r="P184" s="884"/>
      <c r="Q184" s="105" t="s">
        <v>136</v>
      </c>
      <c r="R184" s="108" t="str">
        <f t="shared" si="168"/>
        <v/>
      </c>
      <c r="S184" s="108" t="str">
        <f t="shared" si="163"/>
        <v/>
      </c>
      <c r="T184" s="108" t="str">
        <f t="shared" si="164"/>
        <v/>
      </c>
      <c r="U184" s="110" t="str">
        <f t="shared" si="157"/>
        <v/>
      </c>
      <c r="V184" s="110" t="str">
        <f>IF($R184="","",SUM($S184*$Q$12))</f>
        <v/>
      </c>
      <c r="W184" s="110"/>
      <c r="X184" s="111"/>
      <c r="Y184" s="106" t="str">
        <f t="shared" si="158"/>
        <v/>
      </c>
      <c r="AA184" s="121" t="str">
        <f t="shared" si="165"/>
        <v/>
      </c>
      <c r="AB184" s="121" t="str">
        <f t="shared" si="166"/>
        <v/>
      </c>
    </row>
    <row r="185" spans="1:32" ht="18" customHeight="1" x14ac:dyDescent="0.2">
      <c r="A185" s="883"/>
      <c r="B185" s="884"/>
      <c r="C185" s="107" t="s">
        <v>156</v>
      </c>
      <c r="D185" s="112" t="str">
        <f t="shared" si="167"/>
        <v/>
      </c>
      <c r="E185" s="112" t="str">
        <f t="shared" si="154"/>
        <v/>
      </c>
      <c r="F185" s="113" t="str">
        <f t="shared" si="155"/>
        <v/>
      </c>
      <c r="G185" s="113" t="str">
        <f>IF($D185="","",SUM($E185*$Q$12))</f>
        <v/>
      </c>
      <c r="H185" s="113"/>
      <c r="I185" s="114"/>
      <c r="J185" s="115" t="str">
        <f t="shared" si="156"/>
        <v/>
      </c>
      <c r="L185" s="122" t="str">
        <f t="shared" si="160"/>
        <v/>
      </c>
      <c r="M185" s="122" t="str">
        <f t="shared" si="161"/>
        <v/>
      </c>
      <c r="O185" s="883"/>
      <c r="P185" s="884"/>
      <c r="Q185" s="107" t="s">
        <v>156</v>
      </c>
      <c r="R185" s="112" t="str">
        <f t="shared" si="168"/>
        <v/>
      </c>
      <c r="S185" s="112" t="str">
        <f t="shared" si="163"/>
        <v/>
      </c>
      <c r="T185" s="112" t="str">
        <f t="shared" si="164"/>
        <v/>
      </c>
      <c r="U185" s="113" t="str">
        <f t="shared" si="157"/>
        <v/>
      </c>
      <c r="V185" s="113" t="str">
        <f>IF($R185="","",SUM($S185*$Q$12))</f>
        <v/>
      </c>
      <c r="W185" s="113"/>
      <c r="X185" s="114"/>
      <c r="Y185" s="115" t="str">
        <f t="shared" si="158"/>
        <v/>
      </c>
      <c r="AA185" s="122" t="str">
        <f t="shared" si="165"/>
        <v/>
      </c>
      <c r="AB185" s="122" t="str">
        <f t="shared" si="166"/>
        <v/>
      </c>
    </row>
    <row r="186" spans="1:32" ht="18" customHeight="1" x14ac:dyDescent="0.2">
      <c r="A186" s="883"/>
      <c r="B186" s="884"/>
      <c r="C186" s="105" t="s">
        <v>157</v>
      </c>
      <c r="D186" s="108" t="str">
        <f t="shared" si="167"/>
        <v/>
      </c>
      <c r="E186" s="108" t="str">
        <f t="shared" si="154"/>
        <v/>
      </c>
      <c r="F186" s="110" t="str">
        <f t="shared" si="155"/>
        <v/>
      </c>
      <c r="G186" s="110" t="str">
        <f>IF($D186="","",SUM($E186*$P$12))</f>
        <v/>
      </c>
      <c r="H186" s="110"/>
      <c r="I186" s="111"/>
      <c r="J186" s="106" t="str">
        <f t="shared" si="156"/>
        <v/>
      </c>
      <c r="L186" s="121" t="str">
        <f t="shared" si="160"/>
        <v/>
      </c>
      <c r="M186" s="121" t="str">
        <f t="shared" si="161"/>
        <v/>
      </c>
      <c r="O186" s="883"/>
      <c r="P186" s="884"/>
      <c r="Q186" s="105" t="s">
        <v>157</v>
      </c>
      <c r="R186" s="108" t="str">
        <f t="shared" si="168"/>
        <v/>
      </c>
      <c r="S186" s="108" t="str">
        <f t="shared" si="163"/>
        <v/>
      </c>
      <c r="T186" s="108" t="str">
        <f t="shared" si="164"/>
        <v/>
      </c>
      <c r="U186" s="110" t="str">
        <f t="shared" si="157"/>
        <v/>
      </c>
      <c r="V186" s="110" t="str">
        <f>IF($R186="","",SUM($S186*$P$12))</f>
        <v/>
      </c>
      <c r="W186" s="110"/>
      <c r="X186" s="111"/>
      <c r="Y186" s="106" t="str">
        <f t="shared" si="158"/>
        <v/>
      </c>
      <c r="AA186" s="121" t="str">
        <f t="shared" si="165"/>
        <v/>
      </c>
      <c r="AB186" s="121" t="str">
        <f t="shared" si="166"/>
        <v/>
      </c>
    </row>
    <row r="187" spans="1:32" ht="18" customHeight="1" x14ac:dyDescent="0.2">
      <c r="A187" s="883"/>
      <c r="B187" s="884"/>
      <c r="C187" s="107" t="s">
        <v>158</v>
      </c>
      <c r="D187" s="112" t="str">
        <f t="shared" si="167"/>
        <v/>
      </c>
      <c r="E187" s="112" t="str">
        <f t="shared" si="154"/>
        <v/>
      </c>
      <c r="F187" s="113" t="str">
        <f t="shared" si="155"/>
        <v/>
      </c>
      <c r="G187" s="113" t="str">
        <f>IF($D187="","",SUM($E187*$Q$12))</f>
        <v/>
      </c>
      <c r="H187" s="113"/>
      <c r="I187" s="114"/>
      <c r="J187" s="115" t="str">
        <f t="shared" si="156"/>
        <v/>
      </c>
      <c r="L187" s="122" t="str">
        <f t="shared" si="160"/>
        <v/>
      </c>
      <c r="M187" s="122" t="str">
        <f t="shared" si="161"/>
        <v/>
      </c>
      <c r="O187" s="883"/>
      <c r="P187" s="884"/>
      <c r="Q187" s="107" t="s">
        <v>158</v>
      </c>
      <c r="R187" s="112" t="str">
        <f t="shared" si="168"/>
        <v/>
      </c>
      <c r="S187" s="112" t="str">
        <f t="shared" si="163"/>
        <v/>
      </c>
      <c r="T187" s="112" t="str">
        <f t="shared" si="164"/>
        <v/>
      </c>
      <c r="U187" s="113" t="str">
        <f t="shared" si="157"/>
        <v/>
      </c>
      <c r="V187" s="113" t="str">
        <f>IF($R187="","",SUM($S187*$Q$12))</f>
        <v/>
      </c>
      <c r="W187" s="113"/>
      <c r="X187" s="114"/>
      <c r="Y187" s="115" t="str">
        <f t="shared" si="158"/>
        <v/>
      </c>
      <c r="AA187" s="122" t="str">
        <f t="shared" si="165"/>
        <v/>
      </c>
      <c r="AB187" s="122" t="str">
        <f t="shared" si="166"/>
        <v/>
      </c>
    </row>
    <row r="188" spans="1:32" ht="18" customHeight="1" x14ac:dyDescent="0.2">
      <c r="A188" s="883"/>
      <c r="B188" s="884"/>
      <c r="C188" s="105" t="s">
        <v>159</v>
      </c>
      <c r="D188" s="108" t="str">
        <f t="shared" si="167"/>
        <v/>
      </c>
      <c r="E188" s="108" t="str">
        <f t="shared" si="154"/>
        <v/>
      </c>
      <c r="F188" s="110" t="str">
        <f t="shared" si="155"/>
        <v/>
      </c>
      <c r="G188" s="110" t="str">
        <f>IF($D188="","",SUM($E188*$P$12))</f>
        <v/>
      </c>
      <c r="H188" s="110"/>
      <c r="I188" s="111"/>
      <c r="J188" s="106" t="str">
        <f t="shared" si="156"/>
        <v/>
      </c>
      <c r="L188" s="121" t="str">
        <f t="shared" si="160"/>
        <v/>
      </c>
      <c r="M188" s="121" t="str">
        <f t="shared" si="161"/>
        <v/>
      </c>
      <c r="O188" s="883"/>
      <c r="P188" s="884"/>
      <c r="Q188" s="105" t="s">
        <v>159</v>
      </c>
      <c r="R188" s="108" t="str">
        <f t="shared" si="168"/>
        <v/>
      </c>
      <c r="S188" s="108" t="str">
        <f t="shared" si="163"/>
        <v/>
      </c>
      <c r="T188" s="108" t="str">
        <f t="shared" si="164"/>
        <v/>
      </c>
      <c r="U188" s="110" t="str">
        <f t="shared" si="157"/>
        <v/>
      </c>
      <c r="V188" s="110" t="str">
        <f>IF($R188="","",SUM($S188*$P$12))</f>
        <v/>
      </c>
      <c r="W188" s="110"/>
      <c r="X188" s="111"/>
      <c r="Y188" s="106" t="str">
        <f t="shared" si="158"/>
        <v/>
      </c>
      <c r="AA188" s="121" t="str">
        <f t="shared" si="165"/>
        <v/>
      </c>
      <c r="AB188" s="121" t="str">
        <f t="shared" si="166"/>
        <v/>
      </c>
    </row>
    <row r="189" spans="1:32" ht="18" customHeight="1" thickBot="1" x14ac:dyDescent="0.25">
      <c r="A189" s="885"/>
      <c r="B189" s="886"/>
      <c r="C189" s="116" t="s">
        <v>160</v>
      </c>
      <c r="D189" s="117" t="str">
        <f t="shared" si="167"/>
        <v/>
      </c>
      <c r="E189" s="117" t="str">
        <f t="shared" si="154"/>
        <v/>
      </c>
      <c r="F189" s="118" t="str">
        <f t="shared" si="155"/>
        <v/>
      </c>
      <c r="G189" s="118" t="str">
        <f>IF($D189="","",SUM($E189*$Q$12))</f>
        <v/>
      </c>
      <c r="H189" s="118"/>
      <c r="I189" s="119"/>
      <c r="J189" s="120" t="str">
        <f t="shared" si="156"/>
        <v/>
      </c>
      <c r="L189" s="123" t="str">
        <f t="shared" si="160"/>
        <v/>
      </c>
      <c r="M189" s="123" t="str">
        <f t="shared" si="161"/>
        <v/>
      </c>
      <c r="O189" s="885"/>
      <c r="P189" s="886"/>
      <c r="Q189" s="116" t="s">
        <v>160</v>
      </c>
      <c r="R189" s="117" t="str">
        <f t="shared" si="168"/>
        <v/>
      </c>
      <c r="S189" s="117" t="str">
        <f t="shared" si="163"/>
        <v/>
      </c>
      <c r="T189" s="117" t="str">
        <f t="shared" si="164"/>
        <v/>
      </c>
      <c r="U189" s="118" t="str">
        <f>IF($R189="","",ROUNDUP(IF(SUM(T189+V189)&lt;30,30,T189+V189),0))</f>
        <v/>
      </c>
      <c r="V189" s="118" t="str">
        <f>IF($R189="","",SUM($S189*$Q$12))</f>
        <v/>
      </c>
      <c r="W189" s="118"/>
      <c r="X189" s="119"/>
      <c r="Y189" s="120" t="str">
        <f t="shared" si="158"/>
        <v/>
      </c>
      <c r="AA189" s="123" t="str">
        <f t="shared" si="165"/>
        <v/>
      </c>
      <c r="AB189" s="123" t="str">
        <f t="shared" si="166"/>
        <v/>
      </c>
    </row>
    <row r="190" spans="1:32" ht="18" customHeight="1" thickBot="1" x14ac:dyDescent="0.25"/>
    <row r="191" spans="1:32" ht="18" customHeight="1" x14ac:dyDescent="0.2">
      <c r="A191" s="881">
        <v>2034</v>
      </c>
      <c r="B191" s="882"/>
      <c r="C191" s="892" t="s">
        <v>120</v>
      </c>
      <c r="D191" s="126"/>
      <c r="E191" s="894" t="s">
        <v>147</v>
      </c>
      <c r="F191" s="894" t="s">
        <v>13</v>
      </c>
      <c r="G191" s="894" t="s">
        <v>116</v>
      </c>
      <c r="H191" s="894" t="s">
        <v>144</v>
      </c>
      <c r="I191" s="894" t="s">
        <v>145</v>
      </c>
      <c r="J191" s="890" t="s">
        <v>146</v>
      </c>
      <c r="L191" s="888" t="s">
        <v>152</v>
      </c>
      <c r="M191" s="888" t="s">
        <v>174</v>
      </c>
      <c r="O191" s="881">
        <v>2034</v>
      </c>
      <c r="P191" s="882"/>
      <c r="Q191" s="892" t="s">
        <v>120</v>
      </c>
      <c r="R191" s="126"/>
      <c r="S191" s="894" t="s">
        <v>147</v>
      </c>
      <c r="T191" s="124"/>
      <c r="U191" s="894" t="s">
        <v>13</v>
      </c>
      <c r="V191" s="894" t="s">
        <v>116</v>
      </c>
      <c r="W191" s="894" t="s">
        <v>144</v>
      </c>
      <c r="X191" s="894" t="s">
        <v>145</v>
      </c>
      <c r="Y191" s="890" t="s">
        <v>146</v>
      </c>
      <c r="AA191" s="888" t="s">
        <v>152</v>
      </c>
      <c r="AB191" s="888" t="s">
        <v>174</v>
      </c>
    </row>
    <row r="192" spans="1:32" ht="18" customHeight="1" x14ac:dyDescent="0.2">
      <c r="A192" s="883"/>
      <c r="B192" s="884"/>
      <c r="C192" s="893"/>
      <c r="D192" s="127"/>
      <c r="E192" s="895"/>
      <c r="F192" s="895"/>
      <c r="G192" s="895"/>
      <c r="H192" s="895"/>
      <c r="I192" s="895"/>
      <c r="J192" s="891"/>
      <c r="L192" s="889"/>
      <c r="M192" s="889"/>
      <c r="O192" s="883"/>
      <c r="P192" s="884"/>
      <c r="Q192" s="893"/>
      <c r="R192" s="127"/>
      <c r="S192" s="895"/>
      <c r="T192" s="125"/>
      <c r="U192" s="895"/>
      <c r="V192" s="895"/>
      <c r="W192" s="895"/>
      <c r="X192" s="895"/>
      <c r="Y192" s="891"/>
      <c r="AA192" s="889"/>
      <c r="AB192" s="889"/>
    </row>
    <row r="193" spans="1:28" ht="18" customHeight="1" x14ac:dyDescent="0.2">
      <c r="A193" s="883"/>
      <c r="B193" s="884"/>
      <c r="C193" s="105" t="s">
        <v>153</v>
      </c>
      <c r="D193" s="108" t="str">
        <f>IF(J189&lt;=0,"",J189)</f>
        <v/>
      </c>
      <c r="E193" s="108" t="str">
        <f t="shared" ref="E193:E204" si="169">IF($D193="","",$D193)</f>
        <v/>
      </c>
      <c r="F193" s="110" t="str">
        <f t="shared" ref="F193:F204" si="170">IF($D193="","",$E$8)</f>
        <v/>
      </c>
      <c r="G193" s="110" t="str">
        <f>IF($D193="","",SUM($E193*$Q$12))</f>
        <v/>
      </c>
      <c r="H193" s="110"/>
      <c r="I193" s="111"/>
      <c r="J193" s="106" t="str">
        <f t="shared" ref="J193:J204" si="171">IF(D193="","",SUM(E193+G193+I193)-F193)</f>
        <v/>
      </c>
      <c r="L193" s="128" t="str">
        <f>IF(D193="","",G193+L189)</f>
        <v/>
      </c>
      <c r="M193" s="128" t="str">
        <f>IF(E193="","",F193+M189)</f>
        <v/>
      </c>
      <c r="O193" s="883"/>
      <c r="P193" s="884"/>
      <c r="Q193" s="105" t="s">
        <v>153</v>
      </c>
      <c r="R193" s="108" t="str">
        <f>IF(Y189&lt;=0,"",Y189)</f>
        <v/>
      </c>
      <c r="S193" s="108" t="str">
        <f>IF($R193="","",$R193)</f>
        <v/>
      </c>
      <c r="T193" s="108" t="str">
        <f>IF($R193="","",$S193*0.009835)</f>
        <v/>
      </c>
      <c r="U193" s="110" t="str">
        <f t="shared" ref="U193:U203" si="172">IF($R193="","",ROUNDUP(IF(SUM(T193+V193)&lt;30,30,T193+V193),0))</f>
        <v/>
      </c>
      <c r="V193" s="110" t="str">
        <f>IF($R193="","",SUM($S193*$Q$12))</f>
        <v/>
      </c>
      <c r="W193" s="110"/>
      <c r="X193" s="111"/>
      <c r="Y193" s="106" t="str">
        <f t="shared" ref="Y193:Y204" si="173">IF(R193="","",SUM(S193+V193+X193)-U193)</f>
        <v/>
      </c>
      <c r="AA193" s="128" t="str">
        <f>IF(R193="","",V193+AA189)</f>
        <v/>
      </c>
      <c r="AB193" s="128" t="str">
        <f>IF(R193="","",U193+AB189)</f>
        <v/>
      </c>
    </row>
    <row r="194" spans="1:28" ht="18" customHeight="1" x14ac:dyDescent="0.2">
      <c r="A194" s="883"/>
      <c r="B194" s="884"/>
      <c r="C194" s="107" t="s">
        <v>151</v>
      </c>
      <c r="D194" s="112" t="str">
        <f t="shared" ref="D194:D195" si="174">IF(J193&lt;=0,"",J193)</f>
        <v/>
      </c>
      <c r="E194" s="112" t="str">
        <f t="shared" si="169"/>
        <v/>
      </c>
      <c r="F194" s="113" t="str">
        <f t="shared" si="170"/>
        <v/>
      </c>
      <c r="G194" s="113" t="str">
        <f>IF($D194="","",SUM($E194*$N$12))</f>
        <v/>
      </c>
      <c r="H194" s="113"/>
      <c r="I194" s="114"/>
      <c r="J194" s="115" t="str">
        <f t="shared" si="171"/>
        <v/>
      </c>
      <c r="L194" s="122" t="str">
        <f t="shared" ref="L194:L204" si="175">IF(D194="","",G194+L193)</f>
        <v/>
      </c>
      <c r="M194" s="122" t="str">
        <f t="shared" ref="M194:M204" si="176">IF(E194="","",F194+M193)</f>
        <v/>
      </c>
      <c r="O194" s="883"/>
      <c r="P194" s="884"/>
      <c r="Q194" s="107" t="s">
        <v>151</v>
      </c>
      <c r="R194" s="112" t="str">
        <f t="shared" ref="R194:R195" si="177">IF(Y193&lt;=0,"",Y193)</f>
        <v/>
      </c>
      <c r="S194" s="112" t="str">
        <f t="shared" ref="S194:S204" si="178">IF($R194="","",$R194)</f>
        <v/>
      </c>
      <c r="T194" s="112" t="str">
        <f t="shared" ref="T194:T204" si="179">IF($R194="","",$S194*0.009835)</f>
        <v/>
      </c>
      <c r="U194" s="113" t="str">
        <f t="shared" si="172"/>
        <v/>
      </c>
      <c r="V194" s="113" t="str">
        <f>IF($R194="","",SUM($S194*$N$12))</f>
        <v/>
      </c>
      <c r="W194" s="113"/>
      <c r="X194" s="114"/>
      <c r="Y194" s="115" t="str">
        <f t="shared" si="173"/>
        <v/>
      </c>
      <c r="AA194" s="122" t="str">
        <f t="shared" ref="AA194:AA204" si="180">IF(R194="","",V194+AA193)</f>
        <v/>
      </c>
      <c r="AB194" s="122" t="str">
        <f t="shared" ref="AB194:AB204" si="181">IF(R194="","",U194+AB193)</f>
        <v/>
      </c>
    </row>
    <row r="195" spans="1:28" ht="18" customHeight="1" x14ac:dyDescent="0.2">
      <c r="A195" s="883"/>
      <c r="B195" s="884"/>
      <c r="C195" s="105" t="s">
        <v>154</v>
      </c>
      <c r="D195" s="108" t="str">
        <f t="shared" si="174"/>
        <v/>
      </c>
      <c r="E195" s="108" t="str">
        <f t="shared" si="169"/>
        <v/>
      </c>
      <c r="F195" s="110" t="str">
        <f t="shared" si="170"/>
        <v/>
      </c>
      <c r="G195" s="110" t="str">
        <f>IF($D195="","",SUM($E195*$Q$12))</f>
        <v/>
      </c>
      <c r="H195" s="110"/>
      <c r="I195" s="111"/>
      <c r="J195" s="106" t="str">
        <f t="shared" si="171"/>
        <v/>
      </c>
      <c r="L195" s="121" t="str">
        <f t="shared" si="175"/>
        <v/>
      </c>
      <c r="M195" s="121" t="str">
        <f t="shared" si="176"/>
        <v/>
      </c>
      <c r="O195" s="883"/>
      <c r="P195" s="884"/>
      <c r="Q195" s="105" t="s">
        <v>154</v>
      </c>
      <c r="R195" s="108" t="str">
        <f t="shared" si="177"/>
        <v/>
      </c>
      <c r="S195" s="108" t="str">
        <f t="shared" si="178"/>
        <v/>
      </c>
      <c r="T195" s="108" t="str">
        <f t="shared" si="179"/>
        <v/>
      </c>
      <c r="U195" s="110" t="str">
        <f t="shared" si="172"/>
        <v/>
      </c>
      <c r="V195" s="110" t="str">
        <f>IF($R195="","",SUM($S195*$Q$12))</f>
        <v/>
      </c>
      <c r="W195" s="110"/>
      <c r="X195" s="111"/>
      <c r="Y195" s="106" t="str">
        <f t="shared" si="173"/>
        <v/>
      </c>
      <c r="AA195" s="121" t="str">
        <f t="shared" si="180"/>
        <v/>
      </c>
      <c r="AB195" s="121" t="str">
        <f t="shared" si="181"/>
        <v/>
      </c>
    </row>
    <row r="196" spans="1:28" ht="18" customHeight="1" x14ac:dyDescent="0.2">
      <c r="A196" s="883"/>
      <c r="B196" s="884"/>
      <c r="C196" s="107" t="s">
        <v>155</v>
      </c>
      <c r="D196" s="112" t="str">
        <f>IF(J195&lt;=0,"",J195)</f>
        <v/>
      </c>
      <c r="E196" s="112" t="str">
        <f>IF($D196="","",$D196)</f>
        <v/>
      </c>
      <c r="F196" s="113" t="str">
        <f t="shared" si="170"/>
        <v/>
      </c>
      <c r="G196" s="113" t="str">
        <f>IF($D196="","",SUM($E196*$P$12))</f>
        <v/>
      </c>
      <c r="H196" s="113"/>
      <c r="I196" s="114"/>
      <c r="J196" s="115" t="str">
        <f t="shared" si="171"/>
        <v/>
      </c>
      <c r="L196" s="122" t="str">
        <f t="shared" si="175"/>
        <v/>
      </c>
      <c r="M196" s="122" t="str">
        <f t="shared" si="176"/>
        <v/>
      </c>
      <c r="O196" s="883"/>
      <c r="P196" s="884"/>
      <c r="Q196" s="107" t="s">
        <v>155</v>
      </c>
      <c r="R196" s="112" t="str">
        <f>IF(Y195&lt;=0,"",Y195)</f>
        <v/>
      </c>
      <c r="S196" s="112" t="str">
        <f t="shared" si="178"/>
        <v/>
      </c>
      <c r="T196" s="112" t="str">
        <f t="shared" si="179"/>
        <v/>
      </c>
      <c r="U196" s="113" t="str">
        <f t="shared" si="172"/>
        <v/>
      </c>
      <c r="V196" s="113" t="str">
        <f>IF($R196="","",SUM($S196*$P$12))</f>
        <v/>
      </c>
      <c r="W196" s="113"/>
      <c r="X196" s="114"/>
      <c r="Y196" s="115" t="str">
        <f t="shared" si="173"/>
        <v/>
      </c>
      <c r="AA196" s="122" t="str">
        <f t="shared" si="180"/>
        <v/>
      </c>
      <c r="AB196" s="122" t="str">
        <f t="shared" si="181"/>
        <v/>
      </c>
    </row>
    <row r="197" spans="1:28" ht="18" customHeight="1" x14ac:dyDescent="0.2">
      <c r="A197" s="883"/>
      <c r="B197" s="884"/>
      <c r="C197" s="105" t="s">
        <v>134</v>
      </c>
      <c r="D197" s="108" t="str">
        <f t="shared" ref="D197:D204" si="182">IF(J196&lt;=0,"",J196)</f>
        <v/>
      </c>
      <c r="E197" s="108" t="str">
        <f t="shared" si="169"/>
        <v/>
      </c>
      <c r="F197" s="110" t="str">
        <f t="shared" si="170"/>
        <v/>
      </c>
      <c r="G197" s="110" t="str">
        <f>IF($D197="","",SUM($E197*$Q$12))</f>
        <v/>
      </c>
      <c r="H197" s="110"/>
      <c r="I197" s="111"/>
      <c r="J197" s="106" t="str">
        <f t="shared" si="171"/>
        <v/>
      </c>
      <c r="L197" s="121" t="str">
        <f t="shared" si="175"/>
        <v/>
      </c>
      <c r="M197" s="121" t="str">
        <f t="shared" si="176"/>
        <v/>
      </c>
      <c r="O197" s="883"/>
      <c r="P197" s="884"/>
      <c r="Q197" s="105" t="s">
        <v>134</v>
      </c>
      <c r="R197" s="108" t="str">
        <f t="shared" ref="R197:R204" si="183">IF(Y196&lt;=0,"",Y196)</f>
        <v/>
      </c>
      <c r="S197" s="108" t="str">
        <f t="shared" si="178"/>
        <v/>
      </c>
      <c r="T197" s="108" t="str">
        <f t="shared" si="179"/>
        <v/>
      </c>
      <c r="U197" s="110" t="str">
        <f t="shared" si="172"/>
        <v/>
      </c>
      <c r="V197" s="110" t="str">
        <f>IF($R197="","",SUM($S197*$Q$12))</f>
        <v/>
      </c>
      <c r="W197" s="110"/>
      <c r="X197" s="111"/>
      <c r="Y197" s="106" t="str">
        <f t="shared" si="173"/>
        <v/>
      </c>
      <c r="AA197" s="121" t="str">
        <f t="shared" si="180"/>
        <v/>
      </c>
      <c r="AB197" s="121" t="str">
        <f t="shared" si="181"/>
        <v/>
      </c>
    </row>
    <row r="198" spans="1:28" ht="18" customHeight="1" x14ac:dyDescent="0.2">
      <c r="A198" s="883"/>
      <c r="B198" s="884"/>
      <c r="C198" s="107" t="s">
        <v>135</v>
      </c>
      <c r="D198" s="112" t="str">
        <f t="shared" si="182"/>
        <v/>
      </c>
      <c r="E198" s="112" t="str">
        <f t="shared" si="169"/>
        <v/>
      </c>
      <c r="F198" s="113" t="str">
        <f t="shared" si="170"/>
        <v/>
      </c>
      <c r="G198" s="113" t="str">
        <f>IF($D198="","",SUM($E198*$P$12))</f>
        <v/>
      </c>
      <c r="H198" s="113"/>
      <c r="I198" s="114"/>
      <c r="J198" s="115" t="str">
        <f t="shared" si="171"/>
        <v/>
      </c>
      <c r="L198" s="122" t="str">
        <f t="shared" si="175"/>
        <v/>
      </c>
      <c r="M198" s="122" t="str">
        <f t="shared" si="176"/>
        <v/>
      </c>
      <c r="O198" s="883"/>
      <c r="P198" s="884"/>
      <c r="Q198" s="107" t="s">
        <v>135</v>
      </c>
      <c r="R198" s="112" t="str">
        <f t="shared" si="183"/>
        <v/>
      </c>
      <c r="S198" s="112" t="str">
        <f t="shared" si="178"/>
        <v/>
      </c>
      <c r="T198" s="112" t="str">
        <f t="shared" si="179"/>
        <v/>
      </c>
      <c r="U198" s="113" t="str">
        <f t="shared" si="172"/>
        <v/>
      </c>
      <c r="V198" s="113" t="str">
        <f>IF($R198="","",SUM($S198*$P$12))</f>
        <v/>
      </c>
      <c r="W198" s="113"/>
      <c r="X198" s="114"/>
      <c r="Y198" s="115" t="str">
        <f t="shared" si="173"/>
        <v/>
      </c>
      <c r="AA198" s="122" t="str">
        <f t="shared" si="180"/>
        <v/>
      </c>
      <c r="AB198" s="122" t="str">
        <f t="shared" si="181"/>
        <v/>
      </c>
    </row>
    <row r="199" spans="1:28" ht="18" customHeight="1" x14ac:dyDescent="0.2">
      <c r="A199" s="883"/>
      <c r="B199" s="884"/>
      <c r="C199" s="105" t="s">
        <v>136</v>
      </c>
      <c r="D199" s="108" t="str">
        <f t="shared" si="182"/>
        <v/>
      </c>
      <c r="E199" s="108" t="str">
        <f t="shared" si="169"/>
        <v/>
      </c>
      <c r="F199" s="110" t="str">
        <f t="shared" si="170"/>
        <v/>
      </c>
      <c r="G199" s="110" t="str">
        <f>IF($D199="","",SUM($E199*$Q$12))</f>
        <v/>
      </c>
      <c r="H199" s="110"/>
      <c r="I199" s="111"/>
      <c r="J199" s="106" t="str">
        <f t="shared" si="171"/>
        <v/>
      </c>
      <c r="L199" s="121" t="str">
        <f t="shared" si="175"/>
        <v/>
      </c>
      <c r="M199" s="121" t="str">
        <f t="shared" si="176"/>
        <v/>
      </c>
      <c r="O199" s="883"/>
      <c r="P199" s="884"/>
      <c r="Q199" s="105" t="s">
        <v>136</v>
      </c>
      <c r="R199" s="108" t="str">
        <f t="shared" si="183"/>
        <v/>
      </c>
      <c r="S199" s="108" t="str">
        <f t="shared" si="178"/>
        <v/>
      </c>
      <c r="T199" s="108" t="str">
        <f t="shared" si="179"/>
        <v/>
      </c>
      <c r="U199" s="110" t="str">
        <f t="shared" si="172"/>
        <v/>
      </c>
      <c r="V199" s="110" t="str">
        <f>IF($R199="","",SUM($S199*$Q$12))</f>
        <v/>
      </c>
      <c r="W199" s="110"/>
      <c r="X199" s="111"/>
      <c r="Y199" s="106" t="str">
        <f t="shared" si="173"/>
        <v/>
      </c>
      <c r="AA199" s="121" t="str">
        <f t="shared" si="180"/>
        <v/>
      </c>
      <c r="AB199" s="121" t="str">
        <f t="shared" si="181"/>
        <v/>
      </c>
    </row>
    <row r="200" spans="1:28" ht="18" customHeight="1" x14ac:dyDescent="0.2">
      <c r="A200" s="883"/>
      <c r="B200" s="884"/>
      <c r="C200" s="107" t="s">
        <v>156</v>
      </c>
      <c r="D200" s="112" t="str">
        <f t="shared" si="182"/>
        <v/>
      </c>
      <c r="E200" s="112" t="str">
        <f t="shared" si="169"/>
        <v/>
      </c>
      <c r="F200" s="113" t="str">
        <f t="shared" si="170"/>
        <v/>
      </c>
      <c r="G200" s="113" t="str">
        <f>IF($D200="","",SUM($E200*$Q$12))</f>
        <v/>
      </c>
      <c r="H200" s="113"/>
      <c r="I200" s="114"/>
      <c r="J200" s="115" t="str">
        <f t="shared" si="171"/>
        <v/>
      </c>
      <c r="L200" s="122" t="str">
        <f t="shared" si="175"/>
        <v/>
      </c>
      <c r="M200" s="122" t="str">
        <f t="shared" si="176"/>
        <v/>
      </c>
      <c r="O200" s="883"/>
      <c r="P200" s="884"/>
      <c r="Q200" s="107" t="s">
        <v>156</v>
      </c>
      <c r="R200" s="112" t="str">
        <f t="shared" si="183"/>
        <v/>
      </c>
      <c r="S200" s="112" t="str">
        <f t="shared" si="178"/>
        <v/>
      </c>
      <c r="T200" s="112" t="str">
        <f t="shared" si="179"/>
        <v/>
      </c>
      <c r="U200" s="113" t="str">
        <f t="shared" si="172"/>
        <v/>
      </c>
      <c r="V200" s="113" t="str">
        <f>IF($R200="","",SUM($S200*$Q$12))</f>
        <v/>
      </c>
      <c r="W200" s="113"/>
      <c r="X200" s="114"/>
      <c r="Y200" s="115" t="str">
        <f t="shared" si="173"/>
        <v/>
      </c>
      <c r="AA200" s="122" t="str">
        <f t="shared" si="180"/>
        <v/>
      </c>
      <c r="AB200" s="122" t="str">
        <f t="shared" si="181"/>
        <v/>
      </c>
    </row>
    <row r="201" spans="1:28" ht="18" customHeight="1" x14ac:dyDescent="0.2">
      <c r="A201" s="883"/>
      <c r="B201" s="884"/>
      <c r="C201" s="105" t="s">
        <v>157</v>
      </c>
      <c r="D201" s="108" t="str">
        <f t="shared" si="182"/>
        <v/>
      </c>
      <c r="E201" s="108" t="str">
        <f t="shared" si="169"/>
        <v/>
      </c>
      <c r="F201" s="110" t="str">
        <f t="shared" si="170"/>
        <v/>
      </c>
      <c r="G201" s="110" t="str">
        <f>IF($D201="","",SUM($E201*$P$12))</f>
        <v/>
      </c>
      <c r="H201" s="110"/>
      <c r="I201" s="111"/>
      <c r="J201" s="106" t="str">
        <f t="shared" si="171"/>
        <v/>
      </c>
      <c r="L201" s="121" t="str">
        <f t="shared" si="175"/>
        <v/>
      </c>
      <c r="M201" s="121" t="str">
        <f t="shared" si="176"/>
        <v/>
      </c>
      <c r="O201" s="883"/>
      <c r="P201" s="884"/>
      <c r="Q201" s="105" t="s">
        <v>157</v>
      </c>
      <c r="R201" s="108" t="str">
        <f t="shared" si="183"/>
        <v/>
      </c>
      <c r="S201" s="108" t="str">
        <f t="shared" si="178"/>
        <v/>
      </c>
      <c r="T201" s="108" t="str">
        <f t="shared" si="179"/>
        <v/>
      </c>
      <c r="U201" s="110" t="str">
        <f t="shared" si="172"/>
        <v/>
      </c>
      <c r="V201" s="110" t="str">
        <f>IF($R201="","",SUM($S201*$P$12))</f>
        <v/>
      </c>
      <c r="W201" s="110"/>
      <c r="X201" s="111"/>
      <c r="Y201" s="106" t="str">
        <f t="shared" si="173"/>
        <v/>
      </c>
      <c r="AA201" s="121" t="str">
        <f t="shared" si="180"/>
        <v/>
      </c>
      <c r="AB201" s="121" t="str">
        <f t="shared" si="181"/>
        <v/>
      </c>
    </row>
    <row r="202" spans="1:28" ht="18" customHeight="1" x14ac:dyDescent="0.2">
      <c r="A202" s="883"/>
      <c r="B202" s="884"/>
      <c r="C202" s="107" t="s">
        <v>158</v>
      </c>
      <c r="D202" s="112" t="str">
        <f t="shared" si="182"/>
        <v/>
      </c>
      <c r="E202" s="112" t="str">
        <f t="shared" si="169"/>
        <v/>
      </c>
      <c r="F202" s="113" t="str">
        <f t="shared" si="170"/>
        <v/>
      </c>
      <c r="G202" s="113" t="str">
        <f>IF($D202="","",SUM($E202*$Q$12))</f>
        <v/>
      </c>
      <c r="H202" s="113"/>
      <c r="I202" s="114"/>
      <c r="J202" s="115" t="str">
        <f t="shared" si="171"/>
        <v/>
      </c>
      <c r="L202" s="122" t="str">
        <f t="shared" si="175"/>
        <v/>
      </c>
      <c r="M202" s="122" t="str">
        <f t="shared" si="176"/>
        <v/>
      </c>
      <c r="O202" s="883"/>
      <c r="P202" s="884"/>
      <c r="Q202" s="107" t="s">
        <v>158</v>
      </c>
      <c r="R202" s="112" t="str">
        <f t="shared" si="183"/>
        <v/>
      </c>
      <c r="S202" s="112" t="str">
        <f t="shared" si="178"/>
        <v/>
      </c>
      <c r="T202" s="112" t="str">
        <f t="shared" si="179"/>
        <v/>
      </c>
      <c r="U202" s="113" t="str">
        <f t="shared" si="172"/>
        <v/>
      </c>
      <c r="V202" s="113" t="str">
        <f>IF($R202="","",SUM($S202*$Q$12))</f>
        <v/>
      </c>
      <c r="W202" s="113"/>
      <c r="X202" s="114"/>
      <c r="Y202" s="115" t="str">
        <f t="shared" si="173"/>
        <v/>
      </c>
      <c r="AA202" s="122" t="str">
        <f t="shared" si="180"/>
        <v/>
      </c>
      <c r="AB202" s="122" t="str">
        <f t="shared" si="181"/>
        <v/>
      </c>
    </row>
    <row r="203" spans="1:28" ht="18" customHeight="1" x14ac:dyDescent="0.2">
      <c r="A203" s="883"/>
      <c r="B203" s="884"/>
      <c r="C203" s="105" t="s">
        <v>159</v>
      </c>
      <c r="D203" s="108" t="str">
        <f t="shared" si="182"/>
        <v/>
      </c>
      <c r="E203" s="108" t="str">
        <f t="shared" si="169"/>
        <v/>
      </c>
      <c r="F203" s="110" t="str">
        <f t="shared" si="170"/>
        <v/>
      </c>
      <c r="G203" s="110" t="str">
        <f>IF($D203="","",SUM($E203*$P$12))</f>
        <v/>
      </c>
      <c r="H203" s="110"/>
      <c r="I203" s="111"/>
      <c r="J203" s="106" t="str">
        <f t="shared" si="171"/>
        <v/>
      </c>
      <c r="L203" s="121" t="str">
        <f t="shared" si="175"/>
        <v/>
      </c>
      <c r="M203" s="121" t="str">
        <f t="shared" si="176"/>
        <v/>
      </c>
      <c r="O203" s="883"/>
      <c r="P203" s="884"/>
      <c r="Q203" s="105" t="s">
        <v>159</v>
      </c>
      <c r="R203" s="108" t="str">
        <f t="shared" si="183"/>
        <v/>
      </c>
      <c r="S203" s="108" t="str">
        <f t="shared" si="178"/>
        <v/>
      </c>
      <c r="T203" s="108" t="str">
        <f t="shared" si="179"/>
        <v/>
      </c>
      <c r="U203" s="110" t="str">
        <f t="shared" si="172"/>
        <v/>
      </c>
      <c r="V203" s="110" t="str">
        <f>IF($R203="","",SUM($S203*$P$12))</f>
        <v/>
      </c>
      <c r="W203" s="110"/>
      <c r="X203" s="111"/>
      <c r="Y203" s="106" t="str">
        <f t="shared" si="173"/>
        <v/>
      </c>
      <c r="AA203" s="121" t="str">
        <f t="shared" si="180"/>
        <v/>
      </c>
      <c r="AB203" s="121" t="str">
        <f t="shared" si="181"/>
        <v/>
      </c>
    </row>
    <row r="204" spans="1:28" ht="18" customHeight="1" thickBot="1" x14ac:dyDescent="0.25">
      <c r="A204" s="885"/>
      <c r="B204" s="886"/>
      <c r="C204" s="116" t="s">
        <v>160</v>
      </c>
      <c r="D204" s="117" t="str">
        <f t="shared" si="182"/>
        <v/>
      </c>
      <c r="E204" s="117" t="str">
        <f t="shared" si="169"/>
        <v/>
      </c>
      <c r="F204" s="118" t="str">
        <f t="shared" si="170"/>
        <v/>
      </c>
      <c r="G204" s="118" t="str">
        <f>IF($D204="","",SUM($E204*$Q$12))</f>
        <v/>
      </c>
      <c r="H204" s="118"/>
      <c r="I204" s="119"/>
      <c r="J204" s="120" t="str">
        <f t="shared" si="171"/>
        <v/>
      </c>
      <c r="L204" s="123" t="str">
        <f t="shared" si="175"/>
        <v/>
      </c>
      <c r="M204" s="123" t="str">
        <f t="shared" si="176"/>
        <v/>
      </c>
      <c r="O204" s="885"/>
      <c r="P204" s="886"/>
      <c r="Q204" s="116" t="s">
        <v>160</v>
      </c>
      <c r="R204" s="117" t="str">
        <f t="shared" si="183"/>
        <v/>
      </c>
      <c r="S204" s="117" t="str">
        <f t="shared" si="178"/>
        <v/>
      </c>
      <c r="T204" s="117" t="str">
        <f t="shared" si="179"/>
        <v/>
      </c>
      <c r="U204" s="118" t="str">
        <f>IF($R204="","",ROUNDUP(IF(SUM(T204+V204)&lt;30,30,T204+V204),0))</f>
        <v/>
      </c>
      <c r="V204" s="118" t="str">
        <f>IF($R204="","",SUM($S204*$Q$12))</f>
        <v/>
      </c>
      <c r="W204" s="118"/>
      <c r="X204" s="119"/>
      <c r="Y204" s="120" t="str">
        <f t="shared" si="173"/>
        <v/>
      </c>
      <c r="AA204" s="123" t="str">
        <f t="shared" si="180"/>
        <v/>
      </c>
      <c r="AB204" s="123" t="str">
        <f t="shared" si="181"/>
        <v/>
      </c>
    </row>
    <row r="205" spans="1:28" ht="18" customHeight="1" thickBot="1" x14ac:dyDescent="0.25"/>
    <row r="206" spans="1:28" ht="18" customHeight="1" x14ac:dyDescent="0.2">
      <c r="A206" s="881">
        <v>2035</v>
      </c>
      <c r="B206" s="882"/>
      <c r="C206" s="892" t="s">
        <v>120</v>
      </c>
      <c r="D206" s="126"/>
      <c r="E206" s="894" t="s">
        <v>147</v>
      </c>
      <c r="F206" s="894" t="s">
        <v>13</v>
      </c>
      <c r="G206" s="894" t="s">
        <v>116</v>
      </c>
      <c r="H206" s="894" t="s">
        <v>144</v>
      </c>
      <c r="I206" s="894" t="s">
        <v>145</v>
      </c>
      <c r="J206" s="890" t="s">
        <v>146</v>
      </c>
      <c r="L206" s="888" t="s">
        <v>152</v>
      </c>
      <c r="M206" s="888" t="s">
        <v>174</v>
      </c>
      <c r="O206" s="881">
        <v>2035</v>
      </c>
      <c r="P206" s="882"/>
      <c r="Q206" s="892" t="s">
        <v>120</v>
      </c>
      <c r="R206" s="126"/>
      <c r="S206" s="894" t="s">
        <v>147</v>
      </c>
      <c r="T206" s="124"/>
      <c r="U206" s="894" t="s">
        <v>13</v>
      </c>
      <c r="V206" s="894" t="s">
        <v>116</v>
      </c>
      <c r="W206" s="894" t="s">
        <v>144</v>
      </c>
      <c r="X206" s="894" t="s">
        <v>145</v>
      </c>
      <c r="Y206" s="890" t="s">
        <v>146</v>
      </c>
      <c r="AA206" s="888" t="s">
        <v>152</v>
      </c>
      <c r="AB206" s="888" t="s">
        <v>174</v>
      </c>
    </row>
    <row r="207" spans="1:28" ht="18" customHeight="1" x14ac:dyDescent="0.2">
      <c r="A207" s="883"/>
      <c r="B207" s="884"/>
      <c r="C207" s="893"/>
      <c r="D207" s="127"/>
      <c r="E207" s="895"/>
      <c r="F207" s="895"/>
      <c r="G207" s="895"/>
      <c r="H207" s="895"/>
      <c r="I207" s="895"/>
      <c r="J207" s="891"/>
      <c r="L207" s="889"/>
      <c r="M207" s="889"/>
      <c r="O207" s="883"/>
      <c r="P207" s="884"/>
      <c r="Q207" s="893"/>
      <c r="R207" s="127"/>
      <c r="S207" s="895"/>
      <c r="T207" s="125"/>
      <c r="U207" s="895"/>
      <c r="V207" s="895"/>
      <c r="W207" s="895"/>
      <c r="X207" s="895"/>
      <c r="Y207" s="891"/>
      <c r="AA207" s="889"/>
      <c r="AB207" s="889"/>
    </row>
    <row r="208" spans="1:28" ht="18" customHeight="1" x14ac:dyDescent="0.2">
      <c r="A208" s="883"/>
      <c r="B208" s="884"/>
      <c r="C208" s="105" t="s">
        <v>153</v>
      </c>
      <c r="D208" s="108" t="str">
        <f>IF(J204&lt;=0,"",J204)</f>
        <v/>
      </c>
      <c r="E208" s="108" t="str">
        <f t="shared" ref="E208:E219" si="184">IF($D208="","",$D208)</f>
        <v/>
      </c>
      <c r="F208" s="110" t="str">
        <f t="shared" ref="F208:F219" si="185">IF($D208="","",$E$8)</f>
        <v/>
      </c>
      <c r="G208" s="110" t="str">
        <f>IF($D208="","",SUM($E208*$Q$12))</f>
        <v/>
      </c>
      <c r="H208" s="110"/>
      <c r="I208" s="111"/>
      <c r="J208" s="106" t="str">
        <f t="shared" ref="J208:J219" si="186">IF(D208="","",SUM(E208+G208+I208)-F208)</f>
        <v/>
      </c>
      <c r="L208" s="128" t="str">
        <f>IF(D208="","",G208+L204)</f>
        <v/>
      </c>
      <c r="M208" s="128" t="str">
        <f>IF(E208="","",F208+M204)</f>
        <v/>
      </c>
      <c r="O208" s="883"/>
      <c r="P208" s="884"/>
      <c r="Q208" s="105" t="s">
        <v>153</v>
      </c>
      <c r="R208" s="108" t="str">
        <f>IF(Y204&lt;=0,"",Y204)</f>
        <v/>
      </c>
      <c r="S208" s="108" t="str">
        <f>IF($R208="","",$R208)</f>
        <v/>
      </c>
      <c r="T208" s="108" t="str">
        <f>IF($R208="","",$S208*0.009835)</f>
        <v/>
      </c>
      <c r="U208" s="110" t="str">
        <f t="shared" ref="U208:U218" si="187">IF($R208="","",ROUNDUP(IF(SUM(T208+V208)&lt;30,30,T208+V208),0))</f>
        <v/>
      </c>
      <c r="V208" s="110" t="str">
        <f>IF($R208="","",SUM($S208*$Q$12))</f>
        <v/>
      </c>
      <c r="W208" s="110"/>
      <c r="X208" s="111"/>
      <c r="Y208" s="106" t="str">
        <f t="shared" ref="Y208:Y219" si="188">IF(R208="","",SUM(S208+V208+X208)-U208)</f>
        <v/>
      </c>
      <c r="AA208" s="128" t="str">
        <f>IF(R208="","",V208+AA204)</f>
        <v/>
      </c>
      <c r="AB208" s="128" t="str">
        <f>IF(R208="","",U208+AB204)</f>
        <v/>
      </c>
    </row>
    <row r="209" spans="1:28" ht="18" customHeight="1" x14ac:dyDescent="0.2">
      <c r="A209" s="883"/>
      <c r="B209" s="884"/>
      <c r="C209" s="107" t="s">
        <v>151</v>
      </c>
      <c r="D209" s="112" t="str">
        <f t="shared" ref="D209:D210" si="189">IF(J208&lt;=0,"",J208)</f>
        <v/>
      </c>
      <c r="E209" s="112" t="str">
        <f t="shared" si="184"/>
        <v/>
      </c>
      <c r="F209" s="113" t="str">
        <f t="shared" si="185"/>
        <v/>
      </c>
      <c r="G209" s="113" t="str">
        <f>IF($D209="","",SUM($E209*$N$12))</f>
        <v/>
      </c>
      <c r="H209" s="113"/>
      <c r="I209" s="114"/>
      <c r="J209" s="115" t="str">
        <f t="shared" si="186"/>
        <v/>
      </c>
      <c r="L209" s="122" t="str">
        <f t="shared" ref="L209:L219" si="190">IF(D209="","",G209+L208)</f>
        <v/>
      </c>
      <c r="M209" s="122" t="str">
        <f t="shared" ref="M209:M219" si="191">IF(E209="","",F209+M208)</f>
        <v/>
      </c>
      <c r="O209" s="883"/>
      <c r="P209" s="884"/>
      <c r="Q209" s="107" t="s">
        <v>151</v>
      </c>
      <c r="R209" s="112" t="str">
        <f t="shared" ref="R209:R210" si="192">IF(Y208&lt;=0,"",Y208)</f>
        <v/>
      </c>
      <c r="S209" s="112" t="str">
        <f t="shared" ref="S209:S219" si="193">IF($R209="","",$R209)</f>
        <v/>
      </c>
      <c r="T209" s="112" t="str">
        <f t="shared" ref="T209:T219" si="194">IF($R209="","",$S209*0.009835)</f>
        <v/>
      </c>
      <c r="U209" s="113" t="str">
        <f t="shared" si="187"/>
        <v/>
      </c>
      <c r="V209" s="113" t="str">
        <f>IF($R209="","",SUM($S209*$N$12))</f>
        <v/>
      </c>
      <c r="W209" s="113"/>
      <c r="X209" s="114"/>
      <c r="Y209" s="115" t="str">
        <f t="shared" si="188"/>
        <v/>
      </c>
      <c r="AA209" s="122" t="str">
        <f t="shared" ref="AA209:AA219" si="195">IF(R209="","",V209+AA208)</f>
        <v/>
      </c>
      <c r="AB209" s="122" t="str">
        <f t="shared" ref="AB209:AB219" si="196">IF(R209="","",U209+AB208)</f>
        <v/>
      </c>
    </row>
    <row r="210" spans="1:28" ht="18" customHeight="1" x14ac:dyDescent="0.2">
      <c r="A210" s="883"/>
      <c r="B210" s="884"/>
      <c r="C210" s="105" t="s">
        <v>154</v>
      </c>
      <c r="D210" s="108" t="str">
        <f t="shared" si="189"/>
        <v/>
      </c>
      <c r="E210" s="108" t="str">
        <f t="shared" si="184"/>
        <v/>
      </c>
      <c r="F210" s="110" t="str">
        <f t="shared" si="185"/>
        <v/>
      </c>
      <c r="G210" s="110" t="str">
        <f>IF($D210="","",SUM($E210*$Q$12))</f>
        <v/>
      </c>
      <c r="H210" s="110"/>
      <c r="I210" s="111"/>
      <c r="J210" s="106" t="str">
        <f t="shared" si="186"/>
        <v/>
      </c>
      <c r="L210" s="121" t="str">
        <f t="shared" si="190"/>
        <v/>
      </c>
      <c r="M210" s="121" t="str">
        <f t="shared" si="191"/>
        <v/>
      </c>
      <c r="O210" s="883"/>
      <c r="P210" s="884"/>
      <c r="Q210" s="105" t="s">
        <v>154</v>
      </c>
      <c r="R210" s="108" t="str">
        <f t="shared" si="192"/>
        <v/>
      </c>
      <c r="S210" s="108" t="str">
        <f t="shared" si="193"/>
        <v/>
      </c>
      <c r="T210" s="108" t="str">
        <f t="shared" si="194"/>
        <v/>
      </c>
      <c r="U210" s="110" t="str">
        <f t="shared" si="187"/>
        <v/>
      </c>
      <c r="V210" s="110" t="str">
        <f>IF($R210="","",SUM($S210*$Q$12))</f>
        <v/>
      </c>
      <c r="W210" s="110"/>
      <c r="X210" s="111"/>
      <c r="Y210" s="106" t="str">
        <f t="shared" si="188"/>
        <v/>
      </c>
      <c r="AA210" s="121" t="str">
        <f t="shared" si="195"/>
        <v/>
      </c>
      <c r="AB210" s="121" t="str">
        <f t="shared" si="196"/>
        <v/>
      </c>
    </row>
    <row r="211" spans="1:28" ht="18" customHeight="1" x14ac:dyDescent="0.2">
      <c r="A211" s="883"/>
      <c r="B211" s="884"/>
      <c r="C211" s="107" t="s">
        <v>155</v>
      </c>
      <c r="D211" s="112" t="str">
        <f>IF(J210&lt;=0,"",J210)</f>
        <v/>
      </c>
      <c r="E211" s="112" t="str">
        <f>IF($D211="","",$D211)</f>
        <v/>
      </c>
      <c r="F211" s="113" t="str">
        <f t="shared" si="185"/>
        <v/>
      </c>
      <c r="G211" s="113" t="str">
        <f>IF($D211="","",SUM($E211*$P$12))</f>
        <v/>
      </c>
      <c r="H211" s="113"/>
      <c r="I211" s="114"/>
      <c r="J211" s="115" t="str">
        <f t="shared" si="186"/>
        <v/>
      </c>
      <c r="L211" s="122" t="str">
        <f t="shared" si="190"/>
        <v/>
      </c>
      <c r="M211" s="122" t="str">
        <f t="shared" si="191"/>
        <v/>
      </c>
      <c r="O211" s="883"/>
      <c r="P211" s="884"/>
      <c r="Q211" s="107" t="s">
        <v>155</v>
      </c>
      <c r="R211" s="112" t="str">
        <f>IF(Y210&lt;=0,"",Y210)</f>
        <v/>
      </c>
      <c r="S211" s="112" t="str">
        <f t="shared" si="193"/>
        <v/>
      </c>
      <c r="T211" s="112" t="str">
        <f t="shared" si="194"/>
        <v/>
      </c>
      <c r="U211" s="113" t="str">
        <f t="shared" si="187"/>
        <v/>
      </c>
      <c r="V211" s="113" t="str">
        <f>IF($R211="","",SUM($S211*$P$12))</f>
        <v/>
      </c>
      <c r="W211" s="113"/>
      <c r="X211" s="114"/>
      <c r="Y211" s="115" t="str">
        <f t="shared" si="188"/>
        <v/>
      </c>
      <c r="AA211" s="122" t="str">
        <f t="shared" si="195"/>
        <v/>
      </c>
      <c r="AB211" s="122" t="str">
        <f t="shared" si="196"/>
        <v/>
      </c>
    </row>
    <row r="212" spans="1:28" ht="18" customHeight="1" x14ac:dyDescent="0.2">
      <c r="A212" s="883"/>
      <c r="B212" s="884"/>
      <c r="C212" s="105" t="s">
        <v>134</v>
      </c>
      <c r="D212" s="108" t="str">
        <f t="shared" ref="D212:D219" si="197">IF(J211&lt;=0,"",J211)</f>
        <v/>
      </c>
      <c r="E212" s="108" t="str">
        <f t="shared" si="184"/>
        <v/>
      </c>
      <c r="F212" s="110" t="str">
        <f t="shared" si="185"/>
        <v/>
      </c>
      <c r="G212" s="110" t="str">
        <f>IF($D212="","",SUM($E212*$Q$12))</f>
        <v/>
      </c>
      <c r="H212" s="110"/>
      <c r="I212" s="111"/>
      <c r="J212" s="106" t="str">
        <f t="shared" si="186"/>
        <v/>
      </c>
      <c r="L212" s="121" t="str">
        <f t="shared" si="190"/>
        <v/>
      </c>
      <c r="M212" s="121" t="str">
        <f t="shared" si="191"/>
        <v/>
      </c>
      <c r="O212" s="883"/>
      <c r="P212" s="884"/>
      <c r="Q212" s="105" t="s">
        <v>134</v>
      </c>
      <c r="R212" s="108" t="str">
        <f t="shared" ref="R212:R219" si="198">IF(Y211&lt;=0,"",Y211)</f>
        <v/>
      </c>
      <c r="S212" s="108" t="str">
        <f t="shared" si="193"/>
        <v/>
      </c>
      <c r="T212" s="108" t="str">
        <f t="shared" si="194"/>
        <v/>
      </c>
      <c r="U212" s="110" t="str">
        <f t="shared" si="187"/>
        <v/>
      </c>
      <c r="V212" s="110" t="str">
        <f>IF($R212="","",SUM($S212*$Q$12))</f>
        <v/>
      </c>
      <c r="W212" s="110"/>
      <c r="X212" s="111"/>
      <c r="Y212" s="106" t="str">
        <f t="shared" si="188"/>
        <v/>
      </c>
      <c r="AA212" s="121" t="str">
        <f t="shared" si="195"/>
        <v/>
      </c>
      <c r="AB212" s="121" t="str">
        <f t="shared" si="196"/>
        <v/>
      </c>
    </row>
    <row r="213" spans="1:28" ht="18" customHeight="1" x14ac:dyDescent="0.2">
      <c r="A213" s="883"/>
      <c r="B213" s="884"/>
      <c r="C213" s="107" t="s">
        <v>135</v>
      </c>
      <c r="D213" s="112" t="str">
        <f t="shared" si="197"/>
        <v/>
      </c>
      <c r="E213" s="112" t="str">
        <f t="shared" si="184"/>
        <v/>
      </c>
      <c r="F213" s="113" t="str">
        <f t="shared" si="185"/>
        <v/>
      </c>
      <c r="G213" s="113" t="str">
        <f>IF($D213="","",SUM($E213*$P$12))</f>
        <v/>
      </c>
      <c r="H213" s="113"/>
      <c r="I213" s="114"/>
      <c r="J213" s="115" t="str">
        <f t="shared" si="186"/>
        <v/>
      </c>
      <c r="L213" s="122" t="str">
        <f t="shared" si="190"/>
        <v/>
      </c>
      <c r="M213" s="122" t="str">
        <f t="shared" si="191"/>
        <v/>
      </c>
      <c r="O213" s="883"/>
      <c r="P213" s="884"/>
      <c r="Q213" s="107" t="s">
        <v>135</v>
      </c>
      <c r="R213" s="112" t="str">
        <f t="shared" si="198"/>
        <v/>
      </c>
      <c r="S213" s="112" t="str">
        <f t="shared" si="193"/>
        <v/>
      </c>
      <c r="T213" s="112" t="str">
        <f t="shared" si="194"/>
        <v/>
      </c>
      <c r="U213" s="113" t="str">
        <f t="shared" si="187"/>
        <v/>
      </c>
      <c r="V213" s="113" t="str">
        <f>IF($R213="","",SUM($S213*$P$12))</f>
        <v/>
      </c>
      <c r="W213" s="113"/>
      <c r="X213" s="114"/>
      <c r="Y213" s="115" t="str">
        <f t="shared" si="188"/>
        <v/>
      </c>
      <c r="AA213" s="122" t="str">
        <f t="shared" si="195"/>
        <v/>
      </c>
      <c r="AB213" s="122" t="str">
        <f t="shared" si="196"/>
        <v/>
      </c>
    </row>
    <row r="214" spans="1:28" ht="18" customHeight="1" x14ac:dyDescent="0.2">
      <c r="A214" s="883"/>
      <c r="B214" s="884"/>
      <c r="C214" s="105" t="s">
        <v>136</v>
      </c>
      <c r="D214" s="108" t="str">
        <f t="shared" si="197"/>
        <v/>
      </c>
      <c r="E214" s="108" t="str">
        <f t="shared" si="184"/>
        <v/>
      </c>
      <c r="F214" s="110" t="str">
        <f t="shared" si="185"/>
        <v/>
      </c>
      <c r="G214" s="110" t="str">
        <f>IF($D214="","",SUM($E214*$Q$12))</f>
        <v/>
      </c>
      <c r="H214" s="110"/>
      <c r="I214" s="111"/>
      <c r="J214" s="106" t="str">
        <f t="shared" si="186"/>
        <v/>
      </c>
      <c r="L214" s="121" t="str">
        <f t="shared" si="190"/>
        <v/>
      </c>
      <c r="M214" s="121" t="str">
        <f t="shared" si="191"/>
        <v/>
      </c>
      <c r="O214" s="883"/>
      <c r="P214" s="884"/>
      <c r="Q214" s="105" t="s">
        <v>136</v>
      </c>
      <c r="R214" s="108" t="str">
        <f t="shared" si="198"/>
        <v/>
      </c>
      <c r="S214" s="108" t="str">
        <f t="shared" si="193"/>
        <v/>
      </c>
      <c r="T214" s="108" t="str">
        <f t="shared" si="194"/>
        <v/>
      </c>
      <c r="U214" s="110" t="str">
        <f t="shared" si="187"/>
        <v/>
      </c>
      <c r="V214" s="110" t="str">
        <f>IF($R214="","",SUM($S214*$Q$12))</f>
        <v/>
      </c>
      <c r="W214" s="110"/>
      <c r="X214" s="111"/>
      <c r="Y214" s="106" t="str">
        <f t="shared" si="188"/>
        <v/>
      </c>
      <c r="AA214" s="121" t="str">
        <f t="shared" si="195"/>
        <v/>
      </c>
      <c r="AB214" s="121" t="str">
        <f t="shared" si="196"/>
        <v/>
      </c>
    </row>
    <row r="215" spans="1:28" ht="18" customHeight="1" x14ac:dyDescent="0.2">
      <c r="A215" s="883"/>
      <c r="B215" s="884"/>
      <c r="C215" s="107" t="s">
        <v>156</v>
      </c>
      <c r="D215" s="112" t="str">
        <f t="shared" si="197"/>
        <v/>
      </c>
      <c r="E215" s="112" t="str">
        <f t="shared" si="184"/>
        <v/>
      </c>
      <c r="F215" s="113" t="str">
        <f t="shared" si="185"/>
        <v/>
      </c>
      <c r="G215" s="113" t="str">
        <f>IF($D215="","",SUM($E215*$Q$12))</f>
        <v/>
      </c>
      <c r="H215" s="113"/>
      <c r="I215" s="114"/>
      <c r="J215" s="115" t="str">
        <f t="shared" si="186"/>
        <v/>
      </c>
      <c r="L215" s="122" t="str">
        <f t="shared" si="190"/>
        <v/>
      </c>
      <c r="M215" s="122" t="str">
        <f t="shared" si="191"/>
        <v/>
      </c>
      <c r="O215" s="883"/>
      <c r="P215" s="884"/>
      <c r="Q215" s="107" t="s">
        <v>156</v>
      </c>
      <c r="R215" s="112" t="str">
        <f t="shared" si="198"/>
        <v/>
      </c>
      <c r="S215" s="112" t="str">
        <f t="shared" si="193"/>
        <v/>
      </c>
      <c r="T215" s="112" t="str">
        <f t="shared" si="194"/>
        <v/>
      </c>
      <c r="U215" s="113" t="str">
        <f t="shared" si="187"/>
        <v/>
      </c>
      <c r="V215" s="113" t="str">
        <f>IF($R215="","",SUM($S215*$Q$12))</f>
        <v/>
      </c>
      <c r="W215" s="113"/>
      <c r="X215" s="114"/>
      <c r="Y215" s="115" t="str">
        <f t="shared" si="188"/>
        <v/>
      </c>
      <c r="AA215" s="122" t="str">
        <f t="shared" si="195"/>
        <v/>
      </c>
      <c r="AB215" s="122" t="str">
        <f t="shared" si="196"/>
        <v/>
      </c>
    </row>
    <row r="216" spans="1:28" ht="18" customHeight="1" x14ac:dyDescent="0.2">
      <c r="A216" s="883"/>
      <c r="B216" s="884"/>
      <c r="C216" s="105" t="s">
        <v>157</v>
      </c>
      <c r="D216" s="108" t="str">
        <f t="shared" si="197"/>
        <v/>
      </c>
      <c r="E216" s="108" t="str">
        <f t="shared" si="184"/>
        <v/>
      </c>
      <c r="F216" s="110" t="str">
        <f t="shared" si="185"/>
        <v/>
      </c>
      <c r="G216" s="110" t="str">
        <f>IF($D216="","",SUM($E216*$P$12))</f>
        <v/>
      </c>
      <c r="H216" s="110"/>
      <c r="I216" s="111"/>
      <c r="J216" s="106" t="str">
        <f t="shared" si="186"/>
        <v/>
      </c>
      <c r="L216" s="121" t="str">
        <f t="shared" si="190"/>
        <v/>
      </c>
      <c r="M216" s="121" t="str">
        <f t="shared" si="191"/>
        <v/>
      </c>
      <c r="O216" s="883"/>
      <c r="P216" s="884"/>
      <c r="Q216" s="105" t="s">
        <v>157</v>
      </c>
      <c r="R216" s="108" t="str">
        <f t="shared" si="198"/>
        <v/>
      </c>
      <c r="S216" s="108" t="str">
        <f t="shared" si="193"/>
        <v/>
      </c>
      <c r="T216" s="108" t="str">
        <f t="shared" si="194"/>
        <v/>
      </c>
      <c r="U216" s="110" t="str">
        <f t="shared" si="187"/>
        <v/>
      </c>
      <c r="V216" s="110" t="str">
        <f>IF($R216="","",SUM($S216*$P$12))</f>
        <v/>
      </c>
      <c r="W216" s="110"/>
      <c r="X216" s="111"/>
      <c r="Y216" s="106" t="str">
        <f t="shared" si="188"/>
        <v/>
      </c>
      <c r="AA216" s="121" t="str">
        <f t="shared" si="195"/>
        <v/>
      </c>
      <c r="AB216" s="121" t="str">
        <f t="shared" si="196"/>
        <v/>
      </c>
    </row>
    <row r="217" spans="1:28" ht="18" customHeight="1" x14ac:dyDescent="0.2">
      <c r="A217" s="883"/>
      <c r="B217" s="884"/>
      <c r="C217" s="107" t="s">
        <v>158</v>
      </c>
      <c r="D217" s="112" t="str">
        <f t="shared" si="197"/>
        <v/>
      </c>
      <c r="E217" s="112" t="str">
        <f t="shared" si="184"/>
        <v/>
      </c>
      <c r="F217" s="113" t="str">
        <f t="shared" si="185"/>
        <v/>
      </c>
      <c r="G217" s="113" t="str">
        <f>IF($D217="","",SUM($E217*$Q$12))</f>
        <v/>
      </c>
      <c r="H217" s="113"/>
      <c r="I217" s="114"/>
      <c r="J217" s="115" t="str">
        <f t="shared" si="186"/>
        <v/>
      </c>
      <c r="L217" s="122" t="str">
        <f t="shared" si="190"/>
        <v/>
      </c>
      <c r="M217" s="122" t="str">
        <f t="shared" si="191"/>
        <v/>
      </c>
      <c r="O217" s="883"/>
      <c r="P217" s="884"/>
      <c r="Q217" s="107" t="s">
        <v>158</v>
      </c>
      <c r="R217" s="112" t="str">
        <f t="shared" si="198"/>
        <v/>
      </c>
      <c r="S217" s="112" t="str">
        <f t="shared" si="193"/>
        <v/>
      </c>
      <c r="T217" s="112" t="str">
        <f t="shared" si="194"/>
        <v/>
      </c>
      <c r="U217" s="113" t="str">
        <f t="shared" si="187"/>
        <v/>
      </c>
      <c r="V217" s="113" t="str">
        <f>IF($R217="","",SUM($S217*$Q$12))</f>
        <v/>
      </c>
      <c r="W217" s="113"/>
      <c r="X217" s="114"/>
      <c r="Y217" s="115" t="str">
        <f t="shared" si="188"/>
        <v/>
      </c>
      <c r="AA217" s="122" t="str">
        <f t="shared" si="195"/>
        <v/>
      </c>
      <c r="AB217" s="122" t="str">
        <f t="shared" si="196"/>
        <v/>
      </c>
    </row>
    <row r="218" spans="1:28" x14ac:dyDescent="0.2">
      <c r="A218" s="883"/>
      <c r="B218" s="884"/>
      <c r="C218" s="105" t="s">
        <v>159</v>
      </c>
      <c r="D218" s="108" t="str">
        <f t="shared" si="197"/>
        <v/>
      </c>
      <c r="E218" s="108" t="str">
        <f t="shared" si="184"/>
        <v/>
      </c>
      <c r="F218" s="110" t="str">
        <f t="shared" si="185"/>
        <v/>
      </c>
      <c r="G218" s="110" t="str">
        <f>IF($D218="","",SUM($E218*$P$12))</f>
        <v/>
      </c>
      <c r="H218" s="110"/>
      <c r="I218" s="111"/>
      <c r="J218" s="106" t="str">
        <f t="shared" si="186"/>
        <v/>
      </c>
      <c r="L218" s="121" t="str">
        <f t="shared" si="190"/>
        <v/>
      </c>
      <c r="M218" s="121" t="str">
        <f t="shared" si="191"/>
        <v/>
      </c>
      <c r="O218" s="883"/>
      <c r="P218" s="884"/>
      <c r="Q218" s="105" t="s">
        <v>159</v>
      </c>
      <c r="R218" s="108" t="str">
        <f t="shared" si="198"/>
        <v/>
      </c>
      <c r="S218" s="108" t="str">
        <f t="shared" si="193"/>
        <v/>
      </c>
      <c r="T218" s="108" t="str">
        <f t="shared" si="194"/>
        <v/>
      </c>
      <c r="U218" s="110" t="str">
        <f t="shared" si="187"/>
        <v/>
      </c>
      <c r="V218" s="110" t="str">
        <f>IF($R218="","",SUM($S218*$P$12))</f>
        <v/>
      </c>
      <c r="W218" s="110"/>
      <c r="X218" s="111"/>
      <c r="Y218" s="106" t="str">
        <f t="shared" si="188"/>
        <v/>
      </c>
      <c r="AA218" s="121" t="str">
        <f t="shared" si="195"/>
        <v/>
      </c>
      <c r="AB218" s="121" t="str">
        <f t="shared" si="196"/>
        <v/>
      </c>
    </row>
    <row r="219" spans="1:28" ht="15" thickBot="1" x14ac:dyDescent="0.25">
      <c r="A219" s="885"/>
      <c r="B219" s="886"/>
      <c r="C219" s="116" t="s">
        <v>160</v>
      </c>
      <c r="D219" s="117" t="str">
        <f t="shared" si="197"/>
        <v/>
      </c>
      <c r="E219" s="117" t="str">
        <f t="shared" si="184"/>
        <v/>
      </c>
      <c r="F219" s="118" t="str">
        <f t="shared" si="185"/>
        <v/>
      </c>
      <c r="G219" s="118" t="str">
        <f>IF($D219="","",SUM($E219*$Q$12))</f>
        <v/>
      </c>
      <c r="H219" s="118"/>
      <c r="I219" s="119"/>
      <c r="J219" s="120" t="str">
        <f t="shared" si="186"/>
        <v/>
      </c>
      <c r="L219" s="123" t="str">
        <f t="shared" si="190"/>
        <v/>
      </c>
      <c r="M219" s="123" t="str">
        <f t="shared" si="191"/>
        <v/>
      </c>
      <c r="O219" s="885"/>
      <c r="P219" s="886"/>
      <c r="Q219" s="116" t="s">
        <v>160</v>
      </c>
      <c r="R219" s="117" t="str">
        <f t="shared" si="198"/>
        <v/>
      </c>
      <c r="S219" s="117" t="str">
        <f t="shared" si="193"/>
        <v/>
      </c>
      <c r="T219" s="117" t="str">
        <f t="shared" si="194"/>
        <v/>
      </c>
      <c r="U219" s="118" t="str">
        <f>IF($R219="","",ROUNDUP(IF(SUM(T219+V219)&lt;30,30,T219+V219),0))</f>
        <v/>
      </c>
      <c r="V219" s="118" t="str">
        <f>IF($R219="","",SUM($S219*$Q$12))</f>
        <v/>
      </c>
      <c r="W219" s="118"/>
      <c r="X219" s="119"/>
      <c r="Y219" s="120" t="str">
        <f t="shared" si="188"/>
        <v/>
      </c>
      <c r="AA219" s="123" t="str">
        <f t="shared" si="195"/>
        <v/>
      </c>
      <c r="AB219" s="123" t="str">
        <f t="shared" si="196"/>
        <v/>
      </c>
    </row>
    <row r="220" spans="1:28" ht="15" thickBot="1" x14ac:dyDescent="0.25"/>
    <row r="221" spans="1:28" x14ac:dyDescent="0.2">
      <c r="A221" s="881" t="s">
        <v>175</v>
      </c>
      <c r="B221" s="882"/>
      <c r="C221" s="892" t="s">
        <v>120</v>
      </c>
      <c r="D221" s="126"/>
      <c r="E221" s="894" t="s">
        <v>147</v>
      </c>
      <c r="F221" s="894" t="s">
        <v>13</v>
      </c>
      <c r="G221" s="894" t="s">
        <v>116</v>
      </c>
      <c r="H221" s="894" t="s">
        <v>144</v>
      </c>
      <c r="I221" s="894" t="s">
        <v>145</v>
      </c>
      <c r="J221" s="890" t="s">
        <v>146</v>
      </c>
      <c r="L221" s="888" t="s">
        <v>152</v>
      </c>
      <c r="M221" s="888" t="s">
        <v>174</v>
      </c>
      <c r="O221" s="881" t="s">
        <v>175</v>
      </c>
      <c r="P221" s="882"/>
      <c r="Q221" s="892" t="s">
        <v>120</v>
      </c>
      <c r="R221" s="126"/>
      <c r="S221" s="894" t="s">
        <v>147</v>
      </c>
      <c r="T221" s="124"/>
      <c r="U221" s="894" t="s">
        <v>13</v>
      </c>
      <c r="V221" s="894" t="s">
        <v>116</v>
      </c>
      <c r="W221" s="894" t="s">
        <v>144</v>
      </c>
      <c r="X221" s="894" t="s">
        <v>145</v>
      </c>
      <c r="Y221" s="890" t="s">
        <v>146</v>
      </c>
      <c r="AA221" s="888" t="s">
        <v>152</v>
      </c>
      <c r="AB221" s="888" t="s">
        <v>174</v>
      </c>
    </row>
    <row r="222" spans="1:28" x14ac:dyDescent="0.2">
      <c r="A222" s="883"/>
      <c r="B222" s="884"/>
      <c r="C222" s="893"/>
      <c r="D222" s="127"/>
      <c r="E222" s="895"/>
      <c r="F222" s="895"/>
      <c r="G222" s="895"/>
      <c r="H222" s="895"/>
      <c r="I222" s="895"/>
      <c r="J222" s="891"/>
      <c r="L222" s="889"/>
      <c r="M222" s="889"/>
      <c r="O222" s="883"/>
      <c r="P222" s="884"/>
      <c r="Q222" s="893"/>
      <c r="R222" s="127"/>
      <c r="S222" s="895"/>
      <c r="T222" s="125"/>
      <c r="U222" s="895"/>
      <c r="V222" s="895"/>
      <c r="W222" s="895"/>
      <c r="X222" s="895"/>
      <c r="Y222" s="891"/>
      <c r="AA222" s="889"/>
      <c r="AB222" s="889"/>
    </row>
    <row r="223" spans="1:28" x14ac:dyDescent="0.2">
      <c r="A223" s="883"/>
      <c r="B223" s="884"/>
      <c r="C223" s="105" t="s">
        <v>153</v>
      </c>
      <c r="D223" s="108" t="str">
        <f>IF(J219&lt;=0,"",J219)</f>
        <v/>
      </c>
      <c r="E223" s="108" t="str">
        <f t="shared" ref="E223:E234" si="199">IF($D223="","",$D223)</f>
        <v/>
      </c>
      <c r="F223" s="110" t="str">
        <f t="shared" ref="F223:F234" si="200">IF($D223="","",$E$8)</f>
        <v/>
      </c>
      <c r="G223" s="110" t="str">
        <f>IF($D223="","",SUM($E223*$Q$12))</f>
        <v/>
      </c>
      <c r="H223" s="110"/>
      <c r="I223" s="111"/>
      <c r="J223" s="106" t="str">
        <f t="shared" ref="J223:J234" si="201">IF(D223="","",SUM(E223+G223+I223)-F223)</f>
        <v/>
      </c>
      <c r="L223" s="128" t="str">
        <f>IF(D223="","",G223+L219)</f>
        <v/>
      </c>
      <c r="M223" s="128" t="str">
        <f>IF(E223="","",F223+M219)</f>
        <v/>
      </c>
      <c r="O223" s="883"/>
      <c r="P223" s="884"/>
      <c r="Q223" s="105" t="s">
        <v>153</v>
      </c>
      <c r="R223" s="108" t="str">
        <f>IF(Y219&lt;=0,"",Y219)</f>
        <v/>
      </c>
      <c r="S223" s="108" t="str">
        <f>IF($R223="","",$R223)</f>
        <v/>
      </c>
      <c r="T223" s="108" t="str">
        <f>IF($R223="","",$S223*0.009835)</f>
        <v/>
      </c>
      <c r="U223" s="110" t="str">
        <f t="shared" ref="U223:U233" si="202">IF($R223="","",ROUNDUP(IF(SUM(T223+V223)&lt;30,30,T223+V223),0))</f>
        <v/>
      </c>
      <c r="V223" s="110" t="str">
        <f>IF($R223="","",SUM($S223*$Q$12))</f>
        <v/>
      </c>
      <c r="W223" s="110"/>
      <c r="X223" s="111"/>
      <c r="Y223" s="106" t="str">
        <f t="shared" ref="Y223:Y234" si="203">IF(R223="","",SUM(S223+V223+X223)-U223)</f>
        <v/>
      </c>
      <c r="AA223" s="128" t="str">
        <f>IF(R223="","",V223+AA219)</f>
        <v/>
      </c>
      <c r="AB223" s="128" t="str">
        <f>IF(R223="","",U223+AB219)</f>
        <v/>
      </c>
    </row>
    <row r="224" spans="1:28" x14ac:dyDescent="0.2">
      <c r="A224" s="883"/>
      <c r="B224" s="884"/>
      <c r="C224" s="107" t="s">
        <v>151</v>
      </c>
      <c r="D224" s="112" t="str">
        <f t="shared" ref="D224:D225" si="204">IF(J223&lt;=0,"",J223)</f>
        <v/>
      </c>
      <c r="E224" s="112" t="str">
        <f t="shared" si="199"/>
        <v/>
      </c>
      <c r="F224" s="113" t="str">
        <f t="shared" si="200"/>
        <v/>
      </c>
      <c r="G224" s="113" t="str">
        <f>IF($D224="","",SUM($E224*$O$12))</f>
        <v/>
      </c>
      <c r="H224" s="113"/>
      <c r="I224" s="114"/>
      <c r="J224" s="115" t="str">
        <f t="shared" si="201"/>
        <v/>
      </c>
      <c r="L224" s="122" t="str">
        <f t="shared" ref="L224:L234" si="205">IF(D224="","",G224+L223)</f>
        <v/>
      </c>
      <c r="M224" s="122" t="str">
        <f t="shared" ref="M224:M234" si="206">IF(E224="","",F224+M223)</f>
        <v/>
      </c>
      <c r="O224" s="883"/>
      <c r="P224" s="884"/>
      <c r="Q224" s="107" t="s">
        <v>151</v>
      </c>
      <c r="R224" s="112" t="str">
        <f t="shared" ref="R224:R225" si="207">IF(Y223&lt;=0,"",Y223)</f>
        <v/>
      </c>
      <c r="S224" s="112" t="str">
        <f t="shared" ref="S224:S234" si="208">IF($R224="","",$R224)</f>
        <v/>
      </c>
      <c r="T224" s="112" t="str">
        <f t="shared" ref="T224:T234" si="209">IF($R224="","",$S224*0.009835)</f>
        <v/>
      </c>
      <c r="U224" s="113" t="str">
        <f t="shared" si="202"/>
        <v/>
      </c>
      <c r="V224" s="113" t="str">
        <f>IF($R224="","",SUM($S224*$O$12))</f>
        <v/>
      </c>
      <c r="W224" s="113"/>
      <c r="X224" s="114"/>
      <c r="Y224" s="115" t="str">
        <f t="shared" si="203"/>
        <v/>
      </c>
      <c r="AA224" s="122" t="str">
        <f t="shared" ref="AA224:AA234" si="210">IF(R224="","",V224+AA223)</f>
        <v/>
      </c>
      <c r="AB224" s="122" t="str">
        <f t="shared" ref="AB224:AB234" si="211">IF(R224="","",U224+AB223)</f>
        <v/>
      </c>
    </row>
    <row r="225" spans="1:28" x14ac:dyDescent="0.2">
      <c r="A225" s="883"/>
      <c r="B225" s="884"/>
      <c r="C225" s="105" t="s">
        <v>154</v>
      </c>
      <c r="D225" s="108" t="str">
        <f t="shared" si="204"/>
        <v/>
      </c>
      <c r="E225" s="108" t="str">
        <f t="shared" si="199"/>
        <v/>
      </c>
      <c r="F225" s="110" t="str">
        <f t="shared" si="200"/>
        <v/>
      </c>
      <c r="G225" s="110" t="str">
        <f>IF($D225="","",SUM($E225*$Q$12))</f>
        <v/>
      </c>
      <c r="H225" s="110"/>
      <c r="I225" s="111"/>
      <c r="J225" s="106" t="str">
        <f t="shared" si="201"/>
        <v/>
      </c>
      <c r="L225" s="121" t="str">
        <f t="shared" si="205"/>
        <v/>
      </c>
      <c r="M225" s="121" t="str">
        <f t="shared" si="206"/>
        <v/>
      </c>
      <c r="O225" s="883"/>
      <c r="P225" s="884"/>
      <c r="Q225" s="105" t="s">
        <v>154</v>
      </c>
      <c r="R225" s="108" t="str">
        <f t="shared" si="207"/>
        <v/>
      </c>
      <c r="S225" s="108" t="str">
        <f t="shared" si="208"/>
        <v/>
      </c>
      <c r="T225" s="108" t="str">
        <f t="shared" si="209"/>
        <v/>
      </c>
      <c r="U225" s="110" t="str">
        <f t="shared" si="202"/>
        <v/>
      </c>
      <c r="V225" s="110" t="str">
        <f>IF($R225="","",SUM($S225*$Q$12))</f>
        <v/>
      </c>
      <c r="W225" s="110"/>
      <c r="X225" s="111"/>
      <c r="Y225" s="106" t="str">
        <f t="shared" si="203"/>
        <v/>
      </c>
      <c r="AA225" s="121" t="str">
        <f t="shared" si="210"/>
        <v/>
      </c>
      <c r="AB225" s="121" t="str">
        <f t="shared" si="211"/>
        <v/>
      </c>
    </row>
    <row r="226" spans="1:28" x14ac:dyDescent="0.2">
      <c r="A226" s="883"/>
      <c r="B226" s="884"/>
      <c r="C226" s="107" t="s">
        <v>155</v>
      </c>
      <c r="D226" s="112" t="str">
        <f>IF(J225&lt;=0,"",J225)</f>
        <v/>
      </c>
      <c r="E226" s="112" t="str">
        <f>IF($D226="","",$D226)</f>
        <v/>
      </c>
      <c r="F226" s="113" t="str">
        <f t="shared" si="200"/>
        <v/>
      </c>
      <c r="G226" s="113" t="str">
        <f>IF($D226="","",SUM($E226*$P$12))</f>
        <v/>
      </c>
      <c r="H226" s="113"/>
      <c r="I226" s="114"/>
      <c r="J226" s="115" t="str">
        <f t="shared" si="201"/>
        <v/>
      </c>
      <c r="L226" s="122" t="str">
        <f t="shared" si="205"/>
        <v/>
      </c>
      <c r="M226" s="122" t="str">
        <f t="shared" si="206"/>
        <v/>
      </c>
      <c r="O226" s="883"/>
      <c r="P226" s="884"/>
      <c r="Q226" s="107" t="s">
        <v>155</v>
      </c>
      <c r="R226" s="112" t="str">
        <f>IF(Y225&lt;=0,"",Y225)</f>
        <v/>
      </c>
      <c r="S226" s="112" t="str">
        <f t="shared" si="208"/>
        <v/>
      </c>
      <c r="T226" s="112" t="str">
        <f t="shared" si="209"/>
        <v/>
      </c>
      <c r="U226" s="113" t="str">
        <f t="shared" si="202"/>
        <v/>
      </c>
      <c r="V226" s="113" t="str">
        <f>IF($R226="","",SUM($S226*$P$12))</f>
        <v/>
      </c>
      <c r="W226" s="113"/>
      <c r="X226" s="114"/>
      <c r="Y226" s="115" t="str">
        <f t="shared" si="203"/>
        <v/>
      </c>
      <c r="AA226" s="122" t="str">
        <f t="shared" si="210"/>
        <v/>
      </c>
      <c r="AB226" s="122" t="str">
        <f t="shared" si="211"/>
        <v/>
      </c>
    </row>
    <row r="227" spans="1:28" x14ac:dyDescent="0.2">
      <c r="A227" s="883"/>
      <c r="B227" s="884"/>
      <c r="C227" s="105" t="s">
        <v>134</v>
      </c>
      <c r="D227" s="108" t="str">
        <f t="shared" ref="D227:D234" si="212">IF(J226&lt;=0,"",J226)</f>
        <v/>
      </c>
      <c r="E227" s="108" t="str">
        <f t="shared" si="199"/>
        <v/>
      </c>
      <c r="F227" s="110" t="str">
        <f t="shared" si="200"/>
        <v/>
      </c>
      <c r="G227" s="110" t="str">
        <f>IF($D227="","",SUM($E227*$Q$12))</f>
        <v/>
      </c>
      <c r="H227" s="110"/>
      <c r="I227" s="111"/>
      <c r="J227" s="106" t="str">
        <f t="shared" si="201"/>
        <v/>
      </c>
      <c r="L227" s="121" t="str">
        <f t="shared" si="205"/>
        <v/>
      </c>
      <c r="M227" s="121" t="str">
        <f t="shared" si="206"/>
        <v/>
      </c>
      <c r="O227" s="883"/>
      <c r="P227" s="884"/>
      <c r="Q227" s="105" t="s">
        <v>134</v>
      </c>
      <c r="R227" s="108" t="str">
        <f t="shared" ref="R227:R234" si="213">IF(Y226&lt;=0,"",Y226)</f>
        <v/>
      </c>
      <c r="S227" s="108" t="str">
        <f t="shared" si="208"/>
        <v/>
      </c>
      <c r="T227" s="108" t="str">
        <f t="shared" si="209"/>
        <v/>
      </c>
      <c r="U227" s="110" t="str">
        <f t="shared" si="202"/>
        <v/>
      </c>
      <c r="V227" s="110" t="str">
        <f>IF($R227="","",SUM($S227*$Q$12))</f>
        <v/>
      </c>
      <c r="W227" s="110"/>
      <c r="X227" s="111"/>
      <c r="Y227" s="106" t="str">
        <f t="shared" si="203"/>
        <v/>
      </c>
      <c r="AA227" s="121" t="str">
        <f t="shared" si="210"/>
        <v/>
      </c>
      <c r="AB227" s="121" t="str">
        <f t="shared" si="211"/>
        <v/>
      </c>
    </row>
    <row r="228" spans="1:28" x14ac:dyDescent="0.2">
      <c r="A228" s="883"/>
      <c r="B228" s="884"/>
      <c r="C228" s="107" t="s">
        <v>135</v>
      </c>
      <c r="D228" s="112" t="str">
        <f t="shared" si="212"/>
        <v/>
      </c>
      <c r="E228" s="112" t="str">
        <f t="shared" si="199"/>
        <v/>
      </c>
      <c r="F228" s="113" t="str">
        <f t="shared" si="200"/>
        <v/>
      </c>
      <c r="G228" s="113" t="str">
        <f>IF($D228="","",SUM($E228*$P$12))</f>
        <v/>
      </c>
      <c r="H228" s="113"/>
      <c r="I228" s="114"/>
      <c r="J228" s="115" t="str">
        <f t="shared" si="201"/>
        <v/>
      </c>
      <c r="L228" s="122" t="str">
        <f t="shared" si="205"/>
        <v/>
      </c>
      <c r="M228" s="122" t="str">
        <f t="shared" si="206"/>
        <v/>
      </c>
      <c r="O228" s="883"/>
      <c r="P228" s="884"/>
      <c r="Q228" s="107" t="s">
        <v>135</v>
      </c>
      <c r="R228" s="112" t="str">
        <f t="shared" si="213"/>
        <v/>
      </c>
      <c r="S228" s="112" t="str">
        <f t="shared" si="208"/>
        <v/>
      </c>
      <c r="T228" s="112" t="str">
        <f t="shared" si="209"/>
        <v/>
      </c>
      <c r="U228" s="113" t="str">
        <f t="shared" si="202"/>
        <v/>
      </c>
      <c r="V228" s="113" t="str">
        <f>IF($R228="","",SUM($S228*$P$12))</f>
        <v/>
      </c>
      <c r="W228" s="113"/>
      <c r="X228" s="114"/>
      <c r="Y228" s="115" t="str">
        <f t="shared" si="203"/>
        <v/>
      </c>
      <c r="AA228" s="122" t="str">
        <f t="shared" si="210"/>
        <v/>
      </c>
      <c r="AB228" s="122" t="str">
        <f t="shared" si="211"/>
        <v/>
      </c>
    </row>
    <row r="229" spans="1:28" x14ac:dyDescent="0.2">
      <c r="A229" s="883"/>
      <c r="B229" s="884"/>
      <c r="C229" s="105" t="s">
        <v>136</v>
      </c>
      <c r="D229" s="108" t="str">
        <f t="shared" si="212"/>
        <v/>
      </c>
      <c r="E229" s="108" t="str">
        <f t="shared" si="199"/>
        <v/>
      </c>
      <c r="F229" s="110" t="str">
        <f t="shared" si="200"/>
        <v/>
      </c>
      <c r="G229" s="110" t="str">
        <f>IF($D229="","",SUM($E229*$Q$12))</f>
        <v/>
      </c>
      <c r="H229" s="110"/>
      <c r="I229" s="111"/>
      <c r="J229" s="106" t="str">
        <f t="shared" si="201"/>
        <v/>
      </c>
      <c r="L229" s="121" t="str">
        <f t="shared" si="205"/>
        <v/>
      </c>
      <c r="M229" s="121" t="str">
        <f t="shared" si="206"/>
        <v/>
      </c>
      <c r="O229" s="883"/>
      <c r="P229" s="884"/>
      <c r="Q229" s="105" t="s">
        <v>136</v>
      </c>
      <c r="R229" s="108" t="str">
        <f t="shared" si="213"/>
        <v/>
      </c>
      <c r="S229" s="108" t="str">
        <f t="shared" si="208"/>
        <v/>
      </c>
      <c r="T229" s="108" t="str">
        <f t="shared" si="209"/>
        <v/>
      </c>
      <c r="U229" s="110" t="str">
        <f t="shared" si="202"/>
        <v/>
      </c>
      <c r="V229" s="110" t="str">
        <f>IF($R229="","",SUM($S229*$Q$12))</f>
        <v/>
      </c>
      <c r="W229" s="110"/>
      <c r="X229" s="111"/>
      <c r="Y229" s="106" t="str">
        <f t="shared" si="203"/>
        <v/>
      </c>
      <c r="AA229" s="121" t="str">
        <f t="shared" si="210"/>
        <v/>
      </c>
      <c r="AB229" s="121" t="str">
        <f t="shared" si="211"/>
        <v/>
      </c>
    </row>
    <row r="230" spans="1:28" x14ac:dyDescent="0.2">
      <c r="A230" s="883"/>
      <c r="B230" s="884"/>
      <c r="C230" s="107" t="s">
        <v>156</v>
      </c>
      <c r="D230" s="112" t="str">
        <f t="shared" si="212"/>
        <v/>
      </c>
      <c r="E230" s="112" t="str">
        <f t="shared" si="199"/>
        <v/>
      </c>
      <c r="F230" s="113" t="str">
        <f t="shared" si="200"/>
        <v/>
      </c>
      <c r="G230" s="113" t="str">
        <f>IF($D230="","",SUM($E230*$Q$12))</f>
        <v/>
      </c>
      <c r="H230" s="113"/>
      <c r="I230" s="114"/>
      <c r="J230" s="115" t="str">
        <f t="shared" si="201"/>
        <v/>
      </c>
      <c r="L230" s="122" t="str">
        <f t="shared" si="205"/>
        <v/>
      </c>
      <c r="M230" s="122" t="str">
        <f t="shared" si="206"/>
        <v/>
      </c>
      <c r="O230" s="883"/>
      <c r="P230" s="884"/>
      <c r="Q230" s="107" t="s">
        <v>156</v>
      </c>
      <c r="R230" s="112" t="str">
        <f t="shared" si="213"/>
        <v/>
      </c>
      <c r="S230" s="112" t="str">
        <f t="shared" si="208"/>
        <v/>
      </c>
      <c r="T230" s="112" t="str">
        <f t="shared" si="209"/>
        <v/>
      </c>
      <c r="U230" s="113" t="str">
        <f t="shared" si="202"/>
        <v/>
      </c>
      <c r="V230" s="113" t="str">
        <f>IF($R230="","",SUM($S230*$Q$12))</f>
        <v/>
      </c>
      <c r="W230" s="113"/>
      <c r="X230" s="114"/>
      <c r="Y230" s="115" t="str">
        <f t="shared" si="203"/>
        <v/>
      </c>
      <c r="AA230" s="122" t="str">
        <f t="shared" si="210"/>
        <v/>
      </c>
      <c r="AB230" s="122" t="str">
        <f t="shared" si="211"/>
        <v/>
      </c>
    </row>
    <row r="231" spans="1:28" x14ac:dyDescent="0.2">
      <c r="A231" s="883"/>
      <c r="B231" s="884"/>
      <c r="C231" s="105" t="s">
        <v>157</v>
      </c>
      <c r="D231" s="108" t="str">
        <f t="shared" si="212"/>
        <v/>
      </c>
      <c r="E231" s="108" t="str">
        <f t="shared" si="199"/>
        <v/>
      </c>
      <c r="F231" s="110" t="str">
        <f t="shared" si="200"/>
        <v/>
      </c>
      <c r="G231" s="110" t="str">
        <f>IF($D231="","",SUM($E231*$P$12))</f>
        <v/>
      </c>
      <c r="H231" s="110"/>
      <c r="I231" s="111"/>
      <c r="J231" s="106" t="str">
        <f t="shared" si="201"/>
        <v/>
      </c>
      <c r="L231" s="121" t="str">
        <f t="shared" si="205"/>
        <v/>
      </c>
      <c r="M231" s="121" t="str">
        <f t="shared" si="206"/>
        <v/>
      </c>
      <c r="O231" s="883"/>
      <c r="P231" s="884"/>
      <c r="Q231" s="105" t="s">
        <v>157</v>
      </c>
      <c r="R231" s="108" t="str">
        <f t="shared" si="213"/>
        <v/>
      </c>
      <c r="S231" s="108" t="str">
        <f t="shared" si="208"/>
        <v/>
      </c>
      <c r="T231" s="108" t="str">
        <f t="shared" si="209"/>
        <v/>
      </c>
      <c r="U231" s="110" t="str">
        <f t="shared" si="202"/>
        <v/>
      </c>
      <c r="V231" s="110" t="str">
        <f>IF($R231="","",SUM($S231*$P$12))</f>
        <v/>
      </c>
      <c r="W231" s="110"/>
      <c r="X231" s="111"/>
      <c r="Y231" s="106" t="str">
        <f t="shared" si="203"/>
        <v/>
      </c>
      <c r="AA231" s="121" t="str">
        <f t="shared" si="210"/>
        <v/>
      </c>
      <c r="AB231" s="121" t="str">
        <f t="shared" si="211"/>
        <v/>
      </c>
    </row>
    <row r="232" spans="1:28" x14ac:dyDescent="0.2">
      <c r="A232" s="883"/>
      <c r="B232" s="884"/>
      <c r="C232" s="107" t="s">
        <v>158</v>
      </c>
      <c r="D232" s="112" t="str">
        <f t="shared" si="212"/>
        <v/>
      </c>
      <c r="E232" s="112" t="str">
        <f t="shared" si="199"/>
        <v/>
      </c>
      <c r="F232" s="113" t="str">
        <f t="shared" si="200"/>
        <v/>
      </c>
      <c r="G232" s="113" t="str">
        <f>IF($D232="","",SUM($E232*$Q$12))</f>
        <v/>
      </c>
      <c r="H232" s="113"/>
      <c r="I232" s="114"/>
      <c r="J232" s="115" t="str">
        <f t="shared" si="201"/>
        <v/>
      </c>
      <c r="L232" s="122" t="str">
        <f t="shared" si="205"/>
        <v/>
      </c>
      <c r="M232" s="122" t="str">
        <f t="shared" si="206"/>
        <v/>
      </c>
      <c r="O232" s="883"/>
      <c r="P232" s="884"/>
      <c r="Q232" s="107" t="s">
        <v>158</v>
      </c>
      <c r="R232" s="112" t="str">
        <f t="shared" si="213"/>
        <v/>
      </c>
      <c r="S232" s="112" t="str">
        <f t="shared" si="208"/>
        <v/>
      </c>
      <c r="T232" s="112" t="str">
        <f t="shared" si="209"/>
        <v/>
      </c>
      <c r="U232" s="113" t="str">
        <f t="shared" si="202"/>
        <v/>
      </c>
      <c r="V232" s="113" t="str">
        <f>IF($R232="","",SUM($S232*$Q$12))</f>
        <v/>
      </c>
      <c r="W232" s="113"/>
      <c r="X232" s="114"/>
      <c r="Y232" s="115" t="str">
        <f t="shared" si="203"/>
        <v/>
      </c>
      <c r="AA232" s="122" t="str">
        <f t="shared" si="210"/>
        <v/>
      </c>
      <c r="AB232" s="122" t="str">
        <f t="shared" si="211"/>
        <v/>
      </c>
    </row>
    <row r="233" spans="1:28" x14ac:dyDescent="0.2">
      <c r="A233" s="883"/>
      <c r="B233" s="884"/>
      <c r="C233" s="105" t="s">
        <v>159</v>
      </c>
      <c r="D233" s="108" t="str">
        <f t="shared" si="212"/>
        <v/>
      </c>
      <c r="E233" s="108" t="str">
        <f t="shared" si="199"/>
        <v/>
      </c>
      <c r="F233" s="110" t="str">
        <f t="shared" si="200"/>
        <v/>
      </c>
      <c r="G233" s="110" t="str">
        <f>IF($D233="","",SUM($E233*$P$12))</f>
        <v/>
      </c>
      <c r="H233" s="110"/>
      <c r="I233" s="111"/>
      <c r="J233" s="106" t="str">
        <f t="shared" si="201"/>
        <v/>
      </c>
      <c r="L233" s="121" t="str">
        <f t="shared" si="205"/>
        <v/>
      </c>
      <c r="M233" s="121" t="str">
        <f t="shared" si="206"/>
        <v/>
      </c>
      <c r="O233" s="883"/>
      <c r="P233" s="884"/>
      <c r="Q233" s="105" t="s">
        <v>159</v>
      </c>
      <c r="R233" s="108" t="str">
        <f t="shared" si="213"/>
        <v/>
      </c>
      <c r="S233" s="108" t="str">
        <f t="shared" si="208"/>
        <v/>
      </c>
      <c r="T233" s="108" t="str">
        <f t="shared" si="209"/>
        <v/>
      </c>
      <c r="U233" s="110" t="str">
        <f t="shared" si="202"/>
        <v/>
      </c>
      <c r="V233" s="110" t="str">
        <f>IF($R233="","",SUM($S233*$P$12))</f>
        <v/>
      </c>
      <c r="W233" s="110"/>
      <c r="X233" s="111"/>
      <c r="Y233" s="106" t="str">
        <f t="shared" si="203"/>
        <v/>
      </c>
      <c r="AA233" s="121" t="str">
        <f t="shared" si="210"/>
        <v/>
      </c>
      <c r="AB233" s="121" t="str">
        <f t="shared" si="211"/>
        <v/>
      </c>
    </row>
    <row r="234" spans="1:28" ht="15" thickBot="1" x14ac:dyDescent="0.25">
      <c r="A234" s="885"/>
      <c r="B234" s="886"/>
      <c r="C234" s="116" t="s">
        <v>160</v>
      </c>
      <c r="D234" s="117" t="str">
        <f t="shared" si="212"/>
        <v/>
      </c>
      <c r="E234" s="117" t="str">
        <f t="shared" si="199"/>
        <v/>
      </c>
      <c r="F234" s="118" t="str">
        <f t="shared" si="200"/>
        <v/>
      </c>
      <c r="G234" s="118" t="str">
        <f>IF($D234="","",SUM($E234*$Q$12))</f>
        <v/>
      </c>
      <c r="H234" s="118"/>
      <c r="I234" s="119"/>
      <c r="J234" s="120" t="str">
        <f t="shared" si="201"/>
        <v/>
      </c>
      <c r="L234" s="123" t="str">
        <f t="shared" si="205"/>
        <v/>
      </c>
      <c r="M234" s="123" t="str">
        <f t="shared" si="206"/>
        <v/>
      </c>
      <c r="O234" s="885"/>
      <c r="P234" s="886"/>
      <c r="Q234" s="116" t="s">
        <v>160</v>
      </c>
      <c r="R234" s="117" t="str">
        <f t="shared" si="213"/>
        <v/>
      </c>
      <c r="S234" s="117" t="str">
        <f t="shared" si="208"/>
        <v/>
      </c>
      <c r="T234" s="117" t="str">
        <f t="shared" si="209"/>
        <v/>
      </c>
      <c r="U234" s="118" t="str">
        <f>IF($R234="","",ROUNDUP(IF(SUM(T234+V234)&lt;30,30,T234+V234),0))</f>
        <v/>
      </c>
      <c r="V234" s="118" t="str">
        <f>IF($R234="","",SUM($S234*$Q$12))</f>
        <v/>
      </c>
      <c r="W234" s="118"/>
      <c r="X234" s="119"/>
      <c r="Y234" s="120" t="str">
        <f t="shared" si="203"/>
        <v/>
      </c>
      <c r="AA234" s="123" t="str">
        <f t="shared" si="210"/>
        <v/>
      </c>
      <c r="AB234" s="123" t="str">
        <f t="shared" si="211"/>
        <v/>
      </c>
    </row>
  </sheetData>
  <mergeCells count="337">
    <mergeCell ref="O9:S10"/>
    <mergeCell ref="Q11:S11"/>
    <mergeCell ref="Q12:S12"/>
    <mergeCell ref="Q13:S13"/>
    <mergeCell ref="A19:F19"/>
    <mergeCell ref="A20:C20"/>
    <mergeCell ref="A21:C21"/>
    <mergeCell ref="E20:F20"/>
    <mergeCell ref="E21:F21"/>
    <mergeCell ref="A12:C12"/>
    <mergeCell ref="E13:F13"/>
    <mergeCell ref="A13:C13"/>
    <mergeCell ref="A14:F14"/>
    <mergeCell ref="A15:F15"/>
    <mergeCell ref="A16:F16"/>
    <mergeCell ref="A17:C17"/>
    <mergeCell ref="E17:F17"/>
    <mergeCell ref="E18:F18"/>
    <mergeCell ref="A18:C18"/>
    <mergeCell ref="M9:M10"/>
    <mergeCell ref="N9:N10"/>
    <mergeCell ref="M14:M17"/>
    <mergeCell ref="N14:N17"/>
    <mergeCell ref="A1:F1"/>
    <mergeCell ref="A7:F7"/>
    <mergeCell ref="A8:C8"/>
    <mergeCell ref="E8:F8"/>
    <mergeCell ref="A9:F9"/>
    <mergeCell ref="A10:F10"/>
    <mergeCell ref="A11:C11"/>
    <mergeCell ref="E11:F11"/>
    <mergeCell ref="E12:F12"/>
    <mergeCell ref="C2:F2"/>
    <mergeCell ref="E3:F3"/>
    <mergeCell ref="E4:F4"/>
    <mergeCell ref="E5:F5"/>
    <mergeCell ref="A2:B2"/>
    <mergeCell ref="A3:C3"/>
    <mergeCell ref="A4:C4"/>
    <mergeCell ref="A5:C5"/>
    <mergeCell ref="A6:F6"/>
    <mergeCell ref="M1:Q1"/>
    <mergeCell ref="M2:Q6"/>
    <mergeCell ref="O191:P204"/>
    <mergeCell ref="O206:P219"/>
    <mergeCell ref="O221:P234"/>
    <mergeCell ref="A23:J24"/>
    <mergeCell ref="O23:Y24"/>
    <mergeCell ref="O56:P69"/>
    <mergeCell ref="O71:P84"/>
    <mergeCell ref="O86:P99"/>
    <mergeCell ref="O101:P114"/>
    <mergeCell ref="O116:P129"/>
    <mergeCell ref="O131:P144"/>
    <mergeCell ref="O146:P159"/>
    <mergeCell ref="O161:P174"/>
    <mergeCell ref="O176:P189"/>
    <mergeCell ref="C41:C42"/>
    <mergeCell ref="E41:E42"/>
    <mergeCell ref="F41:F42"/>
    <mergeCell ref="G41:G42"/>
    <mergeCell ref="H41:H42"/>
    <mergeCell ref="G26:G27"/>
    <mergeCell ref="H26:H27"/>
    <mergeCell ref="C116:C117"/>
    <mergeCell ref="C131:C132"/>
    <mergeCell ref="E131:E132"/>
    <mergeCell ref="J56:J57"/>
    <mergeCell ref="C86:C87"/>
    <mergeCell ref="E86:E87"/>
    <mergeCell ref="F86:F87"/>
    <mergeCell ref="G86:G87"/>
    <mergeCell ref="H86:H87"/>
    <mergeCell ref="I86:I87"/>
    <mergeCell ref="J86:J87"/>
    <mergeCell ref="C71:C72"/>
    <mergeCell ref="E71:E72"/>
    <mergeCell ref="F71:F72"/>
    <mergeCell ref="F131:F132"/>
    <mergeCell ref="G131:G132"/>
    <mergeCell ref="I116:I117"/>
    <mergeCell ref="I101:I102"/>
    <mergeCell ref="A221:B234"/>
    <mergeCell ref="J221:J222"/>
    <mergeCell ref="E191:E192"/>
    <mergeCell ref="F191:F192"/>
    <mergeCell ref="G191:G192"/>
    <mergeCell ref="H191:H192"/>
    <mergeCell ref="E116:E117"/>
    <mergeCell ref="F146:F147"/>
    <mergeCell ref="G146:G147"/>
    <mergeCell ref="H146:H147"/>
    <mergeCell ref="J131:J132"/>
    <mergeCell ref="A191:B204"/>
    <mergeCell ref="E176:E177"/>
    <mergeCell ref="F176:F177"/>
    <mergeCell ref="G176:G177"/>
    <mergeCell ref="C176:C177"/>
    <mergeCell ref="H131:H132"/>
    <mergeCell ref="A146:B159"/>
    <mergeCell ref="C146:C147"/>
    <mergeCell ref="E146:E147"/>
    <mergeCell ref="C221:C222"/>
    <mergeCell ref="E221:E222"/>
    <mergeCell ref="A206:B219"/>
    <mergeCell ref="A176:B189"/>
    <mergeCell ref="L221:L222"/>
    <mergeCell ref="C206:C207"/>
    <mergeCell ref="E206:E207"/>
    <mergeCell ref="F206:F207"/>
    <mergeCell ref="G206:G207"/>
    <mergeCell ref="H206:H207"/>
    <mergeCell ref="I206:I207"/>
    <mergeCell ref="J206:J207"/>
    <mergeCell ref="L206:L207"/>
    <mergeCell ref="F221:F222"/>
    <mergeCell ref="G221:G222"/>
    <mergeCell ref="H221:H222"/>
    <mergeCell ref="I221:I222"/>
    <mergeCell ref="H176:H177"/>
    <mergeCell ref="I176:I177"/>
    <mergeCell ref="J176:J177"/>
    <mergeCell ref="C161:C162"/>
    <mergeCell ref="E161:E162"/>
    <mergeCell ref="F161:F162"/>
    <mergeCell ref="G161:G162"/>
    <mergeCell ref="H161:H162"/>
    <mergeCell ref="C191:C192"/>
    <mergeCell ref="A161:B174"/>
    <mergeCell ref="I161:I162"/>
    <mergeCell ref="J161:J162"/>
    <mergeCell ref="L191:L192"/>
    <mergeCell ref="I191:I192"/>
    <mergeCell ref="J191:J192"/>
    <mergeCell ref="L26:L27"/>
    <mergeCell ref="L41:L42"/>
    <mergeCell ref="L56:L57"/>
    <mergeCell ref="L71:L72"/>
    <mergeCell ref="L86:L87"/>
    <mergeCell ref="L101:L102"/>
    <mergeCell ref="L116:L117"/>
    <mergeCell ref="L131:L132"/>
    <mergeCell ref="I131:I132"/>
    <mergeCell ref="J101:J102"/>
    <mergeCell ref="I71:I72"/>
    <mergeCell ref="J71:J72"/>
    <mergeCell ref="I41:I42"/>
    <mergeCell ref="J41:J42"/>
    <mergeCell ref="J26:J27"/>
    <mergeCell ref="J116:J117"/>
    <mergeCell ref="I146:I147"/>
    <mergeCell ref="J146:J147"/>
    <mergeCell ref="Q26:Q27"/>
    <mergeCell ref="R26:R27"/>
    <mergeCell ref="M26:M27"/>
    <mergeCell ref="M41:M42"/>
    <mergeCell ref="L146:L147"/>
    <mergeCell ref="L161:L162"/>
    <mergeCell ref="L176:L177"/>
    <mergeCell ref="S26:S27"/>
    <mergeCell ref="P14:P17"/>
    <mergeCell ref="Q14:Q17"/>
    <mergeCell ref="S14:S17"/>
    <mergeCell ref="Q86:Q87"/>
    <mergeCell ref="S86:S87"/>
    <mergeCell ref="Q56:Q57"/>
    <mergeCell ref="Q101:Q102"/>
    <mergeCell ref="S131:S132"/>
    <mergeCell ref="R101:R102"/>
    <mergeCell ref="Q71:Q72"/>
    <mergeCell ref="S71:S72"/>
    <mergeCell ref="Q41:Q42"/>
    <mergeCell ref="Q131:Q132"/>
    <mergeCell ref="O26:P39"/>
    <mergeCell ref="O41:P54"/>
    <mergeCell ref="O14:O17"/>
    <mergeCell ref="U131:U132"/>
    <mergeCell ref="V131:V132"/>
    <mergeCell ref="W131:W132"/>
    <mergeCell ref="Y131:Y132"/>
    <mergeCell ref="Y101:Y102"/>
    <mergeCell ref="Y41:Y42"/>
    <mergeCell ref="X41:X42"/>
    <mergeCell ref="S41:S42"/>
    <mergeCell ref="U41:U42"/>
    <mergeCell ref="X56:X57"/>
    <mergeCell ref="U86:U87"/>
    <mergeCell ref="V86:V87"/>
    <mergeCell ref="W86:W87"/>
    <mergeCell ref="V41:V42"/>
    <mergeCell ref="W41:W42"/>
    <mergeCell ref="S116:S117"/>
    <mergeCell ref="U116:U117"/>
    <mergeCell ref="V116:V117"/>
    <mergeCell ref="W116:W117"/>
    <mergeCell ref="S56:S57"/>
    <mergeCell ref="U56:U57"/>
    <mergeCell ref="V56:V57"/>
    <mergeCell ref="W56:W57"/>
    <mergeCell ref="S101:S102"/>
    <mergeCell ref="W101:W102"/>
    <mergeCell ref="X26:X27"/>
    <mergeCell ref="U26:U27"/>
    <mergeCell ref="V26:V27"/>
    <mergeCell ref="W26:W27"/>
    <mergeCell ref="T26:T27"/>
    <mergeCell ref="X101:X102"/>
    <mergeCell ref="U71:U72"/>
    <mergeCell ref="V71:V72"/>
    <mergeCell ref="W71:W72"/>
    <mergeCell ref="Q146:Q147"/>
    <mergeCell ref="S146:S147"/>
    <mergeCell ref="U146:U147"/>
    <mergeCell ref="Q191:Q192"/>
    <mergeCell ref="S191:S192"/>
    <mergeCell ref="U191:U192"/>
    <mergeCell ref="V191:V192"/>
    <mergeCell ref="W191:W192"/>
    <mergeCell ref="Y191:Y192"/>
    <mergeCell ref="Q176:Q177"/>
    <mergeCell ref="S176:S177"/>
    <mergeCell ref="U176:U177"/>
    <mergeCell ref="V176:V177"/>
    <mergeCell ref="W176:W177"/>
    <mergeCell ref="Y176:Y177"/>
    <mergeCell ref="V146:V147"/>
    <mergeCell ref="W146:W147"/>
    <mergeCell ref="Y146:Y147"/>
    <mergeCell ref="Q161:Q162"/>
    <mergeCell ref="V206:V207"/>
    <mergeCell ref="W206:W207"/>
    <mergeCell ref="X206:X207"/>
    <mergeCell ref="Y206:Y207"/>
    <mergeCell ref="AA206:AA207"/>
    <mergeCell ref="Y56:Y57"/>
    <mergeCell ref="AA161:AA162"/>
    <mergeCell ref="X176:X177"/>
    <mergeCell ref="AA176:AA177"/>
    <mergeCell ref="X191:X192"/>
    <mergeCell ref="AA191:AA192"/>
    <mergeCell ref="AA101:AA102"/>
    <mergeCell ref="X116:X117"/>
    <mergeCell ref="AA116:AA117"/>
    <mergeCell ref="X131:X132"/>
    <mergeCell ref="AA131:AA132"/>
    <mergeCell ref="X146:X147"/>
    <mergeCell ref="AA146:AA147"/>
    <mergeCell ref="AA56:AA57"/>
    <mergeCell ref="X71:X72"/>
    <mergeCell ref="AA71:AA72"/>
    <mergeCell ref="X86:X87"/>
    <mergeCell ref="AA86:AA87"/>
    <mergeCell ref="Y71:Y72"/>
    <mergeCell ref="AB131:AB132"/>
    <mergeCell ref="AB146:AB147"/>
    <mergeCell ref="Q221:Q222"/>
    <mergeCell ref="S221:S222"/>
    <mergeCell ref="U221:U222"/>
    <mergeCell ref="V221:V222"/>
    <mergeCell ref="W221:W222"/>
    <mergeCell ref="X221:X222"/>
    <mergeCell ref="Y221:Y222"/>
    <mergeCell ref="AA221:AA222"/>
    <mergeCell ref="AB161:AB162"/>
    <mergeCell ref="AB176:AB177"/>
    <mergeCell ref="AB191:AB192"/>
    <mergeCell ref="AB206:AB207"/>
    <mergeCell ref="AB221:AB222"/>
    <mergeCell ref="S161:S162"/>
    <mergeCell ref="U161:U162"/>
    <mergeCell ref="V161:V162"/>
    <mergeCell ref="W161:W162"/>
    <mergeCell ref="Y161:Y162"/>
    <mergeCell ref="X161:X162"/>
    <mergeCell ref="Q206:Q207"/>
    <mergeCell ref="S206:S207"/>
    <mergeCell ref="U206:U207"/>
    <mergeCell ref="M206:M207"/>
    <mergeCell ref="M221:M222"/>
    <mergeCell ref="M56:M57"/>
    <mergeCell ref="M71:M72"/>
    <mergeCell ref="M86:M87"/>
    <mergeCell ref="M101:M102"/>
    <mergeCell ref="M116:M117"/>
    <mergeCell ref="M131:M132"/>
    <mergeCell ref="M146:M147"/>
    <mergeCell ref="M161:M162"/>
    <mergeCell ref="M176:M177"/>
    <mergeCell ref="M191:M192"/>
    <mergeCell ref="A131:B144"/>
    <mergeCell ref="C26:C27"/>
    <mergeCell ref="E26:E27"/>
    <mergeCell ref="F26:F27"/>
    <mergeCell ref="D26:D27"/>
    <mergeCell ref="A26:B39"/>
    <mergeCell ref="I26:I27"/>
    <mergeCell ref="C101:C102"/>
    <mergeCell ref="E101:E102"/>
    <mergeCell ref="F101:F102"/>
    <mergeCell ref="G101:G102"/>
    <mergeCell ref="H101:H102"/>
    <mergeCell ref="D101:D102"/>
    <mergeCell ref="C56:C57"/>
    <mergeCell ref="E56:E57"/>
    <mergeCell ref="F56:F57"/>
    <mergeCell ref="G56:G57"/>
    <mergeCell ref="G71:G72"/>
    <mergeCell ref="H71:H72"/>
    <mergeCell ref="H56:H57"/>
    <mergeCell ref="I56:I57"/>
    <mergeCell ref="F116:F117"/>
    <mergeCell ref="G116:G117"/>
    <mergeCell ref="H116:H117"/>
    <mergeCell ref="AG6:AG7"/>
    <mergeCell ref="AH6:AH7"/>
    <mergeCell ref="G10:K11"/>
    <mergeCell ref="A41:B54"/>
    <mergeCell ref="A56:B69"/>
    <mergeCell ref="A71:B84"/>
    <mergeCell ref="A86:B99"/>
    <mergeCell ref="A101:B114"/>
    <mergeCell ref="A116:B129"/>
    <mergeCell ref="AB26:AB27"/>
    <mergeCell ref="AB41:AB42"/>
    <mergeCell ref="AB56:AB57"/>
    <mergeCell ref="AB71:AB72"/>
    <mergeCell ref="AB86:AB87"/>
    <mergeCell ref="AB101:AB102"/>
    <mergeCell ref="AB116:AB117"/>
    <mergeCell ref="AA26:AA27"/>
    <mergeCell ref="Y86:Y87"/>
    <mergeCell ref="Y26:Y27"/>
    <mergeCell ref="AA41:AA42"/>
    <mergeCell ref="Q116:Q117"/>
    <mergeCell ref="Y116:Y117"/>
    <mergeCell ref="U101:U102"/>
    <mergeCell ref="V101:V102"/>
  </mergeCells>
  <dataValidations count="2">
    <dataValidation type="decimal" errorStyle="information" operator="greaterThan" allowBlank="1" showInputMessage="1" showErrorMessage="1" errorTitle="Payment Too Low" error="The amount entered is too low to pay off your current credit balance. It must be greater than the interest-only amount." sqref="E8" xr:uid="{00000000-0002-0000-0400-000000000000}">
      <formula1>E4/12*E3</formula1>
    </dataValidation>
    <dataValidation type="list" allowBlank="1" showInputMessage="1" showErrorMessage="1" sqref="C2:F2" xr:uid="{00000000-0002-0000-0400-000001000000}">
      <formula1>CreditCardList</formula1>
    </dataValidation>
  </dataValidations>
  <pageMargins left="0.7" right="0.7" top="0.75" bottom="0.75" header="0.3" footer="0.3"/>
  <pageSetup scale="96" orientation="landscape" r:id="rId1"/>
  <rowBreaks count="7" manualBreakCount="7">
    <brk id="22" max="16383" man="1"/>
    <brk id="54" max="16383" man="1"/>
    <brk id="85" max="16383" man="1"/>
    <brk id="115" max="16383" man="1"/>
    <brk id="145" max="16383" man="1"/>
    <brk id="175" max="16383" man="1"/>
    <brk id="205" max="16383" man="1"/>
  </rowBreaks>
  <colBreaks count="1" manualBreakCount="1">
    <brk id="13"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8"/>
  <dimension ref="A1:Z1007"/>
  <sheetViews>
    <sheetView tabSelected="1" workbookViewId="0">
      <selection sqref="A1:I1"/>
    </sheetView>
  </sheetViews>
  <sheetFormatPr defaultColWidth="12.5703125" defaultRowHeight="15.75" customHeight="1" x14ac:dyDescent="0.3"/>
  <cols>
    <col min="1" max="1" width="4.42578125" customWidth="1"/>
    <col min="2" max="2" width="17.5703125" customWidth="1"/>
    <col min="3" max="3" width="5.85546875" customWidth="1"/>
    <col min="4" max="4" width="16.28515625" customWidth="1"/>
    <col min="5" max="5" width="3.28515625" customWidth="1"/>
    <col min="6" max="6" width="6.7109375" customWidth="1"/>
    <col min="7" max="7" width="15.42578125" customWidth="1"/>
    <col min="8" max="8" width="5.42578125" customWidth="1"/>
    <col min="9" max="9" width="21.140625" bestFit="1" customWidth="1"/>
    <col min="10" max="10" width="3.42578125" customWidth="1"/>
  </cols>
  <sheetData>
    <row r="1" spans="1:26" ht="24" customHeight="1" x14ac:dyDescent="0.3">
      <c r="A1" s="991" t="s">
        <v>223</v>
      </c>
      <c r="B1" s="991"/>
      <c r="C1" s="991"/>
      <c r="D1" s="991"/>
      <c r="E1" s="991"/>
      <c r="F1" s="991"/>
      <c r="G1" s="991"/>
      <c r="H1" s="991"/>
      <c r="I1" s="991"/>
      <c r="J1" s="185"/>
      <c r="N1" s="185"/>
      <c r="O1" s="185"/>
      <c r="P1" s="185"/>
      <c r="Q1" s="185"/>
      <c r="R1" s="185"/>
      <c r="S1" s="185"/>
      <c r="T1" s="185"/>
      <c r="U1" s="185"/>
      <c r="V1" s="185"/>
      <c r="W1" s="185"/>
      <c r="X1" s="185"/>
      <c r="Y1" s="185"/>
      <c r="Z1" s="185"/>
    </row>
    <row r="2" spans="1:26" ht="15.75" customHeight="1" x14ac:dyDescent="0.3">
      <c r="C2" s="185"/>
      <c r="D2" s="996" t="s">
        <v>1020</v>
      </c>
      <c r="E2" s="996"/>
      <c r="F2" s="997">
        <v>44984</v>
      </c>
      <c r="G2" s="997"/>
      <c r="H2" s="185"/>
      <c r="I2" s="185"/>
      <c r="J2" s="185"/>
      <c r="N2" s="185"/>
      <c r="O2" s="185"/>
      <c r="P2" s="185"/>
      <c r="Q2" s="185"/>
      <c r="R2" s="185"/>
      <c r="S2" s="185"/>
      <c r="T2" s="185"/>
      <c r="U2" s="185"/>
      <c r="V2" s="185"/>
      <c r="W2" s="185"/>
      <c r="X2" s="185"/>
      <c r="Y2" s="185"/>
      <c r="Z2" s="185"/>
    </row>
    <row r="3" spans="1:26" ht="15.75" customHeight="1" x14ac:dyDescent="0.3">
      <c r="C3" s="185"/>
      <c r="D3" s="185"/>
      <c r="E3" s="185"/>
      <c r="F3" s="185"/>
      <c r="G3" s="185"/>
      <c r="H3" s="185"/>
      <c r="I3" s="185"/>
      <c r="J3" s="185"/>
      <c r="N3" s="185"/>
      <c r="O3" s="185"/>
      <c r="P3" s="185"/>
      <c r="Q3" s="185"/>
      <c r="R3" s="185"/>
      <c r="S3" s="185"/>
      <c r="T3" s="185"/>
      <c r="U3" s="185"/>
      <c r="V3" s="185"/>
      <c r="W3" s="185"/>
      <c r="X3" s="185"/>
      <c r="Y3" s="185"/>
      <c r="Z3" s="185"/>
    </row>
    <row r="4" spans="1:26" ht="15.75" customHeight="1" x14ac:dyDescent="0.3">
      <c r="A4" s="185"/>
      <c r="B4" s="185"/>
      <c r="C4" s="185"/>
      <c r="D4" s="185"/>
      <c r="E4" s="185"/>
      <c r="F4" s="185"/>
      <c r="G4" s="185"/>
      <c r="H4" s="185"/>
      <c r="I4" s="185"/>
      <c r="J4" s="185"/>
      <c r="N4" s="185"/>
      <c r="O4" s="185"/>
      <c r="P4" s="185"/>
      <c r="Q4" s="185"/>
      <c r="R4" s="185"/>
      <c r="S4" s="185"/>
      <c r="T4" s="185"/>
      <c r="U4" s="185"/>
      <c r="V4" s="185"/>
      <c r="W4" s="185"/>
      <c r="X4" s="185"/>
      <c r="Y4" s="185"/>
      <c r="Z4" s="185"/>
    </row>
    <row r="5" spans="1:26" ht="15.75" customHeight="1" x14ac:dyDescent="0.3">
      <c r="A5" s="992" t="s">
        <v>224</v>
      </c>
      <c r="B5" s="992"/>
      <c r="C5" s="992"/>
      <c r="D5" s="992"/>
      <c r="E5" s="185"/>
      <c r="F5" s="995" t="s">
        <v>225</v>
      </c>
      <c r="G5" s="995"/>
      <c r="H5" s="995"/>
      <c r="I5" s="995"/>
      <c r="J5" s="185"/>
      <c r="N5" s="185"/>
      <c r="O5" s="185"/>
      <c r="P5" s="185"/>
      <c r="Q5" s="185"/>
      <c r="R5" s="185"/>
      <c r="S5" s="185"/>
      <c r="T5" s="185"/>
      <c r="U5" s="185"/>
      <c r="V5" s="185"/>
      <c r="W5" s="185"/>
      <c r="X5" s="185"/>
      <c r="Y5" s="185"/>
      <c r="Z5" s="185"/>
    </row>
    <row r="6" spans="1:26" ht="15.75" customHeight="1" x14ac:dyDescent="0.3">
      <c r="A6" s="185"/>
      <c r="B6" s="185"/>
      <c r="C6" s="185"/>
      <c r="D6" s="185"/>
      <c r="E6" s="185"/>
      <c r="F6" s="185"/>
      <c r="G6" s="185"/>
      <c r="H6" s="185"/>
      <c r="I6" s="185"/>
      <c r="J6" s="185"/>
      <c r="N6" s="185"/>
      <c r="O6" s="185"/>
      <c r="P6" s="185"/>
      <c r="Q6" s="185"/>
      <c r="R6" s="185"/>
      <c r="S6" s="185"/>
      <c r="T6" s="185"/>
      <c r="U6" s="185"/>
      <c r="V6" s="185"/>
      <c r="W6" s="185"/>
      <c r="X6" s="185"/>
      <c r="Y6" s="185"/>
      <c r="Z6" s="185"/>
    </row>
    <row r="7" spans="1:26" ht="15.75" customHeight="1" x14ac:dyDescent="0.3">
      <c r="A7" s="993" t="s">
        <v>226</v>
      </c>
      <c r="B7" s="993"/>
      <c r="C7" s="993"/>
      <c r="D7" s="993"/>
      <c r="E7" s="185"/>
      <c r="F7" s="1000" t="s">
        <v>227</v>
      </c>
      <c r="G7" s="1000"/>
      <c r="H7" s="1000"/>
      <c r="I7" s="1000"/>
      <c r="J7" s="185"/>
      <c r="N7" s="185"/>
      <c r="O7" s="185"/>
      <c r="P7" s="185"/>
      <c r="Q7" s="185"/>
      <c r="R7" s="185"/>
      <c r="S7" s="185"/>
      <c r="T7" s="185"/>
      <c r="U7" s="185"/>
      <c r="V7" s="185"/>
      <c r="W7" s="185"/>
      <c r="X7" s="185"/>
      <c r="Y7" s="185"/>
      <c r="Z7" s="185"/>
    </row>
    <row r="8" spans="1:26" ht="15.75" customHeight="1" x14ac:dyDescent="0.3">
      <c r="A8" s="185"/>
      <c r="B8" s="185" t="s">
        <v>8</v>
      </c>
      <c r="C8" s="185"/>
      <c r="D8" s="186">
        <v>200</v>
      </c>
      <c r="E8" s="185"/>
      <c r="F8" s="185"/>
      <c r="G8" s="185" t="s">
        <v>228</v>
      </c>
      <c r="H8" s="185"/>
      <c r="I8" s="186">
        <v>110000</v>
      </c>
      <c r="J8" s="185"/>
      <c r="N8" s="185"/>
      <c r="O8" s="185"/>
      <c r="P8" s="185"/>
      <c r="Q8" s="185"/>
      <c r="R8" s="185"/>
      <c r="S8" s="185"/>
      <c r="T8" s="185"/>
      <c r="U8" s="185"/>
      <c r="V8" s="185"/>
      <c r="W8" s="185"/>
      <c r="X8" s="185"/>
      <c r="Y8" s="185"/>
      <c r="Z8" s="185"/>
    </row>
    <row r="9" spans="1:26" ht="15.75" customHeight="1" x14ac:dyDescent="0.3">
      <c r="A9" s="185"/>
      <c r="B9" s="185" t="s">
        <v>9</v>
      </c>
      <c r="C9" s="185"/>
      <c r="D9" s="186">
        <v>500</v>
      </c>
      <c r="E9" s="185"/>
      <c r="F9" s="185"/>
      <c r="G9" s="185" t="s">
        <v>229</v>
      </c>
      <c r="H9" s="185"/>
      <c r="I9" s="186"/>
      <c r="J9" s="185"/>
      <c r="N9" s="185"/>
      <c r="O9" s="185"/>
      <c r="P9" s="185"/>
      <c r="Q9" s="185"/>
      <c r="R9" s="185"/>
      <c r="S9" s="185"/>
      <c r="T9" s="185"/>
      <c r="U9" s="185"/>
      <c r="V9" s="185"/>
      <c r="W9" s="185"/>
      <c r="X9" s="185"/>
      <c r="Y9" s="185"/>
      <c r="Z9" s="185"/>
    </row>
    <row r="10" spans="1:26" ht="15.75" customHeight="1" x14ac:dyDescent="0.3">
      <c r="A10" s="185"/>
      <c r="B10" s="185" t="s">
        <v>230</v>
      </c>
      <c r="C10" s="185"/>
      <c r="D10" s="186"/>
      <c r="E10" s="185"/>
      <c r="F10" s="185"/>
      <c r="G10" s="185" t="s">
        <v>231</v>
      </c>
      <c r="H10" s="185"/>
      <c r="I10" s="186"/>
      <c r="J10" s="185"/>
      <c r="N10" s="185"/>
      <c r="O10" s="185"/>
      <c r="P10" s="185"/>
      <c r="Q10" s="185"/>
      <c r="R10" s="185"/>
      <c r="S10" s="185"/>
      <c r="T10" s="185"/>
      <c r="U10" s="185"/>
      <c r="V10" s="185"/>
      <c r="W10" s="185"/>
      <c r="X10" s="185"/>
      <c r="Y10" s="185"/>
      <c r="Z10" s="185"/>
    </row>
    <row r="11" spans="1:26" ht="15.75" customHeight="1" x14ac:dyDescent="0.3">
      <c r="A11" s="185"/>
      <c r="B11" s="185" t="s">
        <v>232</v>
      </c>
      <c r="C11" s="185"/>
      <c r="D11" s="186">
        <v>500</v>
      </c>
      <c r="E11" s="185"/>
      <c r="F11" s="185"/>
      <c r="G11" s="185"/>
      <c r="H11" s="187" t="s">
        <v>6</v>
      </c>
      <c r="I11" s="537">
        <f>SUM(I8:I10)</f>
        <v>110000</v>
      </c>
      <c r="J11" s="185"/>
      <c r="N11" s="185"/>
      <c r="O11" s="185"/>
      <c r="P11" s="185"/>
      <c r="Q11" s="185"/>
      <c r="R11" s="185"/>
      <c r="S11" s="185"/>
      <c r="T11" s="185"/>
      <c r="U11" s="185"/>
      <c r="V11" s="185"/>
      <c r="W11" s="185"/>
      <c r="X11" s="185"/>
      <c r="Y11" s="185"/>
      <c r="Z11" s="185"/>
    </row>
    <row r="12" spans="1:26" ht="15.75" customHeight="1" x14ac:dyDescent="0.3">
      <c r="A12" s="185"/>
      <c r="B12" s="185"/>
      <c r="C12" s="187" t="s">
        <v>6</v>
      </c>
      <c r="D12" s="535">
        <f>SUM(D8:D11)</f>
        <v>1200</v>
      </c>
      <c r="E12" s="185"/>
      <c r="F12" s="185"/>
      <c r="G12" s="185"/>
      <c r="H12" s="185"/>
      <c r="I12" s="185"/>
      <c r="J12" s="185"/>
      <c r="N12" s="185"/>
      <c r="O12" s="185"/>
      <c r="P12" s="185"/>
      <c r="Q12" s="185"/>
      <c r="R12" s="185"/>
      <c r="S12" s="185"/>
      <c r="T12" s="185"/>
      <c r="U12" s="185"/>
      <c r="V12" s="185"/>
      <c r="W12" s="185"/>
      <c r="X12" s="185"/>
      <c r="Y12" s="185"/>
      <c r="Z12" s="185"/>
    </row>
    <row r="13" spans="1:26" ht="15.75" customHeight="1" x14ac:dyDescent="0.3">
      <c r="A13" s="185"/>
      <c r="B13" s="185"/>
      <c r="C13" s="185"/>
      <c r="D13" s="185"/>
      <c r="E13" s="185"/>
      <c r="F13" s="185"/>
      <c r="G13" s="185"/>
      <c r="H13" s="185"/>
      <c r="I13" s="185"/>
      <c r="J13" s="185"/>
      <c r="K13" s="185"/>
      <c r="L13" s="185"/>
      <c r="M13" s="185"/>
      <c r="N13" s="185"/>
      <c r="O13" s="185"/>
      <c r="P13" s="185"/>
      <c r="Q13" s="185"/>
      <c r="R13" s="185"/>
      <c r="S13" s="185"/>
      <c r="T13" s="185"/>
      <c r="U13" s="185"/>
      <c r="V13" s="185"/>
      <c r="W13" s="185"/>
      <c r="X13" s="185"/>
      <c r="Y13" s="185"/>
      <c r="Z13" s="185"/>
    </row>
    <row r="14" spans="1:26" ht="15.75" customHeight="1" x14ac:dyDescent="0.3">
      <c r="A14" s="994" t="s">
        <v>233</v>
      </c>
      <c r="B14" s="994"/>
      <c r="C14" s="994"/>
      <c r="D14" s="994"/>
      <c r="E14" s="185"/>
      <c r="F14" s="1000" t="s">
        <v>234</v>
      </c>
      <c r="G14" s="1000"/>
      <c r="H14" s="1000"/>
      <c r="I14" s="1000"/>
      <c r="J14" s="185"/>
      <c r="K14" s="185"/>
      <c r="L14" s="185"/>
      <c r="M14" s="185"/>
      <c r="N14" s="185"/>
      <c r="O14" s="185"/>
      <c r="P14" s="185"/>
      <c r="Q14" s="185"/>
      <c r="R14" s="185"/>
      <c r="S14" s="185"/>
      <c r="T14" s="185"/>
      <c r="U14" s="185"/>
      <c r="V14" s="185"/>
      <c r="W14" s="185"/>
      <c r="X14" s="185"/>
      <c r="Y14" s="185"/>
      <c r="Z14" s="185"/>
    </row>
    <row r="15" spans="1:26" ht="15.75" customHeight="1" x14ac:dyDescent="0.3">
      <c r="A15" s="185"/>
      <c r="B15" s="185" t="s">
        <v>228</v>
      </c>
      <c r="C15" s="185"/>
      <c r="D15" s="186">
        <v>150000</v>
      </c>
      <c r="E15" s="185"/>
      <c r="F15" s="185"/>
      <c r="G15" s="185" t="s">
        <v>235</v>
      </c>
      <c r="H15" s="185"/>
      <c r="I15" s="186">
        <v>1070</v>
      </c>
      <c r="J15" s="185"/>
      <c r="K15" s="185"/>
      <c r="L15" s="185"/>
      <c r="M15" s="185"/>
      <c r="N15" s="185"/>
      <c r="O15" s="185"/>
      <c r="P15" s="185"/>
      <c r="Q15" s="185"/>
      <c r="R15" s="185"/>
      <c r="S15" s="185"/>
      <c r="T15" s="185"/>
      <c r="U15" s="185"/>
      <c r="V15" s="185"/>
      <c r="W15" s="185"/>
      <c r="X15" s="185"/>
      <c r="Y15" s="185"/>
      <c r="Z15" s="185"/>
    </row>
    <row r="16" spans="1:26" ht="15.75" customHeight="1" x14ac:dyDescent="0.3">
      <c r="A16" s="185"/>
      <c r="B16" s="185" t="s">
        <v>229</v>
      </c>
      <c r="C16" s="185"/>
      <c r="D16" s="186"/>
      <c r="E16" s="185"/>
      <c r="F16" s="185"/>
      <c r="G16" s="185" t="s">
        <v>236</v>
      </c>
      <c r="H16" s="185"/>
      <c r="I16" s="186">
        <v>800</v>
      </c>
      <c r="J16" s="185"/>
      <c r="K16" s="185"/>
      <c r="L16" s="185"/>
      <c r="M16" s="185"/>
      <c r="N16" s="185"/>
      <c r="O16" s="185"/>
      <c r="P16" s="185"/>
      <c r="Q16" s="185"/>
      <c r="R16" s="185"/>
      <c r="S16" s="185"/>
      <c r="T16" s="185"/>
      <c r="U16" s="185"/>
      <c r="V16" s="185"/>
      <c r="W16" s="185"/>
      <c r="X16" s="185"/>
      <c r="Y16" s="185"/>
      <c r="Z16" s="185"/>
    </row>
    <row r="17" spans="1:26" ht="15.75" customHeight="1" x14ac:dyDescent="0.3">
      <c r="A17" s="185"/>
      <c r="B17" s="185" t="s">
        <v>231</v>
      </c>
      <c r="C17" s="185"/>
      <c r="D17" s="186"/>
      <c r="E17" s="185"/>
      <c r="F17" s="185"/>
      <c r="G17" s="185" t="s">
        <v>237</v>
      </c>
      <c r="H17" s="185"/>
      <c r="I17" s="186">
        <v>1400</v>
      </c>
      <c r="J17" s="185"/>
      <c r="K17" s="185"/>
      <c r="L17" s="185"/>
      <c r="M17" s="185"/>
      <c r="N17" s="185"/>
      <c r="O17" s="185"/>
      <c r="P17" s="185"/>
      <c r="Q17" s="185"/>
      <c r="R17" s="185"/>
      <c r="S17" s="185"/>
      <c r="T17" s="185"/>
      <c r="U17" s="185"/>
      <c r="V17" s="185"/>
      <c r="W17" s="185"/>
      <c r="X17" s="185"/>
      <c r="Y17" s="185"/>
      <c r="Z17" s="185"/>
    </row>
    <row r="18" spans="1:26" ht="15.75" customHeight="1" x14ac:dyDescent="0.3">
      <c r="A18" s="185"/>
      <c r="B18" s="185" t="s">
        <v>238</v>
      </c>
      <c r="C18" s="185"/>
      <c r="D18" s="186">
        <v>8000</v>
      </c>
      <c r="E18" s="185"/>
      <c r="F18" s="185"/>
      <c r="G18" s="185" t="s">
        <v>239</v>
      </c>
      <c r="H18" s="185"/>
      <c r="I18" s="186"/>
      <c r="J18" s="185"/>
      <c r="K18" s="185"/>
      <c r="L18" s="185"/>
      <c r="M18" s="185"/>
      <c r="N18" s="185"/>
      <c r="O18" s="185"/>
      <c r="P18" s="185"/>
      <c r="Q18" s="185"/>
      <c r="R18" s="185"/>
      <c r="S18" s="185"/>
      <c r="T18" s="185"/>
      <c r="U18" s="185"/>
      <c r="V18" s="185"/>
      <c r="W18" s="185"/>
      <c r="X18" s="185"/>
      <c r="Y18" s="185"/>
      <c r="Z18" s="185"/>
    </row>
    <row r="19" spans="1:26" ht="15.75" customHeight="1" x14ac:dyDescent="0.3">
      <c r="A19" s="185"/>
      <c r="B19" s="185" t="s">
        <v>240</v>
      </c>
      <c r="C19" s="185"/>
      <c r="D19" s="186"/>
      <c r="E19" s="185"/>
      <c r="F19" s="185"/>
      <c r="G19" s="185" t="s">
        <v>241</v>
      </c>
      <c r="H19" s="185"/>
      <c r="I19" s="186"/>
      <c r="J19" s="185"/>
      <c r="K19" s="185"/>
      <c r="L19" s="185"/>
      <c r="M19" s="185"/>
      <c r="N19" s="185"/>
      <c r="O19" s="185"/>
      <c r="P19" s="185"/>
      <c r="Q19" s="185"/>
      <c r="R19" s="185"/>
      <c r="S19" s="185"/>
      <c r="T19" s="185"/>
      <c r="U19" s="185"/>
      <c r="V19" s="185"/>
      <c r="W19" s="185"/>
      <c r="X19" s="185"/>
      <c r="Y19" s="185"/>
      <c r="Z19" s="185"/>
    </row>
    <row r="20" spans="1:26" ht="15.75" customHeight="1" x14ac:dyDescent="0.3">
      <c r="A20" s="185"/>
      <c r="B20" s="185" t="s">
        <v>242</v>
      </c>
      <c r="C20" s="185"/>
      <c r="D20" s="186"/>
      <c r="E20" s="185"/>
      <c r="F20" s="185"/>
      <c r="G20" s="185"/>
      <c r="H20" s="187" t="s">
        <v>6</v>
      </c>
      <c r="I20" s="537">
        <f>SUM(I15:I19)</f>
        <v>3270</v>
      </c>
      <c r="J20" s="185"/>
      <c r="K20" s="185"/>
      <c r="L20" s="185"/>
      <c r="M20" s="185"/>
      <c r="N20" s="185"/>
      <c r="O20" s="185"/>
      <c r="P20" s="185"/>
      <c r="Q20" s="185"/>
      <c r="R20" s="185"/>
      <c r="S20" s="185"/>
      <c r="T20" s="185"/>
      <c r="U20" s="185"/>
      <c r="V20" s="185"/>
      <c r="W20" s="185"/>
      <c r="X20" s="185"/>
      <c r="Y20" s="185"/>
      <c r="Z20" s="185"/>
    </row>
    <row r="21" spans="1:26" ht="15.75" customHeight="1" x14ac:dyDescent="0.3">
      <c r="A21" s="185"/>
      <c r="B21" s="185" t="s">
        <v>243</v>
      </c>
      <c r="C21" s="185"/>
      <c r="D21" s="186">
        <v>24000</v>
      </c>
      <c r="E21" s="185"/>
      <c r="F21" s="185"/>
      <c r="G21" s="185"/>
      <c r="H21" s="185"/>
      <c r="I21" s="185"/>
      <c r="J21" s="185"/>
      <c r="K21" s="185"/>
      <c r="L21" s="185"/>
      <c r="M21" s="185"/>
      <c r="N21" s="185"/>
      <c r="O21" s="185"/>
      <c r="P21" s="185"/>
      <c r="Q21" s="185"/>
      <c r="R21" s="185"/>
      <c r="S21" s="185"/>
      <c r="T21" s="185"/>
      <c r="U21" s="185"/>
      <c r="V21" s="185"/>
      <c r="W21" s="185"/>
      <c r="X21" s="185"/>
      <c r="Y21" s="185"/>
      <c r="Z21" s="185"/>
    </row>
    <row r="22" spans="1:26" ht="15.75" customHeight="1" x14ac:dyDescent="0.3">
      <c r="A22" s="185"/>
      <c r="B22" s="185" t="s">
        <v>244</v>
      </c>
      <c r="C22" s="185"/>
      <c r="D22" s="186">
        <v>10000</v>
      </c>
      <c r="E22" s="185"/>
      <c r="F22" s="185"/>
      <c r="G22" s="185"/>
      <c r="H22" s="185"/>
      <c r="I22" s="185"/>
      <c r="J22" s="185"/>
      <c r="K22" s="185"/>
      <c r="L22" s="185"/>
      <c r="M22" s="185"/>
      <c r="N22" s="185"/>
      <c r="O22" s="185"/>
      <c r="P22" s="185"/>
      <c r="Q22" s="185"/>
      <c r="R22" s="185"/>
      <c r="S22" s="185"/>
      <c r="T22" s="185"/>
      <c r="U22" s="185"/>
      <c r="V22" s="185"/>
      <c r="W22" s="185"/>
      <c r="X22" s="185"/>
      <c r="Y22" s="185"/>
      <c r="Z22" s="185"/>
    </row>
    <row r="23" spans="1:26" ht="15.75" customHeight="1" x14ac:dyDescent="0.3">
      <c r="A23" s="185"/>
      <c r="B23" s="185" t="s">
        <v>245</v>
      </c>
      <c r="C23" s="185"/>
      <c r="D23" s="186">
        <v>35000</v>
      </c>
      <c r="E23" s="185"/>
      <c r="F23" s="185"/>
      <c r="G23" s="185"/>
      <c r="H23" s="185"/>
      <c r="I23" s="185"/>
      <c r="J23" s="185"/>
      <c r="K23" s="185"/>
      <c r="L23" s="185"/>
      <c r="M23" s="185"/>
      <c r="N23" s="185"/>
      <c r="O23" s="185"/>
      <c r="P23" s="185"/>
      <c r="Q23" s="185"/>
      <c r="R23" s="185"/>
      <c r="S23" s="185"/>
      <c r="T23" s="185"/>
      <c r="U23" s="185"/>
      <c r="V23" s="185"/>
      <c r="W23" s="185"/>
      <c r="X23" s="185"/>
      <c r="Y23" s="185"/>
      <c r="Z23" s="185"/>
    </row>
    <row r="24" spans="1:26" ht="15.75" customHeight="1" x14ac:dyDescent="0.3">
      <c r="A24" s="185"/>
      <c r="B24" s="185" t="s">
        <v>241</v>
      </c>
      <c r="C24" s="185"/>
      <c r="D24" s="186"/>
      <c r="E24" s="185"/>
      <c r="F24" s="185"/>
      <c r="G24" s="185"/>
      <c r="H24" s="185"/>
      <c r="I24" s="185"/>
      <c r="J24" s="185"/>
      <c r="K24" s="185"/>
      <c r="L24" s="185"/>
      <c r="M24" s="185"/>
      <c r="N24" s="185"/>
      <c r="O24" s="185"/>
      <c r="P24" s="185"/>
      <c r="Q24" s="185"/>
      <c r="R24" s="185"/>
      <c r="S24" s="185"/>
      <c r="T24" s="185"/>
      <c r="U24" s="185"/>
      <c r="V24" s="185"/>
      <c r="W24" s="185"/>
      <c r="X24" s="185"/>
      <c r="Y24" s="185"/>
      <c r="Z24" s="185"/>
    </row>
    <row r="25" spans="1:26" ht="15.75" customHeight="1" x14ac:dyDescent="0.3">
      <c r="A25" s="185"/>
      <c r="B25" s="185"/>
      <c r="C25" s="187" t="s">
        <v>6</v>
      </c>
      <c r="D25" s="535">
        <f>SUM(D15:D24)</f>
        <v>227000</v>
      </c>
      <c r="E25" s="185"/>
      <c r="F25" s="185"/>
      <c r="G25" s="185"/>
      <c r="H25" s="185"/>
      <c r="I25" s="185"/>
      <c r="J25" s="185"/>
      <c r="K25" s="185"/>
      <c r="L25" s="185"/>
      <c r="M25" s="185"/>
      <c r="N25" s="185"/>
      <c r="O25" s="185"/>
      <c r="P25" s="185"/>
      <c r="Q25" s="185"/>
      <c r="R25" s="185"/>
      <c r="S25" s="185"/>
      <c r="T25" s="185"/>
      <c r="U25" s="185"/>
      <c r="V25" s="185"/>
      <c r="W25" s="185"/>
      <c r="X25" s="185"/>
      <c r="Y25" s="185"/>
      <c r="Z25" s="185"/>
    </row>
    <row r="26" spans="1:26" ht="15.75" customHeight="1" x14ac:dyDescent="0.3">
      <c r="A26" s="185"/>
      <c r="B26" s="185"/>
      <c r="C26" s="185"/>
      <c r="D26" s="185"/>
      <c r="E26" s="185"/>
      <c r="F26" s="185"/>
      <c r="G26" s="185"/>
      <c r="H26" s="185"/>
      <c r="I26" s="185"/>
      <c r="J26" s="185"/>
      <c r="K26" s="185"/>
      <c r="L26" s="185"/>
      <c r="M26" s="185"/>
      <c r="N26" s="185"/>
      <c r="O26" s="185"/>
      <c r="P26" s="185"/>
      <c r="Q26" s="185"/>
      <c r="R26" s="185"/>
      <c r="S26" s="185"/>
      <c r="T26" s="185"/>
      <c r="U26" s="185"/>
      <c r="V26" s="185"/>
      <c r="W26" s="185"/>
      <c r="X26" s="185"/>
      <c r="Y26" s="185"/>
      <c r="Z26" s="185"/>
    </row>
    <row r="27" spans="1:26" ht="15.75" customHeight="1" x14ac:dyDescent="0.3">
      <c r="A27" s="994" t="s">
        <v>246</v>
      </c>
      <c r="B27" s="994"/>
      <c r="C27" s="994"/>
      <c r="D27" s="994"/>
      <c r="E27" s="185"/>
      <c r="F27" s="1000" t="s">
        <v>247</v>
      </c>
      <c r="G27" s="1000"/>
      <c r="H27" s="1000"/>
      <c r="I27" s="1000"/>
      <c r="J27" s="185"/>
      <c r="K27" s="185"/>
      <c r="L27" s="185"/>
      <c r="M27" s="185"/>
      <c r="N27" s="185"/>
      <c r="O27" s="185"/>
      <c r="P27" s="185"/>
      <c r="Q27" s="185"/>
      <c r="R27" s="185"/>
      <c r="S27" s="185"/>
      <c r="T27" s="185"/>
      <c r="U27" s="185"/>
      <c r="V27" s="185"/>
      <c r="W27" s="185"/>
      <c r="X27" s="185"/>
      <c r="Y27" s="185"/>
      <c r="Z27" s="185"/>
    </row>
    <row r="28" spans="1:26" ht="15.75" customHeight="1" x14ac:dyDescent="0.3">
      <c r="A28" s="185"/>
      <c r="B28" s="185" t="s">
        <v>248</v>
      </c>
      <c r="C28" s="185"/>
      <c r="D28" s="186">
        <v>1000</v>
      </c>
      <c r="E28" s="185"/>
      <c r="F28" s="185"/>
      <c r="G28" s="185" t="s">
        <v>243</v>
      </c>
      <c r="H28" s="185"/>
      <c r="I28" s="186">
        <v>18000</v>
      </c>
      <c r="J28" s="185"/>
      <c r="K28" s="185"/>
      <c r="L28" s="185"/>
      <c r="M28" s="185"/>
      <c r="N28" s="185"/>
      <c r="O28" s="185"/>
      <c r="P28" s="185"/>
      <c r="Q28" s="185"/>
      <c r="R28" s="185"/>
      <c r="S28" s="185"/>
      <c r="T28" s="185"/>
      <c r="U28" s="185"/>
      <c r="V28" s="185"/>
      <c r="W28" s="185"/>
      <c r="X28" s="185"/>
      <c r="Y28" s="185"/>
      <c r="Z28" s="185"/>
    </row>
    <row r="29" spans="1:26" ht="15.75" customHeight="1" x14ac:dyDescent="0.3">
      <c r="A29" s="185"/>
      <c r="B29" s="185" t="s">
        <v>249</v>
      </c>
      <c r="C29" s="185"/>
      <c r="D29" s="186">
        <v>8000</v>
      </c>
      <c r="E29" s="185"/>
      <c r="F29" s="185"/>
      <c r="G29" s="185" t="s">
        <v>244</v>
      </c>
      <c r="H29" s="185"/>
      <c r="I29" s="186">
        <v>8000</v>
      </c>
      <c r="J29" s="185"/>
      <c r="K29" s="185"/>
      <c r="L29" s="185"/>
      <c r="M29" s="185"/>
      <c r="N29" s="185"/>
      <c r="O29" s="185"/>
      <c r="P29" s="185"/>
      <c r="Q29" s="185"/>
      <c r="R29" s="185"/>
      <c r="S29" s="185"/>
      <c r="T29" s="185"/>
      <c r="U29" s="185"/>
      <c r="V29" s="185"/>
      <c r="W29" s="185"/>
      <c r="X29" s="185"/>
      <c r="Y29" s="185"/>
      <c r="Z29" s="185"/>
    </row>
    <row r="30" spans="1:26" ht="15.75" customHeight="1" x14ac:dyDescent="0.3">
      <c r="A30" s="185"/>
      <c r="B30" s="185" t="s">
        <v>250</v>
      </c>
      <c r="C30" s="185"/>
      <c r="D30" s="186"/>
      <c r="E30" s="185"/>
      <c r="F30" s="185"/>
      <c r="G30" s="185" t="s">
        <v>245</v>
      </c>
      <c r="H30" s="185"/>
      <c r="I30" s="186">
        <v>22000</v>
      </c>
      <c r="J30" s="185"/>
      <c r="K30" s="185"/>
      <c r="L30" s="185"/>
      <c r="M30" s="185"/>
      <c r="N30" s="185"/>
      <c r="O30" s="185"/>
      <c r="P30" s="185"/>
      <c r="Q30" s="185"/>
      <c r="R30" s="185"/>
      <c r="S30" s="185"/>
      <c r="T30" s="185"/>
      <c r="U30" s="185"/>
      <c r="V30" s="185"/>
      <c r="W30" s="185"/>
      <c r="X30" s="185"/>
      <c r="Y30" s="185"/>
      <c r="Z30" s="185"/>
    </row>
    <row r="31" spans="1:26" ht="15.75" customHeight="1" x14ac:dyDescent="0.3">
      <c r="A31" s="185"/>
      <c r="B31" s="185" t="s">
        <v>251</v>
      </c>
      <c r="C31" s="185"/>
      <c r="D31" s="186"/>
      <c r="E31" s="185"/>
      <c r="F31" s="185"/>
      <c r="G31" s="185" t="s">
        <v>252</v>
      </c>
      <c r="H31" s="185"/>
      <c r="I31" s="186"/>
      <c r="J31" s="185"/>
      <c r="K31" s="185"/>
      <c r="L31" s="185"/>
      <c r="M31" s="185"/>
      <c r="N31" s="185"/>
      <c r="O31" s="185"/>
      <c r="P31" s="185"/>
      <c r="Q31" s="185"/>
      <c r="R31" s="185"/>
      <c r="S31" s="185"/>
      <c r="T31" s="185"/>
      <c r="U31" s="185"/>
      <c r="V31" s="185"/>
      <c r="W31" s="185"/>
      <c r="X31" s="185"/>
      <c r="Y31" s="185"/>
      <c r="Z31" s="185"/>
    </row>
    <row r="32" spans="1:26" ht="15.75" customHeight="1" x14ac:dyDescent="0.3">
      <c r="A32" s="185"/>
      <c r="B32" s="185" t="s">
        <v>253</v>
      </c>
      <c r="C32" s="185"/>
      <c r="D32" s="186"/>
      <c r="E32" s="185"/>
      <c r="F32" s="185"/>
      <c r="G32" s="185" t="s">
        <v>254</v>
      </c>
      <c r="H32" s="185"/>
      <c r="I32" s="186">
        <v>5000</v>
      </c>
      <c r="J32" s="185"/>
      <c r="K32" s="185"/>
      <c r="L32" s="185"/>
      <c r="M32" s="185"/>
      <c r="N32" s="185"/>
      <c r="O32" s="185"/>
      <c r="P32" s="185"/>
      <c r="Q32" s="185"/>
      <c r="R32" s="185"/>
      <c r="S32" s="185"/>
      <c r="T32" s="185"/>
      <c r="U32" s="185"/>
      <c r="V32" s="185"/>
      <c r="W32" s="185"/>
      <c r="X32" s="185"/>
      <c r="Y32" s="185"/>
      <c r="Z32" s="185"/>
    </row>
    <row r="33" spans="1:26" ht="15.75" customHeight="1" x14ac:dyDescent="0.3">
      <c r="A33" s="185"/>
      <c r="B33" s="185" t="s">
        <v>241</v>
      </c>
      <c r="C33" s="185"/>
      <c r="D33" s="186"/>
      <c r="E33" s="185"/>
      <c r="F33" s="185"/>
      <c r="G33" s="185" t="s">
        <v>241</v>
      </c>
      <c r="H33" s="185"/>
      <c r="I33" s="186"/>
      <c r="J33" s="185"/>
      <c r="K33" s="185"/>
      <c r="L33" s="185"/>
      <c r="M33" s="185"/>
      <c r="N33" s="185"/>
      <c r="O33" s="185"/>
      <c r="P33" s="185"/>
      <c r="Q33" s="185"/>
      <c r="R33" s="185"/>
      <c r="S33" s="185"/>
      <c r="T33" s="185"/>
      <c r="U33" s="185"/>
      <c r="V33" s="185"/>
      <c r="W33" s="185"/>
      <c r="X33" s="185"/>
      <c r="Y33" s="185"/>
      <c r="Z33" s="185"/>
    </row>
    <row r="34" spans="1:26" ht="15.75" customHeight="1" x14ac:dyDescent="0.3">
      <c r="A34" s="185"/>
      <c r="B34" s="185"/>
      <c r="C34" s="187" t="s">
        <v>6</v>
      </c>
      <c r="D34" s="535">
        <f>SUM(D28:D33)</f>
        <v>9000</v>
      </c>
      <c r="E34" s="185"/>
      <c r="F34" s="185"/>
      <c r="G34" s="185"/>
      <c r="H34" s="187" t="s">
        <v>6</v>
      </c>
      <c r="I34" s="537">
        <f>SUM(I28:I33)</f>
        <v>53000</v>
      </c>
      <c r="J34" s="185"/>
      <c r="K34" s="185"/>
      <c r="L34" s="185"/>
      <c r="M34" s="185"/>
      <c r="N34" s="185"/>
      <c r="O34" s="185"/>
      <c r="P34" s="185"/>
      <c r="Q34" s="185"/>
      <c r="R34" s="185"/>
      <c r="S34" s="185"/>
      <c r="T34" s="185"/>
      <c r="U34" s="185"/>
      <c r="V34" s="185"/>
      <c r="W34" s="185"/>
      <c r="X34" s="185"/>
      <c r="Y34" s="185"/>
      <c r="Z34" s="185"/>
    </row>
    <row r="35" spans="1:26" ht="15.75" customHeight="1" x14ac:dyDescent="0.3">
      <c r="A35" s="185"/>
      <c r="B35" s="185"/>
      <c r="C35" s="185"/>
      <c r="D35" s="185"/>
      <c r="E35" s="185"/>
      <c r="F35" s="185"/>
      <c r="G35" s="185"/>
      <c r="H35" s="185"/>
      <c r="I35" s="185"/>
      <c r="J35" s="185"/>
      <c r="K35" s="185"/>
      <c r="L35" s="185"/>
      <c r="M35" s="185"/>
      <c r="N35" s="185"/>
      <c r="O35" s="185"/>
      <c r="P35" s="185"/>
      <c r="Q35" s="185"/>
      <c r="R35" s="185"/>
      <c r="S35" s="185"/>
      <c r="T35" s="185"/>
      <c r="U35" s="185"/>
      <c r="V35" s="185"/>
      <c r="W35" s="185"/>
      <c r="X35" s="185"/>
      <c r="Y35" s="185"/>
      <c r="Z35" s="185"/>
    </row>
    <row r="36" spans="1:26" ht="15.75" customHeight="1" x14ac:dyDescent="0.3">
      <c r="A36" s="998" t="s">
        <v>255</v>
      </c>
      <c r="B36" s="998"/>
      <c r="C36" s="999"/>
      <c r="D36" s="536">
        <f>D12+D25+D34</f>
        <v>237200</v>
      </c>
      <c r="F36" s="1001" t="s">
        <v>256</v>
      </c>
      <c r="G36" s="1001"/>
      <c r="H36" s="1002"/>
      <c r="I36" s="538">
        <f>I11+I20+I34</f>
        <v>166270</v>
      </c>
      <c r="J36" s="185"/>
      <c r="K36" s="185"/>
      <c r="L36" s="185"/>
      <c r="M36" s="185"/>
      <c r="N36" s="185"/>
      <c r="O36" s="185"/>
      <c r="P36" s="185"/>
      <c r="Q36" s="185"/>
      <c r="R36" s="185"/>
      <c r="S36" s="185"/>
      <c r="T36" s="185"/>
      <c r="U36" s="185"/>
      <c r="V36" s="185"/>
      <c r="W36" s="185"/>
      <c r="X36" s="185"/>
      <c r="Y36" s="185"/>
      <c r="Z36" s="185"/>
    </row>
    <row r="37" spans="1:26" ht="15.75" customHeight="1" x14ac:dyDescent="0.3">
      <c r="A37" s="185"/>
      <c r="B37" s="185"/>
      <c r="C37" s="185"/>
      <c r="D37" s="185"/>
      <c r="E37" s="185"/>
      <c r="F37" s="185"/>
      <c r="G37" s="185"/>
      <c r="H37" s="185"/>
      <c r="I37" s="185"/>
      <c r="J37" s="185"/>
      <c r="K37" s="185"/>
      <c r="L37" s="185"/>
      <c r="M37" s="185"/>
      <c r="N37" s="185"/>
      <c r="O37" s="185"/>
      <c r="P37" s="185"/>
      <c r="Q37" s="185"/>
      <c r="R37" s="185"/>
      <c r="S37" s="185"/>
      <c r="T37" s="185"/>
      <c r="U37" s="185"/>
      <c r="V37" s="185"/>
      <c r="W37" s="185"/>
      <c r="X37" s="185"/>
      <c r="Y37" s="185"/>
      <c r="Z37" s="185"/>
    </row>
    <row r="38" spans="1:26" ht="15.75" customHeight="1" x14ac:dyDescent="0.3">
      <c r="A38" s="989" t="s">
        <v>257</v>
      </c>
      <c r="B38" s="990"/>
      <c r="C38" s="990"/>
      <c r="D38" s="990"/>
      <c r="E38" s="990"/>
      <c r="F38" s="990"/>
      <c r="G38" s="990"/>
      <c r="H38" s="990"/>
      <c r="I38" s="539">
        <f>D36-I36</f>
        <v>70930</v>
      </c>
      <c r="J38" s="185"/>
      <c r="K38" s="185"/>
      <c r="L38" s="185"/>
      <c r="M38" s="185"/>
      <c r="N38" s="185"/>
      <c r="O38" s="185"/>
      <c r="P38" s="185"/>
      <c r="Q38" s="185"/>
      <c r="R38" s="185"/>
      <c r="S38" s="185"/>
      <c r="T38" s="185"/>
      <c r="U38" s="185"/>
      <c r="V38" s="185"/>
      <c r="W38" s="185"/>
      <c r="X38" s="185"/>
      <c r="Y38" s="185"/>
      <c r="Z38" s="185"/>
    </row>
    <row r="39" spans="1:26" ht="15.75" customHeight="1" x14ac:dyDescent="0.3">
      <c r="A39" s="185"/>
      <c r="B39" s="185"/>
      <c r="C39" s="185"/>
      <c r="D39" s="185"/>
      <c r="E39" s="185"/>
      <c r="F39" s="185"/>
      <c r="G39" s="185"/>
      <c r="H39" s="185"/>
      <c r="I39" s="185"/>
      <c r="J39" s="185"/>
      <c r="K39" s="185"/>
      <c r="L39" s="185"/>
      <c r="M39" s="185"/>
      <c r="N39" s="185"/>
      <c r="O39" s="185"/>
      <c r="P39" s="185"/>
      <c r="Q39" s="185"/>
      <c r="R39" s="185"/>
      <c r="S39" s="185"/>
      <c r="T39" s="185"/>
      <c r="U39" s="185"/>
      <c r="V39" s="185"/>
      <c r="W39" s="185"/>
      <c r="X39" s="185"/>
      <c r="Y39" s="185"/>
      <c r="Z39" s="185"/>
    </row>
    <row r="40" spans="1:26" ht="15.75" customHeight="1" x14ac:dyDescent="0.3">
      <c r="A40" s="185"/>
      <c r="B40" s="185"/>
      <c r="C40" s="185"/>
      <c r="D40" s="185"/>
      <c r="E40" s="185"/>
      <c r="F40" s="185"/>
      <c r="G40" s="185"/>
      <c r="H40" s="185"/>
      <c r="I40" s="185"/>
      <c r="J40" s="185"/>
      <c r="K40" s="185"/>
      <c r="L40" s="185"/>
      <c r="M40" s="185"/>
      <c r="N40" s="185"/>
      <c r="O40" s="185"/>
      <c r="P40" s="185"/>
      <c r="Q40" s="185"/>
      <c r="R40" s="185"/>
      <c r="S40" s="185"/>
      <c r="T40" s="185"/>
      <c r="U40" s="185"/>
      <c r="V40" s="185"/>
      <c r="W40" s="185"/>
      <c r="X40" s="185"/>
      <c r="Y40" s="185"/>
      <c r="Z40" s="185"/>
    </row>
    <row r="41" spans="1:26" ht="15.75" customHeight="1" x14ac:dyDescent="0.3">
      <c r="A41" s="185"/>
      <c r="B41" s="185"/>
      <c r="C41" s="185"/>
      <c r="D41" s="185"/>
      <c r="E41" s="185"/>
      <c r="F41" s="185"/>
      <c r="G41" s="185"/>
      <c r="H41" s="185"/>
      <c r="I41" s="185"/>
      <c r="J41" s="185"/>
      <c r="K41" s="185"/>
      <c r="L41" s="185"/>
      <c r="M41" s="185"/>
      <c r="N41" s="185"/>
      <c r="O41" s="185"/>
      <c r="P41" s="185"/>
      <c r="Q41" s="185"/>
      <c r="R41" s="185"/>
      <c r="S41" s="185"/>
      <c r="T41" s="185"/>
      <c r="U41" s="185"/>
      <c r="V41" s="185"/>
      <c r="W41" s="185"/>
      <c r="X41" s="185"/>
      <c r="Y41" s="185"/>
      <c r="Z41" s="185"/>
    </row>
    <row r="42" spans="1:26" ht="15.75" customHeight="1" x14ac:dyDescent="0.3">
      <c r="A42" s="185"/>
      <c r="B42" s="185"/>
      <c r="C42" s="185"/>
      <c r="D42" s="185"/>
      <c r="E42" s="185"/>
      <c r="F42" s="185"/>
      <c r="G42" s="185"/>
      <c r="H42" s="185"/>
      <c r="I42" s="185"/>
      <c r="J42" s="185"/>
      <c r="K42" s="185"/>
      <c r="L42" s="185"/>
      <c r="M42" s="185"/>
      <c r="N42" s="185"/>
      <c r="O42" s="185"/>
      <c r="P42" s="185"/>
      <c r="Q42" s="185"/>
      <c r="R42" s="185"/>
      <c r="S42" s="185"/>
      <c r="T42" s="185"/>
      <c r="U42" s="185"/>
      <c r="V42" s="185"/>
      <c r="W42" s="185"/>
      <c r="X42" s="185"/>
      <c r="Y42" s="185"/>
      <c r="Z42" s="185"/>
    </row>
    <row r="43" spans="1:26" ht="15.75" customHeight="1" x14ac:dyDescent="0.3">
      <c r="A43" s="185"/>
      <c r="B43" s="185"/>
      <c r="C43" s="185"/>
      <c r="D43" s="185"/>
      <c r="E43" s="185"/>
      <c r="F43" s="185"/>
      <c r="G43" s="185"/>
      <c r="H43" s="185"/>
      <c r="I43" s="185"/>
      <c r="J43" s="185"/>
      <c r="K43" s="185"/>
      <c r="L43" s="185"/>
      <c r="M43" s="185"/>
      <c r="N43" s="185"/>
      <c r="O43" s="185"/>
      <c r="P43" s="185"/>
      <c r="Q43" s="185"/>
      <c r="R43" s="185"/>
      <c r="S43" s="185"/>
      <c r="T43" s="185"/>
      <c r="U43" s="185"/>
      <c r="V43" s="185"/>
      <c r="W43" s="185"/>
      <c r="X43" s="185"/>
      <c r="Y43" s="185"/>
      <c r="Z43" s="185"/>
    </row>
    <row r="44" spans="1:26" ht="15.75" customHeight="1" x14ac:dyDescent="0.3">
      <c r="A44" s="185"/>
      <c r="B44" s="185"/>
      <c r="C44" s="185"/>
      <c r="D44" s="185"/>
      <c r="E44" s="185"/>
      <c r="F44" s="185"/>
      <c r="G44" s="185"/>
      <c r="H44" s="185"/>
      <c r="I44" s="185"/>
      <c r="J44" s="185"/>
      <c r="K44" s="185"/>
      <c r="L44" s="185"/>
      <c r="M44" s="185"/>
      <c r="N44" s="185"/>
      <c r="O44" s="185"/>
      <c r="P44" s="185"/>
      <c r="Q44" s="185"/>
      <c r="R44" s="185"/>
      <c r="S44" s="185"/>
      <c r="T44" s="185"/>
      <c r="U44" s="185"/>
      <c r="V44" s="185"/>
      <c r="W44" s="185"/>
      <c r="X44" s="185"/>
      <c r="Y44" s="185"/>
      <c r="Z44" s="185"/>
    </row>
    <row r="45" spans="1:26" ht="15.75" customHeight="1" x14ac:dyDescent="0.3">
      <c r="A45" s="185"/>
      <c r="B45" s="185"/>
      <c r="C45" s="185"/>
      <c r="D45" s="185"/>
      <c r="E45" s="185"/>
      <c r="F45" s="185"/>
      <c r="G45" s="185"/>
      <c r="H45" s="185"/>
      <c r="I45" s="185"/>
      <c r="J45" s="185"/>
      <c r="K45" s="185"/>
      <c r="L45" s="185"/>
      <c r="M45" s="185"/>
      <c r="N45" s="185"/>
      <c r="O45" s="185"/>
      <c r="P45" s="185"/>
      <c r="Q45" s="185"/>
      <c r="R45" s="185"/>
      <c r="S45" s="185"/>
      <c r="T45" s="185"/>
      <c r="U45" s="185"/>
      <c r="V45" s="185"/>
      <c r="W45" s="185"/>
      <c r="X45" s="185"/>
      <c r="Y45" s="185"/>
      <c r="Z45" s="185"/>
    </row>
    <row r="46" spans="1:26" ht="15.75" customHeight="1" x14ac:dyDescent="0.3">
      <c r="A46" s="185"/>
      <c r="B46" s="185"/>
      <c r="C46" s="185"/>
      <c r="D46" s="185"/>
      <c r="E46" s="185"/>
      <c r="F46" s="185"/>
      <c r="G46" s="185"/>
      <c r="H46" s="185"/>
      <c r="I46" s="185"/>
      <c r="J46" s="185"/>
      <c r="K46" s="185"/>
      <c r="L46" s="185"/>
      <c r="M46" s="185"/>
      <c r="N46" s="185"/>
      <c r="O46" s="185"/>
      <c r="P46" s="185"/>
      <c r="Q46" s="185"/>
      <c r="R46" s="185"/>
      <c r="S46" s="185"/>
      <c r="T46" s="185"/>
      <c r="U46" s="185"/>
      <c r="V46" s="185"/>
      <c r="W46" s="185"/>
      <c r="X46" s="185"/>
      <c r="Y46" s="185"/>
      <c r="Z46" s="185"/>
    </row>
    <row r="47" spans="1:26" ht="15.75" customHeight="1" x14ac:dyDescent="0.3">
      <c r="A47" s="185"/>
      <c r="B47" s="185"/>
      <c r="C47" s="185"/>
      <c r="D47" s="185"/>
      <c r="E47" s="185"/>
      <c r="F47" s="185"/>
      <c r="G47" s="185"/>
      <c r="H47" s="185"/>
      <c r="I47" s="185"/>
      <c r="J47" s="185"/>
      <c r="K47" s="185"/>
      <c r="L47" s="185"/>
      <c r="M47" s="185"/>
      <c r="N47" s="185"/>
      <c r="O47" s="185"/>
      <c r="P47" s="185"/>
      <c r="Q47" s="185"/>
      <c r="R47" s="185"/>
      <c r="S47" s="185"/>
      <c r="T47" s="185"/>
      <c r="U47" s="185"/>
      <c r="V47" s="185"/>
      <c r="W47" s="185"/>
      <c r="X47" s="185"/>
      <c r="Y47" s="185"/>
      <c r="Z47" s="185"/>
    </row>
    <row r="48" spans="1:26" ht="15.75" customHeight="1" x14ac:dyDescent="0.3">
      <c r="A48" s="185"/>
      <c r="B48" s="185"/>
      <c r="C48" s="185"/>
      <c r="D48" s="185"/>
      <c r="E48" s="185"/>
      <c r="F48" s="185"/>
      <c r="G48" s="185"/>
      <c r="H48" s="185"/>
      <c r="I48" s="185"/>
      <c r="J48" s="185"/>
      <c r="K48" s="185"/>
      <c r="L48" s="185"/>
      <c r="M48" s="185"/>
      <c r="N48" s="185"/>
      <c r="O48" s="185"/>
      <c r="P48" s="185"/>
      <c r="Q48" s="185"/>
      <c r="R48" s="185"/>
      <c r="S48" s="185"/>
      <c r="T48" s="185"/>
      <c r="U48" s="185"/>
      <c r="V48" s="185"/>
      <c r="W48" s="185"/>
      <c r="X48" s="185"/>
      <c r="Y48" s="185"/>
      <c r="Z48" s="185"/>
    </row>
    <row r="49" spans="1:26" ht="15.75" customHeight="1" x14ac:dyDescent="0.3">
      <c r="A49" s="185"/>
      <c r="B49" s="185"/>
      <c r="C49" s="185"/>
      <c r="D49" s="185"/>
      <c r="E49" s="185"/>
      <c r="F49" s="185"/>
      <c r="G49" s="185"/>
      <c r="H49" s="185"/>
      <c r="I49" s="185"/>
      <c r="J49" s="185"/>
      <c r="K49" s="185"/>
      <c r="L49" s="185"/>
      <c r="M49" s="185"/>
      <c r="N49" s="185"/>
      <c r="O49" s="185"/>
      <c r="P49" s="185"/>
      <c r="Q49" s="185"/>
      <c r="R49" s="185"/>
      <c r="S49" s="185"/>
      <c r="T49" s="185"/>
      <c r="U49" s="185"/>
      <c r="V49" s="185"/>
      <c r="W49" s="185"/>
      <c r="X49" s="185"/>
      <c r="Y49" s="185"/>
      <c r="Z49" s="185"/>
    </row>
    <row r="50" spans="1:26" ht="15.75" customHeight="1" x14ac:dyDescent="0.3">
      <c r="A50" s="185"/>
      <c r="B50" s="185"/>
      <c r="C50" s="185"/>
      <c r="D50" s="185"/>
      <c r="E50" s="185"/>
      <c r="F50" s="185"/>
      <c r="G50" s="185"/>
      <c r="H50" s="185"/>
      <c r="I50" s="185"/>
      <c r="J50" s="185"/>
      <c r="K50" s="185"/>
      <c r="L50" s="185"/>
      <c r="M50" s="185"/>
      <c r="N50" s="185"/>
      <c r="O50" s="185"/>
      <c r="P50" s="185"/>
      <c r="Q50" s="185"/>
      <c r="R50" s="185"/>
      <c r="S50" s="185"/>
      <c r="T50" s="185"/>
      <c r="U50" s="185"/>
      <c r="V50" s="185"/>
      <c r="W50" s="185"/>
      <c r="X50" s="185"/>
      <c r="Y50" s="185"/>
      <c r="Z50" s="185"/>
    </row>
    <row r="51" spans="1:26" ht="15.75" customHeight="1" x14ac:dyDescent="0.3">
      <c r="A51" s="185"/>
      <c r="B51" s="185"/>
      <c r="C51" s="185"/>
      <c r="D51" s="185"/>
      <c r="E51" s="185"/>
      <c r="F51" s="185"/>
      <c r="G51" s="185"/>
      <c r="H51" s="185"/>
      <c r="I51" s="185"/>
      <c r="J51" s="185"/>
      <c r="K51" s="185"/>
      <c r="L51" s="185"/>
      <c r="M51" s="185"/>
      <c r="N51" s="185"/>
      <c r="O51" s="185"/>
      <c r="P51" s="185"/>
      <c r="Q51" s="185"/>
      <c r="R51" s="185"/>
      <c r="S51" s="185"/>
      <c r="T51" s="185"/>
      <c r="U51" s="185"/>
      <c r="V51" s="185"/>
      <c r="W51" s="185"/>
      <c r="X51" s="185"/>
      <c r="Y51" s="185"/>
      <c r="Z51" s="185"/>
    </row>
    <row r="52" spans="1:26" ht="15.75" customHeight="1" x14ac:dyDescent="0.3">
      <c r="A52" s="185"/>
      <c r="B52" s="185"/>
      <c r="C52" s="185"/>
      <c r="D52" s="185"/>
      <c r="E52" s="185"/>
      <c r="F52" s="185"/>
      <c r="G52" s="185"/>
      <c r="H52" s="185"/>
      <c r="I52" s="185"/>
      <c r="J52" s="185"/>
      <c r="K52" s="185"/>
      <c r="L52" s="185"/>
      <c r="M52" s="185"/>
      <c r="N52" s="185"/>
      <c r="O52" s="185"/>
      <c r="P52" s="185"/>
      <c r="Q52" s="185"/>
      <c r="R52" s="185"/>
      <c r="S52" s="185"/>
      <c r="T52" s="185"/>
      <c r="U52" s="185"/>
      <c r="V52" s="185"/>
      <c r="W52" s="185"/>
      <c r="X52" s="185"/>
      <c r="Y52" s="185"/>
      <c r="Z52" s="185"/>
    </row>
    <row r="53" spans="1:26" ht="15.75" customHeight="1" x14ac:dyDescent="0.3">
      <c r="A53" s="185"/>
      <c r="B53" s="185"/>
      <c r="C53" s="185"/>
      <c r="D53" s="185"/>
      <c r="E53" s="185"/>
      <c r="F53" s="185"/>
      <c r="G53" s="185"/>
      <c r="H53" s="185"/>
      <c r="I53" s="185"/>
      <c r="J53" s="185"/>
      <c r="K53" s="185"/>
      <c r="L53" s="185"/>
      <c r="M53" s="185"/>
      <c r="N53" s="185"/>
      <c r="O53" s="185"/>
      <c r="P53" s="185"/>
      <c r="Q53" s="185"/>
      <c r="R53" s="185"/>
      <c r="S53" s="185"/>
      <c r="T53" s="185"/>
      <c r="U53" s="185"/>
      <c r="V53" s="185"/>
      <c r="W53" s="185"/>
      <c r="X53" s="185"/>
      <c r="Y53" s="185"/>
      <c r="Z53" s="185"/>
    </row>
    <row r="54" spans="1:26" ht="15.75" customHeight="1" x14ac:dyDescent="0.3">
      <c r="A54" s="18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row>
    <row r="55" spans="1:26" ht="15.75" customHeight="1" x14ac:dyDescent="0.3">
      <c r="A55" s="185"/>
      <c r="B55" s="185"/>
      <c r="C55" s="185"/>
      <c r="D55" s="185"/>
      <c r="E55" s="185"/>
      <c r="F55" s="185"/>
      <c r="G55" s="185"/>
      <c r="H55" s="185"/>
      <c r="I55" s="185"/>
      <c r="J55" s="185"/>
      <c r="K55" s="185"/>
      <c r="L55" s="185"/>
      <c r="M55" s="185"/>
      <c r="N55" s="185"/>
      <c r="O55" s="185"/>
      <c r="P55" s="185"/>
      <c r="Q55" s="185"/>
      <c r="R55" s="185"/>
      <c r="S55" s="185"/>
      <c r="T55" s="185"/>
      <c r="U55" s="185"/>
      <c r="V55" s="185"/>
      <c r="W55" s="185"/>
      <c r="X55" s="185"/>
      <c r="Y55" s="185"/>
      <c r="Z55" s="185"/>
    </row>
    <row r="56" spans="1:26" ht="15.75" customHeight="1" x14ac:dyDescent="0.3">
      <c r="A56" s="185"/>
      <c r="B56" s="185"/>
      <c r="C56" s="185"/>
      <c r="D56" s="185"/>
      <c r="E56" s="185"/>
      <c r="F56" s="185"/>
      <c r="G56" s="185"/>
      <c r="H56" s="185"/>
      <c r="I56" s="185"/>
      <c r="J56" s="185"/>
      <c r="K56" s="185"/>
      <c r="L56" s="185"/>
      <c r="M56" s="185"/>
      <c r="N56" s="185"/>
      <c r="O56" s="185"/>
      <c r="P56" s="185"/>
      <c r="Q56" s="185"/>
      <c r="R56" s="185"/>
      <c r="S56" s="185"/>
      <c r="T56" s="185"/>
      <c r="U56" s="185"/>
      <c r="V56" s="185"/>
      <c r="W56" s="185"/>
      <c r="X56" s="185"/>
      <c r="Y56" s="185"/>
      <c r="Z56" s="185"/>
    </row>
    <row r="57" spans="1:26" ht="15.75" customHeight="1" x14ac:dyDescent="0.3">
      <c r="A57" s="185"/>
      <c r="B57" s="185"/>
      <c r="C57" s="185"/>
      <c r="D57" s="185"/>
      <c r="E57" s="185"/>
      <c r="F57" s="185"/>
      <c r="G57" s="185"/>
      <c r="H57" s="185"/>
      <c r="I57" s="185"/>
      <c r="J57" s="185"/>
      <c r="K57" s="185"/>
      <c r="L57" s="185"/>
      <c r="M57" s="185"/>
      <c r="N57" s="185"/>
      <c r="O57" s="185"/>
      <c r="P57" s="185"/>
      <c r="Q57" s="185"/>
      <c r="R57" s="185"/>
      <c r="S57" s="185"/>
      <c r="T57" s="185"/>
      <c r="U57" s="185"/>
      <c r="V57" s="185"/>
      <c r="W57" s="185"/>
      <c r="X57" s="185"/>
      <c r="Y57" s="185"/>
      <c r="Z57" s="185"/>
    </row>
    <row r="58" spans="1:26" ht="15.75" customHeight="1" x14ac:dyDescent="0.3">
      <c r="A58" s="185"/>
      <c r="B58" s="185"/>
      <c r="C58" s="185"/>
      <c r="D58" s="185"/>
      <c r="E58" s="185"/>
      <c r="F58" s="185"/>
      <c r="G58" s="185"/>
      <c r="H58" s="185"/>
      <c r="I58" s="185"/>
      <c r="J58" s="185"/>
      <c r="K58" s="185"/>
      <c r="L58" s="185"/>
      <c r="M58" s="185"/>
      <c r="N58" s="185"/>
      <c r="O58" s="185"/>
      <c r="P58" s="185"/>
      <c r="Q58" s="185"/>
      <c r="R58" s="185"/>
      <c r="S58" s="185"/>
      <c r="T58" s="185"/>
      <c r="U58" s="185"/>
      <c r="V58" s="185"/>
      <c r="W58" s="185"/>
      <c r="X58" s="185"/>
      <c r="Y58" s="185"/>
      <c r="Z58" s="185"/>
    </row>
    <row r="59" spans="1:26" ht="15.75" customHeight="1" x14ac:dyDescent="0.3">
      <c r="A59" s="185"/>
      <c r="B59" s="185"/>
      <c r="C59" s="185"/>
      <c r="D59" s="185"/>
      <c r="E59" s="185"/>
      <c r="F59" s="185"/>
      <c r="G59" s="185"/>
      <c r="H59" s="185"/>
      <c r="I59" s="185"/>
      <c r="J59" s="185"/>
      <c r="K59" s="185"/>
      <c r="L59" s="185"/>
      <c r="M59" s="185"/>
      <c r="N59" s="185"/>
      <c r="O59" s="185"/>
      <c r="P59" s="185"/>
      <c r="Q59" s="185"/>
      <c r="R59" s="185"/>
      <c r="S59" s="185"/>
      <c r="T59" s="185"/>
      <c r="U59" s="185"/>
      <c r="V59" s="185"/>
      <c r="W59" s="185"/>
      <c r="X59" s="185"/>
      <c r="Y59" s="185"/>
      <c r="Z59" s="185"/>
    </row>
    <row r="60" spans="1:26" ht="15.75" customHeight="1" x14ac:dyDescent="0.3">
      <c r="A60" s="185"/>
      <c r="B60" s="185"/>
      <c r="C60" s="185"/>
      <c r="D60" s="185"/>
      <c r="E60" s="185"/>
      <c r="F60" s="185"/>
      <c r="G60" s="185"/>
      <c r="H60" s="185"/>
      <c r="I60" s="185"/>
      <c r="J60" s="185"/>
      <c r="K60" s="185"/>
      <c r="L60" s="185"/>
      <c r="M60" s="185"/>
      <c r="N60" s="185"/>
      <c r="O60" s="185"/>
      <c r="P60" s="185"/>
      <c r="Q60" s="185"/>
      <c r="R60" s="185"/>
      <c r="S60" s="185"/>
      <c r="T60" s="185"/>
      <c r="U60" s="185"/>
      <c r="V60" s="185"/>
      <c r="W60" s="185"/>
      <c r="X60" s="185"/>
      <c r="Y60" s="185"/>
      <c r="Z60" s="185"/>
    </row>
    <row r="61" spans="1:26" ht="15.75" customHeight="1" x14ac:dyDescent="0.3">
      <c r="A61" s="185"/>
      <c r="B61" s="185"/>
      <c r="C61" s="185"/>
      <c r="D61" s="185"/>
      <c r="E61" s="185"/>
      <c r="F61" s="185"/>
      <c r="G61" s="185"/>
      <c r="H61" s="185"/>
      <c r="I61" s="185"/>
      <c r="J61" s="185"/>
      <c r="K61" s="185"/>
      <c r="L61" s="185"/>
      <c r="M61" s="185"/>
      <c r="N61" s="185"/>
      <c r="O61" s="185"/>
      <c r="P61" s="185"/>
      <c r="Q61" s="185"/>
      <c r="R61" s="185"/>
      <c r="S61" s="185"/>
      <c r="T61" s="185"/>
      <c r="U61" s="185"/>
      <c r="V61" s="185"/>
      <c r="W61" s="185"/>
      <c r="X61" s="185"/>
      <c r="Y61" s="185"/>
      <c r="Z61" s="185"/>
    </row>
    <row r="62" spans="1:26" ht="15.75" customHeight="1" x14ac:dyDescent="0.3">
      <c r="A62" s="185"/>
      <c r="B62" s="185"/>
      <c r="C62" s="185"/>
      <c r="D62" s="185"/>
      <c r="E62" s="185"/>
      <c r="F62" s="185"/>
      <c r="G62" s="185"/>
      <c r="H62" s="185"/>
      <c r="I62" s="185"/>
      <c r="J62" s="185"/>
      <c r="K62" s="185"/>
      <c r="L62" s="185"/>
      <c r="M62" s="185"/>
      <c r="N62" s="185"/>
      <c r="O62" s="185"/>
      <c r="P62" s="185"/>
      <c r="Q62" s="185"/>
      <c r="R62" s="185"/>
      <c r="S62" s="185"/>
      <c r="T62" s="185"/>
      <c r="U62" s="185"/>
      <c r="V62" s="185"/>
      <c r="W62" s="185"/>
      <c r="X62" s="185"/>
      <c r="Y62" s="185"/>
      <c r="Z62" s="185"/>
    </row>
    <row r="63" spans="1:26" ht="15.75" customHeight="1" x14ac:dyDescent="0.3">
      <c r="A63" s="185"/>
      <c r="B63" s="185"/>
      <c r="C63" s="185"/>
      <c r="D63" s="185"/>
      <c r="E63" s="185"/>
      <c r="F63" s="185"/>
      <c r="G63" s="185"/>
      <c r="H63" s="185"/>
      <c r="I63" s="185"/>
      <c r="J63" s="185"/>
      <c r="K63" s="185"/>
      <c r="L63" s="185"/>
      <c r="M63" s="185"/>
      <c r="N63" s="185"/>
      <c r="O63" s="185"/>
      <c r="P63" s="185"/>
      <c r="Q63" s="185"/>
      <c r="R63" s="185"/>
      <c r="S63" s="185"/>
      <c r="T63" s="185"/>
      <c r="U63" s="185"/>
      <c r="V63" s="185"/>
      <c r="W63" s="185"/>
      <c r="X63" s="185"/>
      <c r="Y63" s="185"/>
      <c r="Z63" s="185"/>
    </row>
    <row r="64" spans="1:26" ht="15.75" customHeight="1" x14ac:dyDescent="0.3">
      <c r="A64" s="185"/>
      <c r="B64" s="185"/>
      <c r="C64" s="185"/>
      <c r="D64" s="185"/>
      <c r="E64" s="185"/>
      <c r="F64" s="185"/>
      <c r="G64" s="185"/>
      <c r="H64" s="185"/>
      <c r="I64" s="185"/>
      <c r="J64" s="185"/>
      <c r="K64" s="185"/>
      <c r="L64" s="185"/>
      <c r="M64" s="185"/>
      <c r="N64" s="185"/>
      <c r="O64" s="185"/>
      <c r="P64" s="185"/>
      <c r="Q64" s="185"/>
      <c r="R64" s="185"/>
      <c r="S64" s="185"/>
      <c r="T64" s="185"/>
      <c r="U64" s="185"/>
      <c r="V64" s="185"/>
      <c r="W64" s="185"/>
      <c r="X64" s="185"/>
      <c r="Y64" s="185"/>
      <c r="Z64" s="185"/>
    </row>
    <row r="65" spans="1:26" ht="15.75" customHeight="1" x14ac:dyDescent="0.3">
      <c r="A65" s="185"/>
      <c r="B65" s="185"/>
      <c r="C65" s="185"/>
      <c r="D65" s="185"/>
      <c r="E65" s="185"/>
      <c r="F65" s="185"/>
      <c r="G65" s="185"/>
      <c r="H65" s="185"/>
      <c r="I65" s="185"/>
      <c r="J65" s="185"/>
      <c r="K65" s="185"/>
      <c r="L65" s="185"/>
      <c r="M65" s="185"/>
      <c r="N65" s="185"/>
      <c r="O65" s="185"/>
      <c r="P65" s="185"/>
      <c r="Q65" s="185"/>
      <c r="R65" s="185"/>
      <c r="S65" s="185"/>
      <c r="T65" s="185"/>
      <c r="U65" s="185"/>
      <c r="V65" s="185"/>
      <c r="W65" s="185"/>
      <c r="X65" s="185"/>
      <c r="Y65" s="185"/>
      <c r="Z65" s="185"/>
    </row>
    <row r="66" spans="1:26" ht="15.75" customHeight="1" x14ac:dyDescent="0.3">
      <c r="A66" s="185"/>
      <c r="B66" s="185"/>
      <c r="C66" s="185"/>
      <c r="D66" s="185"/>
      <c r="E66" s="185"/>
      <c r="F66" s="185"/>
      <c r="G66" s="185"/>
      <c r="H66" s="185"/>
      <c r="I66" s="185"/>
      <c r="J66" s="185"/>
      <c r="K66" s="185"/>
      <c r="L66" s="185"/>
      <c r="M66" s="185"/>
      <c r="N66" s="185"/>
      <c r="O66" s="185"/>
      <c r="P66" s="185"/>
      <c r="Q66" s="185"/>
      <c r="R66" s="185"/>
      <c r="S66" s="185"/>
      <c r="T66" s="185"/>
      <c r="U66" s="185"/>
      <c r="V66" s="185"/>
      <c r="W66" s="185"/>
      <c r="X66" s="185"/>
      <c r="Y66" s="185"/>
      <c r="Z66" s="185"/>
    </row>
    <row r="67" spans="1:26" ht="15.75" customHeight="1" x14ac:dyDescent="0.3">
      <c r="A67" s="185"/>
      <c r="B67" s="185"/>
      <c r="C67" s="185"/>
      <c r="D67" s="185"/>
      <c r="E67" s="185"/>
      <c r="F67" s="185"/>
      <c r="G67" s="185"/>
      <c r="H67" s="185"/>
      <c r="I67" s="185"/>
      <c r="J67" s="185"/>
      <c r="K67" s="185"/>
      <c r="L67" s="185"/>
      <c r="M67" s="185"/>
      <c r="N67" s="185"/>
      <c r="O67" s="185"/>
      <c r="P67" s="185"/>
      <c r="Q67" s="185"/>
      <c r="R67" s="185"/>
      <c r="S67" s="185"/>
      <c r="T67" s="185"/>
      <c r="U67" s="185"/>
      <c r="V67" s="185"/>
      <c r="W67" s="185"/>
      <c r="X67" s="185"/>
      <c r="Y67" s="185"/>
      <c r="Z67" s="185"/>
    </row>
    <row r="68" spans="1:26" ht="15.75" customHeight="1" x14ac:dyDescent="0.3">
      <c r="A68" s="185"/>
      <c r="B68" s="185"/>
      <c r="C68" s="185"/>
      <c r="D68" s="185"/>
      <c r="E68" s="185"/>
      <c r="F68" s="185"/>
      <c r="G68" s="185"/>
      <c r="H68" s="185"/>
      <c r="I68" s="185"/>
      <c r="J68" s="185"/>
      <c r="K68" s="185"/>
      <c r="L68" s="185"/>
      <c r="M68" s="185"/>
      <c r="N68" s="185"/>
      <c r="O68" s="185"/>
      <c r="P68" s="185"/>
      <c r="Q68" s="185"/>
      <c r="R68" s="185"/>
      <c r="S68" s="185"/>
      <c r="T68" s="185"/>
      <c r="U68" s="185"/>
      <c r="V68" s="185"/>
      <c r="W68" s="185"/>
      <c r="X68" s="185"/>
      <c r="Y68" s="185"/>
      <c r="Z68" s="185"/>
    </row>
    <row r="69" spans="1:26" ht="15.75" customHeight="1" x14ac:dyDescent="0.3">
      <c r="A69" s="185"/>
      <c r="B69" s="185"/>
      <c r="C69" s="185"/>
      <c r="D69" s="185"/>
      <c r="E69" s="185"/>
      <c r="F69" s="185"/>
      <c r="G69" s="185"/>
      <c r="H69" s="185"/>
      <c r="I69" s="185"/>
      <c r="J69" s="185"/>
      <c r="K69" s="185"/>
      <c r="L69" s="185"/>
      <c r="M69" s="185"/>
      <c r="N69" s="185"/>
      <c r="O69" s="185"/>
      <c r="P69" s="185"/>
      <c r="Q69" s="185"/>
      <c r="R69" s="185"/>
      <c r="S69" s="185"/>
      <c r="T69" s="185"/>
      <c r="U69" s="185"/>
      <c r="V69" s="185"/>
      <c r="W69" s="185"/>
      <c r="X69" s="185"/>
      <c r="Y69" s="185"/>
      <c r="Z69" s="185"/>
    </row>
    <row r="70" spans="1:26" ht="15.75" customHeight="1" x14ac:dyDescent="0.3">
      <c r="A70" s="185"/>
      <c r="B70" s="185"/>
      <c r="C70" s="185"/>
      <c r="D70" s="185"/>
      <c r="E70" s="185"/>
      <c r="F70" s="185"/>
      <c r="G70" s="185"/>
      <c r="H70" s="185"/>
      <c r="I70" s="185"/>
      <c r="J70" s="185"/>
      <c r="K70" s="185"/>
      <c r="L70" s="185"/>
      <c r="M70" s="185"/>
      <c r="N70" s="185"/>
      <c r="O70" s="185"/>
      <c r="P70" s="185"/>
      <c r="Q70" s="185"/>
      <c r="R70" s="185"/>
      <c r="S70" s="185"/>
      <c r="T70" s="185"/>
      <c r="U70" s="185"/>
      <c r="V70" s="185"/>
      <c r="W70" s="185"/>
      <c r="X70" s="185"/>
      <c r="Y70" s="185"/>
      <c r="Z70" s="185"/>
    </row>
    <row r="71" spans="1:26" ht="15.75" customHeight="1" x14ac:dyDescent="0.3">
      <c r="A71" s="185"/>
      <c r="B71" s="185"/>
      <c r="C71" s="185"/>
      <c r="D71" s="185"/>
      <c r="E71" s="185"/>
      <c r="F71" s="185"/>
      <c r="G71" s="185"/>
      <c r="H71" s="185"/>
      <c r="I71" s="185"/>
      <c r="J71" s="185"/>
      <c r="K71" s="185"/>
      <c r="L71" s="185"/>
      <c r="M71" s="185"/>
      <c r="N71" s="185"/>
      <c r="O71" s="185"/>
      <c r="P71" s="185"/>
      <c r="Q71" s="185"/>
      <c r="R71" s="185"/>
      <c r="S71" s="185"/>
      <c r="T71" s="185"/>
      <c r="U71" s="185"/>
      <c r="V71" s="185"/>
      <c r="W71" s="185"/>
      <c r="X71" s="185"/>
      <c r="Y71" s="185"/>
      <c r="Z71" s="185"/>
    </row>
    <row r="72" spans="1:26" ht="15.75" customHeight="1" x14ac:dyDescent="0.3">
      <c r="A72" s="185"/>
      <c r="B72" s="185"/>
      <c r="C72" s="185"/>
      <c r="D72" s="185"/>
      <c r="E72" s="185"/>
      <c r="F72" s="185"/>
      <c r="G72" s="185"/>
      <c r="H72" s="185"/>
      <c r="I72" s="185"/>
      <c r="J72" s="185"/>
      <c r="K72" s="185"/>
      <c r="L72" s="185"/>
      <c r="M72" s="185"/>
      <c r="N72" s="185"/>
      <c r="O72" s="185"/>
      <c r="P72" s="185"/>
      <c r="Q72" s="185"/>
      <c r="R72" s="185"/>
      <c r="S72" s="185"/>
      <c r="T72" s="185"/>
      <c r="U72" s="185"/>
      <c r="V72" s="185"/>
      <c r="W72" s="185"/>
      <c r="X72" s="185"/>
      <c r="Y72" s="185"/>
      <c r="Z72" s="185"/>
    </row>
    <row r="73" spans="1:26" ht="15.75" customHeight="1" x14ac:dyDescent="0.3">
      <c r="A73" s="185"/>
      <c r="B73" s="185"/>
      <c r="C73" s="185"/>
      <c r="D73" s="185"/>
      <c r="E73" s="185"/>
      <c r="F73" s="185"/>
      <c r="G73" s="185"/>
      <c r="H73" s="185"/>
      <c r="I73" s="185"/>
      <c r="J73" s="185"/>
      <c r="K73" s="185"/>
      <c r="L73" s="185"/>
      <c r="M73" s="185"/>
      <c r="N73" s="185"/>
      <c r="O73" s="185"/>
      <c r="P73" s="185"/>
      <c r="Q73" s="185"/>
      <c r="R73" s="185"/>
      <c r="S73" s="185"/>
      <c r="T73" s="185"/>
      <c r="U73" s="185"/>
      <c r="V73" s="185"/>
      <c r="W73" s="185"/>
      <c r="X73" s="185"/>
      <c r="Y73" s="185"/>
      <c r="Z73" s="185"/>
    </row>
    <row r="74" spans="1:26" ht="15.75" customHeight="1" x14ac:dyDescent="0.3">
      <c r="A74" s="185"/>
      <c r="B74" s="185"/>
      <c r="C74" s="185"/>
      <c r="D74" s="185"/>
      <c r="E74" s="185"/>
      <c r="F74" s="185"/>
      <c r="G74" s="185"/>
      <c r="H74" s="185"/>
      <c r="I74" s="185"/>
      <c r="J74" s="185"/>
      <c r="K74" s="185"/>
      <c r="L74" s="185"/>
      <c r="M74" s="185"/>
      <c r="N74" s="185"/>
      <c r="O74" s="185"/>
      <c r="P74" s="185"/>
      <c r="Q74" s="185"/>
      <c r="R74" s="185"/>
      <c r="S74" s="185"/>
      <c r="T74" s="185"/>
      <c r="U74" s="185"/>
      <c r="V74" s="185"/>
      <c r="W74" s="185"/>
      <c r="X74" s="185"/>
      <c r="Y74" s="185"/>
      <c r="Z74" s="185"/>
    </row>
    <row r="75" spans="1:26" ht="15.75" customHeight="1" x14ac:dyDescent="0.3">
      <c r="A75" s="185"/>
      <c r="B75" s="185"/>
      <c r="C75" s="185"/>
      <c r="D75" s="185"/>
      <c r="E75" s="185"/>
      <c r="F75" s="185"/>
      <c r="G75" s="185"/>
      <c r="H75" s="185"/>
      <c r="I75" s="185"/>
      <c r="J75" s="185"/>
      <c r="K75" s="185"/>
      <c r="L75" s="185"/>
      <c r="M75" s="185"/>
      <c r="N75" s="185"/>
      <c r="O75" s="185"/>
      <c r="P75" s="185"/>
      <c r="Q75" s="185"/>
      <c r="R75" s="185"/>
      <c r="S75" s="185"/>
      <c r="T75" s="185"/>
      <c r="U75" s="185"/>
      <c r="V75" s="185"/>
      <c r="W75" s="185"/>
      <c r="X75" s="185"/>
      <c r="Y75" s="185"/>
      <c r="Z75" s="185"/>
    </row>
    <row r="76" spans="1:26" ht="15.75" customHeight="1" x14ac:dyDescent="0.3">
      <c r="A76" s="185"/>
      <c r="B76" s="185"/>
      <c r="C76" s="185"/>
      <c r="D76" s="185"/>
      <c r="E76" s="185"/>
      <c r="F76" s="185"/>
      <c r="G76" s="185"/>
      <c r="H76" s="185"/>
      <c r="I76" s="185"/>
      <c r="J76" s="185"/>
      <c r="K76" s="185"/>
      <c r="L76" s="185"/>
      <c r="M76" s="185"/>
      <c r="N76" s="185"/>
      <c r="O76" s="185"/>
      <c r="P76" s="185"/>
      <c r="Q76" s="185"/>
      <c r="R76" s="185"/>
      <c r="S76" s="185"/>
      <c r="T76" s="185"/>
      <c r="U76" s="185"/>
      <c r="V76" s="185"/>
      <c r="W76" s="185"/>
      <c r="X76" s="185"/>
      <c r="Y76" s="185"/>
      <c r="Z76" s="185"/>
    </row>
    <row r="77" spans="1:26" ht="15.75" customHeight="1" x14ac:dyDescent="0.3">
      <c r="A77" s="185"/>
      <c r="B77" s="185"/>
      <c r="C77" s="185"/>
      <c r="D77" s="185"/>
      <c r="E77" s="185"/>
      <c r="F77" s="185"/>
      <c r="G77" s="185"/>
      <c r="H77" s="185"/>
      <c r="I77" s="185"/>
      <c r="J77" s="185"/>
      <c r="K77" s="185"/>
      <c r="L77" s="185"/>
      <c r="M77" s="185"/>
      <c r="N77" s="185"/>
      <c r="O77" s="185"/>
      <c r="P77" s="185"/>
      <c r="Q77" s="185"/>
      <c r="R77" s="185"/>
      <c r="S77" s="185"/>
      <c r="T77" s="185"/>
      <c r="U77" s="185"/>
      <c r="V77" s="185"/>
      <c r="W77" s="185"/>
      <c r="X77" s="185"/>
      <c r="Y77" s="185"/>
      <c r="Z77" s="185"/>
    </row>
    <row r="78" spans="1:26" ht="15.75" customHeight="1" x14ac:dyDescent="0.3">
      <c r="A78" s="185"/>
      <c r="B78" s="185"/>
      <c r="C78" s="185"/>
      <c r="D78" s="185"/>
      <c r="E78" s="185"/>
      <c r="F78" s="185"/>
      <c r="G78" s="185"/>
      <c r="H78" s="185"/>
      <c r="I78" s="185"/>
      <c r="J78" s="185"/>
      <c r="K78" s="185"/>
      <c r="L78" s="185"/>
      <c r="M78" s="185"/>
      <c r="N78" s="185"/>
      <c r="O78" s="185"/>
      <c r="P78" s="185"/>
      <c r="Q78" s="185"/>
      <c r="R78" s="185"/>
      <c r="S78" s="185"/>
      <c r="T78" s="185"/>
      <c r="U78" s="185"/>
      <c r="V78" s="185"/>
      <c r="W78" s="185"/>
      <c r="X78" s="185"/>
      <c r="Y78" s="185"/>
      <c r="Z78" s="185"/>
    </row>
    <row r="79" spans="1:26" ht="15.75" customHeight="1" x14ac:dyDescent="0.3">
      <c r="A79" s="185"/>
      <c r="B79" s="185"/>
      <c r="C79" s="185"/>
      <c r="D79" s="185"/>
      <c r="E79" s="185"/>
      <c r="F79" s="185"/>
      <c r="G79" s="185"/>
      <c r="H79" s="185"/>
      <c r="I79" s="185"/>
      <c r="J79" s="185"/>
      <c r="K79" s="185"/>
      <c r="L79" s="185"/>
      <c r="M79" s="185"/>
      <c r="N79" s="185"/>
      <c r="O79" s="185"/>
      <c r="P79" s="185"/>
      <c r="Q79" s="185"/>
      <c r="R79" s="185"/>
      <c r="S79" s="185"/>
      <c r="T79" s="185"/>
      <c r="U79" s="185"/>
      <c r="V79" s="185"/>
      <c r="W79" s="185"/>
      <c r="X79" s="185"/>
      <c r="Y79" s="185"/>
      <c r="Z79" s="185"/>
    </row>
    <row r="80" spans="1:26" ht="15.75" customHeight="1" x14ac:dyDescent="0.3">
      <c r="A80" s="185"/>
      <c r="B80" s="185"/>
      <c r="C80" s="185"/>
      <c r="D80" s="185"/>
      <c r="E80" s="185"/>
      <c r="F80" s="185"/>
      <c r="G80" s="185"/>
      <c r="H80" s="185"/>
      <c r="I80" s="185"/>
      <c r="J80" s="185"/>
      <c r="K80" s="185"/>
      <c r="L80" s="185"/>
      <c r="M80" s="185"/>
      <c r="N80" s="185"/>
      <c r="O80" s="185"/>
      <c r="P80" s="185"/>
      <c r="Q80" s="185"/>
      <c r="R80" s="185"/>
      <c r="S80" s="185"/>
      <c r="T80" s="185"/>
      <c r="U80" s="185"/>
      <c r="V80" s="185"/>
      <c r="W80" s="185"/>
      <c r="X80" s="185"/>
      <c r="Y80" s="185"/>
      <c r="Z80" s="185"/>
    </row>
    <row r="81" spans="1:26" ht="15.75" customHeight="1" x14ac:dyDescent="0.3">
      <c r="A81" s="185"/>
      <c r="B81" s="185"/>
      <c r="C81" s="185"/>
      <c r="D81" s="185"/>
      <c r="E81" s="185"/>
      <c r="F81" s="185"/>
      <c r="G81" s="185"/>
      <c r="H81" s="185"/>
      <c r="I81" s="185"/>
      <c r="J81" s="185"/>
      <c r="K81" s="185"/>
      <c r="L81" s="185"/>
      <c r="M81" s="185"/>
      <c r="N81" s="185"/>
      <c r="O81" s="185"/>
      <c r="P81" s="185"/>
      <c r="Q81" s="185"/>
      <c r="R81" s="185"/>
      <c r="S81" s="185"/>
      <c r="T81" s="185"/>
      <c r="U81" s="185"/>
      <c r="V81" s="185"/>
      <c r="W81" s="185"/>
      <c r="X81" s="185"/>
      <c r="Y81" s="185"/>
      <c r="Z81" s="185"/>
    </row>
    <row r="82" spans="1:26" ht="15.75" customHeight="1" x14ac:dyDescent="0.3">
      <c r="A82" s="185"/>
      <c r="B82" s="185"/>
      <c r="C82" s="185"/>
      <c r="D82" s="185"/>
      <c r="E82" s="185"/>
      <c r="F82" s="185"/>
      <c r="G82" s="185"/>
      <c r="H82" s="185"/>
      <c r="I82" s="185"/>
      <c r="J82" s="185"/>
      <c r="K82" s="185"/>
      <c r="L82" s="185"/>
      <c r="M82" s="185"/>
      <c r="N82" s="185"/>
      <c r="O82" s="185"/>
      <c r="P82" s="185"/>
      <c r="Q82" s="185"/>
      <c r="R82" s="185"/>
      <c r="S82" s="185"/>
      <c r="T82" s="185"/>
      <c r="U82" s="185"/>
      <c r="V82" s="185"/>
      <c r="W82" s="185"/>
      <c r="X82" s="185"/>
      <c r="Y82" s="185"/>
      <c r="Z82" s="185"/>
    </row>
    <row r="83" spans="1:26" ht="15.75" customHeight="1" x14ac:dyDescent="0.3">
      <c r="A83" s="185"/>
      <c r="B83" s="185"/>
      <c r="C83" s="185"/>
      <c r="D83" s="185"/>
      <c r="E83" s="185"/>
      <c r="F83" s="185"/>
      <c r="G83" s="185"/>
      <c r="H83" s="185"/>
      <c r="I83" s="185"/>
      <c r="J83" s="185"/>
      <c r="K83" s="185"/>
      <c r="L83" s="185"/>
      <c r="M83" s="185"/>
      <c r="N83" s="185"/>
      <c r="O83" s="185"/>
      <c r="P83" s="185"/>
      <c r="Q83" s="185"/>
      <c r="R83" s="185"/>
      <c r="S83" s="185"/>
      <c r="T83" s="185"/>
      <c r="U83" s="185"/>
      <c r="V83" s="185"/>
      <c r="W83" s="185"/>
      <c r="X83" s="185"/>
      <c r="Y83" s="185"/>
      <c r="Z83" s="185"/>
    </row>
    <row r="84" spans="1:26" ht="15.75" customHeight="1" x14ac:dyDescent="0.3">
      <c r="A84" s="185"/>
      <c r="B84" s="185"/>
      <c r="C84" s="185"/>
      <c r="D84" s="185"/>
      <c r="E84" s="185"/>
      <c r="F84" s="185"/>
      <c r="G84" s="185"/>
      <c r="H84" s="185"/>
      <c r="I84" s="185"/>
      <c r="J84" s="185"/>
      <c r="K84" s="185"/>
      <c r="L84" s="185"/>
      <c r="M84" s="185"/>
      <c r="N84" s="185"/>
      <c r="O84" s="185"/>
      <c r="P84" s="185"/>
      <c r="Q84" s="185"/>
      <c r="R84" s="185"/>
      <c r="S84" s="185"/>
      <c r="T84" s="185"/>
      <c r="U84" s="185"/>
      <c r="V84" s="185"/>
      <c r="W84" s="185"/>
      <c r="X84" s="185"/>
      <c r="Y84" s="185"/>
      <c r="Z84" s="185"/>
    </row>
    <row r="85" spans="1:26" ht="15.75" customHeight="1" x14ac:dyDescent="0.3">
      <c r="A85" s="185"/>
      <c r="B85" s="185"/>
      <c r="C85" s="185"/>
      <c r="D85" s="185"/>
      <c r="E85" s="185"/>
      <c r="F85" s="185"/>
      <c r="G85" s="185"/>
      <c r="H85" s="185"/>
      <c r="I85" s="185"/>
      <c r="J85" s="185"/>
      <c r="K85" s="185"/>
      <c r="L85" s="185"/>
      <c r="M85" s="185"/>
      <c r="N85" s="185"/>
      <c r="O85" s="185"/>
      <c r="P85" s="185"/>
      <c r="Q85" s="185"/>
      <c r="R85" s="185"/>
      <c r="S85" s="185"/>
      <c r="T85" s="185"/>
      <c r="U85" s="185"/>
      <c r="V85" s="185"/>
      <c r="W85" s="185"/>
      <c r="X85" s="185"/>
      <c r="Y85" s="185"/>
      <c r="Z85" s="185"/>
    </row>
    <row r="86" spans="1:26" ht="15.75" customHeight="1" x14ac:dyDescent="0.3">
      <c r="A86" s="185"/>
      <c r="B86" s="185"/>
      <c r="C86" s="185"/>
      <c r="D86" s="185"/>
      <c r="E86" s="185"/>
      <c r="F86" s="185"/>
      <c r="G86" s="185"/>
      <c r="H86" s="185"/>
      <c r="I86" s="185"/>
      <c r="J86" s="185"/>
      <c r="K86" s="185"/>
      <c r="L86" s="185"/>
      <c r="M86" s="185"/>
      <c r="N86" s="185"/>
      <c r="O86" s="185"/>
      <c r="P86" s="185"/>
      <c r="Q86" s="185"/>
      <c r="R86" s="185"/>
      <c r="S86" s="185"/>
      <c r="T86" s="185"/>
      <c r="U86" s="185"/>
      <c r="V86" s="185"/>
      <c r="W86" s="185"/>
      <c r="X86" s="185"/>
      <c r="Y86" s="185"/>
      <c r="Z86" s="185"/>
    </row>
    <row r="87" spans="1:26" ht="15.75" customHeight="1" x14ac:dyDescent="0.3">
      <c r="A87" s="18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row>
    <row r="88" spans="1:26" ht="15.75" customHeight="1" x14ac:dyDescent="0.3">
      <c r="A88" s="185"/>
      <c r="B88" s="185"/>
      <c r="C88" s="185"/>
      <c r="D88" s="185"/>
      <c r="E88" s="185"/>
      <c r="F88" s="185"/>
      <c r="G88" s="185"/>
      <c r="H88" s="185"/>
      <c r="I88" s="185"/>
      <c r="J88" s="185"/>
      <c r="K88" s="185"/>
      <c r="L88" s="185"/>
      <c r="M88" s="185"/>
      <c r="N88" s="185"/>
      <c r="O88" s="185"/>
      <c r="P88" s="185"/>
      <c r="Q88" s="185"/>
      <c r="R88" s="185"/>
      <c r="S88" s="185"/>
      <c r="T88" s="185"/>
      <c r="U88" s="185"/>
      <c r="V88" s="185"/>
      <c r="W88" s="185"/>
      <c r="X88" s="185"/>
      <c r="Y88" s="185"/>
      <c r="Z88" s="185"/>
    </row>
    <row r="89" spans="1:26" ht="15.75" customHeight="1" x14ac:dyDescent="0.3">
      <c r="A89" s="185"/>
      <c r="B89" s="185"/>
      <c r="C89" s="185"/>
      <c r="D89" s="185"/>
      <c r="E89" s="185"/>
      <c r="F89" s="185"/>
      <c r="G89" s="185"/>
      <c r="H89" s="185"/>
      <c r="I89" s="185"/>
      <c r="J89" s="185"/>
      <c r="K89" s="185"/>
      <c r="L89" s="185"/>
      <c r="M89" s="185"/>
      <c r="N89" s="185"/>
      <c r="O89" s="185"/>
      <c r="P89" s="185"/>
      <c r="Q89" s="185"/>
      <c r="R89" s="185"/>
      <c r="S89" s="185"/>
      <c r="T89" s="185"/>
      <c r="U89" s="185"/>
      <c r="V89" s="185"/>
      <c r="W89" s="185"/>
      <c r="X89" s="185"/>
      <c r="Y89" s="185"/>
      <c r="Z89" s="185"/>
    </row>
    <row r="90" spans="1:26" ht="15.75" customHeight="1" x14ac:dyDescent="0.3">
      <c r="A90" s="185"/>
      <c r="B90" s="185"/>
      <c r="C90" s="185"/>
      <c r="D90" s="185"/>
      <c r="E90" s="185"/>
      <c r="F90" s="185"/>
      <c r="G90" s="185"/>
      <c r="H90" s="185"/>
      <c r="I90" s="185"/>
      <c r="J90" s="185"/>
      <c r="K90" s="185"/>
      <c r="L90" s="185"/>
      <c r="M90" s="185"/>
      <c r="N90" s="185"/>
      <c r="O90" s="185"/>
      <c r="P90" s="185"/>
      <c r="Q90" s="185"/>
      <c r="R90" s="185"/>
      <c r="S90" s="185"/>
      <c r="T90" s="185"/>
      <c r="U90" s="185"/>
      <c r="V90" s="185"/>
      <c r="W90" s="185"/>
      <c r="X90" s="185"/>
      <c r="Y90" s="185"/>
      <c r="Z90" s="185"/>
    </row>
    <row r="91" spans="1:26" ht="15.75" customHeight="1" x14ac:dyDescent="0.3">
      <c r="A91" s="185"/>
      <c r="B91" s="185"/>
      <c r="C91" s="185"/>
      <c r="D91" s="185"/>
      <c r="E91" s="185"/>
      <c r="F91" s="185"/>
      <c r="G91" s="185"/>
      <c r="H91" s="185"/>
      <c r="I91" s="185"/>
      <c r="J91" s="185"/>
      <c r="K91" s="185"/>
      <c r="L91" s="185"/>
      <c r="M91" s="185"/>
      <c r="N91" s="185"/>
      <c r="O91" s="185"/>
      <c r="P91" s="185"/>
      <c r="Q91" s="185"/>
      <c r="R91" s="185"/>
      <c r="S91" s="185"/>
      <c r="T91" s="185"/>
      <c r="U91" s="185"/>
      <c r="V91" s="185"/>
      <c r="W91" s="185"/>
      <c r="X91" s="185"/>
      <c r="Y91" s="185"/>
      <c r="Z91" s="185"/>
    </row>
    <row r="92" spans="1:26" ht="15.75" customHeight="1" x14ac:dyDescent="0.3">
      <c r="A92" s="185"/>
      <c r="B92" s="185"/>
      <c r="C92" s="185"/>
      <c r="D92" s="185"/>
      <c r="E92" s="185"/>
      <c r="F92" s="185"/>
      <c r="G92" s="185"/>
      <c r="H92" s="185"/>
      <c r="I92" s="185"/>
      <c r="J92" s="185"/>
      <c r="K92" s="185"/>
      <c r="L92" s="185"/>
      <c r="M92" s="185"/>
      <c r="N92" s="185"/>
      <c r="O92" s="185"/>
      <c r="P92" s="185"/>
      <c r="Q92" s="185"/>
      <c r="R92" s="185"/>
      <c r="S92" s="185"/>
      <c r="T92" s="185"/>
      <c r="U92" s="185"/>
      <c r="V92" s="185"/>
      <c r="W92" s="185"/>
      <c r="X92" s="185"/>
      <c r="Y92" s="185"/>
      <c r="Z92" s="185"/>
    </row>
    <row r="93" spans="1:26" ht="15.75" customHeight="1" x14ac:dyDescent="0.3">
      <c r="A93" s="185"/>
      <c r="B93" s="185"/>
      <c r="C93" s="185"/>
      <c r="D93" s="185"/>
      <c r="E93" s="185"/>
      <c r="F93" s="185"/>
      <c r="G93" s="185"/>
      <c r="H93" s="185"/>
      <c r="I93" s="185"/>
      <c r="J93" s="185"/>
      <c r="K93" s="185"/>
      <c r="L93" s="185"/>
      <c r="M93" s="185"/>
      <c r="N93" s="185"/>
      <c r="O93" s="185"/>
      <c r="P93" s="185"/>
      <c r="Q93" s="185"/>
      <c r="R93" s="185"/>
      <c r="S93" s="185"/>
      <c r="T93" s="185"/>
      <c r="U93" s="185"/>
      <c r="V93" s="185"/>
      <c r="W93" s="185"/>
      <c r="X93" s="185"/>
      <c r="Y93" s="185"/>
      <c r="Z93" s="185"/>
    </row>
    <row r="94" spans="1:26" ht="15.75" customHeight="1" x14ac:dyDescent="0.3">
      <c r="A94" s="185"/>
      <c r="B94" s="185"/>
      <c r="C94" s="185"/>
      <c r="D94" s="185"/>
      <c r="E94" s="185"/>
      <c r="F94" s="185"/>
      <c r="G94" s="185"/>
      <c r="H94" s="185"/>
      <c r="I94" s="185"/>
      <c r="J94" s="185"/>
      <c r="K94" s="185"/>
      <c r="L94" s="185"/>
      <c r="M94" s="185"/>
      <c r="N94" s="185"/>
      <c r="O94" s="185"/>
      <c r="P94" s="185"/>
      <c r="Q94" s="185"/>
      <c r="R94" s="185"/>
      <c r="S94" s="185"/>
      <c r="T94" s="185"/>
      <c r="U94" s="185"/>
      <c r="V94" s="185"/>
      <c r="W94" s="185"/>
      <c r="X94" s="185"/>
      <c r="Y94" s="185"/>
      <c r="Z94" s="185"/>
    </row>
    <row r="95" spans="1:26" ht="15.75" customHeight="1" x14ac:dyDescent="0.3">
      <c r="A95" s="185"/>
      <c r="B95" s="185"/>
      <c r="C95" s="185"/>
      <c r="D95" s="185"/>
      <c r="E95" s="185"/>
      <c r="F95" s="185"/>
      <c r="G95" s="185"/>
      <c r="H95" s="185"/>
      <c r="I95" s="185"/>
      <c r="J95" s="185"/>
      <c r="K95" s="185"/>
      <c r="L95" s="185"/>
      <c r="M95" s="185"/>
      <c r="N95" s="185"/>
      <c r="O95" s="185"/>
      <c r="P95" s="185"/>
      <c r="Q95" s="185"/>
      <c r="R95" s="185"/>
      <c r="S95" s="185"/>
      <c r="T95" s="185"/>
      <c r="U95" s="185"/>
      <c r="V95" s="185"/>
      <c r="W95" s="185"/>
      <c r="X95" s="185"/>
      <c r="Y95" s="185"/>
      <c r="Z95" s="185"/>
    </row>
    <row r="96" spans="1:26" ht="15.75" customHeight="1" x14ac:dyDescent="0.3">
      <c r="A96" s="18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row>
    <row r="97" spans="1:26" ht="15.75" customHeight="1" x14ac:dyDescent="0.3">
      <c r="A97" s="18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row>
    <row r="98" spans="1:26" ht="15.75" customHeight="1" x14ac:dyDescent="0.3">
      <c r="A98" s="18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row>
    <row r="99" spans="1:26" ht="15.75" customHeight="1" x14ac:dyDescent="0.3">
      <c r="A99" s="185"/>
      <c r="B99" s="185"/>
      <c r="C99" s="185"/>
      <c r="D99" s="185"/>
      <c r="E99" s="185"/>
      <c r="F99" s="185"/>
      <c r="G99" s="185"/>
      <c r="H99" s="185"/>
      <c r="I99" s="185"/>
      <c r="J99" s="185"/>
      <c r="K99" s="185"/>
      <c r="L99" s="185"/>
      <c r="M99" s="185"/>
      <c r="N99" s="185"/>
      <c r="O99" s="185"/>
      <c r="P99" s="185"/>
      <c r="Q99" s="185"/>
      <c r="R99" s="185"/>
      <c r="S99" s="185"/>
      <c r="T99" s="185"/>
      <c r="U99" s="185"/>
      <c r="V99" s="185"/>
      <c r="W99" s="185"/>
      <c r="X99" s="185"/>
      <c r="Y99" s="185"/>
      <c r="Z99" s="185"/>
    </row>
    <row r="100" spans="1:26" ht="15.75" customHeight="1" x14ac:dyDescent="0.3">
      <c r="A100" s="185"/>
      <c r="B100" s="185"/>
      <c r="C100" s="185"/>
      <c r="D100" s="185"/>
      <c r="E100" s="185"/>
      <c r="F100" s="185"/>
      <c r="G100" s="185"/>
      <c r="H100" s="185"/>
      <c r="I100" s="185"/>
      <c r="J100" s="185"/>
      <c r="K100" s="185"/>
      <c r="L100" s="185"/>
      <c r="M100" s="185"/>
      <c r="N100" s="185"/>
      <c r="O100" s="185"/>
      <c r="P100" s="185"/>
      <c r="Q100" s="185"/>
      <c r="R100" s="185"/>
      <c r="S100" s="185"/>
      <c r="T100" s="185"/>
      <c r="U100" s="185"/>
      <c r="V100" s="185"/>
      <c r="W100" s="185"/>
      <c r="X100" s="185"/>
      <c r="Y100" s="185"/>
      <c r="Z100" s="185"/>
    </row>
    <row r="101" spans="1:26" ht="15.75" customHeight="1" x14ac:dyDescent="0.3">
      <c r="A101" s="185"/>
      <c r="B101" s="185"/>
      <c r="C101" s="185"/>
      <c r="D101" s="185"/>
      <c r="E101" s="185"/>
      <c r="F101" s="185"/>
      <c r="G101" s="185"/>
      <c r="H101" s="185"/>
      <c r="I101" s="185"/>
      <c r="J101" s="185"/>
      <c r="K101" s="185"/>
      <c r="L101" s="185"/>
      <c r="M101" s="185"/>
      <c r="N101" s="185"/>
      <c r="O101" s="185"/>
      <c r="P101" s="185"/>
      <c r="Q101" s="185"/>
      <c r="R101" s="185"/>
      <c r="S101" s="185"/>
      <c r="T101" s="185"/>
      <c r="U101" s="185"/>
      <c r="V101" s="185"/>
      <c r="W101" s="185"/>
      <c r="X101" s="185"/>
      <c r="Y101" s="185"/>
      <c r="Z101" s="185"/>
    </row>
    <row r="102" spans="1:26" ht="15.75" customHeight="1" x14ac:dyDescent="0.3">
      <c r="A102" s="185"/>
      <c r="B102" s="185"/>
      <c r="C102" s="185"/>
      <c r="D102" s="185"/>
      <c r="E102" s="185"/>
      <c r="F102" s="185"/>
      <c r="G102" s="185"/>
      <c r="H102" s="185"/>
      <c r="I102" s="185"/>
      <c r="J102" s="185"/>
      <c r="K102" s="185"/>
      <c r="L102" s="185"/>
      <c r="M102" s="185"/>
      <c r="N102" s="185"/>
      <c r="O102" s="185"/>
      <c r="P102" s="185"/>
      <c r="Q102" s="185"/>
      <c r="R102" s="185"/>
      <c r="S102" s="185"/>
      <c r="T102" s="185"/>
      <c r="U102" s="185"/>
      <c r="V102" s="185"/>
      <c r="W102" s="185"/>
      <c r="X102" s="185"/>
      <c r="Y102" s="185"/>
      <c r="Z102" s="185"/>
    </row>
    <row r="103" spans="1:26" ht="15.75" customHeight="1" x14ac:dyDescent="0.3">
      <c r="A103" s="185"/>
      <c r="B103" s="185"/>
      <c r="C103" s="185"/>
      <c r="D103" s="185"/>
      <c r="E103" s="185"/>
      <c r="F103" s="185"/>
      <c r="G103" s="185"/>
      <c r="H103" s="185"/>
      <c r="I103" s="185"/>
      <c r="J103" s="185"/>
      <c r="K103" s="185"/>
      <c r="L103" s="185"/>
      <c r="M103" s="185"/>
      <c r="N103" s="185"/>
      <c r="O103" s="185"/>
      <c r="P103" s="185"/>
      <c r="Q103" s="185"/>
      <c r="R103" s="185"/>
      <c r="S103" s="185"/>
      <c r="T103" s="185"/>
      <c r="U103" s="185"/>
      <c r="V103" s="185"/>
      <c r="W103" s="185"/>
      <c r="X103" s="185"/>
      <c r="Y103" s="185"/>
      <c r="Z103" s="185"/>
    </row>
    <row r="104" spans="1:26" ht="15.75" customHeight="1" x14ac:dyDescent="0.3">
      <c r="A104" s="185"/>
      <c r="B104" s="185"/>
      <c r="C104" s="185"/>
      <c r="D104" s="185"/>
      <c r="E104" s="185"/>
      <c r="F104" s="185"/>
      <c r="G104" s="185"/>
      <c r="H104" s="185"/>
      <c r="I104" s="185"/>
      <c r="J104" s="185"/>
      <c r="K104" s="185"/>
      <c r="L104" s="185"/>
      <c r="M104" s="185"/>
      <c r="N104" s="185"/>
      <c r="O104" s="185"/>
      <c r="P104" s="185"/>
      <c r="Q104" s="185"/>
      <c r="R104" s="185"/>
      <c r="S104" s="185"/>
      <c r="T104" s="185"/>
      <c r="U104" s="185"/>
      <c r="V104" s="185"/>
      <c r="W104" s="185"/>
      <c r="X104" s="185"/>
      <c r="Y104" s="185"/>
      <c r="Z104" s="185"/>
    </row>
    <row r="105" spans="1:26" ht="15.75" customHeight="1" x14ac:dyDescent="0.3">
      <c r="A105" s="185"/>
      <c r="B105" s="185"/>
      <c r="C105" s="185"/>
      <c r="D105" s="185"/>
      <c r="E105" s="185"/>
      <c r="F105" s="185"/>
      <c r="G105" s="185"/>
      <c r="H105" s="185"/>
      <c r="I105" s="185"/>
      <c r="J105" s="185"/>
      <c r="K105" s="185"/>
      <c r="L105" s="185"/>
      <c r="M105" s="185"/>
      <c r="N105" s="185"/>
      <c r="O105" s="185"/>
      <c r="P105" s="185"/>
      <c r="Q105" s="185"/>
      <c r="R105" s="185"/>
      <c r="S105" s="185"/>
      <c r="T105" s="185"/>
      <c r="U105" s="185"/>
      <c r="V105" s="185"/>
      <c r="W105" s="185"/>
      <c r="X105" s="185"/>
      <c r="Y105" s="185"/>
      <c r="Z105" s="185"/>
    </row>
    <row r="106" spans="1:26" ht="15.75" customHeight="1" x14ac:dyDescent="0.3">
      <c r="A106" s="185"/>
      <c r="B106" s="185"/>
      <c r="C106" s="185"/>
      <c r="D106" s="185"/>
      <c r="E106" s="185"/>
      <c r="F106" s="185"/>
      <c r="G106" s="185"/>
      <c r="H106" s="185"/>
      <c r="I106" s="185"/>
      <c r="J106" s="185"/>
      <c r="K106" s="185"/>
      <c r="L106" s="185"/>
      <c r="M106" s="185"/>
      <c r="N106" s="185"/>
      <c r="O106" s="185"/>
      <c r="P106" s="185"/>
      <c r="Q106" s="185"/>
      <c r="R106" s="185"/>
      <c r="S106" s="185"/>
      <c r="T106" s="185"/>
      <c r="U106" s="185"/>
      <c r="V106" s="185"/>
      <c r="W106" s="185"/>
      <c r="X106" s="185"/>
      <c r="Y106" s="185"/>
      <c r="Z106" s="185"/>
    </row>
    <row r="107" spans="1:26" ht="15.75" customHeight="1" x14ac:dyDescent="0.3">
      <c r="A107" s="185"/>
      <c r="B107" s="185"/>
      <c r="C107" s="185"/>
      <c r="D107" s="185"/>
      <c r="E107" s="185"/>
      <c r="F107" s="185"/>
      <c r="G107" s="185"/>
      <c r="H107" s="185"/>
      <c r="I107" s="185"/>
      <c r="J107" s="185"/>
      <c r="K107" s="185"/>
      <c r="L107" s="185"/>
      <c r="M107" s="185"/>
      <c r="N107" s="185"/>
      <c r="O107" s="185"/>
      <c r="P107" s="185"/>
      <c r="Q107" s="185"/>
      <c r="R107" s="185"/>
      <c r="S107" s="185"/>
      <c r="T107" s="185"/>
      <c r="U107" s="185"/>
      <c r="V107" s="185"/>
      <c r="W107" s="185"/>
      <c r="X107" s="185"/>
      <c r="Y107" s="185"/>
      <c r="Z107" s="185"/>
    </row>
    <row r="108" spans="1:26" ht="15.75" customHeight="1" x14ac:dyDescent="0.3">
      <c r="A108" s="185"/>
      <c r="B108" s="185"/>
      <c r="C108" s="185"/>
      <c r="D108" s="185"/>
      <c r="E108" s="185"/>
      <c r="F108" s="185"/>
      <c r="G108" s="185"/>
      <c r="H108" s="185"/>
      <c r="I108" s="185"/>
      <c r="J108" s="185"/>
      <c r="K108" s="185"/>
      <c r="L108" s="185"/>
      <c r="M108" s="185"/>
      <c r="N108" s="185"/>
      <c r="O108" s="185"/>
      <c r="P108" s="185"/>
      <c r="Q108" s="185"/>
      <c r="R108" s="185"/>
      <c r="S108" s="185"/>
      <c r="T108" s="185"/>
      <c r="U108" s="185"/>
      <c r="V108" s="185"/>
      <c r="W108" s="185"/>
      <c r="X108" s="185"/>
      <c r="Y108" s="185"/>
      <c r="Z108" s="185"/>
    </row>
    <row r="109" spans="1:26" ht="15.75" customHeight="1" x14ac:dyDescent="0.3">
      <c r="A109" s="185"/>
      <c r="B109" s="185"/>
      <c r="C109" s="185"/>
      <c r="D109" s="185"/>
      <c r="E109" s="185"/>
      <c r="F109" s="185"/>
      <c r="G109" s="185"/>
      <c r="H109" s="185"/>
      <c r="I109" s="185"/>
      <c r="J109" s="185"/>
      <c r="K109" s="185"/>
      <c r="L109" s="185"/>
      <c r="M109" s="185"/>
      <c r="N109" s="185"/>
      <c r="O109" s="185"/>
      <c r="P109" s="185"/>
      <c r="Q109" s="185"/>
      <c r="R109" s="185"/>
      <c r="S109" s="185"/>
      <c r="T109" s="185"/>
      <c r="U109" s="185"/>
      <c r="V109" s="185"/>
      <c r="W109" s="185"/>
      <c r="X109" s="185"/>
      <c r="Y109" s="185"/>
      <c r="Z109" s="185"/>
    </row>
    <row r="110" spans="1:26" ht="15.75" customHeight="1" x14ac:dyDescent="0.3">
      <c r="A110" s="185"/>
      <c r="B110" s="185"/>
      <c r="C110" s="185"/>
      <c r="D110" s="185"/>
      <c r="E110" s="185"/>
      <c r="F110" s="185"/>
      <c r="G110" s="185"/>
      <c r="H110" s="185"/>
      <c r="I110" s="185"/>
      <c r="J110" s="185"/>
      <c r="K110" s="185"/>
      <c r="L110" s="185"/>
      <c r="M110" s="185"/>
      <c r="N110" s="185"/>
      <c r="O110" s="185"/>
      <c r="P110" s="185"/>
      <c r="Q110" s="185"/>
      <c r="R110" s="185"/>
      <c r="S110" s="185"/>
      <c r="T110" s="185"/>
      <c r="U110" s="185"/>
      <c r="V110" s="185"/>
      <c r="W110" s="185"/>
      <c r="X110" s="185"/>
      <c r="Y110" s="185"/>
      <c r="Z110" s="185"/>
    </row>
    <row r="111" spans="1:26" ht="15.75" customHeight="1" x14ac:dyDescent="0.3">
      <c r="A111" s="185"/>
      <c r="B111" s="185"/>
      <c r="C111" s="185"/>
      <c r="D111" s="185"/>
      <c r="E111" s="185"/>
      <c r="F111" s="185"/>
      <c r="G111" s="185"/>
      <c r="H111" s="185"/>
      <c r="I111" s="185"/>
      <c r="J111" s="185"/>
      <c r="K111" s="185"/>
      <c r="L111" s="185"/>
      <c r="M111" s="185"/>
      <c r="N111" s="185"/>
      <c r="O111" s="185"/>
      <c r="P111" s="185"/>
      <c r="Q111" s="185"/>
      <c r="R111" s="185"/>
      <c r="S111" s="185"/>
      <c r="T111" s="185"/>
      <c r="U111" s="185"/>
      <c r="V111" s="185"/>
      <c r="W111" s="185"/>
      <c r="X111" s="185"/>
      <c r="Y111" s="185"/>
      <c r="Z111" s="185"/>
    </row>
    <row r="112" spans="1:26" ht="15.75" customHeight="1" x14ac:dyDescent="0.3">
      <c r="A112" s="185"/>
      <c r="B112" s="185"/>
      <c r="C112" s="185"/>
      <c r="D112" s="185"/>
      <c r="E112" s="185"/>
      <c r="F112" s="185"/>
      <c r="G112" s="185"/>
      <c r="H112" s="185"/>
      <c r="I112" s="185"/>
      <c r="J112" s="185"/>
      <c r="K112" s="185"/>
      <c r="L112" s="185"/>
      <c r="M112" s="185"/>
      <c r="N112" s="185"/>
      <c r="O112" s="185"/>
      <c r="P112" s="185"/>
      <c r="Q112" s="185"/>
      <c r="R112" s="185"/>
      <c r="S112" s="185"/>
      <c r="T112" s="185"/>
      <c r="U112" s="185"/>
      <c r="V112" s="185"/>
      <c r="W112" s="185"/>
      <c r="X112" s="185"/>
      <c r="Y112" s="185"/>
      <c r="Z112" s="185"/>
    </row>
    <row r="113" spans="1:26" ht="15.75" customHeight="1" x14ac:dyDescent="0.3">
      <c r="A113" s="185"/>
      <c r="B113" s="185"/>
      <c r="C113" s="185"/>
      <c r="D113" s="185"/>
      <c r="E113" s="185"/>
      <c r="F113" s="185"/>
      <c r="G113" s="185"/>
      <c r="H113" s="185"/>
      <c r="I113" s="185"/>
      <c r="J113" s="185"/>
      <c r="K113" s="185"/>
      <c r="L113" s="185"/>
      <c r="M113" s="185"/>
      <c r="N113" s="185"/>
      <c r="O113" s="185"/>
      <c r="P113" s="185"/>
      <c r="Q113" s="185"/>
      <c r="R113" s="185"/>
      <c r="S113" s="185"/>
      <c r="T113" s="185"/>
      <c r="U113" s="185"/>
      <c r="V113" s="185"/>
      <c r="W113" s="185"/>
      <c r="X113" s="185"/>
      <c r="Y113" s="185"/>
      <c r="Z113" s="185"/>
    </row>
    <row r="114" spans="1:26" ht="15.75" customHeight="1" x14ac:dyDescent="0.3">
      <c r="A114" s="185"/>
      <c r="B114" s="185"/>
      <c r="C114" s="185"/>
      <c r="D114" s="185"/>
      <c r="E114" s="185"/>
      <c r="F114" s="185"/>
      <c r="G114" s="185"/>
      <c r="H114" s="185"/>
      <c r="I114" s="185"/>
      <c r="J114" s="185"/>
      <c r="K114" s="185"/>
      <c r="L114" s="185"/>
      <c r="M114" s="185"/>
      <c r="N114" s="185"/>
      <c r="O114" s="185"/>
      <c r="P114" s="185"/>
      <c r="Q114" s="185"/>
      <c r="R114" s="185"/>
      <c r="S114" s="185"/>
      <c r="T114" s="185"/>
      <c r="U114" s="185"/>
      <c r="V114" s="185"/>
      <c r="W114" s="185"/>
      <c r="X114" s="185"/>
      <c r="Y114" s="185"/>
      <c r="Z114" s="185"/>
    </row>
    <row r="115" spans="1:26" ht="15.75" customHeight="1" x14ac:dyDescent="0.3">
      <c r="A115" s="185"/>
      <c r="B115" s="185"/>
      <c r="C115" s="185"/>
      <c r="D115" s="185"/>
      <c r="E115" s="185"/>
      <c r="F115" s="185"/>
      <c r="G115" s="185"/>
      <c r="H115" s="185"/>
      <c r="I115" s="185"/>
      <c r="J115" s="185"/>
      <c r="K115" s="185"/>
      <c r="L115" s="185"/>
      <c r="M115" s="185"/>
      <c r="N115" s="185"/>
      <c r="O115" s="185"/>
      <c r="P115" s="185"/>
      <c r="Q115" s="185"/>
      <c r="R115" s="185"/>
      <c r="S115" s="185"/>
      <c r="T115" s="185"/>
      <c r="U115" s="185"/>
      <c r="V115" s="185"/>
      <c r="W115" s="185"/>
      <c r="X115" s="185"/>
      <c r="Y115" s="185"/>
      <c r="Z115" s="185"/>
    </row>
    <row r="116" spans="1:26" ht="15.75" customHeight="1" x14ac:dyDescent="0.3">
      <c r="A116" s="185"/>
      <c r="B116" s="185"/>
      <c r="C116" s="185"/>
      <c r="D116" s="185"/>
      <c r="E116" s="185"/>
      <c r="F116" s="185"/>
      <c r="G116" s="185"/>
      <c r="H116" s="185"/>
      <c r="I116" s="185"/>
      <c r="J116" s="185"/>
      <c r="K116" s="185"/>
      <c r="L116" s="185"/>
      <c r="M116" s="185"/>
      <c r="N116" s="185"/>
      <c r="O116" s="185"/>
      <c r="P116" s="185"/>
      <c r="Q116" s="185"/>
      <c r="R116" s="185"/>
      <c r="S116" s="185"/>
      <c r="T116" s="185"/>
      <c r="U116" s="185"/>
      <c r="V116" s="185"/>
      <c r="W116" s="185"/>
      <c r="X116" s="185"/>
      <c r="Y116" s="185"/>
      <c r="Z116" s="185"/>
    </row>
    <row r="117" spans="1:26" ht="15.75" customHeight="1" x14ac:dyDescent="0.3">
      <c r="A117" s="185"/>
      <c r="B117" s="185"/>
      <c r="C117" s="185"/>
      <c r="D117" s="185"/>
      <c r="E117" s="185"/>
      <c r="F117" s="185"/>
      <c r="G117" s="185"/>
      <c r="H117" s="185"/>
      <c r="I117" s="185"/>
      <c r="J117" s="185"/>
      <c r="K117" s="185"/>
      <c r="L117" s="185"/>
      <c r="M117" s="185"/>
      <c r="N117" s="185"/>
      <c r="O117" s="185"/>
      <c r="P117" s="185"/>
      <c r="Q117" s="185"/>
      <c r="R117" s="185"/>
      <c r="S117" s="185"/>
      <c r="T117" s="185"/>
      <c r="U117" s="185"/>
      <c r="V117" s="185"/>
      <c r="W117" s="185"/>
      <c r="X117" s="185"/>
      <c r="Y117" s="185"/>
      <c r="Z117" s="185"/>
    </row>
    <row r="118" spans="1:26" ht="15.75" customHeight="1" x14ac:dyDescent="0.3">
      <c r="A118" s="185"/>
      <c r="B118" s="185"/>
      <c r="C118" s="185"/>
      <c r="D118" s="185"/>
      <c r="E118" s="185"/>
      <c r="F118" s="185"/>
      <c r="G118" s="185"/>
      <c r="H118" s="185"/>
      <c r="I118" s="185"/>
      <c r="J118" s="185"/>
      <c r="K118" s="185"/>
      <c r="L118" s="185"/>
      <c r="M118" s="185"/>
      <c r="N118" s="185"/>
      <c r="O118" s="185"/>
      <c r="P118" s="185"/>
      <c r="Q118" s="185"/>
      <c r="R118" s="185"/>
      <c r="S118" s="185"/>
      <c r="T118" s="185"/>
      <c r="U118" s="185"/>
      <c r="V118" s="185"/>
      <c r="W118" s="185"/>
      <c r="X118" s="185"/>
      <c r="Y118" s="185"/>
      <c r="Z118" s="185"/>
    </row>
    <row r="119" spans="1:26" ht="15.75" customHeight="1" x14ac:dyDescent="0.3">
      <c r="A119" s="185"/>
      <c r="B119" s="185"/>
      <c r="C119" s="185"/>
      <c r="D119" s="185"/>
      <c r="E119" s="185"/>
      <c r="F119" s="185"/>
      <c r="G119" s="185"/>
      <c r="H119" s="185"/>
      <c r="I119" s="185"/>
      <c r="J119" s="185"/>
      <c r="K119" s="185"/>
      <c r="L119" s="185"/>
      <c r="M119" s="185"/>
      <c r="N119" s="185"/>
      <c r="O119" s="185"/>
      <c r="P119" s="185"/>
      <c r="Q119" s="185"/>
      <c r="R119" s="185"/>
      <c r="S119" s="185"/>
      <c r="T119" s="185"/>
      <c r="U119" s="185"/>
      <c r="V119" s="185"/>
      <c r="W119" s="185"/>
      <c r="X119" s="185"/>
      <c r="Y119" s="185"/>
      <c r="Z119" s="185"/>
    </row>
    <row r="120" spans="1:26" ht="15.75" customHeight="1" x14ac:dyDescent="0.3">
      <c r="A120" s="18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row>
    <row r="121" spans="1:26" ht="15.75" customHeight="1" x14ac:dyDescent="0.3">
      <c r="A121" s="185"/>
      <c r="B121" s="185"/>
      <c r="C121" s="185"/>
      <c r="D121" s="185"/>
      <c r="E121" s="185"/>
      <c r="F121" s="185"/>
      <c r="G121" s="185"/>
      <c r="H121" s="185"/>
      <c r="I121" s="185"/>
      <c r="J121" s="185"/>
      <c r="K121" s="185"/>
      <c r="L121" s="185"/>
      <c r="M121" s="185"/>
      <c r="N121" s="185"/>
      <c r="O121" s="185"/>
      <c r="P121" s="185"/>
      <c r="Q121" s="185"/>
      <c r="R121" s="185"/>
      <c r="S121" s="185"/>
      <c r="T121" s="185"/>
      <c r="U121" s="185"/>
      <c r="V121" s="185"/>
      <c r="W121" s="185"/>
      <c r="X121" s="185"/>
      <c r="Y121" s="185"/>
      <c r="Z121" s="185"/>
    </row>
    <row r="122" spans="1:26" ht="15.75" customHeight="1" x14ac:dyDescent="0.3">
      <c r="A122" s="185"/>
      <c r="B122" s="185"/>
      <c r="C122" s="185"/>
      <c r="D122" s="185"/>
      <c r="E122" s="185"/>
      <c r="F122" s="185"/>
      <c r="G122" s="185"/>
      <c r="H122" s="185"/>
      <c r="I122" s="185"/>
      <c r="J122" s="185"/>
      <c r="K122" s="185"/>
      <c r="L122" s="185"/>
      <c r="M122" s="185"/>
      <c r="N122" s="185"/>
      <c r="O122" s="185"/>
      <c r="P122" s="185"/>
      <c r="Q122" s="185"/>
      <c r="R122" s="185"/>
      <c r="S122" s="185"/>
      <c r="T122" s="185"/>
      <c r="U122" s="185"/>
      <c r="V122" s="185"/>
      <c r="W122" s="185"/>
      <c r="X122" s="185"/>
      <c r="Y122" s="185"/>
      <c r="Z122" s="185"/>
    </row>
    <row r="123" spans="1:26" ht="15.75" customHeight="1" x14ac:dyDescent="0.3">
      <c r="A123" s="185"/>
      <c r="B123" s="185"/>
      <c r="C123" s="185"/>
      <c r="D123" s="185"/>
      <c r="E123" s="185"/>
      <c r="F123" s="185"/>
      <c r="G123" s="185"/>
      <c r="H123" s="185"/>
      <c r="I123" s="185"/>
      <c r="J123" s="185"/>
      <c r="K123" s="185"/>
      <c r="L123" s="185"/>
      <c r="M123" s="185"/>
      <c r="N123" s="185"/>
      <c r="O123" s="185"/>
      <c r="P123" s="185"/>
      <c r="Q123" s="185"/>
      <c r="R123" s="185"/>
      <c r="S123" s="185"/>
      <c r="T123" s="185"/>
      <c r="U123" s="185"/>
      <c r="V123" s="185"/>
      <c r="W123" s="185"/>
      <c r="X123" s="185"/>
      <c r="Y123" s="185"/>
      <c r="Z123" s="185"/>
    </row>
    <row r="124" spans="1:26" ht="15.75" customHeight="1" x14ac:dyDescent="0.3">
      <c r="A124" s="185"/>
      <c r="B124" s="185"/>
      <c r="C124" s="185"/>
      <c r="D124" s="185"/>
      <c r="E124" s="185"/>
      <c r="F124" s="185"/>
      <c r="G124" s="185"/>
      <c r="H124" s="185"/>
      <c r="I124" s="185"/>
      <c r="J124" s="185"/>
      <c r="K124" s="185"/>
      <c r="L124" s="185"/>
      <c r="M124" s="185"/>
      <c r="N124" s="185"/>
      <c r="O124" s="185"/>
      <c r="P124" s="185"/>
      <c r="Q124" s="185"/>
      <c r="R124" s="185"/>
      <c r="S124" s="185"/>
      <c r="T124" s="185"/>
      <c r="U124" s="185"/>
      <c r="V124" s="185"/>
      <c r="W124" s="185"/>
      <c r="X124" s="185"/>
      <c r="Y124" s="185"/>
      <c r="Z124" s="185"/>
    </row>
    <row r="125" spans="1:26" ht="15.75" customHeight="1" x14ac:dyDescent="0.3">
      <c r="A125" s="185"/>
      <c r="B125" s="185"/>
      <c r="C125" s="185"/>
      <c r="D125" s="185"/>
      <c r="E125" s="185"/>
      <c r="F125" s="185"/>
      <c r="G125" s="185"/>
      <c r="H125" s="185"/>
      <c r="I125" s="185"/>
      <c r="J125" s="185"/>
      <c r="K125" s="185"/>
      <c r="L125" s="185"/>
      <c r="M125" s="185"/>
      <c r="N125" s="185"/>
      <c r="O125" s="185"/>
      <c r="P125" s="185"/>
      <c r="Q125" s="185"/>
      <c r="R125" s="185"/>
      <c r="S125" s="185"/>
      <c r="T125" s="185"/>
      <c r="U125" s="185"/>
      <c r="V125" s="185"/>
      <c r="W125" s="185"/>
      <c r="X125" s="185"/>
      <c r="Y125" s="185"/>
      <c r="Z125" s="185"/>
    </row>
    <row r="126" spans="1:26" ht="15.75" customHeight="1" x14ac:dyDescent="0.3">
      <c r="A126" s="185"/>
      <c r="B126" s="185"/>
      <c r="C126" s="185"/>
      <c r="D126" s="185"/>
      <c r="E126" s="185"/>
      <c r="F126" s="185"/>
      <c r="G126" s="185"/>
      <c r="H126" s="185"/>
      <c r="I126" s="185"/>
      <c r="J126" s="185"/>
      <c r="K126" s="185"/>
      <c r="L126" s="185"/>
      <c r="M126" s="185"/>
      <c r="N126" s="185"/>
      <c r="O126" s="185"/>
      <c r="P126" s="185"/>
      <c r="Q126" s="185"/>
      <c r="R126" s="185"/>
      <c r="S126" s="185"/>
      <c r="T126" s="185"/>
      <c r="U126" s="185"/>
      <c r="V126" s="185"/>
      <c r="W126" s="185"/>
      <c r="X126" s="185"/>
      <c r="Y126" s="185"/>
      <c r="Z126" s="185"/>
    </row>
    <row r="127" spans="1:26" ht="15.75" customHeight="1" x14ac:dyDescent="0.3">
      <c r="A127" s="185"/>
      <c r="B127" s="185"/>
      <c r="C127" s="185"/>
      <c r="D127" s="185"/>
      <c r="E127" s="185"/>
      <c r="F127" s="185"/>
      <c r="G127" s="185"/>
      <c r="H127" s="185"/>
      <c r="I127" s="185"/>
      <c r="J127" s="185"/>
      <c r="K127" s="185"/>
      <c r="L127" s="185"/>
      <c r="M127" s="185"/>
      <c r="N127" s="185"/>
      <c r="O127" s="185"/>
      <c r="P127" s="185"/>
      <c r="Q127" s="185"/>
      <c r="R127" s="185"/>
      <c r="S127" s="185"/>
      <c r="T127" s="185"/>
      <c r="U127" s="185"/>
      <c r="V127" s="185"/>
      <c r="W127" s="185"/>
      <c r="X127" s="185"/>
      <c r="Y127" s="185"/>
      <c r="Z127" s="185"/>
    </row>
    <row r="128" spans="1:26" ht="15.75" customHeight="1" x14ac:dyDescent="0.3">
      <c r="A128" s="185"/>
      <c r="B128" s="185"/>
      <c r="C128" s="185"/>
      <c r="D128" s="185"/>
      <c r="E128" s="185"/>
      <c r="F128" s="185"/>
      <c r="G128" s="185"/>
      <c r="H128" s="185"/>
      <c r="I128" s="185"/>
      <c r="J128" s="185"/>
      <c r="K128" s="185"/>
      <c r="L128" s="185"/>
      <c r="M128" s="185"/>
      <c r="N128" s="185"/>
      <c r="O128" s="185"/>
      <c r="P128" s="185"/>
      <c r="Q128" s="185"/>
      <c r="R128" s="185"/>
      <c r="S128" s="185"/>
      <c r="T128" s="185"/>
      <c r="U128" s="185"/>
      <c r="V128" s="185"/>
      <c r="W128" s="185"/>
      <c r="X128" s="185"/>
      <c r="Y128" s="185"/>
      <c r="Z128" s="185"/>
    </row>
    <row r="129" spans="1:26" ht="15.75" customHeight="1" x14ac:dyDescent="0.3">
      <c r="A129" s="185"/>
      <c r="B129" s="185"/>
      <c r="C129" s="185"/>
      <c r="D129" s="185"/>
      <c r="E129" s="185"/>
      <c r="F129" s="185"/>
      <c r="G129" s="185"/>
      <c r="H129" s="185"/>
      <c r="I129" s="185"/>
      <c r="J129" s="185"/>
      <c r="K129" s="185"/>
      <c r="L129" s="185"/>
      <c r="M129" s="185"/>
      <c r="N129" s="185"/>
      <c r="O129" s="185"/>
      <c r="P129" s="185"/>
      <c r="Q129" s="185"/>
      <c r="R129" s="185"/>
      <c r="S129" s="185"/>
      <c r="T129" s="185"/>
      <c r="U129" s="185"/>
      <c r="V129" s="185"/>
      <c r="W129" s="185"/>
      <c r="X129" s="185"/>
      <c r="Y129" s="185"/>
      <c r="Z129" s="185"/>
    </row>
    <row r="130" spans="1:26" ht="15.75" customHeight="1" x14ac:dyDescent="0.3">
      <c r="A130" s="185"/>
      <c r="B130" s="185"/>
      <c r="C130" s="185"/>
      <c r="D130" s="185"/>
      <c r="E130" s="185"/>
      <c r="F130" s="185"/>
      <c r="G130" s="185"/>
      <c r="H130" s="185"/>
      <c r="I130" s="185"/>
      <c r="J130" s="185"/>
      <c r="K130" s="185"/>
      <c r="L130" s="185"/>
      <c r="M130" s="185"/>
      <c r="N130" s="185"/>
      <c r="O130" s="185"/>
      <c r="P130" s="185"/>
      <c r="Q130" s="185"/>
      <c r="R130" s="185"/>
      <c r="S130" s="185"/>
      <c r="T130" s="185"/>
      <c r="U130" s="185"/>
      <c r="V130" s="185"/>
      <c r="W130" s="185"/>
      <c r="X130" s="185"/>
      <c r="Y130" s="185"/>
      <c r="Z130" s="185"/>
    </row>
    <row r="131" spans="1:26" ht="15.75" customHeight="1" x14ac:dyDescent="0.3">
      <c r="A131" s="185"/>
      <c r="B131" s="185"/>
      <c r="C131" s="185"/>
      <c r="D131" s="185"/>
      <c r="E131" s="185"/>
      <c r="F131" s="185"/>
      <c r="G131" s="185"/>
      <c r="H131" s="185"/>
      <c r="I131" s="185"/>
      <c r="J131" s="185"/>
      <c r="K131" s="185"/>
      <c r="L131" s="185"/>
      <c r="M131" s="185"/>
      <c r="N131" s="185"/>
      <c r="O131" s="185"/>
      <c r="P131" s="185"/>
      <c r="Q131" s="185"/>
      <c r="R131" s="185"/>
      <c r="S131" s="185"/>
      <c r="T131" s="185"/>
      <c r="U131" s="185"/>
      <c r="V131" s="185"/>
      <c r="W131" s="185"/>
      <c r="X131" s="185"/>
      <c r="Y131" s="185"/>
      <c r="Z131" s="185"/>
    </row>
    <row r="132" spans="1:26" ht="15.75" customHeight="1" x14ac:dyDescent="0.3">
      <c r="A132" s="18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row>
    <row r="133" spans="1:26" ht="15.75" customHeight="1" x14ac:dyDescent="0.3">
      <c r="A133" s="185"/>
      <c r="B133" s="185"/>
      <c r="C133" s="185"/>
      <c r="D133" s="185"/>
      <c r="E133" s="185"/>
      <c r="F133" s="185"/>
      <c r="G133" s="185"/>
      <c r="H133" s="185"/>
      <c r="I133" s="185"/>
      <c r="J133" s="185"/>
      <c r="K133" s="185"/>
      <c r="L133" s="185"/>
      <c r="M133" s="185"/>
      <c r="N133" s="185"/>
      <c r="O133" s="185"/>
      <c r="P133" s="185"/>
      <c r="Q133" s="185"/>
      <c r="R133" s="185"/>
      <c r="S133" s="185"/>
      <c r="T133" s="185"/>
      <c r="U133" s="185"/>
      <c r="V133" s="185"/>
      <c r="W133" s="185"/>
      <c r="X133" s="185"/>
      <c r="Y133" s="185"/>
      <c r="Z133" s="185"/>
    </row>
    <row r="134" spans="1:26" ht="15.75" customHeight="1" x14ac:dyDescent="0.3">
      <c r="A134" s="185"/>
      <c r="B134" s="185"/>
      <c r="C134" s="185"/>
      <c r="D134" s="185"/>
      <c r="E134" s="185"/>
      <c r="F134" s="185"/>
      <c r="G134" s="185"/>
      <c r="H134" s="185"/>
      <c r="I134" s="185"/>
      <c r="J134" s="185"/>
      <c r="K134" s="185"/>
      <c r="L134" s="185"/>
      <c r="M134" s="185"/>
      <c r="N134" s="185"/>
      <c r="O134" s="185"/>
      <c r="P134" s="185"/>
      <c r="Q134" s="185"/>
      <c r="R134" s="185"/>
      <c r="S134" s="185"/>
      <c r="T134" s="185"/>
      <c r="U134" s="185"/>
      <c r="V134" s="185"/>
      <c r="W134" s="185"/>
      <c r="X134" s="185"/>
      <c r="Y134" s="185"/>
      <c r="Z134" s="185"/>
    </row>
    <row r="135" spans="1:26" ht="15.75" customHeight="1" x14ac:dyDescent="0.3">
      <c r="A135" s="185"/>
      <c r="B135" s="185"/>
      <c r="C135" s="185"/>
      <c r="D135" s="185"/>
      <c r="E135" s="185"/>
      <c r="F135" s="185"/>
      <c r="G135" s="185"/>
      <c r="H135" s="185"/>
      <c r="I135" s="185"/>
      <c r="J135" s="185"/>
      <c r="K135" s="185"/>
      <c r="L135" s="185"/>
      <c r="M135" s="185"/>
      <c r="N135" s="185"/>
      <c r="O135" s="185"/>
      <c r="P135" s="185"/>
      <c r="Q135" s="185"/>
      <c r="R135" s="185"/>
      <c r="S135" s="185"/>
      <c r="T135" s="185"/>
      <c r="U135" s="185"/>
      <c r="V135" s="185"/>
      <c r="W135" s="185"/>
      <c r="X135" s="185"/>
      <c r="Y135" s="185"/>
      <c r="Z135" s="185"/>
    </row>
    <row r="136" spans="1:26" ht="15.75" customHeight="1" x14ac:dyDescent="0.3">
      <c r="A136" s="185"/>
      <c r="B136" s="185"/>
      <c r="C136" s="185"/>
      <c r="D136" s="185"/>
      <c r="E136" s="185"/>
      <c r="F136" s="185"/>
      <c r="G136" s="185"/>
      <c r="H136" s="185"/>
      <c r="I136" s="185"/>
      <c r="J136" s="185"/>
      <c r="K136" s="185"/>
      <c r="L136" s="185"/>
      <c r="M136" s="185"/>
      <c r="N136" s="185"/>
      <c r="O136" s="185"/>
      <c r="P136" s="185"/>
      <c r="Q136" s="185"/>
      <c r="R136" s="185"/>
      <c r="S136" s="185"/>
      <c r="T136" s="185"/>
      <c r="U136" s="185"/>
      <c r="V136" s="185"/>
      <c r="W136" s="185"/>
      <c r="X136" s="185"/>
      <c r="Y136" s="185"/>
      <c r="Z136" s="185"/>
    </row>
    <row r="137" spans="1:26" ht="15.75" customHeight="1" x14ac:dyDescent="0.3">
      <c r="A137" s="185"/>
      <c r="B137" s="185"/>
      <c r="C137" s="185"/>
      <c r="D137" s="185"/>
      <c r="E137" s="185"/>
      <c r="F137" s="185"/>
      <c r="G137" s="185"/>
      <c r="H137" s="185"/>
      <c r="I137" s="185"/>
      <c r="J137" s="185"/>
      <c r="K137" s="185"/>
      <c r="L137" s="185"/>
      <c r="M137" s="185"/>
      <c r="N137" s="185"/>
      <c r="O137" s="185"/>
      <c r="P137" s="185"/>
      <c r="Q137" s="185"/>
      <c r="R137" s="185"/>
      <c r="S137" s="185"/>
      <c r="T137" s="185"/>
      <c r="U137" s="185"/>
      <c r="V137" s="185"/>
      <c r="W137" s="185"/>
      <c r="X137" s="185"/>
      <c r="Y137" s="185"/>
      <c r="Z137" s="185"/>
    </row>
    <row r="138" spans="1:26" ht="15.75" customHeight="1" x14ac:dyDescent="0.3">
      <c r="A138" s="185"/>
      <c r="B138" s="185"/>
      <c r="C138" s="185"/>
      <c r="D138" s="185"/>
      <c r="E138" s="185"/>
      <c r="F138" s="185"/>
      <c r="G138" s="185"/>
      <c r="H138" s="185"/>
      <c r="I138" s="185"/>
      <c r="J138" s="185"/>
      <c r="K138" s="185"/>
      <c r="L138" s="185"/>
      <c r="M138" s="185"/>
      <c r="N138" s="185"/>
      <c r="O138" s="185"/>
      <c r="P138" s="185"/>
      <c r="Q138" s="185"/>
      <c r="R138" s="185"/>
      <c r="S138" s="185"/>
      <c r="T138" s="185"/>
      <c r="U138" s="185"/>
      <c r="V138" s="185"/>
      <c r="W138" s="185"/>
      <c r="X138" s="185"/>
      <c r="Y138" s="185"/>
      <c r="Z138" s="185"/>
    </row>
    <row r="139" spans="1:26" ht="15.75" customHeight="1" x14ac:dyDescent="0.3">
      <c r="A139" s="185"/>
      <c r="B139" s="185"/>
      <c r="C139" s="185"/>
      <c r="D139" s="185"/>
      <c r="E139" s="185"/>
      <c r="F139" s="185"/>
      <c r="G139" s="185"/>
      <c r="H139" s="185"/>
      <c r="I139" s="185"/>
      <c r="J139" s="185"/>
      <c r="K139" s="185"/>
      <c r="L139" s="185"/>
      <c r="M139" s="185"/>
      <c r="N139" s="185"/>
      <c r="O139" s="185"/>
      <c r="P139" s="185"/>
      <c r="Q139" s="185"/>
      <c r="R139" s="185"/>
      <c r="S139" s="185"/>
      <c r="T139" s="185"/>
      <c r="U139" s="185"/>
      <c r="V139" s="185"/>
      <c r="W139" s="185"/>
      <c r="X139" s="185"/>
      <c r="Y139" s="185"/>
      <c r="Z139" s="185"/>
    </row>
    <row r="140" spans="1:26" ht="15.75" customHeight="1" x14ac:dyDescent="0.3">
      <c r="A140" s="18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row>
    <row r="141" spans="1:26" ht="15.75" customHeight="1" x14ac:dyDescent="0.3">
      <c r="A141" s="18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row>
    <row r="142" spans="1:26" ht="15.75" customHeight="1" x14ac:dyDescent="0.3">
      <c r="A142" s="185"/>
      <c r="B142" s="185"/>
      <c r="C142" s="185"/>
      <c r="D142" s="185"/>
      <c r="E142" s="185"/>
      <c r="F142" s="185"/>
      <c r="G142" s="185"/>
      <c r="H142" s="185"/>
      <c r="I142" s="185"/>
      <c r="J142" s="185"/>
      <c r="K142" s="185"/>
      <c r="L142" s="185"/>
      <c r="M142" s="185"/>
      <c r="N142" s="185"/>
      <c r="O142" s="185"/>
      <c r="P142" s="185"/>
      <c r="Q142" s="185"/>
      <c r="R142" s="185"/>
      <c r="S142" s="185"/>
      <c r="T142" s="185"/>
      <c r="U142" s="185"/>
      <c r="V142" s="185"/>
      <c r="W142" s="185"/>
      <c r="X142" s="185"/>
      <c r="Y142" s="185"/>
      <c r="Z142" s="185"/>
    </row>
    <row r="143" spans="1:26" ht="15.75" customHeight="1" x14ac:dyDescent="0.3">
      <c r="A143" s="185"/>
      <c r="B143" s="185"/>
      <c r="C143" s="185"/>
      <c r="D143" s="185"/>
      <c r="E143" s="185"/>
      <c r="F143" s="185"/>
      <c r="G143" s="185"/>
      <c r="H143" s="185"/>
      <c r="I143" s="185"/>
      <c r="J143" s="185"/>
      <c r="K143" s="185"/>
      <c r="L143" s="185"/>
      <c r="M143" s="185"/>
      <c r="N143" s="185"/>
      <c r="O143" s="185"/>
      <c r="P143" s="185"/>
      <c r="Q143" s="185"/>
      <c r="R143" s="185"/>
      <c r="S143" s="185"/>
      <c r="T143" s="185"/>
      <c r="U143" s="185"/>
      <c r="V143" s="185"/>
      <c r="W143" s="185"/>
      <c r="X143" s="185"/>
      <c r="Y143" s="185"/>
      <c r="Z143" s="185"/>
    </row>
    <row r="144" spans="1:26" ht="15.75" customHeight="1" x14ac:dyDescent="0.3">
      <c r="A144" s="185"/>
      <c r="B144" s="185"/>
      <c r="C144" s="185"/>
      <c r="D144" s="185"/>
      <c r="E144" s="185"/>
      <c r="F144" s="185"/>
      <c r="G144" s="185"/>
      <c r="H144" s="185"/>
      <c r="I144" s="185"/>
      <c r="J144" s="185"/>
      <c r="K144" s="185"/>
      <c r="L144" s="185"/>
      <c r="M144" s="185"/>
      <c r="N144" s="185"/>
      <c r="O144" s="185"/>
      <c r="P144" s="185"/>
      <c r="Q144" s="185"/>
      <c r="R144" s="185"/>
      <c r="S144" s="185"/>
      <c r="T144" s="185"/>
      <c r="U144" s="185"/>
      <c r="V144" s="185"/>
      <c r="W144" s="185"/>
      <c r="X144" s="185"/>
      <c r="Y144" s="185"/>
      <c r="Z144" s="185"/>
    </row>
    <row r="145" spans="1:26" ht="15.75" customHeight="1" x14ac:dyDescent="0.3">
      <c r="A145" s="185"/>
      <c r="B145" s="185"/>
      <c r="C145" s="185"/>
      <c r="D145" s="185"/>
      <c r="E145" s="185"/>
      <c r="F145" s="185"/>
      <c r="G145" s="185"/>
      <c r="H145" s="185"/>
      <c r="I145" s="185"/>
      <c r="J145" s="185"/>
      <c r="K145" s="185"/>
      <c r="L145" s="185"/>
      <c r="M145" s="185"/>
      <c r="N145" s="185"/>
      <c r="O145" s="185"/>
      <c r="P145" s="185"/>
      <c r="Q145" s="185"/>
      <c r="R145" s="185"/>
      <c r="S145" s="185"/>
      <c r="T145" s="185"/>
      <c r="U145" s="185"/>
      <c r="V145" s="185"/>
      <c r="W145" s="185"/>
      <c r="X145" s="185"/>
      <c r="Y145" s="185"/>
      <c r="Z145" s="185"/>
    </row>
    <row r="146" spans="1:26" ht="15.75" customHeight="1" x14ac:dyDescent="0.3">
      <c r="A146" s="185"/>
      <c r="B146" s="185"/>
      <c r="C146" s="185"/>
      <c r="D146" s="185"/>
      <c r="E146" s="185"/>
      <c r="F146" s="185"/>
      <c r="G146" s="185"/>
      <c r="H146" s="185"/>
      <c r="I146" s="185"/>
      <c r="J146" s="185"/>
      <c r="K146" s="185"/>
      <c r="L146" s="185"/>
      <c r="M146" s="185"/>
      <c r="N146" s="185"/>
      <c r="O146" s="185"/>
      <c r="P146" s="185"/>
      <c r="Q146" s="185"/>
      <c r="R146" s="185"/>
      <c r="S146" s="185"/>
      <c r="T146" s="185"/>
      <c r="U146" s="185"/>
      <c r="V146" s="185"/>
      <c r="W146" s="185"/>
      <c r="X146" s="185"/>
      <c r="Y146" s="185"/>
      <c r="Z146" s="185"/>
    </row>
    <row r="147" spans="1:26" ht="15.75" customHeight="1" x14ac:dyDescent="0.3">
      <c r="A147" s="185"/>
      <c r="B147" s="185"/>
      <c r="C147" s="185"/>
      <c r="D147" s="185"/>
      <c r="E147" s="185"/>
      <c r="F147" s="185"/>
      <c r="G147" s="185"/>
      <c r="H147" s="185"/>
      <c r="I147" s="185"/>
      <c r="J147" s="185"/>
      <c r="K147" s="185"/>
      <c r="L147" s="185"/>
      <c r="M147" s="185"/>
      <c r="N147" s="185"/>
      <c r="O147" s="185"/>
      <c r="P147" s="185"/>
      <c r="Q147" s="185"/>
      <c r="R147" s="185"/>
      <c r="S147" s="185"/>
      <c r="T147" s="185"/>
      <c r="U147" s="185"/>
      <c r="V147" s="185"/>
      <c r="W147" s="185"/>
      <c r="X147" s="185"/>
      <c r="Y147" s="185"/>
      <c r="Z147" s="185"/>
    </row>
    <row r="148" spans="1:26" ht="15.75" customHeight="1" x14ac:dyDescent="0.3">
      <c r="A148" s="185"/>
      <c r="B148" s="185"/>
      <c r="C148" s="185"/>
      <c r="D148" s="185"/>
      <c r="E148" s="185"/>
      <c r="F148" s="185"/>
      <c r="G148" s="185"/>
      <c r="H148" s="185"/>
      <c r="I148" s="185"/>
      <c r="J148" s="185"/>
      <c r="K148" s="185"/>
      <c r="L148" s="185"/>
      <c r="M148" s="185"/>
      <c r="N148" s="185"/>
      <c r="O148" s="185"/>
      <c r="P148" s="185"/>
      <c r="Q148" s="185"/>
      <c r="R148" s="185"/>
      <c r="S148" s="185"/>
      <c r="T148" s="185"/>
      <c r="U148" s="185"/>
      <c r="V148" s="185"/>
      <c r="W148" s="185"/>
      <c r="X148" s="185"/>
      <c r="Y148" s="185"/>
      <c r="Z148" s="185"/>
    </row>
    <row r="149" spans="1:26" ht="15.75" customHeight="1" x14ac:dyDescent="0.3">
      <c r="A149" s="18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row>
    <row r="150" spans="1:26" ht="15.75" customHeight="1" x14ac:dyDescent="0.3">
      <c r="A150" s="185"/>
      <c r="B150" s="185"/>
      <c r="C150" s="185"/>
      <c r="D150" s="185"/>
      <c r="E150" s="185"/>
      <c r="F150" s="185"/>
      <c r="G150" s="185"/>
      <c r="H150" s="185"/>
      <c r="I150" s="185"/>
      <c r="J150" s="185"/>
      <c r="K150" s="185"/>
      <c r="L150" s="185"/>
      <c r="M150" s="185"/>
      <c r="N150" s="185"/>
      <c r="O150" s="185"/>
      <c r="P150" s="185"/>
      <c r="Q150" s="185"/>
      <c r="R150" s="185"/>
      <c r="S150" s="185"/>
      <c r="T150" s="185"/>
      <c r="U150" s="185"/>
      <c r="V150" s="185"/>
      <c r="W150" s="185"/>
      <c r="X150" s="185"/>
      <c r="Y150" s="185"/>
      <c r="Z150" s="185"/>
    </row>
    <row r="151" spans="1:26" ht="15.75" customHeight="1" x14ac:dyDescent="0.3">
      <c r="A151" s="185"/>
      <c r="B151" s="185"/>
      <c r="C151" s="185"/>
      <c r="D151" s="185"/>
      <c r="E151" s="185"/>
      <c r="F151" s="185"/>
      <c r="G151" s="185"/>
      <c r="H151" s="185"/>
      <c r="I151" s="185"/>
      <c r="J151" s="185"/>
      <c r="K151" s="185"/>
      <c r="L151" s="185"/>
      <c r="M151" s="185"/>
      <c r="N151" s="185"/>
      <c r="O151" s="185"/>
      <c r="P151" s="185"/>
      <c r="Q151" s="185"/>
      <c r="R151" s="185"/>
      <c r="S151" s="185"/>
      <c r="T151" s="185"/>
      <c r="U151" s="185"/>
      <c r="V151" s="185"/>
      <c r="W151" s="185"/>
      <c r="X151" s="185"/>
      <c r="Y151" s="185"/>
      <c r="Z151" s="185"/>
    </row>
    <row r="152" spans="1:26" ht="15.75" customHeight="1" x14ac:dyDescent="0.3">
      <c r="A152" s="185"/>
      <c r="B152" s="185"/>
      <c r="C152" s="185"/>
      <c r="D152" s="185"/>
      <c r="E152" s="185"/>
      <c r="F152" s="185"/>
      <c r="G152" s="185"/>
      <c r="H152" s="185"/>
      <c r="I152" s="185"/>
      <c r="J152" s="185"/>
      <c r="K152" s="185"/>
      <c r="L152" s="185"/>
      <c r="M152" s="185"/>
      <c r="N152" s="185"/>
      <c r="O152" s="185"/>
      <c r="P152" s="185"/>
      <c r="Q152" s="185"/>
      <c r="R152" s="185"/>
      <c r="S152" s="185"/>
      <c r="T152" s="185"/>
      <c r="U152" s="185"/>
      <c r="V152" s="185"/>
      <c r="W152" s="185"/>
      <c r="X152" s="185"/>
      <c r="Y152" s="185"/>
      <c r="Z152" s="185"/>
    </row>
    <row r="153" spans="1:26" ht="15.75" customHeight="1" x14ac:dyDescent="0.3">
      <c r="A153" s="185"/>
      <c r="B153" s="185"/>
      <c r="C153" s="185"/>
      <c r="D153" s="185"/>
      <c r="E153" s="185"/>
      <c r="F153" s="185"/>
      <c r="G153" s="185"/>
      <c r="H153" s="185"/>
      <c r="I153" s="185"/>
      <c r="J153" s="185"/>
      <c r="K153" s="185"/>
      <c r="L153" s="185"/>
      <c r="M153" s="185"/>
      <c r="N153" s="185"/>
      <c r="O153" s="185"/>
      <c r="P153" s="185"/>
      <c r="Q153" s="185"/>
      <c r="R153" s="185"/>
      <c r="S153" s="185"/>
      <c r="T153" s="185"/>
      <c r="U153" s="185"/>
      <c r="V153" s="185"/>
      <c r="W153" s="185"/>
      <c r="X153" s="185"/>
      <c r="Y153" s="185"/>
      <c r="Z153" s="185"/>
    </row>
    <row r="154" spans="1:26" ht="15.75" customHeight="1" x14ac:dyDescent="0.3">
      <c r="A154" s="185"/>
      <c r="B154" s="185"/>
      <c r="C154" s="185"/>
      <c r="D154" s="185"/>
      <c r="E154" s="185"/>
      <c r="F154" s="185"/>
      <c r="G154" s="185"/>
      <c r="H154" s="185"/>
      <c r="I154" s="185"/>
      <c r="J154" s="185"/>
      <c r="K154" s="185"/>
      <c r="L154" s="185"/>
      <c r="M154" s="185"/>
      <c r="N154" s="185"/>
      <c r="O154" s="185"/>
      <c r="P154" s="185"/>
      <c r="Q154" s="185"/>
      <c r="R154" s="185"/>
      <c r="S154" s="185"/>
      <c r="T154" s="185"/>
      <c r="U154" s="185"/>
      <c r="V154" s="185"/>
      <c r="W154" s="185"/>
      <c r="X154" s="185"/>
      <c r="Y154" s="185"/>
      <c r="Z154" s="185"/>
    </row>
    <row r="155" spans="1:26" ht="15.75" customHeight="1" x14ac:dyDescent="0.3">
      <c r="A155" s="18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row>
    <row r="156" spans="1:26" ht="15.75" customHeight="1" x14ac:dyDescent="0.3">
      <c r="A156" s="185"/>
      <c r="B156" s="185"/>
      <c r="C156" s="185"/>
      <c r="D156" s="185"/>
      <c r="E156" s="185"/>
      <c r="F156" s="185"/>
      <c r="G156" s="185"/>
      <c r="H156" s="185"/>
      <c r="I156" s="185"/>
      <c r="J156" s="185"/>
      <c r="K156" s="185"/>
      <c r="L156" s="185"/>
      <c r="M156" s="185"/>
      <c r="N156" s="185"/>
      <c r="O156" s="185"/>
      <c r="P156" s="185"/>
      <c r="Q156" s="185"/>
      <c r="R156" s="185"/>
      <c r="S156" s="185"/>
      <c r="T156" s="185"/>
      <c r="U156" s="185"/>
      <c r="V156" s="185"/>
      <c r="W156" s="185"/>
      <c r="X156" s="185"/>
      <c r="Y156" s="185"/>
      <c r="Z156" s="185"/>
    </row>
    <row r="157" spans="1:26" ht="15.75" customHeight="1" x14ac:dyDescent="0.3">
      <c r="A157" s="185"/>
      <c r="B157" s="185"/>
      <c r="C157" s="185"/>
      <c r="D157" s="185"/>
      <c r="E157" s="185"/>
      <c r="F157" s="185"/>
      <c r="G157" s="185"/>
      <c r="H157" s="185"/>
      <c r="I157" s="185"/>
      <c r="J157" s="185"/>
      <c r="K157" s="185"/>
      <c r="L157" s="185"/>
      <c r="M157" s="185"/>
      <c r="N157" s="185"/>
      <c r="O157" s="185"/>
      <c r="P157" s="185"/>
      <c r="Q157" s="185"/>
      <c r="R157" s="185"/>
      <c r="S157" s="185"/>
      <c r="T157" s="185"/>
      <c r="U157" s="185"/>
      <c r="V157" s="185"/>
      <c r="W157" s="185"/>
      <c r="X157" s="185"/>
      <c r="Y157" s="185"/>
      <c r="Z157" s="185"/>
    </row>
    <row r="158" spans="1:26" ht="15.75" customHeight="1" x14ac:dyDescent="0.3">
      <c r="A158" s="185"/>
      <c r="B158" s="185"/>
      <c r="C158" s="185"/>
      <c r="D158" s="185"/>
      <c r="E158" s="185"/>
      <c r="F158" s="185"/>
      <c r="G158" s="185"/>
      <c r="H158" s="185"/>
      <c r="I158" s="185"/>
      <c r="J158" s="185"/>
      <c r="K158" s="185"/>
      <c r="L158" s="185"/>
      <c r="M158" s="185"/>
      <c r="N158" s="185"/>
      <c r="O158" s="185"/>
      <c r="P158" s="185"/>
      <c r="Q158" s="185"/>
      <c r="R158" s="185"/>
      <c r="S158" s="185"/>
      <c r="T158" s="185"/>
      <c r="U158" s="185"/>
      <c r="V158" s="185"/>
      <c r="W158" s="185"/>
      <c r="X158" s="185"/>
      <c r="Y158" s="185"/>
      <c r="Z158" s="185"/>
    </row>
    <row r="159" spans="1:26" ht="15.75" customHeight="1" x14ac:dyDescent="0.3">
      <c r="A159" s="185"/>
      <c r="B159" s="185"/>
      <c r="C159" s="185"/>
      <c r="D159" s="185"/>
      <c r="E159" s="185"/>
      <c r="F159" s="185"/>
      <c r="G159" s="185"/>
      <c r="H159" s="185"/>
      <c r="I159" s="185"/>
      <c r="J159" s="185"/>
      <c r="K159" s="185"/>
      <c r="L159" s="185"/>
      <c r="M159" s="185"/>
      <c r="N159" s="185"/>
      <c r="O159" s="185"/>
      <c r="P159" s="185"/>
      <c r="Q159" s="185"/>
      <c r="R159" s="185"/>
      <c r="S159" s="185"/>
      <c r="T159" s="185"/>
      <c r="U159" s="185"/>
      <c r="V159" s="185"/>
      <c r="W159" s="185"/>
      <c r="X159" s="185"/>
      <c r="Y159" s="185"/>
      <c r="Z159" s="185"/>
    </row>
    <row r="160" spans="1:26" ht="15.75" customHeight="1" x14ac:dyDescent="0.3">
      <c r="A160" s="185"/>
      <c r="B160" s="185"/>
      <c r="C160" s="185"/>
      <c r="D160" s="185"/>
      <c r="E160" s="185"/>
      <c r="F160" s="185"/>
      <c r="G160" s="185"/>
      <c r="H160" s="185"/>
      <c r="I160" s="185"/>
      <c r="J160" s="185"/>
      <c r="K160" s="185"/>
      <c r="L160" s="185"/>
      <c r="M160" s="185"/>
      <c r="N160" s="185"/>
      <c r="O160" s="185"/>
      <c r="P160" s="185"/>
      <c r="Q160" s="185"/>
      <c r="R160" s="185"/>
      <c r="S160" s="185"/>
      <c r="T160" s="185"/>
      <c r="U160" s="185"/>
      <c r="V160" s="185"/>
      <c r="W160" s="185"/>
      <c r="X160" s="185"/>
      <c r="Y160" s="185"/>
      <c r="Z160" s="185"/>
    </row>
    <row r="161" spans="1:26" ht="15.75" customHeight="1" x14ac:dyDescent="0.3">
      <c r="A161" s="185"/>
      <c r="B161" s="185"/>
      <c r="C161" s="185"/>
      <c r="D161" s="185"/>
      <c r="E161" s="185"/>
      <c r="F161" s="185"/>
      <c r="G161" s="185"/>
      <c r="H161" s="185"/>
      <c r="I161" s="185"/>
      <c r="J161" s="185"/>
      <c r="K161" s="185"/>
      <c r="L161" s="185"/>
      <c r="M161" s="185"/>
      <c r="N161" s="185"/>
      <c r="O161" s="185"/>
      <c r="P161" s="185"/>
      <c r="Q161" s="185"/>
      <c r="R161" s="185"/>
      <c r="S161" s="185"/>
      <c r="T161" s="185"/>
      <c r="U161" s="185"/>
      <c r="V161" s="185"/>
      <c r="W161" s="185"/>
      <c r="X161" s="185"/>
      <c r="Y161" s="185"/>
      <c r="Z161" s="185"/>
    </row>
    <row r="162" spans="1:26" ht="15.75" customHeight="1" x14ac:dyDescent="0.3">
      <c r="A162" s="185"/>
      <c r="B162" s="185"/>
      <c r="C162" s="185"/>
      <c r="D162" s="185"/>
      <c r="E162" s="185"/>
      <c r="F162" s="185"/>
      <c r="G162" s="185"/>
      <c r="H162" s="185"/>
      <c r="I162" s="185"/>
      <c r="J162" s="185"/>
      <c r="K162" s="185"/>
      <c r="L162" s="185"/>
      <c r="M162" s="185"/>
      <c r="N162" s="185"/>
      <c r="O162" s="185"/>
      <c r="P162" s="185"/>
      <c r="Q162" s="185"/>
      <c r="R162" s="185"/>
      <c r="S162" s="185"/>
      <c r="T162" s="185"/>
      <c r="U162" s="185"/>
      <c r="V162" s="185"/>
      <c r="W162" s="185"/>
      <c r="X162" s="185"/>
      <c r="Y162" s="185"/>
      <c r="Z162" s="185"/>
    </row>
    <row r="163" spans="1:26" ht="15.75" customHeight="1" x14ac:dyDescent="0.3">
      <c r="A163" s="185"/>
      <c r="B163" s="185"/>
      <c r="C163" s="185"/>
      <c r="D163" s="185"/>
      <c r="E163" s="185"/>
      <c r="F163" s="185"/>
      <c r="G163" s="185"/>
      <c r="H163" s="185"/>
      <c r="I163" s="185"/>
      <c r="J163" s="185"/>
      <c r="K163" s="185"/>
      <c r="L163" s="185"/>
      <c r="M163" s="185"/>
      <c r="N163" s="185"/>
      <c r="O163" s="185"/>
      <c r="P163" s="185"/>
      <c r="Q163" s="185"/>
      <c r="R163" s="185"/>
      <c r="S163" s="185"/>
      <c r="T163" s="185"/>
      <c r="U163" s="185"/>
      <c r="V163" s="185"/>
      <c r="W163" s="185"/>
      <c r="X163" s="185"/>
      <c r="Y163" s="185"/>
      <c r="Z163" s="185"/>
    </row>
    <row r="164" spans="1:26" ht="15.75" customHeight="1" x14ac:dyDescent="0.3">
      <c r="A164" s="18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row>
    <row r="165" spans="1:26" ht="15.75" customHeight="1" x14ac:dyDescent="0.3">
      <c r="A165" s="185"/>
      <c r="B165" s="185"/>
      <c r="C165" s="185"/>
      <c r="D165" s="185"/>
      <c r="E165" s="185"/>
      <c r="F165" s="185"/>
      <c r="G165" s="185"/>
      <c r="H165" s="185"/>
      <c r="I165" s="185"/>
      <c r="J165" s="185"/>
      <c r="K165" s="185"/>
      <c r="L165" s="185"/>
      <c r="M165" s="185"/>
      <c r="N165" s="185"/>
      <c r="O165" s="185"/>
      <c r="P165" s="185"/>
      <c r="Q165" s="185"/>
      <c r="R165" s="185"/>
      <c r="S165" s="185"/>
      <c r="T165" s="185"/>
      <c r="U165" s="185"/>
      <c r="V165" s="185"/>
      <c r="W165" s="185"/>
      <c r="X165" s="185"/>
      <c r="Y165" s="185"/>
      <c r="Z165" s="185"/>
    </row>
    <row r="166" spans="1:26" ht="15.75" customHeight="1" x14ac:dyDescent="0.3">
      <c r="A166" s="185"/>
      <c r="B166" s="185"/>
      <c r="C166" s="185"/>
      <c r="D166" s="185"/>
      <c r="E166" s="185"/>
      <c r="F166" s="185"/>
      <c r="G166" s="185"/>
      <c r="H166" s="185"/>
      <c r="I166" s="185"/>
      <c r="J166" s="185"/>
      <c r="K166" s="185"/>
      <c r="L166" s="185"/>
      <c r="M166" s="185"/>
      <c r="N166" s="185"/>
      <c r="O166" s="185"/>
      <c r="P166" s="185"/>
      <c r="Q166" s="185"/>
      <c r="R166" s="185"/>
      <c r="S166" s="185"/>
      <c r="T166" s="185"/>
      <c r="U166" s="185"/>
      <c r="V166" s="185"/>
      <c r="W166" s="185"/>
      <c r="X166" s="185"/>
      <c r="Y166" s="185"/>
      <c r="Z166" s="185"/>
    </row>
    <row r="167" spans="1:26" ht="15.75" customHeight="1" x14ac:dyDescent="0.3">
      <c r="A167" s="185"/>
      <c r="B167" s="185"/>
      <c r="C167" s="185"/>
      <c r="D167" s="185"/>
      <c r="E167" s="185"/>
      <c r="F167" s="185"/>
      <c r="G167" s="185"/>
      <c r="H167" s="185"/>
      <c r="I167" s="185"/>
      <c r="J167" s="185"/>
      <c r="K167" s="185"/>
      <c r="L167" s="185"/>
      <c r="M167" s="185"/>
      <c r="N167" s="185"/>
      <c r="O167" s="185"/>
      <c r="P167" s="185"/>
      <c r="Q167" s="185"/>
      <c r="R167" s="185"/>
      <c r="S167" s="185"/>
      <c r="T167" s="185"/>
      <c r="U167" s="185"/>
      <c r="V167" s="185"/>
      <c r="W167" s="185"/>
      <c r="X167" s="185"/>
      <c r="Y167" s="185"/>
      <c r="Z167" s="185"/>
    </row>
    <row r="168" spans="1:26" ht="15.75" customHeight="1" x14ac:dyDescent="0.3">
      <c r="A168" s="185"/>
      <c r="B168" s="185"/>
      <c r="C168" s="185"/>
      <c r="D168" s="185"/>
      <c r="E168" s="185"/>
      <c r="F168" s="185"/>
      <c r="G168" s="185"/>
      <c r="H168" s="185"/>
      <c r="I168" s="185"/>
      <c r="J168" s="185"/>
      <c r="K168" s="185"/>
      <c r="L168" s="185"/>
      <c r="M168" s="185"/>
      <c r="N168" s="185"/>
      <c r="O168" s="185"/>
      <c r="P168" s="185"/>
      <c r="Q168" s="185"/>
      <c r="R168" s="185"/>
      <c r="S168" s="185"/>
      <c r="T168" s="185"/>
      <c r="U168" s="185"/>
      <c r="V168" s="185"/>
      <c r="W168" s="185"/>
      <c r="X168" s="185"/>
      <c r="Y168" s="185"/>
      <c r="Z168" s="185"/>
    </row>
    <row r="169" spans="1:26" ht="15.75" customHeight="1" x14ac:dyDescent="0.3">
      <c r="A169" s="185"/>
      <c r="B169" s="185"/>
      <c r="C169" s="185"/>
      <c r="D169" s="185"/>
      <c r="E169" s="185"/>
      <c r="F169" s="185"/>
      <c r="G169" s="185"/>
      <c r="H169" s="185"/>
      <c r="I169" s="185"/>
      <c r="J169" s="185"/>
      <c r="K169" s="185"/>
      <c r="L169" s="185"/>
      <c r="M169" s="185"/>
      <c r="N169" s="185"/>
      <c r="O169" s="185"/>
      <c r="P169" s="185"/>
      <c r="Q169" s="185"/>
      <c r="R169" s="185"/>
      <c r="S169" s="185"/>
      <c r="T169" s="185"/>
      <c r="U169" s="185"/>
      <c r="V169" s="185"/>
      <c r="W169" s="185"/>
      <c r="X169" s="185"/>
      <c r="Y169" s="185"/>
      <c r="Z169" s="185"/>
    </row>
    <row r="170" spans="1:26" ht="15.75" customHeight="1" x14ac:dyDescent="0.3">
      <c r="A170" s="185"/>
      <c r="B170" s="185"/>
      <c r="C170" s="185"/>
      <c r="D170" s="185"/>
      <c r="E170" s="185"/>
      <c r="F170" s="185"/>
      <c r="G170" s="185"/>
      <c r="H170" s="185"/>
      <c r="I170" s="185"/>
      <c r="J170" s="185"/>
      <c r="K170" s="185"/>
      <c r="L170" s="185"/>
      <c r="M170" s="185"/>
      <c r="N170" s="185"/>
      <c r="O170" s="185"/>
      <c r="P170" s="185"/>
      <c r="Q170" s="185"/>
      <c r="R170" s="185"/>
      <c r="S170" s="185"/>
      <c r="T170" s="185"/>
      <c r="U170" s="185"/>
      <c r="V170" s="185"/>
      <c r="W170" s="185"/>
      <c r="X170" s="185"/>
      <c r="Y170" s="185"/>
      <c r="Z170" s="185"/>
    </row>
    <row r="171" spans="1:26" ht="15.75" customHeight="1" x14ac:dyDescent="0.3">
      <c r="A171" s="185"/>
      <c r="B171" s="185"/>
      <c r="C171" s="185"/>
      <c r="D171" s="185"/>
      <c r="E171" s="185"/>
      <c r="F171" s="185"/>
      <c r="G171" s="185"/>
      <c r="H171" s="185"/>
      <c r="I171" s="185"/>
      <c r="J171" s="185"/>
      <c r="K171" s="185"/>
      <c r="L171" s="185"/>
      <c r="M171" s="185"/>
      <c r="N171" s="185"/>
      <c r="O171" s="185"/>
      <c r="P171" s="185"/>
      <c r="Q171" s="185"/>
      <c r="R171" s="185"/>
      <c r="S171" s="185"/>
      <c r="T171" s="185"/>
      <c r="U171" s="185"/>
      <c r="V171" s="185"/>
      <c r="W171" s="185"/>
      <c r="X171" s="185"/>
      <c r="Y171" s="185"/>
      <c r="Z171" s="185"/>
    </row>
    <row r="172" spans="1:26" ht="15.75" customHeight="1" x14ac:dyDescent="0.3">
      <c r="A172" s="185"/>
      <c r="B172" s="185"/>
      <c r="C172" s="185"/>
      <c r="D172" s="185"/>
      <c r="E172" s="185"/>
      <c r="F172" s="185"/>
      <c r="G172" s="185"/>
      <c r="H172" s="185"/>
      <c r="I172" s="185"/>
      <c r="J172" s="185"/>
      <c r="K172" s="185"/>
      <c r="L172" s="185"/>
      <c r="M172" s="185"/>
      <c r="N172" s="185"/>
      <c r="O172" s="185"/>
      <c r="P172" s="185"/>
      <c r="Q172" s="185"/>
      <c r="R172" s="185"/>
      <c r="S172" s="185"/>
      <c r="T172" s="185"/>
      <c r="U172" s="185"/>
      <c r="V172" s="185"/>
      <c r="W172" s="185"/>
      <c r="X172" s="185"/>
      <c r="Y172" s="185"/>
      <c r="Z172" s="185"/>
    </row>
    <row r="173" spans="1:26" ht="15.75" customHeight="1" x14ac:dyDescent="0.3">
      <c r="A173" s="185"/>
      <c r="B173" s="185"/>
      <c r="C173" s="185"/>
      <c r="D173" s="185"/>
      <c r="E173" s="185"/>
      <c r="F173" s="185"/>
      <c r="G173" s="185"/>
      <c r="H173" s="185"/>
      <c r="I173" s="185"/>
      <c r="J173" s="185"/>
      <c r="K173" s="185"/>
      <c r="L173" s="185"/>
      <c r="M173" s="185"/>
      <c r="N173" s="185"/>
      <c r="O173" s="185"/>
      <c r="P173" s="185"/>
      <c r="Q173" s="185"/>
      <c r="R173" s="185"/>
      <c r="S173" s="185"/>
      <c r="T173" s="185"/>
      <c r="U173" s="185"/>
      <c r="V173" s="185"/>
      <c r="W173" s="185"/>
      <c r="X173" s="185"/>
      <c r="Y173" s="185"/>
      <c r="Z173" s="185"/>
    </row>
    <row r="174" spans="1:26" ht="15.75" customHeight="1" x14ac:dyDescent="0.3">
      <c r="A174" s="185"/>
      <c r="B174" s="185"/>
      <c r="C174" s="185"/>
      <c r="D174" s="185"/>
      <c r="E174" s="185"/>
      <c r="F174" s="185"/>
      <c r="G174" s="185"/>
      <c r="H174" s="185"/>
      <c r="I174" s="185"/>
      <c r="J174" s="185"/>
      <c r="K174" s="185"/>
      <c r="L174" s="185"/>
      <c r="M174" s="185"/>
      <c r="N174" s="185"/>
      <c r="O174" s="185"/>
      <c r="P174" s="185"/>
      <c r="Q174" s="185"/>
      <c r="R174" s="185"/>
      <c r="S174" s="185"/>
      <c r="T174" s="185"/>
      <c r="U174" s="185"/>
      <c r="V174" s="185"/>
      <c r="W174" s="185"/>
      <c r="X174" s="185"/>
      <c r="Y174" s="185"/>
      <c r="Z174" s="185"/>
    </row>
    <row r="175" spans="1:26" ht="15.75" customHeight="1" x14ac:dyDescent="0.3">
      <c r="A175" s="185"/>
      <c r="B175" s="185"/>
      <c r="C175" s="185"/>
      <c r="D175" s="185"/>
      <c r="E175" s="185"/>
      <c r="F175" s="185"/>
      <c r="G175" s="185"/>
      <c r="H175" s="185"/>
      <c r="I175" s="185"/>
      <c r="J175" s="185"/>
      <c r="K175" s="185"/>
      <c r="L175" s="185"/>
      <c r="M175" s="185"/>
      <c r="N175" s="185"/>
      <c r="O175" s="185"/>
      <c r="P175" s="185"/>
      <c r="Q175" s="185"/>
      <c r="R175" s="185"/>
      <c r="S175" s="185"/>
      <c r="T175" s="185"/>
      <c r="U175" s="185"/>
      <c r="V175" s="185"/>
      <c r="W175" s="185"/>
      <c r="X175" s="185"/>
      <c r="Y175" s="185"/>
      <c r="Z175" s="185"/>
    </row>
    <row r="176" spans="1:26" ht="15.75" customHeight="1" x14ac:dyDescent="0.3">
      <c r="A176" s="185"/>
      <c r="B176" s="185"/>
      <c r="C176" s="185"/>
      <c r="D176" s="185"/>
      <c r="E176" s="185"/>
      <c r="F176" s="185"/>
      <c r="G176" s="185"/>
      <c r="H176" s="185"/>
      <c r="I176" s="185"/>
      <c r="J176" s="185"/>
      <c r="K176" s="185"/>
      <c r="L176" s="185"/>
      <c r="M176" s="185"/>
      <c r="N176" s="185"/>
      <c r="O176" s="185"/>
      <c r="P176" s="185"/>
      <c r="Q176" s="185"/>
      <c r="R176" s="185"/>
      <c r="S176" s="185"/>
      <c r="T176" s="185"/>
      <c r="U176" s="185"/>
      <c r="V176" s="185"/>
      <c r="W176" s="185"/>
      <c r="X176" s="185"/>
      <c r="Y176" s="185"/>
      <c r="Z176" s="185"/>
    </row>
    <row r="177" spans="1:26" ht="15.75" customHeight="1" x14ac:dyDescent="0.3">
      <c r="A177" s="185"/>
      <c r="B177" s="185"/>
      <c r="C177" s="185"/>
      <c r="D177" s="185"/>
      <c r="E177" s="185"/>
      <c r="F177" s="185"/>
      <c r="G177" s="185"/>
      <c r="H177" s="185"/>
      <c r="I177" s="185"/>
      <c r="J177" s="185"/>
      <c r="K177" s="185"/>
      <c r="L177" s="185"/>
      <c r="M177" s="185"/>
      <c r="N177" s="185"/>
      <c r="O177" s="185"/>
      <c r="P177" s="185"/>
      <c r="Q177" s="185"/>
      <c r="R177" s="185"/>
      <c r="S177" s="185"/>
      <c r="T177" s="185"/>
      <c r="U177" s="185"/>
      <c r="V177" s="185"/>
      <c r="W177" s="185"/>
      <c r="X177" s="185"/>
      <c r="Y177" s="185"/>
      <c r="Z177" s="185"/>
    </row>
    <row r="178" spans="1:26" ht="15.75" customHeight="1" x14ac:dyDescent="0.3">
      <c r="A178" s="185"/>
      <c r="B178" s="185"/>
      <c r="C178" s="185"/>
      <c r="D178" s="185"/>
      <c r="E178" s="185"/>
      <c r="F178" s="185"/>
      <c r="G178" s="185"/>
      <c r="H178" s="185"/>
      <c r="I178" s="185"/>
      <c r="J178" s="185"/>
      <c r="K178" s="185"/>
      <c r="L178" s="185"/>
      <c r="M178" s="185"/>
      <c r="N178" s="185"/>
      <c r="O178" s="185"/>
      <c r="P178" s="185"/>
      <c r="Q178" s="185"/>
      <c r="R178" s="185"/>
      <c r="S178" s="185"/>
      <c r="T178" s="185"/>
      <c r="U178" s="185"/>
      <c r="V178" s="185"/>
      <c r="W178" s="185"/>
      <c r="X178" s="185"/>
      <c r="Y178" s="185"/>
      <c r="Z178" s="185"/>
    </row>
    <row r="179" spans="1:26" ht="15.75" customHeight="1" x14ac:dyDescent="0.3">
      <c r="A179" s="185"/>
      <c r="B179" s="185"/>
      <c r="C179" s="185"/>
      <c r="D179" s="185"/>
      <c r="E179" s="185"/>
      <c r="F179" s="185"/>
      <c r="G179" s="185"/>
      <c r="H179" s="185"/>
      <c r="I179" s="185"/>
      <c r="J179" s="185"/>
      <c r="K179" s="185"/>
      <c r="L179" s="185"/>
      <c r="M179" s="185"/>
      <c r="N179" s="185"/>
      <c r="O179" s="185"/>
      <c r="P179" s="185"/>
      <c r="Q179" s="185"/>
      <c r="R179" s="185"/>
      <c r="S179" s="185"/>
      <c r="T179" s="185"/>
      <c r="U179" s="185"/>
      <c r="V179" s="185"/>
      <c r="W179" s="185"/>
      <c r="X179" s="185"/>
      <c r="Y179" s="185"/>
      <c r="Z179" s="185"/>
    </row>
    <row r="180" spans="1:26" ht="15.75" customHeight="1" x14ac:dyDescent="0.3">
      <c r="A180" s="185"/>
      <c r="B180" s="185"/>
      <c r="C180" s="185"/>
      <c r="D180" s="185"/>
      <c r="E180" s="185"/>
      <c r="F180" s="185"/>
      <c r="G180" s="185"/>
      <c r="H180" s="185"/>
      <c r="I180" s="185"/>
      <c r="J180" s="185"/>
      <c r="K180" s="185"/>
      <c r="L180" s="185"/>
      <c r="M180" s="185"/>
      <c r="N180" s="185"/>
      <c r="O180" s="185"/>
      <c r="P180" s="185"/>
      <c r="Q180" s="185"/>
      <c r="R180" s="185"/>
      <c r="S180" s="185"/>
      <c r="T180" s="185"/>
      <c r="U180" s="185"/>
      <c r="V180" s="185"/>
      <c r="W180" s="185"/>
      <c r="X180" s="185"/>
      <c r="Y180" s="185"/>
      <c r="Z180" s="185"/>
    </row>
    <row r="181" spans="1:26" ht="15.75" customHeight="1" x14ac:dyDescent="0.3">
      <c r="A181" s="185"/>
      <c r="B181" s="185"/>
      <c r="C181" s="185"/>
      <c r="D181" s="185"/>
      <c r="E181" s="185"/>
      <c r="F181" s="185"/>
      <c r="G181" s="185"/>
      <c r="H181" s="185"/>
      <c r="I181" s="185"/>
      <c r="J181" s="185"/>
      <c r="K181" s="185"/>
      <c r="L181" s="185"/>
      <c r="M181" s="185"/>
      <c r="N181" s="185"/>
      <c r="O181" s="185"/>
      <c r="P181" s="185"/>
      <c r="Q181" s="185"/>
      <c r="R181" s="185"/>
      <c r="S181" s="185"/>
      <c r="T181" s="185"/>
      <c r="U181" s="185"/>
      <c r="V181" s="185"/>
      <c r="W181" s="185"/>
      <c r="X181" s="185"/>
      <c r="Y181" s="185"/>
      <c r="Z181" s="185"/>
    </row>
    <row r="182" spans="1:26" ht="15.75" customHeight="1" x14ac:dyDescent="0.3">
      <c r="A182" s="185"/>
      <c r="B182" s="185"/>
      <c r="C182" s="185"/>
      <c r="D182" s="185"/>
      <c r="E182" s="185"/>
      <c r="F182" s="185"/>
      <c r="G182" s="185"/>
      <c r="H182" s="185"/>
      <c r="I182" s="185"/>
      <c r="J182" s="185"/>
      <c r="K182" s="185"/>
      <c r="L182" s="185"/>
      <c r="M182" s="185"/>
      <c r="N182" s="185"/>
      <c r="O182" s="185"/>
      <c r="P182" s="185"/>
      <c r="Q182" s="185"/>
      <c r="R182" s="185"/>
      <c r="S182" s="185"/>
      <c r="T182" s="185"/>
      <c r="U182" s="185"/>
      <c r="V182" s="185"/>
      <c r="W182" s="185"/>
      <c r="X182" s="185"/>
      <c r="Y182" s="185"/>
      <c r="Z182" s="185"/>
    </row>
    <row r="183" spans="1:26" ht="15.75" customHeight="1" x14ac:dyDescent="0.3">
      <c r="A183" s="18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row>
    <row r="184" spans="1:26" ht="15.75" customHeight="1" x14ac:dyDescent="0.3">
      <c r="A184" s="185"/>
      <c r="B184" s="185"/>
      <c r="C184" s="185"/>
      <c r="D184" s="185"/>
      <c r="E184" s="185"/>
      <c r="F184" s="185"/>
      <c r="G184" s="185"/>
      <c r="H184" s="185"/>
      <c r="I184" s="185"/>
      <c r="J184" s="185"/>
      <c r="K184" s="185"/>
      <c r="L184" s="185"/>
      <c r="M184" s="185"/>
      <c r="N184" s="185"/>
      <c r="O184" s="185"/>
      <c r="P184" s="185"/>
      <c r="Q184" s="185"/>
      <c r="R184" s="185"/>
      <c r="S184" s="185"/>
      <c r="T184" s="185"/>
      <c r="U184" s="185"/>
      <c r="V184" s="185"/>
      <c r="W184" s="185"/>
      <c r="X184" s="185"/>
      <c r="Y184" s="185"/>
      <c r="Z184" s="185"/>
    </row>
    <row r="185" spans="1:26" ht="15.75" customHeight="1" x14ac:dyDescent="0.3">
      <c r="A185" s="185"/>
      <c r="B185" s="185"/>
      <c r="C185" s="185"/>
      <c r="D185" s="185"/>
      <c r="E185" s="185"/>
      <c r="F185" s="185"/>
      <c r="G185" s="185"/>
      <c r="H185" s="185"/>
      <c r="I185" s="185"/>
      <c r="J185" s="185"/>
      <c r="K185" s="185"/>
      <c r="L185" s="185"/>
      <c r="M185" s="185"/>
      <c r="N185" s="185"/>
      <c r="O185" s="185"/>
      <c r="P185" s="185"/>
      <c r="Q185" s="185"/>
      <c r="R185" s="185"/>
      <c r="S185" s="185"/>
      <c r="T185" s="185"/>
      <c r="U185" s="185"/>
      <c r="V185" s="185"/>
      <c r="W185" s="185"/>
      <c r="X185" s="185"/>
      <c r="Y185" s="185"/>
      <c r="Z185" s="185"/>
    </row>
    <row r="186" spans="1:26" ht="15.75" customHeight="1" x14ac:dyDescent="0.3">
      <c r="A186" s="185"/>
      <c r="B186" s="185"/>
      <c r="C186" s="185"/>
      <c r="D186" s="185"/>
      <c r="E186" s="185"/>
      <c r="F186" s="185"/>
      <c r="G186" s="185"/>
      <c r="H186" s="185"/>
      <c r="I186" s="185"/>
      <c r="J186" s="185"/>
      <c r="K186" s="185"/>
      <c r="L186" s="185"/>
      <c r="M186" s="185"/>
      <c r="N186" s="185"/>
      <c r="O186" s="185"/>
      <c r="P186" s="185"/>
      <c r="Q186" s="185"/>
      <c r="R186" s="185"/>
      <c r="S186" s="185"/>
      <c r="T186" s="185"/>
      <c r="U186" s="185"/>
      <c r="V186" s="185"/>
      <c r="W186" s="185"/>
      <c r="X186" s="185"/>
      <c r="Y186" s="185"/>
      <c r="Z186" s="185"/>
    </row>
    <row r="187" spans="1:26" ht="15.75" customHeight="1" x14ac:dyDescent="0.3">
      <c r="A187" s="185"/>
      <c r="B187" s="185"/>
      <c r="C187" s="185"/>
      <c r="D187" s="185"/>
      <c r="E187" s="185"/>
      <c r="F187" s="185"/>
      <c r="G187" s="185"/>
      <c r="H187" s="185"/>
      <c r="I187" s="185"/>
      <c r="J187" s="185"/>
      <c r="K187" s="185"/>
      <c r="L187" s="185"/>
      <c r="M187" s="185"/>
      <c r="N187" s="185"/>
      <c r="O187" s="185"/>
      <c r="P187" s="185"/>
      <c r="Q187" s="185"/>
      <c r="R187" s="185"/>
      <c r="S187" s="185"/>
      <c r="T187" s="185"/>
      <c r="U187" s="185"/>
      <c r="V187" s="185"/>
      <c r="W187" s="185"/>
      <c r="X187" s="185"/>
      <c r="Y187" s="185"/>
      <c r="Z187" s="185"/>
    </row>
    <row r="188" spans="1:26" ht="15.75" customHeight="1" x14ac:dyDescent="0.3">
      <c r="A188" s="185"/>
      <c r="B188" s="185"/>
      <c r="C188" s="185"/>
      <c r="D188" s="185"/>
      <c r="E188" s="185"/>
      <c r="F188" s="185"/>
      <c r="G188" s="185"/>
      <c r="H188" s="185"/>
      <c r="I188" s="185"/>
      <c r="J188" s="185"/>
      <c r="K188" s="185"/>
      <c r="L188" s="185"/>
      <c r="M188" s="185"/>
      <c r="N188" s="185"/>
      <c r="O188" s="185"/>
      <c r="P188" s="185"/>
      <c r="Q188" s="185"/>
      <c r="R188" s="185"/>
      <c r="S188" s="185"/>
      <c r="T188" s="185"/>
      <c r="U188" s="185"/>
      <c r="V188" s="185"/>
      <c r="W188" s="185"/>
      <c r="X188" s="185"/>
      <c r="Y188" s="185"/>
      <c r="Z188" s="185"/>
    </row>
    <row r="189" spans="1:26" ht="15.75" customHeight="1" x14ac:dyDescent="0.3">
      <c r="A189" s="185"/>
      <c r="B189" s="185"/>
      <c r="C189" s="185"/>
      <c r="D189" s="185"/>
      <c r="E189" s="185"/>
      <c r="F189" s="185"/>
      <c r="G189" s="185"/>
      <c r="H189" s="185"/>
      <c r="I189" s="185"/>
      <c r="J189" s="185"/>
      <c r="K189" s="185"/>
      <c r="L189" s="185"/>
      <c r="M189" s="185"/>
      <c r="N189" s="185"/>
      <c r="O189" s="185"/>
      <c r="P189" s="185"/>
      <c r="Q189" s="185"/>
      <c r="R189" s="185"/>
      <c r="S189" s="185"/>
      <c r="T189" s="185"/>
      <c r="U189" s="185"/>
      <c r="V189" s="185"/>
      <c r="W189" s="185"/>
      <c r="X189" s="185"/>
      <c r="Y189" s="185"/>
      <c r="Z189" s="185"/>
    </row>
    <row r="190" spans="1:26" ht="15.75" customHeight="1" x14ac:dyDescent="0.3">
      <c r="A190" s="185"/>
      <c r="B190" s="185"/>
      <c r="C190" s="185"/>
      <c r="D190" s="185"/>
      <c r="E190" s="185"/>
      <c r="F190" s="185"/>
      <c r="G190" s="185"/>
      <c r="H190" s="185"/>
      <c r="I190" s="185"/>
      <c r="J190" s="185"/>
      <c r="K190" s="185"/>
      <c r="L190" s="185"/>
      <c r="M190" s="185"/>
      <c r="N190" s="185"/>
      <c r="O190" s="185"/>
      <c r="P190" s="185"/>
      <c r="Q190" s="185"/>
      <c r="R190" s="185"/>
      <c r="S190" s="185"/>
      <c r="T190" s="185"/>
      <c r="U190" s="185"/>
      <c r="V190" s="185"/>
      <c r="W190" s="185"/>
      <c r="X190" s="185"/>
      <c r="Y190" s="185"/>
      <c r="Z190" s="185"/>
    </row>
    <row r="191" spans="1:26" ht="15.75" customHeight="1" x14ac:dyDescent="0.3">
      <c r="A191" s="185"/>
      <c r="B191" s="185"/>
      <c r="C191" s="185"/>
      <c r="D191" s="185"/>
      <c r="E191" s="185"/>
      <c r="F191" s="185"/>
      <c r="G191" s="185"/>
      <c r="H191" s="185"/>
      <c r="I191" s="185"/>
      <c r="J191" s="185"/>
      <c r="K191" s="185"/>
      <c r="L191" s="185"/>
      <c r="M191" s="185"/>
      <c r="N191" s="185"/>
      <c r="O191" s="185"/>
      <c r="P191" s="185"/>
      <c r="Q191" s="185"/>
      <c r="R191" s="185"/>
      <c r="S191" s="185"/>
      <c r="T191" s="185"/>
      <c r="U191" s="185"/>
      <c r="V191" s="185"/>
      <c r="W191" s="185"/>
      <c r="X191" s="185"/>
      <c r="Y191" s="185"/>
      <c r="Z191" s="185"/>
    </row>
    <row r="192" spans="1:26" ht="15.75" customHeight="1" x14ac:dyDescent="0.3">
      <c r="A192" s="185"/>
      <c r="B192" s="185"/>
      <c r="C192" s="185"/>
      <c r="D192" s="185"/>
      <c r="E192" s="185"/>
      <c r="F192" s="185"/>
      <c r="G192" s="185"/>
      <c r="H192" s="185"/>
      <c r="I192" s="185"/>
      <c r="J192" s="185"/>
      <c r="K192" s="185"/>
      <c r="L192" s="185"/>
      <c r="M192" s="185"/>
      <c r="N192" s="185"/>
      <c r="O192" s="185"/>
      <c r="P192" s="185"/>
      <c r="Q192" s="185"/>
      <c r="R192" s="185"/>
      <c r="S192" s="185"/>
      <c r="T192" s="185"/>
      <c r="U192" s="185"/>
      <c r="V192" s="185"/>
      <c r="W192" s="185"/>
      <c r="X192" s="185"/>
      <c r="Y192" s="185"/>
      <c r="Z192" s="185"/>
    </row>
    <row r="193" spans="1:26" ht="15.75" customHeight="1" x14ac:dyDescent="0.3">
      <c r="A193" s="185"/>
      <c r="B193" s="185"/>
      <c r="C193" s="185"/>
      <c r="D193" s="185"/>
      <c r="E193" s="185"/>
      <c r="F193" s="185"/>
      <c r="G193" s="185"/>
      <c r="H193" s="185"/>
      <c r="I193" s="185"/>
      <c r="J193" s="185"/>
      <c r="K193" s="185"/>
      <c r="L193" s="185"/>
      <c r="M193" s="185"/>
      <c r="N193" s="185"/>
      <c r="O193" s="185"/>
      <c r="P193" s="185"/>
      <c r="Q193" s="185"/>
      <c r="R193" s="185"/>
      <c r="S193" s="185"/>
      <c r="T193" s="185"/>
      <c r="U193" s="185"/>
      <c r="V193" s="185"/>
      <c r="W193" s="185"/>
      <c r="X193" s="185"/>
      <c r="Y193" s="185"/>
      <c r="Z193" s="185"/>
    </row>
    <row r="194" spans="1:26" ht="15.75" customHeight="1" x14ac:dyDescent="0.3">
      <c r="A194" s="185"/>
      <c r="B194" s="185"/>
      <c r="C194" s="185"/>
      <c r="D194" s="185"/>
      <c r="E194" s="185"/>
      <c r="F194" s="185"/>
      <c r="G194" s="185"/>
      <c r="H194" s="185"/>
      <c r="I194" s="185"/>
      <c r="J194" s="185"/>
      <c r="K194" s="185"/>
      <c r="L194" s="185"/>
      <c r="M194" s="185"/>
      <c r="N194" s="185"/>
      <c r="O194" s="185"/>
      <c r="P194" s="185"/>
      <c r="Q194" s="185"/>
      <c r="R194" s="185"/>
      <c r="S194" s="185"/>
      <c r="T194" s="185"/>
      <c r="U194" s="185"/>
      <c r="V194" s="185"/>
      <c r="W194" s="185"/>
      <c r="X194" s="185"/>
      <c r="Y194" s="185"/>
      <c r="Z194" s="185"/>
    </row>
    <row r="195" spans="1:26" ht="15.75" customHeight="1" x14ac:dyDescent="0.3">
      <c r="A195" s="185"/>
      <c r="B195" s="185"/>
      <c r="C195" s="185"/>
      <c r="D195" s="185"/>
      <c r="E195" s="185"/>
      <c r="F195" s="185"/>
      <c r="G195" s="185"/>
      <c r="H195" s="185"/>
      <c r="I195" s="185"/>
      <c r="J195" s="185"/>
      <c r="K195" s="185"/>
      <c r="L195" s="185"/>
      <c r="M195" s="185"/>
      <c r="N195" s="185"/>
      <c r="O195" s="185"/>
      <c r="P195" s="185"/>
      <c r="Q195" s="185"/>
      <c r="R195" s="185"/>
      <c r="S195" s="185"/>
      <c r="T195" s="185"/>
      <c r="U195" s="185"/>
      <c r="V195" s="185"/>
      <c r="W195" s="185"/>
      <c r="X195" s="185"/>
      <c r="Y195" s="185"/>
      <c r="Z195" s="185"/>
    </row>
    <row r="196" spans="1:26" ht="15.75" customHeight="1" x14ac:dyDescent="0.3">
      <c r="A196" s="185"/>
      <c r="B196" s="185"/>
      <c r="C196" s="185"/>
      <c r="D196" s="185"/>
      <c r="E196" s="185"/>
      <c r="F196" s="185"/>
      <c r="G196" s="185"/>
      <c r="H196" s="185"/>
      <c r="I196" s="185"/>
      <c r="J196" s="185"/>
      <c r="K196" s="185"/>
      <c r="L196" s="185"/>
      <c r="M196" s="185"/>
      <c r="N196" s="185"/>
      <c r="O196" s="185"/>
      <c r="P196" s="185"/>
      <c r="Q196" s="185"/>
      <c r="R196" s="185"/>
      <c r="S196" s="185"/>
      <c r="T196" s="185"/>
      <c r="U196" s="185"/>
      <c r="V196" s="185"/>
      <c r="W196" s="185"/>
      <c r="X196" s="185"/>
      <c r="Y196" s="185"/>
      <c r="Z196" s="185"/>
    </row>
    <row r="197" spans="1:26" ht="15.75" customHeight="1" x14ac:dyDescent="0.3">
      <c r="A197" s="185"/>
      <c r="B197" s="185"/>
      <c r="C197" s="185"/>
      <c r="D197" s="185"/>
      <c r="E197" s="185"/>
      <c r="F197" s="185"/>
      <c r="G197" s="185"/>
      <c r="H197" s="185"/>
      <c r="I197" s="185"/>
      <c r="J197" s="185"/>
      <c r="K197" s="185"/>
      <c r="L197" s="185"/>
      <c r="M197" s="185"/>
      <c r="N197" s="185"/>
      <c r="O197" s="185"/>
      <c r="P197" s="185"/>
      <c r="Q197" s="185"/>
      <c r="R197" s="185"/>
      <c r="S197" s="185"/>
      <c r="T197" s="185"/>
      <c r="U197" s="185"/>
      <c r="V197" s="185"/>
      <c r="W197" s="185"/>
      <c r="X197" s="185"/>
      <c r="Y197" s="185"/>
      <c r="Z197" s="185"/>
    </row>
    <row r="198" spans="1:26" ht="15.75" customHeight="1" x14ac:dyDescent="0.3">
      <c r="A198" s="185"/>
      <c r="B198" s="185"/>
      <c r="C198" s="185"/>
      <c r="D198" s="185"/>
      <c r="E198" s="185"/>
      <c r="F198" s="185"/>
      <c r="G198" s="185"/>
      <c r="H198" s="185"/>
      <c r="I198" s="185"/>
      <c r="J198" s="185"/>
      <c r="K198" s="185"/>
      <c r="L198" s="185"/>
      <c r="M198" s="185"/>
      <c r="N198" s="185"/>
      <c r="O198" s="185"/>
      <c r="P198" s="185"/>
      <c r="Q198" s="185"/>
      <c r="R198" s="185"/>
      <c r="S198" s="185"/>
      <c r="T198" s="185"/>
      <c r="U198" s="185"/>
      <c r="V198" s="185"/>
      <c r="W198" s="185"/>
      <c r="X198" s="185"/>
      <c r="Y198" s="185"/>
      <c r="Z198" s="185"/>
    </row>
    <row r="199" spans="1:26" ht="15.75" customHeight="1" x14ac:dyDescent="0.3">
      <c r="A199" s="185"/>
      <c r="B199" s="185"/>
      <c r="C199" s="185"/>
      <c r="D199" s="185"/>
      <c r="E199" s="185"/>
      <c r="F199" s="185"/>
      <c r="G199" s="185"/>
      <c r="H199" s="185"/>
      <c r="I199" s="185"/>
      <c r="J199" s="185"/>
      <c r="K199" s="185"/>
      <c r="L199" s="185"/>
      <c r="M199" s="185"/>
      <c r="N199" s="185"/>
      <c r="O199" s="185"/>
      <c r="P199" s="185"/>
      <c r="Q199" s="185"/>
      <c r="R199" s="185"/>
      <c r="S199" s="185"/>
      <c r="T199" s="185"/>
      <c r="U199" s="185"/>
      <c r="V199" s="185"/>
      <c r="W199" s="185"/>
      <c r="X199" s="185"/>
      <c r="Y199" s="185"/>
      <c r="Z199" s="185"/>
    </row>
    <row r="200" spans="1:26" ht="15.75" customHeight="1" x14ac:dyDescent="0.3">
      <c r="A200" s="185"/>
      <c r="B200" s="185"/>
      <c r="C200" s="185"/>
      <c r="D200" s="185"/>
      <c r="E200" s="185"/>
      <c r="F200" s="185"/>
      <c r="G200" s="185"/>
      <c r="H200" s="185"/>
      <c r="I200" s="185"/>
      <c r="J200" s="185"/>
      <c r="K200" s="185"/>
      <c r="L200" s="185"/>
      <c r="M200" s="185"/>
      <c r="N200" s="185"/>
      <c r="O200" s="185"/>
      <c r="P200" s="185"/>
      <c r="Q200" s="185"/>
      <c r="R200" s="185"/>
      <c r="S200" s="185"/>
      <c r="T200" s="185"/>
      <c r="U200" s="185"/>
      <c r="V200" s="185"/>
      <c r="W200" s="185"/>
      <c r="X200" s="185"/>
      <c r="Y200" s="185"/>
      <c r="Z200" s="185"/>
    </row>
    <row r="201" spans="1:26" ht="15.75" customHeight="1" x14ac:dyDescent="0.3">
      <c r="A201" s="185"/>
      <c r="B201" s="185"/>
      <c r="C201" s="185"/>
      <c r="D201" s="185"/>
      <c r="E201" s="185"/>
      <c r="F201" s="185"/>
      <c r="G201" s="185"/>
      <c r="H201" s="185"/>
      <c r="I201" s="185"/>
      <c r="J201" s="185"/>
      <c r="K201" s="185"/>
      <c r="L201" s="185"/>
      <c r="M201" s="185"/>
      <c r="N201" s="185"/>
      <c r="O201" s="185"/>
      <c r="P201" s="185"/>
      <c r="Q201" s="185"/>
      <c r="R201" s="185"/>
      <c r="S201" s="185"/>
      <c r="T201" s="185"/>
      <c r="U201" s="185"/>
      <c r="V201" s="185"/>
      <c r="W201" s="185"/>
      <c r="X201" s="185"/>
      <c r="Y201" s="185"/>
      <c r="Z201" s="185"/>
    </row>
    <row r="202" spans="1:26" ht="15.75" customHeight="1" x14ac:dyDescent="0.3">
      <c r="A202" s="185"/>
      <c r="B202" s="185"/>
      <c r="C202" s="185"/>
      <c r="D202" s="185"/>
      <c r="E202" s="185"/>
      <c r="F202" s="185"/>
      <c r="G202" s="185"/>
      <c r="H202" s="185"/>
      <c r="I202" s="185"/>
      <c r="J202" s="185"/>
      <c r="K202" s="185"/>
      <c r="L202" s="185"/>
      <c r="M202" s="185"/>
      <c r="N202" s="185"/>
      <c r="O202" s="185"/>
      <c r="P202" s="185"/>
      <c r="Q202" s="185"/>
      <c r="R202" s="185"/>
      <c r="S202" s="185"/>
      <c r="T202" s="185"/>
      <c r="U202" s="185"/>
      <c r="V202" s="185"/>
      <c r="W202" s="185"/>
      <c r="X202" s="185"/>
      <c r="Y202" s="185"/>
      <c r="Z202" s="185"/>
    </row>
    <row r="203" spans="1:26" ht="15.75" customHeight="1" x14ac:dyDescent="0.3">
      <c r="A203" s="185"/>
      <c r="B203" s="185"/>
      <c r="C203" s="185"/>
      <c r="D203" s="185"/>
      <c r="E203" s="185"/>
      <c r="F203" s="185"/>
      <c r="G203" s="185"/>
      <c r="H203" s="185"/>
      <c r="I203" s="185"/>
      <c r="J203" s="185"/>
      <c r="K203" s="185"/>
      <c r="L203" s="185"/>
      <c r="M203" s="185"/>
      <c r="N203" s="185"/>
      <c r="O203" s="185"/>
      <c r="P203" s="185"/>
      <c r="Q203" s="185"/>
      <c r="R203" s="185"/>
      <c r="S203" s="185"/>
      <c r="T203" s="185"/>
      <c r="U203" s="185"/>
      <c r="V203" s="185"/>
      <c r="W203" s="185"/>
      <c r="X203" s="185"/>
      <c r="Y203" s="185"/>
      <c r="Z203" s="185"/>
    </row>
    <row r="204" spans="1:26" ht="15.75" customHeight="1" x14ac:dyDescent="0.3">
      <c r="A204" s="185"/>
      <c r="B204" s="185"/>
      <c r="C204" s="185"/>
      <c r="D204" s="185"/>
      <c r="E204" s="185"/>
      <c r="F204" s="185"/>
      <c r="G204" s="185"/>
      <c r="H204" s="185"/>
      <c r="I204" s="185"/>
      <c r="J204" s="185"/>
      <c r="K204" s="185"/>
      <c r="L204" s="185"/>
      <c r="M204" s="185"/>
      <c r="N204" s="185"/>
      <c r="O204" s="185"/>
      <c r="P204" s="185"/>
      <c r="Q204" s="185"/>
      <c r="R204" s="185"/>
      <c r="S204" s="185"/>
      <c r="T204" s="185"/>
      <c r="U204" s="185"/>
      <c r="V204" s="185"/>
      <c r="W204" s="185"/>
      <c r="X204" s="185"/>
      <c r="Y204" s="185"/>
      <c r="Z204" s="185"/>
    </row>
    <row r="205" spans="1:26" ht="15.75" customHeight="1" x14ac:dyDescent="0.3">
      <c r="A205" s="185"/>
      <c r="B205" s="185"/>
      <c r="C205" s="185"/>
      <c r="D205" s="185"/>
      <c r="E205" s="185"/>
      <c r="F205" s="185"/>
      <c r="G205" s="185"/>
      <c r="H205" s="185"/>
      <c r="I205" s="185"/>
      <c r="J205" s="185"/>
      <c r="K205" s="185"/>
      <c r="L205" s="185"/>
      <c r="M205" s="185"/>
      <c r="N205" s="185"/>
      <c r="O205" s="185"/>
      <c r="P205" s="185"/>
      <c r="Q205" s="185"/>
      <c r="R205" s="185"/>
      <c r="S205" s="185"/>
      <c r="T205" s="185"/>
      <c r="U205" s="185"/>
      <c r="V205" s="185"/>
      <c r="W205" s="185"/>
      <c r="X205" s="185"/>
      <c r="Y205" s="185"/>
      <c r="Z205" s="185"/>
    </row>
    <row r="206" spans="1:26" ht="15.75" customHeight="1" x14ac:dyDescent="0.3">
      <c r="A206" s="185"/>
      <c r="B206" s="185"/>
      <c r="C206" s="185"/>
      <c r="D206" s="185"/>
      <c r="E206" s="185"/>
      <c r="F206" s="185"/>
      <c r="G206" s="185"/>
      <c r="H206" s="185"/>
      <c r="I206" s="185"/>
      <c r="J206" s="185"/>
      <c r="K206" s="185"/>
      <c r="L206" s="185"/>
      <c r="M206" s="185"/>
      <c r="N206" s="185"/>
      <c r="O206" s="185"/>
      <c r="P206" s="185"/>
      <c r="Q206" s="185"/>
      <c r="R206" s="185"/>
      <c r="S206" s="185"/>
      <c r="T206" s="185"/>
      <c r="U206" s="185"/>
      <c r="V206" s="185"/>
      <c r="W206" s="185"/>
      <c r="X206" s="185"/>
      <c r="Y206" s="185"/>
      <c r="Z206" s="185"/>
    </row>
    <row r="207" spans="1:26" ht="15.75" customHeight="1" x14ac:dyDescent="0.3">
      <c r="A207" s="185"/>
      <c r="B207" s="185"/>
      <c r="C207" s="185"/>
      <c r="D207" s="185"/>
      <c r="E207" s="185"/>
      <c r="F207" s="185"/>
      <c r="G207" s="185"/>
      <c r="H207" s="185"/>
      <c r="I207" s="185"/>
      <c r="J207" s="185"/>
      <c r="K207" s="185"/>
      <c r="L207" s="185"/>
      <c r="M207" s="185"/>
      <c r="N207" s="185"/>
      <c r="O207" s="185"/>
      <c r="P207" s="185"/>
      <c r="Q207" s="185"/>
      <c r="R207" s="185"/>
      <c r="S207" s="185"/>
      <c r="T207" s="185"/>
      <c r="U207" s="185"/>
      <c r="V207" s="185"/>
      <c r="W207" s="185"/>
      <c r="X207" s="185"/>
      <c r="Y207" s="185"/>
      <c r="Z207" s="185"/>
    </row>
    <row r="208" spans="1:26" ht="15.75" customHeight="1" x14ac:dyDescent="0.3">
      <c r="A208" s="185"/>
      <c r="B208" s="185"/>
      <c r="C208" s="185"/>
      <c r="D208" s="185"/>
      <c r="E208" s="185"/>
      <c r="F208" s="185"/>
      <c r="G208" s="185"/>
      <c r="H208" s="185"/>
      <c r="I208" s="185"/>
      <c r="J208" s="185"/>
      <c r="K208" s="185"/>
      <c r="L208" s="185"/>
      <c r="M208" s="185"/>
      <c r="N208" s="185"/>
      <c r="O208" s="185"/>
      <c r="P208" s="185"/>
      <c r="Q208" s="185"/>
      <c r="R208" s="185"/>
      <c r="S208" s="185"/>
      <c r="T208" s="185"/>
      <c r="U208" s="185"/>
      <c r="V208" s="185"/>
      <c r="W208" s="185"/>
      <c r="X208" s="185"/>
      <c r="Y208" s="185"/>
      <c r="Z208" s="185"/>
    </row>
    <row r="209" spans="1:26" ht="15.75" customHeight="1" x14ac:dyDescent="0.3">
      <c r="A209" s="185"/>
      <c r="B209" s="185"/>
      <c r="C209" s="185"/>
      <c r="D209" s="185"/>
      <c r="E209" s="185"/>
      <c r="F209" s="185"/>
      <c r="G209" s="185"/>
      <c r="H209" s="185"/>
      <c r="I209" s="185"/>
      <c r="J209" s="185"/>
      <c r="K209" s="185"/>
      <c r="L209" s="185"/>
      <c r="M209" s="185"/>
      <c r="N209" s="185"/>
      <c r="O209" s="185"/>
      <c r="P209" s="185"/>
      <c r="Q209" s="185"/>
      <c r="R209" s="185"/>
      <c r="S209" s="185"/>
      <c r="T209" s="185"/>
      <c r="U209" s="185"/>
      <c r="V209" s="185"/>
      <c r="W209" s="185"/>
      <c r="X209" s="185"/>
      <c r="Y209" s="185"/>
      <c r="Z209" s="185"/>
    </row>
    <row r="210" spans="1:26" ht="15.75" customHeight="1" x14ac:dyDescent="0.3">
      <c r="A210" s="185"/>
      <c r="B210" s="185"/>
      <c r="C210" s="185"/>
      <c r="D210" s="185"/>
      <c r="E210" s="185"/>
      <c r="F210" s="185"/>
      <c r="G210" s="185"/>
      <c r="H210" s="185"/>
      <c r="I210" s="185"/>
      <c r="J210" s="185"/>
      <c r="K210" s="185"/>
      <c r="L210" s="185"/>
      <c r="M210" s="185"/>
      <c r="N210" s="185"/>
      <c r="O210" s="185"/>
      <c r="P210" s="185"/>
      <c r="Q210" s="185"/>
      <c r="R210" s="185"/>
      <c r="S210" s="185"/>
      <c r="T210" s="185"/>
      <c r="U210" s="185"/>
      <c r="V210" s="185"/>
      <c r="W210" s="185"/>
      <c r="X210" s="185"/>
      <c r="Y210" s="185"/>
      <c r="Z210" s="185"/>
    </row>
    <row r="211" spans="1:26" ht="15.75" customHeight="1" x14ac:dyDescent="0.3">
      <c r="A211" s="185"/>
      <c r="B211" s="185"/>
      <c r="C211" s="185"/>
      <c r="D211" s="185"/>
      <c r="E211" s="185"/>
      <c r="F211" s="185"/>
      <c r="G211" s="185"/>
      <c r="H211" s="185"/>
      <c r="I211" s="185"/>
      <c r="J211" s="185"/>
      <c r="K211" s="185"/>
      <c r="L211" s="185"/>
      <c r="M211" s="185"/>
      <c r="N211" s="185"/>
      <c r="O211" s="185"/>
      <c r="P211" s="185"/>
      <c r="Q211" s="185"/>
      <c r="R211" s="185"/>
      <c r="S211" s="185"/>
      <c r="T211" s="185"/>
      <c r="U211" s="185"/>
      <c r="V211" s="185"/>
      <c r="W211" s="185"/>
      <c r="X211" s="185"/>
      <c r="Y211" s="185"/>
      <c r="Z211" s="185"/>
    </row>
    <row r="212" spans="1:26" ht="15.75" customHeight="1" x14ac:dyDescent="0.3">
      <c r="A212" s="185"/>
      <c r="B212" s="185"/>
      <c r="C212" s="185"/>
      <c r="D212" s="185"/>
      <c r="E212" s="185"/>
      <c r="F212" s="185"/>
      <c r="G212" s="185"/>
      <c r="H212" s="185"/>
      <c r="I212" s="185"/>
      <c r="J212" s="185"/>
      <c r="K212" s="185"/>
      <c r="L212" s="185"/>
      <c r="M212" s="185"/>
      <c r="N212" s="185"/>
      <c r="O212" s="185"/>
      <c r="P212" s="185"/>
      <c r="Q212" s="185"/>
      <c r="R212" s="185"/>
      <c r="S212" s="185"/>
      <c r="T212" s="185"/>
      <c r="U212" s="185"/>
      <c r="V212" s="185"/>
      <c r="W212" s="185"/>
      <c r="X212" s="185"/>
      <c r="Y212" s="185"/>
      <c r="Z212" s="185"/>
    </row>
    <row r="213" spans="1:26" ht="15.75" customHeight="1" x14ac:dyDescent="0.3">
      <c r="A213" s="185"/>
      <c r="B213" s="185"/>
      <c r="C213" s="185"/>
      <c r="D213" s="185"/>
      <c r="E213" s="185"/>
      <c r="F213" s="185"/>
      <c r="G213" s="185"/>
      <c r="H213" s="185"/>
      <c r="I213" s="185"/>
      <c r="J213" s="185"/>
      <c r="K213" s="185"/>
      <c r="L213" s="185"/>
      <c r="M213" s="185"/>
      <c r="N213" s="185"/>
      <c r="O213" s="185"/>
      <c r="P213" s="185"/>
      <c r="Q213" s="185"/>
      <c r="R213" s="185"/>
      <c r="S213" s="185"/>
      <c r="T213" s="185"/>
      <c r="U213" s="185"/>
      <c r="V213" s="185"/>
      <c r="W213" s="185"/>
      <c r="X213" s="185"/>
      <c r="Y213" s="185"/>
      <c r="Z213" s="185"/>
    </row>
    <row r="214" spans="1:26" ht="15.75" customHeight="1" x14ac:dyDescent="0.3">
      <c r="A214" s="185"/>
      <c r="B214" s="185"/>
      <c r="C214" s="185"/>
      <c r="D214" s="185"/>
      <c r="E214" s="185"/>
      <c r="F214" s="185"/>
      <c r="G214" s="185"/>
      <c r="H214" s="185"/>
      <c r="I214" s="185"/>
      <c r="J214" s="185"/>
      <c r="K214" s="185"/>
      <c r="L214" s="185"/>
      <c r="M214" s="185"/>
      <c r="N214" s="185"/>
      <c r="O214" s="185"/>
      <c r="P214" s="185"/>
      <c r="Q214" s="185"/>
      <c r="R214" s="185"/>
      <c r="S214" s="185"/>
      <c r="T214" s="185"/>
      <c r="U214" s="185"/>
      <c r="V214" s="185"/>
      <c r="W214" s="185"/>
      <c r="X214" s="185"/>
      <c r="Y214" s="185"/>
      <c r="Z214" s="185"/>
    </row>
    <row r="215" spans="1:26" ht="15.75" customHeight="1" x14ac:dyDescent="0.3">
      <c r="A215" s="185"/>
      <c r="B215" s="185"/>
      <c r="C215" s="185"/>
      <c r="D215" s="185"/>
      <c r="E215" s="185"/>
      <c r="F215" s="185"/>
      <c r="G215" s="185"/>
      <c r="H215" s="185"/>
      <c r="I215" s="185"/>
      <c r="J215" s="185"/>
      <c r="K215" s="185"/>
      <c r="L215" s="185"/>
      <c r="M215" s="185"/>
      <c r="N215" s="185"/>
      <c r="O215" s="185"/>
      <c r="P215" s="185"/>
      <c r="Q215" s="185"/>
      <c r="R215" s="185"/>
      <c r="S215" s="185"/>
      <c r="T215" s="185"/>
      <c r="U215" s="185"/>
      <c r="V215" s="185"/>
      <c r="W215" s="185"/>
      <c r="X215" s="185"/>
      <c r="Y215" s="185"/>
      <c r="Z215" s="185"/>
    </row>
    <row r="216" spans="1:26" ht="15.75" customHeight="1" x14ac:dyDescent="0.3">
      <c r="A216" s="185"/>
      <c r="B216" s="185"/>
      <c r="C216" s="185"/>
      <c r="D216" s="185"/>
      <c r="E216" s="185"/>
      <c r="F216" s="185"/>
      <c r="G216" s="185"/>
      <c r="H216" s="185"/>
      <c r="I216" s="185"/>
      <c r="J216" s="185"/>
      <c r="K216" s="185"/>
      <c r="L216" s="185"/>
      <c r="M216" s="185"/>
      <c r="N216" s="185"/>
      <c r="O216" s="185"/>
      <c r="P216" s="185"/>
      <c r="Q216" s="185"/>
      <c r="R216" s="185"/>
      <c r="S216" s="185"/>
      <c r="T216" s="185"/>
      <c r="U216" s="185"/>
      <c r="V216" s="185"/>
      <c r="W216" s="185"/>
      <c r="X216" s="185"/>
      <c r="Y216" s="185"/>
      <c r="Z216" s="185"/>
    </row>
    <row r="217" spans="1:26" ht="15.75" customHeight="1" x14ac:dyDescent="0.3">
      <c r="A217" s="185"/>
      <c r="B217" s="185"/>
      <c r="C217" s="185"/>
      <c r="D217" s="185"/>
      <c r="E217" s="185"/>
      <c r="F217" s="185"/>
      <c r="G217" s="185"/>
      <c r="H217" s="185"/>
      <c r="I217" s="185"/>
      <c r="J217" s="185"/>
      <c r="K217" s="185"/>
      <c r="L217" s="185"/>
      <c r="M217" s="185"/>
      <c r="N217" s="185"/>
      <c r="O217" s="185"/>
      <c r="P217" s="185"/>
      <c r="Q217" s="185"/>
      <c r="R217" s="185"/>
      <c r="S217" s="185"/>
      <c r="T217" s="185"/>
      <c r="U217" s="185"/>
      <c r="V217" s="185"/>
      <c r="W217" s="185"/>
      <c r="X217" s="185"/>
      <c r="Y217" s="185"/>
      <c r="Z217" s="185"/>
    </row>
    <row r="218" spans="1:26" ht="15.75" customHeight="1" x14ac:dyDescent="0.3">
      <c r="A218" s="185"/>
      <c r="B218" s="185"/>
      <c r="C218" s="185"/>
      <c r="D218" s="185"/>
      <c r="E218" s="185"/>
      <c r="F218" s="185"/>
      <c r="G218" s="185"/>
      <c r="H218" s="185"/>
      <c r="I218" s="185"/>
      <c r="J218" s="185"/>
      <c r="K218" s="185"/>
      <c r="L218" s="185"/>
      <c r="M218" s="185"/>
      <c r="N218" s="185"/>
      <c r="O218" s="185"/>
      <c r="P218" s="185"/>
      <c r="Q218" s="185"/>
      <c r="R218" s="185"/>
      <c r="S218" s="185"/>
      <c r="T218" s="185"/>
      <c r="U218" s="185"/>
      <c r="V218" s="185"/>
      <c r="W218" s="185"/>
      <c r="X218" s="185"/>
      <c r="Y218" s="185"/>
      <c r="Z218" s="185"/>
    </row>
    <row r="219" spans="1:26" ht="15.75" customHeight="1" x14ac:dyDescent="0.3">
      <c r="A219" s="185"/>
      <c r="B219" s="185"/>
      <c r="C219" s="185"/>
      <c r="D219" s="185"/>
      <c r="E219" s="185"/>
      <c r="F219" s="185"/>
      <c r="G219" s="185"/>
      <c r="H219" s="185"/>
      <c r="I219" s="185"/>
      <c r="J219" s="185"/>
      <c r="K219" s="185"/>
      <c r="L219" s="185"/>
      <c r="M219" s="185"/>
      <c r="N219" s="185"/>
      <c r="O219" s="185"/>
      <c r="P219" s="185"/>
      <c r="Q219" s="185"/>
      <c r="R219" s="185"/>
      <c r="S219" s="185"/>
      <c r="T219" s="185"/>
      <c r="U219" s="185"/>
      <c r="V219" s="185"/>
      <c r="W219" s="185"/>
      <c r="X219" s="185"/>
      <c r="Y219" s="185"/>
      <c r="Z219" s="185"/>
    </row>
    <row r="220" spans="1:26" ht="15.75" customHeight="1" x14ac:dyDescent="0.3">
      <c r="A220" s="185"/>
      <c r="B220" s="185"/>
      <c r="C220" s="185"/>
      <c r="D220" s="185"/>
      <c r="E220" s="185"/>
      <c r="F220" s="185"/>
      <c r="G220" s="185"/>
      <c r="H220" s="185"/>
      <c r="I220" s="185"/>
      <c r="J220" s="185"/>
      <c r="K220" s="185"/>
      <c r="L220" s="185"/>
      <c r="M220" s="185"/>
      <c r="N220" s="185"/>
      <c r="O220" s="185"/>
      <c r="P220" s="185"/>
      <c r="Q220" s="185"/>
      <c r="R220" s="185"/>
      <c r="S220" s="185"/>
      <c r="T220" s="185"/>
      <c r="U220" s="185"/>
      <c r="V220" s="185"/>
      <c r="W220" s="185"/>
      <c r="X220" s="185"/>
      <c r="Y220" s="185"/>
      <c r="Z220" s="185"/>
    </row>
    <row r="221" spans="1:26" ht="15.75" customHeight="1" x14ac:dyDescent="0.3">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c r="Y221" s="185"/>
      <c r="Z221" s="185"/>
    </row>
    <row r="222" spans="1:26" ht="15.75" customHeight="1" x14ac:dyDescent="0.3">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row>
    <row r="223" spans="1:26" ht="15.75" customHeight="1" x14ac:dyDescent="0.3">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row>
    <row r="224" spans="1:26" ht="15.75" customHeight="1" x14ac:dyDescent="0.3">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c r="Y224" s="185"/>
      <c r="Z224" s="185"/>
    </row>
    <row r="225" spans="1:26" ht="15.75" customHeight="1" x14ac:dyDescent="0.3">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c r="Y225" s="185"/>
      <c r="Z225" s="185"/>
    </row>
    <row r="226" spans="1:26" ht="15.75" customHeight="1" x14ac:dyDescent="0.3">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c r="Y226" s="185"/>
      <c r="Z226" s="185"/>
    </row>
    <row r="227" spans="1:26" ht="15.75" customHeight="1" x14ac:dyDescent="0.3">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c r="Y227" s="185"/>
      <c r="Z227" s="185"/>
    </row>
    <row r="228" spans="1:26" ht="15.75" customHeight="1" x14ac:dyDescent="0.3">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c r="Y228" s="185"/>
      <c r="Z228" s="185"/>
    </row>
    <row r="229" spans="1:26" ht="15.75" customHeight="1" x14ac:dyDescent="0.3">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c r="Y229" s="185"/>
      <c r="Z229" s="185"/>
    </row>
    <row r="230" spans="1:26" ht="15.75" customHeight="1" x14ac:dyDescent="0.3">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c r="Y230" s="185"/>
      <c r="Z230" s="185"/>
    </row>
    <row r="231" spans="1:26" ht="15.75" customHeight="1" x14ac:dyDescent="0.3">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c r="Y231" s="185"/>
      <c r="Z231" s="185"/>
    </row>
    <row r="232" spans="1:26" ht="15.75" customHeight="1" x14ac:dyDescent="0.3">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c r="Y232" s="185"/>
      <c r="Z232" s="185"/>
    </row>
    <row r="233" spans="1:26" ht="15.75" customHeight="1" x14ac:dyDescent="0.3">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c r="Y233" s="185"/>
      <c r="Z233" s="185"/>
    </row>
    <row r="234" spans="1:26" ht="15.75" customHeight="1" x14ac:dyDescent="0.3">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c r="Y234" s="185"/>
      <c r="Z234" s="185"/>
    </row>
    <row r="235" spans="1:26" ht="15.75" customHeight="1" x14ac:dyDescent="0.3">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c r="Y235" s="185"/>
      <c r="Z235" s="185"/>
    </row>
    <row r="236" spans="1:26" ht="15.75" customHeight="1" x14ac:dyDescent="0.3">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c r="Y236" s="185"/>
      <c r="Z236" s="185"/>
    </row>
    <row r="237" spans="1:26" ht="15.75" customHeight="1" x14ac:dyDescent="0.3">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c r="Y237" s="185"/>
      <c r="Z237" s="185"/>
    </row>
    <row r="238" spans="1:26" ht="15.75" customHeight="1" x14ac:dyDescent="0.3">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c r="Y238" s="185"/>
      <c r="Z238" s="185"/>
    </row>
    <row r="239" spans="1:26" ht="15.75" customHeight="1" x14ac:dyDescent="0.3">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c r="Y239" s="185"/>
      <c r="Z239" s="185"/>
    </row>
    <row r="240" spans="1:26" ht="15.75" customHeight="1" x14ac:dyDescent="0.3">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c r="Y240" s="185"/>
      <c r="Z240" s="185"/>
    </row>
    <row r="241" spans="1:26" ht="15.75" customHeight="1" x14ac:dyDescent="0.3">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c r="Y241" s="185"/>
      <c r="Z241" s="185"/>
    </row>
    <row r="242" spans="1:26" ht="15.75" customHeight="1" x14ac:dyDescent="0.3">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c r="Y242" s="185"/>
      <c r="Z242" s="185"/>
    </row>
    <row r="243" spans="1:26" ht="15.75" customHeight="1" x14ac:dyDescent="0.3">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c r="Y243" s="185"/>
      <c r="Z243" s="185"/>
    </row>
    <row r="244" spans="1:26" ht="15.75" customHeight="1" x14ac:dyDescent="0.3">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c r="Y244" s="185"/>
      <c r="Z244" s="185"/>
    </row>
    <row r="245" spans="1:26" ht="15.75" customHeight="1" x14ac:dyDescent="0.3">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c r="Y245" s="185"/>
      <c r="Z245" s="185"/>
    </row>
    <row r="246" spans="1:26" ht="15.75" customHeight="1" x14ac:dyDescent="0.3">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c r="Y246" s="185"/>
      <c r="Z246" s="185"/>
    </row>
    <row r="247" spans="1:26" ht="15.75" customHeight="1" x14ac:dyDescent="0.3">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c r="Y247" s="185"/>
      <c r="Z247" s="185"/>
    </row>
    <row r="248" spans="1:26" ht="15.75" customHeight="1" x14ac:dyDescent="0.3">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c r="Y248" s="185"/>
      <c r="Z248" s="185"/>
    </row>
    <row r="249" spans="1:26" ht="15.75" customHeight="1" x14ac:dyDescent="0.3">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c r="Y249" s="185"/>
      <c r="Z249" s="185"/>
    </row>
    <row r="250" spans="1:26" ht="15.75" customHeight="1" x14ac:dyDescent="0.3">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c r="Y250" s="185"/>
      <c r="Z250" s="185"/>
    </row>
    <row r="251" spans="1:26" ht="15.75" customHeight="1" x14ac:dyDescent="0.3">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c r="Y251" s="185"/>
      <c r="Z251" s="185"/>
    </row>
    <row r="252" spans="1:26" ht="15.75" customHeight="1" x14ac:dyDescent="0.3">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c r="Y252" s="185"/>
      <c r="Z252" s="185"/>
    </row>
    <row r="253" spans="1:26" ht="15.75" customHeight="1" x14ac:dyDescent="0.3">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c r="Y253" s="185"/>
      <c r="Z253" s="185"/>
    </row>
    <row r="254" spans="1:26" ht="15.75" customHeight="1" x14ac:dyDescent="0.3">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c r="Y254" s="185"/>
      <c r="Z254" s="185"/>
    </row>
    <row r="255" spans="1:26" ht="15.75" customHeight="1" x14ac:dyDescent="0.3">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row>
    <row r="256" spans="1:26" ht="15.75" customHeight="1" x14ac:dyDescent="0.3">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c r="Y256" s="185"/>
      <c r="Z256" s="185"/>
    </row>
    <row r="257" spans="1:26" ht="15.75" customHeight="1" x14ac:dyDescent="0.3">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c r="Y257" s="185"/>
      <c r="Z257" s="185"/>
    </row>
    <row r="258" spans="1:26" ht="15.75" customHeight="1" x14ac:dyDescent="0.3">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c r="Y258" s="185"/>
      <c r="Z258" s="185"/>
    </row>
    <row r="259" spans="1:26" ht="15.75" customHeight="1" x14ac:dyDescent="0.3">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c r="Y259" s="185"/>
      <c r="Z259" s="185"/>
    </row>
    <row r="260" spans="1:26" ht="15.75" customHeight="1" x14ac:dyDescent="0.3">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c r="Y260" s="185"/>
      <c r="Z260" s="185"/>
    </row>
    <row r="261" spans="1:26" ht="15.75" customHeight="1" x14ac:dyDescent="0.3">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c r="Y261" s="185"/>
      <c r="Z261" s="185"/>
    </row>
    <row r="262" spans="1:26" ht="15.75" customHeight="1" x14ac:dyDescent="0.3">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c r="Y262" s="185"/>
      <c r="Z262" s="185"/>
    </row>
    <row r="263" spans="1:26" ht="15.75" customHeight="1" x14ac:dyDescent="0.3">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c r="Y263" s="185"/>
      <c r="Z263" s="185"/>
    </row>
    <row r="264" spans="1:26" ht="15.75" customHeight="1" x14ac:dyDescent="0.3">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c r="Y264" s="185"/>
      <c r="Z264" s="185"/>
    </row>
    <row r="265" spans="1:26" ht="15.75" customHeight="1" x14ac:dyDescent="0.3">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c r="Y265" s="185"/>
      <c r="Z265" s="185"/>
    </row>
    <row r="266" spans="1:26" ht="15.75" customHeight="1" x14ac:dyDescent="0.3">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c r="Y266" s="185"/>
      <c r="Z266" s="185"/>
    </row>
    <row r="267" spans="1:26" ht="15.75" customHeight="1" x14ac:dyDescent="0.3">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c r="Y267" s="185"/>
      <c r="Z267" s="185"/>
    </row>
    <row r="268" spans="1:26" ht="15.75" customHeight="1" x14ac:dyDescent="0.3">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c r="Y268" s="185"/>
      <c r="Z268" s="185"/>
    </row>
    <row r="269" spans="1:26" ht="15.75" customHeight="1" x14ac:dyDescent="0.3">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c r="Y269" s="185"/>
      <c r="Z269" s="185"/>
    </row>
    <row r="270" spans="1:26" ht="15.75" customHeight="1" x14ac:dyDescent="0.3">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c r="Y270" s="185"/>
      <c r="Z270" s="185"/>
    </row>
    <row r="271" spans="1:26" ht="15.75" customHeight="1" x14ac:dyDescent="0.3">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c r="Y271" s="185"/>
      <c r="Z271" s="185"/>
    </row>
    <row r="272" spans="1:26" ht="15.75" customHeight="1" x14ac:dyDescent="0.3">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c r="Y272" s="185"/>
      <c r="Z272" s="185"/>
    </row>
    <row r="273" spans="1:26" ht="15.75" customHeight="1" x14ac:dyDescent="0.3">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c r="Y273" s="185"/>
      <c r="Z273" s="185"/>
    </row>
    <row r="274" spans="1:26" ht="15.75" customHeight="1" x14ac:dyDescent="0.3">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c r="Y274" s="185"/>
      <c r="Z274" s="185"/>
    </row>
    <row r="275" spans="1:26" ht="15.75" customHeight="1" x14ac:dyDescent="0.3">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c r="Y275" s="185"/>
      <c r="Z275" s="185"/>
    </row>
    <row r="276" spans="1:26" ht="15.75" customHeight="1" x14ac:dyDescent="0.3">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c r="Y276" s="185"/>
      <c r="Z276" s="185"/>
    </row>
    <row r="277" spans="1:26" ht="15.75" customHeight="1" x14ac:dyDescent="0.3">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c r="Y277" s="185"/>
      <c r="Z277" s="185"/>
    </row>
    <row r="278" spans="1:26" ht="15.75" customHeight="1" x14ac:dyDescent="0.3">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c r="Y278" s="185"/>
      <c r="Z278" s="185"/>
    </row>
    <row r="279" spans="1:26" ht="15.75" customHeight="1" x14ac:dyDescent="0.3">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c r="Y279" s="185"/>
      <c r="Z279" s="185"/>
    </row>
    <row r="280" spans="1:26" ht="15.75" customHeight="1" x14ac:dyDescent="0.3">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c r="Y280" s="185"/>
      <c r="Z280" s="185"/>
    </row>
    <row r="281" spans="1:26" ht="15.75" customHeight="1" x14ac:dyDescent="0.3">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c r="Y281" s="185"/>
      <c r="Z281" s="185"/>
    </row>
    <row r="282" spans="1:26" ht="15.75" customHeight="1" x14ac:dyDescent="0.3">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c r="Y282" s="185"/>
      <c r="Z282" s="185"/>
    </row>
    <row r="283" spans="1:26" ht="15.75" customHeight="1" x14ac:dyDescent="0.3">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c r="Y283" s="185"/>
      <c r="Z283" s="185"/>
    </row>
    <row r="284" spans="1:26" ht="15.75" customHeight="1" x14ac:dyDescent="0.3">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c r="Y284" s="185"/>
      <c r="Z284" s="185"/>
    </row>
    <row r="285" spans="1:26" ht="15.75" customHeight="1" x14ac:dyDescent="0.3">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c r="Y285" s="185"/>
      <c r="Z285" s="185"/>
    </row>
    <row r="286" spans="1:26" ht="15.75" customHeight="1" x14ac:dyDescent="0.3">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c r="Y286" s="185"/>
      <c r="Z286" s="185"/>
    </row>
    <row r="287" spans="1:26" ht="15.75" customHeight="1" x14ac:dyDescent="0.3">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c r="Y287" s="185"/>
      <c r="Z287" s="185"/>
    </row>
    <row r="288" spans="1:26" ht="15.75" customHeight="1" x14ac:dyDescent="0.3">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c r="Y288" s="185"/>
      <c r="Z288" s="185"/>
    </row>
    <row r="289" spans="1:26" ht="15.75" customHeight="1" x14ac:dyDescent="0.3">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c r="Y289" s="185"/>
      <c r="Z289" s="185"/>
    </row>
    <row r="290" spans="1:26" ht="15.75" customHeight="1" x14ac:dyDescent="0.3">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c r="Y290" s="185"/>
      <c r="Z290" s="185"/>
    </row>
    <row r="291" spans="1:26" ht="15.75" customHeight="1" x14ac:dyDescent="0.3">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c r="Y291" s="185"/>
      <c r="Z291" s="185"/>
    </row>
    <row r="292" spans="1:26" ht="15.75" customHeight="1" x14ac:dyDescent="0.3">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c r="Y292" s="185"/>
      <c r="Z292" s="185"/>
    </row>
    <row r="293" spans="1:26" ht="15.75" customHeight="1" x14ac:dyDescent="0.3">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c r="Y293" s="185"/>
      <c r="Z293" s="185"/>
    </row>
    <row r="294" spans="1:26" ht="15.75" customHeight="1" x14ac:dyDescent="0.3">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c r="Y294" s="185"/>
      <c r="Z294" s="185"/>
    </row>
    <row r="295" spans="1:26" ht="15.75" customHeight="1" x14ac:dyDescent="0.3">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c r="Y295" s="185"/>
      <c r="Z295" s="185"/>
    </row>
    <row r="296" spans="1:26" ht="15.75" customHeight="1" x14ac:dyDescent="0.3">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c r="Y296" s="185"/>
      <c r="Z296" s="185"/>
    </row>
    <row r="297" spans="1:26" ht="15.75" customHeight="1" x14ac:dyDescent="0.3">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c r="Y297" s="185"/>
      <c r="Z297" s="185"/>
    </row>
    <row r="298" spans="1:26" ht="15.75" customHeight="1" x14ac:dyDescent="0.3">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c r="Y298" s="185"/>
      <c r="Z298" s="185"/>
    </row>
    <row r="299" spans="1:26" ht="15.75" customHeight="1" x14ac:dyDescent="0.3">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c r="Y299" s="185"/>
      <c r="Z299" s="185"/>
    </row>
    <row r="300" spans="1:26" ht="15.75" customHeight="1" x14ac:dyDescent="0.3">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c r="Y300" s="185"/>
      <c r="Z300" s="185"/>
    </row>
    <row r="301" spans="1:26" ht="15.75" customHeight="1" x14ac:dyDescent="0.3">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c r="Y301" s="185"/>
      <c r="Z301" s="185"/>
    </row>
    <row r="302" spans="1:26" ht="15.75" customHeight="1" x14ac:dyDescent="0.3">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c r="Y302" s="185"/>
      <c r="Z302" s="185"/>
    </row>
    <row r="303" spans="1:26" ht="15.75" customHeight="1" x14ac:dyDescent="0.3">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c r="Y303" s="185"/>
      <c r="Z303" s="185"/>
    </row>
    <row r="304" spans="1:26" ht="15.75" customHeight="1" x14ac:dyDescent="0.3">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c r="Y304" s="185"/>
      <c r="Z304" s="185"/>
    </row>
    <row r="305" spans="1:26" ht="15.75" customHeight="1" x14ac:dyDescent="0.3">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c r="Y305" s="185"/>
      <c r="Z305" s="185"/>
    </row>
    <row r="306" spans="1:26" ht="15.75" customHeight="1" x14ac:dyDescent="0.3">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c r="Y306" s="185"/>
      <c r="Z306" s="185"/>
    </row>
    <row r="307" spans="1:26" ht="15.75" customHeight="1" x14ac:dyDescent="0.3">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c r="Y307" s="185"/>
      <c r="Z307" s="185"/>
    </row>
    <row r="308" spans="1:26" ht="15.75" customHeight="1" x14ac:dyDescent="0.3">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c r="Y308" s="185"/>
      <c r="Z308" s="185"/>
    </row>
    <row r="309" spans="1:26" ht="15.75" customHeight="1" x14ac:dyDescent="0.3">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c r="Y309" s="185"/>
      <c r="Z309" s="185"/>
    </row>
    <row r="310" spans="1:26" ht="15.75" customHeight="1" x14ac:dyDescent="0.3">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c r="Y310" s="185"/>
      <c r="Z310" s="185"/>
    </row>
    <row r="311" spans="1:26" ht="15.75" customHeight="1" x14ac:dyDescent="0.3">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c r="Y311" s="185"/>
      <c r="Z311" s="185"/>
    </row>
    <row r="312" spans="1:26" ht="15.75" customHeight="1" x14ac:dyDescent="0.3">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c r="Y312" s="185"/>
      <c r="Z312" s="185"/>
    </row>
    <row r="313" spans="1:26" ht="15.75" customHeight="1" x14ac:dyDescent="0.3">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c r="Y313" s="185"/>
      <c r="Z313" s="185"/>
    </row>
    <row r="314" spans="1:26" ht="15.75" customHeight="1" x14ac:dyDescent="0.3">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c r="Y314" s="185"/>
      <c r="Z314" s="185"/>
    </row>
    <row r="315" spans="1:26" ht="15.75" customHeight="1" x14ac:dyDescent="0.3">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c r="Y315" s="185"/>
      <c r="Z315" s="185"/>
    </row>
    <row r="316" spans="1:26" ht="15.75" customHeight="1" x14ac:dyDescent="0.3">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c r="Y316" s="185"/>
      <c r="Z316" s="185"/>
    </row>
    <row r="317" spans="1:26" ht="15.75" customHeight="1" x14ac:dyDescent="0.3">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row>
    <row r="318" spans="1:26" ht="15.75" customHeight="1" x14ac:dyDescent="0.3">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c r="Y318" s="185"/>
      <c r="Z318" s="185"/>
    </row>
    <row r="319" spans="1:26" ht="15.75" customHeight="1" x14ac:dyDescent="0.3">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c r="Y319" s="185"/>
      <c r="Z319" s="185"/>
    </row>
    <row r="320" spans="1:26" ht="15.75" customHeight="1" x14ac:dyDescent="0.3">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c r="Y320" s="185"/>
      <c r="Z320" s="185"/>
    </row>
    <row r="321" spans="1:26" ht="15.75" customHeight="1" x14ac:dyDescent="0.3">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c r="Y321" s="185"/>
      <c r="Z321" s="185"/>
    </row>
    <row r="322" spans="1:26" ht="15.75" customHeight="1" x14ac:dyDescent="0.3">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c r="Y322" s="185"/>
      <c r="Z322" s="185"/>
    </row>
    <row r="323" spans="1:26" ht="15.75" customHeight="1" x14ac:dyDescent="0.3">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c r="Y323" s="185"/>
      <c r="Z323" s="185"/>
    </row>
    <row r="324" spans="1:26" ht="15.75" customHeight="1" x14ac:dyDescent="0.3">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c r="Y324" s="185"/>
      <c r="Z324" s="185"/>
    </row>
    <row r="325" spans="1:26" ht="15.75" customHeight="1" x14ac:dyDescent="0.3">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c r="Y325" s="185"/>
      <c r="Z325" s="185"/>
    </row>
    <row r="326" spans="1:26" ht="15.75" customHeight="1" x14ac:dyDescent="0.3">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c r="Y326" s="185"/>
      <c r="Z326" s="185"/>
    </row>
    <row r="327" spans="1:26" ht="15.75" customHeight="1" x14ac:dyDescent="0.3">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c r="Y327" s="185"/>
      <c r="Z327" s="185"/>
    </row>
    <row r="328" spans="1:26" ht="15.75" customHeight="1" x14ac:dyDescent="0.3">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c r="Y328" s="185"/>
      <c r="Z328" s="185"/>
    </row>
    <row r="329" spans="1:26" ht="15.75" customHeight="1" x14ac:dyDescent="0.3">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c r="Y329" s="185"/>
      <c r="Z329" s="185"/>
    </row>
    <row r="330" spans="1:26" ht="15.75" customHeight="1" x14ac:dyDescent="0.3">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c r="Y330" s="185"/>
      <c r="Z330" s="185"/>
    </row>
    <row r="331" spans="1:26" ht="15.75" customHeight="1" x14ac:dyDescent="0.3">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c r="Y331" s="185"/>
      <c r="Z331" s="185"/>
    </row>
    <row r="332" spans="1:26" ht="15.75" customHeight="1" x14ac:dyDescent="0.3">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c r="Y332" s="185"/>
      <c r="Z332" s="185"/>
    </row>
    <row r="333" spans="1:26" ht="15.75" customHeight="1" x14ac:dyDescent="0.3">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c r="Y333" s="185"/>
      <c r="Z333" s="185"/>
    </row>
    <row r="334" spans="1:26" ht="15.75" customHeight="1" x14ac:dyDescent="0.3">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c r="Y334" s="185"/>
      <c r="Z334" s="185"/>
    </row>
    <row r="335" spans="1:26" ht="15.75" customHeight="1" x14ac:dyDescent="0.3">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c r="Y335" s="185"/>
      <c r="Z335" s="185"/>
    </row>
    <row r="336" spans="1:26" ht="15.75" customHeight="1" x14ac:dyDescent="0.3">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c r="Y336" s="185"/>
      <c r="Z336" s="185"/>
    </row>
    <row r="337" spans="1:26" ht="15.75" customHeight="1" x14ac:dyDescent="0.3">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c r="Y337" s="185"/>
      <c r="Z337" s="185"/>
    </row>
    <row r="338" spans="1:26" ht="15.75" customHeight="1" x14ac:dyDescent="0.3">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c r="Y338" s="185"/>
      <c r="Z338" s="185"/>
    </row>
    <row r="339" spans="1:26" ht="15.75" customHeight="1" x14ac:dyDescent="0.3">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c r="Y339" s="185"/>
      <c r="Z339" s="185"/>
    </row>
    <row r="340" spans="1:26" ht="15.75" customHeight="1" x14ac:dyDescent="0.3">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c r="Y340" s="185"/>
      <c r="Z340" s="185"/>
    </row>
    <row r="341" spans="1:26" ht="15.75" customHeight="1" x14ac:dyDescent="0.3">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c r="Y341" s="185"/>
      <c r="Z341" s="185"/>
    </row>
    <row r="342" spans="1:26" ht="15.75" customHeight="1" x14ac:dyDescent="0.3">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c r="Y342" s="185"/>
      <c r="Z342" s="185"/>
    </row>
    <row r="343" spans="1:26" ht="15.75" customHeight="1" x14ac:dyDescent="0.3">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c r="Y343" s="185"/>
      <c r="Z343" s="185"/>
    </row>
    <row r="344" spans="1:26" ht="15.75" customHeight="1" x14ac:dyDescent="0.3">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c r="Y344" s="185"/>
      <c r="Z344" s="185"/>
    </row>
    <row r="345" spans="1:26" ht="15.75" customHeight="1" x14ac:dyDescent="0.3">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c r="Y345" s="185"/>
      <c r="Z345" s="185"/>
    </row>
    <row r="346" spans="1:26" ht="15.75" customHeight="1" x14ac:dyDescent="0.3">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c r="Y346" s="185"/>
      <c r="Z346" s="185"/>
    </row>
    <row r="347" spans="1:26" ht="15.75" customHeight="1" x14ac:dyDescent="0.3">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c r="Y347" s="185"/>
      <c r="Z347" s="185"/>
    </row>
    <row r="348" spans="1:26" ht="15.75" customHeight="1" x14ac:dyDescent="0.3">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c r="Y348" s="185"/>
      <c r="Z348" s="185"/>
    </row>
    <row r="349" spans="1:26" ht="15.75" customHeight="1" x14ac:dyDescent="0.3">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c r="Y349" s="185"/>
      <c r="Z349" s="185"/>
    </row>
    <row r="350" spans="1:26" ht="15.75" customHeight="1" x14ac:dyDescent="0.3">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c r="Y350" s="185"/>
      <c r="Z350" s="185"/>
    </row>
    <row r="351" spans="1:26" ht="15.75" customHeight="1" x14ac:dyDescent="0.3">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c r="Y351" s="185"/>
      <c r="Z351" s="185"/>
    </row>
    <row r="352" spans="1:26" ht="15.75" customHeight="1" x14ac:dyDescent="0.3">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c r="Y352" s="185"/>
      <c r="Z352" s="185"/>
    </row>
    <row r="353" spans="1:26" ht="15.75" customHeight="1" x14ac:dyDescent="0.3">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c r="Y353" s="185"/>
      <c r="Z353" s="185"/>
    </row>
    <row r="354" spans="1:26" ht="15.75" customHeight="1" x14ac:dyDescent="0.3">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c r="Y354" s="185"/>
      <c r="Z354" s="185"/>
    </row>
    <row r="355" spans="1:26" ht="15.75" customHeight="1" x14ac:dyDescent="0.3">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c r="Y355" s="185"/>
      <c r="Z355" s="185"/>
    </row>
    <row r="356" spans="1:26" ht="15.75" customHeight="1" x14ac:dyDescent="0.3">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c r="Y356" s="185"/>
      <c r="Z356" s="185"/>
    </row>
    <row r="357" spans="1:26" ht="15.75" customHeight="1" x14ac:dyDescent="0.3">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c r="Y357" s="185"/>
      <c r="Z357" s="185"/>
    </row>
    <row r="358" spans="1:26" ht="15.75" customHeight="1" x14ac:dyDescent="0.3">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c r="Y358" s="185"/>
      <c r="Z358" s="185"/>
    </row>
    <row r="359" spans="1:26" ht="15.75" customHeight="1" x14ac:dyDescent="0.3">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c r="Y359" s="185"/>
      <c r="Z359" s="185"/>
    </row>
    <row r="360" spans="1:26" ht="15.75" customHeight="1" x14ac:dyDescent="0.3">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c r="Y360" s="185"/>
      <c r="Z360" s="185"/>
    </row>
    <row r="361" spans="1:26" ht="15.75" customHeight="1" x14ac:dyDescent="0.3">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c r="Y361" s="185"/>
      <c r="Z361" s="185"/>
    </row>
    <row r="362" spans="1:26" ht="15.75" customHeight="1" x14ac:dyDescent="0.3">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c r="Y362" s="185"/>
      <c r="Z362" s="185"/>
    </row>
    <row r="363" spans="1:26" ht="15.75" customHeight="1" x14ac:dyDescent="0.3">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c r="Y363" s="185"/>
      <c r="Z363" s="185"/>
    </row>
    <row r="364" spans="1:26" ht="15.75" customHeight="1" x14ac:dyDescent="0.3">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c r="Y364" s="185"/>
      <c r="Z364" s="185"/>
    </row>
    <row r="365" spans="1:26" ht="15.75" customHeight="1" x14ac:dyDescent="0.3">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c r="Y365" s="185"/>
      <c r="Z365" s="185"/>
    </row>
    <row r="366" spans="1:26" ht="15.75" customHeight="1" x14ac:dyDescent="0.3">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c r="Y366" s="185"/>
      <c r="Z366" s="185"/>
    </row>
    <row r="367" spans="1:26" ht="15.75" customHeight="1" x14ac:dyDescent="0.3">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c r="Y367" s="185"/>
      <c r="Z367" s="185"/>
    </row>
    <row r="368" spans="1:26" ht="15.75" customHeight="1" x14ac:dyDescent="0.3">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c r="Y368" s="185"/>
      <c r="Z368" s="185"/>
    </row>
    <row r="369" spans="1:26" ht="15.75" customHeight="1" x14ac:dyDescent="0.3">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c r="Y369" s="185"/>
      <c r="Z369" s="185"/>
    </row>
    <row r="370" spans="1:26" ht="15.75" customHeight="1" x14ac:dyDescent="0.3">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c r="Y370" s="185"/>
      <c r="Z370" s="185"/>
    </row>
    <row r="371" spans="1:26" ht="15.75" customHeight="1" x14ac:dyDescent="0.3">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c r="Y371" s="185"/>
      <c r="Z371" s="185"/>
    </row>
    <row r="372" spans="1:26" ht="15.75" customHeight="1" x14ac:dyDescent="0.3">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c r="Y372" s="185"/>
      <c r="Z372" s="185"/>
    </row>
    <row r="373" spans="1:26" ht="15.75" customHeight="1" x14ac:dyDescent="0.3">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c r="Y373" s="185"/>
      <c r="Z373" s="185"/>
    </row>
    <row r="374" spans="1:26" ht="15.75" customHeight="1" x14ac:dyDescent="0.3">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c r="Y374" s="185"/>
      <c r="Z374" s="185"/>
    </row>
    <row r="375" spans="1:26" ht="15.75" customHeight="1" x14ac:dyDescent="0.3">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c r="Y375" s="185"/>
      <c r="Z375" s="185"/>
    </row>
    <row r="376" spans="1:26" ht="15.75" customHeight="1" x14ac:dyDescent="0.3">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c r="Y376" s="185"/>
      <c r="Z376" s="185"/>
    </row>
    <row r="377" spans="1:26" ht="15.75" customHeight="1" x14ac:dyDescent="0.3">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c r="Y377" s="185"/>
      <c r="Z377" s="185"/>
    </row>
    <row r="378" spans="1:26" ht="15.75" customHeight="1" x14ac:dyDescent="0.3">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c r="Y378" s="185"/>
      <c r="Z378" s="185"/>
    </row>
    <row r="379" spans="1:26" ht="15.75" customHeight="1" x14ac:dyDescent="0.3">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c r="Y379" s="185"/>
      <c r="Z379" s="185"/>
    </row>
    <row r="380" spans="1:26" ht="15.75" customHeight="1" x14ac:dyDescent="0.3">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c r="Y380" s="185"/>
      <c r="Z380" s="185"/>
    </row>
    <row r="381" spans="1:26" ht="15.75" customHeight="1" x14ac:dyDescent="0.3">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c r="Y381" s="185"/>
      <c r="Z381" s="185"/>
    </row>
    <row r="382" spans="1:26" ht="15.75" customHeight="1" x14ac:dyDescent="0.3">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c r="Y382" s="185"/>
      <c r="Z382" s="185"/>
    </row>
    <row r="383" spans="1:26" ht="15.75" customHeight="1" x14ac:dyDescent="0.3">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c r="Y383" s="185"/>
      <c r="Z383" s="185"/>
    </row>
    <row r="384" spans="1:26" ht="15.75" customHeight="1" x14ac:dyDescent="0.3">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c r="Y384" s="185"/>
      <c r="Z384" s="185"/>
    </row>
    <row r="385" spans="1:26" ht="15.75" customHeight="1" x14ac:dyDescent="0.3">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c r="Y385" s="185"/>
      <c r="Z385" s="185"/>
    </row>
    <row r="386" spans="1:26" ht="15.75" customHeight="1" x14ac:dyDescent="0.3">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c r="Y386" s="185"/>
      <c r="Z386" s="185"/>
    </row>
    <row r="387" spans="1:26" ht="15.75" customHeight="1" x14ac:dyDescent="0.3">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c r="Y387" s="185"/>
      <c r="Z387" s="185"/>
    </row>
    <row r="388" spans="1:26" ht="15.75" customHeight="1" x14ac:dyDescent="0.3">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c r="Y388" s="185"/>
      <c r="Z388" s="185"/>
    </row>
    <row r="389" spans="1:26" ht="15.75" customHeight="1" x14ac:dyDescent="0.3">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c r="Y389" s="185"/>
      <c r="Z389" s="185"/>
    </row>
    <row r="390" spans="1:26" ht="15.75" customHeight="1" x14ac:dyDescent="0.3">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c r="Y390" s="185"/>
      <c r="Z390" s="185"/>
    </row>
    <row r="391" spans="1:26" ht="15.75" customHeight="1" x14ac:dyDescent="0.3">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c r="Y391" s="185"/>
      <c r="Z391" s="185"/>
    </row>
    <row r="392" spans="1:26" ht="15.75" customHeight="1" x14ac:dyDescent="0.3">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c r="Y392" s="185"/>
      <c r="Z392" s="185"/>
    </row>
    <row r="393" spans="1:26" ht="15.75" customHeight="1" x14ac:dyDescent="0.3">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c r="Y393" s="185"/>
      <c r="Z393" s="185"/>
    </row>
    <row r="394" spans="1:26" ht="15.75" customHeight="1" x14ac:dyDescent="0.3">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c r="Y394" s="185"/>
      <c r="Z394" s="185"/>
    </row>
    <row r="395" spans="1:26" ht="15.75" customHeight="1" x14ac:dyDescent="0.3">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c r="Y395" s="185"/>
      <c r="Z395" s="185"/>
    </row>
    <row r="396" spans="1:26" ht="15.75" customHeight="1" x14ac:dyDescent="0.3">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c r="Y396" s="185"/>
      <c r="Z396" s="185"/>
    </row>
    <row r="397" spans="1:26" ht="15.75" customHeight="1" x14ac:dyDescent="0.3">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c r="Y397" s="185"/>
      <c r="Z397" s="185"/>
    </row>
    <row r="398" spans="1:26" ht="15.75" customHeight="1" x14ac:dyDescent="0.3">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c r="Y398" s="185"/>
      <c r="Z398" s="185"/>
    </row>
    <row r="399" spans="1:26" ht="15.75" customHeight="1" x14ac:dyDescent="0.3">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c r="Y399" s="185"/>
      <c r="Z399" s="185"/>
    </row>
    <row r="400" spans="1:26" ht="15.75" customHeight="1" x14ac:dyDescent="0.3">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c r="Y400" s="185"/>
      <c r="Z400" s="185"/>
    </row>
    <row r="401" spans="1:26" ht="15.75" customHeight="1" x14ac:dyDescent="0.3">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c r="Y401" s="185"/>
      <c r="Z401" s="185"/>
    </row>
    <row r="402" spans="1:26" ht="15.75" customHeight="1" x14ac:dyDescent="0.3">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c r="Y402" s="185"/>
      <c r="Z402" s="185"/>
    </row>
    <row r="403" spans="1:26" ht="15.75" customHeight="1" x14ac:dyDescent="0.3">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c r="Y403" s="185"/>
      <c r="Z403" s="185"/>
    </row>
    <row r="404" spans="1:26" ht="15.75" customHeight="1" x14ac:dyDescent="0.3">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c r="Y404" s="185"/>
      <c r="Z404" s="185"/>
    </row>
    <row r="405" spans="1:26" ht="15.75" customHeight="1" x14ac:dyDescent="0.3">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c r="Y405" s="185"/>
      <c r="Z405" s="185"/>
    </row>
    <row r="406" spans="1:26" ht="15.75" customHeight="1" x14ac:dyDescent="0.3">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c r="Y406" s="185"/>
      <c r="Z406" s="185"/>
    </row>
    <row r="407" spans="1:26" ht="15.75" customHeight="1" x14ac:dyDescent="0.3">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c r="Y407" s="185"/>
      <c r="Z407" s="185"/>
    </row>
    <row r="408" spans="1:26" ht="15.75" customHeight="1" x14ac:dyDescent="0.3">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c r="Y408" s="185"/>
      <c r="Z408" s="185"/>
    </row>
    <row r="409" spans="1:26" ht="15.75" customHeight="1" x14ac:dyDescent="0.3">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c r="Y409" s="185"/>
      <c r="Z409" s="185"/>
    </row>
    <row r="410" spans="1:26" ht="15.75" customHeight="1" x14ac:dyDescent="0.3">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c r="Y410" s="185"/>
      <c r="Z410" s="185"/>
    </row>
    <row r="411" spans="1:26" ht="15.75" customHeight="1" x14ac:dyDescent="0.3">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c r="Y411" s="185"/>
      <c r="Z411" s="185"/>
    </row>
    <row r="412" spans="1:26" ht="15.75" customHeight="1" x14ac:dyDescent="0.3">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c r="Y412" s="185"/>
      <c r="Z412" s="185"/>
    </row>
    <row r="413" spans="1:26" ht="15.75" customHeight="1" x14ac:dyDescent="0.3">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c r="Y413" s="185"/>
      <c r="Z413" s="185"/>
    </row>
    <row r="414" spans="1:26" ht="15.75" customHeight="1" x14ac:dyDescent="0.3">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c r="Y414" s="185"/>
      <c r="Z414" s="185"/>
    </row>
    <row r="415" spans="1:26" ht="15.75" customHeight="1" x14ac:dyDescent="0.3">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c r="Y415" s="185"/>
      <c r="Z415" s="185"/>
    </row>
    <row r="416" spans="1:26" ht="15.75" customHeight="1" x14ac:dyDescent="0.3">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c r="Y416" s="185"/>
      <c r="Z416" s="185"/>
    </row>
    <row r="417" spans="1:26" ht="15.75" customHeight="1" x14ac:dyDescent="0.3">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c r="Y417" s="185"/>
      <c r="Z417" s="185"/>
    </row>
    <row r="418" spans="1:26" ht="15.75" customHeight="1" x14ac:dyDescent="0.3">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c r="Y418" s="185"/>
      <c r="Z418" s="185"/>
    </row>
    <row r="419" spans="1:26" ht="15.75" customHeight="1" x14ac:dyDescent="0.3">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c r="Y419" s="185"/>
      <c r="Z419" s="185"/>
    </row>
    <row r="420" spans="1:26" ht="15.75" customHeight="1" x14ac:dyDescent="0.3">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c r="Y420" s="185"/>
      <c r="Z420" s="185"/>
    </row>
    <row r="421" spans="1:26" ht="15.75" customHeight="1" x14ac:dyDescent="0.3">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c r="Y421" s="185"/>
      <c r="Z421" s="185"/>
    </row>
    <row r="422" spans="1:26" ht="15.75" customHeight="1" x14ac:dyDescent="0.3">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row>
    <row r="423" spans="1:26" ht="15.75" customHeight="1" x14ac:dyDescent="0.3">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row>
    <row r="424" spans="1:26" ht="15.75" customHeight="1" x14ac:dyDescent="0.3">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row>
    <row r="425" spans="1:26" ht="15.75" customHeight="1" x14ac:dyDescent="0.3">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row>
    <row r="426" spans="1:26" ht="15.75" customHeight="1" x14ac:dyDescent="0.3">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row>
    <row r="427" spans="1:26" ht="15.75" customHeight="1" x14ac:dyDescent="0.3">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row>
    <row r="428" spans="1:26" ht="15.75" customHeight="1" x14ac:dyDescent="0.3">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row>
    <row r="429" spans="1:26" ht="15.75" customHeight="1" x14ac:dyDescent="0.3">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row>
    <row r="430" spans="1:26" ht="15.75" customHeight="1" x14ac:dyDescent="0.3">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row>
    <row r="431" spans="1:26" ht="15.75" customHeight="1" x14ac:dyDescent="0.3">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row>
    <row r="432" spans="1:26" ht="15.75" customHeight="1" x14ac:dyDescent="0.3">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row>
    <row r="433" spans="1:26" ht="15.75" customHeight="1" x14ac:dyDescent="0.3">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row>
    <row r="434" spans="1:26" ht="15.75" customHeight="1" x14ac:dyDescent="0.3">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row>
    <row r="435" spans="1:26" ht="15.75" customHeight="1" x14ac:dyDescent="0.3">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row>
    <row r="436" spans="1:26" ht="15.75" customHeight="1" x14ac:dyDescent="0.3">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row>
    <row r="437" spans="1:26" ht="15.75" customHeight="1" x14ac:dyDescent="0.3">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row>
    <row r="438" spans="1:26" ht="15.75" customHeight="1" x14ac:dyDescent="0.3">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row>
    <row r="439" spans="1:26" ht="15.75" customHeight="1" x14ac:dyDescent="0.3">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row>
    <row r="440" spans="1:26" ht="15.75" customHeight="1" x14ac:dyDescent="0.3">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row>
    <row r="441" spans="1:26" ht="15.75" customHeight="1" x14ac:dyDescent="0.3">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c r="Y441" s="185"/>
      <c r="Z441" s="185"/>
    </row>
    <row r="442" spans="1:26" ht="15.75" customHeight="1" x14ac:dyDescent="0.3">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c r="Y442" s="185"/>
      <c r="Z442" s="185"/>
    </row>
    <row r="443" spans="1:26" ht="15.75" customHeight="1" x14ac:dyDescent="0.3">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c r="Y443" s="185"/>
      <c r="Z443" s="185"/>
    </row>
    <row r="444" spans="1:26" ht="15.75" customHeight="1" x14ac:dyDescent="0.3">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c r="Y444" s="185"/>
      <c r="Z444" s="185"/>
    </row>
    <row r="445" spans="1:26" ht="15.75" customHeight="1" x14ac:dyDescent="0.3">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c r="Y445" s="185"/>
      <c r="Z445" s="185"/>
    </row>
    <row r="446" spans="1:26" ht="15.75" customHeight="1" x14ac:dyDescent="0.3">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c r="Y446" s="185"/>
      <c r="Z446" s="185"/>
    </row>
    <row r="447" spans="1:26" ht="15.75" customHeight="1" x14ac:dyDescent="0.3">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c r="Y447" s="185"/>
      <c r="Z447" s="185"/>
    </row>
    <row r="448" spans="1:26" ht="15.75" customHeight="1" x14ac:dyDescent="0.3">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c r="Y448" s="185"/>
      <c r="Z448" s="185"/>
    </row>
    <row r="449" spans="1:26" ht="15.75" customHeight="1" x14ac:dyDescent="0.3">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c r="Y449" s="185"/>
      <c r="Z449" s="185"/>
    </row>
    <row r="450" spans="1:26" ht="15.75" customHeight="1" x14ac:dyDescent="0.3">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c r="Y450" s="185"/>
      <c r="Z450" s="185"/>
    </row>
    <row r="451" spans="1:26" ht="15.75" customHeight="1" x14ac:dyDescent="0.3">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c r="Y451" s="185"/>
      <c r="Z451" s="185"/>
    </row>
    <row r="452" spans="1:26" ht="15.75" customHeight="1" x14ac:dyDescent="0.3">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c r="Y452" s="185"/>
      <c r="Z452" s="185"/>
    </row>
    <row r="453" spans="1:26" ht="15.75" customHeight="1" x14ac:dyDescent="0.3">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c r="Y453" s="185"/>
      <c r="Z453" s="185"/>
    </row>
    <row r="454" spans="1:26" ht="15.75" customHeight="1" x14ac:dyDescent="0.3">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c r="Y454" s="185"/>
      <c r="Z454" s="185"/>
    </row>
    <row r="455" spans="1:26" ht="15.75" customHeight="1" x14ac:dyDescent="0.3">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c r="Y455" s="185"/>
      <c r="Z455" s="185"/>
    </row>
    <row r="456" spans="1:26" ht="15.75" customHeight="1" x14ac:dyDescent="0.3">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c r="Y456" s="185"/>
      <c r="Z456" s="185"/>
    </row>
    <row r="457" spans="1:26" ht="15.75" customHeight="1" x14ac:dyDescent="0.3">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c r="Y457" s="185"/>
      <c r="Z457" s="185"/>
    </row>
    <row r="458" spans="1:26" ht="15.75" customHeight="1" x14ac:dyDescent="0.3">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c r="Y458" s="185"/>
      <c r="Z458" s="185"/>
    </row>
    <row r="459" spans="1:26" ht="15.75" customHeight="1" x14ac:dyDescent="0.3">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c r="Y459" s="185"/>
      <c r="Z459" s="185"/>
    </row>
    <row r="460" spans="1:26" ht="15.75" customHeight="1" x14ac:dyDescent="0.3">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c r="Y460" s="185"/>
      <c r="Z460" s="185"/>
    </row>
    <row r="461" spans="1:26" ht="15.75" customHeight="1" x14ac:dyDescent="0.3">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c r="Y461" s="185"/>
      <c r="Z461" s="185"/>
    </row>
    <row r="462" spans="1:26" ht="15.75" customHeight="1" x14ac:dyDescent="0.3">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c r="Y462" s="185"/>
      <c r="Z462" s="185"/>
    </row>
    <row r="463" spans="1:26" ht="15.75" customHeight="1" x14ac:dyDescent="0.3">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c r="Y463" s="185"/>
      <c r="Z463" s="185"/>
    </row>
    <row r="464" spans="1:26" ht="15.75" customHeight="1" x14ac:dyDescent="0.3">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c r="Y464" s="185"/>
      <c r="Z464" s="185"/>
    </row>
    <row r="465" spans="1:26" ht="15.75" customHeight="1" x14ac:dyDescent="0.3">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c r="Y465" s="185"/>
      <c r="Z465" s="185"/>
    </row>
    <row r="466" spans="1:26" ht="15.75" customHeight="1" x14ac:dyDescent="0.3">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row>
    <row r="467" spans="1:26" ht="15.75" customHeight="1" x14ac:dyDescent="0.3">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row>
    <row r="468" spans="1:26" ht="15.75" customHeight="1" x14ac:dyDescent="0.3">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c r="Y468" s="185"/>
      <c r="Z468" s="185"/>
    </row>
    <row r="469" spans="1:26" ht="15.75" customHeight="1" x14ac:dyDescent="0.3">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c r="Y469" s="185"/>
      <c r="Z469" s="185"/>
    </row>
    <row r="470" spans="1:26" ht="15.75" customHeight="1" x14ac:dyDescent="0.3">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c r="Y470" s="185"/>
      <c r="Z470" s="185"/>
    </row>
    <row r="471" spans="1:26" ht="15.75" customHeight="1" x14ac:dyDescent="0.3">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c r="Y471" s="185"/>
      <c r="Z471" s="185"/>
    </row>
    <row r="472" spans="1:26" ht="15.75" customHeight="1" x14ac:dyDescent="0.3">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c r="Y472" s="185"/>
      <c r="Z472" s="185"/>
    </row>
    <row r="473" spans="1:26" ht="15.75" customHeight="1" x14ac:dyDescent="0.3">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c r="Y473" s="185"/>
      <c r="Z473" s="185"/>
    </row>
    <row r="474" spans="1:26" ht="15.75" customHeight="1" x14ac:dyDescent="0.3">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c r="Y474" s="185"/>
      <c r="Z474" s="185"/>
    </row>
    <row r="475" spans="1:26" ht="15.75" customHeight="1" x14ac:dyDescent="0.3">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c r="Y475" s="185"/>
      <c r="Z475" s="185"/>
    </row>
    <row r="476" spans="1:26" ht="15.75" customHeight="1" x14ac:dyDescent="0.3">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c r="Y476" s="185"/>
      <c r="Z476" s="185"/>
    </row>
    <row r="477" spans="1:26" ht="15.75" customHeight="1" x14ac:dyDescent="0.3">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c r="Y477" s="185"/>
      <c r="Z477" s="185"/>
    </row>
    <row r="478" spans="1:26" ht="15.75" customHeight="1" x14ac:dyDescent="0.3">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c r="Y478" s="185"/>
      <c r="Z478" s="185"/>
    </row>
    <row r="479" spans="1:26" ht="15.75" customHeight="1" x14ac:dyDescent="0.3">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c r="Y479" s="185"/>
      <c r="Z479" s="185"/>
    </row>
    <row r="480" spans="1:26" ht="15.75" customHeight="1" x14ac:dyDescent="0.3">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c r="Y480" s="185"/>
      <c r="Z480" s="185"/>
    </row>
    <row r="481" spans="1:26" ht="15.75" customHeight="1" x14ac:dyDescent="0.3">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c r="Y481" s="185"/>
      <c r="Z481" s="185"/>
    </row>
    <row r="482" spans="1:26" ht="15.75" customHeight="1" x14ac:dyDescent="0.3">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c r="Y482" s="185"/>
      <c r="Z482" s="185"/>
    </row>
    <row r="483" spans="1:26" ht="15.75" customHeight="1" x14ac:dyDescent="0.3">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c r="Y483" s="185"/>
      <c r="Z483" s="185"/>
    </row>
    <row r="484" spans="1:26" ht="15.75" customHeight="1" x14ac:dyDescent="0.3">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c r="Y484" s="185"/>
      <c r="Z484" s="185"/>
    </row>
    <row r="485" spans="1:26" ht="15.75" customHeight="1" x14ac:dyDescent="0.3">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c r="Y485" s="185"/>
      <c r="Z485" s="185"/>
    </row>
    <row r="486" spans="1:26" ht="15.75" customHeight="1" x14ac:dyDescent="0.3">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c r="Y486" s="185"/>
      <c r="Z486" s="185"/>
    </row>
    <row r="487" spans="1:26" ht="15.75" customHeight="1" x14ac:dyDescent="0.3">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c r="Y487" s="185"/>
      <c r="Z487" s="185"/>
    </row>
    <row r="488" spans="1:26" ht="15.75" customHeight="1" x14ac:dyDescent="0.3">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c r="Y488" s="185"/>
      <c r="Z488" s="185"/>
    </row>
    <row r="489" spans="1:26" ht="15.75" customHeight="1" x14ac:dyDescent="0.3">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c r="Y489" s="185"/>
      <c r="Z489" s="185"/>
    </row>
    <row r="490" spans="1:26" ht="15.75" customHeight="1" x14ac:dyDescent="0.3">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c r="Y490" s="185"/>
      <c r="Z490" s="185"/>
    </row>
    <row r="491" spans="1:26" ht="15.75" customHeight="1" x14ac:dyDescent="0.3">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c r="Y491" s="185"/>
      <c r="Z491" s="185"/>
    </row>
    <row r="492" spans="1:26" ht="15.75" customHeight="1" x14ac:dyDescent="0.3">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c r="Y492" s="185"/>
      <c r="Z492" s="185"/>
    </row>
    <row r="493" spans="1:26" ht="15.75" customHeight="1" x14ac:dyDescent="0.3">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c r="Y493" s="185"/>
      <c r="Z493" s="185"/>
    </row>
    <row r="494" spans="1:26" ht="15.75" customHeight="1" x14ac:dyDescent="0.3">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c r="Y494" s="185"/>
      <c r="Z494" s="185"/>
    </row>
    <row r="495" spans="1:26" ht="15.75" customHeight="1" x14ac:dyDescent="0.3">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c r="Y495" s="185"/>
      <c r="Z495" s="185"/>
    </row>
    <row r="496" spans="1:26" ht="15.75" customHeight="1" x14ac:dyDescent="0.3">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c r="Y496" s="185"/>
      <c r="Z496" s="185"/>
    </row>
    <row r="497" spans="1:26" ht="15.75" customHeight="1" x14ac:dyDescent="0.3">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c r="Y497" s="185"/>
      <c r="Z497" s="185"/>
    </row>
    <row r="498" spans="1:26" ht="15.75" customHeight="1" x14ac:dyDescent="0.3">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c r="Y498" s="185"/>
      <c r="Z498" s="185"/>
    </row>
    <row r="499" spans="1:26" ht="15.75" customHeight="1" x14ac:dyDescent="0.3">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c r="Y499" s="185"/>
      <c r="Z499" s="185"/>
    </row>
    <row r="500" spans="1:26" ht="15.75" customHeight="1" x14ac:dyDescent="0.3">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c r="Y500" s="185"/>
      <c r="Z500" s="185"/>
    </row>
    <row r="501" spans="1:26" ht="15.75" customHeight="1" x14ac:dyDescent="0.3">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c r="Y501" s="185"/>
      <c r="Z501" s="185"/>
    </row>
    <row r="502" spans="1:26" ht="15.75" customHeight="1" x14ac:dyDescent="0.3">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c r="Y502" s="185"/>
      <c r="Z502" s="185"/>
    </row>
    <row r="503" spans="1:26" ht="15.75" customHeight="1" x14ac:dyDescent="0.3">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c r="Y503" s="185"/>
      <c r="Z503" s="185"/>
    </row>
    <row r="504" spans="1:26" ht="15.75" customHeight="1" x14ac:dyDescent="0.3">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c r="Y504" s="185"/>
      <c r="Z504" s="185"/>
    </row>
    <row r="505" spans="1:26" ht="15.75" customHeight="1" x14ac:dyDescent="0.3">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c r="Y505" s="185"/>
      <c r="Z505" s="185"/>
    </row>
    <row r="506" spans="1:26" ht="15.75" customHeight="1" x14ac:dyDescent="0.3">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c r="Y506" s="185"/>
      <c r="Z506" s="185"/>
    </row>
    <row r="507" spans="1:26" ht="15.75" customHeight="1" x14ac:dyDescent="0.3">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c r="Y507" s="185"/>
      <c r="Z507" s="185"/>
    </row>
    <row r="508" spans="1:26" ht="15.75" customHeight="1" x14ac:dyDescent="0.3">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c r="Y508" s="185"/>
      <c r="Z508" s="185"/>
    </row>
    <row r="509" spans="1:26" ht="15.75" customHeight="1" x14ac:dyDescent="0.3">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c r="Y509" s="185"/>
      <c r="Z509" s="185"/>
    </row>
    <row r="510" spans="1:26" ht="15.75" customHeight="1" x14ac:dyDescent="0.3">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c r="Y510" s="185"/>
      <c r="Z510" s="185"/>
    </row>
    <row r="511" spans="1:26" ht="15.75" customHeight="1" x14ac:dyDescent="0.3">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c r="Y511" s="185"/>
      <c r="Z511" s="185"/>
    </row>
    <row r="512" spans="1:26" ht="15.75" customHeight="1" x14ac:dyDescent="0.3">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c r="Y512" s="185"/>
      <c r="Z512" s="185"/>
    </row>
    <row r="513" spans="1:26" ht="15.75" customHeight="1" x14ac:dyDescent="0.3">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c r="Y513" s="185"/>
      <c r="Z513" s="185"/>
    </row>
    <row r="514" spans="1:26" ht="15.75" customHeight="1" x14ac:dyDescent="0.3">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c r="Y514" s="185"/>
      <c r="Z514" s="185"/>
    </row>
    <row r="515" spans="1:26" ht="15.75" customHeight="1" x14ac:dyDescent="0.3">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c r="Y515" s="185"/>
      <c r="Z515" s="185"/>
    </row>
    <row r="516" spans="1:26" ht="15.75" customHeight="1" x14ac:dyDescent="0.3">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c r="Y516" s="185"/>
      <c r="Z516" s="185"/>
    </row>
    <row r="517" spans="1:26" ht="15.75" customHeight="1" x14ac:dyDescent="0.3">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c r="Y517" s="185"/>
      <c r="Z517" s="185"/>
    </row>
    <row r="518" spans="1:26" ht="15.75" customHeight="1" x14ac:dyDescent="0.3">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c r="Y518" s="185"/>
      <c r="Z518" s="185"/>
    </row>
    <row r="519" spans="1:26" ht="15.75" customHeight="1" x14ac:dyDescent="0.3">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c r="Y519" s="185"/>
      <c r="Z519" s="185"/>
    </row>
    <row r="520" spans="1:26" ht="15.75" customHeight="1" x14ac:dyDescent="0.3">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c r="Y520" s="185"/>
      <c r="Z520" s="185"/>
    </row>
    <row r="521" spans="1:26" ht="15.75" customHeight="1" x14ac:dyDescent="0.3">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c r="Y521" s="185"/>
      <c r="Z521" s="185"/>
    </row>
    <row r="522" spans="1:26" ht="15.75" customHeight="1" x14ac:dyDescent="0.3">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c r="Y522" s="185"/>
      <c r="Z522" s="185"/>
    </row>
    <row r="523" spans="1:26" ht="15.75" customHeight="1" x14ac:dyDescent="0.3">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c r="Y523" s="185"/>
      <c r="Z523" s="185"/>
    </row>
    <row r="524" spans="1:26" ht="15.75" customHeight="1" x14ac:dyDescent="0.3">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c r="Y524" s="185"/>
      <c r="Z524" s="185"/>
    </row>
    <row r="525" spans="1:26" ht="15.75" customHeight="1" x14ac:dyDescent="0.3">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c r="Y525" s="185"/>
      <c r="Z525" s="185"/>
    </row>
    <row r="526" spans="1:26" ht="15.75" customHeight="1" x14ac:dyDescent="0.3">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c r="Y526" s="185"/>
      <c r="Z526" s="185"/>
    </row>
    <row r="527" spans="1:26" ht="15.75" customHeight="1" x14ac:dyDescent="0.3">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c r="Y527" s="185"/>
      <c r="Z527" s="185"/>
    </row>
    <row r="528" spans="1:26" ht="15.75" customHeight="1" x14ac:dyDescent="0.3">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c r="Y528" s="185"/>
      <c r="Z528" s="185"/>
    </row>
    <row r="529" spans="1:26" ht="15.75" customHeight="1" x14ac:dyDescent="0.3">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c r="Y529" s="185"/>
      <c r="Z529" s="185"/>
    </row>
    <row r="530" spans="1:26" ht="15.75" customHeight="1" x14ac:dyDescent="0.3">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c r="Y530" s="185"/>
      <c r="Z530" s="185"/>
    </row>
    <row r="531" spans="1:26" ht="15.75" customHeight="1" x14ac:dyDescent="0.3">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c r="Y531" s="185"/>
      <c r="Z531" s="185"/>
    </row>
    <row r="532" spans="1:26" ht="15.75" customHeight="1" x14ac:dyDescent="0.3">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c r="Y532" s="185"/>
      <c r="Z532" s="185"/>
    </row>
    <row r="533" spans="1:26" ht="15.75" customHeight="1" x14ac:dyDescent="0.3">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c r="Y533" s="185"/>
      <c r="Z533" s="185"/>
    </row>
    <row r="534" spans="1:26" ht="15.75" customHeight="1" x14ac:dyDescent="0.3">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c r="Y534" s="185"/>
      <c r="Z534" s="185"/>
    </row>
    <row r="535" spans="1:26" ht="15.75" customHeight="1" x14ac:dyDescent="0.3">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c r="Y535" s="185"/>
      <c r="Z535" s="185"/>
    </row>
    <row r="536" spans="1:26" ht="15.75" customHeight="1" x14ac:dyDescent="0.3">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c r="Y536" s="185"/>
      <c r="Z536" s="185"/>
    </row>
    <row r="537" spans="1:26" ht="15.75" customHeight="1" x14ac:dyDescent="0.3">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c r="Y537" s="185"/>
      <c r="Z537" s="185"/>
    </row>
    <row r="538" spans="1:26" ht="15.75" customHeight="1" x14ac:dyDescent="0.3">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c r="Y538" s="185"/>
      <c r="Z538" s="185"/>
    </row>
    <row r="539" spans="1:26" ht="15.75" customHeight="1" x14ac:dyDescent="0.3">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c r="Y539" s="185"/>
      <c r="Z539" s="185"/>
    </row>
    <row r="540" spans="1:26" ht="15.75" customHeight="1" x14ac:dyDescent="0.3">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c r="Y540" s="185"/>
      <c r="Z540" s="185"/>
    </row>
    <row r="541" spans="1:26" ht="15.75" customHeight="1" x14ac:dyDescent="0.3">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c r="Y541" s="185"/>
      <c r="Z541" s="185"/>
    </row>
    <row r="542" spans="1:26" ht="15.75" customHeight="1" x14ac:dyDescent="0.3">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c r="Y542" s="185"/>
      <c r="Z542" s="185"/>
    </row>
    <row r="543" spans="1:26" ht="15.75" customHeight="1" x14ac:dyDescent="0.3">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c r="Y543" s="185"/>
      <c r="Z543" s="185"/>
    </row>
    <row r="544" spans="1:26" ht="15.75" customHeight="1" x14ac:dyDescent="0.3">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c r="Y544" s="185"/>
      <c r="Z544" s="185"/>
    </row>
    <row r="545" spans="1:26" ht="15.75" customHeight="1" x14ac:dyDescent="0.3">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c r="Y545" s="185"/>
      <c r="Z545" s="185"/>
    </row>
    <row r="546" spans="1:26" ht="15.75" customHeight="1" x14ac:dyDescent="0.3">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c r="Y546" s="185"/>
      <c r="Z546" s="185"/>
    </row>
    <row r="547" spans="1:26" ht="15.75" customHeight="1" x14ac:dyDescent="0.3">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c r="Y547" s="185"/>
      <c r="Z547" s="185"/>
    </row>
    <row r="548" spans="1:26" ht="15.75" customHeight="1" x14ac:dyDescent="0.3">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c r="Y548" s="185"/>
      <c r="Z548" s="185"/>
    </row>
    <row r="549" spans="1:26" ht="15.75" customHeight="1" x14ac:dyDescent="0.3">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c r="Y549" s="185"/>
      <c r="Z549" s="185"/>
    </row>
    <row r="550" spans="1:26" ht="15.75" customHeight="1" x14ac:dyDescent="0.3">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c r="Y550" s="185"/>
      <c r="Z550" s="185"/>
    </row>
    <row r="551" spans="1:26" ht="15.75" customHeight="1" x14ac:dyDescent="0.3">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c r="Y551" s="185"/>
      <c r="Z551" s="185"/>
    </row>
    <row r="552" spans="1:26" ht="15.75" customHeight="1" x14ac:dyDescent="0.3">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c r="Y552" s="185"/>
      <c r="Z552" s="185"/>
    </row>
    <row r="553" spans="1:26" ht="15.75" customHeight="1" x14ac:dyDescent="0.3">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c r="Y553" s="185"/>
      <c r="Z553" s="185"/>
    </row>
    <row r="554" spans="1:26" ht="15.75" customHeight="1" x14ac:dyDescent="0.3">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c r="Y554" s="185"/>
      <c r="Z554" s="185"/>
    </row>
    <row r="555" spans="1:26" ht="15.75" customHeight="1" x14ac:dyDescent="0.3">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c r="Y555" s="185"/>
      <c r="Z555" s="185"/>
    </row>
    <row r="556" spans="1:26" ht="15.75" customHeight="1" x14ac:dyDescent="0.3">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c r="Y556" s="185"/>
      <c r="Z556" s="185"/>
    </row>
    <row r="557" spans="1:26" ht="15.75" customHeight="1" x14ac:dyDescent="0.3">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c r="Y557" s="185"/>
      <c r="Z557" s="185"/>
    </row>
    <row r="558" spans="1:26" ht="15.75" customHeight="1" x14ac:dyDescent="0.3">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c r="Y558" s="185"/>
      <c r="Z558" s="185"/>
    </row>
    <row r="559" spans="1:26" ht="15.75" customHeight="1" x14ac:dyDescent="0.3">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c r="Y559" s="185"/>
      <c r="Z559" s="185"/>
    </row>
    <row r="560" spans="1:26" ht="15.75" customHeight="1" x14ac:dyDescent="0.3">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c r="Y560" s="185"/>
      <c r="Z560" s="185"/>
    </row>
    <row r="561" spans="1:26" ht="15.75" customHeight="1" x14ac:dyDescent="0.3">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c r="Y561" s="185"/>
      <c r="Z561" s="185"/>
    </row>
    <row r="562" spans="1:26" ht="15.75" customHeight="1" x14ac:dyDescent="0.3">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c r="Y562" s="185"/>
      <c r="Z562" s="185"/>
    </row>
    <row r="563" spans="1:26" ht="15.75" customHeight="1" x14ac:dyDescent="0.3">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c r="Y563" s="185"/>
      <c r="Z563" s="185"/>
    </row>
    <row r="564" spans="1:26" ht="15.75" customHeight="1" x14ac:dyDescent="0.3">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c r="Y564" s="185"/>
      <c r="Z564" s="185"/>
    </row>
    <row r="565" spans="1:26" ht="15.75" customHeight="1" x14ac:dyDescent="0.3">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c r="Y565" s="185"/>
      <c r="Z565" s="185"/>
    </row>
    <row r="566" spans="1:26" ht="15.75" customHeight="1" x14ac:dyDescent="0.3">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c r="Y566" s="185"/>
      <c r="Z566" s="185"/>
    </row>
    <row r="567" spans="1:26" ht="15.75" customHeight="1" x14ac:dyDescent="0.3">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c r="Y567" s="185"/>
      <c r="Z567" s="185"/>
    </row>
    <row r="568" spans="1:26" ht="15.75" customHeight="1" x14ac:dyDescent="0.3">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c r="Y568" s="185"/>
      <c r="Z568" s="185"/>
    </row>
    <row r="569" spans="1:26" ht="15.75" customHeight="1" x14ac:dyDescent="0.3">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c r="Y569" s="185"/>
      <c r="Z569" s="185"/>
    </row>
    <row r="570" spans="1:26" ht="15.75" customHeight="1" x14ac:dyDescent="0.3">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c r="Y570" s="185"/>
      <c r="Z570" s="185"/>
    </row>
    <row r="571" spans="1:26" ht="15.75" customHeight="1" x14ac:dyDescent="0.3">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c r="Y571" s="185"/>
      <c r="Z571" s="185"/>
    </row>
    <row r="572" spans="1:26" ht="15.75" customHeight="1" x14ac:dyDescent="0.3">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c r="Y572" s="185"/>
      <c r="Z572" s="185"/>
    </row>
    <row r="573" spans="1:26" ht="15.75" customHeight="1" x14ac:dyDescent="0.3">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c r="Y573" s="185"/>
      <c r="Z573" s="185"/>
    </row>
    <row r="574" spans="1:26" ht="15.75" customHeight="1" x14ac:dyDescent="0.3">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c r="Y574" s="185"/>
      <c r="Z574" s="185"/>
    </row>
    <row r="575" spans="1:26" ht="15.75" customHeight="1" x14ac:dyDescent="0.3">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c r="Y575" s="185"/>
      <c r="Z575" s="185"/>
    </row>
    <row r="576" spans="1:26" ht="15.75" customHeight="1" x14ac:dyDescent="0.3">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c r="Y576" s="185"/>
      <c r="Z576" s="185"/>
    </row>
    <row r="577" spans="1:26" ht="15.75" customHeight="1" x14ac:dyDescent="0.3">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c r="Y577" s="185"/>
      <c r="Z577" s="185"/>
    </row>
    <row r="578" spans="1:26" ht="15.75" customHeight="1" x14ac:dyDescent="0.3">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c r="Y578" s="185"/>
      <c r="Z578" s="185"/>
    </row>
    <row r="579" spans="1:26" ht="15.75" customHeight="1" x14ac:dyDescent="0.3">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c r="Y579" s="185"/>
      <c r="Z579" s="185"/>
    </row>
    <row r="580" spans="1:26" ht="15.75" customHeight="1" x14ac:dyDescent="0.3">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c r="Y580" s="185"/>
      <c r="Z580" s="185"/>
    </row>
    <row r="581" spans="1:26" ht="15.75" customHeight="1" x14ac:dyDescent="0.3">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c r="Y581" s="185"/>
      <c r="Z581" s="185"/>
    </row>
    <row r="582" spans="1:26" ht="15.75" customHeight="1" x14ac:dyDescent="0.3">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c r="Y582" s="185"/>
      <c r="Z582" s="185"/>
    </row>
    <row r="583" spans="1:26" ht="15.75" customHeight="1" x14ac:dyDescent="0.3">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c r="Y583" s="185"/>
      <c r="Z583" s="185"/>
    </row>
    <row r="584" spans="1:26" ht="15.75" customHeight="1" x14ac:dyDescent="0.3">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c r="Y584" s="185"/>
      <c r="Z584" s="185"/>
    </row>
    <row r="585" spans="1:26" ht="15.75" customHeight="1" x14ac:dyDescent="0.3">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c r="Y585" s="185"/>
      <c r="Z585" s="185"/>
    </row>
    <row r="586" spans="1:26" ht="15.75" customHeight="1" x14ac:dyDescent="0.3">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c r="Y586" s="185"/>
      <c r="Z586" s="185"/>
    </row>
    <row r="587" spans="1:26" ht="15.75" customHeight="1" x14ac:dyDescent="0.3">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c r="Y587" s="185"/>
      <c r="Z587" s="185"/>
    </row>
    <row r="588" spans="1:26" ht="15.75" customHeight="1" x14ac:dyDescent="0.3">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c r="Y588" s="185"/>
      <c r="Z588" s="185"/>
    </row>
    <row r="589" spans="1:26" ht="15.75" customHeight="1" x14ac:dyDescent="0.3">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c r="Y589" s="185"/>
      <c r="Z589" s="185"/>
    </row>
    <row r="590" spans="1:26" ht="15.75" customHeight="1" x14ac:dyDescent="0.3">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c r="Y590" s="185"/>
      <c r="Z590" s="185"/>
    </row>
    <row r="591" spans="1:26" ht="15.75" customHeight="1" x14ac:dyDescent="0.3">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c r="Y591" s="185"/>
      <c r="Z591" s="185"/>
    </row>
    <row r="592" spans="1:26" ht="15.75" customHeight="1" x14ac:dyDescent="0.3">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c r="Y592" s="185"/>
      <c r="Z592" s="185"/>
    </row>
    <row r="593" spans="1:26" ht="15.75" customHeight="1" x14ac:dyDescent="0.3">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c r="Y593" s="185"/>
      <c r="Z593" s="185"/>
    </row>
    <row r="594" spans="1:26" ht="15.75" customHeight="1" x14ac:dyDescent="0.3">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c r="Y594" s="185"/>
      <c r="Z594" s="185"/>
    </row>
    <row r="595" spans="1:26" ht="15.75" customHeight="1" x14ac:dyDescent="0.3">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c r="Y595" s="185"/>
      <c r="Z595" s="185"/>
    </row>
    <row r="596" spans="1:26" ht="15.75" customHeight="1" x14ac:dyDescent="0.3">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c r="Y596" s="185"/>
      <c r="Z596" s="185"/>
    </row>
    <row r="597" spans="1:26" ht="15.75" customHeight="1" x14ac:dyDescent="0.3">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c r="Y597" s="185"/>
      <c r="Z597" s="185"/>
    </row>
    <row r="598" spans="1:26" ht="15.75" customHeight="1" x14ac:dyDescent="0.3">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c r="Y598" s="185"/>
      <c r="Z598" s="185"/>
    </row>
    <row r="599" spans="1:26" ht="15.75" customHeight="1" x14ac:dyDescent="0.3">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c r="Y599" s="185"/>
      <c r="Z599" s="185"/>
    </row>
    <row r="600" spans="1:26" ht="15.75" customHeight="1" x14ac:dyDescent="0.3">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c r="Y600" s="185"/>
      <c r="Z600" s="185"/>
    </row>
    <row r="601" spans="1:26" ht="15.75" customHeight="1" x14ac:dyDescent="0.3">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c r="Y601" s="185"/>
      <c r="Z601" s="185"/>
    </row>
    <row r="602" spans="1:26" ht="15.75" customHeight="1" x14ac:dyDescent="0.3">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c r="Y602" s="185"/>
      <c r="Z602" s="185"/>
    </row>
    <row r="603" spans="1:26" ht="15.75" customHeight="1" x14ac:dyDescent="0.3">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c r="Y603" s="185"/>
      <c r="Z603" s="185"/>
    </row>
    <row r="604" spans="1:26" ht="15.75" customHeight="1" x14ac:dyDescent="0.3">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c r="Y604" s="185"/>
      <c r="Z604" s="185"/>
    </row>
    <row r="605" spans="1:26" ht="15.75" customHeight="1" x14ac:dyDescent="0.3">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c r="Y605" s="185"/>
      <c r="Z605" s="185"/>
    </row>
    <row r="606" spans="1:26" ht="15.75" customHeight="1" x14ac:dyDescent="0.3">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c r="Y606" s="185"/>
      <c r="Z606" s="185"/>
    </row>
    <row r="607" spans="1:26" ht="15.75" customHeight="1" x14ac:dyDescent="0.3">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c r="Y607" s="185"/>
      <c r="Z607" s="185"/>
    </row>
    <row r="608" spans="1:26" ht="15.75" customHeight="1" x14ac:dyDescent="0.3">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c r="Y608" s="185"/>
      <c r="Z608" s="185"/>
    </row>
    <row r="609" spans="1:26" ht="15.75" customHeight="1" x14ac:dyDescent="0.3">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c r="Y609" s="185"/>
      <c r="Z609" s="185"/>
    </row>
    <row r="610" spans="1:26" ht="15.75" customHeight="1" x14ac:dyDescent="0.3">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c r="Y610" s="185"/>
      <c r="Z610" s="185"/>
    </row>
    <row r="611" spans="1:26" ht="15.75" customHeight="1" x14ac:dyDescent="0.3">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c r="Y611" s="185"/>
      <c r="Z611" s="185"/>
    </row>
    <row r="612" spans="1:26" ht="15.75" customHeight="1" x14ac:dyDescent="0.3">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c r="Y612" s="185"/>
      <c r="Z612" s="185"/>
    </row>
    <row r="613" spans="1:26" ht="15.75" customHeight="1" x14ac:dyDescent="0.3">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c r="Y613" s="185"/>
      <c r="Z613" s="185"/>
    </row>
    <row r="614" spans="1:26" ht="15.75" customHeight="1" x14ac:dyDescent="0.3">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c r="Y614" s="185"/>
      <c r="Z614" s="185"/>
    </row>
    <row r="615" spans="1:26" ht="15.75" customHeight="1" x14ac:dyDescent="0.3">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c r="Y615" s="185"/>
      <c r="Z615" s="185"/>
    </row>
    <row r="616" spans="1:26" ht="15.75" customHeight="1" x14ac:dyDescent="0.3">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c r="Y616" s="185"/>
      <c r="Z616" s="185"/>
    </row>
    <row r="617" spans="1:26" ht="15.75" customHeight="1" x14ac:dyDescent="0.3">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c r="Y617" s="185"/>
      <c r="Z617" s="185"/>
    </row>
    <row r="618" spans="1:26" ht="15.75" customHeight="1" x14ac:dyDescent="0.3">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c r="Y618" s="185"/>
      <c r="Z618" s="185"/>
    </row>
    <row r="619" spans="1:26" ht="15.75" customHeight="1" x14ac:dyDescent="0.3">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c r="Y619" s="185"/>
      <c r="Z619" s="185"/>
    </row>
    <row r="620" spans="1:26" ht="15.75" customHeight="1" x14ac:dyDescent="0.3">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c r="Y620" s="185"/>
      <c r="Z620" s="185"/>
    </row>
    <row r="621" spans="1:26" ht="15.75" customHeight="1" x14ac:dyDescent="0.3">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c r="Y621" s="185"/>
      <c r="Z621" s="185"/>
    </row>
    <row r="622" spans="1:26" ht="15.75" customHeight="1" x14ac:dyDescent="0.3">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c r="Y622" s="185"/>
      <c r="Z622" s="185"/>
    </row>
    <row r="623" spans="1:26" ht="15.75" customHeight="1" x14ac:dyDescent="0.3">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c r="Y623" s="185"/>
      <c r="Z623" s="185"/>
    </row>
    <row r="624" spans="1:26" ht="15.75" customHeight="1" x14ac:dyDescent="0.3">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c r="Y624" s="185"/>
      <c r="Z624" s="185"/>
    </row>
    <row r="625" spans="1:26" ht="15.75" customHeight="1" x14ac:dyDescent="0.3">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c r="Y625" s="185"/>
      <c r="Z625" s="185"/>
    </row>
    <row r="626" spans="1:26" ht="15.75" customHeight="1" x14ac:dyDescent="0.3">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c r="Y626" s="185"/>
      <c r="Z626" s="185"/>
    </row>
    <row r="627" spans="1:26" ht="15.75" customHeight="1" x14ac:dyDescent="0.3">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c r="Y627" s="185"/>
      <c r="Z627" s="185"/>
    </row>
    <row r="628" spans="1:26" ht="15.75" customHeight="1" x14ac:dyDescent="0.3">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c r="Y628" s="185"/>
      <c r="Z628" s="185"/>
    </row>
    <row r="629" spans="1:26" ht="15.75" customHeight="1" x14ac:dyDescent="0.3">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c r="Y629" s="185"/>
      <c r="Z629" s="185"/>
    </row>
    <row r="630" spans="1:26" ht="15.75" customHeight="1" x14ac:dyDescent="0.3">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c r="Y630" s="185"/>
      <c r="Z630" s="185"/>
    </row>
    <row r="631" spans="1:26" ht="15.75" customHeight="1" x14ac:dyDescent="0.3">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c r="Y631" s="185"/>
      <c r="Z631" s="185"/>
    </row>
    <row r="632" spans="1:26" ht="15.75" customHeight="1" x14ac:dyDescent="0.3">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c r="Y632" s="185"/>
      <c r="Z632" s="185"/>
    </row>
    <row r="633" spans="1:26" ht="15.75" customHeight="1" x14ac:dyDescent="0.3">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c r="Y633" s="185"/>
      <c r="Z633" s="185"/>
    </row>
    <row r="634" spans="1:26" ht="15.75" customHeight="1" x14ac:dyDescent="0.3">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c r="Y634" s="185"/>
      <c r="Z634" s="185"/>
    </row>
    <row r="635" spans="1:26" ht="15.75" customHeight="1" x14ac:dyDescent="0.3">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c r="Y635" s="185"/>
      <c r="Z635" s="185"/>
    </row>
    <row r="636" spans="1:26" ht="15.75" customHeight="1" x14ac:dyDescent="0.3">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c r="Y636" s="185"/>
      <c r="Z636" s="185"/>
    </row>
    <row r="637" spans="1:26" ht="15.75" customHeight="1" x14ac:dyDescent="0.3">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c r="Y637" s="185"/>
      <c r="Z637" s="185"/>
    </row>
    <row r="638" spans="1:26" ht="15.75" customHeight="1" x14ac:dyDescent="0.3">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c r="Y638" s="185"/>
      <c r="Z638" s="185"/>
    </row>
    <row r="639" spans="1:26" ht="15.75" customHeight="1" x14ac:dyDescent="0.3">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c r="Y639" s="185"/>
      <c r="Z639" s="185"/>
    </row>
    <row r="640" spans="1:26" ht="15.75" customHeight="1" x14ac:dyDescent="0.3">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c r="Y640" s="185"/>
      <c r="Z640" s="185"/>
    </row>
    <row r="641" spans="1:26" ht="15.75" customHeight="1" x14ac:dyDescent="0.3">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c r="Y641" s="185"/>
      <c r="Z641" s="185"/>
    </row>
    <row r="642" spans="1:26" ht="15.75" customHeight="1" x14ac:dyDescent="0.3">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c r="Y642" s="185"/>
      <c r="Z642" s="185"/>
    </row>
    <row r="643" spans="1:26" ht="15.75" customHeight="1" x14ac:dyDescent="0.3">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c r="Y643" s="185"/>
      <c r="Z643" s="185"/>
    </row>
    <row r="644" spans="1:26" ht="15.75" customHeight="1" x14ac:dyDescent="0.3">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c r="Y644" s="185"/>
      <c r="Z644" s="185"/>
    </row>
    <row r="645" spans="1:26" ht="15.75" customHeight="1" x14ac:dyDescent="0.3">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c r="Y645" s="185"/>
      <c r="Z645" s="185"/>
    </row>
    <row r="646" spans="1:26" ht="15.75" customHeight="1" x14ac:dyDescent="0.3">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c r="Y646" s="185"/>
      <c r="Z646" s="185"/>
    </row>
    <row r="647" spans="1:26" ht="15.75" customHeight="1" x14ac:dyDescent="0.3">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c r="Y647" s="185"/>
      <c r="Z647" s="185"/>
    </row>
    <row r="648" spans="1:26" ht="15.75" customHeight="1" x14ac:dyDescent="0.3">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c r="Y648" s="185"/>
      <c r="Z648" s="185"/>
    </row>
    <row r="649" spans="1:26" ht="15.75" customHeight="1" x14ac:dyDescent="0.3">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c r="Y649" s="185"/>
      <c r="Z649" s="185"/>
    </row>
    <row r="650" spans="1:26" ht="15.75" customHeight="1" x14ac:dyDescent="0.3">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c r="Y650" s="185"/>
      <c r="Z650" s="185"/>
    </row>
    <row r="651" spans="1:26" ht="15.75" customHeight="1" x14ac:dyDescent="0.3">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c r="Y651" s="185"/>
      <c r="Z651" s="185"/>
    </row>
    <row r="652" spans="1:26" ht="15.75" customHeight="1" x14ac:dyDescent="0.3">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c r="Y652" s="185"/>
      <c r="Z652" s="185"/>
    </row>
    <row r="653" spans="1:26" ht="15.75" customHeight="1" x14ac:dyDescent="0.3">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c r="Y653" s="185"/>
      <c r="Z653" s="185"/>
    </row>
    <row r="654" spans="1:26" ht="15.75" customHeight="1" x14ac:dyDescent="0.3">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c r="Y654" s="185"/>
      <c r="Z654" s="185"/>
    </row>
    <row r="655" spans="1:26" ht="15.75" customHeight="1" x14ac:dyDescent="0.3">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c r="Y655" s="185"/>
      <c r="Z655" s="185"/>
    </row>
    <row r="656" spans="1:26" ht="15.75" customHeight="1" x14ac:dyDescent="0.3">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c r="Y656" s="185"/>
      <c r="Z656" s="185"/>
    </row>
    <row r="657" spans="1:26" ht="15.75" customHeight="1" x14ac:dyDescent="0.3">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c r="Y657" s="185"/>
      <c r="Z657" s="185"/>
    </row>
    <row r="658" spans="1:26" ht="15.75" customHeight="1" x14ac:dyDescent="0.3">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c r="Y658" s="185"/>
      <c r="Z658" s="185"/>
    </row>
    <row r="659" spans="1:26" ht="15.75" customHeight="1" x14ac:dyDescent="0.3">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c r="Y659" s="185"/>
      <c r="Z659" s="185"/>
    </row>
    <row r="660" spans="1:26" ht="15.75" customHeight="1" x14ac:dyDescent="0.3">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c r="Y660" s="185"/>
      <c r="Z660" s="185"/>
    </row>
    <row r="661" spans="1:26" ht="15.75" customHeight="1" x14ac:dyDescent="0.3">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c r="Y661" s="185"/>
      <c r="Z661" s="185"/>
    </row>
    <row r="662" spans="1:26" ht="15.75" customHeight="1" x14ac:dyDescent="0.3">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c r="Y662" s="185"/>
      <c r="Z662" s="185"/>
    </row>
    <row r="663" spans="1:26" ht="15.75" customHeight="1" x14ac:dyDescent="0.3">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c r="Y663" s="185"/>
      <c r="Z663" s="185"/>
    </row>
    <row r="664" spans="1:26" ht="15.75" customHeight="1" x14ac:dyDescent="0.3">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c r="Y664" s="185"/>
      <c r="Z664" s="185"/>
    </row>
    <row r="665" spans="1:26" ht="15.75" customHeight="1" x14ac:dyDescent="0.3">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c r="Y665" s="185"/>
      <c r="Z665" s="185"/>
    </row>
    <row r="666" spans="1:26" ht="15.75" customHeight="1" x14ac:dyDescent="0.3">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c r="Y666" s="185"/>
      <c r="Z666" s="185"/>
    </row>
    <row r="667" spans="1:26" ht="15.75" customHeight="1" x14ac:dyDescent="0.3">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c r="Y667" s="185"/>
      <c r="Z667" s="185"/>
    </row>
    <row r="668" spans="1:26" ht="15.75" customHeight="1" x14ac:dyDescent="0.3">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c r="Y668" s="185"/>
      <c r="Z668" s="185"/>
    </row>
    <row r="669" spans="1:26" ht="15.75" customHeight="1" x14ac:dyDescent="0.3">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c r="Y669" s="185"/>
      <c r="Z669" s="185"/>
    </row>
    <row r="670" spans="1:26" ht="15.75" customHeight="1" x14ac:dyDescent="0.3">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c r="Y670" s="185"/>
      <c r="Z670" s="185"/>
    </row>
    <row r="671" spans="1:26" ht="15.75" customHeight="1" x14ac:dyDescent="0.3">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c r="Y671" s="185"/>
      <c r="Z671" s="185"/>
    </row>
    <row r="672" spans="1:26" ht="15.75" customHeight="1" x14ac:dyDescent="0.3">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c r="Y672" s="185"/>
      <c r="Z672" s="185"/>
    </row>
    <row r="673" spans="1:26" ht="15.75" customHeight="1" x14ac:dyDescent="0.3">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c r="Y673" s="185"/>
      <c r="Z673" s="185"/>
    </row>
    <row r="674" spans="1:26" ht="15.75" customHeight="1" x14ac:dyDescent="0.3">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c r="Y674" s="185"/>
      <c r="Z674" s="185"/>
    </row>
    <row r="675" spans="1:26" ht="15.75" customHeight="1" x14ac:dyDescent="0.3">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c r="Y675" s="185"/>
      <c r="Z675" s="185"/>
    </row>
    <row r="676" spans="1:26" ht="15.75" customHeight="1" x14ac:dyDescent="0.3">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c r="Y676" s="185"/>
      <c r="Z676" s="185"/>
    </row>
    <row r="677" spans="1:26" ht="15.75" customHeight="1" x14ac:dyDescent="0.3">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c r="Y677" s="185"/>
      <c r="Z677" s="185"/>
    </row>
    <row r="678" spans="1:26" ht="15.75" customHeight="1" x14ac:dyDescent="0.3">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c r="Y678" s="185"/>
      <c r="Z678" s="185"/>
    </row>
    <row r="679" spans="1:26" ht="15.75" customHeight="1" x14ac:dyDescent="0.3">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c r="Y679" s="185"/>
      <c r="Z679" s="185"/>
    </row>
    <row r="680" spans="1:26" ht="15.75" customHeight="1" x14ac:dyDescent="0.3">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c r="Y680" s="185"/>
      <c r="Z680" s="185"/>
    </row>
    <row r="681" spans="1:26" ht="15.75" customHeight="1" x14ac:dyDescent="0.3">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c r="Y681" s="185"/>
      <c r="Z681" s="185"/>
    </row>
    <row r="682" spans="1:26" ht="15.75" customHeight="1" x14ac:dyDescent="0.3">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c r="Y682" s="185"/>
      <c r="Z682" s="185"/>
    </row>
    <row r="683" spans="1:26" ht="15.75" customHeight="1" x14ac:dyDescent="0.3">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c r="Y683" s="185"/>
      <c r="Z683" s="185"/>
    </row>
    <row r="684" spans="1:26" ht="15.75" customHeight="1" x14ac:dyDescent="0.3">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c r="Y684" s="185"/>
      <c r="Z684" s="185"/>
    </row>
    <row r="685" spans="1:26" ht="15.75" customHeight="1" x14ac:dyDescent="0.3">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c r="Y685" s="185"/>
      <c r="Z685" s="185"/>
    </row>
    <row r="686" spans="1:26" ht="15.75" customHeight="1" x14ac:dyDescent="0.3">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c r="Y686" s="185"/>
      <c r="Z686" s="185"/>
    </row>
    <row r="687" spans="1:26" ht="15.75" customHeight="1" x14ac:dyDescent="0.3">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c r="Y687" s="185"/>
      <c r="Z687" s="185"/>
    </row>
    <row r="688" spans="1:26" ht="15.75" customHeight="1" x14ac:dyDescent="0.3">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c r="Y688" s="185"/>
      <c r="Z688" s="185"/>
    </row>
    <row r="689" spans="1:26" ht="15.75" customHeight="1" x14ac:dyDescent="0.3">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c r="Y689" s="185"/>
      <c r="Z689" s="185"/>
    </row>
    <row r="690" spans="1:26" ht="15.75" customHeight="1" x14ac:dyDescent="0.3">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c r="Y690" s="185"/>
      <c r="Z690" s="185"/>
    </row>
    <row r="691" spans="1:26" ht="15.75" customHeight="1" x14ac:dyDescent="0.3">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c r="Y691" s="185"/>
      <c r="Z691" s="185"/>
    </row>
    <row r="692" spans="1:26" ht="15.75" customHeight="1" x14ac:dyDescent="0.3">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c r="Y692" s="185"/>
      <c r="Z692" s="185"/>
    </row>
    <row r="693" spans="1:26" ht="15.75" customHeight="1" x14ac:dyDescent="0.3">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c r="Y693" s="185"/>
      <c r="Z693" s="185"/>
    </row>
    <row r="694" spans="1:26" ht="15.75" customHeight="1" x14ac:dyDescent="0.3">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c r="Y694" s="185"/>
      <c r="Z694" s="185"/>
    </row>
    <row r="695" spans="1:26" ht="15.75" customHeight="1" x14ac:dyDescent="0.3">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c r="Y695" s="185"/>
      <c r="Z695" s="185"/>
    </row>
    <row r="696" spans="1:26" ht="15.75" customHeight="1" x14ac:dyDescent="0.3">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c r="Y696" s="185"/>
      <c r="Z696" s="185"/>
    </row>
    <row r="697" spans="1:26" ht="15.75" customHeight="1" x14ac:dyDescent="0.3">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c r="Y697" s="185"/>
      <c r="Z697" s="185"/>
    </row>
    <row r="698" spans="1:26" ht="15.75" customHeight="1" x14ac:dyDescent="0.3">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c r="Y698" s="185"/>
      <c r="Z698" s="185"/>
    </row>
    <row r="699" spans="1:26" ht="15.75" customHeight="1" x14ac:dyDescent="0.3">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c r="Y699" s="185"/>
      <c r="Z699" s="185"/>
    </row>
    <row r="700" spans="1:26" ht="15.75" customHeight="1" x14ac:dyDescent="0.3">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c r="Y700" s="185"/>
      <c r="Z700" s="185"/>
    </row>
    <row r="701" spans="1:26" ht="15.75" customHeight="1" x14ac:dyDescent="0.3">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c r="Y701" s="185"/>
      <c r="Z701" s="185"/>
    </row>
    <row r="702" spans="1:26" ht="15.75" customHeight="1" x14ac:dyDescent="0.3">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c r="Y702" s="185"/>
      <c r="Z702" s="185"/>
    </row>
    <row r="703" spans="1:26" ht="15.75" customHeight="1" x14ac:dyDescent="0.3">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c r="Y703" s="185"/>
      <c r="Z703" s="185"/>
    </row>
    <row r="704" spans="1:26" ht="15.75" customHeight="1" x14ac:dyDescent="0.3">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c r="Y704" s="185"/>
      <c r="Z704" s="185"/>
    </row>
    <row r="705" spans="1:26" ht="15.75" customHeight="1" x14ac:dyDescent="0.3">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c r="Y705" s="185"/>
      <c r="Z705" s="185"/>
    </row>
    <row r="706" spans="1:26" ht="15.75" customHeight="1" x14ac:dyDescent="0.3">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c r="Y706" s="185"/>
      <c r="Z706" s="185"/>
    </row>
    <row r="707" spans="1:26" ht="15.75" customHeight="1" x14ac:dyDescent="0.3">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c r="Y707" s="185"/>
      <c r="Z707" s="185"/>
    </row>
    <row r="708" spans="1:26" ht="15.75" customHeight="1" x14ac:dyDescent="0.3">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c r="Y708" s="185"/>
      <c r="Z708" s="185"/>
    </row>
    <row r="709" spans="1:26" ht="15.75" customHeight="1" x14ac:dyDescent="0.3">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c r="Y709" s="185"/>
      <c r="Z709" s="185"/>
    </row>
    <row r="710" spans="1:26" ht="15.75" customHeight="1" x14ac:dyDescent="0.3">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c r="Y710" s="185"/>
      <c r="Z710" s="185"/>
    </row>
    <row r="711" spans="1:26" ht="15.75" customHeight="1" x14ac:dyDescent="0.3">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c r="Y711" s="185"/>
      <c r="Z711" s="185"/>
    </row>
    <row r="712" spans="1:26" ht="15.75" customHeight="1" x14ac:dyDescent="0.3">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c r="Y712" s="185"/>
      <c r="Z712" s="185"/>
    </row>
    <row r="713" spans="1:26" ht="15.75" customHeight="1" x14ac:dyDescent="0.3">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c r="Y713" s="185"/>
      <c r="Z713" s="185"/>
    </row>
    <row r="714" spans="1:26" ht="15.75" customHeight="1" x14ac:dyDescent="0.3">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c r="Y714" s="185"/>
      <c r="Z714" s="185"/>
    </row>
    <row r="715" spans="1:26" ht="15.75" customHeight="1" x14ac:dyDescent="0.3">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c r="Y715" s="185"/>
      <c r="Z715" s="185"/>
    </row>
    <row r="716" spans="1:26" ht="15.75" customHeight="1" x14ac:dyDescent="0.3">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c r="Y716" s="185"/>
      <c r="Z716" s="185"/>
    </row>
    <row r="717" spans="1:26" ht="15.75" customHeight="1" x14ac:dyDescent="0.3">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c r="Y717" s="185"/>
      <c r="Z717" s="185"/>
    </row>
    <row r="718" spans="1:26" ht="15.75" customHeight="1" x14ac:dyDescent="0.3">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c r="Y718" s="185"/>
      <c r="Z718" s="185"/>
    </row>
    <row r="719" spans="1:26" ht="15.75" customHeight="1" x14ac:dyDescent="0.3">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c r="Y719" s="185"/>
      <c r="Z719" s="185"/>
    </row>
    <row r="720" spans="1:26" ht="15.75" customHeight="1" x14ac:dyDescent="0.3">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c r="Y720" s="185"/>
      <c r="Z720" s="185"/>
    </row>
    <row r="721" spans="1:26" ht="15.75" customHeight="1" x14ac:dyDescent="0.3">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c r="Y721" s="185"/>
      <c r="Z721" s="185"/>
    </row>
    <row r="722" spans="1:26" ht="15.75" customHeight="1" x14ac:dyDescent="0.3">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c r="Y722" s="185"/>
      <c r="Z722" s="185"/>
    </row>
    <row r="723" spans="1:26" ht="15.75" customHeight="1" x14ac:dyDescent="0.3">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c r="Y723" s="185"/>
      <c r="Z723" s="185"/>
    </row>
    <row r="724" spans="1:26" ht="15.75" customHeight="1" x14ac:dyDescent="0.3">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c r="Y724" s="185"/>
      <c r="Z724" s="185"/>
    </row>
    <row r="725" spans="1:26" ht="15.75" customHeight="1" x14ac:dyDescent="0.3">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c r="Y725" s="185"/>
      <c r="Z725" s="185"/>
    </row>
    <row r="726" spans="1:26" ht="15.75" customHeight="1" x14ac:dyDescent="0.3">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c r="Y726" s="185"/>
      <c r="Z726" s="185"/>
    </row>
    <row r="727" spans="1:26" ht="15.75" customHeight="1" x14ac:dyDescent="0.3">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c r="Y727" s="185"/>
      <c r="Z727" s="185"/>
    </row>
    <row r="728" spans="1:26" ht="15.75" customHeight="1" x14ac:dyDescent="0.3">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c r="Y728" s="185"/>
      <c r="Z728" s="185"/>
    </row>
    <row r="729" spans="1:26" ht="15.75" customHeight="1" x14ac:dyDescent="0.3">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c r="Y729" s="185"/>
      <c r="Z729" s="185"/>
    </row>
    <row r="730" spans="1:26" ht="15.75" customHeight="1" x14ac:dyDescent="0.3">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c r="Y730" s="185"/>
      <c r="Z730" s="185"/>
    </row>
    <row r="731" spans="1:26" ht="15.75" customHeight="1" x14ac:dyDescent="0.3">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c r="Y731" s="185"/>
      <c r="Z731" s="185"/>
    </row>
    <row r="732" spans="1:26" ht="15.75" customHeight="1" x14ac:dyDescent="0.3">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c r="Y732" s="185"/>
      <c r="Z732" s="185"/>
    </row>
    <row r="733" spans="1:26" ht="15.75" customHeight="1" x14ac:dyDescent="0.3">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c r="Y733" s="185"/>
      <c r="Z733" s="185"/>
    </row>
    <row r="734" spans="1:26" ht="15.75" customHeight="1" x14ac:dyDescent="0.3">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c r="Y734" s="185"/>
      <c r="Z734" s="185"/>
    </row>
    <row r="735" spans="1:26" ht="15.75" customHeight="1" x14ac:dyDescent="0.3">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c r="Y735" s="185"/>
      <c r="Z735" s="185"/>
    </row>
    <row r="736" spans="1:26" ht="15.75" customHeight="1" x14ac:dyDescent="0.3">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c r="Y736" s="185"/>
      <c r="Z736" s="185"/>
    </row>
    <row r="737" spans="1:26" ht="15.75" customHeight="1" x14ac:dyDescent="0.3">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c r="Y737" s="185"/>
      <c r="Z737" s="185"/>
    </row>
    <row r="738" spans="1:26" ht="15.75" customHeight="1" x14ac:dyDescent="0.3">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c r="Y738" s="185"/>
      <c r="Z738" s="185"/>
    </row>
    <row r="739" spans="1:26" ht="15.75" customHeight="1" x14ac:dyDescent="0.3">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c r="Y739" s="185"/>
      <c r="Z739" s="185"/>
    </row>
    <row r="740" spans="1:26" ht="15.75" customHeight="1" x14ac:dyDescent="0.3">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c r="Y740" s="185"/>
      <c r="Z740" s="185"/>
    </row>
    <row r="741" spans="1:26" ht="15.75" customHeight="1" x14ac:dyDescent="0.3">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c r="Y741" s="185"/>
      <c r="Z741" s="185"/>
    </row>
    <row r="742" spans="1:26" ht="15.75" customHeight="1" x14ac:dyDescent="0.3">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c r="Y742" s="185"/>
      <c r="Z742" s="185"/>
    </row>
    <row r="743" spans="1:26" ht="15.75" customHeight="1" x14ac:dyDescent="0.3">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c r="Y743" s="185"/>
      <c r="Z743" s="185"/>
    </row>
    <row r="744" spans="1:26" ht="15.75" customHeight="1" x14ac:dyDescent="0.3">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c r="Y744" s="185"/>
      <c r="Z744" s="185"/>
    </row>
    <row r="745" spans="1:26" ht="15.75" customHeight="1" x14ac:dyDescent="0.3">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c r="Y745" s="185"/>
      <c r="Z745" s="185"/>
    </row>
    <row r="746" spans="1:26" ht="15.75" customHeight="1" x14ac:dyDescent="0.3">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c r="Y746" s="185"/>
      <c r="Z746" s="185"/>
    </row>
    <row r="747" spans="1:26" ht="15.75" customHeight="1" x14ac:dyDescent="0.3">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c r="Y747" s="185"/>
      <c r="Z747" s="185"/>
    </row>
    <row r="748" spans="1:26" ht="15.75" customHeight="1" x14ac:dyDescent="0.3">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c r="Y748" s="185"/>
      <c r="Z748" s="185"/>
    </row>
    <row r="749" spans="1:26" ht="15.75" customHeight="1" x14ac:dyDescent="0.3">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c r="Y749" s="185"/>
      <c r="Z749" s="185"/>
    </row>
    <row r="750" spans="1:26" ht="15.75" customHeight="1" x14ac:dyDescent="0.3">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c r="Y750" s="185"/>
      <c r="Z750" s="185"/>
    </row>
    <row r="751" spans="1:26" ht="15.75" customHeight="1" x14ac:dyDescent="0.3">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c r="Y751" s="185"/>
      <c r="Z751" s="185"/>
    </row>
    <row r="752" spans="1:26" ht="15.75" customHeight="1" x14ac:dyDescent="0.3">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c r="Y752" s="185"/>
      <c r="Z752" s="185"/>
    </row>
    <row r="753" spans="1:26" ht="15.75" customHeight="1" x14ac:dyDescent="0.3">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c r="Y753" s="185"/>
      <c r="Z753" s="185"/>
    </row>
    <row r="754" spans="1:26" ht="15.75" customHeight="1" x14ac:dyDescent="0.3">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c r="Y754" s="185"/>
      <c r="Z754" s="185"/>
    </row>
    <row r="755" spans="1:26" ht="15.75" customHeight="1" x14ac:dyDescent="0.3">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c r="Y755" s="185"/>
      <c r="Z755" s="185"/>
    </row>
    <row r="756" spans="1:26" ht="15.75" customHeight="1" x14ac:dyDescent="0.3">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c r="Y756" s="185"/>
      <c r="Z756" s="185"/>
    </row>
    <row r="757" spans="1:26" ht="15.75" customHeight="1" x14ac:dyDescent="0.3">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c r="Y757" s="185"/>
      <c r="Z757" s="185"/>
    </row>
    <row r="758" spans="1:26" ht="15.75" customHeight="1" x14ac:dyDescent="0.3">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c r="Y758" s="185"/>
      <c r="Z758" s="185"/>
    </row>
    <row r="759" spans="1:26" ht="15.75" customHeight="1" x14ac:dyDescent="0.3">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c r="Y759" s="185"/>
      <c r="Z759" s="185"/>
    </row>
    <row r="760" spans="1:26" ht="15.75" customHeight="1" x14ac:dyDescent="0.3">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c r="Y760" s="185"/>
      <c r="Z760" s="185"/>
    </row>
    <row r="761" spans="1:26" ht="15.75" customHeight="1" x14ac:dyDescent="0.3">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c r="Y761" s="185"/>
      <c r="Z761" s="185"/>
    </row>
    <row r="762" spans="1:26" ht="15.75" customHeight="1" x14ac:dyDescent="0.3">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c r="Y762" s="185"/>
      <c r="Z762" s="185"/>
    </row>
    <row r="763" spans="1:26" ht="15.75" customHeight="1" x14ac:dyDescent="0.3">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c r="Y763" s="185"/>
      <c r="Z763" s="185"/>
    </row>
    <row r="764" spans="1:26" ht="15.75" customHeight="1" x14ac:dyDescent="0.3">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c r="Y764" s="185"/>
      <c r="Z764" s="185"/>
    </row>
    <row r="765" spans="1:26" ht="15.75" customHeight="1" x14ac:dyDescent="0.3">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c r="Y765" s="185"/>
      <c r="Z765" s="185"/>
    </row>
    <row r="766" spans="1:26" ht="15.75" customHeight="1" x14ac:dyDescent="0.3">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c r="Y766" s="185"/>
      <c r="Z766" s="185"/>
    </row>
    <row r="767" spans="1:26" ht="15.75" customHeight="1" x14ac:dyDescent="0.3">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c r="Y767" s="185"/>
      <c r="Z767" s="185"/>
    </row>
    <row r="768" spans="1:26" ht="15.75" customHeight="1" x14ac:dyDescent="0.3">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c r="Y768" s="185"/>
      <c r="Z768" s="185"/>
    </row>
    <row r="769" spans="1:26" ht="15.75" customHeight="1" x14ac:dyDescent="0.3">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c r="Y769" s="185"/>
      <c r="Z769" s="185"/>
    </row>
    <row r="770" spans="1:26" ht="15.75" customHeight="1" x14ac:dyDescent="0.3">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c r="Y770" s="185"/>
      <c r="Z770" s="185"/>
    </row>
    <row r="771" spans="1:26" ht="15.75" customHeight="1" x14ac:dyDescent="0.3">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c r="Y771" s="185"/>
      <c r="Z771" s="185"/>
    </row>
    <row r="772" spans="1:26" ht="15.75" customHeight="1" x14ac:dyDescent="0.3">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c r="Y772" s="185"/>
      <c r="Z772" s="185"/>
    </row>
    <row r="773" spans="1:26" ht="15.75" customHeight="1" x14ac:dyDescent="0.3">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c r="Y773" s="185"/>
      <c r="Z773" s="185"/>
    </row>
    <row r="774" spans="1:26" ht="15.75" customHeight="1" x14ac:dyDescent="0.3">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c r="Y774" s="185"/>
      <c r="Z774" s="185"/>
    </row>
    <row r="775" spans="1:26" ht="15.75" customHeight="1" x14ac:dyDescent="0.3">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c r="Y775" s="185"/>
      <c r="Z775" s="185"/>
    </row>
    <row r="776" spans="1:26" ht="15.75" customHeight="1" x14ac:dyDescent="0.3">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c r="Y776" s="185"/>
      <c r="Z776" s="185"/>
    </row>
    <row r="777" spans="1:26" ht="15.75" customHeight="1" x14ac:dyDescent="0.3">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c r="Y777" s="185"/>
      <c r="Z777" s="185"/>
    </row>
    <row r="778" spans="1:26" ht="15.75" customHeight="1" x14ac:dyDescent="0.3">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c r="Y778" s="185"/>
      <c r="Z778" s="185"/>
    </row>
    <row r="779" spans="1:26" ht="15.75" customHeight="1" x14ac:dyDescent="0.3">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c r="Y779" s="185"/>
      <c r="Z779" s="185"/>
    </row>
    <row r="780" spans="1:26" ht="15.75" customHeight="1" x14ac:dyDescent="0.3">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c r="Y780" s="185"/>
      <c r="Z780" s="185"/>
    </row>
    <row r="781" spans="1:26" ht="15.75" customHeight="1" x14ac:dyDescent="0.3">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c r="Y781" s="185"/>
      <c r="Z781" s="185"/>
    </row>
    <row r="782" spans="1:26" ht="15.75" customHeight="1" x14ac:dyDescent="0.3">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c r="Y782" s="185"/>
      <c r="Z782" s="185"/>
    </row>
    <row r="783" spans="1:26" ht="15.75" customHeight="1" x14ac:dyDescent="0.3">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c r="Y783" s="185"/>
      <c r="Z783" s="185"/>
    </row>
    <row r="784" spans="1:26" ht="15.75" customHeight="1" x14ac:dyDescent="0.3">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c r="Y784" s="185"/>
      <c r="Z784" s="185"/>
    </row>
    <row r="785" spans="1:26" ht="15.75" customHeight="1" x14ac:dyDescent="0.3">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c r="Y785" s="185"/>
      <c r="Z785" s="185"/>
    </row>
    <row r="786" spans="1:26" ht="15.75" customHeight="1" x14ac:dyDescent="0.3">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c r="Y786" s="185"/>
      <c r="Z786" s="185"/>
    </row>
    <row r="787" spans="1:26" ht="15.75" customHeight="1" x14ac:dyDescent="0.3">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c r="Y787" s="185"/>
      <c r="Z787" s="185"/>
    </row>
    <row r="788" spans="1:26" ht="15.75" customHeight="1" x14ac:dyDescent="0.3">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c r="Y788" s="185"/>
      <c r="Z788" s="185"/>
    </row>
    <row r="789" spans="1:26" ht="15.75" customHeight="1" x14ac:dyDescent="0.3">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c r="Y789" s="185"/>
      <c r="Z789" s="185"/>
    </row>
    <row r="790" spans="1:26" ht="15.75" customHeight="1" x14ac:dyDescent="0.3">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c r="Y790" s="185"/>
      <c r="Z790" s="185"/>
    </row>
    <row r="791" spans="1:26" ht="15.75" customHeight="1" x14ac:dyDescent="0.3">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c r="Y791" s="185"/>
      <c r="Z791" s="185"/>
    </row>
    <row r="792" spans="1:26" ht="15.75" customHeight="1" x14ac:dyDescent="0.3">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c r="Y792" s="185"/>
      <c r="Z792" s="185"/>
    </row>
    <row r="793" spans="1:26" ht="15.75" customHeight="1" x14ac:dyDescent="0.3">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c r="Y793" s="185"/>
      <c r="Z793" s="185"/>
    </row>
    <row r="794" spans="1:26" ht="15.75" customHeight="1" x14ac:dyDescent="0.3">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c r="Y794" s="185"/>
      <c r="Z794" s="185"/>
    </row>
    <row r="795" spans="1:26" ht="15.75" customHeight="1" x14ac:dyDescent="0.3">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c r="Y795" s="185"/>
      <c r="Z795" s="185"/>
    </row>
    <row r="796" spans="1:26" ht="15.75" customHeight="1" x14ac:dyDescent="0.3">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c r="Y796" s="185"/>
      <c r="Z796" s="185"/>
    </row>
    <row r="797" spans="1:26" ht="15.75" customHeight="1" x14ac:dyDescent="0.3">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c r="Y797" s="185"/>
      <c r="Z797" s="185"/>
    </row>
    <row r="798" spans="1:26" ht="15.75" customHeight="1" x14ac:dyDescent="0.3">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c r="Y798" s="185"/>
      <c r="Z798" s="185"/>
    </row>
    <row r="799" spans="1:26" ht="15.75" customHeight="1" x14ac:dyDescent="0.3">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c r="Y799" s="185"/>
      <c r="Z799" s="185"/>
    </row>
    <row r="800" spans="1:26" ht="15.75" customHeight="1" x14ac:dyDescent="0.3">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c r="Y800" s="185"/>
      <c r="Z800" s="185"/>
    </row>
    <row r="801" spans="1:26" ht="15.75" customHeight="1" x14ac:dyDescent="0.3">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c r="Y801" s="185"/>
      <c r="Z801" s="185"/>
    </row>
    <row r="802" spans="1:26" ht="15.75" customHeight="1" x14ac:dyDescent="0.3">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c r="Y802" s="185"/>
      <c r="Z802" s="185"/>
    </row>
    <row r="803" spans="1:26" ht="15.75" customHeight="1" x14ac:dyDescent="0.3">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c r="Y803" s="185"/>
      <c r="Z803" s="185"/>
    </row>
    <row r="804" spans="1:26" ht="15.75" customHeight="1" x14ac:dyDescent="0.3">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c r="Y804" s="185"/>
      <c r="Z804" s="185"/>
    </row>
    <row r="805" spans="1:26" ht="15.75" customHeight="1" x14ac:dyDescent="0.3">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c r="Y805" s="185"/>
      <c r="Z805" s="185"/>
    </row>
    <row r="806" spans="1:26" ht="15.75" customHeight="1" x14ac:dyDescent="0.3">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c r="Y806" s="185"/>
      <c r="Z806" s="185"/>
    </row>
    <row r="807" spans="1:26" ht="15.75" customHeight="1" x14ac:dyDescent="0.3">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c r="Y807" s="185"/>
      <c r="Z807" s="185"/>
    </row>
    <row r="808" spans="1:26" ht="15.75" customHeight="1" x14ac:dyDescent="0.3">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c r="Y808" s="185"/>
      <c r="Z808" s="185"/>
    </row>
    <row r="809" spans="1:26" ht="15.75" customHeight="1" x14ac:dyDescent="0.3">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c r="Y809" s="185"/>
      <c r="Z809" s="185"/>
    </row>
    <row r="810" spans="1:26" ht="15.75" customHeight="1" x14ac:dyDescent="0.3">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c r="Y810" s="185"/>
      <c r="Z810" s="185"/>
    </row>
    <row r="811" spans="1:26" ht="15.75" customHeight="1" x14ac:dyDescent="0.3">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c r="Y811" s="185"/>
      <c r="Z811" s="185"/>
    </row>
    <row r="812" spans="1:26" ht="15.75" customHeight="1" x14ac:dyDescent="0.3">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c r="Y812" s="185"/>
      <c r="Z812" s="185"/>
    </row>
    <row r="813" spans="1:26" ht="15.75" customHeight="1" x14ac:dyDescent="0.3">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c r="Y813" s="185"/>
      <c r="Z813" s="185"/>
    </row>
    <row r="814" spans="1:26" ht="15.75" customHeight="1" x14ac:dyDescent="0.3">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c r="Y814" s="185"/>
      <c r="Z814" s="185"/>
    </row>
    <row r="815" spans="1:26" ht="15.75" customHeight="1" x14ac:dyDescent="0.3">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c r="Y815" s="185"/>
      <c r="Z815" s="185"/>
    </row>
    <row r="816" spans="1:26" ht="15.75" customHeight="1" x14ac:dyDescent="0.3">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c r="Y816" s="185"/>
      <c r="Z816" s="185"/>
    </row>
    <row r="817" spans="1:26" ht="15.75" customHeight="1" x14ac:dyDescent="0.3">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c r="Y817" s="185"/>
      <c r="Z817" s="185"/>
    </row>
    <row r="818" spans="1:26" ht="15.75" customHeight="1" x14ac:dyDescent="0.3">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c r="Y818" s="185"/>
      <c r="Z818" s="185"/>
    </row>
    <row r="819" spans="1:26" ht="15.75" customHeight="1" x14ac:dyDescent="0.3">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c r="Y819" s="185"/>
      <c r="Z819" s="185"/>
    </row>
    <row r="820" spans="1:26" ht="15.75" customHeight="1" x14ac:dyDescent="0.3">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c r="Y820" s="185"/>
      <c r="Z820" s="185"/>
    </row>
    <row r="821" spans="1:26" ht="15.75" customHeight="1" x14ac:dyDescent="0.3">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c r="Y821" s="185"/>
      <c r="Z821" s="185"/>
    </row>
    <row r="822" spans="1:26" ht="15.75" customHeight="1" x14ac:dyDescent="0.3">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c r="Y822" s="185"/>
      <c r="Z822" s="185"/>
    </row>
    <row r="823" spans="1:26" ht="15.75" customHeight="1" x14ac:dyDescent="0.3">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c r="Y823" s="185"/>
      <c r="Z823" s="185"/>
    </row>
    <row r="824" spans="1:26" ht="15.75" customHeight="1" x14ac:dyDescent="0.3">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c r="Y824" s="185"/>
      <c r="Z824" s="185"/>
    </row>
    <row r="825" spans="1:26" ht="15.75" customHeight="1" x14ac:dyDescent="0.3">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row>
    <row r="826" spans="1:26" ht="15.75" customHeight="1" x14ac:dyDescent="0.3">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row>
    <row r="827" spans="1:26" ht="15.75" customHeight="1" x14ac:dyDescent="0.3">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row>
    <row r="828" spans="1:26" ht="15.75" customHeight="1" x14ac:dyDescent="0.3">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c r="Y828" s="185"/>
      <c r="Z828" s="185"/>
    </row>
    <row r="829" spans="1:26" ht="15.75" customHeight="1" x14ac:dyDescent="0.3">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c r="Y829" s="185"/>
      <c r="Z829" s="185"/>
    </row>
    <row r="830" spans="1:26" ht="15.75" customHeight="1" x14ac:dyDescent="0.3">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c r="Y830" s="185"/>
      <c r="Z830" s="185"/>
    </row>
    <row r="831" spans="1:26" ht="15.75" customHeight="1" x14ac:dyDescent="0.3">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c r="Y831" s="185"/>
      <c r="Z831" s="185"/>
    </row>
    <row r="832" spans="1:26" ht="15.75" customHeight="1" x14ac:dyDescent="0.3">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c r="Y832" s="185"/>
      <c r="Z832" s="185"/>
    </row>
    <row r="833" spans="1:26" ht="15.75" customHeight="1" x14ac:dyDescent="0.3">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c r="Y833" s="185"/>
      <c r="Z833" s="185"/>
    </row>
    <row r="834" spans="1:26" ht="15.75" customHeight="1" x14ac:dyDescent="0.3">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c r="Y834" s="185"/>
      <c r="Z834" s="185"/>
    </row>
    <row r="835" spans="1:26" ht="15.75" customHeight="1" x14ac:dyDescent="0.3">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c r="Y835" s="185"/>
      <c r="Z835" s="185"/>
    </row>
    <row r="836" spans="1:26" ht="15.75" customHeight="1" x14ac:dyDescent="0.3">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c r="Y836" s="185"/>
      <c r="Z836" s="185"/>
    </row>
    <row r="837" spans="1:26" ht="15.75" customHeight="1" x14ac:dyDescent="0.3">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c r="Y837" s="185"/>
      <c r="Z837" s="185"/>
    </row>
    <row r="838" spans="1:26" ht="15.75" customHeight="1" x14ac:dyDescent="0.3">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c r="Y838" s="185"/>
      <c r="Z838" s="185"/>
    </row>
    <row r="839" spans="1:26" ht="15.75" customHeight="1" x14ac:dyDescent="0.3">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c r="Y839" s="185"/>
      <c r="Z839" s="185"/>
    </row>
    <row r="840" spans="1:26" ht="15.75" customHeight="1" x14ac:dyDescent="0.3">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c r="Y840" s="185"/>
      <c r="Z840" s="185"/>
    </row>
    <row r="841" spans="1:26" ht="15.75" customHeight="1" x14ac:dyDescent="0.3">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c r="Y841" s="185"/>
      <c r="Z841" s="185"/>
    </row>
    <row r="842" spans="1:26" ht="15.75" customHeight="1" x14ac:dyDescent="0.3">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c r="Y842" s="185"/>
      <c r="Z842" s="185"/>
    </row>
    <row r="843" spans="1:26" ht="15.75" customHeight="1" x14ac:dyDescent="0.3">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c r="Y843" s="185"/>
      <c r="Z843" s="185"/>
    </row>
    <row r="844" spans="1:26" ht="15.75" customHeight="1" x14ac:dyDescent="0.3">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c r="Y844" s="185"/>
      <c r="Z844" s="185"/>
    </row>
    <row r="845" spans="1:26" ht="15.75" customHeight="1" x14ac:dyDescent="0.3">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c r="Y845" s="185"/>
      <c r="Z845" s="185"/>
    </row>
    <row r="846" spans="1:26" ht="15.75" customHeight="1" x14ac:dyDescent="0.3">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c r="Y846" s="185"/>
      <c r="Z846" s="185"/>
    </row>
    <row r="847" spans="1:26" ht="15.75" customHeight="1" x14ac:dyDescent="0.3">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c r="Y847" s="185"/>
      <c r="Z847" s="185"/>
    </row>
    <row r="848" spans="1:26" ht="15.75" customHeight="1" x14ac:dyDescent="0.3">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c r="Y848" s="185"/>
      <c r="Z848" s="185"/>
    </row>
    <row r="849" spans="1:26" ht="15.75" customHeight="1" x14ac:dyDescent="0.3">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c r="Y849" s="185"/>
      <c r="Z849" s="185"/>
    </row>
    <row r="850" spans="1:26" ht="15.75" customHeight="1" x14ac:dyDescent="0.3">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c r="Y850" s="185"/>
      <c r="Z850" s="185"/>
    </row>
    <row r="851" spans="1:26" ht="15.75" customHeight="1" x14ac:dyDescent="0.3">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c r="Y851" s="185"/>
      <c r="Z851" s="185"/>
    </row>
    <row r="852" spans="1:26" ht="15.75" customHeight="1" x14ac:dyDescent="0.3">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c r="Y852" s="185"/>
      <c r="Z852" s="185"/>
    </row>
    <row r="853" spans="1:26" ht="15.75" customHeight="1" x14ac:dyDescent="0.3">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c r="Y853" s="185"/>
      <c r="Z853" s="185"/>
    </row>
    <row r="854" spans="1:26" ht="15.75" customHeight="1" x14ac:dyDescent="0.3">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c r="Y854" s="185"/>
      <c r="Z854" s="185"/>
    </row>
    <row r="855" spans="1:26" ht="15.75" customHeight="1" x14ac:dyDescent="0.3">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c r="Y855" s="185"/>
      <c r="Z855" s="185"/>
    </row>
    <row r="856" spans="1:26" ht="15.75" customHeight="1" x14ac:dyDescent="0.3">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c r="Y856" s="185"/>
      <c r="Z856" s="185"/>
    </row>
    <row r="857" spans="1:26" ht="15.75" customHeight="1" x14ac:dyDescent="0.3">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c r="Y857" s="185"/>
      <c r="Z857" s="185"/>
    </row>
    <row r="858" spans="1:26" ht="15.75" customHeight="1" x14ac:dyDescent="0.3">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c r="Y858" s="185"/>
      <c r="Z858" s="185"/>
    </row>
    <row r="859" spans="1:26" ht="15.75" customHeight="1" x14ac:dyDescent="0.3">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c r="Y859" s="185"/>
      <c r="Z859" s="185"/>
    </row>
    <row r="860" spans="1:26" ht="15.75" customHeight="1" x14ac:dyDescent="0.3">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c r="Y860" s="185"/>
      <c r="Z860" s="185"/>
    </row>
    <row r="861" spans="1:26" ht="15.75" customHeight="1" x14ac:dyDescent="0.3">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c r="Y861" s="185"/>
      <c r="Z861" s="185"/>
    </row>
    <row r="862" spans="1:26" ht="15.75" customHeight="1" x14ac:dyDescent="0.3">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c r="Y862" s="185"/>
      <c r="Z862" s="185"/>
    </row>
    <row r="863" spans="1:26" ht="15.75" customHeight="1" x14ac:dyDescent="0.3">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c r="Y863" s="185"/>
      <c r="Z863" s="185"/>
    </row>
    <row r="864" spans="1:26" ht="15.75" customHeight="1" x14ac:dyDescent="0.3">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c r="Y864" s="185"/>
      <c r="Z864" s="185"/>
    </row>
    <row r="865" spans="1:26" ht="15.75" customHeight="1" x14ac:dyDescent="0.3">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c r="Y865" s="185"/>
      <c r="Z865" s="185"/>
    </row>
    <row r="866" spans="1:26" ht="15.75" customHeight="1" x14ac:dyDescent="0.3">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c r="Y866" s="185"/>
      <c r="Z866" s="185"/>
    </row>
    <row r="867" spans="1:26" ht="15.75" customHeight="1" x14ac:dyDescent="0.3">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c r="Y867" s="185"/>
      <c r="Z867" s="185"/>
    </row>
    <row r="868" spans="1:26" ht="15.75" customHeight="1" x14ac:dyDescent="0.3">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c r="Y868" s="185"/>
      <c r="Z868" s="185"/>
    </row>
    <row r="869" spans="1:26" ht="15.75" customHeight="1" x14ac:dyDescent="0.3">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c r="Y869" s="185"/>
      <c r="Z869" s="185"/>
    </row>
    <row r="870" spans="1:26" ht="15.75" customHeight="1" x14ac:dyDescent="0.3">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c r="Y870" s="185"/>
      <c r="Z870" s="185"/>
    </row>
    <row r="871" spans="1:26" ht="15.75" customHeight="1" x14ac:dyDescent="0.3">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c r="Y871" s="185"/>
      <c r="Z871" s="185"/>
    </row>
    <row r="872" spans="1:26" ht="15.75" customHeight="1" x14ac:dyDescent="0.3">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c r="Y872" s="185"/>
      <c r="Z872" s="185"/>
    </row>
    <row r="873" spans="1:26" ht="15.75" customHeight="1" x14ac:dyDescent="0.3">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c r="Y873" s="185"/>
      <c r="Z873" s="185"/>
    </row>
    <row r="874" spans="1:26" ht="15.75" customHeight="1" x14ac:dyDescent="0.3">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c r="Y874" s="185"/>
      <c r="Z874" s="185"/>
    </row>
    <row r="875" spans="1:26" ht="15.75" customHeight="1" x14ac:dyDescent="0.3">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c r="Y875" s="185"/>
      <c r="Z875" s="185"/>
    </row>
    <row r="876" spans="1:26" ht="15.75" customHeight="1" x14ac:dyDescent="0.3">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c r="Y876" s="185"/>
      <c r="Z876" s="185"/>
    </row>
    <row r="877" spans="1:26" ht="15.75" customHeight="1" x14ac:dyDescent="0.3">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c r="Y877" s="185"/>
      <c r="Z877" s="185"/>
    </row>
    <row r="878" spans="1:26" ht="15.75" customHeight="1" x14ac:dyDescent="0.3">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c r="Y878" s="185"/>
      <c r="Z878" s="185"/>
    </row>
    <row r="879" spans="1:26" ht="15.75" customHeight="1" x14ac:dyDescent="0.3">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c r="Y879" s="185"/>
      <c r="Z879" s="185"/>
    </row>
    <row r="880" spans="1:26" ht="15.75" customHeight="1" x14ac:dyDescent="0.3">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c r="Y880" s="185"/>
      <c r="Z880" s="185"/>
    </row>
    <row r="881" spans="1:26" ht="15.75" customHeight="1" x14ac:dyDescent="0.3">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c r="Y881" s="185"/>
      <c r="Z881" s="185"/>
    </row>
    <row r="882" spans="1:26" ht="15.75" customHeight="1" x14ac:dyDescent="0.3">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c r="Y882" s="185"/>
      <c r="Z882" s="185"/>
    </row>
    <row r="883" spans="1:26" ht="15.75" customHeight="1" x14ac:dyDescent="0.3">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c r="Y883" s="185"/>
      <c r="Z883" s="185"/>
    </row>
    <row r="884" spans="1:26" ht="15.75" customHeight="1" x14ac:dyDescent="0.3">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c r="Y884" s="185"/>
      <c r="Z884" s="185"/>
    </row>
    <row r="885" spans="1:26" ht="15.75" customHeight="1" x14ac:dyDescent="0.3">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c r="Y885" s="185"/>
      <c r="Z885" s="185"/>
    </row>
    <row r="886" spans="1:26" ht="15.75" customHeight="1" x14ac:dyDescent="0.3">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c r="Y886" s="185"/>
      <c r="Z886" s="185"/>
    </row>
    <row r="887" spans="1:26" ht="15.75" customHeight="1" x14ac:dyDescent="0.3">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c r="Y887" s="185"/>
      <c r="Z887" s="185"/>
    </row>
    <row r="888" spans="1:26" ht="15.75" customHeight="1" x14ac:dyDescent="0.3">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c r="Y888" s="185"/>
      <c r="Z888" s="185"/>
    </row>
    <row r="889" spans="1:26" ht="15.75" customHeight="1" x14ac:dyDescent="0.3">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c r="Y889" s="185"/>
      <c r="Z889" s="185"/>
    </row>
    <row r="890" spans="1:26" ht="15.75" customHeight="1" x14ac:dyDescent="0.3">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c r="Y890" s="185"/>
      <c r="Z890" s="185"/>
    </row>
    <row r="891" spans="1:26" ht="15.75" customHeight="1" x14ac:dyDescent="0.3">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c r="Y891" s="185"/>
      <c r="Z891" s="185"/>
    </row>
    <row r="892" spans="1:26" ht="15.75" customHeight="1" x14ac:dyDescent="0.3">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c r="Y892" s="185"/>
      <c r="Z892" s="185"/>
    </row>
    <row r="893" spans="1:26" ht="15.75" customHeight="1" x14ac:dyDescent="0.3">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c r="Y893" s="185"/>
      <c r="Z893" s="185"/>
    </row>
    <row r="894" spans="1:26" ht="15.75" customHeight="1" x14ac:dyDescent="0.3">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c r="Y894" s="185"/>
      <c r="Z894" s="185"/>
    </row>
    <row r="895" spans="1:26" ht="15.75" customHeight="1" x14ac:dyDescent="0.3">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c r="Y895" s="185"/>
      <c r="Z895" s="185"/>
    </row>
    <row r="896" spans="1:26" ht="15.75" customHeight="1" x14ac:dyDescent="0.3">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c r="Y896" s="185"/>
      <c r="Z896" s="185"/>
    </row>
    <row r="897" spans="1:26" ht="15.75" customHeight="1" x14ac:dyDescent="0.3">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c r="Y897" s="185"/>
      <c r="Z897" s="185"/>
    </row>
    <row r="898" spans="1:26" ht="15.75" customHeight="1" x14ac:dyDescent="0.3">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c r="Y898" s="185"/>
      <c r="Z898" s="185"/>
    </row>
    <row r="899" spans="1:26" ht="15.75" customHeight="1" x14ac:dyDescent="0.3">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c r="Y899" s="185"/>
      <c r="Z899" s="185"/>
    </row>
    <row r="900" spans="1:26" ht="15.75" customHeight="1" x14ac:dyDescent="0.3">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c r="Y900" s="185"/>
      <c r="Z900" s="185"/>
    </row>
    <row r="901" spans="1:26" ht="15.75" customHeight="1" x14ac:dyDescent="0.3">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c r="Y901" s="185"/>
      <c r="Z901" s="185"/>
    </row>
    <row r="902" spans="1:26" ht="15.75" customHeight="1" x14ac:dyDescent="0.3">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c r="Y902" s="185"/>
      <c r="Z902" s="185"/>
    </row>
    <row r="903" spans="1:26" ht="15.75" customHeight="1" x14ac:dyDescent="0.3">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c r="Y903" s="185"/>
      <c r="Z903" s="185"/>
    </row>
    <row r="904" spans="1:26" ht="15.75" customHeight="1" x14ac:dyDescent="0.3">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c r="Y904" s="185"/>
      <c r="Z904" s="185"/>
    </row>
    <row r="905" spans="1:26" ht="15.75" customHeight="1" x14ac:dyDescent="0.3">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c r="Y905" s="185"/>
      <c r="Z905" s="185"/>
    </row>
    <row r="906" spans="1:26" ht="15.75" customHeight="1" x14ac:dyDescent="0.3">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c r="Y906" s="185"/>
      <c r="Z906" s="185"/>
    </row>
    <row r="907" spans="1:26" ht="15.75" customHeight="1" x14ac:dyDescent="0.3">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c r="Y907" s="185"/>
      <c r="Z907" s="185"/>
    </row>
    <row r="908" spans="1:26" ht="15.75" customHeight="1" x14ac:dyDescent="0.3">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c r="Y908" s="185"/>
      <c r="Z908" s="185"/>
    </row>
    <row r="909" spans="1:26" ht="15.75" customHeight="1" x14ac:dyDescent="0.3">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c r="Y909" s="185"/>
      <c r="Z909" s="185"/>
    </row>
    <row r="910" spans="1:26" ht="15.75" customHeight="1" x14ac:dyDescent="0.3">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c r="Y910" s="185"/>
      <c r="Z910" s="185"/>
    </row>
    <row r="911" spans="1:26" ht="15.75" customHeight="1" x14ac:dyDescent="0.3">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c r="Y911" s="185"/>
      <c r="Z911" s="185"/>
    </row>
    <row r="912" spans="1:26" ht="15.75" customHeight="1" x14ac:dyDescent="0.3">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c r="Y912" s="185"/>
      <c r="Z912" s="185"/>
    </row>
    <row r="913" spans="1:26" ht="15.75" customHeight="1" x14ac:dyDescent="0.3">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c r="Y913" s="185"/>
      <c r="Z913" s="185"/>
    </row>
    <row r="914" spans="1:26" ht="15.75" customHeight="1" x14ac:dyDescent="0.3">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c r="Y914" s="185"/>
      <c r="Z914" s="185"/>
    </row>
    <row r="915" spans="1:26" ht="15.75" customHeight="1" x14ac:dyDescent="0.3">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c r="Y915" s="185"/>
      <c r="Z915" s="185"/>
    </row>
    <row r="916" spans="1:26" ht="15.75" customHeight="1" x14ac:dyDescent="0.3">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c r="Y916" s="185"/>
      <c r="Z916" s="185"/>
    </row>
    <row r="917" spans="1:26" ht="15.75" customHeight="1" x14ac:dyDescent="0.3">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c r="Y917" s="185"/>
      <c r="Z917" s="185"/>
    </row>
    <row r="918" spans="1:26" ht="15.75" customHeight="1" x14ac:dyDescent="0.3">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c r="Y918" s="185"/>
      <c r="Z918" s="185"/>
    </row>
    <row r="919" spans="1:26" ht="15.75" customHeight="1" x14ac:dyDescent="0.3">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c r="Y919" s="185"/>
      <c r="Z919" s="185"/>
    </row>
    <row r="920" spans="1:26" ht="15.75" customHeight="1" x14ac:dyDescent="0.3">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c r="Y920" s="185"/>
      <c r="Z920" s="185"/>
    </row>
    <row r="921" spans="1:26" ht="15.75" customHeight="1" x14ac:dyDescent="0.3">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c r="Y921" s="185"/>
      <c r="Z921" s="185"/>
    </row>
    <row r="922" spans="1:26" ht="15.75" customHeight="1" x14ac:dyDescent="0.3">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c r="Y922" s="185"/>
      <c r="Z922" s="185"/>
    </row>
    <row r="923" spans="1:26" ht="15.75" customHeight="1" x14ac:dyDescent="0.3">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c r="Y923" s="185"/>
      <c r="Z923" s="185"/>
    </row>
    <row r="924" spans="1:26" ht="15.75" customHeight="1" x14ac:dyDescent="0.3">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c r="Y924" s="185"/>
      <c r="Z924" s="185"/>
    </row>
    <row r="925" spans="1:26" ht="15.75" customHeight="1" x14ac:dyDescent="0.3">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c r="Y925" s="185"/>
      <c r="Z925" s="185"/>
    </row>
    <row r="926" spans="1:26" ht="15.75" customHeight="1" x14ac:dyDescent="0.3">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c r="Y926" s="185"/>
      <c r="Z926" s="185"/>
    </row>
    <row r="927" spans="1:26" ht="15.75" customHeight="1" x14ac:dyDescent="0.3">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c r="Y927" s="185"/>
      <c r="Z927" s="185"/>
    </row>
    <row r="928" spans="1:26" ht="15.75" customHeight="1" x14ac:dyDescent="0.3">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c r="Y928" s="185"/>
      <c r="Z928" s="185"/>
    </row>
    <row r="929" spans="1:26" ht="15.75" customHeight="1" x14ac:dyDescent="0.3">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c r="Y929" s="185"/>
      <c r="Z929" s="185"/>
    </row>
    <row r="930" spans="1:26" ht="15.75" customHeight="1" x14ac:dyDescent="0.3">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c r="Y930" s="185"/>
      <c r="Z930" s="185"/>
    </row>
    <row r="931" spans="1:26" ht="15.75" customHeight="1" x14ac:dyDescent="0.3">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row>
    <row r="932" spans="1:26" ht="15.75" customHeight="1" x14ac:dyDescent="0.3">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c r="Y932" s="185"/>
      <c r="Z932" s="185"/>
    </row>
    <row r="933" spans="1:26" ht="15.75" customHeight="1" x14ac:dyDescent="0.3">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c r="Y933" s="185"/>
      <c r="Z933" s="185"/>
    </row>
    <row r="934" spans="1:26" ht="15.75" customHeight="1" x14ac:dyDescent="0.3">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c r="Y934" s="185"/>
      <c r="Z934" s="185"/>
    </row>
    <row r="935" spans="1:26" ht="15.75" customHeight="1" x14ac:dyDescent="0.3">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c r="Y935" s="185"/>
      <c r="Z935" s="185"/>
    </row>
    <row r="936" spans="1:26" ht="15.75" customHeight="1" x14ac:dyDescent="0.3">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c r="Y936" s="185"/>
      <c r="Z936" s="185"/>
    </row>
    <row r="937" spans="1:26" ht="15.75" customHeight="1" x14ac:dyDescent="0.3">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c r="Y937" s="185"/>
      <c r="Z937" s="185"/>
    </row>
    <row r="938" spans="1:26" ht="15.75" customHeight="1" x14ac:dyDescent="0.3">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c r="Y938" s="185"/>
      <c r="Z938" s="185"/>
    </row>
    <row r="939" spans="1:26" ht="15.75" customHeight="1" x14ac:dyDescent="0.3">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c r="Y939" s="185"/>
      <c r="Z939" s="185"/>
    </row>
    <row r="940" spans="1:26" ht="15.75" customHeight="1" x14ac:dyDescent="0.3">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c r="Y940" s="185"/>
      <c r="Z940" s="185"/>
    </row>
    <row r="941" spans="1:26" ht="15.75" customHeight="1" x14ac:dyDescent="0.3">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c r="Y941" s="185"/>
      <c r="Z941" s="185"/>
    </row>
    <row r="942" spans="1:26" ht="15.75" customHeight="1" x14ac:dyDescent="0.3">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c r="Y942" s="185"/>
      <c r="Z942" s="185"/>
    </row>
    <row r="943" spans="1:26" ht="15.75" customHeight="1" x14ac:dyDescent="0.3">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c r="Y943" s="185"/>
      <c r="Z943" s="185"/>
    </row>
    <row r="944" spans="1:26" ht="15.75" customHeight="1" x14ac:dyDescent="0.3">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c r="Y944" s="185"/>
      <c r="Z944" s="185"/>
    </row>
    <row r="945" spans="1:26" ht="15.75" customHeight="1" x14ac:dyDescent="0.3">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c r="Y945" s="185"/>
      <c r="Z945" s="185"/>
    </row>
    <row r="946" spans="1:26" ht="15.75" customHeight="1" x14ac:dyDescent="0.3">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c r="Y946" s="185"/>
      <c r="Z946" s="185"/>
    </row>
    <row r="947" spans="1:26" ht="15.75" customHeight="1" x14ac:dyDescent="0.3">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c r="Y947" s="185"/>
      <c r="Z947" s="185"/>
    </row>
    <row r="948" spans="1:26" ht="15.75" customHeight="1" x14ac:dyDescent="0.3">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c r="Y948" s="185"/>
      <c r="Z948" s="185"/>
    </row>
    <row r="949" spans="1:26" ht="15.75" customHeight="1" x14ac:dyDescent="0.3">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c r="Y949" s="185"/>
      <c r="Z949" s="185"/>
    </row>
    <row r="950" spans="1:26" ht="15.75" customHeight="1" x14ac:dyDescent="0.3">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c r="Y950" s="185"/>
      <c r="Z950" s="185"/>
    </row>
    <row r="951" spans="1:26" ht="15.75" customHeight="1" x14ac:dyDescent="0.3">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c r="Y951" s="185"/>
      <c r="Z951" s="185"/>
    </row>
    <row r="952" spans="1:26" ht="15.75" customHeight="1" x14ac:dyDescent="0.3">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c r="Y952" s="185"/>
      <c r="Z952" s="185"/>
    </row>
    <row r="953" spans="1:26" ht="15.75" customHeight="1" x14ac:dyDescent="0.3">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c r="Y953" s="185"/>
      <c r="Z953" s="185"/>
    </row>
    <row r="954" spans="1:26" ht="15.75" customHeight="1" x14ac:dyDescent="0.3">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c r="Y954" s="185"/>
      <c r="Z954" s="185"/>
    </row>
    <row r="955" spans="1:26" ht="15.75" customHeight="1" x14ac:dyDescent="0.3">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c r="Y955" s="185"/>
      <c r="Z955" s="185"/>
    </row>
    <row r="956" spans="1:26" ht="15.75" customHeight="1" x14ac:dyDescent="0.3">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c r="Y956" s="185"/>
      <c r="Z956" s="185"/>
    </row>
    <row r="957" spans="1:26" ht="15.75" customHeight="1" x14ac:dyDescent="0.3">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c r="Y957" s="185"/>
      <c r="Z957" s="185"/>
    </row>
    <row r="958" spans="1:26" ht="15.75" customHeight="1" x14ac:dyDescent="0.3">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c r="Y958" s="185"/>
      <c r="Z958" s="185"/>
    </row>
    <row r="959" spans="1:26" ht="15.75" customHeight="1" x14ac:dyDescent="0.3">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c r="Y959" s="185"/>
      <c r="Z959" s="185"/>
    </row>
    <row r="960" spans="1:26" ht="15.75" customHeight="1" x14ac:dyDescent="0.3">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c r="Y960" s="185"/>
      <c r="Z960" s="185"/>
    </row>
    <row r="961" spans="1:26" ht="15.75" customHeight="1" x14ac:dyDescent="0.3">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c r="Y961" s="185"/>
      <c r="Z961" s="185"/>
    </row>
    <row r="962" spans="1:26" ht="15.75" customHeight="1" x14ac:dyDescent="0.3">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c r="Y962" s="185"/>
      <c r="Z962" s="185"/>
    </row>
    <row r="963" spans="1:26" ht="15.75" customHeight="1" x14ac:dyDescent="0.3">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c r="Y963" s="185"/>
      <c r="Z963" s="185"/>
    </row>
    <row r="964" spans="1:26" ht="15.75" customHeight="1" x14ac:dyDescent="0.3">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c r="Y964" s="185"/>
      <c r="Z964" s="185"/>
    </row>
    <row r="965" spans="1:26" ht="15.75" customHeight="1" x14ac:dyDescent="0.3">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c r="Y965" s="185"/>
      <c r="Z965" s="185"/>
    </row>
    <row r="966" spans="1:26" ht="15.75" customHeight="1" x14ac:dyDescent="0.3">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c r="Y966" s="185"/>
      <c r="Z966" s="185"/>
    </row>
    <row r="967" spans="1:26" ht="15.75" customHeight="1" x14ac:dyDescent="0.3">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c r="Y967" s="185"/>
      <c r="Z967" s="185"/>
    </row>
    <row r="968" spans="1:26" ht="15.75" customHeight="1" x14ac:dyDescent="0.3">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c r="Y968" s="185"/>
      <c r="Z968" s="185"/>
    </row>
    <row r="969" spans="1:26" ht="15.75" customHeight="1" x14ac:dyDescent="0.3">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c r="Y969" s="185"/>
      <c r="Z969" s="185"/>
    </row>
    <row r="970" spans="1:26" ht="15.75" customHeight="1" x14ac:dyDescent="0.3">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c r="Y970" s="185"/>
      <c r="Z970" s="185"/>
    </row>
    <row r="971" spans="1:26" ht="15.75" customHeight="1" x14ac:dyDescent="0.3">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c r="Y971" s="185"/>
      <c r="Z971" s="185"/>
    </row>
    <row r="972" spans="1:26" ht="15.75" customHeight="1" x14ac:dyDescent="0.3">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c r="Y972" s="185"/>
      <c r="Z972" s="185"/>
    </row>
    <row r="973" spans="1:26" ht="15.75" customHeight="1" x14ac:dyDescent="0.3">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c r="Y973" s="185"/>
      <c r="Z973" s="185"/>
    </row>
    <row r="974" spans="1:26" ht="15.75" customHeight="1" x14ac:dyDescent="0.3">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c r="Y974" s="185"/>
      <c r="Z974" s="185"/>
    </row>
    <row r="975" spans="1:26" ht="15.75" customHeight="1" x14ac:dyDescent="0.3">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c r="Y975" s="185"/>
      <c r="Z975" s="185"/>
    </row>
    <row r="976" spans="1:26" ht="15.75" customHeight="1" x14ac:dyDescent="0.3">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c r="Y976" s="185"/>
      <c r="Z976" s="185"/>
    </row>
    <row r="977" spans="1:26" ht="15.75" customHeight="1" x14ac:dyDescent="0.3">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c r="Y977" s="185"/>
      <c r="Z977" s="185"/>
    </row>
    <row r="978" spans="1:26" ht="15.75" customHeight="1" x14ac:dyDescent="0.3">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c r="Y978" s="185"/>
      <c r="Z978" s="185"/>
    </row>
    <row r="979" spans="1:26" ht="15.75" customHeight="1" x14ac:dyDescent="0.3">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c r="Y979" s="185"/>
      <c r="Z979" s="185"/>
    </row>
    <row r="980" spans="1:26" ht="15.75" customHeight="1" x14ac:dyDescent="0.3">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c r="Y980" s="185"/>
      <c r="Z980" s="185"/>
    </row>
    <row r="981" spans="1:26" ht="15.75" customHeight="1" x14ac:dyDescent="0.3">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c r="Y981" s="185"/>
      <c r="Z981" s="185"/>
    </row>
    <row r="982" spans="1:26" ht="15.75" customHeight="1" x14ac:dyDescent="0.3">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c r="Y982" s="185"/>
      <c r="Z982" s="185"/>
    </row>
    <row r="983" spans="1:26" ht="15.75" customHeight="1" x14ac:dyDescent="0.3">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c r="Y983" s="185"/>
      <c r="Z983" s="185"/>
    </row>
    <row r="984" spans="1:26" ht="15.75" customHeight="1" x14ac:dyDescent="0.3">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c r="Y984" s="185"/>
      <c r="Z984" s="185"/>
    </row>
    <row r="985" spans="1:26" ht="15.75" customHeight="1" x14ac:dyDescent="0.3">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c r="Y985" s="185"/>
      <c r="Z985" s="185"/>
    </row>
    <row r="986" spans="1:26" ht="15.75" customHeight="1" x14ac:dyDescent="0.3">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c r="Y986" s="185"/>
      <c r="Z986" s="185"/>
    </row>
    <row r="987" spans="1:26" ht="15.75" customHeight="1" x14ac:dyDescent="0.3">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c r="Y987" s="185"/>
      <c r="Z987" s="185"/>
    </row>
    <row r="988" spans="1:26" ht="15.75" customHeight="1" x14ac:dyDescent="0.3">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c r="Y988" s="185"/>
      <c r="Z988" s="185"/>
    </row>
    <row r="989" spans="1:26" ht="15.75" customHeight="1" x14ac:dyDescent="0.3">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c r="Y989" s="185"/>
      <c r="Z989" s="185"/>
    </row>
    <row r="990" spans="1:26" ht="15.75" customHeight="1" x14ac:dyDescent="0.3">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c r="Y990" s="185"/>
      <c r="Z990" s="185"/>
    </row>
    <row r="991" spans="1:26" ht="15.75" customHeight="1" x14ac:dyDescent="0.3">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c r="Y991" s="185"/>
      <c r="Z991" s="185"/>
    </row>
    <row r="992" spans="1:26" ht="15.75" customHeight="1" x14ac:dyDescent="0.3">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c r="Y992" s="185"/>
      <c r="Z992" s="185"/>
    </row>
    <row r="993" spans="1:26" ht="15.75" customHeight="1" x14ac:dyDescent="0.3">
      <c r="A993" s="185"/>
      <c r="B993" s="185"/>
      <c r="C993" s="185"/>
      <c r="D993" s="185"/>
      <c r="E993" s="185"/>
      <c r="F993" s="185"/>
      <c r="G993" s="185"/>
      <c r="H993" s="185"/>
      <c r="I993" s="185"/>
      <c r="J993" s="185"/>
      <c r="K993" s="185"/>
      <c r="L993" s="185"/>
      <c r="M993" s="185"/>
      <c r="N993" s="185"/>
      <c r="O993" s="185"/>
      <c r="P993" s="185"/>
      <c r="Q993" s="185"/>
      <c r="R993" s="185"/>
      <c r="S993" s="185"/>
      <c r="T993" s="185"/>
      <c r="U993" s="185"/>
      <c r="V993" s="185"/>
      <c r="W993" s="185"/>
      <c r="X993" s="185"/>
      <c r="Y993" s="185"/>
      <c r="Z993" s="185"/>
    </row>
    <row r="994" spans="1:26" ht="15.75" customHeight="1" x14ac:dyDescent="0.3">
      <c r="A994" s="185"/>
      <c r="B994" s="185"/>
      <c r="C994" s="185"/>
      <c r="D994" s="185"/>
      <c r="E994" s="185"/>
      <c r="F994" s="185"/>
      <c r="G994" s="185"/>
      <c r="H994" s="185"/>
      <c r="I994" s="185"/>
      <c r="J994" s="185"/>
      <c r="K994" s="185"/>
      <c r="L994" s="185"/>
      <c r="M994" s="185"/>
      <c r="N994" s="185"/>
      <c r="O994" s="185"/>
      <c r="P994" s="185"/>
      <c r="Q994" s="185"/>
      <c r="R994" s="185"/>
      <c r="S994" s="185"/>
      <c r="T994" s="185"/>
      <c r="U994" s="185"/>
      <c r="V994" s="185"/>
      <c r="W994" s="185"/>
      <c r="X994" s="185"/>
      <c r="Y994" s="185"/>
      <c r="Z994" s="185"/>
    </row>
    <row r="995" spans="1:26" ht="15.75" customHeight="1" x14ac:dyDescent="0.3">
      <c r="A995" s="185"/>
      <c r="B995" s="185"/>
      <c r="C995" s="185"/>
      <c r="D995" s="185"/>
      <c r="E995" s="185"/>
      <c r="F995" s="185"/>
      <c r="G995" s="185"/>
      <c r="H995" s="185"/>
      <c r="I995" s="185"/>
      <c r="J995" s="185"/>
      <c r="K995" s="185"/>
      <c r="L995" s="185"/>
      <c r="M995" s="185"/>
      <c r="N995" s="185"/>
      <c r="O995" s="185"/>
      <c r="P995" s="185"/>
      <c r="Q995" s="185"/>
      <c r="R995" s="185"/>
      <c r="S995" s="185"/>
      <c r="T995" s="185"/>
      <c r="U995" s="185"/>
      <c r="V995" s="185"/>
      <c r="W995" s="185"/>
      <c r="X995" s="185"/>
      <c r="Y995" s="185"/>
      <c r="Z995" s="185"/>
    </row>
    <row r="996" spans="1:26" ht="15.75" customHeight="1" x14ac:dyDescent="0.3">
      <c r="A996" s="185"/>
      <c r="B996" s="185"/>
      <c r="C996" s="185"/>
      <c r="D996" s="185"/>
      <c r="E996" s="185"/>
      <c r="F996" s="185"/>
      <c r="G996" s="185"/>
      <c r="H996" s="185"/>
      <c r="I996" s="185"/>
      <c r="J996" s="185"/>
      <c r="K996" s="185"/>
      <c r="L996" s="185"/>
      <c r="M996" s="185"/>
      <c r="N996" s="185"/>
      <c r="O996" s="185"/>
      <c r="P996" s="185"/>
      <c r="Q996" s="185"/>
      <c r="R996" s="185"/>
      <c r="S996" s="185"/>
      <c r="T996" s="185"/>
      <c r="U996" s="185"/>
      <c r="V996" s="185"/>
      <c r="W996" s="185"/>
      <c r="X996" s="185"/>
      <c r="Y996" s="185"/>
      <c r="Z996" s="185"/>
    </row>
    <row r="997" spans="1:26" ht="15.75" customHeight="1" x14ac:dyDescent="0.3">
      <c r="A997" s="185"/>
      <c r="B997" s="185"/>
      <c r="C997" s="185"/>
      <c r="D997" s="185"/>
      <c r="E997" s="185"/>
      <c r="F997" s="185"/>
      <c r="G997" s="185"/>
      <c r="H997" s="185"/>
      <c r="I997" s="185"/>
      <c r="J997" s="185"/>
      <c r="K997" s="185"/>
      <c r="L997" s="185"/>
      <c r="M997" s="185"/>
      <c r="N997" s="185"/>
      <c r="O997" s="185"/>
      <c r="P997" s="185"/>
      <c r="Q997" s="185"/>
      <c r="R997" s="185"/>
      <c r="S997" s="185"/>
      <c r="T997" s="185"/>
      <c r="U997" s="185"/>
      <c r="V997" s="185"/>
      <c r="W997" s="185"/>
      <c r="X997" s="185"/>
      <c r="Y997" s="185"/>
      <c r="Z997" s="185"/>
    </row>
    <row r="998" spans="1:26" ht="15.75" customHeight="1" x14ac:dyDescent="0.3">
      <c r="A998" s="185"/>
      <c r="B998" s="185"/>
      <c r="C998" s="185"/>
      <c r="D998" s="185"/>
      <c r="E998" s="185"/>
      <c r="F998" s="185"/>
      <c r="G998" s="185"/>
      <c r="H998" s="185"/>
      <c r="I998" s="185"/>
      <c r="J998" s="185"/>
      <c r="K998" s="185"/>
      <c r="L998" s="185"/>
      <c r="M998" s="185"/>
      <c r="N998" s="185"/>
      <c r="O998" s="185"/>
      <c r="P998" s="185"/>
      <c r="Q998" s="185"/>
      <c r="R998" s="185"/>
      <c r="S998" s="185"/>
      <c r="T998" s="185"/>
      <c r="U998" s="185"/>
      <c r="V998" s="185"/>
      <c r="W998" s="185"/>
      <c r="X998" s="185"/>
      <c r="Y998" s="185"/>
      <c r="Z998" s="185"/>
    </row>
    <row r="999" spans="1:26" ht="15.75" customHeight="1" x14ac:dyDescent="0.3">
      <c r="A999" s="185"/>
      <c r="B999" s="185"/>
      <c r="C999" s="185"/>
      <c r="D999" s="185"/>
      <c r="E999" s="185"/>
      <c r="F999" s="185"/>
      <c r="G999" s="185"/>
      <c r="H999" s="185"/>
      <c r="I999" s="185"/>
      <c r="J999" s="185"/>
      <c r="K999" s="185"/>
      <c r="L999" s="185"/>
      <c r="M999" s="185"/>
      <c r="N999" s="185"/>
      <c r="O999" s="185"/>
      <c r="P999" s="185"/>
      <c r="Q999" s="185"/>
      <c r="R999" s="185"/>
      <c r="S999" s="185"/>
      <c r="T999" s="185"/>
      <c r="U999" s="185"/>
      <c r="V999" s="185"/>
      <c r="W999" s="185"/>
      <c r="X999" s="185"/>
      <c r="Y999" s="185"/>
      <c r="Z999" s="185"/>
    </row>
    <row r="1000" spans="1:26" ht="15.75" customHeight="1" x14ac:dyDescent="0.3">
      <c r="A1000" s="185"/>
      <c r="B1000" s="185"/>
      <c r="C1000" s="185"/>
      <c r="D1000" s="185"/>
      <c r="E1000" s="185"/>
      <c r="F1000" s="185"/>
      <c r="G1000" s="185"/>
      <c r="H1000" s="185"/>
      <c r="I1000" s="185"/>
      <c r="J1000" s="185"/>
      <c r="K1000" s="185"/>
      <c r="L1000" s="185"/>
      <c r="M1000" s="185"/>
      <c r="N1000" s="185"/>
      <c r="O1000" s="185"/>
      <c r="P1000" s="185"/>
      <c r="Q1000" s="185"/>
      <c r="R1000" s="185"/>
      <c r="S1000" s="185"/>
      <c r="T1000" s="185"/>
      <c r="U1000" s="185"/>
      <c r="V1000" s="185"/>
      <c r="W1000" s="185"/>
      <c r="X1000" s="185"/>
      <c r="Y1000" s="185"/>
      <c r="Z1000" s="185"/>
    </row>
    <row r="1001" spans="1:26" ht="15.75" customHeight="1" x14ac:dyDescent="0.3">
      <c r="J1001" s="185"/>
      <c r="K1001" s="185"/>
      <c r="L1001" s="185"/>
      <c r="M1001" s="185"/>
      <c r="N1001" s="185"/>
      <c r="O1001" s="185"/>
      <c r="P1001" s="185"/>
      <c r="Q1001" s="185"/>
      <c r="R1001" s="185"/>
      <c r="S1001" s="185"/>
      <c r="T1001" s="185"/>
      <c r="U1001" s="185"/>
      <c r="V1001" s="185"/>
      <c r="W1001" s="185"/>
      <c r="X1001" s="185"/>
      <c r="Y1001" s="185"/>
      <c r="Z1001" s="185"/>
    </row>
    <row r="1002" spans="1:26" ht="15.75" customHeight="1" x14ac:dyDescent="0.3">
      <c r="J1002" s="185"/>
      <c r="K1002" s="185"/>
      <c r="L1002" s="185"/>
      <c r="M1002" s="185"/>
      <c r="N1002" s="185"/>
      <c r="O1002" s="185"/>
      <c r="P1002" s="185"/>
      <c r="Q1002" s="185"/>
      <c r="R1002" s="185"/>
      <c r="S1002" s="185"/>
      <c r="T1002" s="185"/>
      <c r="U1002" s="185"/>
      <c r="V1002" s="185"/>
      <c r="W1002" s="185"/>
      <c r="X1002" s="185"/>
      <c r="Y1002" s="185"/>
      <c r="Z1002" s="185"/>
    </row>
    <row r="1003" spans="1:26" ht="15.75" customHeight="1" x14ac:dyDescent="0.3">
      <c r="J1003" s="185"/>
      <c r="K1003" s="185"/>
      <c r="L1003" s="185"/>
      <c r="M1003" s="185"/>
      <c r="N1003" s="185"/>
      <c r="O1003" s="185"/>
      <c r="P1003" s="185"/>
      <c r="Q1003" s="185"/>
      <c r="R1003" s="185"/>
      <c r="S1003" s="185"/>
      <c r="T1003" s="185"/>
      <c r="U1003" s="185"/>
      <c r="V1003" s="185"/>
      <c r="W1003" s="185"/>
      <c r="X1003" s="185"/>
      <c r="Y1003" s="185"/>
      <c r="Z1003" s="185"/>
    </row>
    <row r="1004" spans="1:26" ht="15.75" customHeight="1" x14ac:dyDescent="0.3">
      <c r="J1004" s="185"/>
      <c r="K1004" s="185"/>
      <c r="L1004" s="185"/>
      <c r="M1004" s="185"/>
      <c r="N1004" s="185"/>
      <c r="O1004" s="185"/>
      <c r="P1004" s="185"/>
      <c r="Q1004" s="185"/>
      <c r="R1004" s="185"/>
      <c r="S1004" s="185"/>
      <c r="T1004" s="185"/>
      <c r="U1004" s="185"/>
      <c r="V1004" s="185"/>
      <c r="W1004" s="185"/>
      <c r="X1004" s="185"/>
      <c r="Y1004" s="185"/>
      <c r="Z1004" s="185"/>
    </row>
    <row r="1005" spans="1:26" ht="15.75" customHeight="1" x14ac:dyDescent="0.3">
      <c r="J1005" s="185"/>
      <c r="K1005" s="185"/>
      <c r="L1005" s="185"/>
      <c r="M1005" s="185"/>
      <c r="N1005" s="185"/>
      <c r="O1005" s="185"/>
      <c r="P1005" s="185"/>
      <c r="Q1005" s="185"/>
      <c r="R1005" s="185"/>
      <c r="S1005" s="185"/>
      <c r="T1005" s="185"/>
      <c r="U1005" s="185"/>
      <c r="V1005" s="185"/>
      <c r="W1005" s="185"/>
      <c r="X1005" s="185"/>
      <c r="Y1005" s="185"/>
      <c r="Z1005" s="185"/>
    </row>
    <row r="1006" spans="1:26" ht="15.75" customHeight="1" x14ac:dyDescent="0.3">
      <c r="J1006" s="185"/>
      <c r="K1006" s="185"/>
      <c r="L1006" s="185"/>
      <c r="M1006" s="185"/>
      <c r="N1006" s="185"/>
      <c r="O1006" s="185"/>
      <c r="P1006" s="185"/>
      <c r="Q1006" s="185"/>
      <c r="R1006" s="185"/>
      <c r="S1006" s="185"/>
      <c r="T1006" s="185"/>
      <c r="U1006" s="185"/>
      <c r="V1006" s="185"/>
      <c r="W1006" s="185"/>
      <c r="X1006" s="185"/>
      <c r="Y1006" s="185"/>
      <c r="Z1006" s="185"/>
    </row>
    <row r="1007" spans="1:26" ht="15.75" customHeight="1" x14ac:dyDescent="0.3">
      <c r="J1007" s="185"/>
      <c r="K1007" s="185"/>
      <c r="L1007" s="185"/>
      <c r="M1007" s="185"/>
      <c r="N1007" s="185"/>
      <c r="O1007" s="185"/>
      <c r="P1007" s="185"/>
      <c r="Q1007" s="185"/>
      <c r="R1007" s="185"/>
      <c r="S1007" s="185"/>
      <c r="T1007" s="185"/>
      <c r="U1007" s="185"/>
      <c r="V1007" s="185"/>
      <c r="W1007" s="185"/>
      <c r="X1007" s="185"/>
      <c r="Y1007" s="185"/>
      <c r="Z1007" s="185"/>
    </row>
  </sheetData>
  <mergeCells count="14">
    <mergeCell ref="A38:H38"/>
    <mergeCell ref="A1:I1"/>
    <mergeCell ref="A5:D5"/>
    <mergeCell ref="A7:D7"/>
    <mergeCell ref="A14:D14"/>
    <mergeCell ref="A27:D27"/>
    <mergeCell ref="F5:I5"/>
    <mergeCell ref="D2:E2"/>
    <mergeCell ref="F2:G2"/>
    <mergeCell ref="A36:C36"/>
    <mergeCell ref="F7:I7"/>
    <mergeCell ref="F14:I14"/>
    <mergeCell ref="F27:I27"/>
    <mergeCell ref="F36:H3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5">
    <tabColor rgb="FF92D050"/>
  </sheetPr>
  <dimension ref="A1:X67"/>
  <sheetViews>
    <sheetView workbookViewId="0">
      <selection activeCell="H1" sqref="H1"/>
    </sheetView>
  </sheetViews>
  <sheetFormatPr defaultRowHeight="12.75" x14ac:dyDescent="0.2"/>
  <cols>
    <col min="1" max="1" width="9.140625" style="11" customWidth="1"/>
    <col min="2" max="2" width="17.5703125" style="11" customWidth="1"/>
    <col min="3" max="4" width="17.28515625" style="11" customWidth="1"/>
    <col min="5" max="5" width="12.5703125" style="11" customWidth="1"/>
    <col min="6" max="6" width="13.7109375" style="11" customWidth="1"/>
    <col min="7" max="7" width="11.85546875" style="11" customWidth="1"/>
    <col min="8" max="9" width="6.28515625" style="11" customWidth="1"/>
    <col min="10" max="11" width="15.7109375" style="11" customWidth="1"/>
    <col min="12" max="16" width="8.42578125" style="11" customWidth="1"/>
    <col min="17" max="18" width="15.7109375" style="11" hidden="1" customWidth="1"/>
    <col min="19" max="22" width="8.42578125" style="11" customWidth="1"/>
    <col min="23" max="23" width="9.140625" style="11" bestFit="1" customWidth="1"/>
    <col min="24" max="24" width="9.140625" style="11" customWidth="1"/>
    <col min="25" max="25" width="12.42578125" style="11" customWidth="1"/>
    <col min="26" max="30" width="9.140625" style="11" bestFit="1" customWidth="1"/>
    <col min="31" max="256" width="8.85546875" style="11"/>
    <col min="257" max="257" width="9.140625" style="11" customWidth="1"/>
    <col min="258" max="258" width="17.5703125" style="11" customWidth="1"/>
    <col min="259" max="260" width="17.28515625" style="11" customWidth="1"/>
    <col min="261" max="261" width="12.5703125" style="11" customWidth="1"/>
    <col min="262" max="262" width="13.7109375" style="11" customWidth="1"/>
    <col min="263" max="263" width="11.85546875" style="11" customWidth="1"/>
    <col min="264" max="264" width="6.28515625" style="11" customWidth="1"/>
    <col min="265" max="265" width="0" style="11" hidden="1" customWidth="1"/>
    <col min="266" max="266" width="8.42578125" style="11" bestFit="1" customWidth="1"/>
    <col min="267" max="267" width="9.140625" style="11" bestFit="1" customWidth="1"/>
    <col min="268" max="273" width="8.42578125" style="11" customWidth="1"/>
    <col min="274" max="274" width="12.140625" style="11" customWidth="1"/>
    <col min="275" max="278" width="8.42578125" style="11" customWidth="1"/>
    <col min="279" max="279" width="9.140625" style="11" bestFit="1" customWidth="1"/>
    <col min="280" max="280" width="9.140625" style="11" customWidth="1"/>
    <col min="281" max="281" width="12.42578125" style="11" customWidth="1"/>
    <col min="282" max="286" width="9.140625" style="11" bestFit="1" customWidth="1"/>
    <col min="287" max="512" width="8.85546875" style="11"/>
    <col min="513" max="513" width="9.140625" style="11" customWidth="1"/>
    <col min="514" max="514" width="17.5703125" style="11" customWidth="1"/>
    <col min="515" max="516" width="17.28515625" style="11" customWidth="1"/>
    <col min="517" max="517" width="12.5703125" style="11" customWidth="1"/>
    <col min="518" max="518" width="13.7109375" style="11" customWidth="1"/>
    <col min="519" max="519" width="11.85546875" style="11" customWidth="1"/>
    <col min="520" max="520" width="6.28515625" style="11" customWidth="1"/>
    <col min="521" max="521" width="0" style="11" hidden="1" customWidth="1"/>
    <col min="522" max="522" width="8.42578125" style="11" bestFit="1" customWidth="1"/>
    <col min="523" max="523" width="9.140625" style="11" bestFit="1" customWidth="1"/>
    <col min="524" max="529" width="8.42578125" style="11" customWidth="1"/>
    <col min="530" max="530" width="12.140625" style="11" customWidth="1"/>
    <col min="531" max="534" width="8.42578125" style="11" customWidth="1"/>
    <col min="535" max="535" width="9.140625" style="11" bestFit="1" customWidth="1"/>
    <col min="536" max="536" width="9.140625" style="11" customWidth="1"/>
    <col min="537" max="537" width="12.42578125" style="11" customWidth="1"/>
    <col min="538" max="542" width="9.140625" style="11" bestFit="1" customWidth="1"/>
    <col min="543" max="768" width="8.85546875" style="11"/>
    <col min="769" max="769" width="9.140625" style="11" customWidth="1"/>
    <col min="770" max="770" width="17.5703125" style="11" customWidth="1"/>
    <col min="771" max="772" width="17.28515625" style="11" customWidth="1"/>
    <col min="773" max="773" width="12.5703125" style="11" customWidth="1"/>
    <col min="774" max="774" width="13.7109375" style="11" customWidth="1"/>
    <col min="775" max="775" width="11.85546875" style="11" customWidth="1"/>
    <col min="776" max="776" width="6.28515625" style="11" customWidth="1"/>
    <col min="777" max="777" width="0" style="11" hidden="1" customWidth="1"/>
    <col min="778" max="778" width="8.42578125" style="11" bestFit="1" customWidth="1"/>
    <col min="779" max="779" width="9.140625" style="11" bestFit="1" customWidth="1"/>
    <col min="780" max="785" width="8.42578125" style="11" customWidth="1"/>
    <col min="786" max="786" width="12.140625" style="11" customWidth="1"/>
    <col min="787" max="790" width="8.42578125" style="11" customWidth="1"/>
    <col min="791" max="791" width="9.140625" style="11" bestFit="1" customWidth="1"/>
    <col min="792" max="792" width="9.140625" style="11" customWidth="1"/>
    <col min="793" max="793" width="12.42578125" style="11" customWidth="1"/>
    <col min="794" max="798" width="9.140625" style="11" bestFit="1" customWidth="1"/>
    <col min="799" max="1024" width="8.85546875" style="11"/>
    <col min="1025" max="1025" width="9.140625" style="11" customWidth="1"/>
    <col min="1026" max="1026" width="17.5703125" style="11" customWidth="1"/>
    <col min="1027" max="1028" width="17.28515625" style="11" customWidth="1"/>
    <col min="1029" max="1029" width="12.5703125" style="11" customWidth="1"/>
    <col min="1030" max="1030" width="13.7109375" style="11" customWidth="1"/>
    <col min="1031" max="1031" width="11.85546875" style="11" customWidth="1"/>
    <col min="1032" max="1032" width="6.28515625" style="11" customWidth="1"/>
    <col min="1033" max="1033" width="0" style="11" hidden="1" customWidth="1"/>
    <col min="1034" max="1034" width="8.42578125" style="11" bestFit="1" customWidth="1"/>
    <col min="1035" max="1035" width="9.140625" style="11" bestFit="1" customWidth="1"/>
    <col min="1036" max="1041" width="8.42578125" style="11" customWidth="1"/>
    <col min="1042" max="1042" width="12.140625" style="11" customWidth="1"/>
    <col min="1043" max="1046" width="8.42578125" style="11" customWidth="1"/>
    <col min="1047" max="1047" width="9.140625" style="11" bestFit="1" customWidth="1"/>
    <col min="1048" max="1048" width="9.140625" style="11" customWidth="1"/>
    <col min="1049" max="1049" width="12.42578125" style="11" customWidth="1"/>
    <col min="1050" max="1054" width="9.140625" style="11" bestFit="1" customWidth="1"/>
    <col min="1055" max="1280" width="8.85546875" style="11"/>
    <col min="1281" max="1281" width="9.140625" style="11" customWidth="1"/>
    <col min="1282" max="1282" width="17.5703125" style="11" customWidth="1"/>
    <col min="1283" max="1284" width="17.28515625" style="11" customWidth="1"/>
    <col min="1285" max="1285" width="12.5703125" style="11" customWidth="1"/>
    <col min="1286" max="1286" width="13.7109375" style="11" customWidth="1"/>
    <col min="1287" max="1287" width="11.85546875" style="11" customWidth="1"/>
    <col min="1288" max="1288" width="6.28515625" style="11" customWidth="1"/>
    <col min="1289" max="1289" width="0" style="11" hidden="1" customWidth="1"/>
    <col min="1290" max="1290" width="8.42578125" style="11" bestFit="1" customWidth="1"/>
    <col min="1291" max="1291" width="9.140625" style="11" bestFit="1" customWidth="1"/>
    <col min="1292" max="1297" width="8.42578125" style="11" customWidth="1"/>
    <col min="1298" max="1298" width="12.140625" style="11" customWidth="1"/>
    <col min="1299" max="1302" width="8.42578125" style="11" customWidth="1"/>
    <col min="1303" max="1303" width="9.140625" style="11" bestFit="1" customWidth="1"/>
    <col min="1304" max="1304" width="9.140625" style="11" customWidth="1"/>
    <col min="1305" max="1305" width="12.42578125" style="11" customWidth="1"/>
    <col min="1306" max="1310" width="9.140625" style="11" bestFit="1" customWidth="1"/>
    <col min="1311" max="1536" width="8.85546875" style="11"/>
    <col min="1537" max="1537" width="9.140625" style="11" customWidth="1"/>
    <col min="1538" max="1538" width="17.5703125" style="11" customWidth="1"/>
    <col min="1539" max="1540" width="17.28515625" style="11" customWidth="1"/>
    <col min="1541" max="1541" width="12.5703125" style="11" customWidth="1"/>
    <col min="1542" max="1542" width="13.7109375" style="11" customWidth="1"/>
    <col min="1543" max="1543" width="11.85546875" style="11" customWidth="1"/>
    <col min="1544" max="1544" width="6.28515625" style="11" customWidth="1"/>
    <col min="1545" max="1545" width="0" style="11" hidden="1" customWidth="1"/>
    <col min="1546" max="1546" width="8.42578125" style="11" bestFit="1" customWidth="1"/>
    <col min="1547" max="1547" width="9.140625" style="11" bestFit="1" customWidth="1"/>
    <col min="1548" max="1553" width="8.42578125" style="11" customWidth="1"/>
    <col min="1554" max="1554" width="12.140625" style="11" customWidth="1"/>
    <col min="1555" max="1558" width="8.42578125" style="11" customWidth="1"/>
    <col min="1559" max="1559" width="9.140625" style="11" bestFit="1" customWidth="1"/>
    <col min="1560" max="1560" width="9.140625" style="11" customWidth="1"/>
    <col min="1561" max="1561" width="12.42578125" style="11" customWidth="1"/>
    <col min="1562" max="1566" width="9.140625" style="11" bestFit="1" customWidth="1"/>
    <col min="1567" max="1792" width="8.85546875" style="11"/>
    <col min="1793" max="1793" width="9.140625" style="11" customWidth="1"/>
    <col min="1794" max="1794" width="17.5703125" style="11" customWidth="1"/>
    <col min="1795" max="1796" width="17.28515625" style="11" customWidth="1"/>
    <col min="1797" max="1797" width="12.5703125" style="11" customWidth="1"/>
    <col min="1798" max="1798" width="13.7109375" style="11" customWidth="1"/>
    <col min="1799" max="1799" width="11.85546875" style="11" customWidth="1"/>
    <col min="1800" max="1800" width="6.28515625" style="11" customWidth="1"/>
    <col min="1801" max="1801" width="0" style="11" hidden="1" customWidth="1"/>
    <col min="1802" max="1802" width="8.42578125" style="11" bestFit="1" customWidth="1"/>
    <col min="1803" max="1803" width="9.140625" style="11" bestFit="1" customWidth="1"/>
    <col min="1804" max="1809" width="8.42578125" style="11" customWidth="1"/>
    <col min="1810" max="1810" width="12.140625" style="11" customWidth="1"/>
    <col min="1811" max="1814" width="8.42578125" style="11" customWidth="1"/>
    <col min="1815" max="1815" width="9.140625" style="11" bestFit="1" customWidth="1"/>
    <col min="1816" max="1816" width="9.140625" style="11" customWidth="1"/>
    <col min="1817" max="1817" width="12.42578125" style="11" customWidth="1"/>
    <col min="1818" max="1822" width="9.140625" style="11" bestFit="1" customWidth="1"/>
    <col min="1823" max="2048" width="8.85546875" style="11"/>
    <col min="2049" max="2049" width="9.140625" style="11" customWidth="1"/>
    <col min="2050" max="2050" width="17.5703125" style="11" customWidth="1"/>
    <col min="2051" max="2052" width="17.28515625" style="11" customWidth="1"/>
    <col min="2053" max="2053" width="12.5703125" style="11" customWidth="1"/>
    <col min="2054" max="2054" width="13.7109375" style="11" customWidth="1"/>
    <col min="2055" max="2055" width="11.85546875" style="11" customWidth="1"/>
    <col min="2056" max="2056" width="6.28515625" style="11" customWidth="1"/>
    <col min="2057" max="2057" width="0" style="11" hidden="1" customWidth="1"/>
    <col min="2058" max="2058" width="8.42578125" style="11" bestFit="1" customWidth="1"/>
    <col min="2059" max="2059" width="9.140625" style="11" bestFit="1" customWidth="1"/>
    <col min="2060" max="2065" width="8.42578125" style="11" customWidth="1"/>
    <col min="2066" max="2066" width="12.140625" style="11" customWidth="1"/>
    <col min="2067" max="2070" width="8.42578125" style="11" customWidth="1"/>
    <col min="2071" max="2071" width="9.140625" style="11" bestFit="1" customWidth="1"/>
    <col min="2072" max="2072" width="9.140625" style="11" customWidth="1"/>
    <col min="2073" max="2073" width="12.42578125" style="11" customWidth="1"/>
    <col min="2074" max="2078" width="9.140625" style="11" bestFit="1" customWidth="1"/>
    <col min="2079" max="2304" width="8.85546875" style="11"/>
    <col min="2305" max="2305" width="9.140625" style="11" customWidth="1"/>
    <col min="2306" max="2306" width="17.5703125" style="11" customWidth="1"/>
    <col min="2307" max="2308" width="17.28515625" style="11" customWidth="1"/>
    <col min="2309" max="2309" width="12.5703125" style="11" customWidth="1"/>
    <col min="2310" max="2310" width="13.7109375" style="11" customWidth="1"/>
    <col min="2311" max="2311" width="11.85546875" style="11" customWidth="1"/>
    <col min="2312" max="2312" width="6.28515625" style="11" customWidth="1"/>
    <col min="2313" max="2313" width="0" style="11" hidden="1" customWidth="1"/>
    <col min="2314" max="2314" width="8.42578125" style="11" bestFit="1" customWidth="1"/>
    <col min="2315" max="2315" width="9.140625" style="11" bestFit="1" customWidth="1"/>
    <col min="2316" max="2321" width="8.42578125" style="11" customWidth="1"/>
    <col min="2322" max="2322" width="12.140625" style="11" customWidth="1"/>
    <col min="2323" max="2326" width="8.42578125" style="11" customWidth="1"/>
    <col min="2327" max="2327" width="9.140625" style="11" bestFit="1" customWidth="1"/>
    <col min="2328" max="2328" width="9.140625" style="11" customWidth="1"/>
    <col min="2329" max="2329" width="12.42578125" style="11" customWidth="1"/>
    <col min="2330" max="2334" width="9.140625" style="11" bestFit="1" customWidth="1"/>
    <col min="2335" max="2560" width="8.85546875" style="11"/>
    <col min="2561" max="2561" width="9.140625" style="11" customWidth="1"/>
    <col min="2562" max="2562" width="17.5703125" style="11" customWidth="1"/>
    <col min="2563" max="2564" width="17.28515625" style="11" customWidth="1"/>
    <col min="2565" max="2565" width="12.5703125" style="11" customWidth="1"/>
    <col min="2566" max="2566" width="13.7109375" style="11" customWidth="1"/>
    <col min="2567" max="2567" width="11.85546875" style="11" customWidth="1"/>
    <col min="2568" max="2568" width="6.28515625" style="11" customWidth="1"/>
    <col min="2569" max="2569" width="0" style="11" hidden="1" customWidth="1"/>
    <col min="2570" max="2570" width="8.42578125" style="11" bestFit="1" customWidth="1"/>
    <col min="2571" max="2571" width="9.140625" style="11" bestFit="1" customWidth="1"/>
    <col min="2572" max="2577" width="8.42578125" style="11" customWidth="1"/>
    <col min="2578" max="2578" width="12.140625" style="11" customWidth="1"/>
    <col min="2579" max="2582" width="8.42578125" style="11" customWidth="1"/>
    <col min="2583" max="2583" width="9.140625" style="11" bestFit="1" customWidth="1"/>
    <col min="2584" max="2584" width="9.140625" style="11" customWidth="1"/>
    <col min="2585" max="2585" width="12.42578125" style="11" customWidth="1"/>
    <col min="2586" max="2590" width="9.140625" style="11" bestFit="1" customWidth="1"/>
    <col min="2591" max="2816" width="8.85546875" style="11"/>
    <col min="2817" max="2817" width="9.140625" style="11" customWidth="1"/>
    <col min="2818" max="2818" width="17.5703125" style="11" customWidth="1"/>
    <col min="2819" max="2820" width="17.28515625" style="11" customWidth="1"/>
    <col min="2821" max="2821" width="12.5703125" style="11" customWidth="1"/>
    <col min="2822" max="2822" width="13.7109375" style="11" customWidth="1"/>
    <col min="2823" max="2823" width="11.85546875" style="11" customWidth="1"/>
    <col min="2824" max="2824" width="6.28515625" style="11" customWidth="1"/>
    <col min="2825" max="2825" width="0" style="11" hidden="1" customWidth="1"/>
    <col min="2826" max="2826" width="8.42578125" style="11" bestFit="1" customWidth="1"/>
    <col min="2827" max="2827" width="9.140625" style="11" bestFit="1" customWidth="1"/>
    <col min="2828" max="2833" width="8.42578125" style="11" customWidth="1"/>
    <col min="2834" max="2834" width="12.140625" style="11" customWidth="1"/>
    <col min="2835" max="2838" width="8.42578125" style="11" customWidth="1"/>
    <col min="2839" max="2839" width="9.140625" style="11" bestFit="1" customWidth="1"/>
    <col min="2840" max="2840" width="9.140625" style="11" customWidth="1"/>
    <col min="2841" max="2841" width="12.42578125" style="11" customWidth="1"/>
    <col min="2842" max="2846" width="9.140625" style="11" bestFit="1" customWidth="1"/>
    <col min="2847" max="3072" width="8.85546875" style="11"/>
    <col min="3073" max="3073" width="9.140625" style="11" customWidth="1"/>
    <col min="3074" max="3074" width="17.5703125" style="11" customWidth="1"/>
    <col min="3075" max="3076" width="17.28515625" style="11" customWidth="1"/>
    <col min="3077" max="3077" width="12.5703125" style="11" customWidth="1"/>
    <col min="3078" max="3078" width="13.7109375" style="11" customWidth="1"/>
    <col min="3079" max="3079" width="11.85546875" style="11" customWidth="1"/>
    <col min="3080" max="3080" width="6.28515625" style="11" customWidth="1"/>
    <col min="3081" max="3081" width="0" style="11" hidden="1" customWidth="1"/>
    <col min="3082" max="3082" width="8.42578125" style="11" bestFit="1" customWidth="1"/>
    <col min="3083" max="3083" width="9.140625" style="11" bestFit="1" customWidth="1"/>
    <col min="3084" max="3089" width="8.42578125" style="11" customWidth="1"/>
    <col min="3090" max="3090" width="12.140625" style="11" customWidth="1"/>
    <col min="3091" max="3094" width="8.42578125" style="11" customWidth="1"/>
    <col min="3095" max="3095" width="9.140625" style="11" bestFit="1" customWidth="1"/>
    <col min="3096" max="3096" width="9.140625" style="11" customWidth="1"/>
    <col min="3097" max="3097" width="12.42578125" style="11" customWidth="1"/>
    <col min="3098" max="3102" width="9.140625" style="11" bestFit="1" customWidth="1"/>
    <col min="3103" max="3328" width="8.85546875" style="11"/>
    <col min="3329" max="3329" width="9.140625" style="11" customWidth="1"/>
    <col min="3330" max="3330" width="17.5703125" style="11" customWidth="1"/>
    <col min="3331" max="3332" width="17.28515625" style="11" customWidth="1"/>
    <col min="3333" max="3333" width="12.5703125" style="11" customWidth="1"/>
    <col min="3334" max="3334" width="13.7109375" style="11" customWidth="1"/>
    <col min="3335" max="3335" width="11.85546875" style="11" customWidth="1"/>
    <col min="3336" max="3336" width="6.28515625" style="11" customWidth="1"/>
    <col min="3337" max="3337" width="0" style="11" hidden="1" customWidth="1"/>
    <col min="3338" max="3338" width="8.42578125" style="11" bestFit="1" customWidth="1"/>
    <col min="3339" max="3339" width="9.140625" style="11" bestFit="1" customWidth="1"/>
    <col min="3340" max="3345" width="8.42578125" style="11" customWidth="1"/>
    <col min="3346" max="3346" width="12.140625" style="11" customWidth="1"/>
    <col min="3347" max="3350" width="8.42578125" style="11" customWidth="1"/>
    <col min="3351" max="3351" width="9.140625" style="11" bestFit="1" customWidth="1"/>
    <col min="3352" max="3352" width="9.140625" style="11" customWidth="1"/>
    <col min="3353" max="3353" width="12.42578125" style="11" customWidth="1"/>
    <col min="3354" max="3358" width="9.140625" style="11" bestFit="1" customWidth="1"/>
    <col min="3359" max="3584" width="8.85546875" style="11"/>
    <col min="3585" max="3585" width="9.140625" style="11" customWidth="1"/>
    <col min="3586" max="3586" width="17.5703125" style="11" customWidth="1"/>
    <col min="3587" max="3588" width="17.28515625" style="11" customWidth="1"/>
    <col min="3589" max="3589" width="12.5703125" style="11" customWidth="1"/>
    <col min="3590" max="3590" width="13.7109375" style="11" customWidth="1"/>
    <col min="3591" max="3591" width="11.85546875" style="11" customWidth="1"/>
    <col min="3592" max="3592" width="6.28515625" style="11" customWidth="1"/>
    <col min="3593" max="3593" width="0" style="11" hidden="1" customWidth="1"/>
    <col min="3594" max="3594" width="8.42578125" style="11" bestFit="1" customWidth="1"/>
    <col min="3595" max="3595" width="9.140625" style="11" bestFit="1" customWidth="1"/>
    <col min="3596" max="3601" width="8.42578125" style="11" customWidth="1"/>
    <col min="3602" max="3602" width="12.140625" style="11" customWidth="1"/>
    <col min="3603" max="3606" width="8.42578125" style="11" customWidth="1"/>
    <col min="3607" max="3607" width="9.140625" style="11" bestFit="1" customWidth="1"/>
    <col min="3608" max="3608" width="9.140625" style="11" customWidth="1"/>
    <col min="3609" max="3609" width="12.42578125" style="11" customWidth="1"/>
    <col min="3610" max="3614" width="9.140625" style="11" bestFit="1" customWidth="1"/>
    <col min="3615" max="3840" width="8.85546875" style="11"/>
    <col min="3841" max="3841" width="9.140625" style="11" customWidth="1"/>
    <col min="3842" max="3842" width="17.5703125" style="11" customWidth="1"/>
    <col min="3843" max="3844" width="17.28515625" style="11" customWidth="1"/>
    <col min="3845" max="3845" width="12.5703125" style="11" customWidth="1"/>
    <col min="3846" max="3846" width="13.7109375" style="11" customWidth="1"/>
    <col min="3847" max="3847" width="11.85546875" style="11" customWidth="1"/>
    <col min="3848" max="3848" width="6.28515625" style="11" customWidth="1"/>
    <col min="3849" max="3849" width="0" style="11" hidden="1" customWidth="1"/>
    <col min="3850" max="3850" width="8.42578125" style="11" bestFit="1" customWidth="1"/>
    <col min="3851" max="3851" width="9.140625" style="11" bestFit="1" customWidth="1"/>
    <col min="3852" max="3857" width="8.42578125" style="11" customWidth="1"/>
    <col min="3858" max="3858" width="12.140625" style="11" customWidth="1"/>
    <col min="3859" max="3862" width="8.42578125" style="11" customWidth="1"/>
    <col min="3863" max="3863" width="9.140625" style="11" bestFit="1" customWidth="1"/>
    <col min="3864" max="3864" width="9.140625" style="11" customWidth="1"/>
    <col min="3865" max="3865" width="12.42578125" style="11" customWidth="1"/>
    <col min="3866" max="3870" width="9.140625" style="11" bestFit="1" customWidth="1"/>
    <col min="3871" max="4096" width="8.85546875" style="11"/>
    <col min="4097" max="4097" width="9.140625" style="11" customWidth="1"/>
    <col min="4098" max="4098" width="17.5703125" style="11" customWidth="1"/>
    <col min="4099" max="4100" width="17.28515625" style="11" customWidth="1"/>
    <col min="4101" max="4101" width="12.5703125" style="11" customWidth="1"/>
    <col min="4102" max="4102" width="13.7109375" style="11" customWidth="1"/>
    <col min="4103" max="4103" width="11.85546875" style="11" customWidth="1"/>
    <col min="4104" max="4104" width="6.28515625" style="11" customWidth="1"/>
    <col min="4105" max="4105" width="0" style="11" hidden="1" customWidth="1"/>
    <col min="4106" max="4106" width="8.42578125" style="11" bestFit="1" customWidth="1"/>
    <col min="4107" max="4107" width="9.140625" style="11" bestFit="1" customWidth="1"/>
    <col min="4108" max="4113" width="8.42578125" style="11" customWidth="1"/>
    <col min="4114" max="4114" width="12.140625" style="11" customWidth="1"/>
    <col min="4115" max="4118" width="8.42578125" style="11" customWidth="1"/>
    <col min="4119" max="4119" width="9.140625" style="11" bestFit="1" customWidth="1"/>
    <col min="4120" max="4120" width="9.140625" style="11" customWidth="1"/>
    <col min="4121" max="4121" width="12.42578125" style="11" customWidth="1"/>
    <col min="4122" max="4126" width="9.140625" style="11" bestFit="1" customWidth="1"/>
    <col min="4127" max="4352" width="8.85546875" style="11"/>
    <col min="4353" max="4353" width="9.140625" style="11" customWidth="1"/>
    <col min="4354" max="4354" width="17.5703125" style="11" customWidth="1"/>
    <col min="4355" max="4356" width="17.28515625" style="11" customWidth="1"/>
    <col min="4357" max="4357" width="12.5703125" style="11" customWidth="1"/>
    <col min="4358" max="4358" width="13.7109375" style="11" customWidth="1"/>
    <col min="4359" max="4359" width="11.85546875" style="11" customWidth="1"/>
    <col min="4360" max="4360" width="6.28515625" style="11" customWidth="1"/>
    <col min="4361" max="4361" width="0" style="11" hidden="1" customWidth="1"/>
    <col min="4362" max="4362" width="8.42578125" style="11" bestFit="1" customWidth="1"/>
    <col min="4363" max="4363" width="9.140625" style="11" bestFit="1" customWidth="1"/>
    <col min="4364" max="4369" width="8.42578125" style="11" customWidth="1"/>
    <col min="4370" max="4370" width="12.140625" style="11" customWidth="1"/>
    <col min="4371" max="4374" width="8.42578125" style="11" customWidth="1"/>
    <col min="4375" max="4375" width="9.140625" style="11" bestFit="1" customWidth="1"/>
    <col min="4376" max="4376" width="9.140625" style="11" customWidth="1"/>
    <col min="4377" max="4377" width="12.42578125" style="11" customWidth="1"/>
    <col min="4378" max="4382" width="9.140625" style="11" bestFit="1" customWidth="1"/>
    <col min="4383" max="4608" width="8.85546875" style="11"/>
    <col min="4609" max="4609" width="9.140625" style="11" customWidth="1"/>
    <col min="4610" max="4610" width="17.5703125" style="11" customWidth="1"/>
    <col min="4611" max="4612" width="17.28515625" style="11" customWidth="1"/>
    <col min="4613" max="4613" width="12.5703125" style="11" customWidth="1"/>
    <col min="4614" max="4614" width="13.7109375" style="11" customWidth="1"/>
    <col min="4615" max="4615" width="11.85546875" style="11" customWidth="1"/>
    <col min="4616" max="4616" width="6.28515625" style="11" customWidth="1"/>
    <col min="4617" max="4617" width="0" style="11" hidden="1" customWidth="1"/>
    <col min="4618" max="4618" width="8.42578125" style="11" bestFit="1" customWidth="1"/>
    <col min="4619" max="4619" width="9.140625" style="11" bestFit="1" customWidth="1"/>
    <col min="4620" max="4625" width="8.42578125" style="11" customWidth="1"/>
    <col min="4626" max="4626" width="12.140625" style="11" customWidth="1"/>
    <col min="4627" max="4630" width="8.42578125" style="11" customWidth="1"/>
    <col min="4631" max="4631" width="9.140625" style="11" bestFit="1" customWidth="1"/>
    <col min="4632" max="4632" width="9.140625" style="11" customWidth="1"/>
    <col min="4633" max="4633" width="12.42578125" style="11" customWidth="1"/>
    <col min="4634" max="4638" width="9.140625" style="11" bestFit="1" customWidth="1"/>
    <col min="4639" max="4864" width="8.85546875" style="11"/>
    <col min="4865" max="4865" width="9.140625" style="11" customWidth="1"/>
    <col min="4866" max="4866" width="17.5703125" style="11" customWidth="1"/>
    <col min="4867" max="4868" width="17.28515625" style="11" customWidth="1"/>
    <col min="4869" max="4869" width="12.5703125" style="11" customWidth="1"/>
    <col min="4870" max="4870" width="13.7109375" style="11" customWidth="1"/>
    <col min="4871" max="4871" width="11.85546875" style="11" customWidth="1"/>
    <col min="4872" max="4872" width="6.28515625" style="11" customWidth="1"/>
    <col min="4873" max="4873" width="0" style="11" hidden="1" customWidth="1"/>
    <col min="4874" max="4874" width="8.42578125" style="11" bestFit="1" customWidth="1"/>
    <col min="4875" max="4875" width="9.140625" style="11" bestFit="1" customWidth="1"/>
    <col min="4876" max="4881" width="8.42578125" style="11" customWidth="1"/>
    <col min="4882" max="4882" width="12.140625" style="11" customWidth="1"/>
    <col min="4883" max="4886" width="8.42578125" style="11" customWidth="1"/>
    <col min="4887" max="4887" width="9.140625" style="11" bestFit="1" customWidth="1"/>
    <col min="4888" max="4888" width="9.140625" style="11" customWidth="1"/>
    <col min="4889" max="4889" width="12.42578125" style="11" customWidth="1"/>
    <col min="4890" max="4894" width="9.140625" style="11" bestFit="1" customWidth="1"/>
    <col min="4895" max="5120" width="8.85546875" style="11"/>
    <col min="5121" max="5121" width="9.140625" style="11" customWidth="1"/>
    <col min="5122" max="5122" width="17.5703125" style="11" customWidth="1"/>
    <col min="5123" max="5124" width="17.28515625" style="11" customWidth="1"/>
    <col min="5125" max="5125" width="12.5703125" style="11" customWidth="1"/>
    <col min="5126" max="5126" width="13.7109375" style="11" customWidth="1"/>
    <col min="5127" max="5127" width="11.85546875" style="11" customWidth="1"/>
    <col min="5128" max="5128" width="6.28515625" style="11" customWidth="1"/>
    <col min="5129" max="5129" width="0" style="11" hidden="1" customWidth="1"/>
    <col min="5130" max="5130" width="8.42578125" style="11" bestFit="1" customWidth="1"/>
    <col min="5131" max="5131" width="9.140625" style="11" bestFit="1" customWidth="1"/>
    <col min="5132" max="5137" width="8.42578125" style="11" customWidth="1"/>
    <col min="5138" max="5138" width="12.140625" style="11" customWidth="1"/>
    <col min="5139" max="5142" width="8.42578125" style="11" customWidth="1"/>
    <col min="5143" max="5143" width="9.140625" style="11" bestFit="1" customWidth="1"/>
    <col min="5144" max="5144" width="9.140625" style="11" customWidth="1"/>
    <col min="5145" max="5145" width="12.42578125" style="11" customWidth="1"/>
    <col min="5146" max="5150" width="9.140625" style="11" bestFit="1" customWidth="1"/>
    <col min="5151" max="5376" width="8.85546875" style="11"/>
    <col min="5377" max="5377" width="9.140625" style="11" customWidth="1"/>
    <col min="5378" max="5378" width="17.5703125" style="11" customWidth="1"/>
    <col min="5379" max="5380" width="17.28515625" style="11" customWidth="1"/>
    <col min="5381" max="5381" width="12.5703125" style="11" customWidth="1"/>
    <col min="5382" max="5382" width="13.7109375" style="11" customWidth="1"/>
    <col min="5383" max="5383" width="11.85546875" style="11" customWidth="1"/>
    <col min="5384" max="5384" width="6.28515625" style="11" customWidth="1"/>
    <col min="5385" max="5385" width="0" style="11" hidden="1" customWidth="1"/>
    <col min="5386" max="5386" width="8.42578125" style="11" bestFit="1" customWidth="1"/>
    <col min="5387" max="5387" width="9.140625" style="11" bestFit="1" customWidth="1"/>
    <col min="5388" max="5393" width="8.42578125" style="11" customWidth="1"/>
    <col min="5394" max="5394" width="12.140625" style="11" customWidth="1"/>
    <col min="5395" max="5398" width="8.42578125" style="11" customWidth="1"/>
    <col min="5399" max="5399" width="9.140625" style="11" bestFit="1" customWidth="1"/>
    <col min="5400" max="5400" width="9.140625" style="11" customWidth="1"/>
    <col min="5401" max="5401" width="12.42578125" style="11" customWidth="1"/>
    <col min="5402" max="5406" width="9.140625" style="11" bestFit="1" customWidth="1"/>
    <col min="5407" max="5632" width="8.85546875" style="11"/>
    <col min="5633" max="5633" width="9.140625" style="11" customWidth="1"/>
    <col min="5634" max="5634" width="17.5703125" style="11" customWidth="1"/>
    <col min="5635" max="5636" width="17.28515625" style="11" customWidth="1"/>
    <col min="5637" max="5637" width="12.5703125" style="11" customWidth="1"/>
    <col min="5638" max="5638" width="13.7109375" style="11" customWidth="1"/>
    <col min="5639" max="5639" width="11.85546875" style="11" customWidth="1"/>
    <col min="5640" max="5640" width="6.28515625" style="11" customWidth="1"/>
    <col min="5641" max="5641" width="0" style="11" hidden="1" customWidth="1"/>
    <col min="5642" max="5642" width="8.42578125" style="11" bestFit="1" customWidth="1"/>
    <col min="5643" max="5643" width="9.140625" style="11" bestFit="1" customWidth="1"/>
    <col min="5644" max="5649" width="8.42578125" style="11" customWidth="1"/>
    <col min="5650" max="5650" width="12.140625" style="11" customWidth="1"/>
    <col min="5651" max="5654" width="8.42578125" style="11" customWidth="1"/>
    <col min="5655" max="5655" width="9.140625" style="11" bestFit="1" customWidth="1"/>
    <col min="5656" max="5656" width="9.140625" style="11" customWidth="1"/>
    <col min="5657" max="5657" width="12.42578125" style="11" customWidth="1"/>
    <col min="5658" max="5662" width="9.140625" style="11" bestFit="1" customWidth="1"/>
    <col min="5663" max="5888" width="8.85546875" style="11"/>
    <col min="5889" max="5889" width="9.140625" style="11" customWidth="1"/>
    <col min="5890" max="5890" width="17.5703125" style="11" customWidth="1"/>
    <col min="5891" max="5892" width="17.28515625" style="11" customWidth="1"/>
    <col min="5893" max="5893" width="12.5703125" style="11" customWidth="1"/>
    <col min="5894" max="5894" width="13.7109375" style="11" customWidth="1"/>
    <col min="5895" max="5895" width="11.85546875" style="11" customWidth="1"/>
    <col min="5896" max="5896" width="6.28515625" style="11" customWidth="1"/>
    <col min="5897" max="5897" width="0" style="11" hidden="1" customWidth="1"/>
    <col min="5898" max="5898" width="8.42578125" style="11" bestFit="1" customWidth="1"/>
    <col min="5899" max="5899" width="9.140625" style="11" bestFit="1" customWidth="1"/>
    <col min="5900" max="5905" width="8.42578125" style="11" customWidth="1"/>
    <col min="5906" max="5906" width="12.140625" style="11" customWidth="1"/>
    <col min="5907" max="5910" width="8.42578125" style="11" customWidth="1"/>
    <col min="5911" max="5911" width="9.140625" style="11" bestFit="1" customWidth="1"/>
    <col min="5912" max="5912" width="9.140625" style="11" customWidth="1"/>
    <col min="5913" max="5913" width="12.42578125" style="11" customWidth="1"/>
    <col min="5914" max="5918" width="9.140625" style="11" bestFit="1" customWidth="1"/>
    <col min="5919" max="6144" width="8.85546875" style="11"/>
    <col min="6145" max="6145" width="9.140625" style="11" customWidth="1"/>
    <col min="6146" max="6146" width="17.5703125" style="11" customWidth="1"/>
    <col min="6147" max="6148" width="17.28515625" style="11" customWidth="1"/>
    <col min="6149" max="6149" width="12.5703125" style="11" customWidth="1"/>
    <col min="6150" max="6150" width="13.7109375" style="11" customWidth="1"/>
    <col min="6151" max="6151" width="11.85546875" style="11" customWidth="1"/>
    <col min="6152" max="6152" width="6.28515625" style="11" customWidth="1"/>
    <col min="6153" max="6153" width="0" style="11" hidden="1" customWidth="1"/>
    <col min="6154" max="6154" width="8.42578125" style="11" bestFit="1" customWidth="1"/>
    <col min="6155" max="6155" width="9.140625" style="11" bestFit="1" customWidth="1"/>
    <col min="6156" max="6161" width="8.42578125" style="11" customWidth="1"/>
    <col min="6162" max="6162" width="12.140625" style="11" customWidth="1"/>
    <col min="6163" max="6166" width="8.42578125" style="11" customWidth="1"/>
    <col min="6167" max="6167" width="9.140625" style="11" bestFit="1" customWidth="1"/>
    <col min="6168" max="6168" width="9.140625" style="11" customWidth="1"/>
    <col min="6169" max="6169" width="12.42578125" style="11" customWidth="1"/>
    <col min="6170" max="6174" width="9.140625" style="11" bestFit="1" customWidth="1"/>
    <col min="6175" max="6400" width="8.85546875" style="11"/>
    <col min="6401" max="6401" width="9.140625" style="11" customWidth="1"/>
    <col min="6402" max="6402" width="17.5703125" style="11" customWidth="1"/>
    <col min="6403" max="6404" width="17.28515625" style="11" customWidth="1"/>
    <col min="6405" max="6405" width="12.5703125" style="11" customWidth="1"/>
    <col min="6406" max="6406" width="13.7109375" style="11" customWidth="1"/>
    <col min="6407" max="6407" width="11.85546875" style="11" customWidth="1"/>
    <col min="6408" max="6408" width="6.28515625" style="11" customWidth="1"/>
    <col min="6409" max="6409" width="0" style="11" hidden="1" customWidth="1"/>
    <col min="6410" max="6410" width="8.42578125" style="11" bestFit="1" customWidth="1"/>
    <col min="6411" max="6411" width="9.140625" style="11" bestFit="1" customWidth="1"/>
    <col min="6412" max="6417" width="8.42578125" style="11" customWidth="1"/>
    <col min="6418" max="6418" width="12.140625" style="11" customWidth="1"/>
    <col min="6419" max="6422" width="8.42578125" style="11" customWidth="1"/>
    <col min="6423" max="6423" width="9.140625" style="11" bestFit="1" customWidth="1"/>
    <col min="6424" max="6424" width="9.140625" style="11" customWidth="1"/>
    <col min="6425" max="6425" width="12.42578125" style="11" customWidth="1"/>
    <col min="6426" max="6430" width="9.140625" style="11" bestFit="1" customWidth="1"/>
    <col min="6431" max="6656" width="8.85546875" style="11"/>
    <col min="6657" max="6657" width="9.140625" style="11" customWidth="1"/>
    <col min="6658" max="6658" width="17.5703125" style="11" customWidth="1"/>
    <col min="6659" max="6660" width="17.28515625" style="11" customWidth="1"/>
    <col min="6661" max="6661" width="12.5703125" style="11" customWidth="1"/>
    <col min="6662" max="6662" width="13.7109375" style="11" customWidth="1"/>
    <col min="6663" max="6663" width="11.85546875" style="11" customWidth="1"/>
    <col min="6664" max="6664" width="6.28515625" style="11" customWidth="1"/>
    <col min="6665" max="6665" width="0" style="11" hidden="1" customWidth="1"/>
    <col min="6666" max="6666" width="8.42578125" style="11" bestFit="1" customWidth="1"/>
    <col min="6667" max="6667" width="9.140625" style="11" bestFit="1" customWidth="1"/>
    <col min="6668" max="6673" width="8.42578125" style="11" customWidth="1"/>
    <col min="6674" max="6674" width="12.140625" style="11" customWidth="1"/>
    <col min="6675" max="6678" width="8.42578125" style="11" customWidth="1"/>
    <col min="6679" max="6679" width="9.140625" style="11" bestFit="1" customWidth="1"/>
    <col min="6680" max="6680" width="9.140625" style="11" customWidth="1"/>
    <col min="6681" max="6681" width="12.42578125" style="11" customWidth="1"/>
    <col min="6682" max="6686" width="9.140625" style="11" bestFit="1" customWidth="1"/>
    <col min="6687" max="6912" width="8.85546875" style="11"/>
    <col min="6913" max="6913" width="9.140625" style="11" customWidth="1"/>
    <col min="6914" max="6914" width="17.5703125" style="11" customWidth="1"/>
    <col min="6915" max="6916" width="17.28515625" style="11" customWidth="1"/>
    <col min="6917" max="6917" width="12.5703125" style="11" customWidth="1"/>
    <col min="6918" max="6918" width="13.7109375" style="11" customWidth="1"/>
    <col min="6919" max="6919" width="11.85546875" style="11" customWidth="1"/>
    <col min="6920" max="6920" width="6.28515625" style="11" customWidth="1"/>
    <col min="6921" max="6921" width="0" style="11" hidden="1" customWidth="1"/>
    <col min="6922" max="6922" width="8.42578125" style="11" bestFit="1" customWidth="1"/>
    <col min="6923" max="6923" width="9.140625" style="11" bestFit="1" customWidth="1"/>
    <col min="6924" max="6929" width="8.42578125" style="11" customWidth="1"/>
    <col min="6930" max="6930" width="12.140625" style="11" customWidth="1"/>
    <col min="6931" max="6934" width="8.42578125" style="11" customWidth="1"/>
    <col min="6935" max="6935" width="9.140625" style="11" bestFit="1" customWidth="1"/>
    <col min="6936" max="6936" width="9.140625" style="11" customWidth="1"/>
    <col min="6937" max="6937" width="12.42578125" style="11" customWidth="1"/>
    <col min="6938" max="6942" width="9.140625" style="11" bestFit="1" customWidth="1"/>
    <col min="6943" max="7168" width="8.85546875" style="11"/>
    <col min="7169" max="7169" width="9.140625" style="11" customWidth="1"/>
    <col min="7170" max="7170" width="17.5703125" style="11" customWidth="1"/>
    <col min="7171" max="7172" width="17.28515625" style="11" customWidth="1"/>
    <col min="7173" max="7173" width="12.5703125" style="11" customWidth="1"/>
    <col min="7174" max="7174" width="13.7109375" style="11" customWidth="1"/>
    <col min="7175" max="7175" width="11.85546875" style="11" customWidth="1"/>
    <col min="7176" max="7176" width="6.28515625" style="11" customWidth="1"/>
    <col min="7177" max="7177" width="0" style="11" hidden="1" customWidth="1"/>
    <col min="7178" max="7178" width="8.42578125" style="11" bestFit="1" customWidth="1"/>
    <col min="7179" max="7179" width="9.140625" style="11" bestFit="1" customWidth="1"/>
    <col min="7180" max="7185" width="8.42578125" style="11" customWidth="1"/>
    <col min="7186" max="7186" width="12.140625" style="11" customWidth="1"/>
    <col min="7187" max="7190" width="8.42578125" style="11" customWidth="1"/>
    <col min="7191" max="7191" width="9.140625" style="11" bestFit="1" customWidth="1"/>
    <col min="7192" max="7192" width="9.140625" style="11" customWidth="1"/>
    <col min="7193" max="7193" width="12.42578125" style="11" customWidth="1"/>
    <col min="7194" max="7198" width="9.140625" style="11" bestFit="1" customWidth="1"/>
    <col min="7199" max="7424" width="8.85546875" style="11"/>
    <col min="7425" max="7425" width="9.140625" style="11" customWidth="1"/>
    <col min="7426" max="7426" width="17.5703125" style="11" customWidth="1"/>
    <col min="7427" max="7428" width="17.28515625" style="11" customWidth="1"/>
    <col min="7429" max="7429" width="12.5703125" style="11" customWidth="1"/>
    <col min="7430" max="7430" width="13.7109375" style="11" customWidth="1"/>
    <col min="7431" max="7431" width="11.85546875" style="11" customWidth="1"/>
    <col min="7432" max="7432" width="6.28515625" style="11" customWidth="1"/>
    <col min="7433" max="7433" width="0" style="11" hidden="1" customWidth="1"/>
    <col min="7434" max="7434" width="8.42578125" style="11" bestFit="1" customWidth="1"/>
    <col min="7435" max="7435" width="9.140625" style="11" bestFit="1" customWidth="1"/>
    <col min="7436" max="7441" width="8.42578125" style="11" customWidth="1"/>
    <col min="7442" max="7442" width="12.140625" style="11" customWidth="1"/>
    <col min="7443" max="7446" width="8.42578125" style="11" customWidth="1"/>
    <col min="7447" max="7447" width="9.140625" style="11" bestFit="1" customWidth="1"/>
    <col min="7448" max="7448" width="9.140625" style="11" customWidth="1"/>
    <col min="7449" max="7449" width="12.42578125" style="11" customWidth="1"/>
    <col min="7450" max="7454" width="9.140625" style="11" bestFit="1" customWidth="1"/>
    <col min="7455" max="7680" width="8.85546875" style="11"/>
    <col min="7681" max="7681" width="9.140625" style="11" customWidth="1"/>
    <col min="7682" max="7682" width="17.5703125" style="11" customWidth="1"/>
    <col min="7683" max="7684" width="17.28515625" style="11" customWidth="1"/>
    <col min="7685" max="7685" width="12.5703125" style="11" customWidth="1"/>
    <col min="7686" max="7686" width="13.7109375" style="11" customWidth="1"/>
    <col min="7687" max="7687" width="11.85546875" style="11" customWidth="1"/>
    <col min="7688" max="7688" width="6.28515625" style="11" customWidth="1"/>
    <col min="7689" max="7689" width="0" style="11" hidden="1" customWidth="1"/>
    <col min="7690" max="7690" width="8.42578125" style="11" bestFit="1" customWidth="1"/>
    <col min="7691" max="7691" width="9.140625" style="11" bestFit="1" customWidth="1"/>
    <col min="7692" max="7697" width="8.42578125" style="11" customWidth="1"/>
    <col min="7698" max="7698" width="12.140625" style="11" customWidth="1"/>
    <col min="7699" max="7702" width="8.42578125" style="11" customWidth="1"/>
    <col min="7703" max="7703" width="9.140625" style="11" bestFit="1" customWidth="1"/>
    <col min="7704" max="7704" width="9.140625" style="11" customWidth="1"/>
    <col min="7705" max="7705" width="12.42578125" style="11" customWidth="1"/>
    <col min="7706" max="7710" width="9.140625" style="11" bestFit="1" customWidth="1"/>
    <col min="7711" max="7936" width="8.85546875" style="11"/>
    <col min="7937" max="7937" width="9.140625" style="11" customWidth="1"/>
    <col min="7938" max="7938" width="17.5703125" style="11" customWidth="1"/>
    <col min="7939" max="7940" width="17.28515625" style="11" customWidth="1"/>
    <col min="7941" max="7941" width="12.5703125" style="11" customWidth="1"/>
    <col min="7942" max="7942" width="13.7109375" style="11" customWidth="1"/>
    <col min="7943" max="7943" width="11.85546875" style="11" customWidth="1"/>
    <col min="7944" max="7944" width="6.28515625" style="11" customWidth="1"/>
    <col min="7945" max="7945" width="0" style="11" hidden="1" customWidth="1"/>
    <col min="7946" max="7946" width="8.42578125" style="11" bestFit="1" customWidth="1"/>
    <col min="7947" max="7947" width="9.140625" style="11" bestFit="1" customWidth="1"/>
    <col min="7948" max="7953" width="8.42578125" style="11" customWidth="1"/>
    <col min="7954" max="7954" width="12.140625" style="11" customWidth="1"/>
    <col min="7955" max="7958" width="8.42578125" style="11" customWidth="1"/>
    <col min="7959" max="7959" width="9.140625" style="11" bestFit="1" customWidth="1"/>
    <col min="7960" max="7960" width="9.140625" style="11" customWidth="1"/>
    <col min="7961" max="7961" width="12.42578125" style="11" customWidth="1"/>
    <col min="7962" max="7966" width="9.140625" style="11" bestFit="1" customWidth="1"/>
    <col min="7967" max="8192" width="8.85546875" style="11"/>
    <col min="8193" max="8193" width="9.140625" style="11" customWidth="1"/>
    <col min="8194" max="8194" width="17.5703125" style="11" customWidth="1"/>
    <col min="8195" max="8196" width="17.28515625" style="11" customWidth="1"/>
    <col min="8197" max="8197" width="12.5703125" style="11" customWidth="1"/>
    <col min="8198" max="8198" width="13.7109375" style="11" customWidth="1"/>
    <col min="8199" max="8199" width="11.85546875" style="11" customWidth="1"/>
    <col min="8200" max="8200" width="6.28515625" style="11" customWidth="1"/>
    <col min="8201" max="8201" width="0" style="11" hidden="1" customWidth="1"/>
    <col min="8202" max="8202" width="8.42578125" style="11" bestFit="1" customWidth="1"/>
    <col min="8203" max="8203" width="9.140625" style="11" bestFit="1" customWidth="1"/>
    <col min="8204" max="8209" width="8.42578125" style="11" customWidth="1"/>
    <col min="8210" max="8210" width="12.140625" style="11" customWidth="1"/>
    <col min="8211" max="8214" width="8.42578125" style="11" customWidth="1"/>
    <col min="8215" max="8215" width="9.140625" style="11" bestFit="1" customWidth="1"/>
    <col min="8216" max="8216" width="9.140625" style="11" customWidth="1"/>
    <col min="8217" max="8217" width="12.42578125" style="11" customWidth="1"/>
    <col min="8218" max="8222" width="9.140625" style="11" bestFit="1" customWidth="1"/>
    <col min="8223" max="8448" width="8.85546875" style="11"/>
    <col min="8449" max="8449" width="9.140625" style="11" customWidth="1"/>
    <col min="8450" max="8450" width="17.5703125" style="11" customWidth="1"/>
    <col min="8451" max="8452" width="17.28515625" style="11" customWidth="1"/>
    <col min="8453" max="8453" width="12.5703125" style="11" customWidth="1"/>
    <col min="8454" max="8454" width="13.7109375" style="11" customWidth="1"/>
    <col min="8455" max="8455" width="11.85546875" style="11" customWidth="1"/>
    <col min="8456" max="8456" width="6.28515625" style="11" customWidth="1"/>
    <col min="8457" max="8457" width="0" style="11" hidden="1" customWidth="1"/>
    <col min="8458" max="8458" width="8.42578125" style="11" bestFit="1" customWidth="1"/>
    <col min="8459" max="8459" width="9.140625" style="11" bestFit="1" customWidth="1"/>
    <col min="8460" max="8465" width="8.42578125" style="11" customWidth="1"/>
    <col min="8466" max="8466" width="12.140625" style="11" customWidth="1"/>
    <col min="8467" max="8470" width="8.42578125" style="11" customWidth="1"/>
    <col min="8471" max="8471" width="9.140625" style="11" bestFit="1" customWidth="1"/>
    <col min="8472" max="8472" width="9.140625" style="11" customWidth="1"/>
    <col min="8473" max="8473" width="12.42578125" style="11" customWidth="1"/>
    <col min="8474" max="8478" width="9.140625" style="11" bestFit="1" customWidth="1"/>
    <col min="8479" max="8704" width="8.85546875" style="11"/>
    <col min="8705" max="8705" width="9.140625" style="11" customWidth="1"/>
    <col min="8706" max="8706" width="17.5703125" style="11" customWidth="1"/>
    <col min="8707" max="8708" width="17.28515625" style="11" customWidth="1"/>
    <col min="8709" max="8709" width="12.5703125" style="11" customWidth="1"/>
    <col min="8710" max="8710" width="13.7109375" style="11" customWidth="1"/>
    <col min="8711" max="8711" width="11.85546875" style="11" customWidth="1"/>
    <col min="8712" max="8712" width="6.28515625" style="11" customWidth="1"/>
    <col min="8713" max="8713" width="0" style="11" hidden="1" customWidth="1"/>
    <col min="8714" max="8714" width="8.42578125" style="11" bestFit="1" customWidth="1"/>
    <col min="8715" max="8715" width="9.140625" style="11" bestFit="1" customWidth="1"/>
    <col min="8716" max="8721" width="8.42578125" style="11" customWidth="1"/>
    <col min="8722" max="8722" width="12.140625" style="11" customWidth="1"/>
    <col min="8723" max="8726" width="8.42578125" style="11" customWidth="1"/>
    <col min="8727" max="8727" width="9.140625" style="11" bestFit="1" customWidth="1"/>
    <col min="8728" max="8728" width="9.140625" style="11" customWidth="1"/>
    <col min="8729" max="8729" width="12.42578125" style="11" customWidth="1"/>
    <col min="8730" max="8734" width="9.140625" style="11" bestFit="1" customWidth="1"/>
    <col min="8735" max="8960" width="8.85546875" style="11"/>
    <col min="8961" max="8961" width="9.140625" style="11" customWidth="1"/>
    <col min="8962" max="8962" width="17.5703125" style="11" customWidth="1"/>
    <col min="8963" max="8964" width="17.28515625" style="11" customWidth="1"/>
    <col min="8965" max="8965" width="12.5703125" style="11" customWidth="1"/>
    <col min="8966" max="8966" width="13.7109375" style="11" customWidth="1"/>
    <col min="8967" max="8967" width="11.85546875" style="11" customWidth="1"/>
    <col min="8968" max="8968" width="6.28515625" style="11" customWidth="1"/>
    <col min="8969" max="8969" width="0" style="11" hidden="1" customWidth="1"/>
    <col min="8970" max="8970" width="8.42578125" style="11" bestFit="1" customWidth="1"/>
    <col min="8971" max="8971" width="9.140625" style="11" bestFit="1" customWidth="1"/>
    <col min="8972" max="8977" width="8.42578125" style="11" customWidth="1"/>
    <col min="8978" max="8978" width="12.140625" style="11" customWidth="1"/>
    <col min="8979" max="8982" width="8.42578125" style="11" customWidth="1"/>
    <col min="8983" max="8983" width="9.140625" style="11" bestFit="1" customWidth="1"/>
    <col min="8984" max="8984" width="9.140625" style="11" customWidth="1"/>
    <col min="8985" max="8985" width="12.42578125" style="11" customWidth="1"/>
    <col min="8986" max="8990" width="9.140625" style="11" bestFit="1" customWidth="1"/>
    <col min="8991" max="9216" width="8.85546875" style="11"/>
    <col min="9217" max="9217" width="9.140625" style="11" customWidth="1"/>
    <col min="9218" max="9218" width="17.5703125" style="11" customWidth="1"/>
    <col min="9219" max="9220" width="17.28515625" style="11" customWidth="1"/>
    <col min="9221" max="9221" width="12.5703125" style="11" customWidth="1"/>
    <col min="9222" max="9222" width="13.7109375" style="11" customWidth="1"/>
    <col min="9223" max="9223" width="11.85546875" style="11" customWidth="1"/>
    <col min="9224" max="9224" width="6.28515625" style="11" customWidth="1"/>
    <col min="9225" max="9225" width="0" style="11" hidden="1" customWidth="1"/>
    <col min="9226" max="9226" width="8.42578125" style="11" bestFit="1" customWidth="1"/>
    <col min="9227" max="9227" width="9.140625" style="11" bestFit="1" customWidth="1"/>
    <col min="9228" max="9233" width="8.42578125" style="11" customWidth="1"/>
    <col min="9234" max="9234" width="12.140625" style="11" customWidth="1"/>
    <col min="9235" max="9238" width="8.42578125" style="11" customWidth="1"/>
    <col min="9239" max="9239" width="9.140625" style="11" bestFit="1" customWidth="1"/>
    <col min="9240" max="9240" width="9.140625" style="11" customWidth="1"/>
    <col min="9241" max="9241" width="12.42578125" style="11" customWidth="1"/>
    <col min="9242" max="9246" width="9.140625" style="11" bestFit="1" customWidth="1"/>
    <col min="9247" max="9472" width="8.85546875" style="11"/>
    <col min="9473" max="9473" width="9.140625" style="11" customWidth="1"/>
    <col min="9474" max="9474" width="17.5703125" style="11" customWidth="1"/>
    <col min="9475" max="9476" width="17.28515625" style="11" customWidth="1"/>
    <col min="9477" max="9477" width="12.5703125" style="11" customWidth="1"/>
    <col min="9478" max="9478" width="13.7109375" style="11" customWidth="1"/>
    <col min="9479" max="9479" width="11.85546875" style="11" customWidth="1"/>
    <col min="9480" max="9480" width="6.28515625" style="11" customWidth="1"/>
    <col min="9481" max="9481" width="0" style="11" hidden="1" customWidth="1"/>
    <col min="9482" max="9482" width="8.42578125" style="11" bestFit="1" customWidth="1"/>
    <col min="9483" max="9483" width="9.140625" style="11" bestFit="1" customWidth="1"/>
    <col min="9484" max="9489" width="8.42578125" style="11" customWidth="1"/>
    <col min="9490" max="9490" width="12.140625" style="11" customWidth="1"/>
    <col min="9491" max="9494" width="8.42578125" style="11" customWidth="1"/>
    <col min="9495" max="9495" width="9.140625" style="11" bestFit="1" customWidth="1"/>
    <col min="9496" max="9496" width="9.140625" style="11" customWidth="1"/>
    <col min="9497" max="9497" width="12.42578125" style="11" customWidth="1"/>
    <col min="9498" max="9502" width="9.140625" style="11" bestFit="1" customWidth="1"/>
    <col min="9503" max="9728" width="8.85546875" style="11"/>
    <col min="9729" max="9729" width="9.140625" style="11" customWidth="1"/>
    <col min="9730" max="9730" width="17.5703125" style="11" customWidth="1"/>
    <col min="9731" max="9732" width="17.28515625" style="11" customWidth="1"/>
    <col min="9733" max="9733" width="12.5703125" style="11" customWidth="1"/>
    <col min="9734" max="9734" width="13.7109375" style="11" customWidth="1"/>
    <col min="9735" max="9735" width="11.85546875" style="11" customWidth="1"/>
    <col min="9736" max="9736" width="6.28515625" style="11" customWidth="1"/>
    <col min="9737" max="9737" width="0" style="11" hidden="1" customWidth="1"/>
    <col min="9738" max="9738" width="8.42578125" style="11" bestFit="1" customWidth="1"/>
    <col min="9739" max="9739" width="9.140625" style="11" bestFit="1" customWidth="1"/>
    <col min="9740" max="9745" width="8.42578125" style="11" customWidth="1"/>
    <col min="9746" max="9746" width="12.140625" style="11" customWidth="1"/>
    <col min="9747" max="9750" width="8.42578125" style="11" customWidth="1"/>
    <col min="9751" max="9751" width="9.140625" style="11" bestFit="1" customWidth="1"/>
    <col min="9752" max="9752" width="9.140625" style="11" customWidth="1"/>
    <col min="9753" max="9753" width="12.42578125" style="11" customWidth="1"/>
    <col min="9754" max="9758" width="9.140625" style="11" bestFit="1" customWidth="1"/>
    <col min="9759" max="9984" width="8.85546875" style="11"/>
    <col min="9985" max="9985" width="9.140625" style="11" customWidth="1"/>
    <col min="9986" max="9986" width="17.5703125" style="11" customWidth="1"/>
    <col min="9987" max="9988" width="17.28515625" style="11" customWidth="1"/>
    <col min="9989" max="9989" width="12.5703125" style="11" customWidth="1"/>
    <col min="9990" max="9990" width="13.7109375" style="11" customWidth="1"/>
    <col min="9991" max="9991" width="11.85546875" style="11" customWidth="1"/>
    <col min="9992" max="9992" width="6.28515625" style="11" customWidth="1"/>
    <col min="9993" max="9993" width="0" style="11" hidden="1" customWidth="1"/>
    <col min="9994" max="9994" width="8.42578125" style="11" bestFit="1" customWidth="1"/>
    <col min="9995" max="9995" width="9.140625" style="11" bestFit="1" customWidth="1"/>
    <col min="9996" max="10001" width="8.42578125" style="11" customWidth="1"/>
    <col min="10002" max="10002" width="12.140625" style="11" customWidth="1"/>
    <col min="10003" max="10006" width="8.42578125" style="11" customWidth="1"/>
    <col min="10007" max="10007" width="9.140625" style="11" bestFit="1" customWidth="1"/>
    <col min="10008" max="10008" width="9.140625" style="11" customWidth="1"/>
    <col min="10009" max="10009" width="12.42578125" style="11" customWidth="1"/>
    <col min="10010" max="10014" width="9.140625" style="11" bestFit="1" customWidth="1"/>
    <col min="10015" max="10240" width="8.85546875" style="11"/>
    <col min="10241" max="10241" width="9.140625" style="11" customWidth="1"/>
    <col min="10242" max="10242" width="17.5703125" style="11" customWidth="1"/>
    <col min="10243" max="10244" width="17.28515625" style="11" customWidth="1"/>
    <col min="10245" max="10245" width="12.5703125" style="11" customWidth="1"/>
    <col min="10246" max="10246" width="13.7109375" style="11" customWidth="1"/>
    <col min="10247" max="10247" width="11.85546875" style="11" customWidth="1"/>
    <col min="10248" max="10248" width="6.28515625" style="11" customWidth="1"/>
    <col min="10249" max="10249" width="0" style="11" hidden="1" customWidth="1"/>
    <col min="10250" max="10250" width="8.42578125" style="11" bestFit="1" customWidth="1"/>
    <col min="10251" max="10251" width="9.140625" style="11" bestFit="1" customWidth="1"/>
    <col min="10252" max="10257" width="8.42578125" style="11" customWidth="1"/>
    <col min="10258" max="10258" width="12.140625" style="11" customWidth="1"/>
    <col min="10259" max="10262" width="8.42578125" style="11" customWidth="1"/>
    <col min="10263" max="10263" width="9.140625" style="11" bestFit="1" customWidth="1"/>
    <col min="10264" max="10264" width="9.140625" style="11" customWidth="1"/>
    <col min="10265" max="10265" width="12.42578125" style="11" customWidth="1"/>
    <col min="10266" max="10270" width="9.140625" style="11" bestFit="1" customWidth="1"/>
    <col min="10271" max="10496" width="8.85546875" style="11"/>
    <col min="10497" max="10497" width="9.140625" style="11" customWidth="1"/>
    <col min="10498" max="10498" width="17.5703125" style="11" customWidth="1"/>
    <col min="10499" max="10500" width="17.28515625" style="11" customWidth="1"/>
    <col min="10501" max="10501" width="12.5703125" style="11" customWidth="1"/>
    <col min="10502" max="10502" width="13.7109375" style="11" customWidth="1"/>
    <col min="10503" max="10503" width="11.85546875" style="11" customWidth="1"/>
    <col min="10504" max="10504" width="6.28515625" style="11" customWidth="1"/>
    <col min="10505" max="10505" width="0" style="11" hidden="1" customWidth="1"/>
    <col min="10506" max="10506" width="8.42578125" style="11" bestFit="1" customWidth="1"/>
    <col min="10507" max="10507" width="9.140625" style="11" bestFit="1" customWidth="1"/>
    <col min="10508" max="10513" width="8.42578125" style="11" customWidth="1"/>
    <col min="10514" max="10514" width="12.140625" style="11" customWidth="1"/>
    <col min="10515" max="10518" width="8.42578125" style="11" customWidth="1"/>
    <col min="10519" max="10519" width="9.140625" style="11" bestFit="1" customWidth="1"/>
    <col min="10520" max="10520" width="9.140625" style="11" customWidth="1"/>
    <col min="10521" max="10521" width="12.42578125" style="11" customWidth="1"/>
    <col min="10522" max="10526" width="9.140625" style="11" bestFit="1" customWidth="1"/>
    <col min="10527" max="10752" width="8.85546875" style="11"/>
    <col min="10753" max="10753" width="9.140625" style="11" customWidth="1"/>
    <col min="10754" max="10754" width="17.5703125" style="11" customWidth="1"/>
    <col min="10755" max="10756" width="17.28515625" style="11" customWidth="1"/>
    <col min="10757" max="10757" width="12.5703125" style="11" customWidth="1"/>
    <col min="10758" max="10758" width="13.7109375" style="11" customWidth="1"/>
    <col min="10759" max="10759" width="11.85546875" style="11" customWidth="1"/>
    <col min="10760" max="10760" width="6.28515625" style="11" customWidth="1"/>
    <col min="10761" max="10761" width="0" style="11" hidden="1" customWidth="1"/>
    <col min="10762" max="10762" width="8.42578125" style="11" bestFit="1" customWidth="1"/>
    <col min="10763" max="10763" width="9.140625" style="11" bestFit="1" customWidth="1"/>
    <col min="10764" max="10769" width="8.42578125" style="11" customWidth="1"/>
    <col min="10770" max="10770" width="12.140625" style="11" customWidth="1"/>
    <col min="10771" max="10774" width="8.42578125" style="11" customWidth="1"/>
    <col min="10775" max="10775" width="9.140625" style="11" bestFit="1" customWidth="1"/>
    <col min="10776" max="10776" width="9.140625" style="11" customWidth="1"/>
    <col min="10777" max="10777" width="12.42578125" style="11" customWidth="1"/>
    <col min="10778" max="10782" width="9.140625" style="11" bestFit="1" customWidth="1"/>
    <col min="10783" max="11008" width="8.85546875" style="11"/>
    <col min="11009" max="11009" width="9.140625" style="11" customWidth="1"/>
    <col min="11010" max="11010" width="17.5703125" style="11" customWidth="1"/>
    <col min="11011" max="11012" width="17.28515625" style="11" customWidth="1"/>
    <col min="11013" max="11013" width="12.5703125" style="11" customWidth="1"/>
    <col min="11014" max="11014" width="13.7109375" style="11" customWidth="1"/>
    <col min="11015" max="11015" width="11.85546875" style="11" customWidth="1"/>
    <col min="11016" max="11016" width="6.28515625" style="11" customWidth="1"/>
    <col min="11017" max="11017" width="0" style="11" hidden="1" customWidth="1"/>
    <col min="11018" max="11018" width="8.42578125" style="11" bestFit="1" customWidth="1"/>
    <col min="11019" max="11019" width="9.140625" style="11" bestFit="1" customWidth="1"/>
    <col min="11020" max="11025" width="8.42578125" style="11" customWidth="1"/>
    <col min="11026" max="11026" width="12.140625" style="11" customWidth="1"/>
    <col min="11027" max="11030" width="8.42578125" style="11" customWidth="1"/>
    <col min="11031" max="11031" width="9.140625" style="11" bestFit="1" customWidth="1"/>
    <col min="11032" max="11032" width="9.140625" style="11" customWidth="1"/>
    <col min="11033" max="11033" width="12.42578125" style="11" customWidth="1"/>
    <col min="11034" max="11038" width="9.140625" style="11" bestFit="1" customWidth="1"/>
    <col min="11039" max="11264" width="8.85546875" style="11"/>
    <col min="11265" max="11265" width="9.140625" style="11" customWidth="1"/>
    <col min="11266" max="11266" width="17.5703125" style="11" customWidth="1"/>
    <col min="11267" max="11268" width="17.28515625" style="11" customWidth="1"/>
    <col min="11269" max="11269" width="12.5703125" style="11" customWidth="1"/>
    <col min="11270" max="11270" width="13.7109375" style="11" customWidth="1"/>
    <col min="11271" max="11271" width="11.85546875" style="11" customWidth="1"/>
    <col min="11272" max="11272" width="6.28515625" style="11" customWidth="1"/>
    <col min="11273" max="11273" width="0" style="11" hidden="1" customWidth="1"/>
    <col min="11274" max="11274" width="8.42578125" style="11" bestFit="1" customWidth="1"/>
    <col min="11275" max="11275" width="9.140625" style="11" bestFit="1" customWidth="1"/>
    <col min="11276" max="11281" width="8.42578125" style="11" customWidth="1"/>
    <col min="11282" max="11282" width="12.140625" style="11" customWidth="1"/>
    <col min="11283" max="11286" width="8.42578125" style="11" customWidth="1"/>
    <col min="11287" max="11287" width="9.140625" style="11" bestFit="1" customWidth="1"/>
    <col min="11288" max="11288" width="9.140625" style="11" customWidth="1"/>
    <col min="11289" max="11289" width="12.42578125" style="11" customWidth="1"/>
    <col min="11290" max="11294" width="9.140625" style="11" bestFit="1" customWidth="1"/>
    <col min="11295" max="11520" width="8.85546875" style="11"/>
    <col min="11521" max="11521" width="9.140625" style="11" customWidth="1"/>
    <col min="11522" max="11522" width="17.5703125" style="11" customWidth="1"/>
    <col min="11523" max="11524" width="17.28515625" style="11" customWidth="1"/>
    <col min="11525" max="11525" width="12.5703125" style="11" customWidth="1"/>
    <col min="11526" max="11526" width="13.7109375" style="11" customWidth="1"/>
    <col min="11527" max="11527" width="11.85546875" style="11" customWidth="1"/>
    <col min="11528" max="11528" width="6.28515625" style="11" customWidth="1"/>
    <col min="11529" max="11529" width="0" style="11" hidden="1" customWidth="1"/>
    <col min="11530" max="11530" width="8.42578125" style="11" bestFit="1" customWidth="1"/>
    <col min="11531" max="11531" width="9.140625" style="11" bestFit="1" customWidth="1"/>
    <col min="11532" max="11537" width="8.42578125" style="11" customWidth="1"/>
    <col min="11538" max="11538" width="12.140625" style="11" customWidth="1"/>
    <col min="11539" max="11542" width="8.42578125" style="11" customWidth="1"/>
    <col min="11543" max="11543" width="9.140625" style="11" bestFit="1" customWidth="1"/>
    <col min="11544" max="11544" width="9.140625" style="11" customWidth="1"/>
    <col min="11545" max="11545" width="12.42578125" style="11" customWidth="1"/>
    <col min="11546" max="11550" width="9.140625" style="11" bestFit="1" customWidth="1"/>
    <col min="11551" max="11776" width="8.85546875" style="11"/>
    <col min="11777" max="11777" width="9.140625" style="11" customWidth="1"/>
    <col min="11778" max="11778" width="17.5703125" style="11" customWidth="1"/>
    <col min="11779" max="11780" width="17.28515625" style="11" customWidth="1"/>
    <col min="11781" max="11781" width="12.5703125" style="11" customWidth="1"/>
    <col min="11782" max="11782" width="13.7109375" style="11" customWidth="1"/>
    <col min="11783" max="11783" width="11.85546875" style="11" customWidth="1"/>
    <col min="11784" max="11784" width="6.28515625" style="11" customWidth="1"/>
    <col min="11785" max="11785" width="0" style="11" hidden="1" customWidth="1"/>
    <col min="11786" max="11786" width="8.42578125" style="11" bestFit="1" customWidth="1"/>
    <col min="11787" max="11787" width="9.140625" style="11" bestFit="1" customWidth="1"/>
    <col min="11788" max="11793" width="8.42578125" style="11" customWidth="1"/>
    <col min="11794" max="11794" width="12.140625" style="11" customWidth="1"/>
    <col min="11795" max="11798" width="8.42578125" style="11" customWidth="1"/>
    <col min="11799" max="11799" width="9.140625" style="11" bestFit="1" customWidth="1"/>
    <col min="11800" max="11800" width="9.140625" style="11" customWidth="1"/>
    <col min="11801" max="11801" width="12.42578125" style="11" customWidth="1"/>
    <col min="11802" max="11806" width="9.140625" style="11" bestFit="1" customWidth="1"/>
    <col min="11807" max="12032" width="8.85546875" style="11"/>
    <col min="12033" max="12033" width="9.140625" style="11" customWidth="1"/>
    <col min="12034" max="12034" width="17.5703125" style="11" customWidth="1"/>
    <col min="12035" max="12036" width="17.28515625" style="11" customWidth="1"/>
    <col min="12037" max="12037" width="12.5703125" style="11" customWidth="1"/>
    <col min="12038" max="12038" width="13.7109375" style="11" customWidth="1"/>
    <col min="12039" max="12039" width="11.85546875" style="11" customWidth="1"/>
    <col min="12040" max="12040" width="6.28515625" style="11" customWidth="1"/>
    <col min="12041" max="12041" width="0" style="11" hidden="1" customWidth="1"/>
    <col min="12042" max="12042" width="8.42578125" style="11" bestFit="1" customWidth="1"/>
    <col min="12043" max="12043" width="9.140625" style="11" bestFit="1" customWidth="1"/>
    <col min="12044" max="12049" width="8.42578125" style="11" customWidth="1"/>
    <col min="12050" max="12050" width="12.140625" style="11" customWidth="1"/>
    <col min="12051" max="12054" width="8.42578125" style="11" customWidth="1"/>
    <col min="12055" max="12055" width="9.140625" style="11" bestFit="1" customWidth="1"/>
    <col min="12056" max="12056" width="9.140625" style="11" customWidth="1"/>
    <col min="12057" max="12057" width="12.42578125" style="11" customWidth="1"/>
    <col min="12058" max="12062" width="9.140625" style="11" bestFit="1" customWidth="1"/>
    <col min="12063" max="12288" width="8.85546875" style="11"/>
    <col min="12289" max="12289" width="9.140625" style="11" customWidth="1"/>
    <col min="12290" max="12290" width="17.5703125" style="11" customWidth="1"/>
    <col min="12291" max="12292" width="17.28515625" style="11" customWidth="1"/>
    <col min="12293" max="12293" width="12.5703125" style="11" customWidth="1"/>
    <col min="12294" max="12294" width="13.7109375" style="11" customWidth="1"/>
    <col min="12295" max="12295" width="11.85546875" style="11" customWidth="1"/>
    <col min="12296" max="12296" width="6.28515625" style="11" customWidth="1"/>
    <col min="12297" max="12297" width="0" style="11" hidden="1" customWidth="1"/>
    <col min="12298" max="12298" width="8.42578125" style="11" bestFit="1" customWidth="1"/>
    <col min="12299" max="12299" width="9.140625" style="11" bestFit="1" customWidth="1"/>
    <col min="12300" max="12305" width="8.42578125" style="11" customWidth="1"/>
    <col min="12306" max="12306" width="12.140625" style="11" customWidth="1"/>
    <col min="12307" max="12310" width="8.42578125" style="11" customWidth="1"/>
    <col min="12311" max="12311" width="9.140625" style="11" bestFit="1" customWidth="1"/>
    <col min="12312" max="12312" width="9.140625" style="11" customWidth="1"/>
    <col min="12313" max="12313" width="12.42578125" style="11" customWidth="1"/>
    <col min="12314" max="12318" width="9.140625" style="11" bestFit="1" customWidth="1"/>
    <col min="12319" max="12544" width="8.85546875" style="11"/>
    <col min="12545" max="12545" width="9.140625" style="11" customWidth="1"/>
    <col min="12546" max="12546" width="17.5703125" style="11" customWidth="1"/>
    <col min="12547" max="12548" width="17.28515625" style="11" customWidth="1"/>
    <col min="12549" max="12549" width="12.5703125" style="11" customWidth="1"/>
    <col min="12550" max="12550" width="13.7109375" style="11" customWidth="1"/>
    <col min="12551" max="12551" width="11.85546875" style="11" customWidth="1"/>
    <col min="12552" max="12552" width="6.28515625" style="11" customWidth="1"/>
    <col min="12553" max="12553" width="0" style="11" hidden="1" customWidth="1"/>
    <col min="12554" max="12554" width="8.42578125" style="11" bestFit="1" customWidth="1"/>
    <col min="12555" max="12555" width="9.140625" style="11" bestFit="1" customWidth="1"/>
    <col min="12556" max="12561" width="8.42578125" style="11" customWidth="1"/>
    <col min="12562" max="12562" width="12.140625" style="11" customWidth="1"/>
    <col min="12563" max="12566" width="8.42578125" style="11" customWidth="1"/>
    <col min="12567" max="12567" width="9.140625" style="11" bestFit="1" customWidth="1"/>
    <col min="12568" max="12568" width="9.140625" style="11" customWidth="1"/>
    <col min="12569" max="12569" width="12.42578125" style="11" customWidth="1"/>
    <col min="12570" max="12574" width="9.140625" style="11" bestFit="1" customWidth="1"/>
    <col min="12575" max="12800" width="8.85546875" style="11"/>
    <col min="12801" max="12801" width="9.140625" style="11" customWidth="1"/>
    <col min="12802" max="12802" width="17.5703125" style="11" customWidth="1"/>
    <col min="12803" max="12804" width="17.28515625" style="11" customWidth="1"/>
    <col min="12805" max="12805" width="12.5703125" style="11" customWidth="1"/>
    <col min="12806" max="12806" width="13.7109375" style="11" customWidth="1"/>
    <col min="12807" max="12807" width="11.85546875" style="11" customWidth="1"/>
    <col min="12808" max="12808" width="6.28515625" style="11" customWidth="1"/>
    <col min="12809" max="12809" width="0" style="11" hidden="1" customWidth="1"/>
    <col min="12810" max="12810" width="8.42578125" style="11" bestFit="1" customWidth="1"/>
    <col min="12811" max="12811" width="9.140625" style="11" bestFit="1" customWidth="1"/>
    <col min="12812" max="12817" width="8.42578125" style="11" customWidth="1"/>
    <col min="12818" max="12818" width="12.140625" style="11" customWidth="1"/>
    <col min="12819" max="12822" width="8.42578125" style="11" customWidth="1"/>
    <col min="12823" max="12823" width="9.140625" style="11" bestFit="1" customWidth="1"/>
    <col min="12824" max="12824" width="9.140625" style="11" customWidth="1"/>
    <col min="12825" max="12825" width="12.42578125" style="11" customWidth="1"/>
    <col min="12826" max="12830" width="9.140625" style="11" bestFit="1" customWidth="1"/>
    <col min="12831" max="13056" width="8.85546875" style="11"/>
    <col min="13057" max="13057" width="9.140625" style="11" customWidth="1"/>
    <col min="13058" max="13058" width="17.5703125" style="11" customWidth="1"/>
    <col min="13059" max="13060" width="17.28515625" style="11" customWidth="1"/>
    <col min="13061" max="13061" width="12.5703125" style="11" customWidth="1"/>
    <col min="13062" max="13062" width="13.7109375" style="11" customWidth="1"/>
    <col min="13063" max="13063" width="11.85546875" style="11" customWidth="1"/>
    <col min="13064" max="13064" width="6.28515625" style="11" customWidth="1"/>
    <col min="13065" max="13065" width="0" style="11" hidden="1" customWidth="1"/>
    <col min="13066" max="13066" width="8.42578125" style="11" bestFit="1" customWidth="1"/>
    <col min="13067" max="13067" width="9.140625" style="11" bestFit="1" customWidth="1"/>
    <col min="13068" max="13073" width="8.42578125" style="11" customWidth="1"/>
    <col min="13074" max="13074" width="12.140625" style="11" customWidth="1"/>
    <col min="13075" max="13078" width="8.42578125" style="11" customWidth="1"/>
    <col min="13079" max="13079" width="9.140625" style="11" bestFit="1" customWidth="1"/>
    <col min="13080" max="13080" width="9.140625" style="11" customWidth="1"/>
    <col min="13081" max="13081" width="12.42578125" style="11" customWidth="1"/>
    <col min="13082" max="13086" width="9.140625" style="11" bestFit="1" customWidth="1"/>
    <col min="13087" max="13312" width="8.85546875" style="11"/>
    <col min="13313" max="13313" width="9.140625" style="11" customWidth="1"/>
    <col min="13314" max="13314" width="17.5703125" style="11" customWidth="1"/>
    <col min="13315" max="13316" width="17.28515625" style="11" customWidth="1"/>
    <col min="13317" max="13317" width="12.5703125" style="11" customWidth="1"/>
    <col min="13318" max="13318" width="13.7109375" style="11" customWidth="1"/>
    <col min="13319" max="13319" width="11.85546875" style="11" customWidth="1"/>
    <col min="13320" max="13320" width="6.28515625" style="11" customWidth="1"/>
    <col min="13321" max="13321" width="0" style="11" hidden="1" customWidth="1"/>
    <col min="13322" max="13322" width="8.42578125" style="11" bestFit="1" customWidth="1"/>
    <col min="13323" max="13323" width="9.140625" style="11" bestFit="1" customWidth="1"/>
    <col min="13324" max="13329" width="8.42578125" style="11" customWidth="1"/>
    <col min="13330" max="13330" width="12.140625" style="11" customWidth="1"/>
    <col min="13331" max="13334" width="8.42578125" style="11" customWidth="1"/>
    <col min="13335" max="13335" width="9.140625" style="11" bestFit="1" customWidth="1"/>
    <col min="13336" max="13336" width="9.140625" style="11" customWidth="1"/>
    <col min="13337" max="13337" width="12.42578125" style="11" customWidth="1"/>
    <col min="13338" max="13342" width="9.140625" style="11" bestFit="1" customWidth="1"/>
    <col min="13343" max="13568" width="8.85546875" style="11"/>
    <col min="13569" max="13569" width="9.140625" style="11" customWidth="1"/>
    <col min="13570" max="13570" width="17.5703125" style="11" customWidth="1"/>
    <col min="13571" max="13572" width="17.28515625" style="11" customWidth="1"/>
    <col min="13573" max="13573" width="12.5703125" style="11" customWidth="1"/>
    <col min="13574" max="13574" width="13.7109375" style="11" customWidth="1"/>
    <col min="13575" max="13575" width="11.85546875" style="11" customWidth="1"/>
    <col min="13576" max="13576" width="6.28515625" style="11" customWidth="1"/>
    <col min="13577" max="13577" width="0" style="11" hidden="1" customWidth="1"/>
    <col min="13578" max="13578" width="8.42578125" style="11" bestFit="1" customWidth="1"/>
    <col min="13579" max="13579" width="9.140625" style="11" bestFit="1" customWidth="1"/>
    <col min="13580" max="13585" width="8.42578125" style="11" customWidth="1"/>
    <col min="13586" max="13586" width="12.140625" style="11" customWidth="1"/>
    <col min="13587" max="13590" width="8.42578125" style="11" customWidth="1"/>
    <col min="13591" max="13591" width="9.140625" style="11" bestFit="1" customWidth="1"/>
    <col min="13592" max="13592" width="9.140625" style="11" customWidth="1"/>
    <col min="13593" max="13593" width="12.42578125" style="11" customWidth="1"/>
    <col min="13594" max="13598" width="9.140625" style="11" bestFit="1" customWidth="1"/>
    <col min="13599" max="13824" width="8.85546875" style="11"/>
    <col min="13825" max="13825" width="9.140625" style="11" customWidth="1"/>
    <col min="13826" max="13826" width="17.5703125" style="11" customWidth="1"/>
    <col min="13827" max="13828" width="17.28515625" style="11" customWidth="1"/>
    <col min="13829" max="13829" width="12.5703125" style="11" customWidth="1"/>
    <col min="13830" max="13830" width="13.7109375" style="11" customWidth="1"/>
    <col min="13831" max="13831" width="11.85546875" style="11" customWidth="1"/>
    <col min="13832" max="13832" width="6.28515625" style="11" customWidth="1"/>
    <col min="13833" max="13833" width="0" style="11" hidden="1" customWidth="1"/>
    <col min="13834" max="13834" width="8.42578125" style="11" bestFit="1" customWidth="1"/>
    <col min="13835" max="13835" width="9.140625" style="11" bestFit="1" customWidth="1"/>
    <col min="13836" max="13841" width="8.42578125" style="11" customWidth="1"/>
    <col min="13842" max="13842" width="12.140625" style="11" customWidth="1"/>
    <col min="13843" max="13846" width="8.42578125" style="11" customWidth="1"/>
    <col min="13847" max="13847" width="9.140625" style="11" bestFit="1" customWidth="1"/>
    <col min="13848" max="13848" width="9.140625" style="11" customWidth="1"/>
    <col min="13849" max="13849" width="12.42578125" style="11" customWidth="1"/>
    <col min="13850" max="13854" width="9.140625" style="11" bestFit="1" customWidth="1"/>
    <col min="13855" max="14080" width="8.85546875" style="11"/>
    <col min="14081" max="14081" width="9.140625" style="11" customWidth="1"/>
    <col min="14082" max="14082" width="17.5703125" style="11" customWidth="1"/>
    <col min="14083" max="14084" width="17.28515625" style="11" customWidth="1"/>
    <col min="14085" max="14085" width="12.5703125" style="11" customWidth="1"/>
    <col min="14086" max="14086" width="13.7109375" style="11" customWidth="1"/>
    <col min="14087" max="14087" width="11.85546875" style="11" customWidth="1"/>
    <col min="14088" max="14088" width="6.28515625" style="11" customWidth="1"/>
    <col min="14089" max="14089" width="0" style="11" hidden="1" customWidth="1"/>
    <col min="14090" max="14090" width="8.42578125" style="11" bestFit="1" customWidth="1"/>
    <col min="14091" max="14091" width="9.140625" style="11" bestFit="1" customWidth="1"/>
    <col min="14092" max="14097" width="8.42578125" style="11" customWidth="1"/>
    <col min="14098" max="14098" width="12.140625" style="11" customWidth="1"/>
    <col min="14099" max="14102" width="8.42578125" style="11" customWidth="1"/>
    <col min="14103" max="14103" width="9.140625" style="11" bestFit="1" customWidth="1"/>
    <col min="14104" max="14104" width="9.140625" style="11" customWidth="1"/>
    <col min="14105" max="14105" width="12.42578125" style="11" customWidth="1"/>
    <col min="14106" max="14110" width="9.140625" style="11" bestFit="1" customWidth="1"/>
    <col min="14111" max="14336" width="8.85546875" style="11"/>
    <col min="14337" max="14337" width="9.140625" style="11" customWidth="1"/>
    <col min="14338" max="14338" width="17.5703125" style="11" customWidth="1"/>
    <col min="14339" max="14340" width="17.28515625" style="11" customWidth="1"/>
    <col min="14341" max="14341" width="12.5703125" style="11" customWidth="1"/>
    <col min="14342" max="14342" width="13.7109375" style="11" customWidth="1"/>
    <col min="14343" max="14343" width="11.85546875" style="11" customWidth="1"/>
    <col min="14344" max="14344" width="6.28515625" style="11" customWidth="1"/>
    <col min="14345" max="14345" width="0" style="11" hidden="1" customWidth="1"/>
    <col min="14346" max="14346" width="8.42578125" style="11" bestFit="1" customWidth="1"/>
    <col min="14347" max="14347" width="9.140625" style="11" bestFit="1" customWidth="1"/>
    <col min="14348" max="14353" width="8.42578125" style="11" customWidth="1"/>
    <col min="14354" max="14354" width="12.140625" style="11" customWidth="1"/>
    <col min="14355" max="14358" width="8.42578125" style="11" customWidth="1"/>
    <col min="14359" max="14359" width="9.140625" style="11" bestFit="1" customWidth="1"/>
    <col min="14360" max="14360" width="9.140625" style="11" customWidth="1"/>
    <col min="14361" max="14361" width="12.42578125" style="11" customWidth="1"/>
    <col min="14362" max="14366" width="9.140625" style="11" bestFit="1" customWidth="1"/>
    <col min="14367" max="14592" width="8.85546875" style="11"/>
    <col min="14593" max="14593" width="9.140625" style="11" customWidth="1"/>
    <col min="14594" max="14594" width="17.5703125" style="11" customWidth="1"/>
    <col min="14595" max="14596" width="17.28515625" style="11" customWidth="1"/>
    <col min="14597" max="14597" width="12.5703125" style="11" customWidth="1"/>
    <col min="14598" max="14598" width="13.7109375" style="11" customWidth="1"/>
    <col min="14599" max="14599" width="11.85546875" style="11" customWidth="1"/>
    <col min="14600" max="14600" width="6.28515625" style="11" customWidth="1"/>
    <col min="14601" max="14601" width="0" style="11" hidden="1" customWidth="1"/>
    <col min="14602" max="14602" width="8.42578125" style="11" bestFit="1" customWidth="1"/>
    <col min="14603" max="14603" width="9.140625" style="11" bestFit="1" customWidth="1"/>
    <col min="14604" max="14609" width="8.42578125" style="11" customWidth="1"/>
    <col min="14610" max="14610" width="12.140625" style="11" customWidth="1"/>
    <col min="14611" max="14614" width="8.42578125" style="11" customWidth="1"/>
    <col min="14615" max="14615" width="9.140625" style="11" bestFit="1" customWidth="1"/>
    <col min="14616" max="14616" width="9.140625" style="11" customWidth="1"/>
    <col min="14617" max="14617" width="12.42578125" style="11" customWidth="1"/>
    <col min="14618" max="14622" width="9.140625" style="11" bestFit="1" customWidth="1"/>
    <col min="14623" max="14848" width="8.85546875" style="11"/>
    <col min="14849" max="14849" width="9.140625" style="11" customWidth="1"/>
    <col min="14850" max="14850" width="17.5703125" style="11" customWidth="1"/>
    <col min="14851" max="14852" width="17.28515625" style="11" customWidth="1"/>
    <col min="14853" max="14853" width="12.5703125" style="11" customWidth="1"/>
    <col min="14854" max="14854" width="13.7109375" style="11" customWidth="1"/>
    <col min="14855" max="14855" width="11.85546875" style="11" customWidth="1"/>
    <col min="14856" max="14856" width="6.28515625" style="11" customWidth="1"/>
    <col min="14857" max="14857" width="0" style="11" hidden="1" customWidth="1"/>
    <col min="14858" max="14858" width="8.42578125" style="11" bestFit="1" customWidth="1"/>
    <col min="14859" max="14859" width="9.140625" style="11" bestFit="1" customWidth="1"/>
    <col min="14860" max="14865" width="8.42578125" style="11" customWidth="1"/>
    <col min="14866" max="14866" width="12.140625" style="11" customWidth="1"/>
    <col min="14867" max="14870" width="8.42578125" style="11" customWidth="1"/>
    <col min="14871" max="14871" width="9.140625" style="11" bestFit="1" customWidth="1"/>
    <col min="14872" max="14872" width="9.140625" style="11" customWidth="1"/>
    <col min="14873" max="14873" width="12.42578125" style="11" customWidth="1"/>
    <col min="14874" max="14878" width="9.140625" style="11" bestFit="1" customWidth="1"/>
    <col min="14879" max="15104" width="8.85546875" style="11"/>
    <col min="15105" max="15105" width="9.140625" style="11" customWidth="1"/>
    <col min="15106" max="15106" width="17.5703125" style="11" customWidth="1"/>
    <col min="15107" max="15108" width="17.28515625" style="11" customWidth="1"/>
    <col min="15109" max="15109" width="12.5703125" style="11" customWidth="1"/>
    <col min="15110" max="15110" width="13.7109375" style="11" customWidth="1"/>
    <col min="15111" max="15111" width="11.85546875" style="11" customWidth="1"/>
    <col min="15112" max="15112" width="6.28515625" style="11" customWidth="1"/>
    <col min="15113" max="15113" width="0" style="11" hidden="1" customWidth="1"/>
    <col min="15114" max="15114" width="8.42578125" style="11" bestFit="1" customWidth="1"/>
    <col min="15115" max="15115" width="9.140625" style="11" bestFit="1" customWidth="1"/>
    <col min="15116" max="15121" width="8.42578125" style="11" customWidth="1"/>
    <col min="15122" max="15122" width="12.140625" style="11" customWidth="1"/>
    <col min="15123" max="15126" width="8.42578125" style="11" customWidth="1"/>
    <col min="15127" max="15127" width="9.140625" style="11" bestFit="1" customWidth="1"/>
    <col min="15128" max="15128" width="9.140625" style="11" customWidth="1"/>
    <col min="15129" max="15129" width="12.42578125" style="11" customWidth="1"/>
    <col min="15130" max="15134" width="9.140625" style="11" bestFit="1" customWidth="1"/>
    <col min="15135" max="15360" width="8.85546875" style="11"/>
    <col min="15361" max="15361" width="9.140625" style="11" customWidth="1"/>
    <col min="15362" max="15362" width="17.5703125" style="11" customWidth="1"/>
    <col min="15363" max="15364" width="17.28515625" style="11" customWidth="1"/>
    <col min="15365" max="15365" width="12.5703125" style="11" customWidth="1"/>
    <col min="15366" max="15366" width="13.7109375" style="11" customWidth="1"/>
    <col min="15367" max="15367" width="11.85546875" style="11" customWidth="1"/>
    <col min="15368" max="15368" width="6.28515625" style="11" customWidth="1"/>
    <col min="15369" max="15369" width="0" style="11" hidden="1" customWidth="1"/>
    <col min="15370" max="15370" width="8.42578125" style="11" bestFit="1" customWidth="1"/>
    <col min="15371" max="15371" width="9.140625" style="11" bestFit="1" customWidth="1"/>
    <col min="15372" max="15377" width="8.42578125" style="11" customWidth="1"/>
    <col min="15378" max="15378" width="12.140625" style="11" customWidth="1"/>
    <col min="15379" max="15382" width="8.42578125" style="11" customWidth="1"/>
    <col min="15383" max="15383" width="9.140625" style="11" bestFit="1" customWidth="1"/>
    <col min="15384" max="15384" width="9.140625" style="11" customWidth="1"/>
    <col min="15385" max="15385" width="12.42578125" style="11" customWidth="1"/>
    <col min="15386" max="15390" width="9.140625" style="11" bestFit="1" customWidth="1"/>
    <col min="15391" max="15616" width="8.85546875" style="11"/>
    <col min="15617" max="15617" width="9.140625" style="11" customWidth="1"/>
    <col min="15618" max="15618" width="17.5703125" style="11" customWidth="1"/>
    <col min="15619" max="15620" width="17.28515625" style="11" customWidth="1"/>
    <col min="15621" max="15621" width="12.5703125" style="11" customWidth="1"/>
    <col min="15622" max="15622" width="13.7109375" style="11" customWidth="1"/>
    <col min="15623" max="15623" width="11.85546875" style="11" customWidth="1"/>
    <col min="15624" max="15624" width="6.28515625" style="11" customWidth="1"/>
    <col min="15625" max="15625" width="0" style="11" hidden="1" customWidth="1"/>
    <col min="15626" max="15626" width="8.42578125" style="11" bestFit="1" customWidth="1"/>
    <col min="15627" max="15627" width="9.140625" style="11" bestFit="1" customWidth="1"/>
    <col min="15628" max="15633" width="8.42578125" style="11" customWidth="1"/>
    <col min="15634" max="15634" width="12.140625" style="11" customWidth="1"/>
    <col min="15635" max="15638" width="8.42578125" style="11" customWidth="1"/>
    <col min="15639" max="15639" width="9.140625" style="11" bestFit="1" customWidth="1"/>
    <col min="15640" max="15640" width="9.140625" style="11" customWidth="1"/>
    <col min="15641" max="15641" width="12.42578125" style="11" customWidth="1"/>
    <col min="15642" max="15646" width="9.140625" style="11" bestFit="1" customWidth="1"/>
    <col min="15647" max="15872" width="8.85546875" style="11"/>
    <col min="15873" max="15873" width="9.140625" style="11" customWidth="1"/>
    <col min="15874" max="15874" width="17.5703125" style="11" customWidth="1"/>
    <col min="15875" max="15876" width="17.28515625" style="11" customWidth="1"/>
    <col min="15877" max="15877" width="12.5703125" style="11" customWidth="1"/>
    <col min="15878" max="15878" width="13.7109375" style="11" customWidth="1"/>
    <col min="15879" max="15879" width="11.85546875" style="11" customWidth="1"/>
    <col min="15880" max="15880" width="6.28515625" style="11" customWidth="1"/>
    <col min="15881" max="15881" width="0" style="11" hidden="1" customWidth="1"/>
    <col min="15882" max="15882" width="8.42578125" style="11" bestFit="1" customWidth="1"/>
    <col min="15883" max="15883" width="9.140625" style="11" bestFit="1" customWidth="1"/>
    <col min="15884" max="15889" width="8.42578125" style="11" customWidth="1"/>
    <col min="15890" max="15890" width="12.140625" style="11" customWidth="1"/>
    <col min="15891" max="15894" width="8.42578125" style="11" customWidth="1"/>
    <col min="15895" max="15895" width="9.140625" style="11" bestFit="1" customWidth="1"/>
    <col min="15896" max="15896" width="9.140625" style="11" customWidth="1"/>
    <col min="15897" max="15897" width="12.42578125" style="11" customWidth="1"/>
    <col min="15898" max="15902" width="9.140625" style="11" bestFit="1" customWidth="1"/>
    <col min="15903" max="16128" width="8.85546875" style="11"/>
    <col min="16129" max="16129" width="9.140625" style="11" customWidth="1"/>
    <col min="16130" max="16130" width="17.5703125" style="11" customWidth="1"/>
    <col min="16131" max="16132" width="17.28515625" style="11" customWidth="1"/>
    <col min="16133" max="16133" width="12.5703125" style="11" customWidth="1"/>
    <col min="16134" max="16134" width="13.7109375" style="11" customWidth="1"/>
    <col min="16135" max="16135" width="11.85546875" style="11" customWidth="1"/>
    <col min="16136" max="16136" width="6.28515625" style="11" customWidth="1"/>
    <col min="16137" max="16137" width="0" style="11" hidden="1" customWidth="1"/>
    <col min="16138" max="16138" width="8.42578125" style="11" bestFit="1" customWidth="1"/>
    <col min="16139" max="16139" width="9.140625" style="11" bestFit="1" customWidth="1"/>
    <col min="16140" max="16145" width="8.42578125" style="11" customWidth="1"/>
    <col min="16146" max="16146" width="12.140625" style="11" customWidth="1"/>
    <col min="16147" max="16150" width="8.42578125" style="11" customWidth="1"/>
    <col min="16151" max="16151" width="9.140625" style="11" bestFit="1" customWidth="1"/>
    <col min="16152" max="16152" width="9.140625" style="11" customWidth="1"/>
    <col min="16153" max="16153" width="12.42578125" style="11" customWidth="1"/>
    <col min="16154" max="16158" width="9.140625" style="11" bestFit="1" customWidth="1"/>
    <col min="16159" max="16384" width="8.85546875" style="11"/>
  </cols>
  <sheetData>
    <row r="1" spans="1:24" ht="24" customHeight="1" x14ac:dyDescent="0.2">
      <c r="A1" s="9" t="s">
        <v>27</v>
      </c>
      <c r="B1" s="10"/>
      <c r="C1" s="10"/>
      <c r="D1" s="10"/>
      <c r="E1" s="10"/>
      <c r="F1" s="10"/>
      <c r="G1" s="10"/>
      <c r="I1" s="1003" t="s">
        <v>28</v>
      </c>
      <c r="J1" s="1004"/>
      <c r="K1" s="1005"/>
      <c r="P1" s="13"/>
    </row>
    <row r="2" spans="1:24" ht="12.75" customHeight="1" x14ac:dyDescent="0.3">
      <c r="A2" s="14"/>
      <c r="B2" s="15"/>
      <c r="C2" s="15"/>
      <c r="D2" s="15"/>
      <c r="E2" s="15"/>
      <c r="F2" s="15"/>
      <c r="G2" s="16"/>
      <c r="H2"/>
      <c r="I2" s="1006"/>
      <c r="J2" s="1007"/>
      <c r="K2" s="1008"/>
      <c r="N2" s="18"/>
      <c r="O2" s="18"/>
      <c r="P2" s="18"/>
      <c r="Q2" s="18"/>
    </row>
    <row r="3" spans="1:24" ht="15" x14ac:dyDescent="0.3">
      <c r="A3" s="15"/>
      <c r="B3" s="15"/>
      <c r="C3" s="15"/>
      <c r="D3" s="15"/>
      <c r="E3" s="15"/>
      <c r="F3" s="15"/>
      <c r="G3" s="15"/>
      <c r="H3"/>
      <c r="I3" s="540">
        <v>1</v>
      </c>
      <c r="J3" s="17" t="s">
        <v>29</v>
      </c>
      <c r="K3" s="541"/>
      <c r="N3" s="18"/>
      <c r="O3" s="18"/>
      <c r="P3" s="18"/>
      <c r="Q3" s="18"/>
    </row>
    <row r="4" spans="1:24" ht="16.5" customHeight="1" x14ac:dyDescent="0.3">
      <c r="A4" s="15"/>
      <c r="B4" s="19" t="s">
        <v>31</v>
      </c>
      <c r="C4" s="20">
        <v>45017</v>
      </c>
      <c r="D4" s="15"/>
      <c r="E4" s="15"/>
      <c r="F4" s="15"/>
      <c r="G4" s="15"/>
      <c r="H4"/>
      <c r="I4" s="540">
        <v>2</v>
      </c>
      <c r="J4" s="17" t="s">
        <v>30</v>
      </c>
      <c r="K4" s="541"/>
      <c r="N4" s="18"/>
      <c r="O4" s="18"/>
      <c r="P4" s="18"/>
      <c r="Q4" s="18"/>
    </row>
    <row r="5" spans="1:24" ht="15.75" thickBot="1" x14ac:dyDescent="0.35">
      <c r="A5" s="15"/>
      <c r="B5" s="15"/>
      <c r="C5" s="15"/>
      <c r="D5" s="15"/>
      <c r="E5" s="15"/>
      <c r="F5" s="15"/>
      <c r="G5" s="15"/>
      <c r="H5"/>
      <c r="I5" s="540">
        <v>3</v>
      </c>
      <c r="J5" s="17" t="s">
        <v>32</v>
      </c>
      <c r="K5" s="541"/>
      <c r="N5" s="18"/>
      <c r="O5" s="18"/>
      <c r="P5" s="18"/>
      <c r="Q5" s="18"/>
    </row>
    <row r="6" spans="1:24" ht="15" x14ac:dyDescent="0.3">
      <c r="A6" s="15"/>
      <c r="B6" s="21" t="s">
        <v>34</v>
      </c>
      <c r="C6" s="22"/>
      <c r="D6" s="23"/>
      <c r="E6" s="15"/>
      <c r="F6" s="15"/>
      <c r="G6" s="15"/>
      <c r="H6"/>
      <c r="I6" s="540">
        <v>4</v>
      </c>
      <c r="J6" s="17" t="s">
        <v>33</v>
      </c>
      <c r="K6" s="542"/>
      <c r="M6" s="17"/>
      <c r="N6" s="17"/>
      <c r="O6" s="17"/>
      <c r="P6" s="17"/>
      <c r="Q6" s="874" t="s">
        <v>500</v>
      </c>
      <c r="R6" s="876" t="s">
        <v>501</v>
      </c>
      <c r="U6" s="18"/>
      <c r="V6" s="18"/>
      <c r="W6" s="18"/>
      <c r="X6" s="18"/>
    </row>
    <row r="7" spans="1:24" ht="15.75" thickBot="1" x14ac:dyDescent="0.35">
      <c r="A7" s="24" t="s">
        <v>36</v>
      </c>
      <c r="B7" s="25" t="s">
        <v>37</v>
      </c>
      <c r="C7" s="26" t="s">
        <v>11</v>
      </c>
      <c r="D7" s="26" t="s">
        <v>38</v>
      </c>
      <c r="E7" s="26" t="s">
        <v>13</v>
      </c>
      <c r="F7" s="26" t="s">
        <v>39</v>
      </c>
      <c r="G7" s="27" t="s">
        <v>40</v>
      </c>
      <c r="H7"/>
      <c r="I7" s="540">
        <v>5</v>
      </c>
      <c r="J7" s="17" t="s">
        <v>35</v>
      </c>
      <c r="K7" s="543"/>
      <c r="L7" s="17"/>
      <c r="M7" s="17"/>
      <c r="N7" s="17"/>
      <c r="O7" s="17"/>
      <c r="P7" s="17"/>
      <c r="Q7" s="875"/>
      <c r="R7" s="877"/>
      <c r="T7"/>
      <c r="U7"/>
      <c r="V7"/>
      <c r="W7"/>
      <c r="X7"/>
    </row>
    <row r="8" spans="1:24" ht="15.75" thickBot="1" x14ac:dyDescent="0.35">
      <c r="A8" s="24">
        <v>1</v>
      </c>
      <c r="B8" s="28"/>
      <c r="C8" s="29" t="str">
        <f>IF(B8="","",VLOOKUP(B8,'Data Entry'!$G$12:$K$39,3,FALSE))</f>
        <v/>
      </c>
      <c r="D8" s="30" t="str">
        <f>IF(B8="","",VLOOKUP(B8,'Data Entry'!$G$12:$K$39,5,FALSE))</f>
        <v/>
      </c>
      <c r="E8" s="31" t="str">
        <f>IF(B8="","",VLOOKUP(B8,'Data Entry'!$G$12:$K$39,4,FALSE))</f>
        <v/>
      </c>
      <c r="F8" s="32"/>
      <c r="G8" s="33" t="str">
        <f ca="1">IFERROR(ROUNDUP(OFFSET($C$7,ROW()-ROW($C$7),0,1,1)*OFFSET($D$7,ROW()-ROW($D$7),0,1,1)/12,2),"")</f>
        <v/>
      </c>
      <c r="H8"/>
      <c r="I8" s="544">
        <v>6</v>
      </c>
      <c r="J8" s="545" t="s">
        <v>41</v>
      </c>
      <c r="K8" s="546"/>
      <c r="L8" s="17"/>
      <c r="Q8" s="392" t="str">
        <f>IF('Data Entry'!G12="","",'Data Entry'!G12)</f>
        <v>Credit Card 1</v>
      </c>
      <c r="R8" s="393" t="str">
        <f t="array" ref="R8">LOOKUP("zzzzz",CHOOSE({1,2},"",INDEX(Q:Q,SMALL(IF($Q$8:$Q$34&lt;&gt;"",ROW($Q$8:$Q$34)),ROWS($R$1:R1)))))</f>
        <v>Credit Card 1</v>
      </c>
    </row>
    <row r="9" spans="1:24" ht="15" x14ac:dyDescent="0.3">
      <c r="A9" s="24">
        <f ca="1">OFFSET(A9,-1,0,1,1)+1</f>
        <v>2</v>
      </c>
      <c r="B9" s="28"/>
      <c r="C9" s="29" t="str">
        <f>IF(B9="","",VLOOKUP(B9,'Data Entry'!$G$12:$K$39,3,FALSE))</f>
        <v/>
      </c>
      <c r="D9" s="30" t="str">
        <f>IF(B9="","",VLOOKUP(B9,'Data Entry'!$G$12:$K$39,5,FALSE))</f>
        <v/>
      </c>
      <c r="E9" s="31" t="str">
        <f>IF(B9="","",VLOOKUP(B9,'Data Entry'!$G$12:$K$39,4,FALSE))</f>
        <v/>
      </c>
      <c r="F9" s="32"/>
      <c r="G9" s="33" t="str">
        <f t="shared" ref="G9:G17" ca="1" si="0">IFERROR(ROUNDUP(OFFSET($C$7,ROW()-ROW($C$7),0,1,1)*OFFSET($D$7,ROW()-ROW($D$7),0,1,1)/12,2),"")</f>
        <v/>
      </c>
      <c r="M9" s="34"/>
      <c r="N9" s="34"/>
      <c r="O9" s="34"/>
      <c r="P9" s="34"/>
      <c r="Q9" s="393" t="str">
        <f>IF('Data Entry'!G13="","",'Data Entry'!G13)</f>
        <v>Credit Card 2</v>
      </c>
      <c r="R9" s="393" t="str">
        <f t="array" ref="R9">LOOKUP("zzzzz",CHOOSE({1,2},"",INDEX(Q:Q,SMALL(IF($Q$8:$Q$34&lt;&gt;"",ROW($Q$8:$Q$34)),ROWS($R$1:R2)))))</f>
        <v>Credit Card 2</v>
      </c>
    </row>
    <row r="10" spans="1:24" ht="15" x14ac:dyDescent="0.3">
      <c r="A10" s="24">
        <f t="shared" ref="A10:A17" ca="1" si="1">OFFSET(A10,-1,0,1,1)+1</f>
        <v>3</v>
      </c>
      <c r="B10" s="28"/>
      <c r="C10" s="29" t="str">
        <f>IF(B10="","",VLOOKUP(B10,'Data Entry'!$G$12:$K$39,3,FALSE))</f>
        <v/>
      </c>
      <c r="D10" s="30" t="str">
        <f>IF(B10="","",VLOOKUP(B10,'Data Entry'!$G$12:$K$39,5,FALSE))</f>
        <v/>
      </c>
      <c r="E10" s="31" t="str">
        <f>IF(B10="","",VLOOKUP(B10,'Data Entry'!$G$12:$K$39,4,FALSE))</f>
        <v/>
      </c>
      <c r="F10" s="32"/>
      <c r="G10" s="33" t="str">
        <f t="shared" ca="1" si="0"/>
        <v/>
      </c>
      <c r="Q10" s="393" t="str">
        <f>IF('Data Entry'!G14="","",'Data Entry'!G14)</f>
        <v>D. Store Card 1</v>
      </c>
      <c r="R10" s="393" t="str">
        <f t="array" ref="R10">LOOKUP("zzzzz",CHOOSE({1,2},"",INDEX(Q:Q,SMALL(IF($Q$8:$Q$34&lt;&gt;"",ROW($Q$8:$Q$34)),ROWS($R$1:R3)))))</f>
        <v>D. Store Card 1</v>
      </c>
    </row>
    <row r="11" spans="1:24" ht="15" x14ac:dyDescent="0.3">
      <c r="A11" s="24">
        <f ca="1">OFFSET(A11,-1,0,1,1)+1</f>
        <v>4</v>
      </c>
      <c r="B11" s="28"/>
      <c r="C11" s="29" t="str">
        <f>IF(B11="","",VLOOKUP(B11,'Data Entry'!$G$12:$K$39,3,FALSE))</f>
        <v/>
      </c>
      <c r="D11" s="30" t="str">
        <f>IF(B11="","",VLOOKUP(B11,'Data Entry'!$G$12:$K$39,5,FALSE))</f>
        <v/>
      </c>
      <c r="E11" s="31" t="str">
        <f>IF(B11="","",VLOOKUP(B11,'Data Entry'!$G$12:$K$39,4,FALSE))</f>
        <v/>
      </c>
      <c r="F11" s="32"/>
      <c r="G11" s="33" t="str">
        <f t="shared" ca="1" si="0"/>
        <v/>
      </c>
      <c r="I11" s="11" t="s">
        <v>42</v>
      </c>
      <c r="Q11" s="393" t="str">
        <f>IF('Data Entry'!G15="","",'Data Entry'!G15)</f>
        <v>D. Store Card 2</v>
      </c>
      <c r="R11" s="393" t="str">
        <f t="array" ref="R11">LOOKUP("zzzzz",CHOOSE({1,2},"",INDEX(Q:Q,SMALL(IF($Q$8:$Q$34&lt;&gt;"",ROW($Q$8:$Q$34)),ROWS($R$1:R4)))))</f>
        <v>D. Store Card 2</v>
      </c>
    </row>
    <row r="12" spans="1:24" ht="15" x14ac:dyDescent="0.3">
      <c r="A12" s="24">
        <f t="shared" ca="1" si="1"/>
        <v>5</v>
      </c>
      <c r="B12" s="28"/>
      <c r="C12" s="29" t="str">
        <f>IF(B12="","",VLOOKUP(B12,'Data Entry'!$G$12:$K$39,3,FALSE))</f>
        <v/>
      </c>
      <c r="D12" s="30" t="str">
        <f>IF(B12="","",VLOOKUP(B12,'Data Entry'!$G$12:$K$39,5,FALSE))</f>
        <v/>
      </c>
      <c r="E12" s="31" t="str">
        <f>IF(B12="","",VLOOKUP(B12,'Data Entry'!$G$12:$K$39,4,FALSE))</f>
        <v/>
      </c>
      <c r="F12" s="32"/>
      <c r="G12" s="33" t="str">
        <f t="shared" ca="1" si="0"/>
        <v/>
      </c>
      <c r="I12" s="11" t="s">
        <v>43</v>
      </c>
      <c r="Q12" s="393" t="str">
        <f>IF('Data Entry'!G16="","",'Data Entry'!G16)</f>
        <v>D. Store Card 3</v>
      </c>
      <c r="R12" s="393" t="str">
        <f t="array" ref="R12">LOOKUP("zzzzz",CHOOSE({1,2},"",INDEX(Q:Q,SMALL(IF($Q$8:$Q$34&lt;&gt;"",ROW($Q$8:$Q$34)),ROWS($R$1:R5)))))</f>
        <v>D. Store Card 3</v>
      </c>
    </row>
    <row r="13" spans="1:24" ht="15" x14ac:dyDescent="0.3">
      <c r="A13" s="24">
        <f t="shared" ca="1" si="1"/>
        <v>6</v>
      </c>
      <c r="B13" s="28"/>
      <c r="C13" s="29" t="str">
        <f>IF(B13="","",VLOOKUP(B13,'Data Entry'!$G$12:$K$39,3,FALSE))</f>
        <v/>
      </c>
      <c r="D13" s="30" t="str">
        <f>IF(B13="","",VLOOKUP(B13,'Data Entry'!$G$12:$K$39,5,FALSE))</f>
        <v/>
      </c>
      <c r="E13" s="31" t="str">
        <f>IF(B13="","",VLOOKUP(B13,'Data Entry'!$G$12:$K$39,4,FALSE))</f>
        <v/>
      </c>
      <c r="F13" s="32"/>
      <c r="G13" s="33" t="str">
        <f t="shared" ca="1" si="0"/>
        <v/>
      </c>
      <c r="Q13" s="393" t="str">
        <f>IF('Data Entry'!G17="","",'Data Entry'!G17)</f>
        <v>D. Store Card 4</v>
      </c>
      <c r="R13" s="393" t="str">
        <f t="array" ref="R13">LOOKUP("zzzzz",CHOOSE({1,2},"",INDEX(Q:Q,SMALL(IF($Q$8:$Q$34&lt;&gt;"",ROW($Q$8:$Q$34)),ROWS($R$1:R6)))))</f>
        <v>D. Store Card 4</v>
      </c>
    </row>
    <row r="14" spans="1:24" ht="15" x14ac:dyDescent="0.3">
      <c r="A14" s="24">
        <f t="shared" ca="1" si="1"/>
        <v>7</v>
      </c>
      <c r="B14" s="28"/>
      <c r="C14" s="29" t="str">
        <f>IF(B14="","",VLOOKUP(B14,'Data Entry'!$G$12:$K$39,3,FALSE))</f>
        <v/>
      </c>
      <c r="D14" s="30" t="str">
        <f>IF(B14="","",VLOOKUP(B14,'Data Entry'!$G$12:$K$39,5,FALSE))</f>
        <v/>
      </c>
      <c r="E14" s="31" t="str">
        <f>IF(B14="","",VLOOKUP(B14,'Data Entry'!$G$12:$K$39,4,FALSE))</f>
        <v/>
      </c>
      <c r="F14" s="32"/>
      <c r="G14" s="33" t="str">
        <f t="shared" ca="1" si="0"/>
        <v/>
      </c>
      <c r="I14" s="34" t="s">
        <v>44</v>
      </c>
      <c r="J14" s="34"/>
      <c r="K14" s="34"/>
      <c r="L14" s="34"/>
      <c r="M14" s="34"/>
      <c r="N14" s="34"/>
      <c r="O14" s="34"/>
      <c r="P14" s="34"/>
      <c r="Q14" s="393" t="str">
        <f>IF('Data Entry'!G18="","",'Data Entry'!G18)</f>
        <v/>
      </c>
      <c r="R14" s="393" t="str">
        <f t="array" ref="R14">LOOKUP("zzzzz",CHOOSE({1,2},"",INDEX(Q:Q,SMALL(IF($Q$8:$Q$34&lt;&gt;"",ROW($Q$8:$Q$34)),ROWS($R$1:R7)))))</f>
        <v>Bank Loan 1</v>
      </c>
    </row>
    <row r="15" spans="1:24" ht="15" x14ac:dyDescent="0.3">
      <c r="A15" s="24">
        <f t="shared" ca="1" si="1"/>
        <v>8</v>
      </c>
      <c r="B15" s="28"/>
      <c r="C15" s="29" t="str">
        <f>IF(B15="","",VLOOKUP(B15,'Data Entry'!$G$12:$K$39,3,FALSE))</f>
        <v/>
      </c>
      <c r="D15" s="30" t="str">
        <f>IF(B15="","",VLOOKUP(B15,'Data Entry'!$G$12:$K$39,5,FALSE))</f>
        <v/>
      </c>
      <c r="E15" s="31" t="str">
        <f>IF(B15="","",VLOOKUP(B15,'Data Entry'!$G$12:$K$39,4,FALSE))</f>
        <v/>
      </c>
      <c r="F15" s="32"/>
      <c r="G15" s="33" t="str">
        <f t="shared" ca="1" si="0"/>
        <v/>
      </c>
      <c r="I15" s="11" t="s">
        <v>45</v>
      </c>
      <c r="Q15" s="393" t="str">
        <f>IF('Data Entry'!G19="","",'Data Entry'!G19)</f>
        <v/>
      </c>
      <c r="R15" s="393" t="str">
        <f t="array" ref="R15">LOOKUP("zzzzz",CHOOSE({1,2},"",INDEX(Q:Q,SMALL(IF($Q$8:$Q$34&lt;&gt;"",ROW($Q$8:$Q$34)),ROWS($R$1:R8)))))</f>
        <v>Car Payment 1</v>
      </c>
    </row>
    <row r="16" spans="1:24" ht="15" x14ac:dyDescent="0.3">
      <c r="A16" s="24">
        <f t="shared" ca="1" si="1"/>
        <v>9</v>
      </c>
      <c r="B16" s="28"/>
      <c r="C16" s="29" t="str">
        <f>IF(B16="","",VLOOKUP(B16,'Data Entry'!$G$12:$K$39,3,FALSE))</f>
        <v/>
      </c>
      <c r="D16" s="30" t="str">
        <f>IF(B16="","",VLOOKUP(B16,'Data Entry'!$G$12:$K$39,5,FALSE))</f>
        <v/>
      </c>
      <c r="E16" s="31" t="str">
        <f>IF(B16="","",VLOOKUP(B16,'Data Entry'!$G$12:$K$39,4,FALSE))</f>
        <v/>
      </c>
      <c r="F16" s="32"/>
      <c r="G16" s="33" t="str">
        <f t="shared" ca="1" si="0"/>
        <v/>
      </c>
      <c r="I16" s="11" t="s">
        <v>46</v>
      </c>
      <c r="Q16" s="393" t="str">
        <f>IF('Data Entry'!G20="","",'Data Entry'!G20)</f>
        <v/>
      </c>
      <c r="R16" s="393" t="str">
        <f t="array" ref="R16">LOOKUP("zzzzz",CHOOSE({1,2},"",INDEX(Q:Q,SMALL(IF($Q$8:$Q$34&lt;&gt;"",ROW($Q$8:$Q$34)),ROWS($R$1:R9)))))</f>
        <v>Car Payment 2</v>
      </c>
    </row>
    <row r="17" spans="1:18" ht="15" x14ac:dyDescent="0.3">
      <c r="A17" s="24">
        <f t="shared" ca="1" si="1"/>
        <v>10</v>
      </c>
      <c r="B17" s="28"/>
      <c r="C17" s="29" t="str">
        <f>IF(B17="","",VLOOKUP(B17,'Data Entry'!$G$12:$K$39,3,FALSE))</f>
        <v/>
      </c>
      <c r="D17" s="30" t="str">
        <f>IF(B17="","",VLOOKUP(B17,'Data Entry'!$G$12:$K$39,5,FALSE))</f>
        <v/>
      </c>
      <c r="E17" s="31" t="str">
        <f>IF(B17="","",VLOOKUP(B17,'Data Entry'!$G$12:$K$39,4,FALSE))</f>
        <v/>
      </c>
      <c r="F17" s="32"/>
      <c r="G17" s="33" t="str">
        <f t="shared" ca="1" si="0"/>
        <v/>
      </c>
      <c r="I17" s="11" t="s">
        <v>47</v>
      </c>
      <c r="Q17" s="393" t="str">
        <f>IF('Data Entry'!G21="","",'Data Entry'!G21)</f>
        <v/>
      </c>
      <c r="R17" s="393" t="str">
        <f t="array" ref="R17">LOOKUP("zzzzz",CHOOSE({1,2},"",INDEX(Q:Q,SMALL(IF($Q$8:$Q$34&lt;&gt;"",ROW($Q$8:$Q$34)),ROWS($R$1:R10)))))</f>
        <v>Mortgage</v>
      </c>
    </row>
    <row r="18" spans="1:18" x14ac:dyDescent="0.2">
      <c r="A18" s="35" t="s">
        <v>48</v>
      </c>
      <c r="B18" s="22"/>
      <c r="C18" s="36">
        <f>SUM(C8:C17)</f>
        <v>0</v>
      </c>
      <c r="D18" s="22"/>
      <c r="E18" s="36">
        <f>SUM(E8:E17)</f>
        <v>0</v>
      </c>
      <c r="F18" s="22"/>
      <c r="G18" s="37"/>
      <c r="Q18" s="393" t="str">
        <f>IF('Data Entry'!G22="","",'Data Entry'!G22)</f>
        <v/>
      </c>
      <c r="R18" s="393" t="str">
        <f t="array" ref="R18">LOOKUP("zzzzz",CHOOSE({1,2},"",INDEX(Q:Q,SMALL(IF($Q$8:$Q$34&lt;&gt;"",ROW($Q$8:$Q$34)),ROWS($R$1:R11)))))</f>
        <v>Boat Loan</v>
      </c>
    </row>
    <row r="19" spans="1:18" ht="16.5" x14ac:dyDescent="0.3">
      <c r="A19" s="15"/>
      <c r="B19" s="15"/>
      <c r="C19" s="38"/>
      <c r="D19" s="39"/>
      <c r="E19" s="39"/>
      <c r="F19" s="39"/>
      <c r="G19" s="15"/>
      <c r="I19" s="34" t="s">
        <v>49</v>
      </c>
      <c r="J19" s="34"/>
      <c r="K19" s="34"/>
      <c r="L19" s="34"/>
      <c r="M19" s="34"/>
      <c r="N19" s="34"/>
      <c r="O19" s="34"/>
      <c r="P19" s="34"/>
      <c r="Q19" s="393" t="str">
        <f>IF('Data Entry'!G23="","",'Data Entry'!G23)</f>
        <v/>
      </c>
      <c r="R19" s="393" t="str">
        <f t="array" ref="R19">LOOKUP("zzzzz",CHOOSE({1,2},"",INDEX(Q:Q,SMALL(IF($Q$8:$Q$34&lt;&gt;"",ROW($Q$8:$Q$34)),ROWS($R$1:R12)))))</f>
        <v/>
      </c>
    </row>
    <row r="20" spans="1:18" ht="18" customHeight="1" x14ac:dyDescent="0.2">
      <c r="A20" s="15"/>
      <c r="B20" s="40" t="s">
        <v>50</v>
      </c>
      <c r="C20" s="41">
        <v>200</v>
      </c>
      <c r="D20" s="42" t="str">
        <f>IF(NOT(snowball2),"Not Applicable (No Snowball)",IF(C20&lt;=E18,"Too Low"," . "))</f>
        <v xml:space="preserve"> . </v>
      </c>
      <c r="E20" s="15"/>
      <c r="F20" s="15"/>
      <c r="G20" s="15"/>
      <c r="I20" s="11" t="s">
        <v>51</v>
      </c>
      <c r="Q20" s="393" t="str">
        <f>IF('Data Entry'!G24="","",'Data Entry'!G24)</f>
        <v/>
      </c>
      <c r="R20" s="393" t="str">
        <f t="array" ref="R20">LOOKUP("zzzzz",CHOOSE({1,2},"",INDEX(Q:Q,SMALL(IF($Q$8:$Q$34&lt;&gt;"",ROW($Q$8:$Q$34)),ROWS($R$1:R13)))))</f>
        <v/>
      </c>
    </row>
    <row r="21" spans="1:18" ht="15" x14ac:dyDescent="0.2">
      <c r="A21" s="15"/>
      <c r="B21" s="38" t="s">
        <v>52</v>
      </c>
      <c r="C21" s="43">
        <f>IF(NOT(snowball2),"n/a",C20-E18)</f>
        <v>200</v>
      </c>
      <c r="D21" s="42" t="str">
        <f>IF(C21&lt;0,"Need to Increase Monthly Payment","")</f>
        <v/>
      </c>
      <c r="E21" s="15"/>
      <c r="F21" s="15"/>
      <c r="G21" s="15"/>
      <c r="I21" s="11" t="s">
        <v>53</v>
      </c>
      <c r="Q21" s="393" t="str">
        <f>IF('Data Entry'!G25="","",'Data Entry'!G25)</f>
        <v/>
      </c>
      <c r="R21" s="393" t="str">
        <f t="array" ref="R21">LOOKUP("zzzzz",CHOOSE({1,2},"",INDEX(Q:Q,SMALL(IF($Q$8:$Q$34&lt;&gt;"",ROW($Q$8:$Q$34)),ROWS($R$1:R14)))))</f>
        <v/>
      </c>
    </row>
    <row r="22" spans="1:18" x14ac:dyDescent="0.2">
      <c r="A22" s="15"/>
      <c r="B22" s="15"/>
      <c r="C22" s="15"/>
      <c r="D22" s="15"/>
      <c r="E22" s="15"/>
      <c r="F22" s="15"/>
      <c r="G22" s="15"/>
      <c r="I22" s="11" t="s">
        <v>54</v>
      </c>
      <c r="Q22" s="393" t="str">
        <f>IF('Data Entry'!G26="","",'Data Entry'!G26)</f>
        <v/>
      </c>
      <c r="R22" s="393" t="str">
        <f t="array" ref="R22">LOOKUP("zzzzz",CHOOSE({1,2},"",INDEX(Q:Q,SMALL(IF($Q$8:$Q$34&lt;&gt;"",ROW($Q$8:$Q$34)),ROWS($R$1:R15)))))</f>
        <v/>
      </c>
    </row>
    <row r="23" spans="1:18" ht="16.5" x14ac:dyDescent="0.3">
      <c r="A23" s="15"/>
      <c r="B23" s="44" t="s">
        <v>55</v>
      </c>
      <c r="C23" s="15">
        <v>1</v>
      </c>
      <c r="D23" s="15"/>
      <c r="E23" s="15"/>
      <c r="F23" s="15"/>
      <c r="G23" s="15"/>
      <c r="I23" s="17" t="s">
        <v>56</v>
      </c>
      <c r="J23" s="17"/>
      <c r="K23" s="17"/>
      <c r="L23" s="17"/>
      <c r="M23" s="17"/>
      <c r="N23" s="17"/>
      <c r="O23" s="17"/>
      <c r="P23" s="17"/>
      <c r="Q23" s="393" t="str">
        <f>IF('Data Entry'!G27="","",'Data Entry'!G27)</f>
        <v/>
      </c>
      <c r="R23" s="393" t="str">
        <f t="array" ref="R23">LOOKUP("zzzzz",CHOOSE({1,2},"",INDEX(Q:Q,SMALL(IF($Q$8:$Q$34&lt;&gt;"",ROW($Q$8:$Q$34)),ROWS($R$1:R16)))))</f>
        <v/>
      </c>
    </row>
    <row r="24" spans="1:18" x14ac:dyDescent="0.2">
      <c r="A24" s="15"/>
      <c r="B24" s="15"/>
      <c r="C24" s="15"/>
      <c r="D24" s="15"/>
      <c r="E24" s="15"/>
      <c r="F24" s="15"/>
      <c r="G24" s="15"/>
      <c r="Q24" s="393" t="str">
        <f>IF('Data Entry'!G28="","",'Data Entry'!G28)</f>
        <v/>
      </c>
      <c r="R24" s="393" t="str">
        <f t="array" ref="R24">LOOKUP("zzzzz",CHOOSE({1,2},"",INDEX(Q:Q,SMALL(IF($Q$8:$Q$34&lt;&gt;"",ROW($Q$8:$Q$34)),ROWS($R$1:R17)))))</f>
        <v/>
      </c>
    </row>
    <row r="25" spans="1:18" ht="15" x14ac:dyDescent="0.3">
      <c r="A25" s="15"/>
      <c r="B25" s="26" t="s">
        <v>57</v>
      </c>
      <c r="C25" s="26" t="s">
        <v>58</v>
      </c>
      <c r="D25" s="26" t="s">
        <v>59</v>
      </c>
      <c r="E25" s="26" t="s">
        <v>60</v>
      </c>
      <c r="F25" s="26" t="s">
        <v>61</v>
      </c>
      <c r="G25" s="15"/>
      <c r="I25" s="34" t="s">
        <v>62</v>
      </c>
      <c r="J25" s="34"/>
      <c r="K25" s="34"/>
      <c r="L25" s="34"/>
      <c r="M25" s="34"/>
      <c r="N25" s="34"/>
      <c r="O25" s="34"/>
      <c r="P25" s="34"/>
      <c r="Q25" s="393" t="str">
        <f>IF('Data Entry'!G30="","",'Data Entry'!G30)</f>
        <v>Bank Loan 1</v>
      </c>
      <c r="R25" s="393" t="str">
        <f t="array" ref="R25">LOOKUP("zzzzz",CHOOSE({1,2},"",INDEX(Q:Q,SMALL(IF($Q$8:$Q$34&lt;&gt;"",ROW($Q$8:$Q$34)),ROWS($R$1:R18)))))</f>
        <v/>
      </c>
    </row>
    <row r="26" spans="1:18" x14ac:dyDescent="0.2">
      <c r="A26" s="15"/>
      <c r="B26" s="26" t="s">
        <v>63</v>
      </c>
      <c r="C26" s="26" t="s">
        <v>11</v>
      </c>
      <c r="D26" s="26" t="s">
        <v>64</v>
      </c>
      <c r="E26" s="26" t="s">
        <v>65</v>
      </c>
      <c r="F26" s="26" t="s">
        <v>66</v>
      </c>
      <c r="G26" s="15"/>
      <c r="I26" s="11" t="s">
        <v>67</v>
      </c>
      <c r="Q26" s="393" t="str">
        <f>IF('Data Entry'!G31="","",'Data Entry'!G31)</f>
        <v>Car Payment 1</v>
      </c>
      <c r="R26" s="393" t="str">
        <f t="array" ref="R26">LOOKUP("zzzzz",CHOOSE({1,2},"",INDEX(Q:Q,SMALL(IF($Q$8:$Q$34&lt;&gt;"",ROW($Q$8:$Q$34)),ROWS($R$1:R19)))))</f>
        <v/>
      </c>
    </row>
    <row r="27" spans="1:18" x14ac:dyDescent="0.2">
      <c r="A27" s="15"/>
      <c r="B27" s="45" t="str">
        <f t="array" ref="B27:B36">TRANSPOSE(PaymentSchedule!$E$7:$N$7)</f>
        <v/>
      </c>
      <c r="C27" s="46">
        <f t="array" ref="C27:C36">TRANSPOSE(PaymentSchedule!$E$8:$N$8)</f>
        <v>0</v>
      </c>
      <c r="D27" s="46">
        <f t="array" ref="D27:D36">TRANSPOSE(PaymentSchedule!$E$13:$N$13)</f>
        <v>0</v>
      </c>
      <c r="E27" s="47">
        <f t="array" ref="E27:E36">TRANSPOSE(PaymentSchedule!$E$11:$N$11)</f>
        <v>0</v>
      </c>
      <c r="F27" s="48" t="str">
        <f t="array" ref="F27:F36">TRANSPOSE(PaymentSchedule!$E$12:$N$12)</f>
        <v/>
      </c>
      <c r="G27" s="49" t="str">
        <f t="array" ref="G27:G36">TRANSPOSE(PaymentSchedule!E14:N14)</f>
        <v xml:space="preserve"> . </v>
      </c>
      <c r="I27" s="11" t="s">
        <v>68</v>
      </c>
      <c r="Q27" s="393" t="str">
        <f>IF('Data Entry'!G32="","",'Data Entry'!G32)</f>
        <v>Car Payment 2</v>
      </c>
      <c r="R27" s="393" t="str">
        <f t="array" ref="R27">LOOKUP("zzzzz",CHOOSE({1,2},"",INDEX(Q:Q,SMALL(IF($Q$8:$Q$34&lt;&gt;"",ROW($Q$8:$Q$34)),ROWS($R$1:R20)))))</f>
        <v/>
      </c>
    </row>
    <row r="28" spans="1:18" x14ac:dyDescent="0.2">
      <c r="A28" s="15"/>
      <c r="B28" s="45" t="str">
        <v/>
      </c>
      <c r="C28" s="46">
        <v>0</v>
      </c>
      <c r="D28" s="46">
        <v>0</v>
      </c>
      <c r="E28" s="47">
        <v>0</v>
      </c>
      <c r="F28" s="48" t="str">
        <v/>
      </c>
      <c r="G28" s="49" t="str">
        <v xml:space="preserve"> . </v>
      </c>
      <c r="I28" s="11" t="s">
        <v>69</v>
      </c>
      <c r="Q28" s="393" t="str">
        <f>IF('Data Entry'!G33="","",'Data Entry'!G33)</f>
        <v>Mortgage</v>
      </c>
      <c r="R28" s="393" t="str">
        <f t="array" ref="R28">LOOKUP("zzzzz",CHOOSE({1,2},"",INDEX(Q:Q,SMALL(IF($Q$8:$Q$34&lt;&gt;"",ROW($Q$8:$Q$34)),ROWS($R$1:R21)))))</f>
        <v/>
      </c>
    </row>
    <row r="29" spans="1:18" x14ac:dyDescent="0.2">
      <c r="A29" s="15"/>
      <c r="B29" s="45" t="str">
        <v/>
      </c>
      <c r="C29" s="46">
        <v>0</v>
      </c>
      <c r="D29" s="46">
        <v>0</v>
      </c>
      <c r="E29" s="47">
        <v>0</v>
      </c>
      <c r="F29" s="48" t="str">
        <v/>
      </c>
      <c r="G29" s="49" t="str">
        <v xml:space="preserve"> . </v>
      </c>
      <c r="I29" s="11" t="s">
        <v>70</v>
      </c>
      <c r="Q29" s="393" t="str">
        <f>IF('Data Entry'!G34="","",'Data Entry'!G34)</f>
        <v>Boat Loan</v>
      </c>
      <c r="R29" s="393" t="str">
        <f t="array" ref="R29">LOOKUP("zzzzz",CHOOSE({1,2},"",INDEX(Q:Q,SMALL(IF($Q$8:$Q$34&lt;&gt;"",ROW($Q$8:$Q$34)),ROWS($R$1:R22)))))</f>
        <v/>
      </c>
    </row>
    <row r="30" spans="1:18" x14ac:dyDescent="0.2">
      <c r="A30" s="15"/>
      <c r="B30" s="45" t="str">
        <v/>
      </c>
      <c r="C30" s="46">
        <v>0</v>
      </c>
      <c r="D30" s="46">
        <v>0</v>
      </c>
      <c r="E30" s="47">
        <v>0</v>
      </c>
      <c r="F30" s="48" t="str">
        <v/>
      </c>
      <c r="G30" s="49" t="str">
        <v xml:space="preserve"> . </v>
      </c>
      <c r="Q30" s="393" t="str">
        <f>IF('Data Entry'!G35="","",'Data Entry'!G35)</f>
        <v/>
      </c>
      <c r="R30" s="393" t="str">
        <f t="array" ref="R30">LOOKUP("zzzzz",CHOOSE({1,2},"",INDEX(Q:Q,SMALL(IF($Q$8:$Q$34&lt;&gt;"",ROW($Q$8:$Q$34)),ROWS($R$1:R23)))))</f>
        <v/>
      </c>
    </row>
    <row r="31" spans="1:18" ht="15" x14ac:dyDescent="0.3">
      <c r="A31" s="15"/>
      <c r="B31" s="45" t="str">
        <v/>
      </c>
      <c r="C31" s="46">
        <v>0</v>
      </c>
      <c r="D31" s="46">
        <v>0</v>
      </c>
      <c r="E31" s="47">
        <v>0</v>
      </c>
      <c r="F31" s="48" t="str">
        <v/>
      </c>
      <c r="G31" s="49" t="str">
        <v xml:space="preserve"> . </v>
      </c>
      <c r="I31" s="17" t="s">
        <v>71</v>
      </c>
      <c r="J31" s="17"/>
      <c r="K31" s="17"/>
      <c r="L31" s="17"/>
      <c r="M31" s="17"/>
      <c r="N31" s="17"/>
      <c r="O31" s="17"/>
      <c r="P31" s="17"/>
      <c r="Q31" s="393" t="str">
        <f>IF('Data Entry'!G36="","",'Data Entry'!G36)</f>
        <v/>
      </c>
      <c r="R31" s="393" t="str">
        <f t="array" ref="R31">LOOKUP("zzzzz",CHOOSE({1,2},"",INDEX(Q:Q,SMALL(IF($Q$8:$Q$34&lt;&gt;"",ROW($Q$8:$Q$34)),ROWS($R$1:R24)))))</f>
        <v/>
      </c>
    </row>
    <row r="32" spans="1:18" x14ac:dyDescent="0.2">
      <c r="A32" s="15"/>
      <c r="B32" s="45" t="str">
        <v/>
      </c>
      <c r="C32" s="46">
        <v>0</v>
      </c>
      <c r="D32" s="46">
        <v>0</v>
      </c>
      <c r="E32" s="47">
        <v>0</v>
      </c>
      <c r="F32" s="48" t="str">
        <v/>
      </c>
      <c r="G32" s="49" t="str">
        <v xml:space="preserve"> . </v>
      </c>
      <c r="I32" s="11" t="s">
        <v>72</v>
      </c>
      <c r="Q32" s="393" t="str">
        <f>IF('Data Entry'!G37="","",'Data Entry'!G37)</f>
        <v/>
      </c>
      <c r="R32" s="393" t="str">
        <f t="array" ref="R32">LOOKUP("zzzzz",CHOOSE({1,2},"",INDEX(Q:Q,SMALL(IF($Q$8:$Q$34&lt;&gt;"",ROW($Q$8:$Q$34)),ROWS($R$1:R25)))))</f>
        <v/>
      </c>
    </row>
    <row r="33" spans="1:18" x14ac:dyDescent="0.2">
      <c r="A33" s="15"/>
      <c r="B33" s="45" t="str">
        <v/>
      </c>
      <c r="C33" s="46">
        <v>0</v>
      </c>
      <c r="D33" s="46">
        <v>0</v>
      </c>
      <c r="E33" s="47">
        <v>0</v>
      </c>
      <c r="F33" s="48" t="str">
        <v/>
      </c>
      <c r="G33" s="49" t="str">
        <v xml:space="preserve"> . </v>
      </c>
      <c r="I33" s="11" t="s">
        <v>73</v>
      </c>
      <c r="Q33" s="393" t="str">
        <f>IF('Data Entry'!G38="","",'Data Entry'!G38)</f>
        <v/>
      </c>
      <c r="R33" s="393" t="str">
        <f t="array" ref="R33">LOOKUP("zzzzz",CHOOSE({1,2},"",INDEX(Q:Q,SMALL(IF($Q$8:$Q$34&lt;&gt;"",ROW($Q$8:$Q$34)),ROWS($R$1:R26)))))</f>
        <v/>
      </c>
    </row>
    <row r="34" spans="1:18" ht="13.5" thickBot="1" x14ac:dyDescent="0.25">
      <c r="A34" s="15"/>
      <c r="B34" s="45" t="str">
        <v/>
      </c>
      <c r="C34" s="46">
        <v>0</v>
      </c>
      <c r="D34" s="46">
        <v>0</v>
      </c>
      <c r="E34" s="47">
        <v>0</v>
      </c>
      <c r="F34" s="48" t="str">
        <v/>
      </c>
      <c r="G34" s="49" t="str">
        <v xml:space="preserve"> . </v>
      </c>
      <c r="Q34" s="394" t="str">
        <f>IF('Data Entry'!G39="","",'Data Entry'!G39)</f>
        <v/>
      </c>
      <c r="R34" s="394" t="str">
        <f t="array" ref="R34">LOOKUP("zzzzz",CHOOSE({1,2},"",INDEX(Q:Q,SMALL(IF($Q$8:$Q$34&lt;&gt;"",ROW($Q$8:$Q$34)),ROWS($R$1:R27)))))</f>
        <v/>
      </c>
    </row>
    <row r="35" spans="1:18" ht="15" x14ac:dyDescent="0.3">
      <c r="A35" s="15"/>
      <c r="B35" s="45" t="str">
        <v/>
      </c>
      <c r="C35" s="46">
        <v>0</v>
      </c>
      <c r="D35" s="46">
        <v>0</v>
      </c>
      <c r="E35" s="47">
        <v>0</v>
      </c>
      <c r="F35" s="48" t="str">
        <v/>
      </c>
      <c r="G35" s="49" t="str">
        <v xml:space="preserve"> . </v>
      </c>
      <c r="I35" s="34" t="s">
        <v>74</v>
      </c>
    </row>
    <row r="36" spans="1:18" x14ac:dyDescent="0.2">
      <c r="A36" s="15"/>
      <c r="B36" s="45" t="str">
        <v/>
      </c>
      <c r="C36" s="46">
        <v>0</v>
      </c>
      <c r="D36" s="46">
        <v>0</v>
      </c>
      <c r="E36" s="47">
        <v>0</v>
      </c>
      <c r="F36" s="48" t="str">
        <v/>
      </c>
      <c r="G36" s="49" t="str">
        <v xml:space="preserve"> . </v>
      </c>
      <c r="I36" s="11" t="s">
        <v>75</v>
      </c>
    </row>
    <row r="37" spans="1:18" ht="16.5" customHeight="1" x14ac:dyDescent="0.2">
      <c r="A37" s="15"/>
      <c r="B37" s="15"/>
      <c r="C37" s="50" t="s">
        <v>76</v>
      </c>
      <c r="D37" s="51">
        <f>PaymentSchedule!E16</f>
        <v>0</v>
      </c>
      <c r="E37" s="52" t="s">
        <v>77</v>
      </c>
      <c r="F37" s="15"/>
      <c r="G37" s="15"/>
      <c r="I37" s="11" t="s">
        <v>78</v>
      </c>
    </row>
    <row r="38" spans="1:18" x14ac:dyDescent="0.2">
      <c r="A38" s="15"/>
      <c r="B38" s="15"/>
      <c r="C38" s="15"/>
      <c r="D38" s="53" t="s">
        <v>79</v>
      </c>
      <c r="E38" s="15"/>
      <c r="F38" s="15"/>
      <c r="G38" s="15"/>
    </row>
    <row r="39" spans="1:18" ht="15" x14ac:dyDescent="0.3">
      <c r="I39" s="34" t="s">
        <v>80</v>
      </c>
    </row>
    <row r="40" spans="1:18" x14ac:dyDescent="0.2">
      <c r="I40" s="11" t="s">
        <v>81</v>
      </c>
    </row>
    <row r="41" spans="1:18" x14ac:dyDescent="0.2">
      <c r="I41" s="11" t="s">
        <v>82</v>
      </c>
    </row>
    <row r="42" spans="1:18" x14ac:dyDescent="0.2">
      <c r="B42" s="13" t="s">
        <v>4</v>
      </c>
      <c r="I42" s="11" t="s">
        <v>83</v>
      </c>
    </row>
    <row r="44" spans="1:18" ht="15" x14ac:dyDescent="0.3">
      <c r="I44" s="17" t="s">
        <v>84</v>
      </c>
    </row>
    <row r="45" spans="1:18" x14ac:dyDescent="0.2">
      <c r="I45" s="11" t="s">
        <v>85</v>
      </c>
    </row>
    <row r="47" spans="1:18" ht="15" x14ac:dyDescent="0.3">
      <c r="I47" s="12" t="s">
        <v>86</v>
      </c>
    </row>
    <row r="48" spans="1:18" x14ac:dyDescent="0.2">
      <c r="I48" s="11" t="s">
        <v>87</v>
      </c>
    </row>
    <row r="49" spans="9:9" x14ac:dyDescent="0.2">
      <c r="I49" s="11" t="s">
        <v>88</v>
      </c>
    </row>
    <row r="50" spans="9:9" x14ac:dyDescent="0.2">
      <c r="I50" s="11" t="s">
        <v>89</v>
      </c>
    </row>
    <row r="51" spans="9:9" ht="15" x14ac:dyDescent="0.3">
      <c r="I51" s="17" t="s">
        <v>90</v>
      </c>
    </row>
    <row r="53" spans="9:9" ht="15" x14ac:dyDescent="0.3">
      <c r="I53" s="12" t="s">
        <v>91</v>
      </c>
    </row>
    <row r="54" spans="9:9" x14ac:dyDescent="0.2">
      <c r="I54" s="11" t="s">
        <v>92</v>
      </c>
    </row>
    <row r="55" spans="9:9" x14ac:dyDescent="0.2">
      <c r="I55" s="11" t="s">
        <v>93</v>
      </c>
    </row>
    <row r="56" spans="9:9" x14ac:dyDescent="0.2">
      <c r="I56" s="11" t="s">
        <v>94</v>
      </c>
    </row>
    <row r="58" spans="9:9" ht="15" x14ac:dyDescent="0.3">
      <c r="I58" s="12" t="s">
        <v>95</v>
      </c>
    </row>
    <row r="59" spans="9:9" x14ac:dyDescent="0.2">
      <c r="I59" s="11" t="s">
        <v>96</v>
      </c>
    </row>
    <row r="60" spans="9:9" x14ac:dyDescent="0.2">
      <c r="I60" s="11" t="s">
        <v>97</v>
      </c>
    </row>
    <row r="61" spans="9:9" x14ac:dyDescent="0.2">
      <c r="I61" s="11" t="s">
        <v>98</v>
      </c>
    </row>
    <row r="62" spans="9:9" x14ac:dyDescent="0.2">
      <c r="I62" s="11" t="s">
        <v>99</v>
      </c>
    </row>
    <row r="63" spans="9:9" x14ac:dyDescent="0.2">
      <c r="I63" s="11" t="s">
        <v>100</v>
      </c>
    </row>
    <row r="65" spans="9:9" ht="15" x14ac:dyDescent="0.3">
      <c r="I65" s="12" t="s">
        <v>101</v>
      </c>
    </row>
    <row r="66" spans="9:9" x14ac:dyDescent="0.2">
      <c r="I66" s="11" t="s">
        <v>102</v>
      </c>
    </row>
    <row r="67" spans="9:9" x14ac:dyDescent="0.2">
      <c r="I67" s="11" t="s">
        <v>103</v>
      </c>
    </row>
  </sheetData>
  <dataConsolidate/>
  <mergeCells count="3">
    <mergeCell ref="Q6:Q7"/>
    <mergeCell ref="R6:R7"/>
    <mergeCell ref="I1:K2"/>
  </mergeCells>
  <conditionalFormatting sqref="C21">
    <cfRule type="cellIs" dxfId="9" priority="1" stopIfTrue="1" operator="lessThan">
      <formula>0</formula>
    </cfRule>
  </conditionalFormatting>
  <conditionalFormatting sqref="E8:E17">
    <cfRule type="expression" dxfId="8" priority="2" stopIfTrue="1">
      <formula>E8&lt;(ROUND(OFFSET($C$7,ROW()-ROW($C$7),0,1,1)*OFFSET($D$7,ROW()-ROW($D$7),0,1,1)/12,2))</formula>
    </cfRule>
  </conditionalFormatting>
  <dataValidations count="1">
    <dataValidation type="list" allowBlank="1" showInputMessage="1" showErrorMessage="1" sqref="B8:B17" xr:uid="{00000000-0002-0000-0600-000000000000}">
      <formula1>CalculatorList</formula1>
    </dataValidation>
  </dataValidations>
  <pageMargins left="0.75" right="0.5" top="0.25" bottom="0.25" header="0.5" footer="0.5"/>
  <pageSetup scale="9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4337" r:id="rId4" name="Drop Down 1">
              <controlPr defaultSize="0" autoLine="0" autoPict="0">
                <anchor moveWithCells="1">
                  <from>
                    <xdr:col>2</xdr:col>
                    <xdr:colOff>0</xdr:colOff>
                    <xdr:row>22</xdr:row>
                    <xdr:rowOff>0</xdr:rowOff>
                  </from>
                  <to>
                    <xdr:col>3</xdr:col>
                    <xdr:colOff>1123950</xdr:colOff>
                    <xdr:row>23</xdr:row>
                    <xdr:rowOff>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6">
    <tabColor rgb="FF92D050"/>
    <pageSetUpPr fitToPage="1"/>
  </sheetPr>
  <dimension ref="A1:BI381"/>
  <sheetViews>
    <sheetView workbookViewId="0"/>
  </sheetViews>
  <sheetFormatPr defaultRowHeight="12.75" x14ac:dyDescent="0.2"/>
  <cols>
    <col min="1" max="1" width="4.5703125" style="11" customWidth="1"/>
    <col min="2" max="2" width="7.140625" style="11" customWidth="1"/>
    <col min="3" max="3" width="7.7109375" style="11" customWidth="1"/>
    <col min="4" max="4" width="8.85546875" style="11" customWidth="1"/>
    <col min="5" max="14" width="11.140625" style="11" customWidth="1"/>
    <col min="15" max="15" width="4.42578125" style="11" customWidth="1"/>
    <col min="16" max="16" width="9.85546875" style="11" hidden="1" customWidth="1"/>
    <col min="17" max="26" width="9.28515625" style="11" hidden="1" customWidth="1"/>
    <col min="27" max="27" width="2.7109375" style="11" hidden="1" customWidth="1"/>
    <col min="28" max="37" width="7.85546875" style="11" hidden="1" customWidth="1"/>
    <col min="38" max="38" width="7.7109375" style="11" hidden="1" customWidth="1"/>
    <col min="39" max="39" width="2.42578125" style="11" hidden="1" customWidth="1"/>
    <col min="40" max="50" width="7.7109375" style="11" hidden="1" customWidth="1"/>
    <col min="51" max="51" width="4.7109375" style="11" hidden="1" customWidth="1"/>
    <col min="52" max="61" width="7.7109375" style="11" hidden="1" customWidth="1"/>
    <col min="62" max="256" width="8.85546875" style="11"/>
    <col min="257" max="257" width="4.5703125" style="11" customWidth="1"/>
    <col min="258" max="258" width="7.140625" style="11" customWidth="1"/>
    <col min="259" max="259" width="7.7109375" style="11" customWidth="1"/>
    <col min="260" max="260" width="8.85546875" style="11" customWidth="1"/>
    <col min="261" max="270" width="11.140625" style="11" customWidth="1"/>
    <col min="271" max="271" width="4.42578125" style="11" customWidth="1"/>
    <col min="272" max="272" width="9.85546875" style="11" customWidth="1"/>
    <col min="273" max="317" width="0" style="11" hidden="1" customWidth="1"/>
    <col min="318" max="512" width="8.85546875" style="11"/>
    <col min="513" max="513" width="4.5703125" style="11" customWidth="1"/>
    <col min="514" max="514" width="7.140625" style="11" customWidth="1"/>
    <col min="515" max="515" width="7.7109375" style="11" customWidth="1"/>
    <col min="516" max="516" width="8.85546875" style="11" customWidth="1"/>
    <col min="517" max="526" width="11.140625" style="11" customWidth="1"/>
    <col min="527" max="527" width="4.42578125" style="11" customWidth="1"/>
    <col min="528" max="528" width="9.85546875" style="11" customWidth="1"/>
    <col min="529" max="573" width="0" style="11" hidden="1" customWidth="1"/>
    <col min="574" max="768" width="8.85546875" style="11"/>
    <col min="769" max="769" width="4.5703125" style="11" customWidth="1"/>
    <col min="770" max="770" width="7.140625" style="11" customWidth="1"/>
    <col min="771" max="771" width="7.7109375" style="11" customWidth="1"/>
    <col min="772" max="772" width="8.85546875" style="11" customWidth="1"/>
    <col min="773" max="782" width="11.140625" style="11" customWidth="1"/>
    <col min="783" max="783" width="4.42578125" style="11" customWidth="1"/>
    <col min="784" max="784" width="9.85546875" style="11" customWidth="1"/>
    <col min="785" max="829" width="0" style="11" hidden="1" customWidth="1"/>
    <col min="830" max="1024" width="8.85546875" style="11"/>
    <col min="1025" max="1025" width="4.5703125" style="11" customWidth="1"/>
    <col min="1026" max="1026" width="7.140625" style="11" customWidth="1"/>
    <col min="1027" max="1027" width="7.7109375" style="11" customWidth="1"/>
    <col min="1028" max="1028" width="8.85546875" style="11" customWidth="1"/>
    <col min="1029" max="1038" width="11.140625" style="11" customWidth="1"/>
    <col min="1039" max="1039" width="4.42578125" style="11" customWidth="1"/>
    <col min="1040" max="1040" width="9.85546875" style="11" customWidth="1"/>
    <col min="1041" max="1085" width="0" style="11" hidden="1" customWidth="1"/>
    <col min="1086" max="1280" width="8.85546875" style="11"/>
    <col min="1281" max="1281" width="4.5703125" style="11" customWidth="1"/>
    <col min="1282" max="1282" width="7.140625" style="11" customWidth="1"/>
    <col min="1283" max="1283" width="7.7109375" style="11" customWidth="1"/>
    <col min="1284" max="1284" width="8.85546875" style="11" customWidth="1"/>
    <col min="1285" max="1294" width="11.140625" style="11" customWidth="1"/>
    <col min="1295" max="1295" width="4.42578125" style="11" customWidth="1"/>
    <col min="1296" max="1296" width="9.85546875" style="11" customWidth="1"/>
    <col min="1297" max="1341" width="0" style="11" hidden="1" customWidth="1"/>
    <col min="1342" max="1536" width="8.85546875" style="11"/>
    <col min="1537" max="1537" width="4.5703125" style="11" customWidth="1"/>
    <col min="1538" max="1538" width="7.140625" style="11" customWidth="1"/>
    <col min="1539" max="1539" width="7.7109375" style="11" customWidth="1"/>
    <col min="1540" max="1540" width="8.85546875" style="11" customWidth="1"/>
    <col min="1541" max="1550" width="11.140625" style="11" customWidth="1"/>
    <col min="1551" max="1551" width="4.42578125" style="11" customWidth="1"/>
    <col min="1552" max="1552" width="9.85546875" style="11" customWidth="1"/>
    <col min="1553" max="1597" width="0" style="11" hidden="1" customWidth="1"/>
    <col min="1598" max="1792" width="8.85546875" style="11"/>
    <col min="1793" max="1793" width="4.5703125" style="11" customWidth="1"/>
    <col min="1794" max="1794" width="7.140625" style="11" customWidth="1"/>
    <col min="1795" max="1795" width="7.7109375" style="11" customWidth="1"/>
    <col min="1796" max="1796" width="8.85546875" style="11" customWidth="1"/>
    <col min="1797" max="1806" width="11.140625" style="11" customWidth="1"/>
    <col min="1807" max="1807" width="4.42578125" style="11" customWidth="1"/>
    <col min="1808" max="1808" width="9.85546875" style="11" customWidth="1"/>
    <col min="1809" max="1853" width="0" style="11" hidden="1" customWidth="1"/>
    <col min="1854" max="2048" width="8.85546875" style="11"/>
    <col min="2049" max="2049" width="4.5703125" style="11" customWidth="1"/>
    <col min="2050" max="2050" width="7.140625" style="11" customWidth="1"/>
    <col min="2051" max="2051" width="7.7109375" style="11" customWidth="1"/>
    <col min="2052" max="2052" width="8.85546875" style="11" customWidth="1"/>
    <col min="2053" max="2062" width="11.140625" style="11" customWidth="1"/>
    <col min="2063" max="2063" width="4.42578125" style="11" customWidth="1"/>
    <col min="2064" max="2064" width="9.85546875" style="11" customWidth="1"/>
    <col min="2065" max="2109" width="0" style="11" hidden="1" customWidth="1"/>
    <col min="2110" max="2304" width="8.85546875" style="11"/>
    <col min="2305" max="2305" width="4.5703125" style="11" customWidth="1"/>
    <col min="2306" max="2306" width="7.140625" style="11" customWidth="1"/>
    <col min="2307" max="2307" width="7.7109375" style="11" customWidth="1"/>
    <col min="2308" max="2308" width="8.85546875" style="11" customWidth="1"/>
    <col min="2309" max="2318" width="11.140625" style="11" customWidth="1"/>
    <col min="2319" max="2319" width="4.42578125" style="11" customWidth="1"/>
    <col min="2320" max="2320" width="9.85546875" style="11" customWidth="1"/>
    <col min="2321" max="2365" width="0" style="11" hidden="1" customWidth="1"/>
    <col min="2366" max="2560" width="8.85546875" style="11"/>
    <col min="2561" max="2561" width="4.5703125" style="11" customWidth="1"/>
    <col min="2562" max="2562" width="7.140625" style="11" customWidth="1"/>
    <col min="2563" max="2563" width="7.7109375" style="11" customWidth="1"/>
    <col min="2564" max="2564" width="8.85546875" style="11" customWidth="1"/>
    <col min="2565" max="2574" width="11.140625" style="11" customWidth="1"/>
    <col min="2575" max="2575" width="4.42578125" style="11" customWidth="1"/>
    <col min="2576" max="2576" width="9.85546875" style="11" customWidth="1"/>
    <col min="2577" max="2621" width="0" style="11" hidden="1" customWidth="1"/>
    <col min="2622" max="2816" width="8.85546875" style="11"/>
    <col min="2817" max="2817" width="4.5703125" style="11" customWidth="1"/>
    <col min="2818" max="2818" width="7.140625" style="11" customWidth="1"/>
    <col min="2819" max="2819" width="7.7109375" style="11" customWidth="1"/>
    <col min="2820" max="2820" width="8.85546875" style="11" customWidth="1"/>
    <col min="2821" max="2830" width="11.140625" style="11" customWidth="1"/>
    <col min="2831" max="2831" width="4.42578125" style="11" customWidth="1"/>
    <col min="2832" max="2832" width="9.85546875" style="11" customWidth="1"/>
    <col min="2833" max="2877" width="0" style="11" hidden="1" customWidth="1"/>
    <col min="2878" max="3072" width="8.85546875" style="11"/>
    <col min="3073" max="3073" width="4.5703125" style="11" customWidth="1"/>
    <col min="3074" max="3074" width="7.140625" style="11" customWidth="1"/>
    <col min="3075" max="3075" width="7.7109375" style="11" customWidth="1"/>
    <col min="3076" max="3076" width="8.85546875" style="11" customWidth="1"/>
    <col min="3077" max="3086" width="11.140625" style="11" customWidth="1"/>
    <col min="3087" max="3087" width="4.42578125" style="11" customWidth="1"/>
    <col min="3088" max="3088" width="9.85546875" style="11" customWidth="1"/>
    <col min="3089" max="3133" width="0" style="11" hidden="1" customWidth="1"/>
    <col min="3134" max="3328" width="8.85546875" style="11"/>
    <col min="3329" max="3329" width="4.5703125" style="11" customWidth="1"/>
    <col min="3330" max="3330" width="7.140625" style="11" customWidth="1"/>
    <col min="3331" max="3331" width="7.7109375" style="11" customWidth="1"/>
    <col min="3332" max="3332" width="8.85546875" style="11" customWidth="1"/>
    <col min="3333" max="3342" width="11.140625" style="11" customWidth="1"/>
    <col min="3343" max="3343" width="4.42578125" style="11" customWidth="1"/>
    <col min="3344" max="3344" width="9.85546875" style="11" customWidth="1"/>
    <col min="3345" max="3389" width="0" style="11" hidden="1" customWidth="1"/>
    <col min="3390" max="3584" width="8.85546875" style="11"/>
    <col min="3585" max="3585" width="4.5703125" style="11" customWidth="1"/>
    <col min="3586" max="3586" width="7.140625" style="11" customWidth="1"/>
    <col min="3587" max="3587" width="7.7109375" style="11" customWidth="1"/>
    <col min="3588" max="3588" width="8.85546875" style="11" customWidth="1"/>
    <col min="3589" max="3598" width="11.140625" style="11" customWidth="1"/>
    <col min="3599" max="3599" width="4.42578125" style="11" customWidth="1"/>
    <col min="3600" max="3600" width="9.85546875" style="11" customWidth="1"/>
    <col min="3601" max="3645" width="0" style="11" hidden="1" customWidth="1"/>
    <col min="3646" max="3840" width="8.85546875" style="11"/>
    <col min="3841" max="3841" width="4.5703125" style="11" customWidth="1"/>
    <col min="3842" max="3842" width="7.140625" style="11" customWidth="1"/>
    <col min="3843" max="3843" width="7.7109375" style="11" customWidth="1"/>
    <col min="3844" max="3844" width="8.85546875" style="11" customWidth="1"/>
    <col min="3845" max="3854" width="11.140625" style="11" customWidth="1"/>
    <col min="3855" max="3855" width="4.42578125" style="11" customWidth="1"/>
    <col min="3856" max="3856" width="9.85546875" style="11" customWidth="1"/>
    <col min="3857" max="3901" width="0" style="11" hidden="1" customWidth="1"/>
    <col min="3902" max="4096" width="8.85546875" style="11"/>
    <col min="4097" max="4097" width="4.5703125" style="11" customWidth="1"/>
    <col min="4098" max="4098" width="7.140625" style="11" customWidth="1"/>
    <col min="4099" max="4099" width="7.7109375" style="11" customWidth="1"/>
    <col min="4100" max="4100" width="8.85546875" style="11" customWidth="1"/>
    <col min="4101" max="4110" width="11.140625" style="11" customWidth="1"/>
    <col min="4111" max="4111" width="4.42578125" style="11" customWidth="1"/>
    <col min="4112" max="4112" width="9.85546875" style="11" customWidth="1"/>
    <col min="4113" max="4157" width="0" style="11" hidden="1" customWidth="1"/>
    <col min="4158" max="4352" width="8.85546875" style="11"/>
    <col min="4353" max="4353" width="4.5703125" style="11" customWidth="1"/>
    <col min="4354" max="4354" width="7.140625" style="11" customWidth="1"/>
    <col min="4355" max="4355" width="7.7109375" style="11" customWidth="1"/>
    <col min="4356" max="4356" width="8.85546875" style="11" customWidth="1"/>
    <col min="4357" max="4366" width="11.140625" style="11" customWidth="1"/>
    <col min="4367" max="4367" width="4.42578125" style="11" customWidth="1"/>
    <col min="4368" max="4368" width="9.85546875" style="11" customWidth="1"/>
    <col min="4369" max="4413" width="0" style="11" hidden="1" customWidth="1"/>
    <col min="4414" max="4608" width="8.85546875" style="11"/>
    <col min="4609" max="4609" width="4.5703125" style="11" customWidth="1"/>
    <col min="4610" max="4610" width="7.140625" style="11" customWidth="1"/>
    <col min="4611" max="4611" width="7.7109375" style="11" customWidth="1"/>
    <col min="4612" max="4612" width="8.85546875" style="11" customWidth="1"/>
    <col min="4613" max="4622" width="11.140625" style="11" customWidth="1"/>
    <col min="4623" max="4623" width="4.42578125" style="11" customWidth="1"/>
    <col min="4624" max="4624" width="9.85546875" style="11" customWidth="1"/>
    <col min="4625" max="4669" width="0" style="11" hidden="1" customWidth="1"/>
    <col min="4670" max="4864" width="8.85546875" style="11"/>
    <col min="4865" max="4865" width="4.5703125" style="11" customWidth="1"/>
    <col min="4866" max="4866" width="7.140625" style="11" customWidth="1"/>
    <col min="4867" max="4867" width="7.7109375" style="11" customWidth="1"/>
    <col min="4868" max="4868" width="8.85546875" style="11" customWidth="1"/>
    <col min="4869" max="4878" width="11.140625" style="11" customWidth="1"/>
    <col min="4879" max="4879" width="4.42578125" style="11" customWidth="1"/>
    <col min="4880" max="4880" width="9.85546875" style="11" customWidth="1"/>
    <col min="4881" max="4925" width="0" style="11" hidden="1" customWidth="1"/>
    <col min="4926" max="5120" width="8.85546875" style="11"/>
    <col min="5121" max="5121" width="4.5703125" style="11" customWidth="1"/>
    <col min="5122" max="5122" width="7.140625" style="11" customWidth="1"/>
    <col min="5123" max="5123" width="7.7109375" style="11" customWidth="1"/>
    <col min="5124" max="5124" width="8.85546875" style="11" customWidth="1"/>
    <col min="5125" max="5134" width="11.140625" style="11" customWidth="1"/>
    <col min="5135" max="5135" width="4.42578125" style="11" customWidth="1"/>
    <col min="5136" max="5136" width="9.85546875" style="11" customWidth="1"/>
    <col min="5137" max="5181" width="0" style="11" hidden="1" customWidth="1"/>
    <col min="5182" max="5376" width="8.85546875" style="11"/>
    <col min="5377" max="5377" width="4.5703125" style="11" customWidth="1"/>
    <col min="5378" max="5378" width="7.140625" style="11" customWidth="1"/>
    <col min="5379" max="5379" width="7.7109375" style="11" customWidth="1"/>
    <col min="5380" max="5380" width="8.85546875" style="11" customWidth="1"/>
    <col min="5381" max="5390" width="11.140625" style="11" customWidth="1"/>
    <col min="5391" max="5391" width="4.42578125" style="11" customWidth="1"/>
    <col min="5392" max="5392" width="9.85546875" style="11" customWidth="1"/>
    <col min="5393" max="5437" width="0" style="11" hidden="1" customWidth="1"/>
    <col min="5438" max="5632" width="8.85546875" style="11"/>
    <col min="5633" max="5633" width="4.5703125" style="11" customWidth="1"/>
    <col min="5634" max="5634" width="7.140625" style="11" customWidth="1"/>
    <col min="5635" max="5635" width="7.7109375" style="11" customWidth="1"/>
    <col min="5636" max="5636" width="8.85546875" style="11" customWidth="1"/>
    <col min="5637" max="5646" width="11.140625" style="11" customWidth="1"/>
    <col min="5647" max="5647" width="4.42578125" style="11" customWidth="1"/>
    <col min="5648" max="5648" width="9.85546875" style="11" customWidth="1"/>
    <col min="5649" max="5693" width="0" style="11" hidden="1" customWidth="1"/>
    <col min="5694" max="5888" width="8.85546875" style="11"/>
    <col min="5889" max="5889" width="4.5703125" style="11" customWidth="1"/>
    <col min="5890" max="5890" width="7.140625" style="11" customWidth="1"/>
    <col min="5891" max="5891" width="7.7109375" style="11" customWidth="1"/>
    <col min="5892" max="5892" width="8.85546875" style="11" customWidth="1"/>
    <col min="5893" max="5902" width="11.140625" style="11" customWidth="1"/>
    <col min="5903" max="5903" width="4.42578125" style="11" customWidth="1"/>
    <col min="5904" max="5904" width="9.85546875" style="11" customWidth="1"/>
    <col min="5905" max="5949" width="0" style="11" hidden="1" customWidth="1"/>
    <col min="5950" max="6144" width="8.85546875" style="11"/>
    <col min="6145" max="6145" width="4.5703125" style="11" customWidth="1"/>
    <col min="6146" max="6146" width="7.140625" style="11" customWidth="1"/>
    <col min="6147" max="6147" width="7.7109375" style="11" customWidth="1"/>
    <col min="6148" max="6148" width="8.85546875" style="11" customWidth="1"/>
    <col min="6149" max="6158" width="11.140625" style="11" customWidth="1"/>
    <col min="6159" max="6159" width="4.42578125" style="11" customWidth="1"/>
    <col min="6160" max="6160" width="9.85546875" style="11" customWidth="1"/>
    <col min="6161" max="6205" width="0" style="11" hidden="1" customWidth="1"/>
    <col min="6206" max="6400" width="8.85546875" style="11"/>
    <col min="6401" max="6401" width="4.5703125" style="11" customWidth="1"/>
    <col min="6402" max="6402" width="7.140625" style="11" customWidth="1"/>
    <col min="6403" max="6403" width="7.7109375" style="11" customWidth="1"/>
    <col min="6404" max="6404" width="8.85546875" style="11" customWidth="1"/>
    <col min="6405" max="6414" width="11.140625" style="11" customWidth="1"/>
    <col min="6415" max="6415" width="4.42578125" style="11" customWidth="1"/>
    <col min="6416" max="6416" width="9.85546875" style="11" customWidth="1"/>
    <col min="6417" max="6461" width="0" style="11" hidden="1" customWidth="1"/>
    <col min="6462" max="6656" width="8.85546875" style="11"/>
    <col min="6657" max="6657" width="4.5703125" style="11" customWidth="1"/>
    <col min="6658" max="6658" width="7.140625" style="11" customWidth="1"/>
    <col min="6659" max="6659" width="7.7109375" style="11" customWidth="1"/>
    <col min="6660" max="6660" width="8.85546875" style="11" customWidth="1"/>
    <col min="6661" max="6670" width="11.140625" style="11" customWidth="1"/>
    <col min="6671" max="6671" width="4.42578125" style="11" customWidth="1"/>
    <col min="6672" max="6672" width="9.85546875" style="11" customWidth="1"/>
    <col min="6673" max="6717" width="0" style="11" hidden="1" customWidth="1"/>
    <col min="6718" max="6912" width="8.85546875" style="11"/>
    <col min="6913" max="6913" width="4.5703125" style="11" customWidth="1"/>
    <col min="6914" max="6914" width="7.140625" style="11" customWidth="1"/>
    <col min="6915" max="6915" width="7.7109375" style="11" customWidth="1"/>
    <col min="6916" max="6916" width="8.85546875" style="11" customWidth="1"/>
    <col min="6917" max="6926" width="11.140625" style="11" customWidth="1"/>
    <col min="6927" max="6927" width="4.42578125" style="11" customWidth="1"/>
    <col min="6928" max="6928" width="9.85546875" style="11" customWidth="1"/>
    <col min="6929" max="6973" width="0" style="11" hidden="1" customWidth="1"/>
    <col min="6974" max="7168" width="8.85546875" style="11"/>
    <col min="7169" max="7169" width="4.5703125" style="11" customWidth="1"/>
    <col min="7170" max="7170" width="7.140625" style="11" customWidth="1"/>
    <col min="7171" max="7171" width="7.7109375" style="11" customWidth="1"/>
    <col min="7172" max="7172" width="8.85546875" style="11" customWidth="1"/>
    <col min="7173" max="7182" width="11.140625" style="11" customWidth="1"/>
    <col min="7183" max="7183" width="4.42578125" style="11" customWidth="1"/>
    <col min="7184" max="7184" width="9.85546875" style="11" customWidth="1"/>
    <col min="7185" max="7229" width="0" style="11" hidden="1" customWidth="1"/>
    <col min="7230" max="7424" width="8.85546875" style="11"/>
    <col min="7425" max="7425" width="4.5703125" style="11" customWidth="1"/>
    <col min="7426" max="7426" width="7.140625" style="11" customWidth="1"/>
    <col min="7427" max="7427" width="7.7109375" style="11" customWidth="1"/>
    <col min="7428" max="7428" width="8.85546875" style="11" customWidth="1"/>
    <col min="7429" max="7438" width="11.140625" style="11" customWidth="1"/>
    <col min="7439" max="7439" width="4.42578125" style="11" customWidth="1"/>
    <col min="7440" max="7440" width="9.85546875" style="11" customWidth="1"/>
    <col min="7441" max="7485" width="0" style="11" hidden="1" customWidth="1"/>
    <col min="7486" max="7680" width="8.85546875" style="11"/>
    <col min="7681" max="7681" width="4.5703125" style="11" customWidth="1"/>
    <col min="7682" max="7682" width="7.140625" style="11" customWidth="1"/>
    <col min="7683" max="7683" width="7.7109375" style="11" customWidth="1"/>
    <col min="7684" max="7684" width="8.85546875" style="11" customWidth="1"/>
    <col min="7685" max="7694" width="11.140625" style="11" customWidth="1"/>
    <col min="7695" max="7695" width="4.42578125" style="11" customWidth="1"/>
    <col min="7696" max="7696" width="9.85546875" style="11" customWidth="1"/>
    <col min="7697" max="7741" width="0" style="11" hidden="1" customWidth="1"/>
    <col min="7742" max="7936" width="8.85546875" style="11"/>
    <col min="7937" max="7937" width="4.5703125" style="11" customWidth="1"/>
    <col min="7938" max="7938" width="7.140625" style="11" customWidth="1"/>
    <col min="7939" max="7939" width="7.7109375" style="11" customWidth="1"/>
    <col min="7940" max="7940" width="8.85546875" style="11" customWidth="1"/>
    <col min="7941" max="7950" width="11.140625" style="11" customWidth="1"/>
    <col min="7951" max="7951" width="4.42578125" style="11" customWidth="1"/>
    <col min="7952" max="7952" width="9.85546875" style="11" customWidth="1"/>
    <col min="7953" max="7997" width="0" style="11" hidden="1" customWidth="1"/>
    <col min="7998" max="8192" width="8.85546875" style="11"/>
    <col min="8193" max="8193" width="4.5703125" style="11" customWidth="1"/>
    <col min="8194" max="8194" width="7.140625" style="11" customWidth="1"/>
    <col min="8195" max="8195" width="7.7109375" style="11" customWidth="1"/>
    <col min="8196" max="8196" width="8.85546875" style="11" customWidth="1"/>
    <col min="8197" max="8206" width="11.140625" style="11" customWidth="1"/>
    <col min="8207" max="8207" width="4.42578125" style="11" customWidth="1"/>
    <col min="8208" max="8208" width="9.85546875" style="11" customWidth="1"/>
    <col min="8209" max="8253" width="0" style="11" hidden="1" customWidth="1"/>
    <col min="8254" max="8448" width="8.85546875" style="11"/>
    <col min="8449" max="8449" width="4.5703125" style="11" customWidth="1"/>
    <col min="8450" max="8450" width="7.140625" style="11" customWidth="1"/>
    <col min="8451" max="8451" width="7.7109375" style="11" customWidth="1"/>
    <col min="8452" max="8452" width="8.85546875" style="11" customWidth="1"/>
    <col min="8453" max="8462" width="11.140625" style="11" customWidth="1"/>
    <col min="8463" max="8463" width="4.42578125" style="11" customWidth="1"/>
    <col min="8464" max="8464" width="9.85546875" style="11" customWidth="1"/>
    <col min="8465" max="8509" width="0" style="11" hidden="1" customWidth="1"/>
    <col min="8510" max="8704" width="8.85546875" style="11"/>
    <col min="8705" max="8705" width="4.5703125" style="11" customWidth="1"/>
    <col min="8706" max="8706" width="7.140625" style="11" customWidth="1"/>
    <col min="8707" max="8707" width="7.7109375" style="11" customWidth="1"/>
    <col min="8708" max="8708" width="8.85546875" style="11" customWidth="1"/>
    <col min="8709" max="8718" width="11.140625" style="11" customWidth="1"/>
    <col min="8719" max="8719" width="4.42578125" style="11" customWidth="1"/>
    <col min="8720" max="8720" width="9.85546875" style="11" customWidth="1"/>
    <col min="8721" max="8765" width="0" style="11" hidden="1" customWidth="1"/>
    <col min="8766" max="8960" width="8.85546875" style="11"/>
    <col min="8961" max="8961" width="4.5703125" style="11" customWidth="1"/>
    <col min="8962" max="8962" width="7.140625" style="11" customWidth="1"/>
    <col min="8963" max="8963" width="7.7109375" style="11" customWidth="1"/>
    <col min="8964" max="8964" width="8.85546875" style="11" customWidth="1"/>
    <col min="8965" max="8974" width="11.140625" style="11" customWidth="1"/>
    <col min="8975" max="8975" width="4.42578125" style="11" customWidth="1"/>
    <col min="8976" max="8976" width="9.85546875" style="11" customWidth="1"/>
    <col min="8977" max="9021" width="0" style="11" hidden="1" customWidth="1"/>
    <col min="9022" max="9216" width="8.85546875" style="11"/>
    <col min="9217" max="9217" width="4.5703125" style="11" customWidth="1"/>
    <col min="9218" max="9218" width="7.140625" style="11" customWidth="1"/>
    <col min="9219" max="9219" width="7.7109375" style="11" customWidth="1"/>
    <col min="9220" max="9220" width="8.85546875" style="11" customWidth="1"/>
    <col min="9221" max="9230" width="11.140625" style="11" customWidth="1"/>
    <col min="9231" max="9231" width="4.42578125" style="11" customWidth="1"/>
    <col min="9232" max="9232" width="9.85546875" style="11" customWidth="1"/>
    <col min="9233" max="9277" width="0" style="11" hidden="1" customWidth="1"/>
    <col min="9278" max="9472" width="8.85546875" style="11"/>
    <col min="9473" max="9473" width="4.5703125" style="11" customWidth="1"/>
    <col min="9474" max="9474" width="7.140625" style="11" customWidth="1"/>
    <col min="9475" max="9475" width="7.7109375" style="11" customWidth="1"/>
    <col min="9476" max="9476" width="8.85546875" style="11" customWidth="1"/>
    <col min="9477" max="9486" width="11.140625" style="11" customWidth="1"/>
    <col min="9487" max="9487" width="4.42578125" style="11" customWidth="1"/>
    <col min="9488" max="9488" width="9.85546875" style="11" customWidth="1"/>
    <col min="9489" max="9533" width="0" style="11" hidden="1" customWidth="1"/>
    <col min="9534" max="9728" width="8.85546875" style="11"/>
    <col min="9729" max="9729" width="4.5703125" style="11" customWidth="1"/>
    <col min="9730" max="9730" width="7.140625" style="11" customWidth="1"/>
    <col min="9731" max="9731" width="7.7109375" style="11" customWidth="1"/>
    <col min="9732" max="9732" width="8.85546875" style="11" customWidth="1"/>
    <col min="9733" max="9742" width="11.140625" style="11" customWidth="1"/>
    <col min="9743" max="9743" width="4.42578125" style="11" customWidth="1"/>
    <col min="9744" max="9744" width="9.85546875" style="11" customWidth="1"/>
    <col min="9745" max="9789" width="0" style="11" hidden="1" customWidth="1"/>
    <col min="9790" max="9984" width="8.85546875" style="11"/>
    <col min="9985" max="9985" width="4.5703125" style="11" customWidth="1"/>
    <col min="9986" max="9986" width="7.140625" style="11" customWidth="1"/>
    <col min="9987" max="9987" width="7.7109375" style="11" customWidth="1"/>
    <col min="9988" max="9988" width="8.85546875" style="11" customWidth="1"/>
    <col min="9989" max="9998" width="11.140625" style="11" customWidth="1"/>
    <col min="9999" max="9999" width="4.42578125" style="11" customWidth="1"/>
    <col min="10000" max="10000" width="9.85546875" style="11" customWidth="1"/>
    <col min="10001" max="10045" width="0" style="11" hidden="1" customWidth="1"/>
    <col min="10046" max="10240" width="8.85546875" style="11"/>
    <col min="10241" max="10241" width="4.5703125" style="11" customWidth="1"/>
    <col min="10242" max="10242" width="7.140625" style="11" customWidth="1"/>
    <col min="10243" max="10243" width="7.7109375" style="11" customWidth="1"/>
    <col min="10244" max="10244" width="8.85546875" style="11" customWidth="1"/>
    <col min="10245" max="10254" width="11.140625" style="11" customWidth="1"/>
    <col min="10255" max="10255" width="4.42578125" style="11" customWidth="1"/>
    <col min="10256" max="10256" width="9.85546875" style="11" customWidth="1"/>
    <col min="10257" max="10301" width="0" style="11" hidden="1" customWidth="1"/>
    <col min="10302" max="10496" width="8.85546875" style="11"/>
    <col min="10497" max="10497" width="4.5703125" style="11" customWidth="1"/>
    <col min="10498" max="10498" width="7.140625" style="11" customWidth="1"/>
    <col min="10499" max="10499" width="7.7109375" style="11" customWidth="1"/>
    <col min="10500" max="10500" width="8.85546875" style="11" customWidth="1"/>
    <col min="10501" max="10510" width="11.140625" style="11" customWidth="1"/>
    <col min="10511" max="10511" width="4.42578125" style="11" customWidth="1"/>
    <col min="10512" max="10512" width="9.85546875" style="11" customWidth="1"/>
    <col min="10513" max="10557" width="0" style="11" hidden="1" customWidth="1"/>
    <col min="10558" max="10752" width="8.85546875" style="11"/>
    <col min="10753" max="10753" width="4.5703125" style="11" customWidth="1"/>
    <col min="10754" max="10754" width="7.140625" style="11" customWidth="1"/>
    <col min="10755" max="10755" width="7.7109375" style="11" customWidth="1"/>
    <col min="10756" max="10756" width="8.85546875" style="11" customWidth="1"/>
    <col min="10757" max="10766" width="11.140625" style="11" customWidth="1"/>
    <col min="10767" max="10767" width="4.42578125" style="11" customWidth="1"/>
    <col min="10768" max="10768" width="9.85546875" style="11" customWidth="1"/>
    <col min="10769" max="10813" width="0" style="11" hidden="1" customWidth="1"/>
    <col min="10814" max="11008" width="8.85546875" style="11"/>
    <col min="11009" max="11009" width="4.5703125" style="11" customWidth="1"/>
    <col min="11010" max="11010" width="7.140625" style="11" customWidth="1"/>
    <col min="11011" max="11011" width="7.7109375" style="11" customWidth="1"/>
    <col min="11012" max="11012" width="8.85546875" style="11" customWidth="1"/>
    <col min="11013" max="11022" width="11.140625" style="11" customWidth="1"/>
    <col min="11023" max="11023" width="4.42578125" style="11" customWidth="1"/>
    <col min="11024" max="11024" width="9.85546875" style="11" customWidth="1"/>
    <col min="11025" max="11069" width="0" style="11" hidden="1" customWidth="1"/>
    <col min="11070" max="11264" width="8.85546875" style="11"/>
    <col min="11265" max="11265" width="4.5703125" style="11" customWidth="1"/>
    <col min="11266" max="11266" width="7.140625" style="11" customWidth="1"/>
    <col min="11267" max="11267" width="7.7109375" style="11" customWidth="1"/>
    <col min="11268" max="11268" width="8.85546875" style="11" customWidth="1"/>
    <col min="11269" max="11278" width="11.140625" style="11" customWidth="1"/>
    <col min="11279" max="11279" width="4.42578125" style="11" customWidth="1"/>
    <col min="11280" max="11280" width="9.85546875" style="11" customWidth="1"/>
    <col min="11281" max="11325" width="0" style="11" hidden="1" customWidth="1"/>
    <col min="11326" max="11520" width="8.85546875" style="11"/>
    <col min="11521" max="11521" width="4.5703125" style="11" customWidth="1"/>
    <col min="11522" max="11522" width="7.140625" style="11" customWidth="1"/>
    <col min="11523" max="11523" width="7.7109375" style="11" customWidth="1"/>
    <col min="11524" max="11524" width="8.85546875" style="11" customWidth="1"/>
    <col min="11525" max="11534" width="11.140625" style="11" customWidth="1"/>
    <col min="11535" max="11535" width="4.42578125" style="11" customWidth="1"/>
    <col min="11536" max="11536" width="9.85546875" style="11" customWidth="1"/>
    <col min="11537" max="11581" width="0" style="11" hidden="1" customWidth="1"/>
    <col min="11582" max="11776" width="8.85546875" style="11"/>
    <col min="11777" max="11777" width="4.5703125" style="11" customWidth="1"/>
    <col min="11778" max="11778" width="7.140625" style="11" customWidth="1"/>
    <col min="11779" max="11779" width="7.7109375" style="11" customWidth="1"/>
    <col min="11780" max="11780" width="8.85546875" style="11" customWidth="1"/>
    <col min="11781" max="11790" width="11.140625" style="11" customWidth="1"/>
    <col min="11791" max="11791" width="4.42578125" style="11" customWidth="1"/>
    <col min="11792" max="11792" width="9.85546875" style="11" customWidth="1"/>
    <col min="11793" max="11837" width="0" style="11" hidden="1" customWidth="1"/>
    <col min="11838" max="12032" width="8.85546875" style="11"/>
    <col min="12033" max="12033" width="4.5703125" style="11" customWidth="1"/>
    <col min="12034" max="12034" width="7.140625" style="11" customWidth="1"/>
    <col min="12035" max="12035" width="7.7109375" style="11" customWidth="1"/>
    <col min="12036" max="12036" width="8.85546875" style="11" customWidth="1"/>
    <col min="12037" max="12046" width="11.140625" style="11" customWidth="1"/>
    <col min="12047" max="12047" width="4.42578125" style="11" customWidth="1"/>
    <col min="12048" max="12048" width="9.85546875" style="11" customWidth="1"/>
    <col min="12049" max="12093" width="0" style="11" hidden="1" customWidth="1"/>
    <col min="12094" max="12288" width="8.85546875" style="11"/>
    <col min="12289" max="12289" width="4.5703125" style="11" customWidth="1"/>
    <col min="12290" max="12290" width="7.140625" style="11" customWidth="1"/>
    <col min="12291" max="12291" width="7.7109375" style="11" customWidth="1"/>
    <col min="12292" max="12292" width="8.85546875" style="11" customWidth="1"/>
    <col min="12293" max="12302" width="11.140625" style="11" customWidth="1"/>
    <col min="12303" max="12303" width="4.42578125" style="11" customWidth="1"/>
    <col min="12304" max="12304" width="9.85546875" style="11" customWidth="1"/>
    <col min="12305" max="12349" width="0" style="11" hidden="1" customWidth="1"/>
    <col min="12350" max="12544" width="8.85546875" style="11"/>
    <col min="12545" max="12545" width="4.5703125" style="11" customWidth="1"/>
    <col min="12546" max="12546" width="7.140625" style="11" customWidth="1"/>
    <col min="12547" max="12547" width="7.7109375" style="11" customWidth="1"/>
    <col min="12548" max="12548" width="8.85546875" style="11" customWidth="1"/>
    <col min="12549" max="12558" width="11.140625" style="11" customWidth="1"/>
    <col min="12559" max="12559" width="4.42578125" style="11" customWidth="1"/>
    <col min="12560" max="12560" width="9.85546875" style="11" customWidth="1"/>
    <col min="12561" max="12605" width="0" style="11" hidden="1" customWidth="1"/>
    <col min="12606" max="12800" width="8.85546875" style="11"/>
    <col min="12801" max="12801" width="4.5703125" style="11" customWidth="1"/>
    <col min="12802" max="12802" width="7.140625" style="11" customWidth="1"/>
    <col min="12803" max="12803" width="7.7109375" style="11" customWidth="1"/>
    <col min="12804" max="12804" width="8.85546875" style="11" customWidth="1"/>
    <col min="12805" max="12814" width="11.140625" style="11" customWidth="1"/>
    <col min="12815" max="12815" width="4.42578125" style="11" customWidth="1"/>
    <col min="12816" max="12816" width="9.85546875" style="11" customWidth="1"/>
    <col min="12817" max="12861" width="0" style="11" hidden="1" customWidth="1"/>
    <col min="12862" max="13056" width="8.85546875" style="11"/>
    <col min="13057" max="13057" width="4.5703125" style="11" customWidth="1"/>
    <col min="13058" max="13058" width="7.140625" style="11" customWidth="1"/>
    <col min="13059" max="13059" width="7.7109375" style="11" customWidth="1"/>
    <col min="13060" max="13060" width="8.85546875" style="11" customWidth="1"/>
    <col min="13061" max="13070" width="11.140625" style="11" customWidth="1"/>
    <col min="13071" max="13071" width="4.42578125" style="11" customWidth="1"/>
    <col min="13072" max="13072" width="9.85546875" style="11" customWidth="1"/>
    <col min="13073" max="13117" width="0" style="11" hidden="1" customWidth="1"/>
    <col min="13118" max="13312" width="8.85546875" style="11"/>
    <col min="13313" max="13313" width="4.5703125" style="11" customWidth="1"/>
    <col min="13314" max="13314" width="7.140625" style="11" customWidth="1"/>
    <col min="13315" max="13315" width="7.7109375" style="11" customWidth="1"/>
    <col min="13316" max="13316" width="8.85546875" style="11" customWidth="1"/>
    <col min="13317" max="13326" width="11.140625" style="11" customWidth="1"/>
    <col min="13327" max="13327" width="4.42578125" style="11" customWidth="1"/>
    <col min="13328" max="13328" width="9.85546875" style="11" customWidth="1"/>
    <col min="13329" max="13373" width="0" style="11" hidden="1" customWidth="1"/>
    <col min="13374" max="13568" width="8.85546875" style="11"/>
    <col min="13569" max="13569" width="4.5703125" style="11" customWidth="1"/>
    <col min="13570" max="13570" width="7.140625" style="11" customWidth="1"/>
    <col min="13571" max="13571" width="7.7109375" style="11" customWidth="1"/>
    <col min="13572" max="13572" width="8.85546875" style="11" customWidth="1"/>
    <col min="13573" max="13582" width="11.140625" style="11" customWidth="1"/>
    <col min="13583" max="13583" width="4.42578125" style="11" customWidth="1"/>
    <col min="13584" max="13584" width="9.85546875" style="11" customWidth="1"/>
    <col min="13585" max="13629" width="0" style="11" hidden="1" customWidth="1"/>
    <col min="13630" max="13824" width="8.85546875" style="11"/>
    <col min="13825" max="13825" width="4.5703125" style="11" customWidth="1"/>
    <col min="13826" max="13826" width="7.140625" style="11" customWidth="1"/>
    <col min="13827" max="13827" width="7.7109375" style="11" customWidth="1"/>
    <col min="13828" max="13828" width="8.85546875" style="11" customWidth="1"/>
    <col min="13829" max="13838" width="11.140625" style="11" customWidth="1"/>
    <col min="13839" max="13839" width="4.42578125" style="11" customWidth="1"/>
    <col min="13840" max="13840" width="9.85546875" style="11" customWidth="1"/>
    <col min="13841" max="13885" width="0" style="11" hidden="1" customWidth="1"/>
    <col min="13886" max="14080" width="8.85546875" style="11"/>
    <col min="14081" max="14081" width="4.5703125" style="11" customWidth="1"/>
    <col min="14082" max="14082" width="7.140625" style="11" customWidth="1"/>
    <col min="14083" max="14083" width="7.7109375" style="11" customWidth="1"/>
    <col min="14084" max="14084" width="8.85546875" style="11" customWidth="1"/>
    <col min="14085" max="14094" width="11.140625" style="11" customWidth="1"/>
    <col min="14095" max="14095" width="4.42578125" style="11" customWidth="1"/>
    <col min="14096" max="14096" width="9.85546875" style="11" customWidth="1"/>
    <col min="14097" max="14141" width="0" style="11" hidden="1" customWidth="1"/>
    <col min="14142" max="14336" width="8.85546875" style="11"/>
    <col min="14337" max="14337" width="4.5703125" style="11" customWidth="1"/>
    <col min="14338" max="14338" width="7.140625" style="11" customWidth="1"/>
    <col min="14339" max="14339" width="7.7109375" style="11" customWidth="1"/>
    <col min="14340" max="14340" width="8.85546875" style="11" customWidth="1"/>
    <col min="14341" max="14350" width="11.140625" style="11" customWidth="1"/>
    <col min="14351" max="14351" width="4.42578125" style="11" customWidth="1"/>
    <col min="14352" max="14352" width="9.85546875" style="11" customWidth="1"/>
    <col min="14353" max="14397" width="0" style="11" hidden="1" customWidth="1"/>
    <col min="14398" max="14592" width="8.85546875" style="11"/>
    <col min="14593" max="14593" width="4.5703125" style="11" customWidth="1"/>
    <col min="14594" max="14594" width="7.140625" style="11" customWidth="1"/>
    <col min="14595" max="14595" width="7.7109375" style="11" customWidth="1"/>
    <col min="14596" max="14596" width="8.85546875" style="11" customWidth="1"/>
    <col min="14597" max="14606" width="11.140625" style="11" customWidth="1"/>
    <col min="14607" max="14607" width="4.42578125" style="11" customWidth="1"/>
    <col min="14608" max="14608" width="9.85546875" style="11" customWidth="1"/>
    <col min="14609" max="14653" width="0" style="11" hidden="1" customWidth="1"/>
    <col min="14654" max="14848" width="8.85546875" style="11"/>
    <col min="14849" max="14849" width="4.5703125" style="11" customWidth="1"/>
    <col min="14850" max="14850" width="7.140625" style="11" customWidth="1"/>
    <col min="14851" max="14851" width="7.7109375" style="11" customWidth="1"/>
    <col min="14852" max="14852" width="8.85546875" style="11" customWidth="1"/>
    <col min="14853" max="14862" width="11.140625" style="11" customWidth="1"/>
    <col min="14863" max="14863" width="4.42578125" style="11" customWidth="1"/>
    <col min="14864" max="14864" width="9.85546875" style="11" customWidth="1"/>
    <col min="14865" max="14909" width="0" style="11" hidden="1" customWidth="1"/>
    <col min="14910" max="15104" width="8.85546875" style="11"/>
    <col min="15105" max="15105" width="4.5703125" style="11" customWidth="1"/>
    <col min="15106" max="15106" width="7.140625" style="11" customWidth="1"/>
    <col min="15107" max="15107" width="7.7109375" style="11" customWidth="1"/>
    <col min="15108" max="15108" width="8.85546875" style="11" customWidth="1"/>
    <col min="15109" max="15118" width="11.140625" style="11" customWidth="1"/>
    <col min="15119" max="15119" width="4.42578125" style="11" customWidth="1"/>
    <col min="15120" max="15120" width="9.85546875" style="11" customWidth="1"/>
    <col min="15121" max="15165" width="0" style="11" hidden="1" customWidth="1"/>
    <col min="15166" max="15360" width="8.85546875" style="11"/>
    <col min="15361" max="15361" width="4.5703125" style="11" customWidth="1"/>
    <col min="15362" max="15362" width="7.140625" style="11" customWidth="1"/>
    <col min="15363" max="15363" width="7.7109375" style="11" customWidth="1"/>
    <col min="15364" max="15364" width="8.85546875" style="11" customWidth="1"/>
    <col min="15365" max="15374" width="11.140625" style="11" customWidth="1"/>
    <col min="15375" max="15375" width="4.42578125" style="11" customWidth="1"/>
    <col min="15376" max="15376" width="9.85546875" style="11" customWidth="1"/>
    <col min="15377" max="15421" width="0" style="11" hidden="1" customWidth="1"/>
    <col min="15422" max="15616" width="8.85546875" style="11"/>
    <col min="15617" max="15617" width="4.5703125" style="11" customWidth="1"/>
    <col min="15618" max="15618" width="7.140625" style="11" customWidth="1"/>
    <col min="15619" max="15619" width="7.7109375" style="11" customWidth="1"/>
    <col min="15620" max="15620" width="8.85546875" style="11" customWidth="1"/>
    <col min="15621" max="15630" width="11.140625" style="11" customWidth="1"/>
    <col min="15631" max="15631" width="4.42578125" style="11" customWidth="1"/>
    <col min="15632" max="15632" width="9.85546875" style="11" customWidth="1"/>
    <col min="15633" max="15677" width="0" style="11" hidden="1" customWidth="1"/>
    <col min="15678" max="15872" width="8.85546875" style="11"/>
    <col min="15873" max="15873" width="4.5703125" style="11" customWidth="1"/>
    <col min="15874" max="15874" width="7.140625" style="11" customWidth="1"/>
    <col min="15875" max="15875" width="7.7109375" style="11" customWidth="1"/>
    <col min="15876" max="15876" width="8.85546875" style="11" customWidth="1"/>
    <col min="15877" max="15886" width="11.140625" style="11" customWidth="1"/>
    <col min="15887" max="15887" width="4.42578125" style="11" customWidth="1"/>
    <col min="15888" max="15888" width="9.85546875" style="11" customWidth="1"/>
    <col min="15889" max="15933" width="0" style="11" hidden="1" customWidth="1"/>
    <col min="15934" max="16128" width="8.85546875" style="11"/>
    <col min="16129" max="16129" width="4.5703125" style="11" customWidth="1"/>
    <col min="16130" max="16130" width="7.140625" style="11" customWidth="1"/>
    <col min="16131" max="16131" width="7.7109375" style="11" customWidth="1"/>
    <col min="16132" max="16132" width="8.85546875" style="11" customWidth="1"/>
    <col min="16133" max="16142" width="11.140625" style="11" customWidth="1"/>
    <col min="16143" max="16143" width="4.42578125" style="11" customWidth="1"/>
    <col min="16144" max="16144" width="9.85546875" style="11" customWidth="1"/>
    <col min="16145" max="16189" width="0" style="11" hidden="1" customWidth="1"/>
    <col min="16190" max="16384" width="8.85546875" style="11"/>
  </cols>
  <sheetData>
    <row r="1" spans="1:14" ht="18" x14ac:dyDescent="0.2">
      <c r="A1" s="54"/>
      <c r="B1" s="55"/>
      <c r="C1" s="56" t="s">
        <v>104</v>
      </c>
      <c r="D1" s="57"/>
      <c r="E1" s="57"/>
      <c r="F1" s="57"/>
      <c r="G1" s="57"/>
      <c r="H1" s="57"/>
      <c r="I1" s="57"/>
      <c r="J1" s="57"/>
      <c r="K1" s="57"/>
      <c r="L1" s="57"/>
      <c r="M1" s="57"/>
      <c r="N1" s="58"/>
    </row>
    <row r="2" spans="1:14" x14ac:dyDescent="0.2">
      <c r="A2" s="59"/>
    </row>
    <row r="4" spans="1:14" s="60" customFormat="1" ht="15" x14ac:dyDescent="0.2">
      <c r="D4" s="61" t="s">
        <v>55</v>
      </c>
      <c r="E4" s="62" t="str">
        <f>INDEX(Calculator!J3:J8,Strategy2)</f>
        <v>Snowball (Lowest Balance First)</v>
      </c>
    </row>
    <row r="5" spans="1:14" s="60" customFormat="1" ht="15" x14ac:dyDescent="0.2">
      <c r="D5" s="61" t="s">
        <v>105</v>
      </c>
      <c r="E5" s="1009">
        <f>IF(NOT(snowball2),"Variable",Calculator!C20)</f>
        <v>200</v>
      </c>
      <c r="F5" s="1009"/>
    </row>
    <row r="7" spans="1:14" ht="14.25" thickBot="1" x14ac:dyDescent="0.3">
      <c r="A7" s="63"/>
      <c r="B7" s="64"/>
      <c r="C7" s="64"/>
      <c r="D7" s="65" t="s">
        <v>106</v>
      </c>
      <c r="E7" s="66" t="str">
        <f>IF(ISERROR(#REF!),"",IF(ISBLANK(INDEX(Calculator!$B$8:$B$17,#REF!))," - ",INDEX(Calculator!$B$8:$B$17,#REF!)))</f>
        <v/>
      </c>
      <c r="F7" s="66" t="str">
        <f>IF(ISERROR(#REF!),"",IF(ISBLANK(INDEX(Calculator!$B$8:$B$17,#REF!))," - ",INDEX(Calculator!$B$8:$B$17,#REF!)))</f>
        <v/>
      </c>
      <c r="G7" s="66" t="str">
        <f>IF(ISERROR(#REF!),"",IF(ISBLANK(INDEX(Calculator!$B$8:$B$17,#REF!))," - ",INDEX(Calculator!$B$8:$B$17,#REF!)))</f>
        <v/>
      </c>
      <c r="H7" s="66" t="str">
        <f>IF(ISERROR(#REF!),"",IF(ISBLANK(INDEX(Calculator!$B$8:$B$17,#REF!))," - ",INDEX(Calculator!$B$8:$B$17,#REF!)))</f>
        <v/>
      </c>
      <c r="I7" s="66" t="str">
        <f>IF(ISERROR(#REF!),"",IF(ISBLANK(INDEX(Calculator!$B$8:$B$17,#REF!))," - ",INDEX(Calculator!$B$8:$B$17,#REF!)))</f>
        <v/>
      </c>
      <c r="J7" s="66" t="str">
        <f>IF(ISERROR(#REF!),"",IF(ISBLANK(INDEX(Calculator!$B$8:$B$17,#REF!))," - ",INDEX(Calculator!$B$8:$B$17,#REF!)))</f>
        <v/>
      </c>
      <c r="K7" s="66" t="str">
        <f>IF(ISERROR(#REF!),"",IF(ISBLANK(INDEX(Calculator!$B$8:$B$17,#REF!))," - ",INDEX(Calculator!$B$8:$B$17,#REF!)))</f>
        <v/>
      </c>
      <c r="L7" s="66" t="str">
        <f>IF(ISERROR(#REF!),"",IF(ISBLANK(INDEX(Calculator!$B$8:$B$17,#REF!))," - ",INDEX(Calculator!$B$8:$B$17,#REF!)))</f>
        <v/>
      </c>
      <c r="M7" s="66" t="str">
        <f>IF(ISERROR(#REF!),"",IF(ISBLANK(INDEX(Calculator!$B$8:$B$17,#REF!))," - ",INDEX(Calculator!$B$8:$B$17,#REF!)))</f>
        <v/>
      </c>
      <c r="N7" s="66" t="str">
        <f>IF(ISERROR(#REF!),"",IF(ISBLANK(INDEX(Calculator!$B$8:$B$17,#REF!))," - ",INDEX(Calculator!$B$8:$B$17,#REF!)))</f>
        <v/>
      </c>
    </row>
    <row r="8" spans="1:14" x14ac:dyDescent="0.2">
      <c r="A8" s="67"/>
      <c r="B8" s="68"/>
      <c r="C8" s="68"/>
      <c r="D8" s="69" t="s">
        <v>107</v>
      </c>
      <c r="E8" s="70">
        <f>IF(ISERROR(#REF!),0,INDEX(Calculator!$C$8:$C$17,#REF!))</f>
        <v>0</v>
      </c>
      <c r="F8" s="70">
        <f>IF(ISERROR(#REF!),0,INDEX(Calculator!$C$8:$C$17,#REF!))</f>
        <v>0</v>
      </c>
      <c r="G8" s="70">
        <f>IF(ISERROR(#REF!),0,INDEX(Calculator!$C$8:$C$17,#REF!))</f>
        <v>0</v>
      </c>
      <c r="H8" s="70">
        <f>IF(ISERROR(#REF!),0,INDEX(Calculator!$C$8:$C$17,#REF!))</f>
        <v>0</v>
      </c>
      <c r="I8" s="70">
        <f>IF(ISERROR(#REF!),0,INDEX(Calculator!$C$8:$C$17,#REF!))</f>
        <v>0</v>
      </c>
      <c r="J8" s="70">
        <f>IF(ISERROR(#REF!),0,INDEX(Calculator!$C$8:$C$17,#REF!))</f>
        <v>0</v>
      </c>
      <c r="K8" s="71">
        <f>IF(ISERROR(#REF!),0,INDEX(Calculator!$C$8:$C$17,#REF!))</f>
        <v>0</v>
      </c>
      <c r="L8" s="71">
        <f>IF(ISERROR(#REF!),0,INDEX(Calculator!$C$8:$C$17,#REF!))</f>
        <v>0</v>
      </c>
      <c r="M8" s="71">
        <f>IF(ISERROR(#REF!),0,INDEX(Calculator!$C$8:$C$17,#REF!))</f>
        <v>0</v>
      </c>
      <c r="N8" s="71">
        <f>IF(ISERROR(#REF!),0,INDEX(Calculator!$C$8:$C$17,#REF!))</f>
        <v>0</v>
      </c>
    </row>
    <row r="9" spans="1:14" x14ac:dyDescent="0.2">
      <c r="A9" s="72"/>
      <c r="B9" s="73"/>
      <c r="C9" s="73"/>
      <c r="D9" s="74" t="s">
        <v>108</v>
      </c>
      <c r="E9" s="75">
        <f>IF(ISERROR(#REF!),0,INDEX(Calculator!$D$8:$D$17,#REF!))</f>
        <v>0</v>
      </c>
      <c r="F9" s="75">
        <f>IF(ISERROR(#REF!),0,INDEX(Calculator!$D$8:$D$17,#REF!))</f>
        <v>0</v>
      </c>
      <c r="G9" s="75">
        <f>IF(ISERROR(#REF!),0,INDEX(Calculator!$D$8:$D$17,#REF!))</f>
        <v>0</v>
      </c>
      <c r="H9" s="75">
        <f>IF(ISERROR(#REF!),0,INDEX(Calculator!$D$8:$D$17,#REF!))</f>
        <v>0</v>
      </c>
      <c r="I9" s="75">
        <f>IF(ISERROR(#REF!),0,INDEX(Calculator!$D$8:$D$17,#REF!))</f>
        <v>0</v>
      </c>
      <c r="J9" s="75">
        <f>IF(ISERROR(#REF!),0,INDEX(Calculator!$D$8:$D$17,#REF!))</f>
        <v>0</v>
      </c>
      <c r="K9" s="76">
        <f>IF(ISERROR(#REF!),0,INDEX(Calculator!$D$8:$D$17,#REF!))</f>
        <v>0</v>
      </c>
      <c r="L9" s="76">
        <f>IF(ISERROR(#REF!),0,INDEX(Calculator!$D$8:$D$17,#REF!))</f>
        <v>0</v>
      </c>
      <c r="M9" s="76">
        <f>IF(ISERROR(#REF!),0,INDEX(Calculator!$D$8:$D$17,#REF!))</f>
        <v>0</v>
      </c>
      <c r="N9" s="76">
        <f>IF(ISERROR(#REF!),0,INDEX(Calculator!$D$8:$D$17,#REF!))</f>
        <v>0</v>
      </c>
    </row>
    <row r="10" spans="1:14" x14ac:dyDescent="0.2">
      <c r="A10" s="77"/>
      <c r="B10" s="78"/>
      <c r="C10" s="78"/>
      <c r="D10" s="79" t="s">
        <v>109</v>
      </c>
      <c r="E10" s="80">
        <f>IF(ISERROR(#REF!),0,INDEX(Calculator!$E$8:$E$17,#REF!))</f>
        <v>0</v>
      </c>
      <c r="F10" s="80">
        <f>IF(ISERROR(#REF!),0,INDEX(Calculator!$E$8:$E$17,#REF!))</f>
        <v>0</v>
      </c>
      <c r="G10" s="80">
        <f>IF(ISERROR(#REF!),0,INDEX(Calculator!$E$8:$E$17,#REF!))</f>
        <v>0</v>
      </c>
      <c r="H10" s="80">
        <f>IF(ISERROR(#REF!),0,INDEX(Calculator!$E$8:$E$17,#REF!))</f>
        <v>0</v>
      </c>
      <c r="I10" s="80">
        <f>IF(ISERROR(#REF!),0,INDEX(Calculator!$E$8:$E$17,#REF!))</f>
        <v>0</v>
      </c>
      <c r="J10" s="80">
        <f>IF(ISERROR(#REF!),0,INDEX(Calculator!$E$8:$E$17,#REF!))</f>
        <v>0</v>
      </c>
      <c r="K10" s="81">
        <f>IF(ISERROR(#REF!),0,INDEX(Calculator!$E$8:$E$17,#REF!))</f>
        <v>0</v>
      </c>
      <c r="L10" s="81">
        <f>IF(ISERROR(#REF!),0,INDEX(Calculator!$E$8:$E$17,#REF!))</f>
        <v>0</v>
      </c>
      <c r="M10" s="81">
        <f>IF(ISERROR(#REF!),0,INDEX(Calculator!$E$8:$E$17,#REF!))</f>
        <v>0</v>
      </c>
      <c r="N10" s="81">
        <f>IF(ISERROR(#REF!),0,INDEX(Calculator!$E$8:$E$17,#REF!))</f>
        <v>0</v>
      </c>
    </row>
    <row r="11" spans="1:14" x14ac:dyDescent="0.2">
      <c r="A11" s="77"/>
      <c r="B11" s="78"/>
      <c r="C11" s="78"/>
      <c r="D11" s="79" t="s">
        <v>110</v>
      </c>
      <c r="E11" s="82">
        <f t="array" ref="E11">IF(E8&gt;0,1+MAX((ROW(E21:E525)-ROW(E$21))*(E21:E525&gt;0)),0)</f>
        <v>0</v>
      </c>
      <c r="F11" s="82">
        <f t="array" ref="F11">IF(F8&gt;0,1+MAX((ROW(F21:F525)-ROW(F$21))*(F21:F525&gt;0)),0)</f>
        <v>0</v>
      </c>
      <c r="G11" s="82">
        <f t="array" ref="G11">IF(G8&gt;0,1+MAX((ROW(G21:G525)-ROW(G$21))*(G21:G525&gt;0)),0)</f>
        <v>0</v>
      </c>
      <c r="H11" s="82">
        <f t="array" ref="H11">IF(H8&gt;0,1+MAX((ROW(H21:H525)-ROW(H$21))*(H21:H525&gt;0)),0)</f>
        <v>0</v>
      </c>
      <c r="I11" s="82">
        <f t="array" ref="I11">IF(I8&gt;0,1+MAX((ROW(I21:I525)-ROW(I$21))*(I21:I525&gt;0)),0)</f>
        <v>0</v>
      </c>
      <c r="J11" s="82">
        <f t="array" ref="J11">IF(J8&gt;0,1+MAX((ROW(J21:J525)-ROW(J$21))*(J21:J525&gt;0)),0)</f>
        <v>0</v>
      </c>
      <c r="K11" s="82">
        <f t="array" ref="K11">IF(K8&gt;0,1+MAX((ROW(K21:K525)-ROW(K$21))*(K21:K525&gt;0)),0)</f>
        <v>0</v>
      </c>
      <c r="L11" s="82">
        <f t="array" ref="L11">IF(L8&gt;0,1+MAX((ROW(L21:L525)-ROW(L$21))*(L21:L525&gt;0)),0)</f>
        <v>0</v>
      </c>
      <c r="M11" s="82">
        <f t="array" ref="M11">IF(M8&gt;0,1+MAX((ROW(M21:M525)-ROW(M$21))*(M21:M525&gt;0)),0)</f>
        <v>0</v>
      </c>
      <c r="N11" s="82">
        <f t="array" ref="N11">IF(N8&gt;0,1+MAX((ROW(N21:N525)-ROW(N$21))*(N21:N525&gt;0)),0)</f>
        <v>0</v>
      </c>
    </row>
    <row r="12" spans="1:14" x14ac:dyDescent="0.2">
      <c r="A12" s="77"/>
      <c r="B12" s="78"/>
      <c r="C12" s="78"/>
      <c r="D12" s="79" t="s">
        <v>111</v>
      </c>
      <c r="E12" s="83" t="str">
        <f>IF(E8&gt;0,INDEX($B$21:$B$525,E11),"")</f>
        <v/>
      </c>
      <c r="F12" s="83" t="str">
        <f t="shared" ref="F12:N12" si="0">IF(F8&gt;0,INDEX($B$21:$B$525,F11),"")</f>
        <v/>
      </c>
      <c r="G12" s="83" t="str">
        <f t="shared" si="0"/>
        <v/>
      </c>
      <c r="H12" s="83" t="str">
        <f t="shared" si="0"/>
        <v/>
      </c>
      <c r="I12" s="83" t="str">
        <f t="shared" si="0"/>
        <v/>
      </c>
      <c r="J12" s="83" t="str">
        <f t="shared" si="0"/>
        <v/>
      </c>
      <c r="K12" s="83" t="str">
        <f t="shared" si="0"/>
        <v/>
      </c>
      <c r="L12" s="83" t="str">
        <f t="shared" si="0"/>
        <v/>
      </c>
      <c r="M12" s="83" t="str">
        <f t="shared" si="0"/>
        <v/>
      </c>
      <c r="N12" s="83" t="str">
        <f t="shared" si="0"/>
        <v/>
      </c>
    </row>
    <row r="13" spans="1:14" x14ac:dyDescent="0.2">
      <c r="A13" s="77"/>
      <c r="B13" s="78"/>
      <c r="C13" s="78"/>
      <c r="D13" s="79" t="s">
        <v>112</v>
      </c>
      <c r="E13" s="80">
        <f t="shared" ref="E13:N13" si="1">IF(E380=0,SUM(AB21:AB380),NA())</f>
        <v>0</v>
      </c>
      <c r="F13" s="80">
        <f t="shared" si="1"/>
        <v>0</v>
      </c>
      <c r="G13" s="80">
        <f t="shared" si="1"/>
        <v>0</v>
      </c>
      <c r="H13" s="80">
        <f t="shared" si="1"/>
        <v>0</v>
      </c>
      <c r="I13" s="80">
        <f t="shared" si="1"/>
        <v>0</v>
      </c>
      <c r="J13" s="80">
        <f t="shared" si="1"/>
        <v>0</v>
      </c>
      <c r="K13" s="81">
        <f t="shared" si="1"/>
        <v>0</v>
      </c>
      <c r="L13" s="81">
        <f t="shared" si="1"/>
        <v>0</v>
      </c>
      <c r="M13" s="81">
        <f t="shared" si="1"/>
        <v>0</v>
      </c>
      <c r="N13" s="81">
        <f t="shared" si="1"/>
        <v>0</v>
      </c>
    </row>
    <row r="14" spans="1:14" x14ac:dyDescent="0.2">
      <c r="A14" s="78"/>
      <c r="B14" s="78"/>
      <c r="C14" s="78"/>
      <c r="D14" s="79" t="s">
        <v>113</v>
      </c>
      <c r="E14" s="84" t="str">
        <f>IF(E380&gt;0,"&gt;"&amp;$A$380&amp;" Payments"," . ")</f>
        <v xml:space="preserve"> . </v>
      </c>
      <c r="F14" s="84" t="str">
        <f t="shared" ref="F14:N14" si="2">IF(F380&gt;0,"&gt;"&amp;$A$380&amp;" Payments"," . ")</f>
        <v xml:space="preserve"> . </v>
      </c>
      <c r="G14" s="84" t="str">
        <f t="shared" si="2"/>
        <v xml:space="preserve"> . </v>
      </c>
      <c r="H14" s="84" t="str">
        <f t="shared" si="2"/>
        <v xml:space="preserve"> . </v>
      </c>
      <c r="I14" s="84" t="str">
        <f t="shared" si="2"/>
        <v xml:space="preserve"> . </v>
      </c>
      <c r="J14" s="84" t="str">
        <f t="shared" si="2"/>
        <v xml:space="preserve"> . </v>
      </c>
      <c r="K14" s="84" t="str">
        <f t="shared" si="2"/>
        <v xml:space="preserve"> . </v>
      </c>
      <c r="L14" s="84" t="str">
        <f t="shared" si="2"/>
        <v xml:space="preserve"> . </v>
      </c>
      <c r="M14" s="84" t="str">
        <f t="shared" si="2"/>
        <v xml:space="preserve"> . </v>
      </c>
      <c r="N14" s="84" t="str">
        <f t="shared" si="2"/>
        <v xml:space="preserve"> . </v>
      </c>
    </row>
    <row r="16" spans="1:14" ht="15" x14ac:dyDescent="0.2">
      <c r="D16" s="61" t="s">
        <v>112</v>
      </c>
      <c r="E16" s="1010">
        <f>SUM(E13:N13)</f>
        <v>0</v>
      </c>
      <c r="F16" s="1010"/>
    </row>
    <row r="18" spans="1:61" x14ac:dyDescent="0.2">
      <c r="E18" s="12" t="s">
        <v>114</v>
      </c>
      <c r="Q18" s="12" t="s">
        <v>115</v>
      </c>
      <c r="AB18" s="12" t="s">
        <v>116</v>
      </c>
      <c r="AN18" s="12" t="s">
        <v>117</v>
      </c>
      <c r="AZ18" s="12" t="s">
        <v>118</v>
      </c>
    </row>
    <row r="19" spans="1:61" ht="26.25" thickBot="1" x14ac:dyDescent="0.3">
      <c r="A19" s="85" t="s">
        <v>119</v>
      </c>
      <c r="B19" s="85" t="s">
        <v>120</v>
      </c>
      <c r="C19" s="85" t="s">
        <v>121</v>
      </c>
      <c r="D19" s="85" t="s">
        <v>122</v>
      </c>
      <c r="E19" s="86" t="str">
        <f>E7</f>
        <v/>
      </c>
      <c r="F19" s="86" t="str">
        <f t="shared" ref="F19:N19" si="3">F7</f>
        <v/>
      </c>
      <c r="G19" s="86" t="str">
        <f t="shared" si="3"/>
        <v/>
      </c>
      <c r="H19" s="86" t="str">
        <f t="shared" si="3"/>
        <v/>
      </c>
      <c r="I19" s="86" t="str">
        <f t="shared" si="3"/>
        <v/>
      </c>
      <c r="J19" s="86" t="str">
        <f t="shared" si="3"/>
        <v/>
      </c>
      <c r="K19" s="86" t="str">
        <f t="shared" si="3"/>
        <v/>
      </c>
      <c r="L19" s="86" t="str">
        <f t="shared" si="3"/>
        <v/>
      </c>
      <c r="M19" s="86" t="str">
        <f t="shared" si="3"/>
        <v/>
      </c>
      <c r="N19" s="86" t="str">
        <f t="shared" si="3"/>
        <v/>
      </c>
      <c r="P19" s="87" t="s">
        <v>123</v>
      </c>
      <c r="Q19" s="88" t="str">
        <f t="shared" ref="Q19:Z19" si="4">E19</f>
        <v/>
      </c>
      <c r="R19" s="88" t="str">
        <f t="shared" si="4"/>
        <v/>
      </c>
      <c r="S19" s="88" t="str">
        <f t="shared" si="4"/>
        <v/>
      </c>
      <c r="T19" s="88" t="str">
        <f t="shared" si="4"/>
        <v/>
      </c>
      <c r="U19" s="88" t="str">
        <f t="shared" si="4"/>
        <v/>
      </c>
      <c r="V19" s="88" t="str">
        <f t="shared" si="4"/>
        <v/>
      </c>
      <c r="W19" s="88" t="str">
        <f t="shared" si="4"/>
        <v/>
      </c>
      <c r="X19" s="88" t="str">
        <f t="shared" si="4"/>
        <v/>
      </c>
      <c r="Y19" s="88" t="str">
        <f t="shared" si="4"/>
        <v/>
      </c>
      <c r="Z19" s="88" t="str">
        <f t="shared" si="4"/>
        <v/>
      </c>
      <c r="AB19" s="88" t="str">
        <f t="shared" ref="AB19:AK19" si="5">E19</f>
        <v/>
      </c>
      <c r="AC19" s="88" t="str">
        <f t="shared" si="5"/>
        <v/>
      </c>
      <c r="AD19" s="88" t="str">
        <f t="shared" si="5"/>
        <v/>
      </c>
      <c r="AE19" s="88" t="str">
        <f t="shared" si="5"/>
        <v/>
      </c>
      <c r="AF19" s="88" t="str">
        <f t="shared" si="5"/>
        <v/>
      </c>
      <c r="AG19" s="88" t="str">
        <f t="shared" si="5"/>
        <v/>
      </c>
      <c r="AH19" s="88" t="str">
        <f t="shared" si="5"/>
        <v/>
      </c>
      <c r="AI19" s="88" t="str">
        <f t="shared" si="5"/>
        <v/>
      </c>
      <c r="AJ19" s="88" t="str">
        <f t="shared" si="5"/>
        <v/>
      </c>
      <c r="AK19" s="88" t="str">
        <f t="shared" si="5"/>
        <v/>
      </c>
      <c r="AL19" s="89" t="s">
        <v>124</v>
      </c>
      <c r="AN19" s="88" t="str">
        <f t="shared" ref="AN19:AW19" si="6">E19</f>
        <v/>
      </c>
      <c r="AO19" s="88" t="str">
        <f t="shared" si="6"/>
        <v/>
      </c>
      <c r="AP19" s="88" t="str">
        <f t="shared" si="6"/>
        <v/>
      </c>
      <c r="AQ19" s="88" t="str">
        <f t="shared" si="6"/>
        <v/>
      </c>
      <c r="AR19" s="88" t="str">
        <f t="shared" si="6"/>
        <v/>
      </c>
      <c r="AS19" s="88" t="str">
        <f t="shared" si="6"/>
        <v/>
      </c>
      <c r="AT19" s="88" t="str">
        <f t="shared" si="6"/>
        <v/>
      </c>
      <c r="AU19" s="88" t="str">
        <f t="shared" si="6"/>
        <v/>
      </c>
      <c r="AV19" s="88" t="str">
        <f t="shared" si="6"/>
        <v/>
      </c>
      <c r="AW19" s="88" t="str">
        <f t="shared" si="6"/>
        <v/>
      </c>
      <c r="AX19" s="89" t="s">
        <v>124</v>
      </c>
      <c r="AZ19" s="88" t="str">
        <f t="shared" ref="AZ19:BI19" si="7">E7</f>
        <v/>
      </c>
      <c r="BA19" s="88" t="str">
        <f t="shared" si="7"/>
        <v/>
      </c>
      <c r="BB19" s="88" t="str">
        <f t="shared" si="7"/>
        <v/>
      </c>
      <c r="BC19" s="88" t="str">
        <f t="shared" si="7"/>
        <v/>
      </c>
      <c r="BD19" s="88" t="str">
        <f t="shared" si="7"/>
        <v/>
      </c>
      <c r="BE19" s="88" t="str">
        <f t="shared" si="7"/>
        <v/>
      </c>
      <c r="BF19" s="88" t="str">
        <f t="shared" si="7"/>
        <v/>
      </c>
      <c r="BG19" s="88" t="str">
        <f t="shared" si="7"/>
        <v/>
      </c>
      <c r="BH19" s="88" t="str">
        <f t="shared" si="7"/>
        <v/>
      </c>
      <c r="BI19" s="88" t="str">
        <f t="shared" si="7"/>
        <v/>
      </c>
    </row>
    <row r="20" spans="1:61" x14ac:dyDescent="0.2">
      <c r="A20" s="57"/>
      <c r="B20" s="90">
        <f>Calculator!C4</f>
        <v>45017</v>
      </c>
      <c r="C20" s="91"/>
      <c r="D20" s="91"/>
      <c r="E20" s="57"/>
      <c r="F20" s="57"/>
      <c r="G20" s="57"/>
      <c r="H20" s="57"/>
      <c r="I20" s="57"/>
      <c r="J20" s="57"/>
      <c r="K20" s="57"/>
      <c r="L20" s="57"/>
      <c r="M20" s="57"/>
      <c r="N20" s="57"/>
      <c r="P20" s="92">
        <f>SUM(Q20:Z20)</f>
        <v>0</v>
      </c>
      <c r="Q20" s="92">
        <f t="shared" ref="Q20:Z20" si="8">E8</f>
        <v>0</v>
      </c>
      <c r="R20" s="92">
        <f t="shared" si="8"/>
        <v>0</v>
      </c>
      <c r="S20" s="92">
        <f t="shared" si="8"/>
        <v>0</v>
      </c>
      <c r="T20" s="92">
        <f t="shared" si="8"/>
        <v>0</v>
      </c>
      <c r="U20" s="92">
        <f t="shared" si="8"/>
        <v>0</v>
      </c>
      <c r="V20" s="92">
        <f t="shared" si="8"/>
        <v>0</v>
      </c>
      <c r="W20" s="92">
        <f t="shared" si="8"/>
        <v>0</v>
      </c>
      <c r="X20" s="92">
        <f t="shared" si="8"/>
        <v>0</v>
      </c>
      <c r="Y20" s="92">
        <f t="shared" si="8"/>
        <v>0</v>
      </c>
      <c r="Z20" s="92">
        <f t="shared" si="8"/>
        <v>0</v>
      </c>
      <c r="AB20" s="92"/>
      <c r="AC20" s="92"/>
      <c r="AD20" s="92"/>
      <c r="AE20" s="92"/>
      <c r="AF20" s="92"/>
      <c r="AG20" s="92"/>
      <c r="AH20" s="92"/>
      <c r="AI20" s="92"/>
      <c r="AJ20" s="92"/>
      <c r="AK20" s="92"/>
      <c r="AL20" s="92"/>
      <c r="AN20" s="92"/>
      <c r="AO20" s="92"/>
      <c r="AP20" s="92"/>
      <c r="AQ20" s="92"/>
      <c r="AR20" s="92"/>
      <c r="AS20" s="92"/>
      <c r="AT20" s="92"/>
      <c r="AU20" s="92"/>
      <c r="AV20" s="92"/>
      <c r="AW20" s="92"/>
      <c r="AX20" s="92"/>
      <c r="AZ20" s="92"/>
      <c r="BA20" s="92"/>
      <c r="BB20" s="92"/>
      <c r="BC20" s="92"/>
      <c r="BD20" s="92"/>
      <c r="BE20" s="92"/>
      <c r="BF20" s="92"/>
      <c r="BG20" s="92"/>
      <c r="BH20" s="92"/>
      <c r="BI20" s="92"/>
    </row>
    <row r="21" spans="1:61" ht="11.1" customHeight="1" x14ac:dyDescent="0.2">
      <c r="A21" s="93" t="str">
        <f>IF(SUM(Q20:Z20)&lt;=0,"",A20+1)</f>
        <v/>
      </c>
      <c r="B21" s="94" t="e">
        <f>IF(A21="",NA(),DATE(YEAR(B20),MONTH(B20)+1,1))</f>
        <v>#N/A</v>
      </c>
      <c r="C21" s="95" t="str">
        <f t="shared" ref="C21:C84" si="9">IF(A21="","",IF(snowball2,IF(($E$5-AX21)&lt;0,0,$E$5-AX21),"n/a")+D21)</f>
        <v/>
      </c>
      <c r="D21" s="96"/>
      <c r="E21" s="97">
        <f t="shared" ref="E21:N46" si="10">AN21+AZ21</f>
        <v>0</v>
      </c>
      <c r="F21" s="97">
        <f t="shared" si="10"/>
        <v>0</v>
      </c>
      <c r="G21" s="97">
        <f t="shared" si="10"/>
        <v>0</v>
      </c>
      <c r="H21" s="97">
        <f t="shared" si="10"/>
        <v>0</v>
      </c>
      <c r="I21" s="97">
        <f t="shared" si="10"/>
        <v>0</v>
      </c>
      <c r="J21" s="97">
        <f t="shared" si="10"/>
        <v>0</v>
      </c>
      <c r="K21" s="97">
        <f t="shared" si="10"/>
        <v>0</v>
      </c>
      <c r="L21" s="97">
        <f t="shared" si="10"/>
        <v>0</v>
      </c>
      <c r="M21" s="97">
        <f t="shared" si="10"/>
        <v>0</v>
      </c>
      <c r="N21" s="97">
        <f t="shared" si="10"/>
        <v>0</v>
      </c>
      <c r="O21" s="98"/>
      <c r="P21" s="97">
        <f>SUM(Q21:Z21)</f>
        <v>0</v>
      </c>
      <c r="Q21" s="97">
        <f t="shared" ref="Q21:Z36" si="11">IF(E$8=0,0,ROUND(Q20-(E21-AB21),2))</f>
        <v>0</v>
      </c>
      <c r="R21" s="97">
        <f t="shared" si="11"/>
        <v>0</v>
      </c>
      <c r="S21" s="97">
        <f t="shared" si="11"/>
        <v>0</v>
      </c>
      <c r="T21" s="97">
        <f t="shared" si="11"/>
        <v>0</v>
      </c>
      <c r="U21" s="97">
        <f t="shared" si="11"/>
        <v>0</v>
      </c>
      <c r="V21" s="97">
        <f t="shared" si="11"/>
        <v>0</v>
      </c>
      <c r="W21" s="97">
        <f t="shared" si="11"/>
        <v>0</v>
      </c>
      <c r="X21" s="97">
        <f t="shared" si="11"/>
        <v>0</v>
      </c>
      <c r="Y21" s="97">
        <f t="shared" si="11"/>
        <v>0</v>
      </c>
      <c r="Z21" s="97">
        <f t="shared" si="11"/>
        <v>0</v>
      </c>
      <c r="AB21" s="97">
        <f t="shared" ref="AB21:AK44" si="12">ROUND(Q20*E$9/12,2)</f>
        <v>0</v>
      </c>
      <c r="AC21" s="97">
        <f>ROUND(R20*F$9/12,2)</f>
        <v>0</v>
      </c>
      <c r="AD21" s="97">
        <f t="shared" si="12"/>
        <v>0</v>
      </c>
      <c r="AE21" s="97">
        <f t="shared" si="12"/>
        <v>0</v>
      </c>
      <c r="AF21" s="97">
        <f t="shared" si="12"/>
        <v>0</v>
      </c>
      <c r="AG21" s="97">
        <f t="shared" si="12"/>
        <v>0</v>
      </c>
      <c r="AH21" s="97">
        <f t="shared" si="12"/>
        <v>0</v>
      </c>
      <c r="AI21" s="97">
        <f t="shared" si="12"/>
        <v>0</v>
      </c>
      <c r="AJ21" s="97">
        <f t="shared" si="12"/>
        <v>0</v>
      </c>
      <c r="AK21" s="97">
        <f t="shared" si="12"/>
        <v>0</v>
      </c>
      <c r="AL21" s="99">
        <f>SUM(AB21:AK21)</f>
        <v>0</v>
      </c>
      <c r="AN21" s="97">
        <f t="shared" ref="AN21:AW36" si="13">IF(Q20&gt;0,IF((Q20+AB21)&lt;E$10,Q20+AB21,E$10),0)</f>
        <v>0</v>
      </c>
      <c r="AO21" s="97">
        <f t="shared" si="13"/>
        <v>0</v>
      </c>
      <c r="AP21" s="97">
        <f t="shared" si="13"/>
        <v>0</v>
      </c>
      <c r="AQ21" s="97">
        <f t="shared" si="13"/>
        <v>0</v>
      </c>
      <c r="AR21" s="97">
        <f t="shared" si="13"/>
        <v>0</v>
      </c>
      <c r="AS21" s="97">
        <f t="shared" si="13"/>
        <v>0</v>
      </c>
      <c r="AT21" s="97">
        <f t="shared" si="13"/>
        <v>0</v>
      </c>
      <c r="AU21" s="97">
        <f t="shared" si="13"/>
        <v>0</v>
      </c>
      <c r="AV21" s="97">
        <f t="shared" si="13"/>
        <v>0</v>
      </c>
      <c r="AW21" s="97">
        <f t="shared" si="13"/>
        <v>0</v>
      </c>
      <c r="AX21" s="99">
        <f>SUM(AN21:AW21)</f>
        <v>0</v>
      </c>
      <c r="AZ21" s="100">
        <f t="shared" ref="AZ21:AZ84" si="14">IF(NOT(snowball2),0,IF(Q20&lt;=0,0,IF(AN21+$C21&gt;Q20+AB21,Q20+AB21-AN21,$C21)))</f>
        <v>0</v>
      </c>
      <c r="BA21" s="97">
        <f>IF(NOT(snowball2),0,IF(R20&lt;=0,0,IF($C21&lt;=SUM($AZ21:AZ21),0,IF(AO21+$C21-SUM($AZ21:AZ21)&gt;R20+AC21,R20+AC21-AO21,$C21-SUM($AZ21:AZ21)))))</f>
        <v>0</v>
      </c>
      <c r="BB21" s="97">
        <f>IF(NOT(snowball2),0,IF(S20&lt;=0,0,IF($C21&lt;=SUM($AZ21:BA21),0,IF(AP21+$C21-SUM($AZ21:BA21)&gt;S20+AD21,S20+AD21-AP21,$C21-SUM($AZ21:BA21)))))</f>
        <v>0</v>
      </c>
      <c r="BC21" s="97">
        <f>IF(NOT(snowball2),0,IF(T20&lt;=0,0,IF($C21&lt;=SUM($AZ21:BB21),0,IF(AQ21+$C21-SUM($AZ21:BB21)&gt;T20+AE21,T20+AE21-AQ21,$C21-SUM($AZ21:BB21)))))</f>
        <v>0</v>
      </c>
      <c r="BD21" s="97">
        <f>IF(NOT(snowball2),0,IF(U20&lt;=0,0,IF($C21&lt;=SUM($AZ21:BC21),0,IF(AR21+$C21-SUM($AZ21:BC21)&gt;U20+AF21,U20+AF21-AR21,$C21-SUM($AZ21:BC21)))))</f>
        <v>0</v>
      </c>
      <c r="BE21" s="97">
        <f>IF(NOT(snowball2),0,IF(V20&lt;=0,0,IF($C21&lt;=SUM($AZ21:BD21),0,IF(AS21+$C21-SUM($AZ21:BD21)&gt;V20+AG21,V20+AG21-AS21,$C21-SUM($AZ21:BD21)))))</f>
        <v>0</v>
      </c>
      <c r="BF21" s="97">
        <f>IF(NOT(snowball2),0,IF(W20&lt;=0,0,IF($C21&lt;=SUM($AZ21:BE21),0,IF(AT21+$C21-SUM($AZ21:BE21)&gt;W20+AH21,W20+AH21-AT21,$C21-SUM($AZ21:BE21)))))</f>
        <v>0</v>
      </c>
      <c r="BG21" s="97">
        <f>IF(NOT(snowball2),0,IF(X20&lt;=0,0,IF($C21&lt;=SUM($AZ21:BF21),0,IF(AU21+$C21-SUM($AZ21:BF21)&gt;X20+AI21,X20+AI21-AU21,$C21-SUM($AZ21:BF21)))))</f>
        <v>0</v>
      </c>
      <c r="BH21" s="97">
        <f>IF(NOT(snowball2),0,IF(Y20&lt;=0,0,IF($C21&lt;=SUM($AZ21:BG21),0,IF(AV21+$C21-SUM($AZ21:BG21)&gt;Y20+AJ21,Y20+AJ21-AV21,$C21-SUM($AZ21:BG21)))))</f>
        <v>0</v>
      </c>
      <c r="BI21" s="97">
        <f>IF(NOT(snowball2),0,IF(Z20&lt;=0,0,IF($C21&lt;=SUM($AZ21:BH21),0,IF(AW21+$C21-SUM($AZ21:BH21)&gt;Z20+AK21,Z20+AK21-AW21,$C21-SUM($AZ21:BH21)))))</f>
        <v>0</v>
      </c>
    </row>
    <row r="22" spans="1:61" ht="11.1" customHeight="1" x14ac:dyDescent="0.2">
      <c r="A22" s="93" t="str">
        <f>IF(SUM(Q21:Z21)&lt;=0,"",A21+1)</f>
        <v/>
      </c>
      <c r="B22" s="94" t="e">
        <f t="shared" ref="B22:B85" si="15">IF(A22="",NA(),DATE(YEAR(B21),MONTH(B21)+1,1))</f>
        <v>#N/A</v>
      </c>
      <c r="C22" s="95" t="str">
        <f t="shared" si="9"/>
        <v/>
      </c>
      <c r="D22" s="96"/>
      <c r="E22" s="97">
        <f t="shared" si="10"/>
        <v>0</v>
      </c>
      <c r="F22" s="97">
        <f t="shared" si="10"/>
        <v>0</v>
      </c>
      <c r="G22" s="97">
        <f t="shared" si="10"/>
        <v>0</v>
      </c>
      <c r="H22" s="97">
        <f t="shared" si="10"/>
        <v>0</v>
      </c>
      <c r="I22" s="97">
        <f t="shared" si="10"/>
        <v>0</v>
      </c>
      <c r="J22" s="97">
        <f t="shared" si="10"/>
        <v>0</v>
      </c>
      <c r="K22" s="97">
        <f t="shared" si="10"/>
        <v>0</v>
      </c>
      <c r="L22" s="97">
        <f t="shared" si="10"/>
        <v>0</v>
      </c>
      <c r="M22" s="97">
        <f t="shared" si="10"/>
        <v>0</v>
      </c>
      <c r="N22" s="97">
        <f t="shared" si="10"/>
        <v>0</v>
      </c>
      <c r="O22" s="98"/>
      <c r="P22" s="97">
        <f t="shared" ref="P22:P85" si="16">SUM(Q22:Z22)</f>
        <v>0</v>
      </c>
      <c r="Q22" s="97">
        <f t="shared" si="11"/>
        <v>0</v>
      </c>
      <c r="R22" s="97">
        <f t="shared" si="11"/>
        <v>0</v>
      </c>
      <c r="S22" s="97">
        <f t="shared" si="11"/>
        <v>0</v>
      </c>
      <c r="T22" s="97">
        <f t="shared" si="11"/>
        <v>0</v>
      </c>
      <c r="U22" s="97">
        <f t="shared" si="11"/>
        <v>0</v>
      </c>
      <c r="V22" s="97">
        <f t="shared" si="11"/>
        <v>0</v>
      </c>
      <c r="W22" s="97">
        <f t="shared" si="11"/>
        <v>0</v>
      </c>
      <c r="X22" s="97">
        <f t="shared" si="11"/>
        <v>0</v>
      </c>
      <c r="Y22" s="97">
        <f t="shared" si="11"/>
        <v>0</v>
      </c>
      <c r="Z22" s="97">
        <f t="shared" si="11"/>
        <v>0</v>
      </c>
      <c r="AB22" s="97">
        <f t="shared" si="12"/>
        <v>0</v>
      </c>
      <c r="AC22" s="97">
        <f t="shared" si="12"/>
        <v>0</v>
      </c>
      <c r="AD22" s="97">
        <f t="shared" si="12"/>
        <v>0</v>
      </c>
      <c r="AE22" s="97">
        <f t="shared" si="12"/>
        <v>0</v>
      </c>
      <c r="AF22" s="97">
        <f t="shared" si="12"/>
        <v>0</v>
      </c>
      <c r="AG22" s="97">
        <f t="shared" si="12"/>
        <v>0</v>
      </c>
      <c r="AH22" s="97">
        <f t="shared" si="12"/>
        <v>0</v>
      </c>
      <c r="AI22" s="97">
        <f t="shared" si="12"/>
        <v>0</v>
      </c>
      <c r="AJ22" s="97">
        <f t="shared" si="12"/>
        <v>0</v>
      </c>
      <c r="AK22" s="97">
        <f t="shared" si="12"/>
        <v>0</v>
      </c>
      <c r="AL22" s="99">
        <f t="shared" ref="AL22:AL85" si="17">SUM(AB22:AK22)</f>
        <v>0</v>
      </c>
      <c r="AN22" s="97">
        <f>IF(Q21&gt;0,IF((Q21+AB22)&lt;E$10,Q21+AB22,E$10),0)</f>
        <v>0</v>
      </c>
      <c r="AO22" s="97">
        <f t="shared" si="13"/>
        <v>0</v>
      </c>
      <c r="AP22" s="97">
        <f t="shared" si="13"/>
        <v>0</v>
      </c>
      <c r="AQ22" s="97">
        <f t="shared" si="13"/>
        <v>0</v>
      </c>
      <c r="AR22" s="97">
        <f t="shared" si="13"/>
        <v>0</v>
      </c>
      <c r="AS22" s="97">
        <f t="shared" si="13"/>
        <v>0</v>
      </c>
      <c r="AT22" s="97">
        <f t="shared" si="13"/>
        <v>0</v>
      </c>
      <c r="AU22" s="97">
        <f t="shared" si="13"/>
        <v>0</v>
      </c>
      <c r="AV22" s="97">
        <f t="shared" si="13"/>
        <v>0</v>
      </c>
      <c r="AW22" s="97">
        <f t="shared" si="13"/>
        <v>0</v>
      </c>
      <c r="AX22" s="99">
        <f t="shared" ref="AX22:AX85" si="18">SUM(AN22:AW22)</f>
        <v>0</v>
      </c>
      <c r="AY22" s="99"/>
      <c r="AZ22" s="100">
        <f t="shared" si="14"/>
        <v>0</v>
      </c>
      <c r="BA22" s="97">
        <f>IF(NOT(snowball2),0,IF(R21&lt;=0,0,IF($C22&lt;=SUM($AZ22:AZ22),0,IF(AO22+$C22-SUM($AZ22:AZ22)&gt;R21+AC22,R21+AC22-AO22,$C22-SUM($AZ22:AZ22)))))</f>
        <v>0</v>
      </c>
      <c r="BB22" s="97">
        <f>IF(NOT(snowball2),0,IF(S21&lt;=0,0,IF($C22&lt;=SUM($AZ22:BA22),0,IF(AP22+$C22-SUM($AZ22:BA22)&gt;S21+AD22,S21+AD22-AP22,$C22-SUM($AZ22:BA22)))))</f>
        <v>0</v>
      </c>
      <c r="BC22" s="97">
        <f>IF(NOT(snowball2),0,IF(T21&lt;=0,0,IF($C22&lt;=SUM($AZ22:BB22),0,IF(AQ22+$C22-SUM($AZ22:BB22)&gt;T21+AE22,T21+AE22-AQ22,$C22-SUM($AZ22:BB22)))))</f>
        <v>0</v>
      </c>
      <c r="BD22" s="97">
        <f>IF(NOT(snowball2),0,IF(U21&lt;=0,0,IF($C22&lt;=SUM($AZ22:BC22),0,IF(AR22+$C22-SUM($AZ22:BC22)&gt;U21+AF22,U21+AF22-AR22,$C22-SUM($AZ22:BC22)))))</f>
        <v>0</v>
      </c>
      <c r="BE22" s="97">
        <f>IF(NOT(snowball2),0,IF(V21&lt;=0,0,IF($C22&lt;=SUM($AZ22:BD22),0,IF(AS22+$C22-SUM($AZ22:BD22)&gt;V21+AG22,V21+AG22-AS22,$C22-SUM($AZ22:BD22)))))</f>
        <v>0</v>
      </c>
      <c r="BF22" s="97">
        <f>IF(NOT(snowball2),0,IF(W21&lt;=0,0,IF($C22&lt;=SUM($AZ22:BE22),0,IF(AT22+$C22-SUM($AZ22:BE22)&gt;W21+AH22,W21+AH22-AT22,$C22-SUM($AZ22:BE22)))))</f>
        <v>0</v>
      </c>
      <c r="BG22" s="97">
        <f>IF(NOT(snowball2),0,IF(X21&lt;=0,0,IF($C22&lt;=SUM($AZ22:BF22),0,IF(AU22+$C22-SUM($AZ22:BF22)&gt;X21+AI22,X21+AI22-AU22,$C22-SUM($AZ22:BF22)))))</f>
        <v>0</v>
      </c>
      <c r="BH22" s="97">
        <f>IF(NOT(snowball2),0,IF(Y21&lt;=0,0,IF($C22&lt;=SUM($AZ22:BG22),0,IF(AV22+$C22-SUM($AZ22:BG22)&gt;Y21+AJ22,Y21+AJ22-AV22,$C22-SUM($AZ22:BG22)))))</f>
        <v>0</v>
      </c>
      <c r="BI22" s="97">
        <f>IF(NOT(snowball2),0,IF(Z21&lt;=0,0,IF($C22&lt;=SUM($AZ22:BH22),0,IF(AW22+$C22-SUM($AZ22:BH22)&gt;Z21+AK22,Z21+AK22-AW22,$C22-SUM($AZ22:BH22)))))</f>
        <v>0</v>
      </c>
    </row>
    <row r="23" spans="1:61" ht="11.1" customHeight="1" x14ac:dyDescent="0.2">
      <c r="A23" s="93" t="str">
        <f t="shared" ref="A23:A86" si="19">IF(SUM(Q22:Z22)&lt;=0,"",A22+1)</f>
        <v/>
      </c>
      <c r="B23" s="94" t="e">
        <f t="shared" si="15"/>
        <v>#N/A</v>
      </c>
      <c r="C23" s="95" t="str">
        <f t="shared" si="9"/>
        <v/>
      </c>
      <c r="D23" s="96"/>
      <c r="E23" s="97">
        <f t="shared" si="10"/>
        <v>0</v>
      </c>
      <c r="F23" s="97">
        <f t="shared" si="10"/>
        <v>0</v>
      </c>
      <c r="G23" s="97">
        <f t="shared" si="10"/>
        <v>0</v>
      </c>
      <c r="H23" s="97">
        <f t="shared" si="10"/>
        <v>0</v>
      </c>
      <c r="I23" s="97">
        <f t="shared" si="10"/>
        <v>0</v>
      </c>
      <c r="J23" s="97">
        <f t="shared" si="10"/>
        <v>0</v>
      </c>
      <c r="K23" s="97">
        <f t="shared" si="10"/>
        <v>0</v>
      </c>
      <c r="L23" s="97">
        <f t="shared" si="10"/>
        <v>0</v>
      </c>
      <c r="M23" s="97">
        <f t="shared" si="10"/>
        <v>0</v>
      </c>
      <c r="N23" s="97">
        <f t="shared" si="10"/>
        <v>0</v>
      </c>
      <c r="O23" s="98"/>
      <c r="P23" s="97">
        <f t="shared" si="16"/>
        <v>0</v>
      </c>
      <c r="Q23" s="97">
        <f t="shared" si="11"/>
        <v>0</v>
      </c>
      <c r="R23" s="97">
        <f t="shared" si="11"/>
        <v>0</v>
      </c>
      <c r="S23" s="97">
        <f t="shared" si="11"/>
        <v>0</v>
      </c>
      <c r="T23" s="97">
        <f t="shared" si="11"/>
        <v>0</v>
      </c>
      <c r="U23" s="97">
        <f t="shared" si="11"/>
        <v>0</v>
      </c>
      <c r="V23" s="97">
        <f t="shared" si="11"/>
        <v>0</v>
      </c>
      <c r="W23" s="97">
        <f t="shared" si="11"/>
        <v>0</v>
      </c>
      <c r="X23" s="97">
        <f t="shared" si="11"/>
        <v>0</v>
      </c>
      <c r="Y23" s="97">
        <f t="shared" si="11"/>
        <v>0</v>
      </c>
      <c r="Z23" s="97">
        <f t="shared" si="11"/>
        <v>0</v>
      </c>
      <c r="AB23" s="97">
        <f t="shared" si="12"/>
        <v>0</v>
      </c>
      <c r="AC23" s="97">
        <f t="shared" si="12"/>
        <v>0</v>
      </c>
      <c r="AD23" s="97">
        <f t="shared" si="12"/>
        <v>0</v>
      </c>
      <c r="AE23" s="97">
        <f t="shared" si="12"/>
        <v>0</v>
      </c>
      <c r="AF23" s="97">
        <f t="shared" si="12"/>
        <v>0</v>
      </c>
      <c r="AG23" s="97">
        <f t="shared" si="12"/>
        <v>0</v>
      </c>
      <c r="AH23" s="97">
        <f t="shared" si="12"/>
        <v>0</v>
      </c>
      <c r="AI23" s="97">
        <f t="shared" si="12"/>
        <v>0</v>
      </c>
      <c r="AJ23" s="97">
        <f t="shared" si="12"/>
        <v>0</v>
      </c>
      <c r="AK23" s="97">
        <f t="shared" si="12"/>
        <v>0</v>
      </c>
      <c r="AL23" s="99">
        <f t="shared" si="17"/>
        <v>0</v>
      </c>
      <c r="AN23" s="97">
        <f>IF(Q22&gt;0,IF((Q22+AB23)&lt;E$10,Q22+AB23,E$10),0)</f>
        <v>0</v>
      </c>
      <c r="AO23" s="97">
        <f t="shared" si="13"/>
        <v>0</v>
      </c>
      <c r="AP23" s="97">
        <f t="shared" si="13"/>
        <v>0</v>
      </c>
      <c r="AQ23" s="97">
        <f t="shared" si="13"/>
        <v>0</v>
      </c>
      <c r="AR23" s="97">
        <f t="shared" si="13"/>
        <v>0</v>
      </c>
      <c r="AS23" s="97">
        <f t="shared" si="13"/>
        <v>0</v>
      </c>
      <c r="AT23" s="97">
        <f t="shared" si="13"/>
        <v>0</v>
      </c>
      <c r="AU23" s="97">
        <f t="shared" si="13"/>
        <v>0</v>
      </c>
      <c r="AV23" s="97">
        <f t="shared" si="13"/>
        <v>0</v>
      </c>
      <c r="AW23" s="97">
        <f t="shared" si="13"/>
        <v>0</v>
      </c>
      <c r="AX23" s="99">
        <f t="shared" si="18"/>
        <v>0</v>
      </c>
      <c r="AY23" s="99"/>
      <c r="AZ23" s="100">
        <f t="shared" si="14"/>
        <v>0</v>
      </c>
      <c r="BA23" s="97">
        <f>IF(NOT(snowball2),0,IF(R22&lt;=0,0,IF($C23&lt;=SUM($AZ23:AZ23),0,IF(AO23+$C23-SUM($AZ23:AZ23)&gt;R22+AC23,R22+AC23-AO23,$C23-SUM($AZ23:AZ23)))))</f>
        <v>0</v>
      </c>
      <c r="BB23" s="97">
        <f>IF(NOT(snowball2),0,IF(S22&lt;=0,0,IF($C23&lt;=SUM($AZ23:BA23),0,IF(AP23+$C23-SUM($AZ23:BA23)&gt;S22+AD23,S22+AD23-AP23,$C23-SUM($AZ23:BA23)))))</f>
        <v>0</v>
      </c>
      <c r="BC23" s="97">
        <f>IF(NOT(snowball2),0,IF(T22&lt;=0,0,IF($C23&lt;=SUM($AZ23:BB23),0,IF(AQ23+$C23-SUM($AZ23:BB23)&gt;T22+AE23,T22+AE23-AQ23,$C23-SUM($AZ23:BB23)))))</f>
        <v>0</v>
      </c>
      <c r="BD23" s="97">
        <f>IF(NOT(snowball2),0,IF(U22&lt;=0,0,IF($C23&lt;=SUM($AZ23:BC23),0,IF(AR23+$C23-SUM($AZ23:BC23)&gt;U22+AF23,U22+AF23-AR23,$C23-SUM($AZ23:BC23)))))</f>
        <v>0</v>
      </c>
      <c r="BE23" s="97">
        <f>IF(NOT(snowball2),0,IF(V22&lt;=0,0,IF($C23&lt;=SUM($AZ23:BD23),0,IF(AS23+$C23-SUM($AZ23:BD23)&gt;V22+AG23,V22+AG23-AS23,$C23-SUM($AZ23:BD23)))))</f>
        <v>0</v>
      </c>
      <c r="BF23" s="97">
        <f>IF(NOT(snowball2),0,IF(W22&lt;=0,0,IF($C23&lt;=SUM($AZ23:BE23),0,IF(AT23+$C23-SUM($AZ23:BE23)&gt;W22+AH23,W22+AH23-AT23,$C23-SUM($AZ23:BE23)))))</f>
        <v>0</v>
      </c>
      <c r="BG23" s="97">
        <f>IF(NOT(snowball2),0,IF(X22&lt;=0,0,IF($C23&lt;=SUM($AZ23:BF23),0,IF(AU23+$C23-SUM($AZ23:BF23)&gt;X22+AI23,X22+AI23-AU23,$C23-SUM($AZ23:BF23)))))</f>
        <v>0</v>
      </c>
      <c r="BH23" s="97">
        <f>IF(NOT(snowball2),0,IF(Y22&lt;=0,0,IF($C23&lt;=SUM($AZ23:BG23),0,IF(AV23+$C23-SUM($AZ23:BG23)&gt;Y22+AJ23,Y22+AJ23-AV23,$C23-SUM($AZ23:BG23)))))</f>
        <v>0</v>
      </c>
      <c r="BI23" s="97">
        <f>IF(NOT(snowball2),0,IF(Z22&lt;=0,0,IF($C23&lt;=SUM($AZ23:BH23),0,IF(AW23+$C23-SUM($AZ23:BH23)&gt;Z22+AK23,Z22+AK23-AW23,$C23-SUM($AZ23:BH23)))))</f>
        <v>0</v>
      </c>
    </row>
    <row r="24" spans="1:61" ht="11.1" customHeight="1" x14ac:dyDescent="0.2">
      <c r="A24" s="93" t="str">
        <f t="shared" si="19"/>
        <v/>
      </c>
      <c r="B24" s="94" t="e">
        <f t="shared" si="15"/>
        <v>#N/A</v>
      </c>
      <c r="C24" s="95" t="str">
        <f t="shared" si="9"/>
        <v/>
      </c>
      <c r="D24" s="96"/>
      <c r="E24" s="97">
        <f t="shared" si="10"/>
        <v>0</v>
      </c>
      <c r="F24" s="97">
        <f t="shared" si="10"/>
        <v>0</v>
      </c>
      <c r="G24" s="97">
        <f t="shared" si="10"/>
        <v>0</v>
      </c>
      <c r="H24" s="97">
        <f t="shared" si="10"/>
        <v>0</v>
      </c>
      <c r="I24" s="97">
        <f t="shared" si="10"/>
        <v>0</v>
      </c>
      <c r="J24" s="97">
        <f t="shared" si="10"/>
        <v>0</v>
      </c>
      <c r="K24" s="97">
        <f t="shared" si="10"/>
        <v>0</v>
      </c>
      <c r="L24" s="97">
        <f t="shared" si="10"/>
        <v>0</v>
      </c>
      <c r="M24" s="97">
        <f t="shared" si="10"/>
        <v>0</v>
      </c>
      <c r="N24" s="97">
        <f t="shared" si="10"/>
        <v>0</v>
      </c>
      <c r="O24" s="98"/>
      <c r="P24" s="97">
        <f t="shared" si="16"/>
        <v>0</v>
      </c>
      <c r="Q24" s="97">
        <f t="shared" si="11"/>
        <v>0</v>
      </c>
      <c r="R24" s="97">
        <f t="shared" si="11"/>
        <v>0</v>
      </c>
      <c r="S24" s="97">
        <f t="shared" si="11"/>
        <v>0</v>
      </c>
      <c r="T24" s="97">
        <f t="shared" si="11"/>
        <v>0</v>
      </c>
      <c r="U24" s="97">
        <f t="shared" si="11"/>
        <v>0</v>
      </c>
      <c r="V24" s="97">
        <f t="shared" si="11"/>
        <v>0</v>
      </c>
      <c r="W24" s="97">
        <f t="shared" si="11"/>
        <v>0</v>
      </c>
      <c r="X24" s="97">
        <f t="shared" si="11"/>
        <v>0</v>
      </c>
      <c r="Y24" s="97">
        <f t="shared" si="11"/>
        <v>0</v>
      </c>
      <c r="Z24" s="97">
        <f t="shared" si="11"/>
        <v>0</v>
      </c>
      <c r="AA24" s="101"/>
      <c r="AB24" s="97">
        <f t="shared" si="12"/>
        <v>0</v>
      </c>
      <c r="AC24" s="97">
        <f t="shared" si="12"/>
        <v>0</v>
      </c>
      <c r="AD24" s="97">
        <f t="shared" si="12"/>
        <v>0</v>
      </c>
      <c r="AE24" s="97">
        <f t="shared" si="12"/>
        <v>0</v>
      </c>
      <c r="AF24" s="97">
        <f t="shared" si="12"/>
        <v>0</v>
      </c>
      <c r="AG24" s="97">
        <f t="shared" si="12"/>
        <v>0</v>
      </c>
      <c r="AH24" s="97">
        <f t="shared" si="12"/>
        <v>0</v>
      </c>
      <c r="AI24" s="97">
        <f t="shared" si="12"/>
        <v>0</v>
      </c>
      <c r="AJ24" s="97">
        <f t="shared" si="12"/>
        <v>0</v>
      </c>
      <c r="AK24" s="97">
        <f t="shared" si="12"/>
        <v>0</v>
      </c>
      <c r="AL24" s="99">
        <f t="shared" si="17"/>
        <v>0</v>
      </c>
      <c r="AM24" s="102"/>
      <c r="AN24" s="97">
        <f t="shared" si="13"/>
        <v>0</v>
      </c>
      <c r="AO24" s="97">
        <f t="shared" si="13"/>
        <v>0</v>
      </c>
      <c r="AP24" s="97">
        <f t="shared" si="13"/>
        <v>0</v>
      </c>
      <c r="AQ24" s="97">
        <f t="shared" si="13"/>
        <v>0</v>
      </c>
      <c r="AR24" s="97">
        <f t="shared" si="13"/>
        <v>0</v>
      </c>
      <c r="AS24" s="97">
        <f t="shared" si="13"/>
        <v>0</v>
      </c>
      <c r="AT24" s="97">
        <f t="shared" si="13"/>
        <v>0</v>
      </c>
      <c r="AU24" s="97">
        <f t="shared" si="13"/>
        <v>0</v>
      </c>
      <c r="AV24" s="97">
        <f t="shared" si="13"/>
        <v>0</v>
      </c>
      <c r="AW24" s="97">
        <f t="shared" si="13"/>
        <v>0</v>
      </c>
      <c r="AX24" s="99">
        <f t="shared" si="18"/>
        <v>0</v>
      </c>
      <c r="AY24" s="99"/>
      <c r="AZ24" s="100">
        <f t="shared" si="14"/>
        <v>0</v>
      </c>
      <c r="BA24" s="97">
        <f>IF(NOT(snowball2),0,IF(R23&lt;=0,0,IF($C24&lt;=SUM($AZ24:AZ24),0,IF(AO24+$C24-SUM($AZ24:AZ24)&gt;R23+AC24,R23+AC24-AO24,$C24-SUM($AZ24:AZ24)))))</f>
        <v>0</v>
      </c>
      <c r="BB24" s="97">
        <f>IF(NOT(snowball2),0,IF(S23&lt;=0,0,IF($C24&lt;=SUM($AZ24:BA24),0,IF(AP24+$C24-SUM($AZ24:BA24)&gt;S23+AD24,S23+AD24-AP24,$C24-SUM($AZ24:BA24)))))</f>
        <v>0</v>
      </c>
      <c r="BC24" s="97">
        <f>IF(NOT(snowball2),0,IF(T23&lt;=0,0,IF($C24&lt;=SUM($AZ24:BB24),0,IF(AQ24+$C24-SUM($AZ24:BB24)&gt;T23+AE24,T23+AE24-AQ24,$C24-SUM($AZ24:BB24)))))</f>
        <v>0</v>
      </c>
      <c r="BD24" s="97">
        <f>IF(NOT(snowball2),0,IF(U23&lt;=0,0,IF($C24&lt;=SUM($AZ24:BC24),0,IF(AR24+$C24-SUM($AZ24:BC24)&gt;U23+AF24,U23+AF24-AR24,$C24-SUM($AZ24:BC24)))))</f>
        <v>0</v>
      </c>
      <c r="BE24" s="97">
        <f>IF(NOT(snowball2),0,IF(V23&lt;=0,0,IF($C24&lt;=SUM($AZ24:BD24),0,IF(AS24+$C24-SUM($AZ24:BD24)&gt;V23+AG24,V23+AG24-AS24,$C24-SUM($AZ24:BD24)))))</f>
        <v>0</v>
      </c>
      <c r="BF24" s="97">
        <f>IF(NOT(snowball2),0,IF(W23&lt;=0,0,IF($C24&lt;=SUM($AZ24:BE24),0,IF(AT24+$C24-SUM($AZ24:BE24)&gt;W23+AH24,W23+AH24-AT24,$C24-SUM($AZ24:BE24)))))</f>
        <v>0</v>
      </c>
      <c r="BG24" s="97">
        <f>IF(NOT(snowball2),0,IF(X23&lt;=0,0,IF($C24&lt;=SUM($AZ24:BF24),0,IF(AU24+$C24-SUM($AZ24:BF24)&gt;X23+AI24,X23+AI24-AU24,$C24-SUM($AZ24:BF24)))))</f>
        <v>0</v>
      </c>
      <c r="BH24" s="97">
        <f>IF(NOT(snowball2),0,IF(Y23&lt;=0,0,IF($C24&lt;=SUM($AZ24:BG24),0,IF(AV24+$C24-SUM($AZ24:BG24)&gt;Y23+AJ24,Y23+AJ24-AV24,$C24-SUM($AZ24:BG24)))))</f>
        <v>0</v>
      </c>
      <c r="BI24" s="97">
        <f>IF(NOT(snowball2),0,IF(Z23&lt;=0,0,IF($C24&lt;=SUM($AZ24:BH24),0,IF(AW24+$C24-SUM($AZ24:BH24)&gt;Z23+AK24,Z23+AK24-AW24,$C24-SUM($AZ24:BH24)))))</f>
        <v>0</v>
      </c>
    </row>
    <row r="25" spans="1:61" ht="11.1" customHeight="1" x14ac:dyDescent="0.2">
      <c r="A25" s="93" t="str">
        <f t="shared" si="19"/>
        <v/>
      </c>
      <c r="B25" s="94" t="e">
        <f t="shared" si="15"/>
        <v>#N/A</v>
      </c>
      <c r="C25" s="95" t="str">
        <f t="shared" si="9"/>
        <v/>
      </c>
      <c r="D25" s="96"/>
      <c r="E25" s="97">
        <f t="shared" si="10"/>
        <v>0</v>
      </c>
      <c r="F25" s="97">
        <f t="shared" si="10"/>
        <v>0</v>
      </c>
      <c r="G25" s="97">
        <f t="shared" si="10"/>
        <v>0</v>
      </c>
      <c r="H25" s="97">
        <f t="shared" si="10"/>
        <v>0</v>
      </c>
      <c r="I25" s="97">
        <f t="shared" si="10"/>
        <v>0</v>
      </c>
      <c r="J25" s="97">
        <f t="shared" si="10"/>
        <v>0</v>
      </c>
      <c r="K25" s="97">
        <f t="shared" si="10"/>
        <v>0</v>
      </c>
      <c r="L25" s="97">
        <f t="shared" si="10"/>
        <v>0</v>
      </c>
      <c r="M25" s="97">
        <f t="shared" si="10"/>
        <v>0</v>
      </c>
      <c r="N25" s="97">
        <f t="shared" si="10"/>
        <v>0</v>
      </c>
      <c r="O25" s="98"/>
      <c r="P25" s="97">
        <f t="shared" si="16"/>
        <v>0</v>
      </c>
      <c r="Q25" s="97">
        <f t="shared" si="11"/>
        <v>0</v>
      </c>
      <c r="R25" s="97">
        <f t="shared" si="11"/>
        <v>0</v>
      </c>
      <c r="S25" s="97">
        <f t="shared" si="11"/>
        <v>0</v>
      </c>
      <c r="T25" s="97">
        <f t="shared" si="11"/>
        <v>0</v>
      </c>
      <c r="U25" s="97">
        <f t="shared" si="11"/>
        <v>0</v>
      </c>
      <c r="V25" s="97">
        <f t="shared" si="11"/>
        <v>0</v>
      </c>
      <c r="W25" s="97">
        <f t="shared" si="11"/>
        <v>0</v>
      </c>
      <c r="X25" s="97">
        <f t="shared" si="11"/>
        <v>0</v>
      </c>
      <c r="Y25" s="97">
        <f t="shared" si="11"/>
        <v>0</v>
      </c>
      <c r="Z25" s="97">
        <f t="shared" si="11"/>
        <v>0</v>
      </c>
      <c r="AA25" s="101"/>
      <c r="AB25" s="97">
        <f t="shared" si="12"/>
        <v>0</v>
      </c>
      <c r="AC25" s="97">
        <f t="shared" si="12"/>
        <v>0</v>
      </c>
      <c r="AD25" s="97">
        <f t="shared" si="12"/>
        <v>0</v>
      </c>
      <c r="AE25" s="97">
        <f t="shared" si="12"/>
        <v>0</v>
      </c>
      <c r="AF25" s="97">
        <f t="shared" si="12"/>
        <v>0</v>
      </c>
      <c r="AG25" s="97">
        <f t="shared" si="12"/>
        <v>0</v>
      </c>
      <c r="AH25" s="97">
        <f t="shared" si="12"/>
        <v>0</v>
      </c>
      <c r="AI25" s="97">
        <f t="shared" si="12"/>
        <v>0</v>
      </c>
      <c r="AJ25" s="97">
        <f t="shared" si="12"/>
        <v>0</v>
      </c>
      <c r="AK25" s="97">
        <f t="shared" si="12"/>
        <v>0</v>
      </c>
      <c r="AL25" s="99">
        <f t="shared" si="17"/>
        <v>0</v>
      </c>
      <c r="AM25" s="102"/>
      <c r="AN25" s="97">
        <f t="shared" si="13"/>
        <v>0</v>
      </c>
      <c r="AO25" s="97">
        <f t="shared" si="13"/>
        <v>0</v>
      </c>
      <c r="AP25" s="97">
        <f t="shared" si="13"/>
        <v>0</v>
      </c>
      <c r="AQ25" s="97">
        <f t="shared" si="13"/>
        <v>0</v>
      </c>
      <c r="AR25" s="97">
        <f t="shared" si="13"/>
        <v>0</v>
      </c>
      <c r="AS25" s="97">
        <f t="shared" si="13"/>
        <v>0</v>
      </c>
      <c r="AT25" s="97">
        <f t="shared" si="13"/>
        <v>0</v>
      </c>
      <c r="AU25" s="97">
        <f t="shared" si="13"/>
        <v>0</v>
      </c>
      <c r="AV25" s="97">
        <f t="shared" si="13"/>
        <v>0</v>
      </c>
      <c r="AW25" s="97">
        <f t="shared" si="13"/>
        <v>0</v>
      </c>
      <c r="AX25" s="99">
        <f t="shared" si="18"/>
        <v>0</v>
      </c>
      <c r="AY25" s="99"/>
      <c r="AZ25" s="100">
        <f t="shared" si="14"/>
        <v>0</v>
      </c>
      <c r="BA25" s="97">
        <f>IF(NOT(snowball2),0,IF(R24&lt;=0,0,IF($C25&lt;=SUM($AZ25:AZ25),0,IF(AO25+$C25-SUM($AZ25:AZ25)&gt;R24+AC25,R24+AC25-AO25,$C25-SUM($AZ25:AZ25)))))</f>
        <v>0</v>
      </c>
      <c r="BB25" s="97">
        <f>IF(NOT(snowball2),0,IF(S24&lt;=0,0,IF($C25&lt;=SUM($AZ25:BA25),0,IF(AP25+$C25-SUM($AZ25:BA25)&gt;S24+AD25,S24+AD25-AP25,$C25-SUM($AZ25:BA25)))))</f>
        <v>0</v>
      </c>
      <c r="BC25" s="97">
        <f>IF(NOT(snowball2),0,IF(T24&lt;=0,0,IF($C25&lt;=SUM($AZ25:BB25),0,IF(AQ25+$C25-SUM($AZ25:BB25)&gt;T24+AE25,T24+AE25-AQ25,$C25-SUM($AZ25:BB25)))))</f>
        <v>0</v>
      </c>
      <c r="BD25" s="97">
        <f>IF(NOT(snowball2),0,IF(U24&lt;=0,0,IF($C25&lt;=SUM($AZ25:BC25),0,IF(AR25+$C25-SUM($AZ25:BC25)&gt;U24+AF25,U24+AF25-AR25,$C25-SUM($AZ25:BC25)))))</f>
        <v>0</v>
      </c>
      <c r="BE25" s="97">
        <f>IF(NOT(snowball2),0,IF(V24&lt;=0,0,IF($C25&lt;=SUM($AZ25:BD25),0,IF(AS25+$C25-SUM($AZ25:BD25)&gt;V24+AG25,V24+AG25-AS25,$C25-SUM($AZ25:BD25)))))</f>
        <v>0</v>
      </c>
      <c r="BF25" s="97">
        <f>IF(NOT(snowball2),0,IF(W24&lt;=0,0,IF($C25&lt;=SUM($AZ25:BE25),0,IF(AT25+$C25-SUM($AZ25:BE25)&gt;W24+AH25,W24+AH25-AT25,$C25-SUM($AZ25:BE25)))))</f>
        <v>0</v>
      </c>
      <c r="BG25" s="97">
        <f>IF(NOT(snowball2),0,IF(X24&lt;=0,0,IF($C25&lt;=SUM($AZ25:BF25),0,IF(AU25+$C25-SUM($AZ25:BF25)&gt;X24+AI25,X24+AI25-AU25,$C25-SUM($AZ25:BF25)))))</f>
        <v>0</v>
      </c>
      <c r="BH25" s="97">
        <f>IF(NOT(snowball2),0,IF(Y24&lt;=0,0,IF($C25&lt;=SUM($AZ25:BG25),0,IF(AV25+$C25-SUM($AZ25:BG25)&gt;Y24+AJ25,Y24+AJ25-AV25,$C25-SUM($AZ25:BG25)))))</f>
        <v>0</v>
      </c>
      <c r="BI25" s="97">
        <f>IF(NOT(snowball2),0,IF(Z24&lt;=0,0,IF($C25&lt;=SUM($AZ25:BH25),0,IF(AW25+$C25-SUM($AZ25:BH25)&gt;Z24+AK25,Z24+AK25-AW25,$C25-SUM($AZ25:BH25)))))</f>
        <v>0</v>
      </c>
    </row>
    <row r="26" spans="1:61" ht="11.1" customHeight="1" x14ac:dyDescent="0.2">
      <c r="A26" s="93" t="str">
        <f t="shared" si="19"/>
        <v/>
      </c>
      <c r="B26" s="94" t="e">
        <f t="shared" si="15"/>
        <v>#N/A</v>
      </c>
      <c r="C26" s="95" t="str">
        <f t="shared" si="9"/>
        <v/>
      </c>
      <c r="D26" s="96"/>
      <c r="E26" s="97">
        <f t="shared" si="10"/>
        <v>0</v>
      </c>
      <c r="F26" s="97">
        <f t="shared" si="10"/>
        <v>0</v>
      </c>
      <c r="G26" s="97">
        <f t="shared" si="10"/>
        <v>0</v>
      </c>
      <c r="H26" s="97">
        <f t="shared" si="10"/>
        <v>0</v>
      </c>
      <c r="I26" s="97">
        <f t="shared" si="10"/>
        <v>0</v>
      </c>
      <c r="J26" s="97">
        <f t="shared" si="10"/>
        <v>0</v>
      </c>
      <c r="K26" s="97">
        <f t="shared" si="10"/>
        <v>0</v>
      </c>
      <c r="L26" s="97">
        <f t="shared" si="10"/>
        <v>0</v>
      </c>
      <c r="M26" s="97">
        <f t="shared" si="10"/>
        <v>0</v>
      </c>
      <c r="N26" s="97">
        <f t="shared" si="10"/>
        <v>0</v>
      </c>
      <c r="O26" s="98"/>
      <c r="P26" s="97">
        <f t="shared" si="16"/>
        <v>0</v>
      </c>
      <c r="Q26" s="97">
        <f t="shared" si="11"/>
        <v>0</v>
      </c>
      <c r="R26" s="97">
        <f t="shared" si="11"/>
        <v>0</v>
      </c>
      <c r="S26" s="97">
        <f t="shared" si="11"/>
        <v>0</v>
      </c>
      <c r="T26" s="97">
        <f t="shared" si="11"/>
        <v>0</v>
      </c>
      <c r="U26" s="97">
        <f t="shared" si="11"/>
        <v>0</v>
      </c>
      <c r="V26" s="97">
        <f t="shared" si="11"/>
        <v>0</v>
      </c>
      <c r="W26" s="97">
        <f t="shared" si="11"/>
        <v>0</v>
      </c>
      <c r="X26" s="97">
        <f t="shared" si="11"/>
        <v>0</v>
      </c>
      <c r="Y26" s="97">
        <f t="shared" si="11"/>
        <v>0</v>
      </c>
      <c r="Z26" s="97">
        <f t="shared" si="11"/>
        <v>0</v>
      </c>
      <c r="AA26" s="101"/>
      <c r="AB26" s="97">
        <f t="shared" si="12"/>
        <v>0</v>
      </c>
      <c r="AC26" s="97">
        <f t="shared" si="12"/>
        <v>0</v>
      </c>
      <c r="AD26" s="97">
        <f t="shared" si="12"/>
        <v>0</v>
      </c>
      <c r="AE26" s="97">
        <f t="shared" si="12"/>
        <v>0</v>
      </c>
      <c r="AF26" s="97">
        <f t="shared" si="12"/>
        <v>0</v>
      </c>
      <c r="AG26" s="97">
        <f t="shared" si="12"/>
        <v>0</v>
      </c>
      <c r="AH26" s="97">
        <f t="shared" si="12"/>
        <v>0</v>
      </c>
      <c r="AI26" s="97">
        <f t="shared" si="12"/>
        <v>0</v>
      </c>
      <c r="AJ26" s="97">
        <f t="shared" si="12"/>
        <v>0</v>
      </c>
      <c r="AK26" s="97">
        <f t="shared" si="12"/>
        <v>0</v>
      </c>
      <c r="AL26" s="99">
        <f t="shared" si="17"/>
        <v>0</v>
      </c>
      <c r="AM26" s="102"/>
      <c r="AN26" s="97">
        <f t="shared" si="13"/>
        <v>0</v>
      </c>
      <c r="AO26" s="97">
        <f t="shared" si="13"/>
        <v>0</v>
      </c>
      <c r="AP26" s="97">
        <f t="shared" si="13"/>
        <v>0</v>
      </c>
      <c r="AQ26" s="97">
        <f t="shared" si="13"/>
        <v>0</v>
      </c>
      <c r="AR26" s="97">
        <f t="shared" si="13"/>
        <v>0</v>
      </c>
      <c r="AS26" s="97">
        <f t="shared" si="13"/>
        <v>0</v>
      </c>
      <c r="AT26" s="97">
        <f t="shared" si="13"/>
        <v>0</v>
      </c>
      <c r="AU26" s="97">
        <f t="shared" si="13"/>
        <v>0</v>
      </c>
      <c r="AV26" s="97">
        <f t="shared" si="13"/>
        <v>0</v>
      </c>
      <c r="AW26" s="97">
        <f t="shared" si="13"/>
        <v>0</v>
      </c>
      <c r="AX26" s="99">
        <f t="shared" si="18"/>
        <v>0</v>
      </c>
      <c r="AY26" s="99"/>
      <c r="AZ26" s="100">
        <f t="shared" si="14"/>
        <v>0</v>
      </c>
      <c r="BA26" s="97">
        <f>IF(NOT(snowball2),0,IF(R25&lt;=0,0,IF($C26&lt;=SUM($AZ26:AZ26),0,IF(AO26+$C26-SUM($AZ26:AZ26)&gt;R25+AC26,R25+AC26-AO26,$C26-SUM($AZ26:AZ26)))))</f>
        <v>0</v>
      </c>
      <c r="BB26" s="97">
        <f>IF(NOT(snowball2),0,IF(S25&lt;=0,0,IF($C26&lt;=SUM($AZ26:BA26),0,IF(AP26+$C26-SUM($AZ26:BA26)&gt;S25+AD26,S25+AD26-AP26,$C26-SUM($AZ26:BA26)))))</f>
        <v>0</v>
      </c>
      <c r="BC26" s="97">
        <f>IF(NOT(snowball2),0,IF(T25&lt;=0,0,IF($C26&lt;=SUM($AZ26:BB26),0,IF(AQ26+$C26-SUM($AZ26:BB26)&gt;T25+AE26,T25+AE26-AQ26,$C26-SUM($AZ26:BB26)))))</f>
        <v>0</v>
      </c>
      <c r="BD26" s="97">
        <f>IF(NOT(snowball2),0,IF(U25&lt;=0,0,IF($C26&lt;=SUM($AZ26:BC26),0,IF(AR26+$C26-SUM($AZ26:BC26)&gt;U25+AF26,U25+AF26-AR26,$C26-SUM($AZ26:BC26)))))</f>
        <v>0</v>
      </c>
      <c r="BE26" s="97">
        <f>IF(NOT(snowball2),0,IF(V25&lt;=0,0,IF($C26&lt;=SUM($AZ26:BD26),0,IF(AS26+$C26-SUM($AZ26:BD26)&gt;V25+AG26,V25+AG26-AS26,$C26-SUM($AZ26:BD26)))))</f>
        <v>0</v>
      </c>
      <c r="BF26" s="97">
        <f>IF(NOT(snowball2),0,IF(W25&lt;=0,0,IF($C26&lt;=SUM($AZ26:BE26),0,IF(AT26+$C26-SUM($AZ26:BE26)&gt;W25+AH26,W25+AH26-AT26,$C26-SUM($AZ26:BE26)))))</f>
        <v>0</v>
      </c>
      <c r="BG26" s="97">
        <f>IF(NOT(snowball2),0,IF(X25&lt;=0,0,IF($C26&lt;=SUM($AZ26:BF26),0,IF(AU26+$C26-SUM($AZ26:BF26)&gt;X25+AI26,X25+AI26-AU26,$C26-SUM($AZ26:BF26)))))</f>
        <v>0</v>
      </c>
      <c r="BH26" s="97">
        <f>IF(NOT(snowball2),0,IF(Y25&lt;=0,0,IF($C26&lt;=SUM($AZ26:BG26),0,IF(AV26+$C26-SUM($AZ26:BG26)&gt;Y25+AJ26,Y25+AJ26-AV26,$C26-SUM($AZ26:BG26)))))</f>
        <v>0</v>
      </c>
      <c r="BI26" s="97">
        <f>IF(NOT(snowball2),0,IF(Z25&lt;=0,0,IF($C26&lt;=SUM($AZ26:BH26),0,IF(AW26+$C26-SUM($AZ26:BH26)&gt;Z25+AK26,Z25+AK26-AW26,$C26-SUM($AZ26:BH26)))))</f>
        <v>0</v>
      </c>
    </row>
    <row r="27" spans="1:61" ht="11.1" customHeight="1" x14ac:dyDescent="0.2">
      <c r="A27" s="93" t="str">
        <f t="shared" si="19"/>
        <v/>
      </c>
      <c r="B27" s="94" t="e">
        <f t="shared" si="15"/>
        <v>#N/A</v>
      </c>
      <c r="C27" s="95" t="str">
        <f t="shared" si="9"/>
        <v/>
      </c>
      <c r="D27" s="96"/>
      <c r="E27" s="97">
        <f t="shared" si="10"/>
        <v>0</v>
      </c>
      <c r="F27" s="97">
        <f t="shared" si="10"/>
        <v>0</v>
      </c>
      <c r="G27" s="97">
        <f t="shared" si="10"/>
        <v>0</v>
      </c>
      <c r="H27" s="97">
        <f t="shared" si="10"/>
        <v>0</v>
      </c>
      <c r="I27" s="97">
        <f t="shared" si="10"/>
        <v>0</v>
      </c>
      <c r="J27" s="97">
        <f t="shared" si="10"/>
        <v>0</v>
      </c>
      <c r="K27" s="97">
        <f t="shared" si="10"/>
        <v>0</v>
      </c>
      <c r="L27" s="97">
        <f t="shared" si="10"/>
        <v>0</v>
      </c>
      <c r="M27" s="97">
        <f t="shared" si="10"/>
        <v>0</v>
      </c>
      <c r="N27" s="97">
        <f t="shared" si="10"/>
        <v>0</v>
      </c>
      <c r="O27" s="98"/>
      <c r="P27" s="97">
        <f t="shared" si="16"/>
        <v>0</v>
      </c>
      <c r="Q27" s="97">
        <f t="shared" si="11"/>
        <v>0</v>
      </c>
      <c r="R27" s="97">
        <f t="shared" si="11"/>
        <v>0</v>
      </c>
      <c r="S27" s="97">
        <f t="shared" si="11"/>
        <v>0</v>
      </c>
      <c r="T27" s="97">
        <f t="shared" si="11"/>
        <v>0</v>
      </c>
      <c r="U27" s="97">
        <f t="shared" si="11"/>
        <v>0</v>
      </c>
      <c r="V27" s="97">
        <f t="shared" si="11"/>
        <v>0</v>
      </c>
      <c r="W27" s="97">
        <f t="shared" si="11"/>
        <v>0</v>
      </c>
      <c r="X27" s="97">
        <f t="shared" si="11"/>
        <v>0</v>
      </c>
      <c r="Y27" s="97">
        <f t="shared" si="11"/>
        <v>0</v>
      </c>
      <c r="Z27" s="97">
        <f t="shared" si="11"/>
        <v>0</v>
      </c>
      <c r="AA27" s="101"/>
      <c r="AB27" s="97">
        <f t="shared" si="12"/>
        <v>0</v>
      </c>
      <c r="AC27" s="97">
        <f t="shared" si="12"/>
        <v>0</v>
      </c>
      <c r="AD27" s="97">
        <f t="shared" si="12"/>
        <v>0</v>
      </c>
      <c r="AE27" s="97">
        <f t="shared" si="12"/>
        <v>0</v>
      </c>
      <c r="AF27" s="97">
        <f t="shared" si="12"/>
        <v>0</v>
      </c>
      <c r="AG27" s="97">
        <f t="shared" si="12"/>
        <v>0</v>
      </c>
      <c r="AH27" s="97">
        <f t="shared" si="12"/>
        <v>0</v>
      </c>
      <c r="AI27" s="97">
        <f t="shared" si="12"/>
        <v>0</v>
      </c>
      <c r="AJ27" s="97">
        <f t="shared" si="12"/>
        <v>0</v>
      </c>
      <c r="AK27" s="97">
        <f t="shared" si="12"/>
        <v>0</v>
      </c>
      <c r="AL27" s="99">
        <f t="shared" si="17"/>
        <v>0</v>
      </c>
      <c r="AM27" s="102"/>
      <c r="AN27" s="97">
        <f t="shared" si="13"/>
        <v>0</v>
      </c>
      <c r="AO27" s="97">
        <f t="shared" si="13"/>
        <v>0</v>
      </c>
      <c r="AP27" s="97">
        <f t="shared" si="13"/>
        <v>0</v>
      </c>
      <c r="AQ27" s="97">
        <f t="shared" si="13"/>
        <v>0</v>
      </c>
      <c r="AR27" s="97">
        <f t="shared" si="13"/>
        <v>0</v>
      </c>
      <c r="AS27" s="97">
        <f t="shared" si="13"/>
        <v>0</v>
      </c>
      <c r="AT27" s="97">
        <f t="shared" si="13"/>
        <v>0</v>
      </c>
      <c r="AU27" s="97">
        <f t="shared" si="13"/>
        <v>0</v>
      </c>
      <c r="AV27" s="97">
        <f t="shared" si="13"/>
        <v>0</v>
      </c>
      <c r="AW27" s="97">
        <f t="shared" si="13"/>
        <v>0</v>
      </c>
      <c r="AX27" s="99">
        <f t="shared" si="18"/>
        <v>0</v>
      </c>
      <c r="AY27" s="99"/>
      <c r="AZ27" s="100">
        <f t="shared" si="14"/>
        <v>0</v>
      </c>
      <c r="BA27" s="97">
        <f>IF(NOT(snowball2),0,IF(R26&lt;=0,0,IF($C27&lt;=SUM($AZ27:AZ27),0,IF(AO27+$C27-SUM($AZ27:AZ27)&gt;R26+AC27,R26+AC27-AO27,$C27-SUM($AZ27:AZ27)))))</f>
        <v>0</v>
      </c>
      <c r="BB27" s="97">
        <f>IF(NOT(snowball2),0,IF(S26&lt;=0,0,IF($C27&lt;=SUM($AZ27:BA27),0,IF(AP27+$C27-SUM($AZ27:BA27)&gt;S26+AD27,S26+AD27-AP27,$C27-SUM($AZ27:BA27)))))</f>
        <v>0</v>
      </c>
      <c r="BC27" s="97">
        <f>IF(NOT(snowball2),0,IF(T26&lt;=0,0,IF($C27&lt;=SUM($AZ27:BB27),0,IF(AQ27+$C27-SUM($AZ27:BB27)&gt;T26+AE27,T26+AE27-AQ27,$C27-SUM($AZ27:BB27)))))</f>
        <v>0</v>
      </c>
      <c r="BD27" s="97">
        <f>IF(NOT(snowball2),0,IF(U26&lt;=0,0,IF($C27&lt;=SUM($AZ27:BC27),0,IF(AR27+$C27-SUM($AZ27:BC27)&gt;U26+AF27,U26+AF27-AR27,$C27-SUM($AZ27:BC27)))))</f>
        <v>0</v>
      </c>
      <c r="BE27" s="97">
        <f>IF(NOT(snowball2),0,IF(V26&lt;=0,0,IF($C27&lt;=SUM($AZ27:BD27),0,IF(AS27+$C27-SUM($AZ27:BD27)&gt;V26+AG27,V26+AG27-AS27,$C27-SUM($AZ27:BD27)))))</f>
        <v>0</v>
      </c>
      <c r="BF27" s="97">
        <f>IF(NOT(snowball2),0,IF(W26&lt;=0,0,IF($C27&lt;=SUM($AZ27:BE27),0,IF(AT27+$C27-SUM($AZ27:BE27)&gt;W26+AH27,W26+AH27-AT27,$C27-SUM($AZ27:BE27)))))</f>
        <v>0</v>
      </c>
      <c r="BG27" s="97">
        <f>IF(NOT(snowball2),0,IF(X26&lt;=0,0,IF($C27&lt;=SUM($AZ27:BF27),0,IF(AU27+$C27-SUM($AZ27:BF27)&gt;X26+AI27,X26+AI27-AU27,$C27-SUM($AZ27:BF27)))))</f>
        <v>0</v>
      </c>
      <c r="BH27" s="97">
        <f>IF(NOT(snowball2),0,IF(Y26&lt;=0,0,IF($C27&lt;=SUM($AZ27:BG27),0,IF(AV27+$C27-SUM($AZ27:BG27)&gt;Y26+AJ27,Y26+AJ27-AV27,$C27-SUM($AZ27:BG27)))))</f>
        <v>0</v>
      </c>
      <c r="BI27" s="97">
        <f>IF(NOT(snowball2),0,IF(Z26&lt;=0,0,IF($C27&lt;=SUM($AZ27:BH27),0,IF(AW27+$C27-SUM($AZ27:BH27)&gt;Z26+AK27,Z26+AK27-AW27,$C27-SUM($AZ27:BH27)))))</f>
        <v>0</v>
      </c>
    </row>
    <row r="28" spans="1:61" ht="11.1" customHeight="1" x14ac:dyDescent="0.2">
      <c r="A28" s="93" t="str">
        <f t="shared" si="19"/>
        <v/>
      </c>
      <c r="B28" s="94" t="e">
        <f t="shared" si="15"/>
        <v>#N/A</v>
      </c>
      <c r="C28" s="95" t="str">
        <f t="shared" si="9"/>
        <v/>
      </c>
      <c r="D28" s="96"/>
      <c r="E28" s="97">
        <f t="shared" si="10"/>
        <v>0</v>
      </c>
      <c r="F28" s="97">
        <f t="shared" si="10"/>
        <v>0</v>
      </c>
      <c r="G28" s="97">
        <f t="shared" si="10"/>
        <v>0</v>
      </c>
      <c r="H28" s="97">
        <f t="shared" si="10"/>
        <v>0</v>
      </c>
      <c r="I28" s="97">
        <f t="shared" si="10"/>
        <v>0</v>
      </c>
      <c r="J28" s="97">
        <f t="shared" si="10"/>
        <v>0</v>
      </c>
      <c r="K28" s="97">
        <f t="shared" si="10"/>
        <v>0</v>
      </c>
      <c r="L28" s="97">
        <f t="shared" si="10"/>
        <v>0</v>
      </c>
      <c r="M28" s="97">
        <f t="shared" si="10"/>
        <v>0</v>
      </c>
      <c r="N28" s="97">
        <f t="shared" si="10"/>
        <v>0</v>
      </c>
      <c r="O28" s="98"/>
      <c r="P28" s="97">
        <f t="shared" si="16"/>
        <v>0</v>
      </c>
      <c r="Q28" s="97">
        <f t="shared" si="11"/>
        <v>0</v>
      </c>
      <c r="R28" s="97">
        <f t="shared" si="11"/>
        <v>0</v>
      </c>
      <c r="S28" s="97">
        <f t="shared" si="11"/>
        <v>0</v>
      </c>
      <c r="T28" s="97">
        <f t="shared" si="11"/>
        <v>0</v>
      </c>
      <c r="U28" s="97">
        <f t="shared" si="11"/>
        <v>0</v>
      </c>
      <c r="V28" s="97">
        <f t="shared" si="11"/>
        <v>0</v>
      </c>
      <c r="W28" s="97">
        <f t="shared" si="11"/>
        <v>0</v>
      </c>
      <c r="X28" s="97">
        <f t="shared" si="11"/>
        <v>0</v>
      </c>
      <c r="Y28" s="97">
        <f t="shared" si="11"/>
        <v>0</v>
      </c>
      <c r="Z28" s="97">
        <f t="shared" si="11"/>
        <v>0</v>
      </c>
      <c r="AA28" s="101"/>
      <c r="AB28" s="97">
        <f t="shared" si="12"/>
        <v>0</v>
      </c>
      <c r="AC28" s="97">
        <f t="shared" si="12"/>
        <v>0</v>
      </c>
      <c r="AD28" s="97">
        <f t="shared" si="12"/>
        <v>0</v>
      </c>
      <c r="AE28" s="97">
        <f t="shared" si="12"/>
        <v>0</v>
      </c>
      <c r="AF28" s="97">
        <f t="shared" si="12"/>
        <v>0</v>
      </c>
      <c r="AG28" s="97">
        <f t="shared" si="12"/>
        <v>0</v>
      </c>
      <c r="AH28" s="97">
        <f t="shared" si="12"/>
        <v>0</v>
      </c>
      <c r="AI28" s="97">
        <f t="shared" si="12"/>
        <v>0</v>
      </c>
      <c r="AJ28" s="97">
        <f t="shared" si="12"/>
        <v>0</v>
      </c>
      <c r="AK28" s="97">
        <f t="shared" si="12"/>
        <v>0</v>
      </c>
      <c r="AL28" s="99">
        <f t="shared" si="17"/>
        <v>0</v>
      </c>
      <c r="AM28" s="102"/>
      <c r="AN28" s="97">
        <f t="shared" si="13"/>
        <v>0</v>
      </c>
      <c r="AO28" s="97">
        <f t="shared" si="13"/>
        <v>0</v>
      </c>
      <c r="AP28" s="97">
        <f t="shared" si="13"/>
        <v>0</v>
      </c>
      <c r="AQ28" s="97">
        <f t="shared" si="13"/>
        <v>0</v>
      </c>
      <c r="AR28" s="97">
        <f t="shared" si="13"/>
        <v>0</v>
      </c>
      <c r="AS28" s="97">
        <f t="shared" si="13"/>
        <v>0</v>
      </c>
      <c r="AT28" s="97">
        <f t="shared" si="13"/>
        <v>0</v>
      </c>
      <c r="AU28" s="97">
        <f t="shared" si="13"/>
        <v>0</v>
      </c>
      <c r="AV28" s="97">
        <f t="shared" si="13"/>
        <v>0</v>
      </c>
      <c r="AW28" s="97">
        <f t="shared" si="13"/>
        <v>0</v>
      </c>
      <c r="AX28" s="99">
        <f t="shared" si="18"/>
        <v>0</v>
      </c>
      <c r="AY28" s="99"/>
      <c r="AZ28" s="100">
        <f t="shared" si="14"/>
        <v>0</v>
      </c>
      <c r="BA28" s="97">
        <f>IF(NOT(snowball2),0,IF(R27&lt;=0,0,IF($C28&lt;=SUM($AZ28:AZ28),0,IF(AO28+$C28-SUM($AZ28:AZ28)&gt;R27+AC28,R27+AC28-AO28,$C28-SUM($AZ28:AZ28)))))</f>
        <v>0</v>
      </c>
      <c r="BB28" s="97">
        <f>IF(NOT(snowball2),0,IF(S27&lt;=0,0,IF($C28&lt;=SUM($AZ28:BA28),0,IF(AP28+$C28-SUM($AZ28:BA28)&gt;S27+AD28,S27+AD28-AP28,$C28-SUM($AZ28:BA28)))))</f>
        <v>0</v>
      </c>
      <c r="BC28" s="97">
        <f>IF(NOT(snowball2),0,IF(T27&lt;=0,0,IF($C28&lt;=SUM($AZ28:BB28),0,IF(AQ28+$C28-SUM($AZ28:BB28)&gt;T27+AE28,T27+AE28-AQ28,$C28-SUM($AZ28:BB28)))))</f>
        <v>0</v>
      </c>
      <c r="BD28" s="97">
        <f>IF(NOT(snowball2),0,IF(U27&lt;=0,0,IF($C28&lt;=SUM($AZ28:BC28),0,IF(AR28+$C28-SUM($AZ28:BC28)&gt;U27+AF28,U27+AF28-AR28,$C28-SUM($AZ28:BC28)))))</f>
        <v>0</v>
      </c>
      <c r="BE28" s="97">
        <f>IF(NOT(snowball2),0,IF(V27&lt;=0,0,IF($C28&lt;=SUM($AZ28:BD28),0,IF(AS28+$C28-SUM($AZ28:BD28)&gt;V27+AG28,V27+AG28-AS28,$C28-SUM($AZ28:BD28)))))</f>
        <v>0</v>
      </c>
      <c r="BF28" s="97">
        <f>IF(NOT(snowball2),0,IF(W27&lt;=0,0,IF($C28&lt;=SUM($AZ28:BE28),0,IF(AT28+$C28-SUM($AZ28:BE28)&gt;W27+AH28,W27+AH28-AT28,$C28-SUM($AZ28:BE28)))))</f>
        <v>0</v>
      </c>
      <c r="BG28" s="97">
        <f>IF(NOT(snowball2),0,IF(X27&lt;=0,0,IF($C28&lt;=SUM($AZ28:BF28),0,IF(AU28+$C28-SUM($AZ28:BF28)&gt;X27+AI28,X27+AI28-AU28,$C28-SUM($AZ28:BF28)))))</f>
        <v>0</v>
      </c>
      <c r="BH28" s="97">
        <f>IF(NOT(snowball2),0,IF(Y27&lt;=0,0,IF($C28&lt;=SUM($AZ28:BG28),0,IF(AV28+$C28-SUM($AZ28:BG28)&gt;Y27+AJ28,Y27+AJ28-AV28,$C28-SUM($AZ28:BG28)))))</f>
        <v>0</v>
      </c>
      <c r="BI28" s="97">
        <f>IF(NOT(snowball2),0,IF(Z27&lt;=0,0,IF($C28&lt;=SUM($AZ28:BH28),0,IF(AW28+$C28-SUM($AZ28:BH28)&gt;Z27+AK28,Z27+AK28-AW28,$C28-SUM($AZ28:BH28)))))</f>
        <v>0</v>
      </c>
    </row>
    <row r="29" spans="1:61" ht="11.1" customHeight="1" x14ac:dyDescent="0.2">
      <c r="A29" s="93" t="str">
        <f t="shared" si="19"/>
        <v/>
      </c>
      <c r="B29" s="94" t="e">
        <f t="shared" si="15"/>
        <v>#N/A</v>
      </c>
      <c r="C29" s="95" t="str">
        <f t="shared" si="9"/>
        <v/>
      </c>
      <c r="D29" s="96"/>
      <c r="E29" s="97">
        <f t="shared" si="10"/>
        <v>0</v>
      </c>
      <c r="F29" s="97">
        <f t="shared" si="10"/>
        <v>0</v>
      </c>
      <c r="G29" s="97">
        <f t="shared" si="10"/>
        <v>0</v>
      </c>
      <c r="H29" s="97">
        <f t="shared" si="10"/>
        <v>0</v>
      </c>
      <c r="I29" s="97">
        <f t="shared" si="10"/>
        <v>0</v>
      </c>
      <c r="J29" s="97">
        <f t="shared" si="10"/>
        <v>0</v>
      </c>
      <c r="K29" s="97">
        <f t="shared" si="10"/>
        <v>0</v>
      </c>
      <c r="L29" s="97">
        <f t="shared" si="10"/>
        <v>0</v>
      </c>
      <c r="M29" s="97">
        <f t="shared" si="10"/>
        <v>0</v>
      </c>
      <c r="N29" s="97">
        <f t="shared" si="10"/>
        <v>0</v>
      </c>
      <c r="O29" s="98"/>
      <c r="P29" s="97">
        <f t="shared" si="16"/>
        <v>0</v>
      </c>
      <c r="Q29" s="97">
        <f t="shared" si="11"/>
        <v>0</v>
      </c>
      <c r="R29" s="97">
        <f t="shared" si="11"/>
        <v>0</v>
      </c>
      <c r="S29" s="97">
        <f t="shared" si="11"/>
        <v>0</v>
      </c>
      <c r="T29" s="97">
        <f t="shared" si="11"/>
        <v>0</v>
      </c>
      <c r="U29" s="97">
        <f t="shared" si="11"/>
        <v>0</v>
      </c>
      <c r="V29" s="97">
        <f t="shared" si="11"/>
        <v>0</v>
      </c>
      <c r="W29" s="97">
        <f t="shared" si="11"/>
        <v>0</v>
      </c>
      <c r="X29" s="97">
        <f t="shared" si="11"/>
        <v>0</v>
      </c>
      <c r="Y29" s="97">
        <f t="shared" si="11"/>
        <v>0</v>
      </c>
      <c r="Z29" s="97">
        <f t="shared" si="11"/>
        <v>0</v>
      </c>
      <c r="AA29" s="101"/>
      <c r="AB29" s="97">
        <f t="shared" si="12"/>
        <v>0</v>
      </c>
      <c r="AC29" s="97">
        <f t="shared" si="12"/>
        <v>0</v>
      </c>
      <c r="AD29" s="97">
        <f t="shared" si="12"/>
        <v>0</v>
      </c>
      <c r="AE29" s="97">
        <f t="shared" si="12"/>
        <v>0</v>
      </c>
      <c r="AF29" s="97">
        <f t="shared" si="12"/>
        <v>0</v>
      </c>
      <c r="AG29" s="97">
        <f t="shared" si="12"/>
        <v>0</v>
      </c>
      <c r="AH29" s="97">
        <f t="shared" si="12"/>
        <v>0</v>
      </c>
      <c r="AI29" s="97">
        <f t="shared" si="12"/>
        <v>0</v>
      </c>
      <c r="AJ29" s="97">
        <f t="shared" si="12"/>
        <v>0</v>
      </c>
      <c r="AK29" s="97">
        <f t="shared" si="12"/>
        <v>0</v>
      </c>
      <c r="AL29" s="99">
        <f t="shared" si="17"/>
        <v>0</v>
      </c>
      <c r="AM29" s="102"/>
      <c r="AN29" s="97">
        <f t="shared" si="13"/>
        <v>0</v>
      </c>
      <c r="AO29" s="97">
        <f t="shared" si="13"/>
        <v>0</v>
      </c>
      <c r="AP29" s="97">
        <f t="shared" si="13"/>
        <v>0</v>
      </c>
      <c r="AQ29" s="97">
        <f t="shared" si="13"/>
        <v>0</v>
      </c>
      <c r="AR29" s="97">
        <f t="shared" si="13"/>
        <v>0</v>
      </c>
      <c r="AS29" s="97">
        <f t="shared" si="13"/>
        <v>0</v>
      </c>
      <c r="AT29" s="97">
        <f t="shared" si="13"/>
        <v>0</v>
      </c>
      <c r="AU29" s="97">
        <f t="shared" si="13"/>
        <v>0</v>
      </c>
      <c r="AV29" s="97">
        <f t="shared" si="13"/>
        <v>0</v>
      </c>
      <c r="AW29" s="97">
        <f t="shared" si="13"/>
        <v>0</v>
      </c>
      <c r="AX29" s="99">
        <f t="shared" si="18"/>
        <v>0</v>
      </c>
      <c r="AY29" s="99"/>
      <c r="AZ29" s="100">
        <f t="shared" si="14"/>
        <v>0</v>
      </c>
      <c r="BA29" s="97">
        <f>IF(NOT(snowball2),0,IF(R28&lt;=0,0,IF($C29&lt;=SUM($AZ29:AZ29),0,IF(AO29+$C29-SUM($AZ29:AZ29)&gt;R28+AC29,R28+AC29-AO29,$C29-SUM($AZ29:AZ29)))))</f>
        <v>0</v>
      </c>
      <c r="BB29" s="97">
        <f>IF(NOT(snowball2),0,IF(S28&lt;=0,0,IF($C29&lt;=SUM($AZ29:BA29),0,IF(AP29+$C29-SUM($AZ29:BA29)&gt;S28+AD29,S28+AD29-AP29,$C29-SUM($AZ29:BA29)))))</f>
        <v>0</v>
      </c>
      <c r="BC29" s="97">
        <f>IF(NOT(snowball2),0,IF(T28&lt;=0,0,IF($C29&lt;=SUM($AZ29:BB29),0,IF(AQ29+$C29-SUM($AZ29:BB29)&gt;T28+AE29,T28+AE29-AQ29,$C29-SUM($AZ29:BB29)))))</f>
        <v>0</v>
      </c>
      <c r="BD29" s="97">
        <f>IF(NOT(snowball2),0,IF(U28&lt;=0,0,IF($C29&lt;=SUM($AZ29:BC29),0,IF(AR29+$C29-SUM($AZ29:BC29)&gt;U28+AF29,U28+AF29-AR29,$C29-SUM($AZ29:BC29)))))</f>
        <v>0</v>
      </c>
      <c r="BE29" s="97">
        <f>IF(NOT(snowball2),0,IF(V28&lt;=0,0,IF($C29&lt;=SUM($AZ29:BD29),0,IF(AS29+$C29-SUM($AZ29:BD29)&gt;V28+AG29,V28+AG29-AS29,$C29-SUM($AZ29:BD29)))))</f>
        <v>0</v>
      </c>
      <c r="BF29" s="97">
        <f>IF(NOT(snowball2),0,IF(W28&lt;=0,0,IF($C29&lt;=SUM($AZ29:BE29),0,IF(AT29+$C29-SUM($AZ29:BE29)&gt;W28+AH29,W28+AH29-AT29,$C29-SUM($AZ29:BE29)))))</f>
        <v>0</v>
      </c>
      <c r="BG29" s="97">
        <f>IF(NOT(snowball2),0,IF(X28&lt;=0,0,IF($C29&lt;=SUM($AZ29:BF29),0,IF(AU29+$C29-SUM($AZ29:BF29)&gt;X28+AI29,X28+AI29-AU29,$C29-SUM($AZ29:BF29)))))</f>
        <v>0</v>
      </c>
      <c r="BH29" s="97">
        <f>IF(NOT(snowball2),0,IF(Y28&lt;=0,0,IF($C29&lt;=SUM($AZ29:BG29),0,IF(AV29+$C29-SUM($AZ29:BG29)&gt;Y28+AJ29,Y28+AJ29-AV29,$C29-SUM($AZ29:BG29)))))</f>
        <v>0</v>
      </c>
      <c r="BI29" s="97">
        <f>IF(NOT(snowball2),0,IF(Z28&lt;=0,0,IF($C29&lt;=SUM($AZ29:BH29),0,IF(AW29+$C29-SUM($AZ29:BH29)&gt;Z28+AK29,Z28+AK29-AW29,$C29-SUM($AZ29:BH29)))))</f>
        <v>0</v>
      </c>
    </row>
    <row r="30" spans="1:61" ht="11.1" customHeight="1" x14ac:dyDescent="0.2">
      <c r="A30" s="93" t="str">
        <f t="shared" si="19"/>
        <v/>
      </c>
      <c r="B30" s="94" t="e">
        <f t="shared" si="15"/>
        <v>#N/A</v>
      </c>
      <c r="C30" s="95" t="str">
        <f t="shared" si="9"/>
        <v/>
      </c>
      <c r="D30" s="96"/>
      <c r="E30" s="97">
        <f t="shared" si="10"/>
        <v>0</v>
      </c>
      <c r="F30" s="97">
        <f t="shared" si="10"/>
        <v>0</v>
      </c>
      <c r="G30" s="97">
        <f t="shared" si="10"/>
        <v>0</v>
      </c>
      <c r="H30" s="97">
        <f t="shared" si="10"/>
        <v>0</v>
      </c>
      <c r="I30" s="97">
        <f t="shared" si="10"/>
        <v>0</v>
      </c>
      <c r="J30" s="97">
        <f t="shared" si="10"/>
        <v>0</v>
      </c>
      <c r="K30" s="97">
        <f t="shared" si="10"/>
        <v>0</v>
      </c>
      <c r="L30" s="97">
        <f t="shared" si="10"/>
        <v>0</v>
      </c>
      <c r="M30" s="97">
        <f t="shared" si="10"/>
        <v>0</v>
      </c>
      <c r="N30" s="97">
        <f t="shared" si="10"/>
        <v>0</v>
      </c>
      <c r="O30" s="98"/>
      <c r="P30" s="97">
        <f t="shared" si="16"/>
        <v>0</v>
      </c>
      <c r="Q30" s="97">
        <f t="shared" si="11"/>
        <v>0</v>
      </c>
      <c r="R30" s="97">
        <f t="shared" si="11"/>
        <v>0</v>
      </c>
      <c r="S30" s="97">
        <f t="shared" si="11"/>
        <v>0</v>
      </c>
      <c r="T30" s="97">
        <f t="shared" si="11"/>
        <v>0</v>
      </c>
      <c r="U30" s="97">
        <f t="shared" si="11"/>
        <v>0</v>
      </c>
      <c r="V30" s="97">
        <f t="shared" si="11"/>
        <v>0</v>
      </c>
      <c r="W30" s="97">
        <f t="shared" si="11"/>
        <v>0</v>
      </c>
      <c r="X30" s="97">
        <f t="shared" si="11"/>
        <v>0</v>
      </c>
      <c r="Y30" s="97">
        <f t="shared" si="11"/>
        <v>0</v>
      </c>
      <c r="Z30" s="97">
        <f t="shared" si="11"/>
        <v>0</v>
      </c>
      <c r="AA30" s="101"/>
      <c r="AB30" s="97">
        <f t="shared" si="12"/>
        <v>0</v>
      </c>
      <c r="AC30" s="97">
        <f t="shared" si="12"/>
        <v>0</v>
      </c>
      <c r="AD30" s="97">
        <f t="shared" si="12"/>
        <v>0</v>
      </c>
      <c r="AE30" s="97">
        <f t="shared" si="12"/>
        <v>0</v>
      </c>
      <c r="AF30" s="97">
        <f t="shared" si="12"/>
        <v>0</v>
      </c>
      <c r="AG30" s="97">
        <f t="shared" si="12"/>
        <v>0</v>
      </c>
      <c r="AH30" s="97">
        <f t="shared" si="12"/>
        <v>0</v>
      </c>
      <c r="AI30" s="97">
        <f t="shared" si="12"/>
        <v>0</v>
      </c>
      <c r="AJ30" s="97">
        <f t="shared" si="12"/>
        <v>0</v>
      </c>
      <c r="AK30" s="97">
        <f t="shared" si="12"/>
        <v>0</v>
      </c>
      <c r="AL30" s="99">
        <f t="shared" si="17"/>
        <v>0</v>
      </c>
      <c r="AM30" s="102"/>
      <c r="AN30" s="97">
        <f t="shared" si="13"/>
        <v>0</v>
      </c>
      <c r="AO30" s="97">
        <f t="shared" si="13"/>
        <v>0</v>
      </c>
      <c r="AP30" s="97">
        <f t="shared" si="13"/>
        <v>0</v>
      </c>
      <c r="AQ30" s="97">
        <f t="shared" si="13"/>
        <v>0</v>
      </c>
      <c r="AR30" s="97">
        <f t="shared" si="13"/>
        <v>0</v>
      </c>
      <c r="AS30" s="97">
        <f t="shared" si="13"/>
        <v>0</v>
      </c>
      <c r="AT30" s="97">
        <f t="shared" si="13"/>
        <v>0</v>
      </c>
      <c r="AU30" s="97">
        <f t="shared" si="13"/>
        <v>0</v>
      </c>
      <c r="AV30" s="97">
        <f t="shared" si="13"/>
        <v>0</v>
      </c>
      <c r="AW30" s="97">
        <f t="shared" si="13"/>
        <v>0</v>
      </c>
      <c r="AX30" s="99">
        <f t="shared" si="18"/>
        <v>0</v>
      </c>
      <c r="AY30" s="99"/>
      <c r="AZ30" s="100">
        <f t="shared" si="14"/>
        <v>0</v>
      </c>
      <c r="BA30" s="97">
        <f>IF(NOT(snowball2),0,IF(R29&lt;=0,0,IF($C30&lt;=SUM($AZ30:AZ30),0,IF(AO30+$C30-SUM($AZ30:AZ30)&gt;R29+AC30,R29+AC30-AO30,$C30-SUM($AZ30:AZ30)))))</f>
        <v>0</v>
      </c>
      <c r="BB30" s="97">
        <f>IF(NOT(snowball2),0,IF(S29&lt;=0,0,IF($C30&lt;=SUM($AZ30:BA30),0,IF(AP30+$C30-SUM($AZ30:BA30)&gt;S29+AD30,S29+AD30-AP30,$C30-SUM($AZ30:BA30)))))</f>
        <v>0</v>
      </c>
      <c r="BC30" s="97">
        <f>IF(NOT(snowball2),0,IF(T29&lt;=0,0,IF($C30&lt;=SUM($AZ30:BB30),0,IF(AQ30+$C30-SUM($AZ30:BB30)&gt;T29+AE30,T29+AE30-AQ30,$C30-SUM($AZ30:BB30)))))</f>
        <v>0</v>
      </c>
      <c r="BD30" s="97">
        <f>IF(NOT(snowball2),0,IF(U29&lt;=0,0,IF($C30&lt;=SUM($AZ30:BC30),0,IF(AR30+$C30-SUM($AZ30:BC30)&gt;U29+AF30,U29+AF30-AR30,$C30-SUM($AZ30:BC30)))))</f>
        <v>0</v>
      </c>
      <c r="BE30" s="97">
        <f>IF(NOT(snowball2),0,IF(V29&lt;=0,0,IF($C30&lt;=SUM($AZ30:BD30),0,IF(AS30+$C30-SUM($AZ30:BD30)&gt;V29+AG30,V29+AG30-AS30,$C30-SUM($AZ30:BD30)))))</f>
        <v>0</v>
      </c>
      <c r="BF30" s="97">
        <f>IF(NOT(snowball2),0,IF(W29&lt;=0,0,IF($C30&lt;=SUM($AZ30:BE30),0,IF(AT30+$C30-SUM($AZ30:BE30)&gt;W29+AH30,W29+AH30-AT30,$C30-SUM($AZ30:BE30)))))</f>
        <v>0</v>
      </c>
      <c r="BG30" s="97">
        <f>IF(NOT(snowball2),0,IF(X29&lt;=0,0,IF($C30&lt;=SUM($AZ30:BF30),0,IF(AU30+$C30-SUM($AZ30:BF30)&gt;X29+AI30,X29+AI30-AU30,$C30-SUM($AZ30:BF30)))))</f>
        <v>0</v>
      </c>
      <c r="BH30" s="97">
        <f>IF(NOT(snowball2),0,IF(Y29&lt;=0,0,IF($C30&lt;=SUM($AZ30:BG30),0,IF(AV30+$C30-SUM($AZ30:BG30)&gt;Y29+AJ30,Y29+AJ30-AV30,$C30-SUM($AZ30:BG30)))))</f>
        <v>0</v>
      </c>
      <c r="BI30" s="97">
        <f>IF(NOT(snowball2),0,IF(Z29&lt;=0,0,IF($C30&lt;=SUM($AZ30:BH30),0,IF(AW30+$C30-SUM($AZ30:BH30)&gt;Z29+AK30,Z29+AK30-AW30,$C30-SUM($AZ30:BH30)))))</f>
        <v>0</v>
      </c>
    </row>
    <row r="31" spans="1:61" ht="11.1" customHeight="1" x14ac:dyDescent="0.2">
      <c r="A31" s="93" t="str">
        <f t="shared" si="19"/>
        <v/>
      </c>
      <c r="B31" s="94" t="e">
        <f t="shared" si="15"/>
        <v>#N/A</v>
      </c>
      <c r="C31" s="95" t="str">
        <f t="shared" si="9"/>
        <v/>
      </c>
      <c r="D31" s="96"/>
      <c r="E31" s="97">
        <f t="shared" si="10"/>
        <v>0</v>
      </c>
      <c r="F31" s="97">
        <f t="shared" si="10"/>
        <v>0</v>
      </c>
      <c r="G31" s="97">
        <f t="shared" si="10"/>
        <v>0</v>
      </c>
      <c r="H31" s="97">
        <f t="shared" si="10"/>
        <v>0</v>
      </c>
      <c r="I31" s="97">
        <f t="shared" si="10"/>
        <v>0</v>
      </c>
      <c r="J31" s="97">
        <f t="shared" si="10"/>
        <v>0</v>
      </c>
      <c r="K31" s="97">
        <f t="shared" si="10"/>
        <v>0</v>
      </c>
      <c r="L31" s="97">
        <f t="shared" si="10"/>
        <v>0</v>
      </c>
      <c r="M31" s="97">
        <f t="shared" si="10"/>
        <v>0</v>
      </c>
      <c r="N31" s="97">
        <f t="shared" si="10"/>
        <v>0</v>
      </c>
      <c r="O31" s="98"/>
      <c r="P31" s="97">
        <f t="shared" si="16"/>
        <v>0</v>
      </c>
      <c r="Q31" s="97">
        <f t="shared" si="11"/>
        <v>0</v>
      </c>
      <c r="R31" s="97">
        <f t="shared" si="11"/>
        <v>0</v>
      </c>
      <c r="S31" s="97">
        <f t="shared" si="11"/>
        <v>0</v>
      </c>
      <c r="T31" s="97">
        <f t="shared" si="11"/>
        <v>0</v>
      </c>
      <c r="U31" s="97">
        <f t="shared" si="11"/>
        <v>0</v>
      </c>
      <c r="V31" s="97">
        <f t="shared" si="11"/>
        <v>0</v>
      </c>
      <c r="W31" s="97">
        <f t="shared" si="11"/>
        <v>0</v>
      </c>
      <c r="X31" s="97">
        <f t="shared" si="11"/>
        <v>0</v>
      </c>
      <c r="Y31" s="97">
        <f t="shared" si="11"/>
        <v>0</v>
      </c>
      <c r="Z31" s="97">
        <f t="shared" si="11"/>
        <v>0</v>
      </c>
      <c r="AA31" s="101"/>
      <c r="AB31" s="97">
        <f t="shared" si="12"/>
        <v>0</v>
      </c>
      <c r="AC31" s="97">
        <f t="shared" si="12"/>
        <v>0</v>
      </c>
      <c r="AD31" s="97">
        <f t="shared" si="12"/>
        <v>0</v>
      </c>
      <c r="AE31" s="97">
        <f t="shared" si="12"/>
        <v>0</v>
      </c>
      <c r="AF31" s="97">
        <f t="shared" si="12"/>
        <v>0</v>
      </c>
      <c r="AG31" s="97">
        <f t="shared" si="12"/>
        <v>0</v>
      </c>
      <c r="AH31" s="97">
        <f t="shared" si="12"/>
        <v>0</v>
      </c>
      <c r="AI31" s="97">
        <f t="shared" si="12"/>
        <v>0</v>
      </c>
      <c r="AJ31" s="97">
        <f t="shared" si="12"/>
        <v>0</v>
      </c>
      <c r="AK31" s="97">
        <f t="shared" si="12"/>
        <v>0</v>
      </c>
      <c r="AL31" s="99">
        <f t="shared" si="17"/>
        <v>0</v>
      </c>
      <c r="AM31" s="102"/>
      <c r="AN31" s="97">
        <f t="shared" si="13"/>
        <v>0</v>
      </c>
      <c r="AO31" s="97">
        <f t="shared" si="13"/>
        <v>0</v>
      </c>
      <c r="AP31" s="97">
        <f t="shared" si="13"/>
        <v>0</v>
      </c>
      <c r="AQ31" s="97">
        <f t="shared" si="13"/>
        <v>0</v>
      </c>
      <c r="AR31" s="97">
        <f t="shared" si="13"/>
        <v>0</v>
      </c>
      <c r="AS31" s="97">
        <f t="shared" si="13"/>
        <v>0</v>
      </c>
      <c r="AT31" s="97">
        <f t="shared" si="13"/>
        <v>0</v>
      </c>
      <c r="AU31" s="97">
        <f t="shared" si="13"/>
        <v>0</v>
      </c>
      <c r="AV31" s="97">
        <f t="shared" si="13"/>
        <v>0</v>
      </c>
      <c r="AW31" s="97">
        <f t="shared" si="13"/>
        <v>0</v>
      </c>
      <c r="AX31" s="99">
        <f t="shared" si="18"/>
        <v>0</v>
      </c>
      <c r="AY31" s="99"/>
      <c r="AZ31" s="100">
        <f t="shared" si="14"/>
        <v>0</v>
      </c>
      <c r="BA31" s="97">
        <f>IF(NOT(snowball2),0,IF(R30&lt;=0,0,IF($C31&lt;=SUM($AZ31:AZ31),0,IF(AO31+$C31-SUM($AZ31:AZ31)&gt;R30+AC31,R30+AC31-AO31,$C31-SUM($AZ31:AZ31)))))</f>
        <v>0</v>
      </c>
      <c r="BB31" s="97">
        <f>IF(NOT(snowball2),0,IF(S30&lt;=0,0,IF($C31&lt;=SUM($AZ31:BA31),0,IF(AP31+$C31-SUM($AZ31:BA31)&gt;S30+AD31,S30+AD31-AP31,$C31-SUM($AZ31:BA31)))))</f>
        <v>0</v>
      </c>
      <c r="BC31" s="97">
        <f>IF(NOT(snowball2),0,IF(T30&lt;=0,0,IF($C31&lt;=SUM($AZ31:BB31),0,IF(AQ31+$C31-SUM($AZ31:BB31)&gt;T30+AE31,T30+AE31-AQ31,$C31-SUM($AZ31:BB31)))))</f>
        <v>0</v>
      </c>
      <c r="BD31" s="97">
        <f>IF(NOT(snowball2),0,IF(U30&lt;=0,0,IF($C31&lt;=SUM($AZ31:BC31),0,IF(AR31+$C31-SUM($AZ31:BC31)&gt;U30+AF31,U30+AF31-AR31,$C31-SUM($AZ31:BC31)))))</f>
        <v>0</v>
      </c>
      <c r="BE31" s="97">
        <f>IF(NOT(snowball2),0,IF(V30&lt;=0,0,IF($C31&lt;=SUM($AZ31:BD31),0,IF(AS31+$C31-SUM($AZ31:BD31)&gt;V30+AG31,V30+AG31-AS31,$C31-SUM($AZ31:BD31)))))</f>
        <v>0</v>
      </c>
      <c r="BF31" s="97">
        <f>IF(NOT(snowball2),0,IF(W30&lt;=0,0,IF($C31&lt;=SUM($AZ31:BE31),0,IF(AT31+$C31-SUM($AZ31:BE31)&gt;W30+AH31,W30+AH31-AT31,$C31-SUM($AZ31:BE31)))))</f>
        <v>0</v>
      </c>
      <c r="BG31" s="97">
        <f>IF(NOT(snowball2),0,IF(X30&lt;=0,0,IF($C31&lt;=SUM($AZ31:BF31),0,IF(AU31+$C31-SUM($AZ31:BF31)&gt;X30+AI31,X30+AI31-AU31,$C31-SUM($AZ31:BF31)))))</f>
        <v>0</v>
      </c>
      <c r="BH31" s="97">
        <f>IF(NOT(snowball2),0,IF(Y30&lt;=0,0,IF($C31&lt;=SUM($AZ31:BG31),0,IF(AV31+$C31-SUM($AZ31:BG31)&gt;Y30+AJ31,Y30+AJ31-AV31,$C31-SUM($AZ31:BG31)))))</f>
        <v>0</v>
      </c>
      <c r="BI31" s="97">
        <f>IF(NOT(snowball2),0,IF(Z30&lt;=0,0,IF($C31&lt;=SUM($AZ31:BH31),0,IF(AW31+$C31-SUM($AZ31:BH31)&gt;Z30+AK31,Z30+AK31-AW31,$C31-SUM($AZ31:BH31)))))</f>
        <v>0</v>
      </c>
    </row>
    <row r="32" spans="1:61" ht="11.1" customHeight="1" x14ac:dyDescent="0.2">
      <c r="A32" s="93" t="str">
        <f t="shared" si="19"/>
        <v/>
      </c>
      <c r="B32" s="94" t="e">
        <f t="shared" si="15"/>
        <v>#N/A</v>
      </c>
      <c r="C32" s="95" t="str">
        <f t="shared" si="9"/>
        <v/>
      </c>
      <c r="D32" s="96"/>
      <c r="E32" s="97">
        <f t="shared" si="10"/>
        <v>0</v>
      </c>
      <c r="F32" s="97">
        <f t="shared" si="10"/>
        <v>0</v>
      </c>
      <c r="G32" s="97">
        <f t="shared" si="10"/>
        <v>0</v>
      </c>
      <c r="H32" s="97">
        <f t="shared" si="10"/>
        <v>0</v>
      </c>
      <c r="I32" s="97">
        <f t="shared" si="10"/>
        <v>0</v>
      </c>
      <c r="J32" s="97">
        <f t="shared" si="10"/>
        <v>0</v>
      </c>
      <c r="K32" s="97">
        <f t="shared" si="10"/>
        <v>0</v>
      </c>
      <c r="L32" s="97">
        <f t="shared" si="10"/>
        <v>0</v>
      </c>
      <c r="M32" s="97">
        <f t="shared" si="10"/>
        <v>0</v>
      </c>
      <c r="N32" s="97">
        <f t="shared" si="10"/>
        <v>0</v>
      </c>
      <c r="O32" s="98"/>
      <c r="P32" s="97">
        <f t="shared" si="16"/>
        <v>0</v>
      </c>
      <c r="Q32" s="97">
        <f t="shared" si="11"/>
        <v>0</v>
      </c>
      <c r="R32" s="97">
        <f t="shared" si="11"/>
        <v>0</v>
      </c>
      <c r="S32" s="97">
        <f t="shared" si="11"/>
        <v>0</v>
      </c>
      <c r="T32" s="97">
        <f t="shared" si="11"/>
        <v>0</v>
      </c>
      <c r="U32" s="97">
        <f t="shared" si="11"/>
        <v>0</v>
      </c>
      <c r="V32" s="97">
        <f t="shared" si="11"/>
        <v>0</v>
      </c>
      <c r="W32" s="97">
        <f t="shared" si="11"/>
        <v>0</v>
      </c>
      <c r="X32" s="97">
        <f t="shared" si="11"/>
        <v>0</v>
      </c>
      <c r="Y32" s="97">
        <f t="shared" si="11"/>
        <v>0</v>
      </c>
      <c r="Z32" s="97">
        <f t="shared" si="11"/>
        <v>0</v>
      </c>
      <c r="AA32" s="101"/>
      <c r="AB32" s="97">
        <f t="shared" si="12"/>
        <v>0</v>
      </c>
      <c r="AC32" s="97">
        <f t="shared" si="12"/>
        <v>0</v>
      </c>
      <c r="AD32" s="97">
        <f t="shared" si="12"/>
        <v>0</v>
      </c>
      <c r="AE32" s="97">
        <f t="shared" si="12"/>
        <v>0</v>
      </c>
      <c r="AF32" s="97">
        <f t="shared" si="12"/>
        <v>0</v>
      </c>
      <c r="AG32" s="97">
        <f t="shared" si="12"/>
        <v>0</v>
      </c>
      <c r="AH32" s="97">
        <f t="shared" si="12"/>
        <v>0</v>
      </c>
      <c r="AI32" s="97">
        <f t="shared" si="12"/>
        <v>0</v>
      </c>
      <c r="AJ32" s="97">
        <f t="shared" si="12"/>
        <v>0</v>
      </c>
      <c r="AK32" s="97">
        <f t="shared" si="12"/>
        <v>0</v>
      </c>
      <c r="AL32" s="99">
        <f t="shared" si="17"/>
        <v>0</v>
      </c>
      <c r="AM32" s="102"/>
      <c r="AN32" s="97">
        <f t="shared" si="13"/>
        <v>0</v>
      </c>
      <c r="AO32" s="97">
        <f t="shared" si="13"/>
        <v>0</v>
      </c>
      <c r="AP32" s="97">
        <f t="shared" si="13"/>
        <v>0</v>
      </c>
      <c r="AQ32" s="97">
        <f t="shared" si="13"/>
        <v>0</v>
      </c>
      <c r="AR32" s="97">
        <f t="shared" si="13"/>
        <v>0</v>
      </c>
      <c r="AS32" s="97">
        <f t="shared" si="13"/>
        <v>0</v>
      </c>
      <c r="AT32" s="97">
        <f t="shared" si="13"/>
        <v>0</v>
      </c>
      <c r="AU32" s="97">
        <f t="shared" si="13"/>
        <v>0</v>
      </c>
      <c r="AV32" s="97">
        <f t="shared" si="13"/>
        <v>0</v>
      </c>
      <c r="AW32" s="97">
        <f t="shared" si="13"/>
        <v>0</v>
      </c>
      <c r="AX32" s="99">
        <f t="shared" si="18"/>
        <v>0</v>
      </c>
      <c r="AY32" s="99"/>
      <c r="AZ32" s="100">
        <f t="shared" si="14"/>
        <v>0</v>
      </c>
      <c r="BA32" s="97">
        <f>IF(NOT(snowball2),0,IF(R31&lt;=0,0,IF($C32&lt;=SUM($AZ32:AZ32),0,IF(AO32+$C32-SUM($AZ32:AZ32)&gt;R31+AC32,R31+AC32-AO32,$C32-SUM($AZ32:AZ32)))))</f>
        <v>0</v>
      </c>
      <c r="BB32" s="97">
        <f>IF(NOT(snowball2),0,IF(S31&lt;=0,0,IF($C32&lt;=SUM($AZ32:BA32),0,IF(AP32+$C32-SUM($AZ32:BA32)&gt;S31+AD32,S31+AD32-AP32,$C32-SUM($AZ32:BA32)))))</f>
        <v>0</v>
      </c>
      <c r="BC32" s="97">
        <f>IF(NOT(snowball2),0,IF(T31&lt;=0,0,IF($C32&lt;=SUM($AZ32:BB32),0,IF(AQ32+$C32-SUM($AZ32:BB32)&gt;T31+AE32,T31+AE32-AQ32,$C32-SUM($AZ32:BB32)))))</f>
        <v>0</v>
      </c>
      <c r="BD32" s="97">
        <f>IF(NOT(snowball2),0,IF(U31&lt;=0,0,IF($C32&lt;=SUM($AZ32:BC32),0,IF(AR32+$C32-SUM($AZ32:BC32)&gt;U31+AF32,U31+AF32-AR32,$C32-SUM($AZ32:BC32)))))</f>
        <v>0</v>
      </c>
      <c r="BE32" s="97">
        <f>IF(NOT(snowball2),0,IF(V31&lt;=0,0,IF($C32&lt;=SUM($AZ32:BD32),0,IF(AS32+$C32-SUM($AZ32:BD32)&gt;V31+AG32,V31+AG32-AS32,$C32-SUM($AZ32:BD32)))))</f>
        <v>0</v>
      </c>
      <c r="BF32" s="97">
        <f>IF(NOT(snowball2),0,IF(W31&lt;=0,0,IF($C32&lt;=SUM($AZ32:BE32),0,IF(AT32+$C32-SUM($AZ32:BE32)&gt;W31+AH32,W31+AH32-AT32,$C32-SUM($AZ32:BE32)))))</f>
        <v>0</v>
      </c>
      <c r="BG32" s="97">
        <f>IF(NOT(snowball2),0,IF(X31&lt;=0,0,IF($C32&lt;=SUM($AZ32:BF32),0,IF(AU32+$C32-SUM($AZ32:BF32)&gt;X31+AI32,X31+AI32-AU32,$C32-SUM($AZ32:BF32)))))</f>
        <v>0</v>
      </c>
      <c r="BH32" s="97">
        <f>IF(NOT(snowball2),0,IF(Y31&lt;=0,0,IF($C32&lt;=SUM($AZ32:BG32),0,IF(AV32+$C32-SUM($AZ32:BG32)&gt;Y31+AJ32,Y31+AJ32-AV32,$C32-SUM($AZ32:BG32)))))</f>
        <v>0</v>
      </c>
      <c r="BI32" s="97">
        <f>IF(NOT(snowball2),0,IF(Z31&lt;=0,0,IF($C32&lt;=SUM($AZ32:BH32),0,IF(AW32+$C32-SUM($AZ32:BH32)&gt;Z31+AK32,Z31+AK32-AW32,$C32-SUM($AZ32:BH32)))))</f>
        <v>0</v>
      </c>
    </row>
    <row r="33" spans="1:61" ht="11.1" customHeight="1" x14ac:dyDescent="0.2">
      <c r="A33" s="93" t="str">
        <f t="shared" si="19"/>
        <v/>
      </c>
      <c r="B33" s="94" t="e">
        <f t="shared" si="15"/>
        <v>#N/A</v>
      </c>
      <c r="C33" s="95" t="str">
        <f t="shared" si="9"/>
        <v/>
      </c>
      <c r="D33" s="96"/>
      <c r="E33" s="97">
        <f t="shared" si="10"/>
        <v>0</v>
      </c>
      <c r="F33" s="97">
        <f t="shared" si="10"/>
        <v>0</v>
      </c>
      <c r="G33" s="97">
        <f t="shared" si="10"/>
        <v>0</v>
      </c>
      <c r="H33" s="97">
        <f t="shared" si="10"/>
        <v>0</v>
      </c>
      <c r="I33" s="97">
        <f t="shared" si="10"/>
        <v>0</v>
      </c>
      <c r="J33" s="97">
        <f t="shared" si="10"/>
        <v>0</v>
      </c>
      <c r="K33" s="97">
        <f t="shared" si="10"/>
        <v>0</v>
      </c>
      <c r="L33" s="97">
        <f t="shared" si="10"/>
        <v>0</v>
      </c>
      <c r="M33" s="97">
        <f t="shared" si="10"/>
        <v>0</v>
      </c>
      <c r="N33" s="97">
        <f t="shared" si="10"/>
        <v>0</v>
      </c>
      <c r="O33" s="98"/>
      <c r="P33" s="97">
        <f t="shared" si="16"/>
        <v>0</v>
      </c>
      <c r="Q33" s="97">
        <f t="shared" si="11"/>
        <v>0</v>
      </c>
      <c r="R33" s="97">
        <f t="shared" si="11"/>
        <v>0</v>
      </c>
      <c r="S33" s="97">
        <f t="shared" si="11"/>
        <v>0</v>
      </c>
      <c r="T33" s="97">
        <f t="shared" si="11"/>
        <v>0</v>
      </c>
      <c r="U33" s="97">
        <f t="shared" si="11"/>
        <v>0</v>
      </c>
      <c r="V33" s="97">
        <f t="shared" si="11"/>
        <v>0</v>
      </c>
      <c r="W33" s="97">
        <f t="shared" si="11"/>
        <v>0</v>
      </c>
      <c r="X33" s="97">
        <f t="shared" si="11"/>
        <v>0</v>
      </c>
      <c r="Y33" s="97">
        <f t="shared" si="11"/>
        <v>0</v>
      </c>
      <c r="Z33" s="97">
        <f t="shared" si="11"/>
        <v>0</v>
      </c>
      <c r="AA33" s="101"/>
      <c r="AB33" s="97">
        <f t="shared" si="12"/>
        <v>0</v>
      </c>
      <c r="AC33" s="97">
        <f t="shared" si="12"/>
        <v>0</v>
      </c>
      <c r="AD33" s="97">
        <f t="shared" si="12"/>
        <v>0</v>
      </c>
      <c r="AE33" s="97">
        <f t="shared" si="12"/>
        <v>0</v>
      </c>
      <c r="AF33" s="97">
        <f t="shared" si="12"/>
        <v>0</v>
      </c>
      <c r="AG33" s="97">
        <f t="shared" si="12"/>
        <v>0</v>
      </c>
      <c r="AH33" s="97">
        <f t="shared" si="12"/>
        <v>0</v>
      </c>
      <c r="AI33" s="97">
        <f t="shared" si="12"/>
        <v>0</v>
      </c>
      <c r="AJ33" s="97">
        <f t="shared" si="12"/>
        <v>0</v>
      </c>
      <c r="AK33" s="97">
        <f t="shared" si="12"/>
        <v>0</v>
      </c>
      <c r="AL33" s="99">
        <f t="shared" si="17"/>
        <v>0</v>
      </c>
      <c r="AM33" s="102"/>
      <c r="AN33" s="97">
        <f t="shared" si="13"/>
        <v>0</v>
      </c>
      <c r="AO33" s="97">
        <f t="shared" si="13"/>
        <v>0</v>
      </c>
      <c r="AP33" s="97">
        <f t="shared" si="13"/>
        <v>0</v>
      </c>
      <c r="AQ33" s="97">
        <f t="shared" si="13"/>
        <v>0</v>
      </c>
      <c r="AR33" s="97">
        <f t="shared" si="13"/>
        <v>0</v>
      </c>
      <c r="AS33" s="97">
        <f t="shared" si="13"/>
        <v>0</v>
      </c>
      <c r="AT33" s="97">
        <f t="shared" si="13"/>
        <v>0</v>
      </c>
      <c r="AU33" s="97">
        <f t="shared" si="13"/>
        <v>0</v>
      </c>
      <c r="AV33" s="97">
        <f t="shared" si="13"/>
        <v>0</v>
      </c>
      <c r="AW33" s="97">
        <f t="shared" si="13"/>
        <v>0</v>
      </c>
      <c r="AX33" s="99">
        <f t="shared" si="18"/>
        <v>0</v>
      </c>
      <c r="AY33" s="99"/>
      <c r="AZ33" s="100">
        <f t="shared" si="14"/>
        <v>0</v>
      </c>
      <c r="BA33" s="97">
        <f>IF(NOT(snowball2),0,IF(R32&lt;=0,0,IF($C33&lt;=SUM($AZ33:AZ33),0,IF(AO33+$C33-SUM($AZ33:AZ33)&gt;R32+AC33,R32+AC33-AO33,$C33-SUM($AZ33:AZ33)))))</f>
        <v>0</v>
      </c>
      <c r="BB33" s="97">
        <f>IF(NOT(snowball2),0,IF(S32&lt;=0,0,IF($C33&lt;=SUM($AZ33:BA33),0,IF(AP33+$C33-SUM($AZ33:BA33)&gt;S32+AD33,S32+AD33-AP33,$C33-SUM($AZ33:BA33)))))</f>
        <v>0</v>
      </c>
      <c r="BC33" s="97">
        <f>IF(NOT(snowball2),0,IF(T32&lt;=0,0,IF($C33&lt;=SUM($AZ33:BB33),0,IF(AQ33+$C33-SUM($AZ33:BB33)&gt;T32+AE33,T32+AE33-AQ33,$C33-SUM($AZ33:BB33)))))</f>
        <v>0</v>
      </c>
      <c r="BD33" s="97">
        <f>IF(NOT(snowball2),0,IF(U32&lt;=0,0,IF($C33&lt;=SUM($AZ33:BC33),0,IF(AR33+$C33-SUM($AZ33:BC33)&gt;U32+AF33,U32+AF33-AR33,$C33-SUM($AZ33:BC33)))))</f>
        <v>0</v>
      </c>
      <c r="BE33" s="97">
        <f>IF(NOT(snowball2),0,IF(V32&lt;=0,0,IF($C33&lt;=SUM($AZ33:BD33),0,IF(AS33+$C33-SUM($AZ33:BD33)&gt;V32+AG33,V32+AG33-AS33,$C33-SUM($AZ33:BD33)))))</f>
        <v>0</v>
      </c>
      <c r="BF33" s="97">
        <f>IF(NOT(snowball2),0,IF(W32&lt;=0,0,IF($C33&lt;=SUM($AZ33:BE33),0,IF(AT33+$C33-SUM($AZ33:BE33)&gt;W32+AH33,W32+AH33-AT33,$C33-SUM($AZ33:BE33)))))</f>
        <v>0</v>
      </c>
      <c r="BG33" s="97">
        <f>IF(NOT(snowball2),0,IF(X32&lt;=0,0,IF($C33&lt;=SUM($AZ33:BF33),0,IF(AU33+$C33-SUM($AZ33:BF33)&gt;X32+AI33,X32+AI33-AU33,$C33-SUM($AZ33:BF33)))))</f>
        <v>0</v>
      </c>
      <c r="BH33" s="97">
        <f>IF(NOT(snowball2),0,IF(Y32&lt;=0,0,IF($C33&lt;=SUM($AZ33:BG33),0,IF(AV33+$C33-SUM($AZ33:BG33)&gt;Y32+AJ33,Y32+AJ33-AV33,$C33-SUM($AZ33:BG33)))))</f>
        <v>0</v>
      </c>
      <c r="BI33" s="97">
        <f>IF(NOT(snowball2),0,IF(Z32&lt;=0,0,IF($C33&lt;=SUM($AZ33:BH33),0,IF(AW33+$C33-SUM($AZ33:BH33)&gt;Z32+AK33,Z32+AK33-AW33,$C33-SUM($AZ33:BH33)))))</f>
        <v>0</v>
      </c>
    </row>
    <row r="34" spans="1:61" ht="11.1" customHeight="1" x14ac:dyDescent="0.2">
      <c r="A34" s="93" t="str">
        <f t="shared" si="19"/>
        <v/>
      </c>
      <c r="B34" s="94" t="e">
        <f t="shared" si="15"/>
        <v>#N/A</v>
      </c>
      <c r="C34" s="95" t="str">
        <f t="shared" si="9"/>
        <v/>
      </c>
      <c r="D34" s="96"/>
      <c r="E34" s="97">
        <f t="shared" si="10"/>
        <v>0</v>
      </c>
      <c r="F34" s="97">
        <f t="shared" si="10"/>
        <v>0</v>
      </c>
      <c r="G34" s="97">
        <f t="shared" si="10"/>
        <v>0</v>
      </c>
      <c r="H34" s="97">
        <f t="shared" si="10"/>
        <v>0</v>
      </c>
      <c r="I34" s="97">
        <f t="shared" si="10"/>
        <v>0</v>
      </c>
      <c r="J34" s="97">
        <f t="shared" si="10"/>
        <v>0</v>
      </c>
      <c r="K34" s="97">
        <f t="shared" si="10"/>
        <v>0</v>
      </c>
      <c r="L34" s="97">
        <f t="shared" si="10"/>
        <v>0</v>
      </c>
      <c r="M34" s="97">
        <f t="shared" si="10"/>
        <v>0</v>
      </c>
      <c r="N34" s="97">
        <f t="shared" si="10"/>
        <v>0</v>
      </c>
      <c r="O34" s="98"/>
      <c r="P34" s="97">
        <f t="shared" si="16"/>
        <v>0</v>
      </c>
      <c r="Q34" s="97">
        <f t="shared" si="11"/>
        <v>0</v>
      </c>
      <c r="R34" s="97">
        <f t="shared" si="11"/>
        <v>0</v>
      </c>
      <c r="S34" s="97">
        <f t="shared" si="11"/>
        <v>0</v>
      </c>
      <c r="T34" s="97">
        <f t="shared" si="11"/>
        <v>0</v>
      </c>
      <c r="U34" s="97">
        <f t="shared" si="11"/>
        <v>0</v>
      </c>
      <c r="V34" s="97">
        <f t="shared" si="11"/>
        <v>0</v>
      </c>
      <c r="W34" s="97">
        <f t="shared" si="11"/>
        <v>0</v>
      </c>
      <c r="X34" s="97">
        <f t="shared" si="11"/>
        <v>0</v>
      </c>
      <c r="Y34" s="97">
        <f t="shared" si="11"/>
        <v>0</v>
      </c>
      <c r="Z34" s="97">
        <f t="shared" si="11"/>
        <v>0</v>
      </c>
      <c r="AA34" s="101"/>
      <c r="AB34" s="97">
        <f t="shared" si="12"/>
        <v>0</v>
      </c>
      <c r="AC34" s="97">
        <f t="shared" si="12"/>
        <v>0</v>
      </c>
      <c r="AD34" s="97">
        <f t="shared" si="12"/>
        <v>0</v>
      </c>
      <c r="AE34" s="97">
        <f t="shared" si="12"/>
        <v>0</v>
      </c>
      <c r="AF34" s="97">
        <f t="shared" si="12"/>
        <v>0</v>
      </c>
      <c r="AG34" s="97">
        <f t="shared" si="12"/>
        <v>0</v>
      </c>
      <c r="AH34" s="97">
        <f t="shared" si="12"/>
        <v>0</v>
      </c>
      <c r="AI34" s="97">
        <f t="shared" si="12"/>
        <v>0</v>
      </c>
      <c r="AJ34" s="97">
        <f t="shared" si="12"/>
        <v>0</v>
      </c>
      <c r="AK34" s="97">
        <f t="shared" si="12"/>
        <v>0</v>
      </c>
      <c r="AL34" s="99">
        <f t="shared" si="17"/>
        <v>0</v>
      </c>
      <c r="AM34" s="102"/>
      <c r="AN34" s="97">
        <f t="shared" si="13"/>
        <v>0</v>
      </c>
      <c r="AO34" s="97">
        <f t="shared" si="13"/>
        <v>0</v>
      </c>
      <c r="AP34" s="97">
        <f t="shared" si="13"/>
        <v>0</v>
      </c>
      <c r="AQ34" s="97">
        <f t="shared" si="13"/>
        <v>0</v>
      </c>
      <c r="AR34" s="97">
        <f t="shared" si="13"/>
        <v>0</v>
      </c>
      <c r="AS34" s="97">
        <f t="shared" si="13"/>
        <v>0</v>
      </c>
      <c r="AT34" s="97">
        <f t="shared" si="13"/>
        <v>0</v>
      </c>
      <c r="AU34" s="97">
        <f t="shared" si="13"/>
        <v>0</v>
      </c>
      <c r="AV34" s="97">
        <f t="shared" si="13"/>
        <v>0</v>
      </c>
      <c r="AW34" s="97">
        <f t="shared" si="13"/>
        <v>0</v>
      </c>
      <c r="AX34" s="99">
        <f t="shared" si="18"/>
        <v>0</v>
      </c>
      <c r="AY34" s="99"/>
      <c r="AZ34" s="100">
        <f t="shared" si="14"/>
        <v>0</v>
      </c>
      <c r="BA34" s="97">
        <f>IF(NOT(snowball2),0,IF(R33&lt;=0,0,IF($C34&lt;=SUM($AZ34:AZ34),0,IF(AO34+$C34-SUM($AZ34:AZ34)&gt;R33+AC34,R33+AC34-AO34,$C34-SUM($AZ34:AZ34)))))</f>
        <v>0</v>
      </c>
      <c r="BB34" s="97">
        <f>IF(NOT(snowball2),0,IF(S33&lt;=0,0,IF($C34&lt;=SUM($AZ34:BA34),0,IF(AP34+$C34-SUM($AZ34:BA34)&gt;S33+AD34,S33+AD34-AP34,$C34-SUM($AZ34:BA34)))))</f>
        <v>0</v>
      </c>
      <c r="BC34" s="97">
        <f>IF(NOT(snowball2),0,IF(T33&lt;=0,0,IF($C34&lt;=SUM($AZ34:BB34),0,IF(AQ34+$C34-SUM($AZ34:BB34)&gt;T33+AE34,T33+AE34-AQ34,$C34-SUM($AZ34:BB34)))))</f>
        <v>0</v>
      </c>
      <c r="BD34" s="97">
        <f>IF(NOT(snowball2),0,IF(U33&lt;=0,0,IF($C34&lt;=SUM($AZ34:BC34),0,IF(AR34+$C34-SUM($AZ34:BC34)&gt;U33+AF34,U33+AF34-AR34,$C34-SUM($AZ34:BC34)))))</f>
        <v>0</v>
      </c>
      <c r="BE34" s="97">
        <f>IF(NOT(snowball2),0,IF(V33&lt;=0,0,IF($C34&lt;=SUM($AZ34:BD34),0,IF(AS34+$C34-SUM($AZ34:BD34)&gt;V33+AG34,V33+AG34-AS34,$C34-SUM($AZ34:BD34)))))</f>
        <v>0</v>
      </c>
      <c r="BF34" s="97">
        <f>IF(NOT(snowball2),0,IF(W33&lt;=0,0,IF($C34&lt;=SUM($AZ34:BE34),0,IF(AT34+$C34-SUM($AZ34:BE34)&gt;W33+AH34,W33+AH34-AT34,$C34-SUM($AZ34:BE34)))))</f>
        <v>0</v>
      </c>
      <c r="BG34" s="97">
        <f>IF(NOT(snowball2),0,IF(X33&lt;=0,0,IF($C34&lt;=SUM($AZ34:BF34),0,IF(AU34+$C34-SUM($AZ34:BF34)&gt;X33+AI34,X33+AI34-AU34,$C34-SUM($AZ34:BF34)))))</f>
        <v>0</v>
      </c>
      <c r="BH34" s="97">
        <f>IF(NOT(snowball2),0,IF(Y33&lt;=0,0,IF($C34&lt;=SUM($AZ34:BG34),0,IF(AV34+$C34-SUM($AZ34:BG34)&gt;Y33+AJ34,Y33+AJ34-AV34,$C34-SUM($AZ34:BG34)))))</f>
        <v>0</v>
      </c>
      <c r="BI34" s="97">
        <f>IF(NOT(snowball2),0,IF(Z33&lt;=0,0,IF($C34&lt;=SUM($AZ34:BH34),0,IF(AW34+$C34-SUM($AZ34:BH34)&gt;Z33+AK34,Z33+AK34-AW34,$C34-SUM($AZ34:BH34)))))</f>
        <v>0</v>
      </c>
    </row>
    <row r="35" spans="1:61" ht="11.1" customHeight="1" x14ac:dyDescent="0.2">
      <c r="A35" s="93" t="str">
        <f t="shared" si="19"/>
        <v/>
      </c>
      <c r="B35" s="94" t="e">
        <f t="shared" si="15"/>
        <v>#N/A</v>
      </c>
      <c r="C35" s="95" t="str">
        <f t="shared" si="9"/>
        <v/>
      </c>
      <c r="D35" s="96"/>
      <c r="E35" s="97">
        <f t="shared" si="10"/>
        <v>0</v>
      </c>
      <c r="F35" s="97">
        <f t="shared" si="10"/>
        <v>0</v>
      </c>
      <c r="G35" s="97">
        <f t="shared" si="10"/>
        <v>0</v>
      </c>
      <c r="H35" s="97">
        <f t="shared" si="10"/>
        <v>0</v>
      </c>
      <c r="I35" s="97">
        <f t="shared" si="10"/>
        <v>0</v>
      </c>
      <c r="J35" s="97">
        <f t="shared" si="10"/>
        <v>0</v>
      </c>
      <c r="K35" s="97">
        <f t="shared" si="10"/>
        <v>0</v>
      </c>
      <c r="L35" s="97">
        <f t="shared" si="10"/>
        <v>0</v>
      </c>
      <c r="M35" s="97">
        <f t="shared" si="10"/>
        <v>0</v>
      </c>
      <c r="N35" s="97">
        <f t="shared" si="10"/>
        <v>0</v>
      </c>
      <c r="O35" s="98"/>
      <c r="P35" s="97">
        <f t="shared" si="16"/>
        <v>0</v>
      </c>
      <c r="Q35" s="97">
        <f t="shared" si="11"/>
        <v>0</v>
      </c>
      <c r="R35" s="97">
        <f t="shared" si="11"/>
        <v>0</v>
      </c>
      <c r="S35" s="97">
        <f t="shared" si="11"/>
        <v>0</v>
      </c>
      <c r="T35" s="97">
        <f t="shared" si="11"/>
        <v>0</v>
      </c>
      <c r="U35" s="97">
        <f t="shared" si="11"/>
        <v>0</v>
      </c>
      <c r="V35" s="97">
        <f t="shared" si="11"/>
        <v>0</v>
      </c>
      <c r="W35" s="97">
        <f t="shared" si="11"/>
        <v>0</v>
      </c>
      <c r="X35" s="97">
        <f t="shared" si="11"/>
        <v>0</v>
      </c>
      <c r="Y35" s="97">
        <f t="shared" si="11"/>
        <v>0</v>
      </c>
      <c r="Z35" s="97">
        <f t="shared" si="11"/>
        <v>0</v>
      </c>
      <c r="AA35" s="101"/>
      <c r="AB35" s="97">
        <f t="shared" si="12"/>
        <v>0</v>
      </c>
      <c r="AC35" s="97">
        <f t="shared" si="12"/>
        <v>0</v>
      </c>
      <c r="AD35" s="97">
        <f t="shared" si="12"/>
        <v>0</v>
      </c>
      <c r="AE35" s="97">
        <f t="shared" si="12"/>
        <v>0</v>
      </c>
      <c r="AF35" s="97">
        <f t="shared" si="12"/>
        <v>0</v>
      </c>
      <c r="AG35" s="97">
        <f t="shared" si="12"/>
        <v>0</v>
      </c>
      <c r="AH35" s="97">
        <f t="shared" si="12"/>
        <v>0</v>
      </c>
      <c r="AI35" s="97">
        <f t="shared" si="12"/>
        <v>0</v>
      </c>
      <c r="AJ35" s="97">
        <f t="shared" si="12"/>
        <v>0</v>
      </c>
      <c r="AK35" s="97">
        <f t="shared" si="12"/>
        <v>0</v>
      </c>
      <c r="AL35" s="99">
        <f t="shared" si="17"/>
        <v>0</v>
      </c>
      <c r="AM35" s="102"/>
      <c r="AN35" s="97">
        <f t="shared" si="13"/>
        <v>0</v>
      </c>
      <c r="AO35" s="97">
        <f t="shared" si="13"/>
        <v>0</v>
      </c>
      <c r="AP35" s="97">
        <f t="shared" si="13"/>
        <v>0</v>
      </c>
      <c r="AQ35" s="97">
        <f t="shared" si="13"/>
        <v>0</v>
      </c>
      <c r="AR35" s="97">
        <f t="shared" si="13"/>
        <v>0</v>
      </c>
      <c r="AS35" s="97">
        <f t="shared" si="13"/>
        <v>0</v>
      </c>
      <c r="AT35" s="97">
        <f t="shared" si="13"/>
        <v>0</v>
      </c>
      <c r="AU35" s="97">
        <f t="shared" si="13"/>
        <v>0</v>
      </c>
      <c r="AV35" s="97">
        <f t="shared" si="13"/>
        <v>0</v>
      </c>
      <c r="AW35" s="97">
        <f t="shared" si="13"/>
        <v>0</v>
      </c>
      <c r="AX35" s="99">
        <f t="shared" si="18"/>
        <v>0</v>
      </c>
      <c r="AY35" s="99"/>
      <c r="AZ35" s="100">
        <f t="shared" si="14"/>
        <v>0</v>
      </c>
      <c r="BA35" s="97">
        <f>IF(NOT(snowball2),0,IF(R34&lt;=0,0,IF($C35&lt;=SUM($AZ35:AZ35),0,IF(AO35+$C35-SUM($AZ35:AZ35)&gt;R34+AC35,R34+AC35-AO35,$C35-SUM($AZ35:AZ35)))))</f>
        <v>0</v>
      </c>
      <c r="BB35" s="97">
        <f>IF(NOT(snowball2),0,IF(S34&lt;=0,0,IF($C35&lt;=SUM($AZ35:BA35),0,IF(AP35+$C35-SUM($AZ35:BA35)&gt;S34+AD35,S34+AD35-AP35,$C35-SUM($AZ35:BA35)))))</f>
        <v>0</v>
      </c>
      <c r="BC35" s="97">
        <f>IF(NOT(snowball2),0,IF(T34&lt;=0,0,IF($C35&lt;=SUM($AZ35:BB35),0,IF(AQ35+$C35-SUM($AZ35:BB35)&gt;T34+AE35,T34+AE35-AQ35,$C35-SUM($AZ35:BB35)))))</f>
        <v>0</v>
      </c>
      <c r="BD35" s="97">
        <f>IF(NOT(snowball2),0,IF(U34&lt;=0,0,IF($C35&lt;=SUM($AZ35:BC35),0,IF(AR35+$C35-SUM($AZ35:BC35)&gt;U34+AF35,U34+AF35-AR35,$C35-SUM($AZ35:BC35)))))</f>
        <v>0</v>
      </c>
      <c r="BE35" s="97">
        <f>IF(NOT(snowball2),0,IF(V34&lt;=0,0,IF($C35&lt;=SUM($AZ35:BD35),0,IF(AS35+$C35-SUM($AZ35:BD35)&gt;V34+AG35,V34+AG35-AS35,$C35-SUM($AZ35:BD35)))))</f>
        <v>0</v>
      </c>
      <c r="BF35" s="97">
        <f>IF(NOT(snowball2),0,IF(W34&lt;=0,0,IF($C35&lt;=SUM($AZ35:BE35),0,IF(AT35+$C35-SUM($AZ35:BE35)&gt;W34+AH35,W34+AH35-AT35,$C35-SUM($AZ35:BE35)))))</f>
        <v>0</v>
      </c>
      <c r="BG35" s="97">
        <f>IF(NOT(snowball2),0,IF(X34&lt;=0,0,IF($C35&lt;=SUM($AZ35:BF35),0,IF(AU35+$C35-SUM($AZ35:BF35)&gt;X34+AI35,X34+AI35-AU35,$C35-SUM($AZ35:BF35)))))</f>
        <v>0</v>
      </c>
      <c r="BH35" s="97">
        <f>IF(NOT(snowball2),0,IF(Y34&lt;=0,0,IF($C35&lt;=SUM($AZ35:BG35),0,IF(AV35+$C35-SUM($AZ35:BG35)&gt;Y34+AJ35,Y34+AJ35-AV35,$C35-SUM($AZ35:BG35)))))</f>
        <v>0</v>
      </c>
      <c r="BI35" s="97">
        <f>IF(NOT(snowball2),0,IF(Z34&lt;=0,0,IF($C35&lt;=SUM($AZ35:BH35),0,IF(AW35+$C35-SUM($AZ35:BH35)&gt;Z34+AK35,Z34+AK35-AW35,$C35-SUM($AZ35:BH35)))))</f>
        <v>0</v>
      </c>
    </row>
    <row r="36" spans="1:61" ht="11.1" customHeight="1" x14ac:dyDescent="0.2">
      <c r="A36" s="93" t="str">
        <f t="shared" si="19"/>
        <v/>
      </c>
      <c r="B36" s="94" t="e">
        <f t="shared" si="15"/>
        <v>#N/A</v>
      </c>
      <c r="C36" s="95" t="str">
        <f t="shared" si="9"/>
        <v/>
      </c>
      <c r="D36" s="96"/>
      <c r="E36" s="97">
        <f t="shared" si="10"/>
        <v>0</v>
      </c>
      <c r="F36" s="97">
        <f t="shared" si="10"/>
        <v>0</v>
      </c>
      <c r="G36" s="97">
        <f t="shared" si="10"/>
        <v>0</v>
      </c>
      <c r="H36" s="97">
        <f t="shared" si="10"/>
        <v>0</v>
      </c>
      <c r="I36" s="97">
        <f t="shared" si="10"/>
        <v>0</v>
      </c>
      <c r="J36" s="97">
        <f t="shared" si="10"/>
        <v>0</v>
      </c>
      <c r="K36" s="97">
        <f t="shared" si="10"/>
        <v>0</v>
      </c>
      <c r="L36" s="97">
        <f t="shared" si="10"/>
        <v>0</v>
      </c>
      <c r="M36" s="97">
        <f t="shared" si="10"/>
        <v>0</v>
      </c>
      <c r="N36" s="97">
        <f t="shared" si="10"/>
        <v>0</v>
      </c>
      <c r="O36" s="98"/>
      <c r="P36" s="97">
        <f t="shared" si="16"/>
        <v>0</v>
      </c>
      <c r="Q36" s="97">
        <f t="shared" si="11"/>
        <v>0</v>
      </c>
      <c r="R36" s="97">
        <f t="shared" si="11"/>
        <v>0</v>
      </c>
      <c r="S36" s="97">
        <f t="shared" si="11"/>
        <v>0</v>
      </c>
      <c r="T36" s="97">
        <f t="shared" si="11"/>
        <v>0</v>
      </c>
      <c r="U36" s="97">
        <f t="shared" si="11"/>
        <v>0</v>
      </c>
      <c r="V36" s="97">
        <f t="shared" si="11"/>
        <v>0</v>
      </c>
      <c r="W36" s="97">
        <f t="shared" si="11"/>
        <v>0</v>
      </c>
      <c r="X36" s="97">
        <f t="shared" si="11"/>
        <v>0</v>
      </c>
      <c r="Y36" s="97">
        <f t="shared" si="11"/>
        <v>0</v>
      </c>
      <c r="Z36" s="97">
        <f t="shared" si="11"/>
        <v>0</v>
      </c>
      <c r="AA36" s="101"/>
      <c r="AB36" s="97">
        <f t="shared" si="12"/>
        <v>0</v>
      </c>
      <c r="AC36" s="97">
        <f t="shared" si="12"/>
        <v>0</v>
      </c>
      <c r="AD36" s="97">
        <f t="shared" si="12"/>
        <v>0</v>
      </c>
      <c r="AE36" s="97">
        <f t="shared" si="12"/>
        <v>0</v>
      </c>
      <c r="AF36" s="97">
        <f t="shared" si="12"/>
        <v>0</v>
      </c>
      <c r="AG36" s="97">
        <f t="shared" si="12"/>
        <v>0</v>
      </c>
      <c r="AH36" s="97">
        <f t="shared" si="12"/>
        <v>0</v>
      </c>
      <c r="AI36" s="97">
        <f t="shared" si="12"/>
        <v>0</v>
      </c>
      <c r="AJ36" s="97">
        <f t="shared" si="12"/>
        <v>0</v>
      </c>
      <c r="AK36" s="97">
        <f t="shared" si="12"/>
        <v>0</v>
      </c>
      <c r="AL36" s="99">
        <f t="shared" si="17"/>
        <v>0</v>
      </c>
      <c r="AM36" s="102"/>
      <c r="AN36" s="97">
        <f t="shared" si="13"/>
        <v>0</v>
      </c>
      <c r="AO36" s="97">
        <f t="shared" si="13"/>
        <v>0</v>
      </c>
      <c r="AP36" s="97">
        <f t="shared" si="13"/>
        <v>0</v>
      </c>
      <c r="AQ36" s="97">
        <f t="shared" si="13"/>
        <v>0</v>
      </c>
      <c r="AR36" s="97">
        <f t="shared" si="13"/>
        <v>0</v>
      </c>
      <c r="AS36" s="97">
        <f t="shared" si="13"/>
        <v>0</v>
      </c>
      <c r="AT36" s="97">
        <f t="shared" si="13"/>
        <v>0</v>
      </c>
      <c r="AU36" s="97">
        <f t="shared" si="13"/>
        <v>0</v>
      </c>
      <c r="AV36" s="97">
        <f t="shared" si="13"/>
        <v>0</v>
      </c>
      <c r="AW36" s="97">
        <f t="shared" si="13"/>
        <v>0</v>
      </c>
      <c r="AX36" s="99">
        <f t="shared" si="18"/>
        <v>0</v>
      </c>
      <c r="AY36" s="99"/>
      <c r="AZ36" s="100">
        <f t="shared" si="14"/>
        <v>0</v>
      </c>
      <c r="BA36" s="97">
        <f>IF(NOT(snowball2),0,IF(R35&lt;=0,0,IF($C36&lt;=SUM($AZ36:AZ36),0,IF(AO36+$C36-SUM($AZ36:AZ36)&gt;R35+AC36,R35+AC36-AO36,$C36-SUM($AZ36:AZ36)))))</f>
        <v>0</v>
      </c>
      <c r="BB36" s="97">
        <f>IF(NOT(snowball2),0,IF(S35&lt;=0,0,IF($C36&lt;=SUM($AZ36:BA36),0,IF(AP36+$C36-SUM($AZ36:BA36)&gt;S35+AD36,S35+AD36-AP36,$C36-SUM($AZ36:BA36)))))</f>
        <v>0</v>
      </c>
      <c r="BC36" s="97">
        <f>IF(NOT(snowball2),0,IF(T35&lt;=0,0,IF($C36&lt;=SUM($AZ36:BB36),0,IF(AQ36+$C36-SUM($AZ36:BB36)&gt;T35+AE36,T35+AE36-AQ36,$C36-SUM($AZ36:BB36)))))</f>
        <v>0</v>
      </c>
      <c r="BD36" s="97">
        <f>IF(NOT(snowball2),0,IF(U35&lt;=0,0,IF($C36&lt;=SUM($AZ36:BC36),0,IF(AR36+$C36-SUM($AZ36:BC36)&gt;U35+AF36,U35+AF36-AR36,$C36-SUM($AZ36:BC36)))))</f>
        <v>0</v>
      </c>
      <c r="BE36" s="97">
        <f>IF(NOT(snowball2),0,IF(V35&lt;=0,0,IF($C36&lt;=SUM($AZ36:BD36),0,IF(AS36+$C36-SUM($AZ36:BD36)&gt;V35+AG36,V35+AG36-AS36,$C36-SUM($AZ36:BD36)))))</f>
        <v>0</v>
      </c>
      <c r="BF36" s="97">
        <f>IF(NOT(snowball2),0,IF(W35&lt;=0,0,IF($C36&lt;=SUM($AZ36:BE36),0,IF(AT36+$C36-SUM($AZ36:BE36)&gt;W35+AH36,W35+AH36-AT36,$C36-SUM($AZ36:BE36)))))</f>
        <v>0</v>
      </c>
      <c r="BG36" s="97">
        <f>IF(NOT(snowball2),0,IF(X35&lt;=0,0,IF($C36&lt;=SUM($AZ36:BF36),0,IF(AU36+$C36-SUM($AZ36:BF36)&gt;X35+AI36,X35+AI36-AU36,$C36-SUM($AZ36:BF36)))))</f>
        <v>0</v>
      </c>
      <c r="BH36" s="97">
        <f>IF(NOT(snowball2),0,IF(Y35&lt;=0,0,IF($C36&lt;=SUM($AZ36:BG36),0,IF(AV36+$C36-SUM($AZ36:BG36)&gt;Y35+AJ36,Y35+AJ36-AV36,$C36-SUM($AZ36:BG36)))))</f>
        <v>0</v>
      </c>
      <c r="BI36" s="97">
        <f>IF(NOT(snowball2),0,IF(Z35&lt;=0,0,IF($C36&lt;=SUM($AZ36:BH36),0,IF(AW36+$C36-SUM($AZ36:BH36)&gt;Z35+AK36,Z35+AK36-AW36,$C36-SUM($AZ36:BH36)))))</f>
        <v>0</v>
      </c>
    </row>
    <row r="37" spans="1:61" ht="11.1" customHeight="1" x14ac:dyDescent="0.2">
      <c r="A37" s="93" t="str">
        <f t="shared" si="19"/>
        <v/>
      </c>
      <c r="B37" s="94" t="e">
        <f t="shared" si="15"/>
        <v>#N/A</v>
      </c>
      <c r="C37" s="95" t="str">
        <f t="shared" si="9"/>
        <v/>
      </c>
      <c r="D37" s="96"/>
      <c r="E37" s="97">
        <f t="shared" si="10"/>
        <v>0</v>
      </c>
      <c r="F37" s="97">
        <f t="shared" si="10"/>
        <v>0</v>
      </c>
      <c r="G37" s="97">
        <f t="shared" si="10"/>
        <v>0</v>
      </c>
      <c r="H37" s="97">
        <f t="shared" si="10"/>
        <v>0</v>
      </c>
      <c r="I37" s="97">
        <f t="shared" si="10"/>
        <v>0</v>
      </c>
      <c r="J37" s="97">
        <f t="shared" si="10"/>
        <v>0</v>
      </c>
      <c r="K37" s="97">
        <f t="shared" si="10"/>
        <v>0</v>
      </c>
      <c r="L37" s="97">
        <f t="shared" si="10"/>
        <v>0</v>
      </c>
      <c r="M37" s="97">
        <f t="shared" si="10"/>
        <v>0</v>
      </c>
      <c r="N37" s="97">
        <f t="shared" si="10"/>
        <v>0</v>
      </c>
      <c r="O37" s="98"/>
      <c r="P37" s="97">
        <f t="shared" si="16"/>
        <v>0</v>
      </c>
      <c r="Q37" s="97">
        <f t="shared" ref="Q37:Z52" si="20">IF(E$8=0,0,ROUND(Q36-(E37-AB37),2))</f>
        <v>0</v>
      </c>
      <c r="R37" s="97">
        <f t="shared" si="20"/>
        <v>0</v>
      </c>
      <c r="S37" s="97">
        <f t="shared" si="20"/>
        <v>0</v>
      </c>
      <c r="T37" s="97">
        <f t="shared" si="20"/>
        <v>0</v>
      </c>
      <c r="U37" s="97">
        <f t="shared" si="20"/>
        <v>0</v>
      </c>
      <c r="V37" s="97">
        <f t="shared" si="20"/>
        <v>0</v>
      </c>
      <c r="W37" s="97">
        <f t="shared" si="20"/>
        <v>0</v>
      </c>
      <c r="X37" s="97">
        <f t="shared" si="20"/>
        <v>0</v>
      </c>
      <c r="Y37" s="97">
        <f t="shared" si="20"/>
        <v>0</v>
      </c>
      <c r="Z37" s="97">
        <f t="shared" si="20"/>
        <v>0</v>
      </c>
      <c r="AA37" s="101"/>
      <c r="AB37" s="97">
        <f t="shared" si="12"/>
        <v>0</v>
      </c>
      <c r="AC37" s="97">
        <f t="shared" si="12"/>
        <v>0</v>
      </c>
      <c r="AD37" s="97">
        <f t="shared" si="12"/>
        <v>0</v>
      </c>
      <c r="AE37" s="97">
        <f t="shared" si="12"/>
        <v>0</v>
      </c>
      <c r="AF37" s="97">
        <f t="shared" si="12"/>
        <v>0</v>
      </c>
      <c r="AG37" s="97">
        <f t="shared" si="12"/>
        <v>0</v>
      </c>
      <c r="AH37" s="97">
        <f t="shared" si="12"/>
        <v>0</v>
      </c>
      <c r="AI37" s="97">
        <f t="shared" si="12"/>
        <v>0</v>
      </c>
      <c r="AJ37" s="97">
        <f t="shared" si="12"/>
        <v>0</v>
      </c>
      <c r="AK37" s="97">
        <f t="shared" si="12"/>
        <v>0</v>
      </c>
      <c r="AL37" s="99">
        <f t="shared" si="17"/>
        <v>0</v>
      </c>
      <c r="AM37" s="102"/>
      <c r="AN37" s="97">
        <f t="shared" ref="AN37:AW62" si="21">IF(Q36&gt;0,IF((Q36+AB37)&lt;E$10,Q36+AB37,E$10),0)</f>
        <v>0</v>
      </c>
      <c r="AO37" s="97">
        <f t="shared" si="21"/>
        <v>0</v>
      </c>
      <c r="AP37" s="97">
        <f t="shared" si="21"/>
        <v>0</v>
      </c>
      <c r="AQ37" s="97">
        <f t="shared" si="21"/>
        <v>0</v>
      </c>
      <c r="AR37" s="97">
        <f t="shared" si="21"/>
        <v>0</v>
      </c>
      <c r="AS37" s="97">
        <f t="shared" si="21"/>
        <v>0</v>
      </c>
      <c r="AT37" s="97">
        <f t="shared" si="21"/>
        <v>0</v>
      </c>
      <c r="AU37" s="97">
        <f t="shared" si="21"/>
        <v>0</v>
      </c>
      <c r="AV37" s="97">
        <f t="shared" si="21"/>
        <v>0</v>
      </c>
      <c r="AW37" s="97">
        <f t="shared" si="21"/>
        <v>0</v>
      </c>
      <c r="AX37" s="99">
        <f t="shared" si="18"/>
        <v>0</v>
      </c>
      <c r="AY37" s="99"/>
      <c r="AZ37" s="100">
        <f t="shared" si="14"/>
        <v>0</v>
      </c>
      <c r="BA37" s="97">
        <f>IF(NOT(snowball2),0,IF(R36&lt;=0,0,IF($C37&lt;=SUM($AZ37:AZ37),0,IF(AO37+$C37-SUM($AZ37:AZ37)&gt;R36+AC37,R36+AC37-AO37,$C37-SUM($AZ37:AZ37)))))</f>
        <v>0</v>
      </c>
      <c r="BB37" s="97">
        <f>IF(NOT(snowball2),0,IF(S36&lt;=0,0,IF($C37&lt;=SUM($AZ37:BA37),0,IF(AP37+$C37-SUM($AZ37:BA37)&gt;S36+AD37,S36+AD37-AP37,$C37-SUM($AZ37:BA37)))))</f>
        <v>0</v>
      </c>
      <c r="BC37" s="97">
        <f>IF(NOT(snowball2),0,IF(T36&lt;=0,0,IF($C37&lt;=SUM($AZ37:BB37),0,IF(AQ37+$C37-SUM($AZ37:BB37)&gt;T36+AE37,T36+AE37-AQ37,$C37-SUM($AZ37:BB37)))))</f>
        <v>0</v>
      </c>
      <c r="BD37" s="97">
        <f>IF(NOT(snowball2),0,IF(U36&lt;=0,0,IF($C37&lt;=SUM($AZ37:BC37),0,IF(AR37+$C37-SUM($AZ37:BC37)&gt;U36+AF37,U36+AF37-AR37,$C37-SUM($AZ37:BC37)))))</f>
        <v>0</v>
      </c>
      <c r="BE37" s="97">
        <f>IF(NOT(snowball2),0,IF(V36&lt;=0,0,IF($C37&lt;=SUM($AZ37:BD37),0,IF(AS37+$C37-SUM($AZ37:BD37)&gt;V36+AG37,V36+AG37-AS37,$C37-SUM($AZ37:BD37)))))</f>
        <v>0</v>
      </c>
      <c r="BF37" s="97">
        <f>IF(NOT(snowball2),0,IF(W36&lt;=0,0,IF($C37&lt;=SUM($AZ37:BE37),0,IF(AT37+$C37-SUM($AZ37:BE37)&gt;W36+AH37,W36+AH37-AT37,$C37-SUM($AZ37:BE37)))))</f>
        <v>0</v>
      </c>
      <c r="BG37" s="97">
        <f>IF(NOT(snowball2),0,IF(X36&lt;=0,0,IF($C37&lt;=SUM($AZ37:BF37),0,IF(AU37+$C37-SUM($AZ37:BF37)&gt;X36+AI37,X36+AI37-AU37,$C37-SUM($AZ37:BF37)))))</f>
        <v>0</v>
      </c>
      <c r="BH37" s="97">
        <f>IF(NOT(snowball2),0,IF(Y36&lt;=0,0,IF($C37&lt;=SUM($AZ37:BG37),0,IF(AV37+$C37-SUM($AZ37:BG37)&gt;Y36+AJ37,Y36+AJ37-AV37,$C37-SUM($AZ37:BG37)))))</f>
        <v>0</v>
      </c>
      <c r="BI37" s="97">
        <f>IF(NOT(snowball2),0,IF(Z36&lt;=0,0,IF($C37&lt;=SUM($AZ37:BH37),0,IF(AW37+$C37-SUM($AZ37:BH37)&gt;Z36+AK37,Z36+AK37-AW37,$C37-SUM($AZ37:BH37)))))</f>
        <v>0</v>
      </c>
    </row>
    <row r="38" spans="1:61" ht="11.1" customHeight="1" x14ac:dyDescent="0.2">
      <c r="A38" s="93" t="str">
        <f t="shared" si="19"/>
        <v/>
      </c>
      <c r="B38" s="94" t="e">
        <f t="shared" si="15"/>
        <v>#N/A</v>
      </c>
      <c r="C38" s="95" t="str">
        <f t="shared" si="9"/>
        <v/>
      </c>
      <c r="D38" s="96"/>
      <c r="E38" s="97">
        <f t="shared" si="10"/>
        <v>0</v>
      </c>
      <c r="F38" s="97">
        <f t="shared" si="10"/>
        <v>0</v>
      </c>
      <c r="G38" s="97">
        <f t="shared" si="10"/>
        <v>0</v>
      </c>
      <c r="H38" s="97">
        <f t="shared" si="10"/>
        <v>0</v>
      </c>
      <c r="I38" s="97">
        <f t="shared" si="10"/>
        <v>0</v>
      </c>
      <c r="J38" s="97">
        <f t="shared" si="10"/>
        <v>0</v>
      </c>
      <c r="K38" s="97">
        <f t="shared" si="10"/>
        <v>0</v>
      </c>
      <c r="L38" s="97">
        <f t="shared" si="10"/>
        <v>0</v>
      </c>
      <c r="M38" s="97">
        <f t="shared" si="10"/>
        <v>0</v>
      </c>
      <c r="N38" s="97">
        <f t="shared" si="10"/>
        <v>0</v>
      </c>
      <c r="O38" s="98"/>
      <c r="P38" s="97">
        <f t="shared" si="16"/>
        <v>0</v>
      </c>
      <c r="Q38" s="97">
        <f t="shared" si="20"/>
        <v>0</v>
      </c>
      <c r="R38" s="97">
        <f t="shared" si="20"/>
        <v>0</v>
      </c>
      <c r="S38" s="97">
        <f t="shared" si="20"/>
        <v>0</v>
      </c>
      <c r="T38" s="97">
        <f t="shared" si="20"/>
        <v>0</v>
      </c>
      <c r="U38" s="97">
        <f t="shared" si="20"/>
        <v>0</v>
      </c>
      <c r="V38" s="97">
        <f t="shared" si="20"/>
        <v>0</v>
      </c>
      <c r="W38" s="97">
        <f t="shared" si="20"/>
        <v>0</v>
      </c>
      <c r="X38" s="97">
        <f t="shared" si="20"/>
        <v>0</v>
      </c>
      <c r="Y38" s="97">
        <f t="shared" si="20"/>
        <v>0</v>
      </c>
      <c r="Z38" s="97">
        <f t="shared" si="20"/>
        <v>0</v>
      </c>
      <c r="AA38" s="101"/>
      <c r="AB38" s="97">
        <f t="shared" si="12"/>
        <v>0</v>
      </c>
      <c r="AC38" s="97">
        <f t="shared" si="12"/>
        <v>0</v>
      </c>
      <c r="AD38" s="97">
        <f t="shared" si="12"/>
        <v>0</v>
      </c>
      <c r="AE38" s="97">
        <f t="shared" si="12"/>
        <v>0</v>
      </c>
      <c r="AF38" s="97">
        <f t="shared" si="12"/>
        <v>0</v>
      </c>
      <c r="AG38" s="97">
        <f t="shared" si="12"/>
        <v>0</v>
      </c>
      <c r="AH38" s="97">
        <f t="shared" si="12"/>
        <v>0</v>
      </c>
      <c r="AI38" s="97">
        <f t="shared" si="12"/>
        <v>0</v>
      </c>
      <c r="AJ38" s="97">
        <f t="shared" si="12"/>
        <v>0</v>
      </c>
      <c r="AK38" s="97">
        <f t="shared" si="12"/>
        <v>0</v>
      </c>
      <c r="AL38" s="99">
        <f t="shared" si="17"/>
        <v>0</v>
      </c>
      <c r="AM38" s="102"/>
      <c r="AN38" s="97">
        <f t="shared" si="21"/>
        <v>0</v>
      </c>
      <c r="AO38" s="97">
        <f t="shared" si="21"/>
        <v>0</v>
      </c>
      <c r="AP38" s="97">
        <f t="shared" si="21"/>
        <v>0</v>
      </c>
      <c r="AQ38" s="97">
        <f t="shared" si="21"/>
        <v>0</v>
      </c>
      <c r="AR38" s="97">
        <f t="shared" si="21"/>
        <v>0</v>
      </c>
      <c r="AS38" s="97">
        <f t="shared" si="21"/>
        <v>0</v>
      </c>
      <c r="AT38" s="97">
        <f t="shared" si="21"/>
        <v>0</v>
      </c>
      <c r="AU38" s="97">
        <f t="shared" si="21"/>
        <v>0</v>
      </c>
      <c r="AV38" s="97">
        <f t="shared" si="21"/>
        <v>0</v>
      </c>
      <c r="AW38" s="97">
        <f t="shared" si="21"/>
        <v>0</v>
      </c>
      <c r="AX38" s="99">
        <f t="shared" si="18"/>
        <v>0</v>
      </c>
      <c r="AY38" s="99"/>
      <c r="AZ38" s="100">
        <f t="shared" si="14"/>
        <v>0</v>
      </c>
      <c r="BA38" s="97">
        <f>IF(NOT(snowball2),0,IF(R37&lt;=0,0,IF($C38&lt;=SUM($AZ38:AZ38),0,IF(AO38+$C38-SUM($AZ38:AZ38)&gt;R37+AC38,R37+AC38-AO38,$C38-SUM($AZ38:AZ38)))))</f>
        <v>0</v>
      </c>
      <c r="BB38" s="97">
        <f>IF(NOT(snowball2),0,IF(S37&lt;=0,0,IF($C38&lt;=SUM($AZ38:BA38),0,IF(AP38+$C38-SUM($AZ38:BA38)&gt;S37+AD38,S37+AD38-AP38,$C38-SUM($AZ38:BA38)))))</f>
        <v>0</v>
      </c>
      <c r="BC38" s="97">
        <f>IF(NOT(snowball2),0,IF(T37&lt;=0,0,IF($C38&lt;=SUM($AZ38:BB38),0,IF(AQ38+$C38-SUM($AZ38:BB38)&gt;T37+AE38,T37+AE38-AQ38,$C38-SUM($AZ38:BB38)))))</f>
        <v>0</v>
      </c>
      <c r="BD38" s="97">
        <f>IF(NOT(snowball2),0,IF(U37&lt;=0,0,IF($C38&lt;=SUM($AZ38:BC38),0,IF(AR38+$C38-SUM($AZ38:BC38)&gt;U37+AF38,U37+AF38-AR38,$C38-SUM($AZ38:BC38)))))</f>
        <v>0</v>
      </c>
      <c r="BE38" s="97">
        <f>IF(NOT(snowball2),0,IF(V37&lt;=0,0,IF($C38&lt;=SUM($AZ38:BD38),0,IF(AS38+$C38-SUM($AZ38:BD38)&gt;V37+AG38,V37+AG38-AS38,$C38-SUM($AZ38:BD38)))))</f>
        <v>0</v>
      </c>
      <c r="BF38" s="97">
        <f>IF(NOT(snowball2),0,IF(W37&lt;=0,0,IF($C38&lt;=SUM($AZ38:BE38),0,IF(AT38+$C38-SUM($AZ38:BE38)&gt;W37+AH38,W37+AH38-AT38,$C38-SUM($AZ38:BE38)))))</f>
        <v>0</v>
      </c>
      <c r="BG38" s="97">
        <f>IF(NOT(snowball2),0,IF(X37&lt;=0,0,IF($C38&lt;=SUM($AZ38:BF38),0,IF(AU38+$C38-SUM($AZ38:BF38)&gt;X37+AI38,X37+AI38-AU38,$C38-SUM($AZ38:BF38)))))</f>
        <v>0</v>
      </c>
      <c r="BH38" s="97">
        <f>IF(NOT(snowball2),0,IF(Y37&lt;=0,0,IF($C38&lt;=SUM($AZ38:BG38),0,IF(AV38+$C38-SUM($AZ38:BG38)&gt;Y37+AJ38,Y37+AJ38-AV38,$C38-SUM($AZ38:BG38)))))</f>
        <v>0</v>
      </c>
      <c r="BI38" s="97">
        <f>IF(NOT(snowball2),0,IF(Z37&lt;=0,0,IF($C38&lt;=SUM($AZ38:BH38),0,IF(AW38+$C38-SUM($AZ38:BH38)&gt;Z37+AK38,Z37+AK38-AW38,$C38-SUM($AZ38:BH38)))))</f>
        <v>0</v>
      </c>
    </row>
    <row r="39" spans="1:61" ht="11.1" customHeight="1" x14ac:dyDescent="0.2">
      <c r="A39" s="93" t="str">
        <f t="shared" si="19"/>
        <v/>
      </c>
      <c r="B39" s="94" t="e">
        <f t="shared" si="15"/>
        <v>#N/A</v>
      </c>
      <c r="C39" s="95" t="str">
        <f t="shared" si="9"/>
        <v/>
      </c>
      <c r="D39" s="96"/>
      <c r="E39" s="97">
        <f t="shared" si="10"/>
        <v>0</v>
      </c>
      <c r="F39" s="97">
        <f t="shared" si="10"/>
        <v>0</v>
      </c>
      <c r="G39" s="97">
        <f t="shared" si="10"/>
        <v>0</v>
      </c>
      <c r="H39" s="97">
        <f t="shared" si="10"/>
        <v>0</v>
      </c>
      <c r="I39" s="97">
        <f t="shared" si="10"/>
        <v>0</v>
      </c>
      <c r="J39" s="97">
        <f t="shared" si="10"/>
        <v>0</v>
      </c>
      <c r="K39" s="97">
        <f t="shared" si="10"/>
        <v>0</v>
      </c>
      <c r="L39" s="97">
        <f t="shared" si="10"/>
        <v>0</v>
      </c>
      <c r="M39" s="97">
        <f t="shared" si="10"/>
        <v>0</v>
      </c>
      <c r="N39" s="97">
        <f t="shared" si="10"/>
        <v>0</v>
      </c>
      <c r="O39" s="98"/>
      <c r="P39" s="97">
        <f t="shared" si="16"/>
        <v>0</v>
      </c>
      <c r="Q39" s="97">
        <f t="shared" si="20"/>
        <v>0</v>
      </c>
      <c r="R39" s="97">
        <f t="shared" si="20"/>
        <v>0</v>
      </c>
      <c r="S39" s="97">
        <f t="shared" si="20"/>
        <v>0</v>
      </c>
      <c r="T39" s="97">
        <f t="shared" si="20"/>
        <v>0</v>
      </c>
      <c r="U39" s="97">
        <f t="shared" si="20"/>
        <v>0</v>
      </c>
      <c r="V39" s="97">
        <f t="shared" si="20"/>
        <v>0</v>
      </c>
      <c r="W39" s="97">
        <f t="shared" si="20"/>
        <v>0</v>
      </c>
      <c r="X39" s="97">
        <f t="shared" si="20"/>
        <v>0</v>
      </c>
      <c r="Y39" s="97">
        <f t="shared" si="20"/>
        <v>0</v>
      </c>
      <c r="Z39" s="97">
        <f t="shared" si="20"/>
        <v>0</v>
      </c>
      <c r="AA39" s="101"/>
      <c r="AB39" s="97">
        <f t="shared" si="12"/>
        <v>0</v>
      </c>
      <c r="AC39" s="97">
        <f t="shared" si="12"/>
        <v>0</v>
      </c>
      <c r="AD39" s="97">
        <f t="shared" si="12"/>
        <v>0</v>
      </c>
      <c r="AE39" s="97">
        <f t="shared" si="12"/>
        <v>0</v>
      </c>
      <c r="AF39" s="97">
        <f t="shared" si="12"/>
        <v>0</v>
      </c>
      <c r="AG39" s="97">
        <f t="shared" si="12"/>
        <v>0</v>
      </c>
      <c r="AH39" s="97">
        <f t="shared" si="12"/>
        <v>0</v>
      </c>
      <c r="AI39" s="97">
        <f t="shared" si="12"/>
        <v>0</v>
      </c>
      <c r="AJ39" s="97">
        <f t="shared" si="12"/>
        <v>0</v>
      </c>
      <c r="AK39" s="97">
        <f t="shared" si="12"/>
        <v>0</v>
      </c>
      <c r="AL39" s="99">
        <f t="shared" si="17"/>
        <v>0</v>
      </c>
      <c r="AM39" s="102"/>
      <c r="AN39" s="97">
        <f t="shared" si="21"/>
        <v>0</v>
      </c>
      <c r="AO39" s="97">
        <f t="shared" si="21"/>
        <v>0</v>
      </c>
      <c r="AP39" s="97">
        <f t="shared" si="21"/>
        <v>0</v>
      </c>
      <c r="AQ39" s="97">
        <f t="shared" si="21"/>
        <v>0</v>
      </c>
      <c r="AR39" s="97">
        <f t="shared" si="21"/>
        <v>0</v>
      </c>
      <c r="AS39" s="97">
        <f t="shared" si="21"/>
        <v>0</v>
      </c>
      <c r="AT39" s="97">
        <f t="shared" si="21"/>
        <v>0</v>
      </c>
      <c r="AU39" s="97">
        <f t="shared" si="21"/>
        <v>0</v>
      </c>
      <c r="AV39" s="97">
        <f t="shared" si="21"/>
        <v>0</v>
      </c>
      <c r="AW39" s="97">
        <f t="shared" si="21"/>
        <v>0</v>
      </c>
      <c r="AX39" s="99">
        <f t="shared" si="18"/>
        <v>0</v>
      </c>
      <c r="AY39" s="99"/>
      <c r="AZ39" s="100">
        <f t="shared" si="14"/>
        <v>0</v>
      </c>
      <c r="BA39" s="97">
        <f>IF(NOT(snowball2),0,IF(R38&lt;=0,0,IF($C39&lt;=SUM($AZ39:AZ39),0,IF(AO39+$C39-SUM($AZ39:AZ39)&gt;R38+AC39,R38+AC39-AO39,$C39-SUM($AZ39:AZ39)))))</f>
        <v>0</v>
      </c>
      <c r="BB39" s="97">
        <f>IF(NOT(snowball2),0,IF(S38&lt;=0,0,IF($C39&lt;=SUM($AZ39:BA39),0,IF(AP39+$C39-SUM($AZ39:BA39)&gt;S38+AD39,S38+AD39-AP39,$C39-SUM($AZ39:BA39)))))</f>
        <v>0</v>
      </c>
      <c r="BC39" s="97">
        <f>IF(NOT(snowball2),0,IF(T38&lt;=0,0,IF($C39&lt;=SUM($AZ39:BB39),0,IF(AQ39+$C39-SUM($AZ39:BB39)&gt;T38+AE39,T38+AE39-AQ39,$C39-SUM($AZ39:BB39)))))</f>
        <v>0</v>
      </c>
      <c r="BD39" s="97">
        <f>IF(NOT(snowball2),0,IF(U38&lt;=0,0,IF($C39&lt;=SUM($AZ39:BC39),0,IF(AR39+$C39-SUM($AZ39:BC39)&gt;U38+AF39,U38+AF39-AR39,$C39-SUM($AZ39:BC39)))))</f>
        <v>0</v>
      </c>
      <c r="BE39" s="97">
        <f>IF(NOT(snowball2),0,IF(V38&lt;=0,0,IF($C39&lt;=SUM($AZ39:BD39),0,IF(AS39+$C39-SUM($AZ39:BD39)&gt;V38+AG39,V38+AG39-AS39,$C39-SUM($AZ39:BD39)))))</f>
        <v>0</v>
      </c>
      <c r="BF39" s="97">
        <f>IF(NOT(snowball2),0,IF(W38&lt;=0,0,IF($C39&lt;=SUM($AZ39:BE39),0,IF(AT39+$C39-SUM($AZ39:BE39)&gt;W38+AH39,W38+AH39-AT39,$C39-SUM($AZ39:BE39)))))</f>
        <v>0</v>
      </c>
      <c r="BG39" s="97">
        <f>IF(NOT(snowball2),0,IF(X38&lt;=0,0,IF($C39&lt;=SUM($AZ39:BF39),0,IF(AU39+$C39-SUM($AZ39:BF39)&gt;X38+AI39,X38+AI39-AU39,$C39-SUM($AZ39:BF39)))))</f>
        <v>0</v>
      </c>
      <c r="BH39" s="97">
        <f>IF(NOT(snowball2),0,IF(Y38&lt;=0,0,IF($C39&lt;=SUM($AZ39:BG39),0,IF(AV39+$C39-SUM($AZ39:BG39)&gt;Y38+AJ39,Y38+AJ39-AV39,$C39-SUM($AZ39:BG39)))))</f>
        <v>0</v>
      </c>
      <c r="BI39" s="97">
        <f>IF(NOT(snowball2),0,IF(Z38&lt;=0,0,IF($C39&lt;=SUM($AZ39:BH39),0,IF(AW39+$C39-SUM($AZ39:BH39)&gt;Z38+AK39,Z38+AK39-AW39,$C39-SUM($AZ39:BH39)))))</f>
        <v>0</v>
      </c>
    </row>
    <row r="40" spans="1:61" ht="11.1" customHeight="1" x14ac:dyDescent="0.2">
      <c r="A40" s="93" t="str">
        <f t="shared" si="19"/>
        <v/>
      </c>
      <c r="B40" s="94" t="e">
        <f t="shared" si="15"/>
        <v>#N/A</v>
      </c>
      <c r="C40" s="95" t="str">
        <f t="shared" si="9"/>
        <v/>
      </c>
      <c r="D40" s="96"/>
      <c r="E40" s="97">
        <f t="shared" si="10"/>
        <v>0</v>
      </c>
      <c r="F40" s="97">
        <f t="shared" si="10"/>
        <v>0</v>
      </c>
      <c r="G40" s="97">
        <f t="shared" si="10"/>
        <v>0</v>
      </c>
      <c r="H40" s="97">
        <f t="shared" si="10"/>
        <v>0</v>
      </c>
      <c r="I40" s="97">
        <f t="shared" si="10"/>
        <v>0</v>
      </c>
      <c r="J40" s="97">
        <f t="shared" si="10"/>
        <v>0</v>
      </c>
      <c r="K40" s="97">
        <f t="shared" si="10"/>
        <v>0</v>
      </c>
      <c r="L40" s="97">
        <f t="shared" si="10"/>
        <v>0</v>
      </c>
      <c r="M40" s="97">
        <f t="shared" si="10"/>
        <v>0</v>
      </c>
      <c r="N40" s="97">
        <f t="shared" si="10"/>
        <v>0</v>
      </c>
      <c r="O40" s="98"/>
      <c r="P40" s="97">
        <f t="shared" si="16"/>
        <v>0</v>
      </c>
      <c r="Q40" s="97">
        <f t="shared" si="20"/>
        <v>0</v>
      </c>
      <c r="R40" s="97">
        <f t="shared" si="20"/>
        <v>0</v>
      </c>
      <c r="S40" s="97">
        <f t="shared" si="20"/>
        <v>0</v>
      </c>
      <c r="T40" s="97">
        <f t="shared" si="20"/>
        <v>0</v>
      </c>
      <c r="U40" s="97">
        <f t="shared" si="20"/>
        <v>0</v>
      </c>
      <c r="V40" s="97">
        <f t="shared" si="20"/>
        <v>0</v>
      </c>
      <c r="W40" s="97">
        <f t="shared" si="20"/>
        <v>0</v>
      </c>
      <c r="X40" s="97">
        <f t="shared" si="20"/>
        <v>0</v>
      </c>
      <c r="Y40" s="97">
        <f t="shared" si="20"/>
        <v>0</v>
      </c>
      <c r="Z40" s="97">
        <f t="shared" si="20"/>
        <v>0</v>
      </c>
      <c r="AA40" s="101"/>
      <c r="AB40" s="97">
        <f t="shared" si="12"/>
        <v>0</v>
      </c>
      <c r="AC40" s="97">
        <f t="shared" si="12"/>
        <v>0</v>
      </c>
      <c r="AD40" s="97">
        <f t="shared" si="12"/>
        <v>0</v>
      </c>
      <c r="AE40" s="97">
        <f t="shared" si="12"/>
        <v>0</v>
      </c>
      <c r="AF40" s="97">
        <f t="shared" si="12"/>
        <v>0</v>
      </c>
      <c r="AG40" s="97">
        <f t="shared" si="12"/>
        <v>0</v>
      </c>
      <c r="AH40" s="97">
        <f t="shared" si="12"/>
        <v>0</v>
      </c>
      <c r="AI40" s="97">
        <f t="shared" si="12"/>
        <v>0</v>
      </c>
      <c r="AJ40" s="97">
        <f t="shared" si="12"/>
        <v>0</v>
      </c>
      <c r="AK40" s="97">
        <f t="shared" si="12"/>
        <v>0</v>
      </c>
      <c r="AL40" s="99">
        <f t="shared" si="17"/>
        <v>0</v>
      </c>
      <c r="AM40" s="102"/>
      <c r="AN40" s="97">
        <f t="shared" si="21"/>
        <v>0</v>
      </c>
      <c r="AO40" s="97">
        <f t="shared" si="21"/>
        <v>0</v>
      </c>
      <c r="AP40" s="97">
        <f t="shared" si="21"/>
        <v>0</v>
      </c>
      <c r="AQ40" s="97">
        <f t="shared" si="21"/>
        <v>0</v>
      </c>
      <c r="AR40" s="97">
        <f t="shared" si="21"/>
        <v>0</v>
      </c>
      <c r="AS40" s="97">
        <f t="shared" si="21"/>
        <v>0</v>
      </c>
      <c r="AT40" s="97">
        <f t="shared" si="21"/>
        <v>0</v>
      </c>
      <c r="AU40" s="97">
        <f t="shared" si="21"/>
        <v>0</v>
      </c>
      <c r="AV40" s="97">
        <f t="shared" si="21"/>
        <v>0</v>
      </c>
      <c r="AW40" s="97">
        <f t="shared" si="21"/>
        <v>0</v>
      </c>
      <c r="AX40" s="99">
        <f t="shared" si="18"/>
        <v>0</v>
      </c>
      <c r="AY40" s="99"/>
      <c r="AZ40" s="100">
        <f t="shared" si="14"/>
        <v>0</v>
      </c>
      <c r="BA40" s="97">
        <f>IF(NOT(snowball2),0,IF(R39&lt;=0,0,IF($C40&lt;=SUM($AZ40:AZ40),0,IF(AO40+$C40-SUM($AZ40:AZ40)&gt;R39+AC40,R39+AC40-AO40,$C40-SUM($AZ40:AZ40)))))</f>
        <v>0</v>
      </c>
      <c r="BB40" s="97">
        <f>IF(NOT(snowball2),0,IF(S39&lt;=0,0,IF($C40&lt;=SUM($AZ40:BA40),0,IF(AP40+$C40-SUM($AZ40:BA40)&gt;S39+AD40,S39+AD40-AP40,$C40-SUM($AZ40:BA40)))))</f>
        <v>0</v>
      </c>
      <c r="BC40" s="97">
        <f>IF(NOT(snowball2),0,IF(T39&lt;=0,0,IF($C40&lt;=SUM($AZ40:BB40),0,IF(AQ40+$C40-SUM($AZ40:BB40)&gt;T39+AE40,T39+AE40-AQ40,$C40-SUM($AZ40:BB40)))))</f>
        <v>0</v>
      </c>
      <c r="BD40" s="97">
        <f>IF(NOT(snowball2),0,IF(U39&lt;=0,0,IF($C40&lt;=SUM($AZ40:BC40),0,IF(AR40+$C40-SUM($AZ40:BC40)&gt;U39+AF40,U39+AF40-AR40,$C40-SUM($AZ40:BC40)))))</f>
        <v>0</v>
      </c>
      <c r="BE40" s="97">
        <f>IF(NOT(snowball2),0,IF(V39&lt;=0,0,IF($C40&lt;=SUM($AZ40:BD40),0,IF(AS40+$C40-SUM($AZ40:BD40)&gt;V39+AG40,V39+AG40-AS40,$C40-SUM($AZ40:BD40)))))</f>
        <v>0</v>
      </c>
      <c r="BF40" s="97">
        <f>IF(NOT(snowball2),0,IF(W39&lt;=0,0,IF($C40&lt;=SUM($AZ40:BE40),0,IF(AT40+$C40-SUM($AZ40:BE40)&gt;W39+AH40,W39+AH40-AT40,$C40-SUM($AZ40:BE40)))))</f>
        <v>0</v>
      </c>
      <c r="BG40" s="97">
        <f>IF(NOT(snowball2),0,IF(X39&lt;=0,0,IF($C40&lt;=SUM($AZ40:BF40),0,IF(AU40+$C40-SUM($AZ40:BF40)&gt;X39+AI40,X39+AI40-AU40,$C40-SUM($AZ40:BF40)))))</f>
        <v>0</v>
      </c>
      <c r="BH40" s="97">
        <f>IF(NOT(snowball2),0,IF(Y39&lt;=0,0,IF($C40&lt;=SUM($AZ40:BG40),0,IF(AV40+$C40-SUM($AZ40:BG40)&gt;Y39+AJ40,Y39+AJ40-AV40,$C40-SUM($AZ40:BG40)))))</f>
        <v>0</v>
      </c>
      <c r="BI40" s="97">
        <f>IF(NOT(snowball2),0,IF(Z39&lt;=0,0,IF($C40&lt;=SUM($AZ40:BH40),0,IF(AW40+$C40-SUM($AZ40:BH40)&gt;Z39+AK40,Z39+AK40-AW40,$C40-SUM($AZ40:BH40)))))</f>
        <v>0</v>
      </c>
    </row>
    <row r="41" spans="1:61" ht="11.1" customHeight="1" x14ac:dyDescent="0.2">
      <c r="A41" s="93" t="str">
        <f t="shared" si="19"/>
        <v/>
      </c>
      <c r="B41" s="94" t="e">
        <f t="shared" si="15"/>
        <v>#N/A</v>
      </c>
      <c r="C41" s="95" t="str">
        <f t="shared" si="9"/>
        <v/>
      </c>
      <c r="D41" s="96"/>
      <c r="E41" s="97">
        <f t="shared" si="10"/>
        <v>0</v>
      </c>
      <c r="F41" s="97">
        <f t="shared" si="10"/>
        <v>0</v>
      </c>
      <c r="G41" s="97">
        <f t="shared" si="10"/>
        <v>0</v>
      </c>
      <c r="H41" s="97">
        <f t="shared" si="10"/>
        <v>0</v>
      </c>
      <c r="I41" s="97">
        <f t="shared" si="10"/>
        <v>0</v>
      </c>
      <c r="J41" s="97">
        <f t="shared" si="10"/>
        <v>0</v>
      </c>
      <c r="K41" s="97">
        <f t="shared" si="10"/>
        <v>0</v>
      </c>
      <c r="L41" s="97">
        <f t="shared" si="10"/>
        <v>0</v>
      </c>
      <c r="M41" s="97">
        <f t="shared" si="10"/>
        <v>0</v>
      </c>
      <c r="N41" s="97">
        <f t="shared" si="10"/>
        <v>0</v>
      </c>
      <c r="O41" s="98"/>
      <c r="P41" s="97">
        <f t="shared" si="16"/>
        <v>0</v>
      </c>
      <c r="Q41" s="97">
        <f t="shared" si="20"/>
        <v>0</v>
      </c>
      <c r="R41" s="97">
        <f t="shared" si="20"/>
        <v>0</v>
      </c>
      <c r="S41" s="97">
        <f t="shared" si="20"/>
        <v>0</v>
      </c>
      <c r="T41" s="97">
        <f t="shared" si="20"/>
        <v>0</v>
      </c>
      <c r="U41" s="97">
        <f t="shared" si="20"/>
        <v>0</v>
      </c>
      <c r="V41" s="97">
        <f t="shared" si="20"/>
        <v>0</v>
      </c>
      <c r="W41" s="97">
        <f t="shared" si="20"/>
        <v>0</v>
      </c>
      <c r="X41" s="97">
        <f t="shared" si="20"/>
        <v>0</v>
      </c>
      <c r="Y41" s="97">
        <f t="shared" si="20"/>
        <v>0</v>
      </c>
      <c r="Z41" s="97">
        <f t="shared" si="20"/>
        <v>0</v>
      </c>
      <c r="AA41" s="101"/>
      <c r="AB41" s="97">
        <f t="shared" si="12"/>
        <v>0</v>
      </c>
      <c r="AC41" s="97">
        <f t="shared" si="12"/>
        <v>0</v>
      </c>
      <c r="AD41" s="97">
        <f t="shared" si="12"/>
        <v>0</v>
      </c>
      <c r="AE41" s="97">
        <f t="shared" si="12"/>
        <v>0</v>
      </c>
      <c r="AF41" s="97">
        <f t="shared" si="12"/>
        <v>0</v>
      </c>
      <c r="AG41" s="97">
        <f t="shared" si="12"/>
        <v>0</v>
      </c>
      <c r="AH41" s="97">
        <f t="shared" si="12"/>
        <v>0</v>
      </c>
      <c r="AI41" s="97">
        <f t="shared" si="12"/>
        <v>0</v>
      </c>
      <c r="AJ41" s="97">
        <f t="shared" si="12"/>
        <v>0</v>
      </c>
      <c r="AK41" s="97">
        <f t="shared" si="12"/>
        <v>0</v>
      </c>
      <c r="AL41" s="99">
        <f t="shared" si="17"/>
        <v>0</v>
      </c>
      <c r="AM41" s="102"/>
      <c r="AN41" s="97">
        <f t="shared" si="21"/>
        <v>0</v>
      </c>
      <c r="AO41" s="97">
        <f t="shared" si="21"/>
        <v>0</v>
      </c>
      <c r="AP41" s="97">
        <f t="shared" si="21"/>
        <v>0</v>
      </c>
      <c r="AQ41" s="97">
        <f t="shared" si="21"/>
        <v>0</v>
      </c>
      <c r="AR41" s="97">
        <f t="shared" si="21"/>
        <v>0</v>
      </c>
      <c r="AS41" s="97">
        <f t="shared" si="21"/>
        <v>0</v>
      </c>
      <c r="AT41" s="97">
        <f t="shared" si="21"/>
        <v>0</v>
      </c>
      <c r="AU41" s="97">
        <f t="shared" si="21"/>
        <v>0</v>
      </c>
      <c r="AV41" s="97">
        <f t="shared" si="21"/>
        <v>0</v>
      </c>
      <c r="AW41" s="97">
        <f t="shared" si="21"/>
        <v>0</v>
      </c>
      <c r="AX41" s="99">
        <f t="shared" si="18"/>
        <v>0</v>
      </c>
      <c r="AY41" s="99"/>
      <c r="AZ41" s="100">
        <f t="shared" si="14"/>
        <v>0</v>
      </c>
      <c r="BA41" s="97">
        <f>IF(NOT(snowball2),0,IF(R40&lt;=0,0,IF($C41&lt;=SUM($AZ41:AZ41),0,IF(AO41+$C41-SUM($AZ41:AZ41)&gt;R40+AC41,R40+AC41-AO41,$C41-SUM($AZ41:AZ41)))))</f>
        <v>0</v>
      </c>
      <c r="BB41" s="97">
        <f>IF(NOT(snowball2),0,IF(S40&lt;=0,0,IF($C41&lt;=SUM($AZ41:BA41),0,IF(AP41+$C41-SUM($AZ41:BA41)&gt;S40+AD41,S40+AD41-AP41,$C41-SUM($AZ41:BA41)))))</f>
        <v>0</v>
      </c>
      <c r="BC41" s="97">
        <f>IF(NOT(snowball2),0,IF(T40&lt;=0,0,IF($C41&lt;=SUM($AZ41:BB41),0,IF(AQ41+$C41-SUM($AZ41:BB41)&gt;T40+AE41,T40+AE41-AQ41,$C41-SUM($AZ41:BB41)))))</f>
        <v>0</v>
      </c>
      <c r="BD41" s="97">
        <f>IF(NOT(snowball2),0,IF(U40&lt;=0,0,IF($C41&lt;=SUM($AZ41:BC41),0,IF(AR41+$C41-SUM($AZ41:BC41)&gt;U40+AF41,U40+AF41-AR41,$C41-SUM($AZ41:BC41)))))</f>
        <v>0</v>
      </c>
      <c r="BE41" s="97">
        <f>IF(NOT(snowball2),0,IF(V40&lt;=0,0,IF($C41&lt;=SUM($AZ41:BD41),0,IF(AS41+$C41-SUM($AZ41:BD41)&gt;V40+AG41,V40+AG41-AS41,$C41-SUM($AZ41:BD41)))))</f>
        <v>0</v>
      </c>
      <c r="BF41" s="97">
        <f>IF(NOT(snowball2),0,IF(W40&lt;=0,0,IF($C41&lt;=SUM($AZ41:BE41),0,IF(AT41+$C41-SUM($AZ41:BE41)&gt;W40+AH41,W40+AH41-AT41,$C41-SUM($AZ41:BE41)))))</f>
        <v>0</v>
      </c>
      <c r="BG41" s="97">
        <f>IF(NOT(snowball2),0,IF(X40&lt;=0,0,IF($C41&lt;=SUM($AZ41:BF41),0,IF(AU41+$C41-SUM($AZ41:BF41)&gt;X40+AI41,X40+AI41-AU41,$C41-SUM($AZ41:BF41)))))</f>
        <v>0</v>
      </c>
      <c r="BH41" s="97">
        <f>IF(NOT(snowball2),0,IF(Y40&lt;=0,0,IF($C41&lt;=SUM($AZ41:BG41),0,IF(AV41+$C41-SUM($AZ41:BG41)&gt;Y40+AJ41,Y40+AJ41-AV41,$C41-SUM($AZ41:BG41)))))</f>
        <v>0</v>
      </c>
      <c r="BI41" s="97">
        <f>IF(NOT(snowball2),0,IF(Z40&lt;=0,0,IF($C41&lt;=SUM($AZ41:BH41),0,IF(AW41+$C41-SUM($AZ41:BH41)&gt;Z40+AK41,Z40+AK41-AW41,$C41-SUM($AZ41:BH41)))))</f>
        <v>0</v>
      </c>
    </row>
    <row r="42" spans="1:61" ht="11.1" customHeight="1" x14ac:dyDescent="0.2">
      <c r="A42" s="93" t="str">
        <f t="shared" si="19"/>
        <v/>
      </c>
      <c r="B42" s="94" t="e">
        <f t="shared" si="15"/>
        <v>#N/A</v>
      </c>
      <c r="C42" s="95" t="str">
        <f t="shared" si="9"/>
        <v/>
      </c>
      <c r="D42" s="96"/>
      <c r="E42" s="97">
        <f t="shared" si="10"/>
        <v>0</v>
      </c>
      <c r="F42" s="97">
        <f t="shared" si="10"/>
        <v>0</v>
      </c>
      <c r="G42" s="97">
        <f t="shared" si="10"/>
        <v>0</v>
      </c>
      <c r="H42" s="97">
        <f t="shared" si="10"/>
        <v>0</v>
      </c>
      <c r="I42" s="97">
        <f t="shared" si="10"/>
        <v>0</v>
      </c>
      <c r="J42" s="97">
        <f t="shared" si="10"/>
        <v>0</v>
      </c>
      <c r="K42" s="97">
        <f t="shared" si="10"/>
        <v>0</v>
      </c>
      <c r="L42" s="97">
        <f t="shared" si="10"/>
        <v>0</v>
      </c>
      <c r="M42" s="97">
        <f t="shared" si="10"/>
        <v>0</v>
      </c>
      <c r="N42" s="97">
        <f t="shared" si="10"/>
        <v>0</v>
      </c>
      <c r="O42" s="98"/>
      <c r="P42" s="97">
        <f t="shared" si="16"/>
        <v>0</v>
      </c>
      <c r="Q42" s="97">
        <f t="shared" si="20"/>
        <v>0</v>
      </c>
      <c r="R42" s="97">
        <f t="shared" si="20"/>
        <v>0</v>
      </c>
      <c r="S42" s="97">
        <f t="shared" si="20"/>
        <v>0</v>
      </c>
      <c r="T42" s="97">
        <f t="shared" si="20"/>
        <v>0</v>
      </c>
      <c r="U42" s="97">
        <f t="shared" si="20"/>
        <v>0</v>
      </c>
      <c r="V42" s="97">
        <f t="shared" si="20"/>
        <v>0</v>
      </c>
      <c r="W42" s="97">
        <f t="shared" si="20"/>
        <v>0</v>
      </c>
      <c r="X42" s="97">
        <f t="shared" si="20"/>
        <v>0</v>
      </c>
      <c r="Y42" s="97">
        <f t="shared" si="20"/>
        <v>0</v>
      </c>
      <c r="Z42" s="97">
        <f t="shared" si="20"/>
        <v>0</v>
      </c>
      <c r="AA42" s="101"/>
      <c r="AB42" s="97">
        <f t="shared" si="12"/>
        <v>0</v>
      </c>
      <c r="AC42" s="97">
        <f t="shared" si="12"/>
        <v>0</v>
      </c>
      <c r="AD42" s="97">
        <f t="shared" si="12"/>
        <v>0</v>
      </c>
      <c r="AE42" s="97">
        <f t="shared" si="12"/>
        <v>0</v>
      </c>
      <c r="AF42" s="97">
        <f t="shared" si="12"/>
        <v>0</v>
      </c>
      <c r="AG42" s="97">
        <f t="shared" si="12"/>
        <v>0</v>
      </c>
      <c r="AH42" s="97">
        <f t="shared" si="12"/>
        <v>0</v>
      </c>
      <c r="AI42" s="97">
        <f t="shared" si="12"/>
        <v>0</v>
      </c>
      <c r="AJ42" s="97">
        <f t="shared" si="12"/>
        <v>0</v>
      </c>
      <c r="AK42" s="97">
        <f t="shared" si="12"/>
        <v>0</v>
      </c>
      <c r="AL42" s="99">
        <f t="shared" si="17"/>
        <v>0</v>
      </c>
      <c r="AM42" s="102"/>
      <c r="AN42" s="97">
        <f t="shared" si="21"/>
        <v>0</v>
      </c>
      <c r="AO42" s="97">
        <f t="shared" si="21"/>
        <v>0</v>
      </c>
      <c r="AP42" s="97">
        <f t="shared" si="21"/>
        <v>0</v>
      </c>
      <c r="AQ42" s="97">
        <f t="shared" si="21"/>
        <v>0</v>
      </c>
      <c r="AR42" s="97">
        <f t="shared" si="21"/>
        <v>0</v>
      </c>
      <c r="AS42" s="97">
        <f t="shared" si="21"/>
        <v>0</v>
      </c>
      <c r="AT42" s="97">
        <f t="shared" si="21"/>
        <v>0</v>
      </c>
      <c r="AU42" s="97">
        <f t="shared" si="21"/>
        <v>0</v>
      </c>
      <c r="AV42" s="97">
        <f t="shared" si="21"/>
        <v>0</v>
      </c>
      <c r="AW42" s="97">
        <f t="shared" si="21"/>
        <v>0</v>
      </c>
      <c r="AX42" s="99">
        <f t="shared" si="18"/>
        <v>0</v>
      </c>
      <c r="AY42" s="99"/>
      <c r="AZ42" s="100">
        <f t="shared" si="14"/>
        <v>0</v>
      </c>
      <c r="BA42" s="97">
        <f>IF(NOT(snowball2),0,IF(R41&lt;=0,0,IF($C42&lt;=SUM($AZ42:AZ42),0,IF(AO42+$C42-SUM($AZ42:AZ42)&gt;R41+AC42,R41+AC42-AO42,$C42-SUM($AZ42:AZ42)))))</f>
        <v>0</v>
      </c>
      <c r="BB42" s="97">
        <f>IF(NOT(snowball2),0,IF(S41&lt;=0,0,IF($C42&lt;=SUM($AZ42:BA42),0,IF(AP42+$C42-SUM($AZ42:BA42)&gt;S41+AD42,S41+AD42-AP42,$C42-SUM($AZ42:BA42)))))</f>
        <v>0</v>
      </c>
      <c r="BC42" s="97">
        <f>IF(NOT(snowball2),0,IF(T41&lt;=0,0,IF($C42&lt;=SUM($AZ42:BB42),0,IF(AQ42+$C42-SUM($AZ42:BB42)&gt;T41+AE42,T41+AE42-AQ42,$C42-SUM($AZ42:BB42)))))</f>
        <v>0</v>
      </c>
      <c r="BD42" s="97">
        <f>IF(NOT(snowball2),0,IF(U41&lt;=0,0,IF($C42&lt;=SUM($AZ42:BC42),0,IF(AR42+$C42-SUM($AZ42:BC42)&gt;U41+AF42,U41+AF42-AR42,$C42-SUM($AZ42:BC42)))))</f>
        <v>0</v>
      </c>
      <c r="BE42" s="97">
        <f>IF(NOT(snowball2),0,IF(V41&lt;=0,0,IF($C42&lt;=SUM($AZ42:BD42),0,IF(AS42+$C42-SUM($AZ42:BD42)&gt;V41+AG42,V41+AG42-AS42,$C42-SUM($AZ42:BD42)))))</f>
        <v>0</v>
      </c>
      <c r="BF42" s="97">
        <f>IF(NOT(snowball2),0,IF(W41&lt;=0,0,IF($C42&lt;=SUM($AZ42:BE42),0,IF(AT42+$C42-SUM($AZ42:BE42)&gt;W41+AH42,W41+AH42-AT42,$C42-SUM($AZ42:BE42)))))</f>
        <v>0</v>
      </c>
      <c r="BG42" s="97">
        <f>IF(NOT(snowball2),0,IF(X41&lt;=0,0,IF($C42&lt;=SUM($AZ42:BF42),0,IF(AU42+$C42-SUM($AZ42:BF42)&gt;X41+AI42,X41+AI42-AU42,$C42-SUM($AZ42:BF42)))))</f>
        <v>0</v>
      </c>
      <c r="BH42" s="97">
        <f>IF(NOT(snowball2),0,IF(Y41&lt;=0,0,IF($C42&lt;=SUM($AZ42:BG42),0,IF(AV42+$C42-SUM($AZ42:BG42)&gt;Y41+AJ42,Y41+AJ42-AV42,$C42-SUM($AZ42:BG42)))))</f>
        <v>0</v>
      </c>
      <c r="BI42" s="97">
        <f>IF(NOT(snowball2),0,IF(Z41&lt;=0,0,IF($C42&lt;=SUM($AZ42:BH42),0,IF(AW42+$C42-SUM($AZ42:BH42)&gt;Z41+AK42,Z41+AK42-AW42,$C42-SUM($AZ42:BH42)))))</f>
        <v>0</v>
      </c>
    </row>
    <row r="43" spans="1:61" ht="11.1" customHeight="1" x14ac:dyDescent="0.2">
      <c r="A43" s="93" t="str">
        <f t="shared" si="19"/>
        <v/>
      </c>
      <c r="B43" s="94" t="e">
        <f t="shared" si="15"/>
        <v>#N/A</v>
      </c>
      <c r="C43" s="95" t="str">
        <f t="shared" si="9"/>
        <v/>
      </c>
      <c r="D43" s="96"/>
      <c r="E43" s="97">
        <f t="shared" si="10"/>
        <v>0</v>
      </c>
      <c r="F43" s="97">
        <f t="shared" si="10"/>
        <v>0</v>
      </c>
      <c r="G43" s="97">
        <f t="shared" si="10"/>
        <v>0</v>
      </c>
      <c r="H43" s="97">
        <f t="shared" si="10"/>
        <v>0</v>
      </c>
      <c r="I43" s="97">
        <f t="shared" si="10"/>
        <v>0</v>
      </c>
      <c r="J43" s="97">
        <f t="shared" si="10"/>
        <v>0</v>
      </c>
      <c r="K43" s="97">
        <f t="shared" si="10"/>
        <v>0</v>
      </c>
      <c r="L43" s="97">
        <f t="shared" si="10"/>
        <v>0</v>
      </c>
      <c r="M43" s="97">
        <f t="shared" si="10"/>
        <v>0</v>
      </c>
      <c r="N43" s="97">
        <f t="shared" si="10"/>
        <v>0</v>
      </c>
      <c r="O43" s="98"/>
      <c r="P43" s="97">
        <f t="shared" si="16"/>
        <v>0</v>
      </c>
      <c r="Q43" s="97">
        <f t="shared" si="20"/>
        <v>0</v>
      </c>
      <c r="R43" s="97">
        <f t="shared" si="20"/>
        <v>0</v>
      </c>
      <c r="S43" s="97">
        <f t="shared" si="20"/>
        <v>0</v>
      </c>
      <c r="T43" s="97">
        <f t="shared" si="20"/>
        <v>0</v>
      </c>
      <c r="U43" s="97">
        <f t="shared" si="20"/>
        <v>0</v>
      </c>
      <c r="V43" s="97">
        <f t="shared" si="20"/>
        <v>0</v>
      </c>
      <c r="W43" s="97">
        <f t="shared" si="20"/>
        <v>0</v>
      </c>
      <c r="X43" s="97">
        <f t="shared" si="20"/>
        <v>0</v>
      </c>
      <c r="Y43" s="97">
        <f t="shared" si="20"/>
        <v>0</v>
      </c>
      <c r="Z43" s="97">
        <f t="shared" si="20"/>
        <v>0</v>
      </c>
      <c r="AA43" s="101"/>
      <c r="AB43" s="97">
        <f t="shared" si="12"/>
        <v>0</v>
      </c>
      <c r="AC43" s="97">
        <f t="shared" si="12"/>
        <v>0</v>
      </c>
      <c r="AD43" s="97">
        <f t="shared" si="12"/>
        <v>0</v>
      </c>
      <c r="AE43" s="97">
        <f t="shared" si="12"/>
        <v>0</v>
      </c>
      <c r="AF43" s="97">
        <f t="shared" si="12"/>
        <v>0</v>
      </c>
      <c r="AG43" s="97">
        <f t="shared" si="12"/>
        <v>0</v>
      </c>
      <c r="AH43" s="97">
        <f t="shared" si="12"/>
        <v>0</v>
      </c>
      <c r="AI43" s="97">
        <f t="shared" si="12"/>
        <v>0</v>
      </c>
      <c r="AJ43" s="97">
        <f t="shared" si="12"/>
        <v>0</v>
      </c>
      <c r="AK43" s="97">
        <f t="shared" si="12"/>
        <v>0</v>
      </c>
      <c r="AL43" s="99">
        <f t="shared" si="17"/>
        <v>0</v>
      </c>
      <c r="AM43" s="102"/>
      <c r="AN43" s="97">
        <f t="shared" si="21"/>
        <v>0</v>
      </c>
      <c r="AO43" s="97">
        <f t="shared" si="21"/>
        <v>0</v>
      </c>
      <c r="AP43" s="97">
        <f t="shared" si="21"/>
        <v>0</v>
      </c>
      <c r="AQ43" s="97">
        <f t="shared" si="21"/>
        <v>0</v>
      </c>
      <c r="AR43" s="97">
        <f t="shared" si="21"/>
        <v>0</v>
      </c>
      <c r="AS43" s="97">
        <f t="shared" si="21"/>
        <v>0</v>
      </c>
      <c r="AT43" s="97">
        <f t="shared" si="21"/>
        <v>0</v>
      </c>
      <c r="AU43" s="97">
        <f t="shared" si="21"/>
        <v>0</v>
      </c>
      <c r="AV43" s="97">
        <f t="shared" si="21"/>
        <v>0</v>
      </c>
      <c r="AW43" s="97">
        <f t="shared" si="21"/>
        <v>0</v>
      </c>
      <c r="AX43" s="99">
        <f t="shared" si="18"/>
        <v>0</v>
      </c>
      <c r="AY43" s="99"/>
      <c r="AZ43" s="100">
        <f t="shared" si="14"/>
        <v>0</v>
      </c>
      <c r="BA43" s="97">
        <f>IF(NOT(snowball2),0,IF(R42&lt;=0,0,IF($C43&lt;=SUM($AZ43:AZ43),0,IF(AO43+$C43-SUM($AZ43:AZ43)&gt;R42+AC43,R42+AC43-AO43,$C43-SUM($AZ43:AZ43)))))</f>
        <v>0</v>
      </c>
      <c r="BB43" s="97">
        <f>IF(NOT(snowball2),0,IF(S42&lt;=0,0,IF($C43&lt;=SUM($AZ43:BA43),0,IF(AP43+$C43-SUM($AZ43:BA43)&gt;S42+AD43,S42+AD43-AP43,$C43-SUM($AZ43:BA43)))))</f>
        <v>0</v>
      </c>
      <c r="BC43" s="97">
        <f>IF(NOT(snowball2),0,IF(T42&lt;=0,0,IF($C43&lt;=SUM($AZ43:BB43),0,IF(AQ43+$C43-SUM($AZ43:BB43)&gt;T42+AE43,T42+AE43-AQ43,$C43-SUM($AZ43:BB43)))))</f>
        <v>0</v>
      </c>
      <c r="BD43" s="97">
        <f>IF(NOT(snowball2),0,IF(U42&lt;=0,0,IF($C43&lt;=SUM($AZ43:BC43),0,IF(AR43+$C43-SUM($AZ43:BC43)&gt;U42+AF43,U42+AF43-AR43,$C43-SUM($AZ43:BC43)))))</f>
        <v>0</v>
      </c>
      <c r="BE43" s="97">
        <f>IF(NOT(snowball2),0,IF(V42&lt;=0,0,IF($C43&lt;=SUM($AZ43:BD43),0,IF(AS43+$C43-SUM($AZ43:BD43)&gt;V42+AG43,V42+AG43-AS43,$C43-SUM($AZ43:BD43)))))</f>
        <v>0</v>
      </c>
      <c r="BF43" s="97">
        <f>IF(NOT(snowball2),0,IF(W42&lt;=0,0,IF($C43&lt;=SUM($AZ43:BE43),0,IF(AT43+$C43-SUM($AZ43:BE43)&gt;W42+AH43,W42+AH43-AT43,$C43-SUM($AZ43:BE43)))))</f>
        <v>0</v>
      </c>
      <c r="BG43" s="97">
        <f>IF(NOT(snowball2),0,IF(X42&lt;=0,0,IF($C43&lt;=SUM($AZ43:BF43),0,IF(AU43+$C43-SUM($AZ43:BF43)&gt;X42+AI43,X42+AI43-AU43,$C43-SUM($AZ43:BF43)))))</f>
        <v>0</v>
      </c>
      <c r="BH43" s="97">
        <f>IF(NOT(snowball2),0,IF(Y42&lt;=0,0,IF($C43&lt;=SUM($AZ43:BG43),0,IF(AV43+$C43-SUM($AZ43:BG43)&gt;Y42+AJ43,Y42+AJ43-AV43,$C43-SUM($AZ43:BG43)))))</f>
        <v>0</v>
      </c>
      <c r="BI43" s="97">
        <f>IF(NOT(snowball2),0,IF(Z42&lt;=0,0,IF($C43&lt;=SUM($AZ43:BH43),0,IF(AW43+$C43-SUM($AZ43:BH43)&gt;Z42+AK43,Z42+AK43-AW43,$C43-SUM($AZ43:BH43)))))</f>
        <v>0</v>
      </c>
    </row>
    <row r="44" spans="1:61" ht="11.1" customHeight="1" x14ac:dyDescent="0.2">
      <c r="A44" s="93" t="str">
        <f t="shared" si="19"/>
        <v/>
      </c>
      <c r="B44" s="94" t="e">
        <f t="shared" si="15"/>
        <v>#N/A</v>
      </c>
      <c r="C44" s="95" t="str">
        <f t="shared" si="9"/>
        <v/>
      </c>
      <c r="D44" s="96"/>
      <c r="E44" s="97">
        <f t="shared" si="10"/>
        <v>0</v>
      </c>
      <c r="F44" s="97">
        <f t="shared" si="10"/>
        <v>0</v>
      </c>
      <c r="G44" s="97">
        <f t="shared" si="10"/>
        <v>0</v>
      </c>
      <c r="H44" s="97">
        <f t="shared" si="10"/>
        <v>0</v>
      </c>
      <c r="I44" s="97">
        <f t="shared" si="10"/>
        <v>0</v>
      </c>
      <c r="J44" s="97">
        <f t="shared" si="10"/>
        <v>0</v>
      </c>
      <c r="K44" s="97">
        <f t="shared" si="10"/>
        <v>0</v>
      </c>
      <c r="L44" s="97">
        <f t="shared" si="10"/>
        <v>0</v>
      </c>
      <c r="M44" s="97">
        <f t="shared" si="10"/>
        <v>0</v>
      </c>
      <c r="N44" s="97">
        <f t="shared" si="10"/>
        <v>0</v>
      </c>
      <c r="O44" s="98"/>
      <c r="P44" s="97">
        <f t="shared" si="16"/>
        <v>0</v>
      </c>
      <c r="Q44" s="97">
        <f t="shared" si="20"/>
        <v>0</v>
      </c>
      <c r="R44" s="97">
        <f t="shared" si="20"/>
        <v>0</v>
      </c>
      <c r="S44" s="97">
        <f t="shared" si="20"/>
        <v>0</v>
      </c>
      <c r="T44" s="97">
        <f t="shared" si="20"/>
        <v>0</v>
      </c>
      <c r="U44" s="97">
        <f t="shared" si="20"/>
        <v>0</v>
      </c>
      <c r="V44" s="97">
        <f t="shared" si="20"/>
        <v>0</v>
      </c>
      <c r="W44" s="97">
        <f t="shared" si="20"/>
        <v>0</v>
      </c>
      <c r="X44" s="97">
        <f t="shared" si="20"/>
        <v>0</v>
      </c>
      <c r="Y44" s="97">
        <f t="shared" si="20"/>
        <v>0</v>
      </c>
      <c r="Z44" s="97">
        <f t="shared" si="20"/>
        <v>0</v>
      </c>
      <c r="AA44" s="101"/>
      <c r="AB44" s="97">
        <f t="shared" si="12"/>
        <v>0</v>
      </c>
      <c r="AC44" s="97">
        <f t="shared" si="12"/>
        <v>0</v>
      </c>
      <c r="AD44" s="97">
        <f t="shared" si="12"/>
        <v>0</v>
      </c>
      <c r="AE44" s="97">
        <f t="shared" si="12"/>
        <v>0</v>
      </c>
      <c r="AF44" s="97">
        <f t="shared" si="12"/>
        <v>0</v>
      </c>
      <c r="AG44" s="97">
        <f t="shared" si="12"/>
        <v>0</v>
      </c>
      <c r="AH44" s="97">
        <f t="shared" si="12"/>
        <v>0</v>
      </c>
      <c r="AI44" s="97">
        <f t="shared" si="12"/>
        <v>0</v>
      </c>
      <c r="AJ44" s="97">
        <f t="shared" si="12"/>
        <v>0</v>
      </c>
      <c r="AK44" s="97">
        <f t="shared" si="12"/>
        <v>0</v>
      </c>
      <c r="AL44" s="99">
        <f t="shared" si="17"/>
        <v>0</v>
      </c>
      <c r="AM44" s="102"/>
      <c r="AN44" s="97">
        <f t="shared" si="21"/>
        <v>0</v>
      </c>
      <c r="AO44" s="97">
        <f t="shared" si="21"/>
        <v>0</v>
      </c>
      <c r="AP44" s="97">
        <f t="shared" si="21"/>
        <v>0</v>
      </c>
      <c r="AQ44" s="97">
        <f t="shared" si="21"/>
        <v>0</v>
      </c>
      <c r="AR44" s="97">
        <f t="shared" si="21"/>
        <v>0</v>
      </c>
      <c r="AS44" s="97">
        <f t="shared" si="21"/>
        <v>0</v>
      </c>
      <c r="AT44" s="97">
        <f t="shared" si="21"/>
        <v>0</v>
      </c>
      <c r="AU44" s="97">
        <f t="shared" si="21"/>
        <v>0</v>
      </c>
      <c r="AV44" s="97">
        <f t="shared" si="21"/>
        <v>0</v>
      </c>
      <c r="AW44" s="97">
        <f t="shared" si="21"/>
        <v>0</v>
      </c>
      <c r="AX44" s="99">
        <f t="shared" si="18"/>
        <v>0</v>
      </c>
      <c r="AY44" s="99"/>
      <c r="AZ44" s="100">
        <f t="shared" si="14"/>
        <v>0</v>
      </c>
      <c r="BA44" s="97">
        <f>IF(NOT(snowball2),0,IF(R43&lt;=0,0,IF($C44&lt;=SUM($AZ44:AZ44),0,IF(AO44+$C44-SUM($AZ44:AZ44)&gt;R43+AC44,R43+AC44-AO44,$C44-SUM($AZ44:AZ44)))))</f>
        <v>0</v>
      </c>
      <c r="BB44" s="97">
        <f>IF(NOT(snowball2),0,IF(S43&lt;=0,0,IF($C44&lt;=SUM($AZ44:BA44),0,IF(AP44+$C44-SUM($AZ44:BA44)&gt;S43+AD44,S43+AD44-AP44,$C44-SUM($AZ44:BA44)))))</f>
        <v>0</v>
      </c>
      <c r="BC44" s="97">
        <f>IF(NOT(snowball2),0,IF(T43&lt;=0,0,IF($C44&lt;=SUM($AZ44:BB44),0,IF(AQ44+$C44-SUM($AZ44:BB44)&gt;T43+AE44,T43+AE44-AQ44,$C44-SUM($AZ44:BB44)))))</f>
        <v>0</v>
      </c>
      <c r="BD44" s="97">
        <f>IF(NOT(snowball2),0,IF(U43&lt;=0,0,IF($C44&lt;=SUM($AZ44:BC44),0,IF(AR44+$C44-SUM($AZ44:BC44)&gt;U43+AF44,U43+AF44-AR44,$C44-SUM($AZ44:BC44)))))</f>
        <v>0</v>
      </c>
      <c r="BE44" s="97">
        <f>IF(NOT(snowball2),0,IF(V43&lt;=0,0,IF($C44&lt;=SUM($AZ44:BD44),0,IF(AS44+$C44-SUM($AZ44:BD44)&gt;V43+AG44,V43+AG44-AS44,$C44-SUM($AZ44:BD44)))))</f>
        <v>0</v>
      </c>
      <c r="BF44" s="97">
        <f>IF(NOT(snowball2),0,IF(W43&lt;=0,0,IF($C44&lt;=SUM($AZ44:BE44),0,IF(AT44+$C44-SUM($AZ44:BE44)&gt;W43+AH44,W43+AH44-AT44,$C44-SUM($AZ44:BE44)))))</f>
        <v>0</v>
      </c>
      <c r="BG44" s="97">
        <f>IF(NOT(snowball2),0,IF(X43&lt;=0,0,IF($C44&lt;=SUM($AZ44:BF44),0,IF(AU44+$C44-SUM($AZ44:BF44)&gt;X43+AI44,X43+AI44-AU44,$C44-SUM($AZ44:BF44)))))</f>
        <v>0</v>
      </c>
      <c r="BH44" s="97">
        <f>IF(NOT(snowball2),0,IF(Y43&lt;=0,0,IF($C44&lt;=SUM($AZ44:BG44),0,IF(AV44+$C44-SUM($AZ44:BG44)&gt;Y43+AJ44,Y43+AJ44-AV44,$C44-SUM($AZ44:BG44)))))</f>
        <v>0</v>
      </c>
      <c r="BI44" s="97">
        <f>IF(NOT(snowball2),0,IF(Z43&lt;=0,0,IF($C44&lt;=SUM($AZ44:BH44),0,IF(AW44+$C44-SUM($AZ44:BH44)&gt;Z43+AK44,Z43+AK44-AW44,$C44-SUM($AZ44:BH44)))))</f>
        <v>0</v>
      </c>
    </row>
    <row r="45" spans="1:61" ht="11.1" customHeight="1" x14ac:dyDescent="0.2">
      <c r="A45" s="93" t="str">
        <f t="shared" si="19"/>
        <v/>
      </c>
      <c r="B45" s="94" t="e">
        <f t="shared" si="15"/>
        <v>#N/A</v>
      </c>
      <c r="C45" s="95" t="str">
        <f t="shared" si="9"/>
        <v/>
      </c>
      <c r="D45" s="96"/>
      <c r="E45" s="97">
        <f t="shared" si="10"/>
        <v>0</v>
      </c>
      <c r="F45" s="97">
        <f t="shared" si="10"/>
        <v>0</v>
      </c>
      <c r="G45" s="97">
        <f t="shared" si="10"/>
        <v>0</v>
      </c>
      <c r="H45" s="97">
        <f t="shared" si="10"/>
        <v>0</v>
      </c>
      <c r="I45" s="97">
        <f t="shared" si="10"/>
        <v>0</v>
      </c>
      <c r="J45" s="97">
        <f t="shared" si="10"/>
        <v>0</v>
      </c>
      <c r="K45" s="97">
        <f t="shared" si="10"/>
        <v>0</v>
      </c>
      <c r="L45" s="97">
        <f t="shared" si="10"/>
        <v>0</v>
      </c>
      <c r="M45" s="97">
        <f t="shared" si="10"/>
        <v>0</v>
      </c>
      <c r="N45" s="97">
        <f t="shared" si="10"/>
        <v>0</v>
      </c>
      <c r="O45" s="98"/>
      <c r="P45" s="97">
        <f t="shared" si="16"/>
        <v>0</v>
      </c>
      <c r="Q45" s="97">
        <f t="shared" si="20"/>
        <v>0</v>
      </c>
      <c r="R45" s="97">
        <f t="shared" si="20"/>
        <v>0</v>
      </c>
      <c r="S45" s="97">
        <f t="shared" si="20"/>
        <v>0</v>
      </c>
      <c r="T45" s="97">
        <f t="shared" si="20"/>
        <v>0</v>
      </c>
      <c r="U45" s="97">
        <f t="shared" si="20"/>
        <v>0</v>
      </c>
      <c r="V45" s="97">
        <f t="shared" si="20"/>
        <v>0</v>
      </c>
      <c r="W45" s="97">
        <f t="shared" si="20"/>
        <v>0</v>
      </c>
      <c r="X45" s="97">
        <f t="shared" si="20"/>
        <v>0</v>
      </c>
      <c r="Y45" s="97">
        <f t="shared" si="20"/>
        <v>0</v>
      </c>
      <c r="Z45" s="97">
        <f t="shared" si="20"/>
        <v>0</v>
      </c>
      <c r="AA45" s="101"/>
      <c r="AB45" s="97">
        <f t="shared" ref="AB45:AK60" si="22">ROUND(Q44*E$9/12,2)</f>
        <v>0</v>
      </c>
      <c r="AC45" s="97">
        <f t="shared" si="22"/>
        <v>0</v>
      </c>
      <c r="AD45" s="97">
        <f t="shared" si="22"/>
        <v>0</v>
      </c>
      <c r="AE45" s="97">
        <f t="shared" si="22"/>
        <v>0</v>
      </c>
      <c r="AF45" s="97">
        <f t="shared" si="22"/>
        <v>0</v>
      </c>
      <c r="AG45" s="97">
        <f t="shared" si="22"/>
        <v>0</v>
      </c>
      <c r="AH45" s="97">
        <f t="shared" si="22"/>
        <v>0</v>
      </c>
      <c r="AI45" s="97">
        <f t="shared" si="22"/>
        <v>0</v>
      </c>
      <c r="AJ45" s="97">
        <f t="shared" si="22"/>
        <v>0</v>
      </c>
      <c r="AK45" s="97">
        <f t="shared" si="22"/>
        <v>0</v>
      </c>
      <c r="AL45" s="99">
        <f t="shared" si="17"/>
        <v>0</v>
      </c>
      <c r="AM45" s="102"/>
      <c r="AN45" s="97">
        <f t="shared" si="21"/>
        <v>0</v>
      </c>
      <c r="AO45" s="97">
        <f t="shared" si="21"/>
        <v>0</v>
      </c>
      <c r="AP45" s="97">
        <f t="shared" si="21"/>
        <v>0</v>
      </c>
      <c r="AQ45" s="97">
        <f t="shared" si="21"/>
        <v>0</v>
      </c>
      <c r="AR45" s="97">
        <f t="shared" si="21"/>
        <v>0</v>
      </c>
      <c r="AS45" s="97">
        <f t="shared" si="21"/>
        <v>0</v>
      </c>
      <c r="AT45" s="97">
        <f t="shared" si="21"/>
        <v>0</v>
      </c>
      <c r="AU45" s="97">
        <f t="shared" si="21"/>
        <v>0</v>
      </c>
      <c r="AV45" s="97">
        <f t="shared" si="21"/>
        <v>0</v>
      </c>
      <c r="AW45" s="97">
        <f t="shared" si="21"/>
        <v>0</v>
      </c>
      <c r="AX45" s="99">
        <f t="shared" si="18"/>
        <v>0</v>
      </c>
      <c r="AY45" s="99"/>
      <c r="AZ45" s="100">
        <f t="shared" si="14"/>
        <v>0</v>
      </c>
      <c r="BA45" s="97">
        <f>IF(NOT(snowball2),0,IF(R44&lt;=0,0,IF($C45&lt;=SUM($AZ45:AZ45),0,IF(AO45+$C45-SUM($AZ45:AZ45)&gt;R44+AC45,R44+AC45-AO45,$C45-SUM($AZ45:AZ45)))))</f>
        <v>0</v>
      </c>
      <c r="BB45" s="97">
        <f>IF(NOT(snowball2),0,IF(S44&lt;=0,0,IF($C45&lt;=SUM($AZ45:BA45),0,IF(AP45+$C45-SUM($AZ45:BA45)&gt;S44+AD45,S44+AD45-AP45,$C45-SUM($AZ45:BA45)))))</f>
        <v>0</v>
      </c>
      <c r="BC45" s="97">
        <f>IF(NOT(snowball2),0,IF(T44&lt;=0,0,IF($C45&lt;=SUM($AZ45:BB45),0,IF(AQ45+$C45-SUM($AZ45:BB45)&gt;T44+AE45,T44+AE45-AQ45,$C45-SUM($AZ45:BB45)))))</f>
        <v>0</v>
      </c>
      <c r="BD45" s="97">
        <f>IF(NOT(snowball2),0,IF(U44&lt;=0,0,IF($C45&lt;=SUM($AZ45:BC45),0,IF(AR45+$C45-SUM($AZ45:BC45)&gt;U44+AF45,U44+AF45-AR45,$C45-SUM($AZ45:BC45)))))</f>
        <v>0</v>
      </c>
      <c r="BE45" s="97">
        <f>IF(NOT(snowball2),0,IF(V44&lt;=0,0,IF($C45&lt;=SUM($AZ45:BD45),0,IF(AS45+$C45-SUM($AZ45:BD45)&gt;V44+AG45,V44+AG45-AS45,$C45-SUM($AZ45:BD45)))))</f>
        <v>0</v>
      </c>
      <c r="BF45" s="97">
        <f>IF(NOT(snowball2),0,IF(W44&lt;=0,0,IF($C45&lt;=SUM($AZ45:BE45),0,IF(AT45+$C45-SUM($AZ45:BE45)&gt;W44+AH45,W44+AH45-AT45,$C45-SUM($AZ45:BE45)))))</f>
        <v>0</v>
      </c>
      <c r="BG45" s="97">
        <f>IF(NOT(snowball2),0,IF(X44&lt;=0,0,IF($C45&lt;=SUM($AZ45:BF45),0,IF(AU45+$C45-SUM($AZ45:BF45)&gt;X44+AI45,X44+AI45-AU45,$C45-SUM($AZ45:BF45)))))</f>
        <v>0</v>
      </c>
      <c r="BH45" s="97">
        <f>IF(NOT(snowball2),0,IF(Y44&lt;=0,0,IF($C45&lt;=SUM($AZ45:BG45),0,IF(AV45+$C45-SUM($AZ45:BG45)&gt;Y44+AJ45,Y44+AJ45-AV45,$C45-SUM($AZ45:BG45)))))</f>
        <v>0</v>
      </c>
      <c r="BI45" s="97">
        <f>IF(NOT(snowball2),0,IF(Z44&lt;=0,0,IF($C45&lt;=SUM($AZ45:BH45),0,IF(AW45+$C45-SUM($AZ45:BH45)&gt;Z44+AK45,Z44+AK45-AW45,$C45-SUM($AZ45:BH45)))))</f>
        <v>0</v>
      </c>
    </row>
    <row r="46" spans="1:61" ht="11.1" customHeight="1" x14ac:dyDescent="0.2">
      <c r="A46" s="93" t="str">
        <f t="shared" si="19"/>
        <v/>
      </c>
      <c r="B46" s="94" t="e">
        <f t="shared" si="15"/>
        <v>#N/A</v>
      </c>
      <c r="C46" s="95" t="str">
        <f t="shared" si="9"/>
        <v/>
      </c>
      <c r="D46" s="96"/>
      <c r="E46" s="97">
        <f t="shared" si="10"/>
        <v>0</v>
      </c>
      <c r="F46" s="97">
        <f t="shared" si="10"/>
        <v>0</v>
      </c>
      <c r="G46" s="97">
        <f t="shared" si="10"/>
        <v>0</v>
      </c>
      <c r="H46" s="97">
        <f t="shared" si="10"/>
        <v>0</v>
      </c>
      <c r="I46" s="97">
        <f t="shared" si="10"/>
        <v>0</v>
      </c>
      <c r="J46" s="97">
        <f t="shared" ref="I46:N61" si="23">AS46+BE46</f>
        <v>0</v>
      </c>
      <c r="K46" s="97">
        <f t="shared" si="23"/>
        <v>0</v>
      </c>
      <c r="L46" s="97">
        <f t="shared" si="23"/>
        <v>0</v>
      </c>
      <c r="M46" s="97">
        <f t="shared" si="23"/>
        <v>0</v>
      </c>
      <c r="N46" s="97">
        <f t="shared" si="23"/>
        <v>0</v>
      </c>
      <c r="O46" s="98"/>
      <c r="P46" s="97">
        <f t="shared" si="16"/>
        <v>0</v>
      </c>
      <c r="Q46" s="97">
        <f t="shared" si="20"/>
        <v>0</v>
      </c>
      <c r="R46" s="97">
        <f t="shared" si="20"/>
        <v>0</v>
      </c>
      <c r="S46" s="97">
        <f t="shared" si="20"/>
        <v>0</v>
      </c>
      <c r="T46" s="97">
        <f t="shared" si="20"/>
        <v>0</v>
      </c>
      <c r="U46" s="97">
        <f t="shared" si="20"/>
        <v>0</v>
      </c>
      <c r="V46" s="97">
        <f t="shared" si="20"/>
        <v>0</v>
      </c>
      <c r="W46" s="97">
        <f t="shared" si="20"/>
        <v>0</v>
      </c>
      <c r="X46" s="97">
        <f t="shared" si="20"/>
        <v>0</v>
      </c>
      <c r="Y46" s="97">
        <f t="shared" si="20"/>
        <v>0</v>
      </c>
      <c r="Z46" s="97">
        <f t="shared" si="20"/>
        <v>0</v>
      </c>
      <c r="AA46" s="101"/>
      <c r="AB46" s="97">
        <f t="shared" si="22"/>
        <v>0</v>
      </c>
      <c r="AC46" s="97">
        <f t="shared" si="22"/>
        <v>0</v>
      </c>
      <c r="AD46" s="97">
        <f t="shared" si="22"/>
        <v>0</v>
      </c>
      <c r="AE46" s="97">
        <f t="shared" si="22"/>
        <v>0</v>
      </c>
      <c r="AF46" s="97">
        <f t="shared" si="22"/>
        <v>0</v>
      </c>
      <c r="AG46" s="97">
        <f t="shared" si="22"/>
        <v>0</v>
      </c>
      <c r="AH46" s="97">
        <f t="shared" si="22"/>
        <v>0</v>
      </c>
      <c r="AI46" s="97">
        <f t="shared" si="22"/>
        <v>0</v>
      </c>
      <c r="AJ46" s="97">
        <f t="shared" si="22"/>
        <v>0</v>
      </c>
      <c r="AK46" s="97">
        <f t="shared" si="22"/>
        <v>0</v>
      </c>
      <c r="AL46" s="99">
        <f t="shared" si="17"/>
        <v>0</v>
      </c>
      <c r="AM46" s="102"/>
      <c r="AN46" s="97">
        <f t="shared" si="21"/>
        <v>0</v>
      </c>
      <c r="AO46" s="97">
        <f t="shared" si="21"/>
        <v>0</v>
      </c>
      <c r="AP46" s="97">
        <f t="shared" si="21"/>
        <v>0</v>
      </c>
      <c r="AQ46" s="97">
        <f t="shared" si="21"/>
        <v>0</v>
      </c>
      <c r="AR46" s="97">
        <f t="shared" si="21"/>
        <v>0</v>
      </c>
      <c r="AS46" s="97">
        <f t="shared" si="21"/>
        <v>0</v>
      </c>
      <c r="AT46" s="97">
        <f t="shared" si="21"/>
        <v>0</v>
      </c>
      <c r="AU46" s="97">
        <f t="shared" si="21"/>
        <v>0</v>
      </c>
      <c r="AV46" s="97">
        <f t="shared" si="21"/>
        <v>0</v>
      </c>
      <c r="AW46" s="97">
        <f t="shared" si="21"/>
        <v>0</v>
      </c>
      <c r="AX46" s="99">
        <f t="shared" si="18"/>
        <v>0</v>
      </c>
      <c r="AY46" s="99"/>
      <c r="AZ46" s="100">
        <f t="shared" si="14"/>
        <v>0</v>
      </c>
      <c r="BA46" s="97">
        <f>IF(NOT(snowball2),0,IF(R45&lt;=0,0,IF($C46&lt;=SUM($AZ46:AZ46),0,IF(AO46+$C46-SUM($AZ46:AZ46)&gt;R45+AC46,R45+AC46-AO46,$C46-SUM($AZ46:AZ46)))))</f>
        <v>0</v>
      </c>
      <c r="BB46" s="97">
        <f>IF(NOT(snowball2),0,IF(S45&lt;=0,0,IF($C46&lt;=SUM($AZ46:BA46),0,IF(AP46+$C46-SUM($AZ46:BA46)&gt;S45+AD46,S45+AD46-AP46,$C46-SUM($AZ46:BA46)))))</f>
        <v>0</v>
      </c>
      <c r="BC46" s="97">
        <f>IF(NOT(snowball2),0,IF(T45&lt;=0,0,IF($C46&lt;=SUM($AZ46:BB46),0,IF(AQ46+$C46-SUM($AZ46:BB46)&gt;T45+AE46,T45+AE46-AQ46,$C46-SUM($AZ46:BB46)))))</f>
        <v>0</v>
      </c>
      <c r="BD46" s="97">
        <f>IF(NOT(snowball2),0,IF(U45&lt;=0,0,IF($C46&lt;=SUM($AZ46:BC46),0,IF(AR46+$C46-SUM($AZ46:BC46)&gt;U45+AF46,U45+AF46-AR46,$C46-SUM($AZ46:BC46)))))</f>
        <v>0</v>
      </c>
      <c r="BE46" s="97">
        <f>IF(NOT(snowball2),0,IF(V45&lt;=0,0,IF($C46&lt;=SUM($AZ46:BD46),0,IF(AS46+$C46-SUM($AZ46:BD46)&gt;V45+AG46,V45+AG46-AS46,$C46-SUM($AZ46:BD46)))))</f>
        <v>0</v>
      </c>
      <c r="BF46" s="97">
        <f>IF(NOT(snowball2),0,IF(W45&lt;=0,0,IF($C46&lt;=SUM($AZ46:BE46),0,IF(AT46+$C46-SUM($AZ46:BE46)&gt;W45+AH46,W45+AH46-AT46,$C46-SUM($AZ46:BE46)))))</f>
        <v>0</v>
      </c>
      <c r="BG46" s="97">
        <f>IF(NOT(snowball2),0,IF(X45&lt;=0,0,IF($C46&lt;=SUM($AZ46:BF46),0,IF(AU46+$C46-SUM($AZ46:BF46)&gt;X45+AI46,X45+AI46-AU46,$C46-SUM($AZ46:BF46)))))</f>
        <v>0</v>
      </c>
      <c r="BH46" s="97">
        <f>IF(NOT(snowball2),0,IF(Y45&lt;=0,0,IF($C46&lt;=SUM($AZ46:BG46),0,IF(AV46+$C46-SUM($AZ46:BG46)&gt;Y45+AJ46,Y45+AJ46-AV46,$C46-SUM($AZ46:BG46)))))</f>
        <v>0</v>
      </c>
      <c r="BI46" s="97">
        <f>IF(NOT(snowball2),0,IF(Z45&lt;=0,0,IF($C46&lt;=SUM($AZ46:BH46),0,IF(AW46+$C46-SUM($AZ46:BH46)&gt;Z45+AK46,Z45+AK46-AW46,$C46-SUM($AZ46:BH46)))))</f>
        <v>0</v>
      </c>
    </row>
    <row r="47" spans="1:61" ht="11.1" customHeight="1" x14ac:dyDescent="0.2">
      <c r="A47" s="93" t="str">
        <f t="shared" si="19"/>
        <v/>
      </c>
      <c r="B47" s="94" t="e">
        <f t="shared" si="15"/>
        <v>#N/A</v>
      </c>
      <c r="C47" s="95" t="str">
        <f t="shared" si="9"/>
        <v/>
      </c>
      <c r="D47" s="96"/>
      <c r="E47" s="97">
        <f t="shared" ref="E47:N81" si="24">AN47+AZ47</f>
        <v>0</v>
      </c>
      <c r="F47" s="97">
        <f t="shared" si="24"/>
        <v>0</v>
      </c>
      <c r="G47" s="97">
        <f t="shared" si="24"/>
        <v>0</v>
      </c>
      <c r="H47" s="97">
        <f t="shared" si="24"/>
        <v>0</v>
      </c>
      <c r="I47" s="97">
        <f t="shared" si="23"/>
        <v>0</v>
      </c>
      <c r="J47" s="97">
        <f t="shared" si="23"/>
        <v>0</v>
      </c>
      <c r="K47" s="97">
        <f t="shared" si="23"/>
        <v>0</v>
      </c>
      <c r="L47" s="97">
        <f t="shared" si="23"/>
        <v>0</v>
      </c>
      <c r="M47" s="97">
        <f t="shared" si="23"/>
        <v>0</v>
      </c>
      <c r="N47" s="97">
        <f t="shared" si="23"/>
        <v>0</v>
      </c>
      <c r="O47" s="98"/>
      <c r="P47" s="97">
        <f t="shared" si="16"/>
        <v>0</v>
      </c>
      <c r="Q47" s="97">
        <f t="shared" si="20"/>
        <v>0</v>
      </c>
      <c r="R47" s="97">
        <f t="shared" si="20"/>
        <v>0</v>
      </c>
      <c r="S47" s="97">
        <f t="shared" si="20"/>
        <v>0</v>
      </c>
      <c r="T47" s="97">
        <f t="shared" si="20"/>
        <v>0</v>
      </c>
      <c r="U47" s="97">
        <f t="shared" si="20"/>
        <v>0</v>
      </c>
      <c r="V47" s="97">
        <f t="shared" si="20"/>
        <v>0</v>
      </c>
      <c r="W47" s="97">
        <f t="shared" si="20"/>
        <v>0</v>
      </c>
      <c r="X47" s="97">
        <f t="shared" si="20"/>
        <v>0</v>
      </c>
      <c r="Y47" s="97">
        <f t="shared" si="20"/>
        <v>0</v>
      </c>
      <c r="Z47" s="97">
        <f t="shared" si="20"/>
        <v>0</v>
      </c>
      <c r="AA47" s="101"/>
      <c r="AB47" s="97">
        <f t="shared" si="22"/>
        <v>0</v>
      </c>
      <c r="AC47" s="97">
        <f t="shared" si="22"/>
        <v>0</v>
      </c>
      <c r="AD47" s="97">
        <f t="shared" si="22"/>
        <v>0</v>
      </c>
      <c r="AE47" s="97">
        <f t="shared" si="22"/>
        <v>0</v>
      </c>
      <c r="AF47" s="97">
        <f t="shared" si="22"/>
        <v>0</v>
      </c>
      <c r="AG47" s="97">
        <f t="shared" si="22"/>
        <v>0</v>
      </c>
      <c r="AH47" s="97">
        <f t="shared" si="22"/>
        <v>0</v>
      </c>
      <c r="AI47" s="97">
        <f t="shared" si="22"/>
        <v>0</v>
      </c>
      <c r="AJ47" s="97">
        <f t="shared" si="22"/>
        <v>0</v>
      </c>
      <c r="AK47" s="97">
        <f t="shared" si="22"/>
        <v>0</v>
      </c>
      <c r="AL47" s="99">
        <f t="shared" si="17"/>
        <v>0</v>
      </c>
      <c r="AM47" s="102"/>
      <c r="AN47" s="97">
        <f t="shared" si="21"/>
        <v>0</v>
      </c>
      <c r="AO47" s="97">
        <f t="shared" si="21"/>
        <v>0</v>
      </c>
      <c r="AP47" s="97">
        <f t="shared" si="21"/>
        <v>0</v>
      </c>
      <c r="AQ47" s="97">
        <f t="shared" si="21"/>
        <v>0</v>
      </c>
      <c r="AR47" s="97">
        <f t="shared" si="21"/>
        <v>0</v>
      </c>
      <c r="AS47" s="97">
        <f t="shared" si="21"/>
        <v>0</v>
      </c>
      <c r="AT47" s="97">
        <f t="shared" si="21"/>
        <v>0</v>
      </c>
      <c r="AU47" s="97">
        <f t="shared" si="21"/>
        <v>0</v>
      </c>
      <c r="AV47" s="97">
        <f t="shared" si="21"/>
        <v>0</v>
      </c>
      <c r="AW47" s="97">
        <f t="shared" si="21"/>
        <v>0</v>
      </c>
      <c r="AX47" s="99">
        <f t="shared" si="18"/>
        <v>0</v>
      </c>
      <c r="AY47" s="99"/>
      <c r="AZ47" s="100">
        <f t="shared" si="14"/>
        <v>0</v>
      </c>
      <c r="BA47" s="97">
        <f>IF(NOT(snowball2),0,IF(R46&lt;=0,0,IF($C47&lt;=SUM($AZ47:AZ47),0,IF(AO47+$C47-SUM($AZ47:AZ47)&gt;R46+AC47,R46+AC47-AO47,$C47-SUM($AZ47:AZ47)))))</f>
        <v>0</v>
      </c>
      <c r="BB47" s="97">
        <f>IF(NOT(snowball2),0,IF(S46&lt;=0,0,IF($C47&lt;=SUM($AZ47:BA47),0,IF(AP47+$C47-SUM($AZ47:BA47)&gt;S46+AD47,S46+AD47-AP47,$C47-SUM($AZ47:BA47)))))</f>
        <v>0</v>
      </c>
      <c r="BC47" s="97">
        <f>IF(NOT(snowball2),0,IF(T46&lt;=0,0,IF($C47&lt;=SUM($AZ47:BB47),0,IF(AQ47+$C47-SUM($AZ47:BB47)&gt;T46+AE47,T46+AE47-AQ47,$C47-SUM($AZ47:BB47)))))</f>
        <v>0</v>
      </c>
      <c r="BD47" s="97">
        <f>IF(NOT(snowball2),0,IF(U46&lt;=0,0,IF($C47&lt;=SUM($AZ47:BC47),0,IF(AR47+$C47-SUM($AZ47:BC47)&gt;U46+AF47,U46+AF47-AR47,$C47-SUM($AZ47:BC47)))))</f>
        <v>0</v>
      </c>
      <c r="BE47" s="97">
        <f>IF(NOT(snowball2),0,IF(V46&lt;=0,0,IF($C47&lt;=SUM($AZ47:BD47),0,IF(AS47+$C47-SUM($AZ47:BD47)&gt;V46+AG47,V46+AG47-AS47,$C47-SUM($AZ47:BD47)))))</f>
        <v>0</v>
      </c>
      <c r="BF47" s="97">
        <f>IF(NOT(snowball2),0,IF(W46&lt;=0,0,IF($C47&lt;=SUM($AZ47:BE47),0,IF(AT47+$C47-SUM($AZ47:BE47)&gt;W46+AH47,W46+AH47-AT47,$C47-SUM($AZ47:BE47)))))</f>
        <v>0</v>
      </c>
      <c r="BG47" s="97">
        <f>IF(NOT(snowball2),0,IF(X46&lt;=0,0,IF($C47&lt;=SUM($AZ47:BF47),0,IF(AU47+$C47-SUM($AZ47:BF47)&gt;X46+AI47,X46+AI47-AU47,$C47-SUM($AZ47:BF47)))))</f>
        <v>0</v>
      </c>
      <c r="BH47" s="97">
        <f>IF(NOT(snowball2),0,IF(Y46&lt;=0,0,IF($C47&lt;=SUM($AZ47:BG47),0,IF(AV47+$C47-SUM($AZ47:BG47)&gt;Y46+AJ47,Y46+AJ47-AV47,$C47-SUM($AZ47:BG47)))))</f>
        <v>0</v>
      </c>
      <c r="BI47" s="97">
        <f>IF(NOT(snowball2),0,IF(Z46&lt;=0,0,IF($C47&lt;=SUM($AZ47:BH47),0,IF(AW47+$C47-SUM($AZ47:BH47)&gt;Z46+AK47,Z46+AK47-AW47,$C47-SUM($AZ47:BH47)))))</f>
        <v>0</v>
      </c>
    </row>
    <row r="48" spans="1:61" ht="11.1" customHeight="1" x14ac:dyDescent="0.2">
      <c r="A48" s="93" t="str">
        <f t="shared" si="19"/>
        <v/>
      </c>
      <c r="B48" s="94" t="e">
        <f t="shared" si="15"/>
        <v>#N/A</v>
      </c>
      <c r="C48" s="95" t="str">
        <f t="shared" si="9"/>
        <v/>
      </c>
      <c r="D48" s="96"/>
      <c r="E48" s="97">
        <f t="shared" si="24"/>
        <v>0</v>
      </c>
      <c r="F48" s="97">
        <f t="shared" si="24"/>
        <v>0</v>
      </c>
      <c r="G48" s="97">
        <f t="shared" si="24"/>
        <v>0</v>
      </c>
      <c r="H48" s="97">
        <f t="shared" si="24"/>
        <v>0</v>
      </c>
      <c r="I48" s="97">
        <f t="shared" si="23"/>
        <v>0</v>
      </c>
      <c r="J48" s="97">
        <f t="shared" si="23"/>
        <v>0</v>
      </c>
      <c r="K48" s="97">
        <f t="shared" si="23"/>
        <v>0</v>
      </c>
      <c r="L48" s="97">
        <f t="shared" si="23"/>
        <v>0</v>
      </c>
      <c r="M48" s="97">
        <f t="shared" si="23"/>
        <v>0</v>
      </c>
      <c r="N48" s="97">
        <f t="shared" si="23"/>
        <v>0</v>
      </c>
      <c r="O48" s="98"/>
      <c r="P48" s="97">
        <f t="shared" si="16"/>
        <v>0</v>
      </c>
      <c r="Q48" s="97">
        <f t="shared" si="20"/>
        <v>0</v>
      </c>
      <c r="R48" s="97">
        <f t="shared" si="20"/>
        <v>0</v>
      </c>
      <c r="S48" s="97">
        <f t="shared" si="20"/>
        <v>0</v>
      </c>
      <c r="T48" s="97">
        <f t="shared" si="20"/>
        <v>0</v>
      </c>
      <c r="U48" s="97">
        <f t="shared" si="20"/>
        <v>0</v>
      </c>
      <c r="V48" s="97">
        <f t="shared" si="20"/>
        <v>0</v>
      </c>
      <c r="W48" s="97">
        <f t="shared" si="20"/>
        <v>0</v>
      </c>
      <c r="X48" s="97">
        <f t="shared" si="20"/>
        <v>0</v>
      </c>
      <c r="Y48" s="97">
        <f t="shared" si="20"/>
        <v>0</v>
      </c>
      <c r="Z48" s="97">
        <f t="shared" si="20"/>
        <v>0</v>
      </c>
      <c r="AA48" s="101"/>
      <c r="AB48" s="97">
        <f t="shared" si="22"/>
        <v>0</v>
      </c>
      <c r="AC48" s="97">
        <f t="shared" si="22"/>
        <v>0</v>
      </c>
      <c r="AD48" s="97">
        <f t="shared" si="22"/>
        <v>0</v>
      </c>
      <c r="AE48" s="97">
        <f t="shared" si="22"/>
        <v>0</v>
      </c>
      <c r="AF48" s="97">
        <f t="shared" si="22"/>
        <v>0</v>
      </c>
      <c r="AG48" s="97">
        <f t="shared" si="22"/>
        <v>0</v>
      </c>
      <c r="AH48" s="97">
        <f t="shared" si="22"/>
        <v>0</v>
      </c>
      <c r="AI48" s="97">
        <f t="shared" si="22"/>
        <v>0</v>
      </c>
      <c r="AJ48" s="97">
        <f t="shared" si="22"/>
        <v>0</v>
      </c>
      <c r="AK48" s="97">
        <f t="shared" si="22"/>
        <v>0</v>
      </c>
      <c r="AL48" s="99">
        <f t="shared" si="17"/>
        <v>0</v>
      </c>
      <c r="AM48" s="102"/>
      <c r="AN48" s="97">
        <f t="shared" si="21"/>
        <v>0</v>
      </c>
      <c r="AO48" s="97">
        <f t="shared" si="21"/>
        <v>0</v>
      </c>
      <c r="AP48" s="97">
        <f t="shared" si="21"/>
        <v>0</v>
      </c>
      <c r="AQ48" s="97">
        <f t="shared" si="21"/>
        <v>0</v>
      </c>
      <c r="AR48" s="97">
        <f t="shared" si="21"/>
        <v>0</v>
      </c>
      <c r="AS48" s="97">
        <f t="shared" si="21"/>
        <v>0</v>
      </c>
      <c r="AT48" s="97">
        <f t="shared" si="21"/>
        <v>0</v>
      </c>
      <c r="AU48" s="97">
        <f t="shared" si="21"/>
        <v>0</v>
      </c>
      <c r="AV48" s="97">
        <f t="shared" si="21"/>
        <v>0</v>
      </c>
      <c r="AW48" s="97">
        <f t="shared" si="21"/>
        <v>0</v>
      </c>
      <c r="AX48" s="99">
        <f t="shared" si="18"/>
        <v>0</v>
      </c>
      <c r="AY48" s="99"/>
      <c r="AZ48" s="100">
        <f t="shared" si="14"/>
        <v>0</v>
      </c>
      <c r="BA48" s="97">
        <f>IF(NOT(snowball2),0,IF(R47&lt;=0,0,IF($C48&lt;=SUM($AZ48:AZ48),0,IF(AO48+$C48-SUM($AZ48:AZ48)&gt;R47+AC48,R47+AC48-AO48,$C48-SUM($AZ48:AZ48)))))</f>
        <v>0</v>
      </c>
      <c r="BB48" s="97">
        <f>IF(NOT(snowball2),0,IF(S47&lt;=0,0,IF($C48&lt;=SUM($AZ48:BA48),0,IF(AP48+$C48-SUM($AZ48:BA48)&gt;S47+AD48,S47+AD48-AP48,$C48-SUM($AZ48:BA48)))))</f>
        <v>0</v>
      </c>
      <c r="BC48" s="97">
        <f>IF(NOT(snowball2),0,IF(T47&lt;=0,0,IF($C48&lt;=SUM($AZ48:BB48),0,IF(AQ48+$C48-SUM($AZ48:BB48)&gt;T47+AE48,T47+AE48-AQ48,$C48-SUM($AZ48:BB48)))))</f>
        <v>0</v>
      </c>
      <c r="BD48" s="97">
        <f>IF(NOT(snowball2),0,IF(U47&lt;=0,0,IF($C48&lt;=SUM($AZ48:BC48),0,IF(AR48+$C48-SUM($AZ48:BC48)&gt;U47+AF48,U47+AF48-AR48,$C48-SUM($AZ48:BC48)))))</f>
        <v>0</v>
      </c>
      <c r="BE48" s="97">
        <f>IF(NOT(snowball2),0,IF(V47&lt;=0,0,IF($C48&lt;=SUM($AZ48:BD48),0,IF(AS48+$C48-SUM($AZ48:BD48)&gt;V47+AG48,V47+AG48-AS48,$C48-SUM($AZ48:BD48)))))</f>
        <v>0</v>
      </c>
      <c r="BF48" s="97">
        <f>IF(NOT(snowball2),0,IF(W47&lt;=0,0,IF($C48&lt;=SUM($AZ48:BE48),0,IF(AT48+$C48-SUM($AZ48:BE48)&gt;W47+AH48,W47+AH48-AT48,$C48-SUM($AZ48:BE48)))))</f>
        <v>0</v>
      </c>
      <c r="BG48" s="97">
        <f>IF(NOT(snowball2),0,IF(X47&lt;=0,0,IF($C48&lt;=SUM($AZ48:BF48),0,IF(AU48+$C48-SUM($AZ48:BF48)&gt;X47+AI48,X47+AI48-AU48,$C48-SUM($AZ48:BF48)))))</f>
        <v>0</v>
      </c>
      <c r="BH48" s="97">
        <f>IF(NOT(snowball2),0,IF(Y47&lt;=0,0,IF($C48&lt;=SUM($AZ48:BG48),0,IF(AV48+$C48-SUM($AZ48:BG48)&gt;Y47+AJ48,Y47+AJ48-AV48,$C48-SUM($AZ48:BG48)))))</f>
        <v>0</v>
      </c>
      <c r="BI48" s="97">
        <f>IF(NOT(snowball2),0,IF(Z47&lt;=0,0,IF($C48&lt;=SUM($AZ48:BH48),0,IF(AW48+$C48-SUM($AZ48:BH48)&gt;Z47+AK48,Z47+AK48-AW48,$C48-SUM($AZ48:BH48)))))</f>
        <v>0</v>
      </c>
    </row>
    <row r="49" spans="1:61" ht="11.1" customHeight="1" x14ac:dyDescent="0.2">
      <c r="A49" s="93" t="str">
        <f t="shared" si="19"/>
        <v/>
      </c>
      <c r="B49" s="94" t="e">
        <f t="shared" si="15"/>
        <v>#N/A</v>
      </c>
      <c r="C49" s="95" t="str">
        <f t="shared" si="9"/>
        <v/>
      </c>
      <c r="D49" s="96"/>
      <c r="E49" s="97">
        <f t="shared" si="24"/>
        <v>0</v>
      </c>
      <c r="F49" s="97">
        <f t="shared" si="24"/>
        <v>0</v>
      </c>
      <c r="G49" s="97">
        <f t="shared" si="24"/>
        <v>0</v>
      </c>
      <c r="H49" s="97">
        <f t="shared" si="24"/>
        <v>0</v>
      </c>
      <c r="I49" s="97">
        <f t="shared" si="23"/>
        <v>0</v>
      </c>
      <c r="J49" s="97">
        <f t="shared" si="23"/>
        <v>0</v>
      </c>
      <c r="K49" s="97">
        <f t="shared" si="23"/>
        <v>0</v>
      </c>
      <c r="L49" s="97">
        <f t="shared" si="23"/>
        <v>0</v>
      </c>
      <c r="M49" s="97">
        <f t="shared" si="23"/>
        <v>0</v>
      </c>
      <c r="N49" s="97">
        <f t="shared" si="23"/>
        <v>0</v>
      </c>
      <c r="O49" s="98"/>
      <c r="P49" s="97">
        <f t="shared" si="16"/>
        <v>0</v>
      </c>
      <c r="Q49" s="97">
        <f t="shared" si="20"/>
        <v>0</v>
      </c>
      <c r="R49" s="97">
        <f t="shared" si="20"/>
        <v>0</v>
      </c>
      <c r="S49" s="97">
        <f t="shared" si="20"/>
        <v>0</v>
      </c>
      <c r="T49" s="97">
        <f t="shared" si="20"/>
        <v>0</v>
      </c>
      <c r="U49" s="97">
        <f t="shared" si="20"/>
        <v>0</v>
      </c>
      <c r="V49" s="97">
        <f t="shared" si="20"/>
        <v>0</v>
      </c>
      <c r="W49" s="97">
        <f t="shared" si="20"/>
        <v>0</v>
      </c>
      <c r="X49" s="97">
        <f t="shared" si="20"/>
        <v>0</v>
      </c>
      <c r="Y49" s="97">
        <f t="shared" si="20"/>
        <v>0</v>
      </c>
      <c r="Z49" s="97">
        <f t="shared" si="20"/>
        <v>0</v>
      </c>
      <c r="AA49" s="101"/>
      <c r="AB49" s="97">
        <f t="shared" si="22"/>
        <v>0</v>
      </c>
      <c r="AC49" s="97">
        <f t="shared" si="22"/>
        <v>0</v>
      </c>
      <c r="AD49" s="97">
        <f t="shared" si="22"/>
        <v>0</v>
      </c>
      <c r="AE49" s="97">
        <f t="shared" si="22"/>
        <v>0</v>
      </c>
      <c r="AF49" s="97">
        <f t="shared" si="22"/>
        <v>0</v>
      </c>
      <c r="AG49" s="97">
        <f t="shared" si="22"/>
        <v>0</v>
      </c>
      <c r="AH49" s="97">
        <f t="shared" si="22"/>
        <v>0</v>
      </c>
      <c r="AI49" s="97">
        <f t="shared" si="22"/>
        <v>0</v>
      </c>
      <c r="AJ49" s="97">
        <f t="shared" si="22"/>
        <v>0</v>
      </c>
      <c r="AK49" s="97">
        <f t="shared" si="22"/>
        <v>0</v>
      </c>
      <c r="AL49" s="99">
        <f t="shared" si="17"/>
        <v>0</v>
      </c>
      <c r="AM49" s="102"/>
      <c r="AN49" s="97">
        <f t="shared" si="21"/>
        <v>0</v>
      </c>
      <c r="AO49" s="97">
        <f t="shared" si="21"/>
        <v>0</v>
      </c>
      <c r="AP49" s="97">
        <f t="shared" si="21"/>
        <v>0</v>
      </c>
      <c r="AQ49" s="97">
        <f t="shared" si="21"/>
        <v>0</v>
      </c>
      <c r="AR49" s="97">
        <f t="shared" si="21"/>
        <v>0</v>
      </c>
      <c r="AS49" s="97">
        <f t="shared" si="21"/>
        <v>0</v>
      </c>
      <c r="AT49" s="97">
        <f t="shared" si="21"/>
        <v>0</v>
      </c>
      <c r="AU49" s="97">
        <f t="shared" si="21"/>
        <v>0</v>
      </c>
      <c r="AV49" s="97">
        <f t="shared" si="21"/>
        <v>0</v>
      </c>
      <c r="AW49" s="97">
        <f t="shared" si="21"/>
        <v>0</v>
      </c>
      <c r="AX49" s="99">
        <f t="shared" si="18"/>
        <v>0</v>
      </c>
      <c r="AY49" s="99"/>
      <c r="AZ49" s="100">
        <f t="shared" si="14"/>
        <v>0</v>
      </c>
      <c r="BA49" s="97">
        <f>IF(NOT(snowball2),0,IF(R48&lt;=0,0,IF($C49&lt;=SUM($AZ49:AZ49),0,IF(AO49+$C49-SUM($AZ49:AZ49)&gt;R48+AC49,R48+AC49-AO49,$C49-SUM($AZ49:AZ49)))))</f>
        <v>0</v>
      </c>
      <c r="BB49" s="97">
        <f>IF(NOT(snowball2),0,IF(S48&lt;=0,0,IF($C49&lt;=SUM($AZ49:BA49),0,IF(AP49+$C49-SUM($AZ49:BA49)&gt;S48+AD49,S48+AD49-AP49,$C49-SUM($AZ49:BA49)))))</f>
        <v>0</v>
      </c>
      <c r="BC49" s="97">
        <f>IF(NOT(snowball2),0,IF(T48&lt;=0,0,IF($C49&lt;=SUM($AZ49:BB49),0,IF(AQ49+$C49-SUM($AZ49:BB49)&gt;T48+AE49,T48+AE49-AQ49,$C49-SUM($AZ49:BB49)))))</f>
        <v>0</v>
      </c>
      <c r="BD49" s="97">
        <f>IF(NOT(snowball2),0,IF(U48&lt;=0,0,IF($C49&lt;=SUM($AZ49:BC49),0,IF(AR49+$C49-SUM($AZ49:BC49)&gt;U48+AF49,U48+AF49-AR49,$C49-SUM($AZ49:BC49)))))</f>
        <v>0</v>
      </c>
      <c r="BE49" s="97">
        <f>IF(NOT(snowball2),0,IF(V48&lt;=0,0,IF($C49&lt;=SUM($AZ49:BD49),0,IF(AS49+$C49-SUM($AZ49:BD49)&gt;V48+AG49,V48+AG49-AS49,$C49-SUM($AZ49:BD49)))))</f>
        <v>0</v>
      </c>
      <c r="BF49" s="97">
        <f>IF(NOT(snowball2),0,IF(W48&lt;=0,0,IF($C49&lt;=SUM($AZ49:BE49),0,IF(AT49+$C49-SUM($AZ49:BE49)&gt;W48+AH49,W48+AH49-AT49,$C49-SUM($AZ49:BE49)))))</f>
        <v>0</v>
      </c>
      <c r="BG49" s="97">
        <f>IF(NOT(snowball2),0,IF(X48&lt;=0,0,IF($C49&lt;=SUM($AZ49:BF49),0,IF(AU49+$C49-SUM($AZ49:BF49)&gt;X48+AI49,X48+AI49-AU49,$C49-SUM($AZ49:BF49)))))</f>
        <v>0</v>
      </c>
      <c r="BH49" s="97">
        <f>IF(NOT(snowball2),0,IF(Y48&lt;=0,0,IF($C49&lt;=SUM($AZ49:BG49),0,IF(AV49+$C49-SUM($AZ49:BG49)&gt;Y48+AJ49,Y48+AJ49-AV49,$C49-SUM($AZ49:BG49)))))</f>
        <v>0</v>
      </c>
      <c r="BI49" s="97">
        <f>IF(NOT(snowball2),0,IF(Z48&lt;=0,0,IF($C49&lt;=SUM($AZ49:BH49),0,IF(AW49+$C49-SUM($AZ49:BH49)&gt;Z48+AK49,Z48+AK49-AW49,$C49-SUM($AZ49:BH49)))))</f>
        <v>0</v>
      </c>
    </row>
    <row r="50" spans="1:61" ht="11.1" customHeight="1" x14ac:dyDescent="0.2">
      <c r="A50" s="93" t="str">
        <f t="shared" si="19"/>
        <v/>
      </c>
      <c r="B50" s="94" t="e">
        <f t="shared" si="15"/>
        <v>#N/A</v>
      </c>
      <c r="C50" s="95" t="str">
        <f t="shared" si="9"/>
        <v/>
      </c>
      <c r="D50" s="96"/>
      <c r="E50" s="97">
        <f t="shared" si="24"/>
        <v>0</v>
      </c>
      <c r="F50" s="97">
        <f t="shared" si="24"/>
        <v>0</v>
      </c>
      <c r="G50" s="97">
        <f t="shared" si="24"/>
        <v>0</v>
      </c>
      <c r="H50" s="97">
        <f t="shared" si="24"/>
        <v>0</v>
      </c>
      <c r="I50" s="97">
        <f t="shared" si="23"/>
        <v>0</v>
      </c>
      <c r="J50" s="97">
        <f t="shared" si="23"/>
        <v>0</v>
      </c>
      <c r="K50" s="97">
        <f t="shared" si="23"/>
        <v>0</v>
      </c>
      <c r="L50" s="97">
        <f t="shared" si="23"/>
        <v>0</v>
      </c>
      <c r="M50" s="97">
        <f t="shared" si="23"/>
        <v>0</v>
      </c>
      <c r="N50" s="97">
        <f t="shared" si="23"/>
        <v>0</v>
      </c>
      <c r="O50" s="98"/>
      <c r="P50" s="97">
        <f t="shared" si="16"/>
        <v>0</v>
      </c>
      <c r="Q50" s="97">
        <f t="shared" si="20"/>
        <v>0</v>
      </c>
      <c r="R50" s="97">
        <f t="shared" si="20"/>
        <v>0</v>
      </c>
      <c r="S50" s="97">
        <f t="shared" si="20"/>
        <v>0</v>
      </c>
      <c r="T50" s="97">
        <f t="shared" si="20"/>
        <v>0</v>
      </c>
      <c r="U50" s="97">
        <f t="shared" si="20"/>
        <v>0</v>
      </c>
      <c r="V50" s="97">
        <f t="shared" si="20"/>
        <v>0</v>
      </c>
      <c r="W50" s="97">
        <f t="shared" si="20"/>
        <v>0</v>
      </c>
      <c r="X50" s="97">
        <f t="shared" si="20"/>
        <v>0</v>
      </c>
      <c r="Y50" s="97">
        <f t="shared" si="20"/>
        <v>0</v>
      </c>
      <c r="Z50" s="97">
        <f t="shared" si="20"/>
        <v>0</v>
      </c>
      <c r="AA50" s="101"/>
      <c r="AB50" s="97">
        <f t="shared" si="22"/>
        <v>0</v>
      </c>
      <c r="AC50" s="97">
        <f t="shared" si="22"/>
        <v>0</v>
      </c>
      <c r="AD50" s="97">
        <f t="shared" si="22"/>
        <v>0</v>
      </c>
      <c r="AE50" s="97">
        <f t="shared" si="22"/>
        <v>0</v>
      </c>
      <c r="AF50" s="97">
        <f t="shared" si="22"/>
        <v>0</v>
      </c>
      <c r="AG50" s="97">
        <f t="shared" si="22"/>
        <v>0</v>
      </c>
      <c r="AH50" s="97">
        <f t="shared" si="22"/>
        <v>0</v>
      </c>
      <c r="AI50" s="97">
        <f t="shared" si="22"/>
        <v>0</v>
      </c>
      <c r="AJ50" s="97">
        <f t="shared" si="22"/>
        <v>0</v>
      </c>
      <c r="AK50" s="97">
        <f t="shared" si="22"/>
        <v>0</v>
      </c>
      <c r="AL50" s="99">
        <f t="shared" si="17"/>
        <v>0</v>
      </c>
      <c r="AM50" s="102"/>
      <c r="AN50" s="97">
        <f t="shared" si="21"/>
        <v>0</v>
      </c>
      <c r="AO50" s="97">
        <f t="shared" si="21"/>
        <v>0</v>
      </c>
      <c r="AP50" s="97">
        <f t="shared" si="21"/>
        <v>0</v>
      </c>
      <c r="AQ50" s="97">
        <f t="shared" si="21"/>
        <v>0</v>
      </c>
      <c r="AR50" s="97">
        <f t="shared" si="21"/>
        <v>0</v>
      </c>
      <c r="AS50" s="97">
        <f t="shared" si="21"/>
        <v>0</v>
      </c>
      <c r="AT50" s="97">
        <f t="shared" si="21"/>
        <v>0</v>
      </c>
      <c r="AU50" s="97">
        <f t="shared" si="21"/>
        <v>0</v>
      </c>
      <c r="AV50" s="97">
        <f t="shared" si="21"/>
        <v>0</v>
      </c>
      <c r="AW50" s="97">
        <f t="shared" si="21"/>
        <v>0</v>
      </c>
      <c r="AX50" s="99">
        <f t="shared" si="18"/>
        <v>0</v>
      </c>
      <c r="AY50" s="99"/>
      <c r="AZ50" s="100">
        <f t="shared" si="14"/>
        <v>0</v>
      </c>
      <c r="BA50" s="97">
        <f>IF(NOT(snowball2),0,IF(R49&lt;=0,0,IF($C50&lt;=SUM($AZ50:AZ50),0,IF(AO50+$C50-SUM($AZ50:AZ50)&gt;R49+AC50,R49+AC50-AO50,$C50-SUM($AZ50:AZ50)))))</f>
        <v>0</v>
      </c>
      <c r="BB50" s="97">
        <f>IF(NOT(snowball2),0,IF(S49&lt;=0,0,IF($C50&lt;=SUM($AZ50:BA50),0,IF(AP50+$C50-SUM($AZ50:BA50)&gt;S49+AD50,S49+AD50-AP50,$C50-SUM($AZ50:BA50)))))</f>
        <v>0</v>
      </c>
      <c r="BC50" s="97">
        <f>IF(NOT(snowball2),0,IF(T49&lt;=0,0,IF($C50&lt;=SUM($AZ50:BB50),0,IF(AQ50+$C50-SUM($AZ50:BB50)&gt;T49+AE50,T49+AE50-AQ50,$C50-SUM($AZ50:BB50)))))</f>
        <v>0</v>
      </c>
      <c r="BD50" s="97">
        <f>IF(NOT(snowball2),0,IF(U49&lt;=0,0,IF($C50&lt;=SUM($AZ50:BC50),0,IF(AR50+$C50-SUM($AZ50:BC50)&gt;U49+AF50,U49+AF50-AR50,$C50-SUM($AZ50:BC50)))))</f>
        <v>0</v>
      </c>
      <c r="BE50" s="97">
        <f>IF(NOT(snowball2),0,IF(V49&lt;=0,0,IF($C50&lt;=SUM($AZ50:BD50),0,IF(AS50+$C50-SUM($AZ50:BD50)&gt;V49+AG50,V49+AG50-AS50,$C50-SUM($AZ50:BD50)))))</f>
        <v>0</v>
      </c>
      <c r="BF50" s="97">
        <f>IF(NOT(snowball2),0,IF(W49&lt;=0,0,IF($C50&lt;=SUM($AZ50:BE50),0,IF(AT50+$C50-SUM($AZ50:BE50)&gt;W49+AH50,W49+AH50-AT50,$C50-SUM($AZ50:BE50)))))</f>
        <v>0</v>
      </c>
      <c r="BG50" s="97">
        <f>IF(NOT(snowball2),0,IF(X49&lt;=0,0,IF($C50&lt;=SUM($AZ50:BF50),0,IF(AU50+$C50-SUM($AZ50:BF50)&gt;X49+AI50,X49+AI50-AU50,$C50-SUM($AZ50:BF50)))))</f>
        <v>0</v>
      </c>
      <c r="BH50" s="97">
        <f>IF(NOT(snowball2),0,IF(Y49&lt;=0,0,IF($C50&lt;=SUM($AZ50:BG50),0,IF(AV50+$C50-SUM($AZ50:BG50)&gt;Y49+AJ50,Y49+AJ50-AV50,$C50-SUM($AZ50:BG50)))))</f>
        <v>0</v>
      </c>
      <c r="BI50" s="97">
        <f>IF(NOT(snowball2),0,IF(Z49&lt;=0,0,IF($C50&lt;=SUM($AZ50:BH50),0,IF(AW50+$C50-SUM($AZ50:BH50)&gt;Z49+AK50,Z49+AK50-AW50,$C50-SUM($AZ50:BH50)))))</f>
        <v>0</v>
      </c>
    </row>
    <row r="51" spans="1:61" ht="11.1" customHeight="1" x14ac:dyDescent="0.2">
      <c r="A51" s="93" t="str">
        <f t="shared" si="19"/>
        <v/>
      </c>
      <c r="B51" s="94" t="e">
        <f t="shared" si="15"/>
        <v>#N/A</v>
      </c>
      <c r="C51" s="95" t="str">
        <f t="shared" si="9"/>
        <v/>
      </c>
      <c r="D51" s="96"/>
      <c r="E51" s="97">
        <f t="shared" si="24"/>
        <v>0</v>
      </c>
      <c r="F51" s="97">
        <f t="shared" si="24"/>
        <v>0</v>
      </c>
      <c r="G51" s="97">
        <f t="shared" si="24"/>
        <v>0</v>
      </c>
      <c r="H51" s="97">
        <f t="shared" si="24"/>
        <v>0</v>
      </c>
      <c r="I51" s="97">
        <f t="shared" si="23"/>
        <v>0</v>
      </c>
      <c r="J51" s="97">
        <f t="shared" si="23"/>
        <v>0</v>
      </c>
      <c r="K51" s="97">
        <f t="shared" si="23"/>
        <v>0</v>
      </c>
      <c r="L51" s="97">
        <f t="shared" si="23"/>
        <v>0</v>
      </c>
      <c r="M51" s="97">
        <f t="shared" si="23"/>
        <v>0</v>
      </c>
      <c r="N51" s="97">
        <f t="shared" si="23"/>
        <v>0</v>
      </c>
      <c r="O51" s="98"/>
      <c r="P51" s="97">
        <f t="shared" si="16"/>
        <v>0</v>
      </c>
      <c r="Q51" s="97">
        <f t="shared" si="20"/>
        <v>0</v>
      </c>
      <c r="R51" s="97">
        <f t="shared" si="20"/>
        <v>0</v>
      </c>
      <c r="S51" s="97">
        <f t="shared" si="20"/>
        <v>0</v>
      </c>
      <c r="T51" s="97">
        <f t="shared" si="20"/>
        <v>0</v>
      </c>
      <c r="U51" s="97">
        <f t="shared" si="20"/>
        <v>0</v>
      </c>
      <c r="V51" s="97">
        <f t="shared" si="20"/>
        <v>0</v>
      </c>
      <c r="W51" s="97">
        <f t="shared" si="20"/>
        <v>0</v>
      </c>
      <c r="X51" s="97">
        <f t="shared" si="20"/>
        <v>0</v>
      </c>
      <c r="Y51" s="97">
        <f t="shared" si="20"/>
        <v>0</v>
      </c>
      <c r="Z51" s="97">
        <f t="shared" si="20"/>
        <v>0</v>
      </c>
      <c r="AA51" s="101"/>
      <c r="AB51" s="97">
        <f t="shared" si="22"/>
        <v>0</v>
      </c>
      <c r="AC51" s="97">
        <f t="shared" si="22"/>
        <v>0</v>
      </c>
      <c r="AD51" s="97">
        <f t="shared" si="22"/>
        <v>0</v>
      </c>
      <c r="AE51" s="97">
        <f t="shared" si="22"/>
        <v>0</v>
      </c>
      <c r="AF51" s="97">
        <f t="shared" si="22"/>
        <v>0</v>
      </c>
      <c r="AG51" s="97">
        <f t="shared" si="22"/>
        <v>0</v>
      </c>
      <c r="AH51" s="97">
        <f t="shared" si="22"/>
        <v>0</v>
      </c>
      <c r="AI51" s="97">
        <f t="shared" si="22"/>
        <v>0</v>
      </c>
      <c r="AJ51" s="97">
        <f t="shared" si="22"/>
        <v>0</v>
      </c>
      <c r="AK51" s="97">
        <f t="shared" si="22"/>
        <v>0</v>
      </c>
      <c r="AL51" s="99">
        <f t="shared" si="17"/>
        <v>0</v>
      </c>
      <c r="AM51" s="102"/>
      <c r="AN51" s="97">
        <f t="shared" si="21"/>
        <v>0</v>
      </c>
      <c r="AO51" s="97">
        <f t="shared" si="21"/>
        <v>0</v>
      </c>
      <c r="AP51" s="97">
        <f t="shared" si="21"/>
        <v>0</v>
      </c>
      <c r="AQ51" s="97">
        <f t="shared" si="21"/>
        <v>0</v>
      </c>
      <c r="AR51" s="97">
        <f t="shared" si="21"/>
        <v>0</v>
      </c>
      <c r="AS51" s="97">
        <f t="shared" si="21"/>
        <v>0</v>
      </c>
      <c r="AT51" s="97">
        <f t="shared" si="21"/>
        <v>0</v>
      </c>
      <c r="AU51" s="97">
        <f t="shared" si="21"/>
        <v>0</v>
      </c>
      <c r="AV51" s="97">
        <f t="shared" si="21"/>
        <v>0</v>
      </c>
      <c r="AW51" s="97">
        <f t="shared" si="21"/>
        <v>0</v>
      </c>
      <c r="AX51" s="99">
        <f t="shared" si="18"/>
        <v>0</v>
      </c>
      <c r="AY51" s="99"/>
      <c r="AZ51" s="100">
        <f t="shared" si="14"/>
        <v>0</v>
      </c>
      <c r="BA51" s="97">
        <f>IF(NOT(snowball2),0,IF(R50&lt;=0,0,IF($C51&lt;=SUM($AZ51:AZ51),0,IF(AO51+$C51-SUM($AZ51:AZ51)&gt;R50+AC51,R50+AC51-AO51,$C51-SUM($AZ51:AZ51)))))</f>
        <v>0</v>
      </c>
      <c r="BB51" s="97">
        <f>IF(NOT(snowball2),0,IF(S50&lt;=0,0,IF($C51&lt;=SUM($AZ51:BA51),0,IF(AP51+$C51-SUM($AZ51:BA51)&gt;S50+AD51,S50+AD51-AP51,$C51-SUM($AZ51:BA51)))))</f>
        <v>0</v>
      </c>
      <c r="BC51" s="97">
        <f>IF(NOT(snowball2),0,IF(T50&lt;=0,0,IF($C51&lt;=SUM($AZ51:BB51),0,IF(AQ51+$C51-SUM($AZ51:BB51)&gt;T50+AE51,T50+AE51-AQ51,$C51-SUM($AZ51:BB51)))))</f>
        <v>0</v>
      </c>
      <c r="BD51" s="97">
        <f>IF(NOT(snowball2),0,IF(U50&lt;=0,0,IF($C51&lt;=SUM($AZ51:BC51),0,IF(AR51+$C51-SUM($AZ51:BC51)&gt;U50+AF51,U50+AF51-AR51,$C51-SUM($AZ51:BC51)))))</f>
        <v>0</v>
      </c>
      <c r="BE51" s="97">
        <f>IF(NOT(snowball2),0,IF(V50&lt;=0,0,IF($C51&lt;=SUM($AZ51:BD51),0,IF(AS51+$C51-SUM($AZ51:BD51)&gt;V50+AG51,V50+AG51-AS51,$C51-SUM($AZ51:BD51)))))</f>
        <v>0</v>
      </c>
      <c r="BF51" s="97">
        <f>IF(NOT(snowball2),0,IF(W50&lt;=0,0,IF($C51&lt;=SUM($AZ51:BE51),0,IF(AT51+$C51-SUM($AZ51:BE51)&gt;W50+AH51,W50+AH51-AT51,$C51-SUM($AZ51:BE51)))))</f>
        <v>0</v>
      </c>
      <c r="BG51" s="97">
        <f>IF(NOT(snowball2),0,IF(X50&lt;=0,0,IF($C51&lt;=SUM($AZ51:BF51),0,IF(AU51+$C51-SUM($AZ51:BF51)&gt;X50+AI51,X50+AI51-AU51,$C51-SUM($AZ51:BF51)))))</f>
        <v>0</v>
      </c>
      <c r="BH51" s="97">
        <f>IF(NOT(snowball2),0,IF(Y50&lt;=0,0,IF($C51&lt;=SUM($AZ51:BG51),0,IF(AV51+$C51-SUM($AZ51:BG51)&gt;Y50+AJ51,Y50+AJ51-AV51,$C51-SUM($AZ51:BG51)))))</f>
        <v>0</v>
      </c>
      <c r="BI51" s="97">
        <f>IF(NOT(snowball2),0,IF(Z50&lt;=0,0,IF($C51&lt;=SUM($AZ51:BH51),0,IF(AW51+$C51-SUM($AZ51:BH51)&gt;Z50+AK51,Z50+AK51-AW51,$C51-SUM($AZ51:BH51)))))</f>
        <v>0</v>
      </c>
    </row>
    <row r="52" spans="1:61" ht="11.1" customHeight="1" x14ac:dyDescent="0.2">
      <c r="A52" s="93" t="str">
        <f t="shared" si="19"/>
        <v/>
      </c>
      <c r="B52" s="94" t="e">
        <f t="shared" si="15"/>
        <v>#N/A</v>
      </c>
      <c r="C52" s="95" t="str">
        <f t="shared" si="9"/>
        <v/>
      </c>
      <c r="D52" s="96"/>
      <c r="E52" s="97">
        <f t="shared" si="24"/>
        <v>0</v>
      </c>
      <c r="F52" s="97">
        <f t="shared" si="24"/>
        <v>0</v>
      </c>
      <c r="G52" s="97">
        <f t="shared" si="24"/>
        <v>0</v>
      </c>
      <c r="H52" s="97">
        <f t="shared" si="24"/>
        <v>0</v>
      </c>
      <c r="I52" s="97">
        <f t="shared" si="23"/>
        <v>0</v>
      </c>
      <c r="J52" s="97">
        <f t="shared" si="23"/>
        <v>0</v>
      </c>
      <c r="K52" s="97">
        <f t="shared" si="23"/>
        <v>0</v>
      </c>
      <c r="L52" s="97">
        <f t="shared" si="23"/>
        <v>0</v>
      </c>
      <c r="M52" s="97">
        <f t="shared" si="23"/>
        <v>0</v>
      </c>
      <c r="N52" s="97">
        <f t="shared" si="23"/>
        <v>0</v>
      </c>
      <c r="O52" s="98"/>
      <c r="P52" s="97">
        <f t="shared" si="16"/>
        <v>0</v>
      </c>
      <c r="Q52" s="97">
        <f t="shared" si="20"/>
        <v>0</v>
      </c>
      <c r="R52" s="97">
        <f t="shared" si="20"/>
        <v>0</v>
      </c>
      <c r="S52" s="97">
        <f t="shared" si="20"/>
        <v>0</v>
      </c>
      <c r="T52" s="97">
        <f t="shared" si="20"/>
        <v>0</v>
      </c>
      <c r="U52" s="97">
        <f t="shared" si="20"/>
        <v>0</v>
      </c>
      <c r="V52" s="97">
        <f t="shared" si="20"/>
        <v>0</v>
      </c>
      <c r="W52" s="97">
        <f t="shared" si="20"/>
        <v>0</v>
      </c>
      <c r="X52" s="97">
        <f t="shared" si="20"/>
        <v>0</v>
      </c>
      <c r="Y52" s="97">
        <f t="shared" si="20"/>
        <v>0</v>
      </c>
      <c r="Z52" s="97">
        <f t="shared" si="20"/>
        <v>0</v>
      </c>
      <c r="AA52" s="101"/>
      <c r="AB52" s="97">
        <f t="shared" si="22"/>
        <v>0</v>
      </c>
      <c r="AC52" s="97">
        <f t="shared" si="22"/>
        <v>0</v>
      </c>
      <c r="AD52" s="97">
        <f t="shared" si="22"/>
        <v>0</v>
      </c>
      <c r="AE52" s="97">
        <f t="shared" si="22"/>
        <v>0</v>
      </c>
      <c r="AF52" s="97">
        <f t="shared" si="22"/>
        <v>0</v>
      </c>
      <c r="AG52" s="97">
        <f t="shared" si="22"/>
        <v>0</v>
      </c>
      <c r="AH52" s="97">
        <f t="shared" si="22"/>
        <v>0</v>
      </c>
      <c r="AI52" s="97">
        <f t="shared" si="22"/>
        <v>0</v>
      </c>
      <c r="AJ52" s="97">
        <f t="shared" si="22"/>
        <v>0</v>
      </c>
      <c r="AK52" s="97">
        <f t="shared" si="22"/>
        <v>0</v>
      </c>
      <c r="AL52" s="99">
        <f t="shared" si="17"/>
        <v>0</v>
      </c>
      <c r="AM52" s="102"/>
      <c r="AN52" s="97">
        <f t="shared" si="21"/>
        <v>0</v>
      </c>
      <c r="AO52" s="97">
        <f t="shared" si="21"/>
        <v>0</v>
      </c>
      <c r="AP52" s="97">
        <f t="shared" si="21"/>
        <v>0</v>
      </c>
      <c r="AQ52" s="97">
        <f t="shared" si="21"/>
        <v>0</v>
      </c>
      <c r="AR52" s="97">
        <f t="shared" si="21"/>
        <v>0</v>
      </c>
      <c r="AS52" s="97">
        <f t="shared" si="21"/>
        <v>0</v>
      </c>
      <c r="AT52" s="97">
        <f t="shared" si="21"/>
        <v>0</v>
      </c>
      <c r="AU52" s="97">
        <f t="shared" si="21"/>
        <v>0</v>
      </c>
      <c r="AV52" s="97">
        <f t="shared" si="21"/>
        <v>0</v>
      </c>
      <c r="AW52" s="97">
        <f t="shared" si="21"/>
        <v>0</v>
      </c>
      <c r="AX52" s="99">
        <f t="shared" si="18"/>
        <v>0</v>
      </c>
      <c r="AY52" s="99"/>
      <c r="AZ52" s="100">
        <f t="shared" si="14"/>
        <v>0</v>
      </c>
      <c r="BA52" s="97">
        <f>IF(NOT(snowball2),0,IF(R51&lt;=0,0,IF($C52&lt;=SUM($AZ52:AZ52),0,IF(AO52+$C52-SUM($AZ52:AZ52)&gt;R51+AC52,R51+AC52-AO52,$C52-SUM($AZ52:AZ52)))))</f>
        <v>0</v>
      </c>
      <c r="BB52" s="97">
        <f>IF(NOT(snowball2),0,IF(S51&lt;=0,0,IF($C52&lt;=SUM($AZ52:BA52),0,IF(AP52+$C52-SUM($AZ52:BA52)&gt;S51+AD52,S51+AD52-AP52,$C52-SUM($AZ52:BA52)))))</f>
        <v>0</v>
      </c>
      <c r="BC52" s="97">
        <f>IF(NOT(snowball2),0,IF(T51&lt;=0,0,IF($C52&lt;=SUM($AZ52:BB52),0,IF(AQ52+$C52-SUM($AZ52:BB52)&gt;T51+AE52,T51+AE52-AQ52,$C52-SUM($AZ52:BB52)))))</f>
        <v>0</v>
      </c>
      <c r="BD52" s="97">
        <f>IF(NOT(snowball2),0,IF(U51&lt;=0,0,IF($C52&lt;=SUM($AZ52:BC52),0,IF(AR52+$C52-SUM($AZ52:BC52)&gt;U51+AF52,U51+AF52-AR52,$C52-SUM($AZ52:BC52)))))</f>
        <v>0</v>
      </c>
      <c r="BE52" s="97">
        <f>IF(NOT(snowball2),0,IF(V51&lt;=0,0,IF($C52&lt;=SUM($AZ52:BD52),0,IF(AS52+$C52-SUM($AZ52:BD52)&gt;V51+AG52,V51+AG52-AS52,$C52-SUM($AZ52:BD52)))))</f>
        <v>0</v>
      </c>
      <c r="BF52" s="97">
        <f>IF(NOT(snowball2),0,IF(W51&lt;=0,0,IF($C52&lt;=SUM($AZ52:BE52),0,IF(AT52+$C52-SUM($AZ52:BE52)&gt;W51+AH52,W51+AH52-AT52,$C52-SUM($AZ52:BE52)))))</f>
        <v>0</v>
      </c>
      <c r="BG52" s="97">
        <f>IF(NOT(snowball2),0,IF(X51&lt;=0,0,IF($C52&lt;=SUM($AZ52:BF52),0,IF(AU52+$C52-SUM($AZ52:BF52)&gt;X51+AI52,X51+AI52-AU52,$C52-SUM($AZ52:BF52)))))</f>
        <v>0</v>
      </c>
      <c r="BH52" s="97">
        <f>IF(NOT(snowball2),0,IF(Y51&lt;=0,0,IF($C52&lt;=SUM($AZ52:BG52),0,IF(AV52+$C52-SUM($AZ52:BG52)&gt;Y51+AJ52,Y51+AJ52-AV52,$C52-SUM($AZ52:BG52)))))</f>
        <v>0</v>
      </c>
      <c r="BI52" s="97">
        <f>IF(NOT(snowball2),0,IF(Z51&lt;=0,0,IF($C52&lt;=SUM($AZ52:BH52),0,IF(AW52+$C52-SUM($AZ52:BH52)&gt;Z51+AK52,Z51+AK52-AW52,$C52-SUM($AZ52:BH52)))))</f>
        <v>0</v>
      </c>
    </row>
    <row r="53" spans="1:61" ht="11.1" customHeight="1" x14ac:dyDescent="0.2">
      <c r="A53" s="93" t="str">
        <f t="shared" si="19"/>
        <v/>
      </c>
      <c r="B53" s="94" t="e">
        <f t="shared" si="15"/>
        <v>#N/A</v>
      </c>
      <c r="C53" s="95" t="str">
        <f t="shared" si="9"/>
        <v/>
      </c>
      <c r="D53" s="96"/>
      <c r="E53" s="97">
        <f t="shared" si="24"/>
        <v>0</v>
      </c>
      <c r="F53" s="97">
        <f t="shared" si="24"/>
        <v>0</v>
      </c>
      <c r="G53" s="97">
        <f t="shared" si="24"/>
        <v>0</v>
      </c>
      <c r="H53" s="97">
        <f t="shared" si="24"/>
        <v>0</v>
      </c>
      <c r="I53" s="97">
        <f t="shared" si="23"/>
        <v>0</v>
      </c>
      <c r="J53" s="97">
        <f t="shared" si="23"/>
        <v>0</v>
      </c>
      <c r="K53" s="97">
        <f t="shared" si="23"/>
        <v>0</v>
      </c>
      <c r="L53" s="97">
        <f t="shared" si="23"/>
        <v>0</v>
      </c>
      <c r="M53" s="97">
        <f t="shared" si="23"/>
        <v>0</v>
      </c>
      <c r="N53" s="97">
        <f t="shared" si="23"/>
        <v>0</v>
      </c>
      <c r="O53" s="98"/>
      <c r="P53" s="97">
        <f t="shared" si="16"/>
        <v>0</v>
      </c>
      <c r="Q53" s="97">
        <f t="shared" ref="Q53:Z68" si="25">IF(E$8=0,0,ROUND(Q52-(E53-AB53),2))</f>
        <v>0</v>
      </c>
      <c r="R53" s="97">
        <f t="shared" si="25"/>
        <v>0</v>
      </c>
      <c r="S53" s="97">
        <f t="shared" si="25"/>
        <v>0</v>
      </c>
      <c r="T53" s="97">
        <f t="shared" si="25"/>
        <v>0</v>
      </c>
      <c r="U53" s="97">
        <f t="shared" si="25"/>
        <v>0</v>
      </c>
      <c r="V53" s="97">
        <f t="shared" si="25"/>
        <v>0</v>
      </c>
      <c r="W53" s="97">
        <f t="shared" si="25"/>
        <v>0</v>
      </c>
      <c r="X53" s="97">
        <f t="shared" si="25"/>
        <v>0</v>
      </c>
      <c r="Y53" s="97">
        <f t="shared" si="25"/>
        <v>0</v>
      </c>
      <c r="Z53" s="97">
        <f t="shared" si="25"/>
        <v>0</v>
      </c>
      <c r="AA53" s="101"/>
      <c r="AB53" s="97">
        <f t="shared" si="22"/>
        <v>0</v>
      </c>
      <c r="AC53" s="97">
        <f t="shared" si="22"/>
        <v>0</v>
      </c>
      <c r="AD53" s="97">
        <f t="shared" si="22"/>
        <v>0</v>
      </c>
      <c r="AE53" s="97">
        <f t="shared" si="22"/>
        <v>0</v>
      </c>
      <c r="AF53" s="97">
        <f t="shared" si="22"/>
        <v>0</v>
      </c>
      <c r="AG53" s="97">
        <f t="shared" si="22"/>
        <v>0</v>
      </c>
      <c r="AH53" s="97">
        <f t="shared" si="22"/>
        <v>0</v>
      </c>
      <c r="AI53" s="97">
        <f t="shared" si="22"/>
        <v>0</v>
      </c>
      <c r="AJ53" s="97">
        <f t="shared" si="22"/>
        <v>0</v>
      </c>
      <c r="AK53" s="97">
        <f t="shared" si="22"/>
        <v>0</v>
      </c>
      <c r="AL53" s="99">
        <f t="shared" si="17"/>
        <v>0</v>
      </c>
      <c r="AM53" s="102"/>
      <c r="AN53" s="97">
        <f t="shared" si="21"/>
        <v>0</v>
      </c>
      <c r="AO53" s="97">
        <f t="shared" si="21"/>
        <v>0</v>
      </c>
      <c r="AP53" s="97">
        <f t="shared" si="21"/>
        <v>0</v>
      </c>
      <c r="AQ53" s="97">
        <f t="shared" si="21"/>
        <v>0</v>
      </c>
      <c r="AR53" s="97">
        <f t="shared" si="21"/>
        <v>0</v>
      </c>
      <c r="AS53" s="97">
        <f t="shared" si="21"/>
        <v>0</v>
      </c>
      <c r="AT53" s="97">
        <f t="shared" si="21"/>
        <v>0</v>
      </c>
      <c r="AU53" s="97">
        <f t="shared" si="21"/>
        <v>0</v>
      </c>
      <c r="AV53" s="97">
        <f t="shared" si="21"/>
        <v>0</v>
      </c>
      <c r="AW53" s="97">
        <f t="shared" si="21"/>
        <v>0</v>
      </c>
      <c r="AX53" s="99">
        <f t="shared" si="18"/>
        <v>0</v>
      </c>
      <c r="AY53" s="99"/>
      <c r="AZ53" s="100">
        <f t="shared" si="14"/>
        <v>0</v>
      </c>
      <c r="BA53" s="97">
        <f>IF(NOT(snowball2),0,IF(R52&lt;=0,0,IF($C53&lt;=SUM($AZ53:AZ53),0,IF(AO53+$C53-SUM($AZ53:AZ53)&gt;R52+AC53,R52+AC53-AO53,$C53-SUM($AZ53:AZ53)))))</f>
        <v>0</v>
      </c>
      <c r="BB53" s="97">
        <f>IF(NOT(snowball2),0,IF(S52&lt;=0,0,IF($C53&lt;=SUM($AZ53:BA53),0,IF(AP53+$C53-SUM($AZ53:BA53)&gt;S52+AD53,S52+AD53-AP53,$C53-SUM($AZ53:BA53)))))</f>
        <v>0</v>
      </c>
      <c r="BC53" s="97">
        <f>IF(NOT(snowball2),0,IF(T52&lt;=0,0,IF($C53&lt;=SUM($AZ53:BB53),0,IF(AQ53+$C53-SUM($AZ53:BB53)&gt;T52+AE53,T52+AE53-AQ53,$C53-SUM($AZ53:BB53)))))</f>
        <v>0</v>
      </c>
      <c r="BD53" s="97">
        <f>IF(NOT(snowball2),0,IF(U52&lt;=0,0,IF($C53&lt;=SUM($AZ53:BC53),0,IF(AR53+$C53-SUM($AZ53:BC53)&gt;U52+AF53,U52+AF53-AR53,$C53-SUM($AZ53:BC53)))))</f>
        <v>0</v>
      </c>
      <c r="BE53" s="97">
        <f>IF(NOT(snowball2),0,IF(V52&lt;=0,0,IF($C53&lt;=SUM($AZ53:BD53),0,IF(AS53+$C53-SUM($AZ53:BD53)&gt;V52+AG53,V52+AG53-AS53,$C53-SUM($AZ53:BD53)))))</f>
        <v>0</v>
      </c>
      <c r="BF53" s="97">
        <f>IF(NOT(snowball2),0,IF(W52&lt;=0,0,IF($C53&lt;=SUM($AZ53:BE53),0,IF(AT53+$C53-SUM($AZ53:BE53)&gt;W52+AH53,W52+AH53-AT53,$C53-SUM($AZ53:BE53)))))</f>
        <v>0</v>
      </c>
      <c r="BG53" s="97">
        <f>IF(NOT(snowball2),0,IF(X52&lt;=0,0,IF($C53&lt;=SUM($AZ53:BF53),0,IF(AU53+$C53-SUM($AZ53:BF53)&gt;X52+AI53,X52+AI53-AU53,$C53-SUM($AZ53:BF53)))))</f>
        <v>0</v>
      </c>
      <c r="BH53" s="97">
        <f>IF(NOT(snowball2),0,IF(Y52&lt;=0,0,IF($C53&lt;=SUM($AZ53:BG53),0,IF(AV53+$C53-SUM($AZ53:BG53)&gt;Y52+AJ53,Y52+AJ53-AV53,$C53-SUM($AZ53:BG53)))))</f>
        <v>0</v>
      </c>
      <c r="BI53" s="97">
        <f>IF(NOT(snowball2),0,IF(Z52&lt;=0,0,IF($C53&lt;=SUM($AZ53:BH53),0,IF(AW53+$C53-SUM($AZ53:BH53)&gt;Z52+AK53,Z52+AK53-AW53,$C53-SUM($AZ53:BH53)))))</f>
        <v>0</v>
      </c>
    </row>
    <row r="54" spans="1:61" ht="11.1" customHeight="1" x14ac:dyDescent="0.2">
      <c r="A54" s="93" t="str">
        <f t="shared" si="19"/>
        <v/>
      </c>
      <c r="B54" s="94" t="e">
        <f t="shared" si="15"/>
        <v>#N/A</v>
      </c>
      <c r="C54" s="95" t="str">
        <f t="shared" si="9"/>
        <v/>
      </c>
      <c r="D54" s="96"/>
      <c r="E54" s="97">
        <f t="shared" si="24"/>
        <v>0</v>
      </c>
      <c r="F54" s="97">
        <f t="shared" si="24"/>
        <v>0</v>
      </c>
      <c r="G54" s="97">
        <f t="shared" si="24"/>
        <v>0</v>
      </c>
      <c r="H54" s="97">
        <f t="shared" si="24"/>
        <v>0</v>
      </c>
      <c r="I54" s="97">
        <f t="shared" si="23"/>
        <v>0</v>
      </c>
      <c r="J54" s="97">
        <f t="shared" si="23"/>
        <v>0</v>
      </c>
      <c r="K54" s="97">
        <f t="shared" si="23"/>
        <v>0</v>
      </c>
      <c r="L54" s="97">
        <f t="shared" si="23"/>
        <v>0</v>
      </c>
      <c r="M54" s="97">
        <f t="shared" si="23"/>
        <v>0</v>
      </c>
      <c r="N54" s="97">
        <f t="shared" si="23"/>
        <v>0</v>
      </c>
      <c r="O54" s="98"/>
      <c r="P54" s="97">
        <f t="shared" si="16"/>
        <v>0</v>
      </c>
      <c r="Q54" s="97">
        <f t="shared" si="25"/>
        <v>0</v>
      </c>
      <c r="R54" s="97">
        <f t="shared" si="25"/>
        <v>0</v>
      </c>
      <c r="S54" s="97">
        <f t="shared" si="25"/>
        <v>0</v>
      </c>
      <c r="T54" s="97">
        <f t="shared" si="25"/>
        <v>0</v>
      </c>
      <c r="U54" s="97">
        <f t="shared" si="25"/>
        <v>0</v>
      </c>
      <c r="V54" s="97">
        <f t="shared" si="25"/>
        <v>0</v>
      </c>
      <c r="W54" s="97">
        <f t="shared" si="25"/>
        <v>0</v>
      </c>
      <c r="X54" s="97">
        <f t="shared" si="25"/>
        <v>0</v>
      </c>
      <c r="Y54" s="97">
        <f t="shared" si="25"/>
        <v>0</v>
      </c>
      <c r="Z54" s="97">
        <f t="shared" si="25"/>
        <v>0</v>
      </c>
      <c r="AA54" s="101"/>
      <c r="AB54" s="97">
        <f t="shared" si="22"/>
        <v>0</v>
      </c>
      <c r="AC54" s="97">
        <f t="shared" si="22"/>
        <v>0</v>
      </c>
      <c r="AD54" s="97">
        <f t="shared" si="22"/>
        <v>0</v>
      </c>
      <c r="AE54" s="97">
        <f t="shared" si="22"/>
        <v>0</v>
      </c>
      <c r="AF54" s="97">
        <f t="shared" si="22"/>
        <v>0</v>
      </c>
      <c r="AG54" s="97">
        <f t="shared" si="22"/>
        <v>0</v>
      </c>
      <c r="AH54" s="97">
        <f t="shared" si="22"/>
        <v>0</v>
      </c>
      <c r="AI54" s="97">
        <f t="shared" si="22"/>
        <v>0</v>
      </c>
      <c r="AJ54" s="97">
        <f t="shared" si="22"/>
        <v>0</v>
      </c>
      <c r="AK54" s="97">
        <f t="shared" si="22"/>
        <v>0</v>
      </c>
      <c r="AL54" s="99">
        <f t="shared" si="17"/>
        <v>0</v>
      </c>
      <c r="AM54" s="102"/>
      <c r="AN54" s="97">
        <f t="shared" si="21"/>
        <v>0</v>
      </c>
      <c r="AO54" s="97">
        <f t="shared" si="21"/>
        <v>0</v>
      </c>
      <c r="AP54" s="97">
        <f t="shared" si="21"/>
        <v>0</v>
      </c>
      <c r="AQ54" s="97">
        <f t="shared" si="21"/>
        <v>0</v>
      </c>
      <c r="AR54" s="97">
        <f t="shared" si="21"/>
        <v>0</v>
      </c>
      <c r="AS54" s="97">
        <f t="shared" si="21"/>
        <v>0</v>
      </c>
      <c r="AT54" s="97">
        <f t="shared" si="21"/>
        <v>0</v>
      </c>
      <c r="AU54" s="97">
        <f t="shared" si="21"/>
        <v>0</v>
      </c>
      <c r="AV54" s="97">
        <f t="shared" si="21"/>
        <v>0</v>
      </c>
      <c r="AW54" s="97">
        <f t="shared" si="21"/>
        <v>0</v>
      </c>
      <c r="AX54" s="99">
        <f t="shared" si="18"/>
        <v>0</v>
      </c>
      <c r="AY54" s="99"/>
      <c r="AZ54" s="100">
        <f t="shared" si="14"/>
        <v>0</v>
      </c>
      <c r="BA54" s="97">
        <f>IF(NOT(snowball2),0,IF(R53&lt;=0,0,IF($C54&lt;=SUM($AZ54:AZ54),0,IF(AO54+$C54-SUM($AZ54:AZ54)&gt;R53+AC54,R53+AC54-AO54,$C54-SUM($AZ54:AZ54)))))</f>
        <v>0</v>
      </c>
      <c r="BB54" s="97">
        <f>IF(NOT(snowball2),0,IF(S53&lt;=0,0,IF($C54&lt;=SUM($AZ54:BA54),0,IF(AP54+$C54-SUM($AZ54:BA54)&gt;S53+AD54,S53+AD54-AP54,$C54-SUM($AZ54:BA54)))))</f>
        <v>0</v>
      </c>
      <c r="BC54" s="97">
        <f>IF(NOT(snowball2),0,IF(T53&lt;=0,0,IF($C54&lt;=SUM($AZ54:BB54),0,IF(AQ54+$C54-SUM($AZ54:BB54)&gt;T53+AE54,T53+AE54-AQ54,$C54-SUM($AZ54:BB54)))))</f>
        <v>0</v>
      </c>
      <c r="BD54" s="97">
        <f>IF(NOT(snowball2),0,IF(U53&lt;=0,0,IF($C54&lt;=SUM($AZ54:BC54),0,IF(AR54+$C54-SUM($AZ54:BC54)&gt;U53+AF54,U53+AF54-AR54,$C54-SUM($AZ54:BC54)))))</f>
        <v>0</v>
      </c>
      <c r="BE54" s="97">
        <f>IF(NOT(snowball2),0,IF(V53&lt;=0,0,IF($C54&lt;=SUM($AZ54:BD54),0,IF(AS54+$C54-SUM($AZ54:BD54)&gt;V53+AG54,V53+AG54-AS54,$C54-SUM($AZ54:BD54)))))</f>
        <v>0</v>
      </c>
      <c r="BF54" s="97">
        <f>IF(NOT(snowball2),0,IF(W53&lt;=0,0,IF($C54&lt;=SUM($AZ54:BE54),0,IF(AT54+$C54-SUM($AZ54:BE54)&gt;W53+AH54,W53+AH54-AT54,$C54-SUM($AZ54:BE54)))))</f>
        <v>0</v>
      </c>
      <c r="BG54" s="97">
        <f>IF(NOT(snowball2),0,IF(X53&lt;=0,0,IF($C54&lt;=SUM($AZ54:BF54),0,IF(AU54+$C54-SUM($AZ54:BF54)&gt;X53+AI54,X53+AI54-AU54,$C54-SUM($AZ54:BF54)))))</f>
        <v>0</v>
      </c>
      <c r="BH54" s="97">
        <f>IF(NOT(snowball2),0,IF(Y53&lt;=0,0,IF($C54&lt;=SUM($AZ54:BG54),0,IF(AV54+$C54-SUM($AZ54:BG54)&gt;Y53+AJ54,Y53+AJ54-AV54,$C54-SUM($AZ54:BG54)))))</f>
        <v>0</v>
      </c>
      <c r="BI54" s="97">
        <f>IF(NOT(snowball2),0,IF(Z53&lt;=0,0,IF($C54&lt;=SUM($AZ54:BH54),0,IF(AW54+$C54-SUM($AZ54:BH54)&gt;Z53+AK54,Z53+AK54-AW54,$C54-SUM($AZ54:BH54)))))</f>
        <v>0</v>
      </c>
    </row>
    <row r="55" spans="1:61" ht="11.1" customHeight="1" x14ac:dyDescent="0.2">
      <c r="A55" s="93" t="str">
        <f t="shared" si="19"/>
        <v/>
      </c>
      <c r="B55" s="94" t="e">
        <f t="shared" si="15"/>
        <v>#N/A</v>
      </c>
      <c r="C55" s="95" t="str">
        <f t="shared" si="9"/>
        <v/>
      </c>
      <c r="D55" s="96"/>
      <c r="E55" s="97">
        <f t="shared" si="24"/>
        <v>0</v>
      </c>
      <c r="F55" s="97">
        <f t="shared" si="24"/>
        <v>0</v>
      </c>
      <c r="G55" s="97">
        <f t="shared" si="24"/>
        <v>0</v>
      </c>
      <c r="H55" s="97">
        <f t="shared" si="24"/>
        <v>0</v>
      </c>
      <c r="I55" s="97">
        <f t="shared" si="23"/>
        <v>0</v>
      </c>
      <c r="J55" s="97">
        <f t="shared" si="23"/>
        <v>0</v>
      </c>
      <c r="K55" s="97">
        <f t="shared" si="23"/>
        <v>0</v>
      </c>
      <c r="L55" s="97">
        <f t="shared" si="23"/>
        <v>0</v>
      </c>
      <c r="M55" s="97">
        <f t="shared" si="23"/>
        <v>0</v>
      </c>
      <c r="N55" s="97">
        <f t="shared" si="23"/>
        <v>0</v>
      </c>
      <c r="O55" s="98"/>
      <c r="P55" s="97">
        <f t="shared" si="16"/>
        <v>0</v>
      </c>
      <c r="Q55" s="97">
        <f t="shared" si="25"/>
        <v>0</v>
      </c>
      <c r="R55" s="97">
        <f t="shared" si="25"/>
        <v>0</v>
      </c>
      <c r="S55" s="97">
        <f t="shared" si="25"/>
        <v>0</v>
      </c>
      <c r="T55" s="97">
        <f t="shared" si="25"/>
        <v>0</v>
      </c>
      <c r="U55" s="97">
        <f t="shared" si="25"/>
        <v>0</v>
      </c>
      <c r="V55" s="97">
        <f t="shared" si="25"/>
        <v>0</v>
      </c>
      <c r="W55" s="97">
        <f t="shared" si="25"/>
        <v>0</v>
      </c>
      <c r="X55" s="97">
        <f t="shared" si="25"/>
        <v>0</v>
      </c>
      <c r="Y55" s="97">
        <f t="shared" si="25"/>
        <v>0</v>
      </c>
      <c r="Z55" s="97">
        <f t="shared" si="25"/>
        <v>0</v>
      </c>
      <c r="AA55" s="101"/>
      <c r="AB55" s="97">
        <f t="shared" si="22"/>
        <v>0</v>
      </c>
      <c r="AC55" s="97">
        <f t="shared" si="22"/>
        <v>0</v>
      </c>
      <c r="AD55" s="97">
        <f t="shared" si="22"/>
        <v>0</v>
      </c>
      <c r="AE55" s="97">
        <f t="shared" si="22"/>
        <v>0</v>
      </c>
      <c r="AF55" s="97">
        <f t="shared" si="22"/>
        <v>0</v>
      </c>
      <c r="AG55" s="97">
        <f t="shared" si="22"/>
        <v>0</v>
      </c>
      <c r="AH55" s="97">
        <f t="shared" si="22"/>
        <v>0</v>
      </c>
      <c r="AI55" s="97">
        <f t="shared" si="22"/>
        <v>0</v>
      </c>
      <c r="AJ55" s="97">
        <f t="shared" si="22"/>
        <v>0</v>
      </c>
      <c r="AK55" s="97">
        <f t="shared" si="22"/>
        <v>0</v>
      </c>
      <c r="AL55" s="99">
        <f t="shared" si="17"/>
        <v>0</v>
      </c>
      <c r="AM55" s="102"/>
      <c r="AN55" s="97">
        <f t="shared" si="21"/>
        <v>0</v>
      </c>
      <c r="AO55" s="97">
        <f t="shared" si="21"/>
        <v>0</v>
      </c>
      <c r="AP55" s="97">
        <f t="shared" si="21"/>
        <v>0</v>
      </c>
      <c r="AQ55" s="97">
        <f t="shared" si="21"/>
        <v>0</v>
      </c>
      <c r="AR55" s="97">
        <f t="shared" si="21"/>
        <v>0</v>
      </c>
      <c r="AS55" s="97">
        <f t="shared" si="21"/>
        <v>0</v>
      </c>
      <c r="AT55" s="97">
        <f t="shared" si="21"/>
        <v>0</v>
      </c>
      <c r="AU55" s="97">
        <f t="shared" si="21"/>
        <v>0</v>
      </c>
      <c r="AV55" s="97">
        <f t="shared" si="21"/>
        <v>0</v>
      </c>
      <c r="AW55" s="97">
        <f t="shared" si="21"/>
        <v>0</v>
      </c>
      <c r="AX55" s="99">
        <f t="shared" si="18"/>
        <v>0</v>
      </c>
      <c r="AY55" s="99"/>
      <c r="AZ55" s="100">
        <f t="shared" si="14"/>
        <v>0</v>
      </c>
      <c r="BA55" s="97">
        <f>IF(NOT(snowball2),0,IF(R54&lt;=0,0,IF($C55&lt;=SUM($AZ55:AZ55),0,IF(AO55+$C55-SUM($AZ55:AZ55)&gt;R54+AC55,R54+AC55-AO55,$C55-SUM($AZ55:AZ55)))))</f>
        <v>0</v>
      </c>
      <c r="BB55" s="97">
        <f>IF(NOT(snowball2),0,IF(S54&lt;=0,0,IF($C55&lt;=SUM($AZ55:BA55),0,IF(AP55+$C55-SUM($AZ55:BA55)&gt;S54+AD55,S54+AD55-AP55,$C55-SUM($AZ55:BA55)))))</f>
        <v>0</v>
      </c>
      <c r="BC55" s="97">
        <f>IF(NOT(snowball2),0,IF(T54&lt;=0,0,IF($C55&lt;=SUM($AZ55:BB55),0,IF(AQ55+$C55-SUM($AZ55:BB55)&gt;T54+AE55,T54+AE55-AQ55,$C55-SUM($AZ55:BB55)))))</f>
        <v>0</v>
      </c>
      <c r="BD55" s="97">
        <f>IF(NOT(snowball2),0,IF(U54&lt;=0,0,IF($C55&lt;=SUM($AZ55:BC55),0,IF(AR55+$C55-SUM($AZ55:BC55)&gt;U54+AF55,U54+AF55-AR55,$C55-SUM($AZ55:BC55)))))</f>
        <v>0</v>
      </c>
      <c r="BE55" s="97">
        <f>IF(NOT(snowball2),0,IF(V54&lt;=0,0,IF($C55&lt;=SUM($AZ55:BD55),0,IF(AS55+$C55-SUM($AZ55:BD55)&gt;V54+AG55,V54+AG55-AS55,$C55-SUM($AZ55:BD55)))))</f>
        <v>0</v>
      </c>
      <c r="BF55" s="97">
        <f>IF(NOT(snowball2),0,IF(W54&lt;=0,0,IF($C55&lt;=SUM($AZ55:BE55),0,IF(AT55+$C55-SUM($AZ55:BE55)&gt;W54+AH55,W54+AH55-AT55,$C55-SUM($AZ55:BE55)))))</f>
        <v>0</v>
      </c>
      <c r="BG55" s="97">
        <f>IF(NOT(snowball2),0,IF(X54&lt;=0,0,IF($C55&lt;=SUM($AZ55:BF55),0,IF(AU55+$C55-SUM($AZ55:BF55)&gt;X54+AI55,X54+AI55-AU55,$C55-SUM($AZ55:BF55)))))</f>
        <v>0</v>
      </c>
      <c r="BH55" s="97">
        <f>IF(NOT(snowball2),0,IF(Y54&lt;=0,0,IF($C55&lt;=SUM($AZ55:BG55),0,IF(AV55+$C55-SUM($AZ55:BG55)&gt;Y54+AJ55,Y54+AJ55-AV55,$C55-SUM($AZ55:BG55)))))</f>
        <v>0</v>
      </c>
      <c r="BI55" s="97">
        <f>IF(NOT(snowball2),0,IF(Z54&lt;=0,0,IF($C55&lt;=SUM($AZ55:BH55),0,IF(AW55+$C55-SUM($AZ55:BH55)&gt;Z54+AK55,Z54+AK55-AW55,$C55-SUM($AZ55:BH55)))))</f>
        <v>0</v>
      </c>
    </row>
    <row r="56" spans="1:61" ht="11.1" customHeight="1" x14ac:dyDescent="0.2">
      <c r="A56" s="93" t="str">
        <f t="shared" si="19"/>
        <v/>
      </c>
      <c r="B56" s="94" t="e">
        <f t="shared" si="15"/>
        <v>#N/A</v>
      </c>
      <c r="C56" s="95" t="str">
        <f t="shared" si="9"/>
        <v/>
      </c>
      <c r="D56" s="96"/>
      <c r="E56" s="97">
        <f t="shared" si="24"/>
        <v>0</v>
      </c>
      <c r="F56" s="97">
        <f t="shared" si="24"/>
        <v>0</v>
      </c>
      <c r="G56" s="97">
        <f t="shared" si="24"/>
        <v>0</v>
      </c>
      <c r="H56" s="97">
        <f t="shared" si="24"/>
        <v>0</v>
      </c>
      <c r="I56" s="97">
        <f t="shared" si="23"/>
        <v>0</v>
      </c>
      <c r="J56" s="97">
        <f t="shared" si="23"/>
        <v>0</v>
      </c>
      <c r="K56" s="97">
        <f t="shared" si="23"/>
        <v>0</v>
      </c>
      <c r="L56" s="97">
        <f t="shared" si="23"/>
        <v>0</v>
      </c>
      <c r="M56" s="97">
        <f t="shared" si="23"/>
        <v>0</v>
      </c>
      <c r="N56" s="97">
        <f t="shared" si="23"/>
        <v>0</v>
      </c>
      <c r="O56" s="98"/>
      <c r="P56" s="97">
        <f t="shared" si="16"/>
        <v>0</v>
      </c>
      <c r="Q56" s="97">
        <f t="shared" si="25"/>
        <v>0</v>
      </c>
      <c r="R56" s="97">
        <f t="shared" si="25"/>
        <v>0</v>
      </c>
      <c r="S56" s="97">
        <f t="shared" si="25"/>
        <v>0</v>
      </c>
      <c r="T56" s="97">
        <f t="shared" si="25"/>
        <v>0</v>
      </c>
      <c r="U56" s="97">
        <f t="shared" si="25"/>
        <v>0</v>
      </c>
      <c r="V56" s="97">
        <f t="shared" si="25"/>
        <v>0</v>
      </c>
      <c r="W56" s="97">
        <f t="shared" si="25"/>
        <v>0</v>
      </c>
      <c r="X56" s="97">
        <f t="shared" si="25"/>
        <v>0</v>
      </c>
      <c r="Y56" s="97">
        <f t="shared" si="25"/>
        <v>0</v>
      </c>
      <c r="Z56" s="97">
        <f t="shared" si="25"/>
        <v>0</v>
      </c>
      <c r="AA56" s="101"/>
      <c r="AB56" s="97">
        <f t="shared" si="22"/>
        <v>0</v>
      </c>
      <c r="AC56" s="97">
        <f t="shared" si="22"/>
        <v>0</v>
      </c>
      <c r="AD56" s="97">
        <f t="shared" si="22"/>
        <v>0</v>
      </c>
      <c r="AE56" s="97">
        <f t="shared" si="22"/>
        <v>0</v>
      </c>
      <c r="AF56" s="97">
        <f t="shared" si="22"/>
        <v>0</v>
      </c>
      <c r="AG56" s="97">
        <f t="shared" si="22"/>
        <v>0</v>
      </c>
      <c r="AH56" s="97">
        <f t="shared" si="22"/>
        <v>0</v>
      </c>
      <c r="AI56" s="97">
        <f t="shared" si="22"/>
        <v>0</v>
      </c>
      <c r="AJ56" s="97">
        <f t="shared" si="22"/>
        <v>0</v>
      </c>
      <c r="AK56" s="97">
        <f t="shared" si="22"/>
        <v>0</v>
      </c>
      <c r="AL56" s="99">
        <f t="shared" si="17"/>
        <v>0</v>
      </c>
      <c r="AM56" s="102"/>
      <c r="AN56" s="97">
        <f t="shared" si="21"/>
        <v>0</v>
      </c>
      <c r="AO56" s="97">
        <f t="shared" si="21"/>
        <v>0</v>
      </c>
      <c r="AP56" s="97">
        <f t="shared" si="21"/>
        <v>0</v>
      </c>
      <c r="AQ56" s="97">
        <f t="shared" si="21"/>
        <v>0</v>
      </c>
      <c r="AR56" s="97">
        <f t="shared" si="21"/>
        <v>0</v>
      </c>
      <c r="AS56" s="97">
        <f t="shared" si="21"/>
        <v>0</v>
      </c>
      <c r="AT56" s="97">
        <f t="shared" si="21"/>
        <v>0</v>
      </c>
      <c r="AU56" s="97">
        <f t="shared" si="21"/>
        <v>0</v>
      </c>
      <c r="AV56" s="97">
        <f t="shared" si="21"/>
        <v>0</v>
      </c>
      <c r="AW56" s="97">
        <f t="shared" si="21"/>
        <v>0</v>
      </c>
      <c r="AX56" s="99">
        <f t="shared" si="18"/>
        <v>0</v>
      </c>
      <c r="AY56" s="99"/>
      <c r="AZ56" s="100">
        <f t="shared" si="14"/>
        <v>0</v>
      </c>
      <c r="BA56" s="97">
        <f>IF(NOT(snowball2),0,IF(R55&lt;=0,0,IF($C56&lt;=SUM($AZ56:AZ56),0,IF(AO56+$C56-SUM($AZ56:AZ56)&gt;R55+AC56,R55+AC56-AO56,$C56-SUM($AZ56:AZ56)))))</f>
        <v>0</v>
      </c>
      <c r="BB56" s="97">
        <f>IF(NOT(snowball2),0,IF(S55&lt;=0,0,IF($C56&lt;=SUM($AZ56:BA56),0,IF(AP56+$C56-SUM($AZ56:BA56)&gt;S55+AD56,S55+AD56-AP56,$C56-SUM($AZ56:BA56)))))</f>
        <v>0</v>
      </c>
      <c r="BC56" s="97">
        <f>IF(NOT(snowball2),0,IF(T55&lt;=0,0,IF($C56&lt;=SUM($AZ56:BB56),0,IF(AQ56+$C56-SUM($AZ56:BB56)&gt;T55+AE56,T55+AE56-AQ56,$C56-SUM($AZ56:BB56)))))</f>
        <v>0</v>
      </c>
      <c r="BD56" s="97">
        <f>IF(NOT(snowball2),0,IF(U55&lt;=0,0,IF($C56&lt;=SUM($AZ56:BC56),0,IF(AR56+$C56-SUM($AZ56:BC56)&gt;U55+AF56,U55+AF56-AR56,$C56-SUM($AZ56:BC56)))))</f>
        <v>0</v>
      </c>
      <c r="BE56" s="97">
        <f>IF(NOT(snowball2),0,IF(V55&lt;=0,0,IF($C56&lt;=SUM($AZ56:BD56),0,IF(AS56+$C56-SUM($AZ56:BD56)&gt;V55+AG56,V55+AG56-AS56,$C56-SUM($AZ56:BD56)))))</f>
        <v>0</v>
      </c>
      <c r="BF56" s="97">
        <f>IF(NOT(snowball2),0,IF(W55&lt;=0,0,IF($C56&lt;=SUM($AZ56:BE56),0,IF(AT56+$C56-SUM($AZ56:BE56)&gt;W55+AH56,W55+AH56-AT56,$C56-SUM($AZ56:BE56)))))</f>
        <v>0</v>
      </c>
      <c r="BG56" s="97">
        <f>IF(NOT(snowball2),0,IF(X55&lt;=0,0,IF($C56&lt;=SUM($AZ56:BF56),0,IF(AU56+$C56-SUM($AZ56:BF56)&gt;X55+AI56,X55+AI56-AU56,$C56-SUM($AZ56:BF56)))))</f>
        <v>0</v>
      </c>
      <c r="BH56" s="97">
        <f>IF(NOT(snowball2),0,IF(Y55&lt;=0,0,IF($C56&lt;=SUM($AZ56:BG56),0,IF(AV56+$C56-SUM($AZ56:BG56)&gt;Y55+AJ56,Y55+AJ56-AV56,$C56-SUM($AZ56:BG56)))))</f>
        <v>0</v>
      </c>
      <c r="BI56" s="97">
        <f>IF(NOT(snowball2),0,IF(Z55&lt;=0,0,IF($C56&lt;=SUM($AZ56:BH56),0,IF(AW56+$C56-SUM($AZ56:BH56)&gt;Z55+AK56,Z55+AK56-AW56,$C56-SUM($AZ56:BH56)))))</f>
        <v>0</v>
      </c>
    </row>
    <row r="57" spans="1:61" ht="11.1" customHeight="1" x14ac:dyDescent="0.2">
      <c r="A57" s="93" t="str">
        <f t="shared" si="19"/>
        <v/>
      </c>
      <c r="B57" s="94" t="e">
        <f t="shared" si="15"/>
        <v>#N/A</v>
      </c>
      <c r="C57" s="95" t="str">
        <f t="shared" si="9"/>
        <v/>
      </c>
      <c r="D57" s="96"/>
      <c r="E57" s="97">
        <f t="shared" si="24"/>
        <v>0</v>
      </c>
      <c r="F57" s="97">
        <f t="shared" si="24"/>
        <v>0</v>
      </c>
      <c r="G57" s="97">
        <f t="shared" si="24"/>
        <v>0</v>
      </c>
      <c r="H57" s="97">
        <f t="shared" si="24"/>
        <v>0</v>
      </c>
      <c r="I57" s="97">
        <f t="shared" si="23"/>
        <v>0</v>
      </c>
      <c r="J57" s="97">
        <f t="shared" si="23"/>
        <v>0</v>
      </c>
      <c r="K57" s="97">
        <f t="shared" si="23"/>
        <v>0</v>
      </c>
      <c r="L57" s="97">
        <f t="shared" si="23"/>
        <v>0</v>
      </c>
      <c r="M57" s="97">
        <f t="shared" si="23"/>
        <v>0</v>
      </c>
      <c r="N57" s="97">
        <f t="shared" si="23"/>
        <v>0</v>
      </c>
      <c r="O57" s="98"/>
      <c r="P57" s="97">
        <f t="shared" si="16"/>
        <v>0</v>
      </c>
      <c r="Q57" s="97">
        <f t="shared" si="25"/>
        <v>0</v>
      </c>
      <c r="R57" s="97">
        <f t="shared" si="25"/>
        <v>0</v>
      </c>
      <c r="S57" s="97">
        <f t="shared" si="25"/>
        <v>0</v>
      </c>
      <c r="T57" s="97">
        <f t="shared" si="25"/>
        <v>0</v>
      </c>
      <c r="U57" s="97">
        <f t="shared" si="25"/>
        <v>0</v>
      </c>
      <c r="V57" s="97">
        <f t="shared" si="25"/>
        <v>0</v>
      </c>
      <c r="W57" s="97">
        <f t="shared" si="25"/>
        <v>0</v>
      </c>
      <c r="X57" s="97">
        <f t="shared" si="25"/>
        <v>0</v>
      </c>
      <c r="Y57" s="97">
        <f t="shared" si="25"/>
        <v>0</v>
      </c>
      <c r="Z57" s="97">
        <f t="shared" si="25"/>
        <v>0</v>
      </c>
      <c r="AA57" s="101"/>
      <c r="AB57" s="97">
        <f t="shared" si="22"/>
        <v>0</v>
      </c>
      <c r="AC57" s="97">
        <f t="shared" si="22"/>
        <v>0</v>
      </c>
      <c r="AD57" s="97">
        <f t="shared" si="22"/>
        <v>0</v>
      </c>
      <c r="AE57" s="97">
        <f t="shared" si="22"/>
        <v>0</v>
      </c>
      <c r="AF57" s="97">
        <f t="shared" si="22"/>
        <v>0</v>
      </c>
      <c r="AG57" s="97">
        <f t="shared" si="22"/>
        <v>0</v>
      </c>
      <c r="AH57" s="97">
        <f t="shared" si="22"/>
        <v>0</v>
      </c>
      <c r="AI57" s="97">
        <f t="shared" si="22"/>
        <v>0</v>
      </c>
      <c r="AJ57" s="97">
        <f t="shared" si="22"/>
        <v>0</v>
      </c>
      <c r="AK57" s="97">
        <f t="shared" si="22"/>
        <v>0</v>
      </c>
      <c r="AL57" s="99">
        <f t="shared" si="17"/>
        <v>0</v>
      </c>
      <c r="AM57" s="102"/>
      <c r="AN57" s="97">
        <f t="shared" si="21"/>
        <v>0</v>
      </c>
      <c r="AO57" s="97">
        <f t="shared" si="21"/>
        <v>0</v>
      </c>
      <c r="AP57" s="97">
        <f t="shared" si="21"/>
        <v>0</v>
      </c>
      <c r="AQ57" s="97">
        <f t="shared" si="21"/>
        <v>0</v>
      </c>
      <c r="AR57" s="97">
        <f t="shared" si="21"/>
        <v>0</v>
      </c>
      <c r="AS57" s="97">
        <f t="shared" si="21"/>
        <v>0</v>
      </c>
      <c r="AT57" s="97">
        <f t="shared" si="21"/>
        <v>0</v>
      </c>
      <c r="AU57" s="97">
        <f t="shared" si="21"/>
        <v>0</v>
      </c>
      <c r="AV57" s="97">
        <f t="shared" si="21"/>
        <v>0</v>
      </c>
      <c r="AW57" s="97">
        <f t="shared" si="21"/>
        <v>0</v>
      </c>
      <c r="AX57" s="99">
        <f t="shared" si="18"/>
        <v>0</v>
      </c>
      <c r="AY57" s="99"/>
      <c r="AZ57" s="100">
        <f t="shared" si="14"/>
        <v>0</v>
      </c>
      <c r="BA57" s="97">
        <f>IF(NOT(snowball2),0,IF(R56&lt;=0,0,IF($C57&lt;=SUM($AZ57:AZ57),0,IF(AO57+$C57-SUM($AZ57:AZ57)&gt;R56+AC57,R56+AC57-AO57,$C57-SUM($AZ57:AZ57)))))</f>
        <v>0</v>
      </c>
      <c r="BB57" s="97">
        <f>IF(NOT(snowball2),0,IF(S56&lt;=0,0,IF($C57&lt;=SUM($AZ57:BA57),0,IF(AP57+$C57-SUM($AZ57:BA57)&gt;S56+AD57,S56+AD57-AP57,$C57-SUM($AZ57:BA57)))))</f>
        <v>0</v>
      </c>
      <c r="BC57" s="97">
        <f>IF(NOT(snowball2),0,IF(T56&lt;=0,0,IF($C57&lt;=SUM($AZ57:BB57),0,IF(AQ57+$C57-SUM($AZ57:BB57)&gt;T56+AE57,T56+AE57-AQ57,$C57-SUM($AZ57:BB57)))))</f>
        <v>0</v>
      </c>
      <c r="BD57" s="97">
        <f>IF(NOT(snowball2),0,IF(U56&lt;=0,0,IF($C57&lt;=SUM($AZ57:BC57),0,IF(AR57+$C57-SUM($AZ57:BC57)&gt;U56+AF57,U56+AF57-AR57,$C57-SUM($AZ57:BC57)))))</f>
        <v>0</v>
      </c>
      <c r="BE57" s="97">
        <f>IF(NOT(snowball2),0,IF(V56&lt;=0,0,IF($C57&lt;=SUM($AZ57:BD57),0,IF(AS57+$C57-SUM($AZ57:BD57)&gt;V56+AG57,V56+AG57-AS57,$C57-SUM($AZ57:BD57)))))</f>
        <v>0</v>
      </c>
      <c r="BF57" s="97">
        <f>IF(NOT(snowball2),0,IF(W56&lt;=0,0,IF($C57&lt;=SUM($AZ57:BE57),0,IF(AT57+$C57-SUM($AZ57:BE57)&gt;W56+AH57,W56+AH57-AT57,$C57-SUM($AZ57:BE57)))))</f>
        <v>0</v>
      </c>
      <c r="BG57" s="97">
        <f>IF(NOT(snowball2),0,IF(X56&lt;=0,0,IF($C57&lt;=SUM($AZ57:BF57),0,IF(AU57+$C57-SUM($AZ57:BF57)&gt;X56+AI57,X56+AI57-AU57,$C57-SUM($AZ57:BF57)))))</f>
        <v>0</v>
      </c>
      <c r="BH57" s="97">
        <f>IF(NOT(snowball2),0,IF(Y56&lt;=0,0,IF($C57&lt;=SUM($AZ57:BG57),0,IF(AV57+$C57-SUM($AZ57:BG57)&gt;Y56+AJ57,Y56+AJ57-AV57,$C57-SUM($AZ57:BG57)))))</f>
        <v>0</v>
      </c>
      <c r="BI57" s="97">
        <f>IF(NOT(snowball2),0,IF(Z56&lt;=0,0,IF($C57&lt;=SUM($AZ57:BH57),0,IF(AW57+$C57-SUM($AZ57:BH57)&gt;Z56+AK57,Z56+AK57-AW57,$C57-SUM($AZ57:BH57)))))</f>
        <v>0</v>
      </c>
    </row>
    <row r="58" spans="1:61" ht="11.1" customHeight="1" x14ac:dyDescent="0.2">
      <c r="A58" s="93" t="str">
        <f t="shared" si="19"/>
        <v/>
      </c>
      <c r="B58" s="94" t="e">
        <f t="shared" si="15"/>
        <v>#N/A</v>
      </c>
      <c r="C58" s="95" t="str">
        <f t="shared" si="9"/>
        <v/>
      </c>
      <c r="D58" s="96"/>
      <c r="E58" s="97">
        <f t="shared" si="24"/>
        <v>0</v>
      </c>
      <c r="F58" s="97">
        <f t="shared" si="24"/>
        <v>0</v>
      </c>
      <c r="G58" s="97">
        <f t="shared" si="24"/>
        <v>0</v>
      </c>
      <c r="H58" s="97">
        <f t="shared" si="24"/>
        <v>0</v>
      </c>
      <c r="I58" s="97">
        <f t="shared" si="23"/>
        <v>0</v>
      </c>
      <c r="J58" s="97">
        <f t="shared" si="23"/>
        <v>0</v>
      </c>
      <c r="K58" s="97">
        <f t="shared" si="23"/>
        <v>0</v>
      </c>
      <c r="L58" s="97">
        <f t="shared" si="23"/>
        <v>0</v>
      </c>
      <c r="M58" s="97">
        <f t="shared" si="23"/>
        <v>0</v>
      </c>
      <c r="N58" s="97">
        <f t="shared" si="23"/>
        <v>0</v>
      </c>
      <c r="O58" s="98"/>
      <c r="P58" s="97">
        <f t="shared" si="16"/>
        <v>0</v>
      </c>
      <c r="Q58" s="97">
        <f t="shared" si="25"/>
        <v>0</v>
      </c>
      <c r="R58" s="97">
        <f t="shared" si="25"/>
        <v>0</v>
      </c>
      <c r="S58" s="97">
        <f t="shared" si="25"/>
        <v>0</v>
      </c>
      <c r="T58" s="97">
        <f t="shared" si="25"/>
        <v>0</v>
      </c>
      <c r="U58" s="97">
        <f t="shared" si="25"/>
        <v>0</v>
      </c>
      <c r="V58" s="97">
        <f t="shared" si="25"/>
        <v>0</v>
      </c>
      <c r="W58" s="97">
        <f t="shared" si="25"/>
        <v>0</v>
      </c>
      <c r="X58" s="97">
        <f t="shared" si="25"/>
        <v>0</v>
      </c>
      <c r="Y58" s="97">
        <f t="shared" si="25"/>
        <v>0</v>
      </c>
      <c r="Z58" s="97">
        <f t="shared" si="25"/>
        <v>0</v>
      </c>
      <c r="AA58" s="101"/>
      <c r="AB58" s="97">
        <f t="shared" si="22"/>
        <v>0</v>
      </c>
      <c r="AC58" s="97">
        <f t="shared" si="22"/>
        <v>0</v>
      </c>
      <c r="AD58" s="97">
        <f t="shared" si="22"/>
        <v>0</v>
      </c>
      <c r="AE58" s="97">
        <f t="shared" si="22"/>
        <v>0</v>
      </c>
      <c r="AF58" s="97">
        <f t="shared" si="22"/>
        <v>0</v>
      </c>
      <c r="AG58" s="97">
        <f t="shared" si="22"/>
        <v>0</v>
      </c>
      <c r="AH58" s="97">
        <f t="shared" si="22"/>
        <v>0</v>
      </c>
      <c r="AI58" s="97">
        <f t="shared" si="22"/>
        <v>0</v>
      </c>
      <c r="AJ58" s="97">
        <f t="shared" si="22"/>
        <v>0</v>
      </c>
      <c r="AK58" s="97">
        <f t="shared" si="22"/>
        <v>0</v>
      </c>
      <c r="AL58" s="99">
        <f t="shared" si="17"/>
        <v>0</v>
      </c>
      <c r="AM58" s="102"/>
      <c r="AN58" s="97">
        <f t="shared" si="21"/>
        <v>0</v>
      </c>
      <c r="AO58" s="97">
        <f t="shared" si="21"/>
        <v>0</v>
      </c>
      <c r="AP58" s="97">
        <f t="shared" si="21"/>
        <v>0</v>
      </c>
      <c r="AQ58" s="97">
        <f t="shared" si="21"/>
        <v>0</v>
      </c>
      <c r="AR58" s="97">
        <f t="shared" si="21"/>
        <v>0</v>
      </c>
      <c r="AS58" s="97">
        <f t="shared" si="21"/>
        <v>0</v>
      </c>
      <c r="AT58" s="97">
        <f t="shared" si="21"/>
        <v>0</v>
      </c>
      <c r="AU58" s="97">
        <f t="shared" si="21"/>
        <v>0</v>
      </c>
      <c r="AV58" s="97">
        <f t="shared" si="21"/>
        <v>0</v>
      </c>
      <c r="AW58" s="97">
        <f t="shared" si="21"/>
        <v>0</v>
      </c>
      <c r="AX58" s="99">
        <f t="shared" si="18"/>
        <v>0</v>
      </c>
      <c r="AY58" s="99"/>
      <c r="AZ58" s="100">
        <f t="shared" si="14"/>
        <v>0</v>
      </c>
      <c r="BA58" s="97">
        <f>IF(NOT(snowball2),0,IF(R57&lt;=0,0,IF($C58&lt;=SUM($AZ58:AZ58),0,IF(AO58+$C58-SUM($AZ58:AZ58)&gt;R57+AC58,R57+AC58-AO58,$C58-SUM($AZ58:AZ58)))))</f>
        <v>0</v>
      </c>
      <c r="BB58" s="97">
        <f>IF(NOT(snowball2),0,IF(S57&lt;=0,0,IF($C58&lt;=SUM($AZ58:BA58),0,IF(AP58+$C58-SUM($AZ58:BA58)&gt;S57+AD58,S57+AD58-AP58,$C58-SUM($AZ58:BA58)))))</f>
        <v>0</v>
      </c>
      <c r="BC58" s="97">
        <f>IF(NOT(snowball2),0,IF(T57&lt;=0,0,IF($C58&lt;=SUM($AZ58:BB58),0,IF(AQ58+$C58-SUM($AZ58:BB58)&gt;T57+AE58,T57+AE58-AQ58,$C58-SUM($AZ58:BB58)))))</f>
        <v>0</v>
      </c>
      <c r="BD58" s="97">
        <f>IF(NOT(snowball2),0,IF(U57&lt;=0,0,IF($C58&lt;=SUM($AZ58:BC58),0,IF(AR58+$C58-SUM($AZ58:BC58)&gt;U57+AF58,U57+AF58-AR58,$C58-SUM($AZ58:BC58)))))</f>
        <v>0</v>
      </c>
      <c r="BE58" s="97">
        <f>IF(NOT(snowball2),0,IF(V57&lt;=0,0,IF($C58&lt;=SUM($AZ58:BD58),0,IF(AS58+$C58-SUM($AZ58:BD58)&gt;V57+AG58,V57+AG58-AS58,$C58-SUM($AZ58:BD58)))))</f>
        <v>0</v>
      </c>
      <c r="BF58" s="97">
        <f>IF(NOT(snowball2),0,IF(W57&lt;=0,0,IF($C58&lt;=SUM($AZ58:BE58),0,IF(AT58+$C58-SUM($AZ58:BE58)&gt;W57+AH58,W57+AH58-AT58,$C58-SUM($AZ58:BE58)))))</f>
        <v>0</v>
      </c>
      <c r="BG58" s="97">
        <f>IF(NOT(snowball2),0,IF(X57&lt;=0,0,IF($C58&lt;=SUM($AZ58:BF58),0,IF(AU58+$C58-SUM($AZ58:BF58)&gt;X57+AI58,X57+AI58-AU58,$C58-SUM($AZ58:BF58)))))</f>
        <v>0</v>
      </c>
      <c r="BH58" s="97">
        <f>IF(NOT(snowball2),0,IF(Y57&lt;=0,0,IF($C58&lt;=SUM($AZ58:BG58),0,IF(AV58+$C58-SUM($AZ58:BG58)&gt;Y57+AJ58,Y57+AJ58-AV58,$C58-SUM($AZ58:BG58)))))</f>
        <v>0</v>
      </c>
      <c r="BI58" s="97">
        <f>IF(NOT(snowball2),0,IF(Z57&lt;=0,0,IF($C58&lt;=SUM($AZ58:BH58),0,IF(AW58+$C58-SUM($AZ58:BH58)&gt;Z57+AK58,Z57+AK58-AW58,$C58-SUM($AZ58:BH58)))))</f>
        <v>0</v>
      </c>
    </row>
    <row r="59" spans="1:61" ht="11.1" customHeight="1" x14ac:dyDescent="0.2">
      <c r="A59" s="93" t="str">
        <f t="shared" si="19"/>
        <v/>
      </c>
      <c r="B59" s="94" t="e">
        <f t="shared" si="15"/>
        <v>#N/A</v>
      </c>
      <c r="C59" s="95" t="str">
        <f t="shared" si="9"/>
        <v/>
      </c>
      <c r="D59" s="96"/>
      <c r="E59" s="97">
        <f t="shared" si="24"/>
        <v>0</v>
      </c>
      <c r="F59" s="97">
        <f t="shared" si="24"/>
        <v>0</v>
      </c>
      <c r="G59" s="97">
        <f t="shared" si="24"/>
        <v>0</v>
      </c>
      <c r="H59" s="97">
        <f t="shared" si="24"/>
        <v>0</v>
      </c>
      <c r="I59" s="97">
        <f t="shared" si="23"/>
        <v>0</v>
      </c>
      <c r="J59" s="97">
        <f t="shared" si="23"/>
        <v>0</v>
      </c>
      <c r="K59" s="97">
        <f t="shared" si="23"/>
        <v>0</v>
      </c>
      <c r="L59" s="97">
        <f t="shared" si="23"/>
        <v>0</v>
      </c>
      <c r="M59" s="97">
        <f t="shared" si="23"/>
        <v>0</v>
      </c>
      <c r="N59" s="97">
        <f t="shared" si="23"/>
        <v>0</v>
      </c>
      <c r="O59" s="98"/>
      <c r="P59" s="97">
        <f t="shared" si="16"/>
        <v>0</v>
      </c>
      <c r="Q59" s="97">
        <f t="shared" si="25"/>
        <v>0</v>
      </c>
      <c r="R59" s="97">
        <f t="shared" si="25"/>
        <v>0</v>
      </c>
      <c r="S59" s="97">
        <f t="shared" si="25"/>
        <v>0</v>
      </c>
      <c r="T59" s="97">
        <f t="shared" si="25"/>
        <v>0</v>
      </c>
      <c r="U59" s="97">
        <f t="shared" si="25"/>
        <v>0</v>
      </c>
      <c r="V59" s="97">
        <f t="shared" si="25"/>
        <v>0</v>
      </c>
      <c r="W59" s="97">
        <f t="shared" si="25"/>
        <v>0</v>
      </c>
      <c r="X59" s="97">
        <f t="shared" si="25"/>
        <v>0</v>
      </c>
      <c r="Y59" s="97">
        <f t="shared" si="25"/>
        <v>0</v>
      </c>
      <c r="Z59" s="97">
        <f t="shared" si="25"/>
        <v>0</v>
      </c>
      <c r="AA59" s="101"/>
      <c r="AB59" s="97">
        <f t="shared" si="22"/>
        <v>0</v>
      </c>
      <c r="AC59" s="97">
        <f t="shared" si="22"/>
        <v>0</v>
      </c>
      <c r="AD59" s="97">
        <f t="shared" si="22"/>
        <v>0</v>
      </c>
      <c r="AE59" s="97">
        <f t="shared" si="22"/>
        <v>0</v>
      </c>
      <c r="AF59" s="97">
        <f t="shared" si="22"/>
        <v>0</v>
      </c>
      <c r="AG59" s="97">
        <f t="shared" si="22"/>
        <v>0</v>
      </c>
      <c r="AH59" s="97">
        <f t="shared" si="22"/>
        <v>0</v>
      </c>
      <c r="AI59" s="97">
        <f t="shared" si="22"/>
        <v>0</v>
      </c>
      <c r="AJ59" s="97">
        <f t="shared" si="22"/>
        <v>0</v>
      </c>
      <c r="AK59" s="97">
        <f t="shared" si="22"/>
        <v>0</v>
      </c>
      <c r="AL59" s="99">
        <f t="shared" si="17"/>
        <v>0</v>
      </c>
      <c r="AM59" s="102"/>
      <c r="AN59" s="97">
        <f t="shared" si="21"/>
        <v>0</v>
      </c>
      <c r="AO59" s="97">
        <f t="shared" si="21"/>
        <v>0</v>
      </c>
      <c r="AP59" s="97">
        <f t="shared" si="21"/>
        <v>0</v>
      </c>
      <c r="AQ59" s="97">
        <f t="shared" si="21"/>
        <v>0</v>
      </c>
      <c r="AR59" s="97">
        <f t="shared" si="21"/>
        <v>0</v>
      </c>
      <c r="AS59" s="97">
        <f t="shared" si="21"/>
        <v>0</v>
      </c>
      <c r="AT59" s="97">
        <f t="shared" si="21"/>
        <v>0</v>
      </c>
      <c r="AU59" s="97">
        <f t="shared" si="21"/>
        <v>0</v>
      </c>
      <c r="AV59" s="97">
        <f t="shared" si="21"/>
        <v>0</v>
      </c>
      <c r="AW59" s="97">
        <f t="shared" si="21"/>
        <v>0</v>
      </c>
      <c r="AX59" s="99">
        <f t="shared" si="18"/>
        <v>0</v>
      </c>
      <c r="AY59" s="99"/>
      <c r="AZ59" s="100">
        <f t="shared" si="14"/>
        <v>0</v>
      </c>
      <c r="BA59" s="97">
        <f>IF(NOT(snowball2),0,IF(R58&lt;=0,0,IF($C59&lt;=SUM($AZ59:AZ59),0,IF(AO59+$C59-SUM($AZ59:AZ59)&gt;R58+AC59,R58+AC59-AO59,$C59-SUM($AZ59:AZ59)))))</f>
        <v>0</v>
      </c>
      <c r="BB59" s="97">
        <f>IF(NOT(snowball2),0,IF(S58&lt;=0,0,IF($C59&lt;=SUM($AZ59:BA59),0,IF(AP59+$C59-SUM($AZ59:BA59)&gt;S58+AD59,S58+AD59-AP59,$C59-SUM($AZ59:BA59)))))</f>
        <v>0</v>
      </c>
      <c r="BC59" s="97">
        <f>IF(NOT(snowball2),0,IF(T58&lt;=0,0,IF($C59&lt;=SUM($AZ59:BB59),0,IF(AQ59+$C59-SUM($AZ59:BB59)&gt;T58+AE59,T58+AE59-AQ59,$C59-SUM($AZ59:BB59)))))</f>
        <v>0</v>
      </c>
      <c r="BD59" s="97">
        <f>IF(NOT(snowball2),0,IF(U58&lt;=0,0,IF($C59&lt;=SUM($AZ59:BC59),0,IF(AR59+$C59-SUM($AZ59:BC59)&gt;U58+AF59,U58+AF59-AR59,$C59-SUM($AZ59:BC59)))))</f>
        <v>0</v>
      </c>
      <c r="BE59" s="97">
        <f>IF(NOT(snowball2),0,IF(V58&lt;=0,0,IF($C59&lt;=SUM($AZ59:BD59),0,IF(AS59+$C59-SUM($AZ59:BD59)&gt;V58+AG59,V58+AG59-AS59,$C59-SUM($AZ59:BD59)))))</f>
        <v>0</v>
      </c>
      <c r="BF59" s="97">
        <f>IF(NOT(snowball2),0,IF(W58&lt;=0,0,IF($C59&lt;=SUM($AZ59:BE59),0,IF(AT59+$C59-SUM($AZ59:BE59)&gt;W58+AH59,W58+AH59-AT59,$C59-SUM($AZ59:BE59)))))</f>
        <v>0</v>
      </c>
      <c r="BG59" s="97">
        <f>IF(NOT(snowball2),0,IF(X58&lt;=0,0,IF($C59&lt;=SUM($AZ59:BF59),0,IF(AU59+$C59-SUM($AZ59:BF59)&gt;X58+AI59,X58+AI59-AU59,$C59-SUM($AZ59:BF59)))))</f>
        <v>0</v>
      </c>
      <c r="BH59" s="97">
        <f>IF(NOT(snowball2),0,IF(Y58&lt;=0,0,IF($C59&lt;=SUM($AZ59:BG59),0,IF(AV59+$C59-SUM($AZ59:BG59)&gt;Y58+AJ59,Y58+AJ59-AV59,$C59-SUM($AZ59:BG59)))))</f>
        <v>0</v>
      </c>
      <c r="BI59" s="97">
        <f>IF(NOT(snowball2),0,IF(Z58&lt;=0,0,IF($C59&lt;=SUM($AZ59:BH59),0,IF(AW59+$C59-SUM($AZ59:BH59)&gt;Z58+AK59,Z58+AK59-AW59,$C59-SUM($AZ59:BH59)))))</f>
        <v>0</v>
      </c>
    </row>
    <row r="60" spans="1:61" ht="11.1" customHeight="1" x14ac:dyDescent="0.2">
      <c r="A60" s="93" t="str">
        <f t="shared" si="19"/>
        <v/>
      </c>
      <c r="B60" s="94" t="e">
        <f t="shared" si="15"/>
        <v>#N/A</v>
      </c>
      <c r="C60" s="95" t="str">
        <f t="shared" si="9"/>
        <v/>
      </c>
      <c r="D60" s="96"/>
      <c r="E60" s="97">
        <f t="shared" si="24"/>
        <v>0</v>
      </c>
      <c r="F60" s="97">
        <f t="shared" si="24"/>
        <v>0</v>
      </c>
      <c r="G60" s="97">
        <f t="shared" si="24"/>
        <v>0</v>
      </c>
      <c r="H60" s="97">
        <f t="shared" si="24"/>
        <v>0</v>
      </c>
      <c r="I60" s="97">
        <f t="shared" si="23"/>
        <v>0</v>
      </c>
      <c r="J60" s="97">
        <f t="shared" si="23"/>
        <v>0</v>
      </c>
      <c r="K60" s="97">
        <f t="shared" si="23"/>
        <v>0</v>
      </c>
      <c r="L60" s="97">
        <f t="shared" si="23"/>
        <v>0</v>
      </c>
      <c r="M60" s="97">
        <f t="shared" si="23"/>
        <v>0</v>
      </c>
      <c r="N60" s="97">
        <f t="shared" si="23"/>
        <v>0</v>
      </c>
      <c r="O60" s="98"/>
      <c r="P60" s="97">
        <f t="shared" si="16"/>
        <v>0</v>
      </c>
      <c r="Q60" s="97">
        <f t="shared" si="25"/>
        <v>0</v>
      </c>
      <c r="R60" s="97">
        <f t="shared" si="25"/>
        <v>0</v>
      </c>
      <c r="S60" s="97">
        <f t="shared" si="25"/>
        <v>0</v>
      </c>
      <c r="T60" s="97">
        <f t="shared" si="25"/>
        <v>0</v>
      </c>
      <c r="U60" s="97">
        <f t="shared" si="25"/>
        <v>0</v>
      </c>
      <c r="V60" s="97">
        <f t="shared" si="25"/>
        <v>0</v>
      </c>
      <c r="W60" s="97">
        <f t="shared" si="25"/>
        <v>0</v>
      </c>
      <c r="X60" s="97">
        <f t="shared" si="25"/>
        <v>0</v>
      </c>
      <c r="Y60" s="97">
        <f t="shared" si="25"/>
        <v>0</v>
      </c>
      <c r="Z60" s="97">
        <f t="shared" si="25"/>
        <v>0</v>
      </c>
      <c r="AA60" s="101"/>
      <c r="AB60" s="97">
        <f t="shared" si="22"/>
        <v>0</v>
      </c>
      <c r="AC60" s="97">
        <f t="shared" si="22"/>
        <v>0</v>
      </c>
      <c r="AD60" s="97">
        <f t="shared" si="22"/>
        <v>0</v>
      </c>
      <c r="AE60" s="97">
        <f t="shared" si="22"/>
        <v>0</v>
      </c>
      <c r="AF60" s="97">
        <f t="shared" si="22"/>
        <v>0</v>
      </c>
      <c r="AG60" s="97">
        <f t="shared" si="22"/>
        <v>0</v>
      </c>
      <c r="AH60" s="97">
        <f t="shared" si="22"/>
        <v>0</v>
      </c>
      <c r="AI60" s="97">
        <f t="shared" si="22"/>
        <v>0</v>
      </c>
      <c r="AJ60" s="97">
        <f t="shared" si="22"/>
        <v>0</v>
      </c>
      <c r="AK60" s="97">
        <f t="shared" si="22"/>
        <v>0</v>
      </c>
      <c r="AL60" s="99">
        <f t="shared" si="17"/>
        <v>0</v>
      </c>
      <c r="AM60" s="102"/>
      <c r="AN60" s="97">
        <f t="shared" si="21"/>
        <v>0</v>
      </c>
      <c r="AO60" s="97">
        <f t="shared" si="21"/>
        <v>0</v>
      </c>
      <c r="AP60" s="97">
        <f t="shared" si="21"/>
        <v>0</v>
      </c>
      <c r="AQ60" s="97">
        <f t="shared" si="21"/>
        <v>0</v>
      </c>
      <c r="AR60" s="97">
        <f t="shared" si="21"/>
        <v>0</v>
      </c>
      <c r="AS60" s="97">
        <f t="shared" si="21"/>
        <v>0</v>
      </c>
      <c r="AT60" s="97">
        <f t="shared" si="21"/>
        <v>0</v>
      </c>
      <c r="AU60" s="97">
        <f t="shared" si="21"/>
        <v>0</v>
      </c>
      <c r="AV60" s="97">
        <f t="shared" si="21"/>
        <v>0</v>
      </c>
      <c r="AW60" s="97">
        <f t="shared" si="21"/>
        <v>0</v>
      </c>
      <c r="AX60" s="99">
        <f t="shared" si="18"/>
        <v>0</v>
      </c>
      <c r="AY60" s="99"/>
      <c r="AZ60" s="100">
        <f t="shared" si="14"/>
        <v>0</v>
      </c>
      <c r="BA60" s="97">
        <f>IF(NOT(snowball2),0,IF(R59&lt;=0,0,IF($C60&lt;=SUM($AZ60:AZ60),0,IF(AO60+$C60-SUM($AZ60:AZ60)&gt;R59+AC60,R59+AC60-AO60,$C60-SUM($AZ60:AZ60)))))</f>
        <v>0</v>
      </c>
      <c r="BB60" s="97">
        <f>IF(NOT(snowball2),0,IF(S59&lt;=0,0,IF($C60&lt;=SUM($AZ60:BA60),0,IF(AP60+$C60-SUM($AZ60:BA60)&gt;S59+AD60,S59+AD60-AP60,$C60-SUM($AZ60:BA60)))))</f>
        <v>0</v>
      </c>
      <c r="BC60" s="97">
        <f>IF(NOT(snowball2),0,IF(T59&lt;=0,0,IF($C60&lt;=SUM($AZ60:BB60),0,IF(AQ60+$C60-SUM($AZ60:BB60)&gt;T59+AE60,T59+AE60-AQ60,$C60-SUM($AZ60:BB60)))))</f>
        <v>0</v>
      </c>
      <c r="BD60" s="97">
        <f>IF(NOT(snowball2),0,IF(U59&lt;=0,0,IF($C60&lt;=SUM($AZ60:BC60),0,IF(AR60+$C60-SUM($AZ60:BC60)&gt;U59+AF60,U59+AF60-AR60,$C60-SUM($AZ60:BC60)))))</f>
        <v>0</v>
      </c>
      <c r="BE60" s="97">
        <f>IF(NOT(snowball2),0,IF(V59&lt;=0,0,IF($C60&lt;=SUM($AZ60:BD60),0,IF(AS60+$C60-SUM($AZ60:BD60)&gt;V59+AG60,V59+AG60-AS60,$C60-SUM($AZ60:BD60)))))</f>
        <v>0</v>
      </c>
      <c r="BF60" s="97">
        <f>IF(NOT(snowball2),0,IF(W59&lt;=0,0,IF($C60&lt;=SUM($AZ60:BE60),0,IF(AT60+$C60-SUM($AZ60:BE60)&gt;W59+AH60,W59+AH60-AT60,$C60-SUM($AZ60:BE60)))))</f>
        <v>0</v>
      </c>
      <c r="BG60" s="97">
        <f>IF(NOT(snowball2),0,IF(X59&lt;=0,0,IF($C60&lt;=SUM($AZ60:BF60),0,IF(AU60+$C60-SUM($AZ60:BF60)&gt;X59+AI60,X59+AI60-AU60,$C60-SUM($AZ60:BF60)))))</f>
        <v>0</v>
      </c>
      <c r="BH60" s="97">
        <f>IF(NOT(snowball2),0,IF(Y59&lt;=0,0,IF($C60&lt;=SUM($AZ60:BG60),0,IF(AV60+$C60-SUM($AZ60:BG60)&gt;Y59+AJ60,Y59+AJ60-AV60,$C60-SUM($AZ60:BG60)))))</f>
        <v>0</v>
      </c>
      <c r="BI60" s="97">
        <f>IF(NOT(snowball2),0,IF(Z59&lt;=0,0,IF($C60&lt;=SUM($AZ60:BH60),0,IF(AW60+$C60-SUM($AZ60:BH60)&gt;Z59+AK60,Z59+AK60-AW60,$C60-SUM($AZ60:BH60)))))</f>
        <v>0</v>
      </c>
    </row>
    <row r="61" spans="1:61" ht="11.1" customHeight="1" x14ac:dyDescent="0.2">
      <c r="A61" s="93" t="str">
        <f t="shared" si="19"/>
        <v/>
      </c>
      <c r="B61" s="94" t="e">
        <f t="shared" si="15"/>
        <v>#N/A</v>
      </c>
      <c r="C61" s="95" t="str">
        <f t="shared" si="9"/>
        <v/>
      </c>
      <c r="D61" s="96"/>
      <c r="E61" s="97">
        <f t="shared" si="24"/>
        <v>0</v>
      </c>
      <c r="F61" s="97">
        <f t="shared" si="24"/>
        <v>0</v>
      </c>
      <c r="G61" s="97">
        <f t="shared" si="24"/>
        <v>0</v>
      </c>
      <c r="H61" s="97">
        <f t="shared" si="24"/>
        <v>0</v>
      </c>
      <c r="I61" s="97">
        <f t="shared" si="23"/>
        <v>0</v>
      </c>
      <c r="J61" s="97">
        <f t="shared" si="23"/>
        <v>0</v>
      </c>
      <c r="K61" s="97">
        <f t="shared" si="23"/>
        <v>0</v>
      </c>
      <c r="L61" s="97">
        <f t="shared" si="23"/>
        <v>0</v>
      </c>
      <c r="M61" s="97">
        <f t="shared" si="23"/>
        <v>0</v>
      </c>
      <c r="N61" s="97">
        <f t="shared" si="23"/>
        <v>0</v>
      </c>
      <c r="O61" s="98"/>
      <c r="P61" s="97">
        <f t="shared" si="16"/>
        <v>0</v>
      </c>
      <c r="Q61" s="97">
        <f t="shared" si="25"/>
        <v>0</v>
      </c>
      <c r="R61" s="97">
        <f t="shared" si="25"/>
        <v>0</v>
      </c>
      <c r="S61" s="97">
        <f t="shared" si="25"/>
        <v>0</v>
      </c>
      <c r="T61" s="97">
        <f t="shared" si="25"/>
        <v>0</v>
      </c>
      <c r="U61" s="97">
        <f t="shared" si="25"/>
        <v>0</v>
      </c>
      <c r="V61" s="97">
        <f t="shared" si="25"/>
        <v>0</v>
      </c>
      <c r="W61" s="97">
        <f t="shared" si="25"/>
        <v>0</v>
      </c>
      <c r="X61" s="97">
        <f t="shared" si="25"/>
        <v>0</v>
      </c>
      <c r="Y61" s="97">
        <f t="shared" si="25"/>
        <v>0</v>
      </c>
      <c r="Z61" s="97">
        <f t="shared" si="25"/>
        <v>0</v>
      </c>
      <c r="AA61" s="101"/>
      <c r="AB61" s="97">
        <f t="shared" ref="AB61:AK79" si="26">ROUND(Q60*E$9/12,2)</f>
        <v>0</v>
      </c>
      <c r="AC61" s="97">
        <f t="shared" si="26"/>
        <v>0</v>
      </c>
      <c r="AD61" s="97">
        <f t="shared" si="26"/>
        <v>0</v>
      </c>
      <c r="AE61" s="97">
        <f t="shared" si="26"/>
        <v>0</v>
      </c>
      <c r="AF61" s="97">
        <f t="shared" si="26"/>
        <v>0</v>
      </c>
      <c r="AG61" s="97">
        <f t="shared" si="26"/>
        <v>0</v>
      </c>
      <c r="AH61" s="97">
        <f t="shared" si="26"/>
        <v>0</v>
      </c>
      <c r="AI61" s="97">
        <f t="shared" si="26"/>
        <v>0</v>
      </c>
      <c r="AJ61" s="97">
        <f t="shared" si="26"/>
        <v>0</v>
      </c>
      <c r="AK61" s="97">
        <f t="shared" si="26"/>
        <v>0</v>
      </c>
      <c r="AL61" s="99">
        <f t="shared" si="17"/>
        <v>0</v>
      </c>
      <c r="AM61" s="102"/>
      <c r="AN61" s="97">
        <f t="shared" si="21"/>
        <v>0</v>
      </c>
      <c r="AO61" s="97">
        <f t="shared" si="21"/>
        <v>0</v>
      </c>
      <c r="AP61" s="97">
        <f t="shared" si="21"/>
        <v>0</v>
      </c>
      <c r="AQ61" s="97">
        <f t="shared" si="21"/>
        <v>0</v>
      </c>
      <c r="AR61" s="97">
        <f t="shared" si="21"/>
        <v>0</v>
      </c>
      <c r="AS61" s="97">
        <f t="shared" si="21"/>
        <v>0</v>
      </c>
      <c r="AT61" s="97">
        <f t="shared" si="21"/>
        <v>0</v>
      </c>
      <c r="AU61" s="97">
        <f t="shared" si="21"/>
        <v>0</v>
      </c>
      <c r="AV61" s="97">
        <f t="shared" si="21"/>
        <v>0</v>
      </c>
      <c r="AW61" s="97">
        <f t="shared" si="21"/>
        <v>0</v>
      </c>
      <c r="AX61" s="99">
        <f t="shared" si="18"/>
        <v>0</v>
      </c>
      <c r="AY61" s="99"/>
      <c r="AZ61" s="100">
        <f t="shared" si="14"/>
        <v>0</v>
      </c>
      <c r="BA61" s="97">
        <f>IF(NOT(snowball2),0,IF(R60&lt;=0,0,IF($C61&lt;=SUM($AZ61:AZ61),0,IF(AO61+$C61-SUM($AZ61:AZ61)&gt;R60+AC61,R60+AC61-AO61,$C61-SUM($AZ61:AZ61)))))</f>
        <v>0</v>
      </c>
      <c r="BB61" s="97">
        <f>IF(NOT(snowball2),0,IF(S60&lt;=0,0,IF($C61&lt;=SUM($AZ61:BA61),0,IF(AP61+$C61-SUM($AZ61:BA61)&gt;S60+AD61,S60+AD61-AP61,$C61-SUM($AZ61:BA61)))))</f>
        <v>0</v>
      </c>
      <c r="BC61" s="97">
        <f>IF(NOT(snowball2),0,IF(T60&lt;=0,0,IF($C61&lt;=SUM($AZ61:BB61),0,IF(AQ61+$C61-SUM($AZ61:BB61)&gt;T60+AE61,T60+AE61-AQ61,$C61-SUM($AZ61:BB61)))))</f>
        <v>0</v>
      </c>
      <c r="BD61" s="97">
        <f>IF(NOT(snowball2),0,IF(U60&lt;=0,0,IF($C61&lt;=SUM($AZ61:BC61),0,IF(AR61+$C61-SUM($AZ61:BC61)&gt;U60+AF61,U60+AF61-AR61,$C61-SUM($AZ61:BC61)))))</f>
        <v>0</v>
      </c>
      <c r="BE61" s="97">
        <f>IF(NOT(snowball2),0,IF(V60&lt;=0,0,IF($C61&lt;=SUM($AZ61:BD61),0,IF(AS61+$C61-SUM($AZ61:BD61)&gt;V60+AG61,V60+AG61-AS61,$C61-SUM($AZ61:BD61)))))</f>
        <v>0</v>
      </c>
      <c r="BF61" s="97">
        <f>IF(NOT(snowball2),0,IF(W60&lt;=0,0,IF($C61&lt;=SUM($AZ61:BE61),0,IF(AT61+$C61-SUM($AZ61:BE61)&gt;W60+AH61,W60+AH61-AT61,$C61-SUM($AZ61:BE61)))))</f>
        <v>0</v>
      </c>
      <c r="BG61" s="97">
        <f>IF(NOT(snowball2),0,IF(X60&lt;=0,0,IF($C61&lt;=SUM($AZ61:BF61),0,IF(AU61+$C61-SUM($AZ61:BF61)&gt;X60+AI61,X60+AI61-AU61,$C61-SUM($AZ61:BF61)))))</f>
        <v>0</v>
      </c>
      <c r="BH61" s="97">
        <f>IF(NOT(snowball2),0,IF(Y60&lt;=0,0,IF($C61&lt;=SUM($AZ61:BG61),0,IF(AV61+$C61-SUM($AZ61:BG61)&gt;Y60+AJ61,Y60+AJ61-AV61,$C61-SUM($AZ61:BG61)))))</f>
        <v>0</v>
      </c>
      <c r="BI61" s="97">
        <f>IF(NOT(snowball2),0,IF(Z60&lt;=0,0,IF($C61&lt;=SUM($AZ61:BH61),0,IF(AW61+$C61-SUM($AZ61:BH61)&gt;Z60+AK61,Z60+AK61-AW61,$C61-SUM($AZ61:BH61)))))</f>
        <v>0</v>
      </c>
    </row>
    <row r="62" spans="1:61" ht="11.1" customHeight="1" x14ac:dyDescent="0.2">
      <c r="A62" s="93" t="str">
        <f t="shared" si="19"/>
        <v/>
      </c>
      <c r="B62" s="94" t="e">
        <f t="shared" si="15"/>
        <v>#N/A</v>
      </c>
      <c r="C62" s="95" t="str">
        <f t="shared" si="9"/>
        <v/>
      </c>
      <c r="D62" s="96"/>
      <c r="E62" s="97">
        <f t="shared" si="24"/>
        <v>0</v>
      </c>
      <c r="F62" s="97">
        <f t="shared" si="24"/>
        <v>0</v>
      </c>
      <c r="G62" s="97">
        <f t="shared" si="24"/>
        <v>0</v>
      </c>
      <c r="H62" s="97">
        <f t="shared" si="24"/>
        <v>0</v>
      </c>
      <c r="I62" s="97">
        <f t="shared" si="24"/>
        <v>0</v>
      </c>
      <c r="J62" s="97">
        <f t="shared" si="24"/>
        <v>0</v>
      </c>
      <c r="K62" s="97">
        <f t="shared" si="24"/>
        <v>0</v>
      </c>
      <c r="L62" s="97">
        <f t="shared" si="24"/>
        <v>0</v>
      </c>
      <c r="M62" s="97">
        <f t="shared" si="24"/>
        <v>0</v>
      </c>
      <c r="N62" s="97">
        <f t="shared" si="24"/>
        <v>0</v>
      </c>
      <c r="O62" s="98"/>
      <c r="P62" s="97">
        <f t="shared" si="16"/>
        <v>0</v>
      </c>
      <c r="Q62" s="97">
        <f t="shared" si="25"/>
        <v>0</v>
      </c>
      <c r="R62" s="97">
        <f t="shared" si="25"/>
        <v>0</v>
      </c>
      <c r="S62" s="97">
        <f t="shared" si="25"/>
        <v>0</v>
      </c>
      <c r="T62" s="97">
        <f t="shared" si="25"/>
        <v>0</v>
      </c>
      <c r="U62" s="97">
        <f t="shared" si="25"/>
        <v>0</v>
      </c>
      <c r="V62" s="97">
        <f t="shared" si="25"/>
        <v>0</v>
      </c>
      <c r="W62" s="97">
        <f t="shared" si="25"/>
        <v>0</v>
      </c>
      <c r="X62" s="97">
        <f t="shared" si="25"/>
        <v>0</v>
      </c>
      <c r="Y62" s="97">
        <f t="shared" si="25"/>
        <v>0</v>
      </c>
      <c r="Z62" s="97">
        <f t="shared" si="25"/>
        <v>0</v>
      </c>
      <c r="AA62" s="101"/>
      <c r="AB62" s="97">
        <f t="shared" si="26"/>
        <v>0</v>
      </c>
      <c r="AC62" s="97">
        <f t="shared" si="26"/>
        <v>0</v>
      </c>
      <c r="AD62" s="97">
        <f t="shared" si="26"/>
        <v>0</v>
      </c>
      <c r="AE62" s="97">
        <f t="shared" si="26"/>
        <v>0</v>
      </c>
      <c r="AF62" s="97">
        <f t="shared" si="26"/>
        <v>0</v>
      </c>
      <c r="AG62" s="97">
        <f t="shared" si="26"/>
        <v>0</v>
      </c>
      <c r="AH62" s="97">
        <f t="shared" si="26"/>
        <v>0</v>
      </c>
      <c r="AI62" s="97">
        <f t="shared" si="26"/>
        <v>0</v>
      </c>
      <c r="AJ62" s="97">
        <f t="shared" si="26"/>
        <v>0</v>
      </c>
      <c r="AK62" s="97">
        <f t="shared" si="26"/>
        <v>0</v>
      </c>
      <c r="AL62" s="99">
        <f t="shared" si="17"/>
        <v>0</v>
      </c>
      <c r="AM62" s="102"/>
      <c r="AN62" s="97">
        <f t="shared" si="21"/>
        <v>0</v>
      </c>
      <c r="AO62" s="97">
        <f t="shared" si="21"/>
        <v>0</v>
      </c>
      <c r="AP62" s="97">
        <f t="shared" si="21"/>
        <v>0</v>
      </c>
      <c r="AQ62" s="97">
        <f t="shared" si="21"/>
        <v>0</v>
      </c>
      <c r="AR62" s="97">
        <f t="shared" si="21"/>
        <v>0</v>
      </c>
      <c r="AS62" s="97">
        <f t="shared" ref="AS62:AW112" si="27">IF(V61&gt;0,IF((V61+AG62)&lt;J$10,V61+AG62,J$10),0)</f>
        <v>0</v>
      </c>
      <c r="AT62" s="97">
        <f t="shared" si="27"/>
        <v>0</v>
      </c>
      <c r="AU62" s="97">
        <f t="shared" si="27"/>
        <v>0</v>
      </c>
      <c r="AV62" s="97">
        <f t="shared" si="27"/>
        <v>0</v>
      </c>
      <c r="AW62" s="97">
        <f t="shared" si="27"/>
        <v>0</v>
      </c>
      <c r="AX62" s="99">
        <f t="shared" si="18"/>
        <v>0</v>
      </c>
      <c r="AY62" s="99"/>
      <c r="AZ62" s="100">
        <f t="shared" si="14"/>
        <v>0</v>
      </c>
      <c r="BA62" s="97">
        <f>IF(NOT(snowball2),0,IF(R61&lt;=0,0,IF($C62&lt;=SUM($AZ62:AZ62),0,IF(AO62+$C62-SUM($AZ62:AZ62)&gt;R61+AC62,R61+AC62-AO62,$C62-SUM($AZ62:AZ62)))))</f>
        <v>0</v>
      </c>
      <c r="BB62" s="97">
        <f>IF(NOT(snowball2),0,IF(S61&lt;=0,0,IF($C62&lt;=SUM($AZ62:BA62),0,IF(AP62+$C62-SUM($AZ62:BA62)&gt;S61+AD62,S61+AD62-AP62,$C62-SUM($AZ62:BA62)))))</f>
        <v>0</v>
      </c>
      <c r="BC62" s="97">
        <f>IF(NOT(snowball2),0,IF(T61&lt;=0,0,IF($C62&lt;=SUM($AZ62:BB62),0,IF(AQ62+$C62-SUM($AZ62:BB62)&gt;T61+AE62,T61+AE62-AQ62,$C62-SUM($AZ62:BB62)))))</f>
        <v>0</v>
      </c>
      <c r="BD62" s="97">
        <f>IF(NOT(snowball2),0,IF(U61&lt;=0,0,IF($C62&lt;=SUM($AZ62:BC62),0,IF(AR62+$C62-SUM($AZ62:BC62)&gt;U61+AF62,U61+AF62-AR62,$C62-SUM($AZ62:BC62)))))</f>
        <v>0</v>
      </c>
      <c r="BE62" s="97">
        <f>IF(NOT(snowball2),0,IF(V61&lt;=0,0,IF($C62&lt;=SUM($AZ62:BD62),0,IF(AS62+$C62-SUM($AZ62:BD62)&gt;V61+AG62,V61+AG62-AS62,$C62-SUM($AZ62:BD62)))))</f>
        <v>0</v>
      </c>
      <c r="BF62" s="97">
        <f>IF(NOT(snowball2),0,IF(W61&lt;=0,0,IF($C62&lt;=SUM($AZ62:BE62),0,IF(AT62+$C62-SUM($AZ62:BE62)&gt;W61+AH62,W61+AH62-AT62,$C62-SUM($AZ62:BE62)))))</f>
        <v>0</v>
      </c>
      <c r="BG62" s="97">
        <f>IF(NOT(snowball2),0,IF(X61&lt;=0,0,IF($C62&lt;=SUM($AZ62:BF62),0,IF(AU62+$C62-SUM($AZ62:BF62)&gt;X61+AI62,X61+AI62-AU62,$C62-SUM($AZ62:BF62)))))</f>
        <v>0</v>
      </c>
      <c r="BH62" s="97">
        <f>IF(NOT(snowball2),0,IF(Y61&lt;=0,0,IF($C62&lt;=SUM($AZ62:BG62),0,IF(AV62+$C62-SUM($AZ62:BG62)&gt;Y61+AJ62,Y61+AJ62-AV62,$C62-SUM($AZ62:BG62)))))</f>
        <v>0</v>
      </c>
      <c r="BI62" s="97">
        <f>IF(NOT(snowball2),0,IF(Z61&lt;=0,0,IF($C62&lt;=SUM($AZ62:BH62),0,IF(AW62+$C62-SUM($AZ62:BH62)&gt;Z61+AK62,Z61+AK62-AW62,$C62-SUM($AZ62:BH62)))))</f>
        <v>0</v>
      </c>
    </row>
    <row r="63" spans="1:61" ht="11.1" customHeight="1" x14ac:dyDescent="0.2">
      <c r="A63" s="93" t="str">
        <f t="shared" si="19"/>
        <v/>
      </c>
      <c r="B63" s="94" t="e">
        <f t="shared" si="15"/>
        <v>#N/A</v>
      </c>
      <c r="C63" s="95" t="str">
        <f t="shared" si="9"/>
        <v/>
      </c>
      <c r="D63" s="96"/>
      <c r="E63" s="97">
        <f t="shared" si="24"/>
        <v>0</v>
      </c>
      <c r="F63" s="97">
        <f t="shared" si="24"/>
        <v>0</v>
      </c>
      <c r="G63" s="97">
        <f t="shared" si="24"/>
        <v>0</v>
      </c>
      <c r="H63" s="97">
        <f t="shared" si="24"/>
        <v>0</v>
      </c>
      <c r="I63" s="97">
        <f t="shared" si="24"/>
        <v>0</v>
      </c>
      <c r="J63" s="97">
        <f t="shared" si="24"/>
        <v>0</v>
      </c>
      <c r="K63" s="97">
        <f t="shared" si="24"/>
        <v>0</v>
      </c>
      <c r="L63" s="97">
        <f t="shared" si="24"/>
        <v>0</v>
      </c>
      <c r="M63" s="97">
        <f t="shared" si="24"/>
        <v>0</v>
      </c>
      <c r="N63" s="97">
        <f t="shared" si="24"/>
        <v>0</v>
      </c>
      <c r="O63" s="98"/>
      <c r="P63" s="97">
        <f t="shared" si="16"/>
        <v>0</v>
      </c>
      <c r="Q63" s="97">
        <f t="shared" si="25"/>
        <v>0</v>
      </c>
      <c r="R63" s="97">
        <f t="shared" si="25"/>
        <v>0</v>
      </c>
      <c r="S63" s="97">
        <f t="shared" si="25"/>
        <v>0</v>
      </c>
      <c r="T63" s="97">
        <f t="shared" si="25"/>
        <v>0</v>
      </c>
      <c r="U63" s="97">
        <f t="shared" si="25"/>
        <v>0</v>
      </c>
      <c r="V63" s="97">
        <f t="shared" si="25"/>
        <v>0</v>
      </c>
      <c r="W63" s="97">
        <f t="shared" si="25"/>
        <v>0</v>
      </c>
      <c r="X63" s="97">
        <f t="shared" si="25"/>
        <v>0</v>
      </c>
      <c r="Y63" s="97">
        <f t="shared" si="25"/>
        <v>0</v>
      </c>
      <c r="Z63" s="97">
        <f t="shared" si="25"/>
        <v>0</v>
      </c>
      <c r="AA63" s="101"/>
      <c r="AB63" s="97">
        <f t="shared" si="26"/>
        <v>0</v>
      </c>
      <c r="AC63" s="97">
        <f t="shared" si="26"/>
        <v>0</v>
      </c>
      <c r="AD63" s="97">
        <f t="shared" si="26"/>
        <v>0</v>
      </c>
      <c r="AE63" s="97">
        <f t="shared" si="26"/>
        <v>0</v>
      </c>
      <c r="AF63" s="97">
        <f t="shared" si="26"/>
        <v>0</v>
      </c>
      <c r="AG63" s="97">
        <f t="shared" si="26"/>
        <v>0</v>
      </c>
      <c r="AH63" s="97">
        <f t="shared" si="26"/>
        <v>0</v>
      </c>
      <c r="AI63" s="97">
        <f t="shared" si="26"/>
        <v>0</v>
      </c>
      <c r="AJ63" s="97">
        <f t="shared" si="26"/>
        <v>0</v>
      </c>
      <c r="AK63" s="97">
        <f t="shared" si="26"/>
        <v>0</v>
      </c>
      <c r="AL63" s="99">
        <f t="shared" si="17"/>
        <v>0</v>
      </c>
      <c r="AM63" s="102"/>
      <c r="AN63" s="97">
        <f t="shared" ref="AN63:AR113" si="28">IF(Q62&gt;0,IF((Q62+AB63)&lt;E$10,Q62+AB63,E$10),0)</f>
        <v>0</v>
      </c>
      <c r="AO63" s="97">
        <f t="shared" si="28"/>
        <v>0</v>
      </c>
      <c r="AP63" s="97">
        <f t="shared" si="28"/>
        <v>0</v>
      </c>
      <c r="AQ63" s="97">
        <f t="shared" si="28"/>
        <v>0</v>
      </c>
      <c r="AR63" s="97">
        <f t="shared" si="28"/>
        <v>0</v>
      </c>
      <c r="AS63" s="97">
        <f t="shared" si="27"/>
        <v>0</v>
      </c>
      <c r="AT63" s="97">
        <f t="shared" si="27"/>
        <v>0</v>
      </c>
      <c r="AU63" s="97">
        <f t="shared" si="27"/>
        <v>0</v>
      </c>
      <c r="AV63" s="97">
        <f t="shared" si="27"/>
        <v>0</v>
      </c>
      <c r="AW63" s="97">
        <f t="shared" si="27"/>
        <v>0</v>
      </c>
      <c r="AX63" s="99">
        <f t="shared" si="18"/>
        <v>0</v>
      </c>
      <c r="AY63" s="99"/>
      <c r="AZ63" s="100">
        <f t="shared" si="14"/>
        <v>0</v>
      </c>
      <c r="BA63" s="97">
        <f>IF(NOT(snowball2),0,IF(R62&lt;=0,0,IF($C63&lt;=SUM($AZ63:AZ63),0,IF(AO63+$C63-SUM($AZ63:AZ63)&gt;R62+AC63,R62+AC63-AO63,$C63-SUM($AZ63:AZ63)))))</f>
        <v>0</v>
      </c>
      <c r="BB63" s="97">
        <f>IF(NOT(snowball2),0,IF(S62&lt;=0,0,IF($C63&lt;=SUM($AZ63:BA63),0,IF(AP63+$C63-SUM($AZ63:BA63)&gt;S62+AD63,S62+AD63-AP63,$C63-SUM($AZ63:BA63)))))</f>
        <v>0</v>
      </c>
      <c r="BC63" s="97">
        <f>IF(NOT(snowball2),0,IF(T62&lt;=0,0,IF($C63&lt;=SUM($AZ63:BB63),0,IF(AQ63+$C63-SUM($AZ63:BB63)&gt;T62+AE63,T62+AE63-AQ63,$C63-SUM($AZ63:BB63)))))</f>
        <v>0</v>
      </c>
      <c r="BD63" s="97">
        <f>IF(NOT(snowball2),0,IF(U62&lt;=0,0,IF($C63&lt;=SUM($AZ63:BC63),0,IF(AR63+$C63-SUM($AZ63:BC63)&gt;U62+AF63,U62+AF63-AR63,$C63-SUM($AZ63:BC63)))))</f>
        <v>0</v>
      </c>
      <c r="BE63" s="97">
        <f>IF(NOT(snowball2),0,IF(V62&lt;=0,0,IF($C63&lt;=SUM($AZ63:BD63),0,IF(AS63+$C63-SUM($AZ63:BD63)&gt;V62+AG63,V62+AG63-AS63,$C63-SUM($AZ63:BD63)))))</f>
        <v>0</v>
      </c>
      <c r="BF63" s="97">
        <f>IF(NOT(snowball2),0,IF(W62&lt;=0,0,IF($C63&lt;=SUM($AZ63:BE63),0,IF(AT63+$C63-SUM($AZ63:BE63)&gt;W62+AH63,W62+AH63-AT63,$C63-SUM($AZ63:BE63)))))</f>
        <v>0</v>
      </c>
      <c r="BG63" s="97">
        <f>IF(NOT(snowball2),0,IF(X62&lt;=0,0,IF($C63&lt;=SUM($AZ63:BF63),0,IF(AU63+$C63-SUM($AZ63:BF63)&gt;X62+AI63,X62+AI63-AU63,$C63-SUM($AZ63:BF63)))))</f>
        <v>0</v>
      </c>
      <c r="BH63" s="97">
        <f>IF(NOT(snowball2),0,IF(Y62&lt;=0,0,IF($C63&lt;=SUM($AZ63:BG63),0,IF(AV63+$C63-SUM($AZ63:BG63)&gt;Y62+AJ63,Y62+AJ63-AV63,$C63-SUM($AZ63:BG63)))))</f>
        <v>0</v>
      </c>
      <c r="BI63" s="97">
        <f>IF(NOT(snowball2),0,IF(Z62&lt;=0,0,IF($C63&lt;=SUM($AZ63:BH63),0,IF(AW63+$C63-SUM($AZ63:BH63)&gt;Z62+AK63,Z62+AK63-AW63,$C63-SUM($AZ63:BH63)))))</f>
        <v>0</v>
      </c>
    </row>
    <row r="64" spans="1:61" ht="11.1" customHeight="1" x14ac:dyDescent="0.2">
      <c r="A64" s="93" t="str">
        <f t="shared" si="19"/>
        <v/>
      </c>
      <c r="B64" s="94" t="e">
        <f t="shared" si="15"/>
        <v>#N/A</v>
      </c>
      <c r="C64" s="95" t="str">
        <f t="shared" si="9"/>
        <v/>
      </c>
      <c r="D64" s="96"/>
      <c r="E64" s="97">
        <f t="shared" si="24"/>
        <v>0</v>
      </c>
      <c r="F64" s="97">
        <f t="shared" si="24"/>
        <v>0</v>
      </c>
      <c r="G64" s="97">
        <f t="shared" si="24"/>
        <v>0</v>
      </c>
      <c r="H64" s="97">
        <f t="shared" si="24"/>
        <v>0</v>
      </c>
      <c r="I64" s="97">
        <f t="shared" si="24"/>
        <v>0</v>
      </c>
      <c r="J64" s="97">
        <f t="shared" si="24"/>
        <v>0</v>
      </c>
      <c r="K64" s="97">
        <f t="shared" si="24"/>
        <v>0</v>
      </c>
      <c r="L64" s="97">
        <f t="shared" si="24"/>
        <v>0</v>
      </c>
      <c r="M64" s="97">
        <f t="shared" si="24"/>
        <v>0</v>
      </c>
      <c r="N64" s="97">
        <f t="shared" si="24"/>
        <v>0</v>
      </c>
      <c r="O64" s="98"/>
      <c r="P64" s="97">
        <f t="shared" si="16"/>
        <v>0</v>
      </c>
      <c r="Q64" s="97">
        <f t="shared" si="25"/>
        <v>0</v>
      </c>
      <c r="R64" s="97">
        <f t="shared" si="25"/>
        <v>0</v>
      </c>
      <c r="S64" s="97">
        <f t="shared" si="25"/>
        <v>0</v>
      </c>
      <c r="T64" s="97">
        <f t="shared" si="25"/>
        <v>0</v>
      </c>
      <c r="U64" s="97">
        <f t="shared" si="25"/>
        <v>0</v>
      </c>
      <c r="V64" s="97">
        <f t="shared" si="25"/>
        <v>0</v>
      </c>
      <c r="W64" s="97">
        <f t="shared" si="25"/>
        <v>0</v>
      </c>
      <c r="X64" s="97">
        <f t="shared" si="25"/>
        <v>0</v>
      </c>
      <c r="Y64" s="97">
        <f t="shared" si="25"/>
        <v>0</v>
      </c>
      <c r="Z64" s="97">
        <f t="shared" si="25"/>
        <v>0</v>
      </c>
      <c r="AA64" s="101"/>
      <c r="AB64" s="97">
        <f t="shared" si="26"/>
        <v>0</v>
      </c>
      <c r="AC64" s="97">
        <f t="shared" si="26"/>
        <v>0</v>
      </c>
      <c r="AD64" s="97">
        <f t="shared" si="26"/>
        <v>0</v>
      </c>
      <c r="AE64" s="97">
        <f t="shared" si="26"/>
        <v>0</v>
      </c>
      <c r="AF64" s="97">
        <f t="shared" si="26"/>
        <v>0</v>
      </c>
      <c r="AG64" s="97">
        <f t="shared" si="26"/>
        <v>0</v>
      </c>
      <c r="AH64" s="97">
        <f t="shared" si="26"/>
        <v>0</v>
      </c>
      <c r="AI64" s="97">
        <f t="shared" si="26"/>
        <v>0</v>
      </c>
      <c r="AJ64" s="97">
        <f t="shared" si="26"/>
        <v>0</v>
      </c>
      <c r="AK64" s="97">
        <f t="shared" si="26"/>
        <v>0</v>
      </c>
      <c r="AL64" s="99">
        <f t="shared" si="17"/>
        <v>0</v>
      </c>
      <c r="AM64" s="102"/>
      <c r="AN64" s="97">
        <f t="shared" si="28"/>
        <v>0</v>
      </c>
      <c r="AO64" s="97">
        <f t="shared" si="28"/>
        <v>0</v>
      </c>
      <c r="AP64" s="97">
        <f t="shared" si="28"/>
        <v>0</v>
      </c>
      <c r="AQ64" s="97">
        <f t="shared" si="28"/>
        <v>0</v>
      </c>
      <c r="AR64" s="97">
        <f t="shared" si="28"/>
        <v>0</v>
      </c>
      <c r="AS64" s="97">
        <f t="shared" si="27"/>
        <v>0</v>
      </c>
      <c r="AT64" s="97">
        <f t="shared" si="27"/>
        <v>0</v>
      </c>
      <c r="AU64" s="97">
        <f t="shared" si="27"/>
        <v>0</v>
      </c>
      <c r="AV64" s="97">
        <f t="shared" si="27"/>
        <v>0</v>
      </c>
      <c r="AW64" s="97">
        <f t="shared" si="27"/>
        <v>0</v>
      </c>
      <c r="AX64" s="99">
        <f t="shared" si="18"/>
        <v>0</v>
      </c>
      <c r="AY64" s="99"/>
      <c r="AZ64" s="100">
        <f t="shared" si="14"/>
        <v>0</v>
      </c>
      <c r="BA64" s="97">
        <f>IF(NOT(snowball2),0,IF(R63&lt;=0,0,IF($C64&lt;=SUM($AZ64:AZ64),0,IF(AO64+$C64-SUM($AZ64:AZ64)&gt;R63+AC64,R63+AC64-AO64,$C64-SUM($AZ64:AZ64)))))</f>
        <v>0</v>
      </c>
      <c r="BB64" s="97">
        <f>IF(NOT(snowball2),0,IF(S63&lt;=0,0,IF($C64&lt;=SUM($AZ64:BA64),0,IF(AP64+$C64-SUM($AZ64:BA64)&gt;S63+AD64,S63+AD64-AP64,$C64-SUM($AZ64:BA64)))))</f>
        <v>0</v>
      </c>
      <c r="BC64" s="97">
        <f>IF(NOT(snowball2),0,IF(T63&lt;=0,0,IF($C64&lt;=SUM($AZ64:BB64),0,IF(AQ64+$C64-SUM($AZ64:BB64)&gt;T63+AE64,T63+AE64-AQ64,$C64-SUM($AZ64:BB64)))))</f>
        <v>0</v>
      </c>
      <c r="BD64" s="97">
        <f>IF(NOT(snowball2),0,IF(U63&lt;=0,0,IF($C64&lt;=SUM($AZ64:BC64),0,IF(AR64+$C64-SUM($AZ64:BC64)&gt;U63+AF64,U63+AF64-AR64,$C64-SUM($AZ64:BC64)))))</f>
        <v>0</v>
      </c>
      <c r="BE64" s="97">
        <f>IF(NOT(snowball2),0,IF(V63&lt;=0,0,IF($C64&lt;=SUM($AZ64:BD64),0,IF(AS64+$C64-SUM($AZ64:BD64)&gt;V63+AG64,V63+AG64-AS64,$C64-SUM($AZ64:BD64)))))</f>
        <v>0</v>
      </c>
      <c r="BF64" s="97">
        <f>IF(NOT(snowball2),0,IF(W63&lt;=0,0,IF($C64&lt;=SUM($AZ64:BE64),0,IF(AT64+$C64-SUM($AZ64:BE64)&gt;W63+AH64,W63+AH64-AT64,$C64-SUM($AZ64:BE64)))))</f>
        <v>0</v>
      </c>
      <c r="BG64" s="97">
        <f>IF(NOT(snowball2),0,IF(X63&lt;=0,0,IF($C64&lt;=SUM($AZ64:BF64),0,IF(AU64+$C64-SUM($AZ64:BF64)&gt;X63+AI64,X63+AI64-AU64,$C64-SUM($AZ64:BF64)))))</f>
        <v>0</v>
      </c>
      <c r="BH64" s="97">
        <f>IF(NOT(snowball2),0,IF(Y63&lt;=0,0,IF($C64&lt;=SUM($AZ64:BG64),0,IF(AV64+$C64-SUM($AZ64:BG64)&gt;Y63+AJ64,Y63+AJ64-AV64,$C64-SUM($AZ64:BG64)))))</f>
        <v>0</v>
      </c>
      <c r="BI64" s="97">
        <f>IF(NOT(snowball2),0,IF(Z63&lt;=0,0,IF($C64&lt;=SUM($AZ64:BH64),0,IF(AW64+$C64-SUM($AZ64:BH64)&gt;Z63+AK64,Z63+AK64-AW64,$C64-SUM($AZ64:BH64)))))</f>
        <v>0</v>
      </c>
    </row>
    <row r="65" spans="1:61" ht="11.1" customHeight="1" x14ac:dyDescent="0.2">
      <c r="A65" s="93" t="str">
        <f t="shared" si="19"/>
        <v/>
      </c>
      <c r="B65" s="94" t="e">
        <f t="shared" si="15"/>
        <v>#N/A</v>
      </c>
      <c r="C65" s="95" t="str">
        <f t="shared" si="9"/>
        <v/>
      </c>
      <c r="D65" s="96"/>
      <c r="E65" s="97">
        <f t="shared" si="24"/>
        <v>0</v>
      </c>
      <c r="F65" s="97">
        <f t="shared" si="24"/>
        <v>0</v>
      </c>
      <c r="G65" s="97">
        <f t="shared" si="24"/>
        <v>0</v>
      </c>
      <c r="H65" s="97">
        <f t="shared" si="24"/>
        <v>0</v>
      </c>
      <c r="I65" s="97">
        <f t="shared" si="24"/>
        <v>0</v>
      </c>
      <c r="J65" s="97">
        <f t="shared" si="24"/>
        <v>0</v>
      </c>
      <c r="K65" s="97">
        <f t="shared" si="24"/>
        <v>0</v>
      </c>
      <c r="L65" s="97">
        <f t="shared" si="24"/>
        <v>0</v>
      </c>
      <c r="M65" s="97">
        <f t="shared" si="24"/>
        <v>0</v>
      </c>
      <c r="N65" s="97">
        <f t="shared" si="24"/>
        <v>0</v>
      </c>
      <c r="O65" s="98"/>
      <c r="P65" s="97">
        <f t="shared" si="16"/>
        <v>0</v>
      </c>
      <c r="Q65" s="97">
        <f t="shared" si="25"/>
        <v>0</v>
      </c>
      <c r="R65" s="97">
        <f t="shared" si="25"/>
        <v>0</v>
      </c>
      <c r="S65" s="97">
        <f t="shared" si="25"/>
        <v>0</v>
      </c>
      <c r="T65" s="97">
        <f t="shared" si="25"/>
        <v>0</v>
      </c>
      <c r="U65" s="97">
        <f t="shared" si="25"/>
        <v>0</v>
      </c>
      <c r="V65" s="97">
        <f t="shared" si="25"/>
        <v>0</v>
      </c>
      <c r="W65" s="97">
        <f t="shared" si="25"/>
        <v>0</v>
      </c>
      <c r="X65" s="97">
        <f t="shared" si="25"/>
        <v>0</v>
      </c>
      <c r="Y65" s="97">
        <f t="shared" si="25"/>
        <v>0</v>
      </c>
      <c r="Z65" s="97">
        <f t="shared" si="25"/>
        <v>0</v>
      </c>
      <c r="AA65" s="101"/>
      <c r="AB65" s="97">
        <f t="shared" si="26"/>
        <v>0</v>
      </c>
      <c r="AC65" s="97">
        <f t="shared" si="26"/>
        <v>0</v>
      </c>
      <c r="AD65" s="97">
        <f t="shared" si="26"/>
        <v>0</v>
      </c>
      <c r="AE65" s="97">
        <f t="shared" si="26"/>
        <v>0</v>
      </c>
      <c r="AF65" s="97">
        <f t="shared" si="26"/>
        <v>0</v>
      </c>
      <c r="AG65" s="97">
        <f t="shared" si="26"/>
        <v>0</v>
      </c>
      <c r="AH65" s="97">
        <f t="shared" si="26"/>
        <v>0</v>
      </c>
      <c r="AI65" s="97">
        <f t="shared" si="26"/>
        <v>0</v>
      </c>
      <c r="AJ65" s="97">
        <f t="shared" si="26"/>
        <v>0</v>
      </c>
      <c r="AK65" s="97">
        <f t="shared" si="26"/>
        <v>0</v>
      </c>
      <c r="AL65" s="99">
        <f t="shared" si="17"/>
        <v>0</v>
      </c>
      <c r="AM65" s="102"/>
      <c r="AN65" s="97">
        <f t="shared" si="28"/>
        <v>0</v>
      </c>
      <c r="AO65" s="97">
        <f t="shared" si="28"/>
        <v>0</v>
      </c>
      <c r="AP65" s="97">
        <f t="shared" si="28"/>
        <v>0</v>
      </c>
      <c r="AQ65" s="97">
        <f t="shared" si="28"/>
        <v>0</v>
      </c>
      <c r="AR65" s="97">
        <f t="shared" si="28"/>
        <v>0</v>
      </c>
      <c r="AS65" s="97">
        <f t="shared" si="27"/>
        <v>0</v>
      </c>
      <c r="AT65" s="97">
        <f t="shared" si="27"/>
        <v>0</v>
      </c>
      <c r="AU65" s="97">
        <f t="shared" si="27"/>
        <v>0</v>
      </c>
      <c r="AV65" s="97">
        <f t="shared" si="27"/>
        <v>0</v>
      </c>
      <c r="AW65" s="97">
        <f t="shared" si="27"/>
        <v>0</v>
      </c>
      <c r="AX65" s="99">
        <f t="shared" si="18"/>
        <v>0</v>
      </c>
      <c r="AY65" s="99"/>
      <c r="AZ65" s="100">
        <f t="shared" si="14"/>
        <v>0</v>
      </c>
      <c r="BA65" s="97">
        <f>IF(NOT(snowball2),0,IF(R64&lt;=0,0,IF($C65&lt;=SUM($AZ65:AZ65),0,IF(AO65+$C65-SUM($AZ65:AZ65)&gt;R64+AC65,R64+AC65-AO65,$C65-SUM($AZ65:AZ65)))))</f>
        <v>0</v>
      </c>
      <c r="BB65" s="97">
        <f>IF(NOT(snowball2),0,IF(S64&lt;=0,0,IF($C65&lt;=SUM($AZ65:BA65),0,IF(AP65+$C65-SUM($AZ65:BA65)&gt;S64+AD65,S64+AD65-AP65,$C65-SUM($AZ65:BA65)))))</f>
        <v>0</v>
      </c>
      <c r="BC65" s="97">
        <f>IF(NOT(snowball2),0,IF(T64&lt;=0,0,IF($C65&lt;=SUM($AZ65:BB65),0,IF(AQ65+$C65-SUM($AZ65:BB65)&gt;T64+AE65,T64+AE65-AQ65,$C65-SUM($AZ65:BB65)))))</f>
        <v>0</v>
      </c>
      <c r="BD65" s="97">
        <f>IF(NOT(snowball2),0,IF(U64&lt;=0,0,IF($C65&lt;=SUM($AZ65:BC65),0,IF(AR65+$C65-SUM($AZ65:BC65)&gt;U64+AF65,U64+AF65-AR65,$C65-SUM($AZ65:BC65)))))</f>
        <v>0</v>
      </c>
      <c r="BE65" s="97">
        <f>IF(NOT(snowball2),0,IF(V64&lt;=0,0,IF($C65&lt;=SUM($AZ65:BD65),0,IF(AS65+$C65-SUM($AZ65:BD65)&gt;V64+AG65,V64+AG65-AS65,$C65-SUM($AZ65:BD65)))))</f>
        <v>0</v>
      </c>
      <c r="BF65" s="97">
        <f>IF(NOT(snowball2),0,IF(W64&lt;=0,0,IF($C65&lt;=SUM($AZ65:BE65),0,IF(AT65+$C65-SUM($AZ65:BE65)&gt;W64+AH65,W64+AH65-AT65,$C65-SUM($AZ65:BE65)))))</f>
        <v>0</v>
      </c>
      <c r="BG65" s="97">
        <f>IF(NOT(snowball2),0,IF(X64&lt;=0,0,IF($C65&lt;=SUM($AZ65:BF65),0,IF(AU65+$C65-SUM($AZ65:BF65)&gt;X64+AI65,X64+AI65-AU65,$C65-SUM($AZ65:BF65)))))</f>
        <v>0</v>
      </c>
      <c r="BH65" s="97">
        <f>IF(NOT(snowball2),0,IF(Y64&lt;=0,0,IF($C65&lt;=SUM($AZ65:BG65),0,IF(AV65+$C65-SUM($AZ65:BG65)&gt;Y64+AJ65,Y64+AJ65-AV65,$C65-SUM($AZ65:BG65)))))</f>
        <v>0</v>
      </c>
      <c r="BI65" s="97">
        <f>IF(NOT(snowball2),0,IF(Z64&lt;=0,0,IF($C65&lt;=SUM($AZ65:BH65),0,IF(AW65+$C65-SUM($AZ65:BH65)&gt;Z64+AK65,Z64+AK65-AW65,$C65-SUM($AZ65:BH65)))))</f>
        <v>0</v>
      </c>
    </row>
    <row r="66" spans="1:61" ht="11.1" customHeight="1" x14ac:dyDescent="0.2">
      <c r="A66" s="93" t="str">
        <f t="shared" si="19"/>
        <v/>
      </c>
      <c r="B66" s="94" t="e">
        <f t="shared" si="15"/>
        <v>#N/A</v>
      </c>
      <c r="C66" s="95" t="str">
        <f t="shared" si="9"/>
        <v/>
      </c>
      <c r="D66" s="96"/>
      <c r="E66" s="97">
        <f t="shared" si="24"/>
        <v>0</v>
      </c>
      <c r="F66" s="97">
        <f t="shared" si="24"/>
        <v>0</v>
      </c>
      <c r="G66" s="97">
        <f t="shared" si="24"/>
        <v>0</v>
      </c>
      <c r="H66" s="97">
        <f t="shared" si="24"/>
        <v>0</v>
      </c>
      <c r="I66" s="97">
        <f t="shared" si="24"/>
        <v>0</v>
      </c>
      <c r="J66" s="97">
        <f t="shared" si="24"/>
        <v>0</v>
      </c>
      <c r="K66" s="97">
        <f t="shared" si="24"/>
        <v>0</v>
      </c>
      <c r="L66" s="97">
        <f t="shared" si="24"/>
        <v>0</v>
      </c>
      <c r="M66" s="97">
        <f t="shared" si="24"/>
        <v>0</v>
      </c>
      <c r="N66" s="97">
        <f t="shared" si="24"/>
        <v>0</v>
      </c>
      <c r="O66" s="98"/>
      <c r="P66" s="97">
        <f t="shared" si="16"/>
        <v>0</v>
      </c>
      <c r="Q66" s="97">
        <f t="shared" si="25"/>
        <v>0</v>
      </c>
      <c r="R66" s="97">
        <f t="shared" si="25"/>
        <v>0</v>
      </c>
      <c r="S66" s="97">
        <f t="shared" si="25"/>
        <v>0</v>
      </c>
      <c r="T66" s="97">
        <f t="shared" si="25"/>
        <v>0</v>
      </c>
      <c r="U66" s="97">
        <f t="shared" si="25"/>
        <v>0</v>
      </c>
      <c r="V66" s="97">
        <f t="shared" si="25"/>
        <v>0</v>
      </c>
      <c r="W66" s="97">
        <f t="shared" si="25"/>
        <v>0</v>
      </c>
      <c r="X66" s="97">
        <f t="shared" si="25"/>
        <v>0</v>
      </c>
      <c r="Y66" s="97">
        <f t="shared" si="25"/>
        <v>0</v>
      </c>
      <c r="Z66" s="97">
        <f t="shared" si="25"/>
        <v>0</v>
      </c>
      <c r="AA66" s="101"/>
      <c r="AB66" s="97">
        <f t="shared" si="26"/>
        <v>0</v>
      </c>
      <c r="AC66" s="97">
        <f t="shared" si="26"/>
        <v>0</v>
      </c>
      <c r="AD66" s="97">
        <f t="shared" si="26"/>
        <v>0</v>
      </c>
      <c r="AE66" s="97">
        <f t="shared" si="26"/>
        <v>0</v>
      </c>
      <c r="AF66" s="97">
        <f t="shared" si="26"/>
        <v>0</v>
      </c>
      <c r="AG66" s="97">
        <f t="shared" si="26"/>
        <v>0</v>
      </c>
      <c r="AH66" s="97">
        <f t="shared" si="26"/>
        <v>0</v>
      </c>
      <c r="AI66" s="97">
        <f t="shared" si="26"/>
        <v>0</v>
      </c>
      <c r="AJ66" s="97">
        <f t="shared" si="26"/>
        <v>0</v>
      </c>
      <c r="AK66" s="97">
        <f t="shared" si="26"/>
        <v>0</v>
      </c>
      <c r="AL66" s="99">
        <f t="shared" si="17"/>
        <v>0</v>
      </c>
      <c r="AM66" s="102"/>
      <c r="AN66" s="97">
        <f t="shared" si="28"/>
        <v>0</v>
      </c>
      <c r="AO66" s="97">
        <f t="shared" si="28"/>
        <v>0</v>
      </c>
      <c r="AP66" s="97">
        <f t="shared" si="28"/>
        <v>0</v>
      </c>
      <c r="AQ66" s="97">
        <f t="shared" si="28"/>
        <v>0</v>
      </c>
      <c r="AR66" s="97">
        <f t="shared" si="28"/>
        <v>0</v>
      </c>
      <c r="AS66" s="97">
        <f t="shared" si="27"/>
        <v>0</v>
      </c>
      <c r="AT66" s="97">
        <f t="shared" si="27"/>
        <v>0</v>
      </c>
      <c r="AU66" s="97">
        <f t="shared" si="27"/>
        <v>0</v>
      </c>
      <c r="AV66" s="97">
        <f t="shared" si="27"/>
        <v>0</v>
      </c>
      <c r="AW66" s="97">
        <f t="shared" si="27"/>
        <v>0</v>
      </c>
      <c r="AX66" s="99">
        <f t="shared" si="18"/>
        <v>0</v>
      </c>
      <c r="AY66" s="99"/>
      <c r="AZ66" s="100">
        <f t="shared" si="14"/>
        <v>0</v>
      </c>
      <c r="BA66" s="97">
        <f>IF(NOT(snowball2),0,IF(R65&lt;=0,0,IF($C66&lt;=SUM($AZ66:AZ66),0,IF(AO66+$C66-SUM($AZ66:AZ66)&gt;R65+AC66,R65+AC66-AO66,$C66-SUM($AZ66:AZ66)))))</f>
        <v>0</v>
      </c>
      <c r="BB66" s="97">
        <f>IF(NOT(snowball2),0,IF(S65&lt;=0,0,IF($C66&lt;=SUM($AZ66:BA66),0,IF(AP66+$C66-SUM($AZ66:BA66)&gt;S65+AD66,S65+AD66-AP66,$C66-SUM($AZ66:BA66)))))</f>
        <v>0</v>
      </c>
      <c r="BC66" s="97">
        <f>IF(NOT(snowball2),0,IF(T65&lt;=0,0,IF($C66&lt;=SUM($AZ66:BB66),0,IF(AQ66+$C66-SUM($AZ66:BB66)&gt;T65+AE66,T65+AE66-AQ66,$C66-SUM($AZ66:BB66)))))</f>
        <v>0</v>
      </c>
      <c r="BD66" s="97">
        <f>IF(NOT(snowball2),0,IF(U65&lt;=0,0,IF($C66&lt;=SUM($AZ66:BC66),0,IF(AR66+$C66-SUM($AZ66:BC66)&gt;U65+AF66,U65+AF66-AR66,$C66-SUM($AZ66:BC66)))))</f>
        <v>0</v>
      </c>
      <c r="BE66" s="97">
        <f>IF(NOT(snowball2),0,IF(V65&lt;=0,0,IF($C66&lt;=SUM($AZ66:BD66),0,IF(AS66+$C66-SUM($AZ66:BD66)&gt;V65+AG66,V65+AG66-AS66,$C66-SUM($AZ66:BD66)))))</f>
        <v>0</v>
      </c>
      <c r="BF66" s="97">
        <f>IF(NOT(snowball2),0,IF(W65&lt;=0,0,IF($C66&lt;=SUM($AZ66:BE66),0,IF(AT66+$C66-SUM($AZ66:BE66)&gt;W65+AH66,W65+AH66-AT66,$C66-SUM($AZ66:BE66)))))</f>
        <v>0</v>
      </c>
      <c r="BG66" s="97">
        <f>IF(NOT(snowball2),0,IF(X65&lt;=0,0,IF($C66&lt;=SUM($AZ66:BF66),0,IF(AU66+$C66-SUM($AZ66:BF66)&gt;X65+AI66,X65+AI66-AU66,$C66-SUM($AZ66:BF66)))))</f>
        <v>0</v>
      </c>
      <c r="BH66" s="97">
        <f>IF(NOT(snowball2),0,IF(Y65&lt;=0,0,IF($C66&lt;=SUM($AZ66:BG66),0,IF(AV66+$C66-SUM($AZ66:BG66)&gt;Y65+AJ66,Y65+AJ66-AV66,$C66-SUM($AZ66:BG66)))))</f>
        <v>0</v>
      </c>
      <c r="BI66" s="97">
        <f>IF(NOT(snowball2),0,IF(Z65&lt;=0,0,IF($C66&lt;=SUM($AZ66:BH66),0,IF(AW66+$C66-SUM($AZ66:BH66)&gt;Z65+AK66,Z65+AK66-AW66,$C66-SUM($AZ66:BH66)))))</f>
        <v>0</v>
      </c>
    </row>
    <row r="67" spans="1:61" ht="11.1" customHeight="1" x14ac:dyDescent="0.2">
      <c r="A67" s="93" t="str">
        <f t="shared" si="19"/>
        <v/>
      </c>
      <c r="B67" s="94" t="e">
        <f t="shared" si="15"/>
        <v>#N/A</v>
      </c>
      <c r="C67" s="95" t="str">
        <f t="shared" si="9"/>
        <v/>
      </c>
      <c r="D67" s="96"/>
      <c r="E67" s="97">
        <f t="shared" si="24"/>
        <v>0</v>
      </c>
      <c r="F67" s="97">
        <f t="shared" si="24"/>
        <v>0</v>
      </c>
      <c r="G67" s="97">
        <f t="shared" si="24"/>
        <v>0</v>
      </c>
      <c r="H67" s="97">
        <f t="shared" si="24"/>
        <v>0</v>
      </c>
      <c r="I67" s="97">
        <f t="shared" si="24"/>
        <v>0</v>
      </c>
      <c r="J67" s="97">
        <f t="shared" si="24"/>
        <v>0</v>
      </c>
      <c r="K67" s="97">
        <f t="shared" si="24"/>
        <v>0</v>
      </c>
      <c r="L67" s="97">
        <f t="shared" si="24"/>
        <v>0</v>
      </c>
      <c r="M67" s="97">
        <f t="shared" si="24"/>
        <v>0</v>
      </c>
      <c r="N67" s="97">
        <f t="shared" si="24"/>
        <v>0</v>
      </c>
      <c r="O67" s="98"/>
      <c r="P67" s="97">
        <f t="shared" si="16"/>
        <v>0</v>
      </c>
      <c r="Q67" s="97">
        <f t="shared" si="25"/>
        <v>0</v>
      </c>
      <c r="R67" s="97">
        <f t="shared" si="25"/>
        <v>0</v>
      </c>
      <c r="S67" s="97">
        <f t="shared" si="25"/>
        <v>0</v>
      </c>
      <c r="T67" s="97">
        <f t="shared" si="25"/>
        <v>0</v>
      </c>
      <c r="U67" s="97">
        <f t="shared" si="25"/>
        <v>0</v>
      </c>
      <c r="V67" s="97">
        <f t="shared" si="25"/>
        <v>0</v>
      </c>
      <c r="W67" s="97">
        <f t="shared" si="25"/>
        <v>0</v>
      </c>
      <c r="X67" s="97">
        <f t="shared" si="25"/>
        <v>0</v>
      </c>
      <c r="Y67" s="97">
        <f t="shared" si="25"/>
        <v>0</v>
      </c>
      <c r="Z67" s="97">
        <f t="shared" si="25"/>
        <v>0</v>
      </c>
      <c r="AA67" s="101"/>
      <c r="AB67" s="97">
        <f t="shared" si="26"/>
        <v>0</v>
      </c>
      <c r="AC67" s="97">
        <f t="shared" si="26"/>
        <v>0</v>
      </c>
      <c r="AD67" s="97">
        <f t="shared" si="26"/>
        <v>0</v>
      </c>
      <c r="AE67" s="97">
        <f t="shared" si="26"/>
        <v>0</v>
      </c>
      <c r="AF67" s="97">
        <f t="shared" si="26"/>
        <v>0</v>
      </c>
      <c r="AG67" s="97">
        <f t="shared" si="26"/>
        <v>0</v>
      </c>
      <c r="AH67" s="97">
        <f t="shared" si="26"/>
        <v>0</v>
      </c>
      <c r="AI67" s="97">
        <f t="shared" si="26"/>
        <v>0</v>
      </c>
      <c r="AJ67" s="97">
        <f t="shared" si="26"/>
        <v>0</v>
      </c>
      <c r="AK67" s="97">
        <f t="shared" si="26"/>
        <v>0</v>
      </c>
      <c r="AL67" s="99">
        <f t="shared" si="17"/>
        <v>0</v>
      </c>
      <c r="AM67" s="102"/>
      <c r="AN67" s="97">
        <f t="shared" si="28"/>
        <v>0</v>
      </c>
      <c r="AO67" s="97">
        <f t="shared" si="28"/>
        <v>0</v>
      </c>
      <c r="AP67" s="97">
        <f t="shared" si="28"/>
        <v>0</v>
      </c>
      <c r="AQ67" s="97">
        <f t="shared" si="28"/>
        <v>0</v>
      </c>
      <c r="AR67" s="97">
        <f t="shared" si="28"/>
        <v>0</v>
      </c>
      <c r="AS67" s="97">
        <f t="shared" si="27"/>
        <v>0</v>
      </c>
      <c r="AT67" s="97">
        <f t="shared" si="27"/>
        <v>0</v>
      </c>
      <c r="AU67" s="97">
        <f t="shared" si="27"/>
        <v>0</v>
      </c>
      <c r="AV67" s="97">
        <f t="shared" si="27"/>
        <v>0</v>
      </c>
      <c r="AW67" s="97">
        <f t="shared" si="27"/>
        <v>0</v>
      </c>
      <c r="AX67" s="99">
        <f t="shared" si="18"/>
        <v>0</v>
      </c>
      <c r="AY67" s="99"/>
      <c r="AZ67" s="100">
        <f t="shared" si="14"/>
        <v>0</v>
      </c>
      <c r="BA67" s="97">
        <f>IF(NOT(snowball2),0,IF(R66&lt;=0,0,IF($C67&lt;=SUM($AZ67:AZ67),0,IF(AO67+$C67-SUM($AZ67:AZ67)&gt;R66+AC67,R66+AC67-AO67,$C67-SUM($AZ67:AZ67)))))</f>
        <v>0</v>
      </c>
      <c r="BB67" s="97">
        <f>IF(NOT(snowball2),0,IF(S66&lt;=0,0,IF($C67&lt;=SUM($AZ67:BA67),0,IF(AP67+$C67-SUM($AZ67:BA67)&gt;S66+AD67,S66+AD67-AP67,$C67-SUM($AZ67:BA67)))))</f>
        <v>0</v>
      </c>
      <c r="BC67" s="97">
        <f>IF(NOT(snowball2),0,IF(T66&lt;=0,0,IF($C67&lt;=SUM($AZ67:BB67),0,IF(AQ67+$C67-SUM($AZ67:BB67)&gt;T66+AE67,T66+AE67-AQ67,$C67-SUM($AZ67:BB67)))))</f>
        <v>0</v>
      </c>
      <c r="BD67" s="97">
        <f>IF(NOT(snowball2),0,IF(U66&lt;=0,0,IF($C67&lt;=SUM($AZ67:BC67),0,IF(AR67+$C67-SUM($AZ67:BC67)&gt;U66+AF67,U66+AF67-AR67,$C67-SUM($AZ67:BC67)))))</f>
        <v>0</v>
      </c>
      <c r="BE67" s="97">
        <f>IF(NOT(snowball2),0,IF(V66&lt;=0,0,IF($C67&lt;=SUM($AZ67:BD67),0,IF(AS67+$C67-SUM($AZ67:BD67)&gt;V66+AG67,V66+AG67-AS67,$C67-SUM($AZ67:BD67)))))</f>
        <v>0</v>
      </c>
      <c r="BF67" s="97">
        <f>IF(NOT(snowball2),0,IF(W66&lt;=0,0,IF($C67&lt;=SUM($AZ67:BE67),0,IF(AT67+$C67-SUM($AZ67:BE67)&gt;W66+AH67,W66+AH67-AT67,$C67-SUM($AZ67:BE67)))))</f>
        <v>0</v>
      </c>
      <c r="BG67" s="97">
        <f>IF(NOT(snowball2),0,IF(X66&lt;=0,0,IF($C67&lt;=SUM($AZ67:BF67),0,IF(AU67+$C67-SUM($AZ67:BF67)&gt;X66+AI67,X66+AI67-AU67,$C67-SUM($AZ67:BF67)))))</f>
        <v>0</v>
      </c>
      <c r="BH67" s="97">
        <f>IF(NOT(snowball2),0,IF(Y66&lt;=0,0,IF($C67&lt;=SUM($AZ67:BG67),0,IF(AV67+$C67-SUM($AZ67:BG67)&gt;Y66+AJ67,Y66+AJ67-AV67,$C67-SUM($AZ67:BG67)))))</f>
        <v>0</v>
      </c>
      <c r="BI67" s="97">
        <f>IF(NOT(snowball2),0,IF(Z66&lt;=0,0,IF($C67&lt;=SUM($AZ67:BH67),0,IF(AW67+$C67-SUM($AZ67:BH67)&gt;Z66+AK67,Z66+AK67-AW67,$C67-SUM($AZ67:BH67)))))</f>
        <v>0</v>
      </c>
    </row>
    <row r="68" spans="1:61" ht="11.1" customHeight="1" x14ac:dyDescent="0.2">
      <c r="A68" s="93" t="str">
        <f t="shared" si="19"/>
        <v/>
      </c>
      <c r="B68" s="94" t="e">
        <f t="shared" si="15"/>
        <v>#N/A</v>
      </c>
      <c r="C68" s="95" t="str">
        <f t="shared" si="9"/>
        <v/>
      </c>
      <c r="D68" s="96"/>
      <c r="E68" s="97">
        <f t="shared" si="24"/>
        <v>0</v>
      </c>
      <c r="F68" s="97">
        <f t="shared" si="24"/>
        <v>0</v>
      </c>
      <c r="G68" s="97">
        <f t="shared" si="24"/>
        <v>0</v>
      </c>
      <c r="H68" s="97">
        <f t="shared" si="24"/>
        <v>0</v>
      </c>
      <c r="I68" s="97">
        <f t="shared" si="24"/>
        <v>0</v>
      </c>
      <c r="J68" s="97">
        <f t="shared" si="24"/>
        <v>0</v>
      </c>
      <c r="K68" s="97">
        <f t="shared" si="24"/>
        <v>0</v>
      </c>
      <c r="L68" s="97">
        <f t="shared" si="24"/>
        <v>0</v>
      </c>
      <c r="M68" s="97">
        <f t="shared" si="24"/>
        <v>0</v>
      </c>
      <c r="N68" s="97">
        <f t="shared" si="24"/>
        <v>0</v>
      </c>
      <c r="O68" s="98"/>
      <c r="P68" s="97">
        <f t="shared" si="16"/>
        <v>0</v>
      </c>
      <c r="Q68" s="97">
        <f t="shared" si="25"/>
        <v>0</v>
      </c>
      <c r="R68" s="97">
        <f t="shared" si="25"/>
        <v>0</v>
      </c>
      <c r="S68" s="97">
        <f t="shared" si="25"/>
        <v>0</v>
      </c>
      <c r="T68" s="97">
        <f t="shared" si="25"/>
        <v>0</v>
      </c>
      <c r="U68" s="97">
        <f t="shared" si="25"/>
        <v>0</v>
      </c>
      <c r="V68" s="97">
        <f t="shared" si="25"/>
        <v>0</v>
      </c>
      <c r="W68" s="97">
        <f t="shared" si="25"/>
        <v>0</v>
      </c>
      <c r="X68" s="97">
        <f t="shared" si="25"/>
        <v>0</v>
      </c>
      <c r="Y68" s="97">
        <f t="shared" si="25"/>
        <v>0</v>
      </c>
      <c r="Z68" s="97">
        <f t="shared" si="25"/>
        <v>0</v>
      </c>
      <c r="AA68" s="101"/>
      <c r="AB68" s="97">
        <f t="shared" si="26"/>
        <v>0</v>
      </c>
      <c r="AC68" s="97">
        <f t="shared" si="26"/>
        <v>0</v>
      </c>
      <c r="AD68" s="97">
        <f t="shared" si="26"/>
        <v>0</v>
      </c>
      <c r="AE68" s="97">
        <f t="shared" si="26"/>
        <v>0</v>
      </c>
      <c r="AF68" s="97">
        <f t="shared" si="26"/>
        <v>0</v>
      </c>
      <c r="AG68" s="97">
        <f t="shared" si="26"/>
        <v>0</v>
      </c>
      <c r="AH68" s="97">
        <f t="shared" si="26"/>
        <v>0</v>
      </c>
      <c r="AI68" s="97">
        <f t="shared" si="26"/>
        <v>0</v>
      </c>
      <c r="AJ68" s="97">
        <f t="shared" si="26"/>
        <v>0</v>
      </c>
      <c r="AK68" s="97">
        <f t="shared" si="26"/>
        <v>0</v>
      </c>
      <c r="AL68" s="99">
        <f t="shared" si="17"/>
        <v>0</v>
      </c>
      <c r="AM68" s="102"/>
      <c r="AN68" s="97">
        <f t="shared" si="28"/>
        <v>0</v>
      </c>
      <c r="AO68" s="97">
        <f t="shared" si="28"/>
        <v>0</v>
      </c>
      <c r="AP68" s="97">
        <f t="shared" si="28"/>
        <v>0</v>
      </c>
      <c r="AQ68" s="97">
        <f t="shared" si="28"/>
        <v>0</v>
      </c>
      <c r="AR68" s="97">
        <f t="shared" si="28"/>
        <v>0</v>
      </c>
      <c r="AS68" s="97">
        <f t="shared" si="27"/>
        <v>0</v>
      </c>
      <c r="AT68" s="97">
        <f t="shared" si="27"/>
        <v>0</v>
      </c>
      <c r="AU68" s="97">
        <f t="shared" si="27"/>
        <v>0</v>
      </c>
      <c r="AV68" s="97">
        <f t="shared" si="27"/>
        <v>0</v>
      </c>
      <c r="AW68" s="97">
        <f t="shared" si="27"/>
        <v>0</v>
      </c>
      <c r="AX68" s="99">
        <f t="shared" si="18"/>
        <v>0</v>
      </c>
      <c r="AY68" s="99"/>
      <c r="AZ68" s="100">
        <f t="shared" si="14"/>
        <v>0</v>
      </c>
      <c r="BA68" s="97">
        <f>IF(NOT(snowball2),0,IF(R67&lt;=0,0,IF($C68&lt;=SUM($AZ68:AZ68),0,IF(AO68+$C68-SUM($AZ68:AZ68)&gt;R67+AC68,R67+AC68-AO68,$C68-SUM($AZ68:AZ68)))))</f>
        <v>0</v>
      </c>
      <c r="BB68" s="97">
        <f>IF(NOT(snowball2),0,IF(S67&lt;=0,0,IF($C68&lt;=SUM($AZ68:BA68),0,IF(AP68+$C68-SUM($AZ68:BA68)&gt;S67+AD68,S67+AD68-AP68,$C68-SUM($AZ68:BA68)))))</f>
        <v>0</v>
      </c>
      <c r="BC68" s="97">
        <f>IF(NOT(snowball2),0,IF(T67&lt;=0,0,IF($C68&lt;=SUM($AZ68:BB68),0,IF(AQ68+$C68-SUM($AZ68:BB68)&gt;T67+AE68,T67+AE68-AQ68,$C68-SUM($AZ68:BB68)))))</f>
        <v>0</v>
      </c>
      <c r="BD68" s="97">
        <f>IF(NOT(snowball2),0,IF(U67&lt;=0,0,IF($C68&lt;=SUM($AZ68:BC68),0,IF(AR68+$C68-SUM($AZ68:BC68)&gt;U67+AF68,U67+AF68-AR68,$C68-SUM($AZ68:BC68)))))</f>
        <v>0</v>
      </c>
      <c r="BE68" s="97">
        <f>IF(NOT(snowball2),0,IF(V67&lt;=0,0,IF($C68&lt;=SUM($AZ68:BD68),0,IF(AS68+$C68-SUM($AZ68:BD68)&gt;V67+AG68,V67+AG68-AS68,$C68-SUM($AZ68:BD68)))))</f>
        <v>0</v>
      </c>
      <c r="BF68" s="97">
        <f>IF(NOT(snowball2),0,IF(W67&lt;=0,0,IF($C68&lt;=SUM($AZ68:BE68),0,IF(AT68+$C68-SUM($AZ68:BE68)&gt;W67+AH68,W67+AH68-AT68,$C68-SUM($AZ68:BE68)))))</f>
        <v>0</v>
      </c>
      <c r="BG68" s="97">
        <f>IF(NOT(snowball2),0,IF(X67&lt;=0,0,IF($C68&lt;=SUM($AZ68:BF68),0,IF(AU68+$C68-SUM($AZ68:BF68)&gt;X67+AI68,X67+AI68-AU68,$C68-SUM($AZ68:BF68)))))</f>
        <v>0</v>
      </c>
      <c r="BH68" s="97">
        <f>IF(NOT(snowball2),0,IF(Y67&lt;=0,0,IF($C68&lt;=SUM($AZ68:BG68),0,IF(AV68+$C68-SUM($AZ68:BG68)&gt;Y67+AJ68,Y67+AJ68-AV68,$C68-SUM($AZ68:BG68)))))</f>
        <v>0</v>
      </c>
      <c r="BI68" s="97">
        <f>IF(NOT(snowball2),0,IF(Z67&lt;=0,0,IF($C68&lt;=SUM($AZ68:BH68),0,IF(AW68+$C68-SUM($AZ68:BH68)&gt;Z67+AK68,Z67+AK68-AW68,$C68-SUM($AZ68:BH68)))))</f>
        <v>0</v>
      </c>
    </row>
    <row r="69" spans="1:61" ht="11.1" customHeight="1" x14ac:dyDescent="0.2">
      <c r="A69" s="93" t="str">
        <f t="shared" si="19"/>
        <v/>
      </c>
      <c r="B69" s="94" t="e">
        <f t="shared" si="15"/>
        <v>#N/A</v>
      </c>
      <c r="C69" s="95" t="str">
        <f t="shared" si="9"/>
        <v/>
      </c>
      <c r="D69" s="96"/>
      <c r="E69" s="97">
        <f t="shared" si="24"/>
        <v>0</v>
      </c>
      <c r="F69" s="97">
        <f t="shared" si="24"/>
        <v>0</v>
      </c>
      <c r="G69" s="97">
        <f t="shared" si="24"/>
        <v>0</v>
      </c>
      <c r="H69" s="97">
        <f t="shared" si="24"/>
        <v>0</v>
      </c>
      <c r="I69" s="97">
        <f t="shared" si="24"/>
        <v>0</v>
      </c>
      <c r="J69" s="97">
        <f t="shared" si="24"/>
        <v>0</v>
      </c>
      <c r="K69" s="97">
        <f t="shared" si="24"/>
        <v>0</v>
      </c>
      <c r="L69" s="97">
        <f t="shared" si="24"/>
        <v>0</v>
      </c>
      <c r="M69" s="97">
        <f t="shared" si="24"/>
        <v>0</v>
      </c>
      <c r="N69" s="97">
        <f t="shared" si="24"/>
        <v>0</v>
      </c>
      <c r="O69" s="98"/>
      <c r="P69" s="97">
        <f t="shared" si="16"/>
        <v>0</v>
      </c>
      <c r="Q69" s="97">
        <f t="shared" ref="Q69:Z84" si="29">IF(E$8=0,0,ROUND(Q68-(E69-AB69),2))</f>
        <v>0</v>
      </c>
      <c r="R69" s="97">
        <f t="shared" si="29"/>
        <v>0</v>
      </c>
      <c r="S69" s="97">
        <f t="shared" si="29"/>
        <v>0</v>
      </c>
      <c r="T69" s="97">
        <f t="shared" si="29"/>
        <v>0</v>
      </c>
      <c r="U69" s="97">
        <f t="shared" si="29"/>
        <v>0</v>
      </c>
      <c r="V69" s="97">
        <f t="shared" si="29"/>
        <v>0</v>
      </c>
      <c r="W69" s="97">
        <f t="shared" si="29"/>
        <v>0</v>
      </c>
      <c r="X69" s="97">
        <f t="shared" si="29"/>
        <v>0</v>
      </c>
      <c r="Y69" s="97">
        <f t="shared" si="29"/>
        <v>0</v>
      </c>
      <c r="Z69" s="97">
        <f t="shared" si="29"/>
        <v>0</v>
      </c>
      <c r="AA69" s="101"/>
      <c r="AB69" s="97">
        <f t="shared" si="26"/>
        <v>0</v>
      </c>
      <c r="AC69" s="97">
        <f t="shared" si="26"/>
        <v>0</v>
      </c>
      <c r="AD69" s="97">
        <f t="shared" si="26"/>
        <v>0</v>
      </c>
      <c r="AE69" s="97">
        <f t="shared" si="26"/>
        <v>0</v>
      </c>
      <c r="AF69" s="97">
        <f t="shared" si="26"/>
        <v>0</v>
      </c>
      <c r="AG69" s="97">
        <f t="shared" si="26"/>
        <v>0</v>
      </c>
      <c r="AH69" s="97">
        <f t="shared" si="26"/>
        <v>0</v>
      </c>
      <c r="AI69" s="97">
        <f t="shared" si="26"/>
        <v>0</v>
      </c>
      <c r="AJ69" s="97">
        <f t="shared" si="26"/>
        <v>0</v>
      </c>
      <c r="AK69" s="97">
        <f t="shared" si="26"/>
        <v>0</v>
      </c>
      <c r="AL69" s="99">
        <f t="shared" si="17"/>
        <v>0</v>
      </c>
      <c r="AM69" s="102"/>
      <c r="AN69" s="97">
        <f t="shared" si="28"/>
        <v>0</v>
      </c>
      <c r="AO69" s="97">
        <f t="shared" si="28"/>
        <v>0</v>
      </c>
      <c r="AP69" s="97">
        <f t="shared" si="28"/>
        <v>0</v>
      </c>
      <c r="AQ69" s="97">
        <f t="shared" si="28"/>
        <v>0</v>
      </c>
      <c r="AR69" s="97">
        <f t="shared" si="28"/>
        <v>0</v>
      </c>
      <c r="AS69" s="97">
        <f t="shared" si="27"/>
        <v>0</v>
      </c>
      <c r="AT69" s="97">
        <f t="shared" si="27"/>
        <v>0</v>
      </c>
      <c r="AU69" s="97">
        <f t="shared" si="27"/>
        <v>0</v>
      </c>
      <c r="AV69" s="97">
        <f t="shared" si="27"/>
        <v>0</v>
      </c>
      <c r="AW69" s="97">
        <f t="shared" si="27"/>
        <v>0</v>
      </c>
      <c r="AX69" s="99">
        <f t="shared" si="18"/>
        <v>0</v>
      </c>
      <c r="AY69" s="99"/>
      <c r="AZ69" s="100">
        <f t="shared" si="14"/>
        <v>0</v>
      </c>
      <c r="BA69" s="97">
        <f>IF(NOT(snowball2),0,IF(R68&lt;=0,0,IF($C69&lt;=SUM($AZ69:AZ69),0,IF(AO69+$C69-SUM($AZ69:AZ69)&gt;R68+AC69,R68+AC69-AO69,$C69-SUM($AZ69:AZ69)))))</f>
        <v>0</v>
      </c>
      <c r="BB69" s="97">
        <f>IF(NOT(snowball2),0,IF(S68&lt;=0,0,IF($C69&lt;=SUM($AZ69:BA69),0,IF(AP69+$C69-SUM($AZ69:BA69)&gt;S68+AD69,S68+AD69-AP69,$C69-SUM($AZ69:BA69)))))</f>
        <v>0</v>
      </c>
      <c r="BC69" s="97">
        <f>IF(NOT(snowball2),0,IF(T68&lt;=0,0,IF($C69&lt;=SUM($AZ69:BB69),0,IF(AQ69+$C69-SUM($AZ69:BB69)&gt;T68+AE69,T68+AE69-AQ69,$C69-SUM($AZ69:BB69)))))</f>
        <v>0</v>
      </c>
      <c r="BD69" s="97">
        <f>IF(NOT(snowball2),0,IF(U68&lt;=0,0,IF($C69&lt;=SUM($AZ69:BC69),0,IF(AR69+$C69-SUM($AZ69:BC69)&gt;U68+AF69,U68+AF69-AR69,$C69-SUM($AZ69:BC69)))))</f>
        <v>0</v>
      </c>
      <c r="BE69" s="97">
        <f>IF(NOT(snowball2),0,IF(V68&lt;=0,0,IF($C69&lt;=SUM($AZ69:BD69),0,IF(AS69+$C69-SUM($AZ69:BD69)&gt;V68+AG69,V68+AG69-AS69,$C69-SUM($AZ69:BD69)))))</f>
        <v>0</v>
      </c>
      <c r="BF69" s="97">
        <f>IF(NOT(snowball2),0,IF(W68&lt;=0,0,IF($C69&lt;=SUM($AZ69:BE69),0,IF(AT69+$C69-SUM($AZ69:BE69)&gt;W68+AH69,W68+AH69-AT69,$C69-SUM($AZ69:BE69)))))</f>
        <v>0</v>
      </c>
      <c r="BG69" s="97">
        <f>IF(NOT(snowball2),0,IF(X68&lt;=0,0,IF($C69&lt;=SUM($AZ69:BF69),0,IF(AU69+$C69-SUM($AZ69:BF69)&gt;X68+AI69,X68+AI69-AU69,$C69-SUM($AZ69:BF69)))))</f>
        <v>0</v>
      </c>
      <c r="BH69" s="97">
        <f>IF(NOT(snowball2),0,IF(Y68&lt;=0,0,IF($C69&lt;=SUM($AZ69:BG69),0,IF(AV69+$C69-SUM($AZ69:BG69)&gt;Y68+AJ69,Y68+AJ69-AV69,$C69-SUM($AZ69:BG69)))))</f>
        <v>0</v>
      </c>
      <c r="BI69" s="97">
        <f>IF(NOT(snowball2),0,IF(Z68&lt;=0,0,IF($C69&lt;=SUM($AZ69:BH69),0,IF(AW69+$C69-SUM($AZ69:BH69)&gt;Z68+AK69,Z68+AK69-AW69,$C69-SUM($AZ69:BH69)))))</f>
        <v>0</v>
      </c>
    </row>
    <row r="70" spans="1:61" ht="11.1" customHeight="1" x14ac:dyDescent="0.2">
      <c r="A70" s="93" t="str">
        <f t="shared" si="19"/>
        <v/>
      </c>
      <c r="B70" s="94" t="e">
        <f t="shared" si="15"/>
        <v>#N/A</v>
      </c>
      <c r="C70" s="95" t="str">
        <f t="shared" si="9"/>
        <v/>
      </c>
      <c r="D70" s="96"/>
      <c r="E70" s="97">
        <f t="shared" si="24"/>
        <v>0</v>
      </c>
      <c r="F70" s="97">
        <f t="shared" si="24"/>
        <v>0</v>
      </c>
      <c r="G70" s="97">
        <f t="shared" si="24"/>
        <v>0</v>
      </c>
      <c r="H70" s="97">
        <f t="shared" si="24"/>
        <v>0</v>
      </c>
      <c r="I70" s="97">
        <f t="shared" si="24"/>
        <v>0</v>
      </c>
      <c r="J70" s="97">
        <f t="shared" si="24"/>
        <v>0</v>
      </c>
      <c r="K70" s="97">
        <f t="shared" si="24"/>
        <v>0</v>
      </c>
      <c r="L70" s="97">
        <f t="shared" si="24"/>
        <v>0</v>
      </c>
      <c r="M70" s="97">
        <f t="shared" si="24"/>
        <v>0</v>
      </c>
      <c r="N70" s="97">
        <f t="shared" si="24"/>
        <v>0</v>
      </c>
      <c r="O70" s="98"/>
      <c r="P70" s="97">
        <f t="shared" si="16"/>
        <v>0</v>
      </c>
      <c r="Q70" s="97">
        <f t="shared" si="29"/>
        <v>0</v>
      </c>
      <c r="R70" s="97">
        <f t="shared" si="29"/>
        <v>0</v>
      </c>
      <c r="S70" s="97">
        <f t="shared" si="29"/>
        <v>0</v>
      </c>
      <c r="T70" s="97">
        <f t="shared" si="29"/>
        <v>0</v>
      </c>
      <c r="U70" s="97">
        <f t="shared" si="29"/>
        <v>0</v>
      </c>
      <c r="V70" s="97">
        <f t="shared" si="29"/>
        <v>0</v>
      </c>
      <c r="W70" s="97">
        <f t="shared" si="29"/>
        <v>0</v>
      </c>
      <c r="X70" s="97">
        <f t="shared" si="29"/>
        <v>0</v>
      </c>
      <c r="Y70" s="97">
        <f t="shared" si="29"/>
        <v>0</v>
      </c>
      <c r="Z70" s="97">
        <f t="shared" si="29"/>
        <v>0</v>
      </c>
      <c r="AA70" s="101"/>
      <c r="AB70" s="97">
        <f t="shared" si="26"/>
        <v>0</v>
      </c>
      <c r="AC70" s="97">
        <f t="shared" si="26"/>
        <v>0</v>
      </c>
      <c r="AD70" s="97">
        <f t="shared" si="26"/>
        <v>0</v>
      </c>
      <c r="AE70" s="97">
        <f t="shared" si="26"/>
        <v>0</v>
      </c>
      <c r="AF70" s="97">
        <f t="shared" si="26"/>
        <v>0</v>
      </c>
      <c r="AG70" s="97">
        <f t="shared" si="26"/>
        <v>0</v>
      </c>
      <c r="AH70" s="97">
        <f t="shared" si="26"/>
        <v>0</v>
      </c>
      <c r="AI70" s="97">
        <f t="shared" si="26"/>
        <v>0</v>
      </c>
      <c r="AJ70" s="97">
        <f t="shared" si="26"/>
        <v>0</v>
      </c>
      <c r="AK70" s="97">
        <f t="shared" si="26"/>
        <v>0</v>
      </c>
      <c r="AL70" s="99">
        <f t="shared" si="17"/>
        <v>0</v>
      </c>
      <c r="AM70" s="102"/>
      <c r="AN70" s="97">
        <f t="shared" si="28"/>
        <v>0</v>
      </c>
      <c r="AO70" s="97">
        <f t="shared" si="28"/>
        <v>0</v>
      </c>
      <c r="AP70" s="97">
        <f t="shared" si="28"/>
        <v>0</v>
      </c>
      <c r="AQ70" s="97">
        <f t="shared" si="28"/>
        <v>0</v>
      </c>
      <c r="AR70" s="97">
        <f t="shared" si="28"/>
        <v>0</v>
      </c>
      <c r="AS70" s="97">
        <f t="shared" si="27"/>
        <v>0</v>
      </c>
      <c r="AT70" s="97">
        <f t="shared" si="27"/>
        <v>0</v>
      </c>
      <c r="AU70" s="97">
        <f t="shared" si="27"/>
        <v>0</v>
      </c>
      <c r="AV70" s="97">
        <f t="shared" si="27"/>
        <v>0</v>
      </c>
      <c r="AW70" s="97">
        <f t="shared" si="27"/>
        <v>0</v>
      </c>
      <c r="AX70" s="99">
        <f t="shared" si="18"/>
        <v>0</v>
      </c>
      <c r="AY70" s="99"/>
      <c r="AZ70" s="100">
        <f t="shared" si="14"/>
        <v>0</v>
      </c>
      <c r="BA70" s="97">
        <f>IF(NOT(snowball2),0,IF(R69&lt;=0,0,IF($C70&lt;=SUM($AZ70:AZ70),0,IF(AO70+$C70-SUM($AZ70:AZ70)&gt;R69+AC70,R69+AC70-AO70,$C70-SUM($AZ70:AZ70)))))</f>
        <v>0</v>
      </c>
      <c r="BB70" s="97">
        <f>IF(NOT(snowball2),0,IF(S69&lt;=0,0,IF($C70&lt;=SUM($AZ70:BA70),0,IF(AP70+$C70-SUM($AZ70:BA70)&gt;S69+AD70,S69+AD70-AP70,$C70-SUM($AZ70:BA70)))))</f>
        <v>0</v>
      </c>
      <c r="BC70" s="97">
        <f>IF(NOT(snowball2),0,IF(T69&lt;=0,0,IF($C70&lt;=SUM($AZ70:BB70),0,IF(AQ70+$C70-SUM($AZ70:BB70)&gt;T69+AE70,T69+AE70-AQ70,$C70-SUM($AZ70:BB70)))))</f>
        <v>0</v>
      </c>
      <c r="BD70" s="97">
        <f>IF(NOT(snowball2),0,IF(U69&lt;=0,0,IF($C70&lt;=SUM($AZ70:BC70),0,IF(AR70+$C70-SUM($AZ70:BC70)&gt;U69+AF70,U69+AF70-AR70,$C70-SUM($AZ70:BC70)))))</f>
        <v>0</v>
      </c>
      <c r="BE70" s="97">
        <f>IF(NOT(snowball2),0,IF(V69&lt;=0,0,IF($C70&lt;=SUM($AZ70:BD70),0,IF(AS70+$C70-SUM($AZ70:BD70)&gt;V69+AG70,V69+AG70-AS70,$C70-SUM($AZ70:BD70)))))</f>
        <v>0</v>
      </c>
      <c r="BF70" s="97">
        <f>IF(NOT(snowball2),0,IF(W69&lt;=0,0,IF($C70&lt;=SUM($AZ70:BE70),0,IF(AT70+$C70-SUM($AZ70:BE70)&gt;W69+AH70,W69+AH70-AT70,$C70-SUM($AZ70:BE70)))))</f>
        <v>0</v>
      </c>
      <c r="BG70" s="97">
        <f>IF(NOT(snowball2),0,IF(X69&lt;=0,0,IF($C70&lt;=SUM($AZ70:BF70),0,IF(AU70+$C70-SUM($AZ70:BF70)&gt;X69+AI70,X69+AI70-AU70,$C70-SUM($AZ70:BF70)))))</f>
        <v>0</v>
      </c>
      <c r="BH70" s="97">
        <f>IF(NOT(snowball2),0,IF(Y69&lt;=0,0,IF($C70&lt;=SUM($AZ70:BG70),0,IF(AV70+$C70-SUM($AZ70:BG70)&gt;Y69+AJ70,Y69+AJ70-AV70,$C70-SUM($AZ70:BG70)))))</f>
        <v>0</v>
      </c>
      <c r="BI70" s="97">
        <f>IF(NOT(snowball2),0,IF(Z69&lt;=0,0,IF($C70&lt;=SUM($AZ70:BH70),0,IF(AW70+$C70-SUM($AZ70:BH70)&gt;Z69+AK70,Z69+AK70-AW70,$C70-SUM($AZ70:BH70)))))</f>
        <v>0</v>
      </c>
    </row>
    <row r="71" spans="1:61" ht="11.1" customHeight="1" x14ac:dyDescent="0.2">
      <c r="A71" s="93" t="str">
        <f t="shared" si="19"/>
        <v/>
      </c>
      <c r="B71" s="94" t="e">
        <f t="shared" si="15"/>
        <v>#N/A</v>
      </c>
      <c r="C71" s="95" t="str">
        <f t="shared" si="9"/>
        <v/>
      </c>
      <c r="D71" s="96"/>
      <c r="E71" s="97">
        <f t="shared" si="24"/>
        <v>0</v>
      </c>
      <c r="F71" s="97">
        <f t="shared" si="24"/>
        <v>0</v>
      </c>
      <c r="G71" s="97">
        <f t="shared" si="24"/>
        <v>0</v>
      </c>
      <c r="H71" s="97">
        <f t="shared" si="24"/>
        <v>0</v>
      </c>
      <c r="I71" s="97">
        <f t="shared" si="24"/>
        <v>0</v>
      </c>
      <c r="J71" s="97">
        <f t="shared" si="24"/>
        <v>0</v>
      </c>
      <c r="K71" s="97">
        <f t="shared" si="24"/>
        <v>0</v>
      </c>
      <c r="L71" s="97">
        <f t="shared" si="24"/>
        <v>0</v>
      </c>
      <c r="M71" s="97">
        <f t="shared" si="24"/>
        <v>0</v>
      </c>
      <c r="N71" s="97">
        <f t="shared" si="24"/>
        <v>0</v>
      </c>
      <c r="O71" s="98"/>
      <c r="P71" s="97">
        <f t="shared" si="16"/>
        <v>0</v>
      </c>
      <c r="Q71" s="97">
        <f t="shared" si="29"/>
        <v>0</v>
      </c>
      <c r="R71" s="97">
        <f t="shared" si="29"/>
        <v>0</v>
      </c>
      <c r="S71" s="97">
        <f t="shared" si="29"/>
        <v>0</v>
      </c>
      <c r="T71" s="97">
        <f t="shared" si="29"/>
        <v>0</v>
      </c>
      <c r="U71" s="97">
        <f t="shared" si="29"/>
        <v>0</v>
      </c>
      <c r="V71" s="97">
        <f t="shared" si="29"/>
        <v>0</v>
      </c>
      <c r="W71" s="97">
        <f t="shared" si="29"/>
        <v>0</v>
      </c>
      <c r="X71" s="97">
        <f t="shared" si="29"/>
        <v>0</v>
      </c>
      <c r="Y71" s="97">
        <f t="shared" si="29"/>
        <v>0</v>
      </c>
      <c r="Z71" s="97">
        <f t="shared" si="29"/>
        <v>0</v>
      </c>
      <c r="AA71" s="101"/>
      <c r="AB71" s="97">
        <f t="shared" si="26"/>
        <v>0</v>
      </c>
      <c r="AC71" s="97">
        <f t="shared" si="26"/>
        <v>0</v>
      </c>
      <c r="AD71" s="97">
        <f t="shared" si="26"/>
        <v>0</v>
      </c>
      <c r="AE71" s="97">
        <f t="shared" si="26"/>
        <v>0</v>
      </c>
      <c r="AF71" s="97">
        <f t="shared" si="26"/>
        <v>0</v>
      </c>
      <c r="AG71" s="97">
        <f t="shared" si="26"/>
        <v>0</v>
      </c>
      <c r="AH71" s="97">
        <f t="shared" si="26"/>
        <v>0</v>
      </c>
      <c r="AI71" s="97">
        <f t="shared" si="26"/>
        <v>0</v>
      </c>
      <c r="AJ71" s="97">
        <f t="shared" si="26"/>
        <v>0</v>
      </c>
      <c r="AK71" s="97">
        <f t="shared" si="26"/>
        <v>0</v>
      </c>
      <c r="AL71" s="99">
        <f t="shared" si="17"/>
        <v>0</v>
      </c>
      <c r="AM71" s="102"/>
      <c r="AN71" s="97">
        <f t="shared" si="28"/>
        <v>0</v>
      </c>
      <c r="AO71" s="97">
        <f t="shared" si="28"/>
        <v>0</v>
      </c>
      <c r="AP71" s="97">
        <f t="shared" si="28"/>
        <v>0</v>
      </c>
      <c r="AQ71" s="97">
        <f t="shared" si="28"/>
        <v>0</v>
      </c>
      <c r="AR71" s="97">
        <f t="shared" si="28"/>
        <v>0</v>
      </c>
      <c r="AS71" s="97">
        <f t="shared" si="27"/>
        <v>0</v>
      </c>
      <c r="AT71" s="97">
        <f t="shared" si="27"/>
        <v>0</v>
      </c>
      <c r="AU71" s="97">
        <f t="shared" si="27"/>
        <v>0</v>
      </c>
      <c r="AV71" s="97">
        <f t="shared" si="27"/>
        <v>0</v>
      </c>
      <c r="AW71" s="97">
        <f t="shared" si="27"/>
        <v>0</v>
      </c>
      <c r="AX71" s="99">
        <f t="shared" si="18"/>
        <v>0</v>
      </c>
      <c r="AY71" s="99"/>
      <c r="AZ71" s="100">
        <f t="shared" si="14"/>
        <v>0</v>
      </c>
      <c r="BA71" s="97">
        <f>IF(NOT(snowball2),0,IF(R70&lt;=0,0,IF($C71&lt;=SUM($AZ71:AZ71),0,IF(AO71+$C71-SUM($AZ71:AZ71)&gt;R70+AC71,R70+AC71-AO71,$C71-SUM($AZ71:AZ71)))))</f>
        <v>0</v>
      </c>
      <c r="BB71" s="97">
        <f>IF(NOT(snowball2),0,IF(S70&lt;=0,0,IF($C71&lt;=SUM($AZ71:BA71),0,IF(AP71+$C71-SUM($AZ71:BA71)&gt;S70+AD71,S70+AD71-AP71,$C71-SUM($AZ71:BA71)))))</f>
        <v>0</v>
      </c>
      <c r="BC71" s="97">
        <f>IF(NOT(snowball2),0,IF(T70&lt;=0,0,IF($C71&lt;=SUM($AZ71:BB71),0,IF(AQ71+$C71-SUM($AZ71:BB71)&gt;T70+AE71,T70+AE71-AQ71,$C71-SUM($AZ71:BB71)))))</f>
        <v>0</v>
      </c>
      <c r="BD71" s="97">
        <f>IF(NOT(snowball2),0,IF(U70&lt;=0,0,IF($C71&lt;=SUM($AZ71:BC71),0,IF(AR71+$C71-SUM($AZ71:BC71)&gt;U70+AF71,U70+AF71-AR71,$C71-SUM($AZ71:BC71)))))</f>
        <v>0</v>
      </c>
      <c r="BE71" s="97">
        <f>IF(NOT(snowball2),0,IF(V70&lt;=0,0,IF($C71&lt;=SUM($AZ71:BD71),0,IF(AS71+$C71-SUM($AZ71:BD71)&gt;V70+AG71,V70+AG71-AS71,$C71-SUM($AZ71:BD71)))))</f>
        <v>0</v>
      </c>
      <c r="BF71" s="97">
        <f>IF(NOT(snowball2),0,IF(W70&lt;=0,0,IF($C71&lt;=SUM($AZ71:BE71),0,IF(AT71+$C71-SUM($AZ71:BE71)&gt;W70+AH71,W70+AH71-AT71,$C71-SUM($AZ71:BE71)))))</f>
        <v>0</v>
      </c>
      <c r="BG71" s="97">
        <f>IF(NOT(snowball2),0,IF(X70&lt;=0,0,IF($C71&lt;=SUM($AZ71:BF71),0,IF(AU71+$C71-SUM($AZ71:BF71)&gt;X70+AI71,X70+AI71-AU71,$C71-SUM($AZ71:BF71)))))</f>
        <v>0</v>
      </c>
      <c r="BH71" s="97">
        <f>IF(NOT(snowball2),0,IF(Y70&lt;=0,0,IF($C71&lt;=SUM($AZ71:BG71),0,IF(AV71+$C71-SUM($AZ71:BG71)&gt;Y70+AJ71,Y70+AJ71-AV71,$C71-SUM($AZ71:BG71)))))</f>
        <v>0</v>
      </c>
      <c r="BI71" s="97">
        <f>IF(NOT(snowball2),0,IF(Z70&lt;=0,0,IF($C71&lt;=SUM($AZ71:BH71),0,IF(AW71+$C71-SUM($AZ71:BH71)&gt;Z70+AK71,Z70+AK71-AW71,$C71-SUM($AZ71:BH71)))))</f>
        <v>0</v>
      </c>
    </row>
    <row r="72" spans="1:61" ht="11.1" customHeight="1" x14ac:dyDescent="0.2">
      <c r="A72" s="93" t="str">
        <f t="shared" si="19"/>
        <v/>
      </c>
      <c r="B72" s="94" t="e">
        <f t="shared" si="15"/>
        <v>#N/A</v>
      </c>
      <c r="C72" s="95" t="str">
        <f t="shared" si="9"/>
        <v/>
      </c>
      <c r="D72" s="96"/>
      <c r="E72" s="97">
        <f t="shared" si="24"/>
        <v>0</v>
      </c>
      <c r="F72" s="97">
        <f t="shared" si="24"/>
        <v>0</v>
      </c>
      <c r="G72" s="97">
        <f t="shared" si="24"/>
        <v>0</v>
      </c>
      <c r="H72" s="97">
        <f t="shared" si="24"/>
        <v>0</v>
      </c>
      <c r="I72" s="97">
        <f t="shared" si="24"/>
        <v>0</v>
      </c>
      <c r="J72" s="97">
        <f t="shared" si="24"/>
        <v>0</v>
      </c>
      <c r="K72" s="97">
        <f t="shared" si="24"/>
        <v>0</v>
      </c>
      <c r="L72" s="97">
        <f t="shared" si="24"/>
        <v>0</v>
      </c>
      <c r="M72" s="97">
        <f t="shared" si="24"/>
        <v>0</v>
      </c>
      <c r="N72" s="97">
        <f t="shared" si="24"/>
        <v>0</v>
      </c>
      <c r="O72" s="98"/>
      <c r="P72" s="97">
        <f t="shared" si="16"/>
        <v>0</v>
      </c>
      <c r="Q72" s="97">
        <f t="shared" si="29"/>
        <v>0</v>
      </c>
      <c r="R72" s="97">
        <f t="shared" si="29"/>
        <v>0</v>
      </c>
      <c r="S72" s="97">
        <f t="shared" si="29"/>
        <v>0</v>
      </c>
      <c r="T72" s="97">
        <f t="shared" si="29"/>
        <v>0</v>
      </c>
      <c r="U72" s="97">
        <f t="shared" si="29"/>
        <v>0</v>
      </c>
      <c r="V72" s="97">
        <f t="shared" si="29"/>
        <v>0</v>
      </c>
      <c r="W72" s="97">
        <f t="shared" si="29"/>
        <v>0</v>
      </c>
      <c r="X72" s="97">
        <f t="shared" si="29"/>
        <v>0</v>
      </c>
      <c r="Y72" s="97">
        <f t="shared" si="29"/>
        <v>0</v>
      </c>
      <c r="Z72" s="97">
        <f t="shared" si="29"/>
        <v>0</v>
      </c>
      <c r="AA72" s="101"/>
      <c r="AB72" s="97">
        <f t="shared" si="26"/>
        <v>0</v>
      </c>
      <c r="AC72" s="97">
        <f t="shared" si="26"/>
        <v>0</v>
      </c>
      <c r="AD72" s="97">
        <f t="shared" si="26"/>
        <v>0</v>
      </c>
      <c r="AE72" s="97">
        <f t="shared" si="26"/>
        <v>0</v>
      </c>
      <c r="AF72" s="97">
        <f t="shared" si="26"/>
        <v>0</v>
      </c>
      <c r="AG72" s="97">
        <f t="shared" si="26"/>
        <v>0</v>
      </c>
      <c r="AH72" s="97">
        <f t="shared" si="26"/>
        <v>0</v>
      </c>
      <c r="AI72" s="97">
        <f t="shared" si="26"/>
        <v>0</v>
      </c>
      <c r="AJ72" s="97">
        <f t="shared" si="26"/>
        <v>0</v>
      </c>
      <c r="AK72" s="97">
        <f t="shared" si="26"/>
        <v>0</v>
      </c>
      <c r="AL72" s="99">
        <f t="shared" si="17"/>
        <v>0</v>
      </c>
      <c r="AM72" s="102"/>
      <c r="AN72" s="97">
        <f t="shared" si="28"/>
        <v>0</v>
      </c>
      <c r="AO72" s="97">
        <f t="shared" si="28"/>
        <v>0</v>
      </c>
      <c r="AP72" s="97">
        <f t="shared" si="28"/>
        <v>0</v>
      </c>
      <c r="AQ72" s="97">
        <f t="shared" si="28"/>
        <v>0</v>
      </c>
      <c r="AR72" s="97">
        <f t="shared" si="28"/>
        <v>0</v>
      </c>
      <c r="AS72" s="97">
        <f t="shared" si="27"/>
        <v>0</v>
      </c>
      <c r="AT72" s="97">
        <f t="shared" si="27"/>
        <v>0</v>
      </c>
      <c r="AU72" s="97">
        <f t="shared" si="27"/>
        <v>0</v>
      </c>
      <c r="AV72" s="97">
        <f t="shared" si="27"/>
        <v>0</v>
      </c>
      <c r="AW72" s="97">
        <f t="shared" si="27"/>
        <v>0</v>
      </c>
      <c r="AX72" s="99">
        <f t="shared" si="18"/>
        <v>0</v>
      </c>
      <c r="AY72" s="99"/>
      <c r="AZ72" s="100">
        <f t="shared" si="14"/>
        <v>0</v>
      </c>
      <c r="BA72" s="97">
        <f>IF(NOT(snowball2),0,IF(R71&lt;=0,0,IF($C72&lt;=SUM($AZ72:AZ72),0,IF(AO72+$C72-SUM($AZ72:AZ72)&gt;R71+AC72,R71+AC72-AO72,$C72-SUM($AZ72:AZ72)))))</f>
        <v>0</v>
      </c>
      <c r="BB72" s="97">
        <f>IF(NOT(snowball2),0,IF(S71&lt;=0,0,IF($C72&lt;=SUM($AZ72:BA72),0,IF(AP72+$C72-SUM($AZ72:BA72)&gt;S71+AD72,S71+AD72-AP72,$C72-SUM($AZ72:BA72)))))</f>
        <v>0</v>
      </c>
      <c r="BC72" s="97">
        <f>IF(NOT(snowball2),0,IF(T71&lt;=0,0,IF($C72&lt;=SUM($AZ72:BB72),0,IF(AQ72+$C72-SUM($AZ72:BB72)&gt;T71+AE72,T71+AE72-AQ72,$C72-SUM($AZ72:BB72)))))</f>
        <v>0</v>
      </c>
      <c r="BD72" s="97">
        <f>IF(NOT(snowball2),0,IF(U71&lt;=0,0,IF($C72&lt;=SUM($AZ72:BC72),0,IF(AR72+$C72-SUM($AZ72:BC72)&gt;U71+AF72,U71+AF72-AR72,$C72-SUM($AZ72:BC72)))))</f>
        <v>0</v>
      </c>
      <c r="BE72" s="97">
        <f>IF(NOT(snowball2),0,IF(V71&lt;=0,0,IF($C72&lt;=SUM($AZ72:BD72),0,IF(AS72+$C72-SUM($AZ72:BD72)&gt;V71+AG72,V71+AG72-AS72,$C72-SUM($AZ72:BD72)))))</f>
        <v>0</v>
      </c>
      <c r="BF72" s="97">
        <f>IF(NOT(snowball2),0,IF(W71&lt;=0,0,IF($C72&lt;=SUM($AZ72:BE72),0,IF(AT72+$C72-SUM($AZ72:BE72)&gt;W71+AH72,W71+AH72-AT72,$C72-SUM($AZ72:BE72)))))</f>
        <v>0</v>
      </c>
      <c r="BG72" s="97">
        <f>IF(NOT(snowball2),0,IF(X71&lt;=0,0,IF($C72&lt;=SUM($AZ72:BF72),0,IF(AU72+$C72-SUM($AZ72:BF72)&gt;X71+AI72,X71+AI72-AU72,$C72-SUM($AZ72:BF72)))))</f>
        <v>0</v>
      </c>
      <c r="BH72" s="97">
        <f>IF(NOT(snowball2),0,IF(Y71&lt;=0,0,IF($C72&lt;=SUM($AZ72:BG72),0,IF(AV72+$C72-SUM($AZ72:BG72)&gt;Y71+AJ72,Y71+AJ72-AV72,$C72-SUM($AZ72:BG72)))))</f>
        <v>0</v>
      </c>
      <c r="BI72" s="97">
        <f>IF(NOT(snowball2),0,IF(Z71&lt;=0,0,IF($C72&lt;=SUM($AZ72:BH72),0,IF(AW72+$C72-SUM($AZ72:BH72)&gt;Z71+AK72,Z71+AK72-AW72,$C72-SUM($AZ72:BH72)))))</f>
        <v>0</v>
      </c>
    </row>
    <row r="73" spans="1:61" ht="11.1" customHeight="1" x14ac:dyDescent="0.2">
      <c r="A73" s="93" t="str">
        <f t="shared" si="19"/>
        <v/>
      </c>
      <c r="B73" s="94" t="e">
        <f t="shared" si="15"/>
        <v>#N/A</v>
      </c>
      <c r="C73" s="95" t="str">
        <f t="shared" si="9"/>
        <v/>
      </c>
      <c r="D73" s="96"/>
      <c r="E73" s="97">
        <f t="shared" si="24"/>
        <v>0</v>
      </c>
      <c r="F73" s="97">
        <f t="shared" si="24"/>
        <v>0</v>
      </c>
      <c r="G73" s="97">
        <f t="shared" si="24"/>
        <v>0</v>
      </c>
      <c r="H73" s="97">
        <f t="shared" si="24"/>
        <v>0</v>
      </c>
      <c r="I73" s="97">
        <f t="shared" si="24"/>
        <v>0</v>
      </c>
      <c r="J73" s="97">
        <f t="shared" si="24"/>
        <v>0</v>
      </c>
      <c r="K73" s="97">
        <f t="shared" si="24"/>
        <v>0</v>
      </c>
      <c r="L73" s="97">
        <f t="shared" si="24"/>
        <v>0</v>
      </c>
      <c r="M73" s="97">
        <f t="shared" si="24"/>
        <v>0</v>
      </c>
      <c r="N73" s="97">
        <f t="shared" si="24"/>
        <v>0</v>
      </c>
      <c r="O73" s="98"/>
      <c r="P73" s="97">
        <f t="shared" si="16"/>
        <v>0</v>
      </c>
      <c r="Q73" s="97">
        <f t="shared" si="29"/>
        <v>0</v>
      </c>
      <c r="R73" s="97">
        <f t="shared" si="29"/>
        <v>0</v>
      </c>
      <c r="S73" s="97">
        <f t="shared" si="29"/>
        <v>0</v>
      </c>
      <c r="T73" s="97">
        <f t="shared" si="29"/>
        <v>0</v>
      </c>
      <c r="U73" s="97">
        <f t="shared" si="29"/>
        <v>0</v>
      </c>
      <c r="V73" s="97">
        <f t="shared" si="29"/>
        <v>0</v>
      </c>
      <c r="W73" s="97">
        <f t="shared" si="29"/>
        <v>0</v>
      </c>
      <c r="X73" s="97">
        <f t="shared" si="29"/>
        <v>0</v>
      </c>
      <c r="Y73" s="97">
        <f t="shared" si="29"/>
        <v>0</v>
      </c>
      <c r="Z73" s="97">
        <f t="shared" si="29"/>
        <v>0</v>
      </c>
      <c r="AA73" s="101"/>
      <c r="AB73" s="97">
        <f t="shared" si="26"/>
        <v>0</v>
      </c>
      <c r="AC73" s="97">
        <f t="shared" si="26"/>
        <v>0</v>
      </c>
      <c r="AD73" s="97">
        <f t="shared" si="26"/>
        <v>0</v>
      </c>
      <c r="AE73" s="97">
        <f t="shared" si="26"/>
        <v>0</v>
      </c>
      <c r="AF73" s="97">
        <f t="shared" si="26"/>
        <v>0</v>
      </c>
      <c r="AG73" s="97">
        <f t="shared" si="26"/>
        <v>0</v>
      </c>
      <c r="AH73" s="97">
        <f t="shared" si="26"/>
        <v>0</v>
      </c>
      <c r="AI73" s="97">
        <f t="shared" si="26"/>
        <v>0</v>
      </c>
      <c r="AJ73" s="97">
        <f t="shared" si="26"/>
        <v>0</v>
      </c>
      <c r="AK73" s="97">
        <f t="shared" si="26"/>
        <v>0</v>
      </c>
      <c r="AL73" s="99">
        <f t="shared" si="17"/>
        <v>0</v>
      </c>
      <c r="AM73" s="102"/>
      <c r="AN73" s="97">
        <f t="shared" si="28"/>
        <v>0</v>
      </c>
      <c r="AO73" s="97">
        <f t="shared" si="28"/>
        <v>0</v>
      </c>
      <c r="AP73" s="97">
        <f t="shared" si="28"/>
        <v>0</v>
      </c>
      <c r="AQ73" s="97">
        <f t="shared" si="28"/>
        <v>0</v>
      </c>
      <c r="AR73" s="97">
        <f t="shared" si="28"/>
        <v>0</v>
      </c>
      <c r="AS73" s="97">
        <f t="shared" si="27"/>
        <v>0</v>
      </c>
      <c r="AT73" s="97">
        <f t="shared" si="27"/>
        <v>0</v>
      </c>
      <c r="AU73" s="97">
        <f t="shared" si="27"/>
        <v>0</v>
      </c>
      <c r="AV73" s="97">
        <f t="shared" si="27"/>
        <v>0</v>
      </c>
      <c r="AW73" s="97">
        <f t="shared" si="27"/>
        <v>0</v>
      </c>
      <c r="AX73" s="99">
        <f t="shared" si="18"/>
        <v>0</v>
      </c>
      <c r="AY73" s="99"/>
      <c r="AZ73" s="100">
        <f t="shared" si="14"/>
        <v>0</v>
      </c>
      <c r="BA73" s="97">
        <f>IF(NOT(snowball2),0,IF(R72&lt;=0,0,IF($C73&lt;=SUM($AZ73:AZ73),0,IF(AO73+$C73-SUM($AZ73:AZ73)&gt;R72+AC73,R72+AC73-AO73,$C73-SUM($AZ73:AZ73)))))</f>
        <v>0</v>
      </c>
      <c r="BB73" s="97">
        <f>IF(NOT(snowball2),0,IF(S72&lt;=0,0,IF($C73&lt;=SUM($AZ73:BA73),0,IF(AP73+$C73-SUM($AZ73:BA73)&gt;S72+AD73,S72+AD73-AP73,$C73-SUM($AZ73:BA73)))))</f>
        <v>0</v>
      </c>
      <c r="BC73" s="97">
        <f>IF(NOT(snowball2),0,IF(T72&lt;=0,0,IF($C73&lt;=SUM($AZ73:BB73),0,IF(AQ73+$C73-SUM($AZ73:BB73)&gt;T72+AE73,T72+AE73-AQ73,$C73-SUM($AZ73:BB73)))))</f>
        <v>0</v>
      </c>
      <c r="BD73" s="97">
        <f>IF(NOT(snowball2),0,IF(U72&lt;=0,0,IF($C73&lt;=SUM($AZ73:BC73),0,IF(AR73+$C73-SUM($AZ73:BC73)&gt;U72+AF73,U72+AF73-AR73,$C73-SUM($AZ73:BC73)))))</f>
        <v>0</v>
      </c>
      <c r="BE73" s="97">
        <f>IF(NOT(snowball2),0,IF(V72&lt;=0,0,IF($C73&lt;=SUM($AZ73:BD73),0,IF(AS73+$C73-SUM($AZ73:BD73)&gt;V72+AG73,V72+AG73-AS73,$C73-SUM($AZ73:BD73)))))</f>
        <v>0</v>
      </c>
      <c r="BF73" s="97">
        <f>IF(NOT(snowball2),0,IF(W72&lt;=0,0,IF($C73&lt;=SUM($AZ73:BE73),0,IF(AT73+$C73-SUM($AZ73:BE73)&gt;W72+AH73,W72+AH73-AT73,$C73-SUM($AZ73:BE73)))))</f>
        <v>0</v>
      </c>
      <c r="BG73" s="97">
        <f>IF(NOT(snowball2),0,IF(X72&lt;=0,0,IF($C73&lt;=SUM($AZ73:BF73),0,IF(AU73+$C73-SUM($AZ73:BF73)&gt;X72+AI73,X72+AI73-AU73,$C73-SUM($AZ73:BF73)))))</f>
        <v>0</v>
      </c>
      <c r="BH73" s="97">
        <f>IF(NOT(snowball2),0,IF(Y72&lt;=0,0,IF($C73&lt;=SUM($AZ73:BG73),0,IF(AV73+$C73-SUM($AZ73:BG73)&gt;Y72+AJ73,Y72+AJ73-AV73,$C73-SUM($AZ73:BG73)))))</f>
        <v>0</v>
      </c>
      <c r="BI73" s="97">
        <f>IF(NOT(snowball2),0,IF(Z72&lt;=0,0,IF($C73&lt;=SUM($AZ73:BH73),0,IF(AW73+$C73-SUM($AZ73:BH73)&gt;Z72+AK73,Z72+AK73-AW73,$C73-SUM($AZ73:BH73)))))</f>
        <v>0</v>
      </c>
    </row>
    <row r="74" spans="1:61" ht="11.1" customHeight="1" x14ac:dyDescent="0.2">
      <c r="A74" s="93" t="str">
        <f t="shared" si="19"/>
        <v/>
      </c>
      <c r="B74" s="94" t="e">
        <f t="shared" si="15"/>
        <v>#N/A</v>
      </c>
      <c r="C74" s="95" t="str">
        <f t="shared" si="9"/>
        <v/>
      </c>
      <c r="D74" s="96"/>
      <c r="E74" s="97">
        <f t="shared" si="24"/>
        <v>0</v>
      </c>
      <c r="F74" s="97">
        <f t="shared" si="24"/>
        <v>0</v>
      </c>
      <c r="G74" s="97">
        <f t="shared" si="24"/>
        <v>0</v>
      </c>
      <c r="H74" s="97">
        <f t="shared" si="24"/>
        <v>0</v>
      </c>
      <c r="I74" s="97">
        <f t="shared" si="24"/>
        <v>0</v>
      </c>
      <c r="J74" s="97">
        <f t="shared" si="24"/>
        <v>0</v>
      </c>
      <c r="K74" s="97">
        <f t="shared" si="24"/>
        <v>0</v>
      </c>
      <c r="L74" s="97">
        <f t="shared" si="24"/>
        <v>0</v>
      </c>
      <c r="M74" s="97">
        <f t="shared" si="24"/>
        <v>0</v>
      </c>
      <c r="N74" s="97">
        <f t="shared" si="24"/>
        <v>0</v>
      </c>
      <c r="O74" s="98"/>
      <c r="P74" s="97">
        <f t="shared" si="16"/>
        <v>0</v>
      </c>
      <c r="Q74" s="97">
        <f t="shared" si="29"/>
        <v>0</v>
      </c>
      <c r="R74" s="97">
        <f t="shared" si="29"/>
        <v>0</v>
      </c>
      <c r="S74" s="97">
        <f t="shared" si="29"/>
        <v>0</v>
      </c>
      <c r="T74" s="97">
        <f t="shared" si="29"/>
        <v>0</v>
      </c>
      <c r="U74" s="97">
        <f t="shared" si="29"/>
        <v>0</v>
      </c>
      <c r="V74" s="97">
        <f t="shared" si="29"/>
        <v>0</v>
      </c>
      <c r="W74" s="97">
        <f t="shared" si="29"/>
        <v>0</v>
      </c>
      <c r="X74" s="97">
        <f t="shared" si="29"/>
        <v>0</v>
      </c>
      <c r="Y74" s="97">
        <f t="shared" si="29"/>
        <v>0</v>
      </c>
      <c r="Z74" s="97">
        <f t="shared" si="29"/>
        <v>0</v>
      </c>
      <c r="AA74" s="101"/>
      <c r="AB74" s="97">
        <f t="shared" si="26"/>
        <v>0</v>
      </c>
      <c r="AC74" s="97">
        <f t="shared" si="26"/>
        <v>0</v>
      </c>
      <c r="AD74" s="97">
        <f t="shared" si="26"/>
        <v>0</v>
      </c>
      <c r="AE74" s="97">
        <f t="shared" si="26"/>
        <v>0</v>
      </c>
      <c r="AF74" s="97">
        <f t="shared" si="26"/>
        <v>0</v>
      </c>
      <c r="AG74" s="97">
        <f t="shared" si="26"/>
        <v>0</v>
      </c>
      <c r="AH74" s="97">
        <f t="shared" si="26"/>
        <v>0</v>
      </c>
      <c r="AI74" s="97">
        <f t="shared" si="26"/>
        <v>0</v>
      </c>
      <c r="AJ74" s="97">
        <f t="shared" si="26"/>
        <v>0</v>
      </c>
      <c r="AK74" s="97">
        <f t="shared" si="26"/>
        <v>0</v>
      </c>
      <c r="AL74" s="99">
        <f t="shared" si="17"/>
        <v>0</v>
      </c>
      <c r="AM74" s="102"/>
      <c r="AN74" s="97">
        <f t="shared" si="28"/>
        <v>0</v>
      </c>
      <c r="AO74" s="97">
        <f t="shared" si="28"/>
        <v>0</v>
      </c>
      <c r="AP74" s="97">
        <f t="shared" si="28"/>
        <v>0</v>
      </c>
      <c r="AQ74" s="97">
        <f t="shared" si="28"/>
        <v>0</v>
      </c>
      <c r="AR74" s="97">
        <f t="shared" si="28"/>
        <v>0</v>
      </c>
      <c r="AS74" s="97">
        <f t="shared" si="27"/>
        <v>0</v>
      </c>
      <c r="AT74" s="97">
        <f t="shared" si="27"/>
        <v>0</v>
      </c>
      <c r="AU74" s="97">
        <f t="shared" si="27"/>
        <v>0</v>
      </c>
      <c r="AV74" s="97">
        <f t="shared" si="27"/>
        <v>0</v>
      </c>
      <c r="AW74" s="97">
        <f t="shared" si="27"/>
        <v>0</v>
      </c>
      <c r="AX74" s="99">
        <f t="shared" si="18"/>
        <v>0</v>
      </c>
      <c r="AY74" s="99"/>
      <c r="AZ74" s="100">
        <f t="shared" si="14"/>
        <v>0</v>
      </c>
      <c r="BA74" s="97">
        <f>IF(NOT(snowball2),0,IF(R73&lt;=0,0,IF($C74&lt;=SUM($AZ74:AZ74),0,IF(AO74+$C74-SUM($AZ74:AZ74)&gt;R73+AC74,R73+AC74-AO74,$C74-SUM($AZ74:AZ74)))))</f>
        <v>0</v>
      </c>
      <c r="BB74" s="97">
        <f>IF(NOT(snowball2),0,IF(S73&lt;=0,0,IF($C74&lt;=SUM($AZ74:BA74),0,IF(AP74+$C74-SUM($AZ74:BA74)&gt;S73+AD74,S73+AD74-AP74,$C74-SUM($AZ74:BA74)))))</f>
        <v>0</v>
      </c>
      <c r="BC74" s="97">
        <f>IF(NOT(snowball2),0,IF(T73&lt;=0,0,IF($C74&lt;=SUM($AZ74:BB74),0,IF(AQ74+$C74-SUM($AZ74:BB74)&gt;T73+AE74,T73+AE74-AQ74,$C74-SUM($AZ74:BB74)))))</f>
        <v>0</v>
      </c>
      <c r="BD74" s="97">
        <f>IF(NOT(snowball2),0,IF(U73&lt;=0,0,IF($C74&lt;=SUM($AZ74:BC74),0,IF(AR74+$C74-SUM($AZ74:BC74)&gt;U73+AF74,U73+AF74-AR74,$C74-SUM($AZ74:BC74)))))</f>
        <v>0</v>
      </c>
      <c r="BE74" s="97">
        <f>IF(NOT(snowball2),0,IF(V73&lt;=0,0,IF($C74&lt;=SUM($AZ74:BD74),0,IF(AS74+$C74-SUM($AZ74:BD74)&gt;V73+AG74,V73+AG74-AS74,$C74-SUM($AZ74:BD74)))))</f>
        <v>0</v>
      </c>
      <c r="BF74" s="97">
        <f>IF(NOT(snowball2),0,IF(W73&lt;=0,0,IF($C74&lt;=SUM($AZ74:BE74),0,IF(AT74+$C74-SUM($AZ74:BE74)&gt;W73+AH74,W73+AH74-AT74,$C74-SUM($AZ74:BE74)))))</f>
        <v>0</v>
      </c>
      <c r="BG74" s="97">
        <f>IF(NOT(snowball2),0,IF(X73&lt;=0,0,IF($C74&lt;=SUM($AZ74:BF74),0,IF(AU74+$C74-SUM($AZ74:BF74)&gt;X73+AI74,X73+AI74-AU74,$C74-SUM($AZ74:BF74)))))</f>
        <v>0</v>
      </c>
      <c r="BH74" s="97">
        <f>IF(NOT(snowball2),0,IF(Y73&lt;=0,0,IF($C74&lt;=SUM($AZ74:BG74),0,IF(AV74+$C74-SUM($AZ74:BG74)&gt;Y73+AJ74,Y73+AJ74-AV74,$C74-SUM($AZ74:BG74)))))</f>
        <v>0</v>
      </c>
      <c r="BI74" s="97">
        <f>IF(NOT(snowball2),0,IF(Z73&lt;=0,0,IF($C74&lt;=SUM($AZ74:BH74),0,IF(AW74+$C74-SUM($AZ74:BH74)&gt;Z73+AK74,Z73+AK74-AW74,$C74-SUM($AZ74:BH74)))))</f>
        <v>0</v>
      </c>
    </row>
    <row r="75" spans="1:61" ht="11.1" customHeight="1" x14ac:dyDescent="0.2">
      <c r="A75" s="93" t="str">
        <f t="shared" si="19"/>
        <v/>
      </c>
      <c r="B75" s="94" t="e">
        <f t="shared" si="15"/>
        <v>#N/A</v>
      </c>
      <c r="C75" s="95" t="str">
        <f t="shared" si="9"/>
        <v/>
      </c>
      <c r="D75" s="96"/>
      <c r="E75" s="97">
        <f t="shared" si="24"/>
        <v>0</v>
      </c>
      <c r="F75" s="97">
        <f t="shared" si="24"/>
        <v>0</v>
      </c>
      <c r="G75" s="97">
        <f t="shared" si="24"/>
        <v>0</v>
      </c>
      <c r="H75" s="97">
        <f t="shared" si="24"/>
        <v>0</v>
      </c>
      <c r="I75" s="97">
        <f t="shared" si="24"/>
        <v>0</v>
      </c>
      <c r="J75" s="97">
        <f t="shared" si="24"/>
        <v>0</v>
      </c>
      <c r="K75" s="97">
        <f t="shared" si="24"/>
        <v>0</v>
      </c>
      <c r="L75" s="97">
        <f t="shared" si="24"/>
        <v>0</v>
      </c>
      <c r="M75" s="97">
        <f t="shared" si="24"/>
        <v>0</v>
      </c>
      <c r="N75" s="97">
        <f t="shared" si="24"/>
        <v>0</v>
      </c>
      <c r="O75" s="98"/>
      <c r="P75" s="97">
        <f t="shared" si="16"/>
        <v>0</v>
      </c>
      <c r="Q75" s="97">
        <f t="shared" si="29"/>
        <v>0</v>
      </c>
      <c r="R75" s="97">
        <f t="shared" si="29"/>
        <v>0</v>
      </c>
      <c r="S75" s="97">
        <f t="shared" si="29"/>
        <v>0</v>
      </c>
      <c r="T75" s="97">
        <f t="shared" si="29"/>
        <v>0</v>
      </c>
      <c r="U75" s="97">
        <f t="shared" si="29"/>
        <v>0</v>
      </c>
      <c r="V75" s="97">
        <f t="shared" si="29"/>
        <v>0</v>
      </c>
      <c r="W75" s="97">
        <f t="shared" si="29"/>
        <v>0</v>
      </c>
      <c r="X75" s="97">
        <f t="shared" si="29"/>
        <v>0</v>
      </c>
      <c r="Y75" s="97">
        <f t="shared" si="29"/>
        <v>0</v>
      </c>
      <c r="Z75" s="97">
        <f t="shared" si="29"/>
        <v>0</v>
      </c>
      <c r="AA75" s="101"/>
      <c r="AB75" s="97">
        <f t="shared" si="26"/>
        <v>0</v>
      </c>
      <c r="AC75" s="97">
        <f t="shared" si="26"/>
        <v>0</v>
      </c>
      <c r="AD75" s="97">
        <f t="shared" si="26"/>
        <v>0</v>
      </c>
      <c r="AE75" s="97">
        <f t="shared" si="26"/>
        <v>0</v>
      </c>
      <c r="AF75" s="97">
        <f t="shared" si="26"/>
        <v>0</v>
      </c>
      <c r="AG75" s="97">
        <f t="shared" si="26"/>
        <v>0</v>
      </c>
      <c r="AH75" s="97">
        <f t="shared" si="26"/>
        <v>0</v>
      </c>
      <c r="AI75" s="97">
        <f t="shared" si="26"/>
        <v>0</v>
      </c>
      <c r="AJ75" s="97">
        <f t="shared" si="26"/>
        <v>0</v>
      </c>
      <c r="AK75" s="97">
        <f t="shared" si="26"/>
        <v>0</v>
      </c>
      <c r="AL75" s="99">
        <f t="shared" si="17"/>
        <v>0</v>
      </c>
      <c r="AM75" s="102"/>
      <c r="AN75" s="97">
        <f t="shared" si="28"/>
        <v>0</v>
      </c>
      <c r="AO75" s="97">
        <f t="shared" si="28"/>
        <v>0</v>
      </c>
      <c r="AP75" s="97">
        <f t="shared" si="28"/>
        <v>0</v>
      </c>
      <c r="AQ75" s="97">
        <f t="shared" si="28"/>
        <v>0</v>
      </c>
      <c r="AR75" s="97">
        <f t="shared" si="28"/>
        <v>0</v>
      </c>
      <c r="AS75" s="97">
        <f t="shared" si="27"/>
        <v>0</v>
      </c>
      <c r="AT75" s="97">
        <f t="shared" si="27"/>
        <v>0</v>
      </c>
      <c r="AU75" s="97">
        <f t="shared" si="27"/>
        <v>0</v>
      </c>
      <c r="AV75" s="97">
        <f t="shared" si="27"/>
        <v>0</v>
      </c>
      <c r="AW75" s="97">
        <f t="shared" si="27"/>
        <v>0</v>
      </c>
      <c r="AX75" s="99">
        <f t="shared" si="18"/>
        <v>0</v>
      </c>
      <c r="AY75" s="99"/>
      <c r="AZ75" s="100">
        <f t="shared" si="14"/>
        <v>0</v>
      </c>
      <c r="BA75" s="97">
        <f>IF(NOT(snowball2),0,IF(R74&lt;=0,0,IF($C75&lt;=SUM($AZ75:AZ75),0,IF(AO75+$C75-SUM($AZ75:AZ75)&gt;R74+AC75,R74+AC75-AO75,$C75-SUM($AZ75:AZ75)))))</f>
        <v>0</v>
      </c>
      <c r="BB75" s="97">
        <f>IF(NOT(snowball2),0,IF(S74&lt;=0,0,IF($C75&lt;=SUM($AZ75:BA75),0,IF(AP75+$C75-SUM($AZ75:BA75)&gt;S74+AD75,S74+AD75-AP75,$C75-SUM($AZ75:BA75)))))</f>
        <v>0</v>
      </c>
      <c r="BC75" s="97">
        <f>IF(NOT(snowball2),0,IF(T74&lt;=0,0,IF($C75&lt;=SUM($AZ75:BB75),0,IF(AQ75+$C75-SUM($AZ75:BB75)&gt;T74+AE75,T74+AE75-AQ75,$C75-SUM($AZ75:BB75)))))</f>
        <v>0</v>
      </c>
      <c r="BD75" s="97">
        <f>IF(NOT(snowball2),0,IF(U74&lt;=0,0,IF($C75&lt;=SUM($AZ75:BC75),0,IF(AR75+$C75-SUM($AZ75:BC75)&gt;U74+AF75,U74+AF75-AR75,$C75-SUM($AZ75:BC75)))))</f>
        <v>0</v>
      </c>
      <c r="BE75" s="97">
        <f>IF(NOT(snowball2),0,IF(V74&lt;=0,0,IF($C75&lt;=SUM($AZ75:BD75),0,IF(AS75+$C75-SUM($AZ75:BD75)&gt;V74+AG75,V74+AG75-AS75,$C75-SUM($AZ75:BD75)))))</f>
        <v>0</v>
      </c>
      <c r="BF75" s="97">
        <f>IF(NOT(snowball2),0,IF(W74&lt;=0,0,IF($C75&lt;=SUM($AZ75:BE75),0,IF(AT75+$C75-SUM($AZ75:BE75)&gt;W74+AH75,W74+AH75-AT75,$C75-SUM($AZ75:BE75)))))</f>
        <v>0</v>
      </c>
      <c r="BG75" s="97">
        <f>IF(NOT(snowball2),0,IF(X74&lt;=0,0,IF($C75&lt;=SUM($AZ75:BF75),0,IF(AU75+$C75-SUM($AZ75:BF75)&gt;X74+AI75,X74+AI75-AU75,$C75-SUM($AZ75:BF75)))))</f>
        <v>0</v>
      </c>
      <c r="BH75" s="97">
        <f>IF(NOT(snowball2),0,IF(Y74&lt;=0,0,IF($C75&lt;=SUM($AZ75:BG75),0,IF(AV75+$C75-SUM($AZ75:BG75)&gt;Y74+AJ75,Y74+AJ75-AV75,$C75-SUM($AZ75:BG75)))))</f>
        <v>0</v>
      </c>
      <c r="BI75" s="97">
        <f>IF(NOT(snowball2),0,IF(Z74&lt;=0,0,IF($C75&lt;=SUM($AZ75:BH75),0,IF(AW75+$C75-SUM($AZ75:BH75)&gt;Z74+AK75,Z74+AK75-AW75,$C75-SUM($AZ75:BH75)))))</f>
        <v>0</v>
      </c>
    </row>
    <row r="76" spans="1:61" ht="11.1" customHeight="1" x14ac:dyDescent="0.2">
      <c r="A76" s="93" t="str">
        <f t="shared" si="19"/>
        <v/>
      </c>
      <c r="B76" s="94" t="e">
        <f t="shared" si="15"/>
        <v>#N/A</v>
      </c>
      <c r="C76" s="95" t="str">
        <f t="shared" si="9"/>
        <v/>
      </c>
      <c r="D76" s="96"/>
      <c r="E76" s="97">
        <f t="shared" si="24"/>
        <v>0</v>
      </c>
      <c r="F76" s="97">
        <f t="shared" si="24"/>
        <v>0</v>
      </c>
      <c r="G76" s="97">
        <f t="shared" si="24"/>
        <v>0</v>
      </c>
      <c r="H76" s="97">
        <f t="shared" si="24"/>
        <v>0</v>
      </c>
      <c r="I76" s="97">
        <f t="shared" si="24"/>
        <v>0</v>
      </c>
      <c r="J76" s="97">
        <f t="shared" si="24"/>
        <v>0</v>
      </c>
      <c r="K76" s="97">
        <f t="shared" si="24"/>
        <v>0</v>
      </c>
      <c r="L76" s="97">
        <f t="shared" si="24"/>
        <v>0</v>
      </c>
      <c r="M76" s="97">
        <f t="shared" si="24"/>
        <v>0</v>
      </c>
      <c r="N76" s="97">
        <f t="shared" si="24"/>
        <v>0</v>
      </c>
      <c r="O76" s="98"/>
      <c r="P76" s="97">
        <f t="shared" si="16"/>
        <v>0</v>
      </c>
      <c r="Q76" s="97">
        <f t="shared" si="29"/>
        <v>0</v>
      </c>
      <c r="R76" s="97">
        <f t="shared" si="29"/>
        <v>0</v>
      </c>
      <c r="S76" s="97">
        <f t="shared" si="29"/>
        <v>0</v>
      </c>
      <c r="T76" s="97">
        <f t="shared" si="29"/>
        <v>0</v>
      </c>
      <c r="U76" s="97">
        <f t="shared" si="29"/>
        <v>0</v>
      </c>
      <c r="V76" s="97">
        <f t="shared" si="29"/>
        <v>0</v>
      </c>
      <c r="W76" s="97">
        <f t="shared" si="29"/>
        <v>0</v>
      </c>
      <c r="X76" s="97">
        <f t="shared" si="29"/>
        <v>0</v>
      </c>
      <c r="Y76" s="97">
        <f t="shared" si="29"/>
        <v>0</v>
      </c>
      <c r="Z76" s="97">
        <f t="shared" si="29"/>
        <v>0</v>
      </c>
      <c r="AA76" s="101"/>
      <c r="AB76" s="97">
        <f t="shared" si="26"/>
        <v>0</v>
      </c>
      <c r="AC76" s="97">
        <f t="shared" si="26"/>
        <v>0</v>
      </c>
      <c r="AD76" s="97">
        <f t="shared" si="26"/>
        <v>0</v>
      </c>
      <c r="AE76" s="97">
        <f t="shared" si="26"/>
        <v>0</v>
      </c>
      <c r="AF76" s="97">
        <f t="shared" si="26"/>
        <v>0</v>
      </c>
      <c r="AG76" s="97">
        <f t="shared" si="26"/>
        <v>0</v>
      </c>
      <c r="AH76" s="97">
        <f t="shared" si="26"/>
        <v>0</v>
      </c>
      <c r="AI76" s="97">
        <f t="shared" si="26"/>
        <v>0</v>
      </c>
      <c r="AJ76" s="97">
        <f t="shared" si="26"/>
        <v>0</v>
      </c>
      <c r="AK76" s="97">
        <f t="shared" si="26"/>
        <v>0</v>
      </c>
      <c r="AL76" s="99">
        <f t="shared" si="17"/>
        <v>0</v>
      </c>
      <c r="AM76" s="102"/>
      <c r="AN76" s="97">
        <f t="shared" si="28"/>
        <v>0</v>
      </c>
      <c r="AO76" s="97">
        <f t="shared" si="28"/>
        <v>0</v>
      </c>
      <c r="AP76" s="97">
        <f t="shared" si="28"/>
        <v>0</v>
      </c>
      <c r="AQ76" s="97">
        <f t="shared" si="28"/>
        <v>0</v>
      </c>
      <c r="AR76" s="97">
        <f t="shared" si="28"/>
        <v>0</v>
      </c>
      <c r="AS76" s="97">
        <f t="shared" si="27"/>
        <v>0</v>
      </c>
      <c r="AT76" s="97">
        <f t="shared" si="27"/>
        <v>0</v>
      </c>
      <c r="AU76" s="97">
        <f t="shared" si="27"/>
        <v>0</v>
      </c>
      <c r="AV76" s="97">
        <f t="shared" si="27"/>
        <v>0</v>
      </c>
      <c r="AW76" s="97">
        <f t="shared" si="27"/>
        <v>0</v>
      </c>
      <c r="AX76" s="99">
        <f t="shared" si="18"/>
        <v>0</v>
      </c>
      <c r="AY76" s="99"/>
      <c r="AZ76" s="100">
        <f t="shared" si="14"/>
        <v>0</v>
      </c>
      <c r="BA76" s="97">
        <f>IF(NOT(snowball2),0,IF(R75&lt;=0,0,IF($C76&lt;=SUM($AZ76:AZ76),0,IF(AO76+$C76-SUM($AZ76:AZ76)&gt;R75+AC76,R75+AC76-AO76,$C76-SUM($AZ76:AZ76)))))</f>
        <v>0</v>
      </c>
      <c r="BB76" s="97">
        <f>IF(NOT(snowball2),0,IF(S75&lt;=0,0,IF($C76&lt;=SUM($AZ76:BA76),0,IF(AP76+$C76-SUM($AZ76:BA76)&gt;S75+AD76,S75+AD76-AP76,$C76-SUM($AZ76:BA76)))))</f>
        <v>0</v>
      </c>
      <c r="BC76" s="97">
        <f>IF(NOT(snowball2),0,IF(T75&lt;=0,0,IF($C76&lt;=SUM($AZ76:BB76),0,IF(AQ76+$C76-SUM($AZ76:BB76)&gt;T75+AE76,T75+AE76-AQ76,$C76-SUM($AZ76:BB76)))))</f>
        <v>0</v>
      </c>
      <c r="BD76" s="97">
        <f>IF(NOT(snowball2),0,IF(U75&lt;=0,0,IF($C76&lt;=SUM($AZ76:BC76),0,IF(AR76+$C76-SUM($AZ76:BC76)&gt;U75+AF76,U75+AF76-AR76,$C76-SUM($AZ76:BC76)))))</f>
        <v>0</v>
      </c>
      <c r="BE76" s="97">
        <f>IF(NOT(snowball2),0,IF(V75&lt;=0,0,IF($C76&lt;=SUM($AZ76:BD76),0,IF(AS76+$C76-SUM($AZ76:BD76)&gt;V75+AG76,V75+AG76-AS76,$C76-SUM($AZ76:BD76)))))</f>
        <v>0</v>
      </c>
      <c r="BF76" s="97">
        <f>IF(NOT(snowball2),0,IF(W75&lt;=0,0,IF($C76&lt;=SUM($AZ76:BE76),0,IF(AT76+$C76-SUM($AZ76:BE76)&gt;W75+AH76,W75+AH76-AT76,$C76-SUM($AZ76:BE76)))))</f>
        <v>0</v>
      </c>
      <c r="BG76" s="97">
        <f>IF(NOT(snowball2),0,IF(X75&lt;=0,0,IF($C76&lt;=SUM($AZ76:BF76),0,IF(AU76+$C76-SUM($AZ76:BF76)&gt;X75+AI76,X75+AI76-AU76,$C76-SUM($AZ76:BF76)))))</f>
        <v>0</v>
      </c>
      <c r="BH76" s="97">
        <f>IF(NOT(snowball2),0,IF(Y75&lt;=0,0,IF($C76&lt;=SUM($AZ76:BG76),0,IF(AV76+$C76-SUM($AZ76:BG76)&gt;Y75+AJ76,Y75+AJ76-AV76,$C76-SUM($AZ76:BG76)))))</f>
        <v>0</v>
      </c>
      <c r="BI76" s="97">
        <f>IF(NOT(snowball2),0,IF(Z75&lt;=0,0,IF($C76&lt;=SUM($AZ76:BH76),0,IF(AW76+$C76-SUM($AZ76:BH76)&gt;Z75+AK76,Z75+AK76-AW76,$C76-SUM($AZ76:BH76)))))</f>
        <v>0</v>
      </c>
    </row>
    <row r="77" spans="1:61" ht="11.1" customHeight="1" x14ac:dyDescent="0.2">
      <c r="A77" s="93" t="str">
        <f t="shared" si="19"/>
        <v/>
      </c>
      <c r="B77" s="94" t="e">
        <f t="shared" si="15"/>
        <v>#N/A</v>
      </c>
      <c r="C77" s="95" t="str">
        <f t="shared" si="9"/>
        <v/>
      </c>
      <c r="D77" s="96"/>
      <c r="E77" s="97">
        <f t="shared" si="24"/>
        <v>0</v>
      </c>
      <c r="F77" s="97">
        <f t="shared" si="24"/>
        <v>0</v>
      </c>
      <c r="G77" s="97">
        <f t="shared" si="24"/>
        <v>0</v>
      </c>
      <c r="H77" s="97">
        <f t="shared" si="24"/>
        <v>0</v>
      </c>
      <c r="I77" s="97">
        <f t="shared" si="24"/>
        <v>0</v>
      </c>
      <c r="J77" s="97">
        <f t="shared" si="24"/>
        <v>0</v>
      </c>
      <c r="K77" s="97">
        <f t="shared" si="24"/>
        <v>0</v>
      </c>
      <c r="L77" s="97">
        <f t="shared" si="24"/>
        <v>0</v>
      </c>
      <c r="M77" s="97">
        <f t="shared" si="24"/>
        <v>0</v>
      </c>
      <c r="N77" s="97">
        <f t="shared" si="24"/>
        <v>0</v>
      </c>
      <c r="O77" s="98"/>
      <c r="P77" s="97">
        <f t="shared" si="16"/>
        <v>0</v>
      </c>
      <c r="Q77" s="97">
        <f t="shared" si="29"/>
        <v>0</v>
      </c>
      <c r="R77" s="97">
        <f t="shared" si="29"/>
        <v>0</v>
      </c>
      <c r="S77" s="97">
        <f t="shared" si="29"/>
        <v>0</v>
      </c>
      <c r="T77" s="97">
        <f t="shared" si="29"/>
        <v>0</v>
      </c>
      <c r="U77" s="97">
        <f t="shared" si="29"/>
        <v>0</v>
      </c>
      <c r="V77" s="97">
        <f t="shared" si="29"/>
        <v>0</v>
      </c>
      <c r="W77" s="97">
        <f t="shared" si="29"/>
        <v>0</v>
      </c>
      <c r="X77" s="97">
        <f t="shared" si="29"/>
        <v>0</v>
      </c>
      <c r="Y77" s="97">
        <f t="shared" si="29"/>
        <v>0</v>
      </c>
      <c r="Z77" s="97">
        <f t="shared" si="29"/>
        <v>0</v>
      </c>
      <c r="AA77" s="101"/>
      <c r="AB77" s="97">
        <f t="shared" si="26"/>
        <v>0</v>
      </c>
      <c r="AC77" s="97">
        <f t="shared" si="26"/>
        <v>0</v>
      </c>
      <c r="AD77" s="97">
        <f t="shared" si="26"/>
        <v>0</v>
      </c>
      <c r="AE77" s="97">
        <f t="shared" si="26"/>
        <v>0</v>
      </c>
      <c r="AF77" s="97">
        <f t="shared" si="26"/>
        <v>0</v>
      </c>
      <c r="AG77" s="97">
        <f t="shared" si="26"/>
        <v>0</v>
      </c>
      <c r="AH77" s="97">
        <f t="shared" si="26"/>
        <v>0</v>
      </c>
      <c r="AI77" s="97">
        <f t="shared" si="26"/>
        <v>0</v>
      </c>
      <c r="AJ77" s="97">
        <f t="shared" si="26"/>
        <v>0</v>
      </c>
      <c r="AK77" s="97">
        <f t="shared" si="26"/>
        <v>0</v>
      </c>
      <c r="AL77" s="99">
        <f t="shared" si="17"/>
        <v>0</v>
      </c>
      <c r="AM77" s="102"/>
      <c r="AN77" s="97">
        <f t="shared" si="28"/>
        <v>0</v>
      </c>
      <c r="AO77" s="97">
        <f t="shared" si="28"/>
        <v>0</v>
      </c>
      <c r="AP77" s="97">
        <f t="shared" si="28"/>
        <v>0</v>
      </c>
      <c r="AQ77" s="97">
        <f t="shared" si="28"/>
        <v>0</v>
      </c>
      <c r="AR77" s="97">
        <f t="shared" si="28"/>
        <v>0</v>
      </c>
      <c r="AS77" s="97">
        <f t="shared" si="27"/>
        <v>0</v>
      </c>
      <c r="AT77" s="97">
        <f t="shared" si="27"/>
        <v>0</v>
      </c>
      <c r="AU77" s="97">
        <f t="shared" si="27"/>
        <v>0</v>
      </c>
      <c r="AV77" s="97">
        <f t="shared" si="27"/>
        <v>0</v>
      </c>
      <c r="AW77" s="97">
        <f t="shared" si="27"/>
        <v>0</v>
      </c>
      <c r="AX77" s="99">
        <f t="shared" si="18"/>
        <v>0</v>
      </c>
      <c r="AY77" s="99"/>
      <c r="AZ77" s="100">
        <f t="shared" si="14"/>
        <v>0</v>
      </c>
      <c r="BA77" s="97">
        <f>IF(NOT(snowball2),0,IF(R76&lt;=0,0,IF($C77&lt;=SUM($AZ77:AZ77),0,IF(AO77+$C77-SUM($AZ77:AZ77)&gt;R76+AC77,R76+AC77-AO77,$C77-SUM($AZ77:AZ77)))))</f>
        <v>0</v>
      </c>
      <c r="BB77" s="97">
        <f>IF(NOT(snowball2),0,IF(S76&lt;=0,0,IF($C77&lt;=SUM($AZ77:BA77),0,IF(AP77+$C77-SUM($AZ77:BA77)&gt;S76+AD77,S76+AD77-AP77,$C77-SUM($AZ77:BA77)))))</f>
        <v>0</v>
      </c>
      <c r="BC77" s="97">
        <f>IF(NOT(snowball2),0,IF(T76&lt;=0,0,IF($C77&lt;=SUM($AZ77:BB77),0,IF(AQ77+$C77-SUM($AZ77:BB77)&gt;T76+AE77,T76+AE77-AQ77,$C77-SUM($AZ77:BB77)))))</f>
        <v>0</v>
      </c>
      <c r="BD77" s="97">
        <f>IF(NOT(snowball2),0,IF(U76&lt;=0,0,IF($C77&lt;=SUM($AZ77:BC77),0,IF(AR77+$C77-SUM($AZ77:BC77)&gt;U76+AF77,U76+AF77-AR77,$C77-SUM($AZ77:BC77)))))</f>
        <v>0</v>
      </c>
      <c r="BE77" s="97">
        <f>IF(NOT(snowball2),0,IF(V76&lt;=0,0,IF($C77&lt;=SUM($AZ77:BD77),0,IF(AS77+$C77-SUM($AZ77:BD77)&gt;V76+AG77,V76+AG77-AS77,$C77-SUM($AZ77:BD77)))))</f>
        <v>0</v>
      </c>
      <c r="BF77" s="97">
        <f>IF(NOT(snowball2),0,IF(W76&lt;=0,0,IF($C77&lt;=SUM($AZ77:BE77),0,IF(AT77+$C77-SUM($AZ77:BE77)&gt;W76+AH77,W76+AH77-AT77,$C77-SUM($AZ77:BE77)))))</f>
        <v>0</v>
      </c>
      <c r="BG77" s="97">
        <f>IF(NOT(snowball2),0,IF(X76&lt;=0,0,IF($C77&lt;=SUM($AZ77:BF77),0,IF(AU77+$C77-SUM($AZ77:BF77)&gt;X76+AI77,X76+AI77-AU77,$C77-SUM($AZ77:BF77)))))</f>
        <v>0</v>
      </c>
      <c r="BH77" s="97">
        <f>IF(NOT(snowball2),0,IF(Y76&lt;=0,0,IF($C77&lt;=SUM($AZ77:BG77),0,IF(AV77+$C77-SUM($AZ77:BG77)&gt;Y76+AJ77,Y76+AJ77-AV77,$C77-SUM($AZ77:BG77)))))</f>
        <v>0</v>
      </c>
      <c r="BI77" s="97">
        <f>IF(NOT(snowball2),0,IF(Z76&lt;=0,0,IF($C77&lt;=SUM($AZ77:BH77),0,IF(AW77+$C77-SUM($AZ77:BH77)&gt;Z76+AK77,Z76+AK77-AW77,$C77-SUM($AZ77:BH77)))))</f>
        <v>0</v>
      </c>
    </row>
    <row r="78" spans="1:61" ht="11.1" customHeight="1" x14ac:dyDescent="0.2">
      <c r="A78" s="93" t="str">
        <f t="shared" si="19"/>
        <v/>
      </c>
      <c r="B78" s="94" t="e">
        <f t="shared" si="15"/>
        <v>#N/A</v>
      </c>
      <c r="C78" s="95" t="str">
        <f t="shared" si="9"/>
        <v/>
      </c>
      <c r="D78" s="96"/>
      <c r="E78" s="97">
        <f t="shared" si="24"/>
        <v>0</v>
      </c>
      <c r="F78" s="97">
        <f t="shared" si="24"/>
        <v>0</v>
      </c>
      <c r="G78" s="97">
        <f t="shared" si="24"/>
        <v>0</v>
      </c>
      <c r="H78" s="97">
        <f t="shared" si="24"/>
        <v>0</v>
      </c>
      <c r="I78" s="97">
        <f t="shared" si="24"/>
        <v>0</v>
      </c>
      <c r="J78" s="97">
        <f t="shared" si="24"/>
        <v>0</v>
      </c>
      <c r="K78" s="97">
        <f t="shared" si="24"/>
        <v>0</v>
      </c>
      <c r="L78" s="97">
        <f t="shared" si="24"/>
        <v>0</v>
      </c>
      <c r="M78" s="97">
        <f t="shared" si="24"/>
        <v>0</v>
      </c>
      <c r="N78" s="97">
        <f t="shared" si="24"/>
        <v>0</v>
      </c>
      <c r="O78" s="98"/>
      <c r="P78" s="97">
        <f t="shared" si="16"/>
        <v>0</v>
      </c>
      <c r="Q78" s="97">
        <f t="shared" si="29"/>
        <v>0</v>
      </c>
      <c r="R78" s="97">
        <f t="shared" si="29"/>
        <v>0</v>
      </c>
      <c r="S78" s="97">
        <f t="shared" si="29"/>
        <v>0</v>
      </c>
      <c r="T78" s="97">
        <f t="shared" si="29"/>
        <v>0</v>
      </c>
      <c r="U78" s="97">
        <f t="shared" si="29"/>
        <v>0</v>
      </c>
      <c r="V78" s="97">
        <f t="shared" si="29"/>
        <v>0</v>
      </c>
      <c r="W78" s="97">
        <f t="shared" si="29"/>
        <v>0</v>
      </c>
      <c r="X78" s="97">
        <f t="shared" si="29"/>
        <v>0</v>
      </c>
      <c r="Y78" s="97">
        <f t="shared" si="29"/>
        <v>0</v>
      </c>
      <c r="Z78" s="97">
        <f t="shared" si="29"/>
        <v>0</v>
      </c>
      <c r="AA78" s="101"/>
      <c r="AB78" s="97">
        <f t="shared" si="26"/>
        <v>0</v>
      </c>
      <c r="AC78" s="97">
        <f t="shared" si="26"/>
        <v>0</v>
      </c>
      <c r="AD78" s="97">
        <f t="shared" si="26"/>
        <v>0</v>
      </c>
      <c r="AE78" s="97">
        <f t="shared" si="26"/>
        <v>0</v>
      </c>
      <c r="AF78" s="97">
        <f t="shared" si="26"/>
        <v>0</v>
      </c>
      <c r="AG78" s="97">
        <f t="shared" si="26"/>
        <v>0</v>
      </c>
      <c r="AH78" s="97">
        <f t="shared" si="26"/>
        <v>0</v>
      </c>
      <c r="AI78" s="97">
        <f t="shared" si="26"/>
        <v>0</v>
      </c>
      <c r="AJ78" s="97">
        <f t="shared" si="26"/>
        <v>0</v>
      </c>
      <c r="AK78" s="97">
        <f t="shared" si="26"/>
        <v>0</v>
      </c>
      <c r="AL78" s="99">
        <f t="shared" si="17"/>
        <v>0</v>
      </c>
      <c r="AM78" s="102"/>
      <c r="AN78" s="97">
        <f t="shared" si="28"/>
        <v>0</v>
      </c>
      <c r="AO78" s="97">
        <f t="shared" si="28"/>
        <v>0</v>
      </c>
      <c r="AP78" s="97">
        <f t="shared" si="28"/>
        <v>0</v>
      </c>
      <c r="AQ78" s="97">
        <f t="shared" si="28"/>
        <v>0</v>
      </c>
      <c r="AR78" s="97">
        <f t="shared" si="28"/>
        <v>0</v>
      </c>
      <c r="AS78" s="97">
        <f t="shared" si="27"/>
        <v>0</v>
      </c>
      <c r="AT78" s="97">
        <f t="shared" si="27"/>
        <v>0</v>
      </c>
      <c r="AU78" s="97">
        <f t="shared" si="27"/>
        <v>0</v>
      </c>
      <c r="AV78" s="97">
        <f t="shared" si="27"/>
        <v>0</v>
      </c>
      <c r="AW78" s="97">
        <f t="shared" si="27"/>
        <v>0</v>
      </c>
      <c r="AX78" s="99">
        <f t="shared" si="18"/>
        <v>0</v>
      </c>
      <c r="AY78" s="99"/>
      <c r="AZ78" s="100">
        <f t="shared" si="14"/>
        <v>0</v>
      </c>
      <c r="BA78" s="97">
        <f>IF(NOT(snowball2),0,IF(R77&lt;=0,0,IF($C78&lt;=SUM($AZ78:AZ78),0,IF(AO78+$C78-SUM($AZ78:AZ78)&gt;R77+AC78,R77+AC78-AO78,$C78-SUM($AZ78:AZ78)))))</f>
        <v>0</v>
      </c>
      <c r="BB78" s="97">
        <f>IF(NOT(snowball2),0,IF(S77&lt;=0,0,IF($C78&lt;=SUM($AZ78:BA78),0,IF(AP78+$C78-SUM($AZ78:BA78)&gt;S77+AD78,S77+AD78-AP78,$C78-SUM($AZ78:BA78)))))</f>
        <v>0</v>
      </c>
      <c r="BC78" s="97">
        <f>IF(NOT(snowball2),0,IF(T77&lt;=0,0,IF($C78&lt;=SUM($AZ78:BB78),0,IF(AQ78+$C78-SUM($AZ78:BB78)&gt;T77+AE78,T77+AE78-AQ78,$C78-SUM($AZ78:BB78)))))</f>
        <v>0</v>
      </c>
      <c r="BD78" s="97">
        <f>IF(NOT(snowball2),0,IF(U77&lt;=0,0,IF($C78&lt;=SUM($AZ78:BC78),0,IF(AR78+$C78-SUM($AZ78:BC78)&gt;U77+AF78,U77+AF78-AR78,$C78-SUM($AZ78:BC78)))))</f>
        <v>0</v>
      </c>
      <c r="BE78" s="97">
        <f>IF(NOT(snowball2),0,IF(V77&lt;=0,0,IF($C78&lt;=SUM($AZ78:BD78),0,IF(AS78+$C78-SUM($AZ78:BD78)&gt;V77+AG78,V77+AG78-AS78,$C78-SUM($AZ78:BD78)))))</f>
        <v>0</v>
      </c>
      <c r="BF78" s="97">
        <f>IF(NOT(snowball2),0,IF(W77&lt;=0,0,IF($C78&lt;=SUM($AZ78:BE78),0,IF(AT78+$C78-SUM($AZ78:BE78)&gt;W77+AH78,W77+AH78-AT78,$C78-SUM($AZ78:BE78)))))</f>
        <v>0</v>
      </c>
      <c r="BG78" s="97">
        <f>IF(NOT(snowball2),0,IF(X77&lt;=0,0,IF($C78&lt;=SUM($AZ78:BF78),0,IF(AU78+$C78-SUM($AZ78:BF78)&gt;X77+AI78,X77+AI78-AU78,$C78-SUM($AZ78:BF78)))))</f>
        <v>0</v>
      </c>
      <c r="BH78" s="97">
        <f>IF(NOT(snowball2),0,IF(Y77&lt;=0,0,IF($C78&lt;=SUM($AZ78:BG78),0,IF(AV78+$C78-SUM($AZ78:BG78)&gt;Y77+AJ78,Y77+AJ78-AV78,$C78-SUM($AZ78:BG78)))))</f>
        <v>0</v>
      </c>
      <c r="BI78" s="97">
        <f>IF(NOT(snowball2),0,IF(Z77&lt;=0,0,IF($C78&lt;=SUM($AZ78:BH78),0,IF(AW78+$C78-SUM($AZ78:BH78)&gt;Z77+AK78,Z77+AK78-AW78,$C78-SUM($AZ78:BH78)))))</f>
        <v>0</v>
      </c>
    </row>
    <row r="79" spans="1:61" ht="11.1" customHeight="1" x14ac:dyDescent="0.2">
      <c r="A79" s="93" t="str">
        <f t="shared" si="19"/>
        <v/>
      </c>
      <c r="B79" s="94" t="e">
        <f t="shared" si="15"/>
        <v>#N/A</v>
      </c>
      <c r="C79" s="95" t="str">
        <f t="shared" si="9"/>
        <v/>
      </c>
      <c r="D79" s="96"/>
      <c r="E79" s="97">
        <f t="shared" si="24"/>
        <v>0</v>
      </c>
      <c r="F79" s="97">
        <f t="shared" si="24"/>
        <v>0</v>
      </c>
      <c r="G79" s="97">
        <f t="shared" si="24"/>
        <v>0</v>
      </c>
      <c r="H79" s="97">
        <f t="shared" si="24"/>
        <v>0</v>
      </c>
      <c r="I79" s="97">
        <f t="shared" si="24"/>
        <v>0</v>
      </c>
      <c r="J79" s="97">
        <f t="shared" si="24"/>
        <v>0</v>
      </c>
      <c r="K79" s="97">
        <f t="shared" si="24"/>
        <v>0</v>
      </c>
      <c r="L79" s="97">
        <f t="shared" si="24"/>
        <v>0</v>
      </c>
      <c r="M79" s="97">
        <f t="shared" si="24"/>
        <v>0</v>
      </c>
      <c r="N79" s="97">
        <f t="shared" si="24"/>
        <v>0</v>
      </c>
      <c r="O79" s="98"/>
      <c r="P79" s="97">
        <f t="shared" si="16"/>
        <v>0</v>
      </c>
      <c r="Q79" s="97">
        <f t="shared" si="29"/>
        <v>0</v>
      </c>
      <c r="R79" s="97">
        <f t="shared" si="29"/>
        <v>0</v>
      </c>
      <c r="S79" s="97">
        <f t="shared" si="29"/>
        <v>0</v>
      </c>
      <c r="T79" s="97">
        <f t="shared" si="29"/>
        <v>0</v>
      </c>
      <c r="U79" s="97">
        <f t="shared" si="29"/>
        <v>0</v>
      </c>
      <c r="V79" s="97">
        <f t="shared" si="29"/>
        <v>0</v>
      </c>
      <c r="W79" s="97">
        <f t="shared" si="29"/>
        <v>0</v>
      </c>
      <c r="X79" s="97">
        <f t="shared" si="29"/>
        <v>0</v>
      </c>
      <c r="Y79" s="97">
        <f t="shared" si="29"/>
        <v>0</v>
      </c>
      <c r="Z79" s="97">
        <f t="shared" si="29"/>
        <v>0</v>
      </c>
      <c r="AA79" s="101"/>
      <c r="AB79" s="97">
        <f t="shared" si="26"/>
        <v>0</v>
      </c>
      <c r="AC79" s="97">
        <f t="shared" si="26"/>
        <v>0</v>
      </c>
      <c r="AD79" s="97">
        <f t="shared" si="26"/>
        <v>0</v>
      </c>
      <c r="AE79" s="97">
        <f t="shared" si="26"/>
        <v>0</v>
      </c>
      <c r="AF79" s="97">
        <f t="shared" si="26"/>
        <v>0</v>
      </c>
      <c r="AG79" s="97">
        <f t="shared" si="26"/>
        <v>0</v>
      </c>
      <c r="AH79" s="97">
        <f t="shared" si="26"/>
        <v>0</v>
      </c>
      <c r="AI79" s="97">
        <f t="shared" si="26"/>
        <v>0</v>
      </c>
      <c r="AJ79" s="97">
        <f t="shared" si="26"/>
        <v>0</v>
      </c>
      <c r="AK79" s="97">
        <f t="shared" si="26"/>
        <v>0</v>
      </c>
      <c r="AL79" s="99">
        <f t="shared" si="17"/>
        <v>0</v>
      </c>
      <c r="AM79" s="102"/>
      <c r="AN79" s="97">
        <f t="shared" si="28"/>
        <v>0</v>
      </c>
      <c r="AO79" s="97">
        <f t="shared" si="28"/>
        <v>0</v>
      </c>
      <c r="AP79" s="97">
        <f t="shared" si="28"/>
        <v>0</v>
      </c>
      <c r="AQ79" s="97">
        <f t="shared" si="28"/>
        <v>0</v>
      </c>
      <c r="AR79" s="97">
        <f t="shared" si="28"/>
        <v>0</v>
      </c>
      <c r="AS79" s="97">
        <f t="shared" si="27"/>
        <v>0</v>
      </c>
      <c r="AT79" s="97">
        <f t="shared" si="27"/>
        <v>0</v>
      </c>
      <c r="AU79" s="97">
        <f t="shared" si="27"/>
        <v>0</v>
      </c>
      <c r="AV79" s="97">
        <f t="shared" si="27"/>
        <v>0</v>
      </c>
      <c r="AW79" s="97">
        <f t="shared" si="27"/>
        <v>0</v>
      </c>
      <c r="AX79" s="99">
        <f t="shared" si="18"/>
        <v>0</v>
      </c>
      <c r="AY79" s="99"/>
      <c r="AZ79" s="100">
        <f t="shared" si="14"/>
        <v>0</v>
      </c>
      <c r="BA79" s="97">
        <f>IF(NOT(snowball2),0,IF(R78&lt;=0,0,IF($C79&lt;=SUM($AZ79:AZ79),0,IF(AO79+$C79-SUM($AZ79:AZ79)&gt;R78+AC79,R78+AC79-AO79,$C79-SUM($AZ79:AZ79)))))</f>
        <v>0</v>
      </c>
      <c r="BB79" s="97">
        <f>IF(NOT(snowball2),0,IF(S78&lt;=0,0,IF($C79&lt;=SUM($AZ79:BA79),0,IF(AP79+$C79-SUM($AZ79:BA79)&gt;S78+AD79,S78+AD79-AP79,$C79-SUM($AZ79:BA79)))))</f>
        <v>0</v>
      </c>
      <c r="BC79" s="97">
        <f>IF(NOT(snowball2),0,IF(T78&lt;=0,0,IF($C79&lt;=SUM($AZ79:BB79),0,IF(AQ79+$C79-SUM($AZ79:BB79)&gt;T78+AE79,T78+AE79-AQ79,$C79-SUM($AZ79:BB79)))))</f>
        <v>0</v>
      </c>
      <c r="BD79" s="97">
        <f>IF(NOT(snowball2),0,IF(U78&lt;=0,0,IF($C79&lt;=SUM($AZ79:BC79),0,IF(AR79+$C79-SUM($AZ79:BC79)&gt;U78+AF79,U78+AF79-AR79,$C79-SUM($AZ79:BC79)))))</f>
        <v>0</v>
      </c>
      <c r="BE79" s="97">
        <f>IF(NOT(snowball2),0,IF(V78&lt;=0,0,IF($C79&lt;=SUM($AZ79:BD79),0,IF(AS79+$C79-SUM($AZ79:BD79)&gt;V78+AG79,V78+AG79-AS79,$C79-SUM($AZ79:BD79)))))</f>
        <v>0</v>
      </c>
      <c r="BF79" s="97">
        <f>IF(NOT(snowball2),0,IF(W78&lt;=0,0,IF($C79&lt;=SUM($AZ79:BE79),0,IF(AT79+$C79-SUM($AZ79:BE79)&gt;W78+AH79,W78+AH79-AT79,$C79-SUM($AZ79:BE79)))))</f>
        <v>0</v>
      </c>
      <c r="BG79" s="97">
        <f>IF(NOT(snowball2),0,IF(X78&lt;=0,0,IF($C79&lt;=SUM($AZ79:BF79),0,IF(AU79+$C79-SUM($AZ79:BF79)&gt;X78+AI79,X78+AI79-AU79,$C79-SUM($AZ79:BF79)))))</f>
        <v>0</v>
      </c>
      <c r="BH79" s="97">
        <f>IF(NOT(snowball2),0,IF(Y78&lt;=0,0,IF($C79&lt;=SUM($AZ79:BG79),0,IF(AV79+$C79-SUM($AZ79:BG79)&gt;Y78+AJ79,Y78+AJ79-AV79,$C79-SUM($AZ79:BG79)))))</f>
        <v>0</v>
      </c>
      <c r="BI79" s="97">
        <f>IF(NOT(snowball2),0,IF(Z78&lt;=0,0,IF($C79&lt;=SUM($AZ79:BH79),0,IF(AW79+$C79-SUM($AZ79:BH79)&gt;Z78+AK79,Z78+AK79-AW79,$C79-SUM($AZ79:BH79)))))</f>
        <v>0</v>
      </c>
    </row>
    <row r="80" spans="1:61" ht="11.1" customHeight="1" x14ac:dyDescent="0.2">
      <c r="A80" s="93" t="str">
        <f t="shared" si="19"/>
        <v/>
      </c>
      <c r="B80" s="94" t="e">
        <f t="shared" si="15"/>
        <v>#N/A</v>
      </c>
      <c r="C80" s="95" t="str">
        <f t="shared" si="9"/>
        <v/>
      </c>
      <c r="D80" s="96"/>
      <c r="E80" s="97">
        <f t="shared" si="24"/>
        <v>0</v>
      </c>
      <c r="F80" s="97">
        <f t="shared" si="24"/>
        <v>0</v>
      </c>
      <c r="G80" s="97">
        <f t="shared" si="24"/>
        <v>0</v>
      </c>
      <c r="H80" s="97">
        <f t="shared" si="24"/>
        <v>0</v>
      </c>
      <c r="I80" s="97">
        <f t="shared" si="24"/>
        <v>0</v>
      </c>
      <c r="J80" s="97">
        <f t="shared" si="24"/>
        <v>0</v>
      </c>
      <c r="K80" s="97">
        <f t="shared" si="24"/>
        <v>0</v>
      </c>
      <c r="L80" s="97">
        <f t="shared" si="24"/>
        <v>0</v>
      </c>
      <c r="M80" s="97">
        <f t="shared" si="24"/>
        <v>0</v>
      </c>
      <c r="N80" s="97">
        <f t="shared" si="24"/>
        <v>0</v>
      </c>
      <c r="O80" s="98"/>
      <c r="P80" s="97">
        <f t="shared" si="16"/>
        <v>0</v>
      </c>
      <c r="Q80" s="97">
        <f t="shared" si="29"/>
        <v>0</v>
      </c>
      <c r="R80" s="97">
        <f t="shared" si="29"/>
        <v>0</v>
      </c>
      <c r="S80" s="97">
        <f t="shared" si="29"/>
        <v>0</v>
      </c>
      <c r="T80" s="97">
        <f t="shared" si="29"/>
        <v>0</v>
      </c>
      <c r="U80" s="97">
        <f t="shared" si="29"/>
        <v>0</v>
      </c>
      <c r="V80" s="97">
        <f t="shared" si="29"/>
        <v>0</v>
      </c>
      <c r="W80" s="97">
        <f t="shared" si="29"/>
        <v>0</v>
      </c>
      <c r="X80" s="97">
        <f t="shared" si="29"/>
        <v>0</v>
      </c>
      <c r="Y80" s="97">
        <f t="shared" si="29"/>
        <v>0</v>
      </c>
      <c r="Z80" s="97">
        <f t="shared" si="29"/>
        <v>0</v>
      </c>
      <c r="AA80" s="101"/>
      <c r="AB80" s="97">
        <f t="shared" ref="AB80:AK95" si="30">ROUND(Q79*E$9/12,2)</f>
        <v>0</v>
      </c>
      <c r="AC80" s="97">
        <f t="shared" si="30"/>
        <v>0</v>
      </c>
      <c r="AD80" s="97">
        <f t="shared" si="30"/>
        <v>0</v>
      </c>
      <c r="AE80" s="97">
        <f t="shared" si="30"/>
        <v>0</v>
      </c>
      <c r="AF80" s="97">
        <f t="shared" si="30"/>
        <v>0</v>
      </c>
      <c r="AG80" s="97">
        <f t="shared" si="30"/>
        <v>0</v>
      </c>
      <c r="AH80" s="97">
        <f t="shared" si="30"/>
        <v>0</v>
      </c>
      <c r="AI80" s="97">
        <f t="shared" si="30"/>
        <v>0</v>
      </c>
      <c r="AJ80" s="97">
        <f t="shared" si="30"/>
        <v>0</v>
      </c>
      <c r="AK80" s="97">
        <f t="shared" si="30"/>
        <v>0</v>
      </c>
      <c r="AL80" s="99">
        <f t="shared" si="17"/>
        <v>0</v>
      </c>
      <c r="AM80" s="102"/>
      <c r="AN80" s="97">
        <f t="shared" si="28"/>
        <v>0</v>
      </c>
      <c r="AO80" s="97">
        <f t="shared" si="28"/>
        <v>0</v>
      </c>
      <c r="AP80" s="97">
        <f t="shared" si="28"/>
        <v>0</v>
      </c>
      <c r="AQ80" s="97">
        <f t="shared" si="28"/>
        <v>0</v>
      </c>
      <c r="AR80" s="97">
        <f t="shared" si="28"/>
        <v>0</v>
      </c>
      <c r="AS80" s="97">
        <f t="shared" si="27"/>
        <v>0</v>
      </c>
      <c r="AT80" s="97">
        <f t="shared" si="27"/>
        <v>0</v>
      </c>
      <c r="AU80" s="97">
        <f t="shared" si="27"/>
        <v>0</v>
      </c>
      <c r="AV80" s="97">
        <f t="shared" si="27"/>
        <v>0</v>
      </c>
      <c r="AW80" s="97">
        <f t="shared" si="27"/>
        <v>0</v>
      </c>
      <c r="AX80" s="99">
        <f t="shared" si="18"/>
        <v>0</v>
      </c>
      <c r="AY80" s="99"/>
      <c r="AZ80" s="100">
        <f t="shared" si="14"/>
        <v>0</v>
      </c>
      <c r="BA80" s="97">
        <f>IF(NOT(snowball2),0,IF(R79&lt;=0,0,IF($C80&lt;=SUM($AZ80:AZ80),0,IF(AO80+$C80-SUM($AZ80:AZ80)&gt;R79+AC80,R79+AC80-AO80,$C80-SUM($AZ80:AZ80)))))</f>
        <v>0</v>
      </c>
      <c r="BB80" s="97">
        <f>IF(NOT(snowball2),0,IF(S79&lt;=0,0,IF($C80&lt;=SUM($AZ80:BA80),0,IF(AP80+$C80-SUM($AZ80:BA80)&gt;S79+AD80,S79+AD80-AP80,$C80-SUM($AZ80:BA80)))))</f>
        <v>0</v>
      </c>
      <c r="BC80" s="97">
        <f>IF(NOT(snowball2),0,IF(T79&lt;=0,0,IF($C80&lt;=SUM($AZ80:BB80),0,IF(AQ80+$C80-SUM($AZ80:BB80)&gt;T79+AE80,T79+AE80-AQ80,$C80-SUM($AZ80:BB80)))))</f>
        <v>0</v>
      </c>
      <c r="BD80" s="97">
        <f>IF(NOT(snowball2),0,IF(U79&lt;=0,0,IF($C80&lt;=SUM($AZ80:BC80),0,IF(AR80+$C80-SUM($AZ80:BC80)&gt;U79+AF80,U79+AF80-AR80,$C80-SUM($AZ80:BC80)))))</f>
        <v>0</v>
      </c>
      <c r="BE80" s="97">
        <f>IF(NOT(snowball2),0,IF(V79&lt;=0,0,IF($C80&lt;=SUM($AZ80:BD80),0,IF(AS80+$C80-SUM($AZ80:BD80)&gt;V79+AG80,V79+AG80-AS80,$C80-SUM($AZ80:BD80)))))</f>
        <v>0</v>
      </c>
      <c r="BF80" s="97">
        <f>IF(NOT(snowball2),0,IF(W79&lt;=0,0,IF($C80&lt;=SUM($AZ80:BE80),0,IF(AT80+$C80-SUM($AZ80:BE80)&gt;W79+AH80,W79+AH80-AT80,$C80-SUM($AZ80:BE80)))))</f>
        <v>0</v>
      </c>
      <c r="BG80" s="97">
        <f>IF(NOT(snowball2),0,IF(X79&lt;=0,0,IF($C80&lt;=SUM($AZ80:BF80),0,IF(AU80+$C80-SUM($AZ80:BF80)&gt;X79+AI80,X79+AI80-AU80,$C80-SUM($AZ80:BF80)))))</f>
        <v>0</v>
      </c>
      <c r="BH80" s="97">
        <f>IF(NOT(snowball2),0,IF(Y79&lt;=0,0,IF($C80&lt;=SUM($AZ80:BG80),0,IF(AV80+$C80-SUM($AZ80:BG80)&gt;Y79+AJ80,Y79+AJ80-AV80,$C80-SUM($AZ80:BG80)))))</f>
        <v>0</v>
      </c>
      <c r="BI80" s="97">
        <f>IF(NOT(snowball2),0,IF(Z79&lt;=0,0,IF($C80&lt;=SUM($AZ80:BH80),0,IF(AW80+$C80-SUM($AZ80:BH80)&gt;Z79+AK80,Z79+AK80-AW80,$C80-SUM($AZ80:BH80)))))</f>
        <v>0</v>
      </c>
    </row>
    <row r="81" spans="1:61" ht="11.1" customHeight="1" x14ac:dyDescent="0.2">
      <c r="A81" s="93" t="str">
        <f t="shared" si="19"/>
        <v/>
      </c>
      <c r="B81" s="94" t="e">
        <f t="shared" si="15"/>
        <v>#N/A</v>
      </c>
      <c r="C81" s="95" t="str">
        <f t="shared" si="9"/>
        <v/>
      </c>
      <c r="D81" s="96"/>
      <c r="E81" s="97">
        <f t="shared" si="24"/>
        <v>0</v>
      </c>
      <c r="F81" s="97">
        <f t="shared" si="24"/>
        <v>0</v>
      </c>
      <c r="G81" s="97">
        <f t="shared" si="24"/>
        <v>0</v>
      </c>
      <c r="H81" s="97">
        <f t="shared" si="24"/>
        <v>0</v>
      </c>
      <c r="I81" s="97">
        <f t="shared" si="24"/>
        <v>0</v>
      </c>
      <c r="J81" s="97">
        <f t="shared" ref="I81:N96" si="31">AS81+BE81</f>
        <v>0</v>
      </c>
      <c r="K81" s="97">
        <f t="shared" si="31"/>
        <v>0</v>
      </c>
      <c r="L81" s="97">
        <f t="shared" si="31"/>
        <v>0</v>
      </c>
      <c r="M81" s="97">
        <f t="shared" si="31"/>
        <v>0</v>
      </c>
      <c r="N81" s="97">
        <f t="shared" si="31"/>
        <v>0</v>
      </c>
      <c r="O81" s="98"/>
      <c r="P81" s="97">
        <f t="shared" si="16"/>
        <v>0</v>
      </c>
      <c r="Q81" s="97">
        <f t="shared" si="29"/>
        <v>0</v>
      </c>
      <c r="R81" s="97">
        <f t="shared" si="29"/>
        <v>0</v>
      </c>
      <c r="S81" s="97">
        <f t="shared" si="29"/>
        <v>0</v>
      </c>
      <c r="T81" s="97">
        <f t="shared" si="29"/>
        <v>0</v>
      </c>
      <c r="U81" s="97">
        <f t="shared" si="29"/>
        <v>0</v>
      </c>
      <c r="V81" s="97">
        <f t="shared" si="29"/>
        <v>0</v>
      </c>
      <c r="W81" s="97">
        <f t="shared" si="29"/>
        <v>0</v>
      </c>
      <c r="X81" s="97">
        <f t="shared" si="29"/>
        <v>0</v>
      </c>
      <c r="Y81" s="97">
        <f t="shared" si="29"/>
        <v>0</v>
      </c>
      <c r="Z81" s="97">
        <f t="shared" si="29"/>
        <v>0</v>
      </c>
      <c r="AA81" s="101"/>
      <c r="AB81" s="97">
        <f t="shared" si="30"/>
        <v>0</v>
      </c>
      <c r="AC81" s="97">
        <f t="shared" si="30"/>
        <v>0</v>
      </c>
      <c r="AD81" s="97">
        <f t="shared" si="30"/>
        <v>0</v>
      </c>
      <c r="AE81" s="97">
        <f t="shared" si="30"/>
        <v>0</v>
      </c>
      <c r="AF81" s="97">
        <f t="shared" si="30"/>
        <v>0</v>
      </c>
      <c r="AG81" s="97">
        <f t="shared" si="30"/>
        <v>0</v>
      </c>
      <c r="AH81" s="97">
        <f t="shared" si="30"/>
        <v>0</v>
      </c>
      <c r="AI81" s="97">
        <f t="shared" si="30"/>
        <v>0</v>
      </c>
      <c r="AJ81" s="97">
        <f t="shared" si="30"/>
        <v>0</v>
      </c>
      <c r="AK81" s="97">
        <f t="shared" si="30"/>
        <v>0</v>
      </c>
      <c r="AL81" s="99">
        <f t="shared" si="17"/>
        <v>0</v>
      </c>
      <c r="AM81" s="102"/>
      <c r="AN81" s="97">
        <f t="shared" si="28"/>
        <v>0</v>
      </c>
      <c r="AO81" s="97">
        <f t="shared" si="28"/>
        <v>0</v>
      </c>
      <c r="AP81" s="97">
        <f t="shared" si="28"/>
        <v>0</v>
      </c>
      <c r="AQ81" s="97">
        <f t="shared" si="28"/>
        <v>0</v>
      </c>
      <c r="AR81" s="97">
        <f t="shared" si="28"/>
        <v>0</v>
      </c>
      <c r="AS81" s="97">
        <f t="shared" si="27"/>
        <v>0</v>
      </c>
      <c r="AT81" s="97">
        <f t="shared" si="27"/>
        <v>0</v>
      </c>
      <c r="AU81" s="97">
        <f t="shared" si="27"/>
        <v>0</v>
      </c>
      <c r="AV81" s="97">
        <f t="shared" si="27"/>
        <v>0</v>
      </c>
      <c r="AW81" s="97">
        <f t="shared" si="27"/>
        <v>0</v>
      </c>
      <c r="AX81" s="99">
        <f t="shared" si="18"/>
        <v>0</v>
      </c>
      <c r="AY81" s="99"/>
      <c r="AZ81" s="100">
        <f t="shared" si="14"/>
        <v>0</v>
      </c>
      <c r="BA81" s="97">
        <f>IF(NOT(snowball2),0,IF(R80&lt;=0,0,IF($C81&lt;=SUM($AZ81:AZ81),0,IF(AO81+$C81-SUM($AZ81:AZ81)&gt;R80+AC81,R80+AC81-AO81,$C81-SUM($AZ81:AZ81)))))</f>
        <v>0</v>
      </c>
      <c r="BB81" s="97">
        <f>IF(NOT(snowball2),0,IF(S80&lt;=0,0,IF($C81&lt;=SUM($AZ81:BA81),0,IF(AP81+$C81-SUM($AZ81:BA81)&gt;S80+AD81,S80+AD81-AP81,$C81-SUM($AZ81:BA81)))))</f>
        <v>0</v>
      </c>
      <c r="BC81" s="97">
        <f>IF(NOT(snowball2),0,IF(T80&lt;=0,0,IF($C81&lt;=SUM($AZ81:BB81),0,IF(AQ81+$C81-SUM($AZ81:BB81)&gt;T80+AE81,T80+AE81-AQ81,$C81-SUM($AZ81:BB81)))))</f>
        <v>0</v>
      </c>
      <c r="BD81" s="97">
        <f>IF(NOT(snowball2),0,IF(U80&lt;=0,0,IF($C81&lt;=SUM($AZ81:BC81),0,IF(AR81+$C81-SUM($AZ81:BC81)&gt;U80+AF81,U80+AF81-AR81,$C81-SUM($AZ81:BC81)))))</f>
        <v>0</v>
      </c>
      <c r="BE81" s="97">
        <f>IF(NOT(snowball2),0,IF(V80&lt;=0,0,IF($C81&lt;=SUM($AZ81:BD81),0,IF(AS81+$C81-SUM($AZ81:BD81)&gt;V80+AG81,V80+AG81-AS81,$C81-SUM($AZ81:BD81)))))</f>
        <v>0</v>
      </c>
      <c r="BF81" s="97">
        <f>IF(NOT(snowball2),0,IF(W80&lt;=0,0,IF($C81&lt;=SUM($AZ81:BE81),0,IF(AT81+$C81-SUM($AZ81:BE81)&gt;W80+AH81,W80+AH81-AT81,$C81-SUM($AZ81:BE81)))))</f>
        <v>0</v>
      </c>
      <c r="BG81" s="97">
        <f>IF(NOT(snowball2),0,IF(X80&lt;=0,0,IF($C81&lt;=SUM($AZ81:BF81),0,IF(AU81+$C81-SUM($AZ81:BF81)&gt;X80+AI81,X80+AI81-AU81,$C81-SUM($AZ81:BF81)))))</f>
        <v>0</v>
      </c>
      <c r="BH81" s="97">
        <f>IF(NOT(snowball2),0,IF(Y80&lt;=0,0,IF($C81&lt;=SUM($AZ81:BG81),0,IF(AV81+$C81-SUM($AZ81:BG81)&gt;Y80+AJ81,Y80+AJ81-AV81,$C81-SUM($AZ81:BG81)))))</f>
        <v>0</v>
      </c>
      <c r="BI81" s="97">
        <f>IF(NOT(snowball2),0,IF(Z80&lt;=0,0,IF($C81&lt;=SUM($AZ81:BH81),0,IF(AW81+$C81-SUM($AZ81:BH81)&gt;Z80+AK81,Z80+AK81-AW81,$C81-SUM($AZ81:BH81)))))</f>
        <v>0</v>
      </c>
    </row>
    <row r="82" spans="1:61" ht="11.1" customHeight="1" x14ac:dyDescent="0.2">
      <c r="A82" s="93" t="str">
        <f t="shared" si="19"/>
        <v/>
      </c>
      <c r="B82" s="94" t="e">
        <f t="shared" si="15"/>
        <v>#N/A</v>
      </c>
      <c r="C82" s="95" t="str">
        <f t="shared" si="9"/>
        <v/>
      </c>
      <c r="D82" s="96"/>
      <c r="E82" s="97">
        <f t="shared" ref="E82:N116" si="32">AN82+AZ82</f>
        <v>0</v>
      </c>
      <c r="F82" s="97">
        <f t="shared" si="32"/>
        <v>0</v>
      </c>
      <c r="G82" s="97">
        <f t="shared" si="32"/>
        <v>0</v>
      </c>
      <c r="H82" s="97">
        <f t="shared" si="32"/>
        <v>0</v>
      </c>
      <c r="I82" s="97">
        <f t="shared" si="31"/>
        <v>0</v>
      </c>
      <c r="J82" s="97">
        <f t="shared" si="31"/>
        <v>0</v>
      </c>
      <c r="K82" s="97">
        <f t="shared" si="31"/>
        <v>0</v>
      </c>
      <c r="L82" s="97">
        <f t="shared" si="31"/>
        <v>0</v>
      </c>
      <c r="M82" s="97">
        <f t="shared" si="31"/>
        <v>0</v>
      </c>
      <c r="N82" s="97">
        <f t="shared" si="31"/>
        <v>0</v>
      </c>
      <c r="O82" s="98"/>
      <c r="P82" s="97">
        <f t="shared" si="16"/>
        <v>0</v>
      </c>
      <c r="Q82" s="97">
        <f t="shared" si="29"/>
        <v>0</v>
      </c>
      <c r="R82" s="97">
        <f t="shared" si="29"/>
        <v>0</v>
      </c>
      <c r="S82" s="97">
        <f t="shared" si="29"/>
        <v>0</v>
      </c>
      <c r="T82" s="97">
        <f t="shared" si="29"/>
        <v>0</v>
      </c>
      <c r="U82" s="97">
        <f t="shared" si="29"/>
        <v>0</v>
      </c>
      <c r="V82" s="97">
        <f t="shared" si="29"/>
        <v>0</v>
      </c>
      <c r="W82" s="97">
        <f t="shared" si="29"/>
        <v>0</v>
      </c>
      <c r="X82" s="97">
        <f t="shared" si="29"/>
        <v>0</v>
      </c>
      <c r="Y82" s="97">
        <f t="shared" si="29"/>
        <v>0</v>
      </c>
      <c r="Z82" s="97">
        <f t="shared" si="29"/>
        <v>0</v>
      </c>
      <c r="AA82" s="101"/>
      <c r="AB82" s="97">
        <f t="shared" si="30"/>
        <v>0</v>
      </c>
      <c r="AC82" s="97">
        <f t="shared" si="30"/>
        <v>0</v>
      </c>
      <c r="AD82" s="97">
        <f t="shared" si="30"/>
        <v>0</v>
      </c>
      <c r="AE82" s="97">
        <f t="shared" si="30"/>
        <v>0</v>
      </c>
      <c r="AF82" s="97">
        <f t="shared" si="30"/>
        <v>0</v>
      </c>
      <c r="AG82" s="97">
        <f t="shared" si="30"/>
        <v>0</v>
      </c>
      <c r="AH82" s="97">
        <f t="shared" si="30"/>
        <v>0</v>
      </c>
      <c r="AI82" s="97">
        <f t="shared" si="30"/>
        <v>0</v>
      </c>
      <c r="AJ82" s="97">
        <f t="shared" si="30"/>
        <v>0</v>
      </c>
      <c r="AK82" s="97">
        <f t="shared" si="30"/>
        <v>0</v>
      </c>
      <c r="AL82" s="99">
        <f t="shared" si="17"/>
        <v>0</v>
      </c>
      <c r="AM82" s="102"/>
      <c r="AN82" s="97">
        <f t="shared" si="28"/>
        <v>0</v>
      </c>
      <c r="AO82" s="97">
        <f t="shared" si="28"/>
        <v>0</v>
      </c>
      <c r="AP82" s="97">
        <f t="shared" si="28"/>
        <v>0</v>
      </c>
      <c r="AQ82" s="97">
        <f t="shared" si="28"/>
        <v>0</v>
      </c>
      <c r="AR82" s="97">
        <f t="shared" si="28"/>
        <v>0</v>
      </c>
      <c r="AS82" s="97">
        <f t="shared" si="27"/>
        <v>0</v>
      </c>
      <c r="AT82" s="97">
        <f t="shared" si="27"/>
        <v>0</v>
      </c>
      <c r="AU82" s="97">
        <f t="shared" si="27"/>
        <v>0</v>
      </c>
      <c r="AV82" s="97">
        <f t="shared" si="27"/>
        <v>0</v>
      </c>
      <c r="AW82" s="97">
        <f t="shared" si="27"/>
        <v>0</v>
      </c>
      <c r="AX82" s="99">
        <f t="shared" si="18"/>
        <v>0</v>
      </c>
      <c r="AY82" s="99"/>
      <c r="AZ82" s="100">
        <f t="shared" si="14"/>
        <v>0</v>
      </c>
      <c r="BA82" s="97">
        <f>IF(NOT(snowball2),0,IF(R81&lt;=0,0,IF($C82&lt;=SUM($AZ82:AZ82),0,IF(AO82+$C82-SUM($AZ82:AZ82)&gt;R81+AC82,R81+AC82-AO82,$C82-SUM($AZ82:AZ82)))))</f>
        <v>0</v>
      </c>
      <c r="BB82" s="97">
        <f>IF(NOT(snowball2),0,IF(S81&lt;=0,0,IF($C82&lt;=SUM($AZ82:BA82),0,IF(AP82+$C82-SUM($AZ82:BA82)&gt;S81+AD82,S81+AD82-AP82,$C82-SUM($AZ82:BA82)))))</f>
        <v>0</v>
      </c>
      <c r="BC82" s="97">
        <f>IF(NOT(snowball2),0,IF(T81&lt;=0,0,IF($C82&lt;=SUM($AZ82:BB82),0,IF(AQ82+$C82-SUM($AZ82:BB82)&gt;T81+AE82,T81+AE82-AQ82,$C82-SUM($AZ82:BB82)))))</f>
        <v>0</v>
      </c>
      <c r="BD82" s="97">
        <f>IF(NOT(snowball2),0,IF(U81&lt;=0,0,IF($C82&lt;=SUM($AZ82:BC82),0,IF(AR82+$C82-SUM($AZ82:BC82)&gt;U81+AF82,U81+AF82-AR82,$C82-SUM($AZ82:BC82)))))</f>
        <v>0</v>
      </c>
      <c r="BE82" s="97">
        <f>IF(NOT(snowball2),0,IF(V81&lt;=0,0,IF($C82&lt;=SUM($AZ82:BD82),0,IF(AS82+$C82-SUM($AZ82:BD82)&gt;V81+AG82,V81+AG82-AS82,$C82-SUM($AZ82:BD82)))))</f>
        <v>0</v>
      </c>
      <c r="BF82" s="97">
        <f>IF(NOT(snowball2),0,IF(W81&lt;=0,0,IF($C82&lt;=SUM($AZ82:BE82),0,IF(AT82+$C82-SUM($AZ82:BE82)&gt;W81+AH82,W81+AH82-AT82,$C82-SUM($AZ82:BE82)))))</f>
        <v>0</v>
      </c>
      <c r="BG82" s="97">
        <f>IF(NOT(snowball2),0,IF(X81&lt;=0,0,IF($C82&lt;=SUM($AZ82:BF82),0,IF(AU82+$C82-SUM($AZ82:BF82)&gt;X81+AI82,X81+AI82-AU82,$C82-SUM($AZ82:BF82)))))</f>
        <v>0</v>
      </c>
      <c r="BH82" s="97">
        <f>IF(NOT(snowball2),0,IF(Y81&lt;=0,0,IF($C82&lt;=SUM($AZ82:BG82),0,IF(AV82+$C82-SUM($AZ82:BG82)&gt;Y81+AJ82,Y81+AJ82-AV82,$C82-SUM($AZ82:BG82)))))</f>
        <v>0</v>
      </c>
      <c r="BI82" s="97">
        <f>IF(NOT(snowball2),0,IF(Z81&lt;=0,0,IF($C82&lt;=SUM($AZ82:BH82),0,IF(AW82+$C82-SUM($AZ82:BH82)&gt;Z81+AK82,Z81+AK82-AW82,$C82-SUM($AZ82:BH82)))))</f>
        <v>0</v>
      </c>
    </row>
    <row r="83" spans="1:61" ht="11.1" customHeight="1" x14ac:dyDescent="0.2">
      <c r="A83" s="93" t="str">
        <f t="shared" si="19"/>
        <v/>
      </c>
      <c r="B83" s="94" t="e">
        <f t="shared" si="15"/>
        <v>#N/A</v>
      </c>
      <c r="C83" s="95" t="str">
        <f t="shared" si="9"/>
        <v/>
      </c>
      <c r="D83" s="96"/>
      <c r="E83" s="97">
        <f t="shared" si="32"/>
        <v>0</v>
      </c>
      <c r="F83" s="97">
        <f t="shared" si="32"/>
        <v>0</v>
      </c>
      <c r="G83" s="97">
        <f t="shared" si="32"/>
        <v>0</v>
      </c>
      <c r="H83" s="97">
        <f t="shared" si="32"/>
        <v>0</v>
      </c>
      <c r="I83" s="97">
        <f t="shared" si="31"/>
        <v>0</v>
      </c>
      <c r="J83" s="97">
        <f t="shared" si="31"/>
        <v>0</v>
      </c>
      <c r="K83" s="97">
        <f t="shared" si="31"/>
        <v>0</v>
      </c>
      <c r="L83" s="97">
        <f t="shared" si="31"/>
        <v>0</v>
      </c>
      <c r="M83" s="97">
        <f t="shared" si="31"/>
        <v>0</v>
      </c>
      <c r="N83" s="97">
        <f t="shared" si="31"/>
        <v>0</v>
      </c>
      <c r="O83" s="98"/>
      <c r="P83" s="97">
        <f t="shared" si="16"/>
        <v>0</v>
      </c>
      <c r="Q83" s="97">
        <f t="shared" si="29"/>
        <v>0</v>
      </c>
      <c r="R83" s="97">
        <f t="shared" si="29"/>
        <v>0</v>
      </c>
      <c r="S83" s="97">
        <f t="shared" si="29"/>
        <v>0</v>
      </c>
      <c r="T83" s="97">
        <f t="shared" si="29"/>
        <v>0</v>
      </c>
      <c r="U83" s="97">
        <f t="shared" si="29"/>
        <v>0</v>
      </c>
      <c r="V83" s="97">
        <f t="shared" si="29"/>
        <v>0</v>
      </c>
      <c r="W83" s="97">
        <f t="shared" si="29"/>
        <v>0</v>
      </c>
      <c r="X83" s="97">
        <f t="shared" si="29"/>
        <v>0</v>
      </c>
      <c r="Y83" s="97">
        <f t="shared" si="29"/>
        <v>0</v>
      </c>
      <c r="Z83" s="97">
        <f t="shared" si="29"/>
        <v>0</v>
      </c>
      <c r="AA83" s="101"/>
      <c r="AB83" s="97">
        <f t="shared" si="30"/>
        <v>0</v>
      </c>
      <c r="AC83" s="97">
        <f t="shared" si="30"/>
        <v>0</v>
      </c>
      <c r="AD83" s="97">
        <f t="shared" si="30"/>
        <v>0</v>
      </c>
      <c r="AE83" s="97">
        <f t="shared" si="30"/>
        <v>0</v>
      </c>
      <c r="AF83" s="97">
        <f t="shared" si="30"/>
        <v>0</v>
      </c>
      <c r="AG83" s="97">
        <f t="shared" si="30"/>
        <v>0</v>
      </c>
      <c r="AH83" s="97">
        <f t="shared" si="30"/>
        <v>0</v>
      </c>
      <c r="AI83" s="97">
        <f t="shared" si="30"/>
        <v>0</v>
      </c>
      <c r="AJ83" s="97">
        <f t="shared" si="30"/>
        <v>0</v>
      </c>
      <c r="AK83" s="97">
        <f t="shared" si="30"/>
        <v>0</v>
      </c>
      <c r="AL83" s="99">
        <f t="shared" si="17"/>
        <v>0</v>
      </c>
      <c r="AM83" s="102"/>
      <c r="AN83" s="97">
        <f t="shared" si="28"/>
        <v>0</v>
      </c>
      <c r="AO83" s="97">
        <f t="shared" si="28"/>
        <v>0</v>
      </c>
      <c r="AP83" s="97">
        <f t="shared" si="28"/>
        <v>0</v>
      </c>
      <c r="AQ83" s="97">
        <f t="shared" si="28"/>
        <v>0</v>
      </c>
      <c r="AR83" s="97">
        <f t="shared" si="28"/>
        <v>0</v>
      </c>
      <c r="AS83" s="97">
        <f t="shared" si="27"/>
        <v>0</v>
      </c>
      <c r="AT83" s="97">
        <f t="shared" si="27"/>
        <v>0</v>
      </c>
      <c r="AU83" s="97">
        <f t="shared" si="27"/>
        <v>0</v>
      </c>
      <c r="AV83" s="97">
        <f t="shared" si="27"/>
        <v>0</v>
      </c>
      <c r="AW83" s="97">
        <f t="shared" si="27"/>
        <v>0</v>
      </c>
      <c r="AX83" s="99">
        <f t="shared" si="18"/>
        <v>0</v>
      </c>
      <c r="AY83" s="99"/>
      <c r="AZ83" s="100">
        <f t="shared" si="14"/>
        <v>0</v>
      </c>
      <c r="BA83" s="97">
        <f>IF(NOT(snowball2),0,IF(R82&lt;=0,0,IF($C83&lt;=SUM($AZ83:AZ83),0,IF(AO83+$C83-SUM($AZ83:AZ83)&gt;R82+AC83,R82+AC83-AO83,$C83-SUM($AZ83:AZ83)))))</f>
        <v>0</v>
      </c>
      <c r="BB83" s="97">
        <f>IF(NOT(snowball2),0,IF(S82&lt;=0,0,IF($C83&lt;=SUM($AZ83:BA83),0,IF(AP83+$C83-SUM($AZ83:BA83)&gt;S82+AD83,S82+AD83-AP83,$C83-SUM($AZ83:BA83)))))</f>
        <v>0</v>
      </c>
      <c r="BC83" s="97">
        <f>IF(NOT(snowball2),0,IF(T82&lt;=0,0,IF($C83&lt;=SUM($AZ83:BB83),0,IF(AQ83+$C83-SUM($AZ83:BB83)&gt;T82+AE83,T82+AE83-AQ83,$C83-SUM($AZ83:BB83)))))</f>
        <v>0</v>
      </c>
      <c r="BD83" s="97">
        <f>IF(NOT(snowball2),0,IF(U82&lt;=0,0,IF($C83&lt;=SUM($AZ83:BC83),0,IF(AR83+$C83-SUM($AZ83:BC83)&gt;U82+AF83,U82+AF83-AR83,$C83-SUM($AZ83:BC83)))))</f>
        <v>0</v>
      </c>
      <c r="BE83" s="97">
        <f>IF(NOT(snowball2),0,IF(V82&lt;=0,0,IF($C83&lt;=SUM($AZ83:BD83),0,IF(AS83+$C83-SUM($AZ83:BD83)&gt;V82+AG83,V82+AG83-AS83,$C83-SUM($AZ83:BD83)))))</f>
        <v>0</v>
      </c>
      <c r="BF83" s="97">
        <f>IF(NOT(snowball2),0,IF(W82&lt;=0,0,IF($C83&lt;=SUM($AZ83:BE83),0,IF(AT83+$C83-SUM($AZ83:BE83)&gt;W82+AH83,W82+AH83-AT83,$C83-SUM($AZ83:BE83)))))</f>
        <v>0</v>
      </c>
      <c r="BG83" s="97">
        <f>IF(NOT(snowball2),0,IF(X82&lt;=0,0,IF($C83&lt;=SUM($AZ83:BF83),0,IF(AU83+$C83-SUM($AZ83:BF83)&gt;X82+AI83,X82+AI83-AU83,$C83-SUM($AZ83:BF83)))))</f>
        <v>0</v>
      </c>
      <c r="BH83" s="97">
        <f>IF(NOT(snowball2),0,IF(Y82&lt;=0,0,IF($C83&lt;=SUM($AZ83:BG83),0,IF(AV83+$C83-SUM($AZ83:BG83)&gt;Y82+AJ83,Y82+AJ83-AV83,$C83-SUM($AZ83:BG83)))))</f>
        <v>0</v>
      </c>
      <c r="BI83" s="97">
        <f>IF(NOT(snowball2),0,IF(Z82&lt;=0,0,IF($C83&lt;=SUM($AZ83:BH83),0,IF(AW83+$C83-SUM($AZ83:BH83)&gt;Z82+AK83,Z82+AK83-AW83,$C83-SUM($AZ83:BH83)))))</f>
        <v>0</v>
      </c>
    </row>
    <row r="84" spans="1:61" ht="11.1" customHeight="1" x14ac:dyDescent="0.2">
      <c r="A84" s="93" t="str">
        <f t="shared" si="19"/>
        <v/>
      </c>
      <c r="B84" s="94" t="e">
        <f t="shared" si="15"/>
        <v>#N/A</v>
      </c>
      <c r="C84" s="95" t="str">
        <f t="shared" si="9"/>
        <v/>
      </c>
      <c r="D84" s="96"/>
      <c r="E84" s="97">
        <f t="shared" si="32"/>
        <v>0</v>
      </c>
      <c r="F84" s="97">
        <f t="shared" si="32"/>
        <v>0</v>
      </c>
      <c r="G84" s="97">
        <f t="shared" si="32"/>
        <v>0</v>
      </c>
      <c r="H84" s="97">
        <f t="shared" si="32"/>
        <v>0</v>
      </c>
      <c r="I84" s="97">
        <f t="shared" si="31"/>
        <v>0</v>
      </c>
      <c r="J84" s="97">
        <f t="shared" si="31"/>
        <v>0</v>
      </c>
      <c r="K84" s="97">
        <f t="shared" si="31"/>
        <v>0</v>
      </c>
      <c r="L84" s="97">
        <f t="shared" si="31"/>
        <v>0</v>
      </c>
      <c r="M84" s="97">
        <f t="shared" si="31"/>
        <v>0</v>
      </c>
      <c r="N84" s="97">
        <f t="shared" si="31"/>
        <v>0</v>
      </c>
      <c r="O84" s="98"/>
      <c r="P84" s="97">
        <f t="shared" si="16"/>
        <v>0</v>
      </c>
      <c r="Q84" s="97">
        <f t="shared" si="29"/>
        <v>0</v>
      </c>
      <c r="R84" s="97">
        <f t="shared" si="29"/>
        <v>0</v>
      </c>
      <c r="S84" s="97">
        <f t="shared" si="29"/>
        <v>0</v>
      </c>
      <c r="T84" s="97">
        <f t="shared" si="29"/>
        <v>0</v>
      </c>
      <c r="U84" s="97">
        <f t="shared" si="29"/>
        <v>0</v>
      </c>
      <c r="V84" s="97">
        <f t="shared" si="29"/>
        <v>0</v>
      </c>
      <c r="W84" s="97">
        <f t="shared" si="29"/>
        <v>0</v>
      </c>
      <c r="X84" s="97">
        <f t="shared" si="29"/>
        <v>0</v>
      </c>
      <c r="Y84" s="97">
        <f t="shared" si="29"/>
        <v>0</v>
      </c>
      <c r="Z84" s="97">
        <f t="shared" si="29"/>
        <v>0</v>
      </c>
      <c r="AA84" s="101"/>
      <c r="AB84" s="97">
        <f t="shared" si="30"/>
        <v>0</v>
      </c>
      <c r="AC84" s="97">
        <f t="shared" si="30"/>
        <v>0</v>
      </c>
      <c r="AD84" s="97">
        <f t="shared" si="30"/>
        <v>0</v>
      </c>
      <c r="AE84" s="97">
        <f t="shared" si="30"/>
        <v>0</v>
      </c>
      <c r="AF84" s="97">
        <f t="shared" si="30"/>
        <v>0</v>
      </c>
      <c r="AG84" s="97">
        <f t="shared" si="30"/>
        <v>0</v>
      </c>
      <c r="AH84" s="97">
        <f t="shared" si="30"/>
        <v>0</v>
      </c>
      <c r="AI84" s="97">
        <f t="shared" si="30"/>
        <v>0</v>
      </c>
      <c r="AJ84" s="97">
        <f t="shared" si="30"/>
        <v>0</v>
      </c>
      <c r="AK84" s="97">
        <f t="shared" si="30"/>
        <v>0</v>
      </c>
      <c r="AL84" s="99">
        <f t="shared" si="17"/>
        <v>0</v>
      </c>
      <c r="AM84" s="102"/>
      <c r="AN84" s="97">
        <f t="shared" si="28"/>
        <v>0</v>
      </c>
      <c r="AO84" s="97">
        <f t="shared" si="28"/>
        <v>0</v>
      </c>
      <c r="AP84" s="97">
        <f t="shared" si="28"/>
        <v>0</v>
      </c>
      <c r="AQ84" s="97">
        <f t="shared" si="28"/>
        <v>0</v>
      </c>
      <c r="AR84" s="97">
        <f t="shared" si="28"/>
        <v>0</v>
      </c>
      <c r="AS84" s="97">
        <f t="shared" si="27"/>
        <v>0</v>
      </c>
      <c r="AT84" s="97">
        <f t="shared" si="27"/>
        <v>0</v>
      </c>
      <c r="AU84" s="97">
        <f t="shared" si="27"/>
        <v>0</v>
      </c>
      <c r="AV84" s="97">
        <f t="shared" si="27"/>
        <v>0</v>
      </c>
      <c r="AW84" s="97">
        <f t="shared" si="27"/>
        <v>0</v>
      </c>
      <c r="AX84" s="99">
        <f t="shared" si="18"/>
        <v>0</v>
      </c>
      <c r="AY84" s="99"/>
      <c r="AZ84" s="100">
        <f t="shared" si="14"/>
        <v>0</v>
      </c>
      <c r="BA84" s="97">
        <f>IF(NOT(snowball2),0,IF(R83&lt;=0,0,IF($C84&lt;=SUM($AZ84:AZ84),0,IF(AO84+$C84-SUM($AZ84:AZ84)&gt;R83+AC84,R83+AC84-AO84,$C84-SUM($AZ84:AZ84)))))</f>
        <v>0</v>
      </c>
      <c r="BB84" s="97">
        <f>IF(NOT(snowball2),0,IF(S83&lt;=0,0,IF($C84&lt;=SUM($AZ84:BA84),0,IF(AP84+$C84-SUM($AZ84:BA84)&gt;S83+AD84,S83+AD84-AP84,$C84-SUM($AZ84:BA84)))))</f>
        <v>0</v>
      </c>
      <c r="BC84" s="97">
        <f>IF(NOT(snowball2),0,IF(T83&lt;=0,0,IF($C84&lt;=SUM($AZ84:BB84),0,IF(AQ84+$C84-SUM($AZ84:BB84)&gt;T83+AE84,T83+AE84-AQ84,$C84-SUM($AZ84:BB84)))))</f>
        <v>0</v>
      </c>
      <c r="BD84" s="97">
        <f>IF(NOT(snowball2),0,IF(U83&lt;=0,0,IF($C84&lt;=SUM($AZ84:BC84),0,IF(AR84+$C84-SUM($AZ84:BC84)&gt;U83+AF84,U83+AF84-AR84,$C84-SUM($AZ84:BC84)))))</f>
        <v>0</v>
      </c>
      <c r="BE84" s="97">
        <f>IF(NOT(snowball2),0,IF(V83&lt;=0,0,IF($C84&lt;=SUM($AZ84:BD84),0,IF(AS84+$C84-SUM($AZ84:BD84)&gt;V83+AG84,V83+AG84-AS84,$C84-SUM($AZ84:BD84)))))</f>
        <v>0</v>
      </c>
      <c r="BF84" s="97">
        <f>IF(NOT(snowball2),0,IF(W83&lt;=0,0,IF($C84&lt;=SUM($AZ84:BE84),0,IF(AT84+$C84-SUM($AZ84:BE84)&gt;W83+AH84,W83+AH84-AT84,$C84-SUM($AZ84:BE84)))))</f>
        <v>0</v>
      </c>
      <c r="BG84" s="97">
        <f>IF(NOT(snowball2),0,IF(X83&lt;=0,0,IF($C84&lt;=SUM($AZ84:BF84),0,IF(AU84+$C84-SUM($AZ84:BF84)&gt;X83+AI84,X83+AI84-AU84,$C84-SUM($AZ84:BF84)))))</f>
        <v>0</v>
      </c>
      <c r="BH84" s="97">
        <f>IF(NOT(snowball2),0,IF(Y83&lt;=0,0,IF($C84&lt;=SUM($AZ84:BG84),0,IF(AV84+$C84-SUM($AZ84:BG84)&gt;Y83+AJ84,Y83+AJ84-AV84,$C84-SUM($AZ84:BG84)))))</f>
        <v>0</v>
      </c>
      <c r="BI84" s="97">
        <f>IF(NOT(snowball2),0,IF(Z83&lt;=0,0,IF($C84&lt;=SUM($AZ84:BH84),0,IF(AW84+$C84-SUM($AZ84:BH84)&gt;Z83+AK84,Z83+AK84-AW84,$C84-SUM($AZ84:BH84)))))</f>
        <v>0</v>
      </c>
    </row>
    <row r="85" spans="1:61" ht="11.1" customHeight="1" x14ac:dyDescent="0.2">
      <c r="A85" s="93" t="str">
        <f t="shared" si="19"/>
        <v/>
      </c>
      <c r="B85" s="94" t="e">
        <f t="shared" si="15"/>
        <v>#N/A</v>
      </c>
      <c r="C85" s="95" t="str">
        <f t="shared" ref="C85:C148" si="33">IF(A85="","",IF(snowball2,IF(($E$5-AX85)&lt;0,0,$E$5-AX85),"n/a")+D85)</f>
        <v/>
      </c>
      <c r="D85" s="96"/>
      <c r="E85" s="97">
        <f t="shared" si="32"/>
        <v>0</v>
      </c>
      <c r="F85" s="97">
        <f t="shared" si="32"/>
        <v>0</v>
      </c>
      <c r="G85" s="97">
        <f t="shared" si="32"/>
        <v>0</v>
      </c>
      <c r="H85" s="97">
        <f t="shared" si="32"/>
        <v>0</v>
      </c>
      <c r="I85" s="97">
        <f t="shared" si="31"/>
        <v>0</v>
      </c>
      <c r="J85" s="97">
        <f t="shared" si="31"/>
        <v>0</v>
      </c>
      <c r="K85" s="97">
        <f t="shared" si="31"/>
        <v>0</v>
      </c>
      <c r="L85" s="97">
        <f t="shared" si="31"/>
        <v>0</v>
      </c>
      <c r="M85" s="97">
        <f t="shared" si="31"/>
        <v>0</v>
      </c>
      <c r="N85" s="97">
        <f t="shared" si="31"/>
        <v>0</v>
      </c>
      <c r="O85" s="98"/>
      <c r="P85" s="97">
        <f t="shared" si="16"/>
        <v>0</v>
      </c>
      <c r="Q85" s="97">
        <f t="shared" ref="Q85:Z100" si="34">IF(E$8=0,0,ROUND(Q84-(E85-AB85),2))</f>
        <v>0</v>
      </c>
      <c r="R85" s="97">
        <f t="shared" si="34"/>
        <v>0</v>
      </c>
      <c r="S85" s="97">
        <f t="shared" si="34"/>
        <v>0</v>
      </c>
      <c r="T85" s="97">
        <f t="shared" si="34"/>
        <v>0</v>
      </c>
      <c r="U85" s="97">
        <f t="shared" si="34"/>
        <v>0</v>
      </c>
      <c r="V85" s="97">
        <f t="shared" si="34"/>
        <v>0</v>
      </c>
      <c r="W85" s="97">
        <f t="shared" si="34"/>
        <v>0</v>
      </c>
      <c r="X85" s="97">
        <f t="shared" si="34"/>
        <v>0</v>
      </c>
      <c r="Y85" s="97">
        <f t="shared" si="34"/>
        <v>0</v>
      </c>
      <c r="Z85" s="97">
        <f t="shared" si="34"/>
        <v>0</v>
      </c>
      <c r="AA85" s="101"/>
      <c r="AB85" s="97">
        <f t="shared" si="30"/>
        <v>0</v>
      </c>
      <c r="AC85" s="97">
        <f t="shared" si="30"/>
        <v>0</v>
      </c>
      <c r="AD85" s="97">
        <f t="shared" si="30"/>
        <v>0</v>
      </c>
      <c r="AE85" s="97">
        <f t="shared" si="30"/>
        <v>0</v>
      </c>
      <c r="AF85" s="97">
        <f t="shared" si="30"/>
        <v>0</v>
      </c>
      <c r="AG85" s="97">
        <f t="shared" si="30"/>
        <v>0</v>
      </c>
      <c r="AH85" s="97">
        <f t="shared" si="30"/>
        <v>0</v>
      </c>
      <c r="AI85" s="97">
        <f t="shared" si="30"/>
        <v>0</v>
      </c>
      <c r="AJ85" s="97">
        <f t="shared" si="30"/>
        <v>0</v>
      </c>
      <c r="AK85" s="97">
        <f t="shared" si="30"/>
        <v>0</v>
      </c>
      <c r="AL85" s="99">
        <f t="shared" si="17"/>
        <v>0</v>
      </c>
      <c r="AM85" s="102"/>
      <c r="AN85" s="97">
        <f t="shared" si="28"/>
        <v>0</v>
      </c>
      <c r="AO85" s="97">
        <f t="shared" si="28"/>
        <v>0</v>
      </c>
      <c r="AP85" s="97">
        <f t="shared" si="28"/>
        <v>0</v>
      </c>
      <c r="AQ85" s="97">
        <f t="shared" si="28"/>
        <v>0</v>
      </c>
      <c r="AR85" s="97">
        <f t="shared" si="28"/>
        <v>0</v>
      </c>
      <c r="AS85" s="97">
        <f t="shared" si="27"/>
        <v>0</v>
      </c>
      <c r="AT85" s="97">
        <f t="shared" si="27"/>
        <v>0</v>
      </c>
      <c r="AU85" s="97">
        <f t="shared" si="27"/>
        <v>0</v>
      </c>
      <c r="AV85" s="97">
        <f t="shared" si="27"/>
        <v>0</v>
      </c>
      <c r="AW85" s="97">
        <f t="shared" si="27"/>
        <v>0</v>
      </c>
      <c r="AX85" s="99">
        <f t="shared" si="18"/>
        <v>0</v>
      </c>
      <c r="AY85" s="99"/>
      <c r="AZ85" s="100">
        <f t="shared" ref="AZ85:AZ148" si="35">IF(NOT(snowball2),0,IF(Q84&lt;=0,0,IF(AN85+$C85&gt;Q84+AB85,Q84+AB85-AN85,$C85)))</f>
        <v>0</v>
      </c>
      <c r="BA85" s="97">
        <f>IF(NOT(snowball2),0,IF(R84&lt;=0,0,IF($C85&lt;=SUM($AZ85:AZ85),0,IF(AO85+$C85-SUM($AZ85:AZ85)&gt;R84+AC85,R84+AC85-AO85,$C85-SUM($AZ85:AZ85)))))</f>
        <v>0</v>
      </c>
      <c r="BB85" s="97">
        <f>IF(NOT(snowball2),0,IF(S84&lt;=0,0,IF($C85&lt;=SUM($AZ85:BA85),0,IF(AP85+$C85-SUM($AZ85:BA85)&gt;S84+AD85,S84+AD85-AP85,$C85-SUM($AZ85:BA85)))))</f>
        <v>0</v>
      </c>
      <c r="BC85" s="97">
        <f>IF(NOT(snowball2),0,IF(T84&lt;=0,0,IF($C85&lt;=SUM($AZ85:BB85),0,IF(AQ85+$C85-SUM($AZ85:BB85)&gt;T84+AE85,T84+AE85-AQ85,$C85-SUM($AZ85:BB85)))))</f>
        <v>0</v>
      </c>
      <c r="BD85" s="97">
        <f>IF(NOT(snowball2),0,IF(U84&lt;=0,0,IF($C85&lt;=SUM($AZ85:BC85),0,IF(AR85+$C85-SUM($AZ85:BC85)&gt;U84+AF85,U84+AF85-AR85,$C85-SUM($AZ85:BC85)))))</f>
        <v>0</v>
      </c>
      <c r="BE85" s="97">
        <f>IF(NOT(snowball2),0,IF(V84&lt;=0,0,IF($C85&lt;=SUM($AZ85:BD85),0,IF(AS85+$C85-SUM($AZ85:BD85)&gt;V84+AG85,V84+AG85-AS85,$C85-SUM($AZ85:BD85)))))</f>
        <v>0</v>
      </c>
      <c r="BF85" s="97">
        <f>IF(NOT(snowball2),0,IF(W84&lt;=0,0,IF($C85&lt;=SUM($AZ85:BE85),0,IF(AT85+$C85-SUM($AZ85:BE85)&gt;W84+AH85,W84+AH85-AT85,$C85-SUM($AZ85:BE85)))))</f>
        <v>0</v>
      </c>
      <c r="BG85" s="97">
        <f>IF(NOT(snowball2),0,IF(X84&lt;=0,0,IF($C85&lt;=SUM($AZ85:BF85),0,IF(AU85+$C85-SUM($AZ85:BF85)&gt;X84+AI85,X84+AI85-AU85,$C85-SUM($AZ85:BF85)))))</f>
        <v>0</v>
      </c>
      <c r="BH85" s="97">
        <f>IF(NOT(snowball2),0,IF(Y84&lt;=0,0,IF($C85&lt;=SUM($AZ85:BG85),0,IF(AV85+$C85-SUM($AZ85:BG85)&gt;Y84+AJ85,Y84+AJ85-AV85,$C85-SUM($AZ85:BG85)))))</f>
        <v>0</v>
      </c>
      <c r="BI85" s="97">
        <f>IF(NOT(snowball2),0,IF(Z84&lt;=0,0,IF($C85&lt;=SUM($AZ85:BH85),0,IF(AW85+$C85-SUM($AZ85:BH85)&gt;Z84+AK85,Z84+AK85-AW85,$C85-SUM($AZ85:BH85)))))</f>
        <v>0</v>
      </c>
    </row>
    <row r="86" spans="1:61" ht="11.1" customHeight="1" x14ac:dyDescent="0.2">
      <c r="A86" s="93" t="str">
        <f t="shared" si="19"/>
        <v/>
      </c>
      <c r="B86" s="94" t="e">
        <f t="shared" ref="B86:B149" si="36">IF(A86="",NA(),DATE(YEAR(B85),MONTH(B85)+1,1))</f>
        <v>#N/A</v>
      </c>
      <c r="C86" s="95" t="str">
        <f t="shared" si="33"/>
        <v/>
      </c>
      <c r="D86" s="96"/>
      <c r="E86" s="97">
        <f t="shared" si="32"/>
        <v>0</v>
      </c>
      <c r="F86" s="97">
        <f t="shared" si="32"/>
        <v>0</v>
      </c>
      <c r="G86" s="97">
        <f t="shared" si="32"/>
        <v>0</v>
      </c>
      <c r="H86" s="97">
        <f t="shared" si="32"/>
        <v>0</v>
      </c>
      <c r="I86" s="97">
        <f t="shared" si="31"/>
        <v>0</v>
      </c>
      <c r="J86" s="97">
        <f t="shared" si="31"/>
        <v>0</v>
      </c>
      <c r="K86" s="97">
        <f t="shared" si="31"/>
        <v>0</v>
      </c>
      <c r="L86" s="97">
        <f t="shared" si="31"/>
        <v>0</v>
      </c>
      <c r="M86" s="97">
        <f t="shared" si="31"/>
        <v>0</v>
      </c>
      <c r="N86" s="97">
        <f t="shared" si="31"/>
        <v>0</v>
      </c>
      <c r="O86" s="98"/>
      <c r="P86" s="97">
        <f t="shared" ref="P86:P149" si="37">SUM(Q86:Z86)</f>
        <v>0</v>
      </c>
      <c r="Q86" s="97">
        <f t="shared" si="34"/>
        <v>0</v>
      </c>
      <c r="R86" s="97">
        <f t="shared" si="34"/>
        <v>0</v>
      </c>
      <c r="S86" s="97">
        <f t="shared" si="34"/>
        <v>0</v>
      </c>
      <c r="T86" s="97">
        <f t="shared" si="34"/>
        <v>0</v>
      </c>
      <c r="U86" s="97">
        <f t="shared" si="34"/>
        <v>0</v>
      </c>
      <c r="V86" s="97">
        <f t="shared" si="34"/>
        <v>0</v>
      </c>
      <c r="W86" s="97">
        <f t="shared" si="34"/>
        <v>0</v>
      </c>
      <c r="X86" s="97">
        <f t="shared" si="34"/>
        <v>0</v>
      </c>
      <c r="Y86" s="97">
        <f t="shared" si="34"/>
        <v>0</v>
      </c>
      <c r="Z86" s="97">
        <f t="shared" si="34"/>
        <v>0</v>
      </c>
      <c r="AA86" s="101"/>
      <c r="AB86" s="97">
        <f t="shared" si="30"/>
        <v>0</v>
      </c>
      <c r="AC86" s="97">
        <f t="shared" si="30"/>
        <v>0</v>
      </c>
      <c r="AD86" s="97">
        <f t="shared" si="30"/>
        <v>0</v>
      </c>
      <c r="AE86" s="97">
        <f t="shared" si="30"/>
        <v>0</v>
      </c>
      <c r="AF86" s="97">
        <f t="shared" si="30"/>
        <v>0</v>
      </c>
      <c r="AG86" s="97">
        <f t="shared" si="30"/>
        <v>0</v>
      </c>
      <c r="AH86" s="97">
        <f t="shared" si="30"/>
        <v>0</v>
      </c>
      <c r="AI86" s="97">
        <f t="shared" si="30"/>
        <v>0</v>
      </c>
      <c r="AJ86" s="97">
        <f t="shared" si="30"/>
        <v>0</v>
      </c>
      <c r="AK86" s="97">
        <f t="shared" si="30"/>
        <v>0</v>
      </c>
      <c r="AL86" s="99">
        <f t="shared" ref="AL86:AL149" si="38">SUM(AB86:AK86)</f>
        <v>0</v>
      </c>
      <c r="AM86" s="102"/>
      <c r="AN86" s="97">
        <f t="shared" si="28"/>
        <v>0</v>
      </c>
      <c r="AO86" s="97">
        <f t="shared" si="28"/>
        <v>0</v>
      </c>
      <c r="AP86" s="97">
        <f t="shared" si="28"/>
        <v>0</v>
      </c>
      <c r="AQ86" s="97">
        <f t="shared" si="28"/>
        <v>0</v>
      </c>
      <c r="AR86" s="97">
        <f t="shared" si="28"/>
        <v>0</v>
      </c>
      <c r="AS86" s="97">
        <f t="shared" si="27"/>
        <v>0</v>
      </c>
      <c r="AT86" s="97">
        <f t="shared" si="27"/>
        <v>0</v>
      </c>
      <c r="AU86" s="97">
        <f t="shared" si="27"/>
        <v>0</v>
      </c>
      <c r="AV86" s="97">
        <f t="shared" si="27"/>
        <v>0</v>
      </c>
      <c r="AW86" s="97">
        <f t="shared" si="27"/>
        <v>0</v>
      </c>
      <c r="AX86" s="99">
        <f t="shared" ref="AX86:AX149" si="39">SUM(AN86:AW86)</f>
        <v>0</v>
      </c>
      <c r="AY86" s="99"/>
      <c r="AZ86" s="100">
        <f t="shared" si="35"/>
        <v>0</v>
      </c>
      <c r="BA86" s="97">
        <f>IF(NOT(snowball2),0,IF(R85&lt;=0,0,IF($C86&lt;=SUM($AZ86:AZ86),0,IF(AO86+$C86-SUM($AZ86:AZ86)&gt;R85+AC86,R85+AC86-AO86,$C86-SUM($AZ86:AZ86)))))</f>
        <v>0</v>
      </c>
      <c r="BB86" s="97">
        <f>IF(NOT(snowball2),0,IF(S85&lt;=0,0,IF($C86&lt;=SUM($AZ86:BA86),0,IF(AP86+$C86-SUM($AZ86:BA86)&gt;S85+AD86,S85+AD86-AP86,$C86-SUM($AZ86:BA86)))))</f>
        <v>0</v>
      </c>
      <c r="BC86" s="97">
        <f>IF(NOT(snowball2),0,IF(T85&lt;=0,0,IF($C86&lt;=SUM($AZ86:BB86),0,IF(AQ86+$C86-SUM($AZ86:BB86)&gt;T85+AE86,T85+AE86-AQ86,$C86-SUM($AZ86:BB86)))))</f>
        <v>0</v>
      </c>
      <c r="BD86" s="97">
        <f>IF(NOT(snowball2),0,IF(U85&lt;=0,0,IF($C86&lt;=SUM($AZ86:BC86),0,IF(AR86+$C86-SUM($AZ86:BC86)&gt;U85+AF86,U85+AF86-AR86,$C86-SUM($AZ86:BC86)))))</f>
        <v>0</v>
      </c>
      <c r="BE86" s="97">
        <f>IF(NOT(snowball2),0,IF(V85&lt;=0,0,IF($C86&lt;=SUM($AZ86:BD86),0,IF(AS86+$C86-SUM($AZ86:BD86)&gt;V85+AG86,V85+AG86-AS86,$C86-SUM($AZ86:BD86)))))</f>
        <v>0</v>
      </c>
      <c r="BF86" s="97">
        <f>IF(NOT(snowball2),0,IF(W85&lt;=0,0,IF($C86&lt;=SUM($AZ86:BE86),0,IF(AT86+$C86-SUM($AZ86:BE86)&gt;W85+AH86,W85+AH86-AT86,$C86-SUM($AZ86:BE86)))))</f>
        <v>0</v>
      </c>
      <c r="BG86" s="97">
        <f>IF(NOT(snowball2),0,IF(X85&lt;=0,0,IF($C86&lt;=SUM($AZ86:BF86),0,IF(AU86+$C86-SUM($AZ86:BF86)&gt;X85+AI86,X85+AI86-AU86,$C86-SUM($AZ86:BF86)))))</f>
        <v>0</v>
      </c>
      <c r="BH86" s="97">
        <f>IF(NOT(snowball2),0,IF(Y85&lt;=0,0,IF($C86&lt;=SUM($AZ86:BG86),0,IF(AV86+$C86-SUM($AZ86:BG86)&gt;Y85+AJ86,Y85+AJ86-AV86,$C86-SUM($AZ86:BG86)))))</f>
        <v>0</v>
      </c>
      <c r="BI86" s="97">
        <f>IF(NOT(snowball2),0,IF(Z85&lt;=0,0,IF($C86&lt;=SUM($AZ86:BH86),0,IF(AW86+$C86-SUM($AZ86:BH86)&gt;Z85+AK86,Z85+AK86-AW86,$C86-SUM($AZ86:BH86)))))</f>
        <v>0</v>
      </c>
    </row>
    <row r="87" spans="1:61" ht="11.1" customHeight="1" x14ac:dyDescent="0.2">
      <c r="A87" s="93" t="str">
        <f t="shared" ref="A87:A150" si="40">IF(SUM(Q86:Z86)&lt;=0,"",A86+1)</f>
        <v/>
      </c>
      <c r="B87" s="94" t="e">
        <f t="shared" si="36"/>
        <v>#N/A</v>
      </c>
      <c r="C87" s="95" t="str">
        <f t="shared" si="33"/>
        <v/>
      </c>
      <c r="D87" s="96"/>
      <c r="E87" s="97">
        <f t="shared" si="32"/>
        <v>0</v>
      </c>
      <c r="F87" s="97">
        <f t="shared" si="32"/>
        <v>0</v>
      </c>
      <c r="G87" s="97">
        <f t="shared" si="32"/>
        <v>0</v>
      </c>
      <c r="H87" s="97">
        <f t="shared" si="32"/>
        <v>0</v>
      </c>
      <c r="I87" s="97">
        <f t="shared" si="31"/>
        <v>0</v>
      </c>
      <c r="J87" s="97">
        <f t="shared" si="31"/>
        <v>0</v>
      </c>
      <c r="K87" s="97">
        <f t="shared" si="31"/>
        <v>0</v>
      </c>
      <c r="L87" s="97">
        <f t="shared" si="31"/>
        <v>0</v>
      </c>
      <c r="M87" s="97">
        <f t="shared" si="31"/>
        <v>0</v>
      </c>
      <c r="N87" s="97">
        <f t="shared" si="31"/>
        <v>0</v>
      </c>
      <c r="O87" s="98"/>
      <c r="P87" s="97">
        <f t="shared" si="37"/>
        <v>0</v>
      </c>
      <c r="Q87" s="97">
        <f t="shared" si="34"/>
        <v>0</v>
      </c>
      <c r="R87" s="97">
        <f t="shared" si="34"/>
        <v>0</v>
      </c>
      <c r="S87" s="97">
        <f t="shared" si="34"/>
        <v>0</v>
      </c>
      <c r="T87" s="97">
        <f t="shared" si="34"/>
        <v>0</v>
      </c>
      <c r="U87" s="97">
        <f t="shared" si="34"/>
        <v>0</v>
      </c>
      <c r="V87" s="97">
        <f t="shared" si="34"/>
        <v>0</v>
      </c>
      <c r="W87" s="97">
        <f t="shared" si="34"/>
        <v>0</v>
      </c>
      <c r="X87" s="97">
        <f t="shared" si="34"/>
        <v>0</v>
      </c>
      <c r="Y87" s="97">
        <f t="shared" si="34"/>
        <v>0</v>
      </c>
      <c r="Z87" s="97">
        <f t="shared" si="34"/>
        <v>0</v>
      </c>
      <c r="AA87" s="101"/>
      <c r="AB87" s="97">
        <f t="shared" si="30"/>
        <v>0</v>
      </c>
      <c r="AC87" s="97">
        <f t="shared" si="30"/>
        <v>0</v>
      </c>
      <c r="AD87" s="97">
        <f t="shared" si="30"/>
        <v>0</v>
      </c>
      <c r="AE87" s="97">
        <f t="shared" si="30"/>
        <v>0</v>
      </c>
      <c r="AF87" s="97">
        <f t="shared" si="30"/>
        <v>0</v>
      </c>
      <c r="AG87" s="97">
        <f t="shared" si="30"/>
        <v>0</v>
      </c>
      <c r="AH87" s="97">
        <f t="shared" si="30"/>
        <v>0</v>
      </c>
      <c r="AI87" s="97">
        <f t="shared" si="30"/>
        <v>0</v>
      </c>
      <c r="AJ87" s="97">
        <f t="shared" si="30"/>
        <v>0</v>
      </c>
      <c r="AK87" s="97">
        <f t="shared" si="30"/>
        <v>0</v>
      </c>
      <c r="AL87" s="99">
        <f t="shared" si="38"/>
        <v>0</v>
      </c>
      <c r="AM87" s="102"/>
      <c r="AN87" s="97">
        <f t="shared" si="28"/>
        <v>0</v>
      </c>
      <c r="AO87" s="97">
        <f t="shared" si="28"/>
        <v>0</v>
      </c>
      <c r="AP87" s="97">
        <f t="shared" si="28"/>
        <v>0</v>
      </c>
      <c r="AQ87" s="97">
        <f t="shared" si="28"/>
        <v>0</v>
      </c>
      <c r="AR87" s="97">
        <f t="shared" si="28"/>
        <v>0</v>
      </c>
      <c r="AS87" s="97">
        <f t="shared" si="27"/>
        <v>0</v>
      </c>
      <c r="AT87" s="97">
        <f t="shared" si="27"/>
        <v>0</v>
      </c>
      <c r="AU87" s="97">
        <f t="shared" si="27"/>
        <v>0</v>
      </c>
      <c r="AV87" s="97">
        <f t="shared" si="27"/>
        <v>0</v>
      </c>
      <c r="AW87" s="97">
        <f t="shared" si="27"/>
        <v>0</v>
      </c>
      <c r="AX87" s="99">
        <f t="shared" si="39"/>
        <v>0</v>
      </c>
      <c r="AY87" s="99"/>
      <c r="AZ87" s="100">
        <f t="shared" si="35"/>
        <v>0</v>
      </c>
      <c r="BA87" s="97">
        <f>IF(NOT(snowball2),0,IF(R86&lt;=0,0,IF($C87&lt;=SUM($AZ87:AZ87),0,IF(AO87+$C87-SUM($AZ87:AZ87)&gt;R86+AC87,R86+AC87-AO87,$C87-SUM($AZ87:AZ87)))))</f>
        <v>0</v>
      </c>
      <c r="BB87" s="97">
        <f>IF(NOT(snowball2),0,IF(S86&lt;=0,0,IF($C87&lt;=SUM($AZ87:BA87),0,IF(AP87+$C87-SUM($AZ87:BA87)&gt;S86+AD87,S86+AD87-AP87,$C87-SUM($AZ87:BA87)))))</f>
        <v>0</v>
      </c>
      <c r="BC87" s="97">
        <f>IF(NOT(snowball2),0,IF(T86&lt;=0,0,IF($C87&lt;=SUM($AZ87:BB87),0,IF(AQ87+$C87-SUM($AZ87:BB87)&gt;T86+AE87,T86+AE87-AQ87,$C87-SUM($AZ87:BB87)))))</f>
        <v>0</v>
      </c>
      <c r="BD87" s="97">
        <f>IF(NOT(snowball2),0,IF(U86&lt;=0,0,IF($C87&lt;=SUM($AZ87:BC87),0,IF(AR87+$C87-SUM($AZ87:BC87)&gt;U86+AF87,U86+AF87-AR87,$C87-SUM($AZ87:BC87)))))</f>
        <v>0</v>
      </c>
      <c r="BE87" s="97">
        <f>IF(NOT(snowball2),0,IF(V86&lt;=0,0,IF($C87&lt;=SUM($AZ87:BD87),0,IF(AS87+$C87-SUM($AZ87:BD87)&gt;V86+AG87,V86+AG87-AS87,$C87-SUM($AZ87:BD87)))))</f>
        <v>0</v>
      </c>
      <c r="BF87" s="97">
        <f>IF(NOT(snowball2),0,IF(W86&lt;=0,0,IF($C87&lt;=SUM($AZ87:BE87),0,IF(AT87+$C87-SUM($AZ87:BE87)&gt;W86+AH87,W86+AH87-AT87,$C87-SUM($AZ87:BE87)))))</f>
        <v>0</v>
      </c>
      <c r="BG87" s="97">
        <f>IF(NOT(snowball2),0,IF(X86&lt;=0,0,IF($C87&lt;=SUM($AZ87:BF87),0,IF(AU87+$C87-SUM($AZ87:BF87)&gt;X86+AI87,X86+AI87-AU87,$C87-SUM($AZ87:BF87)))))</f>
        <v>0</v>
      </c>
      <c r="BH87" s="97">
        <f>IF(NOT(snowball2),0,IF(Y86&lt;=0,0,IF($C87&lt;=SUM($AZ87:BG87),0,IF(AV87+$C87-SUM($AZ87:BG87)&gt;Y86+AJ87,Y86+AJ87-AV87,$C87-SUM($AZ87:BG87)))))</f>
        <v>0</v>
      </c>
      <c r="BI87" s="97">
        <f>IF(NOT(snowball2),0,IF(Z86&lt;=0,0,IF($C87&lt;=SUM($AZ87:BH87),0,IF(AW87+$C87-SUM($AZ87:BH87)&gt;Z86+AK87,Z86+AK87-AW87,$C87-SUM($AZ87:BH87)))))</f>
        <v>0</v>
      </c>
    </row>
    <row r="88" spans="1:61" ht="11.1" customHeight="1" x14ac:dyDescent="0.2">
      <c r="A88" s="93" t="str">
        <f t="shared" si="40"/>
        <v/>
      </c>
      <c r="B88" s="94" t="e">
        <f t="shared" si="36"/>
        <v>#N/A</v>
      </c>
      <c r="C88" s="95" t="str">
        <f t="shared" si="33"/>
        <v/>
      </c>
      <c r="D88" s="96"/>
      <c r="E88" s="97">
        <f t="shared" si="32"/>
        <v>0</v>
      </c>
      <c r="F88" s="97">
        <f t="shared" si="32"/>
        <v>0</v>
      </c>
      <c r="G88" s="97">
        <f t="shared" si="32"/>
        <v>0</v>
      </c>
      <c r="H88" s="97">
        <f t="shared" si="32"/>
        <v>0</v>
      </c>
      <c r="I88" s="97">
        <f t="shared" si="31"/>
        <v>0</v>
      </c>
      <c r="J88" s="97">
        <f t="shared" si="31"/>
        <v>0</v>
      </c>
      <c r="K88" s="97">
        <f t="shared" si="31"/>
        <v>0</v>
      </c>
      <c r="L88" s="97">
        <f t="shared" si="31"/>
        <v>0</v>
      </c>
      <c r="M88" s="97">
        <f t="shared" si="31"/>
        <v>0</v>
      </c>
      <c r="N88" s="97">
        <f t="shared" si="31"/>
        <v>0</v>
      </c>
      <c r="O88" s="98"/>
      <c r="P88" s="97">
        <f t="shared" si="37"/>
        <v>0</v>
      </c>
      <c r="Q88" s="97">
        <f t="shared" si="34"/>
        <v>0</v>
      </c>
      <c r="R88" s="97">
        <f t="shared" si="34"/>
        <v>0</v>
      </c>
      <c r="S88" s="97">
        <f t="shared" si="34"/>
        <v>0</v>
      </c>
      <c r="T88" s="97">
        <f t="shared" si="34"/>
        <v>0</v>
      </c>
      <c r="U88" s="97">
        <f t="shared" si="34"/>
        <v>0</v>
      </c>
      <c r="V88" s="97">
        <f t="shared" si="34"/>
        <v>0</v>
      </c>
      <c r="W88" s="97">
        <f t="shared" si="34"/>
        <v>0</v>
      </c>
      <c r="X88" s="97">
        <f t="shared" si="34"/>
        <v>0</v>
      </c>
      <c r="Y88" s="97">
        <f t="shared" si="34"/>
        <v>0</v>
      </c>
      <c r="Z88" s="97">
        <f t="shared" si="34"/>
        <v>0</v>
      </c>
      <c r="AA88" s="101"/>
      <c r="AB88" s="97">
        <f t="shared" si="30"/>
        <v>0</v>
      </c>
      <c r="AC88" s="97">
        <f t="shared" si="30"/>
        <v>0</v>
      </c>
      <c r="AD88" s="97">
        <f t="shared" si="30"/>
        <v>0</v>
      </c>
      <c r="AE88" s="97">
        <f t="shared" si="30"/>
        <v>0</v>
      </c>
      <c r="AF88" s="97">
        <f t="shared" si="30"/>
        <v>0</v>
      </c>
      <c r="AG88" s="97">
        <f t="shared" si="30"/>
        <v>0</v>
      </c>
      <c r="AH88" s="97">
        <f t="shared" si="30"/>
        <v>0</v>
      </c>
      <c r="AI88" s="97">
        <f t="shared" si="30"/>
        <v>0</v>
      </c>
      <c r="AJ88" s="97">
        <f t="shared" si="30"/>
        <v>0</v>
      </c>
      <c r="AK88" s="97">
        <f t="shared" si="30"/>
        <v>0</v>
      </c>
      <c r="AL88" s="99">
        <f t="shared" si="38"/>
        <v>0</v>
      </c>
      <c r="AM88" s="102"/>
      <c r="AN88" s="97">
        <f t="shared" si="28"/>
        <v>0</v>
      </c>
      <c r="AO88" s="97">
        <f t="shared" si="28"/>
        <v>0</v>
      </c>
      <c r="AP88" s="97">
        <f t="shared" si="28"/>
        <v>0</v>
      </c>
      <c r="AQ88" s="97">
        <f t="shared" si="28"/>
        <v>0</v>
      </c>
      <c r="AR88" s="97">
        <f t="shared" si="28"/>
        <v>0</v>
      </c>
      <c r="AS88" s="97">
        <f t="shared" si="27"/>
        <v>0</v>
      </c>
      <c r="AT88" s="97">
        <f t="shared" si="27"/>
        <v>0</v>
      </c>
      <c r="AU88" s="97">
        <f t="shared" si="27"/>
        <v>0</v>
      </c>
      <c r="AV88" s="97">
        <f t="shared" si="27"/>
        <v>0</v>
      </c>
      <c r="AW88" s="97">
        <f t="shared" si="27"/>
        <v>0</v>
      </c>
      <c r="AX88" s="99">
        <f t="shared" si="39"/>
        <v>0</v>
      </c>
      <c r="AY88" s="99"/>
      <c r="AZ88" s="100">
        <f t="shared" si="35"/>
        <v>0</v>
      </c>
      <c r="BA88" s="97">
        <f>IF(NOT(snowball2),0,IF(R87&lt;=0,0,IF($C88&lt;=SUM($AZ88:AZ88),0,IF(AO88+$C88-SUM($AZ88:AZ88)&gt;R87+AC88,R87+AC88-AO88,$C88-SUM($AZ88:AZ88)))))</f>
        <v>0</v>
      </c>
      <c r="BB88" s="97">
        <f>IF(NOT(snowball2),0,IF(S87&lt;=0,0,IF($C88&lt;=SUM($AZ88:BA88),0,IF(AP88+$C88-SUM($AZ88:BA88)&gt;S87+AD88,S87+AD88-AP88,$C88-SUM($AZ88:BA88)))))</f>
        <v>0</v>
      </c>
      <c r="BC88" s="97">
        <f>IF(NOT(snowball2),0,IF(T87&lt;=0,0,IF($C88&lt;=SUM($AZ88:BB88),0,IF(AQ88+$C88-SUM($AZ88:BB88)&gt;T87+AE88,T87+AE88-AQ88,$C88-SUM($AZ88:BB88)))))</f>
        <v>0</v>
      </c>
      <c r="BD88" s="97">
        <f>IF(NOT(snowball2),0,IF(U87&lt;=0,0,IF($C88&lt;=SUM($AZ88:BC88),0,IF(AR88+$C88-SUM($AZ88:BC88)&gt;U87+AF88,U87+AF88-AR88,$C88-SUM($AZ88:BC88)))))</f>
        <v>0</v>
      </c>
      <c r="BE88" s="97">
        <f>IF(NOT(snowball2),0,IF(V87&lt;=0,0,IF($C88&lt;=SUM($AZ88:BD88),0,IF(AS88+$C88-SUM($AZ88:BD88)&gt;V87+AG88,V87+AG88-AS88,$C88-SUM($AZ88:BD88)))))</f>
        <v>0</v>
      </c>
      <c r="BF88" s="97">
        <f>IF(NOT(snowball2),0,IF(W87&lt;=0,0,IF($C88&lt;=SUM($AZ88:BE88),0,IF(AT88+$C88-SUM($AZ88:BE88)&gt;W87+AH88,W87+AH88-AT88,$C88-SUM($AZ88:BE88)))))</f>
        <v>0</v>
      </c>
      <c r="BG88" s="97">
        <f>IF(NOT(snowball2),0,IF(X87&lt;=0,0,IF($C88&lt;=SUM($AZ88:BF88),0,IF(AU88+$C88-SUM($AZ88:BF88)&gt;X87+AI88,X87+AI88-AU88,$C88-SUM($AZ88:BF88)))))</f>
        <v>0</v>
      </c>
      <c r="BH88" s="97">
        <f>IF(NOT(snowball2),0,IF(Y87&lt;=0,0,IF($C88&lt;=SUM($AZ88:BG88),0,IF(AV88+$C88-SUM($AZ88:BG88)&gt;Y87+AJ88,Y87+AJ88-AV88,$C88-SUM($AZ88:BG88)))))</f>
        <v>0</v>
      </c>
      <c r="BI88" s="97">
        <f>IF(NOT(snowball2),0,IF(Z87&lt;=0,0,IF($C88&lt;=SUM($AZ88:BH88),0,IF(AW88+$C88-SUM($AZ88:BH88)&gt;Z87+AK88,Z87+AK88-AW88,$C88-SUM($AZ88:BH88)))))</f>
        <v>0</v>
      </c>
    </row>
    <row r="89" spans="1:61" ht="11.1" customHeight="1" x14ac:dyDescent="0.2">
      <c r="A89" s="93" t="str">
        <f t="shared" si="40"/>
        <v/>
      </c>
      <c r="B89" s="94" t="e">
        <f t="shared" si="36"/>
        <v>#N/A</v>
      </c>
      <c r="C89" s="95" t="str">
        <f t="shared" si="33"/>
        <v/>
      </c>
      <c r="D89" s="96"/>
      <c r="E89" s="97">
        <f t="shared" si="32"/>
        <v>0</v>
      </c>
      <c r="F89" s="97">
        <f t="shared" si="32"/>
        <v>0</v>
      </c>
      <c r="G89" s="97">
        <f t="shared" si="32"/>
        <v>0</v>
      </c>
      <c r="H89" s="97">
        <f t="shared" si="32"/>
        <v>0</v>
      </c>
      <c r="I89" s="97">
        <f t="shared" si="31"/>
        <v>0</v>
      </c>
      <c r="J89" s="97">
        <f t="shared" si="31"/>
        <v>0</v>
      </c>
      <c r="K89" s="97">
        <f t="shared" si="31"/>
        <v>0</v>
      </c>
      <c r="L89" s="97">
        <f t="shared" si="31"/>
        <v>0</v>
      </c>
      <c r="M89" s="97">
        <f t="shared" si="31"/>
        <v>0</v>
      </c>
      <c r="N89" s="97">
        <f t="shared" si="31"/>
        <v>0</v>
      </c>
      <c r="O89" s="98"/>
      <c r="P89" s="97">
        <f t="shared" si="37"/>
        <v>0</v>
      </c>
      <c r="Q89" s="97">
        <f t="shared" si="34"/>
        <v>0</v>
      </c>
      <c r="R89" s="97">
        <f t="shared" si="34"/>
        <v>0</v>
      </c>
      <c r="S89" s="97">
        <f t="shared" si="34"/>
        <v>0</v>
      </c>
      <c r="T89" s="97">
        <f t="shared" si="34"/>
        <v>0</v>
      </c>
      <c r="U89" s="97">
        <f t="shared" si="34"/>
        <v>0</v>
      </c>
      <c r="V89" s="97">
        <f t="shared" si="34"/>
        <v>0</v>
      </c>
      <c r="W89" s="97">
        <f t="shared" si="34"/>
        <v>0</v>
      </c>
      <c r="X89" s="97">
        <f t="shared" si="34"/>
        <v>0</v>
      </c>
      <c r="Y89" s="97">
        <f t="shared" si="34"/>
        <v>0</v>
      </c>
      <c r="Z89" s="97">
        <f t="shared" si="34"/>
        <v>0</v>
      </c>
      <c r="AA89" s="101"/>
      <c r="AB89" s="97">
        <f t="shared" si="30"/>
        <v>0</v>
      </c>
      <c r="AC89" s="97">
        <f t="shared" si="30"/>
        <v>0</v>
      </c>
      <c r="AD89" s="97">
        <f t="shared" si="30"/>
        <v>0</v>
      </c>
      <c r="AE89" s="97">
        <f t="shared" si="30"/>
        <v>0</v>
      </c>
      <c r="AF89" s="97">
        <f t="shared" si="30"/>
        <v>0</v>
      </c>
      <c r="AG89" s="97">
        <f t="shared" si="30"/>
        <v>0</v>
      </c>
      <c r="AH89" s="97">
        <f t="shared" si="30"/>
        <v>0</v>
      </c>
      <c r="AI89" s="97">
        <f t="shared" si="30"/>
        <v>0</v>
      </c>
      <c r="AJ89" s="97">
        <f t="shared" si="30"/>
        <v>0</v>
      </c>
      <c r="AK89" s="97">
        <f t="shared" si="30"/>
        <v>0</v>
      </c>
      <c r="AL89" s="99">
        <f t="shared" si="38"/>
        <v>0</v>
      </c>
      <c r="AM89" s="102"/>
      <c r="AN89" s="97">
        <f t="shared" si="28"/>
        <v>0</v>
      </c>
      <c r="AO89" s="97">
        <f t="shared" si="28"/>
        <v>0</v>
      </c>
      <c r="AP89" s="97">
        <f t="shared" si="28"/>
        <v>0</v>
      </c>
      <c r="AQ89" s="97">
        <f t="shared" si="28"/>
        <v>0</v>
      </c>
      <c r="AR89" s="97">
        <f t="shared" si="28"/>
        <v>0</v>
      </c>
      <c r="AS89" s="97">
        <f t="shared" si="27"/>
        <v>0</v>
      </c>
      <c r="AT89" s="97">
        <f t="shared" si="27"/>
        <v>0</v>
      </c>
      <c r="AU89" s="97">
        <f t="shared" si="27"/>
        <v>0</v>
      </c>
      <c r="AV89" s="97">
        <f t="shared" si="27"/>
        <v>0</v>
      </c>
      <c r="AW89" s="97">
        <f t="shared" si="27"/>
        <v>0</v>
      </c>
      <c r="AX89" s="99">
        <f t="shared" si="39"/>
        <v>0</v>
      </c>
      <c r="AY89" s="99"/>
      <c r="AZ89" s="100">
        <f t="shared" si="35"/>
        <v>0</v>
      </c>
      <c r="BA89" s="97">
        <f>IF(NOT(snowball2),0,IF(R88&lt;=0,0,IF($C89&lt;=SUM($AZ89:AZ89),0,IF(AO89+$C89-SUM($AZ89:AZ89)&gt;R88+AC89,R88+AC89-AO89,$C89-SUM($AZ89:AZ89)))))</f>
        <v>0</v>
      </c>
      <c r="BB89" s="97">
        <f>IF(NOT(snowball2),0,IF(S88&lt;=0,0,IF($C89&lt;=SUM($AZ89:BA89),0,IF(AP89+$C89-SUM($AZ89:BA89)&gt;S88+AD89,S88+AD89-AP89,$C89-SUM($AZ89:BA89)))))</f>
        <v>0</v>
      </c>
      <c r="BC89" s="97">
        <f>IF(NOT(snowball2),0,IF(T88&lt;=0,0,IF($C89&lt;=SUM($AZ89:BB89),0,IF(AQ89+$C89-SUM($AZ89:BB89)&gt;T88+AE89,T88+AE89-AQ89,$C89-SUM($AZ89:BB89)))))</f>
        <v>0</v>
      </c>
      <c r="BD89" s="97">
        <f>IF(NOT(snowball2),0,IF(U88&lt;=0,0,IF($C89&lt;=SUM($AZ89:BC89),0,IF(AR89+$C89-SUM($AZ89:BC89)&gt;U88+AF89,U88+AF89-AR89,$C89-SUM($AZ89:BC89)))))</f>
        <v>0</v>
      </c>
      <c r="BE89" s="97">
        <f>IF(NOT(snowball2),0,IF(V88&lt;=0,0,IF($C89&lt;=SUM($AZ89:BD89),0,IF(AS89+$C89-SUM($AZ89:BD89)&gt;V88+AG89,V88+AG89-AS89,$C89-SUM($AZ89:BD89)))))</f>
        <v>0</v>
      </c>
      <c r="BF89" s="97">
        <f>IF(NOT(snowball2),0,IF(W88&lt;=0,0,IF($C89&lt;=SUM($AZ89:BE89),0,IF(AT89+$C89-SUM($AZ89:BE89)&gt;W88+AH89,W88+AH89-AT89,$C89-SUM($AZ89:BE89)))))</f>
        <v>0</v>
      </c>
      <c r="BG89" s="97">
        <f>IF(NOT(snowball2),0,IF(X88&lt;=0,0,IF($C89&lt;=SUM($AZ89:BF89),0,IF(AU89+$C89-SUM($AZ89:BF89)&gt;X88+AI89,X88+AI89-AU89,$C89-SUM($AZ89:BF89)))))</f>
        <v>0</v>
      </c>
      <c r="BH89" s="97">
        <f>IF(NOT(snowball2),0,IF(Y88&lt;=0,0,IF($C89&lt;=SUM($AZ89:BG89),0,IF(AV89+$C89-SUM($AZ89:BG89)&gt;Y88+AJ89,Y88+AJ89-AV89,$C89-SUM($AZ89:BG89)))))</f>
        <v>0</v>
      </c>
      <c r="BI89" s="97">
        <f>IF(NOT(snowball2),0,IF(Z88&lt;=0,0,IF($C89&lt;=SUM($AZ89:BH89),0,IF(AW89+$C89-SUM($AZ89:BH89)&gt;Z88+AK89,Z88+AK89-AW89,$C89-SUM($AZ89:BH89)))))</f>
        <v>0</v>
      </c>
    </row>
    <row r="90" spans="1:61" ht="11.1" customHeight="1" x14ac:dyDescent="0.2">
      <c r="A90" s="93" t="str">
        <f t="shared" si="40"/>
        <v/>
      </c>
      <c r="B90" s="94" t="e">
        <f t="shared" si="36"/>
        <v>#N/A</v>
      </c>
      <c r="C90" s="95" t="str">
        <f t="shared" si="33"/>
        <v/>
      </c>
      <c r="D90" s="96"/>
      <c r="E90" s="97">
        <f t="shared" si="32"/>
        <v>0</v>
      </c>
      <c r="F90" s="97">
        <f t="shared" si="32"/>
        <v>0</v>
      </c>
      <c r="G90" s="97">
        <f t="shared" si="32"/>
        <v>0</v>
      </c>
      <c r="H90" s="97">
        <f t="shared" si="32"/>
        <v>0</v>
      </c>
      <c r="I90" s="97">
        <f t="shared" si="31"/>
        <v>0</v>
      </c>
      <c r="J90" s="97">
        <f t="shared" si="31"/>
        <v>0</v>
      </c>
      <c r="K90" s="97">
        <f t="shared" si="31"/>
        <v>0</v>
      </c>
      <c r="L90" s="97">
        <f t="shared" si="31"/>
        <v>0</v>
      </c>
      <c r="M90" s="97">
        <f t="shared" si="31"/>
        <v>0</v>
      </c>
      <c r="N90" s="97">
        <f t="shared" si="31"/>
        <v>0</v>
      </c>
      <c r="O90" s="98"/>
      <c r="P90" s="97">
        <f t="shared" si="37"/>
        <v>0</v>
      </c>
      <c r="Q90" s="97">
        <f t="shared" si="34"/>
        <v>0</v>
      </c>
      <c r="R90" s="97">
        <f t="shared" si="34"/>
        <v>0</v>
      </c>
      <c r="S90" s="97">
        <f t="shared" si="34"/>
        <v>0</v>
      </c>
      <c r="T90" s="97">
        <f t="shared" si="34"/>
        <v>0</v>
      </c>
      <c r="U90" s="97">
        <f t="shared" si="34"/>
        <v>0</v>
      </c>
      <c r="V90" s="97">
        <f t="shared" si="34"/>
        <v>0</v>
      </c>
      <c r="W90" s="97">
        <f t="shared" si="34"/>
        <v>0</v>
      </c>
      <c r="X90" s="97">
        <f t="shared" si="34"/>
        <v>0</v>
      </c>
      <c r="Y90" s="97">
        <f t="shared" si="34"/>
        <v>0</v>
      </c>
      <c r="Z90" s="97">
        <f t="shared" si="34"/>
        <v>0</v>
      </c>
      <c r="AA90" s="101"/>
      <c r="AB90" s="97">
        <f t="shared" si="30"/>
        <v>0</v>
      </c>
      <c r="AC90" s="97">
        <f t="shared" si="30"/>
        <v>0</v>
      </c>
      <c r="AD90" s="97">
        <f t="shared" si="30"/>
        <v>0</v>
      </c>
      <c r="AE90" s="97">
        <f t="shared" si="30"/>
        <v>0</v>
      </c>
      <c r="AF90" s="97">
        <f t="shared" si="30"/>
        <v>0</v>
      </c>
      <c r="AG90" s="97">
        <f t="shared" si="30"/>
        <v>0</v>
      </c>
      <c r="AH90" s="97">
        <f t="shared" si="30"/>
        <v>0</v>
      </c>
      <c r="AI90" s="97">
        <f t="shared" si="30"/>
        <v>0</v>
      </c>
      <c r="AJ90" s="97">
        <f t="shared" si="30"/>
        <v>0</v>
      </c>
      <c r="AK90" s="97">
        <f t="shared" si="30"/>
        <v>0</v>
      </c>
      <c r="AL90" s="99">
        <f t="shared" si="38"/>
        <v>0</v>
      </c>
      <c r="AM90" s="102"/>
      <c r="AN90" s="97">
        <f t="shared" si="28"/>
        <v>0</v>
      </c>
      <c r="AO90" s="97">
        <f t="shared" si="28"/>
        <v>0</v>
      </c>
      <c r="AP90" s="97">
        <f t="shared" si="28"/>
        <v>0</v>
      </c>
      <c r="AQ90" s="97">
        <f t="shared" si="28"/>
        <v>0</v>
      </c>
      <c r="AR90" s="97">
        <f t="shared" si="28"/>
        <v>0</v>
      </c>
      <c r="AS90" s="97">
        <f t="shared" si="27"/>
        <v>0</v>
      </c>
      <c r="AT90" s="97">
        <f t="shared" si="27"/>
        <v>0</v>
      </c>
      <c r="AU90" s="97">
        <f t="shared" si="27"/>
        <v>0</v>
      </c>
      <c r="AV90" s="97">
        <f t="shared" si="27"/>
        <v>0</v>
      </c>
      <c r="AW90" s="97">
        <f t="shared" si="27"/>
        <v>0</v>
      </c>
      <c r="AX90" s="99">
        <f t="shared" si="39"/>
        <v>0</v>
      </c>
      <c r="AY90" s="99"/>
      <c r="AZ90" s="100">
        <f t="shared" si="35"/>
        <v>0</v>
      </c>
      <c r="BA90" s="97">
        <f>IF(NOT(snowball2),0,IF(R89&lt;=0,0,IF($C90&lt;=SUM($AZ90:AZ90),0,IF(AO90+$C90-SUM($AZ90:AZ90)&gt;R89+AC90,R89+AC90-AO90,$C90-SUM($AZ90:AZ90)))))</f>
        <v>0</v>
      </c>
      <c r="BB90" s="97">
        <f>IF(NOT(snowball2),0,IF(S89&lt;=0,0,IF($C90&lt;=SUM($AZ90:BA90),0,IF(AP90+$C90-SUM($AZ90:BA90)&gt;S89+AD90,S89+AD90-AP90,$C90-SUM($AZ90:BA90)))))</f>
        <v>0</v>
      </c>
      <c r="BC90" s="97">
        <f>IF(NOT(snowball2),0,IF(T89&lt;=0,0,IF($C90&lt;=SUM($AZ90:BB90),0,IF(AQ90+$C90-SUM($AZ90:BB90)&gt;T89+AE90,T89+AE90-AQ90,$C90-SUM($AZ90:BB90)))))</f>
        <v>0</v>
      </c>
      <c r="BD90" s="97">
        <f>IF(NOT(snowball2),0,IF(U89&lt;=0,0,IF($C90&lt;=SUM($AZ90:BC90),0,IF(AR90+$C90-SUM($AZ90:BC90)&gt;U89+AF90,U89+AF90-AR90,$C90-SUM($AZ90:BC90)))))</f>
        <v>0</v>
      </c>
      <c r="BE90" s="97">
        <f>IF(NOT(snowball2),0,IF(V89&lt;=0,0,IF($C90&lt;=SUM($AZ90:BD90),0,IF(AS90+$C90-SUM($AZ90:BD90)&gt;V89+AG90,V89+AG90-AS90,$C90-SUM($AZ90:BD90)))))</f>
        <v>0</v>
      </c>
      <c r="BF90" s="97">
        <f>IF(NOT(snowball2),0,IF(W89&lt;=0,0,IF($C90&lt;=SUM($AZ90:BE90),0,IF(AT90+$C90-SUM($AZ90:BE90)&gt;W89+AH90,W89+AH90-AT90,$C90-SUM($AZ90:BE90)))))</f>
        <v>0</v>
      </c>
      <c r="BG90" s="97">
        <f>IF(NOT(snowball2),0,IF(X89&lt;=0,0,IF($C90&lt;=SUM($AZ90:BF90),0,IF(AU90+$C90-SUM($AZ90:BF90)&gt;X89+AI90,X89+AI90-AU90,$C90-SUM($AZ90:BF90)))))</f>
        <v>0</v>
      </c>
      <c r="BH90" s="97">
        <f>IF(NOT(snowball2),0,IF(Y89&lt;=0,0,IF($C90&lt;=SUM($AZ90:BG90),0,IF(AV90+$C90-SUM($AZ90:BG90)&gt;Y89+AJ90,Y89+AJ90-AV90,$C90-SUM($AZ90:BG90)))))</f>
        <v>0</v>
      </c>
      <c r="BI90" s="97">
        <f>IF(NOT(snowball2),0,IF(Z89&lt;=0,0,IF($C90&lt;=SUM($AZ90:BH90),0,IF(AW90+$C90-SUM($AZ90:BH90)&gt;Z89+AK90,Z89+AK90-AW90,$C90-SUM($AZ90:BH90)))))</f>
        <v>0</v>
      </c>
    </row>
    <row r="91" spans="1:61" ht="11.1" customHeight="1" x14ac:dyDescent="0.2">
      <c r="A91" s="93" t="str">
        <f t="shared" si="40"/>
        <v/>
      </c>
      <c r="B91" s="94" t="e">
        <f t="shared" si="36"/>
        <v>#N/A</v>
      </c>
      <c r="C91" s="95" t="str">
        <f t="shared" si="33"/>
        <v/>
      </c>
      <c r="D91" s="96"/>
      <c r="E91" s="97">
        <f t="shared" si="32"/>
        <v>0</v>
      </c>
      <c r="F91" s="97">
        <f t="shared" si="32"/>
        <v>0</v>
      </c>
      <c r="G91" s="97">
        <f t="shared" si="32"/>
        <v>0</v>
      </c>
      <c r="H91" s="97">
        <f t="shared" si="32"/>
        <v>0</v>
      </c>
      <c r="I91" s="97">
        <f t="shared" si="31"/>
        <v>0</v>
      </c>
      <c r="J91" s="97">
        <f t="shared" si="31"/>
        <v>0</v>
      </c>
      <c r="K91" s="97">
        <f t="shared" si="31"/>
        <v>0</v>
      </c>
      <c r="L91" s="97">
        <f t="shared" si="31"/>
        <v>0</v>
      </c>
      <c r="M91" s="97">
        <f t="shared" si="31"/>
        <v>0</v>
      </c>
      <c r="N91" s="97">
        <f t="shared" si="31"/>
        <v>0</v>
      </c>
      <c r="O91" s="98"/>
      <c r="P91" s="97">
        <f t="shared" si="37"/>
        <v>0</v>
      </c>
      <c r="Q91" s="97">
        <f t="shared" si="34"/>
        <v>0</v>
      </c>
      <c r="R91" s="97">
        <f t="shared" si="34"/>
        <v>0</v>
      </c>
      <c r="S91" s="97">
        <f t="shared" si="34"/>
        <v>0</v>
      </c>
      <c r="T91" s="97">
        <f t="shared" si="34"/>
        <v>0</v>
      </c>
      <c r="U91" s="97">
        <f t="shared" si="34"/>
        <v>0</v>
      </c>
      <c r="V91" s="97">
        <f t="shared" si="34"/>
        <v>0</v>
      </c>
      <c r="W91" s="97">
        <f t="shared" si="34"/>
        <v>0</v>
      </c>
      <c r="X91" s="97">
        <f t="shared" si="34"/>
        <v>0</v>
      </c>
      <c r="Y91" s="97">
        <f t="shared" si="34"/>
        <v>0</v>
      </c>
      <c r="Z91" s="97">
        <f t="shared" si="34"/>
        <v>0</v>
      </c>
      <c r="AA91" s="101"/>
      <c r="AB91" s="97">
        <f t="shared" si="30"/>
        <v>0</v>
      </c>
      <c r="AC91" s="97">
        <f t="shared" si="30"/>
        <v>0</v>
      </c>
      <c r="AD91" s="97">
        <f t="shared" si="30"/>
        <v>0</v>
      </c>
      <c r="AE91" s="97">
        <f t="shared" si="30"/>
        <v>0</v>
      </c>
      <c r="AF91" s="97">
        <f t="shared" si="30"/>
        <v>0</v>
      </c>
      <c r="AG91" s="97">
        <f t="shared" si="30"/>
        <v>0</v>
      </c>
      <c r="AH91" s="97">
        <f t="shared" si="30"/>
        <v>0</v>
      </c>
      <c r="AI91" s="97">
        <f t="shared" si="30"/>
        <v>0</v>
      </c>
      <c r="AJ91" s="97">
        <f t="shared" si="30"/>
        <v>0</v>
      </c>
      <c r="AK91" s="97">
        <f t="shared" si="30"/>
        <v>0</v>
      </c>
      <c r="AL91" s="99">
        <f t="shared" si="38"/>
        <v>0</v>
      </c>
      <c r="AM91" s="102"/>
      <c r="AN91" s="97">
        <f t="shared" si="28"/>
        <v>0</v>
      </c>
      <c r="AO91" s="97">
        <f t="shared" si="28"/>
        <v>0</v>
      </c>
      <c r="AP91" s="97">
        <f t="shared" si="28"/>
        <v>0</v>
      </c>
      <c r="AQ91" s="97">
        <f t="shared" si="28"/>
        <v>0</v>
      </c>
      <c r="AR91" s="97">
        <f t="shared" si="28"/>
        <v>0</v>
      </c>
      <c r="AS91" s="97">
        <f t="shared" si="27"/>
        <v>0</v>
      </c>
      <c r="AT91" s="97">
        <f t="shared" si="27"/>
        <v>0</v>
      </c>
      <c r="AU91" s="97">
        <f t="shared" si="27"/>
        <v>0</v>
      </c>
      <c r="AV91" s="97">
        <f t="shared" si="27"/>
        <v>0</v>
      </c>
      <c r="AW91" s="97">
        <f t="shared" si="27"/>
        <v>0</v>
      </c>
      <c r="AX91" s="99">
        <f t="shared" si="39"/>
        <v>0</v>
      </c>
      <c r="AY91" s="99"/>
      <c r="AZ91" s="100">
        <f t="shared" si="35"/>
        <v>0</v>
      </c>
      <c r="BA91" s="97">
        <f>IF(NOT(snowball2),0,IF(R90&lt;=0,0,IF($C91&lt;=SUM($AZ91:AZ91),0,IF(AO91+$C91-SUM($AZ91:AZ91)&gt;R90+AC91,R90+AC91-AO91,$C91-SUM($AZ91:AZ91)))))</f>
        <v>0</v>
      </c>
      <c r="BB91" s="97">
        <f>IF(NOT(snowball2),0,IF(S90&lt;=0,0,IF($C91&lt;=SUM($AZ91:BA91),0,IF(AP91+$C91-SUM($AZ91:BA91)&gt;S90+AD91,S90+AD91-AP91,$C91-SUM($AZ91:BA91)))))</f>
        <v>0</v>
      </c>
      <c r="BC91" s="97">
        <f>IF(NOT(snowball2),0,IF(T90&lt;=0,0,IF($C91&lt;=SUM($AZ91:BB91),0,IF(AQ91+$C91-SUM($AZ91:BB91)&gt;T90+AE91,T90+AE91-AQ91,$C91-SUM($AZ91:BB91)))))</f>
        <v>0</v>
      </c>
      <c r="BD91" s="97">
        <f>IF(NOT(snowball2),0,IF(U90&lt;=0,0,IF($C91&lt;=SUM($AZ91:BC91),0,IF(AR91+$C91-SUM($AZ91:BC91)&gt;U90+AF91,U90+AF91-AR91,$C91-SUM($AZ91:BC91)))))</f>
        <v>0</v>
      </c>
      <c r="BE91" s="97">
        <f>IF(NOT(snowball2),0,IF(V90&lt;=0,0,IF($C91&lt;=SUM($AZ91:BD91),0,IF(AS91+$C91-SUM($AZ91:BD91)&gt;V90+AG91,V90+AG91-AS91,$C91-SUM($AZ91:BD91)))))</f>
        <v>0</v>
      </c>
      <c r="BF91" s="97">
        <f>IF(NOT(snowball2),0,IF(W90&lt;=0,0,IF($C91&lt;=SUM($AZ91:BE91),0,IF(AT91+$C91-SUM($AZ91:BE91)&gt;W90+AH91,W90+AH91-AT91,$C91-SUM($AZ91:BE91)))))</f>
        <v>0</v>
      </c>
      <c r="BG91" s="97">
        <f>IF(NOT(snowball2),0,IF(X90&lt;=0,0,IF($C91&lt;=SUM($AZ91:BF91),0,IF(AU91+$C91-SUM($AZ91:BF91)&gt;X90+AI91,X90+AI91-AU91,$C91-SUM($AZ91:BF91)))))</f>
        <v>0</v>
      </c>
      <c r="BH91" s="97">
        <f>IF(NOT(snowball2),0,IF(Y90&lt;=0,0,IF($C91&lt;=SUM($AZ91:BG91),0,IF(AV91+$C91-SUM($AZ91:BG91)&gt;Y90+AJ91,Y90+AJ91-AV91,$C91-SUM($AZ91:BG91)))))</f>
        <v>0</v>
      </c>
      <c r="BI91" s="97">
        <f>IF(NOT(snowball2),0,IF(Z90&lt;=0,0,IF($C91&lt;=SUM($AZ91:BH91),0,IF(AW91+$C91-SUM($AZ91:BH91)&gt;Z90+AK91,Z90+AK91-AW91,$C91-SUM($AZ91:BH91)))))</f>
        <v>0</v>
      </c>
    </row>
    <row r="92" spans="1:61" ht="11.1" customHeight="1" x14ac:dyDescent="0.2">
      <c r="A92" s="93" t="str">
        <f t="shared" si="40"/>
        <v/>
      </c>
      <c r="B92" s="94" t="e">
        <f t="shared" si="36"/>
        <v>#N/A</v>
      </c>
      <c r="C92" s="95" t="str">
        <f t="shared" si="33"/>
        <v/>
      </c>
      <c r="D92" s="96"/>
      <c r="E92" s="97">
        <f t="shared" si="32"/>
        <v>0</v>
      </c>
      <c r="F92" s="97">
        <f t="shared" si="32"/>
        <v>0</v>
      </c>
      <c r="G92" s="97">
        <f t="shared" si="32"/>
        <v>0</v>
      </c>
      <c r="H92" s="97">
        <f t="shared" si="32"/>
        <v>0</v>
      </c>
      <c r="I92" s="97">
        <f t="shared" si="31"/>
        <v>0</v>
      </c>
      <c r="J92" s="97">
        <f t="shared" si="31"/>
        <v>0</v>
      </c>
      <c r="K92" s="97">
        <f t="shared" si="31"/>
        <v>0</v>
      </c>
      <c r="L92" s="97">
        <f t="shared" si="31"/>
        <v>0</v>
      </c>
      <c r="M92" s="97">
        <f t="shared" si="31"/>
        <v>0</v>
      </c>
      <c r="N92" s="97">
        <f t="shared" si="31"/>
        <v>0</v>
      </c>
      <c r="O92" s="98"/>
      <c r="P92" s="97">
        <f t="shared" si="37"/>
        <v>0</v>
      </c>
      <c r="Q92" s="97">
        <f t="shared" si="34"/>
        <v>0</v>
      </c>
      <c r="R92" s="97">
        <f t="shared" si="34"/>
        <v>0</v>
      </c>
      <c r="S92" s="97">
        <f t="shared" si="34"/>
        <v>0</v>
      </c>
      <c r="T92" s="97">
        <f t="shared" si="34"/>
        <v>0</v>
      </c>
      <c r="U92" s="97">
        <f t="shared" si="34"/>
        <v>0</v>
      </c>
      <c r="V92" s="97">
        <f t="shared" si="34"/>
        <v>0</v>
      </c>
      <c r="W92" s="97">
        <f t="shared" si="34"/>
        <v>0</v>
      </c>
      <c r="X92" s="97">
        <f t="shared" si="34"/>
        <v>0</v>
      </c>
      <c r="Y92" s="97">
        <f t="shared" si="34"/>
        <v>0</v>
      </c>
      <c r="Z92" s="97">
        <f t="shared" si="34"/>
        <v>0</v>
      </c>
      <c r="AA92" s="101"/>
      <c r="AB92" s="97">
        <f t="shared" si="30"/>
        <v>0</v>
      </c>
      <c r="AC92" s="97">
        <f t="shared" si="30"/>
        <v>0</v>
      </c>
      <c r="AD92" s="97">
        <f t="shared" si="30"/>
        <v>0</v>
      </c>
      <c r="AE92" s="97">
        <f t="shared" si="30"/>
        <v>0</v>
      </c>
      <c r="AF92" s="97">
        <f t="shared" si="30"/>
        <v>0</v>
      </c>
      <c r="AG92" s="97">
        <f t="shared" si="30"/>
        <v>0</v>
      </c>
      <c r="AH92" s="97">
        <f t="shared" si="30"/>
        <v>0</v>
      </c>
      <c r="AI92" s="97">
        <f t="shared" si="30"/>
        <v>0</v>
      </c>
      <c r="AJ92" s="97">
        <f t="shared" si="30"/>
        <v>0</v>
      </c>
      <c r="AK92" s="97">
        <f t="shared" si="30"/>
        <v>0</v>
      </c>
      <c r="AL92" s="99">
        <f t="shared" si="38"/>
        <v>0</v>
      </c>
      <c r="AM92" s="102"/>
      <c r="AN92" s="97">
        <f t="shared" si="28"/>
        <v>0</v>
      </c>
      <c r="AO92" s="97">
        <f t="shared" si="28"/>
        <v>0</v>
      </c>
      <c r="AP92" s="97">
        <f t="shared" si="28"/>
        <v>0</v>
      </c>
      <c r="AQ92" s="97">
        <f t="shared" si="28"/>
        <v>0</v>
      </c>
      <c r="AR92" s="97">
        <f t="shared" si="28"/>
        <v>0</v>
      </c>
      <c r="AS92" s="97">
        <f t="shared" si="27"/>
        <v>0</v>
      </c>
      <c r="AT92" s="97">
        <f t="shared" si="27"/>
        <v>0</v>
      </c>
      <c r="AU92" s="97">
        <f t="shared" si="27"/>
        <v>0</v>
      </c>
      <c r="AV92" s="97">
        <f t="shared" si="27"/>
        <v>0</v>
      </c>
      <c r="AW92" s="97">
        <f t="shared" si="27"/>
        <v>0</v>
      </c>
      <c r="AX92" s="99">
        <f t="shared" si="39"/>
        <v>0</v>
      </c>
      <c r="AY92" s="99"/>
      <c r="AZ92" s="100">
        <f t="shared" si="35"/>
        <v>0</v>
      </c>
      <c r="BA92" s="97">
        <f>IF(NOT(snowball2),0,IF(R91&lt;=0,0,IF($C92&lt;=SUM($AZ92:AZ92),0,IF(AO92+$C92-SUM($AZ92:AZ92)&gt;R91+AC92,R91+AC92-AO92,$C92-SUM($AZ92:AZ92)))))</f>
        <v>0</v>
      </c>
      <c r="BB92" s="97">
        <f>IF(NOT(snowball2),0,IF(S91&lt;=0,0,IF($C92&lt;=SUM($AZ92:BA92),0,IF(AP92+$C92-SUM($AZ92:BA92)&gt;S91+AD92,S91+AD92-AP92,$C92-SUM($AZ92:BA92)))))</f>
        <v>0</v>
      </c>
      <c r="BC92" s="97">
        <f>IF(NOT(snowball2),0,IF(T91&lt;=0,0,IF($C92&lt;=SUM($AZ92:BB92),0,IF(AQ92+$C92-SUM($AZ92:BB92)&gt;T91+AE92,T91+AE92-AQ92,$C92-SUM($AZ92:BB92)))))</f>
        <v>0</v>
      </c>
      <c r="BD92" s="97">
        <f>IF(NOT(snowball2),0,IF(U91&lt;=0,0,IF($C92&lt;=SUM($AZ92:BC92),0,IF(AR92+$C92-SUM($AZ92:BC92)&gt;U91+AF92,U91+AF92-AR92,$C92-SUM($AZ92:BC92)))))</f>
        <v>0</v>
      </c>
      <c r="BE92" s="97">
        <f>IF(NOT(snowball2),0,IF(V91&lt;=0,0,IF($C92&lt;=SUM($AZ92:BD92),0,IF(AS92+$C92-SUM($AZ92:BD92)&gt;V91+AG92,V91+AG92-AS92,$C92-SUM($AZ92:BD92)))))</f>
        <v>0</v>
      </c>
      <c r="BF92" s="97">
        <f>IF(NOT(snowball2),0,IF(W91&lt;=0,0,IF($C92&lt;=SUM($AZ92:BE92),0,IF(AT92+$C92-SUM($AZ92:BE92)&gt;W91+AH92,W91+AH92-AT92,$C92-SUM($AZ92:BE92)))))</f>
        <v>0</v>
      </c>
      <c r="BG92" s="97">
        <f>IF(NOT(snowball2),0,IF(X91&lt;=0,0,IF($C92&lt;=SUM($AZ92:BF92),0,IF(AU92+$C92-SUM($AZ92:BF92)&gt;X91+AI92,X91+AI92-AU92,$C92-SUM($AZ92:BF92)))))</f>
        <v>0</v>
      </c>
      <c r="BH92" s="97">
        <f>IF(NOT(snowball2),0,IF(Y91&lt;=0,0,IF($C92&lt;=SUM($AZ92:BG92),0,IF(AV92+$C92-SUM($AZ92:BG92)&gt;Y91+AJ92,Y91+AJ92-AV92,$C92-SUM($AZ92:BG92)))))</f>
        <v>0</v>
      </c>
      <c r="BI92" s="97">
        <f>IF(NOT(snowball2),0,IF(Z91&lt;=0,0,IF($C92&lt;=SUM($AZ92:BH92),0,IF(AW92+$C92-SUM($AZ92:BH92)&gt;Z91+AK92,Z91+AK92-AW92,$C92-SUM($AZ92:BH92)))))</f>
        <v>0</v>
      </c>
    </row>
    <row r="93" spans="1:61" ht="11.1" customHeight="1" x14ac:dyDescent="0.2">
      <c r="A93" s="93" t="str">
        <f t="shared" si="40"/>
        <v/>
      </c>
      <c r="B93" s="94" t="e">
        <f t="shared" si="36"/>
        <v>#N/A</v>
      </c>
      <c r="C93" s="95" t="str">
        <f t="shared" si="33"/>
        <v/>
      </c>
      <c r="D93" s="96"/>
      <c r="E93" s="97">
        <f t="shared" si="32"/>
        <v>0</v>
      </c>
      <c r="F93" s="97">
        <f t="shared" si="32"/>
        <v>0</v>
      </c>
      <c r="G93" s="97">
        <f t="shared" si="32"/>
        <v>0</v>
      </c>
      <c r="H93" s="97">
        <f t="shared" si="32"/>
        <v>0</v>
      </c>
      <c r="I93" s="97">
        <f t="shared" si="31"/>
        <v>0</v>
      </c>
      <c r="J93" s="97">
        <f t="shared" si="31"/>
        <v>0</v>
      </c>
      <c r="K93" s="97">
        <f t="shared" si="31"/>
        <v>0</v>
      </c>
      <c r="L93" s="97">
        <f t="shared" si="31"/>
        <v>0</v>
      </c>
      <c r="M93" s="97">
        <f t="shared" si="31"/>
        <v>0</v>
      </c>
      <c r="N93" s="97">
        <f t="shared" si="31"/>
        <v>0</v>
      </c>
      <c r="O93" s="98"/>
      <c r="P93" s="97">
        <f t="shared" si="37"/>
        <v>0</v>
      </c>
      <c r="Q93" s="97">
        <f t="shared" si="34"/>
        <v>0</v>
      </c>
      <c r="R93" s="97">
        <f t="shared" si="34"/>
        <v>0</v>
      </c>
      <c r="S93" s="97">
        <f t="shared" si="34"/>
        <v>0</v>
      </c>
      <c r="T93" s="97">
        <f t="shared" si="34"/>
        <v>0</v>
      </c>
      <c r="U93" s="97">
        <f t="shared" si="34"/>
        <v>0</v>
      </c>
      <c r="V93" s="97">
        <f t="shared" si="34"/>
        <v>0</v>
      </c>
      <c r="W93" s="97">
        <f t="shared" si="34"/>
        <v>0</v>
      </c>
      <c r="X93" s="97">
        <f t="shared" si="34"/>
        <v>0</v>
      </c>
      <c r="Y93" s="97">
        <f t="shared" si="34"/>
        <v>0</v>
      </c>
      <c r="Z93" s="97">
        <f t="shared" si="34"/>
        <v>0</v>
      </c>
      <c r="AA93" s="101"/>
      <c r="AB93" s="97">
        <f t="shared" si="30"/>
        <v>0</v>
      </c>
      <c r="AC93" s="97">
        <f t="shared" si="30"/>
        <v>0</v>
      </c>
      <c r="AD93" s="97">
        <f t="shared" si="30"/>
        <v>0</v>
      </c>
      <c r="AE93" s="97">
        <f t="shared" si="30"/>
        <v>0</v>
      </c>
      <c r="AF93" s="97">
        <f t="shared" si="30"/>
        <v>0</v>
      </c>
      <c r="AG93" s="97">
        <f t="shared" si="30"/>
        <v>0</v>
      </c>
      <c r="AH93" s="97">
        <f t="shared" si="30"/>
        <v>0</v>
      </c>
      <c r="AI93" s="97">
        <f t="shared" si="30"/>
        <v>0</v>
      </c>
      <c r="AJ93" s="97">
        <f t="shared" si="30"/>
        <v>0</v>
      </c>
      <c r="AK93" s="97">
        <f t="shared" si="30"/>
        <v>0</v>
      </c>
      <c r="AL93" s="99">
        <f t="shared" si="38"/>
        <v>0</v>
      </c>
      <c r="AM93" s="102"/>
      <c r="AN93" s="97">
        <f t="shared" si="28"/>
        <v>0</v>
      </c>
      <c r="AO93" s="97">
        <f t="shared" si="28"/>
        <v>0</v>
      </c>
      <c r="AP93" s="97">
        <f t="shared" si="28"/>
        <v>0</v>
      </c>
      <c r="AQ93" s="97">
        <f t="shared" si="28"/>
        <v>0</v>
      </c>
      <c r="AR93" s="97">
        <f t="shared" si="28"/>
        <v>0</v>
      </c>
      <c r="AS93" s="97">
        <f t="shared" si="27"/>
        <v>0</v>
      </c>
      <c r="AT93" s="97">
        <f t="shared" si="27"/>
        <v>0</v>
      </c>
      <c r="AU93" s="97">
        <f t="shared" si="27"/>
        <v>0</v>
      </c>
      <c r="AV93" s="97">
        <f t="shared" si="27"/>
        <v>0</v>
      </c>
      <c r="AW93" s="97">
        <f t="shared" si="27"/>
        <v>0</v>
      </c>
      <c r="AX93" s="99">
        <f t="shared" si="39"/>
        <v>0</v>
      </c>
      <c r="AY93" s="99"/>
      <c r="AZ93" s="100">
        <f t="shared" si="35"/>
        <v>0</v>
      </c>
      <c r="BA93" s="97">
        <f>IF(NOT(snowball2),0,IF(R92&lt;=0,0,IF($C93&lt;=SUM($AZ93:AZ93),0,IF(AO93+$C93-SUM($AZ93:AZ93)&gt;R92+AC93,R92+AC93-AO93,$C93-SUM($AZ93:AZ93)))))</f>
        <v>0</v>
      </c>
      <c r="BB93" s="97">
        <f>IF(NOT(snowball2),0,IF(S92&lt;=0,0,IF($C93&lt;=SUM($AZ93:BA93),0,IF(AP93+$C93-SUM($AZ93:BA93)&gt;S92+AD93,S92+AD93-AP93,$C93-SUM($AZ93:BA93)))))</f>
        <v>0</v>
      </c>
      <c r="BC93" s="97">
        <f>IF(NOT(snowball2),0,IF(T92&lt;=0,0,IF($C93&lt;=SUM($AZ93:BB93),0,IF(AQ93+$C93-SUM($AZ93:BB93)&gt;T92+AE93,T92+AE93-AQ93,$C93-SUM($AZ93:BB93)))))</f>
        <v>0</v>
      </c>
      <c r="BD93" s="97">
        <f>IF(NOT(snowball2),0,IF(U92&lt;=0,0,IF($C93&lt;=SUM($AZ93:BC93),0,IF(AR93+$C93-SUM($AZ93:BC93)&gt;U92+AF93,U92+AF93-AR93,$C93-SUM($AZ93:BC93)))))</f>
        <v>0</v>
      </c>
      <c r="BE93" s="97">
        <f>IF(NOT(snowball2),0,IF(V92&lt;=0,0,IF($C93&lt;=SUM($AZ93:BD93),0,IF(AS93+$C93-SUM($AZ93:BD93)&gt;V92+AG93,V92+AG93-AS93,$C93-SUM($AZ93:BD93)))))</f>
        <v>0</v>
      </c>
      <c r="BF93" s="97">
        <f>IF(NOT(snowball2),0,IF(W92&lt;=0,0,IF($C93&lt;=SUM($AZ93:BE93),0,IF(AT93+$C93-SUM($AZ93:BE93)&gt;W92+AH93,W92+AH93-AT93,$C93-SUM($AZ93:BE93)))))</f>
        <v>0</v>
      </c>
      <c r="BG93" s="97">
        <f>IF(NOT(snowball2),0,IF(X92&lt;=0,0,IF($C93&lt;=SUM($AZ93:BF93),0,IF(AU93+$C93-SUM($AZ93:BF93)&gt;X92+AI93,X92+AI93-AU93,$C93-SUM($AZ93:BF93)))))</f>
        <v>0</v>
      </c>
      <c r="BH93" s="97">
        <f>IF(NOT(snowball2),0,IF(Y92&lt;=0,0,IF($C93&lt;=SUM($AZ93:BG93),0,IF(AV93+$C93-SUM($AZ93:BG93)&gt;Y92+AJ93,Y92+AJ93-AV93,$C93-SUM($AZ93:BG93)))))</f>
        <v>0</v>
      </c>
      <c r="BI93" s="97">
        <f>IF(NOT(snowball2),0,IF(Z92&lt;=0,0,IF($C93&lt;=SUM($AZ93:BH93),0,IF(AW93+$C93-SUM($AZ93:BH93)&gt;Z92+AK93,Z92+AK93-AW93,$C93-SUM($AZ93:BH93)))))</f>
        <v>0</v>
      </c>
    </row>
    <row r="94" spans="1:61" ht="11.1" customHeight="1" x14ac:dyDescent="0.2">
      <c r="A94" s="93" t="str">
        <f t="shared" si="40"/>
        <v/>
      </c>
      <c r="B94" s="94" t="e">
        <f t="shared" si="36"/>
        <v>#N/A</v>
      </c>
      <c r="C94" s="95" t="str">
        <f t="shared" si="33"/>
        <v/>
      </c>
      <c r="D94" s="96"/>
      <c r="E94" s="97">
        <f t="shared" si="32"/>
        <v>0</v>
      </c>
      <c r="F94" s="97">
        <f t="shared" si="32"/>
        <v>0</v>
      </c>
      <c r="G94" s="97">
        <f t="shared" si="32"/>
        <v>0</v>
      </c>
      <c r="H94" s="97">
        <f t="shared" si="32"/>
        <v>0</v>
      </c>
      <c r="I94" s="97">
        <f t="shared" si="31"/>
        <v>0</v>
      </c>
      <c r="J94" s="97">
        <f t="shared" si="31"/>
        <v>0</v>
      </c>
      <c r="K94" s="97">
        <f t="shared" si="31"/>
        <v>0</v>
      </c>
      <c r="L94" s="97">
        <f t="shared" si="31"/>
        <v>0</v>
      </c>
      <c r="M94" s="97">
        <f t="shared" si="31"/>
        <v>0</v>
      </c>
      <c r="N94" s="97">
        <f t="shared" si="31"/>
        <v>0</v>
      </c>
      <c r="O94" s="98"/>
      <c r="P94" s="97">
        <f t="shared" si="37"/>
        <v>0</v>
      </c>
      <c r="Q94" s="97">
        <f t="shared" si="34"/>
        <v>0</v>
      </c>
      <c r="R94" s="97">
        <f t="shared" si="34"/>
        <v>0</v>
      </c>
      <c r="S94" s="97">
        <f t="shared" si="34"/>
        <v>0</v>
      </c>
      <c r="T94" s="97">
        <f t="shared" si="34"/>
        <v>0</v>
      </c>
      <c r="U94" s="97">
        <f t="shared" si="34"/>
        <v>0</v>
      </c>
      <c r="V94" s="97">
        <f t="shared" si="34"/>
        <v>0</v>
      </c>
      <c r="W94" s="97">
        <f t="shared" si="34"/>
        <v>0</v>
      </c>
      <c r="X94" s="97">
        <f t="shared" si="34"/>
        <v>0</v>
      </c>
      <c r="Y94" s="97">
        <f t="shared" si="34"/>
        <v>0</v>
      </c>
      <c r="Z94" s="97">
        <f t="shared" si="34"/>
        <v>0</v>
      </c>
      <c r="AA94" s="101"/>
      <c r="AB94" s="97">
        <f t="shared" si="30"/>
        <v>0</v>
      </c>
      <c r="AC94" s="97">
        <f t="shared" si="30"/>
        <v>0</v>
      </c>
      <c r="AD94" s="97">
        <f t="shared" si="30"/>
        <v>0</v>
      </c>
      <c r="AE94" s="97">
        <f t="shared" si="30"/>
        <v>0</v>
      </c>
      <c r="AF94" s="97">
        <f t="shared" si="30"/>
        <v>0</v>
      </c>
      <c r="AG94" s="97">
        <f t="shared" si="30"/>
        <v>0</v>
      </c>
      <c r="AH94" s="97">
        <f t="shared" si="30"/>
        <v>0</v>
      </c>
      <c r="AI94" s="97">
        <f t="shared" si="30"/>
        <v>0</v>
      </c>
      <c r="AJ94" s="97">
        <f t="shared" si="30"/>
        <v>0</v>
      </c>
      <c r="AK94" s="97">
        <f t="shared" si="30"/>
        <v>0</v>
      </c>
      <c r="AL94" s="99">
        <f t="shared" si="38"/>
        <v>0</v>
      </c>
      <c r="AM94" s="102"/>
      <c r="AN94" s="97">
        <f t="shared" si="28"/>
        <v>0</v>
      </c>
      <c r="AO94" s="97">
        <f t="shared" si="28"/>
        <v>0</v>
      </c>
      <c r="AP94" s="97">
        <f t="shared" si="28"/>
        <v>0</v>
      </c>
      <c r="AQ94" s="97">
        <f t="shared" si="28"/>
        <v>0</v>
      </c>
      <c r="AR94" s="97">
        <f t="shared" si="28"/>
        <v>0</v>
      </c>
      <c r="AS94" s="97">
        <f t="shared" si="27"/>
        <v>0</v>
      </c>
      <c r="AT94" s="97">
        <f t="shared" si="27"/>
        <v>0</v>
      </c>
      <c r="AU94" s="97">
        <f t="shared" si="27"/>
        <v>0</v>
      </c>
      <c r="AV94" s="97">
        <f t="shared" si="27"/>
        <v>0</v>
      </c>
      <c r="AW94" s="97">
        <f t="shared" si="27"/>
        <v>0</v>
      </c>
      <c r="AX94" s="99">
        <f t="shared" si="39"/>
        <v>0</v>
      </c>
      <c r="AY94" s="99"/>
      <c r="AZ94" s="100">
        <f t="shared" si="35"/>
        <v>0</v>
      </c>
      <c r="BA94" s="97">
        <f>IF(NOT(snowball2),0,IF(R93&lt;=0,0,IF($C94&lt;=SUM($AZ94:AZ94),0,IF(AO94+$C94-SUM($AZ94:AZ94)&gt;R93+AC94,R93+AC94-AO94,$C94-SUM($AZ94:AZ94)))))</f>
        <v>0</v>
      </c>
      <c r="BB94" s="97">
        <f>IF(NOT(snowball2),0,IF(S93&lt;=0,0,IF($C94&lt;=SUM($AZ94:BA94),0,IF(AP94+$C94-SUM($AZ94:BA94)&gt;S93+AD94,S93+AD94-AP94,$C94-SUM($AZ94:BA94)))))</f>
        <v>0</v>
      </c>
      <c r="BC94" s="97">
        <f>IF(NOT(snowball2),0,IF(T93&lt;=0,0,IF($C94&lt;=SUM($AZ94:BB94),0,IF(AQ94+$C94-SUM($AZ94:BB94)&gt;T93+AE94,T93+AE94-AQ94,$C94-SUM($AZ94:BB94)))))</f>
        <v>0</v>
      </c>
      <c r="BD94" s="97">
        <f>IF(NOT(snowball2),0,IF(U93&lt;=0,0,IF($C94&lt;=SUM($AZ94:BC94),0,IF(AR94+$C94-SUM($AZ94:BC94)&gt;U93+AF94,U93+AF94-AR94,$C94-SUM($AZ94:BC94)))))</f>
        <v>0</v>
      </c>
      <c r="BE94" s="97">
        <f>IF(NOT(snowball2),0,IF(V93&lt;=0,0,IF($C94&lt;=SUM($AZ94:BD94),0,IF(AS94+$C94-SUM($AZ94:BD94)&gt;V93+AG94,V93+AG94-AS94,$C94-SUM($AZ94:BD94)))))</f>
        <v>0</v>
      </c>
      <c r="BF94" s="97">
        <f>IF(NOT(snowball2),0,IF(W93&lt;=0,0,IF($C94&lt;=SUM($AZ94:BE94),0,IF(AT94+$C94-SUM($AZ94:BE94)&gt;W93+AH94,W93+AH94-AT94,$C94-SUM($AZ94:BE94)))))</f>
        <v>0</v>
      </c>
      <c r="BG94" s="97">
        <f>IF(NOT(snowball2),0,IF(X93&lt;=0,0,IF($C94&lt;=SUM($AZ94:BF94),0,IF(AU94+$C94-SUM($AZ94:BF94)&gt;X93+AI94,X93+AI94-AU94,$C94-SUM($AZ94:BF94)))))</f>
        <v>0</v>
      </c>
      <c r="BH94" s="97">
        <f>IF(NOT(snowball2),0,IF(Y93&lt;=0,0,IF($C94&lt;=SUM($AZ94:BG94),0,IF(AV94+$C94-SUM($AZ94:BG94)&gt;Y93+AJ94,Y93+AJ94-AV94,$C94-SUM($AZ94:BG94)))))</f>
        <v>0</v>
      </c>
      <c r="BI94" s="97">
        <f>IF(NOT(snowball2),0,IF(Z93&lt;=0,0,IF($C94&lt;=SUM($AZ94:BH94),0,IF(AW94+$C94-SUM($AZ94:BH94)&gt;Z93+AK94,Z93+AK94-AW94,$C94-SUM($AZ94:BH94)))))</f>
        <v>0</v>
      </c>
    </row>
    <row r="95" spans="1:61" ht="11.1" customHeight="1" x14ac:dyDescent="0.2">
      <c r="A95" s="93" t="str">
        <f t="shared" si="40"/>
        <v/>
      </c>
      <c r="B95" s="94" t="e">
        <f t="shared" si="36"/>
        <v>#N/A</v>
      </c>
      <c r="C95" s="95" t="str">
        <f t="shared" si="33"/>
        <v/>
      </c>
      <c r="D95" s="96"/>
      <c r="E95" s="97">
        <f t="shared" si="32"/>
        <v>0</v>
      </c>
      <c r="F95" s="97">
        <f t="shared" si="32"/>
        <v>0</v>
      </c>
      <c r="G95" s="97">
        <f t="shared" si="32"/>
        <v>0</v>
      </c>
      <c r="H95" s="97">
        <f t="shared" si="32"/>
        <v>0</v>
      </c>
      <c r="I95" s="97">
        <f t="shared" si="31"/>
        <v>0</v>
      </c>
      <c r="J95" s="97">
        <f t="shared" si="31"/>
        <v>0</v>
      </c>
      <c r="K95" s="97">
        <f t="shared" si="31"/>
        <v>0</v>
      </c>
      <c r="L95" s="97">
        <f t="shared" si="31"/>
        <v>0</v>
      </c>
      <c r="M95" s="97">
        <f t="shared" si="31"/>
        <v>0</v>
      </c>
      <c r="N95" s="97">
        <f t="shared" si="31"/>
        <v>0</v>
      </c>
      <c r="O95" s="98"/>
      <c r="P95" s="97">
        <f t="shared" si="37"/>
        <v>0</v>
      </c>
      <c r="Q95" s="97">
        <f t="shared" si="34"/>
        <v>0</v>
      </c>
      <c r="R95" s="97">
        <f t="shared" si="34"/>
        <v>0</v>
      </c>
      <c r="S95" s="97">
        <f t="shared" si="34"/>
        <v>0</v>
      </c>
      <c r="T95" s="97">
        <f t="shared" si="34"/>
        <v>0</v>
      </c>
      <c r="U95" s="97">
        <f t="shared" si="34"/>
        <v>0</v>
      </c>
      <c r="V95" s="97">
        <f t="shared" si="34"/>
        <v>0</v>
      </c>
      <c r="W95" s="97">
        <f t="shared" si="34"/>
        <v>0</v>
      </c>
      <c r="X95" s="97">
        <f t="shared" si="34"/>
        <v>0</v>
      </c>
      <c r="Y95" s="97">
        <f t="shared" si="34"/>
        <v>0</v>
      </c>
      <c r="Z95" s="97">
        <f t="shared" si="34"/>
        <v>0</v>
      </c>
      <c r="AA95" s="101"/>
      <c r="AB95" s="97">
        <f t="shared" si="30"/>
        <v>0</v>
      </c>
      <c r="AC95" s="97">
        <f t="shared" si="30"/>
        <v>0</v>
      </c>
      <c r="AD95" s="97">
        <f t="shared" si="30"/>
        <v>0</v>
      </c>
      <c r="AE95" s="97">
        <f t="shared" si="30"/>
        <v>0</v>
      </c>
      <c r="AF95" s="97">
        <f t="shared" si="30"/>
        <v>0</v>
      </c>
      <c r="AG95" s="97">
        <f t="shared" si="30"/>
        <v>0</v>
      </c>
      <c r="AH95" s="97">
        <f t="shared" si="30"/>
        <v>0</v>
      </c>
      <c r="AI95" s="97">
        <f t="shared" si="30"/>
        <v>0</v>
      </c>
      <c r="AJ95" s="97">
        <f t="shared" si="30"/>
        <v>0</v>
      </c>
      <c r="AK95" s="97">
        <f t="shared" si="30"/>
        <v>0</v>
      </c>
      <c r="AL95" s="99">
        <f t="shared" si="38"/>
        <v>0</v>
      </c>
      <c r="AM95" s="102"/>
      <c r="AN95" s="97">
        <f t="shared" si="28"/>
        <v>0</v>
      </c>
      <c r="AO95" s="97">
        <f t="shared" si="28"/>
        <v>0</v>
      </c>
      <c r="AP95" s="97">
        <f t="shared" si="28"/>
        <v>0</v>
      </c>
      <c r="AQ95" s="97">
        <f t="shared" si="28"/>
        <v>0</v>
      </c>
      <c r="AR95" s="97">
        <f t="shared" si="28"/>
        <v>0</v>
      </c>
      <c r="AS95" s="97">
        <f t="shared" si="27"/>
        <v>0</v>
      </c>
      <c r="AT95" s="97">
        <f t="shared" si="27"/>
        <v>0</v>
      </c>
      <c r="AU95" s="97">
        <f t="shared" si="27"/>
        <v>0</v>
      </c>
      <c r="AV95" s="97">
        <f t="shared" si="27"/>
        <v>0</v>
      </c>
      <c r="AW95" s="97">
        <f t="shared" si="27"/>
        <v>0</v>
      </c>
      <c r="AX95" s="99">
        <f t="shared" si="39"/>
        <v>0</v>
      </c>
      <c r="AY95" s="99"/>
      <c r="AZ95" s="100">
        <f t="shared" si="35"/>
        <v>0</v>
      </c>
      <c r="BA95" s="97">
        <f>IF(NOT(snowball2),0,IF(R94&lt;=0,0,IF($C95&lt;=SUM($AZ95:AZ95),0,IF(AO95+$C95-SUM($AZ95:AZ95)&gt;R94+AC95,R94+AC95-AO95,$C95-SUM($AZ95:AZ95)))))</f>
        <v>0</v>
      </c>
      <c r="BB95" s="97">
        <f>IF(NOT(snowball2),0,IF(S94&lt;=0,0,IF($C95&lt;=SUM($AZ95:BA95),0,IF(AP95+$C95-SUM($AZ95:BA95)&gt;S94+AD95,S94+AD95-AP95,$C95-SUM($AZ95:BA95)))))</f>
        <v>0</v>
      </c>
      <c r="BC95" s="97">
        <f>IF(NOT(snowball2),0,IF(T94&lt;=0,0,IF($C95&lt;=SUM($AZ95:BB95),0,IF(AQ95+$C95-SUM($AZ95:BB95)&gt;T94+AE95,T94+AE95-AQ95,$C95-SUM($AZ95:BB95)))))</f>
        <v>0</v>
      </c>
      <c r="BD95" s="97">
        <f>IF(NOT(snowball2),0,IF(U94&lt;=0,0,IF($C95&lt;=SUM($AZ95:BC95),0,IF(AR95+$C95-SUM($AZ95:BC95)&gt;U94+AF95,U94+AF95-AR95,$C95-SUM($AZ95:BC95)))))</f>
        <v>0</v>
      </c>
      <c r="BE95" s="97">
        <f>IF(NOT(snowball2),0,IF(V94&lt;=0,0,IF($C95&lt;=SUM($AZ95:BD95),0,IF(AS95+$C95-SUM($AZ95:BD95)&gt;V94+AG95,V94+AG95-AS95,$C95-SUM($AZ95:BD95)))))</f>
        <v>0</v>
      </c>
      <c r="BF95" s="97">
        <f>IF(NOT(snowball2),0,IF(W94&lt;=0,0,IF($C95&lt;=SUM($AZ95:BE95),0,IF(AT95+$C95-SUM($AZ95:BE95)&gt;W94+AH95,W94+AH95-AT95,$C95-SUM($AZ95:BE95)))))</f>
        <v>0</v>
      </c>
      <c r="BG95" s="97">
        <f>IF(NOT(snowball2),0,IF(X94&lt;=0,0,IF($C95&lt;=SUM($AZ95:BF95),0,IF(AU95+$C95-SUM($AZ95:BF95)&gt;X94+AI95,X94+AI95-AU95,$C95-SUM($AZ95:BF95)))))</f>
        <v>0</v>
      </c>
      <c r="BH95" s="97">
        <f>IF(NOT(snowball2),0,IF(Y94&lt;=0,0,IF($C95&lt;=SUM($AZ95:BG95),0,IF(AV95+$C95-SUM($AZ95:BG95)&gt;Y94+AJ95,Y94+AJ95-AV95,$C95-SUM($AZ95:BG95)))))</f>
        <v>0</v>
      </c>
      <c r="BI95" s="97">
        <f>IF(NOT(snowball2),0,IF(Z94&lt;=0,0,IF($C95&lt;=SUM($AZ95:BH95),0,IF(AW95+$C95-SUM($AZ95:BH95)&gt;Z94+AK95,Z94+AK95-AW95,$C95-SUM($AZ95:BH95)))))</f>
        <v>0</v>
      </c>
    </row>
    <row r="96" spans="1:61" ht="11.1" customHeight="1" x14ac:dyDescent="0.2">
      <c r="A96" s="93" t="str">
        <f t="shared" si="40"/>
        <v/>
      </c>
      <c r="B96" s="94" t="e">
        <f t="shared" si="36"/>
        <v>#N/A</v>
      </c>
      <c r="C96" s="95" t="str">
        <f t="shared" si="33"/>
        <v/>
      </c>
      <c r="D96" s="96"/>
      <c r="E96" s="97">
        <f t="shared" si="32"/>
        <v>0</v>
      </c>
      <c r="F96" s="97">
        <f t="shared" si="32"/>
        <v>0</v>
      </c>
      <c r="G96" s="97">
        <f t="shared" si="32"/>
        <v>0</v>
      </c>
      <c r="H96" s="97">
        <f t="shared" si="32"/>
        <v>0</v>
      </c>
      <c r="I96" s="97">
        <f t="shared" si="31"/>
        <v>0</v>
      </c>
      <c r="J96" s="97">
        <f t="shared" si="31"/>
        <v>0</v>
      </c>
      <c r="K96" s="97">
        <f t="shared" si="31"/>
        <v>0</v>
      </c>
      <c r="L96" s="97">
        <f t="shared" si="31"/>
        <v>0</v>
      </c>
      <c r="M96" s="97">
        <f t="shared" si="31"/>
        <v>0</v>
      </c>
      <c r="N96" s="97">
        <f t="shared" si="31"/>
        <v>0</v>
      </c>
      <c r="O96" s="98"/>
      <c r="P96" s="97">
        <f t="shared" si="37"/>
        <v>0</v>
      </c>
      <c r="Q96" s="97">
        <f t="shared" si="34"/>
        <v>0</v>
      </c>
      <c r="R96" s="97">
        <f t="shared" si="34"/>
        <v>0</v>
      </c>
      <c r="S96" s="97">
        <f t="shared" si="34"/>
        <v>0</v>
      </c>
      <c r="T96" s="97">
        <f t="shared" si="34"/>
        <v>0</v>
      </c>
      <c r="U96" s="97">
        <f t="shared" si="34"/>
        <v>0</v>
      </c>
      <c r="V96" s="97">
        <f t="shared" si="34"/>
        <v>0</v>
      </c>
      <c r="W96" s="97">
        <f t="shared" si="34"/>
        <v>0</v>
      </c>
      <c r="X96" s="97">
        <f t="shared" si="34"/>
        <v>0</v>
      </c>
      <c r="Y96" s="97">
        <f t="shared" si="34"/>
        <v>0</v>
      </c>
      <c r="Z96" s="97">
        <f t="shared" si="34"/>
        <v>0</v>
      </c>
      <c r="AA96" s="101"/>
      <c r="AB96" s="97">
        <f t="shared" ref="AB96:AK121" si="41">ROUND(Q95*E$9/12,2)</f>
        <v>0</v>
      </c>
      <c r="AC96" s="97">
        <f t="shared" si="41"/>
        <v>0</v>
      </c>
      <c r="AD96" s="97">
        <f t="shared" si="41"/>
        <v>0</v>
      </c>
      <c r="AE96" s="97">
        <f t="shared" si="41"/>
        <v>0</v>
      </c>
      <c r="AF96" s="97">
        <f t="shared" si="41"/>
        <v>0</v>
      </c>
      <c r="AG96" s="97">
        <f t="shared" si="41"/>
        <v>0</v>
      </c>
      <c r="AH96" s="97">
        <f t="shared" si="41"/>
        <v>0</v>
      </c>
      <c r="AI96" s="97">
        <f t="shared" si="41"/>
        <v>0</v>
      </c>
      <c r="AJ96" s="97">
        <f t="shared" si="41"/>
        <v>0</v>
      </c>
      <c r="AK96" s="97">
        <f t="shared" si="41"/>
        <v>0</v>
      </c>
      <c r="AL96" s="99">
        <f t="shared" si="38"/>
        <v>0</v>
      </c>
      <c r="AM96" s="102"/>
      <c r="AN96" s="97">
        <f t="shared" si="28"/>
        <v>0</v>
      </c>
      <c r="AO96" s="97">
        <f t="shared" si="28"/>
        <v>0</v>
      </c>
      <c r="AP96" s="97">
        <f t="shared" si="28"/>
        <v>0</v>
      </c>
      <c r="AQ96" s="97">
        <f t="shared" si="28"/>
        <v>0</v>
      </c>
      <c r="AR96" s="97">
        <f t="shared" si="28"/>
        <v>0</v>
      </c>
      <c r="AS96" s="97">
        <f t="shared" si="27"/>
        <v>0</v>
      </c>
      <c r="AT96" s="97">
        <f t="shared" si="27"/>
        <v>0</v>
      </c>
      <c r="AU96" s="97">
        <f t="shared" si="27"/>
        <v>0</v>
      </c>
      <c r="AV96" s="97">
        <f t="shared" si="27"/>
        <v>0</v>
      </c>
      <c r="AW96" s="97">
        <f t="shared" si="27"/>
        <v>0</v>
      </c>
      <c r="AX96" s="99">
        <f t="shared" si="39"/>
        <v>0</v>
      </c>
      <c r="AY96" s="99"/>
      <c r="AZ96" s="100">
        <f t="shared" si="35"/>
        <v>0</v>
      </c>
      <c r="BA96" s="97">
        <f>IF(NOT(snowball2),0,IF(R95&lt;=0,0,IF($C96&lt;=SUM($AZ96:AZ96),0,IF(AO96+$C96-SUM($AZ96:AZ96)&gt;R95+AC96,R95+AC96-AO96,$C96-SUM($AZ96:AZ96)))))</f>
        <v>0</v>
      </c>
      <c r="BB96" s="97">
        <f>IF(NOT(snowball2),0,IF(S95&lt;=0,0,IF($C96&lt;=SUM($AZ96:BA96),0,IF(AP96+$C96-SUM($AZ96:BA96)&gt;S95+AD96,S95+AD96-AP96,$C96-SUM($AZ96:BA96)))))</f>
        <v>0</v>
      </c>
      <c r="BC96" s="97">
        <f>IF(NOT(snowball2),0,IF(T95&lt;=0,0,IF($C96&lt;=SUM($AZ96:BB96),0,IF(AQ96+$C96-SUM($AZ96:BB96)&gt;T95+AE96,T95+AE96-AQ96,$C96-SUM($AZ96:BB96)))))</f>
        <v>0</v>
      </c>
      <c r="BD96" s="97">
        <f>IF(NOT(snowball2),0,IF(U95&lt;=0,0,IF($C96&lt;=SUM($AZ96:BC96),0,IF(AR96+$C96-SUM($AZ96:BC96)&gt;U95+AF96,U95+AF96-AR96,$C96-SUM($AZ96:BC96)))))</f>
        <v>0</v>
      </c>
      <c r="BE96" s="97">
        <f>IF(NOT(snowball2),0,IF(V95&lt;=0,0,IF($C96&lt;=SUM($AZ96:BD96),0,IF(AS96+$C96-SUM($AZ96:BD96)&gt;V95+AG96,V95+AG96-AS96,$C96-SUM($AZ96:BD96)))))</f>
        <v>0</v>
      </c>
      <c r="BF96" s="97">
        <f>IF(NOT(snowball2),0,IF(W95&lt;=0,0,IF($C96&lt;=SUM($AZ96:BE96),0,IF(AT96+$C96-SUM($AZ96:BE96)&gt;W95+AH96,W95+AH96-AT96,$C96-SUM($AZ96:BE96)))))</f>
        <v>0</v>
      </c>
      <c r="BG96" s="97">
        <f>IF(NOT(snowball2),0,IF(X95&lt;=0,0,IF($C96&lt;=SUM($AZ96:BF96),0,IF(AU96+$C96-SUM($AZ96:BF96)&gt;X95+AI96,X95+AI96-AU96,$C96-SUM($AZ96:BF96)))))</f>
        <v>0</v>
      </c>
      <c r="BH96" s="97">
        <f>IF(NOT(snowball2),0,IF(Y95&lt;=0,0,IF($C96&lt;=SUM($AZ96:BG96),0,IF(AV96+$C96-SUM($AZ96:BG96)&gt;Y95+AJ96,Y95+AJ96-AV96,$C96-SUM($AZ96:BG96)))))</f>
        <v>0</v>
      </c>
      <c r="BI96" s="97">
        <f>IF(NOT(snowball2),0,IF(Z95&lt;=0,0,IF($C96&lt;=SUM($AZ96:BH96),0,IF(AW96+$C96-SUM($AZ96:BH96)&gt;Z95+AK96,Z95+AK96-AW96,$C96-SUM($AZ96:BH96)))))</f>
        <v>0</v>
      </c>
    </row>
    <row r="97" spans="1:61" ht="11.1" customHeight="1" x14ac:dyDescent="0.2">
      <c r="A97" s="93" t="str">
        <f t="shared" si="40"/>
        <v/>
      </c>
      <c r="B97" s="94" t="e">
        <f t="shared" si="36"/>
        <v>#N/A</v>
      </c>
      <c r="C97" s="95" t="str">
        <f t="shared" si="33"/>
        <v/>
      </c>
      <c r="D97" s="96"/>
      <c r="E97" s="97">
        <f t="shared" si="32"/>
        <v>0</v>
      </c>
      <c r="F97" s="97">
        <f t="shared" si="32"/>
        <v>0</v>
      </c>
      <c r="G97" s="97">
        <f t="shared" si="32"/>
        <v>0</v>
      </c>
      <c r="H97" s="97">
        <f t="shared" si="32"/>
        <v>0</v>
      </c>
      <c r="I97" s="97">
        <f t="shared" si="32"/>
        <v>0</v>
      </c>
      <c r="J97" s="97">
        <f t="shared" si="32"/>
        <v>0</v>
      </c>
      <c r="K97" s="97">
        <f t="shared" si="32"/>
        <v>0</v>
      </c>
      <c r="L97" s="97">
        <f t="shared" si="32"/>
        <v>0</v>
      </c>
      <c r="M97" s="97">
        <f t="shared" si="32"/>
        <v>0</v>
      </c>
      <c r="N97" s="97">
        <f t="shared" si="32"/>
        <v>0</v>
      </c>
      <c r="O97" s="98"/>
      <c r="P97" s="97">
        <f t="shared" si="37"/>
        <v>0</v>
      </c>
      <c r="Q97" s="97">
        <f t="shared" si="34"/>
        <v>0</v>
      </c>
      <c r="R97" s="97">
        <f t="shared" si="34"/>
        <v>0</v>
      </c>
      <c r="S97" s="97">
        <f t="shared" si="34"/>
        <v>0</v>
      </c>
      <c r="T97" s="97">
        <f t="shared" si="34"/>
        <v>0</v>
      </c>
      <c r="U97" s="97">
        <f t="shared" si="34"/>
        <v>0</v>
      </c>
      <c r="V97" s="97">
        <f t="shared" si="34"/>
        <v>0</v>
      </c>
      <c r="W97" s="97">
        <f t="shared" si="34"/>
        <v>0</v>
      </c>
      <c r="X97" s="97">
        <f t="shared" si="34"/>
        <v>0</v>
      </c>
      <c r="Y97" s="97">
        <f t="shared" si="34"/>
        <v>0</v>
      </c>
      <c r="Z97" s="97">
        <f t="shared" si="34"/>
        <v>0</v>
      </c>
      <c r="AA97" s="101"/>
      <c r="AB97" s="97">
        <f t="shared" si="41"/>
        <v>0</v>
      </c>
      <c r="AC97" s="97">
        <f t="shared" si="41"/>
        <v>0</v>
      </c>
      <c r="AD97" s="97">
        <f t="shared" si="41"/>
        <v>0</v>
      </c>
      <c r="AE97" s="97">
        <f t="shared" si="41"/>
        <v>0</v>
      </c>
      <c r="AF97" s="97">
        <f t="shared" si="41"/>
        <v>0</v>
      </c>
      <c r="AG97" s="97">
        <f t="shared" si="41"/>
        <v>0</v>
      </c>
      <c r="AH97" s="97">
        <f t="shared" si="41"/>
        <v>0</v>
      </c>
      <c r="AI97" s="97">
        <f t="shared" si="41"/>
        <v>0</v>
      </c>
      <c r="AJ97" s="97">
        <f t="shared" si="41"/>
        <v>0</v>
      </c>
      <c r="AK97" s="97">
        <f t="shared" si="41"/>
        <v>0</v>
      </c>
      <c r="AL97" s="99">
        <f t="shared" si="38"/>
        <v>0</v>
      </c>
      <c r="AM97" s="102"/>
      <c r="AN97" s="97">
        <f t="shared" si="28"/>
        <v>0</v>
      </c>
      <c r="AO97" s="97">
        <f t="shared" si="28"/>
        <v>0</v>
      </c>
      <c r="AP97" s="97">
        <f t="shared" si="28"/>
        <v>0</v>
      </c>
      <c r="AQ97" s="97">
        <f t="shared" si="28"/>
        <v>0</v>
      </c>
      <c r="AR97" s="97">
        <f t="shared" si="28"/>
        <v>0</v>
      </c>
      <c r="AS97" s="97">
        <f t="shared" si="27"/>
        <v>0</v>
      </c>
      <c r="AT97" s="97">
        <f t="shared" si="27"/>
        <v>0</v>
      </c>
      <c r="AU97" s="97">
        <f t="shared" si="27"/>
        <v>0</v>
      </c>
      <c r="AV97" s="97">
        <f t="shared" si="27"/>
        <v>0</v>
      </c>
      <c r="AW97" s="97">
        <f t="shared" si="27"/>
        <v>0</v>
      </c>
      <c r="AX97" s="99">
        <f t="shared" si="39"/>
        <v>0</v>
      </c>
      <c r="AY97" s="99"/>
      <c r="AZ97" s="100">
        <f t="shared" si="35"/>
        <v>0</v>
      </c>
      <c r="BA97" s="97">
        <f>IF(NOT(snowball2),0,IF(R96&lt;=0,0,IF($C97&lt;=SUM($AZ97:AZ97),0,IF(AO97+$C97-SUM($AZ97:AZ97)&gt;R96+AC97,R96+AC97-AO97,$C97-SUM($AZ97:AZ97)))))</f>
        <v>0</v>
      </c>
      <c r="BB97" s="97">
        <f>IF(NOT(snowball2),0,IF(S96&lt;=0,0,IF($C97&lt;=SUM($AZ97:BA97),0,IF(AP97+$C97-SUM($AZ97:BA97)&gt;S96+AD97,S96+AD97-AP97,$C97-SUM($AZ97:BA97)))))</f>
        <v>0</v>
      </c>
      <c r="BC97" s="97">
        <f>IF(NOT(snowball2),0,IF(T96&lt;=0,0,IF($C97&lt;=SUM($AZ97:BB97),0,IF(AQ97+$C97-SUM($AZ97:BB97)&gt;T96+AE97,T96+AE97-AQ97,$C97-SUM($AZ97:BB97)))))</f>
        <v>0</v>
      </c>
      <c r="BD97" s="97">
        <f>IF(NOT(snowball2),0,IF(U96&lt;=0,0,IF($C97&lt;=SUM($AZ97:BC97),0,IF(AR97+$C97-SUM($AZ97:BC97)&gt;U96+AF97,U96+AF97-AR97,$C97-SUM($AZ97:BC97)))))</f>
        <v>0</v>
      </c>
      <c r="BE97" s="97">
        <f>IF(NOT(snowball2),0,IF(V96&lt;=0,0,IF($C97&lt;=SUM($AZ97:BD97),0,IF(AS97+$C97-SUM($AZ97:BD97)&gt;V96+AG97,V96+AG97-AS97,$C97-SUM($AZ97:BD97)))))</f>
        <v>0</v>
      </c>
      <c r="BF97" s="97">
        <f>IF(NOT(snowball2),0,IF(W96&lt;=0,0,IF($C97&lt;=SUM($AZ97:BE97),0,IF(AT97+$C97-SUM($AZ97:BE97)&gt;W96+AH97,W96+AH97-AT97,$C97-SUM($AZ97:BE97)))))</f>
        <v>0</v>
      </c>
      <c r="BG97" s="97">
        <f>IF(NOT(snowball2),0,IF(X96&lt;=0,0,IF($C97&lt;=SUM($AZ97:BF97),0,IF(AU97+$C97-SUM($AZ97:BF97)&gt;X96+AI97,X96+AI97-AU97,$C97-SUM($AZ97:BF97)))))</f>
        <v>0</v>
      </c>
      <c r="BH97" s="97">
        <f>IF(NOT(snowball2),0,IF(Y96&lt;=0,0,IF($C97&lt;=SUM($AZ97:BG97),0,IF(AV97+$C97-SUM($AZ97:BG97)&gt;Y96+AJ97,Y96+AJ97-AV97,$C97-SUM($AZ97:BG97)))))</f>
        <v>0</v>
      </c>
      <c r="BI97" s="97">
        <f>IF(NOT(snowball2),0,IF(Z96&lt;=0,0,IF($C97&lt;=SUM($AZ97:BH97),0,IF(AW97+$C97-SUM($AZ97:BH97)&gt;Z96+AK97,Z96+AK97-AW97,$C97-SUM($AZ97:BH97)))))</f>
        <v>0</v>
      </c>
    </row>
    <row r="98" spans="1:61" ht="11.1" customHeight="1" x14ac:dyDescent="0.2">
      <c r="A98" s="93" t="str">
        <f t="shared" si="40"/>
        <v/>
      </c>
      <c r="B98" s="94" t="e">
        <f t="shared" si="36"/>
        <v>#N/A</v>
      </c>
      <c r="C98" s="95" t="str">
        <f t="shared" si="33"/>
        <v/>
      </c>
      <c r="D98" s="96"/>
      <c r="E98" s="97">
        <f t="shared" si="32"/>
        <v>0</v>
      </c>
      <c r="F98" s="97">
        <f t="shared" si="32"/>
        <v>0</v>
      </c>
      <c r="G98" s="97">
        <f t="shared" si="32"/>
        <v>0</v>
      </c>
      <c r="H98" s="97">
        <f t="shared" si="32"/>
        <v>0</v>
      </c>
      <c r="I98" s="97">
        <f t="shared" si="32"/>
        <v>0</v>
      </c>
      <c r="J98" s="97">
        <f t="shared" si="32"/>
        <v>0</v>
      </c>
      <c r="K98" s="97">
        <f t="shared" si="32"/>
        <v>0</v>
      </c>
      <c r="L98" s="97">
        <f t="shared" si="32"/>
        <v>0</v>
      </c>
      <c r="M98" s="97">
        <f t="shared" si="32"/>
        <v>0</v>
      </c>
      <c r="N98" s="97">
        <f t="shared" si="32"/>
        <v>0</v>
      </c>
      <c r="O98" s="98"/>
      <c r="P98" s="97">
        <f t="shared" si="37"/>
        <v>0</v>
      </c>
      <c r="Q98" s="97">
        <f t="shared" si="34"/>
        <v>0</v>
      </c>
      <c r="R98" s="97">
        <f t="shared" si="34"/>
        <v>0</v>
      </c>
      <c r="S98" s="97">
        <f t="shared" si="34"/>
        <v>0</v>
      </c>
      <c r="T98" s="97">
        <f t="shared" si="34"/>
        <v>0</v>
      </c>
      <c r="U98" s="97">
        <f t="shared" si="34"/>
        <v>0</v>
      </c>
      <c r="V98" s="97">
        <f t="shared" si="34"/>
        <v>0</v>
      </c>
      <c r="W98" s="97">
        <f t="shared" si="34"/>
        <v>0</v>
      </c>
      <c r="X98" s="97">
        <f t="shared" si="34"/>
        <v>0</v>
      </c>
      <c r="Y98" s="97">
        <f t="shared" si="34"/>
        <v>0</v>
      </c>
      <c r="Z98" s="97">
        <f t="shared" si="34"/>
        <v>0</v>
      </c>
      <c r="AA98" s="101"/>
      <c r="AB98" s="97">
        <f t="shared" si="41"/>
        <v>0</v>
      </c>
      <c r="AC98" s="97">
        <f t="shared" si="41"/>
        <v>0</v>
      </c>
      <c r="AD98" s="97">
        <f t="shared" si="41"/>
        <v>0</v>
      </c>
      <c r="AE98" s="97">
        <f t="shared" si="41"/>
        <v>0</v>
      </c>
      <c r="AF98" s="97">
        <f t="shared" si="41"/>
        <v>0</v>
      </c>
      <c r="AG98" s="97">
        <f t="shared" si="41"/>
        <v>0</v>
      </c>
      <c r="AH98" s="97">
        <f t="shared" si="41"/>
        <v>0</v>
      </c>
      <c r="AI98" s="97">
        <f t="shared" si="41"/>
        <v>0</v>
      </c>
      <c r="AJ98" s="97">
        <f t="shared" si="41"/>
        <v>0</v>
      </c>
      <c r="AK98" s="97">
        <f t="shared" si="41"/>
        <v>0</v>
      </c>
      <c r="AL98" s="99">
        <f t="shared" si="38"/>
        <v>0</v>
      </c>
      <c r="AM98" s="102"/>
      <c r="AN98" s="97">
        <f t="shared" si="28"/>
        <v>0</v>
      </c>
      <c r="AO98" s="97">
        <f t="shared" si="28"/>
        <v>0</v>
      </c>
      <c r="AP98" s="97">
        <f t="shared" si="28"/>
        <v>0</v>
      </c>
      <c r="AQ98" s="97">
        <f t="shared" si="28"/>
        <v>0</v>
      </c>
      <c r="AR98" s="97">
        <f t="shared" si="28"/>
        <v>0</v>
      </c>
      <c r="AS98" s="97">
        <f t="shared" si="27"/>
        <v>0</v>
      </c>
      <c r="AT98" s="97">
        <f t="shared" si="27"/>
        <v>0</v>
      </c>
      <c r="AU98" s="97">
        <f t="shared" si="27"/>
        <v>0</v>
      </c>
      <c r="AV98" s="97">
        <f t="shared" si="27"/>
        <v>0</v>
      </c>
      <c r="AW98" s="97">
        <f t="shared" si="27"/>
        <v>0</v>
      </c>
      <c r="AX98" s="99">
        <f t="shared" si="39"/>
        <v>0</v>
      </c>
      <c r="AY98" s="99"/>
      <c r="AZ98" s="100">
        <f t="shared" si="35"/>
        <v>0</v>
      </c>
      <c r="BA98" s="97">
        <f>IF(NOT(snowball2),0,IF(R97&lt;=0,0,IF($C98&lt;=SUM($AZ98:AZ98),0,IF(AO98+$C98-SUM($AZ98:AZ98)&gt;R97+AC98,R97+AC98-AO98,$C98-SUM($AZ98:AZ98)))))</f>
        <v>0</v>
      </c>
      <c r="BB98" s="97">
        <f>IF(NOT(snowball2),0,IF(S97&lt;=0,0,IF($C98&lt;=SUM($AZ98:BA98),0,IF(AP98+$C98-SUM($AZ98:BA98)&gt;S97+AD98,S97+AD98-AP98,$C98-SUM($AZ98:BA98)))))</f>
        <v>0</v>
      </c>
      <c r="BC98" s="97">
        <f>IF(NOT(snowball2),0,IF(T97&lt;=0,0,IF($C98&lt;=SUM($AZ98:BB98),0,IF(AQ98+$C98-SUM($AZ98:BB98)&gt;T97+AE98,T97+AE98-AQ98,$C98-SUM($AZ98:BB98)))))</f>
        <v>0</v>
      </c>
      <c r="BD98" s="97">
        <f>IF(NOT(snowball2),0,IF(U97&lt;=0,0,IF($C98&lt;=SUM($AZ98:BC98),0,IF(AR98+$C98-SUM($AZ98:BC98)&gt;U97+AF98,U97+AF98-AR98,$C98-SUM($AZ98:BC98)))))</f>
        <v>0</v>
      </c>
      <c r="BE98" s="97">
        <f>IF(NOT(snowball2),0,IF(V97&lt;=0,0,IF($C98&lt;=SUM($AZ98:BD98),0,IF(AS98+$C98-SUM($AZ98:BD98)&gt;V97+AG98,V97+AG98-AS98,$C98-SUM($AZ98:BD98)))))</f>
        <v>0</v>
      </c>
      <c r="BF98" s="97">
        <f>IF(NOT(snowball2),0,IF(W97&lt;=0,0,IF($C98&lt;=SUM($AZ98:BE98),0,IF(AT98+$C98-SUM($AZ98:BE98)&gt;W97+AH98,W97+AH98-AT98,$C98-SUM($AZ98:BE98)))))</f>
        <v>0</v>
      </c>
      <c r="BG98" s="97">
        <f>IF(NOT(snowball2),0,IF(X97&lt;=0,0,IF($C98&lt;=SUM($AZ98:BF98),0,IF(AU98+$C98-SUM($AZ98:BF98)&gt;X97+AI98,X97+AI98-AU98,$C98-SUM($AZ98:BF98)))))</f>
        <v>0</v>
      </c>
      <c r="BH98" s="97">
        <f>IF(NOT(snowball2),0,IF(Y97&lt;=0,0,IF($C98&lt;=SUM($AZ98:BG98),0,IF(AV98+$C98-SUM($AZ98:BG98)&gt;Y97+AJ98,Y97+AJ98-AV98,$C98-SUM($AZ98:BG98)))))</f>
        <v>0</v>
      </c>
      <c r="BI98" s="97">
        <f>IF(NOT(snowball2),0,IF(Z97&lt;=0,0,IF($C98&lt;=SUM($AZ98:BH98),0,IF(AW98+$C98-SUM($AZ98:BH98)&gt;Z97+AK98,Z97+AK98-AW98,$C98-SUM($AZ98:BH98)))))</f>
        <v>0</v>
      </c>
    </row>
    <row r="99" spans="1:61" ht="11.1" customHeight="1" x14ac:dyDescent="0.2">
      <c r="A99" s="93" t="str">
        <f t="shared" si="40"/>
        <v/>
      </c>
      <c r="B99" s="94" t="e">
        <f t="shared" si="36"/>
        <v>#N/A</v>
      </c>
      <c r="C99" s="95" t="str">
        <f t="shared" si="33"/>
        <v/>
      </c>
      <c r="D99" s="96"/>
      <c r="E99" s="97">
        <f t="shared" si="32"/>
        <v>0</v>
      </c>
      <c r="F99" s="97">
        <f t="shared" si="32"/>
        <v>0</v>
      </c>
      <c r="G99" s="97">
        <f t="shared" si="32"/>
        <v>0</v>
      </c>
      <c r="H99" s="97">
        <f t="shared" si="32"/>
        <v>0</v>
      </c>
      <c r="I99" s="97">
        <f t="shared" si="32"/>
        <v>0</v>
      </c>
      <c r="J99" s="97">
        <f t="shared" si="32"/>
        <v>0</v>
      </c>
      <c r="K99" s="97">
        <f t="shared" si="32"/>
        <v>0</v>
      </c>
      <c r="L99" s="97">
        <f t="shared" si="32"/>
        <v>0</v>
      </c>
      <c r="M99" s="97">
        <f t="shared" si="32"/>
        <v>0</v>
      </c>
      <c r="N99" s="97">
        <f t="shared" si="32"/>
        <v>0</v>
      </c>
      <c r="O99" s="98"/>
      <c r="P99" s="97">
        <f t="shared" si="37"/>
        <v>0</v>
      </c>
      <c r="Q99" s="97">
        <f t="shared" si="34"/>
        <v>0</v>
      </c>
      <c r="R99" s="97">
        <f t="shared" si="34"/>
        <v>0</v>
      </c>
      <c r="S99" s="97">
        <f t="shared" si="34"/>
        <v>0</v>
      </c>
      <c r="T99" s="97">
        <f t="shared" si="34"/>
        <v>0</v>
      </c>
      <c r="U99" s="97">
        <f t="shared" si="34"/>
        <v>0</v>
      </c>
      <c r="V99" s="97">
        <f t="shared" si="34"/>
        <v>0</v>
      </c>
      <c r="W99" s="97">
        <f t="shared" si="34"/>
        <v>0</v>
      </c>
      <c r="X99" s="97">
        <f t="shared" si="34"/>
        <v>0</v>
      </c>
      <c r="Y99" s="97">
        <f t="shared" si="34"/>
        <v>0</v>
      </c>
      <c r="Z99" s="97">
        <f t="shared" si="34"/>
        <v>0</v>
      </c>
      <c r="AA99" s="101"/>
      <c r="AB99" s="97">
        <f t="shared" si="41"/>
        <v>0</v>
      </c>
      <c r="AC99" s="97">
        <f t="shared" si="41"/>
        <v>0</v>
      </c>
      <c r="AD99" s="97">
        <f t="shared" si="41"/>
        <v>0</v>
      </c>
      <c r="AE99" s="97">
        <f t="shared" si="41"/>
        <v>0</v>
      </c>
      <c r="AF99" s="97">
        <f t="shared" si="41"/>
        <v>0</v>
      </c>
      <c r="AG99" s="97">
        <f t="shared" si="41"/>
        <v>0</v>
      </c>
      <c r="AH99" s="97">
        <f t="shared" si="41"/>
        <v>0</v>
      </c>
      <c r="AI99" s="97">
        <f t="shared" si="41"/>
        <v>0</v>
      </c>
      <c r="AJ99" s="97">
        <f t="shared" si="41"/>
        <v>0</v>
      </c>
      <c r="AK99" s="97">
        <f t="shared" si="41"/>
        <v>0</v>
      </c>
      <c r="AL99" s="99">
        <f t="shared" si="38"/>
        <v>0</v>
      </c>
      <c r="AM99" s="102"/>
      <c r="AN99" s="97">
        <f t="shared" si="28"/>
        <v>0</v>
      </c>
      <c r="AO99" s="97">
        <f t="shared" si="28"/>
        <v>0</v>
      </c>
      <c r="AP99" s="97">
        <f t="shared" si="28"/>
        <v>0</v>
      </c>
      <c r="AQ99" s="97">
        <f t="shared" si="28"/>
        <v>0</v>
      </c>
      <c r="AR99" s="97">
        <f t="shared" si="28"/>
        <v>0</v>
      </c>
      <c r="AS99" s="97">
        <f t="shared" si="27"/>
        <v>0</v>
      </c>
      <c r="AT99" s="97">
        <f t="shared" si="27"/>
        <v>0</v>
      </c>
      <c r="AU99" s="97">
        <f t="shared" si="27"/>
        <v>0</v>
      </c>
      <c r="AV99" s="97">
        <f t="shared" si="27"/>
        <v>0</v>
      </c>
      <c r="AW99" s="97">
        <f t="shared" si="27"/>
        <v>0</v>
      </c>
      <c r="AX99" s="99">
        <f t="shared" si="39"/>
        <v>0</v>
      </c>
      <c r="AY99" s="99"/>
      <c r="AZ99" s="100">
        <f t="shared" si="35"/>
        <v>0</v>
      </c>
      <c r="BA99" s="97">
        <f>IF(NOT(snowball2),0,IF(R98&lt;=0,0,IF($C99&lt;=SUM($AZ99:AZ99),0,IF(AO99+$C99-SUM($AZ99:AZ99)&gt;R98+AC99,R98+AC99-AO99,$C99-SUM($AZ99:AZ99)))))</f>
        <v>0</v>
      </c>
      <c r="BB99" s="97">
        <f>IF(NOT(snowball2),0,IF(S98&lt;=0,0,IF($C99&lt;=SUM($AZ99:BA99),0,IF(AP99+$C99-SUM($AZ99:BA99)&gt;S98+AD99,S98+AD99-AP99,$C99-SUM($AZ99:BA99)))))</f>
        <v>0</v>
      </c>
      <c r="BC99" s="97">
        <f>IF(NOT(snowball2),0,IF(T98&lt;=0,0,IF($C99&lt;=SUM($AZ99:BB99),0,IF(AQ99+$C99-SUM($AZ99:BB99)&gt;T98+AE99,T98+AE99-AQ99,$C99-SUM($AZ99:BB99)))))</f>
        <v>0</v>
      </c>
      <c r="BD99" s="97">
        <f>IF(NOT(snowball2),0,IF(U98&lt;=0,0,IF($C99&lt;=SUM($AZ99:BC99),0,IF(AR99+$C99-SUM($AZ99:BC99)&gt;U98+AF99,U98+AF99-AR99,$C99-SUM($AZ99:BC99)))))</f>
        <v>0</v>
      </c>
      <c r="BE99" s="97">
        <f>IF(NOT(snowball2),0,IF(V98&lt;=0,0,IF($C99&lt;=SUM($AZ99:BD99),0,IF(AS99+$C99-SUM($AZ99:BD99)&gt;V98+AG99,V98+AG99-AS99,$C99-SUM($AZ99:BD99)))))</f>
        <v>0</v>
      </c>
      <c r="BF99" s="97">
        <f>IF(NOT(snowball2),0,IF(W98&lt;=0,0,IF($C99&lt;=SUM($AZ99:BE99),0,IF(AT99+$C99-SUM($AZ99:BE99)&gt;W98+AH99,W98+AH99-AT99,$C99-SUM($AZ99:BE99)))))</f>
        <v>0</v>
      </c>
      <c r="BG99" s="97">
        <f>IF(NOT(snowball2),0,IF(X98&lt;=0,0,IF($C99&lt;=SUM($AZ99:BF99),0,IF(AU99+$C99-SUM($AZ99:BF99)&gt;X98+AI99,X98+AI99-AU99,$C99-SUM($AZ99:BF99)))))</f>
        <v>0</v>
      </c>
      <c r="BH99" s="97">
        <f>IF(NOT(snowball2),0,IF(Y98&lt;=0,0,IF($C99&lt;=SUM($AZ99:BG99),0,IF(AV99+$C99-SUM($AZ99:BG99)&gt;Y98+AJ99,Y98+AJ99-AV99,$C99-SUM($AZ99:BG99)))))</f>
        <v>0</v>
      </c>
      <c r="BI99" s="97">
        <f>IF(NOT(snowball2),0,IF(Z98&lt;=0,0,IF($C99&lt;=SUM($AZ99:BH99),0,IF(AW99+$C99-SUM($AZ99:BH99)&gt;Z98+AK99,Z98+AK99-AW99,$C99-SUM($AZ99:BH99)))))</f>
        <v>0</v>
      </c>
    </row>
    <row r="100" spans="1:61" ht="11.1" customHeight="1" x14ac:dyDescent="0.2">
      <c r="A100" s="93" t="str">
        <f t="shared" si="40"/>
        <v/>
      </c>
      <c r="B100" s="94" t="e">
        <f t="shared" si="36"/>
        <v>#N/A</v>
      </c>
      <c r="C100" s="95" t="str">
        <f t="shared" si="33"/>
        <v/>
      </c>
      <c r="D100" s="96"/>
      <c r="E100" s="97">
        <f t="shared" si="32"/>
        <v>0</v>
      </c>
      <c r="F100" s="97">
        <f t="shared" si="32"/>
        <v>0</v>
      </c>
      <c r="G100" s="97">
        <f t="shared" si="32"/>
        <v>0</v>
      </c>
      <c r="H100" s="97">
        <f t="shared" si="32"/>
        <v>0</v>
      </c>
      <c r="I100" s="97">
        <f t="shared" si="32"/>
        <v>0</v>
      </c>
      <c r="J100" s="97">
        <f t="shared" si="32"/>
        <v>0</v>
      </c>
      <c r="K100" s="97">
        <f t="shared" si="32"/>
        <v>0</v>
      </c>
      <c r="L100" s="97">
        <f t="shared" si="32"/>
        <v>0</v>
      </c>
      <c r="M100" s="97">
        <f t="shared" si="32"/>
        <v>0</v>
      </c>
      <c r="N100" s="97">
        <f t="shared" si="32"/>
        <v>0</v>
      </c>
      <c r="O100" s="98"/>
      <c r="P100" s="97">
        <f t="shared" si="37"/>
        <v>0</v>
      </c>
      <c r="Q100" s="97">
        <f t="shared" si="34"/>
        <v>0</v>
      </c>
      <c r="R100" s="97">
        <f t="shared" si="34"/>
        <v>0</v>
      </c>
      <c r="S100" s="97">
        <f t="shared" si="34"/>
        <v>0</v>
      </c>
      <c r="T100" s="97">
        <f t="shared" si="34"/>
        <v>0</v>
      </c>
      <c r="U100" s="97">
        <f t="shared" si="34"/>
        <v>0</v>
      </c>
      <c r="V100" s="97">
        <f t="shared" si="34"/>
        <v>0</v>
      </c>
      <c r="W100" s="97">
        <f t="shared" si="34"/>
        <v>0</v>
      </c>
      <c r="X100" s="97">
        <f t="shared" si="34"/>
        <v>0</v>
      </c>
      <c r="Y100" s="97">
        <f t="shared" si="34"/>
        <v>0</v>
      </c>
      <c r="Z100" s="97">
        <f t="shared" si="34"/>
        <v>0</v>
      </c>
      <c r="AA100" s="101"/>
      <c r="AB100" s="97">
        <f t="shared" si="41"/>
        <v>0</v>
      </c>
      <c r="AC100" s="97">
        <f t="shared" si="41"/>
        <v>0</v>
      </c>
      <c r="AD100" s="97">
        <f t="shared" si="41"/>
        <v>0</v>
      </c>
      <c r="AE100" s="97">
        <f t="shared" si="41"/>
        <v>0</v>
      </c>
      <c r="AF100" s="97">
        <f t="shared" si="41"/>
        <v>0</v>
      </c>
      <c r="AG100" s="97">
        <f t="shared" si="41"/>
        <v>0</v>
      </c>
      <c r="AH100" s="97">
        <f t="shared" si="41"/>
        <v>0</v>
      </c>
      <c r="AI100" s="97">
        <f t="shared" si="41"/>
        <v>0</v>
      </c>
      <c r="AJ100" s="97">
        <f t="shared" si="41"/>
        <v>0</v>
      </c>
      <c r="AK100" s="97">
        <f t="shared" si="41"/>
        <v>0</v>
      </c>
      <c r="AL100" s="99">
        <f t="shared" si="38"/>
        <v>0</v>
      </c>
      <c r="AM100" s="102"/>
      <c r="AN100" s="97">
        <f t="shared" si="28"/>
        <v>0</v>
      </c>
      <c r="AO100" s="97">
        <f t="shared" si="28"/>
        <v>0</v>
      </c>
      <c r="AP100" s="97">
        <f t="shared" si="28"/>
        <v>0</v>
      </c>
      <c r="AQ100" s="97">
        <f t="shared" si="28"/>
        <v>0</v>
      </c>
      <c r="AR100" s="97">
        <f t="shared" si="28"/>
        <v>0</v>
      </c>
      <c r="AS100" s="97">
        <f t="shared" si="27"/>
        <v>0</v>
      </c>
      <c r="AT100" s="97">
        <f t="shared" si="27"/>
        <v>0</v>
      </c>
      <c r="AU100" s="97">
        <f t="shared" si="27"/>
        <v>0</v>
      </c>
      <c r="AV100" s="97">
        <f t="shared" si="27"/>
        <v>0</v>
      </c>
      <c r="AW100" s="97">
        <f t="shared" si="27"/>
        <v>0</v>
      </c>
      <c r="AX100" s="99">
        <f t="shared" si="39"/>
        <v>0</v>
      </c>
      <c r="AY100" s="99"/>
      <c r="AZ100" s="100">
        <f t="shared" si="35"/>
        <v>0</v>
      </c>
      <c r="BA100" s="97">
        <f>IF(NOT(snowball2),0,IF(R99&lt;=0,0,IF($C100&lt;=SUM($AZ100:AZ100),0,IF(AO100+$C100-SUM($AZ100:AZ100)&gt;R99+AC100,R99+AC100-AO100,$C100-SUM($AZ100:AZ100)))))</f>
        <v>0</v>
      </c>
      <c r="BB100" s="97">
        <f>IF(NOT(snowball2),0,IF(S99&lt;=0,0,IF($C100&lt;=SUM($AZ100:BA100),0,IF(AP100+$C100-SUM($AZ100:BA100)&gt;S99+AD100,S99+AD100-AP100,$C100-SUM($AZ100:BA100)))))</f>
        <v>0</v>
      </c>
      <c r="BC100" s="97">
        <f>IF(NOT(snowball2),0,IF(T99&lt;=0,0,IF($C100&lt;=SUM($AZ100:BB100),0,IF(AQ100+$C100-SUM($AZ100:BB100)&gt;T99+AE100,T99+AE100-AQ100,$C100-SUM($AZ100:BB100)))))</f>
        <v>0</v>
      </c>
      <c r="BD100" s="97">
        <f>IF(NOT(snowball2),0,IF(U99&lt;=0,0,IF($C100&lt;=SUM($AZ100:BC100),0,IF(AR100+$C100-SUM($AZ100:BC100)&gt;U99+AF100,U99+AF100-AR100,$C100-SUM($AZ100:BC100)))))</f>
        <v>0</v>
      </c>
      <c r="BE100" s="97">
        <f>IF(NOT(snowball2),0,IF(V99&lt;=0,0,IF($C100&lt;=SUM($AZ100:BD100),0,IF(AS100+$C100-SUM($AZ100:BD100)&gt;V99+AG100,V99+AG100-AS100,$C100-SUM($AZ100:BD100)))))</f>
        <v>0</v>
      </c>
      <c r="BF100" s="97">
        <f>IF(NOT(snowball2),0,IF(W99&lt;=0,0,IF($C100&lt;=SUM($AZ100:BE100),0,IF(AT100+$C100-SUM($AZ100:BE100)&gt;W99+AH100,W99+AH100-AT100,$C100-SUM($AZ100:BE100)))))</f>
        <v>0</v>
      </c>
      <c r="BG100" s="97">
        <f>IF(NOT(snowball2),0,IF(X99&lt;=0,0,IF($C100&lt;=SUM($AZ100:BF100),0,IF(AU100+$C100-SUM($AZ100:BF100)&gt;X99+AI100,X99+AI100-AU100,$C100-SUM($AZ100:BF100)))))</f>
        <v>0</v>
      </c>
      <c r="BH100" s="97">
        <f>IF(NOT(snowball2),0,IF(Y99&lt;=0,0,IF($C100&lt;=SUM($AZ100:BG100),0,IF(AV100+$C100-SUM($AZ100:BG100)&gt;Y99+AJ100,Y99+AJ100-AV100,$C100-SUM($AZ100:BG100)))))</f>
        <v>0</v>
      </c>
      <c r="BI100" s="97">
        <f>IF(NOT(snowball2),0,IF(Z99&lt;=0,0,IF($C100&lt;=SUM($AZ100:BH100),0,IF(AW100+$C100-SUM($AZ100:BH100)&gt;Z99+AK100,Z99+AK100-AW100,$C100-SUM($AZ100:BH100)))))</f>
        <v>0</v>
      </c>
    </row>
    <row r="101" spans="1:61" ht="11.1" customHeight="1" x14ac:dyDescent="0.2">
      <c r="A101" s="93" t="str">
        <f t="shared" si="40"/>
        <v/>
      </c>
      <c r="B101" s="94" t="e">
        <f t="shared" si="36"/>
        <v>#N/A</v>
      </c>
      <c r="C101" s="95" t="str">
        <f t="shared" si="33"/>
        <v/>
      </c>
      <c r="D101" s="96"/>
      <c r="E101" s="97">
        <f t="shared" si="32"/>
        <v>0</v>
      </c>
      <c r="F101" s="97">
        <f t="shared" si="32"/>
        <v>0</v>
      </c>
      <c r="G101" s="97">
        <f t="shared" si="32"/>
        <v>0</v>
      </c>
      <c r="H101" s="97">
        <f t="shared" si="32"/>
        <v>0</v>
      </c>
      <c r="I101" s="97">
        <f t="shared" si="32"/>
        <v>0</v>
      </c>
      <c r="J101" s="97">
        <f t="shared" si="32"/>
        <v>0</v>
      </c>
      <c r="K101" s="97">
        <f t="shared" si="32"/>
        <v>0</v>
      </c>
      <c r="L101" s="97">
        <f t="shared" si="32"/>
        <v>0</v>
      </c>
      <c r="M101" s="97">
        <f t="shared" si="32"/>
        <v>0</v>
      </c>
      <c r="N101" s="97">
        <f t="shared" si="32"/>
        <v>0</v>
      </c>
      <c r="O101" s="98"/>
      <c r="P101" s="97">
        <f t="shared" si="37"/>
        <v>0</v>
      </c>
      <c r="Q101" s="97">
        <f t="shared" ref="Q101:Z116" si="42">IF(E$8=0,0,ROUND(Q100-(E101-AB101),2))</f>
        <v>0</v>
      </c>
      <c r="R101" s="97">
        <f t="shared" si="42"/>
        <v>0</v>
      </c>
      <c r="S101" s="97">
        <f t="shared" si="42"/>
        <v>0</v>
      </c>
      <c r="T101" s="97">
        <f t="shared" si="42"/>
        <v>0</v>
      </c>
      <c r="U101" s="97">
        <f t="shared" si="42"/>
        <v>0</v>
      </c>
      <c r="V101" s="97">
        <f t="shared" si="42"/>
        <v>0</v>
      </c>
      <c r="W101" s="97">
        <f t="shared" si="42"/>
        <v>0</v>
      </c>
      <c r="X101" s="97">
        <f t="shared" si="42"/>
        <v>0</v>
      </c>
      <c r="Y101" s="97">
        <f t="shared" si="42"/>
        <v>0</v>
      </c>
      <c r="Z101" s="97">
        <f t="shared" si="42"/>
        <v>0</v>
      </c>
      <c r="AA101" s="101"/>
      <c r="AB101" s="97">
        <f t="shared" si="41"/>
        <v>0</v>
      </c>
      <c r="AC101" s="97">
        <f t="shared" si="41"/>
        <v>0</v>
      </c>
      <c r="AD101" s="97">
        <f t="shared" si="41"/>
        <v>0</v>
      </c>
      <c r="AE101" s="97">
        <f t="shared" si="41"/>
        <v>0</v>
      </c>
      <c r="AF101" s="97">
        <f t="shared" si="41"/>
        <v>0</v>
      </c>
      <c r="AG101" s="97">
        <f t="shared" si="41"/>
        <v>0</v>
      </c>
      <c r="AH101" s="97">
        <f t="shared" si="41"/>
        <v>0</v>
      </c>
      <c r="AI101" s="97">
        <f t="shared" si="41"/>
        <v>0</v>
      </c>
      <c r="AJ101" s="97">
        <f t="shared" si="41"/>
        <v>0</v>
      </c>
      <c r="AK101" s="97">
        <f t="shared" si="41"/>
        <v>0</v>
      </c>
      <c r="AL101" s="99">
        <f t="shared" si="38"/>
        <v>0</v>
      </c>
      <c r="AM101" s="102"/>
      <c r="AN101" s="97">
        <f t="shared" si="28"/>
        <v>0</v>
      </c>
      <c r="AO101" s="97">
        <f t="shared" si="28"/>
        <v>0</v>
      </c>
      <c r="AP101" s="97">
        <f t="shared" si="28"/>
        <v>0</v>
      </c>
      <c r="AQ101" s="97">
        <f t="shared" si="28"/>
        <v>0</v>
      </c>
      <c r="AR101" s="97">
        <f t="shared" si="28"/>
        <v>0</v>
      </c>
      <c r="AS101" s="97">
        <f t="shared" si="27"/>
        <v>0</v>
      </c>
      <c r="AT101" s="97">
        <f t="shared" si="27"/>
        <v>0</v>
      </c>
      <c r="AU101" s="97">
        <f t="shared" si="27"/>
        <v>0</v>
      </c>
      <c r="AV101" s="97">
        <f t="shared" si="27"/>
        <v>0</v>
      </c>
      <c r="AW101" s="97">
        <f t="shared" si="27"/>
        <v>0</v>
      </c>
      <c r="AX101" s="99">
        <f t="shared" si="39"/>
        <v>0</v>
      </c>
      <c r="AY101" s="99"/>
      <c r="AZ101" s="100">
        <f t="shared" si="35"/>
        <v>0</v>
      </c>
      <c r="BA101" s="97">
        <f>IF(NOT(snowball2),0,IF(R100&lt;=0,0,IF($C101&lt;=SUM($AZ101:AZ101),0,IF(AO101+$C101-SUM($AZ101:AZ101)&gt;R100+AC101,R100+AC101-AO101,$C101-SUM($AZ101:AZ101)))))</f>
        <v>0</v>
      </c>
      <c r="BB101" s="97">
        <f>IF(NOT(snowball2),0,IF(S100&lt;=0,0,IF($C101&lt;=SUM($AZ101:BA101),0,IF(AP101+$C101-SUM($AZ101:BA101)&gt;S100+AD101,S100+AD101-AP101,$C101-SUM($AZ101:BA101)))))</f>
        <v>0</v>
      </c>
      <c r="BC101" s="97">
        <f>IF(NOT(snowball2),0,IF(T100&lt;=0,0,IF($C101&lt;=SUM($AZ101:BB101),0,IF(AQ101+$C101-SUM($AZ101:BB101)&gt;T100+AE101,T100+AE101-AQ101,$C101-SUM($AZ101:BB101)))))</f>
        <v>0</v>
      </c>
      <c r="BD101" s="97">
        <f>IF(NOT(snowball2),0,IF(U100&lt;=0,0,IF($C101&lt;=SUM($AZ101:BC101),0,IF(AR101+$C101-SUM($AZ101:BC101)&gt;U100+AF101,U100+AF101-AR101,$C101-SUM($AZ101:BC101)))))</f>
        <v>0</v>
      </c>
      <c r="BE101" s="97">
        <f>IF(NOT(snowball2),0,IF(V100&lt;=0,0,IF($C101&lt;=SUM($AZ101:BD101),0,IF(AS101+$C101-SUM($AZ101:BD101)&gt;V100+AG101,V100+AG101-AS101,$C101-SUM($AZ101:BD101)))))</f>
        <v>0</v>
      </c>
      <c r="BF101" s="97">
        <f>IF(NOT(snowball2),0,IF(W100&lt;=0,0,IF($C101&lt;=SUM($AZ101:BE101),0,IF(AT101+$C101-SUM($AZ101:BE101)&gt;W100+AH101,W100+AH101-AT101,$C101-SUM($AZ101:BE101)))))</f>
        <v>0</v>
      </c>
      <c r="BG101" s="97">
        <f>IF(NOT(snowball2),0,IF(X100&lt;=0,0,IF($C101&lt;=SUM($AZ101:BF101),0,IF(AU101+$C101-SUM($AZ101:BF101)&gt;X100+AI101,X100+AI101-AU101,$C101-SUM($AZ101:BF101)))))</f>
        <v>0</v>
      </c>
      <c r="BH101" s="97">
        <f>IF(NOT(snowball2),0,IF(Y100&lt;=0,0,IF($C101&lt;=SUM($AZ101:BG101),0,IF(AV101+$C101-SUM($AZ101:BG101)&gt;Y100+AJ101,Y100+AJ101-AV101,$C101-SUM($AZ101:BG101)))))</f>
        <v>0</v>
      </c>
      <c r="BI101" s="97">
        <f>IF(NOT(snowball2),0,IF(Z100&lt;=0,0,IF($C101&lt;=SUM($AZ101:BH101),0,IF(AW101+$C101-SUM($AZ101:BH101)&gt;Z100+AK101,Z100+AK101-AW101,$C101-SUM($AZ101:BH101)))))</f>
        <v>0</v>
      </c>
    </row>
    <row r="102" spans="1:61" ht="11.1" customHeight="1" x14ac:dyDescent="0.2">
      <c r="A102" s="93" t="str">
        <f t="shared" si="40"/>
        <v/>
      </c>
      <c r="B102" s="94" t="e">
        <f t="shared" si="36"/>
        <v>#N/A</v>
      </c>
      <c r="C102" s="95" t="str">
        <f t="shared" si="33"/>
        <v/>
      </c>
      <c r="D102" s="96"/>
      <c r="E102" s="97">
        <f t="shared" si="32"/>
        <v>0</v>
      </c>
      <c r="F102" s="97">
        <f t="shared" si="32"/>
        <v>0</v>
      </c>
      <c r="G102" s="97">
        <f t="shared" si="32"/>
        <v>0</v>
      </c>
      <c r="H102" s="97">
        <f t="shared" si="32"/>
        <v>0</v>
      </c>
      <c r="I102" s="97">
        <f t="shared" si="32"/>
        <v>0</v>
      </c>
      <c r="J102" s="97">
        <f t="shared" si="32"/>
        <v>0</v>
      </c>
      <c r="K102" s="97">
        <f t="shared" si="32"/>
        <v>0</v>
      </c>
      <c r="L102" s="97">
        <f t="shared" si="32"/>
        <v>0</v>
      </c>
      <c r="M102" s="97">
        <f t="shared" si="32"/>
        <v>0</v>
      </c>
      <c r="N102" s="97">
        <f t="shared" si="32"/>
        <v>0</v>
      </c>
      <c r="O102" s="98"/>
      <c r="P102" s="97">
        <f t="shared" si="37"/>
        <v>0</v>
      </c>
      <c r="Q102" s="97">
        <f t="shared" si="42"/>
        <v>0</v>
      </c>
      <c r="R102" s="97">
        <f t="shared" si="42"/>
        <v>0</v>
      </c>
      <c r="S102" s="97">
        <f t="shared" si="42"/>
        <v>0</v>
      </c>
      <c r="T102" s="97">
        <f t="shared" si="42"/>
        <v>0</v>
      </c>
      <c r="U102" s="97">
        <f t="shared" si="42"/>
        <v>0</v>
      </c>
      <c r="V102" s="97">
        <f t="shared" si="42"/>
        <v>0</v>
      </c>
      <c r="W102" s="97">
        <f t="shared" si="42"/>
        <v>0</v>
      </c>
      <c r="X102" s="97">
        <f t="shared" si="42"/>
        <v>0</v>
      </c>
      <c r="Y102" s="97">
        <f t="shared" si="42"/>
        <v>0</v>
      </c>
      <c r="Z102" s="97">
        <f t="shared" si="42"/>
        <v>0</v>
      </c>
      <c r="AA102" s="101"/>
      <c r="AB102" s="97">
        <f t="shared" si="41"/>
        <v>0</v>
      </c>
      <c r="AC102" s="97">
        <f t="shared" si="41"/>
        <v>0</v>
      </c>
      <c r="AD102" s="97">
        <f t="shared" si="41"/>
        <v>0</v>
      </c>
      <c r="AE102" s="97">
        <f t="shared" si="41"/>
        <v>0</v>
      </c>
      <c r="AF102" s="97">
        <f t="shared" si="41"/>
        <v>0</v>
      </c>
      <c r="AG102" s="97">
        <f t="shared" si="41"/>
        <v>0</v>
      </c>
      <c r="AH102" s="97">
        <f t="shared" si="41"/>
        <v>0</v>
      </c>
      <c r="AI102" s="97">
        <f t="shared" si="41"/>
        <v>0</v>
      </c>
      <c r="AJ102" s="97">
        <f t="shared" si="41"/>
        <v>0</v>
      </c>
      <c r="AK102" s="97">
        <f t="shared" si="41"/>
        <v>0</v>
      </c>
      <c r="AL102" s="99">
        <f t="shared" si="38"/>
        <v>0</v>
      </c>
      <c r="AM102" s="102"/>
      <c r="AN102" s="97">
        <f t="shared" si="28"/>
        <v>0</v>
      </c>
      <c r="AO102" s="97">
        <f t="shared" si="28"/>
        <v>0</v>
      </c>
      <c r="AP102" s="97">
        <f t="shared" si="28"/>
        <v>0</v>
      </c>
      <c r="AQ102" s="97">
        <f t="shared" si="28"/>
        <v>0</v>
      </c>
      <c r="AR102" s="97">
        <f t="shared" si="28"/>
        <v>0</v>
      </c>
      <c r="AS102" s="97">
        <f t="shared" si="27"/>
        <v>0</v>
      </c>
      <c r="AT102" s="97">
        <f t="shared" si="27"/>
        <v>0</v>
      </c>
      <c r="AU102" s="97">
        <f t="shared" si="27"/>
        <v>0</v>
      </c>
      <c r="AV102" s="97">
        <f t="shared" si="27"/>
        <v>0</v>
      </c>
      <c r="AW102" s="97">
        <f t="shared" si="27"/>
        <v>0</v>
      </c>
      <c r="AX102" s="99">
        <f t="shared" si="39"/>
        <v>0</v>
      </c>
      <c r="AY102" s="99"/>
      <c r="AZ102" s="100">
        <f t="shared" si="35"/>
        <v>0</v>
      </c>
      <c r="BA102" s="97">
        <f>IF(NOT(snowball2),0,IF(R101&lt;=0,0,IF($C102&lt;=SUM($AZ102:AZ102),0,IF(AO102+$C102-SUM($AZ102:AZ102)&gt;R101+AC102,R101+AC102-AO102,$C102-SUM($AZ102:AZ102)))))</f>
        <v>0</v>
      </c>
      <c r="BB102" s="97">
        <f>IF(NOT(snowball2),0,IF(S101&lt;=0,0,IF($C102&lt;=SUM($AZ102:BA102),0,IF(AP102+$C102-SUM($AZ102:BA102)&gt;S101+AD102,S101+AD102-AP102,$C102-SUM($AZ102:BA102)))))</f>
        <v>0</v>
      </c>
      <c r="BC102" s="97">
        <f>IF(NOT(snowball2),0,IF(T101&lt;=0,0,IF($C102&lt;=SUM($AZ102:BB102),0,IF(AQ102+$C102-SUM($AZ102:BB102)&gt;T101+AE102,T101+AE102-AQ102,$C102-SUM($AZ102:BB102)))))</f>
        <v>0</v>
      </c>
      <c r="BD102" s="97">
        <f>IF(NOT(snowball2),0,IF(U101&lt;=0,0,IF($C102&lt;=SUM($AZ102:BC102),0,IF(AR102+$C102-SUM($AZ102:BC102)&gt;U101+AF102,U101+AF102-AR102,$C102-SUM($AZ102:BC102)))))</f>
        <v>0</v>
      </c>
      <c r="BE102" s="97">
        <f>IF(NOT(snowball2),0,IF(V101&lt;=0,0,IF($C102&lt;=SUM($AZ102:BD102),0,IF(AS102+$C102-SUM($AZ102:BD102)&gt;V101+AG102,V101+AG102-AS102,$C102-SUM($AZ102:BD102)))))</f>
        <v>0</v>
      </c>
      <c r="BF102" s="97">
        <f>IF(NOT(snowball2),0,IF(W101&lt;=0,0,IF($C102&lt;=SUM($AZ102:BE102),0,IF(AT102+$C102-SUM($AZ102:BE102)&gt;W101+AH102,W101+AH102-AT102,$C102-SUM($AZ102:BE102)))))</f>
        <v>0</v>
      </c>
      <c r="BG102" s="97">
        <f>IF(NOT(snowball2),0,IF(X101&lt;=0,0,IF($C102&lt;=SUM($AZ102:BF102),0,IF(AU102+$C102-SUM($AZ102:BF102)&gt;X101+AI102,X101+AI102-AU102,$C102-SUM($AZ102:BF102)))))</f>
        <v>0</v>
      </c>
      <c r="BH102" s="97">
        <f>IF(NOT(snowball2),0,IF(Y101&lt;=0,0,IF($C102&lt;=SUM($AZ102:BG102),0,IF(AV102+$C102-SUM($AZ102:BG102)&gt;Y101+AJ102,Y101+AJ102-AV102,$C102-SUM($AZ102:BG102)))))</f>
        <v>0</v>
      </c>
      <c r="BI102" s="97">
        <f>IF(NOT(snowball2),0,IF(Z101&lt;=0,0,IF($C102&lt;=SUM($AZ102:BH102),0,IF(AW102+$C102-SUM($AZ102:BH102)&gt;Z101+AK102,Z101+AK102-AW102,$C102-SUM($AZ102:BH102)))))</f>
        <v>0</v>
      </c>
    </row>
    <row r="103" spans="1:61" ht="11.1" customHeight="1" x14ac:dyDescent="0.2">
      <c r="A103" s="93" t="str">
        <f t="shared" si="40"/>
        <v/>
      </c>
      <c r="B103" s="94" t="e">
        <f t="shared" si="36"/>
        <v>#N/A</v>
      </c>
      <c r="C103" s="95" t="str">
        <f t="shared" si="33"/>
        <v/>
      </c>
      <c r="D103" s="96"/>
      <c r="E103" s="97">
        <f t="shared" si="32"/>
        <v>0</v>
      </c>
      <c r="F103" s="97">
        <f t="shared" si="32"/>
        <v>0</v>
      </c>
      <c r="G103" s="97">
        <f t="shared" si="32"/>
        <v>0</v>
      </c>
      <c r="H103" s="97">
        <f t="shared" si="32"/>
        <v>0</v>
      </c>
      <c r="I103" s="97">
        <f t="shared" si="32"/>
        <v>0</v>
      </c>
      <c r="J103" s="97">
        <f t="shared" si="32"/>
        <v>0</v>
      </c>
      <c r="K103" s="97">
        <f t="shared" si="32"/>
        <v>0</v>
      </c>
      <c r="L103" s="97">
        <f t="shared" si="32"/>
        <v>0</v>
      </c>
      <c r="M103" s="97">
        <f t="shared" si="32"/>
        <v>0</v>
      </c>
      <c r="N103" s="97">
        <f t="shared" si="32"/>
        <v>0</v>
      </c>
      <c r="O103" s="98"/>
      <c r="P103" s="97">
        <f t="shared" si="37"/>
        <v>0</v>
      </c>
      <c r="Q103" s="97">
        <f t="shared" si="42"/>
        <v>0</v>
      </c>
      <c r="R103" s="97">
        <f t="shared" si="42"/>
        <v>0</v>
      </c>
      <c r="S103" s="97">
        <f t="shared" si="42"/>
        <v>0</v>
      </c>
      <c r="T103" s="97">
        <f t="shared" si="42"/>
        <v>0</v>
      </c>
      <c r="U103" s="97">
        <f t="shared" si="42"/>
        <v>0</v>
      </c>
      <c r="V103" s="97">
        <f t="shared" si="42"/>
        <v>0</v>
      </c>
      <c r="W103" s="97">
        <f t="shared" si="42"/>
        <v>0</v>
      </c>
      <c r="X103" s="97">
        <f t="shared" si="42"/>
        <v>0</v>
      </c>
      <c r="Y103" s="97">
        <f t="shared" si="42"/>
        <v>0</v>
      </c>
      <c r="Z103" s="97">
        <f t="shared" si="42"/>
        <v>0</v>
      </c>
      <c r="AA103" s="101"/>
      <c r="AB103" s="97">
        <f t="shared" si="41"/>
        <v>0</v>
      </c>
      <c r="AC103" s="97">
        <f t="shared" si="41"/>
        <v>0</v>
      </c>
      <c r="AD103" s="97">
        <f t="shared" si="41"/>
        <v>0</v>
      </c>
      <c r="AE103" s="97">
        <f t="shared" si="41"/>
        <v>0</v>
      </c>
      <c r="AF103" s="97">
        <f t="shared" si="41"/>
        <v>0</v>
      </c>
      <c r="AG103" s="97">
        <f t="shared" si="41"/>
        <v>0</v>
      </c>
      <c r="AH103" s="97">
        <f t="shared" si="41"/>
        <v>0</v>
      </c>
      <c r="AI103" s="97">
        <f t="shared" si="41"/>
        <v>0</v>
      </c>
      <c r="AJ103" s="97">
        <f t="shared" si="41"/>
        <v>0</v>
      </c>
      <c r="AK103" s="97">
        <f t="shared" si="41"/>
        <v>0</v>
      </c>
      <c r="AL103" s="99">
        <f t="shared" si="38"/>
        <v>0</v>
      </c>
      <c r="AM103" s="102"/>
      <c r="AN103" s="97">
        <f t="shared" si="28"/>
        <v>0</v>
      </c>
      <c r="AO103" s="97">
        <f t="shared" si="28"/>
        <v>0</v>
      </c>
      <c r="AP103" s="97">
        <f t="shared" si="28"/>
        <v>0</v>
      </c>
      <c r="AQ103" s="97">
        <f t="shared" si="28"/>
        <v>0</v>
      </c>
      <c r="AR103" s="97">
        <f t="shared" si="28"/>
        <v>0</v>
      </c>
      <c r="AS103" s="97">
        <f t="shared" si="27"/>
        <v>0</v>
      </c>
      <c r="AT103" s="97">
        <f t="shared" si="27"/>
        <v>0</v>
      </c>
      <c r="AU103" s="97">
        <f t="shared" si="27"/>
        <v>0</v>
      </c>
      <c r="AV103" s="97">
        <f t="shared" si="27"/>
        <v>0</v>
      </c>
      <c r="AW103" s="97">
        <f t="shared" si="27"/>
        <v>0</v>
      </c>
      <c r="AX103" s="99">
        <f t="shared" si="39"/>
        <v>0</v>
      </c>
      <c r="AY103" s="99"/>
      <c r="AZ103" s="100">
        <f t="shared" si="35"/>
        <v>0</v>
      </c>
      <c r="BA103" s="97">
        <f>IF(NOT(snowball2),0,IF(R102&lt;=0,0,IF($C103&lt;=SUM($AZ103:AZ103),0,IF(AO103+$C103-SUM($AZ103:AZ103)&gt;R102+AC103,R102+AC103-AO103,$C103-SUM($AZ103:AZ103)))))</f>
        <v>0</v>
      </c>
      <c r="BB103" s="97">
        <f>IF(NOT(snowball2),0,IF(S102&lt;=0,0,IF($C103&lt;=SUM($AZ103:BA103),0,IF(AP103+$C103-SUM($AZ103:BA103)&gt;S102+AD103,S102+AD103-AP103,$C103-SUM($AZ103:BA103)))))</f>
        <v>0</v>
      </c>
      <c r="BC103" s="97">
        <f>IF(NOT(snowball2),0,IF(T102&lt;=0,0,IF($C103&lt;=SUM($AZ103:BB103),0,IF(AQ103+$C103-SUM($AZ103:BB103)&gt;T102+AE103,T102+AE103-AQ103,$C103-SUM($AZ103:BB103)))))</f>
        <v>0</v>
      </c>
      <c r="BD103" s="97">
        <f>IF(NOT(snowball2),0,IF(U102&lt;=0,0,IF($C103&lt;=SUM($AZ103:BC103),0,IF(AR103+$C103-SUM($AZ103:BC103)&gt;U102+AF103,U102+AF103-AR103,$C103-SUM($AZ103:BC103)))))</f>
        <v>0</v>
      </c>
      <c r="BE103" s="97">
        <f>IF(NOT(snowball2),0,IF(V102&lt;=0,0,IF($C103&lt;=SUM($AZ103:BD103),0,IF(AS103+$C103-SUM($AZ103:BD103)&gt;V102+AG103,V102+AG103-AS103,$C103-SUM($AZ103:BD103)))))</f>
        <v>0</v>
      </c>
      <c r="BF103" s="97">
        <f>IF(NOT(snowball2),0,IF(W102&lt;=0,0,IF($C103&lt;=SUM($AZ103:BE103),0,IF(AT103+$C103-SUM($AZ103:BE103)&gt;W102+AH103,W102+AH103-AT103,$C103-SUM($AZ103:BE103)))))</f>
        <v>0</v>
      </c>
      <c r="BG103" s="97">
        <f>IF(NOT(snowball2),0,IF(X102&lt;=0,0,IF($C103&lt;=SUM($AZ103:BF103),0,IF(AU103+$C103-SUM($AZ103:BF103)&gt;X102+AI103,X102+AI103-AU103,$C103-SUM($AZ103:BF103)))))</f>
        <v>0</v>
      </c>
      <c r="BH103" s="97">
        <f>IF(NOT(snowball2),0,IF(Y102&lt;=0,0,IF($C103&lt;=SUM($AZ103:BG103),0,IF(AV103+$C103-SUM($AZ103:BG103)&gt;Y102+AJ103,Y102+AJ103-AV103,$C103-SUM($AZ103:BG103)))))</f>
        <v>0</v>
      </c>
      <c r="BI103" s="97">
        <f>IF(NOT(snowball2),0,IF(Z102&lt;=0,0,IF($C103&lt;=SUM($AZ103:BH103),0,IF(AW103+$C103-SUM($AZ103:BH103)&gt;Z102+AK103,Z102+AK103-AW103,$C103-SUM($AZ103:BH103)))))</f>
        <v>0</v>
      </c>
    </row>
    <row r="104" spans="1:61" ht="11.1" customHeight="1" x14ac:dyDescent="0.2">
      <c r="A104" s="93" t="str">
        <f t="shared" si="40"/>
        <v/>
      </c>
      <c r="B104" s="94" t="e">
        <f t="shared" si="36"/>
        <v>#N/A</v>
      </c>
      <c r="C104" s="95" t="str">
        <f t="shared" si="33"/>
        <v/>
      </c>
      <c r="D104" s="96"/>
      <c r="E104" s="97">
        <f t="shared" si="32"/>
        <v>0</v>
      </c>
      <c r="F104" s="97">
        <f t="shared" si="32"/>
        <v>0</v>
      </c>
      <c r="G104" s="97">
        <f t="shared" si="32"/>
        <v>0</v>
      </c>
      <c r="H104" s="97">
        <f t="shared" si="32"/>
        <v>0</v>
      </c>
      <c r="I104" s="97">
        <f t="shared" si="32"/>
        <v>0</v>
      </c>
      <c r="J104" s="97">
        <f t="shared" si="32"/>
        <v>0</v>
      </c>
      <c r="K104" s="97">
        <f t="shared" si="32"/>
        <v>0</v>
      </c>
      <c r="L104" s="97">
        <f t="shared" si="32"/>
        <v>0</v>
      </c>
      <c r="M104" s="97">
        <f t="shared" si="32"/>
        <v>0</v>
      </c>
      <c r="N104" s="97">
        <f t="shared" si="32"/>
        <v>0</v>
      </c>
      <c r="O104" s="98"/>
      <c r="P104" s="97">
        <f t="shared" si="37"/>
        <v>0</v>
      </c>
      <c r="Q104" s="97">
        <f t="shared" si="42"/>
        <v>0</v>
      </c>
      <c r="R104" s="97">
        <f t="shared" si="42"/>
        <v>0</v>
      </c>
      <c r="S104" s="97">
        <f t="shared" si="42"/>
        <v>0</v>
      </c>
      <c r="T104" s="97">
        <f t="shared" si="42"/>
        <v>0</v>
      </c>
      <c r="U104" s="97">
        <f t="shared" si="42"/>
        <v>0</v>
      </c>
      <c r="V104" s="97">
        <f t="shared" si="42"/>
        <v>0</v>
      </c>
      <c r="W104" s="97">
        <f t="shared" si="42"/>
        <v>0</v>
      </c>
      <c r="X104" s="97">
        <f t="shared" si="42"/>
        <v>0</v>
      </c>
      <c r="Y104" s="97">
        <f t="shared" si="42"/>
        <v>0</v>
      </c>
      <c r="Z104" s="97">
        <f t="shared" si="42"/>
        <v>0</v>
      </c>
      <c r="AA104" s="101"/>
      <c r="AB104" s="97">
        <f t="shared" si="41"/>
        <v>0</v>
      </c>
      <c r="AC104" s="97">
        <f t="shared" si="41"/>
        <v>0</v>
      </c>
      <c r="AD104" s="97">
        <f t="shared" si="41"/>
        <v>0</v>
      </c>
      <c r="AE104" s="97">
        <f t="shared" si="41"/>
        <v>0</v>
      </c>
      <c r="AF104" s="97">
        <f t="shared" si="41"/>
        <v>0</v>
      </c>
      <c r="AG104" s="97">
        <f t="shared" si="41"/>
        <v>0</v>
      </c>
      <c r="AH104" s="97">
        <f t="shared" si="41"/>
        <v>0</v>
      </c>
      <c r="AI104" s="97">
        <f t="shared" si="41"/>
        <v>0</v>
      </c>
      <c r="AJ104" s="97">
        <f t="shared" si="41"/>
        <v>0</v>
      </c>
      <c r="AK104" s="97">
        <f t="shared" si="41"/>
        <v>0</v>
      </c>
      <c r="AL104" s="99">
        <f t="shared" si="38"/>
        <v>0</v>
      </c>
      <c r="AM104" s="102"/>
      <c r="AN104" s="97">
        <f t="shared" si="28"/>
        <v>0</v>
      </c>
      <c r="AO104" s="97">
        <f t="shared" si="28"/>
        <v>0</v>
      </c>
      <c r="AP104" s="97">
        <f t="shared" si="28"/>
        <v>0</v>
      </c>
      <c r="AQ104" s="97">
        <f t="shared" si="28"/>
        <v>0</v>
      </c>
      <c r="AR104" s="97">
        <f t="shared" si="28"/>
        <v>0</v>
      </c>
      <c r="AS104" s="97">
        <f t="shared" si="27"/>
        <v>0</v>
      </c>
      <c r="AT104" s="97">
        <f t="shared" si="27"/>
        <v>0</v>
      </c>
      <c r="AU104" s="97">
        <f t="shared" si="27"/>
        <v>0</v>
      </c>
      <c r="AV104" s="97">
        <f t="shared" si="27"/>
        <v>0</v>
      </c>
      <c r="AW104" s="97">
        <f t="shared" si="27"/>
        <v>0</v>
      </c>
      <c r="AX104" s="99">
        <f t="shared" si="39"/>
        <v>0</v>
      </c>
      <c r="AY104" s="99"/>
      <c r="AZ104" s="100">
        <f t="shared" si="35"/>
        <v>0</v>
      </c>
      <c r="BA104" s="97">
        <f>IF(NOT(snowball2),0,IF(R103&lt;=0,0,IF($C104&lt;=SUM($AZ104:AZ104),0,IF(AO104+$C104-SUM($AZ104:AZ104)&gt;R103+AC104,R103+AC104-AO104,$C104-SUM($AZ104:AZ104)))))</f>
        <v>0</v>
      </c>
      <c r="BB104" s="97">
        <f>IF(NOT(snowball2),0,IF(S103&lt;=0,0,IF($C104&lt;=SUM($AZ104:BA104),0,IF(AP104+$C104-SUM($AZ104:BA104)&gt;S103+AD104,S103+AD104-AP104,$C104-SUM($AZ104:BA104)))))</f>
        <v>0</v>
      </c>
      <c r="BC104" s="97">
        <f>IF(NOT(snowball2),0,IF(T103&lt;=0,0,IF($C104&lt;=SUM($AZ104:BB104),0,IF(AQ104+$C104-SUM($AZ104:BB104)&gt;T103+AE104,T103+AE104-AQ104,$C104-SUM($AZ104:BB104)))))</f>
        <v>0</v>
      </c>
      <c r="BD104" s="97">
        <f>IF(NOT(snowball2),0,IF(U103&lt;=0,0,IF($C104&lt;=SUM($AZ104:BC104),0,IF(AR104+$C104-SUM($AZ104:BC104)&gt;U103+AF104,U103+AF104-AR104,$C104-SUM($AZ104:BC104)))))</f>
        <v>0</v>
      </c>
      <c r="BE104" s="97">
        <f>IF(NOT(snowball2),0,IF(V103&lt;=0,0,IF($C104&lt;=SUM($AZ104:BD104),0,IF(AS104+$C104-SUM($AZ104:BD104)&gt;V103+AG104,V103+AG104-AS104,$C104-SUM($AZ104:BD104)))))</f>
        <v>0</v>
      </c>
      <c r="BF104" s="97">
        <f>IF(NOT(snowball2),0,IF(W103&lt;=0,0,IF($C104&lt;=SUM($AZ104:BE104),0,IF(AT104+$C104-SUM($AZ104:BE104)&gt;W103+AH104,W103+AH104-AT104,$C104-SUM($AZ104:BE104)))))</f>
        <v>0</v>
      </c>
      <c r="BG104" s="97">
        <f>IF(NOT(snowball2),0,IF(X103&lt;=0,0,IF($C104&lt;=SUM($AZ104:BF104),0,IF(AU104+$C104-SUM($AZ104:BF104)&gt;X103+AI104,X103+AI104-AU104,$C104-SUM($AZ104:BF104)))))</f>
        <v>0</v>
      </c>
      <c r="BH104" s="97">
        <f>IF(NOT(snowball2),0,IF(Y103&lt;=0,0,IF($C104&lt;=SUM($AZ104:BG104),0,IF(AV104+$C104-SUM($AZ104:BG104)&gt;Y103+AJ104,Y103+AJ104-AV104,$C104-SUM($AZ104:BG104)))))</f>
        <v>0</v>
      </c>
      <c r="BI104" s="97">
        <f>IF(NOT(snowball2),0,IF(Z103&lt;=0,0,IF($C104&lt;=SUM($AZ104:BH104),0,IF(AW104+$C104-SUM($AZ104:BH104)&gt;Z103+AK104,Z103+AK104-AW104,$C104-SUM($AZ104:BH104)))))</f>
        <v>0</v>
      </c>
    </row>
    <row r="105" spans="1:61" ht="11.1" customHeight="1" x14ac:dyDescent="0.2">
      <c r="A105" s="93" t="str">
        <f t="shared" si="40"/>
        <v/>
      </c>
      <c r="B105" s="94" t="e">
        <f t="shared" si="36"/>
        <v>#N/A</v>
      </c>
      <c r="C105" s="95" t="str">
        <f t="shared" si="33"/>
        <v/>
      </c>
      <c r="D105" s="96"/>
      <c r="E105" s="97">
        <f t="shared" si="32"/>
        <v>0</v>
      </c>
      <c r="F105" s="97">
        <f t="shared" si="32"/>
        <v>0</v>
      </c>
      <c r="G105" s="97">
        <f t="shared" si="32"/>
        <v>0</v>
      </c>
      <c r="H105" s="97">
        <f t="shared" si="32"/>
        <v>0</v>
      </c>
      <c r="I105" s="97">
        <f t="shared" si="32"/>
        <v>0</v>
      </c>
      <c r="J105" s="97">
        <f t="shared" si="32"/>
        <v>0</v>
      </c>
      <c r="K105" s="97">
        <f t="shared" si="32"/>
        <v>0</v>
      </c>
      <c r="L105" s="97">
        <f t="shared" si="32"/>
        <v>0</v>
      </c>
      <c r="M105" s="97">
        <f t="shared" si="32"/>
        <v>0</v>
      </c>
      <c r="N105" s="97">
        <f t="shared" si="32"/>
        <v>0</v>
      </c>
      <c r="O105" s="98"/>
      <c r="P105" s="97">
        <f t="shared" si="37"/>
        <v>0</v>
      </c>
      <c r="Q105" s="97">
        <f t="shared" si="42"/>
        <v>0</v>
      </c>
      <c r="R105" s="97">
        <f t="shared" si="42"/>
        <v>0</v>
      </c>
      <c r="S105" s="97">
        <f t="shared" si="42"/>
        <v>0</v>
      </c>
      <c r="T105" s="97">
        <f t="shared" si="42"/>
        <v>0</v>
      </c>
      <c r="U105" s="97">
        <f t="shared" si="42"/>
        <v>0</v>
      </c>
      <c r="V105" s="97">
        <f t="shared" si="42"/>
        <v>0</v>
      </c>
      <c r="W105" s="97">
        <f t="shared" si="42"/>
        <v>0</v>
      </c>
      <c r="X105" s="97">
        <f t="shared" si="42"/>
        <v>0</v>
      </c>
      <c r="Y105" s="97">
        <f t="shared" si="42"/>
        <v>0</v>
      </c>
      <c r="Z105" s="97">
        <f t="shared" si="42"/>
        <v>0</v>
      </c>
      <c r="AA105" s="101"/>
      <c r="AB105" s="97">
        <f t="shared" si="41"/>
        <v>0</v>
      </c>
      <c r="AC105" s="97">
        <f t="shared" si="41"/>
        <v>0</v>
      </c>
      <c r="AD105" s="97">
        <f t="shared" si="41"/>
        <v>0</v>
      </c>
      <c r="AE105" s="97">
        <f t="shared" si="41"/>
        <v>0</v>
      </c>
      <c r="AF105" s="97">
        <f t="shared" si="41"/>
        <v>0</v>
      </c>
      <c r="AG105" s="97">
        <f t="shared" si="41"/>
        <v>0</v>
      </c>
      <c r="AH105" s="97">
        <f t="shared" si="41"/>
        <v>0</v>
      </c>
      <c r="AI105" s="97">
        <f t="shared" si="41"/>
        <v>0</v>
      </c>
      <c r="AJ105" s="97">
        <f t="shared" si="41"/>
        <v>0</v>
      </c>
      <c r="AK105" s="97">
        <f t="shared" si="41"/>
        <v>0</v>
      </c>
      <c r="AL105" s="99">
        <f t="shared" si="38"/>
        <v>0</v>
      </c>
      <c r="AM105" s="102"/>
      <c r="AN105" s="97">
        <f t="shared" si="28"/>
        <v>0</v>
      </c>
      <c r="AO105" s="97">
        <f t="shared" si="28"/>
        <v>0</v>
      </c>
      <c r="AP105" s="97">
        <f t="shared" si="28"/>
        <v>0</v>
      </c>
      <c r="AQ105" s="97">
        <f t="shared" si="28"/>
        <v>0</v>
      </c>
      <c r="AR105" s="97">
        <f t="shared" si="28"/>
        <v>0</v>
      </c>
      <c r="AS105" s="97">
        <f t="shared" si="27"/>
        <v>0</v>
      </c>
      <c r="AT105" s="97">
        <f t="shared" si="27"/>
        <v>0</v>
      </c>
      <c r="AU105" s="97">
        <f t="shared" si="27"/>
        <v>0</v>
      </c>
      <c r="AV105" s="97">
        <f t="shared" si="27"/>
        <v>0</v>
      </c>
      <c r="AW105" s="97">
        <f t="shared" si="27"/>
        <v>0</v>
      </c>
      <c r="AX105" s="99">
        <f t="shared" si="39"/>
        <v>0</v>
      </c>
      <c r="AY105" s="99"/>
      <c r="AZ105" s="100">
        <f t="shared" si="35"/>
        <v>0</v>
      </c>
      <c r="BA105" s="97">
        <f>IF(NOT(snowball2),0,IF(R104&lt;=0,0,IF($C105&lt;=SUM($AZ105:AZ105),0,IF(AO105+$C105-SUM($AZ105:AZ105)&gt;R104+AC105,R104+AC105-AO105,$C105-SUM($AZ105:AZ105)))))</f>
        <v>0</v>
      </c>
      <c r="BB105" s="97">
        <f>IF(NOT(snowball2),0,IF(S104&lt;=0,0,IF($C105&lt;=SUM($AZ105:BA105),0,IF(AP105+$C105-SUM($AZ105:BA105)&gt;S104+AD105,S104+AD105-AP105,$C105-SUM($AZ105:BA105)))))</f>
        <v>0</v>
      </c>
      <c r="BC105" s="97">
        <f>IF(NOT(snowball2),0,IF(T104&lt;=0,0,IF($C105&lt;=SUM($AZ105:BB105),0,IF(AQ105+$C105-SUM($AZ105:BB105)&gt;T104+AE105,T104+AE105-AQ105,$C105-SUM($AZ105:BB105)))))</f>
        <v>0</v>
      </c>
      <c r="BD105" s="97">
        <f>IF(NOT(snowball2),0,IF(U104&lt;=0,0,IF($C105&lt;=SUM($AZ105:BC105),0,IF(AR105+$C105-SUM($AZ105:BC105)&gt;U104+AF105,U104+AF105-AR105,$C105-SUM($AZ105:BC105)))))</f>
        <v>0</v>
      </c>
      <c r="BE105" s="97">
        <f>IF(NOT(snowball2),0,IF(V104&lt;=0,0,IF($C105&lt;=SUM($AZ105:BD105),0,IF(AS105+$C105-SUM($AZ105:BD105)&gt;V104+AG105,V104+AG105-AS105,$C105-SUM($AZ105:BD105)))))</f>
        <v>0</v>
      </c>
      <c r="BF105" s="97">
        <f>IF(NOT(snowball2),0,IF(W104&lt;=0,0,IF($C105&lt;=SUM($AZ105:BE105),0,IF(AT105+$C105-SUM($AZ105:BE105)&gt;W104+AH105,W104+AH105-AT105,$C105-SUM($AZ105:BE105)))))</f>
        <v>0</v>
      </c>
      <c r="BG105" s="97">
        <f>IF(NOT(snowball2),0,IF(X104&lt;=0,0,IF($C105&lt;=SUM($AZ105:BF105),0,IF(AU105+$C105-SUM($AZ105:BF105)&gt;X104+AI105,X104+AI105-AU105,$C105-SUM($AZ105:BF105)))))</f>
        <v>0</v>
      </c>
      <c r="BH105" s="97">
        <f>IF(NOT(snowball2),0,IF(Y104&lt;=0,0,IF($C105&lt;=SUM($AZ105:BG105),0,IF(AV105+$C105-SUM($AZ105:BG105)&gt;Y104+AJ105,Y104+AJ105-AV105,$C105-SUM($AZ105:BG105)))))</f>
        <v>0</v>
      </c>
      <c r="BI105" s="97">
        <f>IF(NOT(snowball2),0,IF(Z104&lt;=0,0,IF($C105&lt;=SUM($AZ105:BH105),0,IF(AW105+$C105-SUM($AZ105:BH105)&gt;Z104+AK105,Z104+AK105-AW105,$C105-SUM($AZ105:BH105)))))</f>
        <v>0</v>
      </c>
    </row>
    <row r="106" spans="1:61" ht="11.1" customHeight="1" x14ac:dyDescent="0.2">
      <c r="A106" s="93" t="str">
        <f t="shared" si="40"/>
        <v/>
      </c>
      <c r="B106" s="94" t="e">
        <f t="shared" si="36"/>
        <v>#N/A</v>
      </c>
      <c r="C106" s="95" t="str">
        <f t="shared" si="33"/>
        <v/>
      </c>
      <c r="D106" s="96"/>
      <c r="E106" s="97">
        <f t="shared" si="32"/>
        <v>0</v>
      </c>
      <c r="F106" s="97">
        <f t="shared" si="32"/>
        <v>0</v>
      </c>
      <c r="G106" s="97">
        <f t="shared" si="32"/>
        <v>0</v>
      </c>
      <c r="H106" s="97">
        <f t="shared" si="32"/>
        <v>0</v>
      </c>
      <c r="I106" s="97">
        <f t="shared" si="32"/>
        <v>0</v>
      </c>
      <c r="J106" s="97">
        <f t="shared" si="32"/>
        <v>0</v>
      </c>
      <c r="K106" s="97">
        <f t="shared" si="32"/>
        <v>0</v>
      </c>
      <c r="L106" s="97">
        <f t="shared" si="32"/>
        <v>0</v>
      </c>
      <c r="M106" s="97">
        <f t="shared" si="32"/>
        <v>0</v>
      </c>
      <c r="N106" s="97">
        <f t="shared" si="32"/>
        <v>0</v>
      </c>
      <c r="O106" s="98"/>
      <c r="P106" s="97">
        <f t="shared" si="37"/>
        <v>0</v>
      </c>
      <c r="Q106" s="97">
        <f t="shared" si="42"/>
        <v>0</v>
      </c>
      <c r="R106" s="97">
        <f t="shared" si="42"/>
        <v>0</v>
      </c>
      <c r="S106" s="97">
        <f t="shared" si="42"/>
        <v>0</v>
      </c>
      <c r="T106" s="97">
        <f t="shared" si="42"/>
        <v>0</v>
      </c>
      <c r="U106" s="97">
        <f t="shared" si="42"/>
        <v>0</v>
      </c>
      <c r="V106" s="97">
        <f t="shared" si="42"/>
        <v>0</v>
      </c>
      <c r="W106" s="97">
        <f t="shared" si="42"/>
        <v>0</v>
      </c>
      <c r="X106" s="97">
        <f t="shared" si="42"/>
        <v>0</v>
      </c>
      <c r="Y106" s="97">
        <f t="shared" si="42"/>
        <v>0</v>
      </c>
      <c r="Z106" s="97">
        <f t="shared" si="42"/>
        <v>0</v>
      </c>
      <c r="AA106" s="101"/>
      <c r="AB106" s="97">
        <f t="shared" si="41"/>
        <v>0</v>
      </c>
      <c r="AC106" s="97">
        <f t="shared" si="41"/>
        <v>0</v>
      </c>
      <c r="AD106" s="97">
        <f t="shared" si="41"/>
        <v>0</v>
      </c>
      <c r="AE106" s="97">
        <f t="shared" si="41"/>
        <v>0</v>
      </c>
      <c r="AF106" s="97">
        <f t="shared" si="41"/>
        <v>0</v>
      </c>
      <c r="AG106" s="97">
        <f t="shared" si="41"/>
        <v>0</v>
      </c>
      <c r="AH106" s="97">
        <f t="shared" si="41"/>
        <v>0</v>
      </c>
      <c r="AI106" s="97">
        <f t="shared" si="41"/>
        <v>0</v>
      </c>
      <c r="AJ106" s="97">
        <f t="shared" si="41"/>
        <v>0</v>
      </c>
      <c r="AK106" s="97">
        <f t="shared" si="41"/>
        <v>0</v>
      </c>
      <c r="AL106" s="99">
        <f t="shared" si="38"/>
        <v>0</v>
      </c>
      <c r="AM106" s="102"/>
      <c r="AN106" s="97">
        <f t="shared" si="28"/>
        <v>0</v>
      </c>
      <c r="AO106" s="97">
        <f t="shared" si="28"/>
        <v>0</v>
      </c>
      <c r="AP106" s="97">
        <f t="shared" si="28"/>
        <v>0</v>
      </c>
      <c r="AQ106" s="97">
        <f t="shared" si="28"/>
        <v>0</v>
      </c>
      <c r="AR106" s="97">
        <f t="shared" si="28"/>
        <v>0</v>
      </c>
      <c r="AS106" s="97">
        <f t="shared" si="27"/>
        <v>0</v>
      </c>
      <c r="AT106" s="97">
        <f t="shared" si="27"/>
        <v>0</v>
      </c>
      <c r="AU106" s="97">
        <f t="shared" si="27"/>
        <v>0</v>
      </c>
      <c r="AV106" s="97">
        <f t="shared" si="27"/>
        <v>0</v>
      </c>
      <c r="AW106" s="97">
        <f t="shared" si="27"/>
        <v>0</v>
      </c>
      <c r="AX106" s="99">
        <f t="shared" si="39"/>
        <v>0</v>
      </c>
      <c r="AY106" s="99"/>
      <c r="AZ106" s="100">
        <f t="shared" si="35"/>
        <v>0</v>
      </c>
      <c r="BA106" s="97">
        <f>IF(NOT(snowball2),0,IF(R105&lt;=0,0,IF($C106&lt;=SUM($AZ106:AZ106),0,IF(AO106+$C106-SUM($AZ106:AZ106)&gt;R105+AC106,R105+AC106-AO106,$C106-SUM($AZ106:AZ106)))))</f>
        <v>0</v>
      </c>
      <c r="BB106" s="97">
        <f>IF(NOT(snowball2),0,IF(S105&lt;=0,0,IF($C106&lt;=SUM($AZ106:BA106),0,IF(AP106+$C106-SUM($AZ106:BA106)&gt;S105+AD106,S105+AD106-AP106,$C106-SUM($AZ106:BA106)))))</f>
        <v>0</v>
      </c>
      <c r="BC106" s="97">
        <f>IF(NOT(snowball2),0,IF(T105&lt;=0,0,IF($C106&lt;=SUM($AZ106:BB106),0,IF(AQ106+$C106-SUM($AZ106:BB106)&gt;T105+AE106,T105+AE106-AQ106,$C106-SUM($AZ106:BB106)))))</f>
        <v>0</v>
      </c>
      <c r="BD106" s="97">
        <f>IF(NOT(snowball2),0,IF(U105&lt;=0,0,IF($C106&lt;=SUM($AZ106:BC106),0,IF(AR106+$C106-SUM($AZ106:BC106)&gt;U105+AF106,U105+AF106-AR106,$C106-SUM($AZ106:BC106)))))</f>
        <v>0</v>
      </c>
      <c r="BE106" s="97">
        <f>IF(NOT(snowball2),0,IF(V105&lt;=0,0,IF($C106&lt;=SUM($AZ106:BD106),0,IF(AS106+$C106-SUM($AZ106:BD106)&gt;V105+AG106,V105+AG106-AS106,$C106-SUM($AZ106:BD106)))))</f>
        <v>0</v>
      </c>
      <c r="BF106" s="97">
        <f>IF(NOT(snowball2),0,IF(W105&lt;=0,0,IF($C106&lt;=SUM($AZ106:BE106),0,IF(AT106+$C106-SUM($AZ106:BE106)&gt;W105+AH106,W105+AH106-AT106,$C106-SUM($AZ106:BE106)))))</f>
        <v>0</v>
      </c>
      <c r="BG106" s="97">
        <f>IF(NOT(snowball2),0,IF(X105&lt;=0,0,IF($C106&lt;=SUM($AZ106:BF106),0,IF(AU106+$C106-SUM($AZ106:BF106)&gt;X105+AI106,X105+AI106-AU106,$C106-SUM($AZ106:BF106)))))</f>
        <v>0</v>
      </c>
      <c r="BH106" s="97">
        <f>IF(NOT(snowball2),0,IF(Y105&lt;=0,0,IF($C106&lt;=SUM($AZ106:BG106),0,IF(AV106+$C106-SUM($AZ106:BG106)&gt;Y105+AJ106,Y105+AJ106-AV106,$C106-SUM($AZ106:BG106)))))</f>
        <v>0</v>
      </c>
      <c r="BI106" s="97">
        <f>IF(NOT(snowball2),0,IF(Z105&lt;=0,0,IF($C106&lt;=SUM($AZ106:BH106),0,IF(AW106+$C106-SUM($AZ106:BH106)&gt;Z105+AK106,Z105+AK106-AW106,$C106-SUM($AZ106:BH106)))))</f>
        <v>0</v>
      </c>
    </row>
    <row r="107" spans="1:61" ht="11.1" customHeight="1" x14ac:dyDescent="0.2">
      <c r="A107" s="93" t="str">
        <f t="shared" si="40"/>
        <v/>
      </c>
      <c r="B107" s="94" t="e">
        <f t="shared" si="36"/>
        <v>#N/A</v>
      </c>
      <c r="C107" s="95" t="str">
        <f t="shared" si="33"/>
        <v/>
      </c>
      <c r="D107" s="96"/>
      <c r="E107" s="97">
        <f t="shared" si="32"/>
        <v>0</v>
      </c>
      <c r="F107" s="97">
        <f t="shared" si="32"/>
        <v>0</v>
      </c>
      <c r="G107" s="97">
        <f t="shared" si="32"/>
        <v>0</v>
      </c>
      <c r="H107" s="97">
        <f t="shared" si="32"/>
        <v>0</v>
      </c>
      <c r="I107" s="97">
        <f t="shared" si="32"/>
        <v>0</v>
      </c>
      <c r="J107" s="97">
        <f t="shared" si="32"/>
        <v>0</v>
      </c>
      <c r="K107" s="97">
        <f t="shared" si="32"/>
        <v>0</v>
      </c>
      <c r="L107" s="97">
        <f t="shared" si="32"/>
        <v>0</v>
      </c>
      <c r="M107" s="97">
        <f t="shared" si="32"/>
        <v>0</v>
      </c>
      <c r="N107" s="97">
        <f t="shared" si="32"/>
        <v>0</v>
      </c>
      <c r="O107" s="98"/>
      <c r="P107" s="97">
        <f t="shared" si="37"/>
        <v>0</v>
      </c>
      <c r="Q107" s="97">
        <f t="shared" si="42"/>
        <v>0</v>
      </c>
      <c r="R107" s="97">
        <f t="shared" si="42"/>
        <v>0</v>
      </c>
      <c r="S107" s="97">
        <f t="shared" si="42"/>
        <v>0</v>
      </c>
      <c r="T107" s="97">
        <f t="shared" si="42"/>
        <v>0</v>
      </c>
      <c r="U107" s="97">
        <f t="shared" si="42"/>
        <v>0</v>
      </c>
      <c r="V107" s="97">
        <f t="shared" si="42"/>
        <v>0</v>
      </c>
      <c r="W107" s="97">
        <f t="shared" si="42"/>
        <v>0</v>
      </c>
      <c r="X107" s="97">
        <f t="shared" si="42"/>
        <v>0</v>
      </c>
      <c r="Y107" s="97">
        <f t="shared" si="42"/>
        <v>0</v>
      </c>
      <c r="Z107" s="97">
        <f t="shared" si="42"/>
        <v>0</v>
      </c>
      <c r="AA107" s="101"/>
      <c r="AB107" s="97">
        <f t="shared" si="41"/>
        <v>0</v>
      </c>
      <c r="AC107" s="97">
        <f t="shared" si="41"/>
        <v>0</v>
      </c>
      <c r="AD107" s="97">
        <f t="shared" si="41"/>
        <v>0</v>
      </c>
      <c r="AE107" s="97">
        <f t="shared" si="41"/>
        <v>0</v>
      </c>
      <c r="AF107" s="97">
        <f t="shared" si="41"/>
        <v>0</v>
      </c>
      <c r="AG107" s="97">
        <f t="shared" si="41"/>
        <v>0</v>
      </c>
      <c r="AH107" s="97">
        <f t="shared" si="41"/>
        <v>0</v>
      </c>
      <c r="AI107" s="97">
        <f t="shared" si="41"/>
        <v>0</v>
      </c>
      <c r="AJ107" s="97">
        <f t="shared" si="41"/>
        <v>0</v>
      </c>
      <c r="AK107" s="97">
        <f t="shared" si="41"/>
        <v>0</v>
      </c>
      <c r="AL107" s="99">
        <f t="shared" si="38"/>
        <v>0</v>
      </c>
      <c r="AM107" s="102"/>
      <c r="AN107" s="97">
        <f t="shared" si="28"/>
        <v>0</v>
      </c>
      <c r="AO107" s="97">
        <f t="shared" si="28"/>
        <v>0</v>
      </c>
      <c r="AP107" s="97">
        <f t="shared" si="28"/>
        <v>0</v>
      </c>
      <c r="AQ107" s="97">
        <f t="shared" si="28"/>
        <v>0</v>
      </c>
      <c r="AR107" s="97">
        <f t="shared" si="28"/>
        <v>0</v>
      </c>
      <c r="AS107" s="97">
        <f t="shared" si="27"/>
        <v>0</v>
      </c>
      <c r="AT107" s="97">
        <f t="shared" si="27"/>
        <v>0</v>
      </c>
      <c r="AU107" s="97">
        <f t="shared" si="27"/>
        <v>0</v>
      </c>
      <c r="AV107" s="97">
        <f t="shared" si="27"/>
        <v>0</v>
      </c>
      <c r="AW107" s="97">
        <f t="shared" si="27"/>
        <v>0</v>
      </c>
      <c r="AX107" s="99">
        <f t="shared" si="39"/>
        <v>0</v>
      </c>
      <c r="AY107" s="99"/>
      <c r="AZ107" s="100">
        <f t="shared" si="35"/>
        <v>0</v>
      </c>
      <c r="BA107" s="97">
        <f>IF(NOT(snowball2),0,IF(R106&lt;=0,0,IF($C107&lt;=SUM($AZ107:AZ107),0,IF(AO107+$C107-SUM($AZ107:AZ107)&gt;R106+AC107,R106+AC107-AO107,$C107-SUM($AZ107:AZ107)))))</f>
        <v>0</v>
      </c>
      <c r="BB107" s="97">
        <f>IF(NOT(snowball2),0,IF(S106&lt;=0,0,IF($C107&lt;=SUM($AZ107:BA107),0,IF(AP107+$C107-SUM($AZ107:BA107)&gt;S106+AD107,S106+AD107-AP107,$C107-SUM($AZ107:BA107)))))</f>
        <v>0</v>
      </c>
      <c r="BC107" s="97">
        <f>IF(NOT(snowball2),0,IF(T106&lt;=0,0,IF($C107&lt;=SUM($AZ107:BB107),0,IF(AQ107+$C107-SUM($AZ107:BB107)&gt;T106+AE107,T106+AE107-AQ107,$C107-SUM($AZ107:BB107)))))</f>
        <v>0</v>
      </c>
      <c r="BD107" s="97">
        <f>IF(NOT(snowball2),0,IF(U106&lt;=0,0,IF($C107&lt;=SUM($AZ107:BC107),0,IF(AR107+$C107-SUM($AZ107:BC107)&gt;U106+AF107,U106+AF107-AR107,$C107-SUM($AZ107:BC107)))))</f>
        <v>0</v>
      </c>
      <c r="BE107" s="97">
        <f>IF(NOT(snowball2),0,IF(V106&lt;=0,0,IF($C107&lt;=SUM($AZ107:BD107),0,IF(AS107+$C107-SUM($AZ107:BD107)&gt;V106+AG107,V106+AG107-AS107,$C107-SUM($AZ107:BD107)))))</f>
        <v>0</v>
      </c>
      <c r="BF107" s="97">
        <f>IF(NOT(snowball2),0,IF(W106&lt;=0,0,IF($C107&lt;=SUM($AZ107:BE107),0,IF(AT107+$C107-SUM($AZ107:BE107)&gt;W106+AH107,W106+AH107-AT107,$C107-SUM($AZ107:BE107)))))</f>
        <v>0</v>
      </c>
      <c r="BG107" s="97">
        <f>IF(NOT(snowball2),0,IF(X106&lt;=0,0,IF($C107&lt;=SUM($AZ107:BF107),0,IF(AU107+$C107-SUM($AZ107:BF107)&gt;X106+AI107,X106+AI107-AU107,$C107-SUM($AZ107:BF107)))))</f>
        <v>0</v>
      </c>
      <c r="BH107" s="97">
        <f>IF(NOT(snowball2),0,IF(Y106&lt;=0,0,IF($C107&lt;=SUM($AZ107:BG107),0,IF(AV107+$C107-SUM($AZ107:BG107)&gt;Y106+AJ107,Y106+AJ107-AV107,$C107-SUM($AZ107:BG107)))))</f>
        <v>0</v>
      </c>
      <c r="BI107" s="97">
        <f>IF(NOT(snowball2),0,IF(Z106&lt;=0,0,IF($C107&lt;=SUM($AZ107:BH107),0,IF(AW107+$C107-SUM($AZ107:BH107)&gt;Z106+AK107,Z106+AK107-AW107,$C107-SUM($AZ107:BH107)))))</f>
        <v>0</v>
      </c>
    </row>
    <row r="108" spans="1:61" ht="11.1" customHeight="1" x14ac:dyDescent="0.2">
      <c r="A108" s="93" t="str">
        <f t="shared" si="40"/>
        <v/>
      </c>
      <c r="B108" s="94" t="e">
        <f t="shared" si="36"/>
        <v>#N/A</v>
      </c>
      <c r="C108" s="95" t="str">
        <f t="shared" si="33"/>
        <v/>
      </c>
      <c r="D108" s="96"/>
      <c r="E108" s="97">
        <f t="shared" si="32"/>
        <v>0</v>
      </c>
      <c r="F108" s="97">
        <f t="shared" si="32"/>
        <v>0</v>
      </c>
      <c r="G108" s="97">
        <f t="shared" si="32"/>
        <v>0</v>
      </c>
      <c r="H108" s="97">
        <f t="shared" si="32"/>
        <v>0</v>
      </c>
      <c r="I108" s="97">
        <f t="shared" si="32"/>
        <v>0</v>
      </c>
      <c r="J108" s="97">
        <f t="shared" si="32"/>
        <v>0</v>
      </c>
      <c r="K108" s="97">
        <f t="shared" si="32"/>
        <v>0</v>
      </c>
      <c r="L108" s="97">
        <f t="shared" si="32"/>
        <v>0</v>
      </c>
      <c r="M108" s="97">
        <f t="shared" si="32"/>
        <v>0</v>
      </c>
      <c r="N108" s="97">
        <f t="shared" si="32"/>
        <v>0</v>
      </c>
      <c r="O108" s="98"/>
      <c r="P108" s="97">
        <f t="shared" si="37"/>
        <v>0</v>
      </c>
      <c r="Q108" s="97">
        <f t="shared" si="42"/>
        <v>0</v>
      </c>
      <c r="R108" s="97">
        <f t="shared" si="42"/>
        <v>0</v>
      </c>
      <c r="S108" s="97">
        <f t="shared" si="42"/>
        <v>0</v>
      </c>
      <c r="T108" s="97">
        <f t="shared" si="42"/>
        <v>0</v>
      </c>
      <c r="U108" s="97">
        <f t="shared" si="42"/>
        <v>0</v>
      </c>
      <c r="V108" s="97">
        <f t="shared" si="42"/>
        <v>0</v>
      </c>
      <c r="W108" s="97">
        <f t="shared" si="42"/>
        <v>0</v>
      </c>
      <c r="X108" s="97">
        <f t="shared" si="42"/>
        <v>0</v>
      </c>
      <c r="Y108" s="97">
        <f t="shared" si="42"/>
        <v>0</v>
      </c>
      <c r="Z108" s="97">
        <f t="shared" si="42"/>
        <v>0</v>
      </c>
      <c r="AA108" s="101"/>
      <c r="AB108" s="97">
        <f t="shared" si="41"/>
        <v>0</v>
      </c>
      <c r="AC108" s="97">
        <f t="shared" si="41"/>
        <v>0</v>
      </c>
      <c r="AD108" s="97">
        <f t="shared" si="41"/>
        <v>0</v>
      </c>
      <c r="AE108" s="97">
        <f t="shared" si="41"/>
        <v>0</v>
      </c>
      <c r="AF108" s="97">
        <f t="shared" si="41"/>
        <v>0</v>
      </c>
      <c r="AG108" s="97">
        <f t="shared" si="41"/>
        <v>0</v>
      </c>
      <c r="AH108" s="97">
        <f t="shared" si="41"/>
        <v>0</v>
      </c>
      <c r="AI108" s="97">
        <f t="shared" si="41"/>
        <v>0</v>
      </c>
      <c r="AJ108" s="97">
        <f t="shared" si="41"/>
        <v>0</v>
      </c>
      <c r="AK108" s="97">
        <f t="shared" si="41"/>
        <v>0</v>
      </c>
      <c r="AL108" s="99">
        <f t="shared" si="38"/>
        <v>0</v>
      </c>
      <c r="AM108" s="102"/>
      <c r="AN108" s="97">
        <f t="shared" si="28"/>
        <v>0</v>
      </c>
      <c r="AO108" s="97">
        <f t="shared" si="28"/>
        <v>0</v>
      </c>
      <c r="AP108" s="97">
        <f t="shared" si="28"/>
        <v>0</v>
      </c>
      <c r="AQ108" s="97">
        <f t="shared" si="28"/>
        <v>0</v>
      </c>
      <c r="AR108" s="97">
        <f t="shared" si="28"/>
        <v>0</v>
      </c>
      <c r="AS108" s="97">
        <f t="shared" si="27"/>
        <v>0</v>
      </c>
      <c r="AT108" s="97">
        <f t="shared" si="27"/>
        <v>0</v>
      </c>
      <c r="AU108" s="97">
        <f t="shared" si="27"/>
        <v>0</v>
      </c>
      <c r="AV108" s="97">
        <f t="shared" si="27"/>
        <v>0</v>
      </c>
      <c r="AW108" s="97">
        <f t="shared" si="27"/>
        <v>0</v>
      </c>
      <c r="AX108" s="99">
        <f t="shared" si="39"/>
        <v>0</v>
      </c>
      <c r="AY108" s="99"/>
      <c r="AZ108" s="100">
        <f t="shared" si="35"/>
        <v>0</v>
      </c>
      <c r="BA108" s="97">
        <f>IF(NOT(snowball2),0,IF(R107&lt;=0,0,IF($C108&lt;=SUM($AZ108:AZ108),0,IF(AO108+$C108-SUM($AZ108:AZ108)&gt;R107+AC108,R107+AC108-AO108,$C108-SUM($AZ108:AZ108)))))</f>
        <v>0</v>
      </c>
      <c r="BB108" s="97">
        <f>IF(NOT(snowball2),0,IF(S107&lt;=0,0,IF($C108&lt;=SUM($AZ108:BA108),0,IF(AP108+$C108-SUM($AZ108:BA108)&gt;S107+AD108,S107+AD108-AP108,$C108-SUM($AZ108:BA108)))))</f>
        <v>0</v>
      </c>
      <c r="BC108" s="97">
        <f>IF(NOT(snowball2),0,IF(T107&lt;=0,0,IF($C108&lt;=SUM($AZ108:BB108),0,IF(AQ108+$C108-SUM($AZ108:BB108)&gt;T107+AE108,T107+AE108-AQ108,$C108-SUM($AZ108:BB108)))))</f>
        <v>0</v>
      </c>
      <c r="BD108" s="97">
        <f>IF(NOT(snowball2),0,IF(U107&lt;=0,0,IF($C108&lt;=SUM($AZ108:BC108),0,IF(AR108+$C108-SUM($AZ108:BC108)&gt;U107+AF108,U107+AF108-AR108,$C108-SUM($AZ108:BC108)))))</f>
        <v>0</v>
      </c>
      <c r="BE108" s="97">
        <f>IF(NOT(snowball2),0,IF(V107&lt;=0,0,IF($C108&lt;=SUM($AZ108:BD108),0,IF(AS108+$C108-SUM($AZ108:BD108)&gt;V107+AG108,V107+AG108-AS108,$C108-SUM($AZ108:BD108)))))</f>
        <v>0</v>
      </c>
      <c r="BF108" s="97">
        <f>IF(NOT(snowball2),0,IF(W107&lt;=0,0,IF($C108&lt;=SUM($AZ108:BE108),0,IF(AT108+$C108-SUM($AZ108:BE108)&gt;W107+AH108,W107+AH108-AT108,$C108-SUM($AZ108:BE108)))))</f>
        <v>0</v>
      </c>
      <c r="BG108" s="97">
        <f>IF(NOT(snowball2),0,IF(X107&lt;=0,0,IF($C108&lt;=SUM($AZ108:BF108),0,IF(AU108+$C108-SUM($AZ108:BF108)&gt;X107+AI108,X107+AI108-AU108,$C108-SUM($AZ108:BF108)))))</f>
        <v>0</v>
      </c>
      <c r="BH108" s="97">
        <f>IF(NOT(snowball2),0,IF(Y107&lt;=0,0,IF($C108&lt;=SUM($AZ108:BG108),0,IF(AV108+$C108-SUM($AZ108:BG108)&gt;Y107+AJ108,Y107+AJ108-AV108,$C108-SUM($AZ108:BG108)))))</f>
        <v>0</v>
      </c>
      <c r="BI108" s="97">
        <f>IF(NOT(snowball2),0,IF(Z107&lt;=0,0,IF($C108&lt;=SUM($AZ108:BH108),0,IF(AW108+$C108-SUM($AZ108:BH108)&gt;Z107+AK108,Z107+AK108-AW108,$C108-SUM($AZ108:BH108)))))</f>
        <v>0</v>
      </c>
    </row>
    <row r="109" spans="1:61" ht="11.1" customHeight="1" x14ac:dyDescent="0.2">
      <c r="A109" s="93" t="str">
        <f t="shared" si="40"/>
        <v/>
      </c>
      <c r="B109" s="94" t="e">
        <f t="shared" si="36"/>
        <v>#N/A</v>
      </c>
      <c r="C109" s="95" t="str">
        <f t="shared" si="33"/>
        <v/>
      </c>
      <c r="D109" s="96"/>
      <c r="E109" s="97">
        <f t="shared" si="32"/>
        <v>0</v>
      </c>
      <c r="F109" s="97">
        <f t="shared" si="32"/>
        <v>0</v>
      </c>
      <c r="G109" s="97">
        <f t="shared" si="32"/>
        <v>0</v>
      </c>
      <c r="H109" s="97">
        <f t="shared" si="32"/>
        <v>0</v>
      </c>
      <c r="I109" s="97">
        <f t="shared" si="32"/>
        <v>0</v>
      </c>
      <c r="J109" s="97">
        <f t="shared" si="32"/>
        <v>0</v>
      </c>
      <c r="K109" s="97">
        <f t="shared" si="32"/>
        <v>0</v>
      </c>
      <c r="L109" s="97">
        <f t="shared" si="32"/>
        <v>0</v>
      </c>
      <c r="M109" s="97">
        <f t="shared" si="32"/>
        <v>0</v>
      </c>
      <c r="N109" s="97">
        <f t="shared" si="32"/>
        <v>0</v>
      </c>
      <c r="O109" s="98"/>
      <c r="P109" s="97">
        <f t="shared" si="37"/>
        <v>0</v>
      </c>
      <c r="Q109" s="97">
        <f t="shared" si="42"/>
        <v>0</v>
      </c>
      <c r="R109" s="97">
        <f t="shared" si="42"/>
        <v>0</v>
      </c>
      <c r="S109" s="97">
        <f t="shared" si="42"/>
        <v>0</v>
      </c>
      <c r="T109" s="97">
        <f t="shared" si="42"/>
        <v>0</v>
      </c>
      <c r="U109" s="97">
        <f t="shared" si="42"/>
        <v>0</v>
      </c>
      <c r="V109" s="97">
        <f t="shared" si="42"/>
        <v>0</v>
      </c>
      <c r="W109" s="97">
        <f t="shared" si="42"/>
        <v>0</v>
      </c>
      <c r="X109" s="97">
        <f t="shared" si="42"/>
        <v>0</v>
      </c>
      <c r="Y109" s="97">
        <f t="shared" si="42"/>
        <v>0</v>
      </c>
      <c r="Z109" s="97">
        <f t="shared" si="42"/>
        <v>0</v>
      </c>
      <c r="AA109" s="101"/>
      <c r="AB109" s="97">
        <f t="shared" si="41"/>
        <v>0</v>
      </c>
      <c r="AC109" s="97">
        <f t="shared" si="41"/>
        <v>0</v>
      </c>
      <c r="AD109" s="97">
        <f t="shared" si="41"/>
        <v>0</v>
      </c>
      <c r="AE109" s="97">
        <f t="shared" si="41"/>
        <v>0</v>
      </c>
      <c r="AF109" s="97">
        <f t="shared" si="41"/>
        <v>0</v>
      </c>
      <c r="AG109" s="97">
        <f t="shared" si="41"/>
        <v>0</v>
      </c>
      <c r="AH109" s="97">
        <f t="shared" si="41"/>
        <v>0</v>
      </c>
      <c r="AI109" s="97">
        <f t="shared" si="41"/>
        <v>0</v>
      </c>
      <c r="AJ109" s="97">
        <f t="shared" si="41"/>
        <v>0</v>
      </c>
      <c r="AK109" s="97">
        <f t="shared" si="41"/>
        <v>0</v>
      </c>
      <c r="AL109" s="99">
        <f t="shared" si="38"/>
        <v>0</v>
      </c>
      <c r="AM109" s="102"/>
      <c r="AN109" s="97">
        <f t="shared" si="28"/>
        <v>0</v>
      </c>
      <c r="AO109" s="97">
        <f t="shared" si="28"/>
        <v>0</v>
      </c>
      <c r="AP109" s="97">
        <f t="shared" si="28"/>
        <v>0</v>
      </c>
      <c r="AQ109" s="97">
        <f t="shared" si="28"/>
        <v>0</v>
      </c>
      <c r="AR109" s="97">
        <f t="shared" si="28"/>
        <v>0</v>
      </c>
      <c r="AS109" s="97">
        <f t="shared" si="27"/>
        <v>0</v>
      </c>
      <c r="AT109" s="97">
        <f t="shared" si="27"/>
        <v>0</v>
      </c>
      <c r="AU109" s="97">
        <f t="shared" si="27"/>
        <v>0</v>
      </c>
      <c r="AV109" s="97">
        <f t="shared" si="27"/>
        <v>0</v>
      </c>
      <c r="AW109" s="97">
        <f t="shared" si="27"/>
        <v>0</v>
      </c>
      <c r="AX109" s="99">
        <f t="shared" si="39"/>
        <v>0</v>
      </c>
      <c r="AY109" s="99"/>
      <c r="AZ109" s="100">
        <f t="shared" si="35"/>
        <v>0</v>
      </c>
      <c r="BA109" s="97">
        <f>IF(NOT(snowball2),0,IF(R108&lt;=0,0,IF($C109&lt;=SUM($AZ109:AZ109),0,IF(AO109+$C109-SUM($AZ109:AZ109)&gt;R108+AC109,R108+AC109-AO109,$C109-SUM($AZ109:AZ109)))))</f>
        <v>0</v>
      </c>
      <c r="BB109" s="97">
        <f>IF(NOT(snowball2),0,IF(S108&lt;=0,0,IF($C109&lt;=SUM($AZ109:BA109),0,IF(AP109+$C109-SUM($AZ109:BA109)&gt;S108+AD109,S108+AD109-AP109,$C109-SUM($AZ109:BA109)))))</f>
        <v>0</v>
      </c>
      <c r="BC109" s="97">
        <f>IF(NOT(snowball2),0,IF(T108&lt;=0,0,IF($C109&lt;=SUM($AZ109:BB109),0,IF(AQ109+$C109-SUM($AZ109:BB109)&gt;T108+AE109,T108+AE109-AQ109,$C109-SUM($AZ109:BB109)))))</f>
        <v>0</v>
      </c>
      <c r="BD109" s="97">
        <f>IF(NOT(snowball2),0,IF(U108&lt;=0,0,IF($C109&lt;=SUM($AZ109:BC109),0,IF(AR109+$C109-SUM($AZ109:BC109)&gt;U108+AF109,U108+AF109-AR109,$C109-SUM($AZ109:BC109)))))</f>
        <v>0</v>
      </c>
      <c r="BE109" s="97">
        <f>IF(NOT(snowball2),0,IF(V108&lt;=0,0,IF($C109&lt;=SUM($AZ109:BD109),0,IF(AS109+$C109-SUM($AZ109:BD109)&gt;V108+AG109,V108+AG109-AS109,$C109-SUM($AZ109:BD109)))))</f>
        <v>0</v>
      </c>
      <c r="BF109" s="97">
        <f>IF(NOT(snowball2),0,IF(W108&lt;=0,0,IF($C109&lt;=SUM($AZ109:BE109),0,IF(AT109+$C109-SUM($AZ109:BE109)&gt;W108+AH109,W108+AH109-AT109,$C109-SUM($AZ109:BE109)))))</f>
        <v>0</v>
      </c>
      <c r="BG109" s="97">
        <f>IF(NOT(snowball2),0,IF(X108&lt;=0,0,IF($C109&lt;=SUM($AZ109:BF109),0,IF(AU109+$C109-SUM($AZ109:BF109)&gt;X108+AI109,X108+AI109-AU109,$C109-SUM($AZ109:BF109)))))</f>
        <v>0</v>
      </c>
      <c r="BH109" s="97">
        <f>IF(NOT(snowball2),0,IF(Y108&lt;=0,0,IF($C109&lt;=SUM($AZ109:BG109),0,IF(AV109+$C109-SUM($AZ109:BG109)&gt;Y108+AJ109,Y108+AJ109-AV109,$C109-SUM($AZ109:BG109)))))</f>
        <v>0</v>
      </c>
      <c r="BI109" s="97">
        <f>IF(NOT(snowball2),0,IF(Z108&lt;=0,0,IF($C109&lt;=SUM($AZ109:BH109),0,IF(AW109+$C109-SUM($AZ109:BH109)&gt;Z108+AK109,Z108+AK109-AW109,$C109-SUM($AZ109:BH109)))))</f>
        <v>0</v>
      </c>
    </row>
    <row r="110" spans="1:61" ht="11.1" customHeight="1" x14ac:dyDescent="0.2">
      <c r="A110" s="93" t="str">
        <f t="shared" si="40"/>
        <v/>
      </c>
      <c r="B110" s="94" t="e">
        <f t="shared" si="36"/>
        <v>#N/A</v>
      </c>
      <c r="C110" s="95" t="str">
        <f t="shared" si="33"/>
        <v/>
      </c>
      <c r="D110" s="96"/>
      <c r="E110" s="97">
        <f t="shared" si="32"/>
        <v>0</v>
      </c>
      <c r="F110" s="97">
        <f t="shared" si="32"/>
        <v>0</v>
      </c>
      <c r="G110" s="97">
        <f t="shared" si="32"/>
        <v>0</v>
      </c>
      <c r="H110" s="97">
        <f t="shared" si="32"/>
        <v>0</v>
      </c>
      <c r="I110" s="97">
        <f t="shared" si="32"/>
        <v>0</v>
      </c>
      <c r="J110" s="97">
        <f t="shared" si="32"/>
        <v>0</v>
      </c>
      <c r="K110" s="97">
        <f t="shared" si="32"/>
        <v>0</v>
      </c>
      <c r="L110" s="97">
        <f t="shared" si="32"/>
        <v>0</v>
      </c>
      <c r="M110" s="97">
        <f t="shared" si="32"/>
        <v>0</v>
      </c>
      <c r="N110" s="97">
        <f t="shared" si="32"/>
        <v>0</v>
      </c>
      <c r="O110" s="98"/>
      <c r="P110" s="97">
        <f t="shared" si="37"/>
        <v>0</v>
      </c>
      <c r="Q110" s="97">
        <f t="shared" si="42"/>
        <v>0</v>
      </c>
      <c r="R110" s="97">
        <f t="shared" si="42"/>
        <v>0</v>
      </c>
      <c r="S110" s="97">
        <f t="shared" si="42"/>
        <v>0</v>
      </c>
      <c r="T110" s="97">
        <f t="shared" si="42"/>
        <v>0</v>
      </c>
      <c r="U110" s="97">
        <f t="shared" si="42"/>
        <v>0</v>
      </c>
      <c r="V110" s="97">
        <f t="shared" si="42"/>
        <v>0</v>
      </c>
      <c r="W110" s="97">
        <f t="shared" si="42"/>
        <v>0</v>
      </c>
      <c r="X110" s="97">
        <f t="shared" si="42"/>
        <v>0</v>
      </c>
      <c r="Y110" s="97">
        <f t="shared" si="42"/>
        <v>0</v>
      </c>
      <c r="Z110" s="97">
        <f t="shared" si="42"/>
        <v>0</v>
      </c>
      <c r="AA110" s="101"/>
      <c r="AB110" s="97">
        <f t="shared" si="41"/>
        <v>0</v>
      </c>
      <c r="AC110" s="97">
        <f t="shared" si="41"/>
        <v>0</v>
      </c>
      <c r="AD110" s="97">
        <f t="shared" si="41"/>
        <v>0</v>
      </c>
      <c r="AE110" s="97">
        <f t="shared" si="41"/>
        <v>0</v>
      </c>
      <c r="AF110" s="97">
        <f t="shared" si="41"/>
        <v>0</v>
      </c>
      <c r="AG110" s="97">
        <f t="shared" si="41"/>
        <v>0</v>
      </c>
      <c r="AH110" s="97">
        <f t="shared" si="41"/>
        <v>0</v>
      </c>
      <c r="AI110" s="97">
        <f t="shared" si="41"/>
        <v>0</v>
      </c>
      <c r="AJ110" s="97">
        <f t="shared" si="41"/>
        <v>0</v>
      </c>
      <c r="AK110" s="97">
        <f t="shared" si="41"/>
        <v>0</v>
      </c>
      <c r="AL110" s="99">
        <f t="shared" si="38"/>
        <v>0</v>
      </c>
      <c r="AM110" s="102"/>
      <c r="AN110" s="97">
        <f t="shared" si="28"/>
        <v>0</v>
      </c>
      <c r="AO110" s="97">
        <f t="shared" si="28"/>
        <v>0</v>
      </c>
      <c r="AP110" s="97">
        <f t="shared" si="28"/>
        <v>0</v>
      </c>
      <c r="AQ110" s="97">
        <f t="shared" si="28"/>
        <v>0</v>
      </c>
      <c r="AR110" s="97">
        <f t="shared" si="28"/>
        <v>0</v>
      </c>
      <c r="AS110" s="97">
        <f t="shared" si="27"/>
        <v>0</v>
      </c>
      <c r="AT110" s="97">
        <f t="shared" si="27"/>
        <v>0</v>
      </c>
      <c r="AU110" s="97">
        <f t="shared" si="27"/>
        <v>0</v>
      </c>
      <c r="AV110" s="97">
        <f t="shared" si="27"/>
        <v>0</v>
      </c>
      <c r="AW110" s="97">
        <f t="shared" si="27"/>
        <v>0</v>
      </c>
      <c r="AX110" s="99">
        <f t="shared" si="39"/>
        <v>0</v>
      </c>
      <c r="AY110" s="99"/>
      <c r="AZ110" s="100">
        <f t="shared" si="35"/>
        <v>0</v>
      </c>
      <c r="BA110" s="97">
        <f>IF(NOT(snowball2),0,IF(R109&lt;=0,0,IF($C110&lt;=SUM($AZ110:AZ110),0,IF(AO110+$C110-SUM($AZ110:AZ110)&gt;R109+AC110,R109+AC110-AO110,$C110-SUM($AZ110:AZ110)))))</f>
        <v>0</v>
      </c>
      <c r="BB110" s="97">
        <f>IF(NOT(snowball2),0,IF(S109&lt;=0,0,IF($C110&lt;=SUM($AZ110:BA110),0,IF(AP110+$C110-SUM($AZ110:BA110)&gt;S109+AD110,S109+AD110-AP110,$C110-SUM($AZ110:BA110)))))</f>
        <v>0</v>
      </c>
      <c r="BC110" s="97">
        <f>IF(NOT(snowball2),0,IF(T109&lt;=0,0,IF($C110&lt;=SUM($AZ110:BB110),0,IF(AQ110+$C110-SUM($AZ110:BB110)&gt;T109+AE110,T109+AE110-AQ110,$C110-SUM($AZ110:BB110)))))</f>
        <v>0</v>
      </c>
      <c r="BD110" s="97">
        <f>IF(NOT(snowball2),0,IF(U109&lt;=0,0,IF($C110&lt;=SUM($AZ110:BC110),0,IF(AR110+$C110-SUM($AZ110:BC110)&gt;U109+AF110,U109+AF110-AR110,$C110-SUM($AZ110:BC110)))))</f>
        <v>0</v>
      </c>
      <c r="BE110" s="97">
        <f>IF(NOT(snowball2),0,IF(V109&lt;=0,0,IF($C110&lt;=SUM($AZ110:BD110),0,IF(AS110+$C110-SUM($AZ110:BD110)&gt;V109+AG110,V109+AG110-AS110,$C110-SUM($AZ110:BD110)))))</f>
        <v>0</v>
      </c>
      <c r="BF110" s="97">
        <f>IF(NOT(snowball2),0,IF(W109&lt;=0,0,IF($C110&lt;=SUM($AZ110:BE110),0,IF(AT110+$C110-SUM($AZ110:BE110)&gt;W109+AH110,W109+AH110-AT110,$C110-SUM($AZ110:BE110)))))</f>
        <v>0</v>
      </c>
      <c r="BG110" s="97">
        <f>IF(NOT(snowball2),0,IF(X109&lt;=0,0,IF($C110&lt;=SUM($AZ110:BF110),0,IF(AU110+$C110-SUM($AZ110:BF110)&gt;X109+AI110,X109+AI110-AU110,$C110-SUM($AZ110:BF110)))))</f>
        <v>0</v>
      </c>
      <c r="BH110" s="97">
        <f>IF(NOT(snowball2),0,IF(Y109&lt;=0,0,IF($C110&lt;=SUM($AZ110:BG110),0,IF(AV110+$C110-SUM($AZ110:BG110)&gt;Y109+AJ110,Y109+AJ110-AV110,$C110-SUM($AZ110:BG110)))))</f>
        <v>0</v>
      </c>
      <c r="BI110" s="97">
        <f>IF(NOT(snowball2),0,IF(Z109&lt;=0,0,IF($C110&lt;=SUM($AZ110:BH110),0,IF(AW110+$C110-SUM($AZ110:BH110)&gt;Z109+AK110,Z109+AK110-AW110,$C110-SUM($AZ110:BH110)))))</f>
        <v>0</v>
      </c>
    </row>
    <row r="111" spans="1:61" ht="11.1" customHeight="1" x14ac:dyDescent="0.2">
      <c r="A111" s="93" t="str">
        <f t="shared" si="40"/>
        <v/>
      </c>
      <c r="B111" s="94" t="e">
        <f t="shared" si="36"/>
        <v>#N/A</v>
      </c>
      <c r="C111" s="95" t="str">
        <f t="shared" si="33"/>
        <v/>
      </c>
      <c r="D111" s="96"/>
      <c r="E111" s="97">
        <f t="shared" si="32"/>
        <v>0</v>
      </c>
      <c r="F111" s="97">
        <f t="shared" si="32"/>
        <v>0</v>
      </c>
      <c r="G111" s="97">
        <f t="shared" si="32"/>
        <v>0</v>
      </c>
      <c r="H111" s="97">
        <f t="shared" si="32"/>
        <v>0</v>
      </c>
      <c r="I111" s="97">
        <f t="shared" si="32"/>
        <v>0</v>
      </c>
      <c r="J111" s="97">
        <f t="shared" si="32"/>
        <v>0</v>
      </c>
      <c r="K111" s="97">
        <f t="shared" si="32"/>
        <v>0</v>
      </c>
      <c r="L111" s="97">
        <f t="shared" si="32"/>
        <v>0</v>
      </c>
      <c r="M111" s="97">
        <f t="shared" si="32"/>
        <v>0</v>
      </c>
      <c r="N111" s="97">
        <f t="shared" si="32"/>
        <v>0</v>
      </c>
      <c r="O111" s="98"/>
      <c r="P111" s="97">
        <f t="shared" si="37"/>
        <v>0</v>
      </c>
      <c r="Q111" s="97">
        <f t="shared" si="42"/>
        <v>0</v>
      </c>
      <c r="R111" s="97">
        <f t="shared" si="42"/>
        <v>0</v>
      </c>
      <c r="S111" s="97">
        <f t="shared" si="42"/>
        <v>0</v>
      </c>
      <c r="T111" s="97">
        <f t="shared" si="42"/>
        <v>0</v>
      </c>
      <c r="U111" s="97">
        <f t="shared" si="42"/>
        <v>0</v>
      </c>
      <c r="V111" s="97">
        <f t="shared" si="42"/>
        <v>0</v>
      </c>
      <c r="W111" s="97">
        <f t="shared" si="42"/>
        <v>0</v>
      </c>
      <c r="X111" s="97">
        <f t="shared" si="42"/>
        <v>0</v>
      </c>
      <c r="Y111" s="97">
        <f t="shared" si="42"/>
        <v>0</v>
      </c>
      <c r="Z111" s="97">
        <f t="shared" si="42"/>
        <v>0</v>
      </c>
      <c r="AA111" s="101"/>
      <c r="AB111" s="97">
        <f t="shared" si="41"/>
        <v>0</v>
      </c>
      <c r="AC111" s="97">
        <f t="shared" si="41"/>
        <v>0</v>
      </c>
      <c r="AD111" s="97">
        <f t="shared" si="41"/>
        <v>0</v>
      </c>
      <c r="AE111" s="97">
        <f t="shared" si="41"/>
        <v>0</v>
      </c>
      <c r="AF111" s="97">
        <f t="shared" si="41"/>
        <v>0</v>
      </c>
      <c r="AG111" s="97">
        <f t="shared" si="41"/>
        <v>0</v>
      </c>
      <c r="AH111" s="97">
        <f t="shared" si="41"/>
        <v>0</v>
      </c>
      <c r="AI111" s="97">
        <f t="shared" si="41"/>
        <v>0</v>
      </c>
      <c r="AJ111" s="97">
        <f t="shared" si="41"/>
        <v>0</v>
      </c>
      <c r="AK111" s="97">
        <f t="shared" si="41"/>
        <v>0</v>
      </c>
      <c r="AL111" s="99">
        <f t="shared" si="38"/>
        <v>0</v>
      </c>
      <c r="AM111" s="102"/>
      <c r="AN111" s="97">
        <f t="shared" si="28"/>
        <v>0</v>
      </c>
      <c r="AO111" s="97">
        <f t="shared" si="28"/>
        <v>0</v>
      </c>
      <c r="AP111" s="97">
        <f t="shared" si="28"/>
        <v>0</v>
      </c>
      <c r="AQ111" s="97">
        <f t="shared" si="28"/>
        <v>0</v>
      </c>
      <c r="AR111" s="97">
        <f t="shared" si="28"/>
        <v>0</v>
      </c>
      <c r="AS111" s="97">
        <f t="shared" si="27"/>
        <v>0</v>
      </c>
      <c r="AT111" s="97">
        <f t="shared" si="27"/>
        <v>0</v>
      </c>
      <c r="AU111" s="97">
        <f t="shared" si="27"/>
        <v>0</v>
      </c>
      <c r="AV111" s="97">
        <f t="shared" si="27"/>
        <v>0</v>
      </c>
      <c r="AW111" s="97">
        <f t="shared" si="27"/>
        <v>0</v>
      </c>
      <c r="AX111" s="99">
        <f t="shared" si="39"/>
        <v>0</v>
      </c>
      <c r="AY111" s="99"/>
      <c r="AZ111" s="100">
        <f t="shared" si="35"/>
        <v>0</v>
      </c>
      <c r="BA111" s="97">
        <f>IF(NOT(snowball2),0,IF(R110&lt;=0,0,IF($C111&lt;=SUM($AZ111:AZ111),0,IF(AO111+$C111-SUM($AZ111:AZ111)&gt;R110+AC111,R110+AC111-AO111,$C111-SUM($AZ111:AZ111)))))</f>
        <v>0</v>
      </c>
      <c r="BB111" s="97">
        <f>IF(NOT(snowball2),0,IF(S110&lt;=0,0,IF($C111&lt;=SUM($AZ111:BA111),0,IF(AP111+$C111-SUM($AZ111:BA111)&gt;S110+AD111,S110+AD111-AP111,$C111-SUM($AZ111:BA111)))))</f>
        <v>0</v>
      </c>
      <c r="BC111" s="97">
        <f>IF(NOT(snowball2),0,IF(T110&lt;=0,0,IF($C111&lt;=SUM($AZ111:BB111),0,IF(AQ111+$C111-SUM($AZ111:BB111)&gt;T110+AE111,T110+AE111-AQ111,$C111-SUM($AZ111:BB111)))))</f>
        <v>0</v>
      </c>
      <c r="BD111" s="97">
        <f>IF(NOT(snowball2),0,IF(U110&lt;=0,0,IF($C111&lt;=SUM($AZ111:BC111),0,IF(AR111+$C111-SUM($AZ111:BC111)&gt;U110+AF111,U110+AF111-AR111,$C111-SUM($AZ111:BC111)))))</f>
        <v>0</v>
      </c>
      <c r="BE111" s="97">
        <f>IF(NOT(snowball2),0,IF(V110&lt;=0,0,IF($C111&lt;=SUM($AZ111:BD111),0,IF(AS111+$C111-SUM($AZ111:BD111)&gt;V110+AG111,V110+AG111-AS111,$C111-SUM($AZ111:BD111)))))</f>
        <v>0</v>
      </c>
      <c r="BF111" s="97">
        <f>IF(NOT(snowball2),0,IF(W110&lt;=0,0,IF($C111&lt;=SUM($AZ111:BE111),0,IF(AT111+$C111-SUM($AZ111:BE111)&gt;W110+AH111,W110+AH111-AT111,$C111-SUM($AZ111:BE111)))))</f>
        <v>0</v>
      </c>
      <c r="BG111" s="97">
        <f>IF(NOT(snowball2),0,IF(X110&lt;=0,0,IF($C111&lt;=SUM($AZ111:BF111),0,IF(AU111+$C111-SUM($AZ111:BF111)&gt;X110+AI111,X110+AI111-AU111,$C111-SUM($AZ111:BF111)))))</f>
        <v>0</v>
      </c>
      <c r="BH111" s="97">
        <f>IF(NOT(snowball2),0,IF(Y110&lt;=0,0,IF($C111&lt;=SUM($AZ111:BG111),0,IF(AV111+$C111-SUM($AZ111:BG111)&gt;Y110+AJ111,Y110+AJ111-AV111,$C111-SUM($AZ111:BG111)))))</f>
        <v>0</v>
      </c>
      <c r="BI111" s="97">
        <f>IF(NOT(snowball2),0,IF(Z110&lt;=0,0,IF($C111&lt;=SUM($AZ111:BH111),0,IF(AW111+$C111-SUM($AZ111:BH111)&gt;Z110+AK111,Z110+AK111-AW111,$C111-SUM($AZ111:BH111)))))</f>
        <v>0</v>
      </c>
    </row>
    <row r="112" spans="1:61" ht="11.1" customHeight="1" x14ac:dyDescent="0.2">
      <c r="A112" s="93" t="str">
        <f t="shared" si="40"/>
        <v/>
      </c>
      <c r="B112" s="94" t="e">
        <f t="shared" si="36"/>
        <v>#N/A</v>
      </c>
      <c r="C112" s="95" t="str">
        <f t="shared" si="33"/>
        <v/>
      </c>
      <c r="D112" s="96"/>
      <c r="E112" s="97">
        <f t="shared" si="32"/>
        <v>0</v>
      </c>
      <c r="F112" s="97">
        <f t="shared" si="32"/>
        <v>0</v>
      </c>
      <c r="G112" s="97">
        <f t="shared" si="32"/>
        <v>0</v>
      </c>
      <c r="H112" s="97">
        <f t="shared" si="32"/>
        <v>0</v>
      </c>
      <c r="I112" s="97">
        <f t="shared" si="32"/>
        <v>0</v>
      </c>
      <c r="J112" s="97">
        <f t="shared" si="32"/>
        <v>0</v>
      </c>
      <c r="K112" s="97">
        <f t="shared" si="32"/>
        <v>0</v>
      </c>
      <c r="L112" s="97">
        <f t="shared" si="32"/>
        <v>0</v>
      </c>
      <c r="M112" s="97">
        <f t="shared" si="32"/>
        <v>0</v>
      </c>
      <c r="N112" s="97">
        <f t="shared" si="32"/>
        <v>0</v>
      </c>
      <c r="O112" s="98"/>
      <c r="P112" s="97">
        <f t="shared" si="37"/>
        <v>0</v>
      </c>
      <c r="Q112" s="97">
        <f t="shared" si="42"/>
        <v>0</v>
      </c>
      <c r="R112" s="97">
        <f t="shared" si="42"/>
        <v>0</v>
      </c>
      <c r="S112" s="97">
        <f t="shared" si="42"/>
        <v>0</v>
      </c>
      <c r="T112" s="97">
        <f t="shared" si="42"/>
        <v>0</v>
      </c>
      <c r="U112" s="97">
        <f t="shared" si="42"/>
        <v>0</v>
      </c>
      <c r="V112" s="97">
        <f t="shared" si="42"/>
        <v>0</v>
      </c>
      <c r="W112" s="97">
        <f t="shared" si="42"/>
        <v>0</v>
      </c>
      <c r="X112" s="97">
        <f t="shared" si="42"/>
        <v>0</v>
      </c>
      <c r="Y112" s="97">
        <f t="shared" si="42"/>
        <v>0</v>
      </c>
      <c r="Z112" s="97">
        <f t="shared" si="42"/>
        <v>0</v>
      </c>
      <c r="AA112" s="101"/>
      <c r="AB112" s="97">
        <f t="shared" si="41"/>
        <v>0</v>
      </c>
      <c r="AC112" s="97">
        <f t="shared" si="41"/>
        <v>0</v>
      </c>
      <c r="AD112" s="97">
        <f t="shared" si="41"/>
        <v>0</v>
      </c>
      <c r="AE112" s="97">
        <f t="shared" si="41"/>
        <v>0</v>
      </c>
      <c r="AF112" s="97">
        <f t="shared" si="41"/>
        <v>0</v>
      </c>
      <c r="AG112" s="97">
        <f t="shared" si="41"/>
        <v>0</v>
      </c>
      <c r="AH112" s="97">
        <f t="shared" si="41"/>
        <v>0</v>
      </c>
      <c r="AI112" s="97">
        <f t="shared" si="41"/>
        <v>0</v>
      </c>
      <c r="AJ112" s="97">
        <f t="shared" si="41"/>
        <v>0</v>
      </c>
      <c r="AK112" s="97">
        <f t="shared" si="41"/>
        <v>0</v>
      </c>
      <c r="AL112" s="99">
        <f t="shared" si="38"/>
        <v>0</v>
      </c>
      <c r="AM112" s="102"/>
      <c r="AN112" s="97">
        <f t="shared" si="28"/>
        <v>0</v>
      </c>
      <c r="AO112" s="97">
        <f t="shared" si="28"/>
        <v>0</v>
      </c>
      <c r="AP112" s="97">
        <f t="shared" si="28"/>
        <v>0</v>
      </c>
      <c r="AQ112" s="97">
        <f t="shared" si="28"/>
        <v>0</v>
      </c>
      <c r="AR112" s="97">
        <f t="shared" si="28"/>
        <v>0</v>
      </c>
      <c r="AS112" s="97">
        <f t="shared" si="27"/>
        <v>0</v>
      </c>
      <c r="AT112" s="97">
        <f t="shared" si="27"/>
        <v>0</v>
      </c>
      <c r="AU112" s="97">
        <f t="shared" si="27"/>
        <v>0</v>
      </c>
      <c r="AV112" s="97">
        <f t="shared" si="27"/>
        <v>0</v>
      </c>
      <c r="AW112" s="97">
        <f t="shared" si="27"/>
        <v>0</v>
      </c>
      <c r="AX112" s="99">
        <f t="shared" si="39"/>
        <v>0</v>
      </c>
      <c r="AY112" s="99"/>
      <c r="AZ112" s="100">
        <f t="shared" si="35"/>
        <v>0</v>
      </c>
      <c r="BA112" s="97">
        <f>IF(NOT(snowball2),0,IF(R111&lt;=0,0,IF($C112&lt;=SUM($AZ112:AZ112),0,IF(AO112+$C112-SUM($AZ112:AZ112)&gt;R111+AC112,R111+AC112-AO112,$C112-SUM($AZ112:AZ112)))))</f>
        <v>0</v>
      </c>
      <c r="BB112" s="97">
        <f>IF(NOT(snowball2),0,IF(S111&lt;=0,0,IF($C112&lt;=SUM($AZ112:BA112),0,IF(AP112+$C112-SUM($AZ112:BA112)&gt;S111+AD112,S111+AD112-AP112,$C112-SUM($AZ112:BA112)))))</f>
        <v>0</v>
      </c>
      <c r="BC112" s="97">
        <f>IF(NOT(snowball2),0,IF(T111&lt;=0,0,IF($C112&lt;=SUM($AZ112:BB112),0,IF(AQ112+$C112-SUM($AZ112:BB112)&gt;T111+AE112,T111+AE112-AQ112,$C112-SUM($AZ112:BB112)))))</f>
        <v>0</v>
      </c>
      <c r="BD112" s="97">
        <f>IF(NOT(snowball2),0,IF(U111&lt;=0,0,IF($C112&lt;=SUM($AZ112:BC112),0,IF(AR112+$C112-SUM($AZ112:BC112)&gt;U111+AF112,U111+AF112-AR112,$C112-SUM($AZ112:BC112)))))</f>
        <v>0</v>
      </c>
      <c r="BE112" s="97">
        <f>IF(NOT(snowball2),0,IF(V111&lt;=0,0,IF($C112&lt;=SUM($AZ112:BD112),0,IF(AS112+$C112-SUM($AZ112:BD112)&gt;V111+AG112,V111+AG112-AS112,$C112-SUM($AZ112:BD112)))))</f>
        <v>0</v>
      </c>
      <c r="BF112" s="97">
        <f>IF(NOT(snowball2),0,IF(W111&lt;=0,0,IF($C112&lt;=SUM($AZ112:BE112),0,IF(AT112+$C112-SUM($AZ112:BE112)&gt;W111+AH112,W111+AH112-AT112,$C112-SUM($AZ112:BE112)))))</f>
        <v>0</v>
      </c>
      <c r="BG112" s="97">
        <f>IF(NOT(snowball2),0,IF(X111&lt;=0,0,IF($C112&lt;=SUM($AZ112:BF112),0,IF(AU112+$C112-SUM($AZ112:BF112)&gt;X111+AI112,X111+AI112-AU112,$C112-SUM($AZ112:BF112)))))</f>
        <v>0</v>
      </c>
      <c r="BH112" s="97">
        <f>IF(NOT(snowball2),0,IF(Y111&lt;=0,0,IF($C112&lt;=SUM($AZ112:BG112),0,IF(AV112+$C112-SUM($AZ112:BG112)&gt;Y111+AJ112,Y111+AJ112-AV112,$C112-SUM($AZ112:BG112)))))</f>
        <v>0</v>
      </c>
      <c r="BI112" s="97">
        <f>IF(NOT(snowball2),0,IF(Z111&lt;=0,0,IF($C112&lt;=SUM($AZ112:BH112),0,IF(AW112+$C112-SUM($AZ112:BH112)&gt;Z111+AK112,Z111+AK112-AW112,$C112-SUM($AZ112:BH112)))))</f>
        <v>0</v>
      </c>
    </row>
    <row r="113" spans="1:61" ht="11.1" customHeight="1" x14ac:dyDescent="0.2">
      <c r="A113" s="93" t="str">
        <f t="shared" si="40"/>
        <v/>
      </c>
      <c r="B113" s="94" t="e">
        <f t="shared" si="36"/>
        <v>#N/A</v>
      </c>
      <c r="C113" s="95" t="str">
        <f t="shared" si="33"/>
        <v/>
      </c>
      <c r="D113" s="96"/>
      <c r="E113" s="97">
        <f t="shared" si="32"/>
        <v>0</v>
      </c>
      <c r="F113" s="97">
        <f t="shared" si="32"/>
        <v>0</v>
      </c>
      <c r="G113" s="97">
        <f t="shared" si="32"/>
        <v>0</v>
      </c>
      <c r="H113" s="97">
        <f t="shared" si="32"/>
        <v>0</v>
      </c>
      <c r="I113" s="97">
        <f t="shared" si="32"/>
        <v>0</v>
      </c>
      <c r="J113" s="97">
        <f t="shared" si="32"/>
        <v>0</v>
      </c>
      <c r="K113" s="97">
        <f t="shared" si="32"/>
        <v>0</v>
      </c>
      <c r="L113" s="97">
        <f t="shared" si="32"/>
        <v>0</v>
      </c>
      <c r="M113" s="97">
        <f t="shared" si="32"/>
        <v>0</v>
      </c>
      <c r="N113" s="97">
        <f t="shared" si="32"/>
        <v>0</v>
      </c>
      <c r="O113" s="98"/>
      <c r="P113" s="97">
        <f t="shared" si="37"/>
        <v>0</v>
      </c>
      <c r="Q113" s="97">
        <f t="shared" si="42"/>
        <v>0</v>
      </c>
      <c r="R113" s="97">
        <f t="shared" si="42"/>
        <v>0</v>
      </c>
      <c r="S113" s="97">
        <f t="shared" si="42"/>
        <v>0</v>
      </c>
      <c r="T113" s="97">
        <f t="shared" si="42"/>
        <v>0</v>
      </c>
      <c r="U113" s="97">
        <f t="shared" si="42"/>
        <v>0</v>
      </c>
      <c r="V113" s="97">
        <f t="shared" si="42"/>
        <v>0</v>
      </c>
      <c r="W113" s="97">
        <f t="shared" si="42"/>
        <v>0</v>
      </c>
      <c r="X113" s="97">
        <f t="shared" si="42"/>
        <v>0</v>
      </c>
      <c r="Y113" s="97">
        <f t="shared" si="42"/>
        <v>0</v>
      </c>
      <c r="Z113" s="97">
        <f t="shared" si="42"/>
        <v>0</v>
      </c>
      <c r="AA113" s="101"/>
      <c r="AB113" s="97">
        <f t="shared" si="41"/>
        <v>0</v>
      </c>
      <c r="AC113" s="97">
        <f t="shared" si="41"/>
        <v>0</v>
      </c>
      <c r="AD113" s="97">
        <f t="shared" si="41"/>
        <v>0</v>
      </c>
      <c r="AE113" s="97">
        <f t="shared" si="41"/>
        <v>0</v>
      </c>
      <c r="AF113" s="97">
        <f t="shared" si="41"/>
        <v>0</v>
      </c>
      <c r="AG113" s="97">
        <f t="shared" si="41"/>
        <v>0</v>
      </c>
      <c r="AH113" s="97">
        <f t="shared" si="41"/>
        <v>0</v>
      </c>
      <c r="AI113" s="97">
        <f t="shared" si="41"/>
        <v>0</v>
      </c>
      <c r="AJ113" s="97">
        <f t="shared" si="41"/>
        <v>0</v>
      </c>
      <c r="AK113" s="97">
        <f t="shared" si="41"/>
        <v>0</v>
      </c>
      <c r="AL113" s="99">
        <f t="shared" si="38"/>
        <v>0</v>
      </c>
      <c r="AM113" s="102"/>
      <c r="AN113" s="97">
        <f t="shared" si="28"/>
        <v>0</v>
      </c>
      <c r="AO113" s="97">
        <f t="shared" si="28"/>
        <v>0</v>
      </c>
      <c r="AP113" s="97">
        <f t="shared" si="28"/>
        <v>0</v>
      </c>
      <c r="AQ113" s="97">
        <f t="shared" si="28"/>
        <v>0</v>
      </c>
      <c r="AR113" s="97">
        <f t="shared" si="28"/>
        <v>0</v>
      </c>
      <c r="AS113" s="97">
        <f t="shared" ref="AS113:AW163" si="43">IF(V112&gt;0,IF((V112+AG113)&lt;J$10,V112+AG113,J$10),0)</f>
        <v>0</v>
      </c>
      <c r="AT113" s="97">
        <f t="shared" si="43"/>
        <v>0</v>
      </c>
      <c r="AU113" s="97">
        <f t="shared" si="43"/>
        <v>0</v>
      </c>
      <c r="AV113" s="97">
        <f t="shared" si="43"/>
        <v>0</v>
      </c>
      <c r="AW113" s="97">
        <f t="shared" si="43"/>
        <v>0</v>
      </c>
      <c r="AX113" s="99">
        <f t="shared" si="39"/>
        <v>0</v>
      </c>
      <c r="AY113" s="99"/>
      <c r="AZ113" s="100">
        <f t="shared" si="35"/>
        <v>0</v>
      </c>
      <c r="BA113" s="97">
        <f>IF(NOT(snowball2),0,IF(R112&lt;=0,0,IF($C113&lt;=SUM($AZ113:AZ113),0,IF(AO113+$C113-SUM($AZ113:AZ113)&gt;R112+AC113,R112+AC113-AO113,$C113-SUM($AZ113:AZ113)))))</f>
        <v>0</v>
      </c>
      <c r="BB113" s="97">
        <f>IF(NOT(snowball2),0,IF(S112&lt;=0,0,IF($C113&lt;=SUM($AZ113:BA113),0,IF(AP113+$C113-SUM($AZ113:BA113)&gt;S112+AD113,S112+AD113-AP113,$C113-SUM($AZ113:BA113)))))</f>
        <v>0</v>
      </c>
      <c r="BC113" s="97">
        <f>IF(NOT(snowball2),0,IF(T112&lt;=0,0,IF($C113&lt;=SUM($AZ113:BB113),0,IF(AQ113+$C113-SUM($AZ113:BB113)&gt;T112+AE113,T112+AE113-AQ113,$C113-SUM($AZ113:BB113)))))</f>
        <v>0</v>
      </c>
      <c r="BD113" s="97">
        <f>IF(NOT(snowball2),0,IF(U112&lt;=0,0,IF($C113&lt;=SUM($AZ113:BC113),0,IF(AR113+$C113-SUM($AZ113:BC113)&gt;U112+AF113,U112+AF113-AR113,$C113-SUM($AZ113:BC113)))))</f>
        <v>0</v>
      </c>
      <c r="BE113" s="97">
        <f>IF(NOT(snowball2),0,IF(V112&lt;=0,0,IF($C113&lt;=SUM($AZ113:BD113),0,IF(AS113+$C113-SUM($AZ113:BD113)&gt;V112+AG113,V112+AG113-AS113,$C113-SUM($AZ113:BD113)))))</f>
        <v>0</v>
      </c>
      <c r="BF113" s="97">
        <f>IF(NOT(snowball2),0,IF(W112&lt;=0,0,IF($C113&lt;=SUM($AZ113:BE113),0,IF(AT113+$C113-SUM($AZ113:BE113)&gt;W112+AH113,W112+AH113-AT113,$C113-SUM($AZ113:BE113)))))</f>
        <v>0</v>
      </c>
      <c r="BG113" s="97">
        <f>IF(NOT(snowball2),0,IF(X112&lt;=0,0,IF($C113&lt;=SUM($AZ113:BF113),0,IF(AU113+$C113-SUM($AZ113:BF113)&gt;X112+AI113,X112+AI113-AU113,$C113-SUM($AZ113:BF113)))))</f>
        <v>0</v>
      </c>
      <c r="BH113" s="97">
        <f>IF(NOT(snowball2),0,IF(Y112&lt;=0,0,IF($C113&lt;=SUM($AZ113:BG113),0,IF(AV113+$C113-SUM($AZ113:BG113)&gt;Y112+AJ113,Y112+AJ113-AV113,$C113-SUM($AZ113:BG113)))))</f>
        <v>0</v>
      </c>
      <c r="BI113" s="97">
        <f>IF(NOT(snowball2),0,IF(Z112&lt;=0,0,IF($C113&lt;=SUM($AZ113:BH113),0,IF(AW113+$C113-SUM($AZ113:BH113)&gt;Z112+AK113,Z112+AK113-AW113,$C113-SUM($AZ113:BH113)))))</f>
        <v>0</v>
      </c>
    </row>
    <row r="114" spans="1:61" ht="11.1" customHeight="1" x14ac:dyDescent="0.2">
      <c r="A114" s="93" t="str">
        <f t="shared" si="40"/>
        <v/>
      </c>
      <c r="B114" s="94" t="e">
        <f t="shared" si="36"/>
        <v>#N/A</v>
      </c>
      <c r="C114" s="95" t="str">
        <f t="shared" si="33"/>
        <v/>
      </c>
      <c r="D114" s="96"/>
      <c r="E114" s="97">
        <f t="shared" si="32"/>
        <v>0</v>
      </c>
      <c r="F114" s="97">
        <f t="shared" si="32"/>
        <v>0</v>
      </c>
      <c r="G114" s="97">
        <f t="shared" si="32"/>
        <v>0</v>
      </c>
      <c r="H114" s="97">
        <f t="shared" si="32"/>
        <v>0</v>
      </c>
      <c r="I114" s="97">
        <f t="shared" si="32"/>
        <v>0</v>
      </c>
      <c r="J114" s="97">
        <f t="shared" si="32"/>
        <v>0</v>
      </c>
      <c r="K114" s="97">
        <f t="shared" si="32"/>
        <v>0</v>
      </c>
      <c r="L114" s="97">
        <f t="shared" si="32"/>
        <v>0</v>
      </c>
      <c r="M114" s="97">
        <f t="shared" si="32"/>
        <v>0</v>
      </c>
      <c r="N114" s="97">
        <f t="shared" si="32"/>
        <v>0</v>
      </c>
      <c r="O114" s="98"/>
      <c r="P114" s="97">
        <f t="shared" si="37"/>
        <v>0</v>
      </c>
      <c r="Q114" s="97">
        <f t="shared" si="42"/>
        <v>0</v>
      </c>
      <c r="R114" s="97">
        <f t="shared" si="42"/>
        <v>0</v>
      </c>
      <c r="S114" s="97">
        <f t="shared" si="42"/>
        <v>0</v>
      </c>
      <c r="T114" s="97">
        <f t="shared" si="42"/>
        <v>0</v>
      </c>
      <c r="U114" s="97">
        <f t="shared" si="42"/>
        <v>0</v>
      </c>
      <c r="V114" s="97">
        <f t="shared" si="42"/>
        <v>0</v>
      </c>
      <c r="W114" s="97">
        <f t="shared" si="42"/>
        <v>0</v>
      </c>
      <c r="X114" s="97">
        <f t="shared" si="42"/>
        <v>0</v>
      </c>
      <c r="Y114" s="97">
        <f t="shared" si="42"/>
        <v>0</v>
      </c>
      <c r="Z114" s="97">
        <f t="shared" si="42"/>
        <v>0</v>
      </c>
      <c r="AA114" s="101"/>
      <c r="AB114" s="97">
        <f t="shared" si="41"/>
        <v>0</v>
      </c>
      <c r="AC114" s="97">
        <f t="shared" si="41"/>
        <v>0</v>
      </c>
      <c r="AD114" s="97">
        <f t="shared" si="41"/>
        <v>0</v>
      </c>
      <c r="AE114" s="97">
        <f t="shared" si="41"/>
        <v>0</v>
      </c>
      <c r="AF114" s="97">
        <f t="shared" si="41"/>
        <v>0</v>
      </c>
      <c r="AG114" s="97">
        <f t="shared" si="41"/>
        <v>0</v>
      </c>
      <c r="AH114" s="97">
        <f t="shared" si="41"/>
        <v>0</v>
      </c>
      <c r="AI114" s="97">
        <f t="shared" si="41"/>
        <v>0</v>
      </c>
      <c r="AJ114" s="97">
        <f t="shared" si="41"/>
        <v>0</v>
      </c>
      <c r="AK114" s="97">
        <f t="shared" si="41"/>
        <v>0</v>
      </c>
      <c r="AL114" s="99">
        <f t="shared" si="38"/>
        <v>0</v>
      </c>
      <c r="AM114" s="102"/>
      <c r="AN114" s="97">
        <f t="shared" ref="AN114:AR164" si="44">IF(Q113&gt;0,IF((Q113+AB114)&lt;E$10,Q113+AB114,E$10),0)</f>
        <v>0</v>
      </c>
      <c r="AO114" s="97">
        <f t="shared" si="44"/>
        <v>0</v>
      </c>
      <c r="AP114" s="97">
        <f t="shared" si="44"/>
        <v>0</v>
      </c>
      <c r="AQ114" s="97">
        <f t="shared" si="44"/>
        <v>0</v>
      </c>
      <c r="AR114" s="97">
        <f t="shared" si="44"/>
        <v>0</v>
      </c>
      <c r="AS114" s="97">
        <f t="shared" si="43"/>
        <v>0</v>
      </c>
      <c r="AT114" s="97">
        <f t="shared" si="43"/>
        <v>0</v>
      </c>
      <c r="AU114" s="97">
        <f t="shared" si="43"/>
        <v>0</v>
      </c>
      <c r="AV114" s="97">
        <f t="shared" si="43"/>
        <v>0</v>
      </c>
      <c r="AW114" s="97">
        <f t="shared" si="43"/>
        <v>0</v>
      </c>
      <c r="AX114" s="99">
        <f t="shared" si="39"/>
        <v>0</v>
      </c>
      <c r="AY114" s="99"/>
      <c r="AZ114" s="100">
        <f t="shared" si="35"/>
        <v>0</v>
      </c>
      <c r="BA114" s="97">
        <f>IF(NOT(snowball2),0,IF(R113&lt;=0,0,IF($C114&lt;=SUM($AZ114:AZ114),0,IF(AO114+$C114-SUM($AZ114:AZ114)&gt;R113+AC114,R113+AC114-AO114,$C114-SUM($AZ114:AZ114)))))</f>
        <v>0</v>
      </c>
      <c r="BB114" s="97">
        <f>IF(NOT(snowball2),0,IF(S113&lt;=0,0,IF($C114&lt;=SUM($AZ114:BA114),0,IF(AP114+$C114-SUM($AZ114:BA114)&gt;S113+AD114,S113+AD114-AP114,$C114-SUM($AZ114:BA114)))))</f>
        <v>0</v>
      </c>
      <c r="BC114" s="97">
        <f>IF(NOT(snowball2),0,IF(T113&lt;=0,0,IF($C114&lt;=SUM($AZ114:BB114),0,IF(AQ114+$C114-SUM($AZ114:BB114)&gt;T113+AE114,T113+AE114-AQ114,$C114-SUM($AZ114:BB114)))))</f>
        <v>0</v>
      </c>
      <c r="BD114" s="97">
        <f>IF(NOT(snowball2),0,IF(U113&lt;=0,0,IF($C114&lt;=SUM($AZ114:BC114),0,IF(AR114+$C114-SUM($AZ114:BC114)&gt;U113+AF114,U113+AF114-AR114,$C114-SUM($AZ114:BC114)))))</f>
        <v>0</v>
      </c>
      <c r="BE114" s="97">
        <f>IF(NOT(snowball2),0,IF(V113&lt;=0,0,IF($C114&lt;=SUM($AZ114:BD114),0,IF(AS114+$C114-SUM($AZ114:BD114)&gt;V113+AG114,V113+AG114-AS114,$C114-SUM($AZ114:BD114)))))</f>
        <v>0</v>
      </c>
      <c r="BF114" s="97">
        <f>IF(NOT(snowball2),0,IF(W113&lt;=0,0,IF($C114&lt;=SUM($AZ114:BE114),0,IF(AT114+$C114-SUM($AZ114:BE114)&gt;W113+AH114,W113+AH114-AT114,$C114-SUM($AZ114:BE114)))))</f>
        <v>0</v>
      </c>
      <c r="BG114" s="97">
        <f>IF(NOT(snowball2),0,IF(X113&lt;=0,0,IF($C114&lt;=SUM($AZ114:BF114),0,IF(AU114+$C114-SUM($AZ114:BF114)&gt;X113+AI114,X113+AI114-AU114,$C114-SUM($AZ114:BF114)))))</f>
        <v>0</v>
      </c>
      <c r="BH114" s="97">
        <f>IF(NOT(snowball2),0,IF(Y113&lt;=0,0,IF($C114&lt;=SUM($AZ114:BG114),0,IF(AV114+$C114-SUM($AZ114:BG114)&gt;Y113+AJ114,Y113+AJ114-AV114,$C114-SUM($AZ114:BG114)))))</f>
        <v>0</v>
      </c>
      <c r="BI114" s="97">
        <f>IF(NOT(snowball2),0,IF(Z113&lt;=0,0,IF($C114&lt;=SUM($AZ114:BH114),0,IF(AW114+$C114-SUM($AZ114:BH114)&gt;Z113+AK114,Z113+AK114-AW114,$C114-SUM($AZ114:BH114)))))</f>
        <v>0</v>
      </c>
    </row>
    <row r="115" spans="1:61" ht="11.1" customHeight="1" x14ac:dyDescent="0.2">
      <c r="A115" s="93" t="str">
        <f t="shared" si="40"/>
        <v/>
      </c>
      <c r="B115" s="94" t="e">
        <f t="shared" si="36"/>
        <v>#N/A</v>
      </c>
      <c r="C115" s="95" t="str">
        <f t="shared" si="33"/>
        <v/>
      </c>
      <c r="D115" s="96"/>
      <c r="E115" s="97">
        <f t="shared" si="32"/>
        <v>0</v>
      </c>
      <c r="F115" s="97">
        <f t="shared" si="32"/>
        <v>0</v>
      </c>
      <c r="G115" s="97">
        <f t="shared" si="32"/>
        <v>0</v>
      </c>
      <c r="H115" s="97">
        <f t="shared" si="32"/>
        <v>0</v>
      </c>
      <c r="I115" s="97">
        <f t="shared" si="32"/>
        <v>0</v>
      </c>
      <c r="J115" s="97">
        <f t="shared" si="32"/>
        <v>0</v>
      </c>
      <c r="K115" s="97">
        <f t="shared" si="32"/>
        <v>0</v>
      </c>
      <c r="L115" s="97">
        <f t="shared" si="32"/>
        <v>0</v>
      </c>
      <c r="M115" s="97">
        <f t="shared" si="32"/>
        <v>0</v>
      </c>
      <c r="N115" s="97">
        <f t="shared" si="32"/>
        <v>0</v>
      </c>
      <c r="O115" s="98"/>
      <c r="P115" s="97">
        <f t="shared" si="37"/>
        <v>0</v>
      </c>
      <c r="Q115" s="97">
        <f t="shared" si="42"/>
        <v>0</v>
      </c>
      <c r="R115" s="97">
        <f t="shared" si="42"/>
        <v>0</v>
      </c>
      <c r="S115" s="97">
        <f t="shared" si="42"/>
        <v>0</v>
      </c>
      <c r="T115" s="97">
        <f t="shared" si="42"/>
        <v>0</v>
      </c>
      <c r="U115" s="97">
        <f t="shared" si="42"/>
        <v>0</v>
      </c>
      <c r="V115" s="97">
        <f t="shared" si="42"/>
        <v>0</v>
      </c>
      <c r="W115" s="97">
        <f t="shared" si="42"/>
        <v>0</v>
      </c>
      <c r="X115" s="97">
        <f t="shared" si="42"/>
        <v>0</v>
      </c>
      <c r="Y115" s="97">
        <f t="shared" si="42"/>
        <v>0</v>
      </c>
      <c r="Z115" s="97">
        <f t="shared" si="42"/>
        <v>0</v>
      </c>
      <c r="AA115" s="101"/>
      <c r="AB115" s="97">
        <f t="shared" si="41"/>
        <v>0</v>
      </c>
      <c r="AC115" s="97">
        <f t="shared" si="41"/>
        <v>0</v>
      </c>
      <c r="AD115" s="97">
        <f t="shared" si="41"/>
        <v>0</v>
      </c>
      <c r="AE115" s="97">
        <f t="shared" si="41"/>
        <v>0</v>
      </c>
      <c r="AF115" s="97">
        <f t="shared" si="41"/>
        <v>0</v>
      </c>
      <c r="AG115" s="97">
        <f t="shared" si="41"/>
        <v>0</v>
      </c>
      <c r="AH115" s="97">
        <f t="shared" si="41"/>
        <v>0</v>
      </c>
      <c r="AI115" s="97">
        <f t="shared" si="41"/>
        <v>0</v>
      </c>
      <c r="AJ115" s="97">
        <f t="shared" si="41"/>
        <v>0</v>
      </c>
      <c r="AK115" s="97">
        <f t="shared" si="41"/>
        <v>0</v>
      </c>
      <c r="AL115" s="99">
        <f t="shared" si="38"/>
        <v>0</v>
      </c>
      <c r="AM115" s="102"/>
      <c r="AN115" s="97">
        <f t="shared" si="44"/>
        <v>0</v>
      </c>
      <c r="AO115" s="97">
        <f t="shared" si="44"/>
        <v>0</v>
      </c>
      <c r="AP115" s="97">
        <f t="shared" si="44"/>
        <v>0</v>
      </c>
      <c r="AQ115" s="97">
        <f t="shared" si="44"/>
        <v>0</v>
      </c>
      <c r="AR115" s="97">
        <f t="shared" si="44"/>
        <v>0</v>
      </c>
      <c r="AS115" s="97">
        <f t="shared" si="43"/>
        <v>0</v>
      </c>
      <c r="AT115" s="97">
        <f t="shared" si="43"/>
        <v>0</v>
      </c>
      <c r="AU115" s="97">
        <f t="shared" si="43"/>
        <v>0</v>
      </c>
      <c r="AV115" s="97">
        <f t="shared" si="43"/>
        <v>0</v>
      </c>
      <c r="AW115" s="97">
        <f t="shared" si="43"/>
        <v>0</v>
      </c>
      <c r="AX115" s="99">
        <f t="shared" si="39"/>
        <v>0</v>
      </c>
      <c r="AY115" s="99"/>
      <c r="AZ115" s="100">
        <f t="shared" si="35"/>
        <v>0</v>
      </c>
      <c r="BA115" s="97">
        <f>IF(NOT(snowball2),0,IF(R114&lt;=0,0,IF($C115&lt;=SUM($AZ115:AZ115),0,IF(AO115+$C115-SUM($AZ115:AZ115)&gt;R114+AC115,R114+AC115-AO115,$C115-SUM($AZ115:AZ115)))))</f>
        <v>0</v>
      </c>
      <c r="BB115" s="97">
        <f>IF(NOT(snowball2),0,IF(S114&lt;=0,0,IF($C115&lt;=SUM($AZ115:BA115),0,IF(AP115+$C115-SUM($AZ115:BA115)&gt;S114+AD115,S114+AD115-AP115,$C115-SUM($AZ115:BA115)))))</f>
        <v>0</v>
      </c>
      <c r="BC115" s="97">
        <f>IF(NOT(snowball2),0,IF(T114&lt;=0,0,IF($C115&lt;=SUM($AZ115:BB115),0,IF(AQ115+$C115-SUM($AZ115:BB115)&gt;T114+AE115,T114+AE115-AQ115,$C115-SUM($AZ115:BB115)))))</f>
        <v>0</v>
      </c>
      <c r="BD115" s="97">
        <f>IF(NOT(snowball2),0,IF(U114&lt;=0,0,IF($C115&lt;=SUM($AZ115:BC115),0,IF(AR115+$C115-SUM($AZ115:BC115)&gt;U114+AF115,U114+AF115-AR115,$C115-SUM($AZ115:BC115)))))</f>
        <v>0</v>
      </c>
      <c r="BE115" s="97">
        <f>IF(NOT(snowball2),0,IF(V114&lt;=0,0,IF($C115&lt;=SUM($AZ115:BD115),0,IF(AS115+$C115-SUM($AZ115:BD115)&gt;V114+AG115,V114+AG115-AS115,$C115-SUM($AZ115:BD115)))))</f>
        <v>0</v>
      </c>
      <c r="BF115" s="97">
        <f>IF(NOT(snowball2),0,IF(W114&lt;=0,0,IF($C115&lt;=SUM($AZ115:BE115),0,IF(AT115+$C115-SUM($AZ115:BE115)&gt;W114+AH115,W114+AH115-AT115,$C115-SUM($AZ115:BE115)))))</f>
        <v>0</v>
      </c>
      <c r="BG115" s="97">
        <f>IF(NOT(snowball2),0,IF(X114&lt;=0,0,IF($C115&lt;=SUM($AZ115:BF115),0,IF(AU115+$C115-SUM($AZ115:BF115)&gt;X114+AI115,X114+AI115-AU115,$C115-SUM($AZ115:BF115)))))</f>
        <v>0</v>
      </c>
      <c r="BH115" s="97">
        <f>IF(NOT(snowball2),0,IF(Y114&lt;=0,0,IF($C115&lt;=SUM($AZ115:BG115),0,IF(AV115+$C115-SUM($AZ115:BG115)&gt;Y114+AJ115,Y114+AJ115-AV115,$C115-SUM($AZ115:BG115)))))</f>
        <v>0</v>
      </c>
      <c r="BI115" s="97">
        <f>IF(NOT(snowball2),0,IF(Z114&lt;=0,0,IF($C115&lt;=SUM($AZ115:BH115),0,IF(AW115+$C115-SUM($AZ115:BH115)&gt;Z114+AK115,Z114+AK115-AW115,$C115-SUM($AZ115:BH115)))))</f>
        <v>0</v>
      </c>
    </row>
    <row r="116" spans="1:61" ht="11.1" customHeight="1" x14ac:dyDescent="0.2">
      <c r="A116" s="93" t="str">
        <f t="shared" si="40"/>
        <v/>
      </c>
      <c r="B116" s="94" t="e">
        <f t="shared" si="36"/>
        <v>#N/A</v>
      </c>
      <c r="C116" s="95" t="str">
        <f t="shared" si="33"/>
        <v/>
      </c>
      <c r="D116" s="96"/>
      <c r="E116" s="97">
        <f t="shared" si="32"/>
        <v>0</v>
      </c>
      <c r="F116" s="97">
        <f t="shared" si="32"/>
        <v>0</v>
      </c>
      <c r="G116" s="97">
        <f t="shared" si="32"/>
        <v>0</v>
      </c>
      <c r="H116" s="97">
        <f t="shared" si="32"/>
        <v>0</v>
      </c>
      <c r="I116" s="97">
        <f t="shared" si="32"/>
        <v>0</v>
      </c>
      <c r="J116" s="97">
        <f t="shared" ref="J116:N116" si="45">AS116+BE116</f>
        <v>0</v>
      </c>
      <c r="K116" s="97">
        <f t="shared" si="45"/>
        <v>0</v>
      </c>
      <c r="L116" s="97">
        <f t="shared" si="45"/>
        <v>0</v>
      </c>
      <c r="M116" s="97">
        <f t="shared" si="45"/>
        <v>0</v>
      </c>
      <c r="N116" s="97">
        <f t="shared" si="45"/>
        <v>0</v>
      </c>
      <c r="O116" s="98"/>
      <c r="P116" s="97">
        <f t="shared" si="37"/>
        <v>0</v>
      </c>
      <c r="Q116" s="97">
        <f t="shared" si="42"/>
        <v>0</v>
      </c>
      <c r="R116" s="97">
        <f t="shared" si="42"/>
        <v>0</v>
      </c>
      <c r="S116" s="97">
        <f t="shared" si="42"/>
        <v>0</v>
      </c>
      <c r="T116" s="97">
        <f t="shared" si="42"/>
        <v>0</v>
      </c>
      <c r="U116" s="97">
        <f t="shared" si="42"/>
        <v>0</v>
      </c>
      <c r="V116" s="97">
        <f t="shared" si="42"/>
        <v>0</v>
      </c>
      <c r="W116" s="97">
        <f t="shared" si="42"/>
        <v>0</v>
      </c>
      <c r="X116" s="97">
        <f t="shared" si="42"/>
        <v>0</v>
      </c>
      <c r="Y116" s="97">
        <f t="shared" si="42"/>
        <v>0</v>
      </c>
      <c r="Z116" s="97">
        <f t="shared" si="42"/>
        <v>0</v>
      </c>
      <c r="AA116" s="101"/>
      <c r="AB116" s="97">
        <f t="shared" si="41"/>
        <v>0</v>
      </c>
      <c r="AC116" s="97">
        <f t="shared" si="41"/>
        <v>0</v>
      </c>
      <c r="AD116" s="97">
        <f t="shared" si="41"/>
        <v>0</v>
      </c>
      <c r="AE116" s="97">
        <f t="shared" si="41"/>
        <v>0</v>
      </c>
      <c r="AF116" s="97">
        <f t="shared" si="41"/>
        <v>0</v>
      </c>
      <c r="AG116" s="97">
        <f t="shared" si="41"/>
        <v>0</v>
      </c>
      <c r="AH116" s="97">
        <f t="shared" si="41"/>
        <v>0</v>
      </c>
      <c r="AI116" s="97">
        <f t="shared" si="41"/>
        <v>0</v>
      </c>
      <c r="AJ116" s="97">
        <f t="shared" si="41"/>
        <v>0</v>
      </c>
      <c r="AK116" s="97">
        <f t="shared" si="41"/>
        <v>0</v>
      </c>
      <c r="AL116" s="99">
        <f t="shared" si="38"/>
        <v>0</v>
      </c>
      <c r="AM116" s="102"/>
      <c r="AN116" s="97">
        <f t="shared" si="44"/>
        <v>0</v>
      </c>
      <c r="AO116" s="97">
        <f t="shared" si="44"/>
        <v>0</v>
      </c>
      <c r="AP116" s="97">
        <f t="shared" si="44"/>
        <v>0</v>
      </c>
      <c r="AQ116" s="97">
        <f t="shared" si="44"/>
        <v>0</v>
      </c>
      <c r="AR116" s="97">
        <f t="shared" si="44"/>
        <v>0</v>
      </c>
      <c r="AS116" s="97">
        <f t="shared" si="43"/>
        <v>0</v>
      </c>
      <c r="AT116" s="97">
        <f t="shared" si="43"/>
        <v>0</v>
      </c>
      <c r="AU116" s="97">
        <f t="shared" si="43"/>
        <v>0</v>
      </c>
      <c r="AV116" s="97">
        <f t="shared" si="43"/>
        <v>0</v>
      </c>
      <c r="AW116" s="97">
        <f t="shared" si="43"/>
        <v>0</v>
      </c>
      <c r="AX116" s="99">
        <f t="shared" si="39"/>
        <v>0</v>
      </c>
      <c r="AY116" s="99"/>
      <c r="AZ116" s="100">
        <f t="shared" si="35"/>
        <v>0</v>
      </c>
      <c r="BA116" s="97">
        <f>IF(NOT(snowball2),0,IF(R115&lt;=0,0,IF($C116&lt;=SUM($AZ116:AZ116),0,IF(AO116+$C116-SUM($AZ116:AZ116)&gt;R115+AC116,R115+AC116-AO116,$C116-SUM($AZ116:AZ116)))))</f>
        <v>0</v>
      </c>
      <c r="BB116" s="97">
        <f>IF(NOT(snowball2),0,IF(S115&lt;=0,0,IF($C116&lt;=SUM($AZ116:BA116),0,IF(AP116+$C116-SUM($AZ116:BA116)&gt;S115+AD116,S115+AD116-AP116,$C116-SUM($AZ116:BA116)))))</f>
        <v>0</v>
      </c>
      <c r="BC116" s="97">
        <f>IF(NOT(snowball2),0,IF(T115&lt;=0,0,IF($C116&lt;=SUM($AZ116:BB116),0,IF(AQ116+$C116-SUM($AZ116:BB116)&gt;T115+AE116,T115+AE116-AQ116,$C116-SUM($AZ116:BB116)))))</f>
        <v>0</v>
      </c>
      <c r="BD116" s="97">
        <f>IF(NOT(snowball2),0,IF(U115&lt;=0,0,IF($C116&lt;=SUM($AZ116:BC116),0,IF(AR116+$C116-SUM($AZ116:BC116)&gt;U115+AF116,U115+AF116-AR116,$C116-SUM($AZ116:BC116)))))</f>
        <v>0</v>
      </c>
      <c r="BE116" s="97">
        <f>IF(NOT(snowball2),0,IF(V115&lt;=0,0,IF($C116&lt;=SUM($AZ116:BD116),0,IF(AS116+$C116-SUM($AZ116:BD116)&gt;V115+AG116,V115+AG116-AS116,$C116-SUM($AZ116:BD116)))))</f>
        <v>0</v>
      </c>
      <c r="BF116" s="97">
        <f>IF(NOT(snowball2),0,IF(W115&lt;=0,0,IF($C116&lt;=SUM($AZ116:BE116),0,IF(AT116+$C116-SUM($AZ116:BE116)&gt;W115+AH116,W115+AH116-AT116,$C116-SUM($AZ116:BE116)))))</f>
        <v>0</v>
      </c>
      <c r="BG116" s="97">
        <f>IF(NOT(snowball2),0,IF(X115&lt;=0,0,IF($C116&lt;=SUM($AZ116:BF116),0,IF(AU116+$C116-SUM($AZ116:BF116)&gt;X115+AI116,X115+AI116-AU116,$C116-SUM($AZ116:BF116)))))</f>
        <v>0</v>
      </c>
      <c r="BH116" s="97">
        <f>IF(NOT(snowball2),0,IF(Y115&lt;=0,0,IF($C116&lt;=SUM($AZ116:BG116),0,IF(AV116+$C116-SUM($AZ116:BG116)&gt;Y115+AJ116,Y115+AJ116-AV116,$C116-SUM($AZ116:BG116)))))</f>
        <v>0</v>
      </c>
      <c r="BI116" s="97">
        <f>IF(NOT(snowball2),0,IF(Z115&lt;=0,0,IF($C116&lt;=SUM($AZ116:BH116),0,IF(AW116+$C116-SUM($AZ116:BH116)&gt;Z115+AK116,Z115+AK116-AW116,$C116-SUM($AZ116:BH116)))))</f>
        <v>0</v>
      </c>
    </row>
    <row r="117" spans="1:61" ht="11.1" customHeight="1" x14ac:dyDescent="0.2">
      <c r="A117" s="93" t="str">
        <f t="shared" si="40"/>
        <v/>
      </c>
      <c r="B117" s="94" t="e">
        <f t="shared" si="36"/>
        <v>#N/A</v>
      </c>
      <c r="C117" s="95" t="str">
        <f t="shared" si="33"/>
        <v/>
      </c>
      <c r="D117" s="96"/>
      <c r="E117" s="97">
        <f t="shared" ref="E117:N142" si="46">AN117+AZ117</f>
        <v>0</v>
      </c>
      <c r="F117" s="97">
        <f t="shared" si="46"/>
        <v>0</v>
      </c>
      <c r="G117" s="97">
        <f t="shared" si="46"/>
        <v>0</v>
      </c>
      <c r="H117" s="97">
        <f t="shared" si="46"/>
        <v>0</v>
      </c>
      <c r="I117" s="97">
        <f t="shared" si="46"/>
        <v>0</v>
      </c>
      <c r="J117" s="97">
        <f t="shared" si="46"/>
        <v>0</v>
      </c>
      <c r="K117" s="97">
        <f t="shared" si="46"/>
        <v>0</v>
      </c>
      <c r="L117" s="97">
        <f t="shared" si="46"/>
        <v>0</v>
      </c>
      <c r="M117" s="97">
        <f t="shared" si="46"/>
        <v>0</v>
      </c>
      <c r="N117" s="97">
        <f t="shared" si="46"/>
        <v>0</v>
      </c>
      <c r="O117" s="98"/>
      <c r="P117" s="97">
        <f t="shared" si="37"/>
        <v>0</v>
      </c>
      <c r="Q117" s="97">
        <f t="shared" ref="Q117:Z132" si="47">IF(E$8=0,0,ROUND(Q116-(E117-AB117),2))</f>
        <v>0</v>
      </c>
      <c r="R117" s="97">
        <f t="shared" si="47"/>
        <v>0</v>
      </c>
      <c r="S117" s="97">
        <f t="shared" si="47"/>
        <v>0</v>
      </c>
      <c r="T117" s="97">
        <f t="shared" si="47"/>
        <v>0</v>
      </c>
      <c r="U117" s="97">
        <f t="shared" si="47"/>
        <v>0</v>
      </c>
      <c r="V117" s="97">
        <f t="shared" si="47"/>
        <v>0</v>
      </c>
      <c r="W117" s="97">
        <f t="shared" si="47"/>
        <v>0</v>
      </c>
      <c r="X117" s="97">
        <f t="shared" si="47"/>
        <v>0</v>
      </c>
      <c r="Y117" s="97">
        <f t="shared" si="47"/>
        <v>0</v>
      </c>
      <c r="Z117" s="97">
        <f t="shared" si="47"/>
        <v>0</v>
      </c>
      <c r="AA117" s="101"/>
      <c r="AB117" s="97">
        <f t="shared" si="41"/>
        <v>0</v>
      </c>
      <c r="AC117" s="97">
        <f t="shared" si="41"/>
        <v>0</v>
      </c>
      <c r="AD117" s="97">
        <f t="shared" si="41"/>
        <v>0</v>
      </c>
      <c r="AE117" s="97">
        <f t="shared" si="41"/>
        <v>0</v>
      </c>
      <c r="AF117" s="97">
        <f t="shared" si="41"/>
        <v>0</v>
      </c>
      <c r="AG117" s="97">
        <f t="shared" si="41"/>
        <v>0</v>
      </c>
      <c r="AH117" s="97">
        <f t="shared" si="41"/>
        <v>0</v>
      </c>
      <c r="AI117" s="97">
        <f t="shared" si="41"/>
        <v>0</v>
      </c>
      <c r="AJ117" s="97">
        <f t="shared" si="41"/>
        <v>0</v>
      </c>
      <c r="AK117" s="97">
        <f t="shared" si="41"/>
        <v>0</v>
      </c>
      <c r="AL117" s="99">
        <f t="shared" si="38"/>
        <v>0</v>
      </c>
      <c r="AM117" s="102"/>
      <c r="AN117" s="97">
        <f t="shared" si="44"/>
        <v>0</v>
      </c>
      <c r="AO117" s="97">
        <f t="shared" si="44"/>
        <v>0</v>
      </c>
      <c r="AP117" s="97">
        <f t="shared" si="44"/>
        <v>0</v>
      </c>
      <c r="AQ117" s="97">
        <f t="shared" si="44"/>
        <v>0</v>
      </c>
      <c r="AR117" s="97">
        <f t="shared" si="44"/>
        <v>0</v>
      </c>
      <c r="AS117" s="97">
        <f t="shared" si="43"/>
        <v>0</v>
      </c>
      <c r="AT117" s="97">
        <f t="shared" si="43"/>
        <v>0</v>
      </c>
      <c r="AU117" s="97">
        <f t="shared" si="43"/>
        <v>0</v>
      </c>
      <c r="AV117" s="97">
        <f t="shared" si="43"/>
        <v>0</v>
      </c>
      <c r="AW117" s="97">
        <f t="shared" si="43"/>
        <v>0</v>
      </c>
      <c r="AX117" s="99">
        <f t="shared" si="39"/>
        <v>0</v>
      </c>
      <c r="AY117" s="99"/>
      <c r="AZ117" s="100">
        <f t="shared" si="35"/>
        <v>0</v>
      </c>
      <c r="BA117" s="97">
        <f>IF(NOT(snowball2),0,IF(R116&lt;=0,0,IF($C117&lt;=SUM($AZ117:AZ117),0,IF(AO117+$C117-SUM($AZ117:AZ117)&gt;R116+AC117,R116+AC117-AO117,$C117-SUM($AZ117:AZ117)))))</f>
        <v>0</v>
      </c>
      <c r="BB117" s="97">
        <f>IF(NOT(snowball2),0,IF(S116&lt;=0,0,IF($C117&lt;=SUM($AZ117:BA117),0,IF(AP117+$C117-SUM($AZ117:BA117)&gt;S116+AD117,S116+AD117-AP117,$C117-SUM($AZ117:BA117)))))</f>
        <v>0</v>
      </c>
      <c r="BC117" s="97">
        <f>IF(NOT(snowball2),0,IF(T116&lt;=0,0,IF($C117&lt;=SUM($AZ117:BB117),0,IF(AQ117+$C117-SUM($AZ117:BB117)&gt;T116+AE117,T116+AE117-AQ117,$C117-SUM($AZ117:BB117)))))</f>
        <v>0</v>
      </c>
      <c r="BD117" s="97">
        <f>IF(NOT(snowball2),0,IF(U116&lt;=0,0,IF($C117&lt;=SUM($AZ117:BC117),0,IF(AR117+$C117-SUM($AZ117:BC117)&gt;U116+AF117,U116+AF117-AR117,$C117-SUM($AZ117:BC117)))))</f>
        <v>0</v>
      </c>
      <c r="BE117" s="97">
        <f>IF(NOT(snowball2),0,IF(V116&lt;=0,0,IF($C117&lt;=SUM($AZ117:BD117),0,IF(AS117+$C117-SUM($AZ117:BD117)&gt;V116+AG117,V116+AG117-AS117,$C117-SUM($AZ117:BD117)))))</f>
        <v>0</v>
      </c>
      <c r="BF117" s="97">
        <f>IF(NOT(snowball2),0,IF(W116&lt;=0,0,IF($C117&lt;=SUM($AZ117:BE117),0,IF(AT117+$C117-SUM($AZ117:BE117)&gt;W116+AH117,W116+AH117-AT117,$C117-SUM($AZ117:BE117)))))</f>
        <v>0</v>
      </c>
      <c r="BG117" s="97">
        <f>IF(NOT(snowball2),0,IF(X116&lt;=0,0,IF($C117&lt;=SUM($AZ117:BF117),0,IF(AU117+$C117-SUM($AZ117:BF117)&gt;X116+AI117,X116+AI117-AU117,$C117-SUM($AZ117:BF117)))))</f>
        <v>0</v>
      </c>
      <c r="BH117" s="97">
        <f>IF(NOT(snowball2),0,IF(Y116&lt;=0,0,IF($C117&lt;=SUM($AZ117:BG117),0,IF(AV117+$C117-SUM($AZ117:BG117)&gt;Y116+AJ117,Y116+AJ117-AV117,$C117-SUM($AZ117:BG117)))))</f>
        <v>0</v>
      </c>
      <c r="BI117" s="97">
        <f>IF(NOT(snowball2),0,IF(Z116&lt;=0,0,IF($C117&lt;=SUM($AZ117:BH117),0,IF(AW117+$C117-SUM($AZ117:BH117)&gt;Z116+AK117,Z116+AK117-AW117,$C117-SUM($AZ117:BH117)))))</f>
        <v>0</v>
      </c>
    </row>
    <row r="118" spans="1:61" ht="11.1" customHeight="1" x14ac:dyDescent="0.2">
      <c r="A118" s="93" t="str">
        <f t="shared" si="40"/>
        <v/>
      </c>
      <c r="B118" s="94" t="e">
        <f t="shared" si="36"/>
        <v>#N/A</v>
      </c>
      <c r="C118" s="95" t="str">
        <f t="shared" si="33"/>
        <v/>
      </c>
      <c r="D118" s="96"/>
      <c r="E118" s="97">
        <f t="shared" si="46"/>
        <v>0</v>
      </c>
      <c r="F118" s="97">
        <f t="shared" si="46"/>
        <v>0</v>
      </c>
      <c r="G118" s="97">
        <f t="shared" si="46"/>
        <v>0</v>
      </c>
      <c r="H118" s="97">
        <f t="shared" si="46"/>
        <v>0</v>
      </c>
      <c r="I118" s="97">
        <f t="shared" si="46"/>
        <v>0</v>
      </c>
      <c r="J118" s="97">
        <f t="shared" si="46"/>
        <v>0</v>
      </c>
      <c r="K118" s="97">
        <f t="shared" si="46"/>
        <v>0</v>
      </c>
      <c r="L118" s="97">
        <f t="shared" si="46"/>
        <v>0</v>
      </c>
      <c r="M118" s="97">
        <f t="shared" si="46"/>
        <v>0</v>
      </c>
      <c r="N118" s="97">
        <f t="shared" si="46"/>
        <v>0</v>
      </c>
      <c r="O118" s="98"/>
      <c r="P118" s="97">
        <f t="shared" si="37"/>
        <v>0</v>
      </c>
      <c r="Q118" s="97">
        <f t="shared" si="47"/>
        <v>0</v>
      </c>
      <c r="R118" s="97">
        <f t="shared" si="47"/>
        <v>0</v>
      </c>
      <c r="S118" s="97">
        <f t="shared" si="47"/>
        <v>0</v>
      </c>
      <c r="T118" s="97">
        <f t="shared" si="47"/>
        <v>0</v>
      </c>
      <c r="U118" s="97">
        <f t="shared" si="47"/>
        <v>0</v>
      </c>
      <c r="V118" s="97">
        <f t="shared" si="47"/>
        <v>0</v>
      </c>
      <c r="W118" s="97">
        <f t="shared" si="47"/>
        <v>0</v>
      </c>
      <c r="X118" s="97">
        <f t="shared" si="47"/>
        <v>0</v>
      </c>
      <c r="Y118" s="97">
        <f t="shared" si="47"/>
        <v>0</v>
      </c>
      <c r="Z118" s="97">
        <f t="shared" si="47"/>
        <v>0</v>
      </c>
      <c r="AA118" s="101"/>
      <c r="AB118" s="97">
        <f t="shared" si="41"/>
        <v>0</v>
      </c>
      <c r="AC118" s="97">
        <f t="shared" si="41"/>
        <v>0</v>
      </c>
      <c r="AD118" s="97">
        <f t="shared" si="41"/>
        <v>0</v>
      </c>
      <c r="AE118" s="97">
        <f t="shared" si="41"/>
        <v>0</v>
      </c>
      <c r="AF118" s="97">
        <f t="shared" si="41"/>
        <v>0</v>
      </c>
      <c r="AG118" s="97">
        <f t="shared" si="41"/>
        <v>0</v>
      </c>
      <c r="AH118" s="97">
        <f t="shared" si="41"/>
        <v>0</v>
      </c>
      <c r="AI118" s="97">
        <f t="shared" si="41"/>
        <v>0</v>
      </c>
      <c r="AJ118" s="97">
        <f t="shared" si="41"/>
        <v>0</v>
      </c>
      <c r="AK118" s="97">
        <f t="shared" si="41"/>
        <v>0</v>
      </c>
      <c r="AL118" s="99">
        <f t="shared" si="38"/>
        <v>0</v>
      </c>
      <c r="AM118" s="102"/>
      <c r="AN118" s="97">
        <f t="shared" si="44"/>
        <v>0</v>
      </c>
      <c r="AO118" s="97">
        <f t="shared" si="44"/>
        <v>0</v>
      </c>
      <c r="AP118" s="97">
        <f t="shared" si="44"/>
        <v>0</v>
      </c>
      <c r="AQ118" s="97">
        <f t="shared" si="44"/>
        <v>0</v>
      </c>
      <c r="AR118" s="97">
        <f t="shared" si="44"/>
        <v>0</v>
      </c>
      <c r="AS118" s="97">
        <f t="shared" si="43"/>
        <v>0</v>
      </c>
      <c r="AT118" s="97">
        <f t="shared" si="43"/>
        <v>0</v>
      </c>
      <c r="AU118" s="97">
        <f t="shared" si="43"/>
        <v>0</v>
      </c>
      <c r="AV118" s="97">
        <f t="shared" si="43"/>
        <v>0</v>
      </c>
      <c r="AW118" s="97">
        <f t="shared" si="43"/>
        <v>0</v>
      </c>
      <c r="AX118" s="99">
        <f t="shared" si="39"/>
        <v>0</v>
      </c>
      <c r="AY118" s="99"/>
      <c r="AZ118" s="100">
        <f t="shared" si="35"/>
        <v>0</v>
      </c>
      <c r="BA118" s="97">
        <f>IF(NOT(snowball2),0,IF(R117&lt;=0,0,IF($C118&lt;=SUM($AZ118:AZ118),0,IF(AO118+$C118-SUM($AZ118:AZ118)&gt;R117+AC118,R117+AC118-AO118,$C118-SUM($AZ118:AZ118)))))</f>
        <v>0</v>
      </c>
      <c r="BB118" s="97">
        <f>IF(NOT(snowball2),0,IF(S117&lt;=0,0,IF($C118&lt;=SUM($AZ118:BA118),0,IF(AP118+$C118-SUM($AZ118:BA118)&gt;S117+AD118,S117+AD118-AP118,$C118-SUM($AZ118:BA118)))))</f>
        <v>0</v>
      </c>
      <c r="BC118" s="97">
        <f>IF(NOT(snowball2),0,IF(T117&lt;=0,0,IF($C118&lt;=SUM($AZ118:BB118),0,IF(AQ118+$C118-SUM($AZ118:BB118)&gt;T117+AE118,T117+AE118-AQ118,$C118-SUM($AZ118:BB118)))))</f>
        <v>0</v>
      </c>
      <c r="BD118" s="97">
        <f>IF(NOT(snowball2),0,IF(U117&lt;=0,0,IF($C118&lt;=SUM($AZ118:BC118),0,IF(AR118+$C118-SUM($AZ118:BC118)&gt;U117+AF118,U117+AF118-AR118,$C118-SUM($AZ118:BC118)))))</f>
        <v>0</v>
      </c>
      <c r="BE118" s="97">
        <f>IF(NOT(snowball2),0,IF(V117&lt;=0,0,IF($C118&lt;=SUM($AZ118:BD118),0,IF(AS118+$C118-SUM($AZ118:BD118)&gt;V117+AG118,V117+AG118-AS118,$C118-SUM($AZ118:BD118)))))</f>
        <v>0</v>
      </c>
      <c r="BF118" s="97">
        <f>IF(NOT(snowball2),0,IF(W117&lt;=0,0,IF($C118&lt;=SUM($AZ118:BE118),0,IF(AT118+$C118-SUM($AZ118:BE118)&gt;W117+AH118,W117+AH118-AT118,$C118-SUM($AZ118:BE118)))))</f>
        <v>0</v>
      </c>
      <c r="BG118" s="97">
        <f>IF(NOT(snowball2),0,IF(X117&lt;=0,0,IF($C118&lt;=SUM($AZ118:BF118),0,IF(AU118+$C118-SUM($AZ118:BF118)&gt;X117+AI118,X117+AI118-AU118,$C118-SUM($AZ118:BF118)))))</f>
        <v>0</v>
      </c>
      <c r="BH118" s="97">
        <f>IF(NOT(snowball2),0,IF(Y117&lt;=0,0,IF($C118&lt;=SUM($AZ118:BG118),0,IF(AV118+$C118-SUM($AZ118:BG118)&gt;Y117+AJ118,Y117+AJ118-AV118,$C118-SUM($AZ118:BG118)))))</f>
        <v>0</v>
      </c>
      <c r="BI118" s="97">
        <f>IF(NOT(snowball2),0,IF(Z117&lt;=0,0,IF($C118&lt;=SUM($AZ118:BH118),0,IF(AW118+$C118-SUM($AZ118:BH118)&gt;Z117+AK118,Z117+AK118-AW118,$C118-SUM($AZ118:BH118)))))</f>
        <v>0</v>
      </c>
    </row>
    <row r="119" spans="1:61" ht="11.1" customHeight="1" x14ac:dyDescent="0.2">
      <c r="A119" s="93" t="str">
        <f t="shared" si="40"/>
        <v/>
      </c>
      <c r="B119" s="94" t="e">
        <f t="shared" si="36"/>
        <v>#N/A</v>
      </c>
      <c r="C119" s="95" t="str">
        <f t="shared" si="33"/>
        <v/>
      </c>
      <c r="D119" s="96"/>
      <c r="E119" s="97">
        <f t="shared" si="46"/>
        <v>0</v>
      </c>
      <c r="F119" s="97">
        <f t="shared" si="46"/>
        <v>0</v>
      </c>
      <c r="G119" s="97">
        <f t="shared" si="46"/>
        <v>0</v>
      </c>
      <c r="H119" s="97">
        <f t="shared" si="46"/>
        <v>0</v>
      </c>
      <c r="I119" s="97">
        <f t="shared" si="46"/>
        <v>0</v>
      </c>
      <c r="J119" s="97">
        <f t="shared" si="46"/>
        <v>0</v>
      </c>
      <c r="K119" s="97">
        <f t="shared" si="46"/>
        <v>0</v>
      </c>
      <c r="L119" s="97">
        <f t="shared" si="46"/>
        <v>0</v>
      </c>
      <c r="M119" s="97">
        <f t="shared" si="46"/>
        <v>0</v>
      </c>
      <c r="N119" s="97">
        <f t="shared" si="46"/>
        <v>0</v>
      </c>
      <c r="O119" s="98"/>
      <c r="P119" s="97">
        <f t="shared" si="37"/>
        <v>0</v>
      </c>
      <c r="Q119" s="97">
        <f t="shared" si="47"/>
        <v>0</v>
      </c>
      <c r="R119" s="97">
        <f t="shared" si="47"/>
        <v>0</v>
      </c>
      <c r="S119" s="97">
        <f t="shared" si="47"/>
        <v>0</v>
      </c>
      <c r="T119" s="97">
        <f t="shared" si="47"/>
        <v>0</v>
      </c>
      <c r="U119" s="97">
        <f t="shared" si="47"/>
        <v>0</v>
      </c>
      <c r="V119" s="97">
        <f t="shared" si="47"/>
        <v>0</v>
      </c>
      <c r="W119" s="97">
        <f t="shared" si="47"/>
        <v>0</v>
      </c>
      <c r="X119" s="97">
        <f t="shared" si="47"/>
        <v>0</v>
      </c>
      <c r="Y119" s="97">
        <f t="shared" si="47"/>
        <v>0</v>
      </c>
      <c r="Z119" s="97">
        <f t="shared" si="47"/>
        <v>0</v>
      </c>
      <c r="AA119" s="101"/>
      <c r="AB119" s="97">
        <f t="shared" si="41"/>
        <v>0</v>
      </c>
      <c r="AC119" s="97">
        <f t="shared" si="41"/>
        <v>0</v>
      </c>
      <c r="AD119" s="97">
        <f t="shared" si="41"/>
        <v>0</v>
      </c>
      <c r="AE119" s="97">
        <f t="shared" si="41"/>
        <v>0</v>
      </c>
      <c r="AF119" s="97">
        <f t="shared" si="41"/>
        <v>0</v>
      </c>
      <c r="AG119" s="97">
        <f t="shared" si="41"/>
        <v>0</v>
      </c>
      <c r="AH119" s="97">
        <f t="shared" si="41"/>
        <v>0</v>
      </c>
      <c r="AI119" s="97">
        <f t="shared" si="41"/>
        <v>0</v>
      </c>
      <c r="AJ119" s="97">
        <f t="shared" si="41"/>
        <v>0</v>
      </c>
      <c r="AK119" s="97">
        <f t="shared" si="41"/>
        <v>0</v>
      </c>
      <c r="AL119" s="99">
        <f t="shared" si="38"/>
        <v>0</v>
      </c>
      <c r="AM119" s="102"/>
      <c r="AN119" s="97">
        <f t="shared" si="44"/>
        <v>0</v>
      </c>
      <c r="AO119" s="97">
        <f t="shared" si="44"/>
        <v>0</v>
      </c>
      <c r="AP119" s="97">
        <f t="shared" si="44"/>
        <v>0</v>
      </c>
      <c r="AQ119" s="97">
        <f t="shared" si="44"/>
        <v>0</v>
      </c>
      <c r="AR119" s="97">
        <f t="shared" si="44"/>
        <v>0</v>
      </c>
      <c r="AS119" s="97">
        <f t="shared" si="43"/>
        <v>0</v>
      </c>
      <c r="AT119" s="97">
        <f t="shared" si="43"/>
        <v>0</v>
      </c>
      <c r="AU119" s="97">
        <f t="shared" si="43"/>
        <v>0</v>
      </c>
      <c r="AV119" s="97">
        <f t="shared" si="43"/>
        <v>0</v>
      </c>
      <c r="AW119" s="97">
        <f t="shared" si="43"/>
        <v>0</v>
      </c>
      <c r="AX119" s="99">
        <f t="shared" si="39"/>
        <v>0</v>
      </c>
      <c r="AY119" s="99"/>
      <c r="AZ119" s="100">
        <f t="shared" si="35"/>
        <v>0</v>
      </c>
      <c r="BA119" s="97">
        <f>IF(NOT(snowball2),0,IF(R118&lt;=0,0,IF($C119&lt;=SUM($AZ119:AZ119),0,IF(AO119+$C119-SUM($AZ119:AZ119)&gt;R118+AC119,R118+AC119-AO119,$C119-SUM($AZ119:AZ119)))))</f>
        <v>0</v>
      </c>
      <c r="BB119" s="97">
        <f>IF(NOT(snowball2),0,IF(S118&lt;=0,0,IF($C119&lt;=SUM($AZ119:BA119),0,IF(AP119+$C119-SUM($AZ119:BA119)&gt;S118+AD119,S118+AD119-AP119,$C119-SUM($AZ119:BA119)))))</f>
        <v>0</v>
      </c>
      <c r="BC119" s="97">
        <f>IF(NOT(snowball2),0,IF(T118&lt;=0,0,IF($C119&lt;=SUM($AZ119:BB119),0,IF(AQ119+$C119-SUM($AZ119:BB119)&gt;T118+AE119,T118+AE119-AQ119,$C119-SUM($AZ119:BB119)))))</f>
        <v>0</v>
      </c>
      <c r="BD119" s="97">
        <f>IF(NOT(snowball2),0,IF(U118&lt;=0,0,IF($C119&lt;=SUM($AZ119:BC119),0,IF(AR119+$C119-SUM($AZ119:BC119)&gt;U118+AF119,U118+AF119-AR119,$C119-SUM($AZ119:BC119)))))</f>
        <v>0</v>
      </c>
      <c r="BE119" s="97">
        <f>IF(NOT(snowball2),0,IF(V118&lt;=0,0,IF($C119&lt;=SUM($AZ119:BD119),0,IF(AS119+$C119-SUM($AZ119:BD119)&gt;V118+AG119,V118+AG119-AS119,$C119-SUM($AZ119:BD119)))))</f>
        <v>0</v>
      </c>
      <c r="BF119" s="97">
        <f>IF(NOT(snowball2),0,IF(W118&lt;=0,0,IF($C119&lt;=SUM($AZ119:BE119),0,IF(AT119+$C119-SUM($AZ119:BE119)&gt;W118+AH119,W118+AH119-AT119,$C119-SUM($AZ119:BE119)))))</f>
        <v>0</v>
      </c>
      <c r="BG119" s="97">
        <f>IF(NOT(snowball2),0,IF(X118&lt;=0,0,IF($C119&lt;=SUM($AZ119:BF119),0,IF(AU119+$C119-SUM($AZ119:BF119)&gt;X118+AI119,X118+AI119-AU119,$C119-SUM($AZ119:BF119)))))</f>
        <v>0</v>
      </c>
      <c r="BH119" s="97">
        <f>IF(NOT(snowball2),0,IF(Y118&lt;=0,0,IF($C119&lt;=SUM($AZ119:BG119),0,IF(AV119+$C119-SUM($AZ119:BG119)&gt;Y118+AJ119,Y118+AJ119-AV119,$C119-SUM($AZ119:BG119)))))</f>
        <v>0</v>
      </c>
      <c r="BI119" s="97">
        <f>IF(NOT(snowball2),0,IF(Z118&lt;=0,0,IF($C119&lt;=SUM($AZ119:BH119),0,IF(AW119+$C119-SUM($AZ119:BH119)&gt;Z118+AK119,Z118+AK119-AW119,$C119-SUM($AZ119:BH119)))))</f>
        <v>0</v>
      </c>
    </row>
    <row r="120" spans="1:61" ht="11.1" customHeight="1" x14ac:dyDescent="0.2">
      <c r="A120" s="93" t="str">
        <f t="shared" si="40"/>
        <v/>
      </c>
      <c r="B120" s="94" t="e">
        <f t="shared" si="36"/>
        <v>#N/A</v>
      </c>
      <c r="C120" s="95" t="str">
        <f t="shared" si="33"/>
        <v/>
      </c>
      <c r="D120" s="96"/>
      <c r="E120" s="97">
        <f t="shared" si="46"/>
        <v>0</v>
      </c>
      <c r="F120" s="97">
        <f t="shared" si="46"/>
        <v>0</v>
      </c>
      <c r="G120" s="97">
        <f t="shared" si="46"/>
        <v>0</v>
      </c>
      <c r="H120" s="97">
        <f t="shared" si="46"/>
        <v>0</v>
      </c>
      <c r="I120" s="97">
        <f t="shared" si="46"/>
        <v>0</v>
      </c>
      <c r="J120" s="97">
        <f t="shared" si="46"/>
        <v>0</v>
      </c>
      <c r="K120" s="97">
        <f t="shared" si="46"/>
        <v>0</v>
      </c>
      <c r="L120" s="97">
        <f t="shared" si="46"/>
        <v>0</v>
      </c>
      <c r="M120" s="97">
        <f t="shared" si="46"/>
        <v>0</v>
      </c>
      <c r="N120" s="97">
        <f t="shared" si="46"/>
        <v>0</v>
      </c>
      <c r="O120" s="98"/>
      <c r="P120" s="97">
        <f t="shared" si="37"/>
        <v>0</v>
      </c>
      <c r="Q120" s="97">
        <f t="shared" si="47"/>
        <v>0</v>
      </c>
      <c r="R120" s="97">
        <f t="shared" si="47"/>
        <v>0</v>
      </c>
      <c r="S120" s="97">
        <f t="shared" si="47"/>
        <v>0</v>
      </c>
      <c r="T120" s="97">
        <f t="shared" si="47"/>
        <v>0</v>
      </c>
      <c r="U120" s="97">
        <f t="shared" si="47"/>
        <v>0</v>
      </c>
      <c r="V120" s="97">
        <f t="shared" si="47"/>
        <v>0</v>
      </c>
      <c r="W120" s="97">
        <f t="shared" si="47"/>
        <v>0</v>
      </c>
      <c r="X120" s="97">
        <f t="shared" si="47"/>
        <v>0</v>
      </c>
      <c r="Y120" s="97">
        <f t="shared" si="47"/>
        <v>0</v>
      </c>
      <c r="Z120" s="97">
        <f t="shared" si="47"/>
        <v>0</v>
      </c>
      <c r="AA120" s="101"/>
      <c r="AB120" s="97">
        <f t="shared" si="41"/>
        <v>0</v>
      </c>
      <c r="AC120" s="97">
        <f t="shared" si="41"/>
        <v>0</v>
      </c>
      <c r="AD120" s="97">
        <f t="shared" si="41"/>
        <v>0</v>
      </c>
      <c r="AE120" s="97">
        <f t="shared" si="41"/>
        <v>0</v>
      </c>
      <c r="AF120" s="97">
        <f t="shared" si="41"/>
        <v>0</v>
      </c>
      <c r="AG120" s="97">
        <f t="shared" si="41"/>
        <v>0</v>
      </c>
      <c r="AH120" s="97">
        <f t="shared" si="41"/>
        <v>0</v>
      </c>
      <c r="AI120" s="97">
        <f t="shared" si="41"/>
        <v>0</v>
      </c>
      <c r="AJ120" s="97">
        <f t="shared" si="41"/>
        <v>0</v>
      </c>
      <c r="AK120" s="97">
        <f t="shared" si="41"/>
        <v>0</v>
      </c>
      <c r="AL120" s="99">
        <f t="shared" si="38"/>
        <v>0</v>
      </c>
      <c r="AM120" s="102"/>
      <c r="AN120" s="97">
        <f t="shared" si="44"/>
        <v>0</v>
      </c>
      <c r="AO120" s="97">
        <f t="shared" si="44"/>
        <v>0</v>
      </c>
      <c r="AP120" s="97">
        <f t="shared" si="44"/>
        <v>0</v>
      </c>
      <c r="AQ120" s="97">
        <f t="shared" si="44"/>
        <v>0</v>
      </c>
      <c r="AR120" s="97">
        <f t="shared" si="44"/>
        <v>0</v>
      </c>
      <c r="AS120" s="97">
        <f t="shared" si="43"/>
        <v>0</v>
      </c>
      <c r="AT120" s="97">
        <f t="shared" si="43"/>
        <v>0</v>
      </c>
      <c r="AU120" s="97">
        <f t="shared" si="43"/>
        <v>0</v>
      </c>
      <c r="AV120" s="97">
        <f t="shared" si="43"/>
        <v>0</v>
      </c>
      <c r="AW120" s="97">
        <f t="shared" si="43"/>
        <v>0</v>
      </c>
      <c r="AX120" s="99">
        <f t="shared" si="39"/>
        <v>0</v>
      </c>
      <c r="AY120" s="99"/>
      <c r="AZ120" s="100">
        <f t="shared" si="35"/>
        <v>0</v>
      </c>
      <c r="BA120" s="97">
        <f>IF(NOT(snowball2),0,IF(R119&lt;=0,0,IF($C120&lt;=SUM($AZ120:AZ120),0,IF(AO120+$C120-SUM($AZ120:AZ120)&gt;R119+AC120,R119+AC120-AO120,$C120-SUM($AZ120:AZ120)))))</f>
        <v>0</v>
      </c>
      <c r="BB120" s="97">
        <f>IF(NOT(snowball2),0,IF(S119&lt;=0,0,IF($C120&lt;=SUM($AZ120:BA120),0,IF(AP120+$C120-SUM($AZ120:BA120)&gt;S119+AD120,S119+AD120-AP120,$C120-SUM($AZ120:BA120)))))</f>
        <v>0</v>
      </c>
      <c r="BC120" s="97">
        <f>IF(NOT(snowball2),0,IF(T119&lt;=0,0,IF($C120&lt;=SUM($AZ120:BB120),0,IF(AQ120+$C120-SUM($AZ120:BB120)&gt;T119+AE120,T119+AE120-AQ120,$C120-SUM($AZ120:BB120)))))</f>
        <v>0</v>
      </c>
      <c r="BD120" s="97">
        <f>IF(NOT(snowball2),0,IF(U119&lt;=0,0,IF($C120&lt;=SUM($AZ120:BC120),0,IF(AR120+$C120-SUM($AZ120:BC120)&gt;U119+AF120,U119+AF120-AR120,$C120-SUM($AZ120:BC120)))))</f>
        <v>0</v>
      </c>
      <c r="BE120" s="97">
        <f>IF(NOT(snowball2),0,IF(V119&lt;=0,0,IF($C120&lt;=SUM($AZ120:BD120),0,IF(AS120+$C120-SUM($AZ120:BD120)&gt;V119+AG120,V119+AG120-AS120,$C120-SUM($AZ120:BD120)))))</f>
        <v>0</v>
      </c>
      <c r="BF120" s="97">
        <f>IF(NOT(snowball2),0,IF(W119&lt;=0,0,IF($C120&lt;=SUM($AZ120:BE120),0,IF(AT120+$C120-SUM($AZ120:BE120)&gt;W119+AH120,W119+AH120-AT120,$C120-SUM($AZ120:BE120)))))</f>
        <v>0</v>
      </c>
      <c r="BG120" s="97">
        <f>IF(NOT(snowball2),0,IF(X119&lt;=0,0,IF($C120&lt;=SUM($AZ120:BF120),0,IF(AU120+$C120-SUM($AZ120:BF120)&gt;X119+AI120,X119+AI120-AU120,$C120-SUM($AZ120:BF120)))))</f>
        <v>0</v>
      </c>
      <c r="BH120" s="97">
        <f>IF(NOT(snowball2),0,IF(Y119&lt;=0,0,IF($C120&lt;=SUM($AZ120:BG120),0,IF(AV120+$C120-SUM($AZ120:BG120)&gt;Y119+AJ120,Y119+AJ120-AV120,$C120-SUM($AZ120:BG120)))))</f>
        <v>0</v>
      </c>
      <c r="BI120" s="97">
        <f>IF(NOT(snowball2),0,IF(Z119&lt;=0,0,IF($C120&lt;=SUM($AZ120:BH120),0,IF(AW120+$C120-SUM($AZ120:BH120)&gt;Z119+AK120,Z119+AK120-AW120,$C120-SUM($AZ120:BH120)))))</f>
        <v>0</v>
      </c>
    </row>
    <row r="121" spans="1:61" ht="11.1" customHeight="1" x14ac:dyDescent="0.2">
      <c r="A121" s="93" t="str">
        <f t="shared" si="40"/>
        <v/>
      </c>
      <c r="B121" s="94" t="e">
        <f t="shared" si="36"/>
        <v>#N/A</v>
      </c>
      <c r="C121" s="95" t="str">
        <f t="shared" si="33"/>
        <v/>
      </c>
      <c r="D121" s="96"/>
      <c r="E121" s="97">
        <f t="shared" si="46"/>
        <v>0</v>
      </c>
      <c r="F121" s="97">
        <f t="shared" si="46"/>
        <v>0</v>
      </c>
      <c r="G121" s="97">
        <f t="shared" si="46"/>
        <v>0</v>
      </c>
      <c r="H121" s="97">
        <f t="shared" si="46"/>
        <v>0</v>
      </c>
      <c r="I121" s="97">
        <f t="shared" si="46"/>
        <v>0</v>
      </c>
      <c r="J121" s="97">
        <f t="shared" si="46"/>
        <v>0</v>
      </c>
      <c r="K121" s="97">
        <f t="shared" si="46"/>
        <v>0</v>
      </c>
      <c r="L121" s="97">
        <f t="shared" si="46"/>
        <v>0</v>
      </c>
      <c r="M121" s="97">
        <f t="shared" si="46"/>
        <v>0</v>
      </c>
      <c r="N121" s="97">
        <f t="shared" si="46"/>
        <v>0</v>
      </c>
      <c r="O121" s="98"/>
      <c r="P121" s="97">
        <f t="shared" si="37"/>
        <v>0</v>
      </c>
      <c r="Q121" s="97">
        <f t="shared" si="47"/>
        <v>0</v>
      </c>
      <c r="R121" s="97">
        <f t="shared" si="47"/>
        <v>0</v>
      </c>
      <c r="S121" s="97">
        <f t="shared" si="47"/>
        <v>0</v>
      </c>
      <c r="T121" s="97">
        <f t="shared" si="47"/>
        <v>0</v>
      </c>
      <c r="U121" s="97">
        <f t="shared" si="47"/>
        <v>0</v>
      </c>
      <c r="V121" s="97">
        <f t="shared" si="47"/>
        <v>0</v>
      </c>
      <c r="W121" s="97">
        <f t="shared" si="47"/>
        <v>0</v>
      </c>
      <c r="X121" s="97">
        <f t="shared" si="47"/>
        <v>0</v>
      </c>
      <c r="Y121" s="97">
        <f t="shared" si="47"/>
        <v>0</v>
      </c>
      <c r="Z121" s="97">
        <f t="shared" si="47"/>
        <v>0</v>
      </c>
      <c r="AA121" s="101"/>
      <c r="AB121" s="97">
        <f t="shared" si="41"/>
        <v>0</v>
      </c>
      <c r="AC121" s="97">
        <f t="shared" si="41"/>
        <v>0</v>
      </c>
      <c r="AD121" s="97">
        <f t="shared" si="41"/>
        <v>0</v>
      </c>
      <c r="AE121" s="97">
        <f t="shared" si="41"/>
        <v>0</v>
      </c>
      <c r="AF121" s="97">
        <f t="shared" si="41"/>
        <v>0</v>
      </c>
      <c r="AG121" s="97">
        <f t="shared" ref="AG121:AK152" si="48">ROUND(V120*J$9/12,2)</f>
        <v>0</v>
      </c>
      <c r="AH121" s="97">
        <f t="shared" si="48"/>
        <v>0</v>
      </c>
      <c r="AI121" s="97">
        <f t="shared" si="48"/>
        <v>0</v>
      </c>
      <c r="AJ121" s="97">
        <f t="shared" si="48"/>
        <v>0</v>
      </c>
      <c r="AK121" s="97">
        <f t="shared" si="48"/>
        <v>0</v>
      </c>
      <c r="AL121" s="99">
        <f t="shared" si="38"/>
        <v>0</v>
      </c>
      <c r="AM121" s="102"/>
      <c r="AN121" s="97">
        <f t="shared" si="44"/>
        <v>0</v>
      </c>
      <c r="AO121" s="97">
        <f t="shared" si="44"/>
        <v>0</v>
      </c>
      <c r="AP121" s="97">
        <f t="shared" si="44"/>
        <v>0</v>
      </c>
      <c r="AQ121" s="97">
        <f t="shared" si="44"/>
        <v>0</v>
      </c>
      <c r="AR121" s="97">
        <f t="shared" si="44"/>
        <v>0</v>
      </c>
      <c r="AS121" s="97">
        <f t="shared" si="43"/>
        <v>0</v>
      </c>
      <c r="AT121" s="97">
        <f t="shared" si="43"/>
        <v>0</v>
      </c>
      <c r="AU121" s="97">
        <f t="shared" si="43"/>
        <v>0</v>
      </c>
      <c r="AV121" s="97">
        <f t="shared" si="43"/>
        <v>0</v>
      </c>
      <c r="AW121" s="97">
        <f t="shared" si="43"/>
        <v>0</v>
      </c>
      <c r="AX121" s="99">
        <f t="shared" si="39"/>
        <v>0</v>
      </c>
      <c r="AY121" s="99"/>
      <c r="AZ121" s="100">
        <f t="shared" si="35"/>
        <v>0</v>
      </c>
      <c r="BA121" s="97">
        <f>IF(NOT(snowball2),0,IF(R120&lt;=0,0,IF($C121&lt;=SUM($AZ121:AZ121),0,IF(AO121+$C121-SUM($AZ121:AZ121)&gt;R120+AC121,R120+AC121-AO121,$C121-SUM($AZ121:AZ121)))))</f>
        <v>0</v>
      </c>
      <c r="BB121" s="97">
        <f>IF(NOT(snowball2),0,IF(S120&lt;=0,0,IF($C121&lt;=SUM($AZ121:BA121),0,IF(AP121+$C121-SUM($AZ121:BA121)&gt;S120+AD121,S120+AD121-AP121,$C121-SUM($AZ121:BA121)))))</f>
        <v>0</v>
      </c>
      <c r="BC121" s="97">
        <f>IF(NOT(snowball2),0,IF(T120&lt;=0,0,IF($C121&lt;=SUM($AZ121:BB121),0,IF(AQ121+$C121-SUM($AZ121:BB121)&gt;T120+AE121,T120+AE121-AQ121,$C121-SUM($AZ121:BB121)))))</f>
        <v>0</v>
      </c>
      <c r="BD121" s="97">
        <f>IF(NOT(snowball2),0,IF(U120&lt;=0,0,IF($C121&lt;=SUM($AZ121:BC121),0,IF(AR121+$C121-SUM($AZ121:BC121)&gt;U120+AF121,U120+AF121-AR121,$C121-SUM($AZ121:BC121)))))</f>
        <v>0</v>
      </c>
      <c r="BE121" s="97">
        <f>IF(NOT(snowball2),0,IF(V120&lt;=0,0,IF($C121&lt;=SUM($AZ121:BD121),0,IF(AS121+$C121-SUM($AZ121:BD121)&gt;V120+AG121,V120+AG121-AS121,$C121-SUM($AZ121:BD121)))))</f>
        <v>0</v>
      </c>
      <c r="BF121" s="97">
        <f>IF(NOT(snowball2),0,IF(W120&lt;=0,0,IF($C121&lt;=SUM($AZ121:BE121),0,IF(AT121+$C121-SUM($AZ121:BE121)&gt;W120+AH121,W120+AH121-AT121,$C121-SUM($AZ121:BE121)))))</f>
        <v>0</v>
      </c>
      <c r="BG121" s="97">
        <f>IF(NOT(snowball2),0,IF(X120&lt;=0,0,IF($C121&lt;=SUM($AZ121:BF121),0,IF(AU121+$C121-SUM($AZ121:BF121)&gt;X120+AI121,X120+AI121-AU121,$C121-SUM($AZ121:BF121)))))</f>
        <v>0</v>
      </c>
      <c r="BH121" s="97">
        <f>IF(NOT(snowball2),0,IF(Y120&lt;=0,0,IF($C121&lt;=SUM($AZ121:BG121),0,IF(AV121+$C121-SUM($AZ121:BG121)&gt;Y120+AJ121,Y120+AJ121-AV121,$C121-SUM($AZ121:BG121)))))</f>
        <v>0</v>
      </c>
      <c r="BI121" s="97">
        <f>IF(NOT(snowball2),0,IF(Z120&lt;=0,0,IF($C121&lt;=SUM($AZ121:BH121),0,IF(AW121+$C121-SUM($AZ121:BH121)&gt;Z120+AK121,Z120+AK121-AW121,$C121-SUM($AZ121:BH121)))))</f>
        <v>0</v>
      </c>
    </row>
    <row r="122" spans="1:61" ht="11.1" customHeight="1" x14ac:dyDescent="0.2">
      <c r="A122" s="93" t="str">
        <f t="shared" si="40"/>
        <v/>
      </c>
      <c r="B122" s="94" t="e">
        <f t="shared" si="36"/>
        <v>#N/A</v>
      </c>
      <c r="C122" s="95" t="str">
        <f t="shared" si="33"/>
        <v/>
      </c>
      <c r="D122" s="96"/>
      <c r="E122" s="97">
        <f t="shared" si="46"/>
        <v>0</v>
      </c>
      <c r="F122" s="97">
        <f t="shared" si="46"/>
        <v>0</v>
      </c>
      <c r="G122" s="97">
        <f t="shared" si="46"/>
        <v>0</v>
      </c>
      <c r="H122" s="97">
        <f t="shared" si="46"/>
        <v>0</v>
      </c>
      <c r="I122" s="97">
        <f t="shared" si="46"/>
        <v>0</v>
      </c>
      <c r="J122" s="97">
        <f t="shared" si="46"/>
        <v>0</v>
      </c>
      <c r="K122" s="97">
        <f t="shared" si="46"/>
        <v>0</v>
      </c>
      <c r="L122" s="97">
        <f t="shared" si="46"/>
        <v>0</v>
      </c>
      <c r="M122" s="97">
        <f t="shared" si="46"/>
        <v>0</v>
      </c>
      <c r="N122" s="97">
        <f t="shared" si="46"/>
        <v>0</v>
      </c>
      <c r="O122" s="98"/>
      <c r="P122" s="97">
        <f t="shared" si="37"/>
        <v>0</v>
      </c>
      <c r="Q122" s="97">
        <f t="shared" si="47"/>
        <v>0</v>
      </c>
      <c r="R122" s="97">
        <f t="shared" si="47"/>
        <v>0</v>
      </c>
      <c r="S122" s="97">
        <f t="shared" si="47"/>
        <v>0</v>
      </c>
      <c r="T122" s="97">
        <f t="shared" si="47"/>
        <v>0</v>
      </c>
      <c r="U122" s="97">
        <f t="shared" si="47"/>
        <v>0</v>
      </c>
      <c r="V122" s="97">
        <f t="shared" si="47"/>
        <v>0</v>
      </c>
      <c r="W122" s="97">
        <f t="shared" si="47"/>
        <v>0</v>
      </c>
      <c r="X122" s="97">
        <f t="shared" si="47"/>
        <v>0</v>
      </c>
      <c r="Y122" s="97">
        <f t="shared" si="47"/>
        <v>0</v>
      </c>
      <c r="Z122" s="97">
        <f t="shared" si="47"/>
        <v>0</v>
      </c>
      <c r="AA122" s="101"/>
      <c r="AB122" s="97">
        <f t="shared" ref="AB122:AK162" si="49">ROUND(Q121*E$9/12,2)</f>
        <v>0</v>
      </c>
      <c r="AC122" s="97">
        <f t="shared" si="49"/>
        <v>0</v>
      </c>
      <c r="AD122" s="97">
        <f t="shared" si="49"/>
        <v>0</v>
      </c>
      <c r="AE122" s="97">
        <f t="shared" si="49"/>
        <v>0</v>
      </c>
      <c r="AF122" s="97">
        <f t="shared" si="49"/>
        <v>0</v>
      </c>
      <c r="AG122" s="97">
        <f t="shared" si="48"/>
        <v>0</v>
      </c>
      <c r="AH122" s="97">
        <f t="shared" si="48"/>
        <v>0</v>
      </c>
      <c r="AI122" s="97">
        <f t="shared" si="48"/>
        <v>0</v>
      </c>
      <c r="AJ122" s="97">
        <f t="shared" si="48"/>
        <v>0</v>
      </c>
      <c r="AK122" s="97">
        <f t="shared" si="48"/>
        <v>0</v>
      </c>
      <c r="AL122" s="99">
        <f t="shared" si="38"/>
        <v>0</v>
      </c>
      <c r="AM122" s="102"/>
      <c r="AN122" s="97">
        <f t="shared" si="44"/>
        <v>0</v>
      </c>
      <c r="AO122" s="97">
        <f t="shared" si="44"/>
        <v>0</v>
      </c>
      <c r="AP122" s="97">
        <f t="shared" si="44"/>
        <v>0</v>
      </c>
      <c r="AQ122" s="97">
        <f t="shared" si="44"/>
        <v>0</v>
      </c>
      <c r="AR122" s="97">
        <f t="shared" si="44"/>
        <v>0</v>
      </c>
      <c r="AS122" s="97">
        <f t="shared" si="43"/>
        <v>0</v>
      </c>
      <c r="AT122" s="97">
        <f t="shared" si="43"/>
        <v>0</v>
      </c>
      <c r="AU122" s="97">
        <f t="shared" si="43"/>
        <v>0</v>
      </c>
      <c r="AV122" s="97">
        <f t="shared" si="43"/>
        <v>0</v>
      </c>
      <c r="AW122" s="97">
        <f t="shared" si="43"/>
        <v>0</v>
      </c>
      <c r="AX122" s="99">
        <f t="shared" si="39"/>
        <v>0</v>
      </c>
      <c r="AY122" s="99"/>
      <c r="AZ122" s="100">
        <f t="shared" si="35"/>
        <v>0</v>
      </c>
      <c r="BA122" s="97">
        <f>IF(NOT(snowball2),0,IF(R121&lt;=0,0,IF($C122&lt;=SUM($AZ122:AZ122),0,IF(AO122+$C122-SUM($AZ122:AZ122)&gt;R121+AC122,R121+AC122-AO122,$C122-SUM($AZ122:AZ122)))))</f>
        <v>0</v>
      </c>
      <c r="BB122" s="97">
        <f>IF(NOT(snowball2),0,IF(S121&lt;=0,0,IF($C122&lt;=SUM($AZ122:BA122),0,IF(AP122+$C122-SUM($AZ122:BA122)&gt;S121+AD122,S121+AD122-AP122,$C122-SUM($AZ122:BA122)))))</f>
        <v>0</v>
      </c>
      <c r="BC122" s="97">
        <f>IF(NOT(snowball2),0,IF(T121&lt;=0,0,IF($C122&lt;=SUM($AZ122:BB122),0,IF(AQ122+$C122-SUM($AZ122:BB122)&gt;T121+AE122,T121+AE122-AQ122,$C122-SUM($AZ122:BB122)))))</f>
        <v>0</v>
      </c>
      <c r="BD122" s="97">
        <f>IF(NOT(snowball2),0,IF(U121&lt;=0,0,IF($C122&lt;=SUM($AZ122:BC122),0,IF(AR122+$C122-SUM($AZ122:BC122)&gt;U121+AF122,U121+AF122-AR122,$C122-SUM($AZ122:BC122)))))</f>
        <v>0</v>
      </c>
      <c r="BE122" s="97">
        <f>IF(NOT(snowball2),0,IF(V121&lt;=0,0,IF($C122&lt;=SUM($AZ122:BD122),0,IF(AS122+$C122-SUM($AZ122:BD122)&gt;V121+AG122,V121+AG122-AS122,$C122-SUM($AZ122:BD122)))))</f>
        <v>0</v>
      </c>
      <c r="BF122" s="97">
        <f>IF(NOT(snowball2),0,IF(W121&lt;=0,0,IF($C122&lt;=SUM($AZ122:BE122),0,IF(AT122+$C122-SUM($AZ122:BE122)&gt;W121+AH122,W121+AH122-AT122,$C122-SUM($AZ122:BE122)))))</f>
        <v>0</v>
      </c>
      <c r="BG122" s="97">
        <f>IF(NOT(snowball2),0,IF(X121&lt;=0,0,IF($C122&lt;=SUM($AZ122:BF122),0,IF(AU122+$C122-SUM($AZ122:BF122)&gt;X121+AI122,X121+AI122-AU122,$C122-SUM($AZ122:BF122)))))</f>
        <v>0</v>
      </c>
      <c r="BH122" s="97">
        <f>IF(NOT(snowball2),0,IF(Y121&lt;=0,0,IF($C122&lt;=SUM($AZ122:BG122),0,IF(AV122+$C122-SUM($AZ122:BG122)&gt;Y121+AJ122,Y121+AJ122-AV122,$C122-SUM($AZ122:BG122)))))</f>
        <v>0</v>
      </c>
      <c r="BI122" s="97">
        <f>IF(NOT(snowball2),0,IF(Z121&lt;=0,0,IF($C122&lt;=SUM($AZ122:BH122),0,IF(AW122+$C122-SUM($AZ122:BH122)&gt;Z121+AK122,Z121+AK122-AW122,$C122-SUM($AZ122:BH122)))))</f>
        <v>0</v>
      </c>
    </row>
    <row r="123" spans="1:61" ht="11.1" customHeight="1" x14ac:dyDescent="0.2">
      <c r="A123" s="93" t="str">
        <f t="shared" si="40"/>
        <v/>
      </c>
      <c r="B123" s="94" t="e">
        <f t="shared" si="36"/>
        <v>#N/A</v>
      </c>
      <c r="C123" s="95" t="str">
        <f t="shared" si="33"/>
        <v/>
      </c>
      <c r="D123" s="96"/>
      <c r="E123" s="97">
        <f t="shared" si="46"/>
        <v>0</v>
      </c>
      <c r="F123" s="97">
        <f t="shared" si="46"/>
        <v>0</v>
      </c>
      <c r="G123" s="97">
        <f t="shared" si="46"/>
        <v>0</v>
      </c>
      <c r="H123" s="97">
        <f t="shared" si="46"/>
        <v>0</v>
      </c>
      <c r="I123" s="97">
        <f t="shared" si="46"/>
        <v>0</v>
      </c>
      <c r="J123" s="97">
        <f t="shared" si="46"/>
        <v>0</v>
      </c>
      <c r="K123" s="97">
        <f t="shared" si="46"/>
        <v>0</v>
      </c>
      <c r="L123" s="97">
        <f t="shared" si="46"/>
        <v>0</v>
      </c>
      <c r="M123" s="97">
        <f t="shared" si="46"/>
        <v>0</v>
      </c>
      <c r="N123" s="97">
        <f t="shared" si="46"/>
        <v>0</v>
      </c>
      <c r="O123" s="98"/>
      <c r="P123" s="97">
        <f t="shared" si="37"/>
        <v>0</v>
      </c>
      <c r="Q123" s="97">
        <f t="shared" si="47"/>
        <v>0</v>
      </c>
      <c r="R123" s="97">
        <f t="shared" si="47"/>
        <v>0</v>
      </c>
      <c r="S123" s="97">
        <f t="shared" si="47"/>
        <v>0</v>
      </c>
      <c r="T123" s="97">
        <f t="shared" si="47"/>
        <v>0</v>
      </c>
      <c r="U123" s="97">
        <f t="shared" si="47"/>
        <v>0</v>
      </c>
      <c r="V123" s="97">
        <f t="shared" si="47"/>
        <v>0</v>
      </c>
      <c r="W123" s="97">
        <f t="shared" si="47"/>
        <v>0</v>
      </c>
      <c r="X123" s="97">
        <f t="shared" si="47"/>
        <v>0</v>
      </c>
      <c r="Y123" s="97">
        <f t="shared" si="47"/>
        <v>0</v>
      </c>
      <c r="Z123" s="97">
        <f t="shared" si="47"/>
        <v>0</v>
      </c>
      <c r="AA123" s="101"/>
      <c r="AB123" s="97">
        <f t="shared" si="49"/>
        <v>0</v>
      </c>
      <c r="AC123" s="97">
        <f t="shared" si="49"/>
        <v>0</v>
      </c>
      <c r="AD123" s="97">
        <f t="shared" si="49"/>
        <v>0</v>
      </c>
      <c r="AE123" s="97">
        <f t="shared" si="49"/>
        <v>0</v>
      </c>
      <c r="AF123" s="97">
        <f t="shared" si="49"/>
        <v>0</v>
      </c>
      <c r="AG123" s="97">
        <f t="shared" si="48"/>
        <v>0</v>
      </c>
      <c r="AH123" s="97">
        <f t="shared" si="48"/>
        <v>0</v>
      </c>
      <c r="AI123" s="97">
        <f t="shared" si="48"/>
        <v>0</v>
      </c>
      <c r="AJ123" s="97">
        <f t="shared" si="48"/>
        <v>0</v>
      </c>
      <c r="AK123" s="97">
        <f t="shared" si="48"/>
        <v>0</v>
      </c>
      <c r="AL123" s="99">
        <f t="shared" si="38"/>
        <v>0</v>
      </c>
      <c r="AM123" s="102"/>
      <c r="AN123" s="97">
        <f t="shared" si="44"/>
        <v>0</v>
      </c>
      <c r="AO123" s="97">
        <f t="shared" si="44"/>
        <v>0</v>
      </c>
      <c r="AP123" s="97">
        <f t="shared" si="44"/>
        <v>0</v>
      </c>
      <c r="AQ123" s="97">
        <f t="shared" si="44"/>
        <v>0</v>
      </c>
      <c r="AR123" s="97">
        <f t="shared" si="44"/>
        <v>0</v>
      </c>
      <c r="AS123" s="97">
        <f t="shared" si="43"/>
        <v>0</v>
      </c>
      <c r="AT123" s="97">
        <f t="shared" si="43"/>
        <v>0</v>
      </c>
      <c r="AU123" s="97">
        <f t="shared" si="43"/>
        <v>0</v>
      </c>
      <c r="AV123" s="97">
        <f t="shared" si="43"/>
        <v>0</v>
      </c>
      <c r="AW123" s="97">
        <f t="shared" si="43"/>
        <v>0</v>
      </c>
      <c r="AX123" s="99">
        <f t="shared" si="39"/>
        <v>0</v>
      </c>
      <c r="AY123" s="99"/>
      <c r="AZ123" s="100">
        <f t="shared" si="35"/>
        <v>0</v>
      </c>
      <c r="BA123" s="97">
        <f>IF(NOT(snowball2),0,IF(R122&lt;=0,0,IF($C123&lt;=SUM($AZ123:AZ123),0,IF(AO123+$C123-SUM($AZ123:AZ123)&gt;R122+AC123,R122+AC123-AO123,$C123-SUM($AZ123:AZ123)))))</f>
        <v>0</v>
      </c>
      <c r="BB123" s="97">
        <f>IF(NOT(snowball2),0,IF(S122&lt;=0,0,IF($C123&lt;=SUM($AZ123:BA123),0,IF(AP123+$C123-SUM($AZ123:BA123)&gt;S122+AD123,S122+AD123-AP123,$C123-SUM($AZ123:BA123)))))</f>
        <v>0</v>
      </c>
      <c r="BC123" s="97">
        <f>IF(NOT(snowball2),0,IF(T122&lt;=0,0,IF($C123&lt;=SUM($AZ123:BB123),0,IF(AQ123+$C123-SUM($AZ123:BB123)&gt;T122+AE123,T122+AE123-AQ123,$C123-SUM($AZ123:BB123)))))</f>
        <v>0</v>
      </c>
      <c r="BD123" s="97">
        <f>IF(NOT(snowball2),0,IF(U122&lt;=0,0,IF($C123&lt;=SUM($AZ123:BC123),0,IF(AR123+$C123-SUM($AZ123:BC123)&gt;U122+AF123,U122+AF123-AR123,$C123-SUM($AZ123:BC123)))))</f>
        <v>0</v>
      </c>
      <c r="BE123" s="97">
        <f>IF(NOT(snowball2),0,IF(V122&lt;=0,0,IF($C123&lt;=SUM($AZ123:BD123),0,IF(AS123+$C123-SUM($AZ123:BD123)&gt;V122+AG123,V122+AG123-AS123,$C123-SUM($AZ123:BD123)))))</f>
        <v>0</v>
      </c>
      <c r="BF123" s="97">
        <f>IF(NOT(snowball2),0,IF(W122&lt;=0,0,IF($C123&lt;=SUM($AZ123:BE123),0,IF(AT123+$C123-SUM($AZ123:BE123)&gt;W122+AH123,W122+AH123-AT123,$C123-SUM($AZ123:BE123)))))</f>
        <v>0</v>
      </c>
      <c r="BG123" s="97">
        <f>IF(NOT(snowball2),0,IF(X122&lt;=0,0,IF($C123&lt;=SUM($AZ123:BF123),0,IF(AU123+$C123-SUM($AZ123:BF123)&gt;X122+AI123,X122+AI123-AU123,$C123-SUM($AZ123:BF123)))))</f>
        <v>0</v>
      </c>
      <c r="BH123" s="97">
        <f>IF(NOT(snowball2),0,IF(Y122&lt;=0,0,IF($C123&lt;=SUM($AZ123:BG123),0,IF(AV123+$C123-SUM($AZ123:BG123)&gt;Y122+AJ123,Y122+AJ123-AV123,$C123-SUM($AZ123:BG123)))))</f>
        <v>0</v>
      </c>
      <c r="BI123" s="97">
        <f>IF(NOT(snowball2),0,IF(Z122&lt;=0,0,IF($C123&lt;=SUM($AZ123:BH123),0,IF(AW123+$C123-SUM($AZ123:BH123)&gt;Z122+AK123,Z122+AK123-AW123,$C123-SUM($AZ123:BH123)))))</f>
        <v>0</v>
      </c>
    </row>
    <row r="124" spans="1:61" ht="11.1" customHeight="1" x14ac:dyDescent="0.2">
      <c r="A124" s="93" t="str">
        <f t="shared" si="40"/>
        <v/>
      </c>
      <c r="B124" s="94" t="e">
        <f t="shared" si="36"/>
        <v>#N/A</v>
      </c>
      <c r="C124" s="95" t="str">
        <f t="shared" si="33"/>
        <v/>
      </c>
      <c r="D124" s="96"/>
      <c r="E124" s="97">
        <f t="shared" si="46"/>
        <v>0</v>
      </c>
      <c r="F124" s="97">
        <f t="shared" si="46"/>
        <v>0</v>
      </c>
      <c r="G124" s="97">
        <f t="shared" si="46"/>
        <v>0</v>
      </c>
      <c r="H124" s="97">
        <f t="shared" si="46"/>
        <v>0</v>
      </c>
      <c r="I124" s="97">
        <f t="shared" si="46"/>
        <v>0</v>
      </c>
      <c r="J124" s="97">
        <f t="shared" si="46"/>
        <v>0</v>
      </c>
      <c r="K124" s="97">
        <f t="shared" si="46"/>
        <v>0</v>
      </c>
      <c r="L124" s="97">
        <f t="shared" si="46"/>
        <v>0</v>
      </c>
      <c r="M124" s="97">
        <f t="shared" si="46"/>
        <v>0</v>
      </c>
      <c r="N124" s="97">
        <f t="shared" si="46"/>
        <v>0</v>
      </c>
      <c r="O124" s="98"/>
      <c r="P124" s="97">
        <f t="shared" si="37"/>
        <v>0</v>
      </c>
      <c r="Q124" s="97">
        <f t="shared" si="47"/>
        <v>0</v>
      </c>
      <c r="R124" s="97">
        <f t="shared" si="47"/>
        <v>0</v>
      </c>
      <c r="S124" s="97">
        <f t="shared" si="47"/>
        <v>0</v>
      </c>
      <c r="T124" s="97">
        <f t="shared" si="47"/>
        <v>0</v>
      </c>
      <c r="U124" s="97">
        <f t="shared" si="47"/>
        <v>0</v>
      </c>
      <c r="V124" s="97">
        <f t="shared" si="47"/>
        <v>0</v>
      </c>
      <c r="W124" s="97">
        <f t="shared" si="47"/>
        <v>0</v>
      </c>
      <c r="X124" s="97">
        <f t="shared" si="47"/>
        <v>0</v>
      </c>
      <c r="Y124" s="97">
        <f t="shared" si="47"/>
        <v>0</v>
      </c>
      <c r="Z124" s="97">
        <f t="shared" si="47"/>
        <v>0</v>
      </c>
      <c r="AA124" s="101"/>
      <c r="AB124" s="97">
        <f t="shared" si="49"/>
        <v>0</v>
      </c>
      <c r="AC124" s="97">
        <f t="shared" si="49"/>
        <v>0</v>
      </c>
      <c r="AD124" s="97">
        <f t="shared" si="49"/>
        <v>0</v>
      </c>
      <c r="AE124" s="97">
        <f t="shared" si="49"/>
        <v>0</v>
      </c>
      <c r="AF124" s="97">
        <f t="shared" si="49"/>
        <v>0</v>
      </c>
      <c r="AG124" s="97">
        <f t="shared" si="48"/>
        <v>0</v>
      </c>
      <c r="AH124" s="97">
        <f t="shared" si="48"/>
        <v>0</v>
      </c>
      <c r="AI124" s="97">
        <f t="shared" si="48"/>
        <v>0</v>
      </c>
      <c r="AJ124" s="97">
        <f t="shared" si="48"/>
        <v>0</v>
      </c>
      <c r="AK124" s="97">
        <f t="shared" si="48"/>
        <v>0</v>
      </c>
      <c r="AL124" s="99">
        <f t="shared" si="38"/>
        <v>0</v>
      </c>
      <c r="AM124" s="102"/>
      <c r="AN124" s="97">
        <f t="shared" si="44"/>
        <v>0</v>
      </c>
      <c r="AO124" s="97">
        <f t="shared" si="44"/>
        <v>0</v>
      </c>
      <c r="AP124" s="97">
        <f t="shared" si="44"/>
        <v>0</v>
      </c>
      <c r="AQ124" s="97">
        <f t="shared" si="44"/>
        <v>0</v>
      </c>
      <c r="AR124" s="97">
        <f t="shared" si="44"/>
        <v>0</v>
      </c>
      <c r="AS124" s="97">
        <f t="shared" si="43"/>
        <v>0</v>
      </c>
      <c r="AT124" s="97">
        <f t="shared" si="43"/>
        <v>0</v>
      </c>
      <c r="AU124" s="97">
        <f t="shared" si="43"/>
        <v>0</v>
      </c>
      <c r="AV124" s="97">
        <f t="shared" si="43"/>
        <v>0</v>
      </c>
      <c r="AW124" s="97">
        <f t="shared" si="43"/>
        <v>0</v>
      </c>
      <c r="AX124" s="99">
        <f t="shared" si="39"/>
        <v>0</v>
      </c>
      <c r="AY124" s="99"/>
      <c r="AZ124" s="100">
        <f t="shared" si="35"/>
        <v>0</v>
      </c>
      <c r="BA124" s="97">
        <f>IF(NOT(snowball2),0,IF(R123&lt;=0,0,IF($C124&lt;=SUM($AZ124:AZ124),0,IF(AO124+$C124-SUM($AZ124:AZ124)&gt;R123+AC124,R123+AC124-AO124,$C124-SUM($AZ124:AZ124)))))</f>
        <v>0</v>
      </c>
      <c r="BB124" s="97">
        <f>IF(NOT(snowball2),0,IF(S123&lt;=0,0,IF($C124&lt;=SUM($AZ124:BA124),0,IF(AP124+$C124-SUM($AZ124:BA124)&gt;S123+AD124,S123+AD124-AP124,$C124-SUM($AZ124:BA124)))))</f>
        <v>0</v>
      </c>
      <c r="BC124" s="97">
        <f>IF(NOT(snowball2),0,IF(T123&lt;=0,0,IF($C124&lt;=SUM($AZ124:BB124),0,IF(AQ124+$C124-SUM($AZ124:BB124)&gt;T123+AE124,T123+AE124-AQ124,$C124-SUM($AZ124:BB124)))))</f>
        <v>0</v>
      </c>
      <c r="BD124" s="97">
        <f>IF(NOT(snowball2),0,IF(U123&lt;=0,0,IF($C124&lt;=SUM($AZ124:BC124),0,IF(AR124+$C124-SUM($AZ124:BC124)&gt;U123+AF124,U123+AF124-AR124,$C124-SUM($AZ124:BC124)))))</f>
        <v>0</v>
      </c>
      <c r="BE124" s="97">
        <f>IF(NOT(snowball2),0,IF(V123&lt;=0,0,IF($C124&lt;=SUM($AZ124:BD124),0,IF(AS124+$C124-SUM($AZ124:BD124)&gt;V123+AG124,V123+AG124-AS124,$C124-SUM($AZ124:BD124)))))</f>
        <v>0</v>
      </c>
      <c r="BF124" s="97">
        <f>IF(NOT(snowball2),0,IF(W123&lt;=0,0,IF($C124&lt;=SUM($AZ124:BE124),0,IF(AT124+$C124-SUM($AZ124:BE124)&gt;W123+AH124,W123+AH124-AT124,$C124-SUM($AZ124:BE124)))))</f>
        <v>0</v>
      </c>
      <c r="BG124" s="97">
        <f>IF(NOT(snowball2),0,IF(X123&lt;=0,0,IF($C124&lt;=SUM($AZ124:BF124),0,IF(AU124+$C124-SUM($AZ124:BF124)&gt;X123+AI124,X123+AI124-AU124,$C124-SUM($AZ124:BF124)))))</f>
        <v>0</v>
      </c>
      <c r="BH124" s="97">
        <f>IF(NOT(snowball2),0,IF(Y123&lt;=0,0,IF($C124&lt;=SUM($AZ124:BG124),0,IF(AV124+$C124-SUM($AZ124:BG124)&gt;Y123+AJ124,Y123+AJ124-AV124,$C124-SUM($AZ124:BG124)))))</f>
        <v>0</v>
      </c>
      <c r="BI124" s="97">
        <f>IF(NOT(snowball2),0,IF(Z123&lt;=0,0,IF($C124&lt;=SUM($AZ124:BH124),0,IF(AW124+$C124-SUM($AZ124:BH124)&gt;Z123+AK124,Z123+AK124-AW124,$C124-SUM($AZ124:BH124)))))</f>
        <v>0</v>
      </c>
    </row>
    <row r="125" spans="1:61" ht="11.1" customHeight="1" x14ac:dyDescent="0.2">
      <c r="A125" s="93" t="str">
        <f t="shared" si="40"/>
        <v/>
      </c>
      <c r="B125" s="94" t="e">
        <f t="shared" si="36"/>
        <v>#N/A</v>
      </c>
      <c r="C125" s="95" t="str">
        <f t="shared" si="33"/>
        <v/>
      </c>
      <c r="D125" s="96"/>
      <c r="E125" s="97">
        <f t="shared" si="46"/>
        <v>0</v>
      </c>
      <c r="F125" s="97">
        <f t="shared" si="46"/>
        <v>0</v>
      </c>
      <c r="G125" s="97">
        <f t="shared" si="46"/>
        <v>0</v>
      </c>
      <c r="H125" s="97">
        <f t="shared" si="46"/>
        <v>0</v>
      </c>
      <c r="I125" s="97">
        <f t="shared" si="46"/>
        <v>0</v>
      </c>
      <c r="J125" s="97">
        <f t="shared" si="46"/>
        <v>0</v>
      </c>
      <c r="K125" s="97">
        <f t="shared" si="46"/>
        <v>0</v>
      </c>
      <c r="L125" s="97">
        <f t="shared" si="46"/>
        <v>0</v>
      </c>
      <c r="M125" s="97">
        <f t="shared" si="46"/>
        <v>0</v>
      </c>
      <c r="N125" s="97">
        <f t="shared" si="46"/>
        <v>0</v>
      </c>
      <c r="O125" s="98"/>
      <c r="P125" s="97">
        <f t="shared" si="37"/>
        <v>0</v>
      </c>
      <c r="Q125" s="97">
        <f t="shared" si="47"/>
        <v>0</v>
      </c>
      <c r="R125" s="97">
        <f t="shared" si="47"/>
        <v>0</v>
      </c>
      <c r="S125" s="97">
        <f t="shared" si="47"/>
        <v>0</v>
      </c>
      <c r="T125" s="97">
        <f t="shared" si="47"/>
        <v>0</v>
      </c>
      <c r="U125" s="97">
        <f t="shared" si="47"/>
        <v>0</v>
      </c>
      <c r="V125" s="97">
        <f t="shared" si="47"/>
        <v>0</v>
      </c>
      <c r="W125" s="97">
        <f t="shared" si="47"/>
        <v>0</v>
      </c>
      <c r="X125" s="97">
        <f t="shared" si="47"/>
        <v>0</v>
      </c>
      <c r="Y125" s="97">
        <f t="shared" si="47"/>
        <v>0</v>
      </c>
      <c r="Z125" s="97">
        <f t="shared" si="47"/>
        <v>0</v>
      </c>
      <c r="AA125" s="101"/>
      <c r="AB125" s="97">
        <f t="shared" si="49"/>
        <v>0</v>
      </c>
      <c r="AC125" s="97">
        <f t="shared" si="49"/>
        <v>0</v>
      </c>
      <c r="AD125" s="97">
        <f t="shared" si="49"/>
        <v>0</v>
      </c>
      <c r="AE125" s="97">
        <f t="shared" si="49"/>
        <v>0</v>
      </c>
      <c r="AF125" s="97">
        <f t="shared" si="49"/>
        <v>0</v>
      </c>
      <c r="AG125" s="97">
        <f t="shared" si="48"/>
        <v>0</v>
      </c>
      <c r="AH125" s="97">
        <f t="shared" si="48"/>
        <v>0</v>
      </c>
      <c r="AI125" s="97">
        <f t="shared" si="48"/>
        <v>0</v>
      </c>
      <c r="AJ125" s="97">
        <f t="shared" si="48"/>
        <v>0</v>
      </c>
      <c r="AK125" s="97">
        <f t="shared" si="48"/>
        <v>0</v>
      </c>
      <c r="AL125" s="99">
        <f t="shared" si="38"/>
        <v>0</v>
      </c>
      <c r="AM125" s="102"/>
      <c r="AN125" s="97">
        <f t="shared" si="44"/>
        <v>0</v>
      </c>
      <c r="AO125" s="97">
        <f t="shared" si="44"/>
        <v>0</v>
      </c>
      <c r="AP125" s="97">
        <f t="shared" si="44"/>
        <v>0</v>
      </c>
      <c r="AQ125" s="97">
        <f t="shared" si="44"/>
        <v>0</v>
      </c>
      <c r="AR125" s="97">
        <f t="shared" si="44"/>
        <v>0</v>
      </c>
      <c r="AS125" s="97">
        <f t="shared" si="43"/>
        <v>0</v>
      </c>
      <c r="AT125" s="97">
        <f t="shared" si="43"/>
        <v>0</v>
      </c>
      <c r="AU125" s="97">
        <f t="shared" si="43"/>
        <v>0</v>
      </c>
      <c r="AV125" s="97">
        <f t="shared" si="43"/>
        <v>0</v>
      </c>
      <c r="AW125" s="97">
        <f t="shared" si="43"/>
        <v>0</v>
      </c>
      <c r="AX125" s="99">
        <f t="shared" si="39"/>
        <v>0</v>
      </c>
      <c r="AY125" s="99"/>
      <c r="AZ125" s="100">
        <f t="shared" si="35"/>
        <v>0</v>
      </c>
      <c r="BA125" s="97">
        <f>IF(NOT(snowball2),0,IF(R124&lt;=0,0,IF($C125&lt;=SUM($AZ125:AZ125),0,IF(AO125+$C125-SUM($AZ125:AZ125)&gt;R124+AC125,R124+AC125-AO125,$C125-SUM($AZ125:AZ125)))))</f>
        <v>0</v>
      </c>
      <c r="BB125" s="97">
        <f>IF(NOT(snowball2),0,IF(S124&lt;=0,0,IF($C125&lt;=SUM($AZ125:BA125),0,IF(AP125+$C125-SUM($AZ125:BA125)&gt;S124+AD125,S124+AD125-AP125,$C125-SUM($AZ125:BA125)))))</f>
        <v>0</v>
      </c>
      <c r="BC125" s="97">
        <f>IF(NOT(snowball2),0,IF(T124&lt;=0,0,IF($C125&lt;=SUM($AZ125:BB125),0,IF(AQ125+$C125-SUM($AZ125:BB125)&gt;T124+AE125,T124+AE125-AQ125,$C125-SUM($AZ125:BB125)))))</f>
        <v>0</v>
      </c>
      <c r="BD125" s="97">
        <f>IF(NOT(snowball2),0,IF(U124&lt;=0,0,IF($C125&lt;=SUM($AZ125:BC125),0,IF(AR125+$C125-SUM($AZ125:BC125)&gt;U124+AF125,U124+AF125-AR125,$C125-SUM($AZ125:BC125)))))</f>
        <v>0</v>
      </c>
      <c r="BE125" s="97">
        <f>IF(NOT(snowball2),0,IF(V124&lt;=0,0,IF($C125&lt;=SUM($AZ125:BD125),0,IF(AS125+$C125-SUM($AZ125:BD125)&gt;V124+AG125,V124+AG125-AS125,$C125-SUM($AZ125:BD125)))))</f>
        <v>0</v>
      </c>
      <c r="BF125" s="97">
        <f>IF(NOT(snowball2),0,IF(W124&lt;=0,0,IF($C125&lt;=SUM($AZ125:BE125),0,IF(AT125+$C125-SUM($AZ125:BE125)&gt;W124+AH125,W124+AH125-AT125,$C125-SUM($AZ125:BE125)))))</f>
        <v>0</v>
      </c>
      <c r="BG125" s="97">
        <f>IF(NOT(snowball2),0,IF(X124&lt;=0,0,IF($C125&lt;=SUM($AZ125:BF125),0,IF(AU125+$C125-SUM($AZ125:BF125)&gt;X124+AI125,X124+AI125-AU125,$C125-SUM($AZ125:BF125)))))</f>
        <v>0</v>
      </c>
      <c r="BH125" s="97">
        <f>IF(NOT(snowball2),0,IF(Y124&lt;=0,0,IF($C125&lt;=SUM($AZ125:BG125),0,IF(AV125+$C125-SUM($AZ125:BG125)&gt;Y124+AJ125,Y124+AJ125-AV125,$C125-SUM($AZ125:BG125)))))</f>
        <v>0</v>
      </c>
      <c r="BI125" s="97">
        <f>IF(NOT(snowball2),0,IF(Z124&lt;=0,0,IF($C125&lt;=SUM($AZ125:BH125),0,IF(AW125+$C125-SUM($AZ125:BH125)&gt;Z124+AK125,Z124+AK125-AW125,$C125-SUM($AZ125:BH125)))))</f>
        <v>0</v>
      </c>
    </row>
    <row r="126" spans="1:61" ht="11.1" customHeight="1" x14ac:dyDescent="0.2">
      <c r="A126" s="93" t="str">
        <f t="shared" si="40"/>
        <v/>
      </c>
      <c r="B126" s="94" t="e">
        <f t="shared" si="36"/>
        <v>#N/A</v>
      </c>
      <c r="C126" s="95" t="str">
        <f t="shared" si="33"/>
        <v/>
      </c>
      <c r="D126" s="96"/>
      <c r="E126" s="97">
        <f t="shared" si="46"/>
        <v>0</v>
      </c>
      <c r="F126" s="97">
        <f t="shared" si="46"/>
        <v>0</v>
      </c>
      <c r="G126" s="97">
        <f t="shared" si="46"/>
        <v>0</v>
      </c>
      <c r="H126" s="97">
        <f t="shared" si="46"/>
        <v>0</v>
      </c>
      <c r="I126" s="97">
        <f t="shared" si="46"/>
        <v>0</v>
      </c>
      <c r="J126" s="97">
        <f t="shared" si="46"/>
        <v>0</v>
      </c>
      <c r="K126" s="97">
        <f t="shared" si="46"/>
        <v>0</v>
      </c>
      <c r="L126" s="97">
        <f t="shared" si="46"/>
        <v>0</v>
      </c>
      <c r="M126" s="97">
        <f t="shared" si="46"/>
        <v>0</v>
      </c>
      <c r="N126" s="97">
        <f t="shared" si="46"/>
        <v>0</v>
      </c>
      <c r="O126" s="98"/>
      <c r="P126" s="97">
        <f t="shared" si="37"/>
        <v>0</v>
      </c>
      <c r="Q126" s="97">
        <f t="shared" si="47"/>
        <v>0</v>
      </c>
      <c r="R126" s="97">
        <f t="shared" si="47"/>
        <v>0</v>
      </c>
      <c r="S126" s="97">
        <f t="shared" si="47"/>
        <v>0</v>
      </c>
      <c r="T126" s="97">
        <f t="shared" si="47"/>
        <v>0</v>
      </c>
      <c r="U126" s="97">
        <f t="shared" si="47"/>
        <v>0</v>
      </c>
      <c r="V126" s="97">
        <f t="shared" si="47"/>
        <v>0</v>
      </c>
      <c r="W126" s="97">
        <f t="shared" si="47"/>
        <v>0</v>
      </c>
      <c r="X126" s="97">
        <f t="shared" si="47"/>
        <v>0</v>
      </c>
      <c r="Y126" s="97">
        <f t="shared" si="47"/>
        <v>0</v>
      </c>
      <c r="Z126" s="97">
        <f t="shared" si="47"/>
        <v>0</v>
      </c>
      <c r="AA126" s="101"/>
      <c r="AB126" s="97">
        <f t="shared" si="49"/>
        <v>0</v>
      </c>
      <c r="AC126" s="97">
        <f t="shared" si="49"/>
        <v>0</v>
      </c>
      <c r="AD126" s="97">
        <f t="shared" si="49"/>
        <v>0</v>
      </c>
      <c r="AE126" s="97">
        <f t="shared" si="49"/>
        <v>0</v>
      </c>
      <c r="AF126" s="97">
        <f t="shared" si="49"/>
        <v>0</v>
      </c>
      <c r="AG126" s="97">
        <f t="shared" si="48"/>
        <v>0</v>
      </c>
      <c r="AH126" s="97">
        <f t="shared" si="48"/>
        <v>0</v>
      </c>
      <c r="AI126" s="97">
        <f t="shared" si="48"/>
        <v>0</v>
      </c>
      <c r="AJ126" s="97">
        <f t="shared" si="48"/>
        <v>0</v>
      </c>
      <c r="AK126" s="97">
        <f t="shared" si="48"/>
        <v>0</v>
      </c>
      <c r="AL126" s="99">
        <f t="shared" si="38"/>
        <v>0</v>
      </c>
      <c r="AM126" s="102"/>
      <c r="AN126" s="97">
        <f t="shared" si="44"/>
        <v>0</v>
      </c>
      <c r="AO126" s="97">
        <f t="shared" si="44"/>
        <v>0</v>
      </c>
      <c r="AP126" s="97">
        <f t="shared" si="44"/>
        <v>0</v>
      </c>
      <c r="AQ126" s="97">
        <f t="shared" si="44"/>
        <v>0</v>
      </c>
      <c r="AR126" s="97">
        <f t="shared" si="44"/>
        <v>0</v>
      </c>
      <c r="AS126" s="97">
        <f t="shared" si="43"/>
        <v>0</v>
      </c>
      <c r="AT126" s="97">
        <f t="shared" si="43"/>
        <v>0</v>
      </c>
      <c r="AU126" s="97">
        <f t="shared" si="43"/>
        <v>0</v>
      </c>
      <c r="AV126" s="97">
        <f t="shared" si="43"/>
        <v>0</v>
      </c>
      <c r="AW126" s="97">
        <f t="shared" si="43"/>
        <v>0</v>
      </c>
      <c r="AX126" s="99">
        <f t="shared" si="39"/>
        <v>0</v>
      </c>
      <c r="AY126" s="99"/>
      <c r="AZ126" s="100">
        <f t="shared" si="35"/>
        <v>0</v>
      </c>
      <c r="BA126" s="97">
        <f>IF(NOT(snowball2),0,IF(R125&lt;=0,0,IF($C126&lt;=SUM($AZ126:AZ126),0,IF(AO126+$C126-SUM($AZ126:AZ126)&gt;R125+AC126,R125+AC126-AO126,$C126-SUM($AZ126:AZ126)))))</f>
        <v>0</v>
      </c>
      <c r="BB126" s="97">
        <f>IF(NOT(snowball2),0,IF(S125&lt;=0,0,IF($C126&lt;=SUM($AZ126:BA126),0,IF(AP126+$C126-SUM($AZ126:BA126)&gt;S125+AD126,S125+AD126-AP126,$C126-SUM($AZ126:BA126)))))</f>
        <v>0</v>
      </c>
      <c r="BC126" s="97">
        <f>IF(NOT(snowball2),0,IF(T125&lt;=0,0,IF($C126&lt;=SUM($AZ126:BB126),0,IF(AQ126+$C126-SUM($AZ126:BB126)&gt;T125+AE126,T125+AE126-AQ126,$C126-SUM($AZ126:BB126)))))</f>
        <v>0</v>
      </c>
      <c r="BD126" s="97">
        <f>IF(NOT(snowball2),0,IF(U125&lt;=0,0,IF($C126&lt;=SUM($AZ126:BC126),0,IF(AR126+$C126-SUM($AZ126:BC126)&gt;U125+AF126,U125+AF126-AR126,$C126-SUM($AZ126:BC126)))))</f>
        <v>0</v>
      </c>
      <c r="BE126" s="97">
        <f>IF(NOT(snowball2),0,IF(V125&lt;=0,0,IF($C126&lt;=SUM($AZ126:BD126),0,IF(AS126+$C126-SUM($AZ126:BD126)&gt;V125+AG126,V125+AG126-AS126,$C126-SUM($AZ126:BD126)))))</f>
        <v>0</v>
      </c>
      <c r="BF126" s="97">
        <f>IF(NOT(snowball2),0,IF(W125&lt;=0,0,IF($C126&lt;=SUM($AZ126:BE126),0,IF(AT126+$C126-SUM($AZ126:BE126)&gt;W125+AH126,W125+AH126-AT126,$C126-SUM($AZ126:BE126)))))</f>
        <v>0</v>
      </c>
      <c r="BG126" s="97">
        <f>IF(NOT(snowball2),0,IF(X125&lt;=0,0,IF($C126&lt;=SUM($AZ126:BF126),0,IF(AU126+$C126-SUM($AZ126:BF126)&gt;X125+AI126,X125+AI126-AU126,$C126-SUM($AZ126:BF126)))))</f>
        <v>0</v>
      </c>
      <c r="BH126" s="97">
        <f>IF(NOT(snowball2),0,IF(Y125&lt;=0,0,IF($C126&lt;=SUM($AZ126:BG126),0,IF(AV126+$C126-SUM($AZ126:BG126)&gt;Y125+AJ126,Y125+AJ126-AV126,$C126-SUM($AZ126:BG126)))))</f>
        <v>0</v>
      </c>
      <c r="BI126" s="97">
        <f>IF(NOT(snowball2),0,IF(Z125&lt;=0,0,IF($C126&lt;=SUM($AZ126:BH126),0,IF(AW126+$C126-SUM($AZ126:BH126)&gt;Z125+AK126,Z125+AK126-AW126,$C126-SUM($AZ126:BH126)))))</f>
        <v>0</v>
      </c>
    </row>
    <row r="127" spans="1:61" ht="11.1" customHeight="1" x14ac:dyDescent="0.2">
      <c r="A127" s="93" t="str">
        <f t="shared" si="40"/>
        <v/>
      </c>
      <c r="B127" s="94" t="e">
        <f t="shared" si="36"/>
        <v>#N/A</v>
      </c>
      <c r="C127" s="95" t="str">
        <f t="shared" si="33"/>
        <v/>
      </c>
      <c r="D127" s="96"/>
      <c r="E127" s="97">
        <f t="shared" si="46"/>
        <v>0</v>
      </c>
      <c r="F127" s="97">
        <f t="shared" si="46"/>
        <v>0</v>
      </c>
      <c r="G127" s="97">
        <f t="shared" si="46"/>
        <v>0</v>
      </c>
      <c r="H127" s="97">
        <f t="shared" si="46"/>
        <v>0</v>
      </c>
      <c r="I127" s="97">
        <f t="shared" si="46"/>
        <v>0</v>
      </c>
      <c r="J127" s="97">
        <f t="shared" si="46"/>
        <v>0</v>
      </c>
      <c r="K127" s="97">
        <f t="shared" si="46"/>
        <v>0</v>
      </c>
      <c r="L127" s="97">
        <f t="shared" si="46"/>
        <v>0</v>
      </c>
      <c r="M127" s="97">
        <f t="shared" si="46"/>
        <v>0</v>
      </c>
      <c r="N127" s="97">
        <f t="shared" si="46"/>
        <v>0</v>
      </c>
      <c r="O127" s="98"/>
      <c r="P127" s="97">
        <f t="shared" si="37"/>
        <v>0</v>
      </c>
      <c r="Q127" s="97">
        <f t="shared" si="47"/>
        <v>0</v>
      </c>
      <c r="R127" s="97">
        <f t="shared" si="47"/>
        <v>0</v>
      </c>
      <c r="S127" s="97">
        <f t="shared" si="47"/>
        <v>0</v>
      </c>
      <c r="T127" s="97">
        <f t="shared" si="47"/>
        <v>0</v>
      </c>
      <c r="U127" s="97">
        <f t="shared" si="47"/>
        <v>0</v>
      </c>
      <c r="V127" s="97">
        <f t="shared" si="47"/>
        <v>0</v>
      </c>
      <c r="W127" s="97">
        <f t="shared" si="47"/>
        <v>0</v>
      </c>
      <c r="X127" s="97">
        <f t="shared" si="47"/>
        <v>0</v>
      </c>
      <c r="Y127" s="97">
        <f t="shared" si="47"/>
        <v>0</v>
      </c>
      <c r="Z127" s="97">
        <f t="shared" si="47"/>
        <v>0</v>
      </c>
      <c r="AA127" s="101"/>
      <c r="AB127" s="97">
        <f t="shared" si="49"/>
        <v>0</v>
      </c>
      <c r="AC127" s="97">
        <f t="shared" si="49"/>
        <v>0</v>
      </c>
      <c r="AD127" s="97">
        <f t="shared" si="49"/>
        <v>0</v>
      </c>
      <c r="AE127" s="97">
        <f t="shared" si="49"/>
        <v>0</v>
      </c>
      <c r="AF127" s="97">
        <f t="shared" si="49"/>
        <v>0</v>
      </c>
      <c r="AG127" s="97">
        <f t="shared" si="48"/>
        <v>0</v>
      </c>
      <c r="AH127" s="97">
        <f t="shared" si="48"/>
        <v>0</v>
      </c>
      <c r="AI127" s="97">
        <f t="shared" si="48"/>
        <v>0</v>
      </c>
      <c r="AJ127" s="97">
        <f t="shared" si="48"/>
        <v>0</v>
      </c>
      <c r="AK127" s="97">
        <f t="shared" si="48"/>
        <v>0</v>
      </c>
      <c r="AL127" s="99">
        <f t="shared" si="38"/>
        <v>0</v>
      </c>
      <c r="AM127" s="102"/>
      <c r="AN127" s="97">
        <f t="shared" si="44"/>
        <v>0</v>
      </c>
      <c r="AO127" s="97">
        <f t="shared" si="44"/>
        <v>0</v>
      </c>
      <c r="AP127" s="97">
        <f t="shared" si="44"/>
        <v>0</v>
      </c>
      <c r="AQ127" s="97">
        <f t="shared" si="44"/>
        <v>0</v>
      </c>
      <c r="AR127" s="97">
        <f t="shared" si="44"/>
        <v>0</v>
      </c>
      <c r="AS127" s="97">
        <f t="shared" si="43"/>
        <v>0</v>
      </c>
      <c r="AT127" s="97">
        <f t="shared" si="43"/>
        <v>0</v>
      </c>
      <c r="AU127" s="97">
        <f t="shared" si="43"/>
        <v>0</v>
      </c>
      <c r="AV127" s="97">
        <f t="shared" si="43"/>
        <v>0</v>
      </c>
      <c r="AW127" s="97">
        <f t="shared" si="43"/>
        <v>0</v>
      </c>
      <c r="AX127" s="99">
        <f t="shared" si="39"/>
        <v>0</v>
      </c>
      <c r="AY127" s="99"/>
      <c r="AZ127" s="100">
        <f t="shared" si="35"/>
        <v>0</v>
      </c>
      <c r="BA127" s="97">
        <f>IF(NOT(snowball2),0,IF(R126&lt;=0,0,IF($C127&lt;=SUM($AZ127:AZ127),0,IF(AO127+$C127-SUM($AZ127:AZ127)&gt;R126+AC127,R126+AC127-AO127,$C127-SUM($AZ127:AZ127)))))</f>
        <v>0</v>
      </c>
      <c r="BB127" s="97">
        <f>IF(NOT(snowball2),0,IF(S126&lt;=0,0,IF($C127&lt;=SUM($AZ127:BA127),0,IF(AP127+$C127-SUM($AZ127:BA127)&gt;S126+AD127,S126+AD127-AP127,$C127-SUM($AZ127:BA127)))))</f>
        <v>0</v>
      </c>
      <c r="BC127" s="97">
        <f>IF(NOT(snowball2),0,IF(T126&lt;=0,0,IF($C127&lt;=SUM($AZ127:BB127),0,IF(AQ127+$C127-SUM($AZ127:BB127)&gt;T126+AE127,T126+AE127-AQ127,$C127-SUM($AZ127:BB127)))))</f>
        <v>0</v>
      </c>
      <c r="BD127" s="97">
        <f>IF(NOT(snowball2),0,IF(U126&lt;=0,0,IF($C127&lt;=SUM($AZ127:BC127),0,IF(AR127+$C127-SUM($AZ127:BC127)&gt;U126+AF127,U126+AF127-AR127,$C127-SUM($AZ127:BC127)))))</f>
        <v>0</v>
      </c>
      <c r="BE127" s="97">
        <f>IF(NOT(snowball2),0,IF(V126&lt;=0,0,IF($C127&lt;=SUM($AZ127:BD127),0,IF(AS127+$C127-SUM($AZ127:BD127)&gt;V126+AG127,V126+AG127-AS127,$C127-SUM($AZ127:BD127)))))</f>
        <v>0</v>
      </c>
      <c r="BF127" s="97">
        <f>IF(NOT(snowball2),0,IF(W126&lt;=0,0,IF($C127&lt;=SUM($AZ127:BE127),0,IF(AT127+$C127-SUM($AZ127:BE127)&gt;W126+AH127,W126+AH127-AT127,$C127-SUM($AZ127:BE127)))))</f>
        <v>0</v>
      </c>
      <c r="BG127" s="97">
        <f>IF(NOT(snowball2),0,IF(X126&lt;=0,0,IF($C127&lt;=SUM($AZ127:BF127),0,IF(AU127+$C127-SUM($AZ127:BF127)&gt;X126+AI127,X126+AI127-AU127,$C127-SUM($AZ127:BF127)))))</f>
        <v>0</v>
      </c>
      <c r="BH127" s="97">
        <f>IF(NOT(snowball2),0,IF(Y126&lt;=0,0,IF($C127&lt;=SUM($AZ127:BG127),0,IF(AV127+$C127-SUM($AZ127:BG127)&gt;Y126+AJ127,Y126+AJ127-AV127,$C127-SUM($AZ127:BG127)))))</f>
        <v>0</v>
      </c>
      <c r="BI127" s="97">
        <f>IF(NOT(snowball2),0,IF(Z126&lt;=0,0,IF($C127&lt;=SUM($AZ127:BH127),0,IF(AW127+$C127-SUM($AZ127:BH127)&gt;Z126+AK127,Z126+AK127-AW127,$C127-SUM($AZ127:BH127)))))</f>
        <v>0</v>
      </c>
    </row>
    <row r="128" spans="1:61" ht="11.1" customHeight="1" x14ac:dyDescent="0.2">
      <c r="A128" s="93" t="str">
        <f t="shared" si="40"/>
        <v/>
      </c>
      <c r="B128" s="94" t="e">
        <f t="shared" si="36"/>
        <v>#N/A</v>
      </c>
      <c r="C128" s="95" t="str">
        <f t="shared" si="33"/>
        <v/>
      </c>
      <c r="D128" s="96"/>
      <c r="E128" s="97">
        <f t="shared" si="46"/>
        <v>0</v>
      </c>
      <c r="F128" s="97">
        <f t="shared" si="46"/>
        <v>0</v>
      </c>
      <c r="G128" s="97">
        <f t="shared" si="46"/>
        <v>0</v>
      </c>
      <c r="H128" s="97">
        <f t="shared" si="46"/>
        <v>0</v>
      </c>
      <c r="I128" s="97">
        <f t="shared" si="46"/>
        <v>0</v>
      </c>
      <c r="J128" s="97">
        <f t="shared" si="46"/>
        <v>0</v>
      </c>
      <c r="K128" s="97">
        <f t="shared" si="46"/>
        <v>0</v>
      </c>
      <c r="L128" s="97">
        <f t="shared" si="46"/>
        <v>0</v>
      </c>
      <c r="M128" s="97">
        <f t="shared" si="46"/>
        <v>0</v>
      </c>
      <c r="N128" s="97">
        <f t="shared" si="46"/>
        <v>0</v>
      </c>
      <c r="O128" s="98"/>
      <c r="P128" s="97">
        <f t="shared" si="37"/>
        <v>0</v>
      </c>
      <c r="Q128" s="97">
        <f t="shared" si="47"/>
        <v>0</v>
      </c>
      <c r="R128" s="97">
        <f t="shared" si="47"/>
        <v>0</v>
      </c>
      <c r="S128" s="97">
        <f t="shared" si="47"/>
        <v>0</v>
      </c>
      <c r="T128" s="97">
        <f t="shared" si="47"/>
        <v>0</v>
      </c>
      <c r="U128" s="97">
        <f t="shared" si="47"/>
        <v>0</v>
      </c>
      <c r="V128" s="97">
        <f t="shared" si="47"/>
        <v>0</v>
      </c>
      <c r="W128" s="97">
        <f t="shared" si="47"/>
        <v>0</v>
      </c>
      <c r="X128" s="97">
        <f t="shared" si="47"/>
        <v>0</v>
      </c>
      <c r="Y128" s="97">
        <f t="shared" si="47"/>
        <v>0</v>
      </c>
      <c r="Z128" s="97">
        <f t="shared" si="47"/>
        <v>0</v>
      </c>
      <c r="AA128" s="101"/>
      <c r="AB128" s="97">
        <f t="shared" si="49"/>
        <v>0</v>
      </c>
      <c r="AC128" s="97">
        <f t="shared" si="49"/>
        <v>0</v>
      </c>
      <c r="AD128" s="97">
        <f t="shared" si="49"/>
        <v>0</v>
      </c>
      <c r="AE128" s="97">
        <f t="shared" si="49"/>
        <v>0</v>
      </c>
      <c r="AF128" s="97">
        <f t="shared" si="49"/>
        <v>0</v>
      </c>
      <c r="AG128" s="97">
        <f t="shared" si="48"/>
        <v>0</v>
      </c>
      <c r="AH128" s="97">
        <f t="shared" si="48"/>
        <v>0</v>
      </c>
      <c r="AI128" s="97">
        <f t="shared" si="48"/>
        <v>0</v>
      </c>
      <c r="AJ128" s="97">
        <f t="shared" si="48"/>
        <v>0</v>
      </c>
      <c r="AK128" s="97">
        <f t="shared" si="48"/>
        <v>0</v>
      </c>
      <c r="AL128" s="99">
        <f t="shared" si="38"/>
        <v>0</v>
      </c>
      <c r="AM128" s="102"/>
      <c r="AN128" s="97">
        <f t="shared" si="44"/>
        <v>0</v>
      </c>
      <c r="AO128" s="97">
        <f t="shared" si="44"/>
        <v>0</v>
      </c>
      <c r="AP128" s="97">
        <f t="shared" si="44"/>
        <v>0</v>
      </c>
      <c r="AQ128" s="97">
        <f t="shared" si="44"/>
        <v>0</v>
      </c>
      <c r="AR128" s="97">
        <f t="shared" si="44"/>
        <v>0</v>
      </c>
      <c r="AS128" s="97">
        <f t="shared" si="43"/>
        <v>0</v>
      </c>
      <c r="AT128" s="97">
        <f t="shared" si="43"/>
        <v>0</v>
      </c>
      <c r="AU128" s="97">
        <f t="shared" si="43"/>
        <v>0</v>
      </c>
      <c r="AV128" s="97">
        <f t="shared" si="43"/>
        <v>0</v>
      </c>
      <c r="AW128" s="97">
        <f t="shared" si="43"/>
        <v>0</v>
      </c>
      <c r="AX128" s="99">
        <f t="shared" si="39"/>
        <v>0</v>
      </c>
      <c r="AY128" s="99"/>
      <c r="AZ128" s="100">
        <f t="shared" si="35"/>
        <v>0</v>
      </c>
      <c r="BA128" s="97">
        <f>IF(NOT(snowball2),0,IF(R127&lt;=0,0,IF($C128&lt;=SUM($AZ128:AZ128),0,IF(AO128+$C128-SUM($AZ128:AZ128)&gt;R127+AC128,R127+AC128-AO128,$C128-SUM($AZ128:AZ128)))))</f>
        <v>0</v>
      </c>
      <c r="BB128" s="97">
        <f>IF(NOT(snowball2),0,IF(S127&lt;=0,0,IF($C128&lt;=SUM($AZ128:BA128),0,IF(AP128+$C128-SUM($AZ128:BA128)&gt;S127+AD128,S127+AD128-AP128,$C128-SUM($AZ128:BA128)))))</f>
        <v>0</v>
      </c>
      <c r="BC128" s="97">
        <f>IF(NOT(snowball2),0,IF(T127&lt;=0,0,IF($C128&lt;=SUM($AZ128:BB128),0,IF(AQ128+$C128-SUM($AZ128:BB128)&gt;T127+AE128,T127+AE128-AQ128,$C128-SUM($AZ128:BB128)))))</f>
        <v>0</v>
      </c>
      <c r="BD128" s="97">
        <f>IF(NOT(snowball2),0,IF(U127&lt;=0,0,IF($C128&lt;=SUM($AZ128:BC128),0,IF(AR128+$C128-SUM($AZ128:BC128)&gt;U127+AF128,U127+AF128-AR128,$C128-SUM($AZ128:BC128)))))</f>
        <v>0</v>
      </c>
      <c r="BE128" s="97">
        <f>IF(NOT(snowball2),0,IF(V127&lt;=0,0,IF($C128&lt;=SUM($AZ128:BD128),0,IF(AS128+$C128-SUM($AZ128:BD128)&gt;V127+AG128,V127+AG128-AS128,$C128-SUM($AZ128:BD128)))))</f>
        <v>0</v>
      </c>
      <c r="BF128" s="97">
        <f>IF(NOT(snowball2),0,IF(W127&lt;=0,0,IF($C128&lt;=SUM($AZ128:BE128),0,IF(AT128+$C128-SUM($AZ128:BE128)&gt;W127+AH128,W127+AH128-AT128,$C128-SUM($AZ128:BE128)))))</f>
        <v>0</v>
      </c>
      <c r="BG128" s="97">
        <f>IF(NOT(snowball2),0,IF(X127&lt;=0,0,IF($C128&lt;=SUM($AZ128:BF128),0,IF(AU128+$C128-SUM($AZ128:BF128)&gt;X127+AI128,X127+AI128-AU128,$C128-SUM($AZ128:BF128)))))</f>
        <v>0</v>
      </c>
      <c r="BH128" s="97">
        <f>IF(NOT(snowball2),0,IF(Y127&lt;=0,0,IF($C128&lt;=SUM($AZ128:BG128),0,IF(AV128+$C128-SUM($AZ128:BG128)&gt;Y127+AJ128,Y127+AJ128-AV128,$C128-SUM($AZ128:BG128)))))</f>
        <v>0</v>
      </c>
      <c r="BI128" s="97">
        <f>IF(NOT(snowball2),0,IF(Z127&lt;=0,0,IF($C128&lt;=SUM($AZ128:BH128),0,IF(AW128+$C128-SUM($AZ128:BH128)&gt;Z127+AK128,Z127+AK128-AW128,$C128-SUM($AZ128:BH128)))))</f>
        <v>0</v>
      </c>
    </row>
    <row r="129" spans="1:61" ht="11.1" customHeight="1" x14ac:dyDescent="0.2">
      <c r="A129" s="93" t="str">
        <f t="shared" si="40"/>
        <v/>
      </c>
      <c r="B129" s="94" t="e">
        <f t="shared" si="36"/>
        <v>#N/A</v>
      </c>
      <c r="C129" s="95" t="str">
        <f t="shared" si="33"/>
        <v/>
      </c>
      <c r="D129" s="96"/>
      <c r="E129" s="97">
        <f t="shared" si="46"/>
        <v>0</v>
      </c>
      <c r="F129" s="97">
        <f t="shared" si="46"/>
        <v>0</v>
      </c>
      <c r="G129" s="97">
        <f t="shared" si="46"/>
        <v>0</v>
      </c>
      <c r="H129" s="97">
        <f t="shared" si="46"/>
        <v>0</v>
      </c>
      <c r="I129" s="97">
        <f t="shared" si="46"/>
        <v>0</v>
      </c>
      <c r="J129" s="97">
        <f t="shared" si="46"/>
        <v>0</v>
      </c>
      <c r="K129" s="97">
        <f t="shared" si="46"/>
        <v>0</v>
      </c>
      <c r="L129" s="97">
        <f t="shared" si="46"/>
        <v>0</v>
      </c>
      <c r="M129" s="97">
        <f t="shared" si="46"/>
        <v>0</v>
      </c>
      <c r="N129" s="97">
        <f t="shared" si="46"/>
        <v>0</v>
      </c>
      <c r="O129" s="98"/>
      <c r="P129" s="97">
        <f t="shared" si="37"/>
        <v>0</v>
      </c>
      <c r="Q129" s="97">
        <f t="shared" si="47"/>
        <v>0</v>
      </c>
      <c r="R129" s="97">
        <f t="shared" si="47"/>
        <v>0</v>
      </c>
      <c r="S129" s="97">
        <f t="shared" si="47"/>
        <v>0</v>
      </c>
      <c r="T129" s="97">
        <f t="shared" si="47"/>
        <v>0</v>
      </c>
      <c r="U129" s="97">
        <f t="shared" si="47"/>
        <v>0</v>
      </c>
      <c r="V129" s="97">
        <f t="shared" si="47"/>
        <v>0</v>
      </c>
      <c r="W129" s="97">
        <f t="shared" si="47"/>
        <v>0</v>
      </c>
      <c r="X129" s="97">
        <f t="shared" si="47"/>
        <v>0</v>
      </c>
      <c r="Y129" s="97">
        <f t="shared" si="47"/>
        <v>0</v>
      </c>
      <c r="Z129" s="97">
        <f t="shared" si="47"/>
        <v>0</v>
      </c>
      <c r="AA129" s="101"/>
      <c r="AB129" s="97">
        <f t="shared" si="49"/>
        <v>0</v>
      </c>
      <c r="AC129" s="97">
        <f t="shared" si="49"/>
        <v>0</v>
      </c>
      <c r="AD129" s="97">
        <f t="shared" si="49"/>
        <v>0</v>
      </c>
      <c r="AE129" s="97">
        <f t="shared" si="49"/>
        <v>0</v>
      </c>
      <c r="AF129" s="97">
        <f t="shared" si="49"/>
        <v>0</v>
      </c>
      <c r="AG129" s="97">
        <f t="shared" si="48"/>
        <v>0</v>
      </c>
      <c r="AH129" s="97">
        <f t="shared" si="48"/>
        <v>0</v>
      </c>
      <c r="AI129" s="97">
        <f t="shared" si="48"/>
        <v>0</v>
      </c>
      <c r="AJ129" s="97">
        <f t="shared" si="48"/>
        <v>0</v>
      </c>
      <c r="AK129" s="97">
        <f t="shared" si="48"/>
        <v>0</v>
      </c>
      <c r="AL129" s="99">
        <f t="shared" si="38"/>
        <v>0</v>
      </c>
      <c r="AM129" s="102"/>
      <c r="AN129" s="97">
        <f t="shared" si="44"/>
        <v>0</v>
      </c>
      <c r="AO129" s="97">
        <f t="shared" si="44"/>
        <v>0</v>
      </c>
      <c r="AP129" s="97">
        <f t="shared" si="44"/>
        <v>0</v>
      </c>
      <c r="AQ129" s="97">
        <f t="shared" si="44"/>
        <v>0</v>
      </c>
      <c r="AR129" s="97">
        <f t="shared" si="44"/>
        <v>0</v>
      </c>
      <c r="AS129" s="97">
        <f t="shared" si="43"/>
        <v>0</v>
      </c>
      <c r="AT129" s="97">
        <f t="shared" si="43"/>
        <v>0</v>
      </c>
      <c r="AU129" s="97">
        <f t="shared" si="43"/>
        <v>0</v>
      </c>
      <c r="AV129" s="97">
        <f t="shared" si="43"/>
        <v>0</v>
      </c>
      <c r="AW129" s="97">
        <f t="shared" si="43"/>
        <v>0</v>
      </c>
      <c r="AX129" s="99">
        <f t="shared" si="39"/>
        <v>0</v>
      </c>
      <c r="AY129" s="99"/>
      <c r="AZ129" s="100">
        <f t="shared" si="35"/>
        <v>0</v>
      </c>
      <c r="BA129" s="97">
        <f>IF(NOT(snowball2),0,IF(R128&lt;=0,0,IF($C129&lt;=SUM($AZ129:AZ129),0,IF(AO129+$C129-SUM($AZ129:AZ129)&gt;R128+AC129,R128+AC129-AO129,$C129-SUM($AZ129:AZ129)))))</f>
        <v>0</v>
      </c>
      <c r="BB129" s="97">
        <f>IF(NOT(snowball2),0,IF(S128&lt;=0,0,IF($C129&lt;=SUM($AZ129:BA129),0,IF(AP129+$C129-SUM($AZ129:BA129)&gt;S128+AD129,S128+AD129-AP129,$C129-SUM($AZ129:BA129)))))</f>
        <v>0</v>
      </c>
      <c r="BC129" s="97">
        <f>IF(NOT(snowball2),0,IF(T128&lt;=0,0,IF($C129&lt;=SUM($AZ129:BB129),0,IF(AQ129+$C129-SUM($AZ129:BB129)&gt;T128+AE129,T128+AE129-AQ129,$C129-SUM($AZ129:BB129)))))</f>
        <v>0</v>
      </c>
      <c r="BD129" s="97">
        <f>IF(NOT(snowball2),0,IF(U128&lt;=0,0,IF($C129&lt;=SUM($AZ129:BC129),0,IF(AR129+$C129-SUM($AZ129:BC129)&gt;U128+AF129,U128+AF129-AR129,$C129-SUM($AZ129:BC129)))))</f>
        <v>0</v>
      </c>
      <c r="BE129" s="97">
        <f>IF(NOT(snowball2),0,IF(V128&lt;=0,0,IF($C129&lt;=SUM($AZ129:BD129),0,IF(AS129+$C129-SUM($AZ129:BD129)&gt;V128+AG129,V128+AG129-AS129,$C129-SUM($AZ129:BD129)))))</f>
        <v>0</v>
      </c>
      <c r="BF129" s="97">
        <f>IF(NOT(snowball2),0,IF(W128&lt;=0,0,IF($C129&lt;=SUM($AZ129:BE129),0,IF(AT129+$C129-SUM($AZ129:BE129)&gt;W128+AH129,W128+AH129-AT129,$C129-SUM($AZ129:BE129)))))</f>
        <v>0</v>
      </c>
      <c r="BG129" s="97">
        <f>IF(NOT(snowball2),0,IF(X128&lt;=0,0,IF($C129&lt;=SUM($AZ129:BF129),0,IF(AU129+$C129-SUM($AZ129:BF129)&gt;X128+AI129,X128+AI129-AU129,$C129-SUM($AZ129:BF129)))))</f>
        <v>0</v>
      </c>
      <c r="BH129" s="97">
        <f>IF(NOT(snowball2),0,IF(Y128&lt;=0,0,IF($C129&lt;=SUM($AZ129:BG129),0,IF(AV129+$C129-SUM($AZ129:BG129)&gt;Y128+AJ129,Y128+AJ129-AV129,$C129-SUM($AZ129:BG129)))))</f>
        <v>0</v>
      </c>
      <c r="BI129" s="97">
        <f>IF(NOT(snowball2),0,IF(Z128&lt;=0,0,IF($C129&lt;=SUM($AZ129:BH129),0,IF(AW129+$C129-SUM($AZ129:BH129)&gt;Z128+AK129,Z128+AK129-AW129,$C129-SUM($AZ129:BH129)))))</f>
        <v>0</v>
      </c>
    </row>
    <row r="130" spans="1:61" ht="11.1" customHeight="1" x14ac:dyDescent="0.2">
      <c r="A130" s="93" t="str">
        <f t="shared" si="40"/>
        <v/>
      </c>
      <c r="B130" s="94" t="e">
        <f t="shared" si="36"/>
        <v>#N/A</v>
      </c>
      <c r="C130" s="95" t="str">
        <f t="shared" si="33"/>
        <v/>
      </c>
      <c r="D130" s="96"/>
      <c r="E130" s="97">
        <f t="shared" si="46"/>
        <v>0</v>
      </c>
      <c r="F130" s="97">
        <f t="shared" si="46"/>
        <v>0</v>
      </c>
      <c r="G130" s="97">
        <f t="shared" si="46"/>
        <v>0</v>
      </c>
      <c r="H130" s="97">
        <f t="shared" si="46"/>
        <v>0</v>
      </c>
      <c r="I130" s="97">
        <f t="shared" si="46"/>
        <v>0</v>
      </c>
      <c r="J130" s="97">
        <f t="shared" si="46"/>
        <v>0</v>
      </c>
      <c r="K130" s="97">
        <f t="shared" si="46"/>
        <v>0</v>
      </c>
      <c r="L130" s="97">
        <f t="shared" si="46"/>
        <v>0</v>
      </c>
      <c r="M130" s="97">
        <f t="shared" si="46"/>
        <v>0</v>
      </c>
      <c r="N130" s="97">
        <f t="shared" si="46"/>
        <v>0</v>
      </c>
      <c r="O130" s="98"/>
      <c r="P130" s="97">
        <f t="shared" si="37"/>
        <v>0</v>
      </c>
      <c r="Q130" s="97">
        <f t="shared" si="47"/>
        <v>0</v>
      </c>
      <c r="R130" s="97">
        <f t="shared" si="47"/>
        <v>0</v>
      </c>
      <c r="S130" s="97">
        <f t="shared" si="47"/>
        <v>0</v>
      </c>
      <c r="T130" s="97">
        <f t="shared" si="47"/>
        <v>0</v>
      </c>
      <c r="U130" s="97">
        <f t="shared" si="47"/>
        <v>0</v>
      </c>
      <c r="V130" s="97">
        <f t="shared" si="47"/>
        <v>0</v>
      </c>
      <c r="W130" s="97">
        <f t="shared" si="47"/>
        <v>0</v>
      </c>
      <c r="X130" s="97">
        <f t="shared" si="47"/>
        <v>0</v>
      </c>
      <c r="Y130" s="97">
        <f t="shared" si="47"/>
        <v>0</v>
      </c>
      <c r="Z130" s="97">
        <f t="shared" si="47"/>
        <v>0</v>
      </c>
      <c r="AA130" s="101"/>
      <c r="AB130" s="97">
        <f t="shared" si="49"/>
        <v>0</v>
      </c>
      <c r="AC130" s="97">
        <f t="shared" si="49"/>
        <v>0</v>
      </c>
      <c r="AD130" s="97">
        <f t="shared" si="49"/>
        <v>0</v>
      </c>
      <c r="AE130" s="97">
        <f t="shared" si="49"/>
        <v>0</v>
      </c>
      <c r="AF130" s="97">
        <f t="shared" si="49"/>
        <v>0</v>
      </c>
      <c r="AG130" s="97">
        <f t="shared" si="48"/>
        <v>0</v>
      </c>
      <c r="AH130" s="97">
        <f t="shared" si="48"/>
        <v>0</v>
      </c>
      <c r="AI130" s="97">
        <f t="shared" si="48"/>
        <v>0</v>
      </c>
      <c r="AJ130" s="97">
        <f t="shared" si="48"/>
        <v>0</v>
      </c>
      <c r="AK130" s="97">
        <f t="shared" si="48"/>
        <v>0</v>
      </c>
      <c r="AL130" s="99">
        <f t="shared" si="38"/>
        <v>0</v>
      </c>
      <c r="AM130" s="102"/>
      <c r="AN130" s="97">
        <f t="shared" si="44"/>
        <v>0</v>
      </c>
      <c r="AO130" s="97">
        <f t="shared" si="44"/>
        <v>0</v>
      </c>
      <c r="AP130" s="97">
        <f t="shared" si="44"/>
        <v>0</v>
      </c>
      <c r="AQ130" s="97">
        <f t="shared" si="44"/>
        <v>0</v>
      </c>
      <c r="AR130" s="97">
        <f t="shared" si="44"/>
        <v>0</v>
      </c>
      <c r="AS130" s="97">
        <f t="shared" si="43"/>
        <v>0</v>
      </c>
      <c r="AT130" s="97">
        <f t="shared" si="43"/>
        <v>0</v>
      </c>
      <c r="AU130" s="97">
        <f t="shared" si="43"/>
        <v>0</v>
      </c>
      <c r="AV130" s="97">
        <f t="shared" si="43"/>
        <v>0</v>
      </c>
      <c r="AW130" s="97">
        <f t="shared" si="43"/>
        <v>0</v>
      </c>
      <c r="AX130" s="99">
        <f t="shared" si="39"/>
        <v>0</v>
      </c>
      <c r="AY130" s="99"/>
      <c r="AZ130" s="100">
        <f t="shared" si="35"/>
        <v>0</v>
      </c>
      <c r="BA130" s="97">
        <f>IF(NOT(snowball2),0,IF(R129&lt;=0,0,IF($C130&lt;=SUM($AZ130:AZ130),0,IF(AO130+$C130-SUM($AZ130:AZ130)&gt;R129+AC130,R129+AC130-AO130,$C130-SUM($AZ130:AZ130)))))</f>
        <v>0</v>
      </c>
      <c r="BB130" s="97">
        <f>IF(NOT(snowball2),0,IF(S129&lt;=0,0,IF($C130&lt;=SUM($AZ130:BA130),0,IF(AP130+$C130-SUM($AZ130:BA130)&gt;S129+AD130,S129+AD130-AP130,$C130-SUM($AZ130:BA130)))))</f>
        <v>0</v>
      </c>
      <c r="BC130" s="97">
        <f>IF(NOT(snowball2),0,IF(T129&lt;=0,0,IF($C130&lt;=SUM($AZ130:BB130),0,IF(AQ130+$C130-SUM($AZ130:BB130)&gt;T129+AE130,T129+AE130-AQ130,$C130-SUM($AZ130:BB130)))))</f>
        <v>0</v>
      </c>
      <c r="BD130" s="97">
        <f>IF(NOT(snowball2),0,IF(U129&lt;=0,0,IF($C130&lt;=SUM($AZ130:BC130),0,IF(AR130+$C130-SUM($AZ130:BC130)&gt;U129+AF130,U129+AF130-AR130,$C130-SUM($AZ130:BC130)))))</f>
        <v>0</v>
      </c>
      <c r="BE130" s="97">
        <f>IF(NOT(snowball2),0,IF(V129&lt;=0,0,IF($C130&lt;=SUM($AZ130:BD130),0,IF(AS130+$C130-SUM($AZ130:BD130)&gt;V129+AG130,V129+AG130-AS130,$C130-SUM($AZ130:BD130)))))</f>
        <v>0</v>
      </c>
      <c r="BF130" s="97">
        <f>IF(NOT(snowball2),0,IF(W129&lt;=0,0,IF($C130&lt;=SUM($AZ130:BE130),0,IF(AT130+$C130-SUM($AZ130:BE130)&gt;W129+AH130,W129+AH130-AT130,$C130-SUM($AZ130:BE130)))))</f>
        <v>0</v>
      </c>
      <c r="BG130" s="97">
        <f>IF(NOT(snowball2),0,IF(X129&lt;=0,0,IF($C130&lt;=SUM($AZ130:BF130),0,IF(AU130+$C130-SUM($AZ130:BF130)&gt;X129+AI130,X129+AI130-AU130,$C130-SUM($AZ130:BF130)))))</f>
        <v>0</v>
      </c>
      <c r="BH130" s="97">
        <f>IF(NOT(snowball2),0,IF(Y129&lt;=0,0,IF($C130&lt;=SUM($AZ130:BG130),0,IF(AV130+$C130-SUM($AZ130:BG130)&gt;Y129+AJ130,Y129+AJ130-AV130,$C130-SUM($AZ130:BG130)))))</f>
        <v>0</v>
      </c>
      <c r="BI130" s="97">
        <f>IF(NOT(snowball2),0,IF(Z129&lt;=0,0,IF($C130&lt;=SUM($AZ130:BH130),0,IF(AW130+$C130-SUM($AZ130:BH130)&gt;Z129+AK130,Z129+AK130-AW130,$C130-SUM($AZ130:BH130)))))</f>
        <v>0</v>
      </c>
    </row>
    <row r="131" spans="1:61" ht="11.1" customHeight="1" x14ac:dyDescent="0.2">
      <c r="A131" s="93" t="str">
        <f t="shared" si="40"/>
        <v/>
      </c>
      <c r="B131" s="94" t="e">
        <f t="shared" si="36"/>
        <v>#N/A</v>
      </c>
      <c r="C131" s="95" t="str">
        <f t="shared" si="33"/>
        <v/>
      </c>
      <c r="D131" s="96"/>
      <c r="E131" s="97">
        <f t="shared" si="46"/>
        <v>0</v>
      </c>
      <c r="F131" s="97">
        <f t="shared" si="46"/>
        <v>0</v>
      </c>
      <c r="G131" s="97">
        <f t="shared" si="46"/>
        <v>0</v>
      </c>
      <c r="H131" s="97">
        <f t="shared" si="46"/>
        <v>0</v>
      </c>
      <c r="I131" s="97">
        <f t="shared" si="46"/>
        <v>0</v>
      </c>
      <c r="J131" s="97">
        <f t="shared" si="46"/>
        <v>0</v>
      </c>
      <c r="K131" s="97">
        <f t="shared" si="46"/>
        <v>0</v>
      </c>
      <c r="L131" s="97">
        <f t="shared" si="46"/>
        <v>0</v>
      </c>
      <c r="M131" s="97">
        <f t="shared" si="46"/>
        <v>0</v>
      </c>
      <c r="N131" s="97">
        <f t="shared" si="46"/>
        <v>0</v>
      </c>
      <c r="O131" s="98"/>
      <c r="P131" s="97">
        <f t="shared" si="37"/>
        <v>0</v>
      </c>
      <c r="Q131" s="97">
        <f t="shared" si="47"/>
        <v>0</v>
      </c>
      <c r="R131" s="97">
        <f t="shared" si="47"/>
        <v>0</v>
      </c>
      <c r="S131" s="97">
        <f t="shared" si="47"/>
        <v>0</v>
      </c>
      <c r="T131" s="97">
        <f t="shared" si="47"/>
        <v>0</v>
      </c>
      <c r="U131" s="97">
        <f t="shared" si="47"/>
        <v>0</v>
      </c>
      <c r="V131" s="97">
        <f t="shared" si="47"/>
        <v>0</v>
      </c>
      <c r="W131" s="97">
        <f t="shared" si="47"/>
        <v>0</v>
      </c>
      <c r="X131" s="97">
        <f t="shared" si="47"/>
        <v>0</v>
      </c>
      <c r="Y131" s="97">
        <f t="shared" si="47"/>
        <v>0</v>
      </c>
      <c r="Z131" s="97">
        <f t="shared" si="47"/>
        <v>0</v>
      </c>
      <c r="AA131" s="101"/>
      <c r="AB131" s="97">
        <f t="shared" si="49"/>
        <v>0</v>
      </c>
      <c r="AC131" s="97">
        <f t="shared" si="49"/>
        <v>0</v>
      </c>
      <c r="AD131" s="97">
        <f t="shared" si="49"/>
        <v>0</v>
      </c>
      <c r="AE131" s="97">
        <f t="shared" si="49"/>
        <v>0</v>
      </c>
      <c r="AF131" s="97">
        <f t="shared" si="49"/>
        <v>0</v>
      </c>
      <c r="AG131" s="97">
        <f t="shared" si="48"/>
        <v>0</v>
      </c>
      <c r="AH131" s="97">
        <f t="shared" si="48"/>
        <v>0</v>
      </c>
      <c r="AI131" s="97">
        <f t="shared" si="48"/>
        <v>0</v>
      </c>
      <c r="AJ131" s="97">
        <f t="shared" si="48"/>
        <v>0</v>
      </c>
      <c r="AK131" s="97">
        <f t="shared" si="48"/>
        <v>0</v>
      </c>
      <c r="AL131" s="99">
        <f t="shared" si="38"/>
        <v>0</v>
      </c>
      <c r="AM131" s="102"/>
      <c r="AN131" s="97">
        <f t="shared" si="44"/>
        <v>0</v>
      </c>
      <c r="AO131" s="97">
        <f t="shared" si="44"/>
        <v>0</v>
      </c>
      <c r="AP131" s="97">
        <f t="shared" si="44"/>
        <v>0</v>
      </c>
      <c r="AQ131" s="97">
        <f t="shared" si="44"/>
        <v>0</v>
      </c>
      <c r="AR131" s="97">
        <f t="shared" si="44"/>
        <v>0</v>
      </c>
      <c r="AS131" s="97">
        <f t="shared" si="43"/>
        <v>0</v>
      </c>
      <c r="AT131" s="97">
        <f t="shared" si="43"/>
        <v>0</v>
      </c>
      <c r="AU131" s="97">
        <f t="shared" si="43"/>
        <v>0</v>
      </c>
      <c r="AV131" s="97">
        <f t="shared" si="43"/>
        <v>0</v>
      </c>
      <c r="AW131" s="97">
        <f t="shared" si="43"/>
        <v>0</v>
      </c>
      <c r="AX131" s="99">
        <f t="shared" si="39"/>
        <v>0</v>
      </c>
      <c r="AY131" s="99"/>
      <c r="AZ131" s="100">
        <f t="shared" si="35"/>
        <v>0</v>
      </c>
      <c r="BA131" s="97">
        <f>IF(NOT(snowball2),0,IF(R130&lt;=0,0,IF($C131&lt;=SUM($AZ131:AZ131),0,IF(AO131+$C131-SUM($AZ131:AZ131)&gt;R130+AC131,R130+AC131-AO131,$C131-SUM($AZ131:AZ131)))))</f>
        <v>0</v>
      </c>
      <c r="BB131" s="97">
        <f>IF(NOT(snowball2),0,IF(S130&lt;=0,0,IF($C131&lt;=SUM($AZ131:BA131),0,IF(AP131+$C131-SUM($AZ131:BA131)&gt;S130+AD131,S130+AD131-AP131,$C131-SUM($AZ131:BA131)))))</f>
        <v>0</v>
      </c>
      <c r="BC131" s="97">
        <f>IF(NOT(snowball2),0,IF(T130&lt;=0,0,IF($C131&lt;=SUM($AZ131:BB131),0,IF(AQ131+$C131-SUM($AZ131:BB131)&gt;T130+AE131,T130+AE131-AQ131,$C131-SUM($AZ131:BB131)))))</f>
        <v>0</v>
      </c>
      <c r="BD131" s="97">
        <f>IF(NOT(snowball2),0,IF(U130&lt;=0,0,IF($C131&lt;=SUM($AZ131:BC131),0,IF(AR131+$C131-SUM($AZ131:BC131)&gt;U130+AF131,U130+AF131-AR131,$C131-SUM($AZ131:BC131)))))</f>
        <v>0</v>
      </c>
      <c r="BE131" s="97">
        <f>IF(NOT(snowball2),0,IF(V130&lt;=0,0,IF($C131&lt;=SUM($AZ131:BD131),0,IF(AS131+$C131-SUM($AZ131:BD131)&gt;V130+AG131,V130+AG131-AS131,$C131-SUM($AZ131:BD131)))))</f>
        <v>0</v>
      </c>
      <c r="BF131" s="97">
        <f>IF(NOT(snowball2),0,IF(W130&lt;=0,0,IF($C131&lt;=SUM($AZ131:BE131),0,IF(AT131+$C131-SUM($AZ131:BE131)&gt;W130+AH131,W130+AH131-AT131,$C131-SUM($AZ131:BE131)))))</f>
        <v>0</v>
      </c>
      <c r="BG131" s="97">
        <f>IF(NOT(snowball2),0,IF(X130&lt;=0,0,IF($C131&lt;=SUM($AZ131:BF131),0,IF(AU131+$C131-SUM($AZ131:BF131)&gt;X130+AI131,X130+AI131-AU131,$C131-SUM($AZ131:BF131)))))</f>
        <v>0</v>
      </c>
      <c r="BH131" s="97">
        <f>IF(NOT(snowball2),0,IF(Y130&lt;=0,0,IF($C131&lt;=SUM($AZ131:BG131),0,IF(AV131+$C131-SUM($AZ131:BG131)&gt;Y130+AJ131,Y130+AJ131-AV131,$C131-SUM($AZ131:BG131)))))</f>
        <v>0</v>
      </c>
      <c r="BI131" s="97">
        <f>IF(NOT(snowball2),0,IF(Z130&lt;=0,0,IF($C131&lt;=SUM($AZ131:BH131),0,IF(AW131+$C131-SUM($AZ131:BH131)&gt;Z130+AK131,Z130+AK131-AW131,$C131-SUM($AZ131:BH131)))))</f>
        <v>0</v>
      </c>
    </row>
    <row r="132" spans="1:61" ht="11.1" customHeight="1" x14ac:dyDescent="0.2">
      <c r="A132" s="93" t="str">
        <f t="shared" si="40"/>
        <v/>
      </c>
      <c r="B132" s="94" t="e">
        <f t="shared" si="36"/>
        <v>#N/A</v>
      </c>
      <c r="C132" s="95" t="str">
        <f t="shared" si="33"/>
        <v/>
      </c>
      <c r="D132" s="96"/>
      <c r="E132" s="97">
        <f t="shared" si="46"/>
        <v>0</v>
      </c>
      <c r="F132" s="97">
        <f t="shared" si="46"/>
        <v>0</v>
      </c>
      <c r="G132" s="97">
        <f t="shared" si="46"/>
        <v>0</v>
      </c>
      <c r="H132" s="97">
        <f t="shared" si="46"/>
        <v>0</v>
      </c>
      <c r="I132" s="97">
        <f t="shared" si="46"/>
        <v>0</v>
      </c>
      <c r="J132" s="97">
        <f t="shared" si="46"/>
        <v>0</v>
      </c>
      <c r="K132" s="97">
        <f t="shared" si="46"/>
        <v>0</v>
      </c>
      <c r="L132" s="97">
        <f t="shared" si="46"/>
        <v>0</v>
      </c>
      <c r="M132" s="97">
        <f t="shared" si="46"/>
        <v>0</v>
      </c>
      <c r="N132" s="97">
        <f t="shared" si="46"/>
        <v>0</v>
      </c>
      <c r="O132" s="98"/>
      <c r="P132" s="97">
        <f t="shared" si="37"/>
        <v>0</v>
      </c>
      <c r="Q132" s="97">
        <f t="shared" si="47"/>
        <v>0</v>
      </c>
      <c r="R132" s="97">
        <f t="shared" si="47"/>
        <v>0</v>
      </c>
      <c r="S132" s="97">
        <f t="shared" si="47"/>
        <v>0</v>
      </c>
      <c r="T132" s="97">
        <f t="shared" si="47"/>
        <v>0</v>
      </c>
      <c r="U132" s="97">
        <f t="shared" si="47"/>
        <v>0</v>
      </c>
      <c r="V132" s="97">
        <f t="shared" si="47"/>
        <v>0</v>
      </c>
      <c r="W132" s="97">
        <f t="shared" si="47"/>
        <v>0</v>
      </c>
      <c r="X132" s="97">
        <f t="shared" si="47"/>
        <v>0</v>
      </c>
      <c r="Y132" s="97">
        <f t="shared" si="47"/>
        <v>0</v>
      </c>
      <c r="Z132" s="97">
        <f t="shared" si="47"/>
        <v>0</v>
      </c>
      <c r="AA132" s="101"/>
      <c r="AB132" s="97">
        <f t="shared" si="49"/>
        <v>0</v>
      </c>
      <c r="AC132" s="97">
        <f t="shared" si="49"/>
        <v>0</v>
      </c>
      <c r="AD132" s="97">
        <f t="shared" si="49"/>
        <v>0</v>
      </c>
      <c r="AE132" s="97">
        <f t="shared" si="49"/>
        <v>0</v>
      </c>
      <c r="AF132" s="97">
        <f t="shared" si="49"/>
        <v>0</v>
      </c>
      <c r="AG132" s="97">
        <f t="shared" si="48"/>
        <v>0</v>
      </c>
      <c r="AH132" s="97">
        <f t="shared" si="48"/>
        <v>0</v>
      </c>
      <c r="AI132" s="97">
        <f t="shared" si="48"/>
        <v>0</v>
      </c>
      <c r="AJ132" s="97">
        <f t="shared" si="48"/>
        <v>0</v>
      </c>
      <c r="AK132" s="97">
        <f t="shared" si="48"/>
        <v>0</v>
      </c>
      <c r="AL132" s="99">
        <f t="shared" si="38"/>
        <v>0</v>
      </c>
      <c r="AM132" s="102"/>
      <c r="AN132" s="97">
        <f t="shared" si="44"/>
        <v>0</v>
      </c>
      <c r="AO132" s="97">
        <f t="shared" si="44"/>
        <v>0</v>
      </c>
      <c r="AP132" s="97">
        <f t="shared" si="44"/>
        <v>0</v>
      </c>
      <c r="AQ132" s="97">
        <f t="shared" si="44"/>
        <v>0</v>
      </c>
      <c r="AR132" s="97">
        <f t="shared" si="44"/>
        <v>0</v>
      </c>
      <c r="AS132" s="97">
        <f t="shared" si="43"/>
        <v>0</v>
      </c>
      <c r="AT132" s="97">
        <f t="shared" si="43"/>
        <v>0</v>
      </c>
      <c r="AU132" s="97">
        <f t="shared" si="43"/>
        <v>0</v>
      </c>
      <c r="AV132" s="97">
        <f t="shared" si="43"/>
        <v>0</v>
      </c>
      <c r="AW132" s="97">
        <f t="shared" si="43"/>
        <v>0</v>
      </c>
      <c r="AX132" s="99">
        <f t="shared" si="39"/>
        <v>0</v>
      </c>
      <c r="AY132" s="99"/>
      <c r="AZ132" s="100">
        <f t="shared" si="35"/>
        <v>0</v>
      </c>
      <c r="BA132" s="97">
        <f>IF(NOT(snowball2),0,IF(R131&lt;=0,0,IF($C132&lt;=SUM($AZ132:AZ132),0,IF(AO132+$C132-SUM($AZ132:AZ132)&gt;R131+AC132,R131+AC132-AO132,$C132-SUM($AZ132:AZ132)))))</f>
        <v>0</v>
      </c>
      <c r="BB132" s="97">
        <f>IF(NOT(snowball2),0,IF(S131&lt;=0,0,IF($C132&lt;=SUM($AZ132:BA132),0,IF(AP132+$C132-SUM($AZ132:BA132)&gt;S131+AD132,S131+AD132-AP132,$C132-SUM($AZ132:BA132)))))</f>
        <v>0</v>
      </c>
      <c r="BC132" s="97">
        <f>IF(NOT(snowball2),0,IF(T131&lt;=0,0,IF($C132&lt;=SUM($AZ132:BB132),0,IF(AQ132+$C132-SUM($AZ132:BB132)&gt;T131+AE132,T131+AE132-AQ132,$C132-SUM($AZ132:BB132)))))</f>
        <v>0</v>
      </c>
      <c r="BD132" s="97">
        <f>IF(NOT(snowball2),0,IF(U131&lt;=0,0,IF($C132&lt;=SUM($AZ132:BC132),0,IF(AR132+$C132-SUM($AZ132:BC132)&gt;U131+AF132,U131+AF132-AR132,$C132-SUM($AZ132:BC132)))))</f>
        <v>0</v>
      </c>
      <c r="BE132" s="97">
        <f>IF(NOT(snowball2),0,IF(V131&lt;=0,0,IF($C132&lt;=SUM($AZ132:BD132),0,IF(AS132+$C132-SUM($AZ132:BD132)&gt;V131+AG132,V131+AG132-AS132,$C132-SUM($AZ132:BD132)))))</f>
        <v>0</v>
      </c>
      <c r="BF132" s="97">
        <f>IF(NOT(snowball2),0,IF(W131&lt;=0,0,IF($C132&lt;=SUM($AZ132:BE132),0,IF(AT132+$C132-SUM($AZ132:BE132)&gt;W131+AH132,W131+AH132-AT132,$C132-SUM($AZ132:BE132)))))</f>
        <v>0</v>
      </c>
      <c r="BG132" s="97">
        <f>IF(NOT(snowball2),0,IF(X131&lt;=0,0,IF($C132&lt;=SUM($AZ132:BF132),0,IF(AU132+$C132-SUM($AZ132:BF132)&gt;X131+AI132,X131+AI132-AU132,$C132-SUM($AZ132:BF132)))))</f>
        <v>0</v>
      </c>
      <c r="BH132" s="97">
        <f>IF(NOT(snowball2),0,IF(Y131&lt;=0,0,IF($C132&lt;=SUM($AZ132:BG132),0,IF(AV132+$C132-SUM($AZ132:BG132)&gt;Y131+AJ132,Y131+AJ132-AV132,$C132-SUM($AZ132:BG132)))))</f>
        <v>0</v>
      </c>
      <c r="BI132" s="97">
        <f>IF(NOT(snowball2),0,IF(Z131&lt;=0,0,IF($C132&lt;=SUM($AZ132:BH132),0,IF(AW132+$C132-SUM($AZ132:BH132)&gt;Z131+AK132,Z131+AK132-AW132,$C132-SUM($AZ132:BH132)))))</f>
        <v>0</v>
      </c>
    </row>
    <row r="133" spans="1:61" ht="11.1" customHeight="1" x14ac:dyDescent="0.2">
      <c r="A133" s="93" t="str">
        <f t="shared" si="40"/>
        <v/>
      </c>
      <c r="B133" s="94" t="e">
        <f t="shared" si="36"/>
        <v>#N/A</v>
      </c>
      <c r="C133" s="95" t="str">
        <f t="shared" si="33"/>
        <v/>
      </c>
      <c r="D133" s="96"/>
      <c r="E133" s="97">
        <f t="shared" si="46"/>
        <v>0</v>
      </c>
      <c r="F133" s="97">
        <f t="shared" si="46"/>
        <v>0</v>
      </c>
      <c r="G133" s="97">
        <f t="shared" si="46"/>
        <v>0</v>
      </c>
      <c r="H133" s="97">
        <f t="shared" si="46"/>
        <v>0</v>
      </c>
      <c r="I133" s="97">
        <f t="shared" si="46"/>
        <v>0</v>
      </c>
      <c r="J133" s="97">
        <f t="shared" si="46"/>
        <v>0</v>
      </c>
      <c r="K133" s="97">
        <f t="shared" si="46"/>
        <v>0</v>
      </c>
      <c r="L133" s="97">
        <f t="shared" si="46"/>
        <v>0</v>
      </c>
      <c r="M133" s="97">
        <f t="shared" si="46"/>
        <v>0</v>
      </c>
      <c r="N133" s="97">
        <f t="shared" si="46"/>
        <v>0</v>
      </c>
      <c r="O133" s="98"/>
      <c r="P133" s="97">
        <f t="shared" si="37"/>
        <v>0</v>
      </c>
      <c r="Q133" s="97">
        <f t="shared" ref="Q133:Z148" si="50">IF(E$8=0,0,ROUND(Q132-(E133-AB133),2))</f>
        <v>0</v>
      </c>
      <c r="R133" s="97">
        <f t="shared" si="50"/>
        <v>0</v>
      </c>
      <c r="S133" s="97">
        <f t="shared" si="50"/>
        <v>0</v>
      </c>
      <c r="T133" s="97">
        <f t="shared" si="50"/>
        <v>0</v>
      </c>
      <c r="U133" s="97">
        <f t="shared" si="50"/>
        <v>0</v>
      </c>
      <c r="V133" s="97">
        <f t="shared" si="50"/>
        <v>0</v>
      </c>
      <c r="W133" s="97">
        <f t="shared" si="50"/>
        <v>0</v>
      </c>
      <c r="X133" s="97">
        <f t="shared" si="50"/>
        <v>0</v>
      </c>
      <c r="Y133" s="97">
        <f t="shared" si="50"/>
        <v>0</v>
      </c>
      <c r="Z133" s="97">
        <f t="shared" si="50"/>
        <v>0</v>
      </c>
      <c r="AA133" s="101"/>
      <c r="AB133" s="97">
        <f t="shared" si="49"/>
        <v>0</v>
      </c>
      <c r="AC133" s="97">
        <f t="shared" si="49"/>
        <v>0</v>
      </c>
      <c r="AD133" s="97">
        <f t="shared" si="49"/>
        <v>0</v>
      </c>
      <c r="AE133" s="97">
        <f t="shared" si="49"/>
        <v>0</v>
      </c>
      <c r="AF133" s="97">
        <f t="shared" si="49"/>
        <v>0</v>
      </c>
      <c r="AG133" s="97">
        <f t="shared" si="48"/>
        <v>0</v>
      </c>
      <c r="AH133" s="97">
        <f t="shared" si="48"/>
        <v>0</v>
      </c>
      <c r="AI133" s="97">
        <f t="shared" si="48"/>
        <v>0</v>
      </c>
      <c r="AJ133" s="97">
        <f t="shared" si="48"/>
        <v>0</v>
      </c>
      <c r="AK133" s="97">
        <f t="shared" si="48"/>
        <v>0</v>
      </c>
      <c r="AL133" s="99">
        <f t="shared" si="38"/>
        <v>0</v>
      </c>
      <c r="AM133" s="102"/>
      <c r="AN133" s="97">
        <f t="shared" si="44"/>
        <v>0</v>
      </c>
      <c r="AO133" s="97">
        <f t="shared" si="44"/>
        <v>0</v>
      </c>
      <c r="AP133" s="97">
        <f t="shared" si="44"/>
        <v>0</v>
      </c>
      <c r="AQ133" s="97">
        <f t="shared" si="44"/>
        <v>0</v>
      </c>
      <c r="AR133" s="97">
        <f t="shared" si="44"/>
        <v>0</v>
      </c>
      <c r="AS133" s="97">
        <f t="shared" si="43"/>
        <v>0</v>
      </c>
      <c r="AT133" s="97">
        <f t="shared" si="43"/>
        <v>0</v>
      </c>
      <c r="AU133" s="97">
        <f t="shared" si="43"/>
        <v>0</v>
      </c>
      <c r="AV133" s="97">
        <f t="shared" si="43"/>
        <v>0</v>
      </c>
      <c r="AW133" s="97">
        <f t="shared" si="43"/>
        <v>0</v>
      </c>
      <c r="AX133" s="99">
        <f t="shared" si="39"/>
        <v>0</v>
      </c>
      <c r="AY133" s="99"/>
      <c r="AZ133" s="100">
        <f t="shared" si="35"/>
        <v>0</v>
      </c>
      <c r="BA133" s="97">
        <f>IF(NOT(snowball2),0,IF(R132&lt;=0,0,IF($C133&lt;=SUM($AZ133:AZ133),0,IF(AO133+$C133-SUM($AZ133:AZ133)&gt;R132+AC133,R132+AC133-AO133,$C133-SUM($AZ133:AZ133)))))</f>
        <v>0</v>
      </c>
      <c r="BB133" s="97">
        <f>IF(NOT(snowball2),0,IF(S132&lt;=0,0,IF($C133&lt;=SUM($AZ133:BA133),0,IF(AP133+$C133-SUM($AZ133:BA133)&gt;S132+AD133,S132+AD133-AP133,$C133-SUM($AZ133:BA133)))))</f>
        <v>0</v>
      </c>
      <c r="BC133" s="97">
        <f>IF(NOT(snowball2),0,IF(T132&lt;=0,0,IF($C133&lt;=SUM($AZ133:BB133),0,IF(AQ133+$C133-SUM($AZ133:BB133)&gt;T132+AE133,T132+AE133-AQ133,$C133-SUM($AZ133:BB133)))))</f>
        <v>0</v>
      </c>
      <c r="BD133" s="97">
        <f>IF(NOT(snowball2),0,IF(U132&lt;=0,0,IF($C133&lt;=SUM($AZ133:BC133),0,IF(AR133+$C133-SUM($AZ133:BC133)&gt;U132+AF133,U132+AF133-AR133,$C133-SUM($AZ133:BC133)))))</f>
        <v>0</v>
      </c>
      <c r="BE133" s="97">
        <f>IF(NOT(snowball2),0,IF(V132&lt;=0,0,IF($C133&lt;=SUM($AZ133:BD133),0,IF(AS133+$C133-SUM($AZ133:BD133)&gt;V132+AG133,V132+AG133-AS133,$C133-SUM($AZ133:BD133)))))</f>
        <v>0</v>
      </c>
      <c r="BF133" s="97">
        <f>IF(NOT(snowball2),0,IF(W132&lt;=0,0,IF($C133&lt;=SUM($AZ133:BE133),0,IF(AT133+$C133-SUM($AZ133:BE133)&gt;W132+AH133,W132+AH133-AT133,$C133-SUM($AZ133:BE133)))))</f>
        <v>0</v>
      </c>
      <c r="BG133" s="97">
        <f>IF(NOT(snowball2),0,IF(X132&lt;=0,0,IF($C133&lt;=SUM($AZ133:BF133),0,IF(AU133+$C133-SUM($AZ133:BF133)&gt;X132+AI133,X132+AI133-AU133,$C133-SUM($AZ133:BF133)))))</f>
        <v>0</v>
      </c>
      <c r="BH133" s="97">
        <f>IF(NOT(snowball2),0,IF(Y132&lt;=0,0,IF($C133&lt;=SUM($AZ133:BG133),0,IF(AV133+$C133-SUM($AZ133:BG133)&gt;Y132+AJ133,Y132+AJ133-AV133,$C133-SUM($AZ133:BG133)))))</f>
        <v>0</v>
      </c>
      <c r="BI133" s="97">
        <f>IF(NOT(snowball2),0,IF(Z132&lt;=0,0,IF($C133&lt;=SUM($AZ133:BH133),0,IF(AW133+$C133-SUM($AZ133:BH133)&gt;Z132+AK133,Z132+AK133-AW133,$C133-SUM($AZ133:BH133)))))</f>
        <v>0</v>
      </c>
    </row>
    <row r="134" spans="1:61" ht="11.1" customHeight="1" x14ac:dyDescent="0.2">
      <c r="A134" s="93" t="str">
        <f t="shared" si="40"/>
        <v/>
      </c>
      <c r="B134" s="94" t="e">
        <f t="shared" si="36"/>
        <v>#N/A</v>
      </c>
      <c r="C134" s="95" t="str">
        <f t="shared" si="33"/>
        <v/>
      </c>
      <c r="D134" s="96"/>
      <c r="E134" s="97">
        <f t="shared" si="46"/>
        <v>0</v>
      </c>
      <c r="F134" s="97">
        <f t="shared" si="46"/>
        <v>0</v>
      </c>
      <c r="G134" s="97">
        <f t="shared" si="46"/>
        <v>0</v>
      </c>
      <c r="H134" s="97">
        <f t="shared" si="46"/>
        <v>0</v>
      </c>
      <c r="I134" s="97">
        <f t="shared" si="46"/>
        <v>0</v>
      </c>
      <c r="J134" s="97">
        <f t="shared" si="46"/>
        <v>0</v>
      </c>
      <c r="K134" s="97">
        <f t="shared" si="46"/>
        <v>0</v>
      </c>
      <c r="L134" s="97">
        <f t="shared" si="46"/>
        <v>0</v>
      </c>
      <c r="M134" s="97">
        <f t="shared" si="46"/>
        <v>0</v>
      </c>
      <c r="N134" s="97">
        <f t="shared" si="46"/>
        <v>0</v>
      </c>
      <c r="O134" s="98"/>
      <c r="P134" s="97">
        <f t="shared" si="37"/>
        <v>0</v>
      </c>
      <c r="Q134" s="97">
        <f t="shared" si="50"/>
        <v>0</v>
      </c>
      <c r="R134" s="97">
        <f t="shared" si="50"/>
        <v>0</v>
      </c>
      <c r="S134" s="97">
        <f t="shared" si="50"/>
        <v>0</v>
      </c>
      <c r="T134" s="97">
        <f t="shared" si="50"/>
        <v>0</v>
      </c>
      <c r="U134" s="97">
        <f t="shared" si="50"/>
        <v>0</v>
      </c>
      <c r="V134" s="97">
        <f t="shared" si="50"/>
        <v>0</v>
      </c>
      <c r="W134" s="97">
        <f t="shared" si="50"/>
        <v>0</v>
      </c>
      <c r="X134" s="97">
        <f t="shared" si="50"/>
        <v>0</v>
      </c>
      <c r="Y134" s="97">
        <f t="shared" si="50"/>
        <v>0</v>
      </c>
      <c r="Z134" s="97">
        <f t="shared" si="50"/>
        <v>0</v>
      </c>
      <c r="AA134" s="101"/>
      <c r="AB134" s="97">
        <f t="shared" si="49"/>
        <v>0</v>
      </c>
      <c r="AC134" s="97">
        <f t="shared" si="49"/>
        <v>0</v>
      </c>
      <c r="AD134" s="97">
        <f t="shared" si="49"/>
        <v>0</v>
      </c>
      <c r="AE134" s="97">
        <f t="shared" si="49"/>
        <v>0</v>
      </c>
      <c r="AF134" s="97">
        <f t="shared" si="49"/>
        <v>0</v>
      </c>
      <c r="AG134" s="97">
        <f t="shared" si="48"/>
        <v>0</v>
      </c>
      <c r="AH134" s="97">
        <f t="shared" si="48"/>
        <v>0</v>
      </c>
      <c r="AI134" s="97">
        <f t="shared" si="48"/>
        <v>0</v>
      </c>
      <c r="AJ134" s="97">
        <f t="shared" si="48"/>
        <v>0</v>
      </c>
      <c r="AK134" s="97">
        <f t="shared" si="48"/>
        <v>0</v>
      </c>
      <c r="AL134" s="99">
        <f t="shared" si="38"/>
        <v>0</v>
      </c>
      <c r="AM134" s="102"/>
      <c r="AN134" s="97">
        <f t="shared" si="44"/>
        <v>0</v>
      </c>
      <c r="AO134" s="97">
        <f t="shared" si="44"/>
        <v>0</v>
      </c>
      <c r="AP134" s="97">
        <f t="shared" si="44"/>
        <v>0</v>
      </c>
      <c r="AQ134" s="97">
        <f t="shared" si="44"/>
        <v>0</v>
      </c>
      <c r="AR134" s="97">
        <f t="shared" si="44"/>
        <v>0</v>
      </c>
      <c r="AS134" s="97">
        <f t="shared" si="43"/>
        <v>0</v>
      </c>
      <c r="AT134" s="97">
        <f t="shared" si="43"/>
        <v>0</v>
      </c>
      <c r="AU134" s="97">
        <f t="shared" si="43"/>
        <v>0</v>
      </c>
      <c r="AV134" s="97">
        <f t="shared" si="43"/>
        <v>0</v>
      </c>
      <c r="AW134" s="97">
        <f t="shared" si="43"/>
        <v>0</v>
      </c>
      <c r="AX134" s="99">
        <f t="shared" si="39"/>
        <v>0</v>
      </c>
      <c r="AY134" s="99"/>
      <c r="AZ134" s="100">
        <f t="shared" si="35"/>
        <v>0</v>
      </c>
      <c r="BA134" s="97">
        <f>IF(NOT(snowball2),0,IF(R133&lt;=0,0,IF($C134&lt;=SUM($AZ134:AZ134),0,IF(AO134+$C134-SUM($AZ134:AZ134)&gt;R133+AC134,R133+AC134-AO134,$C134-SUM($AZ134:AZ134)))))</f>
        <v>0</v>
      </c>
      <c r="BB134" s="97">
        <f>IF(NOT(snowball2),0,IF(S133&lt;=0,0,IF($C134&lt;=SUM($AZ134:BA134),0,IF(AP134+$C134-SUM($AZ134:BA134)&gt;S133+AD134,S133+AD134-AP134,$C134-SUM($AZ134:BA134)))))</f>
        <v>0</v>
      </c>
      <c r="BC134" s="97">
        <f>IF(NOT(snowball2),0,IF(T133&lt;=0,0,IF($C134&lt;=SUM($AZ134:BB134),0,IF(AQ134+$C134-SUM($AZ134:BB134)&gt;T133+AE134,T133+AE134-AQ134,$C134-SUM($AZ134:BB134)))))</f>
        <v>0</v>
      </c>
      <c r="BD134" s="97">
        <f>IF(NOT(snowball2),0,IF(U133&lt;=0,0,IF($C134&lt;=SUM($AZ134:BC134),0,IF(AR134+$C134-SUM($AZ134:BC134)&gt;U133+AF134,U133+AF134-AR134,$C134-SUM($AZ134:BC134)))))</f>
        <v>0</v>
      </c>
      <c r="BE134" s="97">
        <f>IF(NOT(snowball2),0,IF(V133&lt;=0,0,IF($C134&lt;=SUM($AZ134:BD134),0,IF(AS134+$C134-SUM($AZ134:BD134)&gt;V133+AG134,V133+AG134-AS134,$C134-SUM($AZ134:BD134)))))</f>
        <v>0</v>
      </c>
      <c r="BF134" s="97">
        <f>IF(NOT(snowball2),0,IF(W133&lt;=0,0,IF($C134&lt;=SUM($AZ134:BE134),0,IF(AT134+$C134-SUM($AZ134:BE134)&gt;W133+AH134,W133+AH134-AT134,$C134-SUM($AZ134:BE134)))))</f>
        <v>0</v>
      </c>
      <c r="BG134" s="97">
        <f>IF(NOT(snowball2),0,IF(X133&lt;=0,0,IF($C134&lt;=SUM($AZ134:BF134),0,IF(AU134+$C134-SUM($AZ134:BF134)&gt;X133+AI134,X133+AI134-AU134,$C134-SUM($AZ134:BF134)))))</f>
        <v>0</v>
      </c>
      <c r="BH134" s="97">
        <f>IF(NOT(snowball2),0,IF(Y133&lt;=0,0,IF($C134&lt;=SUM($AZ134:BG134),0,IF(AV134+$C134-SUM($AZ134:BG134)&gt;Y133+AJ134,Y133+AJ134-AV134,$C134-SUM($AZ134:BG134)))))</f>
        <v>0</v>
      </c>
      <c r="BI134" s="97">
        <f>IF(NOT(snowball2),0,IF(Z133&lt;=0,0,IF($C134&lt;=SUM($AZ134:BH134),0,IF(AW134+$C134-SUM($AZ134:BH134)&gt;Z133+AK134,Z133+AK134-AW134,$C134-SUM($AZ134:BH134)))))</f>
        <v>0</v>
      </c>
    </row>
    <row r="135" spans="1:61" ht="11.1" customHeight="1" x14ac:dyDescent="0.2">
      <c r="A135" s="93" t="str">
        <f t="shared" si="40"/>
        <v/>
      </c>
      <c r="B135" s="94" t="e">
        <f t="shared" si="36"/>
        <v>#N/A</v>
      </c>
      <c r="C135" s="95" t="str">
        <f t="shared" si="33"/>
        <v/>
      </c>
      <c r="D135" s="96"/>
      <c r="E135" s="97">
        <f t="shared" si="46"/>
        <v>0</v>
      </c>
      <c r="F135" s="97">
        <f t="shared" si="46"/>
        <v>0</v>
      </c>
      <c r="G135" s="97">
        <f t="shared" si="46"/>
        <v>0</v>
      </c>
      <c r="H135" s="97">
        <f t="shared" si="46"/>
        <v>0</v>
      </c>
      <c r="I135" s="97">
        <f t="shared" si="46"/>
        <v>0</v>
      </c>
      <c r="J135" s="97">
        <f t="shared" si="46"/>
        <v>0</v>
      </c>
      <c r="K135" s="97">
        <f t="shared" si="46"/>
        <v>0</v>
      </c>
      <c r="L135" s="97">
        <f t="shared" si="46"/>
        <v>0</v>
      </c>
      <c r="M135" s="97">
        <f t="shared" si="46"/>
        <v>0</v>
      </c>
      <c r="N135" s="97">
        <f t="shared" si="46"/>
        <v>0</v>
      </c>
      <c r="O135" s="98"/>
      <c r="P135" s="97">
        <f t="shared" si="37"/>
        <v>0</v>
      </c>
      <c r="Q135" s="97">
        <f t="shared" si="50"/>
        <v>0</v>
      </c>
      <c r="R135" s="97">
        <f t="shared" si="50"/>
        <v>0</v>
      </c>
      <c r="S135" s="97">
        <f t="shared" si="50"/>
        <v>0</v>
      </c>
      <c r="T135" s="97">
        <f t="shared" si="50"/>
        <v>0</v>
      </c>
      <c r="U135" s="97">
        <f t="shared" si="50"/>
        <v>0</v>
      </c>
      <c r="V135" s="97">
        <f t="shared" si="50"/>
        <v>0</v>
      </c>
      <c r="W135" s="97">
        <f t="shared" si="50"/>
        <v>0</v>
      </c>
      <c r="X135" s="97">
        <f t="shared" si="50"/>
        <v>0</v>
      </c>
      <c r="Y135" s="97">
        <f t="shared" si="50"/>
        <v>0</v>
      </c>
      <c r="Z135" s="97">
        <f t="shared" si="50"/>
        <v>0</v>
      </c>
      <c r="AA135" s="101"/>
      <c r="AB135" s="97">
        <f t="shared" si="49"/>
        <v>0</v>
      </c>
      <c r="AC135" s="97">
        <f t="shared" si="49"/>
        <v>0</v>
      </c>
      <c r="AD135" s="97">
        <f t="shared" si="49"/>
        <v>0</v>
      </c>
      <c r="AE135" s="97">
        <f t="shared" si="49"/>
        <v>0</v>
      </c>
      <c r="AF135" s="97">
        <f t="shared" si="49"/>
        <v>0</v>
      </c>
      <c r="AG135" s="97">
        <f t="shared" si="48"/>
        <v>0</v>
      </c>
      <c r="AH135" s="97">
        <f t="shared" si="48"/>
        <v>0</v>
      </c>
      <c r="AI135" s="97">
        <f t="shared" si="48"/>
        <v>0</v>
      </c>
      <c r="AJ135" s="97">
        <f t="shared" si="48"/>
        <v>0</v>
      </c>
      <c r="AK135" s="97">
        <f t="shared" si="48"/>
        <v>0</v>
      </c>
      <c r="AL135" s="99">
        <f t="shared" si="38"/>
        <v>0</v>
      </c>
      <c r="AM135" s="102"/>
      <c r="AN135" s="97">
        <f t="shared" si="44"/>
        <v>0</v>
      </c>
      <c r="AO135" s="97">
        <f t="shared" si="44"/>
        <v>0</v>
      </c>
      <c r="AP135" s="97">
        <f t="shared" si="44"/>
        <v>0</v>
      </c>
      <c r="AQ135" s="97">
        <f t="shared" si="44"/>
        <v>0</v>
      </c>
      <c r="AR135" s="97">
        <f t="shared" si="44"/>
        <v>0</v>
      </c>
      <c r="AS135" s="97">
        <f t="shared" si="43"/>
        <v>0</v>
      </c>
      <c r="AT135" s="97">
        <f t="shared" si="43"/>
        <v>0</v>
      </c>
      <c r="AU135" s="97">
        <f t="shared" si="43"/>
        <v>0</v>
      </c>
      <c r="AV135" s="97">
        <f t="shared" si="43"/>
        <v>0</v>
      </c>
      <c r="AW135" s="97">
        <f t="shared" si="43"/>
        <v>0</v>
      </c>
      <c r="AX135" s="99">
        <f t="shared" si="39"/>
        <v>0</v>
      </c>
      <c r="AY135" s="99"/>
      <c r="AZ135" s="100">
        <f t="shared" si="35"/>
        <v>0</v>
      </c>
      <c r="BA135" s="97">
        <f>IF(NOT(snowball2),0,IF(R134&lt;=0,0,IF($C135&lt;=SUM($AZ135:AZ135),0,IF(AO135+$C135-SUM($AZ135:AZ135)&gt;R134+AC135,R134+AC135-AO135,$C135-SUM($AZ135:AZ135)))))</f>
        <v>0</v>
      </c>
      <c r="BB135" s="97">
        <f>IF(NOT(snowball2),0,IF(S134&lt;=0,0,IF($C135&lt;=SUM($AZ135:BA135),0,IF(AP135+$C135-SUM($AZ135:BA135)&gt;S134+AD135,S134+AD135-AP135,$C135-SUM($AZ135:BA135)))))</f>
        <v>0</v>
      </c>
      <c r="BC135" s="97">
        <f>IF(NOT(snowball2),0,IF(T134&lt;=0,0,IF($C135&lt;=SUM($AZ135:BB135),0,IF(AQ135+$C135-SUM($AZ135:BB135)&gt;T134+AE135,T134+AE135-AQ135,$C135-SUM($AZ135:BB135)))))</f>
        <v>0</v>
      </c>
      <c r="BD135" s="97">
        <f>IF(NOT(snowball2),0,IF(U134&lt;=0,0,IF($C135&lt;=SUM($AZ135:BC135),0,IF(AR135+$C135-SUM($AZ135:BC135)&gt;U134+AF135,U134+AF135-AR135,$C135-SUM($AZ135:BC135)))))</f>
        <v>0</v>
      </c>
      <c r="BE135" s="97">
        <f>IF(NOT(snowball2),0,IF(V134&lt;=0,0,IF($C135&lt;=SUM($AZ135:BD135),0,IF(AS135+$C135-SUM($AZ135:BD135)&gt;V134+AG135,V134+AG135-AS135,$C135-SUM($AZ135:BD135)))))</f>
        <v>0</v>
      </c>
      <c r="BF135" s="97">
        <f>IF(NOT(snowball2),0,IF(W134&lt;=0,0,IF($C135&lt;=SUM($AZ135:BE135),0,IF(AT135+$C135-SUM($AZ135:BE135)&gt;W134+AH135,W134+AH135-AT135,$C135-SUM($AZ135:BE135)))))</f>
        <v>0</v>
      </c>
      <c r="BG135" s="97">
        <f>IF(NOT(snowball2),0,IF(X134&lt;=0,0,IF($C135&lt;=SUM($AZ135:BF135),0,IF(AU135+$C135-SUM($AZ135:BF135)&gt;X134+AI135,X134+AI135-AU135,$C135-SUM($AZ135:BF135)))))</f>
        <v>0</v>
      </c>
      <c r="BH135" s="97">
        <f>IF(NOT(snowball2),0,IF(Y134&lt;=0,0,IF($C135&lt;=SUM($AZ135:BG135),0,IF(AV135+$C135-SUM($AZ135:BG135)&gt;Y134+AJ135,Y134+AJ135-AV135,$C135-SUM($AZ135:BG135)))))</f>
        <v>0</v>
      </c>
      <c r="BI135" s="97">
        <f>IF(NOT(snowball2),0,IF(Z134&lt;=0,0,IF($C135&lt;=SUM($AZ135:BH135),0,IF(AW135+$C135-SUM($AZ135:BH135)&gt;Z134+AK135,Z134+AK135-AW135,$C135-SUM($AZ135:BH135)))))</f>
        <v>0</v>
      </c>
    </row>
    <row r="136" spans="1:61" ht="11.1" customHeight="1" x14ac:dyDescent="0.2">
      <c r="A136" s="93" t="str">
        <f t="shared" si="40"/>
        <v/>
      </c>
      <c r="B136" s="94" t="e">
        <f t="shared" si="36"/>
        <v>#N/A</v>
      </c>
      <c r="C136" s="95" t="str">
        <f t="shared" si="33"/>
        <v/>
      </c>
      <c r="D136" s="96"/>
      <c r="E136" s="97">
        <f t="shared" si="46"/>
        <v>0</v>
      </c>
      <c r="F136" s="97">
        <f t="shared" si="46"/>
        <v>0</v>
      </c>
      <c r="G136" s="97">
        <f t="shared" si="46"/>
        <v>0</v>
      </c>
      <c r="H136" s="97">
        <f t="shared" si="46"/>
        <v>0</v>
      </c>
      <c r="I136" s="97">
        <f t="shared" si="46"/>
        <v>0</v>
      </c>
      <c r="J136" s="97">
        <f t="shared" si="46"/>
        <v>0</v>
      </c>
      <c r="K136" s="97">
        <f t="shared" si="46"/>
        <v>0</v>
      </c>
      <c r="L136" s="97">
        <f t="shared" si="46"/>
        <v>0</v>
      </c>
      <c r="M136" s="97">
        <f t="shared" si="46"/>
        <v>0</v>
      </c>
      <c r="N136" s="97">
        <f t="shared" si="46"/>
        <v>0</v>
      </c>
      <c r="O136" s="98"/>
      <c r="P136" s="97">
        <f t="shared" si="37"/>
        <v>0</v>
      </c>
      <c r="Q136" s="97">
        <f t="shared" si="50"/>
        <v>0</v>
      </c>
      <c r="R136" s="97">
        <f t="shared" si="50"/>
        <v>0</v>
      </c>
      <c r="S136" s="97">
        <f t="shared" si="50"/>
        <v>0</v>
      </c>
      <c r="T136" s="97">
        <f t="shared" si="50"/>
        <v>0</v>
      </c>
      <c r="U136" s="97">
        <f t="shared" si="50"/>
        <v>0</v>
      </c>
      <c r="V136" s="97">
        <f t="shared" si="50"/>
        <v>0</v>
      </c>
      <c r="W136" s="97">
        <f t="shared" si="50"/>
        <v>0</v>
      </c>
      <c r="X136" s="97">
        <f t="shared" si="50"/>
        <v>0</v>
      </c>
      <c r="Y136" s="97">
        <f t="shared" si="50"/>
        <v>0</v>
      </c>
      <c r="Z136" s="97">
        <f t="shared" si="50"/>
        <v>0</v>
      </c>
      <c r="AA136" s="101"/>
      <c r="AB136" s="97">
        <f t="shared" si="49"/>
        <v>0</v>
      </c>
      <c r="AC136" s="97">
        <f t="shared" si="49"/>
        <v>0</v>
      </c>
      <c r="AD136" s="97">
        <f t="shared" si="49"/>
        <v>0</v>
      </c>
      <c r="AE136" s="97">
        <f t="shared" si="49"/>
        <v>0</v>
      </c>
      <c r="AF136" s="97">
        <f t="shared" si="49"/>
        <v>0</v>
      </c>
      <c r="AG136" s="97">
        <f t="shared" si="48"/>
        <v>0</v>
      </c>
      <c r="AH136" s="97">
        <f t="shared" si="48"/>
        <v>0</v>
      </c>
      <c r="AI136" s="97">
        <f t="shared" si="48"/>
        <v>0</v>
      </c>
      <c r="AJ136" s="97">
        <f t="shared" si="48"/>
        <v>0</v>
      </c>
      <c r="AK136" s="97">
        <f t="shared" si="48"/>
        <v>0</v>
      </c>
      <c r="AL136" s="99">
        <f t="shared" si="38"/>
        <v>0</v>
      </c>
      <c r="AM136" s="102"/>
      <c r="AN136" s="97">
        <f t="shared" si="44"/>
        <v>0</v>
      </c>
      <c r="AO136" s="97">
        <f t="shared" si="44"/>
        <v>0</v>
      </c>
      <c r="AP136" s="97">
        <f t="shared" si="44"/>
        <v>0</v>
      </c>
      <c r="AQ136" s="97">
        <f t="shared" si="44"/>
        <v>0</v>
      </c>
      <c r="AR136" s="97">
        <f t="shared" si="44"/>
        <v>0</v>
      </c>
      <c r="AS136" s="97">
        <f t="shared" si="43"/>
        <v>0</v>
      </c>
      <c r="AT136" s="97">
        <f t="shared" si="43"/>
        <v>0</v>
      </c>
      <c r="AU136" s="97">
        <f t="shared" si="43"/>
        <v>0</v>
      </c>
      <c r="AV136" s="97">
        <f t="shared" si="43"/>
        <v>0</v>
      </c>
      <c r="AW136" s="97">
        <f t="shared" si="43"/>
        <v>0</v>
      </c>
      <c r="AX136" s="99">
        <f t="shared" si="39"/>
        <v>0</v>
      </c>
      <c r="AY136" s="99"/>
      <c r="AZ136" s="100">
        <f t="shared" si="35"/>
        <v>0</v>
      </c>
      <c r="BA136" s="97">
        <f>IF(NOT(snowball2),0,IF(R135&lt;=0,0,IF($C136&lt;=SUM($AZ136:AZ136),0,IF(AO136+$C136-SUM($AZ136:AZ136)&gt;R135+AC136,R135+AC136-AO136,$C136-SUM($AZ136:AZ136)))))</f>
        <v>0</v>
      </c>
      <c r="BB136" s="97">
        <f>IF(NOT(snowball2),0,IF(S135&lt;=0,0,IF($C136&lt;=SUM($AZ136:BA136),0,IF(AP136+$C136-SUM($AZ136:BA136)&gt;S135+AD136,S135+AD136-AP136,$C136-SUM($AZ136:BA136)))))</f>
        <v>0</v>
      </c>
      <c r="BC136" s="97">
        <f>IF(NOT(snowball2),0,IF(T135&lt;=0,0,IF($C136&lt;=SUM($AZ136:BB136),0,IF(AQ136+$C136-SUM($AZ136:BB136)&gt;T135+AE136,T135+AE136-AQ136,$C136-SUM($AZ136:BB136)))))</f>
        <v>0</v>
      </c>
      <c r="BD136" s="97">
        <f>IF(NOT(snowball2),0,IF(U135&lt;=0,0,IF($C136&lt;=SUM($AZ136:BC136),0,IF(AR136+$C136-SUM($AZ136:BC136)&gt;U135+AF136,U135+AF136-AR136,$C136-SUM($AZ136:BC136)))))</f>
        <v>0</v>
      </c>
      <c r="BE136" s="97">
        <f>IF(NOT(snowball2),0,IF(V135&lt;=0,0,IF($C136&lt;=SUM($AZ136:BD136),0,IF(AS136+$C136-SUM($AZ136:BD136)&gt;V135+AG136,V135+AG136-AS136,$C136-SUM($AZ136:BD136)))))</f>
        <v>0</v>
      </c>
      <c r="BF136" s="97">
        <f>IF(NOT(snowball2),0,IF(W135&lt;=0,0,IF($C136&lt;=SUM($AZ136:BE136),0,IF(AT136+$C136-SUM($AZ136:BE136)&gt;W135+AH136,W135+AH136-AT136,$C136-SUM($AZ136:BE136)))))</f>
        <v>0</v>
      </c>
      <c r="BG136" s="97">
        <f>IF(NOT(snowball2),0,IF(X135&lt;=0,0,IF($C136&lt;=SUM($AZ136:BF136),0,IF(AU136+$C136-SUM($AZ136:BF136)&gt;X135+AI136,X135+AI136-AU136,$C136-SUM($AZ136:BF136)))))</f>
        <v>0</v>
      </c>
      <c r="BH136" s="97">
        <f>IF(NOT(snowball2),0,IF(Y135&lt;=0,0,IF($C136&lt;=SUM($AZ136:BG136),0,IF(AV136+$C136-SUM($AZ136:BG136)&gt;Y135+AJ136,Y135+AJ136-AV136,$C136-SUM($AZ136:BG136)))))</f>
        <v>0</v>
      </c>
      <c r="BI136" s="97">
        <f>IF(NOT(snowball2),0,IF(Z135&lt;=0,0,IF($C136&lt;=SUM($AZ136:BH136),0,IF(AW136+$C136-SUM($AZ136:BH136)&gt;Z135+AK136,Z135+AK136-AW136,$C136-SUM($AZ136:BH136)))))</f>
        <v>0</v>
      </c>
    </row>
    <row r="137" spans="1:61" ht="11.1" customHeight="1" x14ac:dyDescent="0.2">
      <c r="A137" s="93" t="str">
        <f t="shared" si="40"/>
        <v/>
      </c>
      <c r="B137" s="94" t="e">
        <f t="shared" si="36"/>
        <v>#N/A</v>
      </c>
      <c r="C137" s="95" t="str">
        <f t="shared" si="33"/>
        <v/>
      </c>
      <c r="D137" s="96"/>
      <c r="E137" s="97">
        <f t="shared" si="46"/>
        <v>0</v>
      </c>
      <c r="F137" s="97">
        <f t="shared" si="46"/>
        <v>0</v>
      </c>
      <c r="G137" s="97">
        <f t="shared" si="46"/>
        <v>0</v>
      </c>
      <c r="H137" s="97">
        <f t="shared" si="46"/>
        <v>0</v>
      </c>
      <c r="I137" s="97">
        <f t="shared" si="46"/>
        <v>0</v>
      </c>
      <c r="J137" s="97">
        <f t="shared" si="46"/>
        <v>0</v>
      </c>
      <c r="K137" s="97">
        <f t="shared" si="46"/>
        <v>0</v>
      </c>
      <c r="L137" s="97">
        <f t="shared" si="46"/>
        <v>0</v>
      </c>
      <c r="M137" s="97">
        <f t="shared" si="46"/>
        <v>0</v>
      </c>
      <c r="N137" s="97">
        <f t="shared" si="46"/>
        <v>0</v>
      </c>
      <c r="O137" s="98"/>
      <c r="P137" s="97">
        <f t="shared" si="37"/>
        <v>0</v>
      </c>
      <c r="Q137" s="97">
        <f t="shared" si="50"/>
        <v>0</v>
      </c>
      <c r="R137" s="97">
        <f t="shared" si="50"/>
        <v>0</v>
      </c>
      <c r="S137" s="97">
        <f t="shared" si="50"/>
        <v>0</v>
      </c>
      <c r="T137" s="97">
        <f t="shared" si="50"/>
        <v>0</v>
      </c>
      <c r="U137" s="97">
        <f t="shared" si="50"/>
        <v>0</v>
      </c>
      <c r="V137" s="97">
        <f t="shared" si="50"/>
        <v>0</v>
      </c>
      <c r="W137" s="97">
        <f t="shared" si="50"/>
        <v>0</v>
      </c>
      <c r="X137" s="97">
        <f t="shared" si="50"/>
        <v>0</v>
      </c>
      <c r="Y137" s="97">
        <f t="shared" si="50"/>
        <v>0</v>
      </c>
      <c r="Z137" s="97">
        <f t="shared" si="50"/>
        <v>0</v>
      </c>
      <c r="AA137" s="101"/>
      <c r="AB137" s="97">
        <f t="shared" si="49"/>
        <v>0</v>
      </c>
      <c r="AC137" s="97">
        <f t="shared" si="49"/>
        <v>0</v>
      </c>
      <c r="AD137" s="97">
        <f t="shared" si="49"/>
        <v>0</v>
      </c>
      <c r="AE137" s="97">
        <f t="shared" si="49"/>
        <v>0</v>
      </c>
      <c r="AF137" s="97">
        <f t="shared" si="49"/>
        <v>0</v>
      </c>
      <c r="AG137" s="97">
        <f t="shared" si="48"/>
        <v>0</v>
      </c>
      <c r="AH137" s="97">
        <f t="shared" si="48"/>
        <v>0</v>
      </c>
      <c r="AI137" s="97">
        <f t="shared" si="48"/>
        <v>0</v>
      </c>
      <c r="AJ137" s="97">
        <f t="shared" si="48"/>
        <v>0</v>
      </c>
      <c r="AK137" s="97">
        <f t="shared" si="48"/>
        <v>0</v>
      </c>
      <c r="AL137" s="99">
        <f t="shared" si="38"/>
        <v>0</v>
      </c>
      <c r="AM137" s="102"/>
      <c r="AN137" s="97">
        <f t="shared" si="44"/>
        <v>0</v>
      </c>
      <c r="AO137" s="97">
        <f t="shared" si="44"/>
        <v>0</v>
      </c>
      <c r="AP137" s="97">
        <f t="shared" si="44"/>
        <v>0</v>
      </c>
      <c r="AQ137" s="97">
        <f t="shared" si="44"/>
        <v>0</v>
      </c>
      <c r="AR137" s="97">
        <f t="shared" si="44"/>
        <v>0</v>
      </c>
      <c r="AS137" s="97">
        <f t="shared" si="43"/>
        <v>0</v>
      </c>
      <c r="AT137" s="97">
        <f t="shared" si="43"/>
        <v>0</v>
      </c>
      <c r="AU137" s="97">
        <f t="shared" si="43"/>
        <v>0</v>
      </c>
      <c r="AV137" s="97">
        <f t="shared" si="43"/>
        <v>0</v>
      </c>
      <c r="AW137" s="97">
        <f t="shared" si="43"/>
        <v>0</v>
      </c>
      <c r="AX137" s="99">
        <f t="shared" si="39"/>
        <v>0</v>
      </c>
      <c r="AY137" s="99"/>
      <c r="AZ137" s="100">
        <f t="shared" si="35"/>
        <v>0</v>
      </c>
      <c r="BA137" s="97">
        <f>IF(NOT(snowball2),0,IF(R136&lt;=0,0,IF($C137&lt;=SUM($AZ137:AZ137),0,IF(AO137+$C137-SUM($AZ137:AZ137)&gt;R136+AC137,R136+AC137-AO137,$C137-SUM($AZ137:AZ137)))))</f>
        <v>0</v>
      </c>
      <c r="BB137" s="97">
        <f>IF(NOT(snowball2),0,IF(S136&lt;=0,0,IF($C137&lt;=SUM($AZ137:BA137),0,IF(AP137+$C137-SUM($AZ137:BA137)&gt;S136+AD137,S136+AD137-AP137,$C137-SUM($AZ137:BA137)))))</f>
        <v>0</v>
      </c>
      <c r="BC137" s="97">
        <f>IF(NOT(snowball2),0,IF(T136&lt;=0,0,IF($C137&lt;=SUM($AZ137:BB137),0,IF(AQ137+$C137-SUM($AZ137:BB137)&gt;T136+AE137,T136+AE137-AQ137,$C137-SUM($AZ137:BB137)))))</f>
        <v>0</v>
      </c>
      <c r="BD137" s="97">
        <f>IF(NOT(snowball2),0,IF(U136&lt;=0,0,IF($C137&lt;=SUM($AZ137:BC137),0,IF(AR137+$C137-SUM($AZ137:BC137)&gt;U136+AF137,U136+AF137-AR137,$C137-SUM($AZ137:BC137)))))</f>
        <v>0</v>
      </c>
      <c r="BE137" s="97">
        <f>IF(NOT(snowball2),0,IF(V136&lt;=0,0,IF($C137&lt;=SUM($AZ137:BD137),0,IF(AS137+$C137-SUM($AZ137:BD137)&gt;V136+AG137,V136+AG137-AS137,$C137-SUM($AZ137:BD137)))))</f>
        <v>0</v>
      </c>
      <c r="BF137" s="97">
        <f>IF(NOT(snowball2),0,IF(W136&lt;=0,0,IF($C137&lt;=SUM($AZ137:BE137),0,IF(AT137+$C137-SUM($AZ137:BE137)&gt;W136+AH137,W136+AH137-AT137,$C137-SUM($AZ137:BE137)))))</f>
        <v>0</v>
      </c>
      <c r="BG137" s="97">
        <f>IF(NOT(snowball2),0,IF(X136&lt;=0,0,IF($C137&lt;=SUM($AZ137:BF137),0,IF(AU137+$C137-SUM($AZ137:BF137)&gt;X136+AI137,X136+AI137-AU137,$C137-SUM($AZ137:BF137)))))</f>
        <v>0</v>
      </c>
      <c r="BH137" s="97">
        <f>IF(NOT(snowball2),0,IF(Y136&lt;=0,0,IF($C137&lt;=SUM($AZ137:BG137),0,IF(AV137+$C137-SUM($AZ137:BG137)&gt;Y136+AJ137,Y136+AJ137-AV137,$C137-SUM($AZ137:BG137)))))</f>
        <v>0</v>
      </c>
      <c r="BI137" s="97">
        <f>IF(NOT(snowball2),0,IF(Z136&lt;=0,0,IF($C137&lt;=SUM($AZ137:BH137),0,IF(AW137+$C137-SUM($AZ137:BH137)&gt;Z136+AK137,Z136+AK137-AW137,$C137-SUM($AZ137:BH137)))))</f>
        <v>0</v>
      </c>
    </row>
    <row r="138" spans="1:61" ht="11.1" customHeight="1" x14ac:dyDescent="0.2">
      <c r="A138" s="93" t="str">
        <f t="shared" si="40"/>
        <v/>
      </c>
      <c r="B138" s="94" t="e">
        <f t="shared" si="36"/>
        <v>#N/A</v>
      </c>
      <c r="C138" s="95" t="str">
        <f t="shared" si="33"/>
        <v/>
      </c>
      <c r="D138" s="96"/>
      <c r="E138" s="97">
        <f t="shared" si="46"/>
        <v>0</v>
      </c>
      <c r="F138" s="97">
        <f t="shared" si="46"/>
        <v>0</v>
      </c>
      <c r="G138" s="97">
        <f t="shared" si="46"/>
        <v>0</v>
      </c>
      <c r="H138" s="97">
        <f t="shared" si="46"/>
        <v>0</v>
      </c>
      <c r="I138" s="97">
        <f t="shared" si="46"/>
        <v>0</v>
      </c>
      <c r="J138" s="97">
        <f t="shared" si="46"/>
        <v>0</v>
      </c>
      <c r="K138" s="97">
        <f t="shared" si="46"/>
        <v>0</v>
      </c>
      <c r="L138" s="97">
        <f t="shared" si="46"/>
        <v>0</v>
      </c>
      <c r="M138" s="97">
        <f t="shared" si="46"/>
        <v>0</v>
      </c>
      <c r="N138" s="97">
        <f t="shared" si="46"/>
        <v>0</v>
      </c>
      <c r="O138" s="98"/>
      <c r="P138" s="97">
        <f t="shared" si="37"/>
        <v>0</v>
      </c>
      <c r="Q138" s="97">
        <f t="shared" si="50"/>
        <v>0</v>
      </c>
      <c r="R138" s="97">
        <f t="shared" si="50"/>
        <v>0</v>
      </c>
      <c r="S138" s="97">
        <f t="shared" si="50"/>
        <v>0</v>
      </c>
      <c r="T138" s="97">
        <f t="shared" si="50"/>
        <v>0</v>
      </c>
      <c r="U138" s="97">
        <f t="shared" si="50"/>
        <v>0</v>
      </c>
      <c r="V138" s="97">
        <f t="shared" si="50"/>
        <v>0</v>
      </c>
      <c r="W138" s="97">
        <f t="shared" si="50"/>
        <v>0</v>
      </c>
      <c r="X138" s="97">
        <f t="shared" si="50"/>
        <v>0</v>
      </c>
      <c r="Y138" s="97">
        <f t="shared" si="50"/>
        <v>0</v>
      </c>
      <c r="Z138" s="97">
        <f t="shared" si="50"/>
        <v>0</v>
      </c>
      <c r="AA138" s="101"/>
      <c r="AB138" s="97">
        <f t="shared" si="49"/>
        <v>0</v>
      </c>
      <c r="AC138" s="97">
        <f t="shared" si="49"/>
        <v>0</v>
      </c>
      <c r="AD138" s="97">
        <f t="shared" si="49"/>
        <v>0</v>
      </c>
      <c r="AE138" s="97">
        <f t="shared" si="49"/>
        <v>0</v>
      </c>
      <c r="AF138" s="97">
        <f t="shared" si="49"/>
        <v>0</v>
      </c>
      <c r="AG138" s="97">
        <f t="shared" si="48"/>
        <v>0</v>
      </c>
      <c r="AH138" s="97">
        <f t="shared" si="48"/>
        <v>0</v>
      </c>
      <c r="AI138" s="97">
        <f t="shared" si="48"/>
        <v>0</v>
      </c>
      <c r="AJ138" s="97">
        <f t="shared" si="48"/>
        <v>0</v>
      </c>
      <c r="AK138" s="97">
        <f t="shared" si="48"/>
        <v>0</v>
      </c>
      <c r="AL138" s="99">
        <f t="shared" si="38"/>
        <v>0</v>
      </c>
      <c r="AM138" s="102"/>
      <c r="AN138" s="97">
        <f t="shared" si="44"/>
        <v>0</v>
      </c>
      <c r="AO138" s="97">
        <f t="shared" si="44"/>
        <v>0</v>
      </c>
      <c r="AP138" s="97">
        <f t="shared" si="44"/>
        <v>0</v>
      </c>
      <c r="AQ138" s="97">
        <f t="shared" si="44"/>
        <v>0</v>
      </c>
      <c r="AR138" s="97">
        <f t="shared" si="44"/>
        <v>0</v>
      </c>
      <c r="AS138" s="97">
        <f t="shared" si="43"/>
        <v>0</v>
      </c>
      <c r="AT138" s="97">
        <f t="shared" si="43"/>
        <v>0</v>
      </c>
      <c r="AU138" s="97">
        <f t="shared" si="43"/>
        <v>0</v>
      </c>
      <c r="AV138" s="97">
        <f t="shared" si="43"/>
        <v>0</v>
      </c>
      <c r="AW138" s="97">
        <f t="shared" si="43"/>
        <v>0</v>
      </c>
      <c r="AX138" s="99">
        <f t="shared" si="39"/>
        <v>0</v>
      </c>
      <c r="AY138" s="99"/>
      <c r="AZ138" s="100">
        <f t="shared" si="35"/>
        <v>0</v>
      </c>
      <c r="BA138" s="97">
        <f>IF(NOT(snowball2),0,IF(R137&lt;=0,0,IF($C138&lt;=SUM($AZ138:AZ138),0,IF(AO138+$C138-SUM($AZ138:AZ138)&gt;R137+AC138,R137+AC138-AO138,$C138-SUM($AZ138:AZ138)))))</f>
        <v>0</v>
      </c>
      <c r="BB138" s="97">
        <f>IF(NOT(snowball2),0,IF(S137&lt;=0,0,IF($C138&lt;=SUM($AZ138:BA138),0,IF(AP138+$C138-SUM($AZ138:BA138)&gt;S137+AD138,S137+AD138-AP138,$C138-SUM($AZ138:BA138)))))</f>
        <v>0</v>
      </c>
      <c r="BC138" s="97">
        <f>IF(NOT(snowball2),0,IF(T137&lt;=0,0,IF($C138&lt;=SUM($AZ138:BB138),0,IF(AQ138+$C138-SUM($AZ138:BB138)&gt;T137+AE138,T137+AE138-AQ138,$C138-SUM($AZ138:BB138)))))</f>
        <v>0</v>
      </c>
      <c r="BD138" s="97">
        <f>IF(NOT(snowball2),0,IF(U137&lt;=0,0,IF($C138&lt;=SUM($AZ138:BC138),0,IF(AR138+$C138-SUM($AZ138:BC138)&gt;U137+AF138,U137+AF138-AR138,$C138-SUM($AZ138:BC138)))))</f>
        <v>0</v>
      </c>
      <c r="BE138" s="97">
        <f>IF(NOT(snowball2),0,IF(V137&lt;=0,0,IF($C138&lt;=SUM($AZ138:BD138),0,IF(AS138+$C138-SUM($AZ138:BD138)&gt;V137+AG138,V137+AG138-AS138,$C138-SUM($AZ138:BD138)))))</f>
        <v>0</v>
      </c>
      <c r="BF138" s="97">
        <f>IF(NOT(snowball2),0,IF(W137&lt;=0,0,IF($C138&lt;=SUM($AZ138:BE138),0,IF(AT138+$C138-SUM($AZ138:BE138)&gt;W137+AH138,W137+AH138-AT138,$C138-SUM($AZ138:BE138)))))</f>
        <v>0</v>
      </c>
      <c r="BG138" s="97">
        <f>IF(NOT(snowball2),0,IF(X137&lt;=0,0,IF($C138&lt;=SUM($AZ138:BF138),0,IF(AU138+$C138-SUM($AZ138:BF138)&gt;X137+AI138,X137+AI138-AU138,$C138-SUM($AZ138:BF138)))))</f>
        <v>0</v>
      </c>
      <c r="BH138" s="97">
        <f>IF(NOT(snowball2),0,IF(Y137&lt;=0,0,IF($C138&lt;=SUM($AZ138:BG138),0,IF(AV138+$C138-SUM($AZ138:BG138)&gt;Y137+AJ138,Y137+AJ138-AV138,$C138-SUM($AZ138:BG138)))))</f>
        <v>0</v>
      </c>
      <c r="BI138" s="97">
        <f>IF(NOT(snowball2),0,IF(Z137&lt;=0,0,IF($C138&lt;=SUM($AZ138:BH138),0,IF(AW138+$C138-SUM($AZ138:BH138)&gt;Z137+AK138,Z137+AK138-AW138,$C138-SUM($AZ138:BH138)))))</f>
        <v>0</v>
      </c>
    </row>
    <row r="139" spans="1:61" ht="11.1" customHeight="1" x14ac:dyDescent="0.2">
      <c r="A139" s="93" t="str">
        <f t="shared" si="40"/>
        <v/>
      </c>
      <c r="B139" s="94" t="e">
        <f t="shared" si="36"/>
        <v>#N/A</v>
      </c>
      <c r="C139" s="95" t="str">
        <f t="shared" si="33"/>
        <v/>
      </c>
      <c r="D139" s="96"/>
      <c r="E139" s="97">
        <f t="shared" si="46"/>
        <v>0</v>
      </c>
      <c r="F139" s="97">
        <f t="shared" si="46"/>
        <v>0</v>
      </c>
      <c r="G139" s="97">
        <f t="shared" si="46"/>
        <v>0</v>
      </c>
      <c r="H139" s="97">
        <f t="shared" si="46"/>
        <v>0</v>
      </c>
      <c r="I139" s="97">
        <f t="shared" si="46"/>
        <v>0</v>
      </c>
      <c r="J139" s="97">
        <f t="shared" si="46"/>
        <v>0</v>
      </c>
      <c r="K139" s="97">
        <f t="shared" si="46"/>
        <v>0</v>
      </c>
      <c r="L139" s="97">
        <f t="shared" si="46"/>
        <v>0</v>
      </c>
      <c r="M139" s="97">
        <f t="shared" si="46"/>
        <v>0</v>
      </c>
      <c r="N139" s="97">
        <f t="shared" si="46"/>
        <v>0</v>
      </c>
      <c r="O139" s="98"/>
      <c r="P139" s="97">
        <f t="shared" si="37"/>
        <v>0</v>
      </c>
      <c r="Q139" s="97">
        <f t="shared" si="50"/>
        <v>0</v>
      </c>
      <c r="R139" s="97">
        <f t="shared" si="50"/>
        <v>0</v>
      </c>
      <c r="S139" s="97">
        <f t="shared" si="50"/>
        <v>0</v>
      </c>
      <c r="T139" s="97">
        <f t="shared" si="50"/>
        <v>0</v>
      </c>
      <c r="U139" s="97">
        <f t="shared" si="50"/>
        <v>0</v>
      </c>
      <c r="V139" s="97">
        <f t="shared" si="50"/>
        <v>0</v>
      </c>
      <c r="W139" s="97">
        <f t="shared" si="50"/>
        <v>0</v>
      </c>
      <c r="X139" s="97">
        <f t="shared" si="50"/>
        <v>0</v>
      </c>
      <c r="Y139" s="97">
        <f t="shared" si="50"/>
        <v>0</v>
      </c>
      <c r="Z139" s="97">
        <f t="shared" si="50"/>
        <v>0</v>
      </c>
      <c r="AA139" s="101"/>
      <c r="AB139" s="97">
        <f t="shared" si="49"/>
        <v>0</v>
      </c>
      <c r="AC139" s="97">
        <f t="shared" si="49"/>
        <v>0</v>
      </c>
      <c r="AD139" s="97">
        <f t="shared" si="49"/>
        <v>0</v>
      </c>
      <c r="AE139" s="97">
        <f t="shared" si="49"/>
        <v>0</v>
      </c>
      <c r="AF139" s="97">
        <f t="shared" si="49"/>
        <v>0</v>
      </c>
      <c r="AG139" s="97">
        <f t="shared" si="48"/>
        <v>0</v>
      </c>
      <c r="AH139" s="97">
        <f t="shared" si="48"/>
        <v>0</v>
      </c>
      <c r="AI139" s="97">
        <f t="shared" si="48"/>
        <v>0</v>
      </c>
      <c r="AJ139" s="97">
        <f t="shared" si="48"/>
        <v>0</v>
      </c>
      <c r="AK139" s="97">
        <f t="shared" si="48"/>
        <v>0</v>
      </c>
      <c r="AL139" s="99">
        <f t="shared" si="38"/>
        <v>0</v>
      </c>
      <c r="AM139" s="102"/>
      <c r="AN139" s="97">
        <f t="shared" si="44"/>
        <v>0</v>
      </c>
      <c r="AO139" s="97">
        <f t="shared" si="44"/>
        <v>0</v>
      </c>
      <c r="AP139" s="97">
        <f t="shared" si="44"/>
        <v>0</v>
      </c>
      <c r="AQ139" s="97">
        <f t="shared" si="44"/>
        <v>0</v>
      </c>
      <c r="AR139" s="97">
        <f t="shared" si="44"/>
        <v>0</v>
      </c>
      <c r="AS139" s="97">
        <f t="shared" si="43"/>
        <v>0</v>
      </c>
      <c r="AT139" s="97">
        <f t="shared" si="43"/>
        <v>0</v>
      </c>
      <c r="AU139" s="97">
        <f t="shared" si="43"/>
        <v>0</v>
      </c>
      <c r="AV139" s="97">
        <f t="shared" si="43"/>
        <v>0</v>
      </c>
      <c r="AW139" s="97">
        <f t="shared" si="43"/>
        <v>0</v>
      </c>
      <c r="AX139" s="99">
        <f t="shared" si="39"/>
        <v>0</v>
      </c>
      <c r="AY139" s="99"/>
      <c r="AZ139" s="100">
        <f t="shared" si="35"/>
        <v>0</v>
      </c>
      <c r="BA139" s="97">
        <f>IF(NOT(snowball2),0,IF(R138&lt;=0,0,IF($C139&lt;=SUM($AZ139:AZ139),0,IF(AO139+$C139-SUM($AZ139:AZ139)&gt;R138+AC139,R138+AC139-AO139,$C139-SUM($AZ139:AZ139)))))</f>
        <v>0</v>
      </c>
      <c r="BB139" s="97">
        <f>IF(NOT(snowball2),0,IF(S138&lt;=0,0,IF($C139&lt;=SUM($AZ139:BA139),0,IF(AP139+$C139-SUM($AZ139:BA139)&gt;S138+AD139,S138+AD139-AP139,$C139-SUM($AZ139:BA139)))))</f>
        <v>0</v>
      </c>
      <c r="BC139" s="97">
        <f>IF(NOT(snowball2),0,IF(T138&lt;=0,0,IF($C139&lt;=SUM($AZ139:BB139),0,IF(AQ139+$C139-SUM($AZ139:BB139)&gt;T138+AE139,T138+AE139-AQ139,$C139-SUM($AZ139:BB139)))))</f>
        <v>0</v>
      </c>
      <c r="BD139" s="97">
        <f>IF(NOT(snowball2),0,IF(U138&lt;=0,0,IF($C139&lt;=SUM($AZ139:BC139),0,IF(AR139+$C139-SUM($AZ139:BC139)&gt;U138+AF139,U138+AF139-AR139,$C139-SUM($AZ139:BC139)))))</f>
        <v>0</v>
      </c>
      <c r="BE139" s="97">
        <f>IF(NOT(snowball2),0,IF(V138&lt;=0,0,IF($C139&lt;=SUM($AZ139:BD139),0,IF(AS139+$C139-SUM($AZ139:BD139)&gt;V138+AG139,V138+AG139-AS139,$C139-SUM($AZ139:BD139)))))</f>
        <v>0</v>
      </c>
      <c r="BF139" s="97">
        <f>IF(NOT(snowball2),0,IF(W138&lt;=0,0,IF($C139&lt;=SUM($AZ139:BE139),0,IF(AT139+$C139-SUM($AZ139:BE139)&gt;W138+AH139,W138+AH139-AT139,$C139-SUM($AZ139:BE139)))))</f>
        <v>0</v>
      </c>
      <c r="BG139" s="97">
        <f>IF(NOT(snowball2),0,IF(X138&lt;=0,0,IF($C139&lt;=SUM($AZ139:BF139),0,IF(AU139+$C139-SUM($AZ139:BF139)&gt;X138+AI139,X138+AI139-AU139,$C139-SUM($AZ139:BF139)))))</f>
        <v>0</v>
      </c>
      <c r="BH139" s="97">
        <f>IF(NOT(snowball2),0,IF(Y138&lt;=0,0,IF($C139&lt;=SUM($AZ139:BG139),0,IF(AV139+$C139-SUM($AZ139:BG139)&gt;Y138+AJ139,Y138+AJ139-AV139,$C139-SUM($AZ139:BG139)))))</f>
        <v>0</v>
      </c>
      <c r="BI139" s="97">
        <f>IF(NOT(snowball2),0,IF(Z138&lt;=0,0,IF($C139&lt;=SUM($AZ139:BH139),0,IF(AW139+$C139-SUM($AZ139:BH139)&gt;Z138+AK139,Z138+AK139-AW139,$C139-SUM($AZ139:BH139)))))</f>
        <v>0</v>
      </c>
    </row>
    <row r="140" spans="1:61" ht="11.1" customHeight="1" x14ac:dyDescent="0.2">
      <c r="A140" s="93" t="str">
        <f t="shared" si="40"/>
        <v/>
      </c>
      <c r="B140" s="94" t="e">
        <f t="shared" si="36"/>
        <v>#N/A</v>
      </c>
      <c r="C140" s="95" t="str">
        <f t="shared" si="33"/>
        <v/>
      </c>
      <c r="D140" s="96"/>
      <c r="E140" s="97">
        <f t="shared" si="46"/>
        <v>0</v>
      </c>
      <c r="F140" s="97">
        <f t="shared" si="46"/>
        <v>0</v>
      </c>
      <c r="G140" s="97">
        <f t="shared" si="46"/>
        <v>0</v>
      </c>
      <c r="H140" s="97">
        <f t="shared" si="46"/>
        <v>0</v>
      </c>
      <c r="I140" s="97">
        <f t="shared" si="46"/>
        <v>0</v>
      </c>
      <c r="J140" s="97">
        <f t="shared" si="46"/>
        <v>0</v>
      </c>
      <c r="K140" s="97">
        <f t="shared" si="46"/>
        <v>0</v>
      </c>
      <c r="L140" s="97">
        <f t="shared" si="46"/>
        <v>0</v>
      </c>
      <c r="M140" s="97">
        <f t="shared" si="46"/>
        <v>0</v>
      </c>
      <c r="N140" s="97">
        <f t="shared" si="46"/>
        <v>0</v>
      </c>
      <c r="O140" s="98"/>
      <c r="P140" s="97">
        <f t="shared" si="37"/>
        <v>0</v>
      </c>
      <c r="Q140" s="97">
        <f t="shared" si="50"/>
        <v>0</v>
      </c>
      <c r="R140" s="97">
        <f t="shared" si="50"/>
        <v>0</v>
      </c>
      <c r="S140" s="97">
        <f t="shared" si="50"/>
        <v>0</v>
      </c>
      <c r="T140" s="97">
        <f t="shared" si="50"/>
        <v>0</v>
      </c>
      <c r="U140" s="97">
        <f t="shared" si="50"/>
        <v>0</v>
      </c>
      <c r="V140" s="97">
        <f t="shared" si="50"/>
        <v>0</v>
      </c>
      <c r="W140" s="97">
        <f t="shared" si="50"/>
        <v>0</v>
      </c>
      <c r="X140" s="97">
        <f t="shared" si="50"/>
        <v>0</v>
      </c>
      <c r="Y140" s="97">
        <f t="shared" si="50"/>
        <v>0</v>
      </c>
      <c r="Z140" s="97">
        <f t="shared" si="50"/>
        <v>0</v>
      </c>
      <c r="AA140" s="101"/>
      <c r="AB140" s="97">
        <f t="shared" si="49"/>
        <v>0</v>
      </c>
      <c r="AC140" s="97">
        <f t="shared" si="49"/>
        <v>0</v>
      </c>
      <c r="AD140" s="97">
        <f t="shared" si="49"/>
        <v>0</v>
      </c>
      <c r="AE140" s="97">
        <f t="shared" si="49"/>
        <v>0</v>
      </c>
      <c r="AF140" s="97">
        <f t="shared" si="49"/>
        <v>0</v>
      </c>
      <c r="AG140" s="97">
        <f t="shared" si="48"/>
        <v>0</v>
      </c>
      <c r="AH140" s="97">
        <f t="shared" si="48"/>
        <v>0</v>
      </c>
      <c r="AI140" s="97">
        <f t="shared" si="48"/>
        <v>0</v>
      </c>
      <c r="AJ140" s="97">
        <f t="shared" si="48"/>
        <v>0</v>
      </c>
      <c r="AK140" s="97">
        <f t="shared" si="48"/>
        <v>0</v>
      </c>
      <c r="AL140" s="99">
        <f t="shared" si="38"/>
        <v>0</v>
      </c>
      <c r="AM140" s="102"/>
      <c r="AN140" s="97">
        <f t="shared" si="44"/>
        <v>0</v>
      </c>
      <c r="AO140" s="97">
        <f t="shared" si="44"/>
        <v>0</v>
      </c>
      <c r="AP140" s="97">
        <f t="shared" si="44"/>
        <v>0</v>
      </c>
      <c r="AQ140" s="97">
        <f t="shared" si="44"/>
        <v>0</v>
      </c>
      <c r="AR140" s="97">
        <f t="shared" si="44"/>
        <v>0</v>
      </c>
      <c r="AS140" s="97">
        <f t="shared" si="43"/>
        <v>0</v>
      </c>
      <c r="AT140" s="97">
        <f t="shared" si="43"/>
        <v>0</v>
      </c>
      <c r="AU140" s="97">
        <f t="shared" si="43"/>
        <v>0</v>
      </c>
      <c r="AV140" s="97">
        <f t="shared" si="43"/>
        <v>0</v>
      </c>
      <c r="AW140" s="97">
        <f t="shared" si="43"/>
        <v>0</v>
      </c>
      <c r="AX140" s="99">
        <f t="shared" si="39"/>
        <v>0</v>
      </c>
      <c r="AY140" s="99"/>
      <c r="AZ140" s="100">
        <f t="shared" si="35"/>
        <v>0</v>
      </c>
      <c r="BA140" s="97">
        <f>IF(NOT(snowball2),0,IF(R139&lt;=0,0,IF($C140&lt;=SUM($AZ140:AZ140),0,IF(AO140+$C140-SUM($AZ140:AZ140)&gt;R139+AC140,R139+AC140-AO140,$C140-SUM($AZ140:AZ140)))))</f>
        <v>0</v>
      </c>
      <c r="BB140" s="97">
        <f>IF(NOT(snowball2),0,IF(S139&lt;=0,0,IF($C140&lt;=SUM($AZ140:BA140),0,IF(AP140+$C140-SUM($AZ140:BA140)&gt;S139+AD140,S139+AD140-AP140,$C140-SUM($AZ140:BA140)))))</f>
        <v>0</v>
      </c>
      <c r="BC140" s="97">
        <f>IF(NOT(snowball2),0,IF(T139&lt;=0,0,IF($C140&lt;=SUM($AZ140:BB140),0,IF(AQ140+$C140-SUM($AZ140:BB140)&gt;T139+AE140,T139+AE140-AQ140,$C140-SUM($AZ140:BB140)))))</f>
        <v>0</v>
      </c>
      <c r="BD140" s="97">
        <f>IF(NOT(snowball2),0,IF(U139&lt;=0,0,IF($C140&lt;=SUM($AZ140:BC140),0,IF(AR140+$C140-SUM($AZ140:BC140)&gt;U139+AF140,U139+AF140-AR140,$C140-SUM($AZ140:BC140)))))</f>
        <v>0</v>
      </c>
      <c r="BE140" s="97">
        <f>IF(NOT(snowball2),0,IF(V139&lt;=0,0,IF($C140&lt;=SUM($AZ140:BD140),0,IF(AS140+$C140-SUM($AZ140:BD140)&gt;V139+AG140,V139+AG140-AS140,$C140-SUM($AZ140:BD140)))))</f>
        <v>0</v>
      </c>
      <c r="BF140" s="97">
        <f>IF(NOT(snowball2),0,IF(W139&lt;=0,0,IF($C140&lt;=SUM($AZ140:BE140),0,IF(AT140+$C140-SUM($AZ140:BE140)&gt;W139+AH140,W139+AH140-AT140,$C140-SUM($AZ140:BE140)))))</f>
        <v>0</v>
      </c>
      <c r="BG140" s="97">
        <f>IF(NOT(snowball2),0,IF(X139&lt;=0,0,IF($C140&lt;=SUM($AZ140:BF140),0,IF(AU140+$C140-SUM($AZ140:BF140)&gt;X139+AI140,X139+AI140-AU140,$C140-SUM($AZ140:BF140)))))</f>
        <v>0</v>
      </c>
      <c r="BH140" s="97">
        <f>IF(NOT(snowball2),0,IF(Y139&lt;=0,0,IF($C140&lt;=SUM($AZ140:BG140),0,IF(AV140+$C140-SUM($AZ140:BG140)&gt;Y139+AJ140,Y139+AJ140-AV140,$C140-SUM($AZ140:BG140)))))</f>
        <v>0</v>
      </c>
      <c r="BI140" s="97">
        <f>IF(NOT(snowball2),0,IF(Z139&lt;=0,0,IF($C140&lt;=SUM($AZ140:BH140),0,IF(AW140+$C140-SUM($AZ140:BH140)&gt;Z139+AK140,Z139+AK140-AW140,$C140-SUM($AZ140:BH140)))))</f>
        <v>0</v>
      </c>
    </row>
    <row r="141" spans="1:61" ht="11.1" customHeight="1" x14ac:dyDescent="0.2">
      <c r="A141" s="93" t="str">
        <f t="shared" si="40"/>
        <v/>
      </c>
      <c r="B141" s="94" t="e">
        <f t="shared" si="36"/>
        <v>#N/A</v>
      </c>
      <c r="C141" s="95" t="str">
        <f t="shared" si="33"/>
        <v/>
      </c>
      <c r="D141" s="96"/>
      <c r="E141" s="97">
        <f t="shared" si="46"/>
        <v>0</v>
      </c>
      <c r="F141" s="97">
        <f t="shared" si="46"/>
        <v>0</v>
      </c>
      <c r="G141" s="97">
        <f t="shared" si="46"/>
        <v>0</v>
      </c>
      <c r="H141" s="97">
        <f t="shared" si="46"/>
        <v>0</v>
      </c>
      <c r="I141" s="97">
        <f t="shared" si="46"/>
        <v>0</v>
      </c>
      <c r="J141" s="97">
        <f t="shared" si="46"/>
        <v>0</v>
      </c>
      <c r="K141" s="97">
        <f t="shared" si="46"/>
        <v>0</v>
      </c>
      <c r="L141" s="97">
        <f t="shared" si="46"/>
        <v>0</v>
      </c>
      <c r="M141" s="97">
        <f t="shared" si="46"/>
        <v>0</v>
      </c>
      <c r="N141" s="97">
        <f t="shared" si="46"/>
        <v>0</v>
      </c>
      <c r="O141" s="98"/>
      <c r="P141" s="97">
        <f t="shared" si="37"/>
        <v>0</v>
      </c>
      <c r="Q141" s="97">
        <f t="shared" si="50"/>
        <v>0</v>
      </c>
      <c r="R141" s="97">
        <f t="shared" si="50"/>
        <v>0</v>
      </c>
      <c r="S141" s="97">
        <f t="shared" si="50"/>
        <v>0</v>
      </c>
      <c r="T141" s="97">
        <f t="shared" si="50"/>
        <v>0</v>
      </c>
      <c r="U141" s="97">
        <f t="shared" si="50"/>
        <v>0</v>
      </c>
      <c r="V141" s="97">
        <f t="shared" si="50"/>
        <v>0</v>
      </c>
      <c r="W141" s="97">
        <f t="shared" si="50"/>
        <v>0</v>
      </c>
      <c r="X141" s="97">
        <f t="shared" si="50"/>
        <v>0</v>
      </c>
      <c r="Y141" s="97">
        <f t="shared" si="50"/>
        <v>0</v>
      </c>
      <c r="Z141" s="97">
        <f t="shared" si="50"/>
        <v>0</v>
      </c>
      <c r="AA141" s="101"/>
      <c r="AB141" s="97">
        <f t="shared" si="49"/>
        <v>0</v>
      </c>
      <c r="AC141" s="97">
        <f t="shared" si="49"/>
        <v>0</v>
      </c>
      <c r="AD141" s="97">
        <f t="shared" si="49"/>
        <v>0</v>
      </c>
      <c r="AE141" s="97">
        <f t="shared" si="49"/>
        <v>0</v>
      </c>
      <c r="AF141" s="97">
        <f t="shared" si="49"/>
        <v>0</v>
      </c>
      <c r="AG141" s="97">
        <f t="shared" si="48"/>
        <v>0</v>
      </c>
      <c r="AH141" s="97">
        <f t="shared" si="48"/>
        <v>0</v>
      </c>
      <c r="AI141" s="97">
        <f t="shared" si="48"/>
        <v>0</v>
      </c>
      <c r="AJ141" s="97">
        <f t="shared" si="48"/>
        <v>0</v>
      </c>
      <c r="AK141" s="97">
        <f t="shared" si="48"/>
        <v>0</v>
      </c>
      <c r="AL141" s="99">
        <f t="shared" si="38"/>
        <v>0</v>
      </c>
      <c r="AM141" s="102"/>
      <c r="AN141" s="97">
        <f t="shared" si="44"/>
        <v>0</v>
      </c>
      <c r="AO141" s="97">
        <f t="shared" si="44"/>
        <v>0</v>
      </c>
      <c r="AP141" s="97">
        <f t="shared" si="44"/>
        <v>0</v>
      </c>
      <c r="AQ141" s="97">
        <f t="shared" si="44"/>
        <v>0</v>
      </c>
      <c r="AR141" s="97">
        <f t="shared" si="44"/>
        <v>0</v>
      </c>
      <c r="AS141" s="97">
        <f t="shared" si="43"/>
        <v>0</v>
      </c>
      <c r="AT141" s="97">
        <f t="shared" si="43"/>
        <v>0</v>
      </c>
      <c r="AU141" s="97">
        <f t="shared" si="43"/>
        <v>0</v>
      </c>
      <c r="AV141" s="97">
        <f t="shared" si="43"/>
        <v>0</v>
      </c>
      <c r="AW141" s="97">
        <f t="shared" si="43"/>
        <v>0</v>
      </c>
      <c r="AX141" s="99">
        <f t="shared" si="39"/>
        <v>0</v>
      </c>
      <c r="AY141" s="99"/>
      <c r="AZ141" s="100">
        <f t="shared" si="35"/>
        <v>0</v>
      </c>
      <c r="BA141" s="97">
        <f>IF(NOT(snowball2),0,IF(R140&lt;=0,0,IF($C141&lt;=SUM($AZ141:AZ141),0,IF(AO141+$C141-SUM($AZ141:AZ141)&gt;R140+AC141,R140+AC141-AO141,$C141-SUM($AZ141:AZ141)))))</f>
        <v>0</v>
      </c>
      <c r="BB141" s="97">
        <f>IF(NOT(snowball2),0,IF(S140&lt;=0,0,IF($C141&lt;=SUM($AZ141:BA141),0,IF(AP141+$C141-SUM($AZ141:BA141)&gt;S140+AD141,S140+AD141-AP141,$C141-SUM($AZ141:BA141)))))</f>
        <v>0</v>
      </c>
      <c r="BC141" s="97">
        <f>IF(NOT(snowball2),0,IF(T140&lt;=0,0,IF($C141&lt;=SUM($AZ141:BB141),0,IF(AQ141+$C141-SUM($AZ141:BB141)&gt;T140+AE141,T140+AE141-AQ141,$C141-SUM($AZ141:BB141)))))</f>
        <v>0</v>
      </c>
      <c r="BD141" s="97">
        <f>IF(NOT(snowball2),0,IF(U140&lt;=0,0,IF($C141&lt;=SUM($AZ141:BC141),0,IF(AR141+$C141-SUM($AZ141:BC141)&gt;U140+AF141,U140+AF141-AR141,$C141-SUM($AZ141:BC141)))))</f>
        <v>0</v>
      </c>
      <c r="BE141" s="97">
        <f>IF(NOT(snowball2),0,IF(V140&lt;=0,0,IF($C141&lt;=SUM($AZ141:BD141),0,IF(AS141+$C141-SUM($AZ141:BD141)&gt;V140+AG141,V140+AG141-AS141,$C141-SUM($AZ141:BD141)))))</f>
        <v>0</v>
      </c>
      <c r="BF141" s="97">
        <f>IF(NOT(snowball2),0,IF(W140&lt;=0,0,IF($C141&lt;=SUM($AZ141:BE141),0,IF(AT141+$C141-SUM($AZ141:BE141)&gt;W140+AH141,W140+AH141-AT141,$C141-SUM($AZ141:BE141)))))</f>
        <v>0</v>
      </c>
      <c r="BG141" s="97">
        <f>IF(NOT(snowball2),0,IF(X140&lt;=0,0,IF($C141&lt;=SUM($AZ141:BF141),0,IF(AU141+$C141-SUM($AZ141:BF141)&gt;X140+AI141,X140+AI141-AU141,$C141-SUM($AZ141:BF141)))))</f>
        <v>0</v>
      </c>
      <c r="BH141" s="97">
        <f>IF(NOT(snowball2),0,IF(Y140&lt;=0,0,IF($C141&lt;=SUM($AZ141:BG141),0,IF(AV141+$C141-SUM($AZ141:BG141)&gt;Y140+AJ141,Y140+AJ141-AV141,$C141-SUM($AZ141:BG141)))))</f>
        <v>0</v>
      </c>
      <c r="BI141" s="97">
        <f>IF(NOT(snowball2),0,IF(Z140&lt;=0,0,IF($C141&lt;=SUM($AZ141:BH141),0,IF(AW141+$C141-SUM($AZ141:BH141)&gt;Z140+AK141,Z140+AK141-AW141,$C141-SUM($AZ141:BH141)))))</f>
        <v>0</v>
      </c>
    </row>
    <row r="142" spans="1:61" ht="11.1" customHeight="1" x14ac:dyDescent="0.2">
      <c r="A142" s="93" t="str">
        <f t="shared" si="40"/>
        <v/>
      </c>
      <c r="B142" s="94" t="e">
        <f t="shared" si="36"/>
        <v>#N/A</v>
      </c>
      <c r="C142" s="95" t="str">
        <f t="shared" si="33"/>
        <v/>
      </c>
      <c r="D142" s="96"/>
      <c r="E142" s="97">
        <f t="shared" si="46"/>
        <v>0</v>
      </c>
      <c r="F142" s="97">
        <f t="shared" si="46"/>
        <v>0</v>
      </c>
      <c r="G142" s="97">
        <f t="shared" si="46"/>
        <v>0</v>
      </c>
      <c r="H142" s="97">
        <f t="shared" si="46"/>
        <v>0</v>
      </c>
      <c r="I142" s="97">
        <f t="shared" si="46"/>
        <v>0</v>
      </c>
      <c r="J142" s="97">
        <f t="shared" ref="I142:N157" si="51">AS142+BE142</f>
        <v>0</v>
      </c>
      <c r="K142" s="97">
        <f t="shared" si="51"/>
        <v>0</v>
      </c>
      <c r="L142" s="97">
        <f t="shared" si="51"/>
        <v>0</v>
      </c>
      <c r="M142" s="97">
        <f t="shared" si="51"/>
        <v>0</v>
      </c>
      <c r="N142" s="97">
        <f t="shared" si="51"/>
        <v>0</v>
      </c>
      <c r="O142" s="98"/>
      <c r="P142" s="97">
        <f t="shared" si="37"/>
        <v>0</v>
      </c>
      <c r="Q142" s="97">
        <f t="shared" si="50"/>
        <v>0</v>
      </c>
      <c r="R142" s="97">
        <f t="shared" si="50"/>
        <v>0</v>
      </c>
      <c r="S142" s="97">
        <f t="shared" si="50"/>
        <v>0</v>
      </c>
      <c r="T142" s="97">
        <f t="shared" si="50"/>
        <v>0</v>
      </c>
      <c r="U142" s="97">
        <f t="shared" si="50"/>
        <v>0</v>
      </c>
      <c r="V142" s="97">
        <f t="shared" si="50"/>
        <v>0</v>
      </c>
      <c r="W142" s="97">
        <f t="shared" si="50"/>
        <v>0</v>
      </c>
      <c r="X142" s="97">
        <f t="shared" si="50"/>
        <v>0</v>
      </c>
      <c r="Y142" s="97">
        <f t="shared" si="50"/>
        <v>0</v>
      </c>
      <c r="Z142" s="97">
        <f t="shared" si="50"/>
        <v>0</v>
      </c>
      <c r="AA142" s="101"/>
      <c r="AB142" s="97">
        <f t="shared" si="49"/>
        <v>0</v>
      </c>
      <c r="AC142" s="97">
        <f t="shared" si="49"/>
        <v>0</v>
      </c>
      <c r="AD142" s="97">
        <f t="shared" si="49"/>
        <v>0</v>
      </c>
      <c r="AE142" s="97">
        <f t="shared" si="49"/>
        <v>0</v>
      </c>
      <c r="AF142" s="97">
        <f t="shared" si="49"/>
        <v>0</v>
      </c>
      <c r="AG142" s="97">
        <f t="shared" si="48"/>
        <v>0</v>
      </c>
      <c r="AH142" s="97">
        <f t="shared" si="48"/>
        <v>0</v>
      </c>
      <c r="AI142" s="97">
        <f t="shared" si="48"/>
        <v>0</v>
      </c>
      <c r="AJ142" s="97">
        <f t="shared" si="48"/>
        <v>0</v>
      </c>
      <c r="AK142" s="97">
        <f t="shared" si="48"/>
        <v>0</v>
      </c>
      <c r="AL142" s="99">
        <f t="shared" si="38"/>
        <v>0</v>
      </c>
      <c r="AM142" s="102"/>
      <c r="AN142" s="97">
        <f t="shared" si="44"/>
        <v>0</v>
      </c>
      <c r="AO142" s="97">
        <f t="shared" si="44"/>
        <v>0</v>
      </c>
      <c r="AP142" s="97">
        <f t="shared" si="44"/>
        <v>0</v>
      </c>
      <c r="AQ142" s="97">
        <f t="shared" si="44"/>
        <v>0</v>
      </c>
      <c r="AR142" s="97">
        <f t="shared" si="44"/>
        <v>0</v>
      </c>
      <c r="AS142" s="97">
        <f t="shared" si="43"/>
        <v>0</v>
      </c>
      <c r="AT142" s="97">
        <f t="shared" si="43"/>
        <v>0</v>
      </c>
      <c r="AU142" s="97">
        <f t="shared" si="43"/>
        <v>0</v>
      </c>
      <c r="AV142" s="97">
        <f t="shared" si="43"/>
        <v>0</v>
      </c>
      <c r="AW142" s="97">
        <f t="shared" si="43"/>
        <v>0</v>
      </c>
      <c r="AX142" s="99">
        <f t="shared" si="39"/>
        <v>0</v>
      </c>
      <c r="AY142" s="99"/>
      <c r="AZ142" s="100">
        <f t="shared" si="35"/>
        <v>0</v>
      </c>
      <c r="BA142" s="97">
        <f>IF(NOT(snowball2),0,IF(R141&lt;=0,0,IF($C142&lt;=SUM($AZ142:AZ142),0,IF(AO142+$C142-SUM($AZ142:AZ142)&gt;R141+AC142,R141+AC142-AO142,$C142-SUM($AZ142:AZ142)))))</f>
        <v>0</v>
      </c>
      <c r="BB142" s="97">
        <f>IF(NOT(snowball2),0,IF(S141&lt;=0,0,IF($C142&lt;=SUM($AZ142:BA142),0,IF(AP142+$C142-SUM($AZ142:BA142)&gt;S141+AD142,S141+AD142-AP142,$C142-SUM($AZ142:BA142)))))</f>
        <v>0</v>
      </c>
      <c r="BC142" s="97">
        <f>IF(NOT(snowball2),0,IF(T141&lt;=0,0,IF($C142&lt;=SUM($AZ142:BB142),0,IF(AQ142+$C142-SUM($AZ142:BB142)&gt;T141+AE142,T141+AE142-AQ142,$C142-SUM($AZ142:BB142)))))</f>
        <v>0</v>
      </c>
      <c r="BD142" s="97">
        <f>IF(NOT(snowball2),0,IF(U141&lt;=0,0,IF($C142&lt;=SUM($AZ142:BC142),0,IF(AR142+$C142-SUM($AZ142:BC142)&gt;U141+AF142,U141+AF142-AR142,$C142-SUM($AZ142:BC142)))))</f>
        <v>0</v>
      </c>
      <c r="BE142" s="97">
        <f>IF(NOT(snowball2),0,IF(V141&lt;=0,0,IF($C142&lt;=SUM($AZ142:BD142),0,IF(AS142+$C142-SUM($AZ142:BD142)&gt;V141+AG142,V141+AG142-AS142,$C142-SUM($AZ142:BD142)))))</f>
        <v>0</v>
      </c>
      <c r="BF142" s="97">
        <f>IF(NOT(snowball2),0,IF(W141&lt;=0,0,IF($C142&lt;=SUM($AZ142:BE142),0,IF(AT142+$C142-SUM($AZ142:BE142)&gt;W141+AH142,W141+AH142-AT142,$C142-SUM($AZ142:BE142)))))</f>
        <v>0</v>
      </c>
      <c r="BG142" s="97">
        <f>IF(NOT(snowball2),0,IF(X141&lt;=0,0,IF($C142&lt;=SUM($AZ142:BF142),0,IF(AU142+$C142-SUM($AZ142:BF142)&gt;X141+AI142,X141+AI142-AU142,$C142-SUM($AZ142:BF142)))))</f>
        <v>0</v>
      </c>
      <c r="BH142" s="97">
        <f>IF(NOT(snowball2),0,IF(Y141&lt;=0,0,IF($C142&lt;=SUM($AZ142:BG142),0,IF(AV142+$C142-SUM($AZ142:BG142)&gt;Y141+AJ142,Y141+AJ142-AV142,$C142-SUM($AZ142:BG142)))))</f>
        <v>0</v>
      </c>
      <c r="BI142" s="97">
        <f>IF(NOT(snowball2),0,IF(Z141&lt;=0,0,IF($C142&lt;=SUM($AZ142:BH142),0,IF(AW142+$C142-SUM($AZ142:BH142)&gt;Z141+AK142,Z141+AK142-AW142,$C142-SUM($AZ142:BH142)))))</f>
        <v>0</v>
      </c>
    </row>
    <row r="143" spans="1:61" ht="11.1" customHeight="1" x14ac:dyDescent="0.2">
      <c r="A143" s="93" t="str">
        <f t="shared" si="40"/>
        <v/>
      </c>
      <c r="B143" s="94" t="e">
        <f t="shared" si="36"/>
        <v>#N/A</v>
      </c>
      <c r="C143" s="95" t="str">
        <f t="shared" si="33"/>
        <v/>
      </c>
      <c r="D143" s="96"/>
      <c r="E143" s="97">
        <f t="shared" ref="E143:N177" si="52">AN143+AZ143</f>
        <v>0</v>
      </c>
      <c r="F143" s="97">
        <f t="shared" si="52"/>
        <v>0</v>
      </c>
      <c r="G143" s="97">
        <f t="shared" si="52"/>
        <v>0</v>
      </c>
      <c r="H143" s="97">
        <f t="shared" si="52"/>
        <v>0</v>
      </c>
      <c r="I143" s="97">
        <f t="shared" si="51"/>
        <v>0</v>
      </c>
      <c r="J143" s="97">
        <f t="shared" si="51"/>
        <v>0</v>
      </c>
      <c r="K143" s="97">
        <f t="shared" si="51"/>
        <v>0</v>
      </c>
      <c r="L143" s="97">
        <f t="shared" si="51"/>
        <v>0</v>
      </c>
      <c r="M143" s="97">
        <f t="shared" si="51"/>
        <v>0</v>
      </c>
      <c r="N143" s="97">
        <f t="shared" si="51"/>
        <v>0</v>
      </c>
      <c r="O143" s="98"/>
      <c r="P143" s="97">
        <f t="shared" si="37"/>
        <v>0</v>
      </c>
      <c r="Q143" s="97">
        <f t="shared" si="50"/>
        <v>0</v>
      </c>
      <c r="R143" s="97">
        <f t="shared" si="50"/>
        <v>0</v>
      </c>
      <c r="S143" s="97">
        <f t="shared" si="50"/>
        <v>0</v>
      </c>
      <c r="T143" s="97">
        <f t="shared" si="50"/>
        <v>0</v>
      </c>
      <c r="U143" s="97">
        <f t="shared" si="50"/>
        <v>0</v>
      </c>
      <c r="V143" s="97">
        <f t="shared" si="50"/>
        <v>0</v>
      </c>
      <c r="W143" s="97">
        <f t="shared" si="50"/>
        <v>0</v>
      </c>
      <c r="X143" s="97">
        <f t="shared" si="50"/>
        <v>0</v>
      </c>
      <c r="Y143" s="97">
        <f t="shared" si="50"/>
        <v>0</v>
      </c>
      <c r="Z143" s="97">
        <f t="shared" si="50"/>
        <v>0</v>
      </c>
      <c r="AA143" s="101"/>
      <c r="AB143" s="97">
        <f t="shared" si="49"/>
        <v>0</v>
      </c>
      <c r="AC143" s="97">
        <f t="shared" si="49"/>
        <v>0</v>
      </c>
      <c r="AD143" s="97">
        <f t="shared" si="49"/>
        <v>0</v>
      </c>
      <c r="AE143" s="97">
        <f t="shared" si="49"/>
        <v>0</v>
      </c>
      <c r="AF143" s="97">
        <f t="shared" si="49"/>
        <v>0</v>
      </c>
      <c r="AG143" s="97">
        <f t="shared" si="48"/>
        <v>0</v>
      </c>
      <c r="AH143" s="97">
        <f t="shared" si="48"/>
        <v>0</v>
      </c>
      <c r="AI143" s="97">
        <f t="shared" si="48"/>
        <v>0</v>
      </c>
      <c r="AJ143" s="97">
        <f t="shared" si="48"/>
        <v>0</v>
      </c>
      <c r="AK143" s="97">
        <f t="shared" si="48"/>
        <v>0</v>
      </c>
      <c r="AL143" s="99">
        <f t="shared" si="38"/>
        <v>0</v>
      </c>
      <c r="AM143" s="102"/>
      <c r="AN143" s="97">
        <f t="shared" si="44"/>
        <v>0</v>
      </c>
      <c r="AO143" s="97">
        <f t="shared" si="44"/>
        <v>0</v>
      </c>
      <c r="AP143" s="97">
        <f t="shared" si="44"/>
        <v>0</v>
      </c>
      <c r="AQ143" s="97">
        <f t="shared" si="44"/>
        <v>0</v>
      </c>
      <c r="AR143" s="97">
        <f t="shared" si="44"/>
        <v>0</v>
      </c>
      <c r="AS143" s="97">
        <f t="shared" si="43"/>
        <v>0</v>
      </c>
      <c r="AT143" s="97">
        <f t="shared" si="43"/>
        <v>0</v>
      </c>
      <c r="AU143" s="97">
        <f t="shared" si="43"/>
        <v>0</v>
      </c>
      <c r="AV143" s="97">
        <f t="shared" si="43"/>
        <v>0</v>
      </c>
      <c r="AW143" s="97">
        <f t="shared" si="43"/>
        <v>0</v>
      </c>
      <c r="AX143" s="99">
        <f t="shared" si="39"/>
        <v>0</v>
      </c>
      <c r="AY143" s="99"/>
      <c r="AZ143" s="100">
        <f t="shared" si="35"/>
        <v>0</v>
      </c>
      <c r="BA143" s="97">
        <f>IF(NOT(snowball2),0,IF(R142&lt;=0,0,IF($C143&lt;=SUM($AZ143:AZ143),0,IF(AO143+$C143-SUM($AZ143:AZ143)&gt;R142+AC143,R142+AC143-AO143,$C143-SUM($AZ143:AZ143)))))</f>
        <v>0</v>
      </c>
      <c r="BB143" s="97">
        <f>IF(NOT(snowball2),0,IF(S142&lt;=0,0,IF($C143&lt;=SUM($AZ143:BA143),0,IF(AP143+$C143-SUM($AZ143:BA143)&gt;S142+AD143,S142+AD143-AP143,$C143-SUM($AZ143:BA143)))))</f>
        <v>0</v>
      </c>
      <c r="BC143" s="97">
        <f>IF(NOT(snowball2),0,IF(T142&lt;=0,0,IF($C143&lt;=SUM($AZ143:BB143),0,IF(AQ143+$C143-SUM($AZ143:BB143)&gt;T142+AE143,T142+AE143-AQ143,$C143-SUM($AZ143:BB143)))))</f>
        <v>0</v>
      </c>
      <c r="BD143" s="97">
        <f>IF(NOT(snowball2),0,IF(U142&lt;=0,0,IF($C143&lt;=SUM($AZ143:BC143),0,IF(AR143+$C143-SUM($AZ143:BC143)&gt;U142+AF143,U142+AF143-AR143,$C143-SUM($AZ143:BC143)))))</f>
        <v>0</v>
      </c>
      <c r="BE143" s="97">
        <f>IF(NOT(snowball2),0,IF(V142&lt;=0,0,IF($C143&lt;=SUM($AZ143:BD143),0,IF(AS143+$C143-SUM($AZ143:BD143)&gt;V142+AG143,V142+AG143-AS143,$C143-SUM($AZ143:BD143)))))</f>
        <v>0</v>
      </c>
      <c r="BF143" s="97">
        <f>IF(NOT(snowball2),0,IF(W142&lt;=0,0,IF($C143&lt;=SUM($AZ143:BE143),0,IF(AT143+$C143-SUM($AZ143:BE143)&gt;W142+AH143,W142+AH143-AT143,$C143-SUM($AZ143:BE143)))))</f>
        <v>0</v>
      </c>
      <c r="BG143" s="97">
        <f>IF(NOT(snowball2),0,IF(X142&lt;=0,0,IF($C143&lt;=SUM($AZ143:BF143),0,IF(AU143+$C143-SUM($AZ143:BF143)&gt;X142+AI143,X142+AI143-AU143,$C143-SUM($AZ143:BF143)))))</f>
        <v>0</v>
      </c>
      <c r="BH143" s="97">
        <f>IF(NOT(snowball2),0,IF(Y142&lt;=0,0,IF($C143&lt;=SUM($AZ143:BG143),0,IF(AV143+$C143-SUM($AZ143:BG143)&gt;Y142+AJ143,Y142+AJ143-AV143,$C143-SUM($AZ143:BG143)))))</f>
        <v>0</v>
      </c>
      <c r="BI143" s="97">
        <f>IF(NOT(snowball2),0,IF(Z142&lt;=0,0,IF($C143&lt;=SUM($AZ143:BH143),0,IF(AW143+$C143-SUM($AZ143:BH143)&gt;Z142+AK143,Z142+AK143-AW143,$C143-SUM($AZ143:BH143)))))</f>
        <v>0</v>
      </c>
    </row>
    <row r="144" spans="1:61" ht="11.1" customHeight="1" x14ac:dyDescent="0.2">
      <c r="A144" s="93" t="str">
        <f t="shared" si="40"/>
        <v/>
      </c>
      <c r="B144" s="94" t="e">
        <f t="shared" si="36"/>
        <v>#N/A</v>
      </c>
      <c r="C144" s="95" t="str">
        <f t="shared" si="33"/>
        <v/>
      </c>
      <c r="D144" s="96"/>
      <c r="E144" s="97">
        <f t="shared" si="52"/>
        <v>0</v>
      </c>
      <c r="F144" s="97">
        <f t="shared" si="52"/>
        <v>0</v>
      </c>
      <c r="G144" s="97">
        <f t="shared" si="52"/>
        <v>0</v>
      </c>
      <c r="H144" s="97">
        <f t="shared" si="52"/>
        <v>0</v>
      </c>
      <c r="I144" s="97">
        <f t="shared" si="51"/>
        <v>0</v>
      </c>
      <c r="J144" s="97">
        <f t="shared" si="51"/>
        <v>0</v>
      </c>
      <c r="K144" s="97">
        <f t="shared" si="51"/>
        <v>0</v>
      </c>
      <c r="L144" s="97">
        <f t="shared" si="51"/>
        <v>0</v>
      </c>
      <c r="M144" s="97">
        <f t="shared" si="51"/>
        <v>0</v>
      </c>
      <c r="N144" s="97">
        <f t="shared" si="51"/>
        <v>0</v>
      </c>
      <c r="O144" s="98"/>
      <c r="P144" s="97">
        <f t="shared" si="37"/>
        <v>0</v>
      </c>
      <c r="Q144" s="97">
        <f t="shared" si="50"/>
        <v>0</v>
      </c>
      <c r="R144" s="97">
        <f t="shared" si="50"/>
        <v>0</v>
      </c>
      <c r="S144" s="97">
        <f t="shared" si="50"/>
        <v>0</v>
      </c>
      <c r="T144" s="97">
        <f t="shared" si="50"/>
        <v>0</v>
      </c>
      <c r="U144" s="97">
        <f t="shared" si="50"/>
        <v>0</v>
      </c>
      <c r="V144" s="97">
        <f t="shared" si="50"/>
        <v>0</v>
      </c>
      <c r="W144" s="97">
        <f t="shared" si="50"/>
        <v>0</v>
      </c>
      <c r="X144" s="97">
        <f t="shared" si="50"/>
        <v>0</v>
      </c>
      <c r="Y144" s="97">
        <f t="shared" si="50"/>
        <v>0</v>
      </c>
      <c r="Z144" s="97">
        <f t="shared" si="50"/>
        <v>0</v>
      </c>
      <c r="AA144" s="101"/>
      <c r="AB144" s="97">
        <f t="shared" si="49"/>
        <v>0</v>
      </c>
      <c r="AC144" s="97">
        <f t="shared" si="49"/>
        <v>0</v>
      </c>
      <c r="AD144" s="97">
        <f t="shared" si="49"/>
        <v>0</v>
      </c>
      <c r="AE144" s="97">
        <f t="shared" si="49"/>
        <v>0</v>
      </c>
      <c r="AF144" s="97">
        <f t="shared" si="49"/>
        <v>0</v>
      </c>
      <c r="AG144" s="97">
        <f t="shared" si="48"/>
        <v>0</v>
      </c>
      <c r="AH144" s="97">
        <f t="shared" si="48"/>
        <v>0</v>
      </c>
      <c r="AI144" s="97">
        <f t="shared" si="48"/>
        <v>0</v>
      </c>
      <c r="AJ144" s="97">
        <f t="shared" si="48"/>
        <v>0</v>
      </c>
      <c r="AK144" s="97">
        <f t="shared" si="48"/>
        <v>0</v>
      </c>
      <c r="AL144" s="99">
        <f t="shared" si="38"/>
        <v>0</v>
      </c>
      <c r="AM144" s="102"/>
      <c r="AN144" s="97">
        <f t="shared" si="44"/>
        <v>0</v>
      </c>
      <c r="AO144" s="97">
        <f t="shared" si="44"/>
        <v>0</v>
      </c>
      <c r="AP144" s="97">
        <f t="shared" si="44"/>
        <v>0</v>
      </c>
      <c r="AQ144" s="97">
        <f t="shared" si="44"/>
        <v>0</v>
      </c>
      <c r="AR144" s="97">
        <f t="shared" si="44"/>
        <v>0</v>
      </c>
      <c r="AS144" s="97">
        <f t="shared" si="43"/>
        <v>0</v>
      </c>
      <c r="AT144" s="97">
        <f t="shared" si="43"/>
        <v>0</v>
      </c>
      <c r="AU144" s="97">
        <f t="shared" si="43"/>
        <v>0</v>
      </c>
      <c r="AV144" s="97">
        <f t="shared" si="43"/>
        <v>0</v>
      </c>
      <c r="AW144" s="97">
        <f t="shared" si="43"/>
        <v>0</v>
      </c>
      <c r="AX144" s="99">
        <f t="shared" si="39"/>
        <v>0</v>
      </c>
      <c r="AY144" s="99"/>
      <c r="AZ144" s="100">
        <f t="shared" si="35"/>
        <v>0</v>
      </c>
      <c r="BA144" s="97">
        <f>IF(NOT(snowball2),0,IF(R143&lt;=0,0,IF($C144&lt;=SUM($AZ144:AZ144),0,IF(AO144+$C144-SUM($AZ144:AZ144)&gt;R143+AC144,R143+AC144-AO144,$C144-SUM($AZ144:AZ144)))))</f>
        <v>0</v>
      </c>
      <c r="BB144" s="97">
        <f>IF(NOT(snowball2),0,IF(S143&lt;=0,0,IF($C144&lt;=SUM($AZ144:BA144),0,IF(AP144+$C144-SUM($AZ144:BA144)&gt;S143+AD144,S143+AD144-AP144,$C144-SUM($AZ144:BA144)))))</f>
        <v>0</v>
      </c>
      <c r="BC144" s="97">
        <f>IF(NOT(snowball2),0,IF(T143&lt;=0,0,IF($C144&lt;=SUM($AZ144:BB144),0,IF(AQ144+$C144-SUM($AZ144:BB144)&gt;T143+AE144,T143+AE144-AQ144,$C144-SUM($AZ144:BB144)))))</f>
        <v>0</v>
      </c>
      <c r="BD144" s="97">
        <f>IF(NOT(snowball2),0,IF(U143&lt;=0,0,IF($C144&lt;=SUM($AZ144:BC144),0,IF(AR144+$C144-SUM($AZ144:BC144)&gt;U143+AF144,U143+AF144-AR144,$C144-SUM($AZ144:BC144)))))</f>
        <v>0</v>
      </c>
      <c r="BE144" s="97">
        <f>IF(NOT(snowball2),0,IF(V143&lt;=0,0,IF($C144&lt;=SUM($AZ144:BD144),0,IF(AS144+$C144-SUM($AZ144:BD144)&gt;V143+AG144,V143+AG144-AS144,$C144-SUM($AZ144:BD144)))))</f>
        <v>0</v>
      </c>
      <c r="BF144" s="97">
        <f>IF(NOT(snowball2),0,IF(W143&lt;=0,0,IF($C144&lt;=SUM($AZ144:BE144),0,IF(AT144+$C144-SUM($AZ144:BE144)&gt;W143+AH144,W143+AH144-AT144,$C144-SUM($AZ144:BE144)))))</f>
        <v>0</v>
      </c>
      <c r="BG144" s="97">
        <f>IF(NOT(snowball2),0,IF(X143&lt;=0,0,IF($C144&lt;=SUM($AZ144:BF144),0,IF(AU144+$C144-SUM($AZ144:BF144)&gt;X143+AI144,X143+AI144-AU144,$C144-SUM($AZ144:BF144)))))</f>
        <v>0</v>
      </c>
      <c r="BH144" s="97">
        <f>IF(NOT(snowball2),0,IF(Y143&lt;=0,0,IF($C144&lt;=SUM($AZ144:BG144),0,IF(AV144+$C144-SUM($AZ144:BG144)&gt;Y143+AJ144,Y143+AJ144-AV144,$C144-SUM($AZ144:BG144)))))</f>
        <v>0</v>
      </c>
      <c r="BI144" s="97">
        <f>IF(NOT(snowball2),0,IF(Z143&lt;=0,0,IF($C144&lt;=SUM($AZ144:BH144),0,IF(AW144+$C144-SUM($AZ144:BH144)&gt;Z143+AK144,Z143+AK144-AW144,$C144-SUM($AZ144:BH144)))))</f>
        <v>0</v>
      </c>
    </row>
    <row r="145" spans="1:61" ht="11.1" customHeight="1" x14ac:dyDescent="0.2">
      <c r="A145" s="93" t="str">
        <f t="shared" si="40"/>
        <v/>
      </c>
      <c r="B145" s="94" t="e">
        <f t="shared" si="36"/>
        <v>#N/A</v>
      </c>
      <c r="C145" s="95" t="str">
        <f t="shared" si="33"/>
        <v/>
      </c>
      <c r="D145" s="96"/>
      <c r="E145" s="97">
        <f t="shared" si="52"/>
        <v>0</v>
      </c>
      <c r="F145" s="97">
        <f t="shared" si="52"/>
        <v>0</v>
      </c>
      <c r="G145" s="97">
        <f t="shared" si="52"/>
        <v>0</v>
      </c>
      <c r="H145" s="97">
        <f t="shared" si="52"/>
        <v>0</v>
      </c>
      <c r="I145" s="97">
        <f t="shared" si="51"/>
        <v>0</v>
      </c>
      <c r="J145" s="97">
        <f t="shared" si="51"/>
        <v>0</v>
      </c>
      <c r="K145" s="97">
        <f t="shared" si="51"/>
        <v>0</v>
      </c>
      <c r="L145" s="97">
        <f t="shared" si="51"/>
        <v>0</v>
      </c>
      <c r="M145" s="97">
        <f t="shared" si="51"/>
        <v>0</v>
      </c>
      <c r="N145" s="97">
        <f t="shared" si="51"/>
        <v>0</v>
      </c>
      <c r="O145" s="98"/>
      <c r="P145" s="97">
        <f t="shared" si="37"/>
        <v>0</v>
      </c>
      <c r="Q145" s="97">
        <f t="shared" si="50"/>
        <v>0</v>
      </c>
      <c r="R145" s="97">
        <f t="shared" si="50"/>
        <v>0</v>
      </c>
      <c r="S145" s="97">
        <f t="shared" si="50"/>
        <v>0</v>
      </c>
      <c r="T145" s="97">
        <f t="shared" si="50"/>
        <v>0</v>
      </c>
      <c r="U145" s="97">
        <f t="shared" si="50"/>
        <v>0</v>
      </c>
      <c r="V145" s="97">
        <f t="shared" si="50"/>
        <v>0</v>
      </c>
      <c r="W145" s="97">
        <f t="shared" si="50"/>
        <v>0</v>
      </c>
      <c r="X145" s="97">
        <f t="shared" si="50"/>
        <v>0</v>
      </c>
      <c r="Y145" s="97">
        <f t="shared" si="50"/>
        <v>0</v>
      </c>
      <c r="Z145" s="97">
        <f t="shared" si="50"/>
        <v>0</v>
      </c>
      <c r="AA145" s="101"/>
      <c r="AB145" s="97">
        <f t="shared" si="49"/>
        <v>0</v>
      </c>
      <c r="AC145" s="97">
        <f t="shared" si="49"/>
        <v>0</v>
      </c>
      <c r="AD145" s="97">
        <f t="shared" si="49"/>
        <v>0</v>
      </c>
      <c r="AE145" s="97">
        <f t="shared" si="49"/>
        <v>0</v>
      </c>
      <c r="AF145" s="97">
        <f t="shared" si="49"/>
        <v>0</v>
      </c>
      <c r="AG145" s="97">
        <f t="shared" si="48"/>
        <v>0</v>
      </c>
      <c r="AH145" s="97">
        <f t="shared" si="48"/>
        <v>0</v>
      </c>
      <c r="AI145" s="97">
        <f t="shared" si="48"/>
        <v>0</v>
      </c>
      <c r="AJ145" s="97">
        <f t="shared" si="48"/>
        <v>0</v>
      </c>
      <c r="AK145" s="97">
        <f t="shared" si="48"/>
        <v>0</v>
      </c>
      <c r="AL145" s="99">
        <f t="shared" si="38"/>
        <v>0</v>
      </c>
      <c r="AM145" s="102"/>
      <c r="AN145" s="97">
        <f t="shared" si="44"/>
        <v>0</v>
      </c>
      <c r="AO145" s="97">
        <f t="shared" si="44"/>
        <v>0</v>
      </c>
      <c r="AP145" s="97">
        <f t="shared" si="44"/>
        <v>0</v>
      </c>
      <c r="AQ145" s="97">
        <f t="shared" si="44"/>
        <v>0</v>
      </c>
      <c r="AR145" s="97">
        <f t="shared" si="44"/>
        <v>0</v>
      </c>
      <c r="AS145" s="97">
        <f t="shared" si="43"/>
        <v>0</v>
      </c>
      <c r="AT145" s="97">
        <f t="shared" si="43"/>
        <v>0</v>
      </c>
      <c r="AU145" s="97">
        <f t="shared" si="43"/>
        <v>0</v>
      </c>
      <c r="AV145" s="97">
        <f t="shared" si="43"/>
        <v>0</v>
      </c>
      <c r="AW145" s="97">
        <f t="shared" si="43"/>
        <v>0</v>
      </c>
      <c r="AX145" s="99">
        <f t="shared" si="39"/>
        <v>0</v>
      </c>
      <c r="AY145" s="99"/>
      <c r="AZ145" s="100">
        <f t="shared" si="35"/>
        <v>0</v>
      </c>
      <c r="BA145" s="97">
        <f>IF(NOT(snowball2),0,IF(R144&lt;=0,0,IF($C145&lt;=SUM($AZ145:AZ145),0,IF(AO145+$C145-SUM($AZ145:AZ145)&gt;R144+AC145,R144+AC145-AO145,$C145-SUM($AZ145:AZ145)))))</f>
        <v>0</v>
      </c>
      <c r="BB145" s="97">
        <f>IF(NOT(snowball2),0,IF(S144&lt;=0,0,IF($C145&lt;=SUM($AZ145:BA145),0,IF(AP145+$C145-SUM($AZ145:BA145)&gt;S144+AD145,S144+AD145-AP145,$C145-SUM($AZ145:BA145)))))</f>
        <v>0</v>
      </c>
      <c r="BC145" s="97">
        <f>IF(NOT(snowball2),0,IF(T144&lt;=0,0,IF($C145&lt;=SUM($AZ145:BB145),0,IF(AQ145+$C145-SUM($AZ145:BB145)&gt;T144+AE145,T144+AE145-AQ145,$C145-SUM($AZ145:BB145)))))</f>
        <v>0</v>
      </c>
      <c r="BD145" s="97">
        <f>IF(NOT(snowball2),0,IF(U144&lt;=0,0,IF($C145&lt;=SUM($AZ145:BC145),0,IF(AR145+$C145-SUM($AZ145:BC145)&gt;U144+AF145,U144+AF145-AR145,$C145-SUM($AZ145:BC145)))))</f>
        <v>0</v>
      </c>
      <c r="BE145" s="97">
        <f>IF(NOT(snowball2),0,IF(V144&lt;=0,0,IF($C145&lt;=SUM($AZ145:BD145),0,IF(AS145+$C145-SUM($AZ145:BD145)&gt;V144+AG145,V144+AG145-AS145,$C145-SUM($AZ145:BD145)))))</f>
        <v>0</v>
      </c>
      <c r="BF145" s="97">
        <f>IF(NOT(snowball2),0,IF(W144&lt;=0,0,IF($C145&lt;=SUM($AZ145:BE145),0,IF(AT145+$C145-SUM($AZ145:BE145)&gt;W144+AH145,W144+AH145-AT145,$C145-SUM($AZ145:BE145)))))</f>
        <v>0</v>
      </c>
      <c r="BG145" s="97">
        <f>IF(NOT(snowball2),0,IF(X144&lt;=0,0,IF($C145&lt;=SUM($AZ145:BF145),0,IF(AU145+$C145-SUM($AZ145:BF145)&gt;X144+AI145,X144+AI145-AU145,$C145-SUM($AZ145:BF145)))))</f>
        <v>0</v>
      </c>
      <c r="BH145" s="97">
        <f>IF(NOT(snowball2),0,IF(Y144&lt;=0,0,IF($C145&lt;=SUM($AZ145:BG145),0,IF(AV145+$C145-SUM($AZ145:BG145)&gt;Y144+AJ145,Y144+AJ145-AV145,$C145-SUM($AZ145:BG145)))))</f>
        <v>0</v>
      </c>
      <c r="BI145" s="97">
        <f>IF(NOT(snowball2),0,IF(Z144&lt;=0,0,IF($C145&lt;=SUM($AZ145:BH145),0,IF(AW145+$C145-SUM($AZ145:BH145)&gt;Z144+AK145,Z144+AK145-AW145,$C145-SUM($AZ145:BH145)))))</f>
        <v>0</v>
      </c>
    </row>
    <row r="146" spans="1:61" ht="11.1" customHeight="1" x14ac:dyDescent="0.2">
      <c r="A146" s="93" t="str">
        <f t="shared" si="40"/>
        <v/>
      </c>
      <c r="B146" s="94" t="e">
        <f t="shared" si="36"/>
        <v>#N/A</v>
      </c>
      <c r="C146" s="95" t="str">
        <f t="shared" si="33"/>
        <v/>
      </c>
      <c r="D146" s="96"/>
      <c r="E146" s="97">
        <f t="shared" si="52"/>
        <v>0</v>
      </c>
      <c r="F146" s="97">
        <f t="shared" si="52"/>
        <v>0</v>
      </c>
      <c r="G146" s="97">
        <f t="shared" si="52"/>
        <v>0</v>
      </c>
      <c r="H146" s="97">
        <f t="shared" si="52"/>
        <v>0</v>
      </c>
      <c r="I146" s="97">
        <f t="shared" si="51"/>
        <v>0</v>
      </c>
      <c r="J146" s="97">
        <f t="shared" si="51"/>
        <v>0</v>
      </c>
      <c r="K146" s="97">
        <f t="shared" si="51"/>
        <v>0</v>
      </c>
      <c r="L146" s="97">
        <f t="shared" si="51"/>
        <v>0</v>
      </c>
      <c r="M146" s="97">
        <f t="shared" si="51"/>
        <v>0</v>
      </c>
      <c r="N146" s="97">
        <f t="shared" si="51"/>
        <v>0</v>
      </c>
      <c r="O146" s="98"/>
      <c r="P146" s="97">
        <f t="shared" si="37"/>
        <v>0</v>
      </c>
      <c r="Q146" s="97">
        <f t="shared" si="50"/>
        <v>0</v>
      </c>
      <c r="R146" s="97">
        <f t="shared" si="50"/>
        <v>0</v>
      </c>
      <c r="S146" s="97">
        <f t="shared" si="50"/>
        <v>0</v>
      </c>
      <c r="T146" s="97">
        <f t="shared" si="50"/>
        <v>0</v>
      </c>
      <c r="U146" s="97">
        <f t="shared" si="50"/>
        <v>0</v>
      </c>
      <c r="V146" s="97">
        <f t="shared" si="50"/>
        <v>0</v>
      </c>
      <c r="W146" s="97">
        <f t="shared" si="50"/>
        <v>0</v>
      </c>
      <c r="X146" s="97">
        <f t="shared" si="50"/>
        <v>0</v>
      </c>
      <c r="Y146" s="97">
        <f t="shared" si="50"/>
        <v>0</v>
      </c>
      <c r="Z146" s="97">
        <f t="shared" si="50"/>
        <v>0</v>
      </c>
      <c r="AA146" s="101"/>
      <c r="AB146" s="97">
        <f t="shared" si="49"/>
        <v>0</v>
      </c>
      <c r="AC146" s="97">
        <f t="shared" si="49"/>
        <v>0</v>
      </c>
      <c r="AD146" s="97">
        <f t="shared" si="49"/>
        <v>0</v>
      </c>
      <c r="AE146" s="97">
        <f t="shared" si="49"/>
        <v>0</v>
      </c>
      <c r="AF146" s="97">
        <f t="shared" si="49"/>
        <v>0</v>
      </c>
      <c r="AG146" s="97">
        <f t="shared" si="48"/>
        <v>0</v>
      </c>
      <c r="AH146" s="97">
        <f t="shared" si="48"/>
        <v>0</v>
      </c>
      <c r="AI146" s="97">
        <f t="shared" si="48"/>
        <v>0</v>
      </c>
      <c r="AJ146" s="97">
        <f t="shared" si="48"/>
        <v>0</v>
      </c>
      <c r="AK146" s="97">
        <f t="shared" si="48"/>
        <v>0</v>
      </c>
      <c r="AL146" s="99">
        <f t="shared" si="38"/>
        <v>0</v>
      </c>
      <c r="AM146" s="102"/>
      <c r="AN146" s="97">
        <f t="shared" si="44"/>
        <v>0</v>
      </c>
      <c r="AO146" s="97">
        <f t="shared" si="44"/>
        <v>0</v>
      </c>
      <c r="AP146" s="97">
        <f t="shared" si="44"/>
        <v>0</v>
      </c>
      <c r="AQ146" s="97">
        <f t="shared" si="44"/>
        <v>0</v>
      </c>
      <c r="AR146" s="97">
        <f t="shared" si="44"/>
        <v>0</v>
      </c>
      <c r="AS146" s="97">
        <f t="shared" si="43"/>
        <v>0</v>
      </c>
      <c r="AT146" s="97">
        <f t="shared" si="43"/>
        <v>0</v>
      </c>
      <c r="AU146" s="97">
        <f t="shared" si="43"/>
        <v>0</v>
      </c>
      <c r="AV146" s="97">
        <f t="shared" si="43"/>
        <v>0</v>
      </c>
      <c r="AW146" s="97">
        <f t="shared" si="43"/>
        <v>0</v>
      </c>
      <c r="AX146" s="99">
        <f t="shared" si="39"/>
        <v>0</v>
      </c>
      <c r="AY146" s="99"/>
      <c r="AZ146" s="100">
        <f t="shared" si="35"/>
        <v>0</v>
      </c>
      <c r="BA146" s="97">
        <f>IF(NOT(snowball2),0,IF(R145&lt;=0,0,IF($C146&lt;=SUM($AZ146:AZ146),0,IF(AO146+$C146-SUM($AZ146:AZ146)&gt;R145+AC146,R145+AC146-AO146,$C146-SUM($AZ146:AZ146)))))</f>
        <v>0</v>
      </c>
      <c r="BB146" s="97">
        <f>IF(NOT(snowball2),0,IF(S145&lt;=0,0,IF($C146&lt;=SUM($AZ146:BA146),0,IF(AP146+$C146-SUM($AZ146:BA146)&gt;S145+AD146,S145+AD146-AP146,$C146-SUM($AZ146:BA146)))))</f>
        <v>0</v>
      </c>
      <c r="BC146" s="97">
        <f>IF(NOT(snowball2),0,IF(T145&lt;=0,0,IF($C146&lt;=SUM($AZ146:BB146),0,IF(AQ146+$C146-SUM($AZ146:BB146)&gt;T145+AE146,T145+AE146-AQ146,$C146-SUM($AZ146:BB146)))))</f>
        <v>0</v>
      </c>
      <c r="BD146" s="97">
        <f>IF(NOT(snowball2),0,IF(U145&lt;=0,0,IF($C146&lt;=SUM($AZ146:BC146),0,IF(AR146+$C146-SUM($AZ146:BC146)&gt;U145+AF146,U145+AF146-AR146,$C146-SUM($AZ146:BC146)))))</f>
        <v>0</v>
      </c>
      <c r="BE146" s="97">
        <f>IF(NOT(snowball2),0,IF(V145&lt;=0,0,IF($C146&lt;=SUM($AZ146:BD146),0,IF(AS146+$C146-SUM($AZ146:BD146)&gt;V145+AG146,V145+AG146-AS146,$C146-SUM($AZ146:BD146)))))</f>
        <v>0</v>
      </c>
      <c r="BF146" s="97">
        <f>IF(NOT(snowball2),0,IF(W145&lt;=0,0,IF($C146&lt;=SUM($AZ146:BE146),0,IF(AT146+$C146-SUM($AZ146:BE146)&gt;W145+AH146,W145+AH146-AT146,$C146-SUM($AZ146:BE146)))))</f>
        <v>0</v>
      </c>
      <c r="BG146" s="97">
        <f>IF(NOT(snowball2),0,IF(X145&lt;=0,0,IF($C146&lt;=SUM($AZ146:BF146),0,IF(AU146+$C146-SUM($AZ146:BF146)&gt;X145+AI146,X145+AI146-AU146,$C146-SUM($AZ146:BF146)))))</f>
        <v>0</v>
      </c>
      <c r="BH146" s="97">
        <f>IF(NOT(snowball2),0,IF(Y145&lt;=0,0,IF($C146&lt;=SUM($AZ146:BG146),0,IF(AV146+$C146-SUM($AZ146:BG146)&gt;Y145+AJ146,Y145+AJ146-AV146,$C146-SUM($AZ146:BG146)))))</f>
        <v>0</v>
      </c>
      <c r="BI146" s="97">
        <f>IF(NOT(snowball2),0,IF(Z145&lt;=0,0,IF($C146&lt;=SUM($AZ146:BH146),0,IF(AW146+$C146-SUM($AZ146:BH146)&gt;Z145+AK146,Z145+AK146-AW146,$C146-SUM($AZ146:BH146)))))</f>
        <v>0</v>
      </c>
    </row>
    <row r="147" spans="1:61" ht="11.1" customHeight="1" x14ac:dyDescent="0.2">
      <c r="A147" s="93" t="str">
        <f t="shared" si="40"/>
        <v/>
      </c>
      <c r="B147" s="94" t="e">
        <f t="shared" si="36"/>
        <v>#N/A</v>
      </c>
      <c r="C147" s="95" t="str">
        <f t="shared" si="33"/>
        <v/>
      </c>
      <c r="D147" s="96"/>
      <c r="E147" s="97">
        <f t="shared" si="52"/>
        <v>0</v>
      </c>
      <c r="F147" s="97">
        <f t="shared" si="52"/>
        <v>0</v>
      </c>
      <c r="G147" s="97">
        <f t="shared" si="52"/>
        <v>0</v>
      </c>
      <c r="H147" s="97">
        <f t="shared" si="52"/>
        <v>0</v>
      </c>
      <c r="I147" s="97">
        <f t="shared" si="51"/>
        <v>0</v>
      </c>
      <c r="J147" s="97">
        <f t="shared" si="51"/>
        <v>0</v>
      </c>
      <c r="K147" s="97">
        <f t="shared" si="51"/>
        <v>0</v>
      </c>
      <c r="L147" s="97">
        <f t="shared" si="51"/>
        <v>0</v>
      </c>
      <c r="M147" s="97">
        <f t="shared" si="51"/>
        <v>0</v>
      </c>
      <c r="N147" s="97">
        <f t="shared" si="51"/>
        <v>0</v>
      </c>
      <c r="O147" s="98"/>
      <c r="P147" s="97">
        <f t="shared" si="37"/>
        <v>0</v>
      </c>
      <c r="Q147" s="97">
        <f t="shared" si="50"/>
        <v>0</v>
      </c>
      <c r="R147" s="97">
        <f t="shared" si="50"/>
        <v>0</v>
      </c>
      <c r="S147" s="97">
        <f t="shared" si="50"/>
        <v>0</v>
      </c>
      <c r="T147" s="97">
        <f t="shared" si="50"/>
        <v>0</v>
      </c>
      <c r="U147" s="97">
        <f t="shared" si="50"/>
        <v>0</v>
      </c>
      <c r="V147" s="97">
        <f t="shared" si="50"/>
        <v>0</v>
      </c>
      <c r="W147" s="97">
        <f t="shared" si="50"/>
        <v>0</v>
      </c>
      <c r="X147" s="97">
        <f t="shared" si="50"/>
        <v>0</v>
      </c>
      <c r="Y147" s="97">
        <f t="shared" si="50"/>
        <v>0</v>
      </c>
      <c r="Z147" s="97">
        <f t="shared" si="50"/>
        <v>0</v>
      </c>
      <c r="AA147" s="101"/>
      <c r="AB147" s="97">
        <f t="shared" si="49"/>
        <v>0</v>
      </c>
      <c r="AC147" s="97">
        <f t="shared" si="49"/>
        <v>0</v>
      </c>
      <c r="AD147" s="97">
        <f t="shared" si="49"/>
        <v>0</v>
      </c>
      <c r="AE147" s="97">
        <f t="shared" si="49"/>
        <v>0</v>
      </c>
      <c r="AF147" s="97">
        <f t="shared" si="49"/>
        <v>0</v>
      </c>
      <c r="AG147" s="97">
        <f t="shared" si="48"/>
        <v>0</v>
      </c>
      <c r="AH147" s="97">
        <f t="shared" si="48"/>
        <v>0</v>
      </c>
      <c r="AI147" s="97">
        <f t="shared" si="48"/>
        <v>0</v>
      </c>
      <c r="AJ147" s="97">
        <f t="shared" si="48"/>
        <v>0</v>
      </c>
      <c r="AK147" s="97">
        <f t="shared" si="48"/>
        <v>0</v>
      </c>
      <c r="AL147" s="99">
        <f t="shared" si="38"/>
        <v>0</v>
      </c>
      <c r="AM147" s="102"/>
      <c r="AN147" s="97">
        <f t="shared" si="44"/>
        <v>0</v>
      </c>
      <c r="AO147" s="97">
        <f t="shared" si="44"/>
        <v>0</v>
      </c>
      <c r="AP147" s="97">
        <f t="shared" si="44"/>
        <v>0</v>
      </c>
      <c r="AQ147" s="97">
        <f t="shared" si="44"/>
        <v>0</v>
      </c>
      <c r="AR147" s="97">
        <f t="shared" si="44"/>
        <v>0</v>
      </c>
      <c r="AS147" s="97">
        <f t="shared" si="43"/>
        <v>0</v>
      </c>
      <c r="AT147" s="97">
        <f t="shared" si="43"/>
        <v>0</v>
      </c>
      <c r="AU147" s="97">
        <f t="shared" si="43"/>
        <v>0</v>
      </c>
      <c r="AV147" s="97">
        <f t="shared" si="43"/>
        <v>0</v>
      </c>
      <c r="AW147" s="97">
        <f t="shared" si="43"/>
        <v>0</v>
      </c>
      <c r="AX147" s="99">
        <f t="shared" si="39"/>
        <v>0</v>
      </c>
      <c r="AY147" s="99"/>
      <c r="AZ147" s="100">
        <f t="shared" si="35"/>
        <v>0</v>
      </c>
      <c r="BA147" s="97">
        <f>IF(NOT(snowball2),0,IF(R146&lt;=0,0,IF($C147&lt;=SUM($AZ147:AZ147),0,IF(AO147+$C147-SUM($AZ147:AZ147)&gt;R146+AC147,R146+AC147-AO147,$C147-SUM($AZ147:AZ147)))))</f>
        <v>0</v>
      </c>
      <c r="BB147" s="97">
        <f>IF(NOT(snowball2),0,IF(S146&lt;=0,0,IF($C147&lt;=SUM($AZ147:BA147),0,IF(AP147+$C147-SUM($AZ147:BA147)&gt;S146+AD147,S146+AD147-AP147,$C147-SUM($AZ147:BA147)))))</f>
        <v>0</v>
      </c>
      <c r="BC147" s="97">
        <f>IF(NOT(snowball2),0,IF(T146&lt;=0,0,IF($C147&lt;=SUM($AZ147:BB147),0,IF(AQ147+$C147-SUM($AZ147:BB147)&gt;T146+AE147,T146+AE147-AQ147,$C147-SUM($AZ147:BB147)))))</f>
        <v>0</v>
      </c>
      <c r="BD147" s="97">
        <f>IF(NOT(snowball2),0,IF(U146&lt;=0,0,IF($C147&lt;=SUM($AZ147:BC147),0,IF(AR147+$C147-SUM($AZ147:BC147)&gt;U146+AF147,U146+AF147-AR147,$C147-SUM($AZ147:BC147)))))</f>
        <v>0</v>
      </c>
      <c r="BE147" s="97">
        <f>IF(NOT(snowball2),0,IF(V146&lt;=0,0,IF($C147&lt;=SUM($AZ147:BD147),0,IF(AS147+$C147-SUM($AZ147:BD147)&gt;V146+AG147,V146+AG147-AS147,$C147-SUM($AZ147:BD147)))))</f>
        <v>0</v>
      </c>
      <c r="BF147" s="97">
        <f>IF(NOT(snowball2),0,IF(W146&lt;=0,0,IF($C147&lt;=SUM($AZ147:BE147),0,IF(AT147+$C147-SUM($AZ147:BE147)&gt;W146+AH147,W146+AH147-AT147,$C147-SUM($AZ147:BE147)))))</f>
        <v>0</v>
      </c>
      <c r="BG147" s="97">
        <f>IF(NOT(snowball2),0,IF(X146&lt;=0,0,IF($C147&lt;=SUM($AZ147:BF147),0,IF(AU147+$C147-SUM($AZ147:BF147)&gt;X146+AI147,X146+AI147-AU147,$C147-SUM($AZ147:BF147)))))</f>
        <v>0</v>
      </c>
      <c r="BH147" s="97">
        <f>IF(NOT(snowball2),0,IF(Y146&lt;=0,0,IF($C147&lt;=SUM($AZ147:BG147),0,IF(AV147+$C147-SUM($AZ147:BG147)&gt;Y146+AJ147,Y146+AJ147-AV147,$C147-SUM($AZ147:BG147)))))</f>
        <v>0</v>
      </c>
      <c r="BI147" s="97">
        <f>IF(NOT(snowball2),0,IF(Z146&lt;=0,0,IF($C147&lt;=SUM($AZ147:BH147),0,IF(AW147+$C147-SUM($AZ147:BH147)&gt;Z146+AK147,Z146+AK147-AW147,$C147-SUM($AZ147:BH147)))))</f>
        <v>0</v>
      </c>
    </row>
    <row r="148" spans="1:61" ht="11.1" customHeight="1" x14ac:dyDescent="0.2">
      <c r="A148" s="93" t="str">
        <f t="shared" si="40"/>
        <v/>
      </c>
      <c r="B148" s="94" t="e">
        <f t="shared" si="36"/>
        <v>#N/A</v>
      </c>
      <c r="C148" s="95" t="str">
        <f t="shared" si="33"/>
        <v/>
      </c>
      <c r="D148" s="96"/>
      <c r="E148" s="97">
        <f t="shared" si="52"/>
        <v>0</v>
      </c>
      <c r="F148" s="97">
        <f t="shared" si="52"/>
        <v>0</v>
      </c>
      <c r="G148" s="97">
        <f t="shared" si="52"/>
        <v>0</v>
      </c>
      <c r="H148" s="97">
        <f t="shared" si="52"/>
        <v>0</v>
      </c>
      <c r="I148" s="97">
        <f t="shared" si="51"/>
        <v>0</v>
      </c>
      <c r="J148" s="97">
        <f t="shared" si="51"/>
        <v>0</v>
      </c>
      <c r="K148" s="97">
        <f t="shared" si="51"/>
        <v>0</v>
      </c>
      <c r="L148" s="97">
        <f t="shared" si="51"/>
        <v>0</v>
      </c>
      <c r="M148" s="97">
        <f t="shared" si="51"/>
        <v>0</v>
      </c>
      <c r="N148" s="97">
        <f t="shared" si="51"/>
        <v>0</v>
      </c>
      <c r="O148" s="98"/>
      <c r="P148" s="97">
        <f t="shared" si="37"/>
        <v>0</v>
      </c>
      <c r="Q148" s="97">
        <f t="shared" si="50"/>
        <v>0</v>
      </c>
      <c r="R148" s="97">
        <f t="shared" si="50"/>
        <v>0</v>
      </c>
      <c r="S148" s="97">
        <f t="shared" si="50"/>
        <v>0</v>
      </c>
      <c r="T148" s="97">
        <f t="shared" si="50"/>
        <v>0</v>
      </c>
      <c r="U148" s="97">
        <f t="shared" si="50"/>
        <v>0</v>
      </c>
      <c r="V148" s="97">
        <f t="shared" si="50"/>
        <v>0</v>
      </c>
      <c r="W148" s="97">
        <f t="shared" si="50"/>
        <v>0</v>
      </c>
      <c r="X148" s="97">
        <f t="shared" si="50"/>
        <v>0</v>
      </c>
      <c r="Y148" s="97">
        <f t="shared" si="50"/>
        <v>0</v>
      </c>
      <c r="Z148" s="97">
        <f t="shared" si="50"/>
        <v>0</v>
      </c>
      <c r="AA148" s="101"/>
      <c r="AB148" s="97">
        <f t="shared" si="49"/>
        <v>0</v>
      </c>
      <c r="AC148" s="97">
        <f t="shared" si="49"/>
        <v>0</v>
      </c>
      <c r="AD148" s="97">
        <f t="shared" si="49"/>
        <v>0</v>
      </c>
      <c r="AE148" s="97">
        <f t="shared" si="49"/>
        <v>0</v>
      </c>
      <c r="AF148" s="97">
        <f t="shared" si="49"/>
        <v>0</v>
      </c>
      <c r="AG148" s="97">
        <f t="shared" si="48"/>
        <v>0</v>
      </c>
      <c r="AH148" s="97">
        <f t="shared" si="48"/>
        <v>0</v>
      </c>
      <c r="AI148" s="97">
        <f t="shared" si="48"/>
        <v>0</v>
      </c>
      <c r="AJ148" s="97">
        <f t="shared" si="48"/>
        <v>0</v>
      </c>
      <c r="AK148" s="97">
        <f t="shared" si="48"/>
        <v>0</v>
      </c>
      <c r="AL148" s="99">
        <f t="shared" si="38"/>
        <v>0</v>
      </c>
      <c r="AM148" s="102"/>
      <c r="AN148" s="97">
        <f t="shared" si="44"/>
        <v>0</v>
      </c>
      <c r="AO148" s="97">
        <f t="shared" si="44"/>
        <v>0</v>
      </c>
      <c r="AP148" s="97">
        <f t="shared" si="44"/>
        <v>0</v>
      </c>
      <c r="AQ148" s="97">
        <f t="shared" si="44"/>
        <v>0</v>
      </c>
      <c r="AR148" s="97">
        <f t="shared" si="44"/>
        <v>0</v>
      </c>
      <c r="AS148" s="97">
        <f t="shared" si="43"/>
        <v>0</v>
      </c>
      <c r="AT148" s="97">
        <f t="shared" si="43"/>
        <v>0</v>
      </c>
      <c r="AU148" s="97">
        <f t="shared" si="43"/>
        <v>0</v>
      </c>
      <c r="AV148" s="97">
        <f t="shared" si="43"/>
        <v>0</v>
      </c>
      <c r="AW148" s="97">
        <f t="shared" si="43"/>
        <v>0</v>
      </c>
      <c r="AX148" s="99">
        <f t="shared" si="39"/>
        <v>0</v>
      </c>
      <c r="AY148" s="99"/>
      <c r="AZ148" s="100">
        <f t="shared" si="35"/>
        <v>0</v>
      </c>
      <c r="BA148" s="97">
        <f>IF(NOT(snowball2),0,IF(R147&lt;=0,0,IF($C148&lt;=SUM($AZ148:AZ148),0,IF(AO148+$C148-SUM($AZ148:AZ148)&gt;R147+AC148,R147+AC148-AO148,$C148-SUM($AZ148:AZ148)))))</f>
        <v>0</v>
      </c>
      <c r="BB148" s="97">
        <f>IF(NOT(snowball2),0,IF(S147&lt;=0,0,IF($C148&lt;=SUM($AZ148:BA148),0,IF(AP148+$C148-SUM($AZ148:BA148)&gt;S147+AD148,S147+AD148-AP148,$C148-SUM($AZ148:BA148)))))</f>
        <v>0</v>
      </c>
      <c r="BC148" s="97">
        <f>IF(NOT(snowball2),0,IF(T147&lt;=0,0,IF($C148&lt;=SUM($AZ148:BB148),0,IF(AQ148+$C148-SUM($AZ148:BB148)&gt;T147+AE148,T147+AE148-AQ148,$C148-SUM($AZ148:BB148)))))</f>
        <v>0</v>
      </c>
      <c r="BD148" s="97">
        <f>IF(NOT(snowball2),0,IF(U147&lt;=0,0,IF($C148&lt;=SUM($AZ148:BC148),0,IF(AR148+$C148-SUM($AZ148:BC148)&gt;U147+AF148,U147+AF148-AR148,$C148-SUM($AZ148:BC148)))))</f>
        <v>0</v>
      </c>
      <c r="BE148" s="97">
        <f>IF(NOT(snowball2),0,IF(V147&lt;=0,0,IF($C148&lt;=SUM($AZ148:BD148),0,IF(AS148+$C148-SUM($AZ148:BD148)&gt;V147+AG148,V147+AG148-AS148,$C148-SUM($AZ148:BD148)))))</f>
        <v>0</v>
      </c>
      <c r="BF148" s="97">
        <f>IF(NOT(snowball2),0,IF(W147&lt;=0,0,IF($C148&lt;=SUM($AZ148:BE148),0,IF(AT148+$C148-SUM($AZ148:BE148)&gt;W147+AH148,W147+AH148-AT148,$C148-SUM($AZ148:BE148)))))</f>
        <v>0</v>
      </c>
      <c r="BG148" s="97">
        <f>IF(NOT(snowball2),0,IF(X147&lt;=0,0,IF($C148&lt;=SUM($AZ148:BF148),0,IF(AU148+$C148-SUM($AZ148:BF148)&gt;X147+AI148,X147+AI148-AU148,$C148-SUM($AZ148:BF148)))))</f>
        <v>0</v>
      </c>
      <c r="BH148" s="97">
        <f>IF(NOT(snowball2),0,IF(Y147&lt;=0,0,IF($C148&lt;=SUM($AZ148:BG148),0,IF(AV148+$C148-SUM($AZ148:BG148)&gt;Y147+AJ148,Y147+AJ148-AV148,$C148-SUM($AZ148:BG148)))))</f>
        <v>0</v>
      </c>
      <c r="BI148" s="97">
        <f>IF(NOT(snowball2),0,IF(Z147&lt;=0,0,IF($C148&lt;=SUM($AZ148:BH148),0,IF(AW148+$C148-SUM($AZ148:BH148)&gt;Z147+AK148,Z147+AK148-AW148,$C148-SUM($AZ148:BH148)))))</f>
        <v>0</v>
      </c>
    </row>
    <row r="149" spans="1:61" ht="11.1" customHeight="1" x14ac:dyDescent="0.2">
      <c r="A149" s="93" t="str">
        <f t="shared" si="40"/>
        <v/>
      </c>
      <c r="B149" s="94" t="e">
        <f t="shared" si="36"/>
        <v>#N/A</v>
      </c>
      <c r="C149" s="95" t="str">
        <f t="shared" ref="C149:C212" si="53">IF(A149="","",IF(snowball2,IF(($E$5-AX149)&lt;0,0,$E$5-AX149),"n/a")+D149)</f>
        <v/>
      </c>
      <c r="D149" s="96"/>
      <c r="E149" s="97">
        <f t="shared" si="52"/>
        <v>0</v>
      </c>
      <c r="F149" s="97">
        <f t="shared" si="52"/>
        <v>0</v>
      </c>
      <c r="G149" s="97">
        <f t="shared" si="52"/>
        <v>0</v>
      </c>
      <c r="H149" s="97">
        <f t="shared" si="52"/>
        <v>0</v>
      </c>
      <c r="I149" s="97">
        <f t="shared" si="51"/>
        <v>0</v>
      </c>
      <c r="J149" s="97">
        <f t="shared" si="51"/>
        <v>0</v>
      </c>
      <c r="K149" s="97">
        <f t="shared" si="51"/>
        <v>0</v>
      </c>
      <c r="L149" s="97">
        <f t="shared" si="51"/>
        <v>0</v>
      </c>
      <c r="M149" s="97">
        <f t="shared" si="51"/>
        <v>0</v>
      </c>
      <c r="N149" s="97">
        <f t="shared" si="51"/>
        <v>0</v>
      </c>
      <c r="O149" s="98"/>
      <c r="P149" s="97">
        <f t="shared" si="37"/>
        <v>0</v>
      </c>
      <c r="Q149" s="97">
        <f t="shared" ref="Q149:Z164" si="54">IF(E$8=0,0,ROUND(Q148-(E149-AB149),2))</f>
        <v>0</v>
      </c>
      <c r="R149" s="97">
        <f t="shared" si="54"/>
        <v>0</v>
      </c>
      <c r="S149" s="97">
        <f t="shared" si="54"/>
        <v>0</v>
      </c>
      <c r="T149" s="97">
        <f t="shared" si="54"/>
        <v>0</v>
      </c>
      <c r="U149" s="97">
        <f t="shared" si="54"/>
        <v>0</v>
      </c>
      <c r="V149" s="97">
        <f t="shared" si="54"/>
        <v>0</v>
      </c>
      <c r="W149" s="97">
        <f t="shared" si="54"/>
        <v>0</v>
      </c>
      <c r="X149" s="97">
        <f t="shared" si="54"/>
        <v>0</v>
      </c>
      <c r="Y149" s="97">
        <f t="shared" si="54"/>
        <v>0</v>
      </c>
      <c r="Z149" s="97">
        <f t="shared" si="54"/>
        <v>0</v>
      </c>
      <c r="AA149" s="101"/>
      <c r="AB149" s="97">
        <f t="shared" si="49"/>
        <v>0</v>
      </c>
      <c r="AC149" s="97">
        <f t="shared" si="49"/>
        <v>0</v>
      </c>
      <c r="AD149" s="97">
        <f t="shared" si="49"/>
        <v>0</v>
      </c>
      <c r="AE149" s="97">
        <f t="shared" si="49"/>
        <v>0</v>
      </c>
      <c r="AF149" s="97">
        <f t="shared" si="49"/>
        <v>0</v>
      </c>
      <c r="AG149" s="97">
        <f t="shared" si="48"/>
        <v>0</v>
      </c>
      <c r="AH149" s="97">
        <f t="shared" si="48"/>
        <v>0</v>
      </c>
      <c r="AI149" s="97">
        <f t="shared" si="48"/>
        <v>0</v>
      </c>
      <c r="AJ149" s="97">
        <f t="shared" si="48"/>
        <v>0</v>
      </c>
      <c r="AK149" s="97">
        <f t="shared" si="48"/>
        <v>0</v>
      </c>
      <c r="AL149" s="99">
        <f t="shared" si="38"/>
        <v>0</v>
      </c>
      <c r="AM149" s="102"/>
      <c r="AN149" s="97">
        <f t="shared" si="44"/>
        <v>0</v>
      </c>
      <c r="AO149" s="97">
        <f t="shared" si="44"/>
        <v>0</v>
      </c>
      <c r="AP149" s="97">
        <f t="shared" si="44"/>
        <v>0</v>
      </c>
      <c r="AQ149" s="97">
        <f t="shared" si="44"/>
        <v>0</v>
      </c>
      <c r="AR149" s="97">
        <f t="shared" si="44"/>
        <v>0</v>
      </c>
      <c r="AS149" s="97">
        <f t="shared" si="43"/>
        <v>0</v>
      </c>
      <c r="AT149" s="97">
        <f t="shared" si="43"/>
        <v>0</v>
      </c>
      <c r="AU149" s="97">
        <f t="shared" si="43"/>
        <v>0</v>
      </c>
      <c r="AV149" s="97">
        <f t="shared" si="43"/>
        <v>0</v>
      </c>
      <c r="AW149" s="97">
        <f t="shared" si="43"/>
        <v>0</v>
      </c>
      <c r="AX149" s="99">
        <f t="shared" si="39"/>
        <v>0</v>
      </c>
      <c r="AY149" s="99"/>
      <c r="AZ149" s="100">
        <f t="shared" ref="AZ149:AZ212" si="55">IF(NOT(snowball2),0,IF(Q148&lt;=0,0,IF(AN149+$C149&gt;Q148+AB149,Q148+AB149-AN149,$C149)))</f>
        <v>0</v>
      </c>
      <c r="BA149" s="97">
        <f>IF(NOT(snowball2),0,IF(R148&lt;=0,0,IF($C149&lt;=SUM($AZ149:AZ149),0,IF(AO149+$C149-SUM($AZ149:AZ149)&gt;R148+AC149,R148+AC149-AO149,$C149-SUM($AZ149:AZ149)))))</f>
        <v>0</v>
      </c>
      <c r="BB149" s="97">
        <f>IF(NOT(snowball2),0,IF(S148&lt;=0,0,IF($C149&lt;=SUM($AZ149:BA149),0,IF(AP149+$C149-SUM($AZ149:BA149)&gt;S148+AD149,S148+AD149-AP149,$C149-SUM($AZ149:BA149)))))</f>
        <v>0</v>
      </c>
      <c r="BC149" s="97">
        <f>IF(NOT(snowball2),0,IF(T148&lt;=0,0,IF($C149&lt;=SUM($AZ149:BB149),0,IF(AQ149+$C149-SUM($AZ149:BB149)&gt;T148+AE149,T148+AE149-AQ149,$C149-SUM($AZ149:BB149)))))</f>
        <v>0</v>
      </c>
      <c r="BD149" s="97">
        <f>IF(NOT(snowball2),0,IF(U148&lt;=0,0,IF($C149&lt;=SUM($AZ149:BC149),0,IF(AR149+$C149-SUM($AZ149:BC149)&gt;U148+AF149,U148+AF149-AR149,$C149-SUM($AZ149:BC149)))))</f>
        <v>0</v>
      </c>
      <c r="BE149" s="97">
        <f>IF(NOT(snowball2),0,IF(V148&lt;=0,0,IF($C149&lt;=SUM($AZ149:BD149),0,IF(AS149+$C149-SUM($AZ149:BD149)&gt;V148+AG149,V148+AG149-AS149,$C149-SUM($AZ149:BD149)))))</f>
        <v>0</v>
      </c>
      <c r="BF149" s="97">
        <f>IF(NOT(snowball2),0,IF(W148&lt;=0,0,IF($C149&lt;=SUM($AZ149:BE149),0,IF(AT149+$C149-SUM($AZ149:BE149)&gt;W148+AH149,W148+AH149-AT149,$C149-SUM($AZ149:BE149)))))</f>
        <v>0</v>
      </c>
      <c r="BG149" s="97">
        <f>IF(NOT(snowball2),0,IF(X148&lt;=0,0,IF($C149&lt;=SUM($AZ149:BF149),0,IF(AU149+$C149-SUM($AZ149:BF149)&gt;X148+AI149,X148+AI149-AU149,$C149-SUM($AZ149:BF149)))))</f>
        <v>0</v>
      </c>
      <c r="BH149" s="97">
        <f>IF(NOT(snowball2),0,IF(Y148&lt;=0,0,IF($C149&lt;=SUM($AZ149:BG149),0,IF(AV149+$C149-SUM($AZ149:BG149)&gt;Y148+AJ149,Y148+AJ149-AV149,$C149-SUM($AZ149:BG149)))))</f>
        <v>0</v>
      </c>
      <c r="BI149" s="97">
        <f>IF(NOT(snowball2),0,IF(Z148&lt;=0,0,IF($C149&lt;=SUM($AZ149:BH149),0,IF(AW149+$C149-SUM($AZ149:BH149)&gt;Z148+AK149,Z148+AK149-AW149,$C149-SUM($AZ149:BH149)))))</f>
        <v>0</v>
      </c>
    </row>
    <row r="150" spans="1:61" ht="11.1" customHeight="1" x14ac:dyDescent="0.2">
      <c r="A150" s="93" t="str">
        <f t="shared" si="40"/>
        <v/>
      </c>
      <c r="B150" s="94" t="e">
        <f t="shared" ref="B150:B213" si="56">IF(A150="",NA(),DATE(YEAR(B149),MONTH(B149)+1,1))</f>
        <v>#N/A</v>
      </c>
      <c r="C150" s="95" t="str">
        <f t="shared" si="53"/>
        <v/>
      </c>
      <c r="D150" s="96"/>
      <c r="E150" s="97">
        <f t="shared" si="52"/>
        <v>0</v>
      </c>
      <c r="F150" s="97">
        <f t="shared" si="52"/>
        <v>0</v>
      </c>
      <c r="G150" s="97">
        <f t="shared" si="52"/>
        <v>0</v>
      </c>
      <c r="H150" s="97">
        <f t="shared" si="52"/>
        <v>0</v>
      </c>
      <c r="I150" s="97">
        <f t="shared" si="51"/>
        <v>0</v>
      </c>
      <c r="J150" s="97">
        <f t="shared" si="51"/>
        <v>0</v>
      </c>
      <c r="K150" s="97">
        <f t="shared" si="51"/>
        <v>0</v>
      </c>
      <c r="L150" s="97">
        <f t="shared" si="51"/>
        <v>0</v>
      </c>
      <c r="M150" s="97">
        <f t="shared" si="51"/>
        <v>0</v>
      </c>
      <c r="N150" s="97">
        <f t="shared" si="51"/>
        <v>0</v>
      </c>
      <c r="O150" s="98"/>
      <c r="P150" s="97">
        <f t="shared" ref="P150:P213" si="57">SUM(Q150:Z150)</f>
        <v>0</v>
      </c>
      <c r="Q150" s="97">
        <f t="shared" si="54"/>
        <v>0</v>
      </c>
      <c r="R150" s="97">
        <f t="shared" si="54"/>
        <v>0</v>
      </c>
      <c r="S150" s="97">
        <f t="shared" si="54"/>
        <v>0</v>
      </c>
      <c r="T150" s="97">
        <f t="shared" si="54"/>
        <v>0</v>
      </c>
      <c r="U150" s="97">
        <f t="shared" si="54"/>
        <v>0</v>
      </c>
      <c r="V150" s="97">
        <f t="shared" si="54"/>
        <v>0</v>
      </c>
      <c r="W150" s="97">
        <f t="shared" si="54"/>
        <v>0</v>
      </c>
      <c r="X150" s="97">
        <f t="shared" si="54"/>
        <v>0</v>
      </c>
      <c r="Y150" s="97">
        <f t="shared" si="54"/>
        <v>0</v>
      </c>
      <c r="Z150" s="97">
        <f t="shared" si="54"/>
        <v>0</v>
      </c>
      <c r="AA150" s="101"/>
      <c r="AB150" s="97">
        <f t="shared" si="49"/>
        <v>0</v>
      </c>
      <c r="AC150" s="97">
        <f t="shared" si="49"/>
        <v>0</v>
      </c>
      <c r="AD150" s="97">
        <f t="shared" si="49"/>
        <v>0</v>
      </c>
      <c r="AE150" s="97">
        <f t="shared" si="49"/>
        <v>0</v>
      </c>
      <c r="AF150" s="97">
        <f t="shared" si="49"/>
        <v>0</v>
      </c>
      <c r="AG150" s="97">
        <f t="shared" si="48"/>
        <v>0</v>
      </c>
      <c r="AH150" s="97">
        <f t="shared" si="48"/>
        <v>0</v>
      </c>
      <c r="AI150" s="97">
        <f t="shared" si="48"/>
        <v>0</v>
      </c>
      <c r="AJ150" s="97">
        <f t="shared" si="48"/>
        <v>0</v>
      </c>
      <c r="AK150" s="97">
        <f t="shared" si="48"/>
        <v>0</v>
      </c>
      <c r="AL150" s="99">
        <f t="shared" ref="AL150:AL213" si="58">SUM(AB150:AK150)</f>
        <v>0</v>
      </c>
      <c r="AM150" s="102"/>
      <c r="AN150" s="97">
        <f t="shared" si="44"/>
        <v>0</v>
      </c>
      <c r="AO150" s="97">
        <f t="shared" si="44"/>
        <v>0</v>
      </c>
      <c r="AP150" s="97">
        <f t="shared" si="44"/>
        <v>0</v>
      </c>
      <c r="AQ150" s="97">
        <f t="shared" si="44"/>
        <v>0</v>
      </c>
      <c r="AR150" s="97">
        <f t="shared" si="44"/>
        <v>0</v>
      </c>
      <c r="AS150" s="97">
        <f t="shared" si="43"/>
        <v>0</v>
      </c>
      <c r="AT150" s="97">
        <f t="shared" si="43"/>
        <v>0</v>
      </c>
      <c r="AU150" s="97">
        <f t="shared" si="43"/>
        <v>0</v>
      </c>
      <c r="AV150" s="97">
        <f t="shared" si="43"/>
        <v>0</v>
      </c>
      <c r="AW150" s="97">
        <f t="shared" si="43"/>
        <v>0</v>
      </c>
      <c r="AX150" s="99">
        <f t="shared" ref="AX150:AX213" si="59">SUM(AN150:AW150)</f>
        <v>0</v>
      </c>
      <c r="AY150" s="99"/>
      <c r="AZ150" s="100">
        <f t="shared" si="55"/>
        <v>0</v>
      </c>
      <c r="BA150" s="97">
        <f>IF(NOT(snowball2),0,IF(R149&lt;=0,0,IF($C150&lt;=SUM($AZ150:AZ150),0,IF(AO150+$C150-SUM($AZ150:AZ150)&gt;R149+AC150,R149+AC150-AO150,$C150-SUM($AZ150:AZ150)))))</f>
        <v>0</v>
      </c>
      <c r="BB150" s="97">
        <f>IF(NOT(snowball2),0,IF(S149&lt;=0,0,IF($C150&lt;=SUM($AZ150:BA150),0,IF(AP150+$C150-SUM($AZ150:BA150)&gt;S149+AD150,S149+AD150-AP150,$C150-SUM($AZ150:BA150)))))</f>
        <v>0</v>
      </c>
      <c r="BC150" s="97">
        <f>IF(NOT(snowball2),0,IF(T149&lt;=0,0,IF($C150&lt;=SUM($AZ150:BB150),0,IF(AQ150+$C150-SUM($AZ150:BB150)&gt;T149+AE150,T149+AE150-AQ150,$C150-SUM($AZ150:BB150)))))</f>
        <v>0</v>
      </c>
      <c r="BD150" s="97">
        <f>IF(NOT(snowball2),0,IF(U149&lt;=0,0,IF($C150&lt;=SUM($AZ150:BC150),0,IF(AR150+$C150-SUM($AZ150:BC150)&gt;U149+AF150,U149+AF150-AR150,$C150-SUM($AZ150:BC150)))))</f>
        <v>0</v>
      </c>
      <c r="BE150" s="97">
        <f>IF(NOT(snowball2),0,IF(V149&lt;=0,0,IF($C150&lt;=SUM($AZ150:BD150),0,IF(AS150+$C150-SUM($AZ150:BD150)&gt;V149+AG150,V149+AG150-AS150,$C150-SUM($AZ150:BD150)))))</f>
        <v>0</v>
      </c>
      <c r="BF150" s="97">
        <f>IF(NOT(snowball2),0,IF(W149&lt;=0,0,IF($C150&lt;=SUM($AZ150:BE150),0,IF(AT150+$C150-SUM($AZ150:BE150)&gt;W149+AH150,W149+AH150-AT150,$C150-SUM($AZ150:BE150)))))</f>
        <v>0</v>
      </c>
      <c r="BG150" s="97">
        <f>IF(NOT(snowball2),0,IF(X149&lt;=0,0,IF($C150&lt;=SUM($AZ150:BF150),0,IF(AU150+$C150-SUM($AZ150:BF150)&gt;X149+AI150,X149+AI150-AU150,$C150-SUM($AZ150:BF150)))))</f>
        <v>0</v>
      </c>
      <c r="BH150" s="97">
        <f>IF(NOT(snowball2),0,IF(Y149&lt;=0,0,IF($C150&lt;=SUM($AZ150:BG150),0,IF(AV150+$C150-SUM($AZ150:BG150)&gt;Y149+AJ150,Y149+AJ150-AV150,$C150-SUM($AZ150:BG150)))))</f>
        <v>0</v>
      </c>
      <c r="BI150" s="97">
        <f>IF(NOT(snowball2),0,IF(Z149&lt;=0,0,IF($C150&lt;=SUM($AZ150:BH150),0,IF(AW150+$C150-SUM($AZ150:BH150)&gt;Z149+AK150,Z149+AK150-AW150,$C150-SUM($AZ150:BH150)))))</f>
        <v>0</v>
      </c>
    </row>
    <row r="151" spans="1:61" ht="11.1" customHeight="1" x14ac:dyDescent="0.2">
      <c r="A151" s="93" t="str">
        <f t="shared" ref="A151:A214" si="60">IF(SUM(Q150:Z150)&lt;=0,"",A150+1)</f>
        <v/>
      </c>
      <c r="B151" s="94" t="e">
        <f t="shared" si="56"/>
        <v>#N/A</v>
      </c>
      <c r="C151" s="95" t="str">
        <f t="shared" si="53"/>
        <v/>
      </c>
      <c r="D151" s="96"/>
      <c r="E151" s="97">
        <f t="shared" si="52"/>
        <v>0</v>
      </c>
      <c r="F151" s="97">
        <f t="shared" si="52"/>
        <v>0</v>
      </c>
      <c r="G151" s="97">
        <f t="shared" si="52"/>
        <v>0</v>
      </c>
      <c r="H151" s="97">
        <f t="shared" si="52"/>
        <v>0</v>
      </c>
      <c r="I151" s="97">
        <f t="shared" si="51"/>
        <v>0</v>
      </c>
      <c r="J151" s="97">
        <f t="shared" si="51"/>
        <v>0</v>
      </c>
      <c r="K151" s="97">
        <f t="shared" si="51"/>
        <v>0</v>
      </c>
      <c r="L151" s="97">
        <f t="shared" si="51"/>
        <v>0</v>
      </c>
      <c r="M151" s="97">
        <f t="shared" si="51"/>
        <v>0</v>
      </c>
      <c r="N151" s="97">
        <f t="shared" si="51"/>
        <v>0</v>
      </c>
      <c r="O151" s="98"/>
      <c r="P151" s="97">
        <f t="shared" si="57"/>
        <v>0</v>
      </c>
      <c r="Q151" s="97">
        <f t="shared" si="54"/>
        <v>0</v>
      </c>
      <c r="R151" s="97">
        <f t="shared" si="54"/>
        <v>0</v>
      </c>
      <c r="S151" s="97">
        <f t="shared" si="54"/>
        <v>0</v>
      </c>
      <c r="T151" s="97">
        <f t="shared" si="54"/>
        <v>0</v>
      </c>
      <c r="U151" s="97">
        <f t="shared" si="54"/>
        <v>0</v>
      </c>
      <c r="V151" s="97">
        <f t="shared" si="54"/>
        <v>0</v>
      </c>
      <c r="W151" s="97">
        <f t="shared" si="54"/>
        <v>0</v>
      </c>
      <c r="X151" s="97">
        <f t="shared" si="54"/>
        <v>0</v>
      </c>
      <c r="Y151" s="97">
        <f t="shared" si="54"/>
        <v>0</v>
      </c>
      <c r="Z151" s="97">
        <f t="shared" si="54"/>
        <v>0</v>
      </c>
      <c r="AA151" s="101"/>
      <c r="AB151" s="97">
        <f t="shared" si="49"/>
        <v>0</v>
      </c>
      <c r="AC151" s="97">
        <f t="shared" si="49"/>
        <v>0</v>
      </c>
      <c r="AD151" s="97">
        <f t="shared" si="49"/>
        <v>0</v>
      </c>
      <c r="AE151" s="97">
        <f t="shared" si="49"/>
        <v>0</v>
      </c>
      <c r="AF151" s="97">
        <f t="shared" si="49"/>
        <v>0</v>
      </c>
      <c r="AG151" s="97">
        <f t="shared" si="48"/>
        <v>0</v>
      </c>
      <c r="AH151" s="97">
        <f t="shared" si="48"/>
        <v>0</v>
      </c>
      <c r="AI151" s="97">
        <f t="shared" si="48"/>
        <v>0</v>
      </c>
      <c r="AJ151" s="97">
        <f t="shared" si="48"/>
        <v>0</v>
      </c>
      <c r="AK151" s="97">
        <f t="shared" si="48"/>
        <v>0</v>
      </c>
      <c r="AL151" s="99">
        <f t="shared" si="58"/>
        <v>0</v>
      </c>
      <c r="AM151" s="102"/>
      <c r="AN151" s="97">
        <f t="shared" si="44"/>
        <v>0</v>
      </c>
      <c r="AO151" s="97">
        <f t="shared" si="44"/>
        <v>0</v>
      </c>
      <c r="AP151" s="97">
        <f t="shared" si="44"/>
        <v>0</v>
      </c>
      <c r="AQ151" s="97">
        <f t="shared" si="44"/>
        <v>0</v>
      </c>
      <c r="AR151" s="97">
        <f t="shared" si="44"/>
        <v>0</v>
      </c>
      <c r="AS151" s="97">
        <f t="shared" si="43"/>
        <v>0</v>
      </c>
      <c r="AT151" s="97">
        <f t="shared" si="43"/>
        <v>0</v>
      </c>
      <c r="AU151" s="97">
        <f t="shared" si="43"/>
        <v>0</v>
      </c>
      <c r="AV151" s="97">
        <f t="shared" si="43"/>
        <v>0</v>
      </c>
      <c r="AW151" s="97">
        <f t="shared" si="43"/>
        <v>0</v>
      </c>
      <c r="AX151" s="99">
        <f t="shared" si="59"/>
        <v>0</v>
      </c>
      <c r="AY151" s="99"/>
      <c r="AZ151" s="100">
        <f t="shared" si="55"/>
        <v>0</v>
      </c>
      <c r="BA151" s="97">
        <f>IF(NOT(snowball2),0,IF(R150&lt;=0,0,IF($C151&lt;=SUM($AZ151:AZ151),0,IF(AO151+$C151-SUM($AZ151:AZ151)&gt;R150+AC151,R150+AC151-AO151,$C151-SUM($AZ151:AZ151)))))</f>
        <v>0</v>
      </c>
      <c r="BB151" s="97">
        <f>IF(NOT(snowball2),0,IF(S150&lt;=0,0,IF($C151&lt;=SUM($AZ151:BA151),0,IF(AP151+$C151-SUM($AZ151:BA151)&gt;S150+AD151,S150+AD151-AP151,$C151-SUM($AZ151:BA151)))))</f>
        <v>0</v>
      </c>
      <c r="BC151" s="97">
        <f>IF(NOT(snowball2),0,IF(T150&lt;=0,0,IF($C151&lt;=SUM($AZ151:BB151),0,IF(AQ151+$C151-SUM($AZ151:BB151)&gt;T150+AE151,T150+AE151-AQ151,$C151-SUM($AZ151:BB151)))))</f>
        <v>0</v>
      </c>
      <c r="BD151" s="97">
        <f>IF(NOT(snowball2),0,IF(U150&lt;=0,0,IF($C151&lt;=SUM($AZ151:BC151),0,IF(AR151+$C151-SUM($AZ151:BC151)&gt;U150+AF151,U150+AF151-AR151,$C151-SUM($AZ151:BC151)))))</f>
        <v>0</v>
      </c>
      <c r="BE151" s="97">
        <f>IF(NOT(snowball2),0,IF(V150&lt;=0,0,IF($C151&lt;=SUM($AZ151:BD151),0,IF(AS151+$C151-SUM($AZ151:BD151)&gt;V150+AG151,V150+AG151-AS151,$C151-SUM($AZ151:BD151)))))</f>
        <v>0</v>
      </c>
      <c r="BF151" s="97">
        <f>IF(NOT(snowball2),0,IF(W150&lt;=0,0,IF($C151&lt;=SUM($AZ151:BE151),0,IF(AT151+$C151-SUM($AZ151:BE151)&gt;W150+AH151,W150+AH151-AT151,$C151-SUM($AZ151:BE151)))))</f>
        <v>0</v>
      </c>
      <c r="BG151" s="97">
        <f>IF(NOT(snowball2),0,IF(X150&lt;=0,0,IF($C151&lt;=SUM($AZ151:BF151),0,IF(AU151+$C151-SUM($AZ151:BF151)&gt;X150+AI151,X150+AI151-AU151,$C151-SUM($AZ151:BF151)))))</f>
        <v>0</v>
      </c>
      <c r="BH151" s="97">
        <f>IF(NOT(snowball2),0,IF(Y150&lt;=0,0,IF($C151&lt;=SUM($AZ151:BG151),0,IF(AV151+$C151-SUM($AZ151:BG151)&gt;Y150+AJ151,Y150+AJ151-AV151,$C151-SUM($AZ151:BG151)))))</f>
        <v>0</v>
      </c>
      <c r="BI151" s="97">
        <f>IF(NOT(snowball2),0,IF(Z150&lt;=0,0,IF($C151&lt;=SUM($AZ151:BH151),0,IF(AW151+$C151-SUM($AZ151:BH151)&gt;Z150+AK151,Z150+AK151-AW151,$C151-SUM($AZ151:BH151)))))</f>
        <v>0</v>
      </c>
    </row>
    <row r="152" spans="1:61" ht="11.1" customHeight="1" x14ac:dyDescent="0.2">
      <c r="A152" s="93" t="str">
        <f t="shared" si="60"/>
        <v/>
      </c>
      <c r="B152" s="94" t="e">
        <f t="shared" si="56"/>
        <v>#N/A</v>
      </c>
      <c r="C152" s="95" t="str">
        <f t="shared" si="53"/>
        <v/>
      </c>
      <c r="D152" s="96"/>
      <c r="E152" s="97">
        <f t="shared" si="52"/>
        <v>0</v>
      </c>
      <c r="F152" s="97">
        <f t="shared" si="52"/>
        <v>0</v>
      </c>
      <c r="G152" s="97">
        <f t="shared" si="52"/>
        <v>0</v>
      </c>
      <c r="H152" s="97">
        <f t="shared" si="52"/>
        <v>0</v>
      </c>
      <c r="I152" s="97">
        <f t="shared" si="51"/>
        <v>0</v>
      </c>
      <c r="J152" s="97">
        <f t="shared" si="51"/>
        <v>0</v>
      </c>
      <c r="K152" s="97">
        <f t="shared" si="51"/>
        <v>0</v>
      </c>
      <c r="L152" s="97">
        <f t="shared" si="51"/>
        <v>0</v>
      </c>
      <c r="M152" s="97">
        <f t="shared" si="51"/>
        <v>0</v>
      </c>
      <c r="N152" s="97">
        <f t="shared" si="51"/>
        <v>0</v>
      </c>
      <c r="O152" s="98"/>
      <c r="P152" s="97">
        <f t="shared" si="57"/>
        <v>0</v>
      </c>
      <c r="Q152" s="97">
        <f t="shared" si="54"/>
        <v>0</v>
      </c>
      <c r="R152" s="97">
        <f t="shared" si="54"/>
        <v>0</v>
      </c>
      <c r="S152" s="97">
        <f t="shared" si="54"/>
        <v>0</v>
      </c>
      <c r="T152" s="97">
        <f t="shared" si="54"/>
        <v>0</v>
      </c>
      <c r="U152" s="97">
        <f t="shared" si="54"/>
        <v>0</v>
      </c>
      <c r="V152" s="97">
        <f t="shared" si="54"/>
        <v>0</v>
      </c>
      <c r="W152" s="97">
        <f t="shared" si="54"/>
        <v>0</v>
      </c>
      <c r="X152" s="97">
        <f t="shared" si="54"/>
        <v>0</v>
      </c>
      <c r="Y152" s="97">
        <f t="shared" si="54"/>
        <v>0</v>
      </c>
      <c r="Z152" s="97">
        <f t="shared" si="54"/>
        <v>0</v>
      </c>
      <c r="AA152" s="101"/>
      <c r="AB152" s="97">
        <f t="shared" si="49"/>
        <v>0</v>
      </c>
      <c r="AC152" s="97">
        <f t="shared" si="49"/>
        <v>0</v>
      </c>
      <c r="AD152" s="97">
        <f t="shared" si="49"/>
        <v>0</v>
      </c>
      <c r="AE152" s="97">
        <f t="shared" si="49"/>
        <v>0</v>
      </c>
      <c r="AF152" s="97">
        <f t="shared" si="49"/>
        <v>0</v>
      </c>
      <c r="AG152" s="97">
        <f t="shared" si="48"/>
        <v>0</v>
      </c>
      <c r="AH152" s="97">
        <f t="shared" si="48"/>
        <v>0</v>
      </c>
      <c r="AI152" s="97">
        <f t="shared" si="48"/>
        <v>0</v>
      </c>
      <c r="AJ152" s="97">
        <f t="shared" si="48"/>
        <v>0</v>
      </c>
      <c r="AK152" s="97">
        <f t="shared" si="48"/>
        <v>0</v>
      </c>
      <c r="AL152" s="99">
        <f t="shared" si="58"/>
        <v>0</v>
      </c>
      <c r="AM152" s="102"/>
      <c r="AN152" s="97">
        <f t="shared" si="44"/>
        <v>0</v>
      </c>
      <c r="AO152" s="97">
        <f t="shared" si="44"/>
        <v>0</v>
      </c>
      <c r="AP152" s="97">
        <f t="shared" si="44"/>
        <v>0</v>
      </c>
      <c r="AQ152" s="97">
        <f t="shared" si="44"/>
        <v>0</v>
      </c>
      <c r="AR152" s="97">
        <f t="shared" si="44"/>
        <v>0</v>
      </c>
      <c r="AS152" s="97">
        <f t="shared" si="43"/>
        <v>0</v>
      </c>
      <c r="AT152" s="97">
        <f t="shared" si="43"/>
        <v>0</v>
      </c>
      <c r="AU152" s="97">
        <f t="shared" si="43"/>
        <v>0</v>
      </c>
      <c r="AV152" s="97">
        <f t="shared" si="43"/>
        <v>0</v>
      </c>
      <c r="AW152" s="97">
        <f t="shared" si="43"/>
        <v>0</v>
      </c>
      <c r="AX152" s="99">
        <f t="shared" si="59"/>
        <v>0</v>
      </c>
      <c r="AY152" s="99"/>
      <c r="AZ152" s="100">
        <f t="shared" si="55"/>
        <v>0</v>
      </c>
      <c r="BA152" s="97">
        <f>IF(NOT(snowball2),0,IF(R151&lt;=0,0,IF($C152&lt;=SUM($AZ152:AZ152),0,IF(AO152+$C152-SUM($AZ152:AZ152)&gt;R151+AC152,R151+AC152-AO152,$C152-SUM($AZ152:AZ152)))))</f>
        <v>0</v>
      </c>
      <c r="BB152" s="97">
        <f>IF(NOT(snowball2),0,IF(S151&lt;=0,0,IF($C152&lt;=SUM($AZ152:BA152),0,IF(AP152+$C152-SUM($AZ152:BA152)&gt;S151+AD152,S151+AD152-AP152,$C152-SUM($AZ152:BA152)))))</f>
        <v>0</v>
      </c>
      <c r="BC152" s="97">
        <f>IF(NOT(snowball2),0,IF(T151&lt;=0,0,IF($C152&lt;=SUM($AZ152:BB152),0,IF(AQ152+$C152-SUM($AZ152:BB152)&gt;T151+AE152,T151+AE152-AQ152,$C152-SUM($AZ152:BB152)))))</f>
        <v>0</v>
      </c>
      <c r="BD152" s="97">
        <f>IF(NOT(snowball2),0,IF(U151&lt;=0,0,IF($C152&lt;=SUM($AZ152:BC152),0,IF(AR152+$C152-SUM($AZ152:BC152)&gt;U151+AF152,U151+AF152-AR152,$C152-SUM($AZ152:BC152)))))</f>
        <v>0</v>
      </c>
      <c r="BE152" s="97">
        <f>IF(NOT(snowball2),0,IF(V151&lt;=0,0,IF($C152&lt;=SUM($AZ152:BD152),0,IF(AS152+$C152-SUM($AZ152:BD152)&gt;V151+AG152,V151+AG152-AS152,$C152-SUM($AZ152:BD152)))))</f>
        <v>0</v>
      </c>
      <c r="BF152" s="97">
        <f>IF(NOT(snowball2),0,IF(W151&lt;=0,0,IF($C152&lt;=SUM($AZ152:BE152),0,IF(AT152+$C152-SUM($AZ152:BE152)&gt;W151+AH152,W151+AH152-AT152,$C152-SUM($AZ152:BE152)))))</f>
        <v>0</v>
      </c>
      <c r="BG152" s="97">
        <f>IF(NOT(snowball2),0,IF(X151&lt;=0,0,IF($C152&lt;=SUM($AZ152:BF152),0,IF(AU152+$C152-SUM($AZ152:BF152)&gt;X151+AI152,X151+AI152-AU152,$C152-SUM($AZ152:BF152)))))</f>
        <v>0</v>
      </c>
      <c r="BH152" s="97">
        <f>IF(NOT(snowball2),0,IF(Y151&lt;=0,0,IF($C152&lt;=SUM($AZ152:BG152),0,IF(AV152+$C152-SUM($AZ152:BG152)&gt;Y151+AJ152,Y151+AJ152-AV152,$C152-SUM($AZ152:BG152)))))</f>
        <v>0</v>
      </c>
      <c r="BI152" s="97">
        <f>IF(NOT(snowball2),0,IF(Z151&lt;=0,0,IF($C152&lt;=SUM($AZ152:BH152),0,IF(AW152+$C152-SUM($AZ152:BH152)&gt;Z151+AK152,Z151+AK152-AW152,$C152-SUM($AZ152:BH152)))))</f>
        <v>0</v>
      </c>
    </row>
    <row r="153" spans="1:61" ht="11.1" customHeight="1" x14ac:dyDescent="0.2">
      <c r="A153" s="93" t="str">
        <f t="shared" si="60"/>
        <v/>
      </c>
      <c r="B153" s="94" t="e">
        <f t="shared" si="56"/>
        <v>#N/A</v>
      </c>
      <c r="C153" s="95" t="str">
        <f t="shared" si="53"/>
        <v/>
      </c>
      <c r="D153" s="96"/>
      <c r="E153" s="97">
        <f t="shared" si="52"/>
        <v>0</v>
      </c>
      <c r="F153" s="97">
        <f t="shared" si="52"/>
        <v>0</v>
      </c>
      <c r="G153" s="97">
        <f t="shared" si="52"/>
        <v>0</v>
      </c>
      <c r="H153" s="97">
        <f t="shared" si="52"/>
        <v>0</v>
      </c>
      <c r="I153" s="97">
        <f t="shared" si="51"/>
        <v>0</v>
      </c>
      <c r="J153" s="97">
        <f t="shared" si="51"/>
        <v>0</v>
      </c>
      <c r="K153" s="97">
        <f t="shared" si="51"/>
        <v>0</v>
      </c>
      <c r="L153" s="97">
        <f t="shared" si="51"/>
        <v>0</v>
      </c>
      <c r="M153" s="97">
        <f t="shared" si="51"/>
        <v>0</v>
      </c>
      <c r="N153" s="97">
        <f t="shared" si="51"/>
        <v>0</v>
      </c>
      <c r="O153" s="98"/>
      <c r="P153" s="97">
        <f t="shared" si="57"/>
        <v>0</v>
      </c>
      <c r="Q153" s="97">
        <f t="shared" si="54"/>
        <v>0</v>
      </c>
      <c r="R153" s="97">
        <f t="shared" si="54"/>
        <v>0</v>
      </c>
      <c r="S153" s="97">
        <f t="shared" si="54"/>
        <v>0</v>
      </c>
      <c r="T153" s="97">
        <f t="shared" si="54"/>
        <v>0</v>
      </c>
      <c r="U153" s="97">
        <f t="shared" si="54"/>
        <v>0</v>
      </c>
      <c r="V153" s="97">
        <f t="shared" si="54"/>
        <v>0</v>
      </c>
      <c r="W153" s="97">
        <f t="shared" si="54"/>
        <v>0</v>
      </c>
      <c r="X153" s="97">
        <f t="shared" si="54"/>
        <v>0</v>
      </c>
      <c r="Y153" s="97">
        <f t="shared" si="54"/>
        <v>0</v>
      </c>
      <c r="Z153" s="97">
        <f t="shared" si="54"/>
        <v>0</v>
      </c>
      <c r="AA153" s="101"/>
      <c r="AB153" s="97">
        <f t="shared" si="49"/>
        <v>0</v>
      </c>
      <c r="AC153" s="97">
        <f t="shared" si="49"/>
        <v>0</v>
      </c>
      <c r="AD153" s="97">
        <f t="shared" si="49"/>
        <v>0</v>
      </c>
      <c r="AE153" s="97">
        <f t="shared" si="49"/>
        <v>0</v>
      </c>
      <c r="AF153" s="97">
        <f t="shared" si="49"/>
        <v>0</v>
      </c>
      <c r="AG153" s="97">
        <f t="shared" si="49"/>
        <v>0</v>
      </c>
      <c r="AH153" s="97">
        <f t="shared" si="49"/>
        <v>0</v>
      </c>
      <c r="AI153" s="97">
        <f t="shared" si="49"/>
        <v>0</v>
      </c>
      <c r="AJ153" s="97">
        <f t="shared" si="49"/>
        <v>0</v>
      </c>
      <c r="AK153" s="97">
        <f t="shared" si="49"/>
        <v>0</v>
      </c>
      <c r="AL153" s="99">
        <f t="shared" si="58"/>
        <v>0</v>
      </c>
      <c r="AM153" s="102"/>
      <c r="AN153" s="97">
        <f t="shared" si="44"/>
        <v>0</v>
      </c>
      <c r="AO153" s="97">
        <f t="shared" si="44"/>
        <v>0</v>
      </c>
      <c r="AP153" s="97">
        <f t="shared" si="44"/>
        <v>0</v>
      </c>
      <c r="AQ153" s="97">
        <f t="shared" si="44"/>
        <v>0</v>
      </c>
      <c r="AR153" s="97">
        <f t="shared" si="44"/>
        <v>0</v>
      </c>
      <c r="AS153" s="97">
        <f t="shared" si="43"/>
        <v>0</v>
      </c>
      <c r="AT153" s="97">
        <f t="shared" si="43"/>
        <v>0</v>
      </c>
      <c r="AU153" s="97">
        <f t="shared" si="43"/>
        <v>0</v>
      </c>
      <c r="AV153" s="97">
        <f t="shared" si="43"/>
        <v>0</v>
      </c>
      <c r="AW153" s="97">
        <f t="shared" si="43"/>
        <v>0</v>
      </c>
      <c r="AX153" s="99">
        <f t="shared" si="59"/>
        <v>0</v>
      </c>
      <c r="AY153" s="99"/>
      <c r="AZ153" s="100">
        <f t="shared" si="55"/>
        <v>0</v>
      </c>
      <c r="BA153" s="97">
        <f>IF(NOT(snowball2),0,IF(R152&lt;=0,0,IF($C153&lt;=SUM($AZ153:AZ153),0,IF(AO153+$C153-SUM($AZ153:AZ153)&gt;R152+AC153,R152+AC153-AO153,$C153-SUM($AZ153:AZ153)))))</f>
        <v>0</v>
      </c>
      <c r="BB153" s="97">
        <f>IF(NOT(snowball2),0,IF(S152&lt;=0,0,IF($C153&lt;=SUM($AZ153:BA153),0,IF(AP153+$C153-SUM($AZ153:BA153)&gt;S152+AD153,S152+AD153-AP153,$C153-SUM($AZ153:BA153)))))</f>
        <v>0</v>
      </c>
      <c r="BC153" s="97">
        <f>IF(NOT(snowball2),0,IF(T152&lt;=0,0,IF($C153&lt;=SUM($AZ153:BB153),0,IF(AQ153+$C153-SUM($AZ153:BB153)&gt;T152+AE153,T152+AE153-AQ153,$C153-SUM($AZ153:BB153)))))</f>
        <v>0</v>
      </c>
      <c r="BD153" s="97">
        <f>IF(NOT(snowball2),0,IF(U152&lt;=0,0,IF($C153&lt;=SUM($AZ153:BC153),0,IF(AR153+$C153-SUM($AZ153:BC153)&gt;U152+AF153,U152+AF153-AR153,$C153-SUM($AZ153:BC153)))))</f>
        <v>0</v>
      </c>
      <c r="BE153" s="97">
        <f>IF(NOT(snowball2),0,IF(V152&lt;=0,0,IF($C153&lt;=SUM($AZ153:BD153),0,IF(AS153+$C153-SUM($AZ153:BD153)&gt;V152+AG153,V152+AG153-AS153,$C153-SUM($AZ153:BD153)))))</f>
        <v>0</v>
      </c>
      <c r="BF153" s="97">
        <f>IF(NOT(snowball2),0,IF(W152&lt;=0,0,IF($C153&lt;=SUM($AZ153:BE153),0,IF(AT153+$C153-SUM($AZ153:BE153)&gt;W152+AH153,W152+AH153-AT153,$C153-SUM($AZ153:BE153)))))</f>
        <v>0</v>
      </c>
      <c r="BG153" s="97">
        <f>IF(NOT(snowball2),0,IF(X152&lt;=0,0,IF($C153&lt;=SUM($AZ153:BF153),0,IF(AU153+$C153-SUM($AZ153:BF153)&gt;X152+AI153,X152+AI153-AU153,$C153-SUM($AZ153:BF153)))))</f>
        <v>0</v>
      </c>
      <c r="BH153" s="97">
        <f>IF(NOT(snowball2),0,IF(Y152&lt;=0,0,IF($C153&lt;=SUM($AZ153:BG153),0,IF(AV153+$C153-SUM($AZ153:BG153)&gt;Y152+AJ153,Y152+AJ153-AV153,$C153-SUM($AZ153:BG153)))))</f>
        <v>0</v>
      </c>
      <c r="BI153" s="97">
        <f>IF(NOT(snowball2),0,IF(Z152&lt;=0,0,IF($C153&lt;=SUM($AZ153:BH153),0,IF(AW153+$C153-SUM($AZ153:BH153)&gt;Z152+AK153,Z152+AK153-AW153,$C153-SUM($AZ153:BH153)))))</f>
        <v>0</v>
      </c>
    </row>
    <row r="154" spans="1:61" ht="11.1" customHeight="1" x14ac:dyDescent="0.2">
      <c r="A154" s="93" t="str">
        <f t="shared" si="60"/>
        <v/>
      </c>
      <c r="B154" s="94" t="e">
        <f t="shared" si="56"/>
        <v>#N/A</v>
      </c>
      <c r="C154" s="95" t="str">
        <f t="shared" si="53"/>
        <v/>
      </c>
      <c r="D154" s="96"/>
      <c r="E154" s="97">
        <f t="shared" si="52"/>
        <v>0</v>
      </c>
      <c r="F154" s="97">
        <f t="shared" si="52"/>
        <v>0</v>
      </c>
      <c r="G154" s="97">
        <f t="shared" si="52"/>
        <v>0</v>
      </c>
      <c r="H154" s="97">
        <f t="shared" si="52"/>
        <v>0</v>
      </c>
      <c r="I154" s="97">
        <f t="shared" si="51"/>
        <v>0</v>
      </c>
      <c r="J154" s="97">
        <f t="shared" si="51"/>
        <v>0</v>
      </c>
      <c r="K154" s="97">
        <f t="shared" si="51"/>
        <v>0</v>
      </c>
      <c r="L154" s="97">
        <f t="shared" si="51"/>
        <v>0</v>
      </c>
      <c r="M154" s="97">
        <f t="shared" si="51"/>
        <v>0</v>
      </c>
      <c r="N154" s="97">
        <f t="shared" si="51"/>
        <v>0</v>
      </c>
      <c r="O154" s="98"/>
      <c r="P154" s="97">
        <f t="shared" si="57"/>
        <v>0</v>
      </c>
      <c r="Q154" s="97">
        <f t="shared" si="54"/>
        <v>0</v>
      </c>
      <c r="R154" s="97">
        <f t="shared" si="54"/>
        <v>0</v>
      </c>
      <c r="S154" s="97">
        <f t="shared" si="54"/>
        <v>0</v>
      </c>
      <c r="T154" s="97">
        <f t="shared" si="54"/>
        <v>0</v>
      </c>
      <c r="U154" s="97">
        <f t="shared" si="54"/>
        <v>0</v>
      </c>
      <c r="V154" s="97">
        <f t="shared" si="54"/>
        <v>0</v>
      </c>
      <c r="W154" s="97">
        <f t="shared" si="54"/>
        <v>0</v>
      </c>
      <c r="X154" s="97">
        <f t="shared" si="54"/>
        <v>0</v>
      </c>
      <c r="Y154" s="97">
        <f t="shared" si="54"/>
        <v>0</v>
      </c>
      <c r="Z154" s="97">
        <f t="shared" si="54"/>
        <v>0</v>
      </c>
      <c r="AA154" s="101"/>
      <c r="AB154" s="97">
        <f t="shared" si="49"/>
        <v>0</v>
      </c>
      <c r="AC154" s="97">
        <f t="shared" si="49"/>
        <v>0</v>
      </c>
      <c r="AD154" s="97">
        <f t="shared" si="49"/>
        <v>0</v>
      </c>
      <c r="AE154" s="97">
        <f t="shared" si="49"/>
        <v>0</v>
      </c>
      <c r="AF154" s="97">
        <f t="shared" si="49"/>
        <v>0</v>
      </c>
      <c r="AG154" s="97">
        <f t="shared" si="49"/>
        <v>0</v>
      </c>
      <c r="AH154" s="97">
        <f t="shared" si="49"/>
        <v>0</v>
      </c>
      <c r="AI154" s="97">
        <f t="shared" si="49"/>
        <v>0</v>
      </c>
      <c r="AJ154" s="97">
        <f t="shared" si="49"/>
        <v>0</v>
      </c>
      <c r="AK154" s="97">
        <f t="shared" si="49"/>
        <v>0</v>
      </c>
      <c r="AL154" s="99">
        <f t="shared" si="58"/>
        <v>0</v>
      </c>
      <c r="AM154" s="102"/>
      <c r="AN154" s="97">
        <f t="shared" si="44"/>
        <v>0</v>
      </c>
      <c r="AO154" s="97">
        <f t="shared" si="44"/>
        <v>0</v>
      </c>
      <c r="AP154" s="97">
        <f t="shared" si="44"/>
        <v>0</v>
      </c>
      <c r="AQ154" s="97">
        <f t="shared" si="44"/>
        <v>0</v>
      </c>
      <c r="AR154" s="97">
        <f t="shared" si="44"/>
        <v>0</v>
      </c>
      <c r="AS154" s="97">
        <f t="shared" si="43"/>
        <v>0</v>
      </c>
      <c r="AT154" s="97">
        <f t="shared" si="43"/>
        <v>0</v>
      </c>
      <c r="AU154" s="97">
        <f t="shared" si="43"/>
        <v>0</v>
      </c>
      <c r="AV154" s="97">
        <f t="shared" si="43"/>
        <v>0</v>
      </c>
      <c r="AW154" s="97">
        <f t="shared" si="43"/>
        <v>0</v>
      </c>
      <c r="AX154" s="99">
        <f t="shared" si="59"/>
        <v>0</v>
      </c>
      <c r="AY154" s="99"/>
      <c r="AZ154" s="100">
        <f t="shared" si="55"/>
        <v>0</v>
      </c>
      <c r="BA154" s="97">
        <f>IF(NOT(snowball2),0,IF(R153&lt;=0,0,IF($C154&lt;=SUM($AZ154:AZ154),0,IF(AO154+$C154-SUM($AZ154:AZ154)&gt;R153+AC154,R153+AC154-AO154,$C154-SUM($AZ154:AZ154)))))</f>
        <v>0</v>
      </c>
      <c r="BB154" s="97">
        <f>IF(NOT(snowball2),0,IF(S153&lt;=0,0,IF($C154&lt;=SUM($AZ154:BA154),0,IF(AP154+$C154-SUM($AZ154:BA154)&gt;S153+AD154,S153+AD154-AP154,$C154-SUM($AZ154:BA154)))))</f>
        <v>0</v>
      </c>
      <c r="BC154" s="97">
        <f>IF(NOT(snowball2),0,IF(T153&lt;=0,0,IF($C154&lt;=SUM($AZ154:BB154),0,IF(AQ154+$C154-SUM($AZ154:BB154)&gt;T153+AE154,T153+AE154-AQ154,$C154-SUM($AZ154:BB154)))))</f>
        <v>0</v>
      </c>
      <c r="BD154" s="97">
        <f>IF(NOT(snowball2),0,IF(U153&lt;=0,0,IF($C154&lt;=SUM($AZ154:BC154),0,IF(AR154+$C154-SUM($AZ154:BC154)&gt;U153+AF154,U153+AF154-AR154,$C154-SUM($AZ154:BC154)))))</f>
        <v>0</v>
      </c>
      <c r="BE154" s="97">
        <f>IF(NOT(snowball2),0,IF(V153&lt;=0,0,IF($C154&lt;=SUM($AZ154:BD154),0,IF(AS154+$C154-SUM($AZ154:BD154)&gt;V153+AG154,V153+AG154-AS154,$C154-SUM($AZ154:BD154)))))</f>
        <v>0</v>
      </c>
      <c r="BF154" s="97">
        <f>IF(NOT(snowball2),0,IF(W153&lt;=0,0,IF($C154&lt;=SUM($AZ154:BE154),0,IF(AT154+$C154-SUM($AZ154:BE154)&gt;W153+AH154,W153+AH154-AT154,$C154-SUM($AZ154:BE154)))))</f>
        <v>0</v>
      </c>
      <c r="BG154" s="97">
        <f>IF(NOT(snowball2),0,IF(X153&lt;=0,0,IF($C154&lt;=SUM($AZ154:BF154),0,IF(AU154+$C154-SUM($AZ154:BF154)&gt;X153+AI154,X153+AI154-AU154,$C154-SUM($AZ154:BF154)))))</f>
        <v>0</v>
      </c>
      <c r="BH154" s="97">
        <f>IF(NOT(snowball2),0,IF(Y153&lt;=0,0,IF($C154&lt;=SUM($AZ154:BG154),0,IF(AV154+$C154-SUM($AZ154:BG154)&gt;Y153+AJ154,Y153+AJ154-AV154,$C154-SUM($AZ154:BG154)))))</f>
        <v>0</v>
      </c>
      <c r="BI154" s="97">
        <f>IF(NOT(snowball2),0,IF(Z153&lt;=0,0,IF($C154&lt;=SUM($AZ154:BH154),0,IF(AW154+$C154-SUM($AZ154:BH154)&gt;Z153+AK154,Z153+AK154-AW154,$C154-SUM($AZ154:BH154)))))</f>
        <v>0</v>
      </c>
    </row>
    <row r="155" spans="1:61" ht="11.1" customHeight="1" x14ac:dyDescent="0.2">
      <c r="A155" s="93" t="str">
        <f t="shared" si="60"/>
        <v/>
      </c>
      <c r="B155" s="94" t="e">
        <f t="shared" si="56"/>
        <v>#N/A</v>
      </c>
      <c r="C155" s="95" t="str">
        <f t="shared" si="53"/>
        <v/>
      </c>
      <c r="D155" s="96"/>
      <c r="E155" s="97">
        <f t="shared" si="52"/>
        <v>0</v>
      </c>
      <c r="F155" s="97">
        <f t="shared" si="52"/>
        <v>0</v>
      </c>
      <c r="G155" s="97">
        <f t="shared" si="52"/>
        <v>0</v>
      </c>
      <c r="H155" s="97">
        <f t="shared" si="52"/>
        <v>0</v>
      </c>
      <c r="I155" s="97">
        <f t="shared" si="51"/>
        <v>0</v>
      </c>
      <c r="J155" s="97">
        <f t="shared" si="51"/>
        <v>0</v>
      </c>
      <c r="K155" s="97">
        <f t="shared" si="51"/>
        <v>0</v>
      </c>
      <c r="L155" s="97">
        <f t="shared" si="51"/>
        <v>0</v>
      </c>
      <c r="M155" s="97">
        <f t="shared" si="51"/>
        <v>0</v>
      </c>
      <c r="N155" s="97">
        <f t="shared" si="51"/>
        <v>0</v>
      </c>
      <c r="O155" s="98"/>
      <c r="P155" s="97">
        <f t="shared" si="57"/>
        <v>0</v>
      </c>
      <c r="Q155" s="97">
        <f t="shared" si="54"/>
        <v>0</v>
      </c>
      <c r="R155" s="97">
        <f t="shared" si="54"/>
        <v>0</v>
      </c>
      <c r="S155" s="97">
        <f t="shared" si="54"/>
        <v>0</v>
      </c>
      <c r="T155" s="97">
        <f t="shared" si="54"/>
        <v>0</v>
      </c>
      <c r="U155" s="97">
        <f t="shared" si="54"/>
        <v>0</v>
      </c>
      <c r="V155" s="97">
        <f t="shared" si="54"/>
        <v>0</v>
      </c>
      <c r="W155" s="97">
        <f t="shared" si="54"/>
        <v>0</v>
      </c>
      <c r="X155" s="97">
        <f t="shared" si="54"/>
        <v>0</v>
      </c>
      <c r="Y155" s="97">
        <f t="shared" si="54"/>
        <v>0</v>
      </c>
      <c r="Z155" s="97">
        <f t="shared" si="54"/>
        <v>0</v>
      </c>
      <c r="AA155" s="101"/>
      <c r="AB155" s="97">
        <f t="shared" si="49"/>
        <v>0</v>
      </c>
      <c r="AC155" s="97">
        <f t="shared" si="49"/>
        <v>0</v>
      </c>
      <c r="AD155" s="97">
        <f t="shared" si="49"/>
        <v>0</v>
      </c>
      <c r="AE155" s="97">
        <f t="shared" si="49"/>
        <v>0</v>
      </c>
      <c r="AF155" s="97">
        <f t="shared" si="49"/>
        <v>0</v>
      </c>
      <c r="AG155" s="97">
        <f t="shared" si="49"/>
        <v>0</v>
      </c>
      <c r="AH155" s="97">
        <f t="shared" si="49"/>
        <v>0</v>
      </c>
      <c r="AI155" s="97">
        <f t="shared" si="49"/>
        <v>0</v>
      </c>
      <c r="AJ155" s="97">
        <f t="shared" si="49"/>
        <v>0</v>
      </c>
      <c r="AK155" s="97">
        <f t="shared" si="49"/>
        <v>0</v>
      </c>
      <c r="AL155" s="99">
        <f t="shared" si="58"/>
        <v>0</v>
      </c>
      <c r="AM155" s="102"/>
      <c r="AN155" s="97">
        <f t="shared" si="44"/>
        <v>0</v>
      </c>
      <c r="AO155" s="97">
        <f t="shared" si="44"/>
        <v>0</v>
      </c>
      <c r="AP155" s="97">
        <f t="shared" si="44"/>
        <v>0</v>
      </c>
      <c r="AQ155" s="97">
        <f t="shared" si="44"/>
        <v>0</v>
      </c>
      <c r="AR155" s="97">
        <f t="shared" si="44"/>
        <v>0</v>
      </c>
      <c r="AS155" s="97">
        <f t="shared" si="43"/>
        <v>0</v>
      </c>
      <c r="AT155" s="97">
        <f t="shared" si="43"/>
        <v>0</v>
      </c>
      <c r="AU155" s="97">
        <f t="shared" si="43"/>
        <v>0</v>
      </c>
      <c r="AV155" s="97">
        <f t="shared" si="43"/>
        <v>0</v>
      </c>
      <c r="AW155" s="97">
        <f t="shared" si="43"/>
        <v>0</v>
      </c>
      <c r="AX155" s="99">
        <f t="shared" si="59"/>
        <v>0</v>
      </c>
      <c r="AY155" s="99"/>
      <c r="AZ155" s="100">
        <f t="shared" si="55"/>
        <v>0</v>
      </c>
      <c r="BA155" s="97">
        <f>IF(NOT(snowball2),0,IF(R154&lt;=0,0,IF($C155&lt;=SUM($AZ155:AZ155),0,IF(AO155+$C155-SUM($AZ155:AZ155)&gt;R154+AC155,R154+AC155-AO155,$C155-SUM($AZ155:AZ155)))))</f>
        <v>0</v>
      </c>
      <c r="BB155" s="97">
        <f>IF(NOT(snowball2),0,IF(S154&lt;=0,0,IF($C155&lt;=SUM($AZ155:BA155),0,IF(AP155+$C155-SUM($AZ155:BA155)&gt;S154+AD155,S154+AD155-AP155,$C155-SUM($AZ155:BA155)))))</f>
        <v>0</v>
      </c>
      <c r="BC155" s="97">
        <f>IF(NOT(snowball2),0,IF(T154&lt;=0,0,IF($C155&lt;=SUM($AZ155:BB155),0,IF(AQ155+$C155-SUM($AZ155:BB155)&gt;T154+AE155,T154+AE155-AQ155,$C155-SUM($AZ155:BB155)))))</f>
        <v>0</v>
      </c>
      <c r="BD155" s="97">
        <f>IF(NOT(snowball2),0,IF(U154&lt;=0,0,IF($C155&lt;=SUM($AZ155:BC155),0,IF(AR155+$C155-SUM($AZ155:BC155)&gt;U154+AF155,U154+AF155-AR155,$C155-SUM($AZ155:BC155)))))</f>
        <v>0</v>
      </c>
      <c r="BE155" s="97">
        <f>IF(NOT(snowball2),0,IF(V154&lt;=0,0,IF($C155&lt;=SUM($AZ155:BD155),0,IF(AS155+$C155-SUM($AZ155:BD155)&gt;V154+AG155,V154+AG155-AS155,$C155-SUM($AZ155:BD155)))))</f>
        <v>0</v>
      </c>
      <c r="BF155" s="97">
        <f>IF(NOT(snowball2),0,IF(W154&lt;=0,0,IF($C155&lt;=SUM($AZ155:BE155),0,IF(AT155+$C155-SUM($AZ155:BE155)&gt;W154+AH155,W154+AH155-AT155,$C155-SUM($AZ155:BE155)))))</f>
        <v>0</v>
      </c>
      <c r="BG155" s="97">
        <f>IF(NOT(snowball2),0,IF(X154&lt;=0,0,IF($C155&lt;=SUM($AZ155:BF155),0,IF(AU155+$C155-SUM($AZ155:BF155)&gt;X154+AI155,X154+AI155-AU155,$C155-SUM($AZ155:BF155)))))</f>
        <v>0</v>
      </c>
      <c r="BH155" s="97">
        <f>IF(NOT(snowball2),0,IF(Y154&lt;=0,0,IF($C155&lt;=SUM($AZ155:BG155),0,IF(AV155+$C155-SUM($AZ155:BG155)&gt;Y154+AJ155,Y154+AJ155-AV155,$C155-SUM($AZ155:BG155)))))</f>
        <v>0</v>
      </c>
      <c r="BI155" s="97">
        <f>IF(NOT(snowball2),0,IF(Z154&lt;=0,0,IF($C155&lt;=SUM($AZ155:BH155),0,IF(AW155+$C155-SUM($AZ155:BH155)&gt;Z154+AK155,Z154+AK155-AW155,$C155-SUM($AZ155:BH155)))))</f>
        <v>0</v>
      </c>
    </row>
    <row r="156" spans="1:61" ht="11.1" customHeight="1" x14ac:dyDescent="0.2">
      <c r="A156" s="93" t="str">
        <f t="shared" si="60"/>
        <v/>
      </c>
      <c r="B156" s="94" t="e">
        <f t="shared" si="56"/>
        <v>#N/A</v>
      </c>
      <c r="C156" s="95" t="str">
        <f t="shared" si="53"/>
        <v/>
      </c>
      <c r="D156" s="96"/>
      <c r="E156" s="97">
        <f t="shared" si="52"/>
        <v>0</v>
      </c>
      <c r="F156" s="97">
        <f t="shared" si="52"/>
        <v>0</v>
      </c>
      <c r="G156" s="97">
        <f t="shared" si="52"/>
        <v>0</v>
      </c>
      <c r="H156" s="97">
        <f t="shared" si="52"/>
        <v>0</v>
      </c>
      <c r="I156" s="97">
        <f t="shared" si="51"/>
        <v>0</v>
      </c>
      <c r="J156" s="97">
        <f t="shared" si="51"/>
        <v>0</v>
      </c>
      <c r="K156" s="97">
        <f t="shared" si="51"/>
        <v>0</v>
      </c>
      <c r="L156" s="97">
        <f t="shared" si="51"/>
        <v>0</v>
      </c>
      <c r="M156" s="97">
        <f t="shared" si="51"/>
        <v>0</v>
      </c>
      <c r="N156" s="97">
        <f t="shared" si="51"/>
        <v>0</v>
      </c>
      <c r="O156" s="98"/>
      <c r="P156" s="97">
        <f t="shared" si="57"/>
        <v>0</v>
      </c>
      <c r="Q156" s="97">
        <f t="shared" si="54"/>
        <v>0</v>
      </c>
      <c r="R156" s="97">
        <f t="shared" si="54"/>
        <v>0</v>
      </c>
      <c r="S156" s="97">
        <f t="shared" si="54"/>
        <v>0</v>
      </c>
      <c r="T156" s="97">
        <f t="shared" si="54"/>
        <v>0</v>
      </c>
      <c r="U156" s="97">
        <f t="shared" si="54"/>
        <v>0</v>
      </c>
      <c r="V156" s="97">
        <f t="shared" si="54"/>
        <v>0</v>
      </c>
      <c r="W156" s="97">
        <f t="shared" si="54"/>
        <v>0</v>
      </c>
      <c r="X156" s="97">
        <f t="shared" si="54"/>
        <v>0</v>
      </c>
      <c r="Y156" s="97">
        <f t="shared" si="54"/>
        <v>0</v>
      </c>
      <c r="Z156" s="97">
        <f t="shared" si="54"/>
        <v>0</v>
      </c>
      <c r="AA156" s="101"/>
      <c r="AB156" s="97">
        <f t="shared" si="49"/>
        <v>0</v>
      </c>
      <c r="AC156" s="97">
        <f t="shared" si="49"/>
        <v>0</v>
      </c>
      <c r="AD156" s="97">
        <f t="shared" si="49"/>
        <v>0</v>
      </c>
      <c r="AE156" s="97">
        <f t="shared" si="49"/>
        <v>0</v>
      </c>
      <c r="AF156" s="97">
        <f t="shared" si="49"/>
        <v>0</v>
      </c>
      <c r="AG156" s="97">
        <f t="shared" si="49"/>
        <v>0</v>
      </c>
      <c r="AH156" s="97">
        <f t="shared" si="49"/>
        <v>0</v>
      </c>
      <c r="AI156" s="97">
        <f t="shared" si="49"/>
        <v>0</v>
      </c>
      <c r="AJ156" s="97">
        <f t="shared" si="49"/>
        <v>0</v>
      </c>
      <c r="AK156" s="97">
        <f t="shared" si="49"/>
        <v>0</v>
      </c>
      <c r="AL156" s="99">
        <f t="shared" si="58"/>
        <v>0</v>
      </c>
      <c r="AM156" s="102"/>
      <c r="AN156" s="97">
        <f t="shared" si="44"/>
        <v>0</v>
      </c>
      <c r="AO156" s="97">
        <f t="shared" si="44"/>
        <v>0</v>
      </c>
      <c r="AP156" s="97">
        <f t="shared" si="44"/>
        <v>0</v>
      </c>
      <c r="AQ156" s="97">
        <f t="shared" si="44"/>
        <v>0</v>
      </c>
      <c r="AR156" s="97">
        <f t="shared" si="44"/>
        <v>0</v>
      </c>
      <c r="AS156" s="97">
        <f t="shared" si="43"/>
        <v>0</v>
      </c>
      <c r="AT156" s="97">
        <f t="shared" si="43"/>
        <v>0</v>
      </c>
      <c r="AU156" s="97">
        <f t="shared" si="43"/>
        <v>0</v>
      </c>
      <c r="AV156" s="97">
        <f t="shared" si="43"/>
        <v>0</v>
      </c>
      <c r="AW156" s="97">
        <f t="shared" si="43"/>
        <v>0</v>
      </c>
      <c r="AX156" s="99">
        <f t="shared" si="59"/>
        <v>0</v>
      </c>
      <c r="AY156" s="99"/>
      <c r="AZ156" s="100">
        <f t="shared" si="55"/>
        <v>0</v>
      </c>
      <c r="BA156" s="97">
        <f>IF(NOT(snowball2),0,IF(R155&lt;=0,0,IF($C156&lt;=SUM($AZ156:AZ156),0,IF(AO156+$C156-SUM($AZ156:AZ156)&gt;R155+AC156,R155+AC156-AO156,$C156-SUM($AZ156:AZ156)))))</f>
        <v>0</v>
      </c>
      <c r="BB156" s="97">
        <f>IF(NOT(snowball2),0,IF(S155&lt;=0,0,IF($C156&lt;=SUM($AZ156:BA156),0,IF(AP156+$C156-SUM($AZ156:BA156)&gt;S155+AD156,S155+AD156-AP156,$C156-SUM($AZ156:BA156)))))</f>
        <v>0</v>
      </c>
      <c r="BC156" s="97">
        <f>IF(NOT(snowball2),0,IF(T155&lt;=0,0,IF($C156&lt;=SUM($AZ156:BB156),0,IF(AQ156+$C156-SUM($AZ156:BB156)&gt;T155+AE156,T155+AE156-AQ156,$C156-SUM($AZ156:BB156)))))</f>
        <v>0</v>
      </c>
      <c r="BD156" s="97">
        <f>IF(NOT(snowball2),0,IF(U155&lt;=0,0,IF($C156&lt;=SUM($AZ156:BC156),0,IF(AR156+$C156-SUM($AZ156:BC156)&gt;U155+AF156,U155+AF156-AR156,$C156-SUM($AZ156:BC156)))))</f>
        <v>0</v>
      </c>
      <c r="BE156" s="97">
        <f>IF(NOT(snowball2),0,IF(V155&lt;=0,0,IF($C156&lt;=SUM($AZ156:BD156),0,IF(AS156+$C156-SUM($AZ156:BD156)&gt;V155+AG156,V155+AG156-AS156,$C156-SUM($AZ156:BD156)))))</f>
        <v>0</v>
      </c>
      <c r="BF156" s="97">
        <f>IF(NOT(snowball2),0,IF(W155&lt;=0,0,IF($C156&lt;=SUM($AZ156:BE156),0,IF(AT156+$C156-SUM($AZ156:BE156)&gt;W155+AH156,W155+AH156-AT156,$C156-SUM($AZ156:BE156)))))</f>
        <v>0</v>
      </c>
      <c r="BG156" s="97">
        <f>IF(NOT(snowball2),0,IF(X155&lt;=0,0,IF($C156&lt;=SUM($AZ156:BF156),0,IF(AU156+$C156-SUM($AZ156:BF156)&gt;X155+AI156,X155+AI156-AU156,$C156-SUM($AZ156:BF156)))))</f>
        <v>0</v>
      </c>
      <c r="BH156" s="97">
        <f>IF(NOT(snowball2),0,IF(Y155&lt;=0,0,IF($C156&lt;=SUM($AZ156:BG156),0,IF(AV156+$C156-SUM($AZ156:BG156)&gt;Y155+AJ156,Y155+AJ156-AV156,$C156-SUM($AZ156:BG156)))))</f>
        <v>0</v>
      </c>
      <c r="BI156" s="97">
        <f>IF(NOT(snowball2),0,IF(Z155&lt;=0,0,IF($C156&lt;=SUM($AZ156:BH156),0,IF(AW156+$C156-SUM($AZ156:BH156)&gt;Z155+AK156,Z155+AK156-AW156,$C156-SUM($AZ156:BH156)))))</f>
        <v>0</v>
      </c>
    </row>
    <row r="157" spans="1:61" ht="11.1" customHeight="1" x14ac:dyDescent="0.2">
      <c r="A157" s="93" t="str">
        <f t="shared" si="60"/>
        <v/>
      </c>
      <c r="B157" s="94" t="e">
        <f t="shared" si="56"/>
        <v>#N/A</v>
      </c>
      <c r="C157" s="95" t="str">
        <f t="shared" si="53"/>
        <v/>
      </c>
      <c r="D157" s="96"/>
      <c r="E157" s="97">
        <f t="shared" si="52"/>
        <v>0</v>
      </c>
      <c r="F157" s="97">
        <f t="shared" si="52"/>
        <v>0</v>
      </c>
      <c r="G157" s="97">
        <f t="shared" si="52"/>
        <v>0</v>
      </c>
      <c r="H157" s="97">
        <f t="shared" si="52"/>
        <v>0</v>
      </c>
      <c r="I157" s="97">
        <f t="shared" si="51"/>
        <v>0</v>
      </c>
      <c r="J157" s="97">
        <f t="shared" si="51"/>
        <v>0</v>
      </c>
      <c r="K157" s="97">
        <f t="shared" si="51"/>
        <v>0</v>
      </c>
      <c r="L157" s="97">
        <f t="shared" si="51"/>
        <v>0</v>
      </c>
      <c r="M157" s="97">
        <f t="shared" si="51"/>
        <v>0</v>
      </c>
      <c r="N157" s="97">
        <f t="shared" si="51"/>
        <v>0</v>
      </c>
      <c r="O157" s="98"/>
      <c r="P157" s="97">
        <f t="shared" si="57"/>
        <v>0</v>
      </c>
      <c r="Q157" s="97">
        <f t="shared" si="54"/>
        <v>0</v>
      </c>
      <c r="R157" s="97">
        <f t="shared" si="54"/>
        <v>0</v>
      </c>
      <c r="S157" s="97">
        <f t="shared" si="54"/>
        <v>0</v>
      </c>
      <c r="T157" s="97">
        <f t="shared" si="54"/>
        <v>0</v>
      </c>
      <c r="U157" s="97">
        <f t="shared" si="54"/>
        <v>0</v>
      </c>
      <c r="V157" s="97">
        <f t="shared" si="54"/>
        <v>0</v>
      </c>
      <c r="W157" s="97">
        <f t="shared" si="54"/>
        <v>0</v>
      </c>
      <c r="X157" s="97">
        <f t="shared" si="54"/>
        <v>0</v>
      </c>
      <c r="Y157" s="97">
        <f t="shared" si="54"/>
        <v>0</v>
      </c>
      <c r="Z157" s="97">
        <f t="shared" si="54"/>
        <v>0</v>
      </c>
      <c r="AA157" s="101"/>
      <c r="AB157" s="97">
        <f t="shared" si="49"/>
        <v>0</v>
      </c>
      <c r="AC157" s="97">
        <f t="shared" si="49"/>
        <v>0</v>
      </c>
      <c r="AD157" s="97">
        <f t="shared" si="49"/>
        <v>0</v>
      </c>
      <c r="AE157" s="97">
        <f t="shared" si="49"/>
        <v>0</v>
      </c>
      <c r="AF157" s="97">
        <f t="shared" si="49"/>
        <v>0</v>
      </c>
      <c r="AG157" s="97">
        <f t="shared" si="49"/>
        <v>0</v>
      </c>
      <c r="AH157" s="97">
        <f t="shared" si="49"/>
        <v>0</v>
      </c>
      <c r="AI157" s="97">
        <f t="shared" si="49"/>
        <v>0</v>
      </c>
      <c r="AJ157" s="97">
        <f t="shared" si="49"/>
        <v>0</v>
      </c>
      <c r="AK157" s="97">
        <f t="shared" si="49"/>
        <v>0</v>
      </c>
      <c r="AL157" s="99">
        <f t="shared" si="58"/>
        <v>0</v>
      </c>
      <c r="AM157" s="102"/>
      <c r="AN157" s="97">
        <f t="shared" si="44"/>
        <v>0</v>
      </c>
      <c r="AO157" s="97">
        <f t="shared" si="44"/>
        <v>0</v>
      </c>
      <c r="AP157" s="97">
        <f t="shared" si="44"/>
        <v>0</v>
      </c>
      <c r="AQ157" s="97">
        <f t="shared" si="44"/>
        <v>0</v>
      </c>
      <c r="AR157" s="97">
        <f t="shared" si="44"/>
        <v>0</v>
      </c>
      <c r="AS157" s="97">
        <f t="shared" si="43"/>
        <v>0</v>
      </c>
      <c r="AT157" s="97">
        <f t="shared" si="43"/>
        <v>0</v>
      </c>
      <c r="AU157" s="97">
        <f t="shared" si="43"/>
        <v>0</v>
      </c>
      <c r="AV157" s="97">
        <f t="shared" si="43"/>
        <v>0</v>
      </c>
      <c r="AW157" s="97">
        <f t="shared" si="43"/>
        <v>0</v>
      </c>
      <c r="AX157" s="99">
        <f t="shared" si="59"/>
        <v>0</v>
      </c>
      <c r="AY157" s="99"/>
      <c r="AZ157" s="100">
        <f t="shared" si="55"/>
        <v>0</v>
      </c>
      <c r="BA157" s="97">
        <f>IF(NOT(snowball2),0,IF(R156&lt;=0,0,IF($C157&lt;=SUM($AZ157:AZ157),0,IF(AO157+$C157-SUM($AZ157:AZ157)&gt;R156+AC157,R156+AC157-AO157,$C157-SUM($AZ157:AZ157)))))</f>
        <v>0</v>
      </c>
      <c r="BB157" s="97">
        <f>IF(NOT(snowball2),0,IF(S156&lt;=0,0,IF($C157&lt;=SUM($AZ157:BA157),0,IF(AP157+$C157-SUM($AZ157:BA157)&gt;S156+AD157,S156+AD157-AP157,$C157-SUM($AZ157:BA157)))))</f>
        <v>0</v>
      </c>
      <c r="BC157" s="97">
        <f>IF(NOT(snowball2),0,IF(T156&lt;=0,0,IF($C157&lt;=SUM($AZ157:BB157),0,IF(AQ157+$C157-SUM($AZ157:BB157)&gt;T156+AE157,T156+AE157-AQ157,$C157-SUM($AZ157:BB157)))))</f>
        <v>0</v>
      </c>
      <c r="BD157" s="97">
        <f>IF(NOT(snowball2),0,IF(U156&lt;=0,0,IF($C157&lt;=SUM($AZ157:BC157),0,IF(AR157+$C157-SUM($AZ157:BC157)&gt;U156+AF157,U156+AF157-AR157,$C157-SUM($AZ157:BC157)))))</f>
        <v>0</v>
      </c>
      <c r="BE157" s="97">
        <f>IF(NOT(snowball2),0,IF(V156&lt;=0,0,IF($C157&lt;=SUM($AZ157:BD157),0,IF(AS157+$C157-SUM($AZ157:BD157)&gt;V156+AG157,V156+AG157-AS157,$C157-SUM($AZ157:BD157)))))</f>
        <v>0</v>
      </c>
      <c r="BF157" s="97">
        <f>IF(NOT(snowball2),0,IF(W156&lt;=0,0,IF($C157&lt;=SUM($AZ157:BE157),0,IF(AT157+$C157-SUM($AZ157:BE157)&gt;W156+AH157,W156+AH157-AT157,$C157-SUM($AZ157:BE157)))))</f>
        <v>0</v>
      </c>
      <c r="BG157" s="97">
        <f>IF(NOT(snowball2),0,IF(X156&lt;=0,0,IF($C157&lt;=SUM($AZ157:BF157),0,IF(AU157+$C157-SUM($AZ157:BF157)&gt;X156+AI157,X156+AI157-AU157,$C157-SUM($AZ157:BF157)))))</f>
        <v>0</v>
      </c>
      <c r="BH157" s="97">
        <f>IF(NOT(snowball2),0,IF(Y156&lt;=0,0,IF($C157&lt;=SUM($AZ157:BG157),0,IF(AV157+$C157-SUM($AZ157:BG157)&gt;Y156+AJ157,Y156+AJ157-AV157,$C157-SUM($AZ157:BG157)))))</f>
        <v>0</v>
      </c>
      <c r="BI157" s="97">
        <f>IF(NOT(snowball2),0,IF(Z156&lt;=0,0,IF($C157&lt;=SUM($AZ157:BH157),0,IF(AW157+$C157-SUM($AZ157:BH157)&gt;Z156+AK157,Z156+AK157-AW157,$C157-SUM($AZ157:BH157)))))</f>
        <v>0</v>
      </c>
    </row>
    <row r="158" spans="1:61" ht="11.1" customHeight="1" x14ac:dyDescent="0.2">
      <c r="A158" s="93" t="str">
        <f t="shared" si="60"/>
        <v/>
      </c>
      <c r="B158" s="94" t="e">
        <f t="shared" si="56"/>
        <v>#N/A</v>
      </c>
      <c r="C158" s="95" t="str">
        <f t="shared" si="53"/>
        <v/>
      </c>
      <c r="D158" s="96"/>
      <c r="E158" s="97">
        <f t="shared" si="52"/>
        <v>0</v>
      </c>
      <c r="F158" s="97">
        <f t="shared" si="52"/>
        <v>0</v>
      </c>
      <c r="G158" s="97">
        <f t="shared" si="52"/>
        <v>0</v>
      </c>
      <c r="H158" s="97">
        <f t="shared" si="52"/>
        <v>0</v>
      </c>
      <c r="I158" s="97">
        <f t="shared" si="52"/>
        <v>0</v>
      </c>
      <c r="J158" s="97">
        <f t="shared" si="52"/>
        <v>0</v>
      </c>
      <c r="K158" s="97">
        <f t="shared" si="52"/>
        <v>0</v>
      </c>
      <c r="L158" s="97">
        <f t="shared" si="52"/>
        <v>0</v>
      </c>
      <c r="M158" s="97">
        <f t="shared" si="52"/>
        <v>0</v>
      </c>
      <c r="N158" s="97">
        <f t="shared" si="52"/>
        <v>0</v>
      </c>
      <c r="O158" s="98"/>
      <c r="P158" s="97">
        <f t="shared" si="57"/>
        <v>0</v>
      </c>
      <c r="Q158" s="97">
        <f t="shared" si="54"/>
        <v>0</v>
      </c>
      <c r="R158" s="97">
        <f t="shared" si="54"/>
        <v>0</v>
      </c>
      <c r="S158" s="97">
        <f t="shared" si="54"/>
        <v>0</v>
      </c>
      <c r="T158" s="97">
        <f t="shared" si="54"/>
        <v>0</v>
      </c>
      <c r="U158" s="97">
        <f t="shared" si="54"/>
        <v>0</v>
      </c>
      <c r="V158" s="97">
        <f t="shared" si="54"/>
        <v>0</v>
      </c>
      <c r="W158" s="97">
        <f t="shared" si="54"/>
        <v>0</v>
      </c>
      <c r="X158" s="97">
        <f t="shared" si="54"/>
        <v>0</v>
      </c>
      <c r="Y158" s="97">
        <f t="shared" si="54"/>
        <v>0</v>
      </c>
      <c r="Z158" s="97">
        <f t="shared" si="54"/>
        <v>0</v>
      </c>
      <c r="AA158" s="101"/>
      <c r="AB158" s="97">
        <f t="shared" si="49"/>
        <v>0</v>
      </c>
      <c r="AC158" s="97">
        <f t="shared" si="49"/>
        <v>0</v>
      </c>
      <c r="AD158" s="97">
        <f t="shared" si="49"/>
        <v>0</v>
      </c>
      <c r="AE158" s="97">
        <f t="shared" si="49"/>
        <v>0</v>
      </c>
      <c r="AF158" s="97">
        <f t="shared" si="49"/>
        <v>0</v>
      </c>
      <c r="AG158" s="97">
        <f t="shared" si="49"/>
        <v>0</v>
      </c>
      <c r="AH158" s="97">
        <f t="shared" si="49"/>
        <v>0</v>
      </c>
      <c r="AI158" s="97">
        <f t="shared" si="49"/>
        <v>0</v>
      </c>
      <c r="AJ158" s="97">
        <f t="shared" si="49"/>
        <v>0</v>
      </c>
      <c r="AK158" s="97">
        <f t="shared" si="49"/>
        <v>0</v>
      </c>
      <c r="AL158" s="99">
        <f t="shared" si="58"/>
        <v>0</v>
      </c>
      <c r="AM158" s="102"/>
      <c r="AN158" s="97">
        <f t="shared" si="44"/>
        <v>0</v>
      </c>
      <c r="AO158" s="97">
        <f t="shared" si="44"/>
        <v>0</v>
      </c>
      <c r="AP158" s="97">
        <f t="shared" si="44"/>
        <v>0</v>
      </c>
      <c r="AQ158" s="97">
        <f t="shared" si="44"/>
        <v>0</v>
      </c>
      <c r="AR158" s="97">
        <f t="shared" si="44"/>
        <v>0</v>
      </c>
      <c r="AS158" s="97">
        <f t="shared" si="43"/>
        <v>0</v>
      </c>
      <c r="AT158" s="97">
        <f t="shared" si="43"/>
        <v>0</v>
      </c>
      <c r="AU158" s="97">
        <f t="shared" si="43"/>
        <v>0</v>
      </c>
      <c r="AV158" s="97">
        <f t="shared" si="43"/>
        <v>0</v>
      </c>
      <c r="AW158" s="97">
        <f t="shared" si="43"/>
        <v>0</v>
      </c>
      <c r="AX158" s="99">
        <f t="shared" si="59"/>
        <v>0</v>
      </c>
      <c r="AY158" s="99"/>
      <c r="AZ158" s="100">
        <f t="shared" si="55"/>
        <v>0</v>
      </c>
      <c r="BA158" s="97">
        <f>IF(NOT(snowball2),0,IF(R157&lt;=0,0,IF($C158&lt;=SUM($AZ158:AZ158),0,IF(AO158+$C158-SUM($AZ158:AZ158)&gt;R157+AC158,R157+AC158-AO158,$C158-SUM($AZ158:AZ158)))))</f>
        <v>0</v>
      </c>
      <c r="BB158" s="97">
        <f>IF(NOT(snowball2),0,IF(S157&lt;=0,0,IF($C158&lt;=SUM($AZ158:BA158),0,IF(AP158+$C158-SUM($AZ158:BA158)&gt;S157+AD158,S157+AD158-AP158,$C158-SUM($AZ158:BA158)))))</f>
        <v>0</v>
      </c>
      <c r="BC158" s="97">
        <f>IF(NOT(snowball2),0,IF(T157&lt;=0,0,IF($C158&lt;=SUM($AZ158:BB158),0,IF(AQ158+$C158-SUM($AZ158:BB158)&gt;T157+AE158,T157+AE158-AQ158,$C158-SUM($AZ158:BB158)))))</f>
        <v>0</v>
      </c>
      <c r="BD158" s="97">
        <f>IF(NOT(snowball2),0,IF(U157&lt;=0,0,IF($C158&lt;=SUM($AZ158:BC158),0,IF(AR158+$C158-SUM($AZ158:BC158)&gt;U157+AF158,U157+AF158-AR158,$C158-SUM($AZ158:BC158)))))</f>
        <v>0</v>
      </c>
      <c r="BE158" s="97">
        <f>IF(NOT(snowball2),0,IF(V157&lt;=0,0,IF($C158&lt;=SUM($AZ158:BD158),0,IF(AS158+$C158-SUM($AZ158:BD158)&gt;V157+AG158,V157+AG158-AS158,$C158-SUM($AZ158:BD158)))))</f>
        <v>0</v>
      </c>
      <c r="BF158" s="97">
        <f>IF(NOT(snowball2),0,IF(W157&lt;=0,0,IF($C158&lt;=SUM($AZ158:BE158),0,IF(AT158+$C158-SUM($AZ158:BE158)&gt;W157+AH158,W157+AH158-AT158,$C158-SUM($AZ158:BE158)))))</f>
        <v>0</v>
      </c>
      <c r="BG158" s="97">
        <f>IF(NOT(snowball2),0,IF(X157&lt;=0,0,IF($C158&lt;=SUM($AZ158:BF158),0,IF(AU158+$C158-SUM($AZ158:BF158)&gt;X157+AI158,X157+AI158-AU158,$C158-SUM($AZ158:BF158)))))</f>
        <v>0</v>
      </c>
      <c r="BH158" s="97">
        <f>IF(NOT(snowball2),0,IF(Y157&lt;=0,0,IF($C158&lt;=SUM($AZ158:BG158),0,IF(AV158+$C158-SUM($AZ158:BG158)&gt;Y157+AJ158,Y157+AJ158-AV158,$C158-SUM($AZ158:BG158)))))</f>
        <v>0</v>
      </c>
      <c r="BI158" s="97">
        <f>IF(NOT(snowball2),0,IF(Z157&lt;=0,0,IF($C158&lt;=SUM($AZ158:BH158),0,IF(AW158+$C158-SUM($AZ158:BH158)&gt;Z157+AK158,Z157+AK158-AW158,$C158-SUM($AZ158:BH158)))))</f>
        <v>0</v>
      </c>
    </row>
    <row r="159" spans="1:61" ht="11.1" customHeight="1" x14ac:dyDescent="0.2">
      <c r="A159" s="93" t="str">
        <f t="shared" si="60"/>
        <v/>
      </c>
      <c r="B159" s="94" t="e">
        <f t="shared" si="56"/>
        <v>#N/A</v>
      </c>
      <c r="C159" s="95" t="str">
        <f t="shared" si="53"/>
        <v/>
      </c>
      <c r="D159" s="96"/>
      <c r="E159" s="97">
        <f t="shared" si="52"/>
        <v>0</v>
      </c>
      <c r="F159" s="97">
        <f t="shared" si="52"/>
        <v>0</v>
      </c>
      <c r="G159" s="97">
        <f t="shared" si="52"/>
        <v>0</v>
      </c>
      <c r="H159" s="97">
        <f t="shared" si="52"/>
        <v>0</v>
      </c>
      <c r="I159" s="97">
        <f t="shared" si="52"/>
        <v>0</v>
      </c>
      <c r="J159" s="97">
        <f t="shared" si="52"/>
        <v>0</v>
      </c>
      <c r="K159" s="97">
        <f t="shared" si="52"/>
        <v>0</v>
      </c>
      <c r="L159" s="97">
        <f t="shared" si="52"/>
        <v>0</v>
      </c>
      <c r="M159" s="97">
        <f t="shared" si="52"/>
        <v>0</v>
      </c>
      <c r="N159" s="97">
        <f t="shared" si="52"/>
        <v>0</v>
      </c>
      <c r="O159" s="98"/>
      <c r="P159" s="97">
        <f t="shared" si="57"/>
        <v>0</v>
      </c>
      <c r="Q159" s="97">
        <f t="shared" si="54"/>
        <v>0</v>
      </c>
      <c r="R159" s="97">
        <f t="shared" si="54"/>
        <v>0</v>
      </c>
      <c r="S159" s="97">
        <f t="shared" si="54"/>
        <v>0</v>
      </c>
      <c r="T159" s="97">
        <f t="shared" si="54"/>
        <v>0</v>
      </c>
      <c r="U159" s="97">
        <f t="shared" si="54"/>
        <v>0</v>
      </c>
      <c r="V159" s="97">
        <f t="shared" si="54"/>
        <v>0</v>
      </c>
      <c r="W159" s="97">
        <f t="shared" si="54"/>
        <v>0</v>
      </c>
      <c r="X159" s="97">
        <f t="shared" si="54"/>
        <v>0</v>
      </c>
      <c r="Y159" s="97">
        <f t="shared" si="54"/>
        <v>0</v>
      </c>
      <c r="Z159" s="97">
        <f t="shared" si="54"/>
        <v>0</v>
      </c>
      <c r="AA159" s="101"/>
      <c r="AB159" s="97">
        <f t="shared" si="49"/>
        <v>0</v>
      </c>
      <c r="AC159" s="97">
        <f t="shared" si="49"/>
        <v>0</v>
      </c>
      <c r="AD159" s="97">
        <f t="shared" si="49"/>
        <v>0</v>
      </c>
      <c r="AE159" s="97">
        <f t="shared" si="49"/>
        <v>0</v>
      </c>
      <c r="AF159" s="97">
        <f t="shared" si="49"/>
        <v>0</v>
      </c>
      <c r="AG159" s="97">
        <f t="shared" si="49"/>
        <v>0</v>
      </c>
      <c r="AH159" s="97">
        <f t="shared" si="49"/>
        <v>0</v>
      </c>
      <c r="AI159" s="97">
        <f t="shared" si="49"/>
        <v>0</v>
      </c>
      <c r="AJ159" s="97">
        <f t="shared" si="49"/>
        <v>0</v>
      </c>
      <c r="AK159" s="97">
        <f t="shared" si="49"/>
        <v>0</v>
      </c>
      <c r="AL159" s="99">
        <f t="shared" si="58"/>
        <v>0</v>
      </c>
      <c r="AM159" s="102"/>
      <c r="AN159" s="97">
        <f t="shared" si="44"/>
        <v>0</v>
      </c>
      <c r="AO159" s="97">
        <f t="shared" si="44"/>
        <v>0</v>
      </c>
      <c r="AP159" s="97">
        <f t="shared" si="44"/>
        <v>0</v>
      </c>
      <c r="AQ159" s="97">
        <f t="shared" si="44"/>
        <v>0</v>
      </c>
      <c r="AR159" s="97">
        <f t="shared" si="44"/>
        <v>0</v>
      </c>
      <c r="AS159" s="97">
        <f t="shared" si="43"/>
        <v>0</v>
      </c>
      <c r="AT159" s="97">
        <f t="shared" si="43"/>
        <v>0</v>
      </c>
      <c r="AU159" s="97">
        <f t="shared" si="43"/>
        <v>0</v>
      </c>
      <c r="AV159" s="97">
        <f t="shared" si="43"/>
        <v>0</v>
      </c>
      <c r="AW159" s="97">
        <f t="shared" si="43"/>
        <v>0</v>
      </c>
      <c r="AX159" s="99">
        <f t="shared" si="59"/>
        <v>0</v>
      </c>
      <c r="AY159" s="99"/>
      <c r="AZ159" s="100">
        <f t="shared" si="55"/>
        <v>0</v>
      </c>
      <c r="BA159" s="97">
        <f>IF(NOT(snowball2),0,IF(R158&lt;=0,0,IF($C159&lt;=SUM($AZ159:AZ159),0,IF(AO159+$C159-SUM($AZ159:AZ159)&gt;R158+AC159,R158+AC159-AO159,$C159-SUM($AZ159:AZ159)))))</f>
        <v>0</v>
      </c>
      <c r="BB159" s="97">
        <f>IF(NOT(snowball2),0,IF(S158&lt;=0,0,IF($C159&lt;=SUM($AZ159:BA159),0,IF(AP159+$C159-SUM($AZ159:BA159)&gt;S158+AD159,S158+AD159-AP159,$C159-SUM($AZ159:BA159)))))</f>
        <v>0</v>
      </c>
      <c r="BC159" s="97">
        <f>IF(NOT(snowball2),0,IF(T158&lt;=0,0,IF($C159&lt;=SUM($AZ159:BB159),0,IF(AQ159+$C159-SUM($AZ159:BB159)&gt;T158+AE159,T158+AE159-AQ159,$C159-SUM($AZ159:BB159)))))</f>
        <v>0</v>
      </c>
      <c r="BD159" s="97">
        <f>IF(NOT(snowball2),0,IF(U158&lt;=0,0,IF($C159&lt;=SUM($AZ159:BC159),0,IF(AR159+$C159-SUM($AZ159:BC159)&gt;U158+AF159,U158+AF159-AR159,$C159-SUM($AZ159:BC159)))))</f>
        <v>0</v>
      </c>
      <c r="BE159" s="97">
        <f>IF(NOT(snowball2),0,IF(V158&lt;=0,0,IF($C159&lt;=SUM($AZ159:BD159),0,IF(AS159+$C159-SUM($AZ159:BD159)&gt;V158+AG159,V158+AG159-AS159,$C159-SUM($AZ159:BD159)))))</f>
        <v>0</v>
      </c>
      <c r="BF159" s="97">
        <f>IF(NOT(snowball2),0,IF(W158&lt;=0,0,IF($C159&lt;=SUM($AZ159:BE159),0,IF(AT159+$C159-SUM($AZ159:BE159)&gt;W158+AH159,W158+AH159-AT159,$C159-SUM($AZ159:BE159)))))</f>
        <v>0</v>
      </c>
      <c r="BG159" s="97">
        <f>IF(NOT(snowball2),0,IF(X158&lt;=0,0,IF($C159&lt;=SUM($AZ159:BF159),0,IF(AU159+$C159-SUM($AZ159:BF159)&gt;X158+AI159,X158+AI159-AU159,$C159-SUM($AZ159:BF159)))))</f>
        <v>0</v>
      </c>
      <c r="BH159" s="97">
        <f>IF(NOT(snowball2),0,IF(Y158&lt;=0,0,IF($C159&lt;=SUM($AZ159:BG159),0,IF(AV159+$C159-SUM($AZ159:BG159)&gt;Y158+AJ159,Y158+AJ159-AV159,$C159-SUM($AZ159:BG159)))))</f>
        <v>0</v>
      </c>
      <c r="BI159" s="97">
        <f>IF(NOT(snowball2),0,IF(Z158&lt;=0,0,IF($C159&lt;=SUM($AZ159:BH159),0,IF(AW159+$C159-SUM($AZ159:BH159)&gt;Z158+AK159,Z158+AK159-AW159,$C159-SUM($AZ159:BH159)))))</f>
        <v>0</v>
      </c>
    </row>
    <row r="160" spans="1:61" ht="11.1" customHeight="1" x14ac:dyDescent="0.2">
      <c r="A160" s="93" t="str">
        <f t="shared" si="60"/>
        <v/>
      </c>
      <c r="B160" s="94" t="e">
        <f t="shared" si="56"/>
        <v>#N/A</v>
      </c>
      <c r="C160" s="95" t="str">
        <f t="shared" si="53"/>
        <v/>
      </c>
      <c r="D160" s="96"/>
      <c r="E160" s="97">
        <f t="shared" si="52"/>
        <v>0</v>
      </c>
      <c r="F160" s="97">
        <f t="shared" si="52"/>
        <v>0</v>
      </c>
      <c r="G160" s="97">
        <f t="shared" si="52"/>
        <v>0</v>
      </c>
      <c r="H160" s="97">
        <f t="shared" si="52"/>
        <v>0</v>
      </c>
      <c r="I160" s="97">
        <f t="shared" si="52"/>
        <v>0</v>
      </c>
      <c r="J160" s="97">
        <f t="shared" si="52"/>
        <v>0</v>
      </c>
      <c r="K160" s="97">
        <f t="shared" si="52"/>
        <v>0</v>
      </c>
      <c r="L160" s="97">
        <f t="shared" si="52"/>
        <v>0</v>
      </c>
      <c r="M160" s="97">
        <f t="shared" si="52"/>
        <v>0</v>
      </c>
      <c r="N160" s="97">
        <f t="shared" si="52"/>
        <v>0</v>
      </c>
      <c r="O160" s="98"/>
      <c r="P160" s="97">
        <f t="shared" si="57"/>
        <v>0</v>
      </c>
      <c r="Q160" s="97">
        <f t="shared" si="54"/>
        <v>0</v>
      </c>
      <c r="R160" s="97">
        <f t="shared" si="54"/>
        <v>0</v>
      </c>
      <c r="S160" s="97">
        <f t="shared" si="54"/>
        <v>0</v>
      </c>
      <c r="T160" s="97">
        <f t="shared" si="54"/>
        <v>0</v>
      </c>
      <c r="U160" s="97">
        <f t="shared" si="54"/>
        <v>0</v>
      </c>
      <c r="V160" s="97">
        <f t="shared" si="54"/>
        <v>0</v>
      </c>
      <c r="W160" s="97">
        <f t="shared" si="54"/>
        <v>0</v>
      </c>
      <c r="X160" s="97">
        <f t="shared" si="54"/>
        <v>0</v>
      </c>
      <c r="Y160" s="97">
        <f t="shared" si="54"/>
        <v>0</v>
      </c>
      <c r="Z160" s="97">
        <f t="shared" si="54"/>
        <v>0</v>
      </c>
      <c r="AA160" s="101"/>
      <c r="AB160" s="97">
        <f t="shared" si="49"/>
        <v>0</v>
      </c>
      <c r="AC160" s="97">
        <f t="shared" si="49"/>
        <v>0</v>
      </c>
      <c r="AD160" s="97">
        <f t="shared" si="49"/>
        <v>0</v>
      </c>
      <c r="AE160" s="97">
        <f t="shared" si="49"/>
        <v>0</v>
      </c>
      <c r="AF160" s="97">
        <f t="shared" si="49"/>
        <v>0</v>
      </c>
      <c r="AG160" s="97">
        <f t="shared" si="49"/>
        <v>0</v>
      </c>
      <c r="AH160" s="97">
        <f t="shared" si="49"/>
        <v>0</v>
      </c>
      <c r="AI160" s="97">
        <f t="shared" si="49"/>
        <v>0</v>
      </c>
      <c r="AJ160" s="97">
        <f t="shared" si="49"/>
        <v>0</v>
      </c>
      <c r="AK160" s="97">
        <f t="shared" si="49"/>
        <v>0</v>
      </c>
      <c r="AL160" s="99">
        <f t="shared" si="58"/>
        <v>0</v>
      </c>
      <c r="AM160" s="102"/>
      <c r="AN160" s="97">
        <f t="shared" si="44"/>
        <v>0</v>
      </c>
      <c r="AO160" s="97">
        <f t="shared" si="44"/>
        <v>0</v>
      </c>
      <c r="AP160" s="97">
        <f t="shared" si="44"/>
        <v>0</v>
      </c>
      <c r="AQ160" s="97">
        <f t="shared" si="44"/>
        <v>0</v>
      </c>
      <c r="AR160" s="97">
        <f t="shared" si="44"/>
        <v>0</v>
      </c>
      <c r="AS160" s="97">
        <f t="shared" si="43"/>
        <v>0</v>
      </c>
      <c r="AT160" s="97">
        <f t="shared" si="43"/>
        <v>0</v>
      </c>
      <c r="AU160" s="97">
        <f t="shared" si="43"/>
        <v>0</v>
      </c>
      <c r="AV160" s="97">
        <f t="shared" si="43"/>
        <v>0</v>
      </c>
      <c r="AW160" s="97">
        <f t="shared" si="43"/>
        <v>0</v>
      </c>
      <c r="AX160" s="99">
        <f t="shared" si="59"/>
        <v>0</v>
      </c>
      <c r="AY160" s="99"/>
      <c r="AZ160" s="100">
        <f t="shared" si="55"/>
        <v>0</v>
      </c>
      <c r="BA160" s="97">
        <f>IF(NOT(snowball2),0,IF(R159&lt;=0,0,IF($C160&lt;=SUM($AZ160:AZ160),0,IF(AO160+$C160-SUM($AZ160:AZ160)&gt;R159+AC160,R159+AC160-AO160,$C160-SUM($AZ160:AZ160)))))</f>
        <v>0</v>
      </c>
      <c r="BB160" s="97">
        <f>IF(NOT(snowball2),0,IF(S159&lt;=0,0,IF($C160&lt;=SUM($AZ160:BA160),0,IF(AP160+$C160-SUM($AZ160:BA160)&gt;S159+AD160,S159+AD160-AP160,$C160-SUM($AZ160:BA160)))))</f>
        <v>0</v>
      </c>
      <c r="BC160" s="97">
        <f>IF(NOT(snowball2),0,IF(T159&lt;=0,0,IF($C160&lt;=SUM($AZ160:BB160),0,IF(AQ160+$C160-SUM($AZ160:BB160)&gt;T159+AE160,T159+AE160-AQ160,$C160-SUM($AZ160:BB160)))))</f>
        <v>0</v>
      </c>
      <c r="BD160" s="97">
        <f>IF(NOT(snowball2),0,IF(U159&lt;=0,0,IF($C160&lt;=SUM($AZ160:BC160),0,IF(AR160+$C160-SUM($AZ160:BC160)&gt;U159+AF160,U159+AF160-AR160,$C160-SUM($AZ160:BC160)))))</f>
        <v>0</v>
      </c>
      <c r="BE160" s="97">
        <f>IF(NOT(snowball2),0,IF(V159&lt;=0,0,IF($C160&lt;=SUM($AZ160:BD160),0,IF(AS160+$C160-SUM($AZ160:BD160)&gt;V159+AG160,V159+AG160-AS160,$C160-SUM($AZ160:BD160)))))</f>
        <v>0</v>
      </c>
      <c r="BF160" s="97">
        <f>IF(NOT(snowball2),0,IF(W159&lt;=0,0,IF($C160&lt;=SUM($AZ160:BE160),0,IF(AT160+$C160-SUM($AZ160:BE160)&gt;W159+AH160,W159+AH160-AT160,$C160-SUM($AZ160:BE160)))))</f>
        <v>0</v>
      </c>
      <c r="BG160" s="97">
        <f>IF(NOT(snowball2),0,IF(X159&lt;=0,0,IF($C160&lt;=SUM($AZ160:BF160),0,IF(AU160+$C160-SUM($AZ160:BF160)&gt;X159+AI160,X159+AI160-AU160,$C160-SUM($AZ160:BF160)))))</f>
        <v>0</v>
      </c>
      <c r="BH160" s="97">
        <f>IF(NOT(snowball2),0,IF(Y159&lt;=0,0,IF($C160&lt;=SUM($AZ160:BG160),0,IF(AV160+$C160-SUM($AZ160:BG160)&gt;Y159+AJ160,Y159+AJ160-AV160,$C160-SUM($AZ160:BG160)))))</f>
        <v>0</v>
      </c>
      <c r="BI160" s="97">
        <f>IF(NOT(snowball2),0,IF(Z159&lt;=0,0,IF($C160&lt;=SUM($AZ160:BH160),0,IF(AW160+$C160-SUM($AZ160:BH160)&gt;Z159+AK160,Z159+AK160-AW160,$C160-SUM($AZ160:BH160)))))</f>
        <v>0</v>
      </c>
    </row>
    <row r="161" spans="1:61" ht="11.1" customHeight="1" x14ac:dyDescent="0.2">
      <c r="A161" s="93" t="str">
        <f t="shared" si="60"/>
        <v/>
      </c>
      <c r="B161" s="94" t="e">
        <f t="shared" si="56"/>
        <v>#N/A</v>
      </c>
      <c r="C161" s="95" t="str">
        <f t="shared" si="53"/>
        <v/>
      </c>
      <c r="D161" s="96"/>
      <c r="E161" s="97">
        <f t="shared" si="52"/>
        <v>0</v>
      </c>
      <c r="F161" s="97">
        <f t="shared" si="52"/>
        <v>0</v>
      </c>
      <c r="G161" s="97">
        <f t="shared" si="52"/>
        <v>0</v>
      </c>
      <c r="H161" s="97">
        <f t="shared" si="52"/>
        <v>0</v>
      </c>
      <c r="I161" s="97">
        <f t="shared" si="52"/>
        <v>0</v>
      </c>
      <c r="J161" s="97">
        <f t="shared" si="52"/>
        <v>0</v>
      </c>
      <c r="K161" s="97">
        <f t="shared" si="52"/>
        <v>0</v>
      </c>
      <c r="L161" s="97">
        <f t="shared" si="52"/>
        <v>0</v>
      </c>
      <c r="M161" s="97">
        <f t="shared" si="52"/>
        <v>0</v>
      </c>
      <c r="N161" s="97">
        <f t="shared" si="52"/>
        <v>0</v>
      </c>
      <c r="O161" s="98"/>
      <c r="P161" s="97">
        <f t="shared" si="57"/>
        <v>0</v>
      </c>
      <c r="Q161" s="97">
        <f t="shared" si="54"/>
        <v>0</v>
      </c>
      <c r="R161" s="97">
        <f t="shared" si="54"/>
        <v>0</v>
      </c>
      <c r="S161" s="97">
        <f t="shared" si="54"/>
        <v>0</v>
      </c>
      <c r="T161" s="97">
        <f t="shared" si="54"/>
        <v>0</v>
      </c>
      <c r="U161" s="97">
        <f t="shared" si="54"/>
        <v>0</v>
      </c>
      <c r="V161" s="97">
        <f t="shared" si="54"/>
        <v>0</v>
      </c>
      <c r="W161" s="97">
        <f t="shared" si="54"/>
        <v>0</v>
      </c>
      <c r="X161" s="97">
        <f t="shared" si="54"/>
        <v>0</v>
      </c>
      <c r="Y161" s="97">
        <f t="shared" si="54"/>
        <v>0</v>
      </c>
      <c r="Z161" s="97">
        <f t="shared" si="54"/>
        <v>0</v>
      </c>
      <c r="AA161" s="101"/>
      <c r="AB161" s="97">
        <f t="shared" si="49"/>
        <v>0</v>
      </c>
      <c r="AC161" s="97">
        <f t="shared" si="49"/>
        <v>0</v>
      </c>
      <c r="AD161" s="97">
        <f t="shared" si="49"/>
        <v>0</v>
      </c>
      <c r="AE161" s="97">
        <f t="shared" si="49"/>
        <v>0</v>
      </c>
      <c r="AF161" s="97">
        <f t="shared" si="49"/>
        <v>0</v>
      </c>
      <c r="AG161" s="97">
        <f t="shared" si="49"/>
        <v>0</v>
      </c>
      <c r="AH161" s="97">
        <f t="shared" si="49"/>
        <v>0</v>
      </c>
      <c r="AI161" s="97">
        <f t="shared" si="49"/>
        <v>0</v>
      </c>
      <c r="AJ161" s="97">
        <f t="shared" si="49"/>
        <v>0</v>
      </c>
      <c r="AK161" s="97">
        <f t="shared" si="49"/>
        <v>0</v>
      </c>
      <c r="AL161" s="99">
        <f t="shared" si="58"/>
        <v>0</v>
      </c>
      <c r="AM161" s="102"/>
      <c r="AN161" s="97">
        <f t="shared" si="44"/>
        <v>0</v>
      </c>
      <c r="AO161" s="97">
        <f t="shared" si="44"/>
        <v>0</v>
      </c>
      <c r="AP161" s="97">
        <f t="shared" si="44"/>
        <v>0</v>
      </c>
      <c r="AQ161" s="97">
        <f t="shared" si="44"/>
        <v>0</v>
      </c>
      <c r="AR161" s="97">
        <f t="shared" si="44"/>
        <v>0</v>
      </c>
      <c r="AS161" s="97">
        <f t="shared" si="43"/>
        <v>0</v>
      </c>
      <c r="AT161" s="97">
        <f t="shared" si="43"/>
        <v>0</v>
      </c>
      <c r="AU161" s="97">
        <f t="shared" si="43"/>
        <v>0</v>
      </c>
      <c r="AV161" s="97">
        <f t="shared" si="43"/>
        <v>0</v>
      </c>
      <c r="AW161" s="97">
        <f t="shared" si="43"/>
        <v>0</v>
      </c>
      <c r="AX161" s="99">
        <f t="shared" si="59"/>
        <v>0</v>
      </c>
      <c r="AY161" s="99"/>
      <c r="AZ161" s="100">
        <f t="shared" si="55"/>
        <v>0</v>
      </c>
      <c r="BA161" s="97">
        <f>IF(NOT(snowball2),0,IF(R160&lt;=0,0,IF($C161&lt;=SUM($AZ161:AZ161),0,IF(AO161+$C161-SUM($AZ161:AZ161)&gt;R160+AC161,R160+AC161-AO161,$C161-SUM($AZ161:AZ161)))))</f>
        <v>0</v>
      </c>
      <c r="BB161" s="97">
        <f>IF(NOT(snowball2),0,IF(S160&lt;=0,0,IF($C161&lt;=SUM($AZ161:BA161),0,IF(AP161+$C161-SUM($AZ161:BA161)&gt;S160+AD161,S160+AD161-AP161,$C161-SUM($AZ161:BA161)))))</f>
        <v>0</v>
      </c>
      <c r="BC161" s="97">
        <f>IF(NOT(snowball2),0,IF(T160&lt;=0,0,IF($C161&lt;=SUM($AZ161:BB161),0,IF(AQ161+$C161-SUM($AZ161:BB161)&gt;T160+AE161,T160+AE161-AQ161,$C161-SUM($AZ161:BB161)))))</f>
        <v>0</v>
      </c>
      <c r="BD161" s="97">
        <f>IF(NOT(snowball2),0,IF(U160&lt;=0,0,IF($C161&lt;=SUM($AZ161:BC161),0,IF(AR161+$C161-SUM($AZ161:BC161)&gt;U160+AF161,U160+AF161-AR161,$C161-SUM($AZ161:BC161)))))</f>
        <v>0</v>
      </c>
      <c r="BE161" s="97">
        <f>IF(NOT(snowball2),0,IF(V160&lt;=0,0,IF($C161&lt;=SUM($AZ161:BD161),0,IF(AS161+$C161-SUM($AZ161:BD161)&gt;V160+AG161,V160+AG161-AS161,$C161-SUM($AZ161:BD161)))))</f>
        <v>0</v>
      </c>
      <c r="BF161" s="97">
        <f>IF(NOT(snowball2),0,IF(W160&lt;=0,0,IF($C161&lt;=SUM($AZ161:BE161),0,IF(AT161+$C161-SUM($AZ161:BE161)&gt;W160+AH161,W160+AH161-AT161,$C161-SUM($AZ161:BE161)))))</f>
        <v>0</v>
      </c>
      <c r="BG161" s="97">
        <f>IF(NOT(snowball2),0,IF(X160&lt;=0,0,IF($C161&lt;=SUM($AZ161:BF161),0,IF(AU161+$C161-SUM($AZ161:BF161)&gt;X160+AI161,X160+AI161-AU161,$C161-SUM($AZ161:BF161)))))</f>
        <v>0</v>
      </c>
      <c r="BH161" s="97">
        <f>IF(NOT(snowball2),0,IF(Y160&lt;=0,0,IF($C161&lt;=SUM($AZ161:BG161),0,IF(AV161+$C161-SUM($AZ161:BG161)&gt;Y160+AJ161,Y160+AJ161-AV161,$C161-SUM($AZ161:BG161)))))</f>
        <v>0</v>
      </c>
      <c r="BI161" s="97">
        <f>IF(NOT(snowball2),0,IF(Z160&lt;=0,0,IF($C161&lt;=SUM($AZ161:BH161),0,IF(AW161+$C161-SUM($AZ161:BH161)&gt;Z160+AK161,Z160+AK161-AW161,$C161-SUM($AZ161:BH161)))))</f>
        <v>0</v>
      </c>
    </row>
    <row r="162" spans="1:61" ht="11.1" customHeight="1" x14ac:dyDescent="0.2">
      <c r="A162" s="93" t="str">
        <f t="shared" si="60"/>
        <v/>
      </c>
      <c r="B162" s="94" t="e">
        <f t="shared" si="56"/>
        <v>#N/A</v>
      </c>
      <c r="C162" s="95" t="str">
        <f t="shared" si="53"/>
        <v/>
      </c>
      <c r="D162" s="96"/>
      <c r="E162" s="97">
        <f t="shared" si="52"/>
        <v>0</v>
      </c>
      <c r="F162" s="97">
        <f t="shared" si="52"/>
        <v>0</v>
      </c>
      <c r="G162" s="97">
        <f t="shared" si="52"/>
        <v>0</v>
      </c>
      <c r="H162" s="97">
        <f t="shared" si="52"/>
        <v>0</v>
      </c>
      <c r="I162" s="97">
        <f t="shared" si="52"/>
        <v>0</v>
      </c>
      <c r="J162" s="97">
        <f t="shared" si="52"/>
        <v>0</v>
      </c>
      <c r="K162" s="97">
        <f t="shared" si="52"/>
        <v>0</v>
      </c>
      <c r="L162" s="97">
        <f t="shared" si="52"/>
        <v>0</v>
      </c>
      <c r="M162" s="97">
        <f t="shared" si="52"/>
        <v>0</v>
      </c>
      <c r="N162" s="97">
        <f t="shared" si="52"/>
        <v>0</v>
      </c>
      <c r="O162" s="98"/>
      <c r="P162" s="97">
        <f t="shared" si="57"/>
        <v>0</v>
      </c>
      <c r="Q162" s="97">
        <f t="shared" si="54"/>
        <v>0</v>
      </c>
      <c r="R162" s="97">
        <f t="shared" si="54"/>
        <v>0</v>
      </c>
      <c r="S162" s="97">
        <f t="shared" si="54"/>
        <v>0</v>
      </c>
      <c r="T162" s="97">
        <f t="shared" si="54"/>
        <v>0</v>
      </c>
      <c r="U162" s="97">
        <f t="shared" si="54"/>
        <v>0</v>
      </c>
      <c r="V162" s="97">
        <f t="shared" si="54"/>
        <v>0</v>
      </c>
      <c r="W162" s="97">
        <f t="shared" si="54"/>
        <v>0</v>
      </c>
      <c r="X162" s="97">
        <f t="shared" si="54"/>
        <v>0</v>
      </c>
      <c r="Y162" s="97">
        <f t="shared" si="54"/>
        <v>0</v>
      </c>
      <c r="Z162" s="97">
        <f t="shared" si="54"/>
        <v>0</v>
      </c>
      <c r="AA162" s="101"/>
      <c r="AB162" s="97">
        <f t="shared" si="49"/>
        <v>0</v>
      </c>
      <c r="AC162" s="97">
        <f t="shared" si="49"/>
        <v>0</v>
      </c>
      <c r="AD162" s="97">
        <f t="shared" si="49"/>
        <v>0</v>
      </c>
      <c r="AE162" s="97">
        <f t="shared" si="49"/>
        <v>0</v>
      </c>
      <c r="AF162" s="97">
        <f t="shared" si="49"/>
        <v>0</v>
      </c>
      <c r="AG162" s="97">
        <f t="shared" si="49"/>
        <v>0</v>
      </c>
      <c r="AH162" s="97">
        <f t="shared" si="49"/>
        <v>0</v>
      </c>
      <c r="AI162" s="97">
        <f t="shared" si="49"/>
        <v>0</v>
      </c>
      <c r="AJ162" s="97">
        <f t="shared" si="49"/>
        <v>0</v>
      </c>
      <c r="AK162" s="97">
        <f t="shared" si="49"/>
        <v>0</v>
      </c>
      <c r="AL162" s="99">
        <f t="shared" si="58"/>
        <v>0</v>
      </c>
      <c r="AM162" s="102"/>
      <c r="AN162" s="97">
        <f t="shared" si="44"/>
        <v>0</v>
      </c>
      <c r="AO162" s="97">
        <f t="shared" si="44"/>
        <v>0</v>
      </c>
      <c r="AP162" s="97">
        <f t="shared" si="44"/>
        <v>0</v>
      </c>
      <c r="AQ162" s="97">
        <f t="shared" si="44"/>
        <v>0</v>
      </c>
      <c r="AR162" s="97">
        <f t="shared" si="44"/>
        <v>0</v>
      </c>
      <c r="AS162" s="97">
        <f t="shared" si="43"/>
        <v>0</v>
      </c>
      <c r="AT162" s="97">
        <f t="shared" si="43"/>
        <v>0</v>
      </c>
      <c r="AU162" s="97">
        <f t="shared" si="43"/>
        <v>0</v>
      </c>
      <c r="AV162" s="97">
        <f t="shared" si="43"/>
        <v>0</v>
      </c>
      <c r="AW162" s="97">
        <f t="shared" si="43"/>
        <v>0</v>
      </c>
      <c r="AX162" s="99">
        <f t="shared" si="59"/>
        <v>0</v>
      </c>
      <c r="AY162" s="99"/>
      <c r="AZ162" s="100">
        <f t="shared" si="55"/>
        <v>0</v>
      </c>
      <c r="BA162" s="97">
        <f>IF(NOT(snowball2),0,IF(R161&lt;=0,0,IF($C162&lt;=SUM($AZ162:AZ162),0,IF(AO162+$C162-SUM($AZ162:AZ162)&gt;R161+AC162,R161+AC162-AO162,$C162-SUM($AZ162:AZ162)))))</f>
        <v>0</v>
      </c>
      <c r="BB162" s="97">
        <f>IF(NOT(snowball2),0,IF(S161&lt;=0,0,IF($C162&lt;=SUM($AZ162:BA162),0,IF(AP162+$C162-SUM($AZ162:BA162)&gt;S161+AD162,S161+AD162-AP162,$C162-SUM($AZ162:BA162)))))</f>
        <v>0</v>
      </c>
      <c r="BC162" s="97">
        <f>IF(NOT(snowball2),0,IF(T161&lt;=0,0,IF($C162&lt;=SUM($AZ162:BB162),0,IF(AQ162+$C162-SUM($AZ162:BB162)&gt;T161+AE162,T161+AE162-AQ162,$C162-SUM($AZ162:BB162)))))</f>
        <v>0</v>
      </c>
      <c r="BD162" s="97">
        <f>IF(NOT(snowball2),0,IF(U161&lt;=0,0,IF($C162&lt;=SUM($AZ162:BC162),0,IF(AR162+$C162-SUM($AZ162:BC162)&gt;U161+AF162,U161+AF162-AR162,$C162-SUM($AZ162:BC162)))))</f>
        <v>0</v>
      </c>
      <c r="BE162" s="97">
        <f>IF(NOT(snowball2),0,IF(V161&lt;=0,0,IF($C162&lt;=SUM($AZ162:BD162),0,IF(AS162+$C162-SUM($AZ162:BD162)&gt;V161+AG162,V161+AG162-AS162,$C162-SUM($AZ162:BD162)))))</f>
        <v>0</v>
      </c>
      <c r="BF162" s="97">
        <f>IF(NOT(snowball2),0,IF(W161&lt;=0,0,IF($C162&lt;=SUM($AZ162:BE162),0,IF(AT162+$C162-SUM($AZ162:BE162)&gt;W161+AH162,W161+AH162-AT162,$C162-SUM($AZ162:BE162)))))</f>
        <v>0</v>
      </c>
      <c r="BG162" s="97">
        <f>IF(NOT(snowball2),0,IF(X161&lt;=0,0,IF($C162&lt;=SUM($AZ162:BF162),0,IF(AU162+$C162-SUM($AZ162:BF162)&gt;X161+AI162,X161+AI162-AU162,$C162-SUM($AZ162:BF162)))))</f>
        <v>0</v>
      </c>
      <c r="BH162" s="97">
        <f>IF(NOT(snowball2),0,IF(Y161&lt;=0,0,IF($C162&lt;=SUM($AZ162:BG162),0,IF(AV162+$C162-SUM($AZ162:BG162)&gt;Y161+AJ162,Y161+AJ162-AV162,$C162-SUM($AZ162:BG162)))))</f>
        <v>0</v>
      </c>
      <c r="BI162" s="97">
        <f>IF(NOT(snowball2),0,IF(Z161&lt;=0,0,IF($C162&lt;=SUM($AZ162:BH162),0,IF(AW162+$C162-SUM($AZ162:BH162)&gt;Z161+AK162,Z161+AK162-AW162,$C162-SUM($AZ162:BH162)))))</f>
        <v>0</v>
      </c>
    </row>
    <row r="163" spans="1:61" ht="11.1" customHeight="1" x14ac:dyDescent="0.2">
      <c r="A163" s="93" t="str">
        <f t="shared" si="60"/>
        <v/>
      </c>
      <c r="B163" s="94" t="e">
        <f t="shared" si="56"/>
        <v>#N/A</v>
      </c>
      <c r="C163" s="95" t="str">
        <f t="shared" si="53"/>
        <v/>
      </c>
      <c r="D163" s="96"/>
      <c r="E163" s="97">
        <f t="shared" si="52"/>
        <v>0</v>
      </c>
      <c r="F163" s="97">
        <f t="shared" si="52"/>
        <v>0</v>
      </c>
      <c r="G163" s="97">
        <f t="shared" si="52"/>
        <v>0</v>
      </c>
      <c r="H163" s="97">
        <f t="shared" si="52"/>
        <v>0</v>
      </c>
      <c r="I163" s="97">
        <f t="shared" si="52"/>
        <v>0</v>
      </c>
      <c r="J163" s="97">
        <f t="shared" si="52"/>
        <v>0</v>
      </c>
      <c r="K163" s="97">
        <f t="shared" si="52"/>
        <v>0</v>
      </c>
      <c r="L163" s="97">
        <f t="shared" si="52"/>
        <v>0</v>
      </c>
      <c r="M163" s="97">
        <f t="shared" si="52"/>
        <v>0</v>
      </c>
      <c r="N163" s="97">
        <f t="shared" si="52"/>
        <v>0</v>
      </c>
      <c r="O163" s="98"/>
      <c r="P163" s="97">
        <f t="shared" si="57"/>
        <v>0</v>
      </c>
      <c r="Q163" s="97">
        <f t="shared" si="54"/>
        <v>0</v>
      </c>
      <c r="R163" s="97">
        <f t="shared" si="54"/>
        <v>0</v>
      </c>
      <c r="S163" s="97">
        <f t="shared" si="54"/>
        <v>0</v>
      </c>
      <c r="T163" s="97">
        <f t="shared" si="54"/>
        <v>0</v>
      </c>
      <c r="U163" s="97">
        <f t="shared" si="54"/>
        <v>0</v>
      </c>
      <c r="V163" s="97">
        <f t="shared" si="54"/>
        <v>0</v>
      </c>
      <c r="W163" s="97">
        <f t="shared" si="54"/>
        <v>0</v>
      </c>
      <c r="X163" s="97">
        <f t="shared" si="54"/>
        <v>0</v>
      </c>
      <c r="Y163" s="97">
        <f t="shared" si="54"/>
        <v>0</v>
      </c>
      <c r="Z163" s="97">
        <f t="shared" si="54"/>
        <v>0</v>
      </c>
      <c r="AA163" s="101"/>
      <c r="AB163" s="97">
        <f t="shared" ref="AB163:AK188" si="61">ROUND(Q162*E$9/12,2)</f>
        <v>0</v>
      </c>
      <c r="AC163" s="97">
        <f t="shared" si="61"/>
        <v>0</v>
      </c>
      <c r="AD163" s="97">
        <f t="shared" si="61"/>
        <v>0</v>
      </c>
      <c r="AE163" s="97">
        <f t="shared" si="61"/>
        <v>0</v>
      </c>
      <c r="AF163" s="97">
        <f t="shared" si="61"/>
        <v>0</v>
      </c>
      <c r="AG163" s="97">
        <f t="shared" si="61"/>
        <v>0</v>
      </c>
      <c r="AH163" s="97">
        <f t="shared" si="61"/>
        <v>0</v>
      </c>
      <c r="AI163" s="97">
        <f t="shared" si="61"/>
        <v>0</v>
      </c>
      <c r="AJ163" s="97">
        <f t="shared" si="61"/>
        <v>0</v>
      </c>
      <c r="AK163" s="97">
        <f t="shared" si="61"/>
        <v>0</v>
      </c>
      <c r="AL163" s="99">
        <f t="shared" si="58"/>
        <v>0</v>
      </c>
      <c r="AM163" s="102"/>
      <c r="AN163" s="97">
        <f t="shared" si="44"/>
        <v>0</v>
      </c>
      <c r="AO163" s="97">
        <f t="shared" si="44"/>
        <v>0</v>
      </c>
      <c r="AP163" s="97">
        <f t="shared" si="44"/>
        <v>0</v>
      </c>
      <c r="AQ163" s="97">
        <f t="shared" si="44"/>
        <v>0</v>
      </c>
      <c r="AR163" s="97">
        <f t="shared" si="44"/>
        <v>0</v>
      </c>
      <c r="AS163" s="97">
        <f t="shared" si="43"/>
        <v>0</v>
      </c>
      <c r="AT163" s="97">
        <f t="shared" si="43"/>
        <v>0</v>
      </c>
      <c r="AU163" s="97">
        <f t="shared" si="43"/>
        <v>0</v>
      </c>
      <c r="AV163" s="97">
        <f t="shared" si="43"/>
        <v>0</v>
      </c>
      <c r="AW163" s="97">
        <f t="shared" si="43"/>
        <v>0</v>
      </c>
      <c r="AX163" s="99">
        <f t="shared" si="59"/>
        <v>0</v>
      </c>
      <c r="AY163" s="99"/>
      <c r="AZ163" s="100">
        <f t="shared" si="55"/>
        <v>0</v>
      </c>
      <c r="BA163" s="97">
        <f>IF(NOT(snowball2),0,IF(R162&lt;=0,0,IF($C163&lt;=SUM($AZ163:AZ163),0,IF(AO163+$C163-SUM($AZ163:AZ163)&gt;R162+AC163,R162+AC163-AO163,$C163-SUM($AZ163:AZ163)))))</f>
        <v>0</v>
      </c>
      <c r="BB163" s="97">
        <f>IF(NOT(snowball2),0,IF(S162&lt;=0,0,IF($C163&lt;=SUM($AZ163:BA163),0,IF(AP163+$C163-SUM($AZ163:BA163)&gt;S162+AD163,S162+AD163-AP163,$C163-SUM($AZ163:BA163)))))</f>
        <v>0</v>
      </c>
      <c r="BC163" s="97">
        <f>IF(NOT(snowball2),0,IF(T162&lt;=0,0,IF($C163&lt;=SUM($AZ163:BB163),0,IF(AQ163+$C163-SUM($AZ163:BB163)&gt;T162+AE163,T162+AE163-AQ163,$C163-SUM($AZ163:BB163)))))</f>
        <v>0</v>
      </c>
      <c r="BD163" s="97">
        <f>IF(NOT(snowball2),0,IF(U162&lt;=0,0,IF($C163&lt;=SUM($AZ163:BC163),0,IF(AR163+$C163-SUM($AZ163:BC163)&gt;U162+AF163,U162+AF163-AR163,$C163-SUM($AZ163:BC163)))))</f>
        <v>0</v>
      </c>
      <c r="BE163" s="97">
        <f>IF(NOT(snowball2),0,IF(V162&lt;=0,0,IF($C163&lt;=SUM($AZ163:BD163),0,IF(AS163+$C163-SUM($AZ163:BD163)&gt;V162+AG163,V162+AG163-AS163,$C163-SUM($AZ163:BD163)))))</f>
        <v>0</v>
      </c>
      <c r="BF163" s="97">
        <f>IF(NOT(snowball2),0,IF(W162&lt;=0,0,IF($C163&lt;=SUM($AZ163:BE163),0,IF(AT163+$C163-SUM($AZ163:BE163)&gt;W162+AH163,W162+AH163-AT163,$C163-SUM($AZ163:BE163)))))</f>
        <v>0</v>
      </c>
      <c r="BG163" s="97">
        <f>IF(NOT(snowball2),0,IF(X162&lt;=0,0,IF($C163&lt;=SUM($AZ163:BF163),0,IF(AU163+$C163-SUM($AZ163:BF163)&gt;X162+AI163,X162+AI163-AU163,$C163-SUM($AZ163:BF163)))))</f>
        <v>0</v>
      </c>
      <c r="BH163" s="97">
        <f>IF(NOT(snowball2),0,IF(Y162&lt;=0,0,IF($C163&lt;=SUM($AZ163:BG163),0,IF(AV163+$C163-SUM($AZ163:BG163)&gt;Y162+AJ163,Y162+AJ163-AV163,$C163-SUM($AZ163:BG163)))))</f>
        <v>0</v>
      </c>
      <c r="BI163" s="97">
        <f>IF(NOT(snowball2),0,IF(Z162&lt;=0,0,IF($C163&lt;=SUM($AZ163:BH163),0,IF(AW163+$C163-SUM($AZ163:BH163)&gt;Z162+AK163,Z162+AK163-AW163,$C163-SUM($AZ163:BH163)))))</f>
        <v>0</v>
      </c>
    </row>
    <row r="164" spans="1:61" ht="11.1" customHeight="1" x14ac:dyDescent="0.2">
      <c r="A164" s="93" t="str">
        <f t="shared" si="60"/>
        <v/>
      </c>
      <c r="B164" s="94" t="e">
        <f t="shared" si="56"/>
        <v>#N/A</v>
      </c>
      <c r="C164" s="95" t="str">
        <f t="shared" si="53"/>
        <v/>
      </c>
      <c r="D164" s="96"/>
      <c r="E164" s="97">
        <f t="shared" si="52"/>
        <v>0</v>
      </c>
      <c r="F164" s="97">
        <f t="shared" si="52"/>
        <v>0</v>
      </c>
      <c r="G164" s="97">
        <f t="shared" si="52"/>
        <v>0</v>
      </c>
      <c r="H164" s="97">
        <f t="shared" si="52"/>
        <v>0</v>
      </c>
      <c r="I164" s="97">
        <f t="shared" si="52"/>
        <v>0</v>
      </c>
      <c r="J164" s="97">
        <f t="shared" si="52"/>
        <v>0</v>
      </c>
      <c r="K164" s="97">
        <f t="shared" si="52"/>
        <v>0</v>
      </c>
      <c r="L164" s="97">
        <f t="shared" si="52"/>
        <v>0</v>
      </c>
      <c r="M164" s="97">
        <f t="shared" si="52"/>
        <v>0</v>
      </c>
      <c r="N164" s="97">
        <f t="shared" si="52"/>
        <v>0</v>
      </c>
      <c r="O164" s="98"/>
      <c r="P164" s="97">
        <f t="shared" si="57"/>
        <v>0</v>
      </c>
      <c r="Q164" s="97">
        <f t="shared" si="54"/>
        <v>0</v>
      </c>
      <c r="R164" s="97">
        <f t="shared" si="54"/>
        <v>0</v>
      </c>
      <c r="S164" s="97">
        <f t="shared" si="54"/>
        <v>0</v>
      </c>
      <c r="T164" s="97">
        <f t="shared" si="54"/>
        <v>0</v>
      </c>
      <c r="U164" s="97">
        <f t="shared" si="54"/>
        <v>0</v>
      </c>
      <c r="V164" s="97">
        <f t="shared" si="54"/>
        <v>0</v>
      </c>
      <c r="W164" s="97">
        <f t="shared" si="54"/>
        <v>0</v>
      </c>
      <c r="X164" s="97">
        <f t="shared" si="54"/>
        <v>0</v>
      </c>
      <c r="Y164" s="97">
        <f t="shared" si="54"/>
        <v>0</v>
      </c>
      <c r="Z164" s="97">
        <f t="shared" si="54"/>
        <v>0</v>
      </c>
      <c r="AA164" s="101"/>
      <c r="AB164" s="97">
        <f t="shared" si="61"/>
        <v>0</v>
      </c>
      <c r="AC164" s="97">
        <f t="shared" si="61"/>
        <v>0</v>
      </c>
      <c r="AD164" s="97">
        <f t="shared" si="61"/>
        <v>0</v>
      </c>
      <c r="AE164" s="97">
        <f t="shared" si="61"/>
        <v>0</v>
      </c>
      <c r="AF164" s="97">
        <f t="shared" si="61"/>
        <v>0</v>
      </c>
      <c r="AG164" s="97">
        <f t="shared" si="61"/>
        <v>0</v>
      </c>
      <c r="AH164" s="97">
        <f t="shared" si="61"/>
        <v>0</v>
      </c>
      <c r="AI164" s="97">
        <f t="shared" si="61"/>
        <v>0</v>
      </c>
      <c r="AJ164" s="97">
        <f t="shared" si="61"/>
        <v>0</v>
      </c>
      <c r="AK164" s="97">
        <f t="shared" si="61"/>
        <v>0</v>
      </c>
      <c r="AL164" s="99">
        <f t="shared" si="58"/>
        <v>0</v>
      </c>
      <c r="AM164" s="102"/>
      <c r="AN164" s="97">
        <f t="shared" si="44"/>
        <v>0</v>
      </c>
      <c r="AO164" s="97">
        <f t="shared" si="44"/>
        <v>0</v>
      </c>
      <c r="AP164" s="97">
        <f t="shared" si="44"/>
        <v>0</v>
      </c>
      <c r="AQ164" s="97">
        <f t="shared" si="44"/>
        <v>0</v>
      </c>
      <c r="AR164" s="97">
        <f t="shared" si="44"/>
        <v>0</v>
      </c>
      <c r="AS164" s="97">
        <f t="shared" ref="AS164:AW214" si="62">IF(V163&gt;0,IF((V163+AG164)&lt;J$10,V163+AG164,J$10),0)</f>
        <v>0</v>
      </c>
      <c r="AT164" s="97">
        <f t="shared" si="62"/>
        <v>0</v>
      </c>
      <c r="AU164" s="97">
        <f t="shared" si="62"/>
        <v>0</v>
      </c>
      <c r="AV164" s="97">
        <f t="shared" si="62"/>
        <v>0</v>
      </c>
      <c r="AW164" s="97">
        <f t="shared" si="62"/>
        <v>0</v>
      </c>
      <c r="AX164" s="99">
        <f t="shared" si="59"/>
        <v>0</v>
      </c>
      <c r="AY164" s="99"/>
      <c r="AZ164" s="100">
        <f t="shared" si="55"/>
        <v>0</v>
      </c>
      <c r="BA164" s="97">
        <f>IF(NOT(snowball2),0,IF(R163&lt;=0,0,IF($C164&lt;=SUM($AZ164:AZ164),0,IF(AO164+$C164-SUM($AZ164:AZ164)&gt;R163+AC164,R163+AC164-AO164,$C164-SUM($AZ164:AZ164)))))</f>
        <v>0</v>
      </c>
      <c r="BB164" s="97">
        <f>IF(NOT(snowball2),0,IF(S163&lt;=0,0,IF($C164&lt;=SUM($AZ164:BA164),0,IF(AP164+$C164-SUM($AZ164:BA164)&gt;S163+AD164,S163+AD164-AP164,$C164-SUM($AZ164:BA164)))))</f>
        <v>0</v>
      </c>
      <c r="BC164" s="97">
        <f>IF(NOT(snowball2),0,IF(T163&lt;=0,0,IF($C164&lt;=SUM($AZ164:BB164),0,IF(AQ164+$C164-SUM($AZ164:BB164)&gt;T163+AE164,T163+AE164-AQ164,$C164-SUM($AZ164:BB164)))))</f>
        <v>0</v>
      </c>
      <c r="BD164" s="97">
        <f>IF(NOT(snowball2),0,IF(U163&lt;=0,0,IF($C164&lt;=SUM($AZ164:BC164),0,IF(AR164+$C164-SUM($AZ164:BC164)&gt;U163+AF164,U163+AF164-AR164,$C164-SUM($AZ164:BC164)))))</f>
        <v>0</v>
      </c>
      <c r="BE164" s="97">
        <f>IF(NOT(snowball2),0,IF(V163&lt;=0,0,IF($C164&lt;=SUM($AZ164:BD164),0,IF(AS164+$C164-SUM($AZ164:BD164)&gt;V163+AG164,V163+AG164-AS164,$C164-SUM($AZ164:BD164)))))</f>
        <v>0</v>
      </c>
      <c r="BF164" s="97">
        <f>IF(NOT(snowball2),0,IF(W163&lt;=0,0,IF($C164&lt;=SUM($AZ164:BE164),0,IF(AT164+$C164-SUM($AZ164:BE164)&gt;W163+AH164,W163+AH164-AT164,$C164-SUM($AZ164:BE164)))))</f>
        <v>0</v>
      </c>
      <c r="BG164" s="97">
        <f>IF(NOT(snowball2),0,IF(X163&lt;=0,0,IF($C164&lt;=SUM($AZ164:BF164),0,IF(AU164+$C164-SUM($AZ164:BF164)&gt;X163+AI164,X163+AI164-AU164,$C164-SUM($AZ164:BF164)))))</f>
        <v>0</v>
      </c>
      <c r="BH164" s="97">
        <f>IF(NOT(snowball2),0,IF(Y163&lt;=0,0,IF($C164&lt;=SUM($AZ164:BG164),0,IF(AV164+$C164-SUM($AZ164:BG164)&gt;Y163+AJ164,Y163+AJ164-AV164,$C164-SUM($AZ164:BG164)))))</f>
        <v>0</v>
      </c>
      <c r="BI164" s="97">
        <f>IF(NOT(snowball2),0,IF(Z163&lt;=0,0,IF($C164&lt;=SUM($AZ164:BH164),0,IF(AW164+$C164-SUM($AZ164:BH164)&gt;Z163+AK164,Z163+AK164-AW164,$C164-SUM($AZ164:BH164)))))</f>
        <v>0</v>
      </c>
    </row>
    <row r="165" spans="1:61" ht="11.1" customHeight="1" x14ac:dyDescent="0.2">
      <c r="A165" s="93" t="str">
        <f t="shared" si="60"/>
        <v/>
      </c>
      <c r="B165" s="94" t="e">
        <f t="shared" si="56"/>
        <v>#N/A</v>
      </c>
      <c r="C165" s="95" t="str">
        <f t="shared" si="53"/>
        <v/>
      </c>
      <c r="D165" s="96"/>
      <c r="E165" s="97">
        <f t="shared" si="52"/>
        <v>0</v>
      </c>
      <c r="F165" s="97">
        <f t="shared" si="52"/>
        <v>0</v>
      </c>
      <c r="G165" s="97">
        <f t="shared" si="52"/>
        <v>0</v>
      </c>
      <c r="H165" s="97">
        <f t="shared" si="52"/>
        <v>0</v>
      </c>
      <c r="I165" s="97">
        <f t="shared" si="52"/>
        <v>0</v>
      </c>
      <c r="J165" s="97">
        <f t="shared" si="52"/>
        <v>0</v>
      </c>
      <c r="K165" s="97">
        <f t="shared" si="52"/>
        <v>0</v>
      </c>
      <c r="L165" s="97">
        <f t="shared" si="52"/>
        <v>0</v>
      </c>
      <c r="M165" s="97">
        <f t="shared" si="52"/>
        <v>0</v>
      </c>
      <c r="N165" s="97">
        <f t="shared" si="52"/>
        <v>0</v>
      </c>
      <c r="O165" s="98"/>
      <c r="P165" s="97">
        <f t="shared" si="57"/>
        <v>0</v>
      </c>
      <c r="Q165" s="97">
        <f t="shared" ref="Q165:Z180" si="63">IF(E$8=0,0,ROUND(Q164-(E165-AB165),2))</f>
        <v>0</v>
      </c>
      <c r="R165" s="97">
        <f t="shared" si="63"/>
        <v>0</v>
      </c>
      <c r="S165" s="97">
        <f t="shared" si="63"/>
        <v>0</v>
      </c>
      <c r="T165" s="97">
        <f t="shared" si="63"/>
        <v>0</v>
      </c>
      <c r="U165" s="97">
        <f t="shared" si="63"/>
        <v>0</v>
      </c>
      <c r="V165" s="97">
        <f t="shared" si="63"/>
        <v>0</v>
      </c>
      <c r="W165" s="97">
        <f t="shared" si="63"/>
        <v>0</v>
      </c>
      <c r="X165" s="97">
        <f t="shared" si="63"/>
        <v>0</v>
      </c>
      <c r="Y165" s="97">
        <f t="shared" si="63"/>
        <v>0</v>
      </c>
      <c r="Z165" s="97">
        <f t="shared" si="63"/>
        <v>0</v>
      </c>
      <c r="AA165" s="101"/>
      <c r="AB165" s="97">
        <f t="shared" si="61"/>
        <v>0</v>
      </c>
      <c r="AC165" s="97">
        <f t="shared" si="61"/>
        <v>0</v>
      </c>
      <c r="AD165" s="97">
        <f t="shared" si="61"/>
        <v>0</v>
      </c>
      <c r="AE165" s="97">
        <f t="shared" si="61"/>
        <v>0</v>
      </c>
      <c r="AF165" s="97">
        <f t="shared" si="61"/>
        <v>0</v>
      </c>
      <c r="AG165" s="97">
        <f t="shared" si="61"/>
        <v>0</v>
      </c>
      <c r="AH165" s="97">
        <f t="shared" si="61"/>
        <v>0</v>
      </c>
      <c r="AI165" s="97">
        <f t="shared" si="61"/>
        <v>0</v>
      </c>
      <c r="AJ165" s="97">
        <f t="shared" si="61"/>
        <v>0</v>
      </c>
      <c r="AK165" s="97">
        <f t="shared" si="61"/>
        <v>0</v>
      </c>
      <c r="AL165" s="99">
        <f t="shared" si="58"/>
        <v>0</v>
      </c>
      <c r="AM165" s="102"/>
      <c r="AN165" s="97">
        <f t="shared" ref="AN165:AR215" si="64">IF(Q164&gt;0,IF((Q164+AB165)&lt;E$10,Q164+AB165,E$10),0)</f>
        <v>0</v>
      </c>
      <c r="AO165" s="97">
        <f t="shared" si="64"/>
        <v>0</v>
      </c>
      <c r="AP165" s="97">
        <f t="shared" si="64"/>
        <v>0</v>
      </c>
      <c r="AQ165" s="97">
        <f t="shared" si="64"/>
        <v>0</v>
      </c>
      <c r="AR165" s="97">
        <f t="shared" si="64"/>
        <v>0</v>
      </c>
      <c r="AS165" s="97">
        <f t="shared" si="62"/>
        <v>0</v>
      </c>
      <c r="AT165" s="97">
        <f t="shared" si="62"/>
        <v>0</v>
      </c>
      <c r="AU165" s="97">
        <f t="shared" si="62"/>
        <v>0</v>
      </c>
      <c r="AV165" s="97">
        <f t="shared" si="62"/>
        <v>0</v>
      </c>
      <c r="AW165" s="97">
        <f t="shared" si="62"/>
        <v>0</v>
      </c>
      <c r="AX165" s="99">
        <f t="shared" si="59"/>
        <v>0</v>
      </c>
      <c r="AY165" s="99"/>
      <c r="AZ165" s="100">
        <f t="shared" si="55"/>
        <v>0</v>
      </c>
      <c r="BA165" s="97">
        <f>IF(NOT(snowball2),0,IF(R164&lt;=0,0,IF($C165&lt;=SUM($AZ165:AZ165),0,IF(AO165+$C165-SUM($AZ165:AZ165)&gt;R164+AC165,R164+AC165-AO165,$C165-SUM($AZ165:AZ165)))))</f>
        <v>0</v>
      </c>
      <c r="BB165" s="97">
        <f>IF(NOT(snowball2),0,IF(S164&lt;=0,0,IF($C165&lt;=SUM($AZ165:BA165),0,IF(AP165+$C165-SUM($AZ165:BA165)&gt;S164+AD165,S164+AD165-AP165,$C165-SUM($AZ165:BA165)))))</f>
        <v>0</v>
      </c>
      <c r="BC165" s="97">
        <f>IF(NOT(snowball2),0,IF(T164&lt;=0,0,IF($C165&lt;=SUM($AZ165:BB165),0,IF(AQ165+$C165-SUM($AZ165:BB165)&gt;T164+AE165,T164+AE165-AQ165,$C165-SUM($AZ165:BB165)))))</f>
        <v>0</v>
      </c>
      <c r="BD165" s="97">
        <f>IF(NOT(snowball2),0,IF(U164&lt;=0,0,IF($C165&lt;=SUM($AZ165:BC165),0,IF(AR165+$C165-SUM($AZ165:BC165)&gt;U164+AF165,U164+AF165-AR165,$C165-SUM($AZ165:BC165)))))</f>
        <v>0</v>
      </c>
      <c r="BE165" s="97">
        <f>IF(NOT(snowball2),0,IF(V164&lt;=0,0,IF($C165&lt;=SUM($AZ165:BD165),0,IF(AS165+$C165-SUM($AZ165:BD165)&gt;V164+AG165,V164+AG165-AS165,$C165-SUM($AZ165:BD165)))))</f>
        <v>0</v>
      </c>
      <c r="BF165" s="97">
        <f>IF(NOT(snowball2),0,IF(W164&lt;=0,0,IF($C165&lt;=SUM($AZ165:BE165),0,IF(AT165+$C165-SUM($AZ165:BE165)&gt;W164+AH165,W164+AH165-AT165,$C165-SUM($AZ165:BE165)))))</f>
        <v>0</v>
      </c>
      <c r="BG165" s="97">
        <f>IF(NOT(snowball2),0,IF(X164&lt;=0,0,IF($C165&lt;=SUM($AZ165:BF165),0,IF(AU165+$C165-SUM($AZ165:BF165)&gt;X164+AI165,X164+AI165-AU165,$C165-SUM($AZ165:BF165)))))</f>
        <v>0</v>
      </c>
      <c r="BH165" s="97">
        <f>IF(NOT(snowball2),0,IF(Y164&lt;=0,0,IF($C165&lt;=SUM($AZ165:BG165),0,IF(AV165+$C165-SUM($AZ165:BG165)&gt;Y164+AJ165,Y164+AJ165-AV165,$C165-SUM($AZ165:BG165)))))</f>
        <v>0</v>
      </c>
      <c r="BI165" s="97">
        <f>IF(NOT(snowball2),0,IF(Z164&lt;=0,0,IF($C165&lt;=SUM($AZ165:BH165),0,IF(AW165+$C165-SUM($AZ165:BH165)&gt;Z164+AK165,Z164+AK165-AW165,$C165-SUM($AZ165:BH165)))))</f>
        <v>0</v>
      </c>
    </row>
    <row r="166" spans="1:61" ht="11.1" customHeight="1" x14ac:dyDescent="0.2">
      <c r="A166" s="93" t="str">
        <f t="shared" si="60"/>
        <v/>
      </c>
      <c r="B166" s="94" t="e">
        <f t="shared" si="56"/>
        <v>#N/A</v>
      </c>
      <c r="C166" s="95" t="str">
        <f t="shared" si="53"/>
        <v/>
      </c>
      <c r="D166" s="96"/>
      <c r="E166" s="97">
        <f t="shared" si="52"/>
        <v>0</v>
      </c>
      <c r="F166" s="97">
        <f t="shared" si="52"/>
        <v>0</v>
      </c>
      <c r="G166" s="97">
        <f t="shared" si="52"/>
        <v>0</v>
      </c>
      <c r="H166" s="97">
        <f t="shared" si="52"/>
        <v>0</v>
      </c>
      <c r="I166" s="97">
        <f t="shared" si="52"/>
        <v>0</v>
      </c>
      <c r="J166" s="97">
        <f t="shared" si="52"/>
        <v>0</v>
      </c>
      <c r="K166" s="97">
        <f t="shared" si="52"/>
        <v>0</v>
      </c>
      <c r="L166" s="97">
        <f t="shared" si="52"/>
        <v>0</v>
      </c>
      <c r="M166" s="97">
        <f t="shared" si="52"/>
        <v>0</v>
      </c>
      <c r="N166" s="97">
        <f t="shared" si="52"/>
        <v>0</v>
      </c>
      <c r="O166" s="98"/>
      <c r="P166" s="97">
        <f t="shared" si="57"/>
        <v>0</v>
      </c>
      <c r="Q166" s="97">
        <f t="shared" si="63"/>
        <v>0</v>
      </c>
      <c r="R166" s="97">
        <f t="shared" si="63"/>
        <v>0</v>
      </c>
      <c r="S166" s="97">
        <f t="shared" si="63"/>
        <v>0</v>
      </c>
      <c r="T166" s="97">
        <f t="shared" si="63"/>
        <v>0</v>
      </c>
      <c r="U166" s="97">
        <f t="shared" si="63"/>
        <v>0</v>
      </c>
      <c r="V166" s="97">
        <f t="shared" si="63"/>
        <v>0</v>
      </c>
      <c r="W166" s="97">
        <f t="shared" si="63"/>
        <v>0</v>
      </c>
      <c r="X166" s="97">
        <f t="shared" si="63"/>
        <v>0</v>
      </c>
      <c r="Y166" s="97">
        <f t="shared" si="63"/>
        <v>0</v>
      </c>
      <c r="Z166" s="97">
        <f t="shared" si="63"/>
        <v>0</v>
      </c>
      <c r="AA166" s="101"/>
      <c r="AB166" s="97">
        <f t="shared" si="61"/>
        <v>0</v>
      </c>
      <c r="AC166" s="97">
        <f t="shared" si="61"/>
        <v>0</v>
      </c>
      <c r="AD166" s="97">
        <f t="shared" si="61"/>
        <v>0</v>
      </c>
      <c r="AE166" s="97">
        <f t="shared" si="61"/>
        <v>0</v>
      </c>
      <c r="AF166" s="97">
        <f t="shared" si="61"/>
        <v>0</v>
      </c>
      <c r="AG166" s="97">
        <f t="shared" si="61"/>
        <v>0</v>
      </c>
      <c r="AH166" s="97">
        <f t="shared" si="61"/>
        <v>0</v>
      </c>
      <c r="AI166" s="97">
        <f t="shared" si="61"/>
        <v>0</v>
      </c>
      <c r="AJ166" s="97">
        <f t="shared" si="61"/>
        <v>0</v>
      </c>
      <c r="AK166" s="97">
        <f t="shared" si="61"/>
        <v>0</v>
      </c>
      <c r="AL166" s="99">
        <f t="shared" si="58"/>
        <v>0</v>
      </c>
      <c r="AM166" s="102"/>
      <c r="AN166" s="97">
        <f t="shared" si="64"/>
        <v>0</v>
      </c>
      <c r="AO166" s="97">
        <f t="shared" si="64"/>
        <v>0</v>
      </c>
      <c r="AP166" s="97">
        <f t="shared" si="64"/>
        <v>0</v>
      </c>
      <c r="AQ166" s="97">
        <f t="shared" si="64"/>
        <v>0</v>
      </c>
      <c r="AR166" s="97">
        <f t="shared" si="64"/>
        <v>0</v>
      </c>
      <c r="AS166" s="97">
        <f t="shared" si="62"/>
        <v>0</v>
      </c>
      <c r="AT166" s="97">
        <f t="shared" si="62"/>
        <v>0</v>
      </c>
      <c r="AU166" s="97">
        <f t="shared" si="62"/>
        <v>0</v>
      </c>
      <c r="AV166" s="97">
        <f t="shared" si="62"/>
        <v>0</v>
      </c>
      <c r="AW166" s="97">
        <f t="shared" si="62"/>
        <v>0</v>
      </c>
      <c r="AX166" s="99">
        <f t="shared" si="59"/>
        <v>0</v>
      </c>
      <c r="AY166" s="99"/>
      <c r="AZ166" s="100">
        <f t="shared" si="55"/>
        <v>0</v>
      </c>
      <c r="BA166" s="97">
        <f>IF(NOT(snowball2),0,IF(R165&lt;=0,0,IF($C166&lt;=SUM($AZ166:AZ166),0,IF(AO166+$C166-SUM($AZ166:AZ166)&gt;R165+AC166,R165+AC166-AO166,$C166-SUM($AZ166:AZ166)))))</f>
        <v>0</v>
      </c>
      <c r="BB166" s="97">
        <f>IF(NOT(snowball2),0,IF(S165&lt;=0,0,IF($C166&lt;=SUM($AZ166:BA166),0,IF(AP166+$C166-SUM($AZ166:BA166)&gt;S165+AD166,S165+AD166-AP166,$C166-SUM($AZ166:BA166)))))</f>
        <v>0</v>
      </c>
      <c r="BC166" s="97">
        <f>IF(NOT(snowball2),0,IF(T165&lt;=0,0,IF($C166&lt;=SUM($AZ166:BB166),0,IF(AQ166+$C166-SUM($AZ166:BB166)&gt;T165+AE166,T165+AE166-AQ166,$C166-SUM($AZ166:BB166)))))</f>
        <v>0</v>
      </c>
      <c r="BD166" s="97">
        <f>IF(NOT(snowball2),0,IF(U165&lt;=0,0,IF($C166&lt;=SUM($AZ166:BC166),0,IF(AR166+$C166-SUM($AZ166:BC166)&gt;U165+AF166,U165+AF166-AR166,$C166-SUM($AZ166:BC166)))))</f>
        <v>0</v>
      </c>
      <c r="BE166" s="97">
        <f>IF(NOT(snowball2),0,IF(V165&lt;=0,0,IF($C166&lt;=SUM($AZ166:BD166),0,IF(AS166+$C166-SUM($AZ166:BD166)&gt;V165+AG166,V165+AG166-AS166,$C166-SUM($AZ166:BD166)))))</f>
        <v>0</v>
      </c>
      <c r="BF166" s="97">
        <f>IF(NOT(snowball2),0,IF(W165&lt;=0,0,IF($C166&lt;=SUM($AZ166:BE166),0,IF(AT166+$C166-SUM($AZ166:BE166)&gt;W165+AH166,W165+AH166-AT166,$C166-SUM($AZ166:BE166)))))</f>
        <v>0</v>
      </c>
      <c r="BG166" s="97">
        <f>IF(NOT(snowball2),0,IF(X165&lt;=0,0,IF($C166&lt;=SUM($AZ166:BF166),0,IF(AU166+$C166-SUM($AZ166:BF166)&gt;X165+AI166,X165+AI166-AU166,$C166-SUM($AZ166:BF166)))))</f>
        <v>0</v>
      </c>
      <c r="BH166" s="97">
        <f>IF(NOT(snowball2),0,IF(Y165&lt;=0,0,IF($C166&lt;=SUM($AZ166:BG166),0,IF(AV166+$C166-SUM($AZ166:BG166)&gt;Y165+AJ166,Y165+AJ166-AV166,$C166-SUM($AZ166:BG166)))))</f>
        <v>0</v>
      </c>
      <c r="BI166" s="97">
        <f>IF(NOT(snowball2),0,IF(Z165&lt;=0,0,IF($C166&lt;=SUM($AZ166:BH166),0,IF(AW166+$C166-SUM($AZ166:BH166)&gt;Z165+AK166,Z165+AK166-AW166,$C166-SUM($AZ166:BH166)))))</f>
        <v>0</v>
      </c>
    </row>
    <row r="167" spans="1:61" ht="11.1" customHeight="1" x14ac:dyDescent="0.2">
      <c r="A167" s="93" t="str">
        <f t="shared" si="60"/>
        <v/>
      </c>
      <c r="B167" s="94" t="e">
        <f t="shared" si="56"/>
        <v>#N/A</v>
      </c>
      <c r="C167" s="95" t="str">
        <f t="shared" si="53"/>
        <v/>
      </c>
      <c r="D167" s="96"/>
      <c r="E167" s="97">
        <f t="shared" si="52"/>
        <v>0</v>
      </c>
      <c r="F167" s="97">
        <f t="shared" si="52"/>
        <v>0</v>
      </c>
      <c r="G167" s="97">
        <f t="shared" si="52"/>
        <v>0</v>
      </c>
      <c r="H167" s="97">
        <f t="shared" si="52"/>
        <v>0</v>
      </c>
      <c r="I167" s="97">
        <f t="shared" si="52"/>
        <v>0</v>
      </c>
      <c r="J167" s="97">
        <f t="shared" si="52"/>
        <v>0</v>
      </c>
      <c r="K167" s="97">
        <f t="shared" si="52"/>
        <v>0</v>
      </c>
      <c r="L167" s="97">
        <f t="shared" si="52"/>
        <v>0</v>
      </c>
      <c r="M167" s="97">
        <f t="shared" si="52"/>
        <v>0</v>
      </c>
      <c r="N167" s="97">
        <f t="shared" si="52"/>
        <v>0</v>
      </c>
      <c r="O167" s="98"/>
      <c r="P167" s="97">
        <f t="shared" si="57"/>
        <v>0</v>
      </c>
      <c r="Q167" s="97">
        <f t="shared" si="63"/>
        <v>0</v>
      </c>
      <c r="R167" s="97">
        <f t="shared" si="63"/>
        <v>0</v>
      </c>
      <c r="S167" s="97">
        <f t="shared" si="63"/>
        <v>0</v>
      </c>
      <c r="T167" s="97">
        <f t="shared" si="63"/>
        <v>0</v>
      </c>
      <c r="U167" s="97">
        <f t="shared" si="63"/>
        <v>0</v>
      </c>
      <c r="V167" s="97">
        <f t="shared" si="63"/>
        <v>0</v>
      </c>
      <c r="W167" s="97">
        <f t="shared" si="63"/>
        <v>0</v>
      </c>
      <c r="X167" s="97">
        <f t="shared" si="63"/>
        <v>0</v>
      </c>
      <c r="Y167" s="97">
        <f t="shared" si="63"/>
        <v>0</v>
      </c>
      <c r="Z167" s="97">
        <f t="shared" si="63"/>
        <v>0</v>
      </c>
      <c r="AA167" s="101"/>
      <c r="AB167" s="97">
        <f t="shared" si="61"/>
        <v>0</v>
      </c>
      <c r="AC167" s="97">
        <f t="shared" si="61"/>
        <v>0</v>
      </c>
      <c r="AD167" s="97">
        <f t="shared" si="61"/>
        <v>0</v>
      </c>
      <c r="AE167" s="97">
        <f t="shared" si="61"/>
        <v>0</v>
      </c>
      <c r="AF167" s="97">
        <f t="shared" si="61"/>
        <v>0</v>
      </c>
      <c r="AG167" s="97">
        <f t="shared" si="61"/>
        <v>0</v>
      </c>
      <c r="AH167" s="97">
        <f t="shared" si="61"/>
        <v>0</v>
      </c>
      <c r="AI167" s="97">
        <f t="shared" si="61"/>
        <v>0</v>
      </c>
      <c r="AJ167" s="97">
        <f t="shared" si="61"/>
        <v>0</v>
      </c>
      <c r="AK167" s="97">
        <f t="shared" si="61"/>
        <v>0</v>
      </c>
      <c r="AL167" s="99">
        <f t="shared" si="58"/>
        <v>0</v>
      </c>
      <c r="AM167" s="102"/>
      <c r="AN167" s="97">
        <f t="shared" si="64"/>
        <v>0</v>
      </c>
      <c r="AO167" s="97">
        <f t="shared" si="64"/>
        <v>0</v>
      </c>
      <c r="AP167" s="97">
        <f t="shared" si="64"/>
        <v>0</v>
      </c>
      <c r="AQ167" s="97">
        <f t="shared" si="64"/>
        <v>0</v>
      </c>
      <c r="AR167" s="97">
        <f t="shared" si="64"/>
        <v>0</v>
      </c>
      <c r="AS167" s="97">
        <f t="shared" si="62"/>
        <v>0</v>
      </c>
      <c r="AT167" s="97">
        <f t="shared" si="62"/>
        <v>0</v>
      </c>
      <c r="AU167" s="97">
        <f t="shared" si="62"/>
        <v>0</v>
      </c>
      <c r="AV167" s="97">
        <f t="shared" si="62"/>
        <v>0</v>
      </c>
      <c r="AW167" s="97">
        <f t="shared" si="62"/>
        <v>0</v>
      </c>
      <c r="AX167" s="99">
        <f t="shared" si="59"/>
        <v>0</v>
      </c>
      <c r="AY167" s="99"/>
      <c r="AZ167" s="100">
        <f t="shared" si="55"/>
        <v>0</v>
      </c>
      <c r="BA167" s="97">
        <f>IF(NOT(snowball2),0,IF(R166&lt;=0,0,IF($C167&lt;=SUM($AZ167:AZ167),0,IF(AO167+$C167-SUM($AZ167:AZ167)&gt;R166+AC167,R166+AC167-AO167,$C167-SUM($AZ167:AZ167)))))</f>
        <v>0</v>
      </c>
      <c r="BB167" s="97">
        <f>IF(NOT(snowball2),0,IF(S166&lt;=0,0,IF($C167&lt;=SUM($AZ167:BA167),0,IF(AP167+$C167-SUM($AZ167:BA167)&gt;S166+AD167,S166+AD167-AP167,$C167-SUM($AZ167:BA167)))))</f>
        <v>0</v>
      </c>
      <c r="BC167" s="97">
        <f>IF(NOT(snowball2),0,IF(T166&lt;=0,0,IF($C167&lt;=SUM($AZ167:BB167),0,IF(AQ167+$C167-SUM($AZ167:BB167)&gt;T166+AE167,T166+AE167-AQ167,$C167-SUM($AZ167:BB167)))))</f>
        <v>0</v>
      </c>
      <c r="BD167" s="97">
        <f>IF(NOT(snowball2),0,IF(U166&lt;=0,0,IF($C167&lt;=SUM($AZ167:BC167),0,IF(AR167+$C167-SUM($AZ167:BC167)&gt;U166+AF167,U166+AF167-AR167,$C167-SUM($AZ167:BC167)))))</f>
        <v>0</v>
      </c>
      <c r="BE167" s="97">
        <f>IF(NOT(snowball2),0,IF(V166&lt;=0,0,IF($C167&lt;=SUM($AZ167:BD167),0,IF(AS167+$C167-SUM($AZ167:BD167)&gt;V166+AG167,V166+AG167-AS167,$C167-SUM($AZ167:BD167)))))</f>
        <v>0</v>
      </c>
      <c r="BF167" s="97">
        <f>IF(NOT(snowball2),0,IF(W166&lt;=0,0,IF($C167&lt;=SUM($AZ167:BE167),0,IF(AT167+$C167-SUM($AZ167:BE167)&gt;W166+AH167,W166+AH167-AT167,$C167-SUM($AZ167:BE167)))))</f>
        <v>0</v>
      </c>
      <c r="BG167" s="97">
        <f>IF(NOT(snowball2),0,IF(X166&lt;=0,0,IF($C167&lt;=SUM($AZ167:BF167),0,IF(AU167+$C167-SUM($AZ167:BF167)&gt;X166+AI167,X166+AI167-AU167,$C167-SUM($AZ167:BF167)))))</f>
        <v>0</v>
      </c>
      <c r="BH167" s="97">
        <f>IF(NOT(snowball2),0,IF(Y166&lt;=0,0,IF($C167&lt;=SUM($AZ167:BG167),0,IF(AV167+$C167-SUM($AZ167:BG167)&gt;Y166+AJ167,Y166+AJ167-AV167,$C167-SUM($AZ167:BG167)))))</f>
        <v>0</v>
      </c>
      <c r="BI167" s="97">
        <f>IF(NOT(snowball2),0,IF(Z166&lt;=0,0,IF($C167&lt;=SUM($AZ167:BH167),0,IF(AW167+$C167-SUM($AZ167:BH167)&gt;Z166+AK167,Z166+AK167-AW167,$C167-SUM($AZ167:BH167)))))</f>
        <v>0</v>
      </c>
    </row>
    <row r="168" spans="1:61" ht="11.1" customHeight="1" x14ac:dyDescent="0.2">
      <c r="A168" s="93" t="str">
        <f t="shared" si="60"/>
        <v/>
      </c>
      <c r="B168" s="94" t="e">
        <f t="shared" si="56"/>
        <v>#N/A</v>
      </c>
      <c r="C168" s="95" t="str">
        <f t="shared" si="53"/>
        <v/>
      </c>
      <c r="D168" s="96"/>
      <c r="E168" s="97">
        <f t="shared" si="52"/>
        <v>0</v>
      </c>
      <c r="F168" s="97">
        <f t="shared" si="52"/>
        <v>0</v>
      </c>
      <c r="G168" s="97">
        <f t="shared" si="52"/>
        <v>0</v>
      </c>
      <c r="H168" s="97">
        <f t="shared" si="52"/>
        <v>0</v>
      </c>
      <c r="I168" s="97">
        <f t="shared" si="52"/>
        <v>0</v>
      </c>
      <c r="J168" s="97">
        <f t="shared" si="52"/>
        <v>0</v>
      </c>
      <c r="K168" s="97">
        <f t="shared" si="52"/>
        <v>0</v>
      </c>
      <c r="L168" s="97">
        <f t="shared" si="52"/>
        <v>0</v>
      </c>
      <c r="M168" s="97">
        <f t="shared" si="52"/>
        <v>0</v>
      </c>
      <c r="N168" s="97">
        <f t="shared" si="52"/>
        <v>0</v>
      </c>
      <c r="O168" s="98"/>
      <c r="P168" s="97">
        <f t="shared" si="57"/>
        <v>0</v>
      </c>
      <c r="Q168" s="97">
        <f t="shared" si="63"/>
        <v>0</v>
      </c>
      <c r="R168" s="97">
        <f t="shared" si="63"/>
        <v>0</v>
      </c>
      <c r="S168" s="97">
        <f t="shared" si="63"/>
        <v>0</v>
      </c>
      <c r="T168" s="97">
        <f t="shared" si="63"/>
        <v>0</v>
      </c>
      <c r="U168" s="97">
        <f t="shared" si="63"/>
        <v>0</v>
      </c>
      <c r="V168" s="97">
        <f t="shared" si="63"/>
        <v>0</v>
      </c>
      <c r="W168" s="97">
        <f t="shared" si="63"/>
        <v>0</v>
      </c>
      <c r="X168" s="97">
        <f t="shared" si="63"/>
        <v>0</v>
      </c>
      <c r="Y168" s="97">
        <f t="shared" si="63"/>
        <v>0</v>
      </c>
      <c r="Z168" s="97">
        <f t="shared" si="63"/>
        <v>0</v>
      </c>
      <c r="AA168" s="101"/>
      <c r="AB168" s="97">
        <f t="shared" si="61"/>
        <v>0</v>
      </c>
      <c r="AC168" s="97">
        <f t="shared" si="61"/>
        <v>0</v>
      </c>
      <c r="AD168" s="97">
        <f t="shared" si="61"/>
        <v>0</v>
      </c>
      <c r="AE168" s="97">
        <f t="shared" si="61"/>
        <v>0</v>
      </c>
      <c r="AF168" s="97">
        <f t="shared" si="61"/>
        <v>0</v>
      </c>
      <c r="AG168" s="97">
        <f t="shared" si="61"/>
        <v>0</v>
      </c>
      <c r="AH168" s="97">
        <f t="shared" si="61"/>
        <v>0</v>
      </c>
      <c r="AI168" s="97">
        <f t="shared" si="61"/>
        <v>0</v>
      </c>
      <c r="AJ168" s="97">
        <f t="shared" si="61"/>
        <v>0</v>
      </c>
      <c r="AK168" s="97">
        <f t="shared" si="61"/>
        <v>0</v>
      </c>
      <c r="AL168" s="99">
        <f t="shared" si="58"/>
        <v>0</v>
      </c>
      <c r="AM168" s="102"/>
      <c r="AN168" s="97">
        <f t="shared" si="64"/>
        <v>0</v>
      </c>
      <c r="AO168" s="97">
        <f t="shared" si="64"/>
        <v>0</v>
      </c>
      <c r="AP168" s="97">
        <f t="shared" si="64"/>
        <v>0</v>
      </c>
      <c r="AQ168" s="97">
        <f t="shared" si="64"/>
        <v>0</v>
      </c>
      <c r="AR168" s="97">
        <f t="shared" si="64"/>
        <v>0</v>
      </c>
      <c r="AS168" s="97">
        <f t="shared" si="62"/>
        <v>0</v>
      </c>
      <c r="AT168" s="97">
        <f t="shared" si="62"/>
        <v>0</v>
      </c>
      <c r="AU168" s="97">
        <f t="shared" si="62"/>
        <v>0</v>
      </c>
      <c r="AV168" s="97">
        <f t="shared" si="62"/>
        <v>0</v>
      </c>
      <c r="AW168" s="97">
        <f t="shared" si="62"/>
        <v>0</v>
      </c>
      <c r="AX168" s="99">
        <f t="shared" si="59"/>
        <v>0</v>
      </c>
      <c r="AY168" s="99"/>
      <c r="AZ168" s="100">
        <f t="shared" si="55"/>
        <v>0</v>
      </c>
      <c r="BA168" s="97">
        <f>IF(NOT(snowball2),0,IF(R167&lt;=0,0,IF($C168&lt;=SUM($AZ168:AZ168),0,IF(AO168+$C168-SUM($AZ168:AZ168)&gt;R167+AC168,R167+AC168-AO168,$C168-SUM($AZ168:AZ168)))))</f>
        <v>0</v>
      </c>
      <c r="BB168" s="97">
        <f>IF(NOT(snowball2),0,IF(S167&lt;=0,0,IF($C168&lt;=SUM($AZ168:BA168),0,IF(AP168+$C168-SUM($AZ168:BA168)&gt;S167+AD168,S167+AD168-AP168,$C168-SUM($AZ168:BA168)))))</f>
        <v>0</v>
      </c>
      <c r="BC168" s="97">
        <f>IF(NOT(snowball2),0,IF(T167&lt;=0,0,IF($C168&lt;=SUM($AZ168:BB168),0,IF(AQ168+$C168-SUM($AZ168:BB168)&gt;T167+AE168,T167+AE168-AQ168,$C168-SUM($AZ168:BB168)))))</f>
        <v>0</v>
      </c>
      <c r="BD168" s="97">
        <f>IF(NOT(snowball2),0,IF(U167&lt;=0,0,IF($C168&lt;=SUM($AZ168:BC168),0,IF(AR168+$C168-SUM($AZ168:BC168)&gt;U167+AF168,U167+AF168-AR168,$C168-SUM($AZ168:BC168)))))</f>
        <v>0</v>
      </c>
      <c r="BE168" s="97">
        <f>IF(NOT(snowball2),0,IF(V167&lt;=0,0,IF($C168&lt;=SUM($AZ168:BD168),0,IF(AS168+$C168-SUM($AZ168:BD168)&gt;V167+AG168,V167+AG168-AS168,$C168-SUM($AZ168:BD168)))))</f>
        <v>0</v>
      </c>
      <c r="BF168" s="97">
        <f>IF(NOT(snowball2),0,IF(W167&lt;=0,0,IF($C168&lt;=SUM($AZ168:BE168),0,IF(AT168+$C168-SUM($AZ168:BE168)&gt;W167+AH168,W167+AH168-AT168,$C168-SUM($AZ168:BE168)))))</f>
        <v>0</v>
      </c>
      <c r="BG168" s="97">
        <f>IF(NOT(snowball2),0,IF(X167&lt;=0,0,IF($C168&lt;=SUM($AZ168:BF168),0,IF(AU168+$C168-SUM($AZ168:BF168)&gt;X167+AI168,X167+AI168-AU168,$C168-SUM($AZ168:BF168)))))</f>
        <v>0</v>
      </c>
      <c r="BH168" s="97">
        <f>IF(NOT(snowball2),0,IF(Y167&lt;=0,0,IF($C168&lt;=SUM($AZ168:BG168),0,IF(AV168+$C168-SUM($AZ168:BG168)&gt;Y167+AJ168,Y167+AJ168-AV168,$C168-SUM($AZ168:BG168)))))</f>
        <v>0</v>
      </c>
      <c r="BI168" s="97">
        <f>IF(NOT(snowball2),0,IF(Z167&lt;=0,0,IF($C168&lt;=SUM($AZ168:BH168),0,IF(AW168+$C168-SUM($AZ168:BH168)&gt;Z167+AK168,Z167+AK168-AW168,$C168-SUM($AZ168:BH168)))))</f>
        <v>0</v>
      </c>
    </row>
    <row r="169" spans="1:61" ht="11.1" customHeight="1" x14ac:dyDescent="0.2">
      <c r="A169" s="93" t="str">
        <f t="shared" si="60"/>
        <v/>
      </c>
      <c r="B169" s="94" t="e">
        <f t="shared" si="56"/>
        <v>#N/A</v>
      </c>
      <c r="C169" s="95" t="str">
        <f t="shared" si="53"/>
        <v/>
      </c>
      <c r="D169" s="96"/>
      <c r="E169" s="97">
        <f t="shared" si="52"/>
        <v>0</v>
      </c>
      <c r="F169" s="97">
        <f t="shared" si="52"/>
        <v>0</v>
      </c>
      <c r="G169" s="97">
        <f t="shared" si="52"/>
        <v>0</v>
      </c>
      <c r="H169" s="97">
        <f t="shared" si="52"/>
        <v>0</v>
      </c>
      <c r="I169" s="97">
        <f t="shared" si="52"/>
        <v>0</v>
      </c>
      <c r="J169" s="97">
        <f t="shared" si="52"/>
        <v>0</v>
      </c>
      <c r="K169" s="97">
        <f t="shared" si="52"/>
        <v>0</v>
      </c>
      <c r="L169" s="97">
        <f t="shared" si="52"/>
        <v>0</v>
      </c>
      <c r="M169" s="97">
        <f t="shared" si="52"/>
        <v>0</v>
      </c>
      <c r="N169" s="97">
        <f t="shared" si="52"/>
        <v>0</v>
      </c>
      <c r="O169" s="98"/>
      <c r="P169" s="97">
        <f t="shared" si="57"/>
        <v>0</v>
      </c>
      <c r="Q169" s="97">
        <f t="shared" si="63"/>
        <v>0</v>
      </c>
      <c r="R169" s="97">
        <f t="shared" si="63"/>
        <v>0</v>
      </c>
      <c r="S169" s="97">
        <f t="shared" si="63"/>
        <v>0</v>
      </c>
      <c r="T169" s="97">
        <f t="shared" si="63"/>
        <v>0</v>
      </c>
      <c r="U169" s="97">
        <f t="shared" si="63"/>
        <v>0</v>
      </c>
      <c r="V169" s="97">
        <f t="shared" si="63"/>
        <v>0</v>
      </c>
      <c r="W169" s="97">
        <f t="shared" si="63"/>
        <v>0</v>
      </c>
      <c r="X169" s="97">
        <f t="shared" si="63"/>
        <v>0</v>
      </c>
      <c r="Y169" s="97">
        <f t="shared" si="63"/>
        <v>0</v>
      </c>
      <c r="Z169" s="97">
        <f t="shared" si="63"/>
        <v>0</v>
      </c>
      <c r="AA169" s="101"/>
      <c r="AB169" s="97">
        <f t="shared" si="61"/>
        <v>0</v>
      </c>
      <c r="AC169" s="97">
        <f t="shared" si="61"/>
        <v>0</v>
      </c>
      <c r="AD169" s="97">
        <f t="shared" si="61"/>
        <v>0</v>
      </c>
      <c r="AE169" s="97">
        <f t="shared" si="61"/>
        <v>0</v>
      </c>
      <c r="AF169" s="97">
        <f t="shared" si="61"/>
        <v>0</v>
      </c>
      <c r="AG169" s="97">
        <f t="shared" si="61"/>
        <v>0</v>
      </c>
      <c r="AH169" s="97">
        <f t="shared" si="61"/>
        <v>0</v>
      </c>
      <c r="AI169" s="97">
        <f t="shared" si="61"/>
        <v>0</v>
      </c>
      <c r="AJ169" s="97">
        <f t="shared" si="61"/>
        <v>0</v>
      </c>
      <c r="AK169" s="97">
        <f t="shared" si="61"/>
        <v>0</v>
      </c>
      <c r="AL169" s="99">
        <f t="shared" si="58"/>
        <v>0</v>
      </c>
      <c r="AM169" s="102"/>
      <c r="AN169" s="97">
        <f t="shared" si="64"/>
        <v>0</v>
      </c>
      <c r="AO169" s="97">
        <f t="shared" si="64"/>
        <v>0</v>
      </c>
      <c r="AP169" s="97">
        <f t="shared" si="64"/>
        <v>0</v>
      </c>
      <c r="AQ169" s="97">
        <f t="shared" si="64"/>
        <v>0</v>
      </c>
      <c r="AR169" s="97">
        <f t="shared" si="64"/>
        <v>0</v>
      </c>
      <c r="AS169" s="97">
        <f t="shared" si="62"/>
        <v>0</v>
      </c>
      <c r="AT169" s="97">
        <f t="shared" si="62"/>
        <v>0</v>
      </c>
      <c r="AU169" s="97">
        <f t="shared" si="62"/>
        <v>0</v>
      </c>
      <c r="AV169" s="97">
        <f t="shared" si="62"/>
        <v>0</v>
      </c>
      <c r="AW169" s="97">
        <f t="shared" si="62"/>
        <v>0</v>
      </c>
      <c r="AX169" s="99">
        <f t="shared" si="59"/>
        <v>0</v>
      </c>
      <c r="AY169" s="99"/>
      <c r="AZ169" s="100">
        <f t="shared" si="55"/>
        <v>0</v>
      </c>
      <c r="BA169" s="97">
        <f>IF(NOT(snowball2),0,IF(R168&lt;=0,0,IF($C169&lt;=SUM($AZ169:AZ169),0,IF(AO169+$C169-SUM($AZ169:AZ169)&gt;R168+AC169,R168+AC169-AO169,$C169-SUM($AZ169:AZ169)))))</f>
        <v>0</v>
      </c>
      <c r="BB169" s="97">
        <f>IF(NOT(snowball2),0,IF(S168&lt;=0,0,IF($C169&lt;=SUM($AZ169:BA169),0,IF(AP169+$C169-SUM($AZ169:BA169)&gt;S168+AD169,S168+AD169-AP169,$C169-SUM($AZ169:BA169)))))</f>
        <v>0</v>
      </c>
      <c r="BC169" s="97">
        <f>IF(NOT(snowball2),0,IF(T168&lt;=0,0,IF($C169&lt;=SUM($AZ169:BB169),0,IF(AQ169+$C169-SUM($AZ169:BB169)&gt;T168+AE169,T168+AE169-AQ169,$C169-SUM($AZ169:BB169)))))</f>
        <v>0</v>
      </c>
      <c r="BD169" s="97">
        <f>IF(NOT(snowball2),0,IF(U168&lt;=0,0,IF($C169&lt;=SUM($AZ169:BC169),0,IF(AR169+$C169-SUM($AZ169:BC169)&gt;U168+AF169,U168+AF169-AR169,$C169-SUM($AZ169:BC169)))))</f>
        <v>0</v>
      </c>
      <c r="BE169" s="97">
        <f>IF(NOT(snowball2),0,IF(V168&lt;=0,0,IF($C169&lt;=SUM($AZ169:BD169),0,IF(AS169+$C169-SUM($AZ169:BD169)&gt;V168+AG169,V168+AG169-AS169,$C169-SUM($AZ169:BD169)))))</f>
        <v>0</v>
      </c>
      <c r="BF169" s="97">
        <f>IF(NOT(snowball2),0,IF(W168&lt;=0,0,IF($C169&lt;=SUM($AZ169:BE169),0,IF(AT169+$C169-SUM($AZ169:BE169)&gt;W168+AH169,W168+AH169-AT169,$C169-SUM($AZ169:BE169)))))</f>
        <v>0</v>
      </c>
      <c r="BG169" s="97">
        <f>IF(NOT(snowball2),0,IF(X168&lt;=0,0,IF($C169&lt;=SUM($AZ169:BF169),0,IF(AU169+$C169-SUM($AZ169:BF169)&gt;X168+AI169,X168+AI169-AU169,$C169-SUM($AZ169:BF169)))))</f>
        <v>0</v>
      </c>
      <c r="BH169" s="97">
        <f>IF(NOT(snowball2),0,IF(Y168&lt;=0,0,IF($C169&lt;=SUM($AZ169:BG169),0,IF(AV169+$C169-SUM($AZ169:BG169)&gt;Y168+AJ169,Y168+AJ169-AV169,$C169-SUM($AZ169:BG169)))))</f>
        <v>0</v>
      </c>
      <c r="BI169" s="97">
        <f>IF(NOT(snowball2),0,IF(Z168&lt;=0,0,IF($C169&lt;=SUM($AZ169:BH169),0,IF(AW169+$C169-SUM($AZ169:BH169)&gt;Z168+AK169,Z168+AK169-AW169,$C169-SUM($AZ169:BH169)))))</f>
        <v>0</v>
      </c>
    </row>
    <row r="170" spans="1:61" ht="11.1" customHeight="1" x14ac:dyDescent="0.2">
      <c r="A170" s="93" t="str">
        <f t="shared" si="60"/>
        <v/>
      </c>
      <c r="B170" s="94" t="e">
        <f t="shared" si="56"/>
        <v>#N/A</v>
      </c>
      <c r="C170" s="95" t="str">
        <f t="shared" si="53"/>
        <v/>
      </c>
      <c r="D170" s="96"/>
      <c r="E170" s="97">
        <f t="shared" si="52"/>
        <v>0</v>
      </c>
      <c r="F170" s="97">
        <f t="shared" si="52"/>
        <v>0</v>
      </c>
      <c r="G170" s="97">
        <f t="shared" si="52"/>
        <v>0</v>
      </c>
      <c r="H170" s="97">
        <f t="shared" si="52"/>
        <v>0</v>
      </c>
      <c r="I170" s="97">
        <f t="shared" si="52"/>
        <v>0</v>
      </c>
      <c r="J170" s="97">
        <f t="shared" si="52"/>
        <v>0</v>
      </c>
      <c r="K170" s="97">
        <f t="shared" si="52"/>
        <v>0</v>
      </c>
      <c r="L170" s="97">
        <f t="shared" si="52"/>
        <v>0</v>
      </c>
      <c r="M170" s="97">
        <f t="shared" si="52"/>
        <v>0</v>
      </c>
      <c r="N170" s="97">
        <f t="shared" si="52"/>
        <v>0</v>
      </c>
      <c r="O170" s="98"/>
      <c r="P170" s="97">
        <f t="shared" si="57"/>
        <v>0</v>
      </c>
      <c r="Q170" s="97">
        <f t="shared" si="63"/>
        <v>0</v>
      </c>
      <c r="R170" s="97">
        <f t="shared" si="63"/>
        <v>0</v>
      </c>
      <c r="S170" s="97">
        <f t="shared" si="63"/>
        <v>0</v>
      </c>
      <c r="T170" s="97">
        <f t="shared" si="63"/>
        <v>0</v>
      </c>
      <c r="U170" s="97">
        <f t="shared" si="63"/>
        <v>0</v>
      </c>
      <c r="V170" s="97">
        <f t="shared" si="63"/>
        <v>0</v>
      </c>
      <c r="W170" s="97">
        <f t="shared" si="63"/>
        <v>0</v>
      </c>
      <c r="X170" s="97">
        <f t="shared" si="63"/>
        <v>0</v>
      </c>
      <c r="Y170" s="97">
        <f t="shared" si="63"/>
        <v>0</v>
      </c>
      <c r="Z170" s="97">
        <f t="shared" si="63"/>
        <v>0</v>
      </c>
      <c r="AA170" s="101"/>
      <c r="AB170" s="97">
        <f t="shared" si="61"/>
        <v>0</v>
      </c>
      <c r="AC170" s="97">
        <f t="shared" si="61"/>
        <v>0</v>
      </c>
      <c r="AD170" s="97">
        <f t="shared" si="61"/>
        <v>0</v>
      </c>
      <c r="AE170" s="97">
        <f t="shared" si="61"/>
        <v>0</v>
      </c>
      <c r="AF170" s="97">
        <f t="shared" si="61"/>
        <v>0</v>
      </c>
      <c r="AG170" s="97">
        <f t="shared" si="61"/>
        <v>0</v>
      </c>
      <c r="AH170" s="97">
        <f t="shared" si="61"/>
        <v>0</v>
      </c>
      <c r="AI170" s="97">
        <f t="shared" si="61"/>
        <v>0</v>
      </c>
      <c r="AJ170" s="97">
        <f t="shared" si="61"/>
        <v>0</v>
      </c>
      <c r="AK170" s="97">
        <f t="shared" si="61"/>
        <v>0</v>
      </c>
      <c r="AL170" s="99">
        <f t="shared" si="58"/>
        <v>0</v>
      </c>
      <c r="AM170" s="102"/>
      <c r="AN170" s="97">
        <f t="shared" si="64"/>
        <v>0</v>
      </c>
      <c r="AO170" s="97">
        <f t="shared" si="64"/>
        <v>0</v>
      </c>
      <c r="AP170" s="97">
        <f t="shared" si="64"/>
        <v>0</v>
      </c>
      <c r="AQ170" s="97">
        <f t="shared" si="64"/>
        <v>0</v>
      </c>
      <c r="AR170" s="97">
        <f t="shared" si="64"/>
        <v>0</v>
      </c>
      <c r="AS170" s="97">
        <f t="shared" si="62"/>
        <v>0</v>
      </c>
      <c r="AT170" s="97">
        <f t="shared" si="62"/>
        <v>0</v>
      </c>
      <c r="AU170" s="97">
        <f t="shared" si="62"/>
        <v>0</v>
      </c>
      <c r="AV170" s="97">
        <f t="shared" si="62"/>
        <v>0</v>
      </c>
      <c r="AW170" s="97">
        <f t="shared" si="62"/>
        <v>0</v>
      </c>
      <c r="AX170" s="99">
        <f t="shared" si="59"/>
        <v>0</v>
      </c>
      <c r="AY170" s="99"/>
      <c r="AZ170" s="100">
        <f t="shared" si="55"/>
        <v>0</v>
      </c>
      <c r="BA170" s="97">
        <f>IF(NOT(snowball2),0,IF(R169&lt;=0,0,IF($C170&lt;=SUM($AZ170:AZ170),0,IF(AO170+$C170-SUM($AZ170:AZ170)&gt;R169+AC170,R169+AC170-AO170,$C170-SUM($AZ170:AZ170)))))</f>
        <v>0</v>
      </c>
      <c r="BB170" s="97">
        <f>IF(NOT(snowball2),0,IF(S169&lt;=0,0,IF($C170&lt;=SUM($AZ170:BA170),0,IF(AP170+$C170-SUM($AZ170:BA170)&gt;S169+AD170,S169+AD170-AP170,$C170-SUM($AZ170:BA170)))))</f>
        <v>0</v>
      </c>
      <c r="BC170" s="97">
        <f>IF(NOT(snowball2),0,IF(T169&lt;=0,0,IF($C170&lt;=SUM($AZ170:BB170),0,IF(AQ170+$C170-SUM($AZ170:BB170)&gt;T169+AE170,T169+AE170-AQ170,$C170-SUM($AZ170:BB170)))))</f>
        <v>0</v>
      </c>
      <c r="BD170" s="97">
        <f>IF(NOT(snowball2),0,IF(U169&lt;=0,0,IF($C170&lt;=SUM($AZ170:BC170),0,IF(AR170+$C170-SUM($AZ170:BC170)&gt;U169+AF170,U169+AF170-AR170,$C170-SUM($AZ170:BC170)))))</f>
        <v>0</v>
      </c>
      <c r="BE170" s="97">
        <f>IF(NOT(snowball2),0,IF(V169&lt;=0,0,IF($C170&lt;=SUM($AZ170:BD170),0,IF(AS170+$C170-SUM($AZ170:BD170)&gt;V169+AG170,V169+AG170-AS170,$C170-SUM($AZ170:BD170)))))</f>
        <v>0</v>
      </c>
      <c r="BF170" s="97">
        <f>IF(NOT(snowball2),0,IF(W169&lt;=0,0,IF($C170&lt;=SUM($AZ170:BE170),0,IF(AT170+$C170-SUM($AZ170:BE170)&gt;W169+AH170,W169+AH170-AT170,$C170-SUM($AZ170:BE170)))))</f>
        <v>0</v>
      </c>
      <c r="BG170" s="97">
        <f>IF(NOT(snowball2),0,IF(X169&lt;=0,0,IF($C170&lt;=SUM($AZ170:BF170),0,IF(AU170+$C170-SUM($AZ170:BF170)&gt;X169+AI170,X169+AI170-AU170,$C170-SUM($AZ170:BF170)))))</f>
        <v>0</v>
      </c>
      <c r="BH170" s="97">
        <f>IF(NOT(snowball2),0,IF(Y169&lt;=0,0,IF($C170&lt;=SUM($AZ170:BG170),0,IF(AV170+$C170-SUM($AZ170:BG170)&gt;Y169+AJ170,Y169+AJ170-AV170,$C170-SUM($AZ170:BG170)))))</f>
        <v>0</v>
      </c>
      <c r="BI170" s="97">
        <f>IF(NOT(snowball2),0,IF(Z169&lt;=0,0,IF($C170&lt;=SUM($AZ170:BH170),0,IF(AW170+$C170-SUM($AZ170:BH170)&gt;Z169+AK170,Z169+AK170-AW170,$C170-SUM($AZ170:BH170)))))</f>
        <v>0</v>
      </c>
    </row>
    <row r="171" spans="1:61" ht="11.1" customHeight="1" x14ac:dyDescent="0.2">
      <c r="A171" s="93" t="str">
        <f t="shared" si="60"/>
        <v/>
      </c>
      <c r="B171" s="94" t="e">
        <f t="shared" si="56"/>
        <v>#N/A</v>
      </c>
      <c r="C171" s="95" t="str">
        <f t="shared" si="53"/>
        <v/>
      </c>
      <c r="D171" s="96"/>
      <c r="E171" s="97">
        <f t="shared" si="52"/>
        <v>0</v>
      </c>
      <c r="F171" s="97">
        <f t="shared" si="52"/>
        <v>0</v>
      </c>
      <c r="G171" s="97">
        <f t="shared" si="52"/>
        <v>0</v>
      </c>
      <c r="H171" s="97">
        <f t="shared" si="52"/>
        <v>0</v>
      </c>
      <c r="I171" s="97">
        <f t="shared" si="52"/>
        <v>0</v>
      </c>
      <c r="J171" s="97">
        <f t="shared" si="52"/>
        <v>0</v>
      </c>
      <c r="K171" s="97">
        <f t="shared" si="52"/>
        <v>0</v>
      </c>
      <c r="L171" s="97">
        <f t="shared" si="52"/>
        <v>0</v>
      </c>
      <c r="M171" s="97">
        <f t="shared" si="52"/>
        <v>0</v>
      </c>
      <c r="N171" s="97">
        <f t="shared" si="52"/>
        <v>0</v>
      </c>
      <c r="O171" s="98"/>
      <c r="P171" s="97">
        <f t="shared" si="57"/>
        <v>0</v>
      </c>
      <c r="Q171" s="97">
        <f t="shared" si="63"/>
        <v>0</v>
      </c>
      <c r="R171" s="97">
        <f t="shared" si="63"/>
        <v>0</v>
      </c>
      <c r="S171" s="97">
        <f t="shared" si="63"/>
        <v>0</v>
      </c>
      <c r="T171" s="97">
        <f t="shared" si="63"/>
        <v>0</v>
      </c>
      <c r="U171" s="97">
        <f t="shared" si="63"/>
        <v>0</v>
      </c>
      <c r="V171" s="97">
        <f t="shared" si="63"/>
        <v>0</v>
      </c>
      <c r="W171" s="97">
        <f t="shared" si="63"/>
        <v>0</v>
      </c>
      <c r="X171" s="97">
        <f t="shared" si="63"/>
        <v>0</v>
      </c>
      <c r="Y171" s="97">
        <f t="shared" si="63"/>
        <v>0</v>
      </c>
      <c r="Z171" s="97">
        <f t="shared" si="63"/>
        <v>0</v>
      </c>
      <c r="AA171" s="101"/>
      <c r="AB171" s="97">
        <f t="shared" si="61"/>
        <v>0</v>
      </c>
      <c r="AC171" s="97">
        <f t="shared" si="61"/>
        <v>0</v>
      </c>
      <c r="AD171" s="97">
        <f t="shared" si="61"/>
        <v>0</v>
      </c>
      <c r="AE171" s="97">
        <f t="shared" si="61"/>
        <v>0</v>
      </c>
      <c r="AF171" s="97">
        <f t="shared" si="61"/>
        <v>0</v>
      </c>
      <c r="AG171" s="97">
        <f t="shared" si="61"/>
        <v>0</v>
      </c>
      <c r="AH171" s="97">
        <f t="shared" si="61"/>
        <v>0</v>
      </c>
      <c r="AI171" s="97">
        <f t="shared" si="61"/>
        <v>0</v>
      </c>
      <c r="AJ171" s="97">
        <f t="shared" si="61"/>
        <v>0</v>
      </c>
      <c r="AK171" s="97">
        <f t="shared" si="61"/>
        <v>0</v>
      </c>
      <c r="AL171" s="99">
        <f t="shared" si="58"/>
        <v>0</v>
      </c>
      <c r="AM171" s="102"/>
      <c r="AN171" s="97">
        <f t="shared" si="64"/>
        <v>0</v>
      </c>
      <c r="AO171" s="97">
        <f t="shared" si="64"/>
        <v>0</v>
      </c>
      <c r="AP171" s="97">
        <f t="shared" si="64"/>
        <v>0</v>
      </c>
      <c r="AQ171" s="97">
        <f t="shared" si="64"/>
        <v>0</v>
      </c>
      <c r="AR171" s="97">
        <f t="shared" si="64"/>
        <v>0</v>
      </c>
      <c r="AS171" s="97">
        <f t="shared" si="62"/>
        <v>0</v>
      </c>
      <c r="AT171" s="97">
        <f t="shared" si="62"/>
        <v>0</v>
      </c>
      <c r="AU171" s="97">
        <f t="shared" si="62"/>
        <v>0</v>
      </c>
      <c r="AV171" s="97">
        <f t="shared" si="62"/>
        <v>0</v>
      </c>
      <c r="AW171" s="97">
        <f t="shared" si="62"/>
        <v>0</v>
      </c>
      <c r="AX171" s="99">
        <f t="shared" si="59"/>
        <v>0</v>
      </c>
      <c r="AY171" s="99"/>
      <c r="AZ171" s="100">
        <f t="shared" si="55"/>
        <v>0</v>
      </c>
      <c r="BA171" s="97">
        <f>IF(NOT(snowball2),0,IF(R170&lt;=0,0,IF($C171&lt;=SUM($AZ171:AZ171),0,IF(AO171+$C171-SUM($AZ171:AZ171)&gt;R170+AC171,R170+AC171-AO171,$C171-SUM($AZ171:AZ171)))))</f>
        <v>0</v>
      </c>
      <c r="BB171" s="97">
        <f>IF(NOT(snowball2),0,IF(S170&lt;=0,0,IF($C171&lt;=SUM($AZ171:BA171),0,IF(AP171+$C171-SUM($AZ171:BA171)&gt;S170+AD171,S170+AD171-AP171,$C171-SUM($AZ171:BA171)))))</f>
        <v>0</v>
      </c>
      <c r="BC171" s="97">
        <f>IF(NOT(snowball2),0,IF(T170&lt;=0,0,IF($C171&lt;=SUM($AZ171:BB171),0,IF(AQ171+$C171-SUM($AZ171:BB171)&gt;T170+AE171,T170+AE171-AQ171,$C171-SUM($AZ171:BB171)))))</f>
        <v>0</v>
      </c>
      <c r="BD171" s="97">
        <f>IF(NOT(snowball2),0,IF(U170&lt;=0,0,IF($C171&lt;=SUM($AZ171:BC171),0,IF(AR171+$C171-SUM($AZ171:BC171)&gt;U170+AF171,U170+AF171-AR171,$C171-SUM($AZ171:BC171)))))</f>
        <v>0</v>
      </c>
      <c r="BE171" s="97">
        <f>IF(NOT(snowball2),0,IF(V170&lt;=0,0,IF($C171&lt;=SUM($AZ171:BD171),0,IF(AS171+$C171-SUM($AZ171:BD171)&gt;V170+AG171,V170+AG171-AS171,$C171-SUM($AZ171:BD171)))))</f>
        <v>0</v>
      </c>
      <c r="BF171" s="97">
        <f>IF(NOT(snowball2),0,IF(W170&lt;=0,0,IF($C171&lt;=SUM($AZ171:BE171),0,IF(AT171+$C171-SUM($AZ171:BE171)&gt;W170+AH171,W170+AH171-AT171,$C171-SUM($AZ171:BE171)))))</f>
        <v>0</v>
      </c>
      <c r="BG171" s="97">
        <f>IF(NOT(snowball2),0,IF(X170&lt;=0,0,IF($C171&lt;=SUM($AZ171:BF171),0,IF(AU171+$C171-SUM($AZ171:BF171)&gt;X170+AI171,X170+AI171-AU171,$C171-SUM($AZ171:BF171)))))</f>
        <v>0</v>
      </c>
      <c r="BH171" s="97">
        <f>IF(NOT(snowball2),0,IF(Y170&lt;=0,0,IF($C171&lt;=SUM($AZ171:BG171),0,IF(AV171+$C171-SUM($AZ171:BG171)&gt;Y170+AJ171,Y170+AJ171-AV171,$C171-SUM($AZ171:BG171)))))</f>
        <v>0</v>
      </c>
      <c r="BI171" s="97">
        <f>IF(NOT(snowball2),0,IF(Z170&lt;=0,0,IF($C171&lt;=SUM($AZ171:BH171),0,IF(AW171+$C171-SUM($AZ171:BH171)&gt;Z170+AK171,Z170+AK171-AW171,$C171-SUM($AZ171:BH171)))))</f>
        <v>0</v>
      </c>
    </row>
    <row r="172" spans="1:61" ht="11.1" customHeight="1" x14ac:dyDescent="0.2">
      <c r="A172" s="93" t="str">
        <f t="shared" si="60"/>
        <v/>
      </c>
      <c r="B172" s="94" t="e">
        <f t="shared" si="56"/>
        <v>#N/A</v>
      </c>
      <c r="C172" s="95" t="str">
        <f t="shared" si="53"/>
        <v/>
      </c>
      <c r="D172" s="96"/>
      <c r="E172" s="97">
        <f t="shared" si="52"/>
        <v>0</v>
      </c>
      <c r="F172" s="97">
        <f t="shared" si="52"/>
        <v>0</v>
      </c>
      <c r="G172" s="97">
        <f t="shared" si="52"/>
        <v>0</v>
      </c>
      <c r="H172" s="97">
        <f t="shared" si="52"/>
        <v>0</v>
      </c>
      <c r="I172" s="97">
        <f t="shared" si="52"/>
        <v>0</v>
      </c>
      <c r="J172" s="97">
        <f t="shared" si="52"/>
        <v>0</v>
      </c>
      <c r="K172" s="97">
        <f t="shared" si="52"/>
        <v>0</v>
      </c>
      <c r="L172" s="97">
        <f t="shared" si="52"/>
        <v>0</v>
      </c>
      <c r="M172" s="97">
        <f t="shared" si="52"/>
        <v>0</v>
      </c>
      <c r="N172" s="97">
        <f t="shared" si="52"/>
        <v>0</v>
      </c>
      <c r="O172" s="98"/>
      <c r="P172" s="97">
        <f t="shared" si="57"/>
        <v>0</v>
      </c>
      <c r="Q172" s="97">
        <f t="shared" si="63"/>
        <v>0</v>
      </c>
      <c r="R172" s="97">
        <f t="shared" si="63"/>
        <v>0</v>
      </c>
      <c r="S172" s="97">
        <f t="shared" si="63"/>
        <v>0</v>
      </c>
      <c r="T172" s="97">
        <f t="shared" si="63"/>
        <v>0</v>
      </c>
      <c r="U172" s="97">
        <f t="shared" si="63"/>
        <v>0</v>
      </c>
      <c r="V172" s="97">
        <f t="shared" si="63"/>
        <v>0</v>
      </c>
      <c r="W172" s="97">
        <f t="shared" si="63"/>
        <v>0</v>
      </c>
      <c r="X172" s="97">
        <f t="shared" si="63"/>
        <v>0</v>
      </c>
      <c r="Y172" s="97">
        <f t="shared" si="63"/>
        <v>0</v>
      </c>
      <c r="Z172" s="97">
        <f t="shared" si="63"/>
        <v>0</v>
      </c>
      <c r="AA172" s="101"/>
      <c r="AB172" s="97">
        <f t="shared" si="61"/>
        <v>0</v>
      </c>
      <c r="AC172" s="97">
        <f t="shared" si="61"/>
        <v>0</v>
      </c>
      <c r="AD172" s="97">
        <f t="shared" si="61"/>
        <v>0</v>
      </c>
      <c r="AE172" s="97">
        <f t="shared" si="61"/>
        <v>0</v>
      </c>
      <c r="AF172" s="97">
        <f t="shared" si="61"/>
        <v>0</v>
      </c>
      <c r="AG172" s="97">
        <f t="shared" si="61"/>
        <v>0</v>
      </c>
      <c r="AH172" s="97">
        <f t="shared" si="61"/>
        <v>0</v>
      </c>
      <c r="AI172" s="97">
        <f t="shared" si="61"/>
        <v>0</v>
      </c>
      <c r="AJ172" s="97">
        <f t="shared" si="61"/>
        <v>0</v>
      </c>
      <c r="AK172" s="97">
        <f t="shared" si="61"/>
        <v>0</v>
      </c>
      <c r="AL172" s="99">
        <f t="shared" si="58"/>
        <v>0</v>
      </c>
      <c r="AM172" s="102"/>
      <c r="AN172" s="97">
        <f t="shared" si="64"/>
        <v>0</v>
      </c>
      <c r="AO172" s="97">
        <f t="shared" si="64"/>
        <v>0</v>
      </c>
      <c r="AP172" s="97">
        <f t="shared" si="64"/>
        <v>0</v>
      </c>
      <c r="AQ172" s="97">
        <f t="shared" si="64"/>
        <v>0</v>
      </c>
      <c r="AR172" s="97">
        <f t="shared" si="64"/>
        <v>0</v>
      </c>
      <c r="AS172" s="97">
        <f t="shared" si="62"/>
        <v>0</v>
      </c>
      <c r="AT172" s="97">
        <f t="shared" si="62"/>
        <v>0</v>
      </c>
      <c r="AU172" s="97">
        <f t="shared" si="62"/>
        <v>0</v>
      </c>
      <c r="AV172" s="97">
        <f t="shared" si="62"/>
        <v>0</v>
      </c>
      <c r="AW172" s="97">
        <f t="shared" si="62"/>
        <v>0</v>
      </c>
      <c r="AX172" s="99">
        <f t="shared" si="59"/>
        <v>0</v>
      </c>
      <c r="AY172" s="99"/>
      <c r="AZ172" s="100">
        <f t="shared" si="55"/>
        <v>0</v>
      </c>
      <c r="BA172" s="97">
        <f>IF(NOT(snowball2),0,IF(R171&lt;=0,0,IF($C172&lt;=SUM($AZ172:AZ172),0,IF(AO172+$C172-SUM($AZ172:AZ172)&gt;R171+AC172,R171+AC172-AO172,$C172-SUM($AZ172:AZ172)))))</f>
        <v>0</v>
      </c>
      <c r="BB172" s="97">
        <f>IF(NOT(snowball2),0,IF(S171&lt;=0,0,IF($C172&lt;=SUM($AZ172:BA172),0,IF(AP172+$C172-SUM($AZ172:BA172)&gt;S171+AD172,S171+AD172-AP172,$C172-SUM($AZ172:BA172)))))</f>
        <v>0</v>
      </c>
      <c r="BC172" s="97">
        <f>IF(NOT(snowball2),0,IF(T171&lt;=0,0,IF($C172&lt;=SUM($AZ172:BB172),0,IF(AQ172+$C172-SUM($AZ172:BB172)&gt;T171+AE172,T171+AE172-AQ172,$C172-SUM($AZ172:BB172)))))</f>
        <v>0</v>
      </c>
      <c r="BD172" s="97">
        <f>IF(NOT(snowball2),0,IF(U171&lt;=0,0,IF($C172&lt;=SUM($AZ172:BC172),0,IF(AR172+$C172-SUM($AZ172:BC172)&gt;U171+AF172,U171+AF172-AR172,$C172-SUM($AZ172:BC172)))))</f>
        <v>0</v>
      </c>
      <c r="BE172" s="97">
        <f>IF(NOT(snowball2),0,IF(V171&lt;=0,0,IF($C172&lt;=SUM($AZ172:BD172),0,IF(AS172+$C172-SUM($AZ172:BD172)&gt;V171+AG172,V171+AG172-AS172,$C172-SUM($AZ172:BD172)))))</f>
        <v>0</v>
      </c>
      <c r="BF172" s="97">
        <f>IF(NOT(snowball2),0,IF(W171&lt;=0,0,IF($C172&lt;=SUM($AZ172:BE172),0,IF(AT172+$C172-SUM($AZ172:BE172)&gt;W171+AH172,W171+AH172-AT172,$C172-SUM($AZ172:BE172)))))</f>
        <v>0</v>
      </c>
      <c r="BG172" s="97">
        <f>IF(NOT(snowball2),0,IF(X171&lt;=0,0,IF($C172&lt;=SUM($AZ172:BF172),0,IF(AU172+$C172-SUM($AZ172:BF172)&gt;X171+AI172,X171+AI172-AU172,$C172-SUM($AZ172:BF172)))))</f>
        <v>0</v>
      </c>
      <c r="BH172" s="97">
        <f>IF(NOT(snowball2),0,IF(Y171&lt;=0,0,IF($C172&lt;=SUM($AZ172:BG172),0,IF(AV172+$C172-SUM($AZ172:BG172)&gt;Y171+AJ172,Y171+AJ172-AV172,$C172-SUM($AZ172:BG172)))))</f>
        <v>0</v>
      </c>
      <c r="BI172" s="97">
        <f>IF(NOT(snowball2),0,IF(Z171&lt;=0,0,IF($C172&lt;=SUM($AZ172:BH172),0,IF(AW172+$C172-SUM($AZ172:BH172)&gt;Z171+AK172,Z171+AK172-AW172,$C172-SUM($AZ172:BH172)))))</f>
        <v>0</v>
      </c>
    </row>
    <row r="173" spans="1:61" ht="11.1" customHeight="1" x14ac:dyDescent="0.2">
      <c r="A173" s="93" t="str">
        <f t="shared" si="60"/>
        <v/>
      </c>
      <c r="B173" s="94" t="e">
        <f t="shared" si="56"/>
        <v>#N/A</v>
      </c>
      <c r="C173" s="95" t="str">
        <f t="shared" si="53"/>
        <v/>
      </c>
      <c r="D173" s="96"/>
      <c r="E173" s="97">
        <f t="shared" si="52"/>
        <v>0</v>
      </c>
      <c r="F173" s="97">
        <f t="shared" si="52"/>
        <v>0</v>
      </c>
      <c r="G173" s="97">
        <f t="shared" si="52"/>
        <v>0</v>
      </c>
      <c r="H173" s="97">
        <f t="shared" si="52"/>
        <v>0</v>
      </c>
      <c r="I173" s="97">
        <f t="shared" si="52"/>
        <v>0</v>
      </c>
      <c r="J173" s="97">
        <f t="shared" si="52"/>
        <v>0</v>
      </c>
      <c r="K173" s="97">
        <f t="shared" si="52"/>
        <v>0</v>
      </c>
      <c r="L173" s="97">
        <f t="shared" si="52"/>
        <v>0</v>
      </c>
      <c r="M173" s="97">
        <f t="shared" si="52"/>
        <v>0</v>
      </c>
      <c r="N173" s="97">
        <f t="shared" si="52"/>
        <v>0</v>
      </c>
      <c r="O173" s="98"/>
      <c r="P173" s="97">
        <f t="shared" si="57"/>
        <v>0</v>
      </c>
      <c r="Q173" s="97">
        <f t="shared" si="63"/>
        <v>0</v>
      </c>
      <c r="R173" s="97">
        <f t="shared" si="63"/>
        <v>0</v>
      </c>
      <c r="S173" s="97">
        <f t="shared" si="63"/>
        <v>0</v>
      </c>
      <c r="T173" s="97">
        <f t="shared" si="63"/>
        <v>0</v>
      </c>
      <c r="U173" s="97">
        <f t="shared" si="63"/>
        <v>0</v>
      </c>
      <c r="V173" s="97">
        <f t="shared" si="63"/>
        <v>0</v>
      </c>
      <c r="W173" s="97">
        <f t="shared" si="63"/>
        <v>0</v>
      </c>
      <c r="X173" s="97">
        <f t="shared" si="63"/>
        <v>0</v>
      </c>
      <c r="Y173" s="97">
        <f t="shared" si="63"/>
        <v>0</v>
      </c>
      <c r="Z173" s="97">
        <f t="shared" si="63"/>
        <v>0</v>
      </c>
      <c r="AA173" s="101"/>
      <c r="AB173" s="97">
        <f t="shared" si="61"/>
        <v>0</v>
      </c>
      <c r="AC173" s="97">
        <f t="shared" si="61"/>
        <v>0</v>
      </c>
      <c r="AD173" s="97">
        <f t="shared" si="61"/>
        <v>0</v>
      </c>
      <c r="AE173" s="97">
        <f t="shared" si="61"/>
        <v>0</v>
      </c>
      <c r="AF173" s="97">
        <f t="shared" si="61"/>
        <v>0</v>
      </c>
      <c r="AG173" s="97">
        <f t="shared" si="61"/>
        <v>0</v>
      </c>
      <c r="AH173" s="97">
        <f t="shared" si="61"/>
        <v>0</v>
      </c>
      <c r="AI173" s="97">
        <f t="shared" si="61"/>
        <v>0</v>
      </c>
      <c r="AJ173" s="97">
        <f t="shared" si="61"/>
        <v>0</v>
      </c>
      <c r="AK173" s="97">
        <f t="shared" si="61"/>
        <v>0</v>
      </c>
      <c r="AL173" s="99">
        <f t="shared" si="58"/>
        <v>0</v>
      </c>
      <c r="AM173" s="102"/>
      <c r="AN173" s="97">
        <f t="shared" si="64"/>
        <v>0</v>
      </c>
      <c r="AO173" s="97">
        <f t="shared" si="64"/>
        <v>0</v>
      </c>
      <c r="AP173" s="97">
        <f t="shared" si="64"/>
        <v>0</v>
      </c>
      <c r="AQ173" s="97">
        <f t="shared" si="64"/>
        <v>0</v>
      </c>
      <c r="AR173" s="97">
        <f t="shared" si="64"/>
        <v>0</v>
      </c>
      <c r="AS173" s="97">
        <f t="shared" si="62"/>
        <v>0</v>
      </c>
      <c r="AT173" s="97">
        <f t="shared" si="62"/>
        <v>0</v>
      </c>
      <c r="AU173" s="97">
        <f t="shared" si="62"/>
        <v>0</v>
      </c>
      <c r="AV173" s="97">
        <f t="shared" si="62"/>
        <v>0</v>
      </c>
      <c r="AW173" s="97">
        <f t="shared" si="62"/>
        <v>0</v>
      </c>
      <c r="AX173" s="99">
        <f t="shared" si="59"/>
        <v>0</v>
      </c>
      <c r="AY173" s="99"/>
      <c r="AZ173" s="100">
        <f t="shared" si="55"/>
        <v>0</v>
      </c>
      <c r="BA173" s="97">
        <f>IF(NOT(snowball2),0,IF(R172&lt;=0,0,IF($C173&lt;=SUM($AZ173:AZ173),0,IF(AO173+$C173-SUM($AZ173:AZ173)&gt;R172+AC173,R172+AC173-AO173,$C173-SUM($AZ173:AZ173)))))</f>
        <v>0</v>
      </c>
      <c r="BB173" s="97">
        <f>IF(NOT(snowball2),0,IF(S172&lt;=0,0,IF($C173&lt;=SUM($AZ173:BA173),0,IF(AP173+$C173-SUM($AZ173:BA173)&gt;S172+AD173,S172+AD173-AP173,$C173-SUM($AZ173:BA173)))))</f>
        <v>0</v>
      </c>
      <c r="BC173" s="97">
        <f>IF(NOT(snowball2),0,IF(T172&lt;=0,0,IF($C173&lt;=SUM($AZ173:BB173),0,IF(AQ173+$C173-SUM($AZ173:BB173)&gt;T172+AE173,T172+AE173-AQ173,$C173-SUM($AZ173:BB173)))))</f>
        <v>0</v>
      </c>
      <c r="BD173" s="97">
        <f>IF(NOT(snowball2),0,IF(U172&lt;=0,0,IF($C173&lt;=SUM($AZ173:BC173),0,IF(AR173+$C173-SUM($AZ173:BC173)&gt;U172+AF173,U172+AF173-AR173,$C173-SUM($AZ173:BC173)))))</f>
        <v>0</v>
      </c>
      <c r="BE173" s="97">
        <f>IF(NOT(snowball2),0,IF(V172&lt;=0,0,IF($C173&lt;=SUM($AZ173:BD173),0,IF(AS173+$C173-SUM($AZ173:BD173)&gt;V172+AG173,V172+AG173-AS173,$C173-SUM($AZ173:BD173)))))</f>
        <v>0</v>
      </c>
      <c r="BF173" s="97">
        <f>IF(NOT(snowball2),0,IF(W172&lt;=0,0,IF($C173&lt;=SUM($AZ173:BE173),0,IF(AT173+$C173-SUM($AZ173:BE173)&gt;W172+AH173,W172+AH173-AT173,$C173-SUM($AZ173:BE173)))))</f>
        <v>0</v>
      </c>
      <c r="BG173" s="97">
        <f>IF(NOT(snowball2),0,IF(X172&lt;=0,0,IF($C173&lt;=SUM($AZ173:BF173),0,IF(AU173+$C173-SUM($AZ173:BF173)&gt;X172+AI173,X172+AI173-AU173,$C173-SUM($AZ173:BF173)))))</f>
        <v>0</v>
      </c>
      <c r="BH173" s="97">
        <f>IF(NOT(snowball2),0,IF(Y172&lt;=0,0,IF($C173&lt;=SUM($AZ173:BG173),0,IF(AV173+$C173-SUM($AZ173:BG173)&gt;Y172+AJ173,Y172+AJ173-AV173,$C173-SUM($AZ173:BG173)))))</f>
        <v>0</v>
      </c>
      <c r="BI173" s="97">
        <f>IF(NOT(snowball2),0,IF(Z172&lt;=0,0,IF($C173&lt;=SUM($AZ173:BH173),0,IF(AW173+$C173-SUM($AZ173:BH173)&gt;Z172+AK173,Z172+AK173-AW173,$C173-SUM($AZ173:BH173)))))</f>
        <v>0</v>
      </c>
    </row>
    <row r="174" spans="1:61" ht="11.1" customHeight="1" x14ac:dyDescent="0.2">
      <c r="A174" s="93" t="str">
        <f t="shared" si="60"/>
        <v/>
      </c>
      <c r="B174" s="94" t="e">
        <f t="shared" si="56"/>
        <v>#N/A</v>
      </c>
      <c r="C174" s="95" t="str">
        <f t="shared" si="53"/>
        <v/>
      </c>
      <c r="D174" s="96"/>
      <c r="E174" s="97">
        <f t="shared" si="52"/>
        <v>0</v>
      </c>
      <c r="F174" s="97">
        <f t="shared" si="52"/>
        <v>0</v>
      </c>
      <c r="G174" s="97">
        <f t="shared" si="52"/>
        <v>0</v>
      </c>
      <c r="H174" s="97">
        <f t="shared" si="52"/>
        <v>0</v>
      </c>
      <c r="I174" s="97">
        <f t="shared" si="52"/>
        <v>0</v>
      </c>
      <c r="J174" s="97">
        <f t="shared" si="52"/>
        <v>0</v>
      </c>
      <c r="K174" s="97">
        <f t="shared" si="52"/>
        <v>0</v>
      </c>
      <c r="L174" s="97">
        <f t="shared" si="52"/>
        <v>0</v>
      </c>
      <c r="M174" s="97">
        <f t="shared" si="52"/>
        <v>0</v>
      </c>
      <c r="N174" s="97">
        <f t="shared" si="52"/>
        <v>0</v>
      </c>
      <c r="O174" s="98"/>
      <c r="P174" s="97">
        <f t="shared" si="57"/>
        <v>0</v>
      </c>
      <c r="Q174" s="97">
        <f t="shared" si="63"/>
        <v>0</v>
      </c>
      <c r="R174" s="97">
        <f t="shared" si="63"/>
        <v>0</v>
      </c>
      <c r="S174" s="97">
        <f t="shared" si="63"/>
        <v>0</v>
      </c>
      <c r="T174" s="97">
        <f t="shared" si="63"/>
        <v>0</v>
      </c>
      <c r="U174" s="97">
        <f t="shared" si="63"/>
        <v>0</v>
      </c>
      <c r="V174" s="97">
        <f t="shared" si="63"/>
        <v>0</v>
      </c>
      <c r="W174" s="97">
        <f t="shared" si="63"/>
        <v>0</v>
      </c>
      <c r="X174" s="97">
        <f t="shared" si="63"/>
        <v>0</v>
      </c>
      <c r="Y174" s="97">
        <f t="shared" si="63"/>
        <v>0</v>
      </c>
      <c r="Z174" s="97">
        <f t="shared" si="63"/>
        <v>0</v>
      </c>
      <c r="AA174" s="101"/>
      <c r="AB174" s="97">
        <f t="shared" si="61"/>
        <v>0</v>
      </c>
      <c r="AC174" s="97">
        <f t="shared" si="61"/>
        <v>0</v>
      </c>
      <c r="AD174" s="97">
        <f t="shared" si="61"/>
        <v>0</v>
      </c>
      <c r="AE174" s="97">
        <f t="shared" si="61"/>
        <v>0</v>
      </c>
      <c r="AF174" s="97">
        <f t="shared" si="61"/>
        <v>0</v>
      </c>
      <c r="AG174" s="97">
        <f t="shared" si="61"/>
        <v>0</v>
      </c>
      <c r="AH174" s="97">
        <f t="shared" si="61"/>
        <v>0</v>
      </c>
      <c r="AI174" s="97">
        <f t="shared" si="61"/>
        <v>0</v>
      </c>
      <c r="AJ174" s="97">
        <f t="shared" si="61"/>
        <v>0</v>
      </c>
      <c r="AK174" s="97">
        <f t="shared" si="61"/>
        <v>0</v>
      </c>
      <c r="AL174" s="99">
        <f t="shared" si="58"/>
        <v>0</v>
      </c>
      <c r="AM174" s="102"/>
      <c r="AN174" s="97">
        <f t="shared" si="64"/>
        <v>0</v>
      </c>
      <c r="AO174" s="97">
        <f t="shared" si="64"/>
        <v>0</v>
      </c>
      <c r="AP174" s="97">
        <f t="shared" si="64"/>
        <v>0</v>
      </c>
      <c r="AQ174" s="97">
        <f t="shared" si="64"/>
        <v>0</v>
      </c>
      <c r="AR174" s="97">
        <f t="shared" si="64"/>
        <v>0</v>
      </c>
      <c r="AS174" s="97">
        <f t="shared" si="62"/>
        <v>0</v>
      </c>
      <c r="AT174" s="97">
        <f t="shared" si="62"/>
        <v>0</v>
      </c>
      <c r="AU174" s="97">
        <f t="shared" si="62"/>
        <v>0</v>
      </c>
      <c r="AV174" s="97">
        <f t="shared" si="62"/>
        <v>0</v>
      </c>
      <c r="AW174" s="97">
        <f t="shared" si="62"/>
        <v>0</v>
      </c>
      <c r="AX174" s="99">
        <f t="shared" si="59"/>
        <v>0</v>
      </c>
      <c r="AY174" s="99"/>
      <c r="AZ174" s="100">
        <f t="shared" si="55"/>
        <v>0</v>
      </c>
      <c r="BA174" s="97">
        <f>IF(NOT(snowball2),0,IF(R173&lt;=0,0,IF($C174&lt;=SUM($AZ174:AZ174),0,IF(AO174+$C174-SUM($AZ174:AZ174)&gt;R173+AC174,R173+AC174-AO174,$C174-SUM($AZ174:AZ174)))))</f>
        <v>0</v>
      </c>
      <c r="BB174" s="97">
        <f>IF(NOT(snowball2),0,IF(S173&lt;=0,0,IF($C174&lt;=SUM($AZ174:BA174),0,IF(AP174+$C174-SUM($AZ174:BA174)&gt;S173+AD174,S173+AD174-AP174,$C174-SUM($AZ174:BA174)))))</f>
        <v>0</v>
      </c>
      <c r="BC174" s="97">
        <f>IF(NOT(snowball2),0,IF(T173&lt;=0,0,IF($C174&lt;=SUM($AZ174:BB174),0,IF(AQ174+$C174-SUM($AZ174:BB174)&gt;T173+AE174,T173+AE174-AQ174,$C174-SUM($AZ174:BB174)))))</f>
        <v>0</v>
      </c>
      <c r="BD174" s="97">
        <f>IF(NOT(snowball2),0,IF(U173&lt;=0,0,IF($C174&lt;=SUM($AZ174:BC174),0,IF(AR174+$C174-SUM($AZ174:BC174)&gt;U173+AF174,U173+AF174-AR174,$C174-SUM($AZ174:BC174)))))</f>
        <v>0</v>
      </c>
      <c r="BE174" s="97">
        <f>IF(NOT(snowball2),0,IF(V173&lt;=0,0,IF($C174&lt;=SUM($AZ174:BD174),0,IF(AS174+$C174-SUM($AZ174:BD174)&gt;V173+AG174,V173+AG174-AS174,$C174-SUM($AZ174:BD174)))))</f>
        <v>0</v>
      </c>
      <c r="BF174" s="97">
        <f>IF(NOT(snowball2),0,IF(W173&lt;=0,0,IF($C174&lt;=SUM($AZ174:BE174),0,IF(AT174+$C174-SUM($AZ174:BE174)&gt;W173+AH174,W173+AH174-AT174,$C174-SUM($AZ174:BE174)))))</f>
        <v>0</v>
      </c>
      <c r="BG174" s="97">
        <f>IF(NOT(snowball2),0,IF(X173&lt;=0,0,IF($C174&lt;=SUM($AZ174:BF174),0,IF(AU174+$C174-SUM($AZ174:BF174)&gt;X173+AI174,X173+AI174-AU174,$C174-SUM($AZ174:BF174)))))</f>
        <v>0</v>
      </c>
      <c r="BH174" s="97">
        <f>IF(NOT(snowball2),0,IF(Y173&lt;=0,0,IF($C174&lt;=SUM($AZ174:BG174),0,IF(AV174+$C174-SUM($AZ174:BG174)&gt;Y173+AJ174,Y173+AJ174-AV174,$C174-SUM($AZ174:BG174)))))</f>
        <v>0</v>
      </c>
      <c r="BI174" s="97">
        <f>IF(NOT(snowball2),0,IF(Z173&lt;=0,0,IF($C174&lt;=SUM($AZ174:BH174),0,IF(AW174+$C174-SUM($AZ174:BH174)&gt;Z173+AK174,Z173+AK174-AW174,$C174-SUM($AZ174:BH174)))))</f>
        <v>0</v>
      </c>
    </row>
    <row r="175" spans="1:61" ht="11.1" customHeight="1" x14ac:dyDescent="0.2">
      <c r="A175" s="93" t="str">
        <f t="shared" si="60"/>
        <v/>
      </c>
      <c r="B175" s="94" t="e">
        <f t="shared" si="56"/>
        <v>#N/A</v>
      </c>
      <c r="C175" s="95" t="str">
        <f t="shared" si="53"/>
        <v/>
      </c>
      <c r="D175" s="96"/>
      <c r="E175" s="97">
        <f t="shared" si="52"/>
        <v>0</v>
      </c>
      <c r="F175" s="97">
        <f t="shared" si="52"/>
        <v>0</v>
      </c>
      <c r="G175" s="97">
        <f t="shared" si="52"/>
        <v>0</v>
      </c>
      <c r="H175" s="97">
        <f t="shared" si="52"/>
        <v>0</v>
      </c>
      <c r="I175" s="97">
        <f t="shared" si="52"/>
        <v>0</v>
      </c>
      <c r="J175" s="97">
        <f t="shared" si="52"/>
        <v>0</v>
      </c>
      <c r="K175" s="97">
        <f t="shared" si="52"/>
        <v>0</v>
      </c>
      <c r="L175" s="97">
        <f t="shared" si="52"/>
        <v>0</v>
      </c>
      <c r="M175" s="97">
        <f t="shared" si="52"/>
        <v>0</v>
      </c>
      <c r="N175" s="97">
        <f t="shared" si="52"/>
        <v>0</v>
      </c>
      <c r="O175" s="98"/>
      <c r="P175" s="97">
        <f t="shared" si="57"/>
        <v>0</v>
      </c>
      <c r="Q175" s="97">
        <f t="shared" si="63"/>
        <v>0</v>
      </c>
      <c r="R175" s="97">
        <f t="shared" si="63"/>
        <v>0</v>
      </c>
      <c r="S175" s="97">
        <f t="shared" si="63"/>
        <v>0</v>
      </c>
      <c r="T175" s="97">
        <f t="shared" si="63"/>
        <v>0</v>
      </c>
      <c r="U175" s="97">
        <f t="shared" si="63"/>
        <v>0</v>
      </c>
      <c r="V175" s="97">
        <f t="shared" si="63"/>
        <v>0</v>
      </c>
      <c r="W175" s="97">
        <f t="shared" si="63"/>
        <v>0</v>
      </c>
      <c r="X175" s="97">
        <f t="shared" si="63"/>
        <v>0</v>
      </c>
      <c r="Y175" s="97">
        <f t="shared" si="63"/>
        <v>0</v>
      </c>
      <c r="Z175" s="97">
        <f t="shared" si="63"/>
        <v>0</v>
      </c>
      <c r="AA175" s="101"/>
      <c r="AB175" s="97">
        <f t="shared" si="61"/>
        <v>0</v>
      </c>
      <c r="AC175" s="97">
        <f t="shared" si="61"/>
        <v>0</v>
      </c>
      <c r="AD175" s="97">
        <f t="shared" si="61"/>
        <v>0</v>
      </c>
      <c r="AE175" s="97">
        <f t="shared" si="61"/>
        <v>0</v>
      </c>
      <c r="AF175" s="97">
        <f t="shared" si="61"/>
        <v>0</v>
      </c>
      <c r="AG175" s="97">
        <f t="shared" si="61"/>
        <v>0</v>
      </c>
      <c r="AH175" s="97">
        <f t="shared" si="61"/>
        <v>0</v>
      </c>
      <c r="AI175" s="97">
        <f t="shared" si="61"/>
        <v>0</v>
      </c>
      <c r="AJ175" s="97">
        <f t="shared" si="61"/>
        <v>0</v>
      </c>
      <c r="AK175" s="97">
        <f t="shared" si="61"/>
        <v>0</v>
      </c>
      <c r="AL175" s="99">
        <f t="shared" si="58"/>
        <v>0</v>
      </c>
      <c r="AM175" s="102"/>
      <c r="AN175" s="97">
        <f t="shared" si="64"/>
        <v>0</v>
      </c>
      <c r="AO175" s="97">
        <f t="shared" si="64"/>
        <v>0</v>
      </c>
      <c r="AP175" s="97">
        <f t="shared" si="64"/>
        <v>0</v>
      </c>
      <c r="AQ175" s="97">
        <f t="shared" si="64"/>
        <v>0</v>
      </c>
      <c r="AR175" s="97">
        <f t="shared" si="64"/>
        <v>0</v>
      </c>
      <c r="AS175" s="97">
        <f t="shared" si="62"/>
        <v>0</v>
      </c>
      <c r="AT175" s="97">
        <f t="shared" si="62"/>
        <v>0</v>
      </c>
      <c r="AU175" s="97">
        <f t="shared" si="62"/>
        <v>0</v>
      </c>
      <c r="AV175" s="97">
        <f t="shared" si="62"/>
        <v>0</v>
      </c>
      <c r="AW175" s="97">
        <f t="shared" si="62"/>
        <v>0</v>
      </c>
      <c r="AX175" s="99">
        <f t="shared" si="59"/>
        <v>0</v>
      </c>
      <c r="AY175" s="99"/>
      <c r="AZ175" s="100">
        <f t="shared" si="55"/>
        <v>0</v>
      </c>
      <c r="BA175" s="97">
        <f>IF(NOT(snowball2),0,IF(R174&lt;=0,0,IF($C175&lt;=SUM($AZ175:AZ175),0,IF(AO175+$C175-SUM($AZ175:AZ175)&gt;R174+AC175,R174+AC175-AO175,$C175-SUM($AZ175:AZ175)))))</f>
        <v>0</v>
      </c>
      <c r="BB175" s="97">
        <f>IF(NOT(snowball2),0,IF(S174&lt;=0,0,IF($C175&lt;=SUM($AZ175:BA175),0,IF(AP175+$C175-SUM($AZ175:BA175)&gt;S174+AD175,S174+AD175-AP175,$C175-SUM($AZ175:BA175)))))</f>
        <v>0</v>
      </c>
      <c r="BC175" s="97">
        <f>IF(NOT(snowball2),0,IF(T174&lt;=0,0,IF($C175&lt;=SUM($AZ175:BB175),0,IF(AQ175+$C175-SUM($AZ175:BB175)&gt;T174+AE175,T174+AE175-AQ175,$C175-SUM($AZ175:BB175)))))</f>
        <v>0</v>
      </c>
      <c r="BD175" s="97">
        <f>IF(NOT(snowball2),0,IF(U174&lt;=0,0,IF($C175&lt;=SUM($AZ175:BC175),0,IF(AR175+$C175-SUM($AZ175:BC175)&gt;U174+AF175,U174+AF175-AR175,$C175-SUM($AZ175:BC175)))))</f>
        <v>0</v>
      </c>
      <c r="BE175" s="97">
        <f>IF(NOT(snowball2),0,IF(V174&lt;=0,0,IF($C175&lt;=SUM($AZ175:BD175),0,IF(AS175+$C175-SUM($AZ175:BD175)&gt;V174+AG175,V174+AG175-AS175,$C175-SUM($AZ175:BD175)))))</f>
        <v>0</v>
      </c>
      <c r="BF175" s="97">
        <f>IF(NOT(snowball2),0,IF(W174&lt;=0,0,IF($C175&lt;=SUM($AZ175:BE175),0,IF(AT175+$C175-SUM($AZ175:BE175)&gt;W174+AH175,W174+AH175-AT175,$C175-SUM($AZ175:BE175)))))</f>
        <v>0</v>
      </c>
      <c r="BG175" s="97">
        <f>IF(NOT(snowball2),0,IF(X174&lt;=0,0,IF($C175&lt;=SUM($AZ175:BF175),0,IF(AU175+$C175-SUM($AZ175:BF175)&gt;X174+AI175,X174+AI175-AU175,$C175-SUM($AZ175:BF175)))))</f>
        <v>0</v>
      </c>
      <c r="BH175" s="97">
        <f>IF(NOT(snowball2),0,IF(Y174&lt;=0,0,IF($C175&lt;=SUM($AZ175:BG175),0,IF(AV175+$C175-SUM($AZ175:BG175)&gt;Y174+AJ175,Y174+AJ175-AV175,$C175-SUM($AZ175:BG175)))))</f>
        <v>0</v>
      </c>
      <c r="BI175" s="97">
        <f>IF(NOT(snowball2),0,IF(Z174&lt;=0,0,IF($C175&lt;=SUM($AZ175:BH175),0,IF(AW175+$C175-SUM($AZ175:BH175)&gt;Z174+AK175,Z174+AK175-AW175,$C175-SUM($AZ175:BH175)))))</f>
        <v>0</v>
      </c>
    </row>
    <row r="176" spans="1:61" ht="11.1" customHeight="1" x14ac:dyDescent="0.2">
      <c r="A176" s="93" t="str">
        <f t="shared" si="60"/>
        <v/>
      </c>
      <c r="B176" s="94" t="e">
        <f t="shared" si="56"/>
        <v>#N/A</v>
      </c>
      <c r="C176" s="95" t="str">
        <f t="shared" si="53"/>
        <v/>
      </c>
      <c r="D176" s="96"/>
      <c r="E176" s="97">
        <f t="shared" si="52"/>
        <v>0</v>
      </c>
      <c r="F176" s="97">
        <f t="shared" si="52"/>
        <v>0</v>
      </c>
      <c r="G176" s="97">
        <f t="shared" si="52"/>
        <v>0</v>
      </c>
      <c r="H176" s="97">
        <f t="shared" si="52"/>
        <v>0</v>
      </c>
      <c r="I176" s="97">
        <f t="shared" si="52"/>
        <v>0</v>
      </c>
      <c r="J176" s="97">
        <f t="shared" si="52"/>
        <v>0</v>
      </c>
      <c r="K176" s="97">
        <f t="shared" si="52"/>
        <v>0</v>
      </c>
      <c r="L176" s="97">
        <f t="shared" si="52"/>
        <v>0</v>
      </c>
      <c r="M176" s="97">
        <f t="shared" si="52"/>
        <v>0</v>
      </c>
      <c r="N176" s="97">
        <f t="shared" si="52"/>
        <v>0</v>
      </c>
      <c r="O176" s="98"/>
      <c r="P176" s="97">
        <f t="shared" si="57"/>
        <v>0</v>
      </c>
      <c r="Q176" s="97">
        <f t="shared" si="63"/>
        <v>0</v>
      </c>
      <c r="R176" s="97">
        <f t="shared" si="63"/>
        <v>0</v>
      </c>
      <c r="S176" s="97">
        <f t="shared" si="63"/>
        <v>0</v>
      </c>
      <c r="T176" s="97">
        <f t="shared" si="63"/>
        <v>0</v>
      </c>
      <c r="U176" s="97">
        <f t="shared" si="63"/>
        <v>0</v>
      </c>
      <c r="V176" s="97">
        <f t="shared" si="63"/>
        <v>0</v>
      </c>
      <c r="W176" s="97">
        <f t="shared" si="63"/>
        <v>0</v>
      </c>
      <c r="X176" s="97">
        <f t="shared" si="63"/>
        <v>0</v>
      </c>
      <c r="Y176" s="97">
        <f t="shared" si="63"/>
        <v>0</v>
      </c>
      <c r="Z176" s="97">
        <f t="shared" si="63"/>
        <v>0</v>
      </c>
      <c r="AA176" s="101"/>
      <c r="AB176" s="97">
        <f t="shared" si="61"/>
        <v>0</v>
      </c>
      <c r="AC176" s="97">
        <f t="shared" si="61"/>
        <v>0</v>
      </c>
      <c r="AD176" s="97">
        <f t="shared" si="61"/>
        <v>0</v>
      </c>
      <c r="AE176" s="97">
        <f t="shared" si="61"/>
        <v>0</v>
      </c>
      <c r="AF176" s="97">
        <f t="shared" si="61"/>
        <v>0</v>
      </c>
      <c r="AG176" s="97">
        <f t="shared" si="61"/>
        <v>0</v>
      </c>
      <c r="AH176" s="97">
        <f t="shared" si="61"/>
        <v>0</v>
      </c>
      <c r="AI176" s="97">
        <f t="shared" si="61"/>
        <v>0</v>
      </c>
      <c r="AJ176" s="97">
        <f t="shared" si="61"/>
        <v>0</v>
      </c>
      <c r="AK176" s="97">
        <f t="shared" si="61"/>
        <v>0</v>
      </c>
      <c r="AL176" s="99">
        <f t="shared" si="58"/>
        <v>0</v>
      </c>
      <c r="AM176" s="102"/>
      <c r="AN176" s="97">
        <f t="shared" si="64"/>
        <v>0</v>
      </c>
      <c r="AO176" s="97">
        <f t="shared" si="64"/>
        <v>0</v>
      </c>
      <c r="AP176" s="97">
        <f t="shared" si="64"/>
        <v>0</v>
      </c>
      <c r="AQ176" s="97">
        <f t="shared" si="64"/>
        <v>0</v>
      </c>
      <c r="AR176" s="97">
        <f t="shared" si="64"/>
        <v>0</v>
      </c>
      <c r="AS176" s="97">
        <f t="shared" si="62"/>
        <v>0</v>
      </c>
      <c r="AT176" s="97">
        <f t="shared" si="62"/>
        <v>0</v>
      </c>
      <c r="AU176" s="97">
        <f t="shared" si="62"/>
        <v>0</v>
      </c>
      <c r="AV176" s="97">
        <f t="shared" si="62"/>
        <v>0</v>
      </c>
      <c r="AW176" s="97">
        <f t="shared" si="62"/>
        <v>0</v>
      </c>
      <c r="AX176" s="99">
        <f t="shared" si="59"/>
        <v>0</v>
      </c>
      <c r="AY176" s="99"/>
      <c r="AZ176" s="100">
        <f t="shared" si="55"/>
        <v>0</v>
      </c>
      <c r="BA176" s="97">
        <f>IF(NOT(snowball2),0,IF(R175&lt;=0,0,IF($C176&lt;=SUM($AZ176:AZ176),0,IF(AO176+$C176-SUM($AZ176:AZ176)&gt;R175+AC176,R175+AC176-AO176,$C176-SUM($AZ176:AZ176)))))</f>
        <v>0</v>
      </c>
      <c r="BB176" s="97">
        <f>IF(NOT(snowball2),0,IF(S175&lt;=0,0,IF($C176&lt;=SUM($AZ176:BA176),0,IF(AP176+$C176-SUM($AZ176:BA176)&gt;S175+AD176,S175+AD176-AP176,$C176-SUM($AZ176:BA176)))))</f>
        <v>0</v>
      </c>
      <c r="BC176" s="97">
        <f>IF(NOT(snowball2),0,IF(T175&lt;=0,0,IF($C176&lt;=SUM($AZ176:BB176),0,IF(AQ176+$C176-SUM($AZ176:BB176)&gt;T175+AE176,T175+AE176-AQ176,$C176-SUM($AZ176:BB176)))))</f>
        <v>0</v>
      </c>
      <c r="BD176" s="97">
        <f>IF(NOT(snowball2),0,IF(U175&lt;=0,0,IF($C176&lt;=SUM($AZ176:BC176),0,IF(AR176+$C176-SUM($AZ176:BC176)&gt;U175+AF176,U175+AF176-AR176,$C176-SUM($AZ176:BC176)))))</f>
        <v>0</v>
      </c>
      <c r="BE176" s="97">
        <f>IF(NOT(snowball2),0,IF(V175&lt;=0,0,IF($C176&lt;=SUM($AZ176:BD176),0,IF(AS176+$C176-SUM($AZ176:BD176)&gt;V175+AG176,V175+AG176-AS176,$C176-SUM($AZ176:BD176)))))</f>
        <v>0</v>
      </c>
      <c r="BF176" s="97">
        <f>IF(NOT(snowball2),0,IF(W175&lt;=0,0,IF($C176&lt;=SUM($AZ176:BE176),0,IF(AT176+$C176-SUM($AZ176:BE176)&gt;W175+AH176,W175+AH176-AT176,$C176-SUM($AZ176:BE176)))))</f>
        <v>0</v>
      </c>
      <c r="BG176" s="97">
        <f>IF(NOT(snowball2),0,IF(X175&lt;=0,0,IF($C176&lt;=SUM($AZ176:BF176),0,IF(AU176+$C176-SUM($AZ176:BF176)&gt;X175+AI176,X175+AI176-AU176,$C176-SUM($AZ176:BF176)))))</f>
        <v>0</v>
      </c>
      <c r="BH176" s="97">
        <f>IF(NOT(snowball2),0,IF(Y175&lt;=0,0,IF($C176&lt;=SUM($AZ176:BG176),0,IF(AV176+$C176-SUM($AZ176:BG176)&gt;Y175+AJ176,Y175+AJ176-AV176,$C176-SUM($AZ176:BG176)))))</f>
        <v>0</v>
      </c>
      <c r="BI176" s="97">
        <f>IF(NOT(snowball2),0,IF(Z175&lt;=0,0,IF($C176&lt;=SUM($AZ176:BH176),0,IF(AW176+$C176-SUM($AZ176:BH176)&gt;Z175+AK176,Z175+AK176-AW176,$C176-SUM($AZ176:BH176)))))</f>
        <v>0</v>
      </c>
    </row>
    <row r="177" spans="1:61" ht="11.1" customHeight="1" x14ac:dyDescent="0.2">
      <c r="A177" s="93" t="str">
        <f t="shared" si="60"/>
        <v/>
      </c>
      <c r="B177" s="94" t="e">
        <f t="shared" si="56"/>
        <v>#N/A</v>
      </c>
      <c r="C177" s="95" t="str">
        <f t="shared" si="53"/>
        <v/>
      </c>
      <c r="D177" s="96"/>
      <c r="E177" s="97">
        <f t="shared" si="52"/>
        <v>0</v>
      </c>
      <c r="F177" s="97">
        <f t="shared" si="52"/>
        <v>0</v>
      </c>
      <c r="G177" s="97">
        <f t="shared" si="52"/>
        <v>0</v>
      </c>
      <c r="H177" s="97">
        <f t="shared" si="52"/>
        <v>0</v>
      </c>
      <c r="I177" s="97">
        <f t="shared" si="52"/>
        <v>0</v>
      </c>
      <c r="J177" s="97">
        <f t="shared" ref="I177:N192" si="65">AS177+BE177</f>
        <v>0</v>
      </c>
      <c r="K177" s="97">
        <f t="shared" si="65"/>
        <v>0</v>
      </c>
      <c r="L177" s="97">
        <f t="shared" si="65"/>
        <v>0</v>
      </c>
      <c r="M177" s="97">
        <f t="shared" si="65"/>
        <v>0</v>
      </c>
      <c r="N177" s="97">
        <f t="shared" si="65"/>
        <v>0</v>
      </c>
      <c r="O177" s="98"/>
      <c r="P177" s="97">
        <f t="shared" si="57"/>
        <v>0</v>
      </c>
      <c r="Q177" s="97">
        <f t="shared" si="63"/>
        <v>0</v>
      </c>
      <c r="R177" s="97">
        <f t="shared" si="63"/>
        <v>0</v>
      </c>
      <c r="S177" s="97">
        <f t="shared" si="63"/>
        <v>0</v>
      </c>
      <c r="T177" s="97">
        <f t="shared" si="63"/>
        <v>0</v>
      </c>
      <c r="U177" s="97">
        <f t="shared" si="63"/>
        <v>0</v>
      </c>
      <c r="V177" s="97">
        <f t="shared" si="63"/>
        <v>0</v>
      </c>
      <c r="W177" s="97">
        <f t="shared" si="63"/>
        <v>0</v>
      </c>
      <c r="X177" s="97">
        <f t="shared" si="63"/>
        <v>0</v>
      </c>
      <c r="Y177" s="97">
        <f t="shared" si="63"/>
        <v>0</v>
      </c>
      <c r="Z177" s="97">
        <f t="shared" si="63"/>
        <v>0</v>
      </c>
      <c r="AA177" s="101"/>
      <c r="AB177" s="97">
        <f t="shared" si="61"/>
        <v>0</v>
      </c>
      <c r="AC177" s="97">
        <f t="shared" si="61"/>
        <v>0</v>
      </c>
      <c r="AD177" s="97">
        <f t="shared" si="61"/>
        <v>0</v>
      </c>
      <c r="AE177" s="97">
        <f t="shared" si="61"/>
        <v>0</v>
      </c>
      <c r="AF177" s="97">
        <f t="shared" si="61"/>
        <v>0</v>
      </c>
      <c r="AG177" s="97">
        <f t="shared" si="61"/>
        <v>0</v>
      </c>
      <c r="AH177" s="97">
        <f t="shared" si="61"/>
        <v>0</v>
      </c>
      <c r="AI177" s="97">
        <f t="shared" si="61"/>
        <v>0</v>
      </c>
      <c r="AJ177" s="97">
        <f t="shared" si="61"/>
        <v>0</v>
      </c>
      <c r="AK177" s="97">
        <f t="shared" si="61"/>
        <v>0</v>
      </c>
      <c r="AL177" s="99">
        <f t="shared" si="58"/>
        <v>0</v>
      </c>
      <c r="AM177" s="102"/>
      <c r="AN177" s="97">
        <f t="shared" si="64"/>
        <v>0</v>
      </c>
      <c r="AO177" s="97">
        <f t="shared" si="64"/>
        <v>0</v>
      </c>
      <c r="AP177" s="97">
        <f t="shared" si="64"/>
        <v>0</v>
      </c>
      <c r="AQ177" s="97">
        <f t="shared" si="64"/>
        <v>0</v>
      </c>
      <c r="AR177" s="97">
        <f t="shared" si="64"/>
        <v>0</v>
      </c>
      <c r="AS177" s="97">
        <f t="shared" si="62"/>
        <v>0</v>
      </c>
      <c r="AT177" s="97">
        <f t="shared" si="62"/>
        <v>0</v>
      </c>
      <c r="AU177" s="97">
        <f t="shared" si="62"/>
        <v>0</v>
      </c>
      <c r="AV177" s="97">
        <f t="shared" si="62"/>
        <v>0</v>
      </c>
      <c r="AW177" s="97">
        <f t="shared" si="62"/>
        <v>0</v>
      </c>
      <c r="AX177" s="99">
        <f t="shared" si="59"/>
        <v>0</v>
      </c>
      <c r="AY177" s="99"/>
      <c r="AZ177" s="100">
        <f t="shared" si="55"/>
        <v>0</v>
      </c>
      <c r="BA177" s="97">
        <f>IF(NOT(snowball2),0,IF(R176&lt;=0,0,IF($C177&lt;=SUM($AZ177:AZ177),0,IF(AO177+$C177-SUM($AZ177:AZ177)&gt;R176+AC177,R176+AC177-AO177,$C177-SUM($AZ177:AZ177)))))</f>
        <v>0</v>
      </c>
      <c r="BB177" s="97">
        <f>IF(NOT(snowball2),0,IF(S176&lt;=0,0,IF($C177&lt;=SUM($AZ177:BA177),0,IF(AP177+$C177-SUM($AZ177:BA177)&gt;S176+AD177,S176+AD177-AP177,$C177-SUM($AZ177:BA177)))))</f>
        <v>0</v>
      </c>
      <c r="BC177" s="97">
        <f>IF(NOT(snowball2),0,IF(T176&lt;=0,0,IF($C177&lt;=SUM($AZ177:BB177),0,IF(AQ177+$C177-SUM($AZ177:BB177)&gt;T176+AE177,T176+AE177-AQ177,$C177-SUM($AZ177:BB177)))))</f>
        <v>0</v>
      </c>
      <c r="BD177" s="97">
        <f>IF(NOT(snowball2),0,IF(U176&lt;=0,0,IF($C177&lt;=SUM($AZ177:BC177),0,IF(AR177+$C177-SUM($AZ177:BC177)&gt;U176+AF177,U176+AF177-AR177,$C177-SUM($AZ177:BC177)))))</f>
        <v>0</v>
      </c>
      <c r="BE177" s="97">
        <f>IF(NOT(snowball2),0,IF(V176&lt;=0,0,IF($C177&lt;=SUM($AZ177:BD177),0,IF(AS177+$C177-SUM($AZ177:BD177)&gt;V176+AG177,V176+AG177-AS177,$C177-SUM($AZ177:BD177)))))</f>
        <v>0</v>
      </c>
      <c r="BF177" s="97">
        <f>IF(NOT(snowball2),0,IF(W176&lt;=0,0,IF($C177&lt;=SUM($AZ177:BE177),0,IF(AT177+$C177-SUM($AZ177:BE177)&gt;W176+AH177,W176+AH177-AT177,$C177-SUM($AZ177:BE177)))))</f>
        <v>0</v>
      </c>
      <c r="BG177" s="97">
        <f>IF(NOT(snowball2),0,IF(X176&lt;=0,0,IF($C177&lt;=SUM($AZ177:BF177),0,IF(AU177+$C177-SUM($AZ177:BF177)&gt;X176+AI177,X176+AI177-AU177,$C177-SUM($AZ177:BF177)))))</f>
        <v>0</v>
      </c>
      <c r="BH177" s="97">
        <f>IF(NOT(snowball2),0,IF(Y176&lt;=0,0,IF($C177&lt;=SUM($AZ177:BG177),0,IF(AV177+$C177-SUM($AZ177:BG177)&gt;Y176+AJ177,Y176+AJ177-AV177,$C177-SUM($AZ177:BG177)))))</f>
        <v>0</v>
      </c>
      <c r="BI177" s="97">
        <f>IF(NOT(snowball2),0,IF(Z176&lt;=0,0,IF($C177&lt;=SUM($AZ177:BH177),0,IF(AW177+$C177-SUM($AZ177:BH177)&gt;Z176+AK177,Z176+AK177-AW177,$C177-SUM($AZ177:BH177)))))</f>
        <v>0</v>
      </c>
    </row>
    <row r="178" spans="1:61" ht="11.1" customHeight="1" x14ac:dyDescent="0.2">
      <c r="A178" s="93" t="str">
        <f t="shared" si="60"/>
        <v/>
      </c>
      <c r="B178" s="94" t="e">
        <f t="shared" si="56"/>
        <v>#N/A</v>
      </c>
      <c r="C178" s="95" t="str">
        <f t="shared" si="53"/>
        <v/>
      </c>
      <c r="D178" s="96"/>
      <c r="E178" s="97">
        <f t="shared" ref="E178:N212" si="66">AN178+AZ178</f>
        <v>0</v>
      </c>
      <c r="F178" s="97">
        <f t="shared" si="66"/>
        <v>0</v>
      </c>
      <c r="G178" s="97">
        <f t="shared" si="66"/>
        <v>0</v>
      </c>
      <c r="H178" s="97">
        <f t="shared" si="66"/>
        <v>0</v>
      </c>
      <c r="I178" s="97">
        <f t="shared" si="65"/>
        <v>0</v>
      </c>
      <c r="J178" s="97">
        <f t="shared" si="65"/>
        <v>0</v>
      </c>
      <c r="K178" s="97">
        <f t="shared" si="65"/>
        <v>0</v>
      </c>
      <c r="L178" s="97">
        <f t="shared" si="65"/>
        <v>0</v>
      </c>
      <c r="M178" s="97">
        <f t="shared" si="65"/>
        <v>0</v>
      </c>
      <c r="N178" s="97">
        <f t="shared" si="65"/>
        <v>0</v>
      </c>
      <c r="O178" s="98"/>
      <c r="P178" s="97">
        <f t="shared" si="57"/>
        <v>0</v>
      </c>
      <c r="Q178" s="97">
        <f t="shared" si="63"/>
        <v>0</v>
      </c>
      <c r="R178" s="97">
        <f t="shared" si="63"/>
        <v>0</v>
      </c>
      <c r="S178" s="97">
        <f t="shared" si="63"/>
        <v>0</v>
      </c>
      <c r="T178" s="97">
        <f t="shared" si="63"/>
        <v>0</v>
      </c>
      <c r="U178" s="97">
        <f t="shared" si="63"/>
        <v>0</v>
      </c>
      <c r="V178" s="97">
        <f t="shared" si="63"/>
        <v>0</v>
      </c>
      <c r="W178" s="97">
        <f t="shared" si="63"/>
        <v>0</v>
      </c>
      <c r="X178" s="97">
        <f t="shared" si="63"/>
        <v>0</v>
      </c>
      <c r="Y178" s="97">
        <f t="shared" si="63"/>
        <v>0</v>
      </c>
      <c r="Z178" s="97">
        <f t="shared" si="63"/>
        <v>0</v>
      </c>
      <c r="AA178" s="101"/>
      <c r="AB178" s="97">
        <f t="shared" si="61"/>
        <v>0</v>
      </c>
      <c r="AC178" s="97">
        <f t="shared" si="61"/>
        <v>0</v>
      </c>
      <c r="AD178" s="97">
        <f t="shared" si="61"/>
        <v>0</v>
      </c>
      <c r="AE178" s="97">
        <f t="shared" si="61"/>
        <v>0</v>
      </c>
      <c r="AF178" s="97">
        <f t="shared" si="61"/>
        <v>0</v>
      </c>
      <c r="AG178" s="97">
        <f t="shared" si="61"/>
        <v>0</v>
      </c>
      <c r="AH178" s="97">
        <f t="shared" si="61"/>
        <v>0</v>
      </c>
      <c r="AI178" s="97">
        <f t="shared" si="61"/>
        <v>0</v>
      </c>
      <c r="AJ178" s="97">
        <f t="shared" si="61"/>
        <v>0</v>
      </c>
      <c r="AK178" s="97">
        <f t="shared" si="61"/>
        <v>0</v>
      </c>
      <c r="AL178" s="99">
        <f t="shared" si="58"/>
        <v>0</v>
      </c>
      <c r="AM178" s="102"/>
      <c r="AN178" s="97">
        <f t="shared" si="64"/>
        <v>0</v>
      </c>
      <c r="AO178" s="97">
        <f t="shared" si="64"/>
        <v>0</v>
      </c>
      <c r="AP178" s="97">
        <f t="shared" si="64"/>
        <v>0</v>
      </c>
      <c r="AQ178" s="97">
        <f t="shared" si="64"/>
        <v>0</v>
      </c>
      <c r="AR178" s="97">
        <f t="shared" si="64"/>
        <v>0</v>
      </c>
      <c r="AS178" s="97">
        <f t="shared" si="62"/>
        <v>0</v>
      </c>
      <c r="AT178" s="97">
        <f t="shared" si="62"/>
        <v>0</v>
      </c>
      <c r="AU178" s="97">
        <f t="shared" si="62"/>
        <v>0</v>
      </c>
      <c r="AV178" s="97">
        <f t="shared" si="62"/>
        <v>0</v>
      </c>
      <c r="AW178" s="97">
        <f t="shared" si="62"/>
        <v>0</v>
      </c>
      <c r="AX178" s="99">
        <f t="shared" si="59"/>
        <v>0</v>
      </c>
      <c r="AY178" s="99"/>
      <c r="AZ178" s="100">
        <f t="shared" si="55"/>
        <v>0</v>
      </c>
      <c r="BA178" s="97">
        <f>IF(NOT(snowball2),0,IF(R177&lt;=0,0,IF($C178&lt;=SUM($AZ178:AZ178),0,IF(AO178+$C178-SUM($AZ178:AZ178)&gt;R177+AC178,R177+AC178-AO178,$C178-SUM($AZ178:AZ178)))))</f>
        <v>0</v>
      </c>
      <c r="BB178" s="97">
        <f>IF(NOT(snowball2),0,IF(S177&lt;=0,0,IF($C178&lt;=SUM($AZ178:BA178),0,IF(AP178+$C178-SUM($AZ178:BA178)&gt;S177+AD178,S177+AD178-AP178,$C178-SUM($AZ178:BA178)))))</f>
        <v>0</v>
      </c>
      <c r="BC178" s="97">
        <f>IF(NOT(snowball2),0,IF(T177&lt;=0,0,IF($C178&lt;=SUM($AZ178:BB178),0,IF(AQ178+$C178-SUM($AZ178:BB178)&gt;T177+AE178,T177+AE178-AQ178,$C178-SUM($AZ178:BB178)))))</f>
        <v>0</v>
      </c>
      <c r="BD178" s="97">
        <f>IF(NOT(snowball2),0,IF(U177&lt;=0,0,IF($C178&lt;=SUM($AZ178:BC178),0,IF(AR178+$C178-SUM($AZ178:BC178)&gt;U177+AF178,U177+AF178-AR178,$C178-SUM($AZ178:BC178)))))</f>
        <v>0</v>
      </c>
      <c r="BE178" s="97">
        <f>IF(NOT(snowball2),0,IF(V177&lt;=0,0,IF($C178&lt;=SUM($AZ178:BD178),0,IF(AS178+$C178-SUM($AZ178:BD178)&gt;V177+AG178,V177+AG178-AS178,$C178-SUM($AZ178:BD178)))))</f>
        <v>0</v>
      </c>
      <c r="BF178" s="97">
        <f>IF(NOT(snowball2),0,IF(W177&lt;=0,0,IF($C178&lt;=SUM($AZ178:BE178),0,IF(AT178+$C178-SUM($AZ178:BE178)&gt;W177+AH178,W177+AH178-AT178,$C178-SUM($AZ178:BE178)))))</f>
        <v>0</v>
      </c>
      <c r="BG178" s="97">
        <f>IF(NOT(snowball2),0,IF(X177&lt;=0,0,IF($C178&lt;=SUM($AZ178:BF178),0,IF(AU178+$C178-SUM($AZ178:BF178)&gt;X177+AI178,X177+AI178-AU178,$C178-SUM($AZ178:BF178)))))</f>
        <v>0</v>
      </c>
      <c r="BH178" s="97">
        <f>IF(NOT(snowball2),0,IF(Y177&lt;=0,0,IF($C178&lt;=SUM($AZ178:BG178),0,IF(AV178+$C178-SUM($AZ178:BG178)&gt;Y177+AJ178,Y177+AJ178-AV178,$C178-SUM($AZ178:BG178)))))</f>
        <v>0</v>
      </c>
      <c r="BI178" s="97">
        <f>IF(NOT(snowball2),0,IF(Z177&lt;=0,0,IF($C178&lt;=SUM($AZ178:BH178),0,IF(AW178+$C178-SUM($AZ178:BH178)&gt;Z177+AK178,Z177+AK178-AW178,$C178-SUM($AZ178:BH178)))))</f>
        <v>0</v>
      </c>
    </row>
    <row r="179" spans="1:61" ht="11.1" customHeight="1" x14ac:dyDescent="0.2">
      <c r="A179" s="93" t="str">
        <f t="shared" si="60"/>
        <v/>
      </c>
      <c r="B179" s="94" t="e">
        <f t="shared" si="56"/>
        <v>#N/A</v>
      </c>
      <c r="C179" s="95" t="str">
        <f t="shared" si="53"/>
        <v/>
      </c>
      <c r="D179" s="96"/>
      <c r="E179" s="97">
        <f t="shared" si="66"/>
        <v>0</v>
      </c>
      <c r="F179" s="97">
        <f t="shared" si="66"/>
        <v>0</v>
      </c>
      <c r="G179" s="97">
        <f t="shared" si="66"/>
        <v>0</v>
      </c>
      <c r="H179" s="97">
        <f t="shared" si="66"/>
        <v>0</v>
      </c>
      <c r="I179" s="97">
        <f t="shared" si="65"/>
        <v>0</v>
      </c>
      <c r="J179" s="97">
        <f t="shared" si="65"/>
        <v>0</v>
      </c>
      <c r="K179" s="97">
        <f t="shared" si="65"/>
        <v>0</v>
      </c>
      <c r="L179" s="97">
        <f t="shared" si="65"/>
        <v>0</v>
      </c>
      <c r="M179" s="97">
        <f t="shared" si="65"/>
        <v>0</v>
      </c>
      <c r="N179" s="97">
        <f t="shared" si="65"/>
        <v>0</v>
      </c>
      <c r="O179" s="98"/>
      <c r="P179" s="97">
        <f t="shared" si="57"/>
        <v>0</v>
      </c>
      <c r="Q179" s="97">
        <f t="shared" si="63"/>
        <v>0</v>
      </c>
      <c r="R179" s="97">
        <f t="shared" si="63"/>
        <v>0</v>
      </c>
      <c r="S179" s="97">
        <f t="shared" si="63"/>
        <v>0</v>
      </c>
      <c r="T179" s="97">
        <f t="shared" si="63"/>
        <v>0</v>
      </c>
      <c r="U179" s="97">
        <f t="shared" si="63"/>
        <v>0</v>
      </c>
      <c r="V179" s="97">
        <f t="shared" si="63"/>
        <v>0</v>
      </c>
      <c r="W179" s="97">
        <f t="shared" si="63"/>
        <v>0</v>
      </c>
      <c r="X179" s="97">
        <f t="shared" si="63"/>
        <v>0</v>
      </c>
      <c r="Y179" s="97">
        <f t="shared" si="63"/>
        <v>0</v>
      </c>
      <c r="Z179" s="97">
        <f t="shared" si="63"/>
        <v>0</v>
      </c>
      <c r="AA179" s="101"/>
      <c r="AB179" s="97">
        <f t="shared" si="61"/>
        <v>0</v>
      </c>
      <c r="AC179" s="97">
        <f t="shared" si="61"/>
        <v>0</v>
      </c>
      <c r="AD179" s="97">
        <f t="shared" si="61"/>
        <v>0</v>
      </c>
      <c r="AE179" s="97">
        <f t="shared" si="61"/>
        <v>0</v>
      </c>
      <c r="AF179" s="97">
        <f t="shared" si="61"/>
        <v>0</v>
      </c>
      <c r="AG179" s="97">
        <f t="shared" si="61"/>
        <v>0</v>
      </c>
      <c r="AH179" s="97">
        <f t="shared" si="61"/>
        <v>0</v>
      </c>
      <c r="AI179" s="97">
        <f t="shared" si="61"/>
        <v>0</v>
      </c>
      <c r="AJ179" s="97">
        <f t="shared" si="61"/>
        <v>0</v>
      </c>
      <c r="AK179" s="97">
        <f t="shared" si="61"/>
        <v>0</v>
      </c>
      <c r="AL179" s="99">
        <f t="shared" si="58"/>
        <v>0</v>
      </c>
      <c r="AM179" s="102"/>
      <c r="AN179" s="97">
        <f t="shared" si="64"/>
        <v>0</v>
      </c>
      <c r="AO179" s="97">
        <f t="shared" si="64"/>
        <v>0</v>
      </c>
      <c r="AP179" s="97">
        <f t="shared" si="64"/>
        <v>0</v>
      </c>
      <c r="AQ179" s="97">
        <f t="shared" si="64"/>
        <v>0</v>
      </c>
      <c r="AR179" s="97">
        <f t="shared" si="64"/>
        <v>0</v>
      </c>
      <c r="AS179" s="97">
        <f t="shared" si="62"/>
        <v>0</v>
      </c>
      <c r="AT179" s="97">
        <f t="shared" si="62"/>
        <v>0</v>
      </c>
      <c r="AU179" s="97">
        <f t="shared" si="62"/>
        <v>0</v>
      </c>
      <c r="AV179" s="97">
        <f t="shared" si="62"/>
        <v>0</v>
      </c>
      <c r="AW179" s="97">
        <f t="shared" si="62"/>
        <v>0</v>
      </c>
      <c r="AX179" s="99">
        <f t="shared" si="59"/>
        <v>0</v>
      </c>
      <c r="AY179" s="99"/>
      <c r="AZ179" s="100">
        <f t="shared" si="55"/>
        <v>0</v>
      </c>
      <c r="BA179" s="97">
        <f>IF(NOT(snowball2),0,IF(R178&lt;=0,0,IF($C179&lt;=SUM($AZ179:AZ179),0,IF(AO179+$C179-SUM($AZ179:AZ179)&gt;R178+AC179,R178+AC179-AO179,$C179-SUM($AZ179:AZ179)))))</f>
        <v>0</v>
      </c>
      <c r="BB179" s="97">
        <f>IF(NOT(snowball2),0,IF(S178&lt;=0,0,IF($C179&lt;=SUM($AZ179:BA179),0,IF(AP179+$C179-SUM($AZ179:BA179)&gt;S178+AD179,S178+AD179-AP179,$C179-SUM($AZ179:BA179)))))</f>
        <v>0</v>
      </c>
      <c r="BC179" s="97">
        <f>IF(NOT(snowball2),0,IF(T178&lt;=0,0,IF($C179&lt;=SUM($AZ179:BB179),0,IF(AQ179+$C179-SUM($AZ179:BB179)&gt;T178+AE179,T178+AE179-AQ179,$C179-SUM($AZ179:BB179)))))</f>
        <v>0</v>
      </c>
      <c r="BD179" s="97">
        <f>IF(NOT(snowball2),0,IF(U178&lt;=0,0,IF($C179&lt;=SUM($AZ179:BC179),0,IF(AR179+$C179-SUM($AZ179:BC179)&gt;U178+AF179,U178+AF179-AR179,$C179-SUM($AZ179:BC179)))))</f>
        <v>0</v>
      </c>
      <c r="BE179" s="97">
        <f>IF(NOT(snowball2),0,IF(V178&lt;=0,0,IF($C179&lt;=SUM($AZ179:BD179),0,IF(AS179+$C179-SUM($AZ179:BD179)&gt;V178+AG179,V178+AG179-AS179,$C179-SUM($AZ179:BD179)))))</f>
        <v>0</v>
      </c>
      <c r="BF179" s="97">
        <f>IF(NOT(snowball2),0,IF(W178&lt;=0,0,IF($C179&lt;=SUM($AZ179:BE179),0,IF(AT179+$C179-SUM($AZ179:BE179)&gt;W178+AH179,W178+AH179-AT179,$C179-SUM($AZ179:BE179)))))</f>
        <v>0</v>
      </c>
      <c r="BG179" s="97">
        <f>IF(NOT(snowball2),0,IF(X178&lt;=0,0,IF($C179&lt;=SUM($AZ179:BF179),0,IF(AU179+$C179-SUM($AZ179:BF179)&gt;X178+AI179,X178+AI179-AU179,$C179-SUM($AZ179:BF179)))))</f>
        <v>0</v>
      </c>
      <c r="BH179" s="97">
        <f>IF(NOT(snowball2),0,IF(Y178&lt;=0,0,IF($C179&lt;=SUM($AZ179:BG179),0,IF(AV179+$C179-SUM($AZ179:BG179)&gt;Y178+AJ179,Y178+AJ179-AV179,$C179-SUM($AZ179:BG179)))))</f>
        <v>0</v>
      </c>
      <c r="BI179" s="97">
        <f>IF(NOT(snowball2),0,IF(Z178&lt;=0,0,IF($C179&lt;=SUM($AZ179:BH179),0,IF(AW179+$C179-SUM($AZ179:BH179)&gt;Z178+AK179,Z178+AK179-AW179,$C179-SUM($AZ179:BH179)))))</f>
        <v>0</v>
      </c>
    </row>
    <row r="180" spans="1:61" ht="11.1" customHeight="1" x14ac:dyDescent="0.2">
      <c r="A180" s="93" t="str">
        <f t="shared" si="60"/>
        <v/>
      </c>
      <c r="B180" s="94" t="e">
        <f t="shared" si="56"/>
        <v>#N/A</v>
      </c>
      <c r="C180" s="95" t="str">
        <f t="shared" si="53"/>
        <v/>
      </c>
      <c r="D180" s="96"/>
      <c r="E180" s="97">
        <f t="shared" si="66"/>
        <v>0</v>
      </c>
      <c r="F180" s="97">
        <f t="shared" si="66"/>
        <v>0</v>
      </c>
      <c r="G180" s="97">
        <f t="shared" si="66"/>
        <v>0</v>
      </c>
      <c r="H180" s="97">
        <f t="shared" si="66"/>
        <v>0</v>
      </c>
      <c r="I180" s="97">
        <f t="shared" si="65"/>
        <v>0</v>
      </c>
      <c r="J180" s="97">
        <f t="shared" si="65"/>
        <v>0</v>
      </c>
      <c r="K180" s="97">
        <f t="shared" si="65"/>
        <v>0</v>
      </c>
      <c r="L180" s="97">
        <f t="shared" si="65"/>
        <v>0</v>
      </c>
      <c r="M180" s="97">
        <f t="shared" si="65"/>
        <v>0</v>
      </c>
      <c r="N180" s="97">
        <f t="shared" si="65"/>
        <v>0</v>
      </c>
      <c r="O180" s="98"/>
      <c r="P180" s="97">
        <f t="shared" si="57"/>
        <v>0</v>
      </c>
      <c r="Q180" s="97">
        <f t="shared" si="63"/>
        <v>0</v>
      </c>
      <c r="R180" s="97">
        <f t="shared" si="63"/>
        <v>0</v>
      </c>
      <c r="S180" s="97">
        <f t="shared" si="63"/>
        <v>0</v>
      </c>
      <c r="T180" s="97">
        <f t="shared" si="63"/>
        <v>0</v>
      </c>
      <c r="U180" s="97">
        <f t="shared" si="63"/>
        <v>0</v>
      </c>
      <c r="V180" s="97">
        <f t="shared" si="63"/>
        <v>0</v>
      </c>
      <c r="W180" s="97">
        <f t="shared" si="63"/>
        <v>0</v>
      </c>
      <c r="X180" s="97">
        <f t="shared" si="63"/>
        <v>0</v>
      </c>
      <c r="Y180" s="97">
        <f t="shared" si="63"/>
        <v>0</v>
      </c>
      <c r="Z180" s="97">
        <f t="shared" si="63"/>
        <v>0</v>
      </c>
      <c r="AA180" s="101"/>
      <c r="AB180" s="97">
        <f t="shared" si="61"/>
        <v>0</v>
      </c>
      <c r="AC180" s="97">
        <f t="shared" si="61"/>
        <v>0</v>
      </c>
      <c r="AD180" s="97">
        <f t="shared" si="61"/>
        <v>0</v>
      </c>
      <c r="AE180" s="97">
        <f t="shared" si="61"/>
        <v>0</v>
      </c>
      <c r="AF180" s="97">
        <f t="shared" si="61"/>
        <v>0</v>
      </c>
      <c r="AG180" s="97">
        <f t="shared" si="61"/>
        <v>0</v>
      </c>
      <c r="AH180" s="97">
        <f t="shared" si="61"/>
        <v>0</v>
      </c>
      <c r="AI180" s="97">
        <f t="shared" si="61"/>
        <v>0</v>
      </c>
      <c r="AJ180" s="97">
        <f t="shared" si="61"/>
        <v>0</v>
      </c>
      <c r="AK180" s="97">
        <f t="shared" si="61"/>
        <v>0</v>
      </c>
      <c r="AL180" s="99">
        <f t="shared" si="58"/>
        <v>0</v>
      </c>
      <c r="AM180" s="102"/>
      <c r="AN180" s="97">
        <f t="shared" si="64"/>
        <v>0</v>
      </c>
      <c r="AO180" s="97">
        <f t="shared" si="64"/>
        <v>0</v>
      </c>
      <c r="AP180" s="97">
        <f t="shared" si="64"/>
        <v>0</v>
      </c>
      <c r="AQ180" s="97">
        <f t="shared" si="64"/>
        <v>0</v>
      </c>
      <c r="AR180" s="97">
        <f t="shared" si="64"/>
        <v>0</v>
      </c>
      <c r="AS180" s="97">
        <f t="shared" si="62"/>
        <v>0</v>
      </c>
      <c r="AT180" s="97">
        <f t="shared" si="62"/>
        <v>0</v>
      </c>
      <c r="AU180" s="97">
        <f t="shared" si="62"/>
        <v>0</v>
      </c>
      <c r="AV180" s="97">
        <f t="shared" si="62"/>
        <v>0</v>
      </c>
      <c r="AW180" s="97">
        <f t="shared" si="62"/>
        <v>0</v>
      </c>
      <c r="AX180" s="99">
        <f t="shared" si="59"/>
        <v>0</v>
      </c>
      <c r="AY180" s="99"/>
      <c r="AZ180" s="100">
        <f t="shared" si="55"/>
        <v>0</v>
      </c>
      <c r="BA180" s="97">
        <f>IF(NOT(snowball2),0,IF(R179&lt;=0,0,IF($C180&lt;=SUM($AZ180:AZ180),0,IF(AO180+$C180-SUM($AZ180:AZ180)&gt;R179+AC180,R179+AC180-AO180,$C180-SUM($AZ180:AZ180)))))</f>
        <v>0</v>
      </c>
      <c r="BB180" s="97">
        <f>IF(NOT(snowball2),0,IF(S179&lt;=0,0,IF($C180&lt;=SUM($AZ180:BA180),0,IF(AP180+$C180-SUM($AZ180:BA180)&gt;S179+AD180,S179+AD180-AP180,$C180-SUM($AZ180:BA180)))))</f>
        <v>0</v>
      </c>
      <c r="BC180" s="97">
        <f>IF(NOT(snowball2),0,IF(T179&lt;=0,0,IF($C180&lt;=SUM($AZ180:BB180),0,IF(AQ180+$C180-SUM($AZ180:BB180)&gt;T179+AE180,T179+AE180-AQ180,$C180-SUM($AZ180:BB180)))))</f>
        <v>0</v>
      </c>
      <c r="BD180" s="97">
        <f>IF(NOT(snowball2),0,IF(U179&lt;=0,0,IF($C180&lt;=SUM($AZ180:BC180),0,IF(AR180+$C180-SUM($AZ180:BC180)&gt;U179+AF180,U179+AF180-AR180,$C180-SUM($AZ180:BC180)))))</f>
        <v>0</v>
      </c>
      <c r="BE180" s="97">
        <f>IF(NOT(snowball2),0,IF(V179&lt;=0,0,IF($C180&lt;=SUM($AZ180:BD180),0,IF(AS180+$C180-SUM($AZ180:BD180)&gt;V179+AG180,V179+AG180-AS180,$C180-SUM($AZ180:BD180)))))</f>
        <v>0</v>
      </c>
      <c r="BF180" s="97">
        <f>IF(NOT(snowball2),0,IF(W179&lt;=0,0,IF($C180&lt;=SUM($AZ180:BE180),0,IF(AT180+$C180-SUM($AZ180:BE180)&gt;W179+AH180,W179+AH180-AT180,$C180-SUM($AZ180:BE180)))))</f>
        <v>0</v>
      </c>
      <c r="BG180" s="97">
        <f>IF(NOT(snowball2),0,IF(X179&lt;=0,0,IF($C180&lt;=SUM($AZ180:BF180),0,IF(AU180+$C180-SUM($AZ180:BF180)&gt;X179+AI180,X179+AI180-AU180,$C180-SUM($AZ180:BF180)))))</f>
        <v>0</v>
      </c>
      <c r="BH180" s="97">
        <f>IF(NOT(snowball2),0,IF(Y179&lt;=0,0,IF($C180&lt;=SUM($AZ180:BG180),0,IF(AV180+$C180-SUM($AZ180:BG180)&gt;Y179+AJ180,Y179+AJ180-AV180,$C180-SUM($AZ180:BG180)))))</f>
        <v>0</v>
      </c>
      <c r="BI180" s="97">
        <f>IF(NOT(snowball2),0,IF(Z179&lt;=0,0,IF($C180&lt;=SUM($AZ180:BH180),0,IF(AW180+$C180-SUM($AZ180:BH180)&gt;Z179+AK180,Z179+AK180-AW180,$C180-SUM($AZ180:BH180)))))</f>
        <v>0</v>
      </c>
    </row>
    <row r="181" spans="1:61" ht="11.1" customHeight="1" x14ac:dyDescent="0.2">
      <c r="A181" s="93" t="str">
        <f t="shared" si="60"/>
        <v/>
      </c>
      <c r="B181" s="94" t="e">
        <f t="shared" si="56"/>
        <v>#N/A</v>
      </c>
      <c r="C181" s="95" t="str">
        <f t="shared" si="53"/>
        <v/>
      </c>
      <c r="D181" s="96"/>
      <c r="E181" s="97">
        <f t="shared" si="66"/>
        <v>0</v>
      </c>
      <c r="F181" s="97">
        <f t="shared" si="66"/>
        <v>0</v>
      </c>
      <c r="G181" s="97">
        <f t="shared" si="66"/>
        <v>0</v>
      </c>
      <c r="H181" s="97">
        <f t="shared" si="66"/>
        <v>0</v>
      </c>
      <c r="I181" s="97">
        <f t="shared" si="65"/>
        <v>0</v>
      </c>
      <c r="J181" s="97">
        <f t="shared" si="65"/>
        <v>0</v>
      </c>
      <c r="K181" s="97">
        <f t="shared" si="65"/>
        <v>0</v>
      </c>
      <c r="L181" s="97">
        <f t="shared" si="65"/>
        <v>0</v>
      </c>
      <c r="M181" s="97">
        <f t="shared" si="65"/>
        <v>0</v>
      </c>
      <c r="N181" s="97">
        <f t="shared" si="65"/>
        <v>0</v>
      </c>
      <c r="O181" s="98"/>
      <c r="P181" s="97">
        <f t="shared" si="57"/>
        <v>0</v>
      </c>
      <c r="Q181" s="97">
        <f t="shared" ref="Q181:Z196" si="67">IF(E$8=0,0,ROUND(Q180-(E181-AB181),2))</f>
        <v>0</v>
      </c>
      <c r="R181" s="97">
        <f t="shared" si="67"/>
        <v>0</v>
      </c>
      <c r="S181" s="97">
        <f t="shared" si="67"/>
        <v>0</v>
      </c>
      <c r="T181" s="97">
        <f t="shared" si="67"/>
        <v>0</v>
      </c>
      <c r="U181" s="97">
        <f t="shared" si="67"/>
        <v>0</v>
      </c>
      <c r="V181" s="97">
        <f t="shared" si="67"/>
        <v>0</v>
      </c>
      <c r="W181" s="97">
        <f t="shared" si="67"/>
        <v>0</v>
      </c>
      <c r="X181" s="97">
        <f t="shared" si="67"/>
        <v>0</v>
      </c>
      <c r="Y181" s="97">
        <f t="shared" si="67"/>
        <v>0</v>
      </c>
      <c r="Z181" s="97">
        <f t="shared" si="67"/>
        <v>0</v>
      </c>
      <c r="AA181" s="101"/>
      <c r="AB181" s="97">
        <f t="shared" si="61"/>
        <v>0</v>
      </c>
      <c r="AC181" s="97">
        <f t="shared" si="61"/>
        <v>0</v>
      </c>
      <c r="AD181" s="97">
        <f t="shared" si="61"/>
        <v>0</v>
      </c>
      <c r="AE181" s="97">
        <f t="shared" si="61"/>
        <v>0</v>
      </c>
      <c r="AF181" s="97">
        <f t="shared" si="61"/>
        <v>0</v>
      </c>
      <c r="AG181" s="97">
        <f t="shared" si="61"/>
        <v>0</v>
      </c>
      <c r="AH181" s="97">
        <f t="shared" si="61"/>
        <v>0</v>
      </c>
      <c r="AI181" s="97">
        <f t="shared" si="61"/>
        <v>0</v>
      </c>
      <c r="AJ181" s="97">
        <f t="shared" si="61"/>
        <v>0</v>
      </c>
      <c r="AK181" s="97">
        <f t="shared" si="61"/>
        <v>0</v>
      </c>
      <c r="AL181" s="99">
        <f t="shared" si="58"/>
        <v>0</v>
      </c>
      <c r="AM181" s="102"/>
      <c r="AN181" s="97">
        <f t="shared" si="64"/>
        <v>0</v>
      </c>
      <c r="AO181" s="97">
        <f t="shared" si="64"/>
        <v>0</v>
      </c>
      <c r="AP181" s="97">
        <f t="shared" si="64"/>
        <v>0</v>
      </c>
      <c r="AQ181" s="97">
        <f t="shared" si="64"/>
        <v>0</v>
      </c>
      <c r="AR181" s="97">
        <f t="shared" si="64"/>
        <v>0</v>
      </c>
      <c r="AS181" s="97">
        <f t="shared" si="62"/>
        <v>0</v>
      </c>
      <c r="AT181" s="97">
        <f t="shared" si="62"/>
        <v>0</v>
      </c>
      <c r="AU181" s="97">
        <f t="shared" si="62"/>
        <v>0</v>
      </c>
      <c r="AV181" s="97">
        <f t="shared" si="62"/>
        <v>0</v>
      </c>
      <c r="AW181" s="97">
        <f t="shared" si="62"/>
        <v>0</v>
      </c>
      <c r="AX181" s="99">
        <f t="shared" si="59"/>
        <v>0</v>
      </c>
      <c r="AY181" s="99"/>
      <c r="AZ181" s="100">
        <f t="shared" si="55"/>
        <v>0</v>
      </c>
      <c r="BA181" s="97">
        <f>IF(NOT(snowball2),0,IF(R180&lt;=0,0,IF($C181&lt;=SUM($AZ181:AZ181),0,IF(AO181+$C181-SUM($AZ181:AZ181)&gt;R180+AC181,R180+AC181-AO181,$C181-SUM($AZ181:AZ181)))))</f>
        <v>0</v>
      </c>
      <c r="BB181" s="97">
        <f>IF(NOT(snowball2),0,IF(S180&lt;=0,0,IF($C181&lt;=SUM($AZ181:BA181),0,IF(AP181+$C181-SUM($AZ181:BA181)&gt;S180+AD181,S180+AD181-AP181,$C181-SUM($AZ181:BA181)))))</f>
        <v>0</v>
      </c>
      <c r="BC181" s="97">
        <f>IF(NOT(snowball2),0,IF(T180&lt;=0,0,IF($C181&lt;=SUM($AZ181:BB181),0,IF(AQ181+$C181-SUM($AZ181:BB181)&gt;T180+AE181,T180+AE181-AQ181,$C181-SUM($AZ181:BB181)))))</f>
        <v>0</v>
      </c>
      <c r="BD181" s="97">
        <f>IF(NOT(snowball2),0,IF(U180&lt;=0,0,IF($C181&lt;=SUM($AZ181:BC181),0,IF(AR181+$C181-SUM($AZ181:BC181)&gt;U180+AF181,U180+AF181-AR181,$C181-SUM($AZ181:BC181)))))</f>
        <v>0</v>
      </c>
      <c r="BE181" s="97">
        <f>IF(NOT(snowball2),0,IF(V180&lt;=0,0,IF($C181&lt;=SUM($AZ181:BD181),0,IF(AS181+$C181-SUM($AZ181:BD181)&gt;V180+AG181,V180+AG181-AS181,$C181-SUM($AZ181:BD181)))))</f>
        <v>0</v>
      </c>
      <c r="BF181" s="97">
        <f>IF(NOT(snowball2),0,IF(W180&lt;=0,0,IF($C181&lt;=SUM($AZ181:BE181),0,IF(AT181+$C181-SUM($AZ181:BE181)&gt;W180+AH181,W180+AH181-AT181,$C181-SUM($AZ181:BE181)))))</f>
        <v>0</v>
      </c>
      <c r="BG181" s="97">
        <f>IF(NOT(snowball2),0,IF(X180&lt;=0,0,IF($C181&lt;=SUM($AZ181:BF181),0,IF(AU181+$C181-SUM($AZ181:BF181)&gt;X180+AI181,X180+AI181-AU181,$C181-SUM($AZ181:BF181)))))</f>
        <v>0</v>
      </c>
      <c r="BH181" s="97">
        <f>IF(NOT(snowball2),0,IF(Y180&lt;=0,0,IF($C181&lt;=SUM($AZ181:BG181),0,IF(AV181+$C181-SUM($AZ181:BG181)&gt;Y180+AJ181,Y180+AJ181-AV181,$C181-SUM($AZ181:BG181)))))</f>
        <v>0</v>
      </c>
      <c r="BI181" s="97">
        <f>IF(NOT(snowball2),0,IF(Z180&lt;=0,0,IF($C181&lt;=SUM($AZ181:BH181),0,IF(AW181+$C181-SUM($AZ181:BH181)&gt;Z180+AK181,Z180+AK181-AW181,$C181-SUM($AZ181:BH181)))))</f>
        <v>0</v>
      </c>
    </row>
    <row r="182" spans="1:61" ht="11.1" customHeight="1" x14ac:dyDescent="0.2">
      <c r="A182" s="93" t="str">
        <f t="shared" si="60"/>
        <v/>
      </c>
      <c r="B182" s="94" t="e">
        <f t="shared" si="56"/>
        <v>#N/A</v>
      </c>
      <c r="C182" s="95" t="str">
        <f t="shared" si="53"/>
        <v/>
      </c>
      <c r="D182" s="96"/>
      <c r="E182" s="97">
        <f t="shared" si="66"/>
        <v>0</v>
      </c>
      <c r="F182" s="97">
        <f t="shared" si="66"/>
        <v>0</v>
      </c>
      <c r="G182" s="97">
        <f t="shared" si="66"/>
        <v>0</v>
      </c>
      <c r="H182" s="97">
        <f t="shared" si="66"/>
        <v>0</v>
      </c>
      <c r="I182" s="97">
        <f t="shared" si="65"/>
        <v>0</v>
      </c>
      <c r="J182" s="97">
        <f t="shared" si="65"/>
        <v>0</v>
      </c>
      <c r="K182" s="97">
        <f t="shared" si="65"/>
        <v>0</v>
      </c>
      <c r="L182" s="97">
        <f t="shared" si="65"/>
        <v>0</v>
      </c>
      <c r="M182" s="97">
        <f t="shared" si="65"/>
        <v>0</v>
      </c>
      <c r="N182" s="97">
        <f t="shared" si="65"/>
        <v>0</v>
      </c>
      <c r="O182" s="98"/>
      <c r="P182" s="97">
        <f t="shared" si="57"/>
        <v>0</v>
      </c>
      <c r="Q182" s="97">
        <f t="shared" si="67"/>
        <v>0</v>
      </c>
      <c r="R182" s="97">
        <f t="shared" si="67"/>
        <v>0</v>
      </c>
      <c r="S182" s="97">
        <f t="shared" si="67"/>
        <v>0</v>
      </c>
      <c r="T182" s="97">
        <f t="shared" si="67"/>
        <v>0</v>
      </c>
      <c r="U182" s="97">
        <f t="shared" si="67"/>
        <v>0</v>
      </c>
      <c r="V182" s="97">
        <f t="shared" si="67"/>
        <v>0</v>
      </c>
      <c r="W182" s="97">
        <f t="shared" si="67"/>
        <v>0</v>
      </c>
      <c r="X182" s="97">
        <f t="shared" si="67"/>
        <v>0</v>
      </c>
      <c r="Y182" s="97">
        <f t="shared" si="67"/>
        <v>0</v>
      </c>
      <c r="Z182" s="97">
        <f t="shared" si="67"/>
        <v>0</v>
      </c>
      <c r="AA182" s="101"/>
      <c r="AB182" s="97">
        <f t="shared" si="61"/>
        <v>0</v>
      </c>
      <c r="AC182" s="97">
        <f t="shared" si="61"/>
        <v>0</v>
      </c>
      <c r="AD182" s="97">
        <f t="shared" si="61"/>
        <v>0</v>
      </c>
      <c r="AE182" s="97">
        <f t="shared" si="61"/>
        <v>0</v>
      </c>
      <c r="AF182" s="97">
        <f t="shared" si="61"/>
        <v>0</v>
      </c>
      <c r="AG182" s="97">
        <f t="shared" si="61"/>
        <v>0</v>
      </c>
      <c r="AH182" s="97">
        <f t="shared" si="61"/>
        <v>0</v>
      </c>
      <c r="AI182" s="97">
        <f t="shared" si="61"/>
        <v>0</v>
      </c>
      <c r="AJ182" s="97">
        <f t="shared" si="61"/>
        <v>0</v>
      </c>
      <c r="AK182" s="97">
        <f t="shared" si="61"/>
        <v>0</v>
      </c>
      <c r="AL182" s="99">
        <f t="shared" si="58"/>
        <v>0</v>
      </c>
      <c r="AM182" s="102"/>
      <c r="AN182" s="97">
        <f t="shared" si="64"/>
        <v>0</v>
      </c>
      <c r="AO182" s="97">
        <f t="shared" si="64"/>
        <v>0</v>
      </c>
      <c r="AP182" s="97">
        <f t="shared" si="64"/>
        <v>0</v>
      </c>
      <c r="AQ182" s="97">
        <f t="shared" si="64"/>
        <v>0</v>
      </c>
      <c r="AR182" s="97">
        <f t="shared" si="64"/>
        <v>0</v>
      </c>
      <c r="AS182" s="97">
        <f t="shared" si="62"/>
        <v>0</v>
      </c>
      <c r="AT182" s="97">
        <f t="shared" si="62"/>
        <v>0</v>
      </c>
      <c r="AU182" s="97">
        <f t="shared" si="62"/>
        <v>0</v>
      </c>
      <c r="AV182" s="97">
        <f t="shared" si="62"/>
        <v>0</v>
      </c>
      <c r="AW182" s="97">
        <f t="shared" si="62"/>
        <v>0</v>
      </c>
      <c r="AX182" s="99">
        <f t="shared" si="59"/>
        <v>0</v>
      </c>
      <c r="AY182" s="99"/>
      <c r="AZ182" s="100">
        <f t="shared" si="55"/>
        <v>0</v>
      </c>
      <c r="BA182" s="97">
        <f>IF(NOT(snowball2),0,IF(R181&lt;=0,0,IF($C182&lt;=SUM($AZ182:AZ182),0,IF(AO182+$C182-SUM($AZ182:AZ182)&gt;R181+AC182,R181+AC182-AO182,$C182-SUM($AZ182:AZ182)))))</f>
        <v>0</v>
      </c>
      <c r="BB182" s="97">
        <f>IF(NOT(snowball2),0,IF(S181&lt;=0,0,IF($C182&lt;=SUM($AZ182:BA182),0,IF(AP182+$C182-SUM($AZ182:BA182)&gt;S181+AD182,S181+AD182-AP182,$C182-SUM($AZ182:BA182)))))</f>
        <v>0</v>
      </c>
      <c r="BC182" s="97">
        <f>IF(NOT(snowball2),0,IF(T181&lt;=0,0,IF($C182&lt;=SUM($AZ182:BB182),0,IF(AQ182+$C182-SUM($AZ182:BB182)&gt;T181+AE182,T181+AE182-AQ182,$C182-SUM($AZ182:BB182)))))</f>
        <v>0</v>
      </c>
      <c r="BD182" s="97">
        <f>IF(NOT(snowball2),0,IF(U181&lt;=0,0,IF($C182&lt;=SUM($AZ182:BC182),0,IF(AR182+$C182-SUM($AZ182:BC182)&gt;U181+AF182,U181+AF182-AR182,$C182-SUM($AZ182:BC182)))))</f>
        <v>0</v>
      </c>
      <c r="BE182" s="97">
        <f>IF(NOT(snowball2),0,IF(V181&lt;=0,0,IF($C182&lt;=SUM($AZ182:BD182),0,IF(AS182+$C182-SUM($AZ182:BD182)&gt;V181+AG182,V181+AG182-AS182,$C182-SUM($AZ182:BD182)))))</f>
        <v>0</v>
      </c>
      <c r="BF182" s="97">
        <f>IF(NOT(snowball2),0,IF(W181&lt;=0,0,IF($C182&lt;=SUM($AZ182:BE182),0,IF(AT182+$C182-SUM($AZ182:BE182)&gt;W181+AH182,W181+AH182-AT182,$C182-SUM($AZ182:BE182)))))</f>
        <v>0</v>
      </c>
      <c r="BG182" s="97">
        <f>IF(NOT(snowball2),0,IF(X181&lt;=0,0,IF($C182&lt;=SUM($AZ182:BF182),0,IF(AU182+$C182-SUM($AZ182:BF182)&gt;X181+AI182,X181+AI182-AU182,$C182-SUM($AZ182:BF182)))))</f>
        <v>0</v>
      </c>
      <c r="BH182" s="97">
        <f>IF(NOT(snowball2),0,IF(Y181&lt;=0,0,IF($C182&lt;=SUM($AZ182:BG182),0,IF(AV182+$C182-SUM($AZ182:BG182)&gt;Y181+AJ182,Y181+AJ182-AV182,$C182-SUM($AZ182:BG182)))))</f>
        <v>0</v>
      </c>
      <c r="BI182" s="97">
        <f>IF(NOT(snowball2),0,IF(Z181&lt;=0,0,IF($C182&lt;=SUM($AZ182:BH182),0,IF(AW182+$C182-SUM($AZ182:BH182)&gt;Z181+AK182,Z181+AK182-AW182,$C182-SUM($AZ182:BH182)))))</f>
        <v>0</v>
      </c>
    </row>
    <row r="183" spans="1:61" ht="11.1" customHeight="1" x14ac:dyDescent="0.2">
      <c r="A183" s="93" t="str">
        <f t="shared" si="60"/>
        <v/>
      </c>
      <c r="B183" s="94" t="e">
        <f t="shared" si="56"/>
        <v>#N/A</v>
      </c>
      <c r="C183" s="95" t="str">
        <f t="shared" si="53"/>
        <v/>
      </c>
      <c r="D183" s="96"/>
      <c r="E183" s="97">
        <f t="shared" si="66"/>
        <v>0</v>
      </c>
      <c r="F183" s="97">
        <f t="shared" si="66"/>
        <v>0</v>
      </c>
      <c r="G183" s="97">
        <f t="shared" si="66"/>
        <v>0</v>
      </c>
      <c r="H183" s="97">
        <f t="shared" si="66"/>
        <v>0</v>
      </c>
      <c r="I183" s="97">
        <f t="shared" si="65"/>
        <v>0</v>
      </c>
      <c r="J183" s="97">
        <f t="shared" si="65"/>
        <v>0</v>
      </c>
      <c r="K183" s="97">
        <f t="shared" si="65"/>
        <v>0</v>
      </c>
      <c r="L183" s="97">
        <f t="shared" si="65"/>
        <v>0</v>
      </c>
      <c r="M183" s="97">
        <f t="shared" si="65"/>
        <v>0</v>
      </c>
      <c r="N183" s="97">
        <f t="shared" si="65"/>
        <v>0</v>
      </c>
      <c r="O183" s="98"/>
      <c r="P183" s="97">
        <f t="shared" si="57"/>
        <v>0</v>
      </c>
      <c r="Q183" s="97">
        <f t="shared" si="67"/>
        <v>0</v>
      </c>
      <c r="R183" s="97">
        <f t="shared" si="67"/>
        <v>0</v>
      </c>
      <c r="S183" s="97">
        <f t="shared" si="67"/>
        <v>0</v>
      </c>
      <c r="T183" s="97">
        <f t="shared" si="67"/>
        <v>0</v>
      </c>
      <c r="U183" s="97">
        <f t="shared" si="67"/>
        <v>0</v>
      </c>
      <c r="V183" s="97">
        <f t="shared" si="67"/>
        <v>0</v>
      </c>
      <c r="W183" s="97">
        <f t="shared" si="67"/>
        <v>0</v>
      </c>
      <c r="X183" s="97">
        <f t="shared" si="67"/>
        <v>0</v>
      </c>
      <c r="Y183" s="97">
        <f t="shared" si="67"/>
        <v>0</v>
      </c>
      <c r="Z183" s="97">
        <f t="shared" si="67"/>
        <v>0</v>
      </c>
      <c r="AA183" s="101"/>
      <c r="AB183" s="97">
        <f t="shared" si="61"/>
        <v>0</v>
      </c>
      <c r="AC183" s="97">
        <f t="shared" si="61"/>
        <v>0</v>
      </c>
      <c r="AD183" s="97">
        <f t="shared" si="61"/>
        <v>0</v>
      </c>
      <c r="AE183" s="97">
        <f t="shared" si="61"/>
        <v>0</v>
      </c>
      <c r="AF183" s="97">
        <f t="shared" si="61"/>
        <v>0</v>
      </c>
      <c r="AG183" s="97">
        <f t="shared" si="61"/>
        <v>0</v>
      </c>
      <c r="AH183" s="97">
        <f t="shared" si="61"/>
        <v>0</v>
      </c>
      <c r="AI183" s="97">
        <f t="shared" si="61"/>
        <v>0</v>
      </c>
      <c r="AJ183" s="97">
        <f t="shared" si="61"/>
        <v>0</v>
      </c>
      <c r="AK183" s="97">
        <f t="shared" si="61"/>
        <v>0</v>
      </c>
      <c r="AL183" s="99">
        <f t="shared" si="58"/>
        <v>0</v>
      </c>
      <c r="AM183" s="102"/>
      <c r="AN183" s="97">
        <f t="shared" si="64"/>
        <v>0</v>
      </c>
      <c r="AO183" s="97">
        <f t="shared" si="64"/>
        <v>0</v>
      </c>
      <c r="AP183" s="97">
        <f t="shared" si="64"/>
        <v>0</v>
      </c>
      <c r="AQ183" s="97">
        <f t="shared" si="64"/>
        <v>0</v>
      </c>
      <c r="AR183" s="97">
        <f t="shared" si="64"/>
        <v>0</v>
      </c>
      <c r="AS183" s="97">
        <f t="shared" si="62"/>
        <v>0</v>
      </c>
      <c r="AT183" s="97">
        <f t="shared" si="62"/>
        <v>0</v>
      </c>
      <c r="AU183" s="97">
        <f t="shared" si="62"/>
        <v>0</v>
      </c>
      <c r="AV183" s="97">
        <f t="shared" si="62"/>
        <v>0</v>
      </c>
      <c r="AW183" s="97">
        <f t="shared" si="62"/>
        <v>0</v>
      </c>
      <c r="AX183" s="99">
        <f t="shared" si="59"/>
        <v>0</v>
      </c>
      <c r="AY183" s="99"/>
      <c r="AZ183" s="100">
        <f t="shared" si="55"/>
        <v>0</v>
      </c>
      <c r="BA183" s="97">
        <f>IF(NOT(snowball2),0,IF(R182&lt;=0,0,IF($C183&lt;=SUM($AZ183:AZ183),0,IF(AO183+$C183-SUM($AZ183:AZ183)&gt;R182+AC183,R182+AC183-AO183,$C183-SUM($AZ183:AZ183)))))</f>
        <v>0</v>
      </c>
      <c r="BB183" s="97">
        <f>IF(NOT(snowball2),0,IF(S182&lt;=0,0,IF($C183&lt;=SUM($AZ183:BA183),0,IF(AP183+$C183-SUM($AZ183:BA183)&gt;S182+AD183,S182+AD183-AP183,$C183-SUM($AZ183:BA183)))))</f>
        <v>0</v>
      </c>
      <c r="BC183" s="97">
        <f>IF(NOT(snowball2),0,IF(T182&lt;=0,0,IF($C183&lt;=SUM($AZ183:BB183),0,IF(AQ183+$C183-SUM($AZ183:BB183)&gt;T182+AE183,T182+AE183-AQ183,$C183-SUM($AZ183:BB183)))))</f>
        <v>0</v>
      </c>
      <c r="BD183" s="97">
        <f>IF(NOT(snowball2),0,IF(U182&lt;=0,0,IF($C183&lt;=SUM($AZ183:BC183),0,IF(AR183+$C183-SUM($AZ183:BC183)&gt;U182+AF183,U182+AF183-AR183,$C183-SUM($AZ183:BC183)))))</f>
        <v>0</v>
      </c>
      <c r="BE183" s="97">
        <f>IF(NOT(snowball2),0,IF(V182&lt;=0,0,IF($C183&lt;=SUM($AZ183:BD183),0,IF(AS183+$C183-SUM($AZ183:BD183)&gt;V182+AG183,V182+AG183-AS183,$C183-SUM($AZ183:BD183)))))</f>
        <v>0</v>
      </c>
      <c r="BF183" s="97">
        <f>IF(NOT(snowball2),0,IF(W182&lt;=0,0,IF($C183&lt;=SUM($AZ183:BE183),0,IF(AT183+$C183-SUM($AZ183:BE183)&gt;W182+AH183,W182+AH183-AT183,$C183-SUM($AZ183:BE183)))))</f>
        <v>0</v>
      </c>
      <c r="BG183" s="97">
        <f>IF(NOT(snowball2),0,IF(X182&lt;=0,0,IF($C183&lt;=SUM($AZ183:BF183),0,IF(AU183+$C183-SUM($AZ183:BF183)&gt;X182+AI183,X182+AI183-AU183,$C183-SUM($AZ183:BF183)))))</f>
        <v>0</v>
      </c>
      <c r="BH183" s="97">
        <f>IF(NOT(snowball2),0,IF(Y182&lt;=0,0,IF($C183&lt;=SUM($AZ183:BG183),0,IF(AV183+$C183-SUM($AZ183:BG183)&gt;Y182+AJ183,Y182+AJ183-AV183,$C183-SUM($AZ183:BG183)))))</f>
        <v>0</v>
      </c>
      <c r="BI183" s="97">
        <f>IF(NOT(snowball2),0,IF(Z182&lt;=0,0,IF($C183&lt;=SUM($AZ183:BH183),0,IF(AW183+$C183-SUM($AZ183:BH183)&gt;Z182+AK183,Z182+AK183-AW183,$C183-SUM($AZ183:BH183)))))</f>
        <v>0</v>
      </c>
    </row>
    <row r="184" spans="1:61" ht="11.1" customHeight="1" x14ac:dyDescent="0.2">
      <c r="A184" s="93" t="str">
        <f t="shared" si="60"/>
        <v/>
      </c>
      <c r="B184" s="94" t="e">
        <f t="shared" si="56"/>
        <v>#N/A</v>
      </c>
      <c r="C184" s="95" t="str">
        <f t="shared" si="53"/>
        <v/>
      </c>
      <c r="D184" s="96"/>
      <c r="E184" s="97">
        <f t="shared" si="66"/>
        <v>0</v>
      </c>
      <c r="F184" s="97">
        <f t="shared" si="66"/>
        <v>0</v>
      </c>
      <c r="G184" s="97">
        <f t="shared" si="66"/>
        <v>0</v>
      </c>
      <c r="H184" s="97">
        <f t="shared" si="66"/>
        <v>0</v>
      </c>
      <c r="I184" s="97">
        <f t="shared" si="65"/>
        <v>0</v>
      </c>
      <c r="J184" s="97">
        <f t="shared" si="65"/>
        <v>0</v>
      </c>
      <c r="K184" s="97">
        <f t="shared" si="65"/>
        <v>0</v>
      </c>
      <c r="L184" s="97">
        <f t="shared" si="65"/>
        <v>0</v>
      </c>
      <c r="M184" s="97">
        <f t="shared" si="65"/>
        <v>0</v>
      </c>
      <c r="N184" s="97">
        <f t="shared" si="65"/>
        <v>0</v>
      </c>
      <c r="O184" s="98"/>
      <c r="P184" s="97">
        <f t="shared" si="57"/>
        <v>0</v>
      </c>
      <c r="Q184" s="97">
        <f t="shared" si="67"/>
        <v>0</v>
      </c>
      <c r="R184" s="97">
        <f t="shared" si="67"/>
        <v>0</v>
      </c>
      <c r="S184" s="97">
        <f t="shared" si="67"/>
        <v>0</v>
      </c>
      <c r="T184" s="97">
        <f t="shared" si="67"/>
        <v>0</v>
      </c>
      <c r="U184" s="97">
        <f t="shared" si="67"/>
        <v>0</v>
      </c>
      <c r="V184" s="97">
        <f t="shared" si="67"/>
        <v>0</v>
      </c>
      <c r="W184" s="97">
        <f t="shared" si="67"/>
        <v>0</v>
      </c>
      <c r="X184" s="97">
        <f t="shared" si="67"/>
        <v>0</v>
      </c>
      <c r="Y184" s="97">
        <f t="shared" si="67"/>
        <v>0</v>
      </c>
      <c r="Z184" s="97">
        <f t="shared" si="67"/>
        <v>0</v>
      </c>
      <c r="AA184" s="101"/>
      <c r="AB184" s="97">
        <f t="shared" si="61"/>
        <v>0</v>
      </c>
      <c r="AC184" s="97">
        <f t="shared" si="61"/>
        <v>0</v>
      </c>
      <c r="AD184" s="97">
        <f t="shared" si="61"/>
        <v>0</v>
      </c>
      <c r="AE184" s="97">
        <f t="shared" si="61"/>
        <v>0</v>
      </c>
      <c r="AF184" s="97">
        <f t="shared" si="61"/>
        <v>0</v>
      </c>
      <c r="AG184" s="97">
        <f t="shared" si="61"/>
        <v>0</v>
      </c>
      <c r="AH184" s="97">
        <f t="shared" si="61"/>
        <v>0</v>
      </c>
      <c r="AI184" s="97">
        <f t="shared" si="61"/>
        <v>0</v>
      </c>
      <c r="AJ184" s="97">
        <f t="shared" si="61"/>
        <v>0</v>
      </c>
      <c r="AK184" s="97">
        <f t="shared" si="61"/>
        <v>0</v>
      </c>
      <c r="AL184" s="99">
        <f t="shared" si="58"/>
        <v>0</v>
      </c>
      <c r="AM184" s="102"/>
      <c r="AN184" s="97">
        <f t="shared" si="64"/>
        <v>0</v>
      </c>
      <c r="AO184" s="97">
        <f t="shared" si="64"/>
        <v>0</v>
      </c>
      <c r="AP184" s="97">
        <f t="shared" si="64"/>
        <v>0</v>
      </c>
      <c r="AQ184" s="97">
        <f t="shared" si="64"/>
        <v>0</v>
      </c>
      <c r="AR184" s="97">
        <f t="shared" si="64"/>
        <v>0</v>
      </c>
      <c r="AS184" s="97">
        <f t="shared" si="62"/>
        <v>0</v>
      </c>
      <c r="AT184" s="97">
        <f t="shared" si="62"/>
        <v>0</v>
      </c>
      <c r="AU184" s="97">
        <f t="shared" si="62"/>
        <v>0</v>
      </c>
      <c r="AV184" s="97">
        <f t="shared" si="62"/>
        <v>0</v>
      </c>
      <c r="AW184" s="97">
        <f t="shared" si="62"/>
        <v>0</v>
      </c>
      <c r="AX184" s="99">
        <f t="shared" si="59"/>
        <v>0</v>
      </c>
      <c r="AY184" s="99"/>
      <c r="AZ184" s="100">
        <f t="shared" si="55"/>
        <v>0</v>
      </c>
      <c r="BA184" s="97">
        <f>IF(NOT(snowball2),0,IF(R183&lt;=0,0,IF($C184&lt;=SUM($AZ184:AZ184),0,IF(AO184+$C184-SUM($AZ184:AZ184)&gt;R183+AC184,R183+AC184-AO184,$C184-SUM($AZ184:AZ184)))))</f>
        <v>0</v>
      </c>
      <c r="BB184" s="97">
        <f>IF(NOT(snowball2),0,IF(S183&lt;=0,0,IF($C184&lt;=SUM($AZ184:BA184),0,IF(AP184+$C184-SUM($AZ184:BA184)&gt;S183+AD184,S183+AD184-AP184,$C184-SUM($AZ184:BA184)))))</f>
        <v>0</v>
      </c>
      <c r="BC184" s="97">
        <f>IF(NOT(snowball2),0,IF(T183&lt;=0,0,IF($C184&lt;=SUM($AZ184:BB184),0,IF(AQ184+$C184-SUM($AZ184:BB184)&gt;T183+AE184,T183+AE184-AQ184,$C184-SUM($AZ184:BB184)))))</f>
        <v>0</v>
      </c>
      <c r="BD184" s="97">
        <f>IF(NOT(snowball2),0,IF(U183&lt;=0,0,IF($C184&lt;=SUM($AZ184:BC184),0,IF(AR184+$C184-SUM($AZ184:BC184)&gt;U183+AF184,U183+AF184-AR184,$C184-SUM($AZ184:BC184)))))</f>
        <v>0</v>
      </c>
      <c r="BE184" s="97">
        <f>IF(NOT(snowball2),0,IF(V183&lt;=0,0,IF($C184&lt;=SUM($AZ184:BD184),0,IF(AS184+$C184-SUM($AZ184:BD184)&gt;V183+AG184,V183+AG184-AS184,$C184-SUM($AZ184:BD184)))))</f>
        <v>0</v>
      </c>
      <c r="BF184" s="97">
        <f>IF(NOT(snowball2),0,IF(W183&lt;=0,0,IF($C184&lt;=SUM($AZ184:BE184),0,IF(AT184+$C184-SUM($AZ184:BE184)&gt;W183+AH184,W183+AH184-AT184,$C184-SUM($AZ184:BE184)))))</f>
        <v>0</v>
      </c>
      <c r="BG184" s="97">
        <f>IF(NOT(snowball2),0,IF(X183&lt;=0,0,IF($C184&lt;=SUM($AZ184:BF184),0,IF(AU184+$C184-SUM($AZ184:BF184)&gt;X183+AI184,X183+AI184-AU184,$C184-SUM($AZ184:BF184)))))</f>
        <v>0</v>
      </c>
      <c r="BH184" s="97">
        <f>IF(NOT(snowball2),0,IF(Y183&lt;=0,0,IF($C184&lt;=SUM($AZ184:BG184),0,IF(AV184+$C184-SUM($AZ184:BG184)&gt;Y183+AJ184,Y183+AJ184-AV184,$C184-SUM($AZ184:BG184)))))</f>
        <v>0</v>
      </c>
      <c r="BI184" s="97">
        <f>IF(NOT(snowball2),0,IF(Z183&lt;=0,0,IF($C184&lt;=SUM($AZ184:BH184),0,IF(AW184+$C184-SUM($AZ184:BH184)&gt;Z183+AK184,Z183+AK184-AW184,$C184-SUM($AZ184:BH184)))))</f>
        <v>0</v>
      </c>
    </row>
    <row r="185" spans="1:61" ht="11.1" customHeight="1" x14ac:dyDescent="0.2">
      <c r="A185" s="93" t="str">
        <f t="shared" si="60"/>
        <v/>
      </c>
      <c r="B185" s="94" t="e">
        <f t="shared" si="56"/>
        <v>#N/A</v>
      </c>
      <c r="C185" s="95" t="str">
        <f t="shared" si="53"/>
        <v/>
      </c>
      <c r="D185" s="96"/>
      <c r="E185" s="97">
        <f t="shared" si="66"/>
        <v>0</v>
      </c>
      <c r="F185" s="97">
        <f t="shared" si="66"/>
        <v>0</v>
      </c>
      <c r="G185" s="97">
        <f t="shared" si="66"/>
        <v>0</v>
      </c>
      <c r="H185" s="97">
        <f t="shared" si="66"/>
        <v>0</v>
      </c>
      <c r="I185" s="97">
        <f t="shared" si="65"/>
        <v>0</v>
      </c>
      <c r="J185" s="97">
        <f t="shared" si="65"/>
        <v>0</v>
      </c>
      <c r="K185" s="97">
        <f t="shared" si="65"/>
        <v>0</v>
      </c>
      <c r="L185" s="97">
        <f t="shared" si="65"/>
        <v>0</v>
      </c>
      <c r="M185" s="97">
        <f t="shared" si="65"/>
        <v>0</v>
      </c>
      <c r="N185" s="97">
        <f t="shared" si="65"/>
        <v>0</v>
      </c>
      <c r="O185" s="98"/>
      <c r="P185" s="97">
        <f t="shared" si="57"/>
        <v>0</v>
      </c>
      <c r="Q185" s="97">
        <f t="shared" si="67"/>
        <v>0</v>
      </c>
      <c r="R185" s="97">
        <f t="shared" si="67"/>
        <v>0</v>
      </c>
      <c r="S185" s="97">
        <f t="shared" si="67"/>
        <v>0</v>
      </c>
      <c r="T185" s="97">
        <f t="shared" si="67"/>
        <v>0</v>
      </c>
      <c r="U185" s="97">
        <f t="shared" si="67"/>
        <v>0</v>
      </c>
      <c r="V185" s="97">
        <f t="shared" si="67"/>
        <v>0</v>
      </c>
      <c r="W185" s="97">
        <f t="shared" si="67"/>
        <v>0</v>
      </c>
      <c r="X185" s="97">
        <f t="shared" si="67"/>
        <v>0</v>
      </c>
      <c r="Y185" s="97">
        <f t="shared" si="67"/>
        <v>0</v>
      </c>
      <c r="Z185" s="97">
        <f t="shared" si="67"/>
        <v>0</v>
      </c>
      <c r="AA185" s="101"/>
      <c r="AB185" s="97">
        <f t="shared" si="61"/>
        <v>0</v>
      </c>
      <c r="AC185" s="97">
        <f t="shared" si="61"/>
        <v>0</v>
      </c>
      <c r="AD185" s="97">
        <f t="shared" si="61"/>
        <v>0</v>
      </c>
      <c r="AE185" s="97">
        <f t="shared" si="61"/>
        <v>0</v>
      </c>
      <c r="AF185" s="97">
        <f t="shared" si="61"/>
        <v>0</v>
      </c>
      <c r="AG185" s="97">
        <f t="shared" si="61"/>
        <v>0</v>
      </c>
      <c r="AH185" s="97">
        <f t="shared" si="61"/>
        <v>0</v>
      </c>
      <c r="AI185" s="97">
        <f t="shared" si="61"/>
        <v>0</v>
      </c>
      <c r="AJ185" s="97">
        <f t="shared" si="61"/>
        <v>0</v>
      </c>
      <c r="AK185" s="97">
        <f t="shared" si="61"/>
        <v>0</v>
      </c>
      <c r="AL185" s="99">
        <f t="shared" si="58"/>
        <v>0</v>
      </c>
      <c r="AM185" s="102"/>
      <c r="AN185" s="97">
        <f t="shared" si="64"/>
        <v>0</v>
      </c>
      <c r="AO185" s="97">
        <f t="shared" si="64"/>
        <v>0</v>
      </c>
      <c r="AP185" s="97">
        <f t="shared" si="64"/>
        <v>0</v>
      </c>
      <c r="AQ185" s="97">
        <f t="shared" si="64"/>
        <v>0</v>
      </c>
      <c r="AR185" s="97">
        <f t="shared" si="64"/>
        <v>0</v>
      </c>
      <c r="AS185" s="97">
        <f t="shared" si="62"/>
        <v>0</v>
      </c>
      <c r="AT185" s="97">
        <f t="shared" si="62"/>
        <v>0</v>
      </c>
      <c r="AU185" s="97">
        <f t="shared" si="62"/>
        <v>0</v>
      </c>
      <c r="AV185" s="97">
        <f t="shared" si="62"/>
        <v>0</v>
      </c>
      <c r="AW185" s="97">
        <f t="shared" si="62"/>
        <v>0</v>
      </c>
      <c r="AX185" s="99">
        <f t="shared" si="59"/>
        <v>0</v>
      </c>
      <c r="AY185" s="99"/>
      <c r="AZ185" s="100">
        <f t="shared" si="55"/>
        <v>0</v>
      </c>
      <c r="BA185" s="97">
        <f>IF(NOT(snowball2),0,IF(R184&lt;=0,0,IF($C185&lt;=SUM($AZ185:AZ185),0,IF(AO185+$C185-SUM($AZ185:AZ185)&gt;R184+AC185,R184+AC185-AO185,$C185-SUM($AZ185:AZ185)))))</f>
        <v>0</v>
      </c>
      <c r="BB185" s="97">
        <f>IF(NOT(snowball2),0,IF(S184&lt;=0,0,IF($C185&lt;=SUM($AZ185:BA185),0,IF(AP185+$C185-SUM($AZ185:BA185)&gt;S184+AD185,S184+AD185-AP185,$C185-SUM($AZ185:BA185)))))</f>
        <v>0</v>
      </c>
      <c r="BC185" s="97">
        <f>IF(NOT(snowball2),0,IF(T184&lt;=0,0,IF($C185&lt;=SUM($AZ185:BB185),0,IF(AQ185+$C185-SUM($AZ185:BB185)&gt;T184+AE185,T184+AE185-AQ185,$C185-SUM($AZ185:BB185)))))</f>
        <v>0</v>
      </c>
      <c r="BD185" s="97">
        <f>IF(NOT(snowball2),0,IF(U184&lt;=0,0,IF($C185&lt;=SUM($AZ185:BC185),0,IF(AR185+$C185-SUM($AZ185:BC185)&gt;U184+AF185,U184+AF185-AR185,$C185-SUM($AZ185:BC185)))))</f>
        <v>0</v>
      </c>
      <c r="BE185" s="97">
        <f>IF(NOT(snowball2),0,IF(V184&lt;=0,0,IF($C185&lt;=SUM($AZ185:BD185),0,IF(AS185+$C185-SUM($AZ185:BD185)&gt;V184+AG185,V184+AG185-AS185,$C185-SUM($AZ185:BD185)))))</f>
        <v>0</v>
      </c>
      <c r="BF185" s="97">
        <f>IF(NOT(snowball2),0,IF(W184&lt;=0,0,IF($C185&lt;=SUM($AZ185:BE185),0,IF(AT185+$C185-SUM($AZ185:BE185)&gt;W184+AH185,W184+AH185-AT185,$C185-SUM($AZ185:BE185)))))</f>
        <v>0</v>
      </c>
      <c r="BG185" s="97">
        <f>IF(NOT(snowball2),0,IF(X184&lt;=0,0,IF($C185&lt;=SUM($AZ185:BF185),0,IF(AU185+$C185-SUM($AZ185:BF185)&gt;X184+AI185,X184+AI185-AU185,$C185-SUM($AZ185:BF185)))))</f>
        <v>0</v>
      </c>
      <c r="BH185" s="97">
        <f>IF(NOT(snowball2),0,IF(Y184&lt;=0,0,IF($C185&lt;=SUM($AZ185:BG185),0,IF(AV185+$C185-SUM($AZ185:BG185)&gt;Y184+AJ185,Y184+AJ185-AV185,$C185-SUM($AZ185:BG185)))))</f>
        <v>0</v>
      </c>
      <c r="BI185" s="97">
        <f>IF(NOT(snowball2),0,IF(Z184&lt;=0,0,IF($C185&lt;=SUM($AZ185:BH185),0,IF(AW185+$C185-SUM($AZ185:BH185)&gt;Z184+AK185,Z184+AK185-AW185,$C185-SUM($AZ185:BH185)))))</f>
        <v>0</v>
      </c>
    </row>
    <row r="186" spans="1:61" ht="11.1" customHeight="1" x14ac:dyDescent="0.2">
      <c r="A186" s="93" t="str">
        <f t="shared" si="60"/>
        <v/>
      </c>
      <c r="B186" s="94" t="e">
        <f t="shared" si="56"/>
        <v>#N/A</v>
      </c>
      <c r="C186" s="95" t="str">
        <f t="shared" si="53"/>
        <v/>
      </c>
      <c r="D186" s="96"/>
      <c r="E186" s="97">
        <f t="shared" si="66"/>
        <v>0</v>
      </c>
      <c r="F186" s="97">
        <f t="shared" si="66"/>
        <v>0</v>
      </c>
      <c r="G186" s="97">
        <f t="shared" si="66"/>
        <v>0</v>
      </c>
      <c r="H186" s="97">
        <f t="shared" si="66"/>
        <v>0</v>
      </c>
      <c r="I186" s="97">
        <f t="shared" si="65"/>
        <v>0</v>
      </c>
      <c r="J186" s="97">
        <f t="shared" si="65"/>
        <v>0</v>
      </c>
      <c r="K186" s="97">
        <f t="shared" si="65"/>
        <v>0</v>
      </c>
      <c r="L186" s="97">
        <f t="shared" si="65"/>
        <v>0</v>
      </c>
      <c r="M186" s="97">
        <f t="shared" si="65"/>
        <v>0</v>
      </c>
      <c r="N186" s="97">
        <f t="shared" si="65"/>
        <v>0</v>
      </c>
      <c r="O186" s="98"/>
      <c r="P186" s="97">
        <f t="shared" si="57"/>
        <v>0</v>
      </c>
      <c r="Q186" s="97">
        <f t="shared" si="67"/>
        <v>0</v>
      </c>
      <c r="R186" s="97">
        <f t="shared" si="67"/>
        <v>0</v>
      </c>
      <c r="S186" s="97">
        <f t="shared" si="67"/>
        <v>0</v>
      </c>
      <c r="T186" s="97">
        <f t="shared" si="67"/>
        <v>0</v>
      </c>
      <c r="U186" s="97">
        <f t="shared" si="67"/>
        <v>0</v>
      </c>
      <c r="V186" s="97">
        <f t="shared" si="67"/>
        <v>0</v>
      </c>
      <c r="W186" s="97">
        <f t="shared" si="67"/>
        <v>0</v>
      </c>
      <c r="X186" s="97">
        <f t="shared" si="67"/>
        <v>0</v>
      </c>
      <c r="Y186" s="97">
        <f t="shared" si="67"/>
        <v>0</v>
      </c>
      <c r="Z186" s="97">
        <f t="shared" si="67"/>
        <v>0</v>
      </c>
      <c r="AA186" s="101"/>
      <c r="AB186" s="97">
        <f t="shared" si="61"/>
        <v>0</v>
      </c>
      <c r="AC186" s="97">
        <f t="shared" si="61"/>
        <v>0</v>
      </c>
      <c r="AD186" s="97">
        <f t="shared" si="61"/>
        <v>0</v>
      </c>
      <c r="AE186" s="97">
        <f t="shared" si="61"/>
        <v>0</v>
      </c>
      <c r="AF186" s="97">
        <f t="shared" si="61"/>
        <v>0</v>
      </c>
      <c r="AG186" s="97">
        <f t="shared" si="61"/>
        <v>0</v>
      </c>
      <c r="AH186" s="97">
        <f t="shared" si="61"/>
        <v>0</v>
      </c>
      <c r="AI186" s="97">
        <f t="shared" si="61"/>
        <v>0</v>
      </c>
      <c r="AJ186" s="97">
        <f t="shared" si="61"/>
        <v>0</v>
      </c>
      <c r="AK186" s="97">
        <f t="shared" si="61"/>
        <v>0</v>
      </c>
      <c r="AL186" s="99">
        <f t="shared" si="58"/>
        <v>0</v>
      </c>
      <c r="AM186" s="102"/>
      <c r="AN186" s="97">
        <f t="shared" si="64"/>
        <v>0</v>
      </c>
      <c r="AO186" s="97">
        <f t="shared" si="64"/>
        <v>0</v>
      </c>
      <c r="AP186" s="97">
        <f t="shared" si="64"/>
        <v>0</v>
      </c>
      <c r="AQ186" s="97">
        <f t="shared" si="64"/>
        <v>0</v>
      </c>
      <c r="AR186" s="97">
        <f t="shared" si="64"/>
        <v>0</v>
      </c>
      <c r="AS186" s="97">
        <f t="shared" si="62"/>
        <v>0</v>
      </c>
      <c r="AT186" s="97">
        <f t="shared" si="62"/>
        <v>0</v>
      </c>
      <c r="AU186" s="97">
        <f t="shared" si="62"/>
        <v>0</v>
      </c>
      <c r="AV186" s="97">
        <f t="shared" si="62"/>
        <v>0</v>
      </c>
      <c r="AW186" s="97">
        <f t="shared" si="62"/>
        <v>0</v>
      </c>
      <c r="AX186" s="99">
        <f t="shared" si="59"/>
        <v>0</v>
      </c>
      <c r="AY186" s="99"/>
      <c r="AZ186" s="100">
        <f t="shared" si="55"/>
        <v>0</v>
      </c>
      <c r="BA186" s="97">
        <f>IF(NOT(snowball2),0,IF(R185&lt;=0,0,IF($C186&lt;=SUM($AZ186:AZ186),0,IF(AO186+$C186-SUM($AZ186:AZ186)&gt;R185+AC186,R185+AC186-AO186,$C186-SUM($AZ186:AZ186)))))</f>
        <v>0</v>
      </c>
      <c r="BB186" s="97">
        <f>IF(NOT(snowball2),0,IF(S185&lt;=0,0,IF($C186&lt;=SUM($AZ186:BA186),0,IF(AP186+$C186-SUM($AZ186:BA186)&gt;S185+AD186,S185+AD186-AP186,$C186-SUM($AZ186:BA186)))))</f>
        <v>0</v>
      </c>
      <c r="BC186" s="97">
        <f>IF(NOT(snowball2),0,IF(T185&lt;=0,0,IF($C186&lt;=SUM($AZ186:BB186),0,IF(AQ186+$C186-SUM($AZ186:BB186)&gt;T185+AE186,T185+AE186-AQ186,$C186-SUM($AZ186:BB186)))))</f>
        <v>0</v>
      </c>
      <c r="BD186" s="97">
        <f>IF(NOT(snowball2),0,IF(U185&lt;=0,0,IF($C186&lt;=SUM($AZ186:BC186),0,IF(AR186+$C186-SUM($AZ186:BC186)&gt;U185+AF186,U185+AF186-AR186,$C186-SUM($AZ186:BC186)))))</f>
        <v>0</v>
      </c>
      <c r="BE186" s="97">
        <f>IF(NOT(snowball2),0,IF(V185&lt;=0,0,IF($C186&lt;=SUM($AZ186:BD186),0,IF(AS186+$C186-SUM($AZ186:BD186)&gt;V185+AG186,V185+AG186-AS186,$C186-SUM($AZ186:BD186)))))</f>
        <v>0</v>
      </c>
      <c r="BF186" s="97">
        <f>IF(NOT(snowball2),0,IF(W185&lt;=0,0,IF($C186&lt;=SUM($AZ186:BE186),0,IF(AT186+$C186-SUM($AZ186:BE186)&gt;W185+AH186,W185+AH186-AT186,$C186-SUM($AZ186:BE186)))))</f>
        <v>0</v>
      </c>
      <c r="BG186" s="97">
        <f>IF(NOT(snowball2),0,IF(X185&lt;=0,0,IF($C186&lt;=SUM($AZ186:BF186),0,IF(AU186+$C186-SUM($AZ186:BF186)&gt;X185+AI186,X185+AI186-AU186,$C186-SUM($AZ186:BF186)))))</f>
        <v>0</v>
      </c>
      <c r="BH186" s="97">
        <f>IF(NOT(snowball2),0,IF(Y185&lt;=0,0,IF($C186&lt;=SUM($AZ186:BG186),0,IF(AV186+$C186-SUM($AZ186:BG186)&gt;Y185+AJ186,Y185+AJ186-AV186,$C186-SUM($AZ186:BG186)))))</f>
        <v>0</v>
      </c>
      <c r="BI186" s="97">
        <f>IF(NOT(snowball2),0,IF(Z185&lt;=0,0,IF($C186&lt;=SUM($AZ186:BH186),0,IF(AW186+$C186-SUM($AZ186:BH186)&gt;Z185+AK186,Z185+AK186-AW186,$C186-SUM($AZ186:BH186)))))</f>
        <v>0</v>
      </c>
    </row>
    <row r="187" spans="1:61" ht="11.1" customHeight="1" x14ac:dyDescent="0.2">
      <c r="A187" s="93" t="str">
        <f t="shared" si="60"/>
        <v/>
      </c>
      <c r="B187" s="94" t="e">
        <f t="shared" si="56"/>
        <v>#N/A</v>
      </c>
      <c r="C187" s="95" t="str">
        <f t="shared" si="53"/>
        <v/>
      </c>
      <c r="D187" s="96"/>
      <c r="E187" s="97">
        <f t="shared" si="66"/>
        <v>0</v>
      </c>
      <c r="F187" s="97">
        <f t="shared" si="66"/>
        <v>0</v>
      </c>
      <c r="G187" s="97">
        <f t="shared" si="66"/>
        <v>0</v>
      </c>
      <c r="H187" s="97">
        <f t="shared" si="66"/>
        <v>0</v>
      </c>
      <c r="I187" s="97">
        <f t="shared" si="65"/>
        <v>0</v>
      </c>
      <c r="J187" s="97">
        <f t="shared" si="65"/>
        <v>0</v>
      </c>
      <c r="K187" s="97">
        <f t="shared" si="65"/>
        <v>0</v>
      </c>
      <c r="L187" s="97">
        <f t="shared" si="65"/>
        <v>0</v>
      </c>
      <c r="M187" s="97">
        <f t="shared" si="65"/>
        <v>0</v>
      </c>
      <c r="N187" s="97">
        <f t="shared" si="65"/>
        <v>0</v>
      </c>
      <c r="O187" s="98"/>
      <c r="P187" s="97">
        <f t="shared" si="57"/>
        <v>0</v>
      </c>
      <c r="Q187" s="97">
        <f t="shared" si="67"/>
        <v>0</v>
      </c>
      <c r="R187" s="97">
        <f t="shared" si="67"/>
        <v>0</v>
      </c>
      <c r="S187" s="97">
        <f t="shared" si="67"/>
        <v>0</v>
      </c>
      <c r="T187" s="97">
        <f t="shared" si="67"/>
        <v>0</v>
      </c>
      <c r="U187" s="97">
        <f t="shared" si="67"/>
        <v>0</v>
      </c>
      <c r="V187" s="97">
        <f t="shared" si="67"/>
        <v>0</v>
      </c>
      <c r="W187" s="97">
        <f t="shared" si="67"/>
        <v>0</v>
      </c>
      <c r="X187" s="97">
        <f t="shared" si="67"/>
        <v>0</v>
      </c>
      <c r="Y187" s="97">
        <f t="shared" si="67"/>
        <v>0</v>
      </c>
      <c r="Z187" s="97">
        <f t="shared" si="67"/>
        <v>0</v>
      </c>
      <c r="AA187" s="101"/>
      <c r="AB187" s="97">
        <f t="shared" si="61"/>
        <v>0</v>
      </c>
      <c r="AC187" s="97">
        <f t="shared" si="61"/>
        <v>0</v>
      </c>
      <c r="AD187" s="97">
        <f t="shared" si="61"/>
        <v>0</v>
      </c>
      <c r="AE187" s="97">
        <f t="shared" si="61"/>
        <v>0</v>
      </c>
      <c r="AF187" s="97">
        <f t="shared" si="61"/>
        <v>0</v>
      </c>
      <c r="AG187" s="97">
        <f t="shared" si="61"/>
        <v>0</v>
      </c>
      <c r="AH187" s="97">
        <f t="shared" si="61"/>
        <v>0</v>
      </c>
      <c r="AI187" s="97">
        <f t="shared" si="61"/>
        <v>0</v>
      </c>
      <c r="AJ187" s="97">
        <f t="shared" si="61"/>
        <v>0</v>
      </c>
      <c r="AK187" s="97">
        <f t="shared" si="61"/>
        <v>0</v>
      </c>
      <c r="AL187" s="99">
        <f t="shared" si="58"/>
        <v>0</v>
      </c>
      <c r="AM187" s="102"/>
      <c r="AN187" s="97">
        <f t="shared" si="64"/>
        <v>0</v>
      </c>
      <c r="AO187" s="97">
        <f t="shared" si="64"/>
        <v>0</v>
      </c>
      <c r="AP187" s="97">
        <f t="shared" si="64"/>
        <v>0</v>
      </c>
      <c r="AQ187" s="97">
        <f t="shared" si="64"/>
        <v>0</v>
      </c>
      <c r="AR187" s="97">
        <f t="shared" si="64"/>
        <v>0</v>
      </c>
      <c r="AS187" s="97">
        <f t="shared" si="62"/>
        <v>0</v>
      </c>
      <c r="AT187" s="97">
        <f t="shared" si="62"/>
        <v>0</v>
      </c>
      <c r="AU187" s="97">
        <f t="shared" si="62"/>
        <v>0</v>
      </c>
      <c r="AV187" s="97">
        <f t="shared" si="62"/>
        <v>0</v>
      </c>
      <c r="AW187" s="97">
        <f t="shared" si="62"/>
        <v>0</v>
      </c>
      <c r="AX187" s="99">
        <f t="shared" si="59"/>
        <v>0</v>
      </c>
      <c r="AY187" s="99"/>
      <c r="AZ187" s="100">
        <f t="shared" si="55"/>
        <v>0</v>
      </c>
      <c r="BA187" s="97">
        <f>IF(NOT(snowball2),0,IF(R186&lt;=0,0,IF($C187&lt;=SUM($AZ187:AZ187),0,IF(AO187+$C187-SUM($AZ187:AZ187)&gt;R186+AC187,R186+AC187-AO187,$C187-SUM($AZ187:AZ187)))))</f>
        <v>0</v>
      </c>
      <c r="BB187" s="97">
        <f>IF(NOT(snowball2),0,IF(S186&lt;=0,0,IF($C187&lt;=SUM($AZ187:BA187),0,IF(AP187+$C187-SUM($AZ187:BA187)&gt;S186+AD187,S186+AD187-AP187,$C187-SUM($AZ187:BA187)))))</f>
        <v>0</v>
      </c>
      <c r="BC187" s="97">
        <f>IF(NOT(snowball2),0,IF(T186&lt;=0,0,IF($C187&lt;=SUM($AZ187:BB187),0,IF(AQ187+$C187-SUM($AZ187:BB187)&gt;T186+AE187,T186+AE187-AQ187,$C187-SUM($AZ187:BB187)))))</f>
        <v>0</v>
      </c>
      <c r="BD187" s="97">
        <f>IF(NOT(snowball2),0,IF(U186&lt;=0,0,IF($C187&lt;=SUM($AZ187:BC187),0,IF(AR187+$C187-SUM($AZ187:BC187)&gt;U186+AF187,U186+AF187-AR187,$C187-SUM($AZ187:BC187)))))</f>
        <v>0</v>
      </c>
      <c r="BE187" s="97">
        <f>IF(NOT(snowball2),0,IF(V186&lt;=0,0,IF($C187&lt;=SUM($AZ187:BD187),0,IF(AS187+$C187-SUM($AZ187:BD187)&gt;V186+AG187,V186+AG187-AS187,$C187-SUM($AZ187:BD187)))))</f>
        <v>0</v>
      </c>
      <c r="BF187" s="97">
        <f>IF(NOT(snowball2),0,IF(W186&lt;=0,0,IF($C187&lt;=SUM($AZ187:BE187),0,IF(AT187+$C187-SUM($AZ187:BE187)&gt;W186+AH187,W186+AH187-AT187,$C187-SUM($AZ187:BE187)))))</f>
        <v>0</v>
      </c>
      <c r="BG187" s="97">
        <f>IF(NOT(snowball2),0,IF(X186&lt;=0,0,IF($C187&lt;=SUM($AZ187:BF187),0,IF(AU187+$C187-SUM($AZ187:BF187)&gt;X186+AI187,X186+AI187-AU187,$C187-SUM($AZ187:BF187)))))</f>
        <v>0</v>
      </c>
      <c r="BH187" s="97">
        <f>IF(NOT(snowball2),0,IF(Y186&lt;=0,0,IF($C187&lt;=SUM($AZ187:BG187),0,IF(AV187+$C187-SUM($AZ187:BG187)&gt;Y186+AJ187,Y186+AJ187-AV187,$C187-SUM($AZ187:BG187)))))</f>
        <v>0</v>
      </c>
      <c r="BI187" s="97">
        <f>IF(NOT(snowball2),0,IF(Z186&lt;=0,0,IF($C187&lt;=SUM($AZ187:BH187),0,IF(AW187+$C187-SUM($AZ187:BH187)&gt;Z186+AK187,Z186+AK187-AW187,$C187-SUM($AZ187:BH187)))))</f>
        <v>0</v>
      </c>
    </row>
    <row r="188" spans="1:61" ht="11.1" customHeight="1" x14ac:dyDescent="0.2">
      <c r="A188" s="93" t="str">
        <f t="shared" si="60"/>
        <v/>
      </c>
      <c r="B188" s="94" t="e">
        <f t="shared" si="56"/>
        <v>#N/A</v>
      </c>
      <c r="C188" s="95" t="str">
        <f t="shared" si="53"/>
        <v/>
      </c>
      <c r="D188" s="96"/>
      <c r="E188" s="97">
        <f t="shared" si="66"/>
        <v>0</v>
      </c>
      <c r="F188" s="97">
        <f t="shared" si="66"/>
        <v>0</v>
      </c>
      <c r="G188" s="97">
        <f t="shared" si="66"/>
        <v>0</v>
      </c>
      <c r="H188" s="97">
        <f t="shared" si="66"/>
        <v>0</v>
      </c>
      <c r="I188" s="97">
        <f t="shared" si="65"/>
        <v>0</v>
      </c>
      <c r="J188" s="97">
        <f t="shared" si="65"/>
        <v>0</v>
      </c>
      <c r="K188" s="97">
        <f t="shared" si="65"/>
        <v>0</v>
      </c>
      <c r="L188" s="97">
        <f t="shared" si="65"/>
        <v>0</v>
      </c>
      <c r="M188" s="97">
        <f t="shared" si="65"/>
        <v>0</v>
      </c>
      <c r="N188" s="97">
        <f t="shared" si="65"/>
        <v>0</v>
      </c>
      <c r="O188" s="98"/>
      <c r="P188" s="97">
        <f t="shared" si="57"/>
        <v>0</v>
      </c>
      <c r="Q188" s="97">
        <f t="shared" si="67"/>
        <v>0</v>
      </c>
      <c r="R188" s="97">
        <f t="shared" si="67"/>
        <v>0</v>
      </c>
      <c r="S188" s="97">
        <f t="shared" si="67"/>
        <v>0</v>
      </c>
      <c r="T188" s="97">
        <f t="shared" si="67"/>
        <v>0</v>
      </c>
      <c r="U188" s="97">
        <f t="shared" si="67"/>
        <v>0</v>
      </c>
      <c r="V188" s="97">
        <f t="shared" si="67"/>
        <v>0</v>
      </c>
      <c r="W188" s="97">
        <f t="shared" si="67"/>
        <v>0</v>
      </c>
      <c r="X188" s="97">
        <f t="shared" si="67"/>
        <v>0</v>
      </c>
      <c r="Y188" s="97">
        <f t="shared" si="67"/>
        <v>0</v>
      </c>
      <c r="Z188" s="97">
        <f t="shared" si="67"/>
        <v>0</v>
      </c>
      <c r="AA188" s="101"/>
      <c r="AB188" s="97">
        <f t="shared" si="61"/>
        <v>0</v>
      </c>
      <c r="AC188" s="97">
        <f t="shared" si="61"/>
        <v>0</v>
      </c>
      <c r="AD188" s="97">
        <f t="shared" si="61"/>
        <v>0</v>
      </c>
      <c r="AE188" s="97">
        <f t="shared" si="61"/>
        <v>0</v>
      </c>
      <c r="AF188" s="97">
        <f t="shared" si="61"/>
        <v>0</v>
      </c>
      <c r="AG188" s="97">
        <f t="shared" ref="AG188:AK219" si="68">ROUND(V187*J$9/12,2)</f>
        <v>0</v>
      </c>
      <c r="AH188" s="97">
        <f t="shared" si="68"/>
        <v>0</v>
      </c>
      <c r="AI188" s="97">
        <f t="shared" si="68"/>
        <v>0</v>
      </c>
      <c r="AJ188" s="97">
        <f t="shared" si="68"/>
        <v>0</v>
      </c>
      <c r="AK188" s="97">
        <f t="shared" si="68"/>
        <v>0</v>
      </c>
      <c r="AL188" s="99">
        <f t="shared" si="58"/>
        <v>0</v>
      </c>
      <c r="AM188" s="102"/>
      <c r="AN188" s="97">
        <f t="shared" si="64"/>
        <v>0</v>
      </c>
      <c r="AO188" s="97">
        <f t="shared" si="64"/>
        <v>0</v>
      </c>
      <c r="AP188" s="97">
        <f t="shared" si="64"/>
        <v>0</v>
      </c>
      <c r="AQ188" s="97">
        <f t="shared" si="64"/>
        <v>0</v>
      </c>
      <c r="AR188" s="97">
        <f t="shared" si="64"/>
        <v>0</v>
      </c>
      <c r="AS188" s="97">
        <f t="shared" si="62"/>
        <v>0</v>
      </c>
      <c r="AT188" s="97">
        <f t="shared" si="62"/>
        <v>0</v>
      </c>
      <c r="AU188" s="97">
        <f t="shared" si="62"/>
        <v>0</v>
      </c>
      <c r="AV188" s="97">
        <f t="shared" si="62"/>
        <v>0</v>
      </c>
      <c r="AW188" s="97">
        <f t="shared" si="62"/>
        <v>0</v>
      </c>
      <c r="AX188" s="99">
        <f t="shared" si="59"/>
        <v>0</v>
      </c>
      <c r="AY188" s="99"/>
      <c r="AZ188" s="100">
        <f t="shared" si="55"/>
        <v>0</v>
      </c>
      <c r="BA188" s="97">
        <f>IF(NOT(snowball2),0,IF(R187&lt;=0,0,IF($C188&lt;=SUM($AZ188:AZ188),0,IF(AO188+$C188-SUM($AZ188:AZ188)&gt;R187+AC188,R187+AC188-AO188,$C188-SUM($AZ188:AZ188)))))</f>
        <v>0</v>
      </c>
      <c r="BB188" s="97">
        <f>IF(NOT(snowball2),0,IF(S187&lt;=0,0,IF($C188&lt;=SUM($AZ188:BA188),0,IF(AP188+$C188-SUM($AZ188:BA188)&gt;S187+AD188,S187+AD188-AP188,$C188-SUM($AZ188:BA188)))))</f>
        <v>0</v>
      </c>
      <c r="BC188" s="97">
        <f>IF(NOT(snowball2),0,IF(T187&lt;=0,0,IF($C188&lt;=SUM($AZ188:BB188),0,IF(AQ188+$C188-SUM($AZ188:BB188)&gt;T187+AE188,T187+AE188-AQ188,$C188-SUM($AZ188:BB188)))))</f>
        <v>0</v>
      </c>
      <c r="BD188" s="97">
        <f>IF(NOT(snowball2),0,IF(U187&lt;=0,0,IF($C188&lt;=SUM($AZ188:BC188),0,IF(AR188+$C188-SUM($AZ188:BC188)&gt;U187+AF188,U187+AF188-AR188,$C188-SUM($AZ188:BC188)))))</f>
        <v>0</v>
      </c>
      <c r="BE188" s="97">
        <f>IF(NOT(snowball2),0,IF(V187&lt;=0,0,IF($C188&lt;=SUM($AZ188:BD188),0,IF(AS188+$C188-SUM($AZ188:BD188)&gt;V187+AG188,V187+AG188-AS188,$C188-SUM($AZ188:BD188)))))</f>
        <v>0</v>
      </c>
      <c r="BF188" s="97">
        <f>IF(NOT(snowball2),0,IF(W187&lt;=0,0,IF($C188&lt;=SUM($AZ188:BE188),0,IF(AT188+$C188-SUM($AZ188:BE188)&gt;W187+AH188,W187+AH188-AT188,$C188-SUM($AZ188:BE188)))))</f>
        <v>0</v>
      </c>
      <c r="BG188" s="97">
        <f>IF(NOT(snowball2),0,IF(X187&lt;=0,0,IF($C188&lt;=SUM($AZ188:BF188),0,IF(AU188+$C188-SUM($AZ188:BF188)&gt;X187+AI188,X187+AI188-AU188,$C188-SUM($AZ188:BF188)))))</f>
        <v>0</v>
      </c>
      <c r="BH188" s="97">
        <f>IF(NOT(snowball2),0,IF(Y187&lt;=0,0,IF($C188&lt;=SUM($AZ188:BG188),0,IF(AV188+$C188-SUM($AZ188:BG188)&gt;Y187+AJ188,Y187+AJ188-AV188,$C188-SUM($AZ188:BG188)))))</f>
        <v>0</v>
      </c>
      <c r="BI188" s="97">
        <f>IF(NOT(snowball2),0,IF(Z187&lt;=0,0,IF($C188&lt;=SUM($AZ188:BH188),0,IF(AW188+$C188-SUM($AZ188:BH188)&gt;Z187+AK188,Z187+AK188-AW188,$C188-SUM($AZ188:BH188)))))</f>
        <v>0</v>
      </c>
    </row>
    <row r="189" spans="1:61" ht="11.1" customHeight="1" x14ac:dyDescent="0.2">
      <c r="A189" s="93" t="str">
        <f t="shared" si="60"/>
        <v/>
      </c>
      <c r="B189" s="94" t="e">
        <f t="shared" si="56"/>
        <v>#N/A</v>
      </c>
      <c r="C189" s="95" t="str">
        <f t="shared" si="53"/>
        <v/>
      </c>
      <c r="D189" s="96"/>
      <c r="E189" s="97">
        <f t="shared" si="66"/>
        <v>0</v>
      </c>
      <c r="F189" s="97">
        <f t="shared" si="66"/>
        <v>0</v>
      </c>
      <c r="G189" s="97">
        <f t="shared" si="66"/>
        <v>0</v>
      </c>
      <c r="H189" s="97">
        <f t="shared" si="66"/>
        <v>0</v>
      </c>
      <c r="I189" s="97">
        <f t="shared" si="65"/>
        <v>0</v>
      </c>
      <c r="J189" s="97">
        <f t="shared" si="65"/>
        <v>0</v>
      </c>
      <c r="K189" s="97">
        <f t="shared" si="65"/>
        <v>0</v>
      </c>
      <c r="L189" s="97">
        <f t="shared" si="65"/>
        <v>0</v>
      </c>
      <c r="M189" s="97">
        <f t="shared" si="65"/>
        <v>0</v>
      </c>
      <c r="N189" s="97">
        <f t="shared" si="65"/>
        <v>0</v>
      </c>
      <c r="O189" s="98"/>
      <c r="P189" s="97">
        <f t="shared" si="57"/>
        <v>0</v>
      </c>
      <c r="Q189" s="97">
        <f t="shared" si="67"/>
        <v>0</v>
      </c>
      <c r="R189" s="97">
        <f t="shared" si="67"/>
        <v>0</v>
      </c>
      <c r="S189" s="97">
        <f t="shared" si="67"/>
        <v>0</v>
      </c>
      <c r="T189" s="97">
        <f t="shared" si="67"/>
        <v>0</v>
      </c>
      <c r="U189" s="97">
        <f t="shared" si="67"/>
        <v>0</v>
      </c>
      <c r="V189" s="97">
        <f t="shared" si="67"/>
        <v>0</v>
      </c>
      <c r="W189" s="97">
        <f t="shared" si="67"/>
        <v>0</v>
      </c>
      <c r="X189" s="97">
        <f t="shared" si="67"/>
        <v>0</v>
      </c>
      <c r="Y189" s="97">
        <f t="shared" si="67"/>
        <v>0</v>
      </c>
      <c r="Z189" s="97">
        <f t="shared" si="67"/>
        <v>0</v>
      </c>
      <c r="AA189" s="101"/>
      <c r="AB189" s="97">
        <f t="shared" ref="AB189:AF212" si="69">ROUND(Q188*E$9/12,2)</f>
        <v>0</v>
      </c>
      <c r="AC189" s="97">
        <f t="shared" si="69"/>
        <v>0</v>
      </c>
      <c r="AD189" s="97">
        <f t="shared" si="69"/>
        <v>0</v>
      </c>
      <c r="AE189" s="97">
        <f t="shared" si="69"/>
        <v>0</v>
      </c>
      <c r="AF189" s="97">
        <f t="shared" si="69"/>
        <v>0</v>
      </c>
      <c r="AG189" s="97">
        <f t="shared" si="68"/>
        <v>0</v>
      </c>
      <c r="AH189" s="97">
        <f t="shared" si="68"/>
        <v>0</v>
      </c>
      <c r="AI189" s="97">
        <f t="shared" si="68"/>
        <v>0</v>
      </c>
      <c r="AJ189" s="97">
        <f t="shared" si="68"/>
        <v>0</v>
      </c>
      <c r="AK189" s="97">
        <f t="shared" si="68"/>
        <v>0</v>
      </c>
      <c r="AL189" s="99">
        <f t="shared" si="58"/>
        <v>0</v>
      </c>
      <c r="AM189" s="102"/>
      <c r="AN189" s="97">
        <f t="shared" si="64"/>
        <v>0</v>
      </c>
      <c r="AO189" s="97">
        <f t="shared" si="64"/>
        <v>0</v>
      </c>
      <c r="AP189" s="97">
        <f t="shared" si="64"/>
        <v>0</v>
      </c>
      <c r="AQ189" s="97">
        <f t="shared" si="64"/>
        <v>0</v>
      </c>
      <c r="AR189" s="97">
        <f t="shared" si="64"/>
        <v>0</v>
      </c>
      <c r="AS189" s="97">
        <f t="shared" si="62"/>
        <v>0</v>
      </c>
      <c r="AT189" s="97">
        <f t="shared" si="62"/>
        <v>0</v>
      </c>
      <c r="AU189" s="97">
        <f t="shared" si="62"/>
        <v>0</v>
      </c>
      <c r="AV189" s="97">
        <f t="shared" si="62"/>
        <v>0</v>
      </c>
      <c r="AW189" s="97">
        <f t="shared" si="62"/>
        <v>0</v>
      </c>
      <c r="AX189" s="99">
        <f t="shared" si="59"/>
        <v>0</v>
      </c>
      <c r="AY189" s="99"/>
      <c r="AZ189" s="100">
        <f t="shared" si="55"/>
        <v>0</v>
      </c>
      <c r="BA189" s="97">
        <f>IF(NOT(snowball2),0,IF(R188&lt;=0,0,IF($C189&lt;=SUM($AZ189:AZ189),0,IF(AO189+$C189-SUM($AZ189:AZ189)&gt;R188+AC189,R188+AC189-AO189,$C189-SUM($AZ189:AZ189)))))</f>
        <v>0</v>
      </c>
      <c r="BB189" s="97">
        <f>IF(NOT(snowball2),0,IF(S188&lt;=0,0,IF($C189&lt;=SUM($AZ189:BA189),0,IF(AP189+$C189-SUM($AZ189:BA189)&gt;S188+AD189,S188+AD189-AP189,$C189-SUM($AZ189:BA189)))))</f>
        <v>0</v>
      </c>
      <c r="BC189" s="97">
        <f>IF(NOT(snowball2),0,IF(T188&lt;=0,0,IF($C189&lt;=SUM($AZ189:BB189),0,IF(AQ189+$C189-SUM($AZ189:BB189)&gt;T188+AE189,T188+AE189-AQ189,$C189-SUM($AZ189:BB189)))))</f>
        <v>0</v>
      </c>
      <c r="BD189" s="97">
        <f>IF(NOT(snowball2),0,IF(U188&lt;=0,0,IF($C189&lt;=SUM($AZ189:BC189),0,IF(AR189+$C189-SUM($AZ189:BC189)&gt;U188+AF189,U188+AF189-AR189,$C189-SUM($AZ189:BC189)))))</f>
        <v>0</v>
      </c>
      <c r="BE189" s="97">
        <f>IF(NOT(snowball2),0,IF(V188&lt;=0,0,IF($C189&lt;=SUM($AZ189:BD189),0,IF(AS189+$C189-SUM($AZ189:BD189)&gt;V188+AG189,V188+AG189-AS189,$C189-SUM($AZ189:BD189)))))</f>
        <v>0</v>
      </c>
      <c r="BF189" s="97">
        <f>IF(NOT(snowball2),0,IF(W188&lt;=0,0,IF($C189&lt;=SUM($AZ189:BE189),0,IF(AT189+$C189-SUM($AZ189:BE189)&gt;W188+AH189,W188+AH189-AT189,$C189-SUM($AZ189:BE189)))))</f>
        <v>0</v>
      </c>
      <c r="BG189" s="97">
        <f>IF(NOT(snowball2),0,IF(X188&lt;=0,0,IF($C189&lt;=SUM($AZ189:BF189),0,IF(AU189+$C189-SUM($AZ189:BF189)&gt;X188+AI189,X188+AI189-AU189,$C189-SUM($AZ189:BF189)))))</f>
        <v>0</v>
      </c>
      <c r="BH189" s="97">
        <f>IF(NOT(snowball2),0,IF(Y188&lt;=0,0,IF($C189&lt;=SUM($AZ189:BG189),0,IF(AV189+$C189-SUM($AZ189:BG189)&gt;Y188+AJ189,Y188+AJ189-AV189,$C189-SUM($AZ189:BG189)))))</f>
        <v>0</v>
      </c>
      <c r="BI189" s="97">
        <f>IF(NOT(snowball2),0,IF(Z188&lt;=0,0,IF($C189&lt;=SUM($AZ189:BH189),0,IF(AW189+$C189-SUM($AZ189:BH189)&gt;Z188+AK189,Z188+AK189-AW189,$C189-SUM($AZ189:BH189)))))</f>
        <v>0</v>
      </c>
    </row>
    <row r="190" spans="1:61" ht="11.1" customHeight="1" x14ac:dyDescent="0.2">
      <c r="A190" s="93" t="str">
        <f t="shared" si="60"/>
        <v/>
      </c>
      <c r="B190" s="94" t="e">
        <f t="shared" si="56"/>
        <v>#N/A</v>
      </c>
      <c r="C190" s="95" t="str">
        <f t="shared" si="53"/>
        <v/>
      </c>
      <c r="D190" s="96"/>
      <c r="E190" s="97">
        <f t="shared" si="66"/>
        <v>0</v>
      </c>
      <c r="F190" s="97">
        <f t="shared" si="66"/>
        <v>0</v>
      </c>
      <c r="G190" s="97">
        <f t="shared" si="66"/>
        <v>0</v>
      </c>
      <c r="H190" s="97">
        <f t="shared" si="66"/>
        <v>0</v>
      </c>
      <c r="I190" s="97">
        <f t="shared" si="65"/>
        <v>0</v>
      </c>
      <c r="J190" s="97">
        <f t="shared" si="65"/>
        <v>0</v>
      </c>
      <c r="K190" s="97">
        <f t="shared" si="65"/>
        <v>0</v>
      </c>
      <c r="L190" s="97">
        <f t="shared" si="65"/>
        <v>0</v>
      </c>
      <c r="M190" s="97">
        <f t="shared" si="65"/>
        <v>0</v>
      </c>
      <c r="N190" s="97">
        <f t="shared" si="65"/>
        <v>0</v>
      </c>
      <c r="O190" s="98"/>
      <c r="P190" s="97">
        <f t="shared" si="57"/>
        <v>0</v>
      </c>
      <c r="Q190" s="97">
        <f t="shared" si="67"/>
        <v>0</v>
      </c>
      <c r="R190" s="97">
        <f t="shared" si="67"/>
        <v>0</v>
      </c>
      <c r="S190" s="97">
        <f t="shared" si="67"/>
        <v>0</v>
      </c>
      <c r="T190" s="97">
        <f t="shared" si="67"/>
        <v>0</v>
      </c>
      <c r="U190" s="97">
        <f t="shared" si="67"/>
        <v>0</v>
      </c>
      <c r="V190" s="97">
        <f t="shared" si="67"/>
        <v>0</v>
      </c>
      <c r="W190" s="97">
        <f t="shared" si="67"/>
        <v>0</v>
      </c>
      <c r="X190" s="97">
        <f t="shared" si="67"/>
        <v>0</v>
      </c>
      <c r="Y190" s="97">
        <f t="shared" si="67"/>
        <v>0</v>
      </c>
      <c r="Z190" s="97">
        <f t="shared" si="67"/>
        <v>0</v>
      </c>
      <c r="AA190" s="101"/>
      <c r="AB190" s="97">
        <f t="shared" si="69"/>
        <v>0</v>
      </c>
      <c r="AC190" s="97">
        <f t="shared" si="69"/>
        <v>0</v>
      </c>
      <c r="AD190" s="97">
        <f t="shared" si="69"/>
        <v>0</v>
      </c>
      <c r="AE190" s="97">
        <f t="shared" si="69"/>
        <v>0</v>
      </c>
      <c r="AF190" s="97">
        <f t="shared" si="69"/>
        <v>0</v>
      </c>
      <c r="AG190" s="97">
        <f t="shared" si="68"/>
        <v>0</v>
      </c>
      <c r="AH190" s="97">
        <f t="shared" si="68"/>
        <v>0</v>
      </c>
      <c r="AI190" s="97">
        <f t="shared" si="68"/>
        <v>0</v>
      </c>
      <c r="AJ190" s="97">
        <f t="shared" si="68"/>
        <v>0</v>
      </c>
      <c r="AK190" s="97">
        <f t="shared" si="68"/>
        <v>0</v>
      </c>
      <c r="AL190" s="99">
        <f t="shared" si="58"/>
        <v>0</v>
      </c>
      <c r="AM190" s="102"/>
      <c r="AN190" s="97">
        <f t="shared" si="64"/>
        <v>0</v>
      </c>
      <c r="AO190" s="97">
        <f t="shared" si="64"/>
        <v>0</v>
      </c>
      <c r="AP190" s="97">
        <f t="shared" si="64"/>
        <v>0</v>
      </c>
      <c r="AQ190" s="97">
        <f t="shared" si="64"/>
        <v>0</v>
      </c>
      <c r="AR190" s="97">
        <f t="shared" si="64"/>
        <v>0</v>
      </c>
      <c r="AS190" s="97">
        <f t="shared" si="62"/>
        <v>0</v>
      </c>
      <c r="AT190" s="97">
        <f t="shared" si="62"/>
        <v>0</v>
      </c>
      <c r="AU190" s="97">
        <f t="shared" si="62"/>
        <v>0</v>
      </c>
      <c r="AV190" s="97">
        <f t="shared" si="62"/>
        <v>0</v>
      </c>
      <c r="AW190" s="97">
        <f t="shared" si="62"/>
        <v>0</v>
      </c>
      <c r="AX190" s="99">
        <f t="shared" si="59"/>
        <v>0</v>
      </c>
      <c r="AY190" s="99"/>
      <c r="AZ190" s="100">
        <f t="shared" si="55"/>
        <v>0</v>
      </c>
      <c r="BA190" s="97">
        <f>IF(NOT(snowball2),0,IF(R189&lt;=0,0,IF($C190&lt;=SUM($AZ190:AZ190),0,IF(AO190+$C190-SUM($AZ190:AZ190)&gt;R189+AC190,R189+AC190-AO190,$C190-SUM($AZ190:AZ190)))))</f>
        <v>0</v>
      </c>
      <c r="BB190" s="97">
        <f>IF(NOT(snowball2),0,IF(S189&lt;=0,0,IF($C190&lt;=SUM($AZ190:BA190),0,IF(AP190+$C190-SUM($AZ190:BA190)&gt;S189+AD190,S189+AD190-AP190,$C190-SUM($AZ190:BA190)))))</f>
        <v>0</v>
      </c>
      <c r="BC190" s="97">
        <f>IF(NOT(snowball2),0,IF(T189&lt;=0,0,IF($C190&lt;=SUM($AZ190:BB190),0,IF(AQ190+$C190-SUM($AZ190:BB190)&gt;T189+AE190,T189+AE190-AQ190,$C190-SUM($AZ190:BB190)))))</f>
        <v>0</v>
      </c>
      <c r="BD190" s="97">
        <f>IF(NOT(snowball2),0,IF(U189&lt;=0,0,IF($C190&lt;=SUM($AZ190:BC190),0,IF(AR190+$C190-SUM($AZ190:BC190)&gt;U189+AF190,U189+AF190-AR190,$C190-SUM($AZ190:BC190)))))</f>
        <v>0</v>
      </c>
      <c r="BE190" s="97">
        <f>IF(NOT(snowball2),0,IF(V189&lt;=0,0,IF($C190&lt;=SUM($AZ190:BD190),0,IF(AS190+$C190-SUM($AZ190:BD190)&gt;V189+AG190,V189+AG190-AS190,$C190-SUM($AZ190:BD190)))))</f>
        <v>0</v>
      </c>
      <c r="BF190" s="97">
        <f>IF(NOT(snowball2),0,IF(W189&lt;=0,0,IF($C190&lt;=SUM($AZ190:BE190),0,IF(AT190+$C190-SUM($AZ190:BE190)&gt;W189+AH190,W189+AH190-AT190,$C190-SUM($AZ190:BE190)))))</f>
        <v>0</v>
      </c>
      <c r="BG190" s="97">
        <f>IF(NOT(snowball2),0,IF(X189&lt;=0,0,IF($C190&lt;=SUM($AZ190:BF190),0,IF(AU190+$C190-SUM($AZ190:BF190)&gt;X189+AI190,X189+AI190-AU190,$C190-SUM($AZ190:BF190)))))</f>
        <v>0</v>
      </c>
      <c r="BH190" s="97">
        <f>IF(NOT(snowball2),0,IF(Y189&lt;=0,0,IF($C190&lt;=SUM($AZ190:BG190),0,IF(AV190+$C190-SUM($AZ190:BG190)&gt;Y189+AJ190,Y189+AJ190-AV190,$C190-SUM($AZ190:BG190)))))</f>
        <v>0</v>
      </c>
      <c r="BI190" s="97">
        <f>IF(NOT(snowball2),0,IF(Z189&lt;=0,0,IF($C190&lt;=SUM($AZ190:BH190),0,IF(AW190+$C190-SUM($AZ190:BH190)&gt;Z189+AK190,Z189+AK190-AW190,$C190-SUM($AZ190:BH190)))))</f>
        <v>0</v>
      </c>
    </row>
    <row r="191" spans="1:61" ht="11.1" customHeight="1" x14ac:dyDescent="0.2">
      <c r="A191" s="93" t="str">
        <f t="shared" si="60"/>
        <v/>
      </c>
      <c r="B191" s="94" t="e">
        <f t="shared" si="56"/>
        <v>#N/A</v>
      </c>
      <c r="C191" s="95" t="str">
        <f t="shared" si="53"/>
        <v/>
      </c>
      <c r="D191" s="96"/>
      <c r="E191" s="97">
        <f t="shared" si="66"/>
        <v>0</v>
      </c>
      <c r="F191" s="97">
        <f t="shared" si="66"/>
        <v>0</v>
      </c>
      <c r="G191" s="97">
        <f t="shared" si="66"/>
        <v>0</v>
      </c>
      <c r="H191" s="97">
        <f t="shared" si="66"/>
        <v>0</v>
      </c>
      <c r="I191" s="97">
        <f t="shared" si="65"/>
        <v>0</v>
      </c>
      <c r="J191" s="97">
        <f t="shared" si="65"/>
        <v>0</v>
      </c>
      <c r="K191" s="97">
        <f t="shared" si="65"/>
        <v>0</v>
      </c>
      <c r="L191" s="97">
        <f t="shared" si="65"/>
        <v>0</v>
      </c>
      <c r="M191" s="97">
        <f t="shared" si="65"/>
        <v>0</v>
      </c>
      <c r="N191" s="97">
        <f t="shared" si="65"/>
        <v>0</v>
      </c>
      <c r="O191" s="98"/>
      <c r="P191" s="97">
        <f t="shared" si="57"/>
        <v>0</v>
      </c>
      <c r="Q191" s="97">
        <f t="shared" si="67"/>
        <v>0</v>
      </c>
      <c r="R191" s="97">
        <f t="shared" si="67"/>
        <v>0</v>
      </c>
      <c r="S191" s="97">
        <f t="shared" si="67"/>
        <v>0</v>
      </c>
      <c r="T191" s="97">
        <f t="shared" si="67"/>
        <v>0</v>
      </c>
      <c r="U191" s="97">
        <f t="shared" si="67"/>
        <v>0</v>
      </c>
      <c r="V191" s="97">
        <f t="shared" si="67"/>
        <v>0</v>
      </c>
      <c r="W191" s="97">
        <f t="shared" si="67"/>
        <v>0</v>
      </c>
      <c r="X191" s="97">
        <f t="shared" si="67"/>
        <v>0</v>
      </c>
      <c r="Y191" s="97">
        <f t="shared" si="67"/>
        <v>0</v>
      </c>
      <c r="Z191" s="97">
        <f t="shared" si="67"/>
        <v>0</v>
      </c>
      <c r="AA191" s="101"/>
      <c r="AB191" s="97">
        <f t="shared" si="69"/>
        <v>0</v>
      </c>
      <c r="AC191" s="97">
        <f t="shared" si="69"/>
        <v>0</v>
      </c>
      <c r="AD191" s="97">
        <f t="shared" si="69"/>
        <v>0</v>
      </c>
      <c r="AE191" s="97">
        <f t="shared" si="69"/>
        <v>0</v>
      </c>
      <c r="AF191" s="97">
        <f t="shared" si="69"/>
        <v>0</v>
      </c>
      <c r="AG191" s="97">
        <f t="shared" si="68"/>
        <v>0</v>
      </c>
      <c r="AH191" s="97">
        <f t="shared" si="68"/>
        <v>0</v>
      </c>
      <c r="AI191" s="97">
        <f t="shared" si="68"/>
        <v>0</v>
      </c>
      <c r="AJ191" s="97">
        <f t="shared" si="68"/>
        <v>0</v>
      </c>
      <c r="AK191" s="97">
        <f t="shared" si="68"/>
        <v>0</v>
      </c>
      <c r="AL191" s="99">
        <f t="shared" si="58"/>
        <v>0</v>
      </c>
      <c r="AM191" s="102"/>
      <c r="AN191" s="97">
        <f t="shared" si="64"/>
        <v>0</v>
      </c>
      <c r="AO191" s="97">
        <f t="shared" si="64"/>
        <v>0</v>
      </c>
      <c r="AP191" s="97">
        <f t="shared" si="64"/>
        <v>0</v>
      </c>
      <c r="AQ191" s="97">
        <f t="shared" si="64"/>
        <v>0</v>
      </c>
      <c r="AR191" s="97">
        <f t="shared" si="64"/>
        <v>0</v>
      </c>
      <c r="AS191" s="97">
        <f t="shared" si="62"/>
        <v>0</v>
      </c>
      <c r="AT191" s="97">
        <f t="shared" si="62"/>
        <v>0</v>
      </c>
      <c r="AU191" s="97">
        <f t="shared" si="62"/>
        <v>0</v>
      </c>
      <c r="AV191" s="97">
        <f t="shared" si="62"/>
        <v>0</v>
      </c>
      <c r="AW191" s="97">
        <f t="shared" si="62"/>
        <v>0</v>
      </c>
      <c r="AX191" s="99">
        <f t="shared" si="59"/>
        <v>0</v>
      </c>
      <c r="AY191" s="99"/>
      <c r="AZ191" s="100">
        <f t="shared" si="55"/>
        <v>0</v>
      </c>
      <c r="BA191" s="97">
        <f>IF(NOT(snowball2),0,IF(R190&lt;=0,0,IF($C191&lt;=SUM($AZ191:AZ191),0,IF(AO191+$C191-SUM($AZ191:AZ191)&gt;R190+AC191,R190+AC191-AO191,$C191-SUM($AZ191:AZ191)))))</f>
        <v>0</v>
      </c>
      <c r="BB191" s="97">
        <f>IF(NOT(snowball2),0,IF(S190&lt;=0,0,IF($C191&lt;=SUM($AZ191:BA191),0,IF(AP191+$C191-SUM($AZ191:BA191)&gt;S190+AD191,S190+AD191-AP191,$C191-SUM($AZ191:BA191)))))</f>
        <v>0</v>
      </c>
      <c r="BC191" s="97">
        <f>IF(NOT(snowball2),0,IF(T190&lt;=0,0,IF($C191&lt;=SUM($AZ191:BB191),0,IF(AQ191+$C191-SUM($AZ191:BB191)&gt;T190+AE191,T190+AE191-AQ191,$C191-SUM($AZ191:BB191)))))</f>
        <v>0</v>
      </c>
      <c r="BD191" s="97">
        <f>IF(NOT(snowball2),0,IF(U190&lt;=0,0,IF($C191&lt;=SUM($AZ191:BC191),0,IF(AR191+$C191-SUM($AZ191:BC191)&gt;U190+AF191,U190+AF191-AR191,$C191-SUM($AZ191:BC191)))))</f>
        <v>0</v>
      </c>
      <c r="BE191" s="97">
        <f>IF(NOT(snowball2),0,IF(V190&lt;=0,0,IF($C191&lt;=SUM($AZ191:BD191),0,IF(AS191+$C191-SUM($AZ191:BD191)&gt;V190+AG191,V190+AG191-AS191,$C191-SUM($AZ191:BD191)))))</f>
        <v>0</v>
      </c>
      <c r="BF191" s="97">
        <f>IF(NOT(snowball2),0,IF(W190&lt;=0,0,IF($C191&lt;=SUM($AZ191:BE191),0,IF(AT191+$C191-SUM($AZ191:BE191)&gt;W190+AH191,W190+AH191-AT191,$C191-SUM($AZ191:BE191)))))</f>
        <v>0</v>
      </c>
      <c r="BG191" s="97">
        <f>IF(NOT(snowball2),0,IF(X190&lt;=0,0,IF($C191&lt;=SUM($AZ191:BF191),0,IF(AU191+$C191-SUM($AZ191:BF191)&gt;X190+AI191,X190+AI191-AU191,$C191-SUM($AZ191:BF191)))))</f>
        <v>0</v>
      </c>
      <c r="BH191" s="97">
        <f>IF(NOT(snowball2),0,IF(Y190&lt;=0,0,IF($C191&lt;=SUM($AZ191:BG191),0,IF(AV191+$C191-SUM($AZ191:BG191)&gt;Y190+AJ191,Y190+AJ191-AV191,$C191-SUM($AZ191:BG191)))))</f>
        <v>0</v>
      </c>
      <c r="BI191" s="97">
        <f>IF(NOT(snowball2),0,IF(Z190&lt;=0,0,IF($C191&lt;=SUM($AZ191:BH191),0,IF(AW191+$C191-SUM($AZ191:BH191)&gt;Z190+AK191,Z190+AK191-AW191,$C191-SUM($AZ191:BH191)))))</f>
        <v>0</v>
      </c>
    </row>
    <row r="192" spans="1:61" ht="11.1" customHeight="1" x14ac:dyDescent="0.2">
      <c r="A192" s="93" t="str">
        <f t="shared" si="60"/>
        <v/>
      </c>
      <c r="B192" s="94" t="e">
        <f t="shared" si="56"/>
        <v>#N/A</v>
      </c>
      <c r="C192" s="95" t="str">
        <f t="shared" si="53"/>
        <v/>
      </c>
      <c r="D192" s="96"/>
      <c r="E192" s="97">
        <f t="shared" si="66"/>
        <v>0</v>
      </c>
      <c r="F192" s="97">
        <f t="shared" si="66"/>
        <v>0</v>
      </c>
      <c r="G192" s="97">
        <f t="shared" si="66"/>
        <v>0</v>
      </c>
      <c r="H192" s="97">
        <f t="shared" si="66"/>
        <v>0</v>
      </c>
      <c r="I192" s="97">
        <f t="shared" si="65"/>
        <v>0</v>
      </c>
      <c r="J192" s="97">
        <f t="shared" si="65"/>
        <v>0</v>
      </c>
      <c r="K192" s="97">
        <f t="shared" si="65"/>
        <v>0</v>
      </c>
      <c r="L192" s="97">
        <f t="shared" si="65"/>
        <v>0</v>
      </c>
      <c r="M192" s="97">
        <f t="shared" si="65"/>
        <v>0</v>
      </c>
      <c r="N192" s="97">
        <f t="shared" si="65"/>
        <v>0</v>
      </c>
      <c r="O192" s="98"/>
      <c r="P192" s="97">
        <f t="shared" si="57"/>
        <v>0</v>
      </c>
      <c r="Q192" s="97">
        <f t="shared" si="67"/>
        <v>0</v>
      </c>
      <c r="R192" s="97">
        <f t="shared" si="67"/>
        <v>0</v>
      </c>
      <c r="S192" s="97">
        <f t="shared" si="67"/>
        <v>0</v>
      </c>
      <c r="T192" s="97">
        <f t="shared" si="67"/>
        <v>0</v>
      </c>
      <c r="U192" s="97">
        <f t="shared" si="67"/>
        <v>0</v>
      </c>
      <c r="V192" s="97">
        <f t="shared" si="67"/>
        <v>0</v>
      </c>
      <c r="W192" s="97">
        <f t="shared" si="67"/>
        <v>0</v>
      </c>
      <c r="X192" s="97">
        <f t="shared" si="67"/>
        <v>0</v>
      </c>
      <c r="Y192" s="97">
        <f t="shared" si="67"/>
        <v>0</v>
      </c>
      <c r="Z192" s="97">
        <f t="shared" si="67"/>
        <v>0</v>
      </c>
      <c r="AA192" s="101"/>
      <c r="AB192" s="97">
        <f t="shared" si="69"/>
        <v>0</v>
      </c>
      <c r="AC192" s="97">
        <f t="shared" si="69"/>
        <v>0</v>
      </c>
      <c r="AD192" s="97">
        <f t="shared" si="69"/>
        <v>0</v>
      </c>
      <c r="AE192" s="97">
        <f t="shared" si="69"/>
        <v>0</v>
      </c>
      <c r="AF192" s="97">
        <f t="shared" si="69"/>
        <v>0</v>
      </c>
      <c r="AG192" s="97">
        <f t="shared" si="68"/>
        <v>0</v>
      </c>
      <c r="AH192" s="97">
        <f t="shared" si="68"/>
        <v>0</v>
      </c>
      <c r="AI192" s="97">
        <f t="shared" si="68"/>
        <v>0</v>
      </c>
      <c r="AJ192" s="97">
        <f t="shared" si="68"/>
        <v>0</v>
      </c>
      <c r="AK192" s="97">
        <f t="shared" si="68"/>
        <v>0</v>
      </c>
      <c r="AL192" s="99">
        <f t="shared" si="58"/>
        <v>0</v>
      </c>
      <c r="AM192" s="102"/>
      <c r="AN192" s="97">
        <f t="shared" si="64"/>
        <v>0</v>
      </c>
      <c r="AO192" s="97">
        <f t="shared" si="64"/>
        <v>0</v>
      </c>
      <c r="AP192" s="97">
        <f t="shared" si="64"/>
        <v>0</v>
      </c>
      <c r="AQ192" s="97">
        <f t="shared" si="64"/>
        <v>0</v>
      </c>
      <c r="AR192" s="97">
        <f t="shared" si="64"/>
        <v>0</v>
      </c>
      <c r="AS192" s="97">
        <f t="shared" si="62"/>
        <v>0</v>
      </c>
      <c r="AT192" s="97">
        <f t="shared" si="62"/>
        <v>0</v>
      </c>
      <c r="AU192" s="97">
        <f t="shared" si="62"/>
        <v>0</v>
      </c>
      <c r="AV192" s="97">
        <f t="shared" si="62"/>
        <v>0</v>
      </c>
      <c r="AW192" s="97">
        <f t="shared" si="62"/>
        <v>0</v>
      </c>
      <c r="AX192" s="99">
        <f t="shared" si="59"/>
        <v>0</v>
      </c>
      <c r="AY192" s="99"/>
      <c r="AZ192" s="100">
        <f t="shared" si="55"/>
        <v>0</v>
      </c>
      <c r="BA192" s="97">
        <f>IF(NOT(snowball2),0,IF(R191&lt;=0,0,IF($C192&lt;=SUM($AZ192:AZ192),0,IF(AO192+$C192-SUM($AZ192:AZ192)&gt;R191+AC192,R191+AC192-AO192,$C192-SUM($AZ192:AZ192)))))</f>
        <v>0</v>
      </c>
      <c r="BB192" s="97">
        <f>IF(NOT(snowball2),0,IF(S191&lt;=0,0,IF($C192&lt;=SUM($AZ192:BA192),0,IF(AP192+$C192-SUM($AZ192:BA192)&gt;S191+AD192,S191+AD192-AP192,$C192-SUM($AZ192:BA192)))))</f>
        <v>0</v>
      </c>
      <c r="BC192" s="97">
        <f>IF(NOT(snowball2),0,IF(T191&lt;=0,0,IF($C192&lt;=SUM($AZ192:BB192),0,IF(AQ192+$C192-SUM($AZ192:BB192)&gt;T191+AE192,T191+AE192-AQ192,$C192-SUM($AZ192:BB192)))))</f>
        <v>0</v>
      </c>
      <c r="BD192" s="97">
        <f>IF(NOT(snowball2),0,IF(U191&lt;=0,0,IF($C192&lt;=SUM($AZ192:BC192),0,IF(AR192+$C192-SUM($AZ192:BC192)&gt;U191+AF192,U191+AF192-AR192,$C192-SUM($AZ192:BC192)))))</f>
        <v>0</v>
      </c>
      <c r="BE192" s="97">
        <f>IF(NOT(snowball2),0,IF(V191&lt;=0,0,IF($C192&lt;=SUM($AZ192:BD192),0,IF(AS192+$C192-SUM($AZ192:BD192)&gt;V191+AG192,V191+AG192-AS192,$C192-SUM($AZ192:BD192)))))</f>
        <v>0</v>
      </c>
      <c r="BF192" s="97">
        <f>IF(NOT(snowball2),0,IF(W191&lt;=0,0,IF($C192&lt;=SUM($AZ192:BE192),0,IF(AT192+$C192-SUM($AZ192:BE192)&gt;W191+AH192,W191+AH192-AT192,$C192-SUM($AZ192:BE192)))))</f>
        <v>0</v>
      </c>
      <c r="BG192" s="97">
        <f>IF(NOT(snowball2),0,IF(X191&lt;=0,0,IF($C192&lt;=SUM($AZ192:BF192),0,IF(AU192+$C192-SUM($AZ192:BF192)&gt;X191+AI192,X191+AI192-AU192,$C192-SUM($AZ192:BF192)))))</f>
        <v>0</v>
      </c>
      <c r="BH192" s="97">
        <f>IF(NOT(snowball2),0,IF(Y191&lt;=0,0,IF($C192&lt;=SUM($AZ192:BG192),0,IF(AV192+$C192-SUM($AZ192:BG192)&gt;Y191+AJ192,Y191+AJ192-AV192,$C192-SUM($AZ192:BG192)))))</f>
        <v>0</v>
      </c>
      <c r="BI192" s="97">
        <f>IF(NOT(snowball2),0,IF(Z191&lt;=0,0,IF($C192&lt;=SUM($AZ192:BH192),0,IF(AW192+$C192-SUM($AZ192:BH192)&gt;Z191+AK192,Z191+AK192-AW192,$C192-SUM($AZ192:BH192)))))</f>
        <v>0</v>
      </c>
    </row>
    <row r="193" spans="1:61" ht="11.1" customHeight="1" x14ac:dyDescent="0.2">
      <c r="A193" s="93" t="str">
        <f t="shared" si="60"/>
        <v/>
      </c>
      <c r="B193" s="94" t="e">
        <f t="shared" si="56"/>
        <v>#N/A</v>
      </c>
      <c r="C193" s="95" t="str">
        <f t="shared" si="53"/>
        <v/>
      </c>
      <c r="D193" s="96"/>
      <c r="E193" s="97">
        <f t="shared" si="66"/>
        <v>0</v>
      </c>
      <c r="F193" s="97">
        <f t="shared" si="66"/>
        <v>0</v>
      </c>
      <c r="G193" s="97">
        <f t="shared" si="66"/>
        <v>0</v>
      </c>
      <c r="H193" s="97">
        <f t="shared" si="66"/>
        <v>0</v>
      </c>
      <c r="I193" s="97">
        <f t="shared" si="66"/>
        <v>0</v>
      </c>
      <c r="J193" s="97">
        <f t="shared" si="66"/>
        <v>0</v>
      </c>
      <c r="K193" s="97">
        <f t="shared" si="66"/>
        <v>0</v>
      </c>
      <c r="L193" s="97">
        <f t="shared" si="66"/>
        <v>0</v>
      </c>
      <c r="M193" s="97">
        <f t="shared" si="66"/>
        <v>0</v>
      </c>
      <c r="N193" s="97">
        <f t="shared" si="66"/>
        <v>0</v>
      </c>
      <c r="O193" s="98"/>
      <c r="P193" s="97">
        <f t="shared" si="57"/>
        <v>0</v>
      </c>
      <c r="Q193" s="97">
        <f t="shared" si="67"/>
        <v>0</v>
      </c>
      <c r="R193" s="97">
        <f t="shared" si="67"/>
        <v>0</v>
      </c>
      <c r="S193" s="97">
        <f t="shared" si="67"/>
        <v>0</v>
      </c>
      <c r="T193" s="97">
        <f t="shared" si="67"/>
        <v>0</v>
      </c>
      <c r="U193" s="97">
        <f t="shared" si="67"/>
        <v>0</v>
      </c>
      <c r="V193" s="97">
        <f t="shared" si="67"/>
        <v>0</v>
      </c>
      <c r="W193" s="97">
        <f t="shared" si="67"/>
        <v>0</v>
      </c>
      <c r="X193" s="97">
        <f t="shared" si="67"/>
        <v>0</v>
      </c>
      <c r="Y193" s="97">
        <f t="shared" si="67"/>
        <v>0</v>
      </c>
      <c r="Z193" s="97">
        <f t="shared" si="67"/>
        <v>0</v>
      </c>
      <c r="AA193" s="101"/>
      <c r="AB193" s="97">
        <f t="shared" si="69"/>
        <v>0</v>
      </c>
      <c r="AC193" s="97">
        <f t="shared" si="69"/>
        <v>0</v>
      </c>
      <c r="AD193" s="97">
        <f t="shared" si="69"/>
        <v>0</v>
      </c>
      <c r="AE193" s="97">
        <f t="shared" si="69"/>
        <v>0</v>
      </c>
      <c r="AF193" s="97">
        <f t="shared" si="69"/>
        <v>0</v>
      </c>
      <c r="AG193" s="97">
        <f t="shared" si="68"/>
        <v>0</v>
      </c>
      <c r="AH193" s="97">
        <f t="shared" si="68"/>
        <v>0</v>
      </c>
      <c r="AI193" s="97">
        <f t="shared" si="68"/>
        <v>0</v>
      </c>
      <c r="AJ193" s="97">
        <f t="shared" si="68"/>
        <v>0</v>
      </c>
      <c r="AK193" s="97">
        <f t="shared" si="68"/>
        <v>0</v>
      </c>
      <c r="AL193" s="99">
        <f t="shared" si="58"/>
        <v>0</v>
      </c>
      <c r="AM193" s="102"/>
      <c r="AN193" s="97">
        <f t="shared" si="64"/>
        <v>0</v>
      </c>
      <c r="AO193" s="97">
        <f t="shared" si="64"/>
        <v>0</v>
      </c>
      <c r="AP193" s="97">
        <f t="shared" si="64"/>
        <v>0</v>
      </c>
      <c r="AQ193" s="97">
        <f t="shared" si="64"/>
        <v>0</v>
      </c>
      <c r="AR193" s="97">
        <f t="shared" si="64"/>
        <v>0</v>
      </c>
      <c r="AS193" s="97">
        <f t="shared" si="62"/>
        <v>0</v>
      </c>
      <c r="AT193" s="97">
        <f t="shared" si="62"/>
        <v>0</v>
      </c>
      <c r="AU193" s="97">
        <f t="shared" si="62"/>
        <v>0</v>
      </c>
      <c r="AV193" s="97">
        <f t="shared" si="62"/>
        <v>0</v>
      </c>
      <c r="AW193" s="97">
        <f t="shared" si="62"/>
        <v>0</v>
      </c>
      <c r="AX193" s="99">
        <f t="shared" si="59"/>
        <v>0</v>
      </c>
      <c r="AY193" s="99"/>
      <c r="AZ193" s="100">
        <f t="shared" si="55"/>
        <v>0</v>
      </c>
      <c r="BA193" s="97">
        <f>IF(NOT(snowball2),0,IF(R192&lt;=0,0,IF($C193&lt;=SUM($AZ193:AZ193),0,IF(AO193+$C193-SUM($AZ193:AZ193)&gt;R192+AC193,R192+AC193-AO193,$C193-SUM($AZ193:AZ193)))))</f>
        <v>0</v>
      </c>
      <c r="BB193" s="97">
        <f>IF(NOT(snowball2),0,IF(S192&lt;=0,0,IF($C193&lt;=SUM($AZ193:BA193),0,IF(AP193+$C193-SUM($AZ193:BA193)&gt;S192+AD193,S192+AD193-AP193,$C193-SUM($AZ193:BA193)))))</f>
        <v>0</v>
      </c>
      <c r="BC193" s="97">
        <f>IF(NOT(snowball2),0,IF(T192&lt;=0,0,IF($C193&lt;=SUM($AZ193:BB193),0,IF(AQ193+$C193-SUM($AZ193:BB193)&gt;T192+AE193,T192+AE193-AQ193,$C193-SUM($AZ193:BB193)))))</f>
        <v>0</v>
      </c>
      <c r="BD193" s="97">
        <f>IF(NOT(snowball2),0,IF(U192&lt;=0,0,IF($C193&lt;=SUM($AZ193:BC193),0,IF(AR193+$C193-SUM($AZ193:BC193)&gt;U192+AF193,U192+AF193-AR193,$C193-SUM($AZ193:BC193)))))</f>
        <v>0</v>
      </c>
      <c r="BE193" s="97">
        <f>IF(NOT(snowball2),0,IF(V192&lt;=0,0,IF($C193&lt;=SUM($AZ193:BD193),0,IF(AS193+$C193-SUM($AZ193:BD193)&gt;V192+AG193,V192+AG193-AS193,$C193-SUM($AZ193:BD193)))))</f>
        <v>0</v>
      </c>
      <c r="BF193" s="97">
        <f>IF(NOT(snowball2),0,IF(W192&lt;=0,0,IF($C193&lt;=SUM($AZ193:BE193),0,IF(AT193+$C193-SUM($AZ193:BE193)&gt;W192+AH193,W192+AH193-AT193,$C193-SUM($AZ193:BE193)))))</f>
        <v>0</v>
      </c>
      <c r="BG193" s="97">
        <f>IF(NOT(snowball2),0,IF(X192&lt;=0,0,IF($C193&lt;=SUM($AZ193:BF193),0,IF(AU193+$C193-SUM($AZ193:BF193)&gt;X192+AI193,X192+AI193-AU193,$C193-SUM($AZ193:BF193)))))</f>
        <v>0</v>
      </c>
      <c r="BH193" s="97">
        <f>IF(NOT(snowball2),0,IF(Y192&lt;=0,0,IF($C193&lt;=SUM($AZ193:BG193),0,IF(AV193+$C193-SUM($AZ193:BG193)&gt;Y192+AJ193,Y192+AJ193-AV193,$C193-SUM($AZ193:BG193)))))</f>
        <v>0</v>
      </c>
      <c r="BI193" s="97">
        <f>IF(NOT(snowball2),0,IF(Z192&lt;=0,0,IF($C193&lt;=SUM($AZ193:BH193),0,IF(AW193+$C193-SUM($AZ193:BH193)&gt;Z192+AK193,Z192+AK193-AW193,$C193-SUM($AZ193:BH193)))))</f>
        <v>0</v>
      </c>
    </row>
    <row r="194" spans="1:61" ht="11.1" customHeight="1" x14ac:dyDescent="0.2">
      <c r="A194" s="93" t="str">
        <f t="shared" si="60"/>
        <v/>
      </c>
      <c r="B194" s="94" t="e">
        <f t="shared" si="56"/>
        <v>#N/A</v>
      </c>
      <c r="C194" s="95" t="str">
        <f t="shared" si="53"/>
        <v/>
      </c>
      <c r="D194" s="96"/>
      <c r="E194" s="97">
        <f t="shared" si="66"/>
        <v>0</v>
      </c>
      <c r="F194" s="97">
        <f t="shared" si="66"/>
        <v>0</v>
      </c>
      <c r="G194" s="97">
        <f t="shared" si="66"/>
        <v>0</v>
      </c>
      <c r="H194" s="97">
        <f t="shared" si="66"/>
        <v>0</v>
      </c>
      <c r="I194" s="97">
        <f t="shared" si="66"/>
        <v>0</v>
      </c>
      <c r="J194" s="97">
        <f t="shared" si="66"/>
        <v>0</v>
      </c>
      <c r="K194" s="97">
        <f t="shared" si="66"/>
        <v>0</v>
      </c>
      <c r="L194" s="97">
        <f t="shared" si="66"/>
        <v>0</v>
      </c>
      <c r="M194" s="97">
        <f t="shared" si="66"/>
        <v>0</v>
      </c>
      <c r="N194" s="97">
        <f t="shared" si="66"/>
        <v>0</v>
      </c>
      <c r="O194" s="98"/>
      <c r="P194" s="97">
        <f t="shared" si="57"/>
        <v>0</v>
      </c>
      <c r="Q194" s="97">
        <f t="shared" si="67"/>
        <v>0</v>
      </c>
      <c r="R194" s="97">
        <f t="shared" si="67"/>
        <v>0</v>
      </c>
      <c r="S194" s="97">
        <f t="shared" si="67"/>
        <v>0</v>
      </c>
      <c r="T194" s="97">
        <f t="shared" si="67"/>
        <v>0</v>
      </c>
      <c r="U194" s="97">
        <f t="shared" si="67"/>
        <v>0</v>
      </c>
      <c r="V194" s="97">
        <f t="shared" si="67"/>
        <v>0</v>
      </c>
      <c r="W194" s="97">
        <f t="shared" si="67"/>
        <v>0</v>
      </c>
      <c r="X194" s="97">
        <f t="shared" si="67"/>
        <v>0</v>
      </c>
      <c r="Y194" s="97">
        <f t="shared" si="67"/>
        <v>0</v>
      </c>
      <c r="Z194" s="97">
        <f t="shared" si="67"/>
        <v>0</v>
      </c>
      <c r="AA194" s="101"/>
      <c r="AB194" s="97">
        <f t="shared" si="69"/>
        <v>0</v>
      </c>
      <c r="AC194" s="97">
        <f t="shared" si="69"/>
        <v>0</v>
      </c>
      <c r="AD194" s="97">
        <f t="shared" si="69"/>
        <v>0</v>
      </c>
      <c r="AE194" s="97">
        <f t="shared" si="69"/>
        <v>0</v>
      </c>
      <c r="AF194" s="97">
        <f t="shared" si="69"/>
        <v>0</v>
      </c>
      <c r="AG194" s="97">
        <f t="shared" si="68"/>
        <v>0</v>
      </c>
      <c r="AH194" s="97">
        <f t="shared" si="68"/>
        <v>0</v>
      </c>
      <c r="AI194" s="97">
        <f t="shared" si="68"/>
        <v>0</v>
      </c>
      <c r="AJ194" s="97">
        <f t="shared" si="68"/>
        <v>0</v>
      </c>
      <c r="AK194" s="97">
        <f t="shared" si="68"/>
        <v>0</v>
      </c>
      <c r="AL194" s="99">
        <f t="shared" si="58"/>
        <v>0</v>
      </c>
      <c r="AM194" s="102"/>
      <c r="AN194" s="97">
        <f t="shared" si="64"/>
        <v>0</v>
      </c>
      <c r="AO194" s="97">
        <f t="shared" si="64"/>
        <v>0</v>
      </c>
      <c r="AP194" s="97">
        <f t="shared" si="64"/>
        <v>0</v>
      </c>
      <c r="AQ194" s="97">
        <f t="shared" si="64"/>
        <v>0</v>
      </c>
      <c r="AR194" s="97">
        <f t="shared" si="64"/>
        <v>0</v>
      </c>
      <c r="AS194" s="97">
        <f t="shared" si="62"/>
        <v>0</v>
      </c>
      <c r="AT194" s="97">
        <f t="shared" si="62"/>
        <v>0</v>
      </c>
      <c r="AU194" s="97">
        <f t="shared" si="62"/>
        <v>0</v>
      </c>
      <c r="AV194" s="97">
        <f t="shared" si="62"/>
        <v>0</v>
      </c>
      <c r="AW194" s="97">
        <f t="shared" si="62"/>
        <v>0</v>
      </c>
      <c r="AX194" s="99">
        <f t="shared" si="59"/>
        <v>0</v>
      </c>
      <c r="AY194" s="99"/>
      <c r="AZ194" s="100">
        <f t="shared" si="55"/>
        <v>0</v>
      </c>
      <c r="BA194" s="97">
        <f>IF(NOT(snowball2),0,IF(R193&lt;=0,0,IF($C194&lt;=SUM($AZ194:AZ194),0,IF(AO194+$C194-SUM($AZ194:AZ194)&gt;R193+AC194,R193+AC194-AO194,$C194-SUM($AZ194:AZ194)))))</f>
        <v>0</v>
      </c>
      <c r="BB194" s="97">
        <f>IF(NOT(snowball2),0,IF(S193&lt;=0,0,IF($C194&lt;=SUM($AZ194:BA194),0,IF(AP194+$C194-SUM($AZ194:BA194)&gt;S193+AD194,S193+AD194-AP194,$C194-SUM($AZ194:BA194)))))</f>
        <v>0</v>
      </c>
      <c r="BC194" s="97">
        <f>IF(NOT(snowball2),0,IF(T193&lt;=0,0,IF($C194&lt;=SUM($AZ194:BB194),0,IF(AQ194+$C194-SUM($AZ194:BB194)&gt;T193+AE194,T193+AE194-AQ194,$C194-SUM($AZ194:BB194)))))</f>
        <v>0</v>
      </c>
      <c r="BD194" s="97">
        <f>IF(NOT(snowball2),0,IF(U193&lt;=0,0,IF($C194&lt;=SUM($AZ194:BC194),0,IF(AR194+$C194-SUM($AZ194:BC194)&gt;U193+AF194,U193+AF194-AR194,$C194-SUM($AZ194:BC194)))))</f>
        <v>0</v>
      </c>
      <c r="BE194" s="97">
        <f>IF(NOT(snowball2),0,IF(V193&lt;=0,0,IF($C194&lt;=SUM($AZ194:BD194),0,IF(AS194+$C194-SUM($AZ194:BD194)&gt;V193+AG194,V193+AG194-AS194,$C194-SUM($AZ194:BD194)))))</f>
        <v>0</v>
      </c>
      <c r="BF194" s="97">
        <f>IF(NOT(snowball2),0,IF(W193&lt;=0,0,IF($C194&lt;=SUM($AZ194:BE194),0,IF(AT194+$C194-SUM($AZ194:BE194)&gt;W193+AH194,W193+AH194-AT194,$C194-SUM($AZ194:BE194)))))</f>
        <v>0</v>
      </c>
      <c r="BG194" s="97">
        <f>IF(NOT(snowball2),0,IF(X193&lt;=0,0,IF($C194&lt;=SUM($AZ194:BF194),0,IF(AU194+$C194-SUM($AZ194:BF194)&gt;X193+AI194,X193+AI194-AU194,$C194-SUM($AZ194:BF194)))))</f>
        <v>0</v>
      </c>
      <c r="BH194" s="97">
        <f>IF(NOT(snowball2),0,IF(Y193&lt;=0,0,IF($C194&lt;=SUM($AZ194:BG194),0,IF(AV194+$C194-SUM($AZ194:BG194)&gt;Y193+AJ194,Y193+AJ194-AV194,$C194-SUM($AZ194:BG194)))))</f>
        <v>0</v>
      </c>
      <c r="BI194" s="97">
        <f>IF(NOT(snowball2),0,IF(Z193&lt;=0,0,IF($C194&lt;=SUM($AZ194:BH194),0,IF(AW194+$C194-SUM($AZ194:BH194)&gt;Z193+AK194,Z193+AK194-AW194,$C194-SUM($AZ194:BH194)))))</f>
        <v>0</v>
      </c>
    </row>
    <row r="195" spans="1:61" ht="11.1" customHeight="1" x14ac:dyDescent="0.2">
      <c r="A195" s="93" t="str">
        <f t="shared" si="60"/>
        <v/>
      </c>
      <c r="B195" s="94" t="e">
        <f t="shared" si="56"/>
        <v>#N/A</v>
      </c>
      <c r="C195" s="95" t="str">
        <f t="shared" si="53"/>
        <v/>
      </c>
      <c r="D195" s="96"/>
      <c r="E195" s="97">
        <f t="shared" si="66"/>
        <v>0</v>
      </c>
      <c r="F195" s="97">
        <f t="shared" si="66"/>
        <v>0</v>
      </c>
      <c r="G195" s="97">
        <f t="shared" si="66"/>
        <v>0</v>
      </c>
      <c r="H195" s="97">
        <f t="shared" si="66"/>
        <v>0</v>
      </c>
      <c r="I195" s="97">
        <f t="shared" si="66"/>
        <v>0</v>
      </c>
      <c r="J195" s="97">
        <f t="shared" si="66"/>
        <v>0</v>
      </c>
      <c r="K195" s="97">
        <f t="shared" si="66"/>
        <v>0</v>
      </c>
      <c r="L195" s="97">
        <f t="shared" si="66"/>
        <v>0</v>
      </c>
      <c r="M195" s="97">
        <f t="shared" si="66"/>
        <v>0</v>
      </c>
      <c r="N195" s="97">
        <f t="shared" si="66"/>
        <v>0</v>
      </c>
      <c r="O195" s="98"/>
      <c r="P195" s="97">
        <f t="shared" si="57"/>
        <v>0</v>
      </c>
      <c r="Q195" s="97">
        <f t="shared" si="67"/>
        <v>0</v>
      </c>
      <c r="R195" s="97">
        <f t="shared" si="67"/>
        <v>0</v>
      </c>
      <c r="S195" s="97">
        <f t="shared" si="67"/>
        <v>0</v>
      </c>
      <c r="T195" s="97">
        <f t="shared" si="67"/>
        <v>0</v>
      </c>
      <c r="U195" s="97">
        <f t="shared" si="67"/>
        <v>0</v>
      </c>
      <c r="V195" s="97">
        <f t="shared" si="67"/>
        <v>0</v>
      </c>
      <c r="W195" s="97">
        <f t="shared" si="67"/>
        <v>0</v>
      </c>
      <c r="X195" s="97">
        <f t="shared" si="67"/>
        <v>0</v>
      </c>
      <c r="Y195" s="97">
        <f t="shared" si="67"/>
        <v>0</v>
      </c>
      <c r="Z195" s="97">
        <f t="shared" si="67"/>
        <v>0</v>
      </c>
      <c r="AA195" s="101"/>
      <c r="AB195" s="97">
        <f t="shared" si="69"/>
        <v>0</v>
      </c>
      <c r="AC195" s="97">
        <f t="shared" si="69"/>
        <v>0</v>
      </c>
      <c r="AD195" s="97">
        <f t="shared" si="69"/>
        <v>0</v>
      </c>
      <c r="AE195" s="97">
        <f t="shared" si="69"/>
        <v>0</v>
      </c>
      <c r="AF195" s="97">
        <f t="shared" si="69"/>
        <v>0</v>
      </c>
      <c r="AG195" s="97">
        <f t="shared" si="68"/>
        <v>0</v>
      </c>
      <c r="AH195" s="97">
        <f t="shared" si="68"/>
        <v>0</v>
      </c>
      <c r="AI195" s="97">
        <f t="shared" si="68"/>
        <v>0</v>
      </c>
      <c r="AJ195" s="97">
        <f t="shared" si="68"/>
        <v>0</v>
      </c>
      <c r="AK195" s="97">
        <f t="shared" si="68"/>
        <v>0</v>
      </c>
      <c r="AL195" s="99">
        <f t="shared" si="58"/>
        <v>0</v>
      </c>
      <c r="AM195" s="102"/>
      <c r="AN195" s="97">
        <f t="shared" si="64"/>
        <v>0</v>
      </c>
      <c r="AO195" s="97">
        <f t="shared" si="64"/>
        <v>0</v>
      </c>
      <c r="AP195" s="97">
        <f t="shared" si="64"/>
        <v>0</v>
      </c>
      <c r="AQ195" s="97">
        <f t="shared" si="64"/>
        <v>0</v>
      </c>
      <c r="AR195" s="97">
        <f t="shared" si="64"/>
        <v>0</v>
      </c>
      <c r="AS195" s="97">
        <f t="shared" si="62"/>
        <v>0</v>
      </c>
      <c r="AT195" s="97">
        <f t="shared" si="62"/>
        <v>0</v>
      </c>
      <c r="AU195" s="97">
        <f t="shared" si="62"/>
        <v>0</v>
      </c>
      <c r="AV195" s="97">
        <f t="shared" si="62"/>
        <v>0</v>
      </c>
      <c r="AW195" s="97">
        <f t="shared" si="62"/>
        <v>0</v>
      </c>
      <c r="AX195" s="99">
        <f t="shared" si="59"/>
        <v>0</v>
      </c>
      <c r="AY195" s="99"/>
      <c r="AZ195" s="100">
        <f t="shared" si="55"/>
        <v>0</v>
      </c>
      <c r="BA195" s="97">
        <f>IF(NOT(snowball2),0,IF(R194&lt;=0,0,IF($C195&lt;=SUM($AZ195:AZ195),0,IF(AO195+$C195-SUM($AZ195:AZ195)&gt;R194+AC195,R194+AC195-AO195,$C195-SUM($AZ195:AZ195)))))</f>
        <v>0</v>
      </c>
      <c r="BB195" s="97">
        <f>IF(NOT(snowball2),0,IF(S194&lt;=0,0,IF($C195&lt;=SUM($AZ195:BA195),0,IF(AP195+$C195-SUM($AZ195:BA195)&gt;S194+AD195,S194+AD195-AP195,$C195-SUM($AZ195:BA195)))))</f>
        <v>0</v>
      </c>
      <c r="BC195" s="97">
        <f>IF(NOT(snowball2),0,IF(T194&lt;=0,0,IF($C195&lt;=SUM($AZ195:BB195),0,IF(AQ195+$C195-SUM($AZ195:BB195)&gt;T194+AE195,T194+AE195-AQ195,$C195-SUM($AZ195:BB195)))))</f>
        <v>0</v>
      </c>
      <c r="BD195" s="97">
        <f>IF(NOT(snowball2),0,IF(U194&lt;=0,0,IF($C195&lt;=SUM($AZ195:BC195),0,IF(AR195+$C195-SUM($AZ195:BC195)&gt;U194+AF195,U194+AF195-AR195,$C195-SUM($AZ195:BC195)))))</f>
        <v>0</v>
      </c>
      <c r="BE195" s="97">
        <f>IF(NOT(snowball2),0,IF(V194&lt;=0,0,IF($C195&lt;=SUM($AZ195:BD195),0,IF(AS195+$C195-SUM($AZ195:BD195)&gt;V194+AG195,V194+AG195-AS195,$C195-SUM($AZ195:BD195)))))</f>
        <v>0</v>
      </c>
      <c r="BF195" s="97">
        <f>IF(NOT(snowball2),0,IF(W194&lt;=0,0,IF($C195&lt;=SUM($AZ195:BE195),0,IF(AT195+$C195-SUM($AZ195:BE195)&gt;W194+AH195,W194+AH195-AT195,$C195-SUM($AZ195:BE195)))))</f>
        <v>0</v>
      </c>
      <c r="BG195" s="97">
        <f>IF(NOT(snowball2),0,IF(X194&lt;=0,0,IF($C195&lt;=SUM($AZ195:BF195),0,IF(AU195+$C195-SUM($AZ195:BF195)&gt;X194+AI195,X194+AI195-AU195,$C195-SUM($AZ195:BF195)))))</f>
        <v>0</v>
      </c>
      <c r="BH195" s="97">
        <f>IF(NOT(snowball2),0,IF(Y194&lt;=0,0,IF($C195&lt;=SUM($AZ195:BG195),0,IF(AV195+$C195-SUM($AZ195:BG195)&gt;Y194+AJ195,Y194+AJ195-AV195,$C195-SUM($AZ195:BG195)))))</f>
        <v>0</v>
      </c>
      <c r="BI195" s="97">
        <f>IF(NOT(snowball2),0,IF(Z194&lt;=0,0,IF($C195&lt;=SUM($AZ195:BH195),0,IF(AW195+$C195-SUM($AZ195:BH195)&gt;Z194+AK195,Z194+AK195-AW195,$C195-SUM($AZ195:BH195)))))</f>
        <v>0</v>
      </c>
    </row>
    <row r="196" spans="1:61" ht="11.1" customHeight="1" x14ac:dyDescent="0.2">
      <c r="A196" s="93" t="str">
        <f t="shared" si="60"/>
        <v/>
      </c>
      <c r="B196" s="94" t="e">
        <f t="shared" si="56"/>
        <v>#N/A</v>
      </c>
      <c r="C196" s="95" t="str">
        <f t="shared" si="53"/>
        <v/>
      </c>
      <c r="D196" s="96"/>
      <c r="E196" s="97">
        <f t="shared" si="66"/>
        <v>0</v>
      </c>
      <c r="F196" s="97">
        <f t="shared" si="66"/>
        <v>0</v>
      </c>
      <c r="G196" s="97">
        <f t="shared" si="66"/>
        <v>0</v>
      </c>
      <c r="H196" s="97">
        <f t="shared" si="66"/>
        <v>0</v>
      </c>
      <c r="I196" s="97">
        <f t="shared" si="66"/>
        <v>0</v>
      </c>
      <c r="J196" s="97">
        <f t="shared" si="66"/>
        <v>0</v>
      </c>
      <c r="K196" s="97">
        <f t="shared" si="66"/>
        <v>0</v>
      </c>
      <c r="L196" s="97">
        <f t="shared" si="66"/>
        <v>0</v>
      </c>
      <c r="M196" s="97">
        <f t="shared" si="66"/>
        <v>0</v>
      </c>
      <c r="N196" s="97">
        <f t="shared" si="66"/>
        <v>0</v>
      </c>
      <c r="O196" s="98"/>
      <c r="P196" s="97">
        <f t="shared" si="57"/>
        <v>0</v>
      </c>
      <c r="Q196" s="97">
        <f t="shared" si="67"/>
        <v>0</v>
      </c>
      <c r="R196" s="97">
        <f t="shared" si="67"/>
        <v>0</v>
      </c>
      <c r="S196" s="97">
        <f t="shared" si="67"/>
        <v>0</v>
      </c>
      <c r="T196" s="97">
        <f t="shared" si="67"/>
        <v>0</v>
      </c>
      <c r="U196" s="97">
        <f t="shared" si="67"/>
        <v>0</v>
      </c>
      <c r="V196" s="97">
        <f t="shared" si="67"/>
        <v>0</v>
      </c>
      <c r="W196" s="97">
        <f t="shared" si="67"/>
        <v>0</v>
      </c>
      <c r="X196" s="97">
        <f t="shared" si="67"/>
        <v>0</v>
      </c>
      <c r="Y196" s="97">
        <f t="shared" si="67"/>
        <v>0</v>
      </c>
      <c r="Z196" s="97">
        <f t="shared" si="67"/>
        <v>0</v>
      </c>
      <c r="AA196" s="101"/>
      <c r="AB196" s="97">
        <f t="shared" si="69"/>
        <v>0</v>
      </c>
      <c r="AC196" s="97">
        <f t="shared" si="69"/>
        <v>0</v>
      </c>
      <c r="AD196" s="97">
        <f t="shared" si="69"/>
        <v>0</v>
      </c>
      <c r="AE196" s="97">
        <f t="shared" si="69"/>
        <v>0</v>
      </c>
      <c r="AF196" s="97">
        <f t="shared" si="69"/>
        <v>0</v>
      </c>
      <c r="AG196" s="97">
        <f t="shared" si="68"/>
        <v>0</v>
      </c>
      <c r="AH196" s="97">
        <f t="shared" si="68"/>
        <v>0</v>
      </c>
      <c r="AI196" s="97">
        <f t="shared" si="68"/>
        <v>0</v>
      </c>
      <c r="AJ196" s="97">
        <f t="shared" si="68"/>
        <v>0</v>
      </c>
      <c r="AK196" s="97">
        <f t="shared" si="68"/>
        <v>0</v>
      </c>
      <c r="AL196" s="99">
        <f t="shared" si="58"/>
        <v>0</v>
      </c>
      <c r="AM196" s="102"/>
      <c r="AN196" s="97">
        <f t="shared" si="64"/>
        <v>0</v>
      </c>
      <c r="AO196" s="97">
        <f t="shared" si="64"/>
        <v>0</v>
      </c>
      <c r="AP196" s="97">
        <f t="shared" si="64"/>
        <v>0</v>
      </c>
      <c r="AQ196" s="97">
        <f t="shared" si="64"/>
        <v>0</v>
      </c>
      <c r="AR196" s="97">
        <f t="shared" si="64"/>
        <v>0</v>
      </c>
      <c r="AS196" s="97">
        <f t="shared" si="62"/>
        <v>0</v>
      </c>
      <c r="AT196" s="97">
        <f t="shared" si="62"/>
        <v>0</v>
      </c>
      <c r="AU196" s="97">
        <f t="shared" si="62"/>
        <v>0</v>
      </c>
      <c r="AV196" s="97">
        <f t="shared" si="62"/>
        <v>0</v>
      </c>
      <c r="AW196" s="97">
        <f t="shared" si="62"/>
        <v>0</v>
      </c>
      <c r="AX196" s="99">
        <f t="shared" si="59"/>
        <v>0</v>
      </c>
      <c r="AY196" s="99"/>
      <c r="AZ196" s="100">
        <f t="shared" si="55"/>
        <v>0</v>
      </c>
      <c r="BA196" s="97">
        <f>IF(NOT(snowball2),0,IF(R195&lt;=0,0,IF($C196&lt;=SUM($AZ196:AZ196),0,IF(AO196+$C196-SUM($AZ196:AZ196)&gt;R195+AC196,R195+AC196-AO196,$C196-SUM($AZ196:AZ196)))))</f>
        <v>0</v>
      </c>
      <c r="BB196" s="97">
        <f>IF(NOT(snowball2),0,IF(S195&lt;=0,0,IF($C196&lt;=SUM($AZ196:BA196),0,IF(AP196+$C196-SUM($AZ196:BA196)&gt;S195+AD196,S195+AD196-AP196,$C196-SUM($AZ196:BA196)))))</f>
        <v>0</v>
      </c>
      <c r="BC196" s="97">
        <f>IF(NOT(snowball2),0,IF(T195&lt;=0,0,IF($C196&lt;=SUM($AZ196:BB196),0,IF(AQ196+$C196-SUM($AZ196:BB196)&gt;T195+AE196,T195+AE196-AQ196,$C196-SUM($AZ196:BB196)))))</f>
        <v>0</v>
      </c>
      <c r="BD196" s="97">
        <f>IF(NOT(snowball2),0,IF(U195&lt;=0,0,IF($C196&lt;=SUM($AZ196:BC196),0,IF(AR196+$C196-SUM($AZ196:BC196)&gt;U195+AF196,U195+AF196-AR196,$C196-SUM($AZ196:BC196)))))</f>
        <v>0</v>
      </c>
      <c r="BE196" s="97">
        <f>IF(NOT(snowball2),0,IF(V195&lt;=0,0,IF($C196&lt;=SUM($AZ196:BD196),0,IF(AS196+$C196-SUM($AZ196:BD196)&gt;V195+AG196,V195+AG196-AS196,$C196-SUM($AZ196:BD196)))))</f>
        <v>0</v>
      </c>
      <c r="BF196" s="97">
        <f>IF(NOT(snowball2),0,IF(W195&lt;=0,0,IF($C196&lt;=SUM($AZ196:BE196),0,IF(AT196+$C196-SUM($AZ196:BE196)&gt;W195+AH196,W195+AH196-AT196,$C196-SUM($AZ196:BE196)))))</f>
        <v>0</v>
      </c>
      <c r="BG196" s="97">
        <f>IF(NOT(snowball2),0,IF(X195&lt;=0,0,IF($C196&lt;=SUM($AZ196:BF196),0,IF(AU196+$C196-SUM($AZ196:BF196)&gt;X195+AI196,X195+AI196-AU196,$C196-SUM($AZ196:BF196)))))</f>
        <v>0</v>
      </c>
      <c r="BH196" s="97">
        <f>IF(NOT(snowball2),0,IF(Y195&lt;=0,0,IF($C196&lt;=SUM($AZ196:BG196),0,IF(AV196+$C196-SUM($AZ196:BG196)&gt;Y195+AJ196,Y195+AJ196-AV196,$C196-SUM($AZ196:BG196)))))</f>
        <v>0</v>
      </c>
      <c r="BI196" s="97">
        <f>IF(NOT(snowball2),0,IF(Z195&lt;=0,0,IF($C196&lt;=SUM($AZ196:BH196),0,IF(AW196+$C196-SUM($AZ196:BH196)&gt;Z195+AK196,Z195+AK196-AW196,$C196-SUM($AZ196:BH196)))))</f>
        <v>0</v>
      </c>
    </row>
    <row r="197" spans="1:61" ht="11.1" customHeight="1" x14ac:dyDescent="0.2">
      <c r="A197" s="93" t="str">
        <f t="shared" si="60"/>
        <v/>
      </c>
      <c r="B197" s="94" t="e">
        <f t="shared" si="56"/>
        <v>#N/A</v>
      </c>
      <c r="C197" s="95" t="str">
        <f t="shared" si="53"/>
        <v/>
      </c>
      <c r="D197" s="96"/>
      <c r="E197" s="97">
        <f t="shared" si="66"/>
        <v>0</v>
      </c>
      <c r="F197" s="97">
        <f t="shared" si="66"/>
        <v>0</v>
      </c>
      <c r="G197" s="97">
        <f t="shared" si="66"/>
        <v>0</v>
      </c>
      <c r="H197" s="97">
        <f t="shared" si="66"/>
        <v>0</v>
      </c>
      <c r="I197" s="97">
        <f t="shared" si="66"/>
        <v>0</v>
      </c>
      <c r="J197" s="97">
        <f t="shared" si="66"/>
        <v>0</v>
      </c>
      <c r="K197" s="97">
        <f t="shared" si="66"/>
        <v>0</v>
      </c>
      <c r="L197" s="97">
        <f t="shared" si="66"/>
        <v>0</v>
      </c>
      <c r="M197" s="97">
        <f t="shared" si="66"/>
        <v>0</v>
      </c>
      <c r="N197" s="97">
        <f t="shared" si="66"/>
        <v>0</v>
      </c>
      <c r="O197" s="98"/>
      <c r="P197" s="97">
        <f t="shared" si="57"/>
        <v>0</v>
      </c>
      <c r="Q197" s="97">
        <f t="shared" ref="Q197:Z212" si="70">IF(E$8=0,0,ROUND(Q196-(E197-AB197),2))</f>
        <v>0</v>
      </c>
      <c r="R197" s="97">
        <f t="shared" si="70"/>
        <v>0</v>
      </c>
      <c r="S197" s="97">
        <f t="shared" si="70"/>
        <v>0</v>
      </c>
      <c r="T197" s="97">
        <f t="shared" si="70"/>
        <v>0</v>
      </c>
      <c r="U197" s="97">
        <f t="shared" si="70"/>
        <v>0</v>
      </c>
      <c r="V197" s="97">
        <f t="shared" si="70"/>
        <v>0</v>
      </c>
      <c r="W197" s="97">
        <f t="shared" si="70"/>
        <v>0</v>
      </c>
      <c r="X197" s="97">
        <f t="shared" si="70"/>
        <v>0</v>
      </c>
      <c r="Y197" s="97">
        <f t="shared" si="70"/>
        <v>0</v>
      </c>
      <c r="Z197" s="97">
        <f t="shared" si="70"/>
        <v>0</v>
      </c>
      <c r="AA197" s="101"/>
      <c r="AB197" s="97">
        <f t="shared" si="69"/>
        <v>0</v>
      </c>
      <c r="AC197" s="97">
        <f t="shared" si="69"/>
        <v>0</v>
      </c>
      <c r="AD197" s="97">
        <f t="shared" si="69"/>
        <v>0</v>
      </c>
      <c r="AE197" s="97">
        <f t="shared" si="69"/>
        <v>0</v>
      </c>
      <c r="AF197" s="97">
        <f t="shared" si="69"/>
        <v>0</v>
      </c>
      <c r="AG197" s="97">
        <f t="shared" si="68"/>
        <v>0</v>
      </c>
      <c r="AH197" s="97">
        <f t="shared" si="68"/>
        <v>0</v>
      </c>
      <c r="AI197" s="97">
        <f t="shared" si="68"/>
        <v>0</v>
      </c>
      <c r="AJ197" s="97">
        <f t="shared" si="68"/>
        <v>0</v>
      </c>
      <c r="AK197" s="97">
        <f t="shared" si="68"/>
        <v>0</v>
      </c>
      <c r="AL197" s="99">
        <f t="shared" si="58"/>
        <v>0</v>
      </c>
      <c r="AM197" s="102"/>
      <c r="AN197" s="97">
        <f t="shared" si="64"/>
        <v>0</v>
      </c>
      <c r="AO197" s="97">
        <f t="shared" si="64"/>
        <v>0</v>
      </c>
      <c r="AP197" s="97">
        <f t="shared" si="64"/>
        <v>0</v>
      </c>
      <c r="AQ197" s="97">
        <f t="shared" si="64"/>
        <v>0</v>
      </c>
      <c r="AR197" s="97">
        <f t="shared" si="64"/>
        <v>0</v>
      </c>
      <c r="AS197" s="97">
        <f t="shared" si="62"/>
        <v>0</v>
      </c>
      <c r="AT197" s="97">
        <f t="shared" si="62"/>
        <v>0</v>
      </c>
      <c r="AU197" s="97">
        <f t="shared" si="62"/>
        <v>0</v>
      </c>
      <c r="AV197" s="97">
        <f t="shared" si="62"/>
        <v>0</v>
      </c>
      <c r="AW197" s="97">
        <f t="shared" si="62"/>
        <v>0</v>
      </c>
      <c r="AX197" s="99">
        <f t="shared" si="59"/>
        <v>0</v>
      </c>
      <c r="AY197" s="99"/>
      <c r="AZ197" s="100">
        <f t="shared" si="55"/>
        <v>0</v>
      </c>
      <c r="BA197" s="97">
        <f>IF(NOT(snowball2),0,IF(R196&lt;=0,0,IF($C197&lt;=SUM($AZ197:AZ197),0,IF(AO197+$C197-SUM($AZ197:AZ197)&gt;R196+AC197,R196+AC197-AO197,$C197-SUM($AZ197:AZ197)))))</f>
        <v>0</v>
      </c>
      <c r="BB197" s="97">
        <f>IF(NOT(snowball2),0,IF(S196&lt;=0,0,IF($C197&lt;=SUM($AZ197:BA197),0,IF(AP197+$C197-SUM($AZ197:BA197)&gt;S196+AD197,S196+AD197-AP197,$C197-SUM($AZ197:BA197)))))</f>
        <v>0</v>
      </c>
      <c r="BC197" s="97">
        <f>IF(NOT(snowball2),0,IF(T196&lt;=0,0,IF($C197&lt;=SUM($AZ197:BB197),0,IF(AQ197+$C197-SUM($AZ197:BB197)&gt;T196+AE197,T196+AE197-AQ197,$C197-SUM($AZ197:BB197)))))</f>
        <v>0</v>
      </c>
      <c r="BD197" s="97">
        <f>IF(NOT(snowball2),0,IF(U196&lt;=0,0,IF($C197&lt;=SUM($AZ197:BC197),0,IF(AR197+$C197-SUM($AZ197:BC197)&gt;U196+AF197,U196+AF197-AR197,$C197-SUM($AZ197:BC197)))))</f>
        <v>0</v>
      </c>
      <c r="BE197" s="97">
        <f>IF(NOT(snowball2),0,IF(V196&lt;=0,0,IF($C197&lt;=SUM($AZ197:BD197),0,IF(AS197+$C197-SUM($AZ197:BD197)&gt;V196+AG197,V196+AG197-AS197,$C197-SUM($AZ197:BD197)))))</f>
        <v>0</v>
      </c>
      <c r="BF197" s="97">
        <f>IF(NOT(snowball2),0,IF(W196&lt;=0,0,IF($C197&lt;=SUM($AZ197:BE197),0,IF(AT197+$C197-SUM($AZ197:BE197)&gt;W196+AH197,W196+AH197-AT197,$C197-SUM($AZ197:BE197)))))</f>
        <v>0</v>
      </c>
      <c r="BG197" s="97">
        <f>IF(NOT(snowball2),0,IF(X196&lt;=0,0,IF($C197&lt;=SUM($AZ197:BF197),0,IF(AU197+$C197-SUM($AZ197:BF197)&gt;X196+AI197,X196+AI197-AU197,$C197-SUM($AZ197:BF197)))))</f>
        <v>0</v>
      </c>
      <c r="BH197" s="97">
        <f>IF(NOT(snowball2),0,IF(Y196&lt;=0,0,IF($C197&lt;=SUM($AZ197:BG197),0,IF(AV197+$C197-SUM($AZ197:BG197)&gt;Y196+AJ197,Y196+AJ197-AV197,$C197-SUM($AZ197:BG197)))))</f>
        <v>0</v>
      </c>
      <c r="BI197" s="97">
        <f>IF(NOT(snowball2),0,IF(Z196&lt;=0,0,IF($C197&lt;=SUM($AZ197:BH197),0,IF(AW197+$C197-SUM($AZ197:BH197)&gt;Z196+AK197,Z196+AK197-AW197,$C197-SUM($AZ197:BH197)))))</f>
        <v>0</v>
      </c>
    </row>
    <row r="198" spans="1:61" ht="11.1" customHeight="1" x14ac:dyDescent="0.2">
      <c r="A198" s="93" t="str">
        <f t="shared" si="60"/>
        <v/>
      </c>
      <c r="B198" s="94" t="e">
        <f t="shared" si="56"/>
        <v>#N/A</v>
      </c>
      <c r="C198" s="95" t="str">
        <f t="shared" si="53"/>
        <v/>
      </c>
      <c r="D198" s="96"/>
      <c r="E198" s="97">
        <f t="shared" si="66"/>
        <v>0</v>
      </c>
      <c r="F198" s="97">
        <f t="shared" si="66"/>
        <v>0</v>
      </c>
      <c r="G198" s="97">
        <f t="shared" si="66"/>
        <v>0</v>
      </c>
      <c r="H198" s="97">
        <f t="shared" si="66"/>
        <v>0</v>
      </c>
      <c r="I198" s="97">
        <f t="shared" si="66"/>
        <v>0</v>
      </c>
      <c r="J198" s="97">
        <f t="shared" si="66"/>
        <v>0</v>
      </c>
      <c r="K198" s="97">
        <f t="shared" si="66"/>
        <v>0</v>
      </c>
      <c r="L198" s="97">
        <f t="shared" si="66"/>
        <v>0</v>
      </c>
      <c r="M198" s="97">
        <f t="shared" si="66"/>
        <v>0</v>
      </c>
      <c r="N198" s="97">
        <f t="shared" si="66"/>
        <v>0</v>
      </c>
      <c r="O198" s="98"/>
      <c r="P198" s="97">
        <f t="shared" si="57"/>
        <v>0</v>
      </c>
      <c r="Q198" s="97">
        <f t="shared" si="70"/>
        <v>0</v>
      </c>
      <c r="R198" s="97">
        <f t="shared" si="70"/>
        <v>0</v>
      </c>
      <c r="S198" s="97">
        <f t="shared" si="70"/>
        <v>0</v>
      </c>
      <c r="T198" s="97">
        <f t="shared" si="70"/>
        <v>0</v>
      </c>
      <c r="U198" s="97">
        <f t="shared" si="70"/>
        <v>0</v>
      </c>
      <c r="V198" s="97">
        <f t="shared" si="70"/>
        <v>0</v>
      </c>
      <c r="W198" s="97">
        <f t="shared" si="70"/>
        <v>0</v>
      </c>
      <c r="X198" s="97">
        <f t="shared" si="70"/>
        <v>0</v>
      </c>
      <c r="Y198" s="97">
        <f t="shared" si="70"/>
        <v>0</v>
      </c>
      <c r="Z198" s="97">
        <f t="shared" si="70"/>
        <v>0</v>
      </c>
      <c r="AA198" s="101"/>
      <c r="AB198" s="97">
        <f t="shared" si="69"/>
        <v>0</v>
      </c>
      <c r="AC198" s="97">
        <f t="shared" si="69"/>
        <v>0</v>
      </c>
      <c r="AD198" s="97">
        <f t="shared" si="69"/>
        <v>0</v>
      </c>
      <c r="AE198" s="97">
        <f t="shared" si="69"/>
        <v>0</v>
      </c>
      <c r="AF198" s="97">
        <f t="shared" si="69"/>
        <v>0</v>
      </c>
      <c r="AG198" s="97">
        <f t="shared" si="68"/>
        <v>0</v>
      </c>
      <c r="AH198" s="97">
        <f t="shared" si="68"/>
        <v>0</v>
      </c>
      <c r="AI198" s="97">
        <f t="shared" si="68"/>
        <v>0</v>
      </c>
      <c r="AJ198" s="97">
        <f t="shared" si="68"/>
        <v>0</v>
      </c>
      <c r="AK198" s="97">
        <f t="shared" si="68"/>
        <v>0</v>
      </c>
      <c r="AL198" s="99">
        <f t="shared" si="58"/>
        <v>0</v>
      </c>
      <c r="AM198" s="102"/>
      <c r="AN198" s="97">
        <f t="shared" si="64"/>
        <v>0</v>
      </c>
      <c r="AO198" s="97">
        <f t="shared" si="64"/>
        <v>0</v>
      </c>
      <c r="AP198" s="97">
        <f t="shared" si="64"/>
        <v>0</v>
      </c>
      <c r="AQ198" s="97">
        <f t="shared" si="64"/>
        <v>0</v>
      </c>
      <c r="AR198" s="97">
        <f t="shared" si="64"/>
        <v>0</v>
      </c>
      <c r="AS198" s="97">
        <f t="shared" si="62"/>
        <v>0</v>
      </c>
      <c r="AT198" s="97">
        <f t="shared" si="62"/>
        <v>0</v>
      </c>
      <c r="AU198" s="97">
        <f t="shared" si="62"/>
        <v>0</v>
      </c>
      <c r="AV198" s="97">
        <f t="shared" si="62"/>
        <v>0</v>
      </c>
      <c r="AW198" s="97">
        <f t="shared" si="62"/>
        <v>0</v>
      </c>
      <c r="AX198" s="99">
        <f t="shared" si="59"/>
        <v>0</v>
      </c>
      <c r="AY198" s="99"/>
      <c r="AZ198" s="100">
        <f t="shared" si="55"/>
        <v>0</v>
      </c>
      <c r="BA198" s="97">
        <f>IF(NOT(snowball2),0,IF(R197&lt;=0,0,IF($C198&lt;=SUM($AZ198:AZ198),0,IF(AO198+$C198-SUM($AZ198:AZ198)&gt;R197+AC198,R197+AC198-AO198,$C198-SUM($AZ198:AZ198)))))</f>
        <v>0</v>
      </c>
      <c r="BB198" s="97">
        <f>IF(NOT(snowball2),0,IF(S197&lt;=0,0,IF($C198&lt;=SUM($AZ198:BA198),0,IF(AP198+$C198-SUM($AZ198:BA198)&gt;S197+AD198,S197+AD198-AP198,$C198-SUM($AZ198:BA198)))))</f>
        <v>0</v>
      </c>
      <c r="BC198" s="97">
        <f>IF(NOT(snowball2),0,IF(T197&lt;=0,0,IF($C198&lt;=SUM($AZ198:BB198),0,IF(AQ198+$C198-SUM($AZ198:BB198)&gt;T197+AE198,T197+AE198-AQ198,$C198-SUM($AZ198:BB198)))))</f>
        <v>0</v>
      </c>
      <c r="BD198" s="97">
        <f>IF(NOT(snowball2),0,IF(U197&lt;=0,0,IF($C198&lt;=SUM($AZ198:BC198),0,IF(AR198+$C198-SUM($AZ198:BC198)&gt;U197+AF198,U197+AF198-AR198,$C198-SUM($AZ198:BC198)))))</f>
        <v>0</v>
      </c>
      <c r="BE198" s="97">
        <f>IF(NOT(snowball2),0,IF(V197&lt;=0,0,IF($C198&lt;=SUM($AZ198:BD198),0,IF(AS198+$C198-SUM($AZ198:BD198)&gt;V197+AG198,V197+AG198-AS198,$C198-SUM($AZ198:BD198)))))</f>
        <v>0</v>
      </c>
      <c r="BF198" s="97">
        <f>IF(NOT(snowball2),0,IF(W197&lt;=0,0,IF($C198&lt;=SUM($AZ198:BE198),0,IF(AT198+$C198-SUM($AZ198:BE198)&gt;W197+AH198,W197+AH198-AT198,$C198-SUM($AZ198:BE198)))))</f>
        <v>0</v>
      </c>
      <c r="BG198" s="97">
        <f>IF(NOT(snowball2),0,IF(X197&lt;=0,0,IF($C198&lt;=SUM($AZ198:BF198),0,IF(AU198+$C198-SUM($AZ198:BF198)&gt;X197+AI198,X197+AI198-AU198,$C198-SUM($AZ198:BF198)))))</f>
        <v>0</v>
      </c>
      <c r="BH198" s="97">
        <f>IF(NOT(snowball2),0,IF(Y197&lt;=0,0,IF($C198&lt;=SUM($AZ198:BG198),0,IF(AV198+$C198-SUM($AZ198:BG198)&gt;Y197+AJ198,Y197+AJ198-AV198,$C198-SUM($AZ198:BG198)))))</f>
        <v>0</v>
      </c>
      <c r="BI198" s="97">
        <f>IF(NOT(snowball2),0,IF(Z197&lt;=0,0,IF($C198&lt;=SUM($AZ198:BH198),0,IF(AW198+$C198-SUM($AZ198:BH198)&gt;Z197+AK198,Z197+AK198-AW198,$C198-SUM($AZ198:BH198)))))</f>
        <v>0</v>
      </c>
    </row>
    <row r="199" spans="1:61" ht="11.1" customHeight="1" x14ac:dyDescent="0.2">
      <c r="A199" s="93" t="str">
        <f t="shared" si="60"/>
        <v/>
      </c>
      <c r="B199" s="94" t="e">
        <f t="shared" si="56"/>
        <v>#N/A</v>
      </c>
      <c r="C199" s="95" t="str">
        <f t="shared" si="53"/>
        <v/>
      </c>
      <c r="D199" s="96"/>
      <c r="E199" s="97">
        <f t="shared" si="66"/>
        <v>0</v>
      </c>
      <c r="F199" s="97">
        <f t="shared" si="66"/>
        <v>0</v>
      </c>
      <c r="G199" s="97">
        <f t="shared" si="66"/>
        <v>0</v>
      </c>
      <c r="H199" s="97">
        <f t="shared" si="66"/>
        <v>0</v>
      </c>
      <c r="I199" s="97">
        <f t="shared" si="66"/>
        <v>0</v>
      </c>
      <c r="J199" s="97">
        <f t="shared" si="66"/>
        <v>0</v>
      </c>
      <c r="K199" s="97">
        <f t="shared" si="66"/>
        <v>0</v>
      </c>
      <c r="L199" s="97">
        <f t="shared" si="66"/>
        <v>0</v>
      </c>
      <c r="M199" s="97">
        <f t="shared" si="66"/>
        <v>0</v>
      </c>
      <c r="N199" s="97">
        <f t="shared" si="66"/>
        <v>0</v>
      </c>
      <c r="O199" s="98"/>
      <c r="P199" s="97">
        <f t="shared" si="57"/>
        <v>0</v>
      </c>
      <c r="Q199" s="97">
        <f t="shared" si="70"/>
        <v>0</v>
      </c>
      <c r="R199" s="97">
        <f t="shared" si="70"/>
        <v>0</v>
      </c>
      <c r="S199" s="97">
        <f t="shared" si="70"/>
        <v>0</v>
      </c>
      <c r="T199" s="97">
        <f t="shared" si="70"/>
        <v>0</v>
      </c>
      <c r="U199" s="97">
        <f t="shared" si="70"/>
        <v>0</v>
      </c>
      <c r="V199" s="97">
        <f t="shared" si="70"/>
        <v>0</v>
      </c>
      <c r="W199" s="97">
        <f t="shared" si="70"/>
        <v>0</v>
      </c>
      <c r="X199" s="97">
        <f t="shared" si="70"/>
        <v>0</v>
      </c>
      <c r="Y199" s="97">
        <f t="shared" si="70"/>
        <v>0</v>
      </c>
      <c r="Z199" s="97">
        <f t="shared" si="70"/>
        <v>0</v>
      </c>
      <c r="AA199" s="101"/>
      <c r="AB199" s="97">
        <f t="shared" si="69"/>
        <v>0</v>
      </c>
      <c r="AC199" s="97">
        <f t="shared" si="69"/>
        <v>0</v>
      </c>
      <c r="AD199" s="97">
        <f t="shared" si="69"/>
        <v>0</v>
      </c>
      <c r="AE199" s="97">
        <f t="shared" si="69"/>
        <v>0</v>
      </c>
      <c r="AF199" s="97">
        <f t="shared" si="69"/>
        <v>0</v>
      </c>
      <c r="AG199" s="97">
        <f t="shared" si="68"/>
        <v>0</v>
      </c>
      <c r="AH199" s="97">
        <f t="shared" si="68"/>
        <v>0</v>
      </c>
      <c r="AI199" s="97">
        <f t="shared" si="68"/>
        <v>0</v>
      </c>
      <c r="AJ199" s="97">
        <f t="shared" si="68"/>
        <v>0</v>
      </c>
      <c r="AK199" s="97">
        <f t="shared" si="68"/>
        <v>0</v>
      </c>
      <c r="AL199" s="99">
        <f t="shared" si="58"/>
        <v>0</v>
      </c>
      <c r="AM199" s="102"/>
      <c r="AN199" s="97">
        <f t="shared" si="64"/>
        <v>0</v>
      </c>
      <c r="AO199" s="97">
        <f t="shared" si="64"/>
        <v>0</v>
      </c>
      <c r="AP199" s="97">
        <f t="shared" si="64"/>
        <v>0</v>
      </c>
      <c r="AQ199" s="97">
        <f t="shared" si="64"/>
        <v>0</v>
      </c>
      <c r="AR199" s="97">
        <f t="shared" si="64"/>
        <v>0</v>
      </c>
      <c r="AS199" s="97">
        <f t="shared" si="62"/>
        <v>0</v>
      </c>
      <c r="AT199" s="97">
        <f t="shared" si="62"/>
        <v>0</v>
      </c>
      <c r="AU199" s="97">
        <f t="shared" si="62"/>
        <v>0</v>
      </c>
      <c r="AV199" s="97">
        <f t="shared" si="62"/>
        <v>0</v>
      </c>
      <c r="AW199" s="97">
        <f t="shared" si="62"/>
        <v>0</v>
      </c>
      <c r="AX199" s="99">
        <f t="shared" si="59"/>
        <v>0</v>
      </c>
      <c r="AY199" s="99"/>
      <c r="AZ199" s="100">
        <f t="shared" si="55"/>
        <v>0</v>
      </c>
      <c r="BA199" s="97">
        <f>IF(NOT(snowball2),0,IF(R198&lt;=0,0,IF($C199&lt;=SUM($AZ199:AZ199),0,IF(AO199+$C199-SUM($AZ199:AZ199)&gt;R198+AC199,R198+AC199-AO199,$C199-SUM($AZ199:AZ199)))))</f>
        <v>0</v>
      </c>
      <c r="BB199" s="97">
        <f>IF(NOT(snowball2),0,IF(S198&lt;=0,0,IF($C199&lt;=SUM($AZ199:BA199),0,IF(AP199+$C199-SUM($AZ199:BA199)&gt;S198+AD199,S198+AD199-AP199,$C199-SUM($AZ199:BA199)))))</f>
        <v>0</v>
      </c>
      <c r="BC199" s="97">
        <f>IF(NOT(snowball2),0,IF(T198&lt;=0,0,IF($C199&lt;=SUM($AZ199:BB199),0,IF(AQ199+$C199-SUM($AZ199:BB199)&gt;T198+AE199,T198+AE199-AQ199,$C199-SUM($AZ199:BB199)))))</f>
        <v>0</v>
      </c>
      <c r="BD199" s="97">
        <f>IF(NOT(snowball2),0,IF(U198&lt;=0,0,IF($C199&lt;=SUM($AZ199:BC199),0,IF(AR199+$C199-SUM($AZ199:BC199)&gt;U198+AF199,U198+AF199-AR199,$C199-SUM($AZ199:BC199)))))</f>
        <v>0</v>
      </c>
      <c r="BE199" s="97">
        <f>IF(NOT(snowball2),0,IF(V198&lt;=0,0,IF($C199&lt;=SUM($AZ199:BD199),0,IF(AS199+$C199-SUM($AZ199:BD199)&gt;V198+AG199,V198+AG199-AS199,$C199-SUM($AZ199:BD199)))))</f>
        <v>0</v>
      </c>
      <c r="BF199" s="97">
        <f>IF(NOT(snowball2),0,IF(W198&lt;=0,0,IF($C199&lt;=SUM($AZ199:BE199),0,IF(AT199+$C199-SUM($AZ199:BE199)&gt;W198+AH199,W198+AH199-AT199,$C199-SUM($AZ199:BE199)))))</f>
        <v>0</v>
      </c>
      <c r="BG199" s="97">
        <f>IF(NOT(snowball2),0,IF(X198&lt;=0,0,IF($C199&lt;=SUM($AZ199:BF199),0,IF(AU199+$C199-SUM($AZ199:BF199)&gt;X198+AI199,X198+AI199-AU199,$C199-SUM($AZ199:BF199)))))</f>
        <v>0</v>
      </c>
      <c r="BH199" s="97">
        <f>IF(NOT(snowball2),0,IF(Y198&lt;=0,0,IF($C199&lt;=SUM($AZ199:BG199),0,IF(AV199+$C199-SUM($AZ199:BG199)&gt;Y198+AJ199,Y198+AJ199-AV199,$C199-SUM($AZ199:BG199)))))</f>
        <v>0</v>
      </c>
      <c r="BI199" s="97">
        <f>IF(NOT(snowball2),0,IF(Z198&lt;=0,0,IF($C199&lt;=SUM($AZ199:BH199),0,IF(AW199+$C199-SUM($AZ199:BH199)&gt;Z198+AK199,Z198+AK199-AW199,$C199-SUM($AZ199:BH199)))))</f>
        <v>0</v>
      </c>
    </row>
    <row r="200" spans="1:61" ht="11.1" customHeight="1" x14ac:dyDescent="0.2">
      <c r="A200" s="93" t="str">
        <f t="shared" si="60"/>
        <v/>
      </c>
      <c r="B200" s="94" t="e">
        <f t="shared" si="56"/>
        <v>#N/A</v>
      </c>
      <c r="C200" s="95" t="str">
        <f t="shared" si="53"/>
        <v/>
      </c>
      <c r="D200" s="96"/>
      <c r="E200" s="97">
        <f t="shared" si="66"/>
        <v>0</v>
      </c>
      <c r="F200" s="97">
        <f t="shared" si="66"/>
        <v>0</v>
      </c>
      <c r="G200" s="97">
        <f t="shared" si="66"/>
        <v>0</v>
      </c>
      <c r="H200" s="97">
        <f t="shared" si="66"/>
        <v>0</v>
      </c>
      <c r="I200" s="97">
        <f t="shared" si="66"/>
        <v>0</v>
      </c>
      <c r="J200" s="97">
        <f t="shared" si="66"/>
        <v>0</v>
      </c>
      <c r="K200" s="97">
        <f t="shared" si="66"/>
        <v>0</v>
      </c>
      <c r="L200" s="97">
        <f t="shared" si="66"/>
        <v>0</v>
      </c>
      <c r="M200" s="97">
        <f t="shared" si="66"/>
        <v>0</v>
      </c>
      <c r="N200" s="97">
        <f t="shared" si="66"/>
        <v>0</v>
      </c>
      <c r="O200" s="98"/>
      <c r="P200" s="97">
        <f t="shared" si="57"/>
        <v>0</v>
      </c>
      <c r="Q200" s="97">
        <f t="shared" si="70"/>
        <v>0</v>
      </c>
      <c r="R200" s="97">
        <f t="shared" si="70"/>
        <v>0</v>
      </c>
      <c r="S200" s="97">
        <f t="shared" si="70"/>
        <v>0</v>
      </c>
      <c r="T200" s="97">
        <f t="shared" si="70"/>
        <v>0</v>
      </c>
      <c r="U200" s="97">
        <f t="shared" si="70"/>
        <v>0</v>
      </c>
      <c r="V200" s="97">
        <f t="shared" si="70"/>
        <v>0</v>
      </c>
      <c r="W200" s="97">
        <f t="shared" si="70"/>
        <v>0</v>
      </c>
      <c r="X200" s="97">
        <f t="shared" si="70"/>
        <v>0</v>
      </c>
      <c r="Y200" s="97">
        <f t="shared" si="70"/>
        <v>0</v>
      </c>
      <c r="Z200" s="97">
        <f t="shared" si="70"/>
        <v>0</v>
      </c>
      <c r="AA200" s="101"/>
      <c r="AB200" s="97">
        <f t="shared" si="69"/>
        <v>0</v>
      </c>
      <c r="AC200" s="97">
        <f t="shared" si="69"/>
        <v>0</v>
      </c>
      <c r="AD200" s="97">
        <f t="shared" si="69"/>
        <v>0</v>
      </c>
      <c r="AE200" s="97">
        <f t="shared" si="69"/>
        <v>0</v>
      </c>
      <c r="AF200" s="97">
        <f t="shared" si="69"/>
        <v>0</v>
      </c>
      <c r="AG200" s="97">
        <f t="shared" si="68"/>
        <v>0</v>
      </c>
      <c r="AH200" s="97">
        <f t="shared" si="68"/>
        <v>0</v>
      </c>
      <c r="AI200" s="97">
        <f t="shared" si="68"/>
        <v>0</v>
      </c>
      <c r="AJ200" s="97">
        <f t="shared" si="68"/>
        <v>0</v>
      </c>
      <c r="AK200" s="97">
        <f t="shared" si="68"/>
        <v>0</v>
      </c>
      <c r="AL200" s="99">
        <f t="shared" si="58"/>
        <v>0</v>
      </c>
      <c r="AM200" s="102"/>
      <c r="AN200" s="97">
        <f t="shared" si="64"/>
        <v>0</v>
      </c>
      <c r="AO200" s="97">
        <f t="shared" si="64"/>
        <v>0</v>
      </c>
      <c r="AP200" s="97">
        <f t="shared" si="64"/>
        <v>0</v>
      </c>
      <c r="AQ200" s="97">
        <f t="shared" si="64"/>
        <v>0</v>
      </c>
      <c r="AR200" s="97">
        <f t="shared" si="64"/>
        <v>0</v>
      </c>
      <c r="AS200" s="97">
        <f t="shared" si="62"/>
        <v>0</v>
      </c>
      <c r="AT200" s="97">
        <f t="shared" si="62"/>
        <v>0</v>
      </c>
      <c r="AU200" s="97">
        <f t="shared" si="62"/>
        <v>0</v>
      </c>
      <c r="AV200" s="97">
        <f t="shared" si="62"/>
        <v>0</v>
      </c>
      <c r="AW200" s="97">
        <f t="shared" si="62"/>
        <v>0</v>
      </c>
      <c r="AX200" s="99">
        <f t="shared" si="59"/>
        <v>0</v>
      </c>
      <c r="AY200" s="99"/>
      <c r="AZ200" s="100">
        <f t="shared" si="55"/>
        <v>0</v>
      </c>
      <c r="BA200" s="97">
        <f>IF(NOT(snowball2),0,IF(R199&lt;=0,0,IF($C200&lt;=SUM($AZ200:AZ200),0,IF(AO200+$C200-SUM($AZ200:AZ200)&gt;R199+AC200,R199+AC200-AO200,$C200-SUM($AZ200:AZ200)))))</f>
        <v>0</v>
      </c>
      <c r="BB200" s="97">
        <f>IF(NOT(snowball2),0,IF(S199&lt;=0,0,IF($C200&lt;=SUM($AZ200:BA200),0,IF(AP200+$C200-SUM($AZ200:BA200)&gt;S199+AD200,S199+AD200-AP200,$C200-SUM($AZ200:BA200)))))</f>
        <v>0</v>
      </c>
      <c r="BC200" s="97">
        <f>IF(NOT(snowball2),0,IF(T199&lt;=0,0,IF($C200&lt;=SUM($AZ200:BB200),0,IF(AQ200+$C200-SUM($AZ200:BB200)&gt;T199+AE200,T199+AE200-AQ200,$C200-SUM($AZ200:BB200)))))</f>
        <v>0</v>
      </c>
      <c r="BD200" s="97">
        <f>IF(NOT(snowball2),0,IF(U199&lt;=0,0,IF($C200&lt;=SUM($AZ200:BC200),0,IF(AR200+$C200-SUM($AZ200:BC200)&gt;U199+AF200,U199+AF200-AR200,$C200-SUM($AZ200:BC200)))))</f>
        <v>0</v>
      </c>
      <c r="BE200" s="97">
        <f>IF(NOT(snowball2),0,IF(V199&lt;=0,0,IF($C200&lt;=SUM($AZ200:BD200),0,IF(AS200+$C200-SUM($AZ200:BD200)&gt;V199+AG200,V199+AG200-AS200,$C200-SUM($AZ200:BD200)))))</f>
        <v>0</v>
      </c>
      <c r="BF200" s="97">
        <f>IF(NOT(snowball2),0,IF(W199&lt;=0,0,IF($C200&lt;=SUM($AZ200:BE200),0,IF(AT200+$C200-SUM($AZ200:BE200)&gt;W199+AH200,W199+AH200-AT200,$C200-SUM($AZ200:BE200)))))</f>
        <v>0</v>
      </c>
      <c r="BG200" s="97">
        <f>IF(NOT(snowball2),0,IF(X199&lt;=0,0,IF($C200&lt;=SUM($AZ200:BF200),0,IF(AU200+$C200-SUM($AZ200:BF200)&gt;X199+AI200,X199+AI200-AU200,$C200-SUM($AZ200:BF200)))))</f>
        <v>0</v>
      </c>
      <c r="BH200" s="97">
        <f>IF(NOT(snowball2),0,IF(Y199&lt;=0,0,IF($C200&lt;=SUM($AZ200:BG200),0,IF(AV200+$C200-SUM($AZ200:BG200)&gt;Y199+AJ200,Y199+AJ200-AV200,$C200-SUM($AZ200:BG200)))))</f>
        <v>0</v>
      </c>
      <c r="BI200" s="97">
        <f>IF(NOT(snowball2),0,IF(Z199&lt;=0,0,IF($C200&lt;=SUM($AZ200:BH200),0,IF(AW200+$C200-SUM($AZ200:BH200)&gt;Z199+AK200,Z199+AK200-AW200,$C200-SUM($AZ200:BH200)))))</f>
        <v>0</v>
      </c>
    </row>
    <row r="201" spans="1:61" ht="11.1" customHeight="1" x14ac:dyDescent="0.2">
      <c r="A201" s="93" t="str">
        <f t="shared" si="60"/>
        <v/>
      </c>
      <c r="B201" s="94" t="e">
        <f t="shared" si="56"/>
        <v>#N/A</v>
      </c>
      <c r="C201" s="95" t="str">
        <f t="shared" si="53"/>
        <v/>
      </c>
      <c r="D201" s="96"/>
      <c r="E201" s="97">
        <f t="shared" si="66"/>
        <v>0</v>
      </c>
      <c r="F201" s="97">
        <f t="shared" si="66"/>
        <v>0</v>
      </c>
      <c r="G201" s="97">
        <f t="shared" si="66"/>
        <v>0</v>
      </c>
      <c r="H201" s="97">
        <f t="shared" si="66"/>
        <v>0</v>
      </c>
      <c r="I201" s="97">
        <f t="shared" si="66"/>
        <v>0</v>
      </c>
      <c r="J201" s="97">
        <f t="shared" si="66"/>
        <v>0</v>
      </c>
      <c r="K201" s="97">
        <f t="shared" si="66"/>
        <v>0</v>
      </c>
      <c r="L201" s="97">
        <f t="shared" si="66"/>
        <v>0</v>
      </c>
      <c r="M201" s="97">
        <f t="shared" si="66"/>
        <v>0</v>
      </c>
      <c r="N201" s="97">
        <f t="shared" si="66"/>
        <v>0</v>
      </c>
      <c r="O201" s="98"/>
      <c r="P201" s="97">
        <f t="shared" si="57"/>
        <v>0</v>
      </c>
      <c r="Q201" s="97">
        <f t="shared" si="70"/>
        <v>0</v>
      </c>
      <c r="R201" s="97">
        <f t="shared" si="70"/>
        <v>0</v>
      </c>
      <c r="S201" s="97">
        <f t="shared" si="70"/>
        <v>0</v>
      </c>
      <c r="T201" s="97">
        <f t="shared" si="70"/>
        <v>0</v>
      </c>
      <c r="U201" s="97">
        <f t="shared" si="70"/>
        <v>0</v>
      </c>
      <c r="V201" s="97">
        <f t="shared" si="70"/>
        <v>0</v>
      </c>
      <c r="W201" s="97">
        <f t="shared" si="70"/>
        <v>0</v>
      </c>
      <c r="X201" s="97">
        <f t="shared" si="70"/>
        <v>0</v>
      </c>
      <c r="Y201" s="97">
        <f t="shared" si="70"/>
        <v>0</v>
      </c>
      <c r="Z201" s="97">
        <f t="shared" si="70"/>
        <v>0</v>
      </c>
      <c r="AA201" s="101"/>
      <c r="AB201" s="97">
        <f t="shared" si="69"/>
        <v>0</v>
      </c>
      <c r="AC201" s="97">
        <f t="shared" si="69"/>
        <v>0</v>
      </c>
      <c r="AD201" s="97">
        <f t="shared" si="69"/>
        <v>0</v>
      </c>
      <c r="AE201" s="97">
        <f t="shared" si="69"/>
        <v>0</v>
      </c>
      <c r="AF201" s="97">
        <f t="shared" si="69"/>
        <v>0</v>
      </c>
      <c r="AG201" s="97">
        <f t="shared" si="68"/>
        <v>0</v>
      </c>
      <c r="AH201" s="97">
        <f t="shared" si="68"/>
        <v>0</v>
      </c>
      <c r="AI201" s="97">
        <f t="shared" si="68"/>
        <v>0</v>
      </c>
      <c r="AJ201" s="97">
        <f t="shared" si="68"/>
        <v>0</v>
      </c>
      <c r="AK201" s="97">
        <f t="shared" si="68"/>
        <v>0</v>
      </c>
      <c r="AL201" s="99">
        <f t="shared" si="58"/>
        <v>0</v>
      </c>
      <c r="AM201" s="102"/>
      <c r="AN201" s="97">
        <f t="shared" si="64"/>
        <v>0</v>
      </c>
      <c r="AO201" s="97">
        <f t="shared" si="64"/>
        <v>0</v>
      </c>
      <c r="AP201" s="97">
        <f t="shared" si="64"/>
        <v>0</v>
      </c>
      <c r="AQ201" s="97">
        <f t="shared" si="64"/>
        <v>0</v>
      </c>
      <c r="AR201" s="97">
        <f t="shared" si="64"/>
        <v>0</v>
      </c>
      <c r="AS201" s="97">
        <f t="shared" si="62"/>
        <v>0</v>
      </c>
      <c r="AT201" s="97">
        <f t="shared" si="62"/>
        <v>0</v>
      </c>
      <c r="AU201" s="97">
        <f t="shared" si="62"/>
        <v>0</v>
      </c>
      <c r="AV201" s="97">
        <f t="shared" si="62"/>
        <v>0</v>
      </c>
      <c r="AW201" s="97">
        <f t="shared" si="62"/>
        <v>0</v>
      </c>
      <c r="AX201" s="99">
        <f t="shared" si="59"/>
        <v>0</v>
      </c>
      <c r="AY201" s="99"/>
      <c r="AZ201" s="100">
        <f t="shared" si="55"/>
        <v>0</v>
      </c>
      <c r="BA201" s="97">
        <f>IF(NOT(snowball2),0,IF(R200&lt;=0,0,IF($C201&lt;=SUM($AZ201:AZ201),0,IF(AO201+$C201-SUM($AZ201:AZ201)&gt;R200+AC201,R200+AC201-AO201,$C201-SUM($AZ201:AZ201)))))</f>
        <v>0</v>
      </c>
      <c r="BB201" s="97">
        <f>IF(NOT(snowball2),0,IF(S200&lt;=0,0,IF($C201&lt;=SUM($AZ201:BA201),0,IF(AP201+$C201-SUM($AZ201:BA201)&gt;S200+AD201,S200+AD201-AP201,$C201-SUM($AZ201:BA201)))))</f>
        <v>0</v>
      </c>
      <c r="BC201" s="97">
        <f>IF(NOT(snowball2),0,IF(T200&lt;=0,0,IF($C201&lt;=SUM($AZ201:BB201),0,IF(AQ201+$C201-SUM($AZ201:BB201)&gt;T200+AE201,T200+AE201-AQ201,$C201-SUM($AZ201:BB201)))))</f>
        <v>0</v>
      </c>
      <c r="BD201" s="97">
        <f>IF(NOT(snowball2),0,IF(U200&lt;=0,0,IF($C201&lt;=SUM($AZ201:BC201),0,IF(AR201+$C201-SUM($AZ201:BC201)&gt;U200+AF201,U200+AF201-AR201,$C201-SUM($AZ201:BC201)))))</f>
        <v>0</v>
      </c>
      <c r="BE201" s="97">
        <f>IF(NOT(snowball2),0,IF(V200&lt;=0,0,IF($C201&lt;=SUM($AZ201:BD201),0,IF(AS201+$C201-SUM($AZ201:BD201)&gt;V200+AG201,V200+AG201-AS201,$C201-SUM($AZ201:BD201)))))</f>
        <v>0</v>
      </c>
      <c r="BF201" s="97">
        <f>IF(NOT(snowball2),0,IF(W200&lt;=0,0,IF($C201&lt;=SUM($AZ201:BE201),0,IF(AT201+$C201-SUM($AZ201:BE201)&gt;W200+AH201,W200+AH201-AT201,$C201-SUM($AZ201:BE201)))))</f>
        <v>0</v>
      </c>
      <c r="BG201" s="97">
        <f>IF(NOT(snowball2),0,IF(X200&lt;=0,0,IF($C201&lt;=SUM($AZ201:BF201),0,IF(AU201+$C201-SUM($AZ201:BF201)&gt;X200+AI201,X200+AI201-AU201,$C201-SUM($AZ201:BF201)))))</f>
        <v>0</v>
      </c>
      <c r="BH201" s="97">
        <f>IF(NOT(snowball2),0,IF(Y200&lt;=0,0,IF($C201&lt;=SUM($AZ201:BG201),0,IF(AV201+$C201-SUM($AZ201:BG201)&gt;Y200+AJ201,Y200+AJ201-AV201,$C201-SUM($AZ201:BG201)))))</f>
        <v>0</v>
      </c>
      <c r="BI201" s="97">
        <f>IF(NOT(snowball2),0,IF(Z200&lt;=0,0,IF($C201&lt;=SUM($AZ201:BH201),0,IF(AW201+$C201-SUM($AZ201:BH201)&gt;Z200+AK201,Z200+AK201-AW201,$C201-SUM($AZ201:BH201)))))</f>
        <v>0</v>
      </c>
    </row>
    <row r="202" spans="1:61" ht="11.1" customHeight="1" x14ac:dyDescent="0.2">
      <c r="A202" s="93" t="str">
        <f t="shared" si="60"/>
        <v/>
      </c>
      <c r="B202" s="94" t="e">
        <f t="shared" si="56"/>
        <v>#N/A</v>
      </c>
      <c r="C202" s="95" t="str">
        <f t="shared" si="53"/>
        <v/>
      </c>
      <c r="D202" s="96"/>
      <c r="E202" s="97">
        <f t="shared" si="66"/>
        <v>0</v>
      </c>
      <c r="F202" s="97">
        <f t="shared" si="66"/>
        <v>0</v>
      </c>
      <c r="G202" s="97">
        <f t="shared" si="66"/>
        <v>0</v>
      </c>
      <c r="H202" s="97">
        <f t="shared" si="66"/>
        <v>0</v>
      </c>
      <c r="I202" s="97">
        <f t="shared" si="66"/>
        <v>0</v>
      </c>
      <c r="J202" s="97">
        <f t="shared" si="66"/>
        <v>0</v>
      </c>
      <c r="K202" s="97">
        <f t="shared" si="66"/>
        <v>0</v>
      </c>
      <c r="L202" s="97">
        <f t="shared" si="66"/>
        <v>0</v>
      </c>
      <c r="M202" s="97">
        <f t="shared" si="66"/>
        <v>0</v>
      </c>
      <c r="N202" s="97">
        <f t="shared" si="66"/>
        <v>0</v>
      </c>
      <c r="O202" s="98"/>
      <c r="P202" s="97">
        <f t="shared" si="57"/>
        <v>0</v>
      </c>
      <c r="Q202" s="97">
        <f t="shared" si="70"/>
        <v>0</v>
      </c>
      <c r="R202" s="97">
        <f t="shared" si="70"/>
        <v>0</v>
      </c>
      <c r="S202" s="97">
        <f t="shared" si="70"/>
        <v>0</v>
      </c>
      <c r="T202" s="97">
        <f t="shared" si="70"/>
        <v>0</v>
      </c>
      <c r="U202" s="97">
        <f t="shared" si="70"/>
        <v>0</v>
      </c>
      <c r="V202" s="97">
        <f t="shared" si="70"/>
        <v>0</v>
      </c>
      <c r="W202" s="97">
        <f t="shared" si="70"/>
        <v>0</v>
      </c>
      <c r="X202" s="97">
        <f t="shared" si="70"/>
        <v>0</v>
      </c>
      <c r="Y202" s="97">
        <f t="shared" si="70"/>
        <v>0</v>
      </c>
      <c r="Z202" s="97">
        <f t="shared" si="70"/>
        <v>0</v>
      </c>
      <c r="AA202" s="101"/>
      <c r="AB202" s="97">
        <f t="shared" si="69"/>
        <v>0</v>
      </c>
      <c r="AC202" s="97">
        <f t="shared" si="69"/>
        <v>0</v>
      </c>
      <c r="AD202" s="97">
        <f t="shared" si="69"/>
        <v>0</v>
      </c>
      <c r="AE202" s="97">
        <f t="shared" si="69"/>
        <v>0</v>
      </c>
      <c r="AF202" s="97">
        <f t="shared" si="69"/>
        <v>0</v>
      </c>
      <c r="AG202" s="97">
        <f t="shared" si="68"/>
        <v>0</v>
      </c>
      <c r="AH202" s="97">
        <f t="shared" si="68"/>
        <v>0</v>
      </c>
      <c r="AI202" s="97">
        <f t="shared" si="68"/>
        <v>0</v>
      </c>
      <c r="AJ202" s="97">
        <f t="shared" si="68"/>
        <v>0</v>
      </c>
      <c r="AK202" s="97">
        <f t="shared" si="68"/>
        <v>0</v>
      </c>
      <c r="AL202" s="99">
        <f t="shared" si="58"/>
        <v>0</v>
      </c>
      <c r="AM202" s="102"/>
      <c r="AN202" s="97">
        <f t="shared" si="64"/>
        <v>0</v>
      </c>
      <c r="AO202" s="97">
        <f t="shared" si="64"/>
        <v>0</v>
      </c>
      <c r="AP202" s="97">
        <f t="shared" si="64"/>
        <v>0</v>
      </c>
      <c r="AQ202" s="97">
        <f t="shared" si="64"/>
        <v>0</v>
      </c>
      <c r="AR202" s="97">
        <f t="shared" si="64"/>
        <v>0</v>
      </c>
      <c r="AS202" s="97">
        <f t="shared" si="62"/>
        <v>0</v>
      </c>
      <c r="AT202" s="97">
        <f t="shared" si="62"/>
        <v>0</v>
      </c>
      <c r="AU202" s="97">
        <f t="shared" si="62"/>
        <v>0</v>
      </c>
      <c r="AV202" s="97">
        <f t="shared" si="62"/>
        <v>0</v>
      </c>
      <c r="AW202" s="97">
        <f t="shared" si="62"/>
        <v>0</v>
      </c>
      <c r="AX202" s="99">
        <f t="shared" si="59"/>
        <v>0</v>
      </c>
      <c r="AY202" s="99"/>
      <c r="AZ202" s="100">
        <f t="shared" si="55"/>
        <v>0</v>
      </c>
      <c r="BA202" s="97">
        <f>IF(NOT(snowball2),0,IF(R201&lt;=0,0,IF($C202&lt;=SUM($AZ202:AZ202),0,IF(AO202+$C202-SUM($AZ202:AZ202)&gt;R201+AC202,R201+AC202-AO202,$C202-SUM($AZ202:AZ202)))))</f>
        <v>0</v>
      </c>
      <c r="BB202" s="97">
        <f>IF(NOT(snowball2),0,IF(S201&lt;=0,0,IF($C202&lt;=SUM($AZ202:BA202),0,IF(AP202+$C202-SUM($AZ202:BA202)&gt;S201+AD202,S201+AD202-AP202,$C202-SUM($AZ202:BA202)))))</f>
        <v>0</v>
      </c>
      <c r="BC202" s="97">
        <f>IF(NOT(snowball2),0,IF(T201&lt;=0,0,IF($C202&lt;=SUM($AZ202:BB202),0,IF(AQ202+$C202-SUM($AZ202:BB202)&gt;T201+AE202,T201+AE202-AQ202,$C202-SUM($AZ202:BB202)))))</f>
        <v>0</v>
      </c>
      <c r="BD202" s="97">
        <f>IF(NOT(snowball2),0,IF(U201&lt;=0,0,IF($C202&lt;=SUM($AZ202:BC202),0,IF(AR202+$C202-SUM($AZ202:BC202)&gt;U201+AF202,U201+AF202-AR202,$C202-SUM($AZ202:BC202)))))</f>
        <v>0</v>
      </c>
      <c r="BE202" s="97">
        <f>IF(NOT(snowball2),0,IF(V201&lt;=0,0,IF($C202&lt;=SUM($AZ202:BD202),0,IF(AS202+$C202-SUM($AZ202:BD202)&gt;V201+AG202,V201+AG202-AS202,$C202-SUM($AZ202:BD202)))))</f>
        <v>0</v>
      </c>
      <c r="BF202" s="97">
        <f>IF(NOT(snowball2),0,IF(W201&lt;=0,0,IF($C202&lt;=SUM($AZ202:BE202),0,IF(AT202+$C202-SUM($AZ202:BE202)&gt;W201+AH202,W201+AH202-AT202,$C202-SUM($AZ202:BE202)))))</f>
        <v>0</v>
      </c>
      <c r="BG202" s="97">
        <f>IF(NOT(snowball2),0,IF(X201&lt;=0,0,IF($C202&lt;=SUM($AZ202:BF202),0,IF(AU202+$C202-SUM($AZ202:BF202)&gt;X201+AI202,X201+AI202-AU202,$C202-SUM($AZ202:BF202)))))</f>
        <v>0</v>
      </c>
      <c r="BH202" s="97">
        <f>IF(NOT(snowball2),0,IF(Y201&lt;=0,0,IF($C202&lt;=SUM($AZ202:BG202),0,IF(AV202+$C202-SUM($AZ202:BG202)&gt;Y201+AJ202,Y201+AJ202-AV202,$C202-SUM($AZ202:BG202)))))</f>
        <v>0</v>
      </c>
      <c r="BI202" s="97">
        <f>IF(NOT(snowball2),0,IF(Z201&lt;=0,0,IF($C202&lt;=SUM($AZ202:BH202),0,IF(AW202+$C202-SUM($AZ202:BH202)&gt;Z201+AK202,Z201+AK202-AW202,$C202-SUM($AZ202:BH202)))))</f>
        <v>0</v>
      </c>
    </row>
    <row r="203" spans="1:61" ht="11.1" customHeight="1" x14ac:dyDescent="0.2">
      <c r="A203" s="93" t="str">
        <f t="shared" si="60"/>
        <v/>
      </c>
      <c r="B203" s="94" t="e">
        <f t="shared" si="56"/>
        <v>#N/A</v>
      </c>
      <c r="C203" s="95" t="str">
        <f t="shared" si="53"/>
        <v/>
      </c>
      <c r="D203" s="96"/>
      <c r="E203" s="97">
        <f t="shared" si="66"/>
        <v>0</v>
      </c>
      <c r="F203" s="97">
        <f t="shared" si="66"/>
        <v>0</v>
      </c>
      <c r="G203" s="97">
        <f t="shared" si="66"/>
        <v>0</v>
      </c>
      <c r="H203" s="97">
        <f t="shared" si="66"/>
        <v>0</v>
      </c>
      <c r="I203" s="97">
        <f t="shared" si="66"/>
        <v>0</v>
      </c>
      <c r="J203" s="97">
        <f t="shared" si="66"/>
        <v>0</v>
      </c>
      <c r="K203" s="97">
        <f t="shared" si="66"/>
        <v>0</v>
      </c>
      <c r="L203" s="97">
        <f t="shared" si="66"/>
        <v>0</v>
      </c>
      <c r="M203" s="97">
        <f t="shared" si="66"/>
        <v>0</v>
      </c>
      <c r="N203" s="97">
        <f t="shared" si="66"/>
        <v>0</v>
      </c>
      <c r="O203" s="98"/>
      <c r="P203" s="97">
        <f t="shared" si="57"/>
        <v>0</v>
      </c>
      <c r="Q203" s="97">
        <f t="shared" si="70"/>
        <v>0</v>
      </c>
      <c r="R203" s="97">
        <f t="shared" si="70"/>
        <v>0</v>
      </c>
      <c r="S203" s="97">
        <f t="shared" si="70"/>
        <v>0</v>
      </c>
      <c r="T203" s="97">
        <f t="shared" si="70"/>
        <v>0</v>
      </c>
      <c r="U203" s="97">
        <f t="shared" si="70"/>
        <v>0</v>
      </c>
      <c r="V203" s="97">
        <f t="shared" si="70"/>
        <v>0</v>
      </c>
      <c r="W203" s="97">
        <f t="shared" si="70"/>
        <v>0</v>
      </c>
      <c r="X203" s="97">
        <f t="shared" si="70"/>
        <v>0</v>
      </c>
      <c r="Y203" s="97">
        <f t="shared" si="70"/>
        <v>0</v>
      </c>
      <c r="Z203" s="97">
        <f t="shared" si="70"/>
        <v>0</v>
      </c>
      <c r="AA203" s="101"/>
      <c r="AB203" s="97">
        <f t="shared" si="69"/>
        <v>0</v>
      </c>
      <c r="AC203" s="97">
        <f t="shared" si="69"/>
        <v>0</v>
      </c>
      <c r="AD203" s="97">
        <f t="shared" si="69"/>
        <v>0</v>
      </c>
      <c r="AE203" s="97">
        <f t="shared" si="69"/>
        <v>0</v>
      </c>
      <c r="AF203" s="97">
        <f t="shared" si="69"/>
        <v>0</v>
      </c>
      <c r="AG203" s="97">
        <f t="shared" si="68"/>
        <v>0</v>
      </c>
      <c r="AH203" s="97">
        <f t="shared" si="68"/>
        <v>0</v>
      </c>
      <c r="AI203" s="97">
        <f t="shared" si="68"/>
        <v>0</v>
      </c>
      <c r="AJ203" s="97">
        <f t="shared" si="68"/>
        <v>0</v>
      </c>
      <c r="AK203" s="97">
        <f t="shared" si="68"/>
        <v>0</v>
      </c>
      <c r="AL203" s="99">
        <f t="shared" si="58"/>
        <v>0</v>
      </c>
      <c r="AM203" s="102"/>
      <c r="AN203" s="97">
        <f t="shared" si="64"/>
        <v>0</v>
      </c>
      <c r="AO203" s="97">
        <f t="shared" si="64"/>
        <v>0</v>
      </c>
      <c r="AP203" s="97">
        <f t="shared" si="64"/>
        <v>0</v>
      </c>
      <c r="AQ203" s="97">
        <f t="shared" si="64"/>
        <v>0</v>
      </c>
      <c r="AR203" s="97">
        <f t="shared" si="64"/>
        <v>0</v>
      </c>
      <c r="AS203" s="97">
        <f t="shared" si="62"/>
        <v>0</v>
      </c>
      <c r="AT203" s="97">
        <f t="shared" si="62"/>
        <v>0</v>
      </c>
      <c r="AU203" s="97">
        <f t="shared" si="62"/>
        <v>0</v>
      </c>
      <c r="AV203" s="97">
        <f t="shared" si="62"/>
        <v>0</v>
      </c>
      <c r="AW203" s="97">
        <f t="shared" si="62"/>
        <v>0</v>
      </c>
      <c r="AX203" s="99">
        <f t="shared" si="59"/>
        <v>0</v>
      </c>
      <c r="AY203" s="99"/>
      <c r="AZ203" s="100">
        <f t="shared" si="55"/>
        <v>0</v>
      </c>
      <c r="BA203" s="97">
        <f>IF(NOT(snowball2),0,IF(R202&lt;=0,0,IF($C203&lt;=SUM($AZ203:AZ203),0,IF(AO203+$C203-SUM($AZ203:AZ203)&gt;R202+AC203,R202+AC203-AO203,$C203-SUM($AZ203:AZ203)))))</f>
        <v>0</v>
      </c>
      <c r="BB203" s="97">
        <f>IF(NOT(snowball2),0,IF(S202&lt;=0,0,IF($C203&lt;=SUM($AZ203:BA203),0,IF(AP203+$C203-SUM($AZ203:BA203)&gt;S202+AD203,S202+AD203-AP203,$C203-SUM($AZ203:BA203)))))</f>
        <v>0</v>
      </c>
      <c r="BC203" s="97">
        <f>IF(NOT(snowball2),0,IF(T202&lt;=0,0,IF($C203&lt;=SUM($AZ203:BB203),0,IF(AQ203+$C203-SUM($AZ203:BB203)&gt;T202+AE203,T202+AE203-AQ203,$C203-SUM($AZ203:BB203)))))</f>
        <v>0</v>
      </c>
      <c r="BD203" s="97">
        <f>IF(NOT(snowball2),0,IF(U202&lt;=0,0,IF($C203&lt;=SUM($AZ203:BC203),0,IF(AR203+$C203-SUM($AZ203:BC203)&gt;U202+AF203,U202+AF203-AR203,$C203-SUM($AZ203:BC203)))))</f>
        <v>0</v>
      </c>
      <c r="BE203" s="97">
        <f>IF(NOT(snowball2),0,IF(V202&lt;=0,0,IF($C203&lt;=SUM($AZ203:BD203),0,IF(AS203+$C203-SUM($AZ203:BD203)&gt;V202+AG203,V202+AG203-AS203,$C203-SUM($AZ203:BD203)))))</f>
        <v>0</v>
      </c>
      <c r="BF203" s="97">
        <f>IF(NOT(snowball2),0,IF(W202&lt;=0,0,IF($C203&lt;=SUM($AZ203:BE203),0,IF(AT203+$C203-SUM($AZ203:BE203)&gt;W202+AH203,W202+AH203-AT203,$C203-SUM($AZ203:BE203)))))</f>
        <v>0</v>
      </c>
      <c r="BG203" s="97">
        <f>IF(NOT(snowball2),0,IF(X202&lt;=0,0,IF($C203&lt;=SUM($AZ203:BF203),0,IF(AU203+$C203-SUM($AZ203:BF203)&gt;X202+AI203,X202+AI203-AU203,$C203-SUM($AZ203:BF203)))))</f>
        <v>0</v>
      </c>
      <c r="BH203" s="97">
        <f>IF(NOT(snowball2),0,IF(Y202&lt;=0,0,IF($C203&lt;=SUM($AZ203:BG203),0,IF(AV203+$C203-SUM($AZ203:BG203)&gt;Y202+AJ203,Y202+AJ203-AV203,$C203-SUM($AZ203:BG203)))))</f>
        <v>0</v>
      </c>
      <c r="BI203" s="97">
        <f>IF(NOT(snowball2),0,IF(Z202&lt;=0,0,IF($C203&lt;=SUM($AZ203:BH203),0,IF(AW203+$C203-SUM($AZ203:BH203)&gt;Z202+AK203,Z202+AK203-AW203,$C203-SUM($AZ203:BH203)))))</f>
        <v>0</v>
      </c>
    </row>
    <row r="204" spans="1:61" ht="11.1" customHeight="1" x14ac:dyDescent="0.2">
      <c r="A204" s="93" t="str">
        <f t="shared" si="60"/>
        <v/>
      </c>
      <c r="B204" s="94" t="e">
        <f t="shared" si="56"/>
        <v>#N/A</v>
      </c>
      <c r="C204" s="95" t="str">
        <f t="shared" si="53"/>
        <v/>
      </c>
      <c r="D204" s="96"/>
      <c r="E204" s="97">
        <f t="shared" si="66"/>
        <v>0</v>
      </c>
      <c r="F204" s="97">
        <f t="shared" si="66"/>
        <v>0</v>
      </c>
      <c r="G204" s="97">
        <f t="shared" si="66"/>
        <v>0</v>
      </c>
      <c r="H204" s="97">
        <f t="shared" si="66"/>
        <v>0</v>
      </c>
      <c r="I204" s="97">
        <f t="shared" si="66"/>
        <v>0</v>
      </c>
      <c r="J204" s="97">
        <f t="shared" si="66"/>
        <v>0</v>
      </c>
      <c r="K204" s="97">
        <f t="shared" si="66"/>
        <v>0</v>
      </c>
      <c r="L204" s="97">
        <f t="shared" si="66"/>
        <v>0</v>
      </c>
      <c r="M204" s="97">
        <f t="shared" si="66"/>
        <v>0</v>
      </c>
      <c r="N204" s="97">
        <f t="shared" si="66"/>
        <v>0</v>
      </c>
      <c r="O204" s="98"/>
      <c r="P204" s="97">
        <f t="shared" si="57"/>
        <v>0</v>
      </c>
      <c r="Q204" s="97">
        <f t="shared" si="70"/>
        <v>0</v>
      </c>
      <c r="R204" s="97">
        <f t="shared" si="70"/>
        <v>0</v>
      </c>
      <c r="S204" s="97">
        <f t="shared" si="70"/>
        <v>0</v>
      </c>
      <c r="T204" s="97">
        <f t="shared" si="70"/>
        <v>0</v>
      </c>
      <c r="U204" s="97">
        <f t="shared" si="70"/>
        <v>0</v>
      </c>
      <c r="V204" s="97">
        <f t="shared" si="70"/>
        <v>0</v>
      </c>
      <c r="W204" s="97">
        <f t="shared" si="70"/>
        <v>0</v>
      </c>
      <c r="X204" s="97">
        <f t="shared" si="70"/>
        <v>0</v>
      </c>
      <c r="Y204" s="97">
        <f t="shared" si="70"/>
        <v>0</v>
      </c>
      <c r="Z204" s="97">
        <f t="shared" si="70"/>
        <v>0</v>
      </c>
      <c r="AA204" s="101"/>
      <c r="AB204" s="97">
        <f t="shared" si="69"/>
        <v>0</v>
      </c>
      <c r="AC204" s="97">
        <f t="shared" si="69"/>
        <v>0</v>
      </c>
      <c r="AD204" s="97">
        <f t="shared" si="69"/>
        <v>0</v>
      </c>
      <c r="AE204" s="97">
        <f t="shared" si="69"/>
        <v>0</v>
      </c>
      <c r="AF204" s="97">
        <f t="shared" si="69"/>
        <v>0</v>
      </c>
      <c r="AG204" s="97">
        <f t="shared" si="68"/>
        <v>0</v>
      </c>
      <c r="AH204" s="97">
        <f t="shared" si="68"/>
        <v>0</v>
      </c>
      <c r="AI204" s="97">
        <f t="shared" si="68"/>
        <v>0</v>
      </c>
      <c r="AJ204" s="97">
        <f t="shared" si="68"/>
        <v>0</v>
      </c>
      <c r="AK204" s="97">
        <f t="shared" si="68"/>
        <v>0</v>
      </c>
      <c r="AL204" s="99">
        <f t="shared" si="58"/>
        <v>0</v>
      </c>
      <c r="AM204" s="102"/>
      <c r="AN204" s="97">
        <f t="shared" si="64"/>
        <v>0</v>
      </c>
      <c r="AO204" s="97">
        <f t="shared" si="64"/>
        <v>0</v>
      </c>
      <c r="AP204" s="97">
        <f t="shared" si="64"/>
        <v>0</v>
      </c>
      <c r="AQ204" s="97">
        <f t="shared" si="64"/>
        <v>0</v>
      </c>
      <c r="AR204" s="97">
        <f t="shared" si="64"/>
        <v>0</v>
      </c>
      <c r="AS204" s="97">
        <f t="shared" si="62"/>
        <v>0</v>
      </c>
      <c r="AT204" s="97">
        <f t="shared" si="62"/>
        <v>0</v>
      </c>
      <c r="AU204" s="97">
        <f t="shared" si="62"/>
        <v>0</v>
      </c>
      <c r="AV204" s="97">
        <f t="shared" si="62"/>
        <v>0</v>
      </c>
      <c r="AW204" s="97">
        <f t="shared" si="62"/>
        <v>0</v>
      </c>
      <c r="AX204" s="99">
        <f t="shared" si="59"/>
        <v>0</v>
      </c>
      <c r="AY204" s="99"/>
      <c r="AZ204" s="100">
        <f t="shared" si="55"/>
        <v>0</v>
      </c>
      <c r="BA204" s="97">
        <f>IF(NOT(snowball2),0,IF(R203&lt;=0,0,IF($C204&lt;=SUM($AZ204:AZ204),0,IF(AO204+$C204-SUM($AZ204:AZ204)&gt;R203+AC204,R203+AC204-AO204,$C204-SUM($AZ204:AZ204)))))</f>
        <v>0</v>
      </c>
      <c r="BB204" s="97">
        <f>IF(NOT(snowball2),0,IF(S203&lt;=0,0,IF($C204&lt;=SUM($AZ204:BA204),0,IF(AP204+$C204-SUM($AZ204:BA204)&gt;S203+AD204,S203+AD204-AP204,$C204-SUM($AZ204:BA204)))))</f>
        <v>0</v>
      </c>
      <c r="BC204" s="97">
        <f>IF(NOT(snowball2),0,IF(T203&lt;=0,0,IF($C204&lt;=SUM($AZ204:BB204),0,IF(AQ204+$C204-SUM($AZ204:BB204)&gt;T203+AE204,T203+AE204-AQ204,$C204-SUM($AZ204:BB204)))))</f>
        <v>0</v>
      </c>
      <c r="BD204" s="97">
        <f>IF(NOT(snowball2),0,IF(U203&lt;=0,0,IF($C204&lt;=SUM($AZ204:BC204),0,IF(AR204+$C204-SUM($AZ204:BC204)&gt;U203+AF204,U203+AF204-AR204,$C204-SUM($AZ204:BC204)))))</f>
        <v>0</v>
      </c>
      <c r="BE204" s="97">
        <f>IF(NOT(snowball2),0,IF(V203&lt;=0,0,IF($C204&lt;=SUM($AZ204:BD204),0,IF(AS204+$C204-SUM($AZ204:BD204)&gt;V203+AG204,V203+AG204-AS204,$C204-SUM($AZ204:BD204)))))</f>
        <v>0</v>
      </c>
      <c r="BF204" s="97">
        <f>IF(NOT(snowball2),0,IF(W203&lt;=0,0,IF($C204&lt;=SUM($AZ204:BE204),0,IF(AT204+$C204-SUM($AZ204:BE204)&gt;W203+AH204,W203+AH204-AT204,$C204-SUM($AZ204:BE204)))))</f>
        <v>0</v>
      </c>
      <c r="BG204" s="97">
        <f>IF(NOT(snowball2),0,IF(X203&lt;=0,0,IF($C204&lt;=SUM($AZ204:BF204),0,IF(AU204+$C204-SUM($AZ204:BF204)&gt;X203+AI204,X203+AI204-AU204,$C204-SUM($AZ204:BF204)))))</f>
        <v>0</v>
      </c>
      <c r="BH204" s="97">
        <f>IF(NOT(snowball2),0,IF(Y203&lt;=0,0,IF($C204&lt;=SUM($AZ204:BG204),0,IF(AV204+$C204-SUM($AZ204:BG204)&gt;Y203+AJ204,Y203+AJ204-AV204,$C204-SUM($AZ204:BG204)))))</f>
        <v>0</v>
      </c>
      <c r="BI204" s="97">
        <f>IF(NOT(snowball2),0,IF(Z203&lt;=0,0,IF($C204&lt;=SUM($AZ204:BH204),0,IF(AW204+$C204-SUM($AZ204:BH204)&gt;Z203+AK204,Z203+AK204-AW204,$C204-SUM($AZ204:BH204)))))</f>
        <v>0</v>
      </c>
    </row>
    <row r="205" spans="1:61" ht="11.1" customHeight="1" x14ac:dyDescent="0.2">
      <c r="A205" s="93" t="str">
        <f t="shared" si="60"/>
        <v/>
      </c>
      <c r="B205" s="94" t="e">
        <f t="shared" si="56"/>
        <v>#N/A</v>
      </c>
      <c r="C205" s="95" t="str">
        <f t="shared" si="53"/>
        <v/>
      </c>
      <c r="D205" s="96"/>
      <c r="E205" s="97">
        <f t="shared" si="66"/>
        <v>0</v>
      </c>
      <c r="F205" s="97">
        <f t="shared" si="66"/>
        <v>0</v>
      </c>
      <c r="G205" s="97">
        <f t="shared" si="66"/>
        <v>0</v>
      </c>
      <c r="H205" s="97">
        <f t="shared" si="66"/>
        <v>0</v>
      </c>
      <c r="I205" s="97">
        <f t="shared" si="66"/>
        <v>0</v>
      </c>
      <c r="J205" s="97">
        <f t="shared" si="66"/>
        <v>0</v>
      </c>
      <c r="K205" s="97">
        <f t="shared" si="66"/>
        <v>0</v>
      </c>
      <c r="L205" s="97">
        <f t="shared" si="66"/>
        <v>0</v>
      </c>
      <c r="M205" s="97">
        <f t="shared" si="66"/>
        <v>0</v>
      </c>
      <c r="N205" s="97">
        <f t="shared" si="66"/>
        <v>0</v>
      </c>
      <c r="O205" s="98"/>
      <c r="P205" s="97">
        <f t="shared" si="57"/>
        <v>0</v>
      </c>
      <c r="Q205" s="97">
        <f t="shared" si="70"/>
        <v>0</v>
      </c>
      <c r="R205" s="97">
        <f t="shared" si="70"/>
        <v>0</v>
      </c>
      <c r="S205" s="97">
        <f t="shared" si="70"/>
        <v>0</v>
      </c>
      <c r="T205" s="97">
        <f t="shared" si="70"/>
        <v>0</v>
      </c>
      <c r="U205" s="97">
        <f t="shared" si="70"/>
        <v>0</v>
      </c>
      <c r="V205" s="97">
        <f t="shared" si="70"/>
        <v>0</v>
      </c>
      <c r="W205" s="97">
        <f t="shared" si="70"/>
        <v>0</v>
      </c>
      <c r="X205" s="97">
        <f t="shared" si="70"/>
        <v>0</v>
      </c>
      <c r="Y205" s="97">
        <f t="shared" si="70"/>
        <v>0</v>
      </c>
      <c r="Z205" s="97">
        <f t="shared" si="70"/>
        <v>0</v>
      </c>
      <c r="AA205" s="101"/>
      <c r="AB205" s="97">
        <f t="shared" si="69"/>
        <v>0</v>
      </c>
      <c r="AC205" s="97">
        <f t="shared" si="69"/>
        <v>0</v>
      </c>
      <c r="AD205" s="97">
        <f t="shared" si="69"/>
        <v>0</v>
      </c>
      <c r="AE205" s="97">
        <f t="shared" si="69"/>
        <v>0</v>
      </c>
      <c r="AF205" s="97">
        <f t="shared" si="69"/>
        <v>0</v>
      </c>
      <c r="AG205" s="97">
        <f t="shared" si="68"/>
        <v>0</v>
      </c>
      <c r="AH205" s="97">
        <f t="shared" si="68"/>
        <v>0</v>
      </c>
      <c r="AI205" s="97">
        <f t="shared" si="68"/>
        <v>0</v>
      </c>
      <c r="AJ205" s="97">
        <f t="shared" si="68"/>
        <v>0</v>
      </c>
      <c r="AK205" s="97">
        <f t="shared" si="68"/>
        <v>0</v>
      </c>
      <c r="AL205" s="99">
        <f t="shared" si="58"/>
        <v>0</v>
      </c>
      <c r="AM205" s="102"/>
      <c r="AN205" s="97">
        <f t="shared" si="64"/>
        <v>0</v>
      </c>
      <c r="AO205" s="97">
        <f t="shared" si="64"/>
        <v>0</v>
      </c>
      <c r="AP205" s="97">
        <f t="shared" si="64"/>
        <v>0</v>
      </c>
      <c r="AQ205" s="97">
        <f t="shared" si="64"/>
        <v>0</v>
      </c>
      <c r="AR205" s="97">
        <f t="shared" si="64"/>
        <v>0</v>
      </c>
      <c r="AS205" s="97">
        <f t="shared" si="62"/>
        <v>0</v>
      </c>
      <c r="AT205" s="97">
        <f t="shared" si="62"/>
        <v>0</v>
      </c>
      <c r="AU205" s="97">
        <f t="shared" si="62"/>
        <v>0</v>
      </c>
      <c r="AV205" s="97">
        <f t="shared" si="62"/>
        <v>0</v>
      </c>
      <c r="AW205" s="97">
        <f t="shared" si="62"/>
        <v>0</v>
      </c>
      <c r="AX205" s="99">
        <f t="shared" si="59"/>
        <v>0</v>
      </c>
      <c r="AY205" s="99"/>
      <c r="AZ205" s="100">
        <f t="shared" si="55"/>
        <v>0</v>
      </c>
      <c r="BA205" s="97">
        <f>IF(NOT(snowball2),0,IF(R204&lt;=0,0,IF($C205&lt;=SUM($AZ205:AZ205),0,IF(AO205+$C205-SUM($AZ205:AZ205)&gt;R204+AC205,R204+AC205-AO205,$C205-SUM($AZ205:AZ205)))))</f>
        <v>0</v>
      </c>
      <c r="BB205" s="97">
        <f>IF(NOT(snowball2),0,IF(S204&lt;=0,0,IF($C205&lt;=SUM($AZ205:BA205),0,IF(AP205+$C205-SUM($AZ205:BA205)&gt;S204+AD205,S204+AD205-AP205,$C205-SUM($AZ205:BA205)))))</f>
        <v>0</v>
      </c>
      <c r="BC205" s="97">
        <f>IF(NOT(snowball2),0,IF(T204&lt;=0,0,IF($C205&lt;=SUM($AZ205:BB205),0,IF(AQ205+$C205-SUM($AZ205:BB205)&gt;T204+AE205,T204+AE205-AQ205,$C205-SUM($AZ205:BB205)))))</f>
        <v>0</v>
      </c>
      <c r="BD205" s="97">
        <f>IF(NOT(snowball2),0,IF(U204&lt;=0,0,IF($C205&lt;=SUM($AZ205:BC205),0,IF(AR205+$C205-SUM($AZ205:BC205)&gt;U204+AF205,U204+AF205-AR205,$C205-SUM($AZ205:BC205)))))</f>
        <v>0</v>
      </c>
      <c r="BE205" s="97">
        <f>IF(NOT(snowball2),0,IF(V204&lt;=0,0,IF($C205&lt;=SUM($AZ205:BD205),0,IF(AS205+$C205-SUM($AZ205:BD205)&gt;V204+AG205,V204+AG205-AS205,$C205-SUM($AZ205:BD205)))))</f>
        <v>0</v>
      </c>
      <c r="BF205" s="97">
        <f>IF(NOT(snowball2),0,IF(W204&lt;=0,0,IF($C205&lt;=SUM($AZ205:BE205),0,IF(AT205+$C205-SUM($AZ205:BE205)&gt;W204+AH205,W204+AH205-AT205,$C205-SUM($AZ205:BE205)))))</f>
        <v>0</v>
      </c>
      <c r="BG205" s="97">
        <f>IF(NOT(snowball2),0,IF(X204&lt;=0,0,IF($C205&lt;=SUM($AZ205:BF205),0,IF(AU205+$C205-SUM($AZ205:BF205)&gt;X204+AI205,X204+AI205-AU205,$C205-SUM($AZ205:BF205)))))</f>
        <v>0</v>
      </c>
      <c r="BH205" s="97">
        <f>IF(NOT(snowball2),0,IF(Y204&lt;=0,0,IF($C205&lt;=SUM($AZ205:BG205),0,IF(AV205+$C205-SUM($AZ205:BG205)&gt;Y204+AJ205,Y204+AJ205-AV205,$C205-SUM($AZ205:BG205)))))</f>
        <v>0</v>
      </c>
      <c r="BI205" s="97">
        <f>IF(NOT(snowball2),0,IF(Z204&lt;=0,0,IF($C205&lt;=SUM($AZ205:BH205),0,IF(AW205+$C205-SUM($AZ205:BH205)&gt;Z204+AK205,Z204+AK205-AW205,$C205-SUM($AZ205:BH205)))))</f>
        <v>0</v>
      </c>
    </row>
    <row r="206" spans="1:61" ht="11.1" customHeight="1" x14ac:dyDescent="0.2">
      <c r="A206" s="93" t="str">
        <f t="shared" si="60"/>
        <v/>
      </c>
      <c r="B206" s="94" t="e">
        <f t="shared" si="56"/>
        <v>#N/A</v>
      </c>
      <c r="C206" s="95" t="str">
        <f t="shared" si="53"/>
        <v/>
      </c>
      <c r="D206" s="96"/>
      <c r="E206" s="97">
        <f t="shared" si="66"/>
        <v>0</v>
      </c>
      <c r="F206" s="97">
        <f t="shared" si="66"/>
        <v>0</v>
      </c>
      <c r="G206" s="97">
        <f t="shared" si="66"/>
        <v>0</v>
      </c>
      <c r="H206" s="97">
        <f t="shared" si="66"/>
        <v>0</v>
      </c>
      <c r="I206" s="97">
        <f t="shared" si="66"/>
        <v>0</v>
      </c>
      <c r="J206" s="97">
        <f t="shared" si="66"/>
        <v>0</v>
      </c>
      <c r="K206" s="97">
        <f t="shared" si="66"/>
        <v>0</v>
      </c>
      <c r="L206" s="97">
        <f t="shared" si="66"/>
        <v>0</v>
      </c>
      <c r="M206" s="97">
        <f t="shared" si="66"/>
        <v>0</v>
      </c>
      <c r="N206" s="97">
        <f t="shared" si="66"/>
        <v>0</v>
      </c>
      <c r="O206" s="98"/>
      <c r="P206" s="97">
        <f t="shared" si="57"/>
        <v>0</v>
      </c>
      <c r="Q206" s="97">
        <f t="shared" si="70"/>
        <v>0</v>
      </c>
      <c r="R206" s="97">
        <f t="shared" si="70"/>
        <v>0</v>
      </c>
      <c r="S206" s="97">
        <f t="shared" si="70"/>
        <v>0</v>
      </c>
      <c r="T206" s="97">
        <f t="shared" si="70"/>
        <v>0</v>
      </c>
      <c r="U206" s="97">
        <f t="shared" si="70"/>
        <v>0</v>
      </c>
      <c r="V206" s="97">
        <f t="shared" si="70"/>
        <v>0</v>
      </c>
      <c r="W206" s="97">
        <f t="shared" si="70"/>
        <v>0</v>
      </c>
      <c r="X206" s="97">
        <f t="shared" si="70"/>
        <v>0</v>
      </c>
      <c r="Y206" s="97">
        <f t="shared" si="70"/>
        <v>0</v>
      </c>
      <c r="Z206" s="97">
        <f t="shared" si="70"/>
        <v>0</v>
      </c>
      <c r="AA206" s="101"/>
      <c r="AB206" s="97">
        <f t="shared" si="69"/>
        <v>0</v>
      </c>
      <c r="AC206" s="97">
        <f t="shared" si="69"/>
        <v>0</v>
      </c>
      <c r="AD206" s="97">
        <f t="shared" si="69"/>
        <v>0</v>
      </c>
      <c r="AE206" s="97">
        <f t="shared" si="69"/>
        <v>0</v>
      </c>
      <c r="AF206" s="97">
        <f t="shared" si="69"/>
        <v>0</v>
      </c>
      <c r="AG206" s="97">
        <f t="shared" si="68"/>
        <v>0</v>
      </c>
      <c r="AH206" s="97">
        <f t="shared" si="68"/>
        <v>0</v>
      </c>
      <c r="AI206" s="97">
        <f t="shared" si="68"/>
        <v>0</v>
      </c>
      <c r="AJ206" s="97">
        <f t="shared" si="68"/>
        <v>0</v>
      </c>
      <c r="AK206" s="97">
        <f t="shared" si="68"/>
        <v>0</v>
      </c>
      <c r="AL206" s="99">
        <f t="shared" si="58"/>
        <v>0</v>
      </c>
      <c r="AM206" s="102"/>
      <c r="AN206" s="97">
        <f t="shared" si="64"/>
        <v>0</v>
      </c>
      <c r="AO206" s="97">
        <f t="shared" si="64"/>
        <v>0</v>
      </c>
      <c r="AP206" s="97">
        <f t="shared" si="64"/>
        <v>0</v>
      </c>
      <c r="AQ206" s="97">
        <f t="shared" si="64"/>
        <v>0</v>
      </c>
      <c r="AR206" s="97">
        <f t="shared" si="64"/>
        <v>0</v>
      </c>
      <c r="AS206" s="97">
        <f t="shared" si="62"/>
        <v>0</v>
      </c>
      <c r="AT206" s="97">
        <f t="shared" si="62"/>
        <v>0</v>
      </c>
      <c r="AU206" s="97">
        <f t="shared" si="62"/>
        <v>0</v>
      </c>
      <c r="AV206" s="97">
        <f t="shared" si="62"/>
        <v>0</v>
      </c>
      <c r="AW206" s="97">
        <f t="shared" si="62"/>
        <v>0</v>
      </c>
      <c r="AX206" s="99">
        <f t="shared" si="59"/>
        <v>0</v>
      </c>
      <c r="AY206" s="99"/>
      <c r="AZ206" s="100">
        <f t="shared" si="55"/>
        <v>0</v>
      </c>
      <c r="BA206" s="97">
        <f>IF(NOT(snowball2),0,IF(R205&lt;=0,0,IF($C206&lt;=SUM($AZ206:AZ206),0,IF(AO206+$C206-SUM($AZ206:AZ206)&gt;R205+AC206,R205+AC206-AO206,$C206-SUM($AZ206:AZ206)))))</f>
        <v>0</v>
      </c>
      <c r="BB206" s="97">
        <f>IF(NOT(snowball2),0,IF(S205&lt;=0,0,IF($C206&lt;=SUM($AZ206:BA206),0,IF(AP206+$C206-SUM($AZ206:BA206)&gt;S205+AD206,S205+AD206-AP206,$C206-SUM($AZ206:BA206)))))</f>
        <v>0</v>
      </c>
      <c r="BC206" s="97">
        <f>IF(NOT(snowball2),0,IF(T205&lt;=0,0,IF($C206&lt;=SUM($AZ206:BB206),0,IF(AQ206+$C206-SUM($AZ206:BB206)&gt;T205+AE206,T205+AE206-AQ206,$C206-SUM($AZ206:BB206)))))</f>
        <v>0</v>
      </c>
      <c r="BD206" s="97">
        <f>IF(NOT(snowball2),0,IF(U205&lt;=0,0,IF($C206&lt;=SUM($AZ206:BC206),0,IF(AR206+$C206-SUM($AZ206:BC206)&gt;U205+AF206,U205+AF206-AR206,$C206-SUM($AZ206:BC206)))))</f>
        <v>0</v>
      </c>
      <c r="BE206" s="97">
        <f>IF(NOT(snowball2),0,IF(V205&lt;=0,0,IF($C206&lt;=SUM($AZ206:BD206),0,IF(AS206+$C206-SUM($AZ206:BD206)&gt;V205+AG206,V205+AG206-AS206,$C206-SUM($AZ206:BD206)))))</f>
        <v>0</v>
      </c>
      <c r="BF206" s="97">
        <f>IF(NOT(snowball2),0,IF(W205&lt;=0,0,IF($C206&lt;=SUM($AZ206:BE206),0,IF(AT206+$C206-SUM($AZ206:BE206)&gt;W205+AH206,W205+AH206-AT206,$C206-SUM($AZ206:BE206)))))</f>
        <v>0</v>
      </c>
      <c r="BG206" s="97">
        <f>IF(NOT(snowball2),0,IF(X205&lt;=0,0,IF($C206&lt;=SUM($AZ206:BF206),0,IF(AU206+$C206-SUM($AZ206:BF206)&gt;X205+AI206,X205+AI206-AU206,$C206-SUM($AZ206:BF206)))))</f>
        <v>0</v>
      </c>
      <c r="BH206" s="97">
        <f>IF(NOT(snowball2),0,IF(Y205&lt;=0,0,IF($C206&lt;=SUM($AZ206:BG206),0,IF(AV206+$C206-SUM($AZ206:BG206)&gt;Y205+AJ206,Y205+AJ206-AV206,$C206-SUM($AZ206:BG206)))))</f>
        <v>0</v>
      </c>
      <c r="BI206" s="97">
        <f>IF(NOT(snowball2),0,IF(Z205&lt;=0,0,IF($C206&lt;=SUM($AZ206:BH206),0,IF(AW206+$C206-SUM($AZ206:BH206)&gt;Z205+AK206,Z205+AK206-AW206,$C206-SUM($AZ206:BH206)))))</f>
        <v>0</v>
      </c>
    </row>
    <row r="207" spans="1:61" ht="11.1" customHeight="1" x14ac:dyDescent="0.2">
      <c r="A207" s="93" t="str">
        <f t="shared" si="60"/>
        <v/>
      </c>
      <c r="B207" s="94" t="e">
        <f t="shared" si="56"/>
        <v>#N/A</v>
      </c>
      <c r="C207" s="95" t="str">
        <f t="shared" si="53"/>
        <v/>
      </c>
      <c r="D207" s="96"/>
      <c r="E207" s="97">
        <f t="shared" si="66"/>
        <v>0</v>
      </c>
      <c r="F207" s="97">
        <f t="shared" si="66"/>
        <v>0</v>
      </c>
      <c r="G207" s="97">
        <f t="shared" si="66"/>
        <v>0</v>
      </c>
      <c r="H207" s="97">
        <f t="shared" si="66"/>
        <v>0</v>
      </c>
      <c r="I207" s="97">
        <f t="shared" si="66"/>
        <v>0</v>
      </c>
      <c r="J207" s="97">
        <f t="shared" si="66"/>
        <v>0</v>
      </c>
      <c r="K207" s="97">
        <f t="shared" si="66"/>
        <v>0</v>
      </c>
      <c r="L207" s="97">
        <f t="shared" si="66"/>
        <v>0</v>
      </c>
      <c r="M207" s="97">
        <f t="shared" si="66"/>
        <v>0</v>
      </c>
      <c r="N207" s="97">
        <f t="shared" si="66"/>
        <v>0</v>
      </c>
      <c r="O207" s="98"/>
      <c r="P207" s="97">
        <f t="shared" si="57"/>
        <v>0</v>
      </c>
      <c r="Q207" s="97">
        <f t="shared" si="70"/>
        <v>0</v>
      </c>
      <c r="R207" s="97">
        <f t="shared" si="70"/>
        <v>0</v>
      </c>
      <c r="S207" s="97">
        <f t="shared" si="70"/>
        <v>0</v>
      </c>
      <c r="T207" s="97">
        <f t="shared" si="70"/>
        <v>0</v>
      </c>
      <c r="U207" s="97">
        <f t="shared" si="70"/>
        <v>0</v>
      </c>
      <c r="V207" s="97">
        <f t="shared" si="70"/>
        <v>0</v>
      </c>
      <c r="W207" s="97">
        <f t="shared" si="70"/>
        <v>0</v>
      </c>
      <c r="X207" s="97">
        <f t="shared" si="70"/>
        <v>0</v>
      </c>
      <c r="Y207" s="97">
        <f t="shared" si="70"/>
        <v>0</v>
      </c>
      <c r="Z207" s="97">
        <f t="shared" si="70"/>
        <v>0</v>
      </c>
      <c r="AA207" s="101"/>
      <c r="AB207" s="97">
        <f t="shared" si="69"/>
        <v>0</v>
      </c>
      <c r="AC207" s="97">
        <f t="shared" si="69"/>
        <v>0</v>
      </c>
      <c r="AD207" s="97">
        <f t="shared" si="69"/>
        <v>0</v>
      </c>
      <c r="AE207" s="97">
        <f t="shared" si="69"/>
        <v>0</v>
      </c>
      <c r="AF207" s="97">
        <f t="shared" si="69"/>
        <v>0</v>
      </c>
      <c r="AG207" s="97">
        <f t="shared" si="68"/>
        <v>0</v>
      </c>
      <c r="AH207" s="97">
        <f t="shared" si="68"/>
        <v>0</v>
      </c>
      <c r="AI207" s="97">
        <f t="shared" si="68"/>
        <v>0</v>
      </c>
      <c r="AJ207" s="97">
        <f t="shared" si="68"/>
        <v>0</v>
      </c>
      <c r="AK207" s="97">
        <f t="shared" si="68"/>
        <v>0</v>
      </c>
      <c r="AL207" s="99">
        <f t="shared" si="58"/>
        <v>0</v>
      </c>
      <c r="AM207" s="102"/>
      <c r="AN207" s="97">
        <f t="shared" si="64"/>
        <v>0</v>
      </c>
      <c r="AO207" s="97">
        <f t="shared" si="64"/>
        <v>0</v>
      </c>
      <c r="AP207" s="97">
        <f t="shared" si="64"/>
        <v>0</v>
      </c>
      <c r="AQ207" s="97">
        <f t="shared" si="64"/>
        <v>0</v>
      </c>
      <c r="AR207" s="97">
        <f t="shared" si="64"/>
        <v>0</v>
      </c>
      <c r="AS207" s="97">
        <f t="shared" si="62"/>
        <v>0</v>
      </c>
      <c r="AT207" s="97">
        <f t="shared" si="62"/>
        <v>0</v>
      </c>
      <c r="AU207" s="97">
        <f t="shared" si="62"/>
        <v>0</v>
      </c>
      <c r="AV207" s="97">
        <f t="shared" si="62"/>
        <v>0</v>
      </c>
      <c r="AW207" s="97">
        <f t="shared" si="62"/>
        <v>0</v>
      </c>
      <c r="AX207" s="99">
        <f t="shared" si="59"/>
        <v>0</v>
      </c>
      <c r="AY207" s="99"/>
      <c r="AZ207" s="100">
        <f t="shared" si="55"/>
        <v>0</v>
      </c>
      <c r="BA207" s="97">
        <f>IF(NOT(snowball2),0,IF(R206&lt;=0,0,IF($C207&lt;=SUM($AZ207:AZ207),0,IF(AO207+$C207-SUM($AZ207:AZ207)&gt;R206+AC207,R206+AC207-AO207,$C207-SUM($AZ207:AZ207)))))</f>
        <v>0</v>
      </c>
      <c r="BB207" s="97">
        <f>IF(NOT(snowball2),0,IF(S206&lt;=0,0,IF($C207&lt;=SUM($AZ207:BA207),0,IF(AP207+$C207-SUM($AZ207:BA207)&gt;S206+AD207,S206+AD207-AP207,$C207-SUM($AZ207:BA207)))))</f>
        <v>0</v>
      </c>
      <c r="BC207" s="97">
        <f>IF(NOT(snowball2),0,IF(T206&lt;=0,0,IF($C207&lt;=SUM($AZ207:BB207),0,IF(AQ207+$C207-SUM($AZ207:BB207)&gt;T206+AE207,T206+AE207-AQ207,$C207-SUM($AZ207:BB207)))))</f>
        <v>0</v>
      </c>
      <c r="BD207" s="97">
        <f>IF(NOT(snowball2),0,IF(U206&lt;=0,0,IF($C207&lt;=SUM($AZ207:BC207),0,IF(AR207+$C207-SUM($AZ207:BC207)&gt;U206+AF207,U206+AF207-AR207,$C207-SUM($AZ207:BC207)))))</f>
        <v>0</v>
      </c>
      <c r="BE207" s="97">
        <f>IF(NOT(snowball2),0,IF(V206&lt;=0,0,IF($C207&lt;=SUM($AZ207:BD207),0,IF(AS207+$C207-SUM($AZ207:BD207)&gt;V206+AG207,V206+AG207-AS207,$C207-SUM($AZ207:BD207)))))</f>
        <v>0</v>
      </c>
      <c r="BF207" s="97">
        <f>IF(NOT(snowball2),0,IF(W206&lt;=0,0,IF($C207&lt;=SUM($AZ207:BE207),0,IF(AT207+$C207-SUM($AZ207:BE207)&gt;W206+AH207,W206+AH207-AT207,$C207-SUM($AZ207:BE207)))))</f>
        <v>0</v>
      </c>
      <c r="BG207" s="97">
        <f>IF(NOT(snowball2),0,IF(X206&lt;=0,0,IF($C207&lt;=SUM($AZ207:BF207),0,IF(AU207+$C207-SUM($AZ207:BF207)&gt;X206+AI207,X206+AI207-AU207,$C207-SUM($AZ207:BF207)))))</f>
        <v>0</v>
      </c>
      <c r="BH207" s="97">
        <f>IF(NOT(snowball2),0,IF(Y206&lt;=0,0,IF($C207&lt;=SUM($AZ207:BG207),0,IF(AV207+$C207-SUM($AZ207:BG207)&gt;Y206+AJ207,Y206+AJ207-AV207,$C207-SUM($AZ207:BG207)))))</f>
        <v>0</v>
      </c>
      <c r="BI207" s="97">
        <f>IF(NOT(snowball2),0,IF(Z206&lt;=0,0,IF($C207&lt;=SUM($AZ207:BH207),0,IF(AW207+$C207-SUM($AZ207:BH207)&gt;Z206+AK207,Z206+AK207-AW207,$C207-SUM($AZ207:BH207)))))</f>
        <v>0</v>
      </c>
    </row>
    <row r="208" spans="1:61" ht="11.1" customHeight="1" x14ac:dyDescent="0.2">
      <c r="A208" s="93" t="str">
        <f t="shared" si="60"/>
        <v/>
      </c>
      <c r="B208" s="94" t="e">
        <f t="shared" si="56"/>
        <v>#N/A</v>
      </c>
      <c r="C208" s="95" t="str">
        <f t="shared" si="53"/>
        <v/>
      </c>
      <c r="D208" s="96"/>
      <c r="E208" s="97">
        <f t="shared" si="66"/>
        <v>0</v>
      </c>
      <c r="F208" s="97">
        <f t="shared" si="66"/>
        <v>0</v>
      </c>
      <c r="G208" s="97">
        <f t="shared" si="66"/>
        <v>0</v>
      </c>
      <c r="H208" s="97">
        <f t="shared" si="66"/>
        <v>0</v>
      </c>
      <c r="I208" s="97">
        <f t="shared" si="66"/>
        <v>0</v>
      </c>
      <c r="J208" s="97">
        <f t="shared" si="66"/>
        <v>0</v>
      </c>
      <c r="K208" s="97">
        <f t="shared" si="66"/>
        <v>0</v>
      </c>
      <c r="L208" s="97">
        <f t="shared" si="66"/>
        <v>0</v>
      </c>
      <c r="M208" s="97">
        <f t="shared" si="66"/>
        <v>0</v>
      </c>
      <c r="N208" s="97">
        <f t="shared" si="66"/>
        <v>0</v>
      </c>
      <c r="O208" s="98"/>
      <c r="P208" s="97">
        <f t="shared" si="57"/>
        <v>0</v>
      </c>
      <c r="Q208" s="97">
        <f t="shared" si="70"/>
        <v>0</v>
      </c>
      <c r="R208" s="97">
        <f t="shared" si="70"/>
        <v>0</v>
      </c>
      <c r="S208" s="97">
        <f t="shared" si="70"/>
        <v>0</v>
      </c>
      <c r="T208" s="97">
        <f t="shared" si="70"/>
        <v>0</v>
      </c>
      <c r="U208" s="97">
        <f t="shared" si="70"/>
        <v>0</v>
      </c>
      <c r="V208" s="97">
        <f t="shared" si="70"/>
        <v>0</v>
      </c>
      <c r="W208" s="97">
        <f t="shared" si="70"/>
        <v>0</v>
      </c>
      <c r="X208" s="97">
        <f t="shared" si="70"/>
        <v>0</v>
      </c>
      <c r="Y208" s="97">
        <f t="shared" si="70"/>
        <v>0</v>
      </c>
      <c r="Z208" s="97">
        <f t="shared" si="70"/>
        <v>0</v>
      </c>
      <c r="AA208" s="101"/>
      <c r="AB208" s="97">
        <f t="shared" si="69"/>
        <v>0</v>
      </c>
      <c r="AC208" s="97">
        <f t="shared" si="69"/>
        <v>0</v>
      </c>
      <c r="AD208" s="97">
        <f t="shared" si="69"/>
        <v>0</v>
      </c>
      <c r="AE208" s="97">
        <f t="shared" si="69"/>
        <v>0</v>
      </c>
      <c r="AF208" s="97">
        <f t="shared" si="69"/>
        <v>0</v>
      </c>
      <c r="AG208" s="97">
        <f t="shared" si="68"/>
        <v>0</v>
      </c>
      <c r="AH208" s="97">
        <f t="shared" si="68"/>
        <v>0</v>
      </c>
      <c r="AI208" s="97">
        <f t="shared" si="68"/>
        <v>0</v>
      </c>
      <c r="AJ208" s="97">
        <f t="shared" si="68"/>
        <v>0</v>
      </c>
      <c r="AK208" s="97">
        <f t="shared" si="68"/>
        <v>0</v>
      </c>
      <c r="AL208" s="99">
        <f t="shared" si="58"/>
        <v>0</v>
      </c>
      <c r="AM208" s="102"/>
      <c r="AN208" s="97">
        <f t="shared" si="64"/>
        <v>0</v>
      </c>
      <c r="AO208" s="97">
        <f t="shared" si="64"/>
        <v>0</v>
      </c>
      <c r="AP208" s="97">
        <f t="shared" si="64"/>
        <v>0</v>
      </c>
      <c r="AQ208" s="97">
        <f t="shared" si="64"/>
        <v>0</v>
      </c>
      <c r="AR208" s="97">
        <f t="shared" si="64"/>
        <v>0</v>
      </c>
      <c r="AS208" s="97">
        <f t="shared" si="62"/>
        <v>0</v>
      </c>
      <c r="AT208" s="97">
        <f t="shared" si="62"/>
        <v>0</v>
      </c>
      <c r="AU208" s="97">
        <f t="shared" si="62"/>
        <v>0</v>
      </c>
      <c r="AV208" s="97">
        <f t="shared" si="62"/>
        <v>0</v>
      </c>
      <c r="AW208" s="97">
        <f t="shared" si="62"/>
        <v>0</v>
      </c>
      <c r="AX208" s="99">
        <f t="shared" si="59"/>
        <v>0</v>
      </c>
      <c r="AY208" s="99"/>
      <c r="AZ208" s="100">
        <f t="shared" si="55"/>
        <v>0</v>
      </c>
      <c r="BA208" s="97">
        <f>IF(NOT(snowball2),0,IF(R207&lt;=0,0,IF($C208&lt;=SUM($AZ208:AZ208),0,IF(AO208+$C208-SUM($AZ208:AZ208)&gt;R207+AC208,R207+AC208-AO208,$C208-SUM($AZ208:AZ208)))))</f>
        <v>0</v>
      </c>
      <c r="BB208" s="97">
        <f>IF(NOT(snowball2),0,IF(S207&lt;=0,0,IF($C208&lt;=SUM($AZ208:BA208),0,IF(AP208+$C208-SUM($AZ208:BA208)&gt;S207+AD208,S207+AD208-AP208,$C208-SUM($AZ208:BA208)))))</f>
        <v>0</v>
      </c>
      <c r="BC208" s="97">
        <f>IF(NOT(snowball2),0,IF(T207&lt;=0,0,IF($C208&lt;=SUM($AZ208:BB208),0,IF(AQ208+$C208-SUM($AZ208:BB208)&gt;T207+AE208,T207+AE208-AQ208,$C208-SUM($AZ208:BB208)))))</f>
        <v>0</v>
      </c>
      <c r="BD208" s="97">
        <f>IF(NOT(snowball2),0,IF(U207&lt;=0,0,IF($C208&lt;=SUM($AZ208:BC208),0,IF(AR208+$C208-SUM($AZ208:BC208)&gt;U207+AF208,U207+AF208-AR208,$C208-SUM($AZ208:BC208)))))</f>
        <v>0</v>
      </c>
      <c r="BE208" s="97">
        <f>IF(NOT(snowball2),0,IF(V207&lt;=0,0,IF($C208&lt;=SUM($AZ208:BD208),0,IF(AS208+$C208-SUM($AZ208:BD208)&gt;V207+AG208,V207+AG208-AS208,$C208-SUM($AZ208:BD208)))))</f>
        <v>0</v>
      </c>
      <c r="BF208" s="97">
        <f>IF(NOT(snowball2),0,IF(W207&lt;=0,0,IF($C208&lt;=SUM($AZ208:BE208),0,IF(AT208+$C208-SUM($AZ208:BE208)&gt;W207+AH208,W207+AH208-AT208,$C208-SUM($AZ208:BE208)))))</f>
        <v>0</v>
      </c>
      <c r="BG208" s="97">
        <f>IF(NOT(snowball2),0,IF(X207&lt;=0,0,IF($C208&lt;=SUM($AZ208:BF208),0,IF(AU208+$C208-SUM($AZ208:BF208)&gt;X207+AI208,X207+AI208-AU208,$C208-SUM($AZ208:BF208)))))</f>
        <v>0</v>
      </c>
      <c r="BH208" s="97">
        <f>IF(NOT(snowball2),0,IF(Y207&lt;=0,0,IF($C208&lt;=SUM($AZ208:BG208),0,IF(AV208+$C208-SUM($AZ208:BG208)&gt;Y207+AJ208,Y207+AJ208-AV208,$C208-SUM($AZ208:BG208)))))</f>
        <v>0</v>
      </c>
      <c r="BI208" s="97">
        <f>IF(NOT(snowball2),0,IF(Z207&lt;=0,0,IF($C208&lt;=SUM($AZ208:BH208),0,IF(AW208+$C208-SUM($AZ208:BH208)&gt;Z207+AK208,Z207+AK208-AW208,$C208-SUM($AZ208:BH208)))))</f>
        <v>0</v>
      </c>
    </row>
    <row r="209" spans="1:61" ht="11.1" customHeight="1" x14ac:dyDescent="0.2">
      <c r="A209" s="93" t="str">
        <f t="shared" si="60"/>
        <v/>
      </c>
      <c r="B209" s="94" t="e">
        <f t="shared" si="56"/>
        <v>#N/A</v>
      </c>
      <c r="C209" s="95" t="str">
        <f t="shared" si="53"/>
        <v/>
      </c>
      <c r="D209" s="96"/>
      <c r="E209" s="97">
        <f t="shared" si="66"/>
        <v>0</v>
      </c>
      <c r="F209" s="97">
        <f t="shared" si="66"/>
        <v>0</v>
      </c>
      <c r="G209" s="97">
        <f t="shared" si="66"/>
        <v>0</v>
      </c>
      <c r="H209" s="97">
        <f t="shared" si="66"/>
        <v>0</v>
      </c>
      <c r="I209" s="97">
        <f t="shared" si="66"/>
        <v>0</v>
      </c>
      <c r="J209" s="97">
        <f t="shared" si="66"/>
        <v>0</v>
      </c>
      <c r="K209" s="97">
        <f t="shared" si="66"/>
        <v>0</v>
      </c>
      <c r="L209" s="97">
        <f t="shared" si="66"/>
        <v>0</v>
      </c>
      <c r="M209" s="97">
        <f t="shared" si="66"/>
        <v>0</v>
      </c>
      <c r="N209" s="97">
        <f t="shared" si="66"/>
        <v>0</v>
      </c>
      <c r="O209" s="98"/>
      <c r="P209" s="97">
        <f t="shared" si="57"/>
        <v>0</v>
      </c>
      <c r="Q209" s="97">
        <f t="shared" si="70"/>
        <v>0</v>
      </c>
      <c r="R209" s="97">
        <f t="shared" si="70"/>
        <v>0</v>
      </c>
      <c r="S209" s="97">
        <f t="shared" si="70"/>
        <v>0</v>
      </c>
      <c r="T209" s="97">
        <f t="shared" si="70"/>
        <v>0</v>
      </c>
      <c r="U209" s="97">
        <f t="shared" si="70"/>
        <v>0</v>
      </c>
      <c r="V209" s="97">
        <f t="shared" si="70"/>
        <v>0</v>
      </c>
      <c r="W209" s="97">
        <f t="shared" si="70"/>
        <v>0</v>
      </c>
      <c r="X209" s="97">
        <f t="shared" si="70"/>
        <v>0</v>
      </c>
      <c r="Y209" s="97">
        <f t="shared" si="70"/>
        <v>0</v>
      </c>
      <c r="Z209" s="97">
        <f t="shared" si="70"/>
        <v>0</v>
      </c>
      <c r="AA209" s="101"/>
      <c r="AB209" s="97">
        <f t="shared" si="69"/>
        <v>0</v>
      </c>
      <c r="AC209" s="97">
        <f t="shared" si="69"/>
        <v>0</v>
      </c>
      <c r="AD209" s="97">
        <f t="shared" si="69"/>
        <v>0</v>
      </c>
      <c r="AE209" s="97">
        <f t="shared" si="69"/>
        <v>0</v>
      </c>
      <c r="AF209" s="97">
        <f t="shared" si="69"/>
        <v>0</v>
      </c>
      <c r="AG209" s="97">
        <f t="shared" si="68"/>
        <v>0</v>
      </c>
      <c r="AH209" s="97">
        <f t="shared" si="68"/>
        <v>0</v>
      </c>
      <c r="AI209" s="97">
        <f t="shared" si="68"/>
        <v>0</v>
      </c>
      <c r="AJ209" s="97">
        <f t="shared" si="68"/>
        <v>0</v>
      </c>
      <c r="AK209" s="97">
        <f t="shared" si="68"/>
        <v>0</v>
      </c>
      <c r="AL209" s="99">
        <f t="shared" si="58"/>
        <v>0</v>
      </c>
      <c r="AM209" s="102"/>
      <c r="AN209" s="97">
        <f t="shared" si="64"/>
        <v>0</v>
      </c>
      <c r="AO209" s="97">
        <f t="shared" si="64"/>
        <v>0</v>
      </c>
      <c r="AP209" s="97">
        <f t="shared" si="64"/>
        <v>0</v>
      </c>
      <c r="AQ209" s="97">
        <f t="shared" si="64"/>
        <v>0</v>
      </c>
      <c r="AR209" s="97">
        <f t="shared" si="64"/>
        <v>0</v>
      </c>
      <c r="AS209" s="97">
        <f t="shared" si="62"/>
        <v>0</v>
      </c>
      <c r="AT209" s="97">
        <f t="shared" si="62"/>
        <v>0</v>
      </c>
      <c r="AU209" s="97">
        <f t="shared" si="62"/>
        <v>0</v>
      </c>
      <c r="AV209" s="97">
        <f t="shared" si="62"/>
        <v>0</v>
      </c>
      <c r="AW209" s="97">
        <f t="shared" si="62"/>
        <v>0</v>
      </c>
      <c r="AX209" s="99">
        <f t="shared" si="59"/>
        <v>0</v>
      </c>
      <c r="AY209" s="99"/>
      <c r="AZ209" s="100">
        <f t="shared" si="55"/>
        <v>0</v>
      </c>
      <c r="BA209" s="97">
        <f>IF(NOT(snowball2),0,IF(R208&lt;=0,0,IF($C209&lt;=SUM($AZ209:AZ209),0,IF(AO209+$C209-SUM($AZ209:AZ209)&gt;R208+AC209,R208+AC209-AO209,$C209-SUM($AZ209:AZ209)))))</f>
        <v>0</v>
      </c>
      <c r="BB209" s="97">
        <f>IF(NOT(snowball2),0,IF(S208&lt;=0,0,IF($C209&lt;=SUM($AZ209:BA209),0,IF(AP209+$C209-SUM($AZ209:BA209)&gt;S208+AD209,S208+AD209-AP209,$C209-SUM($AZ209:BA209)))))</f>
        <v>0</v>
      </c>
      <c r="BC209" s="97">
        <f>IF(NOT(snowball2),0,IF(T208&lt;=0,0,IF($C209&lt;=SUM($AZ209:BB209),0,IF(AQ209+$C209-SUM($AZ209:BB209)&gt;T208+AE209,T208+AE209-AQ209,$C209-SUM($AZ209:BB209)))))</f>
        <v>0</v>
      </c>
      <c r="BD209" s="97">
        <f>IF(NOT(snowball2),0,IF(U208&lt;=0,0,IF($C209&lt;=SUM($AZ209:BC209),0,IF(AR209+$C209-SUM($AZ209:BC209)&gt;U208+AF209,U208+AF209-AR209,$C209-SUM($AZ209:BC209)))))</f>
        <v>0</v>
      </c>
      <c r="BE209" s="97">
        <f>IF(NOT(snowball2),0,IF(V208&lt;=0,0,IF($C209&lt;=SUM($AZ209:BD209),0,IF(AS209+$C209-SUM($AZ209:BD209)&gt;V208+AG209,V208+AG209-AS209,$C209-SUM($AZ209:BD209)))))</f>
        <v>0</v>
      </c>
      <c r="BF209" s="97">
        <f>IF(NOT(snowball2),0,IF(W208&lt;=0,0,IF($C209&lt;=SUM($AZ209:BE209),0,IF(AT209+$C209-SUM($AZ209:BE209)&gt;W208+AH209,W208+AH209-AT209,$C209-SUM($AZ209:BE209)))))</f>
        <v>0</v>
      </c>
      <c r="BG209" s="97">
        <f>IF(NOT(snowball2),0,IF(X208&lt;=0,0,IF($C209&lt;=SUM($AZ209:BF209),0,IF(AU209+$C209-SUM($AZ209:BF209)&gt;X208+AI209,X208+AI209-AU209,$C209-SUM($AZ209:BF209)))))</f>
        <v>0</v>
      </c>
      <c r="BH209" s="97">
        <f>IF(NOT(snowball2),0,IF(Y208&lt;=0,0,IF($C209&lt;=SUM($AZ209:BG209),0,IF(AV209+$C209-SUM($AZ209:BG209)&gt;Y208+AJ209,Y208+AJ209-AV209,$C209-SUM($AZ209:BG209)))))</f>
        <v>0</v>
      </c>
      <c r="BI209" s="97">
        <f>IF(NOT(snowball2),0,IF(Z208&lt;=0,0,IF($C209&lt;=SUM($AZ209:BH209),0,IF(AW209+$C209-SUM($AZ209:BH209)&gt;Z208+AK209,Z208+AK209-AW209,$C209-SUM($AZ209:BH209)))))</f>
        <v>0</v>
      </c>
    </row>
    <row r="210" spans="1:61" ht="11.1" customHeight="1" x14ac:dyDescent="0.2">
      <c r="A210" s="93" t="str">
        <f t="shared" si="60"/>
        <v/>
      </c>
      <c r="B210" s="94" t="e">
        <f t="shared" si="56"/>
        <v>#N/A</v>
      </c>
      <c r="C210" s="95" t="str">
        <f t="shared" si="53"/>
        <v/>
      </c>
      <c r="D210" s="96"/>
      <c r="E210" s="97">
        <f t="shared" si="66"/>
        <v>0</v>
      </c>
      <c r="F210" s="97">
        <f t="shared" si="66"/>
        <v>0</v>
      </c>
      <c r="G210" s="97">
        <f t="shared" si="66"/>
        <v>0</v>
      </c>
      <c r="H210" s="97">
        <f t="shared" si="66"/>
        <v>0</v>
      </c>
      <c r="I210" s="97">
        <f t="shared" si="66"/>
        <v>0</v>
      </c>
      <c r="J210" s="97">
        <f t="shared" si="66"/>
        <v>0</v>
      </c>
      <c r="K210" s="97">
        <f t="shared" si="66"/>
        <v>0</v>
      </c>
      <c r="L210" s="97">
        <f t="shared" si="66"/>
        <v>0</v>
      </c>
      <c r="M210" s="97">
        <f t="shared" si="66"/>
        <v>0</v>
      </c>
      <c r="N210" s="97">
        <f t="shared" si="66"/>
        <v>0</v>
      </c>
      <c r="O210" s="98"/>
      <c r="P210" s="97">
        <f t="shared" si="57"/>
        <v>0</v>
      </c>
      <c r="Q210" s="97">
        <f t="shared" si="70"/>
        <v>0</v>
      </c>
      <c r="R210" s="97">
        <f t="shared" si="70"/>
        <v>0</v>
      </c>
      <c r="S210" s="97">
        <f t="shared" si="70"/>
        <v>0</v>
      </c>
      <c r="T210" s="97">
        <f t="shared" si="70"/>
        <v>0</v>
      </c>
      <c r="U210" s="97">
        <f t="shared" si="70"/>
        <v>0</v>
      </c>
      <c r="V210" s="97">
        <f t="shared" si="70"/>
        <v>0</v>
      </c>
      <c r="W210" s="97">
        <f t="shared" si="70"/>
        <v>0</v>
      </c>
      <c r="X210" s="97">
        <f t="shared" si="70"/>
        <v>0</v>
      </c>
      <c r="Y210" s="97">
        <f t="shared" si="70"/>
        <v>0</v>
      </c>
      <c r="Z210" s="97">
        <f t="shared" si="70"/>
        <v>0</v>
      </c>
      <c r="AA210" s="101"/>
      <c r="AB210" s="97">
        <f t="shared" si="69"/>
        <v>0</v>
      </c>
      <c r="AC210" s="97">
        <f t="shared" si="69"/>
        <v>0</v>
      </c>
      <c r="AD210" s="97">
        <f t="shared" si="69"/>
        <v>0</v>
      </c>
      <c r="AE210" s="97">
        <f t="shared" si="69"/>
        <v>0</v>
      </c>
      <c r="AF210" s="97">
        <f t="shared" si="69"/>
        <v>0</v>
      </c>
      <c r="AG210" s="97">
        <f t="shared" si="68"/>
        <v>0</v>
      </c>
      <c r="AH210" s="97">
        <f t="shared" si="68"/>
        <v>0</v>
      </c>
      <c r="AI210" s="97">
        <f t="shared" si="68"/>
        <v>0</v>
      </c>
      <c r="AJ210" s="97">
        <f t="shared" si="68"/>
        <v>0</v>
      </c>
      <c r="AK210" s="97">
        <f t="shared" si="68"/>
        <v>0</v>
      </c>
      <c r="AL210" s="99">
        <f t="shared" si="58"/>
        <v>0</v>
      </c>
      <c r="AM210" s="102"/>
      <c r="AN210" s="97">
        <f t="shared" si="64"/>
        <v>0</v>
      </c>
      <c r="AO210" s="97">
        <f t="shared" si="64"/>
        <v>0</v>
      </c>
      <c r="AP210" s="97">
        <f t="shared" si="64"/>
        <v>0</v>
      </c>
      <c r="AQ210" s="97">
        <f t="shared" si="64"/>
        <v>0</v>
      </c>
      <c r="AR210" s="97">
        <f t="shared" si="64"/>
        <v>0</v>
      </c>
      <c r="AS210" s="97">
        <f t="shared" si="62"/>
        <v>0</v>
      </c>
      <c r="AT210" s="97">
        <f t="shared" si="62"/>
        <v>0</v>
      </c>
      <c r="AU210" s="97">
        <f t="shared" si="62"/>
        <v>0</v>
      </c>
      <c r="AV210" s="97">
        <f t="shared" si="62"/>
        <v>0</v>
      </c>
      <c r="AW210" s="97">
        <f t="shared" si="62"/>
        <v>0</v>
      </c>
      <c r="AX210" s="99">
        <f t="shared" si="59"/>
        <v>0</v>
      </c>
      <c r="AY210" s="99"/>
      <c r="AZ210" s="100">
        <f t="shared" si="55"/>
        <v>0</v>
      </c>
      <c r="BA210" s="97">
        <f>IF(NOT(snowball2),0,IF(R209&lt;=0,0,IF($C210&lt;=SUM($AZ210:AZ210),0,IF(AO210+$C210-SUM($AZ210:AZ210)&gt;R209+AC210,R209+AC210-AO210,$C210-SUM($AZ210:AZ210)))))</f>
        <v>0</v>
      </c>
      <c r="BB210" s="97">
        <f>IF(NOT(snowball2),0,IF(S209&lt;=0,0,IF($C210&lt;=SUM($AZ210:BA210),0,IF(AP210+$C210-SUM($AZ210:BA210)&gt;S209+AD210,S209+AD210-AP210,$C210-SUM($AZ210:BA210)))))</f>
        <v>0</v>
      </c>
      <c r="BC210" s="97">
        <f>IF(NOT(snowball2),0,IF(T209&lt;=0,0,IF($C210&lt;=SUM($AZ210:BB210),0,IF(AQ210+$C210-SUM($AZ210:BB210)&gt;T209+AE210,T209+AE210-AQ210,$C210-SUM($AZ210:BB210)))))</f>
        <v>0</v>
      </c>
      <c r="BD210" s="97">
        <f>IF(NOT(snowball2),0,IF(U209&lt;=0,0,IF($C210&lt;=SUM($AZ210:BC210),0,IF(AR210+$C210-SUM($AZ210:BC210)&gt;U209+AF210,U209+AF210-AR210,$C210-SUM($AZ210:BC210)))))</f>
        <v>0</v>
      </c>
      <c r="BE210" s="97">
        <f>IF(NOT(snowball2),0,IF(V209&lt;=0,0,IF($C210&lt;=SUM($AZ210:BD210),0,IF(AS210+$C210-SUM($AZ210:BD210)&gt;V209+AG210,V209+AG210-AS210,$C210-SUM($AZ210:BD210)))))</f>
        <v>0</v>
      </c>
      <c r="BF210" s="97">
        <f>IF(NOT(snowball2),0,IF(W209&lt;=0,0,IF($C210&lt;=SUM($AZ210:BE210),0,IF(AT210+$C210-SUM($AZ210:BE210)&gt;W209+AH210,W209+AH210-AT210,$C210-SUM($AZ210:BE210)))))</f>
        <v>0</v>
      </c>
      <c r="BG210" s="97">
        <f>IF(NOT(snowball2),0,IF(X209&lt;=0,0,IF($C210&lt;=SUM($AZ210:BF210),0,IF(AU210+$C210-SUM($AZ210:BF210)&gt;X209+AI210,X209+AI210-AU210,$C210-SUM($AZ210:BF210)))))</f>
        <v>0</v>
      </c>
      <c r="BH210" s="97">
        <f>IF(NOT(snowball2),0,IF(Y209&lt;=0,0,IF($C210&lt;=SUM($AZ210:BG210),0,IF(AV210+$C210-SUM($AZ210:BG210)&gt;Y209+AJ210,Y209+AJ210-AV210,$C210-SUM($AZ210:BG210)))))</f>
        <v>0</v>
      </c>
      <c r="BI210" s="97">
        <f>IF(NOT(snowball2),0,IF(Z209&lt;=0,0,IF($C210&lt;=SUM($AZ210:BH210),0,IF(AW210+$C210-SUM($AZ210:BH210)&gt;Z209+AK210,Z209+AK210-AW210,$C210-SUM($AZ210:BH210)))))</f>
        <v>0</v>
      </c>
    </row>
    <row r="211" spans="1:61" ht="11.1" customHeight="1" x14ac:dyDescent="0.2">
      <c r="A211" s="93" t="str">
        <f t="shared" si="60"/>
        <v/>
      </c>
      <c r="B211" s="94" t="e">
        <f t="shared" si="56"/>
        <v>#N/A</v>
      </c>
      <c r="C211" s="95" t="str">
        <f t="shared" si="53"/>
        <v/>
      </c>
      <c r="D211" s="96"/>
      <c r="E211" s="97">
        <f t="shared" si="66"/>
        <v>0</v>
      </c>
      <c r="F211" s="97">
        <f t="shared" si="66"/>
        <v>0</v>
      </c>
      <c r="G211" s="97">
        <f t="shared" si="66"/>
        <v>0</v>
      </c>
      <c r="H211" s="97">
        <f t="shared" si="66"/>
        <v>0</v>
      </c>
      <c r="I211" s="97">
        <f t="shared" si="66"/>
        <v>0</v>
      </c>
      <c r="J211" s="97">
        <f t="shared" si="66"/>
        <v>0</v>
      </c>
      <c r="K211" s="97">
        <f t="shared" si="66"/>
        <v>0</v>
      </c>
      <c r="L211" s="97">
        <f t="shared" si="66"/>
        <v>0</v>
      </c>
      <c r="M211" s="97">
        <f t="shared" si="66"/>
        <v>0</v>
      </c>
      <c r="N211" s="97">
        <f t="shared" si="66"/>
        <v>0</v>
      </c>
      <c r="O211" s="98"/>
      <c r="P211" s="97">
        <f t="shared" si="57"/>
        <v>0</v>
      </c>
      <c r="Q211" s="97">
        <f t="shared" si="70"/>
        <v>0</v>
      </c>
      <c r="R211" s="97">
        <f t="shared" si="70"/>
        <v>0</v>
      </c>
      <c r="S211" s="97">
        <f t="shared" si="70"/>
        <v>0</v>
      </c>
      <c r="T211" s="97">
        <f t="shared" si="70"/>
        <v>0</v>
      </c>
      <c r="U211" s="97">
        <f t="shared" si="70"/>
        <v>0</v>
      </c>
      <c r="V211" s="97">
        <f t="shared" si="70"/>
        <v>0</v>
      </c>
      <c r="W211" s="97">
        <f t="shared" si="70"/>
        <v>0</v>
      </c>
      <c r="X211" s="97">
        <f t="shared" si="70"/>
        <v>0</v>
      </c>
      <c r="Y211" s="97">
        <f t="shared" si="70"/>
        <v>0</v>
      </c>
      <c r="Z211" s="97">
        <f t="shared" si="70"/>
        <v>0</v>
      </c>
      <c r="AA211" s="101"/>
      <c r="AB211" s="97">
        <f t="shared" si="69"/>
        <v>0</v>
      </c>
      <c r="AC211" s="97">
        <f t="shared" si="69"/>
        <v>0</v>
      </c>
      <c r="AD211" s="97">
        <f t="shared" si="69"/>
        <v>0</v>
      </c>
      <c r="AE211" s="97">
        <f t="shared" si="69"/>
        <v>0</v>
      </c>
      <c r="AF211" s="97">
        <f t="shared" si="69"/>
        <v>0</v>
      </c>
      <c r="AG211" s="97">
        <f t="shared" si="68"/>
        <v>0</v>
      </c>
      <c r="AH211" s="97">
        <f t="shared" si="68"/>
        <v>0</v>
      </c>
      <c r="AI211" s="97">
        <f t="shared" si="68"/>
        <v>0</v>
      </c>
      <c r="AJ211" s="97">
        <f t="shared" si="68"/>
        <v>0</v>
      </c>
      <c r="AK211" s="97">
        <f t="shared" si="68"/>
        <v>0</v>
      </c>
      <c r="AL211" s="99">
        <f t="shared" si="58"/>
        <v>0</v>
      </c>
      <c r="AM211" s="102"/>
      <c r="AN211" s="97">
        <f t="shared" si="64"/>
        <v>0</v>
      </c>
      <c r="AO211" s="97">
        <f t="shared" si="64"/>
        <v>0</v>
      </c>
      <c r="AP211" s="97">
        <f t="shared" si="64"/>
        <v>0</v>
      </c>
      <c r="AQ211" s="97">
        <f t="shared" si="64"/>
        <v>0</v>
      </c>
      <c r="AR211" s="97">
        <f t="shared" si="64"/>
        <v>0</v>
      </c>
      <c r="AS211" s="97">
        <f t="shared" si="62"/>
        <v>0</v>
      </c>
      <c r="AT211" s="97">
        <f t="shared" si="62"/>
        <v>0</v>
      </c>
      <c r="AU211" s="97">
        <f t="shared" si="62"/>
        <v>0</v>
      </c>
      <c r="AV211" s="97">
        <f t="shared" si="62"/>
        <v>0</v>
      </c>
      <c r="AW211" s="97">
        <f t="shared" si="62"/>
        <v>0</v>
      </c>
      <c r="AX211" s="99">
        <f t="shared" si="59"/>
        <v>0</v>
      </c>
      <c r="AY211" s="99"/>
      <c r="AZ211" s="100">
        <f t="shared" si="55"/>
        <v>0</v>
      </c>
      <c r="BA211" s="97">
        <f>IF(NOT(snowball2),0,IF(R210&lt;=0,0,IF($C211&lt;=SUM($AZ211:AZ211),0,IF(AO211+$C211-SUM($AZ211:AZ211)&gt;R210+AC211,R210+AC211-AO211,$C211-SUM($AZ211:AZ211)))))</f>
        <v>0</v>
      </c>
      <c r="BB211" s="97">
        <f>IF(NOT(snowball2),0,IF(S210&lt;=0,0,IF($C211&lt;=SUM($AZ211:BA211),0,IF(AP211+$C211-SUM($AZ211:BA211)&gt;S210+AD211,S210+AD211-AP211,$C211-SUM($AZ211:BA211)))))</f>
        <v>0</v>
      </c>
      <c r="BC211" s="97">
        <f>IF(NOT(snowball2),0,IF(T210&lt;=0,0,IF($C211&lt;=SUM($AZ211:BB211),0,IF(AQ211+$C211-SUM($AZ211:BB211)&gt;T210+AE211,T210+AE211-AQ211,$C211-SUM($AZ211:BB211)))))</f>
        <v>0</v>
      </c>
      <c r="BD211" s="97">
        <f>IF(NOT(snowball2),0,IF(U210&lt;=0,0,IF($C211&lt;=SUM($AZ211:BC211),0,IF(AR211+$C211-SUM($AZ211:BC211)&gt;U210+AF211,U210+AF211-AR211,$C211-SUM($AZ211:BC211)))))</f>
        <v>0</v>
      </c>
      <c r="BE211" s="97">
        <f>IF(NOT(snowball2),0,IF(V210&lt;=0,0,IF($C211&lt;=SUM($AZ211:BD211),0,IF(AS211+$C211-SUM($AZ211:BD211)&gt;V210+AG211,V210+AG211-AS211,$C211-SUM($AZ211:BD211)))))</f>
        <v>0</v>
      </c>
      <c r="BF211" s="97">
        <f>IF(NOT(snowball2),0,IF(W210&lt;=0,0,IF($C211&lt;=SUM($AZ211:BE211),0,IF(AT211+$C211-SUM($AZ211:BE211)&gt;W210+AH211,W210+AH211-AT211,$C211-SUM($AZ211:BE211)))))</f>
        <v>0</v>
      </c>
      <c r="BG211" s="97">
        <f>IF(NOT(snowball2),0,IF(X210&lt;=0,0,IF($C211&lt;=SUM($AZ211:BF211),0,IF(AU211+$C211-SUM($AZ211:BF211)&gt;X210+AI211,X210+AI211-AU211,$C211-SUM($AZ211:BF211)))))</f>
        <v>0</v>
      </c>
      <c r="BH211" s="97">
        <f>IF(NOT(snowball2),0,IF(Y210&lt;=0,0,IF($C211&lt;=SUM($AZ211:BG211),0,IF(AV211+$C211-SUM($AZ211:BG211)&gt;Y210+AJ211,Y210+AJ211-AV211,$C211-SUM($AZ211:BG211)))))</f>
        <v>0</v>
      </c>
      <c r="BI211" s="97">
        <f>IF(NOT(snowball2),0,IF(Z210&lt;=0,0,IF($C211&lt;=SUM($AZ211:BH211),0,IF(AW211+$C211-SUM($AZ211:BH211)&gt;Z210+AK211,Z210+AK211-AW211,$C211-SUM($AZ211:BH211)))))</f>
        <v>0</v>
      </c>
    </row>
    <row r="212" spans="1:61" ht="11.1" customHeight="1" x14ac:dyDescent="0.2">
      <c r="A212" s="93" t="str">
        <f t="shared" si="60"/>
        <v/>
      </c>
      <c r="B212" s="94" t="e">
        <f t="shared" si="56"/>
        <v>#N/A</v>
      </c>
      <c r="C212" s="95" t="str">
        <f t="shared" si="53"/>
        <v/>
      </c>
      <c r="D212" s="96"/>
      <c r="E212" s="97">
        <f t="shared" si="66"/>
        <v>0</v>
      </c>
      <c r="F212" s="97">
        <f t="shared" si="66"/>
        <v>0</v>
      </c>
      <c r="G212" s="97">
        <f t="shared" si="66"/>
        <v>0</v>
      </c>
      <c r="H212" s="97">
        <f t="shared" si="66"/>
        <v>0</v>
      </c>
      <c r="I212" s="97">
        <f t="shared" si="66"/>
        <v>0</v>
      </c>
      <c r="J212" s="97">
        <f t="shared" ref="J212:N212" si="71">AS212+BE212</f>
        <v>0</v>
      </c>
      <c r="K212" s="97">
        <f t="shared" si="71"/>
        <v>0</v>
      </c>
      <c r="L212" s="97">
        <f t="shared" si="71"/>
        <v>0</v>
      </c>
      <c r="M212" s="97">
        <f t="shared" si="71"/>
        <v>0</v>
      </c>
      <c r="N212" s="97">
        <f t="shared" si="71"/>
        <v>0</v>
      </c>
      <c r="O212" s="98"/>
      <c r="P212" s="97">
        <f t="shared" si="57"/>
        <v>0</v>
      </c>
      <c r="Q212" s="97">
        <f t="shared" si="70"/>
        <v>0</v>
      </c>
      <c r="R212" s="97">
        <f t="shared" si="70"/>
        <v>0</v>
      </c>
      <c r="S212" s="97">
        <f t="shared" si="70"/>
        <v>0</v>
      </c>
      <c r="T212" s="97">
        <f t="shared" si="70"/>
        <v>0</v>
      </c>
      <c r="U212" s="97">
        <f t="shared" si="70"/>
        <v>0</v>
      </c>
      <c r="V212" s="97">
        <f t="shared" si="70"/>
        <v>0</v>
      </c>
      <c r="W212" s="97">
        <f t="shared" si="70"/>
        <v>0</v>
      </c>
      <c r="X212" s="97">
        <f t="shared" si="70"/>
        <v>0</v>
      </c>
      <c r="Y212" s="97">
        <f t="shared" si="70"/>
        <v>0</v>
      </c>
      <c r="Z212" s="97">
        <f t="shared" si="70"/>
        <v>0</v>
      </c>
      <c r="AA212" s="101"/>
      <c r="AB212" s="97">
        <f t="shared" si="69"/>
        <v>0</v>
      </c>
      <c r="AC212" s="97">
        <f t="shared" si="69"/>
        <v>0</v>
      </c>
      <c r="AD212" s="97">
        <f t="shared" si="69"/>
        <v>0</v>
      </c>
      <c r="AE212" s="97">
        <f t="shared" si="69"/>
        <v>0</v>
      </c>
      <c r="AF212" s="97">
        <f t="shared" si="69"/>
        <v>0</v>
      </c>
      <c r="AG212" s="97">
        <f t="shared" si="68"/>
        <v>0</v>
      </c>
      <c r="AH212" s="97">
        <f t="shared" si="68"/>
        <v>0</v>
      </c>
      <c r="AI212" s="97">
        <f t="shared" si="68"/>
        <v>0</v>
      </c>
      <c r="AJ212" s="97">
        <f t="shared" si="68"/>
        <v>0</v>
      </c>
      <c r="AK212" s="97">
        <f t="shared" si="68"/>
        <v>0</v>
      </c>
      <c r="AL212" s="99">
        <f t="shared" si="58"/>
        <v>0</v>
      </c>
      <c r="AM212" s="102"/>
      <c r="AN212" s="97">
        <f t="shared" si="64"/>
        <v>0</v>
      </c>
      <c r="AO212" s="97">
        <f t="shared" si="64"/>
        <v>0</v>
      </c>
      <c r="AP212" s="97">
        <f t="shared" si="64"/>
        <v>0</v>
      </c>
      <c r="AQ212" s="97">
        <f t="shared" si="64"/>
        <v>0</v>
      </c>
      <c r="AR212" s="97">
        <f t="shared" si="64"/>
        <v>0</v>
      </c>
      <c r="AS212" s="97">
        <f t="shared" si="62"/>
        <v>0</v>
      </c>
      <c r="AT212" s="97">
        <f t="shared" si="62"/>
        <v>0</v>
      </c>
      <c r="AU212" s="97">
        <f t="shared" si="62"/>
        <v>0</v>
      </c>
      <c r="AV212" s="97">
        <f t="shared" si="62"/>
        <v>0</v>
      </c>
      <c r="AW212" s="97">
        <f t="shared" si="62"/>
        <v>0</v>
      </c>
      <c r="AX212" s="99">
        <f t="shared" si="59"/>
        <v>0</v>
      </c>
      <c r="AY212" s="99"/>
      <c r="AZ212" s="100">
        <f t="shared" si="55"/>
        <v>0</v>
      </c>
      <c r="BA212" s="97">
        <f>IF(NOT(snowball2),0,IF(R211&lt;=0,0,IF($C212&lt;=SUM($AZ212:AZ212),0,IF(AO212+$C212-SUM($AZ212:AZ212)&gt;R211+AC212,R211+AC212-AO212,$C212-SUM($AZ212:AZ212)))))</f>
        <v>0</v>
      </c>
      <c r="BB212" s="97">
        <f>IF(NOT(snowball2),0,IF(S211&lt;=0,0,IF($C212&lt;=SUM($AZ212:BA212),0,IF(AP212+$C212-SUM($AZ212:BA212)&gt;S211+AD212,S211+AD212-AP212,$C212-SUM($AZ212:BA212)))))</f>
        <v>0</v>
      </c>
      <c r="BC212" s="97">
        <f>IF(NOT(snowball2),0,IF(T211&lt;=0,0,IF($C212&lt;=SUM($AZ212:BB212),0,IF(AQ212+$C212-SUM($AZ212:BB212)&gt;T211+AE212,T211+AE212-AQ212,$C212-SUM($AZ212:BB212)))))</f>
        <v>0</v>
      </c>
      <c r="BD212" s="97">
        <f>IF(NOT(snowball2),0,IF(U211&lt;=0,0,IF($C212&lt;=SUM($AZ212:BC212),0,IF(AR212+$C212-SUM($AZ212:BC212)&gt;U211+AF212,U211+AF212-AR212,$C212-SUM($AZ212:BC212)))))</f>
        <v>0</v>
      </c>
      <c r="BE212" s="97">
        <f>IF(NOT(snowball2),0,IF(V211&lt;=0,0,IF($C212&lt;=SUM($AZ212:BD212),0,IF(AS212+$C212-SUM($AZ212:BD212)&gt;V211+AG212,V211+AG212-AS212,$C212-SUM($AZ212:BD212)))))</f>
        <v>0</v>
      </c>
      <c r="BF212" s="97">
        <f>IF(NOT(snowball2),0,IF(W211&lt;=0,0,IF($C212&lt;=SUM($AZ212:BE212),0,IF(AT212+$C212-SUM($AZ212:BE212)&gt;W211+AH212,W211+AH212-AT212,$C212-SUM($AZ212:BE212)))))</f>
        <v>0</v>
      </c>
      <c r="BG212" s="97">
        <f>IF(NOT(snowball2),0,IF(X211&lt;=0,0,IF($C212&lt;=SUM($AZ212:BF212),0,IF(AU212+$C212-SUM($AZ212:BF212)&gt;X211+AI212,X211+AI212-AU212,$C212-SUM($AZ212:BF212)))))</f>
        <v>0</v>
      </c>
      <c r="BH212" s="97">
        <f>IF(NOT(snowball2),0,IF(Y211&lt;=0,0,IF($C212&lt;=SUM($AZ212:BG212),0,IF(AV212+$C212-SUM($AZ212:BG212)&gt;Y211+AJ212,Y211+AJ212-AV212,$C212-SUM($AZ212:BG212)))))</f>
        <v>0</v>
      </c>
      <c r="BI212" s="97">
        <f>IF(NOT(snowball2),0,IF(Z211&lt;=0,0,IF($C212&lt;=SUM($AZ212:BH212),0,IF(AW212+$C212-SUM($AZ212:BH212)&gt;Z211+AK212,Z211+AK212-AW212,$C212-SUM($AZ212:BH212)))))</f>
        <v>0</v>
      </c>
    </row>
    <row r="213" spans="1:61" ht="11.1" customHeight="1" x14ac:dyDescent="0.2">
      <c r="A213" s="93" t="str">
        <f t="shared" si="60"/>
        <v/>
      </c>
      <c r="B213" s="94" t="e">
        <f t="shared" si="56"/>
        <v>#N/A</v>
      </c>
      <c r="C213" s="95" t="str">
        <f t="shared" ref="C213:C276" si="72">IF(A213="","",IF(snowball2,IF(($E$5-AX213)&lt;0,0,$E$5-AX213),"n/a")+D213)</f>
        <v/>
      </c>
      <c r="D213" s="96"/>
      <c r="E213" s="97">
        <f t="shared" ref="E213:N234" si="73">AN213+AZ213</f>
        <v>0</v>
      </c>
      <c r="F213" s="97">
        <f t="shared" si="73"/>
        <v>0</v>
      </c>
      <c r="G213" s="97">
        <f t="shared" si="73"/>
        <v>0</v>
      </c>
      <c r="H213" s="97">
        <f t="shared" si="73"/>
        <v>0</v>
      </c>
      <c r="I213" s="97">
        <f t="shared" si="73"/>
        <v>0</v>
      </c>
      <c r="J213" s="97">
        <f t="shared" si="73"/>
        <v>0</v>
      </c>
      <c r="K213" s="97">
        <f t="shared" si="73"/>
        <v>0</v>
      </c>
      <c r="L213" s="97">
        <f t="shared" si="73"/>
        <v>0</v>
      </c>
      <c r="M213" s="97">
        <f t="shared" si="73"/>
        <v>0</v>
      </c>
      <c r="N213" s="97">
        <f t="shared" si="73"/>
        <v>0</v>
      </c>
      <c r="O213" s="98"/>
      <c r="P213" s="97">
        <f t="shared" si="57"/>
        <v>0</v>
      </c>
      <c r="Q213" s="97">
        <f t="shared" ref="Q213:Z228" si="74">IF(E$8=0,0,ROUND(Q212-(E213-AB213),2))</f>
        <v>0</v>
      </c>
      <c r="R213" s="97">
        <f t="shared" si="74"/>
        <v>0</v>
      </c>
      <c r="S213" s="97">
        <f t="shared" si="74"/>
        <v>0</v>
      </c>
      <c r="T213" s="97">
        <f t="shared" si="74"/>
        <v>0</v>
      </c>
      <c r="U213" s="97">
        <f t="shared" si="74"/>
        <v>0</v>
      </c>
      <c r="V213" s="97">
        <f t="shared" si="74"/>
        <v>0</v>
      </c>
      <c r="W213" s="97">
        <f t="shared" si="74"/>
        <v>0</v>
      </c>
      <c r="X213" s="97">
        <f t="shared" si="74"/>
        <v>0</v>
      </c>
      <c r="Y213" s="97">
        <f t="shared" si="74"/>
        <v>0</v>
      </c>
      <c r="Z213" s="97">
        <f t="shared" si="74"/>
        <v>0</v>
      </c>
      <c r="AA213" s="101"/>
      <c r="AB213" s="97">
        <f t="shared" ref="AB213:AK235" si="75">ROUND(Q212*E$9/12,2)</f>
        <v>0</v>
      </c>
      <c r="AC213" s="97">
        <f t="shared" si="75"/>
        <v>0</v>
      </c>
      <c r="AD213" s="97">
        <f t="shared" si="75"/>
        <v>0</v>
      </c>
      <c r="AE213" s="97">
        <f>ROUND(T212*H$9/12,2)</f>
        <v>0</v>
      </c>
      <c r="AF213" s="97">
        <f>ROUND(U212*I$9/12,2)</f>
        <v>0</v>
      </c>
      <c r="AG213" s="97">
        <f>ROUND(V212*J$9/12,2)</f>
        <v>0</v>
      </c>
      <c r="AH213" s="97">
        <f t="shared" si="68"/>
        <v>0</v>
      </c>
      <c r="AI213" s="97">
        <f t="shared" si="68"/>
        <v>0</v>
      </c>
      <c r="AJ213" s="97">
        <f t="shared" si="68"/>
        <v>0</v>
      </c>
      <c r="AK213" s="97">
        <f t="shared" si="68"/>
        <v>0</v>
      </c>
      <c r="AL213" s="99">
        <f t="shared" si="58"/>
        <v>0</v>
      </c>
      <c r="AM213" s="102"/>
      <c r="AN213" s="97">
        <f t="shared" si="64"/>
        <v>0</v>
      </c>
      <c r="AO213" s="97">
        <f t="shared" si="64"/>
        <v>0</v>
      </c>
      <c r="AP213" s="97">
        <f t="shared" si="64"/>
        <v>0</v>
      </c>
      <c r="AQ213" s="97">
        <f t="shared" si="64"/>
        <v>0</v>
      </c>
      <c r="AR213" s="97">
        <f t="shared" si="64"/>
        <v>0</v>
      </c>
      <c r="AS213" s="97">
        <f t="shared" si="62"/>
        <v>0</v>
      </c>
      <c r="AT213" s="97">
        <f t="shared" si="62"/>
        <v>0</v>
      </c>
      <c r="AU213" s="97">
        <f t="shared" si="62"/>
        <v>0</v>
      </c>
      <c r="AV213" s="97">
        <f t="shared" si="62"/>
        <v>0</v>
      </c>
      <c r="AW213" s="97">
        <f t="shared" si="62"/>
        <v>0</v>
      </c>
      <c r="AX213" s="99">
        <f t="shared" si="59"/>
        <v>0</v>
      </c>
      <c r="AY213" s="99"/>
      <c r="AZ213" s="100">
        <f t="shared" ref="AZ213:AZ276" si="76">IF(NOT(snowball2),0,IF(Q212&lt;=0,0,IF(AN213+$C213&gt;Q212+AB213,Q212+AB213-AN213,$C213)))</f>
        <v>0</v>
      </c>
      <c r="BA213" s="97">
        <f>IF(NOT(snowball2),0,IF(R212&lt;=0,0,IF($C213&lt;=SUM($AZ213:AZ213),0,IF(AO213+$C213-SUM($AZ213:AZ213)&gt;R212+AC213,R212+AC213-AO213,$C213-SUM($AZ213:AZ213)))))</f>
        <v>0</v>
      </c>
      <c r="BB213" s="97">
        <f>IF(NOT(snowball2),0,IF(S212&lt;=0,0,IF($C213&lt;=SUM($AZ213:BA213),0,IF(AP213+$C213-SUM($AZ213:BA213)&gt;S212+AD213,S212+AD213-AP213,$C213-SUM($AZ213:BA213)))))</f>
        <v>0</v>
      </c>
      <c r="BC213" s="97">
        <f>IF(NOT(snowball2),0,IF(T212&lt;=0,0,IF($C213&lt;=SUM($AZ213:BB213),0,IF(AQ213+$C213-SUM($AZ213:BB213)&gt;T212+AE213,T212+AE213-AQ213,$C213-SUM($AZ213:BB213)))))</f>
        <v>0</v>
      </c>
      <c r="BD213" s="97">
        <f>IF(NOT(snowball2),0,IF(U212&lt;=0,0,IF($C213&lt;=SUM($AZ213:BC213),0,IF(AR213+$C213-SUM($AZ213:BC213)&gt;U212+AF213,U212+AF213-AR213,$C213-SUM($AZ213:BC213)))))</f>
        <v>0</v>
      </c>
      <c r="BE213" s="97">
        <f>IF(NOT(snowball2),0,IF(V212&lt;=0,0,IF($C213&lt;=SUM($AZ213:BD213),0,IF(AS213+$C213-SUM($AZ213:BD213)&gt;V212+AG213,V212+AG213-AS213,$C213-SUM($AZ213:BD213)))))</f>
        <v>0</v>
      </c>
      <c r="BF213" s="97">
        <f>IF(NOT(snowball2),0,IF(W212&lt;=0,0,IF($C213&lt;=SUM($AZ213:BE213),0,IF(AT213+$C213-SUM($AZ213:BE213)&gt;W212+AH213,W212+AH213-AT213,$C213-SUM($AZ213:BE213)))))</f>
        <v>0</v>
      </c>
      <c r="BG213" s="97">
        <f>IF(NOT(snowball2),0,IF(X212&lt;=0,0,IF($C213&lt;=SUM($AZ213:BF213),0,IF(AU213+$C213-SUM($AZ213:BF213)&gt;X212+AI213,X212+AI213-AU213,$C213-SUM($AZ213:BF213)))))</f>
        <v>0</v>
      </c>
      <c r="BH213" s="97">
        <f>IF(NOT(snowball2),0,IF(Y212&lt;=0,0,IF($C213&lt;=SUM($AZ213:BG213),0,IF(AV213+$C213-SUM($AZ213:BG213)&gt;Y212+AJ213,Y212+AJ213-AV213,$C213-SUM($AZ213:BG213)))))</f>
        <v>0</v>
      </c>
      <c r="BI213" s="97">
        <f>IF(NOT(snowball2),0,IF(Z212&lt;=0,0,IF($C213&lt;=SUM($AZ213:BH213),0,IF(AW213+$C213-SUM($AZ213:BH213)&gt;Z212+AK213,Z212+AK213-AW213,$C213-SUM($AZ213:BH213)))))</f>
        <v>0</v>
      </c>
    </row>
    <row r="214" spans="1:61" ht="11.1" customHeight="1" x14ac:dyDescent="0.2">
      <c r="A214" s="93" t="str">
        <f t="shared" si="60"/>
        <v/>
      </c>
      <c r="B214" s="94" t="e">
        <f t="shared" ref="B214:B277" si="77">IF(A214="",NA(),DATE(YEAR(B213),MONTH(B213)+1,1))</f>
        <v>#N/A</v>
      </c>
      <c r="C214" s="95" t="str">
        <f t="shared" si="72"/>
        <v/>
      </c>
      <c r="D214" s="96"/>
      <c r="E214" s="97">
        <f t="shared" si="73"/>
        <v>0</v>
      </c>
      <c r="F214" s="97">
        <f t="shared" si="73"/>
        <v>0</v>
      </c>
      <c r="G214" s="97">
        <f t="shared" si="73"/>
        <v>0</v>
      </c>
      <c r="H214" s="97">
        <f t="shared" si="73"/>
        <v>0</v>
      </c>
      <c r="I214" s="97">
        <f t="shared" si="73"/>
        <v>0</v>
      </c>
      <c r="J214" s="97">
        <f t="shared" si="73"/>
        <v>0</v>
      </c>
      <c r="K214" s="97">
        <f t="shared" si="73"/>
        <v>0</v>
      </c>
      <c r="L214" s="97">
        <f t="shared" si="73"/>
        <v>0</v>
      </c>
      <c r="M214" s="97">
        <f t="shared" si="73"/>
        <v>0</v>
      </c>
      <c r="N214" s="97">
        <f t="shared" si="73"/>
        <v>0</v>
      </c>
      <c r="O214" s="98"/>
      <c r="P214" s="97">
        <f t="shared" ref="P214:P277" si="78">SUM(Q214:Z214)</f>
        <v>0</v>
      </c>
      <c r="Q214" s="97">
        <f t="shared" si="74"/>
        <v>0</v>
      </c>
      <c r="R214" s="97">
        <f t="shared" si="74"/>
        <v>0</v>
      </c>
      <c r="S214" s="97">
        <f t="shared" si="74"/>
        <v>0</v>
      </c>
      <c r="T214" s="97">
        <f t="shared" si="74"/>
        <v>0</v>
      </c>
      <c r="U214" s="97">
        <f t="shared" si="74"/>
        <v>0</v>
      </c>
      <c r="V214" s="97">
        <f t="shared" si="74"/>
        <v>0</v>
      </c>
      <c r="W214" s="97">
        <f t="shared" si="74"/>
        <v>0</v>
      </c>
      <c r="X214" s="97">
        <f t="shared" si="74"/>
        <v>0</v>
      </c>
      <c r="Y214" s="97">
        <f t="shared" si="74"/>
        <v>0</v>
      </c>
      <c r="Z214" s="97">
        <f t="shared" si="74"/>
        <v>0</v>
      </c>
      <c r="AA214" s="101"/>
      <c r="AB214" s="97">
        <f t="shared" si="75"/>
        <v>0</v>
      </c>
      <c r="AC214" s="97">
        <f t="shared" si="75"/>
        <v>0</v>
      </c>
      <c r="AD214" s="97">
        <f t="shared" si="75"/>
        <v>0</v>
      </c>
      <c r="AE214" s="97">
        <f t="shared" si="75"/>
        <v>0</v>
      </c>
      <c r="AF214" s="97">
        <f t="shared" si="75"/>
        <v>0</v>
      </c>
      <c r="AG214" s="97">
        <f t="shared" si="75"/>
        <v>0</v>
      </c>
      <c r="AH214" s="97">
        <f t="shared" si="68"/>
        <v>0</v>
      </c>
      <c r="AI214" s="97">
        <f t="shared" si="68"/>
        <v>0</v>
      </c>
      <c r="AJ214" s="97">
        <f t="shared" si="68"/>
        <v>0</v>
      </c>
      <c r="AK214" s="97">
        <f t="shared" si="68"/>
        <v>0</v>
      </c>
      <c r="AL214" s="99">
        <f t="shared" ref="AL214:AL277" si="79">SUM(AB214:AK214)</f>
        <v>0</v>
      </c>
      <c r="AM214" s="102"/>
      <c r="AN214" s="97">
        <f t="shared" si="64"/>
        <v>0</v>
      </c>
      <c r="AO214" s="97">
        <f t="shared" si="64"/>
        <v>0</v>
      </c>
      <c r="AP214" s="97">
        <f t="shared" si="64"/>
        <v>0</v>
      </c>
      <c r="AQ214" s="97">
        <f t="shared" si="64"/>
        <v>0</v>
      </c>
      <c r="AR214" s="97">
        <f t="shared" si="64"/>
        <v>0</v>
      </c>
      <c r="AS214" s="97">
        <f t="shared" si="62"/>
        <v>0</v>
      </c>
      <c r="AT214" s="97">
        <f t="shared" si="62"/>
        <v>0</v>
      </c>
      <c r="AU214" s="97">
        <f t="shared" si="62"/>
        <v>0</v>
      </c>
      <c r="AV214" s="97">
        <f t="shared" si="62"/>
        <v>0</v>
      </c>
      <c r="AW214" s="97">
        <f t="shared" si="62"/>
        <v>0</v>
      </c>
      <c r="AX214" s="99">
        <f t="shared" ref="AX214:AX277" si="80">SUM(AN214:AW214)</f>
        <v>0</v>
      </c>
      <c r="AY214" s="99"/>
      <c r="AZ214" s="100">
        <f t="shared" si="76"/>
        <v>0</v>
      </c>
      <c r="BA214" s="97">
        <f>IF(NOT(snowball2),0,IF(R213&lt;=0,0,IF($C214&lt;=SUM($AZ214:AZ214),0,IF(AO214+$C214-SUM($AZ214:AZ214)&gt;R213+AC214,R213+AC214-AO214,$C214-SUM($AZ214:AZ214)))))</f>
        <v>0</v>
      </c>
      <c r="BB214" s="97">
        <f>IF(NOT(snowball2),0,IF(S213&lt;=0,0,IF($C214&lt;=SUM($AZ214:BA214),0,IF(AP214+$C214-SUM($AZ214:BA214)&gt;S213+AD214,S213+AD214-AP214,$C214-SUM($AZ214:BA214)))))</f>
        <v>0</v>
      </c>
      <c r="BC214" s="97">
        <f>IF(NOT(snowball2),0,IF(T213&lt;=0,0,IF($C214&lt;=SUM($AZ214:BB214),0,IF(AQ214+$C214-SUM($AZ214:BB214)&gt;T213+AE214,T213+AE214-AQ214,$C214-SUM($AZ214:BB214)))))</f>
        <v>0</v>
      </c>
      <c r="BD214" s="97">
        <f>IF(NOT(snowball2),0,IF(U213&lt;=0,0,IF($C214&lt;=SUM($AZ214:BC214),0,IF(AR214+$C214-SUM($AZ214:BC214)&gt;U213+AF214,U213+AF214-AR214,$C214-SUM($AZ214:BC214)))))</f>
        <v>0</v>
      </c>
      <c r="BE214" s="97">
        <f>IF(NOT(snowball2),0,IF(V213&lt;=0,0,IF($C214&lt;=SUM($AZ214:BD214),0,IF(AS214+$C214-SUM($AZ214:BD214)&gt;V213+AG214,V213+AG214-AS214,$C214-SUM($AZ214:BD214)))))</f>
        <v>0</v>
      </c>
      <c r="BF214" s="97">
        <f>IF(NOT(snowball2),0,IF(W213&lt;=0,0,IF($C214&lt;=SUM($AZ214:BE214),0,IF(AT214+$C214-SUM($AZ214:BE214)&gt;W213+AH214,W213+AH214-AT214,$C214-SUM($AZ214:BE214)))))</f>
        <v>0</v>
      </c>
      <c r="BG214" s="97">
        <f>IF(NOT(snowball2),0,IF(X213&lt;=0,0,IF($C214&lt;=SUM($AZ214:BF214),0,IF(AU214+$C214-SUM($AZ214:BF214)&gt;X213+AI214,X213+AI214-AU214,$C214-SUM($AZ214:BF214)))))</f>
        <v>0</v>
      </c>
      <c r="BH214" s="97">
        <f>IF(NOT(snowball2),0,IF(Y213&lt;=0,0,IF($C214&lt;=SUM($AZ214:BG214),0,IF(AV214+$C214-SUM($AZ214:BG214)&gt;Y213+AJ214,Y213+AJ214-AV214,$C214-SUM($AZ214:BG214)))))</f>
        <v>0</v>
      </c>
      <c r="BI214" s="97">
        <f>IF(NOT(snowball2),0,IF(Z213&lt;=0,0,IF($C214&lt;=SUM($AZ214:BH214),0,IF(AW214+$C214-SUM($AZ214:BH214)&gt;Z213+AK214,Z213+AK214-AW214,$C214-SUM($AZ214:BH214)))))</f>
        <v>0</v>
      </c>
    </row>
    <row r="215" spans="1:61" ht="11.1" customHeight="1" x14ac:dyDescent="0.2">
      <c r="A215" s="93" t="str">
        <f t="shared" ref="A215:A278" si="81">IF(SUM(Q214:Z214)&lt;=0,"",A214+1)</f>
        <v/>
      </c>
      <c r="B215" s="94" t="e">
        <f t="shared" si="77"/>
        <v>#N/A</v>
      </c>
      <c r="C215" s="95" t="str">
        <f t="shared" si="72"/>
        <v/>
      </c>
      <c r="D215" s="96"/>
      <c r="E215" s="97">
        <f t="shared" si="73"/>
        <v>0</v>
      </c>
      <c r="F215" s="97">
        <f t="shared" si="73"/>
        <v>0</v>
      </c>
      <c r="G215" s="97">
        <f t="shared" si="73"/>
        <v>0</v>
      </c>
      <c r="H215" s="97">
        <f t="shared" si="73"/>
        <v>0</v>
      </c>
      <c r="I215" s="97">
        <f t="shared" si="73"/>
        <v>0</v>
      </c>
      <c r="J215" s="97">
        <f t="shared" si="73"/>
        <v>0</v>
      </c>
      <c r="K215" s="97">
        <f t="shared" si="73"/>
        <v>0</v>
      </c>
      <c r="L215" s="97">
        <f t="shared" si="73"/>
        <v>0</v>
      </c>
      <c r="M215" s="97">
        <f t="shared" si="73"/>
        <v>0</v>
      </c>
      <c r="N215" s="97">
        <f t="shared" si="73"/>
        <v>0</v>
      </c>
      <c r="O215" s="98"/>
      <c r="P215" s="97">
        <f t="shared" si="78"/>
        <v>0</v>
      </c>
      <c r="Q215" s="97">
        <f t="shared" si="74"/>
        <v>0</v>
      </c>
      <c r="R215" s="97">
        <f t="shared" si="74"/>
        <v>0</v>
      </c>
      <c r="S215" s="97">
        <f t="shared" si="74"/>
        <v>0</v>
      </c>
      <c r="T215" s="97">
        <f t="shared" si="74"/>
        <v>0</v>
      </c>
      <c r="U215" s="97">
        <f t="shared" si="74"/>
        <v>0</v>
      </c>
      <c r="V215" s="97">
        <f t="shared" si="74"/>
        <v>0</v>
      </c>
      <c r="W215" s="97">
        <f t="shared" si="74"/>
        <v>0</v>
      </c>
      <c r="X215" s="97">
        <f t="shared" si="74"/>
        <v>0</v>
      </c>
      <c r="Y215" s="97">
        <f t="shared" si="74"/>
        <v>0</v>
      </c>
      <c r="Z215" s="97">
        <f t="shared" si="74"/>
        <v>0</v>
      </c>
      <c r="AA215" s="101"/>
      <c r="AB215" s="97">
        <f t="shared" si="75"/>
        <v>0</v>
      </c>
      <c r="AC215" s="97">
        <f t="shared" si="75"/>
        <v>0</v>
      </c>
      <c r="AD215" s="97">
        <f t="shared" si="75"/>
        <v>0</v>
      </c>
      <c r="AE215" s="97">
        <f t="shared" si="75"/>
        <v>0</v>
      </c>
      <c r="AF215" s="97">
        <f t="shared" si="75"/>
        <v>0</v>
      </c>
      <c r="AG215" s="97">
        <f t="shared" si="75"/>
        <v>0</v>
      </c>
      <c r="AH215" s="97">
        <f t="shared" si="68"/>
        <v>0</v>
      </c>
      <c r="AI215" s="97">
        <f t="shared" si="68"/>
        <v>0</v>
      </c>
      <c r="AJ215" s="97">
        <f t="shared" si="68"/>
        <v>0</v>
      </c>
      <c r="AK215" s="97">
        <f t="shared" si="68"/>
        <v>0</v>
      </c>
      <c r="AL215" s="99">
        <f t="shared" si="79"/>
        <v>0</v>
      </c>
      <c r="AM215" s="102"/>
      <c r="AN215" s="97">
        <f t="shared" si="64"/>
        <v>0</v>
      </c>
      <c r="AO215" s="97">
        <f t="shared" si="64"/>
        <v>0</v>
      </c>
      <c r="AP215" s="97">
        <f t="shared" si="64"/>
        <v>0</v>
      </c>
      <c r="AQ215" s="97">
        <f t="shared" si="64"/>
        <v>0</v>
      </c>
      <c r="AR215" s="97">
        <f t="shared" si="64"/>
        <v>0</v>
      </c>
      <c r="AS215" s="97">
        <f t="shared" ref="AS215:AW265" si="82">IF(V214&gt;0,IF((V214+AG215)&lt;J$10,V214+AG215,J$10),0)</f>
        <v>0</v>
      </c>
      <c r="AT215" s="97">
        <f t="shared" si="82"/>
        <v>0</v>
      </c>
      <c r="AU215" s="97">
        <f t="shared" si="82"/>
        <v>0</v>
      </c>
      <c r="AV215" s="97">
        <f t="shared" si="82"/>
        <v>0</v>
      </c>
      <c r="AW215" s="97">
        <f t="shared" si="82"/>
        <v>0</v>
      </c>
      <c r="AX215" s="99">
        <f t="shared" si="80"/>
        <v>0</v>
      </c>
      <c r="AY215" s="99"/>
      <c r="AZ215" s="100">
        <f t="shared" si="76"/>
        <v>0</v>
      </c>
      <c r="BA215" s="97">
        <f>IF(NOT(snowball2),0,IF(R214&lt;=0,0,IF($C215&lt;=SUM($AZ215:AZ215),0,IF(AO215+$C215-SUM($AZ215:AZ215)&gt;R214+AC215,R214+AC215-AO215,$C215-SUM($AZ215:AZ215)))))</f>
        <v>0</v>
      </c>
      <c r="BB215" s="97">
        <f>IF(NOT(snowball2),0,IF(S214&lt;=0,0,IF($C215&lt;=SUM($AZ215:BA215),0,IF(AP215+$C215-SUM($AZ215:BA215)&gt;S214+AD215,S214+AD215-AP215,$C215-SUM($AZ215:BA215)))))</f>
        <v>0</v>
      </c>
      <c r="BC215" s="97">
        <f>IF(NOT(snowball2),0,IF(T214&lt;=0,0,IF($C215&lt;=SUM($AZ215:BB215),0,IF(AQ215+$C215-SUM($AZ215:BB215)&gt;T214+AE215,T214+AE215-AQ215,$C215-SUM($AZ215:BB215)))))</f>
        <v>0</v>
      </c>
      <c r="BD215" s="97">
        <f>IF(NOT(snowball2),0,IF(U214&lt;=0,0,IF($C215&lt;=SUM($AZ215:BC215),0,IF(AR215+$C215-SUM($AZ215:BC215)&gt;U214+AF215,U214+AF215-AR215,$C215-SUM($AZ215:BC215)))))</f>
        <v>0</v>
      </c>
      <c r="BE215" s="97">
        <f>IF(NOT(snowball2),0,IF(V214&lt;=0,0,IF($C215&lt;=SUM($AZ215:BD215),0,IF(AS215+$C215-SUM($AZ215:BD215)&gt;V214+AG215,V214+AG215-AS215,$C215-SUM($AZ215:BD215)))))</f>
        <v>0</v>
      </c>
      <c r="BF215" s="97">
        <f>IF(NOT(snowball2),0,IF(W214&lt;=0,0,IF($C215&lt;=SUM($AZ215:BE215),0,IF(AT215+$C215-SUM($AZ215:BE215)&gt;W214+AH215,W214+AH215-AT215,$C215-SUM($AZ215:BE215)))))</f>
        <v>0</v>
      </c>
      <c r="BG215" s="97">
        <f>IF(NOT(snowball2),0,IF(X214&lt;=0,0,IF($C215&lt;=SUM($AZ215:BF215),0,IF(AU215+$C215-SUM($AZ215:BF215)&gt;X214+AI215,X214+AI215-AU215,$C215-SUM($AZ215:BF215)))))</f>
        <v>0</v>
      </c>
      <c r="BH215" s="97">
        <f>IF(NOT(snowball2),0,IF(Y214&lt;=0,0,IF($C215&lt;=SUM($AZ215:BG215),0,IF(AV215+$C215-SUM($AZ215:BG215)&gt;Y214+AJ215,Y214+AJ215-AV215,$C215-SUM($AZ215:BG215)))))</f>
        <v>0</v>
      </c>
      <c r="BI215" s="97">
        <f>IF(NOT(snowball2),0,IF(Z214&lt;=0,0,IF($C215&lt;=SUM($AZ215:BH215),0,IF(AW215+$C215-SUM($AZ215:BH215)&gt;Z214+AK215,Z214+AK215-AW215,$C215-SUM($AZ215:BH215)))))</f>
        <v>0</v>
      </c>
    </row>
    <row r="216" spans="1:61" ht="11.1" customHeight="1" x14ac:dyDescent="0.2">
      <c r="A216" s="93" t="str">
        <f t="shared" si="81"/>
        <v/>
      </c>
      <c r="B216" s="94" t="e">
        <f t="shared" si="77"/>
        <v>#N/A</v>
      </c>
      <c r="C216" s="95" t="str">
        <f t="shared" si="72"/>
        <v/>
      </c>
      <c r="D216" s="96"/>
      <c r="E216" s="97">
        <f t="shared" si="73"/>
        <v>0</v>
      </c>
      <c r="F216" s="97">
        <f t="shared" si="73"/>
        <v>0</v>
      </c>
      <c r="G216" s="97">
        <f t="shared" si="73"/>
        <v>0</v>
      </c>
      <c r="H216" s="97">
        <f t="shared" si="73"/>
        <v>0</v>
      </c>
      <c r="I216" s="97">
        <f t="shared" si="73"/>
        <v>0</v>
      </c>
      <c r="J216" s="97">
        <f t="shared" si="73"/>
        <v>0</v>
      </c>
      <c r="K216" s="97">
        <f t="shared" si="73"/>
        <v>0</v>
      </c>
      <c r="L216" s="97">
        <f t="shared" si="73"/>
        <v>0</v>
      </c>
      <c r="M216" s="97">
        <f t="shared" si="73"/>
        <v>0</v>
      </c>
      <c r="N216" s="97">
        <f t="shared" si="73"/>
        <v>0</v>
      </c>
      <c r="O216" s="98"/>
      <c r="P216" s="97">
        <f t="shared" si="78"/>
        <v>0</v>
      </c>
      <c r="Q216" s="97">
        <f t="shared" si="74"/>
        <v>0</v>
      </c>
      <c r="R216" s="97">
        <f t="shared" si="74"/>
        <v>0</v>
      </c>
      <c r="S216" s="97">
        <f t="shared" si="74"/>
        <v>0</v>
      </c>
      <c r="T216" s="97">
        <f t="shared" si="74"/>
        <v>0</v>
      </c>
      <c r="U216" s="97">
        <f t="shared" si="74"/>
        <v>0</v>
      </c>
      <c r="V216" s="97">
        <f t="shared" si="74"/>
        <v>0</v>
      </c>
      <c r="W216" s="97">
        <f t="shared" si="74"/>
        <v>0</v>
      </c>
      <c r="X216" s="97">
        <f t="shared" si="74"/>
        <v>0</v>
      </c>
      <c r="Y216" s="97">
        <f t="shared" si="74"/>
        <v>0</v>
      </c>
      <c r="Z216" s="97">
        <f t="shared" si="74"/>
        <v>0</v>
      </c>
      <c r="AA216" s="101"/>
      <c r="AB216" s="97">
        <f t="shared" si="75"/>
        <v>0</v>
      </c>
      <c r="AC216" s="97">
        <f t="shared" si="75"/>
        <v>0</v>
      </c>
      <c r="AD216" s="97">
        <f t="shared" si="75"/>
        <v>0</v>
      </c>
      <c r="AE216" s="97">
        <f t="shared" si="75"/>
        <v>0</v>
      </c>
      <c r="AF216" s="97">
        <f t="shared" si="75"/>
        <v>0</v>
      </c>
      <c r="AG216" s="97">
        <f t="shared" si="75"/>
        <v>0</v>
      </c>
      <c r="AH216" s="97">
        <f t="shared" si="68"/>
        <v>0</v>
      </c>
      <c r="AI216" s="97">
        <f t="shared" si="68"/>
        <v>0</v>
      </c>
      <c r="AJ216" s="97">
        <f t="shared" si="68"/>
        <v>0</v>
      </c>
      <c r="AK216" s="97">
        <f t="shared" si="68"/>
        <v>0</v>
      </c>
      <c r="AL216" s="99">
        <f t="shared" si="79"/>
        <v>0</v>
      </c>
      <c r="AM216" s="102"/>
      <c r="AN216" s="97">
        <f t="shared" ref="AN216:AR266" si="83">IF(Q215&gt;0,IF((Q215+AB216)&lt;E$10,Q215+AB216,E$10),0)</f>
        <v>0</v>
      </c>
      <c r="AO216" s="97">
        <f t="shared" si="83"/>
        <v>0</v>
      </c>
      <c r="AP216" s="97">
        <f t="shared" si="83"/>
        <v>0</v>
      </c>
      <c r="AQ216" s="97">
        <f t="shared" si="83"/>
        <v>0</v>
      </c>
      <c r="AR216" s="97">
        <f t="shared" si="83"/>
        <v>0</v>
      </c>
      <c r="AS216" s="97">
        <f t="shared" si="82"/>
        <v>0</v>
      </c>
      <c r="AT216" s="97">
        <f t="shared" si="82"/>
        <v>0</v>
      </c>
      <c r="AU216" s="97">
        <f t="shared" si="82"/>
        <v>0</v>
      </c>
      <c r="AV216" s="97">
        <f t="shared" si="82"/>
        <v>0</v>
      </c>
      <c r="AW216" s="97">
        <f t="shared" si="82"/>
        <v>0</v>
      </c>
      <c r="AX216" s="99">
        <f t="shared" si="80"/>
        <v>0</v>
      </c>
      <c r="AY216" s="99"/>
      <c r="AZ216" s="100">
        <f t="shared" si="76"/>
        <v>0</v>
      </c>
      <c r="BA216" s="97">
        <f>IF(NOT(snowball2),0,IF(R215&lt;=0,0,IF($C216&lt;=SUM($AZ216:AZ216),0,IF(AO216+$C216-SUM($AZ216:AZ216)&gt;R215+AC216,R215+AC216-AO216,$C216-SUM($AZ216:AZ216)))))</f>
        <v>0</v>
      </c>
      <c r="BB216" s="97">
        <f>IF(NOT(snowball2),0,IF(S215&lt;=0,0,IF($C216&lt;=SUM($AZ216:BA216),0,IF(AP216+$C216-SUM($AZ216:BA216)&gt;S215+AD216,S215+AD216-AP216,$C216-SUM($AZ216:BA216)))))</f>
        <v>0</v>
      </c>
      <c r="BC216" s="97">
        <f>IF(NOT(snowball2),0,IF(T215&lt;=0,0,IF($C216&lt;=SUM($AZ216:BB216),0,IF(AQ216+$C216-SUM($AZ216:BB216)&gt;T215+AE216,T215+AE216-AQ216,$C216-SUM($AZ216:BB216)))))</f>
        <v>0</v>
      </c>
      <c r="BD216" s="97">
        <f>IF(NOT(snowball2),0,IF(U215&lt;=0,0,IF($C216&lt;=SUM($AZ216:BC216),0,IF(AR216+$C216-SUM($AZ216:BC216)&gt;U215+AF216,U215+AF216-AR216,$C216-SUM($AZ216:BC216)))))</f>
        <v>0</v>
      </c>
      <c r="BE216" s="97">
        <f>IF(NOT(snowball2),0,IF(V215&lt;=0,0,IF($C216&lt;=SUM($AZ216:BD216),0,IF(AS216+$C216-SUM($AZ216:BD216)&gt;V215+AG216,V215+AG216-AS216,$C216-SUM($AZ216:BD216)))))</f>
        <v>0</v>
      </c>
      <c r="BF216" s="97">
        <f>IF(NOT(snowball2),0,IF(W215&lt;=0,0,IF($C216&lt;=SUM($AZ216:BE216),0,IF(AT216+$C216-SUM($AZ216:BE216)&gt;W215+AH216,W215+AH216-AT216,$C216-SUM($AZ216:BE216)))))</f>
        <v>0</v>
      </c>
      <c r="BG216" s="97">
        <f>IF(NOT(snowball2),0,IF(X215&lt;=0,0,IF($C216&lt;=SUM($AZ216:BF216),0,IF(AU216+$C216-SUM($AZ216:BF216)&gt;X215+AI216,X215+AI216-AU216,$C216-SUM($AZ216:BF216)))))</f>
        <v>0</v>
      </c>
      <c r="BH216" s="97">
        <f>IF(NOT(snowball2),0,IF(Y215&lt;=0,0,IF($C216&lt;=SUM($AZ216:BG216),0,IF(AV216+$C216-SUM($AZ216:BG216)&gt;Y215+AJ216,Y215+AJ216-AV216,$C216-SUM($AZ216:BG216)))))</f>
        <v>0</v>
      </c>
      <c r="BI216" s="97">
        <f>IF(NOT(snowball2),0,IF(Z215&lt;=0,0,IF($C216&lt;=SUM($AZ216:BH216),0,IF(AW216+$C216-SUM($AZ216:BH216)&gt;Z215+AK216,Z215+AK216-AW216,$C216-SUM($AZ216:BH216)))))</f>
        <v>0</v>
      </c>
    </row>
    <row r="217" spans="1:61" ht="11.1" customHeight="1" x14ac:dyDescent="0.2">
      <c r="A217" s="93" t="str">
        <f t="shared" si="81"/>
        <v/>
      </c>
      <c r="B217" s="94" t="e">
        <f t="shared" si="77"/>
        <v>#N/A</v>
      </c>
      <c r="C217" s="95" t="str">
        <f t="shared" si="72"/>
        <v/>
      </c>
      <c r="D217" s="96"/>
      <c r="E217" s="97">
        <f t="shared" si="73"/>
        <v>0</v>
      </c>
      <c r="F217" s="97">
        <f t="shared" si="73"/>
        <v>0</v>
      </c>
      <c r="G217" s="97">
        <f t="shared" si="73"/>
        <v>0</v>
      </c>
      <c r="H217" s="97">
        <f t="shared" si="73"/>
        <v>0</v>
      </c>
      <c r="I217" s="97">
        <f t="shared" si="73"/>
        <v>0</v>
      </c>
      <c r="J217" s="97">
        <f t="shared" si="73"/>
        <v>0</v>
      </c>
      <c r="K217" s="97">
        <f t="shared" si="73"/>
        <v>0</v>
      </c>
      <c r="L217" s="97">
        <f t="shared" si="73"/>
        <v>0</v>
      </c>
      <c r="M217" s="97">
        <f t="shared" si="73"/>
        <v>0</v>
      </c>
      <c r="N217" s="97">
        <f t="shared" si="73"/>
        <v>0</v>
      </c>
      <c r="O217" s="98"/>
      <c r="P217" s="97">
        <f t="shared" si="78"/>
        <v>0</v>
      </c>
      <c r="Q217" s="97">
        <f t="shared" si="74"/>
        <v>0</v>
      </c>
      <c r="R217" s="97">
        <f t="shared" si="74"/>
        <v>0</v>
      </c>
      <c r="S217" s="97">
        <f t="shared" si="74"/>
        <v>0</v>
      </c>
      <c r="T217" s="97">
        <f t="shared" si="74"/>
        <v>0</v>
      </c>
      <c r="U217" s="97">
        <f t="shared" si="74"/>
        <v>0</v>
      </c>
      <c r="V217" s="97">
        <f t="shared" si="74"/>
        <v>0</v>
      </c>
      <c r="W217" s="97">
        <f t="shared" si="74"/>
        <v>0</v>
      </c>
      <c r="X217" s="97">
        <f t="shared" si="74"/>
        <v>0</v>
      </c>
      <c r="Y217" s="97">
        <f t="shared" si="74"/>
        <v>0</v>
      </c>
      <c r="Z217" s="97">
        <f t="shared" si="74"/>
        <v>0</v>
      </c>
      <c r="AA217" s="101"/>
      <c r="AB217" s="97">
        <f t="shared" si="75"/>
        <v>0</v>
      </c>
      <c r="AC217" s="97">
        <f t="shared" si="75"/>
        <v>0</v>
      </c>
      <c r="AD217" s="97">
        <f t="shared" si="75"/>
        <v>0</v>
      </c>
      <c r="AE217" s="97">
        <f t="shared" si="75"/>
        <v>0</v>
      </c>
      <c r="AF217" s="97">
        <f t="shared" si="75"/>
        <v>0</v>
      </c>
      <c r="AG217" s="97">
        <f t="shared" si="75"/>
        <v>0</v>
      </c>
      <c r="AH217" s="97">
        <f t="shared" si="68"/>
        <v>0</v>
      </c>
      <c r="AI217" s="97">
        <f t="shared" si="68"/>
        <v>0</v>
      </c>
      <c r="AJ217" s="97">
        <f t="shared" si="68"/>
        <v>0</v>
      </c>
      <c r="AK217" s="97">
        <f t="shared" si="68"/>
        <v>0</v>
      </c>
      <c r="AL217" s="99">
        <f t="shared" si="79"/>
        <v>0</v>
      </c>
      <c r="AM217" s="102"/>
      <c r="AN217" s="97">
        <f t="shared" si="83"/>
        <v>0</v>
      </c>
      <c r="AO217" s="97">
        <f t="shared" si="83"/>
        <v>0</v>
      </c>
      <c r="AP217" s="97">
        <f t="shared" si="83"/>
        <v>0</v>
      </c>
      <c r="AQ217" s="97">
        <f t="shared" si="83"/>
        <v>0</v>
      </c>
      <c r="AR217" s="97">
        <f t="shared" si="83"/>
        <v>0</v>
      </c>
      <c r="AS217" s="97">
        <f t="shared" si="82"/>
        <v>0</v>
      </c>
      <c r="AT217" s="97">
        <f t="shared" si="82"/>
        <v>0</v>
      </c>
      <c r="AU217" s="97">
        <f t="shared" si="82"/>
        <v>0</v>
      </c>
      <c r="AV217" s="97">
        <f t="shared" si="82"/>
        <v>0</v>
      </c>
      <c r="AW217" s="97">
        <f t="shared" si="82"/>
        <v>0</v>
      </c>
      <c r="AX217" s="99">
        <f t="shared" si="80"/>
        <v>0</v>
      </c>
      <c r="AY217" s="99"/>
      <c r="AZ217" s="100">
        <f t="shared" si="76"/>
        <v>0</v>
      </c>
      <c r="BA217" s="97">
        <f>IF(NOT(snowball2),0,IF(R216&lt;=0,0,IF($C217&lt;=SUM($AZ217:AZ217),0,IF(AO217+$C217-SUM($AZ217:AZ217)&gt;R216+AC217,R216+AC217-AO217,$C217-SUM($AZ217:AZ217)))))</f>
        <v>0</v>
      </c>
      <c r="BB217" s="97">
        <f>IF(NOT(snowball2),0,IF(S216&lt;=0,0,IF($C217&lt;=SUM($AZ217:BA217),0,IF(AP217+$C217-SUM($AZ217:BA217)&gt;S216+AD217,S216+AD217-AP217,$C217-SUM($AZ217:BA217)))))</f>
        <v>0</v>
      </c>
      <c r="BC217" s="97">
        <f>IF(NOT(snowball2),0,IF(T216&lt;=0,0,IF($C217&lt;=SUM($AZ217:BB217),0,IF(AQ217+$C217-SUM($AZ217:BB217)&gt;T216+AE217,T216+AE217-AQ217,$C217-SUM($AZ217:BB217)))))</f>
        <v>0</v>
      </c>
      <c r="BD217" s="97">
        <f>IF(NOT(snowball2),0,IF(U216&lt;=0,0,IF($C217&lt;=SUM($AZ217:BC217),0,IF(AR217+$C217-SUM($AZ217:BC217)&gt;U216+AF217,U216+AF217-AR217,$C217-SUM($AZ217:BC217)))))</f>
        <v>0</v>
      </c>
      <c r="BE217" s="97">
        <f>IF(NOT(snowball2),0,IF(V216&lt;=0,0,IF($C217&lt;=SUM($AZ217:BD217),0,IF(AS217+$C217-SUM($AZ217:BD217)&gt;V216+AG217,V216+AG217-AS217,$C217-SUM($AZ217:BD217)))))</f>
        <v>0</v>
      </c>
      <c r="BF217" s="97">
        <f>IF(NOT(snowball2),0,IF(W216&lt;=0,0,IF($C217&lt;=SUM($AZ217:BE217),0,IF(AT217+$C217-SUM($AZ217:BE217)&gt;W216+AH217,W216+AH217-AT217,$C217-SUM($AZ217:BE217)))))</f>
        <v>0</v>
      </c>
      <c r="BG217" s="97">
        <f>IF(NOT(snowball2),0,IF(X216&lt;=0,0,IF($C217&lt;=SUM($AZ217:BF217),0,IF(AU217+$C217-SUM($AZ217:BF217)&gt;X216+AI217,X216+AI217-AU217,$C217-SUM($AZ217:BF217)))))</f>
        <v>0</v>
      </c>
      <c r="BH217" s="97">
        <f>IF(NOT(snowball2),0,IF(Y216&lt;=0,0,IF($C217&lt;=SUM($AZ217:BG217),0,IF(AV217+$C217-SUM($AZ217:BG217)&gt;Y216+AJ217,Y216+AJ217-AV217,$C217-SUM($AZ217:BG217)))))</f>
        <v>0</v>
      </c>
      <c r="BI217" s="97">
        <f>IF(NOT(snowball2),0,IF(Z216&lt;=0,0,IF($C217&lt;=SUM($AZ217:BH217),0,IF(AW217+$C217-SUM($AZ217:BH217)&gt;Z216+AK217,Z216+AK217-AW217,$C217-SUM($AZ217:BH217)))))</f>
        <v>0</v>
      </c>
    </row>
    <row r="218" spans="1:61" ht="11.1" customHeight="1" x14ac:dyDescent="0.2">
      <c r="A218" s="93" t="str">
        <f t="shared" si="81"/>
        <v/>
      </c>
      <c r="B218" s="94" t="e">
        <f t="shared" si="77"/>
        <v>#N/A</v>
      </c>
      <c r="C218" s="95" t="str">
        <f t="shared" si="72"/>
        <v/>
      </c>
      <c r="D218" s="96"/>
      <c r="E218" s="97">
        <f t="shared" si="73"/>
        <v>0</v>
      </c>
      <c r="F218" s="97">
        <f t="shared" si="73"/>
        <v>0</v>
      </c>
      <c r="G218" s="97">
        <f t="shared" si="73"/>
        <v>0</v>
      </c>
      <c r="H218" s="97">
        <f t="shared" si="73"/>
        <v>0</v>
      </c>
      <c r="I218" s="97">
        <f t="shared" si="73"/>
        <v>0</v>
      </c>
      <c r="J218" s="97">
        <f t="shared" si="73"/>
        <v>0</v>
      </c>
      <c r="K218" s="97">
        <f t="shared" si="73"/>
        <v>0</v>
      </c>
      <c r="L218" s="97">
        <f t="shared" si="73"/>
        <v>0</v>
      </c>
      <c r="M218" s="97">
        <f t="shared" si="73"/>
        <v>0</v>
      </c>
      <c r="N218" s="97">
        <f t="shared" si="73"/>
        <v>0</v>
      </c>
      <c r="O218" s="98"/>
      <c r="P218" s="97">
        <f t="shared" si="78"/>
        <v>0</v>
      </c>
      <c r="Q218" s="97">
        <f t="shared" si="74"/>
        <v>0</v>
      </c>
      <c r="R218" s="97">
        <f t="shared" si="74"/>
        <v>0</v>
      </c>
      <c r="S218" s="97">
        <f t="shared" si="74"/>
        <v>0</v>
      </c>
      <c r="T218" s="97">
        <f t="shared" si="74"/>
        <v>0</v>
      </c>
      <c r="U218" s="97">
        <f t="shared" si="74"/>
        <v>0</v>
      </c>
      <c r="V218" s="97">
        <f t="shared" si="74"/>
        <v>0</v>
      </c>
      <c r="W218" s="97">
        <f t="shared" si="74"/>
        <v>0</v>
      </c>
      <c r="X218" s="97">
        <f t="shared" si="74"/>
        <v>0</v>
      </c>
      <c r="Y218" s="97">
        <f t="shared" si="74"/>
        <v>0</v>
      </c>
      <c r="Z218" s="97">
        <f t="shared" si="74"/>
        <v>0</v>
      </c>
      <c r="AA218" s="101"/>
      <c r="AB218" s="97">
        <f t="shared" si="75"/>
        <v>0</v>
      </c>
      <c r="AC218" s="97">
        <f t="shared" si="75"/>
        <v>0</v>
      </c>
      <c r="AD218" s="97">
        <f t="shared" si="75"/>
        <v>0</v>
      </c>
      <c r="AE218" s="97">
        <f t="shared" si="75"/>
        <v>0</v>
      </c>
      <c r="AF218" s="97">
        <f t="shared" si="75"/>
        <v>0</v>
      </c>
      <c r="AG218" s="97">
        <f t="shared" si="75"/>
        <v>0</v>
      </c>
      <c r="AH218" s="97">
        <f t="shared" si="68"/>
        <v>0</v>
      </c>
      <c r="AI218" s="97">
        <f t="shared" si="68"/>
        <v>0</v>
      </c>
      <c r="AJ218" s="97">
        <f t="shared" si="68"/>
        <v>0</v>
      </c>
      <c r="AK218" s="97">
        <f t="shared" si="68"/>
        <v>0</v>
      </c>
      <c r="AL218" s="99">
        <f t="shared" si="79"/>
        <v>0</v>
      </c>
      <c r="AM218" s="102"/>
      <c r="AN218" s="97">
        <f t="shared" si="83"/>
        <v>0</v>
      </c>
      <c r="AO218" s="97">
        <f t="shared" si="83"/>
        <v>0</v>
      </c>
      <c r="AP218" s="97">
        <f t="shared" si="83"/>
        <v>0</v>
      </c>
      <c r="AQ218" s="97">
        <f t="shared" si="83"/>
        <v>0</v>
      </c>
      <c r="AR218" s="97">
        <f t="shared" si="83"/>
        <v>0</v>
      </c>
      <c r="AS218" s="97">
        <f t="shared" si="82"/>
        <v>0</v>
      </c>
      <c r="AT218" s="97">
        <f t="shared" si="82"/>
        <v>0</v>
      </c>
      <c r="AU218" s="97">
        <f t="shared" si="82"/>
        <v>0</v>
      </c>
      <c r="AV218" s="97">
        <f t="shared" si="82"/>
        <v>0</v>
      </c>
      <c r="AW218" s="97">
        <f t="shared" si="82"/>
        <v>0</v>
      </c>
      <c r="AX218" s="99">
        <f t="shared" si="80"/>
        <v>0</v>
      </c>
      <c r="AY218" s="99"/>
      <c r="AZ218" s="100">
        <f t="shared" si="76"/>
        <v>0</v>
      </c>
      <c r="BA218" s="97">
        <f>IF(NOT(snowball2),0,IF(R217&lt;=0,0,IF($C218&lt;=SUM($AZ218:AZ218),0,IF(AO218+$C218-SUM($AZ218:AZ218)&gt;R217+AC218,R217+AC218-AO218,$C218-SUM($AZ218:AZ218)))))</f>
        <v>0</v>
      </c>
      <c r="BB218" s="97">
        <f>IF(NOT(snowball2),0,IF(S217&lt;=0,0,IF($C218&lt;=SUM($AZ218:BA218),0,IF(AP218+$C218-SUM($AZ218:BA218)&gt;S217+AD218,S217+AD218-AP218,$C218-SUM($AZ218:BA218)))))</f>
        <v>0</v>
      </c>
      <c r="BC218" s="97">
        <f>IF(NOT(snowball2),0,IF(T217&lt;=0,0,IF($C218&lt;=SUM($AZ218:BB218),0,IF(AQ218+$C218-SUM($AZ218:BB218)&gt;T217+AE218,T217+AE218-AQ218,$C218-SUM($AZ218:BB218)))))</f>
        <v>0</v>
      </c>
      <c r="BD218" s="97">
        <f>IF(NOT(snowball2),0,IF(U217&lt;=0,0,IF($C218&lt;=SUM($AZ218:BC218),0,IF(AR218+$C218-SUM($AZ218:BC218)&gt;U217+AF218,U217+AF218-AR218,$C218-SUM($AZ218:BC218)))))</f>
        <v>0</v>
      </c>
      <c r="BE218" s="97">
        <f>IF(NOT(snowball2),0,IF(V217&lt;=0,0,IF($C218&lt;=SUM($AZ218:BD218),0,IF(AS218+$C218-SUM($AZ218:BD218)&gt;V217+AG218,V217+AG218-AS218,$C218-SUM($AZ218:BD218)))))</f>
        <v>0</v>
      </c>
      <c r="BF218" s="97">
        <f>IF(NOT(snowball2),0,IF(W217&lt;=0,0,IF($C218&lt;=SUM($AZ218:BE218),0,IF(AT218+$C218-SUM($AZ218:BE218)&gt;W217+AH218,W217+AH218-AT218,$C218-SUM($AZ218:BE218)))))</f>
        <v>0</v>
      </c>
      <c r="BG218" s="97">
        <f>IF(NOT(snowball2),0,IF(X217&lt;=0,0,IF($C218&lt;=SUM($AZ218:BF218),0,IF(AU218+$C218-SUM($AZ218:BF218)&gt;X217+AI218,X217+AI218-AU218,$C218-SUM($AZ218:BF218)))))</f>
        <v>0</v>
      </c>
      <c r="BH218" s="97">
        <f>IF(NOT(snowball2),0,IF(Y217&lt;=0,0,IF($C218&lt;=SUM($AZ218:BG218),0,IF(AV218+$C218-SUM($AZ218:BG218)&gt;Y217+AJ218,Y217+AJ218-AV218,$C218-SUM($AZ218:BG218)))))</f>
        <v>0</v>
      </c>
      <c r="BI218" s="97">
        <f>IF(NOT(snowball2),0,IF(Z217&lt;=0,0,IF($C218&lt;=SUM($AZ218:BH218),0,IF(AW218+$C218-SUM($AZ218:BH218)&gt;Z217+AK218,Z217+AK218-AW218,$C218-SUM($AZ218:BH218)))))</f>
        <v>0</v>
      </c>
    </row>
    <row r="219" spans="1:61" ht="11.1" customHeight="1" x14ac:dyDescent="0.2">
      <c r="A219" s="93" t="str">
        <f t="shared" si="81"/>
        <v/>
      </c>
      <c r="B219" s="94" t="e">
        <f t="shared" si="77"/>
        <v>#N/A</v>
      </c>
      <c r="C219" s="95" t="str">
        <f t="shared" si="72"/>
        <v/>
      </c>
      <c r="D219" s="96"/>
      <c r="E219" s="97">
        <f t="shared" si="73"/>
        <v>0</v>
      </c>
      <c r="F219" s="97">
        <f t="shared" si="73"/>
        <v>0</v>
      </c>
      <c r="G219" s="97">
        <f t="shared" si="73"/>
        <v>0</v>
      </c>
      <c r="H219" s="97">
        <f t="shared" si="73"/>
        <v>0</v>
      </c>
      <c r="I219" s="97">
        <f t="shared" si="73"/>
        <v>0</v>
      </c>
      <c r="J219" s="97">
        <f t="shared" si="73"/>
        <v>0</v>
      </c>
      <c r="K219" s="97">
        <f t="shared" si="73"/>
        <v>0</v>
      </c>
      <c r="L219" s="97">
        <f t="shared" si="73"/>
        <v>0</v>
      </c>
      <c r="M219" s="97">
        <f t="shared" si="73"/>
        <v>0</v>
      </c>
      <c r="N219" s="97">
        <f t="shared" si="73"/>
        <v>0</v>
      </c>
      <c r="O219" s="98"/>
      <c r="P219" s="97">
        <f t="shared" si="78"/>
        <v>0</v>
      </c>
      <c r="Q219" s="97">
        <f t="shared" si="74"/>
        <v>0</v>
      </c>
      <c r="R219" s="97">
        <f t="shared" si="74"/>
        <v>0</v>
      </c>
      <c r="S219" s="97">
        <f t="shared" si="74"/>
        <v>0</v>
      </c>
      <c r="T219" s="97">
        <f t="shared" si="74"/>
        <v>0</v>
      </c>
      <c r="U219" s="97">
        <f t="shared" si="74"/>
        <v>0</v>
      </c>
      <c r="V219" s="97">
        <f t="shared" si="74"/>
        <v>0</v>
      </c>
      <c r="W219" s="97">
        <f t="shared" si="74"/>
        <v>0</v>
      </c>
      <c r="X219" s="97">
        <f t="shared" si="74"/>
        <v>0</v>
      </c>
      <c r="Y219" s="97">
        <f t="shared" si="74"/>
        <v>0</v>
      </c>
      <c r="Z219" s="97">
        <f t="shared" si="74"/>
        <v>0</v>
      </c>
      <c r="AA219" s="101"/>
      <c r="AB219" s="97">
        <f t="shared" si="75"/>
        <v>0</v>
      </c>
      <c r="AC219" s="97">
        <f t="shared" si="75"/>
        <v>0</v>
      </c>
      <c r="AD219" s="97">
        <f t="shared" si="75"/>
        <v>0</v>
      </c>
      <c r="AE219" s="97">
        <f t="shared" si="75"/>
        <v>0</v>
      </c>
      <c r="AF219" s="97">
        <f t="shared" si="75"/>
        <v>0</v>
      </c>
      <c r="AG219" s="97">
        <f t="shared" si="75"/>
        <v>0</v>
      </c>
      <c r="AH219" s="97">
        <f t="shared" si="68"/>
        <v>0</v>
      </c>
      <c r="AI219" s="97">
        <f t="shared" si="68"/>
        <v>0</v>
      </c>
      <c r="AJ219" s="97">
        <f t="shared" si="68"/>
        <v>0</v>
      </c>
      <c r="AK219" s="97">
        <f t="shared" si="68"/>
        <v>0</v>
      </c>
      <c r="AL219" s="99">
        <f t="shared" si="79"/>
        <v>0</v>
      </c>
      <c r="AM219" s="102"/>
      <c r="AN219" s="97">
        <f t="shared" si="83"/>
        <v>0</v>
      </c>
      <c r="AO219" s="97">
        <f t="shared" si="83"/>
        <v>0</v>
      </c>
      <c r="AP219" s="97">
        <f t="shared" si="83"/>
        <v>0</v>
      </c>
      <c r="AQ219" s="97">
        <f t="shared" si="83"/>
        <v>0</v>
      </c>
      <c r="AR219" s="97">
        <f t="shared" si="83"/>
        <v>0</v>
      </c>
      <c r="AS219" s="97">
        <f t="shared" si="82"/>
        <v>0</v>
      </c>
      <c r="AT219" s="97">
        <f t="shared" si="82"/>
        <v>0</v>
      </c>
      <c r="AU219" s="97">
        <f t="shared" si="82"/>
        <v>0</v>
      </c>
      <c r="AV219" s="97">
        <f t="shared" si="82"/>
        <v>0</v>
      </c>
      <c r="AW219" s="97">
        <f t="shared" si="82"/>
        <v>0</v>
      </c>
      <c r="AX219" s="99">
        <f t="shared" si="80"/>
        <v>0</v>
      </c>
      <c r="AY219" s="99"/>
      <c r="AZ219" s="100">
        <f t="shared" si="76"/>
        <v>0</v>
      </c>
      <c r="BA219" s="97">
        <f>IF(NOT(snowball2),0,IF(R218&lt;=0,0,IF($C219&lt;=SUM($AZ219:AZ219),0,IF(AO219+$C219-SUM($AZ219:AZ219)&gt;R218+AC219,R218+AC219-AO219,$C219-SUM($AZ219:AZ219)))))</f>
        <v>0</v>
      </c>
      <c r="BB219" s="97">
        <f>IF(NOT(snowball2),0,IF(S218&lt;=0,0,IF($C219&lt;=SUM($AZ219:BA219),0,IF(AP219+$C219-SUM($AZ219:BA219)&gt;S218+AD219,S218+AD219-AP219,$C219-SUM($AZ219:BA219)))))</f>
        <v>0</v>
      </c>
      <c r="BC219" s="97">
        <f>IF(NOT(snowball2),0,IF(T218&lt;=0,0,IF($C219&lt;=SUM($AZ219:BB219),0,IF(AQ219+$C219-SUM($AZ219:BB219)&gt;T218+AE219,T218+AE219-AQ219,$C219-SUM($AZ219:BB219)))))</f>
        <v>0</v>
      </c>
      <c r="BD219" s="97">
        <f>IF(NOT(snowball2),0,IF(U218&lt;=0,0,IF($C219&lt;=SUM($AZ219:BC219),0,IF(AR219+$C219-SUM($AZ219:BC219)&gt;U218+AF219,U218+AF219-AR219,$C219-SUM($AZ219:BC219)))))</f>
        <v>0</v>
      </c>
      <c r="BE219" s="97">
        <f>IF(NOT(snowball2),0,IF(V218&lt;=0,0,IF($C219&lt;=SUM($AZ219:BD219),0,IF(AS219+$C219-SUM($AZ219:BD219)&gt;V218+AG219,V218+AG219-AS219,$C219-SUM($AZ219:BD219)))))</f>
        <v>0</v>
      </c>
      <c r="BF219" s="97">
        <f>IF(NOT(snowball2),0,IF(W218&lt;=0,0,IF($C219&lt;=SUM($AZ219:BE219),0,IF(AT219+$C219-SUM($AZ219:BE219)&gt;W218+AH219,W218+AH219-AT219,$C219-SUM($AZ219:BE219)))))</f>
        <v>0</v>
      </c>
      <c r="BG219" s="97">
        <f>IF(NOT(snowball2),0,IF(X218&lt;=0,0,IF($C219&lt;=SUM($AZ219:BF219),0,IF(AU219+$C219-SUM($AZ219:BF219)&gt;X218+AI219,X218+AI219-AU219,$C219-SUM($AZ219:BF219)))))</f>
        <v>0</v>
      </c>
      <c r="BH219" s="97">
        <f>IF(NOT(snowball2),0,IF(Y218&lt;=0,0,IF($C219&lt;=SUM($AZ219:BG219),0,IF(AV219+$C219-SUM($AZ219:BG219)&gt;Y218+AJ219,Y218+AJ219-AV219,$C219-SUM($AZ219:BG219)))))</f>
        <v>0</v>
      </c>
      <c r="BI219" s="97">
        <f>IF(NOT(snowball2),0,IF(Z218&lt;=0,0,IF($C219&lt;=SUM($AZ219:BH219),0,IF(AW219+$C219-SUM($AZ219:BH219)&gt;Z218+AK219,Z218+AK219-AW219,$C219-SUM($AZ219:BH219)))))</f>
        <v>0</v>
      </c>
    </row>
    <row r="220" spans="1:61" ht="11.1" customHeight="1" x14ac:dyDescent="0.2">
      <c r="A220" s="93" t="str">
        <f t="shared" si="81"/>
        <v/>
      </c>
      <c r="B220" s="94" t="e">
        <f t="shared" si="77"/>
        <v>#N/A</v>
      </c>
      <c r="C220" s="95" t="str">
        <f t="shared" si="72"/>
        <v/>
      </c>
      <c r="D220" s="96"/>
      <c r="E220" s="97">
        <f t="shared" si="73"/>
        <v>0</v>
      </c>
      <c r="F220" s="97">
        <f t="shared" si="73"/>
        <v>0</v>
      </c>
      <c r="G220" s="97">
        <f t="shared" si="73"/>
        <v>0</v>
      </c>
      <c r="H220" s="97">
        <f t="shared" si="73"/>
        <v>0</v>
      </c>
      <c r="I220" s="97">
        <f t="shared" si="73"/>
        <v>0</v>
      </c>
      <c r="J220" s="97">
        <f t="shared" si="73"/>
        <v>0</v>
      </c>
      <c r="K220" s="97">
        <f t="shared" si="73"/>
        <v>0</v>
      </c>
      <c r="L220" s="97">
        <f t="shared" si="73"/>
        <v>0</v>
      </c>
      <c r="M220" s="97">
        <f t="shared" si="73"/>
        <v>0</v>
      </c>
      <c r="N220" s="97">
        <f t="shared" si="73"/>
        <v>0</v>
      </c>
      <c r="O220" s="98"/>
      <c r="P220" s="97">
        <f t="shared" si="78"/>
        <v>0</v>
      </c>
      <c r="Q220" s="97">
        <f t="shared" si="74"/>
        <v>0</v>
      </c>
      <c r="R220" s="97">
        <f t="shared" si="74"/>
        <v>0</v>
      </c>
      <c r="S220" s="97">
        <f t="shared" si="74"/>
        <v>0</v>
      </c>
      <c r="T220" s="97">
        <f t="shared" si="74"/>
        <v>0</v>
      </c>
      <c r="U220" s="97">
        <f t="shared" si="74"/>
        <v>0</v>
      </c>
      <c r="V220" s="97">
        <f t="shared" si="74"/>
        <v>0</v>
      </c>
      <c r="W220" s="97">
        <f t="shared" si="74"/>
        <v>0</v>
      </c>
      <c r="X220" s="97">
        <f t="shared" si="74"/>
        <v>0</v>
      </c>
      <c r="Y220" s="97">
        <f t="shared" si="74"/>
        <v>0</v>
      </c>
      <c r="Z220" s="97">
        <f t="shared" si="74"/>
        <v>0</v>
      </c>
      <c r="AA220" s="101"/>
      <c r="AB220" s="97">
        <f t="shared" si="75"/>
        <v>0</v>
      </c>
      <c r="AC220" s="97">
        <f t="shared" si="75"/>
        <v>0</v>
      </c>
      <c r="AD220" s="97">
        <f t="shared" si="75"/>
        <v>0</v>
      </c>
      <c r="AE220" s="97">
        <f t="shared" si="75"/>
        <v>0</v>
      </c>
      <c r="AF220" s="97">
        <f t="shared" si="75"/>
        <v>0</v>
      </c>
      <c r="AG220" s="97">
        <f t="shared" si="75"/>
        <v>0</v>
      </c>
      <c r="AH220" s="97">
        <f t="shared" si="75"/>
        <v>0</v>
      </c>
      <c r="AI220" s="97">
        <f t="shared" si="75"/>
        <v>0</v>
      </c>
      <c r="AJ220" s="97">
        <f t="shared" si="75"/>
        <v>0</v>
      </c>
      <c r="AK220" s="97">
        <f t="shared" si="75"/>
        <v>0</v>
      </c>
      <c r="AL220" s="99">
        <f t="shared" si="79"/>
        <v>0</v>
      </c>
      <c r="AM220" s="102"/>
      <c r="AN220" s="97">
        <f t="shared" si="83"/>
        <v>0</v>
      </c>
      <c r="AO220" s="97">
        <f t="shared" si="83"/>
        <v>0</v>
      </c>
      <c r="AP220" s="97">
        <f t="shared" si="83"/>
        <v>0</v>
      </c>
      <c r="AQ220" s="97">
        <f t="shared" si="83"/>
        <v>0</v>
      </c>
      <c r="AR220" s="97">
        <f t="shared" si="83"/>
        <v>0</v>
      </c>
      <c r="AS220" s="97">
        <f t="shared" si="82"/>
        <v>0</v>
      </c>
      <c r="AT220" s="97">
        <f t="shared" si="82"/>
        <v>0</v>
      </c>
      <c r="AU220" s="97">
        <f t="shared" si="82"/>
        <v>0</v>
      </c>
      <c r="AV220" s="97">
        <f t="shared" si="82"/>
        <v>0</v>
      </c>
      <c r="AW220" s="97">
        <f t="shared" si="82"/>
        <v>0</v>
      </c>
      <c r="AX220" s="99">
        <f t="shared" si="80"/>
        <v>0</v>
      </c>
      <c r="AY220" s="99"/>
      <c r="AZ220" s="100">
        <f t="shared" si="76"/>
        <v>0</v>
      </c>
      <c r="BA220" s="97">
        <f>IF(NOT(snowball2),0,IF(R219&lt;=0,0,IF($C220&lt;=SUM($AZ220:AZ220),0,IF(AO220+$C220-SUM($AZ220:AZ220)&gt;R219+AC220,R219+AC220-AO220,$C220-SUM($AZ220:AZ220)))))</f>
        <v>0</v>
      </c>
      <c r="BB220" s="97">
        <f>IF(NOT(snowball2),0,IF(S219&lt;=0,0,IF($C220&lt;=SUM($AZ220:BA220),0,IF(AP220+$C220-SUM($AZ220:BA220)&gt;S219+AD220,S219+AD220-AP220,$C220-SUM($AZ220:BA220)))))</f>
        <v>0</v>
      </c>
      <c r="BC220" s="97">
        <f>IF(NOT(snowball2),0,IF(T219&lt;=0,0,IF($C220&lt;=SUM($AZ220:BB220),0,IF(AQ220+$C220-SUM($AZ220:BB220)&gt;T219+AE220,T219+AE220-AQ220,$C220-SUM($AZ220:BB220)))))</f>
        <v>0</v>
      </c>
      <c r="BD220" s="97">
        <f>IF(NOT(snowball2),0,IF(U219&lt;=0,0,IF($C220&lt;=SUM($AZ220:BC220),0,IF(AR220+$C220-SUM($AZ220:BC220)&gt;U219+AF220,U219+AF220-AR220,$C220-SUM($AZ220:BC220)))))</f>
        <v>0</v>
      </c>
      <c r="BE220" s="97">
        <f>IF(NOT(snowball2),0,IF(V219&lt;=0,0,IF($C220&lt;=SUM($AZ220:BD220),0,IF(AS220+$C220-SUM($AZ220:BD220)&gt;V219+AG220,V219+AG220-AS220,$C220-SUM($AZ220:BD220)))))</f>
        <v>0</v>
      </c>
      <c r="BF220" s="97">
        <f>IF(NOT(snowball2),0,IF(W219&lt;=0,0,IF($C220&lt;=SUM($AZ220:BE220),0,IF(AT220+$C220-SUM($AZ220:BE220)&gt;W219+AH220,W219+AH220-AT220,$C220-SUM($AZ220:BE220)))))</f>
        <v>0</v>
      </c>
      <c r="BG220" s="97">
        <f>IF(NOT(snowball2),0,IF(X219&lt;=0,0,IF($C220&lt;=SUM($AZ220:BF220),0,IF(AU220+$C220-SUM($AZ220:BF220)&gt;X219+AI220,X219+AI220-AU220,$C220-SUM($AZ220:BF220)))))</f>
        <v>0</v>
      </c>
      <c r="BH220" s="97">
        <f>IF(NOT(snowball2),0,IF(Y219&lt;=0,0,IF($C220&lt;=SUM($AZ220:BG220),0,IF(AV220+$C220-SUM($AZ220:BG220)&gt;Y219+AJ220,Y219+AJ220-AV220,$C220-SUM($AZ220:BG220)))))</f>
        <v>0</v>
      </c>
      <c r="BI220" s="97">
        <f>IF(NOT(snowball2),0,IF(Z219&lt;=0,0,IF($C220&lt;=SUM($AZ220:BH220),0,IF(AW220+$C220-SUM($AZ220:BH220)&gt;Z219+AK220,Z219+AK220-AW220,$C220-SUM($AZ220:BH220)))))</f>
        <v>0</v>
      </c>
    </row>
    <row r="221" spans="1:61" ht="11.1" customHeight="1" x14ac:dyDescent="0.2">
      <c r="A221" s="93" t="str">
        <f t="shared" si="81"/>
        <v/>
      </c>
      <c r="B221" s="94" t="e">
        <f t="shared" si="77"/>
        <v>#N/A</v>
      </c>
      <c r="C221" s="95" t="str">
        <f t="shared" si="72"/>
        <v/>
      </c>
      <c r="D221" s="96"/>
      <c r="E221" s="97">
        <f t="shared" si="73"/>
        <v>0</v>
      </c>
      <c r="F221" s="97">
        <f t="shared" si="73"/>
        <v>0</v>
      </c>
      <c r="G221" s="97">
        <f t="shared" si="73"/>
        <v>0</v>
      </c>
      <c r="H221" s="97">
        <f t="shared" si="73"/>
        <v>0</v>
      </c>
      <c r="I221" s="97">
        <f t="shared" si="73"/>
        <v>0</v>
      </c>
      <c r="J221" s="97">
        <f t="shared" si="73"/>
        <v>0</v>
      </c>
      <c r="K221" s="97">
        <f t="shared" si="73"/>
        <v>0</v>
      </c>
      <c r="L221" s="97">
        <f t="shared" si="73"/>
        <v>0</v>
      </c>
      <c r="M221" s="97">
        <f t="shared" si="73"/>
        <v>0</v>
      </c>
      <c r="N221" s="97">
        <f t="shared" si="73"/>
        <v>0</v>
      </c>
      <c r="O221" s="98"/>
      <c r="P221" s="97">
        <f t="shared" si="78"/>
        <v>0</v>
      </c>
      <c r="Q221" s="97">
        <f t="shared" si="74"/>
        <v>0</v>
      </c>
      <c r="R221" s="97">
        <f t="shared" si="74"/>
        <v>0</v>
      </c>
      <c r="S221" s="97">
        <f t="shared" si="74"/>
        <v>0</v>
      </c>
      <c r="T221" s="97">
        <f t="shared" si="74"/>
        <v>0</v>
      </c>
      <c r="U221" s="97">
        <f t="shared" si="74"/>
        <v>0</v>
      </c>
      <c r="V221" s="97">
        <f t="shared" si="74"/>
        <v>0</v>
      </c>
      <c r="W221" s="97">
        <f t="shared" si="74"/>
        <v>0</v>
      </c>
      <c r="X221" s="97">
        <f t="shared" si="74"/>
        <v>0</v>
      </c>
      <c r="Y221" s="97">
        <f t="shared" si="74"/>
        <v>0</v>
      </c>
      <c r="Z221" s="97">
        <f t="shared" si="74"/>
        <v>0</v>
      </c>
      <c r="AA221" s="101"/>
      <c r="AB221" s="97">
        <f t="shared" si="75"/>
        <v>0</v>
      </c>
      <c r="AC221" s="97">
        <f t="shared" si="75"/>
        <v>0</v>
      </c>
      <c r="AD221" s="97">
        <f t="shared" si="75"/>
        <v>0</v>
      </c>
      <c r="AE221" s="97">
        <f t="shared" si="75"/>
        <v>0</v>
      </c>
      <c r="AF221" s="97">
        <f t="shared" si="75"/>
        <v>0</v>
      </c>
      <c r="AG221" s="97">
        <f t="shared" si="75"/>
        <v>0</v>
      </c>
      <c r="AH221" s="97">
        <f t="shared" si="75"/>
        <v>0</v>
      </c>
      <c r="AI221" s="97">
        <f t="shared" si="75"/>
        <v>0</v>
      </c>
      <c r="AJ221" s="97">
        <f t="shared" si="75"/>
        <v>0</v>
      </c>
      <c r="AK221" s="97">
        <f t="shared" si="75"/>
        <v>0</v>
      </c>
      <c r="AL221" s="99">
        <f t="shared" si="79"/>
        <v>0</v>
      </c>
      <c r="AM221" s="102"/>
      <c r="AN221" s="97">
        <f t="shared" si="83"/>
        <v>0</v>
      </c>
      <c r="AO221" s="97">
        <f t="shared" si="83"/>
        <v>0</v>
      </c>
      <c r="AP221" s="97">
        <f t="shared" si="83"/>
        <v>0</v>
      </c>
      <c r="AQ221" s="97">
        <f t="shared" si="83"/>
        <v>0</v>
      </c>
      <c r="AR221" s="97">
        <f t="shared" si="83"/>
        <v>0</v>
      </c>
      <c r="AS221" s="97">
        <f t="shared" si="82"/>
        <v>0</v>
      </c>
      <c r="AT221" s="97">
        <f t="shared" si="82"/>
        <v>0</v>
      </c>
      <c r="AU221" s="97">
        <f t="shared" si="82"/>
        <v>0</v>
      </c>
      <c r="AV221" s="97">
        <f t="shared" si="82"/>
        <v>0</v>
      </c>
      <c r="AW221" s="97">
        <f t="shared" si="82"/>
        <v>0</v>
      </c>
      <c r="AX221" s="99">
        <f t="shared" si="80"/>
        <v>0</v>
      </c>
      <c r="AY221" s="99"/>
      <c r="AZ221" s="100">
        <f t="shared" si="76"/>
        <v>0</v>
      </c>
      <c r="BA221" s="97">
        <f>IF(NOT(snowball2),0,IF(R220&lt;=0,0,IF($C221&lt;=SUM($AZ221:AZ221),0,IF(AO221+$C221-SUM($AZ221:AZ221)&gt;R220+AC221,R220+AC221-AO221,$C221-SUM($AZ221:AZ221)))))</f>
        <v>0</v>
      </c>
      <c r="BB221" s="97">
        <f>IF(NOT(snowball2),0,IF(S220&lt;=0,0,IF($C221&lt;=SUM($AZ221:BA221),0,IF(AP221+$C221-SUM($AZ221:BA221)&gt;S220+AD221,S220+AD221-AP221,$C221-SUM($AZ221:BA221)))))</f>
        <v>0</v>
      </c>
      <c r="BC221" s="97">
        <f>IF(NOT(snowball2),0,IF(T220&lt;=0,0,IF($C221&lt;=SUM($AZ221:BB221),0,IF(AQ221+$C221-SUM($AZ221:BB221)&gt;T220+AE221,T220+AE221-AQ221,$C221-SUM($AZ221:BB221)))))</f>
        <v>0</v>
      </c>
      <c r="BD221" s="97">
        <f>IF(NOT(snowball2),0,IF(U220&lt;=0,0,IF($C221&lt;=SUM($AZ221:BC221),0,IF(AR221+$C221-SUM($AZ221:BC221)&gt;U220+AF221,U220+AF221-AR221,$C221-SUM($AZ221:BC221)))))</f>
        <v>0</v>
      </c>
      <c r="BE221" s="97">
        <f>IF(NOT(snowball2),0,IF(V220&lt;=0,0,IF($C221&lt;=SUM($AZ221:BD221),0,IF(AS221+$C221-SUM($AZ221:BD221)&gt;V220+AG221,V220+AG221-AS221,$C221-SUM($AZ221:BD221)))))</f>
        <v>0</v>
      </c>
      <c r="BF221" s="97">
        <f>IF(NOT(snowball2),0,IF(W220&lt;=0,0,IF($C221&lt;=SUM($AZ221:BE221),0,IF(AT221+$C221-SUM($AZ221:BE221)&gt;W220+AH221,W220+AH221-AT221,$C221-SUM($AZ221:BE221)))))</f>
        <v>0</v>
      </c>
      <c r="BG221" s="97">
        <f>IF(NOT(snowball2),0,IF(X220&lt;=0,0,IF($C221&lt;=SUM($AZ221:BF221),0,IF(AU221+$C221-SUM($AZ221:BF221)&gt;X220+AI221,X220+AI221-AU221,$C221-SUM($AZ221:BF221)))))</f>
        <v>0</v>
      </c>
      <c r="BH221" s="97">
        <f>IF(NOT(snowball2),0,IF(Y220&lt;=0,0,IF($C221&lt;=SUM($AZ221:BG221),0,IF(AV221+$C221-SUM($AZ221:BG221)&gt;Y220+AJ221,Y220+AJ221-AV221,$C221-SUM($AZ221:BG221)))))</f>
        <v>0</v>
      </c>
      <c r="BI221" s="97">
        <f>IF(NOT(snowball2),0,IF(Z220&lt;=0,0,IF($C221&lt;=SUM($AZ221:BH221),0,IF(AW221+$C221-SUM($AZ221:BH221)&gt;Z220+AK221,Z220+AK221-AW221,$C221-SUM($AZ221:BH221)))))</f>
        <v>0</v>
      </c>
    </row>
    <row r="222" spans="1:61" ht="11.1" customHeight="1" x14ac:dyDescent="0.2">
      <c r="A222" s="93" t="str">
        <f t="shared" si="81"/>
        <v/>
      </c>
      <c r="B222" s="94" t="e">
        <f t="shared" si="77"/>
        <v>#N/A</v>
      </c>
      <c r="C222" s="95" t="str">
        <f t="shared" si="72"/>
        <v/>
      </c>
      <c r="D222" s="96"/>
      <c r="E222" s="97">
        <f t="shared" si="73"/>
        <v>0</v>
      </c>
      <c r="F222" s="97">
        <f t="shared" si="73"/>
        <v>0</v>
      </c>
      <c r="G222" s="97">
        <f t="shared" si="73"/>
        <v>0</v>
      </c>
      <c r="H222" s="97">
        <f t="shared" si="73"/>
        <v>0</v>
      </c>
      <c r="I222" s="97">
        <f t="shared" si="73"/>
        <v>0</v>
      </c>
      <c r="J222" s="97">
        <f t="shared" si="73"/>
        <v>0</v>
      </c>
      <c r="K222" s="97">
        <f t="shared" si="73"/>
        <v>0</v>
      </c>
      <c r="L222" s="97">
        <f t="shared" si="73"/>
        <v>0</v>
      </c>
      <c r="M222" s="97">
        <f t="shared" si="73"/>
        <v>0</v>
      </c>
      <c r="N222" s="97">
        <f t="shared" si="73"/>
        <v>0</v>
      </c>
      <c r="O222" s="98"/>
      <c r="P222" s="97">
        <f t="shared" si="78"/>
        <v>0</v>
      </c>
      <c r="Q222" s="97">
        <f t="shared" si="74"/>
        <v>0</v>
      </c>
      <c r="R222" s="97">
        <f t="shared" si="74"/>
        <v>0</v>
      </c>
      <c r="S222" s="97">
        <f t="shared" si="74"/>
        <v>0</v>
      </c>
      <c r="T222" s="97">
        <f t="shared" si="74"/>
        <v>0</v>
      </c>
      <c r="U222" s="97">
        <f t="shared" si="74"/>
        <v>0</v>
      </c>
      <c r="V222" s="97">
        <f t="shared" si="74"/>
        <v>0</v>
      </c>
      <c r="W222" s="97">
        <f t="shared" si="74"/>
        <v>0</v>
      </c>
      <c r="X222" s="97">
        <f t="shared" si="74"/>
        <v>0</v>
      </c>
      <c r="Y222" s="97">
        <f t="shared" si="74"/>
        <v>0</v>
      </c>
      <c r="Z222" s="97">
        <f t="shared" si="74"/>
        <v>0</v>
      </c>
      <c r="AA222" s="101"/>
      <c r="AB222" s="97">
        <f t="shared" si="75"/>
        <v>0</v>
      </c>
      <c r="AC222" s="97">
        <f t="shared" si="75"/>
        <v>0</v>
      </c>
      <c r="AD222" s="97">
        <f t="shared" si="75"/>
        <v>0</v>
      </c>
      <c r="AE222" s="97">
        <f t="shared" si="75"/>
        <v>0</v>
      </c>
      <c r="AF222" s="97">
        <f t="shared" si="75"/>
        <v>0</v>
      </c>
      <c r="AG222" s="97">
        <f t="shared" si="75"/>
        <v>0</v>
      </c>
      <c r="AH222" s="97">
        <f t="shared" si="75"/>
        <v>0</v>
      </c>
      <c r="AI222" s="97">
        <f t="shared" si="75"/>
        <v>0</v>
      </c>
      <c r="AJ222" s="97">
        <f t="shared" si="75"/>
        <v>0</v>
      </c>
      <c r="AK222" s="97">
        <f t="shared" si="75"/>
        <v>0</v>
      </c>
      <c r="AL222" s="99">
        <f t="shared" si="79"/>
        <v>0</v>
      </c>
      <c r="AM222" s="102"/>
      <c r="AN222" s="97">
        <f t="shared" si="83"/>
        <v>0</v>
      </c>
      <c r="AO222" s="97">
        <f t="shared" si="83"/>
        <v>0</v>
      </c>
      <c r="AP222" s="97">
        <f t="shared" si="83"/>
        <v>0</v>
      </c>
      <c r="AQ222" s="97">
        <f t="shared" si="83"/>
        <v>0</v>
      </c>
      <c r="AR222" s="97">
        <f t="shared" si="83"/>
        <v>0</v>
      </c>
      <c r="AS222" s="97">
        <f t="shared" si="82"/>
        <v>0</v>
      </c>
      <c r="AT222" s="97">
        <f t="shared" si="82"/>
        <v>0</v>
      </c>
      <c r="AU222" s="97">
        <f t="shared" si="82"/>
        <v>0</v>
      </c>
      <c r="AV222" s="97">
        <f t="shared" si="82"/>
        <v>0</v>
      </c>
      <c r="AW222" s="97">
        <f t="shared" si="82"/>
        <v>0</v>
      </c>
      <c r="AX222" s="99">
        <f t="shared" si="80"/>
        <v>0</v>
      </c>
      <c r="AY222" s="99"/>
      <c r="AZ222" s="100">
        <f t="shared" si="76"/>
        <v>0</v>
      </c>
      <c r="BA222" s="97">
        <f>IF(NOT(snowball2),0,IF(R221&lt;=0,0,IF($C222&lt;=SUM($AZ222:AZ222),0,IF(AO222+$C222-SUM($AZ222:AZ222)&gt;R221+AC222,R221+AC222-AO222,$C222-SUM($AZ222:AZ222)))))</f>
        <v>0</v>
      </c>
      <c r="BB222" s="97">
        <f>IF(NOT(snowball2),0,IF(S221&lt;=0,0,IF($C222&lt;=SUM($AZ222:BA222),0,IF(AP222+$C222-SUM($AZ222:BA222)&gt;S221+AD222,S221+AD222-AP222,$C222-SUM($AZ222:BA222)))))</f>
        <v>0</v>
      </c>
      <c r="BC222" s="97">
        <f>IF(NOT(snowball2),0,IF(T221&lt;=0,0,IF($C222&lt;=SUM($AZ222:BB222),0,IF(AQ222+$C222-SUM($AZ222:BB222)&gt;T221+AE222,T221+AE222-AQ222,$C222-SUM($AZ222:BB222)))))</f>
        <v>0</v>
      </c>
      <c r="BD222" s="97">
        <f>IF(NOT(snowball2),0,IF(U221&lt;=0,0,IF($C222&lt;=SUM($AZ222:BC222),0,IF(AR222+$C222-SUM($AZ222:BC222)&gt;U221+AF222,U221+AF222-AR222,$C222-SUM($AZ222:BC222)))))</f>
        <v>0</v>
      </c>
      <c r="BE222" s="97">
        <f>IF(NOT(snowball2),0,IF(V221&lt;=0,0,IF($C222&lt;=SUM($AZ222:BD222),0,IF(AS222+$C222-SUM($AZ222:BD222)&gt;V221+AG222,V221+AG222-AS222,$C222-SUM($AZ222:BD222)))))</f>
        <v>0</v>
      </c>
      <c r="BF222" s="97">
        <f>IF(NOT(snowball2),0,IF(W221&lt;=0,0,IF($C222&lt;=SUM($AZ222:BE222),0,IF(AT222+$C222-SUM($AZ222:BE222)&gt;W221+AH222,W221+AH222-AT222,$C222-SUM($AZ222:BE222)))))</f>
        <v>0</v>
      </c>
      <c r="BG222" s="97">
        <f>IF(NOT(snowball2),0,IF(X221&lt;=0,0,IF($C222&lt;=SUM($AZ222:BF222),0,IF(AU222+$C222-SUM($AZ222:BF222)&gt;X221+AI222,X221+AI222-AU222,$C222-SUM($AZ222:BF222)))))</f>
        <v>0</v>
      </c>
      <c r="BH222" s="97">
        <f>IF(NOT(snowball2),0,IF(Y221&lt;=0,0,IF($C222&lt;=SUM($AZ222:BG222),0,IF(AV222+$C222-SUM($AZ222:BG222)&gt;Y221+AJ222,Y221+AJ222-AV222,$C222-SUM($AZ222:BG222)))))</f>
        <v>0</v>
      </c>
      <c r="BI222" s="97">
        <f>IF(NOT(snowball2),0,IF(Z221&lt;=0,0,IF($C222&lt;=SUM($AZ222:BH222),0,IF(AW222+$C222-SUM($AZ222:BH222)&gt;Z221+AK222,Z221+AK222-AW222,$C222-SUM($AZ222:BH222)))))</f>
        <v>0</v>
      </c>
    </row>
    <row r="223" spans="1:61" ht="11.1" customHeight="1" x14ac:dyDescent="0.2">
      <c r="A223" s="93" t="str">
        <f t="shared" si="81"/>
        <v/>
      </c>
      <c r="B223" s="94" t="e">
        <f t="shared" si="77"/>
        <v>#N/A</v>
      </c>
      <c r="C223" s="95" t="str">
        <f t="shared" si="72"/>
        <v/>
      </c>
      <c r="D223" s="96"/>
      <c r="E223" s="97">
        <f t="shared" si="73"/>
        <v>0</v>
      </c>
      <c r="F223" s="97">
        <f t="shared" si="73"/>
        <v>0</v>
      </c>
      <c r="G223" s="97">
        <f t="shared" si="73"/>
        <v>0</v>
      </c>
      <c r="H223" s="97">
        <f t="shared" si="73"/>
        <v>0</v>
      </c>
      <c r="I223" s="97">
        <f t="shared" si="73"/>
        <v>0</v>
      </c>
      <c r="J223" s="97">
        <f t="shared" si="73"/>
        <v>0</v>
      </c>
      <c r="K223" s="97">
        <f t="shared" si="73"/>
        <v>0</v>
      </c>
      <c r="L223" s="97">
        <f t="shared" si="73"/>
        <v>0</v>
      </c>
      <c r="M223" s="97">
        <f t="shared" si="73"/>
        <v>0</v>
      </c>
      <c r="N223" s="97">
        <f t="shared" si="73"/>
        <v>0</v>
      </c>
      <c r="O223" s="98"/>
      <c r="P223" s="97">
        <f t="shared" si="78"/>
        <v>0</v>
      </c>
      <c r="Q223" s="97">
        <f t="shared" si="74"/>
        <v>0</v>
      </c>
      <c r="R223" s="97">
        <f t="shared" si="74"/>
        <v>0</v>
      </c>
      <c r="S223" s="97">
        <f t="shared" si="74"/>
        <v>0</v>
      </c>
      <c r="T223" s="97">
        <f t="shared" si="74"/>
        <v>0</v>
      </c>
      <c r="U223" s="97">
        <f t="shared" si="74"/>
        <v>0</v>
      </c>
      <c r="V223" s="97">
        <f t="shared" si="74"/>
        <v>0</v>
      </c>
      <c r="W223" s="97">
        <f t="shared" si="74"/>
        <v>0</v>
      </c>
      <c r="X223" s="97">
        <f t="shared" si="74"/>
        <v>0</v>
      </c>
      <c r="Y223" s="97">
        <f t="shared" si="74"/>
        <v>0</v>
      </c>
      <c r="Z223" s="97">
        <f t="shared" si="74"/>
        <v>0</v>
      </c>
      <c r="AA223" s="101"/>
      <c r="AB223" s="97">
        <f t="shared" si="75"/>
        <v>0</v>
      </c>
      <c r="AC223" s="97">
        <f t="shared" si="75"/>
        <v>0</v>
      </c>
      <c r="AD223" s="97">
        <f t="shared" si="75"/>
        <v>0</v>
      </c>
      <c r="AE223" s="97">
        <f t="shared" si="75"/>
        <v>0</v>
      </c>
      <c r="AF223" s="97">
        <f t="shared" si="75"/>
        <v>0</v>
      </c>
      <c r="AG223" s="97">
        <f t="shared" si="75"/>
        <v>0</v>
      </c>
      <c r="AH223" s="97">
        <f t="shared" si="75"/>
        <v>0</v>
      </c>
      <c r="AI223" s="97">
        <f t="shared" si="75"/>
        <v>0</v>
      </c>
      <c r="AJ223" s="97">
        <f t="shared" si="75"/>
        <v>0</v>
      </c>
      <c r="AK223" s="97">
        <f t="shared" si="75"/>
        <v>0</v>
      </c>
      <c r="AL223" s="99">
        <f t="shared" si="79"/>
        <v>0</v>
      </c>
      <c r="AM223" s="102"/>
      <c r="AN223" s="97">
        <f t="shared" si="83"/>
        <v>0</v>
      </c>
      <c r="AO223" s="97">
        <f t="shared" si="83"/>
        <v>0</v>
      </c>
      <c r="AP223" s="97">
        <f t="shared" si="83"/>
        <v>0</v>
      </c>
      <c r="AQ223" s="97">
        <f t="shared" si="83"/>
        <v>0</v>
      </c>
      <c r="AR223" s="97">
        <f t="shared" si="83"/>
        <v>0</v>
      </c>
      <c r="AS223" s="97">
        <f t="shared" si="82"/>
        <v>0</v>
      </c>
      <c r="AT223" s="97">
        <f t="shared" si="82"/>
        <v>0</v>
      </c>
      <c r="AU223" s="97">
        <f t="shared" si="82"/>
        <v>0</v>
      </c>
      <c r="AV223" s="97">
        <f t="shared" si="82"/>
        <v>0</v>
      </c>
      <c r="AW223" s="97">
        <f t="shared" si="82"/>
        <v>0</v>
      </c>
      <c r="AX223" s="99">
        <f t="shared" si="80"/>
        <v>0</v>
      </c>
      <c r="AY223" s="99"/>
      <c r="AZ223" s="100">
        <f t="shared" si="76"/>
        <v>0</v>
      </c>
      <c r="BA223" s="97">
        <f>IF(NOT(snowball2),0,IF(R222&lt;=0,0,IF($C223&lt;=SUM($AZ223:AZ223),0,IF(AO223+$C223-SUM($AZ223:AZ223)&gt;R222+AC223,R222+AC223-AO223,$C223-SUM($AZ223:AZ223)))))</f>
        <v>0</v>
      </c>
      <c r="BB223" s="97">
        <f>IF(NOT(snowball2),0,IF(S222&lt;=0,0,IF($C223&lt;=SUM($AZ223:BA223),0,IF(AP223+$C223-SUM($AZ223:BA223)&gt;S222+AD223,S222+AD223-AP223,$C223-SUM($AZ223:BA223)))))</f>
        <v>0</v>
      </c>
      <c r="BC223" s="97">
        <f>IF(NOT(snowball2),0,IF(T222&lt;=0,0,IF($C223&lt;=SUM($AZ223:BB223),0,IF(AQ223+$C223-SUM($AZ223:BB223)&gt;T222+AE223,T222+AE223-AQ223,$C223-SUM($AZ223:BB223)))))</f>
        <v>0</v>
      </c>
      <c r="BD223" s="97">
        <f>IF(NOT(snowball2),0,IF(U222&lt;=0,0,IF($C223&lt;=SUM($AZ223:BC223),0,IF(AR223+$C223-SUM($AZ223:BC223)&gt;U222+AF223,U222+AF223-AR223,$C223-SUM($AZ223:BC223)))))</f>
        <v>0</v>
      </c>
      <c r="BE223" s="97">
        <f>IF(NOT(snowball2),0,IF(V222&lt;=0,0,IF($C223&lt;=SUM($AZ223:BD223),0,IF(AS223+$C223-SUM($AZ223:BD223)&gt;V222+AG223,V222+AG223-AS223,$C223-SUM($AZ223:BD223)))))</f>
        <v>0</v>
      </c>
      <c r="BF223" s="97">
        <f>IF(NOT(snowball2),0,IF(W222&lt;=0,0,IF($C223&lt;=SUM($AZ223:BE223),0,IF(AT223+$C223-SUM($AZ223:BE223)&gt;W222+AH223,W222+AH223-AT223,$C223-SUM($AZ223:BE223)))))</f>
        <v>0</v>
      </c>
      <c r="BG223" s="97">
        <f>IF(NOT(snowball2),0,IF(X222&lt;=0,0,IF($C223&lt;=SUM($AZ223:BF223),0,IF(AU223+$C223-SUM($AZ223:BF223)&gt;X222+AI223,X222+AI223-AU223,$C223-SUM($AZ223:BF223)))))</f>
        <v>0</v>
      </c>
      <c r="BH223" s="97">
        <f>IF(NOT(snowball2),0,IF(Y222&lt;=0,0,IF($C223&lt;=SUM($AZ223:BG223),0,IF(AV223+$C223-SUM($AZ223:BG223)&gt;Y222+AJ223,Y222+AJ223-AV223,$C223-SUM($AZ223:BG223)))))</f>
        <v>0</v>
      </c>
      <c r="BI223" s="97">
        <f>IF(NOT(snowball2),0,IF(Z222&lt;=0,0,IF($C223&lt;=SUM($AZ223:BH223),0,IF(AW223+$C223-SUM($AZ223:BH223)&gt;Z222+AK223,Z222+AK223-AW223,$C223-SUM($AZ223:BH223)))))</f>
        <v>0</v>
      </c>
    </row>
    <row r="224" spans="1:61" ht="11.1" customHeight="1" x14ac:dyDescent="0.2">
      <c r="A224" s="93" t="str">
        <f t="shared" si="81"/>
        <v/>
      </c>
      <c r="B224" s="94" t="e">
        <f t="shared" si="77"/>
        <v>#N/A</v>
      </c>
      <c r="C224" s="95" t="str">
        <f t="shared" si="72"/>
        <v/>
      </c>
      <c r="D224" s="96"/>
      <c r="E224" s="97">
        <f t="shared" si="73"/>
        <v>0</v>
      </c>
      <c r="F224" s="97">
        <f t="shared" si="73"/>
        <v>0</v>
      </c>
      <c r="G224" s="97">
        <f t="shared" si="73"/>
        <v>0</v>
      </c>
      <c r="H224" s="97">
        <f t="shared" si="73"/>
        <v>0</v>
      </c>
      <c r="I224" s="97">
        <f t="shared" si="73"/>
        <v>0</v>
      </c>
      <c r="J224" s="97">
        <f t="shared" si="73"/>
        <v>0</v>
      </c>
      <c r="K224" s="97">
        <f t="shared" si="73"/>
        <v>0</v>
      </c>
      <c r="L224" s="97">
        <f t="shared" si="73"/>
        <v>0</v>
      </c>
      <c r="M224" s="97">
        <f t="shared" si="73"/>
        <v>0</v>
      </c>
      <c r="N224" s="97">
        <f t="shared" si="73"/>
        <v>0</v>
      </c>
      <c r="O224" s="98"/>
      <c r="P224" s="97">
        <f t="shared" si="78"/>
        <v>0</v>
      </c>
      <c r="Q224" s="97">
        <f t="shared" si="74"/>
        <v>0</v>
      </c>
      <c r="R224" s="97">
        <f t="shared" si="74"/>
        <v>0</v>
      </c>
      <c r="S224" s="97">
        <f t="shared" si="74"/>
        <v>0</v>
      </c>
      <c r="T224" s="97">
        <f t="shared" si="74"/>
        <v>0</v>
      </c>
      <c r="U224" s="97">
        <f t="shared" si="74"/>
        <v>0</v>
      </c>
      <c r="V224" s="97">
        <f t="shared" si="74"/>
        <v>0</v>
      </c>
      <c r="W224" s="97">
        <f t="shared" si="74"/>
        <v>0</v>
      </c>
      <c r="X224" s="97">
        <f t="shared" si="74"/>
        <v>0</v>
      </c>
      <c r="Y224" s="97">
        <f t="shared" si="74"/>
        <v>0</v>
      </c>
      <c r="Z224" s="97">
        <f t="shared" si="74"/>
        <v>0</v>
      </c>
      <c r="AA224" s="101"/>
      <c r="AB224" s="97">
        <f t="shared" si="75"/>
        <v>0</v>
      </c>
      <c r="AC224" s="97">
        <f t="shared" si="75"/>
        <v>0</v>
      </c>
      <c r="AD224" s="97">
        <f t="shared" si="75"/>
        <v>0</v>
      </c>
      <c r="AE224" s="97">
        <f t="shared" si="75"/>
        <v>0</v>
      </c>
      <c r="AF224" s="97">
        <f t="shared" si="75"/>
        <v>0</v>
      </c>
      <c r="AG224" s="97">
        <f t="shared" si="75"/>
        <v>0</v>
      </c>
      <c r="AH224" s="97">
        <f t="shared" si="75"/>
        <v>0</v>
      </c>
      <c r="AI224" s="97">
        <f t="shared" si="75"/>
        <v>0</v>
      </c>
      <c r="AJ224" s="97">
        <f t="shared" si="75"/>
        <v>0</v>
      </c>
      <c r="AK224" s="97">
        <f t="shared" si="75"/>
        <v>0</v>
      </c>
      <c r="AL224" s="99">
        <f t="shared" si="79"/>
        <v>0</v>
      </c>
      <c r="AM224" s="102"/>
      <c r="AN224" s="97">
        <f t="shared" si="83"/>
        <v>0</v>
      </c>
      <c r="AO224" s="97">
        <f t="shared" si="83"/>
        <v>0</v>
      </c>
      <c r="AP224" s="97">
        <f t="shared" si="83"/>
        <v>0</v>
      </c>
      <c r="AQ224" s="97">
        <f t="shared" si="83"/>
        <v>0</v>
      </c>
      <c r="AR224" s="97">
        <f t="shared" si="83"/>
        <v>0</v>
      </c>
      <c r="AS224" s="97">
        <f t="shared" si="82"/>
        <v>0</v>
      </c>
      <c r="AT224" s="97">
        <f t="shared" si="82"/>
        <v>0</v>
      </c>
      <c r="AU224" s="97">
        <f t="shared" si="82"/>
        <v>0</v>
      </c>
      <c r="AV224" s="97">
        <f t="shared" si="82"/>
        <v>0</v>
      </c>
      <c r="AW224" s="97">
        <f t="shared" si="82"/>
        <v>0</v>
      </c>
      <c r="AX224" s="99">
        <f t="shared" si="80"/>
        <v>0</v>
      </c>
      <c r="AY224" s="99"/>
      <c r="AZ224" s="100">
        <f t="shared" si="76"/>
        <v>0</v>
      </c>
      <c r="BA224" s="97">
        <f>IF(NOT(snowball2),0,IF(R223&lt;=0,0,IF($C224&lt;=SUM($AZ224:AZ224),0,IF(AO224+$C224-SUM($AZ224:AZ224)&gt;R223+AC224,R223+AC224-AO224,$C224-SUM($AZ224:AZ224)))))</f>
        <v>0</v>
      </c>
      <c r="BB224" s="97">
        <f>IF(NOT(snowball2),0,IF(S223&lt;=0,0,IF($C224&lt;=SUM($AZ224:BA224),0,IF(AP224+$C224-SUM($AZ224:BA224)&gt;S223+AD224,S223+AD224-AP224,$C224-SUM($AZ224:BA224)))))</f>
        <v>0</v>
      </c>
      <c r="BC224" s="97">
        <f>IF(NOT(snowball2),0,IF(T223&lt;=0,0,IF($C224&lt;=SUM($AZ224:BB224),0,IF(AQ224+$C224-SUM($AZ224:BB224)&gt;T223+AE224,T223+AE224-AQ224,$C224-SUM($AZ224:BB224)))))</f>
        <v>0</v>
      </c>
      <c r="BD224" s="97">
        <f>IF(NOT(snowball2),0,IF(U223&lt;=0,0,IF($C224&lt;=SUM($AZ224:BC224),0,IF(AR224+$C224-SUM($AZ224:BC224)&gt;U223+AF224,U223+AF224-AR224,$C224-SUM($AZ224:BC224)))))</f>
        <v>0</v>
      </c>
      <c r="BE224" s="97">
        <f>IF(NOT(snowball2),0,IF(V223&lt;=0,0,IF($C224&lt;=SUM($AZ224:BD224),0,IF(AS224+$C224-SUM($AZ224:BD224)&gt;V223+AG224,V223+AG224-AS224,$C224-SUM($AZ224:BD224)))))</f>
        <v>0</v>
      </c>
      <c r="BF224" s="97">
        <f>IF(NOT(snowball2),0,IF(W223&lt;=0,0,IF($C224&lt;=SUM($AZ224:BE224),0,IF(AT224+$C224-SUM($AZ224:BE224)&gt;W223+AH224,W223+AH224-AT224,$C224-SUM($AZ224:BE224)))))</f>
        <v>0</v>
      </c>
      <c r="BG224" s="97">
        <f>IF(NOT(snowball2),0,IF(X223&lt;=0,0,IF($C224&lt;=SUM($AZ224:BF224),0,IF(AU224+$C224-SUM($AZ224:BF224)&gt;X223+AI224,X223+AI224-AU224,$C224-SUM($AZ224:BF224)))))</f>
        <v>0</v>
      </c>
      <c r="BH224" s="97">
        <f>IF(NOT(snowball2),0,IF(Y223&lt;=0,0,IF($C224&lt;=SUM($AZ224:BG224),0,IF(AV224+$C224-SUM($AZ224:BG224)&gt;Y223+AJ224,Y223+AJ224-AV224,$C224-SUM($AZ224:BG224)))))</f>
        <v>0</v>
      </c>
      <c r="BI224" s="97">
        <f>IF(NOT(snowball2),0,IF(Z223&lt;=0,0,IF($C224&lt;=SUM($AZ224:BH224),0,IF(AW224+$C224-SUM($AZ224:BH224)&gt;Z223+AK224,Z223+AK224-AW224,$C224-SUM($AZ224:BH224)))))</f>
        <v>0</v>
      </c>
    </row>
    <row r="225" spans="1:61" ht="11.1" customHeight="1" x14ac:dyDescent="0.2">
      <c r="A225" s="93" t="str">
        <f t="shared" si="81"/>
        <v/>
      </c>
      <c r="B225" s="94" t="e">
        <f t="shared" si="77"/>
        <v>#N/A</v>
      </c>
      <c r="C225" s="95" t="str">
        <f t="shared" si="72"/>
        <v/>
      </c>
      <c r="D225" s="96"/>
      <c r="E225" s="97">
        <f t="shared" si="73"/>
        <v>0</v>
      </c>
      <c r="F225" s="97">
        <f t="shared" si="73"/>
        <v>0</v>
      </c>
      <c r="G225" s="97">
        <f t="shared" si="73"/>
        <v>0</v>
      </c>
      <c r="H225" s="97">
        <f t="shared" si="73"/>
        <v>0</v>
      </c>
      <c r="I225" s="97">
        <f t="shared" si="73"/>
        <v>0</v>
      </c>
      <c r="J225" s="97">
        <f t="shared" si="73"/>
        <v>0</v>
      </c>
      <c r="K225" s="97">
        <f t="shared" si="73"/>
        <v>0</v>
      </c>
      <c r="L225" s="97">
        <f t="shared" si="73"/>
        <v>0</v>
      </c>
      <c r="M225" s="97">
        <f t="shared" si="73"/>
        <v>0</v>
      </c>
      <c r="N225" s="97">
        <f t="shared" si="73"/>
        <v>0</v>
      </c>
      <c r="O225" s="98"/>
      <c r="P225" s="97">
        <f t="shared" si="78"/>
        <v>0</v>
      </c>
      <c r="Q225" s="97">
        <f t="shared" si="74"/>
        <v>0</v>
      </c>
      <c r="R225" s="97">
        <f t="shared" si="74"/>
        <v>0</v>
      </c>
      <c r="S225" s="97">
        <f t="shared" si="74"/>
        <v>0</v>
      </c>
      <c r="T225" s="97">
        <f t="shared" si="74"/>
        <v>0</v>
      </c>
      <c r="U225" s="97">
        <f t="shared" si="74"/>
        <v>0</v>
      </c>
      <c r="V225" s="97">
        <f t="shared" si="74"/>
        <v>0</v>
      </c>
      <c r="W225" s="97">
        <f t="shared" si="74"/>
        <v>0</v>
      </c>
      <c r="X225" s="97">
        <f t="shared" si="74"/>
        <v>0</v>
      </c>
      <c r="Y225" s="97">
        <f t="shared" si="74"/>
        <v>0</v>
      </c>
      <c r="Z225" s="97">
        <f t="shared" si="74"/>
        <v>0</v>
      </c>
      <c r="AA225" s="101"/>
      <c r="AB225" s="97">
        <f t="shared" si="75"/>
        <v>0</v>
      </c>
      <c r="AC225" s="97">
        <f t="shared" si="75"/>
        <v>0</v>
      </c>
      <c r="AD225" s="97">
        <f t="shared" si="75"/>
        <v>0</v>
      </c>
      <c r="AE225" s="97">
        <f t="shared" si="75"/>
        <v>0</v>
      </c>
      <c r="AF225" s="97">
        <f t="shared" si="75"/>
        <v>0</v>
      </c>
      <c r="AG225" s="97">
        <f t="shared" si="75"/>
        <v>0</v>
      </c>
      <c r="AH225" s="97">
        <f t="shared" si="75"/>
        <v>0</v>
      </c>
      <c r="AI225" s="97">
        <f t="shared" si="75"/>
        <v>0</v>
      </c>
      <c r="AJ225" s="97">
        <f t="shared" si="75"/>
        <v>0</v>
      </c>
      <c r="AK225" s="97">
        <f t="shared" si="75"/>
        <v>0</v>
      </c>
      <c r="AL225" s="99">
        <f t="shared" si="79"/>
        <v>0</v>
      </c>
      <c r="AM225" s="102"/>
      <c r="AN225" s="97">
        <f t="shared" si="83"/>
        <v>0</v>
      </c>
      <c r="AO225" s="97">
        <f t="shared" si="83"/>
        <v>0</v>
      </c>
      <c r="AP225" s="97">
        <f t="shared" si="83"/>
        <v>0</v>
      </c>
      <c r="AQ225" s="97">
        <f t="shared" si="83"/>
        <v>0</v>
      </c>
      <c r="AR225" s="97">
        <f t="shared" si="83"/>
        <v>0</v>
      </c>
      <c r="AS225" s="97">
        <f t="shared" si="82"/>
        <v>0</v>
      </c>
      <c r="AT225" s="97">
        <f t="shared" si="82"/>
        <v>0</v>
      </c>
      <c r="AU225" s="97">
        <f t="shared" si="82"/>
        <v>0</v>
      </c>
      <c r="AV225" s="97">
        <f t="shared" si="82"/>
        <v>0</v>
      </c>
      <c r="AW225" s="97">
        <f t="shared" si="82"/>
        <v>0</v>
      </c>
      <c r="AX225" s="99">
        <f t="shared" si="80"/>
        <v>0</v>
      </c>
      <c r="AY225" s="99"/>
      <c r="AZ225" s="100">
        <f t="shared" si="76"/>
        <v>0</v>
      </c>
      <c r="BA225" s="97">
        <f>IF(NOT(snowball2),0,IF(R224&lt;=0,0,IF($C225&lt;=SUM($AZ225:AZ225),0,IF(AO225+$C225-SUM($AZ225:AZ225)&gt;R224+AC225,R224+AC225-AO225,$C225-SUM($AZ225:AZ225)))))</f>
        <v>0</v>
      </c>
      <c r="BB225" s="97">
        <f>IF(NOT(snowball2),0,IF(S224&lt;=0,0,IF($C225&lt;=SUM($AZ225:BA225),0,IF(AP225+$C225-SUM($AZ225:BA225)&gt;S224+AD225,S224+AD225-AP225,$C225-SUM($AZ225:BA225)))))</f>
        <v>0</v>
      </c>
      <c r="BC225" s="97">
        <f>IF(NOT(snowball2),0,IF(T224&lt;=0,0,IF($C225&lt;=SUM($AZ225:BB225),0,IF(AQ225+$C225-SUM($AZ225:BB225)&gt;T224+AE225,T224+AE225-AQ225,$C225-SUM($AZ225:BB225)))))</f>
        <v>0</v>
      </c>
      <c r="BD225" s="97">
        <f>IF(NOT(snowball2),0,IF(U224&lt;=0,0,IF($C225&lt;=SUM($AZ225:BC225),0,IF(AR225+$C225-SUM($AZ225:BC225)&gt;U224+AF225,U224+AF225-AR225,$C225-SUM($AZ225:BC225)))))</f>
        <v>0</v>
      </c>
      <c r="BE225" s="97">
        <f>IF(NOT(snowball2),0,IF(V224&lt;=0,0,IF($C225&lt;=SUM($AZ225:BD225),0,IF(AS225+$C225-SUM($AZ225:BD225)&gt;V224+AG225,V224+AG225-AS225,$C225-SUM($AZ225:BD225)))))</f>
        <v>0</v>
      </c>
      <c r="BF225" s="97">
        <f>IF(NOT(snowball2),0,IF(W224&lt;=0,0,IF($C225&lt;=SUM($AZ225:BE225),0,IF(AT225+$C225-SUM($AZ225:BE225)&gt;W224+AH225,W224+AH225-AT225,$C225-SUM($AZ225:BE225)))))</f>
        <v>0</v>
      </c>
      <c r="BG225" s="97">
        <f>IF(NOT(snowball2),0,IF(X224&lt;=0,0,IF($C225&lt;=SUM($AZ225:BF225),0,IF(AU225+$C225-SUM($AZ225:BF225)&gt;X224+AI225,X224+AI225-AU225,$C225-SUM($AZ225:BF225)))))</f>
        <v>0</v>
      </c>
      <c r="BH225" s="97">
        <f>IF(NOT(snowball2),0,IF(Y224&lt;=0,0,IF($C225&lt;=SUM($AZ225:BG225),0,IF(AV225+$C225-SUM($AZ225:BG225)&gt;Y224+AJ225,Y224+AJ225-AV225,$C225-SUM($AZ225:BG225)))))</f>
        <v>0</v>
      </c>
      <c r="BI225" s="97">
        <f>IF(NOT(snowball2),0,IF(Z224&lt;=0,0,IF($C225&lt;=SUM($AZ225:BH225),0,IF(AW225+$C225-SUM($AZ225:BH225)&gt;Z224+AK225,Z224+AK225-AW225,$C225-SUM($AZ225:BH225)))))</f>
        <v>0</v>
      </c>
    </row>
    <row r="226" spans="1:61" ht="11.1" customHeight="1" x14ac:dyDescent="0.2">
      <c r="A226" s="93" t="str">
        <f t="shared" si="81"/>
        <v/>
      </c>
      <c r="B226" s="94" t="e">
        <f t="shared" si="77"/>
        <v>#N/A</v>
      </c>
      <c r="C226" s="95" t="str">
        <f t="shared" si="72"/>
        <v/>
      </c>
      <c r="D226" s="96"/>
      <c r="E226" s="97">
        <f t="shared" si="73"/>
        <v>0</v>
      </c>
      <c r="F226" s="97">
        <f t="shared" si="73"/>
        <v>0</v>
      </c>
      <c r="G226" s="97">
        <f t="shared" si="73"/>
        <v>0</v>
      </c>
      <c r="H226" s="97">
        <f t="shared" si="73"/>
        <v>0</v>
      </c>
      <c r="I226" s="97">
        <f t="shared" si="73"/>
        <v>0</v>
      </c>
      <c r="J226" s="97">
        <f t="shared" si="73"/>
        <v>0</v>
      </c>
      <c r="K226" s="97">
        <f t="shared" si="73"/>
        <v>0</v>
      </c>
      <c r="L226" s="97">
        <f t="shared" si="73"/>
        <v>0</v>
      </c>
      <c r="M226" s="97">
        <f t="shared" si="73"/>
        <v>0</v>
      </c>
      <c r="N226" s="97">
        <f t="shared" si="73"/>
        <v>0</v>
      </c>
      <c r="O226" s="98"/>
      <c r="P226" s="97">
        <f t="shared" si="78"/>
        <v>0</v>
      </c>
      <c r="Q226" s="97">
        <f t="shared" si="74"/>
        <v>0</v>
      </c>
      <c r="R226" s="97">
        <f t="shared" si="74"/>
        <v>0</v>
      </c>
      <c r="S226" s="97">
        <f t="shared" si="74"/>
        <v>0</v>
      </c>
      <c r="T226" s="97">
        <f t="shared" si="74"/>
        <v>0</v>
      </c>
      <c r="U226" s="97">
        <f t="shared" si="74"/>
        <v>0</v>
      </c>
      <c r="V226" s="97">
        <f t="shared" si="74"/>
        <v>0</v>
      </c>
      <c r="W226" s="97">
        <f t="shared" si="74"/>
        <v>0</v>
      </c>
      <c r="X226" s="97">
        <f t="shared" si="74"/>
        <v>0</v>
      </c>
      <c r="Y226" s="97">
        <f t="shared" si="74"/>
        <v>0</v>
      </c>
      <c r="Z226" s="97">
        <f t="shared" si="74"/>
        <v>0</v>
      </c>
      <c r="AA226" s="101"/>
      <c r="AB226" s="97">
        <f t="shared" si="75"/>
        <v>0</v>
      </c>
      <c r="AC226" s="97">
        <f t="shared" si="75"/>
        <v>0</v>
      </c>
      <c r="AD226" s="97">
        <f t="shared" si="75"/>
        <v>0</v>
      </c>
      <c r="AE226" s="97">
        <f t="shared" si="75"/>
        <v>0</v>
      </c>
      <c r="AF226" s="97">
        <f t="shared" si="75"/>
        <v>0</v>
      </c>
      <c r="AG226" s="97">
        <f t="shared" si="75"/>
        <v>0</v>
      </c>
      <c r="AH226" s="97">
        <f t="shared" si="75"/>
        <v>0</v>
      </c>
      <c r="AI226" s="97">
        <f t="shared" si="75"/>
        <v>0</v>
      </c>
      <c r="AJ226" s="97">
        <f t="shared" si="75"/>
        <v>0</v>
      </c>
      <c r="AK226" s="97">
        <f t="shared" si="75"/>
        <v>0</v>
      </c>
      <c r="AL226" s="99">
        <f t="shared" si="79"/>
        <v>0</v>
      </c>
      <c r="AM226" s="102"/>
      <c r="AN226" s="97">
        <f t="shared" si="83"/>
        <v>0</v>
      </c>
      <c r="AO226" s="97">
        <f t="shared" si="83"/>
        <v>0</v>
      </c>
      <c r="AP226" s="97">
        <f t="shared" si="83"/>
        <v>0</v>
      </c>
      <c r="AQ226" s="97">
        <f t="shared" si="83"/>
        <v>0</v>
      </c>
      <c r="AR226" s="97">
        <f t="shared" si="83"/>
        <v>0</v>
      </c>
      <c r="AS226" s="97">
        <f t="shared" si="82"/>
        <v>0</v>
      </c>
      <c r="AT226" s="97">
        <f t="shared" si="82"/>
        <v>0</v>
      </c>
      <c r="AU226" s="97">
        <f t="shared" si="82"/>
        <v>0</v>
      </c>
      <c r="AV226" s="97">
        <f t="shared" si="82"/>
        <v>0</v>
      </c>
      <c r="AW226" s="97">
        <f t="shared" si="82"/>
        <v>0</v>
      </c>
      <c r="AX226" s="99">
        <f t="shared" si="80"/>
        <v>0</v>
      </c>
      <c r="AY226" s="99"/>
      <c r="AZ226" s="100">
        <f t="shared" si="76"/>
        <v>0</v>
      </c>
      <c r="BA226" s="97">
        <f>IF(NOT(snowball2),0,IF(R225&lt;=0,0,IF($C226&lt;=SUM($AZ226:AZ226),0,IF(AO226+$C226-SUM($AZ226:AZ226)&gt;R225+AC226,R225+AC226-AO226,$C226-SUM($AZ226:AZ226)))))</f>
        <v>0</v>
      </c>
      <c r="BB226" s="97">
        <f>IF(NOT(snowball2),0,IF(S225&lt;=0,0,IF($C226&lt;=SUM($AZ226:BA226),0,IF(AP226+$C226-SUM($AZ226:BA226)&gt;S225+AD226,S225+AD226-AP226,$C226-SUM($AZ226:BA226)))))</f>
        <v>0</v>
      </c>
      <c r="BC226" s="97">
        <f>IF(NOT(snowball2),0,IF(T225&lt;=0,0,IF($C226&lt;=SUM($AZ226:BB226),0,IF(AQ226+$C226-SUM($AZ226:BB226)&gt;T225+AE226,T225+AE226-AQ226,$C226-SUM($AZ226:BB226)))))</f>
        <v>0</v>
      </c>
      <c r="BD226" s="97">
        <f>IF(NOT(snowball2),0,IF(U225&lt;=0,0,IF($C226&lt;=SUM($AZ226:BC226),0,IF(AR226+$C226-SUM($AZ226:BC226)&gt;U225+AF226,U225+AF226-AR226,$C226-SUM($AZ226:BC226)))))</f>
        <v>0</v>
      </c>
      <c r="BE226" s="97">
        <f>IF(NOT(snowball2),0,IF(V225&lt;=0,0,IF($C226&lt;=SUM($AZ226:BD226),0,IF(AS226+$C226-SUM($AZ226:BD226)&gt;V225+AG226,V225+AG226-AS226,$C226-SUM($AZ226:BD226)))))</f>
        <v>0</v>
      </c>
      <c r="BF226" s="97">
        <f>IF(NOT(snowball2),0,IF(W225&lt;=0,0,IF($C226&lt;=SUM($AZ226:BE226),0,IF(AT226+$C226-SUM($AZ226:BE226)&gt;W225+AH226,W225+AH226-AT226,$C226-SUM($AZ226:BE226)))))</f>
        <v>0</v>
      </c>
      <c r="BG226" s="97">
        <f>IF(NOT(snowball2),0,IF(X225&lt;=0,0,IF($C226&lt;=SUM($AZ226:BF226),0,IF(AU226+$C226-SUM($AZ226:BF226)&gt;X225+AI226,X225+AI226-AU226,$C226-SUM($AZ226:BF226)))))</f>
        <v>0</v>
      </c>
      <c r="BH226" s="97">
        <f>IF(NOT(snowball2),0,IF(Y225&lt;=0,0,IF($C226&lt;=SUM($AZ226:BG226),0,IF(AV226+$C226-SUM($AZ226:BG226)&gt;Y225+AJ226,Y225+AJ226-AV226,$C226-SUM($AZ226:BG226)))))</f>
        <v>0</v>
      </c>
      <c r="BI226" s="97">
        <f>IF(NOT(snowball2),0,IF(Z225&lt;=0,0,IF($C226&lt;=SUM($AZ226:BH226),0,IF(AW226+$C226-SUM($AZ226:BH226)&gt;Z225+AK226,Z225+AK226-AW226,$C226-SUM($AZ226:BH226)))))</f>
        <v>0</v>
      </c>
    </row>
    <row r="227" spans="1:61" ht="11.1" customHeight="1" x14ac:dyDescent="0.2">
      <c r="A227" s="93" t="str">
        <f t="shared" si="81"/>
        <v/>
      </c>
      <c r="B227" s="94" t="e">
        <f t="shared" si="77"/>
        <v>#N/A</v>
      </c>
      <c r="C227" s="95" t="str">
        <f t="shared" si="72"/>
        <v/>
      </c>
      <c r="D227" s="96"/>
      <c r="E227" s="97">
        <f t="shared" si="73"/>
        <v>0</v>
      </c>
      <c r="F227" s="97">
        <f t="shared" si="73"/>
        <v>0</v>
      </c>
      <c r="G227" s="97">
        <f t="shared" si="73"/>
        <v>0</v>
      </c>
      <c r="H227" s="97">
        <f t="shared" si="73"/>
        <v>0</v>
      </c>
      <c r="I227" s="97">
        <f t="shared" si="73"/>
        <v>0</v>
      </c>
      <c r="J227" s="97">
        <f t="shared" si="73"/>
        <v>0</v>
      </c>
      <c r="K227" s="97">
        <f t="shared" si="73"/>
        <v>0</v>
      </c>
      <c r="L227" s="97">
        <f t="shared" si="73"/>
        <v>0</v>
      </c>
      <c r="M227" s="97">
        <f t="shared" si="73"/>
        <v>0</v>
      </c>
      <c r="N227" s="97">
        <f t="shared" si="73"/>
        <v>0</v>
      </c>
      <c r="O227" s="98"/>
      <c r="P227" s="97">
        <f t="shared" si="78"/>
        <v>0</v>
      </c>
      <c r="Q227" s="97">
        <f t="shared" si="74"/>
        <v>0</v>
      </c>
      <c r="R227" s="97">
        <f t="shared" si="74"/>
        <v>0</v>
      </c>
      <c r="S227" s="97">
        <f t="shared" si="74"/>
        <v>0</v>
      </c>
      <c r="T227" s="97">
        <f t="shared" si="74"/>
        <v>0</v>
      </c>
      <c r="U227" s="97">
        <f t="shared" si="74"/>
        <v>0</v>
      </c>
      <c r="V227" s="97">
        <f t="shared" si="74"/>
        <v>0</v>
      </c>
      <c r="W227" s="97">
        <f t="shared" si="74"/>
        <v>0</v>
      </c>
      <c r="X227" s="97">
        <f t="shared" si="74"/>
        <v>0</v>
      </c>
      <c r="Y227" s="97">
        <f t="shared" si="74"/>
        <v>0</v>
      </c>
      <c r="Z227" s="97">
        <f t="shared" si="74"/>
        <v>0</v>
      </c>
      <c r="AA227" s="101"/>
      <c r="AB227" s="97">
        <f t="shared" si="75"/>
        <v>0</v>
      </c>
      <c r="AC227" s="97">
        <f t="shared" si="75"/>
        <v>0</v>
      </c>
      <c r="AD227" s="97">
        <f t="shared" si="75"/>
        <v>0</v>
      </c>
      <c r="AE227" s="97">
        <f t="shared" si="75"/>
        <v>0</v>
      </c>
      <c r="AF227" s="97">
        <f t="shared" si="75"/>
        <v>0</v>
      </c>
      <c r="AG227" s="97">
        <f t="shared" si="75"/>
        <v>0</v>
      </c>
      <c r="AH227" s="97">
        <f t="shared" si="75"/>
        <v>0</v>
      </c>
      <c r="AI227" s="97">
        <f t="shared" si="75"/>
        <v>0</v>
      </c>
      <c r="AJ227" s="97">
        <f t="shared" si="75"/>
        <v>0</v>
      </c>
      <c r="AK227" s="97">
        <f t="shared" si="75"/>
        <v>0</v>
      </c>
      <c r="AL227" s="99">
        <f t="shared" si="79"/>
        <v>0</v>
      </c>
      <c r="AM227" s="102"/>
      <c r="AN227" s="97">
        <f t="shared" si="83"/>
        <v>0</v>
      </c>
      <c r="AO227" s="97">
        <f t="shared" si="83"/>
        <v>0</v>
      </c>
      <c r="AP227" s="97">
        <f t="shared" si="83"/>
        <v>0</v>
      </c>
      <c r="AQ227" s="97">
        <f t="shared" si="83"/>
        <v>0</v>
      </c>
      <c r="AR227" s="97">
        <f t="shared" si="83"/>
        <v>0</v>
      </c>
      <c r="AS227" s="97">
        <f t="shared" si="82"/>
        <v>0</v>
      </c>
      <c r="AT227" s="97">
        <f t="shared" si="82"/>
        <v>0</v>
      </c>
      <c r="AU227" s="97">
        <f t="shared" si="82"/>
        <v>0</v>
      </c>
      <c r="AV227" s="97">
        <f t="shared" si="82"/>
        <v>0</v>
      </c>
      <c r="AW227" s="97">
        <f t="shared" si="82"/>
        <v>0</v>
      </c>
      <c r="AX227" s="99">
        <f t="shared" si="80"/>
        <v>0</v>
      </c>
      <c r="AY227" s="99"/>
      <c r="AZ227" s="100">
        <f t="shared" si="76"/>
        <v>0</v>
      </c>
      <c r="BA227" s="97">
        <f>IF(NOT(snowball2),0,IF(R226&lt;=0,0,IF($C227&lt;=SUM($AZ227:AZ227),0,IF(AO227+$C227-SUM($AZ227:AZ227)&gt;R226+AC227,R226+AC227-AO227,$C227-SUM($AZ227:AZ227)))))</f>
        <v>0</v>
      </c>
      <c r="BB227" s="97">
        <f>IF(NOT(snowball2),0,IF(S226&lt;=0,0,IF($C227&lt;=SUM($AZ227:BA227),0,IF(AP227+$C227-SUM($AZ227:BA227)&gt;S226+AD227,S226+AD227-AP227,$C227-SUM($AZ227:BA227)))))</f>
        <v>0</v>
      </c>
      <c r="BC227" s="97">
        <f>IF(NOT(snowball2),0,IF(T226&lt;=0,0,IF($C227&lt;=SUM($AZ227:BB227),0,IF(AQ227+$C227-SUM($AZ227:BB227)&gt;T226+AE227,T226+AE227-AQ227,$C227-SUM($AZ227:BB227)))))</f>
        <v>0</v>
      </c>
      <c r="BD227" s="97">
        <f>IF(NOT(snowball2),0,IF(U226&lt;=0,0,IF($C227&lt;=SUM($AZ227:BC227),0,IF(AR227+$C227-SUM($AZ227:BC227)&gt;U226+AF227,U226+AF227-AR227,$C227-SUM($AZ227:BC227)))))</f>
        <v>0</v>
      </c>
      <c r="BE227" s="97">
        <f>IF(NOT(snowball2),0,IF(V226&lt;=0,0,IF($C227&lt;=SUM($AZ227:BD227),0,IF(AS227+$C227-SUM($AZ227:BD227)&gt;V226+AG227,V226+AG227-AS227,$C227-SUM($AZ227:BD227)))))</f>
        <v>0</v>
      </c>
      <c r="BF227" s="97">
        <f>IF(NOT(snowball2),0,IF(W226&lt;=0,0,IF($C227&lt;=SUM($AZ227:BE227),0,IF(AT227+$C227-SUM($AZ227:BE227)&gt;W226+AH227,W226+AH227-AT227,$C227-SUM($AZ227:BE227)))))</f>
        <v>0</v>
      </c>
      <c r="BG227" s="97">
        <f>IF(NOT(snowball2),0,IF(X226&lt;=0,0,IF($C227&lt;=SUM($AZ227:BF227),0,IF(AU227+$C227-SUM($AZ227:BF227)&gt;X226+AI227,X226+AI227-AU227,$C227-SUM($AZ227:BF227)))))</f>
        <v>0</v>
      </c>
      <c r="BH227" s="97">
        <f>IF(NOT(snowball2),0,IF(Y226&lt;=0,0,IF($C227&lt;=SUM($AZ227:BG227),0,IF(AV227+$C227-SUM($AZ227:BG227)&gt;Y226+AJ227,Y226+AJ227-AV227,$C227-SUM($AZ227:BG227)))))</f>
        <v>0</v>
      </c>
      <c r="BI227" s="97">
        <f>IF(NOT(snowball2),0,IF(Z226&lt;=0,0,IF($C227&lt;=SUM($AZ227:BH227),0,IF(AW227+$C227-SUM($AZ227:BH227)&gt;Z226+AK227,Z226+AK227-AW227,$C227-SUM($AZ227:BH227)))))</f>
        <v>0</v>
      </c>
    </row>
    <row r="228" spans="1:61" ht="11.1" customHeight="1" x14ac:dyDescent="0.2">
      <c r="A228" s="93" t="str">
        <f t="shared" si="81"/>
        <v/>
      </c>
      <c r="B228" s="94" t="e">
        <f t="shared" si="77"/>
        <v>#N/A</v>
      </c>
      <c r="C228" s="95" t="str">
        <f t="shared" si="72"/>
        <v/>
      </c>
      <c r="D228" s="96"/>
      <c r="E228" s="97">
        <f t="shared" si="73"/>
        <v>0</v>
      </c>
      <c r="F228" s="97">
        <f t="shared" si="73"/>
        <v>0</v>
      </c>
      <c r="G228" s="97">
        <f t="shared" si="73"/>
        <v>0</v>
      </c>
      <c r="H228" s="97">
        <f t="shared" si="73"/>
        <v>0</v>
      </c>
      <c r="I228" s="97">
        <f t="shared" si="73"/>
        <v>0</v>
      </c>
      <c r="J228" s="97">
        <f t="shared" si="73"/>
        <v>0</v>
      </c>
      <c r="K228" s="97">
        <f t="shared" si="73"/>
        <v>0</v>
      </c>
      <c r="L228" s="97">
        <f t="shared" si="73"/>
        <v>0</v>
      </c>
      <c r="M228" s="97">
        <f t="shared" si="73"/>
        <v>0</v>
      </c>
      <c r="N228" s="97">
        <f t="shared" si="73"/>
        <v>0</v>
      </c>
      <c r="O228" s="98"/>
      <c r="P228" s="97">
        <f t="shared" si="78"/>
        <v>0</v>
      </c>
      <c r="Q228" s="97">
        <f t="shared" si="74"/>
        <v>0</v>
      </c>
      <c r="R228" s="97">
        <f t="shared" si="74"/>
        <v>0</v>
      </c>
      <c r="S228" s="97">
        <f t="shared" si="74"/>
        <v>0</v>
      </c>
      <c r="T228" s="97">
        <f t="shared" si="74"/>
        <v>0</v>
      </c>
      <c r="U228" s="97">
        <f t="shared" si="74"/>
        <v>0</v>
      </c>
      <c r="V228" s="97">
        <f t="shared" si="74"/>
        <v>0</v>
      </c>
      <c r="W228" s="97">
        <f t="shared" si="74"/>
        <v>0</v>
      </c>
      <c r="X228" s="97">
        <f t="shared" si="74"/>
        <v>0</v>
      </c>
      <c r="Y228" s="97">
        <f t="shared" si="74"/>
        <v>0</v>
      </c>
      <c r="Z228" s="97">
        <f t="shared" si="74"/>
        <v>0</v>
      </c>
      <c r="AA228" s="101"/>
      <c r="AB228" s="97">
        <f t="shared" si="75"/>
        <v>0</v>
      </c>
      <c r="AC228" s="97">
        <f t="shared" si="75"/>
        <v>0</v>
      </c>
      <c r="AD228" s="97">
        <f t="shared" si="75"/>
        <v>0</v>
      </c>
      <c r="AE228" s="97">
        <f t="shared" si="75"/>
        <v>0</v>
      </c>
      <c r="AF228" s="97">
        <f t="shared" si="75"/>
        <v>0</v>
      </c>
      <c r="AG228" s="97">
        <f t="shared" si="75"/>
        <v>0</v>
      </c>
      <c r="AH228" s="97">
        <f t="shared" si="75"/>
        <v>0</v>
      </c>
      <c r="AI228" s="97">
        <f t="shared" si="75"/>
        <v>0</v>
      </c>
      <c r="AJ228" s="97">
        <f t="shared" si="75"/>
        <v>0</v>
      </c>
      <c r="AK228" s="97">
        <f t="shared" si="75"/>
        <v>0</v>
      </c>
      <c r="AL228" s="99">
        <f t="shared" si="79"/>
        <v>0</v>
      </c>
      <c r="AM228" s="102"/>
      <c r="AN228" s="97">
        <f t="shared" si="83"/>
        <v>0</v>
      </c>
      <c r="AO228" s="97">
        <f t="shared" si="83"/>
        <v>0</v>
      </c>
      <c r="AP228" s="97">
        <f t="shared" si="83"/>
        <v>0</v>
      </c>
      <c r="AQ228" s="97">
        <f t="shared" si="83"/>
        <v>0</v>
      </c>
      <c r="AR228" s="97">
        <f t="shared" si="83"/>
        <v>0</v>
      </c>
      <c r="AS228" s="97">
        <f t="shared" si="82"/>
        <v>0</v>
      </c>
      <c r="AT228" s="97">
        <f t="shared" si="82"/>
        <v>0</v>
      </c>
      <c r="AU228" s="97">
        <f t="shared" si="82"/>
        <v>0</v>
      </c>
      <c r="AV228" s="97">
        <f t="shared" si="82"/>
        <v>0</v>
      </c>
      <c r="AW228" s="97">
        <f t="shared" si="82"/>
        <v>0</v>
      </c>
      <c r="AX228" s="99">
        <f t="shared" si="80"/>
        <v>0</v>
      </c>
      <c r="AY228" s="99"/>
      <c r="AZ228" s="100">
        <f t="shared" si="76"/>
        <v>0</v>
      </c>
      <c r="BA228" s="97">
        <f>IF(NOT(snowball2),0,IF(R227&lt;=0,0,IF($C228&lt;=SUM($AZ228:AZ228),0,IF(AO228+$C228-SUM($AZ228:AZ228)&gt;R227+AC228,R227+AC228-AO228,$C228-SUM($AZ228:AZ228)))))</f>
        <v>0</v>
      </c>
      <c r="BB228" s="97">
        <f>IF(NOT(snowball2),0,IF(S227&lt;=0,0,IF($C228&lt;=SUM($AZ228:BA228),0,IF(AP228+$C228-SUM($AZ228:BA228)&gt;S227+AD228,S227+AD228-AP228,$C228-SUM($AZ228:BA228)))))</f>
        <v>0</v>
      </c>
      <c r="BC228" s="97">
        <f>IF(NOT(snowball2),0,IF(T227&lt;=0,0,IF($C228&lt;=SUM($AZ228:BB228),0,IF(AQ228+$C228-SUM($AZ228:BB228)&gt;T227+AE228,T227+AE228-AQ228,$C228-SUM($AZ228:BB228)))))</f>
        <v>0</v>
      </c>
      <c r="BD228" s="97">
        <f>IF(NOT(snowball2),0,IF(U227&lt;=0,0,IF($C228&lt;=SUM($AZ228:BC228),0,IF(AR228+$C228-SUM($AZ228:BC228)&gt;U227+AF228,U227+AF228-AR228,$C228-SUM($AZ228:BC228)))))</f>
        <v>0</v>
      </c>
      <c r="BE228" s="97">
        <f>IF(NOT(snowball2),0,IF(V227&lt;=0,0,IF($C228&lt;=SUM($AZ228:BD228),0,IF(AS228+$C228-SUM($AZ228:BD228)&gt;V227+AG228,V227+AG228-AS228,$C228-SUM($AZ228:BD228)))))</f>
        <v>0</v>
      </c>
      <c r="BF228" s="97">
        <f>IF(NOT(snowball2),0,IF(W227&lt;=0,0,IF($C228&lt;=SUM($AZ228:BE228),0,IF(AT228+$C228-SUM($AZ228:BE228)&gt;W227+AH228,W227+AH228-AT228,$C228-SUM($AZ228:BE228)))))</f>
        <v>0</v>
      </c>
      <c r="BG228" s="97">
        <f>IF(NOT(snowball2),0,IF(X227&lt;=0,0,IF($C228&lt;=SUM($AZ228:BF228),0,IF(AU228+$C228-SUM($AZ228:BF228)&gt;X227+AI228,X227+AI228-AU228,$C228-SUM($AZ228:BF228)))))</f>
        <v>0</v>
      </c>
      <c r="BH228" s="97">
        <f>IF(NOT(snowball2),0,IF(Y227&lt;=0,0,IF($C228&lt;=SUM($AZ228:BG228),0,IF(AV228+$C228-SUM($AZ228:BG228)&gt;Y227+AJ228,Y227+AJ228-AV228,$C228-SUM($AZ228:BG228)))))</f>
        <v>0</v>
      </c>
      <c r="BI228" s="97">
        <f>IF(NOT(snowball2),0,IF(Z227&lt;=0,0,IF($C228&lt;=SUM($AZ228:BH228),0,IF(AW228+$C228-SUM($AZ228:BH228)&gt;Z227+AK228,Z227+AK228-AW228,$C228-SUM($AZ228:BH228)))))</f>
        <v>0</v>
      </c>
    </row>
    <row r="229" spans="1:61" ht="11.1" customHeight="1" x14ac:dyDescent="0.2">
      <c r="A229" s="93" t="str">
        <f t="shared" si="81"/>
        <v/>
      </c>
      <c r="B229" s="94" t="e">
        <f t="shared" si="77"/>
        <v>#N/A</v>
      </c>
      <c r="C229" s="95" t="str">
        <f t="shared" si="72"/>
        <v/>
      </c>
      <c r="D229" s="96"/>
      <c r="E229" s="97">
        <f t="shared" si="73"/>
        <v>0</v>
      </c>
      <c r="F229" s="97">
        <f t="shared" si="73"/>
        <v>0</v>
      </c>
      <c r="G229" s="97">
        <f t="shared" si="73"/>
        <v>0</v>
      </c>
      <c r="H229" s="97">
        <f t="shared" si="73"/>
        <v>0</v>
      </c>
      <c r="I229" s="97">
        <f t="shared" si="73"/>
        <v>0</v>
      </c>
      <c r="J229" s="97">
        <f t="shared" si="73"/>
        <v>0</v>
      </c>
      <c r="K229" s="97">
        <f t="shared" si="73"/>
        <v>0</v>
      </c>
      <c r="L229" s="97">
        <f t="shared" si="73"/>
        <v>0</v>
      </c>
      <c r="M229" s="97">
        <f t="shared" si="73"/>
        <v>0</v>
      </c>
      <c r="N229" s="97">
        <f t="shared" si="73"/>
        <v>0</v>
      </c>
      <c r="O229" s="98"/>
      <c r="P229" s="97">
        <f t="shared" si="78"/>
        <v>0</v>
      </c>
      <c r="Q229" s="97">
        <f t="shared" ref="Q229:Z244" si="84">IF(E$8=0,0,ROUND(Q228-(E229-AB229),2))</f>
        <v>0</v>
      </c>
      <c r="R229" s="97">
        <f t="shared" si="84"/>
        <v>0</v>
      </c>
      <c r="S229" s="97">
        <f t="shared" si="84"/>
        <v>0</v>
      </c>
      <c r="T229" s="97">
        <f t="shared" si="84"/>
        <v>0</v>
      </c>
      <c r="U229" s="97">
        <f t="shared" si="84"/>
        <v>0</v>
      </c>
      <c r="V229" s="97">
        <f t="shared" si="84"/>
        <v>0</v>
      </c>
      <c r="W229" s="97">
        <f t="shared" si="84"/>
        <v>0</v>
      </c>
      <c r="X229" s="97">
        <f t="shared" si="84"/>
        <v>0</v>
      </c>
      <c r="Y229" s="97">
        <f t="shared" si="84"/>
        <v>0</v>
      </c>
      <c r="Z229" s="97">
        <f t="shared" si="84"/>
        <v>0</v>
      </c>
      <c r="AA229" s="101"/>
      <c r="AB229" s="97">
        <f t="shared" si="75"/>
        <v>0</v>
      </c>
      <c r="AC229" s="97">
        <f t="shared" si="75"/>
        <v>0</v>
      </c>
      <c r="AD229" s="97">
        <f t="shared" si="75"/>
        <v>0</v>
      </c>
      <c r="AE229" s="97">
        <f t="shared" si="75"/>
        <v>0</v>
      </c>
      <c r="AF229" s="97">
        <f t="shared" si="75"/>
        <v>0</v>
      </c>
      <c r="AG229" s="97">
        <f t="shared" si="75"/>
        <v>0</v>
      </c>
      <c r="AH229" s="97">
        <f t="shared" si="75"/>
        <v>0</v>
      </c>
      <c r="AI229" s="97">
        <f t="shared" si="75"/>
        <v>0</v>
      </c>
      <c r="AJ229" s="97">
        <f t="shared" si="75"/>
        <v>0</v>
      </c>
      <c r="AK229" s="97">
        <f t="shared" si="75"/>
        <v>0</v>
      </c>
      <c r="AL229" s="99">
        <f t="shared" si="79"/>
        <v>0</v>
      </c>
      <c r="AM229" s="102"/>
      <c r="AN229" s="97">
        <f t="shared" si="83"/>
        <v>0</v>
      </c>
      <c r="AO229" s="97">
        <f t="shared" si="83"/>
        <v>0</v>
      </c>
      <c r="AP229" s="97">
        <f t="shared" si="83"/>
        <v>0</v>
      </c>
      <c r="AQ229" s="97">
        <f t="shared" si="83"/>
        <v>0</v>
      </c>
      <c r="AR229" s="97">
        <f t="shared" si="83"/>
        <v>0</v>
      </c>
      <c r="AS229" s="97">
        <f t="shared" si="82"/>
        <v>0</v>
      </c>
      <c r="AT229" s="97">
        <f t="shared" si="82"/>
        <v>0</v>
      </c>
      <c r="AU229" s="97">
        <f t="shared" si="82"/>
        <v>0</v>
      </c>
      <c r="AV229" s="97">
        <f t="shared" si="82"/>
        <v>0</v>
      </c>
      <c r="AW229" s="97">
        <f t="shared" si="82"/>
        <v>0</v>
      </c>
      <c r="AX229" s="99">
        <f t="shared" si="80"/>
        <v>0</v>
      </c>
      <c r="AY229" s="99"/>
      <c r="AZ229" s="100">
        <f t="shared" si="76"/>
        <v>0</v>
      </c>
      <c r="BA229" s="97">
        <f>IF(NOT(snowball2),0,IF(R228&lt;=0,0,IF($C229&lt;=SUM($AZ229:AZ229),0,IF(AO229+$C229-SUM($AZ229:AZ229)&gt;R228+AC229,R228+AC229-AO229,$C229-SUM($AZ229:AZ229)))))</f>
        <v>0</v>
      </c>
      <c r="BB229" s="97">
        <f>IF(NOT(snowball2),0,IF(S228&lt;=0,0,IF($C229&lt;=SUM($AZ229:BA229),0,IF(AP229+$C229-SUM($AZ229:BA229)&gt;S228+AD229,S228+AD229-AP229,$C229-SUM($AZ229:BA229)))))</f>
        <v>0</v>
      </c>
      <c r="BC229" s="97">
        <f>IF(NOT(snowball2),0,IF(T228&lt;=0,0,IF($C229&lt;=SUM($AZ229:BB229),0,IF(AQ229+$C229-SUM($AZ229:BB229)&gt;T228+AE229,T228+AE229-AQ229,$C229-SUM($AZ229:BB229)))))</f>
        <v>0</v>
      </c>
      <c r="BD229" s="97">
        <f>IF(NOT(snowball2),0,IF(U228&lt;=0,0,IF($C229&lt;=SUM($AZ229:BC229),0,IF(AR229+$C229-SUM($AZ229:BC229)&gt;U228+AF229,U228+AF229-AR229,$C229-SUM($AZ229:BC229)))))</f>
        <v>0</v>
      </c>
      <c r="BE229" s="97">
        <f>IF(NOT(snowball2),0,IF(V228&lt;=0,0,IF($C229&lt;=SUM($AZ229:BD229),0,IF(AS229+$C229-SUM($AZ229:BD229)&gt;V228+AG229,V228+AG229-AS229,$C229-SUM($AZ229:BD229)))))</f>
        <v>0</v>
      </c>
      <c r="BF229" s="97">
        <f>IF(NOT(snowball2),0,IF(W228&lt;=0,0,IF($C229&lt;=SUM($AZ229:BE229),0,IF(AT229+$C229-SUM($AZ229:BE229)&gt;W228+AH229,W228+AH229-AT229,$C229-SUM($AZ229:BE229)))))</f>
        <v>0</v>
      </c>
      <c r="BG229" s="97">
        <f>IF(NOT(snowball2),0,IF(X228&lt;=0,0,IF($C229&lt;=SUM($AZ229:BF229),0,IF(AU229+$C229-SUM($AZ229:BF229)&gt;X228+AI229,X228+AI229-AU229,$C229-SUM($AZ229:BF229)))))</f>
        <v>0</v>
      </c>
      <c r="BH229" s="97">
        <f>IF(NOT(snowball2),0,IF(Y228&lt;=0,0,IF($C229&lt;=SUM($AZ229:BG229),0,IF(AV229+$C229-SUM($AZ229:BG229)&gt;Y228+AJ229,Y228+AJ229-AV229,$C229-SUM($AZ229:BG229)))))</f>
        <v>0</v>
      </c>
      <c r="BI229" s="97">
        <f>IF(NOT(snowball2),0,IF(Z228&lt;=0,0,IF($C229&lt;=SUM($AZ229:BH229),0,IF(AW229+$C229-SUM($AZ229:BH229)&gt;Z228+AK229,Z228+AK229-AW229,$C229-SUM($AZ229:BH229)))))</f>
        <v>0</v>
      </c>
    </row>
    <row r="230" spans="1:61" ht="11.1" customHeight="1" x14ac:dyDescent="0.2">
      <c r="A230" s="93" t="str">
        <f t="shared" si="81"/>
        <v/>
      </c>
      <c r="B230" s="94" t="e">
        <f t="shared" si="77"/>
        <v>#N/A</v>
      </c>
      <c r="C230" s="95" t="str">
        <f t="shared" si="72"/>
        <v/>
      </c>
      <c r="D230" s="96"/>
      <c r="E230" s="97">
        <f t="shared" si="73"/>
        <v>0</v>
      </c>
      <c r="F230" s="97">
        <f t="shared" si="73"/>
        <v>0</v>
      </c>
      <c r="G230" s="97">
        <f t="shared" si="73"/>
        <v>0</v>
      </c>
      <c r="H230" s="97">
        <f t="shared" si="73"/>
        <v>0</v>
      </c>
      <c r="I230" s="97">
        <f t="shared" si="73"/>
        <v>0</v>
      </c>
      <c r="J230" s="97">
        <f t="shared" si="73"/>
        <v>0</v>
      </c>
      <c r="K230" s="97">
        <f t="shared" si="73"/>
        <v>0</v>
      </c>
      <c r="L230" s="97">
        <f t="shared" si="73"/>
        <v>0</v>
      </c>
      <c r="M230" s="97">
        <f t="shared" si="73"/>
        <v>0</v>
      </c>
      <c r="N230" s="97">
        <f t="shared" si="73"/>
        <v>0</v>
      </c>
      <c r="O230" s="98"/>
      <c r="P230" s="97">
        <f t="shared" si="78"/>
        <v>0</v>
      </c>
      <c r="Q230" s="97">
        <f t="shared" si="84"/>
        <v>0</v>
      </c>
      <c r="R230" s="97">
        <f t="shared" si="84"/>
        <v>0</v>
      </c>
      <c r="S230" s="97">
        <f t="shared" si="84"/>
        <v>0</v>
      </c>
      <c r="T230" s="97">
        <f t="shared" si="84"/>
        <v>0</v>
      </c>
      <c r="U230" s="97">
        <f t="shared" si="84"/>
        <v>0</v>
      </c>
      <c r="V230" s="97">
        <f t="shared" si="84"/>
        <v>0</v>
      </c>
      <c r="W230" s="97">
        <f t="shared" si="84"/>
        <v>0</v>
      </c>
      <c r="X230" s="97">
        <f t="shared" si="84"/>
        <v>0</v>
      </c>
      <c r="Y230" s="97">
        <f t="shared" si="84"/>
        <v>0</v>
      </c>
      <c r="Z230" s="97">
        <f t="shared" si="84"/>
        <v>0</v>
      </c>
      <c r="AA230" s="101"/>
      <c r="AB230" s="97">
        <f t="shared" si="75"/>
        <v>0</v>
      </c>
      <c r="AC230" s="97">
        <f t="shared" si="75"/>
        <v>0</v>
      </c>
      <c r="AD230" s="97">
        <f t="shared" si="75"/>
        <v>0</v>
      </c>
      <c r="AE230" s="97">
        <f t="shared" si="75"/>
        <v>0</v>
      </c>
      <c r="AF230" s="97">
        <f t="shared" si="75"/>
        <v>0</v>
      </c>
      <c r="AG230" s="97">
        <f t="shared" si="75"/>
        <v>0</v>
      </c>
      <c r="AH230" s="97">
        <f t="shared" si="75"/>
        <v>0</v>
      </c>
      <c r="AI230" s="97">
        <f t="shared" si="75"/>
        <v>0</v>
      </c>
      <c r="AJ230" s="97">
        <f t="shared" si="75"/>
        <v>0</v>
      </c>
      <c r="AK230" s="97">
        <f t="shared" si="75"/>
        <v>0</v>
      </c>
      <c r="AL230" s="99">
        <f t="shared" si="79"/>
        <v>0</v>
      </c>
      <c r="AM230" s="102"/>
      <c r="AN230" s="97">
        <f t="shared" si="83"/>
        <v>0</v>
      </c>
      <c r="AO230" s="97">
        <f t="shared" si="83"/>
        <v>0</v>
      </c>
      <c r="AP230" s="97">
        <f t="shared" si="83"/>
        <v>0</v>
      </c>
      <c r="AQ230" s="97">
        <f t="shared" si="83"/>
        <v>0</v>
      </c>
      <c r="AR230" s="97">
        <f t="shared" si="83"/>
        <v>0</v>
      </c>
      <c r="AS230" s="97">
        <f t="shared" si="82"/>
        <v>0</v>
      </c>
      <c r="AT230" s="97">
        <f t="shared" si="82"/>
        <v>0</v>
      </c>
      <c r="AU230" s="97">
        <f t="shared" si="82"/>
        <v>0</v>
      </c>
      <c r="AV230" s="97">
        <f t="shared" si="82"/>
        <v>0</v>
      </c>
      <c r="AW230" s="97">
        <f t="shared" si="82"/>
        <v>0</v>
      </c>
      <c r="AX230" s="99">
        <f t="shared" si="80"/>
        <v>0</v>
      </c>
      <c r="AY230" s="99"/>
      <c r="AZ230" s="100">
        <f t="shared" si="76"/>
        <v>0</v>
      </c>
      <c r="BA230" s="97">
        <f>IF(NOT(snowball2),0,IF(R229&lt;=0,0,IF($C230&lt;=SUM($AZ230:AZ230),0,IF(AO230+$C230-SUM($AZ230:AZ230)&gt;R229+AC230,R229+AC230-AO230,$C230-SUM($AZ230:AZ230)))))</f>
        <v>0</v>
      </c>
      <c r="BB230" s="97">
        <f>IF(NOT(snowball2),0,IF(S229&lt;=0,0,IF($C230&lt;=SUM($AZ230:BA230),0,IF(AP230+$C230-SUM($AZ230:BA230)&gt;S229+AD230,S229+AD230-AP230,$C230-SUM($AZ230:BA230)))))</f>
        <v>0</v>
      </c>
      <c r="BC230" s="97">
        <f>IF(NOT(snowball2),0,IF(T229&lt;=0,0,IF($C230&lt;=SUM($AZ230:BB230),0,IF(AQ230+$C230-SUM($AZ230:BB230)&gt;T229+AE230,T229+AE230-AQ230,$C230-SUM($AZ230:BB230)))))</f>
        <v>0</v>
      </c>
      <c r="BD230" s="97">
        <f>IF(NOT(snowball2),0,IF(U229&lt;=0,0,IF($C230&lt;=SUM($AZ230:BC230),0,IF(AR230+$C230-SUM($AZ230:BC230)&gt;U229+AF230,U229+AF230-AR230,$C230-SUM($AZ230:BC230)))))</f>
        <v>0</v>
      </c>
      <c r="BE230" s="97">
        <f>IF(NOT(snowball2),0,IF(V229&lt;=0,0,IF($C230&lt;=SUM($AZ230:BD230),0,IF(AS230+$C230-SUM($AZ230:BD230)&gt;V229+AG230,V229+AG230-AS230,$C230-SUM($AZ230:BD230)))))</f>
        <v>0</v>
      </c>
      <c r="BF230" s="97">
        <f>IF(NOT(snowball2),0,IF(W229&lt;=0,0,IF($C230&lt;=SUM($AZ230:BE230),0,IF(AT230+$C230-SUM($AZ230:BE230)&gt;W229+AH230,W229+AH230-AT230,$C230-SUM($AZ230:BE230)))))</f>
        <v>0</v>
      </c>
      <c r="BG230" s="97">
        <f>IF(NOT(snowball2),0,IF(X229&lt;=0,0,IF($C230&lt;=SUM($AZ230:BF230),0,IF(AU230+$C230-SUM($AZ230:BF230)&gt;X229+AI230,X229+AI230-AU230,$C230-SUM($AZ230:BF230)))))</f>
        <v>0</v>
      </c>
      <c r="BH230" s="97">
        <f>IF(NOT(snowball2),0,IF(Y229&lt;=0,0,IF($C230&lt;=SUM($AZ230:BG230),0,IF(AV230+$C230-SUM($AZ230:BG230)&gt;Y229+AJ230,Y229+AJ230-AV230,$C230-SUM($AZ230:BG230)))))</f>
        <v>0</v>
      </c>
      <c r="BI230" s="97">
        <f>IF(NOT(snowball2),0,IF(Z229&lt;=0,0,IF($C230&lt;=SUM($AZ230:BH230),0,IF(AW230+$C230-SUM($AZ230:BH230)&gt;Z229+AK230,Z229+AK230-AW230,$C230-SUM($AZ230:BH230)))))</f>
        <v>0</v>
      </c>
    </row>
    <row r="231" spans="1:61" ht="11.1" customHeight="1" x14ac:dyDescent="0.2">
      <c r="A231" s="93" t="str">
        <f t="shared" si="81"/>
        <v/>
      </c>
      <c r="B231" s="94" t="e">
        <f t="shared" si="77"/>
        <v>#N/A</v>
      </c>
      <c r="C231" s="95" t="str">
        <f t="shared" si="72"/>
        <v/>
      </c>
      <c r="D231" s="96"/>
      <c r="E231" s="97">
        <f t="shared" si="73"/>
        <v>0</v>
      </c>
      <c r="F231" s="97">
        <f t="shared" si="73"/>
        <v>0</v>
      </c>
      <c r="G231" s="97">
        <f t="shared" si="73"/>
        <v>0</v>
      </c>
      <c r="H231" s="97">
        <f t="shared" si="73"/>
        <v>0</v>
      </c>
      <c r="I231" s="97">
        <f t="shared" si="73"/>
        <v>0</v>
      </c>
      <c r="J231" s="97">
        <f t="shared" si="73"/>
        <v>0</v>
      </c>
      <c r="K231" s="97">
        <f t="shared" si="73"/>
        <v>0</v>
      </c>
      <c r="L231" s="97">
        <f t="shared" si="73"/>
        <v>0</v>
      </c>
      <c r="M231" s="97">
        <f t="shared" si="73"/>
        <v>0</v>
      </c>
      <c r="N231" s="97">
        <f t="shared" si="73"/>
        <v>0</v>
      </c>
      <c r="O231" s="98"/>
      <c r="P231" s="97">
        <f t="shared" si="78"/>
        <v>0</v>
      </c>
      <c r="Q231" s="97">
        <f t="shared" si="84"/>
        <v>0</v>
      </c>
      <c r="R231" s="97">
        <f t="shared" si="84"/>
        <v>0</v>
      </c>
      <c r="S231" s="97">
        <f t="shared" si="84"/>
        <v>0</v>
      </c>
      <c r="T231" s="97">
        <f t="shared" si="84"/>
        <v>0</v>
      </c>
      <c r="U231" s="97">
        <f t="shared" si="84"/>
        <v>0</v>
      </c>
      <c r="V231" s="97">
        <f t="shared" si="84"/>
        <v>0</v>
      </c>
      <c r="W231" s="97">
        <f t="shared" si="84"/>
        <v>0</v>
      </c>
      <c r="X231" s="97">
        <f t="shared" si="84"/>
        <v>0</v>
      </c>
      <c r="Y231" s="97">
        <f t="shared" si="84"/>
        <v>0</v>
      </c>
      <c r="Z231" s="97">
        <f t="shared" si="84"/>
        <v>0</v>
      </c>
      <c r="AA231" s="101"/>
      <c r="AB231" s="97">
        <f t="shared" si="75"/>
        <v>0</v>
      </c>
      <c r="AC231" s="97">
        <f t="shared" si="75"/>
        <v>0</v>
      </c>
      <c r="AD231" s="97">
        <f t="shared" si="75"/>
        <v>0</v>
      </c>
      <c r="AE231" s="97">
        <f t="shared" si="75"/>
        <v>0</v>
      </c>
      <c r="AF231" s="97">
        <f t="shared" si="75"/>
        <v>0</v>
      </c>
      <c r="AG231" s="97">
        <f t="shared" si="75"/>
        <v>0</v>
      </c>
      <c r="AH231" s="97">
        <f t="shared" si="75"/>
        <v>0</v>
      </c>
      <c r="AI231" s="97">
        <f t="shared" si="75"/>
        <v>0</v>
      </c>
      <c r="AJ231" s="97">
        <f t="shared" si="75"/>
        <v>0</v>
      </c>
      <c r="AK231" s="97">
        <f t="shared" si="75"/>
        <v>0</v>
      </c>
      <c r="AL231" s="99">
        <f t="shared" si="79"/>
        <v>0</v>
      </c>
      <c r="AM231" s="102"/>
      <c r="AN231" s="97">
        <f t="shared" si="83"/>
        <v>0</v>
      </c>
      <c r="AO231" s="97">
        <f t="shared" si="83"/>
        <v>0</v>
      </c>
      <c r="AP231" s="97">
        <f t="shared" si="83"/>
        <v>0</v>
      </c>
      <c r="AQ231" s="97">
        <f t="shared" si="83"/>
        <v>0</v>
      </c>
      <c r="AR231" s="97">
        <f t="shared" si="83"/>
        <v>0</v>
      </c>
      <c r="AS231" s="97">
        <f t="shared" si="82"/>
        <v>0</v>
      </c>
      <c r="AT231" s="97">
        <f t="shared" si="82"/>
        <v>0</v>
      </c>
      <c r="AU231" s="97">
        <f t="shared" si="82"/>
        <v>0</v>
      </c>
      <c r="AV231" s="97">
        <f t="shared" si="82"/>
        <v>0</v>
      </c>
      <c r="AW231" s="97">
        <f t="shared" si="82"/>
        <v>0</v>
      </c>
      <c r="AX231" s="99">
        <f t="shared" si="80"/>
        <v>0</v>
      </c>
      <c r="AY231" s="99"/>
      <c r="AZ231" s="100">
        <f t="shared" si="76"/>
        <v>0</v>
      </c>
      <c r="BA231" s="97">
        <f>IF(NOT(snowball2),0,IF(R230&lt;=0,0,IF($C231&lt;=SUM($AZ231:AZ231),0,IF(AO231+$C231-SUM($AZ231:AZ231)&gt;R230+AC231,R230+AC231-AO231,$C231-SUM($AZ231:AZ231)))))</f>
        <v>0</v>
      </c>
      <c r="BB231" s="97">
        <f>IF(NOT(snowball2),0,IF(S230&lt;=0,0,IF($C231&lt;=SUM($AZ231:BA231),0,IF(AP231+$C231-SUM($AZ231:BA231)&gt;S230+AD231,S230+AD231-AP231,$C231-SUM($AZ231:BA231)))))</f>
        <v>0</v>
      </c>
      <c r="BC231" s="97">
        <f>IF(NOT(snowball2),0,IF(T230&lt;=0,0,IF($C231&lt;=SUM($AZ231:BB231),0,IF(AQ231+$C231-SUM($AZ231:BB231)&gt;T230+AE231,T230+AE231-AQ231,$C231-SUM($AZ231:BB231)))))</f>
        <v>0</v>
      </c>
      <c r="BD231" s="97">
        <f>IF(NOT(snowball2),0,IF(U230&lt;=0,0,IF($C231&lt;=SUM($AZ231:BC231),0,IF(AR231+$C231-SUM($AZ231:BC231)&gt;U230+AF231,U230+AF231-AR231,$C231-SUM($AZ231:BC231)))))</f>
        <v>0</v>
      </c>
      <c r="BE231" s="97">
        <f>IF(NOT(snowball2),0,IF(V230&lt;=0,0,IF($C231&lt;=SUM($AZ231:BD231),0,IF(AS231+$C231-SUM($AZ231:BD231)&gt;V230+AG231,V230+AG231-AS231,$C231-SUM($AZ231:BD231)))))</f>
        <v>0</v>
      </c>
      <c r="BF231" s="97">
        <f>IF(NOT(snowball2),0,IF(W230&lt;=0,0,IF($C231&lt;=SUM($AZ231:BE231),0,IF(AT231+$C231-SUM($AZ231:BE231)&gt;W230+AH231,W230+AH231-AT231,$C231-SUM($AZ231:BE231)))))</f>
        <v>0</v>
      </c>
      <c r="BG231" s="97">
        <f>IF(NOT(snowball2),0,IF(X230&lt;=0,0,IF($C231&lt;=SUM($AZ231:BF231),0,IF(AU231+$C231-SUM($AZ231:BF231)&gt;X230+AI231,X230+AI231-AU231,$C231-SUM($AZ231:BF231)))))</f>
        <v>0</v>
      </c>
      <c r="BH231" s="97">
        <f>IF(NOT(snowball2),0,IF(Y230&lt;=0,0,IF($C231&lt;=SUM($AZ231:BG231),0,IF(AV231+$C231-SUM($AZ231:BG231)&gt;Y230+AJ231,Y230+AJ231-AV231,$C231-SUM($AZ231:BG231)))))</f>
        <v>0</v>
      </c>
      <c r="BI231" s="97">
        <f>IF(NOT(snowball2),0,IF(Z230&lt;=0,0,IF($C231&lt;=SUM($AZ231:BH231),0,IF(AW231+$C231-SUM($AZ231:BH231)&gt;Z230+AK231,Z230+AK231-AW231,$C231-SUM($AZ231:BH231)))))</f>
        <v>0</v>
      </c>
    </row>
    <row r="232" spans="1:61" ht="11.1" customHeight="1" x14ac:dyDescent="0.2">
      <c r="A232" s="93" t="str">
        <f t="shared" si="81"/>
        <v/>
      </c>
      <c r="B232" s="94" t="e">
        <f t="shared" si="77"/>
        <v>#N/A</v>
      </c>
      <c r="C232" s="95" t="str">
        <f t="shared" si="72"/>
        <v/>
      </c>
      <c r="D232" s="96"/>
      <c r="E232" s="97">
        <f t="shared" si="73"/>
        <v>0</v>
      </c>
      <c r="F232" s="97">
        <f t="shared" si="73"/>
        <v>0</v>
      </c>
      <c r="G232" s="97">
        <f t="shared" si="73"/>
        <v>0</v>
      </c>
      <c r="H232" s="97">
        <f t="shared" si="73"/>
        <v>0</v>
      </c>
      <c r="I232" s="97">
        <f t="shared" si="73"/>
        <v>0</v>
      </c>
      <c r="J232" s="97">
        <f t="shared" si="73"/>
        <v>0</v>
      </c>
      <c r="K232" s="97">
        <f t="shared" si="73"/>
        <v>0</v>
      </c>
      <c r="L232" s="97">
        <f t="shared" si="73"/>
        <v>0</v>
      </c>
      <c r="M232" s="97">
        <f t="shared" si="73"/>
        <v>0</v>
      </c>
      <c r="N232" s="97">
        <f t="shared" si="73"/>
        <v>0</v>
      </c>
      <c r="O232" s="98"/>
      <c r="P232" s="97">
        <f t="shared" si="78"/>
        <v>0</v>
      </c>
      <c r="Q232" s="97">
        <f t="shared" si="84"/>
        <v>0</v>
      </c>
      <c r="R232" s="97">
        <f t="shared" si="84"/>
        <v>0</v>
      </c>
      <c r="S232" s="97">
        <f t="shared" si="84"/>
        <v>0</v>
      </c>
      <c r="T232" s="97">
        <f t="shared" si="84"/>
        <v>0</v>
      </c>
      <c r="U232" s="97">
        <f t="shared" si="84"/>
        <v>0</v>
      </c>
      <c r="V232" s="97">
        <f t="shared" si="84"/>
        <v>0</v>
      </c>
      <c r="W232" s="97">
        <f t="shared" si="84"/>
        <v>0</v>
      </c>
      <c r="X232" s="97">
        <f t="shared" si="84"/>
        <v>0</v>
      </c>
      <c r="Y232" s="97">
        <f t="shared" si="84"/>
        <v>0</v>
      </c>
      <c r="Z232" s="97">
        <f t="shared" si="84"/>
        <v>0</v>
      </c>
      <c r="AA232" s="101"/>
      <c r="AB232" s="97">
        <f t="shared" si="75"/>
        <v>0</v>
      </c>
      <c r="AC232" s="97">
        <f t="shared" si="75"/>
        <v>0</v>
      </c>
      <c r="AD232" s="97">
        <f t="shared" si="75"/>
        <v>0</v>
      </c>
      <c r="AE232" s="97">
        <f t="shared" si="75"/>
        <v>0</v>
      </c>
      <c r="AF232" s="97">
        <f t="shared" si="75"/>
        <v>0</v>
      </c>
      <c r="AG232" s="97">
        <f t="shared" si="75"/>
        <v>0</v>
      </c>
      <c r="AH232" s="97">
        <f t="shared" si="75"/>
        <v>0</v>
      </c>
      <c r="AI232" s="97">
        <f t="shared" si="75"/>
        <v>0</v>
      </c>
      <c r="AJ232" s="97">
        <f t="shared" si="75"/>
        <v>0</v>
      </c>
      <c r="AK232" s="97">
        <f t="shared" si="75"/>
        <v>0</v>
      </c>
      <c r="AL232" s="99">
        <f t="shared" si="79"/>
        <v>0</v>
      </c>
      <c r="AM232" s="102"/>
      <c r="AN232" s="97">
        <f t="shared" si="83"/>
        <v>0</v>
      </c>
      <c r="AO232" s="97">
        <f t="shared" si="83"/>
        <v>0</v>
      </c>
      <c r="AP232" s="97">
        <f t="shared" si="83"/>
        <v>0</v>
      </c>
      <c r="AQ232" s="97">
        <f t="shared" si="83"/>
        <v>0</v>
      </c>
      <c r="AR232" s="97">
        <f t="shared" si="83"/>
        <v>0</v>
      </c>
      <c r="AS232" s="97">
        <f t="shared" si="82"/>
        <v>0</v>
      </c>
      <c r="AT232" s="97">
        <f t="shared" si="82"/>
        <v>0</v>
      </c>
      <c r="AU232" s="97">
        <f t="shared" si="82"/>
        <v>0</v>
      </c>
      <c r="AV232" s="97">
        <f t="shared" si="82"/>
        <v>0</v>
      </c>
      <c r="AW232" s="97">
        <f t="shared" si="82"/>
        <v>0</v>
      </c>
      <c r="AX232" s="99">
        <f t="shared" si="80"/>
        <v>0</v>
      </c>
      <c r="AY232" s="99"/>
      <c r="AZ232" s="100">
        <f t="shared" si="76"/>
        <v>0</v>
      </c>
      <c r="BA232" s="97">
        <f>IF(NOT(snowball2),0,IF(R231&lt;=0,0,IF($C232&lt;=SUM($AZ232:AZ232),0,IF(AO232+$C232-SUM($AZ232:AZ232)&gt;R231+AC232,R231+AC232-AO232,$C232-SUM($AZ232:AZ232)))))</f>
        <v>0</v>
      </c>
      <c r="BB232" s="97">
        <f>IF(NOT(snowball2),0,IF(S231&lt;=0,0,IF($C232&lt;=SUM($AZ232:BA232),0,IF(AP232+$C232-SUM($AZ232:BA232)&gt;S231+AD232,S231+AD232-AP232,$C232-SUM($AZ232:BA232)))))</f>
        <v>0</v>
      </c>
      <c r="BC232" s="97">
        <f>IF(NOT(snowball2),0,IF(T231&lt;=0,0,IF($C232&lt;=SUM($AZ232:BB232),0,IF(AQ232+$C232-SUM($AZ232:BB232)&gt;T231+AE232,T231+AE232-AQ232,$C232-SUM($AZ232:BB232)))))</f>
        <v>0</v>
      </c>
      <c r="BD232" s="97">
        <f>IF(NOT(snowball2),0,IF(U231&lt;=0,0,IF($C232&lt;=SUM($AZ232:BC232),0,IF(AR232+$C232-SUM($AZ232:BC232)&gt;U231+AF232,U231+AF232-AR232,$C232-SUM($AZ232:BC232)))))</f>
        <v>0</v>
      </c>
      <c r="BE232" s="97">
        <f>IF(NOT(snowball2),0,IF(V231&lt;=0,0,IF($C232&lt;=SUM($AZ232:BD232),0,IF(AS232+$C232-SUM($AZ232:BD232)&gt;V231+AG232,V231+AG232-AS232,$C232-SUM($AZ232:BD232)))))</f>
        <v>0</v>
      </c>
      <c r="BF232" s="97">
        <f>IF(NOT(snowball2),0,IF(W231&lt;=0,0,IF($C232&lt;=SUM($AZ232:BE232),0,IF(AT232+$C232-SUM($AZ232:BE232)&gt;W231+AH232,W231+AH232-AT232,$C232-SUM($AZ232:BE232)))))</f>
        <v>0</v>
      </c>
      <c r="BG232" s="97">
        <f>IF(NOT(snowball2),0,IF(X231&lt;=0,0,IF($C232&lt;=SUM($AZ232:BF232),0,IF(AU232+$C232-SUM($AZ232:BF232)&gt;X231+AI232,X231+AI232-AU232,$C232-SUM($AZ232:BF232)))))</f>
        <v>0</v>
      </c>
      <c r="BH232" s="97">
        <f>IF(NOT(snowball2),0,IF(Y231&lt;=0,0,IF($C232&lt;=SUM($AZ232:BG232),0,IF(AV232+$C232-SUM($AZ232:BG232)&gt;Y231+AJ232,Y231+AJ232-AV232,$C232-SUM($AZ232:BG232)))))</f>
        <v>0</v>
      </c>
      <c r="BI232" s="97">
        <f>IF(NOT(snowball2),0,IF(Z231&lt;=0,0,IF($C232&lt;=SUM($AZ232:BH232),0,IF(AW232+$C232-SUM($AZ232:BH232)&gt;Z231+AK232,Z231+AK232-AW232,$C232-SUM($AZ232:BH232)))))</f>
        <v>0</v>
      </c>
    </row>
    <row r="233" spans="1:61" ht="11.1" customHeight="1" x14ac:dyDescent="0.2">
      <c r="A233" s="93" t="str">
        <f t="shared" si="81"/>
        <v/>
      </c>
      <c r="B233" s="94" t="e">
        <f t="shared" si="77"/>
        <v>#N/A</v>
      </c>
      <c r="C233" s="95" t="str">
        <f t="shared" si="72"/>
        <v/>
      </c>
      <c r="D233" s="96"/>
      <c r="E233" s="97">
        <f t="shared" si="73"/>
        <v>0</v>
      </c>
      <c r="F233" s="97">
        <f t="shared" si="73"/>
        <v>0</v>
      </c>
      <c r="G233" s="97">
        <f t="shared" si="73"/>
        <v>0</v>
      </c>
      <c r="H233" s="97">
        <f t="shared" si="73"/>
        <v>0</v>
      </c>
      <c r="I233" s="97">
        <f t="shared" si="73"/>
        <v>0</v>
      </c>
      <c r="J233" s="97">
        <f t="shared" si="73"/>
        <v>0</v>
      </c>
      <c r="K233" s="97">
        <f t="shared" si="73"/>
        <v>0</v>
      </c>
      <c r="L233" s="97">
        <f t="shared" si="73"/>
        <v>0</v>
      </c>
      <c r="M233" s="97">
        <f t="shared" si="73"/>
        <v>0</v>
      </c>
      <c r="N233" s="97">
        <f t="shared" si="73"/>
        <v>0</v>
      </c>
      <c r="O233" s="98"/>
      <c r="P233" s="97">
        <f t="shared" si="78"/>
        <v>0</v>
      </c>
      <c r="Q233" s="97">
        <f t="shared" si="84"/>
        <v>0</v>
      </c>
      <c r="R233" s="97">
        <f t="shared" si="84"/>
        <v>0</v>
      </c>
      <c r="S233" s="97">
        <f t="shared" si="84"/>
        <v>0</v>
      </c>
      <c r="T233" s="97">
        <f t="shared" si="84"/>
        <v>0</v>
      </c>
      <c r="U233" s="97">
        <f t="shared" si="84"/>
        <v>0</v>
      </c>
      <c r="V233" s="97">
        <f t="shared" si="84"/>
        <v>0</v>
      </c>
      <c r="W233" s="97">
        <f t="shared" si="84"/>
        <v>0</v>
      </c>
      <c r="X233" s="97">
        <f t="shared" si="84"/>
        <v>0</v>
      </c>
      <c r="Y233" s="97">
        <f t="shared" si="84"/>
        <v>0</v>
      </c>
      <c r="Z233" s="97">
        <f t="shared" si="84"/>
        <v>0</v>
      </c>
      <c r="AA233" s="101"/>
      <c r="AB233" s="97">
        <f t="shared" si="75"/>
        <v>0</v>
      </c>
      <c r="AC233" s="97">
        <f t="shared" si="75"/>
        <v>0</v>
      </c>
      <c r="AD233" s="97">
        <f t="shared" si="75"/>
        <v>0</v>
      </c>
      <c r="AE233" s="97">
        <f t="shared" si="75"/>
        <v>0</v>
      </c>
      <c r="AF233" s="97">
        <f t="shared" si="75"/>
        <v>0</v>
      </c>
      <c r="AG233" s="97">
        <f t="shared" si="75"/>
        <v>0</v>
      </c>
      <c r="AH233" s="97">
        <f t="shared" si="75"/>
        <v>0</v>
      </c>
      <c r="AI233" s="97">
        <f t="shared" si="75"/>
        <v>0</v>
      </c>
      <c r="AJ233" s="97">
        <f t="shared" si="75"/>
        <v>0</v>
      </c>
      <c r="AK233" s="97">
        <f t="shared" si="75"/>
        <v>0</v>
      </c>
      <c r="AL233" s="99">
        <f t="shared" si="79"/>
        <v>0</v>
      </c>
      <c r="AM233" s="102"/>
      <c r="AN233" s="97">
        <f t="shared" si="83"/>
        <v>0</v>
      </c>
      <c r="AO233" s="97">
        <f t="shared" si="83"/>
        <v>0</v>
      </c>
      <c r="AP233" s="97">
        <f t="shared" si="83"/>
        <v>0</v>
      </c>
      <c r="AQ233" s="97">
        <f t="shared" si="83"/>
        <v>0</v>
      </c>
      <c r="AR233" s="97">
        <f t="shared" si="83"/>
        <v>0</v>
      </c>
      <c r="AS233" s="97">
        <f t="shared" si="82"/>
        <v>0</v>
      </c>
      <c r="AT233" s="97">
        <f t="shared" si="82"/>
        <v>0</v>
      </c>
      <c r="AU233" s="97">
        <f t="shared" si="82"/>
        <v>0</v>
      </c>
      <c r="AV233" s="97">
        <f t="shared" si="82"/>
        <v>0</v>
      </c>
      <c r="AW233" s="97">
        <f t="shared" si="82"/>
        <v>0</v>
      </c>
      <c r="AX233" s="99">
        <f t="shared" si="80"/>
        <v>0</v>
      </c>
      <c r="AY233" s="99"/>
      <c r="AZ233" s="100">
        <f t="shared" si="76"/>
        <v>0</v>
      </c>
      <c r="BA233" s="97">
        <f>IF(NOT(snowball2),0,IF(R232&lt;=0,0,IF($C233&lt;=SUM($AZ233:AZ233),0,IF(AO233+$C233-SUM($AZ233:AZ233)&gt;R232+AC233,R232+AC233-AO233,$C233-SUM($AZ233:AZ233)))))</f>
        <v>0</v>
      </c>
      <c r="BB233" s="97">
        <f>IF(NOT(snowball2),0,IF(S232&lt;=0,0,IF($C233&lt;=SUM($AZ233:BA233),0,IF(AP233+$C233-SUM($AZ233:BA233)&gt;S232+AD233,S232+AD233-AP233,$C233-SUM($AZ233:BA233)))))</f>
        <v>0</v>
      </c>
      <c r="BC233" s="97">
        <f>IF(NOT(snowball2),0,IF(T232&lt;=0,0,IF($C233&lt;=SUM($AZ233:BB233),0,IF(AQ233+$C233-SUM($AZ233:BB233)&gt;T232+AE233,T232+AE233-AQ233,$C233-SUM($AZ233:BB233)))))</f>
        <v>0</v>
      </c>
      <c r="BD233" s="97">
        <f>IF(NOT(snowball2),0,IF(U232&lt;=0,0,IF($C233&lt;=SUM($AZ233:BC233),0,IF(AR233+$C233-SUM($AZ233:BC233)&gt;U232+AF233,U232+AF233-AR233,$C233-SUM($AZ233:BC233)))))</f>
        <v>0</v>
      </c>
      <c r="BE233" s="97">
        <f>IF(NOT(snowball2),0,IF(V232&lt;=0,0,IF($C233&lt;=SUM($AZ233:BD233),0,IF(AS233+$C233-SUM($AZ233:BD233)&gt;V232+AG233,V232+AG233-AS233,$C233-SUM($AZ233:BD233)))))</f>
        <v>0</v>
      </c>
      <c r="BF233" s="97">
        <f>IF(NOT(snowball2),0,IF(W232&lt;=0,0,IF($C233&lt;=SUM($AZ233:BE233),0,IF(AT233+$C233-SUM($AZ233:BE233)&gt;W232+AH233,W232+AH233-AT233,$C233-SUM($AZ233:BE233)))))</f>
        <v>0</v>
      </c>
      <c r="BG233" s="97">
        <f>IF(NOT(snowball2),0,IF(X232&lt;=0,0,IF($C233&lt;=SUM($AZ233:BF233),0,IF(AU233+$C233-SUM($AZ233:BF233)&gt;X232+AI233,X232+AI233-AU233,$C233-SUM($AZ233:BF233)))))</f>
        <v>0</v>
      </c>
      <c r="BH233" s="97">
        <f>IF(NOT(snowball2),0,IF(Y232&lt;=0,0,IF($C233&lt;=SUM($AZ233:BG233),0,IF(AV233+$C233-SUM($AZ233:BG233)&gt;Y232+AJ233,Y232+AJ233-AV233,$C233-SUM($AZ233:BG233)))))</f>
        <v>0</v>
      </c>
      <c r="BI233" s="97">
        <f>IF(NOT(snowball2),0,IF(Z232&lt;=0,0,IF($C233&lt;=SUM($AZ233:BH233),0,IF(AW233+$C233-SUM($AZ233:BH233)&gt;Z232+AK233,Z232+AK233-AW233,$C233-SUM($AZ233:BH233)))))</f>
        <v>0</v>
      </c>
    </row>
    <row r="234" spans="1:61" ht="11.1" customHeight="1" x14ac:dyDescent="0.2">
      <c r="A234" s="93" t="str">
        <f t="shared" si="81"/>
        <v/>
      </c>
      <c r="B234" s="94" t="e">
        <f t="shared" si="77"/>
        <v>#N/A</v>
      </c>
      <c r="C234" s="95" t="str">
        <f t="shared" si="72"/>
        <v/>
      </c>
      <c r="D234" s="96"/>
      <c r="E234" s="97">
        <f t="shared" si="73"/>
        <v>0</v>
      </c>
      <c r="F234" s="97">
        <f t="shared" si="73"/>
        <v>0</v>
      </c>
      <c r="G234" s="97">
        <f t="shared" si="73"/>
        <v>0</v>
      </c>
      <c r="H234" s="97">
        <f t="shared" si="73"/>
        <v>0</v>
      </c>
      <c r="I234" s="97">
        <f t="shared" si="73"/>
        <v>0</v>
      </c>
      <c r="J234" s="97">
        <f t="shared" si="73"/>
        <v>0</v>
      </c>
      <c r="K234" s="97">
        <f t="shared" si="73"/>
        <v>0</v>
      </c>
      <c r="L234" s="97">
        <f t="shared" si="73"/>
        <v>0</v>
      </c>
      <c r="M234" s="97">
        <f t="shared" si="73"/>
        <v>0</v>
      </c>
      <c r="N234" s="97">
        <f t="shared" si="73"/>
        <v>0</v>
      </c>
      <c r="O234" s="98"/>
      <c r="P234" s="97">
        <f t="shared" si="78"/>
        <v>0</v>
      </c>
      <c r="Q234" s="97">
        <f t="shared" si="84"/>
        <v>0</v>
      </c>
      <c r="R234" s="97">
        <f t="shared" si="84"/>
        <v>0</v>
      </c>
      <c r="S234" s="97">
        <f t="shared" si="84"/>
        <v>0</v>
      </c>
      <c r="T234" s="97">
        <f t="shared" si="84"/>
        <v>0</v>
      </c>
      <c r="U234" s="97">
        <f t="shared" si="84"/>
        <v>0</v>
      </c>
      <c r="V234" s="97">
        <f t="shared" si="84"/>
        <v>0</v>
      </c>
      <c r="W234" s="97">
        <f t="shared" si="84"/>
        <v>0</v>
      </c>
      <c r="X234" s="97">
        <f t="shared" si="84"/>
        <v>0</v>
      </c>
      <c r="Y234" s="97">
        <f t="shared" si="84"/>
        <v>0</v>
      </c>
      <c r="Z234" s="97">
        <f t="shared" si="84"/>
        <v>0</v>
      </c>
      <c r="AA234" s="101"/>
      <c r="AB234" s="97">
        <f t="shared" si="75"/>
        <v>0</v>
      </c>
      <c r="AC234" s="97">
        <f t="shared" si="75"/>
        <v>0</v>
      </c>
      <c r="AD234" s="97">
        <f t="shared" si="75"/>
        <v>0</v>
      </c>
      <c r="AE234" s="97">
        <f t="shared" si="75"/>
        <v>0</v>
      </c>
      <c r="AF234" s="97">
        <f t="shared" si="75"/>
        <v>0</v>
      </c>
      <c r="AG234" s="97">
        <f t="shared" si="75"/>
        <v>0</v>
      </c>
      <c r="AH234" s="97">
        <f t="shared" si="75"/>
        <v>0</v>
      </c>
      <c r="AI234" s="97">
        <f t="shared" si="75"/>
        <v>0</v>
      </c>
      <c r="AJ234" s="97">
        <f t="shared" si="75"/>
        <v>0</v>
      </c>
      <c r="AK234" s="97">
        <f t="shared" si="75"/>
        <v>0</v>
      </c>
      <c r="AL234" s="99">
        <f t="shared" si="79"/>
        <v>0</v>
      </c>
      <c r="AM234" s="102"/>
      <c r="AN234" s="97">
        <f t="shared" si="83"/>
        <v>0</v>
      </c>
      <c r="AO234" s="97">
        <f t="shared" si="83"/>
        <v>0</v>
      </c>
      <c r="AP234" s="97">
        <f t="shared" si="83"/>
        <v>0</v>
      </c>
      <c r="AQ234" s="97">
        <f t="shared" si="83"/>
        <v>0</v>
      </c>
      <c r="AR234" s="97">
        <f t="shared" si="83"/>
        <v>0</v>
      </c>
      <c r="AS234" s="97">
        <f t="shared" si="82"/>
        <v>0</v>
      </c>
      <c r="AT234" s="97">
        <f t="shared" si="82"/>
        <v>0</v>
      </c>
      <c r="AU234" s="97">
        <f t="shared" si="82"/>
        <v>0</v>
      </c>
      <c r="AV234" s="97">
        <f t="shared" si="82"/>
        <v>0</v>
      </c>
      <c r="AW234" s="97">
        <f t="shared" si="82"/>
        <v>0</v>
      </c>
      <c r="AX234" s="99">
        <f t="shared" si="80"/>
        <v>0</v>
      </c>
      <c r="AY234" s="99"/>
      <c r="AZ234" s="100">
        <f t="shared" si="76"/>
        <v>0</v>
      </c>
      <c r="BA234" s="97">
        <f>IF(NOT(snowball2),0,IF(R233&lt;=0,0,IF($C234&lt;=SUM($AZ234:AZ234),0,IF(AO234+$C234-SUM($AZ234:AZ234)&gt;R233+AC234,R233+AC234-AO234,$C234-SUM($AZ234:AZ234)))))</f>
        <v>0</v>
      </c>
      <c r="BB234" s="97">
        <f>IF(NOT(snowball2),0,IF(S233&lt;=0,0,IF($C234&lt;=SUM($AZ234:BA234),0,IF(AP234+$C234-SUM($AZ234:BA234)&gt;S233+AD234,S233+AD234-AP234,$C234-SUM($AZ234:BA234)))))</f>
        <v>0</v>
      </c>
      <c r="BC234" s="97">
        <f>IF(NOT(snowball2),0,IF(T233&lt;=0,0,IF($C234&lt;=SUM($AZ234:BB234),0,IF(AQ234+$C234-SUM($AZ234:BB234)&gt;T233+AE234,T233+AE234-AQ234,$C234-SUM($AZ234:BB234)))))</f>
        <v>0</v>
      </c>
      <c r="BD234" s="97">
        <f>IF(NOT(snowball2),0,IF(U233&lt;=0,0,IF($C234&lt;=SUM($AZ234:BC234),0,IF(AR234+$C234-SUM($AZ234:BC234)&gt;U233+AF234,U233+AF234-AR234,$C234-SUM($AZ234:BC234)))))</f>
        <v>0</v>
      </c>
      <c r="BE234" s="97">
        <f>IF(NOT(snowball2),0,IF(V233&lt;=0,0,IF($C234&lt;=SUM($AZ234:BD234),0,IF(AS234+$C234-SUM($AZ234:BD234)&gt;V233+AG234,V233+AG234-AS234,$C234-SUM($AZ234:BD234)))))</f>
        <v>0</v>
      </c>
      <c r="BF234" s="97">
        <f>IF(NOT(snowball2),0,IF(W233&lt;=0,0,IF($C234&lt;=SUM($AZ234:BE234),0,IF(AT234+$C234-SUM($AZ234:BE234)&gt;W233+AH234,W233+AH234-AT234,$C234-SUM($AZ234:BE234)))))</f>
        <v>0</v>
      </c>
      <c r="BG234" s="97">
        <f>IF(NOT(snowball2),0,IF(X233&lt;=0,0,IF($C234&lt;=SUM($AZ234:BF234),0,IF(AU234+$C234-SUM($AZ234:BF234)&gt;X233+AI234,X233+AI234-AU234,$C234-SUM($AZ234:BF234)))))</f>
        <v>0</v>
      </c>
      <c r="BH234" s="97">
        <f>IF(NOT(snowball2),0,IF(Y233&lt;=0,0,IF($C234&lt;=SUM($AZ234:BG234),0,IF(AV234+$C234-SUM($AZ234:BG234)&gt;Y233+AJ234,Y233+AJ234-AV234,$C234-SUM($AZ234:BG234)))))</f>
        <v>0</v>
      </c>
      <c r="BI234" s="97">
        <f>IF(NOT(snowball2),0,IF(Z233&lt;=0,0,IF($C234&lt;=SUM($AZ234:BH234),0,IF(AW234+$C234-SUM($AZ234:BH234)&gt;Z233+AK234,Z233+AK234-AW234,$C234-SUM($AZ234:BH234)))))</f>
        <v>0</v>
      </c>
    </row>
    <row r="235" spans="1:61" ht="11.1" customHeight="1" x14ac:dyDescent="0.2">
      <c r="A235" s="93" t="str">
        <f t="shared" si="81"/>
        <v/>
      </c>
      <c r="B235" s="94" t="e">
        <f t="shared" si="77"/>
        <v>#N/A</v>
      </c>
      <c r="C235" s="95" t="str">
        <f t="shared" si="72"/>
        <v/>
      </c>
      <c r="D235" s="96"/>
      <c r="E235" s="97">
        <f t="shared" ref="E235:N260" si="85">AN235+AZ235</f>
        <v>0</v>
      </c>
      <c r="F235" s="97">
        <f t="shared" si="85"/>
        <v>0</v>
      </c>
      <c r="G235" s="97">
        <f t="shared" si="85"/>
        <v>0</v>
      </c>
      <c r="H235" s="97">
        <f t="shared" si="85"/>
        <v>0</v>
      </c>
      <c r="I235" s="97">
        <f t="shared" si="85"/>
        <v>0</v>
      </c>
      <c r="J235" s="97">
        <f t="shared" si="85"/>
        <v>0</v>
      </c>
      <c r="K235" s="97">
        <f t="shared" si="85"/>
        <v>0</v>
      </c>
      <c r="L235" s="97">
        <f t="shared" si="85"/>
        <v>0</v>
      </c>
      <c r="M235" s="97">
        <f t="shared" si="85"/>
        <v>0</v>
      </c>
      <c r="N235" s="97">
        <f t="shared" si="85"/>
        <v>0</v>
      </c>
      <c r="O235" s="98"/>
      <c r="P235" s="97">
        <f t="shared" si="78"/>
        <v>0</v>
      </c>
      <c r="Q235" s="97">
        <f t="shared" si="84"/>
        <v>0</v>
      </c>
      <c r="R235" s="97">
        <f t="shared" si="84"/>
        <v>0</v>
      </c>
      <c r="S235" s="97">
        <f t="shared" si="84"/>
        <v>0</v>
      </c>
      <c r="T235" s="97">
        <f t="shared" si="84"/>
        <v>0</v>
      </c>
      <c r="U235" s="97">
        <f t="shared" si="84"/>
        <v>0</v>
      </c>
      <c r="V235" s="97">
        <f t="shared" si="84"/>
        <v>0</v>
      </c>
      <c r="W235" s="97">
        <f t="shared" si="84"/>
        <v>0</v>
      </c>
      <c r="X235" s="97">
        <f t="shared" si="84"/>
        <v>0</v>
      </c>
      <c r="Y235" s="97">
        <f t="shared" si="84"/>
        <v>0</v>
      </c>
      <c r="Z235" s="97">
        <f t="shared" si="84"/>
        <v>0</v>
      </c>
      <c r="AA235" s="101"/>
      <c r="AB235" s="97">
        <f t="shared" si="75"/>
        <v>0</v>
      </c>
      <c r="AC235" s="97">
        <f t="shared" si="75"/>
        <v>0</v>
      </c>
      <c r="AD235" s="97">
        <f t="shared" si="75"/>
        <v>0</v>
      </c>
      <c r="AE235" s="97">
        <f t="shared" si="75"/>
        <v>0</v>
      </c>
      <c r="AF235" s="97">
        <f t="shared" si="75"/>
        <v>0</v>
      </c>
      <c r="AG235" s="97">
        <f t="shared" si="75"/>
        <v>0</v>
      </c>
      <c r="AH235" s="97">
        <f t="shared" si="75"/>
        <v>0</v>
      </c>
      <c r="AI235" s="97">
        <f t="shared" si="75"/>
        <v>0</v>
      </c>
      <c r="AJ235" s="97">
        <f t="shared" si="75"/>
        <v>0</v>
      </c>
      <c r="AK235" s="97">
        <f t="shared" si="75"/>
        <v>0</v>
      </c>
      <c r="AL235" s="99">
        <f t="shared" si="79"/>
        <v>0</v>
      </c>
      <c r="AM235" s="102"/>
      <c r="AN235" s="97">
        <f t="shared" si="83"/>
        <v>0</v>
      </c>
      <c r="AO235" s="97">
        <f t="shared" si="83"/>
        <v>0</v>
      </c>
      <c r="AP235" s="97">
        <f t="shared" si="83"/>
        <v>0</v>
      </c>
      <c r="AQ235" s="97">
        <f t="shared" si="83"/>
        <v>0</v>
      </c>
      <c r="AR235" s="97">
        <f t="shared" si="83"/>
        <v>0</v>
      </c>
      <c r="AS235" s="97">
        <f t="shared" si="82"/>
        <v>0</v>
      </c>
      <c r="AT235" s="97">
        <f t="shared" si="82"/>
        <v>0</v>
      </c>
      <c r="AU235" s="97">
        <f t="shared" si="82"/>
        <v>0</v>
      </c>
      <c r="AV235" s="97">
        <f t="shared" si="82"/>
        <v>0</v>
      </c>
      <c r="AW235" s="97">
        <f t="shared" si="82"/>
        <v>0</v>
      </c>
      <c r="AX235" s="99">
        <f t="shared" si="80"/>
        <v>0</v>
      </c>
      <c r="AY235" s="99"/>
      <c r="AZ235" s="100">
        <f t="shared" si="76"/>
        <v>0</v>
      </c>
      <c r="BA235" s="97">
        <f>IF(NOT(snowball2),0,IF(R234&lt;=0,0,IF($C235&lt;=SUM($AZ235:AZ235),0,IF(AO235+$C235-SUM($AZ235:AZ235)&gt;R234+AC235,R234+AC235-AO235,$C235-SUM($AZ235:AZ235)))))</f>
        <v>0</v>
      </c>
      <c r="BB235" s="97">
        <f>IF(NOT(snowball2),0,IF(S234&lt;=0,0,IF($C235&lt;=SUM($AZ235:BA235),0,IF(AP235+$C235-SUM($AZ235:BA235)&gt;S234+AD235,S234+AD235-AP235,$C235-SUM($AZ235:BA235)))))</f>
        <v>0</v>
      </c>
      <c r="BC235" s="97">
        <f>IF(NOT(snowball2),0,IF(T234&lt;=0,0,IF($C235&lt;=SUM($AZ235:BB235),0,IF(AQ235+$C235-SUM($AZ235:BB235)&gt;T234+AE235,T234+AE235-AQ235,$C235-SUM($AZ235:BB235)))))</f>
        <v>0</v>
      </c>
      <c r="BD235" s="97">
        <f>IF(NOT(snowball2),0,IF(U234&lt;=0,0,IF($C235&lt;=SUM($AZ235:BC235),0,IF(AR235+$C235-SUM($AZ235:BC235)&gt;U234+AF235,U234+AF235-AR235,$C235-SUM($AZ235:BC235)))))</f>
        <v>0</v>
      </c>
      <c r="BE235" s="97">
        <f>IF(NOT(snowball2),0,IF(V234&lt;=0,0,IF($C235&lt;=SUM($AZ235:BD235),0,IF(AS235+$C235-SUM($AZ235:BD235)&gt;V234+AG235,V234+AG235-AS235,$C235-SUM($AZ235:BD235)))))</f>
        <v>0</v>
      </c>
      <c r="BF235" s="97">
        <f>IF(NOT(snowball2),0,IF(W234&lt;=0,0,IF($C235&lt;=SUM($AZ235:BE235),0,IF(AT235+$C235-SUM($AZ235:BE235)&gt;W234+AH235,W234+AH235-AT235,$C235-SUM($AZ235:BE235)))))</f>
        <v>0</v>
      </c>
      <c r="BG235" s="97">
        <f>IF(NOT(snowball2),0,IF(X234&lt;=0,0,IF($C235&lt;=SUM($AZ235:BF235),0,IF(AU235+$C235-SUM($AZ235:BF235)&gt;X234+AI235,X234+AI235-AU235,$C235-SUM($AZ235:BF235)))))</f>
        <v>0</v>
      </c>
      <c r="BH235" s="97">
        <f>IF(NOT(snowball2),0,IF(Y234&lt;=0,0,IF($C235&lt;=SUM($AZ235:BG235),0,IF(AV235+$C235-SUM($AZ235:BG235)&gt;Y234+AJ235,Y234+AJ235-AV235,$C235-SUM($AZ235:BG235)))))</f>
        <v>0</v>
      </c>
      <c r="BI235" s="97">
        <f>IF(NOT(snowball2),0,IF(Z234&lt;=0,0,IF($C235&lt;=SUM($AZ235:BH235),0,IF(AW235+$C235-SUM($AZ235:BH235)&gt;Z234+AK235,Z234+AK235-AW235,$C235-SUM($AZ235:BH235)))))</f>
        <v>0</v>
      </c>
    </row>
    <row r="236" spans="1:61" ht="11.1" customHeight="1" x14ac:dyDescent="0.2">
      <c r="A236" s="93" t="str">
        <f t="shared" si="81"/>
        <v/>
      </c>
      <c r="B236" s="94" t="e">
        <f t="shared" si="77"/>
        <v>#N/A</v>
      </c>
      <c r="C236" s="95" t="str">
        <f t="shared" si="72"/>
        <v/>
      </c>
      <c r="D236" s="96"/>
      <c r="E236" s="97">
        <f t="shared" si="85"/>
        <v>0</v>
      </c>
      <c r="F236" s="97">
        <f t="shared" si="85"/>
        <v>0</v>
      </c>
      <c r="G236" s="97">
        <f t="shared" si="85"/>
        <v>0</v>
      </c>
      <c r="H236" s="97">
        <f t="shared" si="85"/>
        <v>0</v>
      </c>
      <c r="I236" s="97">
        <f t="shared" si="85"/>
        <v>0</v>
      </c>
      <c r="J236" s="97">
        <f t="shared" si="85"/>
        <v>0</v>
      </c>
      <c r="K236" s="97">
        <f t="shared" si="85"/>
        <v>0</v>
      </c>
      <c r="L236" s="97">
        <f t="shared" si="85"/>
        <v>0</v>
      </c>
      <c r="M236" s="97">
        <f t="shared" si="85"/>
        <v>0</v>
      </c>
      <c r="N236" s="97">
        <f t="shared" si="85"/>
        <v>0</v>
      </c>
      <c r="O236" s="98"/>
      <c r="P236" s="97">
        <f t="shared" si="78"/>
        <v>0</v>
      </c>
      <c r="Q236" s="97">
        <f t="shared" si="84"/>
        <v>0</v>
      </c>
      <c r="R236" s="97">
        <f t="shared" si="84"/>
        <v>0</v>
      </c>
      <c r="S236" s="97">
        <f t="shared" si="84"/>
        <v>0</v>
      </c>
      <c r="T236" s="97">
        <f t="shared" si="84"/>
        <v>0</v>
      </c>
      <c r="U236" s="97">
        <f t="shared" si="84"/>
        <v>0</v>
      </c>
      <c r="V236" s="97">
        <f t="shared" si="84"/>
        <v>0</v>
      </c>
      <c r="W236" s="97">
        <f t="shared" si="84"/>
        <v>0</v>
      </c>
      <c r="X236" s="97">
        <f t="shared" si="84"/>
        <v>0</v>
      </c>
      <c r="Y236" s="97">
        <f t="shared" si="84"/>
        <v>0</v>
      </c>
      <c r="Z236" s="97">
        <f t="shared" si="84"/>
        <v>0</v>
      </c>
      <c r="AA236" s="101"/>
      <c r="AB236" s="97">
        <f t="shared" ref="AB236:AK261" si="86">ROUND(Q235*E$9/12,2)</f>
        <v>0</v>
      </c>
      <c r="AC236" s="97">
        <f t="shared" si="86"/>
        <v>0</v>
      </c>
      <c r="AD236" s="97">
        <f t="shared" si="86"/>
        <v>0</v>
      </c>
      <c r="AE236" s="97">
        <f t="shared" si="86"/>
        <v>0</v>
      </c>
      <c r="AF236" s="97">
        <f t="shared" si="86"/>
        <v>0</v>
      </c>
      <c r="AG236" s="97">
        <f t="shared" si="86"/>
        <v>0</v>
      </c>
      <c r="AH236" s="97">
        <f t="shared" si="86"/>
        <v>0</v>
      </c>
      <c r="AI236" s="97">
        <f t="shared" si="86"/>
        <v>0</v>
      </c>
      <c r="AJ236" s="97">
        <f t="shared" si="86"/>
        <v>0</v>
      </c>
      <c r="AK236" s="97">
        <f t="shared" si="86"/>
        <v>0</v>
      </c>
      <c r="AL236" s="99">
        <f t="shared" si="79"/>
        <v>0</v>
      </c>
      <c r="AM236" s="102"/>
      <c r="AN236" s="97">
        <f t="shared" si="83"/>
        <v>0</v>
      </c>
      <c r="AO236" s="97">
        <f t="shared" si="83"/>
        <v>0</v>
      </c>
      <c r="AP236" s="97">
        <f t="shared" si="83"/>
        <v>0</v>
      </c>
      <c r="AQ236" s="97">
        <f t="shared" si="83"/>
        <v>0</v>
      </c>
      <c r="AR236" s="97">
        <f t="shared" si="83"/>
        <v>0</v>
      </c>
      <c r="AS236" s="97">
        <f t="shared" si="82"/>
        <v>0</v>
      </c>
      <c r="AT236" s="97">
        <f t="shared" si="82"/>
        <v>0</v>
      </c>
      <c r="AU236" s="97">
        <f t="shared" si="82"/>
        <v>0</v>
      </c>
      <c r="AV236" s="97">
        <f t="shared" si="82"/>
        <v>0</v>
      </c>
      <c r="AW236" s="97">
        <f t="shared" si="82"/>
        <v>0</v>
      </c>
      <c r="AX236" s="99">
        <f t="shared" si="80"/>
        <v>0</v>
      </c>
      <c r="AY236" s="99"/>
      <c r="AZ236" s="100">
        <f t="shared" si="76"/>
        <v>0</v>
      </c>
      <c r="BA236" s="97">
        <f>IF(NOT(snowball2),0,IF(R235&lt;=0,0,IF($C236&lt;=SUM($AZ236:AZ236),0,IF(AO236+$C236-SUM($AZ236:AZ236)&gt;R235+AC236,R235+AC236-AO236,$C236-SUM($AZ236:AZ236)))))</f>
        <v>0</v>
      </c>
      <c r="BB236" s="97">
        <f>IF(NOT(snowball2),0,IF(S235&lt;=0,0,IF($C236&lt;=SUM($AZ236:BA236),0,IF(AP236+$C236-SUM($AZ236:BA236)&gt;S235+AD236,S235+AD236-AP236,$C236-SUM($AZ236:BA236)))))</f>
        <v>0</v>
      </c>
      <c r="BC236" s="97">
        <f>IF(NOT(snowball2),0,IF(T235&lt;=0,0,IF($C236&lt;=SUM($AZ236:BB236),0,IF(AQ236+$C236-SUM($AZ236:BB236)&gt;T235+AE236,T235+AE236-AQ236,$C236-SUM($AZ236:BB236)))))</f>
        <v>0</v>
      </c>
      <c r="BD236" s="97">
        <f>IF(NOT(snowball2),0,IF(U235&lt;=0,0,IF($C236&lt;=SUM($AZ236:BC236),0,IF(AR236+$C236-SUM($AZ236:BC236)&gt;U235+AF236,U235+AF236-AR236,$C236-SUM($AZ236:BC236)))))</f>
        <v>0</v>
      </c>
      <c r="BE236" s="97">
        <f>IF(NOT(snowball2),0,IF(V235&lt;=0,0,IF($C236&lt;=SUM($AZ236:BD236),0,IF(AS236+$C236-SUM($AZ236:BD236)&gt;V235+AG236,V235+AG236-AS236,$C236-SUM($AZ236:BD236)))))</f>
        <v>0</v>
      </c>
      <c r="BF236" s="97">
        <f>IF(NOT(snowball2),0,IF(W235&lt;=0,0,IF($C236&lt;=SUM($AZ236:BE236),0,IF(AT236+$C236-SUM($AZ236:BE236)&gt;W235+AH236,W235+AH236-AT236,$C236-SUM($AZ236:BE236)))))</f>
        <v>0</v>
      </c>
      <c r="BG236" s="97">
        <f>IF(NOT(snowball2),0,IF(X235&lt;=0,0,IF($C236&lt;=SUM($AZ236:BF236),0,IF(AU236+$C236-SUM($AZ236:BF236)&gt;X235+AI236,X235+AI236-AU236,$C236-SUM($AZ236:BF236)))))</f>
        <v>0</v>
      </c>
      <c r="BH236" s="97">
        <f>IF(NOT(snowball2),0,IF(Y235&lt;=0,0,IF($C236&lt;=SUM($AZ236:BG236),0,IF(AV236+$C236-SUM($AZ236:BG236)&gt;Y235+AJ236,Y235+AJ236-AV236,$C236-SUM($AZ236:BG236)))))</f>
        <v>0</v>
      </c>
      <c r="BI236" s="97">
        <f>IF(NOT(snowball2),0,IF(Z235&lt;=0,0,IF($C236&lt;=SUM($AZ236:BH236),0,IF(AW236+$C236-SUM($AZ236:BH236)&gt;Z235+AK236,Z235+AK236-AW236,$C236-SUM($AZ236:BH236)))))</f>
        <v>0</v>
      </c>
    </row>
    <row r="237" spans="1:61" ht="11.1" customHeight="1" x14ac:dyDescent="0.2">
      <c r="A237" s="93" t="str">
        <f t="shared" si="81"/>
        <v/>
      </c>
      <c r="B237" s="94" t="e">
        <f t="shared" si="77"/>
        <v>#N/A</v>
      </c>
      <c r="C237" s="95" t="str">
        <f t="shared" si="72"/>
        <v/>
      </c>
      <c r="D237" s="96"/>
      <c r="E237" s="97">
        <f t="shared" si="85"/>
        <v>0</v>
      </c>
      <c r="F237" s="97">
        <f t="shared" si="85"/>
        <v>0</v>
      </c>
      <c r="G237" s="97">
        <f t="shared" si="85"/>
        <v>0</v>
      </c>
      <c r="H237" s="97">
        <f t="shared" si="85"/>
        <v>0</v>
      </c>
      <c r="I237" s="97">
        <f t="shared" si="85"/>
        <v>0</v>
      </c>
      <c r="J237" s="97">
        <f t="shared" si="85"/>
        <v>0</v>
      </c>
      <c r="K237" s="97">
        <f t="shared" si="85"/>
        <v>0</v>
      </c>
      <c r="L237" s="97">
        <f t="shared" si="85"/>
        <v>0</v>
      </c>
      <c r="M237" s="97">
        <f t="shared" si="85"/>
        <v>0</v>
      </c>
      <c r="N237" s="97">
        <f t="shared" si="85"/>
        <v>0</v>
      </c>
      <c r="O237" s="98"/>
      <c r="P237" s="97">
        <f t="shared" si="78"/>
        <v>0</v>
      </c>
      <c r="Q237" s="97">
        <f t="shared" si="84"/>
        <v>0</v>
      </c>
      <c r="R237" s="97">
        <f t="shared" si="84"/>
        <v>0</v>
      </c>
      <c r="S237" s="97">
        <f t="shared" si="84"/>
        <v>0</v>
      </c>
      <c r="T237" s="97">
        <f t="shared" si="84"/>
        <v>0</v>
      </c>
      <c r="U237" s="97">
        <f t="shared" si="84"/>
        <v>0</v>
      </c>
      <c r="V237" s="97">
        <f t="shared" si="84"/>
        <v>0</v>
      </c>
      <c r="W237" s="97">
        <f t="shared" si="84"/>
        <v>0</v>
      </c>
      <c r="X237" s="97">
        <f t="shared" si="84"/>
        <v>0</v>
      </c>
      <c r="Y237" s="97">
        <f t="shared" si="84"/>
        <v>0</v>
      </c>
      <c r="Z237" s="97">
        <f t="shared" si="84"/>
        <v>0</v>
      </c>
      <c r="AA237" s="101"/>
      <c r="AB237" s="97">
        <f t="shared" si="86"/>
        <v>0</v>
      </c>
      <c r="AC237" s="97">
        <f t="shared" si="86"/>
        <v>0</v>
      </c>
      <c r="AD237" s="97">
        <f t="shared" si="86"/>
        <v>0</v>
      </c>
      <c r="AE237" s="97">
        <f t="shared" si="86"/>
        <v>0</v>
      </c>
      <c r="AF237" s="97">
        <f t="shared" si="86"/>
        <v>0</v>
      </c>
      <c r="AG237" s="97">
        <f t="shared" si="86"/>
        <v>0</v>
      </c>
      <c r="AH237" s="97">
        <f t="shared" si="86"/>
        <v>0</v>
      </c>
      <c r="AI237" s="97">
        <f t="shared" si="86"/>
        <v>0</v>
      </c>
      <c r="AJ237" s="97">
        <f t="shared" si="86"/>
        <v>0</v>
      </c>
      <c r="AK237" s="97">
        <f t="shared" si="86"/>
        <v>0</v>
      </c>
      <c r="AL237" s="99">
        <f t="shared" si="79"/>
        <v>0</v>
      </c>
      <c r="AM237" s="102"/>
      <c r="AN237" s="97">
        <f t="shared" si="83"/>
        <v>0</v>
      </c>
      <c r="AO237" s="97">
        <f t="shared" si="83"/>
        <v>0</v>
      </c>
      <c r="AP237" s="97">
        <f t="shared" si="83"/>
        <v>0</v>
      </c>
      <c r="AQ237" s="97">
        <f t="shared" si="83"/>
        <v>0</v>
      </c>
      <c r="AR237" s="97">
        <f t="shared" si="83"/>
        <v>0</v>
      </c>
      <c r="AS237" s="97">
        <f t="shared" si="82"/>
        <v>0</v>
      </c>
      <c r="AT237" s="97">
        <f t="shared" si="82"/>
        <v>0</v>
      </c>
      <c r="AU237" s="97">
        <f t="shared" si="82"/>
        <v>0</v>
      </c>
      <c r="AV237" s="97">
        <f t="shared" si="82"/>
        <v>0</v>
      </c>
      <c r="AW237" s="97">
        <f t="shared" si="82"/>
        <v>0</v>
      </c>
      <c r="AX237" s="99">
        <f t="shared" si="80"/>
        <v>0</v>
      </c>
      <c r="AY237" s="99"/>
      <c r="AZ237" s="100">
        <f t="shared" si="76"/>
        <v>0</v>
      </c>
      <c r="BA237" s="97">
        <f>IF(NOT(snowball2),0,IF(R236&lt;=0,0,IF($C237&lt;=SUM($AZ237:AZ237),0,IF(AO237+$C237-SUM($AZ237:AZ237)&gt;R236+AC237,R236+AC237-AO237,$C237-SUM($AZ237:AZ237)))))</f>
        <v>0</v>
      </c>
      <c r="BB237" s="97">
        <f>IF(NOT(snowball2),0,IF(S236&lt;=0,0,IF($C237&lt;=SUM($AZ237:BA237),0,IF(AP237+$C237-SUM($AZ237:BA237)&gt;S236+AD237,S236+AD237-AP237,$C237-SUM($AZ237:BA237)))))</f>
        <v>0</v>
      </c>
      <c r="BC237" s="97">
        <f>IF(NOT(snowball2),0,IF(T236&lt;=0,0,IF($C237&lt;=SUM($AZ237:BB237),0,IF(AQ237+$C237-SUM($AZ237:BB237)&gt;T236+AE237,T236+AE237-AQ237,$C237-SUM($AZ237:BB237)))))</f>
        <v>0</v>
      </c>
      <c r="BD237" s="97">
        <f>IF(NOT(snowball2),0,IF(U236&lt;=0,0,IF($C237&lt;=SUM($AZ237:BC237),0,IF(AR237+$C237-SUM($AZ237:BC237)&gt;U236+AF237,U236+AF237-AR237,$C237-SUM($AZ237:BC237)))))</f>
        <v>0</v>
      </c>
      <c r="BE237" s="97">
        <f>IF(NOT(snowball2),0,IF(V236&lt;=0,0,IF($C237&lt;=SUM($AZ237:BD237),0,IF(AS237+$C237-SUM($AZ237:BD237)&gt;V236+AG237,V236+AG237-AS237,$C237-SUM($AZ237:BD237)))))</f>
        <v>0</v>
      </c>
      <c r="BF237" s="97">
        <f>IF(NOT(snowball2),0,IF(W236&lt;=0,0,IF($C237&lt;=SUM($AZ237:BE237),0,IF(AT237+$C237-SUM($AZ237:BE237)&gt;W236+AH237,W236+AH237-AT237,$C237-SUM($AZ237:BE237)))))</f>
        <v>0</v>
      </c>
      <c r="BG237" s="97">
        <f>IF(NOT(snowball2),0,IF(X236&lt;=0,0,IF($C237&lt;=SUM($AZ237:BF237),0,IF(AU237+$C237-SUM($AZ237:BF237)&gt;X236+AI237,X236+AI237-AU237,$C237-SUM($AZ237:BF237)))))</f>
        <v>0</v>
      </c>
      <c r="BH237" s="97">
        <f>IF(NOT(snowball2),0,IF(Y236&lt;=0,0,IF($C237&lt;=SUM($AZ237:BG237),0,IF(AV237+$C237-SUM($AZ237:BG237)&gt;Y236+AJ237,Y236+AJ237-AV237,$C237-SUM($AZ237:BG237)))))</f>
        <v>0</v>
      </c>
      <c r="BI237" s="97">
        <f>IF(NOT(snowball2),0,IF(Z236&lt;=0,0,IF($C237&lt;=SUM($AZ237:BH237),0,IF(AW237+$C237-SUM($AZ237:BH237)&gt;Z236+AK237,Z236+AK237-AW237,$C237-SUM($AZ237:BH237)))))</f>
        <v>0</v>
      </c>
    </row>
    <row r="238" spans="1:61" ht="11.1" customHeight="1" x14ac:dyDescent="0.2">
      <c r="A238" s="93" t="str">
        <f t="shared" si="81"/>
        <v/>
      </c>
      <c r="B238" s="94" t="e">
        <f t="shared" si="77"/>
        <v>#N/A</v>
      </c>
      <c r="C238" s="95" t="str">
        <f t="shared" si="72"/>
        <v/>
      </c>
      <c r="D238" s="96"/>
      <c r="E238" s="97">
        <f t="shared" si="85"/>
        <v>0</v>
      </c>
      <c r="F238" s="97">
        <f t="shared" si="85"/>
        <v>0</v>
      </c>
      <c r="G238" s="97">
        <f t="shared" si="85"/>
        <v>0</v>
      </c>
      <c r="H238" s="97">
        <f t="shared" si="85"/>
        <v>0</v>
      </c>
      <c r="I238" s="97">
        <f t="shared" si="85"/>
        <v>0</v>
      </c>
      <c r="J238" s="97">
        <f t="shared" si="85"/>
        <v>0</v>
      </c>
      <c r="K238" s="97">
        <f t="shared" si="85"/>
        <v>0</v>
      </c>
      <c r="L238" s="97">
        <f t="shared" si="85"/>
        <v>0</v>
      </c>
      <c r="M238" s="97">
        <f t="shared" si="85"/>
        <v>0</v>
      </c>
      <c r="N238" s="97">
        <f t="shared" si="85"/>
        <v>0</v>
      </c>
      <c r="O238" s="98"/>
      <c r="P238" s="97">
        <f t="shared" si="78"/>
        <v>0</v>
      </c>
      <c r="Q238" s="97">
        <f t="shared" si="84"/>
        <v>0</v>
      </c>
      <c r="R238" s="97">
        <f t="shared" si="84"/>
        <v>0</v>
      </c>
      <c r="S238" s="97">
        <f t="shared" si="84"/>
        <v>0</v>
      </c>
      <c r="T238" s="97">
        <f t="shared" si="84"/>
        <v>0</v>
      </c>
      <c r="U238" s="97">
        <f t="shared" si="84"/>
        <v>0</v>
      </c>
      <c r="V238" s="97">
        <f t="shared" si="84"/>
        <v>0</v>
      </c>
      <c r="W238" s="97">
        <f t="shared" si="84"/>
        <v>0</v>
      </c>
      <c r="X238" s="97">
        <f t="shared" si="84"/>
        <v>0</v>
      </c>
      <c r="Y238" s="97">
        <f t="shared" si="84"/>
        <v>0</v>
      </c>
      <c r="Z238" s="97">
        <f t="shared" si="84"/>
        <v>0</v>
      </c>
      <c r="AA238" s="101"/>
      <c r="AB238" s="97">
        <f t="shared" si="86"/>
        <v>0</v>
      </c>
      <c r="AC238" s="97">
        <f t="shared" si="86"/>
        <v>0</v>
      </c>
      <c r="AD238" s="97">
        <f t="shared" si="86"/>
        <v>0</v>
      </c>
      <c r="AE238" s="97">
        <f t="shared" si="86"/>
        <v>0</v>
      </c>
      <c r="AF238" s="97">
        <f t="shared" si="86"/>
        <v>0</v>
      </c>
      <c r="AG238" s="97">
        <f t="shared" si="86"/>
        <v>0</v>
      </c>
      <c r="AH238" s="97">
        <f t="shared" si="86"/>
        <v>0</v>
      </c>
      <c r="AI238" s="97">
        <f t="shared" si="86"/>
        <v>0</v>
      </c>
      <c r="AJ238" s="97">
        <f t="shared" si="86"/>
        <v>0</v>
      </c>
      <c r="AK238" s="97">
        <f t="shared" si="86"/>
        <v>0</v>
      </c>
      <c r="AL238" s="99">
        <f t="shared" si="79"/>
        <v>0</v>
      </c>
      <c r="AM238" s="102"/>
      <c r="AN238" s="97">
        <f t="shared" si="83"/>
        <v>0</v>
      </c>
      <c r="AO238" s="97">
        <f t="shared" si="83"/>
        <v>0</v>
      </c>
      <c r="AP238" s="97">
        <f t="shared" si="83"/>
        <v>0</v>
      </c>
      <c r="AQ238" s="97">
        <f t="shared" si="83"/>
        <v>0</v>
      </c>
      <c r="AR238" s="97">
        <f t="shared" si="83"/>
        <v>0</v>
      </c>
      <c r="AS238" s="97">
        <f t="shared" si="82"/>
        <v>0</v>
      </c>
      <c r="AT238" s="97">
        <f t="shared" si="82"/>
        <v>0</v>
      </c>
      <c r="AU238" s="97">
        <f t="shared" si="82"/>
        <v>0</v>
      </c>
      <c r="AV238" s="97">
        <f t="shared" si="82"/>
        <v>0</v>
      </c>
      <c r="AW238" s="97">
        <f t="shared" si="82"/>
        <v>0</v>
      </c>
      <c r="AX238" s="99">
        <f t="shared" si="80"/>
        <v>0</v>
      </c>
      <c r="AY238" s="99"/>
      <c r="AZ238" s="100">
        <f t="shared" si="76"/>
        <v>0</v>
      </c>
      <c r="BA238" s="97">
        <f>IF(NOT(snowball2),0,IF(R237&lt;=0,0,IF($C238&lt;=SUM($AZ238:AZ238),0,IF(AO238+$C238-SUM($AZ238:AZ238)&gt;R237+AC238,R237+AC238-AO238,$C238-SUM($AZ238:AZ238)))))</f>
        <v>0</v>
      </c>
      <c r="BB238" s="97">
        <f>IF(NOT(snowball2),0,IF(S237&lt;=0,0,IF($C238&lt;=SUM($AZ238:BA238),0,IF(AP238+$C238-SUM($AZ238:BA238)&gt;S237+AD238,S237+AD238-AP238,$C238-SUM($AZ238:BA238)))))</f>
        <v>0</v>
      </c>
      <c r="BC238" s="97">
        <f>IF(NOT(snowball2),0,IF(T237&lt;=0,0,IF($C238&lt;=SUM($AZ238:BB238),0,IF(AQ238+$C238-SUM($AZ238:BB238)&gt;T237+AE238,T237+AE238-AQ238,$C238-SUM($AZ238:BB238)))))</f>
        <v>0</v>
      </c>
      <c r="BD238" s="97">
        <f>IF(NOT(snowball2),0,IF(U237&lt;=0,0,IF($C238&lt;=SUM($AZ238:BC238),0,IF(AR238+$C238-SUM($AZ238:BC238)&gt;U237+AF238,U237+AF238-AR238,$C238-SUM($AZ238:BC238)))))</f>
        <v>0</v>
      </c>
      <c r="BE238" s="97">
        <f>IF(NOT(snowball2),0,IF(V237&lt;=0,0,IF($C238&lt;=SUM($AZ238:BD238),0,IF(AS238+$C238-SUM($AZ238:BD238)&gt;V237+AG238,V237+AG238-AS238,$C238-SUM($AZ238:BD238)))))</f>
        <v>0</v>
      </c>
      <c r="BF238" s="97">
        <f>IF(NOT(snowball2),0,IF(W237&lt;=0,0,IF($C238&lt;=SUM($AZ238:BE238),0,IF(AT238+$C238-SUM($AZ238:BE238)&gt;W237+AH238,W237+AH238-AT238,$C238-SUM($AZ238:BE238)))))</f>
        <v>0</v>
      </c>
      <c r="BG238" s="97">
        <f>IF(NOT(snowball2),0,IF(X237&lt;=0,0,IF($C238&lt;=SUM($AZ238:BF238),0,IF(AU238+$C238-SUM($AZ238:BF238)&gt;X237+AI238,X237+AI238-AU238,$C238-SUM($AZ238:BF238)))))</f>
        <v>0</v>
      </c>
      <c r="BH238" s="97">
        <f>IF(NOT(snowball2),0,IF(Y237&lt;=0,0,IF($C238&lt;=SUM($AZ238:BG238),0,IF(AV238+$C238-SUM($AZ238:BG238)&gt;Y237+AJ238,Y237+AJ238-AV238,$C238-SUM($AZ238:BG238)))))</f>
        <v>0</v>
      </c>
      <c r="BI238" s="97">
        <f>IF(NOT(snowball2),0,IF(Z237&lt;=0,0,IF($C238&lt;=SUM($AZ238:BH238),0,IF(AW238+$C238-SUM($AZ238:BH238)&gt;Z237+AK238,Z237+AK238-AW238,$C238-SUM($AZ238:BH238)))))</f>
        <v>0</v>
      </c>
    </row>
    <row r="239" spans="1:61" ht="11.1" customHeight="1" x14ac:dyDescent="0.2">
      <c r="A239" s="93" t="str">
        <f t="shared" si="81"/>
        <v/>
      </c>
      <c r="B239" s="94" t="e">
        <f t="shared" si="77"/>
        <v>#N/A</v>
      </c>
      <c r="C239" s="95" t="str">
        <f t="shared" si="72"/>
        <v/>
      </c>
      <c r="D239" s="96"/>
      <c r="E239" s="97">
        <f t="shared" si="85"/>
        <v>0</v>
      </c>
      <c r="F239" s="97">
        <f t="shared" si="85"/>
        <v>0</v>
      </c>
      <c r="G239" s="97">
        <f t="shared" si="85"/>
        <v>0</v>
      </c>
      <c r="H239" s="97">
        <f t="shared" si="85"/>
        <v>0</v>
      </c>
      <c r="I239" s="97">
        <f t="shared" si="85"/>
        <v>0</v>
      </c>
      <c r="J239" s="97">
        <f t="shared" si="85"/>
        <v>0</v>
      </c>
      <c r="K239" s="97">
        <f t="shared" si="85"/>
        <v>0</v>
      </c>
      <c r="L239" s="97">
        <f t="shared" si="85"/>
        <v>0</v>
      </c>
      <c r="M239" s="97">
        <f t="shared" si="85"/>
        <v>0</v>
      </c>
      <c r="N239" s="97">
        <f t="shared" si="85"/>
        <v>0</v>
      </c>
      <c r="O239" s="98"/>
      <c r="P239" s="97">
        <f t="shared" si="78"/>
        <v>0</v>
      </c>
      <c r="Q239" s="97">
        <f t="shared" si="84"/>
        <v>0</v>
      </c>
      <c r="R239" s="97">
        <f t="shared" si="84"/>
        <v>0</v>
      </c>
      <c r="S239" s="97">
        <f t="shared" si="84"/>
        <v>0</v>
      </c>
      <c r="T239" s="97">
        <f t="shared" si="84"/>
        <v>0</v>
      </c>
      <c r="U239" s="97">
        <f t="shared" si="84"/>
        <v>0</v>
      </c>
      <c r="V239" s="97">
        <f t="shared" si="84"/>
        <v>0</v>
      </c>
      <c r="W239" s="97">
        <f t="shared" si="84"/>
        <v>0</v>
      </c>
      <c r="X239" s="97">
        <f t="shared" si="84"/>
        <v>0</v>
      </c>
      <c r="Y239" s="97">
        <f t="shared" si="84"/>
        <v>0</v>
      </c>
      <c r="Z239" s="97">
        <f t="shared" si="84"/>
        <v>0</v>
      </c>
      <c r="AA239" s="101"/>
      <c r="AB239" s="97">
        <f t="shared" si="86"/>
        <v>0</v>
      </c>
      <c r="AC239" s="97">
        <f t="shared" si="86"/>
        <v>0</v>
      </c>
      <c r="AD239" s="97">
        <f t="shared" si="86"/>
        <v>0</v>
      </c>
      <c r="AE239" s="97">
        <f t="shared" si="86"/>
        <v>0</v>
      </c>
      <c r="AF239" s="97">
        <f t="shared" si="86"/>
        <v>0</v>
      </c>
      <c r="AG239" s="97">
        <f t="shared" si="86"/>
        <v>0</v>
      </c>
      <c r="AH239" s="97">
        <f t="shared" si="86"/>
        <v>0</v>
      </c>
      <c r="AI239" s="97">
        <f t="shared" si="86"/>
        <v>0</v>
      </c>
      <c r="AJ239" s="97">
        <f t="shared" si="86"/>
        <v>0</v>
      </c>
      <c r="AK239" s="97">
        <f t="shared" si="86"/>
        <v>0</v>
      </c>
      <c r="AL239" s="99">
        <f t="shared" si="79"/>
        <v>0</v>
      </c>
      <c r="AM239" s="102"/>
      <c r="AN239" s="97">
        <f t="shared" si="83"/>
        <v>0</v>
      </c>
      <c r="AO239" s="97">
        <f t="shared" si="83"/>
        <v>0</v>
      </c>
      <c r="AP239" s="97">
        <f t="shared" si="83"/>
        <v>0</v>
      </c>
      <c r="AQ239" s="97">
        <f t="shared" si="83"/>
        <v>0</v>
      </c>
      <c r="AR239" s="97">
        <f t="shared" si="83"/>
        <v>0</v>
      </c>
      <c r="AS239" s="97">
        <f t="shared" si="82"/>
        <v>0</v>
      </c>
      <c r="AT239" s="97">
        <f t="shared" si="82"/>
        <v>0</v>
      </c>
      <c r="AU239" s="97">
        <f t="shared" si="82"/>
        <v>0</v>
      </c>
      <c r="AV239" s="97">
        <f t="shared" si="82"/>
        <v>0</v>
      </c>
      <c r="AW239" s="97">
        <f t="shared" si="82"/>
        <v>0</v>
      </c>
      <c r="AX239" s="99">
        <f t="shared" si="80"/>
        <v>0</v>
      </c>
      <c r="AY239" s="99"/>
      <c r="AZ239" s="100">
        <f t="shared" si="76"/>
        <v>0</v>
      </c>
      <c r="BA239" s="97">
        <f>IF(NOT(snowball2),0,IF(R238&lt;=0,0,IF($C239&lt;=SUM($AZ239:AZ239),0,IF(AO239+$C239-SUM($AZ239:AZ239)&gt;R238+AC239,R238+AC239-AO239,$C239-SUM($AZ239:AZ239)))))</f>
        <v>0</v>
      </c>
      <c r="BB239" s="97">
        <f>IF(NOT(snowball2),0,IF(S238&lt;=0,0,IF($C239&lt;=SUM($AZ239:BA239),0,IF(AP239+$C239-SUM($AZ239:BA239)&gt;S238+AD239,S238+AD239-AP239,$C239-SUM($AZ239:BA239)))))</f>
        <v>0</v>
      </c>
      <c r="BC239" s="97">
        <f>IF(NOT(snowball2),0,IF(T238&lt;=0,0,IF($C239&lt;=SUM($AZ239:BB239),0,IF(AQ239+$C239-SUM($AZ239:BB239)&gt;T238+AE239,T238+AE239-AQ239,$C239-SUM($AZ239:BB239)))))</f>
        <v>0</v>
      </c>
      <c r="BD239" s="97">
        <f>IF(NOT(snowball2),0,IF(U238&lt;=0,0,IF($C239&lt;=SUM($AZ239:BC239),0,IF(AR239+$C239-SUM($AZ239:BC239)&gt;U238+AF239,U238+AF239-AR239,$C239-SUM($AZ239:BC239)))))</f>
        <v>0</v>
      </c>
      <c r="BE239" s="97">
        <f>IF(NOT(snowball2),0,IF(V238&lt;=0,0,IF($C239&lt;=SUM($AZ239:BD239),0,IF(AS239+$C239-SUM($AZ239:BD239)&gt;V238+AG239,V238+AG239-AS239,$C239-SUM($AZ239:BD239)))))</f>
        <v>0</v>
      </c>
      <c r="BF239" s="97">
        <f>IF(NOT(snowball2),0,IF(W238&lt;=0,0,IF($C239&lt;=SUM($AZ239:BE239),0,IF(AT239+$C239-SUM($AZ239:BE239)&gt;W238+AH239,W238+AH239-AT239,$C239-SUM($AZ239:BE239)))))</f>
        <v>0</v>
      </c>
      <c r="BG239" s="97">
        <f>IF(NOT(snowball2),0,IF(X238&lt;=0,0,IF($C239&lt;=SUM($AZ239:BF239),0,IF(AU239+$C239-SUM($AZ239:BF239)&gt;X238+AI239,X238+AI239-AU239,$C239-SUM($AZ239:BF239)))))</f>
        <v>0</v>
      </c>
      <c r="BH239" s="97">
        <f>IF(NOT(snowball2),0,IF(Y238&lt;=0,0,IF($C239&lt;=SUM($AZ239:BG239),0,IF(AV239+$C239-SUM($AZ239:BG239)&gt;Y238+AJ239,Y238+AJ239-AV239,$C239-SUM($AZ239:BG239)))))</f>
        <v>0</v>
      </c>
      <c r="BI239" s="97">
        <f>IF(NOT(snowball2),0,IF(Z238&lt;=0,0,IF($C239&lt;=SUM($AZ239:BH239),0,IF(AW239+$C239-SUM($AZ239:BH239)&gt;Z238+AK239,Z238+AK239-AW239,$C239-SUM($AZ239:BH239)))))</f>
        <v>0</v>
      </c>
    </row>
    <row r="240" spans="1:61" ht="11.1" customHeight="1" x14ac:dyDescent="0.2">
      <c r="A240" s="93" t="str">
        <f t="shared" si="81"/>
        <v/>
      </c>
      <c r="B240" s="94" t="e">
        <f t="shared" si="77"/>
        <v>#N/A</v>
      </c>
      <c r="C240" s="95" t="str">
        <f t="shared" si="72"/>
        <v/>
      </c>
      <c r="D240" s="96"/>
      <c r="E240" s="97">
        <f t="shared" si="85"/>
        <v>0</v>
      </c>
      <c r="F240" s="97">
        <f t="shared" si="85"/>
        <v>0</v>
      </c>
      <c r="G240" s="97">
        <f t="shared" si="85"/>
        <v>0</v>
      </c>
      <c r="H240" s="97">
        <f t="shared" si="85"/>
        <v>0</v>
      </c>
      <c r="I240" s="97">
        <f t="shared" si="85"/>
        <v>0</v>
      </c>
      <c r="J240" s="97">
        <f t="shared" si="85"/>
        <v>0</v>
      </c>
      <c r="K240" s="97">
        <f t="shared" si="85"/>
        <v>0</v>
      </c>
      <c r="L240" s="97">
        <f t="shared" si="85"/>
        <v>0</v>
      </c>
      <c r="M240" s="97">
        <f t="shared" si="85"/>
        <v>0</v>
      </c>
      <c r="N240" s="97">
        <f t="shared" si="85"/>
        <v>0</v>
      </c>
      <c r="O240" s="98"/>
      <c r="P240" s="97">
        <f t="shared" si="78"/>
        <v>0</v>
      </c>
      <c r="Q240" s="97">
        <f t="shared" si="84"/>
        <v>0</v>
      </c>
      <c r="R240" s="97">
        <f t="shared" si="84"/>
        <v>0</v>
      </c>
      <c r="S240" s="97">
        <f t="shared" si="84"/>
        <v>0</v>
      </c>
      <c r="T240" s="97">
        <f t="shared" si="84"/>
        <v>0</v>
      </c>
      <c r="U240" s="97">
        <f t="shared" si="84"/>
        <v>0</v>
      </c>
      <c r="V240" s="97">
        <f t="shared" si="84"/>
        <v>0</v>
      </c>
      <c r="W240" s="97">
        <f t="shared" si="84"/>
        <v>0</v>
      </c>
      <c r="X240" s="97">
        <f t="shared" si="84"/>
        <v>0</v>
      </c>
      <c r="Y240" s="97">
        <f t="shared" si="84"/>
        <v>0</v>
      </c>
      <c r="Z240" s="97">
        <f t="shared" si="84"/>
        <v>0</v>
      </c>
      <c r="AA240" s="101"/>
      <c r="AB240" s="97">
        <f t="shared" si="86"/>
        <v>0</v>
      </c>
      <c r="AC240" s="97">
        <f t="shared" si="86"/>
        <v>0</v>
      </c>
      <c r="AD240" s="97">
        <f t="shared" si="86"/>
        <v>0</v>
      </c>
      <c r="AE240" s="97">
        <f t="shared" si="86"/>
        <v>0</v>
      </c>
      <c r="AF240" s="97">
        <f t="shared" si="86"/>
        <v>0</v>
      </c>
      <c r="AG240" s="97">
        <f t="shared" si="86"/>
        <v>0</v>
      </c>
      <c r="AH240" s="97">
        <f t="shared" si="86"/>
        <v>0</v>
      </c>
      <c r="AI240" s="97">
        <f t="shared" si="86"/>
        <v>0</v>
      </c>
      <c r="AJ240" s="97">
        <f t="shared" si="86"/>
        <v>0</v>
      </c>
      <c r="AK240" s="97">
        <f t="shared" si="86"/>
        <v>0</v>
      </c>
      <c r="AL240" s="99">
        <f t="shared" si="79"/>
        <v>0</v>
      </c>
      <c r="AM240" s="102"/>
      <c r="AN240" s="97">
        <f t="shared" si="83"/>
        <v>0</v>
      </c>
      <c r="AO240" s="97">
        <f t="shared" si="83"/>
        <v>0</v>
      </c>
      <c r="AP240" s="97">
        <f t="shared" si="83"/>
        <v>0</v>
      </c>
      <c r="AQ240" s="97">
        <f t="shared" si="83"/>
        <v>0</v>
      </c>
      <c r="AR240" s="97">
        <f t="shared" si="83"/>
        <v>0</v>
      </c>
      <c r="AS240" s="97">
        <f t="shared" si="82"/>
        <v>0</v>
      </c>
      <c r="AT240" s="97">
        <f t="shared" si="82"/>
        <v>0</v>
      </c>
      <c r="AU240" s="97">
        <f t="shared" si="82"/>
        <v>0</v>
      </c>
      <c r="AV240" s="97">
        <f t="shared" si="82"/>
        <v>0</v>
      </c>
      <c r="AW240" s="97">
        <f t="shared" si="82"/>
        <v>0</v>
      </c>
      <c r="AX240" s="99">
        <f t="shared" si="80"/>
        <v>0</v>
      </c>
      <c r="AY240" s="99"/>
      <c r="AZ240" s="100">
        <f t="shared" si="76"/>
        <v>0</v>
      </c>
      <c r="BA240" s="97">
        <f>IF(NOT(snowball2),0,IF(R239&lt;=0,0,IF($C240&lt;=SUM($AZ240:AZ240),0,IF(AO240+$C240-SUM($AZ240:AZ240)&gt;R239+AC240,R239+AC240-AO240,$C240-SUM($AZ240:AZ240)))))</f>
        <v>0</v>
      </c>
      <c r="BB240" s="97">
        <f>IF(NOT(snowball2),0,IF(S239&lt;=0,0,IF($C240&lt;=SUM($AZ240:BA240),0,IF(AP240+$C240-SUM($AZ240:BA240)&gt;S239+AD240,S239+AD240-AP240,$C240-SUM($AZ240:BA240)))))</f>
        <v>0</v>
      </c>
      <c r="BC240" s="97">
        <f>IF(NOT(snowball2),0,IF(T239&lt;=0,0,IF($C240&lt;=SUM($AZ240:BB240),0,IF(AQ240+$C240-SUM($AZ240:BB240)&gt;T239+AE240,T239+AE240-AQ240,$C240-SUM($AZ240:BB240)))))</f>
        <v>0</v>
      </c>
      <c r="BD240" s="97">
        <f>IF(NOT(snowball2),0,IF(U239&lt;=0,0,IF($C240&lt;=SUM($AZ240:BC240),0,IF(AR240+$C240-SUM($AZ240:BC240)&gt;U239+AF240,U239+AF240-AR240,$C240-SUM($AZ240:BC240)))))</f>
        <v>0</v>
      </c>
      <c r="BE240" s="97">
        <f>IF(NOT(snowball2),0,IF(V239&lt;=0,0,IF($C240&lt;=SUM($AZ240:BD240),0,IF(AS240+$C240-SUM($AZ240:BD240)&gt;V239+AG240,V239+AG240-AS240,$C240-SUM($AZ240:BD240)))))</f>
        <v>0</v>
      </c>
      <c r="BF240" s="97">
        <f>IF(NOT(snowball2),0,IF(W239&lt;=0,0,IF($C240&lt;=SUM($AZ240:BE240),0,IF(AT240+$C240-SUM($AZ240:BE240)&gt;W239+AH240,W239+AH240-AT240,$C240-SUM($AZ240:BE240)))))</f>
        <v>0</v>
      </c>
      <c r="BG240" s="97">
        <f>IF(NOT(snowball2),0,IF(X239&lt;=0,0,IF($C240&lt;=SUM($AZ240:BF240),0,IF(AU240+$C240-SUM($AZ240:BF240)&gt;X239+AI240,X239+AI240-AU240,$C240-SUM($AZ240:BF240)))))</f>
        <v>0</v>
      </c>
      <c r="BH240" s="97">
        <f>IF(NOT(snowball2),0,IF(Y239&lt;=0,0,IF($C240&lt;=SUM($AZ240:BG240),0,IF(AV240+$C240-SUM($AZ240:BG240)&gt;Y239+AJ240,Y239+AJ240-AV240,$C240-SUM($AZ240:BG240)))))</f>
        <v>0</v>
      </c>
      <c r="BI240" s="97">
        <f>IF(NOT(snowball2),0,IF(Z239&lt;=0,0,IF($C240&lt;=SUM($AZ240:BH240),0,IF(AW240+$C240-SUM($AZ240:BH240)&gt;Z239+AK240,Z239+AK240-AW240,$C240-SUM($AZ240:BH240)))))</f>
        <v>0</v>
      </c>
    </row>
    <row r="241" spans="1:61" ht="11.1" customHeight="1" x14ac:dyDescent="0.2">
      <c r="A241" s="93" t="str">
        <f t="shared" si="81"/>
        <v/>
      </c>
      <c r="B241" s="94" t="e">
        <f t="shared" si="77"/>
        <v>#N/A</v>
      </c>
      <c r="C241" s="95" t="str">
        <f t="shared" si="72"/>
        <v/>
      </c>
      <c r="D241" s="96"/>
      <c r="E241" s="97">
        <f t="shared" si="85"/>
        <v>0</v>
      </c>
      <c r="F241" s="97">
        <f t="shared" si="85"/>
        <v>0</v>
      </c>
      <c r="G241" s="97">
        <f t="shared" si="85"/>
        <v>0</v>
      </c>
      <c r="H241" s="97">
        <f t="shared" si="85"/>
        <v>0</v>
      </c>
      <c r="I241" s="97">
        <f t="shared" si="85"/>
        <v>0</v>
      </c>
      <c r="J241" s="97">
        <f t="shared" si="85"/>
        <v>0</v>
      </c>
      <c r="K241" s="97">
        <f t="shared" si="85"/>
        <v>0</v>
      </c>
      <c r="L241" s="97">
        <f t="shared" si="85"/>
        <v>0</v>
      </c>
      <c r="M241" s="97">
        <f t="shared" si="85"/>
        <v>0</v>
      </c>
      <c r="N241" s="97">
        <f t="shared" si="85"/>
        <v>0</v>
      </c>
      <c r="O241" s="98"/>
      <c r="P241" s="97">
        <f t="shared" si="78"/>
        <v>0</v>
      </c>
      <c r="Q241" s="97">
        <f t="shared" si="84"/>
        <v>0</v>
      </c>
      <c r="R241" s="97">
        <f t="shared" si="84"/>
        <v>0</v>
      </c>
      <c r="S241" s="97">
        <f t="shared" si="84"/>
        <v>0</v>
      </c>
      <c r="T241" s="97">
        <f t="shared" si="84"/>
        <v>0</v>
      </c>
      <c r="U241" s="97">
        <f t="shared" si="84"/>
        <v>0</v>
      </c>
      <c r="V241" s="97">
        <f t="shared" si="84"/>
        <v>0</v>
      </c>
      <c r="W241" s="97">
        <f t="shared" si="84"/>
        <v>0</v>
      </c>
      <c r="X241" s="97">
        <f t="shared" si="84"/>
        <v>0</v>
      </c>
      <c r="Y241" s="97">
        <f t="shared" si="84"/>
        <v>0</v>
      </c>
      <c r="Z241" s="97">
        <f t="shared" si="84"/>
        <v>0</v>
      </c>
      <c r="AA241" s="101"/>
      <c r="AB241" s="97">
        <f t="shared" si="86"/>
        <v>0</v>
      </c>
      <c r="AC241" s="97">
        <f t="shared" si="86"/>
        <v>0</v>
      </c>
      <c r="AD241" s="97">
        <f t="shared" si="86"/>
        <v>0</v>
      </c>
      <c r="AE241" s="97">
        <f t="shared" si="86"/>
        <v>0</v>
      </c>
      <c r="AF241" s="97">
        <f t="shared" si="86"/>
        <v>0</v>
      </c>
      <c r="AG241" s="97">
        <f t="shared" si="86"/>
        <v>0</v>
      </c>
      <c r="AH241" s="97">
        <f t="shared" si="86"/>
        <v>0</v>
      </c>
      <c r="AI241" s="97">
        <f t="shared" si="86"/>
        <v>0</v>
      </c>
      <c r="AJ241" s="97">
        <f t="shared" si="86"/>
        <v>0</v>
      </c>
      <c r="AK241" s="97">
        <f t="shared" si="86"/>
        <v>0</v>
      </c>
      <c r="AL241" s="99">
        <f t="shared" si="79"/>
        <v>0</v>
      </c>
      <c r="AM241" s="102"/>
      <c r="AN241" s="97">
        <f t="shared" si="83"/>
        <v>0</v>
      </c>
      <c r="AO241" s="97">
        <f t="shared" si="83"/>
        <v>0</v>
      </c>
      <c r="AP241" s="97">
        <f t="shared" si="83"/>
        <v>0</v>
      </c>
      <c r="AQ241" s="97">
        <f t="shared" si="83"/>
        <v>0</v>
      </c>
      <c r="AR241" s="97">
        <f t="shared" si="83"/>
        <v>0</v>
      </c>
      <c r="AS241" s="97">
        <f t="shared" si="82"/>
        <v>0</v>
      </c>
      <c r="AT241" s="97">
        <f t="shared" si="82"/>
        <v>0</v>
      </c>
      <c r="AU241" s="97">
        <f t="shared" si="82"/>
        <v>0</v>
      </c>
      <c r="AV241" s="97">
        <f t="shared" si="82"/>
        <v>0</v>
      </c>
      <c r="AW241" s="97">
        <f t="shared" si="82"/>
        <v>0</v>
      </c>
      <c r="AX241" s="99">
        <f t="shared" si="80"/>
        <v>0</v>
      </c>
      <c r="AY241" s="99"/>
      <c r="AZ241" s="100">
        <f t="shared" si="76"/>
        <v>0</v>
      </c>
      <c r="BA241" s="97">
        <f>IF(NOT(snowball2),0,IF(R240&lt;=0,0,IF($C241&lt;=SUM($AZ241:AZ241),0,IF(AO241+$C241-SUM($AZ241:AZ241)&gt;R240+AC241,R240+AC241-AO241,$C241-SUM($AZ241:AZ241)))))</f>
        <v>0</v>
      </c>
      <c r="BB241" s="97">
        <f>IF(NOT(snowball2),0,IF(S240&lt;=0,0,IF($C241&lt;=SUM($AZ241:BA241),0,IF(AP241+$C241-SUM($AZ241:BA241)&gt;S240+AD241,S240+AD241-AP241,$C241-SUM($AZ241:BA241)))))</f>
        <v>0</v>
      </c>
      <c r="BC241" s="97">
        <f>IF(NOT(snowball2),0,IF(T240&lt;=0,0,IF($C241&lt;=SUM($AZ241:BB241),0,IF(AQ241+$C241-SUM($AZ241:BB241)&gt;T240+AE241,T240+AE241-AQ241,$C241-SUM($AZ241:BB241)))))</f>
        <v>0</v>
      </c>
      <c r="BD241" s="97">
        <f>IF(NOT(snowball2),0,IF(U240&lt;=0,0,IF($C241&lt;=SUM($AZ241:BC241),0,IF(AR241+$C241-SUM($AZ241:BC241)&gt;U240+AF241,U240+AF241-AR241,$C241-SUM($AZ241:BC241)))))</f>
        <v>0</v>
      </c>
      <c r="BE241" s="97">
        <f>IF(NOT(snowball2),0,IF(V240&lt;=0,0,IF($C241&lt;=SUM($AZ241:BD241),0,IF(AS241+$C241-SUM($AZ241:BD241)&gt;V240+AG241,V240+AG241-AS241,$C241-SUM($AZ241:BD241)))))</f>
        <v>0</v>
      </c>
      <c r="BF241" s="97">
        <f>IF(NOT(snowball2),0,IF(W240&lt;=0,0,IF($C241&lt;=SUM($AZ241:BE241),0,IF(AT241+$C241-SUM($AZ241:BE241)&gt;W240+AH241,W240+AH241-AT241,$C241-SUM($AZ241:BE241)))))</f>
        <v>0</v>
      </c>
      <c r="BG241" s="97">
        <f>IF(NOT(snowball2),0,IF(X240&lt;=0,0,IF($C241&lt;=SUM($AZ241:BF241),0,IF(AU241+$C241-SUM($AZ241:BF241)&gt;X240+AI241,X240+AI241-AU241,$C241-SUM($AZ241:BF241)))))</f>
        <v>0</v>
      </c>
      <c r="BH241" s="97">
        <f>IF(NOT(snowball2),0,IF(Y240&lt;=0,0,IF($C241&lt;=SUM($AZ241:BG241),0,IF(AV241+$C241-SUM($AZ241:BG241)&gt;Y240+AJ241,Y240+AJ241-AV241,$C241-SUM($AZ241:BG241)))))</f>
        <v>0</v>
      </c>
      <c r="BI241" s="97">
        <f>IF(NOT(snowball2),0,IF(Z240&lt;=0,0,IF($C241&lt;=SUM($AZ241:BH241),0,IF(AW241+$C241-SUM($AZ241:BH241)&gt;Z240+AK241,Z240+AK241-AW241,$C241-SUM($AZ241:BH241)))))</f>
        <v>0</v>
      </c>
    </row>
    <row r="242" spans="1:61" ht="11.1" customHeight="1" x14ac:dyDescent="0.2">
      <c r="A242" s="93" t="str">
        <f t="shared" si="81"/>
        <v/>
      </c>
      <c r="B242" s="94" t="e">
        <f t="shared" si="77"/>
        <v>#N/A</v>
      </c>
      <c r="C242" s="95" t="str">
        <f t="shared" si="72"/>
        <v/>
      </c>
      <c r="D242" s="96"/>
      <c r="E242" s="97">
        <f t="shared" si="85"/>
        <v>0</v>
      </c>
      <c r="F242" s="97">
        <f t="shared" si="85"/>
        <v>0</v>
      </c>
      <c r="G242" s="97">
        <f t="shared" si="85"/>
        <v>0</v>
      </c>
      <c r="H242" s="97">
        <f t="shared" si="85"/>
        <v>0</v>
      </c>
      <c r="I242" s="97">
        <f t="shared" si="85"/>
        <v>0</v>
      </c>
      <c r="J242" s="97">
        <f t="shared" si="85"/>
        <v>0</v>
      </c>
      <c r="K242" s="97">
        <f t="shared" si="85"/>
        <v>0</v>
      </c>
      <c r="L242" s="97">
        <f t="shared" si="85"/>
        <v>0</v>
      </c>
      <c r="M242" s="97">
        <f t="shared" si="85"/>
        <v>0</v>
      </c>
      <c r="N242" s="97">
        <f t="shared" si="85"/>
        <v>0</v>
      </c>
      <c r="O242" s="98"/>
      <c r="P242" s="97">
        <f t="shared" si="78"/>
        <v>0</v>
      </c>
      <c r="Q242" s="97">
        <f t="shared" si="84"/>
        <v>0</v>
      </c>
      <c r="R242" s="97">
        <f t="shared" si="84"/>
        <v>0</v>
      </c>
      <c r="S242" s="97">
        <f t="shared" si="84"/>
        <v>0</v>
      </c>
      <c r="T242" s="97">
        <f t="shared" si="84"/>
        <v>0</v>
      </c>
      <c r="U242" s="97">
        <f t="shared" si="84"/>
        <v>0</v>
      </c>
      <c r="V242" s="97">
        <f t="shared" si="84"/>
        <v>0</v>
      </c>
      <c r="W242" s="97">
        <f t="shared" si="84"/>
        <v>0</v>
      </c>
      <c r="X242" s="97">
        <f t="shared" si="84"/>
        <v>0</v>
      </c>
      <c r="Y242" s="97">
        <f t="shared" si="84"/>
        <v>0</v>
      </c>
      <c r="Z242" s="97">
        <f t="shared" si="84"/>
        <v>0</v>
      </c>
      <c r="AA242" s="101"/>
      <c r="AB242" s="97">
        <f t="shared" si="86"/>
        <v>0</v>
      </c>
      <c r="AC242" s="97">
        <f t="shared" si="86"/>
        <v>0</v>
      </c>
      <c r="AD242" s="97">
        <f t="shared" si="86"/>
        <v>0</v>
      </c>
      <c r="AE242" s="97">
        <f t="shared" si="86"/>
        <v>0</v>
      </c>
      <c r="AF242" s="97">
        <f t="shared" si="86"/>
        <v>0</v>
      </c>
      <c r="AG242" s="97">
        <f t="shared" si="86"/>
        <v>0</v>
      </c>
      <c r="AH242" s="97">
        <f t="shared" si="86"/>
        <v>0</v>
      </c>
      <c r="AI242" s="97">
        <f t="shared" si="86"/>
        <v>0</v>
      </c>
      <c r="AJ242" s="97">
        <f t="shared" si="86"/>
        <v>0</v>
      </c>
      <c r="AK242" s="97">
        <f t="shared" si="86"/>
        <v>0</v>
      </c>
      <c r="AL242" s="99">
        <f t="shared" si="79"/>
        <v>0</v>
      </c>
      <c r="AM242" s="102"/>
      <c r="AN242" s="97">
        <f t="shared" si="83"/>
        <v>0</v>
      </c>
      <c r="AO242" s="97">
        <f t="shared" si="83"/>
        <v>0</v>
      </c>
      <c r="AP242" s="97">
        <f t="shared" si="83"/>
        <v>0</v>
      </c>
      <c r="AQ242" s="97">
        <f t="shared" si="83"/>
        <v>0</v>
      </c>
      <c r="AR242" s="97">
        <f t="shared" si="83"/>
        <v>0</v>
      </c>
      <c r="AS242" s="97">
        <f t="shared" si="82"/>
        <v>0</v>
      </c>
      <c r="AT242" s="97">
        <f t="shared" si="82"/>
        <v>0</v>
      </c>
      <c r="AU242" s="97">
        <f t="shared" si="82"/>
        <v>0</v>
      </c>
      <c r="AV242" s="97">
        <f t="shared" si="82"/>
        <v>0</v>
      </c>
      <c r="AW242" s="97">
        <f t="shared" si="82"/>
        <v>0</v>
      </c>
      <c r="AX242" s="99">
        <f t="shared" si="80"/>
        <v>0</v>
      </c>
      <c r="AY242" s="99"/>
      <c r="AZ242" s="100">
        <f t="shared" si="76"/>
        <v>0</v>
      </c>
      <c r="BA242" s="97">
        <f>IF(NOT(snowball2),0,IF(R241&lt;=0,0,IF($C242&lt;=SUM($AZ242:AZ242),0,IF(AO242+$C242-SUM($AZ242:AZ242)&gt;R241+AC242,R241+AC242-AO242,$C242-SUM($AZ242:AZ242)))))</f>
        <v>0</v>
      </c>
      <c r="BB242" s="97">
        <f>IF(NOT(snowball2),0,IF(S241&lt;=0,0,IF($C242&lt;=SUM($AZ242:BA242),0,IF(AP242+$C242-SUM($AZ242:BA242)&gt;S241+AD242,S241+AD242-AP242,$C242-SUM($AZ242:BA242)))))</f>
        <v>0</v>
      </c>
      <c r="BC242" s="97">
        <f>IF(NOT(snowball2),0,IF(T241&lt;=0,0,IF($C242&lt;=SUM($AZ242:BB242),0,IF(AQ242+$C242-SUM($AZ242:BB242)&gt;T241+AE242,T241+AE242-AQ242,$C242-SUM($AZ242:BB242)))))</f>
        <v>0</v>
      </c>
      <c r="BD242" s="97">
        <f>IF(NOT(snowball2),0,IF(U241&lt;=0,0,IF($C242&lt;=SUM($AZ242:BC242),0,IF(AR242+$C242-SUM($AZ242:BC242)&gt;U241+AF242,U241+AF242-AR242,$C242-SUM($AZ242:BC242)))))</f>
        <v>0</v>
      </c>
      <c r="BE242" s="97">
        <f>IF(NOT(snowball2),0,IF(V241&lt;=0,0,IF($C242&lt;=SUM($AZ242:BD242),0,IF(AS242+$C242-SUM($AZ242:BD242)&gt;V241+AG242,V241+AG242-AS242,$C242-SUM($AZ242:BD242)))))</f>
        <v>0</v>
      </c>
      <c r="BF242" s="97">
        <f>IF(NOT(snowball2),0,IF(W241&lt;=0,0,IF($C242&lt;=SUM($AZ242:BE242),0,IF(AT242+$C242-SUM($AZ242:BE242)&gt;W241+AH242,W241+AH242-AT242,$C242-SUM($AZ242:BE242)))))</f>
        <v>0</v>
      </c>
      <c r="BG242" s="97">
        <f>IF(NOT(snowball2),0,IF(X241&lt;=0,0,IF($C242&lt;=SUM($AZ242:BF242),0,IF(AU242+$C242-SUM($AZ242:BF242)&gt;X241+AI242,X241+AI242-AU242,$C242-SUM($AZ242:BF242)))))</f>
        <v>0</v>
      </c>
      <c r="BH242" s="97">
        <f>IF(NOT(snowball2),0,IF(Y241&lt;=0,0,IF($C242&lt;=SUM($AZ242:BG242),0,IF(AV242+$C242-SUM($AZ242:BG242)&gt;Y241+AJ242,Y241+AJ242-AV242,$C242-SUM($AZ242:BG242)))))</f>
        <v>0</v>
      </c>
      <c r="BI242" s="97">
        <f>IF(NOT(snowball2),0,IF(Z241&lt;=0,0,IF($C242&lt;=SUM($AZ242:BH242),0,IF(AW242+$C242-SUM($AZ242:BH242)&gt;Z241+AK242,Z241+AK242-AW242,$C242-SUM($AZ242:BH242)))))</f>
        <v>0</v>
      </c>
    </row>
    <row r="243" spans="1:61" ht="11.1" customHeight="1" x14ac:dyDescent="0.2">
      <c r="A243" s="93" t="str">
        <f t="shared" si="81"/>
        <v/>
      </c>
      <c r="B243" s="94" t="e">
        <f t="shared" si="77"/>
        <v>#N/A</v>
      </c>
      <c r="C243" s="95" t="str">
        <f t="shared" si="72"/>
        <v/>
      </c>
      <c r="D243" s="96"/>
      <c r="E243" s="97">
        <f t="shared" si="85"/>
        <v>0</v>
      </c>
      <c r="F243" s="97">
        <f t="shared" si="85"/>
        <v>0</v>
      </c>
      <c r="G243" s="97">
        <f t="shared" si="85"/>
        <v>0</v>
      </c>
      <c r="H243" s="97">
        <f t="shared" si="85"/>
        <v>0</v>
      </c>
      <c r="I243" s="97">
        <f t="shared" si="85"/>
        <v>0</v>
      </c>
      <c r="J243" s="97">
        <f t="shared" si="85"/>
        <v>0</v>
      </c>
      <c r="K243" s="97">
        <f t="shared" si="85"/>
        <v>0</v>
      </c>
      <c r="L243" s="97">
        <f t="shared" si="85"/>
        <v>0</v>
      </c>
      <c r="M243" s="97">
        <f t="shared" si="85"/>
        <v>0</v>
      </c>
      <c r="N243" s="97">
        <f t="shared" si="85"/>
        <v>0</v>
      </c>
      <c r="O243" s="98"/>
      <c r="P243" s="97">
        <f t="shared" si="78"/>
        <v>0</v>
      </c>
      <c r="Q243" s="97">
        <f t="shared" si="84"/>
        <v>0</v>
      </c>
      <c r="R243" s="97">
        <f t="shared" si="84"/>
        <v>0</v>
      </c>
      <c r="S243" s="97">
        <f t="shared" si="84"/>
        <v>0</v>
      </c>
      <c r="T243" s="97">
        <f t="shared" si="84"/>
        <v>0</v>
      </c>
      <c r="U243" s="97">
        <f t="shared" si="84"/>
        <v>0</v>
      </c>
      <c r="V243" s="97">
        <f t="shared" si="84"/>
        <v>0</v>
      </c>
      <c r="W243" s="97">
        <f t="shared" si="84"/>
        <v>0</v>
      </c>
      <c r="X243" s="97">
        <f t="shared" si="84"/>
        <v>0</v>
      </c>
      <c r="Y243" s="97">
        <f t="shared" si="84"/>
        <v>0</v>
      </c>
      <c r="Z243" s="97">
        <f t="shared" si="84"/>
        <v>0</v>
      </c>
      <c r="AA243" s="101"/>
      <c r="AB243" s="97">
        <f t="shared" si="86"/>
        <v>0</v>
      </c>
      <c r="AC243" s="97">
        <f t="shared" si="86"/>
        <v>0</v>
      </c>
      <c r="AD243" s="97">
        <f t="shared" si="86"/>
        <v>0</v>
      </c>
      <c r="AE243" s="97">
        <f t="shared" si="86"/>
        <v>0</v>
      </c>
      <c r="AF243" s="97">
        <f t="shared" si="86"/>
        <v>0</v>
      </c>
      <c r="AG243" s="97">
        <f t="shared" si="86"/>
        <v>0</v>
      </c>
      <c r="AH243" s="97">
        <f t="shared" si="86"/>
        <v>0</v>
      </c>
      <c r="AI243" s="97">
        <f t="shared" si="86"/>
        <v>0</v>
      </c>
      <c r="AJ243" s="97">
        <f t="shared" si="86"/>
        <v>0</v>
      </c>
      <c r="AK243" s="97">
        <f t="shared" si="86"/>
        <v>0</v>
      </c>
      <c r="AL243" s="99">
        <f t="shared" si="79"/>
        <v>0</v>
      </c>
      <c r="AM243" s="102"/>
      <c r="AN243" s="97">
        <f t="shared" si="83"/>
        <v>0</v>
      </c>
      <c r="AO243" s="97">
        <f t="shared" si="83"/>
        <v>0</v>
      </c>
      <c r="AP243" s="97">
        <f t="shared" si="83"/>
        <v>0</v>
      </c>
      <c r="AQ243" s="97">
        <f t="shared" si="83"/>
        <v>0</v>
      </c>
      <c r="AR243" s="97">
        <f t="shared" si="83"/>
        <v>0</v>
      </c>
      <c r="AS243" s="97">
        <f t="shared" si="82"/>
        <v>0</v>
      </c>
      <c r="AT243" s="97">
        <f t="shared" si="82"/>
        <v>0</v>
      </c>
      <c r="AU243" s="97">
        <f t="shared" si="82"/>
        <v>0</v>
      </c>
      <c r="AV243" s="97">
        <f t="shared" si="82"/>
        <v>0</v>
      </c>
      <c r="AW243" s="97">
        <f t="shared" si="82"/>
        <v>0</v>
      </c>
      <c r="AX243" s="99">
        <f t="shared" si="80"/>
        <v>0</v>
      </c>
      <c r="AY243" s="99"/>
      <c r="AZ243" s="100">
        <f t="shared" si="76"/>
        <v>0</v>
      </c>
      <c r="BA243" s="97">
        <f>IF(NOT(snowball2),0,IF(R242&lt;=0,0,IF($C243&lt;=SUM($AZ243:AZ243),0,IF(AO243+$C243-SUM($AZ243:AZ243)&gt;R242+AC243,R242+AC243-AO243,$C243-SUM($AZ243:AZ243)))))</f>
        <v>0</v>
      </c>
      <c r="BB243" s="97">
        <f>IF(NOT(snowball2),0,IF(S242&lt;=0,0,IF($C243&lt;=SUM($AZ243:BA243),0,IF(AP243+$C243-SUM($AZ243:BA243)&gt;S242+AD243,S242+AD243-AP243,$C243-SUM($AZ243:BA243)))))</f>
        <v>0</v>
      </c>
      <c r="BC243" s="97">
        <f>IF(NOT(snowball2),0,IF(T242&lt;=0,0,IF($C243&lt;=SUM($AZ243:BB243),0,IF(AQ243+$C243-SUM($AZ243:BB243)&gt;T242+AE243,T242+AE243-AQ243,$C243-SUM($AZ243:BB243)))))</f>
        <v>0</v>
      </c>
      <c r="BD243" s="97">
        <f>IF(NOT(snowball2),0,IF(U242&lt;=0,0,IF($C243&lt;=SUM($AZ243:BC243),0,IF(AR243+$C243-SUM($AZ243:BC243)&gt;U242+AF243,U242+AF243-AR243,$C243-SUM($AZ243:BC243)))))</f>
        <v>0</v>
      </c>
      <c r="BE243" s="97">
        <f>IF(NOT(snowball2),0,IF(V242&lt;=0,0,IF($C243&lt;=SUM($AZ243:BD243),0,IF(AS243+$C243-SUM($AZ243:BD243)&gt;V242+AG243,V242+AG243-AS243,$C243-SUM($AZ243:BD243)))))</f>
        <v>0</v>
      </c>
      <c r="BF243" s="97">
        <f>IF(NOT(snowball2),0,IF(W242&lt;=0,0,IF($C243&lt;=SUM($AZ243:BE243),0,IF(AT243+$C243-SUM($AZ243:BE243)&gt;W242+AH243,W242+AH243-AT243,$C243-SUM($AZ243:BE243)))))</f>
        <v>0</v>
      </c>
      <c r="BG243" s="97">
        <f>IF(NOT(snowball2),0,IF(X242&lt;=0,0,IF($C243&lt;=SUM($AZ243:BF243),0,IF(AU243+$C243-SUM($AZ243:BF243)&gt;X242+AI243,X242+AI243-AU243,$C243-SUM($AZ243:BF243)))))</f>
        <v>0</v>
      </c>
      <c r="BH243" s="97">
        <f>IF(NOT(snowball2),0,IF(Y242&lt;=0,0,IF($C243&lt;=SUM($AZ243:BG243),0,IF(AV243+$C243-SUM($AZ243:BG243)&gt;Y242+AJ243,Y242+AJ243-AV243,$C243-SUM($AZ243:BG243)))))</f>
        <v>0</v>
      </c>
      <c r="BI243" s="97">
        <f>IF(NOT(snowball2),0,IF(Z242&lt;=0,0,IF($C243&lt;=SUM($AZ243:BH243),0,IF(AW243+$C243-SUM($AZ243:BH243)&gt;Z242+AK243,Z242+AK243-AW243,$C243-SUM($AZ243:BH243)))))</f>
        <v>0</v>
      </c>
    </row>
    <row r="244" spans="1:61" ht="11.1" customHeight="1" x14ac:dyDescent="0.2">
      <c r="A244" s="93" t="str">
        <f t="shared" si="81"/>
        <v/>
      </c>
      <c r="B244" s="94" t="e">
        <f t="shared" si="77"/>
        <v>#N/A</v>
      </c>
      <c r="C244" s="95" t="str">
        <f t="shared" si="72"/>
        <v/>
      </c>
      <c r="D244" s="96"/>
      <c r="E244" s="97">
        <f t="shared" si="85"/>
        <v>0</v>
      </c>
      <c r="F244" s="97">
        <f t="shared" si="85"/>
        <v>0</v>
      </c>
      <c r="G244" s="97">
        <f t="shared" si="85"/>
        <v>0</v>
      </c>
      <c r="H244" s="97">
        <f t="shared" si="85"/>
        <v>0</v>
      </c>
      <c r="I244" s="97">
        <f t="shared" si="85"/>
        <v>0</v>
      </c>
      <c r="J244" s="97">
        <f t="shared" si="85"/>
        <v>0</v>
      </c>
      <c r="K244" s="97">
        <f t="shared" si="85"/>
        <v>0</v>
      </c>
      <c r="L244" s="97">
        <f t="shared" si="85"/>
        <v>0</v>
      </c>
      <c r="M244" s="97">
        <f t="shared" si="85"/>
        <v>0</v>
      </c>
      <c r="N244" s="97">
        <f t="shared" si="85"/>
        <v>0</v>
      </c>
      <c r="O244" s="98"/>
      <c r="P244" s="97">
        <f t="shared" si="78"/>
        <v>0</v>
      </c>
      <c r="Q244" s="97">
        <f t="shared" si="84"/>
        <v>0</v>
      </c>
      <c r="R244" s="97">
        <f t="shared" si="84"/>
        <v>0</v>
      </c>
      <c r="S244" s="97">
        <f t="shared" si="84"/>
        <v>0</v>
      </c>
      <c r="T244" s="97">
        <f t="shared" si="84"/>
        <v>0</v>
      </c>
      <c r="U244" s="97">
        <f t="shared" si="84"/>
        <v>0</v>
      </c>
      <c r="V244" s="97">
        <f t="shared" si="84"/>
        <v>0</v>
      </c>
      <c r="W244" s="97">
        <f t="shared" si="84"/>
        <v>0</v>
      </c>
      <c r="X244" s="97">
        <f t="shared" si="84"/>
        <v>0</v>
      </c>
      <c r="Y244" s="97">
        <f t="shared" si="84"/>
        <v>0</v>
      </c>
      <c r="Z244" s="97">
        <f t="shared" si="84"/>
        <v>0</v>
      </c>
      <c r="AA244" s="101"/>
      <c r="AB244" s="97">
        <f t="shared" si="86"/>
        <v>0</v>
      </c>
      <c r="AC244" s="97">
        <f t="shared" si="86"/>
        <v>0</v>
      </c>
      <c r="AD244" s="97">
        <f t="shared" si="86"/>
        <v>0</v>
      </c>
      <c r="AE244" s="97">
        <f t="shared" si="86"/>
        <v>0</v>
      </c>
      <c r="AF244" s="97">
        <f t="shared" si="86"/>
        <v>0</v>
      </c>
      <c r="AG244" s="97">
        <f t="shared" si="86"/>
        <v>0</v>
      </c>
      <c r="AH244" s="97">
        <f t="shared" si="86"/>
        <v>0</v>
      </c>
      <c r="AI244" s="97">
        <f t="shared" si="86"/>
        <v>0</v>
      </c>
      <c r="AJ244" s="97">
        <f t="shared" si="86"/>
        <v>0</v>
      </c>
      <c r="AK244" s="97">
        <f t="shared" si="86"/>
        <v>0</v>
      </c>
      <c r="AL244" s="99">
        <f t="shared" si="79"/>
        <v>0</v>
      </c>
      <c r="AM244" s="102"/>
      <c r="AN244" s="97">
        <f t="shared" si="83"/>
        <v>0</v>
      </c>
      <c r="AO244" s="97">
        <f t="shared" si="83"/>
        <v>0</v>
      </c>
      <c r="AP244" s="97">
        <f t="shared" si="83"/>
        <v>0</v>
      </c>
      <c r="AQ244" s="97">
        <f t="shared" si="83"/>
        <v>0</v>
      </c>
      <c r="AR244" s="97">
        <f t="shared" si="83"/>
        <v>0</v>
      </c>
      <c r="AS244" s="97">
        <f t="shared" si="82"/>
        <v>0</v>
      </c>
      <c r="AT244" s="97">
        <f t="shared" si="82"/>
        <v>0</v>
      </c>
      <c r="AU244" s="97">
        <f t="shared" si="82"/>
        <v>0</v>
      </c>
      <c r="AV244" s="97">
        <f t="shared" si="82"/>
        <v>0</v>
      </c>
      <c r="AW244" s="97">
        <f t="shared" si="82"/>
        <v>0</v>
      </c>
      <c r="AX244" s="99">
        <f t="shared" si="80"/>
        <v>0</v>
      </c>
      <c r="AY244" s="99"/>
      <c r="AZ244" s="100">
        <f t="shared" si="76"/>
        <v>0</v>
      </c>
      <c r="BA244" s="97">
        <f>IF(NOT(snowball2),0,IF(R243&lt;=0,0,IF($C244&lt;=SUM($AZ244:AZ244),0,IF(AO244+$C244-SUM($AZ244:AZ244)&gt;R243+AC244,R243+AC244-AO244,$C244-SUM($AZ244:AZ244)))))</f>
        <v>0</v>
      </c>
      <c r="BB244" s="97">
        <f>IF(NOT(snowball2),0,IF(S243&lt;=0,0,IF($C244&lt;=SUM($AZ244:BA244),0,IF(AP244+$C244-SUM($AZ244:BA244)&gt;S243+AD244,S243+AD244-AP244,$C244-SUM($AZ244:BA244)))))</f>
        <v>0</v>
      </c>
      <c r="BC244" s="97">
        <f>IF(NOT(snowball2),0,IF(T243&lt;=0,0,IF($C244&lt;=SUM($AZ244:BB244),0,IF(AQ244+$C244-SUM($AZ244:BB244)&gt;T243+AE244,T243+AE244-AQ244,$C244-SUM($AZ244:BB244)))))</f>
        <v>0</v>
      </c>
      <c r="BD244" s="97">
        <f>IF(NOT(snowball2),0,IF(U243&lt;=0,0,IF($C244&lt;=SUM($AZ244:BC244),0,IF(AR244+$C244-SUM($AZ244:BC244)&gt;U243+AF244,U243+AF244-AR244,$C244-SUM($AZ244:BC244)))))</f>
        <v>0</v>
      </c>
      <c r="BE244" s="97">
        <f>IF(NOT(snowball2),0,IF(V243&lt;=0,0,IF($C244&lt;=SUM($AZ244:BD244),0,IF(AS244+$C244-SUM($AZ244:BD244)&gt;V243+AG244,V243+AG244-AS244,$C244-SUM($AZ244:BD244)))))</f>
        <v>0</v>
      </c>
      <c r="BF244" s="97">
        <f>IF(NOT(snowball2),0,IF(W243&lt;=0,0,IF($C244&lt;=SUM($AZ244:BE244),0,IF(AT244+$C244-SUM($AZ244:BE244)&gt;W243+AH244,W243+AH244-AT244,$C244-SUM($AZ244:BE244)))))</f>
        <v>0</v>
      </c>
      <c r="BG244" s="97">
        <f>IF(NOT(snowball2),0,IF(X243&lt;=0,0,IF($C244&lt;=SUM($AZ244:BF244),0,IF(AU244+$C244-SUM($AZ244:BF244)&gt;X243+AI244,X243+AI244-AU244,$C244-SUM($AZ244:BF244)))))</f>
        <v>0</v>
      </c>
      <c r="BH244" s="97">
        <f>IF(NOT(snowball2),0,IF(Y243&lt;=0,0,IF($C244&lt;=SUM($AZ244:BG244),0,IF(AV244+$C244-SUM($AZ244:BG244)&gt;Y243+AJ244,Y243+AJ244-AV244,$C244-SUM($AZ244:BG244)))))</f>
        <v>0</v>
      </c>
      <c r="BI244" s="97">
        <f>IF(NOT(snowball2),0,IF(Z243&lt;=0,0,IF($C244&lt;=SUM($AZ244:BH244),0,IF(AW244+$C244-SUM($AZ244:BH244)&gt;Z243+AK244,Z243+AK244-AW244,$C244-SUM($AZ244:BH244)))))</f>
        <v>0</v>
      </c>
    </row>
    <row r="245" spans="1:61" ht="11.1" customHeight="1" x14ac:dyDescent="0.2">
      <c r="A245" s="93" t="str">
        <f t="shared" si="81"/>
        <v/>
      </c>
      <c r="B245" s="94" t="e">
        <f t="shared" si="77"/>
        <v>#N/A</v>
      </c>
      <c r="C245" s="95" t="str">
        <f t="shared" si="72"/>
        <v/>
      </c>
      <c r="D245" s="96"/>
      <c r="E245" s="97">
        <f t="shared" si="85"/>
        <v>0</v>
      </c>
      <c r="F245" s="97">
        <f t="shared" si="85"/>
        <v>0</v>
      </c>
      <c r="G245" s="97">
        <f t="shared" si="85"/>
        <v>0</v>
      </c>
      <c r="H245" s="97">
        <f t="shared" si="85"/>
        <v>0</v>
      </c>
      <c r="I245" s="97">
        <f t="shared" si="85"/>
        <v>0</v>
      </c>
      <c r="J245" s="97">
        <f t="shared" si="85"/>
        <v>0</v>
      </c>
      <c r="K245" s="97">
        <f t="shared" si="85"/>
        <v>0</v>
      </c>
      <c r="L245" s="97">
        <f t="shared" si="85"/>
        <v>0</v>
      </c>
      <c r="M245" s="97">
        <f t="shared" si="85"/>
        <v>0</v>
      </c>
      <c r="N245" s="97">
        <f t="shared" si="85"/>
        <v>0</v>
      </c>
      <c r="O245" s="98"/>
      <c r="P245" s="97">
        <f t="shared" si="78"/>
        <v>0</v>
      </c>
      <c r="Q245" s="97">
        <f t="shared" ref="Q245:Z260" si="87">IF(E$8=0,0,ROUND(Q244-(E245-AB245),2))</f>
        <v>0</v>
      </c>
      <c r="R245" s="97">
        <f t="shared" si="87"/>
        <v>0</v>
      </c>
      <c r="S245" s="97">
        <f t="shared" si="87"/>
        <v>0</v>
      </c>
      <c r="T245" s="97">
        <f t="shared" si="87"/>
        <v>0</v>
      </c>
      <c r="U245" s="97">
        <f t="shared" si="87"/>
        <v>0</v>
      </c>
      <c r="V245" s="97">
        <f t="shared" si="87"/>
        <v>0</v>
      </c>
      <c r="W245" s="97">
        <f t="shared" si="87"/>
        <v>0</v>
      </c>
      <c r="X245" s="97">
        <f t="shared" si="87"/>
        <v>0</v>
      </c>
      <c r="Y245" s="97">
        <f t="shared" si="87"/>
        <v>0</v>
      </c>
      <c r="Z245" s="97">
        <f t="shared" si="87"/>
        <v>0</v>
      </c>
      <c r="AA245" s="101"/>
      <c r="AB245" s="97">
        <f t="shared" si="86"/>
        <v>0</v>
      </c>
      <c r="AC245" s="97">
        <f t="shared" si="86"/>
        <v>0</v>
      </c>
      <c r="AD245" s="97">
        <f t="shared" si="86"/>
        <v>0</v>
      </c>
      <c r="AE245" s="97">
        <f t="shared" si="86"/>
        <v>0</v>
      </c>
      <c r="AF245" s="97">
        <f t="shared" si="86"/>
        <v>0</v>
      </c>
      <c r="AG245" s="97">
        <f t="shared" si="86"/>
        <v>0</v>
      </c>
      <c r="AH245" s="97">
        <f t="shared" si="86"/>
        <v>0</v>
      </c>
      <c r="AI245" s="97">
        <f t="shared" si="86"/>
        <v>0</v>
      </c>
      <c r="AJ245" s="97">
        <f t="shared" si="86"/>
        <v>0</v>
      </c>
      <c r="AK245" s="97">
        <f t="shared" si="86"/>
        <v>0</v>
      </c>
      <c r="AL245" s="99">
        <f t="shared" si="79"/>
        <v>0</v>
      </c>
      <c r="AM245" s="102"/>
      <c r="AN245" s="97">
        <f t="shared" si="83"/>
        <v>0</v>
      </c>
      <c r="AO245" s="97">
        <f t="shared" si="83"/>
        <v>0</v>
      </c>
      <c r="AP245" s="97">
        <f t="shared" si="83"/>
        <v>0</v>
      </c>
      <c r="AQ245" s="97">
        <f t="shared" si="83"/>
        <v>0</v>
      </c>
      <c r="AR245" s="97">
        <f t="shared" si="83"/>
        <v>0</v>
      </c>
      <c r="AS245" s="97">
        <f t="shared" si="82"/>
        <v>0</v>
      </c>
      <c r="AT245" s="97">
        <f t="shared" si="82"/>
        <v>0</v>
      </c>
      <c r="AU245" s="97">
        <f t="shared" si="82"/>
        <v>0</v>
      </c>
      <c r="AV245" s="97">
        <f t="shared" si="82"/>
        <v>0</v>
      </c>
      <c r="AW245" s="97">
        <f t="shared" si="82"/>
        <v>0</v>
      </c>
      <c r="AX245" s="99">
        <f t="shared" si="80"/>
        <v>0</v>
      </c>
      <c r="AY245" s="99"/>
      <c r="AZ245" s="100">
        <f t="shared" si="76"/>
        <v>0</v>
      </c>
      <c r="BA245" s="97">
        <f>IF(NOT(snowball2),0,IF(R244&lt;=0,0,IF($C245&lt;=SUM($AZ245:AZ245),0,IF(AO245+$C245-SUM($AZ245:AZ245)&gt;R244+AC245,R244+AC245-AO245,$C245-SUM($AZ245:AZ245)))))</f>
        <v>0</v>
      </c>
      <c r="BB245" s="97">
        <f>IF(NOT(snowball2),0,IF(S244&lt;=0,0,IF($C245&lt;=SUM($AZ245:BA245),0,IF(AP245+$C245-SUM($AZ245:BA245)&gt;S244+AD245,S244+AD245-AP245,$C245-SUM($AZ245:BA245)))))</f>
        <v>0</v>
      </c>
      <c r="BC245" s="97">
        <f>IF(NOT(snowball2),0,IF(T244&lt;=0,0,IF($C245&lt;=SUM($AZ245:BB245),0,IF(AQ245+$C245-SUM($AZ245:BB245)&gt;T244+AE245,T244+AE245-AQ245,$C245-SUM($AZ245:BB245)))))</f>
        <v>0</v>
      </c>
      <c r="BD245" s="97">
        <f>IF(NOT(snowball2),0,IF(U244&lt;=0,0,IF($C245&lt;=SUM($AZ245:BC245),0,IF(AR245+$C245-SUM($AZ245:BC245)&gt;U244+AF245,U244+AF245-AR245,$C245-SUM($AZ245:BC245)))))</f>
        <v>0</v>
      </c>
      <c r="BE245" s="97">
        <f>IF(NOT(snowball2),0,IF(V244&lt;=0,0,IF($C245&lt;=SUM($AZ245:BD245),0,IF(AS245+$C245-SUM($AZ245:BD245)&gt;V244+AG245,V244+AG245-AS245,$C245-SUM($AZ245:BD245)))))</f>
        <v>0</v>
      </c>
      <c r="BF245" s="97">
        <f>IF(NOT(snowball2),0,IF(W244&lt;=0,0,IF($C245&lt;=SUM($AZ245:BE245),0,IF(AT245+$C245-SUM($AZ245:BE245)&gt;W244+AH245,W244+AH245-AT245,$C245-SUM($AZ245:BE245)))))</f>
        <v>0</v>
      </c>
      <c r="BG245" s="97">
        <f>IF(NOT(snowball2),0,IF(X244&lt;=0,0,IF($C245&lt;=SUM($AZ245:BF245),0,IF(AU245+$C245-SUM($AZ245:BF245)&gt;X244+AI245,X244+AI245-AU245,$C245-SUM($AZ245:BF245)))))</f>
        <v>0</v>
      </c>
      <c r="BH245" s="97">
        <f>IF(NOT(snowball2),0,IF(Y244&lt;=0,0,IF($C245&lt;=SUM($AZ245:BG245),0,IF(AV245+$C245-SUM($AZ245:BG245)&gt;Y244+AJ245,Y244+AJ245-AV245,$C245-SUM($AZ245:BG245)))))</f>
        <v>0</v>
      </c>
      <c r="BI245" s="97">
        <f>IF(NOT(snowball2),0,IF(Z244&lt;=0,0,IF($C245&lt;=SUM($AZ245:BH245),0,IF(AW245+$C245-SUM($AZ245:BH245)&gt;Z244+AK245,Z244+AK245-AW245,$C245-SUM($AZ245:BH245)))))</f>
        <v>0</v>
      </c>
    </row>
    <row r="246" spans="1:61" ht="11.1" customHeight="1" x14ac:dyDescent="0.2">
      <c r="A246" s="93" t="str">
        <f t="shared" si="81"/>
        <v/>
      </c>
      <c r="B246" s="94" t="e">
        <f t="shared" si="77"/>
        <v>#N/A</v>
      </c>
      <c r="C246" s="95" t="str">
        <f t="shared" si="72"/>
        <v/>
      </c>
      <c r="D246" s="96"/>
      <c r="E246" s="97">
        <f t="shared" si="85"/>
        <v>0</v>
      </c>
      <c r="F246" s="97">
        <f t="shared" si="85"/>
        <v>0</v>
      </c>
      <c r="G246" s="97">
        <f t="shared" si="85"/>
        <v>0</v>
      </c>
      <c r="H246" s="97">
        <f t="shared" si="85"/>
        <v>0</v>
      </c>
      <c r="I246" s="97">
        <f t="shared" si="85"/>
        <v>0</v>
      </c>
      <c r="J246" s="97">
        <f t="shared" si="85"/>
        <v>0</v>
      </c>
      <c r="K246" s="97">
        <f t="shared" si="85"/>
        <v>0</v>
      </c>
      <c r="L246" s="97">
        <f t="shared" si="85"/>
        <v>0</v>
      </c>
      <c r="M246" s="97">
        <f t="shared" si="85"/>
        <v>0</v>
      </c>
      <c r="N246" s="97">
        <f t="shared" si="85"/>
        <v>0</v>
      </c>
      <c r="O246" s="98"/>
      <c r="P246" s="97">
        <f t="shared" si="78"/>
        <v>0</v>
      </c>
      <c r="Q246" s="97">
        <f t="shared" si="87"/>
        <v>0</v>
      </c>
      <c r="R246" s="97">
        <f t="shared" si="87"/>
        <v>0</v>
      </c>
      <c r="S246" s="97">
        <f t="shared" si="87"/>
        <v>0</v>
      </c>
      <c r="T246" s="97">
        <f t="shared" si="87"/>
        <v>0</v>
      </c>
      <c r="U246" s="97">
        <f t="shared" si="87"/>
        <v>0</v>
      </c>
      <c r="V246" s="97">
        <f t="shared" si="87"/>
        <v>0</v>
      </c>
      <c r="W246" s="97">
        <f t="shared" si="87"/>
        <v>0</v>
      </c>
      <c r="X246" s="97">
        <f t="shared" si="87"/>
        <v>0</v>
      </c>
      <c r="Y246" s="97">
        <f t="shared" si="87"/>
        <v>0</v>
      </c>
      <c r="Z246" s="97">
        <f t="shared" si="87"/>
        <v>0</v>
      </c>
      <c r="AA246" s="101"/>
      <c r="AB246" s="97">
        <f t="shared" si="86"/>
        <v>0</v>
      </c>
      <c r="AC246" s="97">
        <f t="shared" si="86"/>
        <v>0</v>
      </c>
      <c r="AD246" s="97">
        <f t="shared" si="86"/>
        <v>0</v>
      </c>
      <c r="AE246" s="97">
        <f t="shared" si="86"/>
        <v>0</v>
      </c>
      <c r="AF246" s="97">
        <f t="shared" si="86"/>
        <v>0</v>
      </c>
      <c r="AG246" s="97">
        <f t="shared" si="86"/>
        <v>0</v>
      </c>
      <c r="AH246" s="97">
        <f t="shared" si="86"/>
        <v>0</v>
      </c>
      <c r="AI246" s="97">
        <f t="shared" si="86"/>
        <v>0</v>
      </c>
      <c r="AJ246" s="97">
        <f t="shared" si="86"/>
        <v>0</v>
      </c>
      <c r="AK246" s="97">
        <f t="shared" si="86"/>
        <v>0</v>
      </c>
      <c r="AL246" s="99">
        <f t="shared" si="79"/>
        <v>0</v>
      </c>
      <c r="AM246" s="102"/>
      <c r="AN246" s="97">
        <f t="shared" si="83"/>
        <v>0</v>
      </c>
      <c r="AO246" s="97">
        <f t="shared" si="83"/>
        <v>0</v>
      </c>
      <c r="AP246" s="97">
        <f t="shared" si="83"/>
        <v>0</v>
      </c>
      <c r="AQ246" s="97">
        <f t="shared" si="83"/>
        <v>0</v>
      </c>
      <c r="AR246" s="97">
        <f t="shared" si="83"/>
        <v>0</v>
      </c>
      <c r="AS246" s="97">
        <f t="shared" si="82"/>
        <v>0</v>
      </c>
      <c r="AT246" s="97">
        <f t="shared" si="82"/>
        <v>0</v>
      </c>
      <c r="AU246" s="97">
        <f t="shared" si="82"/>
        <v>0</v>
      </c>
      <c r="AV246" s="97">
        <f t="shared" si="82"/>
        <v>0</v>
      </c>
      <c r="AW246" s="97">
        <f t="shared" si="82"/>
        <v>0</v>
      </c>
      <c r="AX246" s="99">
        <f t="shared" si="80"/>
        <v>0</v>
      </c>
      <c r="AY246" s="99"/>
      <c r="AZ246" s="100">
        <f t="shared" si="76"/>
        <v>0</v>
      </c>
      <c r="BA246" s="97">
        <f>IF(NOT(snowball2),0,IF(R245&lt;=0,0,IF($C246&lt;=SUM($AZ246:AZ246),0,IF(AO246+$C246-SUM($AZ246:AZ246)&gt;R245+AC246,R245+AC246-AO246,$C246-SUM($AZ246:AZ246)))))</f>
        <v>0</v>
      </c>
      <c r="BB246" s="97">
        <f>IF(NOT(snowball2),0,IF(S245&lt;=0,0,IF($C246&lt;=SUM($AZ246:BA246),0,IF(AP246+$C246-SUM($AZ246:BA246)&gt;S245+AD246,S245+AD246-AP246,$C246-SUM($AZ246:BA246)))))</f>
        <v>0</v>
      </c>
      <c r="BC246" s="97">
        <f>IF(NOT(snowball2),0,IF(T245&lt;=0,0,IF($C246&lt;=SUM($AZ246:BB246),0,IF(AQ246+$C246-SUM($AZ246:BB246)&gt;T245+AE246,T245+AE246-AQ246,$C246-SUM($AZ246:BB246)))))</f>
        <v>0</v>
      </c>
      <c r="BD246" s="97">
        <f>IF(NOT(snowball2),0,IF(U245&lt;=0,0,IF($C246&lt;=SUM($AZ246:BC246),0,IF(AR246+$C246-SUM($AZ246:BC246)&gt;U245+AF246,U245+AF246-AR246,$C246-SUM($AZ246:BC246)))))</f>
        <v>0</v>
      </c>
      <c r="BE246" s="97">
        <f>IF(NOT(snowball2),0,IF(V245&lt;=0,0,IF($C246&lt;=SUM($AZ246:BD246),0,IF(AS246+$C246-SUM($AZ246:BD246)&gt;V245+AG246,V245+AG246-AS246,$C246-SUM($AZ246:BD246)))))</f>
        <v>0</v>
      </c>
      <c r="BF246" s="97">
        <f>IF(NOT(snowball2),0,IF(W245&lt;=0,0,IF($C246&lt;=SUM($AZ246:BE246),0,IF(AT246+$C246-SUM($AZ246:BE246)&gt;W245+AH246,W245+AH246-AT246,$C246-SUM($AZ246:BE246)))))</f>
        <v>0</v>
      </c>
      <c r="BG246" s="97">
        <f>IF(NOT(snowball2),0,IF(X245&lt;=0,0,IF($C246&lt;=SUM($AZ246:BF246),0,IF(AU246+$C246-SUM($AZ246:BF246)&gt;X245+AI246,X245+AI246-AU246,$C246-SUM($AZ246:BF246)))))</f>
        <v>0</v>
      </c>
      <c r="BH246" s="97">
        <f>IF(NOT(snowball2),0,IF(Y245&lt;=0,0,IF($C246&lt;=SUM($AZ246:BG246),0,IF(AV246+$C246-SUM($AZ246:BG246)&gt;Y245+AJ246,Y245+AJ246-AV246,$C246-SUM($AZ246:BG246)))))</f>
        <v>0</v>
      </c>
      <c r="BI246" s="97">
        <f>IF(NOT(snowball2),0,IF(Z245&lt;=0,0,IF($C246&lt;=SUM($AZ246:BH246),0,IF(AW246+$C246-SUM($AZ246:BH246)&gt;Z245+AK246,Z245+AK246-AW246,$C246-SUM($AZ246:BH246)))))</f>
        <v>0</v>
      </c>
    </row>
    <row r="247" spans="1:61" ht="11.1" customHeight="1" x14ac:dyDescent="0.2">
      <c r="A247" s="93" t="str">
        <f t="shared" si="81"/>
        <v/>
      </c>
      <c r="B247" s="94" t="e">
        <f t="shared" si="77"/>
        <v>#N/A</v>
      </c>
      <c r="C247" s="95" t="str">
        <f t="shared" si="72"/>
        <v/>
      </c>
      <c r="D247" s="96"/>
      <c r="E247" s="97">
        <f t="shared" si="85"/>
        <v>0</v>
      </c>
      <c r="F247" s="97">
        <f t="shared" si="85"/>
        <v>0</v>
      </c>
      <c r="G247" s="97">
        <f t="shared" si="85"/>
        <v>0</v>
      </c>
      <c r="H247" s="97">
        <f t="shared" si="85"/>
        <v>0</v>
      </c>
      <c r="I247" s="97">
        <f t="shared" si="85"/>
        <v>0</v>
      </c>
      <c r="J247" s="97">
        <f t="shared" si="85"/>
        <v>0</v>
      </c>
      <c r="K247" s="97">
        <f t="shared" si="85"/>
        <v>0</v>
      </c>
      <c r="L247" s="97">
        <f t="shared" si="85"/>
        <v>0</v>
      </c>
      <c r="M247" s="97">
        <f t="shared" si="85"/>
        <v>0</v>
      </c>
      <c r="N247" s="97">
        <f t="shared" si="85"/>
        <v>0</v>
      </c>
      <c r="O247" s="98"/>
      <c r="P247" s="97">
        <f t="shared" si="78"/>
        <v>0</v>
      </c>
      <c r="Q247" s="97">
        <f t="shared" si="87"/>
        <v>0</v>
      </c>
      <c r="R247" s="97">
        <f t="shared" si="87"/>
        <v>0</v>
      </c>
      <c r="S247" s="97">
        <f t="shared" si="87"/>
        <v>0</v>
      </c>
      <c r="T247" s="97">
        <f t="shared" si="87"/>
        <v>0</v>
      </c>
      <c r="U247" s="97">
        <f t="shared" si="87"/>
        <v>0</v>
      </c>
      <c r="V247" s="97">
        <f t="shared" si="87"/>
        <v>0</v>
      </c>
      <c r="W247" s="97">
        <f t="shared" si="87"/>
        <v>0</v>
      </c>
      <c r="X247" s="97">
        <f t="shared" si="87"/>
        <v>0</v>
      </c>
      <c r="Y247" s="97">
        <f t="shared" si="87"/>
        <v>0</v>
      </c>
      <c r="Z247" s="97">
        <f t="shared" si="87"/>
        <v>0</v>
      </c>
      <c r="AA247" s="101"/>
      <c r="AB247" s="97">
        <f t="shared" si="86"/>
        <v>0</v>
      </c>
      <c r="AC247" s="97">
        <f t="shared" si="86"/>
        <v>0</v>
      </c>
      <c r="AD247" s="97">
        <f t="shared" si="86"/>
        <v>0</v>
      </c>
      <c r="AE247" s="97">
        <f t="shared" si="86"/>
        <v>0</v>
      </c>
      <c r="AF247" s="97">
        <f t="shared" si="86"/>
        <v>0</v>
      </c>
      <c r="AG247" s="97">
        <f t="shared" si="86"/>
        <v>0</v>
      </c>
      <c r="AH247" s="97">
        <f t="shared" si="86"/>
        <v>0</v>
      </c>
      <c r="AI247" s="97">
        <f t="shared" si="86"/>
        <v>0</v>
      </c>
      <c r="AJ247" s="97">
        <f t="shared" si="86"/>
        <v>0</v>
      </c>
      <c r="AK247" s="97">
        <f t="shared" si="86"/>
        <v>0</v>
      </c>
      <c r="AL247" s="99">
        <f t="shared" si="79"/>
        <v>0</v>
      </c>
      <c r="AM247" s="102"/>
      <c r="AN247" s="97">
        <f t="shared" si="83"/>
        <v>0</v>
      </c>
      <c r="AO247" s="97">
        <f t="shared" si="83"/>
        <v>0</v>
      </c>
      <c r="AP247" s="97">
        <f t="shared" si="83"/>
        <v>0</v>
      </c>
      <c r="AQ247" s="97">
        <f t="shared" si="83"/>
        <v>0</v>
      </c>
      <c r="AR247" s="97">
        <f t="shared" si="83"/>
        <v>0</v>
      </c>
      <c r="AS247" s="97">
        <f t="shared" si="82"/>
        <v>0</v>
      </c>
      <c r="AT247" s="97">
        <f t="shared" si="82"/>
        <v>0</v>
      </c>
      <c r="AU247" s="97">
        <f t="shared" si="82"/>
        <v>0</v>
      </c>
      <c r="AV247" s="97">
        <f t="shared" si="82"/>
        <v>0</v>
      </c>
      <c r="AW247" s="97">
        <f t="shared" si="82"/>
        <v>0</v>
      </c>
      <c r="AX247" s="99">
        <f t="shared" si="80"/>
        <v>0</v>
      </c>
      <c r="AY247" s="99"/>
      <c r="AZ247" s="100">
        <f t="shared" si="76"/>
        <v>0</v>
      </c>
      <c r="BA247" s="97">
        <f>IF(NOT(snowball2),0,IF(R246&lt;=0,0,IF($C247&lt;=SUM($AZ247:AZ247),0,IF(AO247+$C247-SUM($AZ247:AZ247)&gt;R246+AC247,R246+AC247-AO247,$C247-SUM($AZ247:AZ247)))))</f>
        <v>0</v>
      </c>
      <c r="BB247" s="97">
        <f>IF(NOT(snowball2),0,IF(S246&lt;=0,0,IF($C247&lt;=SUM($AZ247:BA247),0,IF(AP247+$C247-SUM($AZ247:BA247)&gt;S246+AD247,S246+AD247-AP247,$C247-SUM($AZ247:BA247)))))</f>
        <v>0</v>
      </c>
      <c r="BC247" s="97">
        <f>IF(NOT(snowball2),0,IF(T246&lt;=0,0,IF($C247&lt;=SUM($AZ247:BB247),0,IF(AQ247+$C247-SUM($AZ247:BB247)&gt;T246+AE247,T246+AE247-AQ247,$C247-SUM($AZ247:BB247)))))</f>
        <v>0</v>
      </c>
      <c r="BD247" s="97">
        <f>IF(NOT(snowball2),0,IF(U246&lt;=0,0,IF($C247&lt;=SUM($AZ247:BC247),0,IF(AR247+$C247-SUM($AZ247:BC247)&gt;U246+AF247,U246+AF247-AR247,$C247-SUM($AZ247:BC247)))))</f>
        <v>0</v>
      </c>
      <c r="BE247" s="97">
        <f>IF(NOT(snowball2),0,IF(V246&lt;=0,0,IF($C247&lt;=SUM($AZ247:BD247),0,IF(AS247+$C247-SUM($AZ247:BD247)&gt;V246+AG247,V246+AG247-AS247,$C247-SUM($AZ247:BD247)))))</f>
        <v>0</v>
      </c>
      <c r="BF247" s="97">
        <f>IF(NOT(snowball2),0,IF(W246&lt;=0,0,IF($C247&lt;=SUM($AZ247:BE247),0,IF(AT247+$C247-SUM($AZ247:BE247)&gt;W246+AH247,W246+AH247-AT247,$C247-SUM($AZ247:BE247)))))</f>
        <v>0</v>
      </c>
      <c r="BG247" s="97">
        <f>IF(NOT(snowball2),0,IF(X246&lt;=0,0,IF($C247&lt;=SUM($AZ247:BF247),0,IF(AU247+$C247-SUM($AZ247:BF247)&gt;X246+AI247,X246+AI247-AU247,$C247-SUM($AZ247:BF247)))))</f>
        <v>0</v>
      </c>
      <c r="BH247" s="97">
        <f>IF(NOT(snowball2),0,IF(Y246&lt;=0,0,IF($C247&lt;=SUM($AZ247:BG247),0,IF(AV247+$C247-SUM($AZ247:BG247)&gt;Y246+AJ247,Y246+AJ247-AV247,$C247-SUM($AZ247:BG247)))))</f>
        <v>0</v>
      </c>
      <c r="BI247" s="97">
        <f>IF(NOT(snowball2),0,IF(Z246&lt;=0,0,IF($C247&lt;=SUM($AZ247:BH247),0,IF(AW247+$C247-SUM($AZ247:BH247)&gt;Z246+AK247,Z246+AK247-AW247,$C247-SUM($AZ247:BH247)))))</f>
        <v>0</v>
      </c>
    </row>
    <row r="248" spans="1:61" ht="11.1" customHeight="1" x14ac:dyDescent="0.2">
      <c r="A248" s="93" t="str">
        <f t="shared" si="81"/>
        <v/>
      </c>
      <c r="B248" s="94" t="e">
        <f t="shared" si="77"/>
        <v>#N/A</v>
      </c>
      <c r="C248" s="95" t="str">
        <f t="shared" si="72"/>
        <v/>
      </c>
      <c r="D248" s="96"/>
      <c r="E248" s="97">
        <f t="shared" si="85"/>
        <v>0</v>
      </c>
      <c r="F248" s="97">
        <f t="shared" si="85"/>
        <v>0</v>
      </c>
      <c r="G248" s="97">
        <f t="shared" si="85"/>
        <v>0</v>
      </c>
      <c r="H248" s="97">
        <f t="shared" si="85"/>
        <v>0</v>
      </c>
      <c r="I248" s="97">
        <f t="shared" si="85"/>
        <v>0</v>
      </c>
      <c r="J248" s="97">
        <f t="shared" si="85"/>
        <v>0</v>
      </c>
      <c r="K248" s="97">
        <f t="shared" si="85"/>
        <v>0</v>
      </c>
      <c r="L248" s="97">
        <f t="shared" si="85"/>
        <v>0</v>
      </c>
      <c r="M248" s="97">
        <f t="shared" si="85"/>
        <v>0</v>
      </c>
      <c r="N248" s="97">
        <f t="shared" si="85"/>
        <v>0</v>
      </c>
      <c r="O248" s="98"/>
      <c r="P248" s="97">
        <f t="shared" si="78"/>
        <v>0</v>
      </c>
      <c r="Q248" s="97">
        <f t="shared" si="87"/>
        <v>0</v>
      </c>
      <c r="R248" s="97">
        <f t="shared" si="87"/>
        <v>0</v>
      </c>
      <c r="S248" s="97">
        <f t="shared" si="87"/>
        <v>0</v>
      </c>
      <c r="T248" s="97">
        <f t="shared" si="87"/>
        <v>0</v>
      </c>
      <c r="U248" s="97">
        <f t="shared" si="87"/>
        <v>0</v>
      </c>
      <c r="V248" s="97">
        <f t="shared" si="87"/>
        <v>0</v>
      </c>
      <c r="W248" s="97">
        <f t="shared" si="87"/>
        <v>0</v>
      </c>
      <c r="X248" s="97">
        <f t="shared" si="87"/>
        <v>0</v>
      </c>
      <c r="Y248" s="97">
        <f t="shared" si="87"/>
        <v>0</v>
      </c>
      <c r="Z248" s="97">
        <f t="shared" si="87"/>
        <v>0</v>
      </c>
      <c r="AA248" s="101"/>
      <c r="AB248" s="97">
        <f t="shared" si="86"/>
        <v>0</v>
      </c>
      <c r="AC248" s="97">
        <f t="shared" si="86"/>
        <v>0</v>
      </c>
      <c r="AD248" s="97">
        <f t="shared" si="86"/>
        <v>0</v>
      </c>
      <c r="AE248" s="97">
        <f t="shared" si="86"/>
        <v>0</v>
      </c>
      <c r="AF248" s="97">
        <f t="shared" si="86"/>
        <v>0</v>
      </c>
      <c r="AG248" s="97">
        <f t="shared" si="86"/>
        <v>0</v>
      </c>
      <c r="AH248" s="97">
        <f t="shared" si="86"/>
        <v>0</v>
      </c>
      <c r="AI248" s="97">
        <f t="shared" si="86"/>
        <v>0</v>
      </c>
      <c r="AJ248" s="97">
        <f t="shared" si="86"/>
        <v>0</v>
      </c>
      <c r="AK248" s="97">
        <f t="shared" si="86"/>
        <v>0</v>
      </c>
      <c r="AL248" s="99">
        <f t="shared" si="79"/>
        <v>0</v>
      </c>
      <c r="AM248" s="102"/>
      <c r="AN248" s="97">
        <f t="shared" si="83"/>
        <v>0</v>
      </c>
      <c r="AO248" s="97">
        <f t="shared" si="83"/>
        <v>0</v>
      </c>
      <c r="AP248" s="97">
        <f t="shared" si="83"/>
        <v>0</v>
      </c>
      <c r="AQ248" s="97">
        <f t="shared" si="83"/>
        <v>0</v>
      </c>
      <c r="AR248" s="97">
        <f t="shared" si="83"/>
        <v>0</v>
      </c>
      <c r="AS248" s="97">
        <f t="shared" si="82"/>
        <v>0</v>
      </c>
      <c r="AT248" s="97">
        <f t="shared" si="82"/>
        <v>0</v>
      </c>
      <c r="AU248" s="97">
        <f t="shared" si="82"/>
        <v>0</v>
      </c>
      <c r="AV248" s="97">
        <f t="shared" si="82"/>
        <v>0</v>
      </c>
      <c r="AW248" s="97">
        <f t="shared" si="82"/>
        <v>0</v>
      </c>
      <c r="AX248" s="99">
        <f t="shared" si="80"/>
        <v>0</v>
      </c>
      <c r="AY248" s="99"/>
      <c r="AZ248" s="100">
        <f t="shared" si="76"/>
        <v>0</v>
      </c>
      <c r="BA248" s="97">
        <f>IF(NOT(snowball2),0,IF(R247&lt;=0,0,IF($C248&lt;=SUM($AZ248:AZ248),0,IF(AO248+$C248-SUM($AZ248:AZ248)&gt;R247+AC248,R247+AC248-AO248,$C248-SUM($AZ248:AZ248)))))</f>
        <v>0</v>
      </c>
      <c r="BB248" s="97">
        <f>IF(NOT(snowball2),0,IF(S247&lt;=0,0,IF($C248&lt;=SUM($AZ248:BA248),0,IF(AP248+$C248-SUM($AZ248:BA248)&gt;S247+AD248,S247+AD248-AP248,$C248-SUM($AZ248:BA248)))))</f>
        <v>0</v>
      </c>
      <c r="BC248" s="97">
        <f>IF(NOT(snowball2),0,IF(T247&lt;=0,0,IF($C248&lt;=SUM($AZ248:BB248),0,IF(AQ248+$C248-SUM($AZ248:BB248)&gt;T247+AE248,T247+AE248-AQ248,$C248-SUM($AZ248:BB248)))))</f>
        <v>0</v>
      </c>
      <c r="BD248" s="97">
        <f>IF(NOT(snowball2),0,IF(U247&lt;=0,0,IF($C248&lt;=SUM($AZ248:BC248),0,IF(AR248+$C248-SUM($AZ248:BC248)&gt;U247+AF248,U247+AF248-AR248,$C248-SUM($AZ248:BC248)))))</f>
        <v>0</v>
      </c>
      <c r="BE248" s="97">
        <f>IF(NOT(snowball2),0,IF(V247&lt;=0,0,IF($C248&lt;=SUM($AZ248:BD248),0,IF(AS248+$C248-SUM($AZ248:BD248)&gt;V247+AG248,V247+AG248-AS248,$C248-SUM($AZ248:BD248)))))</f>
        <v>0</v>
      </c>
      <c r="BF248" s="97">
        <f>IF(NOT(snowball2),0,IF(W247&lt;=0,0,IF($C248&lt;=SUM($AZ248:BE248),0,IF(AT248+$C248-SUM($AZ248:BE248)&gt;W247+AH248,W247+AH248-AT248,$C248-SUM($AZ248:BE248)))))</f>
        <v>0</v>
      </c>
      <c r="BG248" s="97">
        <f>IF(NOT(snowball2),0,IF(X247&lt;=0,0,IF($C248&lt;=SUM($AZ248:BF248),0,IF(AU248+$C248-SUM($AZ248:BF248)&gt;X247+AI248,X247+AI248-AU248,$C248-SUM($AZ248:BF248)))))</f>
        <v>0</v>
      </c>
      <c r="BH248" s="97">
        <f>IF(NOT(snowball2),0,IF(Y247&lt;=0,0,IF($C248&lt;=SUM($AZ248:BG248),0,IF(AV248+$C248-SUM($AZ248:BG248)&gt;Y247+AJ248,Y247+AJ248-AV248,$C248-SUM($AZ248:BG248)))))</f>
        <v>0</v>
      </c>
      <c r="BI248" s="97">
        <f>IF(NOT(snowball2),0,IF(Z247&lt;=0,0,IF($C248&lt;=SUM($AZ248:BH248),0,IF(AW248+$C248-SUM($AZ248:BH248)&gt;Z247+AK248,Z247+AK248-AW248,$C248-SUM($AZ248:BH248)))))</f>
        <v>0</v>
      </c>
    </row>
    <row r="249" spans="1:61" ht="11.1" customHeight="1" x14ac:dyDescent="0.2">
      <c r="A249" s="93" t="str">
        <f t="shared" si="81"/>
        <v/>
      </c>
      <c r="B249" s="94" t="e">
        <f t="shared" si="77"/>
        <v>#N/A</v>
      </c>
      <c r="C249" s="95" t="str">
        <f t="shared" si="72"/>
        <v/>
      </c>
      <c r="D249" s="96"/>
      <c r="E249" s="97">
        <f t="shared" si="85"/>
        <v>0</v>
      </c>
      <c r="F249" s="97">
        <f t="shared" si="85"/>
        <v>0</v>
      </c>
      <c r="G249" s="97">
        <f t="shared" si="85"/>
        <v>0</v>
      </c>
      <c r="H249" s="97">
        <f t="shared" si="85"/>
        <v>0</v>
      </c>
      <c r="I249" s="97">
        <f t="shared" si="85"/>
        <v>0</v>
      </c>
      <c r="J249" s="97">
        <f t="shared" si="85"/>
        <v>0</v>
      </c>
      <c r="K249" s="97">
        <f t="shared" si="85"/>
        <v>0</v>
      </c>
      <c r="L249" s="97">
        <f t="shared" si="85"/>
        <v>0</v>
      </c>
      <c r="M249" s="97">
        <f t="shared" si="85"/>
        <v>0</v>
      </c>
      <c r="N249" s="97">
        <f t="shared" si="85"/>
        <v>0</v>
      </c>
      <c r="O249" s="98"/>
      <c r="P249" s="97">
        <f t="shared" si="78"/>
        <v>0</v>
      </c>
      <c r="Q249" s="97">
        <f t="shared" si="87"/>
        <v>0</v>
      </c>
      <c r="R249" s="97">
        <f t="shared" si="87"/>
        <v>0</v>
      </c>
      <c r="S249" s="97">
        <f t="shared" si="87"/>
        <v>0</v>
      </c>
      <c r="T249" s="97">
        <f t="shared" si="87"/>
        <v>0</v>
      </c>
      <c r="U249" s="97">
        <f t="shared" si="87"/>
        <v>0</v>
      </c>
      <c r="V249" s="97">
        <f t="shared" si="87"/>
        <v>0</v>
      </c>
      <c r="W249" s="97">
        <f t="shared" si="87"/>
        <v>0</v>
      </c>
      <c r="X249" s="97">
        <f t="shared" si="87"/>
        <v>0</v>
      </c>
      <c r="Y249" s="97">
        <f t="shared" si="87"/>
        <v>0</v>
      </c>
      <c r="Z249" s="97">
        <f t="shared" si="87"/>
        <v>0</v>
      </c>
      <c r="AA249" s="101"/>
      <c r="AB249" s="97">
        <f t="shared" si="86"/>
        <v>0</v>
      </c>
      <c r="AC249" s="97">
        <f t="shared" si="86"/>
        <v>0</v>
      </c>
      <c r="AD249" s="97">
        <f t="shared" si="86"/>
        <v>0</v>
      </c>
      <c r="AE249" s="97">
        <f t="shared" si="86"/>
        <v>0</v>
      </c>
      <c r="AF249" s="97">
        <f t="shared" si="86"/>
        <v>0</v>
      </c>
      <c r="AG249" s="97">
        <f t="shared" si="86"/>
        <v>0</v>
      </c>
      <c r="AH249" s="97">
        <f t="shared" si="86"/>
        <v>0</v>
      </c>
      <c r="AI249" s="97">
        <f t="shared" si="86"/>
        <v>0</v>
      </c>
      <c r="AJ249" s="97">
        <f t="shared" si="86"/>
        <v>0</v>
      </c>
      <c r="AK249" s="97">
        <f t="shared" si="86"/>
        <v>0</v>
      </c>
      <c r="AL249" s="99">
        <f t="shared" si="79"/>
        <v>0</v>
      </c>
      <c r="AM249" s="102"/>
      <c r="AN249" s="97">
        <f t="shared" si="83"/>
        <v>0</v>
      </c>
      <c r="AO249" s="97">
        <f t="shared" si="83"/>
        <v>0</v>
      </c>
      <c r="AP249" s="97">
        <f t="shared" si="83"/>
        <v>0</v>
      </c>
      <c r="AQ249" s="97">
        <f t="shared" si="83"/>
        <v>0</v>
      </c>
      <c r="AR249" s="97">
        <f t="shared" si="83"/>
        <v>0</v>
      </c>
      <c r="AS249" s="97">
        <f t="shared" si="82"/>
        <v>0</v>
      </c>
      <c r="AT249" s="97">
        <f t="shared" si="82"/>
        <v>0</v>
      </c>
      <c r="AU249" s="97">
        <f t="shared" si="82"/>
        <v>0</v>
      </c>
      <c r="AV249" s="97">
        <f t="shared" si="82"/>
        <v>0</v>
      </c>
      <c r="AW249" s="97">
        <f t="shared" si="82"/>
        <v>0</v>
      </c>
      <c r="AX249" s="99">
        <f t="shared" si="80"/>
        <v>0</v>
      </c>
      <c r="AY249" s="99"/>
      <c r="AZ249" s="100">
        <f t="shared" si="76"/>
        <v>0</v>
      </c>
      <c r="BA249" s="97">
        <f>IF(NOT(snowball2),0,IF(R248&lt;=0,0,IF($C249&lt;=SUM($AZ249:AZ249),0,IF(AO249+$C249-SUM($AZ249:AZ249)&gt;R248+AC249,R248+AC249-AO249,$C249-SUM($AZ249:AZ249)))))</f>
        <v>0</v>
      </c>
      <c r="BB249" s="97">
        <f>IF(NOT(snowball2),0,IF(S248&lt;=0,0,IF($C249&lt;=SUM($AZ249:BA249),0,IF(AP249+$C249-SUM($AZ249:BA249)&gt;S248+AD249,S248+AD249-AP249,$C249-SUM($AZ249:BA249)))))</f>
        <v>0</v>
      </c>
      <c r="BC249" s="97">
        <f>IF(NOT(snowball2),0,IF(T248&lt;=0,0,IF($C249&lt;=SUM($AZ249:BB249),0,IF(AQ249+$C249-SUM($AZ249:BB249)&gt;T248+AE249,T248+AE249-AQ249,$C249-SUM($AZ249:BB249)))))</f>
        <v>0</v>
      </c>
      <c r="BD249" s="97">
        <f>IF(NOT(snowball2),0,IF(U248&lt;=0,0,IF($C249&lt;=SUM($AZ249:BC249),0,IF(AR249+$C249-SUM($AZ249:BC249)&gt;U248+AF249,U248+AF249-AR249,$C249-SUM($AZ249:BC249)))))</f>
        <v>0</v>
      </c>
      <c r="BE249" s="97">
        <f>IF(NOT(snowball2),0,IF(V248&lt;=0,0,IF($C249&lt;=SUM($AZ249:BD249),0,IF(AS249+$C249-SUM($AZ249:BD249)&gt;V248+AG249,V248+AG249-AS249,$C249-SUM($AZ249:BD249)))))</f>
        <v>0</v>
      </c>
      <c r="BF249" s="97">
        <f>IF(NOT(snowball2),0,IF(W248&lt;=0,0,IF($C249&lt;=SUM($AZ249:BE249),0,IF(AT249+$C249-SUM($AZ249:BE249)&gt;W248+AH249,W248+AH249-AT249,$C249-SUM($AZ249:BE249)))))</f>
        <v>0</v>
      </c>
      <c r="BG249" s="97">
        <f>IF(NOT(snowball2),0,IF(X248&lt;=0,0,IF($C249&lt;=SUM($AZ249:BF249),0,IF(AU249+$C249-SUM($AZ249:BF249)&gt;X248+AI249,X248+AI249-AU249,$C249-SUM($AZ249:BF249)))))</f>
        <v>0</v>
      </c>
      <c r="BH249" s="97">
        <f>IF(NOT(snowball2),0,IF(Y248&lt;=0,0,IF($C249&lt;=SUM($AZ249:BG249),0,IF(AV249+$C249-SUM($AZ249:BG249)&gt;Y248+AJ249,Y248+AJ249-AV249,$C249-SUM($AZ249:BG249)))))</f>
        <v>0</v>
      </c>
      <c r="BI249" s="97">
        <f>IF(NOT(snowball2),0,IF(Z248&lt;=0,0,IF($C249&lt;=SUM($AZ249:BH249),0,IF(AW249+$C249-SUM($AZ249:BH249)&gt;Z248+AK249,Z248+AK249-AW249,$C249-SUM($AZ249:BH249)))))</f>
        <v>0</v>
      </c>
    </row>
    <row r="250" spans="1:61" ht="11.1" customHeight="1" x14ac:dyDescent="0.2">
      <c r="A250" s="93" t="str">
        <f t="shared" si="81"/>
        <v/>
      </c>
      <c r="B250" s="94" t="e">
        <f t="shared" si="77"/>
        <v>#N/A</v>
      </c>
      <c r="C250" s="95" t="str">
        <f t="shared" si="72"/>
        <v/>
      </c>
      <c r="D250" s="96"/>
      <c r="E250" s="97">
        <f t="shared" si="85"/>
        <v>0</v>
      </c>
      <c r="F250" s="97">
        <f t="shared" si="85"/>
        <v>0</v>
      </c>
      <c r="G250" s="97">
        <f t="shared" si="85"/>
        <v>0</v>
      </c>
      <c r="H250" s="97">
        <f t="shared" si="85"/>
        <v>0</v>
      </c>
      <c r="I250" s="97">
        <f t="shared" si="85"/>
        <v>0</v>
      </c>
      <c r="J250" s="97">
        <f t="shared" si="85"/>
        <v>0</v>
      </c>
      <c r="K250" s="97">
        <f t="shared" si="85"/>
        <v>0</v>
      </c>
      <c r="L250" s="97">
        <f t="shared" si="85"/>
        <v>0</v>
      </c>
      <c r="M250" s="97">
        <f t="shared" si="85"/>
        <v>0</v>
      </c>
      <c r="N250" s="97">
        <f t="shared" si="85"/>
        <v>0</v>
      </c>
      <c r="O250" s="98"/>
      <c r="P250" s="97">
        <f t="shared" si="78"/>
        <v>0</v>
      </c>
      <c r="Q250" s="97">
        <f t="shared" si="87"/>
        <v>0</v>
      </c>
      <c r="R250" s="97">
        <f t="shared" si="87"/>
        <v>0</v>
      </c>
      <c r="S250" s="97">
        <f t="shared" si="87"/>
        <v>0</v>
      </c>
      <c r="T250" s="97">
        <f t="shared" si="87"/>
        <v>0</v>
      </c>
      <c r="U250" s="97">
        <f t="shared" si="87"/>
        <v>0</v>
      </c>
      <c r="V250" s="97">
        <f t="shared" si="87"/>
        <v>0</v>
      </c>
      <c r="W250" s="97">
        <f t="shared" si="87"/>
        <v>0</v>
      </c>
      <c r="X250" s="97">
        <f t="shared" si="87"/>
        <v>0</v>
      </c>
      <c r="Y250" s="97">
        <f t="shared" si="87"/>
        <v>0</v>
      </c>
      <c r="Z250" s="97">
        <f t="shared" si="87"/>
        <v>0</v>
      </c>
      <c r="AA250" s="101"/>
      <c r="AB250" s="97">
        <f t="shared" si="86"/>
        <v>0</v>
      </c>
      <c r="AC250" s="97">
        <f t="shared" si="86"/>
        <v>0</v>
      </c>
      <c r="AD250" s="97">
        <f t="shared" si="86"/>
        <v>0</v>
      </c>
      <c r="AE250" s="97">
        <f t="shared" si="86"/>
        <v>0</v>
      </c>
      <c r="AF250" s="97">
        <f t="shared" si="86"/>
        <v>0</v>
      </c>
      <c r="AG250" s="97">
        <f t="shared" si="86"/>
        <v>0</v>
      </c>
      <c r="AH250" s="97">
        <f t="shared" si="86"/>
        <v>0</v>
      </c>
      <c r="AI250" s="97">
        <f t="shared" si="86"/>
        <v>0</v>
      </c>
      <c r="AJ250" s="97">
        <f t="shared" si="86"/>
        <v>0</v>
      </c>
      <c r="AK250" s="97">
        <f t="shared" si="86"/>
        <v>0</v>
      </c>
      <c r="AL250" s="99">
        <f t="shared" si="79"/>
        <v>0</v>
      </c>
      <c r="AM250" s="102"/>
      <c r="AN250" s="97">
        <f t="shared" si="83"/>
        <v>0</v>
      </c>
      <c r="AO250" s="97">
        <f t="shared" si="83"/>
        <v>0</v>
      </c>
      <c r="AP250" s="97">
        <f t="shared" si="83"/>
        <v>0</v>
      </c>
      <c r="AQ250" s="97">
        <f t="shared" si="83"/>
        <v>0</v>
      </c>
      <c r="AR250" s="97">
        <f t="shared" si="83"/>
        <v>0</v>
      </c>
      <c r="AS250" s="97">
        <f t="shared" si="82"/>
        <v>0</v>
      </c>
      <c r="AT250" s="97">
        <f t="shared" si="82"/>
        <v>0</v>
      </c>
      <c r="AU250" s="97">
        <f t="shared" si="82"/>
        <v>0</v>
      </c>
      <c r="AV250" s="97">
        <f t="shared" si="82"/>
        <v>0</v>
      </c>
      <c r="AW250" s="97">
        <f t="shared" si="82"/>
        <v>0</v>
      </c>
      <c r="AX250" s="99">
        <f t="shared" si="80"/>
        <v>0</v>
      </c>
      <c r="AY250" s="99"/>
      <c r="AZ250" s="100">
        <f t="shared" si="76"/>
        <v>0</v>
      </c>
      <c r="BA250" s="97">
        <f>IF(NOT(snowball2),0,IF(R249&lt;=0,0,IF($C250&lt;=SUM($AZ250:AZ250),0,IF(AO250+$C250-SUM($AZ250:AZ250)&gt;R249+AC250,R249+AC250-AO250,$C250-SUM($AZ250:AZ250)))))</f>
        <v>0</v>
      </c>
      <c r="BB250" s="97">
        <f>IF(NOT(snowball2),0,IF(S249&lt;=0,0,IF($C250&lt;=SUM($AZ250:BA250),0,IF(AP250+$C250-SUM($AZ250:BA250)&gt;S249+AD250,S249+AD250-AP250,$C250-SUM($AZ250:BA250)))))</f>
        <v>0</v>
      </c>
      <c r="BC250" s="97">
        <f>IF(NOT(snowball2),0,IF(T249&lt;=0,0,IF($C250&lt;=SUM($AZ250:BB250),0,IF(AQ250+$C250-SUM($AZ250:BB250)&gt;T249+AE250,T249+AE250-AQ250,$C250-SUM($AZ250:BB250)))))</f>
        <v>0</v>
      </c>
      <c r="BD250" s="97">
        <f>IF(NOT(snowball2),0,IF(U249&lt;=0,0,IF($C250&lt;=SUM($AZ250:BC250),0,IF(AR250+$C250-SUM($AZ250:BC250)&gt;U249+AF250,U249+AF250-AR250,$C250-SUM($AZ250:BC250)))))</f>
        <v>0</v>
      </c>
      <c r="BE250" s="97">
        <f>IF(NOT(snowball2),0,IF(V249&lt;=0,0,IF($C250&lt;=SUM($AZ250:BD250),0,IF(AS250+$C250-SUM($AZ250:BD250)&gt;V249+AG250,V249+AG250-AS250,$C250-SUM($AZ250:BD250)))))</f>
        <v>0</v>
      </c>
      <c r="BF250" s="97">
        <f>IF(NOT(snowball2),0,IF(W249&lt;=0,0,IF($C250&lt;=SUM($AZ250:BE250),0,IF(AT250+$C250-SUM($AZ250:BE250)&gt;W249+AH250,W249+AH250-AT250,$C250-SUM($AZ250:BE250)))))</f>
        <v>0</v>
      </c>
      <c r="BG250" s="97">
        <f>IF(NOT(snowball2),0,IF(X249&lt;=0,0,IF($C250&lt;=SUM($AZ250:BF250),0,IF(AU250+$C250-SUM($AZ250:BF250)&gt;X249+AI250,X249+AI250-AU250,$C250-SUM($AZ250:BF250)))))</f>
        <v>0</v>
      </c>
      <c r="BH250" s="97">
        <f>IF(NOT(snowball2),0,IF(Y249&lt;=0,0,IF($C250&lt;=SUM($AZ250:BG250),0,IF(AV250+$C250-SUM($AZ250:BG250)&gt;Y249+AJ250,Y249+AJ250-AV250,$C250-SUM($AZ250:BG250)))))</f>
        <v>0</v>
      </c>
      <c r="BI250" s="97">
        <f>IF(NOT(snowball2),0,IF(Z249&lt;=0,0,IF($C250&lt;=SUM($AZ250:BH250),0,IF(AW250+$C250-SUM($AZ250:BH250)&gt;Z249+AK250,Z249+AK250-AW250,$C250-SUM($AZ250:BH250)))))</f>
        <v>0</v>
      </c>
    </row>
    <row r="251" spans="1:61" ht="11.1" customHeight="1" x14ac:dyDescent="0.2">
      <c r="A251" s="93" t="str">
        <f t="shared" si="81"/>
        <v/>
      </c>
      <c r="B251" s="94" t="e">
        <f t="shared" si="77"/>
        <v>#N/A</v>
      </c>
      <c r="C251" s="95" t="str">
        <f t="shared" si="72"/>
        <v/>
      </c>
      <c r="D251" s="96"/>
      <c r="E251" s="97">
        <f t="shared" si="85"/>
        <v>0</v>
      </c>
      <c r="F251" s="97">
        <f t="shared" si="85"/>
        <v>0</v>
      </c>
      <c r="G251" s="97">
        <f t="shared" si="85"/>
        <v>0</v>
      </c>
      <c r="H251" s="97">
        <f t="shared" si="85"/>
        <v>0</v>
      </c>
      <c r="I251" s="97">
        <f t="shared" si="85"/>
        <v>0</v>
      </c>
      <c r="J251" s="97">
        <f t="shared" si="85"/>
        <v>0</v>
      </c>
      <c r="K251" s="97">
        <f t="shared" si="85"/>
        <v>0</v>
      </c>
      <c r="L251" s="97">
        <f t="shared" si="85"/>
        <v>0</v>
      </c>
      <c r="M251" s="97">
        <f t="shared" si="85"/>
        <v>0</v>
      </c>
      <c r="N251" s="97">
        <f t="shared" si="85"/>
        <v>0</v>
      </c>
      <c r="O251" s="98"/>
      <c r="P251" s="97">
        <f t="shared" si="78"/>
        <v>0</v>
      </c>
      <c r="Q251" s="97">
        <f t="shared" si="87"/>
        <v>0</v>
      </c>
      <c r="R251" s="97">
        <f t="shared" si="87"/>
        <v>0</v>
      </c>
      <c r="S251" s="97">
        <f t="shared" si="87"/>
        <v>0</v>
      </c>
      <c r="T251" s="97">
        <f t="shared" si="87"/>
        <v>0</v>
      </c>
      <c r="U251" s="97">
        <f t="shared" si="87"/>
        <v>0</v>
      </c>
      <c r="V251" s="97">
        <f t="shared" si="87"/>
        <v>0</v>
      </c>
      <c r="W251" s="97">
        <f t="shared" si="87"/>
        <v>0</v>
      </c>
      <c r="X251" s="97">
        <f t="shared" si="87"/>
        <v>0</v>
      </c>
      <c r="Y251" s="97">
        <f t="shared" si="87"/>
        <v>0</v>
      </c>
      <c r="Z251" s="97">
        <f t="shared" si="87"/>
        <v>0</v>
      </c>
      <c r="AA251" s="101"/>
      <c r="AB251" s="97">
        <f t="shared" si="86"/>
        <v>0</v>
      </c>
      <c r="AC251" s="97">
        <f t="shared" si="86"/>
        <v>0</v>
      </c>
      <c r="AD251" s="97">
        <f t="shared" si="86"/>
        <v>0</v>
      </c>
      <c r="AE251" s="97">
        <f t="shared" si="86"/>
        <v>0</v>
      </c>
      <c r="AF251" s="97">
        <f t="shared" si="86"/>
        <v>0</v>
      </c>
      <c r="AG251" s="97">
        <f t="shared" si="86"/>
        <v>0</v>
      </c>
      <c r="AH251" s="97">
        <f t="shared" si="86"/>
        <v>0</v>
      </c>
      <c r="AI251" s="97">
        <f t="shared" si="86"/>
        <v>0</v>
      </c>
      <c r="AJ251" s="97">
        <f t="shared" si="86"/>
        <v>0</v>
      </c>
      <c r="AK251" s="97">
        <f t="shared" si="86"/>
        <v>0</v>
      </c>
      <c r="AL251" s="99">
        <f t="shared" si="79"/>
        <v>0</v>
      </c>
      <c r="AM251" s="102"/>
      <c r="AN251" s="97">
        <f t="shared" si="83"/>
        <v>0</v>
      </c>
      <c r="AO251" s="97">
        <f t="shared" si="83"/>
        <v>0</v>
      </c>
      <c r="AP251" s="97">
        <f t="shared" si="83"/>
        <v>0</v>
      </c>
      <c r="AQ251" s="97">
        <f t="shared" si="83"/>
        <v>0</v>
      </c>
      <c r="AR251" s="97">
        <f t="shared" si="83"/>
        <v>0</v>
      </c>
      <c r="AS251" s="97">
        <f t="shared" si="82"/>
        <v>0</v>
      </c>
      <c r="AT251" s="97">
        <f t="shared" si="82"/>
        <v>0</v>
      </c>
      <c r="AU251" s="97">
        <f t="shared" si="82"/>
        <v>0</v>
      </c>
      <c r="AV251" s="97">
        <f t="shared" si="82"/>
        <v>0</v>
      </c>
      <c r="AW251" s="97">
        <f t="shared" si="82"/>
        <v>0</v>
      </c>
      <c r="AX251" s="99">
        <f t="shared" si="80"/>
        <v>0</v>
      </c>
      <c r="AY251" s="99"/>
      <c r="AZ251" s="100">
        <f t="shared" si="76"/>
        <v>0</v>
      </c>
      <c r="BA251" s="97">
        <f>IF(NOT(snowball2),0,IF(R250&lt;=0,0,IF($C251&lt;=SUM($AZ251:AZ251),0,IF(AO251+$C251-SUM($AZ251:AZ251)&gt;R250+AC251,R250+AC251-AO251,$C251-SUM($AZ251:AZ251)))))</f>
        <v>0</v>
      </c>
      <c r="BB251" s="97">
        <f>IF(NOT(snowball2),0,IF(S250&lt;=0,0,IF($C251&lt;=SUM($AZ251:BA251),0,IF(AP251+$C251-SUM($AZ251:BA251)&gt;S250+AD251,S250+AD251-AP251,$C251-SUM($AZ251:BA251)))))</f>
        <v>0</v>
      </c>
      <c r="BC251" s="97">
        <f>IF(NOT(snowball2),0,IF(T250&lt;=0,0,IF($C251&lt;=SUM($AZ251:BB251),0,IF(AQ251+$C251-SUM($AZ251:BB251)&gt;T250+AE251,T250+AE251-AQ251,$C251-SUM($AZ251:BB251)))))</f>
        <v>0</v>
      </c>
      <c r="BD251" s="97">
        <f>IF(NOT(snowball2),0,IF(U250&lt;=0,0,IF($C251&lt;=SUM($AZ251:BC251),0,IF(AR251+$C251-SUM($AZ251:BC251)&gt;U250+AF251,U250+AF251-AR251,$C251-SUM($AZ251:BC251)))))</f>
        <v>0</v>
      </c>
      <c r="BE251" s="97">
        <f>IF(NOT(snowball2),0,IF(V250&lt;=0,0,IF($C251&lt;=SUM($AZ251:BD251),0,IF(AS251+$C251-SUM($AZ251:BD251)&gt;V250+AG251,V250+AG251-AS251,$C251-SUM($AZ251:BD251)))))</f>
        <v>0</v>
      </c>
      <c r="BF251" s="97">
        <f>IF(NOT(snowball2),0,IF(W250&lt;=0,0,IF($C251&lt;=SUM($AZ251:BE251),0,IF(AT251+$C251-SUM($AZ251:BE251)&gt;W250+AH251,W250+AH251-AT251,$C251-SUM($AZ251:BE251)))))</f>
        <v>0</v>
      </c>
      <c r="BG251" s="97">
        <f>IF(NOT(snowball2),0,IF(X250&lt;=0,0,IF($C251&lt;=SUM($AZ251:BF251),0,IF(AU251+$C251-SUM($AZ251:BF251)&gt;X250+AI251,X250+AI251-AU251,$C251-SUM($AZ251:BF251)))))</f>
        <v>0</v>
      </c>
      <c r="BH251" s="97">
        <f>IF(NOT(snowball2),0,IF(Y250&lt;=0,0,IF($C251&lt;=SUM($AZ251:BG251),0,IF(AV251+$C251-SUM($AZ251:BG251)&gt;Y250+AJ251,Y250+AJ251-AV251,$C251-SUM($AZ251:BG251)))))</f>
        <v>0</v>
      </c>
      <c r="BI251" s="97">
        <f>IF(NOT(snowball2),0,IF(Z250&lt;=0,0,IF($C251&lt;=SUM($AZ251:BH251),0,IF(AW251+$C251-SUM($AZ251:BH251)&gt;Z250+AK251,Z250+AK251-AW251,$C251-SUM($AZ251:BH251)))))</f>
        <v>0</v>
      </c>
    </row>
    <row r="252" spans="1:61" ht="11.1" customHeight="1" x14ac:dyDescent="0.2">
      <c r="A252" s="93" t="str">
        <f t="shared" si="81"/>
        <v/>
      </c>
      <c r="B252" s="94" t="e">
        <f t="shared" si="77"/>
        <v>#N/A</v>
      </c>
      <c r="C252" s="95" t="str">
        <f t="shared" si="72"/>
        <v/>
      </c>
      <c r="D252" s="96"/>
      <c r="E252" s="97">
        <f t="shared" si="85"/>
        <v>0</v>
      </c>
      <c r="F252" s="97">
        <f t="shared" si="85"/>
        <v>0</v>
      </c>
      <c r="G252" s="97">
        <f t="shared" si="85"/>
        <v>0</v>
      </c>
      <c r="H252" s="97">
        <f t="shared" si="85"/>
        <v>0</v>
      </c>
      <c r="I252" s="97">
        <f t="shared" si="85"/>
        <v>0</v>
      </c>
      <c r="J252" s="97">
        <f t="shared" si="85"/>
        <v>0</v>
      </c>
      <c r="K252" s="97">
        <f t="shared" si="85"/>
        <v>0</v>
      </c>
      <c r="L252" s="97">
        <f t="shared" si="85"/>
        <v>0</v>
      </c>
      <c r="M252" s="97">
        <f t="shared" si="85"/>
        <v>0</v>
      </c>
      <c r="N252" s="97">
        <f t="shared" si="85"/>
        <v>0</v>
      </c>
      <c r="O252" s="98"/>
      <c r="P252" s="97">
        <f t="shared" si="78"/>
        <v>0</v>
      </c>
      <c r="Q252" s="97">
        <f t="shared" si="87"/>
        <v>0</v>
      </c>
      <c r="R252" s="97">
        <f t="shared" si="87"/>
        <v>0</v>
      </c>
      <c r="S252" s="97">
        <f t="shared" si="87"/>
        <v>0</v>
      </c>
      <c r="T252" s="97">
        <f t="shared" si="87"/>
        <v>0</v>
      </c>
      <c r="U252" s="97">
        <f t="shared" si="87"/>
        <v>0</v>
      </c>
      <c r="V252" s="97">
        <f t="shared" si="87"/>
        <v>0</v>
      </c>
      <c r="W252" s="97">
        <f t="shared" si="87"/>
        <v>0</v>
      </c>
      <c r="X252" s="97">
        <f t="shared" si="87"/>
        <v>0</v>
      </c>
      <c r="Y252" s="97">
        <f t="shared" si="87"/>
        <v>0</v>
      </c>
      <c r="Z252" s="97">
        <f t="shared" si="87"/>
        <v>0</v>
      </c>
      <c r="AA252" s="101"/>
      <c r="AB252" s="97">
        <f t="shared" si="86"/>
        <v>0</v>
      </c>
      <c r="AC252" s="97">
        <f t="shared" si="86"/>
        <v>0</v>
      </c>
      <c r="AD252" s="97">
        <f t="shared" si="86"/>
        <v>0</v>
      </c>
      <c r="AE252" s="97">
        <f t="shared" si="86"/>
        <v>0</v>
      </c>
      <c r="AF252" s="97">
        <f t="shared" si="86"/>
        <v>0</v>
      </c>
      <c r="AG252" s="97">
        <f t="shared" si="86"/>
        <v>0</v>
      </c>
      <c r="AH252" s="97">
        <f t="shared" si="86"/>
        <v>0</v>
      </c>
      <c r="AI252" s="97">
        <f t="shared" si="86"/>
        <v>0</v>
      </c>
      <c r="AJ252" s="97">
        <f t="shared" si="86"/>
        <v>0</v>
      </c>
      <c r="AK252" s="97">
        <f t="shared" si="86"/>
        <v>0</v>
      </c>
      <c r="AL252" s="99">
        <f t="shared" si="79"/>
        <v>0</v>
      </c>
      <c r="AM252" s="102"/>
      <c r="AN252" s="97">
        <f t="shared" si="83"/>
        <v>0</v>
      </c>
      <c r="AO252" s="97">
        <f t="shared" si="83"/>
        <v>0</v>
      </c>
      <c r="AP252" s="97">
        <f t="shared" si="83"/>
        <v>0</v>
      </c>
      <c r="AQ252" s="97">
        <f t="shared" si="83"/>
        <v>0</v>
      </c>
      <c r="AR252" s="97">
        <f t="shared" si="83"/>
        <v>0</v>
      </c>
      <c r="AS252" s="97">
        <f t="shared" si="82"/>
        <v>0</v>
      </c>
      <c r="AT252" s="97">
        <f t="shared" si="82"/>
        <v>0</v>
      </c>
      <c r="AU252" s="97">
        <f t="shared" si="82"/>
        <v>0</v>
      </c>
      <c r="AV252" s="97">
        <f t="shared" si="82"/>
        <v>0</v>
      </c>
      <c r="AW252" s="97">
        <f t="shared" si="82"/>
        <v>0</v>
      </c>
      <c r="AX252" s="99">
        <f t="shared" si="80"/>
        <v>0</v>
      </c>
      <c r="AY252" s="99"/>
      <c r="AZ252" s="100">
        <f t="shared" si="76"/>
        <v>0</v>
      </c>
      <c r="BA252" s="97">
        <f>IF(NOT(snowball2),0,IF(R251&lt;=0,0,IF($C252&lt;=SUM($AZ252:AZ252),0,IF(AO252+$C252-SUM($AZ252:AZ252)&gt;R251+AC252,R251+AC252-AO252,$C252-SUM($AZ252:AZ252)))))</f>
        <v>0</v>
      </c>
      <c r="BB252" s="97">
        <f>IF(NOT(snowball2),0,IF(S251&lt;=0,0,IF($C252&lt;=SUM($AZ252:BA252),0,IF(AP252+$C252-SUM($AZ252:BA252)&gt;S251+AD252,S251+AD252-AP252,$C252-SUM($AZ252:BA252)))))</f>
        <v>0</v>
      </c>
      <c r="BC252" s="97">
        <f>IF(NOT(snowball2),0,IF(T251&lt;=0,0,IF($C252&lt;=SUM($AZ252:BB252),0,IF(AQ252+$C252-SUM($AZ252:BB252)&gt;T251+AE252,T251+AE252-AQ252,$C252-SUM($AZ252:BB252)))))</f>
        <v>0</v>
      </c>
      <c r="BD252" s="97">
        <f>IF(NOT(snowball2),0,IF(U251&lt;=0,0,IF($C252&lt;=SUM($AZ252:BC252),0,IF(AR252+$C252-SUM($AZ252:BC252)&gt;U251+AF252,U251+AF252-AR252,$C252-SUM($AZ252:BC252)))))</f>
        <v>0</v>
      </c>
      <c r="BE252" s="97">
        <f>IF(NOT(snowball2),0,IF(V251&lt;=0,0,IF($C252&lt;=SUM($AZ252:BD252),0,IF(AS252+$C252-SUM($AZ252:BD252)&gt;V251+AG252,V251+AG252-AS252,$C252-SUM($AZ252:BD252)))))</f>
        <v>0</v>
      </c>
      <c r="BF252" s="97">
        <f>IF(NOT(snowball2),0,IF(W251&lt;=0,0,IF($C252&lt;=SUM($AZ252:BE252),0,IF(AT252+$C252-SUM($AZ252:BE252)&gt;W251+AH252,W251+AH252-AT252,$C252-SUM($AZ252:BE252)))))</f>
        <v>0</v>
      </c>
      <c r="BG252" s="97">
        <f>IF(NOT(snowball2),0,IF(X251&lt;=0,0,IF($C252&lt;=SUM($AZ252:BF252),0,IF(AU252+$C252-SUM($AZ252:BF252)&gt;X251+AI252,X251+AI252-AU252,$C252-SUM($AZ252:BF252)))))</f>
        <v>0</v>
      </c>
      <c r="BH252" s="97">
        <f>IF(NOT(snowball2),0,IF(Y251&lt;=0,0,IF($C252&lt;=SUM($AZ252:BG252),0,IF(AV252+$C252-SUM($AZ252:BG252)&gt;Y251+AJ252,Y251+AJ252-AV252,$C252-SUM($AZ252:BG252)))))</f>
        <v>0</v>
      </c>
      <c r="BI252" s="97">
        <f>IF(NOT(snowball2),0,IF(Z251&lt;=0,0,IF($C252&lt;=SUM($AZ252:BH252),0,IF(AW252+$C252-SUM($AZ252:BH252)&gt;Z251+AK252,Z251+AK252-AW252,$C252-SUM($AZ252:BH252)))))</f>
        <v>0</v>
      </c>
    </row>
    <row r="253" spans="1:61" ht="11.1" customHeight="1" x14ac:dyDescent="0.2">
      <c r="A253" s="93" t="str">
        <f t="shared" si="81"/>
        <v/>
      </c>
      <c r="B253" s="94" t="e">
        <f t="shared" si="77"/>
        <v>#N/A</v>
      </c>
      <c r="C253" s="95" t="str">
        <f t="shared" si="72"/>
        <v/>
      </c>
      <c r="D253" s="96"/>
      <c r="E253" s="97">
        <f t="shared" si="85"/>
        <v>0</v>
      </c>
      <c r="F253" s="97">
        <f t="shared" si="85"/>
        <v>0</v>
      </c>
      <c r="G253" s="97">
        <f t="shared" si="85"/>
        <v>0</v>
      </c>
      <c r="H253" s="97">
        <f t="shared" si="85"/>
        <v>0</v>
      </c>
      <c r="I253" s="97">
        <f t="shared" si="85"/>
        <v>0</v>
      </c>
      <c r="J253" s="97">
        <f t="shared" si="85"/>
        <v>0</v>
      </c>
      <c r="K253" s="97">
        <f t="shared" si="85"/>
        <v>0</v>
      </c>
      <c r="L253" s="97">
        <f t="shared" si="85"/>
        <v>0</v>
      </c>
      <c r="M253" s="97">
        <f t="shared" si="85"/>
        <v>0</v>
      </c>
      <c r="N253" s="97">
        <f t="shared" si="85"/>
        <v>0</v>
      </c>
      <c r="O253" s="98"/>
      <c r="P253" s="97">
        <f t="shared" si="78"/>
        <v>0</v>
      </c>
      <c r="Q253" s="97">
        <f t="shared" si="87"/>
        <v>0</v>
      </c>
      <c r="R253" s="97">
        <f t="shared" si="87"/>
        <v>0</v>
      </c>
      <c r="S253" s="97">
        <f t="shared" si="87"/>
        <v>0</v>
      </c>
      <c r="T253" s="97">
        <f t="shared" si="87"/>
        <v>0</v>
      </c>
      <c r="U253" s="97">
        <f t="shared" si="87"/>
        <v>0</v>
      </c>
      <c r="V253" s="97">
        <f t="shared" si="87"/>
        <v>0</v>
      </c>
      <c r="W253" s="97">
        <f t="shared" si="87"/>
        <v>0</v>
      </c>
      <c r="X253" s="97">
        <f t="shared" si="87"/>
        <v>0</v>
      </c>
      <c r="Y253" s="97">
        <f t="shared" si="87"/>
        <v>0</v>
      </c>
      <c r="Z253" s="97">
        <f t="shared" si="87"/>
        <v>0</v>
      </c>
      <c r="AA253" s="101"/>
      <c r="AB253" s="97">
        <f t="shared" si="86"/>
        <v>0</v>
      </c>
      <c r="AC253" s="97">
        <f t="shared" si="86"/>
        <v>0</v>
      </c>
      <c r="AD253" s="97">
        <f t="shared" si="86"/>
        <v>0</v>
      </c>
      <c r="AE253" s="97">
        <f t="shared" si="86"/>
        <v>0</v>
      </c>
      <c r="AF253" s="97">
        <f t="shared" si="86"/>
        <v>0</v>
      </c>
      <c r="AG253" s="97">
        <f t="shared" si="86"/>
        <v>0</v>
      </c>
      <c r="AH253" s="97">
        <f t="shared" si="86"/>
        <v>0</v>
      </c>
      <c r="AI253" s="97">
        <f t="shared" si="86"/>
        <v>0</v>
      </c>
      <c r="AJ253" s="97">
        <f t="shared" si="86"/>
        <v>0</v>
      </c>
      <c r="AK253" s="97">
        <f t="shared" si="86"/>
        <v>0</v>
      </c>
      <c r="AL253" s="99">
        <f t="shared" si="79"/>
        <v>0</v>
      </c>
      <c r="AM253" s="102"/>
      <c r="AN253" s="97">
        <f t="shared" si="83"/>
        <v>0</v>
      </c>
      <c r="AO253" s="97">
        <f t="shared" si="83"/>
        <v>0</v>
      </c>
      <c r="AP253" s="97">
        <f t="shared" si="83"/>
        <v>0</v>
      </c>
      <c r="AQ253" s="97">
        <f t="shared" si="83"/>
        <v>0</v>
      </c>
      <c r="AR253" s="97">
        <f t="shared" si="83"/>
        <v>0</v>
      </c>
      <c r="AS253" s="97">
        <f t="shared" si="82"/>
        <v>0</v>
      </c>
      <c r="AT253" s="97">
        <f t="shared" si="82"/>
        <v>0</v>
      </c>
      <c r="AU253" s="97">
        <f t="shared" si="82"/>
        <v>0</v>
      </c>
      <c r="AV253" s="97">
        <f t="shared" si="82"/>
        <v>0</v>
      </c>
      <c r="AW253" s="97">
        <f t="shared" si="82"/>
        <v>0</v>
      </c>
      <c r="AX253" s="99">
        <f t="shared" si="80"/>
        <v>0</v>
      </c>
      <c r="AY253" s="99"/>
      <c r="AZ253" s="100">
        <f t="shared" si="76"/>
        <v>0</v>
      </c>
      <c r="BA253" s="97">
        <f>IF(NOT(snowball2),0,IF(R252&lt;=0,0,IF($C253&lt;=SUM($AZ253:AZ253),0,IF(AO253+$C253-SUM($AZ253:AZ253)&gt;R252+AC253,R252+AC253-AO253,$C253-SUM($AZ253:AZ253)))))</f>
        <v>0</v>
      </c>
      <c r="BB253" s="97">
        <f>IF(NOT(snowball2),0,IF(S252&lt;=0,0,IF($C253&lt;=SUM($AZ253:BA253),0,IF(AP253+$C253-SUM($AZ253:BA253)&gt;S252+AD253,S252+AD253-AP253,$C253-SUM($AZ253:BA253)))))</f>
        <v>0</v>
      </c>
      <c r="BC253" s="97">
        <f>IF(NOT(snowball2),0,IF(T252&lt;=0,0,IF($C253&lt;=SUM($AZ253:BB253),0,IF(AQ253+$C253-SUM($AZ253:BB253)&gt;T252+AE253,T252+AE253-AQ253,$C253-SUM($AZ253:BB253)))))</f>
        <v>0</v>
      </c>
      <c r="BD253" s="97">
        <f>IF(NOT(snowball2),0,IF(U252&lt;=0,0,IF($C253&lt;=SUM($AZ253:BC253),0,IF(AR253+$C253-SUM($AZ253:BC253)&gt;U252+AF253,U252+AF253-AR253,$C253-SUM($AZ253:BC253)))))</f>
        <v>0</v>
      </c>
      <c r="BE253" s="97">
        <f>IF(NOT(snowball2),0,IF(V252&lt;=0,0,IF($C253&lt;=SUM($AZ253:BD253),0,IF(AS253+$C253-SUM($AZ253:BD253)&gt;V252+AG253,V252+AG253-AS253,$C253-SUM($AZ253:BD253)))))</f>
        <v>0</v>
      </c>
      <c r="BF253" s="97">
        <f>IF(NOT(snowball2),0,IF(W252&lt;=0,0,IF($C253&lt;=SUM($AZ253:BE253),0,IF(AT253+$C253-SUM($AZ253:BE253)&gt;W252+AH253,W252+AH253-AT253,$C253-SUM($AZ253:BE253)))))</f>
        <v>0</v>
      </c>
      <c r="BG253" s="97">
        <f>IF(NOT(snowball2),0,IF(X252&lt;=0,0,IF($C253&lt;=SUM($AZ253:BF253),0,IF(AU253+$C253-SUM($AZ253:BF253)&gt;X252+AI253,X252+AI253-AU253,$C253-SUM($AZ253:BF253)))))</f>
        <v>0</v>
      </c>
      <c r="BH253" s="97">
        <f>IF(NOT(snowball2),0,IF(Y252&lt;=0,0,IF($C253&lt;=SUM($AZ253:BG253),0,IF(AV253+$C253-SUM($AZ253:BG253)&gt;Y252+AJ253,Y252+AJ253-AV253,$C253-SUM($AZ253:BG253)))))</f>
        <v>0</v>
      </c>
      <c r="BI253" s="97">
        <f>IF(NOT(snowball2),0,IF(Z252&lt;=0,0,IF($C253&lt;=SUM($AZ253:BH253),0,IF(AW253+$C253-SUM($AZ253:BH253)&gt;Z252+AK253,Z252+AK253-AW253,$C253-SUM($AZ253:BH253)))))</f>
        <v>0</v>
      </c>
    </row>
    <row r="254" spans="1:61" ht="11.1" customHeight="1" x14ac:dyDescent="0.2">
      <c r="A254" s="93" t="str">
        <f t="shared" si="81"/>
        <v/>
      </c>
      <c r="B254" s="94" t="e">
        <f t="shared" si="77"/>
        <v>#N/A</v>
      </c>
      <c r="C254" s="95" t="str">
        <f t="shared" si="72"/>
        <v/>
      </c>
      <c r="D254" s="96"/>
      <c r="E254" s="97">
        <f t="shared" si="85"/>
        <v>0</v>
      </c>
      <c r="F254" s="97">
        <f t="shared" si="85"/>
        <v>0</v>
      </c>
      <c r="G254" s="97">
        <f t="shared" si="85"/>
        <v>0</v>
      </c>
      <c r="H254" s="97">
        <f t="shared" si="85"/>
        <v>0</v>
      </c>
      <c r="I254" s="97">
        <f t="shared" si="85"/>
        <v>0</v>
      </c>
      <c r="J254" s="97">
        <f t="shared" si="85"/>
        <v>0</v>
      </c>
      <c r="K254" s="97">
        <f t="shared" si="85"/>
        <v>0</v>
      </c>
      <c r="L254" s="97">
        <f t="shared" si="85"/>
        <v>0</v>
      </c>
      <c r="M254" s="97">
        <f t="shared" si="85"/>
        <v>0</v>
      </c>
      <c r="N254" s="97">
        <f t="shared" si="85"/>
        <v>0</v>
      </c>
      <c r="O254" s="98"/>
      <c r="P254" s="97">
        <f t="shared" si="78"/>
        <v>0</v>
      </c>
      <c r="Q254" s="97">
        <f t="shared" si="87"/>
        <v>0</v>
      </c>
      <c r="R254" s="97">
        <f t="shared" si="87"/>
        <v>0</v>
      </c>
      <c r="S254" s="97">
        <f t="shared" si="87"/>
        <v>0</v>
      </c>
      <c r="T254" s="97">
        <f t="shared" si="87"/>
        <v>0</v>
      </c>
      <c r="U254" s="97">
        <f t="shared" si="87"/>
        <v>0</v>
      </c>
      <c r="V254" s="97">
        <f t="shared" si="87"/>
        <v>0</v>
      </c>
      <c r="W254" s="97">
        <f t="shared" si="87"/>
        <v>0</v>
      </c>
      <c r="X254" s="97">
        <f t="shared" si="87"/>
        <v>0</v>
      </c>
      <c r="Y254" s="97">
        <f t="shared" si="87"/>
        <v>0</v>
      </c>
      <c r="Z254" s="97">
        <f t="shared" si="87"/>
        <v>0</v>
      </c>
      <c r="AA254" s="101"/>
      <c r="AB254" s="97">
        <f t="shared" si="86"/>
        <v>0</v>
      </c>
      <c r="AC254" s="97">
        <f t="shared" si="86"/>
        <v>0</v>
      </c>
      <c r="AD254" s="97">
        <f t="shared" si="86"/>
        <v>0</v>
      </c>
      <c r="AE254" s="97">
        <f t="shared" si="86"/>
        <v>0</v>
      </c>
      <c r="AF254" s="97">
        <f t="shared" si="86"/>
        <v>0</v>
      </c>
      <c r="AG254" s="97">
        <f t="shared" si="86"/>
        <v>0</v>
      </c>
      <c r="AH254" s="97">
        <f t="shared" si="86"/>
        <v>0</v>
      </c>
      <c r="AI254" s="97">
        <f t="shared" si="86"/>
        <v>0</v>
      </c>
      <c r="AJ254" s="97">
        <f t="shared" si="86"/>
        <v>0</v>
      </c>
      <c r="AK254" s="97">
        <f t="shared" si="86"/>
        <v>0</v>
      </c>
      <c r="AL254" s="99">
        <f t="shared" si="79"/>
        <v>0</v>
      </c>
      <c r="AM254" s="102"/>
      <c r="AN254" s="97">
        <f t="shared" si="83"/>
        <v>0</v>
      </c>
      <c r="AO254" s="97">
        <f t="shared" si="83"/>
        <v>0</v>
      </c>
      <c r="AP254" s="97">
        <f t="shared" si="83"/>
        <v>0</v>
      </c>
      <c r="AQ254" s="97">
        <f t="shared" si="83"/>
        <v>0</v>
      </c>
      <c r="AR254" s="97">
        <f t="shared" si="83"/>
        <v>0</v>
      </c>
      <c r="AS254" s="97">
        <f t="shared" si="82"/>
        <v>0</v>
      </c>
      <c r="AT254" s="97">
        <f t="shared" si="82"/>
        <v>0</v>
      </c>
      <c r="AU254" s="97">
        <f t="shared" si="82"/>
        <v>0</v>
      </c>
      <c r="AV254" s="97">
        <f t="shared" si="82"/>
        <v>0</v>
      </c>
      <c r="AW254" s="97">
        <f t="shared" si="82"/>
        <v>0</v>
      </c>
      <c r="AX254" s="99">
        <f t="shared" si="80"/>
        <v>0</v>
      </c>
      <c r="AY254" s="99"/>
      <c r="AZ254" s="100">
        <f t="shared" si="76"/>
        <v>0</v>
      </c>
      <c r="BA254" s="97">
        <f>IF(NOT(snowball2),0,IF(R253&lt;=0,0,IF($C254&lt;=SUM($AZ254:AZ254),0,IF(AO254+$C254-SUM($AZ254:AZ254)&gt;R253+AC254,R253+AC254-AO254,$C254-SUM($AZ254:AZ254)))))</f>
        <v>0</v>
      </c>
      <c r="BB254" s="97">
        <f>IF(NOT(snowball2),0,IF(S253&lt;=0,0,IF($C254&lt;=SUM($AZ254:BA254),0,IF(AP254+$C254-SUM($AZ254:BA254)&gt;S253+AD254,S253+AD254-AP254,$C254-SUM($AZ254:BA254)))))</f>
        <v>0</v>
      </c>
      <c r="BC254" s="97">
        <f>IF(NOT(snowball2),0,IF(T253&lt;=0,0,IF($C254&lt;=SUM($AZ254:BB254),0,IF(AQ254+$C254-SUM($AZ254:BB254)&gt;T253+AE254,T253+AE254-AQ254,$C254-SUM($AZ254:BB254)))))</f>
        <v>0</v>
      </c>
      <c r="BD254" s="97">
        <f>IF(NOT(snowball2),0,IF(U253&lt;=0,0,IF($C254&lt;=SUM($AZ254:BC254),0,IF(AR254+$C254-SUM($AZ254:BC254)&gt;U253+AF254,U253+AF254-AR254,$C254-SUM($AZ254:BC254)))))</f>
        <v>0</v>
      </c>
      <c r="BE254" s="97">
        <f>IF(NOT(snowball2),0,IF(V253&lt;=0,0,IF($C254&lt;=SUM($AZ254:BD254),0,IF(AS254+$C254-SUM($AZ254:BD254)&gt;V253+AG254,V253+AG254-AS254,$C254-SUM($AZ254:BD254)))))</f>
        <v>0</v>
      </c>
      <c r="BF254" s="97">
        <f>IF(NOT(snowball2),0,IF(W253&lt;=0,0,IF($C254&lt;=SUM($AZ254:BE254),0,IF(AT254+$C254-SUM($AZ254:BE254)&gt;W253+AH254,W253+AH254-AT254,$C254-SUM($AZ254:BE254)))))</f>
        <v>0</v>
      </c>
      <c r="BG254" s="97">
        <f>IF(NOT(snowball2),0,IF(X253&lt;=0,0,IF($C254&lt;=SUM($AZ254:BF254),0,IF(AU254+$C254-SUM($AZ254:BF254)&gt;X253+AI254,X253+AI254-AU254,$C254-SUM($AZ254:BF254)))))</f>
        <v>0</v>
      </c>
      <c r="BH254" s="97">
        <f>IF(NOT(snowball2),0,IF(Y253&lt;=0,0,IF($C254&lt;=SUM($AZ254:BG254),0,IF(AV254+$C254-SUM($AZ254:BG254)&gt;Y253+AJ254,Y253+AJ254-AV254,$C254-SUM($AZ254:BG254)))))</f>
        <v>0</v>
      </c>
      <c r="BI254" s="97">
        <f>IF(NOT(snowball2),0,IF(Z253&lt;=0,0,IF($C254&lt;=SUM($AZ254:BH254),0,IF(AW254+$C254-SUM($AZ254:BH254)&gt;Z253+AK254,Z253+AK254-AW254,$C254-SUM($AZ254:BH254)))))</f>
        <v>0</v>
      </c>
    </row>
    <row r="255" spans="1:61" ht="11.1" customHeight="1" x14ac:dyDescent="0.2">
      <c r="A255" s="93" t="str">
        <f t="shared" si="81"/>
        <v/>
      </c>
      <c r="B255" s="94" t="e">
        <f t="shared" si="77"/>
        <v>#N/A</v>
      </c>
      <c r="C255" s="95" t="str">
        <f t="shared" si="72"/>
        <v/>
      </c>
      <c r="D255" s="96"/>
      <c r="E255" s="97">
        <f t="shared" si="85"/>
        <v>0</v>
      </c>
      <c r="F255" s="97">
        <f t="shared" si="85"/>
        <v>0</v>
      </c>
      <c r="G255" s="97">
        <f t="shared" si="85"/>
        <v>0</v>
      </c>
      <c r="H255" s="97">
        <f t="shared" si="85"/>
        <v>0</v>
      </c>
      <c r="I255" s="97">
        <f t="shared" si="85"/>
        <v>0</v>
      </c>
      <c r="J255" s="97">
        <f t="shared" si="85"/>
        <v>0</v>
      </c>
      <c r="K255" s="97">
        <f t="shared" si="85"/>
        <v>0</v>
      </c>
      <c r="L255" s="97">
        <f t="shared" si="85"/>
        <v>0</v>
      </c>
      <c r="M255" s="97">
        <f t="shared" si="85"/>
        <v>0</v>
      </c>
      <c r="N255" s="97">
        <f t="shared" si="85"/>
        <v>0</v>
      </c>
      <c r="O255" s="98"/>
      <c r="P255" s="97">
        <f t="shared" si="78"/>
        <v>0</v>
      </c>
      <c r="Q255" s="97">
        <f t="shared" si="87"/>
        <v>0</v>
      </c>
      <c r="R255" s="97">
        <f t="shared" si="87"/>
        <v>0</v>
      </c>
      <c r="S255" s="97">
        <f t="shared" si="87"/>
        <v>0</v>
      </c>
      <c r="T255" s="97">
        <f t="shared" si="87"/>
        <v>0</v>
      </c>
      <c r="U255" s="97">
        <f t="shared" si="87"/>
        <v>0</v>
      </c>
      <c r="V255" s="97">
        <f t="shared" si="87"/>
        <v>0</v>
      </c>
      <c r="W255" s="97">
        <f t="shared" si="87"/>
        <v>0</v>
      </c>
      <c r="X255" s="97">
        <f t="shared" si="87"/>
        <v>0</v>
      </c>
      <c r="Y255" s="97">
        <f t="shared" si="87"/>
        <v>0</v>
      </c>
      <c r="Z255" s="97">
        <f t="shared" si="87"/>
        <v>0</v>
      </c>
      <c r="AA255" s="101"/>
      <c r="AB255" s="97">
        <f t="shared" si="86"/>
        <v>0</v>
      </c>
      <c r="AC255" s="97">
        <f t="shared" si="86"/>
        <v>0</v>
      </c>
      <c r="AD255" s="97">
        <f t="shared" si="86"/>
        <v>0</v>
      </c>
      <c r="AE255" s="97">
        <f t="shared" si="86"/>
        <v>0</v>
      </c>
      <c r="AF255" s="97">
        <f t="shared" si="86"/>
        <v>0</v>
      </c>
      <c r="AG255" s="97">
        <f t="shared" si="86"/>
        <v>0</v>
      </c>
      <c r="AH255" s="97">
        <f t="shared" si="86"/>
        <v>0</v>
      </c>
      <c r="AI255" s="97">
        <f t="shared" si="86"/>
        <v>0</v>
      </c>
      <c r="AJ255" s="97">
        <f t="shared" si="86"/>
        <v>0</v>
      </c>
      <c r="AK255" s="97">
        <f t="shared" si="86"/>
        <v>0</v>
      </c>
      <c r="AL255" s="99">
        <f t="shared" si="79"/>
        <v>0</v>
      </c>
      <c r="AM255" s="102"/>
      <c r="AN255" s="97">
        <f t="shared" si="83"/>
        <v>0</v>
      </c>
      <c r="AO255" s="97">
        <f t="shared" si="83"/>
        <v>0</v>
      </c>
      <c r="AP255" s="97">
        <f t="shared" si="83"/>
        <v>0</v>
      </c>
      <c r="AQ255" s="97">
        <f t="shared" si="83"/>
        <v>0</v>
      </c>
      <c r="AR255" s="97">
        <f t="shared" si="83"/>
        <v>0</v>
      </c>
      <c r="AS255" s="97">
        <f t="shared" si="82"/>
        <v>0</v>
      </c>
      <c r="AT255" s="97">
        <f t="shared" si="82"/>
        <v>0</v>
      </c>
      <c r="AU255" s="97">
        <f t="shared" si="82"/>
        <v>0</v>
      </c>
      <c r="AV255" s="97">
        <f t="shared" si="82"/>
        <v>0</v>
      </c>
      <c r="AW255" s="97">
        <f t="shared" si="82"/>
        <v>0</v>
      </c>
      <c r="AX255" s="99">
        <f t="shared" si="80"/>
        <v>0</v>
      </c>
      <c r="AY255" s="99"/>
      <c r="AZ255" s="100">
        <f t="shared" si="76"/>
        <v>0</v>
      </c>
      <c r="BA255" s="97">
        <f>IF(NOT(snowball2),0,IF(R254&lt;=0,0,IF($C255&lt;=SUM($AZ255:AZ255),0,IF(AO255+$C255-SUM($AZ255:AZ255)&gt;R254+AC255,R254+AC255-AO255,$C255-SUM($AZ255:AZ255)))))</f>
        <v>0</v>
      </c>
      <c r="BB255" s="97">
        <f>IF(NOT(snowball2),0,IF(S254&lt;=0,0,IF($C255&lt;=SUM($AZ255:BA255),0,IF(AP255+$C255-SUM($AZ255:BA255)&gt;S254+AD255,S254+AD255-AP255,$C255-SUM($AZ255:BA255)))))</f>
        <v>0</v>
      </c>
      <c r="BC255" s="97">
        <f>IF(NOT(snowball2),0,IF(T254&lt;=0,0,IF($C255&lt;=SUM($AZ255:BB255),0,IF(AQ255+$C255-SUM($AZ255:BB255)&gt;T254+AE255,T254+AE255-AQ255,$C255-SUM($AZ255:BB255)))))</f>
        <v>0</v>
      </c>
      <c r="BD255" s="97">
        <f>IF(NOT(snowball2),0,IF(U254&lt;=0,0,IF($C255&lt;=SUM($AZ255:BC255),0,IF(AR255+$C255-SUM($AZ255:BC255)&gt;U254+AF255,U254+AF255-AR255,$C255-SUM($AZ255:BC255)))))</f>
        <v>0</v>
      </c>
      <c r="BE255" s="97">
        <f>IF(NOT(snowball2),0,IF(V254&lt;=0,0,IF($C255&lt;=SUM($AZ255:BD255),0,IF(AS255+$C255-SUM($AZ255:BD255)&gt;V254+AG255,V254+AG255-AS255,$C255-SUM($AZ255:BD255)))))</f>
        <v>0</v>
      </c>
      <c r="BF255" s="97">
        <f>IF(NOT(snowball2),0,IF(W254&lt;=0,0,IF($C255&lt;=SUM($AZ255:BE255),0,IF(AT255+$C255-SUM($AZ255:BE255)&gt;W254+AH255,W254+AH255-AT255,$C255-SUM($AZ255:BE255)))))</f>
        <v>0</v>
      </c>
      <c r="BG255" s="97">
        <f>IF(NOT(snowball2),0,IF(X254&lt;=0,0,IF($C255&lt;=SUM($AZ255:BF255),0,IF(AU255+$C255-SUM($AZ255:BF255)&gt;X254+AI255,X254+AI255-AU255,$C255-SUM($AZ255:BF255)))))</f>
        <v>0</v>
      </c>
      <c r="BH255" s="97">
        <f>IF(NOT(snowball2),0,IF(Y254&lt;=0,0,IF($C255&lt;=SUM($AZ255:BG255),0,IF(AV255+$C255-SUM($AZ255:BG255)&gt;Y254+AJ255,Y254+AJ255-AV255,$C255-SUM($AZ255:BG255)))))</f>
        <v>0</v>
      </c>
      <c r="BI255" s="97">
        <f>IF(NOT(snowball2),0,IF(Z254&lt;=0,0,IF($C255&lt;=SUM($AZ255:BH255),0,IF(AW255+$C255-SUM($AZ255:BH255)&gt;Z254+AK255,Z254+AK255-AW255,$C255-SUM($AZ255:BH255)))))</f>
        <v>0</v>
      </c>
    </row>
    <row r="256" spans="1:61" ht="11.1" customHeight="1" x14ac:dyDescent="0.2">
      <c r="A256" s="93" t="str">
        <f t="shared" si="81"/>
        <v/>
      </c>
      <c r="B256" s="94" t="e">
        <f t="shared" si="77"/>
        <v>#N/A</v>
      </c>
      <c r="C256" s="95" t="str">
        <f t="shared" si="72"/>
        <v/>
      </c>
      <c r="D256" s="96"/>
      <c r="E256" s="97">
        <f t="shared" si="85"/>
        <v>0</v>
      </c>
      <c r="F256" s="97">
        <f t="shared" si="85"/>
        <v>0</v>
      </c>
      <c r="G256" s="97">
        <f t="shared" si="85"/>
        <v>0</v>
      </c>
      <c r="H256" s="97">
        <f t="shared" si="85"/>
        <v>0</v>
      </c>
      <c r="I256" s="97">
        <f t="shared" si="85"/>
        <v>0</v>
      </c>
      <c r="J256" s="97">
        <f t="shared" si="85"/>
        <v>0</v>
      </c>
      <c r="K256" s="97">
        <f t="shared" si="85"/>
        <v>0</v>
      </c>
      <c r="L256" s="97">
        <f t="shared" si="85"/>
        <v>0</v>
      </c>
      <c r="M256" s="97">
        <f t="shared" si="85"/>
        <v>0</v>
      </c>
      <c r="N256" s="97">
        <f t="shared" si="85"/>
        <v>0</v>
      </c>
      <c r="O256" s="98"/>
      <c r="P256" s="97">
        <f t="shared" si="78"/>
        <v>0</v>
      </c>
      <c r="Q256" s="97">
        <f t="shared" si="87"/>
        <v>0</v>
      </c>
      <c r="R256" s="97">
        <f t="shared" si="87"/>
        <v>0</v>
      </c>
      <c r="S256" s="97">
        <f t="shared" si="87"/>
        <v>0</v>
      </c>
      <c r="T256" s="97">
        <f t="shared" si="87"/>
        <v>0</v>
      </c>
      <c r="U256" s="97">
        <f t="shared" si="87"/>
        <v>0</v>
      </c>
      <c r="V256" s="97">
        <f t="shared" si="87"/>
        <v>0</v>
      </c>
      <c r="W256" s="97">
        <f t="shared" si="87"/>
        <v>0</v>
      </c>
      <c r="X256" s="97">
        <f t="shared" si="87"/>
        <v>0</v>
      </c>
      <c r="Y256" s="97">
        <f t="shared" si="87"/>
        <v>0</v>
      </c>
      <c r="Z256" s="97">
        <f t="shared" si="87"/>
        <v>0</v>
      </c>
      <c r="AA256" s="101"/>
      <c r="AB256" s="97">
        <f t="shared" si="86"/>
        <v>0</v>
      </c>
      <c r="AC256" s="97">
        <f t="shared" si="86"/>
        <v>0</v>
      </c>
      <c r="AD256" s="97">
        <f t="shared" si="86"/>
        <v>0</v>
      </c>
      <c r="AE256" s="97">
        <f t="shared" si="86"/>
        <v>0</v>
      </c>
      <c r="AF256" s="97">
        <f t="shared" si="86"/>
        <v>0</v>
      </c>
      <c r="AG256" s="97">
        <f t="shared" si="86"/>
        <v>0</v>
      </c>
      <c r="AH256" s="97">
        <f t="shared" si="86"/>
        <v>0</v>
      </c>
      <c r="AI256" s="97">
        <f t="shared" si="86"/>
        <v>0</v>
      </c>
      <c r="AJ256" s="97">
        <f t="shared" si="86"/>
        <v>0</v>
      </c>
      <c r="AK256" s="97">
        <f t="shared" si="86"/>
        <v>0</v>
      </c>
      <c r="AL256" s="99">
        <f t="shared" si="79"/>
        <v>0</v>
      </c>
      <c r="AM256" s="102"/>
      <c r="AN256" s="97">
        <f t="shared" si="83"/>
        <v>0</v>
      </c>
      <c r="AO256" s="97">
        <f t="shared" si="83"/>
        <v>0</v>
      </c>
      <c r="AP256" s="97">
        <f t="shared" si="83"/>
        <v>0</v>
      </c>
      <c r="AQ256" s="97">
        <f t="shared" si="83"/>
        <v>0</v>
      </c>
      <c r="AR256" s="97">
        <f t="shared" si="83"/>
        <v>0</v>
      </c>
      <c r="AS256" s="97">
        <f t="shared" si="82"/>
        <v>0</v>
      </c>
      <c r="AT256" s="97">
        <f t="shared" si="82"/>
        <v>0</v>
      </c>
      <c r="AU256" s="97">
        <f t="shared" si="82"/>
        <v>0</v>
      </c>
      <c r="AV256" s="97">
        <f t="shared" si="82"/>
        <v>0</v>
      </c>
      <c r="AW256" s="97">
        <f t="shared" si="82"/>
        <v>0</v>
      </c>
      <c r="AX256" s="99">
        <f t="shared" si="80"/>
        <v>0</v>
      </c>
      <c r="AY256" s="99"/>
      <c r="AZ256" s="100">
        <f t="shared" si="76"/>
        <v>0</v>
      </c>
      <c r="BA256" s="97">
        <f>IF(NOT(snowball2),0,IF(R255&lt;=0,0,IF($C256&lt;=SUM($AZ256:AZ256),0,IF(AO256+$C256-SUM($AZ256:AZ256)&gt;R255+AC256,R255+AC256-AO256,$C256-SUM($AZ256:AZ256)))))</f>
        <v>0</v>
      </c>
      <c r="BB256" s="97">
        <f>IF(NOT(snowball2),0,IF(S255&lt;=0,0,IF($C256&lt;=SUM($AZ256:BA256),0,IF(AP256+$C256-SUM($AZ256:BA256)&gt;S255+AD256,S255+AD256-AP256,$C256-SUM($AZ256:BA256)))))</f>
        <v>0</v>
      </c>
      <c r="BC256" s="97">
        <f>IF(NOT(snowball2),0,IF(T255&lt;=0,0,IF($C256&lt;=SUM($AZ256:BB256),0,IF(AQ256+$C256-SUM($AZ256:BB256)&gt;T255+AE256,T255+AE256-AQ256,$C256-SUM($AZ256:BB256)))))</f>
        <v>0</v>
      </c>
      <c r="BD256" s="97">
        <f>IF(NOT(snowball2),0,IF(U255&lt;=0,0,IF($C256&lt;=SUM($AZ256:BC256),0,IF(AR256+$C256-SUM($AZ256:BC256)&gt;U255+AF256,U255+AF256-AR256,$C256-SUM($AZ256:BC256)))))</f>
        <v>0</v>
      </c>
      <c r="BE256" s="97">
        <f>IF(NOT(snowball2),0,IF(V255&lt;=0,0,IF($C256&lt;=SUM($AZ256:BD256),0,IF(AS256+$C256-SUM($AZ256:BD256)&gt;V255+AG256,V255+AG256-AS256,$C256-SUM($AZ256:BD256)))))</f>
        <v>0</v>
      </c>
      <c r="BF256" s="97">
        <f>IF(NOT(snowball2),0,IF(W255&lt;=0,0,IF($C256&lt;=SUM($AZ256:BE256),0,IF(AT256+$C256-SUM($AZ256:BE256)&gt;W255+AH256,W255+AH256-AT256,$C256-SUM($AZ256:BE256)))))</f>
        <v>0</v>
      </c>
      <c r="BG256" s="97">
        <f>IF(NOT(snowball2),0,IF(X255&lt;=0,0,IF($C256&lt;=SUM($AZ256:BF256),0,IF(AU256+$C256-SUM($AZ256:BF256)&gt;X255+AI256,X255+AI256-AU256,$C256-SUM($AZ256:BF256)))))</f>
        <v>0</v>
      </c>
      <c r="BH256" s="97">
        <f>IF(NOT(snowball2),0,IF(Y255&lt;=0,0,IF($C256&lt;=SUM($AZ256:BG256),0,IF(AV256+$C256-SUM($AZ256:BG256)&gt;Y255+AJ256,Y255+AJ256-AV256,$C256-SUM($AZ256:BG256)))))</f>
        <v>0</v>
      </c>
      <c r="BI256" s="97">
        <f>IF(NOT(snowball2),0,IF(Z255&lt;=0,0,IF($C256&lt;=SUM($AZ256:BH256),0,IF(AW256+$C256-SUM($AZ256:BH256)&gt;Z255+AK256,Z255+AK256-AW256,$C256-SUM($AZ256:BH256)))))</f>
        <v>0</v>
      </c>
    </row>
    <row r="257" spans="1:61" ht="11.1" customHeight="1" x14ac:dyDescent="0.2">
      <c r="A257" s="93" t="str">
        <f t="shared" si="81"/>
        <v/>
      </c>
      <c r="B257" s="94" t="e">
        <f t="shared" si="77"/>
        <v>#N/A</v>
      </c>
      <c r="C257" s="95" t="str">
        <f t="shared" si="72"/>
        <v/>
      </c>
      <c r="D257" s="96"/>
      <c r="E257" s="97">
        <f t="shared" si="85"/>
        <v>0</v>
      </c>
      <c r="F257" s="97">
        <f t="shared" si="85"/>
        <v>0</v>
      </c>
      <c r="G257" s="97">
        <f t="shared" si="85"/>
        <v>0</v>
      </c>
      <c r="H257" s="97">
        <f t="shared" si="85"/>
        <v>0</v>
      </c>
      <c r="I257" s="97">
        <f t="shared" si="85"/>
        <v>0</v>
      </c>
      <c r="J257" s="97">
        <f t="shared" si="85"/>
        <v>0</v>
      </c>
      <c r="K257" s="97">
        <f t="shared" si="85"/>
        <v>0</v>
      </c>
      <c r="L257" s="97">
        <f t="shared" si="85"/>
        <v>0</v>
      </c>
      <c r="M257" s="97">
        <f t="shared" si="85"/>
        <v>0</v>
      </c>
      <c r="N257" s="97">
        <f t="shared" si="85"/>
        <v>0</v>
      </c>
      <c r="O257" s="98"/>
      <c r="P257" s="97">
        <f t="shared" si="78"/>
        <v>0</v>
      </c>
      <c r="Q257" s="97">
        <f t="shared" si="87"/>
        <v>0</v>
      </c>
      <c r="R257" s="97">
        <f t="shared" si="87"/>
        <v>0</v>
      </c>
      <c r="S257" s="97">
        <f t="shared" si="87"/>
        <v>0</v>
      </c>
      <c r="T257" s="97">
        <f t="shared" si="87"/>
        <v>0</v>
      </c>
      <c r="U257" s="97">
        <f t="shared" si="87"/>
        <v>0</v>
      </c>
      <c r="V257" s="97">
        <f t="shared" si="87"/>
        <v>0</v>
      </c>
      <c r="W257" s="97">
        <f t="shared" si="87"/>
        <v>0</v>
      </c>
      <c r="X257" s="97">
        <f t="shared" si="87"/>
        <v>0</v>
      </c>
      <c r="Y257" s="97">
        <f t="shared" si="87"/>
        <v>0</v>
      </c>
      <c r="Z257" s="97">
        <f t="shared" si="87"/>
        <v>0</v>
      </c>
      <c r="AA257" s="101"/>
      <c r="AB257" s="97">
        <f t="shared" si="86"/>
        <v>0</v>
      </c>
      <c r="AC257" s="97">
        <f t="shared" si="86"/>
        <v>0</v>
      </c>
      <c r="AD257" s="97">
        <f t="shared" si="86"/>
        <v>0</v>
      </c>
      <c r="AE257" s="97">
        <f t="shared" si="86"/>
        <v>0</v>
      </c>
      <c r="AF257" s="97">
        <f t="shared" si="86"/>
        <v>0</v>
      </c>
      <c r="AG257" s="97">
        <f t="shared" si="86"/>
        <v>0</v>
      </c>
      <c r="AH257" s="97">
        <f t="shared" si="86"/>
        <v>0</v>
      </c>
      <c r="AI257" s="97">
        <f t="shared" si="86"/>
        <v>0</v>
      </c>
      <c r="AJ257" s="97">
        <f t="shared" si="86"/>
        <v>0</v>
      </c>
      <c r="AK257" s="97">
        <f t="shared" si="86"/>
        <v>0</v>
      </c>
      <c r="AL257" s="99">
        <f t="shared" si="79"/>
        <v>0</v>
      </c>
      <c r="AM257" s="102"/>
      <c r="AN257" s="97">
        <f t="shared" si="83"/>
        <v>0</v>
      </c>
      <c r="AO257" s="97">
        <f t="shared" si="83"/>
        <v>0</v>
      </c>
      <c r="AP257" s="97">
        <f t="shared" si="83"/>
        <v>0</v>
      </c>
      <c r="AQ257" s="97">
        <f t="shared" si="83"/>
        <v>0</v>
      </c>
      <c r="AR257" s="97">
        <f t="shared" si="83"/>
        <v>0</v>
      </c>
      <c r="AS257" s="97">
        <f t="shared" si="82"/>
        <v>0</v>
      </c>
      <c r="AT257" s="97">
        <f t="shared" si="82"/>
        <v>0</v>
      </c>
      <c r="AU257" s="97">
        <f t="shared" si="82"/>
        <v>0</v>
      </c>
      <c r="AV257" s="97">
        <f t="shared" si="82"/>
        <v>0</v>
      </c>
      <c r="AW257" s="97">
        <f t="shared" si="82"/>
        <v>0</v>
      </c>
      <c r="AX257" s="99">
        <f t="shared" si="80"/>
        <v>0</v>
      </c>
      <c r="AY257" s="99"/>
      <c r="AZ257" s="100">
        <f t="shared" si="76"/>
        <v>0</v>
      </c>
      <c r="BA257" s="97">
        <f>IF(NOT(snowball2),0,IF(R256&lt;=0,0,IF($C257&lt;=SUM($AZ257:AZ257),0,IF(AO257+$C257-SUM($AZ257:AZ257)&gt;R256+AC257,R256+AC257-AO257,$C257-SUM($AZ257:AZ257)))))</f>
        <v>0</v>
      </c>
      <c r="BB257" s="97">
        <f>IF(NOT(snowball2),0,IF(S256&lt;=0,0,IF($C257&lt;=SUM($AZ257:BA257),0,IF(AP257+$C257-SUM($AZ257:BA257)&gt;S256+AD257,S256+AD257-AP257,$C257-SUM($AZ257:BA257)))))</f>
        <v>0</v>
      </c>
      <c r="BC257" s="97">
        <f>IF(NOT(snowball2),0,IF(T256&lt;=0,0,IF($C257&lt;=SUM($AZ257:BB257),0,IF(AQ257+$C257-SUM($AZ257:BB257)&gt;T256+AE257,T256+AE257-AQ257,$C257-SUM($AZ257:BB257)))))</f>
        <v>0</v>
      </c>
      <c r="BD257" s="97">
        <f>IF(NOT(snowball2),0,IF(U256&lt;=0,0,IF($C257&lt;=SUM($AZ257:BC257),0,IF(AR257+$C257-SUM($AZ257:BC257)&gt;U256+AF257,U256+AF257-AR257,$C257-SUM($AZ257:BC257)))))</f>
        <v>0</v>
      </c>
      <c r="BE257" s="97">
        <f>IF(NOT(snowball2),0,IF(V256&lt;=0,0,IF($C257&lt;=SUM($AZ257:BD257),0,IF(AS257+$C257-SUM($AZ257:BD257)&gt;V256+AG257,V256+AG257-AS257,$C257-SUM($AZ257:BD257)))))</f>
        <v>0</v>
      </c>
      <c r="BF257" s="97">
        <f>IF(NOT(snowball2),0,IF(W256&lt;=0,0,IF($C257&lt;=SUM($AZ257:BE257),0,IF(AT257+$C257-SUM($AZ257:BE257)&gt;W256+AH257,W256+AH257-AT257,$C257-SUM($AZ257:BE257)))))</f>
        <v>0</v>
      </c>
      <c r="BG257" s="97">
        <f>IF(NOT(snowball2),0,IF(X256&lt;=0,0,IF($C257&lt;=SUM($AZ257:BF257),0,IF(AU257+$C257-SUM($AZ257:BF257)&gt;X256+AI257,X256+AI257-AU257,$C257-SUM($AZ257:BF257)))))</f>
        <v>0</v>
      </c>
      <c r="BH257" s="97">
        <f>IF(NOT(snowball2),0,IF(Y256&lt;=0,0,IF($C257&lt;=SUM($AZ257:BG257),0,IF(AV257+$C257-SUM($AZ257:BG257)&gt;Y256+AJ257,Y256+AJ257-AV257,$C257-SUM($AZ257:BG257)))))</f>
        <v>0</v>
      </c>
      <c r="BI257" s="97">
        <f>IF(NOT(snowball2),0,IF(Z256&lt;=0,0,IF($C257&lt;=SUM($AZ257:BH257),0,IF(AW257+$C257-SUM($AZ257:BH257)&gt;Z256+AK257,Z256+AK257-AW257,$C257-SUM($AZ257:BH257)))))</f>
        <v>0</v>
      </c>
    </row>
    <row r="258" spans="1:61" ht="11.1" customHeight="1" x14ac:dyDescent="0.2">
      <c r="A258" s="93" t="str">
        <f t="shared" si="81"/>
        <v/>
      </c>
      <c r="B258" s="94" t="e">
        <f t="shared" si="77"/>
        <v>#N/A</v>
      </c>
      <c r="C258" s="95" t="str">
        <f t="shared" si="72"/>
        <v/>
      </c>
      <c r="D258" s="96"/>
      <c r="E258" s="97">
        <f t="shared" si="85"/>
        <v>0</v>
      </c>
      <c r="F258" s="97">
        <f t="shared" si="85"/>
        <v>0</v>
      </c>
      <c r="G258" s="97">
        <f t="shared" si="85"/>
        <v>0</v>
      </c>
      <c r="H258" s="97">
        <f t="shared" si="85"/>
        <v>0</v>
      </c>
      <c r="I258" s="97">
        <f t="shared" si="85"/>
        <v>0</v>
      </c>
      <c r="J258" s="97">
        <f t="shared" si="85"/>
        <v>0</v>
      </c>
      <c r="K258" s="97">
        <f t="shared" si="85"/>
        <v>0</v>
      </c>
      <c r="L258" s="97">
        <f t="shared" si="85"/>
        <v>0</v>
      </c>
      <c r="M258" s="97">
        <f t="shared" si="85"/>
        <v>0</v>
      </c>
      <c r="N258" s="97">
        <f t="shared" si="85"/>
        <v>0</v>
      </c>
      <c r="O258" s="98"/>
      <c r="P258" s="97">
        <f t="shared" si="78"/>
        <v>0</v>
      </c>
      <c r="Q258" s="97">
        <f t="shared" si="87"/>
        <v>0</v>
      </c>
      <c r="R258" s="97">
        <f t="shared" si="87"/>
        <v>0</v>
      </c>
      <c r="S258" s="97">
        <f t="shared" si="87"/>
        <v>0</v>
      </c>
      <c r="T258" s="97">
        <f t="shared" si="87"/>
        <v>0</v>
      </c>
      <c r="U258" s="97">
        <f t="shared" si="87"/>
        <v>0</v>
      </c>
      <c r="V258" s="97">
        <f t="shared" si="87"/>
        <v>0</v>
      </c>
      <c r="W258" s="97">
        <f t="shared" si="87"/>
        <v>0</v>
      </c>
      <c r="X258" s="97">
        <f t="shared" si="87"/>
        <v>0</v>
      </c>
      <c r="Y258" s="97">
        <f t="shared" si="87"/>
        <v>0</v>
      </c>
      <c r="Z258" s="97">
        <f t="shared" si="87"/>
        <v>0</v>
      </c>
      <c r="AA258" s="101"/>
      <c r="AB258" s="97">
        <f t="shared" si="86"/>
        <v>0</v>
      </c>
      <c r="AC258" s="97">
        <f t="shared" si="86"/>
        <v>0</v>
      </c>
      <c r="AD258" s="97">
        <f t="shared" si="86"/>
        <v>0</v>
      </c>
      <c r="AE258" s="97">
        <f t="shared" si="86"/>
        <v>0</v>
      </c>
      <c r="AF258" s="97">
        <f t="shared" si="86"/>
        <v>0</v>
      </c>
      <c r="AG258" s="97">
        <f t="shared" si="86"/>
        <v>0</v>
      </c>
      <c r="AH258" s="97">
        <f t="shared" si="86"/>
        <v>0</v>
      </c>
      <c r="AI258" s="97">
        <f t="shared" si="86"/>
        <v>0</v>
      </c>
      <c r="AJ258" s="97">
        <f t="shared" si="86"/>
        <v>0</v>
      </c>
      <c r="AK258" s="97">
        <f t="shared" si="86"/>
        <v>0</v>
      </c>
      <c r="AL258" s="99">
        <f t="shared" si="79"/>
        <v>0</v>
      </c>
      <c r="AM258" s="102"/>
      <c r="AN258" s="97">
        <f t="shared" si="83"/>
        <v>0</v>
      </c>
      <c r="AO258" s="97">
        <f t="shared" si="83"/>
        <v>0</v>
      </c>
      <c r="AP258" s="97">
        <f t="shared" si="83"/>
        <v>0</v>
      </c>
      <c r="AQ258" s="97">
        <f t="shared" si="83"/>
        <v>0</v>
      </c>
      <c r="AR258" s="97">
        <f t="shared" si="83"/>
        <v>0</v>
      </c>
      <c r="AS258" s="97">
        <f t="shared" si="82"/>
        <v>0</v>
      </c>
      <c r="AT258" s="97">
        <f t="shared" si="82"/>
        <v>0</v>
      </c>
      <c r="AU258" s="97">
        <f t="shared" si="82"/>
        <v>0</v>
      </c>
      <c r="AV258" s="97">
        <f t="shared" si="82"/>
        <v>0</v>
      </c>
      <c r="AW258" s="97">
        <f t="shared" si="82"/>
        <v>0</v>
      </c>
      <c r="AX258" s="99">
        <f t="shared" si="80"/>
        <v>0</v>
      </c>
      <c r="AY258" s="99"/>
      <c r="AZ258" s="100">
        <f t="shared" si="76"/>
        <v>0</v>
      </c>
      <c r="BA258" s="97">
        <f>IF(NOT(snowball2),0,IF(R257&lt;=0,0,IF($C258&lt;=SUM($AZ258:AZ258),0,IF(AO258+$C258-SUM($AZ258:AZ258)&gt;R257+AC258,R257+AC258-AO258,$C258-SUM($AZ258:AZ258)))))</f>
        <v>0</v>
      </c>
      <c r="BB258" s="97">
        <f>IF(NOT(snowball2),0,IF(S257&lt;=0,0,IF($C258&lt;=SUM($AZ258:BA258),0,IF(AP258+$C258-SUM($AZ258:BA258)&gt;S257+AD258,S257+AD258-AP258,$C258-SUM($AZ258:BA258)))))</f>
        <v>0</v>
      </c>
      <c r="BC258" s="97">
        <f>IF(NOT(snowball2),0,IF(T257&lt;=0,0,IF($C258&lt;=SUM($AZ258:BB258),0,IF(AQ258+$C258-SUM($AZ258:BB258)&gt;T257+AE258,T257+AE258-AQ258,$C258-SUM($AZ258:BB258)))))</f>
        <v>0</v>
      </c>
      <c r="BD258" s="97">
        <f>IF(NOT(snowball2),0,IF(U257&lt;=0,0,IF($C258&lt;=SUM($AZ258:BC258),0,IF(AR258+$C258-SUM($AZ258:BC258)&gt;U257+AF258,U257+AF258-AR258,$C258-SUM($AZ258:BC258)))))</f>
        <v>0</v>
      </c>
      <c r="BE258" s="97">
        <f>IF(NOT(snowball2),0,IF(V257&lt;=0,0,IF($C258&lt;=SUM($AZ258:BD258),0,IF(AS258+$C258-SUM($AZ258:BD258)&gt;V257+AG258,V257+AG258-AS258,$C258-SUM($AZ258:BD258)))))</f>
        <v>0</v>
      </c>
      <c r="BF258" s="97">
        <f>IF(NOT(snowball2),0,IF(W257&lt;=0,0,IF($C258&lt;=SUM($AZ258:BE258),0,IF(AT258+$C258-SUM($AZ258:BE258)&gt;W257+AH258,W257+AH258-AT258,$C258-SUM($AZ258:BE258)))))</f>
        <v>0</v>
      </c>
      <c r="BG258" s="97">
        <f>IF(NOT(snowball2),0,IF(X257&lt;=0,0,IF($C258&lt;=SUM($AZ258:BF258),0,IF(AU258+$C258-SUM($AZ258:BF258)&gt;X257+AI258,X257+AI258-AU258,$C258-SUM($AZ258:BF258)))))</f>
        <v>0</v>
      </c>
      <c r="BH258" s="97">
        <f>IF(NOT(snowball2),0,IF(Y257&lt;=0,0,IF($C258&lt;=SUM($AZ258:BG258),0,IF(AV258+$C258-SUM($AZ258:BG258)&gt;Y257+AJ258,Y257+AJ258-AV258,$C258-SUM($AZ258:BG258)))))</f>
        <v>0</v>
      </c>
      <c r="BI258" s="97">
        <f>IF(NOT(snowball2),0,IF(Z257&lt;=0,0,IF($C258&lt;=SUM($AZ258:BH258),0,IF(AW258+$C258-SUM($AZ258:BH258)&gt;Z257+AK258,Z257+AK258-AW258,$C258-SUM($AZ258:BH258)))))</f>
        <v>0</v>
      </c>
    </row>
    <row r="259" spans="1:61" ht="11.1" customHeight="1" x14ac:dyDescent="0.2">
      <c r="A259" s="93" t="str">
        <f t="shared" si="81"/>
        <v/>
      </c>
      <c r="B259" s="94" t="e">
        <f t="shared" si="77"/>
        <v>#N/A</v>
      </c>
      <c r="C259" s="95" t="str">
        <f t="shared" si="72"/>
        <v/>
      </c>
      <c r="D259" s="96"/>
      <c r="E259" s="97">
        <f t="shared" si="85"/>
        <v>0</v>
      </c>
      <c r="F259" s="97">
        <f t="shared" si="85"/>
        <v>0</v>
      </c>
      <c r="G259" s="97">
        <f t="shared" si="85"/>
        <v>0</v>
      </c>
      <c r="H259" s="97">
        <f t="shared" si="85"/>
        <v>0</v>
      </c>
      <c r="I259" s="97">
        <f t="shared" si="85"/>
        <v>0</v>
      </c>
      <c r="J259" s="97">
        <f t="shared" si="85"/>
        <v>0</v>
      </c>
      <c r="K259" s="97">
        <f t="shared" si="85"/>
        <v>0</v>
      </c>
      <c r="L259" s="97">
        <f t="shared" si="85"/>
        <v>0</v>
      </c>
      <c r="M259" s="97">
        <f t="shared" si="85"/>
        <v>0</v>
      </c>
      <c r="N259" s="97">
        <f t="shared" si="85"/>
        <v>0</v>
      </c>
      <c r="O259" s="98"/>
      <c r="P259" s="97">
        <f t="shared" si="78"/>
        <v>0</v>
      </c>
      <c r="Q259" s="97">
        <f t="shared" si="87"/>
        <v>0</v>
      </c>
      <c r="R259" s="97">
        <f t="shared" si="87"/>
        <v>0</v>
      </c>
      <c r="S259" s="97">
        <f t="shared" si="87"/>
        <v>0</v>
      </c>
      <c r="T259" s="97">
        <f t="shared" si="87"/>
        <v>0</v>
      </c>
      <c r="U259" s="97">
        <f t="shared" si="87"/>
        <v>0</v>
      </c>
      <c r="V259" s="97">
        <f t="shared" si="87"/>
        <v>0</v>
      </c>
      <c r="W259" s="97">
        <f t="shared" si="87"/>
        <v>0</v>
      </c>
      <c r="X259" s="97">
        <f t="shared" si="87"/>
        <v>0</v>
      </c>
      <c r="Y259" s="97">
        <f t="shared" si="87"/>
        <v>0</v>
      </c>
      <c r="Z259" s="97">
        <f t="shared" si="87"/>
        <v>0</v>
      </c>
      <c r="AA259" s="101"/>
      <c r="AB259" s="97">
        <f t="shared" si="86"/>
        <v>0</v>
      </c>
      <c r="AC259" s="97">
        <f t="shared" si="86"/>
        <v>0</v>
      </c>
      <c r="AD259" s="97">
        <f t="shared" si="86"/>
        <v>0</v>
      </c>
      <c r="AE259" s="97">
        <f t="shared" si="86"/>
        <v>0</v>
      </c>
      <c r="AF259" s="97">
        <f t="shared" si="86"/>
        <v>0</v>
      </c>
      <c r="AG259" s="97">
        <f t="shared" si="86"/>
        <v>0</v>
      </c>
      <c r="AH259" s="97">
        <f t="shared" si="86"/>
        <v>0</v>
      </c>
      <c r="AI259" s="97">
        <f t="shared" si="86"/>
        <v>0</v>
      </c>
      <c r="AJ259" s="97">
        <f t="shared" si="86"/>
        <v>0</v>
      </c>
      <c r="AK259" s="97">
        <f t="shared" si="86"/>
        <v>0</v>
      </c>
      <c r="AL259" s="99">
        <f t="shared" si="79"/>
        <v>0</v>
      </c>
      <c r="AM259" s="102"/>
      <c r="AN259" s="97">
        <f t="shared" si="83"/>
        <v>0</v>
      </c>
      <c r="AO259" s="97">
        <f t="shared" si="83"/>
        <v>0</v>
      </c>
      <c r="AP259" s="97">
        <f t="shared" si="83"/>
        <v>0</v>
      </c>
      <c r="AQ259" s="97">
        <f t="shared" si="83"/>
        <v>0</v>
      </c>
      <c r="AR259" s="97">
        <f t="shared" si="83"/>
        <v>0</v>
      </c>
      <c r="AS259" s="97">
        <f t="shared" si="82"/>
        <v>0</v>
      </c>
      <c r="AT259" s="97">
        <f t="shared" si="82"/>
        <v>0</v>
      </c>
      <c r="AU259" s="97">
        <f t="shared" si="82"/>
        <v>0</v>
      </c>
      <c r="AV259" s="97">
        <f t="shared" si="82"/>
        <v>0</v>
      </c>
      <c r="AW259" s="97">
        <f t="shared" si="82"/>
        <v>0</v>
      </c>
      <c r="AX259" s="99">
        <f t="shared" si="80"/>
        <v>0</v>
      </c>
      <c r="AY259" s="99"/>
      <c r="AZ259" s="100">
        <f t="shared" si="76"/>
        <v>0</v>
      </c>
      <c r="BA259" s="97">
        <f>IF(NOT(snowball2),0,IF(R258&lt;=0,0,IF($C259&lt;=SUM($AZ259:AZ259),0,IF(AO259+$C259-SUM($AZ259:AZ259)&gt;R258+AC259,R258+AC259-AO259,$C259-SUM($AZ259:AZ259)))))</f>
        <v>0</v>
      </c>
      <c r="BB259" s="97">
        <f>IF(NOT(snowball2),0,IF(S258&lt;=0,0,IF($C259&lt;=SUM($AZ259:BA259),0,IF(AP259+$C259-SUM($AZ259:BA259)&gt;S258+AD259,S258+AD259-AP259,$C259-SUM($AZ259:BA259)))))</f>
        <v>0</v>
      </c>
      <c r="BC259" s="97">
        <f>IF(NOT(snowball2),0,IF(T258&lt;=0,0,IF($C259&lt;=SUM($AZ259:BB259),0,IF(AQ259+$C259-SUM($AZ259:BB259)&gt;T258+AE259,T258+AE259-AQ259,$C259-SUM($AZ259:BB259)))))</f>
        <v>0</v>
      </c>
      <c r="BD259" s="97">
        <f>IF(NOT(snowball2),0,IF(U258&lt;=0,0,IF($C259&lt;=SUM($AZ259:BC259),0,IF(AR259+$C259-SUM($AZ259:BC259)&gt;U258+AF259,U258+AF259-AR259,$C259-SUM($AZ259:BC259)))))</f>
        <v>0</v>
      </c>
      <c r="BE259" s="97">
        <f>IF(NOT(snowball2),0,IF(V258&lt;=0,0,IF($C259&lt;=SUM($AZ259:BD259),0,IF(AS259+$C259-SUM($AZ259:BD259)&gt;V258+AG259,V258+AG259-AS259,$C259-SUM($AZ259:BD259)))))</f>
        <v>0</v>
      </c>
      <c r="BF259" s="97">
        <f>IF(NOT(snowball2),0,IF(W258&lt;=0,0,IF($C259&lt;=SUM($AZ259:BE259),0,IF(AT259+$C259-SUM($AZ259:BE259)&gt;W258+AH259,W258+AH259-AT259,$C259-SUM($AZ259:BE259)))))</f>
        <v>0</v>
      </c>
      <c r="BG259" s="97">
        <f>IF(NOT(snowball2),0,IF(X258&lt;=0,0,IF($C259&lt;=SUM($AZ259:BF259),0,IF(AU259+$C259-SUM($AZ259:BF259)&gt;X258+AI259,X258+AI259-AU259,$C259-SUM($AZ259:BF259)))))</f>
        <v>0</v>
      </c>
      <c r="BH259" s="97">
        <f>IF(NOT(snowball2),0,IF(Y258&lt;=0,0,IF($C259&lt;=SUM($AZ259:BG259),0,IF(AV259+$C259-SUM($AZ259:BG259)&gt;Y258+AJ259,Y258+AJ259-AV259,$C259-SUM($AZ259:BG259)))))</f>
        <v>0</v>
      </c>
      <c r="BI259" s="97">
        <f>IF(NOT(snowball2),0,IF(Z258&lt;=0,0,IF($C259&lt;=SUM($AZ259:BH259),0,IF(AW259+$C259-SUM($AZ259:BH259)&gt;Z258+AK259,Z258+AK259-AW259,$C259-SUM($AZ259:BH259)))))</f>
        <v>0</v>
      </c>
    </row>
    <row r="260" spans="1:61" ht="11.1" customHeight="1" x14ac:dyDescent="0.2">
      <c r="A260" s="93" t="str">
        <f t="shared" si="81"/>
        <v/>
      </c>
      <c r="B260" s="94" t="e">
        <f t="shared" si="77"/>
        <v>#N/A</v>
      </c>
      <c r="C260" s="95" t="str">
        <f t="shared" si="72"/>
        <v/>
      </c>
      <c r="D260" s="96"/>
      <c r="E260" s="97">
        <f t="shared" si="85"/>
        <v>0</v>
      </c>
      <c r="F260" s="97">
        <f t="shared" si="85"/>
        <v>0</v>
      </c>
      <c r="G260" s="97">
        <f t="shared" si="85"/>
        <v>0</v>
      </c>
      <c r="H260" s="97">
        <f t="shared" si="85"/>
        <v>0</v>
      </c>
      <c r="I260" s="97">
        <f t="shared" si="85"/>
        <v>0</v>
      </c>
      <c r="J260" s="97">
        <f t="shared" ref="J260:N310" si="88">AS260+BE260</f>
        <v>0</v>
      </c>
      <c r="K260" s="97">
        <f t="shared" si="88"/>
        <v>0</v>
      </c>
      <c r="L260" s="97">
        <f t="shared" si="88"/>
        <v>0</v>
      </c>
      <c r="M260" s="97">
        <f t="shared" si="88"/>
        <v>0</v>
      </c>
      <c r="N260" s="97">
        <f t="shared" si="88"/>
        <v>0</v>
      </c>
      <c r="O260" s="98"/>
      <c r="P260" s="97">
        <f t="shared" si="78"/>
        <v>0</v>
      </c>
      <c r="Q260" s="97">
        <f t="shared" si="87"/>
        <v>0</v>
      </c>
      <c r="R260" s="97">
        <f t="shared" si="87"/>
        <v>0</v>
      </c>
      <c r="S260" s="97">
        <f t="shared" si="87"/>
        <v>0</v>
      </c>
      <c r="T260" s="97">
        <f t="shared" si="87"/>
        <v>0</v>
      </c>
      <c r="U260" s="97">
        <f t="shared" si="87"/>
        <v>0</v>
      </c>
      <c r="V260" s="97">
        <f t="shared" si="87"/>
        <v>0</v>
      </c>
      <c r="W260" s="97">
        <f t="shared" si="87"/>
        <v>0</v>
      </c>
      <c r="X260" s="97">
        <f t="shared" si="87"/>
        <v>0</v>
      </c>
      <c r="Y260" s="97">
        <f t="shared" si="87"/>
        <v>0</v>
      </c>
      <c r="Z260" s="97">
        <f t="shared" si="87"/>
        <v>0</v>
      </c>
      <c r="AA260" s="101"/>
      <c r="AB260" s="97">
        <f t="shared" si="86"/>
        <v>0</v>
      </c>
      <c r="AC260" s="97">
        <f t="shared" si="86"/>
        <v>0</v>
      </c>
      <c r="AD260" s="97">
        <f t="shared" si="86"/>
        <v>0</v>
      </c>
      <c r="AE260" s="97">
        <f t="shared" si="86"/>
        <v>0</v>
      </c>
      <c r="AF260" s="97">
        <f t="shared" si="86"/>
        <v>0</v>
      </c>
      <c r="AG260" s="97">
        <f t="shared" si="86"/>
        <v>0</v>
      </c>
      <c r="AH260" s="97">
        <f t="shared" si="86"/>
        <v>0</v>
      </c>
      <c r="AI260" s="97">
        <f t="shared" si="86"/>
        <v>0</v>
      </c>
      <c r="AJ260" s="97">
        <f t="shared" si="86"/>
        <v>0</v>
      </c>
      <c r="AK260" s="97">
        <f t="shared" si="86"/>
        <v>0</v>
      </c>
      <c r="AL260" s="99">
        <f t="shared" si="79"/>
        <v>0</v>
      </c>
      <c r="AM260" s="102"/>
      <c r="AN260" s="97">
        <f t="shared" si="83"/>
        <v>0</v>
      </c>
      <c r="AO260" s="97">
        <f t="shared" si="83"/>
        <v>0</v>
      </c>
      <c r="AP260" s="97">
        <f t="shared" si="83"/>
        <v>0</v>
      </c>
      <c r="AQ260" s="97">
        <f t="shared" si="83"/>
        <v>0</v>
      </c>
      <c r="AR260" s="97">
        <f t="shared" si="83"/>
        <v>0</v>
      </c>
      <c r="AS260" s="97">
        <f t="shared" si="82"/>
        <v>0</v>
      </c>
      <c r="AT260" s="97">
        <f t="shared" si="82"/>
        <v>0</v>
      </c>
      <c r="AU260" s="97">
        <f t="shared" si="82"/>
        <v>0</v>
      </c>
      <c r="AV260" s="97">
        <f t="shared" si="82"/>
        <v>0</v>
      </c>
      <c r="AW260" s="97">
        <f t="shared" si="82"/>
        <v>0</v>
      </c>
      <c r="AX260" s="99">
        <f t="shared" si="80"/>
        <v>0</v>
      </c>
      <c r="AY260" s="99"/>
      <c r="AZ260" s="100">
        <f t="shared" si="76"/>
        <v>0</v>
      </c>
      <c r="BA260" s="97">
        <f>IF(NOT(snowball2),0,IF(R259&lt;=0,0,IF($C260&lt;=SUM($AZ260:AZ260),0,IF(AO260+$C260-SUM($AZ260:AZ260)&gt;R259+AC260,R259+AC260-AO260,$C260-SUM($AZ260:AZ260)))))</f>
        <v>0</v>
      </c>
      <c r="BB260" s="97">
        <f>IF(NOT(snowball2),0,IF(S259&lt;=0,0,IF($C260&lt;=SUM($AZ260:BA260),0,IF(AP260+$C260-SUM($AZ260:BA260)&gt;S259+AD260,S259+AD260-AP260,$C260-SUM($AZ260:BA260)))))</f>
        <v>0</v>
      </c>
      <c r="BC260" s="97">
        <f>IF(NOT(snowball2),0,IF(T259&lt;=0,0,IF($C260&lt;=SUM($AZ260:BB260),0,IF(AQ260+$C260-SUM($AZ260:BB260)&gt;T259+AE260,T259+AE260-AQ260,$C260-SUM($AZ260:BB260)))))</f>
        <v>0</v>
      </c>
      <c r="BD260" s="97">
        <f>IF(NOT(snowball2),0,IF(U259&lt;=0,0,IF($C260&lt;=SUM($AZ260:BC260),0,IF(AR260+$C260-SUM($AZ260:BC260)&gt;U259+AF260,U259+AF260-AR260,$C260-SUM($AZ260:BC260)))))</f>
        <v>0</v>
      </c>
      <c r="BE260" s="97">
        <f>IF(NOT(snowball2),0,IF(V259&lt;=0,0,IF($C260&lt;=SUM($AZ260:BD260),0,IF(AS260+$C260-SUM($AZ260:BD260)&gt;V259+AG260,V259+AG260-AS260,$C260-SUM($AZ260:BD260)))))</f>
        <v>0</v>
      </c>
      <c r="BF260" s="97">
        <f>IF(NOT(snowball2),0,IF(W259&lt;=0,0,IF($C260&lt;=SUM($AZ260:BE260),0,IF(AT260+$C260-SUM($AZ260:BE260)&gt;W259+AH260,W259+AH260-AT260,$C260-SUM($AZ260:BE260)))))</f>
        <v>0</v>
      </c>
      <c r="BG260" s="97">
        <f>IF(NOT(snowball2),0,IF(X259&lt;=0,0,IF($C260&lt;=SUM($AZ260:BF260),0,IF(AU260+$C260-SUM($AZ260:BF260)&gt;X259+AI260,X259+AI260-AU260,$C260-SUM($AZ260:BF260)))))</f>
        <v>0</v>
      </c>
      <c r="BH260" s="97">
        <f>IF(NOT(snowball2),0,IF(Y259&lt;=0,0,IF($C260&lt;=SUM($AZ260:BG260),0,IF(AV260+$C260-SUM($AZ260:BG260)&gt;Y259+AJ260,Y259+AJ260-AV260,$C260-SUM($AZ260:BG260)))))</f>
        <v>0</v>
      </c>
      <c r="BI260" s="97">
        <f>IF(NOT(snowball2),0,IF(Z259&lt;=0,0,IF($C260&lt;=SUM($AZ260:BH260),0,IF(AW260+$C260-SUM($AZ260:BH260)&gt;Z259+AK260,Z259+AK260-AW260,$C260-SUM($AZ260:BH260)))))</f>
        <v>0</v>
      </c>
    </row>
    <row r="261" spans="1:61" ht="11.1" customHeight="1" x14ac:dyDescent="0.2">
      <c r="A261" s="93" t="str">
        <f t="shared" si="81"/>
        <v/>
      </c>
      <c r="B261" s="94" t="e">
        <f t="shared" si="77"/>
        <v>#N/A</v>
      </c>
      <c r="C261" s="95" t="str">
        <f t="shared" si="72"/>
        <v/>
      </c>
      <c r="D261" s="96"/>
      <c r="E261" s="97">
        <f t="shared" ref="E261:I311" si="89">AN261+AZ261</f>
        <v>0</v>
      </c>
      <c r="F261" s="97">
        <f t="shared" si="89"/>
        <v>0</v>
      </c>
      <c r="G261" s="97">
        <f t="shared" si="89"/>
        <v>0</v>
      </c>
      <c r="H261" s="97">
        <f t="shared" si="89"/>
        <v>0</v>
      </c>
      <c r="I261" s="97">
        <f t="shared" si="89"/>
        <v>0</v>
      </c>
      <c r="J261" s="97">
        <f t="shared" si="88"/>
        <v>0</v>
      </c>
      <c r="K261" s="97">
        <f t="shared" si="88"/>
        <v>0</v>
      </c>
      <c r="L261" s="97">
        <f t="shared" si="88"/>
        <v>0</v>
      </c>
      <c r="M261" s="97">
        <f t="shared" si="88"/>
        <v>0</v>
      </c>
      <c r="N261" s="97">
        <f t="shared" si="88"/>
        <v>0</v>
      </c>
      <c r="O261" s="98"/>
      <c r="P261" s="97">
        <f t="shared" si="78"/>
        <v>0</v>
      </c>
      <c r="Q261" s="97">
        <f t="shared" ref="Q261:Z276" si="90">IF(E$8=0,0,ROUND(Q260-(E261-AB261),2))</f>
        <v>0</v>
      </c>
      <c r="R261" s="97">
        <f t="shared" si="90"/>
        <v>0</v>
      </c>
      <c r="S261" s="97">
        <f t="shared" si="90"/>
        <v>0</v>
      </c>
      <c r="T261" s="97">
        <f t="shared" si="90"/>
        <v>0</v>
      </c>
      <c r="U261" s="97">
        <f t="shared" si="90"/>
        <v>0</v>
      </c>
      <c r="V261" s="97">
        <f t="shared" si="90"/>
        <v>0</v>
      </c>
      <c r="W261" s="97">
        <f t="shared" si="90"/>
        <v>0</v>
      </c>
      <c r="X261" s="97">
        <f t="shared" si="90"/>
        <v>0</v>
      </c>
      <c r="Y261" s="97">
        <f t="shared" si="90"/>
        <v>0</v>
      </c>
      <c r="Z261" s="97">
        <f t="shared" si="90"/>
        <v>0</v>
      </c>
      <c r="AA261" s="101"/>
      <c r="AB261" s="97">
        <f t="shared" si="86"/>
        <v>0</v>
      </c>
      <c r="AC261" s="97">
        <f t="shared" si="86"/>
        <v>0</v>
      </c>
      <c r="AD261" s="97">
        <f t="shared" si="86"/>
        <v>0</v>
      </c>
      <c r="AE261" s="97">
        <f t="shared" si="86"/>
        <v>0</v>
      </c>
      <c r="AF261" s="97">
        <f t="shared" si="86"/>
        <v>0</v>
      </c>
      <c r="AG261" s="97">
        <f t="shared" ref="AG261:AK311" si="91">ROUND(V260*J$9/12,2)</f>
        <v>0</v>
      </c>
      <c r="AH261" s="97">
        <f t="shared" si="91"/>
        <v>0</v>
      </c>
      <c r="AI261" s="97">
        <f t="shared" si="91"/>
        <v>0</v>
      </c>
      <c r="AJ261" s="97">
        <f t="shared" si="91"/>
        <v>0</v>
      </c>
      <c r="AK261" s="97">
        <f t="shared" si="91"/>
        <v>0</v>
      </c>
      <c r="AL261" s="99">
        <f t="shared" si="79"/>
        <v>0</v>
      </c>
      <c r="AM261" s="102"/>
      <c r="AN261" s="97">
        <f t="shared" si="83"/>
        <v>0</v>
      </c>
      <c r="AO261" s="97">
        <f t="shared" si="83"/>
        <v>0</v>
      </c>
      <c r="AP261" s="97">
        <f t="shared" si="83"/>
        <v>0</v>
      </c>
      <c r="AQ261" s="97">
        <f t="shared" si="83"/>
        <v>0</v>
      </c>
      <c r="AR261" s="97">
        <f t="shared" si="83"/>
        <v>0</v>
      </c>
      <c r="AS261" s="97">
        <f t="shared" si="82"/>
        <v>0</v>
      </c>
      <c r="AT261" s="97">
        <f t="shared" si="82"/>
        <v>0</v>
      </c>
      <c r="AU261" s="97">
        <f t="shared" si="82"/>
        <v>0</v>
      </c>
      <c r="AV261" s="97">
        <f t="shared" si="82"/>
        <v>0</v>
      </c>
      <c r="AW261" s="97">
        <f t="shared" si="82"/>
        <v>0</v>
      </c>
      <c r="AX261" s="99">
        <f t="shared" si="80"/>
        <v>0</v>
      </c>
      <c r="AY261" s="99"/>
      <c r="AZ261" s="100">
        <f t="shared" si="76"/>
        <v>0</v>
      </c>
      <c r="BA261" s="97">
        <f>IF(NOT(snowball2),0,IF(R260&lt;=0,0,IF($C261&lt;=SUM($AZ261:AZ261),0,IF(AO261+$C261-SUM($AZ261:AZ261)&gt;R260+AC261,R260+AC261-AO261,$C261-SUM($AZ261:AZ261)))))</f>
        <v>0</v>
      </c>
      <c r="BB261" s="97">
        <f>IF(NOT(snowball2),0,IF(S260&lt;=0,0,IF($C261&lt;=SUM($AZ261:BA261),0,IF(AP261+$C261-SUM($AZ261:BA261)&gt;S260+AD261,S260+AD261-AP261,$C261-SUM($AZ261:BA261)))))</f>
        <v>0</v>
      </c>
      <c r="BC261" s="97">
        <f>IF(NOT(snowball2),0,IF(T260&lt;=0,0,IF($C261&lt;=SUM($AZ261:BB261),0,IF(AQ261+$C261-SUM($AZ261:BB261)&gt;T260+AE261,T260+AE261-AQ261,$C261-SUM($AZ261:BB261)))))</f>
        <v>0</v>
      </c>
      <c r="BD261" s="97">
        <f>IF(NOT(snowball2),0,IF(U260&lt;=0,0,IF($C261&lt;=SUM($AZ261:BC261),0,IF(AR261+$C261-SUM($AZ261:BC261)&gt;U260+AF261,U260+AF261-AR261,$C261-SUM($AZ261:BC261)))))</f>
        <v>0</v>
      </c>
      <c r="BE261" s="97">
        <f>IF(NOT(snowball2),0,IF(V260&lt;=0,0,IF($C261&lt;=SUM($AZ261:BD261),0,IF(AS261+$C261-SUM($AZ261:BD261)&gt;V260+AG261,V260+AG261-AS261,$C261-SUM($AZ261:BD261)))))</f>
        <v>0</v>
      </c>
      <c r="BF261" s="97">
        <f>IF(NOT(snowball2),0,IF(W260&lt;=0,0,IF($C261&lt;=SUM($AZ261:BE261),0,IF(AT261+$C261-SUM($AZ261:BE261)&gt;W260+AH261,W260+AH261-AT261,$C261-SUM($AZ261:BE261)))))</f>
        <v>0</v>
      </c>
      <c r="BG261" s="97">
        <f>IF(NOT(snowball2),0,IF(X260&lt;=0,0,IF($C261&lt;=SUM($AZ261:BF261),0,IF(AU261+$C261-SUM($AZ261:BF261)&gt;X260+AI261,X260+AI261-AU261,$C261-SUM($AZ261:BF261)))))</f>
        <v>0</v>
      </c>
      <c r="BH261" s="97">
        <f>IF(NOT(snowball2),0,IF(Y260&lt;=0,0,IF($C261&lt;=SUM($AZ261:BG261),0,IF(AV261+$C261-SUM($AZ261:BG261)&gt;Y260+AJ261,Y260+AJ261-AV261,$C261-SUM($AZ261:BG261)))))</f>
        <v>0</v>
      </c>
      <c r="BI261" s="97">
        <f>IF(NOT(snowball2),0,IF(Z260&lt;=0,0,IF($C261&lt;=SUM($AZ261:BH261),0,IF(AW261+$C261-SUM($AZ261:BH261)&gt;Z260+AK261,Z260+AK261-AW261,$C261-SUM($AZ261:BH261)))))</f>
        <v>0</v>
      </c>
    </row>
    <row r="262" spans="1:61" ht="11.1" customHeight="1" x14ac:dyDescent="0.2">
      <c r="A262" s="93" t="str">
        <f t="shared" si="81"/>
        <v/>
      </c>
      <c r="B262" s="94" t="e">
        <f t="shared" si="77"/>
        <v>#N/A</v>
      </c>
      <c r="C262" s="95" t="str">
        <f t="shared" si="72"/>
        <v/>
      </c>
      <c r="D262" s="96"/>
      <c r="E262" s="97">
        <f t="shared" si="89"/>
        <v>0</v>
      </c>
      <c r="F262" s="97">
        <f t="shared" si="89"/>
        <v>0</v>
      </c>
      <c r="G262" s="97">
        <f t="shared" si="89"/>
        <v>0</v>
      </c>
      <c r="H262" s="97">
        <f t="shared" si="89"/>
        <v>0</v>
      </c>
      <c r="I262" s="97">
        <f t="shared" si="89"/>
        <v>0</v>
      </c>
      <c r="J262" s="97">
        <f t="shared" si="88"/>
        <v>0</v>
      </c>
      <c r="K262" s="97">
        <f t="shared" si="88"/>
        <v>0</v>
      </c>
      <c r="L262" s="97">
        <f t="shared" si="88"/>
        <v>0</v>
      </c>
      <c r="M262" s="97">
        <f t="shared" si="88"/>
        <v>0</v>
      </c>
      <c r="N262" s="97">
        <f t="shared" si="88"/>
        <v>0</v>
      </c>
      <c r="O262" s="98"/>
      <c r="P262" s="97">
        <f t="shared" si="78"/>
        <v>0</v>
      </c>
      <c r="Q262" s="97">
        <f t="shared" si="90"/>
        <v>0</v>
      </c>
      <c r="R262" s="97">
        <f t="shared" si="90"/>
        <v>0</v>
      </c>
      <c r="S262" s="97">
        <f t="shared" si="90"/>
        <v>0</v>
      </c>
      <c r="T262" s="97">
        <f t="shared" si="90"/>
        <v>0</v>
      </c>
      <c r="U262" s="97">
        <f t="shared" si="90"/>
        <v>0</v>
      </c>
      <c r="V262" s="97">
        <f t="shared" si="90"/>
        <v>0</v>
      </c>
      <c r="W262" s="97">
        <f t="shared" si="90"/>
        <v>0</v>
      </c>
      <c r="X262" s="97">
        <f t="shared" si="90"/>
        <v>0</v>
      </c>
      <c r="Y262" s="97">
        <f t="shared" si="90"/>
        <v>0</v>
      </c>
      <c r="Z262" s="97">
        <f t="shared" si="90"/>
        <v>0</v>
      </c>
      <c r="AA262" s="101"/>
      <c r="AB262" s="97">
        <f t="shared" ref="AB262:AF312" si="92">ROUND(Q261*E$9/12,2)</f>
        <v>0</v>
      </c>
      <c r="AC262" s="97">
        <f t="shared" si="92"/>
        <v>0</v>
      </c>
      <c r="AD262" s="97">
        <f t="shared" si="92"/>
        <v>0</v>
      </c>
      <c r="AE262" s="97">
        <f t="shared" si="92"/>
        <v>0</v>
      </c>
      <c r="AF262" s="97">
        <f t="shared" si="92"/>
        <v>0</v>
      </c>
      <c r="AG262" s="97">
        <f t="shared" si="91"/>
        <v>0</v>
      </c>
      <c r="AH262" s="97">
        <f t="shared" si="91"/>
        <v>0</v>
      </c>
      <c r="AI262" s="97">
        <f t="shared" si="91"/>
        <v>0</v>
      </c>
      <c r="AJ262" s="97">
        <f t="shared" si="91"/>
        <v>0</v>
      </c>
      <c r="AK262" s="97">
        <f t="shared" si="91"/>
        <v>0</v>
      </c>
      <c r="AL262" s="99">
        <f t="shared" si="79"/>
        <v>0</v>
      </c>
      <c r="AM262" s="102"/>
      <c r="AN262" s="97">
        <f t="shared" si="83"/>
        <v>0</v>
      </c>
      <c r="AO262" s="97">
        <f t="shared" si="83"/>
        <v>0</v>
      </c>
      <c r="AP262" s="97">
        <f t="shared" si="83"/>
        <v>0</v>
      </c>
      <c r="AQ262" s="97">
        <f t="shared" si="83"/>
        <v>0</v>
      </c>
      <c r="AR262" s="97">
        <f t="shared" si="83"/>
        <v>0</v>
      </c>
      <c r="AS262" s="97">
        <f t="shared" si="82"/>
        <v>0</v>
      </c>
      <c r="AT262" s="97">
        <f t="shared" si="82"/>
        <v>0</v>
      </c>
      <c r="AU262" s="97">
        <f t="shared" si="82"/>
        <v>0</v>
      </c>
      <c r="AV262" s="97">
        <f t="shared" si="82"/>
        <v>0</v>
      </c>
      <c r="AW262" s="97">
        <f t="shared" si="82"/>
        <v>0</v>
      </c>
      <c r="AX262" s="99">
        <f t="shared" si="80"/>
        <v>0</v>
      </c>
      <c r="AY262" s="99"/>
      <c r="AZ262" s="100">
        <f t="shared" si="76"/>
        <v>0</v>
      </c>
      <c r="BA262" s="97">
        <f>IF(NOT(snowball2),0,IF(R261&lt;=0,0,IF($C262&lt;=SUM($AZ262:AZ262),0,IF(AO262+$C262-SUM($AZ262:AZ262)&gt;R261+AC262,R261+AC262-AO262,$C262-SUM($AZ262:AZ262)))))</f>
        <v>0</v>
      </c>
      <c r="BB262" s="97">
        <f>IF(NOT(snowball2),0,IF(S261&lt;=0,0,IF($C262&lt;=SUM($AZ262:BA262),0,IF(AP262+$C262-SUM($AZ262:BA262)&gt;S261+AD262,S261+AD262-AP262,$C262-SUM($AZ262:BA262)))))</f>
        <v>0</v>
      </c>
      <c r="BC262" s="97">
        <f>IF(NOT(snowball2),0,IF(T261&lt;=0,0,IF($C262&lt;=SUM($AZ262:BB262),0,IF(AQ262+$C262-SUM($AZ262:BB262)&gt;T261+AE262,T261+AE262-AQ262,$C262-SUM($AZ262:BB262)))))</f>
        <v>0</v>
      </c>
      <c r="BD262" s="97">
        <f>IF(NOT(snowball2),0,IF(U261&lt;=0,0,IF($C262&lt;=SUM($AZ262:BC262),0,IF(AR262+$C262-SUM($AZ262:BC262)&gt;U261+AF262,U261+AF262-AR262,$C262-SUM($AZ262:BC262)))))</f>
        <v>0</v>
      </c>
      <c r="BE262" s="97">
        <f>IF(NOT(snowball2),0,IF(V261&lt;=0,0,IF($C262&lt;=SUM($AZ262:BD262),0,IF(AS262+$C262-SUM($AZ262:BD262)&gt;V261+AG262,V261+AG262-AS262,$C262-SUM($AZ262:BD262)))))</f>
        <v>0</v>
      </c>
      <c r="BF262" s="97">
        <f>IF(NOT(snowball2),0,IF(W261&lt;=0,0,IF($C262&lt;=SUM($AZ262:BE262),0,IF(AT262+$C262-SUM($AZ262:BE262)&gt;W261+AH262,W261+AH262-AT262,$C262-SUM($AZ262:BE262)))))</f>
        <v>0</v>
      </c>
      <c r="BG262" s="97">
        <f>IF(NOT(snowball2),0,IF(X261&lt;=0,0,IF($C262&lt;=SUM($AZ262:BF262),0,IF(AU262+$C262-SUM($AZ262:BF262)&gt;X261+AI262,X261+AI262-AU262,$C262-SUM($AZ262:BF262)))))</f>
        <v>0</v>
      </c>
      <c r="BH262" s="97">
        <f>IF(NOT(snowball2),0,IF(Y261&lt;=0,0,IF($C262&lt;=SUM($AZ262:BG262),0,IF(AV262+$C262-SUM($AZ262:BG262)&gt;Y261+AJ262,Y261+AJ262-AV262,$C262-SUM($AZ262:BG262)))))</f>
        <v>0</v>
      </c>
      <c r="BI262" s="97">
        <f>IF(NOT(snowball2),0,IF(Z261&lt;=0,0,IF($C262&lt;=SUM($AZ262:BH262),0,IF(AW262+$C262-SUM($AZ262:BH262)&gt;Z261+AK262,Z261+AK262-AW262,$C262-SUM($AZ262:BH262)))))</f>
        <v>0</v>
      </c>
    </row>
    <row r="263" spans="1:61" ht="11.1" customHeight="1" x14ac:dyDescent="0.2">
      <c r="A263" s="93" t="str">
        <f t="shared" si="81"/>
        <v/>
      </c>
      <c r="B263" s="94" t="e">
        <f t="shared" si="77"/>
        <v>#N/A</v>
      </c>
      <c r="C263" s="95" t="str">
        <f t="shared" si="72"/>
        <v/>
      </c>
      <c r="D263" s="96"/>
      <c r="E263" s="97">
        <f t="shared" si="89"/>
        <v>0</v>
      </c>
      <c r="F263" s="97">
        <f t="shared" si="89"/>
        <v>0</v>
      </c>
      <c r="G263" s="97">
        <f t="shared" si="89"/>
        <v>0</v>
      </c>
      <c r="H263" s="97">
        <f t="shared" si="89"/>
        <v>0</v>
      </c>
      <c r="I263" s="97">
        <f t="shared" si="89"/>
        <v>0</v>
      </c>
      <c r="J263" s="97">
        <f t="shared" si="88"/>
        <v>0</v>
      </c>
      <c r="K263" s="97">
        <f t="shared" si="88"/>
        <v>0</v>
      </c>
      <c r="L263" s="97">
        <f t="shared" si="88"/>
        <v>0</v>
      </c>
      <c r="M263" s="97">
        <f t="shared" si="88"/>
        <v>0</v>
      </c>
      <c r="N263" s="97">
        <f t="shared" si="88"/>
        <v>0</v>
      </c>
      <c r="O263" s="98"/>
      <c r="P263" s="97">
        <f t="shared" si="78"/>
        <v>0</v>
      </c>
      <c r="Q263" s="97">
        <f t="shared" si="90"/>
        <v>0</v>
      </c>
      <c r="R263" s="97">
        <f t="shared" si="90"/>
        <v>0</v>
      </c>
      <c r="S263" s="97">
        <f t="shared" si="90"/>
        <v>0</v>
      </c>
      <c r="T263" s="97">
        <f t="shared" si="90"/>
        <v>0</v>
      </c>
      <c r="U263" s="97">
        <f t="shared" si="90"/>
        <v>0</v>
      </c>
      <c r="V263" s="97">
        <f t="shared" si="90"/>
        <v>0</v>
      </c>
      <c r="W263" s="97">
        <f t="shared" si="90"/>
        <v>0</v>
      </c>
      <c r="X263" s="97">
        <f t="shared" si="90"/>
        <v>0</v>
      </c>
      <c r="Y263" s="97">
        <f t="shared" si="90"/>
        <v>0</v>
      </c>
      <c r="Z263" s="97">
        <f t="shared" si="90"/>
        <v>0</v>
      </c>
      <c r="AA263" s="101"/>
      <c r="AB263" s="97">
        <f t="shared" si="92"/>
        <v>0</v>
      </c>
      <c r="AC263" s="97">
        <f t="shared" si="92"/>
        <v>0</v>
      </c>
      <c r="AD263" s="97">
        <f t="shared" si="92"/>
        <v>0</v>
      </c>
      <c r="AE263" s="97">
        <f t="shared" si="92"/>
        <v>0</v>
      </c>
      <c r="AF263" s="97">
        <f t="shared" si="92"/>
        <v>0</v>
      </c>
      <c r="AG263" s="97">
        <f t="shared" si="91"/>
        <v>0</v>
      </c>
      <c r="AH263" s="97">
        <f t="shared" si="91"/>
        <v>0</v>
      </c>
      <c r="AI263" s="97">
        <f t="shared" si="91"/>
        <v>0</v>
      </c>
      <c r="AJ263" s="97">
        <f t="shared" si="91"/>
        <v>0</v>
      </c>
      <c r="AK263" s="97">
        <f t="shared" si="91"/>
        <v>0</v>
      </c>
      <c r="AL263" s="99">
        <f t="shared" si="79"/>
        <v>0</v>
      </c>
      <c r="AM263" s="102"/>
      <c r="AN263" s="97">
        <f t="shared" si="83"/>
        <v>0</v>
      </c>
      <c r="AO263" s="97">
        <f t="shared" si="83"/>
        <v>0</v>
      </c>
      <c r="AP263" s="97">
        <f t="shared" si="83"/>
        <v>0</v>
      </c>
      <c r="AQ263" s="97">
        <f t="shared" si="83"/>
        <v>0</v>
      </c>
      <c r="AR263" s="97">
        <f t="shared" si="83"/>
        <v>0</v>
      </c>
      <c r="AS263" s="97">
        <f t="shared" si="82"/>
        <v>0</v>
      </c>
      <c r="AT263" s="97">
        <f t="shared" si="82"/>
        <v>0</v>
      </c>
      <c r="AU263" s="97">
        <f t="shared" si="82"/>
        <v>0</v>
      </c>
      <c r="AV263" s="97">
        <f t="shared" si="82"/>
        <v>0</v>
      </c>
      <c r="AW263" s="97">
        <f t="shared" si="82"/>
        <v>0</v>
      </c>
      <c r="AX263" s="99">
        <f t="shared" si="80"/>
        <v>0</v>
      </c>
      <c r="AY263" s="99"/>
      <c r="AZ263" s="100">
        <f t="shared" si="76"/>
        <v>0</v>
      </c>
      <c r="BA263" s="97">
        <f>IF(NOT(snowball2),0,IF(R262&lt;=0,0,IF($C263&lt;=SUM($AZ263:AZ263),0,IF(AO263+$C263-SUM($AZ263:AZ263)&gt;R262+AC263,R262+AC263-AO263,$C263-SUM($AZ263:AZ263)))))</f>
        <v>0</v>
      </c>
      <c r="BB263" s="97">
        <f>IF(NOT(snowball2),0,IF(S262&lt;=0,0,IF($C263&lt;=SUM($AZ263:BA263),0,IF(AP263+$C263-SUM($AZ263:BA263)&gt;S262+AD263,S262+AD263-AP263,$C263-SUM($AZ263:BA263)))))</f>
        <v>0</v>
      </c>
      <c r="BC263" s="97">
        <f>IF(NOT(snowball2),0,IF(T262&lt;=0,0,IF($C263&lt;=SUM($AZ263:BB263),0,IF(AQ263+$C263-SUM($AZ263:BB263)&gt;T262+AE263,T262+AE263-AQ263,$C263-SUM($AZ263:BB263)))))</f>
        <v>0</v>
      </c>
      <c r="BD263" s="97">
        <f>IF(NOT(snowball2),0,IF(U262&lt;=0,0,IF($C263&lt;=SUM($AZ263:BC263),0,IF(AR263+$C263-SUM($AZ263:BC263)&gt;U262+AF263,U262+AF263-AR263,$C263-SUM($AZ263:BC263)))))</f>
        <v>0</v>
      </c>
      <c r="BE263" s="97">
        <f>IF(NOT(snowball2),0,IF(V262&lt;=0,0,IF($C263&lt;=SUM($AZ263:BD263),0,IF(AS263+$C263-SUM($AZ263:BD263)&gt;V262+AG263,V262+AG263-AS263,$C263-SUM($AZ263:BD263)))))</f>
        <v>0</v>
      </c>
      <c r="BF263" s="97">
        <f>IF(NOT(snowball2),0,IF(W262&lt;=0,0,IF($C263&lt;=SUM($AZ263:BE263),0,IF(AT263+$C263-SUM($AZ263:BE263)&gt;W262+AH263,W262+AH263-AT263,$C263-SUM($AZ263:BE263)))))</f>
        <v>0</v>
      </c>
      <c r="BG263" s="97">
        <f>IF(NOT(snowball2),0,IF(X262&lt;=0,0,IF($C263&lt;=SUM($AZ263:BF263),0,IF(AU263+$C263-SUM($AZ263:BF263)&gt;X262+AI263,X262+AI263-AU263,$C263-SUM($AZ263:BF263)))))</f>
        <v>0</v>
      </c>
      <c r="BH263" s="97">
        <f>IF(NOT(snowball2),0,IF(Y262&lt;=0,0,IF($C263&lt;=SUM($AZ263:BG263),0,IF(AV263+$C263-SUM($AZ263:BG263)&gt;Y262+AJ263,Y262+AJ263-AV263,$C263-SUM($AZ263:BG263)))))</f>
        <v>0</v>
      </c>
      <c r="BI263" s="97">
        <f>IF(NOT(snowball2),0,IF(Z262&lt;=0,0,IF($C263&lt;=SUM($AZ263:BH263),0,IF(AW263+$C263-SUM($AZ263:BH263)&gt;Z262+AK263,Z262+AK263-AW263,$C263-SUM($AZ263:BH263)))))</f>
        <v>0</v>
      </c>
    </row>
    <row r="264" spans="1:61" ht="11.1" customHeight="1" x14ac:dyDescent="0.2">
      <c r="A264" s="93" t="str">
        <f t="shared" si="81"/>
        <v/>
      </c>
      <c r="B264" s="94" t="e">
        <f t="shared" si="77"/>
        <v>#N/A</v>
      </c>
      <c r="C264" s="95" t="str">
        <f t="shared" si="72"/>
        <v/>
      </c>
      <c r="D264" s="96"/>
      <c r="E264" s="97">
        <f t="shared" si="89"/>
        <v>0</v>
      </c>
      <c r="F264" s="97">
        <f t="shared" si="89"/>
        <v>0</v>
      </c>
      <c r="G264" s="97">
        <f t="shared" si="89"/>
        <v>0</v>
      </c>
      <c r="H264" s="97">
        <f t="shared" si="89"/>
        <v>0</v>
      </c>
      <c r="I264" s="97">
        <f t="shared" si="89"/>
        <v>0</v>
      </c>
      <c r="J264" s="97">
        <f t="shared" si="88"/>
        <v>0</v>
      </c>
      <c r="K264" s="97">
        <f t="shared" si="88"/>
        <v>0</v>
      </c>
      <c r="L264" s="97">
        <f t="shared" si="88"/>
        <v>0</v>
      </c>
      <c r="M264" s="97">
        <f t="shared" si="88"/>
        <v>0</v>
      </c>
      <c r="N264" s="97">
        <f t="shared" si="88"/>
        <v>0</v>
      </c>
      <c r="O264" s="98"/>
      <c r="P264" s="97">
        <f t="shared" si="78"/>
        <v>0</v>
      </c>
      <c r="Q264" s="97">
        <f t="shared" si="90"/>
        <v>0</v>
      </c>
      <c r="R264" s="97">
        <f t="shared" si="90"/>
        <v>0</v>
      </c>
      <c r="S264" s="97">
        <f t="shared" si="90"/>
        <v>0</v>
      </c>
      <c r="T264" s="97">
        <f t="shared" si="90"/>
        <v>0</v>
      </c>
      <c r="U264" s="97">
        <f t="shared" si="90"/>
        <v>0</v>
      </c>
      <c r="V264" s="97">
        <f t="shared" si="90"/>
        <v>0</v>
      </c>
      <c r="W264" s="97">
        <f t="shared" si="90"/>
        <v>0</v>
      </c>
      <c r="X264" s="97">
        <f t="shared" si="90"/>
        <v>0</v>
      </c>
      <c r="Y264" s="97">
        <f t="shared" si="90"/>
        <v>0</v>
      </c>
      <c r="Z264" s="97">
        <f t="shared" si="90"/>
        <v>0</v>
      </c>
      <c r="AA264" s="101"/>
      <c r="AB264" s="97">
        <f t="shared" si="92"/>
        <v>0</v>
      </c>
      <c r="AC264" s="97">
        <f t="shared" si="92"/>
        <v>0</v>
      </c>
      <c r="AD264" s="97">
        <f t="shared" si="92"/>
        <v>0</v>
      </c>
      <c r="AE264" s="97">
        <f t="shared" si="92"/>
        <v>0</v>
      </c>
      <c r="AF264" s="97">
        <f t="shared" si="92"/>
        <v>0</v>
      </c>
      <c r="AG264" s="97">
        <f t="shared" si="91"/>
        <v>0</v>
      </c>
      <c r="AH264" s="97">
        <f t="shared" si="91"/>
        <v>0</v>
      </c>
      <c r="AI264" s="97">
        <f t="shared" si="91"/>
        <v>0</v>
      </c>
      <c r="AJ264" s="97">
        <f t="shared" si="91"/>
        <v>0</v>
      </c>
      <c r="AK264" s="97">
        <f t="shared" si="91"/>
        <v>0</v>
      </c>
      <c r="AL264" s="99">
        <f t="shared" si="79"/>
        <v>0</v>
      </c>
      <c r="AM264" s="102"/>
      <c r="AN264" s="97">
        <f t="shared" si="83"/>
        <v>0</v>
      </c>
      <c r="AO264" s="97">
        <f t="shared" si="83"/>
        <v>0</v>
      </c>
      <c r="AP264" s="97">
        <f t="shared" si="83"/>
        <v>0</v>
      </c>
      <c r="AQ264" s="97">
        <f t="shared" si="83"/>
        <v>0</v>
      </c>
      <c r="AR264" s="97">
        <f t="shared" si="83"/>
        <v>0</v>
      </c>
      <c r="AS264" s="97">
        <f t="shared" si="82"/>
        <v>0</v>
      </c>
      <c r="AT264" s="97">
        <f t="shared" si="82"/>
        <v>0</v>
      </c>
      <c r="AU264" s="97">
        <f t="shared" si="82"/>
        <v>0</v>
      </c>
      <c r="AV264" s="97">
        <f t="shared" si="82"/>
        <v>0</v>
      </c>
      <c r="AW264" s="97">
        <f t="shared" si="82"/>
        <v>0</v>
      </c>
      <c r="AX264" s="99">
        <f t="shared" si="80"/>
        <v>0</v>
      </c>
      <c r="AY264" s="99"/>
      <c r="AZ264" s="100">
        <f t="shared" si="76"/>
        <v>0</v>
      </c>
      <c r="BA264" s="97">
        <f>IF(NOT(snowball2),0,IF(R263&lt;=0,0,IF($C264&lt;=SUM($AZ264:AZ264),0,IF(AO264+$C264-SUM($AZ264:AZ264)&gt;R263+AC264,R263+AC264-AO264,$C264-SUM($AZ264:AZ264)))))</f>
        <v>0</v>
      </c>
      <c r="BB264" s="97">
        <f>IF(NOT(snowball2),0,IF(S263&lt;=0,0,IF($C264&lt;=SUM($AZ264:BA264),0,IF(AP264+$C264-SUM($AZ264:BA264)&gt;S263+AD264,S263+AD264-AP264,$C264-SUM($AZ264:BA264)))))</f>
        <v>0</v>
      </c>
      <c r="BC264" s="97">
        <f>IF(NOT(snowball2),0,IF(T263&lt;=0,0,IF($C264&lt;=SUM($AZ264:BB264),0,IF(AQ264+$C264-SUM($AZ264:BB264)&gt;T263+AE264,T263+AE264-AQ264,$C264-SUM($AZ264:BB264)))))</f>
        <v>0</v>
      </c>
      <c r="BD264" s="97">
        <f>IF(NOT(snowball2),0,IF(U263&lt;=0,0,IF($C264&lt;=SUM($AZ264:BC264),0,IF(AR264+$C264-SUM($AZ264:BC264)&gt;U263+AF264,U263+AF264-AR264,$C264-SUM($AZ264:BC264)))))</f>
        <v>0</v>
      </c>
      <c r="BE264" s="97">
        <f>IF(NOT(snowball2),0,IF(V263&lt;=0,0,IF($C264&lt;=SUM($AZ264:BD264),0,IF(AS264+$C264-SUM($AZ264:BD264)&gt;V263+AG264,V263+AG264-AS264,$C264-SUM($AZ264:BD264)))))</f>
        <v>0</v>
      </c>
      <c r="BF264" s="97">
        <f>IF(NOT(snowball2),0,IF(W263&lt;=0,0,IF($C264&lt;=SUM($AZ264:BE264),0,IF(AT264+$C264-SUM($AZ264:BE264)&gt;W263+AH264,W263+AH264-AT264,$C264-SUM($AZ264:BE264)))))</f>
        <v>0</v>
      </c>
      <c r="BG264" s="97">
        <f>IF(NOT(snowball2),0,IF(X263&lt;=0,0,IF($C264&lt;=SUM($AZ264:BF264),0,IF(AU264+$C264-SUM($AZ264:BF264)&gt;X263+AI264,X263+AI264-AU264,$C264-SUM($AZ264:BF264)))))</f>
        <v>0</v>
      </c>
      <c r="BH264" s="97">
        <f>IF(NOT(snowball2),0,IF(Y263&lt;=0,0,IF($C264&lt;=SUM($AZ264:BG264),0,IF(AV264+$C264-SUM($AZ264:BG264)&gt;Y263+AJ264,Y263+AJ264-AV264,$C264-SUM($AZ264:BG264)))))</f>
        <v>0</v>
      </c>
      <c r="BI264" s="97">
        <f>IF(NOT(snowball2),0,IF(Z263&lt;=0,0,IF($C264&lt;=SUM($AZ264:BH264),0,IF(AW264+$C264-SUM($AZ264:BH264)&gt;Z263+AK264,Z263+AK264-AW264,$C264-SUM($AZ264:BH264)))))</f>
        <v>0</v>
      </c>
    </row>
    <row r="265" spans="1:61" ht="11.1" customHeight="1" x14ac:dyDescent="0.2">
      <c r="A265" s="93" t="str">
        <f t="shared" si="81"/>
        <v/>
      </c>
      <c r="B265" s="94" t="e">
        <f t="shared" si="77"/>
        <v>#N/A</v>
      </c>
      <c r="C265" s="95" t="str">
        <f t="shared" si="72"/>
        <v/>
      </c>
      <c r="D265" s="96"/>
      <c r="E265" s="97">
        <f t="shared" si="89"/>
        <v>0</v>
      </c>
      <c r="F265" s="97">
        <f t="shared" si="89"/>
        <v>0</v>
      </c>
      <c r="G265" s="97">
        <f t="shared" si="89"/>
        <v>0</v>
      </c>
      <c r="H265" s="97">
        <f t="shared" si="89"/>
        <v>0</v>
      </c>
      <c r="I265" s="97">
        <f t="shared" si="89"/>
        <v>0</v>
      </c>
      <c r="J265" s="97">
        <f t="shared" si="88"/>
        <v>0</v>
      </c>
      <c r="K265" s="97">
        <f t="shared" si="88"/>
        <v>0</v>
      </c>
      <c r="L265" s="97">
        <f t="shared" si="88"/>
        <v>0</v>
      </c>
      <c r="M265" s="97">
        <f t="shared" si="88"/>
        <v>0</v>
      </c>
      <c r="N265" s="97">
        <f t="shared" si="88"/>
        <v>0</v>
      </c>
      <c r="O265" s="98"/>
      <c r="P265" s="97">
        <f t="shared" si="78"/>
        <v>0</v>
      </c>
      <c r="Q265" s="97">
        <f t="shared" si="90"/>
        <v>0</v>
      </c>
      <c r="R265" s="97">
        <f t="shared" si="90"/>
        <v>0</v>
      </c>
      <c r="S265" s="97">
        <f t="shared" si="90"/>
        <v>0</v>
      </c>
      <c r="T265" s="97">
        <f t="shared" si="90"/>
        <v>0</v>
      </c>
      <c r="U265" s="97">
        <f t="shared" si="90"/>
        <v>0</v>
      </c>
      <c r="V265" s="97">
        <f t="shared" si="90"/>
        <v>0</v>
      </c>
      <c r="W265" s="97">
        <f t="shared" si="90"/>
        <v>0</v>
      </c>
      <c r="X265" s="97">
        <f t="shared" si="90"/>
        <v>0</v>
      </c>
      <c r="Y265" s="97">
        <f t="shared" si="90"/>
        <v>0</v>
      </c>
      <c r="Z265" s="97">
        <f t="shared" si="90"/>
        <v>0</v>
      </c>
      <c r="AA265" s="101"/>
      <c r="AB265" s="97">
        <f t="shared" si="92"/>
        <v>0</v>
      </c>
      <c r="AC265" s="97">
        <f t="shared" si="92"/>
        <v>0</v>
      </c>
      <c r="AD265" s="97">
        <f t="shared" si="92"/>
        <v>0</v>
      </c>
      <c r="AE265" s="97">
        <f t="shared" si="92"/>
        <v>0</v>
      </c>
      <c r="AF265" s="97">
        <f t="shared" si="92"/>
        <v>0</v>
      </c>
      <c r="AG265" s="97">
        <f t="shared" si="91"/>
        <v>0</v>
      </c>
      <c r="AH265" s="97">
        <f t="shared" si="91"/>
        <v>0</v>
      </c>
      <c r="AI265" s="97">
        <f t="shared" si="91"/>
        <v>0</v>
      </c>
      <c r="AJ265" s="97">
        <f t="shared" si="91"/>
        <v>0</v>
      </c>
      <c r="AK265" s="97">
        <f t="shared" si="91"/>
        <v>0</v>
      </c>
      <c r="AL265" s="99">
        <f t="shared" si="79"/>
        <v>0</v>
      </c>
      <c r="AM265" s="102"/>
      <c r="AN265" s="97">
        <f t="shared" si="83"/>
        <v>0</v>
      </c>
      <c r="AO265" s="97">
        <f t="shared" si="83"/>
        <v>0</v>
      </c>
      <c r="AP265" s="97">
        <f t="shared" si="83"/>
        <v>0</v>
      </c>
      <c r="AQ265" s="97">
        <f t="shared" si="83"/>
        <v>0</v>
      </c>
      <c r="AR265" s="97">
        <f t="shared" si="83"/>
        <v>0</v>
      </c>
      <c r="AS265" s="97">
        <f t="shared" si="82"/>
        <v>0</v>
      </c>
      <c r="AT265" s="97">
        <f t="shared" si="82"/>
        <v>0</v>
      </c>
      <c r="AU265" s="97">
        <f t="shared" si="82"/>
        <v>0</v>
      </c>
      <c r="AV265" s="97">
        <f t="shared" si="82"/>
        <v>0</v>
      </c>
      <c r="AW265" s="97">
        <f t="shared" si="82"/>
        <v>0</v>
      </c>
      <c r="AX265" s="99">
        <f t="shared" si="80"/>
        <v>0</v>
      </c>
      <c r="AY265" s="99"/>
      <c r="AZ265" s="100">
        <f t="shared" si="76"/>
        <v>0</v>
      </c>
      <c r="BA265" s="97">
        <f>IF(NOT(snowball2),0,IF(R264&lt;=0,0,IF($C265&lt;=SUM($AZ265:AZ265),0,IF(AO265+$C265-SUM($AZ265:AZ265)&gt;R264+AC265,R264+AC265-AO265,$C265-SUM($AZ265:AZ265)))))</f>
        <v>0</v>
      </c>
      <c r="BB265" s="97">
        <f>IF(NOT(snowball2),0,IF(S264&lt;=0,0,IF($C265&lt;=SUM($AZ265:BA265),0,IF(AP265+$C265-SUM($AZ265:BA265)&gt;S264+AD265,S264+AD265-AP265,$C265-SUM($AZ265:BA265)))))</f>
        <v>0</v>
      </c>
      <c r="BC265" s="97">
        <f>IF(NOT(snowball2),0,IF(T264&lt;=0,0,IF($C265&lt;=SUM($AZ265:BB265),0,IF(AQ265+$C265-SUM($AZ265:BB265)&gt;T264+AE265,T264+AE265-AQ265,$C265-SUM($AZ265:BB265)))))</f>
        <v>0</v>
      </c>
      <c r="BD265" s="97">
        <f>IF(NOT(snowball2),0,IF(U264&lt;=0,0,IF($C265&lt;=SUM($AZ265:BC265),0,IF(AR265+$C265-SUM($AZ265:BC265)&gt;U264+AF265,U264+AF265-AR265,$C265-SUM($AZ265:BC265)))))</f>
        <v>0</v>
      </c>
      <c r="BE265" s="97">
        <f>IF(NOT(snowball2),0,IF(V264&lt;=0,0,IF($C265&lt;=SUM($AZ265:BD265),0,IF(AS265+$C265-SUM($AZ265:BD265)&gt;V264+AG265,V264+AG265-AS265,$C265-SUM($AZ265:BD265)))))</f>
        <v>0</v>
      </c>
      <c r="BF265" s="97">
        <f>IF(NOT(snowball2),0,IF(W264&lt;=0,0,IF($C265&lt;=SUM($AZ265:BE265),0,IF(AT265+$C265-SUM($AZ265:BE265)&gt;W264+AH265,W264+AH265-AT265,$C265-SUM($AZ265:BE265)))))</f>
        <v>0</v>
      </c>
      <c r="BG265" s="97">
        <f>IF(NOT(snowball2),0,IF(X264&lt;=0,0,IF($C265&lt;=SUM($AZ265:BF265),0,IF(AU265+$C265-SUM($AZ265:BF265)&gt;X264+AI265,X264+AI265-AU265,$C265-SUM($AZ265:BF265)))))</f>
        <v>0</v>
      </c>
      <c r="BH265" s="97">
        <f>IF(NOT(snowball2),0,IF(Y264&lt;=0,0,IF($C265&lt;=SUM($AZ265:BG265),0,IF(AV265+$C265-SUM($AZ265:BG265)&gt;Y264+AJ265,Y264+AJ265-AV265,$C265-SUM($AZ265:BG265)))))</f>
        <v>0</v>
      </c>
      <c r="BI265" s="97">
        <f>IF(NOT(snowball2),0,IF(Z264&lt;=0,0,IF($C265&lt;=SUM($AZ265:BH265),0,IF(AW265+$C265-SUM($AZ265:BH265)&gt;Z264+AK265,Z264+AK265-AW265,$C265-SUM($AZ265:BH265)))))</f>
        <v>0</v>
      </c>
    </row>
    <row r="266" spans="1:61" ht="11.1" customHeight="1" x14ac:dyDescent="0.2">
      <c r="A266" s="93" t="str">
        <f t="shared" si="81"/>
        <v/>
      </c>
      <c r="B266" s="94" t="e">
        <f t="shared" si="77"/>
        <v>#N/A</v>
      </c>
      <c r="C266" s="95" t="str">
        <f t="shared" si="72"/>
        <v/>
      </c>
      <c r="D266" s="96"/>
      <c r="E266" s="97">
        <f t="shared" si="89"/>
        <v>0</v>
      </c>
      <c r="F266" s="97">
        <f t="shared" si="89"/>
        <v>0</v>
      </c>
      <c r="G266" s="97">
        <f t="shared" si="89"/>
        <v>0</v>
      </c>
      <c r="H266" s="97">
        <f t="shared" si="89"/>
        <v>0</v>
      </c>
      <c r="I266" s="97">
        <f t="shared" si="89"/>
        <v>0</v>
      </c>
      <c r="J266" s="97">
        <f t="shared" si="88"/>
        <v>0</v>
      </c>
      <c r="K266" s="97">
        <f t="shared" si="88"/>
        <v>0</v>
      </c>
      <c r="L266" s="97">
        <f t="shared" si="88"/>
        <v>0</v>
      </c>
      <c r="M266" s="97">
        <f t="shared" si="88"/>
        <v>0</v>
      </c>
      <c r="N266" s="97">
        <f t="shared" si="88"/>
        <v>0</v>
      </c>
      <c r="O266" s="98"/>
      <c r="P266" s="97">
        <f t="shared" si="78"/>
        <v>0</v>
      </c>
      <c r="Q266" s="97">
        <f t="shared" si="90"/>
        <v>0</v>
      </c>
      <c r="R266" s="97">
        <f t="shared" si="90"/>
        <v>0</v>
      </c>
      <c r="S266" s="97">
        <f t="shared" si="90"/>
        <v>0</v>
      </c>
      <c r="T266" s="97">
        <f t="shared" si="90"/>
        <v>0</v>
      </c>
      <c r="U266" s="97">
        <f t="shared" si="90"/>
        <v>0</v>
      </c>
      <c r="V266" s="97">
        <f t="shared" si="90"/>
        <v>0</v>
      </c>
      <c r="W266" s="97">
        <f t="shared" si="90"/>
        <v>0</v>
      </c>
      <c r="X266" s="97">
        <f t="shared" si="90"/>
        <v>0</v>
      </c>
      <c r="Y266" s="97">
        <f t="shared" si="90"/>
        <v>0</v>
      </c>
      <c r="Z266" s="97">
        <f t="shared" si="90"/>
        <v>0</v>
      </c>
      <c r="AA266" s="101"/>
      <c r="AB266" s="97">
        <f t="shared" si="92"/>
        <v>0</v>
      </c>
      <c r="AC266" s="97">
        <f t="shared" si="92"/>
        <v>0</v>
      </c>
      <c r="AD266" s="97">
        <f t="shared" si="92"/>
        <v>0</v>
      </c>
      <c r="AE266" s="97">
        <f t="shared" si="92"/>
        <v>0</v>
      </c>
      <c r="AF266" s="97">
        <f t="shared" si="92"/>
        <v>0</v>
      </c>
      <c r="AG266" s="97">
        <f t="shared" si="91"/>
        <v>0</v>
      </c>
      <c r="AH266" s="97">
        <f t="shared" si="91"/>
        <v>0</v>
      </c>
      <c r="AI266" s="97">
        <f t="shared" si="91"/>
        <v>0</v>
      </c>
      <c r="AJ266" s="97">
        <f t="shared" si="91"/>
        <v>0</v>
      </c>
      <c r="AK266" s="97">
        <f t="shared" si="91"/>
        <v>0</v>
      </c>
      <c r="AL266" s="99">
        <f t="shared" si="79"/>
        <v>0</v>
      </c>
      <c r="AM266" s="102"/>
      <c r="AN266" s="97">
        <f t="shared" si="83"/>
        <v>0</v>
      </c>
      <c r="AO266" s="97">
        <f t="shared" si="83"/>
        <v>0</v>
      </c>
      <c r="AP266" s="97">
        <f t="shared" si="83"/>
        <v>0</v>
      </c>
      <c r="AQ266" s="97">
        <f t="shared" si="83"/>
        <v>0</v>
      </c>
      <c r="AR266" s="97">
        <f t="shared" si="83"/>
        <v>0</v>
      </c>
      <c r="AS266" s="97">
        <f t="shared" ref="AS266:AW316" si="93">IF(V265&gt;0,IF((V265+AG266)&lt;J$10,V265+AG266,J$10),0)</f>
        <v>0</v>
      </c>
      <c r="AT266" s="97">
        <f t="shared" si="93"/>
        <v>0</v>
      </c>
      <c r="AU266" s="97">
        <f t="shared" si="93"/>
        <v>0</v>
      </c>
      <c r="AV266" s="97">
        <f t="shared" si="93"/>
        <v>0</v>
      </c>
      <c r="AW266" s="97">
        <f t="shared" si="93"/>
        <v>0</v>
      </c>
      <c r="AX266" s="99">
        <f t="shared" si="80"/>
        <v>0</v>
      </c>
      <c r="AY266" s="99"/>
      <c r="AZ266" s="100">
        <f t="shared" si="76"/>
        <v>0</v>
      </c>
      <c r="BA266" s="97">
        <f>IF(NOT(snowball2),0,IF(R265&lt;=0,0,IF($C266&lt;=SUM($AZ266:AZ266),0,IF(AO266+$C266-SUM($AZ266:AZ266)&gt;R265+AC266,R265+AC266-AO266,$C266-SUM($AZ266:AZ266)))))</f>
        <v>0</v>
      </c>
      <c r="BB266" s="97">
        <f>IF(NOT(snowball2),0,IF(S265&lt;=0,0,IF($C266&lt;=SUM($AZ266:BA266),0,IF(AP266+$C266-SUM($AZ266:BA266)&gt;S265+AD266,S265+AD266-AP266,$C266-SUM($AZ266:BA266)))))</f>
        <v>0</v>
      </c>
      <c r="BC266" s="97">
        <f>IF(NOT(snowball2),0,IF(T265&lt;=0,0,IF($C266&lt;=SUM($AZ266:BB266),0,IF(AQ266+$C266-SUM($AZ266:BB266)&gt;T265+AE266,T265+AE266-AQ266,$C266-SUM($AZ266:BB266)))))</f>
        <v>0</v>
      </c>
      <c r="BD266" s="97">
        <f>IF(NOT(snowball2),0,IF(U265&lt;=0,0,IF($C266&lt;=SUM($AZ266:BC266),0,IF(AR266+$C266-SUM($AZ266:BC266)&gt;U265+AF266,U265+AF266-AR266,$C266-SUM($AZ266:BC266)))))</f>
        <v>0</v>
      </c>
      <c r="BE266" s="97">
        <f>IF(NOT(snowball2),0,IF(V265&lt;=0,0,IF($C266&lt;=SUM($AZ266:BD266),0,IF(AS266+$C266-SUM($AZ266:BD266)&gt;V265+AG266,V265+AG266-AS266,$C266-SUM($AZ266:BD266)))))</f>
        <v>0</v>
      </c>
      <c r="BF266" s="97">
        <f>IF(NOT(snowball2),0,IF(W265&lt;=0,0,IF($C266&lt;=SUM($AZ266:BE266),0,IF(AT266+$C266-SUM($AZ266:BE266)&gt;W265+AH266,W265+AH266-AT266,$C266-SUM($AZ266:BE266)))))</f>
        <v>0</v>
      </c>
      <c r="BG266" s="97">
        <f>IF(NOT(snowball2),0,IF(X265&lt;=0,0,IF($C266&lt;=SUM($AZ266:BF266),0,IF(AU266+$C266-SUM($AZ266:BF266)&gt;X265+AI266,X265+AI266-AU266,$C266-SUM($AZ266:BF266)))))</f>
        <v>0</v>
      </c>
      <c r="BH266" s="97">
        <f>IF(NOT(snowball2),0,IF(Y265&lt;=0,0,IF($C266&lt;=SUM($AZ266:BG266),0,IF(AV266+$C266-SUM($AZ266:BG266)&gt;Y265+AJ266,Y265+AJ266-AV266,$C266-SUM($AZ266:BG266)))))</f>
        <v>0</v>
      </c>
      <c r="BI266" s="97">
        <f>IF(NOT(snowball2),0,IF(Z265&lt;=0,0,IF($C266&lt;=SUM($AZ266:BH266),0,IF(AW266+$C266-SUM($AZ266:BH266)&gt;Z265+AK266,Z265+AK266-AW266,$C266-SUM($AZ266:BH266)))))</f>
        <v>0</v>
      </c>
    </row>
    <row r="267" spans="1:61" ht="11.1" customHeight="1" x14ac:dyDescent="0.2">
      <c r="A267" s="93" t="str">
        <f t="shared" si="81"/>
        <v/>
      </c>
      <c r="B267" s="94" t="e">
        <f t="shared" si="77"/>
        <v>#N/A</v>
      </c>
      <c r="C267" s="95" t="str">
        <f t="shared" si="72"/>
        <v/>
      </c>
      <c r="D267" s="96"/>
      <c r="E267" s="97">
        <f t="shared" si="89"/>
        <v>0</v>
      </c>
      <c r="F267" s="97">
        <f t="shared" si="89"/>
        <v>0</v>
      </c>
      <c r="G267" s="97">
        <f t="shared" si="89"/>
        <v>0</v>
      </c>
      <c r="H267" s="97">
        <f t="shared" si="89"/>
        <v>0</v>
      </c>
      <c r="I267" s="97">
        <f t="shared" si="89"/>
        <v>0</v>
      </c>
      <c r="J267" s="97">
        <f t="shared" si="88"/>
        <v>0</v>
      </c>
      <c r="K267" s="97">
        <f t="shared" si="88"/>
        <v>0</v>
      </c>
      <c r="L267" s="97">
        <f t="shared" si="88"/>
        <v>0</v>
      </c>
      <c r="M267" s="97">
        <f t="shared" si="88"/>
        <v>0</v>
      </c>
      <c r="N267" s="97">
        <f t="shared" si="88"/>
        <v>0</v>
      </c>
      <c r="O267" s="98"/>
      <c r="P267" s="97">
        <f t="shared" si="78"/>
        <v>0</v>
      </c>
      <c r="Q267" s="97">
        <f t="shared" si="90"/>
        <v>0</v>
      </c>
      <c r="R267" s="97">
        <f t="shared" si="90"/>
        <v>0</v>
      </c>
      <c r="S267" s="97">
        <f t="shared" si="90"/>
        <v>0</v>
      </c>
      <c r="T267" s="97">
        <f t="shared" si="90"/>
        <v>0</v>
      </c>
      <c r="U267" s="97">
        <f t="shared" si="90"/>
        <v>0</v>
      </c>
      <c r="V267" s="97">
        <f t="shared" si="90"/>
        <v>0</v>
      </c>
      <c r="W267" s="97">
        <f t="shared" si="90"/>
        <v>0</v>
      </c>
      <c r="X267" s="97">
        <f t="shared" si="90"/>
        <v>0</v>
      </c>
      <c r="Y267" s="97">
        <f t="shared" si="90"/>
        <v>0</v>
      </c>
      <c r="Z267" s="97">
        <f t="shared" si="90"/>
        <v>0</v>
      </c>
      <c r="AA267" s="101"/>
      <c r="AB267" s="97">
        <f t="shared" si="92"/>
        <v>0</v>
      </c>
      <c r="AC267" s="97">
        <f t="shared" si="92"/>
        <v>0</v>
      </c>
      <c r="AD267" s="97">
        <f t="shared" si="92"/>
        <v>0</v>
      </c>
      <c r="AE267" s="97">
        <f t="shared" si="92"/>
        <v>0</v>
      </c>
      <c r="AF267" s="97">
        <f t="shared" si="92"/>
        <v>0</v>
      </c>
      <c r="AG267" s="97">
        <f t="shared" si="91"/>
        <v>0</v>
      </c>
      <c r="AH267" s="97">
        <f t="shared" si="91"/>
        <v>0</v>
      </c>
      <c r="AI267" s="97">
        <f t="shared" si="91"/>
        <v>0</v>
      </c>
      <c r="AJ267" s="97">
        <f t="shared" si="91"/>
        <v>0</v>
      </c>
      <c r="AK267" s="97">
        <f t="shared" si="91"/>
        <v>0</v>
      </c>
      <c r="AL267" s="99">
        <f t="shared" si="79"/>
        <v>0</v>
      </c>
      <c r="AM267" s="102"/>
      <c r="AN267" s="97">
        <f t="shared" ref="AN267:AR317" si="94">IF(Q266&gt;0,IF((Q266+AB267)&lt;E$10,Q266+AB267,E$10),0)</f>
        <v>0</v>
      </c>
      <c r="AO267" s="97">
        <f t="shared" si="94"/>
        <v>0</v>
      </c>
      <c r="AP267" s="97">
        <f t="shared" si="94"/>
        <v>0</v>
      </c>
      <c r="AQ267" s="97">
        <f t="shared" si="94"/>
        <v>0</v>
      </c>
      <c r="AR267" s="97">
        <f t="shared" si="94"/>
        <v>0</v>
      </c>
      <c r="AS267" s="97">
        <f t="shared" si="93"/>
        <v>0</v>
      </c>
      <c r="AT267" s="97">
        <f t="shared" si="93"/>
        <v>0</v>
      </c>
      <c r="AU267" s="97">
        <f t="shared" si="93"/>
        <v>0</v>
      </c>
      <c r="AV267" s="97">
        <f t="shared" si="93"/>
        <v>0</v>
      </c>
      <c r="AW267" s="97">
        <f t="shared" si="93"/>
        <v>0</v>
      </c>
      <c r="AX267" s="99">
        <f t="shared" si="80"/>
        <v>0</v>
      </c>
      <c r="AY267" s="99"/>
      <c r="AZ267" s="100">
        <f t="shared" si="76"/>
        <v>0</v>
      </c>
      <c r="BA267" s="97">
        <f>IF(NOT(snowball2),0,IF(R266&lt;=0,0,IF($C267&lt;=SUM($AZ267:AZ267),0,IF(AO267+$C267-SUM($AZ267:AZ267)&gt;R266+AC267,R266+AC267-AO267,$C267-SUM($AZ267:AZ267)))))</f>
        <v>0</v>
      </c>
      <c r="BB267" s="97">
        <f>IF(NOT(snowball2),0,IF(S266&lt;=0,0,IF($C267&lt;=SUM($AZ267:BA267),0,IF(AP267+$C267-SUM($AZ267:BA267)&gt;S266+AD267,S266+AD267-AP267,$C267-SUM($AZ267:BA267)))))</f>
        <v>0</v>
      </c>
      <c r="BC267" s="97">
        <f>IF(NOT(snowball2),0,IF(T266&lt;=0,0,IF($C267&lt;=SUM($AZ267:BB267),0,IF(AQ267+$C267-SUM($AZ267:BB267)&gt;T266+AE267,T266+AE267-AQ267,$C267-SUM($AZ267:BB267)))))</f>
        <v>0</v>
      </c>
      <c r="BD267" s="97">
        <f>IF(NOT(snowball2),0,IF(U266&lt;=0,0,IF($C267&lt;=SUM($AZ267:BC267),0,IF(AR267+$C267-SUM($AZ267:BC267)&gt;U266+AF267,U266+AF267-AR267,$C267-SUM($AZ267:BC267)))))</f>
        <v>0</v>
      </c>
      <c r="BE267" s="97">
        <f>IF(NOT(snowball2),0,IF(V266&lt;=0,0,IF($C267&lt;=SUM($AZ267:BD267),0,IF(AS267+$C267-SUM($AZ267:BD267)&gt;V266+AG267,V266+AG267-AS267,$C267-SUM($AZ267:BD267)))))</f>
        <v>0</v>
      </c>
      <c r="BF267" s="97">
        <f>IF(NOT(snowball2),0,IF(W266&lt;=0,0,IF($C267&lt;=SUM($AZ267:BE267),0,IF(AT267+$C267-SUM($AZ267:BE267)&gt;W266+AH267,W266+AH267-AT267,$C267-SUM($AZ267:BE267)))))</f>
        <v>0</v>
      </c>
      <c r="BG267" s="97">
        <f>IF(NOT(snowball2),0,IF(X266&lt;=0,0,IF($C267&lt;=SUM($AZ267:BF267),0,IF(AU267+$C267-SUM($AZ267:BF267)&gt;X266+AI267,X266+AI267-AU267,$C267-SUM($AZ267:BF267)))))</f>
        <v>0</v>
      </c>
      <c r="BH267" s="97">
        <f>IF(NOT(snowball2),0,IF(Y266&lt;=0,0,IF($C267&lt;=SUM($AZ267:BG267),0,IF(AV267+$C267-SUM($AZ267:BG267)&gt;Y266+AJ267,Y266+AJ267-AV267,$C267-SUM($AZ267:BG267)))))</f>
        <v>0</v>
      </c>
      <c r="BI267" s="97">
        <f>IF(NOT(snowball2),0,IF(Z266&lt;=0,0,IF($C267&lt;=SUM($AZ267:BH267),0,IF(AW267+$C267-SUM($AZ267:BH267)&gt;Z266+AK267,Z266+AK267-AW267,$C267-SUM($AZ267:BH267)))))</f>
        <v>0</v>
      </c>
    </row>
    <row r="268" spans="1:61" ht="11.1" customHeight="1" x14ac:dyDescent="0.2">
      <c r="A268" s="93" t="str">
        <f t="shared" si="81"/>
        <v/>
      </c>
      <c r="B268" s="94" t="e">
        <f t="shared" si="77"/>
        <v>#N/A</v>
      </c>
      <c r="C268" s="95" t="str">
        <f t="shared" si="72"/>
        <v/>
      </c>
      <c r="D268" s="96"/>
      <c r="E268" s="97">
        <f t="shared" si="89"/>
        <v>0</v>
      </c>
      <c r="F268" s="97">
        <f t="shared" si="89"/>
        <v>0</v>
      </c>
      <c r="G268" s="97">
        <f t="shared" si="89"/>
        <v>0</v>
      </c>
      <c r="H268" s="97">
        <f t="shared" si="89"/>
        <v>0</v>
      </c>
      <c r="I268" s="97">
        <f t="shared" si="89"/>
        <v>0</v>
      </c>
      <c r="J268" s="97">
        <f t="shared" si="88"/>
        <v>0</v>
      </c>
      <c r="K268" s="97">
        <f t="shared" si="88"/>
        <v>0</v>
      </c>
      <c r="L268" s="97">
        <f t="shared" si="88"/>
        <v>0</v>
      </c>
      <c r="M268" s="97">
        <f t="shared" si="88"/>
        <v>0</v>
      </c>
      <c r="N268" s="97">
        <f t="shared" si="88"/>
        <v>0</v>
      </c>
      <c r="O268" s="98"/>
      <c r="P268" s="97">
        <f t="shared" si="78"/>
        <v>0</v>
      </c>
      <c r="Q268" s="97">
        <f t="shared" si="90"/>
        <v>0</v>
      </c>
      <c r="R268" s="97">
        <f t="shared" si="90"/>
        <v>0</v>
      </c>
      <c r="S268" s="97">
        <f t="shared" si="90"/>
        <v>0</v>
      </c>
      <c r="T268" s="97">
        <f t="shared" si="90"/>
        <v>0</v>
      </c>
      <c r="U268" s="97">
        <f t="shared" si="90"/>
        <v>0</v>
      </c>
      <c r="V268" s="97">
        <f t="shared" si="90"/>
        <v>0</v>
      </c>
      <c r="W268" s="97">
        <f t="shared" si="90"/>
        <v>0</v>
      </c>
      <c r="X268" s="97">
        <f t="shared" si="90"/>
        <v>0</v>
      </c>
      <c r="Y268" s="97">
        <f t="shared" si="90"/>
        <v>0</v>
      </c>
      <c r="Z268" s="97">
        <f t="shared" si="90"/>
        <v>0</v>
      </c>
      <c r="AA268" s="101"/>
      <c r="AB268" s="97">
        <f t="shared" si="92"/>
        <v>0</v>
      </c>
      <c r="AC268" s="97">
        <f t="shared" si="92"/>
        <v>0</v>
      </c>
      <c r="AD268" s="97">
        <f t="shared" si="92"/>
        <v>0</v>
      </c>
      <c r="AE268" s="97">
        <f t="shared" si="92"/>
        <v>0</v>
      </c>
      <c r="AF268" s="97">
        <f t="shared" si="92"/>
        <v>0</v>
      </c>
      <c r="AG268" s="97">
        <f t="shared" si="91"/>
        <v>0</v>
      </c>
      <c r="AH268" s="97">
        <f t="shared" si="91"/>
        <v>0</v>
      </c>
      <c r="AI268" s="97">
        <f t="shared" si="91"/>
        <v>0</v>
      </c>
      <c r="AJ268" s="97">
        <f t="shared" si="91"/>
        <v>0</v>
      </c>
      <c r="AK268" s="97">
        <f t="shared" si="91"/>
        <v>0</v>
      </c>
      <c r="AL268" s="99">
        <f t="shared" si="79"/>
        <v>0</v>
      </c>
      <c r="AM268" s="102"/>
      <c r="AN268" s="97">
        <f t="shared" si="94"/>
        <v>0</v>
      </c>
      <c r="AO268" s="97">
        <f t="shared" si="94"/>
        <v>0</v>
      </c>
      <c r="AP268" s="97">
        <f t="shared" si="94"/>
        <v>0</v>
      </c>
      <c r="AQ268" s="97">
        <f t="shared" si="94"/>
        <v>0</v>
      </c>
      <c r="AR268" s="97">
        <f t="shared" si="94"/>
        <v>0</v>
      </c>
      <c r="AS268" s="97">
        <f t="shared" si="93"/>
        <v>0</v>
      </c>
      <c r="AT268" s="97">
        <f t="shared" si="93"/>
        <v>0</v>
      </c>
      <c r="AU268" s="97">
        <f t="shared" si="93"/>
        <v>0</v>
      </c>
      <c r="AV268" s="97">
        <f t="shared" si="93"/>
        <v>0</v>
      </c>
      <c r="AW268" s="97">
        <f t="shared" si="93"/>
        <v>0</v>
      </c>
      <c r="AX268" s="99">
        <f t="shared" si="80"/>
        <v>0</v>
      </c>
      <c r="AY268" s="99"/>
      <c r="AZ268" s="100">
        <f t="shared" si="76"/>
        <v>0</v>
      </c>
      <c r="BA268" s="97">
        <f>IF(NOT(snowball2),0,IF(R267&lt;=0,0,IF($C268&lt;=SUM($AZ268:AZ268),0,IF(AO268+$C268-SUM($AZ268:AZ268)&gt;R267+AC268,R267+AC268-AO268,$C268-SUM($AZ268:AZ268)))))</f>
        <v>0</v>
      </c>
      <c r="BB268" s="97">
        <f>IF(NOT(snowball2),0,IF(S267&lt;=0,0,IF($C268&lt;=SUM($AZ268:BA268),0,IF(AP268+$C268-SUM($AZ268:BA268)&gt;S267+AD268,S267+AD268-AP268,$C268-SUM($AZ268:BA268)))))</f>
        <v>0</v>
      </c>
      <c r="BC268" s="97">
        <f>IF(NOT(snowball2),0,IF(T267&lt;=0,0,IF($C268&lt;=SUM($AZ268:BB268),0,IF(AQ268+$C268-SUM($AZ268:BB268)&gt;T267+AE268,T267+AE268-AQ268,$C268-SUM($AZ268:BB268)))))</f>
        <v>0</v>
      </c>
      <c r="BD268" s="97">
        <f>IF(NOT(snowball2),0,IF(U267&lt;=0,0,IF($C268&lt;=SUM($AZ268:BC268),0,IF(AR268+$C268-SUM($AZ268:BC268)&gt;U267+AF268,U267+AF268-AR268,$C268-SUM($AZ268:BC268)))))</f>
        <v>0</v>
      </c>
      <c r="BE268" s="97">
        <f>IF(NOT(snowball2),0,IF(V267&lt;=0,0,IF($C268&lt;=SUM($AZ268:BD268),0,IF(AS268+$C268-SUM($AZ268:BD268)&gt;V267+AG268,V267+AG268-AS268,$C268-SUM($AZ268:BD268)))))</f>
        <v>0</v>
      </c>
      <c r="BF268" s="97">
        <f>IF(NOT(snowball2),0,IF(W267&lt;=0,0,IF($C268&lt;=SUM($AZ268:BE268),0,IF(AT268+$C268-SUM($AZ268:BE268)&gt;W267+AH268,W267+AH268-AT268,$C268-SUM($AZ268:BE268)))))</f>
        <v>0</v>
      </c>
      <c r="BG268" s="97">
        <f>IF(NOT(snowball2),0,IF(X267&lt;=0,0,IF($C268&lt;=SUM($AZ268:BF268),0,IF(AU268+$C268-SUM($AZ268:BF268)&gt;X267+AI268,X267+AI268-AU268,$C268-SUM($AZ268:BF268)))))</f>
        <v>0</v>
      </c>
      <c r="BH268" s="97">
        <f>IF(NOT(snowball2),0,IF(Y267&lt;=0,0,IF($C268&lt;=SUM($AZ268:BG268),0,IF(AV268+$C268-SUM($AZ268:BG268)&gt;Y267+AJ268,Y267+AJ268-AV268,$C268-SUM($AZ268:BG268)))))</f>
        <v>0</v>
      </c>
      <c r="BI268" s="97">
        <f>IF(NOT(snowball2),0,IF(Z267&lt;=0,0,IF($C268&lt;=SUM($AZ268:BH268),0,IF(AW268+$C268-SUM($AZ268:BH268)&gt;Z267+AK268,Z267+AK268-AW268,$C268-SUM($AZ268:BH268)))))</f>
        <v>0</v>
      </c>
    </row>
    <row r="269" spans="1:61" ht="11.1" customHeight="1" x14ac:dyDescent="0.2">
      <c r="A269" s="93" t="str">
        <f t="shared" si="81"/>
        <v/>
      </c>
      <c r="B269" s="94" t="e">
        <f t="shared" si="77"/>
        <v>#N/A</v>
      </c>
      <c r="C269" s="95" t="str">
        <f t="shared" si="72"/>
        <v/>
      </c>
      <c r="D269" s="96"/>
      <c r="E269" s="97">
        <f t="shared" si="89"/>
        <v>0</v>
      </c>
      <c r="F269" s="97">
        <f t="shared" si="89"/>
        <v>0</v>
      </c>
      <c r="G269" s="97">
        <f t="shared" si="89"/>
        <v>0</v>
      </c>
      <c r="H269" s="97">
        <f t="shared" si="89"/>
        <v>0</v>
      </c>
      <c r="I269" s="97">
        <f t="shared" si="89"/>
        <v>0</v>
      </c>
      <c r="J269" s="97">
        <f t="shared" si="88"/>
        <v>0</v>
      </c>
      <c r="K269" s="97">
        <f t="shared" si="88"/>
        <v>0</v>
      </c>
      <c r="L269" s="97">
        <f t="shared" si="88"/>
        <v>0</v>
      </c>
      <c r="M269" s="97">
        <f t="shared" si="88"/>
        <v>0</v>
      </c>
      <c r="N269" s="97">
        <f t="shared" si="88"/>
        <v>0</v>
      </c>
      <c r="O269" s="98"/>
      <c r="P269" s="97">
        <f t="shared" si="78"/>
        <v>0</v>
      </c>
      <c r="Q269" s="97">
        <f t="shared" si="90"/>
        <v>0</v>
      </c>
      <c r="R269" s="97">
        <f t="shared" si="90"/>
        <v>0</v>
      </c>
      <c r="S269" s="97">
        <f t="shared" si="90"/>
        <v>0</v>
      </c>
      <c r="T269" s="97">
        <f t="shared" si="90"/>
        <v>0</v>
      </c>
      <c r="U269" s="97">
        <f t="shared" si="90"/>
        <v>0</v>
      </c>
      <c r="V269" s="97">
        <f t="shared" si="90"/>
        <v>0</v>
      </c>
      <c r="W269" s="97">
        <f t="shared" si="90"/>
        <v>0</v>
      </c>
      <c r="X269" s="97">
        <f t="shared" si="90"/>
        <v>0</v>
      </c>
      <c r="Y269" s="97">
        <f t="shared" si="90"/>
        <v>0</v>
      </c>
      <c r="Z269" s="97">
        <f t="shared" si="90"/>
        <v>0</v>
      </c>
      <c r="AA269" s="101"/>
      <c r="AB269" s="97">
        <f t="shared" si="92"/>
        <v>0</v>
      </c>
      <c r="AC269" s="97">
        <f t="shared" si="92"/>
        <v>0</v>
      </c>
      <c r="AD269" s="97">
        <f t="shared" si="92"/>
        <v>0</v>
      </c>
      <c r="AE269" s="97">
        <f t="shared" si="92"/>
        <v>0</v>
      </c>
      <c r="AF269" s="97">
        <f t="shared" si="92"/>
        <v>0</v>
      </c>
      <c r="AG269" s="97">
        <f t="shared" si="91"/>
        <v>0</v>
      </c>
      <c r="AH269" s="97">
        <f t="shared" si="91"/>
        <v>0</v>
      </c>
      <c r="AI269" s="97">
        <f t="shared" si="91"/>
        <v>0</v>
      </c>
      <c r="AJ269" s="97">
        <f t="shared" si="91"/>
        <v>0</v>
      </c>
      <c r="AK269" s="97">
        <f t="shared" si="91"/>
        <v>0</v>
      </c>
      <c r="AL269" s="99">
        <f t="shared" si="79"/>
        <v>0</v>
      </c>
      <c r="AM269" s="102"/>
      <c r="AN269" s="97">
        <f t="shared" si="94"/>
        <v>0</v>
      </c>
      <c r="AO269" s="97">
        <f t="shared" si="94"/>
        <v>0</v>
      </c>
      <c r="AP269" s="97">
        <f t="shared" si="94"/>
        <v>0</v>
      </c>
      <c r="AQ269" s="97">
        <f t="shared" si="94"/>
        <v>0</v>
      </c>
      <c r="AR269" s="97">
        <f t="shared" si="94"/>
        <v>0</v>
      </c>
      <c r="AS269" s="97">
        <f t="shared" si="93"/>
        <v>0</v>
      </c>
      <c r="AT269" s="97">
        <f t="shared" si="93"/>
        <v>0</v>
      </c>
      <c r="AU269" s="97">
        <f t="shared" si="93"/>
        <v>0</v>
      </c>
      <c r="AV269" s="97">
        <f t="shared" si="93"/>
        <v>0</v>
      </c>
      <c r="AW269" s="97">
        <f t="shared" si="93"/>
        <v>0</v>
      </c>
      <c r="AX269" s="99">
        <f t="shared" si="80"/>
        <v>0</v>
      </c>
      <c r="AY269" s="99"/>
      <c r="AZ269" s="100">
        <f t="shared" si="76"/>
        <v>0</v>
      </c>
      <c r="BA269" s="97">
        <f>IF(NOT(snowball2),0,IF(R268&lt;=0,0,IF($C269&lt;=SUM($AZ269:AZ269),0,IF(AO269+$C269-SUM($AZ269:AZ269)&gt;R268+AC269,R268+AC269-AO269,$C269-SUM($AZ269:AZ269)))))</f>
        <v>0</v>
      </c>
      <c r="BB269" s="97">
        <f>IF(NOT(snowball2),0,IF(S268&lt;=0,0,IF($C269&lt;=SUM($AZ269:BA269),0,IF(AP269+$C269-SUM($AZ269:BA269)&gt;S268+AD269,S268+AD269-AP269,$C269-SUM($AZ269:BA269)))))</f>
        <v>0</v>
      </c>
      <c r="BC269" s="97">
        <f>IF(NOT(snowball2),0,IF(T268&lt;=0,0,IF($C269&lt;=SUM($AZ269:BB269),0,IF(AQ269+$C269-SUM($AZ269:BB269)&gt;T268+AE269,T268+AE269-AQ269,$C269-SUM($AZ269:BB269)))))</f>
        <v>0</v>
      </c>
      <c r="BD269" s="97">
        <f>IF(NOT(snowball2),0,IF(U268&lt;=0,0,IF($C269&lt;=SUM($AZ269:BC269),0,IF(AR269+$C269-SUM($AZ269:BC269)&gt;U268+AF269,U268+AF269-AR269,$C269-SUM($AZ269:BC269)))))</f>
        <v>0</v>
      </c>
      <c r="BE269" s="97">
        <f>IF(NOT(snowball2),0,IF(V268&lt;=0,0,IF($C269&lt;=SUM($AZ269:BD269),0,IF(AS269+$C269-SUM($AZ269:BD269)&gt;V268+AG269,V268+AG269-AS269,$C269-SUM($AZ269:BD269)))))</f>
        <v>0</v>
      </c>
      <c r="BF269" s="97">
        <f>IF(NOT(snowball2),0,IF(W268&lt;=0,0,IF($C269&lt;=SUM($AZ269:BE269),0,IF(AT269+$C269-SUM($AZ269:BE269)&gt;W268+AH269,W268+AH269-AT269,$C269-SUM($AZ269:BE269)))))</f>
        <v>0</v>
      </c>
      <c r="BG269" s="97">
        <f>IF(NOT(snowball2),0,IF(X268&lt;=0,0,IF($C269&lt;=SUM($AZ269:BF269),0,IF(AU269+$C269-SUM($AZ269:BF269)&gt;X268+AI269,X268+AI269-AU269,$C269-SUM($AZ269:BF269)))))</f>
        <v>0</v>
      </c>
      <c r="BH269" s="97">
        <f>IF(NOT(snowball2),0,IF(Y268&lt;=0,0,IF($C269&lt;=SUM($AZ269:BG269),0,IF(AV269+$C269-SUM($AZ269:BG269)&gt;Y268+AJ269,Y268+AJ269-AV269,$C269-SUM($AZ269:BG269)))))</f>
        <v>0</v>
      </c>
      <c r="BI269" s="97">
        <f>IF(NOT(snowball2),0,IF(Z268&lt;=0,0,IF($C269&lt;=SUM($AZ269:BH269),0,IF(AW269+$C269-SUM($AZ269:BH269)&gt;Z268+AK269,Z268+AK269-AW269,$C269-SUM($AZ269:BH269)))))</f>
        <v>0</v>
      </c>
    </row>
    <row r="270" spans="1:61" ht="11.1" customHeight="1" x14ac:dyDescent="0.2">
      <c r="A270" s="93" t="str">
        <f t="shared" si="81"/>
        <v/>
      </c>
      <c r="B270" s="94" t="e">
        <f t="shared" si="77"/>
        <v>#N/A</v>
      </c>
      <c r="C270" s="95" t="str">
        <f t="shared" si="72"/>
        <v/>
      </c>
      <c r="D270" s="96"/>
      <c r="E270" s="97">
        <f t="shared" si="89"/>
        <v>0</v>
      </c>
      <c r="F270" s="97">
        <f t="shared" si="89"/>
        <v>0</v>
      </c>
      <c r="G270" s="97">
        <f t="shared" si="89"/>
        <v>0</v>
      </c>
      <c r="H270" s="97">
        <f t="shared" si="89"/>
        <v>0</v>
      </c>
      <c r="I270" s="97">
        <f t="shared" si="89"/>
        <v>0</v>
      </c>
      <c r="J270" s="97">
        <f t="shared" si="88"/>
        <v>0</v>
      </c>
      <c r="K270" s="97">
        <f t="shared" si="88"/>
        <v>0</v>
      </c>
      <c r="L270" s="97">
        <f t="shared" si="88"/>
        <v>0</v>
      </c>
      <c r="M270" s="97">
        <f t="shared" si="88"/>
        <v>0</v>
      </c>
      <c r="N270" s="97">
        <f t="shared" si="88"/>
        <v>0</v>
      </c>
      <c r="O270" s="98"/>
      <c r="P270" s="97">
        <f t="shared" si="78"/>
        <v>0</v>
      </c>
      <c r="Q270" s="97">
        <f t="shared" si="90"/>
        <v>0</v>
      </c>
      <c r="R270" s="97">
        <f t="shared" si="90"/>
        <v>0</v>
      </c>
      <c r="S270" s="97">
        <f t="shared" si="90"/>
        <v>0</v>
      </c>
      <c r="T270" s="97">
        <f t="shared" si="90"/>
        <v>0</v>
      </c>
      <c r="U270" s="97">
        <f t="shared" si="90"/>
        <v>0</v>
      </c>
      <c r="V270" s="97">
        <f t="shared" si="90"/>
        <v>0</v>
      </c>
      <c r="W270" s="97">
        <f t="shared" si="90"/>
        <v>0</v>
      </c>
      <c r="X270" s="97">
        <f t="shared" si="90"/>
        <v>0</v>
      </c>
      <c r="Y270" s="97">
        <f t="shared" si="90"/>
        <v>0</v>
      </c>
      <c r="Z270" s="97">
        <f t="shared" si="90"/>
        <v>0</v>
      </c>
      <c r="AA270" s="101"/>
      <c r="AB270" s="97">
        <f t="shared" si="92"/>
        <v>0</v>
      </c>
      <c r="AC270" s="97">
        <f t="shared" si="92"/>
        <v>0</v>
      </c>
      <c r="AD270" s="97">
        <f t="shared" si="92"/>
        <v>0</v>
      </c>
      <c r="AE270" s="97">
        <f t="shared" si="92"/>
        <v>0</v>
      </c>
      <c r="AF270" s="97">
        <f t="shared" si="92"/>
        <v>0</v>
      </c>
      <c r="AG270" s="97">
        <f t="shared" si="91"/>
        <v>0</v>
      </c>
      <c r="AH270" s="97">
        <f t="shared" si="91"/>
        <v>0</v>
      </c>
      <c r="AI270" s="97">
        <f t="shared" si="91"/>
        <v>0</v>
      </c>
      <c r="AJ270" s="97">
        <f t="shared" si="91"/>
        <v>0</v>
      </c>
      <c r="AK270" s="97">
        <f t="shared" si="91"/>
        <v>0</v>
      </c>
      <c r="AL270" s="99">
        <f t="shared" si="79"/>
        <v>0</v>
      </c>
      <c r="AM270" s="102"/>
      <c r="AN270" s="97">
        <f t="shared" si="94"/>
        <v>0</v>
      </c>
      <c r="AO270" s="97">
        <f t="shared" si="94"/>
        <v>0</v>
      </c>
      <c r="AP270" s="97">
        <f t="shared" si="94"/>
        <v>0</v>
      </c>
      <c r="AQ270" s="97">
        <f t="shared" si="94"/>
        <v>0</v>
      </c>
      <c r="AR270" s="97">
        <f t="shared" si="94"/>
        <v>0</v>
      </c>
      <c r="AS270" s="97">
        <f t="shared" si="93"/>
        <v>0</v>
      </c>
      <c r="AT270" s="97">
        <f t="shared" si="93"/>
        <v>0</v>
      </c>
      <c r="AU270" s="97">
        <f t="shared" si="93"/>
        <v>0</v>
      </c>
      <c r="AV270" s="97">
        <f t="shared" si="93"/>
        <v>0</v>
      </c>
      <c r="AW270" s="97">
        <f t="shared" si="93"/>
        <v>0</v>
      </c>
      <c r="AX270" s="99">
        <f t="shared" si="80"/>
        <v>0</v>
      </c>
      <c r="AY270" s="99"/>
      <c r="AZ270" s="100">
        <f t="shared" si="76"/>
        <v>0</v>
      </c>
      <c r="BA270" s="97">
        <f>IF(NOT(snowball2),0,IF(R269&lt;=0,0,IF($C270&lt;=SUM($AZ270:AZ270),0,IF(AO270+$C270-SUM($AZ270:AZ270)&gt;R269+AC270,R269+AC270-AO270,$C270-SUM($AZ270:AZ270)))))</f>
        <v>0</v>
      </c>
      <c r="BB270" s="97">
        <f>IF(NOT(snowball2),0,IF(S269&lt;=0,0,IF($C270&lt;=SUM($AZ270:BA270),0,IF(AP270+$C270-SUM($AZ270:BA270)&gt;S269+AD270,S269+AD270-AP270,$C270-SUM($AZ270:BA270)))))</f>
        <v>0</v>
      </c>
      <c r="BC270" s="97">
        <f>IF(NOT(snowball2),0,IF(T269&lt;=0,0,IF($C270&lt;=SUM($AZ270:BB270),0,IF(AQ270+$C270-SUM($AZ270:BB270)&gt;T269+AE270,T269+AE270-AQ270,$C270-SUM($AZ270:BB270)))))</f>
        <v>0</v>
      </c>
      <c r="BD270" s="97">
        <f>IF(NOT(snowball2),0,IF(U269&lt;=0,0,IF($C270&lt;=SUM($AZ270:BC270),0,IF(AR270+$C270-SUM($AZ270:BC270)&gt;U269+AF270,U269+AF270-AR270,$C270-SUM($AZ270:BC270)))))</f>
        <v>0</v>
      </c>
      <c r="BE270" s="97">
        <f>IF(NOT(snowball2),0,IF(V269&lt;=0,0,IF($C270&lt;=SUM($AZ270:BD270),0,IF(AS270+$C270-SUM($AZ270:BD270)&gt;V269+AG270,V269+AG270-AS270,$C270-SUM($AZ270:BD270)))))</f>
        <v>0</v>
      </c>
      <c r="BF270" s="97">
        <f>IF(NOT(snowball2),0,IF(W269&lt;=0,0,IF($C270&lt;=SUM($AZ270:BE270),0,IF(AT270+$C270-SUM($AZ270:BE270)&gt;W269+AH270,W269+AH270-AT270,$C270-SUM($AZ270:BE270)))))</f>
        <v>0</v>
      </c>
      <c r="BG270" s="97">
        <f>IF(NOT(snowball2),0,IF(X269&lt;=0,0,IF($C270&lt;=SUM($AZ270:BF270),0,IF(AU270+$C270-SUM($AZ270:BF270)&gt;X269+AI270,X269+AI270-AU270,$C270-SUM($AZ270:BF270)))))</f>
        <v>0</v>
      </c>
      <c r="BH270" s="97">
        <f>IF(NOT(snowball2),0,IF(Y269&lt;=0,0,IF($C270&lt;=SUM($AZ270:BG270),0,IF(AV270+$C270-SUM($AZ270:BG270)&gt;Y269+AJ270,Y269+AJ270-AV270,$C270-SUM($AZ270:BG270)))))</f>
        <v>0</v>
      </c>
      <c r="BI270" s="97">
        <f>IF(NOT(snowball2),0,IF(Z269&lt;=0,0,IF($C270&lt;=SUM($AZ270:BH270),0,IF(AW270+$C270-SUM($AZ270:BH270)&gt;Z269+AK270,Z269+AK270-AW270,$C270-SUM($AZ270:BH270)))))</f>
        <v>0</v>
      </c>
    </row>
    <row r="271" spans="1:61" ht="11.1" customHeight="1" x14ac:dyDescent="0.2">
      <c r="A271" s="93" t="str">
        <f t="shared" si="81"/>
        <v/>
      </c>
      <c r="B271" s="94" t="e">
        <f t="shared" si="77"/>
        <v>#N/A</v>
      </c>
      <c r="C271" s="95" t="str">
        <f t="shared" si="72"/>
        <v/>
      </c>
      <c r="D271" s="96"/>
      <c r="E271" s="97">
        <f t="shared" si="89"/>
        <v>0</v>
      </c>
      <c r="F271" s="97">
        <f t="shared" si="89"/>
        <v>0</v>
      </c>
      <c r="G271" s="97">
        <f t="shared" si="89"/>
        <v>0</v>
      </c>
      <c r="H271" s="97">
        <f t="shared" si="89"/>
        <v>0</v>
      </c>
      <c r="I271" s="97">
        <f t="shared" si="89"/>
        <v>0</v>
      </c>
      <c r="J271" s="97">
        <f t="shared" si="88"/>
        <v>0</v>
      </c>
      <c r="K271" s="97">
        <f t="shared" si="88"/>
        <v>0</v>
      </c>
      <c r="L271" s="97">
        <f t="shared" si="88"/>
        <v>0</v>
      </c>
      <c r="M271" s="97">
        <f t="shared" si="88"/>
        <v>0</v>
      </c>
      <c r="N271" s="97">
        <f t="shared" si="88"/>
        <v>0</v>
      </c>
      <c r="O271" s="98"/>
      <c r="P271" s="97">
        <f t="shared" si="78"/>
        <v>0</v>
      </c>
      <c r="Q271" s="97">
        <f t="shared" si="90"/>
        <v>0</v>
      </c>
      <c r="R271" s="97">
        <f t="shared" si="90"/>
        <v>0</v>
      </c>
      <c r="S271" s="97">
        <f t="shared" si="90"/>
        <v>0</v>
      </c>
      <c r="T271" s="97">
        <f t="shared" si="90"/>
        <v>0</v>
      </c>
      <c r="U271" s="97">
        <f t="shared" si="90"/>
        <v>0</v>
      </c>
      <c r="V271" s="97">
        <f t="shared" si="90"/>
        <v>0</v>
      </c>
      <c r="W271" s="97">
        <f t="shared" si="90"/>
        <v>0</v>
      </c>
      <c r="X271" s="97">
        <f t="shared" si="90"/>
        <v>0</v>
      </c>
      <c r="Y271" s="97">
        <f t="shared" si="90"/>
        <v>0</v>
      </c>
      <c r="Z271" s="97">
        <f t="shared" si="90"/>
        <v>0</v>
      </c>
      <c r="AA271" s="101"/>
      <c r="AB271" s="97">
        <f t="shared" si="92"/>
        <v>0</v>
      </c>
      <c r="AC271" s="97">
        <f t="shared" si="92"/>
        <v>0</v>
      </c>
      <c r="AD271" s="97">
        <f t="shared" si="92"/>
        <v>0</v>
      </c>
      <c r="AE271" s="97">
        <f t="shared" si="92"/>
        <v>0</v>
      </c>
      <c r="AF271" s="97">
        <f t="shared" si="92"/>
        <v>0</v>
      </c>
      <c r="AG271" s="97">
        <f t="shared" si="91"/>
        <v>0</v>
      </c>
      <c r="AH271" s="97">
        <f t="shared" si="91"/>
        <v>0</v>
      </c>
      <c r="AI271" s="97">
        <f t="shared" si="91"/>
        <v>0</v>
      </c>
      <c r="AJ271" s="97">
        <f t="shared" si="91"/>
        <v>0</v>
      </c>
      <c r="AK271" s="97">
        <f t="shared" si="91"/>
        <v>0</v>
      </c>
      <c r="AL271" s="99">
        <f t="shared" si="79"/>
        <v>0</v>
      </c>
      <c r="AM271" s="102"/>
      <c r="AN271" s="97">
        <f t="shared" si="94"/>
        <v>0</v>
      </c>
      <c r="AO271" s="97">
        <f t="shared" si="94"/>
        <v>0</v>
      </c>
      <c r="AP271" s="97">
        <f t="shared" si="94"/>
        <v>0</v>
      </c>
      <c r="AQ271" s="97">
        <f t="shared" si="94"/>
        <v>0</v>
      </c>
      <c r="AR271" s="97">
        <f t="shared" si="94"/>
        <v>0</v>
      </c>
      <c r="AS271" s="97">
        <f t="shared" si="93"/>
        <v>0</v>
      </c>
      <c r="AT271" s="97">
        <f t="shared" si="93"/>
        <v>0</v>
      </c>
      <c r="AU271" s="97">
        <f t="shared" si="93"/>
        <v>0</v>
      </c>
      <c r="AV271" s="97">
        <f t="shared" si="93"/>
        <v>0</v>
      </c>
      <c r="AW271" s="97">
        <f t="shared" si="93"/>
        <v>0</v>
      </c>
      <c r="AX271" s="99">
        <f t="shared" si="80"/>
        <v>0</v>
      </c>
      <c r="AY271" s="99"/>
      <c r="AZ271" s="100">
        <f t="shared" si="76"/>
        <v>0</v>
      </c>
      <c r="BA271" s="97">
        <f>IF(NOT(snowball2),0,IF(R270&lt;=0,0,IF($C271&lt;=SUM($AZ271:AZ271),0,IF(AO271+$C271-SUM($AZ271:AZ271)&gt;R270+AC271,R270+AC271-AO271,$C271-SUM($AZ271:AZ271)))))</f>
        <v>0</v>
      </c>
      <c r="BB271" s="97">
        <f>IF(NOT(snowball2),0,IF(S270&lt;=0,0,IF($C271&lt;=SUM($AZ271:BA271),0,IF(AP271+$C271-SUM($AZ271:BA271)&gt;S270+AD271,S270+AD271-AP271,$C271-SUM($AZ271:BA271)))))</f>
        <v>0</v>
      </c>
      <c r="BC271" s="97">
        <f>IF(NOT(snowball2),0,IF(T270&lt;=0,0,IF($C271&lt;=SUM($AZ271:BB271),0,IF(AQ271+$C271-SUM($AZ271:BB271)&gt;T270+AE271,T270+AE271-AQ271,$C271-SUM($AZ271:BB271)))))</f>
        <v>0</v>
      </c>
      <c r="BD271" s="97">
        <f>IF(NOT(snowball2),0,IF(U270&lt;=0,0,IF($C271&lt;=SUM($AZ271:BC271),0,IF(AR271+$C271-SUM($AZ271:BC271)&gt;U270+AF271,U270+AF271-AR271,$C271-SUM($AZ271:BC271)))))</f>
        <v>0</v>
      </c>
      <c r="BE271" s="97">
        <f>IF(NOT(snowball2),0,IF(V270&lt;=0,0,IF($C271&lt;=SUM($AZ271:BD271),0,IF(AS271+$C271-SUM($AZ271:BD271)&gt;V270+AG271,V270+AG271-AS271,$C271-SUM($AZ271:BD271)))))</f>
        <v>0</v>
      </c>
      <c r="BF271" s="97">
        <f>IF(NOT(snowball2),0,IF(W270&lt;=0,0,IF($C271&lt;=SUM($AZ271:BE271),0,IF(AT271+$C271-SUM($AZ271:BE271)&gt;W270+AH271,W270+AH271-AT271,$C271-SUM($AZ271:BE271)))))</f>
        <v>0</v>
      </c>
      <c r="BG271" s="97">
        <f>IF(NOT(snowball2),0,IF(X270&lt;=0,0,IF($C271&lt;=SUM($AZ271:BF271),0,IF(AU271+$C271-SUM($AZ271:BF271)&gt;X270+AI271,X270+AI271-AU271,$C271-SUM($AZ271:BF271)))))</f>
        <v>0</v>
      </c>
      <c r="BH271" s="97">
        <f>IF(NOT(snowball2),0,IF(Y270&lt;=0,0,IF($C271&lt;=SUM($AZ271:BG271),0,IF(AV271+$C271-SUM($AZ271:BG271)&gt;Y270+AJ271,Y270+AJ271-AV271,$C271-SUM($AZ271:BG271)))))</f>
        <v>0</v>
      </c>
      <c r="BI271" s="97">
        <f>IF(NOT(snowball2),0,IF(Z270&lt;=0,0,IF($C271&lt;=SUM($AZ271:BH271),0,IF(AW271+$C271-SUM($AZ271:BH271)&gt;Z270+AK271,Z270+AK271-AW271,$C271-SUM($AZ271:BH271)))))</f>
        <v>0</v>
      </c>
    </row>
    <row r="272" spans="1:61" ht="11.1" customHeight="1" x14ac:dyDescent="0.2">
      <c r="A272" s="93" t="str">
        <f t="shared" si="81"/>
        <v/>
      </c>
      <c r="B272" s="94" t="e">
        <f t="shared" si="77"/>
        <v>#N/A</v>
      </c>
      <c r="C272" s="95" t="str">
        <f t="shared" si="72"/>
        <v/>
      </c>
      <c r="D272" s="96"/>
      <c r="E272" s="97">
        <f t="shared" si="89"/>
        <v>0</v>
      </c>
      <c r="F272" s="97">
        <f t="shared" si="89"/>
        <v>0</v>
      </c>
      <c r="G272" s="97">
        <f t="shared" si="89"/>
        <v>0</v>
      </c>
      <c r="H272" s="97">
        <f t="shared" si="89"/>
        <v>0</v>
      </c>
      <c r="I272" s="97">
        <f t="shared" si="89"/>
        <v>0</v>
      </c>
      <c r="J272" s="97">
        <f t="shared" si="88"/>
        <v>0</v>
      </c>
      <c r="K272" s="97">
        <f t="shared" si="88"/>
        <v>0</v>
      </c>
      <c r="L272" s="97">
        <f t="shared" si="88"/>
        <v>0</v>
      </c>
      <c r="M272" s="97">
        <f t="shared" si="88"/>
        <v>0</v>
      </c>
      <c r="N272" s="97">
        <f t="shared" si="88"/>
        <v>0</v>
      </c>
      <c r="O272" s="98"/>
      <c r="P272" s="97">
        <f t="shared" si="78"/>
        <v>0</v>
      </c>
      <c r="Q272" s="97">
        <f t="shared" si="90"/>
        <v>0</v>
      </c>
      <c r="R272" s="97">
        <f t="shared" si="90"/>
        <v>0</v>
      </c>
      <c r="S272" s="97">
        <f t="shared" si="90"/>
        <v>0</v>
      </c>
      <c r="T272" s="97">
        <f t="shared" si="90"/>
        <v>0</v>
      </c>
      <c r="U272" s="97">
        <f t="shared" si="90"/>
        <v>0</v>
      </c>
      <c r="V272" s="97">
        <f t="shared" si="90"/>
        <v>0</v>
      </c>
      <c r="W272" s="97">
        <f t="shared" si="90"/>
        <v>0</v>
      </c>
      <c r="X272" s="97">
        <f t="shared" si="90"/>
        <v>0</v>
      </c>
      <c r="Y272" s="97">
        <f t="shared" si="90"/>
        <v>0</v>
      </c>
      <c r="Z272" s="97">
        <f t="shared" si="90"/>
        <v>0</v>
      </c>
      <c r="AA272" s="101"/>
      <c r="AB272" s="97">
        <f t="shared" si="92"/>
        <v>0</v>
      </c>
      <c r="AC272" s="97">
        <f t="shared" si="92"/>
        <v>0</v>
      </c>
      <c r="AD272" s="97">
        <f t="shared" si="92"/>
        <v>0</v>
      </c>
      <c r="AE272" s="97">
        <f t="shared" si="92"/>
        <v>0</v>
      </c>
      <c r="AF272" s="97">
        <f t="shared" si="92"/>
        <v>0</v>
      </c>
      <c r="AG272" s="97">
        <f t="shared" si="91"/>
        <v>0</v>
      </c>
      <c r="AH272" s="97">
        <f t="shared" si="91"/>
        <v>0</v>
      </c>
      <c r="AI272" s="97">
        <f t="shared" si="91"/>
        <v>0</v>
      </c>
      <c r="AJ272" s="97">
        <f t="shared" si="91"/>
        <v>0</v>
      </c>
      <c r="AK272" s="97">
        <f t="shared" si="91"/>
        <v>0</v>
      </c>
      <c r="AL272" s="99">
        <f t="shared" si="79"/>
        <v>0</v>
      </c>
      <c r="AM272" s="102"/>
      <c r="AN272" s="97">
        <f t="shared" si="94"/>
        <v>0</v>
      </c>
      <c r="AO272" s="97">
        <f t="shared" si="94"/>
        <v>0</v>
      </c>
      <c r="AP272" s="97">
        <f t="shared" si="94"/>
        <v>0</v>
      </c>
      <c r="AQ272" s="97">
        <f t="shared" si="94"/>
        <v>0</v>
      </c>
      <c r="AR272" s="97">
        <f t="shared" si="94"/>
        <v>0</v>
      </c>
      <c r="AS272" s="97">
        <f t="shared" si="93"/>
        <v>0</v>
      </c>
      <c r="AT272" s="97">
        <f t="shared" si="93"/>
        <v>0</v>
      </c>
      <c r="AU272" s="97">
        <f t="shared" si="93"/>
        <v>0</v>
      </c>
      <c r="AV272" s="97">
        <f t="shared" si="93"/>
        <v>0</v>
      </c>
      <c r="AW272" s="97">
        <f t="shared" si="93"/>
        <v>0</v>
      </c>
      <c r="AX272" s="99">
        <f t="shared" si="80"/>
        <v>0</v>
      </c>
      <c r="AY272" s="99"/>
      <c r="AZ272" s="100">
        <f t="shared" si="76"/>
        <v>0</v>
      </c>
      <c r="BA272" s="97">
        <f>IF(NOT(snowball2),0,IF(R271&lt;=0,0,IF($C272&lt;=SUM($AZ272:AZ272),0,IF(AO272+$C272-SUM($AZ272:AZ272)&gt;R271+AC272,R271+AC272-AO272,$C272-SUM($AZ272:AZ272)))))</f>
        <v>0</v>
      </c>
      <c r="BB272" s="97">
        <f>IF(NOT(snowball2),0,IF(S271&lt;=0,0,IF($C272&lt;=SUM($AZ272:BA272),0,IF(AP272+$C272-SUM($AZ272:BA272)&gt;S271+AD272,S271+AD272-AP272,$C272-SUM($AZ272:BA272)))))</f>
        <v>0</v>
      </c>
      <c r="BC272" s="97">
        <f>IF(NOT(snowball2),0,IF(T271&lt;=0,0,IF($C272&lt;=SUM($AZ272:BB272),0,IF(AQ272+$C272-SUM($AZ272:BB272)&gt;T271+AE272,T271+AE272-AQ272,$C272-SUM($AZ272:BB272)))))</f>
        <v>0</v>
      </c>
      <c r="BD272" s="97">
        <f>IF(NOT(snowball2),0,IF(U271&lt;=0,0,IF($C272&lt;=SUM($AZ272:BC272),0,IF(AR272+$C272-SUM($AZ272:BC272)&gt;U271+AF272,U271+AF272-AR272,$C272-SUM($AZ272:BC272)))))</f>
        <v>0</v>
      </c>
      <c r="BE272" s="97">
        <f>IF(NOT(snowball2),0,IF(V271&lt;=0,0,IF($C272&lt;=SUM($AZ272:BD272),0,IF(AS272+$C272-SUM($AZ272:BD272)&gt;V271+AG272,V271+AG272-AS272,$C272-SUM($AZ272:BD272)))))</f>
        <v>0</v>
      </c>
      <c r="BF272" s="97">
        <f>IF(NOT(snowball2),0,IF(W271&lt;=0,0,IF($C272&lt;=SUM($AZ272:BE272),0,IF(AT272+$C272-SUM($AZ272:BE272)&gt;W271+AH272,W271+AH272-AT272,$C272-SUM($AZ272:BE272)))))</f>
        <v>0</v>
      </c>
      <c r="BG272" s="97">
        <f>IF(NOT(snowball2),0,IF(X271&lt;=0,0,IF($C272&lt;=SUM($AZ272:BF272),0,IF(AU272+$C272-SUM($AZ272:BF272)&gt;X271+AI272,X271+AI272-AU272,$C272-SUM($AZ272:BF272)))))</f>
        <v>0</v>
      </c>
      <c r="BH272" s="97">
        <f>IF(NOT(snowball2),0,IF(Y271&lt;=0,0,IF($C272&lt;=SUM($AZ272:BG272),0,IF(AV272+$C272-SUM($AZ272:BG272)&gt;Y271+AJ272,Y271+AJ272-AV272,$C272-SUM($AZ272:BG272)))))</f>
        <v>0</v>
      </c>
      <c r="BI272" s="97">
        <f>IF(NOT(snowball2),0,IF(Z271&lt;=0,0,IF($C272&lt;=SUM($AZ272:BH272),0,IF(AW272+$C272-SUM($AZ272:BH272)&gt;Z271+AK272,Z271+AK272-AW272,$C272-SUM($AZ272:BH272)))))</f>
        <v>0</v>
      </c>
    </row>
    <row r="273" spans="1:61" ht="11.1" customHeight="1" x14ac:dyDescent="0.2">
      <c r="A273" s="93" t="str">
        <f t="shared" si="81"/>
        <v/>
      </c>
      <c r="B273" s="94" t="e">
        <f t="shared" si="77"/>
        <v>#N/A</v>
      </c>
      <c r="C273" s="95" t="str">
        <f t="shared" si="72"/>
        <v/>
      </c>
      <c r="D273" s="96"/>
      <c r="E273" s="97">
        <f t="shared" si="89"/>
        <v>0</v>
      </c>
      <c r="F273" s="97">
        <f t="shared" si="89"/>
        <v>0</v>
      </c>
      <c r="G273" s="97">
        <f t="shared" si="89"/>
        <v>0</v>
      </c>
      <c r="H273" s="97">
        <f t="shared" si="89"/>
        <v>0</v>
      </c>
      <c r="I273" s="97">
        <f t="shared" si="89"/>
        <v>0</v>
      </c>
      <c r="J273" s="97">
        <f t="shared" si="88"/>
        <v>0</v>
      </c>
      <c r="K273" s="97">
        <f t="shared" si="88"/>
        <v>0</v>
      </c>
      <c r="L273" s="97">
        <f t="shared" si="88"/>
        <v>0</v>
      </c>
      <c r="M273" s="97">
        <f t="shared" si="88"/>
        <v>0</v>
      </c>
      <c r="N273" s="97">
        <f t="shared" si="88"/>
        <v>0</v>
      </c>
      <c r="O273" s="98"/>
      <c r="P273" s="97">
        <f t="shared" si="78"/>
        <v>0</v>
      </c>
      <c r="Q273" s="97">
        <f t="shared" si="90"/>
        <v>0</v>
      </c>
      <c r="R273" s="97">
        <f t="shared" si="90"/>
        <v>0</v>
      </c>
      <c r="S273" s="97">
        <f t="shared" si="90"/>
        <v>0</v>
      </c>
      <c r="T273" s="97">
        <f t="shared" si="90"/>
        <v>0</v>
      </c>
      <c r="U273" s="97">
        <f t="shared" si="90"/>
        <v>0</v>
      </c>
      <c r="V273" s="97">
        <f t="shared" si="90"/>
        <v>0</v>
      </c>
      <c r="W273" s="97">
        <f t="shared" si="90"/>
        <v>0</v>
      </c>
      <c r="X273" s="97">
        <f t="shared" si="90"/>
        <v>0</v>
      </c>
      <c r="Y273" s="97">
        <f t="shared" si="90"/>
        <v>0</v>
      </c>
      <c r="Z273" s="97">
        <f t="shared" si="90"/>
        <v>0</v>
      </c>
      <c r="AA273" s="101"/>
      <c r="AB273" s="97">
        <f t="shared" si="92"/>
        <v>0</v>
      </c>
      <c r="AC273" s="97">
        <f t="shared" si="92"/>
        <v>0</v>
      </c>
      <c r="AD273" s="97">
        <f t="shared" si="92"/>
        <v>0</v>
      </c>
      <c r="AE273" s="97">
        <f t="shared" si="92"/>
        <v>0</v>
      </c>
      <c r="AF273" s="97">
        <f t="shared" si="92"/>
        <v>0</v>
      </c>
      <c r="AG273" s="97">
        <f t="shared" si="91"/>
        <v>0</v>
      </c>
      <c r="AH273" s="97">
        <f t="shared" si="91"/>
        <v>0</v>
      </c>
      <c r="AI273" s="97">
        <f t="shared" si="91"/>
        <v>0</v>
      </c>
      <c r="AJ273" s="97">
        <f t="shared" si="91"/>
        <v>0</v>
      </c>
      <c r="AK273" s="97">
        <f t="shared" si="91"/>
        <v>0</v>
      </c>
      <c r="AL273" s="99">
        <f t="shared" si="79"/>
        <v>0</v>
      </c>
      <c r="AM273" s="102"/>
      <c r="AN273" s="97">
        <f t="shared" si="94"/>
        <v>0</v>
      </c>
      <c r="AO273" s="97">
        <f t="shared" si="94"/>
        <v>0</v>
      </c>
      <c r="AP273" s="97">
        <f t="shared" si="94"/>
        <v>0</v>
      </c>
      <c r="AQ273" s="97">
        <f t="shared" si="94"/>
        <v>0</v>
      </c>
      <c r="AR273" s="97">
        <f t="shared" si="94"/>
        <v>0</v>
      </c>
      <c r="AS273" s="97">
        <f t="shared" si="93"/>
        <v>0</v>
      </c>
      <c r="AT273" s="97">
        <f t="shared" si="93"/>
        <v>0</v>
      </c>
      <c r="AU273" s="97">
        <f t="shared" si="93"/>
        <v>0</v>
      </c>
      <c r="AV273" s="97">
        <f t="shared" si="93"/>
        <v>0</v>
      </c>
      <c r="AW273" s="97">
        <f t="shared" si="93"/>
        <v>0</v>
      </c>
      <c r="AX273" s="99">
        <f t="shared" si="80"/>
        <v>0</v>
      </c>
      <c r="AY273" s="99"/>
      <c r="AZ273" s="100">
        <f t="shared" si="76"/>
        <v>0</v>
      </c>
      <c r="BA273" s="97">
        <f>IF(NOT(snowball2),0,IF(R272&lt;=0,0,IF($C273&lt;=SUM($AZ273:AZ273),0,IF(AO273+$C273-SUM($AZ273:AZ273)&gt;R272+AC273,R272+AC273-AO273,$C273-SUM($AZ273:AZ273)))))</f>
        <v>0</v>
      </c>
      <c r="BB273" s="97">
        <f>IF(NOT(snowball2),0,IF(S272&lt;=0,0,IF($C273&lt;=SUM($AZ273:BA273),0,IF(AP273+$C273-SUM($AZ273:BA273)&gt;S272+AD273,S272+AD273-AP273,$C273-SUM($AZ273:BA273)))))</f>
        <v>0</v>
      </c>
      <c r="BC273" s="97">
        <f>IF(NOT(snowball2),0,IF(T272&lt;=0,0,IF($C273&lt;=SUM($AZ273:BB273),0,IF(AQ273+$C273-SUM($AZ273:BB273)&gt;T272+AE273,T272+AE273-AQ273,$C273-SUM($AZ273:BB273)))))</f>
        <v>0</v>
      </c>
      <c r="BD273" s="97">
        <f>IF(NOT(snowball2),0,IF(U272&lt;=0,0,IF($C273&lt;=SUM($AZ273:BC273),0,IF(AR273+$C273-SUM($AZ273:BC273)&gt;U272+AF273,U272+AF273-AR273,$C273-SUM($AZ273:BC273)))))</f>
        <v>0</v>
      </c>
      <c r="BE273" s="97">
        <f>IF(NOT(snowball2),0,IF(V272&lt;=0,0,IF($C273&lt;=SUM($AZ273:BD273),0,IF(AS273+$C273-SUM($AZ273:BD273)&gt;V272+AG273,V272+AG273-AS273,$C273-SUM($AZ273:BD273)))))</f>
        <v>0</v>
      </c>
      <c r="BF273" s="97">
        <f>IF(NOT(snowball2),0,IF(W272&lt;=0,0,IF($C273&lt;=SUM($AZ273:BE273),0,IF(AT273+$C273-SUM($AZ273:BE273)&gt;W272+AH273,W272+AH273-AT273,$C273-SUM($AZ273:BE273)))))</f>
        <v>0</v>
      </c>
      <c r="BG273" s="97">
        <f>IF(NOT(snowball2),0,IF(X272&lt;=0,0,IF($C273&lt;=SUM($AZ273:BF273),0,IF(AU273+$C273-SUM($AZ273:BF273)&gt;X272+AI273,X272+AI273-AU273,$C273-SUM($AZ273:BF273)))))</f>
        <v>0</v>
      </c>
      <c r="BH273" s="97">
        <f>IF(NOT(snowball2),0,IF(Y272&lt;=0,0,IF($C273&lt;=SUM($AZ273:BG273),0,IF(AV273+$C273-SUM($AZ273:BG273)&gt;Y272+AJ273,Y272+AJ273-AV273,$C273-SUM($AZ273:BG273)))))</f>
        <v>0</v>
      </c>
      <c r="BI273" s="97">
        <f>IF(NOT(snowball2),0,IF(Z272&lt;=0,0,IF($C273&lt;=SUM($AZ273:BH273),0,IF(AW273+$C273-SUM($AZ273:BH273)&gt;Z272+AK273,Z272+AK273-AW273,$C273-SUM($AZ273:BH273)))))</f>
        <v>0</v>
      </c>
    </row>
    <row r="274" spans="1:61" ht="11.1" customHeight="1" x14ac:dyDescent="0.2">
      <c r="A274" s="93" t="str">
        <f t="shared" si="81"/>
        <v/>
      </c>
      <c r="B274" s="94" t="e">
        <f t="shared" si="77"/>
        <v>#N/A</v>
      </c>
      <c r="C274" s="95" t="str">
        <f t="shared" si="72"/>
        <v/>
      </c>
      <c r="D274" s="96"/>
      <c r="E274" s="97">
        <f t="shared" si="89"/>
        <v>0</v>
      </c>
      <c r="F274" s="97">
        <f t="shared" si="89"/>
        <v>0</v>
      </c>
      <c r="G274" s="97">
        <f t="shared" si="89"/>
        <v>0</v>
      </c>
      <c r="H274" s="97">
        <f t="shared" si="89"/>
        <v>0</v>
      </c>
      <c r="I274" s="97">
        <f t="shared" si="89"/>
        <v>0</v>
      </c>
      <c r="J274" s="97">
        <f t="shared" si="88"/>
        <v>0</v>
      </c>
      <c r="K274" s="97">
        <f t="shared" si="88"/>
        <v>0</v>
      </c>
      <c r="L274" s="97">
        <f t="shared" si="88"/>
        <v>0</v>
      </c>
      <c r="M274" s="97">
        <f t="shared" si="88"/>
        <v>0</v>
      </c>
      <c r="N274" s="97">
        <f t="shared" si="88"/>
        <v>0</v>
      </c>
      <c r="O274" s="98"/>
      <c r="P274" s="97">
        <f t="shared" si="78"/>
        <v>0</v>
      </c>
      <c r="Q274" s="97">
        <f t="shared" si="90"/>
        <v>0</v>
      </c>
      <c r="R274" s="97">
        <f t="shared" si="90"/>
        <v>0</v>
      </c>
      <c r="S274" s="97">
        <f t="shared" si="90"/>
        <v>0</v>
      </c>
      <c r="T274" s="97">
        <f t="shared" si="90"/>
        <v>0</v>
      </c>
      <c r="U274" s="97">
        <f t="shared" si="90"/>
        <v>0</v>
      </c>
      <c r="V274" s="97">
        <f t="shared" si="90"/>
        <v>0</v>
      </c>
      <c r="W274" s="97">
        <f t="shared" si="90"/>
        <v>0</v>
      </c>
      <c r="X274" s="97">
        <f t="shared" si="90"/>
        <v>0</v>
      </c>
      <c r="Y274" s="97">
        <f t="shared" si="90"/>
        <v>0</v>
      </c>
      <c r="Z274" s="97">
        <f t="shared" si="90"/>
        <v>0</v>
      </c>
      <c r="AA274" s="101"/>
      <c r="AB274" s="97">
        <f t="shared" si="92"/>
        <v>0</v>
      </c>
      <c r="AC274" s="97">
        <f t="shared" si="92"/>
        <v>0</v>
      </c>
      <c r="AD274" s="97">
        <f t="shared" si="92"/>
        <v>0</v>
      </c>
      <c r="AE274" s="97">
        <f t="shared" si="92"/>
        <v>0</v>
      </c>
      <c r="AF274" s="97">
        <f t="shared" si="92"/>
        <v>0</v>
      </c>
      <c r="AG274" s="97">
        <f t="shared" si="91"/>
        <v>0</v>
      </c>
      <c r="AH274" s="97">
        <f t="shared" si="91"/>
        <v>0</v>
      </c>
      <c r="AI274" s="97">
        <f t="shared" si="91"/>
        <v>0</v>
      </c>
      <c r="AJ274" s="97">
        <f t="shared" si="91"/>
        <v>0</v>
      </c>
      <c r="AK274" s="97">
        <f t="shared" si="91"/>
        <v>0</v>
      </c>
      <c r="AL274" s="99">
        <f t="shared" si="79"/>
        <v>0</v>
      </c>
      <c r="AM274" s="102"/>
      <c r="AN274" s="97">
        <f t="shared" si="94"/>
        <v>0</v>
      </c>
      <c r="AO274" s="97">
        <f t="shared" si="94"/>
        <v>0</v>
      </c>
      <c r="AP274" s="97">
        <f t="shared" si="94"/>
        <v>0</v>
      </c>
      <c r="AQ274" s="97">
        <f t="shared" si="94"/>
        <v>0</v>
      </c>
      <c r="AR274" s="97">
        <f t="shared" si="94"/>
        <v>0</v>
      </c>
      <c r="AS274" s="97">
        <f t="shared" si="93"/>
        <v>0</v>
      </c>
      <c r="AT274" s="97">
        <f t="shared" si="93"/>
        <v>0</v>
      </c>
      <c r="AU274" s="97">
        <f t="shared" si="93"/>
        <v>0</v>
      </c>
      <c r="AV274" s="97">
        <f t="shared" si="93"/>
        <v>0</v>
      </c>
      <c r="AW274" s="97">
        <f t="shared" si="93"/>
        <v>0</v>
      </c>
      <c r="AX274" s="99">
        <f t="shared" si="80"/>
        <v>0</v>
      </c>
      <c r="AY274" s="99"/>
      <c r="AZ274" s="100">
        <f t="shared" si="76"/>
        <v>0</v>
      </c>
      <c r="BA274" s="97">
        <f>IF(NOT(snowball2),0,IF(R273&lt;=0,0,IF($C274&lt;=SUM($AZ274:AZ274),0,IF(AO274+$C274-SUM($AZ274:AZ274)&gt;R273+AC274,R273+AC274-AO274,$C274-SUM($AZ274:AZ274)))))</f>
        <v>0</v>
      </c>
      <c r="BB274" s="97">
        <f>IF(NOT(snowball2),0,IF(S273&lt;=0,0,IF($C274&lt;=SUM($AZ274:BA274),0,IF(AP274+$C274-SUM($AZ274:BA274)&gt;S273+AD274,S273+AD274-AP274,$C274-SUM($AZ274:BA274)))))</f>
        <v>0</v>
      </c>
      <c r="BC274" s="97">
        <f>IF(NOT(snowball2),0,IF(T273&lt;=0,0,IF($C274&lt;=SUM($AZ274:BB274),0,IF(AQ274+$C274-SUM($AZ274:BB274)&gt;T273+AE274,T273+AE274-AQ274,$C274-SUM($AZ274:BB274)))))</f>
        <v>0</v>
      </c>
      <c r="BD274" s="97">
        <f>IF(NOT(snowball2),0,IF(U273&lt;=0,0,IF($C274&lt;=SUM($AZ274:BC274),0,IF(AR274+$C274-SUM($AZ274:BC274)&gt;U273+AF274,U273+AF274-AR274,$C274-SUM($AZ274:BC274)))))</f>
        <v>0</v>
      </c>
      <c r="BE274" s="97">
        <f>IF(NOT(snowball2),0,IF(V273&lt;=0,0,IF($C274&lt;=SUM($AZ274:BD274),0,IF(AS274+$C274-SUM($AZ274:BD274)&gt;V273+AG274,V273+AG274-AS274,$C274-SUM($AZ274:BD274)))))</f>
        <v>0</v>
      </c>
      <c r="BF274" s="97">
        <f>IF(NOT(snowball2),0,IF(W273&lt;=0,0,IF($C274&lt;=SUM($AZ274:BE274),0,IF(AT274+$C274-SUM($AZ274:BE274)&gt;W273+AH274,W273+AH274-AT274,$C274-SUM($AZ274:BE274)))))</f>
        <v>0</v>
      </c>
      <c r="BG274" s="97">
        <f>IF(NOT(snowball2),0,IF(X273&lt;=0,0,IF($C274&lt;=SUM($AZ274:BF274),0,IF(AU274+$C274-SUM($AZ274:BF274)&gt;X273+AI274,X273+AI274-AU274,$C274-SUM($AZ274:BF274)))))</f>
        <v>0</v>
      </c>
      <c r="BH274" s="97">
        <f>IF(NOT(snowball2),0,IF(Y273&lt;=0,0,IF($C274&lt;=SUM($AZ274:BG274),0,IF(AV274+$C274-SUM($AZ274:BG274)&gt;Y273+AJ274,Y273+AJ274-AV274,$C274-SUM($AZ274:BG274)))))</f>
        <v>0</v>
      </c>
      <c r="BI274" s="97">
        <f>IF(NOT(snowball2),0,IF(Z273&lt;=0,0,IF($C274&lt;=SUM($AZ274:BH274),0,IF(AW274+$C274-SUM($AZ274:BH274)&gt;Z273+AK274,Z273+AK274-AW274,$C274-SUM($AZ274:BH274)))))</f>
        <v>0</v>
      </c>
    </row>
    <row r="275" spans="1:61" ht="11.1" customHeight="1" x14ac:dyDescent="0.2">
      <c r="A275" s="93" t="str">
        <f t="shared" si="81"/>
        <v/>
      </c>
      <c r="B275" s="94" t="e">
        <f t="shared" si="77"/>
        <v>#N/A</v>
      </c>
      <c r="C275" s="95" t="str">
        <f t="shared" si="72"/>
        <v/>
      </c>
      <c r="D275" s="96"/>
      <c r="E275" s="97">
        <f t="shared" si="89"/>
        <v>0</v>
      </c>
      <c r="F275" s="97">
        <f t="shared" si="89"/>
        <v>0</v>
      </c>
      <c r="G275" s="97">
        <f t="shared" si="89"/>
        <v>0</v>
      </c>
      <c r="H275" s="97">
        <f t="shared" si="89"/>
        <v>0</v>
      </c>
      <c r="I275" s="97">
        <f t="shared" si="89"/>
        <v>0</v>
      </c>
      <c r="J275" s="97">
        <f t="shared" si="88"/>
        <v>0</v>
      </c>
      <c r="K275" s="97">
        <f t="shared" si="88"/>
        <v>0</v>
      </c>
      <c r="L275" s="97">
        <f t="shared" si="88"/>
        <v>0</v>
      </c>
      <c r="M275" s="97">
        <f t="shared" si="88"/>
        <v>0</v>
      </c>
      <c r="N275" s="97">
        <f t="shared" si="88"/>
        <v>0</v>
      </c>
      <c r="O275" s="98"/>
      <c r="P275" s="97">
        <f t="shared" si="78"/>
        <v>0</v>
      </c>
      <c r="Q275" s="97">
        <f t="shared" si="90"/>
        <v>0</v>
      </c>
      <c r="R275" s="97">
        <f t="shared" si="90"/>
        <v>0</v>
      </c>
      <c r="S275" s="97">
        <f t="shared" si="90"/>
        <v>0</v>
      </c>
      <c r="T275" s="97">
        <f t="shared" si="90"/>
        <v>0</v>
      </c>
      <c r="U275" s="97">
        <f t="shared" si="90"/>
        <v>0</v>
      </c>
      <c r="V275" s="97">
        <f t="shared" si="90"/>
        <v>0</v>
      </c>
      <c r="W275" s="97">
        <f t="shared" si="90"/>
        <v>0</v>
      </c>
      <c r="X275" s="97">
        <f t="shared" si="90"/>
        <v>0</v>
      </c>
      <c r="Y275" s="97">
        <f t="shared" si="90"/>
        <v>0</v>
      </c>
      <c r="Z275" s="97">
        <f t="shared" si="90"/>
        <v>0</v>
      </c>
      <c r="AA275" s="101"/>
      <c r="AB275" s="97">
        <f t="shared" si="92"/>
        <v>0</v>
      </c>
      <c r="AC275" s="97">
        <f t="shared" si="92"/>
        <v>0</v>
      </c>
      <c r="AD275" s="97">
        <f t="shared" si="92"/>
        <v>0</v>
      </c>
      <c r="AE275" s="97">
        <f t="shared" si="92"/>
        <v>0</v>
      </c>
      <c r="AF275" s="97">
        <f t="shared" si="92"/>
        <v>0</v>
      </c>
      <c r="AG275" s="97">
        <f t="shared" si="91"/>
        <v>0</v>
      </c>
      <c r="AH275" s="97">
        <f t="shared" si="91"/>
        <v>0</v>
      </c>
      <c r="AI275" s="97">
        <f t="shared" si="91"/>
        <v>0</v>
      </c>
      <c r="AJ275" s="97">
        <f t="shared" si="91"/>
        <v>0</v>
      </c>
      <c r="AK275" s="97">
        <f t="shared" si="91"/>
        <v>0</v>
      </c>
      <c r="AL275" s="99">
        <f t="shared" si="79"/>
        <v>0</v>
      </c>
      <c r="AM275" s="102"/>
      <c r="AN275" s="97">
        <f t="shared" si="94"/>
        <v>0</v>
      </c>
      <c r="AO275" s="97">
        <f t="shared" si="94"/>
        <v>0</v>
      </c>
      <c r="AP275" s="97">
        <f t="shared" si="94"/>
        <v>0</v>
      </c>
      <c r="AQ275" s="97">
        <f t="shared" si="94"/>
        <v>0</v>
      </c>
      <c r="AR275" s="97">
        <f t="shared" si="94"/>
        <v>0</v>
      </c>
      <c r="AS275" s="97">
        <f t="shared" si="93"/>
        <v>0</v>
      </c>
      <c r="AT275" s="97">
        <f t="shared" si="93"/>
        <v>0</v>
      </c>
      <c r="AU275" s="97">
        <f t="shared" si="93"/>
        <v>0</v>
      </c>
      <c r="AV275" s="97">
        <f t="shared" si="93"/>
        <v>0</v>
      </c>
      <c r="AW275" s="97">
        <f t="shared" si="93"/>
        <v>0</v>
      </c>
      <c r="AX275" s="99">
        <f t="shared" si="80"/>
        <v>0</v>
      </c>
      <c r="AY275" s="99"/>
      <c r="AZ275" s="100">
        <f t="shared" si="76"/>
        <v>0</v>
      </c>
      <c r="BA275" s="97">
        <f>IF(NOT(snowball2),0,IF(R274&lt;=0,0,IF($C275&lt;=SUM($AZ275:AZ275),0,IF(AO275+$C275-SUM($AZ275:AZ275)&gt;R274+AC275,R274+AC275-AO275,$C275-SUM($AZ275:AZ275)))))</f>
        <v>0</v>
      </c>
      <c r="BB275" s="97">
        <f>IF(NOT(snowball2),0,IF(S274&lt;=0,0,IF($C275&lt;=SUM($AZ275:BA275),0,IF(AP275+$C275-SUM($AZ275:BA275)&gt;S274+AD275,S274+AD275-AP275,$C275-SUM($AZ275:BA275)))))</f>
        <v>0</v>
      </c>
      <c r="BC275" s="97">
        <f>IF(NOT(snowball2),0,IF(T274&lt;=0,0,IF($C275&lt;=SUM($AZ275:BB275),0,IF(AQ275+$C275-SUM($AZ275:BB275)&gt;T274+AE275,T274+AE275-AQ275,$C275-SUM($AZ275:BB275)))))</f>
        <v>0</v>
      </c>
      <c r="BD275" s="97">
        <f>IF(NOT(snowball2),0,IF(U274&lt;=0,0,IF($C275&lt;=SUM($AZ275:BC275),0,IF(AR275+$C275-SUM($AZ275:BC275)&gt;U274+AF275,U274+AF275-AR275,$C275-SUM($AZ275:BC275)))))</f>
        <v>0</v>
      </c>
      <c r="BE275" s="97">
        <f>IF(NOT(snowball2),0,IF(V274&lt;=0,0,IF($C275&lt;=SUM($AZ275:BD275),0,IF(AS275+$C275-SUM($AZ275:BD275)&gt;V274+AG275,V274+AG275-AS275,$C275-SUM($AZ275:BD275)))))</f>
        <v>0</v>
      </c>
      <c r="BF275" s="97">
        <f>IF(NOT(snowball2),0,IF(W274&lt;=0,0,IF($C275&lt;=SUM($AZ275:BE275),0,IF(AT275+$C275-SUM($AZ275:BE275)&gt;W274+AH275,W274+AH275-AT275,$C275-SUM($AZ275:BE275)))))</f>
        <v>0</v>
      </c>
      <c r="BG275" s="97">
        <f>IF(NOT(snowball2),0,IF(X274&lt;=0,0,IF($C275&lt;=SUM($AZ275:BF275),0,IF(AU275+$C275-SUM($AZ275:BF275)&gt;X274+AI275,X274+AI275-AU275,$C275-SUM($AZ275:BF275)))))</f>
        <v>0</v>
      </c>
      <c r="BH275" s="97">
        <f>IF(NOT(snowball2),0,IF(Y274&lt;=0,0,IF($C275&lt;=SUM($AZ275:BG275),0,IF(AV275+$C275-SUM($AZ275:BG275)&gt;Y274+AJ275,Y274+AJ275-AV275,$C275-SUM($AZ275:BG275)))))</f>
        <v>0</v>
      </c>
      <c r="BI275" s="97">
        <f>IF(NOT(snowball2),0,IF(Z274&lt;=0,0,IF($C275&lt;=SUM($AZ275:BH275),0,IF(AW275+$C275-SUM($AZ275:BH275)&gt;Z274+AK275,Z274+AK275-AW275,$C275-SUM($AZ275:BH275)))))</f>
        <v>0</v>
      </c>
    </row>
    <row r="276" spans="1:61" ht="11.1" customHeight="1" x14ac:dyDescent="0.2">
      <c r="A276" s="93" t="str">
        <f t="shared" si="81"/>
        <v/>
      </c>
      <c r="B276" s="94" t="e">
        <f t="shared" si="77"/>
        <v>#N/A</v>
      </c>
      <c r="C276" s="95" t="str">
        <f t="shared" si="72"/>
        <v/>
      </c>
      <c r="D276" s="96"/>
      <c r="E276" s="97">
        <f t="shared" si="89"/>
        <v>0</v>
      </c>
      <c r="F276" s="97">
        <f t="shared" si="89"/>
        <v>0</v>
      </c>
      <c r="G276" s="97">
        <f t="shared" si="89"/>
        <v>0</v>
      </c>
      <c r="H276" s="97">
        <f t="shared" si="89"/>
        <v>0</v>
      </c>
      <c r="I276" s="97">
        <f t="shared" si="89"/>
        <v>0</v>
      </c>
      <c r="J276" s="97">
        <f t="shared" si="88"/>
        <v>0</v>
      </c>
      <c r="K276" s="97">
        <f t="shared" si="88"/>
        <v>0</v>
      </c>
      <c r="L276" s="97">
        <f t="shared" si="88"/>
        <v>0</v>
      </c>
      <c r="M276" s="97">
        <f t="shared" si="88"/>
        <v>0</v>
      </c>
      <c r="N276" s="97">
        <f t="shared" si="88"/>
        <v>0</v>
      </c>
      <c r="O276" s="98"/>
      <c r="P276" s="97">
        <f t="shared" si="78"/>
        <v>0</v>
      </c>
      <c r="Q276" s="97">
        <f t="shared" si="90"/>
        <v>0</v>
      </c>
      <c r="R276" s="97">
        <f t="shared" si="90"/>
        <v>0</v>
      </c>
      <c r="S276" s="97">
        <f t="shared" si="90"/>
        <v>0</v>
      </c>
      <c r="T276" s="97">
        <f t="shared" si="90"/>
        <v>0</v>
      </c>
      <c r="U276" s="97">
        <f t="shared" si="90"/>
        <v>0</v>
      </c>
      <c r="V276" s="97">
        <f t="shared" si="90"/>
        <v>0</v>
      </c>
      <c r="W276" s="97">
        <f t="shared" si="90"/>
        <v>0</v>
      </c>
      <c r="X276" s="97">
        <f t="shared" si="90"/>
        <v>0</v>
      </c>
      <c r="Y276" s="97">
        <f t="shared" si="90"/>
        <v>0</v>
      </c>
      <c r="Z276" s="97">
        <f t="shared" si="90"/>
        <v>0</v>
      </c>
      <c r="AA276" s="101"/>
      <c r="AB276" s="97">
        <f t="shared" si="92"/>
        <v>0</v>
      </c>
      <c r="AC276" s="97">
        <f t="shared" si="92"/>
        <v>0</v>
      </c>
      <c r="AD276" s="97">
        <f t="shared" si="92"/>
        <v>0</v>
      </c>
      <c r="AE276" s="97">
        <f t="shared" si="92"/>
        <v>0</v>
      </c>
      <c r="AF276" s="97">
        <f t="shared" si="92"/>
        <v>0</v>
      </c>
      <c r="AG276" s="97">
        <f t="shared" si="91"/>
        <v>0</v>
      </c>
      <c r="AH276" s="97">
        <f t="shared" si="91"/>
        <v>0</v>
      </c>
      <c r="AI276" s="97">
        <f t="shared" si="91"/>
        <v>0</v>
      </c>
      <c r="AJ276" s="97">
        <f t="shared" si="91"/>
        <v>0</v>
      </c>
      <c r="AK276" s="97">
        <f t="shared" si="91"/>
        <v>0</v>
      </c>
      <c r="AL276" s="99">
        <f t="shared" si="79"/>
        <v>0</v>
      </c>
      <c r="AM276" s="102"/>
      <c r="AN276" s="97">
        <f t="shared" si="94"/>
        <v>0</v>
      </c>
      <c r="AO276" s="97">
        <f t="shared" si="94"/>
        <v>0</v>
      </c>
      <c r="AP276" s="97">
        <f t="shared" si="94"/>
        <v>0</v>
      </c>
      <c r="AQ276" s="97">
        <f t="shared" si="94"/>
        <v>0</v>
      </c>
      <c r="AR276" s="97">
        <f t="shared" si="94"/>
        <v>0</v>
      </c>
      <c r="AS276" s="97">
        <f t="shared" si="93"/>
        <v>0</v>
      </c>
      <c r="AT276" s="97">
        <f t="shared" si="93"/>
        <v>0</v>
      </c>
      <c r="AU276" s="97">
        <f t="shared" si="93"/>
        <v>0</v>
      </c>
      <c r="AV276" s="97">
        <f t="shared" si="93"/>
        <v>0</v>
      </c>
      <c r="AW276" s="97">
        <f t="shared" si="93"/>
        <v>0</v>
      </c>
      <c r="AX276" s="99">
        <f t="shared" si="80"/>
        <v>0</v>
      </c>
      <c r="AY276" s="99"/>
      <c r="AZ276" s="100">
        <f t="shared" si="76"/>
        <v>0</v>
      </c>
      <c r="BA276" s="97">
        <f>IF(NOT(snowball2),0,IF(R275&lt;=0,0,IF($C276&lt;=SUM($AZ276:AZ276),0,IF(AO276+$C276-SUM($AZ276:AZ276)&gt;R275+AC276,R275+AC276-AO276,$C276-SUM($AZ276:AZ276)))))</f>
        <v>0</v>
      </c>
      <c r="BB276" s="97">
        <f>IF(NOT(snowball2),0,IF(S275&lt;=0,0,IF($C276&lt;=SUM($AZ276:BA276),0,IF(AP276+$C276-SUM($AZ276:BA276)&gt;S275+AD276,S275+AD276-AP276,$C276-SUM($AZ276:BA276)))))</f>
        <v>0</v>
      </c>
      <c r="BC276" s="97">
        <f>IF(NOT(snowball2),0,IF(T275&lt;=0,0,IF($C276&lt;=SUM($AZ276:BB276),0,IF(AQ276+$C276-SUM($AZ276:BB276)&gt;T275+AE276,T275+AE276-AQ276,$C276-SUM($AZ276:BB276)))))</f>
        <v>0</v>
      </c>
      <c r="BD276" s="97">
        <f>IF(NOT(snowball2),0,IF(U275&lt;=0,0,IF($C276&lt;=SUM($AZ276:BC276),0,IF(AR276+$C276-SUM($AZ276:BC276)&gt;U275+AF276,U275+AF276-AR276,$C276-SUM($AZ276:BC276)))))</f>
        <v>0</v>
      </c>
      <c r="BE276" s="97">
        <f>IF(NOT(snowball2),0,IF(V275&lt;=0,0,IF($C276&lt;=SUM($AZ276:BD276),0,IF(AS276+$C276-SUM($AZ276:BD276)&gt;V275+AG276,V275+AG276-AS276,$C276-SUM($AZ276:BD276)))))</f>
        <v>0</v>
      </c>
      <c r="BF276" s="97">
        <f>IF(NOT(snowball2),0,IF(W275&lt;=0,0,IF($C276&lt;=SUM($AZ276:BE276),0,IF(AT276+$C276-SUM($AZ276:BE276)&gt;W275+AH276,W275+AH276-AT276,$C276-SUM($AZ276:BE276)))))</f>
        <v>0</v>
      </c>
      <c r="BG276" s="97">
        <f>IF(NOT(snowball2),0,IF(X275&lt;=0,0,IF($C276&lt;=SUM($AZ276:BF276),0,IF(AU276+$C276-SUM($AZ276:BF276)&gt;X275+AI276,X275+AI276-AU276,$C276-SUM($AZ276:BF276)))))</f>
        <v>0</v>
      </c>
      <c r="BH276" s="97">
        <f>IF(NOT(snowball2),0,IF(Y275&lt;=0,0,IF($C276&lt;=SUM($AZ276:BG276),0,IF(AV276+$C276-SUM($AZ276:BG276)&gt;Y275+AJ276,Y275+AJ276-AV276,$C276-SUM($AZ276:BG276)))))</f>
        <v>0</v>
      </c>
      <c r="BI276" s="97">
        <f>IF(NOT(snowball2),0,IF(Z275&lt;=0,0,IF($C276&lt;=SUM($AZ276:BH276),0,IF(AW276+$C276-SUM($AZ276:BH276)&gt;Z275+AK276,Z275+AK276-AW276,$C276-SUM($AZ276:BH276)))))</f>
        <v>0</v>
      </c>
    </row>
    <row r="277" spans="1:61" ht="11.1" customHeight="1" x14ac:dyDescent="0.2">
      <c r="A277" s="93" t="str">
        <f t="shared" si="81"/>
        <v/>
      </c>
      <c r="B277" s="94" t="e">
        <f t="shared" si="77"/>
        <v>#N/A</v>
      </c>
      <c r="C277" s="95" t="str">
        <f t="shared" ref="C277:C340" si="95">IF(A277="","",IF(snowball2,IF(($E$5-AX277)&lt;0,0,$E$5-AX277),"n/a")+D277)</f>
        <v/>
      </c>
      <c r="D277" s="96"/>
      <c r="E277" s="97">
        <f t="shared" si="89"/>
        <v>0</v>
      </c>
      <c r="F277" s="97">
        <f t="shared" si="89"/>
        <v>0</v>
      </c>
      <c r="G277" s="97">
        <f t="shared" si="89"/>
        <v>0</v>
      </c>
      <c r="H277" s="97">
        <f t="shared" si="89"/>
        <v>0</v>
      </c>
      <c r="I277" s="97">
        <f t="shared" si="89"/>
        <v>0</v>
      </c>
      <c r="J277" s="97">
        <f t="shared" si="88"/>
        <v>0</v>
      </c>
      <c r="K277" s="97">
        <f t="shared" si="88"/>
        <v>0</v>
      </c>
      <c r="L277" s="97">
        <f t="shared" si="88"/>
        <v>0</v>
      </c>
      <c r="M277" s="97">
        <f t="shared" si="88"/>
        <v>0</v>
      </c>
      <c r="N277" s="97">
        <f t="shared" si="88"/>
        <v>0</v>
      </c>
      <c r="O277" s="98"/>
      <c r="P277" s="97">
        <f t="shared" si="78"/>
        <v>0</v>
      </c>
      <c r="Q277" s="97">
        <f t="shared" ref="Q277:Z292" si="96">IF(E$8=0,0,ROUND(Q276-(E277-AB277),2))</f>
        <v>0</v>
      </c>
      <c r="R277" s="97">
        <f t="shared" si="96"/>
        <v>0</v>
      </c>
      <c r="S277" s="97">
        <f t="shared" si="96"/>
        <v>0</v>
      </c>
      <c r="T277" s="97">
        <f t="shared" si="96"/>
        <v>0</v>
      </c>
      <c r="U277" s="97">
        <f t="shared" si="96"/>
        <v>0</v>
      </c>
      <c r="V277" s="97">
        <f t="shared" si="96"/>
        <v>0</v>
      </c>
      <c r="W277" s="97">
        <f t="shared" si="96"/>
        <v>0</v>
      </c>
      <c r="X277" s="97">
        <f t="shared" si="96"/>
        <v>0</v>
      </c>
      <c r="Y277" s="97">
        <f t="shared" si="96"/>
        <v>0</v>
      </c>
      <c r="Z277" s="97">
        <f t="shared" si="96"/>
        <v>0</v>
      </c>
      <c r="AA277" s="101"/>
      <c r="AB277" s="97">
        <f t="shared" si="92"/>
        <v>0</v>
      </c>
      <c r="AC277" s="97">
        <f t="shared" si="92"/>
        <v>0</v>
      </c>
      <c r="AD277" s="97">
        <f t="shared" si="92"/>
        <v>0</v>
      </c>
      <c r="AE277" s="97">
        <f t="shared" si="92"/>
        <v>0</v>
      </c>
      <c r="AF277" s="97">
        <f t="shared" si="92"/>
        <v>0</v>
      </c>
      <c r="AG277" s="97">
        <f t="shared" si="91"/>
        <v>0</v>
      </c>
      <c r="AH277" s="97">
        <f t="shared" si="91"/>
        <v>0</v>
      </c>
      <c r="AI277" s="97">
        <f t="shared" si="91"/>
        <v>0</v>
      </c>
      <c r="AJ277" s="97">
        <f t="shared" si="91"/>
        <v>0</v>
      </c>
      <c r="AK277" s="97">
        <f t="shared" si="91"/>
        <v>0</v>
      </c>
      <c r="AL277" s="99">
        <f t="shared" si="79"/>
        <v>0</v>
      </c>
      <c r="AM277" s="102"/>
      <c r="AN277" s="97">
        <f t="shared" si="94"/>
        <v>0</v>
      </c>
      <c r="AO277" s="97">
        <f t="shared" si="94"/>
        <v>0</v>
      </c>
      <c r="AP277" s="97">
        <f t="shared" si="94"/>
        <v>0</v>
      </c>
      <c r="AQ277" s="97">
        <f t="shared" si="94"/>
        <v>0</v>
      </c>
      <c r="AR277" s="97">
        <f t="shared" si="94"/>
        <v>0</v>
      </c>
      <c r="AS277" s="97">
        <f t="shared" si="93"/>
        <v>0</v>
      </c>
      <c r="AT277" s="97">
        <f t="shared" si="93"/>
        <v>0</v>
      </c>
      <c r="AU277" s="97">
        <f t="shared" si="93"/>
        <v>0</v>
      </c>
      <c r="AV277" s="97">
        <f t="shared" si="93"/>
        <v>0</v>
      </c>
      <c r="AW277" s="97">
        <f t="shared" si="93"/>
        <v>0</v>
      </c>
      <c r="AX277" s="99">
        <f t="shared" si="80"/>
        <v>0</v>
      </c>
      <c r="AY277" s="99"/>
      <c r="AZ277" s="100">
        <f t="shared" ref="AZ277:AZ340" si="97">IF(NOT(snowball2),0,IF(Q276&lt;=0,0,IF(AN277+$C277&gt;Q276+AB277,Q276+AB277-AN277,$C277)))</f>
        <v>0</v>
      </c>
      <c r="BA277" s="97">
        <f>IF(NOT(snowball2),0,IF(R276&lt;=0,0,IF($C277&lt;=SUM($AZ277:AZ277),0,IF(AO277+$C277-SUM($AZ277:AZ277)&gt;R276+AC277,R276+AC277-AO277,$C277-SUM($AZ277:AZ277)))))</f>
        <v>0</v>
      </c>
      <c r="BB277" s="97">
        <f>IF(NOT(snowball2),0,IF(S276&lt;=0,0,IF($C277&lt;=SUM($AZ277:BA277),0,IF(AP277+$C277-SUM($AZ277:BA277)&gt;S276+AD277,S276+AD277-AP277,$C277-SUM($AZ277:BA277)))))</f>
        <v>0</v>
      </c>
      <c r="BC277" s="97">
        <f>IF(NOT(snowball2),0,IF(T276&lt;=0,0,IF($C277&lt;=SUM($AZ277:BB277),0,IF(AQ277+$C277-SUM($AZ277:BB277)&gt;T276+AE277,T276+AE277-AQ277,$C277-SUM($AZ277:BB277)))))</f>
        <v>0</v>
      </c>
      <c r="BD277" s="97">
        <f>IF(NOT(snowball2),0,IF(U276&lt;=0,0,IF($C277&lt;=SUM($AZ277:BC277),0,IF(AR277+$C277-SUM($AZ277:BC277)&gt;U276+AF277,U276+AF277-AR277,$C277-SUM($AZ277:BC277)))))</f>
        <v>0</v>
      </c>
      <c r="BE277" s="97">
        <f>IF(NOT(snowball2),0,IF(V276&lt;=0,0,IF($C277&lt;=SUM($AZ277:BD277),0,IF(AS277+$C277-SUM($AZ277:BD277)&gt;V276+AG277,V276+AG277-AS277,$C277-SUM($AZ277:BD277)))))</f>
        <v>0</v>
      </c>
      <c r="BF277" s="97">
        <f>IF(NOT(snowball2),0,IF(W276&lt;=0,0,IF($C277&lt;=SUM($AZ277:BE277),0,IF(AT277+$C277-SUM($AZ277:BE277)&gt;W276+AH277,W276+AH277-AT277,$C277-SUM($AZ277:BE277)))))</f>
        <v>0</v>
      </c>
      <c r="BG277" s="97">
        <f>IF(NOT(snowball2),0,IF(X276&lt;=0,0,IF($C277&lt;=SUM($AZ277:BF277),0,IF(AU277+$C277-SUM($AZ277:BF277)&gt;X276+AI277,X276+AI277-AU277,$C277-SUM($AZ277:BF277)))))</f>
        <v>0</v>
      </c>
      <c r="BH277" s="97">
        <f>IF(NOT(snowball2),0,IF(Y276&lt;=0,0,IF($C277&lt;=SUM($AZ277:BG277),0,IF(AV277+$C277-SUM($AZ277:BG277)&gt;Y276+AJ277,Y276+AJ277-AV277,$C277-SUM($AZ277:BG277)))))</f>
        <v>0</v>
      </c>
      <c r="BI277" s="97">
        <f>IF(NOT(snowball2),0,IF(Z276&lt;=0,0,IF($C277&lt;=SUM($AZ277:BH277),0,IF(AW277+$C277-SUM($AZ277:BH277)&gt;Z276+AK277,Z276+AK277-AW277,$C277-SUM($AZ277:BH277)))))</f>
        <v>0</v>
      </c>
    </row>
    <row r="278" spans="1:61" ht="11.1" customHeight="1" x14ac:dyDescent="0.2">
      <c r="A278" s="93" t="str">
        <f t="shared" si="81"/>
        <v/>
      </c>
      <c r="B278" s="94" t="e">
        <f t="shared" ref="B278:B341" si="98">IF(A278="",NA(),DATE(YEAR(B277),MONTH(B277)+1,1))</f>
        <v>#N/A</v>
      </c>
      <c r="C278" s="95" t="str">
        <f t="shared" si="95"/>
        <v/>
      </c>
      <c r="D278" s="96"/>
      <c r="E278" s="97">
        <f t="shared" si="89"/>
        <v>0</v>
      </c>
      <c r="F278" s="97">
        <f t="shared" si="89"/>
        <v>0</v>
      </c>
      <c r="G278" s="97">
        <f t="shared" si="89"/>
        <v>0</v>
      </c>
      <c r="H278" s="97">
        <f t="shared" si="89"/>
        <v>0</v>
      </c>
      <c r="I278" s="97">
        <f t="shared" si="89"/>
        <v>0</v>
      </c>
      <c r="J278" s="97">
        <f t="shared" si="88"/>
        <v>0</v>
      </c>
      <c r="K278" s="97">
        <f t="shared" si="88"/>
        <v>0</v>
      </c>
      <c r="L278" s="97">
        <f t="shared" si="88"/>
        <v>0</v>
      </c>
      <c r="M278" s="97">
        <f t="shared" si="88"/>
        <v>0</v>
      </c>
      <c r="N278" s="97">
        <f t="shared" si="88"/>
        <v>0</v>
      </c>
      <c r="O278" s="98"/>
      <c r="P278" s="97">
        <f t="shared" ref="P278:P341" si="99">SUM(Q278:Z278)</f>
        <v>0</v>
      </c>
      <c r="Q278" s="97">
        <f t="shared" si="96"/>
        <v>0</v>
      </c>
      <c r="R278" s="97">
        <f t="shared" si="96"/>
        <v>0</v>
      </c>
      <c r="S278" s="97">
        <f t="shared" si="96"/>
        <v>0</v>
      </c>
      <c r="T278" s="97">
        <f t="shared" si="96"/>
        <v>0</v>
      </c>
      <c r="U278" s="97">
        <f t="shared" si="96"/>
        <v>0</v>
      </c>
      <c r="V278" s="97">
        <f t="shared" si="96"/>
        <v>0</v>
      </c>
      <c r="W278" s="97">
        <f t="shared" si="96"/>
        <v>0</v>
      </c>
      <c r="X278" s="97">
        <f t="shared" si="96"/>
        <v>0</v>
      </c>
      <c r="Y278" s="97">
        <f t="shared" si="96"/>
        <v>0</v>
      </c>
      <c r="Z278" s="97">
        <f t="shared" si="96"/>
        <v>0</v>
      </c>
      <c r="AA278" s="101"/>
      <c r="AB278" s="97">
        <f t="shared" si="92"/>
        <v>0</v>
      </c>
      <c r="AC278" s="97">
        <f t="shared" si="92"/>
        <v>0</v>
      </c>
      <c r="AD278" s="97">
        <f t="shared" si="92"/>
        <v>0</v>
      </c>
      <c r="AE278" s="97">
        <f t="shared" si="92"/>
        <v>0</v>
      </c>
      <c r="AF278" s="97">
        <f t="shared" si="92"/>
        <v>0</v>
      </c>
      <c r="AG278" s="97">
        <f t="shared" si="91"/>
        <v>0</v>
      </c>
      <c r="AH278" s="97">
        <f t="shared" si="91"/>
        <v>0</v>
      </c>
      <c r="AI278" s="97">
        <f t="shared" si="91"/>
        <v>0</v>
      </c>
      <c r="AJ278" s="97">
        <f t="shared" si="91"/>
        <v>0</v>
      </c>
      <c r="AK278" s="97">
        <f t="shared" si="91"/>
        <v>0</v>
      </c>
      <c r="AL278" s="99">
        <f t="shared" ref="AL278:AL341" si="100">SUM(AB278:AK278)</f>
        <v>0</v>
      </c>
      <c r="AM278" s="102"/>
      <c r="AN278" s="97">
        <f t="shared" si="94"/>
        <v>0</v>
      </c>
      <c r="AO278" s="97">
        <f t="shared" si="94"/>
        <v>0</v>
      </c>
      <c r="AP278" s="97">
        <f t="shared" si="94"/>
        <v>0</v>
      </c>
      <c r="AQ278" s="97">
        <f t="shared" si="94"/>
        <v>0</v>
      </c>
      <c r="AR278" s="97">
        <f t="shared" si="94"/>
        <v>0</v>
      </c>
      <c r="AS278" s="97">
        <f t="shared" si="93"/>
        <v>0</v>
      </c>
      <c r="AT278" s="97">
        <f t="shared" si="93"/>
        <v>0</v>
      </c>
      <c r="AU278" s="97">
        <f t="shared" si="93"/>
        <v>0</v>
      </c>
      <c r="AV278" s="97">
        <f t="shared" si="93"/>
        <v>0</v>
      </c>
      <c r="AW278" s="97">
        <f t="shared" si="93"/>
        <v>0</v>
      </c>
      <c r="AX278" s="99">
        <f t="shared" ref="AX278:AX341" si="101">SUM(AN278:AW278)</f>
        <v>0</v>
      </c>
      <c r="AY278" s="99"/>
      <c r="AZ278" s="100">
        <f t="shared" si="97"/>
        <v>0</v>
      </c>
      <c r="BA278" s="97">
        <f>IF(NOT(snowball2),0,IF(R277&lt;=0,0,IF($C278&lt;=SUM($AZ278:AZ278),0,IF(AO278+$C278-SUM($AZ278:AZ278)&gt;R277+AC278,R277+AC278-AO278,$C278-SUM($AZ278:AZ278)))))</f>
        <v>0</v>
      </c>
      <c r="BB278" s="97">
        <f>IF(NOT(snowball2),0,IF(S277&lt;=0,0,IF($C278&lt;=SUM($AZ278:BA278),0,IF(AP278+$C278-SUM($AZ278:BA278)&gt;S277+AD278,S277+AD278-AP278,$C278-SUM($AZ278:BA278)))))</f>
        <v>0</v>
      </c>
      <c r="BC278" s="97">
        <f>IF(NOT(snowball2),0,IF(T277&lt;=0,0,IF($C278&lt;=SUM($AZ278:BB278),0,IF(AQ278+$C278-SUM($AZ278:BB278)&gt;T277+AE278,T277+AE278-AQ278,$C278-SUM($AZ278:BB278)))))</f>
        <v>0</v>
      </c>
      <c r="BD278" s="97">
        <f>IF(NOT(snowball2),0,IF(U277&lt;=0,0,IF($C278&lt;=SUM($AZ278:BC278),0,IF(AR278+$C278-SUM($AZ278:BC278)&gt;U277+AF278,U277+AF278-AR278,$C278-SUM($AZ278:BC278)))))</f>
        <v>0</v>
      </c>
      <c r="BE278" s="97">
        <f>IF(NOT(snowball2),0,IF(V277&lt;=0,0,IF($C278&lt;=SUM($AZ278:BD278),0,IF(AS278+$C278-SUM($AZ278:BD278)&gt;V277+AG278,V277+AG278-AS278,$C278-SUM($AZ278:BD278)))))</f>
        <v>0</v>
      </c>
      <c r="BF278" s="97">
        <f>IF(NOT(snowball2),0,IF(W277&lt;=0,0,IF($C278&lt;=SUM($AZ278:BE278),0,IF(AT278+$C278-SUM($AZ278:BE278)&gt;W277+AH278,W277+AH278-AT278,$C278-SUM($AZ278:BE278)))))</f>
        <v>0</v>
      </c>
      <c r="BG278" s="97">
        <f>IF(NOT(snowball2),0,IF(X277&lt;=0,0,IF($C278&lt;=SUM($AZ278:BF278),0,IF(AU278+$C278-SUM($AZ278:BF278)&gt;X277+AI278,X277+AI278-AU278,$C278-SUM($AZ278:BF278)))))</f>
        <v>0</v>
      </c>
      <c r="BH278" s="97">
        <f>IF(NOT(snowball2),0,IF(Y277&lt;=0,0,IF($C278&lt;=SUM($AZ278:BG278),0,IF(AV278+$C278-SUM($AZ278:BG278)&gt;Y277+AJ278,Y277+AJ278-AV278,$C278-SUM($AZ278:BG278)))))</f>
        <v>0</v>
      </c>
      <c r="BI278" s="97">
        <f>IF(NOT(snowball2),0,IF(Z277&lt;=0,0,IF($C278&lt;=SUM($AZ278:BH278),0,IF(AW278+$C278-SUM($AZ278:BH278)&gt;Z277+AK278,Z277+AK278-AW278,$C278-SUM($AZ278:BH278)))))</f>
        <v>0</v>
      </c>
    </row>
    <row r="279" spans="1:61" ht="11.1" customHeight="1" x14ac:dyDescent="0.2">
      <c r="A279" s="93" t="str">
        <f t="shared" ref="A279:A342" si="102">IF(SUM(Q278:Z278)&lt;=0,"",A278+1)</f>
        <v/>
      </c>
      <c r="B279" s="94" t="e">
        <f t="shared" si="98"/>
        <v>#N/A</v>
      </c>
      <c r="C279" s="95" t="str">
        <f t="shared" si="95"/>
        <v/>
      </c>
      <c r="D279" s="96"/>
      <c r="E279" s="97">
        <f t="shared" si="89"/>
        <v>0</v>
      </c>
      <c r="F279" s="97">
        <f t="shared" si="89"/>
        <v>0</v>
      </c>
      <c r="G279" s="97">
        <f t="shared" si="89"/>
        <v>0</v>
      </c>
      <c r="H279" s="97">
        <f t="shared" si="89"/>
        <v>0</v>
      </c>
      <c r="I279" s="97">
        <f t="shared" si="89"/>
        <v>0</v>
      </c>
      <c r="J279" s="97">
        <f t="shared" si="88"/>
        <v>0</v>
      </c>
      <c r="K279" s="97">
        <f t="shared" si="88"/>
        <v>0</v>
      </c>
      <c r="L279" s="97">
        <f t="shared" si="88"/>
        <v>0</v>
      </c>
      <c r="M279" s="97">
        <f t="shared" si="88"/>
        <v>0</v>
      </c>
      <c r="N279" s="97">
        <f t="shared" si="88"/>
        <v>0</v>
      </c>
      <c r="O279" s="98"/>
      <c r="P279" s="97">
        <f t="shared" si="99"/>
        <v>0</v>
      </c>
      <c r="Q279" s="97">
        <f t="shared" si="96"/>
        <v>0</v>
      </c>
      <c r="R279" s="97">
        <f t="shared" si="96"/>
        <v>0</v>
      </c>
      <c r="S279" s="97">
        <f t="shared" si="96"/>
        <v>0</v>
      </c>
      <c r="T279" s="97">
        <f t="shared" si="96"/>
        <v>0</v>
      </c>
      <c r="U279" s="97">
        <f t="shared" si="96"/>
        <v>0</v>
      </c>
      <c r="V279" s="97">
        <f t="shared" si="96"/>
        <v>0</v>
      </c>
      <c r="W279" s="97">
        <f t="shared" si="96"/>
        <v>0</v>
      </c>
      <c r="X279" s="97">
        <f t="shared" si="96"/>
        <v>0</v>
      </c>
      <c r="Y279" s="97">
        <f t="shared" si="96"/>
        <v>0</v>
      </c>
      <c r="Z279" s="97">
        <f t="shared" si="96"/>
        <v>0</v>
      </c>
      <c r="AA279" s="101"/>
      <c r="AB279" s="97">
        <f t="shared" si="92"/>
        <v>0</v>
      </c>
      <c r="AC279" s="97">
        <f t="shared" si="92"/>
        <v>0</v>
      </c>
      <c r="AD279" s="97">
        <f t="shared" si="92"/>
        <v>0</v>
      </c>
      <c r="AE279" s="97">
        <f t="shared" si="92"/>
        <v>0</v>
      </c>
      <c r="AF279" s="97">
        <f t="shared" si="92"/>
        <v>0</v>
      </c>
      <c r="AG279" s="97">
        <f t="shared" si="91"/>
        <v>0</v>
      </c>
      <c r="AH279" s="97">
        <f t="shared" si="91"/>
        <v>0</v>
      </c>
      <c r="AI279" s="97">
        <f t="shared" si="91"/>
        <v>0</v>
      </c>
      <c r="AJ279" s="97">
        <f t="shared" si="91"/>
        <v>0</v>
      </c>
      <c r="AK279" s="97">
        <f t="shared" si="91"/>
        <v>0</v>
      </c>
      <c r="AL279" s="99">
        <f t="shared" si="100"/>
        <v>0</v>
      </c>
      <c r="AM279" s="102"/>
      <c r="AN279" s="97">
        <f t="shared" si="94"/>
        <v>0</v>
      </c>
      <c r="AO279" s="97">
        <f t="shared" si="94"/>
        <v>0</v>
      </c>
      <c r="AP279" s="97">
        <f t="shared" si="94"/>
        <v>0</v>
      </c>
      <c r="AQ279" s="97">
        <f t="shared" si="94"/>
        <v>0</v>
      </c>
      <c r="AR279" s="97">
        <f t="shared" si="94"/>
        <v>0</v>
      </c>
      <c r="AS279" s="97">
        <f t="shared" si="93"/>
        <v>0</v>
      </c>
      <c r="AT279" s="97">
        <f t="shared" si="93"/>
        <v>0</v>
      </c>
      <c r="AU279" s="97">
        <f t="shared" si="93"/>
        <v>0</v>
      </c>
      <c r="AV279" s="97">
        <f t="shared" si="93"/>
        <v>0</v>
      </c>
      <c r="AW279" s="97">
        <f t="shared" si="93"/>
        <v>0</v>
      </c>
      <c r="AX279" s="99">
        <f t="shared" si="101"/>
        <v>0</v>
      </c>
      <c r="AY279" s="99"/>
      <c r="AZ279" s="100">
        <f t="shared" si="97"/>
        <v>0</v>
      </c>
      <c r="BA279" s="97">
        <f>IF(NOT(snowball2),0,IF(R278&lt;=0,0,IF($C279&lt;=SUM($AZ279:AZ279),0,IF(AO279+$C279-SUM($AZ279:AZ279)&gt;R278+AC279,R278+AC279-AO279,$C279-SUM($AZ279:AZ279)))))</f>
        <v>0</v>
      </c>
      <c r="BB279" s="97">
        <f>IF(NOT(snowball2),0,IF(S278&lt;=0,0,IF($C279&lt;=SUM($AZ279:BA279),0,IF(AP279+$C279-SUM($AZ279:BA279)&gt;S278+AD279,S278+AD279-AP279,$C279-SUM($AZ279:BA279)))))</f>
        <v>0</v>
      </c>
      <c r="BC279" s="97">
        <f>IF(NOT(snowball2),0,IF(T278&lt;=0,0,IF($C279&lt;=SUM($AZ279:BB279),0,IF(AQ279+$C279-SUM($AZ279:BB279)&gt;T278+AE279,T278+AE279-AQ279,$C279-SUM($AZ279:BB279)))))</f>
        <v>0</v>
      </c>
      <c r="BD279" s="97">
        <f>IF(NOT(snowball2),0,IF(U278&lt;=0,0,IF($C279&lt;=SUM($AZ279:BC279),0,IF(AR279+$C279-SUM($AZ279:BC279)&gt;U278+AF279,U278+AF279-AR279,$C279-SUM($AZ279:BC279)))))</f>
        <v>0</v>
      </c>
      <c r="BE279" s="97">
        <f>IF(NOT(snowball2),0,IF(V278&lt;=0,0,IF($C279&lt;=SUM($AZ279:BD279),0,IF(AS279+$C279-SUM($AZ279:BD279)&gt;V278+AG279,V278+AG279-AS279,$C279-SUM($AZ279:BD279)))))</f>
        <v>0</v>
      </c>
      <c r="BF279" s="97">
        <f>IF(NOT(snowball2),0,IF(W278&lt;=0,0,IF($C279&lt;=SUM($AZ279:BE279),0,IF(AT279+$C279-SUM($AZ279:BE279)&gt;W278+AH279,W278+AH279-AT279,$C279-SUM($AZ279:BE279)))))</f>
        <v>0</v>
      </c>
      <c r="BG279" s="97">
        <f>IF(NOT(snowball2),0,IF(X278&lt;=0,0,IF($C279&lt;=SUM($AZ279:BF279),0,IF(AU279+$C279-SUM($AZ279:BF279)&gt;X278+AI279,X278+AI279-AU279,$C279-SUM($AZ279:BF279)))))</f>
        <v>0</v>
      </c>
      <c r="BH279" s="97">
        <f>IF(NOT(snowball2),0,IF(Y278&lt;=0,0,IF($C279&lt;=SUM($AZ279:BG279),0,IF(AV279+$C279-SUM($AZ279:BG279)&gt;Y278+AJ279,Y278+AJ279-AV279,$C279-SUM($AZ279:BG279)))))</f>
        <v>0</v>
      </c>
      <c r="BI279" s="97">
        <f>IF(NOT(snowball2),0,IF(Z278&lt;=0,0,IF($C279&lt;=SUM($AZ279:BH279),0,IF(AW279+$C279-SUM($AZ279:BH279)&gt;Z278+AK279,Z278+AK279-AW279,$C279-SUM($AZ279:BH279)))))</f>
        <v>0</v>
      </c>
    </row>
    <row r="280" spans="1:61" ht="11.1" customHeight="1" x14ac:dyDescent="0.2">
      <c r="A280" s="93" t="str">
        <f t="shared" si="102"/>
        <v/>
      </c>
      <c r="B280" s="94" t="e">
        <f t="shared" si="98"/>
        <v>#N/A</v>
      </c>
      <c r="C280" s="95" t="str">
        <f t="shared" si="95"/>
        <v/>
      </c>
      <c r="D280" s="96"/>
      <c r="E280" s="97">
        <f t="shared" si="89"/>
        <v>0</v>
      </c>
      <c r="F280" s="97">
        <f t="shared" si="89"/>
        <v>0</v>
      </c>
      <c r="G280" s="97">
        <f t="shared" si="89"/>
        <v>0</v>
      </c>
      <c r="H280" s="97">
        <f t="shared" si="89"/>
        <v>0</v>
      </c>
      <c r="I280" s="97">
        <f t="shared" si="89"/>
        <v>0</v>
      </c>
      <c r="J280" s="97">
        <f t="shared" si="88"/>
        <v>0</v>
      </c>
      <c r="K280" s="97">
        <f t="shared" si="88"/>
        <v>0</v>
      </c>
      <c r="L280" s="97">
        <f t="shared" si="88"/>
        <v>0</v>
      </c>
      <c r="M280" s="97">
        <f t="shared" si="88"/>
        <v>0</v>
      </c>
      <c r="N280" s="97">
        <f t="shared" si="88"/>
        <v>0</v>
      </c>
      <c r="O280" s="98"/>
      <c r="P280" s="97">
        <f t="shared" si="99"/>
        <v>0</v>
      </c>
      <c r="Q280" s="97">
        <f t="shared" si="96"/>
        <v>0</v>
      </c>
      <c r="R280" s="97">
        <f t="shared" si="96"/>
        <v>0</v>
      </c>
      <c r="S280" s="97">
        <f t="shared" si="96"/>
        <v>0</v>
      </c>
      <c r="T280" s="97">
        <f t="shared" si="96"/>
        <v>0</v>
      </c>
      <c r="U280" s="97">
        <f t="shared" si="96"/>
        <v>0</v>
      </c>
      <c r="V280" s="97">
        <f t="shared" si="96"/>
        <v>0</v>
      </c>
      <c r="W280" s="97">
        <f t="shared" si="96"/>
        <v>0</v>
      </c>
      <c r="X280" s="97">
        <f t="shared" si="96"/>
        <v>0</v>
      </c>
      <c r="Y280" s="97">
        <f t="shared" si="96"/>
        <v>0</v>
      </c>
      <c r="Z280" s="97">
        <f t="shared" si="96"/>
        <v>0</v>
      </c>
      <c r="AA280" s="101"/>
      <c r="AB280" s="97">
        <f t="shared" si="92"/>
        <v>0</v>
      </c>
      <c r="AC280" s="97">
        <f t="shared" si="92"/>
        <v>0</v>
      </c>
      <c r="AD280" s="97">
        <f t="shared" si="92"/>
        <v>0</v>
      </c>
      <c r="AE280" s="97">
        <f t="shared" si="92"/>
        <v>0</v>
      </c>
      <c r="AF280" s="97">
        <f t="shared" si="92"/>
        <v>0</v>
      </c>
      <c r="AG280" s="97">
        <f t="shared" si="91"/>
        <v>0</v>
      </c>
      <c r="AH280" s="97">
        <f t="shared" si="91"/>
        <v>0</v>
      </c>
      <c r="AI280" s="97">
        <f t="shared" si="91"/>
        <v>0</v>
      </c>
      <c r="AJ280" s="97">
        <f t="shared" si="91"/>
        <v>0</v>
      </c>
      <c r="AK280" s="97">
        <f t="shared" si="91"/>
        <v>0</v>
      </c>
      <c r="AL280" s="99">
        <f t="shared" si="100"/>
        <v>0</v>
      </c>
      <c r="AM280" s="102"/>
      <c r="AN280" s="97">
        <f t="shared" si="94"/>
        <v>0</v>
      </c>
      <c r="AO280" s="97">
        <f t="shared" si="94"/>
        <v>0</v>
      </c>
      <c r="AP280" s="97">
        <f t="shared" si="94"/>
        <v>0</v>
      </c>
      <c r="AQ280" s="97">
        <f t="shared" si="94"/>
        <v>0</v>
      </c>
      <c r="AR280" s="97">
        <f t="shared" si="94"/>
        <v>0</v>
      </c>
      <c r="AS280" s="97">
        <f t="shared" si="93"/>
        <v>0</v>
      </c>
      <c r="AT280" s="97">
        <f t="shared" si="93"/>
        <v>0</v>
      </c>
      <c r="AU280" s="97">
        <f t="shared" si="93"/>
        <v>0</v>
      </c>
      <c r="AV280" s="97">
        <f t="shared" si="93"/>
        <v>0</v>
      </c>
      <c r="AW280" s="97">
        <f t="shared" si="93"/>
        <v>0</v>
      </c>
      <c r="AX280" s="99">
        <f t="shared" si="101"/>
        <v>0</v>
      </c>
      <c r="AY280" s="99"/>
      <c r="AZ280" s="100">
        <f t="shared" si="97"/>
        <v>0</v>
      </c>
      <c r="BA280" s="97">
        <f>IF(NOT(snowball2),0,IF(R279&lt;=0,0,IF($C280&lt;=SUM($AZ280:AZ280),0,IF(AO280+$C280-SUM($AZ280:AZ280)&gt;R279+AC280,R279+AC280-AO280,$C280-SUM($AZ280:AZ280)))))</f>
        <v>0</v>
      </c>
      <c r="BB280" s="97">
        <f>IF(NOT(snowball2),0,IF(S279&lt;=0,0,IF($C280&lt;=SUM($AZ280:BA280),0,IF(AP280+$C280-SUM($AZ280:BA280)&gt;S279+AD280,S279+AD280-AP280,$C280-SUM($AZ280:BA280)))))</f>
        <v>0</v>
      </c>
      <c r="BC280" s="97">
        <f>IF(NOT(snowball2),0,IF(T279&lt;=0,0,IF($C280&lt;=SUM($AZ280:BB280),0,IF(AQ280+$C280-SUM($AZ280:BB280)&gt;T279+AE280,T279+AE280-AQ280,$C280-SUM($AZ280:BB280)))))</f>
        <v>0</v>
      </c>
      <c r="BD280" s="97">
        <f>IF(NOT(snowball2),0,IF(U279&lt;=0,0,IF($C280&lt;=SUM($AZ280:BC280),0,IF(AR280+$C280-SUM($AZ280:BC280)&gt;U279+AF280,U279+AF280-AR280,$C280-SUM($AZ280:BC280)))))</f>
        <v>0</v>
      </c>
      <c r="BE280" s="97">
        <f>IF(NOT(snowball2),0,IF(V279&lt;=0,0,IF($C280&lt;=SUM($AZ280:BD280),0,IF(AS280+$C280-SUM($AZ280:BD280)&gt;V279+AG280,V279+AG280-AS280,$C280-SUM($AZ280:BD280)))))</f>
        <v>0</v>
      </c>
      <c r="BF280" s="97">
        <f>IF(NOT(snowball2),0,IF(W279&lt;=0,0,IF($C280&lt;=SUM($AZ280:BE280),0,IF(AT280+$C280-SUM($AZ280:BE280)&gt;W279+AH280,W279+AH280-AT280,$C280-SUM($AZ280:BE280)))))</f>
        <v>0</v>
      </c>
      <c r="BG280" s="97">
        <f>IF(NOT(snowball2),0,IF(X279&lt;=0,0,IF($C280&lt;=SUM($AZ280:BF280),0,IF(AU280+$C280-SUM($AZ280:BF280)&gt;X279+AI280,X279+AI280-AU280,$C280-SUM($AZ280:BF280)))))</f>
        <v>0</v>
      </c>
      <c r="BH280" s="97">
        <f>IF(NOT(snowball2),0,IF(Y279&lt;=0,0,IF($C280&lt;=SUM($AZ280:BG280),0,IF(AV280+$C280-SUM($AZ280:BG280)&gt;Y279+AJ280,Y279+AJ280-AV280,$C280-SUM($AZ280:BG280)))))</f>
        <v>0</v>
      </c>
      <c r="BI280" s="97">
        <f>IF(NOT(snowball2),0,IF(Z279&lt;=0,0,IF($C280&lt;=SUM($AZ280:BH280),0,IF(AW280+$C280-SUM($AZ280:BH280)&gt;Z279+AK280,Z279+AK280-AW280,$C280-SUM($AZ280:BH280)))))</f>
        <v>0</v>
      </c>
    </row>
    <row r="281" spans="1:61" ht="11.1" customHeight="1" x14ac:dyDescent="0.2">
      <c r="A281" s="93" t="str">
        <f t="shared" si="102"/>
        <v/>
      </c>
      <c r="B281" s="94" t="e">
        <f t="shared" si="98"/>
        <v>#N/A</v>
      </c>
      <c r="C281" s="95" t="str">
        <f t="shared" si="95"/>
        <v/>
      </c>
      <c r="D281" s="96"/>
      <c r="E281" s="97">
        <f t="shared" si="89"/>
        <v>0</v>
      </c>
      <c r="F281" s="97">
        <f t="shared" si="89"/>
        <v>0</v>
      </c>
      <c r="G281" s="97">
        <f t="shared" si="89"/>
        <v>0</v>
      </c>
      <c r="H281" s="97">
        <f t="shared" si="89"/>
        <v>0</v>
      </c>
      <c r="I281" s="97">
        <f t="shared" si="89"/>
        <v>0</v>
      </c>
      <c r="J281" s="97">
        <f t="shared" si="88"/>
        <v>0</v>
      </c>
      <c r="K281" s="97">
        <f t="shared" si="88"/>
        <v>0</v>
      </c>
      <c r="L281" s="97">
        <f t="shared" si="88"/>
        <v>0</v>
      </c>
      <c r="M281" s="97">
        <f t="shared" si="88"/>
        <v>0</v>
      </c>
      <c r="N281" s="97">
        <f t="shared" si="88"/>
        <v>0</v>
      </c>
      <c r="O281" s="98"/>
      <c r="P281" s="97">
        <f t="shared" si="99"/>
        <v>0</v>
      </c>
      <c r="Q281" s="97">
        <f t="shared" si="96"/>
        <v>0</v>
      </c>
      <c r="R281" s="97">
        <f t="shared" si="96"/>
        <v>0</v>
      </c>
      <c r="S281" s="97">
        <f t="shared" si="96"/>
        <v>0</v>
      </c>
      <c r="T281" s="97">
        <f t="shared" si="96"/>
        <v>0</v>
      </c>
      <c r="U281" s="97">
        <f t="shared" si="96"/>
        <v>0</v>
      </c>
      <c r="V281" s="97">
        <f t="shared" si="96"/>
        <v>0</v>
      </c>
      <c r="W281" s="97">
        <f t="shared" si="96"/>
        <v>0</v>
      </c>
      <c r="X281" s="97">
        <f t="shared" si="96"/>
        <v>0</v>
      </c>
      <c r="Y281" s="97">
        <f t="shared" si="96"/>
        <v>0</v>
      </c>
      <c r="Z281" s="97">
        <f t="shared" si="96"/>
        <v>0</v>
      </c>
      <c r="AA281" s="101"/>
      <c r="AB281" s="97">
        <f t="shared" si="92"/>
        <v>0</v>
      </c>
      <c r="AC281" s="97">
        <f t="shared" si="92"/>
        <v>0</v>
      </c>
      <c r="AD281" s="97">
        <f t="shared" si="92"/>
        <v>0</v>
      </c>
      <c r="AE281" s="97">
        <f t="shared" si="92"/>
        <v>0</v>
      </c>
      <c r="AF281" s="97">
        <f t="shared" si="92"/>
        <v>0</v>
      </c>
      <c r="AG281" s="97">
        <f t="shared" si="91"/>
        <v>0</v>
      </c>
      <c r="AH281" s="97">
        <f t="shared" si="91"/>
        <v>0</v>
      </c>
      <c r="AI281" s="97">
        <f t="shared" si="91"/>
        <v>0</v>
      </c>
      <c r="AJ281" s="97">
        <f t="shared" si="91"/>
        <v>0</v>
      </c>
      <c r="AK281" s="97">
        <f t="shared" si="91"/>
        <v>0</v>
      </c>
      <c r="AL281" s="99">
        <f t="shared" si="100"/>
        <v>0</v>
      </c>
      <c r="AM281" s="102"/>
      <c r="AN281" s="97">
        <f t="shared" si="94"/>
        <v>0</v>
      </c>
      <c r="AO281" s="97">
        <f t="shared" si="94"/>
        <v>0</v>
      </c>
      <c r="AP281" s="97">
        <f t="shared" si="94"/>
        <v>0</v>
      </c>
      <c r="AQ281" s="97">
        <f t="shared" si="94"/>
        <v>0</v>
      </c>
      <c r="AR281" s="97">
        <f t="shared" si="94"/>
        <v>0</v>
      </c>
      <c r="AS281" s="97">
        <f t="shared" si="93"/>
        <v>0</v>
      </c>
      <c r="AT281" s="97">
        <f t="shared" si="93"/>
        <v>0</v>
      </c>
      <c r="AU281" s="97">
        <f t="shared" si="93"/>
        <v>0</v>
      </c>
      <c r="AV281" s="97">
        <f t="shared" si="93"/>
        <v>0</v>
      </c>
      <c r="AW281" s="97">
        <f t="shared" si="93"/>
        <v>0</v>
      </c>
      <c r="AX281" s="99">
        <f t="shared" si="101"/>
        <v>0</v>
      </c>
      <c r="AY281" s="99"/>
      <c r="AZ281" s="100">
        <f t="shared" si="97"/>
        <v>0</v>
      </c>
      <c r="BA281" s="97">
        <f>IF(NOT(snowball2),0,IF(R280&lt;=0,0,IF($C281&lt;=SUM($AZ281:AZ281),0,IF(AO281+$C281-SUM($AZ281:AZ281)&gt;R280+AC281,R280+AC281-AO281,$C281-SUM($AZ281:AZ281)))))</f>
        <v>0</v>
      </c>
      <c r="BB281" s="97">
        <f>IF(NOT(snowball2),0,IF(S280&lt;=0,0,IF($C281&lt;=SUM($AZ281:BA281),0,IF(AP281+$C281-SUM($AZ281:BA281)&gt;S280+AD281,S280+AD281-AP281,$C281-SUM($AZ281:BA281)))))</f>
        <v>0</v>
      </c>
      <c r="BC281" s="97">
        <f>IF(NOT(snowball2),0,IF(T280&lt;=0,0,IF($C281&lt;=SUM($AZ281:BB281),0,IF(AQ281+$C281-SUM($AZ281:BB281)&gt;T280+AE281,T280+AE281-AQ281,$C281-SUM($AZ281:BB281)))))</f>
        <v>0</v>
      </c>
      <c r="BD281" s="97">
        <f>IF(NOT(snowball2),0,IF(U280&lt;=0,0,IF($C281&lt;=SUM($AZ281:BC281),0,IF(AR281+$C281-SUM($AZ281:BC281)&gt;U280+AF281,U280+AF281-AR281,$C281-SUM($AZ281:BC281)))))</f>
        <v>0</v>
      </c>
      <c r="BE281" s="97">
        <f>IF(NOT(snowball2),0,IF(V280&lt;=0,0,IF($C281&lt;=SUM($AZ281:BD281),0,IF(AS281+$C281-SUM($AZ281:BD281)&gt;V280+AG281,V280+AG281-AS281,$C281-SUM($AZ281:BD281)))))</f>
        <v>0</v>
      </c>
      <c r="BF281" s="97">
        <f>IF(NOT(snowball2),0,IF(W280&lt;=0,0,IF($C281&lt;=SUM($AZ281:BE281),0,IF(AT281+$C281-SUM($AZ281:BE281)&gt;W280+AH281,W280+AH281-AT281,$C281-SUM($AZ281:BE281)))))</f>
        <v>0</v>
      </c>
      <c r="BG281" s="97">
        <f>IF(NOT(snowball2),0,IF(X280&lt;=0,0,IF($C281&lt;=SUM($AZ281:BF281),0,IF(AU281+$C281-SUM($AZ281:BF281)&gt;X280+AI281,X280+AI281-AU281,$C281-SUM($AZ281:BF281)))))</f>
        <v>0</v>
      </c>
      <c r="BH281" s="97">
        <f>IF(NOT(snowball2),0,IF(Y280&lt;=0,0,IF($C281&lt;=SUM($AZ281:BG281),0,IF(AV281+$C281-SUM($AZ281:BG281)&gt;Y280+AJ281,Y280+AJ281-AV281,$C281-SUM($AZ281:BG281)))))</f>
        <v>0</v>
      </c>
      <c r="BI281" s="97">
        <f>IF(NOT(snowball2),0,IF(Z280&lt;=0,0,IF($C281&lt;=SUM($AZ281:BH281),0,IF(AW281+$C281-SUM($AZ281:BH281)&gt;Z280+AK281,Z280+AK281-AW281,$C281-SUM($AZ281:BH281)))))</f>
        <v>0</v>
      </c>
    </row>
    <row r="282" spans="1:61" ht="11.1" customHeight="1" x14ac:dyDescent="0.2">
      <c r="A282" s="93" t="str">
        <f t="shared" si="102"/>
        <v/>
      </c>
      <c r="B282" s="94" t="e">
        <f t="shared" si="98"/>
        <v>#N/A</v>
      </c>
      <c r="C282" s="95" t="str">
        <f t="shared" si="95"/>
        <v/>
      </c>
      <c r="D282" s="96"/>
      <c r="E282" s="97">
        <f t="shared" si="89"/>
        <v>0</v>
      </c>
      <c r="F282" s="97">
        <f t="shared" si="89"/>
        <v>0</v>
      </c>
      <c r="G282" s="97">
        <f t="shared" si="89"/>
        <v>0</v>
      </c>
      <c r="H282" s="97">
        <f t="shared" si="89"/>
        <v>0</v>
      </c>
      <c r="I282" s="97">
        <f t="shared" si="89"/>
        <v>0</v>
      </c>
      <c r="J282" s="97">
        <f t="shared" si="88"/>
        <v>0</v>
      </c>
      <c r="K282" s="97">
        <f t="shared" si="88"/>
        <v>0</v>
      </c>
      <c r="L282" s="97">
        <f t="shared" si="88"/>
        <v>0</v>
      </c>
      <c r="M282" s="97">
        <f t="shared" si="88"/>
        <v>0</v>
      </c>
      <c r="N282" s="97">
        <f t="shared" si="88"/>
        <v>0</v>
      </c>
      <c r="O282" s="98"/>
      <c r="P282" s="97">
        <f t="shared" si="99"/>
        <v>0</v>
      </c>
      <c r="Q282" s="97">
        <f t="shared" si="96"/>
        <v>0</v>
      </c>
      <c r="R282" s="97">
        <f t="shared" si="96"/>
        <v>0</v>
      </c>
      <c r="S282" s="97">
        <f t="shared" si="96"/>
        <v>0</v>
      </c>
      <c r="T282" s="97">
        <f t="shared" si="96"/>
        <v>0</v>
      </c>
      <c r="U282" s="97">
        <f t="shared" si="96"/>
        <v>0</v>
      </c>
      <c r="V282" s="97">
        <f t="shared" si="96"/>
        <v>0</v>
      </c>
      <c r="W282" s="97">
        <f t="shared" si="96"/>
        <v>0</v>
      </c>
      <c r="X282" s="97">
        <f t="shared" si="96"/>
        <v>0</v>
      </c>
      <c r="Y282" s="97">
        <f t="shared" si="96"/>
        <v>0</v>
      </c>
      <c r="Z282" s="97">
        <f t="shared" si="96"/>
        <v>0</v>
      </c>
      <c r="AA282" s="101"/>
      <c r="AB282" s="97">
        <f t="shared" si="92"/>
        <v>0</v>
      </c>
      <c r="AC282" s="97">
        <f t="shared" si="92"/>
        <v>0</v>
      </c>
      <c r="AD282" s="97">
        <f t="shared" si="92"/>
        <v>0</v>
      </c>
      <c r="AE282" s="97">
        <f t="shared" si="92"/>
        <v>0</v>
      </c>
      <c r="AF282" s="97">
        <f t="shared" si="92"/>
        <v>0</v>
      </c>
      <c r="AG282" s="97">
        <f t="shared" si="91"/>
        <v>0</v>
      </c>
      <c r="AH282" s="97">
        <f t="shared" si="91"/>
        <v>0</v>
      </c>
      <c r="AI282" s="97">
        <f t="shared" si="91"/>
        <v>0</v>
      </c>
      <c r="AJ282" s="97">
        <f t="shared" si="91"/>
        <v>0</v>
      </c>
      <c r="AK282" s="97">
        <f t="shared" si="91"/>
        <v>0</v>
      </c>
      <c r="AL282" s="99">
        <f t="shared" si="100"/>
        <v>0</v>
      </c>
      <c r="AM282" s="102"/>
      <c r="AN282" s="97">
        <f t="shared" si="94"/>
        <v>0</v>
      </c>
      <c r="AO282" s="97">
        <f t="shared" si="94"/>
        <v>0</v>
      </c>
      <c r="AP282" s="97">
        <f t="shared" si="94"/>
        <v>0</v>
      </c>
      <c r="AQ282" s="97">
        <f t="shared" si="94"/>
        <v>0</v>
      </c>
      <c r="AR282" s="97">
        <f t="shared" si="94"/>
        <v>0</v>
      </c>
      <c r="AS282" s="97">
        <f t="shared" si="93"/>
        <v>0</v>
      </c>
      <c r="AT282" s="97">
        <f t="shared" si="93"/>
        <v>0</v>
      </c>
      <c r="AU282" s="97">
        <f t="shared" si="93"/>
        <v>0</v>
      </c>
      <c r="AV282" s="97">
        <f t="shared" si="93"/>
        <v>0</v>
      </c>
      <c r="AW282" s="97">
        <f t="shared" si="93"/>
        <v>0</v>
      </c>
      <c r="AX282" s="99">
        <f t="shared" si="101"/>
        <v>0</v>
      </c>
      <c r="AY282" s="99"/>
      <c r="AZ282" s="100">
        <f t="shared" si="97"/>
        <v>0</v>
      </c>
      <c r="BA282" s="97">
        <f>IF(NOT(snowball2),0,IF(R281&lt;=0,0,IF($C282&lt;=SUM($AZ282:AZ282),0,IF(AO282+$C282-SUM($AZ282:AZ282)&gt;R281+AC282,R281+AC282-AO282,$C282-SUM($AZ282:AZ282)))))</f>
        <v>0</v>
      </c>
      <c r="BB282" s="97">
        <f>IF(NOT(snowball2),0,IF(S281&lt;=0,0,IF($C282&lt;=SUM($AZ282:BA282),0,IF(AP282+$C282-SUM($AZ282:BA282)&gt;S281+AD282,S281+AD282-AP282,$C282-SUM($AZ282:BA282)))))</f>
        <v>0</v>
      </c>
      <c r="BC282" s="97">
        <f>IF(NOT(snowball2),0,IF(T281&lt;=0,0,IF($C282&lt;=SUM($AZ282:BB282),0,IF(AQ282+$C282-SUM($AZ282:BB282)&gt;T281+AE282,T281+AE282-AQ282,$C282-SUM($AZ282:BB282)))))</f>
        <v>0</v>
      </c>
      <c r="BD282" s="97">
        <f>IF(NOT(snowball2),0,IF(U281&lt;=0,0,IF($C282&lt;=SUM($AZ282:BC282),0,IF(AR282+$C282-SUM($AZ282:BC282)&gt;U281+AF282,U281+AF282-AR282,$C282-SUM($AZ282:BC282)))))</f>
        <v>0</v>
      </c>
      <c r="BE282" s="97">
        <f>IF(NOT(snowball2),0,IF(V281&lt;=0,0,IF($C282&lt;=SUM($AZ282:BD282),0,IF(AS282+$C282-SUM($AZ282:BD282)&gt;V281+AG282,V281+AG282-AS282,$C282-SUM($AZ282:BD282)))))</f>
        <v>0</v>
      </c>
      <c r="BF282" s="97">
        <f>IF(NOT(snowball2),0,IF(W281&lt;=0,0,IF($C282&lt;=SUM($AZ282:BE282),0,IF(AT282+$C282-SUM($AZ282:BE282)&gt;W281+AH282,W281+AH282-AT282,$C282-SUM($AZ282:BE282)))))</f>
        <v>0</v>
      </c>
      <c r="BG282" s="97">
        <f>IF(NOT(snowball2),0,IF(X281&lt;=0,0,IF($C282&lt;=SUM($AZ282:BF282),0,IF(AU282+$C282-SUM($AZ282:BF282)&gt;X281+AI282,X281+AI282-AU282,$C282-SUM($AZ282:BF282)))))</f>
        <v>0</v>
      </c>
      <c r="BH282" s="97">
        <f>IF(NOT(snowball2),0,IF(Y281&lt;=0,0,IF($C282&lt;=SUM($AZ282:BG282),0,IF(AV282+$C282-SUM($AZ282:BG282)&gt;Y281+AJ282,Y281+AJ282-AV282,$C282-SUM($AZ282:BG282)))))</f>
        <v>0</v>
      </c>
      <c r="BI282" s="97">
        <f>IF(NOT(snowball2),0,IF(Z281&lt;=0,0,IF($C282&lt;=SUM($AZ282:BH282),0,IF(AW282+$C282-SUM($AZ282:BH282)&gt;Z281+AK282,Z281+AK282-AW282,$C282-SUM($AZ282:BH282)))))</f>
        <v>0</v>
      </c>
    </row>
    <row r="283" spans="1:61" ht="11.1" customHeight="1" x14ac:dyDescent="0.2">
      <c r="A283" s="93" t="str">
        <f t="shared" si="102"/>
        <v/>
      </c>
      <c r="B283" s="94" t="e">
        <f t="shared" si="98"/>
        <v>#N/A</v>
      </c>
      <c r="C283" s="95" t="str">
        <f t="shared" si="95"/>
        <v/>
      </c>
      <c r="D283" s="96"/>
      <c r="E283" s="97">
        <f t="shared" si="89"/>
        <v>0</v>
      </c>
      <c r="F283" s="97">
        <f t="shared" si="89"/>
        <v>0</v>
      </c>
      <c r="G283" s="97">
        <f t="shared" si="89"/>
        <v>0</v>
      </c>
      <c r="H283" s="97">
        <f t="shared" si="89"/>
        <v>0</v>
      </c>
      <c r="I283" s="97">
        <f t="shared" si="89"/>
        <v>0</v>
      </c>
      <c r="J283" s="97">
        <f t="shared" si="88"/>
        <v>0</v>
      </c>
      <c r="K283" s="97">
        <f t="shared" si="88"/>
        <v>0</v>
      </c>
      <c r="L283" s="97">
        <f t="shared" si="88"/>
        <v>0</v>
      </c>
      <c r="M283" s="97">
        <f t="shared" si="88"/>
        <v>0</v>
      </c>
      <c r="N283" s="97">
        <f t="shared" si="88"/>
        <v>0</v>
      </c>
      <c r="O283" s="98"/>
      <c r="P283" s="97">
        <f t="shared" si="99"/>
        <v>0</v>
      </c>
      <c r="Q283" s="97">
        <f t="shared" si="96"/>
        <v>0</v>
      </c>
      <c r="R283" s="97">
        <f t="shared" si="96"/>
        <v>0</v>
      </c>
      <c r="S283" s="97">
        <f t="shared" si="96"/>
        <v>0</v>
      </c>
      <c r="T283" s="97">
        <f t="shared" si="96"/>
        <v>0</v>
      </c>
      <c r="U283" s="97">
        <f t="shared" si="96"/>
        <v>0</v>
      </c>
      <c r="V283" s="97">
        <f t="shared" si="96"/>
        <v>0</v>
      </c>
      <c r="W283" s="97">
        <f t="shared" si="96"/>
        <v>0</v>
      </c>
      <c r="X283" s="97">
        <f t="shared" si="96"/>
        <v>0</v>
      </c>
      <c r="Y283" s="97">
        <f t="shared" si="96"/>
        <v>0</v>
      </c>
      <c r="Z283" s="97">
        <f t="shared" si="96"/>
        <v>0</v>
      </c>
      <c r="AA283" s="101"/>
      <c r="AB283" s="97">
        <f t="shared" si="92"/>
        <v>0</v>
      </c>
      <c r="AC283" s="97">
        <f t="shared" si="92"/>
        <v>0</v>
      </c>
      <c r="AD283" s="97">
        <f t="shared" si="92"/>
        <v>0</v>
      </c>
      <c r="AE283" s="97">
        <f t="shared" si="92"/>
        <v>0</v>
      </c>
      <c r="AF283" s="97">
        <f t="shared" si="92"/>
        <v>0</v>
      </c>
      <c r="AG283" s="97">
        <f t="shared" si="91"/>
        <v>0</v>
      </c>
      <c r="AH283" s="97">
        <f t="shared" si="91"/>
        <v>0</v>
      </c>
      <c r="AI283" s="97">
        <f t="shared" si="91"/>
        <v>0</v>
      </c>
      <c r="AJ283" s="97">
        <f t="shared" si="91"/>
        <v>0</v>
      </c>
      <c r="AK283" s="97">
        <f t="shared" si="91"/>
        <v>0</v>
      </c>
      <c r="AL283" s="99">
        <f t="shared" si="100"/>
        <v>0</v>
      </c>
      <c r="AM283" s="102"/>
      <c r="AN283" s="97">
        <f t="shared" si="94"/>
        <v>0</v>
      </c>
      <c r="AO283" s="97">
        <f t="shared" si="94"/>
        <v>0</v>
      </c>
      <c r="AP283" s="97">
        <f t="shared" si="94"/>
        <v>0</v>
      </c>
      <c r="AQ283" s="97">
        <f t="shared" si="94"/>
        <v>0</v>
      </c>
      <c r="AR283" s="97">
        <f t="shared" si="94"/>
        <v>0</v>
      </c>
      <c r="AS283" s="97">
        <f t="shared" si="93"/>
        <v>0</v>
      </c>
      <c r="AT283" s="97">
        <f t="shared" si="93"/>
        <v>0</v>
      </c>
      <c r="AU283" s="97">
        <f t="shared" si="93"/>
        <v>0</v>
      </c>
      <c r="AV283" s="97">
        <f t="shared" si="93"/>
        <v>0</v>
      </c>
      <c r="AW283" s="97">
        <f t="shared" si="93"/>
        <v>0</v>
      </c>
      <c r="AX283" s="99">
        <f t="shared" si="101"/>
        <v>0</v>
      </c>
      <c r="AY283" s="99"/>
      <c r="AZ283" s="100">
        <f t="shared" si="97"/>
        <v>0</v>
      </c>
      <c r="BA283" s="97">
        <f>IF(NOT(snowball2),0,IF(R282&lt;=0,0,IF($C283&lt;=SUM($AZ283:AZ283),0,IF(AO283+$C283-SUM($AZ283:AZ283)&gt;R282+AC283,R282+AC283-AO283,$C283-SUM($AZ283:AZ283)))))</f>
        <v>0</v>
      </c>
      <c r="BB283" s="97">
        <f>IF(NOT(snowball2),0,IF(S282&lt;=0,0,IF($C283&lt;=SUM($AZ283:BA283),0,IF(AP283+$C283-SUM($AZ283:BA283)&gt;S282+AD283,S282+AD283-AP283,$C283-SUM($AZ283:BA283)))))</f>
        <v>0</v>
      </c>
      <c r="BC283" s="97">
        <f>IF(NOT(snowball2),0,IF(T282&lt;=0,0,IF($C283&lt;=SUM($AZ283:BB283),0,IF(AQ283+$C283-SUM($AZ283:BB283)&gt;T282+AE283,T282+AE283-AQ283,$C283-SUM($AZ283:BB283)))))</f>
        <v>0</v>
      </c>
      <c r="BD283" s="97">
        <f>IF(NOT(snowball2),0,IF(U282&lt;=0,0,IF($C283&lt;=SUM($AZ283:BC283),0,IF(AR283+$C283-SUM($AZ283:BC283)&gt;U282+AF283,U282+AF283-AR283,$C283-SUM($AZ283:BC283)))))</f>
        <v>0</v>
      </c>
      <c r="BE283" s="97">
        <f>IF(NOT(snowball2),0,IF(V282&lt;=0,0,IF($C283&lt;=SUM($AZ283:BD283),0,IF(AS283+$C283-SUM($AZ283:BD283)&gt;V282+AG283,V282+AG283-AS283,$C283-SUM($AZ283:BD283)))))</f>
        <v>0</v>
      </c>
      <c r="BF283" s="97">
        <f>IF(NOT(snowball2),0,IF(W282&lt;=0,0,IF($C283&lt;=SUM($AZ283:BE283),0,IF(AT283+$C283-SUM($AZ283:BE283)&gt;W282+AH283,W282+AH283-AT283,$C283-SUM($AZ283:BE283)))))</f>
        <v>0</v>
      </c>
      <c r="BG283" s="97">
        <f>IF(NOT(snowball2),0,IF(X282&lt;=0,0,IF($C283&lt;=SUM($AZ283:BF283),0,IF(AU283+$C283-SUM($AZ283:BF283)&gt;X282+AI283,X282+AI283-AU283,$C283-SUM($AZ283:BF283)))))</f>
        <v>0</v>
      </c>
      <c r="BH283" s="97">
        <f>IF(NOT(snowball2),0,IF(Y282&lt;=0,0,IF($C283&lt;=SUM($AZ283:BG283),0,IF(AV283+$C283-SUM($AZ283:BG283)&gt;Y282+AJ283,Y282+AJ283-AV283,$C283-SUM($AZ283:BG283)))))</f>
        <v>0</v>
      </c>
      <c r="BI283" s="97">
        <f>IF(NOT(snowball2),0,IF(Z282&lt;=0,0,IF($C283&lt;=SUM($AZ283:BH283),0,IF(AW283+$C283-SUM($AZ283:BH283)&gt;Z282+AK283,Z282+AK283-AW283,$C283-SUM($AZ283:BH283)))))</f>
        <v>0</v>
      </c>
    </row>
    <row r="284" spans="1:61" ht="11.1" customHeight="1" x14ac:dyDescent="0.2">
      <c r="A284" s="93" t="str">
        <f t="shared" si="102"/>
        <v/>
      </c>
      <c r="B284" s="94" t="e">
        <f t="shared" si="98"/>
        <v>#N/A</v>
      </c>
      <c r="C284" s="95" t="str">
        <f t="shared" si="95"/>
        <v/>
      </c>
      <c r="D284" s="96"/>
      <c r="E284" s="97">
        <f t="shared" si="89"/>
        <v>0</v>
      </c>
      <c r="F284" s="97">
        <f t="shared" si="89"/>
        <v>0</v>
      </c>
      <c r="G284" s="97">
        <f t="shared" si="89"/>
        <v>0</v>
      </c>
      <c r="H284" s="97">
        <f t="shared" si="89"/>
        <v>0</v>
      </c>
      <c r="I284" s="97">
        <f t="shared" si="89"/>
        <v>0</v>
      </c>
      <c r="J284" s="97">
        <f t="shared" si="88"/>
        <v>0</v>
      </c>
      <c r="K284" s="97">
        <f t="shared" si="88"/>
        <v>0</v>
      </c>
      <c r="L284" s="97">
        <f t="shared" si="88"/>
        <v>0</v>
      </c>
      <c r="M284" s="97">
        <f t="shared" si="88"/>
        <v>0</v>
      </c>
      <c r="N284" s="97">
        <f t="shared" si="88"/>
        <v>0</v>
      </c>
      <c r="O284" s="98"/>
      <c r="P284" s="97">
        <f t="shared" si="99"/>
        <v>0</v>
      </c>
      <c r="Q284" s="97">
        <f t="shared" si="96"/>
        <v>0</v>
      </c>
      <c r="R284" s="97">
        <f t="shared" si="96"/>
        <v>0</v>
      </c>
      <c r="S284" s="97">
        <f t="shared" si="96"/>
        <v>0</v>
      </c>
      <c r="T284" s="97">
        <f t="shared" si="96"/>
        <v>0</v>
      </c>
      <c r="U284" s="97">
        <f t="shared" si="96"/>
        <v>0</v>
      </c>
      <c r="V284" s="97">
        <f t="shared" si="96"/>
        <v>0</v>
      </c>
      <c r="W284" s="97">
        <f t="shared" si="96"/>
        <v>0</v>
      </c>
      <c r="X284" s="97">
        <f t="shared" si="96"/>
        <v>0</v>
      </c>
      <c r="Y284" s="97">
        <f t="shared" si="96"/>
        <v>0</v>
      </c>
      <c r="Z284" s="97">
        <f t="shared" si="96"/>
        <v>0</v>
      </c>
      <c r="AA284" s="101"/>
      <c r="AB284" s="97">
        <f t="shared" si="92"/>
        <v>0</v>
      </c>
      <c r="AC284" s="97">
        <f t="shared" si="92"/>
        <v>0</v>
      </c>
      <c r="AD284" s="97">
        <f t="shared" si="92"/>
        <v>0</v>
      </c>
      <c r="AE284" s="97">
        <f t="shared" si="92"/>
        <v>0</v>
      </c>
      <c r="AF284" s="97">
        <f t="shared" si="92"/>
        <v>0</v>
      </c>
      <c r="AG284" s="97">
        <f t="shared" si="91"/>
        <v>0</v>
      </c>
      <c r="AH284" s="97">
        <f t="shared" si="91"/>
        <v>0</v>
      </c>
      <c r="AI284" s="97">
        <f t="shared" si="91"/>
        <v>0</v>
      </c>
      <c r="AJ284" s="97">
        <f t="shared" si="91"/>
        <v>0</v>
      </c>
      <c r="AK284" s="97">
        <f t="shared" si="91"/>
        <v>0</v>
      </c>
      <c r="AL284" s="99">
        <f t="shared" si="100"/>
        <v>0</v>
      </c>
      <c r="AM284" s="102"/>
      <c r="AN284" s="97">
        <f t="shared" si="94"/>
        <v>0</v>
      </c>
      <c r="AO284" s="97">
        <f t="shared" si="94"/>
        <v>0</v>
      </c>
      <c r="AP284" s="97">
        <f t="shared" si="94"/>
        <v>0</v>
      </c>
      <c r="AQ284" s="97">
        <f t="shared" si="94"/>
        <v>0</v>
      </c>
      <c r="AR284" s="97">
        <f t="shared" si="94"/>
        <v>0</v>
      </c>
      <c r="AS284" s="97">
        <f t="shared" si="93"/>
        <v>0</v>
      </c>
      <c r="AT284" s="97">
        <f t="shared" si="93"/>
        <v>0</v>
      </c>
      <c r="AU284" s="97">
        <f t="shared" si="93"/>
        <v>0</v>
      </c>
      <c r="AV284" s="97">
        <f t="shared" si="93"/>
        <v>0</v>
      </c>
      <c r="AW284" s="97">
        <f t="shared" si="93"/>
        <v>0</v>
      </c>
      <c r="AX284" s="99">
        <f t="shared" si="101"/>
        <v>0</v>
      </c>
      <c r="AY284" s="99"/>
      <c r="AZ284" s="100">
        <f t="shared" si="97"/>
        <v>0</v>
      </c>
      <c r="BA284" s="97">
        <f>IF(NOT(snowball2),0,IF(R283&lt;=0,0,IF($C284&lt;=SUM($AZ284:AZ284),0,IF(AO284+$C284-SUM($AZ284:AZ284)&gt;R283+AC284,R283+AC284-AO284,$C284-SUM($AZ284:AZ284)))))</f>
        <v>0</v>
      </c>
      <c r="BB284" s="97">
        <f>IF(NOT(snowball2),0,IF(S283&lt;=0,0,IF($C284&lt;=SUM($AZ284:BA284),0,IF(AP284+$C284-SUM($AZ284:BA284)&gt;S283+AD284,S283+AD284-AP284,$C284-SUM($AZ284:BA284)))))</f>
        <v>0</v>
      </c>
      <c r="BC284" s="97">
        <f>IF(NOT(snowball2),0,IF(T283&lt;=0,0,IF($C284&lt;=SUM($AZ284:BB284),0,IF(AQ284+$C284-SUM($AZ284:BB284)&gt;T283+AE284,T283+AE284-AQ284,$C284-SUM($AZ284:BB284)))))</f>
        <v>0</v>
      </c>
      <c r="BD284" s="97">
        <f>IF(NOT(snowball2),0,IF(U283&lt;=0,0,IF($C284&lt;=SUM($AZ284:BC284),0,IF(AR284+$C284-SUM($AZ284:BC284)&gt;U283+AF284,U283+AF284-AR284,$C284-SUM($AZ284:BC284)))))</f>
        <v>0</v>
      </c>
      <c r="BE284" s="97">
        <f>IF(NOT(snowball2),0,IF(V283&lt;=0,0,IF($C284&lt;=SUM($AZ284:BD284),0,IF(AS284+$C284-SUM($AZ284:BD284)&gt;V283+AG284,V283+AG284-AS284,$C284-SUM($AZ284:BD284)))))</f>
        <v>0</v>
      </c>
      <c r="BF284" s="97">
        <f>IF(NOT(snowball2),0,IF(W283&lt;=0,0,IF($C284&lt;=SUM($AZ284:BE284),0,IF(AT284+$C284-SUM($AZ284:BE284)&gt;W283+AH284,W283+AH284-AT284,$C284-SUM($AZ284:BE284)))))</f>
        <v>0</v>
      </c>
      <c r="BG284" s="97">
        <f>IF(NOT(snowball2),0,IF(X283&lt;=0,0,IF($C284&lt;=SUM($AZ284:BF284),0,IF(AU284+$C284-SUM($AZ284:BF284)&gt;X283+AI284,X283+AI284-AU284,$C284-SUM($AZ284:BF284)))))</f>
        <v>0</v>
      </c>
      <c r="BH284" s="97">
        <f>IF(NOT(snowball2),0,IF(Y283&lt;=0,0,IF($C284&lt;=SUM($AZ284:BG284),0,IF(AV284+$C284-SUM($AZ284:BG284)&gt;Y283+AJ284,Y283+AJ284-AV284,$C284-SUM($AZ284:BG284)))))</f>
        <v>0</v>
      </c>
      <c r="BI284" s="97">
        <f>IF(NOT(snowball2),0,IF(Z283&lt;=0,0,IF($C284&lt;=SUM($AZ284:BH284),0,IF(AW284+$C284-SUM($AZ284:BH284)&gt;Z283+AK284,Z283+AK284-AW284,$C284-SUM($AZ284:BH284)))))</f>
        <v>0</v>
      </c>
    </row>
    <row r="285" spans="1:61" ht="11.1" customHeight="1" x14ac:dyDescent="0.2">
      <c r="A285" s="93" t="str">
        <f t="shared" si="102"/>
        <v/>
      </c>
      <c r="B285" s="94" t="e">
        <f t="shared" si="98"/>
        <v>#N/A</v>
      </c>
      <c r="C285" s="95" t="str">
        <f t="shared" si="95"/>
        <v/>
      </c>
      <c r="D285" s="96"/>
      <c r="E285" s="97">
        <f t="shared" si="89"/>
        <v>0</v>
      </c>
      <c r="F285" s="97">
        <f t="shared" si="89"/>
        <v>0</v>
      </c>
      <c r="G285" s="97">
        <f t="shared" si="89"/>
        <v>0</v>
      </c>
      <c r="H285" s="97">
        <f t="shared" si="89"/>
        <v>0</v>
      </c>
      <c r="I285" s="97">
        <f t="shared" si="89"/>
        <v>0</v>
      </c>
      <c r="J285" s="97">
        <f t="shared" si="88"/>
        <v>0</v>
      </c>
      <c r="K285" s="97">
        <f t="shared" si="88"/>
        <v>0</v>
      </c>
      <c r="L285" s="97">
        <f t="shared" si="88"/>
        <v>0</v>
      </c>
      <c r="M285" s="97">
        <f t="shared" si="88"/>
        <v>0</v>
      </c>
      <c r="N285" s="97">
        <f t="shared" si="88"/>
        <v>0</v>
      </c>
      <c r="O285" s="98"/>
      <c r="P285" s="97">
        <f t="shared" si="99"/>
        <v>0</v>
      </c>
      <c r="Q285" s="97">
        <f t="shared" si="96"/>
        <v>0</v>
      </c>
      <c r="R285" s="97">
        <f t="shared" si="96"/>
        <v>0</v>
      </c>
      <c r="S285" s="97">
        <f t="shared" si="96"/>
        <v>0</v>
      </c>
      <c r="T285" s="97">
        <f t="shared" si="96"/>
        <v>0</v>
      </c>
      <c r="U285" s="97">
        <f t="shared" si="96"/>
        <v>0</v>
      </c>
      <c r="V285" s="97">
        <f t="shared" si="96"/>
        <v>0</v>
      </c>
      <c r="W285" s="97">
        <f t="shared" si="96"/>
        <v>0</v>
      </c>
      <c r="X285" s="97">
        <f t="shared" si="96"/>
        <v>0</v>
      </c>
      <c r="Y285" s="97">
        <f t="shared" si="96"/>
        <v>0</v>
      </c>
      <c r="Z285" s="97">
        <f t="shared" si="96"/>
        <v>0</v>
      </c>
      <c r="AA285" s="101"/>
      <c r="AB285" s="97">
        <f t="shared" si="92"/>
        <v>0</v>
      </c>
      <c r="AC285" s="97">
        <f t="shared" si="92"/>
        <v>0</v>
      </c>
      <c r="AD285" s="97">
        <f t="shared" si="92"/>
        <v>0</v>
      </c>
      <c r="AE285" s="97">
        <f t="shared" si="92"/>
        <v>0</v>
      </c>
      <c r="AF285" s="97">
        <f t="shared" si="92"/>
        <v>0</v>
      </c>
      <c r="AG285" s="97">
        <f t="shared" si="91"/>
        <v>0</v>
      </c>
      <c r="AH285" s="97">
        <f t="shared" si="91"/>
        <v>0</v>
      </c>
      <c r="AI285" s="97">
        <f t="shared" si="91"/>
        <v>0</v>
      </c>
      <c r="AJ285" s="97">
        <f t="shared" si="91"/>
        <v>0</v>
      </c>
      <c r="AK285" s="97">
        <f t="shared" si="91"/>
        <v>0</v>
      </c>
      <c r="AL285" s="99">
        <f t="shared" si="100"/>
        <v>0</v>
      </c>
      <c r="AM285" s="102"/>
      <c r="AN285" s="97">
        <f t="shared" si="94"/>
        <v>0</v>
      </c>
      <c r="AO285" s="97">
        <f t="shared" si="94"/>
        <v>0</v>
      </c>
      <c r="AP285" s="97">
        <f t="shared" si="94"/>
        <v>0</v>
      </c>
      <c r="AQ285" s="97">
        <f t="shared" si="94"/>
        <v>0</v>
      </c>
      <c r="AR285" s="97">
        <f t="shared" si="94"/>
        <v>0</v>
      </c>
      <c r="AS285" s="97">
        <f t="shared" si="93"/>
        <v>0</v>
      </c>
      <c r="AT285" s="97">
        <f t="shared" si="93"/>
        <v>0</v>
      </c>
      <c r="AU285" s="97">
        <f t="shared" si="93"/>
        <v>0</v>
      </c>
      <c r="AV285" s="97">
        <f t="shared" si="93"/>
        <v>0</v>
      </c>
      <c r="AW285" s="97">
        <f t="shared" si="93"/>
        <v>0</v>
      </c>
      <c r="AX285" s="99">
        <f t="shared" si="101"/>
        <v>0</v>
      </c>
      <c r="AY285" s="99"/>
      <c r="AZ285" s="100">
        <f t="shared" si="97"/>
        <v>0</v>
      </c>
      <c r="BA285" s="97">
        <f>IF(NOT(snowball2),0,IF(R284&lt;=0,0,IF($C285&lt;=SUM($AZ285:AZ285),0,IF(AO285+$C285-SUM($AZ285:AZ285)&gt;R284+AC285,R284+AC285-AO285,$C285-SUM($AZ285:AZ285)))))</f>
        <v>0</v>
      </c>
      <c r="BB285" s="97">
        <f>IF(NOT(snowball2),0,IF(S284&lt;=0,0,IF($C285&lt;=SUM($AZ285:BA285),0,IF(AP285+$C285-SUM($AZ285:BA285)&gt;S284+AD285,S284+AD285-AP285,$C285-SUM($AZ285:BA285)))))</f>
        <v>0</v>
      </c>
      <c r="BC285" s="97">
        <f>IF(NOT(snowball2),0,IF(T284&lt;=0,0,IF($C285&lt;=SUM($AZ285:BB285),0,IF(AQ285+$C285-SUM($AZ285:BB285)&gt;T284+AE285,T284+AE285-AQ285,$C285-SUM($AZ285:BB285)))))</f>
        <v>0</v>
      </c>
      <c r="BD285" s="97">
        <f>IF(NOT(snowball2),0,IF(U284&lt;=0,0,IF($C285&lt;=SUM($AZ285:BC285),0,IF(AR285+$C285-SUM($AZ285:BC285)&gt;U284+AF285,U284+AF285-AR285,$C285-SUM($AZ285:BC285)))))</f>
        <v>0</v>
      </c>
      <c r="BE285" s="97">
        <f>IF(NOT(snowball2),0,IF(V284&lt;=0,0,IF($C285&lt;=SUM($AZ285:BD285),0,IF(AS285+$C285-SUM($AZ285:BD285)&gt;V284+AG285,V284+AG285-AS285,$C285-SUM($AZ285:BD285)))))</f>
        <v>0</v>
      </c>
      <c r="BF285" s="97">
        <f>IF(NOT(snowball2),0,IF(W284&lt;=0,0,IF($C285&lt;=SUM($AZ285:BE285),0,IF(AT285+$C285-SUM($AZ285:BE285)&gt;W284+AH285,W284+AH285-AT285,$C285-SUM($AZ285:BE285)))))</f>
        <v>0</v>
      </c>
      <c r="BG285" s="97">
        <f>IF(NOT(snowball2),0,IF(X284&lt;=0,0,IF($C285&lt;=SUM($AZ285:BF285),0,IF(AU285+$C285-SUM($AZ285:BF285)&gt;X284+AI285,X284+AI285-AU285,$C285-SUM($AZ285:BF285)))))</f>
        <v>0</v>
      </c>
      <c r="BH285" s="97">
        <f>IF(NOT(snowball2),0,IF(Y284&lt;=0,0,IF($C285&lt;=SUM($AZ285:BG285),0,IF(AV285+$C285-SUM($AZ285:BG285)&gt;Y284+AJ285,Y284+AJ285-AV285,$C285-SUM($AZ285:BG285)))))</f>
        <v>0</v>
      </c>
      <c r="BI285" s="97">
        <f>IF(NOT(snowball2),0,IF(Z284&lt;=0,0,IF($C285&lt;=SUM($AZ285:BH285),0,IF(AW285+$C285-SUM($AZ285:BH285)&gt;Z284+AK285,Z284+AK285-AW285,$C285-SUM($AZ285:BH285)))))</f>
        <v>0</v>
      </c>
    </row>
    <row r="286" spans="1:61" ht="11.1" customHeight="1" x14ac:dyDescent="0.2">
      <c r="A286" s="93" t="str">
        <f t="shared" si="102"/>
        <v/>
      </c>
      <c r="B286" s="94" t="e">
        <f t="shared" si="98"/>
        <v>#N/A</v>
      </c>
      <c r="C286" s="95" t="str">
        <f t="shared" si="95"/>
        <v/>
      </c>
      <c r="D286" s="96"/>
      <c r="E286" s="97">
        <f t="shared" si="89"/>
        <v>0</v>
      </c>
      <c r="F286" s="97">
        <f t="shared" si="89"/>
        <v>0</v>
      </c>
      <c r="G286" s="97">
        <f t="shared" si="89"/>
        <v>0</v>
      </c>
      <c r="H286" s="97">
        <f t="shared" si="89"/>
        <v>0</v>
      </c>
      <c r="I286" s="97">
        <f t="shared" si="89"/>
        <v>0</v>
      </c>
      <c r="J286" s="97">
        <f t="shared" si="88"/>
        <v>0</v>
      </c>
      <c r="K286" s="97">
        <f t="shared" si="88"/>
        <v>0</v>
      </c>
      <c r="L286" s="97">
        <f t="shared" si="88"/>
        <v>0</v>
      </c>
      <c r="M286" s="97">
        <f t="shared" si="88"/>
        <v>0</v>
      </c>
      <c r="N286" s="97">
        <f t="shared" si="88"/>
        <v>0</v>
      </c>
      <c r="O286" s="98"/>
      <c r="P286" s="97">
        <f t="shared" si="99"/>
        <v>0</v>
      </c>
      <c r="Q286" s="97">
        <f t="shared" si="96"/>
        <v>0</v>
      </c>
      <c r="R286" s="97">
        <f t="shared" si="96"/>
        <v>0</v>
      </c>
      <c r="S286" s="97">
        <f t="shared" si="96"/>
        <v>0</v>
      </c>
      <c r="T286" s="97">
        <f t="shared" si="96"/>
        <v>0</v>
      </c>
      <c r="U286" s="97">
        <f t="shared" si="96"/>
        <v>0</v>
      </c>
      <c r="V286" s="97">
        <f t="shared" si="96"/>
        <v>0</v>
      </c>
      <c r="W286" s="97">
        <f t="shared" si="96"/>
        <v>0</v>
      </c>
      <c r="X286" s="97">
        <f t="shared" si="96"/>
        <v>0</v>
      </c>
      <c r="Y286" s="97">
        <f t="shared" si="96"/>
        <v>0</v>
      </c>
      <c r="Z286" s="97">
        <f t="shared" si="96"/>
        <v>0</v>
      </c>
      <c r="AA286" s="101"/>
      <c r="AB286" s="97">
        <f t="shared" si="92"/>
        <v>0</v>
      </c>
      <c r="AC286" s="97">
        <f t="shared" si="92"/>
        <v>0</v>
      </c>
      <c r="AD286" s="97">
        <f t="shared" si="92"/>
        <v>0</v>
      </c>
      <c r="AE286" s="97">
        <f t="shared" si="92"/>
        <v>0</v>
      </c>
      <c r="AF286" s="97">
        <f t="shared" si="92"/>
        <v>0</v>
      </c>
      <c r="AG286" s="97">
        <f t="shared" si="91"/>
        <v>0</v>
      </c>
      <c r="AH286" s="97">
        <f t="shared" si="91"/>
        <v>0</v>
      </c>
      <c r="AI286" s="97">
        <f t="shared" si="91"/>
        <v>0</v>
      </c>
      <c r="AJ286" s="97">
        <f t="shared" si="91"/>
        <v>0</v>
      </c>
      <c r="AK286" s="97">
        <f t="shared" si="91"/>
        <v>0</v>
      </c>
      <c r="AL286" s="99">
        <f t="shared" si="100"/>
        <v>0</v>
      </c>
      <c r="AM286" s="102"/>
      <c r="AN286" s="97">
        <f t="shared" si="94"/>
        <v>0</v>
      </c>
      <c r="AO286" s="97">
        <f t="shared" si="94"/>
        <v>0</v>
      </c>
      <c r="AP286" s="97">
        <f t="shared" si="94"/>
        <v>0</v>
      </c>
      <c r="AQ286" s="97">
        <f t="shared" si="94"/>
        <v>0</v>
      </c>
      <c r="AR286" s="97">
        <f t="shared" si="94"/>
        <v>0</v>
      </c>
      <c r="AS286" s="97">
        <f t="shared" si="93"/>
        <v>0</v>
      </c>
      <c r="AT286" s="97">
        <f t="shared" si="93"/>
        <v>0</v>
      </c>
      <c r="AU286" s="97">
        <f t="shared" si="93"/>
        <v>0</v>
      </c>
      <c r="AV286" s="97">
        <f t="shared" si="93"/>
        <v>0</v>
      </c>
      <c r="AW286" s="97">
        <f t="shared" si="93"/>
        <v>0</v>
      </c>
      <c r="AX286" s="99">
        <f t="shared" si="101"/>
        <v>0</v>
      </c>
      <c r="AY286" s="99"/>
      <c r="AZ286" s="100">
        <f t="shared" si="97"/>
        <v>0</v>
      </c>
      <c r="BA286" s="97">
        <f>IF(NOT(snowball2),0,IF(R285&lt;=0,0,IF($C286&lt;=SUM($AZ286:AZ286),0,IF(AO286+$C286-SUM($AZ286:AZ286)&gt;R285+AC286,R285+AC286-AO286,$C286-SUM($AZ286:AZ286)))))</f>
        <v>0</v>
      </c>
      <c r="BB286" s="97">
        <f>IF(NOT(snowball2),0,IF(S285&lt;=0,0,IF($C286&lt;=SUM($AZ286:BA286),0,IF(AP286+$C286-SUM($AZ286:BA286)&gt;S285+AD286,S285+AD286-AP286,$C286-SUM($AZ286:BA286)))))</f>
        <v>0</v>
      </c>
      <c r="BC286" s="97">
        <f>IF(NOT(snowball2),0,IF(T285&lt;=0,0,IF($C286&lt;=SUM($AZ286:BB286),0,IF(AQ286+$C286-SUM($AZ286:BB286)&gt;T285+AE286,T285+AE286-AQ286,$C286-SUM($AZ286:BB286)))))</f>
        <v>0</v>
      </c>
      <c r="BD286" s="97">
        <f>IF(NOT(snowball2),0,IF(U285&lt;=0,0,IF($C286&lt;=SUM($AZ286:BC286),0,IF(AR286+$C286-SUM($AZ286:BC286)&gt;U285+AF286,U285+AF286-AR286,$C286-SUM($AZ286:BC286)))))</f>
        <v>0</v>
      </c>
      <c r="BE286" s="97">
        <f>IF(NOT(snowball2),0,IF(V285&lt;=0,0,IF($C286&lt;=SUM($AZ286:BD286),0,IF(AS286+$C286-SUM($AZ286:BD286)&gt;V285+AG286,V285+AG286-AS286,$C286-SUM($AZ286:BD286)))))</f>
        <v>0</v>
      </c>
      <c r="BF286" s="97">
        <f>IF(NOT(snowball2),0,IF(W285&lt;=0,0,IF($C286&lt;=SUM($AZ286:BE286),0,IF(AT286+$C286-SUM($AZ286:BE286)&gt;W285+AH286,W285+AH286-AT286,$C286-SUM($AZ286:BE286)))))</f>
        <v>0</v>
      </c>
      <c r="BG286" s="97">
        <f>IF(NOT(snowball2),0,IF(X285&lt;=0,0,IF($C286&lt;=SUM($AZ286:BF286),0,IF(AU286+$C286-SUM($AZ286:BF286)&gt;X285+AI286,X285+AI286-AU286,$C286-SUM($AZ286:BF286)))))</f>
        <v>0</v>
      </c>
      <c r="BH286" s="97">
        <f>IF(NOT(snowball2),0,IF(Y285&lt;=0,0,IF($C286&lt;=SUM($AZ286:BG286),0,IF(AV286+$C286-SUM($AZ286:BG286)&gt;Y285+AJ286,Y285+AJ286-AV286,$C286-SUM($AZ286:BG286)))))</f>
        <v>0</v>
      </c>
      <c r="BI286" s="97">
        <f>IF(NOT(snowball2),0,IF(Z285&lt;=0,0,IF($C286&lt;=SUM($AZ286:BH286),0,IF(AW286+$C286-SUM($AZ286:BH286)&gt;Z285+AK286,Z285+AK286-AW286,$C286-SUM($AZ286:BH286)))))</f>
        <v>0</v>
      </c>
    </row>
    <row r="287" spans="1:61" ht="11.1" customHeight="1" x14ac:dyDescent="0.2">
      <c r="A287" s="93" t="str">
        <f t="shared" si="102"/>
        <v/>
      </c>
      <c r="B287" s="94" t="e">
        <f t="shared" si="98"/>
        <v>#N/A</v>
      </c>
      <c r="C287" s="95" t="str">
        <f t="shared" si="95"/>
        <v/>
      </c>
      <c r="D287" s="96"/>
      <c r="E287" s="97">
        <f t="shared" si="89"/>
        <v>0</v>
      </c>
      <c r="F287" s="97">
        <f t="shared" si="89"/>
        <v>0</v>
      </c>
      <c r="G287" s="97">
        <f t="shared" si="89"/>
        <v>0</v>
      </c>
      <c r="H287" s="97">
        <f t="shared" si="89"/>
        <v>0</v>
      </c>
      <c r="I287" s="97">
        <f t="shared" si="89"/>
        <v>0</v>
      </c>
      <c r="J287" s="97">
        <f t="shared" si="88"/>
        <v>0</v>
      </c>
      <c r="K287" s="97">
        <f t="shared" si="88"/>
        <v>0</v>
      </c>
      <c r="L287" s="97">
        <f t="shared" si="88"/>
        <v>0</v>
      </c>
      <c r="M287" s="97">
        <f t="shared" si="88"/>
        <v>0</v>
      </c>
      <c r="N287" s="97">
        <f t="shared" si="88"/>
        <v>0</v>
      </c>
      <c r="O287" s="98"/>
      <c r="P287" s="97">
        <f t="shared" si="99"/>
        <v>0</v>
      </c>
      <c r="Q287" s="97">
        <f t="shared" si="96"/>
        <v>0</v>
      </c>
      <c r="R287" s="97">
        <f t="shared" si="96"/>
        <v>0</v>
      </c>
      <c r="S287" s="97">
        <f t="shared" si="96"/>
        <v>0</v>
      </c>
      <c r="T287" s="97">
        <f t="shared" si="96"/>
        <v>0</v>
      </c>
      <c r="U287" s="97">
        <f t="shared" si="96"/>
        <v>0</v>
      </c>
      <c r="V287" s="97">
        <f t="shared" si="96"/>
        <v>0</v>
      </c>
      <c r="W287" s="97">
        <f t="shared" si="96"/>
        <v>0</v>
      </c>
      <c r="X287" s="97">
        <f t="shared" si="96"/>
        <v>0</v>
      </c>
      <c r="Y287" s="97">
        <f t="shared" si="96"/>
        <v>0</v>
      </c>
      <c r="Z287" s="97">
        <f t="shared" si="96"/>
        <v>0</v>
      </c>
      <c r="AA287" s="101"/>
      <c r="AB287" s="97">
        <f t="shared" si="92"/>
        <v>0</v>
      </c>
      <c r="AC287" s="97">
        <f t="shared" si="92"/>
        <v>0</v>
      </c>
      <c r="AD287" s="97">
        <f t="shared" si="92"/>
        <v>0</v>
      </c>
      <c r="AE287" s="97">
        <f t="shared" si="92"/>
        <v>0</v>
      </c>
      <c r="AF287" s="97">
        <f t="shared" si="92"/>
        <v>0</v>
      </c>
      <c r="AG287" s="97">
        <f t="shared" si="91"/>
        <v>0</v>
      </c>
      <c r="AH287" s="97">
        <f t="shared" si="91"/>
        <v>0</v>
      </c>
      <c r="AI287" s="97">
        <f t="shared" si="91"/>
        <v>0</v>
      </c>
      <c r="AJ287" s="97">
        <f t="shared" si="91"/>
        <v>0</v>
      </c>
      <c r="AK287" s="97">
        <f t="shared" si="91"/>
        <v>0</v>
      </c>
      <c r="AL287" s="99">
        <f t="shared" si="100"/>
        <v>0</v>
      </c>
      <c r="AM287" s="102"/>
      <c r="AN287" s="97">
        <f t="shared" si="94"/>
        <v>0</v>
      </c>
      <c r="AO287" s="97">
        <f t="shared" si="94"/>
        <v>0</v>
      </c>
      <c r="AP287" s="97">
        <f t="shared" si="94"/>
        <v>0</v>
      </c>
      <c r="AQ287" s="97">
        <f t="shared" si="94"/>
        <v>0</v>
      </c>
      <c r="AR287" s="97">
        <f t="shared" si="94"/>
        <v>0</v>
      </c>
      <c r="AS287" s="97">
        <f t="shared" si="93"/>
        <v>0</v>
      </c>
      <c r="AT287" s="97">
        <f t="shared" si="93"/>
        <v>0</v>
      </c>
      <c r="AU287" s="97">
        <f t="shared" si="93"/>
        <v>0</v>
      </c>
      <c r="AV287" s="97">
        <f t="shared" si="93"/>
        <v>0</v>
      </c>
      <c r="AW287" s="97">
        <f t="shared" si="93"/>
        <v>0</v>
      </c>
      <c r="AX287" s="99">
        <f t="shared" si="101"/>
        <v>0</v>
      </c>
      <c r="AY287" s="99"/>
      <c r="AZ287" s="100">
        <f t="shared" si="97"/>
        <v>0</v>
      </c>
      <c r="BA287" s="97">
        <f>IF(NOT(snowball2),0,IF(R286&lt;=0,0,IF($C287&lt;=SUM($AZ287:AZ287),0,IF(AO287+$C287-SUM($AZ287:AZ287)&gt;R286+AC287,R286+AC287-AO287,$C287-SUM($AZ287:AZ287)))))</f>
        <v>0</v>
      </c>
      <c r="BB287" s="97">
        <f>IF(NOT(snowball2),0,IF(S286&lt;=0,0,IF($C287&lt;=SUM($AZ287:BA287),0,IF(AP287+$C287-SUM($AZ287:BA287)&gt;S286+AD287,S286+AD287-AP287,$C287-SUM($AZ287:BA287)))))</f>
        <v>0</v>
      </c>
      <c r="BC287" s="97">
        <f>IF(NOT(snowball2),0,IF(T286&lt;=0,0,IF($C287&lt;=SUM($AZ287:BB287),0,IF(AQ287+$C287-SUM($AZ287:BB287)&gt;T286+AE287,T286+AE287-AQ287,$C287-SUM($AZ287:BB287)))))</f>
        <v>0</v>
      </c>
      <c r="BD287" s="97">
        <f>IF(NOT(snowball2),0,IF(U286&lt;=0,0,IF($C287&lt;=SUM($AZ287:BC287),0,IF(AR287+$C287-SUM($AZ287:BC287)&gt;U286+AF287,U286+AF287-AR287,$C287-SUM($AZ287:BC287)))))</f>
        <v>0</v>
      </c>
      <c r="BE287" s="97">
        <f>IF(NOT(snowball2),0,IF(V286&lt;=0,0,IF($C287&lt;=SUM($AZ287:BD287),0,IF(AS287+$C287-SUM($AZ287:BD287)&gt;V286+AG287,V286+AG287-AS287,$C287-SUM($AZ287:BD287)))))</f>
        <v>0</v>
      </c>
      <c r="BF287" s="97">
        <f>IF(NOT(snowball2),0,IF(W286&lt;=0,0,IF($C287&lt;=SUM($AZ287:BE287),0,IF(AT287+$C287-SUM($AZ287:BE287)&gt;W286+AH287,W286+AH287-AT287,$C287-SUM($AZ287:BE287)))))</f>
        <v>0</v>
      </c>
      <c r="BG287" s="97">
        <f>IF(NOT(snowball2),0,IF(X286&lt;=0,0,IF($C287&lt;=SUM($AZ287:BF287),0,IF(AU287+$C287-SUM($AZ287:BF287)&gt;X286+AI287,X286+AI287-AU287,$C287-SUM($AZ287:BF287)))))</f>
        <v>0</v>
      </c>
      <c r="BH287" s="97">
        <f>IF(NOT(snowball2),0,IF(Y286&lt;=0,0,IF($C287&lt;=SUM($AZ287:BG287),0,IF(AV287+$C287-SUM($AZ287:BG287)&gt;Y286+AJ287,Y286+AJ287-AV287,$C287-SUM($AZ287:BG287)))))</f>
        <v>0</v>
      </c>
      <c r="BI287" s="97">
        <f>IF(NOT(snowball2),0,IF(Z286&lt;=0,0,IF($C287&lt;=SUM($AZ287:BH287),0,IF(AW287+$C287-SUM($AZ287:BH287)&gt;Z286+AK287,Z286+AK287-AW287,$C287-SUM($AZ287:BH287)))))</f>
        <v>0</v>
      </c>
    </row>
    <row r="288" spans="1:61" ht="11.1" customHeight="1" x14ac:dyDescent="0.2">
      <c r="A288" s="93" t="str">
        <f t="shared" si="102"/>
        <v/>
      </c>
      <c r="B288" s="94" t="e">
        <f t="shared" si="98"/>
        <v>#N/A</v>
      </c>
      <c r="C288" s="95" t="str">
        <f t="shared" si="95"/>
        <v/>
      </c>
      <c r="D288" s="96"/>
      <c r="E288" s="97">
        <f t="shared" si="89"/>
        <v>0</v>
      </c>
      <c r="F288" s="97">
        <f t="shared" si="89"/>
        <v>0</v>
      </c>
      <c r="G288" s="97">
        <f t="shared" si="89"/>
        <v>0</v>
      </c>
      <c r="H288" s="97">
        <f t="shared" si="89"/>
        <v>0</v>
      </c>
      <c r="I288" s="97">
        <f t="shared" si="89"/>
        <v>0</v>
      </c>
      <c r="J288" s="97">
        <f t="shared" si="88"/>
        <v>0</v>
      </c>
      <c r="K288" s="97">
        <f t="shared" si="88"/>
        <v>0</v>
      </c>
      <c r="L288" s="97">
        <f t="shared" si="88"/>
        <v>0</v>
      </c>
      <c r="M288" s="97">
        <f t="shared" si="88"/>
        <v>0</v>
      </c>
      <c r="N288" s="97">
        <f t="shared" si="88"/>
        <v>0</v>
      </c>
      <c r="O288" s="98"/>
      <c r="P288" s="97">
        <f t="shared" si="99"/>
        <v>0</v>
      </c>
      <c r="Q288" s="97">
        <f t="shared" si="96"/>
        <v>0</v>
      </c>
      <c r="R288" s="97">
        <f t="shared" si="96"/>
        <v>0</v>
      </c>
      <c r="S288" s="97">
        <f t="shared" si="96"/>
        <v>0</v>
      </c>
      <c r="T288" s="97">
        <f t="shared" si="96"/>
        <v>0</v>
      </c>
      <c r="U288" s="97">
        <f t="shared" si="96"/>
        <v>0</v>
      </c>
      <c r="V288" s="97">
        <f t="shared" si="96"/>
        <v>0</v>
      </c>
      <c r="W288" s="97">
        <f t="shared" si="96"/>
        <v>0</v>
      </c>
      <c r="X288" s="97">
        <f t="shared" si="96"/>
        <v>0</v>
      </c>
      <c r="Y288" s="97">
        <f t="shared" si="96"/>
        <v>0</v>
      </c>
      <c r="Z288" s="97">
        <f t="shared" si="96"/>
        <v>0</v>
      </c>
      <c r="AA288" s="101"/>
      <c r="AB288" s="97">
        <f t="shared" si="92"/>
        <v>0</v>
      </c>
      <c r="AC288" s="97">
        <f t="shared" si="92"/>
        <v>0</v>
      </c>
      <c r="AD288" s="97">
        <f t="shared" si="92"/>
        <v>0</v>
      </c>
      <c r="AE288" s="97">
        <f t="shared" si="92"/>
        <v>0</v>
      </c>
      <c r="AF288" s="97">
        <f t="shared" si="92"/>
        <v>0</v>
      </c>
      <c r="AG288" s="97">
        <f t="shared" si="91"/>
        <v>0</v>
      </c>
      <c r="AH288" s="97">
        <f t="shared" si="91"/>
        <v>0</v>
      </c>
      <c r="AI288" s="97">
        <f t="shared" si="91"/>
        <v>0</v>
      </c>
      <c r="AJ288" s="97">
        <f t="shared" si="91"/>
        <v>0</v>
      </c>
      <c r="AK288" s="97">
        <f t="shared" si="91"/>
        <v>0</v>
      </c>
      <c r="AL288" s="99">
        <f t="shared" si="100"/>
        <v>0</v>
      </c>
      <c r="AM288" s="102"/>
      <c r="AN288" s="97">
        <f t="shared" si="94"/>
        <v>0</v>
      </c>
      <c r="AO288" s="97">
        <f t="shared" si="94"/>
        <v>0</v>
      </c>
      <c r="AP288" s="97">
        <f t="shared" si="94"/>
        <v>0</v>
      </c>
      <c r="AQ288" s="97">
        <f t="shared" si="94"/>
        <v>0</v>
      </c>
      <c r="AR288" s="97">
        <f t="shared" si="94"/>
        <v>0</v>
      </c>
      <c r="AS288" s="97">
        <f t="shared" si="93"/>
        <v>0</v>
      </c>
      <c r="AT288" s="97">
        <f t="shared" si="93"/>
        <v>0</v>
      </c>
      <c r="AU288" s="97">
        <f t="shared" si="93"/>
        <v>0</v>
      </c>
      <c r="AV288" s="97">
        <f t="shared" si="93"/>
        <v>0</v>
      </c>
      <c r="AW288" s="97">
        <f t="shared" si="93"/>
        <v>0</v>
      </c>
      <c r="AX288" s="99">
        <f t="shared" si="101"/>
        <v>0</v>
      </c>
      <c r="AY288" s="99"/>
      <c r="AZ288" s="100">
        <f t="shared" si="97"/>
        <v>0</v>
      </c>
      <c r="BA288" s="97">
        <f>IF(NOT(snowball2),0,IF(R287&lt;=0,0,IF($C288&lt;=SUM($AZ288:AZ288),0,IF(AO288+$C288-SUM($AZ288:AZ288)&gt;R287+AC288,R287+AC288-AO288,$C288-SUM($AZ288:AZ288)))))</f>
        <v>0</v>
      </c>
      <c r="BB288" s="97">
        <f>IF(NOT(snowball2),0,IF(S287&lt;=0,0,IF($C288&lt;=SUM($AZ288:BA288),0,IF(AP288+$C288-SUM($AZ288:BA288)&gt;S287+AD288,S287+AD288-AP288,$C288-SUM($AZ288:BA288)))))</f>
        <v>0</v>
      </c>
      <c r="BC288" s="97">
        <f>IF(NOT(snowball2),0,IF(T287&lt;=0,0,IF($C288&lt;=SUM($AZ288:BB288),0,IF(AQ288+$C288-SUM($AZ288:BB288)&gt;T287+AE288,T287+AE288-AQ288,$C288-SUM($AZ288:BB288)))))</f>
        <v>0</v>
      </c>
      <c r="BD288" s="97">
        <f>IF(NOT(snowball2),0,IF(U287&lt;=0,0,IF($C288&lt;=SUM($AZ288:BC288),0,IF(AR288+$C288-SUM($AZ288:BC288)&gt;U287+AF288,U287+AF288-AR288,$C288-SUM($AZ288:BC288)))))</f>
        <v>0</v>
      </c>
      <c r="BE288" s="97">
        <f>IF(NOT(snowball2),0,IF(V287&lt;=0,0,IF($C288&lt;=SUM($AZ288:BD288),0,IF(AS288+$C288-SUM($AZ288:BD288)&gt;V287+AG288,V287+AG288-AS288,$C288-SUM($AZ288:BD288)))))</f>
        <v>0</v>
      </c>
      <c r="BF288" s="97">
        <f>IF(NOT(snowball2),0,IF(W287&lt;=0,0,IF($C288&lt;=SUM($AZ288:BE288),0,IF(AT288+$C288-SUM($AZ288:BE288)&gt;W287+AH288,W287+AH288-AT288,$C288-SUM($AZ288:BE288)))))</f>
        <v>0</v>
      </c>
      <c r="BG288" s="97">
        <f>IF(NOT(snowball2),0,IF(X287&lt;=0,0,IF($C288&lt;=SUM($AZ288:BF288),0,IF(AU288+$C288-SUM($AZ288:BF288)&gt;X287+AI288,X287+AI288-AU288,$C288-SUM($AZ288:BF288)))))</f>
        <v>0</v>
      </c>
      <c r="BH288" s="97">
        <f>IF(NOT(snowball2),0,IF(Y287&lt;=0,0,IF($C288&lt;=SUM($AZ288:BG288),0,IF(AV288+$C288-SUM($AZ288:BG288)&gt;Y287+AJ288,Y287+AJ288-AV288,$C288-SUM($AZ288:BG288)))))</f>
        <v>0</v>
      </c>
      <c r="BI288" s="97">
        <f>IF(NOT(snowball2),0,IF(Z287&lt;=0,0,IF($C288&lt;=SUM($AZ288:BH288),0,IF(AW288+$C288-SUM($AZ288:BH288)&gt;Z287+AK288,Z287+AK288-AW288,$C288-SUM($AZ288:BH288)))))</f>
        <v>0</v>
      </c>
    </row>
    <row r="289" spans="1:61" ht="11.1" customHeight="1" x14ac:dyDescent="0.2">
      <c r="A289" s="93" t="str">
        <f t="shared" si="102"/>
        <v/>
      </c>
      <c r="B289" s="94" t="e">
        <f t="shared" si="98"/>
        <v>#N/A</v>
      </c>
      <c r="C289" s="95" t="str">
        <f t="shared" si="95"/>
        <v/>
      </c>
      <c r="D289" s="96"/>
      <c r="E289" s="97">
        <f t="shared" si="89"/>
        <v>0</v>
      </c>
      <c r="F289" s="97">
        <f t="shared" si="89"/>
        <v>0</v>
      </c>
      <c r="G289" s="97">
        <f t="shared" si="89"/>
        <v>0</v>
      </c>
      <c r="H289" s="97">
        <f t="shared" si="89"/>
        <v>0</v>
      </c>
      <c r="I289" s="97">
        <f t="shared" si="89"/>
        <v>0</v>
      </c>
      <c r="J289" s="97">
        <f t="shared" si="88"/>
        <v>0</v>
      </c>
      <c r="K289" s="97">
        <f t="shared" si="88"/>
        <v>0</v>
      </c>
      <c r="L289" s="97">
        <f t="shared" si="88"/>
        <v>0</v>
      </c>
      <c r="M289" s="97">
        <f t="shared" si="88"/>
        <v>0</v>
      </c>
      <c r="N289" s="97">
        <f t="shared" si="88"/>
        <v>0</v>
      </c>
      <c r="O289" s="98"/>
      <c r="P289" s="97">
        <f t="shared" si="99"/>
        <v>0</v>
      </c>
      <c r="Q289" s="97">
        <f t="shared" si="96"/>
        <v>0</v>
      </c>
      <c r="R289" s="97">
        <f t="shared" si="96"/>
        <v>0</v>
      </c>
      <c r="S289" s="97">
        <f t="shared" si="96"/>
        <v>0</v>
      </c>
      <c r="T289" s="97">
        <f t="shared" si="96"/>
        <v>0</v>
      </c>
      <c r="U289" s="97">
        <f t="shared" si="96"/>
        <v>0</v>
      </c>
      <c r="V289" s="97">
        <f t="shared" si="96"/>
        <v>0</v>
      </c>
      <c r="W289" s="97">
        <f t="shared" si="96"/>
        <v>0</v>
      </c>
      <c r="X289" s="97">
        <f t="shared" si="96"/>
        <v>0</v>
      </c>
      <c r="Y289" s="97">
        <f t="shared" si="96"/>
        <v>0</v>
      </c>
      <c r="Z289" s="97">
        <f t="shared" si="96"/>
        <v>0</v>
      </c>
      <c r="AA289" s="101"/>
      <c r="AB289" s="97">
        <f t="shared" si="92"/>
        <v>0</v>
      </c>
      <c r="AC289" s="97">
        <f t="shared" si="92"/>
        <v>0</v>
      </c>
      <c r="AD289" s="97">
        <f t="shared" si="92"/>
        <v>0</v>
      </c>
      <c r="AE289" s="97">
        <f t="shared" si="92"/>
        <v>0</v>
      </c>
      <c r="AF289" s="97">
        <f t="shared" si="92"/>
        <v>0</v>
      </c>
      <c r="AG289" s="97">
        <f t="shared" si="91"/>
        <v>0</v>
      </c>
      <c r="AH289" s="97">
        <f t="shared" si="91"/>
        <v>0</v>
      </c>
      <c r="AI289" s="97">
        <f t="shared" si="91"/>
        <v>0</v>
      </c>
      <c r="AJ289" s="97">
        <f t="shared" si="91"/>
        <v>0</v>
      </c>
      <c r="AK289" s="97">
        <f t="shared" si="91"/>
        <v>0</v>
      </c>
      <c r="AL289" s="99">
        <f t="shared" si="100"/>
        <v>0</v>
      </c>
      <c r="AM289" s="102"/>
      <c r="AN289" s="97">
        <f t="shared" si="94"/>
        <v>0</v>
      </c>
      <c r="AO289" s="97">
        <f t="shared" si="94"/>
        <v>0</v>
      </c>
      <c r="AP289" s="97">
        <f t="shared" si="94"/>
        <v>0</v>
      </c>
      <c r="AQ289" s="97">
        <f t="shared" si="94"/>
        <v>0</v>
      </c>
      <c r="AR289" s="97">
        <f t="shared" si="94"/>
        <v>0</v>
      </c>
      <c r="AS289" s="97">
        <f t="shared" si="93"/>
        <v>0</v>
      </c>
      <c r="AT289" s="97">
        <f t="shared" si="93"/>
        <v>0</v>
      </c>
      <c r="AU289" s="97">
        <f t="shared" si="93"/>
        <v>0</v>
      </c>
      <c r="AV289" s="97">
        <f t="shared" si="93"/>
        <v>0</v>
      </c>
      <c r="AW289" s="97">
        <f t="shared" si="93"/>
        <v>0</v>
      </c>
      <c r="AX289" s="99">
        <f t="shared" si="101"/>
        <v>0</v>
      </c>
      <c r="AY289" s="99"/>
      <c r="AZ289" s="100">
        <f t="shared" si="97"/>
        <v>0</v>
      </c>
      <c r="BA289" s="97">
        <f>IF(NOT(snowball2),0,IF(R288&lt;=0,0,IF($C289&lt;=SUM($AZ289:AZ289),0,IF(AO289+$C289-SUM($AZ289:AZ289)&gt;R288+AC289,R288+AC289-AO289,$C289-SUM($AZ289:AZ289)))))</f>
        <v>0</v>
      </c>
      <c r="BB289" s="97">
        <f>IF(NOT(snowball2),0,IF(S288&lt;=0,0,IF($C289&lt;=SUM($AZ289:BA289),0,IF(AP289+$C289-SUM($AZ289:BA289)&gt;S288+AD289,S288+AD289-AP289,$C289-SUM($AZ289:BA289)))))</f>
        <v>0</v>
      </c>
      <c r="BC289" s="97">
        <f>IF(NOT(snowball2),0,IF(T288&lt;=0,0,IF($C289&lt;=SUM($AZ289:BB289),0,IF(AQ289+$C289-SUM($AZ289:BB289)&gt;T288+AE289,T288+AE289-AQ289,$C289-SUM($AZ289:BB289)))))</f>
        <v>0</v>
      </c>
      <c r="BD289" s="97">
        <f>IF(NOT(snowball2),0,IF(U288&lt;=0,0,IF($C289&lt;=SUM($AZ289:BC289),0,IF(AR289+$C289-SUM($AZ289:BC289)&gt;U288+AF289,U288+AF289-AR289,$C289-SUM($AZ289:BC289)))))</f>
        <v>0</v>
      </c>
      <c r="BE289" s="97">
        <f>IF(NOT(snowball2),0,IF(V288&lt;=0,0,IF($C289&lt;=SUM($AZ289:BD289),0,IF(AS289+$C289-SUM($AZ289:BD289)&gt;V288+AG289,V288+AG289-AS289,$C289-SUM($AZ289:BD289)))))</f>
        <v>0</v>
      </c>
      <c r="BF289" s="97">
        <f>IF(NOT(snowball2),0,IF(W288&lt;=0,0,IF($C289&lt;=SUM($AZ289:BE289),0,IF(AT289+$C289-SUM($AZ289:BE289)&gt;W288+AH289,W288+AH289-AT289,$C289-SUM($AZ289:BE289)))))</f>
        <v>0</v>
      </c>
      <c r="BG289" s="97">
        <f>IF(NOT(snowball2),0,IF(X288&lt;=0,0,IF($C289&lt;=SUM($AZ289:BF289),0,IF(AU289+$C289-SUM($AZ289:BF289)&gt;X288+AI289,X288+AI289-AU289,$C289-SUM($AZ289:BF289)))))</f>
        <v>0</v>
      </c>
      <c r="BH289" s="97">
        <f>IF(NOT(snowball2),0,IF(Y288&lt;=0,0,IF($C289&lt;=SUM($AZ289:BG289),0,IF(AV289+$C289-SUM($AZ289:BG289)&gt;Y288+AJ289,Y288+AJ289-AV289,$C289-SUM($AZ289:BG289)))))</f>
        <v>0</v>
      </c>
      <c r="BI289" s="97">
        <f>IF(NOT(snowball2),0,IF(Z288&lt;=0,0,IF($C289&lt;=SUM($AZ289:BH289),0,IF(AW289+$C289-SUM($AZ289:BH289)&gt;Z288+AK289,Z288+AK289-AW289,$C289-SUM($AZ289:BH289)))))</f>
        <v>0</v>
      </c>
    </row>
    <row r="290" spans="1:61" ht="11.1" customHeight="1" x14ac:dyDescent="0.2">
      <c r="A290" s="93" t="str">
        <f t="shared" si="102"/>
        <v/>
      </c>
      <c r="B290" s="94" t="e">
        <f t="shared" si="98"/>
        <v>#N/A</v>
      </c>
      <c r="C290" s="95" t="str">
        <f t="shared" si="95"/>
        <v/>
      </c>
      <c r="D290" s="96"/>
      <c r="E290" s="97">
        <f t="shared" si="89"/>
        <v>0</v>
      </c>
      <c r="F290" s="97">
        <f t="shared" si="89"/>
        <v>0</v>
      </c>
      <c r="G290" s="97">
        <f t="shared" si="89"/>
        <v>0</v>
      </c>
      <c r="H290" s="97">
        <f t="shared" si="89"/>
        <v>0</v>
      </c>
      <c r="I290" s="97">
        <f t="shared" si="89"/>
        <v>0</v>
      </c>
      <c r="J290" s="97">
        <f t="shared" si="88"/>
        <v>0</v>
      </c>
      <c r="K290" s="97">
        <f t="shared" si="88"/>
        <v>0</v>
      </c>
      <c r="L290" s="97">
        <f t="shared" si="88"/>
        <v>0</v>
      </c>
      <c r="M290" s="97">
        <f t="shared" si="88"/>
        <v>0</v>
      </c>
      <c r="N290" s="97">
        <f t="shared" si="88"/>
        <v>0</v>
      </c>
      <c r="O290" s="98"/>
      <c r="P290" s="97">
        <f t="shared" si="99"/>
        <v>0</v>
      </c>
      <c r="Q290" s="97">
        <f t="shared" si="96"/>
        <v>0</v>
      </c>
      <c r="R290" s="97">
        <f t="shared" si="96"/>
        <v>0</v>
      </c>
      <c r="S290" s="97">
        <f t="shared" si="96"/>
        <v>0</v>
      </c>
      <c r="T290" s="97">
        <f t="shared" si="96"/>
        <v>0</v>
      </c>
      <c r="U290" s="97">
        <f t="shared" si="96"/>
        <v>0</v>
      </c>
      <c r="V290" s="97">
        <f t="shared" si="96"/>
        <v>0</v>
      </c>
      <c r="W290" s="97">
        <f t="shared" si="96"/>
        <v>0</v>
      </c>
      <c r="X290" s="97">
        <f t="shared" si="96"/>
        <v>0</v>
      </c>
      <c r="Y290" s="97">
        <f t="shared" si="96"/>
        <v>0</v>
      </c>
      <c r="Z290" s="97">
        <f t="shared" si="96"/>
        <v>0</v>
      </c>
      <c r="AA290" s="101"/>
      <c r="AB290" s="97">
        <f t="shared" si="92"/>
        <v>0</v>
      </c>
      <c r="AC290" s="97">
        <f t="shared" si="92"/>
        <v>0</v>
      </c>
      <c r="AD290" s="97">
        <f t="shared" si="92"/>
        <v>0</v>
      </c>
      <c r="AE290" s="97">
        <f t="shared" si="92"/>
        <v>0</v>
      </c>
      <c r="AF290" s="97">
        <f t="shared" si="92"/>
        <v>0</v>
      </c>
      <c r="AG290" s="97">
        <f t="shared" si="91"/>
        <v>0</v>
      </c>
      <c r="AH290" s="97">
        <f t="shared" si="91"/>
        <v>0</v>
      </c>
      <c r="AI290" s="97">
        <f t="shared" si="91"/>
        <v>0</v>
      </c>
      <c r="AJ290" s="97">
        <f t="shared" si="91"/>
        <v>0</v>
      </c>
      <c r="AK290" s="97">
        <f t="shared" si="91"/>
        <v>0</v>
      </c>
      <c r="AL290" s="99">
        <f t="shared" si="100"/>
        <v>0</v>
      </c>
      <c r="AM290" s="102"/>
      <c r="AN290" s="97">
        <f t="shared" si="94"/>
        <v>0</v>
      </c>
      <c r="AO290" s="97">
        <f t="shared" si="94"/>
        <v>0</v>
      </c>
      <c r="AP290" s="97">
        <f t="shared" si="94"/>
        <v>0</v>
      </c>
      <c r="AQ290" s="97">
        <f t="shared" si="94"/>
        <v>0</v>
      </c>
      <c r="AR290" s="97">
        <f t="shared" si="94"/>
        <v>0</v>
      </c>
      <c r="AS290" s="97">
        <f t="shared" si="93"/>
        <v>0</v>
      </c>
      <c r="AT290" s="97">
        <f t="shared" si="93"/>
        <v>0</v>
      </c>
      <c r="AU290" s="97">
        <f t="shared" si="93"/>
        <v>0</v>
      </c>
      <c r="AV290" s="97">
        <f t="shared" si="93"/>
        <v>0</v>
      </c>
      <c r="AW290" s="97">
        <f t="shared" si="93"/>
        <v>0</v>
      </c>
      <c r="AX290" s="99">
        <f t="shared" si="101"/>
        <v>0</v>
      </c>
      <c r="AY290" s="99"/>
      <c r="AZ290" s="100">
        <f t="shared" si="97"/>
        <v>0</v>
      </c>
      <c r="BA290" s="97">
        <f>IF(NOT(snowball2),0,IF(R289&lt;=0,0,IF($C290&lt;=SUM($AZ290:AZ290),0,IF(AO290+$C290-SUM($AZ290:AZ290)&gt;R289+AC290,R289+AC290-AO290,$C290-SUM($AZ290:AZ290)))))</f>
        <v>0</v>
      </c>
      <c r="BB290" s="97">
        <f>IF(NOT(snowball2),0,IF(S289&lt;=0,0,IF($C290&lt;=SUM($AZ290:BA290),0,IF(AP290+$C290-SUM($AZ290:BA290)&gt;S289+AD290,S289+AD290-AP290,$C290-SUM($AZ290:BA290)))))</f>
        <v>0</v>
      </c>
      <c r="BC290" s="97">
        <f>IF(NOT(snowball2),0,IF(T289&lt;=0,0,IF($C290&lt;=SUM($AZ290:BB290),0,IF(AQ290+$C290-SUM($AZ290:BB290)&gt;T289+AE290,T289+AE290-AQ290,$C290-SUM($AZ290:BB290)))))</f>
        <v>0</v>
      </c>
      <c r="BD290" s="97">
        <f>IF(NOT(snowball2),0,IF(U289&lt;=0,0,IF($C290&lt;=SUM($AZ290:BC290),0,IF(AR290+$C290-SUM($AZ290:BC290)&gt;U289+AF290,U289+AF290-AR290,$C290-SUM($AZ290:BC290)))))</f>
        <v>0</v>
      </c>
      <c r="BE290" s="97">
        <f>IF(NOT(snowball2),0,IF(V289&lt;=0,0,IF($C290&lt;=SUM($AZ290:BD290),0,IF(AS290+$C290-SUM($AZ290:BD290)&gt;V289+AG290,V289+AG290-AS290,$C290-SUM($AZ290:BD290)))))</f>
        <v>0</v>
      </c>
      <c r="BF290" s="97">
        <f>IF(NOT(snowball2),0,IF(W289&lt;=0,0,IF($C290&lt;=SUM($AZ290:BE290),0,IF(AT290+$C290-SUM($AZ290:BE290)&gt;W289+AH290,W289+AH290-AT290,$C290-SUM($AZ290:BE290)))))</f>
        <v>0</v>
      </c>
      <c r="BG290" s="97">
        <f>IF(NOT(snowball2),0,IF(X289&lt;=0,0,IF($C290&lt;=SUM($AZ290:BF290),0,IF(AU290+$C290-SUM($AZ290:BF290)&gt;X289+AI290,X289+AI290-AU290,$C290-SUM($AZ290:BF290)))))</f>
        <v>0</v>
      </c>
      <c r="BH290" s="97">
        <f>IF(NOT(snowball2),0,IF(Y289&lt;=0,0,IF($C290&lt;=SUM($AZ290:BG290),0,IF(AV290+$C290-SUM($AZ290:BG290)&gt;Y289+AJ290,Y289+AJ290-AV290,$C290-SUM($AZ290:BG290)))))</f>
        <v>0</v>
      </c>
      <c r="BI290" s="97">
        <f>IF(NOT(snowball2),0,IF(Z289&lt;=0,0,IF($C290&lt;=SUM($AZ290:BH290),0,IF(AW290+$C290-SUM($AZ290:BH290)&gt;Z289+AK290,Z289+AK290-AW290,$C290-SUM($AZ290:BH290)))))</f>
        <v>0</v>
      </c>
    </row>
    <row r="291" spans="1:61" ht="11.1" customHeight="1" x14ac:dyDescent="0.2">
      <c r="A291" s="93" t="str">
        <f t="shared" si="102"/>
        <v/>
      </c>
      <c r="B291" s="94" t="e">
        <f t="shared" si="98"/>
        <v>#N/A</v>
      </c>
      <c r="C291" s="95" t="str">
        <f t="shared" si="95"/>
        <v/>
      </c>
      <c r="D291" s="96"/>
      <c r="E291" s="97">
        <f t="shared" si="89"/>
        <v>0</v>
      </c>
      <c r="F291" s="97">
        <f t="shared" si="89"/>
        <v>0</v>
      </c>
      <c r="G291" s="97">
        <f t="shared" si="89"/>
        <v>0</v>
      </c>
      <c r="H291" s="97">
        <f t="shared" si="89"/>
        <v>0</v>
      </c>
      <c r="I291" s="97">
        <f t="shared" si="89"/>
        <v>0</v>
      </c>
      <c r="J291" s="97">
        <f t="shared" si="88"/>
        <v>0</v>
      </c>
      <c r="K291" s="97">
        <f t="shared" si="88"/>
        <v>0</v>
      </c>
      <c r="L291" s="97">
        <f t="shared" si="88"/>
        <v>0</v>
      </c>
      <c r="M291" s="97">
        <f t="shared" si="88"/>
        <v>0</v>
      </c>
      <c r="N291" s="97">
        <f t="shared" si="88"/>
        <v>0</v>
      </c>
      <c r="O291" s="98"/>
      <c r="P291" s="97">
        <f t="shared" si="99"/>
        <v>0</v>
      </c>
      <c r="Q291" s="97">
        <f t="shared" si="96"/>
        <v>0</v>
      </c>
      <c r="R291" s="97">
        <f t="shared" si="96"/>
        <v>0</v>
      </c>
      <c r="S291" s="97">
        <f t="shared" si="96"/>
        <v>0</v>
      </c>
      <c r="T291" s="97">
        <f t="shared" si="96"/>
        <v>0</v>
      </c>
      <c r="U291" s="97">
        <f t="shared" si="96"/>
        <v>0</v>
      </c>
      <c r="V291" s="97">
        <f t="shared" si="96"/>
        <v>0</v>
      </c>
      <c r="W291" s="97">
        <f t="shared" si="96"/>
        <v>0</v>
      </c>
      <c r="X291" s="97">
        <f t="shared" si="96"/>
        <v>0</v>
      </c>
      <c r="Y291" s="97">
        <f t="shared" si="96"/>
        <v>0</v>
      </c>
      <c r="Z291" s="97">
        <f t="shared" si="96"/>
        <v>0</v>
      </c>
      <c r="AA291" s="101"/>
      <c r="AB291" s="97">
        <f t="shared" si="92"/>
        <v>0</v>
      </c>
      <c r="AC291" s="97">
        <f t="shared" si="92"/>
        <v>0</v>
      </c>
      <c r="AD291" s="97">
        <f t="shared" si="92"/>
        <v>0</v>
      </c>
      <c r="AE291" s="97">
        <f t="shared" si="92"/>
        <v>0</v>
      </c>
      <c r="AF291" s="97">
        <f t="shared" si="92"/>
        <v>0</v>
      </c>
      <c r="AG291" s="97">
        <f t="shared" si="91"/>
        <v>0</v>
      </c>
      <c r="AH291" s="97">
        <f t="shared" si="91"/>
        <v>0</v>
      </c>
      <c r="AI291" s="97">
        <f t="shared" si="91"/>
        <v>0</v>
      </c>
      <c r="AJ291" s="97">
        <f t="shared" si="91"/>
        <v>0</v>
      </c>
      <c r="AK291" s="97">
        <f t="shared" si="91"/>
        <v>0</v>
      </c>
      <c r="AL291" s="99">
        <f t="shared" si="100"/>
        <v>0</v>
      </c>
      <c r="AM291" s="102"/>
      <c r="AN291" s="97">
        <f t="shared" si="94"/>
        <v>0</v>
      </c>
      <c r="AO291" s="97">
        <f t="shared" si="94"/>
        <v>0</v>
      </c>
      <c r="AP291" s="97">
        <f t="shared" si="94"/>
        <v>0</v>
      </c>
      <c r="AQ291" s="97">
        <f t="shared" si="94"/>
        <v>0</v>
      </c>
      <c r="AR291" s="97">
        <f t="shared" si="94"/>
        <v>0</v>
      </c>
      <c r="AS291" s="97">
        <f t="shared" si="93"/>
        <v>0</v>
      </c>
      <c r="AT291" s="97">
        <f t="shared" si="93"/>
        <v>0</v>
      </c>
      <c r="AU291" s="97">
        <f t="shared" si="93"/>
        <v>0</v>
      </c>
      <c r="AV291" s="97">
        <f t="shared" si="93"/>
        <v>0</v>
      </c>
      <c r="AW291" s="97">
        <f t="shared" si="93"/>
        <v>0</v>
      </c>
      <c r="AX291" s="99">
        <f t="shared" si="101"/>
        <v>0</v>
      </c>
      <c r="AY291" s="99"/>
      <c r="AZ291" s="100">
        <f t="shared" si="97"/>
        <v>0</v>
      </c>
      <c r="BA291" s="97">
        <f>IF(NOT(snowball2),0,IF(R290&lt;=0,0,IF($C291&lt;=SUM($AZ291:AZ291),0,IF(AO291+$C291-SUM($AZ291:AZ291)&gt;R290+AC291,R290+AC291-AO291,$C291-SUM($AZ291:AZ291)))))</f>
        <v>0</v>
      </c>
      <c r="BB291" s="97">
        <f>IF(NOT(snowball2),0,IF(S290&lt;=0,0,IF($C291&lt;=SUM($AZ291:BA291),0,IF(AP291+$C291-SUM($AZ291:BA291)&gt;S290+AD291,S290+AD291-AP291,$C291-SUM($AZ291:BA291)))))</f>
        <v>0</v>
      </c>
      <c r="BC291" s="97">
        <f>IF(NOT(snowball2),0,IF(T290&lt;=0,0,IF($C291&lt;=SUM($AZ291:BB291),0,IF(AQ291+$C291-SUM($AZ291:BB291)&gt;T290+AE291,T290+AE291-AQ291,$C291-SUM($AZ291:BB291)))))</f>
        <v>0</v>
      </c>
      <c r="BD291" s="97">
        <f>IF(NOT(snowball2),0,IF(U290&lt;=0,0,IF($C291&lt;=SUM($AZ291:BC291),0,IF(AR291+$C291-SUM($AZ291:BC291)&gt;U290+AF291,U290+AF291-AR291,$C291-SUM($AZ291:BC291)))))</f>
        <v>0</v>
      </c>
      <c r="BE291" s="97">
        <f>IF(NOT(snowball2),0,IF(V290&lt;=0,0,IF($C291&lt;=SUM($AZ291:BD291),0,IF(AS291+$C291-SUM($AZ291:BD291)&gt;V290+AG291,V290+AG291-AS291,$C291-SUM($AZ291:BD291)))))</f>
        <v>0</v>
      </c>
      <c r="BF291" s="97">
        <f>IF(NOT(snowball2),0,IF(W290&lt;=0,0,IF($C291&lt;=SUM($AZ291:BE291),0,IF(AT291+$C291-SUM($AZ291:BE291)&gt;W290+AH291,W290+AH291-AT291,$C291-SUM($AZ291:BE291)))))</f>
        <v>0</v>
      </c>
      <c r="BG291" s="97">
        <f>IF(NOT(snowball2),0,IF(X290&lt;=0,0,IF($C291&lt;=SUM($AZ291:BF291),0,IF(AU291+$C291-SUM($AZ291:BF291)&gt;X290+AI291,X290+AI291-AU291,$C291-SUM($AZ291:BF291)))))</f>
        <v>0</v>
      </c>
      <c r="BH291" s="97">
        <f>IF(NOT(snowball2),0,IF(Y290&lt;=0,0,IF($C291&lt;=SUM($AZ291:BG291),0,IF(AV291+$C291-SUM($AZ291:BG291)&gt;Y290+AJ291,Y290+AJ291-AV291,$C291-SUM($AZ291:BG291)))))</f>
        <v>0</v>
      </c>
      <c r="BI291" s="97">
        <f>IF(NOT(snowball2),0,IF(Z290&lt;=0,0,IF($C291&lt;=SUM($AZ291:BH291),0,IF(AW291+$C291-SUM($AZ291:BH291)&gt;Z290+AK291,Z290+AK291-AW291,$C291-SUM($AZ291:BH291)))))</f>
        <v>0</v>
      </c>
    </row>
    <row r="292" spans="1:61" ht="11.1" customHeight="1" x14ac:dyDescent="0.2">
      <c r="A292" s="93" t="str">
        <f t="shared" si="102"/>
        <v/>
      </c>
      <c r="B292" s="94" t="e">
        <f t="shared" si="98"/>
        <v>#N/A</v>
      </c>
      <c r="C292" s="95" t="str">
        <f t="shared" si="95"/>
        <v/>
      </c>
      <c r="D292" s="96"/>
      <c r="E292" s="97">
        <f t="shared" si="89"/>
        <v>0</v>
      </c>
      <c r="F292" s="97">
        <f t="shared" si="89"/>
        <v>0</v>
      </c>
      <c r="G292" s="97">
        <f t="shared" si="89"/>
        <v>0</v>
      </c>
      <c r="H292" s="97">
        <f t="shared" si="89"/>
        <v>0</v>
      </c>
      <c r="I292" s="97">
        <f t="shared" si="89"/>
        <v>0</v>
      </c>
      <c r="J292" s="97">
        <f t="shared" si="88"/>
        <v>0</v>
      </c>
      <c r="K292" s="97">
        <f t="shared" si="88"/>
        <v>0</v>
      </c>
      <c r="L292" s="97">
        <f t="shared" si="88"/>
        <v>0</v>
      </c>
      <c r="M292" s="97">
        <f t="shared" si="88"/>
        <v>0</v>
      </c>
      <c r="N292" s="97">
        <f t="shared" si="88"/>
        <v>0</v>
      </c>
      <c r="O292" s="98"/>
      <c r="P292" s="97">
        <f t="shared" si="99"/>
        <v>0</v>
      </c>
      <c r="Q292" s="97">
        <f t="shared" si="96"/>
        <v>0</v>
      </c>
      <c r="R292" s="97">
        <f t="shared" si="96"/>
        <v>0</v>
      </c>
      <c r="S292" s="97">
        <f t="shared" si="96"/>
        <v>0</v>
      </c>
      <c r="T292" s="97">
        <f t="shared" si="96"/>
        <v>0</v>
      </c>
      <c r="U292" s="97">
        <f t="shared" si="96"/>
        <v>0</v>
      </c>
      <c r="V292" s="97">
        <f t="shared" si="96"/>
        <v>0</v>
      </c>
      <c r="W292" s="97">
        <f t="shared" si="96"/>
        <v>0</v>
      </c>
      <c r="X292" s="97">
        <f t="shared" si="96"/>
        <v>0</v>
      </c>
      <c r="Y292" s="97">
        <f t="shared" si="96"/>
        <v>0</v>
      </c>
      <c r="Z292" s="97">
        <f t="shared" si="96"/>
        <v>0</v>
      </c>
      <c r="AA292" s="101"/>
      <c r="AB292" s="97">
        <f t="shared" si="92"/>
        <v>0</v>
      </c>
      <c r="AC292" s="97">
        <f t="shared" si="92"/>
        <v>0</v>
      </c>
      <c r="AD292" s="97">
        <f t="shared" si="92"/>
        <v>0</v>
      </c>
      <c r="AE292" s="97">
        <f t="shared" si="92"/>
        <v>0</v>
      </c>
      <c r="AF292" s="97">
        <f t="shared" si="92"/>
        <v>0</v>
      </c>
      <c r="AG292" s="97">
        <f t="shared" si="91"/>
        <v>0</v>
      </c>
      <c r="AH292" s="97">
        <f t="shared" si="91"/>
        <v>0</v>
      </c>
      <c r="AI292" s="97">
        <f t="shared" si="91"/>
        <v>0</v>
      </c>
      <c r="AJ292" s="97">
        <f t="shared" si="91"/>
        <v>0</v>
      </c>
      <c r="AK292" s="97">
        <f t="shared" si="91"/>
        <v>0</v>
      </c>
      <c r="AL292" s="99">
        <f t="shared" si="100"/>
        <v>0</v>
      </c>
      <c r="AM292" s="102"/>
      <c r="AN292" s="97">
        <f t="shared" si="94"/>
        <v>0</v>
      </c>
      <c r="AO292" s="97">
        <f t="shared" si="94"/>
        <v>0</v>
      </c>
      <c r="AP292" s="97">
        <f t="shared" si="94"/>
        <v>0</v>
      </c>
      <c r="AQ292" s="97">
        <f t="shared" si="94"/>
        <v>0</v>
      </c>
      <c r="AR292" s="97">
        <f t="shared" si="94"/>
        <v>0</v>
      </c>
      <c r="AS292" s="97">
        <f t="shared" si="93"/>
        <v>0</v>
      </c>
      <c r="AT292" s="97">
        <f t="shared" si="93"/>
        <v>0</v>
      </c>
      <c r="AU292" s="97">
        <f t="shared" si="93"/>
        <v>0</v>
      </c>
      <c r="AV292" s="97">
        <f t="shared" si="93"/>
        <v>0</v>
      </c>
      <c r="AW292" s="97">
        <f t="shared" si="93"/>
        <v>0</v>
      </c>
      <c r="AX292" s="99">
        <f t="shared" si="101"/>
        <v>0</v>
      </c>
      <c r="AY292" s="99"/>
      <c r="AZ292" s="100">
        <f t="shared" si="97"/>
        <v>0</v>
      </c>
      <c r="BA292" s="97">
        <f>IF(NOT(snowball2),0,IF(R291&lt;=0,0,IF($C292&lt;=SUM($AZ292:AZ292),0,IF(AO292+$C292-SUM($AZ292:AZ292)&gt;R291+AC292,R291+AC292-AO292,$C292-SUM($AZ292:AZ292)))))</f>
        <v>0</v>
      </c>
      <c r="BB292" s="97">
        <f>IF(NOT(snowball2),0,IF(S291&lt;=0,0,IF($C292&lt;=SUM($AZ292:BA292),0,IF(AP292+$C292-SUM($AZ292:BA292)&gt;S291+AD292,S291+AD292-AP292,$C292-SUM($AZ292:BA292)))))</f>
        <v>0</v>
      </c>
      <c r="BC292" s="97">
        <f>IF(NOT(snowball2),0,IF(T291&lt;=0,0,IF($C292&lt;=SUM($AZ292:BB292),0,IF(AQ292+$C292-SUM($AZ292:BB292)&gt;T291+AE292,T291+AE292-AQ292,$C292-SUM($AZ292:BB292)))))</f>
        <v>0</v>
      </c>
      <c r="BD292" s="97">
        <f>IF(NOT(snowball2),0,IF(U291&lt;=0,0,IF($C292&lt;=SUM($AZ292:BC292),0,IF(AR292+$C292-SUM($AZ292:BC292)&gt;U291+AF292,U291+AF292-AR292,$C292-SUM($AZ292:BC292)))))</f>
        <v>0</v>
      </c>
      <c r="BE292" s="97">
        <f>IF(NOT(snowball2),0,IF(V291&lt;=0,0,IF($C292&lt;=SUM($AZ292:BD292),0,IF(AS292+$C292-SUM($AZ292:BD292)&gt;V291+AG292,V291+AG292-AS292,$C292-SUM($AZ292:BD292)))))</f>
        <v>0</v>
      </c>
      <c r="BF292" s="97">
        <f>IF(NOT(snowball2),0,IF(W291&lt;=0,0,IF($C292&lt;=SUM($AZ292:BE292),0,IF(AT292+$C292-SUM($AZ292:BE292)&gt;W291+AH292,W291+AH292-AT292,$C292-SUM($AZ292:BE292)))))</f>
        <v>0</v>
      </c>
      <c r="BG292" s="97">
        <f>IF(NOT(snowball2),0,IF(X291&lt;=0,0,IF($C292&lt;=SUM($AZ292:BF292),0,IF(AU292+$C292-SUM($AZ292:BF292)&gt;X291+AI292,X291+AI292-AU292,$C292-SUM($AZ292:BF292)))))</f>
        <v>0</v>
      </c>
      <c r="BH292" s="97">
        <f>IF(NOT(snowball2),0,IF(Y291&lt;=0,0,IF($C292&lt;=SUM($AZ292:BG292),0,IF(AV292+$C292-SUM($AZ292:BG292)&gt;Y291+AJ292,Y291+AJ292-AV292,$C292-SUM($AZ292:BG292)))))</f>
        <v>0</v>
      </c>
      <c r="BI292" s="97">
        <f>IF(NOT(snowball2),0,IF(Z291&lt;=0,0,IF($C292&lt;=SUM($AZ292:BH292),0,IF(AW292+$C292-SUM($AZ292:BH292)&gt;Z291+AK292,Z291+AK292-AW292,$C292-SUM($AZ292:BH292)))))</f>
        <v>0</v>
      </c>
    </row>
    <row r="293" spans="1:61" ht="11.1" customHeight="1" x14ac:dyDescent="0.2">
      <c r="A293" s="93" t="str">
        <f t="shared" si="102"/>
        <v/>
      </c>
      <c r="B293" s="94" t="e">
        <f t="shared" si="98"/>
        <v>#N/A</v>
      </c>
      <c r="C293" s="95" t="str">
        <f t="shared" si="95"/>
        <v/>
      </c>
      <c r="D293" s="96"/>
      <c r="E293" s="97">
        <f t="shared" si="89"/>
        <v>0</v>
      </c>
      <c r="F293" s="97">
        <f t="shared" si="89"/>
        <v>0</v>
      </c>
      <c r="G293" s="97">
        <f t="shared" si="89"/>
        <v>0</v>
      </c>
      <c r="H293" s="97">
        <f t="shared" si="89"/>
        <v>0</v>
      </c>
      <c r="I293" s="97">
        <f t="shared" si="89"/>
        <v>0</v>
      </c>
      <c r="J293" s="97">
        <f t="shared" si="88"/>
        <v>0</v>
      </c>
      <c r="K293" s="97">
        <f t="shared" si="88"/>
        <v>0</v>
      </c>
      <c r="L293" s="97">
        <f t="shared" si="88"/>
        <v>0</v>
      </c>
      <c r="M293" s="97">
        <f t="shared" si="88"/>
        <v>0</v>
      </c>
      <c r="N293" s="97">
        <f t="shared" si="88"/>
        <v>0</v>
      </c>
      <c r="O293" s="98"/>
      <c r="P293" s="97">
        <f t="shared" si="99"/>
        <v>0</v>
      </c>
      <c r="Q293" s="97">
        <f t="shared" ref="Q293:Z308" si="103">IF(E$8=0,0,ROUND(Q292-(E293-AB293),2))</f>
        <v>0</v>
      </c>
      <c r="R293" s="97">
        <f t="shared" si="103"/>
        <v>0</v>
      </c>
      <c r="S293" s="97">
        <f t="shared" si="103"/>
        <v>0</v>
      </c>
      <c r="T293" s="97">
        <f t="shared" si="103"/>
        <v>0</v>
      </c>
      <c r="U293" s="97">
        <f t="shared" si="103"/>
        <v>0</v>
      </c>
      <c r="V293" s="97">
        <f t="shared" si="103"/>
        <v>0</v>
      </c>
      <c r="W293" s="97">
        <f t="shared" si="103"/>
        <v>0</v>
      </c>
      <c r="X293" s="97">
        <f t="shared" si="103"/>
        <v>0</v>
      </c>
      <c r="Y293" s="97">
        <f t="shared" si="103"/>
        <v>0</v>
      </c>
      <c r="Z293" s="97">
        <f t="shared" si="103"/>
        <v>0</v>
      </c>
      <c r="AA293" s="101"/>
      <c r="AB293" s="97">
        <f t="shared" si="92"/>
        <v>0</v>
      </c>
      <c r="AC293" s="97">
        <f t="shared" si="92"/>
        <v>0</v>
      </c>
      <c r="AD293" s="97">
        <f t="shared" si="92"/>
        <v>0</v>
      </c>
      <c r="AE293" s="97">
        <f t="shared" si="92"/>
        <v>0</v>
      </c>
      <c r="AF293" s="97">
        <f t="shared" si="92"/>
        <v>0</v>
      </c>
      <c r="AG293" s="97">
        <f t="shared" si="91"/>
        <v>0</v>
      </c>
      <c r="AH293" s="97">
        <f t="shared" si="91"/>
        <v>0</v>
      </c>
      <c r="AI293" s="97">
        <f t="shared" si="91"/>
        <v>0</v>
      </c>
      <c r="AJ293" s="97">
        <f t="shared" si="91"/>
        <v>0</v>
      </c>
      <c r="AK293" s="97">
        <f t="shared" si="91"/>
        <v>0</v>
      </c>
      <c r="AL293" s="99">
        <f t="shared" si="100"/>
        <v>0</v>
      </c>
      <c r="AM293" s="102"/>
      <c r="AN293" s="97">
        <f t="shared" si="94"/>
        <v>0</v>
      </c>
      <c r="AO293" s="97">
        <f t="shared" si="94"/>
        <v>0</v>
      </c>
      <c r="AP293" s="97">
        <f t="shared" si="94"/>
        <v>0</v>
      </c>
      <c r="AQ293" s="97">
        <f t="shared" si="94"/>
        <v>0</v>
      </c>
      <c r="AR293" s="97">
        <f t="shared" si="94"/>
        <v>0</v>
      </c>
      <c r="AS293" s="97">
        <f t="shared" si="93"/>
        <v>0</v>
      </c>
      <c r="AT293" s="97">
        <f t="shared" si="93"/>
        <v>0</v>
      </c>
      <c r="AU293" s="97">
        <f t="shared" si="93"/>
        <v>0</v>
      </c>
      <c r="AV293" s="97">
        <f t="shared" si="93"/>
        <v>0</v>
      </c>
      <c r="AW293" s="97">
        <f t="shared" si="93"/>
        <v>0</v>
      </c>
      <c r="AX293" s="99">
        <f t="shared" si="101"/>
        <v>0</v>
      </c>
      <c r="AY293" s="99"/>
      <c r="AZ293" s="100">
        <f t="shared" si="97"/>
        <v>0</v>
      </c>
      <c r="BA293" s="97">
        <f>IF(NOT(snowball2),0,IF(R292&lt;=0,0,IF($C293&lt;=SUM($AZ293:AZ293),0,IF(AO293+$C293-SUM($AZ293:AZ293)&gt;R292+AC293,R292+AC293-AO293,$C293-SUM($AZ293:AZ293)))))</f>
        <v>0</v>
      </c>
      <c r="BB293" s="97">
        <f>IF(NOT(snowball2),0,IF(S292&lt;=0,0,IF($C293&lt;=SUM($AZ293:BA293),0,IF(AP293+$C293-SUM($AZ293:BA293)&gt;S292+AD293,S292+AD293-AP293,$C293-SUM($AZ293:BA293)))))</f>
        <v>0</v>
      </c>
      <c r="BC293" s="97">
        <f>IF(NOT(snowball2),0,IF(T292&lt;=0,0,IF($C293&lt;=SUM($AZ293:BB293),0,IF(AQ293+$C293-SUM($AZ293:BB293)&gt;T292+AE293,T292+AE293-AQ293,$C293-SUM($AZ293:BB293)))))</f>
        <v>0</v>
      </c>
      <c r="BD293" s="97">
        <f>IF(NOT(snowball2),0,IF(U292&lt;=0,0,IF($C293&lt;=SUM($AZ293:BC293),0,IF(AR293+$C293-SUM($AZ293:BC293)&gt;U292+AF293,U292+AF293-AR293,$C293-SUM($AZ293:BC293)))))</f>
        <v>0</v>
      </c>
      <c r="BE293" s="97">
        <f>IF(NOT(snowball2),0,IF(V292&lt;=0,0,IF($C293&lt;=SUM($AZ293:BD293),0,IF(AS293+$C293-SUM($AZ293:BD293)&gt;V292+AG293,V292+AG293-AS293,$C293-SUM($AZ293:BD293)))))</f>
        <v>0</v>
      </c>
      <c r="BF293" s="97">
        <f>IF(NOT(snowball2),0,IF(W292&lt;=0,0,IF($C293&lt;=SUM($AZ293:BE293),0,IF(AT293+$C293-SUM($AZ293:BE293)&gt;W292+AH293,W292+AH293-AT293,$C293-SUM($AZ293:BE293)))))</f>
        <v>0</v>
      </c>
      <c r="BG293" s="97">
        <f>IF(NOT(snowball2),0,IF(X292&lt;=0,0,IF($C293&lt;=SUM($AZ293:BF293),0,IF(AU293+$C293-SUM($AZ293:BF293)&gt;X292+AI293,X292+AI293-AU293,$C293-SUM($AZ293:BF293)))))</f>
        <v>0</v>
      </c>
      <c r="BH293" s="97">
        <f>IF(NOT(snowball2),0,IF(Y292&lt;=0,0,IF($C293&lt;=SUM($AZ293:BG293),0,IF(AV293+$C293-SUM($AZ293:BG293)&gt;Y292+AJ293,Y292+AJ293-AV293,$C293-SUM($AZ293:BG293)))))</f>
        <v>0</v>
      </c>
      <c r="BI293" s="97">
        <f>IF(NOT(snowball2),0,IF(Z292&lt;=0,0,IF($C293&lt;=SUM($AZ293:BH293),0,IF(AW293+$C293-SUM($AZ293:BH293)&gt;Z292+AK293,Z292+AK293-AW293,$C293-SUM($AZ293:BH293)))))</f>
        <v>0</v>
      </c>
    </row>
    <row r="294" spans="1:61" ht="11.1" customHeight="1" x14ac:dyDescent="0.2">
      <c r="A294" s="93" t="str">
        <f t="shared" si="102"/>
        <v/>
      </c>
      <c r="B294" s="94" t="e">
        <f t="shared" si="98"/>
        <v>#N/A</v>
      </c>
      <c r="C294" s="95" t="str">
        <f t="shared" si="95"/>
        <v/>
      </c>
      <c r="D294" s="96"/>
      <c r="E294" s="97">
        <f t="shared" si="89"/>
        <v>0</v>
      </c>
      <c r="F294" s="97">
        <f t="shared" si="89"/>
        <v>0</v>
      </c>
      <c r="G294" s="97">
        <f t="shared" si="89"/>
        <v>0</v>
      </c>
      <c r="H294" s="97">
        <f t="shared" si="89"/>
        <v>0</v>
      </c>
      <c r="I294" s="97">
        <f t="shared" si="89"/>
        <v>0</v>
      </c>
      <c r="J294" s="97">
        <f t="shared" si="88"/>
        <v>0</v>
      </c>
      <c r="K294" s="97">
        <f t="shared" si="88"/>
        <v>0</v>
      </c>
      <c r="L294" s="97">
        <f t="shared" si="88"/>
        <v>0</v>
      </c>
      <c r="M294" s="97">
        <f t="shared" si="88"/>
        <v>0</v>
      </c>
      <c r="N294" s="97">
        <f t="shared" si="88"/>
        <v>0</v>
      </c>
      <c r="O294" s="98"/>
      <c r="P294" s="97">
        <f t="shared" si="99"/>
        <v>0</v>
      </c>
      <c r="Q294" s="97">
        <f t="shared" si="103"/>
        <v>0</v>
      </c>
      <c r="R294" s="97">
        <f t="shared" si="103"/>
        <v>0</v>
      </c>
      <c r="S294" s="97">
        <f t="shared" si="103"/>
        <v>0</v>
      </c>
      <c r="T294" s="97">
        <f t="shared" si="103"/>
        <v>0</v>
      </c>
      <c r="U294" s="97">
        <f t="shared" si="103"/>
        <v>0</v>
      </c>
      <c r="V294" s="97">
        <f t="shared" si="103"/>
        <v>0</v>
      </c>
      <c r="W294" s="97">
        <f t="shared" si="103"/>
        <v>0</v>
      </c>
      <c r="X294" s="97">
        <f t="shared" si="103"/>
        <v>0</v>
      </c>
      <c r="Y294" s="97">
        <f t="shared" si="103"/>
        <v>0</v>
      </c>
      <c r="Z294" s="97">
        <f t="shared" si="103"/>
        <v>0</v>
      </c>
      <c r="AA294" s="101"/>
      <c r="AB294" s="97">
        <f t="shared" si="92"/>
        <v>0</v>
      </c>
      <c r="AC294" s="97">
        <f t="shared" si="92"/>
        <v>0</v>
      </c>
      <c r="AD294" s="97">
        <f t="shared" si="92"/>
        <v>0</v>
      </c>
      <c r="AE294" s="97">
        <f t="shared" si="92"/>
        <v>0</v>
      </c>
      <c r="AF294" s="97">
        <f t="shared" si="92"/>
        <v>0</v>
      </c>
      <c r="AG294" s="97">
        <f t="shared" si="91"/>
        <v>0</v>
      </c>
      <c r="AH294" s="97">
        <f t="shared" si="91"/>
        <v>0</v>
      </c>
      <c r="AI294" s="97">
        <f t="shared" si="91"/>
        <v>0</v>
      </c>
      <c r="AJ294" s="97">
        <f t="shared" si="91"/>
        <v>0</v>
      </c>
      <c r="AK294" s="97">
        <f t="shared" si="91"/>
        <v>0</v>
      </c>
      <c r="AL294" s="99">
        <f t="shared" si="100"/>
        <v>0</v>
      </c>
      <c r="AM294" s="102"/>
      <c r="AN294" s="97">
        <f t="shared" si="94"/>
        <v>0</v>
      </c>
      <c r="AO294" s="97">
        <f t="shared" si="94"/>
        <v>0</v>
      </c>
      <c r="AP294" s="97">
        <f t="shared" si="94"/>
        <v>0</v>
      </c>
      <c r="AQ294" s="97">
        <f t="shared" si="94"/>
        <v>0</v>
      </c>
      <c r="AR294" s="97">
        <f t="shared" si="94"/>
        <v>0</v>
      </c>
      <c r="AS294" s="97">
        <f t="shared" si="93"/>
        <v>0</v>
      </c>
      <c r="AT294" s="97">
        <f t="shared" si="93"/>
        <v>0</v>
      </c>
      <c r="AU294" s="97">
        <f t="shared" si="93"/>
        <v>0</v>
      </c>
      <c r="AV294" s="97">
        <f t="shared" si="93"/>
        <v>0</v>
      </c>
      <c r="AW294" s="97">
        <f t="shared" si="93"/>
        <v>0</v>
      </c>
      <c r="AX294" s="99">
        <f t="shared" si="101"/>
        <v>0</v>
      </c>
      <c r="AY294" s="99"/>
      <c r="AZ294" s="100">
        <f t="shared" si="97"/>
        <v>0</v>
      </c>
      <c r="BA294" s="97">
        <f>IF(NOT(snowball2),0,IF(R293&lt;=0,0,IF($C294&lt;=SUM($AZ294:AZ294),0,IF(AO294+$C294-SUM($AZ294:AZ294)&gt;R293+AC294,R293+AC294-AO294,$C294-SUM($AZ294:AZ294)))))</f>
        <v>0</v>
      </c>
      <c r="BB294" s="97">
        <f>IF(NOT(snowball2),0,IF(S293&lt;=0,0,IF($C294&lt;=SUM($AZ294:BA294),0,IF(AP294+$C294-SUM($AZ294:BA294)&gt;S293+AD294,S293+AD294-AP294,$C294-SUM($AZ294:BA294)))))</f>
        <v>0</v>
      </c>
      <c r="BC294" s="97">
        <f>IF(NOT(snowball2),0,IF(T293&lt;=0,0,IF($C294&lt;=SUM($AZ294:BB294),0,IF(AQ294+$C294-SUM($AZ294:BB294)&gt;T293+AE294,T293+AE294-AQ294,$C294-SUM($AZ294:BB294)))))</f>
        <v>0</v>
      </c>
      <c r="BD294" s="97">
        <f>IF(NOT(snowball2),0,IF(U293&lt;=0,0,IF($C294&lt;=SUM($AZ294:BC294),0,IF(AR294+$C294-SUM($AZ294:BC294)&gt;U293+AF294,U293+AF294-AR294,$C294-SUM($AZ294:BC294)))))</f>
        <v>0</v>
      </c>
      <c r="BE294" s="97">
        <f>IF(NOT(snowball2),0,IF(V293&lt;=0,0,IF($C294&lt;=SUM($AZ294:BD294),0,IF(AS294+$C294-SUM($AZ294:BD294)&gt;V293+AG294,V293+AG294-AS294,$C294-SUM($AZ294:BD294)))))</f>
        <v>0</v>
      </c>
      <c r="BF294" s="97">
        <f>IF(NOT(snowball2),0,IF(W293&lt;=0,0,IF($C294&lt;=SUM($AZ294:BE294),0,IF(AT294+$C294-SUM($AZ294:BE294)&gt;W293+AH294,W293+AH294-AT294,$C294-SUM($AZ294:BE294)))))</f>
        <v>0</v>
      </c>
      <c r="BG294" s="97">
        <f>IF(NOT(snowball2),0,IF(X293&lt;=0,0,IF($C294&lt;=SUM($AZ294:BF294),0,IF(AU294+$C294-SUM($AZ294:BF294)&gt;X293+AI294,X293+AI294-AU294,$C294-SUM($AZ294:BF294)))))</f>
        <v>0</v>
      </c>
      <c r="BH294" s="97">
        <f>IF(NOT(snowball2),0,IF(Y293&lt;=0,0,IF($C294&lt;=SUM($AZ294:BG294),0,IF(AV294+$C294-SUM($AZ294:BG294)&gt;Y293+AJ294,Y293+AJ294-AV294,$C294-SUM($AZ294:BG294)))))</f>
        <v>0</v>
      </c>
      <c r="BI294" s="97">
        <f>IF(NOT(snowball2),0,IF(Z293&lt;=0,0,IF($C294&lt;=SUM($AZ294:BH294),0,IF(AW294+$C294-SUM($AZ294:BH294)&gt;Z293+AK294,Z293+AK294-AW294,$C294-SUM($AZ294:BH294)))))</f>
        <v>0</v>
      </c>
    </row>
    <row r="295" spans="1:61" ht="11.1" customHeight="1" x14ac:dyDescent="0.2">
      <c r="A295" s="93" t="str">
        <f t="shared" si="102"/>
        <v/>
      </c>
      <c r="B295" s="94" t="e">
        <f t="shared" si="98"/>
        <v>#N/A</v>
      </c>
      <c r="C295" s="95" t="str">
        <f t="shared" si="95"/>
        <v/>
      </c>
      <c r="D295" s="96"/>
      <c r="E295" s="97">
        <f t="shared" si="89"/>
        <v>0</v>
      </c>
      <c r="F295" s="97">
        <f t="shared" si="89"/>
        <v>0</v>
      </c>
      <c r="G295" s="97">
        <f t="shared" si="89"/>
        <v>0</v>
      </c>
      <c r="H295" s="97">
        <f t="shared" si="89"/>
        <v>0</v>
      </c>
      <c r="I295" s="97">
        <f t="shared" si="89"/>
        <v>0</v>
      </c>
      <c r="J295" s="97">
        <f t="shared" si="88"/>
        <v>0</v>
      </c>
      <c r="K295" s="97">
        <f t="shared" si="88"/>
        <v>0</v>
      </c>
      <c r="L295" s="97">
        <f t="shared" si="88"/>
        <v>0</v>
      </c>
      <c r="M295" s="97">
        <f t="shared" si="88"/>
        <v>0</v>
      </c>
      <c r="N295" s="97">
        <f t="shared" si="88"/>
        <v>0</v>
      </c>
      <c r="O295" s="98"/>
      <c r="P295" s="97">
        <f t="shared" si="99"/>
        <v>0</v>
      </c>
      <c r="Q295" s="97">
        <f t="shared" si="103"/>
        <v>0</v>
      </c>
      <c r="R295" s="97">
        <f t="shared" si="103"/>
        <v>0</v>
      </c>
      <c r="S295" s="97">
        <f t="shared" si="103"/>
        <v>0</v>
      </c>
      <c r="T295" s="97">
        <f t="shared" si="103"/>
        <v>0</v>
      </c>
      <c r="U295" s="97">
        <f t="shared" si="103"/>
        <v>0</v>
      </c>
      <c r="V295" s="97">
        <f t="shared" si="103"/>
        <v>0</v>
      </c>
      <c r="W295" s="97">
        <f t="shared" si="103"/>
        <v>0</v>
      </c>
      <c r="X295" s="97">
        <f t="shared" si="103"/>
        <v>0</v>
      </c>
      <c r="Y295" s="97">
        <f t="shared" si="103"/>
        <v>0</v>
      </c>
      <c r="Z295" s="97">
        <f t="shared" si="103"/>
        <v>0</v>
      </c>
      <c r="AA295" s="101"/>
      <c r="AB295" s="97">
        <f t="shared" si="92"/>
        <v>0</v>
      </c>
      <c r="AC295" s="97">
        <f t="shared" si="92"/>
        <v>0</v>
      </c>
      <c r="AD295" s="97">
        <f t="shared" si="92"/>
        <v>0</v>
      </c>
      <c r="AE295" s="97">
        <f t="shared" si="92"/>
        <v>0</v>
      </c>
      <c r="AF295" s="97">
        <f t="shared" si="92"/>
        <v>0</v>
      </c>
      <c r="AG295" s="97">
        <f t="shared" si="91"/>
        <v>0</v>
      </c>
      <c r="AH295" s="97">
        <f t="shared" si="91"/>
        <v>0</v>
      </c>
      <c r="AI295" s="97">
        <f t="shared" si="91"/>
        <v>0</v>
      </c>
      <c r="AJ295" s="97">
        <f t="shared" si="91"/>
        <v>0</v>
      </c>
      <c r="AK295" s="97">
        <f t="shared" si="91"/>
        <v>0</v>
      </c>
      <c r="AL295" s="99">
        <f t="shared" si="100"/>
        <v>0</v>
      </c>
      <c r="AM295" s="102"/>
      <c r="AN295" s="97">
        <f t="shared" si="94"/>
        <v>0</v>
      </c>
      <c r="AO295" s="97">
        <f t="shared" si="94"/>
        <v>0</v>
      </c>
      <c r="AP295" s="97">
        <f t="shared" si="94"/>
        <v>0</v>
      </c>
      <c r="AQ295" s="97">
        <f t="shared" si="94"/>
        <v>0</v>
      </c>
      <c r="AR295" s="97">
        <f t="shared" si="94"/>
        <v>0</v>
      </c>
      <c r="AS295" s="97">
        <f t="shared" si="93"/>
        <v>0</v>
      </c>
      <c r="AT295" s="97">
        <f t="shared" si="93"/>
        <v>0</v>
      </c>
      <c r="AU295" s="97">
        <f t="shared" si="93"/>
        <v>0</v>
      </c>
      <c r="AV295" s="97">
        <f t="shared" si="93"/>
        <v>0</v>
      </c>
      <c r="AW295" s="97">
        <f t="shared" si="93"/>
        <v>0</v>
      </c>
      <c r="AX295" s="99">
        <f t="shared" si="101"/>
        <v>0</v>
      </c>
      <c r="AY295" s="99"/>
      <c r="AZ295" s="100">
        <f t="shared" si="97"/>
        <v>0</v>
      </c>
      <c r="BA295" s="97">
        <f>IF(NOT(snowball2),0,IF(R294&lt;=0,0,IF($C295&lt;=SUM($AZ295:AZ295),0,IF(AO295+$C295-SUM($AZ295:AZ295)&gt;R294+AC295,R294+AC295-AO295,$C295-SUM($AZ295:AZ295)))))</f>
        <v>0</v>
      </c>
      <c r="BB295" s="97">
        <f>IF(NOT(snowball2),0,IF(S294&lt;=0,0,IF($C295&lt;=SUM($AZ295:BA295),0,IF(AP295+$C295-SUM($AZ295:BA295)&gt;S294+AD295,S294+AD295-AP295,$C295-SUM($AZ295:BA295)))))</f>
        <v>0</v>
      </c>
      <c r="BC295" s="97">
        <f>IF(NOT(snowball2),0,IF(T294&lt;=0,0,IF($C295&lt;=SUM($AZ295:BB295),0,IF(AQ295+$C295-SUM($AZ295:BB295)&gt;T294+AE295,T294+AE295-AQ295,$C295-SUM($AZ295:BB295)))))</f>
        <v>0</v>
      </c>
      <c r="BD295" s="97">
        <f>IF(NOT(snowball2),0,IF(U294&lt;=0,0,IF($C295&lt;=SUM($AZ295:BC295),0,IF(AR295+$C295-SUM($AZ295:BC295)&gt;U294+AF295,U294+AF295-AR295,$C295-SUM($AZ295:BC295)))))</f>
        <v>0</v>
      </c>
      <c r="BE295" s="97">
        <f>IF(NOT(snowball2),0,IF(V294&lt;=0,0,IF($C295&lt;=SUM($AZ295:BD295),0,IF(AS295+$C295-SUM($AZ295:BD295)&gt;V294+AG295,V294+AG295-AS295,$C295-SUM($AZ295:BD295)))))</f>
        <v>0</v>
      </c>
      <c r="BF295" s="97">
        <f>IF(NOT(snowball2),0,IF(W294&lt;=0,0,IF($C295&lt;=SUM($AZ295:BE295),0,IF(AT295+$C295-SUM($AZ295:BE295)&gt;W294+AH295,W294+AH295-AT295,$C295-SUM($AZ295:BE295)))))</f>
        <v>0</v>
      </c>
      <c r="BG295" s="97">
        <f>IF(NOT(snowball2),0,IF(X294&lt;=0,0,IF($C295&lt;=SUM($AZ295:BF295),0,IF(AU295+$C295-SUM($AZ295:BF295)&gt;X294+AI295,X294+AI295-AU295,$C295-SUM($AZ295:BF295)))))</f>
        <v>0</v>
      </c>
      <c r="BH295" s="97">
        <f>IF(NOT(snowball2),0,IF(Y294&lt;=0,0,IF($C295&lt;=SUM($AZ295:BG295),0,IF(AV295+$C295-SUM($AZ295:BG295)&gt;Y294+AJ295,Y294+AJ295-AV295,$C295-SUM($AZ295:BG295)))))</f>
        <v>0</v>
      </c>
      <c r="BI295" s="97">
        <f>IF(NOT(snowball2),0,IF(Z294&lt;=0,0,IF($C295&lt;=SUM($AZ295:BH295),0,IF(AW295+$C295-SUM($AZ295:BH295)&gt;Z294+AK295,Z294+AK295-AW295,$C295-SUM($AZ295:BH295)))))</f>
        <v>0</v>
      </c>
    </row>
    <row r="296" spans="1:61" ht="11.1" customHeight="1" x14ac:dyDescent="0.2">
      <c r="A296" s="93" t="str">
        <f t="shared" si="102"/>
        <v/>
      </c>
      <c r="B296" s="94" t="e">
        <f t="shared" si="98"/>
        <v>#N/A</v>
      </c>
      <c r="C296" s="95" t="str">
        <f t="shared" si="95"/>
        <v/>
      </c>
      <c r="D296" s="96"/>
      <c r="E296" s="97">
        <f t="shared" si="89"/>
        <v>0</v>
      </c>
      <c r="F296" s="97">
        <f t="shared" si="89"/>
        <v>0</v>
      </c>
      <c r="G296" s="97">
        <f t="shared" si="89"/>
        <v>0</v>
      </c>
      <c r="H296" s="97">
        <f t="shared" si="89"/>
        <v>0</v>
      </c>
      <c r="I296" s="97">
        <f t="shared" si="89"/>
        <v>0</v>
      </c>
      <c r="J296" s="97">
        <f t="shared" si="88"/>
        <v>0</v>
      </c>
      <c r="K296" s="97">
        <f t="shared" si="88"/>
        <v>0</v>
      </c>
      <c r="L296" s="97">
        <f t="shared" si="88"/>
        <v>0</v>
      </c>
      <c r="M296" s="97">
        <f t="shared" si="88"/>
        <v>0</v>
      </c>
      <c r="N296" s="97">
        <f t="shared" si="88"/>
        <v>0</v>
      </c>
      <c r="O296" s="98"/>
      <c r="P296" s="97">
        <f t="shared" si="99"/>
        <v>0</v>
      </c>
      <c r="Q296" s="97">
        <f t="shared" si="103"/>
        <v>0</v>
      </c>
      <c r="R296" s="97">
        <f t="shared" si="103"/>
        <v>0</v>
      </c>
      <c r="S296" s="97">
        <f t="shared" si="103"/>
        <v>0</v>
      </c>
      <c r="T296" s="97">
        <f t="shared" si="103"/>
        <v>0</v>
      </c>
      <c r="U296" s="97">
        <f t="shared" si="103"/>
        <v>0</v>
      </c>
      <c r="V296" s="97">
        <f t="shared" si="103"/>
        <v>0</v>
      </c>
      <c r="W296" s="97">
        <f t="shared" si="103"/>
        <v>0</v>
      </c>
      <c r="X296" s="97">
        <f t="shared" si="103"/>
        <v>0</v>
      </c>
      <c r="Y296" s="97">
        <f t="shared" si="103"/>
        <v>0</v>
      </c>
      <c r="Z296" s="97">
        <f t="shared" si="103"/>
        <v>0</v>
      </c>
      <c r="AA296" s="101"/>
      <c r="AB296" s="97">
        <f t="shared" si="92"/>
        <v>0</v>
      </c>
      <c r="AC296" s="97">
        <f t="shared" si="92"/>
        <v>0</v>
      </c>
      <c r="AD296" s="97">
        <f t="shared" si="92"/>
        <v>0</v>
      </c>
      <c r="AE296" s="97">
        <f t="shared" si="92"/>
        <v>0</v>
      </c>
      <c r="AF296" s="97">
        <f t="shared" si="92"/>
        <v>0</v>
      </c>
      <c r="AG296" s="97">
        <f t="shared" si="91"/>
        <v>0</v>
      </c>
      <c r="AH296" s="97">
        <f t="shared" si="91"/>
        <v>0</v>
      </c>
      <c r="AI296" s="97">
        <f t="shared" si="91"/>
        <v>0</v>
      </c>
      <c r="AJ296" s="97">
        <f t="shared" si="91"/>
        <v>0</v>
      </c>
      <c r="AK296" s="97">
        <f t="shared" si="91"/>
        <v>0</v>
      </c>
      <c r="AL296" s="99">
        <f t="shared" si="100"/>
        <v>0</v>
      </c>
      <c r="AM296" s="102"/>
      <c r="AN296" s="97">
        <f t="shared" si="94"/>
        <v>0</v>
      </c>
      <c r="AO296" s="97">
        <f t="shared" si="94"/>
        <v>0</v>
      </c>
      <c r="AP296" s="97">
        <f t="shared" si="94"/>
        <v>0</v>
      </c>
      <c r="AQ296" s="97">
        <f t="shared" si="94"/>
        <v>0</v>
      </c>
      <c r="AR296" s="97">
        <f t="shared" si="94"/>
        <v>0</v>
      </c>
      <c r="AS296" s="97">
        <f t="shared" si="93"/>
        <v>0</v>
      </c>
      <c r="AT296" s="97">
        <f t="shared" si="93"/>
        <v>0</v>
      </c>
      <c r="AU296" s="97">
        <f t="shared" si="93"/>
        <v>0</v>
      </c>
      <c r="AV296" s="97">
        <f t="shared" si="93"/>
        <v>0</v>
      </c>
      <c r="AW296" s="97">
        <f t="shared" si="93"/>
        <v>0</v>
      </c>
      <c r="AX296" s="99">
        <f t="shared" si="101"/>
        <v>0</v>
      </c>
      <c r="AY296" s="99"/>
      <c r="AZ296" s="100">
        <f t="shared" si="97"/>
        <v>0</v>
      </c>
      <c r="BA296" s="97">
        <f>IF(NOT(snowball2),0,IF(R295&lt;=0,0,IF($C296&lt;=SUM($AZ296:AZ296),0,IF(AO296+$C296-SUM($AZ296:AZ296)&gt;R295+AC296,R295+AC296-AO296,$C296-SUM($AZ296:AZ296)))))</f>
        <v>0</v>
      </c>
      <c r="BB296" s="97">
        <f>IF(NOT(snowball2),0,IF(S295&lt;=0,0,IF($C296&lt;=SUM($AZ296:BA296),0,IF(AP296+$C296-SUM($AZ296:BA296)&gt;S295+AD296,S295+AD296-AP296,$C296-SUM($AZ296:BA296)))))</f>
        <v>0</v>
      </c>
      <c r="BC296" s="97">
        <f>IF(NOT(snowball2),0,IF(T295&lt;=0,0,IF($C296&lt;=SUM($AZ296:BB296),0,IF(AQ296+$C296-SUM($AZ296:BB296)&gt;T295+AE296,T295+AE296-AQ296,$C296-SUM($AZ296:BB296)))))</f>
        <v>0</v>
      </c>
      <c r="BD296" s="97">
        <f>IF(NOT(snowball2),0,IF(U295&lt;=0,0,IF($C296&lt;=SUM($AZ296:BC296),0,IF(AR296+$C296-SUM($AZ296:BC296)&gt;U295+AF296,U295+AF296-AR296,$C296-SUM($AZ296:BC296)))))</f>
        <v>0</v>
      </c>
      <c r="BE296" s="97">
        <f>IF(NOT(snowball2),0,IF(V295&lt;=0,0,IF($C296&lt;=SUM($AZ296:BD296),0,IF(AS296+$C296-SUM($AZ296:BD296)&gt;V295+AG296,V295+AG296-AS296,$C296-SUM($AZ296:BD296)))))</f>
        <v>0</v>
      </c>
      <c r="BF296" s="97">
        <f>IF(NOT(snowball2),0,IF(W295&lt;=0,0,IF($C296&lt;=SUM($AZ296:BE296),0,IF(AT296+$C296-SUM($AZ296:BE296)&gt;W295+AH296,W295+AH296-AT296,$C296-SUM($AZ296:BE296)))))</f>
        <v>0</v>
      </c>
      <c r="BG296" s="97">
        <f>IF(NOT(snowball2),0,IF(X295&lt;=0,0,IF($C296&lt;=SUM($AZ296:BF296),0,IF(AU296+$C296-SUM($AZ296:BF296)&gt;X295+AI296,X295+AI296-AU296,$C296-SUM($AZ296:BF296)))))</f>
        <v>0</v>
      </c>
      <c r="BH296" s="97">
        <f>IF(NOT(snowball2),0,IF(Y295&lt;=0,0,IF($C296&lt;=SUM($AZ296:BG296),0,IF(AV296+$C296-SUM($AZ296:BG296)&gt;Y295+AJ296,Y295+AJ296-AV296,$C296-SUM($AZ296:BG296)))))</f>
        <v>0</v>
      </c>
      <c r="BI296" s="97">
        <f>IF(NOT(snowball2),0,IF(Z295&lt;=0,0,IF($C296&lt;=SUM($AZ296:BH296),0,IF(AW296+$C296-SUM($AZ296:BH296)&gt;Z295+AK296,Z295+AK296-AW296,$C296-SUM($AZ296:BH296)))))</f>
        <v>0</v>
      </c>
    </row>
    <row r="297" spans="1:61" ht="11.1" customHeight="1" x14ac:dyDescent="0.2">
      <c r="A297" s="93" t="str">
        <f t="shared" si="102"/>
        <v/>
      </c>
      <c r="B297" s="94" t="e">
        <f t="shared" si="98"/>
        <v>#N/A</v>
      </c>
      <c r="C297" s="95" t="str">
        <f t="shared" si="95"/>
        <v/>
      </c>
      <c r="D297" s="96"/>
      <c r="E297" s="97">
        <f t="shared" si="89"/>
        <v>0</v>
      </c>
      <c r="F297" s="97">
        <f t="shared" si="89"/>
        <v>0</v>
      </c>
      <c r="G297" s="97">
        <f t="shared" si="89"/>
        <v>0</v>
      </c>
      <c r="H297" s="97">
        <f t="shared" si="89"/>
        <v>0</v>
      </c>
      <c r="I297" s="97">
        <f t="shared" si="89"/>
        <v>0</v>
      </c>
      <c r="J297" s="97">
        <f t="shared" si="88"/>
        <v>0</v>
      </c>
      <c r="K297" s="97">
        <f t="shared" si="88"/>
        <v>0</v>
      </c>
      <c r="L297" s="97">
        <f t="shared" si="88"/>
        <v>0</v>
      </c>
      <c r="M297" s="97">
        <f t="shared" si="88"/>
        <v>0</v>
      </c>
      <c r="N297" s="97">
        <f t="shared" si="88"/>
        <v>0</v>
      </c>
      <c r="O297" s="98"/>
      <c r="P297" s="97">
        <f t="shared" si="99"/>
        <v>0</v>
      </c>
      <c r="Q297" s="97">
        <f t="shared" si="103"/>
        <v>0</v>
      </c>
      <c r="R297" s="97">
        <f t="shared" si="103"/>
        <v>0</v>
      </c>
      <c r="S297" s="97">
        <f t="shared" si="103"/>
        <v>0</v>
      </c>
      <c r="T297" s="97">
        <f t="shared" si="103"/>
        <v>0</v>
      </c>
      <c r="U297" s="97">
        <f t="shared" si="103"/>
        <v>0</v>
      </c>
      <c r="V297" s="97">
        <f t="shared" si="103"/>
        <v>0</v>
      </c>
      <c r="W297" s="97">
        <f t="shared" si="103"/>
        <v>0</v>
      </c>
      <c r="X297" s="97">
        <f t="shared" si="103"/>
        <v>0</v>
      </c>
      <c r="Y297" s="97">
        <f t="shared" si="103"/>
        <v>0</v>
      </c>
      <c r="Z297" s="97">
        <f t="shared" si="103"/>
        <v>0</v>
      </c>
      <c r="AA297" s="101"/>
      <c r="AB297" s="97">
        <f t="shared" si="92"/>
        <v>0</v>
      </c>
      <c r="AC297" s="97">
        <f t="shared" si="92"/>
        <v>0</v>
      </c>
      <c r="AD297" s="97">
        <f t="shared" si="92"/>
        <v>0</v>
      </c>
      <c r="AE297" s="97">
        <f t="shared" si="92"/>
        <v>0</v>
      </c>
      <c r="AF297" s="97">
        <f t="shared" si="92"/>
        <v>0</v>
      </c>
      <c r="AG297" s="97">
        <f t="shared" si="91"/>
        <v>0</v>
      </c>
      <c r="AH297" s="97">
        <f t="shared" si="91"/>
        <v>0</v>
      </c>
      <c r="AI297" s="97">
        <f t="shared" si="91"/>
        <v>0</v>
      </c>
      <c r="AJ297" s="97">
        <f t="shared" si="91"/>
        <v>0</v>
      </c>
      <c r="AK297" s="97">
        <f t="shared" si="91"/>
        <v>0</v>
      </c>
      <c r="AL297" s="99">
        <f t="shared" si="100"/>
        <v>0</v>
      </c>
      <c r="AM297" s="102"/>
      <c r="AN297" s="97">
        <f t="shared" si="94"/>
        <v>0</v>
      </c>
      <c r="AO297" s="97">
        <f t="shared" si="94"/>
        <v>0</v>
      </c>
      <c r="AP297" s="97">
        <f t="shared" si="94"/>
        <v>0</v>
      </c>
      <c r="AQ297" s="97">
        <f t="shared" si="94"/>
        <v>0</v>
      </c>
      <c r="AR297" s="97">
        <f t="shared" si="94"/>
        <v>0</v>
      </c>
      <c r="AS297" s="97">
        <f t="shared" si="93"/>
        <v>0</v>
      </c>
      <c r="AT297" s="97">
        <f t="shared" si="93"/>
        <v>0</v>
      </c>
      <c r="AU297" s="97">
        <f t="shared" si="93"/>
        <v>0</v>
      </c>
      <c r="AV297" s="97">
        <f t="shared" si="93"/>
        <v>0</v>
      </c>
      <c r="AW297" s="97">
        <f t="shared" si="93"/>
        <v>0</v>
      </c>
      <c r="AX297" s="99">
        <f t="shared" si="101"/>
        <v>0</v>
      </c>
      <c r="AY297" s="99"/>
      <c r="AZ297" s="100">
        <f t="shared" si="97"/>
        <v>0</v>
      </c>
      <c r="BA297" s="97">
        <f>IF(NOT(snowball2),0,IF(R296&lt;=0,0,IF($C297&lt;=SUM($AZ297:AZ297),0,IF(AO297+$C297-SUM($AZ297:AZ297)&gt;R296+AC297,R296+AC297-AO297,$C297-SUM($AZ297:AZ297)))))</f>
        <v>0</v>
      </c>
      <c r="BB297" s="97">
        <f>IF(NOT(snowball2),0,IF(S296&lt;=0,0,IF($C297&lt;=SUM($AZ297:BA297),0,IF(AP297+$C297-SUM($AZ297:BA297)&gt;S296+AD297,S296+AD297-AP297,$C297-SUM($AZ297:BA297)))))</f>
        <v>0</v>
      </c>
      <c r="BC297" s="97">
        <f>IF(NOT(snowball2),0,IF(T296&lt;=0,0,IF($C297&lt;=SUM($AZ297:BB297),0,IF(AQ297+$C297-SUM($AZ297:BB297)&gt;T296+AE297,T296+AE297-AQ297,$C297-SUM($AZ297:BB297)))))</f>
        <v>0</v>
      </c>
      <c r="BD297" s="97">
        <f>IF(NOT(snowball2),0,IF(U296&lt;=0,0,IF($C297&lt;=SUM($AZ297:BC297),0,IF(AR297+$C297-SUM($AZ297:BC297)&gt;U296+AF297,U296+AF297-AR297,$C297-SUM($AZ297:BC297)))))</f>
        <v>0</v>
      </c>
      <c r="BE297" s="97">
        <f>IF(NOT(snowball2),0,IF(V296&lt;=0,0,IF($C297&lt;=SUM($AZ297:BD297),0,IF(AS297+$C297-SUM($AZ297:BD297)&gt;V296+AG297,V296+AG297-AS297,$C297-SUM($AZ297:BD297)))))</f>
        <v>0</v>
      </c>
      <c r="BF297" s="97">
        <f>IF(NOT(snowball2),0,IF(W296&lt;=0,0,IF($C297&lt;=SUM($AZ297:BE297),0,IF(AT297+$C297-SUM($AZ297:BE297)&gt;W296+AH297,W296+AH297-AT297,$C297-SUM($AZ297:BE297)))))</f>
        <v>0</v>
      </c>
      <c r="BG297" s="97">
        <f>IF(NOT(snowball2),0,IF(X296&lt;=0,0,IF($C297&lt;=SUM($AZ297:BF297),0,IF(AU297+$C297-SUM($AZ297:BF297)&gt;X296+AI297,X296+AI297-AU297,$C297-SUM($AZ297:BF297)))))</f>
        <v>0</v>
      </c>
      <c r="BH297" s="97">
        <f>IF(NOT(snowball2),0,IF(Y296&lt;=0,0,IF($C297&lt;=SUM($AZ297:BG297),0,IF(AV297+$C297-SUM($AZ297:BG297)&gt;Y296+AJ297,Y296+AJ297-AV297,$C297-SUM($AZ297:BG297)))))</f>
        <v>0</v>
      </c>
      <c r="BI297" s="97">
        <f>IF(NOT(snowball2),0,IF(Z296&lt;=0,0,IF($C297&lt;=SUM($AZ297:BH297),0,IF(AW297+$C297-SUM($AZ297:BH297)&gt;Z296+AK297,Z296+AK297-AW297,$C297-SUM($AZ297:BH297)))))</f>
        <v>0</v>
      </c>
    </row>
    <row r="298" spans="1:61" ht="11.1" customHeight="1" x14ac:dyDescent="0.2">
      <c r="A298" s="93" t="str">
        <f t="shared" si="102"/>
        <v/>
      </c>
      <c r="B298" s="94" t="e">
        <f t="shared" si="98"/>
        <v>#N/A</v>
      </c>
      <c r="C298" s="95" t="str">
        <f t="shared" si="95"/>
        <v/>
      </c>
      <c r="D298" s="96"/>
      <c r="E298" s="97">
        <f t="shared" si="89"/>
        <v>0</v>
      </c>
      <c r="F298" s="97">
        <f t="shared" si="89"/>
        <v>0</v>
      </c>
      <c r="G298" s="97">
        <f t="shared" si="89"/>
        <v>0</v>
      </c>
      <c r="H298" s="97">
        <f t="shared" si="89"/>
        <v>0</v>
      </c>
      <c r="I298" s="97">
        <f t="shared" si="89"/>
        <v>0</v>
      </c>
      <c r="J298" s="97">
        <f t="shared" si="88"/>
        <v>0</v>
      </c>
      <c r="K298" s="97">
        <f t="shared" si="88"/>
        <v>0</v>
      </c>
      <c r="L298" s="97">
        <f t="shared" si="88"/>
        <v>0</v>
      </c>
      <c r="M298" s="97">
        <f t="shared" si="88"/>
        <v>0</v>
      </c>
      <c r="N298" s="97">
        <f t="shared" si="88"/>
        <v>0</v>
      </c>
      <c r="O298" s="98"/>
      <c r="P298" s="97">
        <f t="shared" si="99"/>
        <v>0</v>
      </c>
      <c r="Q298" s="97">
        <f t="shared" si="103"/>
        <v>0</v>
      </c>
      <c r="R298" s="97">
        <f t="shared" si="103"/>
        <v>0</v>
      </c>
      <c r="S298" s="97">
        <f t="shared" si="103"/>
        <v>0</v>
      </c>
      <c r="T298" s="97">
        <f t="shared" si="103"/>
        <v>0</v>
      </c>
      <c r="U298" s="97">
        <f t="shared" si="103"/>
        <v>0</v>
      </c>
      <c r="V298" s="97">
        <f t="shared" si="103"/>
        <v>0</v>
      </c>
      <c r="W298" s="97">
        <f t="shared" si="103"/>
        <v>0</v>
      </c>
      <c r="X298" s="97">
        <f t="shared" si="103"/>
        <v>0</v>
      </c>
      <c r="Y298" s="97">
        <f t="shared" si="103"/>
        <v>0</v>
      </c>
      <c r="Z298" s="97">
        <f t="shared" si="103"/>
        <v>0</v>
      </c>
      <c r="AA298" s="101"/>
      <c r="AB298" s="97">
        <f t="shared" si="92"/>
        <v>0</v>
      </c>
      <c r="AC298" s="97">
        <f t="shared" si="92"/>
        <v>0</v>
      </c>
      <c r="AD298" s="97">
        <f t="shared" si="92"/>
        <v>0</v>
      </c>
      <c r="AE298" s="97">
        <f t="shared" si="92"/>
        <v>0</v>
      </c>
      <c r="AF298" s="97">
        <f t="shared" si="92"/>
        <v>0</v>
      </c>
      <c r="AG298" s="97">
        <f t="shared" si="91"/>
        <v>0</v>
      </c>
      <c r="AH298" s="97">
        <f t="shared" si="91"/>
        <v>0</v>
      </c>
      <c r="AI298" s="97">
        <f t="shared" si="91"/>
        <v>0</v>
      </c>
      <c r="AJ298" s="97">
        <f t="shared" si="91"/>
        <v>0</v>
      </c>
      <c r="AK298" s="97">
        <f t="shared" si="91"/>
        <v>0</v>
      </c>
      <c r="AL298" s="99">
        <f t="shared" si="100"/>
        <v>0</v>
      </c>
      <c r="AM298" s="102"/>
      <c r="AN298" s="97">
        <f t="shared" si="94"/>
        <v>0</v>
      </c>
      <c r="AO298" s="97">
        <f t="shared" si="94"/>
        <v>0</v>
      </c>
      <c r="AP298" s="97">
        <f t="shared" si="94"/>
        <v>0</v>
      </c>
      <c r="AQ298" s="97">
        <f t="shared" si="94"/>
        <v>0</v>
      </c>
      <c r="AR298" s="97">
        <f t="shared" si="94"/>
        <v>0</v>
      </c>
      <c r="AS298" s="97">
        <f t="shared" si="93"/>
        <v>0</v>
      </c>
      <c r="AT298" s="97">
        <f t="shared" si="93"/>
        <v>0</v>
      </c>
      <c r="AU298" s="97">
        <f t="shared" si="93"/>
        <v>0</v>
      </c>
      <c r="AV298" s="97">
        <f t="shared" si="93"/>
        <v>0</v>
      </c>
      <c r="AW298" s="97">
        <f t="shared" si="93"/>
        <v>0</v>
      </c>
      <c r="AX298" s="99">
        <f t="shared" si="101"/>
        <v>0</v>
      </c>
      <c r="AY298" s="99"/>
      <c r="AZ298" s="100">
        <f t="shared" si="97"/>
        <v>0</v>
      </c>
      <c r="BA298" s="97">
        <f>IF(NOT(snowball2),0,IF(R297&lt;=0,0,IF($C298&lt;=SUM($AZ298:AZ298),0,IF(AO298+$C298-SUM($AZ298:AZ298)&gt;R297+AC298,R297+AC298-AO298,$C298-SUM($AZ298:AZ298)))))</f>
        <v>0</v>
      </c>
      <c r="BB298" s="97">
        <f>IF(NOT(snowball2),0,IF(S297&lt;=0,0,IF($C298&lt;=SUM($AZ298:BA298),0,IF(AP298+$C298-SUM($AZ298:BA298)&gt;S297+AD298,S297+AD298-AP298,$C298-SUM($AZ298:BA298)))))</f>
        <v>0</v>
      </c>
      <c r="BC298" s="97">
        <f>IF(NOT(snowball2),0,IF(T297&lt;=0,0,IF($C298&lt;=SUM($AZ298:BB298),0,IF(AQ298+$C298-SUM($AZ298:BB298)&gt;T297+AE298,T297+AE298-AQ298,$C298-SUM($AZ298:BB298)))))</f>
        <v>0</v>
      </c>
      <c r="BD298" s="97">
        <f>IF(NOT(snowball2),0,IF(U297&lt;=0,0,IF($C298&lt;=SUM($AZ298:BC298),0,IF(AR298+$C298-SUM($AZ298:BC298)&gt;U297+AF298,U297+AF298-AR298,$C298-SUM($AZ298:BC298)))))</f>
        <v>0</v>
      </c>
      <c r="BE298" s="97">
        <f>IF(NOT(snowball2),0,IF(V297&lt;=0,0,IF($C298&lt;=SUM($AZ298:BD298),0,IF(AS298+$C298-SUM($AZ298:BD298)&gt;V297+AG298,V297+AG298-AS298,$C298-SUM($AZ298:BD298)))))</f>
        <v>0</v>
      </c>
      <c r="BF298" s="97">
        <f>IF(NOT(snowball2),0,IF(W297&lt;=0,0,IF($C298&lt;=SUM($AZ298:BE298),0,IF(AT298+$C298-SUM($AZ298:BE298)&gt;W297+AH298,W297+AH298-AT298,$C298-SUM($AZ298:BE298)))))</f>
        <v>0</v>
      </c>
      <c r="BG298" s="97">
        <f>IF(NOT(snowball2),0,IF(X297&lt;=0,0,IF($C298&lt;=SUM($AZ298:BF298),0,IF(AU298+$C298-SUM($AZ298:BF298)&gt;X297+AI298,X297+AI298-AU298,$C298-SUM($AZ298:BF298)))))</f>
        <v>0</v>
      </c>
      <c r="BH298" s="97">
        <f>IF(NOT(snowball2),0,IF(Y297&lt;=0,0,IF($C298&lt;=SUM($AZ298:BG298),0,IF(AV298+$C298-SUM($AZ298:BG298)&gt;Y297+AJ298,Y297+AJ298-AV298,$C298-SUM($AZ298:BG298)))))</f>
        <v>0</v>
      </c>
      <c r="BI298" s="97">
        <f>IF(NOT(snowball2),0,IF(Z297&lt;=0,0,IF($C298&lt;=SUM($AZ298:BH298),0,IF(AW298+$C298-SUM($AZ298:BH298)&gt;Z297+AK298,Z297+AK298-AW298,$C298-SUM($AZ298:BH298)))))</f>
        <v>0</v>
      </c>
    </row>
    <row r="299" spans="1:61" ht="11.1" customHeight="1" x14ac:dyDescent="0.2">
      <c r="A299" s="93" t="str">
        <f t="shared" si="102"/>
        <v/>
      </c>
      <c r="B299" s="94" t="e">
        <f t="shared" si="98"/>
        <v>#N/A</v>
      </c>
      <c r="C299" s="95" t="str">
        <f t="shared" si="95"/>
        <v/>
      </c>
      <c r="D299" s="96"/>
      <c r="E299" s="97">
        <f t="shared" si="89"/>
        <v>0</v>
      </c>
      <c r="F299" s="97">
        <f t="shared" si="89"/>
        <v>0</v>
      </c>
      <c r="G299" s="97">
        <f t="shared" si="89"/>
        <v>0</v>
      </c>
      <c r="H299" s="97">
        <f t="shared" si="89"/>
        <v>0</v>
      </c>
      <c r="I299" s="97">
        <f t="shared" si="89"/>
        <v>0</v>
      </c>
      <c r="J299" s="97">
        <f t="shared" si="88"/>
        <v>0</v>
      </c>
      <c r="K299" s="97">
        <f t="shared" si="88"/>
        <v>0</v>
      </c>
      <c r="L299" s="97">
        <f t="shared" si="88"/>
        <v>0</v>
      </c>
      <c r="M299" s="97">
        <f t="shared" si="88"/>
        <v>0</v>
      </c>
      <c r="N299" s="97">
        <f t="shared" si="88"/>
        <v>0</v>
      </c>
      <c r="O299" s="98"/>
      <c r="P299" s="97">
        <f t="shared" si="99"/>
        <v>0</v>
      </c>
      <c r="Q299" s="97">
        <f t="shared" si="103"/>
        <v>0</v>
      </c>
      <c r="R299" s="97">
        <f t="shared" si="103"/>
        <v>0</v>
      </c>
      <c r="S299" s="97">
        <f t="shared" si="103"/>
        <v>0</v>
      </c>
      <c r="T299" s="97">
        <f t="shared" si="103"/>
        <v>0</v>
      </c>
      <c r="U299" s="97">
        <f t="shared" si="103"/>
        <v>0</v>
      </c>
      <c r="V299" s="97">
        <f t="shared" si="103"/>
        <v>0</v>
      </c>
      <c r="W299" s="97">
        <f t="shared" si="103"/>
        <v>0</v>
      </c>
      <c r="X299" s="97">
        <f t="shared" si="103"/>
        <v>0</v>
      </c>
      <c r="Y299" s="97">
        <f t="shared" si="103"/>
        <v>0</v>
      </c>
      <c r="Z299" s="97">
        <f t="shared" si="103"/>
        <v>0</v>
      </c>
      <c r="AA299" s="101"/>
      <c r="AB299" s="97">
        <f t="shared" si="92"/>
        <v>0</v>
      </c>
      <c r="AC299" s="97">
        <f t="shared" si="92"/>
        <v>0</v>
      </c>
      <c r="AD299" s="97">
        <f t="shared" si="92"/>
        <v>0</v>
      </c>
      <c r="AE299" s="97">
        <f t="shared" si="92"/>
        <v>0</v>
      </c>
      <c r="AF299" s="97">
        <f t="shared" si="92"/>
        <v>0</v>
      </c>
      <c r="AG299" s="97">
        <f t="shared" si="91"/>
        <v>0</v>
      </c>
      <c r="AH299" s="97">
        <f t="shared" si="91"/>
        <v>0</v>
      </c>
      <c r="AI299" s="97">
        <f t="shared" si="91"/>
        <v>0</v>
      </c>
      <c r="AJ299" s="97">
        <f t="shared" si="91"/>
        <v>0</v>
      </c>
      <c r="AK299" s="97">
        <f t="shared" si="91"/>
        <v>0</v>
      </c>
      <c r="AL299" s="99">
        <f t="shared" si="100"/>
        <v>0</v>
      </c>
      <c r="AM299" s="102"/>
      <c r="AN299" s="97">
        <f t="shared" si="94"/>
        <v>0</v>
      </c>
      <c r="AO299" s="97">
        <f t="shared" si="94"/>
        <v>0</v>
      </c>
      <c r="AP299" s="97">
        <f t="shared" si="94"/>
        <v>0</v>
      </c>
      <c r="AQ299" s="97">
        <f t="shared" si="94"/>
        <v>0</v>
      </c>
      <c r="AR299" s="97">
        <f t="shared" si="94"/>
        <v>0</v>
      </c>
      <c r="AS299" s="97">
        <f t="shared" si="93"/>
        <v>0</v>
      </c>
      <c r="AT299" s="97">
        <f t="shared" si="93"/>
        <v>0</v>
      </c>
      <c r="AU299" s="97">
        <f t="shared" si="93"/>
        <v>0</v>
      </c>
      <c r="AV299" s="97">
        <f t="shared" si="93"/>
        <v>0</v>
      </c>
      <c r="AW299" s="97">
        <f t="shared" si="93"/>
        <v>0</v>
      </c>
      <c r="AX299" s="99">
        <f t="shared" si="101"/>
        <v>0</v>
      </c>
      <c r="AY299" s="99"/>
      <c r="AZ299" s="100">
        <f t="shared" si="97"/>
        <v>0</v>
      </c>
      <c r="BA299" s="97">
        <f>IF(NOT(snowball2),0,IF(R298&lt;=0,0,IF($C299&lt;=SUM($AZ299:AZ299),0,IF(AO299+$C299-SUM($AZ299:AZ299)&gt;R298+AC299,R298+AC299-AO299,$C299-SUM($AZ299:AZ299)))))</f>
        <v>0</v>
      </c>
      <c r="BB299" s="97">
        <f>IF(NOT(snowball2),0,IF(S298&lt;=0,0,IF($C299&lt;=SUM($AZ299:BA299),0,IF(AP299+$C299-SUM($AZ299:BA299)&gt;S298+AD299,S298+AD299-AP299,$C299-SUM($AZ299:BA299)))))</f>
        <v>0</v>
      </c>
      <c r="BC299" s="97">
        <f>IF(NOT(snowball2),0,IF(T298&lt;=0,0,IF($C299&lt;=SUM($AZ299:BB299),0,IF(AQ299+$C299-SUM($AZ299:BB299)&gt;T298+AE299,T298+AE299-AQ299,$C299-SUM($AZ299:BB299)))))</f>
        <v>0</v>
      </c>
      <c r="BD299" s="97">
        <f>IF(NOT(snowball2),0,IF(U298&lt;=0,0,IF($C299&lt;=SUM($AZ299:BC299),0,IF(AR299+$C299-SUM($AZ299:BC299)&gt;U298+AF299,U298+AF299-AR299,$C299-SUM($AZ299:BC299)))))</f>
        <v>0</v>
      </c>
      <c r="BE299" s="97">
        <f>IF(NOT(snowball2),0,IF(V298&lt;=0,0,IF($C299&lt;=SUM($AZ299:BD299),0,IF(AS299+$C299-SUM($AZ299:BD299)&gt;V298+AG299,V298+AG299-AS299,$C299-SUM($AZ299:BD299)))))</f>
        <v>0</v>
      </c>
      <c r="BF299" s="97">
        <f>IF(NOT(snowball2),0,IF(W298&lt;=0,0,IF($C299&lt;=SUM($AZ299:BE299),0,IF(AT299+$C299-SUM($AZ299:BE299)&gt;W298+AH299,W298+AH299-AT299,$C299-SUM($AZ299:BE299)))))</f>
        <v>0</v>
      </c>
      <c r="BG299" s="97">
        <f>IF(NOT(snowball2),0,IF(X298&lt;=0,0,IF($C299&lt;=SUM($AZ299:BF299),0,IF(AU299+$C299-SUM($AZ299:BF299)&gt;X298+AI299,X298+AI299-AU299,$C299-SUM($AZ299:BF299)))))</f>
        <v>0</v>
      </c>
      <c r="BH299" s="97">
        <f>IF(NOT(snowball2),0,IF(Y298&lt;=0,0,IF($C299&lt;=SUM($AZ299:BG299),0,IF(AV299+$C299-SUM($AZ299:BG299)&gt;Y298+AJ299,Y298+AJ299-AV299,$C299-SUM($AZ299:BG299)))))</f>
        <v>0</v>
      </c>
      <c r="BI299" s="97">
        <f>IF(NOT(snowball2),0,IF(Z298&lt;=0,0,IF($C299&lt;=SUM($AZ299:BH299),0,IF(AW299+$C299-SUM($AZ299:BH299)&gt;Z298+AK299,Z298+AK299-AW299,$C299-SUM($AZ299:BH299)))))</f>
        <v>0</v>
      </c>
    </row>
    <row r="300" spans="1:61" ht="11.1" customHeight="1" x14ac:dyDescent="0.2">
      <c r="A300" s="93" t="str">
        <f t="shared" si="102"/>
        <v/>
      </c>
      <c r="B300" s="94" t="e">
        <f t="shared" si="98"/>
        <v>#N/A</v>
      </c>
      <c r="C300" s="95" t="str">
        <f t="shared" si="95"/>
        <v/>
      </c>
      <c r="D300" s="96"/>
      <c r="E300" s="97">
        <f t="shared" si="89"/>
        <v>0</v>
      </c>
      <c r="F300" s="97">
        <f t="shared" si="89"/>
        <v>0</v>
      </c>
      <c r="G300" s="97">
        <f t="shared" si="89"/>
        <v>0</v>
      </c>
      <c r="H300" s="97">
        <f t="shared" si="89"/>
        <v>0</v>
      </c>
      <c r="I300" s="97">
        <f t="shared" si="89"/>
        <v>0</v>
      </c>
      <c r="J300" s="97">
        <f t="shared" si="88"/>
        <v>0</v>
      </c>
      <c r="K300" s="97">
        <f t="shared" si="88"/>
        <v>0</v>
      </c>
      <c r="L300" s="97">
        <f t="shared" si="88"/>
        <v>0</v>
      </c>
      <c r="M300" s="97">
        <f t="shared" si="88"/>
        <v>0</v>
      </c>
      <c r="N300" s="97">
        <f t="shared" si="88"/>
        <v>0</v>
      </c>
      <c r="O300" s="98"/>
      <c r="P300" s="97">
        <f t="shared" si="99"/>
        <v>0</v>
      </c>
      <c r="Q300" s="97">
        <f t="shared" si="103"/>
        <v>0</v>
      </c>
      <c r="R300" s="97">
        <f t="shared" si="103"/>
        <v>0</v>
      </c>
      <c r="S300" s="97">
        <f t="shared" si="103"/>
        <v>0</v>
      </c>
      <c r="T300" s="97">
        <f t="shared" si="103"/>
        <v>0</v>
      </c>
      <c r="U300" s="97">
        <f t="shared" si="103"/>
        <v>0</v>
      </c>
      <c r="V300" s="97">
        <f t="shared" si="103"/>
        <v>0</v>
      </c>
      <c r="W300" s="97">
        <f t="shared" si="103"/>
        <v>0</v>
      </c>
      <c r="X300" s="97">
        <f t="shared" si="103"/>
        <v>0</v>
      </c>
      <c r="Y300" s="97">
        <f t="shared" si="103"/>
        <v>0</v>
      </c>
      <c r="Z300" s="97">
        <f t="shared" si="103"/>
        <v>0</v>
      </c>
      <c r="AA300" s="101"/>
      <c r="AB300" s="97">
        <f t="shared" si="92"/>
        <v>0</v>
      </c>
      <c r="AC300" s="97">
        <f t="shared" si="92"/>
        <v>0</v>
      </c>
      <c r="AD300" s="97">
        <f t="shared" si="92"/>
        <v>0</v>
      </c>
      <c r="AE300" s="97">
        <f t="shared" si="92"/>
        <v>0</v>
      </c>
      <c r="AF300" s="97">
        <f t="shared" si="92"/>
        <v>0</v>
      </c>
      <c r="AG300" s="97">
        <f t="shared" si="91"/>
        <v>0</v>
      </c>
      <c r="AH300" s="97">
        <f t="shared" si="91"/>
        <v>0</v>
      </c>
      <c r="AI300" s="97">
        <f t="shared" si="91"/>
        <v>0</v>
      </c>
      <c r="AJ300" s="97">
        <f t="shared" si="91"/>
        <v>0</v>
      </c>
      <c r="AK300" s="97">
        <f t="shared" si="91"/>
        <v>0</v>
      </c>
      <c r="AL300" s="99">
        <f t="shared" si="100"/>
        <v>0</v>
      </c>
      <c r="AM300" s="102"/>
      <c r="AN300" s="97">
        <f t="shared" si="94"/>
        <v>0</v>
      </c>
      <c r="AO300" s="97">
        <f t="shared" si="94"/>
        <v>0</v>
      </c>
      <c r="AP300" s="97">
        <f t="shared" si="94"/>
        <v>0</v>
      </c>
      <c r="AQ300" s="97">
        <f t="shared" si="94"/>
        <v>0</v>
      </c>
      <c r="AR300" s="97">
        <f t="shared" si="94"/>
        <v>0</v>
      </c>
      <c r="AS300" s="97">
        <f t="shared" si="93"/>
        <v>0</v>
      </c>
      <c r="AT300" s="97">
        <f t="shared" si="93"/>
        <v>0</v>
      </c>
      <c r="AU300" s="97">
        <f t="shared" si="93"/>
        <v>0</v>
      </c>
      <c r="AV300" s="97">
        <f t="shared" si="93"/>
        <v>0</v>
      </c>
      <c r="AW300" s="97">
        <f t="shared" si="93"/>
        <v>0</v>
      </c>
      <c r="AX300" s="99">
        <f t="shared" si="101"/>
        <v>0</v>
      </c>
      <c r="AY300" s="99"/>
      <c r="AZ300" s="100">
        <f t="shared" si="97"/>
        <v>0</v>
      </c>
      <c r="BA300" s="97">
        <f>IF(NOT(snowball2),0,IF(R299&lt;=0,0,IF($C300&lt;=SUM($AZ300:AZ300),0,IF(AO300+$C300-SUM($AZ300:AZ300)&gt;R299+AC300,R299+AC300-AO300,$C300-SUM($AZ300:AZ300)))))</f>
        <v>0</v>
      </c>
      <c r="BB300" s="97">
        <f>IF(NOT(snowball2),0,IF(S299&lt;=0,0,IF($C300&lt;=SUM($AZ300:BA300),0,IF(AP300+$C300-SUM($AZ300:BA300)&gt;S299+AD300,S299+AD300-AP300,$C300-SUM($AZ300:BA300)))))</f>
        <v>0</v>
      </c>
      <c r="BC300" s="97">
        <f>IF(NOT(snowball2),0,IF(T299&lt;=0,0,IF($C300&lt;=SUM($AZ300:BB300),0,IF(AQ300+$C300-SUM($AZ300:BB300)&gt;T299+AE300,T299+AE300-AQ300,$C300-SUM($AZ300:BB300)))))</f>
        <v>0</v>
      </c>
      <c r="BD300" s="97">
        <f>IF(NOT(snowball2),0,IF(U299&lt;=0,0,IF($C300&lt;=SUM($AZ300:BC300),0,IF(AR300+$C300-SUM($AZ300:BC300)&gt;U299+AF300,U299+AF300-AR300,$C300-SUM($AZ300:BC300)))))</f>
        <v>0</v>
      </c>
      <c r="BE300" s="97">
        <f>IF(NOT(snowball2),0,IF(V299&lt;=0,0,IF($C300&lt;=SUM($AZ300:BD300),0,IF(AS300+$C300-SUM($AZ300:BD300)&gt;V299+AG300,V299+AG300-AS300,$C300-SUM($AZ300:BD300)))))</f>
        <v>0</v>
      </c>
      <c r="BF300" s="97">
        <f>IF(NOT(snowball2),0,IF(W299&lt;=0,0,IF($C300&lt;=SUM($AZ300:BE300),0,IF(AT300+$C300-SUM($AZ300:BE300)&gt;W299+AH300,W299+AH300-AT300,$C300-SUM($AZ300:BE300)))))</f>
        <v>0</v>
      </c>
      <c r="BG300" s="97">
        <f>IF(NOT(snowball2),0,IF(X299&lt;=0,0,IF($C300&lt;=SUM($AZ300:BF300),0,IF(AU300+$C300-SUM($AZ300:BF300)&gt;X299+AI300,X299+AI300-AU300,$C300-SUM($AZ300:BF300)))))</f>
        <v>0</v>
      </c>
      <c r="BH300" s="97">
        <f>IF(NOT(snowball2),0,IF(Y299&lt;=0,0,IF($C300&lt;=SUM($AZ300:BG300),0,IF(AV300+$C300-SUM($AZ300:BG300)&gt;Y299+AJ300,Y299+AJ300-AV300,$C300-SUM($AZ300:BG300)))))</f>
        <v>0</v>
      </c>
      <c r="BI300" s="97">
        <f>IF(NOT(snowball2),0,IF(Z299&lt;=0,0,IF($C300&lt;=SUM($AZ300:BH300),0,IF(AW300+$C300-SUM($AZ300:BH300)&gt;Z299+AK300,Z299+AK300-AW300,$C300-SUM($AZ300:BH300)))))</f>
        <v>0</v>
      </c>
    </row>
    <row r="301" spans="1:61" ht="11.1" customHeight="1" x14ac:dyDescent="0.2">
      <c r="A301" s="93" t="str">
        <f t="shared" si="102"/>
        <v/>
      </c>
      <c r="B301" s="94" t="e">
        <f t="shared" si="98"/>
        <v>#N/A</v>
      </c>
      <c r="C301" s="95" t="str">
        <f t="shared" si="95"/>
        <v/>
      </c>
      <c r="D301" s="96"/>
      <c r="E301" s="97">
        <f t="shared" si="89"/>
        <v>0</v>
      </c>
      <c r="F301" s="97">
        <f t="shared" si="89"/>
        <v>0</v>
      </c>
      <c r="G301" s="97">
        <f t="shared" si="89"/>
        <v>0</v>
      </c>
      <c r="H301" s="97">
        <f t="shared" si="89"/>
        <v>0</v>
      </c>
      <c r="I301" s="97">
        <f t="shared" si="89"/>
        <v>0</v>
      </c>
      <c r="J301" s="97">
        <f t="shared" si="88"/>
        <v>0</v>
      </c>
      <c r="K301" s="97">
        <f t="shared" si="88"/>
        <v>0</v>
      </c>
      <c r="L301" s="97">
        <f t="shared" si="88"/>
        <v>0</v>
      </c>
      <c r="M301" s="97">
        <f t="shared" si="88"/>
        <v>0</v>
      </c>
      <c r="N301" s="97">
        <f t="shared" si="88"/>
        <v>0</v>
      </c>
      <c r="O301" s="98"/>
      <c r="P301" s="97">
        <f t="shared" si="99"/>
        <v>0</v>
      </c>
      <c r="Q301" s="97">
        <f t="shared" si="103"/>
        <v>0</v>
      </c>
      <c r="R301" s="97">
        <f t="shared" si="103"/>
        <v>0</v>
      </c>
      <c r="S301" s="97">
        <f t="shared" si="103"/>
        <v>0</v>
      </c>
      <c r="T301" s="97">
        <f t="shared" si="103"/>
        <v>0</v>
      </c>
      <c r="U301" s="97">
        <f t="shared" si="103"/>
        <v>0</v>
      </c>
      <c r="V301" s="97">
        <f t="shared" si="103"/>
        <v>0</v>
      </c>
      <c r="W301" s="97">
        <f t="shared" si="103"/>
        <v>0</v>
      </c>
      <c r="X301" s="97">
        <f t="shared" si="103"/>
        <v>0</v>
      </c>
      <c r="Y301" s="97">
        <f t="shared" si="103"/>
        <v>0</v>
      </c>
      <c r="Z301" s="97">
        <f t="shared" si="103"/>
        <v>0</v>
      </c>
      <c r="AA301" s="101"/>
      <c r="AB301" s="97">
        <f t="shared" si="92"/>
        <v>0</v>
      </c>
      <c r="AC301" s="97">
        <f t="shared" si="92"/>
        <v>0</v>
      </c>
      <c r="AD301" s="97">
        <f t="shared" si="92"/>
        <v>0</v>
      </c>
      <c r="AE301" s="97">
        <f t="shared" si="92"/>
        <v>0</v>
      </c>
      <c r="AF301" s="97">
        <f t="shared" si="92"/>
        <v>0</v>
      </c>
      <c r="AG301" s="97">
        <f t="shared" si="91"/>
        <v>0</v>
      </c>
      <c r="AH301" s="97">
        <f t="shared" si="91"/>
        <v>0</v>
      </c>
      <c r="AI301" s="97">
        <f t="shared" si="91"/>
        <v>0</v>
      </c>
      <c r="AJ301" s="97">
        <f t="shared" si="91"/>
        <v>0</v>
      </c>
      <c r="AK301" s="97">
        <f t="shared" si="91"/>
        <v>0</v>
      </c>
      <c r="AL301" s="99">
        <f t="shared" si="100"/>
        <v>0</v>
      </c>
      <c r="AM301" s="102"/>
      <c r="AN301" s="97">
        <f t="shared" si="94"/>
        <v>0</v>
      </c>
      <c r="AO301" s="97">
        <f t="shared" si="94"/>
        <v>0</v>
      </c>
      <c r="AP301" s="97">
        <f t="shared" si="94"/>
        <v>0</v>
      </c>
      <c r="AQ301" s="97">
        <f t="shared" si="94"/>
        <v>0</v>
      </c>
      <c r="AR301" s="97">
        <f t="shared" si="94"/>
        <v>0</v>
      </c>
      <c r="AS301" s="97">
        <f t="shared" si="93"/>
        <v>0</v>
      </c>
      <c r="AT301" s="97">
        <f t="shared" si="93"/>
        <v>0</v>
      </c>
      <c r="AU301" s="97">
        <f t="shared" si="93"/>
        <v>0</v>
      </c>
      <c r="AV301" s="97">
        <f t="shared" si="93"/>
        <v>0</v>
      </c>
      <c r="AW301" s="97">
        <f t="shared" si="93"/>
        <v>0</v>
      </c>
      <c r="AX301" s="99">
        <f t="shared" si="101"/>
        <v>0</v>
      </c>
      <c r="AY301" s="99"/>
      <c r="AZ301" s="100">
        <f t="shared" si="97"/>
        <v>0</v>
      </c>
      <c r="BA301" s="97">
        <f>IF(NOT(snowball2),0,IF(R300&lt;=0,0,IF($C301&lt;=SUM($AZ301:AZ301),0,IF(AO301+$C301-SUM($AZ301:AZ301)&gt;R300+AC301,R300+AC301-AO301,$C301-SUM($AZ301:AZ301)))))</f>
        <v>0</v>
      </c>
      <c r="BB301" s="97">
        <f>IF(NOT(snowball2),0,IF(S300&lt;=0,0,IF($C301&lt;=SUM($AZ301:BA301),0,IF(AP301+$C301-SUM($AZ301:BA301)&gt;S300+AD301,S300+AD301-AP301,$C301-SUM($AZ301:BA301)))))</f>
        <v>0</v>
      </c>
      <c r="BC301" s="97">
        <f>IF(NOT(snowball2),0,IF(T300&lt;=0,0,IF($C301&lt;=SUM($AZ301:BB301),0,IF(AQ301+$C301-SUM($AZ301:BB301)&gt;T300+AE301,T300+AE301-AQ301,$C301-SUM($AZ301:BB301)))))</f>
        <v>0</v>
      </c>
      <c r="BD301" s="97">
        <f>IF(NOT(snowball2),0,IF(U300&lt;=0,0,IF($C301&lt;=SUM($AZ301:BC301),0,IF(AR301+$C301-SUM($AZ301:BC301)&gt;U300+AF301,U300+AF301-AR301,$C301-SUM($AZ301:BC301)))))</f>
        <v>0</v>
      </c>
      <c r="BE301" s="97">
        <f>IF(NOT(snowball2),0,IF(V300&lt;=0,0,IF($C301&lt;=SUM($AZ301:BD301),0,IF(AS301+$C301-SUM($AZ301:BD301)&gt;V300+AG301,V300+AG301-AS301,$C301-SUM($AZ301:BD301)))))</f>
        <v>0</v>
      </c>
      <c r="BF301" s="97">
        <f>IF(NOT(snowball2),0,IF(W300&lt;=0,0,IF($C301&lt;=SUM($AZ301:BE301),0,IF(AT301+$C301-SUM($AZ301:BE301)&gt;W300+AH301,W300+AH301-AT301,$C301-SUM($AZ301:BE301)))))</f>
        <v>0</v>
      </c>
      <c r="BG301" s="97">
        <f>IF(NOT(snowball2),0,IF(X300&lt;=0,0,IF($C301&lt;=SUM($AZ301:BF301),0,IF(AU301+$C301-SUM($AZ301:BF301)&gt;X300+AI301,X300+AI301-AU301,$C301-SUM($AZ301:BF301)))))</f>
        <v>0</v>
      </c>
      <c r="BH301" s="97">
        <f>IF(NOT(snowball2),0,IF(Y300&lt;=0,0,IF($C301&lt;=SUM($AZ301:BG301),0,IF(AV301+$C301-SUM($AZ301:BG301)&gt;Y300+AJ301,Y300+AJ301-AV301,$C301-SUM($AZ301:BG301)))))</f>
        <v>0</v>
      </c>
      <c r="BI301" s="97">
        <f>IF(NOT(snowball2),0,IF(Z300&lt;=0,0,IF($C301&lt;=SUM($AZ301:BH301),0,IF(AW301+$C301-SUM($AZ301:BH301)&gt;Z300+AK301,Z300+AK301-AW301,$C301-SUM($AZ301:BH301)))))</f>
        <v>0</v>
      </c>
    </row>
    <row r="302" spans="1:61" ht="11.1" customHeight="1" x14ac:dyDescent="0.2">
      <c r="A302" s="93" t="str">
        <f t="shared" si="102"/>
        <v/>
      </c>
      <c r="B302" s="94" t="e">
        <f t="shared" si="98"/>
        <v>#N/A</v>
      </c>
      <c r="C302" s="95" t="str">
        <f t="shared" si="95"/>
        <v/>
      </c>
      <c r="D302" s="96"/>
      <c r="E302" s="97">
        <f t="shared" si="89"/>
        <v>0</v>
      </c>
      <c r="F302" s="97">
        <f t="shared" si="89"/>
        <v>0</v>
      </c>
      <c r="G302" s="97">
        <f t="shared" si="89"/>
        <v>0</v>
      </c>
      <c r="H302" s="97">
        <f t="shared" si="89"/>
        <v>0</v>
      </c>
      <c r="I302" s="97">
        <f t="shared" si="89"/>
        <v>0</v>
      </c>
      <c r="J302" s="97">
        <f t="shared" si="88"/>
        <v>0</v>
      </c>
      <c r="K302" s="97">
        <f t="shared" si="88"/>
        <v>0</v>
      </c>
      <c r="L302" s="97">
        <f t="shared" si="88"/>
        <v>0</v>
      </c>
      <c r="M302" s="97">
        <f t="shared" si="88"/>
        <v>0</v>
      </c>
      <c r="N302" s="97">
        <f t="shared" si="88"/>
        <v>0</v>
      </c>
      <c r="O302" s="98"/>
      <c r="P302" s="97">
        <f t="shared" si="99"/>
        <v>0</v>
      </c>
      <c r="Q302" s="97">
        <f t="shared" si="103"/>
        <v>0</v>
      </c>
      <c r="R302" s="97">
        <f t="shared" si="103"/>
        <v>0</v>
      </c>
      <c r="S302" s="97">
        <f t="shared" si="103"/>
        <v>0</v>
      </c>
      <c r="T302" s="97">
        <f t="shared" si="103"/>
        <v>0</v>
      </c>
      <c r="U302" s="97">
        <f t="shared" si="103"/>
        <v>0</v>
      </c>
      <c r="V302" s="97">
        <f t="shared" si="103"/>
        <v>0</v>
      </c>
      <c r="W302" s="97">
        <f t="shared" si="103"/>
        <v>0</v>
      </c>
      <c r="X302" s="97">
        <f t="shared" si="103"/>
        <v>0</v>
      </c>
      <c r="Y302" s="97">
        <f t="shared" si="103"/>
        <v>0</v>
      </c>
      <c r="Z302" s="97">
        <f t="shared" si="103"/>
        <v>0</v>
      </c>
      <c r="AA302" s="101"/>
      <c r="AB302" s="97">
        <f t="shared" si="92"/>
        <v>0</v>
      </c>
      <c r="AC302" s="97">
        <f t="shared" si="92"/>
        <v>0</v>
      </c>
      <c r="AD302" s="97">
        <f t="shared" si="92"/>
        <v>0</v>
      </c>
      <c r="AE302" s="97">
        <f t="shared" si="92"/>
        <v>0</v>
      </c>
      <c r="AF302" s="97">
        <f t="shared" si="92"/>
        <v>0</v>
      </c>
      <c r="AG302" s="97">
        <f t="shared" si="91"/>
        <v>0</v>
      </c>
      <c r="AH302" s="97">
        <f t="shared" si="91"/>
        <v>0</v>
      </c>
      <c r="AI302" s="97">
        <f t="shared" si="91"/>
        <v>0</v>
      </c>
      <c r="AJ302" s="97">
        <f t="shared" si="91"/>
        <v>0</v>
      </c>
      <c r="AK302" s="97">
        <f t="shared" si="91"/>
        <v>0</v>
      </c>
      <c r="AL302" s="99">
        <f t="shared" si="100"/>
        <v>0</v>
      </c>
      <c r="AM302" s="102"/>
      <c r="AN302" s="97">
        <f t="shared" si="94"/>
        <v>0</v>
      </c>
      <c r="AO302" s="97">
        <f t="shared" si="94"/>
        <v>0</v>
      </c>
      <c r="AP302" s="97">
        <f t="shared" si="94"/>
        <v>0</v>
      </c>
      <c r="AQ302" s="97">
        <f t="shared" si="94"/>
        <v>0</v>
      </c>
      <c r="AR302" s="97">
        <f t="shared" si="94"/>
        <v>0</v>
      </c>
      <c r="AS302" s="97">
        <f t="shared" si="93"/>
        <v>0</v>
      </c>
      <c r="AT302" s="97">
        <f t="shared" si="93"/>
        <v>0</v>
      </c>
      <c r="AU302" s="97">
        <f t="shared" si="93"/>
        <v>0</v>
      </c>
      <c r="AV302" s="97">
        <f t="shared" si="93"/>
        <v>0</v>
      </c>
      <c r="AW302" s="97">
        <f t="shared" si="93"/>
        <v>0</v>
      </c>
      <c r="AX302" s="99">
        <f t="shared" si="101"/>
        <v>0</v>
      </c>
      <c r="AY302" s="99"/>
      <c r="AZ302" s="100">
        <f t="shared" si="97"/>
        <v>0</v>
      </c>
      <c r="BA302" s="97">
        <f>IF(NOT(snowball2),0,IF(R301&lt;=0,0,IF($C302&lt;=SUM($AZ302:AZ302),0,IF(AO302+$C302-SUM($AZ302:AZ302)&gt;R301+AC302,R301+AC302-AO302,$C302-SUM($AZ302:AZ302)))))</f>
        <v>0</v>
      </c>
      <c r="BB302" s="97">
        <f>IF(NOT(snowball2),0,IF(S301&lt;=0,0,IF($C302&lt;=SUM($AZ302:BA302),0,IF(AP302+$C302-SUM($AZ302:BA302)&gt;S301+AD302,S301+AD302-AP302,$C302-SUM($AZ302:BA302)))))</f>
        <v>0</v>
      </c>
      <c r="BC302" s="97">
        <f>IF(NOT(snowball2),0,IF(T301&lt;=0,0,IF($C302&lt;=SUM($AZ302:BB302),0,IF(AQ302+$C302-SUM($AZ302:BB302)&gt;T301+AE302,T301+AE302-AQ302,$C302-SUM($AZ302:BB302)))))</f>
        <v>0</v>
      </c>
      <c r="BD302" s="97">
        <f>IF(NOT(snowball2),0,IF(U301&lt;=0,0,IF($C302&lt;=SUM($AZ302:BC302),0,IF(AR302+$C302-SUM($AZ302:BC302)&gt;U301+AF302,U301+AF302-AR302,$C302-SUM($AZ302:BC302)))))</f>
        <v>0</v>
      </c>
      <c r="BE302" s="97">
        <f>IF(NOT(snowball2),0,IF(V301&lt;=0,0,IF($C302&lt;=SUM($AZ302:BD302),0,IF(AS302+$C302-SUM($AZ302:BD302)&gt;V301+AG302,V301+AG302-AS302,$C302-SUM($AZ302:BD302)))))</f>
        <v>0</v>
      </c>
      <c r="BF302" s="97">
        <f>IF(NOT(snowball2),0,IF(W301&lt;=0,0,IF($C302&lt;=SUM($AZ302:BE302),0,IF(AT302+$C302-SUM($AZ302:BE302)&gt;W301+AH302,W301+AH302-AT302,$C302-SUM($AZ302:BE302)))))</f>
        <v>0</v>
      </c>
      <c r="BG302" s="97">
        <f>IF(NOT(snowball2),0,IF(X301&lt;=0,0,IF($C302&lt;=SUM($AZ302:BF302),0,IF(AU302+$C302-SUM($AZ302:BF302)&gt;X301+AI302,X301+AI302-AU302,$C302-SUM($AZ302:BF302)))))</f>
        <v>0</v>
      </c>
      <c r="BH302" s="97">
        <f>IF(NOT(snowball2),0,IF(Y301&lt;=0,0,IF($C302&lt;=SUM($AZ302:BG302),0,IF(AV302+$C302-SUM($AZ302:BG302)&gt;Y301+AJ302,Y301+AJ302-AV302,$C302-SUM($AZ302:BG302)))))</f>
        <v>0</v>
      </c>
      <c r="BI302" s="97">
        <f>IF(NOT(snowball2),0,IF(Z301&lt;=0,0,IF($C302&lt;=SUM($AZ302:BH302),0,IF(AW302+$C302-SUM($AZ302:BH302)&gt;Z301+AK302,Z301+AK302-AW302,$C302-SUM($AZ302:BH302)))))</f>
        <v>0</v>
      </c>
    </row>
    <row r="303" spans="1:61" ht="11.1" customHeight="1" x14ac:dyDescent="0.2">
      <c r="A303" s="93" t="str">
        <f t="shared" si="102"/>
        <v/>
      </c>
      <c r="B303" s="94" t="e">
        <f t="shared" si="98"/>
        <v>#N/A</v>
      </c>
      <c r="C303" s="95" t="str">
        <f t="shared" si="95"/>
        <v/>
      </c>
      <c r="D303" s="96"/>
      <c r="E303" s="97">
        <f t="shared" si="89"/>
        <v>0</v>
      </c>
      <c r="F303" s="97">
        <f t="shared" si="89"/>
        <v>0</v>
      </c>
      <c r="G303" s="97">
        <f t="shared" si="89"/>
        <v>0</v>
      </c>
      <c r="H303" s="97">
        <f t="shared" si="89"/>
        <v>0</v>
      </c>
      <c r="I303" s="97">
        <f t="shared" si="89"/>
        <v>0</v>
      </c>
      <c r="J303" s="97">
        <f t="shared" si="88"/>
        <v>0</v>
      </c>
      <c r="K303" s="97">
        <f t="shared" si="88"/>
        <v>0</v>
      </c>
      <c r="L303" s="97">
        <f t="shared" si="88"/>
        <v>0</v>
      </c>
      <c r="M303" s="97">
        <f t="shared" si="88"/>
        <v>0</v>
      </c>
      <c r="N303" s="97">
        <f t="shared" si="88"/>
        <v>0</v>
      </c>
      <c r="O303" s="98"/>
      <c r="P303" s="97">
        <f t="shared" si="99"/>
        <v>0</v>
      </c>
      <c r="Q303" s="97">
        <f t="shared" si="103"/>
        <v>0</v>
      </c>
      <c r="R303" s="97">
        <f t="shared" si="103"/>
        <v>0</v>
      </c>
      <c r="S303" s="97">
        <f t="shared" si="103"/>
        <v>0</v>
      </c>
      <c r="T303" s="97">
        <f t="shared" si="103"/>
        <v>0</v>
      </c>
      <c r="U303" s="97">
        <f t="shared" si="103"/>
        <v>0</v>
      </c>
      <c r="V303" s="97">
        <f t="shared" si="103"/>
        <v>0</v>
      </c>
      <c r="W303" s="97">
        <f t="shared" si="103"/>
        <v>0</v>
      </c>
      <c r="X303" s="97">
        <f t="shared" si="103"/>
        <v>0</v>
      </c>
      <c r="Y303" s="97">
        <f t="shared" si="103"/>
        <v>0</v>
      </c>
      <c r="Z303" s="97">
        <f t="shared" si="103"/>
        <v>0</v>
      </c>
      <c r="AA303" s="101"/>
      <c r="AB303" s="97">
        <f t="shared" si="92"/>
        <v>0</v>
      </c>
      <c r="AC303" s="97">
        <f t="shared" si="92"/>
        <v>0</v>
      </c>
      <c r="AD303" s="97">
        <f t="shared" si="92"/>
        <v>0</v>
      </c>
      <c r="AE303" s="97">
        <f t="shared" si="92"/>
        <v>0</v>
      </c>
      <c r="AF303" s="97">
        <f t="shared" si="92"/>
        <v>0</v>
      </c>
      <c r="AG303" s="97">
        <f t="shared" si="91"/>
        <v>0</v>
      </c>
      <c r="AH303" s="97">
        <f t="shared" si="91"/>
        <v>0</v>
      </c>
      <c r="AI303" s="97">
        <f t="shared" si="91"/>
        <v>0</v>
      </c>
      <c r="AJ303" s="97">
        <f t="shared" si="91"/>
        <v>0</v>
      </c>
      <c r="AK303" s="97">
        <f t="shared" si="91"/>
        <v>0</v>
      </c>
      <c r="AL303" s="99">
        <f t="shared" si="100"/>
        <v>0</v>
      </c>
      <c r="AM303" s="102"/>
      <c r="AN303" s="97">
        <f t="shared" si="94"/>
        <v>0</v>
      </c>
      <c r="AO303" s="97">
        <f t="shared" si="94"/>
        <v>0</v>
      </c>
      <c r="AP303" s="97">
        <f t="shared" si="94"/>
        <v>0</v>
      </c>
      <c r="AQ303" s="97">
        <f t="shared" si="94"/>
        <v>0</v>
      </c>
      <c r="AR303" s="97">
        <f t="shared" si="94"/>
        <v>0</v>
      </c>
      <c r="AS303" s="97">
        <f t="shared" si="93"/>
        <v>0</v>
      </c>
      <c r="AT303" s="97">
        <f t="shared" si="93"/>
        <v>0</v>
      </c>
      <c r="AU303" s="97">
        <f t="shared" si="93"/>
        <v>0</v>
      </c>
      <c r="AV303" s="97">
        <f t="shared" si="93"/>
        <v>0</v>
      </c>
      <c r="AW303" s="97">
        <f t="shared" si="93"/>
        <v>0</v>
      </c>
      <c r="AX303" s="99">
        <f t="shared" si="101"/>
        <v>0</v>
      </c>
      <c r="AY303" s="99"/>
      <c r="AZ303" s="100">
        <f t="shared" si="97"/>
        <v>0</v>
      </c>
      <c r="BA303" s="97">
        <f>IF(NOT(snowball2),0,IF(R302&lt;=0,0,IF($C303&lt;=SUM($AZ303:AZ303),0,IF(AO303+$C303-SUM($AZ303:AZ303)&gt;R302+AC303,R302+AC303-AO303,$C303-SUM($AZ303:AZ303)))))</f>
        <v>0</v>
      </c>
      <c r="BB303" s="97">
        <f>IF(NOT(snowball2),0,IF(S302&lt;=0,0,IF($C303&lt;=SUM($AZ303:BA303),0,IF(AP303+$C303-SUM($AZ303:BA303)&gt;S302+AD303,S302+AD303-AP303,$C303-SUM($AZ303:BA303)))))</f>
        <v>0</v>
      </c>
      <c r="BC303" s="97">
        <f>IF(NOT(snowball2),0,IF(T302&lt;=0,0,IF($C303&lt;=SUM($AZ303:BB303),0,IF(AQ303+$C303-SUM($AZ303:BB303)&gt;T302+AE303,T302+AE303-AQ303,$C303-SUM($AZ303:BB303)))))</f>
        <v>0</v>
      </c>
      <c r="BD303" s="97">
        <f>IF(NOT(snowball2),0,IF(U302&lt;=0,0,IF($C303&lt;=SUM($AZ303:BC303),0,IF(AR303+$C303-SUM($AZ303:BC303)&gt;U302+AF303,U302+AF303-AR303,$C303-SUM($AZ303:BC303)))))</f>
        <v>0</v>
      </c>
      <c r="BE303" s="97">
        <f>IF(NOT(snowball2),0,IF(V302&lt;=0,0,IF($C303&lt;=SUM($AZ303:BD303),0,IF(AS303+$C303-SUM($AZ303:BD303)&gt;V302+AG303,V302+AG303-AS303,$C303-SUM($AZ303:BD303)))))</f>
        <v>0</v>
      </c>
      <c r="BF303" s="97">
        <f>IF(NOT(snowball2),0,IF(W302&lt;=0,0,IF($C303&lt;=SUM($AZ303:BE303),0,IF(AT303+$C303-SUM($AZ303:BE303)&gt;W302+AH303,W302+AH303-AT303,$C303-SUM($AZ303:BE303)))))</f>
        <v>0</v>
      </c>
      <c r="BG303" s="97">
        <f>IF(NOT(snowball2),0,IF(X302&lt;=0,0,IF($C303&lt;=SUM($AZ303:BF303),0,IF(AU303+$C303-SUM($AZ303:BF303)&gt;X302+AI303,X302+AI303-AU303,$C303-SUM($AZ303:BF303)))))</f>
        <v>0</v>
      </c>
      <c r="BH303" s="97">
        <f>IF(NOT(snowball2),0,IF(Y302&lt;=0,0,IF($C303&lt;=SUM($AZ303:BG303),0,IF(AV303+$C303-SUM($AZ303:BG303)&gt;Y302+AJ303,Y302+AJ303-AV303,$C303-SUM($AZ303:BG303)))))</f>
        <v>0</v>
      </c>
      <c r="BI303" s="97">
        <f>IF(NOT(snowball2),0,IF(Z302&lt;=0,0,IF($C303&lt;=SUM($AZ303:BH303),0,IF(AW303+$C303-SUM($AZ303:BH303)&gt;Z302+AK303,Z302+AK303-AW303,$C303-SUM($AZ303:BH303)))))</f>
        <v>0</v>
      </c>
    </row>
    <row r="304" spans="1:61" ht="11.1" customHeight="1" x14ac:dyDescent="0.2">
      <c r="A304" s="93" t="str">
        <f t="shared" si="102"/>
        <v/>
      </c>
      <c r="B304" s="94" t="e">
        <f t="shared" si="98"/>
        <v>#N/A</v>
      </c>
      <c r="C304" s="95" t="str">
        <f t="shared" si="95"/>
        <v/>
      </c>
      <c r="D304" s="96"/>
      <c r="E304" s="97">
        <f t="shared" si="89"/>
        <v>0</v>
      </c>
      <c r="F304" s="97">
        <f t="shared" si="89"/>
        <v>0</v>
      </c>
      <c r="G304" s="97">
        <f t="shared" si="89"/>
        <v>0</v>
      </c>
      <c r="H304" s="97">
        <f t="shared" si="89"/>
        <v>0</v>
      </c>
      <c r="I304" s="97">
        <f t="shared" si="89"/>
        <v>0</v>
      </c>
      <c r="J304" s="97">
        <f t="shared" si="88"/>
        <v>0</v>
      </c>
      <c r="K304" s="97">
        <f t="shared" si="88"/>
        <v>0</v>
      </c>
      <c r="L304" s="97">
        <f t="shared" si="88"/>
        <v>0</v>
      </c>
      <c r="M304" s="97">
        <f t="shared" si="88"/>
        <v>0</v>
      </c>
      <c r="N304" s="97">
        <f t="shared" si="88"/>
        <v>0</v>
      </c>
      <c r="O304" s="98"/>
      <c r="P304" s="97">
        <f t="shared" si="99"/>
        <v>0</v>
      </c>
      <c r="Q304" s="97">
        <f t="shared" si="103"/>
        <v>0</v>
      </c>
      <c r="R304" s="97">
        <f t="shared" si="103"/>
        <v>0</v>
      </c>
      <c r="S304" s="97">
        <f t="shared" si="103"/>
        <v>0</v>
      </c>
      <c r="T304" s="97">
        <f t="shared" si="103"/>
        <v>0</v>
      </c>
      <c r="U304" s="97">
        <f t="shared" si="103"/>
        <v>0</v>
      </c>
      <c r="V304" s="97">
        <f t="shared" si="103"/>
        <v>0</v>
      </c>
      <c r="W304" s="97">
        <f t="shared" si="103"/>
        <v>0</v>
      </c>
      <c r="X304" s="97">
        <f t="shared" si="103"/>
        <v>0</v>
      </c>
      <c r="Y304" s="97">
        <f t="shared" si="103"/>
        <v>0</v>
      </c>
      <c r="Z304" s="97">
        <f t="shared" si="103"/>
        <v>0</v>
      </c>
      <c r="AA304" s="101"/>
      <c r="AB304" s="97">
        <f t="shared" si="92"/>
        <v>0</v>
      </c>
      <c r="AC304" s="97">
        <f t="shared" si="92"/>
        <v>0</v>
      </c>
      <c r="AD304" s="97">
        <f t="shared" si="92"/>
        <v>0</v>
      </c>
      <c r="AE304" s="97">
        <f t="shared" si="92"/>
        <v>0</v>
      </c>
      <c r="AF304" s="97">
        <f t="shared" si="92"/>
        <v>0</v>
      </c>
      <c r="AG304" s="97">
        <f t="shared" si="91"/>
        <v>0</v>
      </c>
      <c r="AH304" s="97">
        <f t="shared" si="91"/>
        <v>0</v>
      </c>
      <c r="AI304" s="97">
        <f t="shared" si="91"/>
        <v>0</v>
      </c>
      <c r="AJ304" s="97">
        <f t="shared" si="91"/>
        <v>0</v>
      </c>
      <c r="AK304" s="97">
        <f t="shared" si="91"/>
        <v>0</v>
      </c>
      <c r="AL304" s="99">
        <f t="shared" si="100"/>
        <v>0</v>
      </c>
      <c r="AM304" s="102"/>
      <c r="AN304" s="97">
        <f t="shared" si="94"/>
        <v>0</v>
      </c>
      <c r="AO304" s="97">
        <f t="shared" si="94"/>
        <v>0</v>
      </c>
      <c r="AP304" s="97">
        <f t="shared" si="94"/>
        <v>0</v>
      </c>
      <c r="AQ304" s="97">
        <f t="shared" si="94"/>
        <v>0</v>
      </c>
      <c r="AR304" s="97">
        <f t="shared" si="94"/>
        <v>0</v>
      </c>
      <c r="AS304" s="97">
        <f t="shared" si="93"/>
        <v>0</v>
      </c>
      <c r="AT304" s="97">
        <f t="shared" si="93"/>
        <v>0</v>
      </c>
      <c r="AU304" s="97">
        <f t="shared" si="93"/>
        <v>0</v>
      </c>
      <c r="AV304" s="97">
        <f t="shared" si="93"/>
        <v>0</v>
      </c>
      <c r="AW304" s="97">
        <f t="shared" si="93"/>
        <v>0</v>
      </c>
      <c r="AX304" s="99">
        <f t="shared" si="101"/>
        <v>0</v>
      </c>
      <c r="AY304" s="99"/>
      <c r="AZ304" s="100">
        <f t="shared" si="97"/>
        <v>0</v>
      </c>
      <c r="BA304" s="97">
        <f>IF(NOT(snowball2),0,IF(R303&lt;=0,0,IF($C304&lt;=SUM($AZ304:AZ304),0,IF(AO304+$C304-SUM($AZ304:AZ304)&gt;R303+AC304,R303+AC304-AO304,$C304-SUM($AZ304:AZ304)))))</f>
        <v>0</v>
      </c>
      <c r="BB304" s="97">
        <f>IF(NOT(snowball2),0,IF(S303&lt;=0,0,IF($C304&lt;=SUM($AZ304:BA304),0,IF(AP304+$C304-SUM($AZ304:BA304)&gt;S303+AD304,S303+AD304-AP304,$C304-SUM($AZ304:BA304)))))</f>
        <v>0</v>
      </c>
      <c r="BC304" s="97">
        <f>IF(NOT(snowball2),0,IF(T303&lt;=0,0,IF($C304&lt;=SUM($AZ304:BB304),0,IF(AQ304+$C304-SUM($AZ304:BB304)&gt;T303+AE304,T303+AE304-AQ304,$C304-SUM($AZ304:BB304)))))</f>
        <v>0</v>
      </c>
      <c r="BD304" s="97">
        <f>IF(NOT(snowball2),0,IF(U303&lt;=0,0,IF($C304&lt;=SUM($AZ304:BC304),0,IF(AR304+$C304-SUM($AZ304:BC304)&gt;U303+AF304,U303+AF304-AR304,$C304-SUM($AZ304:BC304)))))</f>
        <v>0</v>
      </c>
      <c r="BE304" s="97">
        <f>IF(NOT(snowball2),0,IF(V303&lt;=0,0,IF($C304&lt;=SUM($AZ304:BD304),0,IF(AS304+$C304-SUM($AZ304:BD304)&gt;V303+AG304,V303+AG304-AS304,$C304-SUM($AZ304:BD304)))))</f>
        <v>0</v>
      </c>
      <c r="BF304" s="97">
        <f>IF(NOT(snowball2),0,IF(W303&lt;=0,0,IF($C304&lt;=SUM($AZ304:BE304),0,IF(AT304+$C304-SUM($AZ304:BE304)&gt;W303+AH304,W303+AH304-AT304,$C304-SUM($AZ304:BE304)))))</f>
        <v>0</v>
      </c>
      <c r="BG304" s="97">
        <f>IF(NOT(snowball2),0,IF(X303&lt;=0,0,IF($C304&lt;=SUM($AZ304:BF304),0,IF(AU304+$C304-SUM($AZ304:BF304)&gt;X303+AI304,X303+AI304-AU304,$C304-SUM($AZ304:BF304)))))</f>
        <v>0</v>
      </c>
      <c r="BH304" s="97">
        <f>IF(NOT(snowball2),0,IF(Y303&lt;=0,0,IF($C304&lt;=SUM($AZ304:BG304),0,IF(AV304+$C304-SUM($AZ304:BG304)&gt;Y303+AJ304,Y303+AJ304-AV304,$C304-SUM($AZ304:BG304)))))</f>
        <v>0</v>
      </c>
      <c r="BI304" s="97">
        <f>IF(NOT(snowball2),0,IF(Z303&lt;=0,0,IF($C304&lt;=SUM($AZ304:BH304),0,IF(AW304+$C304-SUM($AZ304:BH304)&gt;Z303+AK304,Z303+AK304-AW304,$C304-SUM($AZ304:BH304)))))</f>
        <v>0</v>
      </c>
    </row>
    <row r="305" spans="1:61" ht="11.1" customHeight="1" x14ac:dyDescent="0.2">
      <c r="A305" s="93" t="str">
        <f t="shared" si="102"/>
        <v/>
      </c>
      <c r="B305" s="94" t="e">
        <f t="shared" si="98"/>
        <v>#N/A</v>
      </c>
      <c r="C305" s="95" t="str">
        <f t="shared" si="95"/>
        <v/>
      </c>
      <c r="D305" s="96"/>
      <c r="E305" s="97">
        <f t="shared" si="89"/>
        <v>0</v>
      </c>
      <c r="F305" s="97">
        <f t="shared" si="89"/>
        <v>0</v>
      </c>
      <c r="G305" s="97">
        <f t="shared" si="89"/>
        <v>0</v>
      </c>
      <c r="H305" s="97">
        <f t="shared" si="89"/>
        <v>0</v>
      </c>
      <c r="I305" s="97">
        <f t="shared" si="89"/>
        <v>0</v>
      </c>
      <c r="J305" s="97">
        <f t="shared" si="88"/>
        <v>0</v>
      </c>
      <c r="K305" s="97">
        <f t="shared" si="88"/>
        <v>0</v>
      </c>
      <c r="L305" s="97">
        <f t="shared" si="88"/>
        <v>0</v>
      </c>
      <c r="M305" s="97">
        <f t="shared" si="88"/>
        <v>0</v>
      </c>
      <c r="N305" s="97">
        <f t="shared" si="88"/>
        <v>0</v>
      </c>
      <c r="O305" s="98"/>
      <c r="P305" s="97">
        <f t="shared" si="99"/>
        <v>0</v>
      </c>
      <c r="Q305" s="97">
        <f t="shared" si="103"/>
        <v>0</v>
      </c>
      <c r="R305" s="97">
        <f t="shared" si="103"/>
        <v>0</v>
      </c>
      <c r="S305" s="97">
        <f t="shared" si="103"/>
        <v>0</v>
      </c>
      <c r="T305" s="97">
        <f t="shared" si="103"/>
        <v>0</v>
      </c>
      <c r="U305" s="97">
        <f t="shared" si="103"/>
        <v>0</v>
      </c>
      <c r="V305" s="97">
        <f t="shared" si="103"/>
        <v>0</v>
      </c>
      <c r="W305" s="97">
        <f t="shared" si="103"/>
        <v>0</v>
      </c>
      <c r="X305" s="97">
        <f t="shared" si="103"/>
        <v>0</v>
      </c>
      <c r="Y305" s="97">
        <f t="shared" si="103"/>
        <v>0</v>
      </c>
      <c r="Z305" s="97">
        <f t="shared" si="103"/>
        <v>0</v>
      </c>
      <c r="AA305" s="101"/>
      <c r="AB305" s="97">
        <f t="shared" si="92"/>
        <v>0</v>
      </c>
      <c r="AC305" s="97">
        <f t="shared" si="92"/>
        <v>0</v>
      </c>
      <c r="AD305" s="97">
        <f t="shared" si="92"/>
        <v>0</v>
      </c>
      <c r="AE305" s="97">
        <f t="shared" si="92"/>
        <v>0</v>
      </c>
      <c r="AF305" s="97">
        <f t="shared" si="92"/>
        <v>0</v>
      </c>
      <c r="AG305" s="97">
        <f t="shared" si="91"/>
        <v>0</v>
      </c>
      <c r="AH305" s="97">
        <f t="shared" si="91"/>
        <v>0</v>
      </c>
      <c r="AI305" s="97">
        <f t="shared" si="91"/>
        <v>0</v>
      </c>
      <c r="AJ305" s="97">
        <f t="shared" si="91"/>
        <v>0</v>
      </c>
      <c r="AK305" s="97">
        <f t="shared" si="91"/>
        <v>0</v>
      </c>
      <c r="AL305" s="99">
        <f t="shared" si="100"/>
        <v>0</v>
      </c>
      <c r="AM305" s="102"/>
      <c r="AN305" s="97">
        <f t="shared" si="94"/>
        <v>0</v>
      </c>
      <c r="AO305" s="97">
        <f t="shared" si="94"/>
        <v>0</v>
      </c>
      <c r="AP305" s="97">
        <f t="shared" si="94"/>
        <v>0</v>
      </c>
      <c r="AQ305" s="97">
        <f t="shared" si="94"/>
        <v>0</v>
      </c>
      <c r="AR305" s="97">
        <f t="shared" si="94"/>
        <v>0</v>
      </c>
      <c r="AS305" s="97">
        <f t="shared" si="93"/>
        <v>0</v>
      </c>
      <c r="AT305" s="97">
        <f t="shared" si="93"/>
        <v>0</v>
      </c>
      <c r="AU305" s="97">
        <f t="shared" si="93"/>
        <v>0</v>
      </c>
      <c r="AV305" s="97">
        <f t="shared" si="93"/>
        <v>0</v>
      </c>
      <c r="AW305" s="97">
        <f t="shared" si="93"/>
        <v>0</v>
      </c>
      <c r="AX305" s="99">
        <f t="shared" si="101"/>
        <v>0</v>
      </c>
      <c r="AY305" s="99"/>
      <c r="AZ305" s="100">
        <f t="shared" si="97"/>
        <v>0</v>
      </c>
      <c r="BA305" s="97">
        <f>IF(NOT(snowball2),0,IF(R304&lt;=0,0,IF($C305&lt;=SUM($AZ305:AZ305),0,IF(AO305+$C305-SUM($AZ305:AZ305)&gt;R304+AC305,R304+AC305-AO305,$C305-SUM($AZ305:AZ305)))))</f>
        <v>0</v>
      </c>
      <c r="BB305" s="97">
        <f>IF(NOT(snowball2),0,IF(S304&lt;=0,0,IF($C305&lt;=SUM($AZ305:BA305),0,IF(AP305+$C305-SUM($AZ305:BA305)&gt;S304+AD305,S304+AD305-AP305,$C305-SUM($AZ305:BA305)))))</f>
        <v>0</v>
      </c>
      <c r="BC305" s="97">
        <f>IF(NOT(snowball2),0,IF(T304&lt;=0,0,IF($C305&lt;=SUM($AZ305:BB305),0,IF(AQ305+$C305-SUM($AZ305:BB305)&gt;T304+AE305,T304+AE305-AQ305,$C305-SUM($AZ305:BB305)))))</f>
        <v>0</v>
      </c>
      <c r="BD305" s="97">
        <f>IF(NOT(snowball2),0,IF(U304&lt;=0,0,IF($C305&lt;=SUM($AZ305:BC305),0,IF(AR305+$C305-SUM($AZ305:BC305)&gt;U304+AF305,U304+AF305-AR305,$C305-SUM($AZ305:BC305)))))</f>
        <v>0</v>
      </c>
      <c r="BE305" s="97">
        <f>IF(NOT(snowball2),0,IF(V304&lt;=0,0,IF($C305&lt;=SUM($AZ305:BD305),0,IF(AS305+$C305-SUM($AZ305:BD305)&gt;V304+AG305,V304+AG305-AS305,$C305-SUM($AZ305:BD305)))))</f>
        <v>0</v>
      </c>
      <c r="BF305" s="97">
        <f>IF(NOT(snowball2),0,IF(W304&lt;=0,0,IF($C305&lt;=SUM($AZ305:BE305),0,IF(AT305+$C305-SUM($AZ305:BE305)&gt;W304+AH305,W304+AH305-AT305,$C305-SUM($AZ305:BE305)))))</f>
        <v>0</v>
      </c>
      <c r="BG305" s="97">
        <f>IF(NOT(snowball2),0,IF(X304&lt;=0,0,IF($C305&lt;=SUM($AZ305:BF305),0,IF(AU305+$C305-SUM($AZ305:BF305)&gt;X304+AI305,X304+AI305-AU305,$C305-SUM($AZ305:BF305)))))</f>
        <v>0</v>
      </c>
      <c r="BH305" s="97">
        <f>IF(NOT(snowball2),0,IF(Y304&lt;=0,0,IF($C305&lt;=SUM($AZ305:BG305),0,IF(AV305+$C305-SUM($AZ305:BG305)&gt;Y304+AJ305,Y304+AJ305-AV305,$C305-SUM($AZ305:BG305)))))</f>
        <v>0</v>
      </c>
      <c r="BI305" s="97">
        <f>IF(NOT(snowball2),0,IF(Z304&lt;=0,0,IF($C305&lt;=SUM($AZ305:BH305),0,IF(AW305+$C305-SUM($AZ305:BH305)&gt;Z304+AK305,Z304+AK305-AW305,$C305-SUM($AZ305:BH305)))))</f>
        <v>0</v>
      </c>
    </row>
    <row r="306" spans="1:61" ht="11.1" customHeight="1" x14ac:dyDescent="0.2">
      <c r="A306" s="93" t="str">
        <f t="shared" si="102"/>
        <v/>
      </c>
      <c r="B306" s="94" t="e">
        <f t="shared" si="98"/>
        <v>#N/A</v>
      </c>
      <c r="C306" s="95" t="str">
        <f t="shared" si="95"/>
        <v/>
      </c>
      <c r="D306" s="96"/>
      <c r="E306" s="97">
        <f t="shared" si="89"/>
        <v>0</v>
      </c>
      <c r="F306" s="97">
        <f t="shared" si="89"/>
        <v>0</v>
      </c>
      <c r="G306" s="97">
        <f t="shared" si="89"/>
        <v>0</v>
      </c>
      <c r="H306" s="97">
        <f t="shared" si="89"/>
        <v>0</v>
      </c>
      <c r="I306" s="97">
        <f t="shared" si="89"/>
        <v>0</v>
      </c>
      <c r="J306" s="97">
        <f t="shared" si="88"/>
        <v>0</v>
      </c>
      <c r="K306" s="97">
        <f t="shared" si="88"/>
        <v>0</v>
      </c>
      <c r="L306" s="97">
        <f t="shared" si="88"/>
        <v>0</v>
      </c>
      <c r="M306" s="97">
        <f t="shared" si="88"/>
        <v>0</v>
      </c>
      <c r="N306" s="97">
        <f t="shared" si="88"/>
        <v>0</v>
      </c>
      <c r="O306" s="98"/>
      <c r="P306" s="97">
        <f t="shared" si="99"/>
        <v>0</v>
      </c>
      <c r="Q306" s="97">
        <f t="shared" si="103"/>
        <v>0</v>
      </c>
      <c r="R306" s="97">
        <f t="shared" si="103"/>
        <v>0</v>
      </c>
      <c r="S306" s="97">
        <f t="shared" si="103"/>
        <v>0</v>
      </c>
      <c r="T306" s="97">
        <f t="shared" si="103"/>
        <v>0</v>
      </c>
      <c r="U306" s="97">
        <f t="shared" si="103"/>
        <v>0</v>
      </c>
      <c r="V306" s="97">
        <f t="shared" si="103"/>
        <v>0</v>
      </c>
      <c r="W306" s="97">
        <f t="shared" si="103"/>
        <v>0</v>
      </c>
      <c r="X306" s="97">
        <f t="shared" si="103"/>
        <v>0</v>
      </c>
      <c r="Y306" s="97">
        <f t="shared" si="103"/>
        <v>0</v>
      </c>
      <c r="Z306" s="97">
        <f t="shared" si="103"/>
        <v>0</v>
      </c>
      <c r="AA306" s="101"/>
      <c r="AB306" s="97">
        <f t="shared" si="92"/>
        <v>0</v>
      </c>
      <c r="AC306" s="97">
        <f t="shared" si="92"/>
        <v>0</v>
      </c>
      <c r="AD306" s="97">
        <f t="shared" si="92"/>
        <v>0</v>
      </c>
      <c r="AE306" s="97">
        <f t="shared" si="92"/>
        <v>0</v>
      </c>
      <c r="AF306" s="97">
        <f t="shared" si="92"/>
        <v>0</v>
      </c>
      <c r="AG306" s="97">
        <f t="shared" si="91"/>
        <v>0</v>
      </c>
      <c r="AH306" s="97">
        <f t="shared" si="91"/>
        <v>0</v>
      </c>
      <c r="AI306" s="97">
        <f t="shared" si="91"/>
        <v>0</v>
      </c>
      <c r="AJ306" s="97">
        <f t="shared" si="91"/>
        <v>0</v>
      </c>
      <c r="AK306" s="97">
        <f t="shared" si="91"/>
        <v>0</v>
      </c>
      <c r="AL306" s="99">
        <f t="shared" si="100"/>
        <v>0</v>
      </c>
      <c r="AM306" s="102"/>
      <c r="AN306" s="97">
        <f t="shared" si="94"/>
        <v>0</v>
      </c>
      <c r="AO306" s="97">
        <f t="shared" si="94"/>
        <v>0</v>
      </c>
      <c r="AP306" s="97">
        <f t="shared" si="94"/>
        <v>0</v>
      </c>
      <c r="AQ306" s="97">
        <f t="shared" si="94"/>
        <v>0</v>
      </c>
      <c r="AR306" s="97">
        <f t="shared" si="94"/>
        <v>0</v>
      </c>
      <c r="AS306" s="97">
        <f t="shared" si="93"/>
        <v>0</v>
      </c>
      <c r="AT306" s="97">
        <f t="shared" si="93"/>
        <v>0</v>
      </c>
      <c r="AU306" s="97">
        <f t="shared" si="93"/>
        <v>0</v>
      </c>
      <c r="AV306" s="97">
        <f t="shared" si="93"/>
        <v>0</v>
      </c>
      <c r="AW306" s="97">
        <f t="shared" si="93"/>
        <v>0</v>
      </c>
      <c r="AX306" s="99">
        <f t="shared" si="101"/>
        <v>0</v>
      </c>
      <c r="AY306" s="99"/>
      <c r="AZ306" s="100">
        <f t="shared" si="97"/>
        <v>0</v>
      </c>
      <c r="BA306" s="97">
        <f>IF(NOT(snowball2),0,IF(R305&lt;=0,0,IF($C306&lt;=SUM($AZ306:AZ306),0,IF(AO306+$C306-SUM($AZ306:AZ306)&gt;R305+AC306,R305+AC306-AO306,$C306-SUM($AZ306:AZ306)))))</f>
        <v>0</v>
      </c>
      <c r="BB306" s="97">
        <f>IF(NOT(snowball2),0,IF(S305&lt;=0,0,IF($C306&lt;=SUM($AZ306:BA306),0,IF(AP306+$C306-SUM($AZ306:BA306)&gt;S305+AD306,S305+AD306-AP306,$C306-SUM($AZ306:BA306)))))</f>
        <v>0</v>
      </c>
      <c r="BC306" s="97">
        <f>IF(NOT(snowball2),0,IF(T305&lt;=0,0,IF($C306&lt;=SUM($AZ306:BB306),0,IF(AQ306+$C306-SUM($AZ306:BB306)&gt;T305+AE306,T305+AE306-AQ306,$C306-SUM($AZ306:BB306)))))</f>
        <v>0</v>
      </c>
      <c r="BD306" s="97">
        <f>IF(NOT(snowball2),0,IF(U305&lt;=0,0,IF($C306&lt;=SUM($AZ306:BC306),0,IF(AR306+$C306-SUM($AZ306:BC306)&gt;U305+AF306,U305+AF306-AR306,$C306-SUM($AZ306:BC306)))))</f>
        <v>0</v>
      </c>
      <c r="BE306" s="97">
        <f>IF(NOT(snowball2),0,IF(V305&lt;=0,0,IF($C306&lt;=SUM($AZ306:BD306),0,IF(AS306+$C306-SUM($AZ306:BD306)&gt;V305+AG306,V305+AG306-AS306,$C306-SUM($AZ306:BD306)))))</f>
        <v>0</v>
      </c>
      <c r="BF306" s="97">
        <f>IF(NOT(snowball2),0,IF(W305&lt;=0,0,IF($C306&lt;=SUM($AZ306:BE306),0,IF(AT306+$C306-SUM($AZ306:BE306)&gt;W305+AH306,W305+AH306-AT306,$C306-SUM($AZ306:BE306)))))</f>
        <v>0</v>
      </c>
      <c r="BG306" s="97">
        <f>IF(NOT(snowball2),0,IF(X305&lt;=0,0,IF($C306&lt;=SUM($AZ306:BF306),0,IF(AU306+$C306-SUM($AZ306:BF306)&gt;X305+AI306,X305+AI306-AU306,$C306-SUM($AZ306:BF306)))))</f>
        <v>0</v>
      </c>
      <c r="BH306" s="97">
        <f>IF(NOT(snowball2),0,IF(Y305&lt;=0,0,IF($C306&lt;=SUM($AZ306:BG306),0,IF(AV306+$C306-SUM($AZ306:BG306)&gt;Y305+AJ306,Y305+AJ306-AV306,$C306-SUM($AZ306:BG306)))))</f>
        <v>0</v>
      </c>
      <c r="BI306" s="97">
        <f>IF(NOT(snowball2),0,IF(Z305&lt;=0,0,IF($C306&lt;=SUM($AZ306:BH306),0,IF(AW306+$C306-SUM($AZ306:BH306)&gt;Z305+AK306,Z305+AK306-AW306,$C306-SUM($AZ306:BH306)))))</f>
        <v>0</v>
      </c>
    </row>
    <row r="307" spans="1:61" ht="11.1" customHeight="1" x14ac:dyDescent="0.2">
      <c r="A307" s="93" t="str">
        <f t="shared" si="102"/>
        <v/>
      </c>
      <c r="B307" s="94" t="e">
        <f t="shared" si="98"/>
        <v>#N/A</v>
      </c>
      <c r="C307" s="95" t="str">
        <f t="shared" si="95"/>
        <v/>
      </c>
      <c r="D307" s="96"/>
      <c r="E307" s="97">
        <f t="shared" si="89"/>
        <v>0</v>
      </c>
      <c r="F307" s="97">
        <f t="shared" si="89"/>
        <v>0</v>
      </c>
      <c r="G307" s="97">
        <f t="shared" si="89"/>
        <v>0</v>
      </c>
      <c r="H307" s="97">
        <f t="shared" si="89"/>
        <v>0</v>
      </c>
      <c r="I307" s="97">
        <f t="shared" si="89"/>
        <v>0</v>
      </c>
      <c r="J307" s="97">
        <f t="shared" si="88"/>
        <v>0</v>
      </c>
      <c r="K307" s="97">
        <f t="shared" si="88"/>
        <v>0</v>
      </c>
      <c r="L307" s="97">
        <f t="shared" si="88"/>
        <v>0</v>
      </c>
      <c r="M307" s="97">
        <f t="shared" si="88"/>
        <v>0</v>
      </c>
      <c r="N307" s="97">
        <f t="shared" si="88"/>
        <v>0</v>
      </c>
      <c r="O307" s="98"/>
      <c r="P307" s="97">
        <f t="shared" si="99"/>
        <v>0</v>
      </c>
      <c r="Q307" s="97">
        <f t="shared" si="103"/>
        <v>0</v>
      </c>
      <c r="R307" s="97">
        <f t="shared" si="103"/>
        <v>0</v>
      </c>
      <c r="S307" s="97">
        <f t="shared" si="103"/>
        <v>0</v>
      </c>
      <c r="T307" s="97">
        <f t="shared" si="103"/>
        <v>0</v>
      </c>
      <c r="U307" s="97">
        <f t="shared" si="103"/>
        <v>0</v>
      </c>
      <c r="V307" s="97">
        <f t="shared" si="103"/>
        <v>0</v>
      </c>
      <c r="W307" s="97">
        <f t="shared" si="103"/>
        <v>0</v>
      </c>
      <c r="X307" s="97">
        <f t="shared" si="103"/>
        <v>0</v>
      </c>
      <c r="Y307" s="97">
        <f t="shared" si="103"/>
        <v>0</v>
      </c>
      <c r="Z307" s="97">
        <f t="shared" si="103"/>
        <v>0</v>
      </c>
      <c r="AA307" s="101"/>
      <c r="AB307" s="97">
        <f t="shared" si="92"/>
        <v>0</v>
      </c>
      <c r="AC307" s="97">
        <f t="shared" si="92"/>
        <v>0</v>
      </c>
      <c r="AD307" s="97">
        <f t="shared" si="92"/>
        <v>0</v>
      </c>
      <c r="AE307" s="97">
        <f t="shared" si="92"/>
        <v>0</v>
      </c>
      <c r="AF307" s="97">
        <f t="shared" si="92"/>
        <v>0</v>
      </c>
      <c r="AG307" s="97">
        <f t="shared" si="91"/>
        <v>0</v>
      </c>
      <c r="AH307" s="97">
        <f t="shared" si="91"/>
        <v>0</v>
      </c>
      <c r="AI307" s="97">
        <f t="shared" si="91"/>
        <v>0</v>
      </c>
      <c r="AJ307" s="97">
        <f t="shared" si="91"/>
        <v>0</v>
      </c>
      <c r="AK307" s="97">
        <f t="shared" si="91"/>
        <v>0</v>
      </c>
      <c r="AL307" s="99">
        <f t="shared" si="100"/>
        <v>0</v>
      </c>
      <c r="AM307" s="102"/>
      <c r="AN307" s="97">
        <f t="shared" si="94"/>
        <v>0</v>
      </c>
      <c r="AO307" s="97">
        <f t="shared" si="94"/>
        <v>0</v>
      </c>
      <c r="AP307" s="97">
        <f t="shared" si="94"/>
        <v>0</v>
      </c>
      <c r="AQ307" s="97">
        <f t="shared" si="94"/>
        <v>0</v>
      </c>
      <c r="AR307" s="97">
        <f t="shared" si="94"/>
        <v>0</v>
      </c>
      <c r="AS307" s="97">
        <f t="shared" si="93"/>
        <v>0</v>
      </c>
      <c r="AT307" s="97">
        <f t="shared" si="93"/>
        <v>0</v>
      </c>
      <c r="AU307" s="97">
        <f t="shared" si="93"/>
        <v>0</v>
      </c>
      <c r="AV307" s="97">
        <f t="shared" si="93"/>
        <v>0</v>
      </c>
      <c r="AW307" s="97">
        <f t="shared" si="93"/>
        <v>0</v>
      </c>
      <c r="AX307" s="99">
        <f t="shared" si="101"/>
        <v>0</v>
      </c>
      <c r="AY307" s="99"/>
      <c r="AZ307" s="100">
        <f t="shared" si="97"/>
        <v>0</v>
      </c>
      <c r="BA307" s="97">
        <f>IF(NOT(snowball2),0,IF(R306&lt;=0,0,IF($C307&lt;=SUM($AZ307:AZ307),0,IF(AO307+$C307-SUM($AZ307:AZ307)&gt;R306+AC307,R306+AC307-AO307,$C307-SUM($AZ307:AZ307)))))</f>
        <v>0</v>
      </c>
      <c r="BB307" s="97">
        <f>IF(NOT(snowball2),0,IF(S306&lt;=0,0,IF($C307&lt;=SUM($AZ307:BA307),0,IF(AP307+$C307-SUM($AZ307:BA307)&gt;S306+AD307,S306+AD307-AP307,$C307-SUM($AZ307:BA307)))))</f>
        <v>0</v>
      </c>
      <c r="BC307" s="97">
        <f>IF(NOT(snowball2),0,IF(T306&lt;=0,0,IF($C307&lt;=SUM($AZ307:BB307),0,IF(AQ307+$C307-SUM($AZ307:BB307)&gt;T306+AE307,T306+AE307-AQ307,$C307-SUM($AZ307:BB307)))))</f>
        <v>0</v>
      </c>
      <c r="BD307" s="97">
        <f>IF(NOT(snowball2),0,IF(U306&lt;=0,0,IF($C307&lt;=SUM($AZ307:BC307),0,IF(AR307+$C307-SUM($AZ307:BC307)&gt;U306+AF307,U306+AF307-AR307,$C307-SUM($AZ307:BC307)))))</f>
        <v>0</v>
      </c>
      <c r="BE307" s="97">
        <f>IF(NOT(snowball2),0,IF(V306&lt;=0,0,IF($C307&lt;=SUM($AZ307:BD307),0,IF(AS307+$C307-SUM($AZ307:BD307)&gt;V306+AG307,V306+AG307-AS307,$C307-SUM($AZ307:BD307)))))</f>
        <v>0</v>
      </c>
      <c r="BF307" s="97">
        <f>IF(NOT(snowball2),0,IF(W306&lt;=0,0,IF($C307&lt;=SUM($AZ307:BE307),0,IF(AT307+$C307-SUM($AZ307:BE307)&gt;W306+AH307,W306+AH307-AT307,$C307-SUM($AZ307:BE307)))))</f>
        <v>0</v>
      </c>
      <c r="BG307" s="97">
        <f>IF(NOT(snowball2),0,IF(X306&lt;=0,0,IF($C307&lt;=SUM($AZ307:BF307),0,IF(AU307+$C307-SUM($AZ307:BF307)&gt;X306+AI307,X306+AI307-AU307,$C307-SUM($AZ307:BF307)))))</f>
        <v>0</v>
      </c>
      <c r="BH307" s="97">
        <f>IF(NOT(snowball2),0,IF(Y306&lt;=0,0,IF($C307&lt;=SUM($AZ307:BG307),0,IF(AV307+$C307-SUM($AZ307:BG307)&gt;Y306+AJ307,Y306+AJ307-AV307,$C307-SUM($AZ307:BG307)))))</f>
        <v>0</v>
      </c>
      <c r="BI307" s="97">
        <f>IF(NOT(snowball2),0,IF(Z306&lt;=0,0,IF($C307&lt;=SUM($AZ307:BH307),0,IF(AW307+$C307-SUM($AZ307:BH307)&gt;Z306+AK307,Z306+AK307-AW307,$C307-SUM($AZ307:BH307)))))</f>
        <v>0</v>
      </c>
    </row>
    <row r="308" spans="1:61" ht="11.1" customHeight="1" x14ac:dyDescent="0.2">
      <c r="A308" s="93" t="str">
        <f t="shared" si="102"/>
        <v/>
      </c>
      <c r="B308" s="94" t="e">
        <f t="shared" si="98"/>
        <v>#N/A</v>
      </c>
      <c r="C308" s="95" t="str">
        <f t="shared" si="95"/>
        <v/>
      </c>
      <c r="D308" s="96"/>
      <c r="E308" s="97">
        <f t="shared" si="89"/>
        <v>0</v>
      </c>
      <c r="F308" s="97">
        <f t="shared" si="89"/>
        <v>0</v>
      </c>
      <c r="G308" s="97">
        <f t="shared" si="89"/>
        <v>0</v>
      </c>
      <c r="H308" s="97">
        <f t="shared" si="89"/>
        <v>0</v>
      </c>
      <c r="I308" s="97">
        <f t="shared" si="89"/>
        <v>0</v>
      </c>
      <c r="J308" s="97">
        <f t="shared" si="88"/>
        <v>0</v>
      </c>
      <c r="K308" s="97">
        <f t="shared" si="88"/>
        <v>0</v>
      </c>
      <c r="L308" s="97">
        <f t="shared" si="88"/>
        <v>0</v>
      </c>
      <c r="M308" s="97">
        <f t="shared" si="88"/>
        <v>0</v>
      </c>
      <c r="N308" s="97">
        <f t="shared" si="88"/>
        <v>0</v>
      </c>
      <c r="O308" s="98"/>
      <c r="P308" s="97">
        <f t="shared" si="99"/>
        <v>0</v>
      </c>
      <c r="Q308" s="97">
        <f t="shared" si="103"/>
        <v>0</v>
      </c>
      <c r="R308" s="97">
        <f t="shared" si="103"/>
        <v>0</v>
      </c>
      <c r="S308" s="97">
        <f t="shared" si="103"/>
        <v>0</v>
      </c>
      <c r="T308" s="97">
        <f t="shared" si="103"/>
        <v>0</v>
      </c>
      <c r="U308" s="97">
        <f t="shared" si="103"/>
        <v>0</v>
      </c>
      <c r="V308" s="97">
        <f t="shared" si="103"/>
        <v>0</v>
      </c>
      <c r="W308" s="97">
        <f t="shared" si="103"/>
        <v>0</v>
      </c>
      <c r="X308" s="97">
        <f t="shared" si="103"/>
        <v>0</v>
      </c>
      <c r="Y308" s="97">
        <f t="shared" si="103"/>
        <v>0</v>
      </c>
      <c r="Z308" s="97">
        <f t="shared" si="103"/>
        <v>0</v>
      </c>
      <c r="AA308" s="101"/>
      <c r="AB308" s="97">
        <f t="shared" si="92"/>
        <v>0</v>
      </c>
      <c r="AC308" s="97">
        <f t="shared" si="92"/>
        <v>0</v>
      </c>
      <c r="AD308" s="97">
        <f t="shared" si="92"/>
        <v>0</v>
      </c>
      <c r="AE308" s="97">
        <f t="shared" si="92"/>
        <v>0</v>
      </c>
      <c r="AF308" s="97">
        <f t="shared" si="92"/>
        <v>0</v>
      </c>
      <c r="AG308" s="97">
        <f t="shared" si="91"/>
        <v>0</v>
      </c>
      <c r="AH308" s="97">
        <f t="shared" si="91"/>
        <v>0</v>
      </c>
      <c r="AI308" s="97">
        <f t="shared" si="91"/>
        <v>0</v>
      </c>
      <c r="AJ308" s="97">
        <f t="shared" si="91"/>
        <v>0</v>
      </c>
      <c r="AK308" s="97">
        <f t="shared" si="91"/>
        <v>0</v>
      </c>
      <c r="AL308" s="99">
        <f t="shared" si="100"/>
        <v>0</v>
      </c>
      <c r="AM308" s="102"/>
      <c r="AN308" s="97">
        <f t="shared" si="94"/>
        <v>0</v>
      </c>
      <c r="AO308" s="97">
        <f t="shared" si="94"/>
        <v>0</v>
      </c>
      <c r="AP308" s="97">
        <f t="shared" si="94"/>
        <v>0</v>
      </c>
      <c r="AQ308" s="97">
        <f t="shared" si="94"/>
        <v>0</v>
      </c>
      <c r="AR308" s="97">
        <f t="shared" si="94"/>
        <v>0</v>
      </c>
      <c r="AS308" s="97">
        <f t="shared" si="93"/>
        <v>0</v>
      </c>
      <c r="AT308" s="97">
        <f t="shared" si="93"/>
        <v>0</v>
      </c>
      <c r="AU308" s="97">
        <f t="shared" si="93"/>
        <v>0</v>
      </c>
      <c r="AV308" s="97">
        <f t="shared" si="93"/>
        <v>0</v>
      </c>
      <c r="AW308" s="97">
        <f t="shared" si="93"/>
        <v>0</v>
      </c>
      <c r="AX308" s="99">
        <f t="shared" si="101"/>
        <v>0</v>
      </c>
      <c r="AY308" s="99"/>
      <c r="AZ308" s="100">
        <f t="shared" si="97"/>
        <v>0</v>
      </c>
      <c r="BA308" s="97">
        <f>IF(NOT(snowball2),0,IF(R307&lt;=0,0,IF($C308&lt;=SUM($AZ308:AZ308),0,IF(AO308+$C308-SUM($AZ308:AZ308)&gt;R307+AC308,R307+AC308-AO308,$C308-SUM($AZ308:AZ308)))))</f>
        <v>0</v>
      </c>
      <c r="BB308" s="97">
        <f>IF(NOT(snowball2),0,IF(S307&lt;=0,0,IF($C308&lt;=SUM($AZ308:BA308),0,IF(AP308+$C308-SUM($AZ308:BA308)&gt;S307+AD308,S307+AD308-AP308,$C308-SUM($AZ308:BA308)))))</f>
        <v>0</v>
      </c>
      <c r="BC308" s="97">
        <f>IF(NOT(snowball2),0,IF(T307&lt;=0,0,IF($C308&lt;=SUM($AZ308:BB308),0,IF(AQ308+$C308-SUM($AZ308:BB308)&gt;T307+AE308,T307+AE308-AQ308,$C308-SUM($AZ308:BB308)))))</f>
        <v>0</v>
      </c>
      <c r="BD308" s="97">
        <f>IF(NOT(snowball2),0,IF(U307&lt;=0,0,IF($C308&lt;=SUM($AZ308:BC308),0,IF(AR308+$C308-SUM($AZ308:BC308)&gt;U307+AF308,U307+AF308-AR308,$C308-SUM($AZ308:BC308)))))</f>
        <v>0</v>
      </c>
      <c r="BE308" s="97">
        <f>IF(NOT(snowball2),0,IF(V307&lt;=0,0,IF($C308&lt;=SUM($AZ308:BD308),0,IF(AS308+$C308-SUM($AZ308:BD308)&gt;V307+AG308,V307+AG308-AS308,$C308-SUM($AZ308:BD308)))))</f>
        <v>0</v>
      </c>
      <c r="BF308" s="97">
        <f>IF(NOT(snowball2),0,IF(W307&lt;=0,0,IF($C308&lt;=SUM($AZ308:BE308),0,IF(AT308+$C308-SUM($AZ308:BE308)&gt;W307+AH308,W307+AH308-AT308,$C308-SUM($AZ308:BE308)))))</f>
        <v>0</v>
      </c>
      <c r="BG308" s="97">
        <f>IF(NOT(snowball2),0,IF(X307&lt;=0,0,IF($C308&lt;=SUM($AZ308:BF308),0,IF(AU308+$C308-SUM($AZ308:BF308)&gt;X307+AI308,X307+AI308-AU308,$C308-SUM($AZ308:BF308)))))</f>
        <v>0</v>
      </c>
      <c r="BH308" s="97">
        <f>IF(NOT(snowball2),0,IF(Y307&lt;=0,0,IF($C308&lt;=SUM($AZ308:BG308),0,IF(AV308+$C308-SUM($AZ308:BG308)&gt;Y307+AJ308,Y307+AJ308-AV308,$C308-SUM($AZ308:BG308)))))</f>
        <v>0</v>
      </c>
      <c r="BI308" s="97">
        <f>IF(NOT(snowball2),0,IF(Z307&lt;=0,0,IF($C308&lt;=SUM($AZ308:BH308),0,IF(AW308+$C308-SUM($AZ308:BH308)&gt;Z307+AK308,Z307+AK308-AW308,$C308-SUM($AZ308:BH308)))))</f>
        <v>0</v>
      </c>
    </row>
    <row r="309" spans="1:61" ht="11.1" customHeight="1" x14ac:dyDescent="0.2">
      <c r="A309" s="93" t="str">
        <f t="shared" si="102"/>
        <v/>
      </c>
      <c r="B309" s="94" t="e">
        <f t="shared" si="98"/>
        <v>#N/A</v>
      </c>
      <c r="C309" s="95" t="str">
        <f t="shared" si="95"/>
        <v/>
      </c>
      <c r="D309" s="96"/>
      <c r="E309" s="97">
        <f t="shared" si="89"/>
        <v>0</v>
      </c>
      <c r="F309" s="97">
        <f t="shared" si="89"/>
        <v>0</v>
      </c>
      <c r="G309" s="97">
        <f t="shared" si="89"/>
        <v>0</v>
      </c>
      <c r="H309" s="97">
        <f t="shared" si="89"/>
        <v>0</v>
      </c>
      <c r="I309" s="97">
        <f t="shared" si="89"/>
        <v>0</v>
      </c>
      <c r="J309" s="97">
        <f t="shared" si="88"/>
        <v>0</v>
      </c>
      <c r="K309" s="97">
        <f t="shared" si="88"/>
        <v>0</v>
      </c>
      <c r="L309" s="97">
        <f t="shared" si="88"/>
        <v>0</v>
      </c>
      <c r="M309" s="97">
        <f t="shared" si="88"/>
        <v>0</v>
      </c>
      <c r="N309" s="97">
        <f t="shared" si="88"/>
        <v>0</v>
      </c>
      <c r="O309" s="98"/>
      <c r="P309" s="97">
        <f t="shared" si="99"/>
        <v>0</v>
      </c>
      <c r="Q309" s="97">
        <f t="shared" ref="Q309:Z324" si="104">IF(E$8=0,0,ROUND(Q308-(E309-AB309),2))</f>
        <v>0</v>
      </c>
      <c r="R309" s="97">
        <f t="shared" si="104"/>
        <v>0</v>
      </c>
      <c r="S309" s="97">
        <f t="shared" si="104"/>
        <v>0</v>
      </c>
      <c r="T309" s="97">
        <f t="shared" si="104"/>
        <v>0</v>
      </c>
      <c r="U309" s="97">
        <f t="shared" si="104"/>
        <v>0</v>
      </c>
      <c r="V309" s="97">
        <f t="shared" si="104"/>
        <v>0</v>
      </c>
      <c r="W309" s="97">
        <f t="shared" si="104"/>
        <v>0</v>
      </c>
      <c r="X309" s="97">
        <f t="shared" si="104"/>
        <v>0</v>
      </c>
      <c r="Y309" s="97">
        <f t="shared" si="104"/>
        <v>0</v>
      </c>
      <c r="Z309" s="97">
        <f t="shared" si="104"/>
        <v>0</v>
      </c>
      <c r="AA309" s="101"/>
      <c r="AB309" s="97">
        <f t="shared" si="92"/>
        <v>0</v>
      </c>
      <c r="AC309" s="97">
        <f t="shared" si="92"/>
        <v>0</v>
      </c>
      <c r="AD309" s="97">
        <f t="shared" si="92"/>
        <v>0</v>
      </c>
      <c r="AE309" s="97">
        <f t="shared" si="92"/>
        <v>0</v>
      </c>
      <c r="AF309" s="97">
        <f t="shared" si="92"/>
        <v>0</v>
      </c>
      <c r="AG309" s="97">
        <f t="shared" si="91"/>
        <v>0</v>
      </c>
      <c r="AH309" s="97">
        <f t="shared" si="91"/>
        <v>0</v>
      </c>
      <c r="AI309" s="97">
        <f t="shared" si="91"/>
        <v>0</v>
      </c>
      <c r="AJ309" s="97">
        <f t="shared" si="91"/>
        <v>0</v>
      </c>
      <c r="AK309" s="97">
        <f t="shared" si="91"/>
        <v>0</v>
      </c>
      <c r="AL309" s="99">
        <f t="shared" si="100"/>
        <v>0</v>
      </c>
      <c r="AM309" s="102"/>
      <c r="AN309" s="97">
        <f t="shared" si="94"/>
        <v>0</v>
      </c>
      <c r="AO309" s="97">
        <f t="shared" si="94"/>
        <v>0</v>
      </c>
      <c r="AP309" s="97">
        <f t="shared" si="94"/>
        <v>0</v>
      </c>
      <c r="AQ309" s="97">
        <f t="shared" si="94"/>
        <v>0</v>
      </c>
      <c r="AR309" s="97">
        <f t="shared" si="94"/>
        <v>0</v>
      </c>
      <c r="AS309" s="97">
        <f t="shared" si="93"/>
        <v>0</v>
      </c>
      <c r="AT309" s="97">
        <f t="shared" si="93"/>
        <v>0</v>
      </c>
      <c r="AU309" s="97">
        <f t="shared" si="93"/>
        <v>0</v>
      </c>
      <c r="AV309" s="97">
        <f t="shared" si="93"/>
        <v>0</v>
      </c>
      <c r="AW309" s="97">
        <f t="shared" si="93"/>
        <v>0</v>
      </c>
      <c r="AX309" s="99">
        <f t="shared" si="101"/>
        <v>0</v>
      </c>
      <c r="AY309" s="99"/>
      <c r="AZ309" s="100">
        <f t="shared" si="97"/>
        <v>0</v>
      </c>
      <c r="BA309" s="97">
        <f>IF(NOT(snowball2),0,IF(R308&lt;=0,0,IF($C309&lt;=SUM($AZ309:AZ309),0,IF(AO309+$C309-SUM($AZ309:AZ309)&gt;R308+AC309,R308+AC309-AO309,$C309-SUM($AZ309:AZ309)))))</f>
        <v>0</v>
      </c>
      <c r="BB309" s="97">
        <f>IF(NOT(snowball2),0,IF(S308&lt;=0,0,IF($C309&lt;=SUM($AZ309:BA309),0,IF(AP309+$C309-SUM($AZ309:BA309)&gt;S308+AD309,S308+AD309-AP309,$C309-SUM($AZ309:BA309)))))</f>
        <v>0</v>
      </c>
      <c r="BC309" s="97">
        <f>IF(NOT(snowball2),0,IF(T308&lt;=0,0,IF($C309&lt;=SUM($AZ309:BB309),0,IF(AQ309+$C309-SUM($AZ309:BB309)&gt;T308+AE309,T308+AE309-AQ309,$C309-SUM($AZ309:BB309)))))</f>
        <v>0</v>
      </c>
      <c r="BD309" s="97">
        <f>IF(NOT(snowball2),0,IF(U308&lt;=0,0,IF($C309&lt;=SUM($AZ309:BC309),0,IF(AR309+$C309-SUM($AZ309:BC309)&gt;U308+AF309,U308+AF309-AR309,$C309-SUM($AZ309:BC309)))))</f>
        <v>0</v>
      </c>
      <c r="BE309" s="97">
        <f>IF(NOT(snowball2),0,IF(V308&lt;=0,0,IF($C309&lt;=SUM($AZ309:BD309),0,IF(AS309+$C309-SUM($AZ309:BD309)&gt;V308+AG309,V308+AG309-AS309,$C309-SUM($AZ309:BD309)))))</f>
        <v>0</v>
      </c>
      <c r="BF309" s="97">
        <f>IF(NOT(snowball2),0,IF(W308&lt;=0,0,IF($C309&lt;=SUM($AZ309:BE309),0,IF(AT309+$C309-SUM($AZ309:BE309)&gt;W308+AH309,W308+AH309-AT309,$C309-SUM($AZ309:BE309)))))</f>
        <v>0</v>
      </c>
      <c r="BG309" s="97">
        <f>IF(NOT(snowball2),0,IF(X308&lt;=0,0,IF($C309&lt;=SUM($AZ309:BF309),0,IF(AU309+$C309-SUM($AZ309:BF309)&gt;X308+AI309,X308+AI309-AU309,$C309-SUM($AZ309:BF309)))))</f>
        <v>0</v>
      </c>
      <c r="BH309" s="97">
        <f>IF(NOT(snowball2),0,IF(Y308&lt;=0,0,IF($C309&lt;=SUM($AZ309:BG309),0,IF(AV309+$C309-SUM($AZ309:BG309)&gt;Y308+AJ309,Y308+AJ309-AV309,$C309-SUM($AZ309:BG309)))))</f>
        <v>0</v>
      </c>
      <c r="BI309" s="97">
        <f>IF(NOT(snowball2),0,IF(Z308&lt;=0,0,IF($C309&lt;=SUM($AZ309:BH309),0,IF(AW309+$C309-SUM($AZ309:BH309)&gt;Z308+AK309,Z308+AK309-AW309,$C309-SUM($AZ309:BH309)))))</f>
        <v>0</v>
      </c>
    </row>
    <row r="310" spans="1:61" ht="11.1" customHeight="1" x14ac:dyDescent="0.2">
      <c r="A310" s="93" t="str">
        <f t="shared" si="102"/>
        <v/>
      </c>
      <c r="B310" s="94" t="e">
        <f t="shared" si="98"/>
        <v>#N/A</v>
      </c>
      <c r="C310" s="95" t="str">
        <f t="shared" si="95"/>
        <v/>
      </c>
      <c r="D310" s="96"/>
      <c r="E310" s="97">
        <f t="shared" si="89"/>
        <v>0</v>
      </c>
      <c r="F310" s="97">
        <f t="shared" si="89"/>
        <v>0</v>
      </c>
      <c r="G310" s="97">
        <f t="shared" si="89"/>
        <v>0</v>
      </c>
      <c r="H310" s="97">
        <f t="shared" si="89"/>
        <v>0</v>
      </c>
      <c r="I310" s="97">
        <f t="shared" si="89"/>
        <v>0</v>
      </c>
      <c r="J310" s="97">
        <f t="shared" si="88"/>
        <v>0</v>
      </c>
      <c r="K310" s="97">
        <f t="shared" si="88"/>
        <v>0</v>
      </c>
      <c r="L310" s="97">
        <f t="shared" si="88"/>
        <v>0</v>
      </c>
      <c r="M310" s="97">
        <f t="shared" si="88"/>
        <v>0</v>
      </c>
      <c r="N310" s="97">
        <f t="shared" si="88"/>
        <v>0</v>
      </c>
      <c r="O310" s="98"/>
      <c r="P310" s="97">
        <f t="shared" si="99"/>
        <v>0</v>
      </c>
      <c r="Q310" s="97">
        <f t="shared" si="104"/>
        <v>0</v>
      </c>
      <c r="R310" s="97">
        <f t="shared" si="104"/>
        <v>0</v>
      </c>
      <c r="S310" s="97">
        <f t="shared" si="104"/>
        <v>0</v>
      </c>
      <c r="T310" s="97">
        <f t="shared" si="104"/>
        <v>0</v>
      </c>
      <c r="U310" s="97">
        <f t="shared" si="104"/>
        <v>0</v>
      </c>
      <c r="V310" s="97">
        <f t="shared" si="104"/>
        <v>0</v>
      </c>
      <c r="W310" s="97">
        <f t="shared" si="104"/>
        <v>0</v>
      </c>
      <c r="X310" s="97">
        <f t="shared" si="104"/>
        <v>0</v>
      </c>
      <c r="Y310" s="97">
        <f t="shared" si="104"/>
        <v>0</v>
      </c>
      <c r="Z310" s="97">
        <f t="shared" si="104"/>
        <v>0</v>
      </c>
      <c r="AA310" s="101"/>
      <c r="AB310" s="97">
        <f t="shared" si="92"/>
        <v>0</v>
      </c>
      <c r="AC310" s="97">
        <f t="shared" si="92"/>
        <v>0</v>
      </c>
      <c r="AD310" s="97">
        <f t="shared" si="92"/>
        <v>0</v>
      </c>
      <c r="AE310" s="97">
        <f t="shared" si="92"/>
        <v>0</v>
      </c>
      <c r="AF310" s="97">
        <f t="shared" si="92"/>
        <v>0</v>
      </c>
      <c r="AG310" s="97">
        <f t="shared" si="91"/>
        <v>0</v>
      </c>
      <c r="AH310" s="97">
        <f t="shared" si="91"/>
        <v>0</v>
      </c>
      <c r="AI310" s="97">
        <f t="shared" si="91"/>
        <v>0</v>
      </c>
      <c r="AJ310" s="97">
        <f t="shared" si="91"/>
        <v>0</v>
      </c>
      <c r="AK310" s="97">
        <f t="shared" si="91"/>
        <v>0</v>
      </c>
      <c r="AL310" s="99">
        <f t="shared" si="100"/>
        <v>0</v>
      </c>
      <c r="AM310" s="102"/>
      <c r="AN310" s="97">
        <f t="shared" si="94"/>
        <v>0</v>
      </c>
      <c r="AO310" s="97">
        <f t="shared" si="94"/>
        <v>0</v>
      </c>
      <c r="AP310" s="97">
        <f t="shared" si="94"/>
        <v>0</v>
      </c>
      <c r="AQ310" s="97">
        <f t="shared" si="94"/>
        <v>0</v>
      </c>
      <c r="AR310" s="97">
        <f t="shared" si="94"/>
        <v>0</v>
      </c>
      <c r="AS310" s="97">
        <f t="shared" si="93"/>
        <v>0</v>
      </c>
      <c r="AT310" s="97">
        <f t="shared" si="93"/>
        <v>0</v>
      </c>
      <c r="AU310" s="97">
        <f t="shared" si="93"/>
        <v>0</v>
      </c>
      <c r="AV310" s="97">
        <f t="shared" si="93"/>
        <v>0</v>
      </c>
      <c r="AW310" s="97">
        <f t="shared" si="93"/>
        <v>0</v>
      </c>
      <c r="AX310" s="99">
        <f t="shared" si="101"/>
        <v>0</v>
      </c>
      <c r="AY310" s="99"/>
      <c r="AZ310" s="100">
        <f t="shared" si="97"/>
        <v>0</v>
      </c>
      <c r="BA310" s="97">
        <f>IF(NOT(snowball2),0,IF(R309&lt;=0,0,IF($C310&lt;=SUM($AZ310:AZ310),0,IF(AO310+$C310-SUM($AZ310:AZ310)&gt;R309+AC310,R309+AC310-AO310,$C310-SUM($AZ310:AZ310)))))</f>
        <v>0</v>
      </c>
      <c r="BB310" s="97">
        <f>IF(NOT(snowball2),0,IF(S309&lt;=0,0,IF($C310&lt;=SUM($AZ310:BA310),0,IF(AP310+$C310-SUM($AZ310:BA310)&gt;S309+AD310,S309+AD310-AP310,$C310-SUM($AZ310:BA310)))))</f>
        <v>0</v>
      </c>
      <c r="BC310" s="97">
        <f>IF(NOT(snowball2),0,IF(T309&lt;=0,0,IF($C310&lt;=SUM($AZ310:BB310),0,IF(AQ310+$C310-SUM($AZ310:BB310)&gt;T309+AE310,T309+AE310-AQ310,$C310-SUM($AZ310:BB310)))))</f>
        <v>0</v>
      </c>
      <c r="BD310" s="97">
        <f>IF(NOT(snowball2),0,IF(U309&lt;=0,0,IF($C310&lt;=SUM($AZ310:BC310),0,IF(AR310+$C310-SUM($AZ310:BC310)&gt;U309+AF310,U309+AF310-AR310,$C310-SUM($AZ310:BC310)))))</f>
        <v>0</v>
      </c>
      <c r="BE310" s="97">
        <f>IF(NOT(snowball2),0,IF(V309&lt;=0,0,IF($C310&lt;=SUM($AZ310:BD310),0,IF(AS310+$C310-SUM($AZ310:BD310)&gt;V309+AG310,V309+AG310-AS310,$C310-SUM($AZ310:BD310)))))</f>
        <v>0</v>
      </c>
      <c r="BF310" s="97">
        <f>IF(NOT(snowball2),0,IF(W309&lt;=0,0,IF($C310&lt;=SUM($AZ310:BE310),0,IF(AT310+$C310-SUM($AZ310:BE310)&gt;W309+AH310,W309+AH310-AT310,$C310-SUM($AZ310:BE310)))))</f>
        <v>0</v>
      </c>
      <c r="BG310" s="97">
        <f>IF(NOT(snowball2),0,IF(X309&lt;=0,0,IF($C310&lt;=SUM($AZ310:BF310),0,IF(AU310+$C310-SUM($AZ310:BF310)&gt;X309+AI310,X309+AI310-AU310,$C310-SUM($AZ310:BF310)))))</f>
        <v>0</v>
      </c>
      <c r="BH310" s="97">
        <f>IF(NOT(snowball2),0,IF(Y309&lt;=0,0,IF($C310&lt;=SUM($AZ310:BG310),0,IF(AV310+$C310-SUM($AZ310:BG310)&gt;Y309+AJ310,Y309+AJ310-AV310,$C310-SUM($AZ310:BG310)))))</f>
        <v>0</v>
      </c>
      <c r="BI310" s="97">
        <f>IF(NOT(snowball2),0,IF(Z309&lt;=0,0,IF($C310&lt;=SUM($AZ310:BH310),0,IF(AW310+$C310-SUM($AZ310:BH310)&gt;Z309+AK310,Z309+AK310-AW310,$C310-SUM($AZ310:BH310)))))</f>
        <v>0</v>
      </c>
    </row>
    <row r="311" spans="1:61" ht="11.1" customHeight="1" x14ac:dyDescent="0.2">
      <c r="A311" s="93" t="str">
        <f t="shared" si="102"/>
        <v/>
      </c>
      <c r="B311" s="94" t="e">
        <f t="shared" si="98"/>
        <v>#N/A</v>
      </c>
      <c r="C311" s="95" t="str">
        <f t="shared" si="95"/>
        <v/>
      </c>
      <c r="D311" s="96"/>
      <c r="E311" s="97">
        <f t="shared" si="89"/>
        <v>0</v>
      </c>
      <c r="F311" s="97">
        <f t="shared" si="89"/>
        <v>0</v>
      </c>
      <c r="G311" s="97">
        <f t="shared" si="89"/>
        <v>0</v>
      </c>
      <c r="H311" s="97">
        <f t="shared" si="89"/>
        <v>0</v>
      </c>
      <c r="I311" s="97">
        <f t="shared" si="89"/>
        <v>0</v>
      </c>
      <c r="J311" s="97">
        <f t="shared" ref="E311:N326" si="105">AS311+BE311</f>
        <v>0</v>
      </c>
      <c r="K311" s="97">
        <f t="shared" si="105"/>
        <v>0</v>
      </c>
      <c r="L311" s="97">
        <f t="shared" si="105"/>
        <v>0</v>
      </c>
      <c r="M311" s="97">
        <f t="shared" si="105"/>
        <v>0</v>
      </c>
      <c r="N311" s="97">
        <f t="shared" si="105"/>
        <v>0</v>
      </c>
      <c r="O311" s="98"/>
      <c r="P311" s="97">
        <f t="shared" si="99"/>
        <v>0</v>
      </c>
      <c r="Q311" s="97">
        <f t="shared" si="104"/>
        <v>0</v>
      </c>
      <c r="R311" s="97">
        <f t="shared" si="104"/>
        <v>0</v>
      </c>
      <c r="S311" s="97">
        <f t="shared" si="104"/>
        <v>0</v>
      </c>
      <c r="T311" s="97">
        <f t="shared" si="104"/>
        <v>0</v>
      </c>
      <c r="U311" s="97">
        <f t="shared" si="104"/>
        <v>0</v>
      </c>
      <c r="V311" s="97">
        <f t="shared" si="104"/>
        <v>0</v>
      </c>
      <c r="W311" s="97">
        <f t="shared" si="104"/>
        <v>0</v>
      </c>
      <c r="X311" s="97">
        <f t="shared" si="104"/>
        <v>0</v>
      </c>
      <c r="Y311" s="97">
        <f t="shared" si="104"/>
        <v>0</v>
      </c>
      <c r="Z311" s="97">
        <f t="shared" si="104"/>
        <v>0</v>
      </c>
      <c r="AA311" s="101"/>
      <c r="AB311" s="97">
        <f t="shared" si="92"/>
        <v>0</v>
      </c>
      <c r="AC311" s="97">
        <f t="shared" si="92"/>
        <v>0</v>
      </c>
      <c r="AD311" s="97">
        <f t="shared" si="92"/>
        <v>0</v>
      </c>
      <c r="AE311" s="97">
        <f t="shared" si="92"/>
        <v>0</v>
      </c>
      <c r="AF311" s="97">
        <f t="shared" si="92"/>
        <v>0</v>
      </c>
      <c r="AG311" s="97">
        <f t="shared" si="91"/>
        <v>0</v>
      </c>
      <c r="AH311" s="97">
        <f t="shared" si="91"/>
        <v>0</v>
      </c>
      <c r="AI311" s="97">
        <f t="shared" si="91"/>
        <v>0</v>
      </c>
      <c r="AJ311" s="97">
        <f t="shared" si="91"/>
        <v>0</v>
      </c>
      <c r="AK311" s="97">
        <f t="shared" si="91"/>
        <v>0</v>
      </c>
      <c r="AL311" s="99">
        <f t="shared" si="100"/>
        <v>0</v>
      </c>
      <c r="AM311" s="102"/>
      <c r="AN311" s="97">
        <f t="shared" si="94"/>
        <v>0</v>
      </c>
      <c r="AO311" s="97">
        <f t="shared" si="94"/>
        <v>0</v>
      </c>
      <c r="AP311" s="97">
        <f t="shared" si="94"/>
        <v>0</v>
      </c>
      <c r="AQ311" s="97">
        <f t="shared" si="94"/>
        <v>0</v>
      </c>
      <c r="AR311" s="97">
        <f t="shared" si="94"/>
        <v>0</v>
      </c>
      <c r="AS311" s="97">
        <f t="shared" si="93"/>
        <v>0</v>
      </c>
      <c r="AT311" s="97">
        <f t="shared" si="93"/>
        <v>0</v>
      </c>
      <c r="AU311" s="97">
        <f t="shared" si="93"/>
        <v>0</v>
      </c>
      <c r="AV311" s="97">
        <f t="shared" si="93"/>
        <v>0</v>
      </c>
      <c r="AW311" s="97">
        <f t="shared" si="93"/>
        <v>0</v>
      </c>
      <c r="AX311" s="99">
        <f t="shared" si="101"/>
        <v>0</v>
      </c>
      <c r="AY311" s="99"/>
      <c r="AZ311" s="100">
        <f t="shared" si="97"/>
        <v>0</v>
      </c>
      <c r="BA311" s="97">
        <f>IF(NOT(snowball2),0,IF(R310&lt;=0,0,IF($C311&lt;=SUM($AZ311:AZ311),0,IF(AO311+$C311-SUM($AZ311:AZ311)&gt;R310+AC311,R310+AC311-AO311,$C311-SUM($AZ311:AZ311)))))</f>
        <v>0</v>
      </c>
      <c r="BB311" s="97">
        <f>IF(NOT(snowball2),0,IF(S310&lt;=0,0,IF($C311&lt;=SUM($AZ311:BA311),0,IF(AP311+$C311-SUM($AZ311:BA311)&gt;S310+AD311,S310+AD311-AP311,$C311-SUM($AZ311:BA311)))))</f>
        <v>0</v>
      </c>
      <c r="BC311" s="97">
        <f>IF(NOT(snowball2),0,IF(T310&lt;=0,0,IF($C311&lt;=SUM($AZ311:BB311),0,IF(AQ311+$C311-SUM($AZ311:BB311)&gt;T310+AE311,T310+AE311-AQ311,$C311-SUM($AZ311:BB311)))))</f>
        <v>0</v>
      </c>
      <c r="BD311" s="97">
        <f>IF(NOT(snowball2),0,IF(U310&lt;=0,0,IF($C311&lt;=SUM($AZ311:BC311),0,IF(AR311+$C311-SUM($AZ311:BC311)&gt;U310+AF311,U310+AF311-AR311,$C311-SUM($AZ311:BC311)))))</f>
        <v>0</v>
      </c>
      <c r="BE311" s="97">
        <f>IF(NOT(snowball2),0,IF(V310&lt;=0,0,IF($C311&lt;=SUM($AZ311:BD311),0,IF(AS311+$C311-SUM($AZ311:BD311)&gt;V310+AG311,V310+AG311-AS311,$C311-SUM($AZ311:BD311)))))</f>
        <v>0</v>
      </c>
      <c r="BF311" s="97">
        <f>IF(NOT(snowball2),0,IF(W310&lt;=0,0,IF($C311&lt;=SUM($AZ311:BE311),0,IF(AT311+$C311-SUM($AZ311:BE311)&gt;W310+AH311,W310+AH311-AT311,$C311-SUM($AZ311:BE311)))))</f>
        <v>0</v>
      </c>
      <c r="BG311" s="97">
        <f>IF(NOT(snowball2),0,IF(X310&lt;=0,0,IF($C311&lt;=SUM($AZ311:BF311),0,IF(AU311+$C311-SUM($AZ311:BF311)&gt;X310+AI311,X310+AI311-AU311,$C311-SUM($AZ311:BF311)))))</f>
        <v>0</v>
      </c>
      <c r="BH311" s="97">
        <f>IF(NOT(snowball2),0,IF(Y310&lt;=0,0,IF($C311&lt;=SUM($AZ311:BG311),0,IF(AV311+$C311-SUM($AZ311:BG311)&gt;Y310+AJ311,Y310+AJ311-AV311,$C311-SUM($AZ311:BG311)))))</f>
        <v>0</v>
      </c>
      <c r="BI311" s="97">
        <f>IF(NOT(snowball2),0,IF(Z310&lt;=0,0,IF($C311&lt;=SUM($AZ311:BH311),0,IF(AW311+$C311-SUM($AZ311:BH311)&gt;Z310+AK311,Z310+AK311-AW311,$C311-SUM($AZ311:BH311)))))</f>
        <v>0</v>
      </c>
    </row>
    <row r="312" spans="1:61" ht="11.1" customHeight="1" x14ac:dyDescent="0.2">
      <c r="A312" s="93" t="str">
        <f t="shared" si="102"/>
        <v/>
      </c>
      <c r="B312" s="94" t="e">
        <f t="shared" si="98"/>
        <v>#N/A</v>
      </c>
      <c r="C312" s="95" t="str">
        <f t="shared" si="95"/>
        <v/>
      </c>
      <c r="D312" s="96"/>
      <c r="E312" s="97">
        <f t="shared" si="105"/>
        <v>0</v>
      </c>
      <c r="F312" s="97">
        <f t="shared" si="105"/>
        <v>0</v>
      </c>
      <c r="G312" s="97">
        <f t="shared" si="105"/>
        <v>0</v>
      </c>
      <c r="H312" s="97">
        <f t="shared" si="105"/>
        <v>0</v>
      </c>
      <c r="I312" s="97">
        <f t="shared" si="105"/>
        <v>0</v>
      </c>
      <c r="J312" s="97">
        <f t="shared" si="105"/>
        <v>0</v>
      </c>
      <c r="K312" s="97">
        <f t="shared" si="105"/>
        <v>0</v>
      </c>
      <c r="L312" s="97">
        <f t="shared" si="105"/>
        <v>0</v>
      </c>
      <c r="M312" s="97">
        <f t="shared" si="105"/>
        <v>0</v>
      </c>
      <c r="N312" s="97">
        <f t="shared" si="105"/>
        <v>0</v>
      </c>
      <c r="O312" s="98"/>
      <c r="P312" s="97">
        <f t="shared" si="99"/>
        <v>0</v>
      </c>
      <c r="Q312" s="97">
        <f t="shared" si="104"/>
        <v>0</v>
      </c>
      <c r="R312" s="97">
        <f t="shared" si="104"/>
        <v>0</v>
      </c>
      <c r="S312" s="97">
        <f t="shared" si="104"/>
        <v>0</v>
      </c>
      <c r="T312" s="97">
        <f t="shared" si="104"/>
        <v>0</v>
      </c>
      <c r="U312" s="97">
        <f t="shared" si="104"/>
        <v>0</v>
      </c>
      <c r="V312" s="97">
        <f t="shared" si="104"/>
        <v>0</v>
      </c>
      <c r="W312" s="97">
        <f t="shared" si="104"/>
        <v>0</v>
      </c>
      <c r="X312" s="97">
        <f t="shared" si="104"/>
        <v>0</v>
      </c>
      <c r="Y312" s="97">
        <f t="shared" si="104"/>
        <v>0</v>
      </c>
      <c r="Z312" s="97">
        <f t="shared" si="104"/>
        <v>0</v>
      </c>
      <c r="AA312" s="101"/>
      <c r="AB312" s="97">
        <f t="shared" si="92"/>
        <v>0</v>
      </c>
      <c r="AC312" s="97">
        <f t="shared" si="92"/>
        <v>0</v>
      </c>
      <c r="AD312" s="97">
        <f t="shared" si="92"/>
        <v>0</v>
      </c>
      <c r="AE312" s="97">
        <f t="shared" si="92"/>
        <v>0</v>
      </c>
      <c r="AF312" s="97">
        <f t="shared" si="92"/>
        <v>0</v>
      </c>
      <c r="AG312" s="97">
        <f t="shared" ref="AG312:AK335" si="106">ROUND(V311*J$9/12,2)</f>
        <v>0</v>
      </c>
      <c r="AH312" s="97">
        <f t="shared" si="106"/>
        <v>0</v>
      </c>
      <c r="AI312" s="97">
        <f t="shared" si="106"/>
        <v>0</v>
      </c>
      <c r="AJ312" s="97">
        <f t="shared" si="106"/>
        <v>0</v>
      </c>
      <c r="AK312" s="97">
        <f t="shared" si="106"/>
        <v>0</v>
      </c>
      <c r="AL312" s="99">
        <f t="shared" si="100"/>
        <v>0</v>
      </c>
      <c r="AM312" s="102"/>
      <c r="AN312" s="97">
        <f t="shared" si="94"/>
        <v>0</v>
      </c>
      <c r="AO312" s="97">
        <f t="shared" si="94"/>
        <v>0</v>
      </c>
      <c r="AP312" s="97">
        <f t="shared" si="94"/>
        <v>0</v>
      </c>
      <c r="AQ312" s="97">
        <f t="shared" si="94"/>
        <v>0</v>
      </c>
      <c r="AR312" s="97">
        <f t="shared" si="94"/>
        <v>0</v>
      </c>
      <c r="AS312" s="97">
        <f t="shared" si="93"/>
        <v>0</v>
      </c>
      <c r="AT312" s="97">
        <f t="shared" si="93"/>
        <v>0</v>
      </c>
      <c r="AU312" s="97">
        <f t="shared" si="93"/>
        <v>0</v>
      </c>
      <c r="AV312" s="97">
        <f t="shared" si="93"/>
        <v>0</v>
      </c>
      <c r="AW312" s="97">
        <f t="shared" si="93"/>
        <v>0</v>
      </c>
      <c r="AX312" s="99">
        <f t="shared" si="101"/>
        <v>0</v>
      </c>
      <c r="AY312" s="99"/>
      <c r="AZ312" s="100">
        <f t="shared" si="97"/>
        <v>0</v>
      </c>
      <c r="BA312" s="97">
        <f>IF(NOT(snowball2),0,IF(R311&lt;=0,0,IF($C312&lt;=SUM($AZ312:AZ312),0,IF(AO312+$C312-SUM($AZ312:AZ312)&gt;R311+AC312,R311+AC312-AO312,$C312-SUM($AZ312:AZ312)))))</f>
        <v>0</v>
      </c>
      <c r="BB312" s="97">
        <f>IF(NOT(snowball2),0,IF(S311&lt;=0,0,IF($C312&lt;=SUM($AZ312:BA312),0,IF(AP312+$C312-SUM($AZ312:BA312)&gt;S311+AD312,S311+AD312-AP312,$C312-SUM($AZ312:BA312)))))</f>
        <v>0</v>
      </c>
      <c r="BC312" s="97">
        <f>IF(NOT(snowball2),0,IF(T311&lt;=0,0,IF($C312&lt;=SUM($AZ312:BB312),0,IF(AQ312+$C312-SUM($AZ312:BB312)&gt;T311+AE312,T311+AE312-AQ312,$C312-SUM($AZ312:BB312)))))</f>
        <v>0</v>
      </c>
      <c r="BD312" s="97">
        <f>IF(NOT(snowball2),0,IF(U311&lt;=0,0,IF($C312&lt;=SUM($AZ312:BC312),0,IF(AR312+$C312-SUM($AZ312:BC312)&gt;U311+AF312,U311+AF312-AR312,$C312-SUM($AZ312:BC312)))))</f>
        <v>0</v>
      </c>
      <c r="BE312" s="97">
        <f>IF(NOT(snowball2),0,IF(V311&lt;=0,0,IF($C312&lt;=SUM($AZ312:BD312),0,IF(AS312+$C312-SUM($AZ312:BD312)&gt;V311+AG312,V311+AG312-AS312,$C312-SUM($AZ312:BD312)))))</f>
        <v>0</v>
      </c>
      <c r="BF312" s="97">
        <f>IF(NOT(snowball2),0,IF(W311&lt;=0,0,IF($C312&lt;=SUM($AZ312:BE312),0,IF(AT312+$C312-SUM($AZ312:BE312)&gt;W311+AH312,W311+AH312-AT312,$C312-SUM($AZ312:BE312)))))</f>
        <v>0</v>
      </c>
      <c r="BG312" s="97">
        <f>IF(NOT(snowball2),0,IF(X311&lt;=0,0,IF($C312&lt;=SUM($AZ312:BF312),0,IF(AU312+$C312-SUM($AZ312:BF312)&gt;X311+AI312,X311+AI312-AU312,$C312-SUM($AZ312:BF312)))))</f>
        <v>0</v>
      </c>
      <c r="BH312" s="97">
        <f>IF(NOT(snowball2),0,IF(Y311&lt;=0,0,IF($C312&lt;=SUM($AZ312:BG312),0,IF(AV312+$C312-SUM($AZ312:BG312)&gt;Y311+AJ312,Y311+AJ312-AV312,$C312-SUM($AZ312:BG312)))))</f>
        <v>0</v>
      </c>
      <c r="BI312" s="97">
        <f>IF(NOT(snowball2),0,IF(Z311&lt;=0,0,IF($C312&lt;=SUM($AZ312:BH312),0,IF(AW312+$C312-SUM($AZ312:BH312)&gt;Z311+AK312,Z311+AK312-AW312,$C312-SUM($AZ312:BH312)))))</f>
        <v>0</v>
      </c>
    </row>
    <row r="313" spans="1:61" ht="11.1" customHeight="1" x14ac:dyDescent="0.2">
      <c r="A313" s="93" t="str">
        <f t="shared" si="102"/>
        <v/>
      </c>
      <c r="B313" s="94" t="e">
        <f t="shared" si="98"/>
        <v>#N/A</v>
      </c>
      <c r="C313" s="95" t="str">
        <f t="shared" si="95"/>
        <v/>
      </c>
      <c r="D313" s="96"/>
      <c r="E313" s="97">
        <f t="shared" si="105"/>
        <v>0</v>
      </c>
      <c r="F313" s="97">
        <f t="shared" si="105"/>
        <v>0</v>
      </c>
      <c r="G313" s="97">
        <f t="shared" si="105"/>
        <v>0</v>
      </c>
      <c r="H313" s="97">
        <f t="shared" si="105"/>
        <v>0</v>
      </c>
      <c r="I313" s="97">
        <f t="shared" si="105"/>
        <v>0</v>
      </c>
      <c r="J313" s="97">
        <f t="shared" si="105"/>
        <v>0</v>
      </c>
      <c r="K313" s="97">
        <f t="shared" si="105"/>
        <v>0</v>
      </c>
      <c r="L313" s="97">
        <f t="shared" si="105"/>
        <v>0</v>
      </c>
      <c r="M313" s="97">
        <f t="shared" si="105"/>
        <v>0</v>
      </c>
      <c r="N313" s="97">
        <f t="shared" si="105"/>
        <v>0</v>
      </c>
      <c r="O313" s="98"/>
      <c r="P313" s="97">
        <f t="shared" si="99"/>
        <v>0</v>
      </c>
      <c r="Q313" s="97">
        <f t="shared" si="104"/>
        <v>0</v>
      </c>
      <c r="R313" s="97">
        <f t="shared" si="104"/>
        <v>0</v>
      </c>
      <c r="S313" s="97">
        <f t="shared" si="104"/>
        <v>0</v>
      </c>
      <c r="T313" s="97">
        <f t="shared" si="104"/>
        <v>0</v>
      </c>
      <c r="U313" s="97">
        <f t="shared" si="104"/>
        <v>0</v>
      </c>
      <c r="V313" s="97">
        <f t="shared" si="104"/>
        <v>0</v>
      </c>
      <c r="W313" s="97">
        <f t="shared" si="104"/>
        <v>0</v>
      </c>
      <c r="X313" s="97">
        <f t="shared" si="104"/>
        <v>0</v>
      </c>
      <c r="Y313" s="97">
        <f t="shared" si="104"/>
        <v>0</v>
      </c>
      <c r="Z313" s="97">
        <f t="shared" si="104"/>
        <v>0</v>
      </c>
      <c r="AA313" s="101"/>
      <c r="AB313" s="97">
        <f t="shared" ref="AB313:AK336" si="107">ROUND(Q312*E$9/12,2)</f>
        <v>0</v>
      </c>
      <c r="AC313" s="97">
        <f t="shared" si="107"/>
        <v>0</v>
      </c>
      <c r="AD313" s="97">
        <f t="shared" si="107"/>
        <v>0</v>
      </c>
      <c r="AE313" s="97">
        <f t="shared" si="107"/>
        <v>0</v>
      </c>
      <c r="AF313" s="97">
        <f t="shared" si="107"/>
        <v>0</v>
      </c>
      <c r="AG313" s="97">
        <f t="shared" si="106"/>
        <v>0</v>
      </c>
      <c r="AH313" s="97">
        <f t="shared" si="106"/>
        <v>0</v>
      </c>
      <c r="AI313" s="97">
        <f t="shared" si="106"/>
        <v>0</v>
      </c>
      <c r="AJ313" s="97">
        <f t="shared" si="106"/>
        <v>0</v>
      </c>
      <c r="AK313" s="97">
        <f t="shared" si="106"/>
        <v>0</v>
      </c>
      <c r="AL313" s="99">
        <f t="shared" si="100"/>
        <v>0</v>
      </c>
      <c r="AM313" s="102"/>
      <c r="AN313" s="97">
        <f t="shared" si="94"/>
        <v>0</v>
      </c>
      <c r="AO313" s="97">
        <f t="shared" si="94"/>
        <v>0</v>
      </c>
      <c r="AP313" s="97">
        <f t="shared" si="94"/>
        <v>0</v>
      </c>
      <c r="AQ313" s="97">
        <f t="shared" si="94"/>
        <v>0</v>
      </c>
      <c r="AR313" s="97">
        <f t="shared" si="94"/>
        <v>0</v>
      </c>
      <c r="AS313" s="97">
        <f t="shared" si="93"/>
        <v>0</v>
      </c>
      <c r="AT313" s="97">
        <f t="shared" si="93"/>
        <v>0</v>
      </c>
      <c r="AU313" s="97">
        <f t="shared" si="93"/>
        <v>0</v>
      </c>
      <c r="AV313" s="97">
        <f t="shared" si="93"/>
        <v>0</v>
      </c>
      <c r="AW313" s="97">
        <f t="shared" si="93"/>
        <v>0</v>
      </c>
      <c r="AX313" s="99">
        <f t="shared" si="101"/>
        <v>0</v>
      </c>
      <c r="AY313" s="99"/>
      <c r="AZ313" s="100">
        <f t="shared" si="97"/>
        <v>0</v>
      </c>
      <c r="BA313" s="97">
        <f>IF(NOT(snowball2),0,IF(R312&lt;=0,0,IF($C313&lt;=SUM($AZ313:AZ313),0,IF(AO313+$C313-SUM($AZ313:AZ313)&gt;R312+AC313,R312+AC313-AO313,$C313-SUM($AZ313:AZ313)))))</f>
        <v>0</v>
      </c>
      <c r="BB313" s="97">
        <f>IF(NOT(snowball2),0,IF(S312&lt;=0,0,IF($C313&lt;=SUM($AZ313:BA313),0,IF(AP313+$C313-SUM($AZ313:BA313)&gt;S312+AD313,S312+AD313-AP313,$C313-SUM($AZ313:BA313)))))</f>
        <v>0</v>
      </c>
      <c r="BC313" s="97">
        <f>IF(NOT(snowball2),0,IF(T312&lt;=0,0,IF($C313&lt;=SUM($AZ313:BB313),0,IF(AQ313+$C313-SUM($AZ313:BB313)&gt;T312+AE313,T312+AE313-AQ313,$C313-SUM($AZ313:BB313)))))</f>
        <v>0</v>
      </c>
      <c r="BD313" s="97">
        <f>IF(NOT(snowball2),0,IF(U312&lt;=0,0,IF($C313&lt;=SUM($AZ313:BC313),0,IF(AR313+$C313-SUM($AZ313:BC313)&gt;U312+AF313,U312+AF313-AR313,$C313-SUM($AZ313:BC313)))))</f>
        <v>0</v>
      </c>
      <c r="BE313" s="97">
        <f>IF(NOT(snowball2),0,IF(V312&lt;=0,0,IF($C313&lt;=SUM($AZ313:BD313),0,IF(AS313+$C313-SUM($AZ313:BD313)&gt;V312+AG313,V312+AG313-AS313,$C313-SUM($AZ313:BD313)))))</f>
        <v>0</v>
      </c>
      <c r="BF313" s="97">
        <f>IF(NOT(snowball2),0,IF(W312&lt;=0,0,IF($C313&lt;=SUM($AZ313:BE313),0,IF(AT313+$C313-SUM($AZ313:BE313)&gt;W312+AH313,W312+AH313-AT313,$C313-SUM($AZ313:BE313)))))</f>
        <v>0</v>
      </c>
      <c r="BG313" s="97">
        <f>IF(NOT(snowball2),0,IF(X312&lt;=0,0,IF($C313&lt;=SUM($AZ313:BF313),0,IF(AU313+$C313-SUM($AZ313:BF313)&gt;X312+AI313,X312+AI313-AU313,$C313-SUM($AZ313:BF313)))))</f>
        <v>0</v>
      </c>
      <c r="BH313" s="97">
        <f>IF(NOT(snowball2),0,IF(Y312&lt;=0,0,IF($C313&lt;=SUM($AZ313:BG313),0,IF(AV313+$C313-SUM($AZ313:BG313)&gt;Y312+AJ313,Y312+AJ313-AV313,$C313-SUM($AZ313:BG313)))))</f>
        <v>0</v>
      </c>
      <c r="BI313" s="97">
        <f>IF(NOT(snowball2),0,IF(Z312&lt;=0,0,IF($C313&lt;=SUM($AZ313:BH313),0,IF(AW313+$C313-SUM($AZ313:BH313)&gt;Z312+AK313,Z312+AK313-AW313,$C313-SUM($AZ313:BH313)))))</f>
        <v>0</v>
      </c>
    </row>
    <row r="314" spans="1:61" ht="11.1" customHeight="1" x14ac:dyDescent="0.2">
      <c r="A314" s="93" t="str">
        <f t="shared" si="102"/>
        <v/>
      </c>
      <c r="B314" s="94" t="e">
        <f t="shared" si="98"/>
        <v>#N/A</v>
      </c>
      <c r="C314" s="95" t="str">
        <f t="shared" si="95"/>
        <v/>
      </c>
      <c r="D314" s="96"/>
      <c r="E314" s="97">
        <f t="shared" si="105"/>
        <v>0</v>
      </c>
      <c r="F314" s="97">
        <f t="shared" si="105"/>
        <v>0</v>
      </c>
      <c r="G314" s="97">
        <f t="shared" si="105"/>
        <v>0</v>
      </c>
      <c r="H314" s="97">
        <f t="shared" si="105"/>
        <v>0</v>
      </c>
      <c r="I314" s="97">
        <f t="shared" si="105"/>
        <v>0</v>
      </c>
      <c r="J314" s="97">
        <f t="shared" si="105"/>
        <v>0</v>
      </c>
      <c r="K314" s="97">
        <f t="shared" si="105"/>
        <v>0</v>
      </c>
      <c r="L314" s="97">
        <f t="shared" si="105"/>
        <v>0</v>
      </c>
      <c r="M314" s="97">
        <f t="shared" si="105"/>
        <v>0</v>
      </c>
      <c r="N314" s="97">
        <f t="shared" si="105"/>
        <v>0</v>
      </c>
      <c r="O314" s="98"/>
      <c r="P314" s="97">
        <f t="shared" si="99"/>
        <v>0</v>
      </c>
      <c r="Q314" s="97">
        <f t="shared" si="104"/>
        <v>0</v>
      </c>
      <c r="R314" s="97">
        <f t="shared" si="104"/>
        <v>0</v>
      </c>
      <c r="S314" s="97">
        <f t="shared" si="104"/>
        <v>0</v>
      </c>
      <c r="T314" s="97">
        <f t="shared" si="104"/>
        <v>0</v>
      </c>
      <c r="U314" s="97">
        <f t="shared" si="104"/>
        <v>0</v>
      </c>
      <c r="V314" s="97">
        <f t="shared" si="104"/>
        <v>0</v>
      </c>
      <c r="W314" s="97">
        <f t="shared" si="104"/>
        <v>0</v>
      </c>
      <c r="X314" s="97">
        <f t="shared" si="104"/>
        <v>0</v>
      </c>
      <c r="Y314" s="97">
        <f t="shared" si="104"/>
        <v>0</v>
      </c>
      <c r="Z314" s="97">
        <f t="shared" si="104"/>
        <v>0</v>
      </c>
      <c r="AA314" s="101"/>
      <c r="AB314" s="97">
        <f t="shared" si="107"/>
        <v>0</v>
      </c>
      <c r="AC314" s="97">
        <f t="shared" si="107"/>
        <v>0</v>
      </c>
      <c r="AD314" s="97">
        <f t="shared" si="107"/>
        <v>0</v>
      </c>
      <c r="AE314" s="97">
        <f t="shared" si="107"/>
        <v>0</v>
      </c>
      <c r="AF314" s="97">
        <f t="shared" si="107"/>
        <v>0</v>
      </c>
      <c r="AG314" s="97">
        <f t="shared" si="106"/>
        <v>0</v>
      </c>
      <c r="AH314" s="97">
        <f t="shared" si="106"/>
        <v>0</v>
      </c>
      <c r="AI314" s="97">
        <f t="shared" si="106"/>
        <v>0</v>
      </c>
      <c r="AJ314" s="97">
        <f t="shared" si="106"/>
        <v>0</v>
      </c>
      <c r="AK314" s="97">
        <f t="shared" si="106"/>
        <v>0</v>
      </c>
      <c r="AL314" s="99">
        <f t="shared" si="100"/>
        <v>0</v>
      </c>
      <c r="AM314" s="102"/>
      <c r="AN314" s="97">
        <f t="shared" si="94"/>
        <v>0</v>
      </c>
      <c r="AO314" s="97">
        <f t="shared" si="94"/>
        <v>0</v>
      </c>
      <c r="AP314" s="97">
        <f t="shared" si="94"/>
        <v>0</v>
      </c>
      <c r="AQ314" s="97">
        <f t="shared" si="94"/>
        <v>0</v>
      </c>
      <c r="AR314" s="97">
        <f t="shared" si="94"/>
        <v>0</v>
      </c>
      <c r="AS314" s="97">
        <f t="shared" si="93"/>
        <v>0</v>
      </c>
      <c r="AT314" s="97">
        <f t="shared" si="93"/>
        <v>0</v>
      </c>
      <c r="AU314" s="97">
        <f t="shared" si="93"/>
        <v>0</v>
      </c>
      <c r="AV314" s="97">
        <f t="shared" si="93"/>
        <v>0</v>
      </c>
      <c r="AW314" s="97">
        <f t="shared" si="93"/>
        <v>0</v>
      </c>
      <c r="AX314" s="99">
        <f t="shared" si="101"/>
        <v>0</v>
      </c>
      <c r="AY314" s="99"/>
      <c r="AZ314" s="100">
        <f t="shared" si="97"/>
        <v>0</v>
      </c>
      <c r="BA314" s="97">
        <f>IF(NOT(snowball2),0,IF(R313&lt;=0,0,IF($C314&lt;=SUM($AZ314:AZ314),0,IF(AO314+$C314-SUM($AZ314:AZ314)&gt;R313+AC314,R313+AC314-AO314,$C314-SUM($AZ314:AZ314)))))</f>
        <v>0</v>
      </c>
      <c r="BB314" s="97">
        <f>IF(NOT(snowball2),0,IF(S313&lt;=0,0,IF($C314&lt;=SUM($AZ314:BA314),0,IF(AP314+$C314-SUM($AZ314:BA314)&gt;S313+AD314,S313+AD314-AP314,$C314-SUM($AZ314:BA314)))))</f>
        <v>0</v>
      </c>
      <c r="BC314" s="97">
        <f>IF(NOT(snowball2),0,IF(T313&lt;=0,0,IF($C314&lt;=SUM($AZ314:BB314),0,IF(AQ314+$C314-SUM($AZ314:BB314)&gt;T313+AE314,T313+AE314-AQ314,$C314-SUM($AZ314:BB314)))))</f>
        <v>0</v>
      </c>
      <c r="BD314" s="97">
        <f>IF(NOT(snowball2),0,IF(U313&lt;=0,0,IF($C314&lt;=SUM($AZ314:BC314),0,IF(AR314+$C314-SUM($AZ314:BC314)&gt;U313+AF314,U313+AF314-AR314,$C314-SUM($AZ314:BC314)))))</f>
        <v>0</v>
      </c>
      <c r="BE314" s="97">
        <f>IF(NOT(snowball2),0,IF(V313&lt;=0,0,IF($C314&lt;=SUM($AZ314:BD314),0,IF(AS314+$C314-SUM($AZ314:BD314)&gt;V313+AG314,V313+AG314-AS314,$C314-SUM($AZ314:BD314)))))</f>
        <v>0</v>
      </c>
      <c r="BF314" s="97">
        <f>IF(NOT(snowball2),0,IF(W313&lt;=0,0,IF($C314&lt;=SUM($AZ314:BE314),0,IF(AT314+$C314-SUM($AZ314:BE314)&gt;W313+AH314,W313+AH314-AT314,$C314-SUM($AZ314:BE314)))))</f>
        <v>0</v>
      </c>
      <c r="BG314" s="97">
        <f>IF(NOT(snowball2),0,IF(X313&lt;=0,0,IF($C314&lt;=SUM($AZ314:BF314),0,IF(AU314+$C314-SUM($AZ314:BF314)&gt;X313+AI314,X313+AI314-AU314,$C314-SUM($AZ314:BF314)))))</f>
        <v>0</v>
      </c>
      <c r="BH314" s="97">
        <f>IF(NOT(snowball2),0,IF(Y313&lt;=0,0,IF($C314&lt;=SUM($AZ314:BG314),0,IF(AV314+$C314-SUM($AZ314:BG314)&gt;Y313+AJ314,Y313+AJ314-AV314,$C314-SUM($AZ314:BG314)))))</f>
        <v>0</v>
      </c>
      <c r="BI314" s="97">
        <f>IF(NOT(snowball2),0,IF(Z313&lt;=0,0,IF($C314&lt;=SUM($AZ314:BH314),0,IF(AW314+$C314-SUM($AZ314:BH314)&gt;Z313+AK314,Z313+AK314-AW314,$C314-SUM($AZ314:BH314)))))</f>
        <v>0</v>
      </c>
    </row>
    <row r="315" spans="1:61" ht="11.1" customHeight="1" x14ac:dyDescent="0.2">
      <c r="A315" s="93" t="str">
        <f t="shared" si="102"/>
        <v/>
      </c>
      <c r="B315" s="94" t="e">
        <f t="shared" si="98"/>
        <v>#N/A</v>
      </c>
      <c r="C315" s="95" t="str">
        <f t="shared" si="95"/>
        <v/>
      </c>
      <c r="D315" s="96"/>
      <c r="E315" s="97">
        <f t="shared" si="105"/>
        <v>0</v>
      </c>
      <c r="F315" s="97">
        <f t="shared" si="105"/>
        <v>0</v>
      </c>
      <c r="G315" s="97">
        <f t="shared" si="105"/>
        <v>0</v>
      </c>
      <c r="H315" s="97">
        <f t="shared" si="105"/>
        <v>0</v>
      </c>
      <c r="I315" s="97">
        <f t="shared" si="105"/>
        <v>0</v>
      </c>
      <c r="J315" s="97">
        <f t="shared" si="105"/>
        <v>0</v>
      </c>
      <c r="K315" s="97">
        <f t="shared" si="105"/>
        <v>0</v>
      </c>
      <c r="L315" s="97">
        <f t="shared" si="105"/>
        <v>0</v>
      </c>
      <c r="M315" s="97">
        <f t="shared" si="105"/>
        <v>0</v>
      </c>
      <c r="N315" s="97">
        <f t="shared" si="105"/>
        <v>0</v>
      </c>
      <c r="O315" s="98"/>
      <c r="P315" s="97">
        <f t="shared" si="99"/>
        <v>0</v>
      </c>
      <c r="Q315" s="97">
        <f t="shared" si="104"/>
        <v>0</v>
      </c>
      <c r="R315" s="97">
        <f t="shared" si="104"/>
        <v>0</v>
      </c>
      <c r="S315" s="97">
        <f t="shared" si="104"/>
        <v>0</v>
      </c>
      <c r="T315" s="97">
        <f t="shared" si="104"/>
        <v>0</v>
      </c>
      <c r="U315" s="97">
        <f t="shared" si="104"/>
        <v>0</v>
      </c>
      <c r="V315" s="97">
        <f t="shared" si="104"/>
        <v>0</v>
      </c>
      <c r="W315" s="97">
        <f t="shared" si="104"/>
        <v>0</v>
      </c>
      <c r="X315" s="97">
        <f t="shared" si="104"/>
        <v>0</v>
      </c>
      <c r="Y315" s="97">
        <f t="shared" si="104"/>
        <v>0</v>
      </c>
      <c r="Z315" s="97">
        <f t="shared" si="104"/>
        <v>0</v>
      </c>
      <c r="AA315" s="101"/>
      <c r="AB315" s="97">
        <f t="shared" si="107"/>
        <v>0</v>
      </c>
      <c r="AC315" s="97">
        <f t="shared" si="107"/>
        <v>0</v>
      </c>
      <c r="AD315" s="97">
        <f t="shared" si="107"/>
        <v>0</v>
      </c>
      <c r="AE315" s="97">
        <f t="shared" si="107"/>
        <v>0</v>
      </c>
      <c r="AF315" s="97">
        <f t="shared" si="107"/>
        <v>0</v>
      </c>
      <c r="AG315" s="97">
        <f t="shared" si="106"/>
        <v>0</v>
      </c>
      <c r="AH315" s="97">
        <f t="shared" si="106"/>
        <v>0</v>
      </c>
      <c r="AI315" s="97">
        <f t="shared" si="106"/>
        <v>0</v>
      </c>
      <c r="AJ315" s="97">
        <f t="shared" si="106"/>
        <v>0</v>
      </c>
      <c r="AK315" s="97">
        <f t="shared" si="106"/>
        <v>0</v>
      </c>
      <c r="AL315" s="99">
        <f t="shared" si="100"/>
        <v>0</v>
      </c>
      <c r="AM315" s="102"/>
      <c r="AN315" s="97">
        <f t="shared" si="94"/>
        <v>0</v>
      </c>
      <c r="AO315" s="97">
        <f t="shared" si="94"/>
        <v>0</v>
      </c>
      <c r="AP315" s="97">
        <f t="shared" si="94"/>
        <v>0</v>
      </c>
      <c r="AQ315" s="97">
        <f t="shared" si="94"/>
        <v>0</v>
      </c>
      <c r="AR315" s="97">
        <f t="shared" si="94"/>
        <v>0</v>
      </c>
      <c r="AS315" s="97">
        <f t="shared" si="93"/>
        <v>0</v>
      </c>
      <c r="AT315" s="97">
        <f t="shared" si="93"/>
        <v>0</v>
      </c>
      <c r="AU315" s="97">
        <f t="shared" si="93"/>
        <v>0</v>
      </c>
      <c r="AV315" s="97">
        <f t="shared" si="93"/>
        <v>0</v>
      </c>
      <c r="AW315" s="97">
        <f t="shared" si="93"/>
        <v>0</v>
      </c>
      <c r="AX315" s="99">
        <f t="shared" si="101"/>
        <v>0</v>
      </c>
      <c r="AY315" s="99"/>
      <c r="AZ315" s="100">
        <f t="shared" si="97"/>
        <v>0</v>
      </c>
      <c r="BA315" s="97">
        <f>IF(NOT(snowball2),0,IF(R314&lt;=0,0,IF($C315&lt;=SUM($AZ315:AZ315),0,IF(AO315+$C315-SUM($AZ315:AZ315)&gt;R314+AC315,R314+AC315-AO315,$C315-SUM($AZ315:AZ315)))))</f>
        <v>0</v>
      </c>
      <c r="BB315" s="97">
        <f>IF(NOT(snowball2),0,IF(S314&lt;=0,0,IF($C315&lt;=SUM($AZ315:BA315),0,IF(AP315+$C315-SUM($AZ315:BA315)&gt;S314+AD315,S314+AD315-AP315,$C315-SUM($AZ315:BA315)))))</f>
        <v>0</v>
      </c>
      <c r="BC315" s="97">
        <f>IF(NOT(snowball2),0,IF(T314&lt;=0,0,IF($C315&lt;=SUM($AZ315:BB315),0,IF(AQ315+$C315-SUM($AZ315:BB315)&gt;T314+AE315,T314+AE315-AQ315,$C315-SUM($AZ315:BB315)))))</f>
        <v>0</v>
      </c>
      <c r="BD315" s="97">
        <f>IF(NOT(snowball2),0,IF(U314&lt;=0,0,IF($C315&lt;=SUM($AZ315:BC315),0,IF(AR315+$C315-SUM($AZ315:BC315)&gt;U314+AF315,U314+AF315-AR315,$C315-SUM($AZ315:BC315)))))</f>
        <v>0</v>
      </c>
      <c r="BE315" s="97">
        <f>IF(NOT(snowball2),0,IF(V314&lt;=0,0,IF($C315&lt;=SUM($AZ315:BD315),0,IF(AS315+$C315-SUM($AZ315:BD315)&gt;V314+AG315,V314+AG315-AS315,$C315-SUM($AZ315:BD315)))))</f>
        <v>0</v>
      </c>
      <c r="BF315" s="97">
        <f>IF(NOT(snowball2),0,IF(W314&lt;=0,0,IF($C315&lt;=SUM($AZ315:BE315),0,IF(AT315+$C315-SUM($AZ315:BE315)&gt;W314+AH315,W314+AH315-AT315,$C315-SUM($AZ315:BE315)))))</f>
        <v>0</v>
      </c>
      <c r="BG315" s="97">
        <f>IF(NOT(snowball2),0,IF(X314&lt;=0,0,IF($C315&lt;=SUM($AZ315:BF315),0,IF(AU315+$C315-SUM($AZ315:BF315)&gt;X314+AI315,X314+AI315-AU315,$C315-SUM($AZ315:BF315)))))</f>
        <v>0</v>
      </c>
      <c r="BH315" s="97">
        <f>IF(NOT(snowball2),0,IF(Y314&lt;=0,0,IF($C315&lt;=SUM($AZ315:BG315),0,IF(AV315+$C315-SUM($AZ315:BG315)&gt;Y314+AJ315,Y314+AJ315-AV315,$C315-SUM($AZ315:BG315)))))</f>
        <v>0</v>
      </c>
      <c r="BI315" s="97">
        <f>IF(NOT(snowball2),0,IF(Z314&lt;=0,0,IF($C315&lt;=SUM($AZ315:BH315),0,IF(AW315+$C315-SUM($AZ315:BH315)&gt;Z314+AK315,Z314+AK315-AW315,$C315-SUM($AZ315:BH315)))))</f>
        <v>0</v>
      </c>
    </row>
    <row r="316" spans="1:61" ht="11.1" customHeight="1" x14ac:dyDescent="0.2">
      <c r="A316" s="93" t="str">
        <f t="shared" si="102"/>
        <v/>
      </c>
      <c r="B316" s="94" t="e">
        <f t="shared" si="98"/>
        <v>#N/A</v>
      </c>
      <c r="C316" s="95" t="str">
        <f t="shared" si="95"/>
        <v/>
      </c>
      <c r="D316" s="96"/>
      <c r="E316" s="97">
        <f t="shared" si="105"/>
        <v>0</v>
      </c>
      <c r="F316" s="97">
        <f t="shared" si="105"/>
        <v>0</v>
      </c>
      <c r="G316" s="97">
        <f t="shared" si="105"/>
        <v>0</v>
      </c>
      <c r="H316" s="97">
        <f t="shared" si="105"/>
        <v>0</v>
      </c>
      <c r="I316" s="97">
        <f t="shared" si="105"/>
        <v>0</v>
      </c>
      <c r="J316" s="97">
        <f t="shared" si="105"/>
        <v>0</v>
      </c>
      <c r="K316" s="97">
        <f t="shared" si="105"/>
        <v>0</v>
      </c>
      <c r="L316" s="97">
        <f t="shared" si="105"/>
        <v>0</v>
      </c>
      <c r="M316" s="97">
        <f t="shared" si="105"/>
        <v>0</v>
      </c>
      <c r="N316" s="97">
        <f t="shared" si="105"/>
        <v>0</v>
      </c>
      <c r="O316" s="98"/>
      <c r="P316" s="97">
        <f t="shared" si="99"/>
        <v>0</v>
      </c>
      <c r="Q316" s="97">
        <f t="shared" si="104"/>
        <v>0</v>
      </c>
      <c r="R316" s="97">
        <f t="shared" si="104"/>
        <v>0</v>
      </c>
      <c r="S316" s="97">
        <f t="shared" si="104"/>
        <v>0</v>
      </c>
      <c r="T316" s="97">
        <f t="shared" si="104"/>
        <v>0</v>
      </c>
      <c r="U316" s="97">
        <f t="shared" si="104"/>
        <v>0</v>
      </c>
      <c r="V316" s="97">
        <f t="shared" si="104"/>
        <v>0</v>
      </c>
      <c r="W316" s="97">
        <f t="shared" si="104"/>
        <v>0</v>
      </c>
      <c r="X316" s="97">
        <f t="shared" si="104"/>
        <v>0</v>
      </c>
      <c r="Y316" s="97">
        <f t="shared" si="104"/>
        <v>0</v>
      </c>
      <c r="Z316" s="97">
        <f t="shared" si="104"/>
        <v>0</v>
      </c>
      <c r="AA316" s="101"/>
      <c r="AB316" s="97">
        <f t="shared" si="107"/>
        <v>0</v>
      </c>
      <c r="AC316" s="97">
        <f t="shared" si="107"/>
        <v>0</v>
      </c>
      <c r="AD316" s="97">
        <f t="shared" si="107"/>
        <v>0</v>
      </c>
      <c r="AE316" s="97">
        <f t="shared" si="107"/>
        <v>0</v>
      </c>
      <c r="AF316" s="97">
        <f t="shared" si="107"/>
        <v>0</v>
      </c>
      <c r="AG316" s="97">
        <f t="shared" si="106"/>
        <v>0</v>
      </c>
      <c r="AH316" s="97">
        <f t="shared" si="106"/>
        <v>0</v>
      </c>
      <c r="AI316" s="97">
        <f t="shared" si="106"/>
        <v>0</v>
      </c>
      <c r="AJ316" s="97">
        <f t="shared" si="106"/>
        <v>0</v>
      </c>
      <c r="AK316" s="97">
        <f t="shared" si="106"/>
        <v>0</v>
      </c>
      <c r="AL316" s="99">
        <f t="shared" si="100"/>
        <v>0</v>
      </c>
      <c r="AM316" s="102"/>
      <c r="AN316" s="97">
        <f t="shared" si="94"/>
        <v>0</v>
      </c>
      <c r="AO316" s="97">
        <f t="shared" si="94"/>
        <v>0</v>
      </c>
      <c r="AP316" s="97">
        <f t="shared" si="94"/>
        <v>0</v>
      </c>
      <c r="AQ316" s="97">
        <f t="shared" si="94"/>
        <v>0</v>
      </c>
      <c r="AR316" s="97">
        <f t="shared" si="94"/>
        <v>0</v>
      </c>
      <c r="AS316" s="97">
        <f t="shared" si="93"/>
        <v>0</v>
      </c>
      <c r="AT316" s="97">
        <f t="shared" si="93"/>
        <v>0</v>
      </c>
      <c r="AU316" s="97">
        <f t="shared" si="93"/>
        <v>0</v>
      </c>
      <c r="AV316" s="97">
        <f t="shared" si="93"/>
        <v>0</v>
      </c>
      <c r="AW316" s="97">
        <f t="shared" si="93"/>
        <v>0</v>
      </c>
      <c r="AX316" s="99">
        <f t="shared" si="101"/>
        <v>0</v>
      </c>
      <c r="AY316" s="99"/>
      <c r="AZ316" s="100">
        <f t="shared" si="97"/>
        <v>0</v>
      </c>
      <c r="BA316" s="97">
        <f>IF(NOT(snowball2),0,IF(R315&lt;=0,0,IF($C316&lt;=SUM($AZ316:AZ316),0,IF(AO316+$C316-SUM($AZ316:AZ316)&gt;R315+AC316,R315+AC316-AO316,$C316-SUM($AZ316:AZ316)))))</f>
        <v>0</v>
      </c>
      <c r="BB316" s="97">
        <f>IF(NOT(snowball2),0,IF(S315&lt;=0,0,IF($C316&lt;=SUM($AZ316:BA316),0,IF(AP316+$C316-SUM($AZ316:BA316)&gt;S315+AD316,S315+AD316-AP316,$C316-SUM($AZ316:BA316)))))</f>
        <v>0</v>
      </c>
      <c r="BC316" s="97">
        <f>IF(NOT(snowball2),0,IF(T315&lt;=0,0,IF($C316&lt;=SUM($AZ316:BB316),0,IF(AQ316+$C316-SUM($AZ316:BB316)&gt;T315+AE316,T315+AE316-AQ316,$C316-SUM($AZ316:BB316)))))</f>
        <v>0</v>
      </c>
      <c r="BD316" s="97">
        <f>IF(NOT(snowball2),0,IF(U315&lt;=0,0,IF($C316&lt;=SUM($AZ316:BC316),0,IF(AR316+$C316-SUM($AZ316:BC316)&gt;U315+AF316,U315+AF316-AR316,$C316-SUM($AZ316:BC316)))))</f>
        <v>0</v>
      </c>
      <c r="BE316" s="97">
        <f>IF(NOT(snowball2),0,IF(V315&lt;=0,0,IF($C316&lt;=SUM($AZ316:BD316),0,IF(AS316+$C316-SUM($AZ316:BD316)&gt;V315+AG316,V315+AG316-AS316,$C316-SUM($AZ316:BD316)))))</f>
        <v>0</v>
      </c>
      <c r="BF316" s="97">
        <f>IF(NOT(snowball2),0,IF(W315&lt;=0,0,IF($C316&lt;=SUM($AZ316:BE316),0,IF(AT316+$C316-SUM($AZ316:BE316)&gt;W315+AH316,W315+AH316-AT316,$C316-SUM($AZ316:BE316)))))</f>
        <v>0</v>
      </c>
      <c r="BG316" s="97">
        <f>IF(NOT(snowball2),0,IF(X315&lt;=0,0,IF($C316&lt;=SUM($AZ316:BF316),0,IF(AU316+$C316-SUM($AZ316:BF316)&gt;X315+AI316,X315+AI316-AU316,$C316-SUM($AZ316:BF316)))))</f>
        <v>0</v>
      </c>
      <c r="BH316" s="97">
        <f>IF(NOT(snowball2),0,IF(Y315&lt;=0,0,IF($C316&lt;=SUM($AZ316:BG316),0,IF(AV316+$C316-SUM($AZ316:BG316)&gt;Y315+AJ316,Y315+AJ316-AV316,$C316-SUM($AZ316:BG316)))))</f>
        <v>0</v>
      </c>
      <c r="BI316" s="97">
        <f>IF(NOT(snowball2),0,IF(Z315&lt;=0,0,IF($C316&lt;=SUM($AZ316:BH316),0,IF(AW316+$C316-SUM($AZ316:BH316)&gt;Z315+AK316,Z315+AK316-AW316,$C316-SUM($AZ316:BH316)))))</f>
        <v>0</v>
      </c>
    </row>
    <row r="317" spans="1:61" ht="11.1" customHeight="1" x14ac:dyDescent="0.2">
      <c r="A317" s="93" t="str">
        <f t="shared" si="102"/>
        <v/>
      </c>
      <c r="B317" s="94" t="e">
        <f t="shared" si="98"/>
        <v>#N/A</v>
      </c>
      <c r="C317" s="95" t="str">
        <f t="shared" si="95"/>
        <v/>
      </c>
      <c r="D317" s="96"/>
      <c r="E317" s="97">
        <f t="shared" si="105"/>
        <v>0</v>
      </c>
      <c r="F317" s="97">
        <f t="shared" si="105"/>
        <v>0</v>
      </c>
      <c r="G317" s="97">
        <f t="shared" si="105"/>
        <v>0</v>
      </c>
      <c r="H317" s="97">
        <f t="shared" si="105"/>
        <v>0</v>
      </c>
      <c r="I317" s="97">
        <f t="shared" si="105"/>
        <v>0</v>
      </c>
      <c r="J317" s="97">
        <f t="shared" si="105"/>
        <v>0</v>
      </c>
      <c r="K317" s="97">
        <f t="shared" si="105"/>
        <v>0</v>
      </c>
      <c r="L317" s="97">
        <f t="shared" si="105"/>
        <v>0</v>
      </c>
      <c r="M317" s="97">
        <f t="shared" si="105"/>
        <v>0</v>
      </c>
      <c r="N317" s="97">
        <f t="shared" si="105"/>
        <v>0</v>
      </c>
      <c r="O317" s="98"/>
      <c r="P317" s="97">
        <f t="shared" si="99"/>
        <v>0</v>
      </c>
      <c r="Q317" s="97">
        <f t="shared" si="104"/>
        <v>0</v>
      </c>
      <c r="R317" s="97">
        <f t="shared" si="104"/>
        <v>0</v>
      </c>
      <c r="S317" s="97">
        <f t="shared" si="104"/>
        <v>0</v>
      </c>
      <c r="T317" s="97">
        <f t="shared" si="104"/>
        <v>0</v>
      </c>
      <c r="U317" s="97">
        <f t="shared" si="104"/>
        <v>0</v>
      </c>
      <c r="V317" s="97">
        <f t="shared" si="104"/>
        <v>0</v>
      </c>
      <c r="W317" s="97">
        <f t="shared" si="104"/>
        <v>0</v>
      </c>
      <c r="X317" s="97">
        <f t="shared" si="104"/>
        <v>0</v>
      </c>
      <c r="Y317" s="97">
        <f t="shared" si="104"/>
        <v>0</v>
      </c>
      <c r="Z317" s="97">
        <f t="shared" si="104"/>
        <v>0</v>
      </c>
      <c r="AA317" s="101"/>
      <c r="AB317" s="97">
        <f t="shared" si="107"/>
        <v>0</v>
      </c>
      <c r="AC317" s="97">
        <f t="shared" si="107"/>
        <v>0</v>
      </c>
      <c r="AD317" s="97">
        <f t="shared" si="107"/>
        <v>0</v>
      </c>
      <c r="AE317" s="97">
        <f t="shared" si="107"/>
        <v>0</v>
      </c>
      <c r="AF317" s="97">
        <f t="shared" si="107"/>
        <v>0</v>
      </c>
      <c r="AG317" s="97">
        <f t="shared" si="106"/>
        <v>0</v>
      </c>
      <c r="AH317" s="97">
        <f t="shared" si="106"/>
        <v>0</v>
      </c>
      <c r="AI317" s="97">
        <f t="shared" si="106"/>
        <v>0</v>
      </c>
      <c r="AJ317" s="97">
        <f t="shared" si="106"/>
        <v>0</v>
      </c>
      <c r="AK317" s="97">
        <f t="shared" si="106"/>
        <v>0</v>
      </c>
      <c r="AL317" s="99">
        <f t="shared" si="100"/>
        <v>0</v>
      </c>
      <c r="AM317" s="102"/>
      <c r="AN317" s="97">
        <f t="shared" si="94"/>
        <v>0</v>
      </c>
      <c r="AO317" s="97">
        <f t="shared" si="94"/>
        <v>0</v>
      </c>
      <c r="AP317" s="97">
        <f t="shared" si="94"/>
        <v>0</v>
      </c>
      <c r="AQ317" s="97">
        <f t="shared" si="94"/>
        <v>0</v>
      </c>
      <c r="AR317" s="97">
        <f t="shared" si="94"/>
        <v>0</v>
      </c>
      <c r="AS317" s="97">
        <f t="shared" ref="AS317:AW367" si="108">IF(V316&gt;0,IF((V316+AG317)&lt;J$10,V316+AG317,J$10),0)</f>
        <v>0</v>
      </c>
      <c r="AT317" s="97">
        <f t="shared" si="108"/>
        <v>0</v>
      </c>
      <c r="AU317" s="97">
        <f t="shared" si="108"/>
        <v>0</v>
      </c>
      <c r="AV317" s="97">
        <f t="shared" si="108"/>
        <v>0</v>
      </c>
      <c r="AW317" s="97">
        <f t="shared" si="108"/>
        <v>0</v>
      </c>
      <c r="AX317" s="99">
        <f t="shared" si="101"/>
        <v>0</v>
      </c>
      <c r="AY317" s="99"/>
      <c r="AZ317" s="100">
        <f t="shared" si="97"/>
        <v>0</v>
      </c>
      <c r="BA317" s="97">
        <f>IF(NOT(snowball2),0,IF(R316&lt;=0,0,IF($C317&lt;=SUM($AZ317:AZ317),0,IF(AO317+$C317-SUM($AZ317:AZ317)&gt;R316+AC317,R316+AC317-AO317,$C317-SUM($AZ317:AZ317)))))</f>
        <v>0</v>
      </c>
      <c r="BB317" s="97">
        <f>IF(NOT(snowball2),0,IF(S316&lt;=0,0,IF($C317&lt;=SUM($AZ317:BA317),0,IF(AP317+$C317-SUM($AZ317:BA317)&gt;S316+AD317,S316+AD317-AP317,$C317-SUM($AZ317:BA317)))))</f>
        <v>0</v>
      </c>
      <c r="BC317" s="97">
        <f>IF(NOT(snowball2),0,IF(T316&lt;=0,0,IF($C317&lt;=SUM($AZ317:BB317),0,IF(AQ317+$C317-SUM($AZ317:BB317)&gt;T316+AE317,T316+AE317-AQ317,$C317-SUM($AZ317:BB317)))))</f>
        <v>0</v>
      </c>
      <c r="BD317" s="97">
        <f>IF(NOT(snowball2),0,IF(U316&lt;=0,0,IF($C317&lt;=SUM($AZ317:BC317),0,IF(AR317+$C317-SUM($AZ317:BC317)&gt;U316+AF317,U316+AF317-AR317,$C317-SUM($AZ317:BC317)))))</f>
        <v>0</v>
      </c>
      <c r="BE317" s="97">
        <f>IF(NOT(snowball2),0,IF(V316&lt;=0,0,IF($C317&lt;=SUM($AZ317:BD317),0,IF(AS317+$C317-SUM($AZ317:BD317)&gt;V316+AG317,V316+AG317-AS317,$C317-SUM($AZ317:BD317)))))</f>
        <v>0</v>
      </c>
      <c r="BF317" s="97">
        <f>IF(NOT(snowball2),0,IF(W316&lt;=0,0,IF($C317&lt;=SUM($AZ317:BE317),0,IF(AT317+$C317-SUM($AZ317:BE317)&gt;W316+AH317,W316+AH317-AT317,$C317-SUM($AZ317:BE317)))))</f>
        <v>0</v>
      </c>
      <c r="BG317" s="97">
        <f>IF(NOT(snowball2),0,IF(X316&lt;=0,0,IF($C317&lt;=SUM($AZ317:BF317),0,IF(AU317+$C317-SUM($AZ317:BF317)&gt;X316+AI317,X316+AI317-AU317,$C317-SUM($AZ317:BF317)))))</f>
        <v>0</v>
      </c>
      <c r="BH317" s="97">
        <f>IF(NOT(snowball2),0,IF(Y316&lt;=0,0,IF($C317&lt;=SUM($AZ317:BG317),0,IF(AV317+$C317-SUM($AZ317:BG317)&gt;Y316+AJ317,Y316+AJ317-AV317,$C317-SUM($AZ317:BG317)))))</f>
        <v>0</v>
      </c>
      <c r="BI317" s="97">
        <f>IF(NOT(snowball2),0,IF(Z316&lt;=0,0,IF($C317&lt;=SUM($AZ317:BH317),0,IF(AW317+$C317-SUM($AZ317:BH317)&gt;Z316+AK317,Z316+AK317-AW317,$C317-SUM($AZ317:BH317)))))</f>
        <v>0</v>
      </c>
    </row>
    <row r="318" spans="1:61" ht="11.1" customHeight="1" x14ac:dyDescent="0.2">
      <c r="A318" s="93" t="str">
        <f t="shared" si="102"/>
        <v/>
      </c>
      <c r="B318" s="94" t="e">
        <f t="shared" si="98"/>
        <v>#N/A</v>
      </c>
      <c r="C318" s="95" t="str">
        <f t="shared" si="95"/>
        <v/>
      </c>
      <c r="D318" s="96"/>
      <c r="E318" s="97">
        <f t="shared" si="105"/>
        <v>0</v>
      </c>
      <c r="F318" s="97">
        <f t="shared" si="105"/>
        <v>0</v>
      </c>
      <c r="G318" s="97">
        <f t="shared" si="105"/>
        <v>0</v>
      </c>
      <c r="H318" s="97">
        <f t="shared" si="105"/>
        <v>0</v>
      </c>
      <c r="I318" s="97">
        <f t="shared" si="105"/>
        <v>0</v>
      </c>
      <c r="J318" s="97">
        <f t="shared" si="105"/>
        <v>0</v>
      </c>
      <c r="K318" s="97">
        <f t="shared" si="105"/>
        <v>0</v>
      </c>
      <c r="L318" s="97">
        <f t="shared" si="105"/>
        <v>0</v>
      </c>
      <c r="M318" s="97">
        <f t="shared" si="105"/>
        <v>0</v>
      </c>
      <c r="N318" s="97">
        <f t="shared" si="105"/>
        <v>0</v>
      </c>
      <c r="O318" s="98"/>
      <c r="P318" s="97">
        <f t="shared" si="99"/>
        <v>0</v>
      </c>
      <c r="Q318" s="97">
        <f t="shared" si="104"/>
        <v>0</v>
      </c>
      <c r="R318" s="97">
        <f t="shared" si="104"/>
        <v>0</v>
      </c>
      <c r="S318" s="97">
        <f t="shared" si="104"/>
        <v>0</v>
      </c>
      <c r="T318" s="97">
        <f t="shared" si="104"/>
        <v>0</v>
      </c>
      <c r="U318" s="97">
        <f t="shared" si="104"/>
        <v>0</v>
      </c>
      <c r="V318" s="97">
        <f t="shared" si="104"/>
        <v>0</v>
      </c>
      <c r="W318" s="97">
        <f t="shared" si="104"/>
        <v>0</v>
      </c>
      <c r="X318" s="97">
        <f t="shared" si="104"/>
        <v>0</v>
      </c>
      <c r="Y318" s="97">
        <f t="shared" si="104"/>
        <v>0</v>
      </c>
      <c r="Z318" s="97">
        <f t="shared" si="104"/>
        <v>0</v>
      </c>
      <c r="AA318" s="101"/>
      <c r="AB318" s="97">
        <f t="shared" si="107"/>
        <v>0</v>
      </c>
      <c r="AC318" s="97">
        <f t="shared" si="107"/>
        <v>0</v>
      </c>
      <c r="AD318" s="97">
        <f t="shared" si="107"/>
        <v>0</v>
      </c>
      <c r="AE318" s="97">
        <f t="shared" si="107"/>
        <v>0</v>
      </c>
      <c r="AF318" s="97">
        <f t="shared" si="107"/>
        <v>0</v>
      </c>
      <c r="AG318" s="97">
        <f t="shared" si="106"/>
        <v>0</v>
      </c>
      <c r="AH318" s="97">
        <f t="shared" si="106"/>
        <v>0</v>
      </c>
      <c r="AI318" s="97">
        <f t="shared" si="106"/>
        <v>0</v>
      </c>
      <c r="AJ318" s="97">
        <f t="shared" si="106"/>
        <v>0</v>
      </c>
      <c r="AK318" s="97">
        <f t="shared" si="106"/>
        <v>0</v>
      </c>
      <c r="AL318" s="99">
        <f t="shared" si="100"/>
        <v>0</v>
      </c>
      <c r="AM318" s="102"/>
      <c r="AN318" s="97">
        <f t="shared" ref="AN318:AR368" si="109">IF(Q317&gt;0,IF((Q317+AB318)&lt;E$10,Q317+AB318,E$10),0)</f>
        <v>0</v>
      </c>
      <c r="AO318" s="97">
        <f t="shared" si="109"/>
        <v>0</v>
      </c>
      <c r="AP318" s="97">
        <f t="shared" si="109"/>
        <v>0</v>
      </c>
      <c r="AQ318" s="97">
        <f t="shared" si="109"/>
        <v>0</v>
      </c>
      <c r="AR318" s="97">
        <f t="shared" si="109"/>
        <v>0</v>
      </c>
      <c r="AS318" s="97">
        <f t="shared" si="108"/>
        <v>0</v>
      </c>
      <c r="AT318" s="97">
        <f t="shared" si="108"/>
        <v>0</v>
      </c>
      <c r="AU318" s="97">
        <f t="shared" si="108"/>
        <v>0</v>
      </c>
      <c r="AV318" s="97">
        <f t="shared" si="108"/>
        <v>0</v>
      </c>
      <c r="AW318" s="97">
        <f t="shared" si="108"/>
        <v>0</v>
      </c>
      <c r="AX318" s="99">
        <f t="shared" si="101"/>
        <v>0</v>
      </c>
      <c r="AY318" s="99"/>
      <c r="AZ318" s="100">
        <f t="shared" si="97"/>
        <v>0</v>
      </c>
      <c r="BA318" s="97">
        <f>IF(NOT(snowball2),0,IF(R317&lt;=0,0,IF($C318&lt;=SUM($AZ318:AZ318),0,IF(AO318+$C318-SUM($AZ318:AZ318)&gt;R317+AC318,R317+AC318-AO318,$C318-SUM($AZ318:AZ318)))))</f>
        <v>0</v>
      </c>
      <c r="BB318" s="97">
        <f>IF(NOT(snowball2),0,IF(S317&lt;=0,0,IF($C318&lt;=SUM($AZ318:BA318),0,IF(AP318+$C318-SUM($AZ318:BA318)&gt;S317+AD318,S317+AD318-AP318,$C318-SUM($AZ318:BA318)))))</f>
        <v>0</v>
      </c>
      <c r="BC318" s="97">
        <f>IF(NOT(snowball2),0,IF(T317&lt;=0,0,IF($C318&lt;=SUM($AZ318:BB318),0,IF(AQ318+$C318-SUM($AZ318:BB318)&gt;T317+AE318,T317+AE318-AQ318,$C318-SUM($AZ318:BB318)))))</f>
        <v>0</v>
      </c>
      <c r="BD318" s="97">
        <f>IF(NOT(snowball2),0,IF(U317&lt;=0,0,IF($C318&lt;=SUM($AZ318:BC318),0,IF(AR318+$C318-SUM($AZ318:BC318)&gt;U317+AF318,U317+AF318-AR318,$C318-SUM($AZ318:BC318)))))</f>
        <v>0</v>
      </c>
      <c r="BE318" s="97">
        <f>IF(NOT(snowball2),0,IF(V317&lt;=0,0,IF($C318&lt;=SUM($AZ318:BD318),0,IF(AS318+$C318-SUM($AZ318:BD318)&gt;V317+AG318,V317+AG318-AS318,$C318-SUM($AZ318:BD318)))))</f>
        <v>0</v>
      </c>
      <c r="BF318" s="97">
        <f>IF(NOT(snowball2),0,IF(W317&lt;=0,0,IF($C318&lt;=SUM($AZ318:BE318),0,IF(AT318+$C318-SUM($AZ318:BE318)&gt;W317+AH318,W317+AH318-AT318,$C318-SUM($AZ318:BE318)))))</f>
        <v>0</v>
      </c>
      <c r="BG318" s="97">
        <f>IF(NOT(snowball2),0,IF(X317&lt;=0,0,IF($C318&lt;=SUM($AZ318:BF318),0,IF(AU318+$C318-SUM($AZ318:BF318)&gt;X317+AI318,X317+AI318-AU318,$C318-SUM($AZ318:BF318)))))</f>
        <v>0</v>
      </c>
      <c r="BH318" s="97">
        <f>IF(NOT(snowball2),0,IF(Y317&lt;=0,0,IF($C318&lt;=SUM($AZ318:BG318),0,IF(AV318+$C318-SUM($AZ318:BG318)&gt;Y317+AJ318,Y317+AJ318-AV318,$C318-SUM($AZ318:BG318)))))</f>
        <v>0</v>
      </c>
      <c r="BI318" s="97">
        <f>IF(NOT(snowball2),0,IF(Z317&lt;=0,0,IF($C318&lt;=SUM($AZ318:BH318),0,IF(AW318+$C318-SUM($AZ318:BH318)&gt;Z317+AK318,Z317+AK318-AW318,$C318-SUM($AZ318:BH318)))))</f>
        <v>0</v>
      </c>
    </row>
    <row r="319" spans="1:61" ht="11.1" customHeight="1" x14ac:dyDescent="0.2">
      <c r="A319" s="93" t="str">
        <f t="shared" si="102"/>
        <v/>
      </c>
      <c r="B319" s="94" t="e">
        <f t="shared" si="98"/>
        <v>#N/A</v>
      </c>
      <c r="C319" s="95" t="str">
        <f t="shared" si="95"/>
        <v/>
      </c>
      <c r="D319" s="96"/>
      <c r="E319" s="97">
        <f t="shared" si="105"/>
        <v>0</v>
      </c>
      <c r="F319" s="97">
        <f t="shared" si="105"/>
        <v>0</v>
      </c>
      <c r="G319" s="97">
        <f t="shared" si="105"/>
        <v>0</v>
      </c>
      <c r="H319" s="97">
        <f t="shared" si="105"/>
        <v>0</v>
      </c>
      <c r="I319" s="97">
        <f t="shared" si="105"/>
        <v>0</v>
      </c>
      <c r="J319" s="97">
        <f t="shared" si="105"/>
        <v>0</v>
      </c>
      <c r="K319" s="97">
        <f t="shared" si="105"/>
        <v>0</v>
      </c>
      <c r="L319" s="97">
        <f t="shared" si="105"/>
        <v>0</v>
      </c>
      <c r="M319" s="97">
        <f t="shared" si="105"/>
        <v>0</v>
      </c>
      <c r="N319" s="97">
        <f t="shared" si="105"/>
        <v>0</v>
      </c>
      <c r="O319" s="98"/>
      <c r="P319" s="97">
        <f t="shared" si="99"/>
        <v>0</v>
      </c>
      <c r="Q319" s="97">
        <f t="shared" si="104"/>
        <v>0</v>
      </c>
      <c r="R319" s="97">
        <f t="shared" si="104"/>
        <v>0</v>
      </c>
      <c r="S319" s="97">
        <f t="shared" si="104"/>
        <v>0</v>
      </c>
      <c r="T319" s="97">
        <f t="shared" si="104"/>
        <v>0</v>
      </c>
      <c r="U319" s="97">
        <f t="shared" si="104"/>
        <v>0</v>
      </c>
      <c r="V319" s="97">
        <f t="shared" si="104"/>
        <v>0</v>
      </c>
      <c r="W319" s="97">
        <f t="shared" si="104"/>
        <v>0</v>
      </c>
      <c r="X319" s="97">
        <f t="shared" si="104"/>
        <v>0</v>
      </c>
      <c r="Y319" s="97">
        <f t="shared" si="104"/>
        <v>0</v>
      </c>
      <c r="Z319" s="97">
        <f t="shared" si="104"/>
        <v>0</v>
      </c>
      <c r="AA319" s="101"/>
      <c r="AB319" s="97">
        <f t="shared" si="107"/>
        <v>0</v>
      </c>
      <c r="AC319" s="97">
        <f t="shared" si="107"/>
        <v>0</v>
      </c>
      <c r="AD319" s="97">
        <f t="shared" si="107"/>
        <v>0</v>
      </c>
      <c r="AE319" s="97">
        <f t="shared" si="107"/>
        <v>0</v>
      </c>
      <c r="AF319" s="97">
        <f t="shared" si="107"/>
        <v>0</v>
      </c>
      <c r="AG319" s="97">
        <f t="shared" si="106"/>
        <v>0</v>
      </c>
      <c r="AH319" s="97">
        <f t="shared" si="106"/>
        <v>0</v>
      </c>
      <c r="AI319" s="97">
        <f t="shared" si="106"/>
        <v>0</v>
      </c>
      <c r="AJ319" s="97">
        <f t="shared" si="106"/>
        <v>0</v>
      </c>
      <c r="AK319" s="97">
        <f t="shared" si="106"/>
        <v>0</v>
      </c>
      <c r="AL319" s="99">
        <f t="shared" si="100"/>
        <v>0</v>
      </c>
      <c r="AM319" s="102"/>
      <c r="AN319" s="97">
        <f t="shared" si="109"/>
        <v>0</v>
      </c>
      <c r="AO319" s="97">
        <f t="shared" si="109"/>
        <v>0</v>
      </c>
      <c r="AP319" s="97">
        <f t="shared" si="109"/>
        <v>0</v>
      </c>
      <c r="AQ319" s="97">
        <f t="shared" si="109"/>
        <v>0</v>
      </c>
      <c r="AR319" s="97">
        <f t="shared" si="109"/>
        <v>0</v>
      </c>
      <c r="AS319" s="97">
        <f t="shared" si="108"/>
        <v>0</v>
      </c>
      <c r="AT319" s="97">
        <f t="shared" si="108"/>
        <v>0</v>
      </c>
      <c r="AU319" s="97">
        <f t="shared" si="108"/>
        <v>0</v>
      </c>
      <c r="AV319" s="97">
        <f t="shared" si="108"/>
        <v>0</v>
      </c>
      <c r="AW319" s="97">
        <f t="shared" si="108"/>
        <v>0</v>
      </c>
      <c r="AX319" s="99">
        <f t="shared" si="101"/>
        <v>0</v>
      </c>
      <c r="AY319" s="99"/>
      <c r="AZ319" s="100">
        <f t="shared" si="97"/>
        <v>0</v>
      </c>
      <c r="BA319" s="97">
        <f>IF(NOT(snowball2),0,IF(R318&lt;=0,0,IF($C319&lt;=SUM($AZ319:AZ319),0,IF(AO319+$C319-SUM($AZ319:AZ319)&gt;R318+AC319,R318+AC319-AO319,$C319-SUM($AZ319:AZ319)))))</f>
        <v>0</v>
      </c>
      <c r="BB319" s="97">
        <f>IF(NOT(snowball2),0,IF(S318&lt;=0,0,IF($C319&lt;=SUM($AZ319:BA319),0,IF(AP319+$C319-SUM($AZ319:BA319)&gt;S318+AD319,S318+AD319-AP319,$C319-SUM($AZ319:BA319)))))</f>
        <v>0</v>
      </c>
      <c r="BC319" s="97">
        <f>IF(NOT(snowball2),0,IF(T318&lt;=0,0,IF($C319&lt;=SUM($AZ319:BB319),0,IF(AQ319+$C319-SUM($AZ319:BB319)&gt;T318+AE319,T318+AE319-AQ319,$C319-SUM($AZ319:BB319)))))</f>
        <v>0</v>
      </c>
      <c r="BD319" s="97">
        <f>IF(NOT(snowball2),0,IF(U318&lt;=0,0,IF($C319&lt;=SUM($AZ319:BC319),0,IF(AR319+$C319-SUM($AZ319:BC319)&gt;U318+AF319,U318+AF319-AR319,$C319-SUM($AZ319:BC319)))))</f>
        <v>0</v>
      </c>
      <c r="BE319" s="97">
        <f>IF(NOT(snowball2),0,IF(V318&lt;=0,0,IF($C319&lt;=SUM($AZ319:BD319),0,IF(AS319+$C319-SUM($AZ319:BD319)&gt;V318+AG319,V318+AG319-AS319,$C319-SUM($AZ319:BD319)))))</f>
        <v>0</v>
      </c>
      <c r="BF319" s="97">
        <f>IF(NOT(snowball2),0,IF(W318&lt;=0,0,IF($C319&lt;=SUM($AZ319:BE319),0,IF(AT319+$C319-SUM($AZ319:BE319)&gt;W318+AH319,W318+AH319-AT319,$C319-SUM($AZ319:BE319)))))</f>
        <v>0</v>
      </c>
      <c r="BG319" s="97">
        <f>IF(NOT(snowball2),0,IF(X318&lt;=0,0,IF($C319&lt;=SUM($AZ319:BF319),0,IF(AU319+$C319-SUM($AZ319:BF319)&gt;X318+AI319,X318+AI319-AU319,$C319-SUM($AZ319:BF319)))))</f>
        <v>0</v>
      </c>
      <c r="BH319" s="97">
        <f>IF(NOT(snowball2),0,IF(Y318&lt;=0,0,IF($C319&lt;=SUM($AZ319:BG319),0,IF(AV319+$C319-SUM($AZ319:BG319)&gt;Y318+AJ319,Y318+AJ319-AV319,$C319-SUM($AZ319:BG319)))))</f>
        <v>0</v>
      </c>
      <c r="BI319" s="97">
        <f>IF(NOT(snowball2),0,IF(Z318&lt;=0,0,IF($C319&lt;=SUM($AZ319:BH319),0,IF(AW319+$C319-SUM($AZ319:BH319)&gt;Z318+AK319,Z318+AK319-AW319,$C319-SUM($AZ319:BH319)))))</f>
        <v>0</v>
      </c>
    </row>
    <row r="320" spans="1:61" ht="11.1" customHeight="1" x14ac:dyDescent="0.2">
      <c r="A320" s="93" t="str">
        <f t="shared" si="102"/>
        <v/>
      </c>
      <c r="B320" s="94" t="e">
        <f t="shared" si="98"/>
        <v>#N/A</v>
      </c>
      <c r="C320" s="95" t="str">
        <f t="shared" si="95"/>
        <v/>
      </c>
      <c r="D320" s="96"/>
      <c r="E320" s="97">
        <f t="shared" si="105"/>
        <v>0</v>
      </c>
      <c r="F320" s="97">
        <f t="shared" si="105"/>
        <v>0</v>
      </c>
      <c r="G320" s="97">
        <f t="shared" si="105"/>
        <v>0</v>
      </c>
      <c r="H320" s="97">
        <f t="shared" si="105"/>
        <v>0</v>
      </c>
      <c r="I320" s="97">
        <f t="shared" si="105"/>
        <v>0</v>
      </c>
      <c r="J320" s="97">
        <f t="shared" si="105"/>
        <v>0</v>
      </c>
      <c r="K320" s="97">
        <f t="shared" si="105"/>
        <v>0</v>
      </c>
      <c r="L320" s="97">
        <f t="shared" si="105"/>
        <v>0</v>
      </c>
      <c r="M320" s="97">
        <f t="shared" si="105"/>
        <v>0</v>
      </c>
      <c r="N320" s="97">
        <f t="shared" si="105"/>
        <v>0</v>
      </c>
      <c r="O320" s="98"/>
      <c r="P320" s="97">
        <f t="shared" si="99"/>
        <v>0</v>
      </c>
      <c r="Q320" s="97">
        <f t="shared" si="104"/>
        <v>0</v>
      </c>
      <c r="R320" s="97">
        <f t="shared" si="104"/>
        <v>0</v>
      </c>
      <c r="S320" s="97">
        <f t="shared" si="104"/>
        <v>0</v>
      </c>
      <c r="T320" s="97">
        <f t="shared" si="104"/>
        <v>0</v>
      </c>
      <c r="U320" s="97">
        <f t="shared" si="104"/>
        <v>0</v>
      </c>
      <c r="V320" s="97">
        <f t="shared" si="104"/>
        <v>0</v>
      </c>
      <c r="W320" s="97">
        <f t="shared" si="104"/>
        <v>0</v>
      </c>
      <c r="X320" s="97">
        <f t="shared" si="104"/>
        <v>0</v>
      </c>
      <c r="Y320" s="97">
        <f t="shared" si="104"/>
        <v>0</v>
      </c>
      <c r="Z320" s="97">
        <f t="shared" si="104"/>
        <v>0</v>
      </c>
      <c r="AA320" s="101"/>
      <c r="AB320" s="97">
        <f t="shared" si="107"/>
        <v>0</v>
      </c>
      <c r="AC320" s="97">
        <f t="shared" si="107"/>
        <v>0</v>
      </c>
      <c r="AD320" s="97">
        <f t="shared" si="107"/>
        <v>0</v>
      </c>
      <c r="AE320" s="97">
        <f t="shared" si="107"/>
        <v>0</v>
      </c>
      <c r="AF320" s="97">
        <f t="shared" si="107"/>
        <v>0</v>
      </c>
      <c r="AG320" s="97">
        <f t="shared" si="106"/>
        <v>0</v>
      </c>
      <c r="AH320" s="97">
        <f t="shared" si="106"/>
        <v>0</v>
      </c>
      <c r="AI320" s="97">
        <f t="shared" si="106"/>
        <v>0</v>
      </c>
      <c r="AJ320" s="97">
        <f t="shared" si="106"/>
        <v>0</v>
      </c>
      <c r="AK320" s="97">
        <f t="shared" si="106"/>
        <v>0</v>
      </c>
      <c r="AL320" s="99">
        <f t="shared" si="100"/>
        <v>0</v>
      </c>
      <c r="AM320" s="102"/>
      <c r="AN320" s="97">
        <f t="shared" si="109"/>
        <v>0</v>
      </c>
      <c r="AO320" s="97">
        <f t="shared" si="109"/>
        <v>0</v>
      </c>
      <c r="AP320" s="97">
        <f t="shared" si="109"/>
        <v>0</v>
      </c>
      <c r="AQ320" s="97">
        <f t="shared" si="109"/>
        <v>0</v>
      </c>
      <c r="AR320" s="97">
        <f t="shared" si="109"/>
        <v>0</v>
      </c>
      <c r="AS320" s="97">
        <f t="shared" si="108"/>
        <v>0</v>
      </c>
      <c r="AT320" s="97">
        <f t="shared" si="108"/>
        <v>0</v>
      </c>
      <c r="AU320" s="97">
        <f t="shared" si="108"/>
        <v>0</v>
      </c>
      <c r="AV320" s="97">
        <f t="shared" si="108"/>
        <v>0</v>
      </c>
      <c r="AW320" s="97">
        <f t="shared" si="108"/>
        <v>0</v>
      </c>
      <c r="AX320" s="99">
        <f t="shared" si="101"/>
        <v>0</v>
      </c>
      <c r="AY320" s="99"/>
      <c r="AZ320" s="100">
        <f t="shared" si="97"/>
        <v>0</v>
      </c>
      <c r="BA320" s="97">
        <f>IF(NOT(snowball2),0,IF(R319&lt;=0,0,IF($C320&lt;=SUM($AZ320:AZ320),0,IF(AO320+$C320-SUM($AZ320:AZ320)&gt;R319+AC320,R319+AC320-AO320,$C320-SUM($AZ320:AZ320)))))</f>
        <v>0</v>
      </c>
      <c r="BB320" s="97">
        <f>IF(NOT(snowball2),0,IF(S319&lt;=0,0,IF($C320&lt;=SUM($AZ320:BA320),0,IF(AP320+$C320-SUM($AZ320:BA320)&gt;S319+AD320,S319+AD320-AP320,$C320-SUM($AZ320:BA320)))))</f>
        <v>0</v>
      </c>
      <c r="BC320" s="97">
        <f>IF(NOT(snowball2),0,IF(T319&lt;=0,0,IF($C320&lt;=SUM($AZ320:BB320),0,IF(AQ320+$C320-SUM($AZ320:BB320)&gt;T319+AE320,T319+AE320-AQ320,$C320-SUM($AZ320:BB320)))))</f>
        <v>0</v>
      </c>
      <c r="BD320" s="97">
        <f>IF(NOT(snowball2),0,IF(U319&lt;=0,0,IF($C320&lt;=SUM($AZ320:BC320),0,IF(AR320+$C320-SUM($AZ320:BC320)&gt;U319+AF320,U319+AF320-AR320,$C320-SUM($AZ320:BC320)))))</f>
        <v>0</v>
      </c>
      <c r="BE320" s="97">
        <f>IF(NOT(snowball2),0,IF(V319&lt;=0,0,IF($C320&lt;=SUM($AZ320:BD320),0,IF(AS320+$C320-SUM($AZ320:BD320)&gt;V319+AG320,V319+AG320-AS320,$C320-SUM($AZ320:BD320)))))</f>
        <v>0</v>
      </c>
      <c r="BF320" s="97">
        <f>IF(NOT(snowball2),0,IF(W319&lt;=0,0,IF($C320&lt;=SUM($AZ320:BE320),0,IF(AT320+$C320-SUM($AZ320:BE320)&gt;W319+AH320,W319+AH320-AT320,$C320-SUM($AZ320:BE320)))))</f>
        <v>0</v>
      </c>
      <c r="BG320" s="97">
        <f>IF(NOT(snowball2),0,IF(X319&lt;=0,0,IF($C320&lt;=SUM($AZ320:BF320),0,IF(AU320+$C320-SUM($AZ320:BF320)&gt;X319+AI320,X319+AI320-AU320,$C320-SUM($AZ320:BF320)))))</f>
        <v>0</v>
      </c>
      <c r="BH320" s="97">
        <f>IF(NOT(snowball2),0,IF(Y319&lt;=0,0,IF($C320&lt;=SUM($AZ320:BG320),0,IF(AV320+$C320-SUM($AZ320:BG320)&gt;Y319+AJ320,Y319+AJ320-AV320,$C320-SUM($AZ320:BG320)))))</f>
        <v>0</v>
      </c>
      <c r="BI320" s="97">
        <f>IF(NOT(snowball2),0,IF(Z319&lt;=0,0,IF($C320&lt;=SUM($AZ320:BH320),0,IF(AW320+$C320-SUM($AZ320:BH320)&gt;Z319+AK320,Z319+AK320-AW320,$C320-SUM($AZ320:BH320)))))</f>
        <v>0</v>
      </c>
    </row>
    <row r="321" spans="1:61" ht="11.1" customHeight="1" x14ac:dyDescent="0.2">
      <c r="A321" s="93" t="str">
        <f t="shared" si="102"/>
        <v/>
      </c>
      <c r="B321" s="94" t="e">
        <f t="shared" si="98"/>
        <v>#N/A</v>
      </c>
      <c r="C321" s="95" t="str">
        <f t="shared" si="95"/>
        <v/>
      </c>
      <c r="D321" s="96"/>
      <c r="E321" s="97">
        <f t="shared" si="105"/>
        <v>0</v>
      </c>
      <c r="F321" s="97">
        <f t="shared" si="105"/>
        <v>0</v>
      </c>
      <c r="G321" s="97">
        <f t="shared" si="105"/>
        <v>0</v>
      </c>
      <c r="H321" s="97">
        <f t="shared" si="105"/>
        <v>0</v>
      </c>
      <c r="I321" s="97">
        <f t="shared" si="105"/>
        <v>0</v>
      </c>
      <c r="J321" s="97">
        <f t="shared" si="105"/>
        <v>0</v>
      </c>
      <c r="K321" s="97">
        <f t="shared" si="105"/>
        <v>0</v>
      </c>
      <c r="L321" s="97">
        <f t="shared" si="105"/>
        <v>0</v>
      </c>
      <c r="M321" s="97">
        <f t="shared" si="105"/>
        <v>0</v>
      </c>
      <c r="N321" s="97">
        <f t="shared" si="105"/>
        <v>0</v>
      </c>
      <c r="O321" s="98"/>
      <c r="P321" s="97">
        <f t="shared" si="99"/>
        <v>0</v>
      </c>
      <c r="Q321" s="97">
        <f t="shared" si="104"/>
        <v>0</v>
      </c>
      <c r="R321" s="97">
        <f t="shared" si="104"/>
        <v>0</v>
      </c>
      <c r="S321" s="97">
        <f t="shared" si="104"/>
        <v>0</v>
      </c>
      <c r="T321" s="97">
        <f t="shared" si="104"/>
        <v>0</v>
      </c>
      <c r="U321" s="97">
        <f t="shared" si="104"/>
        <v>0</v>
      </c>
      <c r="V321" s="97">
        <f t="shared" si="104"/>
        <v>0</v>
      </c>
      <c r="W321" s="97">
        <f t="shared" si="104"/>
        <v>0</v>
      </c>
      <c r="X321" s="97">
        <f t="shared" si="104"/>
        <v>0</v>
      </c>
      <c r="Y321" s="97">
        <f t="shared" si="104"/>
        <v>0</v>
      </c>
      <c r="Z321" s="97">
        <f t="shared" si="104"/>
        <v>0</v>
      </c>
      <c r="AA321" s="101"/>
      <c r="AB321" s="97">
        <f t="shared" si="107"/>
        <v>0</v>
      </c>
      <c r="AC321" s="97">
        <f t="shared" si="107"/>
        <v>0</v>
      </c>
      <c r="AD321" s="97">
        <f t="shared" si="107"/>
        <v>0</v>
      </c>
      <c r="AE321" s="97">
        <f t="shared" si="107"/>
        <v>0</v>
      </c>
      <c r="AF321" s="97">
        <f t="shared" si="107"/>
        <v>0</v>
      </c>
      <c r="AG321" s="97">
        <f t="shared" si="106"/>
        <v>0</v>
      </c>
      <c r="AH321" s="97">
        <f t="shared" si="106"/>
        <v>0</v>
      </c>
      <c r="AI321" s="97">
        <f t="shared" si="106"/>
        <v>0</v>
      </c>
      <c r="AJ321" s="97">
        <f t="shared" si="106"/>
        <v>0</v>
      </c>
      <c r="AK321" s="97">
        <f t="shared" si="106"/>
        <v>0</v>
      </c>
      <c r="AL321" s="99">
        <f t="shared" si="100"/>
        <v>0</v>
      </c>
      <c r="AM321" s="102"/>
      <c r="AN321" s="97">
        <f t="shared" si="109"/>
        <v>0</v>
      </c>
      <c r="AO321" s="97">
        <f t="shared" si="109"/>
        <v>0</v>
      </c>
      <c r="AP321" s="97">
        <f t="shared" si="109"/>
        <v>0</v>
      </c>
      <c r="AQ321" s="97">
        <f t="shared" si="109"/>
        <v>0</v>
      </c>
      <c r="AR321" s="97">
        <f t="shared" si="109"/>
        <v>0</v>
      </c>
      <c r="AS321" s="97">
        <f t="shared" si="108"/>
        <v>0</v>
      </c>
      <c r="AT321" s="97">
        <f t="shared" si="108"/>
        <v>0</v>
      </c>
      <c r="AU321" s="97">
        <f t="shared" si="108"/>
        <v>0</v>
      </c>
      <c r="AV321" s="97">
        <f t="shared" si="108"/>
        <v>0</v>
      </c>
      <c r="AW321" s="97">
        <f t="shared" si="108"/>
        <v>0</v>
      </c>
      <c r="AX321" s="99">
        <f t="shared" si="101"/>
        <v>0</v>
      </c>
      <c r="AY321" s="99"/>
      <c r="AZ321" s="100">
        <f t="shared" si="97"/>
        <v>0</v>
      </c>
      <c r="BA321" s="97">
        <f>IF(NOT(snowball2),0,IF(R320&lt;=0,0,IF($C321&lt;=SUM($AZ321:AZ321),0,IF(AO321+$C321-SUM($AZ321:AZ321)&gt;R320+AC321,R320+AC321-AO321,$C321-SUM($AZ321:AZ321)))))</f>
        <v>0</v>
      </c>
      <c r="BB321" s="97">
        <f>IF(NOT(snowball2),0,IF(S320&lt;=0,0,IF($C321&lt;=SUM($AZ321:BA321),0,IF(AP321+$C321-SUM($AZ321:BA321)&gt;S320+AD321,S320+AD321-AP321,$C321-SUM($AZ321:BA321)))))</f>
        <v>0</v>
      </c>
      <c r="BC321" s="97">
        <f>IF(NOT(snowball2),0,IF(T320&lt;=0,0,IF($C321&lt;=SUM($AZ321:BB321),0,IF(AQ321+$C321-SUM($AZ321:BB321)&gt;T320+AE321,T320+AE321-AQ321,$C321-SUM($AZ321:BB321)))))</f>
        <v>0</v>
      </c>
      <c r="BD321" s="97">
        <f>IF(NOT(snowball2),0,IF(U320&lt;=0,0,IF($C321&lt;=SUM($AZ321:BC321),0,IF(AR321+$C321-SUM($AZ321:BC321)&gt;U320+AF321,U320+AF321-AR321,$C321-SUM($AZ321:BC321)))))</f>
        <v>0</v>
      </c>
      <c r="BE321" s="97">
        <f>IF(NOT(snowball2),0,IF(V320&lt;=0,0,IF($C321&lt;=SUM($AZ321:BD321),0,IF(AS321+$C321-SUM($AZ321:BD321)&gt;V320+AG321,V320+AG321-AS321,$C321-SUM($AZ321:BD321)))))</f>
        <v>0</v>
      </c>
      <c r="BF321" s="97">
        <f>IF(NOT(snowball2),0,IF(W320&lt;=0,0,IF($C321&lt;=SUM($AZ321:BE321),0,IF(AT321+$C321-SUM($AZ321:BE321)&gt;W320+AH321,W320+AH321-AT321,$C321-SUM($AZ321:BE321)))))</f>
        <v>0</v>
      </c>
      <c r="BG321" s="97">
        <f>IF(NOT(snowball2),0,IF(X320&lt;=0,0,IF($C321&lt;=SUM($AZ321:BF321),0,IF(AU321+$C321-SUM($AZ321:BF321)&gt;X320+AI321,X320+AI321-AU321,$C321-SUM($AZ321:BF321)))))</f>
        <v>0</v>
      </c>
      <c r="BH321" s="97">
        <f>IF(NOT(snowball2),0,IF(Y320&lt;=0,0,IF($C321&lt;=SUM($AZ321:BG321),0,IF(AV321+$C321-SUM($AZ321:BG321)&gt;Y320+AJ321,Y320+AJ321-AV321,$C321-SUM($AZ321:BG321)))))</f>
        <v>0</v>
      </c>
      <c r="BI321" s="97">
        <f>IF(NOT(snowball2),0,IF(Z320&lt;=0,0,IF($C321&lt;=SUM($AZ321:BH321),0,IF(AW321+$C321-SUM($AZ321:BH321)&gt;Z320+AK321,Z320+AK321-AW321,$C321-SUM($AZ321:BH321)))))</f>
        <v>0</v>
      </c>
    </row>
    <row r="322" spans="1:61" ht="11.1" customHeight="1" x14ac:dyDescent="0.2">
      <c r="A322" s="93" t="str">
        <f t="shared" si="102"/>
        <v/>
      </c>
      <c r="B322" s="94" t="e">
        <f t="shared" si="98"/>
        <v>#N/A</v>
      </c>
      <c r="C322" s="95" t="str">
        <f t="shared" si="95"/>
        <v/>
      </c>
      <c r="D322" s="96"/>
      <c r="E322" s="97">
        <f t="shared" si="105"/>
        <v>0</v>
      </c>
      <c r="F322" s="97">
        <f t="shared" si="105"/>
        <v>0</v>
      </c>
      <c r="G322" s="97">
        <f t="shared" si="105"/>
        <v>0</v>
      </c>
      <c r="H322" s="97">
        <f t="shared" si="105"/>
        <v>0</v>
      </c>
      <c r="I322" s="97">
        <f t="shared" si="105"/>
        <v>0</v>
      </c>
      <c r="J322" s="97">
        <f t="shared" si="105"/>
        <v>0</v>
      </c>
      <c r="K322" s="97">
        <f t="shared" si="105"/>
        <v>0</v>
      </c>
      <c r="L322" s="97">
        <f t="shared" si="105"/>
        <v>0</v>
      </c>
      <c r="M322" s="97">
        <f t="shared" si="105"/>
        <v>0</v>
      </c>
      <c r="N322" s="97">
        <f t="shared" si="105"/>
        <v>0</v>
      </c>
      <c r="O322" s="98"/>
      <c r="P322" s="97">
        <f t="shared" si="99"/>
        <v>0</v>
      </c>
      <c r="Q322" s="97">
        <f t="shared" si="104"/>
        <v>0</v>
      </c>
      <c r="R322" s="97">
        <f t="shared" si="104"/>
        <v>0</v>
      </c>
      <c r="S322" s="97">
        <f t="shared" si="104"/>
        <v>0</v>
      </c>
      <c r="T322" s="97">
        <f t="shared" si="104"/>
        <v>0</v>
      </c>
      <c r="U322" s="97">
        <f t="shared" si="104"/>
        <v>0</v>
      </c>
      <c r="V322" s="97">
        <f t="shared" si="104"/>
        <v>0</v>
      </c>
      <c r="W322" s="97">
        <f t="shared" si="104"/>
        <v>0</v>
      </c>
      <c r="X322" s="97">
        <f t="shared" si="104"/>
        <v>0</v>
      </c>
      <c r="Y322" s="97">
        <f t="shared" si="104"/>
        <v>0</v>
      </c>
      <c r="Z322" s="97">
        <f t="shared" si="104"/>
        <v>0</v>
      </c>
      <c r="AA322" s="101"/>
      <c r="AB322" s="97">
        <f t="shared" si="107"/>
        <v>0</v>
      </c>
      <c r="AC322" s="97">
        <f t="shared" si="107"/>
        <v>0</v>
      </c>
      <c r="AD322" s="97">
        <f t="shared" si="107"/>
        <v>0</v>
      </c>
      <c r="AE322" s="97">
        <f t="shared" si="107"/>
        <v>0</v>
      </c>
      <c r="AF322" s="97">
        <f t="shared" si="107"/>
        <v>0</v>
      </c>
      <c r="AG322" s="97">
        <f t="shared" si="106"/>
        <v>0</v>
      </c>
      <c r="AH322" s="97">
        <f t="shared" si="106"/>
        <v>0</v>
      </c>
      <c r="AI322" s="97">
        <f t="shared" si="106"/>
        <v>0</v>
      </c>
      <c r="AJ322" s="97">
        <f t="shared" si="106"/>
        <v>0</v>
      </c>
      <c r="AK322" s="97">
        <f t="shared" si="106"/>
        <v>0</v>
      </c>
      <c r="AL322" s="99">
        <f t="shared" si="100"/>
        <v>0</v>
      </c>
      <c r="AM322" s="102"/>
      <c r="AN322" s="97">
        <f t="shared" si="109"/>
        <v>0</v>
      </c>
      <c r="AO322" s="97">
        <f t="shared" si="109"/>
        <v>0</v>
      </c>
      <c r="AP322" s="97">
        <f t="shared" si="109"/>
        <v>0</v>
      </c>
      <c r="AQ322" s="97">
        <f t="shared" si="109"/>
        <v>0</v>
      </c>
      <c r="AR322" s="97">
        <f t="shared" si="109"/>
        <v>0</v>
      </c>
      <c r="AS322" s="97">
        <f t="shared" si="108"/>
        <v>0</v>
      </c>
      <c r="AT322" s="97">
        <f t="shared" si="108"/>
        <v>0</v>
      </c>
      <c r="AU322" s="97">
        <f t="shared" si="108"/>
        <v>0</v>
      </c>
      <c r="AV322" s="97">
        <f t="shared" si="108"/>
        <v>0</v>
      </c>
      <c r="AW322" s="97">
        <f t="shared" si="108"/>
        <v>0</v>
      </c>
      <c r="AX322" s="99">
        <f t="shared" si="101"/>
        <v>0</v>
      </c>
      <c r="AY322" s="99"/>
      <c r="AZ322" s="100">
        <f t="shared" si="97"/>
        <v>0</v>
      </c>
      <c r="BA322" s="97">
        <f>IF(NOT(snowball2),0,IF(R321&lt;=0,0,IF($C322&lt;=SUM($AZ322:AZ322),0,IF(AO322+$C322-SUM($AZ322:AZ322)&gt;R321+AC322,R321+AC322-AO322,$C322-SUM($AZ322:AZ322)))))</f>
        <v>0</v>
      </c>
      <c r="BB322" s="97">
        <f>IF(NOT(snowball2),0,IF(S321&lt;=0,0,IF($C322&lt;=SUM($AZ322:BA322),0,IF(AP322+$C322-SUM($AZ322:BA322)&gt;S321+AD322,S321+AD322-AP322,$C322-SUM($AZ322:BA322)))))</f>
        <v>0</v>
      </c>
      <c r="BC322" s="97">
        <f>IF(NOT(snowball2),0,IF(T321&lt;=0,0,IF($C322&lt;=SUM($AZ322:BB322),0,IF(AQ322+$C322-SUM($AZ322:BB322)&gt;T321+AE322,T321+AE322-AQ322,$C322-SUM($AZ322:BB322)))))</f>
        <v>0</v>
      </c>
      <c r="BD322" s="97">
        <f>IF(NOT(snowball2),0,IF(U321&lt;=0,0,IF($C322&lt;=SUM($AZ322:BC322),0,IF(AR322+$C322-SUM($AZ322:BC322)&gt;U321+AF322,U321+AF322-AR322,$C322-SUM($AZ322:BC322)))))</f>
        <v>0</v>
      </c>
      <c r="BE322" s="97">
        <f>IF(NOT(snowball2),0,IF(V321&lt;=0,0,IF($C322&lt;=SUM($AZ322:BD322),0,IF(AS322+$C322-SUM($AZ322:BD322)&gt;V321+AG322,V321+AG322-AS322,$C322-SUM($AZ322:BD322)))))</f>
        <v>0</v>
      </c>
      <c r="BF322" s="97">
        <f>IF(NOT(snowball2),0,IF(W321&lt;=0,0,IF($C322&lt;=SUM($AZ322:BE322),0,IF(AT322+$C322-SUM($AZ322:BE322)&gt;W321+AH322,W321+AH322-AT322,$C322-SUM($AZ322:BE322)))))</f>
        <v>0</v>
      </c>
      <c r="BG322" s="97">
        <f>IF(NOT(snowball2),0,IF(X321&lt;=0,0,IF($C322&lt;=SUM($AZ322:BF322),0,IF(AU322+$C322-SUM($AZ322:BF322)&gt;X321+AI322,X321+AI322-AU322,$C322-SUM($AZ322:BF322)))))</f>
        <v>0</v>
      </c>
      <c r="BH322" s="97">
        <f>IF(NOT(snowball2),0,IF(Y321&lt;=0,0,IF($C322&lt;=SUM($AZ322:BG322),0,IF(AV322+$C322-SUM($AZ322:BG322)&gt;Y321+AJ322,Y321+AJ322-AV322,$C322-SUM($AZ322:BG322)))))</f>
        <v>0</v>
      </c>
      <c r="BI322" s="97">
        <f>IF(NOT(snowball2),0,IF(Z321&lt;=0,0,IF($C322&lt;=SUM($AZ322:BH322),0,IF(AW322+$C322-SUM($AZ322:BH322)&gt;Z321+AK322,Z321+AK322-AW322,$C322-SUM($AZ322:BH322)))))</f>
        <v>0</v>
      </c>
    </row>
    <row r="323" spans="1:61" ht="11.1" customHeight="1" x14ac:dyDescent="0.2">
      <c r="A323" s="93" t="str">
        <f t="shared" si="102"/>
        <v/>
      </c>
      <c r="B323" s="94" t="e">
        <f t="shared" si="98"/>
        <v>#N/A</v>
      </c>
      <c r="C323" s="95" t="str">
        <f t="shared" si="95"/>
        <v/>
      </c>
      <c r="D323" s="96"/>
      <c r="E323" s="97">
        <f t="shared" si="105"/>
        <v>0</v>
      </c>
      <c r="F323" s="97">
        <f t="shared" si="105"/>
        <v>0</v>
      </c>
      <c r="G323" s="97">
        <f t="shared" si="105"/>
        <v>0</v>
      </c>
      <c r="H323" s="97">
        <f t="shared" si="105"/>
        <v>0</v>
      </c>
      <c r="I323" s="97">
        <f t="shared" si="105"/>
        <v>0</v>
      </c>
      <c r="J323" s="97">
        <f t="shared" si="105"/>
        <v>0</v>
      </c>
      <c r="K323" s="97">
        <f t="shared" si="105"/>
        <v>0</v>
      </c>
      <c r="L323" s="97">
        <f t="shared" si="105"/>
        <v>0</v>
      </c>
      <c r="M323" s="97">
        <f t="shared" si="105"/>
        <v>0</v>
      </c>
      <c r="N323" s="97">
        <f t="shared" si="105"/>
        <v>0</v>
      </c>
      <c r="O323" s="98"/>
      <c r="P323" s="97">
        <f t="shared" si="99"/>
        <v>0</v>
      </c>
      <c r="Q323" s="97">
        <f t="shared" si="104"/>
        <v>0</v>
      </c>
      <c r="R323" s="97">
        <f t="shared" si="104"/>
        <v>0</v>
      </c>
      <c r="S323" s="97">
        <f t="shared" si="104"/>
        <v>0</v>
      </c>
      <c r="T323" s="97">
        <f t="shared" si="104"/>
        <v>0</v>
      </c>
      <c r="U323" s="97">
        <f t="shared" si="104"/>
        <v>0</v>
      </c>
      <c r="V323" s="97">
        <f t="shared" si="104"/>
        <v>0</v>
      </c>
      <c r="W323" s="97">
        <f t="shared" si="104"/>
        <v>0</v>
      </c>
      <c r="X323" s="97">
        <f t="shared" si="104"/>
        <v>0</v>
      </c>
      <c r="Y323" s="97">
        <f t="shared" si="104"/>
        <v>0</v>
      </c>
      <c r="Z323" s="97">
        <f t="shared" si="104"/>
        <v>0</v>
      </c>
      <c r="AA323" s="101"/>
      <c r="AB323" s="97">
        <f t="shared" si="107"/>
        <v>0</v>
      </c>
      <c r="AC323" s="97">
        <f t="shared" si="107"/>
        <v>0</v>
      </c>
      <c r="AD323" s="97">
        <f t="shared" si="107"/>
        <v>0</v>
      </c>
      <c r="AE323" s="97">
        <f t="shared" si="107"/>
        <v>0</v>
      </c>
      <c r="AF323" s="97">
        <f t="shared" si="107"/>
        <v>0</v>
      </c>
      <c r="AG323" s="97">
        <f t="shared" si="106"/>
        <v>0</v>
      </c>
      <c r="AH323" s="97">
        <f t="shared" si="106"/>
        <v>0</v>
      </c>
      <c r="AI323" s="97">
        <f t="shared" si="106"/>
        <v>0</v>
      </c>
      <c r="AJ323" s="97">
        <f t="shared" si="106"/>
        <v>0</v>
      </c>
      <c r="AK323" s="97">
        <f t="shared" si="106"/>
        <v>0</v>
      </c>
      <c r="AL323" s="99">
        <f t="shared" si="100"/>
        <v>0</v>
      </c>
      <c r="AM323" s="102"/>
      <c r="AN323" s="97">
        <f t="shared" si="109"/>
        <v>0</v>
      </c>
      <c r="AO323" s="97">
        <f t="shared" si="109"/>
        <v>0</v>
      </c>
      <c r="AP323" s="97">
        <f t="shared" si="109"/>
        <v>0</v>
      </c>
      <c r="AQ323" s="97">
        <f t="shared" si="109"/>
        <v>0</v>
      </c>
      <c r="AR323" s="97">
        <f t="shared" si="109"/>
        <v>0</v>
      </c>
      <c r="AS323" s="97">
        <f t="shared" si="108"/>
        <v>0</v>
      </c>
      <c r="AT323" s="97">
        <f t="shared" si="108"/>
        <v>0</v>
      </c>
      <c r="AU323" s="97">
        <f t="shared" si="108"/>
        <v>0</v>
      </c>
      <c r="AV323" s="97">
        <f t="shared" si="108"/>
        <v>0</v>
      </c>
      <c r="AW323" s="97">
        <f t="shared" si="108"/>
        <v>0</v>
      </c>
      <c r="AX323" s="99">
        <f t="shared" si="101"/>
        <v>0</v>
      </c>
      <c r="AY323" s="99"/>
      <c r="AZ323" s="100">
        <f t="shared" si="97"/>
        <v>0</v>
      </c>
      <c r="BA323" s="97">
        <f>IF(NOT(snowball2),0,IF(R322&lt;=0,0,IF($C323&lt;=SUM($AZ323:AZ323),0,IF(AO323+$C323-SUM($AZ323:AZ323)&gt;R322+AC323,R322+AC323-AO323,$C323-SUM($AZ323:AZ323)))))</f>
        <v>0</v>
      </c>
      <c r="BB323" s="97">
        <f>IF(NOT(snowball2),0,IF(S322&lt;=0,0,IF($C323&lt;=SUM($AZ323:BA323),0,IF(AP323+$C323-SUM($AZ323:BA323)&gt;S322+AD323,S322+AD323-AP323,$C323-SUM($AZ323:BA323)))))</f>
        <v>0</v>
      </c>
      <c r="BC323" s="97">
        <f>IF(NOT(snowball2),0,IF(T322&lt;=0,0,IF($C323&lt;=SUM($AZ323:BB323),0,IF(AQ323+$C323-SUM($AZ323:BB323)&gt;T322+AE323,T322+AE323-AQ323,$C323-SUM($AZ323:BB323)))))</f>
        <v>0</v>
      </c>
      <c r="BD323" s="97">
        <f>IF(NOT(snowball2),0,IF(U322&lt;=0,0,IF($C323&lt;=SUM($AZ323:BC323),0,IF(AR323+$C323-SUM($AZ323:BC323)&gt;U322+AF323,U322+AF323-AR323,$C323-SUM($AZ323:BC323)))))</f>
        <v>0</v>
      </c>
      <c r="BE323" s="97">
        <f>IF(NOT(snowball2),0,IF(V322&lt;=0,0,IF($C323&lt;=SUM($AZ323:BD323),0,IF(AS323+$C323-SUM($AZ323:BD323)&gt;V322+AG323,V322+AG323-AS323,$C323-SUM($AZ323:BD323)))))</f>
        <v>0</v>
      </c>
      <c r="BF323" s="97">
        <f>IF(NOT(snowball2),0,IF(W322&lt;=0,0,IF($C323&lt;=SUM($AZ323:BE323),0,IF(AT323+$C323-SUM($AZ323:BE323)&gt;W322+AH323,W322+AH323-AT323,$C323-SUM($AZ323:BE323)))))</f>
        <v>0</v>
      </c>
      <c r="BG323" s="97">
        <f>IF(NOT(snowball2),0,IF(X322&lt;=0,0,IF($C323&lt;=SUM($AZ323:BF323),0,IF(AU323+$C323-SUM($AZ323:BF323)&gt;X322+AI323,X322+AI323-AU323,$C323-SUM($AZ323:BF323)))))</f>
        <v>0</v>
      </c>
      <c r="BH323" s="97">
        <f>IF(NOT(snowball2),0,IF(Y322&lt;=0,0,IF($C323&lt;=SUM($AZ323:BG323),0,IF(AV323+$C323-SUM($AZ323:BG323)&gt;Y322+AJ323,Y322+AJ323-AV323,$C323-SUM($AZ323:BG323)))))</f>
        <v>0</v>
      </c>
      <c r="BI323" s="97">
        <f>IF(NOT(snowball2),0,IF(Z322&lt;=0,0,IF($C323&lt;=SUM($AZ323:BH323),0,IF(AW323+$C323-SUM($AZ323:BH323)&gt;Z322+AK323,Z322+AK323-AW323,$C323-SUM($AZ323:BH323)))))</f>
        <v>0</v>
      </c>
    </row>
    <row r="324" spans="1:61" ht="11.1" customHeight="1" x14ac:dyDescent="0.2">
      <c r="A324" s="93" t="str">
        <f t="shared" si="102"/>
        <v/>
      </c>
      <c r="B324" s="94" t="e">
        <f t="shared" si="98"/>
        <v>#N/A</v>
      </c>
      <c r="C324" s="95" t="str">
        <f t="shared" si="95"/>
        <v/>
      </c>
      <c r="D324" s="96"/>
      <c r="E324" s="97">
        <f t="shared" si="105"/>
        <v>0</v>
      </c>
      <c r="F324" s="97">
        <f t="shared" si="105"/>
        <v>0</v>
      </c>
      <c r="G324" s="97">
        <f t="shared" si="105"/>
        <v>0</v>
      </c>
      <c r="H324" s="97">
        <f t="shared" si="105"/>
        <v>0</v>
      </c>
      <c r="I324" s="97">
        <f t="shared" si="105"/>
        <v>0</v>
      </c>
      <c r="J324" s="97">
        <f t="shared" si="105"/>
        <v>0</v>
      </c>
      <c r="K324" s="97">
        <f t="shared" si="105"/>
        <v>0</v>
      </c>
      <c r="L324" s="97">
        <f t="shared" si="105"/>
        <v>0</v>
      </c>
      <c r="M324" s="97">
        <f t="shared" si="105"/>
        <v>0</v>
      </c>
      <c r="N324" s="97">
        <f t="shared" si="105"/>
        <v>0</v>
      </c>
      <c r="O324" s="98"/>
      <c r="P324" s="97">
        <f t="shared" si="99"/>
        <v>0</v>
      </c>
      <c r="Q324" s="97">
        <f t="shared" si="104"/>
        <v>0</v>
      </c>
      <c r="R324" s="97">
        <f t="shared" si="104"/>
        <v>0</v>
      </c>
      <c r="S324" s="97">
        <f t="shared" si="104"/>
        <v>0</v>
      </c>
      <c r="T324" s="97">
        <f t="shared" si="104"/>
        <v>0</v>
      </c>
      <c r="U324" s="97">
        <f t="shared" si="104"/>
        <v>0</v>
      </c>
      <c r="V324" s="97">
        <f t="shared" si="104"/>
        <v>0</v>
      </c>
      <c r="W324" s="97">
        <f t="shared" si="104"/>
        <v>0</v>
      </c>
      <c r="X324" s="97">
        <f t="shared" si="104"/>
        <v>0</v>
      </c>
      <c r="Y324" s="97">
        <f t="shared" si="104"/>
        <v>0</v>
      </c>
      <c r="Z324" s="97">
        <f t="shared" si="104"/>
        <v>0</v>
      </c>
      <c r="AA324" s="101"/>
      <c r="AB324" s="97">
        <f t="shared" si="107"/>
        <v>0</v>
      </c>
      <c r="AC324" s="97">
        <f t="shared" si="107"/>
        <v>0</v>
      </c>
      <c r="AD324" s="97">
        <f t="shared" si="107"/>
        <v>0</v>
      </c>
      <c r="AE324" s="97">
        <f t="shared" si="107"/>
        <v>0</v>
      </c>
      <c r="AF324" s="97">
        <f t="shared" si="107"/>
        <v>0</v>
      </c>
      <c r="AG324" s="97">
        <f t="shared" si="106"/>
        <v>0</v>
      </c>
      <c r="AH324" s="97">
        <f t="shared" si="106"/>
        <v>0</v>
      </c>
      <c r="AI324" s="97">
        <f t="shared" si="106"/>
        <v>0</v>
      </c>
      <c r="AJ324" s="97">
        <f t="shared" si="106"/>
        <v>0</v>
      </c>
      <c r="AK324" s="97">
        <f t="shared" si="106"/>
        <v>0</v>
      </c>
      <c r="AL324" s="99">
        <f t="shared" si="100"/>
        <v>0</v>
      </c>
      <c r="AM324" s="102"/>
      <c r="AN324" s="97">
        <f t="shared" si="109"/>
        <v>0</v>
      </c>
      <c r="AO324" s="97">
        <f t="shared" si="109"/>
        <v>0</v>
      </c>
      <c r="AP324" s="97">
        <f t="shared" si="109"/>
        <v>0</v>
      </c>
      <c r="AQ324" s="97">
        <f t="shared" si="109"/>
        <v>0</v>
      </c>
      <c r="AR324" s="97">
        <f t="shared" si="109"/>
        <v>0</v>
      </c>
      <c r="AS324" s="97">
        <f t="shared" si="108"/>
        <v>0</v>
      </c>
      <c r="AT324" s="97">
        <f t="shared" si="108"/>
        <v>0</v>
      </c>
      <c r="AU324" s="97">
        <f t="shared" si="108"/>
        <v>0</v>
      </c>
      <c r="AV324" s="97">
        <f t="shared" si="108"/>
        <v>0</v>
      </c>
      <c r="AW324" s="97">
        <f t="shared" si="108"/>
        <v>0</v>
      </c>
      <c r="AX324" s="99">
        <f t="shared" si="101"/>
        <v>0</v>
      </c>
      <c r="AY324" s="99"/>
      <c r="AZ324" s="100">
        <f t="shared" si="97"/>
        <v>0</v>
      </c>
      <c r="BA324" s="97">
        <f>IF(NOT(snowball2),0,IF(R323&lt;=0,0,IF($C324&lt;=SUM($AZ324:AZ324),0,IF(AO324+$C324-SUM($AZ324:AZ324)&gt;R323+AC324,R323+AC324-AO324,$C324-SUM($AZ324:AZ324)))))</f>
        <v>0</v>
      </c>
      <c r="BB324" s="97">
        <f>IF(NOT(snowball2),0,IF(S323&lt;=0,0,IF($C324&lt;=SUM($AZ324:BA324),0,IF(AP324+$C324-SUM($AZ324:BA324)&gt;S323+AD324,S323+AD324-AP324,$C324-SUM($AZ324:BA324)))))</f>
        <v>0</v>
      </c>
      <c r="BC324" s="97">
        <f>IF(NOT(snowball2),0,IF(T323&lt;=0,0,IF($C324&lt;=SUM($AZ324:BB324),0,IF(AQ324+$C324-SUM($AZ324:BB324)&gt;T323+AE324,T323+AE324-AQ324,$C324-SUM($AZ324:BB324)))))</f>
        <v>0</v>
      </c>
      <c r="BD324" s="97">
        <f>IF(NOT(snowball2),0,IF(U323&lt;=0,0,IF($C324&lt;=SUM($AZ324:BC324),0,IF(AR324+$C324-SUM($AZ324:BC324)&gt;U323+AF324,U323+AF324-AR324,$C324-SUM($AZ324:BC324)))))</f>
        <v>0</v>
      </c>
      <c r="BE324" s="97">
        <f>IF(NOT(snowball2),0,IF(V323&lt;=0,0,IF($C324&lt;=SUM($AZ324:BD324),0,IF(AS324+$C324-SUM($AZ324:BD324)&gt;V323+AG324,V323+AG324-AS324,$C324-SUM($AZ324:BD324)))))</f>
        <v>0</v>
      </c>
      <c r="BF324" s="97">
        <f>IF(NOT(snowball2),0,IF(W323&lt;=0,0,IF($C324&lt;=SUM($AZ324:BE324),0,IF(AT324+$C324-SUM($AZ324:BE324)&gt;W323+AH324,W323+AH324-AT324,$C324-SUM($AZ324:BE324)))))</f>
        <v>0</v>
      </c>
      <c r="BG324" s="97">
        <f>IF(NOT(snowball2),0,IF(X323&lt;=0,0,IF($C324&lt;=SUM($AZ324:BF324),0,IF(AU324+$C324-SUM($AZ324:BF324)&gt;X323+AI324,X323+AI324-AU324,$C324-SUM($AZ324:BF324)))))</f>
        <v>0</v>
      </c>
      <c r="BH324" s="97">
        <f>IF(NOT(snowball2),0,IF(Y323&lt;=0,0,IF($C324&lt;=SUM($AZ324:BG324),0,IF(AV324+$C324-SUM($AZ324:BG324)&gt;Y323+AJ324,Y323+AJ324-AV324,$C324-SUM($AZ324:BG324)))))</f>
        <v>0</v>
      </c>
      <c r="BI324" s="97">
        <f>IF(NOT(snowball2),0,IF(Z323&lt;=0,0,IF($C324&lt;=SUM($AZ324:BH324),0,IF(AW324+$C324-SUM($AZ324:BH324)&gt;Z323+AK324,Z323+AK324-AW324,$C324-SUM($AZ324:BH324)))))</f>
        <v>0</v>
      </c>
    </row>
    <row r="325" spans="1:61" ht="11.1" customHeight="1" x14ac:dyDescent="0.2">
      <c r="A325" s="93" t="str">
        <f t="shared" si="102"/>
        <v/>
      </c>
      <c r="B325" s="94" t="e">
        <f t="shared" si="98"/>
        <v>#N/A</v>
      </c>
      <c r="C325" s="95" t="str">
        <f t="shared" si="95"/>
        <v/>
      </c>
      <c r="D325" s="96"/>
      <c r="E325" s="97">
        <f t="shared" si="105"/>
        <v>0</v>
      </c>
      <c r="F325" s="97">
        <f t="shared" si="105"/>
        <v>0</v>
      </c>
      <c r="G325" s="97">
        <f t="shared" si="105"/>
        <v>0</v>
      </c>
      <c r="H325" s="97">
        <f t="shared" si="105"/>
        <v>0</v>
      </c>
      <c r="I325" s="97">
        <f t="shared" si="105"/>
        <v>0</v>
      </c>
      <c r="J325" s="97">
        <f t="shared" si="105"/>
        <v>0</v>
      </c>
      <c r="K325" s="97">
        <f t="shared" si="105"/>
        <v>0</v>
      </c>
      <c r="L325" s="97">
        <f t="shared" si="105"/>
        <v>0</v>
      </c>
      <c r="M325" s="97">
        <f t="shared" si="105"/>
        <v>0</v>
      </c>
      <c r="N325" s="97">
        <f t="shared" si="105"/>
        <v>0</v>
      </c>
      <c r="O325" s="98"/>
      <c r="P325" s="97">
        <f t="shared" si="99"/>
        <v>0</v>
      </c>
      <c r="Q325" s="97">
        <f t="shared" ref="Q325:Z340" si="110">IF(E$8=0,0,ROUND(Q324-(E325-AB325),2))</f>
        <v>0</v>
      </c>
      <c r="R325" s="97">
        <f t="shared" si="110"/>
        <v>0</v>
      </c>
      <c r="S325" s="97">
        <f t="shared" si="110"/>
        <v>0</v>
      </c>
      <c r="T325" s="97">
        <f t="shared" si="110"/>
        <v>0</v>
      </c>
      <c r="U325" s="97">
        <f t="shared" si="110"/>
        <v>0</v>
      </c>
      <c r="V325" s="97">
        <f t="shared" si="110"/>
        <v>0</v>
      </c>
      <c r="W325" s="97">
        <f t="shared" si="110"/>
        <v>0</v>
      </c>
      <c r="X325" s="97">
        <f t="shared" si="110"/>
        <v>0</v>
      </c>
      <c r="Y325" s="97">
        <f t="shared" si="110"/>
        <v>0</v>
      </c>
      <c r="Z325" s="97">
        <f t="shared" si="110"/>
        <v>0</v>
      </c>
      <c r="AA325" s="101"/>
      <c r="AB325" s="97">
        <f t="shared" si="107"/>
        <v>0</v>
      </c>
      <c r="AC325" s="97">
        <f t="shared" si="107"/>
        <v>0</v>
      </c>
      <c r="AD325" s="97">
        <f t="shared" si="107"/>
        <v>0</v>
      </c>
      <c r="AE325" s="97">
        <f t="shared" si="107"/>
        <v>0</v>
      </c>
      <c r="AF325" s="97">
        <f t="shared" si="107"/>
        <v>0</v>
      </c>
      <c r="AG325" s="97">
        <f t="shared" si="106"/>
        <v>0</v>
      </c>
      <c r="AH325" s="97">
        <f t="shared" si="106"/>
        <v>0</v>
      </c>
      <c r="AI325" s="97">
        <f t="shared" si="106"/>
        <v>0</v>
      </c>
      <c r="AJ325" s="97">
        <f t="shared" si="106"/>
        <v>0</v>
      </c>
      <c r="AK325" s="97">
        <f t="shared" si="106"/>
        <v>0</v>
      </c>
      <c r="AL325" s="99">
        <f t="shared" si="100"/>
        <v>0</v>
      </c>
      <c r="AM325" s="102"/>
      <c r="AN325" s="97">
        <f t="shared" si="109"/>
        <v>0</v>
      </c>
      <c r="AO325" s="97">
        <f t="shared" si="109"/>
        <v>0</v>
      </c>
      <c r="AP325" s="97">
        <f t="shared" si="109"/>
        <v>0</v>
      </c>
      <c r="AQ325" s="97">
        <f t="shared" si="109"/>
        <v>0</v>
      </c>
      <c r="AR325" s="97">
        <f t="shared" si="109"/>
        <v>0</v>
      </c>
      <c r="AS325" s="97">
        <f t="shared" si="108"/>
        <v>0</v>
      </c>
      <c r="AT325" s="97">
        <f t="shared" si="108"/>
        <v>0</v>
      </c>
      <c r="AU325" s="97">
        <f t="shared" si="108"/>
        <v>0</v>
      </c>
      <c r="AV325" s="97">
        <f t="shared" si="108"/>
        <v>0</v>
      </c>
      <c r="AW325" s="97">
        <f t="shared" si="108"/>
        <v>0</v>
      </c>
      <c r="AX325" s="99">
        <f t="shared" si="101"/>
        <v>0</v>
      </c>
      <c r="AY325" s="99"/>
      <c r="AZ325" s="100">
        <f t="shared" si="97"/>
        <v>0</v>
      </c>
      <c r="BA325" s="97">
        <f>IF(NOT(snowball2),0,IF(R324&lt;=0,0,IF($C325&lt;=SUM($AZ325:AZ325),0,IF(AO325+$C325-SUM($AZ325:AZ325)&gt;R324+AC325,R324+AC325-AO325,$C325-SUM($AZ325:AZ325)))))</f>
        <v>0</v>
      </c>
      <c r="BB325" s="97">
        <f>IF(NOT(snowball2),0,IF(S324&lt;=0,0,IF($C325&lt;=SUM($AZ325:BA325),0,IF(AP325+$C325-SUM($AZ325:BA325)&gt;S324+AD325,S324+AD325-AP325,$C325-SUM($AZ325:BA325)))))</f>
        <v>0</v>
      </c>
      <c r="BC325" s="97">
        <f>IF(NOT(snowball2),0,IF(T324&lt;=0,0,IF($C325&lt;=SUM($AZ325:BB325),0,IF(AQ325+$C325-SUM($AZ325:BB325)&gt;T324+AE325,T324+AE325-AQ325,$C325-SUM($AZ325:BB325)))))</f>
        <v>0</v>
      </c>
      <c r="BD325" s="97">
        <f>IF(NOT(snowball2),0,IF(U324&lt;=0,0,IF($C325&lt;=SUM($AZ325:BC325),0,IF(AR325+$C325-SUM($AZ325:BC325)&gt;U324+AF325,U324+AF325-AR325,$C325-SUM($AZ325:BC325)))))</f>
        <v>0</v>
      </c>
      <c r="BE325" s="97">
        <f>IF(NOT(snowball2),0,IF(V324&lt;=0,0,IF($C325&lt;=SUM($AZ325:BD325),0,IF(AS325+$C325-SUM($AZ325:BD325)&gt;V324+AG325,V324+AG325-AS325,$C325-SUM($AZ325:BD325)))))</f>
        <v>0</v>
      </c>
      <c r="BF325" s="97">
        <f>IF(NOT(snowball2),0,IF(W324&lt;=0,0,IF($C325&lt;=SUM($AZ325:BE325),0,IF(AT325+$C325-SUM($AZ325:BE325)&gt;W324+AH325,W324+AH325-AT325,$C325-SUM($AZ325:BE325)))))</f>
        <v>0</v>
      </c>
      <c r="BG325" s="97">
        <f>IF(NOT(snowball2),0,IF(X324&lt;=0,0,IF($C325&lt;=SUM($AZ325:BF325),0,IF(AU325+$C325-SUM($AZ325:BF325)&gt;X324+AI325,X324+AI325-AU325,$C325-SUM($AZ325:BF325)))))</f>
        <v>0</v>
      </c>
      <c r="BH325" s="97">
        <f>IF(NOT(snowball2),0,IF(Y324&lt;=0,0,IF($C325&lt;=SUM($AZ325:BG325),0,IF(AV325+$C325-SUM($AZ325:BG325)&gt;Y324+AJ325,Y324+AJ325-AV325,$C325-SUM($AZ325:BG325)))))</f>
        <v>0</v>
      </c>
      <c r="BI325" s="97">
        <f>IF(NOT(snowball2),0,IF(Z324&lt;=0,0,IF($C325&lt;=SUM($AZ325:BH325),0,IF(AW325+$C325-SUM($AZ325:BH325)&gt;Z324+AK325,Z324+AK325-AW325,$C325-SUM($AZ325:BH325)))))</f>
        <v>0</v>
      </c>
    </row>
    <row r="326" spans="1:61" ht="11.1" customHeight="1" x14ac:dyDescent="0.2">
      <c r="A326" s="93" t="str">
        <f t="shared" si="102"/>
        <v/>
      </c>
      <c r="B326" s="94" t="e">
        <f t="shared" si="98"/>
        <v>#N/A</v>
      </c>
      <c r="C326" s="95" t="str">
        <f t="shared" si="95"/>
        <v/>
      </c>
      <c r="D326" s="96"/>
      <c r="E326" s="97">
        <f t="shared" si="105"/>
        <v>0</v>
      </c>
      <c r="F326" s="97">
        <f t="shared" si="105"/>
        <v>0</v>
      </c>
      <c r="G326" s="97">
        <f t="shared" si="105"/>
        <v>0</v>
      </c>
      <c r="H326" s="97">
        <f t="shared" si="105"/>
        <v>0</v>
      </c>
      <c r="I326" s="97">
        <f t="shared" si="105"/>
        <v>0</v>
      </c>
      <c r="J326" s="97">
        <f t="shared" si="105"/>
        <v>0</v>
      </c>
      <c r="K326" s="97">
        <f t="shared" si="105"/>
        <v>0</v>
      </c>
      <c r="L326" s="97">
        <f t="shared" si="105"/>
        <v>0</v>
      </c>
      <c r="M326" s="97">
        <f t="shared" si="105"/>
        <v>0</v>
      </c>
      <c r="N326" s="97">
        <f t="shared" si="105"/>
        <v>0</v>
      </c>
      <c r="O326" s="98"/>
      <c r="P326" s="97">
        <f t="shared" si="99"/>
        <v>0</v>
      </c>
      <c r="Q326" s="97">
        <f t="shared" si="110"/>
        <v>0</v>
      </c>
      <c r="R326" s="97">
        <f t="shared" si="110"/>
        <v>0</v>
      </c>
      <c r="S326" s="97">
        <f t="shared" si="110"/>
        <v>0</v>
      </c>
      <c r="T326" s="97">
        <f t="shared" si="110"/>
        <v>0</v>
      </c>
      <c r="U326" s="97">
        <f t="shared" si="110"/>
        <v>0</v>
      </c>
      <c r="V326" s="97">
        <f t="shared" si="110"/>
        <v>0</v>
      </c>
      <c r="W326" s="97">
        <f t="shared" si="110"/>
        <v>0</v>
      </c>
      <c r="X326" s="97">
        <f t="shared" si="110"/>
        <v>0</v>
      </c>
      <c r="Y326" s="97">
        <f t="shared" si="110"/>
        <v>0</v>
      </c>
      <c r="Z326" s="97">
        <f t="shared" si="110"/>
        <v>0</v>
      </c>
      <c r="AA326" s="101"/>
      <c r="AB326" s="97">
        <f t="shared" si="107"/>
        <v>0</v>
      </c>
      <c r="AC326" s="97">
        <f t="shared" si="107"/>
        <v>0</v>
      </c>
      <c r="AD326" s="97">
        <f t="shared" si="107"/>
        <v>0</v>
      </c>
      <c r="AE326" s="97">
        <f t="shared" si="107"/>
        <v>0</v>
      </c>
      <c r="AF326" s="97">
        <f t="shared" si="107"/>
        <v>0</v>
      </c>
      <c r="AG326" s="97">
        <f t="shared" si="106"/>
        <v>0</v>
      </c>
      <c r="AH326" s="97">
        <f t="shared" si="106"/>
        <v>0</v>
      </c>
      <c r="AI326" s="97">
        <f t="shared" si="106"/>
        <v>0</v>
      </c>
      <c r="AJ326" s="97">
        <f t="shared" si="106"/>
        <v>0</v>
      </c>
      <c r="AK326" s="97">
        <f t="shared" si="106"/>
        <v>0</v>
      </c>
      <c r="AL326" s="99">
        <f t="shared" si="100"/>
        <v>0</v>
      </c>
      <c r="AM326" s="102"/>
      <c r="AN326" s="97">
        <f t="shared" si="109"/>
        <v>0</v>
      </c>
      <c r="AO326" s="97">
        <f t="shared" si="109"/>
        <v>0</v>
      </c>
      <c r="AP326" s="97">
        <f t="shared" si="109"/>
        <v>0</v>
      </c>
      <c r="AQ326" s="97">
        <f t="shared" si="109"/>
        <v>0</v>
      </c>
      <c r="AR326" s="97">
        <f t="shared" si="109"/>
        <v>0</v>
      </c>
      <c r="AS326" s="97">
        <f t="shared" si="108"/>
        <v>0</v>
      </c>
      <c r="AT326" s="97">
        <f t="shared" si="108"/>
        <v>0</v>
      </c>
      <c r="AU326" s="97">
        <f t="shared" si="108"/>
        <v>0</v>
      </c>
      <c r="AV326" s="97">
        <f t="shared" si="108"/>
        <v>0</v>
      </c>
      <c r="AW326" s="97">
        <f t="shared" si="108"/>
        <v>0</v>
      </c>
      <c r="AX326" s="99">
        <f t="shared" si="101"/>
        <v>0</v>
      </c>
      <c r="AY326" s="99"/>
      <c r="AZ326" s="100">
        <f t="shared" si="97"/>
        <v>0</v>
      </c>
      <c r="BA326" s="97">
        <f>IF(NOT(snowball2),0,IF(R325&lt;=0,0,IF($C326&lt;=SUM($AZ326:AZ326),0,IF(AO326+$C326-SUM($AZ326:AZ326)&gt;R325+AC326,R325+AC326-AO326,$C326-SUM($AZ326:AZ326)))))</f>
        <v>0</v>
      </c>
      <c r="BB326" s="97">
        <f>IF(NOT(snowball2),0,IF(S325&lt;=0,0,IF($C326&lt;=SUM($AZ326:BA326),0,IF(AP326+$C326-SUM($AZ326:BA326)&gt;S325+AD326,S325+AD326-AP326,$C326-SUM($AZ326:BA326)))))</f>
        <v>0</v>
      </c>
      <c r="BC326" s="97">
        <f>IF(NOT(snowball2),0,IF(T325&lt;=0,0,IF($C326&lt;=SUM($AZ326:BB326),0,IF(AQ326+$C326-SUM($AZ326:BB326)&gt;T325+AE326,T325+AE326-AQ326,$C326-SUM($AZ326:BB326)))))</f>
        <v>0</v>
      </c>
      <c r="BD326" s="97">
        <f>IF(NOT(snowball2),0,IF(U325&lt;=0,0,IF($C326&lt;=SUM($AZ326:BC326),0,IF(AR326+$C326-SUM($AZ326:BC326)&gt;U325+AF326,U325+AF326-AR326,$C326-SUM($AZ326:BC326)))))</f>
        <v>0</v>
      </c>
      <c r="BE326" s="97">
        <f>IF(NOT(snowball2),0,IF(V325&lt;=0,0,IF($C326&lt;=SUM($AZ326:BD326),0,IF(AS326+$C326-SUM($AZ326:BD326)&gt;V325+AG326,V325+AG326-AS326,$C326-SUM($AZ326:BD326)))))</f>
        <v>0</v>
      </c>
      <c r="BF326" s="97">
        <f>IF(NOT(snowball2),0,IF(W325&lt;=0,0,IF($C326&lt;=SUM($AZ326:BE326),0,IF(AT326+$C326-SUM($AZ326:BE326)&gt;W325+AH326,W325+AH326-AT326,$C326-SUM($AZ326:BE326)))))</f>
        <v>0</v>
      </c>
      <c r="BG326" s="97">
        <f>IF(NOT(snowball2),0,IF(X325&lt;=0,0,IF($C326&lt;=SUM($AZ326:BF326),0,IF(AU326+$C326-SUM($AZ326:BF326)&gt;X325+AI326,X325+AI326-AU326,$C326-SUM($AZ326:BF326)))))</f>
        <v>0</v>
      </c>
      <c r="BH326" s="97">
        <f>IF(NOT(snowball2),0,IF(Y325&lt;=0,0,IF($C326&lt;=SUM($AZ326:BG326),0,IF(AV326+$C326-SUM($AZ326:BG326)&gt;Y325+AJ326,Y325+AJ326-AV326,$C326-SUM($AZ326:BG326)))))</f>
        <v>0</v>
      </c>
      <c r="BI326" s="97">
        <f>IF(NOT(snowball2),0,IF(Z325&lt;=0,0,IF($C326&lt;=SUM($AZ326:BH326),0,IF(AW326+$C326-SUM($AZ326:BH326)&gt;Z325+AK326,Z325+AK326-AW326,$C326-SUM($AZ326:BH326)))))</f>
        <v>0</v>
      </c>
    </row>
    <row r="327" spans="1:61" ht="11.1" customHeight="1" x14ac:dyDescent="0.2">
      <c r="A327" s="93" t="str">
        <f t="shared" si="102"/>
        <v/>
      </c>
      <c r="B327" s="94" t="e">
        <f t="shared" si="98"/>
        <v>#N/A</v>
      </c>
      <c r="C327" s="95" t="str">
        <f t="shared" si="95"/>
        <v/>
      </c>
      <c r="D327" s="96"/>
      <c r="E327" s="97">
        <f t="shared" ref="E327:N347" si="111">AN327+AZ327</f>
        <v>0</v>
      </c>
      <c r="F327" s="97">
        <f t="shared" si="111"/>
        <v>0</v>
      </c>
      <c r="G327" s="97">
        <f t="shared" si="111"/>
        <v>0</v>
      </c>
      <c r="H327" s="97">
        <f t="shared" si="111"/>
        <v>0</v>
      </c>
      <c r="I327" s="97">
        <f t="shared" si="111"/>
        <v>0</v>
      </c>
      <c r="J327" s="97">
        <f t="shared" si="111"/>
        <v>0</v>
      </c>
      <c r="K327" s="97">
        <f t="shared" si="111"/>
        <v>0</v>
      </c>
      <c r="L327" s="97">
        <f t="shared" si="111"/>
        <v>0</v>
      </c>
      <c r="M327" s="97">
        <f t="shared" si="111"/>
        <v>0</v>
      </c>
      <c r="N327" s="97">
        <f t="shared" si="111"/>
        <v>0</v>
      </c>
      <c r="O327" s="98"/>
      <c r="P327" s="97">
        <f t="shared" si="99"/>
        <v>0</v>
      </c>
      <c r="Q327" s="97">
        <f t="shared" si="110"/>
        <v>0</v>
      </c>
      <c r="R327" s="97">
        <f t="shared" si="110"/>
        <v>0</v>
      </c>
      <c r="S327" s="97">
        <f t="shared" si="110"/>
        <v>0</v>
      </c>
      <c r="T327" s="97">
        <f t="shared" si="110"/>
        <v>0</v>
      </c>
      <c r="U327" s="97">
        <f t="shared" si="110"/>
        <v>0</v>
      </c>
      <c r="V327" s="97">
        <f t="shared" si="110"/>
        <v>0</v>
      </c>
      <c r="W327" s="97">
        <f t="shared" si="110"/>
        <v>0</v>
      </c>
      <c r="X327" s="97">
        <f t="shared" si="110"/>
        <v>0</v>
      </c>
      <c r="Y327" s="97">
        <f t="shared" si="110"/>
        <v>0</v>
      </c>
      <c r="Z327" s="97">
        <f t="shared" si="110"/>
        <v>0</v>
      </c>
      <c r="AA327" s="101"/>
      <c r="AB327" s="97">
        <f t="shared" si="107"/>
        <v>0</v>
      </c>
      <c r="AC327" s="97">
        <f t="shared" si="107"/>
        <v>0</v>
      </c>
      <c r="AD327" s="97">
        <f t="shared" si="107"/>
        <v>0</v>
      </c>
      <c r="AE327" s="97">
        <f t="shared" si="107"/>
        <v>0</v>
      </c>
      <c r="AF327" s="97">
        <f t="shared" si="107"/>
        <v>0</v>
      </c>
      <c r="AG327" s="97">
        <f t="shared" si="106"/>
        <v>0</v>
      </c>
      <c r="AH327" s="97">
        <f t="shared" si="106"/>
        <v>0</v>
      </c>
      <c r="AI327" s="97">
        <f t="shared" si="106"/>
        <v>0</v>
      </c>
      <c r="AJ327" s="97">
        <f t="shared" si="106"/>
        <v>0</v>
      </c>
      <c r="AK327" s="97">
        <f t="shared" si="106"/>
        <v>0</v>
      </c>
      <c r="AL327" s="99">
        <f t="shared" si="100"/>
        <v>0</v>
      </c>
      <c r="AM327" s="102"/>
      <c r="AN327" s="97">
        <f t="shared" si="109"/>
        <v>0</v>
      </c>
      <c r="AO327" s="97">
        <f t="shared" si="109"/>
        <v>0</v>
      </c>
      <c r="AP327" s="97">
        <f t="shared" si="109"/>
        <v>0</v>
      </c>
      <c r="AQ327" s="97">
        <f t="shared" si="109"/>
        <v>0</v>
      </c>
      <c r="AR327" s="97">
        <f t="shared" si="109"/>
        <v>0</v>
      </c>
      <c r="AS327" s="97">
        <f t="shared" si="108"/>
        <v>0</v>
      </c>
      <c r="AT327" s="97">
        <f t="shared" si="108"/>
        <v>0</v>
      </c>
      <c r="AU327" s="97">
        <f t="shared" si="108"/>
        <v>0</v>
      </c>
      <c r="AV327" s="97">
        <f t="shared" si="108"/>
        <v>0</v>
      </c>
      <c r="AW327" s="97">
        <f t="shared" si="108"/>
        <v>0</v>
      </c>
      <c r="AX327" s="99">
        <f t="shared" si="101"/>
        <v>0</v>
      </c>
      <c r="AY327" s="99"/>
      <c r="AZ327" s="100">
        <f t="shared" si="97"/>
        <v>0</v>
      </c>
      <c r="BA327" s="97">
        <f>IF(NOT(snowball2),0,IF(R326&lt;=0,0,IF($C327&lt;=SUM($AZ327:AZ327),0,IF(AO327+$C327-SUM($AZ327:AZ327)&gt;R326+AC327,R326+AC327-AO327,$C327-SUM($AZ327:AZ327)))))</f>
        <v>0</v>
      </c>
      <c r="BB327" s="97">
        <f>IF(NOT(snowball2),0,IF(S326&lt;=0,0,IF($C327&lt;=SUM($AZ327:BA327),0,IF(AP327+$C327-SUM($AZ327:BA327)&gt;S326+AD327,S326+AD327-AP327,$C327-SUM($AZ327:BA327)))))</f>
        <v>0</v>
      </c>
      <c r="BC327" s="97">
        <f>IF(NOT(snowball2),0,IF(T326&lt;=0,0,IF($C327&lt;=SUM($AZ327:BB327),0,IF(AQ327+$C327-SUM($AZ327:BB327)&gt;T326+AE327,T326+AE327-AQ327,$C327-SUM($AZ327:BB327)))))</f>
        <v>0</v>
      </c>
      <c r="BD327" s="97">
        <f>IF(NOT(snowball2),0,IF(U326&lt;=0,0,IF($C327&lt;=SUM($AZ327:BC327),0,IF(AR327+$C327-SUM($AZ327:BC327)&gt;U326+AF327,U326+AF327-AR327,$C327-SUM($AZ327:BC327)))))</f>
        <v>0</v>
      </c>
      <c r="BE327" s="97">
        <f>IF(NOT(snowball2),0,IF(V326&lt;=0,0,IF($C327&lt;=SUM($AZ327:BD327),0,IF(AS327+$C327-SUM($AZ327:BD327)&gt;V326+AG327,V326+AG327-AS327,$C327-SUM($AZ327:BD327)))))</f>
        <v>0</v>
      </c>
      <c r="BF327" s="97">
        <f>IF(NOT(snowball2),0,IF(W326&lt;=0,0,IF($C327&lt;=SUM($AZ327:BE327),0,IF(AT327+$C327-SUM($AZ327:BE327)&gt;W326+AH327,W326+AH327-AT327,$C327-SUM($AZ327:BE327)))))</f>
        <v>0</v>
      </c>
      <c r="BG327" s="97">
        <f>IF(NOT(snowball2),0,IF(X326&lt;=0,0,IF($C327&lt;=SUM($AZ327:BF327),0,IF(AU327+$C327-SUM($AZ327:BF327)&gt;X326+AI327,X326+AI327-AU327,$C327-SUM($AZ327:BF327)))))</f>
        <v>0</v>
      </c>
      <c r="BH327" s="97">
        <f>IF(NOT(snowball2),0,IF(Y326&lt;=0,0,IF($C327&lt;=SUM($AZ327:BG327),0,IF(AV327+$C327-SUM($AZ327:BG327)&gt;Y326+AJ327,Y326+AJ327-AV327,$C327-SUM($AZ327:BG327)))))</f>
        <v>0</v>
      </c>
      <c r="BI327" s="97">
        <f>IF(NOT(snowball2),0,IF(Z326&lt;=0,0,IF($C327&lt;=SUM($AZ327:BH327),0,IF(AW327+$C327-SUM($AZ327:BH327)&gt;Z326+AK327,Z326+AK327-AW327,$C327-SUM($AZ327:BH327)))))</f>
        <v>0</v>
      </c>
    </row>
    <row r="328" spans="1:61" ht="11.1" customHeight="1" x14ac:dyDescent="0.2">
      <c r="A328" s="93" t="str">
        <f t="shared" si="102"/>
        <v/>
      </c>
      <c r="B328" s="94" t="e">
        <f t="shared" si="98"/>
        <v>#N/A</v>
      </c>
      <c r="C328" s="95" t="str">
        <f t="shared" si="95"/>
        <v/>
      </c>
      <c r="D328" s="96"/>
      <c r="E328" s="97">
        <f t="shared" si="111"/>
        <v>0</v>
      </c>
      <c r="F328" s="97">
        <f t="shared" si="111"/>
        <v>0</v>
      </c>
      <c r="G328" s="97">
        <f t="shared" si="111"/>
        <v>0</v>
      </c>
      <c r="H328" s="97">
        <f t="shared" si="111"/>
        <v>0</v>
      </c>
      <c r="I328" s="97">
        <f t="shared" si="111"/>
        <v>0</v>
      </c>
      <c r="J328" s="97">
        <f t="shared" si="111"/>
        <v>0</v>
      </c>
      <c r="K328" s="97">
        <f t="shared" si="111"/>
        <v>0</v>
      </c>
      <c r="L328" s="97">
        <f t="shared" si="111"/>
        <v>0</v>
      </c>
      <c r="M328" s="97">
        <f t="shared" si="111"/>
        <v>0</v>
      </c>
      <c r="N328" s="97">
        <f t="shared" si="111"/>
        <v>0</v>
      </c>
      <c r="O328" s="98"/>
      <c r="P328" s="97">
        <f t="shared" si="99"/>
        <v>0</v>
      </c>
      <c r="Q328" s="97">
        <f t="shared" si="110"/>
        <v>0</v>
      </c>
      <c r="R328" s="97">
        <f t="shared" si="110"/>
        <v>0</v>
      </c>
      <c r="S328" s="97">
        <f t="shared" si="110"/>
        <v>0</v>
      </c>
      <c r="T328" s="97">
        <f t="shared" si="110"/>
        <v>0</v>
      </c>
      <c r="U328" s="97">
        <f t="shared" si="110"/>
        <v>0</v>
      </c>
      <c r="V328" s="97">
        <f t="shared" si="110"/>
        <v>0</v>
      </c>
      <c r="W328" s="97">
        <f t="shared" si="110"/>
        <v>0</v>
      </c>
      <c r="X328" s="97">
        <f t="shared" si="110"/>
        <v>0</v>
      </c>
      <c r="Y328" s="97">
        <f t="shared" si="110"/>
        <v>0</v>
      </c>
      <c r="Z328" s="97">
        <f t="shared" si="110"/>
        <v>0</v>
      </c>
      <c r="AA328" s="101"/>
      <c r="AB328" s="97">
        <f t="shared" si="107"/>
        <v>0</v>
      </c>
      <c r="AC328" s="97">
        <f t="shared" si="107"/>
        <v>0</v>
      </c>
      <c r="AD328" s="97">
        <f t="shared" si="107"/>
        <v>0</v>
      </c>
      <c r="AE328" s="97">
        <f t="shared" si="107"/>
        <v>0</v>
      </c>
      <c r="AF328" s="97">
        <f t="shared" si="107"/>
        <v>0</v>
      </c>
      <c r="AG328" s="97">
        <f t="shared" si="106"/>
        <v>0</v>
      </c>
      <c r="AH328" s="97">
        <f t="shared" si="106"/>
        <v>0</v>
      </c>
      <c r="AI328" s="97">
        <f t="shared" si="106"/>
        <v>0</v>
      </c>
      <c r="AJ328" s="97">
        <f t="shared" si="106"/>
        <v>0</v>
      </c>
      <c r="AK328" s="97">
        <f t="shared" si="106"/>
        <v>0</v>
      </c>
      <c r="AL328" s="99">
        <f t="shared" si="100"/>
        <v>0</v>
      </c>
      <c r="AM328" s="102"/>
      <c r="AN328" s="97">
        <f t="shared" si="109"/>
        <v>0</v>
      </c>
      <c r="AO328" s="97">
        <f t="shared" si="109"/>
        <v>0</v>
      </c>
      <c r="AP328" s="97">
        <f t="shared" si="109"/>
        <v>0</v>
      </c>
      <c r="AQ328" s="97">
        <f t="shared" si="109"/>
        <v>0</v>
      </c>
      <c r="AR328" s="97">
        <f t="shared" si="109"/>
        <v>0</v>
      </c>
      <c r="AS328" s="97">
        <f t="shared" si="108"/>
        <v>0</v>
      </c>
      <c r="AT328" s="97">
        <f t="shared" si="108"/>
        <v>0</v>
      </c>
      <c r="AU328" s="97">
        <f t="shared" si="108"/>
        <v>0</v>
      </c>
      <c r="AV328" s="97">
        <f t="shared" si="108"/>
        <v>0</v>
      </c>
      <c r="AW328" s="97">
        <f t="shared" si="108"/>
        <v>0</v>
      </c>
      <c r="AX328" s="99">
        <f t="shared" si="101"/>
        <v>0</v>
      </c>
      <c r="AY328" s="99"/>
      <c r="AZ328" s="100">
        <f t="shared" si="97"/>
        <v>0</v>
      </c>
      <c r="BA328" s="97">
        <f>IF(NOT(snowball2),0,IF(R327&lt;=0,0,IF($C328&lt;=SUM($AZ328:AZ328),0,IF(AO328+$C328-SUM($AZ328:AZ328)&gt;R327+AC328,R327+AC328-AO328,$C328-SUM($AZ328:AZ328)))))</f>
        <v>0</v>
      </c>
      <c r="BB328" s="97">
        <f>IF(NOT(snowball2),0,IF(S327&lt;=0,0,IF($C328&lt;=SUM($AZ328:BA328),0,IF(AP328+$C328-SUM($AZ328:BA328)&gt;S327+AD328,S327+AD328-AP328,$C328-SUM($AZ328:BA328)))))</f>
        <v>0</v>
      </c>
      <c r="BC328" s="97">
        <f>IF(NOT(snowball2),0,IF(T327&lt;=0,0,IF($C328&lt;=SUM($AZ328:BB328),0,IF(AQ328+$C328-SUM($AZ328:BB328)&gt;T327+AE328,T327+AE328-AQ328,$C328-SUM($AZ328:BB328)))))</f>
        <v>0</v>
      </c>
      <c r="BD328" s="97">
        <f>IF(NOT(snowball2),0,IF(U327&lt;=0,0,IF($C328&lt;=SUM($AZ328:BC328),0,IF(AR328+$C328-SUM($AZ328:BC328)&gt;U327+AF328,U327+AF328-AR328,$C328-SUM($AZ328:BC328)))))</f>
        <v>0</v>
      </c>
      <c r="BE328" s="97">
        <f>IF(NOT(snowball2),0,IF(V327&lt;=0,0,IF($C328&lt;=SUM($AZ328:BD328),0,IF(AS328+$C328-SUM($AZ328:BD328)&gt;V327+AG328,V327+AG328-AS328,$C328-SUM($AZ328:BD328)))))</f>
        <v>0</v>
      </c>
      <c r="BF328" s="97">
        <f>IF(NOT(snowball2),0,IF(W327&lt;=0,0,IF($C328&lt;=SUM($AZ328:BE328),0,IF(AT328+$C328-SUM($AZ328:BE328)&gt;W327+AH328,W327+AH328-AT328,$C328-SUM($AZ328:BE328)))))</f>
        <v>0</v>
      </c>
      <c r="BG328" s="97">
        <f>IF(NOT(snowball2),0,IF(X327&lt;=0,0,IF($C328&lt;=SUM($AZ328:BF328),0,IF(AU328+$C328-SUM($AZ328:BF328)&gt;X327+AI328,X327+AI328-AU328,$C328-SUM($AZ328:BF328)))))</f>
        <v>0</v>
      </c>
      <c r="BH328" s="97">
        <f>IF(NOT(snowball2),0,IF(Y327&lt;=0,0,IF($C328&lt;=SUM($AZ328:BG328),0,IF(AV328+$C328-SUM($AZ328:BG328)&gt;Y327+AJ328,Y327+AJ328-AV328,$C328-SUM($AZ328:BG328)))))</f>
        <v>0</v>
      </c>
      <c r="BI328" s="97">
        <f>IF(NOT(snowball2),0,IF(Z327&lt;=0,0,IF($C328&lt;=SUM($AZ328:BH328),0,IF(AW328+$C328-SUM($AZ328:BH328)&gt;Z327+AK328,Z327+AK328-AW328,$C328-SUM($AZ328:BH328)))))</f>
        <v>0</v>
      </c>
    </row>
    <row r="329" spans="1:61" ht="11.1" customHeight="1" x14ac:dyDescent="0.2">
      <c r="A329" s="93" t="str">
        <f t="shared" si="102"/>
        <v/>
      </c>
      <c r="B329" s="94" t="e">
        <f t="shared" si="98"/>
        <v>#N/A</v>
      </c>
      <c r="C329" s="95" t="str">
        <f t="shared" si="95"/>
        <v/>
      </c>
      <c r="D329" s="96"/>
      <c r="E329" s="97">
        <f t="shared" si="111"/>
        <v>0</v>
      </c>
      <c r="F329" s="97">
        <f t="shared" si="111"/>
        <v>0</v>
      </c>
      <c r="G329" s="97">
        <f t="shared" si="111"/>
        <v>0</v>
      </c>
      <c r="H329" s="97">
        <f t="shared" si="111"/>
        <v>0</v>
      </c>
      <c r="I329" s="97">
        <f t="shared" si="111"/>
        <v>0</v>
      </c>
      <c r="J329" s="97">
        <f t="shared" si="111"/>
        <v>0</v>
      </c>
      <c r="K329" s="97">
        <f t="shared" si="111"/>
        <v>0</v>
      </c>
      <c r="L329" s="97">
        <f t="shared" si="111"/>
        <v>0</v>
      </c>
      <c r="M329" s="97">
        <f t="shared" si="111"/>
        <v>0</v>
      </c>
      <c r="N329" s="97">
        <f t="shared" si="111"/>
        <v>0</v>
      </c>
      <c r="O329" s="98"/>
      <c r="P329" s="97">
        <f t="shared" si="99"/>
        <v>0</v>
      </c>
      <c r="Q329" s="97">
        <f t="shared" si="110"/>
        <v>0</v>
      </c>
      <c r="R329" s="97">
        <f t="shared" si="110"/>
        <v>0</v>
      </c>
      <c r="S329" s="97">
        <f t="shared" si="110"/>
        <v>0</v>
      </c>
      <c r="T329" s="97">
        <f t="shared" si="110"/>
        <v>0</v>
      </c>
      <c r="U329" s="97">
        <f t="shared" si="110"/>
        <v>0</v>
      </c>
      <c r="V329" s="97">
        <f t="shared" si="110"/>
        <v>0</v>
      </c>
      <c r="W329" s="97">
        <f t="shared" si="110"/>
        <v>0</v>
      </c>
      <c r="X329" s="97">
        <f t="shared" si="110"/>
        <v>0</v>
      </c>
      <c r="Y329" s="97">
        <f t="shared" si="110"/>
        <v>0</v>
      </c>
      <c r="Z329" s="97">
        <f t="shared" si="110"/>
        <v>0</v>
      </c>
      <c r="AA329" s="101"/>
      <c r="AB329" s="97">
        <f t="shared" si="107"/>
        <v>0</v>
      </c>
      <c r="AC329" s="97">
        <f t="shared" si="107"/>
        <v>0</v>
      </c>
      <c r="AD329" s="97">
        <f t="shared" si="107"/>
        <v>0</v>
      </c>
      <c r="AE329" s="97">
        <f t="shared" si="107"/>
        <v>0</v>
      </c>
      <c r="AF329" s="97">
        <f t="shared" si="107"/>
        <v>0</v>
      </c>
      <c r="AG329" s="97">
        <f t="shared" si="106"/>
        <v>0</v>
      </c>
      <c r="AH329" s="97">
        <f t="shared" si="106"/>
        <v>0</v>
      </c>
      <c r="AI329" s="97">
        <f t="shared" si="106"/>
        <v>0</v>
      </c>
      <c r="AJ329" s="97">
        <f t="shared" si="106"/>
        <v>0</v>
      </c>
      <c r="AK329" s="97">
        <f t="shared" si="106"/>
        <v>0</v>
      </c>
      <c r="AL329" s="99">
        <f t="shared" si="100"/>
        <v>0</v>
      </c>
      <c r="AM329" s="102"/>
      <c r="AN329" s="97">
        <f t="shared" si="109"/>
        <v>0</v>
      </c>
      <c r="AO329" s="97">
        <f t="shared" si="109"/>
        <v>0</v>
      </c>
      <c r="AP329" s="97">
        <f t="shared" si="109"/>
        <v>0</v>
      </c>
      <c r="AQ329" s="97">
        <f t="shared" si="109"/>
        <v>0</v>
      </c>
      <c r="AR329" s="97">
        <f t="shared" si="109"/>
        <v>0</v>
      </c>
      <c r="AS329" s="97">
        <f t="shared" si="108"/>
        <v>0</v>
      </c>
      <c r="AT329" s="97">
        <f t="shared" si="108"/>
        <v>0</v>
      </c>
      <c r="AU329" s="97">
        <f t="shared" si="108"/>
        <v>0</v>
      </c>
      <c r="AV329" s="97">
        <f t="shared" si="108"/>
        <v>0</v>
      </c>
      <c r="AW329" s="97">
        <f t="shared" si="108"/>
        <v>0</v>
      </c>
      <c r="AX329" s="99">
        <f t="shared" si="101"/>
        <v>0</v>
      </c>
      <c r="AY329" s="99"/>
      <c r="AZ329" s="100">
        <f t="shared" si="97"/>
        <v>0</v>
      </c>
      <c r="BA329" s="97">
        <f>IF(NOT(snowball2),0,IF(R328&lt;=0,0,IF($C329&lt;=SUM($AZ329:AZ329),0,IF(AO329+$C329-SUM($AZ329:AZ329)&gt;R328+AC329,R328+AC329-AO329,$C329-SUM($AZ329:AZ329)))))</f>
        <v>0</v>
      </c>
      <c r="BB329" s="97">
        <f>IF(NOT(snowball2),0,IF(S328&lt;=0,0,IF($C329&lt;=SUM($AZ329:BA329),0,IF(AP329+$C329-SUM($AZ329:BA329)&gt;S328+AD329,S328+AD329-AP329,$C329-SUM($AZ329:BA329)))))</f>
        <v>0</v>
      </c>
      <c r="BC329" s="97">
        <f>IF(NOT(snowball2),0,IF(T328&lt;=0,0,IF($C329&lt;=SUM($AZ329:BB329),0,IF(AQ329+$C329-SUM($AZ329:BB329)&gt;T328+AE329,T328+AE329-AQ329,$C329-SUM($AZ329:BB329)))))</f>
        <v>0</v>
      </c>
      <c r="BD329" s="97">
        <f>IF(NOT(snowball2),0,IF(U328&lt;=0,0,IF($C329&lt;=SUM($AZ329:BC329),0,IF(AR329+$C329-SUM($AZ329:BC329)&gt;U328+AF329,U328+AF329-AR329,$C329-SUM($AZ329:BC329)))))</f>
        <v>0</v>
      </c>
      <c r="BE329" s="97">
        <f>IF(NOT(snowball2),0,IF(V328&lt;=0,0,IF($C329&lt;=SUM($AZ329:BD329),0,IF(AS329+$C329-SUM($AZ329:BD329)&gt;V328+AG329,V328+AG329-AS329,$C329-SUM($AZ329:BD329)))))</f>
        <v>0</v>
      </c>
      <c r="BF329" s="97">
        <f>IF(NOT(snowball2),0,IF(W328&lt;=0,0,IF($C329&lt;=SUM($AZ329:BE329),0,IF(AT329+$C329-SUM($AZ329:BE329)&gt;W328+AH329,W328+AH329-AT329,$C329-SUM($AZ329:BE329)))))</f>
        <v>0</v>
      </c>
      <c r="BG329" s="97">
        <f>IF(NOT(snowball2),0,IF(X328&lt;=0,0,IF($C329&lt;=SUM($AZ329:BF329),0,IF(AU329+$C329-SUM($AZ329:BF329)&gt;X328+AI329,X328+AI329-AU329,$C329-SUM($AZ329:BF329)))))</f>
        <v>0</v>
      </c>
      <c r="BH329" s="97">
        <f>IF(NOT(snowball2),0,IF(Y328&lt;=0,0,IF($C329&lt;=SUM($AZ329:BG329),0,IF(AV329+$C329-SUM($AZ329:BG329)&gt;Y328+AJ329,Y328+AJ329-AV329,$C329-SUM($AZ329:BG329)))))</f>
        <v>0</v>
      </c>
      <c r="BI329" s="97">
        <f>IF(NOT(snowball2),0,IF(Z328&lt;=0,0,IF($C329&lt;=SUM($AZ329:BH329),0,IF(AW329+$C329-SUM($AZ329:BH329)&gt;Z328+AK329,Z328+AK329-AW329,$C329-SUM($AZ329:BH329)))))</f>
        <v>0</v>
      </c>
    </row>
    <row r="330" spans="1:61" ht="11.1" customHeight="1" x14ac:dyDescent="0.2">
      <c r="A330" s="93" t="str">
        <f t="shared" si="102"/>
        <v/>
      </c>
      <c r="B330" s="94" t="e">
        <f t="shared" si="98"/>
        <v>#N/A</v>
      </c>
      <c r="C330" s="95" t="str">
        <f t="shared" si="95"/>
        <v/>
      </c>
      <c r="D330" s="96"/>
      <c r="E330" s="97">
        <f t="shared" si="111"/>
        <v>0</v>
      </c>
      <c r="F330" s="97">
        <f t="shared" si="111"/>
        <v>0</v>
      </c>
      <c r="G330" s="97">
        <f t="shared" si="111"/>
        <v>0</v>
      </c>
      <c r="H330" s="97">
        <f t="shared" si="111"/>
        <v>0</v>
      </c>
      <c r="I330" s="97">
        <f t="shared" si="111"/>
        <v>0</v>
      </c>
      <c r="J330" s="97">
        <f t="shared" si="111"/>
        <v>0</v>
      </c>
      <c r="K330" s="97">
        <f t="shared" si="111"/>
        <v>0</v>
      </c>
      <c r="L330" s="97">
        <f t="shared" si="111"/>
        <v>0</v>
      </c>
      <c r="M330" s="97">
        <f t="shared" si="111"/>
        <v>0</v>
      </c>
      <c r="N330" s="97">
        <f t="shared" si="111"/>
        <v>0</v>
      </c>
      <c r="O330" s="98"/>
      <c r="P330" s="97">
        <f t="shared" si="99"/>
        <v>0</v>
      </c>
      <c r="Q330" s="97">
        <f t="shared" si="110"/>
        <v>0</v>
      </c>
      <c r="R330" s="97">
        <f t="shared" si="110"/>
        <v>0</v>
      </c>
      <c r="S330" s="97">
        <f t="shared" si="110"/>
        <v>0</v>
      </c>
      <c r="T330" s="97">
        <f t="shared" si="110"/>
        <v>0</v>
      </c>
      <c r="U330" s="97">
        <f t="shared" si="110"/>
        <v>0</v>
      </c>
      <c r="V330" s="97">
        <f t="shared" si="110"/>
        <v>0</v>
      </c>
      <c r="W330" s="97">
        <f t="shared" si="110"/>
        <v>0</v>
      </c>
      <c r="X330" s="97">
        <f t="shared" si="110"/>
        <v>0</v>
      </c>
      <c r="Y330" s="97">
        <f t="shared" si="110"/>
        <v>0</v>
      </c>
      <c r="Z330" s="97">
        <f t="shared" si="110"/>
        <v>0</v>
      </c>
      <c r="AA330" s="101"/>
      <c r="AB330" s="97">
        <f t="shared" si="107"/>
        <v>0</v>
      </c>
      <c r="AC330" s="97">
        <f t="shared" si="107"/>
        <v>0</v>
      </c>
      <c r="AD330" s="97">
        <f t="shared" si="107"/>
        <v>0</v>
      </c>
      <c r="AE330" s="97">
        <f t="shared" si="107"/>
        <v>0</v>
      </c>
      <c r="AF330" s="97">
        <f t="shared" si="107"/>
        <v>0</v>
      </c>
      <c r="AG330" s="97">
        <f t="shared" si="106"/>
        <v>0</v>
      </c>
      <c r="AH330" s="97">
        <f t="shared" si="106"/>
        <v>0</v>
      </c>
      <c r="AI330" s="97">
        <f t="shared" si="106"/>
        <v>0</v>
      </c>
      <c r="AJ330" s="97">
        <f t="shared" si="106"/>
        <v>0</v>
      </c>
      <c r="AK330" s="97">
        <f t="shared" si="106"/>
        <v>0</v>
      </c>
      <c r="AL330" s="99">
        <f t="shared" si="100"/>
        <v>0</v>
      </c>
      <c r="AM330" s="102"/>
      <c r="AN330" s="97">
        <f t="shared" si="109"/>
        <v>0</v>
      </c>
      <c r="AO330" s="97">
        <f t="shared" si="109"/>
        <v>0</v>
      </c>
      <c r="AP330" s="97">
        <f t="shared" si="109"/>
        <v>0</v>
      </c>
      <c r="AQ330" s="97">
        <f t="shared" si="109"/>
        <v>0</v>
      </c>
      <c r="AR330" s="97">
        <f t="shared" si="109"/>
        <v>0</v>
      </c>
      <c r="AS330" s="97">
        <f t="shared" si="108"/>
        <v>0</v>
      </c>
      <c r="AT330" s="97">
        <f t="shared" si="108"/>
        <v>0</v>
      </c>
      <c r="AU330" s="97">
        <f t="shared" si="108"/>
        <v>0</v>
      </c>
      <c r="AV330" s="97">
        <f t="shared" si="108"/>
        <v>0</v>
      </c>
      <c r="AW330" s="97">
        <f t="shared" si="108"/>
        <v>0</v>
      </c>
      <c r="AX330" s="99">
        <f t="shared" si="101"/>
        <v>0</v>
      </c>
      <c r="AY330" s="99"/>
      <c r="AZ330" s="100">
        <f t="shared" si="97"/>
        <v>0</v>
      </c>
      <c r="BA330" s="97">
        <f>IF(NOT(snowball2),0,IF(R329&lt;=0,0,IF($C330&lt;=SUM($AZ330:AZ330),0,IF(AO330+$C330-SUM($AZ330:AZ330)&gt;R329+AC330,R329+AC330-AO330,$C330-SUM($AZ330:AZ330)))))</f>
        <v>0</v>
      </c>
      <c r="BB330" s="97">
        <f>IF(NOT(snowball2),0,IF(S329&lt;=0,0,IF($C330&lt;=SUM($AZ330:BA330),0,IF(AP330+$C330-SUM($AZ330:BA330)&gt;S329+AD330,S329+AD330-AP330,$C330-SUM($AZ330:BA330)))))</f>
        <v>0</v>
      </c>
      <c r="BC330" s="97">
        <f>IF(NOT(snowball2),0,IF(T329&lt;=0,0,IF($C330&lt;=SUM($AZ330:BB330),0,IF(AQ330+$C330-SUM($AZ330:BB330)&gt;T329+AE330,T329+AE330-AQ330,$C330-SUM($AZ330:BB330)))))</f>
        <v>0</v>
      </c>
      <c r="BD330" s="97">
        <f>IF(NOT(snowball2),0,IF(U329&lt;=0,0,IF($C330&lt;=SUM($AZ330:BC330),0,IF(AR330+$C330-SUM($AZ330:BC330)&gt;U329+AF330,U329+AF330-AR330,$C330-SUM($AZ330:BC330)))))</f>
        <v>0</v>
      </c>
      <c r="BE330" s="97">
        <f>IF(NOT(snowball2),0,IF(V329&lt;=0,0,IF($C330&lt;=SUM($AZ330:BD330),0,IF(AS330+$C330-SUM($AZ330:BD330)&gt;V329+AG330,V329+AG330-AS330,$C330-SUM($AZ330:BD330)))))</f>
        <v>0</v>
      </c>
      <c r="BF330" s="97">
        <f>IF(NOT(snowball2),0,IF(W329&lt;=0,0,IF($C330&lt;=SUM($AZ330:BE330),0,IF(AT330+$C330-SUM($AZ330:BE330)&gt;W329+AH330,W329+AH330-AT330,$C330-SUM($AZ330:BE330)))))</f>
        <v>0</v>
      </c>
      <c r="BG330" s="97">
        <f>IF(NOT(snowball2),0,IF(X329&lt;=0,0,IF($C330&lt;=SUM($AZ330:BF330),0,IF(AU330+$C330-SUM($AZ330:BF330)&gt;X329+AI330,X329+AI330-AU330,$C330-SUM($AZ330:BF330)))))</f>
        <v>0</v>
      </c>
      <c r="BH330" s="97">
        <f>IF(NOT(snowball2),0,IF(Y329&lt;=0,0,IF($C330&lt;=SUM($AZ330:BG330),0,IF(AV330+$C330-SUM($AZ330:BG330)&gt;Y329+AJ330,Y329+AJ330-AV330,$C330-SUM($AZ330:BG330)))))</f>
        <v>0</v>
      </c>
      <c r="BI330" s="97">
        <f>IF(NOT(snowball2),0,IF(Z329&lt;=0,0,IF($C330&lt;=SUM($AZ330:BH330),0,IF(AW330+$C330-SUM($AZ330:BH330)&gt;Z329+AK330,Z329+AK330-AW330,$C330-SUM($AZ330:BH330)))))</f>
        <v>0</v>
      </c>
    </row>
    <row r="331" spans="1:61" ht="11.1" customHeight="1" x14ac:dyDescent="0.2">
      <c r="A331" s="93" t="str">
        <f t="shared" si="102"/>
        <v/>
      </c>
      <c r="B331" s="94" t="e">
        <f t="shared" si="98"/>
        <v>#N/A</v>
      </c>
      <c r="C331" s="95" t="str">
        <f t="shared" si="95"/>
        <v/>
      </c>
      <c r="D331" s="96"/>
      <c r="E331" s="97">
        <f t="shared" si="111"/>
        <v>0</v>
      </c>
      <c r="F331" s="97">
        <f t="shared" si="111"/>
        <v>0</v>
      </c>
      <c r="G331" s="97">
        <f t="shared" si="111"/>
        <v>0</v>
      </c>
      <c r="H331" s="97">
        <f t="shared" si="111"/>
        <v>0</v>
      </c>
      <c r="I331" s="97">
        <f t="shared" si="111"/>
        <v>0</v>
      </c>
      <c r="J331" s="97">
        <f t="shared" si="111"/>
        <v>0</v>
      </c>
      <c r="K331" s="97">
        <f t="shared" si="111"/>
        <v>0</v>
      </c>
      <c r="L331" s="97">
        <f t="shared" si="111"/>
        <v>0</v>
      </c>
      <c r="M331" s="97">
        <f t="shared" si="111"/>
        <v>0</v>
      </c>
      <c r="N331" s="97">
        <f t="shared" si="111"/>
        <v>0</v>
      </c>
      <c r="O331" s="98"/>
      <c r="P331" s="97">
        <f t="shared" si="99"/>
        <v>0</v>
      </c>
      <c r="Q331" s="97">
        <f t="shared" si="110"/>
        <v>0</v>
      </c>
      <c r="R331" s="97">
        <f t="shared" si="110"/>
        <v>0</v>
      </c>
      <c r="S331" s="97">
        <f t="shared" si="110"/>
        <v>0</v>
      </c>
      <c r="T331" s="97">
        <f t="shared" si="110"/>
        <v>0</v>
      </c>
      <c r="U331" s="97">
        <f t="shared" si="110"/>
        <v>0</v>
      </c>
      <c r="V331" s="97">
        <f t="shared" si="110"/>
        <v>0</v>
      </c>
      <c r="W331" s="97">
        <f t="shared" si="110"/>
        <v>0</v>
      </c>
      <c r="X331" s="97">
        <f t="shared" si="110"/>
        <v>0</v>
      </c>
      <c r="Y331" s="97">
        <f t="shared" si="110"/>
        <v>0</v>
      </c>
      <c r="Z331" s="97">
        <f t="shared" si="110"/>
        <v>0</v>
      </c>
      <c r="AA331" s="101"/>
      <c r="AB331" s="97">
        <f t="shared" si="107"/>
        <v>0</v>
      </c>
      <c r="AC331" s="97">
        <f t="shared" si="107"/>
        <v>0</v>
      </c>
      <c r="AD331" s="97">
        <f t="shared" si="107"/>
        <v>0</v>
      </c>
      <c r="AE331" s="97">
        <f t="shared" si="107"/>
        <v>0</v>
      </c>
      <c r="AF331" s="97">
        <f t="shared" si="107"/>
        <v>0</v>
      </c>
      <c r="AG331" s="97">
        <f t="shared" si="106"/>
        <v>0</v>
      </c>
      <c r="AH331" s="97">
        <f t="shared" si="106"/>
        <v>0</v>
      </c>
      <c r="AI331" s="97">
        <f t="shared" si="106"/>
        <v>0</v>
      </c>
      <c r="AJ331" s="97">
        <f t="shared" si="106"/>
        <v>0</v>
      </c>
      <c r="AK331" s="97">
        <f t="shared" si="106"/>
        <v>0</v>
      </c>
      <c r="AL331" s="99">
        <f t="shared" si="100"/>
        <v>0</v>
      </c>
      <c r="AM331" s="102"/>
      <c r="AN331" s="97">
        <f t="shared" si="109"/>
        <v>0</v>
      </c>
      <c r="AO331" s="97">
        <f t="shared" si="109"/>
        <v>0</v>
      </c>
      <c r="AP331" s="97">
        <f t="shared" si="109"/>
        <v>0</v>
      </c>
      <c r="AQ331" s="97">
        <f t="shared" si="109"/>
        <v>0</v>
      </c>
      <c r="AR331" s="97">
        <f t="shared" si="109"/>
        <v>0</v>
      </c>
      <c r="AS331" s="97">
        <f t="shared" si="108"/>
        <v>0</v>
      </c>
      <c r="AT331" s="97">
        <f t="shared" si="108"/>
        <v>0</v>
      </c>
      <c r="AU331" s="97">
        <f t="shared" si="108"/>
        <v>0</v>
      </c>
      <c r="AV331" s="97">
        <f t="shared" si="108"/>
        <v>0</v>
      </c>
      <c r="AW331" s="97">
        <f t="shared" si="108"/>
        <v>0</v>
      </c>
      <c r="AX331" s="99">
        <f t="shared" si="101"/>
        <v>0</v>
      </c>
      <c r="AY331" s="99"/>
      <c r="AZ331" s="100">
        <f t="shared" si="97"/>
        <v>0</v>
      </c>
      <c r="BA331" s="97">
        <f>IF(NOT(snowball2),0,IF(R330&lt;=0,0,IF($C331&lt;=SUM($AZ331:AZ331),0,IF(AO331+$C331-SUM($AZ331:AZ331)&gt;R330+AC331,R330+AC331-AO331,$C331-SUM($AZ331:AZ331)))))</f>
        <v>0</v>
      </c>
      <c r="BB331" s="97">
        <f>IF(NOT(snowball2),0,IF(S330&lt;=0,0,IF($C331&lt;=SUM($AZ331:BA331),0,IF(AP331+$C331-SUM($AZ331:BA331)&gt;S330+AD331,S330+AD331-AP331,$C331-SUM($AZ331:BA331)))))</f>
        <v>0</v>
      </c>
      <c r="BC331" s="97">
        <f>IF(NOT(snowball2),0,IF(T330&lt;=0,0,IF($C331&lt;=SUM($AZ331:BB331),0,IF(AQ331+$C331-SUM($AZ331:BB331)&gt;T330+AE331,T330+AE331-AQ331,$C331-SUM($AZ331:BB331)))))</f>
        <v>0</v>
      </c>
      <c r="BD331" s="97">
        <f>IF(NOT(snowball2),0,IF(U330&lt;=0,0,IF($C331&lt;=SUM($AZ331:BC331),0,IF(AR331+$C331-SUM($AZ331:BC331)&gt;U330+AF331,U330+AF331-AR331,$C331-SUM($AZ331:BC331)))))</f>
        <v>0</v>
      </c>
      <c r="BE331" s="97">
        <f>IF(NOT(snowball2),0,IF(V330&lt;=0,0,IF($C331&lt;=SUM($AZ331:BD331),0,IF(AS331+$C331-SUM($AZ331:BD331)&gt;V330+AG331,V330+AG331-AS331,$C331-SUM($AZ331:BD331)))))</f>
        <v>0</v>
      </c>
      <c r="BF331" s="97">
        <f>IF(NOT(snowball2),0,IF(W330&lt;=0,0,IF($C331&lt;=SUM($AZ331:BE331),0,IF(AT331+$C331-SUM($AZ331:BE331)&gt;W330+AH331,W330+AH331-AT331,$C331-SUM($AZ331:BE331)))))</f>
        <v>0</v>
      </c>
      <c r="BG331" s="97">
        <f>IF(NOT(snowball2),0,IF(X330&lt;=0,0,IF($C331&lt;=SUM($AZ331:BF331),0,IF(AU331+$C331-SUM($AZ331:BF331)&gt;X330+AI331,X330+AI331-AU331,$C331-SUM($AZ331:BF331)))))</f>
        <v>0</v>
      </c>
      <c r="BH331" s="97">
        <f>IF(NOT(snowball2),0,IF(Y330&lt;=0,0,IF($C331&lt;=SUM($AZ331:BG331),0,IF(AV331+$C331-SUM($AZ331:BG331)&gt;Y330+AJ331,Y330+AJ331-AV331,$C331-SUM($AZ331:BG331)))))</f>
        <v>0</v>
      </c>
      <c r="BI331" s="97">
        <f>IF(NOT(snowball2),0,IF(Z330&lt;=0,0,IF($C331&lt;=SUM($AZ331:BH331),0,IF(AW331+$C331-SUM($AZ331:BH331)&gt;Z330+AK331,Z330+AK331-AW331,$C331-SUM($AZ331:BH331)))))</f>
        <v>0</v>
      </c>
    </row>
    <row r="332" spans="1:61" ht="11.1" customHeight="1" x14ac:dyDescent="0.2">
      <c r="A332" s="93" t="str">
        <f t="shared" si="102"/>
        <v/>
      </c>
      <c r="B332" s="94" t="e">
        <f t="shared" si="98"/>
        <v>#N/A</v>
      </c>
      <c r="C332" s="95" t="str">
        <f t="shared" si="95"/>
        <v/>
      </c>
      <c r="D332" s="96"/>
      <c r="E332" s="97">
        <f t="shared" si="111"/>
        <v>0</v>
      </c>
      <c r="F332" s="97">
        <f t="shared" si="111"/>
        <v>0</v>
      </c>
      <c r="G332" s="97">
        <f t="shared" si="111"/>
        <v>0</v>
      </c>
      <c r="H332" s="97">
        <f t="shared" si="111"/>
        <v>0</v>
      </c>
      <c r="I332" s="97">
        <f t="shared" si="111"/>
        <v>0</v>
      </c>
      <c r="J332" s="97">
        <f t="shared" si="111"/>
        <v>0</v>
      </c>
      <c r="K332" s="97">
        <f t="shared" si="111"/>
        <v>0</v>
      </c>
      <c r="L332" s="97">
        <f t="shared" si="111"/>
        <v>0</v>
      </c>
      <c r="M332" s="97">
        <f t="shared" si="111"/>
        <v>0</v>
      </c>
      <c r="N332" s="97">
        <f t="shared" si="111"/>
        <v>0</v>
      </c>
      <c r="O332" s="98"/>
      <c r="P332" s="97">
        <f t="shared" si="99"/>
        <v>0</v>
      </c>
      <c r="Q332" s="97">
        <f t="shared" si="110"/>
        <v>0</v>
      </c>
      <c r="R332" s="97">
        <f t="shared" si="110"/>
        <v>0</v>
      </c>
      <c r="S332" s="97">
        <f t="shared" si="110"/>
        <v>0</v>
      </c>
      <c r="T332" s="97">
        <f t="shared" si="110"/>
        <v>0</v>
      </c>
      <c r="U332" s="97">
        <f t="shared" si="110"/>
        <v>0</v>
      </c>
      <c r="V332" s="97">
        <f t="shared" si="110"/>
        <v>0</v>
      </c>
      <c r="W332" s="97">
        <f t="shared" si="110"/>
        <v>0</v>
      </c>
      <c r="X332" s="97">
        <f t="shared" si="110"/>
        <v>0</v>
      </c>
      <c r="Y332" s="97">
        <f t="shared" si="110"/>
        <v>0</v>
      </c>
      <c r="Z332" s="97">
        <f t="shared" si="110"/>
        <v>0</v>
      </c>
      <c r="AA332" s="101"/>
      <c r="AB332" s="97">
        <f t="shared" si="107"/>
        <v>0</v>
      </c>
      <c r="AC332" s="97">
        <f t="shared" si="107"/>
        <v>0</v>
      </c>
      <c r="AD332" s="97">
        <f t="shared" si="107"/>
        <v>0</v>
      </c>
      <c r="AE332" s="97">
        <f t="shared" si="107"/>
        <v>0</v>
      </c>
      <c r="AF332" s="97">
        <f t="shared" si="107"/>
        <v>0</v>
      </c>
      <c r="AG332" s="97">
        <f t="shared" si="106"/>
        <v>0</v>
      </c>
      <c r="AH332" s="97">
        <f t="shared" si="106"/>
        <v>0</v>
      </c>
      <c r="AI332" s="97">
        <f t="shared" si="106"/>
        <v>0</v>
      </c>
      <c r="AJ332" s="97">
        <f t="shared" si="106"/>
        <v>0</v>
      </c>
      <c r="AK332" s="97">
        <f t="shared" si="106"/>
        <v>0</v>
      </c>
      <c r="AL332" s="99">
        <f t="shared" si="100"/>
        <v>0</v>
      </c>
      <c r="AM332" s="102"/>
      <c r="AN332" s="97">
        <f t="shared" si="109"/>
        <v>0</v>
      </c>
      <c r="AO332" s="97">
        <f t="shared" si="109"/>
        <v>0</v>
      </c>
      <c r="AP332" s="97">
        <f t="shared" si="109"/>
        <v>0</v>
      </c>
      <c r="AQ332" s="97">
        <f t="shared" si="109"/>
        <v>0</v>
      </c>
      <c r="AR332" s="97">
        <f t="shared" si="109"/>
        <v>0</v>
      </c>
      <c r="AS332" s="97">
        <f t="shared" si="108"/>
        <v>0</v>
      </c>
      <c r="AT332" s="97">
        <f t="shared" si="108"/>
        <v>0</v>
      </c>
      <c r="AU332" s="97">
        <f t="shared" si="108"/>
        <v>0</v>
      </c>
      <c r="AV332" s="97">
        <f t="shared" si="108"/>
        <v>0</v>
      </c>
      <c r="AW332" s="97">
        <f t="shared" si="108"/>
        <v>0</v>
      </c>
      <c r="AX332" s="99">
        <f t="shared" si="101"/>
        <v>0</v>
      </c>
      <c r="AY332" s="99"/>
      <c r="AZ332" s="100">
        <f t="shared" si="97"/>
        <v>0</v>
      </c>
      <c r="BA332" s="97">
        <f>IF(NOT(snowball2),0,IF(R331&lt;=0,0,IF($C332&lt;=SUM($AZ332:AZ332),0,IF(AO332+$C332-SUM($AZ332:AZ332)&gt;R331+AC332,R331+AC332-AO332,$C332-SUM($AZ332:AZ332)))))</f>
        <v>0</v>
      </c>
      <c r="BB332" s="97">
        <f>IF(NOT(snowball2),0,IF(S331&lt;=0,0,IF($C332&lt;=SUM($AZ332:BA332),0,IF(AP332+$C332-SUM($AZ332:BA332)&gt;S331+AD332,S331+AD332-AP332,$C332-SUM($AZ332:BA332)))))</f>
        <v>0</v>
      </c>
      <c r="BC332" s="97">
        <f>IF(NOT(snowball2),0,IF(T331&lt;=0,0,IF($C332&lt;=SUM($AZ332:BB332),0,IF(AQ332+$C332-SUM($AZ332:BB332)&gt;T331+AE332,T331+AE332-AQ332,$C332-SUM($AZ332:BB332)))))</f>
        <v>0</v>
      </c>
      <c r="BD332" s="97">
        <f>IF(NOT(snowball2),0,IF(U331&lt;=0,0,IF($C332&lt;=SUM($AZ332:BC332),0,IF(AR332+$C332-SUM($AZ332:BC332)&gt;U331+AF332,U331+AF332-AR332,$C332-SUM($AZ332:BC332)))))</f>
        <v>0</v>
      </c>
      <c r="BE332" s="97">
        <f>IF(NOT(snowball2),0,IF(V331&lt;=0,0,IF($C332&lt;=SUM($AZ332:BD332),0,IF(AS332+$C332-SUM($AZ332:BD332)&gt;V331+AG332,V331+AG332-AS332,$C332-SUM($AZ332:BD332)))))</f>
        <v>0</v>
      </c>
      <c r="BF332" s="97">
        <f>IF(NOT(snowball2),0,IF(W331&lt;=0,0,IF($C332&lt;=SUM($AZ332:BE332),0,IF(AT332+$C332-SUM($AZ332:BE332)&gt;W331+AH332,W331+AH332-AT332,$C332-SUM($AZ332:BE332)))))</f>
        <v>0</v>
      </c>
      <c r="BG332" s="97">
        <f>IF(NOT(snowball2),0,IF(X331&lt;=0,0,IF($C332&lt;=SUM($AZ332:BF332),0,IF(AU332+$C332-SUM($AZ332:BF332)&gt;X331+AI332,X331+AI332-AU332,$C332-SUM($AZ332:BF332)))))</f>
        <v>0</v>
      </c>
      <c r="BH332" s="97">
        <f>IF(NOT(snowball2),0,IF(Y331&lt;=0,0,IF($C332&lt;=SUM($AZ332:BG332),0,IF(AV332+$C332-SUM($AZ332:BG332)&gt;Y331+AJ332,Y331+AJ332-AV332,$C332-SUM($AZ332:BG332)))))</f>
        <v>0</v>
      </c>
      <c r="BI332" s="97">
        <f>IF(NOT(snowball2),0,IF(Z331&lt;=0,0,IF($C332&lt;=SUM($AZ332:BH332),0,IF(AW332+$C332-SUM($AZ332:BH332)&gt;Z331+AK332,Z331+AK332-AW332,$C332-SUM($AZ332:BH332)))))</f>
        <v>0</v>
      </c>
    </row>
    <row r="333" spans="1:61" ht="11.1" customHeight="1" x14ac:dyDescent="0.2">
      <c r="A333" s="93" t="str">
        <f t="shared" si="102"/>
        <v/>
      </c>
      <c r="B333" s="94" t="e">
        <f t="shared" si="98"/>
        <v>#N/A</v>
      </c>
      <c r="C333" s="95" t="str">
        <f t="shared" si="95"/>
        <v/>
      </c>
      <c r="D333" s="96"/>
      <c r="E333" s="97">
        <f t="shared" si="111"/>
        <v>0</v>
      </c>
      <c r="F333" s="97">
        <f t="shared" si="111"/>
        <v>0</v>
      </c>
      <c r="G333" s="97">
        <f t="shared" si="111"/>
        <v>0</v>
      </c>
      <c r="H333" s="97">
        <f t="shared" si="111"/>
        <v>0</v>
      </c>
      <c r="I333" s="97">
        <f t="shared" si="111"/>
        <v>0</v>
      </c>
      <c r="J333" s="97">
        <f t="shared" si="111"/>
        <v>0</v>
      </c>
      <c r="K333" s="97">
        <f t="shared" si="111"/>
        <v>0</v>
      </c>
      <c r="L333" s="97">
        <f t="shared" si="111"/>
        <v>0</v>
      </c>
      <c r="M333" s="97">
        <f t="shared" si="111"/>
        <v>0</v>
      </c>
      <c r="N333" s="97">
        <f t="shared" si="111"/>
        <v>0</v>
      </c>
      <c r="O333" s="98"/>
      <c r="P333" s="97">
        <f t="shared" si="99"/>
        <v>0</v>
      </c>
      <c r="Q333" s="97">
        <f t="shared" si="110"/>
        <v>0</v>
      </c>
      <c r="R333" s="97">
        <f t="shared" si="110"/>
        <v>0</v>
      </c>
      <c r="S333" s="97">
        <f t="shared" si="110"/>
        <v>0</v>
      </c>
      <c r="T333" s="97">
        <f t="shared" si="110"/>
        <v>0</v>
      </c>
      <c r="U333" s="97">
        <f t="shared" si="110"/>
        <v>0</v>
      </c>
      <c r="V333" s="97">
        <f t="shared" si="110"/>
        <v>0</v>
      </c>
      <c r="W333" s="97">
        <f t="shared" si="110"/>
        <v>0</v>
      </c>
      <c r="X333" s="97">
        <f t="shared" si="110"/>
        <v>0</v>
      </c>
      <c r="Y333" s="97">
        <f t="shared" si="110"/>
        <v>0</v>
      </c>
      <c r="Z333" s="97">
        <f t="shared" si="110"/>
        <v>0</v>
      </c>
      <c r="AA333" s="101"/>
      <c r="AB333" s="97">
        <f t="shared" si="107"/>
        <v>0</v>
      </c>
      <c r="AC333" s="97">
        <f t="shared" si="107"/>
        <v>0</v>
      </c>
      <c r="AD333" s="97">
        <f t="shared" si="107"/>
        <v>0</v>
      </c>
      <c r="AE333" s="97">
        <f t="shared" si="107"/>
        <v>0</v>
      </c>
      <c r="AF333" s="97">
        <f t="shared" si="107"/>
        <v>0</v>
      </c>
      <c r="AG333" s="97">
        <f t="shared" si="106"/>
        <v>0</v>
      </c>
      <c r="AH333" s="97">
        <f t="shared" si="106"/>
        <v>0</v>
      </c>
      <c r="AI333" s="97">
        <f t="shared" si="106"/>
        <v>0</v>
      </c>
      <c r="AJ333" s="97">
        <f t="shared" si="106"/>
        <v>0</v>
      </c>
      <c r="AK333" s="97">
        <f t="shared" si="106"/>
        <v>0</v>
      </c>
      <c r="AL333" s="99">
        <f t="shared" si="100"/>
        <v>0</v>
      </c>
      <c r="AM333" s="102"/>
      <c r="AN333" s="97">
        <f t="shared" si="109"/>
        <v>0</v>
      </c>
      <c r="AO333" s="97">
        <f t="shared" si="109"/>
        <v>0</v>
      </c>
      <c r="AP333" s="97">
        <f t="shared" si="109"/>
        <v>0</v>
      </c>
      <c r="AQ333" s="97">
        <f t="shared" si="109"/>
        <v>0</v>
      </c>
      <c r="AR333" s="97">
        <f t="shared" si="109"/>
        <v>0</v>
      </c>
      <c r="AS333" s="97">
        <f t="shared" si="108"/>
        <v>0</v>
      </c>
      <c r="AT333" s="97">
        <f t="shared" si="108"/>
        <v>0</v>
      </c>
      <c r="AU333" s="97">
        <f t="shared" si="108"/>
        <v>0</v>
      </c>
      <c r="AV333" s="97">
        <f t="shared" si="108"/>
        <v>0</v>
      </c>
      <c r="AW333" s="97">
        <f t="shared" si="108"/>
        <v>0</v>
      </c>
      <c r="AX333" s="99">
        <f t="shared" si="101"/>
        <v>0</v>
      </c>
      <c r="AY333" s="99"/>
      <c r="AZ333" s="100">
        <f t="shared" si="97"/>
        <v>0</v>
      </c>
      <c r="BA333" s="97">
        <f>IF(NOT(snowball2),0,IF(R332&lt;=0,0,IF($C333&lt;=SUM($AZ333:AZ333),0,IF(AO333+$C333-SUM($AZ333:AZ333)&gt;R332+AC333,R332+AC333-AO333,$C333-SUM($AZ333:AZ333)))))</f>
        <v>0</v>
      </c>
      <c r="BB333" s="97">
        <f>IF(NOT(snowball2),0,IF(S332&lt;=0,0,IF($C333&lt;=SUM($AZ333:BA333),0,IF(AP333+$C333-SUM($AZ333:BA333)&gt;S332+AD333,S332+AD333-AP333,$C333-SUM($AZ333:BA333)))))</f>
        <v>0</v>
      </c>
      <c r="BC333" s="97">
        <f>IF(NOT(snowball2),0,IF(T332&lt;=0,0,IF($C333&lt;=SUM($AZ333:BB333),0,IF(AQ333+$C333-SUM($AZ333:BB333)&gt;T332+AE333,T332+AE333-AQ333,$C333-SUM($AZ333:BB333)))))</f>
        <v>0</v>
      </c>
      <c r="BD333" s="97">
        <f>IF(NOT(snowball2),0,IF(U332&lt;=0,0,IF($C333&lt;=SUM($AZ333:BC333),0,IF(AR333+$C333-SUM($AZ333:BC333)&gt;U332+AF333,U332+AF333-AR333,$C333-SUM($AZ333:BC333)))))</f>
        <v>0</v>
      </c>
      <c r="BE333" s="97">
        <f>IF(NOT(snowball2),0,IF(V332&lt;=0,0,IF($C333&lt;=SUM($AZ333:BD333),0,IF(AS333+$C333-SUM($AZ333:BD333)&gt;V332+AG333,V332+AG333-AS333,$C333-SUM($AZ333:BD333)))))</f>
        <v>0</v>
      </c>
      <c r="BF333" s="97">
        <f>IF(NOT(snowball2),0,IF(W332&lt;=0,0,IF($C333&lt;=SUM($AZ333:BE333),0,IF(AT333+$C333-SUM($AZ333:BE333)&gt;W332+AH333,W332+AH333-AT333,$C333-SUM($AZ333:BE333)))))</f>
        <v>0</v>
      </c>
      <c r="BG333" s="97">
        <f>IF(NOT(snowball2),0,IF(X332&lt;=0,0,IF($C333&lt;=SUM($AZ333:BF333),0,IF(AU333+$C333-SUM($AZ333:BF333)&gt;X332+AI333,X332+AI333-AU333,$C333-SUM($AZ333:BF333)))))</f>
        <v>0</v>
      </c>
      <c r="BH333" s="97">
        <f>IF(NOT(snowball2),0,IF(Y332&lt;=0,0,IF($C333&lt;=SUM($AZ333:BG333),0,IF(AV333+$C333-SUM($AZ333:BG333)&gt;Y332+AJ333,Y332+AJ333-AV333,$C333-SUM($AZ333:BG333)))))</f>
        <v>0</v>
      </c>
      <c r="BI333" s="97">
        <f>IF(NOT(snowball2),0,IF(Z332&lt;=0,0,IF($C333&lt;=SUM($AZ333:BH333),0,IF(AW333+$C333-SUM($AZ333:BH333)&gt;Z332+AK333,Z332+AK333-AW333,$C333-SUM($AZ333:BH333)))))</f>
        <v>0</v>
      </c>
    </row>
    <row r="334" spans="1:61" ht="11.1" customHeight="1" x14ac:dyDescent="0.2">
      <c r="A334" s="93" t="str">
        <f t="shared" si="102"/>
        <v/>
      </c>
      <c r="B334" s="94" t="e">
        <f t="shared" si="98"/>
        <v>#N/A</v>
      </c>
      <c r="C334" s="95" t="str">
        <f t="shared" si="95"/>
        <v/>
      </c>
      <c r="D334" s="96"/>
      <c r="E334" s="97">
        <f t="shared" si="111"/>
        <v>0</v>
      </c>
      <c r="F334" s="97">
        <f t="shared" si="111"/>
        <v>0</v>
      </c>
      <c r="G334" s="97">
        <f t="shared" si="111"/>
        <v>0</v>
      </c>
      <c r="H334" s="97">
        <f t="shared" si="111"/>
        <v>0</v>
      </c>
      <c r="I334" s="97">
        <f t="shared" si="111"/>
        <v>0</v>
      </c>
      <c r="J334" s="97">
        <f t="shared" si="111"/>
        <v>0</v>
      </c>
      <c r="K334" s="97">
        <f t="shared" si="111"/>
        <v>0</v>
      </c>
      <c r="L334" s="97">
        <f t="shared" si="111"/>
        <v>0</v>
      </c>
      <c r="M334" s="97">
        <f t="shared" si="111"/>
        <v>0</v>
      </c>
      <c r="N334" s="97">
        <f t="shared" si="111"/>
        <v>0</v>
      </c>
      <c r="O334" s="98"/>
      <c r="P334" s="97">
        <f t="shared" si="99"/>
        <v>0</v>
      </c>
      <c r="Q334" s="97">
        <f t="shared" si="110"/>
        <v>0</v>
      </c>
      <c r="R334" s="97">
        <f t="shared" si="110"/>
        <v>0</v>
      </c>
      <c r="S334" s="97">
        <f t="shared" si="110"/>
        <v>0</v>
      </c>
      <c r="T334" s="97">
        <f t="shared" si="110"/>
        <v>0</v>
      </c>
      <c r="U334" s="97">
        <f t="shared" si="110"/>
        <v>0</v>
      </c>
      <c r="V334" s="97">
        <f t="shared" si="110"/>
        <v>0</v>
      </c>
      <c r="W334" s="97">
        <f t="shared" si="110"/>
        <v>0</v>
      </c>
      <c r="X334" s="97">
        <f t="shared" si="110"/>
        <v>0</v>
      </c>
      <c r="Y334" s="97">
        <f t="shared" si="110"/>
        <v>0</v>
      </c>
      <c r="Z334" s="97">
        <f t="shared" si="110"/>
        <v>0</v>
      </c>
      <c r="AA334" s="101"/>
      <c r="AB334" s="97">
        <f t="shared" si="107"/>
        <v>0</v>
      </c>
      <c r="AC334" s="97">
        <f t="shared" si="107"/>
        <v>0</v>
      </c>
      <c r="AD334" s="97">
        <f t="shared" si="107"/>
        <v>0</v>
      </c>
      <c r="AE334" s="97">
        <f t="shared" si="107"/>
        <v>0</v>
      </c>
      <c r="AF334" s="97">
        <f t="shared" si="107"/>
        <v>0</v>
      </c>
      <c r="AG334" s="97">
        <f t="shared" si="106"/>
        <v>0</v>
      </c>
      <c r="AH334" s="97">
        <f t="shared" si="106"/>
        <v>0</v>
      </c>
      <c r="AI334" s="97">
        <f t="shared" si="106"/>
        <v>0</v>
      </c>
      <c r="AJ334" s="97">
        <f t="shared" si="106"/>
        <v>0</v>
      </c>
      <c r="AK334" s="97">
        <f t="shared" si="106"/>
        <v>0</v>
      </c>
      <c r="AL334" s="99">
        <f t="shared" si="100"/>
        <v>0</v>
      </c>
      <c r="AM334" s="102"/>
      <c r="AN334" s="97">
        <f t="shared" si="109"/>
        <v>0</v>
      </c>
      <c r="AO334" s="97">
        <f t="shared" si="109"/>
        <v>0</v>
      </c>
      <c r="AP334" s="97">
        <f t="shared" si="109"/>
        <v>0</v>
      </c>
      <c r="AQ334" s="97">
        <f t="shared" si="109"/>
        <v>0</v>
      </c>
      <c r="AR334" s="97">
        <f t="shared" si="109"/>
        <v>0</v>
      </c>
      <c r="AS334" s="97">
        <f t="shared" si="108"/>
        <v>0</v>
      </c>
      <c r="AT334" s="97">
        <f t="shared" si="108"/>
        <v>0</v>
      </c>
      <c r="AU334" s="97">
        <f t="shared" si="108"/>
        <v>0</v>
      </c>
      <c r="AV334" s="97">
        <f t="shared" si="108"/>
        <v>0</v>
      </c>
      <c r="AW334" s="97">
        <f t="shared" si="108"/>
        <v>0</v>
      </c>
      <c r="AX334" s="99">
        <f t="shared" si="101"/>
        <v>0</v>
      </c>
      <c r="AY334" s="99"/>
      <c r="AZ334" s="100">
        <f t="shared" si="97"/>
        <v>0</v>
      </c>
      <c r="BA334" s="97">
        <f>IF(NOT(snowball2),0,IF(R333&lt;=0,0,IF($C334&lt;=SUM($AZ334:AZ334),0,IF(AO334+$C334-SUM($AZ334:AZ334)&gt;R333+AC334,R333+AC334-AO334,$C334-SUM($AZ334:AZ334)))))</f>
        <v>0</v>
      </c>
      <c r="BB334" s="97">
        <f>IF(NOT(snowball2),0,IF(S333&lt;=0,0,IF($C334&lt;=SUM($AZ334:BA334),0,IF(AP334+$C334-SUM($AZ334:BA334)&gt;S333+AD334,S333+AD334-AP334,$C334-SUM($AZ334:BA334)))))</f>
        <v>0</v>
      </c>
      <c r="BC334" s="97">
        <f>IF(NOT(snowball2),0,IF(T333&lt;=0,0,IF($C334&lt;=SUM($AZ334:BB334),0,IF(AQ334+$C334-SUM($AZ334:BB334)&gt;T333+AE334,T333+AE334-AQ334,$C334-SUM($AZ334:BB334)))))</f>
        <v>0</v>
      </c>
      <c r="BD334" s="97">
        <f>IF(NOT(snowball2),0,IF(U333&lt;=0,0,IF($C334&lt;=SUM($AZ334:BC334),0,IF(AR334+$C334-SUM($AZ334:BC334)&gt;U333+AF334,U333+AF334-AR334,$C334-SUM($AZ334:BC334)))))</f>
        <v>0</v>
      </c>
      <c r="BE334" s="97">
        <f>IF(NOT(snowball2),0,IF(V333&lt;=0,0,IF($C334&lt;=SUM($AZ334:BD334),0,IF(AS334+$C334-SUM($AZ334:BD334)&gt;V333+AG334,V333+AG334-AS334,$C334-SUM($AZ334:BD334)))))</f>
        <v>0</v>
      </c>
      <c r="BF334" s="97">
        <f>IF(NOT(snowball2),0,IF(W333&lt;=0,0,IF($C334&lt;=SUM($AZ334:BE334),0,IF(AT334+$C334-SUM($AZ334:BE334)&gt;W333+AH334,W333+AH334-AT334,$C334-SUM($AZ334:BE334)))))</f>
        <v>0</v>
      </c>
      <c r="BG334" s="97">
        <f>IF(NOT(snowball2),0,IF(X333&lt;=0,0,IF($C334&lt;=SUM($AZ334:BF334),0,IF(AU334+$C334-SUM($AZ334:BF334)&gt;X333+AI334,X333+AI334-AU334,$C334-SUM($AZ334:BF334)))))</f>
        <v>0</v>
      </c>
      <c r="BH334" s="97">
        <f>IF(NOT(snowball2),0,IF(Y333&lt;=0,0,IF($C334&lt;=SUM($AZ334:BG334),0,IF(AV334+$C334-SUM($AZ334:BG334)&gt;Y333+AJ334,Y333+AJ334-AV334,$C334-SUM($AZ334:BG334)))))</f>
        <v>0</v>
      </c>
      <c r="BI334" s="97">
        <f>IF(NOT(snowball2),0,IF(Z333&lt;=0,0,IF($C334&lt;=SUM($AZ334:BH334),0,IF(AW334+$C334-SUM($AZ334:BH334)&gt;Z333+AK334,Z333+AK334-AW334,$C334-SUM($AZ334:BH334)))))</f>
        <v>0</v>
      </c>
    </row>
    <row r="335" spans="1:61" ht="11.1" customHeight="1" x14ac:dyDescent="0.2">
      <c r="A335" s="93" t="str">
        <f t="shared" si="102"/>
        <v/>
      </c>
      <c r="B335" s="94" t="e">
        <f t="shared" si="98"/>
        <v>#N/A</v>
      </c>
      <c r="C335" s="95" t="str">
        <f t="shared" si="95"/>
        <v/>
      </c>
      <c r="D335" s="96"/>
      <c r="E335" s="97">
        <f t="shared" si="111"/>
        <v>0</v>
      </c>
      <c r="F335" s="97">
        <f t="shared" si="111"/>
        <v>0</v>
      </c>
      <c r="G335" s="97">
        <f t="shared" si="111"/>
        <v>0</v>
      </c>
      <c r="H335" s="97">
        <f t="shared" si="111"/>
        <v>0</v>
      </c>
      <c r="I335" s="97">
        <f t="shared" si="111"/>
        <v>0</v>
      </c>
      <c r="J335" s="97">
        <f t="shared" si="111"/>
        <v>0</v>
      </c>
      <c r="K335" s="97">
        <f t="shared" si="111"/>
        <v>0</v>
      </c>
      <c r="L335" s="97">
        <f t="shared" si="111"/>
        <v>0</v>
      </c>
      <c r="M335" s="97">
        <f t="shared" si="111"/>
        <v>0</v>
      </c>
      <c r="N335" s="97">
        <f t="shared" si="111"/>
        <v>0</v>
      </c>
      <c r="O335" s="98"/>
      <c r="P335" s="97">
        <f t="shared" si="99"/>
        <v>0</v>
      </c>
      <c r="Q335" s="97">
        <f t="shared" si="110"/>
        <v>0</v>
      </c>
      <c r="R335" s="97">
        <f t="shared" si="110"/>
        <v>0</v>
      </c>
      <c r="S335" s="97">
        <f t="shared" si="110"/>
        <v>0</v>
      </c>
      <c r="T335" s="97">
        <f t="shared" si="110"/>
        <v>0</v>
      </c>
      <c r="U335" s="97">
        <f t="shared" si="110"/>
        <v>0</v>
      </c>
      <c r="V335" s="97">
        <f t="shared" si="110"/>
        <v>0</v>
      </c>
      <c r="W335" s="97">
        <f t="shared" si="110"/>
        <v>0</v>
      </c>
      <c r="X335" s="97">
        <f t="shared" si="110"/>
        <v>0</v>
      </c>
      <c r="Y335" s="97">
        <f t="shared" si="110"/>
        <v>0</v>
      </c>
      <c r="Z335" s="97">
        <f t="shared" si="110"/>
        <v>0</v>
      </c>
      <c r="AA335" s="101"/>
      <c r="AB335" s="97">
        <f t="shared" si="107"/>
        <v>0</v>
      </c>
      <c r="AC335" s="97">
        <f t="shared" si="107"/>
        <v>0</v>
      </c>
      <c r="AD335" s="97">
        <f t="shared" si="107"/>
        <v>0</v>
      </c>
      <c r="AE335" s="97">
        <f t="shared" si="107"/>
        <v>0</v>
      </c>
      <c r="AF335" s="97">
        <f t="shared" si="107"/>
        <v>0</v>
      </c>
      <c r="AG335" s="97">
        <f t="shared" si="106"/>
        <v>0</v>
      </c>
      <c r="AH335" s="97">
        <f t="shared" si="106"/>
        <v>0</v>
      </c>
      <c r="AI335" s="97">
        <f t="shared" si="106"/>
        <v>0</v>
      </c>
      <c r="AJ335" s="97">
        <f t="shared" si="106"/>
        <v>0</v>
      </c>
      <c r="AK335" s="97">
        <f t="shared" si="106"/>
        <v>0</v>
      </c>
      <c r="AL335" s="99">
        <f t="shared" si="100"/>
        <v>0</v>
      </c>
      <c r="AM335" s="102"/>
      <c r="AN335" s="97">
        <f t="shared" si="109"/>
        <v>0</v>
      </c>
      <c r="AO335" s="97">
        <f t="shared" si="109"/>
        <v>0</v>
      </c>
      <c r="AP335" s="97">
        <f t="shared" si="109"/>
        <v>0</v>
      </c>
      <c r="AQ335" s="97">
        <f t="shared" si="109"/>
        <v>0</v>
      </c>
      <c r="AR335" s="97">
        <f t="shared" si="109"/>
        <v>0</v>
      </c>
      <c r="AS335" s="97">
        <f t="shared" si="108"/>
        <v>0</v>
      </c>
      <c r="AT335" s="97">
        <f t="shared" si="108"/>
        <v>0</v>
      </c>
      <c r="AU335" s="97">
        <f t="shared" si="108"/>
        <v>0</v>
      </c>
      <c r="AV335" s="97">
        <f t="shared" si="108"/>
        <v>0</v>
      </c>
      <c r="AW335" s="97">
        <f t="shared" si="108"/>
        <v>0</v>
      </c>
      <c r="AX335" s="99">
        <f t="shared" si="101"/>
        <v>0</v>
      </c>
      <c r="AY335" s="99"/>
      <c r="AZ335" s="100">
        <f t="shared" si="97"/>
        <v>0</v>
      </c>
      <c r="BA335" s="97">
        <f>IF(NOT(snowball2),0,IF(R334&lt;=0,0,IF($C335&lt;=SUM($AZ335:AZ335),0,IF(AO335+$C335-SUM($AZ335:AZ335)&gt;R334+AC335,R334+AC335-AO335,$C335-SUM($AZ335:AZ335)))))</f>
        <v>0</v>
      </c>
      <c r="BB335" s="97">
        <f>IF(NOT(snowball2),0,IF(S334&lt;=0,0,IF($C335&lt;=SUM($AZ335:BA335),0,IF(AP335+$C335-SUM($AZ335:BA335)&gt;S334+AD335,S334+AD335-AP335,$C335-SUM($AZ335:BA335)))))</f>
        <v>0</v>
      </c>
      <c r="BC335" s="97">
        <f>IF(NOT(snowball2),0,IF(T334&lt;=0,0,IF($C335&lt;=SUM($AZ335:BB335),0,IF(AQ335+$C335-SUM($AZ335:BB335)&gt;T334+AE335,T334+AE335-AQ335,$C335-SUM($AZ335:BB335)))))</f>
        <v>0</v>
      </c>
      <c r="BD335" s="97">
        <f>IF(NOT(snowball2),0,IF(U334&lt;=0,0,IF($C335&lt;=SUM($AZ335:BC335),0,IF(AR335+$C335-SUM($AZ335:BC335)&gt;U334+AF335,U334+AF335-AR335,$C335-SUM($AZ335:BC335)))))</f>
        <v>0</v>
      </c>
      <c r="BE335" s="97">
        <f>IF(NOT(snowball2),0,IF(V334&lt;=0,0,IF($C335&lt;=SUM($AZ335:BD335),0,IF(AS335+$C335-SUM($AZ335:BD335)&gt;V334+AG335,V334+AG335-AS335,$C335-SUM($AZ335:BD335)))))</f>
        <v>0</v>
      </c>
      <c r="BF335" s="97">
        <f>IF(NOT(snowball2),0,IF(W334&lt;=0,0,IF($C335&lt;=SUM($AZ335:BE335),0,IF(AT335+$C335-SUM($AZ335:BE335)&gt;W334+AH335,W334+AH335-AT335,$C335-SUM($AZ335:BE335)))))</f>
        <v>0</v>
      </c>
      <c r="BG335" s="97">
        <f>IF(NOT(snowball2),0,IF(X334&lt;=0,0,IF($C335&lt;=SUM($AZ335:BF335),0,IF(AU335+$C335-SUM($AZ335:BF335)&gt;X334+AI335,X334+AI335-AU335,$C335-SUM($AZ335:BF335)))))</f>
        <v>0</v>
      </c>
      <c r="BH335" s="97">
        <f>IF(NOT(snowball2),0,IF(Y334&lt;=0,0,IF($C335&lt;=SUM($AZ335:BG335),0,IF(AV335+$C335-SUM($AZ335:BG335)&gt;Y334+AJ335,Y334+AJ335-AV335,$C335-SUM($AZ335:BG335)))))</f>
        <v>0</v>
      </c>
      <c r="BI335" s="97">
        <f>IF(NOT(snowball2),0,IF(Z334&lt;=0,0,IF($C335&lt;=SUM($AZ335:BH335),0,IF(AW335+$C335-SUM($AZ335:BH335)&gt;Z334+AK335,Z334+AK335-AW335,$C335-SUM($AZ335:BH335)))))</f>
        <v>0</v>
      </c>
    </row>
    <row r="336" spans="1:61" ht="11.1" customHeight="1" x14ac:dyDescent="0.2">
      <c r="A336" s="93" t="str">
        <f t="shared" si="102"/>
        <v/>
      </c>
      <c r="B336" s="94" t="e">
        <f t="shared" si="98"/>
        <v>#N/A</v>
      </c>
      <c r="C336" s="95" t="str">
        <f t="shared" si="95"/>
        <v/>
      </c>
      <c r="D336" s="96"/>
      <c r="E336" s="97">
        <f t="shared" si="111"/>
        <v>0</v>
      </c>
      <c r="F336" s="97">
        <f t="shared" si="111"/>
        <v>0</v>
      </c>
      <c r="G336" s="97">
        <f t="shared" si="111"/>
        <v>0</v>
      </c>
      <c r="H336" s="97">
        <f t="shared" si="111"/>
        <v>0</v>
      </c>
      <c r="I336" s="97">
        <f t="shared" si="111"/>
        <v>0</v>
      </c>
      <c r="J336" s="97">
        <f t="shared" si="111"/>
        <v>0</v>
      </c>
      <c r="K336" s="97">
        <f t="shared" si="111"/>
        <v>0</v>
      </c>
      <c r="L336" s="97">
        <f t="shared" si="111"/>
        <v>0</v>
      </c>
      <c r="M336" s="97">
        <f t="shared" si="111"/>
        <v>0</v>
      </c>
      <c r="N336" s="97">
        <f t="shared" si="111"/>
        <v>0</v>
      </c>
      <c r="O336" s="98"/>
      <c r="P336" s="97">
        <f t="shared" si="99"/>
        <v>0</v>
      </c>
      <c r="Q336" s="97">
        <f t="shared" si="110"/>
        <v>0</v>
      </c>
      <c r="R336" s="97">
        <f t="shared" si="110"/>
        <v>0</v>
      </c>
      <c r="S336" s="97">
        <f t="shared" si="110"/>
        <v>0</v>
      </c>
      <c r="T336" s="97">
        <f t="shared" si="110"/>
        <v>0</v>
      </c>
      <c r="U336" s="97">
        <f t="shared" si="110"/>
        <v>0</v>
      </c>
      <c r="V336" s="97">
        <f t="shared" si="110"/>
        <v>0</v>
      </c>
      <c r="W336" s="97">
        <f t="shared" si="110"/>
        <v>0</v>
      </c>
      <c r="X336" s="97">
        <f t="shared" si="110"/>
        <v>0</v>
      </c>
      <c r="Y336" s="97">
        <f t="shared" si="110"/>
        <v>0</v>
      </c>
      <c r="Z336" s="97">
        <f t="shared" si="110"/>
        <v>0</v>
      </c>
      <c r="AA336" s="101"/>
      <c r="AB336" s="97">
        <f t="shared" si="107"/>
        <v>0</v>
      </c>
      <c r="AC336" s="97">
        <f t="shared" si="107"/>
        <v>0</v>
      </c>
      <c r="AD336" s="97">
        <f t="shared" si="107"/>
        <v>0</v>
      </c>
      <c r="AE336" s="97">
        <f t="shared" si="107"/>
        <v>0</v>
      </c>
      <c r="AF336" s="97">
        <f t="shared" si="107"/>
        <v>0</v>
      </c>
      <c r="AG336" s="97">
        <f t="shared" si="107"/>
        <v>0</v>
      </c>
      <c r="AH336" s="97">
        <f t="shared" si="107"/>
        <v>0</v>
      </c>
      <c r="AI336" s="97">
        <f t="shared" si="107"/>
        <v>0</v>
      </c>
      <c r="AJ336" s="97">
        <f t="shared" si="107"/>
        <v>0</v>
      </c>
      <c r="AK336" s="97">
        <f t="shared" si="107"/>
        <v>0</v>
      </c>
      <c r="AL336" s="99">
        <f t="shared" si="100"/>
        <v>0</v>
      </c>
      <c r="AM336" s="102"/>
      <c r="AN336" s="97">
        <f t="shared" si="109"/>
        <v>0</v>
      </c>
      <c r="AO336" s="97">
        <f t="shared" si="109"/>
        <v>0</v>
      </c>
      <c r="AP336" s="97">
        <f t="shared" si="109"/>
        <v>0</v>
      </c>
      <c r="AQ336" s="97">
        <f t="shared" si="109"/>
        <v>0</v>
      </c>
      <c r="AR336" s="97">
        <f t="shared" si="109"/>
        <v>0</v>
      </c>
      <c r="AS336" s="97">
        <f t="shared" si="108"/>
        <v>0</v>
      </c>
      <c r="AT336" s="97">
        <f t="shared" si="108"/>
        <v>0</v>
      </c>
      <c r="AU336" s="97">
        <f t="shared" si="108"/>
        <v>0</v>
      </c>
      <c r="AV336" s="97">
        <f t="shared" si="108"/>
        <v>0</v>
      </c>
      <c r="AW336" s="97">
        <f t="shared" si="108"/>
        <v>0</v>
      </c>
      <c r="AX336" s="99">
        <f t="shared" si="101"/>
        <v>0</v>
      </c>
      <c r="AY336" s="99"/>
      <c r="AZ336" s="100">
        <f t="shared" si="97"/>
        <v>0</v>
      </c>
      <c r="BA336" s="97">
        <f>IF(NOT(snowball2),0,IF(R335&lt;=0,0,IF($C336&lt;=SUM($AZ336:AZ336),0,IF(AO336+$C336-SUM($AZ336:AZ336)&gt;R335+AC336,R335+AC336-AO336,$C336-SUM($AZ336:AZ336)))))</f>
        <v>0</v>
      </c>
      <c r="BB336" s="97">
        <f>IF(NOT(snowball2),0,IF(S335&lt;=0,0,IF($C336&lt;=SUM($AZ336:BA336),0,IF(AP336+$C336-SUM($AZ336:BA336)&gt;S335+AD336,S335+AD336-AP336,$C336-SUM($AZ336:BA336)))))</f>
        <v>0</v>
      </c>
      <c r="BC336" s="97">
        <f>IF(NOT(snowball2),0,IF(T335&lt;=0,0,IF($C336&lt;=SUM($AZ336:BB336),0,IF(AQ336+$C336-SUM($AZ336:BB336)&gt;T335+AE336,T335+AE336-AQ336,$C336-SUM($AZ336:BB336)))))</f>
        <v>0</v>
      </c>
      <c r="BD336" s="97">
        <f>IF(NOT(snowball2),0,IF(U335&lt;=0,0,IF($C336&lt;=SUM($AZ336:BC336),0,IF(AR336+$C336-SUM($AZ336:BC336)&gt;U335+AF336,U335+AF336-AR336,$C336-SUM($AZ336:BC336)))))</f>
        <v>0</v>
      </c>
      <c r="BE336" s="97">
        <f>IF(NOT(snowball2),0,IF(V335&lt;=0,0,IF($C336&lt;=SUM($AZ336:BD336),0,IF(AS336+$C336-SUM($AZ336:BD336)&gt;V335+AG336,V335+AG336-AS336,$C336-SUM($AZ336:BD336)))))</f>
        <v>0</v>
      </c>
      <c r="BF336" s="97">
        <f>IF(NOT(snowball2),0,IF(W335&lt;=0,0,IF($C336&lt;=SUM($AZ336:BE336),0,IF(AT336+$C336-SUM($AZ336:BE336)&gt;W335+AH336,W335+AH336-AT336,$C336-SUM($AZ336:BE336)))))</f>
        <v>0</v>
      </c>
      <c r="BG336" s="97">
        <f>IF(NOT(snowball2),0,IF(X335&lt;=0,0,IF($C336&lt;=SUM($AZ336:BF336),0,IF(AU336+$C336-SUM($AZ336:BF336)&gt;X335+AI336,X335+AI336-AU336,$C336-SUM($AZ336:BF336)))))</f>
        <v>0</v>
      </c>
      <c r="BH336" s="97">
        <f>IF(NOT(snowball2),0,IF(Y335&lt;=0,0,IF($C336&lt;=SUM($AZ336:BG336),0,IF(AV336+$C336-SUM($AZ336:BG336)&gt;Y335+AJ336,Y335+AJ336-AV336,$C336-SUM($AZ336:BG336)))))</f>
        <v>0</v>
      </c>
      <c r="BI336" s="97">
        <f>IF(NOT(snowball2),0,IF(Z335&lt;=0,0,IF($C336&lt;=SUM($AZ336:BH336),0,IF(AW336+$C336-SUM($AZ336:BH336)&gt;Z335+AK336,Z335+AK336-AW336,$C336-SUM($AZ336:BH336)))))</f>
        <v>0</v>
      </c>
    </row>
    <row r="337" spans="1:61" ht="11.1" customHeight="1" x14ac:dyDescent="0.2">
      <c r="A337" s="93" t="str">
        <f t="shared" si="102"/>
        <v/>
      </c>
      <c r="B337" s="94" t="e">
        <f t="shared" si="98"/>
        <v>#N/A</v>
      </c>
      <c r="C337" s="95" t="str">
        <f t="shared" si="95"/>
        <v/>
      </c>
      <c r="D337" s="96"/>
      <c r="E337" s="97">
        <f t="shared" si="111"/>
        <v>0</v>
      </c>
      <c r="F337" s="97">
        <f t="shared" si="111"/>
        <v>0</v>
      </c>
      <c r="G337" s="97">
        <f t="shared" si="111"/>
        <v>0</v>
      </c>
      <c r="H337" s="97">
        <f t="shared" si="111"/>
        <v>0</v>
      </c>
      <c r="I337" s="97">
        <f t="shared" si="111"/>
        <v>0</v>
      </c>
      <c r="J337" s="97">
        <f t="shared" si="111"/>
        <v>0</v>
      </c>
      <c r="K337" s="97">
        <f t="shared" si="111"/>
        <v>0</v>
      </c>
      <c r="L337" s="97">
        <f t="shared" si="111"/>
        <v>0</v>
      </c>
      <c r="M337" s="97">
        <f t="shared" si="111"/>
        <v>0</v>
      </c>
      <c r="N337" s="97">
        <f t="shared" si="111"/>
        <v>0</v>
      </c>
      <c r="O337" s="98"/>
      <c r="P337" s="97">
        <f t="shared" si="99"/>
        <v>0</v>
      </c>
      <c r="Q337" s="97">
        <f t="shared" si="110"/>
        <v>0</v>
      </c>
      <c r="R337" s="97">
        <f t="shared" si="110"/>
        <v>0</v>
      </c>
      <c r="S337" s="97">
        <f t="shared" si="110"/>
        <v>0</v>
      </c>
      <c r="T337" s="97">
        <f t="shared" si="110"/>
        <v>0</v>
      </c>
      <c r="U337" s="97">
        <f t="shared" si="110"/>
        <v>0</v>
      </c>
      <c r="V337" s="97">
        <f t="shared" si="110"/>
        <v>0</v>
      </c>
      <c r="W337" s="97">
        <f t="shared" si="110"/>
        <v>0</v>
      </c>
      <c r="X337" s="97">
        <f t="shared" si="110"/>
        <v>0</v>
      </c>
      <c r="Y337" s="97">
        <f t="shared" si="110"/>
        <v>0</v>
      </c>
      <c r="Z337" s="97">
        <f t="shared" si="110"/>
        <v>0</v>
      </c>
      <c r="AA337" s="101"/>
      <c r="AB337" s="97">
        <f t="shared" ref="AB337:AK362" si="112">ROUND(Q336*E$9/12,2)</f>
        <v>0</v>
      </c>
      <c r="AC337" s="97">
        <f t="shared" si="112"/>
        <v>0</v>
      </c>
      <c r="AD337" s="97">
        <f t="shared" si="112"/>
        <v>0</v>
      </c>
      <c r="AE337" s="97">
        <f t="shared" si="112"/>
        <v>0</v>
      </c>
      <c r="AF337" s="97">
        <f t="shared" si="112"/>
        <v>0</v>
      </c>
      <c r="AG337" s="97">
        <f t="shared" si="112"/>
        <v>0</v>
      </c>
      <c r="AH337" s="97">
        <f t="shared" si="112"/>
        <v>0</v>
      </c>
      <c r="AI337" s="97">
        <f t="shared" si="112"/>
        <v>0</v>
      </c>
      <c r="AJ337" s="97">
        <f t="shared" si="112"/>
        <v>0</v>
      </c>
      <c r="AK337" s="97">
        <f t="shared" si="112"/>
        <v>0</v>
      </c>
      <c r="AL337" s="99">
        <f t="shared" si="100"/>
        <v>0</v>
      </c>
      <c r="AM337" s="102"/>
      <c r="AN337" s="97">
        <f t="shared" si="109"/>
        <v>0</v>
      </c>
      <c r="AO337" s="97">
        <f t="shared" si="109"/>
        <v>0</v>
      </c>
      <c r="AP337" s="97">
        <f t="shared" si="109"/>
        <v>0</v>
      </c>
      <c r="AQ337" s="97">
        <f t="shared" si="109"/>
        <v>0</v>
      </c>
      <c r="AR337" s="97">
        <f t="shared" si="109"/>
        <v>0</v>
      </c>
      <c r="AS337" s="97">
        <f t="shared" si="108"/>
        <v>0</v>
      </c>
      <c r="AT337" s="97">
        <f t="shared" si="108"/>
        <v>0</v>
      </c>
      <c r="AU337" s="97">
        <f t="shared" si="108"/>
        <v>0</v>
      </c>
      <c r="AV337" s="97">
        <f t="shared" si="108"/>
        <v>0</v>
      </c>
      <c r="AW337" s="97">
        <f t="shared" si="108"/>
        <v>0</v>
      </c>
      <c r="AX337" s="99">
        <f t="shared" si="101"/>
        <v>0</v>
      </c>
      <c r="AY337" s="99"/>
      <c r="AZ337" s="100">
        <f t="shared" si="97"/>
        <v>0</v>
      </c>
      <c r="BA337" s="97">
        <f>IF(NOT(snowball2),0,IF(R336&lt;=0,0,IF($C337&lt;=SUM($AZ337:AZ337),0,IF(AO337+$C337-SUM($AZ337:AZ337)&gt;R336+AC337,R336+AC337-AO337,$C337-SUM($AZ337:AZ337)))))</f>
        <v>0</v>
      </c>
      <c r="BB337" s="97">
        <f>IF(NOT(snowball2),0,IF(S336&lt;=0,0,IF($C337&lt;=SUM($AZ337:BA337),0,IF(AP337+$C337-SUM($AZ337:BA337)&gt;S336+AD337,S336+AD337-AP337,$C337-SUM($AZ337:BA337)))))</f>
        <v>0</v>
      </c>
      <c r="BC337" s="97">
        <f>IF(NOT(snowball2),0,IF(T336&lt;=0,0,IF($C337&lt;=SUM($AZ337:BB337),0,IF(AQ337+$C337-SUM($AZ337:BB337)&gt;T336+AE337,T336+AE337-AQ337,$C337-SUM($AZ337:BB337)))))</f>
        <v>0</v>
      </c>
      <c r="BD337" s="97">
        <f>IF(NOT(snowball2),0,IF(U336&lt;=0,0,IF($C337&lt;=SUM($AZ337:BC337),0,IF(AR337+$C337-SUM($AZ337:BC337)&gt;U336+AF337,U336+AF337-AR337,$C337-SUM($AZ337:BC337)))))</f>
        <v>0</v>
      </c>
      <c r="BE337" s="97">
        <f>IF(NOT(snowball2),0,IF(V336&lt;=0,0,IF($C337&lt;=SUM($AZ337:BD337),0,IF(AS337+$C337-SUM($AZ337:BD337)&gt;V336+AG337,V336+AG337-AS337,$C337-SUM($AZ337:BD337)))))</f>
        <v>0</v>
      </c>
      <c r="BF337" s="97">
        <f>IF(NOT(snowball2),0,IF(W336&lt;=0,0,IF($C337&lt;=SUM($AZ337:BE337),0,IF(AT337+$C337-SUM($AZ337:BE337)&gt;W336+AH337,W336+AH337-AT337,$C337-SUM($AZ337:BE337)))))</f>
        <v>0</v>
      </c>
      <c r="BG337" s="97">
        <f>IF(NOT(snowball2),0,IF(X336&lt;=0,0,IF($C337&lt;=SUM($AZ337:BF337),0,IF(AU337+$C337-SUM($AZ337:BF337)&gt;X336+AI337,X336+AI337-AU337,$C337-SUM($AZ337:BF337)))))</f>
        <v>0</v>
      </c>
      <c r="BH337" s="97">
        <f>IF(NOT(snowball2),0,IF(Y336&lt;=0,0,IF($C337&lt;=SUM($AZ337:BG337),0,IF(AV337+$C337-SUM($AZ337:BG337)&gt;Y336+AJ337,Y336+AJ337-AV337,$C337-SUM($AZ337:BG337)))))</f>
        <v>0</v>
      </c>
      <c r="BI337" s="97">
        <f>IF(NOT(snowball2),0,IF(Z336&lt;=0,0,IF($C337&lt;=SUM($AZ337:BH337),0,IF(AW337+$C337-SUM($AZ337:BH337)&gt;Z336+AK337,Z336+AK337-AW337,$C337-SUM($AZ337:BH337)))))</f>
        <v>0</v>
      </c>
    </row>
    <row r="338" spans="1:61" ht="11.1" customHeight="1" x14ac:dyDescent="0.2">
      <c r="A338" s="93" t="str">
        <f t="shared" si="102"/>
        <v/>
      </c>
      <c r="B338" s="94" t="e">
        <f t="shared" si="98"/>
        <v>#N/A</v>
      </c>
      <c r="C338" s="95" t="str">
        <f t="shared" si="95"/>
        <v/>
      </c>
      <c r="D338" s="96"/>
      <c r="E338" s="97">
        <f t="shared" si="111"/>
        <v>0</v>
      </c>
      <c r="F338" s="97">
        <f t="shared" si="111"/>
        <v>0</v>
      </c>
      <c r="G338" s="97">
        <f t="shared" si="111"/>
        <v>0</v>
      </c>
      <c r="H338" s="97">
        <f t="shared" si="111"/>
        <v>0</v>
      </c>
      <c r="I338" s="97">
        <f t="shared" si="111"/>
        <v>0</v>
      </c>
      <c r="J338" s="97">
        <f t="shared" si="111"/>
        <v>0</v>
      </c>
      <c r="K338" s="97">
        <f t="shared" si="111"/>
        <v>0</v>
      </c>
      <c r="L338" s="97">
        <f t="shared" si="111"/>
        <v>0</v>
      </c>
      <c r="M338" s="97">
        <f t="shared" si="111"/>
        <v>0</v>
      </c>
      <c r="N338" s="97">
        <f t="shared" si="111"/>
        <v>0</v>
      </c>
      <c r="O338" s="98"/>
      <c r="P338" s="97">
        <f t="shared" si="99"/>
        <v>0</v>
      </c>
      <c r="Q338" s="97">
        <f t="shared" si="110"/>
        <v>0</v>
      </c>
      <c r="R338" s="97">
        <f t="shared" si="110"/>
        <v>0</v>
      </c>
      <c r="S338" s="97">
        <f t="shared" si="110"/>
        <v>0</v>
      </c>
      <c r="T338" s="97">
        <f t="shared" si="110"/>
        <v>0</v>
      </c>
      <c r="U338" s="97">
        <f t="shared" si="110"/>
        <v>0</v>
      </c>
      <c r="V338" s="97">
        <f t="shared" si="110"/>
        <v>0</v>
      </c>
      <c r="W338" s="97">
        <f t="shared" si="110"/>
        <v>0</v>
      </c>
      <c r="X338" s="97">
        <f t="shared" si="110"/>
        <v>0</v>
      </c>
      <c r="Y338" s="97">
        <f t="shared" si="110"/>
        <v>0</v>
      </c>
      <c r="Z338" s="97">
        <f t="shared" si="110"/>
        <v>0</v>
      </c>
      <c r="AA338" s="101"/>
      <c r="AB338" s="97">
        <f t="shared" si="112"/>
        <v>0</v>
      </c>
      <c r="AC338" s="97">
        <f t="shared" si="112"/>
        <v>0</v>
      </c>
      <c r="AD338" s="97">
        <f t="shared" si="112"/>
        <v>0</v>
      </c>
      <c r="AE338" s="97">
        <f t="shared" si="112"/>
        <v>0</v>
      </c>
      <c r="AF338" s="97">
        <f t="shared" si="112"/>
        <v>0</v>
      </c>
      <c r="AG338" s="97">
        <f t="shared" si="112"/>
        <v>0</v>
      </c>
      <c r="AH338" s="97">
        <f t="shared" si="112"/>
        <v>0</v>
      </c>
      <c r="AI338" s="97">
        <f t="shared" si="112"/>
        <v>0</v>
      </c>
      <c r="AJ338" s="97">
        <f t="shared" si="112"/>
        <v>0</v>
      </c>
      <c r="AK338" s="97">
        <f t="shared" si="112"/>
        <v>0</v>
      </c>
      <c r="AL338" s="99">
        <f t="shared" si="100"/>
        <v>0</v>
      </c>
      <c r="AM338" s="102"/>
      <c r="AN338" s="97">
        <f t="shared" si="109"/>
        <v>0</v>
      </c>
      <c r="AO338" s="97">
        <f t="shared" si="109"/>
        <v>0</v>
      </c>
      <c r="AP338" s="97">
        <f t="shared" si="109"/>
        <v>0</v>
      </c>
      <c r="AQ338" s="97">
        <f t="shared" si="109"/>
        <v>0</v>
      </c>
      <c r="AR338" s="97">
        <f t="shared" si="109"/>
        <v>0</v>
      </c>
      <c r="AS338" s="97">
        <f t="shared" si="108"/>
        <v>0</v>
      </c>
      <c r="AT338" s="97">
        <f t="shared" si="108"/>
        <v>0</v>
      </c>
      <c r="AU338" s="97">
        <f t="shared" si="108"/>
        <v>0</v>
      </c>
      <c r="AV338" s="97">
        <f t="shared" si="108"/>
        <v>0</v>
      </c>
      <c r="AW338" s="97">
        <f t="shared" si="108"/>
        <v>0</v>
      </c>
      <c r="AX338" s="99">
        <f t="shared" si="101"/>
        <v>0</v>
      </c>
      <c r="AY338" s="99"/>
      <c r="AZ338" s="100">
        <f t="shared" si="97"/>
        <v>0</v>
      </c>
      <c r="BA338" s="97">
        <f>IF(NOT(snowball2),0,IF(R337&lt;=0,0,IF($C338&lt;=SUM($AZ338:AZ338),0,IF(AO338+$C338-SUM($AZ338:AZ338)&gt;R337+AC338,R337+AC338-AO338,$C338-SUM($AZ338:AZ338)))))</f>
        <v>0</v>
      </c>
      <c r="BB338" s="97">
        <f>IF(NOT(snowball2),0,IF(S337&lt;=0,0,IF($C338&lt;=SUM($AZ338:BA338),0,IF(AP338+$C338-SUM($AZ338:BA338)&gt;S337+AD338,S337+AD338-AP338,$C338-SUM($AZ338:BA338)))))</f>
        <v>0</v>
      </c>
      <c r="BC338" s="97">
        <f>IF(NOT(snowball2),0,IF(T337&lt;=0,0,IF($C338&lt;=SUM($AZ338:BB338),0,IF(AQ338+$C338-SUM($AZ338:BB338)&gt;T337+AE338,T337+AE338-AQ338,$C338-SUM($AZ338:BB338)))))</f>
        <v>0</v>
      </c>
      <c r="BD338" s="97">
        <f>IF(NOT(snowball2),0,IF(U337&lt;=0,0,IF($C338&lt;=SUM($AZ338:BC338),0,IF(AR338+$C338-SUM($AZ338:BC338)&gt;U337+AF338,U337+AF338-AR338,$C338-SUM($AZ338:BC338)))))</f>
        <v>0</v>
      </c>
      <c r="BE338" s="97">
        <f>IF(NOT(snowball2),0,IF(V337&lt;=0,0,IF($C338&lt;=SUM($AZ338:BD338),0,IF(AS338+$C338-SUM($AZ338:BD338)&gt;V337+AG338,V337+AG338-AS338,$C338-SUM($AZ338:BD338)))))</f>
        <v>0</v>
      </c>
      <c r="BF338" s="97">
        <f>IF(NOT(snowball2),0,IF(W337&lt;=0,0,IF($C338&lt;=SUM($AZ338:BE338),0,IF(AT338+$C338-SUM($AZ338:BE338)&gt;W337+AH338,W337+AH338-AT338,$C338-SUM($AZ338:BE338)))))</f>
        <v>0</v>
      </c>
      <c r="BG338" s="97">
        <f>IF(NOT(snowball2),0,IF(X337&lt;=0,0,IF($C338&lt;=SUM($AZ338:BF338),0,IF(AU338+$C338-SUM($AZ338:BF338)&gt;X337+AI338,X337+AI338-AU338,$C338-SUM($AZ338:BF338)))))</f>
        <v>0</v>
      </c>
      <c r="BH338" s="97">
        <f>IF(NOT(snowball2),0,IF(Y337&lt;=0,0,IF($C338&lt;=SUM($AZ338:BG338),0,IF(AV338+$C338-SUM($AZ338:BG338)&gt;Y337+AJ338,Y337+AJ338-AV338,$C338-SUM($AZ338:BG338)))))</f>
        <v>0</v>
      </c>
      <c r="BI338" s="97">
        <f>IF(NOT(snowball2),0,IF(Z337&lt;=0,0,IF($C338&lt;=SUM($AZ338:BH338),0,IF(AW338+$C338-SUM($AZ338:BH338)&gt;Z337+AK338,Z337+AK338-AW338,$C338-SUM($AZ338:BH338)))))</f>
        <v>0</v>
      </c>
    </row>
    <row r="339" spans="1:61" ht="11.1" customHeight="1" x14ac:dyDescent="0.2">
      <c r="A339" s="93" t="str">
        <f t="shared" si="102"/>
        <v/>
      </c>
      <c r="B339" s="94" t="e">
        <f t="shared" si="98"/>
        <v>#N/A</v>
      </c>
      <c r="C339" s="95" t="str">
        <f t="shared" si="95"/>
        <v/>
      </c>
      <c r="D339" s="96"/>
      <c r="E339" s="97">
        <f t="shared" si="111"/>
        <v>0</v>
      </c>
      <c r="F339" s="97">
        <f t="shared" si="111"/>
        <v>0</v>
      </c>
      <c r="G339" s="97">
        <f t="shared" si="111"/>
        <v>0</v>
      </c>
      <c r="H339" s="97">
        <f t="shared" si="111"/>
        <v>0</v>
      </c>
      <c r="I339" s="97">
        <f t="shared" si="111"/>
        <v>0</v>
      </c>
      <c r="J339" s="97">
        <f t="shared" si="111"/>
        <v>0</v>
      </c>
      <c r="K339" s="97">
        <f t="shared" si="111"/>
        <v>0</v>
      </c>
      <c r="L339" s="97">
        <f t="shared" si="111"/>
        <v>0</v>
      </c>
      <c r="M339" s="97">
        <f t="shared" si="111"/>
        <v>0</v>
      </c>
      <c r="N339" s="97">
        <f t="shared" si="111"/>
        <v>0</v>
      </c>
      <c r="O339" s="98"/>
      <c r="P339" s="97">
        <f t="shared" si="99"/>
        <v>0</v>
      </c>
      <c r="Q339" s="97">
        <f t="shared" si="110"/>
        <v>0</v>
      </c>
      <c r="R339" s="97">
        <f t="shared" si="110"/>
        <v>0</v>
      </c>
      <c r="S339" s="97">
        <f t="shared" si="110"/>
        <v>0</v>
      </c>
      <c r="T339" s="97">
        <f t="shared" si="110"/>
        <v>0</v>
      </c>
      <c r="U339" s="97">
        <f t="shared" si="110"/>
        <v>0</v>
      </c>
      <c r="V339" s="97">
        <f t="shared" si="110"/>
        <v>0</v>
      </c>
      <c r="W339" s="97">
        <f t="shared" si="110"/>
        <v>0</v>
      </c>
      <c r="X339" s="97">
        <f t="shared" si="110"/>
        <v>0</v>
      </c>
      <c r="Y339" s="97">
        <f t="shared" si="110"/>
        <v>0</v>
      </c>
      <c r="Z339" s="97">
        <f t="shared" si="110"/>
        <v>0</v>
      </c>
      <c r="AA339" s="101"/>
      <c r="AB339" s="97">
        <f t="shared" si="112"/>
        <v>0</v>
      </c>
      <c r="AC339" s="97">
        <f t="shared" si="112"/>
        <v>0</v>
      </c>
      <c r="AD339" s="97">
        <f t="shared" si="112"/>
        <v>0</v>
      </c>
      <c r="AE339" s="97">
        <f t="shared" si="112"/>
        <v>0</v>
      </c>
      <c r="AF339" s="97">
        <f t="shared" si="112"/>
        <v>0</v>
      </c>
      <c r="AG339" s="97">
        <f t="shared" si="112"/>
        <v>0</v>
      </c>
      <c r="AH339" s="97">
        <f t="shared" si="112"/>
        <v>0</v>
      </c>
      <c r="AI339" s="97">
        <f t="shared" si="112"/>
        <v>0</v>
      </c>
      <c r="AJ339" s="97">
        <f t="shared" si="112"/>
        <v>0</v>
      </c>
      <c r="AK339" s="97">
        <f t="shared" si="112"/>
        <v>0</v>
      </c>
      <c r="AL339" s="99">
        <f t="shared" si="100"/>
        <v>0</v>
      </c>
      <c r="AM339" s="102"/>
      <c r="AN339" s="97">
        <f t="shared" si="109"/>
        <v>0</v>
      </c>
      <c r="AO339" s="97">
        <f t="shared" si="109"/>
        <v>0</v>
      </c>
      <c r="AP339" s="97">
        <f t="shared" si="109"/>
        <v>0</v>
      </c>
      <c r="AQ339" s="97">
        <f t="shared" si="109"/>
        <v>0</v>
      </c>
      <c r="AR339" s="97">
        <f t="shared" si="109"/>
        <v>0</v>
      </c>
      <c r="AS339" s="97">
        <f t="shared" si="108"/>
        <v>0</v>
      </c>
      <c r="AT339" s="97">
        <f t="shared" si="108"/>
        <v>0</v>
      </c>
      <c r="AU339" s="97">
        <f t="shared" si="108"/>
        <v>0</v>
      </c>
      <c r="AV339" s="97">
        <f t="shared" si="108"/>
        <v>0</v>
      </c>
      <c r="AW339" s="97">
        <f t="shared" si="108"/>
        <v>0</v>
      </c>
      <c r="AX339" s="99">
        <f t="shared" si="101"/>
        <v>0</v>
      </c>
      <c r="AY339" s="99"/>
      <c r="AZ339" s="100">
        <f t="shared" si="97"/>
        <v>0</v>
      </c>
      <c r="BA339" s="97">
        <f>IF(NOT(snowball2),0,IF(R338&lt;=0,0,IF($C339&lt;=SUM($AZ339:AZ339),0,IF(AO339+$C339-SUM($AZ339:AZ339)&gt;R338+AC339,R338+AC339-AO339,$C339-SUM($AZ339:AZ339)))))</f>
        <v>0</v>
      </c>
      <c r="BB339" s="97">
        <f>IF(NOT(snowball2),0,IF(S338&lt;=0,0,IF($C339&lt;=SUM($AZ339:BA339),0,IF(AP339+$C339-SUM($AZ339:BA339)&gt;S338+AD339,S338+AD339-AP339,$C339-SUM($AZ339:BA339)))))</f>
        <v>0</v>
      </c>
      <c r="BC339" s="97">
        <f>IF(NOT(snowball2),0,IF(T338&lt;=0,0,IF($C339&lt;=SUM($AZ339:BB339),0,IF(AQ339+$C339-SUM($AZ339:BB339)&gt;T338+AE339,T338+AE339-AQ339,$C339-SUM($AZ339:BB339)))))</f>
        <v>0</v>
      </c>
      <c r="BD339" s="97">
        <f>IF(NOT(snowball2),0,IF(U338&lt;=0,0,IF($C339&lt;=SUM($AZ339:BC339),0,IF(AR339+$C339-SUM($AZ339:BC339)&gt;U338+AF339,U338+AF339-AR339,$C339-SUM($AZ339:BC339)))))</f>
        <v>0</v>
      </c>
      <c r="BE339" s="97">
        <f>IF(NOT(snowball2),0,IF(V338&lt;=0,0,IF($C339&lt;=SUM($AZ339:BD339),0,IF(AS339+$C339-SUM($AZ339:BD339)&gt;V338+AG339,V338+AG339-AS339,$C339-SUM($AZ339:BD339)))))</f>
        <v>0</v>
      </c>
      <c r="BF339" s="97">
        <f>IF(NOT(snowball2),0,IF(W338&lt;=0,0,IF($C339&lt;=SUM($AZ339:BE339),0,IF(AT339+$C339-SUM($AZ339:BE339)&gt;W338+AH339,W338+AH339-AT339,$C339-SUM($AZ339:BE339)))))</f>
        <v>0</v>
      </c>
      <c r="BG339" s="97">
        <f>IF(NOT(snowball2),0,IF(X338&lt;=0,0,IF($C339&lt;=SUM($AZ339:BF339),0,IF(AU339+$C339-SUM($AZ339:BF339)&gt;X338+AI339,X338+AI339-AU339,$C339-SUM($AZ339:BF339)))))</f>
        <v>0</v>
      </c>
      <c r="BH339" s="97">
        <f>IF(NOT(snowball2),0,IF(Y338&lt;=0,0,IF($C339&lt;=SUM($AZ339:BG339),0,IF(AV339+$C339-SUM($AZ339:BG339)&gt;Y338+AJ339,Y338+AJ339-AV339,$C339-SUM($AZ339:BG339)))))</f>
        <v>0</v>
      </c>
      <c r="BI339" s="97">
        <f>IF(NOT(snowball2),0,IF(Z338&lt;=0,0,IF($C339&lt;=SUM($AZ339:BH339),0,IF(AW339+$C339-SUM($AZ339:BH339)&gt;Z338+AK339,Z338+AK339-AW339,$C339-SUM($AZ339:BH339)))))</f>
        <v>0</v>
      </c>
    </row>
    <row r="340" spans="1:61" ht="11.1" customHeight="1" x14ac:dyDescent="0.2">
      <c r="A340" s="93" t="str">
        <f t="shared" si="102"/>
        <v/>
      </c>
      <c r="B340" s="94" t="e">
        <f t="shared" si="98"/>
        <v>#N/A</v>
      </c>
      <c r="C340" s="95" t="str">
        <f t="shared" si="95"/>
        <v/>
      </c>
      <c r="D340" s="96"/>
      <c r="E340" s="97">
        <f t="shared" si="111"/>
        <v>0</v>
      </c>
      <c r="F340" s="97">
        <f t="shared" si="111"/>
        <v>0</v>
      </c>
      <c r="G340" s="97">
        <f t="shared" si="111"/>
        <v>0</v>
      </c>
      <c r="H340" s="97">
        <f t="shared" si="111"/>
        <v>0</v>
      </c>
      <c r="I340" s="97">
        <f t="shared" si="111"/>
        <v>0</v>
      </c>
      <c r="J340" s="97">
        <f t="shared" si="111"/>
        <v>0</v>
      </c>
      <c r="K340" s="97">
        <f t="shared" si="111"/>
        <v>0</v>
      </c>
      <c r="L340" s="97">
        <f t="shared" si="111"/>
        <v>0</v>
      </c>
      <c r="M340" s="97">
        <f t="shared" si="111"/>
        <v>0</v>
      </c>
      <c r="N340" s="97">
        <f t="shared" si="111"/>
        <v>0</v>
      </c>
      <c r="O340" s="98"/>
      <c r="P340" s="97">
        <f t="shared" si="99"/>
        <v>0</v>
      </c>
      <c r="Q340" s="97">
        <f t="shared" si="110"/>
        <v>0</v>
      </c>
      <c r="R340" s="97">
        <f t="shared" si="110"/>
        <v>0</v>
      </c>
      <c r="S340" s="97">
        <f t="shared" si="110"/>
        <v>0</v>
      </c>
      <c r="T340" s="97">
        <f t="shared" si="110"/>
        <v>0</v>
      </c>
      <c r="U340" s="97">
        <f t="shared" si="110"/>
        <v>0</v>
      </c>
      <c r="V340" s="97">
        <f t="shared" si="110"/>
        <v>0</v>
      </c>
      <c r="W340" s="97">
        <f t="shared" si="110"/>
        <v>0</v>
      </c>
      <c r="X340" s="97">
        <f t="shared" si="110"/>
        <v>0</v>
      </c>
      <c r="Y340" s="97">
        <f t="shared" si="110"/>
        <v>0</v>
      </c>
      <c r="Z340" s="97">
        <f t="shared" si="110"/>
        <v>0</v>
      </c>
      <c r="AA340" s="101"/>
      <c r="AB340" s="97">
        <f t="shared" si="112"/>
        <v>0</v>
      </c>
      <c r="AC340" s="97">
        <f t="shared" si="112"/>
        <v>0</v>
      </c>
      <c r="AD340" s="97">
        <f t="shared" si="112"/>
        <v>0</v>
      </c>
      <c r="AE340" s="97">
        <f t="shared" si="112"/>
        <v>0</v>
      </c>
      <c r="AF340" s="97">
        <f t="shared" si="112"/>
        <v>0</v>
      </c>
      <c r="AG340" s="97">
        <f t="shared" si="112"/>
        <v>0</v>
      </c>
      <c r="AH340" s="97">
        <f t="shared" si="112"/>
        <v>0</v>
      </c>
      <c r="AI340" s="97">
        <f t="shared" si="112"/>
        <v>0</v>
      </c>
      <c r="AJ340" s="97">
        <f t="shared" si="112"/>
        <v>0</v>
      </c>
      <c r="AK340" s="97">
        <f t="shared" si="112"/>
        <v>0</v>
      </c>
      <c r="AL340" s="99">
        <f t="shared" si="100"/>
        <v>0</v>
      </c>
      <c r="AM340" s="102"/>
      <c r="AN340" s="97">
        <f t="shared" si="109"/>
        <v>0</v>
      </c>
      <c r="AO340" s="97">
        <f t="shared" si="109"/>
        <v>0</v>
      </c>
      <c r="AP340" s="97">
        <f t="shared" si="109"/>
        <v>0</v>
      </c>
      <c r="AQ340" s="97">
        <f t="shared" si="109"/>
        <v>0</v>
      </c>
      <c r="AR340" s="97">
        <f t="shared" si="109"/>
        <v>0</v>
      </c>
      <c r="AS340" s="97">
        <f t="shared" si="108"/>
        <v>0</v>
      </c>
      <c r="AT340" s="97">
        <f t="shared" si="108"/>
        <v>0</v>
      </c>
      <c r="AU340" s="97">
        <f t="shared" si="108"/>
        <v>0</v>
      </c>
      <c r="AV340" s="97">
        <f t="shared" si="108"/>
        <v>0</v>
      </c>
      <c r="AW340" s="97">
        <f t="shared" si="108"/>
        <v>0</v>
      </c>
      <c r="AX340" s="99">
        <f t="shared" si="101"/>
        <v>0</v>
      </c>
      <c r="AY340" s="99"/>
      <c r="AZ340" s="100">
        <f t="shared" si="97"/>
        <v>0</v>
      </c>
      <c r="BA340" s="97">
        <f>IF(NOT(snowball2),0,IF(R339&lt;=0,0,IF($C340&lt;=SUM($AZ340:AZ340),0,IF(AO340+$C340-SUM($AZ340:AZ340)&gt;R339+AC340,R339+AC340-AO340,$C340-SUM($AZ340:AZ340)))))</f>
        <v>0</v>
      </c>
      <c r="BB340" s="97">
        <f>IF(NOT(snowball2),0,IF(S339&lt;=0,0,IF($C340&lt;=SUM($AZ340:BA340),0,IF(AP340+$C340-SUM($AZ340:BA340)&gt;S339+AD340,S339+AD340-AP340,$C340-SUM($AZ340:BA340)))))</f>
        <v>0</v>
      </c>
      <c r="BC340" s="97">
        <f>IF(NOT(snowball2),0,IF(T339&lt;=0,0,IF($C340&lt;=SUM($AZ340:BB340),0,IF(AQ340+$C340-SUM($AZ340:BB340)&gt;T339+AE340,T339+AE340-AQ340,$C340-SUM($AZ340:BB340)))))</f>
        <v>0</v>
      </c>
      <c r="BD340" s="97">
        <f>IF(NOT(snowball2),0,IF(U339&lt;=0,0,IF($C340&lt;=SUM($AZ340:BC340),0,IF(AR340+$C340-SUM($AZ340:BC340)&gt;U339+AF340,U339+AF340-AR340,$C340-SUM($AZ340:BC340)))))</f>
        <v>0</v>
      </c>
      <c r="BE340" s="97">
        <f>IF(NOT(snowball2),0,IF(V339&lt;=0,0,IF($C340&lt;=SUM($AZ340:BD340),0,IF(AS340+$C340-SUM($AZ340:BD340)&gt;V339+AG340,V339+AG340-AS340,$C340-SUM($AZ340:BD340)))))</f>
        <v>0</v>
      </c>
      <c r="BF340" s="97">
        <f>IF(NOT(snowball2),0,IF(W339&lt;=0,0,IF($C340&lt;=SUM($AZ340:BE340),0,IF(AT340+$C340-SUM($AZ340:BE340)&gt;W339+AH340,W339+AH340-AT340,$C340-SUM($AZ340:BE340)))))</f>
        <v>0</v>
      </c>
      <c r="BG340" s="97">
        <f>IF(NOT(snowball2),0,IF(X339&lt;=0,0,IF($C340&lt;=SUM($AZ340:BF340),0,IF(AU340+$C340-SUM($AZ340:BF340)&gt;X339+AI340,X339+AI340-AU340,$C340-SUM($AZ340:BF340)))))</f>
        <v>0</v>
      </c>
      <c r="BH340" s="97">
        <f>IF(NOT(snowball2),0,IF(Y339&lt;=0,0,IF($C340&lt;=SUM($AZ340:BG340),0,IF(AV340+$C340-SUM($AZ340:BG340)&gt;Y339+AJ340,Y339+AJ340-AV340,$C340-SUM($AZ340:BG340)))))</f>
        <v>0</v>
      </c>
      <c r="BI340" s="97">
        <f>IF(NOT(snowball2),0,IF(Z339&lt;=0,0,IF($C340&lt;=SUM($AZ340:BH340),0,IF(AW340+$C340-SUM($AZ340:BH340)&gt;Z339+AK340,Z339+AK340-AW340,$C340-SUM($AZ340:BH340)))))</f>
        <v>0</v>
      </c>
    </row>
    <row r="341" spans="1:61" ht="11.1" customHeight="1" x14ac:dyDescent="0.2">
      <c r="A341" s="93" t="str">
        <f t="shared" si="102"/>
        <v/>
      </c>
      <c r="B341" s="94" t="e">
        <f t="shared" si="98"/>
        <v>#N/A</v>
      </c>
      <c r="C341" s="95" t="str">
        <f t="shared" ref="C341:C380" si="113">IF(A341="","",IF(snowball2,IF(($E$5-AX341)&lt;0,0,$E$5-AX341),"n/a")+D341)</f>
        <v/>
      </c>
      <c r="D341" s="96"/>
      <c r="E341" s="97">
        <f t="shared" si="111"/>
        <v>0</v>
      </c>
      <c r="F341" s="97">
        <f t="shared" si="111"/>
        <v>0</v>
      </c>
      <c r="G341" s="97">
        <f t="shared" si="111"/>
        <v>0</v>
      </c>
      <c r="H341" s="97">
        <f t="shared" si="111"/>
        <v>0</v>
      </c>
      <c r="I341" s="97">
        <f t="shared" si="111"/>
        <v>0</v>
      </c>
      <c r="J341" s="97">
        <f t="shared" si="111"/>
        <v>0</v>
      </c>
      <c r="K341" s="97">
        <f t="shared" si="111"/>
        <v>0</v>
      </c>
      <c r="L341" s="97">
        <f t="shared" si="111"/>
        <v>0</v>
      </c>
      <c r="M341" s="97">
        <f t="shared" si="111"/>
        <v>0</v>
      </c>
      <c r="N341" s="97">
        <f t="shared" si="111"/>
        <v>0</v>
      </c>
      <c r="O341" s="98"/>
      <c r="P341" s="97">
        <f t="shared" si="99"/>
        <v>0</v>
      </c>
      <c r="Q341" s="97">
        <f t="shared" ref="Q341:Z356" si="114">IF(E$8=0,0,ROUND(Q340-(E341-AB341),2))</f>
        <v>0</v>
      </c>
      <c r="R341" s="97">
        <f t="shared" si="114"/>
        <v>0</v>
      </c>
      <c r="S341" s="97">
        <f t="shared" si="114"/>
        <v>0</v>
      </c>
      <c r="T341" s="97">
        <f t="shared" si="114"/>
        <v>0</v>
      </c>
      <c r="U341" s="97">
        <f t="shared" si="114"/>
        <v>0</v>
      </c>
      <c r="V341" s="97">
        <f t="shared" si="114"/>
        <v>0</v>
      </c>
      <c r="W341" s="97">
        <f t="shared" si="114"/>
        <v>0</v>
      </c>
      <c r="X341" s="97">
        <f t="shared" si="114"/>
        <v>0</v>
      </c>
      <c r="Y341" s="97">
        <f t="shared" si="114"/>
        <v>0</v>
      </c>
      <c r="Z341" s="97">
        <f t="shared" si="114"/>
        <v>0</v>
      </c>
      <c r="AA341" s="101"/>
      <c r="AB341" s="97">
        <f t="shared" si="112"/>
        <v>0</v>
      </c>
      <c r="AC341" s="97">
        <f t="shared" si="112"/>
        <v>0</v>
      </c>
      <c r="AD341" s="97">
        <f t="shared" si="112"/>
        <v>0</v>
      </c>
      <c r="AE341" s="97">
        <f t="shared" si="112"/>
        <v>0</v>
      </c>
      <c r="AF341" s="97">
        <f t="shared" si="112"/>
        <v>0</v>
      </c>
      <c r="AG341" s="97">
        <f t="shared" si="112"/>
        <v>0</v>
      </c>
      <c r="AH341" s="97">
        <f t="shared" si="112"/>
        <v>0</v>
      </c>
      <c r="AI341" s="97">
        <f t="shared" si="112"/>
        <v>0</v>
      </c>
      <c r="AJ341" s="97">
        <f t="shared" si="112"/>
        <v>0</v>
      </c>
      <c r="AK341" s="97">
        <f t="shared" si="112"/>
        <v>0</v>
      </c>
      <c r="AL341" s="99">
        <f t="shared" si="100"/>
        <v>0</v>
      </c>
      <c r="AM341" s="102"/>
      <c r="AN341" s="97">
        <f t="shared" si="109"/>
        <v>0</v>
      </c>
      <c r="AO341" s="97">
        <f t="shared" si="109"/>
        <v>0</v>
      </c>
      <c r="AP341" s="97">
        <f t="shared" si="109"/>
        <v>0</v>
      </c>
      <c r="AQ341" s="97">
        <f t="shared" si="109"/>
        <v>0</v>
      </c>
      <c r="AR341" s="97">
        <f t="shared" si="109"/>
        <v>0</v>
      </c>
      <c r="AS341" s="97">
        <f t="shared" si="108"/>
        <v>0</v>
      </c>
      <c r="AT341" s="97">
        <f t="shared" si="108"/>
        <v>0</v>
      </c>
      <c r="AU341" s="97">
        <f t="shared" si="108"/>
        <v>0</v>
      </c>
      <c r="AV341" s="97">
        <f t="shared" si="108"/>
        <v>0</v>
      </c>
      <c r="AW341" s="97">
        <f t="shared" si="108"/>
        <v>0</v>
      </c>
      <c r="AX341" s="99">
        <f t="shared" si="101"/>
        <v>0</v>
      </c>
      <c r="AY341" s="99"/>
      <c r="AZ341" s="100">
        <f t="shared" ref="AZ341:AZ381" si="115">IF(NOT(snowball2),0,IF(Q340&lt;=0,0,IF(AN341+$C341&gt;Q340+AB341,Q340+AB341-AN341,$C341)))</f>
        <v>0</v>
      </c>
      <c r="BA341" s="97">
        <f>IF(NOT(snowball2),0,IF(R340&lt;=0,0,IF($C341&lt;=SUM($AZ341:AZ341),0,IF(AO341+$C341-SUM($AZ341:AZ341)&gt;R340+AC341,R340+AC341-AO341,$C341-SUM($AZ341:AZ341)))))</f>
        <v>0</v>
      </c>
      <c r="BB341" s="97">
        <f>IF(NOT(snowball2),0,IF(S340&lt;=0,0,IF($C341&lt;=SUM($AZ341:BA341),0,IF(AP341+$C341-SUM($AZ341:BA341)&gt;S340+AD341,S340+AD341-AP341,$C341-SUM($AZ341:BA341)))))</f>
        <v>0</v>
      </c>
      <c r="BC341" s="97">
        <f>IF(NOT(snowball2),0,IF(T340&lt;=0,0,IF($C341&lt;=SUM($AZ341:BB341),0,IF(AQ341+$C341-SUM($AZ341:BB341)&gt;T340+AE341,T340+AE341-AQ341,$C341-SUM($AZ341:BB341)))))</f>
        <v>0</v>
      </c>
      <c r="BD341" s="97">
        <f>IF(NOT(snowball2),0,IF(U340&lt;=0,0,IF($C341&lt;=SUM($AZ341:BC341),0,IF(AR341+$C341-SUM($AZ341:BC341)&gt;U340+AF341,U340+AF341-AR341,$C341-SUM($AZ341:BC341)))))</f>
        <v>0</v>
      </c>
      <c r="BE341" s="97">
        <f>IF(NOT(snowball2),0,IF(V340&lt;=0,0,IF($C341&lt;=SUM($AZ341:BD341),0,IF(AS341+$C341-SUM($AZ341:BD341)&gt;V340+AG341,V340+AG341-AS341,$C341-SUM($AZ341:BD341)))))</f>
        <v>0</v>
      </c>
      <c r="BF341" s="97">
        <f>IF(NOT(snowball2),0,IF(W340&lt;=0,0,IF($C341&lt;=SUM($AZ341:BE341),0,IF(AT341+$C341-SUM($AZ341:BE341)&gt;W340+AH341,W340+AH341-AT341,$C341-SUM($AZ341:BE341)))))</f>
        <v>0</v>
      </c>
      <c r="BG341" s="97">
        <f>IF(NOT(snowball2),0,IF(X340&lt;=0,0,IF($C341&lt;=SUM($AZ341:BF341),0,IF(AU341+$C341-SUM($AZ341:BF341)&gt;X340+AI341,X340+AI341-AU341,$C341-SUM($AZ341:BF341)))))</f>
        <v>0</v>
      </c>
      <c r="BH341" s="97">
        <f>IF(NOT(snowball2),0,IF(Y340&lt;=0,0,IF($C341&lt;=SUM($AZ341:BG341),0,IF(AV341+$C341-SUM($AZ341:BG341)&gt;Y340+AJ341,Y340+AJ341-AV341,$C341-SUM($AZ341:BG341)))))</f>
        <v>0</v>
      </c>
      <c r="BI341" s="97">
        <f>IF(NOT(snowball2),0,IF(Z340&lt;=0,0,IF($C341&lt;=SUM($AZ341:BH341),0,IF(AW341+$C341-SUM($AZ341:BH341)&gt;Z340+AK341,Z340+AK341-AW341,$C341-SUM($AZ341:BH341)))))</f>
        <v>0</v>
      </c>
    </row>
    <row r="342" spans="1:61" ht="11.1" customHeight="1" x14ac:dyDescent="0.2">
      <c r="A342" s="93" t="str">
        <f t="shared" si="102"/>
        <v/>
      </c>
      <c r="B342" s="94" t="e">
        <f t="shared" ref="B342:B380" si="116">IF(A342="",NA(),DATE(YEAR(B341),MONTH(B341)+1,1))</f>
        <v>#N/A</v>
      </c>
      <c r="C342" s="95" t="str">
        <f t="shared" si="113"/>
        <v/>
      </c>
      <c r="D342" s="96"/>
      <c r="E342" s="97">
        <f t="shared" si="111"/>
        <v>0</v>
      </c>
      <c r="F342" s="97">
        <f t="shared" si="111"/>
        <v>0</v>
      </c>
      <c r="G342" s="97">
        <f t="shared" si="111"/>
        <v>0</v>
      </c>
      <c r="H342" s="97">
        <f t="shared" si="111"/>
        <v>0</v>
      </c>
      <c r="I342" s="97">
        <f t="shared" si="111"/>
        <v>0</v>
      </c>
      <c r="J342" s="97">
        <f t="shared" si="111"/>
        <v>0</v>
      </c>
      <c r="K342" s="97">
        <f t="shared" si="111"/>
        <v>0</v>
      </c>
      <c r="L342" s="97">
        <f t="shared" si="111"/>
        <v>0</v>
      </c>
      <c r="M342" s="97">
        <f t="shared" si="111"/>
        <v>0</v>
      </c>
      <c r="N342" s="97">
        <f t="shared" si="111"/>
        <v>0</v>
      </c>
      <c r="O342" s="98"/>
      <c r="P342" s="97">
        <f t="shared" ref="P342:P380" si="117">SUM(Q342:Z342)</f>
        <v>0</v>
      </c>
      <c r="Q342" s="97">
        <f t="shared" si="114"/>
        <v>0</v>
      </c>
      <c r="R342" s="97">
        <f t="shared" si="114"/>
        <v>0</v>
      </c>
      <c r="S342" s="97">
        <f t="shared" si="114"/>
        <v>0</v>
      </c>
      <c r="T342" s="97">
        <f t="shared" si="114"/>
        <v>0</v>
      </c>
      <c r="U342" s="97">
        <f t="shared" si="114"/>
        <v>0</v>
      </c>
      <c r="V342" s="97">
        <f t="shared" si="114"/>
        <v>0</v>
      </c>
      <c r="W342" s="97">
        <f t="shared" si="114"/>
        <v>0</v>
      </c>
      <c r="X342" s="97">
        <f t="shared" si="114"/>
        <v>0</v>
      </c>
      <c r="Y342" s="97">
        <f t="shared" si="114"/>
        <v>0</v>
      </c>
      <c r="Z342" s="97">
        <f t="shared" si="114"/>
        <v>0</v>
      </c>
      <c r="AA342" s="101"/>
      <c r="AB342" s="97">
        <f t="shared" si="112"/>
        <v>0</v>
      </c>
      <c r="AC342" s="97">
        <f t="shared" si="112"/>
        <v>0</v>
      </c>
      <c r="AD342" s="97">
        <f t="shared" si="112"/>
        <v>0</v>
      </c>
      <c r="AE342" s="97">
        <f t="shared" si="112"/>
        <v>0</v>
      </c>
      <c r="AF342" s="97">
        <f t="shared" si="112"/>
        <v>0</v>
      </c>
      <c r="AG342" s="97">
        <f t="shared" si="112"/>
        <v>0</v>
      </c>
      <c r="AH342" s="97">
        <f t="shared" si="112"/>
        <v>0</v>
      </c>
      <c r="AI342" s="97">
        <f t="shared" si="112"/>
        <v>0</v>
      </c>
      <c r="AJ342" s="97">
        <f t="shared" si="112"/>
        <v>0</v>
      </c>
      <c r="AK342" s="97">
        <f t="shared" si="112"/>
        <v>0</v>
      </c>
      <c r="AL342" s="99">
        <f t="shared" ref="AL342:AL380" si="118">SUM(AB342:AK342)</f>
        <v>0</v>
      </c>
      <c r="AM342" s="102"/>
      <c r="AN342" s="97">
        <f t="shared" si="109"/>
        <v>0</v>
      </c>
      <c r="AO342" s="97">
        <f t="shared" si="109"/>
        <v>0</v>
      </c>
      <c r="AP342" s="97">
        <f t="shared" si="109"/>
        <v>0</v>
      </c>
      <c r="AQ342" s="97">
        <f t="shared" si="109"/>
        <v>0</v>
      </c>
      <c r="AR342" s="97">
        <f t="shared" si="109"/>
        <v>0</v>
      </c>
      <c r="AS342" s="97">
        <f t="shared" si="108"/>
        <v>0</v>
      </c>
      <c r="AT342" s="97">
        <f t="shared" si="108"/>
        <v>0</v>
      </c>
      <c r="AU342" s="97">
        <f t="shared" si="108"/>
        <v>0</v>
      </c>
      <c r="AV342" s="97">
        <f t="shared" si="108"/>
        <v>0</v>
      </c>
      <c r="AW342" s="97">
        <f t="shared" si="108"/>
        <v>0</v>
      </c>
      <c r="AX342" s="99">
        <f t="shared" ref="AX342:AX380" si="119">SUM(AN342:AW342)</f>
        <v>0</v>
      </c>
      <c r="AY342" s="99"/>
      <c r="AZ342" s="100">
        <f t="shared" si="115"/>
        <v>0</v>
      </c>
      <c r="BA342" s="97">
        <f>IF(NOT(snowball2),0,IF(R341&lt;=0,0,IF($C342&lt;=SUM($AZ342:AZ342),0,IF(AO342+$C342-SUM($AZ342:AZ342)&gt;R341+AC342,R341+AC342-AO342,$C342-SUM($AZ342:AZ342)))))</f>
        <v>0</v>
      </c>
      <c r="BB342" s="97">
        <f>IF(NOT(snowball2),0,IF(S341&lt;=0,0,IF($C342&lt;=SUM($AZ342:BA342),0,IF(AP342+$C342-SUM($AZ342:BA342)&gt;S341+AD342,S341+AD342-AP342,$C342-SUM($AZ342:BA342)))))</f>
        <v>0</v>
      </c>
      <c r="BC342" s="97">
        <f>IF(NOT(snowball2),0,IF(T341&lt;=0,0,IF($C342&lt;=SUM($AZ342:BB342),0,IF(AQ342+$C342-SUM($AZ342:BB342)&gt;T341+AE342,T341+AE342-AQ342,$C342-SUM($AZ342:BB342)))))</f>
        <v>0</v>
      </c>
      <c r="BD342" s="97">
        <f>IF(NOT(snowball2),0,IF(U341&lt;=0,0,IF($C342&lt;=SUM($AZ342:BC342),0,IF(AR342+$C342-SUM($AZ342:BC342)&gt;U341+AF342,U341+AF342-AR342,$C342-SUM($AZ342:BC342)))))</f>
        <v>0</v>
      </c>
      <c r="BE342" s="97">
        <f>IF(NOT(snowball2),0,IF(V341&lt;=0,0,IF($C342&lt;=SUM($AZ342:BD342),0,IF(AS342+$C342-SUM($AZ342:BD342)&gt;V341+AG342,V341+AG342-AS342,$C342-SUM($AZ342:BD342)))))</f>
        <v>0</v>
      </c>
      <c r="BF342" s="97">
        <f>IF(NOT(snowball2),0,IF(W341&lt;=0,0,IF($C342&lt;=SUM($AZ342:BE342),0,IF(AT342+$C342-SUM($AZ342:BE342)&gt;W341+AH342,W341+AH342-AT342,$C342-SUM($AZ342:BE342)))))</f>
        <v>0</v>
      </c>
      <c r="BG342" s="97">
        <f>IF(NOT(snowball2),0,IF(X341&lt;=0,0,IF($C342&lt;=SUM($AZ342:BF342),0,IF(AU342+$C342-SUM($AZ342:BF342)&gt;X341+AI342,X341+AI342-AU342,$C342-SUM($AZ342:BF342)))))</f>
        <v>0</v>
      </c>
      <c r="BH342" s="97">
        <f>IF(NOT(snowball2),0,IF(Y341&lt;=0,0,IF($C342&lt;=SUM($AZ342:BG342),0,IF(AV342+$C342-SUM($AZ342:BG342)&gt;Y341+AJ342,Y341+AJ342-AV342,$C342-SUM($AZ342:BG342)))))</f>
        <v>0</v>
      </c>
      <c r="BI342" s="97">
        <f>IF(NOT(snowball2),0,IF(Z341&lt;=0,0,IF($C342&lt;=SUM($AZ342:BH342),0,IF(AW342+$C342-SUM($AZ342:BH342)&gt;Z341+AK342,Z341+AK342-AW342,$C342-SUM($AZ342:BH342)))))</f>
        <v>0</v>
      </c>
    </row>
    <row r="343" spans="1:61" ht="11.1" customHeight="1" x14ac:dyDescent="0.2">
      <c r="A343" s="93" t="str">
        <f t="shared" ref="A343:A380" si="120">IF(SUM(Q342:Z342)&lt;=0,"",A342+1)</f>
        <v/>
      </c>
      <c r="B343" s="94" t="e">
        <f t="shared" si="116"/>
        <v>#N/A</v>
      </c>
      <c r="C343" s="95" t="str">
        <f t="shared" si="113"/>
        <v/>
      </c>
      <c r="D343" s="96"/>
      <c r="E343" s="97">
        <f t="shared" si="111"/>
        <v>0</v>
      </c>
      <c r="F343" s="97">
        <f t="shared" si="111"/>
        <v>0</v>
      </c>
      <c r="G343" s="97">
        <f t="shared" si="111"/>
        <v>0</v>
      </c>
      <c r="H343" s="97">
        <f t="shared" si="111"/>
        <v>0</v>
      </c>
      <c r="I343" s="97">
        <f t="shared" si="111"/>
        <v>0</v>
      </c>
      <c r="J343" s="97">
        <f t="shared" si="111"/>
        <v>0</v>
      </c>
      <c r="K343" s="97">
        <f t="shared" si="111"/>
        <v>0</v>
      </c>
      <c r="L343" s="97">
        <f t="shared" si="111"/>
        <v>0</v>
      </c>
      <c r="M343" s="97">
        <f t="shared" si="111"/>
        <v>0</v>
      </c>
      <c r="N343" s="97">
        <f t="shared" si="111"/>
        <v>0</v>
      </c>
      <c r="O343" s="98"/>
      <c r="P343" s="97">
        <f t="shared" si="117"/>
        <v>0</v>
      </c>
      <c r="Q343" s="97">
        <f t="shared" si="114"/>
        <v>0</v>
      </c>
      <c r="R343" s="97">
        <f t="shared" si="114"/>
        <v>0</v>
      </c>
      <c r="S343" s="97">
        <f t="shared" si="114"/>
        <v>0</v>
      </c>
      <c r="T343" s="97">
        <f t="shared" si="114"/>
        <v>0</v>
      </c>
      <c r="U343" s="97">
        <f t="shared" si="114"/>
        <v>0</v>
      </c>
      <c r="V343" s="97">
        <f t="shared" si="114"/>
        <v>0</v>
      </c>
      <c r="W343" s="97">
        <f t="shared" si="114"/>
        <v>0</v>
      </c>
      <c r="X343" s="97">
        <f t="shared" si="114"/>
        <v>0</v>
      </c>
      <c r="Y343" s="97">
        <f t="shared" si="114"/>
        <v>0</v>
      </c>
      <c r="Z343" s="97">
        <f t="shared" si="114"/>
        <v>0</v>
      </c>
      <c r="AA343" s="101"/>
      <c r="AB343" s="97">
        <f t="shared" si="112"/>
        <v>0</v>
      </c>
      <c r="AC343" s="97">
        <f t="shared" si="112"/>
        <v>0</v>
      </c>
      <c r="AD343" s="97">
        <f t="shared" si="112"/>
        <v>0</v>
      </c>
      <c r="AE343" s="97">
        <f t="shared" si="112"/>
        <v>0</v>
      </c>
      <c r="AF343" s="97">
        <f t="shared" si="112"/>
        <v>0</v>
      </c>
      <c r="AG343" s="97">
        <f t="shared" si="112"/>
        <v>0</v>
      </c>
      <c r="AH343" s="97">
        <f t="shared" si="112"/>
        <v>0</v>
      </c>
      <c r="AI343" s="97">
        <f t="shared" si="112"/>
        <v>0</v>
      </c>
      <c r="AJ343" s="97">
        <f t="shared" si="112"/>
        <v>0</v>
      </c>
      <c r="AK343" s="97">
        <f t="shared" si="112"/>
        <v>0</v>
      </c>
      <c r="AL343" s="99">
        <f t="shared" si="118"/>
        <v>0</v>
      </c>
      <c r="AM343" s="102"/>
      <c r="AN343" s="97">
        <f t="shared" si="109"/>
        <v>0</v>
      </c>
      <c r="AO343" s="97">
        <f t="shared" si="109"/>
        <v>0</v>
      </c>
      <c r="AP343" s="97">
        <f t="shared" si="109"/>
        <v>0</v>
      </c>
      <c r="AQ343" s="97">
        <f t="shared" si="109"/>
        <v>0</v>
      </c>
      <c r="AR343" s="97">
        <f t="shared" si="109"/>
        <v>0</v>
      </c>
      <c r="AS343" s="97">
        <f t="shared" si="108"/>
        <v>0</v>
      </c>
      <c r="AT343" s="97">
        <f t="shared" si="108"/>
        <v>0</v>
      </c>
      <c r="AU343" s="97">
        <f t="shared" si="108"/>
        <v>0</v>
      </c>
      <c r="AV343" s="97">
        <f t="shared" si="108"/>
        <v>0</v>
      </c>
      <c r="AW343" s="97">
        <f t="shared" si="108"/>
        <v>0</v>
      </c>
      <c r="AX343" s="99">
        <f t="shared" si="119"/>
        <v>0</v>
      </c>
      <c r="AY343" s="99"/>
      <c r="AZ343" s="100">
        <f t="shared" si="115"/>
        <v>0</v>
      </c>
      <c r="BA343" s="97">
        <f>IF(NOT(snowball2),0,IF(R342&lt;=0,0,IF($C343&lt;=SUM($AZ343:AZ343),0,IF(AO343+$C343-SUM($AZ343:AZ343)&gt;R342+AC343,R342+AC343-AO343,$C343-SUM($AZ343:AZ343)))))</f>
        <v>0</v>
      </c>
      <c r="BB343" s="97">
        <f>IF(NOT(snowball2),0,IF(S342&lt;=0,0,IF($C343&lt;=SUM($AZ343:BA343),0,IF(AP343+$C343-SUM($AZ343:BA343)&gt;S342+AD343,S342+AD343-AP343,$C343-SUM($AZ343:BA343)))))</f>
        <v>0</v>
      </c>
      <c r="BC343" s="97">
        <f>IF(NOT(snowball2),0,IF(T342&lt;=0,0,IF($C343&lt;=SUM($AZ343:BB343),0,IF(AQ343+$C343-SUM($AZ343:BB343)&gt;T342+AE343,T342+AE343-AQ343,$C343-SUM($AZ343:BB343)))))</f>
        <v>0</v>
      </c>
      <c r="BD343" s="97">
        <f>IF(NOT(snowball2),0,IF(U342&lt;=0,0,IF($C343&lt;=SUM($AZ343:BC343),0,IF(AR343+$C343-SUM($AZ343:BC343)&gt;U342+AF343,U342+AF343-AR343,$C343-SUM($AZ343:BC343)))))</f>
        <v>0</v>
      </c>
      <c r="BE343" s="97">
        <f>IF(NOT(snowball2),0,IF(V342&lt;=0,0,IF($C343&lt;=SUM($AZ343:BD343),0,IF(AS343+$C343-SUM($AZ343:BD343)&gt;V342+AG343,V342+AG343-AS343,$C343-SUM($AZ343:BD343)))))</f>
        <v>0</v>
      </c>
      <c r="BF343" s="97">
        <f>IF(NOT(snowball2),0,IF(W342&lt;=0,0,IF($C343&lt;=SUM($AZ343:BE343),0,IF(AT343+$C343-SUM($AZ343:BE343)&gt;W342+AH343,W342+AH343-AT343,$C343-SUM($AZ343:BE343)))))</f>
        <v>0</v>
      </c>
      <c r="BG343" s="97">
        <f>IF(NOT(snowball2),0,IF(X342&lt;=0,0,IF($C343&lt;=SUM($AZ343:BF343),0,IF(AU343+$C343-SUM($AZ343:BF343)&gt;X342+AI343,X342+AI343-AU343,$C343-SUM($AZ343:BF343)))))</f>
        <v>0</v>
      </c>
      <c r="BH343" s="97">
        <f>IF(NOT(snowball2),0,IF(Y342&lt;=0,0,IF($C343&lt;=SUM($AZ343:BG343),0,IF(AV343+$C343-SUM($AZ343:BG343)&gt;Y342+AJ343,Y342+AJ343-AV343,$C343-SUM($AZ343:BG343)))))</f>
        <v>0</v>
      </c>
      <c r="BI343" s="97">
        <f>IF(NOT(snowball2),0,IF(Z342&lt;=0,0,IF($C343&lt;=SUM($AZ343:BH343),0,IF(AW343+$C343-SUM($AZ343:BH343)&gt;Z342+AK343,Z342+AK343-AW343,$C343-SUM($AZ343:BH343)))))</f>
        <v>0</v>
      </c>
    </row>
    <row r="344" spans="1:61" ht="11.1" customHeight="1" x14ac:dyDescent="0.2">
      <c r="A344" s="93" t="str">
        <f t="shared" si="120"/>
        <v/>
      </c>
      <c r="B344" s="94" t="e">
        <f t="shared" si="116"/>
        <v>#N/A</v>
      </c>
      <c r="C344" s="95" t="str">
        <f t="shared" si="113"/>
        <v/>
      </c>
      <c r="D344" s="96"/>
      <c r="E344" s="97">
        <f t="shared" si="111"/>
        <v>0</v>
      </c>
      <c r="F344" s="97">
        <f t="shared" si="111"/>
        <v>0</v>
      </c>
      <c r="G344" s="97">
        <f t="shared" si="111"/>
        <v>0</v>
      </c>
      <c r="H344" s="97">
        <f t="shared" si="111"/>
        <v>0</v>
      </c>
      <c r="I344" s="97">
        <f t="shared" si="111"/>
        <v>0</v>
      </c>
      <c r="J344" s="97">
        <f t="shared" si="111"/>
        <v>0</v>
      </c>
      <c r="K344" s="97">
        <f t="shared" si="111"/>
        <v>0</v>
      </c>
      <c r="L344" s="97">
        <f t="shared" si="111"/>
        <v>0</v>
      </c>
      <c r="M344" s="97">
        <f t="shared" si="111"/>
        <v>0</v>
      </c>
      <c r="N344" s="97">
        <f t="shared" si="111"/>
        <v>0</v>
      </c>
      <c r="O344" s="98"/>
      <c r="P344" s="97">
        <f t="shared" si="117"/>
        <v>0</v>
      </c>
      <c r="Q344" s="97">
        <f t="shared" si="114"/>
        <v>0</v>
      </c>
      <c r="R344" s="97">
        <f t="shared" si="114"/>
        <v>0</v>
      </c>
      <c r="S344" s="97">
        <f t="shared" si="114"/>
        <v>0</v>
      </c>
      <c r="T344" s="97">
        <f t="shared" si="114"/>
        <v>0</v>
      </c>
      <c r="U344" s="97">
        <f t="shared" si="114"/>
        <v>0</v>
      </c>
      <c r="V344" s="97">
        <f t="shared" si="114"/>
        <v>0</v>
      </c>
      <c r="W344" s="97">
        <f t="shared" si="114"/>
        <v>0</v>
      </c>
      <c r="X344" s="97">
        <f t="shared" si="114"/>
        <v>0</v>
      </c>
      <c r="Y344" s="97">
        <f t="shared" si="114"/>
        <v>0</v>
      </c>
      <c r="Z344" s="97">
        <f t="shared" si="114"/>
        <v>0</v>
      </c>
      <c r="AA344" s="101"/>
      <c r="AB344" s="97">
        <f t="shared" si="112"/>
        <v>0</v>
      </c>
      <c r="AC344" s="97">
        <f t="shared" si="112"/>
        <v>0</v>
      </c>
      <c r="AD344" s="97">
        <f t="shared" si="112"/>
        <v>0</v>
      </c>
      <c r="AE344" s="97">
        <f t="shared" si="112"/>
        <v>0</v>
      </c>
      <c r="AF344" s="97">
        <f t="shared" si="112"/>
        <v>0</v>
      </c>
      <c r="AG344" s="97">
        <f t="shared" si="112"/>
        <v>0</v>
      </c>
      <c r="AH344" s="97">
        <f t="shared" si="112"/>
        <v>0</v>
      </c>
      <c r="AI344" s="97">
        <f t="shared" si="112"/>
        <v>0</v>
      </c>
      <c r="AJ344" s="97">
        <f t="shared" si="112"/>
        <v>0</v>
      </c>
      <c r="AK344" s="97">
        <f t="shared" si="112"/>
        <v>0</v>
      </c>
      <c r="AL344" s="99">
        <f t="shared" si="118"/>
        <v>0</v>
      </c>
      <c r="AM344" s="102"/>
      <c r="AN344" s="97">
        <f t="shared" si="109"/>
        <v>0</v>
      </c>
      <c r="AO344" s="97">
        <f t="shared" si="109"/>
        <v>0</v>
      </c>
      <c r="AP344" s="97">
        <f t="shared" si="109"/>
        <v>0</v>
      </c>
      <c r="AQ344" s="97">
        <f t="shared" si="109"/>
        <v>0</v>
      </c>
      <c r="AR344" s="97">
        <f t="shared" si="109"/>
        <v>0</v>
      </c>
      <c r="AS344" s="97">
        <f t="shared" si="108"/>
        <v>0</v>
      </c>
      <c r="AT344" s="97">
        <f t="shared" si="108"/>
        <v>0</v>
      </c>
      <c r="AU344" s="97">
        <f t="shared" si="108"/>
        <v>0</v>
      </c>
      <c r="AV344" s="97">
        <f t="shared" si="108"/>
        <v>0</v>
      </c>
      <c r="AW344" s="97">
        <f t="shared" si="108"/>
        <v>0</v>
      </c>
      <c r="AX344" s="99">
        <f t="shared" si="119"/>
        <v>0</v>
      </c>
      <c r="AY344" s="99"/>
      <c r="AZ344" s="100">
        <f t="shared" si="115"/>
        <v>0</v>
      </c>
      <c r="BA344" s="97">
        <f>IF(NOT(snowball2),0,IF(R343&lt;=0,0,IF($C344&lt;=SUM($AZ344:AZ344),0,IF(AO344+$C344-SUM($AZ344:AZ344)&gt;R343+AC344,R343+AC344-AO344,$C344-SUM($AZ344:AZ344)))))</f>
        <v>0</v>
      </c>
      <c r="BB344" s="97">
        <f>IF(NOT(snowball2),0,IF(S343&lt;=0,0,IF($C344&lt;=SUM($AZ344:BA344),0,IF(AP344+$C344-SUM($AZ344:BA344)&gt;S343+AD344,S343+AD344-AP344,$C344-SUM($AZ344:BA344)))))</f>
        <v>0</v>
      </c>
      <c r="BC344" s="97">
        <f>IF(NOT(snowball2),0,IF(T343&lt;=0,0,IF($C344&lt;=SUM($AZ344:BB344),0,IF(AQ344+$C344-SUM($AZ344:BB344)&gt;T343+AE344,T343+AE344-AQ344,$C344-SUM($AZ344:BB344)))))</f>
        <v>0</v>
      </c>
      <c r="BD344" s="97">
        <f>IF(NOT(snowball2),0,IF(U343&lt;=0,0,IF($C344&lt;=SUM($AZ344:BC344),0,IF(AR344+$C344-SUM($AZ344:BC344)&gt;U343+AF344,U343+AF344-AR344,$C344-SUM($AZ344:BC344)))))</f>
        <v>0</v>
      </c>
      <c r="BE344" s="97">
        <f>IF(NOT(snowball2),0,IF(V343&lt;=0,0,IF($C344&lt;=SUM($AZ344:BD344),0,IF(AS344+$C344-SUM($AZ344:BD344)&gt;V343+AG344,V343+AG344-AS344,$C344-SUM($AZ344:BD344)))))</f>
        <v>0</v>
      </c>
      <c r="BF344" s="97">
        <f>IF(NOT(snowball2),0,IF(W343&lt;=0,0,IF($C344&lt;=SUM($AZ344:BE344),0,IF(AT344+$C344-SUM($AZ344:BE344)&gt;W343+AH344,W343+AH344-AT344,$C344-SUM($AZ344:BE344)))))</f>
        <v>0</v>
      </c>
      <c r="BG344" s="97">
        <f>IF(NOT(snowball2),0,IF(X343&lt;=0,0,IF($C344&lt;=SUM($AZ344:BF344),0,IF(AU344+$C344-SUM($AZ344:BF344)&gt;X343+AI344,X343+AI344-AU344,$C344-SUM($AZ344:BF344)))))</f>
        <v>0</v>
      </c>
      <c r="BH344" s="97">
        <f>IF(NOT(snowball2),0,IF(Y343&lt;=0,0,IF($C344&lt;=SUM($AZ344:BG344),0,IF(AV344+$C344-SUM($AZ344:BG344)&gt;Y343+AJ344,Y343+AJ344-AV344,$C344-SUM($AZ344:BG344)))))</f>
        <v>0</v>
      </c>
      <c r="BI344" s="97">
        <f>IF(NOT(snowball2),0,IF(Z343&lt;=0,0,IF($C344&lt;=SUM($AZ344:BH344),0,IF(AW344+$C344-SUM($AZ344:BH344)&gt;Z343+AK344,Z343+AK344-AW344,$C344-SUM($AZ344:BH344)))))</f>
        <v>0</v>
      </c>
    </row>
    <row r="345" spans="1:61" ht="11.1" customHeight="1" x14ac:dyDescent="0.2">
      <c r="A345" s="93" t="str">
        <f t="shared" si="120"/>
        <v/>
      </c>
      <c r="B345" s="94" t="e">
        <f t="shared" si="116"/>
        <v>#N/A</v>
      </c>
      <c r="C345" s="95" t="str">
        <f t="shared" si="113"/>
        <v/>
      </c>
      <c r="D345" s="96"/>
      <c r="E345" s="97">
        <f t="shared" si="111"/>
        <v>0</v>
      </c>
      <c r="F345" s="97">
        <f t="shared" si="111"/>
        <v>0</v>
      </c>
      <c r="G345" s="97">
        <f t="shared" si="111"/>
        <v>0</v>
      </c>
      <c r="H345" s="97">
        <f t="shared" si="111"/>
        <v>0</v>
      </c>
      <c r="I345" s="97">
        <f t="shared" si="111"/>
        <v>0</v>
      </c>
      <c r="J345" s="97">
        <f t="shared" si="111"/>
        <v>0</v>
      </c>
      <c r="K345" s="97">
        <f t="shared" si="111"/>
        <v>0</v>
      </c>
      <c r="L345" s="97">
        <f t="shared" si="111"/>
        <v>0</v>
      </c>
      <c r="M345" s="97">
        <f t="shared" si="111"/>
        <v>0</v>
      </c>
      <c r="N345" s="97">
        <f t="shared" si="111"/>
        <v>0</v>
      </c>
      <c r="O345" s="98"/>
      <c r="P345" s="97">
        <f t="shared" si="117"/>
        <v>0</v>
      </c>
      <c r="Q345" s="97">
        <f t="shared" si="114"/>
        <v>0</v>
      </c>
      <c r="R345" s="97">
        <f t="shared" si="114"/>
        <v>0</v>
      </c>
      <c r="S345" s="97">
        <f t="shared" si="114"/>
        <v>0</v>
      </c>
      <c r="T345" s="97">
        <f t="shared" si="114"/>
        <v>0</v>
      </c>
      <c r="U345" s="97">
        <f t="shared" si="114"/>
        <v>0</v>
      </c>
      <c r="V345" s="97">
        <f t="shared" si="114"/>
        <v>0</v>
      </c>
      <c r="W345" s="97">
        <f t="shared" si="114"/>
        <v>0</v>
      </c>
      <c r="X345" s="97">
        <f t="shared" si="114"/>
        <v>0</v>
      </c>
      <c r="Y345" s="97">
        <f t="shared" si="114"/>
        <v>0</v>
      </c>
      <c r="Z345" s="97">
        <f t="shared" si="114"/>
        <v>0</v>
      </c>
      <c r="AA345" s="101"/>
      <c r="AB345" s="97">
        <f t="shared" si="112"/>
        <v>0</v>
      </c>
      <c r="AC345" s="97">
        <f t="shared" si="112"/>
        <v>0</v>
      </c>
      <c r="AD345" s="97">
        <f t="shared" si="112"/>
        <v>0</v>
      </c>
      <c r="AE345" s="97">
        <f t="shared" si="112"/>
        <v>0</v>
      </c>
      <c r="AF345" s="97">
        <f t="shared" si="112"/>
        <v>0</v>
      </c>
      <c r="AG345" s="97">
        <f t="shared" si="112"/>
        <v>0</v>
      </c>
      <c r="AH345" s="97">
        <f t="shared" si="112"/>
        <v>0</v>
      </c>
      <c r="AI345" s="97">
        <f t="shared" si="112"/>
        <v>0</v>
      </c>
      <c r="AJ345" s="97">
        <f t="shared" si="112"/>
        <v>0</v>
      </c>
      <c r="AK345" s="97">
        <f t="shared" si="112"/>
        <v>0</v>
      </c>
      <c r="AL345" s="99">
        <f t="shared" si="118"/>
        <v>0</v>
      </c>
      <c r="AM345" s="102"/>
      <c r="AN345" s="97">
        <f t="shared" si="109"/>
        <v>0</v>
      </c>
      <c r="AO345" s="97">
        <f t="shared" si="109"/>
        <v>0</v>
      </c>
      <c r="AP345" s="97">
        <f t="shared" si="109"/>
        <v>0</v>
      </c>
      <c r="AQ345" s="97">
        <f t="shared" si="109"/>
        <v>0</v>
      </c>
      <c r="AR345" s="97">
        <f t="shared" si="109"/>
        <v>0</v>
      </c>
      <c r="AS345" s="97">
        <f t="shared" si="108"/>
        <v>0</v>
      </c>
      <c r="AT345" s="97">
        <f t="shared" si="108"/>
        <v>0</v>
      </c>
      <c r="AU345" s="97">
        <f t="shared" si="108"/>
        <v>0</v>
      </c>
      <c r="AV345" s="97">
        <f t="shared" si="108"/>
        <v>0</v>
      </c>
      <c r="AW345" s="97">
        <f t="shared" si="108"/>
        <v>0</v>
      </c>
      <c r="AX345" s="99">
        <f t="shared" si="119"/>
        <v>0</v>
      </c>
      <c r="AY345" s="99"/>
      <c r="AZ345" s="100">
        <f t="shared" si="115"/>
        <v>0</v>
      </c>
      <c r="BA345" s="97">
        <f>IF(NOT(snowball2),0,IF(R344&lt;=0,0,IF($C345&lt;=SUM($AZ345:AZ345),0,IF(AO345+$C345-SUM($AZ345:AZ345)&gt;R344+AC345,R344+AC345-AO345,$C345-SUM($AZ345:AZ345)))))</f>
        <v>0</v>
      </c>
      <c r="BB345" s="97">
        <f>IF(NOT(snowball2),0,IF(S344&lt;=0,0,IF($C345&lt;=SUM($AZ345:BA345),0,IF(AP345+$C345-SUM($AZ345:BA345)&gt;S344+AD345,S344+AD345-AP345,$C345-SUM($AZ345:BA345)))))</f>
        <v>0</v>
      </c>
      <c r="BC345" s="97">
        <f>IF(NOT(snowball2),0,IF(T344&lt;=0,0,IF($C345&lt;=SUM($AZ345:BB345),0,IF(AQ345+$C345-SUM($AZ345:BB345)&gt;T344+AE345,T344+AE345-AQ345,$C345-SUM($AZ345:BB345)))))</f>
        <v>0</v>
      </c>
      <c r="BD345" s="97">
        <f>IF(NOT(snowball2),0,IF(U344&lt;=0,0,IF($C345&lt;=SUM($AZ345:BC345),0,IF(AR345+$C345-SUM($AZ345:BC345)&gt;U344+AF345,U344+AF345-AR345,$C345-SUM($AZ345:BC345)))))</f>
        <v>0</v>
      </c>
      <c r="BE345" s="97">
        <f>IF(NOT(snowball2),0,IF(V344&lt;=0,0,IF($C345&lt;=SUM($AZ345:BD345),0,IF(AS345+$C345-SUM($AZ345:BD345)&gt;V344+AG345,V344+AG345-AS345,$C345-SUM($AZ345:BD345)))))</f>
        <v>0</v>
      </c>
      <c r="BF345" s="97">
        <f>IF(NOT(snowball2),0,IF(W344&lt;=0,0,IF($C345&lt;=SUM($AZ345:BE345),0,IF(AT345+$C345-SUM($AZ345:BE345)&gt;W344+AH345,W344+AH345-AT345,$C345-SUM($AZ345:BE345)))))</f>
        <v>0</v>
      </c>
      <c r="BG345" s="97">
        <f>IF(NOT(snowball2),0,IF(X344&lt;=0,0,IF($C345&lt;=SUM($AZ345:BF345),0,IF(AU345+$C345-SUM($AZ345:BF345)&gt;X344+AI345,X344+AI345-AU345,$C345-SUM($AZ345:BF345)))))</f>
        <v>0</v>
      </c>
      <c r="BH345" s="97">
        <f>IF(NOT(snowball2),0,IF(Y344&lt;=0,0,IF($C345&lt;=SUM($AZ345:BG345),0,IF(AV345+$C345-SUM($AZ345:BG345)&gt;Y344+AJ345,Y344+AJ345-AV345,$C345-SUM($AZ345:BG345)))))</f>
        <v>0</v>
      </c>
      <c r="BI345" s="97">
        <f>IF(NOT(snowball2),0,IF(Z344&lt;=0,0,IF($C345&lt;=SUM($AZ345:BH345),0,IF(AW345+$C345-SUM($AZ345:BH345)&gt;Z344+AK345,Z344+AK345-AW345,$C345-SUM($AZ345:BH345)))))</f>
        <v>0</v>
      </c>
    </row>
    <row r="346" spans="1:61" ht="11.1" customHeight="1" x14ac:dyDescent="0.2">
      <c r="A346" s="93" t="str">
        <f t="shared" si="120"/>
        <v/>
      </c>
      <c r="B346" s="94" t="e">
        <f t="shared" si="116"/>
        <v>#N/A</v>
      </c>
      <c r="C346" s="95" t="str">
        <f t="shared" si="113"/>
        <v/>
      </c>
      <c r="D346" s="96"/>
      <c r="E346" s="97">
        <f t="shared" si="111"/>
        <v>0</v>
      </c>
      <c r="F346" s="97">
        <f t="shared" si="111"/>
        <v>0</v>
      </c>
      <c r="G346" s="97">
        <f t="shared" si="111"/>
        <v>0</v>
      </c>
      <c r="H346" s="97">
        <f t="shared" si="111"/>
        <v>0</v>
      </c>
      <c r="I346" s="97">
        <f t="shared" si="111"/>
        <v>0</v>
      </c>
      <c r="J346" s="97">
        <f t="shared" si="111"/>
        <v>0</v>
      </c>
      <c r="K346" s="97">
        <f t="shared" si="111"/>
        <v>0</v>
      </c>
      <c r="L346" s="97">
        <f t="shared" si="111"/>
        <v>0</v>
      </c>
      <c r="M346" s="97">
        <f t="shared" si="111"/>
        <v>0</v>
      </c>
      <c r="N346" s="97">
        <f t="shared" si="111"/>
        <v>0</v>
      </c>
      <c r="O346" s="98"/>
      <c r="P346" s="97">
        <f t="shared" si="117"/>
        <v>0</v>
      </c>
      <c r="Q346" s="97">
        <f t="shared" si="114"/>
        <v>0</v>
      </c>
      <c r="R346" s="97">
        <f t="shared" si="114"/>
        <v>0</v>
      </c>
      <c r="S346" s="97">
        <f t="shared" si="114"/>
        <v>0</v>
      </c>
      <c r="T346" s="97">
        <f t="shared" si="114"/>
        <v>0</v>
      </c>
      <c r="U346" s="97">
        <f t="shared" si="114"/>
        <v>0</v>
      </c>
      <c r="V346" s="97">
        <f t="shared" si="114"/>
        <v>0</v>
      </c>
      <c r="W346" s="97">
        <f t="shared" si="114"/>
        <v>0</v>
      </c>
      <c r="X346" s="97">
        <f t="shared" si="114"/>
        <v>0</v>
      </c>
      <c r="Y346" s="97">
        <f t="shared" si="114"/>
        <v>0</v>
      </c>
      <c r="Z346" s="97">
        <f t="shared" si="114"/>
        <v>0</v>
      </c>
      <c r="AA346" s="101"/>
      <c r="AB346" s="97">
        <f t="shared" si="112"/>
        <v>0</v>
      </c>
      <c r="AC346" s="97">
        <f t="shared" si="112"/>
        <v>0</v>
      </c>
      <c r="AD346" s="97">
        <f t="shared" si="112"/>
        <v>0</v>
      </c>
      <c r="AE346" s="97">
        <f t="shared" si="112"/>
        <v>0</v>
      </c>
      <c r="AF346" s="97">
        <f t="shared" si="112"/>
        <v>0</v>
      </c>
      <c r="AG346" s="97">
        <f t="shared" si="112"/>
        <v>0</v>
      </c>
      <c r="AH346" s="97">
        <f t="shared" si="112"/>
        <v>0</v>
      </c>
      <c r="AI346" s="97">
        <f t="shared" si="112"/>
        <v>0</v>
      </c>
      <c r="AJ346" s="97">
        <f t="shared" si="112"/>
        <v>0</v>
      </c>
      <c r="AK346" s="97">
        <f t="shared" si="112"/>
        <v>0</v>
      </c>
      <c r="AL346" s="99">
        <f t="shared" si="118"/>
        <v>0</v>
      </c>
      <c r="AM346" s="102"/>
      <c r="AN346" s="97">
        <f t="shared" si="109"/>
        <v>0</v>
      </c>
      <c r="AO346" s="97">
        <f t="shared" si="109"/>
        <v>0</v>
      </c>
      <c r="AP346" s="97">
        <f t="shared" si="109"/>
        <v>0</v>
      </c>
      <c r="AQ346" s="97">
        <f t="shared" si="109"/>
        <v>0</v>
      </c>
      <c r="AR346" s="97">
        <f t="shared" si="109"/>
        <v>0</v>
      </c>
      <c r="AS346" s="97">
        <f t="shared" si="108"/>
        <v>0</v>
      </c>
      <c r="AT346" s="97">
        <f t="shared" si="108"/>
        <v>0</v>
      </c>
      <c r="AU346" s="97">
        <f t="shared" si="108"/>
        <v>0</v>
      </c>
      <c r="AV346" s="97">
        <f t="shared" si="108"/>
        <v>0</v>
      </c>
      <c r="AW346" s="97">
        <f t="shared" si="108"/>
        <v>0</v>
      </c>
      <c r="AX346" s="99">
        <f t="shared" si="119"/>
        <v>0</v>
      </c>
      <c r="AY346" s="99"/>
      <c r="AZ346" s="100">
        <f t="shared" si="115"/>
        <v>0</v>
      </c>
      <c r="BA346" s="97">
        <f>IF(NOT(snowball2),0,IF(R345&lt;=0,0,IF($C346&lt;=SUM($AZ346:AZ346),0,IF(AO346+$C346-SUM($AZ346:AZ346)&gt;R345+AC346,R345+AC346-AO346,$C346-SUM($AZ346:AZ346)))))</f>
        <v>0</v>
      </c>
      <c r="BB346" s="97">
        <f>IF(NOT(snowball2),0,IF(S345&lt;=0,0,IF($C346&lt;=SUM($AZ346:BA346),0,IF(AP346+$C346-SUM($AZ346:BA346)&gt;S345+AD346,S345+AD346-AP346,$C346-SUM($AZ346:BA346)))))</f>
        <v>0</v>
      </c>
      <c r="BC346" s="97">
        <f>IF(NOT(snowball2),0,IF(T345&lt;=0,0,IF($C346&lt;=SUM($AZ346:BB346),0,IF(AQ346+$C346-SUM($AZ346:BB346)&gt;T345+AE346,T345+AE346-AQ346,$C346-SUM($AZ346:BB346)))))</f>
        <v>0</v>
      </c>
      <c r="BD346" s="97">
        <f>IF(NOT(snowball2),0,IF(U345&lt;=0,0,IF($C346&lt;=SUM($AZ346:BC346),0,IF(AR346+$C346-SUM($AZ346:BC346)&gt;U345+AF346,U345+AF346-AR346,$C346-SUM($AZ346:BC346)))))</f>
        <v>0</v>
      </c>
      <c r="BE346" s="97">
        <f>IF(NOT(snowball2),0,IF(V345&lt;=0,0,IF($C346&lt;=SUM($AZ346:BD346),0,IF(AS346+$C346-SUM($AZ346:BD346)&gt;V345+AG346,V345+AG346-AS346,$C346-SUM($AZ346:BD346)))))</f>
        <v>0</v>
      </c>
      <c r="BF346" s="97">
        <f>IF(NOT(snowball2),0,IF(W345&lt;=0,0,IF($C346&lt;=SUM($AZ346:BE346),0,IF(AT346+$C346-SUM($AZ346:BE346)&gt;W345+AH346,W345+AH346-AT346,$C346-SUM($AZ346:BE346)))))</f>
        <v>0</v>
      </c>
      <c r="BG346" s="97">
        <f>IF(NOT(snowball2),0,IF(X345&lt;=0,0,IF($C346&lt;=SUM($AZ346:BF346),0,IF(AU346+$C346-SUM($AZ346:BF346)&gt;X345+AI346,X345+AI346-AU346,$C346-SUM($AZ346:BF346)))))</f>
        <v>0</v>
      </c>
      <c r="BH346" s="97">
        <f>IF(NOT(snowball2),0,IF(Y345&lt;=0,0,IF($C346&lt;=SUM($AZ346:BG346),0,IF(AV346+$C346-SUM($AZ346:BG346)&gt;Y345+AJ346,Y345+AJ346-AV346,$C346-SUM($AZ346:BG346)))))</f>
        <v>0</v>
      </c>
      <c r="BI346" s="97">
        <f>IF(NOT(snowball2),0,IF(Z345&lt;=0,0,IF($C346&lt;=SUM($AZ346:BH346),0,IF(AW346+$C346-SUM($AZ346:BH346)&gt;Z345+AK346,Z345+AK346-AW346,$C346-SUM($AZ346:BH346)))))</f>
        <v>0</v>
      </c>
    </row>
    <row r="347" spans="1:61" ht="11.1" customHeight="1" x14ac:dyDescent="0.2">
      <c r="A347" s="93" t="str">
        <f t="shared" si="120"/>
        <v/>
      </c>
      <c r="B347" s="94" t="e">
        <f t="shared" si="116"/>
        <v>#N/A</v>
      </c>
      <c r="C347" s="95" t="str">
        <f t="shared" si="113"/>
        <v/>
      </c>
      <c r="D347" s="96"/>
      <c r="E347" s="97">
        <f t="shared" si="111"/>
        <v>0</v>
      </c>
      <c r="F347" s="97">
        <f t="shared" si="111"/>
        <v>0</v>
      </c>
      <c r="G347" s="97">
        <f t="shared" si="111"/>
        <v>0</v>
      </c>
      <c r="H347" s="97">
        <f t="shared" si="111"/>
        <v>0</v>
      </c>
      <c r="I347" s="97">
        <f t="shared" si="111"/>
        <v>0</v>
      </c>
      <c r="J347" s="97">
        <f t="shared" si="111"/>
        <v>0</v>
      </c>
      <c r="K347" s="97">
        <f t="shared" si="111"/>
        <v>0</v>
      </c>
      <c r="L347" s="97">
        <f t="shared" si="111"/>
        <v>0</v>
      </c>
      <c r="M347" s="97">
        <f t="shared" si="111"/>
        <v>0</v>
      </c>
      <c r="N347" s="97">
        <f t="shared" si="111"/>
        <v>0</v>
      </c>
      <c r="O347" s="98"/>
      <c r="P347" s="97">
        <f t="shared" si="117"/>
        <v>0</v>
      </c>
      <c r="Q347" s="97">
        <f t="shared" si="114"/>
        <v>0</v>
      </c>
      <c r="R347" s="97">
        <f t="shared" si="114"/>
        <v>0</v>
      </c>
      <c r="S347" s="97">
        <f t="shared" si="114"/>
        <v>0</v>
      </c>
      <c r="T347" s="97">
        <f t="shared" si="114"/>
        <v>0</v>
      </c>
      <c r="U347" s="97">
        <f t="shared" si="114"/>
        <v>0</v>
      </c>
      <c r="V347" s="97">
        <f t="shared" si="114"/>
        <v>0</v>
      </c>
      <c r="W347" s="97">
        <f t="shared" si="114"/>
        <v>0</v>
      </c>
      <c r="X347" s="97">
        <f t="shared" si="114"/>
        <v>0</v>
      </c>
      <c r="Y347" s="97">
        <f t="shared" si="114"/>
        <v>0</v>
      </c>
      <c r="Z347" s="97">
        <f t="shared" si="114"/>
        <v>0</v>
      </c>
      <c r="AA347" s="101"/>
      <c r="AB347" s="97">
        <f t="shared" si="112"/>
        <v>0</v>
      </c>
      <c r="AC347" s="97">
        <f t="shared" si="112"/>
        <v>0</v>
      </c>
      <c r="AD347" s="97">
        <f t="shared" si="112"/>
        <v>0</v>
      </c>
      <c r="AE347" s="97">
        <f t="shared" si="112"/>
        <v>0</v>
      </c>
      <c r="AF347" s="97">
        <f t="shared" si="112"/>
        <v>0</v>
      </c>
      <c r="AG347" s="97">
        <f t="shared" si="112"/>
        <v>0</v>
      </c>
      <c r="AH347" s="97">
        <f t="shared" si="112"/>
        <v>0</v>
      </c>
      <c r="AI347" s="97">
        <f t="shared" si="112"/>
        <v>0</v>
      </c>
      <c r="AJ347" s="97">
        <f t="shared" si="112"/>
        <v>0</v>
      </c>
      <c r="AK347" s="97">
        <f t="shared" si="112"/>
        <v>0</v>
      </c>
      <c r="AL347" s="99">
        <f t="shared" si="118"/>
        <v>0</v>
      </c>
      <c r="AM347" s="102"/>
      <c r="AN347" s="97">
        <f t="shared" si="109"/>
        <v>0</v>
      </c>
      <c r="AO347" s="97">
        <f t="shared" si="109"/>
        <v>0</v>
      </c>
      <c r="AP347" s="97">
        <f t="shared" si="109"/>
        <v>0</v>
      </c>
      <c r="AQ347" s="97">
        <f t="shared" si="109"/>
        <v>0</v>
      </c>
      <c r="AR347" s="97">
        <f t="shared" si="109"/>
        <v>0</v>
      </c>
      <c r="AS347" s="97">
        <f t="shared" si="108"/>
        <v>0</v>
      </c>
      <c r="AT347" s="97">
        <f t="shared" si="108"/>
        <v>0</v>
      </c>
      <c r="AU347" s="97">
        <f t="shared" si="108"/>
        <v>0</v>
      </c>
      <c r="AV347" s="97">
        <f t="shared" si="108"/>
        <v>0</v>
      </c>
      <c r="AW347" s="97">
        <f t="shared" si="108"/>
        <v>0</v>
      </c>
      <c r="AX347" s="99">
        <f t="shared" si="119"/>
        <v>0</v>
      </c>
      <c r="AY347" s="99"/>
      <c r="AZ347" s="100">
        <f t="shared" si="115"/>
        <v>0</v>
      </c>
      <c r="BA347" s="97">
        <f>IF(NOT(snowball2),0,IF(R346&lt;=0,0,IF($C347&lt;=SUM($AZ347:AZ347),0,IF(AO347+$C347-SUM($AZ347:AZ347)&gt;R346+AC347,R346+AC347-AO347,$C347-SUM($AZ347:AZ347)))))</f>
        <v>0</v>
      </c>
      <c r="BB347" s="97">
        <f>IF(NOT(snowball2),0,IF(S346&lt;=0,0,IF($C347&lt;=SUM($AZ347:BA347),0,IF(AP347+$C347-SUM($AZ347:BA347)&gt;S346+AD347,S346+AD347-AP347,$C347-SUM($AZ347:BA347)))))</f>
        <v>0</v>
      </c>
      <c r="BC347" s="97">
        <f>IF(NOT(snowball2),0,IF(T346&lt;=0,0,IF($C347&lt;=SUM($AZ347:BB347),0,IF(AQ347+$C347-SUM($AZ347:BB347)&gt;T346+AE347,T346+AE347-AQ347,$C347-SUM($AZ347:BB347)))))</f>
        <v>0</v>
      </c>
      <c r="BD347" s="97">
        <f>IF(NOT(snowball2),0,IF(U346&lt;=0,0,IF($C347&lt;=SUM($AZ347:BC347),0,IF(AR347+$C347-SUM($AZ347:BC347)&gt;U346+AF347,U346+AF347-AR347,$C347-SUM($AZ347:BC347)))))</f>
        <v>0</v>
      </c>
      <c r="BE347" s="97">
        <f>IF(NOT(snowball2),0,IF(V346&lt;=0,0,IF($C347&lt;=SUM($AZ347:BD347),0,IF(AS347+$C347-SUM($AZ347:BD347)&gt;V346+AG347,V346+AG347-AS347,$C347-SUM($AZ347:BD347)))))</f>
        <v>0</v>
      </c>
      <c r="BF347" s="97">
        <f>IF(NOT(snowball2),0,IF(W346&lt;=0,0,IF($C347&lt;=SUM($AZ347:BE347),0,IF(AT347+$C347-SUM($AZ347:BE347)&gt;W346+AH347,W346+AH347-AT347,$C347-SUM($AZ347:BE347)))))</f>
        <v>0</v>
      </c>
      <c r="BG347" s="97">
        <f>IF(NOT(snowball2),0,IF(X346&lt;=0,0,IF($C347&lt;=SUM($AZ347:BF347),0,IF(AU347+$C347-SUM($AZ347:BF347)&gt;X346+AI347,X346+AI347-AU347,$C347-SUM($AZ347:BF347)))))</f>
        <v>0</v>
      </c>
      <c r="BH347" s="97">
        <f>IF(NOT(snowball2),0,IF(Y346&lt;=0,0,IF($C347&lt;=SUM($AZ347:BG347),0,IF(AV347+$C347-SUM($AZ347:BG347)&gt;Y346+AJ347,Y346+AJ347-AV347,$C347-SUM($AZ347:BG347)))))</f>
        <v>0</v>
      </c>
      <c r="BI347" s="97">
        <f>IF(NOT(snowball2),0,IF(Z346&lt;=0,0,IF($C347&lt;=SUM($AZ347:BH347),0,IF(AW347+$C347-SUM($AZ347:BH347)&gt;Z346+AK347,Z346+AK347-AW347,$C347-SUM($AZ347:BH347)))))</f>
        <v>0</v>
      </c>
    </row>
    <row r="348" spans="1:61" ht="11.1" customHeight="1" x14ac:dyDescent="0.2">
      <c r="A348" s="93" t="str">
        <f t="shared" si="120"/>
        <v/>
      </c>
      <c r="B348" s="94" t="e">
        <f t="shared" si="116"/>
        <v>#N/A</v>
      </c>
      <c r="C348" s="95" t="str">
        <f t="shared" si="113"/>
        <v/>
      </c>
      <c r="D348" s="96"/>
      <c r="E348" s="97">
        <f t="shared" ref="E348:N373" si="121">AN348+AZ348</f>
        <v>0</v>
      </c>
      <c r="F348" s="97">
        <f t="shared" si="121"/>
        <v>0</v>
      </c>
      <c r="G348" s="97">
        <f t="shared" si="121"/>
        <v>0</v>
      </c>
      <c r="H348" s="97">
        <f t="shared" si="121"/>
        <v>0</v>
      </c>
      <c r="I348" s="97">
        <f t="shared" si="121"/>
        <v>0</v>
      </c>
      <c r="J348" s="97">
        <f t="shared" si="121"/>
        <v>0</v>
      </c>
      <c r="K348" s="97">
        <f t="shared" si="121"/>
        <v>0</v>
      </c>
      <c r="L348" s="97">
        <f t="shared" si="121"/>
        <v>0</v>
      </c>
      <c r="M348" s="97">
        <f t="shared" si="121"/>
        <v>0</v>
      </c>
      <c r="N348" s="97">
        <f t="shared" si="121"/>
        <v>0</v>
      </c>
      <c r="O348" s="98"/>
      <c r="P348" s="97">
        <f t="shared" si="117"/>
        <v>0</v>
      </c>
      <c r="Q348" s="97">
        <f t="shared" si="114"/>
        <v>0</v>
      </c>
      <c r="R348" s="97">
        <f t="shared" si="114"/>
        <v>0</v>
      </c>
      <c r="S348" s="97">
        <f t="shared" si="114"/>
        <v>0</v>
      </c>
      <c r="T348" s="97">
        <f t="shared" si="114"/>
        <v>0</v>
      </c>
      <c r="U348" s="97">
        <f t="shared" si="114"/>
        <v>0</v>
      </c>
      <c r="V348" s="97">
        <f t="shared" si="114"/>
        <v>0</v>
      </c>
      <c r="W348" s="97">
        <f t="shared" si="114"/>
        <v>0</v>
      </c>
      <c r="X348" s="97">
        <f t="shared" si="114"/>
        <v>0</v>
      </c>
      <c r="Y348" s="97">
        <f t="shared" si="114"/>
        <v>0</v>
      </c>
      <c r="Z348" s="97">
        <f t="shared" si="114"/>
        <v>0</v>
      </c>
      <c r="AA348" s="101"/>
      <c r="AB348" s="97">
        <f t="shared" si="112"/>
        <v>0</v>
      </c>
      <c r="AC348" s="97">
        <f t="shared" si="112"/>
        <v>0</v>
      </c>
      <c r="AD348" s="97">
        <f t="shared" si="112"/>
        <v>0</v>
      </c>
      <c r="AE348" s="97">
        <f t="shared" si="112"/>
        <v>0</v>
      </c>
      <c r="AF348" s="97">
        <f t="shared" si="112"/>
        <v>0</v>
      </c>
      <c r="AG348" s="97">
        <f t="shared" si="112"/>
        <v>0</v>
      </c>
      <c r="AH348" s="97">
        <f t="shared" si="112"/>
        <v>0</v>
      </c>
      <c r="AI348" s="97">
        <f t="shared" si="112"/>
        <v>0</v>
      </c>
      <c r="AJ348" s="97">
        <f t="shared" si="112"/>
        <v>0</v>
      </c>
      <c r="AK348" s="97">
        <f t="shared" si="112"/>
        <v>0</v>
      </c>
      <c r="AL348" s="99">
        <f t="shared" si="118"/>
        <v>0</v>
      </c>
      <c r="AM348" s="102"/>
      <c r="AN348" s="97">
        <f t="shared" si="109"/>
        <v>0</v>
      </c>
      <c r="AO348" s="97">
        <f t="shared" si="109"/>
        <v>0</v>
      </c>
      <c r="AP348" s="97">
        <f t="shared" si="109"/>
        <v>0</v>
      </c>
      <c r="AQ348" s="97">
        <f t="shared" si="109"/>
        <v>0</v>
      </c>
      <c r="AR348" s="97">
        <f t="shared" si="109"/>
        <v>0</v>
      </c>
      <c r="AS348" s="97">
        <f t="shared" si="108"/>
        <v>0</v>
      </c>
      <c r="AT348" s="97">
        <f t="shared" si="108"/>
        <v>0</v>
      </c>
      <c r="AU348" s="97">
        <f t="shared" si="108"/>
        <v>0</v>
      </c>
      <c r="AV348" s="97">
        <f t="shared" si="108"/>
        <v>0</v>
      </c>
      <c r="AW348" s="97">
        <f t="shared" si="108"/>
        <v>0</v>
      </c>
      <c r="AX348" s="99">
        <f t="shared" si="119"/>
        <v>0</v>
      </c>
      <c r="AY348" s="99"/>
      <c r="AZ348" s="100">
        <f t="shared" si="115"/>
        <v>0</v>
      </c>
      <c r="BA348" s="97">
        <f>IF(NOT(snowball2),0,IF(R347&lt;=0,0,IF($C348&lt;=SUM($AZ348:AZ348),0,IF(AO348+$C348-SUM($AZ348:AZ348)&gt;R347+AC348,R347+AC348-AO348,$C348-SUM($AZ348:AZ348)))))</f>
        <v>0</v>
      </c>
      <c r="BB348" s="97">
        <f>IF(NOT(snowball2),0,IF(S347&lt;=0,0,IF($C348&lt;=SUM($AZ348:BA348),0,IF(AP348+$C348-SUM($AZ348:BA348)&gt;S347+AD348,S347+AD348-AP348,$C348-SUM($AZ348:BA348)))))</f>
        <v>0</v>
      </c>
      <c r="BC348" s="97">
        <f>IF(NOT(snowball2),0,IF(T347&lt;=0,0,IF($C348&lt;=SUM($AZ348:BB348),0,IF(AQ348+$C348-SUM($AZ348:BB348)&gt;T347+AE348,T347+AE348-AQ348,$C348-SUM($AZ348:BB348)))))</f>
        <v>0</v>
      </c>
      <c r="BD348" s="97">
        <f>IF(NOT(snowball2),0,IF(U347&lt;=0,0,IF($C348&lt;=SUM($AZ348:BC348),0,IF(AR348+$C348-SUM($AZ348:BC348)&gt;U347+AF348,U347+AF348-AR348,$C348-SUM($AZ348:BC348)))))</f>
        <v>0</v>
      </c>
      <c r="BE348" s="97">
        <f>IF(NOT(snowball2),0,IF(V347&lt;=0,0,IF($C348&lt;=SUM($AZ348:BD348),0,IF(AS348+$C348-SUM($AZ348:BD348)&gt;V347+AG348,V347+AG348-AS348,$C348-SUM($AZ348:BD348)))))</f>
        <v>0</v>
      </c>
      <c r="BF348" s="97">
        <f>IF(NOT(snowball2),0,IF(W347&lt;=0,0,IF($C348&lt;=SUM($AZ348:BE348),0,IF(AT348+$C348-SUM($AZ348:BE348)&gt;W347+AH348,W347+AH348-AT348,$C348-SUM($AZ348:BE348)))))</f>
        <v>0</v>
      </c>
      <c r="BG348" s="97">
        <f>IF(NOT(snowball2),0,IF(X347&lt;=0,0,IF($C348&lt;=SUM($AZ348:BF348),0,IF(AU348+$C348-SUM($AZ348:BF348)&gt;X347+AI348,X347+AI348-AU348,$C348-SUM($AZ348:BF348)))))</f>
        <v>0</v>
      </c>
      <c r="BH348" s="97">
        <f>IF(NOT(snowball2),0,IF(Y347&lt;=0,0,IF($C348&lt;=SUM($AZ348:BG348),0,IF(AV348+$C348-SUM($AZ348:BG348)&gt;Y347+AJ348,Y347+AJ348-AV348,$C348-SUM($AZ348:BG348)))))</f>
        <v>0</v>
      </c>
      <c r="BI348" s="97">
        <f>IF(NOT(snowball2),0,IF(Z347&lt;=0,0,IF($C348&lt;=SUM($AZ348:BH348),0,IF(AW348+$C348-SUM($AZ348:BH348)&gt;Z347+AK348,Z347+AK348-AW348,$C348-SUM($AZ348:BH348)))))</f>
        <v>0</v>
      </c>
    </row>
    <row r="349" spans="1:61" ht="11.1" customHeight="1" x14ac:dyDescent="0.2">
      <c r="A349" s="93" t="str">
        <f t="shared" si="120"/>
        <v/>
      </c>
      <c r="B349" s="94" t="e">
        <f t="shared" si="116"/>
        <v>#N/A</v>
      </c>
      <c r="C349" s="95" t="str">
        <f t="shared" si="113"/>
        <v/>
      </c>
      <c r="D349" s="96"/>
      <c r="E349" s="97">
        <f t="shared" si="121"/>
        <v>0</v>
      </c>
      <c r="F349" s="97">
        <f t="shared" si="121"/>
        <v>0</v>
      </c>
      <c r="G349" s="97">
        <f t="shared" si="121"/>
        <v>0</v>
      </c>
      <c r="H349" s="97">
        <f t="shared" si="121"/>
        <v>0</v>
      </c>
      <c r="I349" s="97">
        <f t="shared" si="121"/>
        <v>0</v>
      </c>
      <c r="J349" s="97">
        <f t="shared" si="121"/>
        <v>0</v>
      </c>
      <c r="K349" s="97">
        <f t="shared" si="121"/>
        <v>0</v>
      </c>
      <c r="L349" s="97">
        <f t="shared" si="121"/>
        <v>0</v>
      </c>
      <c r="M349" s="97">
        <f t="shared" si="121"/>
        <v>0</v>
      </c>
      <c r="N349" s="97">
        <f t="shared" si="121"/>
        <v>0</v>
      </c>
      <c r="O349" s="98"/>
      <c r="P349" s="97">
        <f t="shared" si="117"/>
        <v>0</v>
      </c>
      <c r="Q349" s="97">
        <f t="shared" si="114"/>
        <v>0</v>
      </c>
      <c r="R349" s="97">
        <f t="shared" si="114"/>
        <v>0</v>
      </c>
      <c r="S349" s="97">
        <f t="shared" si="114"/>
        <v>0</v>
      </c>
      <c r="T349" s="97">
        <f t="shared" si="114"/>
        <v>0</v>
      </c>
      <c r="U349" s="97">
        <f t="shared" si="114"/>
        <v>0</v>
      </c>
      <c r="V349" s="97">
        <f t="shared" si="114"/>
        <v>0</v>
      </c>
      <c r="W349" s="97">
        <f t="shared" si="114"/>
        <v>0</v>
      </c>
      <c r="X349" s="97">
        <f t="shared" si="114"/>
        <v>0</v>
      </c>
      <c r="Y349" s="97">
        <f t="shared" si="114"/>
        <v>0</v>
      </c>
      <c r="Z349" s="97">
        <f t="shared" si="114"/>
        <v>0</v>
      </c>
      <c r="AA349" s="101"/>
      <c r="AB349" s="97">
        <f t="shared" si="112"/>
        <v>0</v>
      </c>
      <c r="AC349" s="97">
        <f t="shared" si="112"/>
        <v>0</v>
      </c>
      <c r="AD349" s="97">
        <f t="shared" si="112"/>
        <v>0</v>
      </c>
      <c r="AE349" s="97">
        <f t="shared" si="112"/>
        <v>0</v>
      </c>
      <c r="AF349" s="97">
        <f t="shared" si="112"/>
        <v>0</v>
      </c>
      <c r="AG349" s="97">
        <f t="shared" si="112"/>
        <v>0</v>
      </c>
      <c r="AH349" s="97">
        <f t="shared" si="112"/>
        <v>0</v>
      </c>
      <c r="AI349" s="97">
        <f t="shared" si="112"/>
        <v>0</v>
      </c>
      <c r="AJ349" s="97">
        <f t="shared" si="112"/>
        <v>0</v>
      </c>
      <c r="AK349" s="97">
        <f t="shared" si="112"/>
        <v>0</v>
      </c>
      <c r="AL349" s="99">
        <f t="shared" si="118"/>
        <v>0</v>
      </c>
      <c r="AM349" s="102"/>
      <c r="AN349" s="97">
        <f t="shared" si="109"/>
        <v>0</v>
      </c>
      <c r="AO349" s="97">
        <f t="shared" si="109"/>
        <v>0</v>
      </c>
      <c r="AP349" s="97">
        <f t="shared" si="109"/>
        <v>0</v>
      </c>
      <c r="AQ349" s="97">
        <f t="shared" si="109"/>
        <v>0</v>
      </c>
      <c r="AR349" s="97">
        <f t="shared" si="109"/>
        <v>0</v>
      </c>
      <c r="AS349" s="97">
        <f t="shared" si="108"/>
        <v>0</v>
      </c>
      <c r="AT349" s="97">
        <f t="shared" si="108"/>
        <v>0</v>
      </c>
      <c r="AU349" s="97">
        <f t="shared" si="108"/>
        <v>0</v>
      </c>
      <c r="AV349" s="97">
        <f t="shared" si="108"/>
        <v>0</v>
      </c>
      <c r="AW349" s="97">
        <f t="shared" si="108"/>
        <v>0</v>
      </c>
      <c r="AX349" s="99">
        <f t="shared" si="119"/>
        <v>0</v>
      </c>
      <c r="AY349" s="99"/>
      <c r="AZ349" s="100">
        <f t="shared" si="115"/>
        <v>0</v>
      </c>
      <c r="BA349" s="97">
        <f>IF(NOT(snowball2),0,IF(R348&lt;=0,0,IF($C349&lt;=SUM($AZ349:AZ349),0,IF(AO349+$C349-SUM($AZ349:AZ349)&gt;R348+AC349,R348+AC349-AO349,$C349-SUM($AZ349:AZ349)))))</f>
        <v>0</v>
      </c>
      <c r="BB349" s="97">
        <f>IF(NOT(snowball2),0,IF(S348&lt;=0,0,IF($C349&lt;=SUM($AZ349:BA349),0,IF(AP349+$C349-SUM($AZ349:BA349)&gt;S348+AD349,S348+AD349-AP349,$C349-SUM($AZ349:BA349)))))</f>
        <v>0</v>
      </c>
      <c r="BC349" s="97">
        <f>IF(NOT(snowball2),0,IF(T348&lt;=0,0,IF($C349&lt;=SUM($AZ349:BB349),0,IF(AQ349+$C349-SUM($AZ349:BB349)&gt;T348+AE349,T348+AE349-AQ349,$C349-SUM($AZ349:BB349)))))</f>
        <v>0</v>
      </c>
      <c r="BD349" s="97">
        <f>IF(NOT(snowball2),0,IF(U348&lt;=0,0,IF($C349&lt;=SUM($AZ349:BC349),0,IF(AR349+$C349-SUM($AZ349:BC349)&gt;U348+AF349,U348+AF349-AR349,$C349-SUM($AZ349:BC349)))))</f>
        <v>0</v>
      </c>
      <c r="BE349" s="97">
        <f>IF(NOT(snowball2),0,IF(V348&lt;=0,0,IF($C349&lt;=SUM($AZ349:BD349),0,IF(AS349+$C349-SUM($AZ349:BD349)&gt;V348+AG349,V348+AG349-AS349,$C349-SUM($AZ349:BD349)))))</f>
        <v>0</v>
      </c>
      <c r="BF349" s="97">
        <f>IF(NOT(snowball2),0,IF(W348&lt;=0,0,IF($C349&lt;=SUM($AZ349:BE349),0,IF(AT349+$C349-SUM($AZ349:BE349)&gt;W348+AH349,W348+AH349-AT349,$C349-SUM($AZ349:BE349)))))</f>
        <v>0</v>
      </c>
      <c r="BG349" s="97">
        <f>IF(NOT(snowball2),0,IF(X348&lt;=0,0,IF($C349&lt;=SUM($AZ349:BF349),0,IF(AU349+$C349-SUM($AZ349:BF349)&gt;X348+AI349,X348+AI349-AU349,$C349-SUM($AZ349:BF349)))))</f>
        <v>0</v>
      </c>
      <c r="BH349" s="97">
        <f>IF(NOT(snowball2),0,IF(Y348&lt;=0,0,IF($C349&lt;=SUM($AZ349:BG349),0,IF(AV349+$C349-SUM($AZ349:BG349)&gt;Y348+AJ349,Y348+AJ349-AV349,$C349-SUM($AZ349:BG349)))))</f>
        <v>0</v>
      </c>
      <c r="BI349" s="97">
        <f>IF(NOT(snowball2),0,IF(Z348&lt;=0,0,IF($C349&lt;=SUM($AZ349:BH349),0,IF(AW349+$C349-SUM($AZ349:BH349)&gt;Z348+AK349,Z348+AK349-AW349,$C349-SUM($AZ349:BH349)))))</f>
        <v>0</v>
      </c>
    </row>
    <row r="350" spans="1:61" ht="11.1" customHeight="1" x14ac:dyDescent="0.2">
      <c r="A350" s="93" t="str">
        <f t="shared" si="120"/>
        <v/>
      </c>
      <c r="B350" s="94" t="e">
        <f t="shared" si="116"/>
        <v>#N/A</v>
      </c>
      <c r="C350" s="95" t="str">
        <f t="shared" si="113"/>
        <v/>
      </c>
      <c r="D350" s="96"/>
      <c r="E350" s="97">
        <f t="shared" si="121"/>
        <v>0</v>
      </c>
      <c r="F350" s="97">
        <f t="shared" si="121"/>
        <v>0</v>
      </c>
      <c r="G350" s="97">
        <f t="shared" si="121"/>
        <v>0</v>
      </c>
      <c r="H350" s="97">
        <f t="shared" si="121"/>
        <v>0</v>
      </c>
      <c r="I350" s="97">
        <f t="shared" si="121"/>
        <v>0</v>
      </c>
      <c r="J350" s="97">
        <f t="shared" si="121"/>
        <v>0</v>
      </c>
      <c r="K350" s="97">
        <f t="shared" si="121"/>
        <v>0</v>
      </c>
      <c r="L350" s="97">
        <f t="shared" si="121"/>
        <v>0</v>
      </c>
      <c r="M350" s="97">
        <f t="shared" si="121"/>
        <v>0</v>
      </c>
      <c r="N350" s="97">
        <f t="shared" si="121"/>
        <v>0</v>
      </c>
      <c r="O350" s="98"/>
      <c r="P350" s="97">
        <f t="shared" si="117"/>
        <v>0</v>
      </c>
      <c r="Q350" s="97">
        <f t="shared" si="114"/>
        <v>0</v>
      </c>
      <c r="R350" s="97">
        <f t="shared" si="114"/>
        <v>0</v>
      </c>
      <c r="S350" s="97">
        <f t="shared" si="114"/>
        <v>0</v>
      </c>
      <c r="T350" s="97">
        <f t="shared" si="114"/>
        <v>0</v>
      </c>
      <c r="U350" s="97">
        <f t="shared" si="114"/>
        <v>0</v>
      </c>
      <c r="V350" s="97">
        <f t="shared" si="114"/>
        <v>0</v>
      </c>
      <c r="W350" s="97">
        <f t="shared" si="114"/>
        <v>0</v>
      </c>
      <c r="X350" s="97">
        <f t="shared" si="114"/>
        <v>0</v>
      </c>
      <c r="Y350" s="97">
        <f t="shared" si="114"/>
        <v>0</v>
      </c>
      <c r="Z350" s="97">
        <f t="shared" si="114"/>
        <v>0</v>
      </c>
      <c r="AA350" s="101"/>
      <c r="AB350" s="97">
        <f t="shared" si="112"/>
        <v>0</v>
      </c>
      <c r="AC350" s="97">
        <f t="shared" si="112"/>
        <v>0</v>
      </c>
      <c r="AD350" s="97">
        <f t="shared" si="112"/>
        <v>0</v>
      </c>
      <c r="AE350" s="97">
        <f t="shared" si="112"/>
        <v>0</v>
      </c>
      <c r="AF350" s="97">
        <f t="shared" si="112"/>
        <v>0</v>
      </c>
      <c r="AG350" s="97">
        <f t="shared" si="112"/>
        <v>0</v>
      </c>
      <c r="AH350" s="97">
        <f t="shared" si="112"/>
        <v>0</v>
      </c>
      <c r="AI350" s="97">
        <f t="shared" si="112"/>
        <v>0</v>
      </c>
      <c r="AJ350" s="97">
        <f t="shared" si="112"/>
        <v>0</v>
      </c>
      <c r="AK350" s="97">
        <f t="shared" si="112"/>
        <v>0</v>
      </c>
      <c r="AL350" s="99">
        <f t="shared" si="118"/>
        <v>0</v>
      </c>
      <c r="AM350" s="102"/>
      <c r="AN350" s="97">
        <f t="shared" si="109"/>
        <v>0</v>
      </c>
      <c r="AO350" s="97">
        <f t="shared" si="109"/>
        <v>0</v>
      </c>
      <c r="AP350" s="97">
        <f t="shared" si="109"/>
        <v>0</v>
      </c>
      <c r="AQ350" s="97">
        <f t="shared" si="109"/>
        <v>0</v>
      </c>
      <c r="AR350" s="97">
        <f t="shared" si="109"/>
        <v>0</v>
      </c>
      <c r="AS350" s="97">
        <f t="shared" si="108"/>
        <v>0</v>
      </c>
      <c r="AT350" s="97">
        <f t="shared" si="108"/>
        <v>0</v>
      </c>
      <c r="AU350" s="97">
        <f t="shared" si="108"/>
        <v>0</v>
      </c>
      <c r="AV350" s="97">
        <f t="shared" si="108"/>
        <v>0</v>
      </c>
      <c r="AW350" s="97">
        <f t="shared" si="108"/>
        <v>0</v>
      </c>
      <c r="AX350" s="99">
        <f t="shared" si="119"/>
        <v>0</v>
      </c>
      <c r="AY350" s="99"/>
      <c r="AZ350" s="100">
        <f t="shared" si="115"/>
        <v>0</v>
      </c>
      <c r="BA350" s="97">
        <f>IF(NOT(snowball2),0,IF(R349&lt;=0,0,IF($C350&lt;=SUM($AZ350:AZ350),0,IF(AO350+$C350-SUM($AZ350:AZ350)&gt;R349+AC350,R349+AC350-AO350,$C350-SUM($AZ350:AZ350)))))</f>
        <v>0</v>
      </c>
      <c r="BB350" s="97">
        <f>IF(NOT(snowball2),0,IF(S349&lt;=0,0,IF($C350&lt;=SUM($AZ350:BA350),0,IF(AP350+$C350-SUM($AZ350:BA350)&gt;S349+AD350,S349+AD350-AP350,$C350-SUM($AZ350:BA350)))))</f>
        <v>0</v>
      </c>
      <c r="BC350" s="97">
        <f>IF(NOT(snowball2),0,IF(T349&lt;=0,0,IF($C350&lt;=SUM($AZ350:BB350),0,IF(AQ350+$C350-SUM($AZ350:BB350)&gt;T349+AE350,T349+AE350-AQ350,$C350-SUM($AZ350:BB350)))))</f>
        <v>0</v>
      </c>
      <c r="BD350" s="97">
        <f>IF(NOT(snowball2),0,IF(U349&lt;=0,0,IF($C350&lt;=SUM($AZ350:BC350),0,IF(AR350+$C350-SUM($AZ350:BC350)&gt;U349+AF350,U349+AF350-AR350,$C350-SUM($AZ350:BC350)))))</f>
        <v>0</v>
      </c>
      <c r="BE350" s="97">
        <f>IF(NOT(snowball2),0,IF(V349&lt;=0,0,IF($C350&lt;=SUM($AZ350:BD350),0,IF(AS350+$C350-SUM($AZ350:BD350)&gt;V349+AG350,V349+AG350-AS350,$C350-SUM($AZ350:BD350)))))</f>
        <v>0</v>
      </c>
      <c r="BF350" s="97">
        <f>IF(NOT(snowball2),0,IF(W349&lt;=0,0,IF($C350&lt;=SUM($AZ350:BE350),0,IF(AT350+$C350-SUM($AZ350:BE350)&gt;W349+AH350,W349+AH350-AT350,$C350-SUM($AZ350:BE350)))))</f>
        <v>0</v>
      </c>
      <c r="BG350" s="97">
        <f>IF(NOT(snowball2),0,IF(X349&lt;=0,0,IF($C350&lt;=SUM($AZ350:BF350),0,IF(AU350+$C350-SUM($AZ350:BF350)&gt;X349+AI350,X349+AI350-AU350,$C350-SUM($AZ350:BF350)))))</f>
        <v>0</v>
      </c>
      <c r="BH350" s="97">
        <f>IF(NOT(snowball2),0,IF(Y349&lt;=0,0,IF($C350&lt;=SUM($AZ350:BG350),0,IF(AV350+$C350-SUM($AZ350:BG350)&gt;Y349+AJ350,Y349+AJ350-AV350,$C350-SUM($AZ350:BG350)))))</f>
        <v>0</v>
      </c>
      <c r="BI350" s="97">
        <f>IF(NOT(snowball2),0,IF(Z349&lt;=0,0,IF($C350&lt;=SUM($AZ350:BH350),0,IF(AW350+$C350-SUM($AZ350:BH350)&gt;Z349+AK350,Z349+AK350-AW350,$C350-SUM($AZ350:BH350)))))</f>
        <v>0</v>
      </c>
    </row>
    <row r="351" spans="1:61" ht="11.1" customHeight="1" x14ac:dyDescent="0.2">
      <c r="A351" s="93" t="str">
        <f t="shared" si="120"/>
        <v/>
      </c>
      <c r="B351" s="94" t="e">
        <f t="shared" si="116"/>
        <v>#N/A</v>
      </c>
      <c r="C351" s="95" t="str">
        <f t="shared" si="113"/>
        <v/>
      </c>
      <c r="D351" s="96"/>
      <c r="E351" s="97">
        <f t="shared" si="121"/>
        <v>0</v>
      </c>
      <c r="F351" s="97">
        <f t="shared" si="121"/>
        <v>0</v>
      </c>
      <c r="G351" s="97">
        <f t="shared" si="121"/>
        <v>0</v>
      </c>
      <c r="H351" s="97">
        <f t="shared" si="121"/>
        <v>0</v>
      </c>
      <c r="I351" s="97">
        <f t="shared" si="121"/>
        <v>0</v>
      </c>
      <c r="J351" s="97">
        <f t="shared" si="121"/>
        <v>0</v>
      </c>
      <c r="K351" s="97">
        <f t="shared" si="121"/>
        <v>0</v>
      </c>
      <c r="L351" s="97">
        <f t="shared" si="121"/>
        <v>0</v>
      </c>
      <c r="M351" s="97">
        <f t="shared" si="121"/>
        <v>0</v>
      </c>
      <c r="N351" s="97">
        <f t="shared" si="121"/>
        <v>0</v>
      </c>
      <c r="O351" s="98"/>
      <c r="P351" s="97">
        <f t="shared" si="117"/>
        <v>0</v>
      </c>
      <c r="Q351" s="97">
        <f t="shared" si="114"/>
        <v>0</v>
      </c>
      <c r="R351" s="97">
        <f t="shared" si="114"/>
        <v>0</v>
      </c>
      <c r="S351" s="97">
        <f t="shared" si="114"/>
        <v>0</v>
      </c>
      <c r="T351" s="97">
        <f t="shared" si="114"/>
        <v>0</v>
      </c>
      <c r="U351" s="97">
        <f t="shared" si="114"/>
        <v>0</v>
      </c>
      <c r="V351" s="97">
        <f t="shared" si="114"/>
        <v>0</v>
      </c>
      <c r="W351" s="97">
        <f t="shared" si="114"/>
        <v>0</v>
      </c>
      <c r="X351" s="97">
        <f t="shared" si="114"/>
        <v>0</v>
      </c>
      <c r="Y351" s="97">
        <f t="shared" si="114"/>
        <v>0</v>
      </c>
      <c r="Z351" s="97">
        <f t="shared" si="114"/>
        <v>0</v>
      </c>
      <c r="AA351" s="101"/>
      <c r="AB351" s="97">
        <f t="shared" si="112"/>
        <v>0</v>
      </c>
      <c r="AC351" s="97">
        <f t="shared" si="112"/>
        <v>0</v>
      </c>
      <c r="AD351" s="97">
        <f t="shared" si="112"/>
        <v>0</v>
      </c>
      <c r="AE351" s="97">
        <f t="shared" si="112"/>
        <v>0</v>
      </c>
      <c r="AF351" s="97">
        <f t="shared" si="112"/>
        <v>0</v>
      </c>
      <c r="AG351" s="97">
        <f t="shared" si="112"/>
        <v>0</v>
      </c>
      <c r="AH351" s="97">
        <f t="shared" si="112"/>
        <v>0</v>
      </c>
      <c r="AI351" s="97">
        <f t="shared" si="112"/>
        <v>0</v>
      </c>
      <c r="AJ351" s="97">
        <f t="shared" si="112"/>
        <v>0</v>
      </c>
      <c r="AK351" s="97">
        <f t="shared" si="112"/>
        <v>0</v>
      </c>
      <c r="AL351" s="99">
        <f t="shared" si="118"/>
        <v>0</v>
      </c>
      <c r="AM351" s="102"/>
      <c r="AN351" s="97">
        <f t="shared" si="109"/>
        <v>0</v>
      </c>
      <c r="AO351" s="97">
        <f t="shared" si="109"/>
        <v>0</v>
      </c>
      <c r="AP351" s="97">
        <f t="shared" si="109"/>
        <v>0</v>
      </c>
      <c r="AQ351" s="97">
        <f t="shared" si="109"/>
        <v>0</v>
      </c>
      <c r="AR351" s="97">
        <f t="shared" si="109"/>
        <v>0</v>
      </c>
      <c r="AS351" s="97">
        <f t="shared" si="108"/>
        <v>0</v>
      </c>
      <c r="AT351" s="97">
        <f t="shared" si="108"/>
        <v>0</v>
      </c>
      <c r="AU351" s="97">
        <f t="shared" si="108"/>
        <v>0</v>
      </c>
      <c r="AV351" s="97">
        <f t="shared" si="108"/>
        <v>0</v>
      </c>
      <c r="AW351" s="97">
        <f t="shared" si="108"/>
        <v>0</v>
      </c>
      <c r="AX351" s="99">
        <f t="shared" si="119"/>
        <v>0</v>
      </c>
      <c r="AY351" s="99"/>
      <c r="AZ351" s="100">
        <f t="shared" si="115"/>
        <v>0</v>
      </c>
      <c r="BA351" s="97">
        <f>IF(NOT(snowball2),0,IF(R350&lt;=0,0,IF($C351&lt;=SUM($AZ351:AZ351),0,IF(AO351+$C351-SUM($AZ351:AZ351)&gt;R350+AC351,R350+AC351-AO351,$C351-SUM($AZ351:AZ351)))))</f>
        <v>0</v>
      </c>
      <c r="BB351" s="97">
        <f>IF(NOT(snowball2),0,IF(S350&lt;=0,0,IF($C351&lt;=SUM($AZ351:BA351),0,IF(AP351+$C351-SUM($AZ351:BA351)&gt;S350+AD351,S350+AD351-AP351,$C351-SUM($AZ351:BA351)))))</f>
        <v>0</v>
      </c>
      <c r="BC351" s="97">
        <f>IF(NOT(snowball2),0,IF(T350&lt;=0,0,IF($C351&lt;=SUM($AZ351:BB351),0,IF(AQ351+$C351-SUM($AZ351:BB351)&gt;T350+AE351,T350+AE351-AQ351,$C351-SUM($AZ351:BB351)))))</f>
        <v>0</v>
      </c>
      <c r="BD351" s="97">
        <f>IF(NOT(snowball2),0,IF(U350&lt;=0,0,IF($C351&lt;=SUM($AZ351:BC351),0,IF(AR351+$C351-SUM($AZ351:BC351)&gt;U350+AF351,U350+AF351-AR351,$C351-SUM($AZ351:BC351)))))</f>
        <v>0</v>
      </c>
      <c r="BE351" s="97">
        <f>IF(NOT(snowball2),0,IF(V350&lt;=0,0,IF($C351&lt;=SUM($AZ351:BD351),0,IF(AS351+$C351-SUM($AZ351:BD351)&gt;V350+AG351,V350+AG351-AS351,$C351-SUM($AZ351:BD351)))))</f>
        <v>0</v>
      </c>
      <c r="BF351" s="97">
        <f>IF(NOT(snowball2),0,IF(W350&lt;=0,0,IF($C351&lt;=SUM($AZ351:BE351),0,IF(AT351+$C351-SUM($AZ351:BE351)&gt;W350+AH351,W350+AH351-AT351,$C351-SUM($AZ351:BE351)))))</f>
        <v>0</v>
      </c>
      <c r="BG351" s="97">
        <f>IF(NOT(snowball2),0,IF(X350&lt;=0,0,IF($C351&lt;=SUM($AZ351:BF351),0,IF(AU351+$C351-SUM($AZ351:BF351)&gt;X350+AI351,X350+AI351-AU351,$C351-SUM($AZ351:BF351)))))</f>
        <v>0</v>
      </c>
      <c r="BH351" s="97">
        <f>IF(NOT(snowball2),0,IF(Y350&lt;=0,0,IF($C351&lt;=SUM($AZ351:BG351),0,IF(AV351+$C351-SUM($AZ351:BG351)&gt;Y350+AJ351,Y350+AJ351-AV351,$C351-SUM($AZ351:BG351)))))</f>
        <v>0</v>
      </c>
      <c r="BI351" s="97">
        <f>IF(NOT(snowball2),0,IF(Z350&lt;=0,0,IF($C351&lt;=SUM($AZ351:BH351),0,IF(AW351+$C351-SUM($AZ351:BH351)&gt;Z350+AK351,Z350+AK351-AW351,$C351-SUM($AZ351:BH351)))))</f>
        <v>0</v>
      </c>
    </row>
    <row r="352" spans="1:61" ht="11.1" customHeight="1" x14ac:dyDescent="0.2">
      <c r="A352" s="93" t="str">
        <f t="shared" si="120"/>
        <v/>
      </c>
      <c r="B352" s="94" t="e">
        <f t="shared" si="116"/>
        <v>#N/A</v>
      </c>
      <c r="C352" s="95" t="str">
        <f t="shared" si="113"/>
        <v/>
      </c>
      <c r="D352" s="96"/>
      <c r="E352" s="97">
        <f t="shared" si="121"/>
        <v>0</v>
      </c>
      <c r="F352" s="97">
        <f t="shared" si="121"/>
        <v>0</v>
      </c>
      <c r="G352" s="97">
        <f t="shared" si="121"/>
        <v>0</v>
      </c>
      <c r="H352" s="97">
        <f t="shared" si="121"/>
        <v>0</v>
      </c>
      <c r="I352" s="97">
        <f t="shared" si="121"/>
        <v>0</v>
      </c>
      <c r="J352" s="97">
        <f t="shared" si="121"/>
        <v>0</v>
      </c>
      <c r="K352" s="97">
        <f t="shared" si="121"/>
        <v>0</v>
      </c>
      <c r="L352" s="97">
        <f t="shared" si="121"/>
        <v>0</v>
      </c>
      <c r="M352" s="97">
        <f t="shared" si="121"/>
        <v>0</v>
      </c>
      <c r="N352" s="97">
        <f t="shared" si="121"/>
        <v>0</v>
      </c>
      <c r="O352" s="98"/>
      <c r="P352" s="97">
        <f t="shared" si="117"/>
        <v>0</v>
      </c>
      <c r="Q352" s="97">
        <f t="shared" si="114"/>
        <v>0</v>
      </c>
      <c r="R352" s="97">
        <f t="shared" si="114"/>
        <v>0</v>
      </c>
      <c r="S352" s="97">
        <f t="shared" si="114"/>
        <v>0</v>
      </c>
      <c r="T352" s="97">
        <f t="shared" si="114"/>
        <v>0</v>
      </c>
      <c r="U352" s="97">
        <f t="shared" si="114"/>
        <v>0</v>
      </c>
      <c r="V352" s="97">
        <f t="shared" si="114"/>
        <v>0</v>
      </c>
      <c r="W352" s="97">
        <f t="shared" si="114"/>
        <v>0</v>
      </c>
      <c r="X352" s="97">
        <f t="shared" si="114"/>
        <v>0</v>
      </c>
      <c r="Y352" s="97">
        <f t="shared" si="114"/>
        <v>0</v>
      </c>
      <c r="Z352" s="97">
        <f t="shared" si="114"/>
        <v>0</v>
      </c>
      <c r="AA352" s="101"/>
      <c r="AB352" s="97">
        <f t="shared" si="112"/>
        <v>0</v>
      </c>
      <c r="AC352" s="97">
        <f t="shared" si="112"/>
        <v>0</v>
      </c>
      <c r="AD352" s="97">
        <f t="shared" si="112"/>
        <v>0</v>
      </c>
      <c r="AE352" s="97">
        <f t="shared" si="112"/>
        <v>0</v>
      </c>
      <c r="AF352" s="97">
        <f t="shared" si="112"/>
        <v>0</v>
      </c>
      <c r="AG352" s="97">
        <f t="shared" si="112"/>
        <v>0</v>
      </c>
      <c r="AH352" s="97">
        <f t="shared" si="112"/>
        <v>0</v>
      </c>
      <c r="AI352" s="97">
        <f t="shared" si="112"/>
        <v>0</v>
      </c>
      <c r="AJ352" s="97">
        <f t="shared" si="112"/>
        <v>0</v>
      </c>
      <c r="AK352" s="97">
        <f t="shared" si="112"/>
        <v>0</v>
      </c>
      <c r="AL352" s="99">
        <f t="shared" si="118"/>
        <v>0</v>
      </c>
      <c r="AM352" s="102"/>
      <c r="AN352" s="97">
        <f t="shared" si="109"/>
        <v>0</v>
      </c>
      <c r="AO352" s="97">
        <f t="shared" si="109"/>
        <v>0</v>
      </c>
      <c r="AP352" s="97">
        <f t="shared" si="109"/>
        <v>0</v>
      </c>
      <c r="AQ352" s="97">
        <f t="shared" si="109"/>
        <v>0</v>
      </c>
      <c r="AR352" s="97">
        <f t="shared" si="109"/>
        <v>0</v>
      </c>
      <c r="AS352" s="97">
        <f t="shared" si="108"/>
        <v>0</v>
      </c>
      <c r="AT352" s="97">
        <f t="shared" si="108"/>
        <v>0</v>
      </c>
      <c r="AU352" s="97">
        <f t="shared" si="108"/>
        <v>0</v>
      </c>
      <c r="AV352" s="97">
        <f t="shared" si="108"/>
        <v>0</v>
      </c>
      <c r="AW352" s="97">
        <f t="shared" si="108"/>
        <v>0</v>
      </c>
      <c r="AX352" s="99">
        <f t="shared" si="119"/>
        <v>0</v>
      </c>
      <c r="AY352" s="99"/>
      <c r="AZ352" s="100">
        <f t="shared" si="115"/>
        <v>0</v>
      </c>
      <c r="BA352" s="97">
        <f>IF(NOT(snowball2),0,IF(R351&lt;=0,0,IF($C352&lt;=SUM($AZ352:AZ352),0,IF(AO352+$C352-SUM($AZ352:AZ352)&gt;R351+AC352,R351+AC352-AO352,$C352-SUM($AZ352:AZ352)))))</f>
        <v>0</v>
      </c>
      <c r="BB352" s="97">
        <f>IF(NOT(snowball2),0,IF(S351&lt;=0,0,IF($C352&lt;=SUM($AZ352:BA352),0,IF(AP352+$C352-SUM($AZ352:BA352)&gt;S351+AD352,S351+AD352-AP352,$C352-SUM($AZ352:BA352)))))</f>
        <v>0</v>
      </c>
      <c r="BC352" s="97">
        <f>IF(NOT(snowball2),0,IF(T351&lt;=0,0,IF($C352&lt;=SUM($AZ352:BB352),0,IF(AQ352+$C352-SUM($AZ352:BB352)&gt;T351+AE352,T351+AE352-AQ352,$C352-SUM($AZ352:BB352)))))</f>
        <v>0</v>
      </c>
      <c r="BD352" s="97">
        <f>IF(NOT(snowball2),0,IF(U351&lt;=0,0,IF($C352&lt;=SUM($AZ352:BC352),0,IF(AR352+$C352-SUM($AZ352:BC352)&gt;U351+AF352,U351+AF352-AR352,$C352-SUM($AZ352:BC352)))))</f>
        <v>0</v>
      </c>
      <c r="BE352" s="97">
        <f>IF(NOT(snowball2),0,IF(V351&lt;=0,0,IF($C352&lt;=SUM($AZ352:BD352),0,IF(AS352+$C352-SUM($AZ352:BD352)&gt;V351+AG352,V351+AG352-AS352,$C352-SUM($AZ352:BD352)))))</f>
        <v>0</v>
      </c>
      <c r="BF352" s="97">
        <f>IF(NOT(snowball2),0,IF(W351&lt;=0,0,IF($C352&lt;=SUM($AZ352:BE352),0,IF(AT352+$C352-SUM($AZ352:BE352)&gt;W351+AH352,W351+AH352-AT352,$C352-SUM($AZ352:BE352)))))</f>
        <v>0</v>
      </c>
      <c r="BG352" s="97">
        <f>IF(NOT(snowball2),0,IF(X351&lt;=0,0,IF($C352&lt;=SUM($AZ352:BF352),0,IF(AU352+$C352-SUM($AZ352:BF352)&gt;X351+AI352,X351+AI352-AU352,$C352-SUM($AZ352:BF352)))))</f>
        <v>0</v>
      </c>
      <c r="BH352" s="97">
        <f>IF(NOT(snowball2),0,IF(Y351&lt;=0,0,IF($C352&lt;=SUM($AZ352:BG352),0,IF(AV352+$C352-SUM($AZ352:BG352)&gt;Y351+AJ352,Y351+AJ352-AV352,$C352-SUM($AZ352:BG352)))))</f>
        <v>0</v>
      </c>
      <c r="BI352" s="97">
        <f>IF(NOT(snowball2),0,IF(Z351&lt;=0,0,IF($C352&lt;=SUM($AZ352:BH352),0,IF(AW352+$C352-SUM($AZ352:BH352)&gt;Z351+AK352,Z351+AK352-AW352,$C352-SUM($AZ352:BH352)))))</f>
        <v>0</v>
      </c>
    </row>
    <row r="353" spans="1:61" ht="11.1" customHeight="1" x14ac:dyDescent="0.2">
      <c r="A353" s="93" t="str">
        <f t="shared" si="120"/>
        <v/>
      </c>
      <c r="B353" s="94" t="e">
        <f t="shared" si="116"/>
        <v>#N/A</v>
      </c>
      <c r="C353" s="95" t="str">
        <f t="shared" si="113"/>
        <v/>
      </c>
      <c r="D353" s="96"/>
      <c r="E353" s="97">
        <f t="shared" si="121"/>
        <v>0</v>
      </c>
      <c r="F353" s="97">
        <f t="shared" si="121"/>
        <v>0</v>
      </c>
      <c r="G353" s="97">
        <f t="shared" si="121"/>
        <v>0</v>
      </c>
      <c r="H353" s="97">
        <f t="shared" si="121"/>
        <v>0</v>
      </c>
      <c r="I353" s="97">
        <f t="shared" si="121"/>
        <v>0</v>
      </c>
      <c r="J353" s="97">
        <f t="shared" si="121"/>
        <v>0</v>
      </c>
      <c r="K353" s="97">
        <f t="shared" si="121"/>
        <v>0</v>
      </c>
      <c r="L353" s="97">
        <f t="shared" si="121"/>
        <v>0</v>
      </c>
      <c r="M353" s="97">
        <f t="shared" si="121"/>
        <v>0</v>
      </c>
      <c r="N353" s="97">
        <f t="shared" si="121"/>
        <v>0</v>
      </c>
      <c r="O353" s="98"/>
      <c r="P353" s="97">
        <f t="shared" si="117"/>
        <v>0</v>
      </c>
      <c r="Q353" s="97">
        <f t="shared" si="114"/>
        <v>0</v>
      </c>
      <c r="R353" s="97">
        <f t="shared" si="114"/>
        <v>0</v>
      </c>
      <c r="S353" s="97">
        <f t="shared" si="114"/>
        <v>0</v>
      </c>
      <c r="T353" s="97">
        <f t="shared" si="114"/>
        <v>0</v>
      </c>
      <c r="U353" s="97">
        <f t="shared" si="114"/>
        <v>0</v>
      </c>
      <c r="V353" s="97">
        <f t="shared" si="114"/>
        <v>0</v>
      </c>
      <c r="W353" s="97">
        <f t="shared" si="114"/>
        <v>0</v>
      </c>
      <c r="X353" s="97">
        <f t="shared" si="114"/>
        <v>0</v>
      </c>
      <c r="Y353" s="97">
        <f t="shared" si="114"/>
        <v>0</v>
      </c>
      <c r="Z353" s="97">
        <f t="shared" si="114"/>
        <v>0</v>
      </c>
      <c r="AA353" s="101"/>
      <c r="AB353" s="97">
        <f t="shared" si="112"/>
        <v>0</v>
      </c>
      <c r="AC353" s="97">
        <f t="shared" si="112"/>
        <v>0</v>
      </c>
      <c r="AD353" s="97">
        <f t="shared" si="112"/>
        <v>0</v>
      </c>
      <c r="AE353" s="97">
        <f t="shared" si="112"/>
        <v>0</v>
      </c>
      <c r="AF353" s="97">
        <f t="shared" si="112"/>
        <v>0</v>
      </c>
      <c r="AG353" s="97">
        <f t="shared" si="112"/>
        <v>0</v>
      </c>
      <c r="AH353" s="97">
        <f t="shared" si="112"/>
        <v>0</v>
      </c>
      <c r="AI353" s="97">
        <f t="shared" si="112"/>
        <v>0</v>
      </c>
      <c r="AJ353" s="97">
        <f t="shared" si="112"/>
        <v>0</v>
      </c>
      <c r="AK353" s="97">
        <f t="shared" si="112"/>
        <v>0</v>
      </c>
      <c r="AL353" s="99">
        <f t="shared" si="118"/>
        <v>0</v>
      </c>
      <c r="AM353" s="102"/>
      <c r="AN353" s="97">
        <f t="shared" si="109"/>
        <v>0</v>
      </c>
      <c r="AO353" s="97">
        <f t="shared" si="109"/>
        <v>0</v>
      </c>
      <c r="AP353" s="97">
        <f t="shared" si="109"/>
        <v>0</v>
      </c>
      <c r="AQ353" s="97">
        <f t="shared" si="109"/>
        <v>0</v>
      </c>
      <c r="AR353" s="97">
        <f t="shared" si="109"/>
        <v>0</v>
      </c>
      <c r="AS353" s="97">
        <f t="shared" si="108"/>
        <v>0</v>
      </c>
      <c r="AT353" s="97">
        <f t="shared" si="108"/>
        <v>0</v>
      </c>
      <c r="AU353" s="97">
        <f t="shared" si="108"/>
        <v>0</v>
      </c>
      <c r="AV353" s="97">
        <f t="shared" si="108"/>
        <v>0</v>
      </c>
      <c r="AW353" s="97">
        <f t="shared" si="108"/>
        <v>0</v>
      </c>
      <c r="AX353" s="99">
        <f t="shared" si="119"/>
        <v>0</v>
      </c>
      <c r="AY353" s="99"/>
      <c r="AZ353" s="100">
        <f t="shared" si="115"/>
        <v>0</v>
      </c>
      <c r="BA353" s="97">
        <f>IF(NOT(snowball2),0,IF(R352&lt;=0,0,IF($C353&lt;=SUM($AZ353:AZ353),0,IF(AO353+$C353-SUM($AZ353:AZ353)&gt;R352+AC353,R352+AC353-AO353,$C353-SUM($AZ353:AZ353)))))</f>
        <v>0</v>
      </c>
      <c r="BB353" s="97">
        <f>IF(NOT(snowball2),0,IF(S352&lt;=0,0,IF($C353&lt;=SUM($AZ353:BA353),0,IF(AP353+$C353-SUM($AZ353:BA353)&gt;S352+AD353,S352+AD353-AP353,$C353-SUM($AZ353:BA353)))))</f>
        <v>0</v>
      </c>
      <c r="BC353" s="97">
        <f>IF(NOT(snowball2),0,IF(T352&lt;=0,0,IF($C353&lt;=SUM($AZ353:BB353),0,IF(AQ353+$C353-SUM($AZ353:BB353)&gt;T352+AE353,T352+AE353-AQ353,$C353-SUM($AZ353:BB353)))))</f>
        <v>0</v>
      </c>
      <c r="BD353" s="97">
        <f>IF(NOT(snowball2),0,IF(U352&lt;=0,0,IF($C353&lt;=SUM($AZ353:BC353),0,IF(AR353+$C353-SUM($AZ353:BC353)&gt;U352+AF353,U352+AF353-AR353,$C353-SUM($AZ353:BC353)))))</f>
        <v>0</v>
      </c>
      <c r="BE353" s="97">
        <f>IF(NOT(snowball2),0,IF(V352&lt;=0,0,IF($C353&lt;=SUM($AZ353:BD353),0,IF(AS353+$C353-SUM($AZ353:BD353)&gt;V352+AG353,V352+AG353-AS353,$C353-SUM($AZ353:BD353)))))</f>
        <v>0</v>
      </c>
      <c r="BF353" s="97">
        <f>IF(NOT(snowball2),0,IF(W352&lt;=0,0,IF($C353&lt;=SUM($AZ353:BE353),0,IF(AT353+$C353-SUM($AZ353:BE353)&gt;W352+AH353,W352+AH353-AT353,$C353-SUM($AZ353:BE353)))))</f>
        <v>0</v>
      </c>
      <c r="BG353" s="97">
        <f>IF(NOT(snowball2),0,IF(X352&lt;=0,0,IF($C353&lt;=SUM($AZ353:BF353),0,IF(AU353+$C353-SUM($AZ353:BF353)&gt;X352+AI353,X352+AI353-AU353,$C353-SUM($AZ353:BF353)))))</f>
        <v>0</v>
      </c>
      <c r="BH353" s="97">
        <f>IF(NOT(snowball2),0,IF(Y352&lt;=0,0,IF($C353&lt;=SUM($AZ353:BG353),0,IF(AV353+$C353-SUM($AZ353:BG353)&gt;Y352+AJ353,Y352+AJ353-AV353,$C353-SUM($AZ353:BG353)))))</f>
        <v>0</v>
      </c>
      <c r="BI353" s="97">
        <f>IF(NOT(snowball2),0,IF(Z352&lt;=0,0,IF($C353&lt;=SUM($AZ353:BH353),0,IF(AW353+$C353-SUM($AZ353:BH353)&gt;Z352+AK353,Z352+AK353-AW353,$C353-SUM($AZ353:BH353)))))</f>
        <v>0</v>
      </c>
    </row>
    <row r="354" spans="1:61" ht="11.1" customHeight="1" x14ac:dyDescent="0.2">
      <c r="A354" s="93" t="str">
        <f t="shared" si="120"/>
        <v/>
      </c>
      <c r="B354" s="94" t="e">
        <f t="shared" si="116"/>
        <v>#N/A</v>
      </c>
      <c r="C354" s="95" t="str">
        <f t="shared" si="113"/>
        <v/>
      </c>
      <c r="D354" s="96"/>
      <c r="E354" s="97">
        <f t="shared" si="121"/>
        <v>0</v>
      </c>
      <c r="F354" s="97">
        <f t="shared" si="121"/>
        <v>0</v>
      </c>
      <c r="G354" s="97">
        <f t="shared" si="121"/>
        <v>0</v>
      </c>
      <c r="H354" s="97">
        <f t="shared" si="121"/>
        <v>0</v>
      </c>
      <c r="I354" s="97">
        <f t="shared" si="121"/>
        <v>0</v>
      </c>
      <c r="J354" s="97">
        <f t="shared" si="121"/>
        <v>0</v>
      </c>
      <c r="K354" s="97">
        <f t="shared" si="121"/>
        <v>0</v>
      </c>
      <c r="L354" s="97">
        <f t="shared" si="121"/>
        <v>0</v>
      </c>
      <c r="M354" s="97">
        <f t="shared" si="121"/>
        <v>0</v>
      </c>
      <c r="N354" s="97">
        <f t="shared" si="121"/>
        <v>0</v>
      </c>
      <c r="O354" s="98"/>
      <c r="P354" s="97">
        <f t="shared" si="117"/>
        <v>0</v>
      </c>
      <c r="Q354" s="97">
        <f t="shared" si="114"/>
        <v>0</v>
      </c>
      <c r="R354" s="97">
        <f t="shared" si="114"/>
        <v>0</v>
      </c>
      <c r="S354" s="97">
        <f t="shared" si="114"/>
        <v>0</v>
      </c>
      <c r="T354" s="97">
        <f t="shared" si="114"/>
        <v>0</v>
      </c>
      <c r="U354" s="97">
        <f t="shared" si="114"/>
        <v>0</v>
      </c>
      <c r="V354" s="97">
        <f t="shared" si="114"/>
        <v>0</v>
      </c>
      <c r="W354" s="97">
        <f t="shared" si="114"/>
        <v>0</v>
      </c>
      <c r="X354" s="97">
        <f t="shared" si="114"/>
        <v>0</v>
      </c>
      <c r="Y354" s="97">
        <f t="shared" si="114"/>
        <v>0</v>
      </c>
      <c r="Z354" s="97">
        <f t="shared" si="114"/>
        <v>0</v>
      </c>
      <c r="AA354" s="101"/>
      <c r="AB354" s="97">
        <f t="shared" si="112"/>
        <v>0</v>
      </c>
      <c r="AC354" s="97">
        <f t="shared" si="112"/>
        <v>0</v>
      </c>
      <c r="AD354" s="97">
        <f t="shared" si="112"/>
        <v>0</v>
      </c>
      <c r="AE354" s="97">
        <f t="shared" si="112"/>
        <v>0</v>
      </c>
      <c r="AF354" s="97">
        <f t="shared" si="112"/>
        <v>0</v>
      </c>
      <c r="AG354" s="97">
        <f t="shared" si="112"/>
        <v>0</v>
      </c>
      <c r="AH354" s="97">
        <f t="shared" si="112"/>
        <v>0</v>
      </c>
      <c r="AI354" s="97">
        <f t="shared" si="112"/>
        <v>0</v>
      </c>
      <c r="AJ354" s="97">
        <f t="shared" si="112"/>
        <v>0</v>
      </c>
      <c r="AK354" s="97">
        <f t="shared" si="112"/>
        <v>0</v>
      </c>
      <c r="AL354" s="99">
        <f t="shared" si="118"/>
        <v>0</v>
      </c>
      <c r="AM354" s="102"/>
      <c r="AN354" s="97">
        <f t="shared" si="109"/>
        <v>0</v>
      </c>
      <c r="AO354" s="97">
        <f t="shared" si="109"/>
        <v>0</v>
      </c>
      <c r="AP354" s="97">
        <f t="shared" si="109"/>
        <v>0</v>
      </c>
      <c r="AQ354" s="97">
        <f t="shared" si="109"/>
        <v>0</v>
      </c>
      <c r="AR354" s="97">
        <f t="shared" si="109"/>
        <v>0</v>
      </c>
      <c r="AS354" s="97">
        <f t="shared" si="108"/>
        <v>0</v>
      </c>
      <c r="AT354" s="97">
        <f t="shared" si="108"/>
        <v>0</v>
      </c>
      <c r="AU354" s="97">
        <f t="shared" si="108"/>
        <v>0</v>
      </c>
      <c r="AV354" s="97">
        <f t="shared" si="108"/>
        <v>0</v>
      </c>
      <c r="AW354" s="97">
        <f t="shared" si="108"/>
        <v>0</v>
      </c>
      <c r="AX354" s="99">
        <f t="shared" si="119"/>
        <v>0</v>
      </c>
      <c r="AY354" s="99"/>
      <c r="AZ354" s="100">
        <f t="shared" si="115"/>
        <v>0</v>
      </c>
      <c r="BA354" s="97">
        <f>IF(NOT(snowball2),0,IF(R353&lt;=0,0,IF($C354&lt;=SUM($AZ354:AZ354),0,IF(AO354+$C354-SUM($AZ354:AZ354)&gt;R353+AC354,R353+AC354-AO354,$C354-SUM($AZ354:AZ354)))))</f>
        <v>0</v>
      </c>
      <c r="BB354" s="97">
        <f>IF(NOT(snowball2),0,IF(S353&lt;=0,0,IF($C354&lt;=SUM($AZ354:BA354),0,IF(AP354+$C354-SUM($AZ354:BA354)&gt;S353+AD354,S353+AD354-AP354,$C354-SUM($AZ354:BA354)))))</f>
        <v>0</v>
      </c>
      <c r="BC354" s="97">
        <f>IF(NOT(snowball2),0,IF(T353&lt;=0,0,IF($C354&lt;=SUM($AZ354:BB354),0,IF(AQ354+$C354-SUM($AZ354:BB354)&gt;T353+AE354,T353+AE354-AQ354,$C354-SUM($AZ354:BB354)))))</f>
        <v>0</v>
      </c>
      <c r="BD354" s="97">
        <f>IF(NOT(snowball2),0,IF(U353&lt;=0,0,IF($C354&lt;=SUM($AZ354:BC354),0,IF(AR354+$C354-SUM($AZ354:BC354)&gt;U353+AF354,U353+AF354-AR354,$C354-SUM($AZ354:BC354)))))</f>
        <v>0</v>
      </c>
      <c r="BE354" s="97">
        <f>IF(NOT(snowball2),0,IF(V353&lt;=0,0,IF($C354&lt;=SUM($AZ354:BD354),0,IF(AS354+$C354-SUM($AZ354:BD354)&gt;V353+AG354,V353+AG354-AS354,$C354-SUM($AZ354:BD354)))))</f>
        <v>0</v>
      </c>
      <c r="BF354" s="97">
        <f>IF(NOT(snowball2),0,IF(W353&lt;=0,0,IF($C354&lt;=SUM($AZ354:BE354),0,IF(AT354+$C354-SUM($AZ354:BE354)&gt;W353+AH354,W353+AH354-AT354,$C354-SUM($AZ354:BE354)))))</f>
        <v>0</v>
      </c>
      <c r="BG354" s="97">
        <f>IF(NOT(snowball2),0,IF(X353&lt;=0,0,IF($C354&lt;=SUM($AZ354:BF354),0,IF(AU354+$C354-SUM($AZ354:BF354)&gt;X353+AI354,X353+AI354-AU354,$C354-SUM($AZ354:BF354)))))</f>
        <v>0</v>
      </c>
      <c r="BH354" s="97">
        <f>IF(NOT(snowball2),0,IF(Y353&lt;=0,0,IF($C354&lt;=SUM($AZ354:BG354),0,IF(AV354+$C354-SUM($AZ354:BG354)&gt;Y353+AJ354,Y353+AJ354-AV354,$C354-SUM($AZ354:BG354)))))</f>
        <v>0</v>
      </c>
      <c r="BI354" s="97">
        <f>IF(NOT(snowball2),0,IF(Z353&lt;=0,0,IF($C354&lt;=SUM($AZ354:BH354),0,IF(AW354+$C354-SUM($AZ354:BH354)&gt;Z353+AK354,Z353+AK354-AW354,$C354-SUM($AZ354:BH354)))))</f>
        <v>0</v>
      </c>
    </row>
    <row r="355" spans="1:61" ht="11.1" customHeight="1" x14ac:dyDescent="0.2">
      <c r="A355" s="93" t="str">
        <f t="shared" si="120"/>
        <v/>
      </c>
      <c r="B355" s="94" t="e">
        <f t="shared" si="116"/>
        <v>#N/A</v>
      </c>
      <c r="C355" s="95" t="str">
        <f t="shared" si="113"/>
        <v/>
      </c>
      <c r="D355" s="96"/>
      <c r="E355" s="97">
        <f t="shared" si="121"/>
        <v>0</v>
      </c>
      <c r="F355" s="97">
        <f t="shared" si="121"/>
        <v>0</v>
      </c>
      <c r="G355" s="97">
        <f t="shared" si="121"/>
        <v>0</v>
      </c>
      <c r="H355" s="97">
        <f t="shared" si="121"/>
        <v>0</v>
      </c>
      <c r="I355" s="97">
        <f t="shared" si="121"/>
        <v>0</v>
      </c>
      <c r="J355" s="97">
        <f t="shared" si="121"/>
        <v>0</v>
      </c>
      <c r="K355" s="97">
        <f t="shared" si="121"/>
        <v>0</v>
      </c>
      <c r="L355" s="97">
        <f t="shared" si="121"/>
        <v>0</v>
      </c>
      <c r="M355" s="97">
        <f t="shared" si="121"/>
        <v>0</v>
      </c>
      <c r="N355" s="97">
        <f t="shared" si="121"/>
        <v>0</v>
      </c>
      <c r="O355" s="98"/>
      <c r="P355" s="97">
        <f t="shared" si="117"/>
        <v>0</v>
      </c>
      <c r="Q355" s="97">
        <f t="shared" si="114"/>
        <v>0</v>
      </c>
      <c r="R355" s="97">
        <f t="shared" si="114"/>
        <v>0</v>
      </c>
      <c r="S355" s="97">
        <f t="shared" si="114"/>
        <v>0</v>
      </c>
      <c r="T355" s="97">
        <f t="shared" si="114"/>
        <v>0</v>
      </c>
      <c r="U355" s="97">
        <f t="shared" si="114"/>
        <v>0</v>
      </c>
      <c r="V355" s="97">
        <f t="shared" si="114"/>
        <v>0</v>
      </c>
      <c r="W355" s="97">
        <f t="shared" si="114"/>
        <v>0</v>
      </c>
      <c r="X355" s="97">
        <f t="shared" si="114"/>
        <v>0</v>
      </c>
      <c r="Y355" s="97">
        <f t="shared" si="114"/>
        <v>0</v>
      </c>
      <c r="Z355" s="97">
        <f t="shared" si="114"/>
        <v>0</v>
      </c>
      <c r="AA355" s="101"/>
      <c r="AB355" s="97">
        <f t="shared" si="112"/>
        <v>0</v>
      </c>
      <c r="AC355" s="97">
        <f t="shared" si="112"/>
        <v>0</v>
      </c>
      <c r="AD355" s="97">
        <f t="shared" si="112"/>
        <v>0</v>
      </c>
      <c r="AE355" s="97">
        <f t="shared" si="112"/>
        <v>0</v>
      </c>
      <c r="AF355" s="97">
        <f t="shared" si="112"/>
        <v>0</v>
      </c>
      <c r="AG355" s="97">
        <f t="shared" si="112"/>
        <v>0</v>
      </c>
      <c r="AH355" s="97">
        <f t="shared" si="112"/>
        <v>0</v>
      </c>
      <c r="AI355" s="97">
        <f t="shared" si="112"/>
        <v>0</v>
      </c>
      <c r="AJ355" s="97">
        <f t="shared" si="112"/>
        <v>0</v>
      </c>
      <c r="AK355" s="97">
        <f t="shared" si="112"/>
        <v>0</v>
      </c>
      <c r="AL355" s="99">
        <f t="shared" si="118"/>
        <v>0</v>
      </c>
      <c r="AM355" s="102"/>
      <c r="AN355" s="97">
        <f t="shared" si="109"/>
        <v>0</v>
      </c>
      <c r="AO355" s="97">
        <f t="shared" si="109"/>
        <v>0</v>
      </c>
      <c r="AP355" s="97">
        <f t="shared" si="109"/>
        <v>0</v>
      </c>
      <c r="AQ355" s="97">
        <f t="shared" si="109"/>
        <v>0</v>
      </c>
      <c r="AR355" s="97">
        <f t="shared" si="109"/>
        <v>0</v>
      </c>
      <c r="AS355" s="97">
        <f t="shared" si="108"/>
        <v>0</v>
      </c>
      <c r="AT355" s="97">
        <f t="shared" si="108"/>
        <v>0</v>
      </c>
      <c r="AU355" s="97">
        <f t="shared" si="108"/>
        <v>0</v>
      </c>
      <c r="AV355" s="97">
        <f t="shared" si="108"/>
        <v>0</v>
      </c>
      <c r="AW355" s="97">
        <f t="shared" si="108"/>
        <v>0</v>
      </c>
      <c r="AX355" s="99">
        <f t="shared" si="119"/>
        <v>0</v>
      </c>
      <c r="AY355" s="99"/>
      <c r="AZ355" s="100">
        <f t="shared" si="115"/>
        <v>0</v>
      </c>
      <c r="BA355" s="97">
        <f>IF(NOT(snowball2),0,IF(R354&lt;=0,0,IF($C355&lt;=SUM($AZ355:AZ355),0,IF(AO355+$C355-SUM($AZ355:AZ355)&gt;R354+AC355,R354+AC355-AO355,$C355-SUM($AZ355:AZ355)))))</f>
        <v>0</v>
      </c>
      <c r="BB355" s="97">
        <f>IF(NOT(snowball2),0,IF(S354&lt;=0,0,IF($C355&lt;=SUM($AZ355:BA355),0,IF(AP355+$C355-SUM($AZ355:BA355)&gt;S354+AD355,S354+AD355-AP355,$C355-SUM($AZ355:BA355)))))</f>
        <v>0</v>
      </c>
      <c r="BC355" s="97">
        <f>IF(NOT(snowball2),0,IF(T354&lt;=0,0,IF($C355&lt;=SUM($AZ355:BB355),0,IF(AQ355+$C355-SUM($AZ355:BB355)&gt;T354+AE355,T354+AE355-AQ355,$C355-SUM($AZ355:BB355)))))</f>
        <v>0</v>
      </c>
      <c r="BD355" s="97">
        <f>IF(NOT(snowball2),0,IF(U354&lt;=0,0,IF($C355&lt;=SUM($AZ355:BC355),0,IF(AR355+$C355-SUM($AZ355:BC355)&gt;U354+AF355,U354+AF355-AR355,$C355-SUM($AZ355:BC355)))))</f>
        <v>0</v>
      </c>
      <c r="BE355" s="97">
        <f>IF(NOT(snowball2),0,IF(V354&lt;=0,0,IF($C355&lt;=SUM($AZ355:BD355),0,IF(AS355+$C355-SUM($AZ355:BD355)&gt;V354+AG355,V354+AG355-AS355,$C355-SUM($AZ355:BD355)))))</f>
        <v>0</v>
      </c>
      <c r="BF355" s="97">
        <f>IF(NOT(snowball2),0,IF(W354&lt;=0,0,IF($C355&lt;=SUM($AZ355:BE355),0,IF(AT355+$C355-SUM($AZ355:BE355)&gt;W354+AH355,W354+AH355-AT355,$C355-SUM($AZ355:BE355)))))</f>
        <v>0</v>
      </c>
      <c r="BG355" s="97">
        <f>IF(NOT(snowball2),0,IF(X354&lt;=0,0,IF($C355&lt;=SUM($AZ355:BF355),0,IF(AU355+$C355-SUM($AZ355:BF355)&gt;X354+AI355,X354+AI355-AU355,$C355-SUM($AZ355:BF355)))))</f>
        <v>0</v>
      </c>
      <c r="BH355" s="97">
        <f>IF(NOT(snowball2),0,IF(Y354&lt;=0,0,IF($C355&lt;=SUM($AZ355:BG355),0,IF(AV355+$C355-SUM($AZ355:BG355)&gt;Y354+AJ355,Y354+AJ355-AV355,$C355-SUM($AZ355:BG355)))))</f>
        <v>0</v>
      </c>
      <c r="BI355" s="97">
        <f>IF(NOT(snowball2),0,IF(Z354&lt;=0,0,IF($C355&lt;=SUM($AZ355:BH355),0,IF(AW355+$C355-SUM($AZ355:BH355)&gt;Z354+AK355,Z354+AK355-AW355,$C355-SUM($AZ355:BH355)))))</f>
        <v>0</v>
      </c>
    </row>
    <row r="356" spans="1:61" ht="11.1" customHeight="1" x14ac:dyDescent="0.2">
      <c r="A356" s="93" t="str">
        <f t="shared" si="120"/>
        <v/>
      </c>
      <c r="B356" s="94" t="e">
        <f t="shared" si="116"/>
        <v>#N/A</v>
      </c>
      <c r="C356" s="95" t="str">
        <f t="shared" si="113"/>
        <v/>
      </c>
      <c r="D356" s="96"/>
      <c r="E356" s="97">
        <f t="shared" si="121"/>
        <v>0</v>
      </c>
      <c r="F356" s="97">
        <f t="shared" si="121"/>
        <v>0</v>
      </c>
      <c r="G356" s="97">
        <f t="shared" si="121"/>
        <v>0</v>
      </c>
      <c r="H356" s="97">
        <f t="shared" si="121"/>
        <v>0</v>
      </c>
      <c r="I356" s="97">
        <f t="shared" si="121"/>
        <v>0</v>
      </c>
      <c r="J356" s="97">
        <f t="shared" si="121"/>
        <v>0</v>
      </c>
      <c r="K356" s="97">
        <f t="shared" si="121"/>
        <v>0</v>
      </c>
      <c r="L356" s="97">
        <f t="shared" si="121"/>
        <v>0</v>
      </c>
      <c r="M356" s="97">
        <f t="shared" si="121"/>
        <v>0</v>
      </c>
      <c r="N356" s="97">
        <f t="shared" si="121"/>
        <v>0</v>
      </c>
      <c r="O356" s="98"/>
      <c r="P356" s="97">
        <f t="shared" si="117"/>
        <v>0</v>
      </c>
      <c r="Q356" s="97">
        <f t="shared" si="114"/>
        <v>0</v>
      </c>
      <c r="R356" s="97">
        <f t="shared" si="114"/>
        <v>0</v>
      </c>
      <c r="S356" s="97">
        <f t="shared" si="114"/>
        <v>0</v>
      </c>
      <c r="T356" s="97">
        <f t="shared" si="114"/>
        <v>0</v>
      </c>
      <c r="U356" s="97">
        <f t="shared" si="114"/>
        <v>0</v>
      </c>
      <c r="V356" s="97">
        <f t="shared" si="114"/>
        <v>0</v>
      </c>
      <c r="W356" s="97">
        <f t="shared" si="114"/>
        <v>0</v>
      </c>
      <c r="X356" s="97">
        <f t="shared" si="114"/>
        <v>0</v>
      </c>
      <c r="Y356" s="97">
        <f t="shared" si="114"/>
        <v>0</v>
      </c>
      <c r="Z356" s="97">
        <f t="shared" si="114"/>
        <v>0</v>
      </c>
      <c r="AA356" s="101"/>
      <c r="AB356" s="97">
        <f t="shared" si="112"/>
        <v>0</v>
      </c>
      <c r="AC356" s="97">
        <f t="shared" si="112"/>
        <v>0</v>
      </c>
      <c r="AD356" s="97">
        <f t="shared" si="112"/>
        <v>0</v>
      </c>
      <c r="AE356" s="97">
        <f t="shared" si="112"/>
        <v>0</v>
      </c>
      <c r="AF356" s="97">
        <f t="shared" si="112"/>
        <v>0</v>
      </c>
      <c r="AG356" s="97">
        <f t="shared" si="112"/>
        <v>0</v>
      </c>
      <c r="AH356" s="97">
        <f t="shared" si="112"/>
        <v>0</v>
      </c>
      <c r="AI356" s="97">
        <f t="shared" si="112"/>
        <v>0</v>
      </c>
      <c r="AJ356" s="97">
        <f t="shared" si="112"/>
        <v>0</v>
      </c>
      <c r="AK356" s="97">
        <f t="shared" si="112"/>
        <v>0</v>
      </c>
      <c r="AL356" s="99">
        <f t="shared" si="118"/>
        <v>0</v>
      </c>
      <c r="AM356" s="102"/>
      <c r="AN356" s="97">
        <f t="shared" si="109"/>
        <v>0</v>
      </c>
      <c r="AO356" s="97">
        <f t="shared" si="109"/>
        <v>0</v>
      </c>
      <c r="AP356" s="97">
        <f t="shared" si="109"/>
        <v>0</v>
      </c>
      <c r="AQ356" s="97">
        <f t="shared" si="109"/>
        <v>0</v>
      </c>
      <c r="AR356" s="97">
        <f t="shared" si="109"/>
        <v>0</v>
      </c>
      <c r="AS356" s="97">
        <f t="shared" si="108"/>
        <v>0</v>
      </c>
      <c r="AT356" s="97">
        <f t="shared" si="108"/>
        <v>0</v>
      </c>
      <c r="AU356" s="97">
        <f t="shared" si="108"/>
        <v>0</v>
      </c>
      <c r="AV356" s="97">
        <f t="shared" si="108"/>
        <v>0</v>
      </c>
      <c r="AW356" s="97">
        <f t="shared" si="108"/>
        <v>0</v>
      </c>
      <c r="AX356" s="99">
        <f t="shared" si="119"/>
        <v>0</v>
      </c>
      <c r="AY356" s="99"/>
      <c r="AZ356" s="100">
        <f t="shared" si="115"/>
        <v>0</v>
      </c>
      <c r="BA356" s="97">
        <f>IF(NOT(snowball2),0,IF(R355&lt;=0,0,IF($C356&lt;=SUM($AZ356:AZ356),0,IF(AO356+$C356-SUM($AZ356:AZ356)&gt;R355+AC356,R355+AC356-AO356,$C356-SUM($AZ356:AZ356)))))</f>
        <v>0</v>
      </c>
      <c r="BB356" s="97">
        <f>IF(NOT(snowball2),0,IF(S355&lt;=0,0,IF($C356&lt;=SUM($AZ356:BA356),0,IF(AP356+$C356-SUM($AZ356:BA356)&gt;S355+AD356,S355+AD356-AP356,$C356-SUM($AZ356:BA356)))))</f>
        <v>0</v>
      </c>
      <c r="BC356" s="97">
        <f>IF(NOT(snowball2),0,IF(T355&lt;=0,0,IF($C356&lt;=SUM($AZ356:BB356),0,IF(AQ356+$C356-SUM($AZ356:BB356)&gt;T355+AE356,T355+AE356-AQ356,$C356-SUM($AZ356:BB356)))))</f>
        <v>0</v>
      </c>
      <c r="BD356" s="97">
        <f>IF(NOT(snowball2),0,IF(U355&lt;=0,0,IF($C356&lt;=SUM($AZ356:BC356),0,IF(AR356+$C356-SUM($AZ356:BC356)&gt;U355+AF356,U355+AF356-AR356,$C356-SUM($AZ356:BC356)))))</f>
        <v>0</v>
      </c>
      <c r="BE356" s="97">
        <f>IF(NOT(snowball2),0,IF(V355&lt;=0,0,IF($C356&lt;=SUM($AZ356:BD356),0,IF(AS356+$C356-SUM($AZ356:BD356)&gt;V355+AG356,V355+AG356-AS356,$C356-SUM($AZ356:BD356)))))</f>
        <v>0</v>
      </c>
      <c r="BF356" s="97">
        <f>IF(NOT(snowball2),0,IF(W355&lt;=0,0,IF($C356&lt;=SUM($AZ356:BE356),0,IF(AT356+$C356-SUM($AZ356:BE356)&gt;W355+AH356,W355+AH356-AT356,$C356-SUM($AZ356:BE356)))))</f>
        <v>0</v>
      </c>
      <c r="BG356" s="97">
        <f>IF(NOT(snowball2),0,IF(X355&lt;=0,0,IF($C356&lt;=SUM($AZ356:BF356),0,IF(AU356+$C356-SUM($AZ356:BF356)&gt;X355+AI356,X355+AI356-AU356,$C356-SUM($AZ356:BF356)))))</f>
        <v>0</v>
      </c>
      <c r="BH356" s="97">
        <f>IF(NOT(snowball2),0,IF(Y355&lt;=0,0,IF($C356&lt;=SUM($AZ356:BG356),0,IF(AV356+$C356-SUM($AZ356:BG356)&gt;Y355+AJ356,Y355+AJ356-AV356,$C356-SUM($AZ356:BG356)))))</f>
        <v>0</v>
      </c>
      <c r="BI356" s="97">
        <f>IF(NOT(snowball2),0,IF(Z355&lt;=0,0,IF($C356&lt;=SUM($AZ356:BH356),0,IF(AW356+$C356-SUM($AZ356:BH356)&gt;Z355+AK356,Z355+AK356-AW356,$C356-SUM($AZ356:BH356)))))</f>
        <v>0</v>
      </c>
    </row>
    <row r="357" spans="1:61" ht="11.1" customHeight="1" x14ac:dyDescent="0.2">
      <c r="A357" s="93" t="str">
        <f t="shared" si="120"/>
        <v/>
      </c>
      <c r="B357" s="94" t="e">
        <f t="shared" si="116"/>
        <v>#N/A</v>
      </c>
      <c r="C357" s="95" t="str">
        <f t="shared" si="113"/>
        <v/>
      </c>
      <c r="D357" s="96"/>
      <c r="E357" s="97">
        <f t="shared" si="121"/>
        <v>0</v>
      </c>
      <c r="F357" s="97">
        <f t="shared" si="121"/>
        <v>0</v>
      </c>
      <c r="G357" s="97">
        <f t="shared" si="121"/>
        <v>0</v>
      </c>
      <c r="H357" s="97">
        <f t="shared" si="121"/>
        <v>0</v>
      </c>
      <c r="I357" s="97">
        <f t="shared" si="121"/>
        <v>0</v>
      </c>
      <c r="J357" s="97">
        <f t="shared" si="121"/>
        <v>0</v>
      </c>
      <c r="K357" s="97">
        <f t="shared" si="121"/>
        <v>0</v>
      </c>
      <c r="L357" s="97">
        <f t="shared" si="121"/>
        <v>0</v>
      </c>
      <c r="M357" s="97">
        <f t="shared" si="121"/>
        <v>0</v>
      </c>
      <c r="N357" s="97">
        <f t="shared" si="121"/>
        <v>0</v>
      </c>
      <c r="O357" s="98"/>
      <c r="P357" s="97">
        <f t="shared" si="117"/>
        <v>0</v>
      </c>
      <c r="Q357" s="97">
        <f t="shared" ref="Q357:Z372" si="122">IF(E$8=0,0,ROUND(Q356-(E357-AB357),2))</f>
        <v>0</v>
      </c>
      <c r="R357" s="97">
        <f t="shared" si="122"/>
        <v>0</v>
      </c>
      <c r="S357" s="97">
        <f t="shared" si="122"/>
        <v>0</v>
      </c>
      <c r="T357" s="97">
        <f t="shared" si="122"/>
        <v>0</v>
      </c>
      <c r="U357" s="97">
        <f t="shared" si="122"/>
        <v>0</v>
      </c>
      <c r="V357" s="97">
        <f t="shared" si="122"/>
        <v>0</v>
      </c>
      <c r="W357" s="97">
        <f t="shared" si="122"/>
        <v>0</v>
      </c>
      <c r="X357" s="97">
        <f t="shared" si="122"/>
        <v>0</v>
      </c>
      <c r="Y357" s="97">
        <f t="shared" si="122"/>
        <v>0</v>
      </c>
      <c r="Z357" s="97">
        <f t="shared" si="122"/>
        <v>0</v>
      </c>
      <c r="AA357" s="101"/>
      <c r="AB357" s="97">
        <f t="shared" si="112"/>
        <v>0</v>
      </c>
      <c r="AC357" s="97">
        <f t="shared" si="112"/>
        <v>0</v>
      </c>
      <c r="AD357" s="97">
        <f t="shared" si="112"/>
        <v>0</v>
      </c>
      <c r="AE357" s="97">
        <f t="shared" si="112"/>
        <v>0</v>
      </c>
      <c r="AF357" s="97">
        <f t="shared" si="112"/>
        <v>0</v>
      </c>
      <c r="AG357" s="97">
        <f t="shared" si="112"/>
        <v>0</v>
      </c>
      <c r="AH357" s="97">
        <f t="shared" si="112"/>
        <v>0</v>
      </c>
      <c r="AI357" s="97">
        <f t="shared" si="112"/>
        <v>0</v>
      </c>
      <c r="AJ357" s="97">
        <f t="shared" si="112"/>
        <v>0</v>
      </c>
      <c r="AK357" s="97">
        <f t="shared" si="112"/>
        <v>0</v>
      </c>
      <c r="AL357" s="99">
        <f t="shared" si="118"/>
        <v>0</v>
      </c>
      <c r="AM357" s="102"/>
      <c r="AN357" s="97">
        <f t="shared" si="109"/>
        <v>0</v>
      </c>
      <c r="AO357" s="97">
        <f t="shared" si="109"/>
        <v>0</v>
      </c>
      <c r="AP357" s="97">
        <f t="shared" si="109"/>
        <v>0</v>
      </c>
      <c r="AQ357" s="97">
        <f t="shared" si="109"/>
        <v>0</v>
      </c>
      <c r="AR357" s="97">
        <f t="shared" si="109"/>
        <v>0</v>
      </c>
      <c r="AS357" s="97">
        <f t="shared" si="108"/>
        <v>0</v>
      </c>
      <c r="AT357" s="97">
        <f t="shared" si="108"/>
        <v>0</v>
      </c>
      <c r="AU357" s="97">
        <f t="shared" si="108"/>
        <v>0</v>
      </c>
      <c r="AV357" s="97">
        <f t="shared" si="108"/>
        <v>0</v>
      </c>
      <c r="AW357" s="97">
        <f t="shared" si="108"/>
        <v>0</v>
      </c>
      <c r="AX357" s="99">
        <f t="shared" si="119"/>
        <v>0</v>
      </c>
      <c r="AY357" s="99"/>
      <c r="AZ357" s="100">
        <f t="shared" si="115"/>
        <v>0</v>
      </c>
      <c r="BA357" s="97">
        <f>IF(NOT(snowball2),0,IF(R356&lt;=0,0,IF($C357&lt;=SUM($AZ357:AZ357),0,IF(AO357+$C357-SUM($AZ357:AZ357)&gt;R356+AC357,R356+AC357-AO357,$C357-SUM($AZ357:AZ357)))))</f>
        <v>0</v>
      </c>
      <c r="BB357" s="97">
        <f>IF(NOT(snowball2),0,IF(S356&lt;=0,0,IF($C357&lt;=SUM($AZ357:BA357),0,IF(AP357+$C357-SUM($AZ357:BA357)&gt;S356+AD357,S356+AD357-AP357,$C357-SUM($AZ357:BA357)))))</f>
        <v>0</v>
      </c>
      <c r="BC357" s="97">
        <f>IF(NOT(snowball2),0,IF(T356&lt;=0,0,IF($C357&lt;=SUM($AZ357:BB357),0,IF(AQ357+$C357-SUM($AZ357:BB357)&gt;T356+AE357,T356+AE357-AQ357,$C357-SUM($AZ357:BB357)))))</f>
        <v>0</v>
      </c>
      <c r="BD357" s="97">
        <f>IF(NOT(snowball2),0,IF(U356&lt;=0,0,IF($C357&lt;=SUM($AZ357:BC357),0,IF(AR357+$C357-SUM($AZ357:BC357)&gt;U356+AF357,U356+AF357-AR357,$C357-SUM($AZ357:BC357)))))</f>
        <v>0</v>
      </c>
      <c r="BE357" s="97">
        <f>IF(NOT(snowball2),0,IF(V356&lt;=0,0,IF($C357&lt;=SUM($AZ357:BD357),0,IF(AS357+$C357-SUM($AZ357:BD357)&gt;V356+AG357,V356+AG357-AS357,$C357-SUM($AZ357:BD357)))))</f>
        <v>0</v>
      </c>
      <c r="BF357" s="97">
        <f>IF(NOT(snowball2),0,IF(W356&lt;=0,0,IF($C357&lt;=SUM($AZ357:BE357),0,IF(AT357+$C357-SUM($AZ357:BE357)&gt;W356+AH357,W356+AH357-AT357,$C357-SUM($AZ357:BE357)))))</f>
        <v>0</v>
      </c>
      <c r="BG357" s="97">
        <f>IF(NOT(snowball2),0,IF(X356&lt;=0,0,IF($C357&lt;=SUM($AZ357:BF357),0,IF(AU357+$C357-SUM($AZ357:BF357)&gt;X356+AI357,X356+AI357-AU357,$C357-SUM($AZ357:BF357)))))</f>
        <v>0</v>
      </c>
      <c r="BH357" s="97">
        <f>IF(NOT(snowball2),0,IF(Y356&lt;=0,0,IF($C357&lt;=SUM($AZ357:BG357),0,IF(AV357+$C357-SUM($AZ357:BG357)&gt;Y356+AJ357,Y356+AJ357-AV357,$C357-SUM($AZ357:BG357)))))</f>
        <v>0</v>
      </c>
      <c r="BI357" s="97">
        <f>IF(NOT(snowball2),0,IF(Z356&lt;=0,0,IF($C357&lt;=SUM($AZ357:BH357),0,IF(AW357+$C357-SUM($AZ357:BH357)&gt;Z356+AK357,Z356+AK357-AW357,$C357-SUM($AZ357:BH357)))))</f>
        <v>0</v>
      </c>
    </row>
    <row r="358" spans="1:61" ht="11.1" customHeight="1" x14ac:dyDescent="0.2">
      <c r="A358" s="93" t="str">
        <f t="shared" si="120"/>
        <v/>
      </c>
      <c r="B358" s="94" t="e">
        <f t="shared" si="116"/>
        <v>#N/A</v>
      </c>
      <c r="C358" s="95" t="str">
        <f t="shared" si="113"/>
        <v/>
      </c>
      <c r="D358" s="96"/>
      <c r="E358" s="97">
        <f t="shared" si="121"/>
        <v>0</v>
      </c>
      <c r="F358" s="97">
        <f t="shared" si="121"/>
        <v>0</v>
      </c>
      <c r="G358" s="97">
        <f t="shared" si="121"/>
        <v>0</v>
      </c>
      <c r="H358" s="97">
        <f t="shared" si="121"/>
        <v>0</v>
      </c>
      <c r="I358" s="97">
        <f t="shared" si="121"/>
        <v>0</v>
      </c>
      <c r="J358" s="97">
        <f t="shared" si="121"/>
        <v>0</v>
      </c>
      <c r="K358" s="97">
        <f t="shared" si="121"/>
        <v>0</v>
      </c>
      <c r="L358" s="97">
        <f t="shared" si="121"/>
        <v>0</v>
      </c>
      <c r="M358" s="97">
        <f t="shared" si="121"/>
        <v>0</v>
      </c>
      <c r="N358" s="97">
        <f t="shared" si="121"/>
        <v>0</v>
      </c>
      <c r="O358" s="98"/>
      <c r="P358" s="97">
        <f t="shared" si="117"/>
        <v>0</v>
      </c>
      <c r="Q358" s="97">
        <f t="shared" si="122"/>
        <v>0</v>
      </c>
      <c r="R358" s="97">
        <f t="shared" si="122"/>
        <v>0</v>
      </c>
      <c r="S358" s="97">
        <f t="shared" si="122"/>
        <v>0</v>
      </c>
      <c r="T358" s="97">
        <f t="shared" si="122"/>
        <v>0</v>
      </c>
      <c r="U358" s="97">
        <f t="shared" si="122"/>
        <v>0</v>
      </c>
      <c r="V358" s="97">
        <f t="shared" si="122"/>
        <v>0</v>
      </c>
      <c r="W358" s="97">
        <f t="shared" si="122"/>
        <v>0</v>
      </c>
      <c r="X358" s="97">
        <f t="shared" si="122"/>
        <v>0</v>
      </c>
      <c r="Y358" s="97">
        <f t="shared" si="122"/>
        <v>0</v>
      </c>
      <c r="Z358" s="97">
        <f t="shared" si="122"/>
        <v>0</v>
      </c>
      <c r="AA358" s="101"/>
      <c r="AB358" s="97">
        <f t="shared" si="112"/>
        <v>0</v>
      </c>
      <c r="AC358" s="97">
        <f t="shared" si="112"/>
        <v>0</v>
      </c>
      <c r="AD358" s="97">
        <f t="shared" si="112"/>
        <v>0</v>
      </c>
      <c r="AE358" s="97">
        <f t="shared" si="112"/>
        <v>0</v>
      </c>
      <c r="AF358" s="97">
        <f t="shared" si="112"/>
        <v>0</v>
      </c>
      <c r="AG358" s="97">
        <f t="shared" si="112"/>
        <v>0</v>
      </c>
      <c r="AH358" s="97">
        <f t="shared" si="112"/>
        <v>0</v>
      </c>
      <c r="AI358" s="97">
        <f t="shared" si="112"/>
        <v>0</v>
      </c>
      <c r="AJ358" s="97">
        <f t="shared" si="112"/>
        <v>0</v>
      </c>
      <c r="AK358" s="97">
        <f t="shared" si="112"/>
        <v>0</v>
      </c>
      <c r="AL358" s="99">
        <f t="shared" si="118"/>
        <v>0</v>
      </c>
      <c r="AM358" s="102"/>
      <c r="AN358" s="97">
        <f t="shared" si="109"/>
        <v>0</v>
      </c>
      <c r="AO358" s="97">
        <f t="shared" si="109"/>
        <v>0</v>
      </c>
      <c r="AP358" s="97">
        <f t="shared" si="109"/>
        <v>0</v>
      </c>
      <c r="AQ358" s="97">
        <f t="shared" si="109"/>
        <v>0</v>
      </c>
      <c r="AR358" s="97">
        <f t="shared" si="109"/>
        <v>0</v>
      </c>
      <c r="AS358" s="97">
        <f t="shared" si="108"/>
        <v>0</v>
      </c>
      <c r="AT358" s="97">
        <f t="shared" si="108"/>
        <v>0</v>
      </c>
      <c r="AU358" s="97">
        <f t="shared" si="108"/>
        <v>0</v>
      </c>
      <c r="AV358" s="97">
        <f t="shared" si="108"/>
        <v>0</v>
      </c>
      <c r="AW358" s="97">
        <f t="shared" si="108"/>
        <v>0</v>
      </c>
      <c r="AX358" s="99">
        <f t="shared" si="119"/>
        <v>0</v>
      </c>
      <c r="AY358" s="99"/>
      <c r="AZ358" s="100">
        <f t="shared" si="115"/>
        <v>0</v>
      </c>
      <c r="BA358" s="97">
        <f>IF(NOT(snowball2),0,IF(R357&lt;=0,0,IF($C358&lt;=SUM($AZ358:AZ358),0,IF(AO358+$C358-SUM($AZ358:AZ358)&gt;R357+AC358,R357+AC358-AO358,$C358-SUM($AZ358:AZ358)))))</f>
        <v>0</v>
      </c>
      <c r="BB358" s="97">
        <f>IF(NOT(snowball2),0,IF(S357&lt;=0,0,IF($C358&lt;=SUM($AZ358:BA358),0,IF(AP358+$C358-SUM($AZ358:BA358)&gt;S357+AD358,S357+AD358-AP358,$C358-SUM($AZ358:BA358)))))</f>
        <v>0</v>
      </c>
      <c r="BC358" s="97">
        <f>IF(NOT(snowball2),0,IF(T357&lt;=0,0,IF($C358&lt;=SUM($AZ358:BB358),0,IF(AQ358+$C358-SUM($AZ358:BB358)&gt;T357+AE358,T357+AE358-AQ358,$C358-SUM($AZ358:BB358)))))</f>
        <v>0</v>
      </c>
      <c r="BD358" s="97">
        <f>IF(NOT(snowball2),0,IF(U357&lt;=0,0,IF($C358&lt;=SUM($AZ358:BC358),0,IF(AR358+$C358-SUM($AZ358:BC358)&gt;U357+AF358,U357+AF358-AR358,$C358-SUM($AZ358:BC358)))))</f>
        <v>0</v>
      </c>
      <c r="BE358" s="97">
        <f>IF(NOT(snowball2),0,IF(V357&lt;=0,0,IF($C358&lt;=SUM($AZ358:BD358),0,IF(AS358+$C358-SUM($AZ358:BD358)&gt;V357+AG358,V357+AG358-AS358,$C358-SUM($AZ358:BD358)))))</f>
        <v>0</v>
      </c>
      <c r="BF358" s="97">
        <f>IF(NOT(snowball2),0,IF(W357&lt;=0,0,IF($C358&lt;=SUM($AZ358:BE358),0,IF(AT358+$C358-SUM($AZ358:BE358)&gt;W357+AH358,W357+AH358-AT358,$C358-SUM($AZ358:BE358)))))</f>
        <v>0</v>
      </c>
      <c r="BG358" s="97">
        <f>IF(NOT(snowball2),0,IF(X357&lt;=0,0,IF($C358&lt;=SUM($AZ358:BF358),0,IF(AU358+$C358-SUM($AZ358:BF358)&gt;X357+AI358,X357+AI358-AU358,$C358-SUM($AZ358:BF358)))))</f>
        <v>0</v>
      </c>
      <c r="BH358" s="97">
        <f>IF(NOT(snowball2),0,IF(Y357&lt;=0,0,IF($C358&lt;=SUM($AZ358:BG358),0,IF(AV358+$C358-SUM($AZ358:BG358)&gt;Y357+AJ358,Y357+AJ358-AV358,$C358-SUM($AZ358:BG358)))))</f>
        <v>0</v>
      </c>
      <c r="BI358" s="97">
        <f>IF(NOT(snowball2),0,IF(Z357&lt;=0,0,IF($C358&lt;=SUM($AZ358:BH358),0,IF(AW358+$C358-SUM($AZ358:BH358)&gt;Z357+AK358,Z357+AK358-AW358,$C358-SUM($AZ358:BH358)))))</f>
        <v>0</v>
      </c>
    </row>
    <row r="359" spans="1:61" ht="11.1" customHeight="1" x14ac:dyDescent="0.2">
      <c r="A359" s="93" t="str">
        <f t="shared" si="120"/>
        <v/>
      </c>
      <c r="B359" s="94" t="e">
        <f t="shared" si="116"/>
        <v>#N/A</v>
      </c>
      <c r="C359" s="95" t="str">
        <f t="shared" si="113"/>
        <v/>
      </c>
      <c r="D359" s="96"/>
      <c r="E359" s="97">
        <f t="shared" si="121"/>
        <v>0</v>
      </c>
      <c r="F359" s="97">
        <f t="shared" si="121"/>
        <v>0</v>
      </c>
      <c r="G359" s="97">
        <f t="shared" si="121"/>
        <v>0</v>
      </c>
      <c r="H359" s="97">
        <f t="shared" si="121"/>
        <v>0</v>
      </c>
      <c r="I359" s="97">
        <f t="shared" si="121"/>
        <v>0</v>
      </c>
      <c r="J359" s="97">
        <f t="shared" si="121"/>
        <v>0</v>
      </c>
      <c r="K359" s="97">
        <f t="shared" si="121"/>
        <v>0</v>
      </c>
      <c r="L359" s="97">
        <f t="shared" si="121"/>
        <v>0</v>
      </c>
      <c r="M359" s="97">
        <f t="shared" si="121"/>
        <v>0</v>
      </c>
      <c r="N359" s="97">
        <f t="shared" si="121"/>
        <v>0</v>
      </c>
      <c r="O359" s="98"/>
      <c r="P359" s="97">
        <f t="shared" si="117"/>
        <v>0</v>
      </c>
      <c r="Q359" s="97">
        <f t="shared" si="122"/>
        <v>0</v>
      </c>
      <c r="R359" s="97">
        <f t="shared" si="122"/>
        <v>0</v>
      </c>
      <c r="S359" s="97">
        <f t="shared" si="122"/>
        <v>0</v>
      </c>
      <c r="T359" s="97">
        <f t="shared" si="122"/>
        <v>0</v>
      </c>
      <c r="U359" s="97">
        <f t="shared" si="122"/>
        <v>0</v>
      </c>
      <c r="V359" s="97">
        <f t="shared" si="122"/>
        <v>0</v>
      </c>
      <c r="W359" s="97">
        <f t="shared" si="122"/>
        <v>0</v>
      </c>
      <c r="X359" s="97">
        <f t="shared" si="122"/>
        <v>0</v>
      </c>
      <c r="Y359" s="97">
        <f t="shared" si="122"/>
        <v>0</v>
      </c>
      <c r="Z359" s="97">
        <f t="shared" si="122"/>
        <v>0</v>
      </c>
      <c r="AA359" s="101"/>
      <c r="AB359" s="97">
        <f t="shared" si="112"/>
        <v>0</v>
      </c>
      <c r="AC359" s="97">
        <f t="shared" si="112"/>
        <v>0</v>
      </c>
      <c r="AD359" s="97">
        <f t="shared" si="112"/>
        <v>0</v>
      </c>
      <c r="AE359" s="97">
        <f t="shared" si="112"/>
        <v>0</v>
      </c>
      <c r="AF359" s="97">
        <f t="shared" si="112"/>
        <v>0</v>
      </c>
      <c r="AG359" s="97">
        <f t="shared" si="112"/>
        <v>0</v>
      </c>
      <c r="AH359" s="97">
        <f t="shared" si="112"/>
        <v>0</v>
      </c>
      <c r="AI359" s="97">
        <f t="shared" si="112"/>
        <v>0</v>
      </c>
      <c r="AJ359" s="97">
        <f t="shared" si="112"/>
        <v>0</v>
      </c>
      <c r="AK359" s="97">
        <f t="shared" si="112"/>
        <v>0</v>
      </c>
      <c r="AL359" s="99">
        <f t="shared" si="118"/>
        <v>0</v>
      </c>
      <c r="AM359" s="102"/>
      <c r="AN359" s="97">
        <f t="shared" si="109"/>
        <v>0</v>
      </c>
      <c r="AO359" s="97">
        <f t="shared" si="109"/>
        <v>0</v>
      </c>
      <c r="AP359" s="97">
        <f t="shared" si="109"/>
        <v>0</v>
      </c>
      <c r="AQ359" s="97">
        <f t="shared" si="109"/>
        <v>0</v>
      </c>
      <c r="AR359" s="97">
        <f t="shared" si="109"/>
        <v>0</v>
      </c>
      <c r="AS359" s="97">
        <f t="shared" si="108"/>
        <v>0</v>
      </c>
      <c r="AT359" s="97">
        <f t="shared" si="108"/>
        <v>0</v>
      </c>
      <c r="AU359" s="97">
        <f t="shared" si="108"/>
        <v>0</v>
      </c>
      <c r="AV359" s="97">
        <f t="shared" si="108"/>
        <v>0</v>
      </c>
      <c r="AW359" s="97">
        <f t="shared" si="108"/>
        <v>0</v>
      </c>
      <c r="AX359" s="99">
        <f t="shared" si="119"/>
        <v>0</v>
      </c>
      <c r="AY359" s="99"/>
      <c r="AZ359" s="100">
        <f t="shared" si="115"/>
        <v>0</v>
      </c>
      <c r="BA359" s="97">
        <f>IF(NOT(snowball2),0,IF(R358&lt;=0,0,IF($C359&lt;=SUM($AZ359:AZ359),0,IF(AO359+$C359-SUM($AZ359:AZ359)&gt;R358+AC359,R358+AC359-AO359,$C359-SUM($AZ359:AZ359)))))</f>
        <v>0</v>
      </c>
      <c r="BB359" s="97">
        <f>IF(NOT(snowball2),0,IF(S358&lt;=0,0,IF($C359&lt;=SUM($AZ359:BA359),0,IF(AP359+$C359-SUM($AZ359:BA359)&gt;S358+AD359,S358+AD359-AP359,$C359-SUM($AZ359:BA359)))))</f>
        <v>0</v>
      </c>
      <c r="BC359" s="97">
        <f>IF(NOT(snowball2),0,IF(T358&lt;=0,0,IF($C359&lt;=SUM($AZ359:BB359),0,IF(AQ359+$C359-SUM($AZ359:BB359)&gt;T358+AE359,T358+AE359-AQ359,$C359-SUM($AZ359:BB359)))))</f>
        <v>0</v>
      </c>
      <c r="BD359" s="97">
        <f>IF(NOT(snowball2),0,IF(U358&lt;=0,0,IF($C359&lt;=SUM($AZ359:BC359),0,IF(AR359+$C359-SUM($AZ359:BC359)&gt;U358+AF359,U358+AF359-AR359,$C359-SUM($AZ359:BC359)))))</f>
        <v>0</v>
      </c>
      <c r="BE359" s="97">
        <f>IF(NOT(snowball2),0,IF(V358&lt;=0,0,IF($C359&lt;=SUM($AZ359:BD359),0,IF(AS359+$C359-SUM($AZ359:BD359)&gt;V358+AG359,V358+AG359-AS359,$C359-SUM($AZ359:BD359)))))</f>
        <v>0</v>
      </c>
      <c r="BF359" s="97">
        <f>IF(NOT(snowball2),0,IF(W358&lt;=0,0,IF($C359&lt;=SUM($AZ359:BE359),0,IF(AT359+$C359-SUM($AZ359:BE359)&gt;W358+AH359,W358+AH359-AT359,$C359-SUM($AZ359:BE359)))))</f>
        <v>0</v>
      </c>
      <c r="BG359" s="97">
        <f>IF(NOT(snowball2),0,IF(X358&lt;=0,0,IF($C359&lt;=SUM($AZ359:BF359),0,IF(AU359+$C359-SUM($AZ359:BF359)&gt;X358+AI359,X358+AI359-AU359,$C359-SUM($AZ359:BF359)))))</f>
        <v>0</v>
      </c>
      <c r="BH359" s="97">
        <f>IF(NOT(snowball2),0,IF(Y358&lt;=0,0,IF($C359&lt;=SUM($AZ359:BG359),0,IF(AV359+$C359-SUM($AZ359:BG359)&gt;Y358+AJ359,Y358+AJ359-AV359,$C359-SUM($AZ359:BG359)))))</f>
        <v>0</v>
      </c>
      <c r="BI359" s="97">
        <f>IF(NOT(snowball2),0,IF(Z358&lt;=0,0,IF($C359&lt;=SUM($AZ359:BH359),0,IF(AW359+$C359-SUM($AZ359:BH359)&gt;Z358+AK359,Z358+AK359-AW359,$C359-SUM($AZ359:BH359)))))</f>
        <v>0</v>
      </c>
    </row>
    <row r="360" spans="1:61" ht="11.1" customHeight="1" x14ac:dyDescent="0.2">
      <c r="A360" s="93" t="str">
        <f t="shared" si="120"/>
        <v/>
      </c>
      <c r="B360" s="94" t="e">
        <f t="shared" si="116"/>
        <v>#N/A</v>
      </c>
      <c r="C360" s="95" t="str">
        <f t="shared" si="113"/>
        <v/>
      </c>
      <c r="D360" s="96"/>
      <c r="E360" s="97">
        <f t="shared" si="121"/>
        <v>0</v>
      </c>
      <c r="F360" s="97">
        <f t="shared" si="121"/>
        <v>0</v>
      </c>
      <c r="G360" s="97">
        <f t="shared" si="121"/>
        <v>0</v>
      </c>
      <c r="H360" s="97">
        <f t="shared" si="121"/>
        <v>0</v>
      </c>
      <c r="I360" s="97">
        <f t="shared" si="121"/>
        <v>0</v>
      </c>
      <c r="J360" s="97">
        <f t="shared" si="121"/>
        <v>0</v>
      </c>
      <c r="K360" s="97">
        <f t="shared" si="121"/>
        <v>0</v>
      </c>
      <c r="L360" s="97">
        <f t="shared" si="121"/>
        <v>0</v>
      </c>
      <c r="M360" s="97">
        <f t="shared" si="121"/>
        <v>0</v>
      </c>
      <c r="N360" s="97">
        <f t="shared" si="121"/>
        <v>0</v>
      </c>
      <c r="O360" s="98"/>
      <c r="P360" s="97">
        <f t="shared" si="117"/>
        <v>0</v>
      </c>
      <c r="Q360" s="97">
        <f t="shared" si="122"/>
        <v>0</v>
      </c>
      <c r="R360" s="97">
        <f t="shared" si="122"/>
        <v>0</v>
      </c>
      <c r="S360" s="97">
        <f t="shared" si="122"/>
        <v>0</v>
      </c>
      <c r="T360" s="97">
        <f t="shared" si="122"/>
        <v>0</v>
      </c>
      <c r="U360" s="97">
        <f t="shared" si="122"/>
        <v>0</v>
      </c>
      <c r="V360" s="97">
        <f t="shared" si="122"/>
        <v>0</v>
      </c>
      <c r="W360" s="97">
        <f t="shared" si="122"/>
        <v>0</v>
      </c>
      <c r="X360" s="97">
        <f t="shared" si="122"/>
        <v>0</v>
      </c>
      <c r="Y360" s="97">
        <f t="shared" si="122"/>
        <v>0</v>
      </c>
      <c r="Z360" s="97">
        <f t="shared" si="122"/>
        <v>0</v>
      </c>
      <c r="AA360" s="101"/>
      <c r="AB360" s="97">
        <f t="shared" si="112"/>
        <v>0</v>
      </c>
      <c r="AC360" s="97">
        <f t="shared" si="112"/>
        <v>0</v>
      </c>
      <c r="AD360" s="97">
        <f t="shared" si="112"/>
        <v>0</v>
      </c>
      <c r="AE360" s="97">
        <f t="shared" si="112"/>
        <v>0</v>
      </c>
      <c r="AF360" s="97">
        <f t="shared" si="112"/>
        <v>0</v>
      </c>
      <c r="AG360" s="97">
        <f t="shared" si="112"/>
        <v>0</v>
      </c>
      <c r="AH360" s="97">
        <f t="shared" si="112"/>
        <v>0</v>
      </c>
      <c r="AI360" s="97">
        <f t="shared" si="112"/>
        <v>0</v>
      </c>
      <c r="AJ360" s="97">
        <f t="shared" si="112"/>
        <v>0</v>
      </c>
      <c r="AK360" s="97">
        <f t="shared" si="112"/>
        <v>0</v>
      </c>
      <c r="AL360" s="99">
        <f t="shared" si="118"/>
        <v>0</v>
      </c>
      <c r="AM360" s="102"/>
      <c r="AN360" s="97">
        <f t="shared" si="109"/>
        <v>0</v>
      </c>
      <c r="AO360" s="97">
        <f t="shared" si="109"/>
        <v>0</v>
      </c>
      <c r="AP360" s="97">
        <f t="shared" si="109"/>
        <v>0</v>
      </c>
      <c r="AQ360" s="97">
        <f t="shared" si="109"/>
        <v>0</v>
      </c>
      <c r="AR360" s="97">
        <f t="shared" si="109"/>
        <v>0</v>
      </c>
      <c r="AS360" s="97">
        <f t="shared" si="108"/>
        <v>0</v>
      </c>
      <c r="AT360" s="97">
        <f t="shared" si="108"/>
        <v>0</v>
      </c>
      <c r="AU360" s="97">
        <f t="shared" si="108"/>
        <v>0</v>
      </c>
      <c r="AV360" s="97">
        <f t="shared" si="108"/>
        <v>0</v>
      </c>
      <c r="AW360" s="97">
        <f t="shared" si="108"/>
        <v>0</v>
      </c>
      <c r="AX360" s="99">
        <f t="shared" si="119"/>
        <v>0</v>
      </c>
      <c r="AY360" s="99"/>
      <c r="AZ360" s="100">
        <f t="shared" si="115"/>
        <v>0</v>
      </c>
      <c r="BA360" s="97">
        <f>IF(NOT(snowball2),0,IF(R359&lt;=0,0,IF($C360&lt;=SUM($AZ360:AZ360),0,IF(AO360+$C360-SUM($AZ360:AZ360)&gt;R359+AC360,R359+AC360-AO360,$C360-SUM($AZ360:AZ360)))))</f>
        <v>0</v>
      </c>
      <c r="BB360" s="97">
        <f>IF(NOT(snowball2),0,IF(S359&lt;=0,0,IF($C360&lt;=SUM($AZ360:BA360),0,IF(AP360+$C360-SUM($AZ360:BA360)&gt;S359+AD360,S359+AD360-AP360,$C360-SUM($AZ360:BA360)))))</f>
        <v>0</v>
      </c>
      <c r="BC360" s="97">
        <f>IF(NOT(snowball2),0,IF(T359&lt;=0,0,IF($C360&lt;=SUM($AZ360:BB360),0,IF(AQ360+$C360-SUM($AZ360:BB360)&gt;T359+AE360,T359+AE360-AQ360,$C360-SUM($AZ360:BB360)))))</f>
        <v>0</v>
      </c>
      <c r="BD360" s="97">
        <f>IF(NOT(snowball2),0,IF(U359&lt;=0,0,IF($C360&lt;=SUM($AZ360:BC360),0,IF(AR360+$C360-SUM($AZ360:BC360)&gt;U359+AF360,U359+AF360-AR360,$C360-SUM($AZ360:BC360)))))</f>
        <v>0</v>
      </c>
      <c r="BE360" s="97">
        <f>IF(NOT(snowball2),0,IF(V359&lt;=0,0,IF($C360&lt;=SUM($AZ360:BD360),0,IF(AS360+$C360-SUM($AZ360:BD360)&gt;V359+AG360,V359+AG360-AS360,$C360-SUM($AZ360:BD360)))))</f>
        <v>0</v>
      </c>
      <c r="BF360" s="97">
        <f>IF(NOT(snowball2),0,IF(W359&lt;=0,0,IF($C360&lt;=SUM($AZ360:BE360),0,IF(AT360+$C360-SUM($AZ360:BE360)&gt;W359+AH360,W359+AH360-AT360,$C360-SUM($AZ360:BE360)))))</f>
        <v>0</v>
      </c>
      <c r="BG360" s="97">
        <f>IF(NOT(snowball2),0,IF(X359&lt;=0,0,IF($C360&lt;=SUM($AZ360:BF360),0,IF(AU360+$C360-SUM($AZ360:BF360)&gt;X359+AI360,X359+AI360-AU360,$C360-SUM($AZ360:BF360)))))</f>
        <v>0</v>
      </c>
      <c r="BH360" s="97">
        <f>IF(NOT(snowball2),0,IF(Y359&lt;=0,0,IF($C360&lt;=SUM($AZ360:BG360),0,IF(AV360+$C360-SUM($AZ360:BG360)&gt;Y359+AJ360,Y359+AJ360-AV360,$C360-SUM($AZ360:BG360)))))</f>
        <v>0</v>
      </c>
      <c r="BI360" s="97">
        <f>IF(NOT(snowball2),0,IF(Z359&lt;=0,0,IF($C360&lt;=SUM($AZ360:BH360),0,IF(AW360+$C360-SUM($AZ360:BH360)&gt;Z359+AK360,Z359+AK360-AW360,$C360-SUM($AZ360:BH360)))))</f>
        <v>0</v>
      </c>
    </row>
    <row r="361" spans="1:61" ht="11.1" customHeight="1" x14ac:dyDescent="0.2">
      <c r="A361" s="93" t="str">
        <f t="shared" si="120"/>
        <v/>
      </c>
      <c r="B361" s="94" t="e">
        <f t="shared" si="116"/>
        <v>#N/A</v>
      </c>
      <c r="C361" s="95" t="str">
        <f t="shared" si="113"/>
        <v/>
      </c>
      <c r="D361" s="96"/>
      <c r="E361" s="97">
        <f t="shared" si="121"/>
        <v>0</v>
      </c>
      <c r="F361" s="97">
        <f t="shared" si="121"/>
        <v>0</v>
      </c>
      <c r="G361" s="97">
        <f t="shared" si="121"/>
        <v>0</v>
      </c>
      <c r="H361" s="97">
        <f t="shared" si="121"/>
        <v>0</v>
      </c>
      <c r="I361" s="97">
        <f t="shared" si="121"/>
        <v>0</v>
      </c>
      <c r="J361" s="97">
        <f t="shared" si="121"/>
        <v>0</v>
      </c>
      <c r="K361" s="97">
        <f t="shared" si="121"/>
        <v>0</v>
      </c>
      <c r="L361" s="97">
        <f t="shared" si="121"/>
        <v>0</v>
      </c>
      <c r="M361" s="97">
        <f t="shared" si="121"/>
        <v>0</v>
      </c>
      <c r="N361" s="97">
        <f t="shared" si="121"/>
        <v>0</v>
      </c>
      <c r="O361" s="98"/>
      <c r="P361" s="97">
        <f t="shared" si="117"/>
        <v>0</v>
      </c>
      <c r="Q361" s="97">
        <f t="shared" si="122"/>
        <v>0</v>
      </c>
      <c r="R361" s="97">
        <f t="shared" si="122"/>
        <v>0</v>
      </c>
      <c r="S361" s="97">
        <f t="shared" si="122"/>
        <v>0</v>
      </c>
      <c r="T361" s="97">
        <f t="shared" si="122"/>
        <v>0</v>
      </c>
      <c r="U361" s="97">
        <f t="shared" si="122"/>
        <v>0</v>
      </c>
      <c r="V361" s="97">
        <f t="shared" si="122"/>
        <v>0</v>
      </c>
      <c r="W361" s="97">
        <f t="shared" si="122"/>
        <v>0</v>
      </c>
      <c r="X361" s="97">
        <f t="shared" si="122"/>
        <v>0</v>
      </c>
      <c r="Y361" s="97">
        <f t="shared" si="122"/>
        <v>0</v>
      </c>
      <c r="Z361" s="97">
        <f t="shared" si="122"/>
        <v>0</v>
      </c>
      <c r="AA361" s="101"/>
      <c r="AB361" s="97">
        <f t="shared" si="112"/>
        <v>0</v>
      </c>
      <c r="AC361" s="97">
        <f t="shared" si="112"/>
        <v>0</v>
      </c>
      <c r="AD361" s="97">
        <f t="shared" si="112"/>
        <v>0</v>
      </c>
      <c r="AE361" s="97">
        <f t="shared" si="112"/>
        <v>0</v>
      </c>
      <c r="AF361" s="97">
        <f t="shared" si="112"/>
        <v>0</v>
      </c>
      <c r="AG361" s="97">
        <f t="shared" si="112"/>
        <v>0</v>
      </c>
      <c r="AH361" s="97">
        <f t="shared" si="112"/>
        <v>0</v>
      </c>
      <c r="AI361" s="97">
        <f t="shared" si="112"/>
        <v>0</v>
      </c>
      <c r="AJ361" s="97">
        <f t="shared" si="112"/>
        <v>0</v>
      </c>
      <c r="AK361" s="97">
        <f t="shared" si="112"/>
        <v>0</v>
      </c>
      <c r="AL361" s="99">
        <f t="shared" si="118"/>
        <v>0</v>
      </c>
      <c r="AM361" s="102"/>
      <c r="AN361" s="97">
        <f t="shared" si="109"/>
        <v>0</v>
      </c>
      <c r="AO361" s="97">
        <f t="shared" si="109"/>
        <v>0</v>
      </c>
      <c r="AP361" s="97">
        <f t="shared" si="109"/>
        <v>0</v>
      </c>
      <c r="AQ361" s="97">
        <f t="shared" si="109"/>
        <v>0</v>
      </c>
      <c r="AR361" s="97">
        <f t="shared" si="109"/>
        <v>0</v>
      </c>
      <c r="AS361" s="97">
        <f t="shared" si="108"/>
        <v>0</v>
      </c>
      <c r="AT361" s="97">
        <f t="shared" si="108"/>
        <v>0</v>
      </c>
      <c r="AU361" s="97">
        <f t="shared" si="108"/>
        <v>0</v>
      </c>
      <c r="AV361" s="97">
        <f t="shared" si="108"/>
        <v>0</v>
      </c>
      <c r="AW361" s="97">
        <f t="shared" si="108"/>
        <v>0</v>
      </c>
      <c r="AX361" s="99">
        <f t="shared" si="119"/>
        <v>0</v>
      </c>
      <c r="AY361" s="99"/>
      <c r="AZ361" s="100">
        <f t="shared" si="115"/>
        <v>0</v>
      </c>
      <c r="BA361" s="97">
        <f>IF(NOT(snowball2),0,IF(R360&lt;=0,0,IF($C361&lt;=SUM($AZ361:AZ361),0,IF(AO361+$C361-SUM($AZ361:AZ361)&gt;R360+AC361,R360+AC361-AO361,$C361-SUM($AZ361:AZ361)))))</f>
        <v>0</v>
      </c>
      <c r="BB361" s="97">
        <f>IF(NOT(snowball2),0,IF(S360&lt;=0,0,IF($C361&lt;=SUM($AZ361:BA361),0,IF(AP361+$C361-SUM($AZ361:BA361)&gt;S360+AD361,S360+AD361-AP361,$C361-SUM($AZ361:BA361)))))</f>
        <v>0</v>
      </c>
      <c r="BC361" s="97">
        <f>IF(NOT(snowball2),0,IF(T360&lt;=0,0,IF($C361&lt;=SUM($AZ361:BB361),0,IF(AQ361+$C361-SUM($AZ361:BB361)&gt;T360+AE361,T360+AE361-AQ361,$C361-SUM($AZ361:BB361)))))</f>
        <v>0</v>
      </c>
      <c r="BD361" s="97">
        <f>IF(NOT(snowball2),0,IF(U360&lt;=0,0,IF($C361&lt;=SUM($AZ361:BC361),0,IF(AR361+$C361-SUM($AZ361:BC361)&gt;U360+AF361,U360+AF361-AR361,$C361-SUM($AZ361:BC361)))))</f>
        <v>0</v>
      </c>
      <c r="BE361" s="97">
        <f>IF(NOT(snowball2),0,IF(V360&lt;=0,0,IF($C361&lt;=SUM($AZ361:BD361),0,IF(AS361+$C361-SUM($AZ361:BD361)&gt;V360+AG361,V360+AG361-AS361,$C361-SUM($AZ361:BD361)))))</f>
        <v>0</v>
      </c>
      <c r="BF361" s="97">
        <f>IF(NOT(snowball2),0,IF(W360&lt;=0,0,IF($C361&lt;=SUM($AZ361:BE361),0,IF(AT361+$C361-SUM($AZ361:BE361)&gt;W360+AH361,W360+AH361-AT361,$C361-SUM($AZ361:BE361)))))</f>
        <v>0</v>
      </c>
      <c r="BG361" s="97">
        <f>IF(NOT(snowball2),0,IF(X360&lt;=0,0,IF($C361&lt;=SUM($AZ361:BF361),0,IF(AU361+$C361-SUM($AZ361:BF361)&gt;X360+AI361,X360+AI361-AU361,$C361-SUM($AZ361:BF361)))))</f>
        <v>0</v>
      </c>
      <c r="BH361" s="97">
        <f>IF(NOT(snowball2),0,IF(Y360&lt;=0,0,IF($C361&lt;=SUM($AZ361:BG361),0,IF(AV361+$C361-SUM($AZ361:BG361)&gt;Y360+AJ361,Y360+AJ361-AV361,$C361-SUM($AZ361:BG361)))))</f>
        <v>0</v>
      </c>
      <c r="BI361" s="97">
        <f>IF(NOT(snowball2),0,IF(Z360&lt;=0,0,IF($C361&lt;=SUM($AZ361:BH361),0,IF(AW361+$C361-SUM($AZ361:BH361)&gt;Z360+AK361,Z360+AK361-AW361,$C361-SUM($AZ361:BH361)))))</f>
        <v>0</v>
      </c>
    </row>
    <row r="362" spans="1:61" ht="11.1" customHeight="1" x14ac:dyDescent="0.2">
      <c r="A362" s="93" t="str">
        <f t="shared" si="120"/>
        <v/>
      </c>
      <c r="B362" s="94" t="e">
        <f t="shared" si="116"/>
        <v>#N/A</v>
      </c>
      <c r="C362" s="95" t="str">
        <f t="shared" si="113"/>
        <v/>
      </c>
      <c r="D362" s="96"/>
      <c r="E362" s="97">
        <f t="shared" si="121"/>
        <v>0</v>
      </c>
      <c r="F362" s="97">
        <f t="shared" si="121"/>
        <v>0</v>
      </c>
      <c r="G362" s="97">
        <f t="shared" si="121"/>
        <v>0</v>
      </c>
      <c r="H362" s="97">
        <f t="shared" si="121"/>
        <v>0</v>
      </c>
      <c r="I362" s="97">
        <f t="shared" si="121"/>
        <v>0</v>
      </c>
      <c r="J362" s="97">
        <f t="shared" si="121"/>
        <v>0</v>
      </c>
      <c r="K362" s="97">
        <f t="shared" si="121"/>
        <v>0</v>
      </c>
      <c r="L362" s="97">
        <f t="shared" si="121"/>
        <v>0</v>
      </c>
      <c r="M362" s="97">
        <f t="shared" si="121"/>
        <v>0</v>
      </c>
      <c r="N362" s="97">
        <f t="shared" si="121"/>
        <v>0</v>
      </c>
      <c r="O362" s="98"/>
      <c r="P362" s="97">
        <f t="shared" si="117"/>
        <v>0</v>
      </c>
      <c r="Q362" s="97">
        <f t="shared" si="122"/>
        <v>0</v>
      </c>
      <c r="R362" s="97">
        <f t="shared" si="122"/>
        <v>0</v>
      </c>
      <c r="S362" s="97">
        <f t="shared" si="122"/>
        <v>0</v>
      </c>
      <c r="T362" s="97">
        <f t="shared" si="122"/>
        <v>0</v>
      </c>
      <c r="U362" s="97">
        <f t="shared" si="122"/>
        <v>0</v>
      </c>
      <c r="V362" s="97">
        <f t="shared" si="122"/>
        <v>0</v>
      </c>
      <c r="W362" s="97">
        <f t="shared" si="122"/>
        <v>0</v>
      </c>
      <c r="X362" s="97">
        <f t="shared" si="122"/>
        <v>0</v>
      </c>
      <c r="Y362" s="97">
        <f t="shared" si="122"/>
        <v>0</v>
      </c>
      <c r="Z362" s="97">
        <f t="shared" si="122"/>
        <v>0</v>
      </c>
      <c r="AA362" s="101"/>
      <c r="AB362" s="97">
        <f t="shared" si="112"/>
        <v>0</v>
      </c>
      <c r="AC362" s="97">
        <f t="shared" si="112"/>
        <v>0</v>
      </c>
      <c r="AD362" s="97">
        <f t="shared" si="112"/>
        <v>0</v>
      </c>
      <c r="AE362" s="97">
        <f t="shared" si="112"/>
        <v>0</v>
      </c>
      <c r="AF362" s="97">
        <f t="shared" si="112"/>
        <v>0</v>
      </c>
      <c r="AG362" s="97">
        <f t="shared" ref="AG362:AK372" si="123">ROUND(V361*J$9/12,2)</f>
        <v>0</v>
      </c>
      <c r="AH362" s="97">
        <f t="shared" si="123"/>
        <v>0</v>
      </c>
      <c r="AI362" s="97">
        <f t="shared" si="123"/>
        <v>0</v>
      </c>
      <c r="AJ362" s="97">
        <f t="shared" si="123"/>
        <v>0</v>
      </c>
      <c r="AK362" s="97">
        <f t="shared" si="123"/>
        <v>0</v>
      </c>
      <c r="AL362" s="99">
        <f t="shared" si="118"/>
        <v>0</v>
      </c>
      <c r="AM362" s="102"/>
      <c r="AN362" s="97">
        <f t="shared" si="109"/>
        <v>0</v>
      </c>
      <c r="AO362" s="97">
        <f t="shared" si="109"/>
        <v>0</v>
      </c>
      <c r="AP362" s="97">
        <f t="shared" si="109"/>
        <v>0</v>
      </c>
      <c r="AQ362" s="97">
        <f t="shared" si="109"/>
        <v>0</v>
      </c>
      <c r="AR362" s="97">
        <f t="shared" si="109"/>
        <v>0</v>
      </c>
      <c r="AS362" s="97">
        <f t="shared" si="108"/>
        <v>0</v>
      </c>
      <c r="AT362" s="97">
        <f t="shared" si="108"/>
        <v>0</v>
      </c>
      <c r="AU362" s="97">
        <f t="shared" si="108"/>
        <v>0</v>
      </c>
      <c r="AV362" s="97">
        <f t="shared" si="108"/>
        <v>0</v>
      </c>
      <c r="AW362" s="97">
        <f t="shared" si="108"/>
        <v>0</v>
      </c>
      <c r="AX362" s="99">
        <f t="shared" si="119"/>
        <v>0</v>
      </c>
      <c r="AY362" s="99"/>
      <c r="AZ362" s="100">
        <f t="shared" si="115"/>
        <v>0</v>
      </c>
      <c r="BA362" s="97">
        <f>IF(NOT(snowball2),0,IF(R361&lt;=0,0,IF($C362&lt;=SUM($AZ362:AZ362),0,IF(AO362+$C362-SUM($AZ362:AZ362)&gt;R361+AC362,R361+AC362-AO362,$C362-SUM($AZ362:AZ362)))))</f>
        <v>0</v>
      </c>
      <c r="BB362" s="97">
        <f>IF(NOT(snowball2),0,IF(S361&lt;=0,0,IF($C362&lt;=SUM($AZ362:BA362),0,IF(AP362+$C362-SUM($AZ362:BA362)&gt;S361+AD362,S361+AD362-AP362,$C362-SUM($AZ362:BA362)))))</f>
        <v>0</v>
      </c>
      <c r="BC362" s="97">
        <f>IF(NOT(snowball2),0,IF(T361&lt;=0,0,IF($C362&lt;=SUM($AZ362:BB362),0,IF(AQ362+$C362-SUM($AZ362:BB362)&gt;T361+AE362,T361+AE362-AQ362,$C362-SUM($AZ362:BB362)))))</f>
        <v>0</v>
      </c>
      <c r="BD362" s="97">
        <f>IF(NOT(snowball2),0,IF(U361&lt;=0,0,IF($C362&lt;=SUM($AZ362:BC362),0,IF(AR362+$C362-SUM($AZ362:BC362)&gt;U361+AF362,U361+AF362-AR362,$C362-SUM($AZ362:BC362)))))</f>
        <v>0</v>
      </c>
      <c r="BE362" s="97">
        <f>IF(NOT(snowball2),0,IF(V361&lt;=0,0,IF($C362&lt;=SUM($AZ362:BD362),0,IF(AS362+$C362-SUM($AZ362:BD362)&gt;V361+AG362,V361+AG362-AS362,$C362-SUM($AZ362:BD362)))))</f>
        <v>0</v>
      </c>
      <c r="BF362" s="97">
        <f>IF(NOT(snowball2),0,IF(W361&lt;=0,0,IF($C362&lt;=SUM($AZ362:BE362),0,IF(AT362+$C362-SUM($AZ362:BE362)&gt;W361+AH362,W361+AH362-AT362,$C362-SUM($AZ362:BE362)))))</f>
        <v>0</v>
      </c>
      <c r="BG362" s="97">
        <f>IF(NOT(snowball2),0,IF(X361&lt;=0,0,IF($C362&lt;=SUM($AZ362:BF362),0,IF(AU362+$C362-SUM($AZ362:BF362)&gt;X361+AI362,X361+AI362-AU362,$C362-SUM($AZ362:BF362)))))</f>
        <v>0</v>
      </c>
      <c r="BH362" s="97">
        <f>IF(NOT(snowball2),0,IF(Y361&lt;=0,0,IF($C362&lt;=SUM($AZ362:BG362),0,IF(AV362+$C362-SUM($AZ362:BG362)&gt;Y361+AJ362,Y361+AJ362-AV362,$C362-SUM($AZ362:BG362)))))</f>
        <v>0</v>
      </c>
      <c r="BI362" s="97">
        <f>IF(NOT(snowball2),0,IF(Z361&lt;=0,0,IF($C362&lt;=SUM($AZ362:BH362),0,IF(AW362+$C362-SUM($AZ362:BH362)&gt;Z361+AK362,Z361+AK362-AW362,$C362-SUM($AZ362:BH362)))))</f>
        <v>0</v>
      </c>
    </row>
    <row r="363" spans="1:61" ht="11.1" customHeight="1" x14ac:dyDescent="0.2">
      <c r="A363" s="93" t="str">
        <f t="shared" si="120"/>
        <v/>
      </c>
      <c r="B363" s="94" t="e">
        <f t="shared" si="116"/>
        <v>#N/A</v>
      </c>
      <c r="C363" s="95" t="str">
        <f t="shared" si="113"/>
        <v/>
      </c>
      <c r="D363" s="96"/>
      <c r="E363" s="97">
        <f t="shared" si="121"/>
        <v>0</v>
      </c>
      <c r="F363" s="97">
        <f t="shared" si="121"/>
        <v>0</v>
      </c>
      <c r="G363" s="97">
        <f t="shared" si="121"/>
        <v>0</v>
      </c>
      <c r="H363" s="97">
        <f t="shared" si="121"/>
        <v>0</v>
      </c>
      <c r="I363" s="97">
        <f t="shared" si="121"/>
        <v>0</v>
      </c>
      <c r="J363" s="97">
        <f t="shared" si="121"/>
        <v>0</v>
      </c>
      <c r="K363" s="97">
        <f t="shared" si="121"/>
        <v>0</v>
      </c>
      <c r="L363" s="97">
        <f t="shared" si="121"/>
        <v>0</v>
      </c>
      <c r="M363" s="97">
        <f t="shared" si="121"/>
        <v>0</v>
      </c>
      <c r="N363" s="97">
        <f t="shared" si="121"/>
        <v>0</v>
      </c>
      <c r="O363" s="98"/>
      <c r="P363" s="97">
        <f t="shared" si="117"/>
        <v>0</v>
      </c>
      <c r="Q363" s="97">
        <f t="shared" si="122"/>
        <v>0</v>
      </c>
      <c r="R363" s="97">
        <f t="shared" si="122"/>
        <v>0</v>
      </c>
      <c r="S363" s="97">
        <f t="shared" si="122"/>
        <v>0</v>
      </c>
      <c r="T363" s="97">
        <f t="shared" si="122"/>
        <v>0</v>
      </c>
      <c r="U363" s="97">
        <f t="shared" si="122"/>
        <v>0</v>
      </c>
      <c r="V363" s="97">
        <f t="shared" si="122"/>
        <v>0</v>
      </c>
      <c r="W363" s="97">
        <f t="shared" si="122"/>
        <v>0</v>
      </c>
      <c r="X363" s="97">
        <f t="shared" si="122"/>
        <v>0</v>
      </c>
      <c r="Y363" s="97">
        <f t="shared" si="122"/>
        <v>0</v>
      </c>
      <c r="Z363" s="97">
        <f t="shared" si="122"/>
        <v>0</v>
      </c>
      <c r="AA363" s="101"/>
      <c r="AB363" s="97">
        <f t="shared" ref="AB363:AK380" si="124">ROUND(Q362*E$9/12,2)</f>
        <v>0</v>
      </c>
      <c r="AC363" s="97">
        <f t="shared" si="124"/>
        <v>0</v>
      </c>
      <c r="AD363" s="97">
        <f t="shared" si="124"/>
        <v>0</v>
      </c>
      <c r="AE363" s="97">
        <f t="shared" si="124"/>
        <v>0</v>
      </c>
      <c r="AF363" s="97">
        <f t="shared" si="124"/>
        <v>0</v>
      </c>
      <c r="AG363" s="97">
        <f t="shared" si="123"/>
        <v>0</v>
      </c>
      <c r="AH363" s="97">
        <f t="shared" si="123"/>
        <v>0</v>
      </c>
      <c r="AI363" s="97">
        <f t="shared" si="123"/>
        <v>0</v>
      </c>
      <c r="AJ363" s="97">
        <f t="shared" si="123"/>
        <v>0</v>
      </c>
      <c r="AK363" s="97">
        <f t="shared" si="123"/>
        <v>0</v>
      </c>
      <c r="AL363" s="99">
        <f t="shared" si="118"/>
        <v>0</v>
      </c>
      <c r="AM363" s="102"/>
      <c r="AN363" s="97">
        <f t="shared" si="109"/>
        <v>0</v>
      </c>
      <c r="AO363" s="97">
        <f t="shared" si="109"/>
        <v>0</v>
      </c>
      <c r="AP363" s="97">
        <f t="shared" si="109"/>
        <v>0</v>
      </c>
      <c r="AQ363" s="97">
        <f t="shared" si="109"/>
        <v>0</v>
      </c>
      <c r="AR363" s="97">
        <f t="shared" si="109"/>
        <v>0</v>
      </c>
      <c r="AS363" s="97">
        <f t="shared" si="108"/>
        <v>0</v>
      </c>
      <c r="AT363" s="97">
        <f t="shared" si="108"/>
        <v>0</v>
      </c>
      <c r="AU363" s="97">
        <f t="shared" si="108"/>
        <v>0</v>
      </c>
      <c r="AV363" s="97">
        <f t="shared" si="108"/>
        <v>0</v>
      </c>
      <c r="AW363" s="97">
        <f t="shared" si="108"/>
        <v>0</v>
      </c>
      <c r="AX363" s="99">
        <f t="shared" si="119"/>
        <v>0</v>
      </c>
      <c r="AY363" s="99"/>
      <c r="AZ363" s="100">
        <f t="shared" si="115"/>
        <v>0</v>
      </c>
      <c r="BA363" s="97">
        <f>IF(NOT(snowball2),0,IF(R362&lt;=0,0,IF($C363&lt;=SUM($AZ363:AZ363),0,IF(AO363+$C363-SUM($AZ363:AZ363)&gt;R362+AC363,R362+AC363-AO363,$C363-SUM($AZ363:AZ363)))))</f>
        <v>0</v>
      </c>
      <c r="BB363" s="97">
        <f>IF(NOT(snowball2),0,IF(S362&lt;=0,0,IF($C363&lt;=SUM($AZ363:BA363),0,IF(AP363+$C363-SUM($AZ363:BA363)&gt;S362+AD363,S362+AD363-AP363,$C363-SUM($AZ363:BA363)))))</f>
        <v>0</v>
      </c>
      <c r="BC363" s="97">
        <f>IF(NOT(snowball2),0,IF(T362&lt;=0,0,IF($C363&lt;=SUM($AZ363:BB363),0,IF(AQ363+$C363-SUM($AZ363:BB363)&gt;T362+AE363,T362+AE363-AQ363,$C363-SUM($AZ363:BB363)))))</f>
        <v>0</v>
      </c>
      <c r="BD363" s="97">
        <f>IF(NOT(snowball2),0,IF(U362&lt;=0,0,IF($C363&lt;=SUM($AZ363:BC363),0,IF(AR363+$C363-SUM($AZ363:BC363)&gt;U362+AF363,U362+AF363-AR363,$C363-SUM($AZ363:BC363)))))</f>
        <v>0</v>
      </c>
      <c r="BE363" s="97">
        <f>IF(NOT(snowball2),0,IF(V362&lt;=0,0,IF($C363&lt;=SUM($AZ363:BD363),0,IF(AS363+$C363-SUM($AZ363:BD363)&gt;V362+AG363,V362+AG363-AS363,$C363-SUM($AZ363:BD363)))))</f>
        <v>0</v>
      </c>
      <c r="BF363" s="97">
        <f>IF(NOT(snowball2),0,IF(W362&lt;=0,0,IF($C363&lt;=SUM($AZ363:BE363),0,IF(AT363+$C363-SUM($AZ363:BE363)&gt;W362+AH363,W362+AH363-AT363,$C363-SUM($AZ363:BE363)))))</f>
        <v>0</v>
      </c>
      <c r="BG363" s="97">
        <f>IF(NOT(snowball2),0,IF(X362&lt;=0,0,IF($C363&lt;=SUM($AZ363:BF363),0,IF(AU363+$C363-SUM($AZ363:BF363)&gt;X362+AI363,X362+AI363-AU363,$C363-SUM($AZ363:BF363)))))</f>
        <v>0</v>
      </c>
      <c r="BH363" s="97">
        <f>IF(NOT(snowball2),0,IF(Y362&lt;=0,0,IF($C363&lt;=SUM($AZ363:BG363),0,IF(AV363+$C363-SUM($AZ363:BG363)&gt;Y362+AJ363,Y362+AJ363-AV363,$C363-SUM($AZ363:BG363)))))</f>
        <v>0</v>
      </c>
      <c r="BI363" s="97">
        <f>IF(NOT(snowball2),0,IF(Z362&lt;=0,0,IF($C363&lt;=SUM($AZ363:BH363),0,IF(AW363+$C363-SUM($AZ363:BH363)&gt;Z362+AK363,Z362+AK363-AW363,$C363-SUM($AZ363:BH363)))))</f>
        <v>0</v>
      </c>
    </row>
    <row r="364" spans="1:61" ht="11.1" customHeight="1" x14ac:dyDescent="0.2">
      <c r="A364" s="93" t="str">
        <f t="shared" si="120"/>
        <v/>
      </c>
      <c r="B364" s="94" t="e">
        <f t="shared" si="116"/>
        <v>#N/A</v>
      </c>
      <c r="C364" s="95" t="str">
        <f t="shared" si="113"/>
        <v/>
      </c>
      <c r="D364" s="96"/>
      <c r="E364" s="97">
        <f t="shared" si="121"/>
        <v>0</v>
      </c>
      <c r="F364" s="97">
        <f t="shared" si="121"/>
        <v>0</v>
      </c>
      <c r="G364" s="97">
        <f t="shared" si="121"/>
        <v>0</v>
      </c>
      <c r="H364" s="97">
        <f t="shared" si="121"/>
        <v>0</v>
      </c>
      <c r="I364" s="97">
        <f t="shared" si="121"/>
        <v>0</v>
      </c>
      <c r="J364" s="97">
        <f t="shared" si="121"/>
        <v>0</v>
      </c>
      <c r="K364" s="97">
        <f t="shared" si="121"/>
        <v>0</v>
      </c>
      <c r="L364" s="97">
        <f t="shared" si="121"/>
        <v>0</v>
      </c>
      <c r="M364" s="97">
        <f t="shared" si="121"/>
        <v>0</v>
      </c>
      <c r="N364" s="97">
        <f t="shared" si="121"/>
        <v>0</v>
      </c>
      <c r="O364" s="98"/>
      <c r="P364" s="97">
        <f t="shared" si="117"/>
        <v>0</v>
      </c>
      <c r="Q364" s="97">
        <f t="shared" si="122"/>
        <v>0</v>
      </c>
      <c r="R364" s="97">
        <f t="shared" si="122"/>
        <v>0</v>
      </c>
      <c r="S364" s="97">
        <f t="shared" si="122"/>
        <v>0</v>
      </c>
      <c r="T364" s="97">
        <f t="shared" si="122"/>
        <v>0</v>
      </c>
      <c r="U364" s="97">
        <f t="shared" si="122"/>
        <v>0</v>
      </c>
      <c r="V364" s="97">
        <f t="shared" si="122"/>
        <v>0</v>
      </c>
      <c r="W364" s="97">
        <f t="shared" si="122"/>
        <v>0</v>
      </c>
      <c r="X364" s="97">
        <f t="shared" si="122"/>
        <v>0</v>
      </c>
      <c r="Y364" s="97">
        <f t="shared" si="122"/>
        <v>0</v>
      </c>
      <c r="Z364" s="97">
        <f t="shared" si="122"/>
        <v>0</v>
      </c>
      <c r="AA364" s="101"/>
      <c r="AB364" s="97">
        <f t="shared" si="124"/>
        <v>0</v>
      </c>
      <c r="AC364" s="97">
        <f t="shared" si="124"/>
        <v>0</v>
      </c>
      <c r="AD364" s="97">
        <f t="shared" si="124"/>
        <v>0</v>
      </c>
      <c r="AE364" s="97">
        <f t="shared" si="124"/>
        <v>0</v>
      </c>
      <c r="AF364" s="97">
        <f t="shared" si="124"/>
        <v>0</v>
      </c>
      <c r="AG364" s="97">
        <f t="shared" si="123"/>
        <v>0</v>
      </c>
      <c r="AH364" s="97">
        <f t="shared" si="123"/>
        <v>0</v>
      </c>
      <c r="AI364" s="97">
        <f t="shared" si="123"/>
        <v>0</v>
      </c>
      <c r="AJ364" s="97">
        <f t="shared" si="123"/>
        <v>0</v>
      </c>
      <c r="AK364" s="97">
        <f t="shared" si="123"/>
        <v>0</v>
      </c>
      <c r="AL364" s="99">
        <f t="shared" si="118"/>
        <v>0</v>
      </c>
      <c r="AM364" s="102"/>
      <c r="AN364" s="97">
        <f t="shared" si="109"/>
        <v>0</v>
      </c>
      <c r="AO364" s="97">
        <f t="shared" si="109"/>
        <v>0</v>
      </c>
      <c r="AP364" s="97">
        <f t="shared" si="109"/>
        <v>0</v>
      </c>
      <c r="AQ364" s="97">
        <f t="shared" si="109"/>
        <v>0</v>
      </c>
      <c r="AR364" s="97">
        <f t="shared" si="109"/>
        <v>0</v>
      </c>
      <c r="AS364" s="97">
        <f t="shared" si="108"/>
        <v>0</v>
      </c>
      <c r="AT364" s="97">
        <f t="shared" si="108"/>
        <v>0</v>
      </c>
      <c r="AU364" s="97">
        <f t="shared" si="108"/>
        <v>0</v>
      </c>
      <c r="AV364" s="97">
        <f t="shared" si="108"/>
        <v>0</v>
      </c>
      <c r="AW364" s="97">
        <f t="shared" si="108"/>
        <v>0</v>
      </c>
      <c r="AX364" s="99">
        <f t="shared" si="119"/>
        <v>0</v>
      </c>
      <c r="AY364" s="99"/>
      <c r="AZ364" s="100">
        <f t="shared" si="115"/>
        <v>0</v>
      </c>
      <c r="BA364" s="97">
        <f>IF(NOT(snowball2),0,IF(R363&lt;=0,0,IF($C364&lt;=SUM($AZ364:AZ364),0,IF(AO364+$C364-SUM($AZ364:AZ364)&gt;R363+AC364,R363+AC364-AO364,$C364-SUM($AZ364:AZ364)))))</f>
        <v>0</v>
      </c>
      <c r="BB364" s="97">
        <f>IF(NOT(snowball2),0,IF(S363&lt;=0,0,IF($C364&lt;=SUM($AZ364:BA364),0,IF(AP364+$C364-SUM($AZ364:BA364)&gt;S363+AD364,S363+AD364-AP364,$C364-SUM($AZ364:BA364)))))</f>
        <v>0</v>
      </c>
      <c r="BC364" s="97">
        <f>IF(NOT(snowball2),0,IF(T363&lt;=0,0,IF($C364&lt;=SUM($AZ364:BB364),0,IF(AQ364+$C364-SUM($AZ364:BB364)&gt;T363+AE364,T363+AE364-AQ364,$C364-SUM($AZ364:BB364)))))</f>
        <v>0</v>
      </c>
      <c r="BD364" s="97">
        <f>IF(NOT(snowball2),0,IF(U363&lt;=0,0,IF($C364&lt;=SUM($AZ364:BC364),0,IF(AR364+$C364-SUM($AZ364:BC364)&gt;U363+AF364,U363+AF364-AR364,$C364-SUM($AZ364:BC364)))))</f>
        <v>0</v>
      </c>
      <c r="BE364" s="97">
        <f>IF(NOT(snowball2),0,IF(V363&lt;=0,0,IF($C364&lt;=SUM($AZ364:BD364),0,IF(AS364+$C364-SUM($AZ364:BD364)&gt;V363+AG364,V363+AG364-AS364,$C364-SUM($AZ364:BD364)))))</f>
        <v>0</v>
      </c>
      <c r="BF364" s="97">
        <f>IF(NOT(snowball2),0,IF(W363&lt;=0,0,IF($C364&lt;=SUM($AZ364:BE364),0,IF(AT364+$C364-SUM($AZ364:BE364)&gt;W363+AH364,W363+AH364-AT364,$C364-SUM($AZ364:BE364)))))</f>
        <v>0</v>
      </c>
      <c r="BG364" s="97">
        <f>IF(NOT(snowball2),0,IF(X363&lt;=0,0,IF($C364&lt;=SUM($AZ364:BF364),0,IF(AU364+$C364-SUM($AZ364:BF364)&gt;X363+AI364,X363+AI364-AU364,$C364-SUM($AZ364:BF364)))))</f>
        <v>0</v>
      </c>
      <c r="BH364" s="97">
        <f>IF(NOT(snowball2),0,IF(Y363&lt;=0,0,IF($C364&lt;=SUM($AZ364:BG364),0,IF(AV364+$C364-SUM($AZ364:BG364)&gt;Y363+AJ364,Y363+AJ364-AV364,$C364-SUM($AZ364:BG364)))))</f>
        <v>0</v>
      </c>
      <c r="BI364" s="97">
        <f>IF(NOT(snowball2),0,IF(Z363&lt;=0,0,IF($C364&lt;=SUM($AZ364:BH364),0,IF(AW364+$C364-SUM($AZ364:BH364)&gt;Z363+AK364,Z363+AK364-AW364,$C364-SUM($AZ364:BH364)))))</f>
        <v>0</v>
      </c>
    </row>
    <row r="365" spans="1:61" ht="11.1" customHeight="1" x14ac:dyDescent="0.2">
      <c r="A365" s="93" t="str">
        <f t="shared" si="120"/>
        <v/>
      </c>
      <c r="B365" s="94" t="e">
        <f t="shared" si="116"/>
        <v>#N/A</v>
      </c>
      <c r="C365" s="95" t="str">
        <f t="shared" si="113"/>
        <v/>
      </c>
      <c r="D365" s="96"/>
      <c r="E365" s="97">
        <f t="shared" si="121"/>
        <v>0</v>
      </c>
      <c r="F365" s="97">
        <f t="shared" si="121"/>
        <v>0</v>
      </c>
      <c r="G365" s="97">
        <f t="shared" si="121"/>
        <v>0</v>
      </c>
      <c r="H365" s="97">
        <f t="shared" si="121"/>
        <v>0</v>
      </c>
      <c r="I365" s="97">
        <f t="shared" si="121"/>
        <v>0</v>
      </c>
      <c r="J365" s="97">
        <f t="shared" si="121"/>
        <v>0</v>
      </c>
      <c r="K365" s="97">
        <f t="shared" si="121"/>
        <v>0</v>
      </c>
      <c r="L365" s="97">
        <f t="shared" si="121"/>
        <v>0</v>
      </c>
      <c r="M365" s="97">
        <f t="shared" si="121"/>
        <v>0</v>
      </c>
      <c r="N365" s="97">
        <f t="shared" si="121"/>
        <v>0</v>
      </c>
      <c r="O365" s="98"/>
      <c r="P365" s="97">
        <f t="shared" si="117"/>
        <v>0</v>
      </c>
      <c r="Q365" s="97">
        <f t="shared" si="122"/>
        <v>0</v>
      </c>
      <c r="R365" s="97">
        <f t="shared" si="122"/>
        <v>0</v>
      </c>
      <c r="S365" s="97">
        <f t="shared" si="122"/>
        <v>0</v>
      </c>
      <c r="T365" s="97">
        <f t="shared" si="122"/>
        <v>0</v>
      </c>
      <c r="U365" s="97">
        <f t="shared" si="122"/>
        <v>0</v>
      </c>
      <c r="V365" s="97">
        <f t="shared" si="122"/>
        <v>0</v>
      </c>
      <c r="W365" s="97">
        <f t="shared" si="122"/>
        <v>0</v>
      </c>
      <c r="X365" s="97">
        <f t="shared" si="122"/>
        <v>0</v>
      </c>
      <c r="Y365" s="97">
        <f t="shared" si="122"/>
        <v>0</v>
      </c>
      <c r="Z365" s="97">
        <f t="shared" si="122"/>
        <v>0</v>
      </c>
      <c r="AA365" s="101"/>
      <c r="AB365" s="97">
        <f t="shared" si="124"/>
        <v>0</v>
      </c>
      <c r="AC365" s="97">
        <f t="shared" si="124"/>
        <v>0</v>
      </c>
      <c r="AD365" s="97">
        <f t="shared" si="124"/>
        <v>0</v>
      </c>
      <c r="AE365" s="97">
        <f t="shared" si="124"/>
        <v>0</v>
      </c>
      <c r="AF365" s="97">
        <f t="shared" si="124"/>
        <v>0</v>
      </c>
      <c r="AG365" s="97">
        <f t="shared" si="123"/>
        <v>0</v>
      </c>
      <c r="AH365" s="97">
        <f t="shared" si="123"/>
        <v>0</v>
      </c>
      <c r="AI365" s="97">
        <f t="shared" si="123"/>
        <v>0</v>
      </c>
      <c r="AJ365" s="97">
        <f t="shared" si="123"/>
        <v>0</v>
      </c>
      <c r="AK365" s="97">
        <f t="shared" si="123"/>
        <v>0</v>
      </c>
      <c r="AL365" s="99">
        <f t="shared" si="118"/>
        <v>0</v>
      </c>
      <c r="AM365" s="102"/>
      <c r="AN365" s="97">
        <f t="shared" si="109"/>
        <v>0</v>
      </c>
      <c r="AO365" s="97">
        <f t="shared" si="109"/>
        <v>0</v>
      </c>
      <c r="AP365" s="97">
        <f t="shared" si="109"/>
        <v>0</v>
      </c>
      <c r="AQ365" s="97">
        <f t="shared" si="109"/>
        <v>0</v>
      </c>
      <c r="AR365" s="97">
        <f t="shared" si="109"/>
        <v>0</v>
      </c>
      <c r="AS365" s="97">
        <f t="shared" si="108"/>
        <v>0</v>
      </c>
      <c r="AT365" s="97">
        <f t="shared" si="108"/>
        <v>0</v>
      </c>
      <c r="AU365" s="97">
        <f t="shared" si="108"/>
        <v>0</v>
      </c>
      <c r="AV365" s="97">
        <f t="shared" si="108"/>
        <v>0</v>
      </c>
      <c r="AW365" s="97">
        <f t="shared" si="108"/>
        <v>0</v>
      </c>
      <c r="AX365" s="99">
        <f t="shared" si="119"/>
        <v>0</v>
      </c>
      <c r="AY365" s="99"/>
      <c r="AZ365" s="100">
        <f t="shared" si="115"/>
        <v>0</v>
      </c>
      <c r="BA365" s="97">
        <f>IF(NOT(snowball2),0,IF(R364&lt;=0,0,IF($C365&lt;=SUM($AZ365:AZ365),0,IF(AO365+$C365-SUM($AZ365:AZ365)&gt;R364+AC365,R364+AC365-AO365,$C365-SUM($AZ365:AZ365)))))</f>
        <v>0</v>
      </c>
      <c r="BB365" s="97">
        <f>IF(NOT(snowball2),0,IF(S364&lt;=0,0,IF($C365&lt;=SUM($AZ365:BA365),0,IF(AP365+$C365-SUM($AZ365:BA365)&gt;S364+AD365,S364+AD365-AP365,$C365-SUM($AZ365:BA365)))))</f>
        <v>0</v>
      </c>
      <c r="BC365" s="97">
        <f>IF(NOT(snowball2),0,IF(T364&lt;=0,0,IF($C365&lt;=SUM($AZ365:BB365),0,IF(AQ365+$C365-SUM($AZ365:BB365)&gt;T364+AE365,T364+AE365-AQ365,$C365-SUM($AZ365:BB365)))))</f>
        <v>0</v>
      </c>
      <c r="BD365" s="97">
        <f>IF(NOT(snowball2),0,IF(U364&lt;=0,0,IF($C365&lt;=SUM($AZ365:BC365),0,IF(AR365+$C365-SUM($AZ365:BC365)&gt;U364+AF365,U364+AF365-AR365,$C365-SUM($AZ365:BC365)))))</f>
        <v>0</v>
      </c>
      <c r="BE365" s="97">
        <f>IF(NOT(snowball2),0,IF(V364&lt;=0,0,IF($C365&lt;=SUM($AZ365:BD365),0,IF(AS365+$C365-SUM($AZ365:BD365)&gt;V364+AG365,V364+AG365-AS365,$C365-SUM($AZ365:BD365)))))</f>
        <v>0</v>
      </c>
      <c r="BF365" s="97">
        <f>IF(NOT(snowball2),0,IF(W364&lt;=0,0,IF($C365&lt;=SUM($AZ365:BE365),0,IF(AT365+$C365-SUM($AZ365:BE365)&gt;W364+AH365,W364+AH365-AT365,$C365-SUM($AZ365:BE365)))))</f>
        <v>0</v>
      </c>
      <c r="BG365" s="97">
        <f>IF(NOT(snowball2),0,IF(X364&lt;=0,0,IF($C365&lt;=SUM($AZ365:BF365),0,IF(AU365+$C365-SUM($AZ365:BF365)&gt;X364+AI365,X364+AI365-AU365,$C365-SUM($AZ365:BF365)))))</f>
        <v>0</v>
      </c>
      <c r="BH365" s="97">
        <f>IF(NOT(snowball2),0,IF(Y364&lt;=0,0,IF($C365&lt;=SUM($AZ365:BG365),0,IF(AV365+$C365-SUM($AZ365:BG365)&gt;Y364+AJ365,Y364+AJ365-AV365,$C365-SUM($AZ365:BG365)))))</f>
        <v>0</v>
      </c>
      <c r="BI365" s="97">
        <f>IF(NOT(snowball2),0,IF(Z364&lt;=0,0,IF($C365&lt;=SUM($AZ365:BH365),0,IF(AW365+$C365-SUM($AZ365:BH365)&gt;Z364+AK365,Z364+AK365-AW365,$C365-SUM($AZ365:BH365)))))</f>
        <v>0</v>
      </c>
    </row>
    <row r="366" spans="1:61" ht="11.1" customHeight="1" x14ac:dyDescent="0.2">
      <c r="A366" s="93" t="str">
        <f t="shared" si="120"/>
        <v/>
      </c>
      <c r="B366" s="94" t="e">
        <f t="shared" si="116"/>
        <v>#N/A</v>
      </c>
      <c r="C366" s="95" t="str">
        <f t="shared" si="113"/>
        <v/>
      </c>
      <c r="D366" s="96"/>
      <c r="E366" s="97">
        <f t="shared" si="121"/>
        <v>0</v>
      </c>
      <c r="F366" s="97">
        <f t="shared" si="121"/>
        <v>0</v>
      </c>
      <c r="G366" s="97">
        <f t="shared" si="121"/>
        <v>0</v>
      </c>
      <c r="H366" s="97">
        <f t="shared" si="121"/>
        <v>0</v>
      </c>
      <c r="I366" s="97">
        <f t="shared" si="121"/>
        <v>0</v>
      </c>
      <c r="J366" s="97">
        <f t="shared" si="121"/>
        <v>0</v>
      </c>
      <c r="K366" s="97">
        <f t="shared" si="121"/>
        <v>0</v>
      </c>
      <c r="L366" s="97">
        <f t="shared" si="121"/>
        <v>0</v>
      </c>
      <c r="M366" s="97">
        <f t="shared" si="121"/>
        <v>0</v>
      </c>
      <c r="N366" s="97">
        <f t="shared" si="121"/>
        <v>0</v>
      </c>
      <c r="O366" s="98"/>
      <c r="P366" s="97">
        <f t="shared" si="117"/>
        <v>0</v>
      </c>
      <c r="Q366" s="97">
        <f t="shared" si="122"/>
        <v>0</v>
      </c>
      <c r="R366" s="97">
        <f t="shared" si="122"/>
        <v>0</v>
      </c>
      <c r="S366" s="97">
        <f t="shared" si="122"/>
        <v>0</v>
      </c>
      <c r="T366" s="97">
        <f t="shared" si="122"/>
        <v>0</v>
      </c>
      <c r="U366" s="97">
        <f t="shared" si="122"/>
        <v>0</v>
      </c>
      <c r="V366" s="97">
        <f t="shared" si="122"/>
        <v>0</v>
      </c>
      <c r="W366" s="97">
        <f t="shared" si="122"/>
        <v>0</v>
      </c>
      <c r="X366" s="97">
        <f t="shared" si="122"/>
        <v>0</v>
      </c>
      <c r="Y366" s="97">
        <f t="shared" si="122"/>
        <v>0</v>
      </c>
      <c r="Z366" s="97">
        <f t="shared" si="122"/>
        <v>0</v>
      </c>
      <c r="AA366" s="101"/>
      <c r="AB366" s="97">
        <f t="shared" si="124"/>
        <v>0</v>
      </c>
      <c r="AC366" s="97">
        <f t="shared" si="124"/>
        <v>0</v>
      </c>
      <c r="AD366" s="97">
        <f t="shared" si="124"/>
        <v>0</v>
      </c>
      <c r="AE366" s="97">
        <f t="shared" si="124"/>
        <v>0</v>
      </c>
      <c r="AF366" s="97">
        <f t="shared" si="124"/>
        <v>0</v>
      </c>
      <c r="AG366" s="97">
        <f t="shared" si="123"/>
        <v>0</v>
      </c>
      <c r="AH366" s="97">
        <f t="shared" si="123"/>
        <v>0</v>
      </c>
      <c r="AI366" s="97">
        <f t="shared" si="123"/>
        <v>0</v>
      </c>
      <c r="AJ366" s="97">
        <f t="shared" si="123"/>
        <v>0</v>
      </c>
      <c r="AK366" s="97">
        <f t="shared" si="123"/>
        <v>0</v>
      </c>
      <c r="AL366" s="99">
        <f t="shared" si="118"/>
        <v>0</v>
      </c>
      <c r="AM366" s="102"/>
      <c r="AN366" s="97">
        <f t="shared" si="109"/>
        <v>0</v>
      </c>
      <c r="AO366" s="97">
        <f t="shared" si="109"/>
        <v>0</v>
      </c>
      <c r="AP366" s="97">
        <f t="shared" si="109"/>
        <v>0</v>
      </c>
      <c r="AQ366" s="97">
        <f t="shared" si="109"/>
        <v>0</v>
      </c>
      <c r="AR366" s="97">
        <f t="shared" si="109"/>
        <v>0</v>
      </c>
      <c r="AS366" s="97">
        <f t="shared" si="108"/>
        <v>0</v>
      </c>
      <c r="AT366" s="97">
        <f t="shared" si="108"/>
        <v>0</v>
      </c>
      <c r="AU366" s="97">
        <f t="shared" si="108"/>
        <v>0</v>
      </c>
      <c r="AV366" s="97">
        <f t="shared" si="108"/>
        <v>0</v>
      </c>
      <c r="AW366" s="97">
        <f t="shared" si="108"/>
        <v>0</v>
      </c>
      <c r="AX366" s="99">
        <f t="shared" si="119"/>
        <v>0</v>
      </c>
      <c r="AY366" s="99"/>
      <c r="AZ366" s="100">
        <f t="shared" si="115"/>
        <v>0</v>
      </c>
      <c r="BA366" s="97">
        <f>IF(NOT(snowball2),0,IF(R365&lt;=0,0,IF($C366&lt;=SUM($AZ366:AZ366),0,IF(AO366+$C366-SUM($AZ366:AZ366)&gt;R365+AC366,R365+AC366-AO366,$C366-SUM($AZ366:AZ366)))))</f>
        <v>0</v>
      </c>
      <c r="BB366" s="97">
        <f>IF(NOT(snowball2),0,IF(S365&lt;=0,0,IF($C366&lt;=SUM($AZ366:BA366),0,IF(AP366+$C366-SUM($AZ366:BA366)&gt;S365+AD366,S365+AD366-AP366,$C366-SUM($AZ366:BA366)))))</f>
        <v>0</v>
      </c>
      <c r="BC366" s="97">
        <f>IF(NOT(snowball2),0,IF(T365&lt;=0,0,IF($C366&lt;=SUM($AZ366:BB366),0,IF(AQ366+$C366-SUM($AZ366:BB366)&gt;T365+AE366,T365+AE366-AQ366,$C366-SUM($AZ366:BB366)))))</f>
        <v>0</v>
      </c>
      <c r="BD366" s="97">
        <f>IF(NOT(snowball2),0,IF(U365&lt;=0,0,IF($C366&lt;=SUM($AZ366:BC366),0,IF(AR366+$C366-SUM($AZ366:BC366)&gt;U365+AF366,U365+AF366-AR366,$C366-SUM($AZ366:BC366)))))</f>
        <v>0</v>
      </c>
      <c r="BE366" s="97">
        <f>IF(NOT(snowball2),0,IF(V365&lt;=0,0,IF($C366&lt;=SUM($AZ366:BD366),0,IF(AS366+$C366-SUM($AZ366:BD366)&gt;V365+AG366,V365+AG366-AS366,$C366-SUM($AZ366:BD366)))))</f>
        <v>0</v>
      </c>
      <c r="BF366" s="97">
        <f>IF(NOT(snowball2),0,IF(W365&lt;=0,0,IF($C366&lt;=SUM($AZ366:BE366),0,IF(AT366+$C366-SUM($AZ366:BE366)&gt;W365+AH366,W365+AH366-AT366,$C366-SUM($AZ366:BE366)))))</f>
        <v>0</v>
      </c>
      <c r="BG366" s="97">
        <f>IF(NOT(snowball2),0,IF(X365&lt;=0,0,IF($C366&lt;=SUM($AZ366:BF366),0,IF(AU366+$C366-SUM($AZ366:BF366)&gt;X365+AI366,X365+AI366-AU366,$C366-SUM($AZ366:BF366)))))</f>
        <v>0</v>
      </c>
      <c r="BH366" s="97">
        <f>IF(NOT(snowball2),0,IF(Y365&lt;=0,0,IF($C366&lt;=SUM($AZ366:BG366),0,IF(AV366+$C366-SUM($AZ366:BG366)&gt;Y365+AJ366,Y365+AJ366-AV366,$C366-SUM($AZ366:BG366)))))</f>
        <v>0</v>
      </c>
      <c r="BI366" s="97">
        <f>IF(NOT(snowball2),0,IF(Z365&lt;=0,0,IF($C366&lt;=SUM($AZ366:BH366),0,IF(AW366+$C366-SUM($AZ366:BH366)&gt;Z365+AK366,Z365+AK366-AW366,$C366-SUM($AZ366:BH366)))))</f>
        <v>0</v>
      </c>
    </row>
    <row r="367" spans="1:61" ht="11.1" customHeight="1" x14ac:dyDescent="0.2">
      <c r="A367" s="93" t="str">
        <f t="shared" si="120"/>
        <v/>
      </c>
      <c r="B367" s="94" t="e">
        <f t="shared" si="116"/>
        <v>#N/A</v>
      </c>
      <c r="C367" s="95" t="str">
        <f t="shared" si="113"/>
        <v/>
      </c>
      <c r="D367" s="96"/>
      <c r="E367" s="97">
        <f t="shared" si="121"/>
        <v>0</v>
      </c>
      <c r="F367" s="97">
        <f t="shared" si="121"/>
        <v>0</v>
      </c>
      <c r="G367" s="97">
        <f t="shared" si="121"/>
        <v>0</v>
      </c>
      <c r="H367" s="97">
        <f t="shared" si="121"/>
        <v>0</v>
      </c>
      <c r="I367" s="97">
        <f t="shared" si="121"/>
        <v>0</v>
      </c>
      <c r="J367" s="97">
        <f t="shared" si="121"/>
        <v>0</v>
      </c>
      <c r="K367" s="97">
        <f t="shared" si="121"/>
        <v>0</v>
      </c>
      <c r="L367" s="97">
        <f t="shared" si="121"/>
        <v>0</v>
      </c>
      <c r="M367" s="97">
        <f t="shared" si="121"/>
        <v>0</v>
      </c>
      <c r="N367" s="97">
        <f t="shared" si="121"/>
        <v>0</v>
      </c>
      <c r="O367" s="98"/>
      <c r="P367" s="97">
        <f t="shared" si="117"/>
        <v>0</v>
      </c>
      <c r="Q367" s="97">
        <f t="shared" si="122"/>
        <v>0</v>
      </c>
      <c r="R367" s="97">
        <f t="shared" si="122"/>
        <v>0</v>
      </c>
      <c r="S367" s="97">
        <f t="shared" si="122"/>
        <v>0</v>
      </c>
      <c r="T367" s="97">
        <f t="shared" si="122"/>
        <v>0</v>
      </c>
      <c r="U367" s="97">
        <f t="shared" si="122"/>
        <v>0</v>
      </c>
      <c r="V367" s="97">
        <f t="shared" si="122"/>
        <v>0</v>
      </c>
      <c r="W367" s="97">
        <f t="shared" si="122"/>
        <v>0</v>
      </c>
      <c r="X367" s="97">
        <f t="shared" si="122"/>
        <v>0</v>
      </c>
      <c r="Y367" s="97">
        <f t="shared" si="122"/>
        <v>0</v>
      </c>
      <c r="Z367" s="97">
        <f t="shared" si="122"/>
        <v>0</v>
      </c>
      <c r="AA367" s="101"/>
      <c r="AB367" s="97">
        <f t="shared" si="124"/>
        <v>0</v>
      </c>
      <c r="AC367" s="97">
        <f t="shared" si="124"/>
        <v>0</v>
      </c>
      <c r="AD367" s="97">
        <f t="shared" si="124"/>
        <v>0</v>
      </c>
      <c r="AE367" s="97">
        <f t="shared" si="124"/>
        <v>0</v>
      </c>
      <c r="AF367" s="97">
        <f t="shared" si="124"/>
        <v>0</v>
      </c>
      <c r="AG367" s="97">
        <f t="shared" si="123"/>
        <v>0</v>
      </c>
      <c r="AH367" s="97">
        <f t="shared" si="123"/>
        <v>0</v>
      </c>
      <c r="AI367" s="97">
        <f t="shared" si="123"/>
        <v>0</v>
      </c>
      <c r="AJ367" s="97">
        <f t="shared" si="123"/>
        <v>0</v>
      </c>
      <c r="AK367" s="97">
        <f t="shared" si="123"/>
        <v>0</v>
      </c>
      <c r="AL367" s="99">
        <f t="shared" si="118"/>
        <v>0</v>
      </c>
      <c r="AM367" s="102"/>
      <c r="AN367" s="97">
        <f t="shared" si="109"/>
        <v>0</v>
      </c>
      <c r="AO367" s="97">
        <f t="shared" si="109"/>
        <v>0</v>
      </c>
      <c r="AP367" s="97">
        <f t="shared" si="109"/>
        <v>0</v>
      </c>
      <c r="AQ367" s="97">
        <f t="shared" si="109"/>
        <v>0</v>
      </c>
      <c r="AR367" s="97">
        <f t="shared" si="109"/>
        <v>0</v>
      </c>
      <c r="AS367" s="97">
        <f t="shared" si="108"/>
        <v>0</v>
      </c>
      <c r="AT367" s="97">
        <f t="shared" si="108"/>
        <v>0</v>
      </c>
      <c r="AU367" s="97">
        <f t="shared" si="108"/>
        <v>0</v>
      </c>
      <c r="AV367" s="97">
        <f t="shared" si="108"/>
        <v>0</v>
      </c>
      <c r="AW367" s="97">
        <f t="shared" si="108"/>
        <v>0</v>
      </c>
      <c r="AX367" s="99">
        <f t="shared" si="119"/>
        <v>0</v>
      </c>
      <c r="AY367" s="99"/>
      <c r="AZ367" s="100">
        <f t="shared" si="115"/>
        <v>0</v>
      </c>
      <c r="BA367" s="97">
        <f>IF(NOT(snowball2),0,IF(R366&lt;=0,0,IF($C367&lt;=SUM($AZ367:AZ367),0,IF(AO367+$C367-SUM($AZ367:AZ367)&gt;R366+AC367,R366+AC367-AO367,$C367-SUM($AZ367:AZ367)))))</f>
        <v>0</v>
      </c>
      <c r="BB367" s="97">
        <f>IF(NOT(snowball2),0,IF(S366&lt;=0,0,IF($C367&lt;=SUM($AZ367:BA367),0,IF(AP367+$C367-SUM($AZ367:BA367)&gt;S366+AD367,S366+AD367-AP367,$C367-SUM($AZ367:BA367)))))</f>
        <v>0</v>
      </c>
      <c r="BC367" s="97">
        <f>IF(NOT(snowball2),0,IF(T366&lt;=0,0,IF($C367&lt;=SUM($AZ367:BB367),0,IF(AQ367+$C367-SUM($AZ367:BB367)&gt;T366+AE367,T366+AE367-AQ367,$C367-SUM($AZ367:BB367)))))</f>
        <v>0</v>
      </c>
      <c r="BD367" s="97">
        <f>IF(NOT(snowball2),0,IF(U366&lt;=0,0,IF($C367&lt;=SUM($AZ367:BC367),0,IF(AR367+$C367-SUM($AZ367:BC367)&gt;U366+AF367,U366+AF367-AR367,$C367-SUM($AZ367:BC367)))))</f>
        <v>0</v>
      </c>
      <c r="BE367" s="97">
        <f>IF(NOT(snowball2),0,IF(V366&lt;=0,0,IF($C367&lt;=SUM($AZ367:BD367),0,IF(AS367+$C367-SUM($AZ367:BD367)&gt;V366+AG367,V366+AG367-AS367,$C367-SUM($AZ367:BD367)))))</f>
        <v>0</v>
      </c>
      <c r="BF367" s="97">
        <f>IF(NOT(snowball2),0,IF(W366&lt;=0,0,IF($C367&lt;=SUM($AZ367:BE367),0,IF(AT367+$C367-SUM($AZ367:BE367)&gt;W366+AH367,W366+AH367-AT367,$C367-SUM($AZ367:BE367)))))</f>
        <v>0</v>
      </c>
      <c r="BG367" s="97">
        <f>IF(NOT(snowball2),0,IF(X366&lt;=0,0,IF($C367&lt;=SUM($AZ367:BF367),0,IF(AU367+$C367-SUM($AZ367:BF367)&gt;X366+AI367,X366+AI367-AU367,$C367-SUM($AZ367:BF367)))))</f>
        <v>0</v>
      </c>
      <c r="BH367" s="97">
        <f>IF(NOT(snowball2),0,IF(Y366&lt;=0,0,IF($C367&lt;=SUM($AZ367:BG367),0,IF(AV367+$C367-SUM($AZ367:BG367)&gt;Y366+AJ367,Y366+AJ367-AV367,$C367-SUM($AZ367:BG367)))))</f>
        <v>0</v>
      </c>
      <c r="BI367" s="97">
        <f>IF(NOT(snowball2),0,IF(Z366&lt;=0,0,IF($C367&lt;=SUM($AZ367:BH367),0,IF(AW367+$C367-SUM($AZ367:BH367)&gt;Z366+AK367,Z366+AK367-AW367,$C367-SUM($AZ367:BH367)))))</f>
        <v>0</v>
      </c>
    </row>
    <row r="368" spans="1:61" ht="11.1" customHeight="1" x14ac:dyDescent="0.2">
      <c r="A368" s="93" t="str">
        <f t="shared" si="120"/>
        <v/>
      </c>
      <c r="B368" s="94" t="e">
        <f t="shared" si="116"/>
        <v>#N/A</v>
      </c>
      <c r="C368" s="95" t="str">
        <f t="shared" si="113"/>
        <v/>
      </c>
      <c r="D368" s="96"/>
      <c r="E368" s="97">
        <f t="shared" si="121"/>
        <v>0</v>
      </c>
      <c r="F368" s="97">
        <f t="shared" si="121"/>
        <v>0</v>
      </c>
      <c r="G368" s="97">
        <f t="shared" si="121"/>
        <v>0</v>
      </c>
      <c r="H368" s="97">
        <f t="shared" si="121"/>
        <v>0</v>
      </c>
      <c r="I368" s="97">
        <f t="shared" si="121"/>
        <v>0</v>
      </c>
      <c r="J368" s="97">
        <f t="shared" si="121"/>
        <v>0</v>
      </c>
      <c r="K368" s="97">
        <f t="shared" si="121"/>
        <v>0</v>
      </c>
      <c r="L368" s="97">
        <f t="shared" si="121"/>
        <v>0</v>
      </c>
      <c r="M368" s="97">
        <f t="shared" si="121"/>
        <v>0</v>
      </c>
      <c r="N368" s="97">
        <f t="shared" si="121"/>
        <v>0</v>
      </c>
      <c r="O368" s="98"/>
      <c r="P368" s="97">
        <f t="shared" si="117"/>
        <v>0</v>
      </c>
      <c r="Q368" s="97">
        <f t="shared" si="122"/>
        <v>0</v>
      </c>
      <c r="R368" s="97">
        <f t="shared" si="122"/>
        <v>0</v>
      </c>
      <c r="S368" s="97">
        <f t="shared" si="122"/>
        <v>0</v>
      </c>
      <c r="T368" s="97">
        <f t="shared" si="122"/>
        <v>0</v>
      </c>
      <c r="U368" s="97">
        <f t="shared" si="122"/>
        <v>0</v>
      </c>
      <c r="V368" s="97">
        <f t="shared" si="122"/>
        <v>0</v>
      </c>
      <c r="W368" s="97">
        <f t="shared" si="122"/>
        <v>0</v>
      </c>
      <c r="X368" s="97">
        <f t="shared" si="122"/>
        <v>0</v>
      </c>
      <c r="Y368" s="97">
        <f t="shared" si="122"/>
        <v>0</v>
      </c>
      <c r="Z368" s="97">
        <f t="shared" si="122"/>
        <v>0</v>
      </c>
      <c r="AA368" s="101"/>
      <c r="AB368" s="97">
        <f t="shared" si="124"/>
        <v>0</v>
      </c>
      <c r="AC368" s="97">
        <f t="shared" si="124"/>
        <v>0</v>
      </c>
      <c r="AD368" s="97">
        <f t="shared" si="124"/>
        <v>0</v>
      </c>
      <c r="AE368" s="97">
        <f t="shared" si="124"/>
        <v>0</v>
      </c>
      <c r="AF368" s="97">
        <f t="shared" si="124"/>
        <v>0</v>
      </c>
      <c r="AG368" s="97">
        <f t="shared" si="123"/>
        <v>0</v>
      </c>
      <c r="AH368" s="97">
        <f t="shared" si="123"/>
        <v>0</v>
      </c>
      <c r="AI368" s="97">
        <f t="shared" si="123"/>
        <v>0</v>
      </c>
      <c r="AJ368" s="97">
        <f t="shared" si="123"/>
        <v>0</v>
      </c>
      <c r="AK368" s="97">
        <f t="shared" si="123"/>
        <v>0</v>
      </c>
      <c r="AL368" s="99">
        <f t="shared" si="118"/>
        <v>0</v>
      </c>
      <c r="AM368" s="102"/>
      <c r="AN368" s="97">
        <f t="shared" si="109"/>
        <v>0</v>
      </c>
      <c r="AO368" s="97">
        <f t="shared" si="109"/>
        <v>0</v>
      </c>
      <c r="AP368" s="97">
        <f t="shared" si="109"/>
        <v>0</v>
      </c>
      <c r="AQ368" s="97">
        <f t="shared" si="109"/>
        <v>0</v>
      </c>
      <c r="AR368" s="97">
        <f t="shared" si="109"/>
        <v>0</v>
      </c>
      <c r="AS368" s="97">
        <f t="shared" ref="AS368:AW380" si="125">IF(V367&gt;0,IF((V367+AG368)&lt;J$10,V367+AG368,J$10),0)</f>
        <v>0</v>
      </c>
      <c r="AT368" s="97">
        <f t="shared" si="125"/>
        <v>0</v>
      </c>
      <c r="AU368" s="97">
        <f t="shared" si="125"/>
        <v>0</v>
      </c>
      <c r="AV368" s="97">
        <f t="shared" si="125"/>
        <v>0</v>
      </c>
      <c r="AW368" s="97">
        <f t="shared" si="125"/>
        <v>0</v>
      </c>
      <c r="AX368" s="99">
        <f t="shared" si="119"/>
        <v>0</v>
      </c>
      <c r="AY368" s="99"/>
      <c r="AZ368" s="100">
        <f t="shared" si="115"/>
        <v>0</v>
      </c>
      <c r="BA368" s="97">
        <f>IF(NOT(snowball2),0,IF(R367&lt;=0,0,IF($C368&lt;=SUM($AZ368:AZ368),0,IF(AO368+$C368-SUM($AZ368:AZ368)&gt;R367+AC368,R367+AC368-AO368,$C368-SUM($AZ368:AZ368)))))</f>
        <v>0</v>
      </c>
      <c r="BB368" s="97">
        <f>IF(NOT(snowball2),0,IF(S367&lt;=0,0,IF($C368&lt;=SUM($AZ368:BA368),0,IF(AP368+$C368-SUM($AZ368:BA368)&gt;S367+AD368,S367+AD368-AP368,$C368-SUM($AZ368:BA368)))))</f>
        <v>0</v>
      </c>
      <c r="BC368" s="97">
        <f>IF(NOT(snowball2),0,IF(T367&lt;=0,0,IF($C368&lt;=SUM($AZ368:BB368),0,IF(AQ368+$C368-SUM($AZ368:BB368)&gt;T367+AE368,T367+AE368-AQ368,$C368-SUM($AZ368:BB368)))))</f>
        <v>0</v>
      </c>
      <c r="BD368" s="97">
        <f>IF(NOT(snowball2),0,IF(U367&lt;=0,0,IF($C368&lt;=SUM($AZ368:BC368),0,IF(AR368+$C368-SUM($AZ368:BC368)&gt;U367+AF368,U367+AF368-AR368,$C368-SUM($AZ368:BC368)))))</f>
        <v>0</v>
      </c>
      <c r="BE368" s="97">
        <f>IF(NOT(snowball2),0,IF(V367&lt;=0,0,IF($C368&lt;=SUM($AZ368:BD368),0,IF(AS368+$C368-SUM($AZ368:BD368)&gt;V367+AG368,V367+AG368-AS368,$C368-SUM($AZ368:BD368)))))</f>
        <v>0</v>
      </c>
      <c r="BF368" s="97">
        <f>IF(NOT(snowball2),0,IF(W367&lt;=0,0,IF($C368&lt;=SUM($AZ368:BE368),0,IF(AT368+$C368-SUM($AZ368:BE368)&gt;W367+AH368,W367+AH368-AT368,$C368-SUM($AZ368:BE368)))))</f>
        <v>0</v>
      </c>
      <c r="BG368" s="97">
        <f>IF(NOT(snowball2),0,IF(X367&lt;=0,0,IF($C368&lt;=SUM($AZ368:BF368),0,IF(AU368+$C368-SUM($AZ368:BF368)&gt;X367+AI368,X367+AI368-AU368,$C368-SUM($AZ368:BF368)))))</f>
        <v>0</v>
      </c>
      <c r="BH368" s="97">
        <f>IF(NOT(snowball2),0,IF(Y367&lt;=0,0,IF($C368&lt;=SUM($AZ368:BG368),0,IF(AV368+$C368-SUM($AZ368:BG368)&gt;Y367+AJ368,Y367+AJ368-AV368,$C368-SUM($AZ368:BG368)))))</f>
        <v>0</v>
      </c>
      <c r="BI368" s="97">
        <f>IF(NOT(snowball2),0,IF(Z367&lt;=0,0,IF($C368&lt;=SUM($AZ368:BH368),0,IF(AW368+$C368-SUM($AZ368:BH368)&gt;Z367+AK368,Z367+AK368-AW368,$C368-SUM($AZ368:BH368)))))</f>
        <v>0</v>
      </c>
    </row>
    <row r="369" spans="1:61" ht="11.1" customHeight="1" x14ac:dyDescent="0.2">
      <c r="A369" s="93" t="str">
        <f t="shared" si="120"/>
        <v/>
      </c>
      <c r="B369" s="94" t="e">
        <f t="shared" si="116"/>
        <v>#N/A</v>
      </c>
      <c r="C369" s="95" t="str">
        <f t="shared" si="113"/>
        <v/>
      </c>
      <c r="D369" s="96"/>
      <c r="E369" s="97">
        <f t="shared" si="121"/>
        <v>0</v>
      </c>
      <c r="F369" s="97">
        <f t="shared" si="121"/>
        <v>0</v>
      </c>
      <c r="G369" s="97">
        <f t="shared" si="121"/>
        <v>0</v>
      </c>
      <c r="H369" s="97">
        <f t="shared" si="121"/>
        <v>0</v>
      </c>
      <c r="I369" s="97">
        <f t="shared" si="121"/>
        <v>0</v>
      </c>
      <c r="J369" s="97">
        <f t="shared" si="121"/>
        <v>0</v>
      </c>
      <c r="K369" s="97">
        <f t="shared" si="121"/>
        <v>0</v>
      </c>
      <c r="L369" s="97">
        <f t="shared" si="121"/>
        <v>0</v>
      </c>
      <c r="M369" s="97">
        <f t="shared" si="121"/>
        <v>0</v>
      </c>
      <c r="N369" s="97">
        <f t="shared" si="121"/>
        <v>0</v>
      </c>
      <c r="O369" s="98"/>
      <c r="P369" s="97">
        <f t="shared" si="117"/>
        <v>0</v>
      </c>
      <c r="Q369" s="97">
        <f t="shared" si="122"/>
        <v>0</v>
      </c>
      <c r="R369" s="97">
        <f t="shared" si="122"/>
        <v>0</v>
      </c>
      <c r="S369" s="97">
        <f t="shared" si="122"/>
        <v>0</v>
      </c>
      <c r="T369" s="97">
        <f t="shared" si="122"/>
        <v>0</v>
      </c>
      <c r="U369" s="97">
        <f t="shared" si="122"/>
        <v>0</v>
      </c>
      <c r="V369" s="97">
        <f t="shared" si="122"/>
        <v>0</v>
      </c>
      <c r="W369" s="97">
        <f t="shared" si="122"/>
        <v>0</v>
      </c>
      <c r="X369" s="97">
        <f t="shared" si="122"/>
        <v>0</v>
      </c>
      <c r="Y369" s="97">
        <f t="shared" si="122"/>
        <v>0</v>
      </c>
      <c r="Z369" s="97">
        <f t="shared" si="122"/>
        <v>0</v>
      </c>
      <c r="AA369" s="101"/>
      <c r="AB369" s="97">
        <f t="shared" si="124"/>
        <v>0</v>
      </c>
      <c r="AC369" s="97">
        <f t="shared" si="124"/>
        <v>0</v>
      </c>
      <c r="AD369" s="97">
        <f t="shared" si="124"/>
        <v>0</v>
      </c>
      <c r="AE369" s="97">
        <f t="shared" si="124"/>
        <v>0</v>
      </c>
      <c r="AF369" s="97">
        <f t="shared" si="124"/>
        <v>0</v>
      </c>
      <c r="AG369" s="97">
        <f t="shared" si="123"/>
        <v>0</v>
      </c>
      <c r="AH369" s="97">
        <f t="shared" si="123"/>
        <v>0</v>
      </c>
      <c r="AI369" s="97">
        <f t="shared" si="123"/>
        <v>0</v>
      </c>
      <c r="AJ369" s="97">
        <f t="shared" si="123"/>
        <v>0</v>
      </c>
      <c r="AK369" s="97">
        <f t="shared" si="123"/>
        <v>0</v>
      </c>
      <c r="AL369" s="99">
        <f t="shared" si="118"/>
        <v>0</v>
      </c>
      <c r="AM369" s="102"/>
      <c r="AN369" s="97">
        <f t="shared" ref="AN369:AR380" si="126">IF(Q368&gt;0,IF((Q368+AB369)&lt;E$10,Q368+AB369,E$10),0)</f>
        <v>0</v>
      </c>
      <c r="AO369" s="97">
        <f t="shared" si="126"/>
        <v>0</v>
      </c>
      <c r="AP369" s="97">
        <f t="shared" si="126"/>
        <v>0</v>
      </c>
      <c r="AQ369" s="97">
        <f t="shared" si="126"/>
        <v>0</v>
      </c>
      <c r="AR369" s="97">
        <f t="shared" si="126"/>
        <v>0</v>
      </c>
      <c r="AS369" s="97">
        <f t="shared" si="125"/>
        <v>0</v>
      </c>
      <c r="AT369" s="97">
        <f t="shared" si="125"/>
        <v>0</v>
      </c>
      <c r="AU369" s="97">
        <f t="shared" si="125"/>
        <v>0</v>
      </c>
      <c r="AV369" s="97">
        <f t="shared" si="125"/>
        <v>0</v>
      </c>
      <c r="AW369" s="97">
        <f t="shared" si="125"/>
        <v>0</v>
      </c>
      <c r="AX369" s="99">
        <f t="shared" si="119"/>
        <v>0</v>
      </c>
      <c r="AY369" s="99"/>
      <c r="AZ369" s="100">
        <f t="shared" si="115"/>
        <v>0</v>
      </c>
      <c r="BA369" s="97">
        <f>IF(NOT(snowball2),0,IF(R368&lt;=0,0,IF($C369&lt;=SUM($AZ369:AZ369),0,IF(AO369+$C369-SUM($AZ369:AZ369)&gt;R368+AC369,R368+AC369-AO369,$C369-SUM($AZ369:AZ369)))))</f>
        <v>0</v>
      </c>
      <c r="BB369" s="97">
        <f>IF(NOT(snowball2),0,IF(S368&lt;=0,0,IF($C369&lt;=SUM($AZ369:BA369),0,IF(AP369+$C369-SUM($AZ369:BA369)&gt;S368+AD369,S368+AD369-AP369,$C369-SUM($AZ369:BA369)))))</f>
        <v>0</v>
      </c>
      <c r="BC369" s="97">
        <f>IF(NOT(snowball2),0,IF(T368&lt;=0,0,IF($C369&lt;=SUM($AZ369:BB369),0,IF(AQ369+$C369-SUM($AZ369:BB369)&gt;T368+AE369,T368+AE369-AQ369,$C369-SUM($AZ369:BB369)))))</f>
        <v>0</v>
      </c>
      <c r="BD369" s="97">
        <f>IF(NOT(snowball2),0,IF(U368&lt;=0,0,IF($C369&lt;=SUM($AZ369:BC369),0,IF(AR369+$C369-SUM($AZ369:BC369)&gt;U368+AF369,U368+AF369-AR369,$C369-SUM($AZ369:BC369)))))</f>
        <v>0</v>
      </c>
      <c r="BE369" s="97">
        <f>IF(NOT(snowball2),0,IF(V368&lt;=0,0,IF($C369&lt;=SUM($AZ369:BD369),0,IF(AS369+$C369-SUM($AZ369:BD369)&gt;V368+AG369,V368+AG369-AS369,$C369-SUM($AZ369:BD369)))))</f>
        <v>0</v>
      </c>
      <c r="BF369" s="97">
        <f>IF(NOT(snowball2),0,IF(W368&lt;=0,0,IF($C369&lt;=SUM($AZ369:BE369),0,IF(AT369+$C369-SUM($AZ369:BE369)&gt;W368+AH369,W368+AH369-AT369,$C369-SUM($AZ369:BE369)))))</f>
        <v>0</v>
      </c>
      <c r="BG369" s="97">
        <f>IF(NOT(snowball2),0,IF(X368&lt;=0,0,IF($C369&lt;=SUM($AZ369:BF369),0,IF(AU369+$C369-SUM($AZ369:BF369)&gt;X368+AI369,X368+AI369-AU369,$C369-SUM($AZ369:BF369)))))</f>
        <v>0</v>
      </c>
      <c r="BH369" s="97">
        <f>IF(NOT(snowball2),0,IF(Y368&lt;=0,0,IF($C369&lt;=SUM($AZ369:BG369),0,IF(AV369+$C369-SUM($AZ369:BG369)&gt;Y368+AJ369,Y368+AJ369-AV369,$C369-SUM($AZ369:BG369)))))</f>
        <v>0</v>
      </c>
      <c r="BI369" s="97">
        <f>IF(NOT(snowball2),0,IF(Z368&lt;=0,0,IF($C369&lt;=SUM($AZ369:BH369),0,IF(AW369+$C369-SUM($AZ369:BH369)&gt;Z368+AK369,Z368+AK369-AW369,$C369-SUM($AZ369:BH369)))))</f>
        <v>0</v>
      </c>
    </row>
    <row r="370" spans="1:61" ht="11.1" customHeight="1" x14ac:dyDescent="0.2">
      <c r="A370" s="93" t="str">
        <f t="shared" si="120"/>
        <v/>
      </c>
      <c r="B370" s="94" t="e">
        <f t="shared" si="116"/>
        <v>#N/A</v>
      </c>
      <c r="C370" s="95" t="str">
        <f t="shared" si="113"/>
        <v/>
      </c>
      <c r="D370" s="96"/>
      <c r="E370" s="97">
        <f t="shared" si="121"/>
        <v>0</v>
      </c>
      <c r="F370" s="97">
        <f t="shared" si="121"/>
        <v>0</v>
      </c>
      <c r="G370" s="97">
        <f t="shared" si="121"/>
        <v>0</v>
      </c>
      <c r="H370" s="97">
        <f t="shared" si="121"/>
        <v>0</v>
      </c>
      <c r="I370" s="97">
        <f t="shared" si="121"/>
        <v>0</v>
      </c>
      <c r="J370" s="97">
        <f t="shared" si="121"/>
        <v>0</v>
      </c>
      <c r="K370" s="97">
        <f t="shared" si="121"/>
        <v>0</v>
      </c>
      <c r="L370" s="97">
        <f t="shared" si="121"/>
        <v>0</v>
      </c>
      <c r="M370" s="97">
        <f t="shared" si="121"/>
        <v>0</v>
      </c>
      <c r="N370" s="97">
        <f t="shared" si="121"/>
        <v>0</v>
      </c>
      <c r="O370" s="98"/>
      <c r="P370" s="97">
        <f t="shared" si="117"/>
        <v>0</v>
      </c>
      <c r="Q370" s="97">
        <f t="shared" si="122"/>
        <v>0</v>
      </c>
      <c r="R370" s="97">
        <f t="shared" si="122"/>
        <v>0</v>
      </c>
      <c r="S370" s="97">
        <f t="shared" si="122"/>
        <v>0</v>
      </c>
      <c r="T370" s="97">
        <f t="shared" si="122"/>
        <v>0</v>
      </c>
      <c r="U370" s="97">
        <f t="shared" si="122"/>
        <v>0</v>
      </c>
      <c r="V370" s="97">
        <f t="shared" si="122"/>
        <v>0</v>
      </c>
      <c r="W370" s="97">
        <f t="shared" si="122"/>
        <v>0</v>
      </c>
      <c r="X370" s="97">
        <f t="shared" si="122"/>
        <v>0</v>
      </c>
      <c r="Y370" s="97">
        <f t="shared" si="122"/>
        <v>0</v>
      </c>
      <c r="Z370" s="97">
        <f t="shared" si="122"/>
        <v>0</v>
      </c>
      <c r="AA370" s="101"/>
      <c r="AB370" s="97">
        <f t="shared" si="124"/>
        <v>0</v>
      </c>
      <c r="AC370" s="97">
        <f t="shared" si="124"/>
        <v>0</v>
      </c>
      <c r="AD370" s="97">
        <f t="shared" si="124"/>
        <v>0</v>
      </c>
      <c r="AE370" s="97">
        <f t="shared" si="124"/>
        <v>0</v>
      </c>
      <c r="AF370" s="97">
        <f t="shared" si="124"/>
        <v>0</v>
      </c>
      <c r="AG370" s="97">
        <f t="shared" si="123"/>
        <v>0</v>
      </c>
      <c r="AH370" s="97">
        <f t="shared" si="123"/>
        <v>0</v>
      </c>
      <c r="AI370" s="97">
        <f t="shared" si="123"/>
        <v>0</v>
      </c>
      <c r="AJ370" s="97">
        <f t="shared" si="123"/>
        <v>0</v>
      </c>
      <c r="AK370" s="97">
        <f t="shared" si="123"/>
        <v>0</v>
      </c>
      <c r="AL370" s="99">
        <f t="shared" si="118"/>
        <v>0</v>
      </c>
      <c r="AM370" s="102"/>
      <c r="AN370" s="97">
        <f t="shared" si="126"/>
        <v>0</v>
      </c>
      <c r="AO370" s="97">
        <f t="shared" si="126"/>
        <v>0</v>
      </c>
      <c r="AP370" s="97">
        <f t="shared" si="126"/>
        <v>0</v>
      </c>
      <c r="AQ370" s="97">
        <f t="shared" si="126"/>
        <v>0</v>
      </c>
      <c r="AR370" s="97">
        <f t="shared" si="126"/>
        <v>0</v>
      </c>
      <c r="AS370" s="97">
        <f t="shared" si="125"/>
        <v>0</v>
      </c>
      <c r="AT370" s="97">
        <f t="shared" si="125"/>
        <v>0</v>
      </c>
      <c r="AU370" s="97">
        <f t="shared" si="125"/>
        <v>0</v>
      </c>
      <c r="AV370" s="97">
        <f t="shared" si="125"/>
        <v>0</v>
      </c>
      <c r="AW370" s="97">
        <f t="shared" si="125"/>
        <v>0</v>
      </c>
      <c r="AX370" s="99">
        <f t="shared" si="119"/>
        <v>0</v>
      </c>
      <c r="AY370" s="99"/>
      <c r="AZ370" s="100">
        <f t="shared" si="115"/>
        <v>0</v>
      </c>
      <c r="BA370" s="97">
        <f>IF(NOT(snowball2),0,IF(R369&lt;=0,0,IF($C370&lt;=SUM($AZ370:AZ370),0,IF(AO370+$C370-SUM($AZ370:AZ370)&gt;R369+AC370,R369+AC370-AO370,$C370-SUM($AZ370:AZ370)))))</f>
        <v>0</v>
      </c>
      <c r="BB370" s="97">
        <f>IF(NOT(snowball2),0,IF(S369&lt;=0,0,IF($C370&lt;=SUM($AZ370:BA370),0,IF(AP370+$C370-SUM($AZ370:BA370)&gt;S369+AD370,S369+AD370-AP370,$C370-SUM($AZ370:BA370)))))</f>
        <v>0</v>
      </c>
      <c r="BC370" s="97">
        <f>IF(NOT(snowball2),0,IF(T369&lt;=0,0,IF($C370&lt;=SUM($AZ370:BB370),0,IF(AQ370+$C370-SUM($AZ370:BB370)&gt;T369+AE370,T369+AE370-AQ370,$C370-SUM($AZ370:BB370)))))</f>
        <v>0</v>
      </c>
      <c r="BD370" s="97">
        <f>IF(NOT(snowball2),0,IF(U369&lt;=0,0,IF($C370&lt;=SUM($AZ370:BC370),0,IF(AR370+$C370-SUM($AZ370:BC370)&gt;U369+AF370,U369+AF370-AR370,$C370-SUM($AZ370:BC370)))))</f>
        <v>0</v>
      </c>
      <c r="BE370" s="97">
        <f>IF(NOT(snowball2),0,IF(V369&lt;=0,0,IF($C370&lt;=SUM($AZ370:BD370),0,IF(AS370+$C370-SUM($AZ370:BD370)&gt;V369+AG370,V369+AG370-AS370,$C370-SUM($AZ370:BD370)))))</f>
        <v>0</v>
      </c>
      <c r="BF370" s="97">
        <f>IF(NOT(snowball2),0,IF(W369&lt;=0,0,IF($C370&lt;=SUM($AZ370:BE370),0,IF(AT370+$C370-SUM($AZ370:BE370)&gt;W369+AH370,W369+AH370-AT370,$C370-SUM($AZ370:BE370)))))</f>
        <v>0</v>
      </c>
      <c r="BG370" s="97">
        <f>IF(NOT(snowball2),0,IF(X369&lt;=0,0,IF($C370&lt;=SUM($AZ370:BF370),0,IF(AU370+$C370-SUM($AZ370:BF370)&gt;X369+AI370,X369+AI370-AU370,$C370-SUM($AZ370:BF370)))))</f>
        <v>0</v>
      </c>
      <c r="BH370" s="97">
        <f>IF(NOT(snowball2),0,IF(Y369&lt;=0,0,IF($C370&lt;=SUM($AZ370:BG370),0,IF(AV370+$C370-SUM($AZ370:BG370)&gt;Y369+AJ370,Y369+AJ370-AV370,$C370-SUM($AZ370:BG370)))))</f>
        <v>0</v>
      </c>
      <c r="BI370" s="97">
        <f>IF(NOT(snowball2),0,IF(Z369&lt;=0,0,IF($C370&lt;=SUM($AZ370:BH370),0,IF(AW370+$C370-SUM($AZ370:BH370)&gt;Z369+AK370,Z369+AK370-AW370,$C370-SUM($AZ370:BH370)))))</f>
        <v>0</v>
      </c>
    </row>
    <row r="371" spans="1:61" ht="11.1" customHeight="1" x14ac:dyDescent="0.2">
      <c r="A371" s="93" t="str">
        <f t="shared" si="120"/>
        <v/>
      </c>
      <c r="B371" s="94" t="e">
        <f t="shared" si="116"/>
        <v>#N/A</v>
      </c>
      <c r="C371" s="95" t="str">
        <f t="shared" si="113"/>
        <v/>
      </c>
      <c r="D371" s="96"/>
      <c r="E371" s="97">
        <f t="shared" si="121"/>
        <v>0</v>
      </c>
      <c r="F371" s="97">
        <f t="shared" si="121"/>
        <v>0</v>
      </c>
      <c r="G371" s="97">
        <f t="shared" si="121"/>
        <v>0</v>
      </c>
      <c r="H371" s="97">
        <f t="shared" si="121"/>
        <v>0</v>
      </c>
      <c r="I371" s="97">
        <f t="shared" si="121"/>
        <v>0</v>
      </c>
      <c r="J371" s="97">
        <f t="shared" si="121"/>
        <v>0</v>
      </c>
      <c r="K371" s="97">
        <f t="shared" si="121"/>
        <v>0</v>
      </c>
      <c r="L371" s="97">
        <f t="shared" si="121"/>
        <v>0</v>
      </c>
      <c r="M371" s="97">
        <f t="shared" si="121"/>
        <v>0</v>
      </c>
      <c r="N371" s="97">
        <f t="shared" si="121"/>
        <v>0</v>
      </c>
      <c r="O371" s="98"/>
      <c r="P371" s="97">
        <f t="shared" si="117"/>
        <v>0</v>
      </c>
      <c r="Q371" s="97">
        <f t="shared" si="122"/>
        <v>0</v>
      </c>
      <c r="R371" s="97">
        <f t="shared" si="122"/>
        <v>0</v>
      </c>
      <c r="S371" s="97">
        <f t="shared" si="122"/>
        <v>0</v>
      </c>
      <c r="T371" s="97">
        <f t="shared" si="122"/>
        <v>0</v>
      </c>
      <c r="U371" s="97">
        <f t="shared" si="122"/>
        <v>0</v>
      </c>
      <c r="V371" s="97">
        <f t="shared" si="122"/>
        <v>0</v>
      </c>
      <c r="W371" s="97">
        <f t="shared" si="122"/>
        <v>0</v>
      </c>
      <c r="X371" s="97">
        <f t="shared" si="122"/>
        <v>0</v>
      </c>
      <c r="Y371" s="97">
        <f t="shared" si="122"/>
        <v>0</v>
      </c>
      <c r="Z371" s="97">
        <f t="shared" si="122"/>
        <v>0</v>
      </c>
      <c r="AA371" s="101"/>
      <c r="AB371" s="97">
        <f t="shared" si="124"/>
        <v>0</v>
      </c>
      <c r="AC371" s="97">
        <f t="shared" si="124"/>
        <v>0</v>
      </c>
      <c r="AD371" s="97">
        <f t="shared" si="124"/>
        <v>0</v>
      </c>
      <c r="AE371" s="97">
        <f t="shared" si="124"/>
        <v>0</v>
      </c>
      <c r="AF371" s="97">
        <f t="shared" si="124"/>
        <v>0</v>
      </c>
      <c r="AG371" s="97">
        <f t="shared" si="123"/>
        <v>0</v>
      </c>
      <c r="AH371" s="97">
        <f t="shared" si="123"/>
        <v>0</v>
      </c>
      <c r="AI371" s="97">
        <f t="shared" si="123"/>
        <v>0</v>
      </c>
      <c r="AJ371" s="97">
        <f t="shared" si="123"/>
        <v>0</v>
      </c>
      <c r="AK371" s="97">
        <f t="shared" si="123"/>
        <v>0</v>
      </c>
      <c r="AL371" s="99">
        <f t="shared" si="118"/>
        <v>0</v>
      </c>
      <c r="AM371" s="102"/>
      <c r="AN371" s="97">
        <f t="shared" si="126"/>
        <v>0</v>
      </c>
      <c r="AO371" s="97">
        <f t="shared" si="126"/>
        <v>0</v>
      </c>
      <c r="AP371" s="97">
        <f t="shared" si="126"/>
        <v>0</v>
      </c>
      <c r="AQ371" s="97">
        <f t="shared" si="126"/>
        <v>0</v>
      </c>
      <c r="AR371" s="97">
        <f t="shared" si="126"/>
        <v>0</v>
      </c>
      <c r="AS371" s="97">
        <f t="shared" si="125"/>
        <v>0</v>
      </c>
      <c r="AT371" s="97">
        <f t="shared" si="125"/>
        <v>0</v>
      </c>
      <c r="AU371" s="97">
        <f t="shared" si="125"/>
        <v>0</v>
      </c>
      <c r="AV371" s="97">
        <f t="shared" si="125"/>
        <v>0</v>
      </c>
      <c r="AW371" s="97">
        <f t="shared" si="125"/>
        <v>0</v>
      </c>
      <c r="AX371" s="99">
        <f t="shared" si="119"/>
        <v>0</v>
      </c>
      <c r="AY371" s="99"/>
      <c r="AZ371" s="100">
        <f t="shared" si="115"/>
        <v>0</v>
      </c>
      <c r="BA371" s="97">
        <f>IF(NOT(snowball2),0,IF(R370&lt;=0,0,IF($C371&lt;=SUM($AZ371:AZ371),0,IF(AO371+$C371-SUM($AZ371:AZ371)&gt;R370+AC371,R370+AC371-AO371,$C371-SUM($AZ371:AZ371)))))</f>
        <v>0</v>
      </c>
      <c r="BB371" s="97">
        <f>IF(NOT(snowball2),0,IF(S370&lt;=0,0,IF($C371&lt;=SUM($AZ371:BA371),0,IF(AP371+$C371-SUM($AZ371:BA371)&gt;S370+AD371,S370+AD371-AP371,$C371-SUM($AZ371:BA371)))))</f>
        <v>0</v>
      </c>
      <c r="BC371" s="97">
        <f>IF(NOT(snowball2),0,IF(T370&lt;=0,0,IF($C371&lt;=SUM($AZ371:BB371),0,IF(AQ371+$C371-SUM($AZ371:BB371)&gt;T370+AE371,T370+AE371-AQ371,$C371-SUM($AZ371:BB371)))))</f>
        <v>0</v>
      </c>
      <c r="BD371" s="97">
        <f>IF(NOT(snowball2),0,IF(U370&lt;=0,0,IF($C371&lt;=SUM($AZ371:BC371),0,IF(AR371+$C371-SUM($AZ371:BC371)&gt;U370+AF371,U370+AF371-AR371,$C371-SUM($AZ371:BC371)))))</f>
        <v>0</v>
      </c>
      <c r="BE371" s="97">
        <f>IF(NOT(snowball2),0,IF(V370&lt;=0,0,IF($C371&lt;=SUM($AZ371:BD371),0,IF(AS371+$C371-SUM($AZ371:BD371)&gt;V370+AG371,V370+AG371-AS371,$C371-SUM($AZ371:BD371)))))</f>
        <v>0</v>
      </c>
      <c r="BF371" s="97">
        <f>IF(NOT(snowball2),0,IF(W370&lt;=0,0,IF($C371&lt;=SUM($AZ371:BE371),0,IF(AT371+$C371-SUM($AZ371:BE371)&gt;W370+AH371,W370+AH371-AT371,$C371-SUM($AZ371:BE371)))))</f>
        <v>0</v>
      </c>
      <c r="BG371" s="97">
        <f>IF(NOT(snowball2),0,IF(X370&lt;=0,0,IF($C371&lt;=SUM($AZ371:BF371),0,IF(AU371+$C371-SUM($AZ371:BF371)&gt;X370+AI371,X370+AI371-AU371,$C371-SUM($AZ371:BF371)))))</f>
        <v>0</v>
      </c>
      <c r="BH371" s="97">
        <f>IF(NOT(snowball2),0,IF(Y370&lt;=0,0,IF($C371&lt;=SUM($AZ371:BG371),0,IF(AV371+$C371-SUM($AZ371:BG371)&gt;Y370+AJ371,Y370+AJ371-AV371,$C371-SUM($AZ371:BG371)))))</f>
        <v>0</v>
      </c>
      <c r="BI371" s="97">
        <f>IF(NOT(snowball2),0,IF(Z370&lt;=0,0,IF($C371&lt;=SUM($AZ371:BH371),0,IF(AW371+$C371-SUM($AZ371:BH371)&gt;Z370+AK371,Z370+AK371-AW371,$C371-SUM($AZ371:BH371)))))</f>
        <v>0</v>
      </c>
    </row>
    <row r="372" spans="1:61" ht="11.1" customHeight="1" x14ac:dyDescent="0.2">
      <c r="A372" s="93" t="str">
        <f t="shared" si="120"/>
        <v/>
      </c>
      <c r="B372" s="94" t="e">
        <f t="shared" si="116"/>
        <v>#N/A</v>
      </c>
      <c r="C372" s="95" t="str">
        <f t="shared" si="113"/>
        <v/>
      </c>
      <c r="D372" s="96"/>
      <c r="E372" s="97">
        <f t="shared" si="121"/>
        <v>0</v>
      </c>
      <c r="F372" s="97">
        <f t="shared" si="121"/>
        <v>0</v>
      </c>
      <c r="G372" s="97">
        <f t="shared" si="121"/>
        <v>0</v>
      </c>
      <c r="H372" s="97">
        <f t="shared" si="121"/>
        <v>0</v>
      </c>
      <c r="I372" s="97">
        <f t="shared" si="121"/>
        <v>0</v>
      </c>
      <c r="J372" s="97">
        <f t="shared" si="121"/>
        <v>0</v>
      </c>
      <c r="K372" s="97">
        <f t="shared" si="121"/>
        <v>0</v>
      </c>
      <c r="L372" s="97">
        <f t="shared" si="121"/>
        <v>0</v>
      </c>
      <c r="M372" s="97">
        <f t="shared" si="121"/>
        <v>0</v>
      </c>
      <c r="N372" s="97">
        <f t="shared" si="121"/>
        <v>0</v>
      </c>
      <c r="O372" s="98"/>
      <c r="P372" s="97">
        <f t="shared" si="117"/>
        <v>0</v>
      </c>
      <c r="Q372" s="97">
        <f t="shared" si="122"/>
        <v>0</v>
      </c>
      <c r="R372" s="97">
        <f t="shared" si="122"/>
        <v>0</v>
      </c>
      <c r="S372" s="97">
        <f t="shared" si="122"/>
        <v>0</v>
      </c>
      <c r="T372" s="97">
        <f t="shared" si="122"/>
        <v>0</v>
      </c>
      <c r="U372" s="97">
        <f t="shared" si="122"/>
        <v>0</v>
      </c>
      <c r="V372" s="97">
        <f t="shared" si="122"/>
        <v>0</v>
      </c>
      <c r="W372" s="97">
        <f t="shared" si="122"/>
        <v>0</v>
      </c>
      <c r="X372" s="97">
        <f t="shared" si="122"/>
        <v>0</v>
      </c>
      <c r="Y372" s="97">
        <f t="shared" si="122"/>
        <v>0</v>
      </c>
      <c r="Z372" s="97">
        <f t="shared" si="122"/>
        <v>0</v>
      </c>
      <c r="AA372" s="101"/>
      <c r="AB372" s="97">
        <f t="shared" si="124"/>
        <v>0</v>
      </c>
      <c r="AC372" s="97">
        <f t="shared" si="124"/>
        <v>0</v>
      </c>
      <c r="AD372" s="97">
        <f t="shared" si="124"/>
        <v>0</v>
      </c>
      <c r="AE372" s="97">
        <f t="shared" si="124"/>
        <v>0</v>
      </c>
      <c r="AF372" s="97">
        <f t="shared" si="124"/>
        <v>0</v>
      </c>
      <c r="AG372" s="97">
        <f t="shared" si="123"/>
        <v>0</v>
      </c>
      <c r="AH372" s="97">
        <f t="shared" si="123"/>
        <v>0</v>
      </c>
      <c r="AI372" s="97">
        <f t="shared" si="123"/>
        <v>0</v>
      </c>
      <c r="AJ372" s="97">
        <f t="shared" si="123"/>
        <v>0</v>
      </c>
      <c r="AK372" s="97">
        <f t="shared" si="123"/>
        <v>0</v>
      </c>
      <c r="AL372" s="99">
        <f t="shared" si="118"/>
        <v>0</v>
      </c>
      <c r="AM372" s="102"/>
      <c r="AN372" s="97">
        <f t="shared" si="126"/>
        <v>0</v>
      </c>
      <c r="AO372" s="97">
        <f t="shared" si="126"/>
        <v>0</v>
      </c>
      <c r="AP372" s="97">
        <f t="shared" si="126"/>
        <v>0</v>
      </c>
      <c r="AQ372" s="97">
        <f t="shared" si="126"/>
        <v>0</v>
      </c>
      <c r="AR372" s="97">
        <f t="shared" si="126"/>
        <v>0</v>
      </c>
      <c r="AS372" s="97">
        <f t="shared" si="125"/>
        <v>0</v>
      </c>
      <c r="AT372" s="97">
        <f t="shared" si="125"/>
        <v>0</v>
      </c>
      <c r="AU372" s="97">
        <f t="shared" si="125"/>
        <v>0</v>
      </c>
      <c r="AV372" s="97">
        <f t="shared" si="125"/>
        <v>0</v>
      </c>
      <c r="AW372" s="97">
        <f t="shared" si="125"/>
        <v>0</v>
      </c>
      <c r="AX372" s="99">
        <f t="shared" si="119"/>
        <v>0</v>
      </c>
      <c r="AY372" s="99"/>
      <c r="AZ372" s="100">
        <f t="shared" si="115"/>
        <v>0</v>
      </c>
      <c r="BA372" s="97">
        <f>IF(NOT(snowball2),0,IF(R371&lt;=0,0,IF($C372&lt;=SUM($AZ372:AZ372),0,IF(AO372+$C372-SUM($AZ372:AZ372)&gt;R371+AC372,R371+AC372-AO372,$C372-SUM($AZ372:AZ372)))))</f>
        <v>0</v>
      </c>
      <c r="BB372" s="97">
        <f>IF(NOT(snowball2),0,IF(S371&lt;=0,0,IF($C372&lt;=SUM($AZ372:BA372),0,IF(AP372+$C372-SUM($AZ372:BA372)&gt;S371+AD372,S371+AD372-AP372,$C372-SUM($AZ372:BA372)))))</f>
        <v>0</v>
      </c>
      <c r="BC372" s="97">
        <f>IF(NOT(snowball2),0,IF(T371&lt;=0,0,IF($C372&lt;=SUM($AZ372:BB372),0,IF(AQ372+$C372-SUM($AZ372:BB372)&gt;T371+AE372,T371+AE372-AQ372,$C372-SUM($AZ372:BB372)))))</f>
        <v>0</v>
      </c>
      <c r="BD372" s="97">
        <f>IF(NOT(snowball2),0,IF(U371&lt;=0,0,IF($C372&lt;=SUM($AZ372:BC372),0,IF(AR372+$C372-SUM($AZ372:BC372)&gt;U371+AF372,U371+AF372-AR372,$C372-SUM($AZ372:BC372)))))</f>
        <v>0</v>
      </c>
      <c r="BE372" s="97">
        <f>IF(NOT(snowball2),0,IF(V371&lt;=0,0,IF($C372&lt;=SUM($AZ372:BD372),0,IF(AS372+$C372-SUM($AZ372:BD372)&gt;V371+AG372,V371+AG372-AS372,$C372-SUM($AZ372:BD372)))))</f>
        <v>0</v>
      </c>
      <c r="BF372" s="97">
        <f>IF(NOT(snowball2),0,IF(W371&lt;=0,0,IF($C372&lt;=SUM($AZ372:BE372),0,IF(AT372+$C372-SUM($AZ372:BE372)&gt;W371+AH372,W371+AH372-AT372,$C372-SUM($AZ372:BE372)))))</f>
        <v>0</v>
      </c>
      <c r="BG372" s="97">
        <f>IF(NOT(snowball2),0,IF(X371&lt;=0,0,IF($C372&lt;=SUM($AZ372:BF372),0,IF(AU372+$C372-SUM($AZ372:BF372)&gt;X371+AI372,X371+AI372-AU372,$C372-SUM($AZ372:BF372)))))</f>
        <v>0</v>
      </c>
      <c r="BH372" s="97">
        <f>IF(NOT(snowball2),0,IF(Y371&lt;=0,0,IF($C372&lt;=SUM($AZ372:BG372),0,IF(AV372+$C372-SUM($AZ372:BG372)&gt;Y371+AJ372,Y371+AJ372-AV372,$C372-SUM($AZ372:BG372)))))</f>
        <v>0</v>
      </c>
      <c r="BI372" s="97">
        <f>IF(NOT(snowball2),0,IF(Z371&lt;=0,0,IF($C372&lt;=SUM($AZ372:BH372),0,IF(AW372+$C372-SUM($AZ372:BH372)&gt;Z371+AK372,Z371+AK372-AW372,$C372-SUM($AZ372:BH372)))))</f>
        <v>0</v>
      </c>
    </row>
    <row r="373" spans="1:61" ht="11.1" customHeight="1" x14ac:dyDescent="0.2">
      <c r="A373" s="93" t="str">
        <f t="shared" si="120"/>
        <v/>
      </c>
      <c r="B373" s="94" t="e">
        <f t="shared" si="116"/>
        <v>#N/A</v>
      </c>
      <c r="C373" s="95" t="str">
        <f t="shared" si="113"/>
        <v/>
      </c>
      <c r="D373" s="96"/>
      <c r="E373" s="97">
        <f t="shared" si="121"/>
        <v>0</v>
      </c>
      <c r="F373" s="97">
        <f t="shared" si="121"/>
        <v>0</v>
      </c>
      <c r="G373" s="97">
        <f t="shared" si="121"/>
        <v>0</v>
      </c>
      <c r="H373" s="97">
        <f t="shared" si="121"/>
        <v>0</v>
      </c>
      <c r="I373" s="97">
        <f t="shared" si="121"/>
        <v>0</v>
      </c>
      <c r="J373" s="97">
        <f t="shared" ref="E373:N380" si="127">AS373+BE373</f>
        <v>0</v>
      </c>
      <c r="K373" s="97">
        <f t="shared" si="127"/>
        <v>0</v>
      </c>
      <c r="L373" s="97">
        <f t="shared" si="127"/>
        <v>0</v>
      </c>
      <c r="M373" s="97">
        <f t="shared" si="127"/>
        <v>0</v>
      </c>
      <c r="N373" s="97">
        <f t="shared" si="127"/>
        <v>0</v>
      </c>
      <c r="O373" s="98"/>
      <c r="P373" s="97">
        <f t="shared" si="117"/>
        <v>0</v>
      </c>
      <c r="Q373" s="97">
        <f t="shared" ref="Q373:Z380" si="128">IF(E$8=0,0,ROUND(Q372-(E373-AB373),2))</f>
        <v>0</v>
      </c>
      <c r="R373" s="97">
        <f t="shared" si="128"/>
        <v>0</v>
      </c>
      <c r="S373" s="97">
        <f t="shared" si="128"/>
        <v>0</v>
      </c>
      <c r="T373" s="97">
        <f t="shared" si="128"/>
        <v>0</v>
      </c>
      <c r="U373" s="97">
        <f t="shared" si="128"/>
        <v>0</v>
      </c>
      <c r="V373" s="97">
        <f t="shared" si="128"/>
        <v>0</v>
      </c>
      <c r="W373" s="97">
        <f t="shared" si="128"/>
        <v>0</v>
      </c>
      <c r="X373" s="97">
        <f t="shared" si="128"/>
        <v>0</v>
      </c>
      <c r="Y373" s="97">
        <f t="shared" si="128"/>
        <v>0</v>
      </c>
      <c r="Z373" s="97">
        <f t="shared" si="128"/>
        <v>0</v>
      </c>
      <c r="AA373" s="101"/>
      <c r="AB373" s="97">
        <f t="shared" si="124"/>
        <v>0</v>
      </c>
      <c r="AC373" s="97">
        <f t="shared" si="124"/>
        <v>0</v>
      </c>
      <c r="AD373" s="97">
        <f t="shared" si="124"/>
        <v>0</v>
      </c>
      <c r="AE373" s="97">
        <f t="shared" si="124"/>
        <v>0</v>
      </c>
      <c r="AF373" s="97">
        <f t="shared" si="124"/>
        <v>0</v>
      </c>
      <c r="AG373" s="97">
        <f t="shared" si="124"/>
        <v>0</v>
      </c>
      <c r="AH373" s="97">
        <f t="shared" si="124"/>
        <v>0</v>
      </c>
      <c r="AI373" s="97">
        <f t="shared" si="124"/>
        <v>0</v>
      </c>
      <c r="AJ373" s="97">
        <f t="shared" si="124"/>
        <v>0</v>
      </c>
      <c r="AK373" s="97">
        <f t="shared" si="124"/>
        <v>0</v>
      </c>
      <c r="AL373" s="99">
        <f t="shared" si="118"/>
        <v>0</v>
      </c>
      <c r="AM373" s="102"/>
      <c r="AN373" s="97">
        <f t="shared" si="126"/>
        <v>0</v>
      </c>
      <c r="AO373" s="97">
        <f t="shared" si="126"/>
        <v>0</v>
      </c>
      <c r="AP373" s="97">
        <f t="shared" si="126"/>
        <v>0</v>
      </c>
      <c r="AQ373" s="97">
        <f t="shared" si="126"/>
        <v>0</v>
      </c>
      <c r="AR373" s="97">
        <f t="shared" si="126"/>
        <v>0</v>
      </c>
      <c r="AS373" s="97">
        <f t="shared" si="125"/>
        <v>0</v>
      </c>
      <c r="AT373" s="97">
        <f t="shared" si="125"/>
        <v>0</v>
      </c>
      <c r="AU373" s="97">
        <f t="shared" si="125"/>
        <v>0</v>
      </c>
      <c r="AV373" s="97">
        <f t="shared" si="125"/>
        <v>0</v>
      </c>
      <c r="AW373" s="97">
        <f t="shared" si="125"/>
        <v>0</v>
      </c>
      <c r="AX373" s="99">
        <f t="shared" si="119"/>
        <v>0</v>
      </c>
      <c r="AY373" s="99"/>
      <c r="AZ373" s="100">
        <f t="shared" si="115"/>
        <v>0</v>
      </c>
      <c r="BA373" s="97">
        <f>IF(NOT(snowball2),0,IF(R372&lt;=0,0,IF($C373&lt;=SUM($AZ373:AZ373),0,IF(AO373+$C373-SUM($AZ373:AZ373)&gt;R372+AC373,R372+AC373-AO373,$C373-SUM($AZ373:AZ373)))))</f>
        <v>0</v>
      </c>
      <c r="BB373" s="97">
        <f>IF(NOT(snowball2),0,IF(S372&lt;=0,0,IF($C373&lt;=SUM($AZ373:BA373),0,IF(AP373+$C373-SUM($AZ373:BA373)&gt;S372+AD373,S372+AD373-AP373,$C373-SUM($AZ373:BA373)))))</f>
        <v>0</v>
      </c>
      <c r="BC373" s="97">
        <f>IF(NOT(snowball2),0,IF(T372&lt;=0,0,IF($C373&lt;=SUM($AZ373:BB373),0,IF(AQ373+$C373-SUM($AZ373:BB373)&gt;T372+AE373,T372+AE373-AQ373,$C373-SUM($AZ373:BB373)))))</f>
        <v>0</v>
      </c>
      <c r="BD373" s="97">
        <f>IF(NOT(snowball2),0,IF(U372&lt;=0,0,IF($C373&lt;=SUM($AZ373:BC373),0,IF(AR373+$C373-SUM($AZ373:BC373)&gt;U372+AF373,U372+AF373-AR373,$C373-SUM($AZ373:BC373)))))</f>
        <v>0</v>
      </c>
      <c r="BE373" s="97">
        <f>IF(NOT(snowball2),0,IF(V372&lt;=0,0,IF($C373&lt;=SUM($AZ373:BD373),0,IF(AS373+$C373-SUM($AZ373:BD373)&gt;V372+AG373,V372+AG373-AS373,$C373-SUM($AZ373:BD373)))))</f>
        <v>0</v>
      </c>
      <c r="BF373" s="97">
        <f>IF(NOT(snowball2),0,IF(W372&lt;=0,0,IF($C373&lt;=SUM($AZ373:BE373),0,IF(AT373+$C373-SUM($AZ373:BE373)&gt;W372+AH373,W372+AH373-AT373,$C373-SUM($AZ373:BE373)))))</f>
        <v>0</v>
      </c>
      <c r="BG373" s="97">
        <f>IF(NOT(snowball2),0,IF(X372&lt;=0,0,IF($C373&lt;=SUM($AZ373:BF373),0,IF(AU373+$C373-SUM($AZ373:BF373)&gt;X372+AI373,X372+AI373-AU373,$C373-SUM($AZ373:BF373)))))</f>
        <v>0</v>
      </c>
      <c r="BH373" s="97">
        <f>IF(NOT(snowball2),0,IF(Y372&lt;=0,0,IF($C373&lt;=SUM($AZ373:BG373),0,IF(AV373+$C373-SUM($AZ373:BG373)&gt;Y372+AJ373,Y372+AJ373-AV373,$C373-SUM($AZ373:BG373)))))</f>
        <v>0</v>
      </c>
      <c r="BI373" s="97">
        <f>IF(NOT(snowball2),0,IF(Z372&lt;=0,0,IF($C373&lt;=SUM($AZ373:BH373),0,IF(AW373+$C373-SUM($AZ373:BH373)&gt;Z372+AK373,Z372+AK373-AW373,$C373-SUM($AZ373:BH373)))))</f>
        <v>0</v>
      </c>
    </row>
    <row r="374" spans="1:61" ht="11.1" customHeight="1" x14ac:dyDescent="0.2">
      <c r="A374" s="93" t="str">
        <f t="shared" si="120"/>
        <v/>
      </c>
      <c r="B374" s="94" t="e">
        <f t="shared" si="116"/>
        <v>#N/A</v>
      </c>
      <c r="C374" s="95" t="str">
        <f t="shared" si="113"/>
        <v/>
      </c>
      <c r="D374" s="96"/>
      <c r="E374" s="97">
        <f t="shared" si="127"/>
        <v>0</v>
      </c>
      <c r="F374" s="97">
        <f t="shared" si="127"/>
        <v>0</v>
      </c>
      <c r="G374" s="97">
        <f t="shared" si="127"/>
        <v>0</v>
      </c>
      <c r="H374" s="97">
        <f t="shared" si="127"/>
        <v>0</v>
      </c>
      <c r="I374" s="97">
        <f t="shared" si="127"/>
        <v>0</v>
      </c>
      <c r="J374" s="97">
        <f t="shared" si="127"/>
        <v>0</v>
      </c>
      <c r="K374" s="97">
        <f t="shared" si="127"/>
        <v>0</v>
      </c>
      <c r="L374" s="97">
        <f t="shared" si="127"/>
        <v>0</v>
      </c>
      <c r="M374" s="97">
        <f t="shared" si="127"/>
        <v>0</v>
      </c>
      <c r="N374" s="97">
        <f t="shared" si="127"/>
        <v>0</v>
      </c>
      <c r="O374" s="98"/>
      <c r="P374" s="97">
        <f t="shared" si="117"/>
        <v>0</v>
      </c>
      <c r="Q374" s="97">
        <f t="shared" si="128"/>
        <v>0</v>
      </c>
      <c r="R374" s="97">
        <f t="shared" si="128"/>
        <v>0</v>
      </c>
      <c r="S374" s="97">
        <f t="shared" si="128"/>
        <v>0</v>
      </c>
      <c r="T374" s="97">
        <f t="shared" si="128"/>
        <v>0</v>
      </c>
      <c r="U374" s="97">
        <f t="shared" si="128"/>
        <v>0</v>
      </c>
      <c r="V374" s="97">
        <f t="shared" si="128"/>
        <v>0</v>
      </c>
      <c r="W374" s="97">
        <f t="shared" si="128"/>
        <v>0</v>
      </c>
      <c r="X374" s="97">
        <f t="shared" si="128"/>
        <v>0</v>
      </c>
      <c r="Y374" s="97">
        <f t="shared" si="128"/>
        <v>0</v>
      </c>
      <c r="Z374" s="97">
        <f t="shared" si="128"/>
        <v>0</v>
      </c>
      <c r="AA374" s="101"/>
      <c r="AB374" s="97">
        <f t="shared" si="124"/>
        <v>0</v>
      </c>
      <c r="AC374" s="97">
        <f t="shared" si="124"/>
        <v>0</v>
      </c>
      <c r="AD374" s="97">
        <f t="shared" si="124"/>
        <v>0</v>
      </c>
      <c r="AE374" s="97">
        <f t="shared" si="124"/>
        <v>0</v>
      </c>
      <c r="AF374" s="97">
        <f t="shared" si="124"/>
        <v>0</v>
      </c>
      <c r="AG374" s="97">
        <f t="shared" si="124"/>
        <v>0</v>
      </c>
      <c r="AH374" s="97">
        <f t="shared" si="124"/>
        <v>0</v>
      </c>
      <c r="AI374" s="97">
        <f t="shared" si="124"/>
        <v>0</v>
      </c>
      <c r="AJ374" s="97">
        <f t="shared" si="124"/>
        <v>0</v>
      </c>
      <c r="AK374" s="97">
        <f t="shared" si="124"/>
        <v>0</v>
      </c>
      <c r="AL374" s="99">
        <f t="shared" si="118"/>
        <v>0</v>
      </c>
      <c r="AM374" s="102"/>
      <c r="AN374" s="97">
        <f t="shared" si="126"/>
        <v>0</v>
      </c>
      <c r="AO374" s="97">
        <f t="shared" si="126"/>
        <v>0</v>
      </c>
      <c r="AP374" s="97">
        <f t="shared" si="126"/>
        <v>0</v>
      </c>
      <c r="AQ374" s="97">
        <f t="shared" si="126"/>
        <v>0</v>
      </c>
      <c r="AR374" s="97">
        <f t="shared" si="126"/>
        <v>0</v>
      </c>
      <c r="AS374" s="97">
        <f t="shared" si="125"/>
        <v>0</v>
      </c>
      <c r="AT374" s="97">
        <f t="shared" si="125"/>
        <v>0</v>
      </c>
      <c r="AU374" s="97">
        <f t="shared" si="125"/>
        <v>0</v>
      </c>
      <c r="AV374" s="97">
        <f t="shared" si="125"/>
        <v>0</v>
      </c>
      <c r="AW374" s="97">
        <f t="shared" si="125"/>
        <v>0</v>
      </c>
      <c r="AX374" s="99">
        <f t="shared" si="119"/>
        <v>0</v>
      </c>
      <c r="AY374" s="99"/>
      <c r="AZ374" s="100">
        <f t="shared" si="115"/>
        <v>0</v>
      </c>
      <c r="BA374" s="97">
        <f>IF(NOT(snowball2),0,IF(R373&lt;=0,0,IF($C374&lt;=SUM($AZ374:AZ374),0,IF(AO374+$C374-SUM($AZ374:AZ374)&gt;R373+AC374,R373+AC374-AO374,$C374-SUM($AZ374:AZ374)))))</f>
        <v>0</v>
      </c>
      <c r="BB374" s="97">
        <f>IF(NOT(snowball2),0,IF(S373&lt;=0,0,IF($C374&lt;=SUM($AZ374:BA374),0,IF(AP374+$C374-SUM($AZ374:BA374)&gt;S373+AD374,S373+AD374-AP374,$C374-SUM($AZ374:BA374)))))</f>
        <v>0</v>
      </c>
      <c r="BC374" s="97">
        <f>IF(NOT(snowball2),0,IF(T373&lt;=0,0,IF($C374&lt;=SUM($AZ374:BB374),0,IF(AQ374+$C374-SUM($AZ374:BB374)&gt;T373+AE374,T373+AE374-AQ374,$C374-SUM($AZ374:BB374)))))</f>
        <v>0</v>
      </c>
      <c r="BD374" s="97">
        <f>IF(NOT(snowball2),0,IF(U373&lt;=0,0,IF($C374&lt;=SUM($AZ374:BC374),0,IF(AR374+$C374-SUM($AZ374:BC374)&gt;U373+AF374,U373+AF374-AR374,$C374-SUM($AZ374:BC374)))))</f>
        <v>0</v>
      </c>
      <c r="BE374" s="97">
        <f>IF(NOT(snowball2),0,IF(V373&lt;=0,0,IF($C374&lt;=SUM($AZ374:BD374),0,IF(AS374+$C374-SUM($AZ374:BD374)&gt;V373+AG374,V373+AG374-AS374,$C374-SUM($AZ374:BD374)))))</f>
        <v>0</v>
      </c>
      <c r="BF374" s="97">
        <f>IF(NOT(snowball2),0,IF(W373&lt;=0,0,IF($C374&lt;=SUM($AZ374:BE374),0,IF(AT374+$C374-SUM($AZ374:BE374)&gt;W373+AH374,W373+AH374-AT374,$C374-SUM($AZ374:BE374)))))</f>
        <v>0</v>
      </c>
      <c r="BG374" s="97">
        <f>IF(NOT(snowball2),0,IF(X373&lt;=0,0,IF($C374&lt;=SUM($AZ374:BF374),0,IF(AU374+$C374-SUM($AZ374:BF374)&gt;X373+AI374,X373+AI374-AU374,$C374-SUM($AZ374:BF374)))))</f>
        <v>0</v>
      </c>
      <c r="BH374" s="97">
        <f>IF(NOT(snowball2),0,IF(Y373&lt;=0,0,IF($C374&lt;=SUM($AZ374:BG374),0,IF(AV374+$C374-SUM($AZ374:BG374)&gt;Y373+AJ374,Y373+AJ374-AV374,$C374-SUM($AZ374:BG374)))))</f>
        <v>0</v>
      </c>
      <c r="BI374" s="97">
        <f>IF(NOT(snowball2),0,IF(Z373&lt;=0,0,IF($C374&lt;=SUM($AZ374:BH374),0,IF(AW374+$C374-SUM($AZ374:BH374)&gt;Z373+AK374,Z373+AK374-AW374,$C374-SUM($AZ374:BH374)))))</f>
        <v>0</v>
      </c>
    </row>
    <row r="375" spans="1:61" ht="11.1" customHeight="1" x14ac:dyDescent="0.2">
      <c r="A375" s="93" t="str">
        <f t="shared" si="120"/>
        <v/>
      </c>
      <c r="B375" s="94" t="e">
        <f t="shared" si="116"/>
        <v>#N/A</v>
      </c>
      <c r="C375" s="95" t="str">
        <f t="shared" si="113"/>
        <v/>
      </c>
      <c r="D375" s="96"/>
      <c r="E375" s="97">
        <f t="shared" si="127"/>
        <v>0</v>
      </c>
      <c r="F375" s="97">
        <f t="shared" si="127"/>
        <v>0</v>
      </c>
      <c r="G375" s="97">
        <f t="shared" si="127"/>
        <v>0</v>
      </c>
      <c r="H375" s="97">
        <f t="shared" si="127"/>
        <v>0</v>
      </c>
      <c r="I375" s="97">
        <f t="shared" si="127"/>
        <v>0</v>
      </c>
      <c r="J375" s="97">
        <f t="shared" si="127"/>
        <v>0</v>
      </c>
      <c r="K375" s="97">
        <f t="shared" si="127"/>
        <v>0</v>
      </c>
      <c r="L375" s="97">
        <f t="shared" si="127"/>
        <v>0</v>
      </c>
      <c r="M375" s="97">
        <f t="shared" si="127"/>
        <v>0</v>
      </c>
      <c r="N375" s="97">
        <f t="shared" si="127"/>
        <v>0</v>
      </c>
      <c r="O375" s="98"/>
      <c r="P375" s="97">
        <f t="shared" si="117"/>
        <v>0</v>
      </c>
      <c r="Q375" s="97">
        <f t="shared" si="128"/>
        <v>0</v>
      </c>
      <c r="R375" s="97">
        <f t="shared" si="128"/>
        <v>0</v>
      </c>
      <c r="S375" s="97">
        <f t="shared" si="128"/>
        <v>0</v>
      </c>
      <c r="T375" s="97">
        <f t="shared" si="128"/>
        <v>0</v>
      </c>
      <c r="U375" s="97">
        <f t="shared" si="128"/>
        <v>0</v>
      </c>
      <c r="V375" s="97">
        <f t="shared" si="128"/>
        <v>0</v>
      </c>
      <c r="W375" s="97">
        <f t="shared" si="128"/>
        <v>0</v>
      </c>
      <c r="X375" s="97">
        <f t="shared" si="128"/>
        <v>0</v>
      </c>
      <c r="Y375" s="97">
        <f t="shared" si="128"/>
        <v>0</v>
      </c>
      <c r="Z375" s="97">
        <f t="shared" si="128"/>
        <v>0</v>
      </c>
      <c r="AA375" s="101"/>
      <c r="AB375" s="97">
        <f t="shared" si="124"/>
        <v>0</v>
      </c>
      <c r="AC375" s="97">
        <f t="shared" si="124"/>
        <v>0</v>
      </c>
      <c r="AD375" s="97">
        <f t="shared" si="124"/>
        <v>0</v>
      </c>
      <c r="AE375" s="97">
        <f t="shared" si="124"/>
        <v>0</v>
      </c>
      <c r="AF375" s="97">
        <f t="shared" si="124"/>
        <v>0</v>
      </c>
      <c r="AG375" s="97">
        <f t="shared" si="124"/>
        <v>0</v>
      </c>
      <c r="AH375" s="97">
        <f t="shared" si="124"/>
        <v>0</v>
      </c>
      <c r="AI375" s="97">
        <f t="shared" si="124"/>
        <v>0</v>
      </c>
      <c r="AJ375" s="97">
        <f t="shared" si="124"/>
        <v>0</v>
      </c>
      <c r="AK375" s="97">
        <f t="shared" si="124"/>
        <v>0</v>
      </c>
      <c r="AL375" s="99">
        <f t="shared" si="118"/>
        <v>0</v>
      </c>
      <c r="AM375" s="102"/>
      <c r="AN375" s="97">
        <f t="shared" si="126"/>
        <v>0</v>
      </c>
      <c r="AO375" s="97">
        <f t="shared" si="126"/>
        <v>0</v>
      </c>
      <c r="AP375" s="97">
        <f t="shared" si="126"/>
        <v>0</v>
      </c>
      <c r="AQ375" s="97">
        <f t="shared" si="126"/>
        <v>0</v>
      </c>
      <c r="AR375" s="97">
        <f t="shared" si="126"/>
        <v>0</v>
      </c>
      <c r="AS375" s="97">
        <f t="shared" si="125"/>
        <v>0</v>
      </c>
      <c r="AT375" s="97">
        <f t="shared" si="125"/>
        <v>0</v>
      </c>
      <c r="AU375" s="97">
        <f t="shared" si="125"/>
        <v>0</v>
      </c>
      <c r="AV375" s="97">
        <f t="shared" si="125"/>
        <v>0</v>
      </c>
      <c r="AW375" s="97">
        <f t="shared" si="125"/>
        <v>0</v>
      </c>
      <c r="AX375" s="99">
        <f t="shared" si="119"/>
        <v>0</v>
      </c>
      <c r="AY375" s="99"/>
      <c r="AZ375" s="100">
        <f t="shared" si="115"/>
        <v>0</v>
      </c>
      <c r="BA375" s="97">
        <f>IF(NOT(snowball2),0,IF(R374&lt;=0,0,IF($C375&lt;=SUM($AZ375:AZ375),0,IF(AO375+$C375-SUM($AZ375:AZ375)&gt;R374+AC375,R374+AC375-AO375,$C375-SUM($AZ375:AZ375)))))</f>
        <v>0</v>
      </c>
      <c r="BB375" s="97">
        <f>IF(NOT(snowball2),0,IF(S374&lt;=0,0,IF($C375&lt;=SUM($AZ375:BA375),0,IF(AP375+$C375-SUM($AZ375:BA375)&gt;S374+AD375,S374+AD375-AP375,$C375-SUM($AZ375:BA375)))))</f>
        <v>0</v>
      </c>
      <c r="BC375" s="97">
        <f>IF(NOT(snowball2),0,IF(T374&lt;=0,0,IF($C375&lt;=SUM($AZ375:BB375),0,IF(AQ375+$C375-SUM($AZ375:BB375)&gt;T374+AE375,T374+AE375-AQ375,$C375-SUM($AZ375:BB375)))))</f>
        <v>0</v>
      </c>
      <c r="BD375" s="97">
        <f>IF(NOT(snowball2),0,IF(U374&lt;=0,0,IF($C375&lt;=SUM($AZ375:BC375),0,IF(AR375+$C375-SUM($AZ375:BC375)&gt;U374+AF375,U374+AF375-AR375,$C375-SUM($AZ375:BC375)))))</f>
        <v>0</v>
      </c>
      <c r="BE375" s="97">
        <f>IF(NOT(snowball2),0,IF(V374&lt;=0,0,IF($C375&lt;=SUM($AZ375:BD375),0,IF(AS375+$C375-SUM($AZ375:BD375)&gt;V374+AG375,V374+AG375-AS375,$C375-SUM($AZ375:BD375)))))</f>
        <v>0</v>
      </c>
      <c r="BF375" s="97">
        <f>IF(NOT(snowball2),0,IF(W374&lt;=0,0,IF($C375&lt;=SUM($AZ375:BE375),0,IF(AT375+$C375-SUM($AZ375:BE375)&gt;W374+AH375,W374+AH375-AT375,$C375-SUM($AZ375:BE375)))))</f>
        <v>0</v>
      </c>
      <c r="BG375" s="97">
        <f>IF(NOT(snowball2),0,IF(X374&lt;=0,0,IF($C375&lt;=SUM($AZ375:BF375),0,IF(AU375+$C375-SUM($AZ375:BF375)&gt;X374+AI375,X374+AI375-AU375,$C375-SUM($AZ375:BF375)))))</f>
        <v>0</v>
      </c>
      <c r="BH375" s="97">
        <f>IF(NOT(snowball2),0,IF(Y374&lt;=0,0,IF($C375&lt;=SUM($AZ375:BG375),0,IF(AV375+$C375-SUM($AZ375:BG375)&gt;Y374+AJ375,Y374+AJ375-AV375,$C375-SUM($AZ375:BG375)))))</f>
        <v>0</v>
      </c>
      <c r="BI375" s="97">
        <f>IF(NOT(snowball2),0,IF(Z374&lt;=0,0,IF($C375&lt;=SUM($AZ375:BH375),0,IF(AW375+$C375-SUM($AZ375:BH375)&gt;Z374+AK375,Z374+AK375-AW375,$C375-SUM($AZ375:BH375)))))</f>
        <v>0</v>
      </c>
    </row>
    <row r="376" spans="1:61" ht="11.1" customHeight="1" x14ac:dyDescent="0.2">
      <c r="A376" s="93" t="str">
        <f t="shared" si="120"/>
        <v/>
      </c>
      <c r="B376" s="94" t="e">
        <f t="shared" si="116"/>
        <v>#N/A</v>
      </c>
      <c r="C376" s="95" t="str">
        <f t="shared" si="113"/>
        <v/>
      </c>
      <c r="D376" s="96"/>
      <c r="E376" s="97">
        <f t="shared" si="127"/>
        <v>0</v>
      </c>
      <c r="F376" s="97">
        <f t="shared" si="127"/>
        <v>0</v>
      </c>
      <c r="G376" s="97">
        <f t="shared" si="127"/>
        <v>0</v>
      </c>
      <c r="H376" s="97">
        <f t="shared" si="127"/>
        <v>0</v>
      </c>
      <c r="I376" s="97">
        <f t="shared" si="127"/>
        <v>0</v>
      </c>
      <c r="J376" s="97">
        <f t="shared" si="127"/>
        <v>0</v>
      </c>
      <c r="K376" s="97">
        <f t="shared" si="127"/>
        <v>0</v>
      </c>
      <c r="L376" s="97">
        <f t="shared" si="127"/>
        <v>0</v>
      </c>
      <c r="M376" s="97">
        <f t="shared" si="127"/>
        <v>0</v>
      </c>
      <c r="N376" s="97">
        <f t="shared" si="127"/>
        <v>0</v>
      </c>
      <c r="O376" s="98"/>
      <c r="P376" s="97">
        <f t="shared" si="117"/>
        <v>0</v>
      </c>
      <c r="Q376" s="97">
        <f t="shared" si="128"/>
        <v>0</v>
      </c>
      <c r="R376" s="97">
        <f t="shared" si="128"/>
        <v>0</v>
      </c>
      <c r="S376" s="97">
        <f t="shared" si="128"/>
        <v>0</v>
      </c>
      <c r="T376" s="97">
        <f t="shared" si="128"/>
        <v>0</v>
      </c>
      <c r="U376" s="97">
        <f t="shared" si="128"/>
        <v>0</v>
      </c>
      <c r="V376" s="97">
        <f t="shared" si="128"/>
        <v>0</v>
      </c>
      <c r="W376" s="97">
        <f t="shared" si="128"/>
        <v>0</v>
      </c>
      <c r="X376" s="97">
        <f t="shared" si="128"/>
        <v>0</v>
      </c>
      <c r="Y376" s="97">
        <f t="shared" si="128"/>
        <v>0</v>
      </c>
      <c r="Z376" s="97">
        <f t="shared" si="128"/>
        <v>0</v>
      </c>
      <c r="AA376" s="101"/>
      <c r="AB376" s="97">
        <f t="shared" si="124"/>
        <v>0</v>
      </c>
      <c r="AC376" s="97">
        <f t="shared" si="124"/>
        <v>0</v>
      </c>
      <c r="AD376" s="97">
        <f t="shared" si="124"/>
        <v>0</v>
      </c>
      <c r="AE376" s="97">
        <f t="shared" si="124"/>
        <v>0</v>
      </c>
      <c r="AF376" s="97">
        <f t="shared" si="124"/>
        <v>0</v>
      </c>
      <c r="AG376" s="97">
        <f t="shared" si="124"/>
        <v>0</v>
      </c>
      <c r="AH376" s="97">
        <f t="shared" si="124"/>
        <v>0</v>
      </c>
      <c r="AI376" s="97">
        <f t="shared" si="124"/>
        <v>0</v>
      </c>
      <c r="AJ376" s="97">
        <f t="shared" si="124"/>
        <v>0</v>
      </c>
      <c r="AK376" s="97">
        <f t="shared" si="124"/>
        <v>0</v>
      </c>
      <c r="AL376" s="99">
        <f t="shared" si="118"/>
        <v>0</v>
      </c>
      <c r="AM376" s="102"/>
      <c r="AN376" s="97">
        <f t="shared" si="126"/>
        <v>0</v>
      </c>
      <c r="AO376" s="97">
        <f t="shared" si="126"/>
        <v>0</v>
      </c>
      <c r="AP376" s="97">
        <f t="shared" si="126"/>
        <v>0</v>
      </c>
      <c r="AQ376" s="97">
        <f t="shared" si="126"/>
        <v>0</v>
      </c>
      <c r="AR376" s="97">
        <f t="shared" si="126"/>
        <v>0</v>
      </c>
      <c r="AS376" s="97">
        <f t="shared" si="125"/>
        <v>0</v>
      </c>
      <c r="AT376" s="97">
        <f t="shared" si="125"/>
        <v>0</v>
      </c>
      <c r="AU376" s="97">
        <f t="shared" si="125"/>
        <v>0</v>
      </c>
      <c r="AV376" s="97">
        <f t="shared" si="125"/>
        <v>0</v>
      </c>
      <c r="AW376" s="97">
        <f t="shared" si="125"/>
        <v>0</v>
      </c>
      <c r="AX376" s="99">
        <f t="shared" si="119"/>
        <v>0</v>
      </c>
      <c r="AY376" s="99"/>
      <c r="AZ376" s="100">
        <f t="shared" si="115"/>
        <v>0</v>
      </c>
      <c r="BA376" s="97">
        <f>IF(NOT(snowball2),0,IF(R375&lt;=0,0,IF($C376&lt;=SUM($AZ376:AZ376),0,IF(AO376+$C376-SUM($AZ376:AZ376)&gt;R375+AC376,R375+AC376-AO376,$C376-SUM($AZ376:AZ376)))))</f>
        <v>0</v>
      </c>
      <c r="BB376" s="97">
        <f>IF(NOT(snowball2),0,IF(S375&lt;=0,0,IF($C376&lt;=SUM($AZ376:BA376),0,IF(AP376+$C376-SUM($AZ376:BA376)&gt;S375+AD376,S375+AD376-AP376,$C376-SUM($AZ376:BA376)))))</f>
        <v>0</v>
      </c>
      <c r="BC376" s="97">
        <f>IF(NOT(snowball2),0,IF(T375&lt;=0,0,IF($C376&lt;=SUM($AZ376:BB376),0,IF(AQ376+$C376-SUM($AZ376:BB376)&gt;T375+AE376,T375+AE376-AQ376,$C376-SUM($AZ376:BB376)))))</f>
        <v>0</v>
      </c>
      <c r="BD376" s="97">
        <f>IF(NOT(snowball2),0,IF(U375&lt;=0,0,IF($C376&lt;=SUM($AZ376:BC376),0,IF(AR376+$C376-SUM($AZ376:BC376)&gt;U375+AF376,U375+AF376-AR376,$C376-SUM($AZ376:BC376)))))</f>
        <v>0</v>
      </c>
      <c r="BE376" s="97">
        <f>IF(NOT(snowball2),0,IF(V375&lt;=0,0,IF($C376&lt;=SUM($AZ376:BD376),0,IF(AS376+$C376-SUM($AZ376:BD376)&gt;V375+AG376,V375+AG376-AS376,$C376-SUM($AZ376:BD376)))))</f>
        <v>0</v>
      </c>
      <c r="BF376" s="97">
        <f>IF(NOT(snowball2),0,IF(W375&lt;=0,0,IF($C376&lt;=SUM($AZ376:BE376),0,IF(AT376+$C376-SUM($AZ376:BE376)&gt;W375+AH376,W375+AH376-AT376,$C376-SUM($AZ376:BE376)))))</f>
        <v>0</v>
      </c>
      <c r="BG376" s="97">
        <f>IF(NOT(snowball2),0,IF(X375&lt;=0,0,IF($C376&lt;=SUM($AZ376:BF376),0,IF(AU376+$C376-SUM($AZ376:BF376)&gt;X375+AI376,X375+AI376-AU376,$C376-SUM($AZ376:BF376)))))</f>
        <v>0</v>
      </c>
      <c r="BH376" s="97">
        <f>IF(NOT(snowball2),0,IF(Y375&lt;=0,0,IF($C376&lt;=SUM($AZ376:BG376),0,IF(AV376+$C376-SUM($AZ376:BG376)&gt;Y375+AJ376,Y375+AJ376-AV376,$C376-SUM($AZ376:BG376)))))</f>
        <v>0</v>
      </c>
      <c r="BI376" s="97">
        <f>IF(NOT(snowball2),0,IF(Z375&lt;=0,0,IF($C376&lt;=SUM($AZ376:BH376),0,IF(AW376+$C376-SUM($AZ376:BH376)&gt;Z375+AK376,Z375+AK376-AW376,$C376-SUM($AZ376:BH376)))))</f>
        <v>0</v>
      </c>
    </row>
    <row r="377" spans="1:61" ht="11.1" customHeight="1" x14ac:dyDescent="0.2">
      <c r="A377" s="93" t="str">
        <f t="shared" si="120"/>
        <v/>
      </c>
      <c r="B377" s="94" t="e">
        <f t="shared" si="116"/>
        <v>#N/A</v>
      </c>
      <c r="C377" s="95" t="str">
        <f t="shared" si="113"/>
        <v/>
      </c>
      <c r="D377" s="96"/>
      <c r="E377" s="97">
        <f t="shared" si="127"/>
        <v>0</v>
      </c>
      <c r="F377" s="97">
        <f t="shared" si="127"/>
        <v>0</v>
      </c>
      <c r="G377" s="97">
        <f t="shared" si="127"/>
        <v>0</v>
      </c>
      <c r="H377" s="97">
        <f t="shared" si="127"/>
        <v>0</v>
      </c>
      <c r="I377" s="97">
        <f t="shared" si="127"/>
        <v>0</v>
      </c>
      <c r="J377" s="97">
        <f t="shared" si="127"/>
        <v>0</v>
      </c>
      <c r="K377" s="97">
        <f t="shared" si="127"/>
        <v>0</v>
      </c>
      <c r="L377" s="97">
        <f t="shared" si="127"/>
        <v>0</v>
      </c>
      <c r="M377" s="97">
        <f t="shared" si="127"/>
        <v>0</v>
      </c>
      <c r="N377" s="97">
        <f t="shared" si="127"/>
        <v>0</v>
      </c>
      <c r="O377" s="98"/>
      <c r="P377" s="97">
        <f t="shared" si="117"/>
        <v>0</v>
      </c>
      <c r="Q377" s="97">
        <f t="shared" si="128"/>
        <v>0</v>
      </c>
      <c r="R377" s="97">
        <f t="shared" si="128"/>
        <v>0</v>
      </c>
      <c r="S377" s="97">
        <f t="shared" si="128"/>
        <v>0</v>
      </c>
      <c r="T377" s="97">
        <f t="shared" si="128"/>
        <v>0</v>
      </c>
      <c r="U377" s="97">
        <f t="shared" si="128"/>
        <v>0</v>
      </c>
      <c r="V377" s="97">
        <f t="shared" si="128"/>
        <v>0</v>
      </c>
      <c r="W377" s="97">
        <f t="shared" si="128"/>
        <v>0</v>
      </c>
      <c r="X377" s="97">
        <f t="shared" si="128"/>
        <v>0</v>
      </c>
      <c r="Y377" s="97">
        <f t="shared" si="128"/>
        <v>0</v>
      </c>
      <c r="Z377" s="97">
        <f t="shared" si="128"/>
        <v>0</v>
      </c>
      <c r="AA377" s="101"/>
      <c r="AB377" s="97">
        <f t="shared" si="124"/>
        <v>0</v>
      </c>
      <c r="AC377" s="97">
        <f t="shared" si="124"/>
        <v>0</v>
      </c>
      <c r="AD377" s="97">
        <f t="shared" si="124"/>
        <v>0</v>
      </c>
      <c r="AE377" s="97">
        <f t="shared" si="124"/>
        <v>0</v>
      </c>
      <c r="AF377" s="97">
        <f t="shared" si="124"/>
        <v>0</v>
      </c>
      <c r="AG377" s="97">
        <f t="shared" si="124"/>
        <v>0</v>
      </c>
      <c r="AH377" s="97">
        <f t="shared" si="124"/>
        <v>0</v>
      </c>
      <c r="AI377" s="97">
        <f t="shared" si="124"/>
        <v>0</v>
      </c>
      <c r="AJ377" s="97">
        <f t="shared" si="124"/>
        <v>0</v>
      </c>
      <c r="AK377" s="97">
        <f t="shared" si="124"/>
        <v>0</v>
      </c>
      <c r="AL377" s="99">
        <f t="shared" si="118"/>
        <v>0</v>
      </c>
      <c r="AM377" s="102"/>
      <c r="AN377" s="97">
        <f t="shared" si="126"/>
        <v>0</v>
      </c>
      <c r="AO377" s="97">
        <f t="shared" si="126"/>
        <v>0</v>
      </c>
      <c r="AP377" s="97">
        <f t="shared" si="126"/>
        <v>0</v>
      </c>
      <c r="AQ377" s="97">
        <f t="shared" si="126"/>
        <v>0</v>
      </c>
      <c r="AR377" s="97">
        <f t="shared" si="126"/>
        <v>0</v>
      </c>
      <c r="AS377" s="97">
        <f t="shared" si="125"/>
        <v>0</v>
      </c>
      <c r="AT377" s="97">
        <f t="shared" si="125"/>
        <v>0</v>
      </c>
      <c r="AU377" s="97">
        <f t="shared" si="125"/>
        <v>0</v>
      </c>
      <c r="AV377" s="97">
        <f t="shared" si="125"/>
        <v>0</v>
      </c>
      <c r="AW377" s="97">
        <f t="shared" si="125"/>
        <v>0</v>
      </c>
      <c r="AX377" s="99">
        <f t="shared" si="119"/>
        <v>0</v>
      </c>
      <c r="AY377" s="99"/>
      <c r="AZ377" s="100">
        <f t="shared" si="115"/>
        <v>0</v>
      </c>
      <c r="BA377" s="97">
        <f>IF(NOT(snowball2),0,IF(R376&lt;=0,0,IF($C377&lt;=SUM($AZ377:AZ377),0,IF(AO377+$C377-SUM($AZ377:AZ377)&gt;R376+AC377,R376+AC377-AO377,$C377-SUM($AZ377:AZ377)))))</f>
        <v>0</v>
      </c>
      <c r="BB377" s="97">
        <f>IF(NOT(snowball2),0,IF(S376&lt;=0,0,IF($C377&lt;=SUM($AZ377:BA377),0,IF(AP377+$C377-SUM($AZ377:BA377)&gt;S376+AD377,S376+AD377-AP377,$C377-SUM($AZ377:BA377)))))</f>
        <v>0</v>
      </c>
      <c r="BC377" s="97">
        <f>IF(NOT(snowball2),0,IF(T376&lt;=0,0,IF($C377&lt;=SUM($AZ377:BB377),0,IF(AQ377+$C377-SUM($AZ377:BB377)&gt;T376+AE377,T376+AE377-AQ377,$C377-SUM($AZ377:BB377)))))</f>
        <v>0</v>
      </c>
      <c r="BD377" s="97">
        <f>IF(NOT(snowball2),0,IF(U376&lt;=0,0,IF($C377&lt;=SUM($AZ377:BC377),0,IF(AR377+$C377-SUM($AZ377:BC377)&gt;U376+AF377,U376+AF377-AR377,$C377-SUM($AZ377:BC377)))))</f>
        <v>0</v>
      </c>
      <c r="BE377" s="97">
        <f>IF(NOT(snowball2),0,IF(V376&lt;=0,0,IF($C377&lt;=SUM($AZ377:BD377),0,IF(AS377+$C377-SUM($AZ377:BD377)&gt;V376+AG377,V376+AG377-AS377,$C377-SUM($AZ377:BD377)))))</f>
        <v>0</v>
      </c>
      <c r="BF377" s="97">
        <f>IF(NOT(snowball2),0,IF(W376&lt;=0,0,IF($C377&lt;=SUM($AZ377:BE377),0,IF(AT377+$C377-SUM($AZ377:BE377)&gt;W376+AH377,W376+AH377-AT377,$C377-SUM($AZ377:BE377)))))</f>
        <v>0</v>
      </c>
      <c r="BG377" s="97">
        <f>IF(NOT(snowball2),0,IF(X376&lt;=0,0,IF($C377&lt;=SUM($AZ377:BF377),0,IF(AU377+$C377-SUM($AZ377:BF377)&gt;X376+AI377,X376+AI377-AU377,$C377-SUM($AZ377:BF377)))))</f>
        <v>0</v>
      </c>
      <c r="BH377" s="97">
        <f>IF(NOT(snowball2),0,IF(Y376&lt;=0,0,IF($C377&lt;=SUM($AZ377:BG377),0,IF(AV377+$C377-SUM($AZ377:BG377)&gt;Y376+AJ377,Y376+AJ377-AV377,$C377-SUM($AZ377:BG377)))))</f>
        <v>0</v>
      </c>
      <c r="BI377" s="97">
        <f>IF(NOT(snowball2),0,IF(Z376&lt;=0,0,IF($C377&lt;=SUM($AZ377:BH377),0,IF(AW377+$C377-SUM($AZ377:BH377)&gt;Z376+AK377,Z376+AK377-AW377,$C377-SUM($AZ377:BH377)))))</f>
        <v>0</v>
      </c>
    </row>
    <row r="378" spans="1:61" ht="11.1" customHeight="1" x14ac:dyDescent="0.2">
      <c r="A378" s="93" t="str">
        <f t="shared" si="120"/>
        <v/>
      </c>
      <c r="B378" s="94" t="e">
        <f t="shared" si="116"/>
        <v>#N/A</v>
      </c>
      <c r="C378" s="95" t="str">
        <f t="shared" si="113"/>
        <v/>
      </c>
      <c r="D378" s="96"/>
      <c r="E378" s="97">
        <f t="shared" si="127"/>
        <v>0</v>
      </c>
      <c r="F378" s="97">
        <f t="shared" si="127"/>
        <v>0</v>
      </c>
      <c r="G378" s="97">
        <f t="shared" si="127"/>
        <v>0</v>
      </c>
      <c r="H378" s="97">
        <f t="shared" si="127"/>
        <v>0</v>
      </c>
      <c r="I378" s="97">
        <f t="shared" si="127"/>
        <v>0</v>
      </c>
      <c r="J378" s="97">
        <f t="shared" si="127"/>
        <v>0</v>
      </c>
      <c r="K378" s="97">
        <f t="shared" si="127"/>
        <v>0</v>
      </c>
      <c r="L378" s="97">
        <f t="shared" si="127"/>
        <v>0</v>
      </c>
      <c r="M378" s="97">
        <f t="shared" si="127"/>
        <v>0</v>
      </c>
      <c r="N378" s="97">
        <f t="shared" si="127"/>
        <v>0</v>
      </c>
      <c r="O378" s="98"/>
      <c r="P378" s="97">
        <f t="shared" si="117"/>
        <v>0</v>
      </c>
      <c r="Q378" s="97">
        <f t="shared" si="128"/>
        <v>0</v>
      </c>
      <c r="R378" s="97">
        <f t="shared" si="128"/>
        <v>0</v>
      </c>
      <c r="S378" s="97">
        <f t="shared" si="128"/>
        <v>0</v>
      </c>
      <c r="T378" s="97">
        <f t="shared" si="128"/>
        <v>0</v>
      </c>
      <c r="U378" s="97">
        <f t="shared" si="128"/>
        <v>0</v>
      </c>
      <c r="V378" s="97">
        <f t="shared" si="128"/>
        <v>0</v>
      </c>
      <c r="W378" s="97">
        <f t="shared" si="128"/>
        <v>0</v>
      </c>
      <c r="X378" s="97">
        <f t="shared" si="128"/>
        <v>0</v>
      </c>
      <c r="Y378" s="97">
        <f t="shared" si="128"/>
        <v>0</v>
      </c>
      <c r="Z378" s="97">
        <f t="shared" si="128"/>
        <v>0</v>
      </c>
      <c r="AA378" s="101"/>
      <c r="AB378" s="97">
        <f t="shared" si="124"/>
        <v>0</v>
      </c>
      <c r="AC378" s="97">
        <f t="shared" si="124"/>
        <v>0</v>
      </c>
      <c r="AD378" s="97">
        <f t="shared" si="124"/>
        <v>0</v>
      </c>
      <c r="AE378" s="97">
        <f t="shared" si="124"/>
        <v>0</v>
      </c>
      <c r="AF378" s="97">
        <f t="shared" si="124"/>
        <v>0</v>
      </c>
      <c r="AG378" s="97">
        <f t="shared" si="124"/>
        <v>0</v>
      </c>
      <c r="AH378" s="97">
        <f t="shared" si="124"/>
        <v>0</v>
      </c>
      <c r="AI378" s="97">
        <f t="shared" si="124"/>
        <v>0</v>
      </c>
      <c r="AJ378" s="97">
        <f t="shared" si="124"/>
        <v>0</v>
      </c>
      <c r="AK378" s="97">
        <f t="shared" si="124"/>
        <v>0</v>
      </c>
      <c r="AL378" s="99">
        <f t="shared" si="118"/>
        <v>0</v>
      </c>
      <c r="AM378" s="102"/>
      <c r="AN378" s="97">
        <f t="shared" si="126"/>
        <v>0</v>
      </c>
      <c r="AO378" s="97">
        <f t="shared" si="126"/>
        <v>0</v>
      </c>
      <c r="AP378" s="97">
        <f t="shared" si="126"/>
        <v>0</v>
      </c>
      <c r="AQ378" s="97">
        <f t="shared" si="126"/>
        <v>0</v>
      </c>
      <c r="AR378" s="97">
        <f t="shared" si="126"/>
        <v>0</v>
      </c>
      <c r="AS378" s="97">
        <f t="shared" si="125"/>
        <v>0</v>
      </c>
      <c r="AT378" s="97">
        <f t="shared" si="125"/>
        <v>0</v>
      </c>
      <c r="AU378" s="97">
        <f t="shared" si="125"/>
        <v>0</v>
      </c>
      <c r="AV378" s="97">
        <f t="shared" si="125"/>
        <v>0</v>
      </c>
      <c r="AW378" s="97">
        <f t="shared" si="125"/>
        <v>0</v>
      </c>
      <c r="AX378" s="99">
        <f t="shared" si="119"/>
        <v>0</v>
      </c>
      <c r="AY378" s="99"/>
      <c r="AZ378" s="100">
        <f t="shared" si="115"/>
        <v>0</v>
      </c>
      <c r="BA378" s="97">
        <f>IF(NOT(snowball2),0,IF(R377&lt;=0,0,IF($C378&lt;=SUM($AZ378:AZ378),0,IF(AO378+$C378-SUM($AZ378:AZ378)&gt;R377+AC378,R377+AC378-AO378,$C378-SUM($AZ378:AZ378)))))</f>
        <v>0</v>
      </c>
      <c r="BB378" s="97">
        <f>IF(NOT(snowball2),0,IF(S377&lt;=0,0,IF($C378&lt;=SUM($AZ378:BA378),0,IF(AP378+$C378-SUM($AZ378:BA378)&gt;S377+AD378,S377+AD378-AP378,$C378-SUM($AZ378:BA378)))))</f>
        <v>0</v>
      </c>
      <c r="BC378" s="97">
        <f>IF(NOT(snowball2),0,IF(T377&lt;=0,0,IF($C378&lt;=SUM($AZ378:BB378),0,IF(AQ378+$C378-SUM($AZ378:BB378)&gt;T377+AE378,T377+AE378-AQ378,$C378-SUM($AZ378:BB378)))))</f>
        <v>0</v>
      </c>
      <c r="BD378" s="97">
        <f>IF(NOT(snowball2),0,IF(U377&lt;=0,0,IF($C378&lt;=SUM($AZ378:BC378),0,IF(AR378+$C378-SUM($AZ378:BC378)&gt;U377+AF378,U377+AF378-AR378,$C378-SUM($AZ378:BC378)))))</f>
        <v>0</v>
      </c>
      <c r="BE378" s="97">
        <f>IF(NOT(snowball2),0,IF(V377&lt;=0,0,IF($C378&lt;=SUM($AZ378:BD378),0,IF(AS378+$C378-SUM($AZ378:BD378)&gt;V377+AG378,V377+AG378-AS378,$C378-SUM($AZ378:BD378)))))</f>
        <v>0</v>
      </c>
      <c r="BF378" s="97">
        <f>IF(NOT(snowball2),0,IF(W377&lt;=0,0,IF($C378&lt;=SUM($AZ378:BE378),0,IF(AT378+$C378-SUM($AZ378:BE378)&gt;W377+AH378,W377+AH378-AT378,$C378-SUM($AZ378:BE378)))))</f>
        <v>0</v>
      </c>
      <c r="BG378" s="97">
        <f>IF(NOT(snowball2),0,IF(X377&lt;=0,0,IF($C378&lt;=SUM($AZ378:BF378),0,IF(AU378+$C378-SUM($AZ378:BF378)&gt;X377+AI378,X377+AI378-AU378,$C378-SUM($AZ378:BF378)))))</f>
        <v>0</v>
      </c>
      <c r="BH378" s="97">
        <f>IF(NOT(snowball2),0,IF(Y377&lt;=0,0,IF($C378&lt;=SUM($AZ378:BG378),0,IF(AV378+$C378-SUM($AZ378:BG378)&gt;Y377+AJ378,Y377+AJ378-AV378,$C378-SUM($AZ378:BG378)))))</f>
        <v>0</v>
      </c>
      <c r="BI378" s="97">
        <f>IF(NOT(snowball2),0,IF(Z377&lt;=0,0,IF($C378&lt;=SUM($AZ378:BH378),0,IF(AW378+$C378-SUM($AZ378:BH378)&gt;Z377+AK378,Z377+AK378-AW378,$C378-SUM($AZ378:BH378)))))</f>
        <v>0</v>
      </c>
    </row>
    <row r="379" spans="1:61" ht="11.1" customHeight="1" x14ac:dyDescent="0.2">
      <c r="A379" s="93" t="str">
        <f t="shared" si="120"/>
        <v/>
      </c>
      <c r="B379" s="94" t="e">
        <f t="shared" si="116"/>
        <v>#N/A</v>
      </c>
      <c r="C379" s="95" t="str">
        <f t="shared" si="113"/>
        <v/>
      </c>
      <c r="D379" s="96"/>
      <c r="E379" s="97">
        <f t="shared" si="127"/>
        <v>0</v>
      </c>
      <c r="F379" s="97">
        <f t="shared" si="127"/>
        <v>0</v>
      </c>
      <c r="G379" s="97">
        <f t="shared" si="127"/>
        <v>0</v>
      </c>
      <c r="H379" s="97">
        <f t="shared" si="127"/>
        <v>0</v>
      </c>
      <c r="I379" s="97">
        <f t="shared" si="127"/>
        <v>0</v>
      </c>
      <c r="J379" s="97">
        <f t="shared" si="127"/>
        <v>0</v>
      </c>
      <c r="K379" s="97">
        <f t="shared" si="127"/>
        <v>0</v>
      </c>
      <c r="L379" s="97">
        <f t="shared" si="127"/>
        <v>0</v>
      </c>
      <c r="M379" s="97">
        <f t="shared" si="127"/>
        <v>0</v>
      </c>
      <c r="N379" s="97">
        <f t="shared" si="127"/>
        <v>0</v>
      </c>
      <c r="O379" s="98"/>
      <c r="P379" s="97">
        <f t="shared" si="117"/>
        <v>0</v>
      </c>
      <c r="Q379" s="97">
        <f t="shared" si="128"/>
        <v>0</v>
      </c>
      <c r="R379" s="97">
        <f t="shared" si="128"/>
        <v>0</v>
      </c>
      <c r="S379" s="97">
        <f t="shared" si="128"/>
        <v>0</v>
      </c>
      <c r="T379" s="97">
        <f t="shared" si="128"/>
        <v>0</v>
      </c>
      <c r="U379" s="97">
        <f t="shared" si="128"/>
        <v>0</v>
      </c>
      <c r="V379" s="97">
        <f t="shared" si="128"/>
        <v>0</v>
      </c>
      <c r="W379" s="97">
        <f t="shared" si="128"/>
        <v>0</v>
      </c>
      <c r="X379" s="97">
        <f t="shared" si="128"/>
        <v>0</v>
      </c>
      <c r="Y379" s="97">
        <f t="shared" si="128"/>
        <v>0</v>
      </c>
      <c r="Z379" s="97">
        <f t="shared" si="128"/>
        <v>0</v>
      </c>
      <c r="AA379" s="101"/>
      <c r="AB379" s="97">
        <f t="shared" si="124"/>
        <v>0</v>
      </c>
      <c r="AC379" s="97">
        <f t="shared" si="124"/>
        <v>0</v>
      </c>
      <c r="AD379" s="97">
        <f t="shared" si="124"/>
        <v>0</v>
      </c>
      <c r="AE379" s="97">
        <f t="shared" si="124"/>
        <v>0</v>
      </c>
      <c r="AF379" s="97">
        <f t="shared" si="124"/>
        <v>0</v>
      </c>
      <c r="AG379" s="97">
        <f t="shared" si="124"/>
        <v>0</v>
      </c>
      <c r="AH379" s="97">
        <f t="shared" si="124"/>
        <v>0</v>
      </c>
      <c r="AI379" s="97">
        <f t="shared" si="124"/>
        <v>0</v>
      </c>
      <c r="AJ379" s="97">
        <f t="shared" si="124"/>
        <v>0</v>
      </c>
      <c r="AK379" s="97">
        <f t="shared" si="124"/>
        <v>0</v>
      </c>
      <c r="AL379" s="99">
        <f t="shared" si="118"/>
        <v>0</v>
      </c>
      <c r="AM379" s="102"/>
      <c r="AN379" s="97">
        <f t="shared" si="126"/>
        <v>0</v>
      </c>
      <c r="AO379" s="97">
        <f t="shared" si="126"/>
        <v>0</v>
      </c>
      <c r="AP379" s="97">
        <f t="shared" si="126"/>
        <v>0</v>
      </c>
      <c r="AQ379" s="97">
        <f t="shared" si="126"/>
        <v>0</v>
      </c>
      <c r="AR379" s="97">
        <f t="shared" si="126"/>
        <v>0</v>
      </c>
      <c r="AS379" s="97">
        <f t="shared" si="125"/>
        <v>0</v>
      </c>
      <c r="AT379" s="97">
        <f t="shared" si="125"/>
        <v>0</v>
      </c>
      <c r="AU379" s="97">
        <f t="shared" si="125"/>
        <v>0</v>
      </c>
      <c r="AV379" s="97">
        <f t="shared" si="125"/>
        <v>0</v>
      </c>
      <c r="AW379" s="97">
        <f t="shared" si="125"/>
        <v>0</v>
      </c>
      <c r="AX379" s="99">
        <f t="shared" si="119"/>
        <v>0</v>
      </c>
      <c r="AY379" s="99"/>
      <c r="AZ379" s="100">
        <f t="shared" si="115"/>
        <v>0</v>
      </c>
      <c r="BA379" s="97">
        <f>IF(NOT(snowball2),0,IF(R378&lt;=0,0,IF($C379&lt;=SUM($AZ379:AZ379),0,IF(AO379+$C379-SUM($AZ379:AZ379)&gt;R378+AC379,R378+AC379-AO379,$C379-SUM($AZ379:AZ379)))))</f>
        <v>0</v>
      </c>
      <c r="BB379" s="97">
        <f>IF(NOT(snowball2),0,IF(S378&lt;=0,0,IF($C379&lt;=SUM($AZ379:BA379),0,IF(AP379+$C379-SUM($AZ379:BA379)&gt;S378+AD379,S378+AD379-AP379,$C379-SUM($AZ379:BA379)))))</f>
        <v>0</v>
      </c>
      <c r="BC379" s="97">
        <f>IF(NOT(snowball2),0,IF(T378&lt;=0,0,IF($C379&lt;=SUM($AZ379:BB379),0,IF(AQ379+$C379-SUM($AZ379:BB379)&gt;T378+AE379,T378+AE379-AQ379,$C379-SUM($AZ379:BB379)))))</f>
        <v>0</v>
      </c>
      <c r="BD379" s="97">
        <f>IF(NOT(snowball2),0,IF(U378&lt;=0,0,IF($C379&lt;=SUM($AZ379:BC379),0,IF(AR379+$C379-SUM($AZ379:BC379)&gt;U378+AF379,U378+AF379-AR379,$C379-SUM($AZ379:BC379)))))</f>
        <v>0</v>
      </c>
      <c r="BE379" s="97">
        <f>IF(NOT(snowball2),0,IF(V378&lt;=0,0,IF($C379&lt;=SUM($AZ379:BD379),0,IF(AS379+$C379-SUM($AZ379:BD379)&gt;V378+AG379,V378+AG379-AS379,$C379-SUM($AZ379:BD379)))))</f>
        <v>0</v>
      </c>
      <c r="BF379" s="97">
        <f>IF(NOT(snowball2),0,IF(W378&lt;=0,0,IF($C379&lt;=SUM($AZ379:BE379),0,IF(AT379+$C379-SUM($AZ379:BE379)&gt;W378+AH379,W378+AH379-AT379,$C379-SUM($AZ379:BE379)))))</f>
        <v>0</v>
      </c>
      <c r="BG379" s="97">
        <f>IF(NOT(snowball2),0,IF(X378&lt;=0,0,IF($C379&lt;=SUM($AZ379:BF379),0,IF(AU379+$C379-SUM($AZ379:BF379)&gt;X378+AI379,X378+AI379-AU379,$C379-SUM($AZ379:BF379)))))</f>
        <v>0</v>
      </c>
      <c r="BH379" s="97">
        <f>IF(NOT(snowball2),0,IF(Y378&lt;=0,0,IF($C379&lt;=SUM($AZ379:BG379),0,IF(AV379+$C379-SUM($AZ379:BG379)&gt;Y378+AJ379,Y378+AJ379-AV379,$C379-SUM($AZ379:BG379)))))</f>
        <v>0</v>
      </c>
      <c r="BI379" s="97">
        <f>IF(NOT(snowball2),0,IF(Z378&lt;=0,0,IF($C379&lt;=SUM($AZ379:BH379),0,IF(AW379+$C379-SUM($AZ379:BH379)&gt;Z378+AK379,Z378+AK379-AW379,$C379-SUM($AZ379:BH379)))))</f>
        <v>0</v>
      </c>
    </row>
    <row r="380" spans="1:61" ht="11.1" customHeight="1" x14ac:dyDescent="0.2">
      <c r="A380" s="93" t="str">
        <f t="shared" si="120"/>
        <v/>
      </c>
      <c r="B380" s="94" t="e">
        <f t="shared" si="116"/>
        <v>#N/A</v>
      </c>
      <c r="C380" s="95" t="str">
        <f t="shared" si="113"/>
        <v/>
      </c>
      <c r="D380" s="96"/>
      <c r="E380" s="97">
        <f t="shared" si="127"/>
        <v>0</v>
      </c>
      <c r="F380" s="97">
        <f t="shared" si="127"/>
        <v>0</v>
      </c>
      <c r="G380" s="97">
        <f t="shared" si="127"/>
        <v>0</v>
      </c>
      <c r="H380" s="97">
        <f t="shared" si="127"/>
        <v>0</v>
      </c>
      <c r="I380" s="97">
        <f t="shared" si="127"/>
        <v>0</v>
      </c>
      <c r="J380" s="97">
        <f t="shared" si="127"/>
        <v>0</v>
      </c>
      <c r="K380" s="97">
        <f t="shared" si="127"/>
        <v>0</v>
      </c>
      <c r="L380" s="97">
        <f t="shared" si="127"/>
        <v>0</v>
      </c>
      <c r="M380" s="97">
        <f t="shared" si="127"/>
        <v>0</v>
      </c>
      <c r="N380" s="97">
        <f t="shared" si="127"/>
        <v>0</v>
      </c>
      <c r="O380" s="98"/>
      <c r="P380" s="97">
        <f t="shared" si="117"/>
        <v>0</v>
      </c>
      <c r="Q380" s="97">
        <f t="shared" si="128"/>
        <v>0</v>
      </c>
      <c r="R380" s="97">
        <f t="shared" si="128"/>
        <v>0</v>
      </c>
      <c r="S380" s="97">
        <f t="shared" si="128"/>
        <v>0</v>
      </c>
      <c r="T380" s="97">
        <f t="shared" si="128"/>
        <v>0</v>
      </c>
      <c r="U380" s="97">
        <f t="shared" si="128"/>
        <v>0</v>
      </c>
      <c r="V380" s="97">
        <f t="shared" si="128"/>
        <v>0</v>
      </c>
      <c r="W380" s="97">
        <f t="shared" si="128"/>
        <v>0</v>
      </c>
      <c r="X380" s="97">
        <f t="shared" si="128"/>
        <v>0</v>
      </c>
      <c r="Y380" s="97">
        <f t="shared" si="128"/>
        <v>0</v>
      </c>
      <c r="Z380" s="97">
        <f t="shared" si="128"/>
        <v>0</v>
      </c>
      <c r="AA380" s="101"/>
      <c r="AB380" s="97">
        <f t="shared" si="124"/>
        <v>0</v>
      </c>
      <c r="AC380" s="97">
        <f t="shared" si="124"/>
        <v>0</v>
      </c>
      <c r="AD380" s="97">
        <f t="shared" si="124"/>
        <v>0</v>
      </c>
      <c r="AE380" s="97">
        <f t="shared" si="124"/>
        <v>0</v>
      </c>
      <c r="AF380" s="97">
        <f t="shared" si="124"/>
        <v>0</v>
      </c>
      <c r="AG380" s="97">
        <f t="shared" si="124"/>
        <v>0</v>
      </c>
      <c r="AH380" s="97">
        <f t="shared" si="124"/>
        <v>0</v>
      </c>
      <c r="AI380" s="97">
        <f t="shared" si="124"/>
        <v>0</v>
      </c>
      <c r="AJ380" s="97">
        <f t="shared" si="124"/>
        <v>0</v>
      </c>
      <c r="AK380" s="97">
        <f t="shared" si="124"/>
        <v>0</v>
      </c>
      <c r="AL380" s="99">
        <f t="shared" si="118"/>
        <v>0</v>
      </c>
      <c r="AM380" s="102"/>
      <c r="AN380" s="97">
        <f t="shared" si="126"/>
        <v>0</v>
      </c>
      <c r="AO380" s="97">
        <f t="shared" si="126"/>
        <v>0</v>
      </c>
      <c r="AP380" s="97">
        <f t="shared" si="126"/>
        <v>0</v>
      </c>
      <c r="AQ380" s="97">
        <f t="shared" si="126"/>
        <v>0</v>
      </c>
      <c r="AR380" s="97">
        <f t="shared" si="126"/>
        <v>0</v>
      </c>
      <c r="AS380" s="97">
        <f t="shared" si="125"/>
        <v>0</v>
      </c>
      <c r="AT380" s="97">
        <f t="shared" si="125"/>
        <v>0</v>
      </c>
      <c r="AU380" s="97">
        <f t="shared" si="125"/>
        <v>0</v>
      </c>
      <c r="AV380" s="97">
        <f t="shared" si="125"/>
        <v>0</v>
      </c>
      <c r="AW380" s="97">
        <f t="shared" si="125"/>
        <v>0</v>
      </c>
      <c r="AX380" s="99">
        <f t="shared" si="119"/>
        <v>0</v>
      </c>
      <c r="AY380" s="99"/>
      <c r="AZ380" s="100">
        <f t="shared" si="115"/>
        <v>0</v>
      </c>
      <c r="BA380" s="97">
        <f>IF(NOT(snowball2),0,IF(R379&lt;=0,0,IF($C380&lt;=SUM($AZ380:AZ380),0,IF(AO380+$C380-SUM($AZ380:AZ380)&gt;R379+AC380,R379+AC380-AO380,$C380-SUM($AZ380:AZ380)))))</f>
        <v>0</v>
      </c>
      <c r="BB380" s="97">
        <f>IF(NOT(snowball2),0,IF(S379&lt;=0,0,IF($C380&lt;=SUM($AZ380:BA380),0,IF(AP380+$C380-SUM($AZ380:BA380)&gt;S379+AD380,S379+AD380-AP380,$C380-SUM($AZ380:BA380)))))</f>
        <v>0</v>
      </c>
      <c r="BC380" s="97">
        <f>IF(NOT(snowball2),0,IF(T379&lt;=0,0,IF($C380&lt;=SUM($AZ380:BB380),0,IF(AQ380+$C380-SUM($AZ380:BB380)&gt;T379+AE380,T379+AE380-AQ380,$C380-SUM($AZ380:BB380)))))</f>
        <v>0</v>
      </c>
      <c r="BD380" s="97">
        <f>IF(NOT(snowball2),0,IF(U379&lt;=0,0,IF($C380&lt;=SUM($AZ380:BC380),0,IF(AR380+$C380-SUM($AZ380:BC380)&gt;U379+AF380,U379+AF380-AR380,$C380-SUM($AZ380:BC380)))))</f>
        <v>0</v>
      </c>
      <c r="BE380" s="97">
        <f>IF(NOT(snowball2),0,IF(V379&lt;=0,0,IF($C380&lt;=SUM($AZ380:BD380),0,IF(AS380+$C380-SUM($AZ380:BD380)&gt;V379+AG380,V379+AG380-AS380,$C380-SUM($AZ380:BD380)))))</f>
        <v>0</v>
      </c>
      <c r="BF380" s="97">
        <f>IF(NOT(snowball2),0,IF(W379&lt;=0,0,IF($C380&lt;=SUM($AZ380:BE380),0,IF(AT380+$C380-SUM($AZ380:BE380)&gt;W379+AH380,W379+AH380-AT380,$C380-SUM($AZ380:BE380)))))</f>
        <v>0</v>
      </c>
      <c r="BG380" s="97">
        <f>IF(NOT(snowball2),0,IF(X379&lt;=0,0,IF($C380&lt;=SUM($AZ380:BF380),0,IF(AU380+$C380-SUM($AZ380:BF380)&gt;X379+AI380,X379+AI380-AU380,$C380-SUM($AZ380:BF380)))))</f>
        <v>0</v>
      </c>
      <c r="BH380" s="97">
        <f>IF(NOT(snowball2),0,IF(Y379&lt;=0,0,IF($C380&lt;=SUM($AZ380:BG380),0,IF(AV380+$C380-SUM($AZ380:BG380)&gt;Y379+AJ380,Y379+AJ380-AV380,$C380-SUM($AZ380:BG380)))))</f>
        <v>0</v>
      </c>
      <c r="BI380" s="97">
        <f>IF(NOT(snowball2),0,IF(Z379&lt;=0,0,IF($C380&lt;=SUM($AZ380:BH380),0,IF(AW380+$C380-SUM($AZ380:BH380)&gt;Z379+AK380,Z379+AK380-AW380,$C380-SUM($AZ380:BH380)))))</f>
        <v>0</v>
      </c>
    </row>
    <row r="381" spans="1:61" x14ac:dyDescent="0.2">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c r="AA381" s="57"/>
      <c r="AB381" s="57"/>
      <c r="AC381" s="57"/>
      <c r="AD381" s="57"/>
      <c r="AE381" s="57"/>
      <c r="AF381" s="57"/>
      <c r="AG381" s="57"/>
      <c r="AH381" s="57"/>
      <c r="AI381" s="57"/>
      <c r="AJ381" s="57"/>
      <c r="AK381" s="57"/>
      <c r="AL381" s="57"/>
      <c r="AM381" s="57"/>
      <c r="AN381" s="57"/>
      <c r="AO381" s="57"/>
      <c r="AP381" s="57"/>
      <c r="AQ381" s="57"/>
      <c r="AR381" s="57"/>
      <c r="AS381" s="57"/>
      <c r="AT381" s="57"/>
      <c r="AU381" s="57"/>
      <c r="AV381" s="57"/>
      <c r="AW381" s="57"/>
      <c r="AX381" s="57"/>
      <c r="AY381" s="57"/>
      <c r="AZ381" s="100">
        <f t="shared" si="115"/>
        <v>0</v>
      </c>
      <c r="BA381" s="97">
        <f>IF(NOT(snowball2),0,IF(R380&lt;=0,0,IF($C381&lt;=SUM($AZ381:AZ381),0,IF(AO381+$C381-SUM($AZ381:AZ381)&gt;R380+AC381,R380+AC381-AO381,$C381-SUM($AZ381:AZ381)))))</f>
        <v>0</v>
      </c>
      <c r="BB381" s="97">
        <f>IF(NOT(snowball2),0,IF(S380&lt;=0,0,IF($C381&lt;=SUM($AZ381:BA381),0,IF(AP381+$C381-SUM($AZ381:BA381)&gt;S380+AD381,S380+AD381-AP381,$C381-SUM($AZ381:BA381)))))</f>
        <v>0</v>
      </c>
      <c r="BC381" s="97">
        <f>IF(NOT(snowball2),0,IF(T380&lt;=0,0,IF($C381&lt;=SUM($AZ381:BB381),0,IF(AQ381+$C381-SUM($AZ381:BB381)&gt;T380+AE381,T380+AE381-AQ381,$C381-SUM($AZ381:BB381)))))</f>
        <v>0</v>
      </c>
      <c r="BD381" s="97">
        <f>IF(NOT(snowball2),0,IF(U380&lt;=0,0,IF($C381&lt;=SUM($AZ381:BC381),0,IF(AR381+$C381-SUM($AZ381:BC381)&gt;U380+AF381,U380+AF381-AR381,$C381-SUM($AZ381:BC381)))))</f>
        <v>0</v>
      </c>
      <c r="BE381" s="97">
        <f>IF(NOT(snowball2),0,IF(V380&lt;=0,0,IF($C381&lt;=SUM($AZ381:BD381),0,IF(AS381+$C381-SUM($AZ381:BD381)&gt;V380+AG381,V380+AG381-AS381,$C381-SUM($AZ381:BD381)))))</f>
        <v>0</v>
      </c>
      <c r="BF381" s="97">
        <f>IF(NOT(snowball2),0,IF(W380&lt;=0,0,IF($C381&lt;=SUM($AZ381:BE381),0,IF(AT381+$C381-SUM($AZ381:BE381)&gt;W380+AH381,W380+AH381-AT381,$C381-SUM($AZ381:BE381)))))</f>
        <v>0</v>
      </c>
      <c r="BG381" s="97">
        <f>IF(NOT(snowball2),0,IF(X380&lt;=0,0,IF($C381&lt;=SUM($AZ381:BF381),0,IF(AU381+$C381-SUM($AZ381:BF381)&gt;X380+AI381,X380+AI381-AU381,$C381-SUM($AZ381:BF381)))))</f>
        <v>0</v>
      </c>
      <c r="BH381" s="97">
        <f>IF(NOT(snowball2),0,IF(Y380&lt;=0,0,IF($C381&lt;=SUM($AZ381:BG381),0,IF(AV381+$C381-SUM($AZ381:BG381)&gt;Y380+AJ381,Y380+AJ381-AV381,$C381-SUM($AZ381:BG381)))))</f>
        <v>0</v>
      </c>
      <c r="BI381" s="97">
        <f>IF(NOT(snowball2),0,IF(Z380&lt;=0,0,IF($C381&lt;=SUM($AZ381:BH381),0,IF(AW381+$C381-SUM($AZ381:BH381)&gt;Z380+AK381,Z380+AK381-AW381,$C381-SUM($AZ381:BH381)))))</f>
        <v>0</v>
      </c>
    </row>
  </sheetData>
  <mergeCells count="2">
    <mergeCell ref="E5:F5"/>
    <mergeCell ref="E16:F16"/>
  </mergeCells>
  <conditionalFormatting sqref="E13:N13">
    <cfRule type="expression" dxfId="7" priority="1" stopIfTrue="1">
      <formula>AND(paymenttype=2,OR(#REF!&gt;0,E16&gt;0))</formula>
    </cfRule>
  </conditionalFormatting>
  <conditionalFormatting sqref="E10:N10">
    <cfRule type="expression" dxfId="6" priority="2" stopIfTrue="1">
      <formula>AND(paymenttype=2,OR(#REF!&gt;0,#REF!&gt;0))</formula>
    </cfRule>
  </conditionalFormatting>
  <conditionalFormatting sqref="B21:B380">
    <cfRule type="expression" dxfId="5" priority="3" stopIfTrue="1">
      <formula>ISERROR(B21)</formula>
    </cfRule>
  </conditionalFormatting>
  <pageMargins left="0.5" right="0.25" top="0.25" bottom="0.5" header="0.5" footer="0.5"/>
  <pageSetup scale="73" fitToHeight="0"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5361" r:id="rId4" name="Drop Down 1">
              <controlPr defaultSize="0" print="0" autoLine="0" autoPict="0">
                <anchor moveWithCells="1">
                  <from>
                    <xdr:col>6</xdr:col>
                    <xdr:colOff>0</xdr:colOff>
                    <xdr:row>4</xdr:row>
                    <xdr:rowOff>228600</xdr:rowOff>
                  </from>
                  <to>
                    <xdr:col>9</xdr:col>
                    <xdr:colOff>0</xdr:colOff>
                    <xdr:row>6</xdr:row>
                    <xdr:rowOff>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X1215"/>
  <sheetViews>
    <sheetView workbookViewId="0">
      <selection activeCell="A3" sqref="A3"/>
    </sheetView>
  </sheetViews>
  <sheetFormatPr defaultRowHeight="14.25" x14ac:dyDescent="0.2"/>
  <cols>
    <col min="1" max="1" width="10.7109375" style="2" customWidth="1"/>
    <col min="2" max="2" width="100.7109375" style="2" customWidth="1"/>
    <col min="3" max="3" width="4.7109375" style="579" customWidth="1"/>
    <col min="4" max="4" width="9.140625" style="2"/>
    <col min="5" max="5" width="3.7109375" style="2" customWidth="1"/>
    <col min="6" max="11" width="9.140625" style="2"/>
    <col min="12" max="24" width="0" style="2" hidden="1" customWidth="1"/>
    <col min="25" max="16384" width="9.140625" style="2"/>
  </cols>
  <sheetData>
    <row r="1" spans="1:9" ht="15" customHeight="1" x14ac:dyDescent="0.2">
      <c r="A1" s="575" t="s">
        <v>315</v>
      </c>
      <c r="B1" s="565"/>
      <c r="C1" s="577"/>
    </row>
    <row r="2" spans="1:9" ht="15" customHeight="1" x14ac:dyDescent="0.2">
      <c r="A2" s="566"/>
      <c r="B2" s="566"/>
      <c r="C2" s="578"/>
    </row>
    <row r="3" spans="1:9" ht="15" customHeight="1" x14ac:dyDescent="0.2">
      <c r="A3" s="3"/>
      <c r="B3" s="567"/>
    </row>
    <row r="4" spans="1:9" ht="15" customHeight="1" x14ac:dyDescent="0.2">
      <c r="A4" s="6" t="s">
        <v>12</v>
      </c>
      <c r="B4" s="566"/>
      <c r="C4" s="578"/>
    </row>
    <row r="5" spans="1:9" ht="15" customHeight="1" x14ac:dyDescent="0.2">
      <c r="A5" s="3"/>
      <c r="B5" s="471" t="s">
        <v>1595</v>
      </c>
      <c r="E5" s="1090" t="s">
        <v>311</v>
      </c>
      <c r="F5" s="1090"/>
      <c r="G5" s="1090"/>
      <c r="H5" s="1090"/>
      <c r="I5" s="1090"/>
    </row>
    <row r="6" spans="1:9" ht="15" customHeight="1" x14ac:dyDescent="0.2">
      <c r="A6" s="3"/>
      <c r="B6" s="2" t="s">
        <v>1596</v>
      </c>
      <c r="E6" s="253">
        <v>1</v>
      </c>
      <c r="F6" s="607" t="s">
        <v>316</v>
      </c>
      <c r="G6" s="607"/>
      <c r="H6" s="607"/>
      <c r="I6" s="607"/>
    </row>
    <row r="7" spans="1:9" ht="15" customHeight="1" x14ac:dyDescent="0.2">
      <c r="A7" s="3"/>
      <c r="B7" s="2" t="s">
        <v>1597</v>
      </c>
      <c r="E7" s="253">
        <v>2</v>
      </c>
      <c r="F7" s="607" t="s">
        <v>317</v>
      </c>
      <c r="G7" s="607"/>
      <c r="H7" s="607"/>
      <c r="I7" s="607"/>
    </row>
    <row r="8" spans="1:9" ht="15" customHeight="1" x14ac:dyDescent="0.2">
      <c r="A8" s="3"/>
      <c r="B8" s="2" t="s">
        <v>1598</v>
      </c>
      <c r="E8" s="253">
        <v>3</v>
      </c>
      <c r="F8" s="1091" t="s">
        <v>409</v>
      </c>
      <c r="G8" s="1091"/>
      <c r="H8" s="1091"/>
      <c r="I8" s="1091"/>
    </row>
    <row r="9" spans="1:9" ht="15" customHeight="1" x14ac:dyDescent="0.2">
      <c r="A9" s="3"/>
      <c r="B9" s="585" t="s">
        <v>328</v>
      </c>
      <c r="E9" s="253">
        <v>4</v>
      </c>
      <c r="F9" s="1091" t="s">
        <v>410</v>
      </c>
      <c r="G9" s="1091"/>
      <c r="H9" s="1091"/>
      <c r="I9" s="1091"/>
    </row>
    <row r="10" spans="1:9" ht="15" customHeight="1" x14ac:dyDescent="0.2">
      <c r="A10" s="3"/>
      <c r="B10" s="585" t="s">
        <v>329</v>
      </c>
      <c r="E10" s="253">
        <v>5</v>
      </c>
      <c r="F10" s="1091" t="s">
        <v>411</v>
      </c>
      <c r="G10" s="1091"/>
      <c r="H10" s="1091"/>
      <c r="I10" s="1091"/>
    </row>
    <row r="11" spans="1:9" ht="15" customHeight="1" x14ac:dyDescent="0.2">
      <c r="A11" s="3"/>
      <c r="B11" s="585" t="s">
        <v>330</v>
      </c>
      <c r="E11" s="253">
        <v>6</v>
      </c>
      <c r="F11" s="1091" t="s">
        <v>412</v>
      </c>
      <c r="G11" s="1091"/>
      <c r="H11" s="1091"/>
      <c r="I11" s="1091"/>
    </row>
    <row r="12" spans="1:9" ht="15" customHeight="1" x14ac:dyDescent="0.2">
      <c r="A12" s="3"/>
      <c r="E12" s="253">
        <v>7</v>
      </c>
      <c r="F12" s="1091" t="s">
        <v>413</v>
      </c>
      <c r="G12" s="1091"/>
      <c r="H12" s="1091"/>
      <c r="I12" s="1091"/>
    </row>
    <row r="13" spans="1:9" ht="15" customHeight="1" x14ac:dyDescent="0.2">
      <c r="A13" s="3"/>
      <c r="B13" s="2" t="s">
        <v>1612</v>
      </c>
      <c r="E13" s="253">
        <v>8</v>
      </c>
      <c r="F13" s="607" t="s">
        <v>318</v>
      </c>
      <c r="G13" s="607"/>
      <c r="H13" s="607"/>
      <c r="I13" s="607"/>
    </row>
    <row r="14" spans="1:9" ht="15" customHeight="1" x14ac:dyDescent="0.2">
      <c r="A14" s="3"/>
      <c r="B14" s="2" t="s">
        <v>1657</v>
      </c>
      <c r="E14" s="253">
        <v>9</v>
      </c>
      <c r="F14" s="607" t="s">
        <v>327</v>
      </c>
      <c r="G14" s="607"/>
      <c r="H14" s="607"/>
      <c r="I14" s="607"/>
    </row>
    <row r="15" spans="1:9" ht="15" customHeight="1" x14ac:dyDescent="0.2">
      <c r="A15" s="3"/>
      <c r="B15" s="2" t="s">
        <v>1613</v>
      </c>
      <c r="E15" s="253">
        <v>10</v>
      </c>
      <c r="F15" s="564" t="s">
        <v>431</v>
      </c>
      <c r="G15" s="564"/>
      <c r="H15" s="564"/>
      <c r="I15" s="564"/>
    </row>
    <row r="16" spans="1:9" ht="15" customHeight="1" x14ac:dyDescent="0.2">
      <c r="A16" s="3"/>
      <c r="B16" s="3" t="s">
        <v>1658</v>
      </c>
      <c r="E16" s="253">
        <v>11</v>
      </c>
      <c r="F16" s="564" t="s">
        <v>2030</v>
      </c>
      <c r="G16" s="564"/>
      <c r="H16" s="564"/>
      <c r="I16" s="564"/>
    </row>
    <row r="17" spans="1:9" ht="15" customHeight="1" x14ac:dyDescent="0.2">
      <c r="A17" s="3"/>
      <c r="B17" s="3" t="s">
        <v>1659</v>
      </c>
      <c r="E17" s="253">
        <v>12</v>
      </c>
      <c r="F17" s="607" t="s">
        <v>2093</v>
      </c>
      <c r="G17" s="607"/>
      <c r="H17" s="607"/>
      <c r="I17" s="607"/>
    </row>
    <row r="18" spans="1:9" ht="15" customHeight="1" x14ac:dyDescent="0.2">
      <c r="A18" s="3"/>
      <c r="B18" s="3" t="s">
        <v>1660</v>
      </c>
      <c r="E18" s="253"/>
      <c r="F18" s="607"/>
      <c r="G18" s="607"/>
      <c r="H18" s="607"/>
      <c r="I18" s="607"/>
    </row>
    <row r="19" spans="1:9" ht="15" customHeight="1" x14ac:dyDescent="0.2">
      <c r="A19" s="3"/>
      <c r="B19" s="3" t="s">
        <v>1661</v>
      </c>
      <c r="E19" s="253"/>
      <c r="F19" s="564"/>
      <c r="G19" s="564"/>
      <c r="H19" s="564"/>
      <c r="I19" s="564"/>
    </row>
    <row r="20" spans="1:9" ht="15" customHeight="1" x14ac:dyDescent="0.2">
      <c r="A20" s="3"/>
      <c r="B20" s="3" t="s">
        <v>1662</v>
      </c>
      <c r="E20" s="253"/>
      <c r="F20" s="564"/>
      <c r="G20" s="564"/>
      <c r="H20" s="564"/>
      <c r="I20" s="564"/>
    </row>
    <row r="21" spans="1:9" ht="15" customHeight="1" x14ac:dyDescent="0.2">
      <c r="A21" s="3"/>
      <c r="E21" s="253"/>
      <c r="F21" s="564"/>
      <c r="G21" s="564"/>
      <c r="H21" s="564"/>
      <c r="I21" s="564"/>
    </row>
    <row r="22" spans="1:9" ht="15" customHeight="1" x14ac:dyDescent="0.2">
      <c r="A22" s="3"/>
      <c r="B22" s="568" t="s">
        <v>327</v>
      </c>
    </row>
    <row r="23" spans="1:9" ht="15" customHeight="1" x14ac:dyDescent="0.2">
      <c r="A23" s="3"/>
      <c r="B23" s="2" t="s">
        <v>1663</v>
      </c>
    </row>
    <row r="24" spans="1:9" ht="15" customHeight="1" x14ac:dyDescent="0.2">
      <c r="B24" s="2" t="s">
        <v>1664</v>
      </c>
    </row>
    <row r="25" spans="1:9" ht="15" customHeight="1" x14ac:dyDescent="0.2">
      <c r="B25" s="2" t="s">
        <v>1665</v>
      </c>
    </row>
    <row r="26" spans="1:9" ht="15" customHeight="1" x14ac:dyDescent="0.2"/>
    <row r="27" spans="1:9" ht="15" customHeight="1" x14ac:dyDescent="0.2">
      <c r="B27" s="568" t="s">
        <v>433</v>
      </c>
    </row>
    <row r="28" spans="1:9" ht="15" customHeight="1" x14ac:dyDescent="0.2">
      <c r="B28" s="2" t="s">
        <v>1590</v>
      </c>
    </row>
    <row r="29" spans="1:9" ht="15" customHeight="1" x14ac:dyDescent="0.2">
      <c r="B29" s="2" t="s">
        <v>1591</v>
      </c>
    </row>
    <row r="30" spans="1:9" ht="15" customHeight="1" x14ac:dyDescent="0.2">
      <c r="B30" s="2" t="s">
        <v>1592</v>
      </c>
    </row>
    <row r="31" spans="1:9" ht="15" customHeight="1" x14ac:dyDescent="0.2"/>
    <row r="32" spans="1:9" ht="15" customHeight="1" x14ac:dyDescent="0.2">
      <c r="B32" s="568" t="s">
        <v>1614</v>
      </c>
    </row>
    <row r="33" spans="2:4" ht="15" customHeight="1" x14ac:dyDescent="0.2">
      <c r="B33" s="2" t="s">
        <v>1615</v>
      </c>
    </row>
    <row r="34" spans="2:4" ht="15" customHeight="1" x14ac:dyDescent="0.2">
      <c r="B34" s="2" t="s">
        <v>1616</v>
      </c>
    </row>
    <row r="35" spans="2:4" ht="15" customHeight="1" x14ac:dyDescent="0.2">
      <c r="B35" s="2" t="s">
        <v>1617</v>
      </c>
    </row>
    <row r="36" spans="2:4" ht="15" customHeight="1" x14ac:dyDescent="0.2">
      <c r="B36" s="2" t="s">
        <v>1618</v>
      </c>
    </row>
    <row r="37" spans="2:4" ht="15" customHeight="1" x14ac:dyDescent="0.3">
      <c r="B37" s="569" t="s">
        <v>1619</v>
      </c>
      <c r="D37"/>
    </row>
    <row r="38" spans="2:4" ht="15" customHeight="1" x14ac:dyDescent="0.2">
      <c r="B38" s="582" t="s">
        <v>1620</v>
      </c>
    </row>
    <row r="39" spans="2:4" ht="15" customHeight="1" x14ac:dyDescent="0.2">
      <c r="B39" s="582" t="s">
        <v>1621</v>
      </c>
    </row>
    <row r="40" spans="2:4" ht="15" customHeight="1" x14ac:dyDescent="0.2">
      <c r="B40" s="582" t="s">
        <v>1622</v>
      </c>
    </row>
    <row r="41" spans="2:4" ht="15" customHeight="1" x14ac:dyDescent="0.2">
      <c r="B41" s="582" t="s">
        <v>1623</v>
      </c>
    </row>
    <row r="42" spans="2:4" ht="15" customHeight="1" x14ac:dyDescent="0.2">
      <c r="B42" s="569" t="s">
        <v>1624</v>
      </c>
    </row>
    <row r="43" spans="2:4" ht="15" customHeight="1" x14ac:dyDescent="0.2">
      <c r="B43" s="582" t="s">
        <v>1625</v>
      </c>
    </row>
    <row r="44" spans="2:4" ht="15" customHeight="1" x14ac:dyDescent="0.2">
      <c r="B44" s="582" t="s">
        <v>1626</v>
      </c>
    </row>
    <row r="45" spans="2:4" ht="15" customHeight="1" x14ac:dyDescent="0.2">
      <c r="B45" s="582" t="s">
        <v>1627</v>
      </c>
    </row>
    <row r="46" spans="2:4" ht="15" customHeight="1" x14ac:dyDescent="0.2">
      <c r="B46" s="569" t="s">
        <v>1666</v>
      </c>
    </row>
    <row r="47" spans="2:4" ht="15" customHeight="1" x14ac:dyDescent="0.2">
      <c r="B47" s="582" t="s">
        <v>1667</v>
      </c>
    </row>
    <row r="48" spans="2:4" ht="15" customHeight="1" x14ac:dyDescent="0.2">
      <c r="B48" s="582" t="s">
        <v>1668</v>
      </c>
    </row>
    <row r="49" spans="2:12" ht="15" customHeight="1" x14ac:dyDescent="0.2">
      <c r="B49" s="582" t="s">
        <v>1669</v>
      </c>
    </row>
    <row r="50" spans="2:12" ht="15" customHeight="1" x14ac:dyDescent="0.2">
      <c r="B50" s="582" t="s">
        <v>1670</v>
      </c>
    </row>
    <row r="51" spans="2:12" ht="15" customHeight="1" x14ac:dyDescent="0.2">
      <c r="B51" s="582" t="s">
        <v>1671</v>
      </c>
    </row>
    <row r="52" spans="2:12" ht="15" customHeight="1" x14ac:dyDescent="0.2">
      <c r="B52" s="569" t="s">
        <v>1628</v>
      </c>
    </row>
    <row r="53" spans="2:12" ht="15" customHeight="1" x14ac:dyDescent="0.2">
      <c r="B53" s="582" t="s">
        <v>1672</v>
      </c>
    </row>
    <row r="54" spans="2:12" ht="15" customHeight="1" x14ac:dyDescent="0.2">
      <c r="B54" s="582" t="s">
        <v>1673</v>
      </c>
    </row>
    <row r="55" spans="2:12" ht="15" customHeight="1" x14ac:dyDescent="0.2">
      <c r="B55" s="582" t="s">
        <v>1674</v>
      </c>
    </row>
    <row r="56" spans="2:12" ht="15" customHeight="1" x14ac:dyDescent="0.2">
      <c r="B56" s="582" t="s">
        <v>1675</v>
      </c>
    </row>
    <row r="57" spans="2:12" ht="15" customHeight="1" x14ac:dyDescent="0.2">
      <c r="B57" s="583" t="s">
        <v>1634</v>
      </c>
    </row>
    <row r="58" spans="2:12" ht="15" customHeight="1" x14ac:dyDescent="0.2">
      <c r="B58" s="584" t="s">
        <v>1635</v>
      </c>
    </row>
    <row r="59" spans="2:12" ht="15" customHeight="1" x14ac:dyDescent="0.2">
      <c r="B59" s="584" t="s">
        <v>1636</v>
      </c>
    </row>
    <row r="60" spans="2:12" ht="15" customHeight="1" x14ac:dyDescent="0.2">
      <c r="B60" s="583" t="s">
        <v>1676</v>
      </c>
    </row>
    <row r="61" spans="2:12" ht="15" customHeight="1" x14ac:dyDescent="0.2">
      <c r="B61" s="584" t="s">
        <v>1677</v>
      </c>
    </row>
    <row r="62" spans="2:12" ht="15" customHeight="1" x14ac:dyDescent="0.2">
      <c r="B62" s="584" t="s">
        <v>1678</v>
      </c>
    </row>
    <row r="63" spans="2:12" ht="15" customHeight="1" x14ac:dyDescent="0.2">
      <c r="B63" s="584" t="s">
        <v>1679</v>
      </c>
      <c r="C63" s="584"/>
      <c r="D63" s="584"/>
      <c r="E63" s="584"/>
      <c r="F63" s="584"/>
      <c r="G63" s="584"/>
      <c r="H63" s="584"/>
      <c r="I63" s="579"/>
      <c r="L63" s="2" t="s">
        <v>303</v>
      </c>
    </row>
    <row r="64" spans="2:12" ht="15" customHeight="1" x14ac:dyDescent="0.2">
      <c r="B64" s="583" t="s">
        <v>1637</v>
      </c>
      <c r="C64" s="583"/>
      <c r="D64" s="583"/>
      <c r="E64" s="583"/>
      <c r="F64" s="583"/>
      <c r="G64" s="583"/>
      <c r="H64" s="583"/>
      <c r="I64" s="579"/>
    </row>
    <row r="65" spans="2:24" ht="15" customHeight="1" thickBot="1" x14ac:dyDescent="0.25">
      <c r="B65" s="584" t="s">
        <v>1638</v>
      </c>
      <c r="C65" s="584"/>
      <c r="D65" s="584"/>
      <c r="E65" s="584"/>
      <c r="F65" s="584"/>
      <c r="G65" s="584"/>
      <c r="H65" s="584"/>
      <c r="I65" s="579"/>
    </row>
    <row r="66" spans="2:24" ht="15" customHeight="1" x14ac:dyDescent="0.2">
      <c r="B66" s="583" t="s">
        <v>1639</v>
      </c>
      <c r="C66" s="583"/>
      <c r="D66" s="583"/>
      <c r="E66" s="583"/>
      <c r="F66" s="583"/>
      <c r="G66" s="583"/>
      <c r="H66" s="583"/>
      <c r="I66" s="579"/>
      <c r="L66" s="1042" t="s">
        <v>217</v>
      </c>
      <c r="M66" s="1043"/>
      <c r="N66" s="1043"/>
      <c r="O66" s="1048">
        <f>SUM('Data Entry'!O27/'Data Entry'!O37)</f>
        <v>0.4</v>
      </c>
      <c r="P66" s="1049"/>
      <c r="Q66" s="1050"/>
      <c r="S66" s="1084" t="s">
        <v>305</v>
      </c>
      <c r="T66" s="1085"/>
      <c r="V66" s="1084" t="s">
        <v>304</v>
      </c>
      <c r="W66" s="1085"/>
    </row>
    <row r="67" spans="2:24" ht="15" customHeight="1" x14ac:dyDescent="0.2">
      <c r="B67" s="584" t="s">
        <v>1640</v>
      </c>
      <c r="C67" s="584"/>
      <c r="D67" s="584"/>
      <c r="E67" s="584"/>
      <c r="F67" s="584"/>
      <c r="G67" s="584"/>
      <c r="H67" s="584"/>
      <c r="I67" s="579"/>
      <c r="L67" s="1044"/>
      <c r="M67" s="1045"/>
      <c r="N67" s="1045"/>
      <c r="O67" s="1051"/>
      <c r="P67" s="1052"/>
      <c r="Q67" s="1053"/>
      <c r="S67" s="1086">
        <v>5000</v>
      </c>
      <c r="T67" s="1087"/>
      <c r="V67" s="1086">
        <v>10000</v>
      </c>
      <c r="W67" s="1087"/>
    </row>
    <row r="68" spans="2:24" ht="15" customHeight="1" thickBot="1" x14ac:dyDescent="0.25">
      <c r="B68" s="584" t="s">
        <v>1641</v>
      </c>
      <c r="C68" s="584"/>
      <c r="D68" s="584"/>
      <c r="E68" s="584"/>
      <c r="F68" s="584"/>
      <c r="G68" s="584"/>
      <c r="H68" s="584"/>
      <c r="I68" s="579"/>
      <c r="L68" s="1046"/>
      <c r="M68" s="1047"/>
      <c r="N68" s="1047"/>
      <c r="O68" s="511"/>
      <c r="P68" s="511"/>
      <c r="Q68" s="572"/>
      <c r="S68" s="1088"/>
      <c r="T68" s="1089"/>
      <c r="V68" s="1088"/>
      <c r="W68" s="1089"/>
    </row>
    <row r="69" spans="2:24" ht="15" customHeight="1" x14ac:dyDescent="0.2">
      <c r="B69" s="583" t="s">
        <v>1642</v>
      </c>
      <c r="C69" s="583"/>
      <c r="D69" s="583"/>
      <c r="E69" s="583"/>
      <c r="F69" s="583"/>
      <c r="G69" s="583"/>
      <c r="H69" s="583"/>
      <c r="I69" s="579"/>
      <c r="L69" s="1054" t="s">
        <v>218</v>
      </c>
      <c r="M69" s="1055"/>
      <c r="N69" s="1060" t="s">
        <v>219</v>
      </c>
      <c r="O69" s="1061"/>
      <c r="P69" s="1061"/>
      <c r="Q69" s="1062"/>
      <c r="S69" s="1042" t="s">
        <v>302</v>
      </c>
      <c r="T69" s="1043"/>
      <c r="U69" s="1043"/>
      <c r="V69" s="1048">
        <f>SUM(S67/V67)</f>
        <v>0.5</v>
      </c>
      <c r="W69" s="1049"/>
      <c r="X69" s="1050"/>
    </row>
    <row r="70" spans="2:24" ht="15" customHeight="1" x14ac:dyDescent="0.2">
      <c r="B70" s="584" t="s">
        <v>1643</v>
      </c>
      <c r="C70" s="584"/>
      <c r="D70" s="584"/>
      <c r="E70" s="584"/>
      <c r="F70" s="584"/>
      <c r="G70" s="584"/>
      <c r="H70" s="584"/>
      <c r="I70" s="579"/>
      <c r="L70" s="1056"/>
      <c r="M70" s="1057"/>
      <c r="N70" s="1063"/>
      <c r="O70" s="1064"/>
      <c r="P70" s="1064"/>
      <c r="Q70" s="1065"/>
      <c r="S70" s="1044"/>
      <c r="T70" s="1045"/>
      <c r="U70" s="1045"/>
      <c r="V70" s="1051"/>
      <c r="W70" s="1052"/>
      <c r="X70" s="1053"/>
    </row>
    <row r="71" spans="2:24" ht="15" customHeight="1" x14ac:dyDescent="0.2">
      <c r="B71" s="583" t="s">
        <v>1644</v>
      </c>
      <c r="C71" s="583"/>
      <c r="D71" s="583"/>
      <c r="E71" s="583"/>
      <c r="F71" s="583"/>
      <c r="G71" s="583"/>
      <c r="H71" s="583"/>
      <c r="I71" s="579"/>
      <c r="L71" s="1058"/>
      <c r="M71" s="1059"/>
      <c r="N71" s="1066"/>
      <c r="O71" s="1067"/>
      <c r="P71" s="1067"/>
      <c r="Q71" s="1068"/>
      <c r="S71" s="1046"/>
      <c r="T71" s="1047"/>
      <c r="U71" s="1047"/>
      <c r="V71" s="511"/>
      <c r="W71" s="511"/>
      <c r="X71" s="572"/>
    </row>
    <row r="72" spans="2:24" ht="15" customHeight="1" x14ac:dyDescent="0.2">
      <c r="B72" s="584" t="s">
        <v>1645</v>
      </c>
      <c r="C72" s="584"/>
      <c r="D72" s="584"/>
      <c r="E72" s="584"/>
      <c r="F72" s="584"/>
      <c r="G72" s="584"/>
      <c r="H72" s="584"/>
      <c r="I72" s="579"/>
      <c r="L72" s="1069" t="s">
        <v>220</v>
      </c>
      <c r="M72" s="1070"/>
      <c r="N72" s="1075" t="s">
        <v>258</v>
      </c>
      <c r="O72" s="1076"/>
      <c r="P72" s="1076"/>
      <c r="Q72" s="1077"/>
      <c r="S72" s="1054" t="s">
        <v>308</v>
      </c>
      <c r="T72" s="1055"/>
      <c r="U72" s="1060" t="s">
        <v>310</v>
      </c>
      <c r="V72" s="1061"/>
      <c r="W72" s="1061"/>
      <c r="X72" s="1062"/>
    </row>
    <row r="73" spans="2:24" ht="15" customHeight="1" x14ac:dyDescent="0.2">
      <c r="B73" s="584" t="s">
        <v>1646</v>
      </c>
      <c r="C73" s="584"/>
      <c r="D73" s="584"/>
      <c r="E73" s="584"/>
      <c r="F73" s="584"/>
      <c r="G73" s="584"/>
      <c r="H73" s="584"/>
      <c r="I73" s="579"/>
      <c r="L73" s="1071"/>
      <c r="M73" s="1072"/>
      <c r="N73" s="1078"/>
      <c r="O73" s="1079"/>
      <c r="P73" s="1079"/>
      <c r="Q73" s="1080"/>
      <c r="S73" s="1056"/>
      <c r="T73" s="1057"/>
      <c r="U73" s="1063"/>
      <c r="V73" s="1064"/>
      <c r="W73" s="1064"/>
      <c r="X73" s="1065"/>
    </row>
    <row r="74" spans="2:24" ht="15" customHeight="1" x14ac:dyDescent="0.2">
      <c r="B74" s="569" t="s">
        <v>1629</v>
      </c>
      <c r="C74" s="569"/>
      <c r="D74" s="569"/>
      <c r="E74" s="569"/>
      <c r="F74" s="569"/>
      <c r="G74" s="569"/>
      <c r="H74" s="569"/>
      <c r="I74" s="579"/>
      <c r="L74" s="1073"/>
      <c r="M74" s="1074"/>
      <c r="N74" s="1081"/>
      <c r="O74" s="1082"/>
      <c r="P74" s="1082"/>
      <c r="Q74" s="1083"/>
      <c r="S74" s="1058"/>
      <c r="T74" s="1059"/>
      <c r="U74" s="1066"/>
      <c r="V74" s="1067"/>
      <c r="W74" s="1067"/>
      <c r="X74" s="1068"/>
    </row>
    <row r="75" spans="2:24" ht="15" customHeight="1" x14ac:dyDescent="0.2">
      <c r="B75" s="582" t="s">
        <v>1630</v>
      </c>
      <c r="C75" s="582"/>
      <c r="D75" s="582"/>
      <c r="E75" s="582"/>
      <c r="F75" s="582"/>
      <c r="G75" s="582"/>
      <c r="H75" s="582"/>
      <c r="I75" s="579"/>
      <c r="L75" s="1012" t="s">
        <v>221</v>
      </c>
      <c r="M75" s="1013"/>
      <c r="N75" s="1018" t="s">
        <v>259</v>
      </c>
      <c r="O75" s="1019"/>
      <c r="P75" s="1019"/>
      <c r="Q75" s="1020"/>
      <c r="S75" s="1069" t="s">
        <v>307</v>
      </c>
      <c r="T75" s="1070"/>
      <c r="U75" s="1075" t="s">
        <v>309</v>
      </c>
      <c r="V75" s="1076"/>
      <c r="W75" s="1076"/>
      <c r="X75" s="1077"/>
    </row>
    <row r="76" spans="2:24" ht="15" customHeight="1" x14ac:dyDescent="0.2">
      <c r="B76" s="569" t="s">
        <v>1631</v>
      </c>
      <c r="C76" s="569"/>
      <c r="D76" s="569"/>
      <c r="E76" s="569"/>
      <c r="F76" s="569"/>
      <c r="G76" s="569"/>
      <c r="H76" s="569"/>
      <c r="I76" s="579"/>
      <c r="L76" s="1014"/>
      <c r="M76" s="1015"/>
      <c r="N76" s="1021"/>
      <c r="O76" s="1022"/>
      <c r="P76" s="1022"/>
      <c r="Q76" s="1023"/>
      <c r="S76" s="1071"/>
      <c r="T76" s="1072"/>
      <c r="U76" s="1078"/>
      <c r="V76" s="1079"/>
      <c r="W76" s="1079"/>
      <c r="X76" s="1080"/>
    </row>
    <row r="77" spans="2:24" ht="15" customHeight="1" x14ac:dyDescent="0.2">
      <c r="B77" s="582" t="s">
        <v>1647</v>
      </c>
      <c r="C77" s="582"/>
      <c r="D77" s="582"/>
      <c r="E77" s="582"/>
      <c r="F77" s="582"/>
      <c r="G77" s="582"/>
      <c r="H77" s="582"/>
      <c r="I77" s="579"/>
      <c r="L77" s="1016"/>
      <c r="M77" s="1017"/>
      <c r="N77" s="1024"/>
      <c r="O77" s="1025"/>
      <c r="P77" s="1025"/>
      <c r="Q77" s="1026"/>
      <c r="S77" s="1073"/>
      <c r="T77" s="1074"/>
      <c r="U77" s="1081"/>
      <c r="V77" s="1082"/>
      <c r="W77" s="1082"/>
      <c r="X77" s="1083"/>
    </row>
    <row r="78" spans="2:24" ht="15" customHeight="1" x14ac:dyDescent="0.2">
      <c r="B78" s="582" t="s">
        <v>1648</v>
      </c>
      <c r="C78" s="582"/>
      <c r="D78" s="582"/>
      <c r="E78" s="582"/>
      <c r="F78" s="582"/>
      <c r="G78" s="582"/>
      <c r="H78" s="582"/>
      <c r="I78" s="579"/>
      <c r="L78" s="1027" t="s">
        <v>222</v>
      </c>
      <c r="M78" s="1028"/>
      <c r="N78" s="1033" t="s">
        <v>260</v>
      </c>
      <c r="O78" s="1034"/>
      <c r="P78" s="1034"/>
      <c r="Q78" s="1035"/>
      <c r="S78" s="1027" t="s">
        <v>222</v>
      </c>
      <c r="T78" s="1028"/>
      <c r="U78" s="1033" t="s">
        <v>306</v>
      </c>
      <c r="V78" s="1034"/>
      <c r="W78" s="1034"/>
      <c r="X78" s="1035"/>
    </row>
    <row r="79" spans="2:24" ht="15" customHeight="1" x14ac:dyDescent="0.2">
      <c r="B79" s="569" t="s">
        <v>1632</v>
      </c>
      <c r="C79" s="569"/>
      <c r="D79" s="569"/>
      <c r="E79" s="569"/>
      <c r="F79" s="569"/>
      <c r="G79" s="569"/>
      <c r="H79" s="569"/>
      <c r="I79" s="579"/>
      <c r="L79" s="1029"/>
      <c r="M79" s="1030"/>
      <c r="N79" s="1036"/>
      <c r="O79" s="1037"/>
      <c r="P79" s="1037"/>
      <c r="Q79" s="1038"/>
      <c r="S79" s="1029"/>
      <c r="T79" s="1030"/>
      <c r="U79" s="1036"/>
      <c r="V79" s="1037"/>
      <c r="W79" s="1037"/>
      <c r="X79" s="1038"/>
    </row>
    <row r="80" spans="2:24" ht="15" customHeight="1" thickBot="1" x14ac:dyDescent="0.25">
      <c r="B80" s="582" t="s">
        <v>1633</v>
      </c>
      <c r="C80" s="582"/>
      <c r="D80" s="582"/>
      <c r="E80" s="582"/>
      <c r="F80" s="582"/>
      <c r="G80" s="582"/>
      <c r="H80" s="582"/>
      <c r="I80" s="579"/>
      <c r="L80" s="1031"/>
      <c r="M80" s="1032"/>
      <c r="N80" s="1039"/>
      <c r="O80" s="1040"/>
      <c r="P80" s="1040"/>
      <c r="Q80" s="1041"/>
      <c r="S80" s="1031"/>
      <c r="T80" s="1032"/>
      <c r="U80" s="1039"/>
      <c r="V80" s="1040"/>
      <c r="W80" s="1040"/>
      <c r="X80" s="1041"/>
    </row>
    <row r="81" spans="2:2" ht="15" customHeight="1" x14ac:dyDescent="0.2">
      <c r="B81" s="582" t="s">
        <v>1649</v>
      </c>
    </row>
    <row r="82" spans="2:2" ht="15" customHeight="1" x14ac:dyDescent="0.2">
      <c r="B82" s="582" t="s">
        <v>1650</v>
      </c>
    </row>
    <row r="83" spans="2:2" ht="15" customHeight="1" x14ac:dyDescent="0.2">
      <c r="B83" s="582" t="s">
        <v>1651</v>
      </c>
    </row>
    <row r="84" spans="2:2" ht="15" customHeight="1" x14ac:dyDescent="0.2">
      <c r="B84" s="582" t="s">
        <v>1652</v>
      </c>
    </row>
    <row r="85" spans="2:2" ht="15" customHeight="1" x14ac:dyDescent="0.2">
      <c r="B85" s="569" t="s">
        <v>1680</v>
      </c>
    </row>
    <row r="86" spans="2:2" ht="15" customHeight="1" x14ac:dyDescent="0.2">
      <c r="B86" s="582" t="s">
        <v>1653</v>
      </c>
    </row>
    <row r="87" spans="2:2" ht="15" customHeight="1" x14ac:dyDescent="0.2">
      <c r="B87" s="582" t="s">
        <v>1654</v>
      </c>
    </row>
    <row r="88" spans="2:2" ht="15" customHeight="1" x14ac:dyDescent="0.2">
      <c r="B88" s="582" t="s">
        <v>1655</v>
      </c>
    </row>
    <row r="89" spans="2:2" ht="15" customHeight="1" x14ac:dyDescent="0.2">
      <c r="B89" s="582" t="s">
        <v>1656</v>
      </c>
    </row>
    <row r="90" spans="2:2" ht="15" customHeight="1" x14ac:dyDescent="0.2"/>
    <row r="91" spans="2:2" ht="15" customHeight="1" x14ac:dyDescent="0.2">
      <c r="B91" s="568" t="s">
        <v>435</v>
      </c>
    </row>
    <row r="92" spans="2:2" ht="15" customHeight="1" x14ac:dyDescent="0.2">
      <c r="B92" s="2" t="s">
        <v>1585</v>
      </c>
    </row>
    <row r="93" spans="2:2" ht="15" customHeight="1" x14ac:dyDescent="0.2">
      <c r="B93" s="2" t="s">
        <v>1593</v>
      </c>
    </row>
    <row r="94" spans="2:2" ht="15" customHeight="1" x14ac:dyDescent="0.2">
      <c r="B94" s="2" t="s">
        <v>1594</v>
      </c>
    </row>
    <row r="95" spans="2:2" ht="15" customHeight="1" x14ac:dyDescent="0.2">
      <c r="B95" s="569" t="s">
        <v>1276</v>
      </c>
    </row>
    <row r="96" spans="2:2" ht="15" customHeight="1" x14ac:dyDescent="0.2">
      <c r="B96" s="569" t="s">
        <v>1279</v>
      </c>
    </row>
    <row r="97" spans="2:2" ht="15" customHeight="1" x14ac:dyDescent="0.2">
      <c r="B97" s="569" t="s">
        <v>1586</v>
      </c>
    </row>
    <row r="98" spans="2:2" ht="15" customHeight="1" x14ac:dyDescent="0.2">
      <c r="B98" s="569" t="s">
        <v>1587</v>
      </c>
    </row>
    <row r="99" spans="2:2" ht="15" customHeight="1" x14ac:dyDescent="0.2">
      <c r="B99" s="569" t="s">
        <v>1383</v>
      </c>
    </row>
    <row r="100" spans="2:2" ht="15" customHeight="1" x14ac:dyDescent="0.2">
      <c r="B100" s="569" t="s">
        <v>1407</v>
      </c>
    </row>
    <row r="101" spans="2:2" ht="15" customHeight="1" x14ac:dyDescent="0.2">
      <c r="B101" s="569" t="s">
        <v>1437</v>
      </c>
    </row>
    <row r="102" spans="2:2" ht="15" customHeight="1" x14ac:dyDescent="0.2">
      <c r="B102" s="569" t="s">
        <v>1444</v>
      </c>
    </row>
    <row r="103" spans="2:2" ht="15" customHeight="1" x14ac:dyDescent="0.2">
      <c r="B103" s="569" t="s">
        <v>1452</v>
      </c>
    </row>
    <row r="104" spans="2:2" ht="15" customHeight="1" x14ac:dyDescent="0.2">
      <c r="B104" s="569" t="s">
        <v>1588</v>
      </c>
    </row>
    <row r="105" spans="2:2" ht="15" customHeight="1" x14ac:dyDescent="0.2">
      <c r="B105" s="569" t="s">
        <v>1477</v>
      </c>
    </row>
    <row r="106" spans="2:2" ht="15" customHeight="1" x14ac:dyDescent="0.2">
      <c r="B106" s="471" t="s">
        <v>1599</v>
      </c>
    </row>
    <row r="107" spans="2:2" ht="15" customHeight="1" x14ac:dyDescent="0.2">
      <c r="B107" s="2" t="s">
        <v>1600</v>
      </c>
    </row>
    <row r="108" spans="2:2" ht="15" customHeight="1" x14ac:dyDescent="0.2">
      <c r="B108" s="2" t="s">
        <v>1601</v>
      </c>
    </row>
    <row r="109" spans="2:2" ht="15" customHeight="1" x14ac:dyDescent="0.2">
      <c r="B109" s="2" t="s">
        <v>1602</v>
      </c>
    </row>
    <row r="110" spans="2:2" ht="15" customHeight="1" x14ac:dyDescent="0.2">
      <c r="B110" s="2" t="s">
        <v>1603</v>
      </c>
    </row>
    <row r="111" spans="2:2" ht="15" customHeight="1" x14ac:dyDescent="0.2">
      <c r="B111" s="2" t="s">
        <v>1681</v>
      </c>
    </row>
    <row r="112" spans="2:2" ht="15" customHeight="1" x14ac:dyDescent="0.2"/>
    <row r="113" spans="1:3" ht="15" customHeight="1" x14ac:dyDescent="0.2">
      <c r="A113" s="576" t="s">
        <v>312</v>
      </c>
      <c r="B113" s="254" t="s">
        <v>316</v>
      </c>
      <c r="C113" s="580" t="s">
        <v>313</v>
      </c>
    </row>
    <row r="114" spans="1:3" ht="15" customHeight="1" x14ac:dyDescent="0.2">
      <c r="B114" s="471" t="s">
        <v>331</v>
      </c>
    </row>
    <row r="115" spans="1:3" ht="15" customHeight="1" x14ac:dyDescent="0.2">
      <c r="B115" s="471" t="s">
        <v>332</v>
      </c>
    </row>
    <row r="116" spans="1:3" ht="15" customHeight="1" x14ac:dyDescent="0.2">
      <c r="B116" s="471" t="s">
        <v>333</v>
      </c>
    </row>
    <row r="117" spans="1:3" ht="15" customHeight="1" x14ac:dyDescent="0.2">
      <c r="B117" s="569" t="s">
        <v>334</v>
      </c>
    </row>
    <row r="118" spans="1:3" ht="15" customHeight="1" x14ac:dyDescent="0.2">
      <c r="B118" s="569" t="s">
        <v>335</v>
      </c>
    </row>
    <row r="119" spans="1:3" ht="15" customHeight="1" x14ac:dyDescent="0.2">
      <c r="B119" s="569" t="s">
        <v>336</v>
      </c>
    </row>
    <row r="120" spans="1:3" ht="15" customHeight="1" x14ac:dyDescent="0.2">
      <c r="B120" s="569" t="s">
        <v>337</v>
      </c>
    </row>
    <row r="121" spans="1:3" ht="15" customHeight="1" x14ac:dyDescent="0.2">
      <c r="B121" s="569" t="s">
        <v>338</v>
      </c>
    </row>
    <row r="122" spans="1:3" ht="15" customHeight="1" x14ac:dyDescent="0.2">
      <c r="B122" s="569" t="s">
        <v>339</v>
      </c>
    </row>
    <row r="123" spans="1:3" ht="15" customHeight="1" x14ac:dyDescent="0.2">
      <c r="B123" s="471"/>
    </row>
    <row r="124" spans="1:3" ht="15" customHeight="1" x14ac:dyDescent="0.2">
      <c r="B124" s="471" t="s">
        <v>340</v>
      </c>
    </row>
    <row r="125" spans="1:3" ht="15" customHeight="1" x14ac:dyDescent="0.2">
      <c r="B125" s="569" t="s">
        <v>341</v>
      </c>
    </row>
    <row r="126" spans="1:3" ht="15" customHeight="1" x14ac:dyDescent="0.2">
      <c r="B126" s="569" t="s">
        <v>342</v>
      </c>
    </row>
    <row r="127" spans="1:3" ht="15" customHeight="1" x14ac:dyDescent="0.2">
      <c r="B127" s="569" t="s">
        <v>343</v>
      </c>
    </row>
    <row r="128" spans="1:3" ht="15" customHeight="1" x14ac:dyDescent="0.2">
      <c r="B128" s="471"/>
    </row>
    <row r="129" spans="2:2" ht="15" customHeight="1" x14ac:dyDescent="0.2">
      <c r="B129" s="487" t="s">
        <v>1682</v>
      </c>
    </row>
    <row r="130" spans="2:2" ht="15" customHeight="1" x14ac:dyDescent="0.2">
      <c r="B130" s="471"/>
    </row>
    <row r="131" spans="2:2" ht="15" customHeight="1" x14ac:dyDescent="0.2">
      <c r="B131" s="471" t="s">
        <v>1683</v>
      </c>
    </row>
    <row r="132" spans="2:2" ht="15" customHeight="1" x14ac:dyDescent="0.2">
      <c r="B132" s="471" t="s">
        <v>1684</v>
      </c>
    </row>
    <row r="133" spans="2:2" ht="15" customHeight="1" x14ac:dyDescent="0.2">
      <c r="B133" s="471" t="s">
        <v>1685</v>
      </c>
    </row>
    <row r="134" spans="2:2" ht="15" customHeight="1" x14ac:dyDescent="0.2">
      <c r="B134" s="471" t="s">
        <v>1686</v>
      </c>
    </row>
    <row r="135" spans="2:2" ht="15" customHeight="1" x14ac:dyDescent="0.2">
      <c r="B135" s="471" t="s">
        <v>344</v>
      </c>
    </row>
    <row r="136" spans="2:2" ht="15" customHeight="1" x14ac:dyDescent="0.2">
      <c r="B136" s="583" t="s">
        <v>345</v>
      </c>
    </row>
    <row r="137" spans="2:2" ht="15" customHeight="1" x14ac:dyDescent="0.2">
      <c r="B137" s="583" t="s">
        <v>346</v>
      </c>
    </row>
    <row r="138" spans="2:2" ht="15" customHeight="1" x14ac:dyDescent="0.2">
      <c r="B138" s="583" t="s">
        <v>347</v>
      </c>
    </row>
    <row r="139" spans="2:2" ht="15" customHeight="1" x14ac:dyDescent="0.2">
      <c r="B139" s="471" t="s">
        <v>348</v>
      </c>
    </row>
    <row r="140" spans="2:2" ht="15" customHeight="1" x14ac:dyDescent="0.2">
      <c r="B140" s="586" t="s">
        <v>349</v>
      </c>
    </row>
    <row r="141" spans="2:2" ht="15" customHeight="1" x14ac:dyDescent="0.2">
      <c r="B141" s="586" t="s">
        <v>350</v>
      </c>
    </row>
    <row r="142" spans="2:2" ht="15" customHeight="1" x14ac:dyDescent="0.2">
      <c r="B142" s="586" t="s">
        <v>351</v>
      </c>
    </row>
    <row r="143" spans="2:2" ht="15" customHeight="1" x14ac:dyDescent="0.2">
      <c r="B143" s="471"/>
    </row>
    <row r="144" spans="2:2" ht="15" customHeight="1" x14ac:dyDescent="0.2">
      <c r="B144" s="471" t="s">
        <v>352</v>
      </c>
    </row>
    <row r="145" spans="1:3" ht="15" customHeight="1" x14ac:dyDescent="0.2">
      <c r="B145" s="471" t="s">
        <v>353</v>
      </c>
    </row>
    <row r="146" spans="1:3" ht="15" customHeight="1" x14ac:dyDescent="0.2">
      <c r="B146" s="471" t="s">
        <v>354</v>
      </c>
    </row>
    <row r="147" spans="1:3" ht="15" customHeight="1" x14ac:dyDescent="0.2">
      <c r="B147" s="471" t="s">
        <v>1687</v>
      </c>
    </row>
    <row r="148" spans="1:3" ht="15" customHeight="1" x14ac:dyDescent="0.2">
      <c r="B148" s="471" t="s">
        <v>1688</v>
      </c>
    </row>
    <row r="149" spans="1:3" ht="15" customHeight="1" x14ac:dyDescent="0.2">
      <c r="B149" s="2" t="s">
        <v>1689</v>
      </c>
    </row>
    <row r="150" spans="1:3" ht="15" customHeight="1" x14ac:dyDescent="0.2">
      <c r="A150" s="3"/>
      <c r="B150" s="3"/>
    </row>
    <row r="151" spans="1:3" ht="15" customHeight="1" x14ac:dyDescent="0.2">
      <c r="A151" s="570" t="s">
        <v>314</v>
      </c>
      <c r="B151" s="571" t="s">
        <v>317</v>
      </c>
      <c r="C151" s="580" t="s">
        <v>313</v>
      </c>
    </row>
    <row r="152" spans="1:3" ht="15" customHeight="1" x14ac:dyDescent="0.2">
      <c r="B152" s="480" t="s">
        <v>1690</v>
      </c>
    </row>
    <row r="153" spans="1:3" ht="15" customHeight="1" x14ac:dyDescent="0.2">
      <c r="B153" s="480" t="s">
        <v>1691</v>
      </c>
    </row>
    <row r="154" spans="1:3" ht="15" customHeight="1" x14ac:dyDescent="0.2">
      <c r="B154" s="480" t="s">
        <v>1696</v>
      </c>
    </row>
    <row r="155" spans="1:3" ht="15" customHeight="1" x14ac:dyDescent="0.2">
      <c r="B155" s="480" t="s">
        <v>1692</v>
      </c>
    </row>
    <row r="156" spans="1:3" ht="15" customHeight="1" x14ac:dyDescent="0.2">
      <c r="B156" s="480" t="s">
        <v>1693</v>
      </c>
    </row>
    <row r="157" spans="1:3" ht="15" customHeight="1" x14ac:dyDescent="0.2">
      <c r="B157" s="480" t="s">
        <v>1694</v>
      </c>
    </row>
    <row r="158" spans="1:3" ht="15" customHeight="1" x14ac:dyDescent="0.2">
      <c r="B158" s="480" t="s">
        <v>1695</v>
      </c>
    </row>
    <row r="159" spans="1:3" ht="15" customHeight="1" x14ac:dyDescent="0.2">
      <c r="B159" s="480" t="s">
        <v>355</v>
      </c>
    </row>
    <row r="160" spans="1:3" ht="15" customHeight="1" x14ac:dyDescent="0.2">
      <c r="B160" s="480"/>
    </row>
    <row r="161" spans="2:2" ht="15" customHeight="1" x14ac:dyDescent="0.2">
      <c r="B161" s="480" t="s">
        <v>356</v>
      </c>
    </row>
    <row r="162" spans="2:2" ht="15" customHeight="1" x14ac:dyDescent="0.2">
      <c r="B162" s="480" t="s">
        <v>357</v>
      </c>
    </row>
    <row r="163" spans="2:2" ht="15" customHeight="1" x14ac:dyDescent="0.2">
      <c r="B163" s="480"/>
    </row>
    <row r="164" spans="2:2" ht="15" customHeight="1" x14ac:dyDescent="0.2">
      <c r="B164" s="480" t="s">
        <v>1697</v>
      </c>
    </row>
    <row r="165" spans="2:2" ht="15" customHeight="1" x14ac:dyDescent="0.2">
      <c r="B165" s="480" t="s">
        <v>1698</v>
      </c>
    </row>
    <row r="166" spans="2:2" ht="15" customHeight="1" x14ac:dyDescent="0.2">
      <c r="B166" s="480" t="s">
        <v>1699</v>
      </c>
    </row>
    <row r="167" spans="2:2" ht="15" customHeight="1" x14ac:dyDescent="0.2">
      <c r="B167" s="480" t="s">
        <v>1700</v>
      </c>
    </row>
    <row r="168" spans="2:2" ht="15" customHeight="1" x14ac:dyDescent="0.2">
      <c r="B168" s="480" t="s">
        <v>1701</v>
      </c>
    </row>
    <row r="169" spans="2:2" ht="15" customHeight="1" x14ac:dyDescent="0.2">
      <c r="B169" s="480"/>
    </row>
    <row r="170" spans="2:2" ht="15" customHeight="1" x14ac:dyDescent="0.2">
      <c r="B170" s="480"/>
    </row>
    <row r="171" spans="2:2" ht="15" customHeight="1" x14ac:dyDescent="0.2">
      <c r="B171" s="480" t="s">
        <v>1702</v>
      </c>
    </row>
    <row r="172" spans="2:2" ht="15" customHeight="1" x14ac:dyDescent="0.2">
      <c r="B172" s="480" t="s">
        <v>1703</v>
      </c>
    </row>
    <row r="173" spans="2:2" ht="15" customHeight="1" x14ac:dyDescent="0.2">
      <c r="B173" s="2" t="s">
        <v>1704</v>
      </c>
    </row>
    <row r="174" spans="2:2" ht="15" customHeight="1" x14ac:dyDescent="0.2">
      <c r="B174" s="2" t="s">
        <v>1705</v>
      </c>
    </row>
    <row r="175" spans="2:2" ht="15" customHeight="1" x14ac:dyDescent="0.2"/>
    <row r="176" spans="2:2" ht="15" customHeight="1" x14ac:dyDescent="0.2">
      <c r="B176" s="1011" t="s">
        <v>321</v>
      </c>
    </row>
    <row r="177" spans="2:2" ht="15" customHeight="1" x14ac:dyDescent="0.2">
      <c r="B177" s="1011"/>
    </row>
    <row r="178" spans="2:2" ht="15" customHeight="1" x14ac:dyDescent="0.2"/>
    <row r="179" spans="2:2" ht="15" customHeight="1" x14ac:dyDescent="0.2">
      <c r="B179" s="471" t="s">
        <v>358</v>
      </c>
    </row>
    <row r="180" spans="2:2" ht="15" customHeight="1" x14ac:dyDescent="0.2">
      <c r="B180" s="471" t="s">
        <v>1728</v>
      </c>
    </row>
    <row r="181" spans="2:2" ht="15" customHeight="1" x14ac:dyDescent="0.2">
      <c r="B181" s="471" t="s">
        <v>1727</v>
      </c>
    </row>
    <row r="182" spans="2:2" ht="15" customHeight="1" x14ac:dyDescent="0.2">
      <c r="B182" s="586" t="s">
        <v>1706</v>
      </c>
    </row>
    <row r="183" spans="2:2" ht="15" customHeight="1" x14ac:dyDescent="0.2">
      <c r="B183" s="586" t="s">
        <v>1707</v>
      </c>
    </row>
    <row r="184" spans="2:2" ht="15" customHeight="1" x14ac:dyDescent="0.2">
      <c r="B184" s="586" t="s">
        <v>1708</v>
      </c>
    </row>
    <row r="185" spans="2:2" ht="15" customHeight="1" x14ac:dyDescent="0.2">
      <c r="B185" s="586" t="s">
        <v>1725</v>
      </c>
    </row>
    <row r="186" spans="2:2" ht="15" customHeight="1" x14ac:dyDescent="0.2">
      <c r="B186" s="586" t="s">
        <v>1726</v>
      </c>
    </row>
    <row r="187" spans="2:2" ht="15" customHeight="1" x14ac:dyDescent="0.2">
      <c r="B187" s="471"/>
    </row>
    <row r="188" spans="2:2" ht="15" customHeight="1" x14ac:dyDescent="0.2">
      <c r="B188" s="463" t="s">
        <v>1709</v>
      </c>
    </row>
    <row r="189" spans="2:2" ht="15" customHeight="1" x14ac:dyDescent="0.2">
      <c r="B189" s="463" t="s">
        <v>1710</v>
      </c>
    </row>
    <row r="190" spans="2:2" ht="15" customHeight="1" x14ac:dyDescent="0.2">
      <c r="B190" s="471"/>
    </row>
    <row r="191" spans="2:2" ht="15" customHeight="1" x14ac:dyDescent="0.2">
      <c r="B191" s="471" t="s">
        <v>1711</v>
      </c>
    </row>
    <row r="192" spans="2:2" ht="15" customHeight="1" x14ac:dyDescent="0.2">
      <c r="B192" s="586" t="s">
        <v>1712</v>
      </c>
    </row>
    <row r="193" spans="2:2" ht="15" customHeight="1" x14ac:dyDescent="0.2">
      <c r="B193" s="586" t="s">
        <v>1713</v>
      </c>
    </row>
    <row r="194" spans="2:2" ht="15" customHeight="1" x14ac:dyDescent="0.2">
      <c r="B194" s="471" t="s">
        <v>1589</v>
      </c>
    </row>
    <row r="195" spans="2:2" ht="15" customHeight="1" x14ac:dyDescent="0.2">
      <c r="B195" s="471" t="s">
        <v>1714</v>
      </c>
    </row>
    <row r="196" spans="2:2" ht="15" customHeight="1" x14ac:dyDescent="0.2">
      <c r="B196" s="586" t="s">
        <v>1715</v>
      </c>
    </row>
    <row r="197" spans="2:2" ht="15" customHeight="1" x14ac:dyDescent="0.2">
      <c r="B197" s="471" t="s">
        <v>359</v>
      </c>
    </row>
    <row r="198" spans="2:2" ht="15" customHeight="1" x14ac:dyDescent="0.2">
      <c r="B198" s="471" t="s">
        <v>360</v>
      </c>
    </row>
    <row r="199" spans="2:2" ht="15" customHeight="1" x14ac:dyDescent="0.2">
      <c r="B199" s="471" t="s">
        <v>361</v>
      </c>
    </row>
    <row r="200" spans="2:2" ht="15" customHeight="1" x14ac:dyDescent="0.2">
      <c r="B200" s="471" t="s">
        <v>1724</v>
      </c>
    </row>
    <row r="201" spans="2:2" ht="15" customHeight="1" x14ac:dyDescent="0.2">
      <c r="B201" s="569" t="s">
        <v>1721</v>
      </c>
    </row>
    <row r="202" spans="2:2" ht="15" customHeight="1" x14ac:dyDescent="0.2">
      <c r="B202" s="569" t="s">
        <v>1722</v>
      </c>
    </row>
    <row r="203" spans="2:2" ht="15" customHeight="1" x14ac:dyDescent="0.2">
      <c r="B203" s="569" t="s">
        <v>1723</v>
      </c>
    </row>
    <row r="204" spans="2:2" ht="15" customHeight="1" x14ac:dyDescent="0.2">
      <c r="B204" s="471" t="s">
        <v>1717</v>
      </c>
    </row>
    <row r="205" spans="2:2" ht="15" customHeight="1" x14ac:dyDescent="0.2">
      <c r="B205" s="586" t="s">
        <v>1716</v>
      </c>
    </row>
    <row r="206" spans="2:2" ht="15" customHeight="1" x14ac:dyDescent="0.2">
      <c r="B206" s="569" t="s">
        <v>1718</v>
      </c>
    </row>
    <row r="207" spans="2:2" ht="15" customHeight="1" x14ac:dyDescent="0.2">
      <c r="B207" s="455" t="s">
        <v>1719</v>
      </c>
    </row>
    <row r="208" spans="2:2" ht="15" customHeight="1" x14ac:dyDescent="0.2">
      <c r="B208" s="455" t="s">
        <v>1720</v>
      </c>
    </row>
    <row r="209" spans="2:3" ht="15" customHeight="1" x14ac:dyDescent="0.2"/>
    <row r="210" spans="2:3" ht="15" customHeight="1" x14ac:dyDescent="0.2">
      <c r="B210" s="571" t="s">
        <v>319</v>
      </c>
      <c r="C210" s="580" t="s">
        <v>313</v>
      </c>
    </row>
    <row r="211" spans="2:3" ht="15" customHeight="1" x14ac:dyDescent="0.2">
      <c r="B211" s="471" t="s">
        <v>1729</v>
      </c>
    </row>
    <row r="212" spans="2:3" ht="15" customHeight="1" x14ac:dyDescent="0.2">
      <c r="B212" s="471" t="s">
        <v>1763</v>
      </c>
    </row>
    <row r="213" spans="2:3" ht="15" customHeight="1" x14ac:dyDescent="0.2">
      <c r="B213" s="471" t="s">
        <v>1730</v>
      </c>
    </row>
    <row r="214" spans="2:3" ht="15" customHeight="1" x14ac:dyDescent="0.2">
      <c r="B214" s="471" t="s">
        <v>1731</v>
      </c>
    </row>
    <row r="215" spans="2:3" ht="15" customHeight="1" x14ac:dyDescent="0.2">
      <c r="B215" s="471" t="s">
        <v>1732</v>
      </c>
    </row>
    <row r="216" spans="2:3" ht="15" customHeight="1" x14ac:dyDescent="0.2">
      <c r="B216" s="471"/>
    </row>
    <row r="217" spans="2:3" ht="15" customHeight="1" x14ac:dyDescent="0.2">
      <c r="B217" s="471" t="s">
        <v>1733</v>
      </c>
    </row>
    <row r="218" spans="2:3" ht="15" customHeight="1" x14ac:dyDescent="0.2">
      <c r="B218" s="471" t="s">
        <v>1734</v>
      </c>
    </row>
    <row r="219" spans="2:3" ht="15" customHeight="1" x14ac:dyDescent="0.2">
      <c r="B219" s="471" t="s">
        <v>1735</v>
      </c>
    </row>
    <row r="220" spans="2:3" ht="15" customHeight="1" x14ac:dyDescent="0.2">
      <c r="B220" s="471" t="s">
        <v>1736</v>
      </c>
    </row>
    <row r="221" spans="2:3" ht="15" customHeight="1" x14ac:dyDescent="0.2">
      <c r="B221" s="471" t="s">
        <v>362</v>
      </c>
    </row>
    <row r="222" spans="2:3" ht="15" customHeight="1" x14ac:dyDescent="0.2">
      <c r="B222" s="569" t="s">
        <v>363</v>
      </c>
    </row>
    <row r="223" spans="2:3" ht="15" customHeight="1" x14ac:dyDescent="0.2">
      <c r="B223" s="569" t="s">
        <v>364</v>
      </c>
    </row>
    <row r="224" spans="2:3" ht="15" customHeight="1" x14ac:dyDescent="0.2">
      <c r="B224" s="569" t="s">
        <v>365</v>
      </c>
    </row>
    <row r="225" spans="2:2" ht="15" customHeight="1" x14ac:dyDescent="0.2">
      <c r="B225" s="569" t="s">
        <v>366</v>
      </c>
    </row>
    <row r="226" spans="2:2" ht="15" customHeight="1" x14ac:dyDescent="0.2">
      <c r="B226" s="569" t="s">
        <v>367</v>
      </c>
    </row>
    <row r="227" spans="2:2" ht="15" customHeight="1" x14ac:dyDescent="0.2">
      <c r="B227" s="569" t="s">
        <v>368</v>
      </c>
    </row>
    <row r="228" spans="2:2" ht="15" customHeight="1" x14ac:dyDescent="0.2">
      <c r="B228" s="471" t="s">
        <v>1737</v>
      </c>
    </row>
    <row r="229" spans="2:2" ht="15" customHeight="1" x14ac:dyDescent="0.2">
      <c r="B229" s="471" t="s">
        <v>1738</v>
      </c>
    </row>
    <row r="230" spans="2:2" ht="15" customHeight="1" x14ac:dyDescent="0.2">
      <c r="B230" s="471"/>
    </row>
    <row r="231" spans="2:2" ht="15" customHeight="1" x14ac:dyDescent="0.2">
      <c r="B231" s="471" t="s">
        <v>369</v>
      </c>
    </row>
    <row r="232" spans="2:2" ht="15" customHeight="1" x14ac:dyDescent="0.2">
      <c r="B232" s="569" t="s">
        <v>370</v>
      </c>
    </row>
    <row r="233" spans="2:2" ht="15" customHeight="1" x14ac:dyDescent="0.2">
      <c r="B233" s="569" t="s">
        <v>371</v>
      </c>
    </row>
    <row r="234" spans="2:2" ht="15" customHeight="1" x14ac:dyDescent="0.2">
      <c r="B234" s="569" t="s">
        <v>372</v>
      </c>
    </row>
    <row r="235" spans="2:2" ht="15" customHeight="1" x14ac:dyDescent="0.2">
      <c r="B235" s="471"/>
    </row>
    <row r="236" spans="2:2" ht="15" customHeight="1" x14ac:dyDescent="0.2">
      <c r="B236" s="471" t="s">
        <v>373</v>
      </c>
    </row>
    <row r="237" spans="2:2" ht="15" customHeight="1" x14ac:dyDescent="0.2">
      <c r="B237" s="586" t="s">
        <v>1743</v>
      </c>
    </row>
    <row r="238" spans="2:2" ht="15" customHeight="1" x14ac:dyDescent="0.2">
      <c r="B238" s="569" t="s">
        <v>1744</v>
      </c>
    </row>
    <row r="239" spans="2:2" ht="15" customHeight="1" x14ac:dyDescent="0.2">
      <c r="B239" s="586" t="s">
        <v>1739</v>
      </c>
    </row>
    <row r="240" spans="2:2" ht="15" customHeight="1" x14ac:dyDescent="0.2">
      <c r="B240" s="586" t="s">
        <v>1740</v>
      </c>
    </row>
    <row r="241" spans="2:2" ht="15" customHeight="1" x14ac:dyDescent="0.2">
      <c r="B241" s="586" t="s">
        <v>1741</v>
      </c>
    </row>
    <row r="242" spans="2:2" ht="15" customHeight="1" x14ac:dyDescent="0.2">
      <c r="B242" s="586" t="s">
        <v>1747</v>
      </c>
    </row>
    <row r="243" spans="2:2" ht="15" customHeight="1" x14ac:dyDescent="0.2">
      <c r="B243" s="586" t="s">
        <v>1745</v>
      </c>
    </row>
    <row r="244" spans="2:2" ht="15" customHeight="1" x14ac:dyDescent="0.2">
      <c r="B244" s="569" t="s">
        <v>1746</v>
      </c>
    </row>
    <row r="245" spans="2:2" ht="15" customHeight="1" x14ac:dyDescent="0.2">
      <c r="B245" s="586" t="s">
        <v>1742</v>
      </c>
    </row>
    <row r="246" spans="2:2" ht="15" customHeight="1" x14ac:dyDescent="0.2">
      <c r="B246" s="471"/>
    </row>
    <row r="247" spans="2:2" ht="15" customHeight="1" x14ac:dyDescent="0.2">
      <c r="B247" s="471" t="s">
        <v>1748</v>
      </c>
    </row>
    <row r="248" spans="2:2" ht="15" customHeight="1" x14ac:dyDescent="0.2">
      <c r="B248" s="471" t="s">
        <v>1749</v>
      </c>
    </row>
    <row r="249" spans="2:2" ht="15" customHeight="1" x14ac:dyDescent="0.2">
      <c r="B249" s="471" t="s">
        <v>374</v>
      </c>
    </row>
    <row r="250" spans="2:2" ht="15" customHeight="1" x14ac:dyDescent="0.2">
      <c r="B250" s="471" t="s">
        <v>1750</v>
      </c>
    </row>
    <row r="251" spans="2:2" ht="15" customHeight="1" x14ac:dyDescent="0.2">
      <c r="B251" s="471" t="s">
        <v>1751</v>
      </c>
    </row>
    <row r="252" spans="2:2" ht="15" customHeight="1" x14ac:dyDescent="0.2">
      <c r="B252" s="471" t="s">
        <v>1752</v>
      </c>
    </row>
    <row r="253" spans="2:2" ht="15" customHeight="1" x14ac:dyDescent="0.2">
      <c r="B253" s="471" t="s">
        <v>1753</v>
      </c>
    </row>
    <row r="254" spans="2:2" ht="15" customHeight="1" x14ac:dyDescent="0.2">
      <c r="B254" s="471" t="s">
        <v>1754</v>
      </c>
    </row>
    <row r="255" spans="2:2" ht="15" customHeight="1" x14ac:dyDescent="0.2">
      <c r="B255" s="471" t="s">
        <v>1755</v>
      </c>
    </row>
    <row r="256" spans="2:2" ht="15" customHeight="1" x14ac:dyDescent="0.2">
      <c r="B256" s="471" t="s">
        <v>1756</v>
      </c>
    </row>
    <row r="257" spans="2:3" ht="15" customHeight="1" x14ac:dyDescent="0.2">
      <c r="B257" s="471" t="s">
        <v>1757</v>
      </c>
    </row>
    <row r="258" spans="2:3" ht="15" customHeight="1" x14ac:dyDescent="0.2"/>
    <row r="259" spans="2:3" ht="15" customHeight="1" x14ac:dyDescent="0.2">
      <c r="B259" s="571" t="s">
        <v>322</v>
      </c>
      <c r="C259" s="580" t="s">
        <v>313</v>
      </c>
    </row>
    <row r="260" spans="2:3" ht="15" customHeight="1" x14ac:dyDescent="0.2">
      <c r="B260" s="480" t="s">
        <v>1758</v>
      </c>
    </row>
    <row r="261" spans="2:3" ht="15" customHeight="1" x14ac:dyDescent="0.2">
      <c r="B261" s="480" t="s">
        <v>1760</v>
      </c>
    </row>
    <row r="262" spans="2:3" ht="15" customHeight="1" x14ac:dyDescent="0.2">
      <c r="B262" s="480" t="s">
        <v>1759</v>
      </c>
    </row>
    <row r="263" spans="2:3" ht="15" customHeight="1" x14ac:dyDescent="0.2">
      <c r="B263" s="480" t="s">
        <v>1764</v>
      </c>
    </row>
    <row r="264" spans="2:3" ht="15" customHeight="1" x14ac:dyDescent="0.2">
      <c r="B264" s="480" t="s">
        <v>1761</v>
      </c>
    </row>
    <row r="265" spans="2:3" ht="15" customHeight="1" x14ac:dyDescent="0.2">
      <c r="B265" s="480" t="s">
        <v>1762</v>
      </c>
    </row>
    <row r="266" spans="2:3" ht="15" customHeight="1" x14ac:dyDescent="0.2">
      <c r="B266" s="480" t="s">
        <v>1765</v>
      </c>
    </row>
    <row r="267" spans="2:3" ht="15" customHeight="1" x14ac:dyDescent="0.2">
      <c r="B267" s="480" t="s">
        <v>1766</v>
      </c>
    </row>
    <row r="268" spans="2:3" ht="15" customHeight="1" x14ac:dyDescent="0.2">
      <c r="B268" s="480"/>
    </row>
    <row r="269" spans="2:3" ht="15" customHeight="1" x14ac:dyDescent="0.2">
      <c r="B269" s="480" t="s">
        <v>1767</v>
      </c>
    </row>
    <row r="270" spans="2:3" ht="15" customHeight="1" x14ac:dyDescent="0.2">
      <c r="B270" s="480" t="s">
        <v>1768</v>
      </c>
    </row>
    <row r="271" spans="2:3" ht="15" customHeight="1" x14ac:dyDescent="0.2">
      <c r="B271" s="480" t="s">
        <v>375</v>
      </c>
    </row>
    <row r="272" spans="2:3" ht="15" customHeight="1" x14ac:dyDescent="0.2">
      <c r="B272" s="588" t="s">
        <v>1769</v>
      </c>
    </row>
    <row r="273" spans="1:3" ht="15" customHeight="1" x14ac:dyDescent="0.2">
      <c r="B273" s="582" t="s">
        <v>376</v>
      </c>
    </row>
    <row r="274" spans="1:3" ht="15" customHeight="1" x14ac:dyDescent="0.2">
      <c r="B274" s="582" t="s">
        <v>377</v>
      </c>
    </row>
    <row r="275" spans="1:3" ht="15" customHeight="1" x14ac:dyDescent="0.2">
      <c r="B275" s="582" t="s">
        <v>378</v>
      </c>
    </row>
    <row r="276" spans="1:3" ht="15" customHeight="1" x14ac:dyDescent="0.2">
      <c r="A276" s="587"/>
      <c r="B276" s="586" t="s">
        <v>1770</v>
      </c>
      <c r="C276" s="589"/>
    </row>
    <row r="277" spans="1:3" ht="15" customHeight="1" x14ac:dyDescent="0.2">
      <c r="B277" s="582" t="s">
        <v>1774</v>
      </c>
    </row>
    <row r="278" spans="1:3" ht="15" customHeight="1" x14ac:dyDescent="0.2">
      <c r="B278" s="582" t="s">
        <v>1775</v>
      </c>
    </row>
    <row r="279" spans="1:3" ht="15" customHeight="1" x14ac:dyDescent="0.2">
      <c r="A279" s="587"/>
      <c r="B279" s="586" t="s">
        <v>1771</v>
      </c>
      <c r="C279" s="589"/>
    </row>
    <row r="280" spans="1:3" ht="15" customHeight="1" x14ac:dyDescent="0.2">
      <c r="B280" s="582" t="s">
        <v>379</v>
      </c>
    </row>
    <row r="281" spans="1:3" ht="15" customHeight="1" x14ac:dyDescent="0.2">
      <c r="B281" s="582" t="s">
        <v>380</v>
      </c>
    </row>
    <row r="282" spans="1:3" ht="15" customHeight="1" x14ac:dyDescent="0.2">
      <c r="B282" s="582" t="s">
        <v>381</v>
      </c>
    </row>
    <row r="283" spans="1:3" ht="15" customHeight="1" x14ac:dyDescent="0.2">
      <c r="B283" s="582" t="s">
        <v>382</v>
      </c>
    </row>
    <row r="284" spans="1:3" ht="15" customHeight="1" x14ac:dyDescent="0.2">
      <c r="B284" s="582" t="s">
        <v>383</v>
      </c>
    </row>
    <row r="285" spans="1:3" ht="15" customHeight="1" x14ac:dyDescent="0.2">
      <c r="B285" s="582" t="s">
        <v>384</v>
      </c>
    </row>
    <row r="286" spans="1:3" ht="15" customHeight="1" x14ac:dyDescent="0.2">
      <c r="B286" s="586" t="s">
        <v>1772</v>
      </c>
    </row>
    <row r="287" spans="1:3" ht="15" customHeight="1" x14ac:dyDescent="0.2">
      <c r="B287" s="582" t="s">
        <v>1776</v>
      </c>
    </row>
    <row r="288" spans="1:3" ht="15" customHeight="1" x14ac:dyDescent="0.2">
      <c r="B288" s="582" t="s">
        <v>1777</v>
      </c>
    </row>
    <row r="289" spans="2:3" ht="15" customHeight="1" x14ac:dyDescent="0.2">
      <c r="B289" s="582" t="s">
        <v>385</v>
      </c>
    </row>
    <row r="290" spans="2:3" ht="15" customHeight="1" x14ac:dyDescent="0.2">
      <c r="B290" s="582" t="s">
        <v>386</v>
      </c>
    </row>
    <row r="291" spans="2:3" ht="15" customHeight="1" x14ac:dyDescent="0.2">
      <c r="B291" s="582" t="s">
        <v>387</v>
      </c>
    </row>
    <row r="292" spans="2:3" ht="15" customHeight="1" x14ac:dyDescent="0.2">
      <c r="B292" s="582" t="s">
        <v>388</v>
      </c>
    </row>
    <row r="293" spans="2:3" ht="15" customHeight="1" x14ac:dyDescent="0.2">
      <c r="B293" s="586" t="s">
        <v>1773</v>
      </c>
    </row>
    <row r="294" spans="2:3" ht="15" customHeight="1" x14ac:dyDescent="0.2">
      <c r="B294" s="582" t="s">
        <v>389</v>
      </c>
    </row>
    <row r="295" spans="2:3" ht="15" customHeight="1" x14ac:dyDescent="0.2">
      <c r="B295" s="582" t="s">
        <v>390</v>
      </c>
    </row>
    <row r="296" spans="2:3" ht="15" customHeight="1" x14ac:dyDescent="0.2">
      <c r="B296" s="582" t="s">
        <v>391</v>
      </c>
    </row>
    <row r="297" spans="2:3" ht="15" customHeight="1" x14ac:dyDescent="0.2"/>
    <row r="298" spans="2:3" ht="15" customHeight="1" x14ac:dyDescent="0.2">
      <c r="B298" s="571" t="s">
        <v>323</v>
      </c>
      <c r="C298" s="580" t="s">
        <v>313</v>
      </c>
    </row>
    <row r="299" spans="2:3" ht="15" customHeight="1" x14ac:dyDescent="0.2">
      <c r="B299" s="471" t="s">
        <v>1802</v>
      </c>
    </row>
    <row r="300" spans="2:3" ht="15" customHeight="1" x14ac:dyDescent="0.2">
      <c r="B300" s="471" t="s">
        <v>1778</v>
      </c>
    </row>
    <row r="301" spans="2:3" ht="15" customHeight="1" x14ac:dyDescent="0.2">
      <c r="B301" s="2" t="s">
        <v>1779</v>
      </c>
    </row>
    <row r="302" spans="2:3" ht="15" customHeight="1" x14ac:dyDescent="0.2">
      <c r="B302" s="2" t="s">
        <v>1780</v>
      </c>
    </row>
    <row r="303" spans="2:3" ht="15" customHeight="1" x14ac:dyDescent="0.2">
      <c r="B303" s="2" t="s">
        <v>1781</v>
      </c>
    </row>
    <row r="304" spans="2:3" ht="15" customHeight="1" x14ac:dyDescent="0.2"/>
    <row r="305" spans="2:2" ht="15" customHeight="1" x14ac:dyDescent="0.2">
      <c r="B305" s="2" t="s">
        <v>392</v>
      </c>
    </row>
    <row r="306" spans="2:2" ht="15" customHeight="1" x14ac:dyDescent="0.2">
      <c r="B306" s="455" t="s">
        <v>393</v>
      </c>
    </row>
    <row r="307" spans="2:2" ht="15" customHeight="1" x14ac:dyDescent="0.2">
      <c r="B307" s="103" t="s">
        <v>394</v>
      </c>
    </row>
    <row r="308" spans="2:2" ht="15" customHeight="1" x14ac:dyDescent="0.2">
      <c r="B308" s="455" t="s">
        <v>395</v>
      </c>
    </row>
    <row r="309" spans="2:2" ht="15" customHeight="1" x14ac:dyDescent="0.2">
      <c r="B309" s="455" t="s">
        <v>396</v>
      </c>
    </row>
    <row r="310" spans="2:2" ht="15" customHeight="1" x14ac:dyDescent="0.2"/>
    <row r="311" spans="2:2" ht="15" customHeight="1" x14ac:dyDescent="0.2">
      <c r="B311" s="590" t="s">
        <v>397</v>
      </c>
    </row>
    <row r="312" spans="2:2" ht="15" customHeight="1" x14ac:dyDescent="0.2">
      <c r="B312" s="473" t="s">
        <v>1783</v>
      </c>
    </row>
    <row r="313" spans="2:2" ht="15" customHeight="1" x14ac:dyDescent="0.2">
      <c r="B313" s="473" t="s">
        <v>1784</v>
      </c>
    </row>
    <row r="314" spans="2:2" ht="15" customHeight="1" x14ac:dyDescent="0.2">
      <c r="B314" s="473" t="s">
        <v>1782</v>
      </c>
    </row>
    <row r="315" spans="2:2" ht="15" customHeight="1" x14ac:dyDescent="0.2">
      <c r="B315" s="455" t="s">
        <v>1785</v>
      </c>
    </row>
    <row r="316" spans="2:2" ht="15" customHeight="1" x14ac:dyDescent="0.2">
      <c r="B316" s="103" t="s">
        <v>1786</v>
      </c>
    </row>
    <row r="317" spans="2:2" ht="15" customHeight="1" x14ac:dyDescent="0.2">
      <c r="B317" s="103" t="s">
        <v>1787</v>
      </c>
    </row>
    <row r="318" spans="2:2" ht="15" customHeight="1" x14ac:dyDescent="0.2">
      <c r="B318" s="103" t="s">
        <v>1788</v>
      </c>
    </row>
    <row r="319" spans="2:2" ht="15" customHeight="1" x14ac:dyDescent="0.2">
      <c r="B319" s="455" t="s">
        <v>1789</v>
      </c>
    </row>
    <row r="320" spans="2:2" ht="15" customHeight="1" x14ac:dyDescent="0.2">
      <c r="B320" s="103" t="s">
        <v>1790</v>
      </c>
    </row>
    <row r="321" spans="2:3" ht="15" customHeight="1" x14ac:dyDescent="0.2">
      <c r="B321" s="103" t="s">
        <v>1791</v>
      </c>
    </row>
    <row r="322" spans="2:3" ht="15" customHeight="1" x14ac:dyDescent="0.2">
      <c r="B322" s="103" t="s">
        <v>1792</v>
      </c>
    </row>
    <row r="323" spans="2:3" ht="15" customHeight="1" x14ac:dyDescent="0.2">
      <c r="B323" s="455" t="s">
        <v>1793</v>
      </c>
    </row>
    <row r="324" spans="2:3" ht="15" customHeight="1" x14ac:dyDescent="0.2">
      <c r="B324" s="103" t="s">
        <v>1794</v>
      </c>
    </row>
    <row r="325" spans="2:3" ht="15" customHeight="1" x14ac:dyDescent="0.2">
      <c r="B325" s="103" t="s">
        <v>1795</v>
      </c>
    </row>
    <row r="326" spans="2:3" ht="15" customHeight="1" x14ac:dyDescent="0.2">
      <c r="B326" s="103" t="s">
        <v>1796</v>
      </c>
    </row>
    <row r="327" spans="2:3" ht="15" customHeight="1" x14ac:dyDescent="0.2">
      <c r="B327" s="2" t="s">
        <v>1797</v>
      </c>
    </row>
    <row r="328" spans="2:3" ht="15" customHeight="1" x14ac:dyDescent="0.2">
      <c r="B328" s="2" t="s">
        <v>1798</v>
      </c>
    </row>
    <row r="329" spans="2:3" ht="15" customHeight="1" x14ac:dyDescent="0.2">
      <c r="B329" s="2" t="s">
        <v>1799</v>
      </c>
    </row>
    <row r="330" spans="2:3" ht="15" customHeight="1" x14ac:dyDescent="0.2"/>
    <row r="331" spans="2:3" ht="15" customHeight="1" x14ac:dyDescent="0.2">
      <c r="B331" s="571" t="s">
        <v>324</v>
      </c>
      <c r="C331" s="580" t="s">
        <v>313</v>
      </c>
    </row>
    <row r="332" spans="2:3" ht="15" customHeight="1" x14ac:dyDescent="0.2">
      <c r="B332" s="471" t="s">
        <v>1800</v>
      </c>
    </row>
    <row r="333" spans="2:3" ht="15" customHeight="1" x14ac:dyDescent="0.2">
      <c r="B333" s="471" t="s">
        <v>1801</v>
      </c>
    </row>
    <row r="334" spans="2:3" ht="15" customHeight="1" x14ac:dyDescent="0.2">
      <c r="B334" s="471" t="s">
        <v>1803</v>
      </c>
    </row>
    <row r="335" spans="2:3" ht="15" customHeight="1" x14ac:dyDescent="0.2">
      <c r="B335" s="471" t="s">
        <v>1804</v>
      </c>
    </row>
    <row r="336" spans="2:3" ht="15" customHeight="1" x14ac:dyDescent="0.2">
      <c r="B336" s="471" t="s">
        <v>1805</v>
      </c>
    </row>
    <row r="337" spans="2:2" ht="15" customHeight="1" x14ac:dyDescent="0.2">
      <c r="B337" s="471" t="s">
        <v>1806</v>
      </c>
    </row>
    <row r="338" spans="2:2" ht="15" customHeight="1" x14ac:dyDescent="0.2">
      <c r="B338" s="471" t="s">
        <v>1807</v>
      </c>
    </row>
    <row r="339" spans="2:2" ht="15" customHeight="1" x14ac:dyDescent="0.2">
      <c r="B339" s="471" t="s">
        <v>1808</v>
      </c>
    </row>
    <row r="340" spans="2:2" ht="15" customHeight="1" x14ac:dyDescent="0.2">
      <c r="B340" s="471" t="s">
        <v>1809</v>
      </c>
    </row>
    <row r="341" spans="2:2" ht="15" customHeight="1" x14ac:dyDescent="0.2">
      <c r="B341" s="471" t="s">
        <v>1810</v>
      </c>
    </row>
    <row r="342" spans="2:2" ht="15" customHeight="1" x14ac:dyDescent="0.2">
      <c r="B342" s="586" t="s">
        <v>1811</v>
      </c>
    </row>
    <row r="343" spans="2:2" ht="15" customHeight="1" x14ac:dyDescent="0.2">
      <c r="B343" s="569" t="s">
        <v>1812</v>
      </c>
    </row>
    <row r="344" spans="2:2" ht="15" customHeight="1" x14ac:dyDescent="0.2">
      <c r="B344" s="569" t="s">
        <v>1813</v>
      </c>
    </row>
    <row r="345" spans="2:2" ht="15" customHeight="1" x14ac:dyDescent="0.2">
      <c r="B345" s="586" t="s">
        <v>1814</v>
      </c>
    </row>
    <row r="346" spans="2:2" ht="15" customHeight="1" x14ac:dyDescent="0.2">
      <c r="B346" s="569" t="s">
        <v>1815</v>
      </c>
    </row>
    <row r="347" spans="2:2" ht="15" customHeight="1" x14ac:dyDescent="0.2">
      <c r="B347" s="569" t="s">
        <v>1816</v>
      </c>
    </row>
    <row r="348" spans="2:2" ht="15" customHeight="1" x14ac:dyDescent="0.2">
      <c r="B348" s="471" t="s">
        <v>1817</v>
      </c>
    </row>
    <row r="349" spans="2:2" ht="15" customHeight="1" x14ac:dyDescent="0.2">
      <c r="B349" s="471" t="s">
        <v>1818</v>
      </c>
    </row>
    <row r="350" spans="2:2" ht="15" customHeight="1" x14ac:dyDescent="0.2">
      <c r="B350" s="471" t="s">
        <v>1819</v>
      </c>
    </row>
    <row r="351" spans="2:2" ht="15" customHeight="1" x14ac:dyDescent="0.2">
      <c r="B351" s="471" t="s">
        <v>1820</v>
      </c>
    </row>
    <row r="352" spans="2:2" ht="15" customHeight="1" x14ac:dyDescent="0.2">
      <c r="B352" s="471"/>
    </row>
    <row r="353" spans="2:2" ht="15" customHeight="1" x14ac:dyDescent="0.2">
      <c r="B353" s="471" t="s">
        <v>398</v>
      </c>
    </row>
    <row r="354" spans="2:2" ht="15" customHeight="1" x14ac:dyDescent="0.2">
      <c r="B354" s="586" t="s">
        <v>1821</v>
      </c>
    </row>
    <row r="355" spans="2:2" ht="15" customHeight="1" x14ac:dyDescent="0.2">
      <c r="B355" s="586" t="s">
        <v>1822</v>
      </c>
    </row>
    <row r="356" spans="2:2" ht="15" customHeight="1" x14ac:dyDescent="0.2">
      <c r="B356" s="582" t="s">
        <v>1823</v>
      </c>
    </row>
    <row r="357" spans="2:2" ht="15" customHeight="1" x14ac:dyDescent="0.2">
      <c r="B357" s="591" t="s">
        <v>1824</v>
      </c>
    </row>
    <row r="358" spans="2:2" ht="15" customHeight="1" x14ac:dyDescent="0.2">
      <c r="B358" s="591" t="s">
        <v>1825</v>
      </c>
    </row>
    <row r="359" spans="2:2" ht="15" customHeight="1" x14ac:dyDescent="0.2">
      <c r="B359" s="583" t="s">
        <v>1826</v>
      </c>
    </row>
    <row r="360" spans="2:2" ht="15" customHeight="1" x14ac:dyDescent="0.2">
      <c r="B360" s="583" t="s">
        <v>1827</v>
      </c>
    </row>
    <row r="361" spans="2:2" ht="15" customHeight="1" x14ac:dyDescent="0.2">
      <c r="B361" s="583" t="s">
        <v>1828</v>
      </c>
    </row>
    <row r="362" spans="2:2" ht="15" customHeight="1" x14ac:dyDescent="0.2">
      <c r="B362" s="583" t="s">
        <v>1829</v>
      </c>
    </row>
    <row r="363" spans="2:2" ht="15" customHeight="1" x14ac:dyDescent="0.2">
      <c r="B363" s="582" t="s">
        <v>1830</v>
      </c>
    </row>
    <row r="364" spans="2:2" ht="15" customHeight="1" x14ac:dyDescent="0.2">
      <c r="B364" s="591" t="s">
        <v>1831</v>
      </c>
    </row>
    <row r="365" spans="2:2" ht="15" customHeight="1" x14ac:dyDescent="0.2">
      <c r="B365" s="583" t="s">
        <v>1832</v>
      </c>
    </row>
    <row r="366" spans="2:2" ht="15" customHeight="1" x14ac:dyDescent="0.2">
      <c r="B366" s="583" t="s">
        <v>1833</v>
      </c>
    </row>
    <row r="367" spans="2:2" ht="15" customHeight="1" x14ac:dyDescent="0.2">
      <c r="B367" s="583" t="s">
        <v>1834</v>
      </c>
    </row>
    <row r="368" spans="2:2" ht="15" customHeight="1" x14ac:dyDescent="0.2"/>
    <row r="369" spans="2:3" ht="15" customHeight="1" x14ac:dyDescent="0.2">
      <c r="B369" s="571" t="s">
        <v>325</v>
      </c>
      <c r="C369" s="580" t="s">
        <v>313</v>
      </c>
    </row>
    <row r="370" spans="2:3" ht="15" customHeight="1" x14ac:dyDescent="0.2">
      <c r="B370" s="471" t="s">
        <v>1835</v>
      </c>
    </row>
    <row r="371" spans="2:3" ht="15" customHeight="1" x14ac:dyDescent="0.2">
      <c r="B371" s="471" t="s">
        <v>1836</v>
      </c>
    </row>
    <row r="372" spans="2:3" ht="15" customHeight="1" x14ac:dyDescent="0.2">
      <c r="B372" s="471" t="s">
        <v>1837</v>
      </c>
    </row>
    <row r="373" spans="2:3" ht="15" customHeight="1" x14ac:dyDescent="0.2">
      <c r="B373" s="471" t="s">
        <v>1838</v>
      </c>
    </row>
    <row r="374" spans="2:3" ht="15" customHeight="1" x14ac:dyDescent="0.2">
      <c r="B374" s="471" t="s">
        <v>1839</v>
      </c>
    </row>
    <row r="375" spans="2:3" ht="15" customHeight="1" x14ac:dyDescent="0.2">
      <c r="B375" s="471" t="s">
        <v>399</v>
      </c>
    </row>
    <row r="376" spans="2:3" ht="15" customHeight="1" x14ac:dyDescent="0.2">
      <c r="B376" s="471"/>
    </row>
    <row r="377" spans="2:3" ht="15" customHeight="1" x14ac:dyDescent="0.2">
      <c r="B377" s="471" t="s">
        <v>1848</v>
      </c>
    </row>
    <row r="378" spans="2:3" ht="15" customHeight="1" x14ac:dyDescent="0.2">
      <c r="B378" s="569" t="s">
        <v>400</v>
      </c>
    </row>
    <row r="379" spans="2:3" ht="15" customHeight="1" x14ac:dyDescent="0.2">
      <c r="B379" s="582" t="s">
        <v>401</v>
      </c>
    </row>
    <row r="380" spans="2:3" ht="15" customHeight="1" x14ac:dyDescent="0.2">
      <c r="B380" s="582" t="s">
        <v>402</v>
      </c>
    </row>
    <row r="381" spans="2:3" ht="15" customHeight="1" x14ac:dyDescent="0.2">
      <c r="B381" s="569" t="s">
        <v>403</v>
      </c>
    </row>
    <row r="382" spans="2:3" ht="15" customHeight="1" x14ac:dyDescent="0.2">
      <c r="B382" s="582" t="s">
        <v>1840</v>
      </c>
    </row>
    <row r="383" spans="2:3" ht="15" customHeight="1" x14ac:dyDescent="0.2">
      <c r="B383" s="582" t="s">
        <v>1841</v>
      </c>
    </row>
    <row r="384" spans="2:3" ht="15" customHeight="1" x14ac:dyDescent="0.2">
      <c r="B384" s="582" t="s">
        <v>1842</v>
      </c>
    </row>
    <row r="385" spans="2:2" ht="15" customHeight="1" x14ac:dyDescent="0.2">
      <c r="B385" s="582" t="s">
        <v>1843</v>
      </c>
    </row>
    <row r="386" spans="2:2" ht="15" customHeight="1" x14ac:dyDescent="0.2">
      <c r="B386" s="569" t="s">
        <v>404</v>
      </c>
    </row>
    <row r="387" spans="2:2" ht="15" customHeight="1" x14ac:dyDescent="0.2">
      <c r="B387" s="582" t="s">
        <v>1844</v>
      </c>
    </row>
    <row r="388" spans="2:2" ht="15" customHeight="1" x14ac:dyDescent="0.2">
      <c r="B388" s="582" t="s">
        <v>1845</v>
      </c>
    </row>
    <row r="389" spans="2:2" ht="15" customHeight="1" x14ac:dyDescent="0.2">
      <c r="B389" s="582" t="s">
        <v>1846</v>
      </c>
    </row>
    <row r="390" spans="2:2" ht="15" customHeight="1" x14ac:dyDescent="0.2">
      <c r="B390" s="582" t="s">
        <v>1847</v>
      </c>
    </row>
    <row r="391" spans="2:2" ht="15" customHeight="1" x14ac:dyDescent="0.2">
      <c r="B391" s="471" t="s">
        <v>1849</v>
      </c>
    </row>
    <row r="392" spans="2:2" ht="15" customHeight="1" x14ac:dyDescent="0.2">
      <c r="B392" s="569" t="s">
        <v>405</v>
      </c>
    </row>
    <row r="393" spans="2:2" ht="15" customHeight="1" x14ac:dyDescent="0.2">
      <c r="B393" s="569" t="s">
        <v>406</v>
      </c>
    </row>
    <row r="394" spans="2:2" ht="15" customHeight="1" x14ac:dyDescent="0.2">
      <c r="B394" s="569" t="s">
        <v>407</v>
      </c>
    </row>
    <row r="395" spans="2:2" ht="15" customHeight="1" x14ac:dyDescent="0.2">
      <c r="B395" s="569"/>
    </row>
    <row r="396" spans="2:2" ht="15" customHeight="1" x14ac:dyDescent="0.2">
      <c r="B396" s="487" t="s">
        <v>408</v>
      </c>
    </row>
    <row r="397" spans="2:2" ht="15" customHeight="1" x14ac:dyDescent="0.2">
      <c r="B397" s="471"/>
    </row>
    <row r="398" spans="2:2" ht="15" customHeight="1" x14ac:dyDescent="0.2">
      <c r="B398" s="471" t="s">
        <v>1850</v>
      </c>
    </row>
    <row r="399" spans="2:2" ht="15" customHeight="1" x14ac:dyDescent="0.2">
      <c r="B399" s="471" t="s">
        <v>1851</v>
      </c>
    </row>
    <row r="400" spans="2:2" ht="15" customHeight="1" x14ac:dyDescent="0.2">
      <c r="B400" s="471" t="s">
        <v>1852</v>
      </c>
    </row>
    <row r="401" spans="2:2" ht="15" customHeight="1" x14ac:dyDescent="0.2">
      <c r="B401" s="471" t="s">
        <v>1856</v>
      </c>
    </row>
    <row r="402" spans="2:2" ht="15" customHeight="1" x14ac:dyDescent="0.2">
      <c r="B402" s="586" t="s">
        <v>1853</v>
      </c>
    </row>
    <row r="403" spans="2:2" ht="15" customHeight="1" x14ac:dyDescent="0.2">
      <c r="B403" s="569" t="s">
        <v>1857</v>
      </c>
    </row>
    <row r="404" spans="2:2" ht="15" customHeight="1" x14ac:dyDescent="0.2">
      <c r="B404" s="569" t="s">
        <v>1858</v>
      </c>
    </row>
    <row r="405" spans="2:2" ht="15" customHeight="1" x14ac:dyDescent="0.2">
      <c r="B405" s="586" t="s">
        <v>1854</v>
      </c>
    </row>
    <row r="406" spans="2:2" ht="15" customHeight="1" x14ac:dyDescent="0.2">
      <c r="B406" s="569" t="s">
        <v>1859</v>
      </c>
    </row>
    <row r="407" spans="2:2" ht="15" customHeight="1" x14ac:dyDescent="0.2">
      <c r="B407" s="569" t="s">
        <v>1860</v>
      </c>
    </row>
    <row r="408" spans="2:2" ht="15" customHeight="1" x14ac:dyDescent="0.2">
      <c r="B408" s="569" t="s">
        <v>1861</v>
      </c>
    </row>
    <row r="409" spans="2:2" ht="15" customHeight="1" x14ac:dyDescent="0.2">
      <c r="B409" s="569" t="s">
        <v>1862</v>
      </c>
    </row>
    <row r="410" spans="2:2" ht="15" customHeight="1" x14ac:dyDescent="0.2">
      <c r="B410" s="586" t="s">
        <v>1863</v>
      </c>
    </row>
    <row r="411" spans="2:2" ht="15" customHeight="1" x14ac:dyDescent="0.2">
      <c r="B411" s="569" t="s">
        <v>1864</v>
      </c>
    </row>
    <row r="412" spans="2:2" ht="15" customHeight="1" x14ac:dyDescent="0.2">
      <c r="B412" s="569" t="s">
        <v>1865</v>
      </c>
    </row>
    <row r="413" spans="2:2" ht="15" customHeight="1" x14ac:dyDescent="0.2">
      <c r="B413" s="569" t="s">
        <v>1866</v>
      </c>
    </row>
    <row r="414" spans="2:2" ht="15" customHeight="1" x14ac:dyDescent="0.2">
      <c r="B414" s="586" t="s">
        <v>1867</v>
      </c>
    </row>
    <row r="415" spans="2:2" ht="15" customHeight="1" x14ac:dyDescent="0.2">
      <c r="B415" s="569" t="s">
        <v>1868</v>
      </c>
    </row>
    <row r="416" spans="2:2" ht="15" customHeight="1" x14ac:dyDescent="0.2">
      <c r="B416" s="569" t="s">
        <v>1869</v>
      </c>
    </row>
    <row r="417" spans="1:3" ht="15" customHeight="1" x14ac:dyDescent="0.2">
      <c r="B417" s="569" t="s">
        <v>1870</v>
      </c>
    </row>
    <row r="418" spans="1:3" ht="15" customHeight="1" x14ac:dyDescent="0.2">
      <c r="B418" s="569" t="s">
        <v>1871</v>
      </c>
    </row>
    <row r="419" spans="1:3" ht="15" customHeight="1" x14ac:dyDescent="0.2">
      <c r="B419" s="586" t="s">
        <v>1855</v>
      </c>
    </row>
    <row r="420" spans="1:3" ht="15" customHeight="1" x14ac:dyDescent="0.2">
      <c r="B420" s="569" t="s">
        <v>1872</v>
      </c>
    </row>
    <row r="421" spans="1:3" ht="15" customHeight="1" x14ac:dyDescent="0.2">
      <c r="B421" s="569" t="s">
        <v>1873</v>
      </c>
    </row>
    <row r="422" spans="1:3" ht="15" customHeight="1" x14ac:dyDescent="0.2">
      <c r="B422" s="569" t="s">
        <v>1874</v>
      </c>
    </row>
    <row r="423" spans="1:3" ht="15" customHeight="1" x14ac:dyDescent="0.2">
      <c r="B423" s="586" t="s">
        <v>1875</v>
      </c>
    </row>
    <row r="424" spans="1:3" ht="15" customHeight="1" x14ac:dyDescent="0.2">
      <c r="B424" s="569" t="s">
        <v>1876</v>
      </c>
    </row>
    <row r="425" spans="1:3" ht="15" customHeight="1" x14ac:dyDescent="0.2">
      <c r="B425" s="569" t="s">
        <v>1877</v>
      </c>
    </row>
    <row r="426" spans="1:3" ht="15" customHeight="1" x14ac:dyDescent="0.2">
      <c r="B426" s="586" t="s">
        <v>1878</v>
      </c>
    </row>
    <row r="427" spans="1:3" ht="15" customHeight="1" x14ac:dyDescent="0.2">
      <c r="B427" s="569" t="s">
        <v>1879</v>
      </c>
    </row>
    <row r="428" spans="1:3" ht="15" customHeight="1" x14ac:dyDescent="0.2">
      <c r="B428" s="569" t="s">
        <v>1880</v>
      </c>
    </row>
    <row r="429" spans="1:3" ht="15" customHeight="1" x14ac:dyDescent="0.2">
      <c r="B429" s="471"/>
    </row>
    <row r="430" spans="1:3" ht="15" customHeight="1" x14ac:dyDescent="0.2">
      <c r="B430" s="487" t="s">
        <v>1881</v>
      </c>
    </row>
    <row r="431" spans="1:3" ht="15" customHeight="1" x14ac:dyDescent="0.2">
      <c r="B431" s="471"/>
    </row>
    <row r="432" spans="1:3" ht="15" customHeight="1" x14ac:dyDescent="0.2">
      <c r="A432" s="570" t="s">
        <v>320</v>
      </c>
      <c r="B432" s="571" t="s">
        <v>318</v>
      </c>
      <c r="C432" s="580" t="s">
        <v>313</v>
      </c>
    </row>
    <row r="433" spans="2:2" ht="15" customHeight="1" x14ac:dyDescent="0.2">
      <c r="B433" s="471" t="s">
        <v>1882</v>
      </c>
    </row>
    <row r="434" spans="2:2" ht="15" customHeight="1" x14ac:dyDescent="0.2">
      <c r="B434" s="471" t="s">
        <v>1883</v>
      </c>
    </row>
    <row r="435" spans="2:2" ht="15" customHeight="1" x14ac:dyDescent="0.2">
      <c r="B435" s="471" t="s">
        <v>1884</v>
      </c>
    </row>
    <row r="436" spans="2:2" ht="15" customHeight="1" x14ac:dyDescent="0.2">
      <c r="B436" s="471" t="s">
        <v>1885</v>
      </c>
    </row>
    <row r="437" spans="2:2" ht="15" customHeight="1" x14ac:dyDescent="0.2">
      <c r="B437" s="471" t="s">
        <v>1886</v>
      </c>
    </row>
    <row r="438" spans="2:2" ht="15" customHeight="1" x14ac:dyDescent="0.2">
      <c r="B438" s="471" t="s">
        <v>1887</v>
      </c>
    </row>
    <row r="439" spans="2:2" ht="15" customHeight="1" x14ac:dyDescent="0.2">
      <c r="B439" s="471" t="s">
        <v>1888</v>
      </c>
    </row>
    <row r="440" spans="2:2" ht="15" customHeight="1" x14ac:dyDescent="0.2">
      <c r="B440" s="471" t="s">
        <v>1889</v>
      </c>
    </row>
    <row r="441" spans="2:2" ht="15" customHeight="1" x14ac:dyDescent="0.2">
      <c r="B441" s="471" t="s">
        <v>1890</v>
      </c>
    </row>
    <row r="442" spans="2:2" ht="15" customHeight="1" x14ac:dyDescent="0.2">
      <c r="B442" s="471" t="s">
        <v>1891</v>
      </c>
    </row>
    <row r="443" spans="2:2" ht="15" customHeight="1" x14ac:dyDescent="0.2">
      <c r="B443" s="471" t="s">
        <v>1892</v>
      </c>
    </row>
    <row r="444" spans="2:2" ht="15" customHeight="1" x14ac:dyDescent="0.2">
      <c r="B444" s="454" t="s">
        <v>1893</v>
      </c>
    </row>
    <row r="445" spans="2:2" ht="15" customHeight="1" x14ac:dyDescent="0.2">
      <c r="B445" s="471" t="s">
        <v>1894</v>
      </c>
    </row>
    <row r="446" spans="2:2" ht="15" customHeight="1" x14ac:dyDescent="0.2">
      <c r="B446" s="471"/>
    </row>
    <row r="447" spans="2:2" x14ac:dyDescent="0.2">
      <c r="B447" s="454" t="s">
        <v>1895</v>
      </c>
    </row>
    <row r="448" spans="2:2" x14ac:dyDescent="0.2">
      <c r="B448" s="454" t="s">
        <v>1896</v>
      </c>
    </row>
    <row r="449" spans="2:2" x14ac:dyDescent="0.2">
      <c r="B449" s="454" t="s">
        <v>1897</v>
      </c>
    </row>
    <row r="450" spans="2:2" x14ac:dyDescent="0.2">
      <c r="B450" s="454" t="s">
        <v>1898</v>
      </c>
    </row>
    <row r="451" spans="2:2" x14ac:dyDescent="0.2">
      <c r="B451" s="467" t="s">
        <v>1908</v>
      </c>
    </row>
    <row r="452" spans="2:2" x14ac:dyDescent="0.2">
      <c r="B452" s="459" t="s">
        <v>1899</v>
      </c>
    </row>
    <row r="453" spans="2:2" x14ac:dyDescent="0.2">
      <c r="B453" s="459" t="s">
        <v>1900</v>
      </c>
    </row>
    <row r="454" spans="2:2" x14ac:dyDescent="0.2">
      <c r="B454" s="459" t="s">
        <v>1901</v>
      </c>
    </row>
    <row r="455" spans="2:2" ht="15" customHeight="1" x14ac:dyDescent="0.2">
      <c r="B455" s="459" t="s">
        <v>1902</v>
      </c>
    </row>
    <row r="456" spans="2:2" x14ac:dyDescent="0.2">
      <c r="B456" s="459" t="s">
        <v>1903</v>
      </c>
    </row>
    <row r="457" spans="2:2" x14ac:dyDescent="0.2">
      <c r="B457" s="467" t="s">
        <v>1909</v>
      </c>
    </row>
    <row r="458" spans="2:2" x14ac:dyDescent="0.2">
      <c r="B458" s="459" t="s">
        <v>1904</v>
      </c>
    </row>
    <row r="459" spans="2:2" x14ac:dyDescent="0.2">
      <c r="B459" s="459" t="s">
        <v>1905</v>
      </c>
    </row>
    <row r="460" spans="2:2" x14ac:dyDescent="0.2">
      <c r="B460" s="593" t="s">
        <v>1906</v>
      </c>
    </row>
    <row r="461" spans="2:2" x14ac:dyDescent="0.2">
      <c r="B461" s="560" t="s">
        <v>1910</v>
      </c>
    </row>
    <row r="462" spans="2:2" x14ac:dyDescent="0.2">
      <c r="B462" s="560" t="s">
        <v>1911</v>
      </c>
    </row>
    <row r="463" spans="2:2" x14ac:dyDescent="0.2">
      <c r="B463" s="560" t="s">
        <v>1912</v>
      </c>
    </row>
    <row r="464" spans="2:2" x14ac:dyDescent="0.2">
      <c r="B464" s="560" t="s">
        <v>1913</v>
      </c>
    </row>
    <row r="465" spans="1:3" x14ac:dyDescent="0.2">
      <c r="B465" s="560" t="s">
        <v>1914</v>
      </c>
    </row>
    <row r="466" spans="1:3" x14ac:dyDescent="0.2">
      <c r="B466" s="593" t="s">
        <v>1907</v>
      </c>
    </row>
    <row r="467" spans="1:3" x14ac:dyDescent="0.2">
      <c r="B467" s="560" t="s">
        <v>1915</v>
      </c>
    </row>
    <row r="468" spans="1:3" x14ac:dyDescent="0.2">
      <c r="B468" s="560" t="s">
        <v>1916</v>
      </c>
    </row>
    <row r="469" spans="1:3" x14ac:dyDescent="0.2">
      <c r="B469" s="560" t="s">
        <v>1917</v>
      </c>
    </row>
    <row r="470" spans="1:3" x14ac:dyDescent="0.2">
      <c r="B470" s="592" t="s">
        <v>1918</v>
      </c>
    </row>
    <row r="471" spans="1:3" x14ac:dyDescent="0.2">
      <c r="B471" s="560" t="s">
        <v>1919</v>
      </c>
    </row>
    <row r="472" spans="1:3" x14ac:dyDescent="0.2">
      <c r="B472" s="471"/>
    </row>
    <row r="473" spans="1:3" ht="15" x14ac:dyDescent="0.2">
      <c r="A473" s="570" t="s">
        <v>326</v>
      </c>
      <c r="B473" s="571" t="s">
        <v>327</v>
      </c>
      <c r="C473" s="580" t="s">
        <v>313</v>
      </c>
    </row>
    <row r="474" spans="1:3" x14ac:dyDescent="0.2">
      <c r="B474" s="454" t="s">
        <v>1920</v>
      </c>
    </row>
    <row r="475" spans="1:3" x14ac:dyDescent="0.2">
      <c r="B475" s="2" t="s">
        <v>1921</v>
      </c>
    </row>
    <row r="476" spans="1:3" x14ac:dyDescent="0.2">
      <c r="B476" s="2" t="s">
        <v>1922</v>
      </c>
    </row>
    <row r="477" spans="1:3" x14ac:dyDescent="0.2">
      <c r="B477" s="2" t="s">
        <v>1923</v>
      </c>
    </row>
    <row r="478" spans="1:3" x14ac:dyDescent="0.2">
      <c r="B478" s="2" t="s">
        <v>1924</v>
      </c>
    </row>
    <row r="479" spans="1:3" x14ac:dyDescent="0.2">
      <c r="B479" s="2" t="s">
        <v>1925</v>
      </c>
    </row>
    <row r="481" spans="2:2" x14ac:dyDescent="0.2">
      <c r="B481" s="472" t="s">
        <v>1926</v>
      </c>
    </row>
    <row r="483" spans="2:2" ht="15" x14ac:dyDescent="0.25">
      <c r="B483" s="2" t="s">
        <v>1954</v>
      </c>
    </row>
    <row r="484" spans="2:2" x14ac:dyDescent="0.2">
      <c r="B484" s="103" t="s">
        <v>1927</v>
      </c>
    </row>
    <row r="485" spans="2:2" x14ac:dyDescent="0.2">
      <c r="B485" s="103" t="s">
        <v>1928</v>
      </c>
    </row>
    <row r="486" spans="2:2" x14ac:dyDescent="0.2">
      <c r="B486" s="103" t="s">
        <v>1929</v>
      </c>
    </row>
    <row r="487" spans="2:2" x14ac:dyDescent="0.2">
      <c r="B487" s="103" t="s">
        <v>1930</v>
      </c>
    </row>
    <row r="488" spans="2:2" x14ac:dyDescent="0.2">
      <c r="B488" s="103" t="s">
        <v>1931</v>
      </c>
    </row>
    <row r="489" spans="2:2" x14ac:dyDescent="0.2">
      <c r="B489" s="103" t="s">
        <v>1932</v>
      </c>
    </row>
    <row r="490" spans="2:2" x14ac:dyDescent="0.2">
      <c r="B490" s="103" t="s">
        <v>1933</v>
      </c>
    </row>
    <row r="491" spans="2:2" x14ac:dyDescent="0.2">
      <c r="B491" s="103" t="s">
        <v>1934</v>
      </c>
    </row>
    <row r="492" spans="2:2" x14ac:dyDescent="0.2">
      <c r="B492" s="103" t="s">
        <v>1935</v>
      </c>
    </row>
    <row r="493" spans="2:2" x14ac:dyDescent="0.2">
      <c r="B493" s="103" t="s">
        <v>1936</v>
      </c>
    </row>
    <row r="494" spans="2:2" x14ac:dyDescent="0.2">
      <c r="B494" s="103" t="s">
        <v>1937</v>
      </c>
    </row>
    <row r="495" spans="2:2" x14ac:dyDescent="0.2">
      <c r="B495" s="2" t="s">
        <v>1938</v>
      </c>
    </row>
    <row r="496" spans="2:2" x14ac:dyDescent="0.2">
      <c r="B496" s="2" t="s">
        <v>1939</v>
      </c>
    </row>
    <row r="497" spans="2:2" ht="15" customHeight="1" x14ac:dyDescent="0.2">
      <c r="B497" s="2" t="s">
        <v>1940</v>
      </c>
    </row>
    <row r="498" spans="2:2" x14ac:dyDescent="0.2">
      <c r="B498" s="103" t="s">
        <v>1941</v>
      </c>
    </row>
    <row r="499" spans="2:2" ht="15" customHeight="1" x14ac:dyDescent="0.2">
      <c r="B499" s="103" t="s">
        <v>1942</v>
      </c>
    </row>
    <row r="500" spans="2:2" x14ac:dyDescent="0.2">
      <c r="B500" s="594" t="s">
        <v>1943</v>
      </c>
    </row>
    <row r="501" spans="2:2" ht="15" customHeight="1" x14ac:dyDescent="0.2">
      <c r="B501" s="103" t="s">
        <v>1944</v>
      </c>
    </row>
    <row r="502" spans="2:2" x14ac:dyDescent="0.2">
      <c r="B502" s="103" t="s">
        <v>1945</v>
      </c>
    </row>
    <row r="503" spans="2:2" ht="15" customHeight="1" x14ac:dyDescent="0.2">
      <c r="B503" s="103" t="s">
        <v>1946</v>
      </c>
    </row>
    <row r="504" spans="2:2" x14ac:dyDescent="0.2">
      <c r="B504" s="103" t="s">
        <v>1942</v>
      </c>
    </row>
    <row r="505" spans="2:2" ht="15" customHeight="1" x14ac:dyDescent="0.2">
      <c r="B505" s="594" t="s">
        <v>1943</v>
      </c>
    </row>
    <row r="506" spans="2:2" x14ac:dyDescent="0.2">
      <c r="B506" s="103" t="s">
        <v>1944</v>
      </c>
    </row>
    <row r="507" spans="2:2" ht="15" customHeight="1" x14ac:dyDescent="0.2">
      <c r="B507" s="103" t="s">
        <v>1945</v>
      </c>
    </row>
    <row r="508" spans="2:2" x14ac:dyDescent="0.2">
      <c r="B508" s="103" t="s">
        <v>1946</v>
      </c>
    </row>
    <row r="509" spans="2:2" ht="15" customHeight="1" x14ac:dyDescent="0.2"/>
    <row r="510" spans="2:2" ht="15" x14ac:dyDescent="0.25">
      <c r="B510" s="2" t="s">
        <v>1955</v>
      </c>
    </row>
    <row r="511" spans="2:2" ht="15" customHeight="1" x14ac:dyDescent="0.2">
      <c r="B511" s="103" t="s">
        <v>1947</v>
      </c>
    </row>
    <row r="512" spans="2:2" x14ac:dyDescent="0.2">
      <c r="B512" s="103" t="s">
        <v>1948</v>
      </c>
    </row>
    <row r="513" spans="1:3" x14ac:dyDescent="0.2">
      <c r="B513" s="103" t="s">
        <v>1949</v>
      </c>
    </row>
    <row r="514" spans="1:3" x14ac:dyDescent="0.2">
      <c r="B514" s="103" t="s">
        <v>1950</v>
      </c>
    </row>
    <row r="515" spans="1:3" ht="15" customHeight="1" x14ac:dyDescent="0.2">
      <c r="B515" s="103" t="s">
        <v>1951</v>
      </c>
    </row>
    <row r="516" spans="1:3" x14ac:dyDescent="0.2">
      <c r="B516" s="103" t="s">
        <v>1952</v>
      </c>
    </row>
    <row r="517" spans="1:3" x14ac:dyDescent="0.2">
      <c r="B517" s="103" t="s">
        <v>1953</v>
      </c>
    </row>
    <row r="518" spans="1:3" ht="15" customHeight="1" x14ac:dyDescent="0.2"/>
    <row r="519" spans="1:3" ht="15" x14ac:dyDescent="0.2">
      <c r="A519" s="570" t="s">
        <v>432</v>
      </c>
      <c r="B519" s="571" t="s">
        <v>431</v>
      </c>
      <c r="C519" s="580" t="s">
        <v>313</v>
      </c>
    </row>
    <row r="520" spans="1:3" x14ac:dyDescent="0.2">
      <c r="B520" s="2" t="s">
        <v>1268</v>
      </c>
    </row>
    <row r="521" spans="1:3" ht="15" customHeight="1" x14ac:dyDescent="0.2">
      <c r="B521" s="574" t="s">
        <v>1956</v>
      </c>
    </row>
    <row r="522" spans="1:3" x14ac:dyDescent="0.2">
      <c r="B522" s="2" t="s">
        <v>1957</v>
      </c>
    </row>
    <row r="524" spans="1:3" x14ac:dyDescent="0.2">
      <c r="B524" s="2" t="s">
        <v>1958</v>
      </c>
    </row>
    <row r="525" spans="1:3" x14ac:dyDescent="0.2">
      <c r="B525" s="2" t="s">
        <v>1959</v>
      </c>
    </row>
    <row r="526" spans="1:3" x14ac:dyDescent="0.2">
      <c r="B526" s="2" t="s">
        <v>1960</v>
      </c>
    </row>
    <row r="527" spans="1:3" x14ac:dyDescent="0.2">
      <c r="B527" s="2" t="s">
        <v>1961</v>
      </c>
    </row>
    <row r="528" spans="1:3" x14ac:dyDescent="0.2">
      <c r="B528" s="2" t="s">
        <v>1962</v>
      </c>
    </row>
    <row r="529" spans="2:2" x14ac:dyDescent="0.2">
      <c r="B529" s="2" t="s">
        <v>1963</v>
      </c>
    </row>
    <row r="530" spans="2:2" x14ac:dyDescent="0.2">
      <c r="B530" s="2" t="s">
        <v>1269</v>
      </c>
    </row>
    <row r="531" spans="2:2" x14ac:dyDescent="0.2">
      <c r="B531" s="568" t="s">
        <v>1964</v>
      </c>
    </row>
    <row r="532" spans="2:2" x14ac:dyDescent="0.2">
      <c r="B532" s="455" t="s">
        <v>1965</v>
      </c>
    </row>
    <row r="533" spans="2:2" x14ac:dyDescent="0.2">
      <c r="B533" s="455" t="s">
        <v>1966</v>
      </c>
    </row>
    <row r="534" spans="2:2" x14ac:dyDescent="0.2">
      <c r="B534" s="455" t="s">
        <v>1967</v>
      </c>
    </row>
    <row r="535" spans="2:2" x14ac:dyDescent="0.2">
      <c r="B535" s="455" t="s">
        <v>1968</v>
      </c>
    </row>
    <row r="536" spans="2:2" x14ac:dyDescent="0.2">
      <c r="B536" s="568" t="s">
        <v>1969</v>
      </c>
    </row>
    <row r="537" spans="2:2" x14ac:dyDescent="0.2">
      <c r="B537" s="455" t="s">
        <v>1970</v>
      </c>
    </row>
    <row r="538" spans="2:2" x14ac:dyDescent="0.2">
      <c r="B538" s="455" t="s">
        <v>1971</v>
      </c>
    </row>
    <row r="539" spans="2:2" x14ac:dyDescent="0.2">
      <c r="B539" s="455"/>
    </row>
    <row r="540" spans="2:2" x14ac:dyDescent="0.2">
      <c r="B540" s="487" t="s">
        <v>1972</v>
      </c>
    </row>
    <row r="541" spans="2:2" x14ac:dyDescent="0.2">
      <c r="B541" s="487" t="s">
        <v>1974</v>
      </c>
    </row>
    <row r="542" spans="2:2" x14ac:dyDescent="0.2">
      <c r="B542" s="487" t="s">
        <v>1973</v>
      </c>
    </row>
    <row r="543" spans="2:2" x14ac:dyDescent="0.2">
      <c r="B543" s="455"/>
    </row>
    <row r="544" spans="2:2" x14ac:dyDescent="0.2">
      <c r="B544" s="2" t="s">
        <v>1270</v>
      </c>
    </row>
    <row r="545" spans="2:2" x14ac:dyDescent="0.2">
      <c r="B545" s="2" t="s">
        <v>1975</v>
      </c>
    </row>
    <row r="546" spans="2:2" x14ac:dyDescent="0.2">
      <c r="B546" s="2" t="s">
        <v>1976</v>
      </c>
    </row>
    <row r="547" spans="2:2" x14ac:dyDescent="0.2">
      <c r="B547" s="455" t="s">
        <v>1986</v>
      </c>
    </row>
    <row r="548" spans="2:2" x14ac:dyDescent="0.2">
      <c r="B548" s="103" t="s">
        <v>1977</v>
      </c>
    </row>
    <row r="549" spans="2:2" x14ac:dyDescent="0.2">
      <c r="B549" s="103" t="s">
        <v>1978</v>
      </c>
    </row>
    <row r="550" spans="2:2" x14ac:dyDescent="0.2">
      <c r="B550" s="103" t="s">
        <v>1979</v>
      </c>
    </row>
    <row r="551" spans="2:2" x14ac:dyDescent="0.2">
      <c r="B551" s="103" t="s">
        <v>1980</v>
      </c>
    </row>
    <row r="552" spans="2:2" x14ac:dyDescent="0.2">
      <c r="B552" s="103" t="s">
        <v>1981</v>
      </c>
    </row>
    <row r="553" spans="2:2" x14ac:dyDescent="0.2">
      <c r="B553" s="103" t="s">
        <v>1982</v>
      </c>
    </row>
    <row r="554" spans="2:2" x14ac:dyDescent="0.2">
      <c r="B554" s="103" t="s">
        <v>1983</v>
      </c>
    </row>
    <row r="555" spans="2:2" x14ac:dyDescent="0.2">
      <c r="B555" s="103" t="s">
        <v>1984</v>
      </c>
    </row>
    <row r="556" spans="2:2" x14ac:dyDescent="0.2">
      <c r="B556" s="103" t="s">
        <v>1985</v>
      </c>
    </row>
    <row r="557" spans="2:2" x14ac:dyDescent="0.2">
      <c r="B557" s="455" t="s">
        <v>1271</v>
      </c>
    </row>
    <row r="558" spans="2:2" x14ac:dyDescent="0.2">
      <c r="B558" s="103" t="s">
        <v>1987</v>
      </c>
    </row>
    <row r="559" spans="2:2" x14ac:dyDescent="0.2">
      <c r="B559" s="103" t="s">
        <v>1988</v>
      </c>
    </row>
    <row r="560" spans="2:2" x14ac:dyDescent="0.2">
      <c r="B560" s="103" t="s">
        <v>1989</v>
      </c>
    </row>
    <row r="561" spans="2:2" x14ac:dyDescent="0.2">
      <c r="B561" s="455" t="s">
        <v>1272</v>
      </c>
    </row>
    <row r="562" spans="2:2" x14ac:dyDescent="0.2">
      <c r="B562" s="103" t="s">
        <v>1990</v>
      </c>
    </row>
    <row r="563" spans="2:2" x14ac:dyDescent="0.2">
      <c r="B563" s="103" t="s">
        <v>1991</v>
      </c>
    </row>
    <row r="564" spans="2:2" x14ac:dyDescent="0.2">
      <c r="B564" s="103" t="s">
        <v>1992</v>
      </c>
    </row>
    <row r="565" spans="2:2" x14ac:dyDescent="0.2">
      <c r="B565" s="103" t="s">
        <v>1993</v>
      </c>
    </row>
    <row r="567" spans="2:2" x14ac:dyDescent="0.2">
      <c r="B567" s="2" t="s">
        <v>1273</v>
      </c>
    </row>
    <row r="568" spans="2:2" x14ac:dyDescent="0.2">
      <c r="B568" s="2" t="s">
        <v>1274</v>
      </c>
    </row>
    <row r="569" spans="2:2" x14ac:dyDescent="0.2">
      <c r="B569" s="587" t="s">
        <v>1996</v>
      </c>
    </row>
    <row r="570" spans="2:2" x14ac:dyDescent="0.2">
      <c r="B570" s="103" t="s">
        <v>1994</v>
      </c>
    </row>
    <row r="571" spans="2:2" x14ac:dyDescent="0.2">
      <c r="B571" s="103" t="s">
        <v>1995</v>
      </c>
    </row>
    <row r="572" spans="2:2" x14ac:dyDescent="0.2">
      <c r="B572" s="103" t="s">
        <v>1997</v>
      </c>
    </row>
    <row r="573" spans="2:2" x14ac:dyDescent="0.2">
      <c r="B573" s="103" t="s">
        <v>1998</v>
      </c>
    </row>
    <row r="574" spans="2:2" x14ac:dyDescent="0.2">
      <c r="B574" s="103" t="s">
        <v>1999</v>
      </c>
    </row>
    <row r="575" spans="2:2" x14ac:dyDescent="0.2">
      <c r="B575" s="103" t="s">
        <v>2000</v>
      </c>
    </row>
    <row r="576" spans="2:2" x14ac:dyDescent="0.2">
      <c r="B576" s="587" t="s">
        <v>2008</v>
      </c>
    </row>
    <row r="577" spans="1:3" x14ac:dyDescent="0.2">
      <c r="B577" s="103" t="s">
        <v>2009</v>
      </c>
    </row>
    <row r="578" spans="1:3" x14ac:dyDescent="0.2">
      <c r="B578" s="103" t="s">
        <v>2010</v>
      </c>
    </row>
    <row r="579" spans="1:3" x14ac:dyDescent="0.2">
      <c r="B579" s="587" t="s">
        <v>2001</v>
      </c>
    </row>
    <row r="580" spans="1:3" x14ac:dyDescent="0.2">
      <c r="B580" s="103" t="s">
        <v>2011</v>
      </c>
    </row>
    <row r="581" spans="1:3" x14ac:dyDescent="0.2">
      <c r="B581" s="103" t="s">
        <v>2012</v>
      </c>
    </row>
    <row r="582" spans="1:3" x14ac:dyDescent="0.2">
      <c r="B582" s="103" t="s">
        <v>2013</v>
      </c>
    </row>
    <row r="584" spans="1:3" x14ac:dyDescent="0.2">
      <c r="B584" s="2" t="s">
        <v>2002</v>
      </c>
    </row>
    <row r="585" spans="1:3" x14ac:dyDescent="0.2">
      <c r="B585" s="2" t="s">
        <v>2003</v>
      </c>
    </row>
    <row r="586" spans="1:3" x14ac:dyDescent="0.2">
      <c r="B586" s="2" t="s">
        <v>2004</v>
      </c>
    </row>
    <row r="587" spans="1:3" x14ac:dyDescent="0.2">
      <c r="B587" s="2" t="s">
        <v>2005</v>
      </c>
    </row>
    <row r="588" spans="1:3" x14ac:dyDescent="0.2">
      <c r="B588" s="2" t="s">
        <v>2006</v>
      </c>
    </row>
    <row r="589" spans="1:3" x14ac:dyDescent="0.2">
      <c r="B589" s="573" t="s">
        <v>2007</v>
      </c>
    </row>
    <row r="591" spans="1:3" ht="15" x14ac:dyDescent="0.2">
      <c r="A591" s="570" t="s">
        <v>434</v>
      </c>
      <c r="B591" s="571" t="s">
        <v>2030</v>
      </c>
      <c r="C591" s="580" t="s">
        <v>313</v>
      </c>
    </row>
    <row r="592" spans="1:3" x14ac:dyDescent="0.2">
      <c r="B592" s="2" t="s">
        <v>2014</v>
      </c>
    </row>
    <row r="593" spans="2:2" x14ac:dyDescent="0.2">
      <c r="B593" s="2" t="s">
        <v>2015</v>
      </c>
    </row>
    <row r="594" spans="2:2" x14ac:dyDescent="0.2">
      <c r="B594" s="455" t="s">
        <v>2025</v>
      </c>
    </row>
    <row r="595" spans="2:2" x14ac:dyDescent="0.2">
      <c r="B595" s="455" t="s">
        <v>2026</v>
      </c>
    </row>
    <row r="596" spans="2:2" x14ac:dyDescent="0.2">
      <c r="B596" s="455" t="s">
        <v>2027</v>
      </c>
    </row>
    <row r="597" spans="2:2" x14ac:dyDescent="0.2">
      <c r="B597" s="455" t="s">
        <v>2028</v>
      </c>
    </row>
    <row r="598" spans="2:2" x14ac:dyDescent="0.2">
      <c r="B598" s="455" t="s">
        <v>2029</v>
      </c>
    </row>
    <row r="599" spans="2:2" x14ac:dyDescent="0.2">
      <c r="B599" s="2" t="s">
        <v>2016</v>
      </c>
    </row>
    <row r="601" spans="2:2" x14ac:dyDescent="0.2">
      <c r="B601" s="2" t="s">
        <v>2017</v>
      </c>
    </row>
    <row r="602" spans="2:2" x14ac:dyDescent="0.2">
      <c r="B602" s="2" t="s">
        <v>2018</v>
      </c>
    </row>
    <row r="603" spans="2:2" x14ac:dyDescent="0.2">
      <c r="B603" s="2" t="s">
        <v>2019</v>
      </c>
    </row>
    <row r="604" spans="2:2" x14ac:dyDescent="0.2">
      <c r="B604" s="2" t="s">
        <v>2020</v>
      </c>
    </row>
    <row r="605" spans="2:2" x14ac:dyDescent="0.2">
      <c r="B605" s="2" t="s">
        <v>2021</v>
      </c>
    </row>
    <row r="606" spans="2:2" x14ac:dyDescent="0.2">
      <c r="B606" s="2" t="s">
        <v>2022</v>
      </c>
    </row>
    <row r="607" spans="2:2" x14ac:dyDescent="0.2">
      <c r="B607" s="2" t="s">
        <v>2023</v>
      </c>
    </row>
    <row r="608" spans="2:2" x14ac:dyDescent="0.2">
      <c r="B608" s="2" t="s">
        <v>2024</v>
      </c>
    </row>
    <row r="610" spans="2:3" ht="15" x14ac:dyDescent="0.2">
      <c r="B610" s="571" t="s">
        <v>2031</v>
      </c>
      <c r="C610" s="580" t="s">
        <v>313</v>
      </c>
    </row>
    <row r="612" spans="2:3" x14ac:dyDescent="0.2">
      <c r="B612" s="472" t="s">
        <v>2072</v>
      </c>
    </row>
    <row r="614" spans="2:3" x14ac:dyDescent="0.2">
      <c r="B614" s="2" t="s">
        <v>2032</v>
      </c>
    </row>
    <row r="615" spans="2:3" x14ac:dyDescent="0.2">
      <c r="B615" s="2" t="s">
        <v>2033</v>
      </c>
    </row>
    <row r="616" spans="2:3" x14ac:dyDescent="0.2">
      <c r="B616" s="2" t="s">
        <v>2034</v>
      </c>
    </row>
    <row r="617" spans="2:3" x14ac:dyDescent="0.2">
      <c r="B617" s="2" t="s">
        <v>2035</v>
      </c>
    </row>
    <row r="618" spans="2:3" x14ac:dyDescent="0.2">
      <c r="B618" s="2" t="s">
        <v>2036</v>
      </c>
    </row>
    <row r="619" spans="2:3" x14ac:dyDescent="0.2">
      <c r="B619" s="2" t="s">
        <v>2037</v>
      </c>
    </row>
    <row r="620" spans="2:3" x14ac:dyDescent="0.2">
      <c r="B620" s="2" t="s">
        <v>1277</v>
      </c>
    </row>
    <row r="621" spans="2:3" x14ac:dyDescent="0.2">
      <c r="B621" s="2" t="s">
        <v>2038</v>
      </c>
    </row>
    <row r="622" spans="2:3" x14ac:dyDescent="0.2">
      <c r="B622" s="2" t="s">
        <v>2039</v>
      </c>
    </row>
    <row r="623" spans="2:3" x14ac:dyDescent="0.2">
      <c r="B623" s="2" t="s">
        <v>2040</v>
      </c>
    </row>
    <row r="625" spans="2:2" x14ac:dyDescent="0.2">
      <c r="B625" s="2" t="s">
        <v>1278</v>
      </c>
    </row>
    <row r="626" spans="2:2" x14ac:dyDescent="0.2">
      <c r="B626" s="455" t="s">
        <v>2041</v>
      </c>
    </row>
    <row r="627" spans="2:2" x14ac:dyDescent="0.2">
      <c r="B627" s="455" t="s">
        <v>2042</v>
      </c>
    </row>
    <row r="628" spans="2:2" x14ac:dyDescent="0.2">
      <c r="B628" s="455" t="s">
        <v>2043</v>
      </c>
    </row>
    <row r="629" spans="2:2" x14ac:dyDescent="0.2">
      <c r="B629" s="455" t="s">
        <v>2044</v>
      </c>
    </row>
    <row r="630" spans="2:2" x14ac:dyDescent="0.2">
      <c r="B630" s="455" t="s">
        <v>2045</v>
      </c>
    </row>
    <row r="631" spans="2:2" x14ac:dyDescent="0.2">
      <c r="B631" s="2" t="s">
        <v>2046</v>
      </c>
    </row>
    <row r="632" spans="2:2" x14ac:dyDescent="0.2">
      <c r="B632" s="455" t="s">
        <v>2047</v>
      </c>
    </row>
    <row r="633" spans="2:2" x14ac:dyDescent="0.2">
      <c r="B633" s="455" t="s">
        <v>2048</v>
      </c>
    </row>
    <row r="634" spans="2:2" x14ac:dyDescent="0.2">
      <c r="B634" s="455" t="s">
        <v>2049</v>
      </c>
    </row>
    <row r="635" spans="2:2" x14ac:dyDescent="0.2">
      <c r="B635" s="2" t="s">
        <v>2050</v>
      </c>
    </row>
    <row r="636" spans="2:2" x14ac:dyDescent="0.2">
      <c r="B636" s="455" t="s">
        <v>2051</v>
      </c>
    </row>
    <row r="637" spans="2:2" x14ac:dyDescent="0.2">
      <c r="B637" s="455" t="s">
        <v>2052</v>
      </c>
    </row>
    <row r="638" spans="2:2" x14ac:dyDescent="0.2">
      <c r="B638" s="455" t="s">
        <v>2053</v>
      </c>
    </row>
    <row r="639" spans="2:2" x14ac:dyDescent="0.2">
      <c r="B639" s="455" t="s">
        <v>2054</v>
      </c>
    </row>
    <row r="640" spans="2:2" x14ac:dyDescent="0.2">
      <c r="B640" s="2" t="s">
        <v>2055</v>
      </c>
    </row>
    <row r="641" spans="2:2" x14ac:dyDescent="0.2">
      <c r="B641" s="455" t="s">
        <v>2056</v>
      </c>
    </row>
    <row r="642" spans="2:2" x14ac:dyDescent="0.2">
      <c r="B642" s="455" t="s">
        <v>2058</v>
      </c>
    </row>
    <row r="643" spans="2:2" x14ac:dyDescent="0.2">
      <c r="B643" s="455" t="s">
        <v>2059</v>
      </c>
    </row>
    <row r="644" spans="2:2" x14ac:dyDescent="0.2">
      <c r="B644" s="455" t="s">
        <v>2060</v>
      </c>
    </row>
    <row r="645" spans="2:2" x14ac:dyDescent="0.2">
      <c r="B645" s="455" t="s">
        <v>2061</v>
      </c>
    </row>
    <row r="646" spans="2:2" x14ac:dyDescent="0.2">
      <c r="B646" s="455" t="s">
        <v>2062</v>
      </c>
    </row>
    <row r="647" spans="2:2" x14ac:dyDescent="0.2">
      <c r="B647" s="455" t="s">
        <v>2057</v>
      </c>
    </row>
    <row r="648" spans="2:2" x14ac:dyDescent="0.2">
      <c r="B648" s="455" t="s">
        <v>2063</v>
      </c>
    </row>
    <row r="649" spans="2:2" x14ac:dyDescent="0.2">
      <c r="B649" s="455" t="s">
        <v>2064</v>
      </c>
    </row>
    <row r="650" spans="2:2" x14ac:dyDescent="0.2">
      <c r="B650" s="455" t="s">
        <v>2066</v>
      </c>
    </row>
    <row r="651" spans="2:2" x14ac:dyDescent="0.2">
      <c r="B651" s="455" t="s">
        <v>2065</v>
      </c>
    </row>
    <row r="652" spans="2:2" x14ac:dyDescent="0.2">
      <c r="B652" s="455" t="s">
        <v>2067</v>
      </c>
    </row>
    <row r="653" spans="2:2" x14ac:dyDescent="0.2">
      <c r="B653" s="455" t="s">
        <v>2068</v>
      </c>
    </row>
    <row r="654" spans="2:2" x14ac:dyDescent="0.2">
      <c r="B654" s="455" t="s">
        <v>2069</v>
      </c>
    </row>
    <row r="656" spans="2:2" x14ac:dyDescent="0.2">
      <c r="B656" s="461" t="s">
        <v>2070</v>
      </c>
    </row>
    <row r="657" spans="2:3" x14ac:dyDescent="0.2">
      <c r="B657" s="461" t="s">
        <v>2088</v>
      </c>
    </row>
    <row r="658" spans="2:3" x14ac:dyDescent="0.2">
      <c r="B658" s="461" t="s">
        <v>2093</v>
      </c>
    </row>
    <row r="659" spans="2:3" x14ac:dyDescent="0.2">
      <c r="B659" s="461" t="s">
        <v>2094</v>
      </c>
    </row>
    <row r="661" spans="2:3" ht="15" x14ac:dyDescent="0.2">
      <c r="B661" s="571" t="s">
        <v>2071</v>
      </c>
      <c r="C661" s="580" t="s">
        <v>313</v>
      </c>
    </row>
    <row r="663" spans="2:3" x14ac:dyDescent="0.2">
      <c r="B663" s="472" t="s">
        <v>2073</v>
      </c>
    </row>
    <row r="665" spans="2:3" x14ac:dyDescent="0.2">
      <c r="B665" s="2" t="s">
        <v>2074</v>
      </c>
    </row>
    <row r="666" spans="2:3" x14ac:dyDescent="0.2">
      <c r="B666" s="2" t="s">
        <v>2075</v>
      </c>
    </row>
    <row r="667" spans="2:3" x14ac:dyDescent="0.2">
      <c r="B667" s="2" t="s">
        <v>2076</v>
      </c>
    </row>
    <row r="668" spans="2:3" x14ac:dyDescent="0.2">
      <c r="B668" s="2" t="s">
        <v>2077</v>
      </c>
    </row>
    <row r="669" spans="2:3" x14ac:dyDescent="0.2">
      <c r="B669" s="2" t="s">
        <v>2078</v>
      </c>
    </row>
    <row r="670" spans="2:3" x14ac:dyDescent="0.2">
      <c r="B670" s="2" t="s">
        <v>2079</v>
      </c>
    </row>
    <row r="671" spans="2:3" x14ac:dyDescent="0.2">
      <c r="B671" s="455"/>
    </row>
    <row r="672" spans="2:3" ht="15" x14ac:dyDescent="0.2">
      <c r="B672" s="487" t="s">
        <v>2137</v>
      </c>
    </row>
    <row r="673" spans="2:2" ht="15" x14ac:dyDescent="0.2">
      <c r="B673" s="487" t="s">
        <v>2138</v>
      </c>
    </row>
    <row r="674" spans="2:2" x14ac:dyDescent="0.2">
      <c r="B674" s="455"/>
    </row>
    <row r="675" spans="2:2" x14ac:dyDescent="0.2">
      <c r="B675" s="2" t="s">
        <v>2080</v>
      </c>
    </row>
    <row r="676" spans="2:2" x14ac:dyDescent="0.2">
      <c r="B676" s="2" t="s">
        <v>2081</v>
      </c>
    </row>
    <row r="677" spans="2:2" x14ac:dyDescent="0.2">
      <c r="B677" s="2" t="s">
        <v>2082</v>
      </c>
    </row>
    <row r="679" spans="2:2" x14ac:dyDescent="0.2">
      <c r="B679" s="2" t="s">
        <v>2095</v>
      </c>
    </row>
    <row r="680" spans="2:2" x14ac:dyDescent="0.2">
      <c r="B680" s="455" t="s">
        <v>2096</v>
      </c>
    </row>
    <row r="681" spans="2:2" x14ac:dyDescent="0.2">
      <c r="B681" s="455" t="s">
        <v>2098</v>
      </c>
    </row>
    <row r="682" spans="2:2" x14ac:dyDescent="0.2">
      <c r="B682" s="455" t="s">
        <v>2097</v>
      </c>
    </row>
    <row r="683" spans="2:2" x14ac:dyDescent="0.2">
      <c r="B683" s="103" t="s">
        <v>2099</v>
      </c>
    </row>
    <row r="684" spans="2:2" x14ac:dyDescent="0.2">
      <c r="B684" s="596" t="s">
        <v>2100</v>
      </c>
    </row>
    <row r="685" spans="2:2" x14ac:dyDescent="0.2">
      <c r="B685" s="596" t="s">
        <v>2101</v>
      </c>
    </row>
    <row r="686" spans="2:2" x14ac:dyDescent="0.2">
      <c r="B686" s="474" t="s">
        <v>2103</v>
      </c>
    </row>
    <row r="687" spans="2:2" x14ac:dyDescent="0.2">
      <c r="B687" s="474" t="s">
        <v>2104</v>
      </c>
    </row>
    <row r="688" spans="2:2" x14ac:dyDescent="0.2">
      <c r="B688" s="474" t="s">
        <v>2105</v>
      </c>
    </row>
    <row r="689" spans="2:2" x14ac:dyDescent="0.2">
      <c r="B689" s="474" t="s">
        <v>2106</v>
      </c>
    </row>
    <row r="690" spans="2:2" x14ac:dyDescent="0.2">
      <c r="B690" s="474" t="s">
        <v>2107</v>
      </c>
    </row>
    <row r="691" spans="2:2" x14ac:dyDescent="0.2">
      <c r="B691" s="597" t="s">
        <v>2102</v>
      </c>
    </row>
    <row r="692" spans="2:2" x14ac:dyDescent="0.2">
      <c r="B692" s="103" t="s">
        <v>2108</v>
      </c>
    </row>
    <row r="693" spans="2:2" x14ac:dyDescent="0.2">
      <c r="B693" s="596" t="s">
        <v>2109</v>
      </c>
    </row>
    <row r="694" spans="2:2" x14ac:dyDescent="0.2">
      <c r="B694" s="596" t="s">
        <v>2110</v>
      </c>
    </row>
    <row r="695" spans="2:2" x14ac:dyDescent="0.2">
      <c r="B695" s="596" t="s">
        <v>2111</v>
      </c>
    </row>
    <row r="696" spans="2:2" x14ac:dyDescent="0.2">
      <c r="B696" s="103" t="s">
        <v>2112</v>
      </c>
    </row>
    <row r="697" spans="2:2" x14ac:dyDescent="0.2">
      <c r="B697" s="596" t="s">
        <v>2113</v>
      </c>
    </row>
    <row r="698" spans="2:2" x14ac:dyDescent="0.2">
      <c r="B698" s="598" t="s">
        <v>2114</v>
      </c>
    </row>
    <row r="699" spans="2:2" x14ac:dyDescent="0.2">
      <c r="B699" s="598" t="s">
        <v>2115</v>
      </c>
    </row>
    <row r="701" spans="2:2" x14ac:dyDescent="0.2">
      <c r="B701" s="2" t="s">
        <v>2117</v>
      </c>
    </row>
    <row r="702" spans="2:2" x14ac:dyDescent="0.2">
      <c r="B702" s="2" t="s">
        <v>2116</v>
      </c>
    </row>
    <row r="703" spans="2:2" x14ac:dyDescent="0.2">
      <c r="B703" s="2" t="s">
        <v>2118</v>
      </c>
    </row>
    <row r="704" spans="2:2" x14ac:dyDescent="0.2">
      <c r="B704" s="2" t="s">
        <v>2119</v>
      </c>
    </row>
    <row r="705" spans="2:2" x14ac:dyDescent="0.2">
      <c r="B705" s="2" t="s">
        <v>2120</v>
      </c>
    </row>
    <row r="706" spans="2:2" x14ac:dyDescent="0.2">
      <c r="B706" s="2" t="s">
        <v>2121</v>
      </c>
    </row>
    <row r="707" spans="2:2" x14ac:dyDescent="0.2">
      <c r="B707" s="2" t="s">
        <v>2122</v>
      </c>
    </row>
    <row r="708" spans="2:2" x14ac:dyDescent="0.2">
      <c r="B708" s="2" t="s">
        <v>1280</v>
      </c>
    </row>
    <row r="709" spans="2:2" x14ac:dyDescent="0.2">
      <c r="B709" s="2" t="s">
        <v>2123</v>
      </c>
    </row>
    <row r="710" spans="2:2" x14ac:dyDescent="0.2">
      <c r="B710" s="2" t="s">
        <v>2124</v>
      </c>
    </row>
    <row r="711" spans="2:2" x14ac:dyDescent="0.2">
      <c r="B711" s="2" t="s">
        <v>2125</v>
      </c>
    </row>
    <row r="713" spans="2:2" x14ac:dyDescent="0.2">
      <c r="B713" s="2" t="s">
        <v>2126</v>
      </c>
    </row>
    <row r="714" spans="2:2" x14ac:dyDescent="0.2">
      <c r="B714" s="455" t="s">
        <v>2127</v>
      </c>
    </row>
    <row r="715" spans="2:2" x14ac:dyDescent="0.2">
      <c r="B715" s="455" t="s">
        <v>2128</v>
      </c>
    </row>
    <row r="716" spans="2:2" x14ac:dyDescent="0.2">
      <c r="B716" s="455" t="s">
        <v>2129</v>
      </c>
    </row>
    <row r="717" spans="2:2" x14ac:dyDescent="0.2">
      <c r="B717" s="455" t="s">
        <v>2130</v>
      </c>
    </row>
    <row r="718" spans="2:2" x14ac:dyDescent="0.2">
      <c r="B718" s="455" t="s">
        <v>2131</v>
      </c>
    </row>
    <row r="719" spans="2:2" x14ac:dyDescent="0.2">
      <c r="B719" s="455" t="s">
        <v>2132</v>
      </c>
    </row>
    <row r="720" spans="2:2" x14ac:dyDescent="0.2">
      <c r="B720" s="455" t="s">
        <v>2133</v>
      </c>
    </row>
    <row r="722" spans="2:3" x14ac:dyDescent="0.2">
      <c r="B722" s="2" t="s">
        <v>1275</v>
      </c>
    </row>
    <row r="723" spans="2:3" x14ac:dyDescent="0.2">
      <c r="B723" s="2" t="s">
        <v>2134</v>
      </c>
    </row>
    <row r="724" spans="2:3" x14ac:dyDescent="0.2">
      <c r="B724" s="2" t="s">
        <v>2135</v>
      </c>
    </row>
    <row r="725" spans="2:3" x14ac:dyDescent="0.2">
      <c r="B725" s="2" t="s">
        <v>2136</v>
      </c>
    </row>
    <row r="727" spans="2:3" ht="15" hidden="1" x14ac:dyDescent="0.2">
      <c r="B727" s="571" t="s">
        <v>2139</v>
      </c>
      <c r="C727" s="580" t="s">
        <v>313</v>
      </c>
    </row>
    <row r="728" spans="2:3" hidden="1" x14ac:dyDescent="0.2"/>
    <row r="729" spans="2:3" hidden="1" x14ac:dyDescent="0.2">
      <c r="B729" s="472" t="s">
        <v>2147</v>
      </c>
    </row>
    <row r="730" spans="2:3" hidden="1" x14ac:dyDescent="0.2"/>
    <row r="731" spans="2:3" hidden="1" x14ac:dyDescent="0.2">
      <c r="B731" s="2" t="s">
        <v>1281</v>
      </c>
    </row>
    <row r="732" spans="2:3" hidden="1" x14ac:dyDescent="0.2">
      <c r="B732" s="2" t="s">
        <v>1282</v>
      </c>
    </row>
    <row r="733" spans="2:3" hidden="1" x14ac:dyDescent="0.2">
      <c r="B733" s="2" t="s">
        <v>1283</v>
      </c>
    </row>
    <row r="734" spans="2:3" hidden="1" x14ac:dyDescent="0.2"/>
    <row r="735" spans="2:3" hidden="1" x14ac:dyDescent="0.2">
      <c r="B735" s="2" t="s">
        <v>1284</v>
      </c>
    </row>
    <row r="736" spans="2:3" hidden="1" x14ac:dyDescent="0.2">
      <c r="B736" s="2" t="s">
        <v>1285</v>
      </c>
    </row>
    <row r="737" spans="2:2" hidden="1" x14ac:dyDescent="0.2"/>
    <row r="738" spans="2:2" hidden="1" x14ac:dyDescent="0.2">
      <c r="B738" s="2" t="s">
        <v>1286</v>
      </c>
    </row>
    <row r="739" spans="2:2" hidden="1" x14ac:dyDescent="0.2">
      <c r="B739" s="2" t="s">
        <v>1287</v>
      </c>
    </row>
    <row r="740" spans="2:2" hidden="1" x14ac:dyDescent="0.2">
      <c r="B740" s="2" t="s">
        <v>1288</v>
      </c>
    </row>
    <row r="741" spans="2:2" hidden="1" x14ac:dyDescent="0.2"/>
    <row r="742" spans="2:2" hidden="1" x14ac:dyDescent="0.2">
      <c r="B742" s="2" t="s">
        <v>1289</v>
      </c>
    </row>
    <row r="743" spans="2:2" hidden="1" x14ac:dyDescent="0.2"/>
    <row r="744" spans="2:2" hidden="1" x14ac:dyDescent="0.2">
      <c r="B744" s="2" t="s">
        <v>1290</v>
      </c>
    </row>
    <row r="745" spans="2:2" hidden="1" x14ac:dyDescent="0.2">
      <c r="B745" s="2" t="s">
        <v>1291</v>
      </c>
    </row>
    <row r="746" spans="2:2" hidden="1" x14ac:dyDescent="0.2">
      <c r="B746" s="2" t="s">
        <v>1292</v>
      </c>
    </row>
    <row r="747" spans="2:2" hidden="1" x14ac:dyDescent="0.2">
      <c r="B747" s="2" t="s">
        <v>1293</v>
      </c>
    </row>
    <row r="748" spans="2:2" hidden="1" x14ac:dyDescent="0.2">
      <c r="B748" s="2" t="s">
        <v>1294</v>
      </c>
    </row>
    <row r="749" spans="2:2" hidden="1" x14ac:dyDescent="0.2">
      <c r="B749" s="2" t="s">
        <v>1295</v>
      </c>
    </row>
    <row r="750" spans="2:2" hidden="1" x14ac:dyDescent="0.2">
      <c r="B750" s="2" t="s">
        <v>1296</v>
      </c>
    </row>
    <row r="751" spans="2:2" hidden="1" x14ac:dyDescent="0.2">
      <c r="B751" s="2" t="s">
        <v>1297</v>
      </c>
    </row>
    <row r="752" spans="2:2" hidden="1" x14ac:dyDescent="0.2">
      <c r="B752" s="2" t="s">
        <v>1298</v>
      </c>
    </row>
    <row r="753" spans="2:2" hidden="1" x14ac:dyDescent="0.2">
      <c r="B753" s="2" t="s">
        <v>1299</v>
      </c>
    </row>
    <row r="754" spans="2:2" hidden="1" x14ac:dyDescent="0.2">
      <c r="B754" s="2" t="s">
        <v>1300</v>
      </c>
    </row>
    <row r="755" spans="2:2" hidden="1" x14ac:dyDescent="0.2">
      <c r="B755" s="2" t="s">
        <v>1301</v>
      </c>
    </row>
    <row r="756" spans="2:2" hidden="1" x14ac:dyDescent="0.2">
      <c r="B756" s="2" t="s">
        <v>1302</v>
      </c>
    </row>
    <row r="757" spans="2:2" hidden="1" x14ac:dyDescent="0.2">
      <c r="B757" s="2" t="s">
        <v>1303</v>
      </c>
    </row>
    <row r="758" spans="2:2" hidden="1" x14ac:dyDescent="0.2">
      <c r="B758" s="2" t="s">
        <v>1304</v>
      </c>
    </row>
    <row r="759" spans="2:2" hidden="1" x14ac:dyDescent="0.2">
      <c r="B759" s="2" t="s">
        <v>1305</v>
      </c>
    </row>
    <row r="760" spans="2:2" hidden="1" x14ac:dyDescent="0.2"/>
    <row r="761" spans="2:2" hidden="1" x14ac:dyDescent="0.2">
      <c r="B761" s="2" t="s">
        <v>1306</v>
      </c>
    </row>
    <row r="762" spans="2:2" hidden="1" x14ac:dyDescent="0.2">
      <c r="B762" s="2" t="s">
        <v>1307</v>
      </c>
    </row>
    <row r="763" spans="2:2" hidden="1" x14ac:dyDescent="0.2">
      <c r="B763" s="2" t="s">
        <v>1308</v>
      </c>
    </row>
    <row r="764" spans="2:2" hidden="1" x14ac:dyDescent="0.2">
      <c r="B764" s="2" t="s">
        <v>1309</v>
      </c>
    </row>
    <row r="765" spans="2:2" hidden="1" x14ac:dyDescent="0.2">
      <c r="B765" s="2" t="s">
        <v>1310</v>
      </c>
    </row>
    <row r="766" spans="2:2" hidden="1" x14ac:dyDescent="0.2">
      <c r="B766" s="2" t="s">
        <v>1311</v>
      </c>
    </row>
    <row r="767" spans="2:2" hidden="1" x14ac:dyDescent="0.2"/>
    <row r="768" spans="2:2" hidden="1" x14ac:dyDescent="0.2">
      <c r="B768" s="2" t="s">
        <v>1312</v>
      </c>
    </row>
    <row r="769" spans="2:2" hidden="1" x14ac:dyDescent="0.2">
      <c r="B769" s="2" t="s">
        <v>1313</v>
      </c>
    </row>
    <row r="770" spans="2:2" hidden="1" x14ac:dyDescent="0.2">
      <c r="B770" s="2" t="s">
        <v>1314</v>
      </c>
    </row>
    <row r="771" spans="2:2" hidden="1" x14ac:dyDescent="0.2">
      <c r="B771" s="2" t="s">
        <v>1315</v>
      </c>
    </row>
    <row r="772" spans="2:2" hidden="1" x14ac:dyDescent="0.2">
      <c r="B772" s="2" t="s">
        <v>1316</v>
      </c>
    </row>
    <row r="773" spans="2:2" hidden="1" x14ac:dyDescent="0.2"/>
    <row r="774" spans="2:2" hidden="1" x14ac:dyDescent="0.2">
      <c r="B774" s="2" t="s">
        <v>1317</v>
      </c>
    </row>
    <row r="775" spans="2:2" hidden="1" x14ac:dyDescent="0.2">
      <c r="B775" s="2" t="s">
        <v>1318</v>
      </c>
    </row>
    <row r="776" spans="2:2" hidden="1" x14ac:dyDescent="0.2">
      <c r="B776" s="2" t="s">
        <v>1319</v>
      </c>
    </row>
    <row r="777" spans="2:2" hidden="1" x14ac:dyDescent="0.2">
      <c r="B777" s="2" t="s">
        <v>1320</v>
      </c>
    </row>
    <row r="778" spans="2:2" hidden="1" x14ac:dyDescent="0.2">
      <c r="B778" s="2" t="s">
        <v>1321</v>
      </c>
    </row>
    <row r="779" spans="2:2" hidden="1" x14ac:dyDescent="0.2"/>
    <row r="780" spans="2:2" hidden="1" x14ac:dyDescent="0.2">
      <c r="B780" s="2" t="s">
        <v>1322</v>
      </c>
    </row>
    <row r="781" spans="2:2" hidden="1" x14ac:dyDescent="0.2">
      <c r="B781" s="2" t="s">
        <v>1323</v>
      </c>
    </row>
    <row r="782" spans="2:2" hidden="1" x14ac:dyDescent="0.2">
      <c r="B782" s="2" t="s">
        <v>1324</v>
      </c>
    </row>
    <row r="783" spans="2:2" hidden="1" x14ac:dyDescent="0.2">
      <c r="B783" s="2" t="s">
        <v>1325</v>
      </c>
    </row>
    <row r="784" spans="2:2" hidden="1" x14ac:dyDescent="0.2">
      <c r="B784" s="2" t="s">
        <v>1326</v>
      </c>
    </row>
    <row r="785" spans="2:2" hidden="1" x14ac:dyDescent="0.2"/>
    <row r="786" spans="2:2" hidden="1" x14ac:dyDescent="0.2">
      <c r="B786" s="2" t="s">
        <v>1327</v>
      </c>
    </row>
    <row r="787" spans="2:2" hidden="1" x14ac:dyDescent="0.2">
      <c r="B787" s="2" t="s">
        <v>1328</v>
      </c>
    </row>
    <row r="788" spans="2:2" hidden="1" x14ac:dyDescent="0.2">
      <c r="B788" s="2" t="s">
        <v>1329</v>
      </c>
    </row>
    <row r="789" spans="2:2" hidden="1" x14ac:dyDescent="0.2">
      <c r="B789" s="2" t="s">
        <v>1330</v>
      </c>
    </row>
    <row r="790" spans="2:2" hidden="1" x14ac:dyDescent="0.2">
      <c r="B790" s="2" t="s">
        <v>1331</v>
      </c>
    </row>
    <row r="791" spans="2:2" hidden="1" x14ac:dyDescent="0.2"/>
    <row r="792" spans="2:2" hidden="1" x14ac:dyDescent="0.2">
      <c r="B792" s="2" t="s">
        <v>1332</v>
      </c>
    </row>
    <row r="793" spans="2:2" hidden="1" x14ac:dyDescent="0.2">
      <c r="B793" s="2" t="s">
        <v>1333</v>
      </c>
    </row>
    <row r="794" spans="2:2" hidden="1" x14ac:dyDescent="0.2">
      <c r="B794" s="2" t="s">
        <v>1334</v>
      </c>
    </row>
    <row r="795" spans="2:2" hidden="1" x14ac:dyDescent="0.2">
      <c r="B795" s="2" t="s">
        <v>1335</v>
      </c>
    </row>
    <row r="796" spans="2:2" hidden="1" x14ac:dyDescent="0.2"/>
    <row r="797" spans="2:2" hidden="1" x14ac:dyDescent="0.2">
      <c r="B797" s="2" t="s">
        <v>1336</v>
      </c>
    </row>
    <row r="798" spans="2:2" hidden="1" x14ac:dyDescent="0.2">
      <c r="B798" s="2" t="s">
        <v>1337</v>
      </c>
    </row>
    <row r="799" spans="2:2" hidden="1" x14ac:dyDescent="0.2">
      <c r="B799" s="2" t="s">
        <v>1338</v>
      </c>
    </row>
    <row r="800" spans="2:2" hidden="1" x14ac:dyDescent="0.2">
      <c r="B800" s="2" t="s">
        <v>1339</v>
      </c>
    </row>
    <row r="801" spans="2:2" hidden="1" x14ac:dyDescent="0.2"/>
    <row r="802" spans="2:2" hidden="1" x14ac:dyDescent="0.2">
      <c r="B802" s="2" t="s">
        <v>1340</v>
      </c>
    </row>
    <row r="803" spans="2:2" hidden="1" x14ac:dyDescent="0.2">
      <c r="B803" s="2" t="s">
        <v>1341</v>
      </c>
    </row>
    <row r="804" spans="2:2" hidden="1" x14ac:dyDescent="0.2">
      <c r="B804" s="2" t="s">
        <v>1342</v>
      </c>
    </row>
    <row r="805" spans="2:2" hidden="1" x14ac:dyDescent="0.2">
      <c r="B805" s="2" t="s">
        <v>1343</v>
      </c>
    </row>
    <row r="806" spans="2:2" hidden="1" x14ac:dyDescent="0.2"/>
    <row r="807" spans="2:2" hidden="1" x14ac:dyDescent="0.2">
      <c r="B807" s="2" t="s">
        <v>1344</v>
      </c>
    </row>
    <row r="808" spans="2:2" hidden="1" x14ac:dyDescent="0.2">
      <c r="B808" s="2" t="s">
        <v>1345</v>
      </c>
    </row>
    <row r="809" spans="2:2" hidden="1" x14ac:dyDescent="0.2">
      <c r="B809" s="2" t="s">
        <v>1346</v>
      </c>
    </row>
    <row r="810" spans="2:2" hidden="1" x14ac:dyDescent="0.2">
      <c r="B810" s="2" t="s">
        <v>1347</v>
      </c>
    </row>
    <row r="811" spans="2:2" hidden="1" x14ac:dyDescent="0.2">
      <c r="B811" s="2" t="s">
        <v>1348</v>
      </c>
    </row>
    <row r="812" spans="2:2" hidden="1" x14ac:dyDescent="0.2"/>
    <row r="813" spans="2:2" hidden="1" x14ac:dyDescent="0.2">
      <c r="B813" s="2" t="s">
        <v>1349</v>
      </c>
    </row>
    <row r="814" spans="2:2" hidden="1" x14ac:dyDescent="0.2">
      <c r="B814" s="2" t="s">
        <v>1350</v>
      </c>
    </row>
    <row r="815" spans="2:2" hidden="1" x14ac:dyDescent="0.2">
      <c r="B815" s="2" t="s">
        <v>1351</v>
      </c>
    </row>
    <row r="816" spans="2:2" hidden="1" x14ac:dyDescent="0.2">
      <c r="B816" s="2" t="s">
        <v>1352</v>
      </c>
    </row>
    <row r="817" spans="2:2" hidden="1" x14ac:dyDescent="0.2">
      <c r="B817" s="2" t="s">
        <v>1353</v>
      </c>
    </row>
    <row r="818" spans="2:2" hidden="1" x14ac:dyDescent="0.2"/>
    <row r="819" spans="2:2" hidden="1" x14ac:dyDescent="0.2">
      <c r="B819" s="2" t="s">
        <v>1354</v>
      </c>
    </row>
    <row r="820" spans="2:2" hidden="1" x14ac:dyDescent="0.2">
      <c r="B820" s="2" t="s">
        <v>1355</v>
      </c>
    </row>
    <row r="821" spans="2:2" hidden="1" x14ac:dyDescent="0.2">
      <c r="B821" s="2" t="s">
        <v>1356</v>
      </c>
    </row>
    <row r="822" spans="2:2" hidden="1" x14ac:dyDescent="0.2"/>
    <row r="823" spans="2:2" hidden="1" x14ac:dyDescent="0.2">
      <c r="B823" s="2" t="s">
        <v>1357</v>
      </c>
    </row>
    <row r="824" spans="2:2" hidden="1" x14ac:dyDescent="0.2">
      <c r="B824" s="2" t="s">
        <v>1358</v>
      </c>
    </row>
    <row r="825" spans="2:2" hidden="1" x14ac:dyDescent="0.2">
      <c r="B825" s="2" t="s">
        <v>1359</v>
      </c>
    </row>
    <row r="826" spans="2:2" hidden="1" x14ac:dyDescent="0.2">
      <c r="B826" s="2" t="s">
        <v>1360</v>
      </c>
    </row>
    <row r="827" spans="2:2" hidden="1" x14ac:dyDescent="0.2"/>
    <row r="828" spans="2:2" hidden="1" x14ac:dyDescent="0.2">
      <c r="B828" s="2" t="s">
        <v>1361</v>
      </c>
    </row>
    <row r="829" spans="2:2" hidden="1" x14ac:dyDescent="0.2">
      <c r="B829" s="2" t="s">
        <v>1362</v>
      </c>
    </row>
    <row r="830" spans="2:2" hidden="1" x14ac:dyDescent="0.2">
      <c r="B830" s="2" t="s">
        <v>1363</v>
      </c>
    </row>
    <row r="831" spans="2:2" hidden="1" x14ac:dyDescent="0.2"/>
    <row r="832" spans="2:2" hidden="1" x14ac:dyDescent="0.2">
      <c r="B832" s="2" t="s">
        <v>1364</v>
      </c>
    </row>
    <row r="833" spans="2:2" hidden="1" x14ac:dyDescent="0.2">
      <c r="B833" s="2" t="s">
        <v>1365</v>
      </c>
    </row>
    <row r="834" spans="2:2" hidden="1" x14ac:dyDescent="0.2">
      <c r="B834" s="2" t="s">
        <v>1366</v>
      </c>
    </row>
    <row r="835" spans="2:2" hidden="1" x14ac:dyDescent="0.2">
      <c r="B835" s="2" t="s">
        <v>1367</v>
      </c>
    </row>
    <row r="836" spans="2:2" hidden="1" x14ac:dyDescent="0.2">
      <c r="B836" s="2" t="s">
        <v>1368</v>
      </c>
    </row>
    <row r="837" spans="2:2" hidden="1" x14ac:dyDescent="0.2">
      <c r="B837" s="2" t="s">
        <v>1369</v>
      </c>
    </row>
    <row r="838" spans="2:2" hidden="1" x14ac:dyDescent="0.2"/>
    <row r="839" spans="2:2" hidden="1" x14ac:dyDescent="0.2">
      <c r="B839" s="2" t="s">
        <v>1370</v>
      </c>
    </row>
    <row r="840" spans="2:2" hidden="1" x14ac:dyDescent="0.2">
      <c r="B840" s="2" t="s">
        <v>1371</v>
      </c>
    </row>
    <row r="841" spans="2:2" hidden="1" x14ac:dyDescent="0.2">
      <c r="B841" s="2" t="s">
        <v>1372</v>
      </c>
    </row>
    <row r="842" spans="2:2" hidden="1" x14ac:dyDescent="0.2">
      <c r="B842" s="2" t="s">
        <v>1373</v>
      </c>
    </row>
    <row r="843" spans="2:2" hidden="1" x14ac:dyDescent="0.2">
      <c r="B843" s="2" t="s">
        <v>1374</v>
      </c>
    </row>
    <row r="844" spans="2:2" hidden="1" x14ac:dyDescent="0.2">
      <c r="B844" s="2" t="s">
        <v>1375</v>
      </c>
    </row>
    <row r="845" spans="2:2" hidden="1" x14ac:dyDescent="0.2"/>
    <row r="846" spans="2:2" hidden="1" x14ac:dyDescent="0.2">
      <c r="B846" s="2" t="s">
        <v>1376</v>
      </c>
    </row>
    <row r="847" spans="2:2" hidden="1" x14ac:dyDescent="0.2">
      <c r="B847" s="2" t="s">
        <v>1377</v>
      </c>
    </row>
    <row r="848" spans="2:2" hidden="1" x14ac:dyDescent="0.2">
      <c r="B848" s="2" t="s">
        <v>1378</v>
      </c>
    </row>
    <row r="849" spans="2:3" hidden="1" x14ac:dyDescent="0.2">
      <c r="B849" s="2" t="s">
        <v>1379</v>
      </c>
    </row>
    <row r="850" spans="2:3" hidden="1" x14ac:dyDescent="0.2">
      <c r="B850" s="2" t="s">
        <v>1380</v>
      </c>
    </row>
    <row r="851" spans="2:3" hidden="1" x14ac:dyDescent="0.2">
      <c r="B851" s="2" t="s">
        <v>1381</v>
      </c>
    </row>
    <row r="852" spans="2:3" hidden="1" x14ac:dyDescent="0.2">
      <c r="B852" s="2" t="s">
        <v>1382</v>
      </c>
    </row>
    <row r="853" spans="2:3" hidden="1" x14ac:dyDescent="0.2"/>
    <row r="854" spans="2:3" hidden="1" x14ac:dyDescent="0.2"/>
    <row r="855" spans="2:3" ht="15" hidden="1" x14ac:dyDescent="0.2">
      <c r="B855" s="571" t="s">
        <v>2140</v>
      </c>
      <c r="C855" s="580" t="s">
        <v>313</v>
      </c>
    </row>
    <row r="856" spans="2:3" hidden="1" x14ac:dyDescent="0.2"/>
    <row r="857" spans="2:3" hidden="1" x14ac:dyDescent="0.2">
      <c r="B857" s="2" t="s">
        <v>1384</v>
      </c>
    </row>
    <row r="858" spans="2:3" hidden="1" x14ac:dyDescent="0.2"/>
    <row r="859" spans="2:3" hidden="1" x14ac:dyDescent="0.2">
      <c r="B859" s="2" t="s">
        <v>1385</v>
      </c>
    </row>
    <row r="860" spans="2:3" hidden="1" x14ac:dyDescent="0.2">
      <c r="B860" s="2" t="s">
        <v>1386</v>
      </c>
    </row>
    <row r="861" spans="2:3" hidden="1" x14ac:dyDescent="0.2">
      <c r="B861" s="2" t="s">
        <v>1387</v>
      </c>
    </row>
    <row r="862" spans="2:3" hidden="1" x14ac:dyDescent="0.2"/>
    <row r="863" spans="2:3" hidden="1" x14ac:dyDescent="0.2">
      <c r="B863" s="2" t="s">
        <v>1388</v>
      </c>
    </row>
    <row r="864" spans="2:3" hidden="1" x14ac:dyDescent="0.2">
      <c r="B864" s="2" t="s">
        <v>1389</v>
      </c>
    </row>
    <row r="865" spans="2:2" hidden="1" x14ac:dyDescent="0.2">
      <c r="B865" s="2" t="s">
        <v>1390</v>
      </c>
    </row>
    <row r="866" spans="2:2" hidden="1" x14ac:dyDescent="0.2"/>
    <row r="867" spans="2:2" hidden="1" x14ac:dyDescent="0.2">
      <c r="B867" s="2" t="s">
        <v>1391</v>
      </c>
    </row>
    <row r="868" spans="2:2" hidden="1" x14ac:dyDescent="0.2">
      <c r="B868" s="2" t="s">
        <v>1392</v>
      </c>
    </row>
    <row r="869" spans="2:2" hidden="1" x14ac:dyDescent="0.2">
      <c r="B869" s="2" t="s">
        <v>1393</v>
      </c>
    </row>
    <row r="870" spans="2:2" hidden="1" x14ac:dyDescent="0.2"/>
    <row r="871" spans="2:2" hidden="1" x14ac:dyDescent="0.2">
      <c r="B871" s="2" t="s">
        <v>1394</v>
      </c>
    </row>
    <row r="872" spans="2:2" hidden="1" x14ac:dyDescent="0.2">
      <c r="B872" s="2" t="s">
        <v>1395</v>
      </c>
    </row>
    <row r="873" spans="2:2" hidden="1" x14ac:dyDescent="0.2"/>
    <row r="874" spans="2:2" hidden="1" x14ac:dyDescent="0.2">
      <c r="B874" s="2" t="s">
        <v>1396</v>
      </c>
    </row>
    <row r="875" spans="2:2" hidden="1" x14ac:dyDescent="0.2">
      <c r="B875" s="2" t="s">
        <v>1397</v>
      </c>
    </row>
    <row r="876" spans="2:2" hidden="1" x14ac:dyDescent="0.2">
      <c r="B876" s="2" t="s">
        <v>1398</v>
      </c>
    </row>
    <row r="877" spans="2:2" hidden="1" x14ac:dyDescent="0.2"/>
    <row r="878" spans="2:2" hidden="1" x14ac:dyDescent="0.2">
      <c r="B878" s="2" t="s">
        <v>1399</v>
      </c>
    </row>
    <row r="879" spans="2:2" hidden="1" x14ac:dyDescent="0.2">
      <c r="B879" s="2" t="s">
        <v>1400</v>
      </c>
    </row>
    <row r="880" spans="2:2" hidden="1" x14ac:dyDescent="0.2">
      <c r="B880" s="2" t="s">
        <v>1401</v>
      </c>
    </row>
    <row r="881" spans="2:3" hidden="1" x14ac:dyDescent="0.2">
      <c r="B881" s="2" t="s">
        <v>1402</v>
      </c>
    </row>
    <row r="882" spans="2:3" hidden="1" x14ac:dyDescent="0.2"/>
    <row r="883" spans="2:3" hidden="1" x14ac:dyDescent="0.2">
      <c r="B883" s="2" t="s">
        <v>1403</v>
      </c>
    </row>
    <row r="884" spans="2:3" hidden="1" x14ac:dyDescent="0.2"/>
    <row r="885" spans="2:3" hidden="1" x14ac:dyDescent="0.2">
      <c r="B885" s="2" t="s">
        <v>1404</v>
      </c>
    </row>
    <row r="886" spans="2:3" hidden="1" x14ac:dyDescent="0.2">
      <c r="B886" s="2" t="s">
        <v>1405</v>
      </c>
    </row>
    <row r="887" spans="2:3" hidden="1" x14ac:dyDescent="0.2">
      <c r="B887" s="2" t="s">
        <v>1406</v>
      </c>
    </row>
    <row r="888" spans="2:3" hidden="1" x14ac:dyDescent="0.2"/>
    <row r="889" spans="2:3" hidden="1" x14ac:dyDescent="0.2"/>
    <row r="890" spans="2:3" ht="15" hidden="1" x14ac:dyDescent="0.2">
      <c r="B890" s="571" t="s">
        <v>2141</v>
      </c>
      <c r="C890" s="580" t="s">
        <v>313</v>
      </c>
    </row>
    <row r="891" spans="2:3" hidden="1" x14ac:dyDescent="0.2"/>
    <row r="892" spans="2:3" hidden="1" x14ac:dyDescent="0.2">
      <c r="B892" s="2" t="s">
        <v>1408</v>
      </c>
    </row>
    <row r="893" spans="2:3" hidden="1" x14ac:dyDescent="0.2"/>
    <row r="894" spans="2:3" hidden="1" x14ac:dyDescent="0.2">
      <c r="B894" s="2" t="s">
        <v>1409</v>
      </c>
    </row>
    <row r="895" spans="2:3" hidden="1" x14ac:dyDescent="0.2">
      <c r="B895" s="2" t="s">
        <v>1410</v>
      </c>
    </row>
    <row r="896" spans="2:3" hidden="1" x14ac:dyDescent="0.2">
      <c r="B896" s="2" t="s">
        <v>1411</v>
      </c>
    </row>
    <row r="897" spans="2:2" hidden="1" x14ac:dyDescent="0.2"/>
    <row r="898" spans="2:2" hidden="1" x14ac:dyDescent="0.2">
      <c r="B898" s="2" t="s">
        <v>1412</v>
      </c>
    </row>
    <row r="899" spans="2:2" hidden="1" x14ac:dyDescent="0.2">
      <c r="B899" s="2" t="s">
        <v>1413</v>
      </c>
    </row>
    <row r="900" spans="2:2" hidden="1" x14ac:dyDescent="0.2"/>
    <row r="901" spans="2:2" hidden="1" x14ac:dyDescent="0.2">
      <c r="B901" s="2" t="s">
        <v>1414</v>
      </c>
    </row>
    <row r="902" spans="2:2" hidden="1" x14ac:dyDescent="0.2">
      <c r="B902" s="2" t="s">
        <v>1415</v>
      </c>
    </row>
    <row r="903" spans="2:2" hidden="1" x14ac:dyDescent="0.2">
      <c r="B903" s="2" t="s">
        <v>1416</v>
      </c>
    </row>
    <row r="904" spans="2:2" hidden="1" x14ac:dyDescent="0.2">
      <c r="B904" s="2" t="s">
        <v>1417</v>
      </c>
    </row>
    <row r="905" spans="2:2" hidden="1" x14ac:dyDescent="0.2">
      <c r="B905" s="2" t="s">
        <v>1418</v>
      </c>
    </row>
    <row r="906" spans="2:2" hidden="1" x14ac:dyDescent="0.2"/>
    <row r="907" spans="2:2" hidden="1" x14ac:dyDescent="0.2">
      <c r="B907" s="2" t="s">
        <v>1419</v>
      </c>
    </row>
    <row r="908" spans="2:2" hidden="1" x14ac:dyDescent="0.2">
      <c r="B908" s="2" t="s">
        <v>1420</v>
      </c>
    </row>
    <row r="909" spans="2:2" hidden="1" x14ac:dyDescent="0.2">
      <c r="B909" s="2" t="s">
        <v>1421</v>
      </c>
    </row>
    <row r="910" spans="2:2" hidden="1" x14ac:dyDescent="0.2">
      <c r="B910" s="2" t="s">
        <v>1422</v>
      </c>
    </row>
    <row r="911" spans="2:2" hidden="1" x14ac:dyDescent="0.2">
      <c r="B911" s="2" t="s">
        <v>1423</v>
      </c>
    </row>
    <row r="912" spans="2:2" hidden="1" x14ac:dyDescent="0.2"/>
    <row r="913" spans="2:2" hidden="1" x14ac:dyDescent="0.2">
      <c r="B913" s="2" t="s">
        <v>1424</v>
      </c>
    </row>
    <row r="914" spans="2:2" hidden="1" x14ac:dyDescent="0.2">
      <c r="B914" s="2" t="s">
        <v>1425</v>
      </c>
    </row>
    <row r="915" spans="2:2" hidden="1" x14ac:dyDescent="0.2">
      <c r="B915" s="2" t="s">
        <v>1426</v>
      </c>
    </row>
    <row r="916" spans="2:2" hidden="1" x14ac:dyDescent="0.2">
      <c r="B916" s="2" t="s">
        <v>1427</v>
      </c>
    </row>
    <row r="917" spans="2:2" hidden="1" x14ac:dyDescent="0.2">
      <c r="B917" s="2" t="s">
        <v>1428</v>
      </c>
    </row>
    <row r="918" spans="2:2" hidden="1" x14ac:dyDescent="0.2">
      <c r="B918" s="2" t="s">
        <v>1429</v>
      </c>
    </row>
    <row r="919" spans="2:2" hidden="1" x14ac:dyDescent="0.2"/>
    <row r="920" spans="2:2" hidden="1" x14ac:dyDescent="0.2">
      <c r="B920" s="2" t="s">
        <v>1430</v>
      </c>
    </row>
    <row r="921" spans="2:2" hidden="1" x14ac:dyDescent="0.2">
      <c r="B921" s="2" t="s">
        <v>1431</v>
      </c>
    </row>
    <row r="922" spans="2:2" hidden="1" x14ac:dyDescent="0.2">
      <c r="B922" s="2" t="s">
        <v>1432</v>
      </c>
    </row>
    <row r="923" spans="2:2" hidden="1" x14ac:dyDescent="0.2">
      <c r="B923" s="2" t="s">
        <v>1433</v>
      </c>
    </row>
    <row r="924" spans="2:2" hidden="1" x14ac:dyDescent="0.2">
      <c r="B924" s="2" t="s">
        <v>1434</v>
      </c>
    </row>
    <row r="925" spans="2:2" hidden="1" x14ac:dyDescent="0.2">
      <c r="B925" s="2" t="s">
        <v>1435</v>
      </c>
    </row>
    <row r="926" spans="2:2" hidden="1" x14ac:dyDescent="0.2">
      <c r="B926" s="2" t="s">
        <v>1436</v>
      </c>
    </row>
    <row r="927" spans="2:2" hidden="1" x14ac:dyDescent="0.2"/>
    <row r="928" spans="2:2" hidden="1" x14ac:dyDescent="0.2"/>
    <row r="929" spans="2:3" ht="15" hidden="1" x14ac:dyDescent="0.2">
      <c r="B929" s="571" t="s">
        <v>2142</v>
      </c>
      <c r="C929" s="580" t="s">
        <v>313</v>
      </c>
    </row>
    <row r="930" spans="2:3" hidden="1" x14ac:dyDescent="0.2"/>
    <row r="931" spans="2:3" hidden="1" x14ac:dyDescent="0.2">
      <c r="B931" s="2" t="s">
        <v>1438</v>
      </c>
    </row>
    <row r="932" spans="2:3" hidden="1" x14ac:dyDescent="0.2"/>
    <row r="933" spans="2:3" hidden="1" x14ac:dyDescent="0.2">
      <c r="B933" s="2" t="s">
        <v>1439</v>
      </c>
    </row>
    <row r="934" spans="2:3" hidden="1" x14ac:dyDescent="0.2">
      <c r="B934" s="2" t="s">
        <v>1440</v>
      </c>
    </row>
    <row r="935" spans="2:3" hidden="1" x14ac:dyDescent="0.2">
      <c r="B935" s="2" t="s">
        <v>1441</v>
      </c>
    </row>
    <row r="936" spans="2:3" hidden="1" x14ac:dyDescent="0.2"/>
    <row r="937" spans="2:3" hidden="1" x14ac:dyDescent="0.2">
      <c r="B937" s="2" t="s">
        <v>1442</v>
      </c>
    </row>
    <row r="938" spans="2:3" hidden="1" x14ac:dyDescent="0.2">
      <c r="B938" s="2" t="s">
        <v>1443</v>
      </c>
    </row>
    <row r="939" spans="2:3" hidden="1" x14ac:dyDescent="0.2"/>
    <row r="940" spans="2:3" hidden="1" x14ac:dyDescent="0.2">
      <c r="B940" s="454"/>
    </row>
    <row r="941" spans="2:3" ht="15" hidden="1" x14ac:dyDescent="0.2">
      <c r="B941" s="571" t="s">
        <v>2143</v>
      </c>
      <c r="C941" s="580" t="s">
        <v>313</v>
      </c>
    </row>
    <row r="942" spans="2:3" hidden="1" x14ac:dyDescent="0.2">
      <c r="B942" s="454"/>
    </row>
    <row r="943" spans="2:3" hidden="1" x14ac:dyDescent="0.2">
      <c r="B943" s="454" t="s">
        <v>1445</v>
      </c>
    </row>
    <row r="944" spans="2:3" hidden="1" x14ac:dyDescent="0.2">
      <c r="B944" s="454"/>
    </row>
    <row r="945" spans="2:3" hidden="1" x14ac:dyDescent="0.2">
      <c r="B945" s="454" t="s">
        <v>1446</v>
      </c>
    </row>
    <row r="946" spans="2:3" hidden="1" x14ac:dyDescent="0.2">
      <c r="B946" s="454" t="s">
        <v>1447</v>
      </c>
    </row>
    <row r="947" spans="2:3" hidden="1" x14ac:dyDescent="0.2">
      <c r="B947" s="454"/>
    </row>
    <row r="948" spans="2:3" hidden="1" x14ac:dyDescent="0.2">
      <c r="B948" s="454" t="s">
        <v>1448</v>
      </c>
    </row>
    <row r="949" spans="2:3" hidden="1" x14ac:dyDescent="0.2">
      <c r="B949" s="454" t="s">
        <v>1449</v>
      </c>
    </row>
    <row r="950" spans="2:3" hidden="1" x14ac:dyDescent="0.2">
      <c r="B950" s="454"/>
    </row>
    <row r="951" spans="2:3" hidden="1" x14ac:dyDescent="0.2">
      <c r="B951" s="454" t="s">
        <v>1450</v>
      </c>
    </row>
    <row r="952" spans="2:3" hidden="1" x14ac:dyDescent="0.2">
      <c r="B952" s="454" t="s">
        <v>1451</v>
      </c>
    </row>
    <row r="953" spans="2:3" hidden="1" x14ac:dyDescent="0.2">
      <c r="B953" s="454"/>
    </row>
    <row r="954" spans="2:3" hidden="1" x14ac:dyDescent="0.2">
      <c r="B954" s="454"/>
    </row>
    <row r="955" spans="2:3" ht="15" hidden="1" x14ac:dyDescent="0.2">
      <c r="B955" s="571" t="s">
        <v>2144</v>
      </c>
      <c r="C955" s="580" t="s">
        <v>313</v>
      </c>
    </row>
    <row r="956" spans="2:3" hidden="1" x14ac:dyDescent="0.2">
      <c r="B956" s="454"/>
    </row>
    <row r="957" spans="2:3" hidden="1" x14ac:dyDescent="0.2">
      <c r="B957" s="454" t="s">
        <v>1453</v>
      </c>
    </row>
    <row r="958" spans="2:3" hidden="1" x14ac:dyDescent="0.2">
      <c r="B958" s="454" t="s">
        <v>1454</v>
      </c>
    </row>
    <row r="959" spans="2:3" hidden="1" x14ac:dyDescent="0.2">
      <c r="B959" s="454" t="s">
        <v>1455</v>
      </c>
    </row>
    <row r="960" spans="2:3" hidden="1" x14ac:dyDescent="0.2">
      <c r="B960" s="454"/>
    </row>
    <row r="961" spans="2:3" hidden="1" x14ac:dyDescent="0.2">
      <c r="B961" s="454" t="s">
        <v>1456</v>
      </c>
    </row>
    <row r="962" spans="2:3" hidden="1" x14ac:dyDescent="0.2">
      <c r="B962" s="454"/>
    </row>
    <row r="963" spans="2:3" hidden="1" x14ac:dyDescent="0.2">
      <c r="B963" s="454" t="s">
        <v>1457</v>
      </c>
    </row>
    <row r="964" spans="2:3" hidden="1" x14ac:dyDescent="0.2">
      <c r="B964" s="454" t="s">
        <v>1458</v>
      </c>
    </row>
    <row r="965" spans="2:3" hidden="1" x14ac:dyDescent="0.2">
      <c r="B965" s="454" t="s">
        <v>1459</v>
      </c>
    </row>
    <row r="966" spans="2:3" hidden="1" x14ac:dyDescent="0.2">
      <c r="B966" s="454" t="s">
        <v>1460</v>
      </c>
    </row>
    <row r="967" spans="2:3" hidden="1" x14ac:dyDescent="0.2">
      <c r="B967" s="454" t="s">
        <v>1461</v>
      </c>
    </row>
    <row r="968" spans="2:3" hidden="1" x14ac:dyDescent="0.2">
      <c r="B968" s="454" t="s">
        <v>1462</v>
      </c>
    </row>
    <row r="969" spans="2:3" hidden="1" x14ac:dyDescent="0.2">
      <c r="B969" s="454"/>
    </row>
    <row r="970" spans="2:3" hidden="1" x14ac:dyDescent="0.2">
      <c r="B970" s="454" t="s">
        <v>1463</v>
      </c>
    </row>
    <row r="971" spans="2:3" hidden="1" x14ac:dyDescent="0.2">
      <c r="B971" s="454" t="s">
        <v>1464</v>
      </c>
    </row>
    <row r="972" spans="2:3" hidden="1" x14ac:dyDescent="0.2">
      <c r="B972" s="454" t="s">
        <v>1465</v>
      </c>
    </row>
    <row r="973" spans="2:3" hidden="1" x14ac:dyDescent="0.2">
      <c r="B973" s="454" t="s">
        <v>1466</v>
      </c>
    </row>
    <row r="974" spans="2:3" hidden="1" x14ac:dyDescent="0.2">
      <c r="B974" s="454"/>
    </row>
    <row r="975" spans="2:3" hidden="1" x14ac:dyDescent="0.2">
      <c r="B975" s="454"/>
    </row>
    <row r="976" spans="2:3" ht="15" hidden="1" x14ac:dyDescent="0.2">
      <c r="B976" s="571" t="s">
        <v>2145</v>
      </c>
      <c r="C976" s="580" t="s">
        <v>313</v>
      </c>
    </row>
    <row r="977" spans="2:2" hidden="1" x14ac:dyDescent="0.2">
      <c r="B977" s="454"/>
    </row>
    <row r="978" spans="2:2" hidden="1" x14ac:dyDescent="0.2">
      <c r="B978" s="454"/>
    </row>
    <row r="979" spans="2:2" hidden="1" x14ac:dyDescent="0.2">
      <c r="B979" s="454" t="s">
        <v>1467</v>
      </c>
    </row>
    <row r="980" spans="2:2" hidden="1" x14ac:dyDescent="0.2">
      <c r="B980" s="2" t="s">
        <v>1468</v>
      </c>
    </row>
    <row r="981" spans="2:2" hidden="1" x14ac:dyDescent="0.2">
      <c r="B981" s="454" t="s">
        <v>1469</v>
      </c>
    </row>
    <row r="982" spans="2:2" hidden="1" x14ac:dyDescent="0.2"/>
    <row r="983" spans="2:2" hidden="1" x14ac:dyDescent="0.2">
      <c r="B983" s="454" t="s">
        <v>1470</v>
      </c>
    </row>
    <row r="984" spans="2:2" hidden="1" x14ac:dyDescent="0.2">
      <c r="B984" s="454" t="s">
        <v>1471</v>
      </c>
    </row>
    <row r="985" spans="2:2" hidden="1" x14ac:dyDescent="0.2">
      <c r="B985" s="454" t="s">
        <v>1472</v>
      </c>
    </row>
    <row r="986" spans="2:2" hidden="1" x14ac:dyDescent="0.2">
      <c r="B986" s="454" t="s">
        <v>1473</v>
      </c>
    </row>
    <row r="987" spans="2:2" hidden="1" x14ac:dyDescent="0.2">
      <c r="B987" s="454" t="s">
        <v>1474</v>
      </c>
    </row>
    <row r="988" spans="2:2" hidden="1" x14ac:dyDescent="0.2">
      <c r="B988" s="454"/>
    </row>
    <row r="989" spans="2:2" hidden="1" x14ac:dyDescent="0.2">
      <c r="B989" s="454" t="s">
        <v>1475</v>
      </c>
    </row>
    <row r="990" spans="2:2" hidden="1" x14ac:dyDescent="0.2">
      <c r="B990" s="454" t="s">
        <v>1476</v>
      </c>
    </row>
    <row r="991" spans="2:2" hidden="1" x14ac:dyDescent="0.2">
      <c r="B991" s="454"/>
    </row>
    <row r="992" spans="2:2" hidden="1" x14ac:dyDescent="0.2">
      <c r="B992" s="454"/>
    </row>
    <row r="993" spans="2:3" ht="15" hidden="1" x14ac:dyDescent="0.2">
      <c r="B993" s="571" t="s">
        <v>2146</v>
      </c>
      <c r="C993" s="580" t="s">
        <v>313</v>
      </c>
    </row>
    <row r="994" spans="2:3" hidden="1" x14ac:dyDescent="0.2">
      <c r="B994" s="454"/>
    </row>
    <row r="995" spans="2:3" hidden="1" x14ac:dyDescent="0.2">
      <c r="B995" s="454" t="s">
        <v>1478</v>
      </c>
    </row>
    <row r="996" spans="2:3" hidden="1" x14ac:dyDescent="0.2">
      <c r="B996" s="454" t="s">
        <v>1479</v>
      </c>
    </row>
    <row r="997" spans="2:3" hidden="1" x14ac:dyDescent="0.2">
      <c r="B997" s="454" t="s">
        <v>1480</v>
      </c>
    </row>
    <row r="998" spans="2:3" hidden="1" x14ac:dyDescent="0.2">
      <c r="B998" s="454" t="s">
        <v>1481</v>
      </c>
    </row>
    <row r="999" spans="2:3" hidden="1" x14ac:dyDescent="0.2">
      <c r="B999" s="454"/>
    </row>
    <row r="1000" spans="2:3" hidden="1" x14ac:dyDescent="0.2">
      <c r="B1000" s="454" t="s">
        <v>1482</v>
      </c>
    </row>
    <row r="1001" spans="2:3" hidden="1" x14ac:dyDescent="0.2">
      <c r="B1001" s="454" t="s">
        <v>1483</v>
      </c>
    </row>
    <row r="1002" spans="2:3" hidden="1" x14ac:dyDescent="0.2">
      <c r="B1002" s="454" t="s">
        <v>1484</v>
      </c>
    </row>
    <row r="1003" spans="2:3" hidden="1" x14ac:dyDescent="0.2">
      <c r="B1003" s="454"/>
    </row>
    <row r="1004" spans="2:3" hidden="1" x14ac:dyDescent="0.2">
      <c r="B1004" s="454" t="s">
        <v>1485</v>
      </c>
    </row>
    <row r="1005" spans="2:3" hidden="1" x14ac:dyDescent="0.2">
      <c r="B1005" s="454" t="s">
        <v>1486</v>
      </c>
    </row>
    <row r="1006" spans="2:3" hidden="1" x14ac:dyDescent="0.2">
      <c r="B1006" s="454"/>
    </row>
    <row r="1007" spans="2:3" hidden="1" x14ac:dyDescent="0.2">
      <c r="B1007" s="454" t="s">
        <v>1487</v>
      </c>
    </row>
    <row r="1008" spans="2:3" hidden="1" x14ac:dyDescent="0.2">
      <c r="B1008" s="454" t="s">
        <v>1488</v>
      </c>
    </row>
    <row r="1009" spans="2:2" hidden="1" x14ac:dyDescent="0.2">
      <c r="B1009" s="454" t="s">
        <v>1489</v>
      </c>
    </row>
    <row r="1010" spans="2:2" hidden="1" x14ac:dyDescent="0.2">
      <c r="B1010" s="454" t="s">
        <v>1490</v>
      </c>
    </row>
    <row r="1011" spans="2:2" hidden="1" x14ac:dyDescent="0.2">
      <c r="B1011" s="454" t="s">
        <v>1491</v>
      </c>
    </row>
    <row r="1012" spans="2:2" hidden="1" x14ac:dyDescent="0.2">
      <c r="B1012" s="454"/>
    </row>
    <row r="1013" spans="2:2" hidden="1" x14ac:dyDescent="0.2">
      <c r="B1013" s="454" t="s">
        <v>1492</v>
      </c>
    </row>
    <row r="1014" spans="2:2" hidden="1" x14ac:dyDescent="0.2">
      <c r="B1014" s="454" t="s">
        <v>1493</v>
      </c>
    </row>
    <row r="1015" spans="2:2" hidden="1" x14ac:dyDescent="0.2">
      <c r="B1015" s="454" t="s">
        <v>1494</v>
      </c>
    </row>
    <row r="1016" spans="2:2" hidden="1" x14ac:dyDescent="0.2">
      <c r="B1016" s="454" t="s">
        <v>1495</v>
      </c>
    </row>
    <row r="1017" spans="2:2" hidden="1" x14ac:dyDescent="0.2">
      <c r="B1017" s="454"/>
    </row>
    <row r="1018" spans="2:2" hidden="1" x14ac:dyDescent="0.2">
      <c r="B1018" s="454" t="s">
        <v>1496</v>
      </c>
    </row>
    <row r="1019" spans="2:2" hidden="1" x14ac:dyDescent="0.2">
      <c r="B1019" s="454" t="s">
        <v>1497</v>
      </c>
    </row>
    <row r="1020" spans="2:2" hidden="1" x14ac:dyDescent="0.2">
      <c r="B1020" s="454"/>
    </row>
    <row r="1021" spans="2:2" hidden="1" x14ac:dyDescent="0.2">
      <c r="B1021" s="454" t="s">
        <v>431</v>
      </c>
    </row>
    <row r="1022" spans="2:2" hidden="1" x14ac:dyDescent="0.2">
      <c r="B1022" s="454" t="s">
        <v>1498</v>
      </c>
    </row>
    <row r="1023" spans="2:2" hidden="1" x14ac:dyDescent="0.2">
      <c r="B1023" s="454" t="s">
        <v>1499</v>
      </c>
    </row>
    <row r="1024" spans="2:2" hidden="1" x14ac:dyDescent="0.2">
      <c r="B1024" s="454"/>
    </row>
    <row r="1025" spans="2:2" hidden="1" x14ac:dyDescent="0.2">
      <c r="B1025" s="454" t="s">
        <v>1500</v>
      </c>
    </row>
    <row r="1026" spans="2:2" hidden="1" x14ac:dyDescent="0.2">
      <c r="B1026" s="454" t="s">
        <v>1501</v>
      </c>
    </row>
    <row r="1027" spans="2:2" hidden="1" x14ac:dyDescent="0.2">
      <c r="B1027" s="454" t="s">
        <v>1502</v>
      </c>
    </row>
    <row r="1028" spans="2:2" hidden="1" x14ac:dyDescent="0.2">
      <c r="B1028" s="454" t="s">
        <v>1503</v>
      </c>
    </row>
    <row r="1029" spans="2:2" hidden="1" x14ac:dyDescent="0.2">
      <c r="B1029" s="454"/>
    </row>
    <row r="1030" spans="2:2" hidden="1" x14ac:dyDescent="0.2">
      <c r="B1030" s="454" t="s">
        <v>1504</v>
      </c>
    </row>
    <row r="1031" spans="2:2" hidden="1" x14ac:dyDescent="0.2">
      <c r="B1031" s="454" t="s">
        <v>1505</v>
      </c>
    </row>
    <row r="1032" spans="2:2" hidden="1" x14ac:dyDescent="0.2">
      <c r="B1032" s="454" t="s">
        <v>1506</v>
      </c>
    </row>
    <row r="1033" spans="2:2" hidden="1" x14ac:dyDescent="0.2">
      <c r="B1033" s="454" t="s">
        <v>1507</v>
      </c>
    </row>
    <row r="1034" spans="2:2" hidden="1" x14ac:dyDescent="0.2">
      <c r="B1034" s="454" t="s">
        <v>1508</v>
      </c>
    </row>
    <row r="1035" spans="2:2" hidden="1" x14ac:dyDescent="0.2">
      <c r="B1035" s="454" t="s">
        <v>1509</v>
      </c>
    </row>
    <row r="1036" spans="2:2" hidden="1" x14ac:dyDescent="0.2">
      <c r="B1036" s="454"/>
    </row>
    <row r="1037" spans="2:2" hidden="1" x14ac:dyDescent="0.2">
      <c r="B1037" s="454" t="s">
        <v>1510</v>
      </c>
    </row>
    <row r="1038" spans="2:2" hidden="1" x14ac:dyDescent="0.2">
      <c r="B1038" s="454" t="s">
        <v>1511</v>
      </c>
    </row>
    <row r="1039" spans="2:2" hidden="1" x14ac:dyDescent="0.2">
      <c r="B1039" s="454" t="s">
        <v>1512</v>
      </c>
    </row>
    <row r="1040" spans="2:2" hidden="1" x14ac:dyDescent="0.2">
      <c r="B1040" s="454"/>
    </row>
    <row r="1041" spans="2:2" hidden="1" x14ac:dyDescent="0.2">
      <c r="B1041" s="454" t="s">
        <v>1513</v>
      </c>
    </row>
    <row r="1042" spans="2:2" hidden="1" x14ac:dyDescent="0.2">
      <c r="B1042" s="454" t="s">
        <v>1514</v>
      </c>
    </row>
    <row r="1043" spans="2:2" hidden="1" x14ac:dyDescent="0.2">
      <c r="B1043" s="454" t="s">
        <v>1515</v>
      </c>
    </row>
    <row r="1044" spans="2:2" hidden="1" x14ac:dyDescent="0.2">
      <c r="B1044" s="454"/>
    </row>
    <row r="1045" spans="2:2" hidden="1" x14ac:dyDescent="0.2">
      <c r="B1045" s="454" t="s">
        <v>1516</v>
      </c>
    </row>
    <row r="1046" spans="2:2" hidden="1" x14ac:dyDescent="0.2">
      <c r="B1046" s="454" t="s">
        <v>1517</v>
      </c>
    </row>
    <row r="1047" spans="2:2" hidden="1" x14ac:dyDescent="0.2">
      <c r="B1047" s="454" t="s">
        <v>1518</v>
      </c>
    </row>
    <row r="1048" spans="2:2" hidden="1" x14ac:dyDescent="0.2">
      <c r="B1048" s="454"/>
    </row>
    <row r="1049" spans="2:2" hidden="1" x14ac:dyDescent="0.2">
      <c r="B1049" s="454" t="s">
        <v>1519</v>
      </c>
    </row>
    <row r="1050" spans="2:2" hidden="1" x14ac:dyDescent="0.2">
      <c r="B1050" s="454" t="s">
        <v>1520</v>
      </c>
    </row>
    <row r="1051" spans="2:2" hidden="1" x14ac:dyDescent="0.2">
      <c r="B1051" s="454" t="s">
        <v>1521</v>
      </c>
    </row>
    <row r="1052" spans="2:2" hidden="1" x14ac:dyDescent="0.2">
      <c r="B1052" s="454"/>
    </row>
    <row r="1053" spans="2:2" hidden="1" x14ac:dyDescent="0.2">
      <c r="B1053" s="454" t="s">
        <v>1522</v>
      </c>
    </row>
    <row r="1054" spans="2:2" hidden="1" x14ac:dyDescent="0.2">
      <c r="B1054" s="454" t="s">
        <v>1523</v>
      </c>
    </row>
    <row r="1055" spans="2:2" hidden="1" x14ac:dyDescent="0.2">
      <c r="B1055" s="454"/>
    </row>
    <row r="1056" spans="2:2" hidden="1" x14ac:dyDescent="0.2">
      <c r="B1056" s="454" t="s">
        <v>1524</v>
      </c>
    </row>
    <row r="1057" spans="2:2" hidden="1" x14ac:dyDescent="0.2">
      <c r="B1057" s="454" t="s">
        <v>1525</v>
      </c>
    </row>
    <row r="1058" spans="2:2" hidden="1" x14ac:dyDescent="0.2">
      <c r="B1058" s="454" t="s">
        <v>1526</v>
      </c>
    </row>
    <row r="1059" spans="2:2" hidden="1" x14ac:dyDescent="0.2">
      <c r="B1059" s="454"/>
    </row>
    <row r="1060" spans="2:2" hidden="1" x14ac:dyDescent="0.2">
      <c r="B1060" s="454" t="s">
        <v>1527</v>
      </c>
    </row>
    <row r="1061" spans="2:2" hidden="1" x14ac:dyDescent="0.2">
      <c r="B1061" s="454" t="s">
        <v>1528</v>
      </c>
    </row>
    <row r="1062" spans="2:2" hidden="1" x14ac:dyDescent="0.2">
      <c r="B1062" s="454" t="s">
        <v>1529</v>
      </c>
    </row>
    <row r="1063" spans="2:2" hidden="1" x14ac:dyDescent="0.2">
      <c r="B1063" s="454"/>
    </row>
    <row r="1064" spans="2:2" hidden="1" x14ac:dyDescent="0.2">
      <c r="B1064" s="454" t="s">
        <v>1530</v>
      </c>
    </row>
    <row r="1065" spans="2:2" hidden="1" x14ac:dyDescent="0.2">
      <c r="B1065" s="454" t="s">
        <v>1531</v>
      </c>
    </row>
    <row r="1066" spans="2:2" hidden="1" x14ac:dyDescent="0.2">
      <c r="B1066" s="454" t="s">
        <v>1532</v>
      </c>
    </row>
    <row r="1067" spans="2:2" hidden="1" x14ac:dyDescent="0.2">
      <c r="B1067" s="454"/>
    </row>
    <row r="1068" spans="2:2" hidden="1" x14ac:dyDescent="0.2">
      <c r="B1068" s="454" t="s">
        <v>1533</v>
      </c>
    </row>
    <row r="1069" spans="2:2" hidden="1" x14ac:dyDescent="0.2">
      <c r="B1069" s="454" t="s">
        <v>1534</v>
      </c>
    </row>
    <row r="1070" spans="2:2" hidden="1" x14ac:dyDescent="0.2">
      <c r="B1070" s="454"/>
    </row>
    <row r="1071" spans="2:2" hidden="1" x14ac:dyDescent="0.2">
      <c r="B1071" s="454" t="s">
        <v>1535</v>
      </c>
    </row>
    <row r="1072" spans="2:2" hidden="1" x14ac:dyDescent="0.2">
      <c r="B1072" s="454" t="s">
        <v>1536</v>
      </c>
    </row>
    <row r="1073" spans="2:2" hidden="1" x14ac:dyDescent="0.2">
      <c r="B1073" s="454" t="s">
        <v>1537</v>
      </c>
    </row>
    <row r="1074" spans="2:2" hidden="1" x14ac:dyDescent="0.2">
      <c r="B1074" s="454" t="s">
        <v>1538</v>
      </c>
    </row>
    <row r="1075" spans="2:2" hidden="1" x14ac:dyDescent="0.2">
      <c r="B1075" s="454"/>
    </row>
    <row r="1076" spans="2:2" hidden="1" x14ac:dyDescent="0.2">
      <c r="B1076" s="454" t="s">
        <v>1539</v>
      </c>
    </row>
    <row r="1077" spans="2:2" hidden="1" x14ac:dyDescent="0.2">
      <c r="B1077" s="454" t="s">
        <v>1540</v>
      </c>
    </row>
    <row r="1078" spans="2:2" hidden="1" x14ac:dyDescent="0.2">
      <c r="B1078" s="454" t="s">
        <v>1541</v>
      </c>
    </row>
    <row r="1079" spans="2:2" hidden="1" x14ac:dyDescent="0.2">
      <c r="B1079" s="454" t="s">
        <v>1542</v>
      </c>
    </row>
    <row r="1080" spans="2:2" hidden="1" x14ac:dyDescent="0.2">
      <c r="B1080" s="454"/>
    </row>
    <row r="1081" spans="2:2" hidden="1" x14ac:dyDescent="0.2">
      <c r="B1081" s="454" t="s">
        <v>1543</v>
      </c>
    </row>
    <row r="1082" spans="2:2" hidden="1" x14ac:dyDescent="0.2">
      <c r="B1082" s="454"/>
    </row>
    <row r="1083" spans="2:2" hidden="1" x14ac:dyDescent="0.2">
      <c r="B1083" s="454" t="s">
        <v>1544</v>
      </c>
    </row>
    <row r="1084" spans="2:2" hidden="1" x14ac:dyDescent="0.2">
      <c r="B1084" s="454" t="s">
        <v>1545</v>
      </c>
    </row>
    <row r="1085" spans="2:2" hidden="1" x14ac:dyDescent="0.2">
      <c r="B1085" s="454" t="s">
        <v>1546</v>
      </c>
    </row>
    <row r="1086" spans="2:2" hidden="1" x14ac:dyDescent="0.2">
      <c r="B1086" s="454"/>
    </row>
    <row r="1087" spans="2:2" hidden="1" x14ac:dyDescent="0.2">
      <c r="B1087" s="454" t="s">
        <v>1547</v>
      </c>
    </row>
    <row r="1088" spans="2:2" hidden="1" x14ac:dyDescent="0.2">
      <c r="B1088" s="454" t="s">
        <v>1548</v>
      </c>
    </row>
    <row r="1089" spans="2:2" hidden="1" x14ac:dyDescent="0.2">
      <c r="B1089" s="454"/>
    </row>
    <row r="1090" spans="2:2" hidden="1" x14ac:dyDescent="0.2">
      <c r="B1090" s="454" t="s">
        <v>1549</v>
      </c>
    </row>
    <row r="1091" spans="2:2" hidden="1" x14ac:dyDescent="0.2">
      <c r="B1091" s="454" t="s">
        <v>1550</v>
      </c>
    </row>
    <row r="1092" spans="2:2" hidden="1" x14ac:dyDescent="0.2">
      <c r="B1092" s="454"/>
    </row>
    <row r="1093" spans="2:2" hidden="1" x14ac:dyDescent="0.2">
      <c r="B1093" s="454" t="s">
        <v>1551</v>
      </c>
    </row>
    <row r="1094" spans="2:2" hidden="1" x14ac:dyDescent="0.2">
      <c r="B1094" s="454" t="s">
        <v>1552</v>
      </c>
    </row>
    <row r="1095" spans="2:2" hidden="1" x14ac:dyDescent="0.2">
      <c r="B1095" s="454" t="s">
        <v>1553</v>
      </c>
    </row>
    <row r="1096" spans="2:2" hidden="1" x14ac:dyDescent="0.2">
      <c r="B1096" s="454" t="s">
        <v>1554</v>
      </c>
    </row>
    <row r="1097" spans="2:2" hidden="1" x14ac:dyDescent="0.2">
      <c r="B1097" s="454"/>
    </row>
    <row r="1098" spans="2:2" hidden="1" x14ac:dyDescent="0.2">
      <c r="B1098" s="454" t="s">
        <v>1555</v>
      </c>
    </row>
    <row r="1099" spans="2:2" hidden="1" x14ac:dyDescent="0.2">
      <c r="B1099" s="454" t="s">
        <v>1556</v>
      </c>
    </row>
    <row r="1100" spans="2:2" hidden="1" x14ac:dyDescent="0.2">
      <c r="B1100" s="454"/>
    </row>
    <row r="1101" spans="2:2" hidden="1" x14ac:dyDescent="0.2">
      <c r="B1101" s="454" t="s">
        <v>1557</v>
      </c>
    </row>
    <row r="1102" spans="2:2" hidden="1" x14ac:dyDescent="0.2">
      <c r="B1102" s="454" t="s">
        <v>1558</v>
      </c>
    </row>
    <row r="1103" spans="2:2" hidden="1" x14ac:dyDescent="0.2">
      <c r="B1103" s="454" t="s">
        <v>1559</v>
      </c>
    </row>
    <row r="1104" spans="2:2" hidden="1" x14ac:dyDescent="0.2">
      <c r="B1104" s="454"/>
    </row>
    <row r="1105" spans="2:2" hidden="1" x14ac:dyDescent="0.2">
      <c r="B1105" s="454" t="s">
        <v>1560</v>
      </c>
    </row>
    <row r="1106" spans="2:2" hidden="1" x14ac:dyDescent="0.2">
      <c r="B1106" s="454" t="s">
        <v>1561</v>
      </c>
    </row>
    <row r="1107" spans="2:2" hidden="1" x14ac:dyDescent="0.2">
      <c r="B1107" s="454" t="s">
        <v>1562</v>
      </c>
    </row>
    <row r="1108" spans="2:2" hidden="1" x14ac:dyDescent="0.2">
      <c r="B1108" s="454" t="s">
        <v>1563</v>
      </c>
    </row>
    <row r="1109" spans="2:2" hidden="1" x14ac:dyDescent="0.2">
      <c r="B1109" s="454"/>
    </row>
    <row r="1110" spans="2:2" hidden="1" x14ac:dyDescent="0.2">
      <c r="B1110" s="454" t="s">
        <v>1564</v>
      </c>
    </row>
    <row r="1111" spans="2:2" hidden="1" x14ac:dyDescent="0.2">
      <c r="B1111" s="454"/>
    </row>
    <row r="1112" spans="2:2" hidden="1" x14ac:dyDescent="0.2">
      <c r="B1112" s="454" t="s">
        <v>1565</v>
      </c>
    </row>
    <row r="1113" spans="2:2" hidden="1" x14ac:dyDescent="0.2">
      <c r="B1113" s="454" t="s">
        <v>1566</v>
      </c>
    </row>
    <row r="1114" spans="2:2" hidden="1" x14ac:dyDescent="0.2">
      <c r="B1114" s="454"/>
    </row>
    <row r="1115" spans="2:2" hidden="1" x14ac:dyDescent="0.2">
      <c r="B1115" s="454" t="s">
        <v>1567</v>
      </c>
    </row>
    <row r="1116" spans="2:2" hidden="1" x14ac:dyDescent="0.2">
      <c r="B1116" s="454" t="s">
        <v>1568</v>
      </c>
    </row>
    <row r="1117" spans="2:2" hidden="1" x14ac:dyDescent="0.2">
      <c r="B1117" s="454" t="s">
        <v>1569</v>
      </c>
    </row>
    <row r="1118" spans="2:2" hidden="1" x14ac:dyDescent="0.2">
      <c r="B1118" s="454"/>
    </row>
    <row r="1119" spans="2:2" hidden="1" x14ac:dyDescent="0.2">
      <c r="B1119" s="454" t="s">
        <v>1570</v>
      </c>
    </row>
    <row r="1120" spans="2:2" hidden="1" x14ac:dyDescent="0.2">
      <c r="B1120" s="454" t="s">
        <v>1571</v>
      </c>
    </row>
    <row r="1121" spans="2:2" hidden="1" x14ac:dyDescent="0.2">
      <c r="B1121" s="454" t="s">
        <v>1572</v>
      </c>
    </row>
    <row r="1122" spans="2:2" hidden="1" x14ac:dyDescent="0.2">
      <c r="B1122" s="454" t="s">
        <v>1573</v>
      </c>
    </row>
    <row r="1123" spans="2:2" hidden="1" x14ac:dyDescent="0.2">
      <c r="B1123" s="454" t="s">
        <v>1574</v>
      </c>
    </row>
    <row r="1124" spans="2:2" hidden="1" x14ac:dyDescent="0.2">
      <c r="B1124" s="454" t="s">
        <v>1575</v>
      </c>
    </row>
    <row r="1125" spans="2:2" hidden="1" x14ac:dyDescent="0.2">
      <c r="B1125" s="454"/>
    </row>
    <row r="1126" spans="2:2" hidden="1" x14ac:dyDescent="0.2">
      <c r="B1126" s="454" t="s">
        <v>1576</v>
      </c>
    </row>
    <row r="1127" spans="2:2" hidden="1" x14ac:dyDescent="0.2">
      <c r="B1127" s="454" t="s">
        <v>1577</v>
      </c>
    </row>
    <row r="1128" spans="2:2" hidden="1" x14ac:dyDescent="0.2">
      <c r="B1128" s="454"/>
    </row>
    <row r="1129" spans="2:2" hidden="1" x14ac:dyDescent="0.2">
      <c r="B1129" s="454" t="s">
        <v>1578</v>
      </c>
    </row>
    <row r="1130" spans="2:2" hidden="1" x14ac:dyDescent="0.2">
      <c r="B1130" s="454" t="s">
        <v>1579</v>
      </c>
    </row>
    <row r="1131" spans="2:2" hidden="1" x14ac:dyDescent="0.2">
      <c r="B1131" s="454"/>
    </row>
    <row r="1132" spans="2:2" hidden="1" x14ac:dyDescent="0.2">
      <c r="B1132" s="454" t="s">
        <v>1580</v>
      </c>
    </row>
    <row r="1133" spans="2:2" hidden="1" x14ac:dyDescent="0.2">
      <c r="B1133" s="454" t="s">
        <v>1581</v>
      </c>
    </row>
    <row r="1134" spans="2:2" hidden="1" x14ac:dyDescent="0.2">
      <c r="B1134" s="454" t="s">
        <v>1582</v>
      </c>
    </row>
    <row r="1135" spans="2:2" hidden="1" x14ac:dyDescent="0.2">
      <c r="B1135" s="454"/>
    </row>
    <row r="1136" spans="2:2" hidden="1" x14ac:dyDescent="0.2">
      <c r="B1136" s="454" t="s">
        <v>1583</v>
      </c>
    </row>
    <row r="1137" spans="1:3" hidden="1" x14ac:dyDescent="0.2">
      <c r="B1137" s="454" t="s">
        <v>1584</v>
      </c>
    </row>
    <row r="1138" spans="1:3" hidden="1" x14ac:dyDescent="0.2">
      <c r="B1138" s="454"/>
    </row>
    <row r="1139" spans="1:3" hidden="1" x14ac:dyDescent="0.2">
      <c r="B1139" s="454"/>
    </row>
    <row r="1140" spans="1:3" ht="15" hidden="1" x14ac:dyDescent="0.2">
      <c r="A1140" s="570" t="s">
        <v>1101</v>
      </c>
      <c r="B1140" s="571" t="s">
        <v>2093</v>
      </c>
      <c r="C1140" s="580" t="s">
        <v>313</v>
      </c>
    </row>
    <row r="1141" spans="1:3" hidden="1" x14ac:dyDescent="0.2">
      <c r="B1141" s="454"/>
    </row>
    <row r="1142" spans="1:3" hidden="1" x14ac:dyDescent="0.2">
      <c r="B1142" s="454"/>
    </row>
    <row r="1143" spans="1:3" hidden="1" x14ac:dyDescent="0.2">
      <c r="B1143" s="454"/>
    </row>
    <row r="1144" spans="1:3" hidden="1" x14ac:dyDescent="0.2">
      <c r="B1144" s="454"/>
    </row>
    <row r="1145" spans="1:3" hidden="1" x14ac:dyDescent="0.2">
      <c r="B1145" s="454"/>
    </row>
    <row r="1146" spans="1:3" hidden="1" x14ac:dyDescent="0.2">
      <c r="B1146" s="454"/>
    </row>
    <row r="1147" spans="1:3" hidden="1" x14ac:dyDescent="0.2">
      <c r="B1147" s="454"/>
    </row>
    <row r="1148" spans="1:3" hidden="1" x14ac:dyDescent="0.2">
      <c r="B1148" s="454"/>
    </row>
    <row r="1149" spans="1:3" hidden="1" x14ac:dyDescent="0.2">
      <c r="B1149" s="454"/>
    </row>
    <row r="1150" spans="1:3" hidden="1" x14ac:dyDescent="0.2">
      <c r="B1150" s="454" t="s">
        <v>2086</v>
      </c>
    </row>
    <row r="1151" spans="1:3" hidden="1" x14ac:dyDescent="0.2">
      <c r="B1151" s="454" t="s">
        <v>2089</v>
      </c>
    </row>
    <row r="1152" spans="1:3" hidden="1" x14ac:dyDescent="0.2">
      <c r="B1152" s="454"/>
    </row>
    <row r="1153" spans="2:2" hidden="1" x14ac:dyDescent="0.2">
      <c r="B1153" s="454" t="s">
        <v>2083</v>
      </c>
    </row>
    <row r="1154" spans="2:2" hidden="1" x14ac:dyDescent="0.2">
      <c r="B1154" s="454"/>
    </row>
    <row r="1155" spans="2:2" hidden="1" x14ac:dyDescent="0.2">
      <c r="B1155" s="454" t="s">
        <v>2087</v>
      </c>
    </row>
    <row r="1156" spans="2:2" hidden="1" x14ac:dyDescent="0.2">
      <c r="B1156" s="454"/>
    </row>
    <row r="1157" spans="2:2" hidden="1" x14ac:dyDescent="0.2">
      <c r="B1157" s="454" t="s">
        <v>2084</v>
      </c>
    </row>
    <row r="1158" spans="2:2" hidden="1" x14ac:dyDescent="0.2">
      <c r="B1158" s="454"/>
    </row>
    <row r="1159" spans="2:2" hidden="1" x14ac:dyDescent="0.2">
      <c r="B1159" s="454" t="s">
        <v>2085</v>
      </c>
    </row>
    <row r="1160" spans="2:2" hidden="1" x14ac:dyDescent="0.2">
      <c r="B1160" s="454"/>
    </row>
    <row r="1161" spans="2:2" hidden="1" x14ac:dyDescent="0.2">
      <c r="B1161" s="595" t="s">
        <v>2092</v>
      </c>
    </row>
    <row r="1162" spans="2:2" hidden="1" x14ac:dyDescent="0.2">
      <c r="B1162" s="454"/>
    </row>
    <row r="1163" spans="2:2" hidden="1" x14ac:dyDescent="0.2">
      <c r="B1163" s="454" t="s">
        <v>2091</v>
      </c>
    </row>
    <row r="1164" spans="2:2" hidden="1" x14ac:dyDescent="0.2">
      <c r="B1164" s="454"/>
    </row>
    <row r="1165" spans="2:2" hidden="1" x14ac:dyDescent="0.2">
      <c r="B1165" s="454" t="s">
        <v>2090</v>
      </c>
    </row>
    <row r="1166" spans="2:2" hidden="1" x14ac:dyDescent="0.2">
      <c r="B1166" s="454"/>
    </row>
    <row r="1167" spans="2:2" hidden="1" x14ac:dyDescent="0.2">
      <c r="B1167" s="454"/>
    </row>
    <row r="1168" spans="2:2" hidden="1" x14ac:dyDescent="0.2">
      <c r="B1168" s="454"/>
    </row>
    <row r="1169" spans="1:3" hidden="1" x14ac:dyDescent="0.2">
      <c r="B1169" s="454"/>
    </row>
    <row r="1170" spans="1:3" hidden="1" x14ac:dyDescent="0.2">
      <c r="B1170" s="454"/>
    </row>
    <row r="1171" spans="1:3" hidden="1" x14ac:dyDescent="0.2">
      <c r="B1171" s="2" t="s">
        <v>1604</v>
      </c>
    </row>
    <row r="1172" spans="1:3" hidden="1" x14ac:dyDescent="0.2">
      <c r="B1172" s="2" t="s">
        <v>1605</v>
      </c>
    </row>
    <row r="1173" spans="1:3" hidden="1" x14ac:dyDescent="0.2">
      <c r="B1173" s="2" t="s">
        <v>1606</v>
      </c>
    </row>
    <row r="1174" spans="1:3" hidden="1" x14ac:dyDescent="0.2">
      <c r="B1174" s="2" t="s">
        <v>1607</v>
      </c>
    </row>
    <row r="1175" spans="1:3" hidden="1" x14ac:dyDescent="0.2">
      <c r="B1175" s="2" t="s">
        <v>1608</v>
      </c>
    </row>
    <row r="1176" spans="1:3" hidden="1" x14ac:dyDescent="0.2">
      <c r="B1176" s="2" t="s">
        <v>1609</v>
      </c>
    </row>
    <row r="1177" spans="1:3" hidden="1" x14ac:dyDescent="0.2">
      <c r="B1177" s="2" t="s">
        <v>1610</v>
      </c>
    </row>
    <row r="1178" spans="1:3" hidden="1" x14ac:dyDescent="0.2">
      <c r="B1178" s="2" t="s">
        <v>1611</v>
      </c>
    </row>
    <row r="1179" spans="1:3" hidden="1" x14ac:dyDescent="0.2">
      <c r="B1179" s="454"/>
    </row>
    <row r="1180" spans="1:3" hidden="1" x14ac:dyDescent="0.2">
      <c r="B1180" s="454"/>
    </row>
    <row r="1181" spans="1:3" hidden="1" x14ac:dyDescent="0.2">
      <c r="B1181" s="454"/>
    </row>
    <row r="1182" spans="1:3" hidden="1" x14ac:dyDescent="0.2">
      <c r="B1182" s="454"/>
    </row>
    <row r="1183" spans="1:3" ht="15" thickBot="1" x14ac:dyDescent="0.25">
      <c r="A1183" s="497"/>
      <c r="B1183" s="497"/>
      <c r="C1183" s="581"/>
    </row>
    <row r="1184" spans="1:3" ht="15" thickTop="1" x14ac:dyDescent="0.2">
      <c r="B1184" s="204"/>
    </row>
    <row r="1185" spans="2:2" x14ac:dyDescent="0.2">
      <c r="B1185" s="204"/>
    </row>
    <row r="1186" spans="2:2" ht="15" x14ac:dyDescent="0.2">
      <c r="B1186" s="599" t="s">
        <v>2148</v>
      </c>
    </row>
    <row r="1187" spans="2:2" ht="15" x14ac:dyDescent="0.2">
      <c r="B1187" s="600" t="s">
        <v>2162</v>
      </c>
    </row>
    <row r="1188" spans="2:2" ht="15" x14ac:dyDescent="0.2">
      <c r="B1188" s="601" t="s">
        <v>2149</v>
      </c>
    </row>
    <row r="1189" spans="2:2" ht="15" x14ac:dyDescent="0.2">
      <c r="B1189" s="601" t="s">
        <v>2167</v>
      </c>
    </row>
    <row r="1190" spans="2:2" x14ac:dyDescent="0.2">
      <c r="B1190" s="602" t="s">
        <v>2151</v>
      </c>
    </row>
    <row r="1191" spans="2:2" x14ac:dyDescent="0.2">
      <c r="B1191" s="603" t="s">
        <v>2152</v>
      </c>
    </row>
    <row r="1192" spans="2:2" x14ac:dyDescent="0.2">
      <c r="B1192" s="602" t="s">
        <v>2161</v>
      </c>
    </row>
    <row r="1193" spans="2:2" x14ac:dyDescent="0.2">
      <c r="B1193" s="604" t="s">
        <v>2153</v>
      </c>
    </row>
    <row r="1194" spans="2:2" x14ac:dyDescent="0.2">
      <c r="B1194" s="602" t="s">
        <v>2150</v>
      </c>
    </row>
    <row r="1195" spans="2:2" x14ac:dyDescent="0.2">
      <c r="B1195" s="602" t="s">
        <v>2154</v>
      </c>
    </row>
    <row r="1196" spans="2:2" x14ac:dyDescent="0.2">
      <c r="B1196" s="602" t="s">
        <v>2155</v>
      </c>
    </row>
    <row r="1197" spans="2:2" ht="15" x14ac:dyDescent="0.2">
      <c r="B1197" s="601" t="s">
        <v>2156</v>
      </c>
    </row>
    <row r="1198" spans="2:2" ht="15" x14ac:dyDescent="0.2">
      <c r="B1198" s="601" t="s">
        <v>2168</v>
      </c>
    </row>
    <row r="1199" spans="2:2" x14ac:dyDescent="0.2">
      <c r="B1199" s="204"/>
    </row>
    <row r="1200" spans="2:2" x14ac:dyDescent="0.2">
      <c r="B1200" s="604" t="s">
        <v>2070</v>
      </c>
    </row>
    <row r="1201" spans="1:3" x14ac:dyDescent="0.2">
      <c r="B1201" s="604" t="s">
        <v>2157</v>
      </c>
    </row>
    <row r="1202" spans="1:3" x14ac:dyDescent="0.2">
      <c r="B1202" s="604" t="s">
        <v>2158</v>
      </c>
    </row>
    <row r="1203" spans="1:3" ht="15" x14ac:dyDescent="0.2">
      <c r="B1203" s="604" t="s">
        <v>2159</v>
      </c>
    </row>
    <row r="1204" spans="1:3" x14ac:dyDescent="0.2">
      <c r="B1204" s="604" t="s">
        <v>2160</v>
      </c>
    </row>
    <row r="1205" spans="1:3" x14ac:dyDescent="0.2">
      <c r="B1205" s="604" t="s">
        <v>2166</v>
      </c>
    </row>
    <row r="1206" spans="1:3" x14ac:dyDescent="0.2">
      <c r="B1206" s="604" t="s">
        <v>2163</v>
      </c>
    </row>
    <row r="1207" spans="1:3" x14ac:dyDescent="0.2">
      <c r="B1207" s="604" t="s">
        <v>2164</v>
      </c>
    </row>
    <row r="1208" spans="1:3" x14ac:dyDescent="0.2">
      <c r="B1208" s="604" t="s">
        <v>2165</v>
      </c>
      <c r="C1208" s="461"/>
    </row>
    <row r="1209" spans="1:3" x14ac:dyDescent="0.2">
      <c r="B1209" s="605"/>
    </row>
    <row r="1210" spans="1:3" ht="15" thickBot="1" x14ac:dyDescent="0.25">
      <c r="A1210" s="497"/>
      <c r="B1210" s="606"/>
      <c r="C1210" s="581"/>
    </row>
    <row r="1211" spans="1:3" ht="15" thickTop="1" x14ac:dyDescent="0.2"/>
    <row r="1215" spans="1:3" x14ac:dyDescent="0.2">
      <c r="B1215" s="568"/>
    </row>
  </sheetData>
  <mergeCells count="35">
    <mergeCell ref="F18:I18"/>
    <mergeCell ref="F17:I17"/>
    <mergeCell ref="F10:I10"/>
    <mergeCell ref="F11:I11"/>
    <mergeCell ref="F12:I12"/>
    <mergeCell ref="F13:I13"/>
    <mergeCell ref="F14:I14"/>
    <mergeCell ref="E5:I5"/>
    <mergeCell ref="F6:I6"/>
    <mergeCell ref="F7:I7"/>
    <mergeCell ref="F8:I8"/>
    <mergeCell ref="F9:I9"/>
    <mergeCell ref="S78:T80"/>
    <mergeCell ref="U78:X80"/>
    <mergeCell ref="S66:T66"/>
    <mergeCell ref="V66:W66"/>
    <mergeCell ref="S67:T68"/>
    <mergeCell ref="V67:W68"/>
    <mergeCell ref="S69:U71"/>
    <mergeCell ref="V69:X70"/>
    <mergeCell ref="S72:T74"/>
    <mergeCell ref="U72:X74"/>
    <mergeCell ref="S75:T77"/>
    <mergeCell ref="U75:X77"/>
    <mergeCell ref="L66:N68"/>
    <mergeCell ref="O66:Q67"/>
    <mergeCell ref="L69:M71"/>
    <mergeCell ref="N69:Q71"/>
    <mergeCell ref="L72:M74"/>
    <mergeCell ref="N72:Q74"/>
    <mergeCell ref="B176:B177"/>
    <mergeCell ref="L75:M77"/>
    <mergeCell ref="N75:Q77"/>
    <mergeCell ref="L78:M80"/>
    <mergeCell ref="N78:Q80"/>
  </mergeCells>
  <conditionalFormatting sqref="O66 V69">
    <cfRule type="cellIs" dxfId="4" priority="4" operator="greaterThanOrEqual">
      <formula>0.5</formula>
    </cfRule>
    <cfRule type="cellIs" dxfId="3" priority="5" operator="between">
      <formula>0.43</formula>
      <formula>0.5</formula>
    </cfRule>
    <cfRule type="cellIs" dxfId="2" priority="6" operator="between">
      <formula>0.37</formula>
      <formula>0.43</formula>
    </cfRule>
  </conditionalFormatting>
  <hyperlinks>
    <hyperlink ref="C113" location="Creditworthiness!A1" display="↑Top" xr:uid="{00000000-0004-0000-0800-000000000000}"/>
    <hyperlink ref="C151" location="Creditworthiness!A1" display="↑Top" xr:uid="{00000000-0004-0000-0800-000001000000}"/>
    <hyperlink ref="C210" location="Creditworthiness!A1" display="↑Top" xr:uid="{00000000-0004-0000-0800-000002000000}"/>
    <hyperlink ref="C259" location="Creditworthiness!A1" display="↑Top" xr:uid="{00000000-0004-0000-0800-000003000000}"/>
    <hyperlink ref="C298" location="Creditworthiness!A1" display="↑Top" xr:uid="{00000000-0004-0000-0800-000004000000}"/>
    <hyperlink ref="C331" location="Creditworthiness!A1" display="↑Top" xr:uid="{00000000-0004-0000-0800-000005000000}"/>
    <hyperlink ref="C369" location="Creditworthiness!A1" display="↑Top" xr:uid="{00000000-0004-0000-0800-000006000000}"/>
    <hyperlink ref="C432" location="Creditworthiness!A1" display="↑Top" xr:uid="{00000000-0004-0000-0800-000007000000}"/>
    <hyperlink ref="C473" location="Creditworthiness!A1" display="↑Top" xr:uid="{00000000-0004-0000-0800-000008000000}"/>
    <hyperlink ref="C519" location="Creditworthiness!A1" display="↑Top" xr:uid="{00000000-0004-0000-0800-000009000000}"/>
    <hyperlink ref="C591" location="Creditworthiness!A1" display="↑Top" xr:uid="{00000000-0004-0000-0800-00000A000000}"/>
    <hyperlink ref="C610" location="Creditworthiness!A1" display="↑Top" xr:uid="{00000000-0004-0000-0800-00000B000000}"/>
    <hyperlink ref="C993" location="Creditworthiness!A1" display="↑Top" xr:uid="{00000000-0004-0000-0800-00000C000000}"/>
    <hyperlink ref="C976" location="Creditworthiness!A1" display="↑Top" xr:uid="{00000000-0004-0000-0800-00000D000000}"/>
    <hyperlink ref="C955" location="Creditworthiness!A1" display="↑Top" xr:uid="{00000000-0004-0000-0800-00000E000000}"/>
    <hyperlink ref="C941" location="Creditworthiness!A1" display="↑Top" xr:uid="{00000000-0004-0000-0800-00000F000000}"/>
    <hyperlink ref="C929" location="Creditworthiness!A1" display="↑Top" xr:uid="{00000000-0004-0000-0800-000010000000}"/>
    <hyperlink ref="C890" location="Creditworthiness!A1" display="↑Top" xr:uid="{00000000-0004-0000-0800-000011000000}"/>
    <hyperlink ref="C855" location="Creditworthiness!A1" display="↑Top" xr:uid="{00000000-0004-0000-0800-000012000000}"/>
    <hyperlink ref="C727" location="Creditworthiness!A1" display="↑Top" xr:uid="{00000000-0004-0000-0800-000013000000}"/>
    <hyperlink ref="C661" location="Creditworthiness!A1" display="↑Top" xr:uid="{00000000-0004-0000-0800-000014000000}"/>
    <hyperlink ref="C1140" location="Creditworthiness!A1" display="↑Top" xr:uid="{00000000-0004-0000-0800-000015000000}"/>
  </hyperlink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tint="-0.249977111117893"/>
    <pageSetUpPr fitToPage="1"/>
  </sheetPr>
  <dimension ref="A1:BP793"/>
  <sheetViews>
    <sheetView workbookViewId="0"/>
  </sheetViews>
  <sheetFormatPr defaultRowHeight="12.75" x14ac:dyDescent="0.2"/>
  <cols>
    <col min="1" max="23" width="3.140625" style="259" customWidth="1"/>
    <col min="24" max="24" width="3" style="259" customWidth="1"/>
    <col min="25" max="25" width="9.28515625" style="259" customWidth="1"/>
    <col min="26" max="26" width="32.85546875" style="259" customWidth="1"/>
    <col min="27" max="27" width="9.140625" style="259" customWidth="1"/>
    <col min="28" max="28" width="15.7109375" style="259" customWidth="1"/>
    <col min="29" max="30" width="10.7109375" style="259" customWidth="1"/>
    <col min="31" max="31" width="10.85546875" style="259" customWidth="1"/>
    <col min="32" max="32" width="10.7109375" style="259" customWidth="1"/>
    <col min="33" max="33" width="6.7109375" style="259" customWidth="1"/>
    <col min="34" max="34" width="9.140625" style="259" hidden="1" customWidth="1"/>
    <col min="35" max="35" width="12.42578125" style="259" hidden="1" customWidth="1"/>
    <col min="36" max="36" width="11.42578125" style="259" hidden="1" customWidth="1"/>
    <col min="37" max="37" width="15.7109375" style="259" hidden="1" customWidth="1"/>
    <col min="38" max="38" width="10.7109375" style="259" hidden="1" customWidth="1"/>
    <col min="39" max="39" width="14.7109375" style="259" hidden="1" customWidth="1"/>
    <col min="40" max="40" width="10.7109375" style="259" hidden="1" customWidth="1"/>
    <col min="41" max="41" width="11.28515625" style="259" hidden="1" customWidth="1"/>
    <col min="42" max="42" width="8.7109375" style="259" hidden="1" customWidth="1"/>
    <col min="43" max="43" width="12.7109375" style="259" hidden="1" customWidth="1"/>
    <col min="44" max="44" width="9.140625" style="259" hidden="1" customWidth="1"/>
    <col min="45" max="45" width="6.7109375" style="259" hidden="1" customWidth="1"/>
    <col min="46" max="46" width="12.7109375" style="259" hidden="1" customWidth="1"/>
    <col min="47" max="47" width="15.7109375" style="259" hidden="1" customWidth="1"/>
    <col min="48" max="48" width="10.7109375" style="259" hidden="1" customWidth="1"/>
    <col min="49" max="50" width="6.7109375" style="259" hidden="1" customWidth="1"/>
    <col min="51" max="51" width="12.7109375" style="259" hidden="1" customWidth="1"/>
    <col min="52" max="52" width="15.7109375" style="259" hidden="1" customWidth="1"/>
    <col min="53" max="53" width="10.7109375" style="259" hidden="1" customWidth="1"/>
    <col min="54" max="55" width="6.7109375" style="259" hidden="1" customWidth="1"/>
    <col min="56" max="56" width="12.7109375" style="259" hidden="1" customWidth="1"/>
    <col min="57" max="57" width="15.7109375" style="259" hidden="1" customWidth="1"/>
    <col min="58" max="58" width="10.7109375" style="259" hidden="1" customWidth="1"/>
    <col min="59" max="60" width="6.7109375" style="259" hidden="1" customWidth="1"/>
    <col min="61" max="61" width="12.7109375" style="259" hidden="1" customWidth="1"/>
    <col min="62" max="62" width="15.7109375" style="259" hidden="1" customWidth="1"/>
    <col min="63" max="63" width="10.7109375" style="259" hidden="1" customWidth="1"/>
    <col min="64" max="64" width="6.7109375" style="259" hidden="1" customWidth="1"/>
    <col min="65" max="65" width="0" style="259" hidden="1" customWidth="1"/>
    <col min="66" max="66" width="9.140625" style="259"/>
    <col min="67" max="67" width="80.28515625" style="259" customWidth="1"/>
    <col min="68" max="16384" width="9.140625" style="259"/>
  </cols>
  <sheetData>
    <row r="1" spans="1:67" ht="23.25" customHeight="1" x14ac:dyDescent="0.3">
      <c r="A1" s="277" t="s">
        <v>480</v>
      </c>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B1"/>
      <c r="AF1"/>
    </row>
    <row r="2" spans="1:67" x14ac:dyDescent="0.2">
      <c r="A2" s="1101"/>
      <c r="B2" s="1101"/>
      <c r="C2" s="1101"/>
      <c r="D2" s="1101"/>
      <c r="E2" s="1101"/>
      <c r="F2" s="1101"/>
      <c r="G2" s="1101"/>
      <c r="H2" s="1101"/>
      <c r="I2" s="1101"/>
      <c r="J2" s="1101"/>
      <c r="K2" s="1101"/>
      <c r="L2" s="1101"/>
      <c r="M2" s="1101"/>
      <c r="N2" s="1101"/>
      <c r="O2" s="1101"/>
      <c r="P2" s="1101"/>
      <c r="Q2" s="275"/>
      <c r="R2" s="275"/>
      <c r="S2" s="275"/>
      <c r="T2" s="275"/>
      <c r="U2" s="275"/>
      <c r="V2" s="275"/>
      <c r="W2" s="275"/>
      <c r="X2" s="275"/>
      <c r="Y2" s="275"/>
      <c r="Z2" s="276"/>
      <c r="AB2" s="261"/>
      <c r="AF2" s="261"/>
      <c r="AG2" s="261"/>
    </row>
    <row r="3" spans="1:67" x14ac:dyDescent="0.2">
      <c r="A3" s="1113" t="s">
        <v>476</v>
      </c>
      <c r="B3" s="1113"/>
      <c r="C3" s="1113"/>
      <c r="D3" s="275"/>
      <c r="E3" s="1118" t="s">
        <v>120</v>
      </c>
      <c r="F3" s="1118"/>
      <c r="G3" s="1118"/>
      <c r="H3" s="275"/>
      <c r="I3" s="1108" t="s">
        <v>475</v>
      </c>
      <c r="J3" s="1108"/>
      <c r="K3" s="1108"/>
      <c r="L3" s="275"/>
      <c r="M3" s="275"/>
      <c r="N3" s="275"/>
      <c r="O3" s="275"/>
      <c r="P3" s="275"/>
      <c r="Q3" s="1117" t="s">
        <v>474</v>
      </c>
      <c r="R3" s="1117"/>
      <c r="S3" s="1117"/>
      <c r="T3" s="1117"/>
      <c r="U3" s="1117"/>
      <c r="V3" s="1117"/>
      <c r="W3" s="1117"/>
      <c r="X3" s="275"/>
      <c r="Y3" s="275"/>
      <c r="Z3" s="275"/>
      <c r="AB3" s="261"/>
      <c r="AC3" s="261"/>
      <c r="AF3" s="261"/>
      <c r="AG3" s="261"/>
    </row>
    <row r="4" spans="1:67" x14ac:dyDescent="0.2">
      <c r="A4" s="1105">
        <v>2023</v>
      </c>
      <c r="B4" s="1106"/>
      <c r="C4" s="1107"/>
      <c r="D4" s="275"/>
      <c r="E4" s="1105">
        <v>1</v>
      </c>
      <c r="F4" s="1106"/>
      <c r="G4" s="1107"/>
      <c r="H4" s="275"/>
      <c r="I4" s="1109">
        <v>1</v>
      </c>
      <c r="J4" s="1109"/>
      <c r="K4" s="1109"/>
      <c r="L4" s="1110" t="s">
        <v>473</v>
      </c>
      <c r="M4" s="1111"/>
      <c r="N4" s="1111"/>
      <c r="O4" s="1111"/>
      <c r="P4" s="275"/>
      <c r="Q4" s="1114"/>
      <c r="R4" s="1115"/>
      <c r="S4" s="1115"/>
      <c r="T4" s="1115"/>
      <c r="U4" s="1115"/>
      <c r="V4" s="1115"/>
      <c r="W4" s="1115"/>
      <c r="X4" s="1115"/>
      <c r="Y4" s="1115"/>
      <c r="Z4" s="1116"/>
      <c r="AB4" s="261"/>
      <c r="AF4" s="261"/>
      <c r="AG4" s="261"/>
    </row>
    <row r="5" spans="1:67" x14ac:dyDescent="0.2">
      <c r="A5" s="1111" t="s">
        <v>1131</v>
      </c>
      <c r="B5" s="1111"/>
      <c r="C5" s="1111"/>
      <c r="D5" s="1111"/>
      <c r="E5" s="1111"/>
      <c r="F5" s="1111"/>
      <c r="G5" s="1111"/>
      <c r="H5" s="1111"/>
      <c r="I5" s="1111"/>
      <c r="J5" s="1111"/>
      <c r="K5" s="1111"/>
      <c r="L5" s="1111"/>
      <c r="M5" s="1111"/>
      <c r="N5" s="1111"/>
      <c r="O5" s="1111"/>
      <c r="P5" s="1111"/>
      <c r="Q5" s="1111"/>
      <c r="R5" s="1111"/>
      <c r="S5" s="1111"/>
      <c r="T5" s="1111"/>
      <c r="U5" s="1111"/>
      <c r="V5" s="1111"/>
      <c r="W5" s="1111"/>
      <c r="X5" s="1111"/>
      <c r="Y5" s="1111"/>
      <c r="Z5" s="1111"/>
      <c r="AB5" s="261"/>
      <c r="AC5" s="261"/>
      <c r="AF5" s="261"/>
      <c r="AG5" s="261"/>
    </row>
    <row r="6" spans="1:67" ht="15" x14ac:dyDescent="0.2">
      <c r="A6" s="1112" t="str">
        <f>IF(Q4="","",Q4)</f>
        <v/>
      </c>
      <c r="B6" s="1112"/>
      <c r="C6" s="1112"/>
      <c r="D6" s="1112"/>
      <c r="E6" s="1112"/>
      <c r="F6" s="1112"/>
      <c r="G6" s="1112"/>
      <c r="H6" s="1112"/>
      <c r="I6" s="1112"/>
      <c r="J6" s="1112"/>
      <c r="K6" s="1112"/>
      <c r="L6" s="1112"/>
      <c r="M6" s="1112"/>
      <c r="N6" s="1112"/>
      <c r="O6" s="1112"/>
      <c r="P6" s="1112"/>
      <c r="Q6" s="1112"/>
      <c r="R6" s="1112"/>
      <c r="S6" s="1112"/>
      <c r="T6" s="1112"/>
      <c r="U6" s="1112"/>
      <c r="V6" s="1112"/>
      <c r="W6" s="1112"/>
      <c r="AB6" s="261"/>
      <c r="AC6" s="261"/>
      <c r="AF6" s="261"/>
      <c r="AG6" s="261"/>
    </row>
    <row r="7" spans="1:67" ht="42" customHeight="1" thickBot="1" x14ac:dyDescent="0.5">
      <c r="A7" s="1100">
        <f>IF($E$4=1,A4,A4&amp;"-"&amp;A4+1)</f>
        <v>2023</v>
      </c>
      <c r="B7" s="1100"/>
      <c r="C7" s="1100"/>
      <c r="D7" s="1100"/>
      <c r="E7" s="1100"/>
      <c r="F7" s="1100"/>
      <c r="G7" s="1100"/>
      <c r="H7" s="1100"/>
      <c r="I7" s="1100"/>
      <c r="J7" s="1100"/>
      <c r="K7" s="1100"/>
      <c r="L7" s="1100"/>
      <c r="M7" s="1100"/>
      <c r="N7" s="1100"/>
      <c r="O7" s="1100"/>
      <c r="P7" s="1100"/>
      <c r="Q7" s="1100"/>
      <c r="R7" s="1100"/>
      <c r="S7" s="1100"/>
      <c r="T7" s="1100"/>
      <c r="U7" s="1100"/>
      <c r="V7" s="1100"/>
      <c r="W7" s="1100"/>
      <c r="X7" s="261"/>
      <c r="Y7" s="261"/>
      <c r="Z7" s="261"/>
    </row>
    <row r="8" spans="1:67" ht="13.5" customHeight="1" thickBot="1" x14ac:dyDescent="0.35">
      <c r="A8" s="261"/>
      <c r="B8" s="261"/>
      <c r="C8" s="261"/>
      <c r="D8" s="261"/>
      <c r="E8" s="261"/>
      <c r="F8" s="261"/>
      <c r="G8" s="261"/>
      <c r="H8" s="261"/>
      <c r="I8" s="261"/>
      <c r="J8" s="261"/>
      <c r="K8" s="261"/>
      <c r="L8" s="261"/>
      <c r="M8" s="261"/>
      <c r="N8" s="261"/>
      <c r="O8" s="261"/>
      <c r="P8" s="261"/>
      <c r="Q8" s="261"/>
      <c r="R8" s="261"/>
      <c r="S8" s="261"/>
      <c r="T8" s="261"/>
      <c r="U8" s="261"/>
      <c r="V8" s="261"/>
      <c r="W8" s="261"/>
      <c r="X8" s="261"/>
      <c r="Y8" s="261"/>
      <c r="Z8" s="261"/>
      <c r="AJ8"/>
      <c r="AK8"/>
      <c r="BO8" s="1144" t="s">
        <v>1132</v>
      </c>
    </row>
    <row r="9" spans="1:67" ht="15.75" customHeight="1" thickBot="1" x14ac:dyDescent="0.25">
      <c r="A9" s="1102">
        <f>DATE($A$4,$E$4,1)</f>
        <v>44927</v>
      </c>
      <c r="B9" s="1103"/>
      <c r="C9" s="1103"/>
      <c r="D9" s="1103"/>
      <c r="E9" s="1103"/>
      <c r="F9" s="1103"/>
      <c r="G9" s="1104"/>
      <c r="H9" s="261"/>
      <c r="I9" s="1102">
        <f>DATE(YEAR(A9),MONTH(A9)+1,1)</f>
        <v>44958</v>
      </c>
      <c r="J9" s="1103"/>
      <c r="K9" s="1103"/>
      <c r="L9" s="1103"/>
      <c r="M9" s="1103"/>
      <c r="N9" s="1103"/>
      <c r="O9" s="1104"/>
      <c r="P9" s="261"/>
      <c r="Q9" s="1102">
        <f>DATE(YEAR(I9),MONTH(I9)+1,1)</f>
        <v>44986</v>
      </c>
      <c r="R9" s="1103"/>
      <c r="S9" s="1103"/>
      <c r="T9" s="1103"/>
      <c r="U9" s="1103"/>
      <c r="V9" s="1103"/>
      <c r="W9" s="1104"/>
      <c r="X9" s="261"/>
      <c r="Y9" s="274" t="s">
        <v>5</v>
      </c>
      <c r="Z9" s="273" t="s">
        <v>472</v>
      </c>
      <c r="AF9" s="449" t="s">
        <v>262</v>
      </c>
      <c r="AG9" s="449" t="s">
        <v>262</v>
      </c>
      <c r="AI9" s="375" t="s">
        <v>499</v>
      </c>
      <c r="AJ9" s="370"/>
      <c r="AK9" s="370"/>
      <c r="AL9" s="370"/>
      <c r="AM9" s="370"/>
      <c r="AN9" s="370"/>
      <c r="AO9" s="370"/>
      <c r="AP9" s="370"/>
      <c r="AQ9" s="370"/>
      <c r="AS9" s="1130" t="str">
        <f>IF(A9="","",TEXT(A9,"mmmm yyyy"))</f>
        <v>January 2023</v>
      </c>
      <c r="AT9" s="1131"/>
      <c r="AU9" s="1132"/>
      <c r="AV9" s="1132"/>
      <c r="AW9" s="1133"/>
      <c r="AX9" s="1131" t="str">
        <f>IF(I9="","",TEXT(I9,"mmmm yyyy"))</f>
        <v>February 2023</v>
      </c>
      <c r="AY9" s="1131"/>
      <c r="AZ9" s="1132"/>
      <c r="BA9" s="1132"/>
      <c r="BB9" s="1133"/>
      <c r="BC9" s="1130" t="str">
        <f>IF(Q9="","",TEXT(Q9,"mmmm yyyy"))</f>
        <v>March 2023</v>
      </c>
      <c r="BD9" s="1131"/>
      <c r="BE9" s="1132"/>
      <c r="BF9" s="1132"/>
      <c r="BG9" s="1133"/>
      <c r="BH9" s="1130" t="str">
        <f>IF(A18="","",TEXT(A18,"mmmm yyyy"))</f>
        <v>April 2023</v>
      </c>
      <c r="BI9" s="1131"/>
      <c r="BJ9" s="1132"/>
      <c r="BK9" s="1132"/>
      <c r="BL9" s="1133"/>
      <c r="BO9" s="1145"/>
    </row>
    <row r="10" spans="1:67" ht="15" customHeight="1" thickBot="1" x14ac:dyDescent="0.35">
      <c r="A10" s="272" t="str">
        <f>INDEX({"Su";"M";"Tu";"W";"Th";"F";"Sa"},1+MOD($I$4+1-2,7))</f>
        <v>Su</v>
      </c>
      <c r="B10" s="271" t="str">
        <f>INDEX({"Su";"M";"Tu";"W";"Th";"F";"Sa"},1+MOD($I$4+2-2,7))</f>
        <v>M</v>
      </c>
      <c r="C10" s="271" t="str">
        <f>INDEX({"Su";"M";"Tu";"W";"Th";"F";"Sa"},1+MOD($I$4+3-2,7))</f>
        <v>Tu</v>
      </c>
      <c r="D10" s="271" t="str">
        <f>INDEX({"Su";"M";"Tu";"W";"Th";"F";"Sa"},1+MOD($I$4+4-2,7))</f>
        <v>W</v>
      </c>
      <c r="E10" s="271" t="str">
        <f>INDEX({"Su";"M";"Tu";"W";"Th";"F";"Sa"},1+MOD($I$4+5-2,7))</f>
        <v>Th</v>
      </c>
      <c r="F10" s="271" t="str">
        <f>INDEX({"Su";"M";"Tu";"W";"Th";"F";"Sa"},1+MOD($I$4+6-2,7))</f>
        <v>F</v>
      </c>
      <c r="G10" s="270" t="str">
        <f>INDEX({"Su";"M";"Tu";"W";"Th";"F";"Sa"},1+MOD($I$4+7-2,7))</f>
        <v>Sa</v>
      </c>
      <c r="H10" s="261"/>
      <c r="I10" s="269" t="str">
        <f>$A$10</f>
        <v>Su</v>
      </c>
      <c r="J10" s="268" t="str">
        <f>$B$10</f>
        <v>M</v>
      </c>
      <c r="K10" s="268" t="str">
        <f>$C$10</f>
        <v>Tu</v>
      </c>
      <c r="L10" s="268" t="str">
        <f>$D$10</f>
        <v>W</v>
      </c>
      <c r="M10" s="268" t="str">
        <f>$E$10</f>
        <v>Th</v>
      </c>
      <c r="N10" s="268" t="str">
        <f>$F$10</f>
        <v>F</v>
      </c>
      <c r="O10" s="267" t="str">
        <f>$G$10</f>
        <v>Sa</v>
      </c>
      <c r="P10" s="261"/>
      <c r="Q10" s="269" t="str">
        <f>$A$10</f>
        <v>Su</v>
      </c>
      <c r="R10" s="268" t="str">
        <f>$B$10</f>
        <v>M</v>
      </c>
      <c r="S10" s="268" t="str">
        <f>$C$10</f>
        <v>Tu</v>
      </c>
      <c r="T10" s="268" t="str">
        <f>$D$10</f>
        <v>W</v>
      </c>
      <c r="U10" s="268" t="str">
        <f>$E$10</f>
        <v>Th</v>
      </c>
      <c r="V10" s="268" t="str">
        <f>$F$10</f>
        <v>F</v>
      </c>
      <c r="W10" s="267" t="str">
        <f>$G$10</f>
        <v>Sa</v>
      </c>
      <c r="X10" s="261"/>
      <c r="Y10" s="263">
        <f>DATE($A$4+IF($E$4&gt;1,1,0),1,1)</f>
        <v>44927</v>
      </c>
      <c r="Z10" s="262" t="s">
        <v>471</v>
      </c>
      <c r="AB10" s="1119" t="s">
        <v>23</v>
      </c>
      <c r="AC10" s="1120"/>
      <c r="AD10" s="1120"/>
      <c r="AE10" s="1120"/>
      <c r="AF10" s="1120"/>
      <c r="AG10" s="1121"/>
      <c r="AI10" s="374">
        <f>IF($AL$12="","",IF($AL$11="Weekly",DATE($A$4+1,$E$4,1),IF($AL$11="Bi-Weekly",DATE($A$4+1,$E$4,1),IF($AL$11="Monthly",DATE($A$4+1,$E$4,1),IF($AL$11="Bi-Yearly",DATE($A$4+1,$E$4,1),IF($AL$11="Yearly",DATE($A$4+1,$E$4,1),""))))))</f>
        <v>45292</v>
      </c>
      <c r="AJ10"/>
      <c r="AK10" s="1097" t="str">
        <f>IF($AB$12="","",$AB$12)</f>
        <v>Paycheck 1</v>
      </c>
      <c r="AL10" s="1098"/>
      <c r="AM10" s="1098"/>
      <c r="AN10" s="1098"/>
      <c r="AO10" s="1098"/>
      <c r="AP10" s="1099"/>
      <c r="AS10" s="342"/>
      <c r="AT10" s="355" t="s">
        <v>261</v>
      </c>
      <c r="AU10" s="343" t="s">
        <v>496</v>
      </c>
      <c r="AV10" s="343" t="s">
        <v>194</v>
      </c>
      <c r="AW10" s="344" t="s">
        <v>495</v>
      </c>
      <c r="AX10" s="388"/>
      <c r="AY10" s="355" t="s">
        <v>261</v>
      </c>
      <c r="AZ10" s="343" t="s">
        <v>496</v>
      </c>
      <c r="BA10" s="343" t="s">
        <v>194</v>
      </c>
      <c r="BB10" s="344" t="s">
        <v>495</v>
      </c>
      <c r="BC10" s="342"/>
      <c r="BD10" s="355" t="s">
        <v>261</v>
      </c>
      <c r="BE10" s="343" t="s">
        <v>496</v>
      </c>
      <c r="BF10" s="343" t="s">
        <v>194</v>
      </c>
      <c r="BG10" s="344" t="s">
        <v>495</v>
      </c>
      <c r="BH10" s="342"/>
      <c r="BI10" s="355" t="s">
        <v>261</v>
      </c>
      <c r="BJ10" s="343" t="s">
        <v>496</v>
      </c>
      <c r="BK10" s="343" t="s">
        <v>194</v>
      </c>
      <c r="BL10" s="344" t="s">
        <v>495</v>
      </c>
      <c r="BN10" s="448"/>
      <c r="BO10" s="547" t="s">
        <v>520</v>
      </c>
    </row>
    <row r="11" spans="1:67" ht="13.5" thickBot="1" x14ac:dyDescent="0.25">
      <c r="A11" s="264">
        <f t="shared" ref="A11:G16" si="0">IF(MONTH($A$9)&lt;&gt;MONTH($A$9-(WEEKDAY($A$9,1)-($I$4-1))-IF((WEEKDAY($A$9,1)-($I$4-1))&lt;=0,7,0)+(ROW(A11)-ROW($A$11))*7+(COLUMN(A11)-COLUMN($A$11)+1)),"",$A$9-(WEEKDAY($A$9,1)-($I$4-1))-IF((WEEKDAY($A$9,1)-($I$4-1))&lt;=0,7,0)+(ROW(A11)-ROW($A$11))*7+(COLUMN(A11)-COLUMN($A$11)+1))</f>
        <v>44927</v>
      </c>
      <c r="B11" s="264">
        <f t="shared" si="0"/>
        <v>44928</v>
      </c>
      <c r="C11" s="264">
        <f t="shared" si="0"/>
        <v>44929</v>
      </c>
      <c r="D11" s="264">
        <f t="shared" si="0"/>
        <v>44930</v>
      </c>
      <c r="E11" s="264">
        <f t="shared" si="0"/>
        <v>44931</v>
      </c>
      <c r="F11" s="264">
        <f t="shared" si="0"/>
        <v>44932</v>
      </c>
      <c r="G11" s="264">
        <f t="shared" si="0"/>
        <v>44933</v>
      </c>
      <c r="H11" s="261"/>
      <c r="I11" s="264" t="str">
        <f t="shared" ref="I11:O16" si="1">IF(MONTH($I$9)&lt;&gt;MONTH($I$9-(WEEKDAY($I$9,1)-($I$4-1))-IF((WEEKDAY($I$9,1)-($I$4-1))&lt;=0,7,0)+(ROW(I11)-ROW($I$11))*7+(COLUMN(I11)-COLUMN($I$11)+1)),"",$I$9-(WEEKDAY($I$9,1)-($I$4-1))-IF((WEEKDAY($I$9,1)-($I$4-1))&lt;=0,7,0)+(ROW(I11)-ROW($I$11))*7+(COLUMN(I11)-COLUMN($I$11)+1))</f>
        <v/>
      </c>
      <c r="J11" s="264" t="str">
        <f t="shared" si="1"/>
        <v/>
      </c>
      <c r="K11" s="264" t="str">
        <f t="shared" si="1"/>
        <v/>
      </c>
      <c r="L11" s="264">
        <f t="shared" si="1"/>
        <v>44958</v>
      </c>
      <c r="M11" s="264">
        <f t="shared" si="1"/>
        <v>44959</v>
      </c>
      <c r="N11" s="264">
        <f t="shared" si="1"/>
        <v>44960</v>
      </c>
      <c r="O11" s="264">
        <f t="shared" si="1"/>
        <v>44961</v>
      </c>
      <c r="P11" s="261"/>
      <c r="Q11" s="264" t="str">
        <f t="shared" ref="Q11:W16" si="2">IF(MONTH($Q$9)&lt;&gt;MONTH($Q$9-(WEEKDAY($Q$9,1)-($I$4-1))-IF((WEEKDAY($Q$9,1)-($I$4-1))&lt;=0,7,0)+(ROW(Q11)-ROW($Q$11))*7+(COLUMN(Q11)-COLUMN($Q$11)+1)),"",$Q$9-(WEEKDAY($Q$9,1)-($I$4-1))-IF((WEEKDAY($Q$9,1)-($I$4-1))&lt;=0,7,0)+(ROW(Q11)-ROW($Q$11))*7+(COLUMN(Q11)-COLUMN($Q$11)+1))</f>
        <v/>
      </c>
      <c r="R11" s="264" t="str">
        <f t="shared" si="2"/>
        <v/>
      </c>
      <c r="S11" s="264" t="str">
        <f t="shared" si="2"/>
        <v/>
      </c>
      <c r="T11" s="264">
        <f t="shared" si="2"/>
        <v>44986</v>
      </c>
      <c r="U11" s="264">
        <f t="shared" si="2"/>
        <v>44987</v>
      </c>
      <c r="V11" s="264">
        <f t="shared" si="2"/>
        <v>44988</v>
      </c>
      <c r="W11" s="264">
        <f t="shared" si="2"/>
        <v>44989</v>
      </c>
      <c r="X11" s="261"/>
      <c r="Y11" s="263">
        <f>(DATE($A$4+IF($E$4&gt;1,1,0),1,1)+(3-1)*7)+2-WEEKDAY(DATE($A$4+IF($E$4&gt;1,1,0),1,1),1)+IF(2&lt;WEEKDAY(DATE($A$4+IF($E$4&gt;1,1,0),1,1),1),7,0)</f>
        <v>44942</v>
      </c>
      <c r="Z11" s="266" t="s">
        <v>470</v>
      </c>
      <c r="AB11" s="329" t="s">
        <v>192</v>
      </c>
      <c r="AC11" s="328" t="s">
        <v>523</v>
      </c>
      <c r="AD11" s="328" t="s">
        <v>193</v>
      </c>
      <c r="AE11" s="328" t="s">
        <v>261</v>
      </c>
      <c r="AF11" s="328" t="s">
        <v>120</v>
      </c>
      <c r="AG11" s="330" t="s">
        <v>495</v>
      </c>
      <c r="AK11" s="378" t="s">
        <v>192</v>
      </c>
      <c r="AL11" s="1096" t="str">
        <f>IF($AC$12="","",$AC$12)</f>
        <v>Bi-Weekly</v>
      </c>
      <c r="AM11" s="1096"/>
      <c r="AN11" s="376" t="s">
        <v>193</v>
      </c>
      <c r="AO11" s="376" t="s">
        <v>261</v>
      </c>
      <c r="AP11" s="377" t="s">
        <v>495</v>
      </c>
      <c r="AQ11" s="261"/>
      <c r="AS11" s="341">
        <f ca="1">IFERROR(MATCH($AS$9,OFFSET($AM$1,AS10,,1000),0)+AS10,"")</f>
        <v>12</v>
      </c>
      <c r="AT11" s="353" t="str">
        <f ca="1">IFERROR(INDEX(AO:AO,AS11),"")</f>
        <v>Income</v>
      </c>
      <c r="AU11" s="348" t="str">
        <f ca="1">IFERROR(INDEX(AK:AK,AS11),"")</f>
        <v>Paycheck 1</v>
      </c>
      <c r="AV11" s="351">
        <f ca="1">IFERROR(INDEX(AN:AN,AS11),"")</f>
        <v>850</v>
      </c>
      <c r="AW11" s="346">
        <f ca="1">IFERROR(INDEX(AP:AP,AS11),"")</f>
        <v>6</v>
      </c>
      <c r="AX11" s="341">
        <f ca="1">IFERROR(MATCH($AX$9,OFFSET($AM$1,AX10,,1000),0)+AX10,"")</f>
        <v>14</v>
      </c>
      <c r="AY11" s="353" t="str">
        <f ca="1">IFERROR(INDEX(AO:AO,AX11),"")</f>
        <v>Income</v>
      </c>
      <c r="AZ11" s="348" t="str">
        <f ca="1">IFERROR(INDEX(AK:AK,AX11),"")</f>
        <v>Paycheck 1</v>
      </c>
      <c r="BA11" s="351">
        <f ca="1">IFERROR(INDEX(AN:AN,AX11),"")</f>
        <v>850</v>
      </c>
      <c r="BB11" s="346">
        <f ca="1">IFERROR(INDEX(AP:AP,AX11),"")</f>
        <v>3</v>
      </c>
      <c r="BC11" s="341">
        <f ca="1">IFERROR(MATCH($BC$9,OFFSET($AM$1,BC10,,1000),0)+BC10,"")</f>
        <v>16</v>
      </c>
      <c r="BD11" s="353" t="str">
        <f ca="1">IFERROR(INDEX(AO:AO,BC11),"")</f>
        <v>Income</v>
      </c>
      <c r="BE11" s="348" t="str">
        <f ca="1">IFERROR(INDEX(AK:AK,BC11),"")</f>
        <v>Paycheck 1</v>
      </c>
      <c r="BF11" s="351">
        <f ca="1">IFERROR(INDEX(AN:AN,BC11),"")</f>
        <v>850</v>
      </c>
      <c r="BG11" s="346">
        <f ca="1">IFERROR(INDEX(AP:AP,BC11),"")</f>
        <v>3</v>
      </c>
      <c r="BH11" s="341">
        <f ca="1">IFERROR(MATCH($BH$9,OFFSET($AM$1,BH10,,1000),0)+BH10,"")</f>
        <v>19</v>
      </c>
      <c r="BI11" s="353" t="str">
        <f ca="1">IFERROR(INDEX(AO:AO,BH11),"")</f>
        <v>Income</v>
      </c>
      <c r="BJ11" s="348" t="str">
        <f ca="1">IFERROR(INDEX(AK:AK,BH11),"")</f>
        <v>Paycheck 1</v>
      </c>
      <c r="BK11" s="351">
        <f ca="1">IFERROR(INDEX(AN:AN,BH11),"")</f>
        <v>850</v>
      </c>
      <c r="BL11" s="346">
        <f ca="1">IFERROR(INDEX(AP:AP,BH11),"")</f>
        <v>14</v>
      </c>
      <c r="BN11" s="261"/>
      <c r="BO11" s="548" t="s">
        <v>534</v>
      </c>
    </row>
    <row r="12" spans="1:67" x14ac:dyDescent="0.2">
      <c r="A12" s="264">
        <f t="shared" si="0"/>
        <v>44934</v>
      </c>
      <c r="B12" s="264">
        <f t="shared" si="0"/>
        <v>44935</v>
      </c>
      <c r="C12" s="264">
        <f t="shared" si="0"/>
        <v>44936</v>
      </c>
      <c r="D12" s="264">
        <f t="shared" si="0"/>
        <v>44937</v>
      </c>
      <c r="E12" s="264">
        <f t="shared" si="0"/>
        <v>44938</v>
      </c>
      <c r="F12" s="264">
        <f t="shared" si="0"/>
        <v>44939</v>
      </c>
      <c r="G12" s="264">
        <f t="shared" si="0"/>
        <v>44940</v>
      </c>
      <c r="H12" s="261"/>
      <c r="I12" s="264">
        <f t="shared" si="1"/>
        <v>44962</v>
      </c>
      <c r="J12" s="264">
        <f t="shared" si="1"/>
        <v>44963</v>
      </c>
      <c r="K12" s="264">
        <f t="shared" si="1"/>
        <v>44964</v>
      </c>
      <c r="L12" s="264">
        <f t="shared" si="1"/>
        <v>44965</v>
      </c>
      <c r="M12" s="264">
        <f t="shared" si="1"/>
        <v>44966</v>
      </c>
      <c r="N12" s="264">
        <f t="shared" si="1"/>
        <v>44967</v>
      </c>
      <c r="O12" s="264">
        <f t="shared" si="1"/>
        <v>44968</v>
      </c>
      <c r="P12" s="261"/>
      <c r="Q12" s="264">
        <f t="shared" si="2"/>
        <v>44990</v>
      </c>
      <c r="R12" s="264">
        <f t="shared" si="2"/>
        <v>44991</v>
      </c>
      <c r="S12" s="264">
        <f t="shared" si="2"/>
        <v>44992</v>
      </c>
      <c r="T12" s="264">
        <f t="shared" si="2"/>
        <v>44993</v>
      </c>
      <c r="U12" s="264">
        <f t="shared" si="2"/>
        <v>44994</v>
      </c>
      <c r="V12" s="264">
        <f t="shared" si="2"/>
        <v>44995</v>
      </c>
      <c r="W12" s="264">
        <f t="shared" si="2"/>
        <v>44996</v>
      </c>
      <c r="X12" s="261"/>
      <c r="Y12" s="263">
        <f>IF(AND($A$4&gt;=2013,$A$4&lt;=2030),DATEVALUE(INDEX({"2013-02-10";"2014-01-31";"2015-02-19";"2016-02-08";"2017-01-28";"2018-02-16";"2019-02-05";"2020-01-25";"2021-02-12";"2022-02-01";"2023-01-22";"2024-02-10";"2025-01-29";"2026-02-17";"2027-02-06";"2028-01-26";"2029-02-13";"2030-02-03"},$A$4-2012+IF(MONTH(DATEVALUE(INDEX({"2013-02-10";"2014-01-31";"2015-02-19";"2016-02-08";"2017-01-28";"2018-02-16";"2019-02-05";"2020-01-25";"2021-02-12";"2022-02-01";"2023-01-22";"2024-02-10";"2025-01-29";"2026-02-17";"2027-02-06";"2028-01-26";"2029-02-13";"2030-02-03"},$A$4-2012)))&lt;$E$4,1,0),1)),"---")</f>
        <v>44948</v>
      </c>
      <c r="Z12" s="266" t="s">
        <v>469</v>
      </c>
      <c r="AB12" s="331" t="str">
        <f>IF('Data Entry'!A3="","",'Data Entry'!A3)</f>
        <v>Paycheck 1</v>
      </c>
      <c r="AC12" s="324" t="str">
        <f>IF('Data Entry'!B3="","",'Data Entry'!B3)</f>
        <v>Bi-Weekly</v>
      </c>
      <c r="AD12" s="324">
        <f>IF('Data Entry'!C3="","",'Data Entry'!C3)</f>
        <v>850</v>
      </c>
      <c r="AE12" s="340" t="s">
        <v>23</v>
      </c>
      <c r="AF12" s="324" t="s">
        <v>130</v>
      </c>
      <c r="AG12" s="332">
        <v>6</v>
      </c>
      <c r="AI12" s="372">
        <f>IFERROR(DATE($A$4,MONTH(DATEVALUE(AF12&amp;"1")),AG12),"")</f>
        <v>44932</v>
      </c>
      <c r="AJ12" s="369"/>
      <c r="AK12" s="379" t="str">
        <f>IF(AL12="","",$AB$12)</f>
        <v>Paycheck 1</v>
      </c>
      <c r="AL12" s="380">
        <f>IF(AI12="","",AI12)</f>
        <v>44932</v>
      </c>
      <c r="AM12" s="382" t="str">
        <f>IF(AL12="","",TEXT(AL12,"mmmm yyyy"))</f>
        <v>January 2023</v>
      </c>
      <c r="AN12" s="384">
        <f>IF(AL12="","",$AD$12)</f>
        <v>850</v>
      </c>
      <c r="AO12" s="384" t="str">
        <f>IF(AL12="","",$AE$12)</f>
        <v>Income</v>
      </c>
      <c r="AP12" s="385">
        <f>IF(AL12="","",DAY(AL12))</f>
        <v>6</v>
      </c>
      <c r="AQ12" s="370"/>
      <c r="AS12" s="341">
        <f t="shared" ref="AS12:AS62" ca="1" si="3">IFERROR(MATCH($AS$9,OFFSET($AM$1,AS11,,1000),0)+AS11,"")</f>
        <v>13</v>
      </c>
      <c r="AT12" s="353" t="str">
        <f t="shared" ref="AT12:AT22" ca="1" si="4">IFERROR(INDEX(AO:AO,AS12),"")</f>
        <v>Income</v>
      </c>
      <c r="AU12" s="348" t="str">
        <f t="shared" ref="AU12:AU22" ca="1" si="5">IFERROR(INDEX(AK:AK,AS12),"")</f>
        <v>Paycheck 1</v>
      </c>
      <c r="AV12" s="351">
        <f t="shared" ref="AV12:AV22" ca="1" si="6">IFERROR(INDEX(AN:AN,AS12),"")</f>
        <v>850</v>
      </c>
      <c r="AW12" s="346">
        <f t="shared" ref="AW12:AW22" ca="1" si="7">IFERROR(INDEX(AP:AP,AS12),"")</f>
        <v>20</v>
      </c>
      <c r="AX12" s="341">
        <f t="shared" ref="AX12:AX62" ca="1" si="8">IFERROR(MATCH($AX$9,OFFSET($AM$1,AX11,,1000),0)+AX11,"")</f>
        <v>15</v>
      </c>
      <c r="AY12" s="353" t="str">
        <f t="shared" ref="AY12:AY21" ca="1" si="9">IFERROR(INDEX(AO:AO,AX12),"")</f>
        <v>Income</v>
      </c>
      <c r="AZ12" s="348" t="str">
        <f t="shared" ref="AZ12:AZ21" ca="1" si="10">IFERROR(INDEX(AK:AK,AX12),"")</f>
        <v>Paycheck 1</v>
      </c>
      <c r="BA12" s="351">
        <f t="shared" ref="BA12:BA21" ca="1" si="11">IFERROR(INDEX(AN:AN,AX12),"")</f>
        <v>850</v>
      </c>
      <c r="BB12" s="346">
        <f t="shared" ref="BB12:BB21" ca="1" si="12">IFERROR(INDEX(AP:AP,AX12),"")</f>
        <v>17</v>
      </c>
      <c r="BC12" s="341">
        <f t="shared" ref="BC12:BC62" ca="1" si="13">IFERROR(MATCH($BC$9,OFFSET($AM$1,BC11,,1000),0)+BC11,"")</f>
        <v>17</v>
      </c>
      <c r="BD12" s="353" t="str">
        <f t="shared" ref="BD12:BD21" ca="1" si="14">IFERROR(INDEX(AO:AO,BC12),"")</f>
        <v>Income</v>
      </c>
      <c r="BE12" s="348" t="str">
        <f t="shared" ref="BE12:BE21" ca="1" si="15">IFERROR(INDEX(AK:AK,BC12),"")</f>
        <v>Paycheck 1</v>
      </c>
      <c r="BF12" s="351">
        <f t="shared" ref="BF12:BF21" ca="1" si="16">IFERROR(INDEX(AN:AN,BC12),"")</f>
        <v>850</v>
      </c>
      <c r="BG12" s="346">
        <f t="shared" ref="BG12:BG21" ca="1" si="17">IFERROR(INDEX(AP:AP,BC12),"")</f>
        <v>17</v>
      </c>
      <c r="BH12" s="341">
        <f t="shared" ref="BH12:BH62" ca="1" si="18">IFERROR(MATCH($BH$9,OFFSET($AM$1,BH11,,1000),0)+BH11,"")</f>
        <v>20</v>
      </c>
      <c r="BI12" s="353" t="str">
        <f t="shared" ref="BI12:BI21" ca="1" si="19">IFERROR(INDEX(AO:AO,BH12),"")</f>
        <v>Income</v>
      </c>
      <c r="BJ12" s="348" t="str">
        <f t="shared" ref="BJ12:BJ21" ca="1" si="20">IFERROR(INDEX(AK:AK,BH12),"")</f>
        <v>Paycheck 1</v>
      </c>
      <c r="BK12" s="351">
        <f t="shared" ref="BK12:BK21" ca="1" si="21">IFERROR(INDEX(AN:AN,BH12),"")</f>
        <v>850</v>
      </c>
      <c r="BL12" s="346">
        <f t="shared" ref="BL12:BL21" ca="1" si="22">IFERROR(INDEX(AP:AP,BH12),"")</f>
        <v>28</v>
      </c>
      <c r="BN12" s="261"/>
      <c r="BO12" s="548" t="s">
        <v>521</v>
      </c>
    </row>
    <row r="13" spans="1:67" ht="12.75" customHeight="1" x14ac:dyDescent="0.2">
      <c r="A13" s="264">
        <f t="shared" si="0"/>
        <v>44941</v>
      </c>
      <c r="B13" s="264">
        <f t="shared" si="0"/>
        <v>44942</v>
      </c>
      <c r="C13" s="264">
        <f t="shared" si="0"/>
        <v>44943</v>
      </c>
      <c r="D13" s="264">
        <f t="shared" si="0"/>
        <v>44944</v>
      </c>
      <c r="E13" s="264">
        <f t="shared" si="0"/>
        <v>44945</v>
      </c>
      <c r="F13" s="264">
        <f t="shared" si="0"/>
        <v>44946</v>
      </c>
      <c r="G13" s="264">
        <f t="shared" si="0"/>
        <v>44947</v>
      </c>
      <c r="H13" s="261"/>
      <c r="I13" s="264">
        <f t="shared" si="1"/>
        <v>44969</v>
      </c>
      <c r="J13" s="264">
        <f t="shared" si="1"/>
        <v>44970</v>
      </c>
      <c r="K13" s="264">
        <f t="shared" si="1"/>
        <v>44971</v>
      </c>
      <c r="L13" s="264">
        <f t="shared" si="1"/>
        <v>44972</v>
      </c>
      <c r="M13" s="264">
        <f t="shared" si="1"/>
        <v>44973</v>
      </c>
      <c r="N13" s="264">
        <f t="shared" si="1"/>
        <v>44974</v>
      </c>
      <c r="O13" s="264">
        <f t="shared" si="1"/>
        <v>44975</v>
      </c>
      <c r="P13" s="261"/>
      <c r="Q13" s="264">
        <f t="shared" si="2"/>
        <v>44997</v>
      </c>
      <c r="R13" s="264">
        <f t="shared" si="2"/>
        <v>44998</v>
      </c>
      <c r="S13" s="264">
        <f t="shared" si="2"/>
        <v>44999</v>
      </c>
      <c r="T13" s="264">
        <f t="shared" si="2"/>
        <v>45000</v>
      </c>
      <c r="U13" s="264">
        <f t="shared" si="2"/>
        <v>45001</v>
      </c>
      <c r="V13" s="264">
        <f t="shared" si="2"/>
        <v>45002</v>
      </c>
      <c r="W13" s="264">
        <f t="shared" si="2"/>
        <v>45003</v>
      </c>
      <c r="X13" s="261"/>
      <c r="Y13" s="263">
        <f>DATE($A$4+IF($E$4&gt;2,1,0),2,14)</f>
        <v>44971</v>
      </c>
      <c r="Z13" s="266" t="s">
        <v>468</v>
      </c>
      <c r="AB13" s="331" t="str">
        <f>IF('Data Entry'!A4="","",'Data Entry'!A4)</f>
        <v>Paycheck 2</v>
      </c>
      <c r="AC13" s="324" t="str">
        <f>IF('Data Entry'!B4="","",'Data Entry'!B4)</f>
        <v>Weekly</v>
      </c>
      <c r="AD13" s="324">
        <f>IF('Data Entry'!C4="","",'Data Entry'!C4)</f>
        <v>400</v>
      </c>
      <c r="AE13" s="339" t="s">
        <v>23</v>
      </c>
      <c r="AF13" s="324" t="s">
        <v>130</v>
      </c>
      <c r="AG13" s="332">
        <v>2</v>
      </c>
      <c r="AI13" s="373">
        <f t="shared" ref="AI13:AI16" si="23">IFERROR(DATE($A$4,MONTH(DATEVALUE(AF13&amp;"1")),AG13),"")</f>
        <v>44928</v>
      </c>
      <c r="AK13" s="379" t="str">
        <f t="shared" ref="AK13:AK65" si="24">IF(AL13="","",$AB$12)</f>
        <v>Paycheck 1</v>
      </c>
      <c r="AL13" s="380">
        <f t="shared" ref="AL13:AL44" si="25">IF(AL12&gt;$AI$10,"",IF($AL$11="Weekly",AL12+7*1,IF($AL$11="Bi-Weekly",AL12+7*2,IF($AL$11="Monthly",EDATE(AL12,1),IF($AL$11="Bi-Yearly",EDATE(AL12,6),IF($AL$11="Yearly",EDATE(AL12,12),""))))))</f>
        <v>44946</v>
      </c>
      <c r="AM13" s="382" t="str">
        <f t="shared" ref="AM13:AM65" si="26">IF(AL13="","",TEXT(AL13,"mmmm yyyy"))</f>
        <v>January 2023</v>
      </c>
      <c r="AN13" s="384">
        <f t="shared" ref="AN13:AN65" si="27">IF(AL13="","",$AD$12)</f>
        <v>850</v>
      </c>
      <c r="AO13" s="384" t="str">
        <f t="shared" ref="AO13:AO65" si="28">IF(AL13="","",$AE$12)</f>
        <v>Income</v>
      </c>
      <c r="AP13" s="385">
        <f t="shared" ref="AP13:AP65" si="29">IF(AL13="","",DAY(AL13))</f>
        <v>20</v>
      </c>
      <c r="AQ13" s="370"/>
      <c r="AS13" s="341">
        <f t="shared" ca="1" si="3"/>
        <v>68</v>
      </c>
      <c r="AT13" s="353" t="str">
        <f t="shared" ca="1" si="4"/>
        <v>Income</v>
      </c>
      <c r="AU13" s="348" t="str">
        <f t="shared" ca="1" si="5"/>
        <v>Paycheck 2</v>
      </c>
      <c r="AV13" s="351">
        <f t="shared" ca="1" si="6"/>
        <v>400</v>
      </c>
      <c r="AW13" s="346">
        <f t="shared" ca="1" si="7"/>
        <v>2</v>
      </c>
      <c r="AX13" s="341">
        <f t="shared" ca="1" si="8"/>
        <v>73</v>
      </c>
      <c r="AY13" s="353" t="str">
        <f t="shared" ca="1" si="9"/>
        <v>Income</v>
      </c>
      <c r="AZ13" s="348" t="str">
        <f t="shared" ca="1" si="10"/>
        <v>Paycheck 2</v>
      </c>
      <c r="BA13" s="351">
        <f t="shared" ca="1" si="11"/>
        <v>400</v>
      </c>
      <c r="BB13" s="346">
        <f t="shared" ca="1" si="12"/>
        <v>6</v>
      </c>
      <c r="BC13" s="341">
        <f t="shared" ca="1" si="13"/>
        <v>18</v>
      </c>
      <c r="BD13" s="353" t="str">
        <f t="shared" ca="1" si="14"/>
        <v>Income</v>
      </c>
      <c r="BE13" s="348" t="str">
        <f t="shared" ca="1" si="15"/>
        <v>Paycheck 1</v>
      </c>
      <c r="BF13" s="351">
        <f t="shared" ca="1" si="16"/>
        <v>850</v>
      </c>
      <c r="BG13" s="346">
        <f t="shared" ca="1" si="17"/>
        <v>31</v>
      </c>
      <c r="BH13" s="341">
        <f t="shared" ca="1" si="18"/>
        <v>81</v>
      </c>
      <c r="BI13" s="353" t="str">
        <f t="shared" ca="1" si="19"/>
        <v>Income</v>
      </c>
      <c r="BJ13" s="348" t="str">
        <f t="shared" ca="1" si="20"/>
        <v>Paycheck 2</v>
      </c>
      <c r="BK13" s="351">
        <f t="shared" ca="1" si="21"/>
        <v>400</v>
      </c>
      <c r="BL13" s="346">
        <f t="shared" ca="1" si="22"/>
        <v>3</v>
      </c>
      <c r="BN13" s="261"/>
      <c r="BO13" s="548"/>
    </row>
    <row r="14" spans="1:67" x14ac:dyDescent="0.2">
      <c r="A14" s="264">
        <f t="shared" si="0"/>
        <v>44948</v>
      </c>
      <c r="B14" s="264">
        <f t="shared" si="0"/>
        <v>44949</v>
      </c>
      <c r="C14" s="264">
        <f t="shared" si="0"/>
        <v>44950</v>
      </c>
      <c r="D14" s="264">
        <f t="shared" si="0"/>
        <v>44951</v>
      </c>
      <c r="E14" s="264">
        <f t="shared" si="0"/>
        <v>44952</v>
      </c>
      <c r="F14" s="264">
        <f t="shared" si="0"/>
        <v>44953</v>
      </c>
      <c r="G14" s="264">
        <f t="shared" si="0"/>
        <v>44954</v>
      </c>
      <c r="H14" s="261"/>
      <c r="I14" s="264">
        <f t="shared" si="1"/>
        <v>44976</v>
      </c>
      <c r="J14" s="264">
        <f t="shared" si="1"/>
        <v>44977</v>
      </c>
      <c r="K14" s="264">
        <f t="shared" si="1"/>
        <v>44978</v>
      </c>
      <c r="L14" s="264">
        <f t="shared" si="1"/>
        <v>44979</v>
      </c>
      <c r="M14" s="264">
        <f t="shared" si="1"/>
        <v>44980</v>
      </c>
      <c r="N14" s="264">
        <f t="shared" si="1"/>
        <v>44981</v>
      </c>
      <c r="O14" s="264">
        <f t="shared" si="1"/>
        <v>44982</v>
      </c>
      <c r="P14" s="261"/>
      <c r="Q14" s="264">
        <f t="shared" si="2"/>
        <v>45004</v>
      </c>
      <c r="R14" s="264">
        <f t="shared" si="2"/>
        <v>45005</v>
      </c>
      <c r="S14" s="264">
        <f t="shared" si="2"/>
        <v>45006</v>
      </c>
      <c r="T14" s="264">
        <f t="shared" si="2"/>
        <v>45007</v>
      </c>
      <c r="U14" s="264">
        <f t="shared" si="2"/>
        <v>45008</v>
      </c>
      <c r="V14" s="264">
        <f t="shared" si="2"/>
        <v>45009</v>
      </c>
      <c r="W14" s="264">
        <f t="shared" si="2"/>
        <v>45010</v>
      </c>
      <c r="X14" s="261"/>
      <c r="Y14" s="263">
        <f>(DATE($A$4+IF($E$4&gt;2,1,0),2,1)+(3-1)*7)+2-WEEKDAY(DATE($A$4+IF($E$4&gt;2,1,0),2,1),1)+IF(2&lt;WEEKDAY(DATE($A$4+IF($E$4&gt;2,1,0),2,1),1),7,0)</f>
        <v>44977</v>
      </c>
      <c r="Z14" s="266" t="s">
        <v>467</v>
      </c>
      <c r="AB14" s="331" t="str">
        <f>IF('Data Entry'!A5="","",'Data Entry'!A5)</f>
        <v>Investment 1</v>
      </c>
      <c r="AC14" s="324" t="str">
        <f>IF('Data Entry'!B5="","",'Data Entry'!B5)</f>
        <v>Monthly</v>
      </c>
      <c r="AD14" s="324">
        <f>IF('Data Entry'!C5="","",'Data Entry'!C5)</f>
        <v>200</v>
      </c>
      <c r="AE14" s="339" t="s">
        <v>23</v>
      </c>
      <c r="AF14" s="324" t="s">
        <v>130</v>
      </c>
      <c r="AG14" s="332">
        <v>15</v>
      </c>
      <c r="AI14" s="373">
        <f t="shared" si="23"/>
        <v>44941</v>
      </c>
      <c r="AK14" s="379" t="str">
        <f t="shared" si="24"/>
        <v>Paycheck 1</v>
      </c>
      <c r="AL14" s="380">
        <f t="shared" si="25"/>
        <v>44960</v>
      </c>
      <c r="AM14" s="382" t="str">
        <f t="shared" si="26"/>
        <v>February 2023</v>
      </c>
      <c r="AN14" s="384">
        <f t="shared" si="27"/>
        <v>850</v>
      </c>
      <c r="AO14" s="384" t="str">
        <f t="shared" si="28"/>
        <v>Income</v>
      </c>
      <c r="AP14" s="385">
        <f t="shared" si="29"/>
        <v>3</v>
      </c>
      <c r="AQ14" s="370"/>
      <c r="AS14" s="341">
        <f t="shared" ca="1" si="3"/>
        <v>69</v>
      </c>
      <c r="AT14" s="353" t="str">
        <f t="shared" ca="1" si="4"/>
        <v>Income</v>
      </c>
      <c r="AU14" s="348" t="str">
        <f t="shared" ca="1" si="5"/>
        <v>Paycheck 2</v>
      </c>
      <c r="AV14" s="351">
        <f t="shared" ca="1" si="6"/>
        <v>400</v>
      </c>
      <c r="AW14" s="346">
        <f t="shared" ca="1" si="7"/>
        <v>9</v>
      </c>
      <c r="AX14" s="341">
        <f t="shared" ca="1" si="8"/>
        <v>74</v>
      </c>
      <c r="AY14" s="353" t="str">
        <f t="shared" ca="1" si="9"/>
        <v>Income</v>
      </c>
      <c r="AZ14" s="348" t="str">
        <f t="shared" ca="1" si="10"/>
        <v>Paycheck 2</v>
      </c>
      <c r="BA14" s="351">
        <f t="shared" ca="1" si="11"/>
        <v>400</v>
      </c>
      <c r="BB14" s="346">
        <f t="shared" ca="1" si="12"/>
        <v>13</v>
      </c>
      <c r="BC14" s="341">
        <f t="shared" ca="1" si="13"/>
        <v>77</v>
      </c>
      <c r="BD14" s="353" t="str">
        <f t="shared" ca="1" si="14"/>
        <v>Income</v>
      </c>
      <c r="BE14" s="348" t="str">
        <f t="shared" ca="1" si="15"/>
        <v>Paycheck 2</v>
      </c>
      <c r="BF14" s="351">
        <f t="shared" ca="1" si="16"/>
        <v>400</v>
      </c>
      <c r="BG14" s="346">
        <f t="shared" ca="1" si="17"/>
        <v>6</v>
      </c>
      <c r="BH14" s="341">
        <f t="shared" ca="1" si="18"/>
        <v>82</v>
      </c>
      <c r="BI14" s="353" t="str">
        <f t="shared" ca="1" si="19"/>
        <v>Income</v>
      </c>
      <c r="BJ14" s="348" t="str">
        <f t="shared" ca="1" si="20"/>
        <v>Paycheck 2</v>
      </c>
      <c r="BK14" s="351">
        <f t="shared" ca="1" si="21"/>
        <v>400</v>
      </c>
      <c r="BL14" s="346">
        <f t="shared" ca="1" si="22"/>
        <v>10</v>
      </c>
      <c r="BN14" s="261"/>
      <c r="BO14" s="549" t="s">
        <v>538</v>
      </c>
    </row>
    <row r="15" spans="1:67" x14ac:dyDescent="0.2">
      <c r="A15" s="264">
        <f t="shared" si="0"/>
        <v>44955</v>
      </c>
      <c r="B15" s="264">
        <f t="shared" si="0"/>
        <v>44956</v>
      </c>
      <c r="C15" s="264">
        <f t="shared" si="0"/>
        <v>44957</v>
      </c>
      <c r="D15" s="264" t="str">
        <f t="shared" si="0"/>
        <v/>
      </c>
      <c r="E15" s="264" t="str">
        <f t="shared" si="0"/>
        <v/>
      </c>
      <c r="F15" s="264" t="str">
        <f t="shared" si="0"/>
        <v/>
      </c>
      <c r="G15" s="264" t="str">
        <f t="shared" si="0"/>
        <v/>
      </c>
      <c r="H15" s="261"/>
      <c r="I15" s="264">
        <f t="shared" si="1"/>
        <v>44983</v>
      </c>
      <c r="J15" s="264">
        <f t="shared" si="1"/>
        <v>44984</v>
      </c>
      <c r="K15" s="264">
        <f t="shared" si="1"/>
        <v>44985</v>
      </c>
      <c r="L15" s="264" t="str">
        <f t="shared" si="1"/>
        <v/>
      </c>
      <c r="M15" s="264" t="str">
        <f t="shared" si="1"/>
        <v/>
      </c>
      <c r="N15" s="264" t="str">
        <f t="shared" si="1"/>
        <v/>
      </c>
      <c r="O15" s="264" t="str">
        <f t="shared" si="1"/>
        <v/>
      </c>
      <c r="P15" s="261"/>
      <c r="Q15" s="264">
        <f t="shared" si="2"/>
        <v>45011</v>
      </c>
      <c r="R15" s="264">
        <f t="shared" si="2"/>
        <v>45012</v>
      </c>
      <c r="S15" s="264">
        <f t="shared" si="2"/>
        <v>45013</v>
      </c>
      <c r="T15" s="264">
        <f t="shared" si="2"/>
        <v>45014</v>
      </c>
      <c r="U15" s="264">
        <f t="shared" si="2"/>
        <v>45015</v>
      </c>
      <c r="V15" s="264">
        <f t="shared" si="2"/>
        <v>45016</v>
      </c>
      <c r="W15" s="264" t="str">
        <f t="shared" si="2"/>
        <v/>
      </c>
      <c r="X15" s="261"/>
      <c r="Y15" s="263">
        <f>IF(AND($A$4&gt;1900,$A$4&lt;2199),IF(MONTH(ROUND(DATE($A$4,4,1)/7+MOD(19*MOD($A$4,19)-7,30)*0.14,0)*7-6-46)&lt;$E$4,ROUND(DATE($A$4+1,4,1)/7+MOD(19*MOD($A$4+1,19)-7,30)*0.14,0)*7-6-46,ROUND(DATE($A$4,4,1)/7+MOD(19*MOD($A$4,19)-7,30)*0.14,0)*7-6-46),"n/f")</f>
        <v>44979</v>
      </c>
      <c r="Z15" s="266" t="s">
        <v>466</v>
      </c>
      <c r="AB15" s="331" t="str">
        <f>IF('Data Entry'!A6="","",'Data Entry'!A6)</f>
        <v>Investment 2</v>
      </c>
      <c r="AC15" s="324" t="str">
        <f>IF('Data Entry'!B6="","",'Data Entry'!B6)</f>
        <v>Yearly</v>
      </c>
      <c r="AD15" s="324">
        <f>IF('Data Entry'!C6="","",'Data Entry'!C6)</f>
        <v>1200</v>
      </c>
      <c r="AE15" s="339" t="s">
        <v>23</v>
      </c>
      <c r="AF15" s="324" t="s">
        <v>135</v>
      </c>
      <c r="AG15" s="332">
        <v>25</v>
      </c>
      <c r="AI15" s="373">
        <f t="shared" si="23"/>
        <v>45102</v>
      </c>
      <c r="AK15" s="379" t="str">
        <f t="shared" si="24"/>
        <v>Paycheck 1</v>
      </c>
      <c r="AL15" s="380">
        <f t="shared" si="25"/>
        <v>44974</v>
      </c>
      <c r="AM15" s="382" t="str">
        <f t="shared" si="26"/>
        <v>February 2023</v>
      </c>
      <c r="AN15" s="384">
        <f t="shared" si="27"/>
        <v>850</v>
      </c>
      <c r="AO15" s="384" t="str">
        <f t="shared" si="28"/>
        <v>Income</v>
      </c>
      <c r="AP15" s="385">
        <f t="shared" si="29"/>
        <v>17</v>
      </c>
      <c r="AQ15" s="370"/>
      <c r="AS15" s="341">
        <f t="shared" ca="1" si="3"/>
        <v>70</v>
      </c>
      <c r="AT15" s="353" t="str">
        <f t="shared" ca="1" si="4"/>
        <v>Income</v>
      </c>
      <c r="AU15" s="348" t="str">
        <f t="shared" ca="1" si="5"/>
        <v>Paycheck 2</v>
      </c>
      <c r="AV15" s="351">
        <f t="shared" ca="1" si="6"/>
        <v>400</v>
      </c>
      <c r="AW15" s="346">
        <f t="shared" ca="1" si="7"/>
        <v>16</v>
      </c>
      <c r="AX15" s="341">
        <f t="shared" ca="1" si="8"/>
        <v>75</v>
      </c>
      <c r="AY15" s="353" t="str">
        <f t="shared" ca="1" si="9"/>
        <v>Income</v>
      </c>
      <c r="AZ15" s="348" t="str">
        <f t="shared" ca="1" si="10"/>
        <v>Paycheck 2</v>
      </c>
      <c r="BA15" s="351">
        <f t="shared" ca="1" si="11"/>
        <v>400</v>
      </c>
      <c r="BB15" s="346">
        <f t="shared" ca="1" si="12"/>
        <v>20</v>
      </c>
      <c r="BC15" s="341">
        <f t="shared" ca="1" si="13"/>
        <v>78</v>
      </c>
      <c r="BD15" s="353" t="str">
        <f t="shared" ca="1" si="14"/>
        <v>Income</v>
      </c>
      <c r="BE15" s="348" t="str">
        <f t="shared" ca="1" si="15"/>
        <v>Paycheck 2</v>
      </c>
      <c r="BF15" s="351">
        <f t="shared" ca="1" si="16"/>
        <v>400</v>
      </c>
      <c r="BG15" s="346">
        <f t="shared" ca="1" si="17"/>
        <v>13</v>
      </c>
      <c r="BH15" s="341">
        <f t="shared" ca="1" si="18"/>
        <v>83</v>
      </c>
      <c r="BI15" s="353" t="str">
        <f t="shared" ca="1" si="19"/>
        <v>Income</v>
      </c>
      <c r="BJ15" s="348" t="str">
        <f t="shared" ca="1" si="20"/>
        <v>Paycheck 2</v>
      </c>
      <c r="BK15" s="351">
        <f t="shared" ca="1" si="21"/>
        <v>400</v>
      </c>
      <c r="BL15" s="346">
        <f t="shared" ca="1" si="22"/>
        <v>17</v>
      </c>
      <c r="BN15" s="261"/>
      <c r="BO15" s="548" t="s">
        <v>522</v>
      </c>
    </row>
    <row r="16" spans="1:67" ht="13.5" thickBot="1" x14ac:dyDescent="0.25">
      <c r="A16" s="264" t="str">
        <f t="shared" si="0"/>
        <v/>
      </c>
      <c r="B16" s="264" t="str">
        <f t="shared" si="0"/>
        <v/>
      </c>
      <c r="C16" s="264" t="str">
        <f t="shared" si="0"/>
        <v/>
      </c>
      <c r="D16" s="264" t="str">
        <f t="shared" si="0"/>
        <v/>
      </c>
      <c r="E16" s="264" t="str">
        <f t="shared" si="0"/>
        <v/>
      </c>
      <c r="F16" s="264" t="str">
        <f t="shared" si="0"/>
        <v/>
      </c>
      <c r="G16" s="264" t="str">
        <f t="shared" si="0"/>
        <v/>
      </c>
      <c r="H16" s="265"/>
      <c r="I16" s="264" t="str">
        <f t="shared" si="1"/>
        <v/>
      </c>
      <c r="J16" s="264" t="str">
        <f t="shared" si="1"/>
        <v/>
      </c>
      <c r="K16" s="264" t="str">
        <f t="shared" si="1"/>
        <v/>
      </c>
      <c r="L16" s="264" t="str">
        <f t="shared" si="1"/>
        <v/>
      </c>
      <c r="M16" s="264" t="str">
        <f t="shared" si="1"/>
        <v/>
      </c>
      <c r="N16" s="264" t="str">
        <f t="shared" si="1"/>
        <v/>
      </c>
      <c r="O16" s="264" t="str">
        <f t="shared" si="1"/>
        <v/>
      </c>
      <c r="P16" s="265"/>
      <c r="Q16" s="264" t="str">
        <f t="shared" si="2"/>
        <v/>
      </c>
      <c r="R16" s="264" t="str">
        <f t="shared" si="2"/>
        <v/>
      </c>
      <c r="S16" s="264" t="str">
        <f t="shared" si="2"/>
        <v/>
      </c>
      <c r="T16" s="264" t="str">
        <f t="shared" si="2"/>
        <v/>
      </c>
      <c r="U16" s="264" t="str">
        <f t="shared" si="2"/>
        <v/>
      </c>
      <c r="V16" s="264" t="str">
        <f t="shared" si="2"/>
        <v/>
      </c>
      <c r="W16" s="264" t="str">
        <f t="shared" si="2"/>
        <v/>
      </c>
      <c r="X16" s="261"/>
      <c r="Y16" s="263">
        <f>IF($A$4+IF($E$4&gt;4,1,0)&lt;2007,(DATE($A$4+IF($E$4&gt;4,1,0),4,1)+(1-1)*7)+IF(1&lt;WEEKDAY(DATE($A$4+IF($E$4&gt;4,1,0),4,1)),1+7-WEEKDAY(DATE($A$4+IF($E$4&gt;4,1,0),4,1),1),1-WEEKDAY(DATE($A$4+IF($E$4&gt;4,1,0),4,1),1)),(DATE($A$4+IF($E$4&gt;4,1,0),4-1,1)+(2-1)*7)+IF(1&lt;WEEKDAY(DATE($A$4+IF($E$4&gt;4,1,0),4-1,1),1),1+7-WEEKDAY(DATE($A$4+IF($E$4&gt;4,1,0),4-1,1),1),1-WEEKDAY(DATE($A$4+IF($E$4&gt;4,1,0),4-1,1),1)))</f>
        <v>44997</v>
      </c>
      <c r="Z16" s="266" t="s">
        <v>465</v>
      </c>
      <c r="AB16" s="333" t="str">
        <f>IF('Data Entry'!A7="","",'Data Entry'!A7)</f>
        <v>Paycheck 3</v>
      </c>
      <c r="AC16" s="334" t="str">
        <f>IF('Data Entry'!B7="","",'Data Entry'!B7)</f>
        <v>Bi-Weekly</v>
      </c>
      <c r="AD16" s="334">
        <f>IF('Data Entry'!C7="","",'Data Entry'!C7)</f>
        <v>700</v>
      </c>
      <c r="AE16" s="350" t="s">
        <v>23</v>
      </c>
      <c r="AF16" s="334" t="s">
        <v>130</v>
      </c>
      <c r="AG16" s="335">
        <v>4</v>
      </c>
      <c r="AI16" s="371">
        <f t="shared" si="23"/>
        <v>44930</v>
      </c>
      <c r="AK16" s="379" t="str">
        <f t="shared" si="24"/>
        <v>Paycheck 1</v>
      </c>
      <c r="AL16" s="380">
        <f t="shared" si="25"/>
        <v>44988</v>
      </c>
      <c r="AM16" s="382" t="str">
        <f t="shared" si="26"/>
        <v>March 2023</v>
      </c>
      <c r="AN16" s="384">
        <f t="shared" si="27"/>
        <v>850</v>
      </c>
      <c r="AO16" s="384" t="str">
        <f t="shared" si="28"/>
        <v>Income</v>
      </c>
      <c r="AP16" s="385">
        <f t="shared" si="29"/>
        <v>3</v>
      </c>
      <c r="AQ16" s="370"/>
      <c r="AS16" s="341">
        <f t="shared" ca="1" si="3"/>
        <v>71</v>
      </c>
      <c r="AT16" s="353" t="str">
        <f t="shared" ca="1" si="4"/>
        <v>Income</v>
      </c>
      <c r="AU16" s="348" t="str">
        <f t="shared" ca="1" si="5"/>
        <v>Paycheck 2</v>
      </c>
      <c r="AV16" s="351">
        <f t="shared" ca="1" si="6"/>
        <v>400</v>
      </c>
      <c r="AW16" s="346">
        <f t="shared" ca="1" si="7"/>
        <v>23</v>
      </c>
      <c r="AX16" s="341">
        <f t="shared" ca="1" si="8"/>
        <v>76</v>
      </c>
      <c r="AY16" s="353" t="str">
        <f t="shared" ca="1" si="9"/>
        <v>Income</v>
      </c>
      <c r="AZ16" s="348" t="str">
        <f t="shared" ca="1" si="10"/>
        <v>Paycheck 2</v>
      </c>
      <c r="BA16" s="351">
        <f t="shared" ca="1" si="11"/>
        <v>400</v>
      </c>
      <c r="BB16" s="346">
        <f t="shared" ca="1" si="12"/>
        <v>27</v>
      </c>
      <c r="BC16" s="341">
        <f t="shared" ca="1" si="13"/>
        <v>79</v>
      </c>
      <c r="BD16" s="353" t="str">
        <f t="shared" ca="1" si="14"/>
        <v>Income</v>
      </c>
      <c r="BE16" s="348" t="str">
        <f t="shared" ca="1" si="15"/>
        <v>Paycheck 2</v>
      </c>
      <c r="BF16" s="351">
        <f t="shared" ca="1" si="16"/>
        <v>400</v>
      </c>
      <c r="BG16" s="346">
        <f t="shared" ca="1" si="17"/>
        <v>20</v>
      </c>
      <c r="BH16" s="341">
        <f t="shared" ca="1" si="18"/>
        <v>84</v>
      </c>
      <c r="BI16" s="353" t="str">
        <f t="shared" ca="1" si="19"/>
        <v>Income</v>
      </c>
      <c r="BJ16" s="348" t="str">
        <f t="shared" ca="1" si="20"/>
        <v>Paycheck 2</v>
      </c>
      <c r="BK16" s="351">
        <f t="shared" ca="1" si="21"/>
        <v>400</v>
      </c>
      <c r="BL16" s="346">
        <f t="shared" ca="1" si="22"/>
        <v>24</v>
      </c>
      <c r="BO16" s="550" t="s">
        <v>552</v>
      </c>
    </row>
    <row r="17" spans="1:68" x14ac:dyDescent="0.2">
      <c r="A17" s="261"/>
      <c r="B17" s="261"/>
      <c r="C17" s="261"/>
      <c r="D17" s="261"/>
      <c r="E17" s="261"/>
      <c r="F17" s="261"/>
      <c r="G17" s="261"/>
      <c r="H17" s="261"/>
      <c r="I17" s="261"/>
      <c r="J17" s="261"/>
      <c r="K17" s="261"/>
      <c r="L17" s="261"/>
      <c r="M17" s="261"/>
      <c r="N17" s="261"/>
      <c r="O17" s="261"/>
      <c r="P17" s="261"/>
      <c r="Q17" s="261"/>
      <c r="R17" s="261"/>
      <c r="S17" s="261"/>
      <c r="T17" s="261"/>
      <c r="U17" s="261"/>
      <c r="V17" s="261"/>
      <c r="W17" s="261"/>
      <c r="X17" s="261"/>
      <c r="Y17" s="263">
        <f>DATE($A$4+IF($E$4&gt;3,1,0),3,17)</f>
        <v>45002</v>
      </c>
      <c r="Z17" s="266" t="s">
        <v>464</v>
      </c>
      <c r="AK17" s="379" t="str">
        <f t="shared" si="24"/>
        <v>Paycheck 1</v>
      </c>
      <c r="AL17" s="380">
        <f t="shared" si="25"/>
        <v>45002</v>
      </c>
      <c r="AM17" s="382" t="str">
        <f t="shared" si="26"/>
        <v>March 2023</v>
      </c>
      <c r="AN17" s="384">
        <f t="shared" si="27"/>
        <v>850</v>
      </c>
      <c r="AO17" s="384" t="str">
        <f t="shared" si="28"/>
        <v>Income</v>
      </c>
      <c r="AP17" s="385">
        <f t="shared" si="29"/>
        <v>17</v>
      </c>
      <c r="AQ17" s="370"/>
      <c r="AS17" s="341">
        <f t="shared" ca="1" si="3"/>
        <v>72</v>
      </c>
      <c r="AT17" s="353" t="str">
        <f t="shared" ca="1" si="4"/>
        <v>Income</v>
      </c>
      <c r="AU17" s="348" t="str">
        <f t="shared" ca="1" si="5"/>
        <v>Paycheck 2</v>
      </c>
      <c r="AV17" s="351">
        <f t="shared" ca="1" si="6"/>
        <v>400</v>
      </c>
      <c r="AW17" s="346">
        <f t="shared" ca="1" si="7"/>
        <v>30</v>
      </c>
      <c r="AX17" s="341">
        <f t="shared" ca="1" si="8"/>
        <v>125</v>
      </c>
      <c r="AY17" s="353" t="str">
        <f t="shared" ca="1" si="9"/>
        <v>Income</v>
      </c>
      <c r="AZ17" s="348" t="str">
        <f t="shared" ca="1" si="10"/>
        <v>Investment 1</v>
      </c>
      <c r="BA17" s="351">
        <f t="shared" ca="1" si="11"/>
        <v>200</v>
      </c>
      <c r="BB17" s="346">
        <f t="shared" ca="1" si="12"/>
        <v>15</v>
      </c>
      <c r="BC17" s="341">
        <f t="shared" ca="1" si="13"/>
        <v>80</v>
      </c>
      <c r="BD17" s="353" t="str">
        <f t="shared" ca="1" si="14"/>
        <v>Income</v>
      </c>
      <c r="BE17" s="348" t="str">
        <f t="shared" ca="1" si="15"/>
        <v>Paycheck 2</v>
      </c>
      <c r="BF17" s="351">
        <f t="shared" ca="1" si="16"/>
        <v>400</v>
      </c>
      <c r="BG17" s="346">
        <f t="shared" ca="1" si="17"/>
        <v>27</v>
      </c>
      <c r="BH17" s="341">
        <f t="shared" ca="1" si="18"/>
        <v>127</v>
      </c>
      <c r="BI17" s="353" t="str">
        <f t="shared" ca="1" si="19"/>
        <v>Income</v>
      </c>
      <c r="BJ17" s="348" t="str">
        <f t="shared" ca="1" si="20"/>
        <v>Investment 1</v>
      </c>
      <c r="BK17" s="351">
        <f t="shared" ca="1" si="21"/>
        <v>200</v>
      </c>
      <c r="BL17" s="346">
        <f t="shared" ca="1" si="22"/>
        <v>15</v>
      </c>
      <c r="BN17" s="261"/>
      <c r="BO17" s="548" t="s">
        <v>524</v>
      </c>
      <c r="BP17" s="261"/>
    </row>
    <row r="18" spans="1:68" ht="15.75" thickBot="1" x14ac:dyDescent="0.25">
      <c r="A18" s="1102">
        <f>DATE(YEAR(Q9),MONTH(Q9)+1,1)</f>
        <v>45017</v>
      </c>
      <c r="B18" s="1103"/>
      <c r="C18" s="1103"/>
      <c r="D18" s="1103"/>
      <c r="E18" s="1103"/>
      <c r="F18" s="1103"/>
      <c r="G18" s="1104"/>
      <c r="H18" s="261"/>
      <c r="I18" s="1102">
        <f>DATE(YEAR(A18),MONTH(A18)+1,1)</f>
        <v>45047</v>
      </c>
      <c r="J18" s="1103"/>
      <c r="K18" s="1103"/>
      <c r="L18" s="1103"/>
      <c r="M18" s="1103"/>
      <c r="N18" s="1103"/>
      <c r="O18" s="1104"/>
      <c r="P18" s="261"/>
      <c r="Q18" s="1102">
        <f>DATE(YEAR(I18),MONTH(I18)+1,1)</f>
        <v>45078</v>
      </c>
      <c r="R18" s="1103"/>
      <c r="S18" s="1103"/>
      <c r="T18" s="1103"/>
      <c r="U18" s="1103"/>
      <c r="V18" s="1103"/>
      <c r="W18" s="1104"/>
      <c r="X18" s="261"/>
      <c r="Y18" s="263">
        <f>IF(AND($A$4&gt;1900,$A$4&lt;2099),IF(MONTH(ROUNDDOWN((DATE(2000,3,20)+TIME(7,29,0))+($A$4-2000)*365.24238,0))&lt;$E$4,ROUNDDOWN((DATE(2000,3,20)+TIME(7,29,0))+($A$4+1-2000)*365.24238,0),ROUNDDOWN((DATE(2000,3,20)+TIME(7,29,0))+($A$4-2000)*365.24238,0)),"n/f")</f>
        <v>45005</v>
      </c>
      <c r="Z18" s="266" t="s">
        <v>463</v>
      </c>
      <c r="AK18" s="379" t="str">
        <f t="shared" si="24"/>
        <v>Paycheck 1</v>
      </c>
      <c r="AL18" s="380">
        <f t="shared" si="25"/>
        <v>45016</v>
      </c>
      <c r="AM18" s="382" t="str">
        <f t="shared" si="26"/>
        <v>March 2023</v>
      </c>
      <c r="AN18" s="384">
        <f t="shared" si="27"/>
        <v>850</v>
      </c>
      <c r="AO18" s="384" t="str">
        <f t="shared" si="28"/>
        <v>Income</v>
      </c>
      <c r="AP18" s="385">
        <f t="shared" si="29"/>
        <v>31</v>
      </c>
      <c r="AQ18" s="370"/>
      <c r="AS18" s="341">
        <f t="shared" ca="1" si="3"/>
        <v>124</v>
      </c>
      <c r="AT18" s="353" t="str">
        <f t="shared" ca="1" si="4"/>
        <v>Income</v>
      </c>
      <c r="AU18" s="348" t="str">
        <f t="shared" ca="1" si="5"/>
        <v>Investment 1</v>
      </c>
      <c r="AV18" s="351">
        <f t="shared" ca="1" si="6"/>
        <v>200</v>
      </c>
      <c r="AW18" s="346">
        <f t="shared" ca="1" si="7"/>
        <v>15</v>
      </c>
      <c r="AX18" s="341">
        <f t="shared" ca="1" si="8"/>
        <v>238</v>
      </c>
      <c r="AY18" s="353" t="str">
        <f t="shared" ca="1" si="9"/>
        <v>Income</v>
      </c>
      <c r="AZ18" s="348" t="str">
        <f t="shared" ca="1" si="10"/>
        <v>Paycheck 3</v>
      </c>
      <c r="BA18" s="351">
        <f t="shared" ca="1" si="11"/>
        <v>700</v>
      </c>
      <c r="BB18" s="346">
        <f t="shared" ca="1" si="12"/>
        <v>1</v>
      </c>
      <c r="BC18" s="341">
        <f t="shared" ca="1" si="13"/>
        <v>126</v>
      </c>
      <c r="BD18" s="353" t="str">
        <f t="shared" ca="1" si="14"/>
        <v>Income</v>
      </c>
      <c r="BE18" s="348" t="str">
        <f t="shared" ca="1" si="15"/>
        <v>Investment 1</v>
      </c>
      <c r="BF18" s="351">
        <f t="shared" ca="1" si="16"/>
        <v>200</v>
      </c>
      <c r="BG18" s="346">
        <f t="shared" ca="1" si="17"/>
        <v>15</v>
      </c>
      <c r="BH18" s="341">
        <f t="shared" ca="1" si="18"/>
        <v>243</v>
      </c>
      <c r="BI18" s="353" t="str">
        <f t="shared" ca="1" si="19"/>
        <v>Income</v>
      </c>
      <c r="BJ18" s="348" t="str">
        <f t="shared" ca="1" si="20"/>
        <v>Paycheck 3</v>
      </c>
      <c r="BK18" s="351">
        <f t="shared" ca="1" si="21"/>
        <v>700</v>
      </c>
      <c r="BL18" s="346">
        <f t="shared" ca="1" si="22"/>
        <v>12</v>
      </c>
      <c r="BN18" s="261"/>
      <c r="BO18" s="548" t="s">
        <v>525</v>
      </c>
      <c r="BP18" s="261"/>
    </row>
    <row r="19" spans="1:68" ht="14.25" x14ac:dyDescent="0.3">
      <c r="A19" s="269" t="str">
        <f>$A$10</f>
        <v>Su</v>
      </c>
      <c r="B19" s="268" t="str">
        <f>$B$10</f>
        <v>M</v>
      </c>
      <c r="C19" s="268" t="str">
        <f>$C$10</f>
        <v>Tu</v>
      </c>
      <c r="D19" s="268" t="str">
        <f>$D$10</f>
        <v>W</v>
      </c>
      <c r="E19" s="268" t="str">
        <f>$E$10</f>
        <v>Th</v>
      </c>
      <c r="F19" s="268" t="str">
        <f>$F$10</f>
        <v>F</v>
      </c>
      <c r="G19" s="267" t="str">
        <f>$G$10</f>
        <v>Sa</v>
      </c>
      <c r="H19" s="261"/>
      <c r="I19" s="269" t="str">
        <f>$A$10</f>
        <v>Su</v>
      </c>
      <c r="J19" s="268" t="str">
        <f>$B$10</f>
        <v>M</v>
      </c>
      <c r="K19" s="268" t="str">
        <f>$C$10</f>
        <v>Tu</v>
      </c>
      <c r="L19" s="268" t="str">
        <f>$D$10</f>
        <v>W</v>
      </c>
      <c r="M19" s="268" t="str">
        <f>$E$10</f>
        <v>Th</v>
      </c>
      <c r="N19" s="268" t="str">
        <f>$F$10</f>
        <v>F</v>
      </c>
      <c r="O19" s="267" t="str">
        <f>$G$10</f>
        <v>Sa</v>
      </c>
      <c r="P19" s="261"/>
      <c r="Q19" s="269" t="str">
        <f>$A$10</f>
        <v>Su</v>
      </c>
      <c r="R19" s="268" t="str">
        <f>$B$10</f>
        <v>M</v>
      </c>
      <c r="S19" s="268" t="str">
        <f>$C$10</f>
        <v>Tu</v>
      </c>
      <c r="T19" s="268" t="str">
        <f>$D$10</f>
        <v>W</v>
      </c>
      <c r="U19" s="268" t="str">
        <f>$E$10</f>
        <v>Th</v>
      </c>
      <c r="V19" s="268" t="str">
        <f>$F$10</f>
        <v>F</v>
      </c>
      <c r="W19" s="267" t="str">
        <f>$G$10</f>
        <v>Sa</v>
      </c>
      <c r="X19" s="261"/>
      <c r="Y19" s="263">
        <f>DATE($A$4+IF($E$4&gt;4,1,0),4,1)</f>
        <v>45017</v>
      </c>
      <c r="Z19" s="266" t="s">
        <v>462</v>
      </c>
      <c r="AB19" s="1146" t="s">
        <v>18</v>
      </c>
      <c r="AC19" s="1147"/>
      <c r="AD19" s="1147"/>
      <c r="AE19" s="1147"/>
      <c r="AF19" s="1147"/>
      <c r="AG19" s="1148"/>
      <c r="AK19" s="379" t="str">
        <f t="shared" si="24"/>
        <v>Paycheck 1</v>
      </c>
      <c r="AL19" s="380">
        <f t="shared" si="25"/>
        <v>45030</v>
      </c>
      <c r="AM19" s="382" t="str">
        <f t="shared" si="26"/>
        <v>April 2023</v>
      </c>
      <c r="AN19" s="384">
        <f t="shared" si="27"/>
        <v>850</v>
      </c>
      <c r="AO19" s="384" t="str">
        <f t="shared" si="28"/>
        <v>Income</v>
      </c>
      <c r="AP19" s="385">
        <f t="shared" si="29"/>
        <v>14</v>
      </c>
      <c r="AQ19" s="370"/>
      <c r="AS19" s="341">
        <f t="shared" ca="1" si="3"/>
        <v>236</v>
      </c>
      <c r="AT19" s="353" t="str">
        <f t="shared" ca="1" si="4"/>
        <v>Income</v>
      </c>
      <c r="AU19" s="348" t="str">
        <f t="shared" ca="1" si="5"/>
        <v>Paycheck 3</v>
      </c>
      <c r="AV19" s="351">
        <f t="shared" ca="1" si="6"/>
        <v>700</v>
      </c>
      <c r="AW19" s="346">
        <f t="shared" ca="1" si="7"/>
        <v>4</v>
      </c>
      <c r="AX19" s="341">
        <f t="shared" ca="1" si="8"/>
        <v>239</v>
      </c>
      <c r="AY19" s="353" t="str">
        <f t="shared" ca="1" si="9"/>
        <v>Income</v>
      </c>
      <c r="AZ19" s="348" t="str">
        <f t="shared" ca="1" si="10"/>
        <v>Paycheck 3</v>
      </c>
      <c r="BA19" s="351">
        <f t="shared" ca="1" si="11"/>
        <v>700</v>
      </c>
      <c r="BB19" s="346">
        <f t="shared" ca="1" si="12"/>
        <v>15</v>
      </c>
      <c r="BC19" s="341">
        <f t="shared" ca="1" si="13"/>
        <v>240</v>
      </c>
      <c r="BD19" s="353" t="str">
        <f t="shared" ca="1" si="14"/>
        <v>Income</v>
      </c>
      <c r="BE19" s="348" t="str">
        <f t="shared" ca="1" si="15"/>
        <v>Paycheck 3</v>
      </c>
      <c r="BF19" s="351">
        <f t="shared" ca="1" si="16"/>
        <v>700</v>
      </c>
      <c r="BG19" s="346">
        <f t="shared" ca="1" si="17"/>
        <v>1</v>
      </c>
      <c r="BH19" s="341">
        <f t="shared" ca="1" si="18"/>
        <v>244</v>
      </c>
      <c r="BI19" s="353" t="str">
        <f t="shared" ca="1" si="19"/>
        <v>Income</v>
      </c>
      <c r="BJ19" s="348" t="str">
        <f t="shared" ca="1" si="20"/>
        <v>Paycheck 3</v>
      </c>
      <c r="BK19" s="351">
        <f t="shared" ca="1" si="21"/>
        <v>700</v>
      </c>
      <c r="BL19" s="346">
        <f t="shared" ca="1" si="22"/>
        <v>26</v>
      </c>
      <c r="BN19" s="261"/>
      <c r="BO19" s="551"/>
      <c r="BP19" s="261"/>
    </row>
    <row r="20" spans="1:68" ht="13.5" thickBot="1" x14ac:dyDescent="0.25">
      <c r="A20" s="264" t="str">
        <f t="shared" ref="A20:G25" si="30">IF(MONTH($A$18)&lt;&gt;MONTH($A$18-(WEEKDAY($A$18,1)-($I$4-1))-IF((WEEKDAY($A$18,1)-($I$4-1))&lt;=0,7,0)+(ROW(A20)-ROW($A$20))*7+(COLUMN(A20)-COLUMN($A$20)+1)),"",$A$18-(WEEKDAY($A$18,1)-($I$4-1))-IF((WEEKDAY($A$18,1)-($I$4-1))&lt;=0,7,0)+(ROW(A20)-ROW($A$20))*7+(COLUMN(A20)-COLUMN($A$20)+1))</f>
        <v/>
      </c>
      <c r="B20" s="264" t="str">
        <f t="shared" si="30"/>
        <v/>
      </c>
      <c r="C20" s="264" t="str">
        <f t="shared" si="30"/>
        <v/>
      </c>
      <c r="D20" s="264" t="str">
        <f t="shared" si="30"/>
        <v/>
      </c>
      <c r="E20" s="264" t="str">
        <f t="shared" si="30"/>
        <v/>
      </c>
      <c r="F20" s="264" t="str">
        <f t="shared" si="30"/>
        <v/>
      </c>
      <c r="G20" s="264">
        <f t="shared" si="30"/>
        <v>45017</v>
      </c>
      <c r="H20" s="261"/>
      <c r="I20" s="264" t="str">
        <f t="shared" ref="I20:O25" si="31">IF(MONTH($I$18)&lt;&gt;MONTH($I$18-(WEEKDAY($I$18,1)-($I$4-1))-IF((WEEKDAY($I$18,1)-($I$4-1))&lt;=0,7,0)+(ROW(I20)-ROW($I$20))*7+(COLUMN(I20)-COLUMN($I$20)+1)),"",$I$18-(WEEKDAY($I$18,1)-($I$4-1))-IF((WEEKDAY($I$18,1)-($I$4-1))&lt;=0,7,0)+(ROW(I20)-ROW($I$20))*7+(COLUMN(I20)-COLUMN($I$20)+1))</f>
        <v/>
      </c>
      <c r="J20" s="264">
        <f t="shared" si="31"/>
        <v>45047</v>
      </c>
      <c r="K20" s="264">
        <f t="shared" si="31"/>
        <v>45048</v>
      </c>
      <c r="L20" s="264">
        <f t="shared" si="31"/>
        <v>45049</v>
      </c>
      <c r="M20" s="264">
        <f t="shared" si="31"/>
        <v>45050</v>
      </c>
      <c r="N20" s="264">
        <f t="shared" si="31"/>
        <v>45051</v>
      </c>
      <c r="O20" s="264">
        <f t="shared" si="31"/>
        <v>45052</v>
      </c>
      <c r="P20" s="261"/>
      <c r="Q20" s="264" t="str">
        <f t="shared" ref="Q20:W25" si="32">IF(MONTH($Q$18)&lt;&gt;MONTH($Q$18-(WEEKDAY($Q$18,1)-($I$4-1))-IF((WEEKDAY($Q$18,1)-($I$4-1))&lt;=0,7,0)+(ROW(Q20)-ROW($Q$20))*7+(COLUMN(Q20)-COLUMN($Q$20)+1)),"",$Q$18-(WEEKDAY($Q$18,1)-($I$4-1))-IF((WEEKDAY($Q$18,1)-($I$4-1))&lt;=0,7,0)+(ROW(Q20)-ROW($Q$20))*7+(COLUMN(Q20)-COLUMN($Q$20)+1))</f>
        <v/>
      </c>
      <c r="R20" s="264" t="str">
        <f t="shared" si="32"/>
        <v/>
      </c>
      <c r="S20" s="264" t="str">
        <f t="shared" si="32"/>
        <v/>
      </c>
      <c r="T20" s="264" t="str">
        <f t="shared" si="32"/>
        <v/>
      </c>
      <c r="U20" s="264">
        <f t="shared" si="32"/>
        <v>45078</v>
      </c>
      <c r="V20" s="264">
        <f t="shared" si="32"/>
        <v>45079</v>
      </c>
      <c r="W20" s="264">
        <f t="shared" si="32"/>
        <v>45080</v>
      </c>
      <c r="X20" s="261"/>
      <c r="Y20" s="263">
        <f>IF(WEEKDAY(DATE($A$4+IF($E$4&gt;4,1,0),4,16),1)&lt;=2,DATE($A$4+IF($E$4&gt;4,1,0),4,18),IF(WEEKDAY(DATE($A$4+IF($E$4&gt;4,1,0),4,16),1)=2,DATE($A$4+IF($E$4&gt;4,1,0),4,17),DATE($A$4+IF($E$4&gt;4,1,0),4,15)))</f>
        <v>45034</v>
      </c>
      <c r="Z20" s="266" t="s">
        <v>461</v>
      </c>
      <c r="AB20" s="337" t="s">
        <v>494</v>
      </c>
      <c r="AC20" s="336" t="s">
        <v>523</v>
      </c>
      <c r="AD20" s="336" t="s">
        <v>194</v>
      </c>
      <c r="AE20" s="336" t="s">
        <v>261</v>
      </c>
      <c r="AF20" s="336" t="s">
        <v>120</v>
      </c>
      <c r="AG20" s="338" t="s">
        <v>495</v>
      </c>
      <c r="AK20" s="379" t="str">
        <f t="shared" si="24"/>
        <v>Paycheck 1</v>
      </c>
      <c r="AL20" s="380">
        <f t="shared" si="25"/>
        <v>45044</v>
      </c>
      <c r="AM20" s="382" t="str">
        <f t="shared" si="26"/>
        <v>April 2023</v>
      </c>
      <c r="AN20" s="384">
        <f t="shared" si="27"/>
        <v>850</v>
      </c>
      <c r="AO20" s="384" t="str">
        <f t="shared" si="28"/>
        <v>Income</v>
      </c>
      <c r="AP20" s="385">
        <f t="shared" si="29"/>
        <v>28</v>
      </c>
      <c r="AQ20" s="370"/>
      <c r="AS20" s="341">
        <f t="shared" ca="1" si="3"/>
        <v>237</v>
      </c>
      <c r="AT20" s="353" t="str">
        <f t="shared" ca="1" si="4"/>
        <v>Income</v>
      </c>
      <c r="AU20" s="348" t="str">
        <f t="shared" ca="1" si="5"/>
        <v>Paycheck 3</v>
      </c>
      <c r="AV20" s="351">
        <f t="shared" ca="1" si="6"/>
        <v>700</v>
      </c>
      <c r="AW20" s="346">
        <f t="shared" ca="1" si="7"/>
        <v>18</v>
      </c>
      <c r="AX20" s="341">
        <f t="shared" ca="1" si="8"/>
        <v>294</v>
      </c>
      <c r="AY20" s="353" t="str">
        <f t="shared" ca="1" si="9"/>
        <v>Fixed Bills</v>
      </c>
      <c r="AZ20" s="348" t="str">
        <f t="shared" ca="1" si="10"/>
        <v>Lawn Service</v>
      </c>
      <c r="BA20" s="351">
        <f t="shared" ca="1" si="11"/>
        <v>50</v>
      </c>
      <c r="BB20" s="346">
        <f t="shared" ca="1" si="12"/>
        <v>6</v>
      </c>
      <c r="BC20" s="341">
        <f t="shared" ca="1" si="13"/>
        <v>241</v>
      </c>
      <c r="BD20" s="353" t="str">
        <f t="shared" ca="1" si="14"/>
        <v>Income</v>
      </c>
      <c r="BE20" s="348" t="str">
        <f t="shared" ca="1" si="15"/>
        <v>Paycheck 3</v>
      </c>
      <c r="BF20" s="351">
        <f t="shared" ca="1" si="16"/>
        <v>700</v>
      </c>
      <c r="BG20" s="346">
        <f t="shared" ca="1" si="17"/>
        <v>15</v>
      </c>
      <c r="BH20" s="341">
        <f t="shared" ca="1" si="18"/>
        <v>298</v>
      </c>
      <c r="BI20" s="353" t="str">
        <f t="shared" ca="1" si="19"/>
        <v>Fixed Bills</v>
      </c>
      <c r="BJ20" s="348" t="str">
        <f t="shared" ca="1" si="20"/>
        <v>Lawn Service</v>
      </c>
      <c r="BK20" s="351">
        <f t="shared" ca="1" si="21"/>
        <v>50</v>
      </c>
      <c r="BL20" s="346">
        <f t="shared" ca="1" si="22"/>
        <v>3</v>
      </c>
      <c r="BN20" s="261"/>
      <c r="BO20" s="548" t="s">
        <v>527</v>
      </c>
      <c r="BP20" s="261"/>
    </row>
    <row r="21" spans="1:68" x14ac:dyDescent="0.2">
      <c r="A21" s="264">
        <f t="shared" si="30"/>
        <v>45018</v>
      </c>
      <c r="B21" s="264">
        <f t="shared" si="30"/>
        <v>45019</v>
      </c>
      <c r="C21" s="264">
        <f t="shared" si="30"/>
        <v>45020</v>
      </c>
      <c r="D21" s="264">
        <f t="shared" si="30"/>
        <v>45021</v>
      </c>
      <c r="E21" s="264">
        <f t="shared" si="30"/>
        <v>45022</v>
      </c>
      <c r="F21" s="264">
        <f t="shared" si="30"/>
        <v>45023</v>
      </c>
      <c r="G21" s="264">
        <f t="shared" si="30"/>
        <v>45024</v>
      </c>
      <c r="H21" s="261"/>
      <c r="I21" s="264">
        <f t="shared" si="31"/>
        <v>45053</v>
      </c>
      <c r="J21" s="264">
        <f t="shared" si="31"/>
        <v>45054</v>
      </c>
      <c r="K21" s="264">
        <f t="shared" si="31"/>
        <v>45055</v>
      </c>
      <c r="L21" s="264">
        <f t="shared" si="31"/>
        <v>45056</v>
      </c>
      <c r="M21" s="264">
        <f t="shared" si="31"/>
        <v>45057</v>
      </c>
      <c r="N21" s="264">
        <f t="shared" si="31"/>
        <v>45058</v>
      </c>
      <c r="O21" s="264">
        <f t="shared" si="31"/>
        <v>45059</v>
      </c>
      <c r="P21" s="261"/>
      <c r="Q21" s="264">
        <f t="shared" si="32"/>
        <v>45081</v>
      </c>
      <c r="R21" s="264">
        <f t="shared" si="32"/>
        <v>45082</v>
      </c>
      <c r="S21" s="264">
        <f t="shared" si="32"/>
        <v>45083</v>
      </c>
      <c r="T21" s="264">
        <f t="shared" si="32"/>
        <v>45084</v>
      </c>
      <c r="U21" s="264">
        <f t="shared" si="32"/>
        <v>45085</v>
      </c>
      <c r="V21" s="264">
        <f t="shared" si="32"/>
        <v>45086</v>
      </c>
      <c r="W21" s="264">
        <f t="shared" si="32"/>
        <v>45087</v>
      </c>
      <c r="X21" s="261"/>
      <c r="Y21" s="263">
        <f>IF(AND($A$4&gt;1900,$A$4&lt;2199),IF(MONTH(ROUND(DATE($A$4,4,1)/7+MOD(19*MOD($A$4,19)-7,30)*0.14,0)*7-6)&lt;$E$4,ROUND(DATE($A$4+1,4,1)/7+MOD(19*MOD($A$4+1,19)-7,30)*0.14,0)*7-6,ROUND(DATE($A$4,4,1)/7+MOD(19*MOD($A$4,19)-7,30)*0.14,0)*7-6),"n/f")</f>
        <v>45025</v>
      </c>
      <c r="Z21" s="266" t="s">
        <v>460</v>
      </c>
      <c r="AB21" s="331" t="str">
        <f>IF('Data Entry'!A32="","",'Data Entry'!A32)</f>
        <v>Lawn Service</v>
      </c>
      <c r="AC21" s="324" t="str">
        <f>IF('Data Entry'!E32="","",'Data Entry'!E32)</f>
        <v>Bi-Weekly</v>
      </c>
      <c r="AD21" s="324">
        <f>IF('Data Entry'!D32="","",'Data Entry'!D32)</f>
        <v>50</v>
      </c>
      <c r="AE21" s="340" t="s">
        <v>18</v>
      </c>
      <c r="AF21" s="324" t="s">
        <v>130</v>
      </c>
      <c r="AG21" s="332">
        <v>9</v>
      </c>
      <c r="AI21" s="372">
        <f>IFERROR(DATE($A$4,MONTH(DATEVALUE(AF21&amp;"1")),AG21),"")</f>
        <v>44935</v>
      </c>
      <c r="AK21" s="379" t="str">
        <f t="shared" si="24"/>
        <v>Paycheck 1</v>
      </c>
      <c r="AL21" s="380">
        <f t="shared" si="25"/>
        <v>45058</v>
      </c>
      <c r="AM21" s="382" t="str">
        <f t="shared" si="26"/>
        <v>May 2023</v>
      </c>
      <c r="AN21" s="384">
        <f t="shared" si="27"/>
        <v>850</v>
      </c>
      <c r="AO21" s="384" t="str">
        <f t="shared" si="28"/>
        <v>Income</v>
      </c>
      <c r="AP21" s="385">
        <f t="shared" si="29"/>
        <v>12</v>
      </c>
      <c r="AQ21" s="370"/>
      <c r="AS21" s="341">
        <f t="shared" ca="1" si="3"/>
        <v>292</v>
      </c>
      <c r="AT21" s="353" t="str">
        <f t="shared" ca="1" si="4"/>
        <v>Fixed Bills</v>
      </c>
      <c r="AU21" s="348" t="str">
        <f t="shared" ca="1" si="5"/>
        <v>Lawn Service</v>
      </c>
      <c r="AV21" s="351">
        <f t="shared" ca="1" si="6"/>
        <v>50</v>
      </c>
      <c r="AW21" s="346">
        <f t="shared" ca="1" si="7"/>
        <v>9</v>
      </c>
      <c r="AX21" s="341">
        <f t="shared" ca="1" si="8"/>
        <v>295</v>
      </c>
      <c r="AY21" s="353" t="str">
        <f t="shared" ca="1" si="9"/>
        <v>Fixed Bills</v>
      </c>
      <c r="AZ21" s="348" t="str">
        <f t="shared" ca="1" si="10"/>
        <v>Lawn Service</v>
      </c>
      <c r="BA21" s="351">
        <f t="shared" ca="1" si="11"/>
        <v>50</v>
      </c>
      <c r="BB21" s="346">
        <f t="shared" ca="1" si="12"/>
        <v>20</v>
      </c>
      <c r="BC21" s="341">
        <f t="shared" ca="1" si="13"/>
        <v>242</v>
      </c>
      <c r="BD21" s="353" t="str">
        <f t="shared" ca="1" si="14"/>
        <v>Income</v>
      </c>
      <c r="BE21" s="348" t="str">
        <f t="shared" ca="1" si="15"/>
        <v>Paycheck 3</v>
      </c>
      <c r="BF21" s="351">
        <f t="shared" ca="1" si="16"/>
        <v>700</v>
      </c>
      <c r="BG21" s="346">
        <f t="shared" ca="1" si="17"/>
        <v>29</v>
      </c>
      <c r="BH21" s="341">
        <f t="shared" ca="1" si="18"/>
        <v>299</v>
      </c>
      <c r="BI21" s="353" t="str">
        <f t="shared" ca="1" si="19"/>
        <v>Fixed Bills</v>
      </c>
      <c r="BJ21" s="348" t="str">
        <f t="shared" ca="1" si="20"/>
        <v>Lawn Service</v>
      </c>
      <c r="BK21" s="351">
        <f t="shared" ca="1" si="21"/>
        <v>50</v>
      </c>
      <c r="BL21" s="346">
        <f t="shared" ca="1" si="22"/>
        <v>17</v>
      </c>
      <c r="BN21" s="261"/>
      <c r="BO21" s="552" t="s">
        <v>528</v>
      </c>
      <c r="BP21" s="261"/>
    </row>
    <row r="22" spans="1:68" x14ac:dyDescent="0.2">
      <c r="A22" s="264">
        <f t="shared" si="30"/>
        <v>45025</v>
      </c>
      <c r="B22" s="264">
        <f t="shared" si="30"/>
        <v>45026</v>
      </c>
      <c r="C22" s="264">
        <f t="shared" si="30"/>
        <v>45027</v>
      </c>
      <c r="D22" s="264">
        <f t="shared" si="30"/>
        <v>45028</v>
      </c>
      <c r="E22" s="264">
        <f t="shared" si="30"/>
        <v>45029</v>
      </c>
      <c r="F22" s="264">
        <f t="shared" si="30"/>
        <v>45030</v>
      </c>
      <c r="G22" s="264">
        <f t="shared" si="30"/>
        <v>45031</v>
      </c>
      <c r="H22" s="261"/>
      <c r="I22" s="264">
        <f t="shared" si="31"/>
        <v>45060</v>
      </c>
      <c r="J22" s="264">
        <f t="shared" si="31"/>
        <v>45061</v>
      </c>
      <c r="K22" s="264">
        <f t="shared" si="31"/>
        <v>45062</v>
      </c>
      <c r="L22" s="264">
        <f t="shared" si="31"/>
        <v>45063</v>
      </c>
      <c r="M22" s="264">
        <f t="shared" si="31"/>
        <v>45064</v>
      </c>
      <c r="N22" s="264">
        <f t="shared" si="31"/>
        <v>45065</v>
      </c>
      <c r="O22" s="264">
        <f t="shared" si="31"/>
        <v>45066</v>
      </c>
      <c r="P22" s="261"/>
      <c r="Q22" s="264">
        <f t="shared" si="32"/>
        <v>45088</v>
      </c>
      <c r="R22" s="264">
        <f t="shared" si="32"/>
        <v>45089</v>
      </c>
      <c r="S22" s="264">
        <f t="shared" si="32"/>
        <v>45090</v>
      </c>
      <c r="T22" s="264">
        <f t="shared" si="32"/>
        <v>45091</v>
      </c>
      <c r="U22" s="264">
        <f t="shared" si="32"/>
        <v>45092</v>
      </c>
      <c r="V22" s="264">
        <f t="shared" si="32"/>
        <v>45093</v>
      </c>
      <c r="W22" s="264">
        <f t="shared" si="32"/>
        <v>45094</v>
      </c>
      <c r="X22" s="261"/>
      <c r="Y22" s="263">
        <f>IF(WEEKDAY(DATE($A$4+IF($E$4&gt;4+1,1,0),4+1,0),1)=7,DATE($A$4+IF($E$4&gt;4+1,1,0),4+1,0)-(7-4),(DATE($A$4+IF($E$4&gt;4+1,1,0),4+1,0)-WEEKDAY(DATE($A$4+IF($E$4&gt;4+1,1,0),4+1,0),1))-(7-4))</f>
        <v>45042</v>
      </c>
      <c r="Z22" s="266" t="s">
        <v>459</v>
      </c>
      <c r="AB22" s="331" t="str">
        <f>IF('Data Entry'!A33="","",'Data Entry'!A33)</f>
        <v>HOA</v>
      </c>
      <c r="AC22" s="324" t="str">
        <f>IF('Data Entry'!E33="","",'Data Entry'!E33)</f>
        <v>Bi-Yearly</v>
      </c>
      <c r="AD22" s="324">
        <f>IF('Data Entry'!D33="","",'Data Entry'!D33)</f>
        <v>150</v>
      </c>
      <c r="AE22" s="339" t="s">
        <v>18</v>
      </c>
      <c r="AF22" s="324" t="s">
        <v>131</v>
      </c>
      <c r="AG22" s="332">
        <v>2</v>
      </c>
      <c r="AI22" s="373">
        <f t="shared" ref="AI22:AI25" si="33">IFERROR(DATE($A$4,MONTH(DATEVALUE(AF22&amp;"1")),AG22),"")</f>
        <v>44959</v>
      </c>
      <c r="AK22" s="379" t="str">
        <f t="shared" si="24"/>
        <v>Paycheck 1</v>
      </c>
      <c r="AL22" s="380">
        <f t="shared" si="25"/>
        <v>45072</v>
      </c>
      <c r="AM22" s="382" t="str">
        <f t="shared" si="26"/>
        <v>May 2023</v>
      </c>
      <c r="AN22" s="384">
        <f t="shared" si="27"/>
        <v>850</v>
      </c>
      <c r="AO22" s="384" t="str">
        <f t="shared" si="28"/>
        <v>Income</v>
      </c>
      <c r="AP22" s="385">
        <f t="shared" si="29"/>
        <v>26</v>
      </c>
      <c r="AQ22" s="370"/>
      <c r="AS22" s="341">
        <f t="shared" ca="1" si="3"/>
        <v>293</v>
      </c>
      <c r="AT22" s="353" t="str">
        <f t="shared" ca="1" si="4"/>
        <v>Fixed Bills</v>
      </c>
      <c r="AU22" s="348" t="str">
        <f t="shared" ca="1" si="5"/>
        <v>Lawn Service</v>
      </c>
      <c r="AV22" s="351">
        <f t="shared" ca="1" si="6"/>
        <v>50</v>
      </c>
      <c r="AW22" s="346">
        <f t="shared" ca="1" si="7"/>
        <v>23</v>
      </c>
      <c r="AX22" s="341">
        <f t="shared" ca="1" si="8"/>
        <v>348</v>
      </c>
      <c r="AY22" s="353" t="str">
        <f t="shared" ref="AY22:AY62" ca="1" si="34">IFERROR(INDEX(AO:AO,AX22),"")</f>
        <v>Fixed Bills</v>
      </c>
      <c r="AZ22" s="348" t="str">
        <f t="shared" ref="AZ22:AZ62" ca="1" si="35">IFERROR(INDEX(AK:AK,AX22),"")</f>
        <v>HOA</v>
      </c>
      <c r="BA22" s="351">
        <f t="shared" ref="BA22:BA62" ca="1" si="36">IFERROR(INDEX(AN:AN,AX22),"")</f>
        <v>150</v>
      </c>
      <c r="BB22" s="346">
        <f t="shared" ref="BB22:BB62" ca="1" si="37">IFERROR(INDEX(AP:AP,AX22),"")</f>
        <v>2</v>
      </c>
      <c r="BC22" s="341">
        <f t="shared" ca="1" si="13"/>
        <v>296</v>
      </c>
      <c r="BD22" s="353" t="str">
        <f t="shared" ref="BD22:BD62" ca="1" si="38">IFERROR(INDEX(AO:AO,BC22),"")</f>
        <v>Fixed Bills</v>
      </c>
      <c r="BE22" s="348" t="str">
        <f t="shared" ref="BE22:BE62" ca="1" si="39">IFERROR(INDEX(AK:AK,BC22),"")</f>
        <v>Lawn Service</v>
      </c>
      <c r="BF22" s="351">
        <f t="shared" ref="BF22:BF62" ca="1" si="40">IFERROR(INDEX(AN:AN,BC22),"")</f>
        <v>50</v>
      </c>
      <c r="BG22" s="346">
        <f t="shared" ref="BG22:BG62" ca="1" si="41">IFERROR(INDEX(AP:AP,BC22),"")</f>
        <v>6</v>
      </c>
      <c r="BH22" s="341">
        <f t="shared" ca="1" si="18"/>
        <v>575</v>
      </c>
      <c r="BI22" s="353" t="str">
        <f t="shared" ref="BI22:BI62" ca="1" si="42">IFERROR(INDEX(AO:AO,BH22),"")</f>
        <v>Liquid Bills</v>
      </c>
      <c r="BJ22" s="348" t="str">
        <f t="shared" ref="BJ22:BJ62" ca="1" si="43">IFERROR(INDEX(AK:AK,BH22),"")</f>
        <v>Pet Care</v>
      </c>
      <c r="BK22" s="351">
        <f t="shared" ref="BK22:BK62" ca="1" si="44">IFERROR(INDEX(AN:AN,BH22),"")</f>
        <v>80</v>
      </c>
      <c r="BL22" s="346">
        <f t="shared" ref="BL22:BL62" ca="1" si="45">IFERROR(INDEX(AP:AP,BH22),"")</f>
        <v>5</v>
      </c>
      <c r="BO22" s="548" t="s">
        <v>535</v>
      </c>
    </row>
    <row r="23" spans="1:68" x14ac:dyDescent="0.2">
      <c r="A23" s="264">
        <f t="shared" si="30"/>
        <v>45032</v>
      </c>
      <c r="B23" s="264">
        <f t="shared" si="30"/>
        <v>45033</v>
      </c>
      <c r="C23" s="264">
        <f t="shared" si="30"/>
        <v>45034</v>
      </c>
      <c r="D23" s="264">
        <f t="shared" si="30"/>
        <v>45035</v>
      </c>
      <c r="E23" s="264">
        <f t="shared" si="30"/>
        <v>45036</v>
      </c>
      <c r="F23" s="264">
        <f t="shared" si="30"/>
        <v>45037</v>
      </c>
      <c r="G23" s="264">
        <f t="shared" si="30"/>
        <v>45038</v>
      </c>
      <c r="H23" s="261"/>
      <c r="I23" s="264">
        <f t="shared" si="31"/>
        <v>45067</v>
      </c>
      <c r="J23" s="264">
        <f t="shared" si="31"/>
        <v>45068</v>
      </c>
      <c r="K23" s="264">
        <f t="shared" si="31"/>
        <v>45069</v>
      </c>
      <c r="L23" s="264">
        <f t="shared" si="31"/>
        <v>45070</v>
      </c>
      <c r="M23" s="264">
        <f t="shared" si="31"/>
        <v>45071</v>
      </c>
      <c r="N23" s="264">
        <f t="shared" si="31"/>
        <v>45072</v>
      </c>
      <c r="O23" s="264">
        <f t="shared" si="31"/>
        <v>45073</v>
      </c>
      <c r="P23" s="261"/>
      <c r="Q23" s="264">
        <f t="shared" si="32"/>
        <v>45095</v>
      </c>
      <c r="R23" s="264">
        <f t="shared" si="32"/>
        <v>45096</v>
      </c>
      <c r="S23" s="264">
        <f t="shared" si="32"/>
        <v>45097</v>
      </c>
      <c r="T23" s="264">
        <f t="shared" si="32"/>
        <v>45098</v>
      </c>
      <c r="U23" s="264">
        <f t="shared" si="32"/>
        <v>45099</v>
      </c>
      <c r="V23" s="264">
        <f t="shared" si="32"/>
        <v>45100</v>
      </c>
      <c r="W23" s="264">
        <f t="shared" si="32"/>
        <v>45101</v>
      </c>
      <c r="X23" s="261"/>
      <c r="Y23" s="263">
        <f>DATE($A$4+IF($E$4&gt;5,1,0),5,5)</f>
        <v>45051</v>
      </c>
      <c r="Z23" s="266" t="s">
        <v>458</v>
      </c>
      <c r="AB23" s="331" t="str">
        <f>IF('Data Entry'!A34="","",'Data Entry'!A34)</f>
        <v>Wholesale Club</v>
      </c>
      <c r="AC23" s="324" t="str">
        <f>IF('Data Entry'!E34="","",'Data Entry'!E34)</f>
        <v>Yearly</v>
      </c>
      <c r="AD23" s="324">
        <f>IF('Data Entry'!D34="","",'Data Entry'!D34)</f>
        <v>50</v>
      </c>
      <c r="AE23" s="339" t="s">
        <v>18</v>
      </c>
      <c r="AF23" s="324" t="s">
        <v>140</v>
      </c>
      <c r="AG23" s="332">
        <v>5</v>
      </c>
      <c r="AI23" s="373">
        <f t="shared" si="33"/>
        <v>45235</v>
      </c>
      <c r="AK23" s="379" t="str">
        <f t="shared" si="24"/>
        <v>Paycheck 1</v>
      </c>
      <c r="AL23" s="380">
        <f t="shared" si="25"/>
        <v>45086</v>
      </c>
      <c r="AM23" s="382" t="str">
        <f t="shared" si="26"/>
        <v>June 2023</v>
      </c>
      <c r="AN23" s="384">
        <f t="shared" si="27"/>
        <v>850</v>
      </c>
      <c r="AO23" s="384" t="str">
        <f t="shared" si="28"/>
        <v>Income</v>
      </c>
      <c r="AP23" s="385">
        <f t="shared" si="29"/>
        <v>9</v>
      </c>
      <c r="AQ23" s="370"/>
      <c r="AS23" s="341">
        <f t="shared" ca="1" si="3"/>
        <v>572</v>
      </c>
      <c r="AT23" s="353" t="str">
        <f t="shared" ref="AT23:AT62" ca="1" si="46">IFERROR(INDEX(AO:AO,AS23),"")</f>
        <v>Liquid Bills</v>
      </c>
      <c r="AU23" s="348" t="str">
        <f t="shared" ref="AU23:AU62" ca="1" si="47">IFERROR(INDEX(AK:AK,AS23),"")</f>
        <v>Pet Care</v>
      </c>
      <c r="AV23" s="351">
        <f t="shared" ref="AV23:AV62" ca="1" si="48">IFERROR(INDEX(AN:AN,AS23),"")</f>
        <v>80</v>
      </c>
      <c r="AW23" s="346">
        <f t="shared" ref="AW23:AW62" ca="1" si="49">IFERROR(INDEX(AP:AP,AS23),"")</f>
        <v>5</v>
      </c>
      <c r="AX23" s="341">
        <f t="shared" ca="1" si="8"/>
        <v>573</v>
      </c>
      <c r="AY23" s="353" t="str">
        <f t="shared" ca="1" si="34"/>
        <v>Liquid Bills</v>
      </c>
      <c r="AZ23" s="348" t="str">
        <f t="shared" ca="1" si="35"/>
        <v>Pet Care</v>
      </c>
      <c r="BA23" s="351">
        <f t="shared" ca="1" si="36"/>
        <v>80</v>
      </c>
      <c r="BB23" s="346">
        <f t="shared" ca="1" si="37"/>
        <v>5</v>
      </c>
      <c r="BC23" s="341">
        <f t="shared" ca="1" si="13"/>
        <v>297</v>
      </c>
      <c r="BD23" s="353" t="str">
        <f t="shared" ca="1" si="38"/>
        <v>Fixed Bills</v>
      </c>
      <c r="BE23" s="348" t="str">
        <f t="shared" ca="1" si="39"/>
        <v>Lawn Service</v>
      </c>
      <c r="BF23" s="351">
        <f t="shared" ca="1" si="40"/>
        <v>50</v>
      </c>
      <c r="BG23" s="346">
        <f t="shared" ca="1" si="41"/>
        <v>20</v>
      </c>
      <c r="BH23" s="341">
        <f t="shared" ca="1" si="18"/>
        <v>634</v>
      </c>
      <c r="BI23" s="353" t="str">
        <f t="shared" ca="1" si="42"/>
        <v>Liquid Bills</v>
      </c>
      <c r="BJ23" s="348" t="str">
        <f t="shared" ca="1" si="43"/>
        <v>Car 1 Gas</v>
      </c>
      <c r="BK23" s="351">
        <f t="shared" ca="1" si="44"/>
        <v>50</v>
      </c>
      <c r="BL23" s="346">
        <f t="shared" ca="1" si="45"/>
        <v>1</v>
      </c>
      <c r="BO23" s="552" t="s">
        <v>529</v>
      </c>
    </row>
    <row r="24" spans="1:68" x14ac:dyDescent="0.2">
      <c r="A24" s="264">
        <f t="shared" si="30"/>
        <v>45039</v>
      </c>
      <c r="B24" s="264">
        <f t="shared" si="30"/>
        <v>45040</v>
      </c>
      <c r="C24" s="264">
        <f t="shared" si="30"/>
        <v>45041</v>
      </c>
      <c r="D24" s="264">
        <f t="shared" si="30"/>
        <v>45042</v>
      </c>
      <c r="E24" s="264">
        <f t="shared" si="30"/>
        <v>45043</v>
      </c>
      <c r="F24" s="264">
        <f t="shared" si="30"/>
        <v>45044</v>
      </c>
      <c r="G24" s="264">
        <f t="shared" si="30"/>
        <v>45045</v>
      </c>
      <c r="H24" s="261"/>
      <c r="I24" s="264">
        <f t="shared" si="31"/>
        <v>45074</v>
      </c>
      <c r="J24" s="264">
        <f t="shared" si="31"/>
        <v>45075</v>
      </c>
      <c r="K24" s="264">
        <f t="shared" si="31"/>
        <v>45076</v>
      </c>
      <c r="L24" s="264">
        <f t="shared" si="31"/>
        <v>45077</v>
      </c>
      <c r="M24" s="264" t="str">
        <f t="shared" si="31"/>
        <v/>
      </c>
      <c r="N24" s="264" t="str">
        <f t="shared" si="31"/>
        <v/>
      </c>
      <c r="O24" s="264" t="str">
        <f t="shared" si="31"/>
        <v/>
      </c>
      <c r="P24" s="261"/>
      <c r="Q24" s="264">
        <f t="shared" si="32"/>
        <v>45102</v>
      </c>
      <c r="R24" s="264">
        <f t="shared" si="32"/>
        <v>45103</v>
      </c>
      <c r="S24" s="264">
        <f t="shared" si="32"/>
        <v>45104</v>
      </c>
      <c r="T24" s="264">
        <f t="shared" si="32"/>
        <v>45105</v>
      </c>
      <c r="U24" s="264">
        <f t="shared" si="32"/>
        <v>45106</v>
      </c>
      <c r="V24" s="264">
        <f t="shared" si="32"/>
        <v>45107</v>
      </c>
      <c r="W24" s="264" t="str">
        <f t="shared" si="32"/>
        <v/>
      </c>
      <c r="X24" s="261"/>
      <c r="Y24" s="263">
        <f>(DATE($A$4+IF($E$4&gt;5,1,0),5,1)+(2-1)*7)+1-WEEKDAY(DATE($A$4+IF($E$4&gt;5,1,0),5,1),1)+IF(1&lt;WEEKDAY(DATE($A$4+IF($E$4&gt;5,1,0),5,1),1),7,0)</f>
        <v>45060</v>
      </c>
      <c r="Z24" s="266" t="s">
        <v>457</v>
      </c>
      <c r="AB24" s="331" t="str">
        <f>IF('Data Entry'!A35="","",'Data Entry'!A35)</f>
        <v>Disney+</v>
      </c>
      <c r="AC24" s="324" t="str">
        <f>IF('Data Entry'!E35="","",'Data Entry'!E35)</f>
        <v>Yearly</v>
      </c>
      <c r="AD24" s="324">
        <f>IF('Data Entry'!D35="","",'Data Entry'!D35)</f>
        <v>124.79</v>
      </c>
      <c r="AE24" s="339" t="s">
        <v>18</v>
      </c>
      <c r="AF24" s="324" t="s">
        <v>141</v>
      </c>
      <c r="AG24" s="332">
        <v>8</v>
      </c>
      <c r="AI24" s="373">
        <f t="shared" si="33"/>
        <v>45268</v>
      </c>
      <c r="AK24" s="379" t="str">
        <f t="shared" si="24"/>
        <v>Paycheck 1</v>
      </c>
      <c r="AL24" s="380">
        <f t="shared" si="25"/>
        <v>45100</v>
      </c>
      <c r="AM24" s="382" t="str">
        <f t="shared" si="26"/>
        <v>June 2023</v>
      </c>
      <c r="AN24" s="384">
        <f t="shared" si="27"/>
        <v>850</v>
      </c>
      <c r="AO24" s="384" t="str">
        <f t="shared" si="28"/>
        <v>Income</v>
      </c>
      <c r="AP24" s="385">
        <f t="shared" si="29"/>
        <v>23</v>
      </c>
      <c r="AQ24" s="370"/>
      <c r="AS24" s="341">
        <f t="shared" ca="1" si="3"/>
        <v>628</v>
      </c>
      <c r="AT24" s="353" t="str">
        <f t="shared" ca="1" si="46"/>
        <v>Liquid Bills</v>
      </c>
      <c r="AU24" s="348" t="str">
        <f t="shared" ca="1" si="47"/>
        <v>Car 1 Gas</v>
      </c>
      <c r="AV24" s="351">
        <f t="shared" ca="1" si="48"/>
        <v>50</v>
      </c>
      <c r="AW24" s="346">
        <f t="shared" ca="1" si="49"/>
        <v>7</v>
      </c>
      <c r="AX24" s="341">
        <f t="shared" ca="1" si="8"/>
        <v>630</v>
      </c>
      <c r="AY24" s="353" t="str">
        <f t="shared" ca="1" si="34"/>
        <v>Liquid Bills</v>
      </c>
      <c r="AZ24" s="348" t="str">
        <f t="shared" ca="1" si="35"/>
        <v>Car 1 Gas</v>
      </c>
      <c r="BA24" s="351">
        <f t="shared" ca="1" si="36"/>
        <v>50</v>
      </c>
      <c r="BB24" s="346">
        <f t="shared" ca="1" si="37"/>
        <v>4</v>
      </c>
      <c r="BC24" s="341">
        <f t="shared" ca="1" si="13"/>
        <v>574</v>
      </c>
      <c r="BD24" s="353" t="str">
        <f t="shared" ca="1" si="38"/>
        <v>Liquid Bills</v>
      </c>
      <c r="BE24" s="348" t="str">
        <f t="shared" ca="1" si="39"/>
        <v>Pet Care</v>
      </c>
      <c r="BF24" s="351">
        <f t="shared" ca="1" si="40"/>
        <v>80</v>
      </c>
      <c r="BG24" s="346">
        <f t="shared" ca="1" si="41"/>
        <v>5</v>
      </c>
      <c r="BH24" s="341">
        <f t="shared" ca="1" si="18"/>
        <v>635</v>
      </c>
      <c r="BI24" s="353" t="str">
        <f t="shared" ca="1" si="42"/>
        <v>Liquid Bills</v>
      </c>
      <c r="BJ24" s="348" t="str">
        <f t="shared" ca="1" si="43"/>
        <v>Car 1 Gas</v>
      </c>
      <c r="BK24" s="351">
        <f t="shared" ca="1" si="44"/>
        <v>50</v>
      </c>
      <c r="BL24" s="346">
        <f t="shared" ca="1" si="45"/>
        <v>15</v>
      </c>
      <c r="BO24" s="552" t="s">
        <v>530</v>
      </c>
    </row>
    <row r="25" spans="1:68" ht="13.5" thickBot="1" x14ac:dyDescent="0.25">
      <c r="A25" s="264">
        <f t="shared" si="30"/>
        <v>45046</v>
      </c>
      <c r="B25" s="264" t="str">
        <f t="shared" si="30"/>
        <v/>
      </c>
      <c r="C25" s="264" t="str">
        <f t="shared" si="30"/>
        <v/>
      </c>
      <c r="D25" s="264" t="str">
        <f t="shared" si="30"/>
        <v/>
      </c>
      <c r="E25" s="264" t="str">
        <f t="shared" si="30"/>
        <v/>
      </c>
      <c r="F25" s="264" t="str">
        <f t="shared" si="30"/>
        <v/>
      </c>
      <c r="G25" s="264" t="str">
        <f t="shared" si="30"/>
        <v/>
      </c>
      <c r="H25" s="265"/>
      <c r="I25" s="264" t="str">
        <f t="shared" si="31"/>
        <v/>
      </c>
      <c r="J25" s="264" t="str">
        <f t="shared" si="31"/>
        <v/>
      </c>
      <c r="K25" s="264" t="str">
        <f t="shared" si="31"/>
        <v/>
      </c>
      <c r="L25" s="264" t="str">
        <f t="shared" si="31"/>
        <v/>
      </c>
      <c r="M25" s="264" t="str">
        <f t="shared" si="31"/>
        <v/>
      </c>
      <c r="N25" s="264" t="str">
        <f t="shared" si="31"/>
        <v/>
      </c>
      <c r="O25" s="264" t="str">
        <f t="shared" si="31"/>
        <v/>
      </c>
      <c r="P25" s="265"/>
      <c r="Q25" s="264" t="str">
        <f t="shared" si="32"/>
        <v/>
      </c>
      <c r="R25" s="264" t="str">
        <f t="shared" si="32"/>
        <v/>
      </c>
      <c r="S25" s="264" t="str">
        <f t="shared" si="32"/>
        <v/>
      </c>
      <c r="T25" s="264" t="str">
        <f t="shared" si="32"/>
        <v/>
      </c>
      <c r="U25" s="264" t="str">
        <f t="shared" si="32"/>
        <v/>
      </c>
      <c r="V25" s="264" t="str">
        <f t="shared" si="32"/>
        <v/>
      </c>
      <c r="W25" s="264" t="str">
        <f t="shared" si="32"/>
        <v/>
      </c>
      <c r="X25" s="261"/>
      <c r="Y25" s="263">
        <f>(DATE($A$4+IF($E$4&gt;5,1,0),6,1)+(0-1)*7)+2-WEEKDAY(DATE($A$4+IF($E$4&gt;5,1,0),6,1),1)+IF(2&lt;WEEKDAY(DATE($A$4+IF($E$4&gt;5,1,0),6,1),1),7,0)</f>
        <v>45075</v>
      </c>
      <c r="Z25" s="266" t="s">
        <v>456</v>
      </c>
      <c r="AB25" s="333" t="str">
        <f>IF('Data Entry'!A36="","",'Data Entry'!A36)</f>
        <v/>
      </c>
      <c r="AC25" s="334" t="str">
        <f>IF('Data Entry'!E36="","",'Data Entry'!E36)</f>
        <v/>
      </c>
      <c r="AD25" s="334" t="str">
        <f>IF('Data Entry'!D36="","",'Data Entry'!D36)</f>
        <v/>
      </c>
      <c r="AE25" s="350" t="s">
        <v>18</v>
      </c>
      <c r="AF25" s="334"/>
      <c r="AG25" s="335"/>
      <c r="AI25" s="371" t="str">
        <f t="shared" si="33"/>
        <v/>
      </c>
      <c r="AK25" s="379" t="str">
        <f t="shared" si="24"/>
        <v>Paycheck 1</v>
      </c>
      <c r="AL25" s="380">
        <f t="shared" si="25"/>
        <v>45114</v>
      </c>
      <c r="AM25" s="382" t="str">
        <f t="shared" si="26"/>
        <v>July 2023</v>
      </c>
      <c r="AN25" s="384">
        <f t="shared" si="27"/>
        <v>850</v>
      </c>
      <c r="AO25" s="384" t="str">
        <f t="shared" si="28"/>
        <v>Income</v>
      </c>
      <c r="AP25" s="385">
        <f t="shared" si="29"/>
        <v>7</v>
      </c>
      <c r="AQ25" s="370"/>
      <c r="AS25" s="341">
        <f t="shared" ca="1" si="3"/>
        <v>629</v>
      </c>
      <c r="AT25" s="353" t="str">
        <f t="shared" ca="1" si="46"/>
        <v>Liquid Bills</v>
      </c>
      <c r="AU25" s="348" t="str">
        <f t="shared" ca="1" si="47"/>
        <v>Car 1 Gas</v>
      </c>
      <c r="AV25" s="351">
        <f t="shared" ca="1" si="48"/>
        <v>50</v>
      </c>
      <c r="AW25" s="346">
        <f t="shared" ca="1" si="49"/>
        <v>21</v>
      </c>
      <c r="AX25" s="341">
        <f t="shared" ca="1" si="8"/>
        <v>631</v>
      </c>
      <c r="AY25" s="353" t="str">
        <f t="shared" ca="1" si="34"/>
        <v>Liquid Bills</v>
      </c>
      <c r="AZ25" s="348" t="str">
        <f t="shared" ca="1" si="35"/>
        <v>Car 1 Gas</v>
      </c>
      <c r="BA25" s="351">
        <f t="shared" ca="1" si="36"/>
        <v>50</v>
      </c>
      <c r="BB25" s="346">
        <f t="shared" ca="1" si="37"/>
        <v>18</v>
      </c>
      <c r="BC25" s="341">
        <f t="shared" ca="1" si="13"/>
        <v>632</v>
      </c>
      <c r="BD25" s="353" t="str">
        <f t="shared" ca="1" si="38"/>
        <v>Liquid Bills</v>
      </c>
      <c r="BE25" s="348" t="str">
        <f t="shared" ca="1" si="39"/>
        <v>Car 1 Gas</v>
      </c>
      <c r="BF25" s="351">
        <f t="shared" ca="1" si="40"/>
        <v>50</v>
      </c>
      <c r="BG25" s="346">
        <f t="shared" ca="1" si="41"/>
        <v>4</v>
      </c>
      <c r="BH25" s="341">
        <f t="shared" ca="1" si="18"/>
        <v>636</v>
      </c>
      <c r="BI25" s="353" t="str">
        <f t="shared" ca="1" si="42"/>
        <v>Liquid Bills</v>
      </c>
      <c r="BJ25" s="348" t="str">
        <f t="shared" ca="1" si="43"/>
        <v>Car 1 Gas</v>
      </c>
      <c r="BK25" s="351">
        <f t="shared" ca="1" si="44"/>
        <v>50</v>
      </c>
      <c r="BL25" s="346">
        <f t="shared" ca="1" si="45"/>
        <v>29</v>
      </c>
      <c r="BO25" s="548" t="s">
        <v>531</v>
      </c>
    </row>
    <row r="26" spans="1:68" x14ac:dyDescent="0.2">
      <c r="A26" s="261"/>
      <c r="B26" s="261"/>
      <c r="C26" s="261"/>
      <c r="D26" s="261"/>
      <c r="E26" s="261"/>
      <c r="F26" s="261"/>
      <c r="G26" s="261"/>
      <c r="H26" s="261"/>
      <c r="I26" s="261"/>
      <c r="J26" s="261"/>
      <c r="K26" s="261"/>
      <c r="L26" s="261"/>
      <c r="M26" s="261"/>
      <c r="N26" s="261"/>
      <c r="O26" s="261"/>
      <c r="P26" s="261"/>
      <c r="Q26" s="261"/>
      <c r="R26" s="261"/>
      <c r="S26" s="261"/>
      <c r="T26" s="261"/>
      <c r="U26" s="261"/>
      <c r="V26" s="261"/>
      <c r="W26" s="261"/>
      <c r="X26" s="261"/>
      <c r="Y26" s="263">
        <f>(DATE($A$4+IF($E$4&gt;6,1,0),6,1)+(3-1)*7)+1-WEEKDAY(DATE($A$4+IF($E$4&gt;6,1,0),6,1),1)+IF(1&lt;WEEKDAY(DATE($A$4+IF($E$4&gt;6,1,0),6,1),1),7,0)</f>
        <v>45095</v>
      </c>
      <c r="Z26" s="266" t="s">
        <v>455</v>
      </c>
      <c r="AK26" s="379" t="str">
        <f t="shared" si="24"/>
        <v>Paycheck 1</v>
      </c>
      <c r="AL26" s="380">
        <f t="shared" si="25"/>
        <v>45128</v>
      </c>
      <c r="AM26" s="382" t="str">
        <f t="shared" si="26"/>
        <v>July 2023</v>
      </c>
      <c r="AN26" s="384">
        <f t="shared" si="27"/>
        <v>850</v>
      </c>
      <c r="AO26" s="384" t="str">
        <f t="shared" si="28"/>
        <v>Income</v>
      </c>
      <c r="AP26" s="385">
        <f t="shared" si="29"/>
        <v>21</v>
      </c>
      <c r="AQ26" s="370"/>
      <c r="AS26" s="341">
        <f t="shared" ca="1" si="3"/>
        <v>684</v>
      </c>
      <c r="AT26" s="353" t="str">
        <f t="shared" ca="1" si="46"/>
        <v>Liquid Bills</v>
      </c>
      <c r="AU26" s="348" t="str">
        <f t="shared" ca="1" si="47"/>
        <v>Car 2 Gas</v>
      </c>
      <c r="AV26" s="351">
        <f t="shared" ca="1" si="48"/>
        <v>80</v>
      </c>
      <c r="AW26" s="346">
        <f t="shared" ca="1" si="49"/>
        <v>2</v>
      </c>
      <c r="AX26" s="341">
        <f t="shared" ca="1" si="8"/>
        <v>687</v>
      </c>
      <c r="AY26" s="353" t="str">
        <f t="shared" ca="1" si="34"/>
        <v>Liquid Bills</v>
      </c>
      <c r="AZ26" s="348" t="str">
        <f t="shared" ca="1" si="35"/>
        <v>Car 2 Gas</v>
      </c>
      <c r="BA26" s="351">
        <f t="shared" ca="1" si="36"/>
        <v>80</v>
      </c>
      <c r="BB26" s="346">
        <f t="shared" ca="1" si="37"/>
        <v>13</v>
      </c>
      <c r="BC26" s="341">
        <f t="shared" ca="1" si="13"/>
        <v>633</v>
      </c>
      <c r="BD26" s="353" t="str">
        <f t="shared" ca="1" si="38"/>
        <v>Liquid Bills</v>
      </c>
      <c r="BE26" s="348" t="str">
        <f t="shared" ca="1" si="39"/>
        <v>Car 1 Gas</v>
      </c>
      <c r="BF26" s="351">
        <f t="shared" ca="1" si="40"/>
        <v>50</v>
      </c>
      <c r="BG26" s="346">
        <f t="shared" ca="1" si="41"/>
        <v>18</v>
      </c>
      <c r="BH26" s="341">
        <f t="shared" ca="1" si="18"/>
        <v>691</v>
      </c>
      <c r="BI26" s="353" t="str">
        <f t="shared" ca="1" si="42"/>
        <v>Liquid Bills</v>
      </c>
      <c r="BJ26" s="348" t="str">
        <f t="shared" ca="1" si="43"/>
        <v>Car 2 Gas</v>
      </c>
      <c r="BK26" s="351">
        <f t="shared" ca="1" si="44"/>
        <v>80</v>
      </c>
      <c r="BL26" s="346">
        <f t="shared" ca="1" si="45"/>
        <v>10</v>
      </c>
      <c r="BO26" s="552" t="s">
        <v>532</v>
      </c>
    </row>
    <row r="27" spans="1:68" ht="15.75" thickBot="1" x14ac:dyDescent="0.25">
      <c r="A27" s="1102">
        <f>DATE(YEAR(Q18),MONTH(Q18)+1,1)</f>
        <v>45108</v>
      </c>
      <c r="B27" s="1103"/>
      <c r="C27" s="1103"/>
      <c r="D27" s="1103"/>
      <c r="E27" s="1103"/>
      <c r="F27" s="1103"/>
      <c r="G27" s="1104"/>
      <c r="H27" s="261"/>
      <c r="I27" s="1102">
        <f>DATE(YEAR(A27),MONTH(A27)+1,1)</f>
        <v>45139</v>
      </c>
      <c r="J27" s="1103"/>
      <c r="K27" s="1103"/>
      <c r="L27" s="1103"/>
      <c r="M27" s="1103"/>
      <c r="N27" s="1103"/>
      <c r="O27" s="1104"/>
      <c r="P27" s="261"/>
      <c r="Q27" s="1102">
        <f>DATE(YEAR(I27),MONTH(I27)+1,1)</f>
        <v>45170</v>
      </c>
      <c r="R27" s="1103"/>
      <c r="S27" s="1103"/>
      <c r="T27" s="1103"/>
      <c r="U27" s="1103"/>
      <c r="V27" s="1103"/>
      <c r="W27" s="1104"/>
      <c r="X27" s="261"/>
      <c r="Y27" s="263">
        <f>DATE($A$4+IF($E$4&gt;6,1,0),6,19)</f>
        <v>45096</v>
      </c>
      <c r="Z27" s="266" t="s">
        <v>454</v>
      </c>
      <c r="AK27" s="379" t="str">
        <f t="shared" si="24"/>
        <v>Paycheck 1</v>
      </c>
      <c r="AL27" s="380">
        <f t="shared" si="25"/>
        <v>45142</v>
      </c>
      <c r="AM27" s="382" t="str">
        <f t="shared" si="26"/>
        <v>August 2023</v>
      </c>
      <c r="AN27" s="384">
        <f t="shared" si="27"/>
        <v>850</v>
      </c>
      <c r="AO27" s="384" t="str">
        <f t="shared" si="28"/>
        <v>Income</v>
      </c>
      <c r="AP27" s="385">
        <f t="shared" si="29"/>
        <v>4</v>
      </c>
      <c r="AQ27" s="370"/>
      <c r="AS27" s="341">
        <f t="shared" ca="1" si="3"/>
        <v>685</v>
      </c>
      <c r="AT27" s="353" t="str">
        <f t="shared" ca="1" si="46"/>
        <v>Liquid Bills</v>
      </c>
      <c r="AU27" s="348" t="str">
        <f t="shared" ca="1" si="47"/>
        <v>Car 2 Gas</v>
      </c>
      <c r="AV27" s="351">
        <f t="shared" ca="1" si="48"/>
        <v>80</v>
      </c>
      <c r="AW27" s="346">
        <f t="shared" ca="1" si="49"/>
        <v>16</v>
      </c>
      <c r="AX27" s="341">
        <f t="shared" ca="1" si="8"/>
        <v>688</v>
      </c>
      <c r="AY27" s="353" t="str">
        <f t="shared" ca="1" si="34"/>
        <v>Liquid Bills</v>
      </c>
      <c r="AZ27" s="348" t="str">
        <f t="shared" ca="1" si="35"/>
        <v>Car 2 Gas</v>
      </c>
      <c r="BA27" s="351">
        <f t="shared" ca="1" si="36"/>
        <v>80</v>
      </c>
      <c r="BB27" s="346">
        <f t="shared" ca="1" si="37"/>
        <v>27</v>
      </c>
      <c r="BC27" s="341">
        <f t="shared" ca="1" si="13"/>
        <v>689</v>
      </c>
      <c r="BD27" s="353" t="str">
        <f t="shared" ca="1" si="38"/>
        <v>Liquid Bills</v>
      </c>
      <c r="BE27" s="348" t="str">
        <f t="shared" ca="1" si="39"/>
        <v>Car 2 Gas</v>
      </c>
      <c r="BF27" s="351">
        <f t="shared" ca="1" si="40"/>
        <v>80</v>
      </c>
      <c r="BG27" s="346">
        <f t="shared" ca="1" si="41"/>
        <v>13</v>
      </c>
      <c r="BH27" s="341">
        <f t="shared" ca="1" si="18"/>
        <v>692</v>
      </c>
      <c r="BI27" s="353" t="str">
        <f t="shared" ca="1" si="42"/>
        <v>Liquid Bills</v>
      </c>
      <c r="BJ27" s="348" t="str">
        <f t="shared" ca="1" si="43"/>
        <v>Car 2 Gas</v>
      </c>
      <c r="BK27" s="351">
        <f t="shared" ca="1" si="44"/>
        <v>80</v>
      </c>
      <c r="BL27" s="346">
        <f t="shared" ca="1" si="45"/>
        <v>24</v>
      </c>
      <c r="BO27" s="551" t="s">
        <v>533</v>
      </c>
    </row>
    <row r="28" spans="1:68" ht="14.25" x14ac:dyDescent="0.3">
      <c r="A28" s="269" t="str">
        <f>$A$10</f>
        <v>Su</v>
      </c>
      <c r="B28" s="268" t="str">
        <f>$B$10</f>
        <v>M</v>
      </c>
      <c r="C28" s="268" t="str">
        <f>$C$10</f>
        <v>Tu</v>
      </c>
      <c r="D28" s="268" t="str">
        <f>$D$10</f>
        <v>W</v>
      </c>
      <c r="E28" s="268" t="str">
        <f>$E$10</f>
        <v>Th</v>
      </c>
      <c r="F28" s="268" t="str">
        <f>$F$10</f>
        <v>F</v>
      </c>
      <c r="G28" s="267" t="str">
        <f>$G$10</f>
        <v>Sa</v>
      </c>
      <c r="H28" s="261"/>
      <c r="I28" s="269" t="str">
        <f>$A$10</f>
        <v>Su</v>
      </c>
      <c r="J28" s="268" t="str">
        <f>$B$10</f>
        <v>M</v>
      </c>
      <c r="K28" s="268" t="str">
        <f>$C$10</f>
        <v>Tu</v>
      </c>
      <c r="L28" s="268" t="str">
        <f>$D$10</f>
        <v>W</v>
      </c>
      <c r="M28" s="268" t="str">
        <f>$E$10</f>
        <v>Th</v>
      </c>
      <c r="N28" s="268" t="str">
        <f>$F$10</f>
        <v>F</v>
      </c>
      <c r="O28" s="267" t="str">
        <f>$G$10</f>
        <v>Sa</v>
      </c>
      <c r="P28" s="261"/>
      <c r="Q28" s="269" t="str">
        <f>$A$10</f>
        <v>Su</v>
      </c>
      <c r="R28" s="268" t="str">
        <f>$B$10</f>
        <v>M</v>
      </c>
      <c r="S28" s="268" t="str">
        <f>$C$10</f>
        <v>Tu</v>
      </c>
      <c r="T28" s="268" t="str">
        <f>$D$10</f>
        <v>W</v>
      </c>
      <c r="U28" s="268" t="str">
        <f>$E$10</f>
        <v>Th</v>
      </c>
      <c r="V28" s="268" t="str">
        <f>$F$10</f>
        <v>F</v>
      </c>
      <c r="W28" s="267" t="str">
        <f>$G$10</f>
        <v>Sa</v>
      </c>
      <c r="X28" s="261"/>
      <c r="Y28" s="263">
        <f>IF(AND($A$4&gt;1900,$A$4&lt;2099),IF(MONTH(ROUNDDOWN((DATE(2000,6,21)+TIME(1,36,0))+($A$4-2000)*365.24163,0))&lt;$E$4,ROUNDDOWN((DATE(2000,6,21)+TIME(1,36,0))+($A$4+1-2000)*365.24163,0),ROUNDDOWN((DATE(2000,6,21)+TIME(1,36,0))+($A$4-2000)*365.24163,0)),"n/f")</f>
        <v>45098</v>
      </c>
      <c r="Z28" s="266" t="s">
        <v>453</v>
      </c>
      <c r="AB28" s="1146" t="s">
        <v>24</v>
      </c>
      <c r="AC28" s="1147"/>
      <c r="AD28" s="1147"/>
      <c r="AE28" s="1147"/>
      <c r="AF28" s="1147"/>
      <c r="AG28" s="1148"/>
      <c r="AK28" s="379" t="str">
        <f t="shared" si="24"/>
        <v>Paycheck 1</v>
      </c>
      <c r="AL28" s="380">
        <f t="shared" si="25"/>
        <v>45156</v>
      </c>
      <c r="AM28" s="382" t="str">
        <f t="shared" si="26"/>
        <v>August 2023</v>
      </c>
      <c r="AN28" s="384">
        <f t="shared" si="27"/>
        <v>850</v>
      </c>
      <c r="AO28" s="384" t="str">
        <f t="shared" si="28"/>
        <v>Income</v>
      </c>
      <c r="AP28" s="385">
        <f t="shared" si="29"/>
        <v>18</v>
      </c>
      <c r="AQ28" s="370"/>
      <c r="AS28" s="341">
        <f t="shared" ca="1" si="3"/>
        <v>686</v>
      </c>
      <c r="AT28" s="353" t="str">
        <f t="shared" ca="1" si="46"/>
        <v>Liquid Bills</v>
      </c>
      <c r="AU28" s="348" t="str">
        <f t="shared" ca="1" si="47"/>
        <v>Car 2 Gas</v>
      </c>
      <c r="AV28" s="351">
        <f t="shared" ca="1" si="48"/>
        <v>80</v>
      </c>
      <c r="AW28" s="346">
        <f t="shared" ca="1" si="49"/>
        <v>30</v>
      </c>
      <c r="AX28" s="341">
        <f t="shared" ca="1" si="8"/>
        <v>745</v>
      </c>
      <c r="AY28" s="353" t="str">
        <f t="shared" ca="1" si="34"/>
        <v>Liquid Bills</v>
      </c>
      <c r="AZ28" s="348" t="str">
        <f t="shared" ca="1" si="35"/>
        <v>Groceries</v>
      </c>
      <c r="BA28" s="351">
        <f t="shared" ca="1" si="36"/>
        <v>125</v>
      </c>
      <c r="BB28" s="346">
        <f t="shared" ca="1" si="37"/>
        <v>5</v>
      </c>
      <c r="BC28" s="341">
        <f t="shared" ca="1" si="13"/>
        <v>690</v>
      </c>
      <c r="BD28" s="353" t="str">
        <f t="shared" ca="1" si="38"/>
        <v>Liquid Bills</v>
      </c>
      <c r="BE28" s="348" t="str">
        <f t="shared" ca="1" si="39"/>
        <v>Car 2 Gas</v>
      </c>
      <c r="BF28" s="351">
        <f t="shared" ca="1" si="40"/>
        <v>80</v>
      </c>
      <c r="BG28" s="346">
        <f t="shared" ca="1" si="41"/>
        <v>27</v>
      </c>
      <c r="BH28" s="341">
        <f t="shared" ca="1" si="18"/>
        <v>753</v>
      </c>
      <c r="BI28" s="353" t="str">
        <f t="shared" ca="1" si="42"/>
        <v>Liquid Bills</v>
      </c>
      <c r="BJ28" s="348" t="str">
        <f t="shared" ca="1" si="43"/>
        <v>Groceries</v>
      </c>
      <c r="BK28" s="351">
        <f t="shared" ca="1" si="44"/>
        <v>125</v>
      </c>
      <c r="BL28" s="346">
        <f t="shared" ca="1" si="45"/>
        <v>2</v>
      </c>
      <c r="BO28" s="552" t="s">
        <v>536</v>
      </c>
    </row>
    <row r="29" spans="1:68" ht="13.5" thickBot="1" x14ac:dyDescent="0.25">
      <c r="A29" s="264" t="str">
        <f t="shared" ref="A29:G34" si="50">IF(MONTH($A$27)&lt;&gt;MONTH($A$27-(WEEKDAY($A$27,1)-($I$4-1))-IF((WEEKDAY($A$27,1)-($I$4-1))&lt;=0,7,0)+(ROW(A29)-ROW($A$29))*7+(COLUMN(A29)-COLUMN($A$29)+1)),"",$A$27-(WEEKDAY($A$27,1)-($I$4-1))-IF((WEEKDAY($A$27,1)-($I$4-1))&lt;=0,7,0)+(ROW(A29)-ROW($A$29))*7+(COLUMN(A29)-COLUMN($A$29)+1))</f>
        <v/>
      </c>
      <c r="B29" s="264" t="str">
        <f t="shared" si="50"/>
        <v/>
      </c>
      <c r="C29" s="264" t="str">
        <f t="shared" si="50"/>
        <v/>
      </c>
      <c r="D29" s="264" t="str">
        <f t="shared" si="50"/>
        <v/>
      </c>
      <c r="E29" s="264" t="str">
        <f t="shared" si="50"/>
        <v/>
      </c>
      <c r="F29" s="264" t="str">
        <f t="shared" si="50"/>
        <v/>
      </c>
      <c r="G29" s="264">
        <f t="shared" si="50"/>
        <v>45108</v>
      </c>
      <c r="H29" s="261"/>
      <c r="I29" s="264" t="str">
        <f t="shared" ref="I29:O34" si="51">IF(MONTH($I$27)&lt;&gt;MONTH($I$27-(WEEKDAY($I$27,1)-($I$4-1))-IF((WEEKDAY($I$27,1)-($I$4-1))&lt;=0,7,0)+(ROW(I29)-ROW($I$29))*7+(COLUMN(I29)-COLUMN($I$29)+1)),"",$I$27-(WEEKDAY($I$27,1)-($I$4-1))-IF((WEEKDAY($I$27,1)-($I$4-1))&lt;=0,7,0)+(ROW(I29)-ROW($I$29))*7+(COLUMN(I29)-COLUMN($I$29)+1))</f>
        <v/>
      </c>
      <c r="J29" s="264" t="str">
        <f t="shared" si="51"/>
        <v/>
      </c>
      <c r="K29" s="264">
        <f t="shared" si="51"/>
        <v>45139</v>
      </c>
      <c r="L29" s="264">
        <f t="shared" si="51"/>
        <v>45140</v>
      </c>
      <c r="M29" s="264">
        <f t="shared" si="51"/>
        <v>45141</v>
      </c>
      <c r="N29" s="264">
        <f t="shared" si="51"/>
        <v>45142</v>
      </c>
      <c r="O29" s="264">
        <f t="shared" si="51"/>
        <v>45143</v>
      </c>
      <c r="P29" s="261"/>
      <c r="Q29" s="264" t="str">
        <f t="shared" ref="Q29:W34" si="52">IF(MONTH($Q$27)&lt;&gt;MONTH($Q$27-(WEEKDAY($Q$27,1)-($I$4-1))-IF((WEEKDAY($Q$27,1)-($I$4-1))&lt;=0,7,0)+(ROW(Q29)-ROW($Q$29))*7+(COLUMN(Q29)-COLUMN($Q$29)+1)),"",$Q$27-(WEEKDAY($Q$27,1)-($I$4-1))-IF((WEEKDAY($Q$27,1)-($I$4-1))&lt;=0,7,0)+(ROW(Q29)-ROW($Q$29))*7+(COLUMN(Q29)-COLUMN($Q$29)+1))</f>
        <v/>
      </c>
      <c r="R29" s="264" t="str">
        <f t="shared" si="52"/>
        <v/>
      </c>
      <c r="S29" s="264" t="str">
        <f t="shared" si="52"/>
        <v/>
      </c>
      <c r="T29" s="264" t="str">
        <f t="shared" si="52"/>
        <v/>
      </c>
      <c r="U29" s="264" t="str">
        <f t="shared" si="52"/>
        <v/>
      </c>
      <c r="V29" s="264">
        <f t="shared" si="52"/>
        <v>45170</v>
      </c>
      <c r="W29" s="264">
        <f t="shared" si="52"/>
        <v>45171</v>
      </c>
      <c r="X29" s="261"/>
      <c r="Y29" s="263">
        <f>IF(AND($A$4&gt;=2013,$A$4&lt;=2030),DATEVALUE(INDEX({"2013-07-09";"2014-06-28";"2015-06-18";"2016-06-06";"2017-05-27";"2018-05-16";"2019-05-06";"2020-04-24";"2021-04-13";"2022-04-03";"2023-03-23";"2024-03-11";"2025-03-01";"2026-02-18";"2027-02-08";"2028-01-28";"2029-01-16";"2030-01-06"},$A$4-2012+IF(MONTH(DATEVALUE(INDEX({"2013-07-09";"2014-06-28";"2015-06-18";"2016-06-06";"2017-05-27";"2018-05-16";"2019-05-06";"2020-04-24";"2021-04-13";"2022-04-03";"2023-03-23";"2024-03-11";"2025-03-01";"2026-02-18";"2027-02-08";"2028-01-28";"2029-01-16";"2030-01-06"},$A$4-2012)))&lt;$E$4,1,0),1)),"---")</f>
        <v>45008</v>
      </c>
      <c r="Z29" s="266" t="s">
        <v>452</v>
      </c>
      <c r="AB29" s="337" t="s">
        <v>494</v>
      </c>
      <c r="AC29" s="336" t="s">
        <v>523</v>
      </c>
      <c r="AD29" s="336" t="s">
        <v>194</v>
      </c>
      <c r="AE29" s="336" t="s">
        <v>261</v>
      </c>
      <c r="AF29" s="336" t="s">
        <v>120</v>
      </c>
      <c r="AG29" s="338" t="s">
        <v>495</v>
      </c>
      <c r="AK29" s="379" t="str">
        <f t="shared" si="24"/>
        <v>Paycheck 1</v>
      </c>
      <c r="AL29" s="380">
        <f t="shared" si="25"/>
        <v>45170</v>
      </c>
      <c r="AM29" s="382" t="str">
        <f t="shared" si="26"/>
        <v>September 2023</v>
      </c>
      <c r="AN29" s="384">
        <f t="shared" si="27"/>
        <v>850</v>
      </c>
      <c r="AO29" s="384" t="str">
        <f t="shared" si="28"/>
        <v>Income</v>
      </c>
      <c r="AP29" s="385">
        <f t="shared" si="29"/>
        <v>1</v>
      </c>
      <c r="AQ29" s="370"/>
      <c r="AS29" s="341">
        <f t="shared" ca="1" si="3"/>
        <v>740</v>
      </c>
      <c r="AT29" s="353" t="str">
        <f t="shared" ca="1" si="46"/>
        <v>Liquid Bills</v>
      </c>
      <c r="AU29" s="348" t="str">
        <f t="shared" ca="1" si="47"/>
        <v>Groceries</v>
      </c>
      <c r="AV29" s="351">
        <f t="shared" ca="1" si="48"/>
        <v>125</v>
      </c>
      <c r="AW29" s="346">
        <f t="shared" ca="1" si="49"/>
        <v>1</v>
      </c>
      <c r="AX29" s="341">
        <f t="shared" ca="1" si="8"/>
        <v>746</v>
      </c>
      <c r="AY29" s="353" t="str">
        <f t="shared" ca="1" si="34"/>
        <v>Liquid Bills</v>
      </c>
      <c r="AZ29" s="348" t="str">
        <f t="shared" ca="1" si="35"/>
        <v>Groceries</v>
      </c>
      <c r="BA29" s="351">
        <f t="shared" ca="1" si="36"/>
        <v>125</v>
      </c>
      <c r="BB29" s="346">
        <f t="shared" ca="1" si="37"/>
        <v>12</v>
      </c>
      <c r="BC29" s="341">
        <f t="shared" ca="1" si="13"/>
        <v>749</v>
      </c>
      <c r="BD29" s="353" t="str">
        <f t="shared" ca="1" si="38"/>
        <v>Liquid Bills</v>
      </c>
      <c r="BE29" s="348" t="str">
        <f t="shared" ca="1" si="39"/>
        <v>Groceries</v>
      </c>
      <c r="BF29" s="351">
        <f t="shared" ca="1" si="40"/>
        <v>125</v>
      </c>
      <c r="BG29" s="346">
        <f t="shared" ca="1" si="41"/>
        <v>5</v>
      </c>
      <c r="BH29" s="341">
        <f t="shared" ca="1" si="18"/>
        <v>754</v>
      </c>
      <c r="BI29" s="353" t="str">
        <f t="shared" ca="1" si="42"/>
        <v>Liquid Bills</v>
      </c>
      <c r="BJ29" s="348" t="str">
        <f t="shared" ca="1" si="43"/>
        <v>Groceries</v>
      </c>
      <c r="BK29" s="351">
        <f t="shared" ca="1" si="44"/>
        <v>125</v>
      </c>
      <c r="BL29" s="346">
        <f t="shared" ca="1" si="45"/>
        <v>9</v>
      </c>
      <c r="BO29" s="552" t="s">
        <v>537</v>
      </c>
    </row>
    <row r="30" spans="1:68" x14ac:dyDescent="0.2">
      <c r="A30" s="264">
        <f t="shared" si="50"/>
        <v>45109</v>
      </c>
      <c r="B30" s="264">
        <f t="shared" si="50"/>
        <v>45110</v>
      </c>
      <c r="C30" s="264">
        <f t="shared" si="50"/>
        <v>45111</v>
      </c>
      <c r="D30" s="264">
        <f t="shared" si="50"/>
        <v>45112</v>
      </c>
      <c r="E30" s="264">
        <f t="shared" si="50"/>
        <v>45113</v>
      </c>
      <c r="F30" s="264">
        <f t="shared" si="50"/>
        <v>45114</v>
      </c>
      <c r="G30" s="264">
        <f t="shared" si="50"/>
        <v>45115</v>
      </c>
      <c r="H30" s="261"/>
      <c r="I30" s="264">
        <f t="shared" si="51"/>
        <v>45144</v>
      </c>
      <c r="J30" s="264">
        <f t="shared" si="51"/>
        <v>45145</v>
      </c>
      <c r="K30" s="264">
        <f t="shared" si="51"/>
        <v>45146</v>
      </c>
      <c r="L30" s="264">
        <f t="shared" si="51"/>
        <v>45147</v>
      </c>
      <c r="M30" s="264">
        <f t="shared" si="51"/>
        <v>45148</v>
      </c>
      <c r="N30" s="264">
        <f t="shared" si="51"/>
        <v>45149</v>
      </c>
      <c r="O30" s="264">
        <f t="shared" si="51"/>
        <v>45150</v>
      </c>
      <c r="P30" s="261"/>
      <c r="Q30" s="264">
        <f t="shared" si="52"/>
        <v>45172</v>
      </c>
      <c r="R30" s="264">
        <f t="shared" si="52"/>
        <v>45173</v>
      </c>
      <c r="S30" s="264">
        <f t="shared" si="52"/>
        <v>45174</v>
      </c>
      <c r="T30" s="264">
        <f t="shared" si="52"/>
        <v>45175</v>
      </c>
      <c r="U30" s="264">
        <f t="shared" si="52"/>
        <v>45176</v>
      </c>
      <c r="V30" s="264">
        <f t="shared" si="52"/>
        <v>45177</v>
      </c>
      <c r="W30" s="264">
        <f t="shared" si="52"/>
        <v>45178</v>
      </c>
      <c r="X30" s="261"/>
      <c r="Y30" s="263">
        <f>DATE($A$4+IF($E$4&gt;7,1,0),7,4)</f>
        <v>45111</v>
      </c>
      <c r="Z30" s="266" t="s">
        <v>451</v>
      </c>
      <c r="AB30" s="331" t="str">
        <f>IF('Data Entry'!A38="","",'Data Entry'!A38)</f>
        <v>Pet Care</v>
      </c>
      <c r="AC30" s="324" t="str">
        <f>IF('Data Entry'!E38="","",'Data Entry'!E38)</f>
        <v>Monthly</v>
      </c>
      <c r="AD30" s="324">
        <f>IF('Data Entry'!D38="","",'Data Entry'!D38)</f>
        <v>80</v>
      </c>
      <c r="AE30" s="340" t="s">
        <v>24</v>
      </c>
      <c r="AF30" s="324" t="s">
        <v>130</v>
      </c>
      <c r="AG30" s="332">
        <v>5</v>
      </c>
      <c r="AI30" s="372">
        <f>IFERROR(DATE($A$4,MONTH(DATEVALUE(AF30&amp;"1")),AG30),"")</f>
        <v>44931</v>
      </c>
      <c r="AK30" s="379" t="str">
        <f t="shared" si="24"/>
        <v>Paycheck 1</v>
      </c>
      <c r="AL30" s="380">
        <f t="shared" si="25"/>
        <v>45184</v>
      </c>
      <c r="AM30" s="382" t="str">
        <f t="shared" si="26"/>
        <v>September 2023</v>
      </c>
      <c r="AN30" s="384">
        <f t="shared" si="27"/>
        <v>850</v>
      </c>
      <c r="AO30" s="384" t="str">
        <f t="shared" si="28"/>
        <v>Income</v>
      </c>
      <c r="AP30" s="385">
        <f t="shared" si="29"/>
        <v>15</v>
      </c>
      <c r="AQ30" s="370"/>
      <c r="AS30" s="341">
        <f t="shared" ca="1" si="3"/>
        <v>741</v>
      </c>
      <c r="AT30" s="353" t="str">
        <f t="shared" ca="1" si="46"/>
        <v>Liquid Bills</v>
      </c>
      <c r="AU30" s="348" t="str">
        <f t="shared" ca="1" si="47"/>
        <v>Groceries</v>
      </c>
      <c r="AV30" s="351">
        <f t="shared" ca="1" si="48"/>
        <v>125</v>
      </c>
      <c r="AW30" s="346">
        <f t="shared" ca="1" si="49"/>
        <v>8</v>
      </c>
      <c r="AX30" s="341">
        <f t="shared" ca="1" si="8"/>
        <v>747</v>
      </c>
      <c r="AY30" s="353" t="str">
        <f t="shared" ca="1" si="34"/>
        <v>Liquid Bills</v>
      </c>
      <c r="AZ30" s="348" t="str">
        <f t="shared" ca="1" si="35"/>
        <v>Groceries</v>
      </c>
      <c r="BA30" s="351">
        <f t="shared" ca="1" si="36"/>
        <v>125</v>
      </c>
      <c r="BB30" s="346">
        <f t="shared" ca="1" si="37"/>
        <v>19</v>
      </c>
      <c r="BC30" s="341">
        <f t="shared" ca="1" si="13"/>
        <v>750</v>
      </c>
      <c r="BD30" s="353" t="str">
        <f t="shared" ca="1" si="38"/>
        <v>Liquid Bills</v>
      </c>
      <c r="BE30" s="348" t="str">
        <f t="shared" ca="1" si="39"/>
        <v>Groceries</v>
      </c>
      <c r="BF30" s="351">
        <f t="shared" ca="1" si="40"/>
        <v>125</v>
      </c>
      <c r="BG30" s="346">
        <f t="shared" ca="1" si="41"/>
        <v>12</v>
      </c>
      <c r="BH30" s="341">
        <f t="shared" ca="1" si="18"/>
        <v>755</v>
      </c>
      <c r="BI30" s="353" t="str">
        <f t="shared" ca="1" si="42"/>
        <v>Liquid Bills</v>
      </c>
      <c r="BJ30" s="348" t="str">
        <f t="shared" ca="1" si="43"/>
        <v>Groceries</v>
      </c>
      <c r="BK30" s="351">
        <f t="shared" ca="1" si="44"/>
        <v>125</v>
      </c>
      <c r="BL30" s="346">
        <f t="shared" ca="1" si="45"/>
        <v>16</v>
      </c>
      <c r="BO30" s="548" t="s">
        <v>526</v>
      </c>
    </row>
    <row r="31" spans="1:68" x14ac:dyDescent="0.2">
      <c r="A31" s="264">
        <f t="shared" si="50"/>
        <v>45116</v>
      </c>
      <c r="B31" s="264">
        <f t="shared" si="50"/>
        <v>45117</v>
      </c>
      <c r="C31" s="264">
        <f t="shared" si="50"/>
        <v>45118</v>
      </c>
      <c r="D31" s="264">
        <f t="shared" si="50"/>
        <v>45119</v>
      </c>
      <c r="E31" s="264">
        <f t="shared" si="50"/>
        <v>45120</v>
      </c>
      <c r="F31" s="264">
        <f t="shared" si="50"/>
        <v>45121</v>
      </c>
      <c r="G31" s="264">
        <f t="shared" si="50"/>
        <v>45122</v>
      </c>
      <c r="H31" s="261"/>
      <c r="I31" s="264">
        <f t="shared" si="51"/>
        <v>45151</v>
      </c>
      <c r="J31" s="264">
        <f t="shared" si="51"/>
        <v>45152</v>
      </c>
      <c r="K31" s="264">
        <f t="shared" si="51"/>
        <v>45153</v>
      </c>
      <c r="L31" s="264">
        <f t="shared" si="51"/>
        <v>45154</v>
      </c>
      <c r="M31" s="264">
        <f t="shared" si="51"/>
        <v>45155</v>
      </c>
      <c r="N31" s="264">
        <f t="shared" si="51"/>
        <v>45156</v>
      </c>
      <c r="O31" s="264">
        <f t="shared" si="51"/>
        <v>45157</v>
      </c>
      <c r="P31" s="261"/>
      <c r="Q31" s="264">
        <f t="shared" si="52"/>
        <v>45179</v>
      </c>
      <c r="R31" s="264">
        <f t="shared" si="52"/>
        <v>45180</v>
      </c>
      <c r="S31" s="264">
        <f t="shared" si="52"/>
        <v>45181</v>
      </c>
      <c r="T31" s="264">
        <f t="shared" si="52"/>
        <v>45182</v>
      </c>
      <c r="U31" s="264">
        <f t="shared" si="52"/>
        <v>45183</v>
      </c>
      <c r="V31" s="264">
        <f t="shared" si="52"/>
        <v>45184</v>
      </c>
      <c r="W31" s="264">
        <f t="shared" si="52"/>
        <v>45185</v>
      </c>
      <c r="X31" s="261"/>
      <c r="Y31" s="263">
        <f>(DATE($A$4+IF($E$4&gt;9,1,0),9,1)+(1-1)*7)+2-WEEKDAY(DATE($A$4+IF($E$4&gt;9,1,0),9,1),1)+IF(2&lt;WEEKDAY(DATE($A$4+IF($E$4&gt;9,1,0),9,1),1),7,0)</f>
        <v>45173</v>
      </c>
      <c r="Z31" s="266" t="s">
        <v>450</v>
      </c>
      <c r="AB31" s="331" t="str">
        <f>IF('Data Entry'!A39="","",'Data Entry'!A39)</f>
        <v>Car 1 Gas</v>
      </c>
      <c r="AC31" s="324" t="str">
        <f>IF('Data Entry'!E39="","",'Data Entry'!E39)</f>
        <v>Bi-Weekly</v>
      </c>
      <c r="AD31" s="324">
        <f>IF('Data Entry'!D39="","",'Data Entry'!D39)</f>
        <v>50</v>
      </c>
      <c r="AE31" s="339" t="s">
        <v>24</v>
      </c>
      <c r="AF31" s="324" t="s">
        <v>130</v>
      </c>
      <c r="AG31" s="332">
        <v>7</v>
      </c>
      <c r="AI31" s="373">
        <f t="shared" ref="AI31:AI33" si="53">IFERROR(DATE($A$4,MONTH(DATEVALUE(AF31&amp;"1")),AG31),"")</f>
        <v>44933</v>
      </c>
      <c r="AK31" s="379" t="str">
        <f t="shared" si="24"/>
        <v>Paycheck 1</v>
      </c>
      <c r="AL31" s="380">
        <f t="shared" si="25"/>
        <v>45198</v>
      </c>
      <c r="AM31" s="382" t="str">
        <f t="shared" si="26"/>
        <v>September 2023</v>
      </c>
      <c r="AN31" s="384">
        <f t="shared" si="27"/>
        <v>850</v>
      </c>
      <c r="AO31" s="384" t="str">
        <f t="shared" si="28"/>
        <v>Income</v>
      </c>
      <c r="AP31" s="385">
        <f t="shared" si="29"/>
        <v>29</v>
      </c>
      <c r="AQ31" s="370"/>
      <c r="AS31" s="341">
        <f t="shared" ca="1" si="3"/>
        <v>742</v>
      </c>
      <c r="AT31" s="353" t="str">
        <f t="shared" ca="1" si="46"/>
        <v>Liquid Bills</v>
      </c>
      <c r="AU31" s="348" t="str">
        <f t="shared" ca="1" si="47"/>
        <v>Groceries</v>
      </c>
      <c r="AV31" s="351">
        <f t="shared" ca="1" si="48"/>
        <v>125</v>
      </c>
      <c r="AW31" s="346">
        <f t="shared" ca="1" si="49"/>
        <v>15</v>
      </c>
      <c r="AX31" s="341">
        <f t="shared" ca="1" si="8"/>
        <v>748</v>
      </c>
      <c r="AY31" s="353" t="str">
        <f t="shared" ca="1" si="34"/>
        <v>Liquid Bills</v>
      </c>
      <c r="AZ31" s="348" t="str">
        <f t="shared" ca="1" si="35"/>
        <v>Groceries</v>
      </c>
      <c r="BA31" s="351">
        <f t="shared" ca="1" si="36"/>
        <v>125</v>
      </c>
      <c r="BB31" s="346">
        <f t="shared" ca="1" si="37"/>
        <v>26</v>
      </c>
      <c r="BC31" s="341">
        <f t="shared" ca="1" si="13"/>
        <v>751</v>
      </c>
      <c r="BD31" s="353" t="str">
        <f t="shared" ca="1" si="38"/>
        <v>Liquid Bills</v>
      </c>
      <c r="BE31" s="348" t="str">
        <f t="shared" ca="1" si="39"/>
        <v>Groceries</v>
      </c>
      <c r="BF31" s="351">
        <f t="shared" ca="1" si="40"/>
        <v>125</v>
      </c>
      <c r="BG31" s="346">
        <f t="shared" ca="1" si="41"/>
        <v>19</v>
      </c>
      <c r="BH31" s="341">
        <f t="shared" ca="1" si="18"/>
        <v>756</v>
      </c>
      <c r="BI31" s="353" t="str">
        <f t="shared" ca="1" si="42"/>
        <v>Liquid Bills</v>
      </c>
      <c r="BJ31" s="348" t="str">
        <f t="shared" ca="1" si="43"/>
        <v>Groceries</v>
      </c>
      <c r="BK31" s="351">
        <f t="shared" ca="1" si="44"/>
        <v>125</v>
      </c>
      <c r="BL31" s="346">
        <f t="shared" ca="1" si="45"/>
        <v>23</v>
      </c>
      <c r="BO31" s="551"/>
    </row>
    <row r="32" spans="1:68" x14ac:dyDescent="0.2">
      <c r="A32" s="264">
        <f t="shared" si="50"/>
        <v>45123</v>
      </c>
      <c r="B32" s="264">
        <f t="shared" si="50"/>
        <v>45124</v>
      </c>
      <c r="C32" s="264">
        <f t="shared" si="50"/>
        <v>45125</v>
      </c>
      <c r="D32" s="264">
        <f t="shared" si="50"/>
        <v>45126</v>
      </c>
      <c r="E32" s="264">
        <f t="shared" si="50"/>
        <v>45127</v>
      </c>
      <c r="F32" s="264">
        <f t="shared" si="50"/>
        <v>45128</v>
      </c>
      <c r="G32" s="264">
        <f t="shared" si="50"/>
        <v>45129</v>
      </c>
      <c r="H32" s="261"/>
      <c r="I32" s="264">
        <f t="shared" si="51"/>
        <v>45158</v>
      </c>
      <c r="J32" s="264">
        <f t="shared" si="51"/>
        <v>45159</v>
      </c>
      <c r="K32" s="264">
        <f t="shared" si="51"/>
        <v>45160</v>
      </c>
      <c r="L32" s="264">
        <f t="shared" si="51"/>
        <v>45161</v>
      </c>
      <c r="M32" s="264">
        <f t="shared" si="51"/>
        <v>45162</v>
      </c>
      <c r="N32" s="264">
        <f t="shared" si="51"/>
        <v>45163</v>
      </c>
      <c r="O32" s="264">
        <f t="shared" si="51"/>
        <v>45164</v>
      </c>
      <c r="P32" s="261"/>
      <c r="Q32" s="264">
        <f t="shared" si="52"/>
        <v>45186</v>
      </c>
      <c r="R32" s="264">
        <f t="shared" si="52"/>
        <v>45187</v>
      </c>
      <c r="S32" s="264">
        <f t="shared" si="52"/>
        <v>45188</v>
      </c>
      <c r="T32" s="264">
        <f t="shared" si="52"/>
        <v>45189</v>
      </c>
      <c r="U32" s="264">
        <f t="shared" si="52"/>
        <v>45190</v>
      </c>
      <c r="V32" s="264">
        <f t="shared" si="52"/>
        <v>45191</v>
      </c>
      <c r="W32" s="264">
        <f t="shared" si="52"/>
        <v>45192</v>
      </c>
      <c r="X32" s="261"/>
      <c r="Y32" s="263">
        <f>DATE($A$4+IF($E$4&gt;9,1,0),9,11)</f>
        <v>45180</v>
      </c>
      <c r="Z32" s="266" t="s">
        <v>449</v>
      </c>
      <c r="AB32" s="331" t="str">
        <f>IF('Data Entry'!A40="","",'Data Entry'!A40)</f>
        <v>Car 2 Gas</v>
      </c>
      <c r="AC32" s="324" t="str">
        <f>IF('Data Entry'!E40="","",'Data Entry'!E40)</f>
        <v>Bi-Weekly</v>
      </c>
      <c r="AD32" s="324">
        <f>IF('Data Entry'!D40="","",'Data Entry'!D40)</f>
        <v>80</v>
      </c>
      <c r="AE32" s="339" t="s">
        <v>24</v>
      </c>
      <c r="AF32" s="324" t="s">
        <v>130</v>
      </c>
      <c r="AG32" s="332">
        <v>2</v>
      </c>
      <c r="AI32" s="373">
        <f t="shared" si="53"/>
        <v>44928</v>
      </c>
      <c r="AK32" s="379" t="str">
        <f t="shared" si="24"/>
        <v>Paycheck 1</v>
      </c>
      <c r="AL32" s="380">
        <f t="shared" si="25"/>
        <v>45212</v>
      </c>
      <c r="AM32" s="382" t="str">
        <f t="shared" si="26"/>
        <v>October 2023</v>
      </c>
      <c r="AN32" s="384">
        <f t="shared" si="27"/>
        <v>850</v>
      </c>
      <c r="AO32" s="384" t="str">
        <f t="shared" si="28"/>
        <v>Income</v>
      </c>
      <c r="AP32" s="385">
        <f t="shared" si="29"/>
        <v>13</v>
      </c>
      <c r="AQ32" s="370"/>
      <c r="AS32" s="341">
        <f t="shared" ca="1" si="3"/>
        <v>743</v>
      </c>
      <c r="AT32" s="353" t="str">
        <f t="shared" ca="1" si="46"/>
        <v>Liquid Bills</v>
      </c>
      <c r="AU32" s="348" t="str">
        <f t="shared" ca="1" si="47"/>
        <v>Groceries</v>
      </c>
      <c r="AV32" s="351">
        <f t="shared" ca="1" si="48"/>
        <v>125</v>
      </c>
      <c r="AW32" s="346">
        <f t="shared" ca="1" si="49"/>
        <v>22</v>
      </c>
      <c r="AX32" s="341" t="str">
        <f t="shared" ca="1" si="8"/>
        <v/>
      </c>
      <c r="AY32" s="353" t="str">
        <f t="shared" ca="1" si="34"/>
        <v/>
      </c>
      <c r="AZ32" s="348" t="str">
        <f t="shared" ca="1" si="35"/>
        <v/>
      </c>
      <c r="BA32" s="351" t="str">
        <f t="shared" ca="1" si="36"/>
        <v/>
      </c>
      <c r="BB32" s="346" t="str">
        <f t="shared" ca="1" si="37"/>
        <v/>
      </c>
      <c r="BC32" s="341">
        <f t="shared" ca="1" si="13"/>
        <v>752</v>
      </c>
      <c r="BD32" s="353" t="str">
        <f t="shared" ca="1" si="38"/>
        <v>Liquid Bills</v>
      </c>
      <c r="BE32" s="348" t="str">
        <f t="shared" ca="1" si="39"/>
        <v>Groceries</v>
      </c>
      <c r="BF32" s="351">
        <f t="shared" ca="1" si="40"/>
        <v>125</v>
      </c>
      <c r="BG32" s="346">
        <f t="shared" ca="1" si="41"/>
        <v>26</v>
      </c>
      <c r="BH32" s="341">
        <f t="shared" ca="1" si="18"/>
        <v>757</v>
      </c>
      <c r="BI32" s="353" t="str">
        <f t="shared" ca="1" si="42"/>
        <v>Liquid Bills</v>
      </c>
      <c r="BJ32" s="348" t="str">
        <f t="shared" ca="1" si="43"/>
        <v>Groceries</v>
      </c>
      <c r="BK32" s="351">
        <f t="shared" ca="1" si="44"/>
        <v>125</v>
      </c>
      <c r="BL32" s="346">
        <f t="shared" ca="1" si="45"/>
        <v>30</v>
      </c>
      <c r="BO32" s="549" t="s">
        <v>539</v>
      </c>
    </row>
    <row r="33" spans="1:67" ht="13.5" thickBot="1" x14ac:dyDescent="0.25">
      <c r="A33" s="264">
        <f t="shared" si="50"/>
        <v>45130</v>
      </c>
      <c r="B33" s="264">
        <f t="shared" si="50"/>
        <v>45131</v>
      </c>
      <c r="C33" s="264">
        <f t="shared" si="50"/>
        <v>45132</v>
      </c>
      <c r="D33" s="264">
        <f t="shared" si="50"/>
        <v>45133</v>
      </c>
      <c r="E33" s="264">
        <f t="shared" si="50"/>
        <v>45134</v>
      </c>
      <c r="F33" s="264">
        <f t="shared" si="50"/>
        <v>45135</v>
      </c>
      <c r="G33" s="264">
        <f t="shared" si="50"/>
        <v>45136</v>
      </c>
      <c r="H33" s="261"/>
      <c r="I33" s="264">
        <f t="shared" si="51"/>
        <v>45165</v>
      </c>
      <c r="J33" s="264">
        <f t="shared" si="51"/>
        <v>45166</v>
      </c>
      <c r="K33" s="264">
        <f t="shared" si="51"/>
        <v>45167</v>
      </c>
      <c r="L33" s="264">
        <f t="shared" si="51"/>
        <v>45168</v>
      </c>
      <c r="M33" s="264">
        <f t="shared" si="51"/>
        <v>45169</v>
      </c>
      <c r="N33" s="264" t="str">
        <f t="shared" si="51"/>
        <v/>
      </c>
      <c r="O33" s="264" t="str">
        <f t="shared" si="51"/>
        <v/>
      </c>
      <c r="P33" s="261"/>
      <c r="Q33" s="264">
        <f t="shared" si="52"/>
        <v>45193</v>
      </c>
      <c r="R33" s="264">
        <f t="shared" si="52"/>
        <v>45194</v>
      </c>
      <c r="S33" s="264">
        <f t="shared" si="52"/>
        <v>45195</v>
      </c>
      <c r="T33" s="264">
        <f t="shared" si="52"/>
        <v>45196</v>
      </c>
      <c r="U33" s="264">
        <f t="shared" si="52"/>
        <v>45197</v>
      </c>
      <c r="V33" s="264">
        <f t="shared" si="52"/>
        <v>45198</v>
      </c>
      <c r="W33" s="264">
        <f t="shared" si="52"/>
        <v>45199</v>
      </c>
      <c r="X33" s="261"/>
      <c r="Y33" s="263">
        <f>IF(AND($A$4&gt;1900,$A$4&lt;2099),IF(MONTH(ROUNDDOWN((DATE(2000,9,22)+TIME(17,17,0))+($A$4-2000)*365.24205,0))&lt;$E$4,ROUNDDOWN((DATE(2000,9,22)+TIME(17,17,0))+($A$4+1-2000)*365.24205,0),ROUNDDOWN((DATE(2000,9,22)+TIME(17,17,0))+($A$4-2000)*365.24205,0)),"n/f")</f>
        <v>45192</v>
      </c>
      <c r="Z33" s="266" t="s">
        <v>448</v>
      </c>
      <c r="AB33" s="333" t="str">
        <f>IF('Data Entry'!A41="","",'Data Entry'!A41)</f>
        <v>Groceries</v>
      </c>
      <c r="AC33" s="334" t="str">
        <f>IF('Data Entry'!E41="","",'Data Entry'!E41)</f>
        <v>Weekly</v>
      </c>
      <c r="AD33" s="334">
        <f>IF('Data Entry'!D41="","",'Data Entry'!D41)</f>
        <v>125</v>
      </c>
      <c r="AE33" s="350" t="s">
        <v>24</v>
      </c>
      <c r="AF33" s="334" t="s">
        <v>130</v>
      </c>
      <c r="AG33" s="335">
        <v>1</v>
      </c>
      <c r="AI33" s="371">
        <f t="shared" si="53"/>
        <v>44927</v>
      </c>
      <c r="AK33" s="379" t="str">
        <f t="shared" si="24"/>
        <v>Paycheck 1</v>
      </c>
      <c r="AL33" s="380">
        <f t="shared" si="25"/>
        <v>45226</v>
      </c>
      <c r="AM33" s="382" t="str">
        <f t="shared" si="26"/>
        <v>October 2023</v>
      </c>
      <c r="AN33" s="384">
        <f t="shared" si="27"/>
        <v>850</v>
      </c>
      <c r="AO33" s="384" t="str">
        <f t="shared" si="28"/>
        <v>Income</v>
      </c>
      <c r="AP33" s="385">
        <f t="shared" si="29"/>
        <v>27</v>
      </c>
      <c r="AQ33" s="370"/>
      <c r="AS33" s="341">
        <f t="shared" ca="1" si="3"/>
        <v>744</v>
      </c>
      <c r="AT33" s="353" t="str">
        <f t="shared" ca="1" si="46"/>
        <v>Liquid Bills</v>
      </c>
      <c r="AU33" s="348" t="str">
        <f t="shared" ca="1" si="47"/>
        <v>Groceries</v>
      </c>
      <c r="AV33" s="351">
        <f t="shared" ca="1" si="48"/>
        <v>125</v>
      </c>
      <c r="AW33" s="346">
        <f t="shared" ca="1" si="49"/>
        <v>29</v>
      </c>
      <c r="AX33" s="341" t="str">
        <f t="shared" ca="1" si="8"/>
        <v/>
      </c>
      <c r="AY33" s="353" t="str">
        <f t="shared" ca="1" si="34"/>
        <v/>
      </c>
      <c r="AZ33" s="348" t="str">
        <f t="shared" ca="1" si="35"/>
        <v/>
      </c>
      <c r="BA33" s="351" t="str">
        <f t="shared" ca="1" si="36"/>
        <v/>
      </c>
      <c r="BB33" s="346" t="str">
        <f t="shared" ca="1" si="37"/>
        <v/>
      </c>
      <c r="BC33" s="341" t="str">
        <f t="shared" ca="1" si="13"/>
        <v/>
      </c>
      <c r="BD33" s="353" t="str">
        <f t="shared" ca="1" si="38"/>
        <v/>
      </c>
      <c r="BE33" s="348" t="str">
        <f t="shared" ca="1" si="39"/>
        <v/>
      </c>
      <c r="BF33" s="351" t="str">
        <f t="shared" ca="1" si="40"/>
        <v/>
      </c>
      <c r="BG33" s="346" t="str">
        <f t="shared" ca="1" si="41"/>
        <v/>
      </c>
      <c r="BH33" s="341" t="str">
        <f t="shared" ca="1" si="18"/>
        <v/>
      </c>
      <c r="BI33" s="353" t="str">
        <f t="shared" ca="1" si="42"/>
        <v/>
      </c>
      <c r="BJ33" s="348" t="str">
        <f t="shared" ca="1" si="43"/>
        <v/>
      </c>
      <c r="BK33" s="351" t="str">
        <f t="shared" ca="1" si="44"/>
        <v/>
      </c>
      <c r="BL33" s="346" t="str">
        <f t="shared" ca="1" si="45"/>
        <v/>
      </c>
      <c r="BO33" s="553" t="s">
        <v>540</v>
      </c>
    </row>
    <row r="34" spans="1:67" x14ac:dyDescent="0.2">
      <c r="A34" s="264">
        <f t="shared" si="50"/>
        <v>45137</v>
      </c>
      <c r="B34" s="264">
        <f t="shared" si="50"/>
        <v>45138</v>
      </c>
      <c r="C34" s="264" t="str">
        <f t="shared" si="50"/>
        <v/>
      </c>
      <c r="D34" s="264" t="str">
        <f t="shared" si="50"/>
        <v/>
      </c>
      <c r="E34" s="264" t="str">
        <f t="shared" si="50"/>
        <v/>
      </c>
      <c r="F34" s="264" t="str">
        <f t="shared" si="50"/>
        <v/>
      </c>
      <c r="G34" s="264" t="str">
        <f t="shared" si="50"/>
        <v/>
      </c>
      <c r="H34" s="265"/>
      <c r="I34" s="264" t="str">
        <f t="shared" si="51"/>
        <v/>
      </c>
      <c r="J34" s="264" t="str">
        <f t="shared" si="51"/>
        <v/>
      </c>
      <c r="K34" s="264" t="str">
        <f t="shared" si="51"/>
        <v/>
      </c>
      <c r="L34" s="264" t="str">
        <f t="shared" si="51"/>
        <v/>
      </c>
      <c r="M34" s="264" t="str">
        <f t="shared" si="51"/>
        <v/>
      </c>
      <c r="N34" s="264" t="str">
        <f t="shared" si="51"/>
        <v/>
      </c>
      <c r="O34" s="264" t="str">
        <f t="shared" si="51"/>
        <v/>
      </c>
      <c r="P34" s="265"/>
      <c r="Q34" s="264" t="str">
        <f t="shared" si="52"/>
        <v/>
      </c>
      <c r="R34" s="264" t="str">
        <f t="shared" si="52"/>
        <v/>
      </c>
      <c r="S34" s="264" t="str">
        <f t="shared" si="52"/>
        <v/>
      </c>
      <c r="T34" s="264" t="str">
        <f t="shared" si="52"/>
        <v/>
      </c>
      <c r="U34" s="264" t="str">
        <f t="shared" si="52"/>
        <v/>
      </c>
      <c r="V34" s="264" t="str">
        <f t="shared" si="52"/>
        <v/>
      </c>
      <c r="W34" s="264" t="str">
        <f t="shared" si="52"/>
        <v/>
      </c>
      <c r="X34" s="261"/>
      <c r="Y34" s="263">
        <f>IF(AND($A$4&gt;=2013,$A$4&lt;=2030),DATEVALUE(INDEX({"2013-09-05";"2014-09-25";"2015-09-14";"2016-10-03";"2017-09-21";"2018-09-10";"2019-09-30";"2020-09-19";"2021-09-07";"2022-09-26";"2023-09-16";"2024-10-03";"2025-09-23";"2026-09-12";"2027-10-02";"2028-09-21";"2029-09-10";"2030-09-28"},$A$4-2012+IF(MONTH(DATEVALUE(INDEX({"2013-09-05";"2014-09-25";"2015-09-14";"2016-10-03";"2017-09-21";"2018-09-10";"2019-09-30";"2020-09-19";"2021-09-07";"2022-09-26";"2023-09-16";"2024-10-03";"2025-09-23";"2026-09-12";"2027-10-02";"2028-09-21";"2029-09-10";"2030-09-28"},$A$4-2012)))&lt;$E$4,1,0),1)),"---")</f>
        <v>45185</v>
      </c>
      <c r="Z34" s="266" t="s">
        <v>447</v>
      </c>
      <c r="AK34" s="379" t="str">
        <f t="shared" si="24"/>
        <v>Paycheck 1</v>
      </c>
      <c r="AL34" s="380">
        <f t="shared" si="25"/>
        <v>45240</v>
      </c>
      <c r="AM34" s="382" t="str">
        <f t="shared" si="26"/>
        <v>November 2023</v>
      </c>
      <c r="AN34" s="384">
        <f t="shared" si="27"/>
        <v>850</v>
      </c>
      <c r="AO34" s="384" t="str">
        <f t="shared" si="28"/>
        <v>Income</v>
      </c>
      <c r="AP34" s="385">
        <f t="shared" si="29"/>
        <v>10</v>
      </c>
      <c r="AQ34" s="370"/>
      <c r="AS34" s="341" t="str">
        <f t="shared" ca="1" si="3"/>
        <v/>
      </c>
      <c r="AT34" s="353" t="str">
        <f t="shared" ca="1" si="46"/>
        <v/>
      </c>
      <c r="AU34" s="348" t="str">
        <f t="shared" ca="1" si="47"/>
        <v/>
      </c>
      <c r="AV34" s="351" t="str">
        <f t="shared" ca="1" si="48"/>
        <v/>
      </c>
      <c r="AW34" s="346" t="str">
        <f t="shared" ca="1" si="49"/>
        <v/>
      </c>
      <c r="AX34" s="341" t="str">
        <f t="shared" ca="1" si="8"/>
        <v/>
      </c>
      <c r="AY34" s="353" t="str">
        <f t="shared" ca="1" si="34"/>
        <v/>
      </c>
      <c r="AZ34" s="348" t="str">
        <f t="shared" ca="1" si="35"/>
        <v/>
      </c>
      <c r="BA34" s="351" t="str">
        <f t="shared" ca="1" si="36"/>
        <v/>
      </c>
      <c r="BB34" s="346" t="str">
        <f t="shared" ca="1" si="37"/>
        <v/>
      </c>
      <c r="BC34" s="341" t="str">
        <f t="shared" ca="1" si="13"/>
        <v/>
      </c>
      <c r="BD34" s="353" t="str">
        <f t="shared" ca="1" si="38"/>
        <v/>
      </c>
      <c r="BE34" s="348" t="str">
        <f t="shared" ca="1" si="39"/>
        <v/>
      </c>
      <c r="BF34" s="351" t="str">
        <f t="shared" ca="1" si="40"/>
        <v/>
      </c>
      <c r="BG34" s="346" t="str">
        <f t="shared" ca="1" si="41"/>
        <v/>
      </c>
      <c r="BH34" s="341" t="str">
        <f t="shared" ca="1" si="18"/>
        <v/>
      </c>
      <c r="BI34" s="353" t="str">
        <f t="shared" ca="1" si="42"/>
        <v/>
      </c>
      <c r="BJ34" s="348" t="str">
        <f t="shared" ca="1" si="43"/>
        <v/>
      </c>
      <c r="BK34" s="351" t="str">
        <f t="shared" ca="1" si="44"/>
        <v/>
      </c>
      <c r="BL34" s="346" t="str">
        <f t="shared" ca="1" si="45"/>
        <v/>
      </c>
      <c r="BO34" s="553" t="s">
        <v>541</v>
      </c>
    </row>
    <row r="35" spans="1:67" ht="15.75" thickBot="1" x14ac:dyDescent="0.35">
      <c r="A35" s="261"/>
      <c r="B35" s="261"/>
      <c r="C35" s="261"/>
      <c r="D35" s="261"/>
      <c r="E35" s="261"/>
      <c r="F35" s="261"/>
      <c r="G35" s="261"/>
      <c r="H35" s="261"/>
      <c r="I35" s="261"/>
      <c r="J35" s="261"/>
      <c r="K35" s="261"/>
      <c r="L35" s="261"/>
      <c r="M35" s="261"/>
      <c r="N35" s="261"/>
      <c r="O35" s="261"/>
      <c r="P35" s="261"/>
      <c r="Q35" s="261"/>
      <c r="R35" s="261"/>
      <c r="S35" s="261"/>
      <c r="T35" s="261"/>
      <c r="U35" s="261"/>
      <c r="V35" s="261"/>
      <c r="W35" s="261"/>
      <c r="X35" s="261"/>
      <c r="Y35" s="263">
        <f>(DATE($A$4+IF($E$4&gt;10,1,0),10,1)+(2-1)*7)+2-WEEKDAY(DATE($A$4+IF($E$4&gt;10,1,0),10,1),1)+IF(2&lt;WEEKDAY(DATE($A$4+IF($E$4&gt;10,1,0),10,1),1),7,0)</f>
        <v>45208</v>
      </c>
      <c r="Z35" s="266" t="s">
        <v>446</v>
      </c>
      <c r="AB35"/>
      <c r="AC35"/>
      <c r="AD35"/>
      <c r="AE35"/>
      <c r="AF35"/>
      <c r="AG35"/>
      <c r="AK35" s="379" t="str">
        <f t="shared" si="24"/>
        <v>Paycheck 1</v>
      </c>
      <c r="AL35" s="380">
        <f t="shared" si="25"/>
        <v>45254</v>
      </c>
      <c r="AM35" s="382" t="str">
        <f t="shared" si="26"/>
        <v>November 2023</v>
      </c>
      <c r="AN35" s="384">
        <f t="shared" si="27"/>
        <v>850</v>
      </c>
      <c r="AO35" s="384" t="str">
        <f t="shared" si="28"/>
        <v>Income</v>
      </c>
      <c r="AP35" s="385">
        <f t="shared" si="29"/>
        <v>24</v>
      </c>
      <c r="AQ35" s="370"/>
      <c r="AS35" s="341" t="str">
        <f t="shared" ca="1" si="3"/>
        <v/>
      </c>
      <c r="AT35" s="353" t="str">
        <f t="shared" ca="1" si="46"/>
        <v/>
      </c>
      <c r="AU35" s="348" t="str">
        <f t="shared" ca="1" si="47"/>
        <v/>
      </c>
      <c r="AV35" s="351" t="str">
        <f t="shared" ca="1" si="48"/>
        <v/>
      </c>
      <c r="AW35" s="346" t="str">
        <f t="shared" ca="1" si="49"/>
        <v/>
      </c>
      <c r="AX35" s="341" t="str">
        <f t="shared" ca="1" si="8"/>
        <v/>
      </c>
      <c r="AY35" s="353" t="str">
        <f t="shared" ca="1" si="34"/>
        <v/>
      </c>
      <c r="AZ35" s="348" t="str">
        <f t="shared" ca="1" si="35"/>
        <v/>
      </c>
      <c r="BA35" s="351" t="str">
        <f t="shared" ca="1" si="36"/>
        <v/>
      </c>
      <c r="BB35" s="346" t="str">
        <f t="shared" ca="1" si="37"/>
        <v/>
      </c>
      <c r="BC35" s="341" t="str">
        <f t="shared" ca="1" si="13"/>
        <v/>
      </c>
      <c r="BD35" s="353" t="str">
        <f t="shared" ca="1" si="38"/>
        <v/>
      </c>
      <c r="BE35" s="348" t="str">
        <f t="shared" ca="1" si="39"/>
        <v/>
      </c>
      <c r="BF35" s="351" t="str">
        <f t="shared" ca="1" si="40"/>
        <v/>
      </c>
      <c r="BG35" s="346" t="str">
        <f t="shared" ca="1" si="41"/>
        <v/>
      </c>
      <c r="BH35" s="341" t="str">
        <f t="shared" ca="1" si="18"/>
        <v/>
      </c>
      <c r="BI35" s="353" t="str">
        <f t="shared" ca="1" si="42"/>
        <v/>
      </c>
      <c r="BJ35" s="348" t="str">
        <f t="shared" ca="1" si="43"/>
        <v/>
      </c>
      <c r="BK35" s="351" t="str">
        <f t="shared" ca="1" si="44"/>
        <v/>
      </c>
      <c r="BL35" s="346" t="str">
        <f t="shared" ca="1" si="45"/>
        <v/>
      </c>
      <c r="BO35" s="554" t="s">
        <v>542</v>
      </c>
    </row>
    <row r="36" spans="1:67" ht="15" x14ac:dyDescent="0.2">
      <c r="A36" s="1102">
        <f>DATE(YEAR(Q27),MONTH(Q27)+1,1)</f>
        <v>45200</v>
      </c>
      <c r="B36" s="1103"/>
      <c r="C36" s="1103"/>
      <c r="D36" s="1103"/>
      <c r="E36" s="1103"/>
      <c r="F36" s="1103"/>
      <c r="G36" s="1104"/>
      <c r="H36" s="261"/>
      <c r="I36" s="1102">
        <f>DATE(YEAR(A36),MONTH(A36)+1,1)</f>
        <v>45231</v>
      </c>
      <c r="J36" s="1103"/>
      <c r="K36" s="1103"/>
      <c r="L36" s="1103"/>
      <c r="M36" s="1103"/>
      <c r="N36" s="1103"/>
      <c r="O36" s="1104"/>
      <c r="P36" s="261"/>
      <c r="Q36" s="1102">
        <f>DATE(YEAR(I36),MONTH(I36)+1,1)</f>
        <v>45261</v>
      </c>
      <c r="R36" s="1103"/>
      <c r="S36" s="1103"/>
      <c r="T36" s="1103"/>
      <c r="U36" s="1103"/>
      <c r="V36" s="1103"/>
      <c r="W36" s="1104"/>
      <c r="X36" s="265" t="s">
        <v>4</v>
      </c>
      <c r="Y36" s="263">
        <f>DATE($A$4+IF($E$4&gt;10,1,0),10,16)</f>
        <v>45215</v>
      </c>
      <c r="Z36" s="266" t="s">
        <v>445</v>
      </c>
      <c r="AB36" s="1119" t="s">
        <v>510</v>
      </c>
      <c r="AC36" s="1120"/>
      <c r="AD36" s="1120"/>
      <c r="AE36" s="1120"/>
      <c r="AF36" s="1120"/>
      <c r="AG36" s="1121"/>
      <c r="AK36" s="379" t="str">
        <f t="shared" si="24"/>
        <v>Paycheck 1</v>
      </c>
      <c r="AL36" s="380">
        <f t="shared" si="25"/>
        <v>45268</v>
      </c>
      <c r="AM36" s="382" t="str">
        <f t="shared" si="26"/>
        <v>December 2023</v>
      </c>
      <c r="AN36" s="384">
        <f t="shared" si="27"/>
        <v>850</v>
      </c>
      <c r="AO36" s="384" t="str">
        <f t="shared" si="28"/>
        <v>Income</v>
      </c>
      <c r="AP36" s="385">
        <f t="shared" si="29"/>
        <v>8</v>
      </c>
      <c r="AQ36" s="370"/>
      <c r="AS36" s="341" t="str">
        <f t="shared" ca="1" si="3"/>
        <v/>
      </c>
      <c r="AT36" s="353" t="str">
        <f t="shared" ca="1" si="46"/>
        <v/>
      </c>
      <c r="AU36" s="348" t="str">
        <f t="shared" ca="1" si="47"/>
        <v/>
      </c>
      <c r="AV36" s="351" t="str">
        <f t="shared" ca="1" si="48"/>
        <v/>
      </c>
      <c r="AW36" s="346" t="str">
        <f t="shared" ca="1" si="49"/>
        <v/>
      </c>
      <c r="AX36" s="341" t="str">
        <f t="shared" ca="1" si="8"/>
        <v/>
      </c>
      <c r="AY36" s="353" t="str">
        <f t="shared" ca="1" si="34"/>
        <v/>
      </c>
      <c r="AZ36" s="348" t="str">
        <f t="shared" ca="1" si="35"/>
        <v/>
      </c>
      <c r="BA36" s="351" t="str">
        <f t="shared" ca="1" si="36"/>
        <v/>
      </c>
      <c r="BB36" s="346" t="str">
        <f t="shared" ca="1" si="37"/>
        <v/>
      </c>
      <c r="BC36" s="341" t="str">
        <f t="shared" ca="1" si="13"/>
        <v/>
      </c>
      <c r="BD36" s="353" t="str">
        <f t="shared" ca="1" si="38"/>
        <v/>
      </c>
      <c r="BE36" s="348" t="str">
        <f t="shared" ca="1" si="39"/>
        <v/>
      </c>
      <c r="BF36" s="351" t="str">
        <f t="shared" ca="1" si="40"/>
        <v/>
      </c>
      <c r="BG36" s="346" t="str">
        <f t="shared" ca="1" si="41"/>
        <v/>
      </c>
      <c r="BH36" s="341" t="str">
        <f t="shared" ca="1" si="18"/>
        <v/>
      </c>
      <c r="BI36" s="353" t="str">
        <f t="shared" ca="1" si="42"/>
        <v/>
      </c>
      <c r="BJ36" s="348" t="str">
        <f t="shared" ca="1" si="43"/>
        <v/>
      </c>
      <c r="BK36" s="351" t="str">
        <f t="shared" ca="1" si="44"/>
        <v/>
      </c>
      <c r="BL36" s="346" t="str">
        <f t="shared" ca="1" si="45"/>
        <v/>
      </c>
      <c r="BO36" s="554" t="s">
        <v>543</v>
      </c>
    </row>
    <row r="37" spans="1:67" ht="14.25" x14ac:dyDescent="0.3">
      <c r="A37" s="269" t="str">
        <f>$A$10</f>
        <v>Su</v>
      </c>
      <c r="B37" s="268" t="str">
        <f>$B$10</f>
        <v>M</v>
      </c>
      <c r="C37" s="268" t="str">
        <f>$C$10</f>
        <v>Tu</v>
      </c>
      <c r="D37" s="268" t="str">
        <f>$D$10</f>
        <v>W</v>
      </c>
      <c r="E37" s="268" t="str">
        <f>$E$10</f>
        <v>Th</v>
      </c>
      <c r="F37" s="268" t="str">
        <f>$F$10</f>
        <v>F</v>
      </c>
      <c r="G37" s="267" t="str">
        <f>$G$10</f>
        <v>Sa</v>
      </c>
      <c r="H37" s="261"/>
      <c r="I37" s="269" t="str">
        <f>$A$10</f>
        <v>Su</v>
      </c>
      <c r="J37" s="268" t="str">
        <f>$B$10</f>
        <v>M</v>
      </c>
      <c r="K37" s="268" t="str">
        <f>$C$10</f>
        <v>Tu</v>
      </c>
      <c r="L37" s="268" t="str">
        <f>$D$10</f>
        <v>W</v>
      </c>
      <c r="M37" s="268" t="str">
        <f>$E$10</f>
        <v>Th</v>
      </c>
      <c r="N37" s="268" t="str">
        <f>$F$10</f>
        <v>F</v>
      </c>
      <c r="O37" s="267" t="str">
        <f>$G$10</f>
        <v>Sa</v>
      </c>
      <c r="P37" s="261"/>
      <c r="Q37" s="269" t="str">
        <f>$A$10</f>
        <v>Su</v>
      </c>
      <c r="R37" s="268" t="str">
        <f>$B$10</f>
        <v>M</v>
      </c>
      <c r="S37" s="268" t="str">
        <f>$C$10</f>
        <v>Tu</v>
      </c>
      <c r="T37" s="268" t="str">
        <f>$D$10</f>
        <v>W</v>
      </c>
      <c r="U37" s="268" t="str">
        <f>$E$10</f>
        <v>Th</v>
      </c>
      <c r="V37" s="268" t="str">
        <f>$F$10</f>
        <v>F</v>
      </c>
      <c r="W37" s="267" t="str">
        <f>$G$10</f>
        <v>Sa</v>
      </c>
      <c r="X37" s="261"/>
      <c r="Y37" s="263">
        <f>DATE($A$4+IF($E$4&gt;10,1,0),10,31)</f>
        <v>45230</v>
      </c>
      <c r="Z37" s="266" t="s">
        <v>444</v>
      </c>
      <c r="AB37" s="1139" t="s">
        <v>7</v>
      </c>
      <c r="AC37" s="1125"/>
      <c r="AD37" s="1124" t="s">
        <v>483</v>
      </c>
      <c r="AE37" s="1125"/>
      <c r="AF37" s="1137" t="s">
        <v>193</v>
      </c>
      <c r="AG37" s="1138"/>
      <c r="AK37" s="379" t="str">
        <f t="shared" si="24"/>
        <v>Paycheck 1</v>
      </c>
      <c r="AL37" s="380">
        <f t="shared" si="25"/>
        <v>45282</v>
      </c>
      <c r="AM37" s="382" t="str">
        <f t="shared" si="26"/>
        <v>December 2023</v>
      </c>
      <c r="AN37" s="384">
        <f t="shared" si="27"/>
        <v>850</v>
      </c>
      <c r="AO37" s="384" t="str">
        <f t="shared" si="28"/>
        <v>Income</v>
      </c>
      <c r="AP37" s="385">
        <f t="shared" si="29"/>
        <v>22</v>
      </c>
      <c r="AQ37" s="370"/>
      <c r="AS37" s="341" t="str">
        <f t="shared" ca="1" si="3"/>
        <v/>
      </c>
      <c r="AT37" s="353" t="str">
        <f t="shared" ca="1" si="46"/>
        <v/>
      </c>
      <c r="AU37" s="348" t="str">
        <f t="shared" ca="1" si="47"/>
        <v/>
      </c>
      <c r="AV37" s="351" t="str">
        <f t="shared" ca="1" si="48"/>
        <v/>
      </c>
      <c r="AW37" s="346" t="str">
        <f t="shared" ca="1" si="49"/>
        <v/>
      </c>
      <c r="AX37" s="341" t="str">
        <f t="shared" ca="1" si="8"/>
        <v/>
      </c>
      <c r="AY37" s="353" t="str">
        <f t="shared" ca="1" si="34"/>
        <v/>
      </c>
      <c r="AZ37" s="348" t="str">
        <f t="shared" ca="1" si="35"/>
        <v/>
      </c>
      <c r="BA37" s="351" t="str">
        <f t="shared" ca="1" si="36"/>
        <v/>
      </c>
      <c r="BB37" s="346" t="str">
        <f t="shared" ca="1" si="37"/>
        <v/>
      </c>
      <c r="BC37" s="341" t="str">
        <f t="shared" ca="1" si="13"/>
        <v/>
      </c>
      <c r="BD37" s="353" t="str">
        <f t="shared" ca="1" si="38"/>
        <v/>
      </c>
      <c r="BE37" s="348" t="str">
        <f t="shared" ca="1" si="39"/>
        <v/>
      </c>
      <c r="BF37" s="351" t="str">
        <f t="shared" ca="1" si="40"/>
        <v/>
      </c>
      <c r="BG37" s="346" t="str">
        <f t="shared" ca="1" si="41"/>
        <v/>
      </c>
      <c r="BH37" s="341" t="str">
        <f t="shared" ca="1" si="18"/>
        <v/>
      </c>
      <c r="BI37" s="353" t="str">
        <f t="shared" ca="1" si="42"/>
        <v/>
      </c>
      <c r="BJ37" s="348" t="str">
        <f t="shared" ca="1" si="43"/>
        <v/>
      </c>
      <c r="BK37" s="351" t="str">
        <f t="shared" ca="1" si="44"/>
        <v/>
      </c>
      <c r="BL37" s="346" t="str">
        <f t="shared" ca="1" si="45"/>
        <v/>
      </c>
      <c r="BO37" s="554"/>
    </row>
    <row r="38" spans="1:67" x14ac:dyDescent="0.2">
      <c r="A38" s="264">
        <f t="shared" ref="A38:G43" si="54">IF(MONTH($A$36)&lt;&gt;MONTH($A$36-(WEEKDAY($A$36,1)-($I$4-1))-IF((WEEKDAY($A$36,1)-($I$4-1))&lt;=0,7,0)+(ROW(A38)-ROW($A$38))*7+(COLUMN(A38)-COLUMN($A$38)+1)),"",$A$36-(WEEKDAY($A$36,1)-($I$4-1))-IF((WEEKDAY($A$36,1)-($I$4-1))&lt;=0,7,0)+(ROW(A38)-ROW($A$38))*7+(COLUMN(A38)-COLUMN($A$38)+1))</f>
        <v>45200</v>
      </c>
      <c r="B38" s="264">
        <f t="shared" si="54"/>
        <v>45201</v>
      </c>
      <c r="C38" s="264">
        <f t="shared" si="54"/>
        <v>45202</v>
      </c>
      <c r="D38" s="264">
        <f t="shared" si="54"/>
        <v>45203</v>
      </c>
      <c r="E38" s="264">
        <f t="shared" si="54"/>
        <v>45204</v>
      </c>
      <c r="F38" s="264">
        <f t="shared" si="54"/>
        <v>45205</v>
      </c>
      <c r="G38" s="264">
        <f t="shared" si="54"/>
        <v>45206</v>
      </c>
      <c r="H38" s="261"/>
      <c r="I38" s="264" t="str">
        <f t="shared" ref="I38:O43" si="55">IF(MONTH($I$36)&lt;&gt;MONTH($I$36-(WEEKDAY($I$36,1)-($I$4-1))-IF((WEEKDAY($I$36,1)-($I$4-1))&lt;=0,7,0)+(ROW(I38)-ROW($I$38))*7+(COLUMN(I38)-COLUMN($I$38)+1)),"",$I$36-(WEEKDAY($I$36,1)-($I$4-1))-IF((WEEKDAY($I$36,1)-($I$4-1))&lt;=0,7,0)+(ROW(I38)-ROW($I$38))*7+(COLUMN(I38)-COLUMN($I$38)+1))</f>
        <v/>
      </c>
      <c r="J38" s="264" t="str">
        <f t="shared" si="55"/>
        <v/>
      </c>
      <c r="K38" s="264" t="str">
        <f t="shared" si="55"/>
        <v/>
      </c>
      <c r="L38" s="264">
        <f t="shared" si="55"/>
        <v>45231</v>
      </c>
      <c r="M38" s="264">
        <f t="shared" si="55"/>
        <v>45232</v>
      </c>
      <c r="N38" s="264">
        <f t="shared" si="55"/>
        <v>45233</v>
      </c>
      <c r="O38" s="264">
        <f t="shared" si="55"/>
        <v>45234</v>
      </c>
      <c r="P38" s="261"/>
      <c r="Q38" s="264" t="str">
        <f t="shared" ref="Q38:W43" si="56">IF(MONTH($Q$36)&lt;&gt;MONTH($Q$36-(WEEKDAY($Q$36,1)-($I$4-1))-IF((WEEKDAY($Q$36,1)-($I$4-1))&lt;=0,7,0)+(ROW(Q38)-ROW($Q$38))*7+(COLUMN(Q38)-COLUMN($Q$38)+1)),"",$Q$36-(WEEKDAY($Q$36,1)-($I$4-1))-IF((WEEKDAY($Q$36,1)-($I$4-1))&lt;=0,7,0)+(ROW(Q38)-ROW($Q$38))*7+(COLUMN(Q38)-COLUMN($Q$38)+1))</f>
        <v/>
      </c>
      <c r="R38" s="264" t="str">
        <f t="shared" si="56"/>
        <v/>
      </c>
      <c r="S38" s="264" t="str">
        <f t="shared" si="56"/>
        <v/>
      </c>
      <c r="T38" s="264" t="str">
        <f t="shared" si="56"/>
        <v/>
      </c>
      <c r="U38" s="264" t="str">
        <f t="shared" si="56"/>
        <v/>
      </c>
      <c r="V38" s="264">
        <f t="shared" si="56"/>
        <v>45261</v>
      </c>
      <c r="W38" s="264">
        <f t="shared" si="56"/>
        <v>45262</v>
      </c>
      <c r="X38" s="261"/>
      <c r="Y38" s="263">
        <f>IF($A$4+IF($E$4&gt;11,1,0)&lt;2007,(DATE($A$4+IF($E$4&gt;11,1,0),11,1)+(-1)*7)+IF(1&lt;WEEKDAY(DATE($A$4+IF($E$4&gt;11,1,0),11,1),1),1+7-WEEKDAY(DATE($A$4+IF($E$4&gt;11,1,0),11,1),1),1-WEEKDAY(DATE($A$4+IF($E$4&gt;11,1,0),11,1),1)),(DATE($A$4+IF($E$4&gt;11,1,0),11,1)+(1-1)*7)+IF(1&lt;WEEKDAY(DATE($A$4+IF($E$4&gt;11,1,0),11,1),1),1+7-WEEKDAY(DATE($A$4+IF($E$4&gt;11,1,0),11,1),1),1-WEEKDAY(DATE($A$4+IF($E$4&gt;11,1,0),11,1),1)))</f>
        <v>45235</v>
      </c>
      <c r="Z38" s="266" t="s">
        <v>443</v>
      </c>
      <c r="AB38" s="1122" t="s">
        <v>511</v>
      </c>
      <c r="AC38" s="1123"/>
      <c r="AD38" s="1126"/>
      <c r="AE38" s="1127"/>
      <c r="AF38" s="1140"/>
      <c r="AG38" s="1141"/>
      <c r="AK38" s="379" t="str">
        <f t="shared" si="24"/>
        <v>Paycheck 1</v>
      </c>
      <c r="AL38" s="380">
        <f t="shared" si="25"/>
        <v>45296</v>
      </c>
      <c r="AM38" s="382" t="str">
        <f t="shared" si="26"/>
        <v>January 2024</v>
      </c>
      <c r="AN38" s="384">
        <f t="shared" si="27"/>
        <v>850</v>
      </c>
      <c r="AO38" s="384" t="str">
        <f t="shared" si="28"/>
        <v>Income</v>
      </c>
      <c r="AP38" s="385">
        <f t="shared" si="29"/>
        <v>5</v>
      </c>
      <c r="AQ38" s="370"/>
      <c r="AS38" s="341" t="str">
        <f t="shared" ca="1" si="3"/>
        <v/>
      </c>
      <c r="AT38" s="353" t="str">
        <f t="shared" ca="1" si="46"/>
        <v/>
      </c>
      <c r="AU38" s="348" t="str">
        <f t="shared" ca="1" si="47"/>
        <v/>
      </c>
      <c r="AV38" s="351" t="str">
        <f t="shared" ca="1" si="48"/>
        <v/>
      </c>
      <c r="AW38" s="346" t="str">
        <f t="shared" ca="1" si="49"/>
        <v/>
      </c>
      <c r="AX38" s="341" t="str">
        <f t="shared" ca="1" si="8"/>
        <v/>
      </c>
      <c r="AY38" s="353" t="str">
        <f t="shared" ca="1" si="34"/>
        <v/>
      </c>
      <c r="AZ38" s="348" t="str">
        <f t="shared" ca="1" si="35"/>
        <v/>
      </c>
      <c r="BA38" s="351" t="str">
        <f t="shared" ca="1" si="36"/>
        <v/>
      </c>
      <c r="BB38" s="346" t="str">
        <f t="shared" ca="1" si="37"/>
        <v/>
      </c>
      <c r="BC38" s="341" t="str">
        <f t="shared" ca="1" si="13"/>
        <v/>
      </c>
      <c r="BD38" s="353" t="str">
        <f t="shared" ca="1" si="38"/>
        <v/>
      </c>
      <c r="BE38" s="348" t="str">
        <f t="shared" ca="1" si="39"/>
        <v/>
      </c>
      <c r="BF38" s="351" t="str">
        <f t="shared" ca="1" si="40"/>
        <v/>
      </c>
      <c r="BG38" s="346" t="str">
        <f t="shared" ca="1" si="41"/>
        <v/>
      </c>
      <c r="BH38" s="341" t="str">
        <f t="shared" ca="1" si="18"/>
        <v/>
      </c>
      <c r="BI38" s="353" t="str">
        <f t="shared" ca="1" si="42"/>
        <v/>
      </c>
      <c r="BJ38" s="348" t="str">
        <f t="shared" ca="1" si="43"/>
        <v/>
      </c>
      <c r="BK38" s="351" t="str">
        <f t="shared" ca="1" si="44"/>
        <v/>
      </c>
      <c r="BL38" s="346" t="str">
        <f t="shared" ca="1" si="45"/>
        <v/>
      </c>
      <c r="BO38" s="554" t="s">
        <v>544</v>
      </c>
    </row>
    <row r="39" spans="1:67" x14ac:dyDescent="0.2">
      <c r="A39" s="264">
        <f t="shared" si="54"/>
        <v>45207</v>
      </c>
      <c r="B39" s="264">
        <f t="shared" si="54"/>
        <v>45208</v>
      </c>
      <c r="C39" s="264">
        <f t="shared" si="54"/>
        <v>45209</v>
      </c>
      <c r="D39" s="264">
        <f t="shared" si="54"/>
        <v>45210</v>
      </c>
      <c r="E39" s="264">
        <f t="shared" si="54"/>
        <v>45211</v>
      </c>
      <c r="F39" s="264">
        <f t="shared" si="54"/>
        <v>45212</v>
      </c>
      <c r="G39" s="264">
        <f t="shared" si="54"/>
        <v>45213</v>
      </c>
      <c r="H39" s="261"/>
      <c r="I39" s="264">
        <f t="shared" si="55"/>
        <v>45235</v>
      </c>
      <c r="J39" s="264">
        <f t="shared" si="55"/>
        <v>45236</v>
      </c>
      <c r="K39" s="264">
        <f t="shared" si="55"/>
        <v>45237</v>
      </c>
      <c r="L39" s="264">
        <f t="shared" si="55"/>
        <v>45238</v>
      </c>
      <c r="M39" s="264">
        <f t="shared" si="55"/>
        <v>45239</v>
      </c>
      <c r="N39" s="264">
        <f t="shared" si="55"/>
        <v>45240</v>
      </c>
      <c r="O39" s="264">
        <f t="shared" si="55"/>
        <v>45241</v>
      </c>
      <c r="P39" s="261"/>
      <c r="Q39" s="264">
        <f t="shared" si="56"/>
        <v>45263</v>
      </c>
      <c r="R39" s="264">
        <f t="shared" si="56"/>
        <v>45264</v>
      </c>
      <c r="S39" s="264">
        <f t="shared" si="56"/>
        <v>45265</v>
      </c>
      <c r="T39" s="264">
        <f t="shared" si="56"/>
        <v>45266</v>
      </c>
      <c r="U39" s="264">
        <f t="shared" si="56"/>
        <v>45267</v>
      </c>
      <c r="V39" s="264">
        <f t="shared" si="56"/>
        <v>45268</v>
      </c>
      <c r="W39" s="264">
        <f t="shared" si="56"/>
        <v>45269</v>
      </c>
      <c r="X39" s="261"/>
      <c r="Y39" s="263">
        <f>DATE($A$4+IF($E$4&gt;11,1,0),11,11)</f>
        <v>45241</v>
      </c>
      <c r="Z39" s="266" t="s">
        <v>442</v>
      </c>
      <c r="AB39" s="1122" t="s">
        <v>512</v>
      </c>
      <c r="AC39" s="1123"/>
      <c r="AD39" s="1126"/>
      <c r="AE39" s="1127"/>
      <c r="AF39" s="1140"/>
      <c r="AG39" s="1141"/>
      <c r="AK39" s="379" t="str">
        <f t="shared" si="24"/>
        <v/>
      </c>
      <c r="AL39" s="380" t="str">
        <f t="shared" si="25"/>
        <v/>
      </c>
      <c r="AM39" s="382" t="str">
        <f t="shared" si="26"/>
        <v/>
      </c>
      <c r="AN39" s="384" t="str">
        <f t="shared" si="27"/>
        <v/>
      </c>
      <c r="AO39" s="384" t="str">
        <f t="shared" si="28"/>
        <v/>
      </c>
      <c r="AP39" s="385" t="str">
        <f t="shared" si="29"/>
        <v/>
      </c>
      <c r="AQ39" s="370"/>
      <c r="AS39" s="341" t="str">
        <f t="shared" ca="1" si="3"/>
        <v/>
      </c>
      <c r="AT39" s="353" t="str">
        <f t="shared" ca="1" si="46"/>
        <v/>
      </c>
      <c r="AU39" s="348" t="str">
        <f t="shared" ca="1" si="47"/>
        <v/>
      </c>
      <c r="AV39" s="351" t="str">
        <f t="shared" ca="1" si="48"/>
        <v/>
      </c>
      <c r="AW39" s="346" t="str">
        <f t="shared" ca="1" si="49"/>
        <v/>
      </c>
      <c r="AX39" s="341" t="str">
        <f t="shared" ca="1" si="8"/>
        <v/>
      </c>
      <c r="AY39" s="353" t="str">
        <f t="shared" ca="1" si="34"/>
        <v/>
      </c>
      <c r="AZ39" s="348" t="str">
        <f t="shared" ca="1" si="35"/>
        <v/>
      </c>
      <c r="BA39" s="351" t="str">
        <f t="shared" ca="1" si="36"/>
        <v/>
      </c>
      <c r="BB39" s="346" t="str">
        <f t="shared" ca="1" si="37"/>
        <v/>
      </c>
      <c r="BC39" s="341" t="str">
        <f t="shared" ca="1" si="13"/>
        <v/>
      </c>
      <c r="BD39" s="353" t="str">
        <f t="shared" ca="1" si="38"/>
        <v/>
      </c>
      <c r="BE39" s="348" t="str">
        <f t="shared" ca="1" si="39"/>
        <v/>
      </c>
      <c r="BF39" s="351" t="str">
        <f t="shared" ca="1" si="40"/>
        <v/>
      </c>
      <c r="BG39" s="346" t="str">
        <f t="shared" ca="1" si="41"/>
        <v/>
      </c>
      <c r="BH39" s="341" t="str">
        <f t="shared" ca="1" si="18"/>
        <v/>
      </c>
      <c r="BI39" s="353" t="str">
        <f t="shared" ca="1" si="42"/>
        <v/>
      </c>
      <c r="BJ39" s="348" t="str">
        <f t="shared" ca="1" si="43"/>
        <v/>
      </c>
      <c r="BK39" s="351" t="str">
        <f t="shared" ca="1" si="44"/>
        <v/>
      </c>
      <c r="BL39" s="346" t="str">
        <f t="shared" ca="1" si="45"/>
        <v/>
      </c>
      <c r="BO39" s="553" t="s">
        <v>545</v>
      </c>
    </row>
    <row r="40" spans="1:67" ht="13.5" thickBot="1" x14ac:dyDescent="0.25">
      <c r="A40" s="264">
        <f t="shared" si="54"/>
        <v>45214</v>
      </c>
      <c r="B40" s="264">
        <f t="shared" si="54"/>
        <v>45215</v>
      </c>
      <c r="C40" s="264">
        <f t="shared" si="54"/>
        <v>45216</v>
      </c>
      <c r="D40" s="264">
        <f t="shared" si="54"/>
        <v>45217</v>
      </c>
      <c r="E40" s="264">
        <f t="shared" si="54"/>
        <v>45218</v>
      </c>
      <c r="F40" s="264">
        <f t="shared" si="54"/>
        <v>45219</v>
      </c>
      <c r="G40" s="264">
        <f t="shared" si="54"/>
        <v>45220</v>
      </c>
      <c r="H40" s="261"/>
      <c r="I40" s="264">
        <f t="shared" si="55"/>
        <v>45242</v>
      </c>
      <c r="J40" s="264">
        <f t="shared" si="55"/>
        <v>45243</v>
      </c>
      <c r="K40" s="264">
        <f t="shared" si="55"/>
        <v>45244</v>
      </c>
      <c r="L40" s="264">
        <f t="shared" si="55"/>
        <v>45245</v>
      </c>
      <c r="M40" s="264">
        <f t="shared" si="55"/>
        <v>45246</v>
      </c>
      <c r="N40" s="264">
        <f t="shared" si="55"/>
        <v>45247</v>
      </c>
      <c r="O40" s="264">
        <f t="shared" si="55"/>
        <v>45248</v>
      </c>
      <c r="P40" s="261"/>
      <c r="Q40" s="264">
        <f t="shared" si="56"/>
        <v>45270</v>
      </c>
      <c r="R40" s="264">
        <f t="shared" si="56"/>
        <v>45271</v>
      </c>
      <c r="S40" s="264">
        <f t="shared" si="56"/>
        <v>45272</v>
      </c>
      <c r="T40" s="264">
        <f t="shared" si="56"/>
        <v>45273</v>
      </c>
      <c r="U40" s="264">
        <f t="shared" si="56"/>
        <v>45274</v>
      </c>
      <c r="V40" s="264">
        <f t="shared" si="56"/>
        <v>45275</v>
      </c>
      <c r="W40" s="264">
        <f t="shared" si="56"/>
        <v>45276</v>
      </c>
      <c r="X40" s="261"/>
      <c r="Y40" s="263">
        <f>(DATE($A$4+IF($E$4&gt;11,1,0),11,1)+(4-1)*7)+5-WEEKDAY(DATE($A$4+IF($E$4&gt;11,1,0),11,1),1)+IF(5&lt;WEEKDAY(DATE($A$4+IF($E$4&gt;11,1,0),11,1),1),7,0)</f>
        <v>45253</v>
      </c>
      <c r="Z40" s="266" t="s">
        <v>441</v>
      </c>
      <c r="AB40" s="1122" t="s">
        <v>513</v>
      </c>
      <c r="AC40" s="1123"/>
      <c r="AD40" s="1126"/>
      <c r="AE40" s="1127"/>
      <c r="AF40" s="1140"/>
      <c r="AG40" s="1141"/>
      <c r="AK40" s="379" t="str">
        <f t="shared" si="24"/>
        <v/>
      </c>
      <c r="AL40" s="380" t="str">
        <f t="shared" si="25"/>
        <v/>
      </c>
      <c r="AM40" s="382" t="str">
        <f t="shared" si="26"/>
        <v/>
      </c>
      <c r="AN40" s="384" t="str">
        <f t="shared" si="27"/>
        <v/>
      </c>
      <c r="AO40" s="384" t="str">
        <f t="shared" si="28"/>
        <v/>
      </c>
      <c r="AP40" s="385" t="str">
        <f t="shared" si="29"/>
        <v/>
      </c>
      <c r="AQ40" s="370"/>
      <c r="AS40" s="341" t="str">
        <f t="shared" ca="1" si="3"/>
        <v/>
      </c>
      <c r="AT40" s="353" t="str">
        <f t="shared" ca="1" si="46"/>
        <v/>
      </c>
      <c r="AU40" s="348" t="str">
        <f t="shared" ca="1" si="47"/>
        <v/>
      </c>
      <c r="AV40" s="351" t="str">
        <f t="shared" ca="1" si="48"/>
        <v/>
      </c>
      <c r="AW40" s="346" t="str">
        <f t="shared" ca="1" si="49"/>
        <v/>
      </c>
      <c r="AX40" s="341" t="str">
        <f t="shared" ca="1" si="8"/>
        <v/>
      </c>
      <c r="AY40" s="353" t="str">
        <f t="shared" ca="1" si="34"/>
        <v/>
      </c>
      <c r="AZ40" s="348" t="str">
        <f t="shared" ca="1" si="35"/>
        <v/>
      </c>
      <c r="BA40" s="351" t="str">
        <f t="shared" ca="1" si="36"/>
        <v/>
      </c>
      <c r="BB40" s="346" t="str">
        <f t="shared" ca="1" si="37"/>
        <v/>
      </c>
      <c r="BC40" s="341" t="str">
        <f t="shared" ca="1" si="13"/>
        <v/>
      </c>
      <c r="BD40" s="353" t="str">
        <f t="shared" ca="1" si="38"/>
        <v/>
      </c>
      <c r="BE40" s="348" t="str">
        <f t="shared" ca="1" si="39"/>
        <v/>
      </c>
      <c r="BF40" s="351" t="str">
        <f t="shared" ca="1" si="40"/>
        <v/>
      </c>
      <c r="BG40" s="346" t="str">
        <f t="shared" ca="1" si="41"/>
        <v/>
      </c>
      <c r="BH40" s="341" t="str">
        <f t="shared" ca="1" si="18"/>
        <v/>
      </c>
      <c r="BI40" s="353" t="str">
        <f t="shared" ca="1" si="42"/>
        <v/>
      </c>
      <c r="BJ40" s="348" t="str">
        <f t="shared" ca="1" si="43"/>
        <v/>
      </c>
      <c r="BK40" s="351" t="str">
        <f t="shared" ca="1" si="44"/>
        <v/>
      </c>
      <c r="BL40" s="346" t="str">
        <f t="shared" ca="1" si="45"/>
        <v/>
      </c>
      <c r="BO40" s="555" t="s">
        <v>546</v>
      </c>
    </row>
    <row r="41" spans="1:67" x14ac:dyDescent="0.2">
      <c r="A41" s="264">
        <f t="shared" si="54"/>
        <v>45221</v>
      </c>
      <c r="B41" s="264">
        <f t="shared" si="54"/>
        <v>45222</v>
      </c>
      <c r="C41" s="264">
        <f t="shared" si="54"/>
        <v>45223</v>
      </c>
      <c r="D41" s="264">
        <f t="shared" si="54"/>
        <v>45224</v>
      </c>
      <c r="E41" s="264">
        <f t="shared" si="54"/>
        <v>45225</v>
      </c>
      <c r="F41" s="264">
        <f t="shared" si="54"/>
        <v>45226</v>
      </c>
      <c r="G41" s="264">
        <f t="shared" si="54"/>
        <v>45227</v>
      </c>
      <c r="H41" s="261"/>
      <c r="I41" s="264">
        <f t="shared" si="55"/>
        <v>45249</v>
      </c>
      <c r="J41" s="264">
        <f t="shared" si="55"/>
        <v>45250</v>
      </c>
      <c r="K41" s="264">
        <f t="shared" si="55"/>
        <v>45251</v>
      </c>
      <c r="L41" s="264">
        <f t="shared" si="55"/>
        <v>45252</v>
      </c>
      <c r="M41" s="264">
        <f t="shared" si="55"/>
        <v>45253</v>
      </c>
      <c r="N41" s="264">
        <f t="shared" si="55"/>
        <v>45254</v>
      </c>
      <c r="O41" s="264">
        <f t="shared" si="55"/>
        <v>45255</v>
      </c>
      <c r="P41" s="261"/>
      <c r="Q41" s="264">
        <f t="shared" si="56"/>
        <v>45277</v>
      </c>
      <c r="R41" s="264">
        <f t="shared" si="56"/>
        <v>45278</v>
      </c>
      <c r="S41" s="264">
        <f t="shared" si="56"/>
        <v>45279</v>
      </c>
      <c r="T41" s="264">
        <f t="shared" si="56"/>
        <v>45280</v>
      </c>
      <c r="U41" s="264">
        <f t="shared" si="56"/>
        <v>45281</v>
      </c>
      <c r="V41" s="264">
        <f t="shared" si="56"/>
        <v>45282</v>
      </c>
      <c r="W41" s="264">
        <f t="shared" si="56"/>
        <v>45283</v>
      </c>
      <c r="X41" s="261"/>
      <c r="Y41" s="263">
        <f>IF(AND($A$4&gt;1900,$A$4&lt;2099),IF(MONTH(ROUNDDOWN((DATE(2000,12,21)+TIME(13,30,0))+($A$4-2000)*365.242743,0))&lt;$E$4,ROUNDDOWN((DATE(2000,12,21)+TIME(13,30,0))+($A$4+1-2000)*365.242743,0),ROUNDDOWN((DATE(2000,12,21)+TIME(13,30,0))+($A$4-2000)*365.242743,0)),"n/f")</f>
        <v>45282</v>
      </c>
      <c r="Z41" s="262" t="s">
        <v>440</v>
      </c>
      <c r="AB41" s="1122" t="s">
        <v>514</v>
      </c>
      <c r="AC41" s="1123"/>
      <c r="AD41" s="1126"/>
      <c r="AE41" s="1127"/>
      <c r="AF41" s="1140"/>
      <c r="AG41" s="1141"/>
      <c r="AK41" s="379" t="str">
        <f t="shared" si="24"/>
        <v/>
      </c>
      <c r="AL41" s="380" t="str">
        <f t="shared" si="25"/>
        <v/>
      </c>
      <c r="AM41" s="382" t="str">
        <f t="shared" si="26"/>
        <v/>
      </c>
      <c r="AN41" s="384" t="str">
        <f t="shared" si="27"/>
        <v/>
      </c>
      <c r="AO41" s="384" t="str">
        <f t="shared" si="28"/>
        <v/>
      </c>
      <c r="AP41" s="385" t="str">
        <f t="shared" si="29"/>
        <v/>
      </c>
      <c r="AQ41" s="370"/>
      <c r="AS41" s="341" t="str">
        <f t="shared" ca="1" si="3"/>
        <v/>
      </c>
      <c r="AT41" s="353" t="str">
        <f t="shared" ca="1" si="46"/>
        <v/>
      </c>
      <c r="AU41" s="348" t="str">
        <f t="shared" ca="1" si="47"/>
        <v/>
      </c>
      <c r="AV41" s="351" t="str">
        <f t="shared" ca="1" si="48"/>
        <v/>
      </c>
      <c r="AW41" s="346" t="str">
        <f t="shared" ca="1" si="49"/>
        <v/>
      </c>
      <c r="AX41" s="341" t="str">
        <f t="shared" ca="1" si="8"/>
        <v/>
      </c>
      <c r="AY41" s="353" t="str">
        <f t="shared" ca="1" si="34"/>
        <v/>
      </c>
      <c r="AZ41" s="348" t="str">
        <f t="shared" ca="1" si="35"/>
        <v/>
      </c>
      <c r="BA41" s="351" t="str">
        <f t="shared" ca="1" si="36"/>
        <v/>
      </c>
      <c r="BB41" s="346" t="str">
        <f t="shared" ca="1" si="37"/>
        <v/>
      </c>
      <c r="BC41" s="341" t="str">
        <f t="shared" ca="1" si="13"/>
        <v/>
      </c>
      <c r="BD41" s="353" t="str">
        <f t="shared" ca="1" si="38"/>
        <v/>
      </c>
      <c r="BE41" s="348" t="str">
        <f t="shared" ca="1" si="39"/>
        <v/>
      </c>
      <c r="BF41" s="351" t="str">
        <f t="shared" ca="1" si="40"/>
        <v/>
      </c>
      <c r="BG41" s="346" t="str">
        <f t="shared" ca="1" si="41"/>
        <v/>
      </c>
      <c r="BH41" s="341" t="str">
        <f t="shared" ca="1" si="18"/>
        <v/>
      </c>
      <c r="BI41" s="353" t="str">
        <f t="shared" ca="1" si="42"/>
        <v/>
      </c>
      <c r="BJ41" s="348" t="str">
        <f t="shared" ca="1" si="43"/>
        <v/>
      </c>
      <c r="BK41" s="351" t="str">
        <f t="shared" ca="1" si="44"/>
        <v/>
      </c>
      <c r="BL41" s="346" t="str">
        <f t="shared" ca="1" si="45"/>
        <v/>
      </c>
    </row>
    <row r="42" spans="1:67" ht="15.75" customHeight="1" thickBot="1" x14ac:dyDescent="0.25">
      <c r="A42" s="264">
        <f t="shared" si="54"/>
        <v>45228</v>
      </c>
      <c r="B42" s="264">
        <f t="shared" si="54"/>
        <v>45229</v>
      </c>
      <c r="C42" s="264">
        <f t="shared" si="54"/>
        <v>45230</v>
      </c>
      <c r="D42" s="264" t="str">
        <f t="shared" si="54"/>
        <v/>
      </c>
      <c r="E42" s="264" t="str">
        <f t="shared" si="54"/>
        <v/>
      </c>
      <c r="F42" s="264" t="str">
        <f t="shared" si="54"/>
        <v/>
      </c>
      <c r="G42" s="264" t="str">
        <f t="shared" si="54"/>
        <v/>
      </c>
      <c r="H42" s="261"/>
      <c r="I42" s="264">
        <f t="shared" si="55"/>
        <v>45256</v>
      </c>
      <c r="J42" s="264">
        <f t="shared" si="55"/>
        <v>45257</v>
      </c>
      <c r="K42" s="264">
        <f t="shared" si="55"/>
        <v>45258</v>
      </c>
      <c r="L42" s="264">
        <f t="shared" si="55"/>
        <v>45259</v>
      </c>
      <c r="M42" s="264">
        <f t="shared" si="55"/>
        <v>45260</v>
      </c>
      <c r="N42" s="264" t="str">
        <f t="shared" si="55"/>
        <v/>
      </c>
      <c r="O42" s="264" t="str">
        <f t="shared" si="55"/>
        <v/>
      </c>
      <c r="P42" s="261"/>
      <c r="Q42" s="264">
        <f t="shared" si="56"/>
        <v>45284</v>
      </c>
      <c r="R42" s="264">
        <f t="shared" si="56"/>
        <v>45285</v>
      </c>
      <c r="S42" s="264">
        <f t="shared" si="56"/>
        <v>45286</v>
      </c>
      <c r="T42" s="264">
        <f t="shared" si="56"/>
        <v>45287</v>
      </c>
      <c r="U42" s="264">
        <f t="shared" si="56"/>
        <v>45288</v>
      </c>
      <c r="V42" s="264">
        <f t="shared" si="56"/>
        <v>45289</v>
      </c>
      <c r="W42" s="264">
        <f t="shared" si="56"/>
        <v>45290</v>
      </c>
      <c r="X42" s="261"/>
      <c r="Y42" s="263">
        <f>DATE($A$4+IF($E$4&gt;12,1,0),12,24)</f>
        <v>45284</v>
      </c>
      <c r="Z42" s="262" t="s">
        <v>439</v>
      </c>
      <c r="AB42" s="1134" t="s">
        <v>264</v>
      </c>
      <c r="AC42" s="1135"/>
      <c r="AD42" s="1135"/>
      <c r="AE42" s="1136"/>
      <c r="AF42" s="1142">
        <f>IFERROR(SUM(AF38:AG41),0)</f>
        <v>0</v>
      </c>
      <c r="AG42" s="1143"/>
      <c r="AK42" s="379" t="str">
        <f t="shared" si="24"/>
        <v/>
      </c>
      <c r="AL42" s="380" t="str">
        <f t="shared" si="25"/>
        <v/>
      </c>
      <c r="AM42" s="382" t="str">
        <f t="shared" si="26"/>
        <v/>
      </c>
      <c r="AN42" s="384" t="str">
        <f t="shared" si="27"/>
        <v/>
      </c>
      <c r="AO42" s="384" t="str">
        <f t="shared" si="28"/>
        <v/>
      </c>
      <c r="AP42" s="385" t="str">
        <f t="shared" si="29"/>
        <v/>
      </c>
      <c r="AQ42" s="370"/>
      <c r="AS42" s="341" t="str">
        <f t="shared" ca="1" si="3"/>
        <v/>
      </c>
      <c r="AT42" s="353" t="str">
        <f t="shared" ca="1" si="46"/>
        <v/>
      </c>
      <c r="AU42" s="348" t="str">
        <f t="shared" ca="1" si="47"/>
        <v/>
      </c>
      <c r="AV42" s="351" t="str">
        <f t="shared" ca="1" si="48"/>
        <v/>
      </c>
      <c r="AW42" s="346" t="str">
        <f t="shared" ca="1" si="49"/>
        <v/>
      </c>
      <c r="AX42" s="341" t="str">
        <f t="shared" ca="1" si="8"/>
        <v/>
      </c>
      <c r="AY42" s="353" t="str">
        <f t="shared" ca="1" si="34"/>
        <v/>
      </c>
      <c r="AZ42" s="348" t="str">
        <f t="shared" ca="1" si="35"/>
        <v/>
      </c>
      <c r="BA42" s="351" t="str">
        <f t="shared" ca="1" si="36"/>
        <v/>
      </c>
      <c r="BB42" s="346" t="str">
        <f t="shared" ca="1" si="37"/>
        <v/>
      </c>
      <c r="BC42" s="341" t="str">
        <f t="shared" ca="1" si="13"/>
        <v/>
      </c>
      <c r="BD42" s="353" t="str">
        <f t="shared" ca="1" si="38"/>
        <v/>
      </c>
      <c r="BE42" s="348" t="str">
        <f t="shared" ca="1" si="39"/>
        <v/>
      </c>
      <c r="BF42" s="351" t="str">
        <f t="shared" ca="1" si="40"/>
        <v/>
      </c>
      <c r="BG42" s="346" t="str">
        <f t="shared" ca="1" si="41"/>
        <v/>
      </c>
      <c r="BH42" s="341" t="str">
        <f t="shared" ca="1" si="18"/>
        <v/>
      </c>
      <c r="BI42" s="353" t="str">
        <f t="shared" ca="1" si="42"/>
        <v/>
      </c>
      <c r="BJ42" s="348" t="str">
        <f t="shared" ca="1" si="43"/>
        <v/>
      </c>
      <c r="BK42" s="351" t="str">
        <f t="shared" ca="1" si="44"/>
        <v/>
      </c>
      <c r="BL42" s="346" t="str">
        <f t="shared" ca="1" si="45"/>
        <v/>
      </c>
    </row>
    <row r="43" spans="1:67" ht="15" x14ac:dyDescent="0.3">
      <c r="A43" s="264" t="str">
        <f t="shared" si="54"/>
        <v/>
      </c>
      <c r="B43" s="264" t="str">
        <f t="shared" si="54"/>
        <v/>
      </c>
      <c r="C43" s="264" t="str">
        <f t="shared" si="54"/>
        <v/>
      </c>
      <c r="D43" s="264" t="str">
        <f t="shared" si="54"/>
        <v/>
      </c>
      <c r="E43" s="264" t="str">
        <f t="shared" si="54"/>
        <v/>
      </c>
      <c r="F43" s="264" t="str">
        <f t="shared" si="54"/>
        <v/>
      </c>
      <c r="G43" s="264" t="str">
        <f t="shared" si="54"/>
        <v/>
      </c>
      <c r="H43" s="265"/>
      <c r="I43" s="264" t="str">
        <f t="shared" si="55"/>
        <v/>
      </c>
      <c r="J43" s="264" t="str">
        <f t="shared" si="55"/>
        <v/>
      </c>
      <c r="K43" s="264" t="str">
        <f t="shared" si="55"/>
        <v/>
      </c>
      <c r="L43" s="264" t="str">
        <f t="shared" si="55"/>
        <v/>
      </c>
      <c r="M43" s="264" t="str">
        <f t="shared" si="55"/>
        <v/>
      </c>
      <c r="N43" s="264" t="str">
        <f t="shared" si="55"/>
        <v/>
      </c>
      <c r="O43" s="264" t="str">
        <f t="shared" si="55"/>
        <v/>
      </c>
      <c r="Q43" s="264">
        <f t="shared" si="56"/>
        <v>45291</v>
      </c>
      <c r="R43" s="264" t="str">
        <f t="shared" si="56"/>
        <v/>
      </c>
      <c r="S43" s="264" t="str">
        <f t="shared" si="56"/>
        <v/>
      </c>
      <c r="T43" s="264" t="str">
        <f t="shared" si="56"/>
        <v/>
      </c>
      <c r="U43" s="264" t="str">
        <f t="shared" si="56"/>
        <v/>
      </c>
      <c r="V43" s="264" t="str">
        <f t="shared" si="56"/>
        <v/>
      </c>
      <c r="W43" s="264" t="str">
        <f t="shared" si="56"/>
        <v/>
      </c>
      <c r="X43" s="261"/>
      <c r="Y43" s="263">
        <f>DATE($A$4+IF($E$4&gt;12,1,0),12,25)</f>
        <v>45285</v>
      </c>
      <c r="Z43" s="262" t="s">
        <v>438</v>
      </c>
      <c r="AB43"/>
      <c r="AC43"/>
      <c r="AD43"/>
      <c r="AE43"/>
      <c r="AF43"/>
      <c r="AG43"/>
      <c r="AK43" s="379" t="str">
        <f t="shared" si="24"/>
        <v/>
      </c>
      <c r="AL43" s="380" t="str">
        <f t="shared" si="25"/>
        <v/>
      </c>
      <c r="AM43" s="382" t="str">
        <f t="shared" si="26"/>
        <v/>
      </c>
      <c r="AN43" s="384" t="str">
        <f t="shared" si="27"/>
        <v/>
      </c>
      <c r="AO43" s="384" t="str">
        <f t="shared" si="28"/>
        <v/>
      </c>
      <c r="AP43" s="385" t="str">
        <f t="shared" si="29"/>
        <v/>
      </c>
      <c r="AQ43" s="370"/>
      <c r="AS43" s="341" t="str">
        <f t="shared" ca="1" si="3"/>
        <v/>
      </c>
      <c r="AT43" s="353" t="str">
        <f t="shared" ca="1" si="46"/>
        <v/>
      </c>
      <c r="AU43" s="348" t="str">
        <f t="shared" ca="1" si="47"/>
        <v/>
      </c>
      <c r="AV43" s="351" t="str">
        <f t="shared" ca="1" si="48"/>
        <v/>
      </c>
      <c r="AW43" s="346" t="str">
        <f t="shared" ca="1" si="49"/>
        <v/>
      </c>
      <c r="AX43" s="341" t="str">
        <f t="shared" ca="1" si="8"/>
        <v/>
      </c>
      <c r="AY43" s="353" t="str">
        <f t="shared" ca="1" si="34"/>
        <v/>
      </c>
      <c r="AZ43" s="348" t="str">
        <f t="shared" ca="1" si="35"/>
        <v/>
      </c>
      <c r="BA43" s="351" t="str">
        <f t="shared" ca="1" si="36"/>
        <v/>
      </c>
      <c r="BB43" s="346" t="str">
        <f t="shared" ca="1" si="37"/>
        <v/>
      </c>
      <c r="BC43" s="341" t="str">
        <f t="shared" ca="1" si="13"/>
        <v/>
      </c>
      <c r="BD43" s="353" t="str">
        <f t="shared" ca="1" si="38"/>
        <v/>
      </c>
      <c r="BE43" s="348" t="str">
        <f t="shared" ca="1" si="39"/>
        <v/>
      </c>
      <c r="BF43" s="351" t="str">
        <f t="shared" ca="1" si="40"/>
        <v/>
      </c>
      <c r="BG43" s="346" t="str">
        <f t="shared" ca="1" si="41"/>
        <v/>
      </c>
      <c r="BH43" s="341" t="str">
        <f t="shared" ca="1" si="18"/>
        <v/>
      </c>
      <c r="BI43" s="353" t="str">
        <f t="shared" ca="1" si="42"/>
        <v/>
      </c>
      <c r="BJ43" s="348" t="str">
        <f t="shared" ca="1" si="43"/>
        <v/>
      </c>
      <c r="BK43" s="351" t="str">
        <f t="shared" ca="1" si="44"/>
        <v/>
      </c>
      <c r="BL43" s="346" t="str">
        <f t="shared" ca="1" si="45"/>
        <v/>
      </c>
    </row>
    <row r="44" spans="1:67" ht="15" x14ac:dyDescent="0.3">
      <c r="A44" s="1128"/>
      <c r="B44" s="1128"/>
      <c r="C44" s="1128"/>
      <c r="D44" s="1128"/>
      <c r="E44" s="1128"/>
      <c r="F44" s="1128"/>
      <c r="G44" s="1128"/>
      <c r="H44" s="1128"/>
      <c r="I44" s="1128"/>
      <c r="J44" s="1128"/>
      <c r="K44" s="1128"/>
      <c r="L44" s="1128"/>
      <c r="M44" s="1128"/>
      <c r="N44" s="1128"/>
      <c r="O44" s="1128"/>
      <c r="Q44" s="1129"/>
      <c r="R44" s="1129"/>
      <c r="S44" s="1129"/>
      <c r="T44" s="1129"/>
      <c r="U44" s="1129"/>
      <c r="V44" s="1129"/>
      <c r="W44" s="1129"/>
      <c r="Y44" s="263">
        <f>DATE($A$4+IF($E$4&gt;12,1,0),12,26)</f>
        <v>45286</v>
      </c>
      <c r="Z44" s="262" t="s">
        <v>437</v>
      </c>
      <c r="AB44"/>
      <c r="AC44"/>
      <c r="AD44"/>
      <c r="AE44"/>
      <c r="AF44"/>
      <c r="AG44"/>
      <c r="AK44" s="379" t="str">
        <f t="shared" si="24"/>
        <v/>
      </c>
      <c r="AL44" s="380" t="str">
        <f t="shared" si="25"/>
        <v/>
      </c>
      <c r="AM44" s="382" t="str">
        <f t="shared" si="26"/>
        <v/>
      </c>
      <c r="AN44" s="384" t="str">
        <f t="shared" si="27"/>
        <v/>
      </c>
      <c r="AO44" s="384" t="str">
        <f t="shared" si="28"/>
        <v/>
      </c>
      <c r="AP44" s="385" t="str">
        <f t="shared" si="29"/>
        <v/>
      </c>
      <c r="AQ44" s="370"/>
      <c r="AS44" s="341" t="str">
        <f t="shared" ca="1" si="3"/>
        <v/>
      </c>
      <c r="AT44" s="353" t="str">
        <f t="shared" ca="1" si="46"/>
        <v/>
      </c>
      <c r="AU44" s="348" t="str">
        <f t="shared" ca="1" si="47"/>
        <v/>
      </c>
      <c r="AV44" s="351" t="str">
        <f t="shared" ca="1" si="48"/>
        <v/>
      </c>
      <c r="AW44" s="346" t="str">
        <f t="shared" ca="1" si="49"/>
        <v/>
      </c>
      <c r="AX44" s="341" t="str">
        <f t="shared" ca="1" si="8"/>
        <v/>
      </c>
      <c r="AY44" s="353" t="str">
        <f t="shared" ca="1" si="34"/>
        <v/>
      </c>
      <c r="AZ44" s="348" t="str">
        <f t="shared" ca="1" si="35"/>
        <v/>
      </c>
      <c r="BA44" s="351" t="str">
        <f t="shared" ca="1" si="36"/>
        <v/>
      </c>
      <c r="BB44" s="346" t="str">
        <f t="shared" ca="1" si="37"/>
        <v/>
      </c>
      <c r="BC44" s="341" t="str">
        <f t="shared" ca="1" si="13"/>
        <v/>
      </c>
      <c r="BD44" s="353" t="str">
        <f t="shared" ca="1" si="38"/>
        <v/>
      </c>
      <c r="BE44" s="348" t="str">
        <f t="shared" ca="1" si="39"/>
        <v/>
      </c>
      <c r="BF44" s="351" t="str">
        <f t="shared" ca="1" si="40"/>
        <v/>
      </c>
      <c r="BG44" s="346" t="str">
        <f t="shared" ca="1" si="41"/>
        <v/>
      </c>
      <c r="BH44" s="341" t="str">
        <f t="shared" ca="1" si="18"/>
        <v/>
      </c>
      <c r="BI44" s="353" t="str">
        <f t="shared" ca="1" si="42"/>
        <v/>
      </c>
      <c r="BJ44" s="348" t="str">
        <f t="shared" ca="1" si="43"/>
        <v/>
      </c>
      <c r="BK44" s="351" t="str">
        <f t="shared" ca="1" si="44"/>
        <v/>
      </c>
      <c r="BL44" s="346" t="str">
        <f t="shared" ca="1" si="45"/>
        <v/>
      </c>
    </row>
    <row r="45" spans="1:67" ht="15" x14ac:dyDescent="0.3">
      <c r="Y45" s="263">
        <f>DATE($A$4+IF($E$4&gt;12,1,0),12,31)</f>
        <v>45291</v>
      </c>
      <c r="Z45" s="262" t="s">
        <v>436</v>
      </c>
      <c r="AB45"/>
      <c r="AC45"/>
      <c r="AD45"/>
      <c r="AE45"/>
      <c r="AF45"/>
      <c r="AG45"/>
      <c r="AK45" s="379" t="str">
        <f t="shared" si="24"/>
        <v/>
      </c>
      <c r="AL45" s="380" t="str">
        <f t="shared" ref="AL45:AL65" si="57">IF(AL44&gt;$AI$10,"",IF($AL$11="Weekly",AL44+7*1,IF($AL$11="Bi-Weekly",AL44+7*2,IF($AL$11="Monthly",EDATE(AL44,1),IF($AL$11="Bi-Yearly",EDATE(AL44,6),IF($AL$11="Yearly",EDATE(AL44,12),""))))))</f>
        <v/>
      </c>
      <c r="AM45" s="382" t="str">
        <f t="shared" si="26"/>
        <v/>
      </c>
      <c r="AN45" s="384" t="str">
        <f t="shared" si="27"/>
        <v/>
      </c>
      <c r="AO45" s="384" t="str">
        <f t="shared" si="28"/>
        <v/>
      </c>
      <c r="AP45" s="385" t="str">
        <f t="shared" si="29"/>
        <v/>
      </c>
      <c r="AQ45" s="370"/>
      <c r="AS45" s="341" t="str">
        <f t="shared" ca="1" si="3"/>
        <v/>
      </c>
      <c r="AT45" s="353" t="str">
        <f t="shared" ca="1" si="46"/>
        <v/>
      </c>
      <c r="AU45" s="348" t="str">
        <f t="shared" ca="1" si="47"/>
        <v/>
      </c>
      <c r="AV45" s="351" t="str">
        <f t="shared" ca="1" si="48"/>
        <v/>
      </c>
      <c r="AW45" s="346" t="str">
        <f t="shared" ca="1" si="49"/>
        <v/>
      </c>
      <c r="AX45" s="341" t="str">
        <f t="shared" ca="1" si="8"/>
        <v/>
      </c>
      <c r="AY45" s="353" t="str">
        <f t="shared" ca="1" si="34"/>
        <v/>
      </c>
      <c r="AZ45" s="348" t="str">
        <f t="shared" ca="1" si="35"/>
        <v/>
      </c>
      <c r="BA45" s="351" t="str">
        <f t="shared" ca="1" si="36"/>
        <v/>
      </c>
      <c r="BB45" s="346" t="str">
        <f t="shared" ca="1" si="37"/>
        <v/>
      </c>
      <c r="BC45" s="341" t="str">
        <f t="shared" ca="1" si="13"/>
        <v/>
      </c>
      <c r="BD45" s="353" t="str">
        <f t="shared" ca="1" si="38"/>
        <v/>
      </c>
      <c r="BE45" s="348" t="str">
        <f t="shared" ca="1" si="39"/>
        <v/>
      </c>
      <c r="BF45" s="351" t="str">
        <f t="shared" ca="1" si="40"/>
        <v/>
      </c>
      <c r="BG45" s="346" t="str">
        <f t="shared" ca="1" si="41"/>
        <v/>
      </c>
      <c r="BH45" s="341" t="str">
        <f t="shared" ca="1" si="18"/>
        <v/>
      </c>
      <c r="BI45" s="353" t="str">
        <f t="shared" ca="1" si="42"/>
        <v/>
      </c>
      <c r="BJ45" s="348" t="str">
        <f t="shared" ca="1" si="43"/>
        <v/>
      </c>
      <c r="BK45" s="351" t="str">
        <f t="shared" ca="1" si="44"/>
        <v/>
      </c>
      <c r="BL45" s="346" t="str">
        <f t="shared" ca="1" si="45"/>
        <v/>
      </c>
    </row>
    <row r="46" spans="1:67" ht="15" x14ac:dyDescent="0.3">
      <c r="Y46" s="261"/>
      <c r="AA46"/>
      <c r="AB46"/>
      <c r="AC46"/>
      <c r="AD46"/>
      <c r="AE46"/>
      <c r="AF46"/>
      <c r="AG46"/>
      <c r="AH46"/>
      <c r="AI46"/>
      <c r="AJ46"/>
      <c r="AK46" s="379" t="str">
        <f t="shared" si="24"/>
        <v/>
      </c>
      <c r="AL46" s="380" t="str">
        <f t="shared" si="57"/>
        <v/>
      </c>
      <c r="AM46" s="382" t="str">
        <f t="shared" si="26"/>
        <v/>
      </c>
      <c r="AN46" s="384" t="str">
        <f t="shared" si="27"/>
        <v/>
      </c>
      <c r="AO46" s="384" t="str">
        <f t="shared" si="28"/>
        <v/>
      </c>
      <c r="AP46" s="385" t="str">
        <f t="shared" si="29"/>
        <v/>
      </c>
      <c r="AQ46" s="370"/>
      <c r="AR46"/>
      <c r="AS46" s="341" t="str">
        <f t="shared" ca="1" si="3"/>
        <v/>
      </c>
      <c r="AT46" s="353" t="str">
        <f t="shared" ca="1" si="46"/>
        <v/>
      </c>
      <c r="AU46" s="348" t="str">
        <f t="shared" ca="1" si="47"/>
        <v/>
      </c>
      <c r="AV46" s="351" t="str">
        <f t="shared" ca="1" si="48"/>
        <v/>
      </c>
      <c r="AW46" s="346" t="str">
        <f t="shared" ca="1" si="49"/>
        <v/>
      </c>
      <c r="AX46" s="341" t="str">
        <f t="shared" ca="1" si="8"/>
        <v/>
      </c>
      <c r="AY46" s="353" t="str">
        <f t="shared" ca="1" si="34"/>
        <v/>
      </c>
      <c r="AZ46" s="348" t="str">
        <f t="shared" ca="1" si="35"/>
        <v/>
      </c>
      <c r="BA46" s="351" t="str">
        <f t="shared" ca="1" si="36"/>
        <v/>
      </c>
      <c r="BB46" s="346" t="str">
        <f t="shared" ca="1" si="37"/>
        <v/>
      </c>
      <c r="BC46" s="341" t="str">
        <f t="shared" ca="1" si="13"/>
        <v/>
      </c>
      <c r="BD46" s="353" t="str">
        <f t="shared" ca="1" si="38"/>
        <v/>
      </c>
      <c r="BE46" s="348" t="str">
        <f t="shared" ca="1" si="39"/>
        <v/>
      </c>
      <c r="BF46" s="351" t="str">
        <f t="shared" ca="1" si="40"/>
        <v/>
      </c>
      <c r="BG46" s="346" t="str">
        <f t="shared" ca="1" si="41"/>
        <v/>
      </c>
      <c r="BH46" s="341" t="str">
        <f t="shared" ca="1" si="18"/>
        <v/>
      </c>
      <c r="BI46" s="353" t="str">
        <f t="shared" ca="1" si="42"/>
        <v/>
      </c>
      <c r="BJ46" s="348" t="str">
        <f t="shared" ca="1" si="43"/>
        <v/>
      </c>
      <c r="BK46" s="351" t="str">
        <f t="shared" ca="1" si="44"/>
        <v/>
      </c>
      <c r="BL46" s="346" t="str">
        <f t="shared" ca="1" si="45"/>
        <v/>
      </c>
    </row>
    <row r="47" spans="1:67" ht="15" x14ac:dyDescent="0.3">
      <c r="E47" s="260"/>
      <c r="AA47"/>
      <c r="AB47"/>
      <c r="AC47"/>
      <c r="AD47"/>
      <c r="AE47"/>
      <c r="AF47"/>
      <c r="AG47"/>
      <c r="AH47"/>
      <c r="AI47"/>
      <c r="AJ47"/>
      <c r="AK47" s="379" t="str">
        <f t="shared" si="24"/>
        <v/>
      </c>
      <c r="AL47" s="380" t="str">
        <f t="shared" si="57"/>
        <v/>
      </c>
      <c r="AM47" s="382" t="str">
        <f t="shared" si="26"/>
        <v/>
      </c>
      <c r="AN47" s="384" t="str">
        <f t="shared" si="27"/>
        <v/>
      </c>
      <c r="AO47" s="384" t="str">
        <f t="shared" si="28"/>
        <v/>
      </c>
      <c r="AP47" s="385" t="str">
        <f t="shared" si="29"/>
        <v/>
      </c>
      <c r="AQ47" s="370"/>
      <c r="AR47"/>
      <c r="AS47" s="341" t="str">
        <f t="shared" ca="1" si="3"/>
        <v/>
      </c>
      <c r="AT47" s="353" t="str">
        <f t="shared" ca="1" si="46"/>
        <v/>
      </c>
      <c r="AU47" s="348" t="str">
        <f t="shared" ca="1" si="47"/>
        <v/>
      </c>
      <c r="AV47" s="351" t="str">
        <f t="shared" ca="1" si="48"/>
        <v/>
      </c>
      <c r="AW47" s="346" t="str">
        <f t="shared" ca="1" si="49"/>
        <v/>
      </c>
      <c r="AX47" s="341" t="str">
        <f t="shared" ca="1" si="8"/>
        <v/>
      </c>
      <c r="AY47" s="353" t="str">
        <f t="shared" ca="1" si="34"/>
        <v/>
      </c>
      <c r="AZ47" s="348" t="str">
        <f t="shared" ca="1" si="35"/>
        <v/>
      </c>
      <c r="BA47" s="351" t="str">
        <f t="shared" ca="1" si="36"/>
        <v/>
      </c>
      <c r="BB47" s="346" t="str">
        <f t="shared" ca="1" si="37"/>
        <v/>
      </c>
      <c r="BC47" s="341" t="str">
        <f t="shared" ca="1" si="13"/>
        <v/>
      </c>
      <c r="BD47" s="353" t="str">
        <f t="shared" ca="1" si="38"/>
        <v/>
      </c>
      <c r="BE47" s="348" t="str">
        <f t="shared" ca="1" si="39"/>
        <v/>
      </c>
      <c r="BF47" s="351" t="str">
        <f t="shared" ca="1" si="40"/>
        <v/>
      </c>
      <c r="BG47" s="346" t="str">
        <f t="shared" ca="1" si="41"/>
        <v/>
      </c>
      <c r="BH47" s="341" t="str">
        <f t="shared" ca="1" si="18"/>
        <v/>
      </c>
      <c r="BI47" s="353" t="str">
        <f t="shared" ca="1" si="42"/>
        <v/>
      </c>
      <c r="BJ47" s="348" t="str">
        <f t="shared" ca="1" si="43"/>
        <v/>
      </c>
      <c r="BK47" s="351" t="str">
        <f t="shared" ca="1" si="44"/>
        <v/>
      </c>
      <c r="BL47" s="346" t="str">
        <f t="shared" ca="1" si="45"/>
        <v/>
      </c>
    </row>
    <row r="48" spans="1:67" ht="15" x14ac:dyDescent="0.3">
      <c r="E48" s="260"/>
      <c r="AA48"/>
      <c r="AB48"/>
      <c r="AC48"/>
      <c r="AD48"/>
      <c r="AE48"/>
      <c r="AF48"/>
      <c r="AG48"/>
      <c r="AH48"/>
      <c r="AI48"/>
      <c r="AJ48"/>
      <c r="AK48" s="379" t="str">
        <f t="shared" si="24"/>
        <v/>
      </c>
      <c r="AL48" s="380" t="str">
        <f t="shared" si="57"/>
        <v/>
      </c>
      <c r="AM48" s="382" t="str">
        <f t="shared" si="26"/>
        <v/>
      </c>
      <c r="AN48" s="384" t="str">
        <f t="shared" si="27"/>
        <v/>
      </c>
      <c r="AO48" s="384" t="str">
        <f t="shared" si="28"/>
        <v/>
      </c>
      <c r="AP48" s="385" t="str">
        <f t="shared" si="29"/>
        <v/>
      </c>
      <c r="AQ48" s="370"/>
      <c r="AR48"/>
      <c r="AS48" s="341" t="str">
        <f t="shared" ca="1" si="3"/>
        <v/>
      </c>
      <c r="AT48" s="353" t="str">
        <f t="shared" ca="1" si="46"/>
        <v/>
      </c>
      <c r="AU48" s="348" t="str">
        <f t="shared" ca="1" si="47"/>
        <v/>
      </c>
      <c r="AV48" s="351" t="str">
        <f t="shared" ca="1" si="48"/>
        <v/>
      </c>
      <c r="AW48" s="346" t="str">
        <f t="shared" ca="1" si="49"/>
        <v/>
      </c>
      <c r="AX48" s="341" t="str">
        <f t="shared" ca="1" si="8"/>
        <v/>
      </c>
      <c r="AY48" s="353" t="str">
        <f t="shared" ca="1" si="34"/>
        <v/>
      </c>
      <c r="AZ48" s="348" t="str">
        <f t="shared" ca="1" si="35"/>
        <v/>
      </c>
      <c r="BA48" s="351" t="str">
        <f t="shared" ca="1" si="36"/>
        <v/>
      </c>
      <c r="BB48" s="346" t="str">
        <f t="shared" ca="1" si="37"/>
        <v/>
      </c>
      <c r="BC48" s="341" t="str">
        <f t="shared" ca="1" si="13"/>
        <v/>
      </c>
      <c r="BD48" s="353" t="str">
        <f t="shared" ca="1" si="38"/>
        <v/>
      </c>
      <c r="BE48" s="348" t="str">
        <f t="shared" ca="1" si="39"/>
        <v/>
      </c>
      <c r="BF48" s="351" t="str">
        <f t="shared" ca="1" si="40"/>
        <v/>
      </c>
      <c r="BG48" s="346" t="str">
        <f t="shared" ca="1" si="41"/>
        <v/>
      </c>
      <c r="BH48" s="341" t="str">
        <f t="shared" ca="1" si="18"/>
        <v/>
      </c>
      <c r="BI48" s="353" t="str">
        <f t="shared" ca="1" si="42"/>
        <v/>
      </c>
      <c r="BJ48" s="348" t="str">
        <f t="shared" ca="1" si="43"/>
        <v/>
      </c>
      <c r="BK48" s="351" t="str">
        <f t="shared" ca="1" si="44"/>
        <v/>
      </c>
      <c r="BL48" s="346" t="str">
        <f t="shared" ca="1" si="45"/>
        <v/>
      </c>
    </row>
    <row r="49" spans="27:64" ht="15" x14ac:dyDescent="0.3">
      <c r="AA49"/>
      <c r="AB49"/>
      <c r="AC49"/>
      <c r="AD49"/>
      <c r="AE49"/>
      <c r="AF49"/>
      <c r="AG49"/>
      <c r="AH49"/>
      <c r="AI49"/>
      <c r="AJ49"/>
      <c r="AK49" s="379" t="str">
        <f t="shared" si="24"/>
        <v/>
      </c>
      <c r="AL49" s="380" t="str">
        <f t="shared" si="57"/>
        <v/>
      </c>
      <c r="AM49" s="382" t="str">
        <f t="shared" si="26"/>
        <v/>
      </c>
      <c r="AN49" s="384" t="str">
        <f t="shared" si="27"/>
        <v/>
      </c>
      <c r="AO49" s="384" t="str">
        <f t="shared" si="28"/>
        <v/>
      </c>
      <c r="AP49" s="385" t="str">
        <f t="shared" si="29"/>
        <v/>
      </c>
      <c r="AQ49" s="370"/>
      <c r="AR49"/>
      <c r="AS49" s="341" t="str">
        <f t="shared" ca="1" si="3"/>
        <v/>
      </c>
      <c r="AT49" s="353" t="str">
        <f t="shared" ca="1" si="46"/>
        <v/>
      </c>
      <c r="AU49" s="348" t="str">
        <f t="shared" ca="1" si="47"/>
        <v/>
      </c>
      <c r="AV49" s="351" t="str">
        <f t="shared" ca="1" si="48"/>
        <v/>
      </c>
      <c r="AW49" s="346" t="str">
        <f t="shared" ca="1" si="49"/>
        <v/>
      </c>
      <c r="AX49" s="341" t="str">
        <f t="shared" ca="1" si="8"/>
        <v/>
      </c>
      <c r="AY49" s="353" t="str">
        <f t="shared" ca="1" si="34"/>
        <v/>
      </c>
      <c r="AZ49" s="348" t="str">
        <f t="shared" ca="1" si="35"/>
        <v/>
      </c>
      <c r="BA49" s="351" t="str">
        <f t="shared" ca="1" si="36"/>
        <v/>
      </c>
      <c r="BB49" s="346" t="str">
        <f t="shared" ca="1" si="37"/>
        <v/>
      </c>
      <c r="BC49" s="341" t="str">
        <f t="shared" ca="1" si="13"/>
        <v/>
      </c>
      <c r="BD49" s="353" t="str">
        <f t="shared" ca="1" si="38"/>
        <v/>
      </c>
      <c r="BE49" s="348" t="str">
        <f t="shared" ca="1" si="39"/>
        <v/>
      </c>
      <c r="BF49" s="351" t="str">
        <f t="shared" ca="1" si="40"/>
        <v/>
      </c>
      <c r="BG49" s="346" t="str">
        <f t="shared" ca="1" si="41"/>
        <v/>
      </c>
      <c r="BH49" s="341" t="str">
        <f t="shared" ca="1" si="18"/>
        <v/>
      </c>
      <c r="BI49" s="353" t="str">
        <f t="shared" ca="1" si="42"/>
        <v/>
      </c>
      <c r="BJ49" s="348" t="str">
        <f t="shared" ca="1" si="43"/>
        <v/>
      </c>
      <c r="BK49" s="351" t="str">
        <f t="shared" ca="1" si="44"/>
        <v/>
      </c>
      <c r="BL49" s="346" t="str">
        <f t="shared" ca="1" si="45"/>
        <v/>
      </c>
    </row>
    <row r="50" spans="27:64" ht="15" x14ac:dyDescent="0.3">
      <c r="AA50"/>
      <c r="AB50"/>
      <c r="AC50"/>
      <c r="AD50"/>
      <c r="AE50"/>
      <c r="AF50"/>
      <c r="AG50"/>
      <c r="AH50"/>
      <c r="AI50"/>
      <c r="AJ50"/>
      <c r="AK50" s="379" t="str">
        <f t="shared" si="24"/>
        <v/>
      </c>
      <c r="AL50" s="380" t="str">
        <f t="shared" si="57"/>
        <v/>
      </c>
      <c r="AM50" s="382" t="str">
        <f t="shared" si="26"/>
        <v/>
      </c>
      <c r="AN50" s="384" t="str">
        <f t="shared" si="27"/>
        <v/>
      </c>
      <c r="AO50" s="384" t="str">
        <f t="shared" si="28"/>
        <v/>
      </c>
      <c r="AP50" s="385" t="str">
        <f t="shared" si="29"/>
        <v/>
      </c>
      <c r="AQ50" s="370"/>
      <c r="AR50"/>
      <c r="AS50" s="341" t="str">
        <f t="shared" ca="1" si="3"/>
        <v/>
      </c>
      <c r="AT50" s="353" t="str">
        <f t="shared" ca="1" si="46"/>
        <v/>
      </c>
      <c r="AU50" s="348" t="str">
        <f t="shared" ca="1" si="47"/>
        <v/>
      </c>
      <c r="AV50" s="351" t="str">
        <f t="shared" ca="1" si="48"/>
        <v/>
      </c>
      <c r="AW50" s="346" t="str">
        <f t="shared" ca="1" si="49"/>
        <v/>
      </c>
      <c r="AX50" s="341" t="str">
        <f t="shared" ca="1" si="8"/>
        <v/>
      </c>
      <c r="AY50" s="353" t="str">
        <f t="shared" ca="1" si="34"/>
        <v/>
      </c>
      <c r="AZ50" s="348" t="str">
        <f t="shared" ca="1" si="35"/>
        <v/>
      </c>
      <c r="BA50" s="351" t="str">
        <f t="shared" ca="1" si="36"/>
        <v/>
      </c>
      <c r="BB50" s="346" t="str">
        <f t="shared" ca="1" si="37"/>
        <v/>
      </c>
      <c r="BC50" s="341" t="str">
        <f t="shared" ca="1" si="13"/>
        <v/>
      </c>
      <c r="BD50" s="353" t="str">
        <f t="shared" ca="1" si="38"/>
        <v/>
      </c>
      <c r="BE50" s="348" t="str">
        <f t="shared" ca="1" si="39"/>
        <v/>
      </c>
      <c r="BF50" s="351" t="str">
        <f t="shared" ca="1" si="40"/>
        <v/>
      </c>
      <c r="BG50" s="346" t="str">
        <f t="shared" ca="1" si="41"/>
        <v/>
      </c>
      <c r="BH50" s="341" t="str">
        <f t="shared" ca="1" si="18"/>
        <v/>
      </c>
      <c r="BI50" s="353" t="str">
        <f t="shared" ca="1" si="42"/>
        <v/>
      </c>
      <c r="BJ50" s="348" t="str">
        <f t="shared" ca="1" si="43"/>
        <v/>
      </c>
      <c r="BK50" s="351" t="str">
        <f t="shared" ca="1" si="44"/>
        <v/>
      </c>
      <c r="BL50" s="346" t="str">
        <f t="shared" ca="1" si="45"/>
        <v/>
      </c>
    </row>
    <row r="51" spans="27:64" ht="15" x14ac:dyDescent="0.3">
      <c r="AA51"/>
      <c r="AB51"/>
      <c r="AC51"/>
      <c r="AD51"/>
      <c r="AE51"/>
      <c r="AF51"/>
      <c r="AG51"/>
      <c r="AH51"/>
      <c r="AI51"/>
      <c r="AJ51"/>
      <c r="AK51" s="379" t="str">
        <f t="shared" si="24"/>
        <v/>
      </c>
      <c r="AL51" s="380" t="str">
        <f t="shared" si="57"/>
        <v/>
      </c>
      <c r="AM51" s="382" t="str">
        <f t="shared" si="26"/>
        <v/>
      </c>
      <c r="AN51" s="384" t="str">
        <f t="shared" si="27"/>
        <v/>
      </c>
      <c r="AO51" s="384" t="str">
        <f t="shared" si="28"/>
        <v/>
      </c>
      <c r="AP51" s="385" t="str">
        <f t="shared" si="29"/>
        <v/>
      </c>
      <c r="AQ51" s="370"/>
      <c r="AR51"/>
      <c r="AS51" s="341" t="str">
        <f t="shared" ca="1" si="3"/>
        <v/>
      </c>
      <c r="AT51" s="353" t="str">
        <f t="shared" ca="1" si="46"/>
        <v/>
      </c>
      <c r="AU51" s="348" t="str">
        <f t="shared" ca="1" si="47"/>
        <v/>
      </c>
      <c r="AV51" s="351" t="str">
        <f t="shared" ca="1" si="48"/>
        <v/>
      </c>
      <c r="AW51" s="346" t="str">
        <f t="shared" ca="1" si="49"/>
        <v/>
      </c>
      <c r="AX51" s="341" t="str">
        <f t="shared" ca="1" si="8"/>
        <v/>
      </c>
      <c r="AY51" s="353" t="str">
        <f t="shared" ca="1" si="34"/>
        <v/>
      </c>
      <c r="AZ51" s="348" t="str">
        <f t="shared" ca="1" si="35"/>
        <v/>
      </c>
      <c r="BA51" s="351" t="str">
        <f t="shared" ca="1" si="36"/>
        <v/>
      </c>
      <c r="BB51" s="346" t="str">
        <f t="shared" ca="1" si="37"/>
        <v/>
      </c>
      <c r="BC51" s="341" t="str">
        <f t="shared" ca="1" si="13"/>
        <v/>
      </c>
      <c r="BD51" s="353" t="str">
        <f t="shared" ca="1" si="38"/>
        <v/>
      </c>
      <c r="BE51" s="348" t="str">
        <f t="shared" ca="1" si="39"/>
        <v/>
      </c>
      <c r="BF51" s="351" t="str">
        <f t="shared" ca="1" si="40"/>
        <v/>
      </c>
      <c r="BG51" s="346" t="str">
        <f t="shared" ca="1" si="41"/>
        <v/>
      </c>
      <c r="BH51" s="341" t="str">
        <f t="shared" ca="1" si="18"/>
        <v/>
      </c>
      <c r="BI51" s="353" t="str">
        <f t="shared" ca="1" si="42"/>
        <v/>
      </c>
      <c r="BJ51" s="348" t="str">
        <f t="shared" ca="1" si="43"/>
        <v/>
      </c>
      <c r="BK51" s="351" t="str">
        <f t="shared" ca="1" si="44"/>
        <v/>
      </c>
      <c r="BL51" s="346" t="str">
        <f t="shared" ca="1" si="45"/>
        <v/>
      </c>
    </row>
    <row r="52" spans="27:64" ht="15" x14ac:dyDescent="0.3">
      <c r="AA52"/>
      <c r="AB52"/>
      <c r="AC52"/>
      <c r="AD52"/>
      <c r="AE52"/>
      <c r="AF52"/>
      <c r="AG52"/>
      <c r="AH52"/>
      <c r="AI52"/>
      <c r="AJ52"/>
      <c r="AK52" s="379" t="str">
        <f t="shared" si="24"/>
        <v/>
      </c>
      <c r="AL52" s="380" t="str">
        <f t="shared" si="57"/>
        <v/>
      </c>
      <c r="AM52" s="382" t="str">
        <f t="shared" si="26"/>
        <v/>
      </c>
      <c r="AN52" s="384" t="str">
        <f t="shared" si="27"/>
        <v/>
      </c>
      <c r="AO52" s="384" t="str">
        <f t="shared" si="28"/>
        <v/>
      </c>
      <c r="AP52" s="385" t="str">
        <f t="shared" si="29"/>
        <v/>
      </c>
      <c r="AQ52" s="370"/>
      <c r="AR52"/>
      <c r="AS52" s="341" t="str">
        <f t="shared" ca="1" si="3"/>
        <v/>
      </c>
      <c r="AT52" s="353" t="str">
        <f t="shared" ca="1" si="46"/>
        <v/>
      </c>
      <c r="AU52" s="348" t="str">
        <f t="shared" ca="1" si="47"/>
        <v/>
      </c>
      <c r="AV52" s="351" t="str">
        <f t="shared" ca="1" si="48"/>
        <v/>
      </c>
      <c r="AW52" s="346" t="str">
        <f t="shared" ca="1" si="49"/>
        <v/>
      </c>
      <c r="AX52" s="341" t="str">
        <f t="shared" ca="1" si="8"/>
        <v/>
      </c>
      <c r="AY52" s="353" t="str">
        <f t="shared" ca="1" si="34"/>
        <v/>
      </c>
      <c r="AZ52" s="348" t="str">
        <f t="shared" ca="1" si="35"/>
        <v/>
      </c>
      <c r="BA52" s="351" t="str">
        <f t="shared" ca="1" si="36"/>
        <v/>
      </c>
      <c r="BB52" s="346" t="str">
        <f t="shared" ca="1" si="37"/>
        <v/>
      </c>
      <c r="BC52" s="341" t="str">
        <f t="shared" ca="1" si="13"/>
        <v/>
      </c>
      <c r="BD52" s="353" t="str">
        <f t="shared" ca="1" si="38"/>
        <v/>
      </c>
      <c r="BE52" s="348" t="str">
        <f t="shared" ca="1" si="39"/>
        <v/>
      </c>
      <c r="BF52" s="351" t="str">
        <f t="shared" ca="1" si="40"/>
        <v/>
      </c>
      <c r="BG52" s="346" t="str">
        <f t="shared" ca="1" si="41"/>
        <v/>
      </c>
      <c r="BH52" s="341" t="str">
        <f t="shared" ca="1" si="18"/>
        <v/>
      </c>
      <c r="BI52" s="353" t="str">
        <f t="shared" ca="1" si="42"/>
        <v/>
      </c>
      <c r="BJ52" s="348" t="str">
        <f t="shared" ca="1" si="43"/>
        <v/>
      </c>
      <c r="BK52" s="351" t="str">
        <f t="shared" ca="1" si="44"/>
        <v/>
      </c>
      <c r="BL52" s="346" t="str">
        <f t="shared" ca="1" si="45"/>
        <v/>
      </c>
    </row>
    <row r="53" spans="27:64" ht="15" x14ac:dyDescent="0.3">
      <c r="AA53"/>
      <c r="AB53"/>
      <c r="AC53"/>
      <c r="AD53"/>
      <c r="AE53"/>
      <c r="AF53"/>
      <c r="AG53"/>
      <c r="AH53"/>
      <c r="AI53"/>
      <c r="AJ53"/>
      <c r="AK53" s="379" t="str">
        <f t="shared" si="24"/>
        <v/>
      </c>
      <c r="AL53" s="380" t="str">
        <f t="shared" si="57"/>
        <v/>
      </c>
      <c r="AM53" s="382" t="str">
        <f t="shared" si="26"/>
        <v/>
      </c>
      <c r="AN53" s="384" t="str">
        <f t="shared" si="27"/>
        <v/>
      </c>
      <c r="AO53" s="384" t="str">
        <f t="shared" si="28"/>
        <v/>
      </c>
      <c r="AP53" s="385" t="str">
        <f t="shared" si="29"/>
        <v/>
      </c>
      <c r="AQ53" s="370"/>
      <c r="AR53"/>
      <c r="AS53" s="341" t="str">
        <f t="shared" ca="1" si="3"/>
        <v/>
      </c>
      <c r="AT53" s="353" t="str">
        <f t="shared" ca="1" si="46"/>
        <v/>
      </c>
      <c r="AU53" s="348" t="str">
        <f t="shared" ca="1" si="47"/>
        <v/>
      </c>
      <c r="AV53" s="351" t="str">
        <f t="shared" ca="1" si="48"/>
        <v/>
      </c>
      <c r="AW53" s="346" t="str">
        <f t="shared" ca="1" si="49"/>
        <v/>
      </c>
      <c r="AX53" s="341" t="str">
        <f t="shared" ca="1" si="8"/>
        <v/>
      </c>
      <c r="AY53" s="353" t="str">
        <f t="shared" ca="1" si="34"/>
        <v/>
      </c>
      <c r="AZ53" s="348" t="str">
        <f t="shared" ca="1" si="35"/>
        <v/>
      </c>
      <c r="BA53" s="351" t="str">
        <f t="shared" ca="1" si="36"/>
        <v/>
      </c>
      <c r="BB53" s="346" t="str">
        <f t="shared" ca="1" si="37"/>
        <v/>
      </c>
      <c r="BC53" s="341" t="str">
        <f t="shared" ca="1" si="13"/>
        <v/>
      </c>
      <c r="BD53" s="353" t="str">
        <f t="shared" ca="1" si="38"/>
        <v/>
      </c>
      <c r="BE53" s="348" t="str">
        <f t="shared" ca="1" si="39"/>
        <v/>
      </c>
      <c r="BF53" s="351" t="str">
        <f t="shared" ca="1" si="40"/>
        <v/>
      </c>
      <c r="BG53" s="346" t="str">
        <f t="shared" ca="1" si="41"/>
        <v/>
      </c>
      <c r="BH53" s="341" t="str">
        <f t="shared" ca="1" si="18"/>
        <v/>
      </c>
      <c r="BI53" s="353" t="str">
        <f t="shared" ca="1" si="42"/>
        <v/>
      </c>
      <c r="BJ53" s="348" t="str">
        <f t="shared" ca="1" si="43"/>
        <v/>
      </c>
      <c r="BK53" s="351" t="str">
        <f t="shared" ca="1" si="44"/>
        <v/>
      </c>
      <c r="BL53" s="346" t="str">
        <f t="shared" ca="1" si="45"/>
        <v/>
      </c>
    </row>
    <row r="54" spans="27:64" ht="15" x14ac:dyDescent="0.3">
      <c r="AA54"/>
      <c r="AB54"/>
      <c r="AC54"/>
      <c r="AD54"/>
      <c r="AE54"/>
      <c r="AF54"/>
      <c r="AG54"/>
      <c r="AH54"/>
      <c r="AI54"/>
      <c r="AJ54"/>
      <c r="AK54" s="379" t="str">
        <f t="shared" si="24"/>
        <v/>
      </c>
      <c r="AL54" s="380" t="str">
        <f t="shared" si="57"/>
        <v/>
      </c>
      <c r="AM54" s="382" t="str">
        <f t="shared" si="26"/>
        <v/>
      </c>
      <c r="AN54" s="384" t="str">
        <f t="shared" si="27"/>
        <v/>
      </c>
      <c r="AO54" s="384" t="str">
        <f t="shared" si="28"/>
        <v/>
      </c>
      <c r="AP54" s="385" t="str">
        <f t="shared" si="29"/>
        <v/>
      </c>
      <c r="AQ54" s="370"/>
      <c r="AR54"/>
      <c r="AS54" s="341" t="str">
        <f t="shared" ca="1" si="3"/>
        <v/>
      </c>
      <c r="AT54" s="353" t="str">
        <f t="shared" ca="1" si="46"/>
        <v/>
      </c>
      <c r="AU54" s="348" t="str">
        <f t="shared" ca="1" si="47"/>
        <v/>
      </c>
      <c r="AV54" s="351" t="str">
        <f t="shared" ca="1" si="48"/>
        <v/>
      </c>
      <c r="AW54" s="346" t="str">
        <f t="shared" ca="1" si="49"/>
        <v/>
      </c>
      <c r="AX54" s="341" t="str">
        <f t="shared" ca="1" si="8"/>
        <v/>
      </c>
      <c r="AY54" s="353" t="str">
        <f t="shared" ca="1" si="34"/>
        <v/>
      </c>
      <c r="AZ54" s="348" t="str">
        <f t="shared" ca="1" si="35"/>
        <v/>
      </c>
      <c r="BA54" s="351" t="str">
        <f t="shared" ca="1" si="36"/>
        <v/>
      </c>
      <c r="BB54" s="346" t="str">
        <f t="shared" ca="1" si="37"/>
        <v/>
      </c>
      <c r="BC54" s="341" t="str">
        <f t="shared" ca="1" si="13"/>
        <v/>
      </c>
      <c r="BD54" s="353" t="str">
        <f t="shared" ca="1" si="38"/>
        <v/>
      </c>
      <c r="BE54" s="348" t="str">
        <f t="shared" ca="1" si="39"/>
        <v/>
      </c>
      <c r="BF54" s="351" t="str">
        <f t="shared" ca="1" si="40"/>
        <v/>
      </c>
      <c r="BG54" s="346" t="str">
        <f t="shared" ca="1" si="41"/>
        <v/>
      </c>
      <c r="BH54" s="341" t="str">
        <f t="shared" ca="1" si="18"/>
        <v/>
      </c>
      <c r="BI54" s="353" t="str">
        <f t="shared" ca="1" si="42"/>
        <v/>
      </c>
      <c r="BJ54" s="348" t="str">
        <f t="shared" ca="1" si="43"/>
        <v/>
      </c>
      <c r="BK54" s="351" t="str">
        <f t="shared" ca="1" si="44"/>
        <v/>
      </c>
      <c r="BL54" s="346" t="str">
        <f t="shared" ca="1" si="45"/>
        <v/>
      </c>
    </row>
    <row r="55" spans="27:64" ht="15" x14ac:dyDescent="0.3">
      <c r="AA55"/>
      <c r="AB55"/>
      <c r="AC55"/>
      <c r="AD55"/>
      <c r="AE55"/>
      <c r="AF55"/>
      <c r="AG55"/>
      <c r="AH55"/>
      <c r="AI55"/>
      <c r="AJ55"/>
      <c r="AK55" s="379" t="str">
        <f t="shared" si="24"/>
        <v/>
      </c>
      <c r="AL55" s="380" t="str">
        <f t="shared" si="57"/>
        <v/>
      </c>
      <c r="AM55" s="382" t="str">
        <f t="shared" si="26"/>
        <v/>
      </c>
      <c r="AN55" s="384" t="str">
        <f t="shared" si="27"/>
        <v/>
      </c>
      <c r="AO55" s="384" t="str">
        <f t="shared" si="28"/>
        <v/>
      </c>
      <c r="AP55" s="385" t="str">
        <f t="shared" si="29"/>
        <v/>
      </c>
      <c r="AQ55" s="370"/>
      <c r="AR55"/>
      <c r="AS55" s="341" t="str">
        <f t="shared" ca="1" si="3"/>
        <v/>
      </c>
      <c r="AT55" s="353" t="str">
        <f t="shared" ca="1" si="46"/>
        <v/>
      </c>
      <c r="AU55" s="348" t="str">
        <f t="shared" ca="1" si="47"/>
        <v/>
      </c>
      <c r="AV55" s="351" t="str">
        <f t="shared" ca="1" si="48"/>
        <v/>
      </c>
      <c r="AW55" s="346" t="str">
        <f t="shared" ca="1" si="49"/>
        <v/>
      </c>
      <c r="AX55" s="341" t="str">
        <f t="shared" ca="1" si="8"/>
        <v/>
      </c>
      <c r="AY55" s="353" t="str">
        <f t="shared" ca="1" si="34"/>
        <v/>
      </c>
      <c r="AZ55" s="348" t="str">
        <f t="shared" ca="1" si="35"/>
        <v/>
      </c>
      <c r="BA55" s="351" t="str">
        <f t="shared" ca="1" si="36"/>
        <v/>
      </c>
      <c r="BB55" s="346" t="str">
        <f t="shared" ca="1" si="37"/>
        <v/>
      </c>
      <c r="BC55" s="341" t="str">
        <f t="shared" ca="1" si="13"/>
        <v/>
      </c>
      <c r="BD55" s="353" t="str">
        <f t="shared" ca="1" si="38"/>
        <v/>
      </c>
      <c r="BE55" s="348" t="str">
        <f t="shared" ca="1" si="39"/>
        <v/>
      </c>
      <c r="BF55" s="351" t="str">
        <f t="shared" ca="1" si="40"/>
        <v/>
      </c>
      <c r="BG55" s="346" t="str">
        <f t="shared" ca="1" si="41"/>
        <v/>
      </c>
      <c r="BH55" s="341" t="str">
        <f t="shared" ca="1" si="18"/>
        <v/>
      </c>
      <c r="BI55" s="353" t="str">
        <f t="shared" ca="1" si="42"/>
        <v/>
      </c>
      <c r="BJ55" s="348" t="str">
        <f t="shared" ca="1" si="43"/>
        <v/>
      </c>
      <c r="BK55" s="351" t="str">
        <f t="shared" ca="1" si="44"/>
        <v/>
      </c>
      <c r="BL55" s="346" t="str">
        <f t="shared" ca="1" si="45"/>
        <v/>
      </c>
    </row>
    <row r="56" spans="27:64" ht="15" x14ac:dyDescent="0.3">
      <c r="AA56"/>
      <c r="AB56"/>
      <c r="AC56"/>
      <c r="AD56"/>
      <c r="AE56"/>
      <c r="AF56"/>
      <c r="AG56"/>
      <c r="AH56"/>
      <c r="AI56"/>
      <c r="AJ56"/>
      <c r="AK56" s="379" t="str">
        <f t="shared" si="24"/>
        <v/>
      </c>
      <c r="AL56" s="380" t="str">
        <f t="shared" si="57"/>
        <v/>
      </c>
      <c r="AM56" s="382" t="str">
        <f t="shared" si="26"/>
        <v/>
      </c>
      <c r="AN56" s="384" t="str">
        <f t="shared" si="27"/>
        <v/>
      </c>
      <c r="AO56" s="384" t="str">
        <f t="shared" si="28"/>
        <v/>
      </c>
      <c r="AP56" s="385" t="str">
        <f t="shared" si="29"/>
        <v/>
      </c>
      <c r="AQ56" s="370"/>
      <c r="AR56"/>
      <c r="AS56" s="341" t="str">
        <f t="shared" ca="1" si="3"/>
        <v/>
      </c>
      <c r="AT56" s="353" t="str">
        <f t="shared" ca="1" si="46"/>
        <v/>
      </c>
      <c r="AU56" s="348" t="str">
        <f t="shared" ca="1" si="47"/>
        <v/>
      </c>
      <c r="AV56" s="351" t="str">
        <f t="shared" ca="1" si="48"/>
        <v/>
      </c>
      <c r="AW56" s="346" t="str">
        <f t="shared" ca="1" si="49"/>
        <v/>
      </c>
      <c r="AX56" s="341" t="str">
        <f t="shared" ca="1" si="8"/>
        <v/>
      </c>
      <c r="AY56" s="353" t="str">
        <f t="shared" ca="1" si="34"/>
        <v/>
      </c>
      <c r="AZ56" s="348" t="str">
        <f t="shared" ca="1" si="35"/>
        <v/>
      </c>
      <c r="BA56" s="351" t="str">
        <f t="shared" ca="1" si="36"/>
        <v/>
      </c>
      <c r="BB56" s="346" t="str">
        <f t="shared" ca="1" si="37"/>
        <v/>
      </c>
      <c r="BC56" s="341" t="str">
        <f t="shared" ca="1" si="13"/>
        <v/>
      </c>
      <c r="BD56" s="353" t="str">
        <f t="shared" ca="1" si="38"/>
        <v/>
      </c>
      <c r="BE56" s="348" t="str">
        <f t="shared" ca="1" si="39"/>
        <v/>
      </c>
      <c r="BF56" s="351" t="str">
        <f t="shared" ca="1" si="40"/>
        <v/>
      </c>
      <c r="BG56" s="346" t="str">
        <f t="shared" ca="1" si="41"/>
        <v/>
      </c>
      <c r="BH56" s="341" t="str">
        <f t="shared" ca="1" si="18"/>
        <v/>
      </c>
      <c r="BI56" s="353" t="str">
        <f t="shared" ca="1" si="42"/>
        <v/>
      </c>
      <c r="BJ56" s="348" t="str">
        <f t="shared" ca="1" si="43"/>
        <v/>
      </c>
      <c r="BK56" s="351" t="str">
        <f t="shared" ca="1" si="44"/>
        <v/>
      </c>
      <c r="BL56" s="346" t="str">
        <f t="shared" ca="1" si="45"/>
        <v/>
      </c>
    </row>
    <row r="57" spans="27:64" ht="15" x14ac:dyDescent="0.3">
      <c r="AA57"/>
      <c r="AB57"/>
      <c r="AC57"/>
      <c r="AD57"/>
      <c r="AE57"/>
      <c r="AF57"/>
      <c r="AG57"/>
      <c r="AH57"/>
      <c r="AI57"/>
      <c r="AJ57"/>
      <c r="AK57" s="379" t="str">
        <f t="shared" si="24"/>
        <v/>
      </c>
      <c r="AL57" s="380" t="str">
        <f t="shared" si="57"/>
        <v/>
      </c>
      <c r="AM57" s="382" t="str">
        <f t="shared" si="26"/>
        <v/>
      </c>
      <c r="AN57" s="384" t="str">
        <f t="shared" si="27"/>
        <v/>
      </c>
      <c r="AO57" s="384" t="str">
        <f t="shared" si="28"/>
        <v/>
      </c>
      <c r="AP57" s="385" t="str">
        <f t="shared" si="29"/>
        <v/>
      </c>
      <c r="AQ57" s="370"/>
      <c r="AR57"/>
      <c r="AS57" s="341" t="str">
        <f t="shared" ca="1" si="3"/>
        <v/>
      </c>
      <c r="AT57" s="353" t="str">
        <f t="shared" ca="1" si="46"/>
        <v/>
      </c>
      <c r="AU57" s="348" t="str">
        <f t="shared" ca="1" si="47"/>
        <v/>
      </c>
      <c r="AV57" s="351" t="str">
        <f t="shared" ca="1" si="48"/>
        <v/>
      </c>
      <c r="AW57" s="346" t="str">
        <f t="shared" ca="1" si="49"/>
        <v/>
      </c>
      <c r="AX57" s="341" t="str">
        <f t="shared" ca="1" si="8"/>
        <v/>
      </c>
      <c r="AY57" s="353" t="str">
        <f t="shared" ca="1" si="34"/>
        <v/>
      </c>
      <c r="AZ57" s="348" t="str">
        <f t="shared" ca="1" si="35"/>
        <v/>
      </c>
      <c r="BA57" s="351" t="str">
        <f t="shared" ca="1" si="36"/>
        <v/>
      </c>
      <c r="BB57" s="346" t="str">
        <f t="shared" ca="1" si="37"/>
        <v/>
      </c>
      <c r="BC57" s="341" t="str">
        <f t="shared" ca="1" si="13"/>
        <v/>
      </c>
      <c r="BD57" s="353" t="str">
        <f t="shared" ca="1" si="38"/>
        <v/>
      </c>
      <c r="BE57" s="348" t="str">
        <f t="shared" ca="1" si="39"/>
        <v/>
      </c>
      <c r="BF57" s="351" t="str">
        <f t="shared" ca="1" si="40"/>
        <v/>
      </c>
      <c r="BG57" s="346" t="str">
        <f t="shared" ca="1" si="41"/>
        <v/>
      </c>
      <c r="BH57" s="341" t="str">
        <f t="shared" ca="1" si="18"/>
        <v/>
      </c>
      <c r="BI57" s="353" t="str">
        <f t="shared" ca="1" si="42"/>
        <v/>
      </c>
      <c r="BJ57" s="348" t="str">
        <f t="shared" ca="1" si="43"/>
        <v/>
      </c>
      <c r="BK57" s="351" t="str">
        <f t="shared" ca="1" si="44"/>
        <v/>
      </c>
      <c r="BL57" s="346" t="str">
        <f t="shared" ca="1" si="45"/>
        <v/>
      </c>
    </row>
    <row r="58" spans="27:64" ht="15" x14ac:dyDescent="0.3">
      <c r="AA58"/>
      <c r="AB58"/>
      <c r="AC58"/>
      <c r="AD58"/>
      <c r="AE58"/>
      <c r="AF58"/>
      <c r="AG58"/>
      <c r="AH58"/>
      <c r="AI58"/>
      <c r="AJ58"/>
      <c r="AK58" s="379" t="str">
        <f t="shared" si="24"/>
        <v/>
      </c>
      <c r="AL58" s="380" t="str">
        <f t="shared" si="57"/>
        <v/>
      </c>
      <c r="AM58" s="382" t="str">
        <f t="shared" si="26"/>
        <v/>
      </c>
      <c r="AN58" s="384" t="str">
        <f t="shared" si="27"/>
        <v/>
      </c>
      <c r="AO58" s="384" t="str">
        <f t="shared" si="28"/>
        <v/>
      </c>
      <c r="AP58" s="385" t="str">
        <f t="shared" si="29"/>
        <v/>
      </c>
      <c r="AQ58" s="370"/>
      <c r="AR58"/>
      <c r="AS58" s="341" t="str">
        <f t="shared" ca="1" si="3"/>
        <v/>
      </c>
      <c r="AT58" s="353" t="str">
        <f t="shared" ca="1" si="46"/>
        <v/>
      </c>
      <c r="AU58" s="348" t="str">
        <f t="shared" ca="1" si="47"/>
        <v/>
      </c>
      <c r="AV58" s="351" t="str">
        <f t="shared" ca="1" si="48"/>
        <v/>
      </c>
      <c r="AW58" s="346" t="str">
        <f t="shared" ca="1" si="49"/>
        <v/>
      </c>
      <c r="AX58" s="341" t="str">
        <f t="shared" ca="1" si="8"/>
        <v/>
      </c>
      <c r="AY58" s="353" t="str">
        <f t="shared" ca="1" si="34"/>
        <v/>
      </c>
      <c r="AZ58" s="348" t="str">
        <f t="shared" ca="1" si="35"/>
        <v/>
      </c>
      <c r="BA58" s="351" t="str">
        <f t="shared" ca="1" si="36"/>
        <v/>
      </c>
      <c r="BB58" s="346" t="str">
        <f t="shared" ca="1" si="37"/>
        <v/>
      </c>
      <c r="BC58" s="341" t="str">
        <f t="shared" ca="1" si="13"/>
        <v/>
      </c>
      <c r="BD58" s="353" t="str">
        <f t="shared" ca="1" si="38"/>
        <v/>
      </c>
      <c r="BE58" s="348" t="str">
        <f t="shared" ca="1" si="39"/>
        <v/>
      </c>
      <c r="BF58" s="351" t="str">
        <f t="shared" ca="1" si="40"/>
        <v/>
      </c>
      <c r="BG58" s="346" t="str">
        <f t="shared" ca="1" si="41"/>
        <v/>
      </c>
      <c r="BH58" s="341" t="str">
        <f t="shared" ca="1" si="18"/>
        <v/>
      </c>
      <c r="BI58" s="353" t="str">
        <f t="shared" ca="1" si="42"/>
        <v/>
      </c>
      <c r="BJ58" s="348" t="str">
        <f t="shared" ca="1" si="43"/>
        <v/>
      </c>
      <c r="BK58" s="351" t="str">
        <f t="shared" ca="1" si="44"/>
        <v/>
      </c>
      <c r="BL58" s="346" t="str">
        <f t="shared" ca="1" si="45"/>
        <v/>
      </c>
    </row>
    <row r="59" spans="27:64" ht="15" x14ac:dyDescent="0.3">
      <c r="AA59"/>
      <c r="AB59"/>
      <c r="AC59"/>
      <c r="AD59"/>
      <c r="AE59"/>
      <c r="AF59"/>
      <c r="AG59"/>
      <c r="AH59"/>
      <c r="AI59"/>
      <c r="AJ59"/>
      <c r="AK59" s="379" t="str">
        <f t="shared" si="24"/>
        <v/>
      </c>
      <c r="AL59" s="380" t="str">
        <f t="shared" si="57"/>
        <v/>
      </c>
      <c r="AM59" s="382" t="str">
        <f t="shared" si="26"/>
        <v/>
      </c>
      <c r="AN59" s="384" t="str">
        <f t="shared" si="27"/>
        <v/>
      </c>
      <c r="AO59" s="384" t="str">
        <f t="shared" si="28"/>
        <v/>
      </c>
      <c r="AP59" s="385" t="str">
        <f t="shared" si="29"/>
        <v/>
      </c>
      <c r="AQ59" s="370"/>
      <c r="AR59"/>
      <c r="AS59" s="341" t="str">
        <f t="shared" ca="1" si="3"/>
        <v/>
      </c>
      <c r="AT59" s="353" t="str">
        <f t="shared" ca="1" si="46"/>
        <v/>
      </c>
      <c r="AU59" s="348" t="str">
        <f t="shared" ca="1" si="47"/>
        <v/>
      </c>
      <c r="AV59" s="351" t="str">
        <f t="shared" ca="1" si="48"/>
        <v/>
      </c>
      <c r="AW59" s="346" t="str">
        <f t="shared" ca="1" si="49"/>
        <v/>
      </c>
      <c r="AX59" s="341" t="str">
        <f t="shared" ca="1" si="8"/>
        <v/>
      </c>
      <c r="AY59" s="353" t="str">
        <f t="shared" ca="1" si="34"/>
        <v/>
      </c>
      <c r="AZ59" s="348" t="str">
        <f t="shared" ca="1" si="35"/>
        <v/>
      </c>
      <c r="BA59" s="351" t="str">
        <f t="shared" ca="1" si="36"/>
        <v/>
      </c>
      <c r="BB59" s="346" t="str">
        <f t="shared" ca="1" si="37"/>
        <v/>
      </c>
      <c r="BC59" s="341" t="str">
        <f t="shared" ca="1" si="13"/>
        <v/>
      </c>
      <c r="BD59" s="353" t="str">
        <f t="shared" ca="1" si="38"/>
        <v/>
      </c>
      <c r="BE59" s="348" t="str">
        <f t="shared" ca="1" si="39"/>
        <v/>
      </c>
      <c r="BF59" s="351" t="str">
        <f t="shared" ca="1" si="40"/>
        <v/>
      </c>
      <c r="BG59" s="346" t="str">
        <f t="shared" ca="1" si="41"/>
        <v/>
      </c>
      <c r="BH59" s="341" t="str">
        <f t="shared" ca="1" si="18"/>
        <v/>
      </c>
      <c r="BI59" s="353" t="str">
        <f t="shared" ca="1" si="42"/>
        <v/>
      </c>
      <c r="BJ59" s="348" t="str">
        <f t="shared" ca="1" si="43"/>
        <v/>
      </c>
      <c r="BK59" s="351" t="str">
        <f t="shared" ca="1" si="44"/>
        <v/>
      </c>
      <c r="BL59" s="346" t="str">
        <f t="shared" ca="1" si="45"/>
        <v/>
      </c>
    </row>
    <row r="60" spans="27:64" ht="15" x14ac:dyDescent="0.3">
      <c r="AA60"/>
      <c r="AB60"/>
      <c r="AC60"/>
      <c r="AD60"/>
      <c r="AE60"/>
      <c r="AF60"/>
      <c r="AG60"/>
      <c r="AH60"/>
      <c r="AI60"/>
      <c r="AJ60"/>
      <c r="AK60" s="379" t="str">
        <f t="shared" si="24"/>
        <v/>
      </c>
      <c r="AL60" s="380" t="str">
        <f t="shared" si="57"/>
        <v/>
      </c>
      <c r="AM60" s="382" t="str">
        <f t="shared" si="26"/>
        <v/>
      </c>
      <c r="AN60" s="384" t="str">
        <f t="shared" si="27"/>
        <v/>
      </c>
      <c r="AO60" s="384" t="str">
        <f t="shared" si="28"/>
        <v/>
      </c>
      <c r="AP60" s="385" t="str">
        <f t="shared" si="29"/>
        <v/>
      </c>
      <c r="AQ60" s="370"/>
      <c r="AR60"/>
      <c r="AS60" s="341" t="str">
        <f t="shared" ca="1" si="3"/>
        <v/>
      </c>
      <c r="AT60" s="353" t="str">
        <f t="shared" ca="1" si="46"/>
        <v/>
      </c>
      <c r="AU60" s="348" t="str">
        <f t="shared" ca="1" si="47"/>
        <v/>
      </c>
      <c r="AV60" s="351" t="str">
        <f t="shared" ca="1" si="48"/>
        <v/>
      </c>
      <c r="AW60" s="346" t="str">
        <f t="shared" ca="1" si="49"/>
        <v/>
      </c>
      <c r="AX60" s="341" t="str">
        <f t="shared" ca="1" si="8"/>
        <v/>
      </c>
      <c r="AY60" s="353" t="str">
        <f t="shared" ca="1" si="34"/>
        <v/>
      </c>
      <c r="AZ60" s="348" t="str">
        <f t="shared" ca="1" si="35"/>
        <v/>
      </c>
      <c r="BA60" s="351" t="str">
        <f t="shared" ca="1" si="36"/>
        <v/>
      </c>
      <c r="BB60" s="346" t="str">
        <f t="shared" ca="1" si="37"/>
        <v/>
      </c>
      <c r="BC60" s="341" t="str">
        <f t="shared" ca="1" si="13"/>
        <v/>
      </c>
      <c r="BD60" s="353" t="str">
        <f t="shared" ca="1" si="38"/>
        <v/>
      </c>
      <c r="BE60" s="348" t="str">
        <f t="shared" ca="1" si="39"/>
        <v/>
      </c>
      <c r="BF60" s="351" t="str">
        <f t="shared" ca="1" si="40"/>
        <v/>
      </c>
      <c r="BG60" s="346" t="str">
        <f t="shared" ca="1" si="41"/>
        <v/>
      </c>
      <c r="BH60" s="341" t="str">
        <f t="shared" ca="1" si="18"/>
        <v/>
      </c>
      <c r="BI60" s="353" t="str">
        <f t="shared" ca="1" si="42"/>
        <v/>
      </c>
      <c r="BJ60" s="348" t="str">
        <f t="shared" ca="1" si="43"/>
        <v/>
      </c>
      <c r="BK60" s="351" t="str">
        <f t="shared" ca="1" si="44"/>
        <v/>
      </c>
      <c r="BL60" s="346" t="str">
        <f t="shared" ca="1" si="45"/>
        <v/>
      </c>
    </row>
    <row r="61" spans="27:64" ht="15" x14ac:dyDescent="0.3">
      <c r="AA61"/>
      <c r="AB61"/>
      <c r="AC61"/>
      <c r="AD61"/>
      <c r="AE61"/>
      <c r="AF61"/>
      <c r="AG61"/>
      <c r="AH61"/>
      <c r="AI61"/>
      <c r="AJ61"/>
      <c r="AK61" s="379" t="str">
        <f t="shared" si="24"/>
        <v/>
      </c>
      <c r="AL61" s="380" t="str">
        <f t="shared" si="57"/>
        <v/>
      </c>
      <c r="AM61" s="382" t="str">
        <f t="shared" si="26"/>
        <v/>
      </c>
      <c r="AN61" s="384" t="str">
        <f t="shared" si="27"/>
        <v/>
      </c>
      <c r="AO61" s="384" t="str">
        <f t="shared" si="28"/>
        <v/>
      </c>
      <c r="AP61" s="385" t="str">
        <f t="shared" si="29"/>
        <v/>
      </c>
      <c r="AQ61" s="370"/>
      <c r="AR61"/>
      <c r="AS61" s="341" t="str">
        <f t="shared" ca="1" si="3"/>
        <v/>
      </c>
      <c r="AT61" s="353" t="str">
        <f t="shared" ca="1" si="46"/>
        <v/>
      </c>
      <c r="AU61" s="348" t="str">
        <f t="shared" ca="1" si="47"/>
        <v/>
      </c>
      <c r="AV61" s="351" t="str">
        <f t="shared" ca="1" si="48"/>
        <v/>
      </c>
      <c r="AW61" s="346" t="str">
        <f t="shared" ca="1" si="49"/>
        <v/>
      </c>
      <c r="AX61" s="341" t="str">
        <f t="shared" ca="1" si="8"/>
        <v/>
      </c>
      <c r="AY61" s="353" t="str">
        <f t="shared" ca="1" si="34"/>
        <v/>
      </c>
      <c r="AZ61" s="348" t="str">
        <f t="shared" ca="1" si="35"/>
        <v/>
      </c>
      <c r="BA61" s="351" t="str">
        <f t="shared" ca="1" si="36"/>
        <v/>
      </c>
      <c r="BB61" s="346" t="str">
        <f t="shared" ca="1" si="37"/>
        <v/>
      </c>
      <c r="BC61" s="341" t="str">
        <f t="shared" ca="1" si="13"/>
        <v/>
      </c>
      <c r="BD61" s="353" t="str">
        <f t="shared" ca="1" si="38"/>
        <v/>
      </c>
      <c r="BE61" s="348" t="str">
        <f t="shared" ca="1" si="39"/>
        <v/>
      </c>
      <c r="BF61" s="351" t="str">
        <f t="shared" ca="1" si="40"/>
        <v/>
      </c>
      <c r="BG61" s="346" t="str">
        <f t="shared" ca="1" si="41"/>
        <v/>
      </c>
      <c r="BH61" s="341" t="str">
        <f t="shared" ca="1" si="18"/>
        <v/>
      </c>
      <c r="BI61" s="353" t="str">
        <f t="shared" ca="1" si="42"/>
        <v/>
      </c>
      <c r="BJ61" s="348" t="str">
        <f t="shared" ca="1" si="43"/>
        <v/>
      </c>
      <c r="BK61" s="351" t="str">
        <f t="shared" ca="1" si="44"/>
        <v/>
      </c>
      <c r="BL61" s="346" t="str">
        <f t="shared" ca="1" si="45"/>
        <v/>
      </c>
    </row>
    <row r="62" spans="27:64" ht="15.75" thickBot="1" x14ac:dyDescent="0.35">
      <c r="AA62"/>
      <c r="AB62"/>
      <c r="AC62"/>
      <c r="AD62"/>
      <c r="AE62"/>
      <c r="AF62"/>
      <c r="AG62"/>
      <c r="AH62"/>
      <c r="AI62"/>
      <c r="AJ62"/>
      <c r="AK62" s="379" t="str">
        <f t="shared" si="24"/>
        <v/>
      </c>
      <c r="AL62" s="380" t="str">
        <f t="shared" si="57"/>
        <v/>
      </c>
      <c r="AM62" s="382" t="str">
        <f t="shared" si="26"/>
        <v/>
      </c>
      <c r="AN62" s="384" t="str">
        <f t="shared" si="27"/>
        <v/>
      </c>
      <c r="AO62" s="384" t="str">
        <f t="shared" si="28"/>
        <v/>
      </c>
      <c r="AP62" s="385" t="str">
        <f t="shared" si="29"/>
        <v/>
      </c>
      <c r="AQ62" s="370"/>
      <c r="AR62"/>
      <c r="AS62" s="345" t="str">
        <f t="shared" ca="1" si="3"/>
        <v/>
      </c>
      <c r="AT62" s="354" t="str">
        <f t="shared" ca="1" si="46"/>
        <v/>
      </c>
      <c r="AU62" s="349" t="str">
        <f t="shared" ca="1" si="47"/>
        <v/>
      </c>
      <c r="AV62" s="352" t="str">
        <f t="shared" ca="1" si="48"/>
        <v/>
      </c>
      <c r="AW62" s="347" t="str">
        <f t="shared" ca="1" si="49"/>
        <v/>
      </c>
      <c r="AX62" s="345" t="str">
        <f t="shared" ca="1" si="8"/>
        <v/>
      </c>
      <c r="AY62" s="354" t="str">
        <f t="shared" ca="1" si="34"/>
        <v/>
      </c>
      <c r="AZ62" s="349" t="str">
        <f t="shared" ca="1" si="35"/>
        <v/>
      </c>
      <c r="BA62" s="352" t="str">
        <f t="shared" ca="1" si="36"/>
        <v/>
      </c>
      <c r="BB62" s="347" t="str">
        <f t="shared" ca="1" si="37"/>
        <v/>
      </c>
      <c r="BC62" s="345" t="str">
        <f t="shared" ca="1" si="13"/>
        <v/>
      </c>
      <c r="BD62" s="354" t="str">
        <f t="shared" ca="1" si="38"/>
        <v/>
      </c>
      <c r="BE62" s="349" t="str">
        <f t="shared" ca="1" si="39"/>
        <v/>
      </c>
      <c r="BF62" s="352" t="str">
        <f t="shared" ca="1" si="40"/>
        <v/>
      </c>
      <c r="BG62" s="347" t="str">
        <f t="shared" ca="1" si="41"/>
        <v/>
      </c>
      <c r="BH62" s="345" t="str">
        <f t="shared" ca="1" si="18"/>
        <v/>
      </c>
      <c r="BI62" s="354" t="str">
        <f t="shared" ca="1" si="42"/>
        <v/>
      </c>
      <c r="BJ62" s="349" t="str">
        <f t="shared" ca="1" si="43"/>
        <v/>
      </c>
      <c r="BK62" s="352" t="str">
        <f t="shared" ca="1" si="44"/>
        <v/>
      </c>
      <c r="BL62" s="347" t="str">
        <f t="shared" ca="1" si="45"/>
        <v/>
      </c>
    </row>
    <row r="63" spans="27:64" ht="15" x14ac:dyDescent="0.3">
      <c r="AA63"/>
      <c r="AB63"/>
      <c r="AC63"/>
      <c r="AD63"/>
      <c r="AE63"/>
      <c r="AF63"/>
      <c r="AG63"/>
      <c r="AH63"/>
      <c r="AI63"/>
      <c r="AJ63"/>
      <c r="AK63" s="379" t="str">
        <f t="shared" si="24"/>
        <v/>
      </c>
      <c r="AL63" s="380" t="str">
        <f t="shared" si="57"/>
        <v/>
      </c>
      <c r="AM63" s="382" t="str">
        <f t="shared" si="26"/>
        <v/>
      </c>
      <c r="AN63" s="384" t="str">
        <f t="shared" si="27"/>
        <v/>
      </c>
      <c r="AO63" s="384" t="str">
        <f t="shared" si="28"/>
        <v/>
      </c>
      <c r="AP63" s="385" t="str">
        <f t="shared" si="29"/>
        <v/>
      </c>
      <c r="AQ63" s="370"/>
      <c r="AR63"/>
      <c r="AS63"/>
      <c r="AT63"/>
      <c r="AU63"/>
      <c r="AV63"/>
      <c r="AW63"/>
    </row>
    <row r="64" spans="27:64" ht="15.75" thickBot="1" x14ac:dyDescent="0.35">
      <c r="AA64"/>
      <c r="AB64"/>
      <c r="AC64"/>
      <c r="AD64"/>
      <c r="AE64"/>
      <c r="AF64"/>
      <c r="AG64"/>
      <c r="AH64"/>
      <c r="AI64"/>
      <c r="AJ64"/>
      <c r="AK64" s="379" t="str">
        <f t="shared" si="24"/>
        <v/>
      </c>
      <c r="AL64" s="380" t="str">
        <f t="shared" si="57"/>
        <v/>
      </c>
      <c r="AM64" s="382" t="str">
        <f t="shared" si="26"/>
        <v/>
      </c>
      <c r="AN64" s="384" t="str">
        <f t="shared" si="27"/>
        <v/>
      </c>
      <c r="AO64" s="384" t="str">
        <f t="shared" si="28"/>
        <v/>
      </c>
      <c r="AP64" s="385" t="str">
        <f t="shared" si="29"/>
        <v/>
      </c>
      <c r="AQ64" s="370"/>
      <c r="AR64"/>
    </row>
    <row r="65" spans="27:64" ht="15.75" thickBot="1" x14ac:dyDescent="0.35">
      <c r="AA65"/>
      <c r="AB65"/>
      <c r="AC65"/>
      <c r="AD65"/>
      <c r="AE65"/>
      <c r="AF65"/>
      <c r="AG65"/>
      <c r="AH65"/>
      <c r="AI65"/>
      <c r="AJ65"/>
      <c r="AK65" s="387" t="str">
        <f t="shared" si="24"/>
        <v/>
      </c>
      <c r="AL65" s="381" t="str">
        <f t="shared" si="57"/>
        <v/>
      </c>
      <c r="AM65" s="383" t="str">
        <f t="shared" si="26"/>
        <v/>
      </c>
      <c r="AN65" s="386" t="str">
        <f t="shared" si="27"/>
        <v/>
      </c>
      <c r="AO65" s="386" t="str">
        <f t="shared" si="28"/>
        <v/>
      </c>
      <c r="AP65" s="365" t="str">
        <f t="shared" si="29"/>
        <v/>
      </c>
      <c r="AQ65"/>
      <c r="AR65"/>
      <c r="AS65" s="1130" t="str">
        <f>IF(I18="","",TEXT(I18,"mmmm yyyy"))</f>
        <v>May 2023</v>
      </c>
      <c r="AT65" s="1131"/>
      <c r="AU65" s="1132"/>
      <c r="AV65" s="1132"/>
      <c r="AW65" s="1133"/>
      <c r="AX65" s="1130" t="str">
        <f>IF(Q18="","",TEXT(Q18,"mmmm yyyy"))</f>
        <v>June 2023</v>
      </c>
      <c r="AY65" s="1131"/>
      <c r="AZ65" s="1132"/>
      <c r="BA65" s="1132"/>
      <c r="BB65" s="1133"/>
      <c r="BC65" s="1130" t="str">
        <f>IF(A27="","",TEXT(A27,"mmmm yyyy"))</f>
        <v>July 2023</v>
      </c>
      <c r="BD65" s="1131"/>
      <c r="BE65" s="1132"/>
      <c r="BF65" s="1132"/>
      <c r="BG65" s="1133"/>
      <c r="BH65" s="1130" t="str">
        <f>IF(I27="","",TEXT(I27,"mmmm yyyy"))</f>
        <v>August 2023</v>
      </c>
      <c r="BI65" s="1131"/>
      <c r="BJ65" s="1132"/>
      <c r="BK65" s="1132"/>
      <c r="BL65" s="1133"/>
    </row>
    <row r="66" spans="27:64" ht="15" x14ac:dyDescent="0.3">
      <c r="AA66"/>
      <c r="AB66"/>
      <c r="AC66"/>
      <c r="AD66"/>
      <c r="AE66"/>
      <c r="AF66"/>
      <c r="AG66"/>
      <c r="AH66"/>
      <c r="AI66"/>
      <c r="AJ66"/>
      <c r="AK66" s="1097" t="str">
        <f>IF($AB$13="","",$AB$13)</f>
        <v>Paycheck 2</v>
      </c>
      <c r="AL66" s="1098"/>
      <c r="AM66" s="1098"/>
      <c r="AN66" s="1098"/>
      <c r="AO66" s="1098"/>
      <c r="AP66" s="1099"/>
      <c r="AQ66"/>
      <c r="AR66"/>
      <c r="AS66" s="342"/>
      <c r="AT66" s="355" t="s">
        <v>261</v>
      </c>
      <c r="AU66" s="343" t="s">
        <v>496</v>
      </c>
      <c r="AV66" s="343" t="s">
        <v>194</v>
      </c>
      <c r="AW66" s="344" t="s">
        <v>495</v>
      </c>
      <c r="AX66" s="342"/>
      <c r="AY66" s="355" t="s">
        <v>261</v>
      </c>
      <c r="AZ66" s="343" t="s">
        <v>496</v>
      </c>
      <c r="BA66" s="343" t="s">
        <v>194</v>
      </c>
      <c r="BB66" s="344" t="s">
        <v>495</v>
      </c>
      <c r="BC66" s="342"/>
      <c r="BD66" s="355" t="s">
        <v>261</v>
      </c>
      <c r="BE66" s="343" t="s">
        <v>496</v>
      </c>
      <c r="BF66" s="343" t="s">
        <v>194</v>
      </c>
      <c r="BG66" s="344" t="s">
        <v>495</v>
      </c>
      <c r="BH66" s="342"/>
      <c r="BI66" s="355" t="s">
        <v>261</v>
      </c>
      <c r="BJ66" s="343" t="s">
        <v>496</v>
      </c>
      <c r="BK66" s="343" t="s">
        <v>194</v>
      </c>
      <c r="BL66" s="344" t="s">
        <v>495</v>
      </c>
    </row>
    <row r="67" spans="27:64" ht="15" x14ac:dyDescent="0.3">
      <c r="AA67"/>
      <c r="AB67"/>
      <c r="AC67"/>
      <c r="AD67"/>
      <c r="AE67"/>
      <c r="AF67"/>
      <c r="AG67"/>
      <c r="AH67"/>
      <c r="AI67"/>
      <c r="AJ67"/>
      <c r="AK67" s="378" t="s">
        <v>192</v>
      </c>
      <c r="AL67" s="1096" t="str">
        <f>IF($AC$13="","",$AC$13)</f>
        <v>Weekly</v>
      </c>
      <c r="AM67" s="1096"/>
      <c r="AN67" s="376" t="s">
        <v>193</v>
      </c>
      <c r="AO67" s="376" t="s">
        <v>261</v>
      </c>
      <c r="AP67" s="377" t="s">
        <v>495</v>
      </c>
      <c r="AQ67"/>
      <c r="AR67"/>
      <c r="AS67" s="341">
        <f t="shared" ref="AS67:AS76" ca="1" si="58">IFERROR(MATCH($AS$65,OFFSET($AM$1,AS66,,1000),0)+AS66,"")</f>
        <v>21</v>
      </c>
      <c r="AT67" s="353" t="str">
        <f ca="1">IFERROR(INDEX(AO:AO,AS67),"")</f>
        <v>Income</v>
      </c>
      <c r="AU67" s="348" t="str">
        <f ca="1">IFERROR(INDEX(AK:AK,AS67),"")</f>
        <v>Paycheck 1</v>
      </c>
      <c r="AV67" s="351">
        <f ca="1">IFERROR(INDEX(AN:AN,AS67),"")</f>
        <v>850</v>
      </c>
      <c r="AW67" s="346">
        <f ca="1">IFERROR(INDEX(AP:AP,AS67),"")</f>
        <v>12</v>
      </c>
      <c r="AX67" s="341">
        <f t="shared" ref="AX67:AX76" ca="1" si="59">IFERROR(MATCH($AX$65,OFFSET($AM$1,AX66,,1000),0)+AX66,"")</f>
        <v>23</v>
      </c>
      <c r="AY67" s="353" t="str">
        <f ca="1">IFERROR(INDEX(AO:AO,AX67),"")</f>
        <v>Income</v>
      </c>
      <c r="AZ67" s="348" t="str">
        <f ca="1">IFERROR(INDEX(AK:AK,AX67),"")</f>
        <v>Paycheck 1</v>
      </c>
      <c r="BA67" s="351">
        <f ca="1">IFERROR(INDEX(AN:AN,AX67),"")</f>
        <v>850</v>
      </c>
      <c r="BB67" s="346">
        <f ca="1">IFERROR(INDEX(AP:AP,AX67),"")</f>
        <v>9</v>
      </c>
      <c r="BC67" s="341">
        <f t="shared" ref="BC67:BC76" ca="1" si="60">IFERROR(MATCH($BC$65,OFFSET($AM$1,BC66,,1000),0)+BC66,"")</f>
        <v>25</v>
      </c>
      <c r="BD67" s="353" t="str">
        <f ca="1">IFERROR(INDEX(AO:AO,BC67),"")</f>
        <v>Income</v>
      </c>
      <c r="BE67" s="348" t="str">
        <f ca="1">IFERROR(INDEX(AK:AK,BC67),"")</f>
        <v>Paycheck 1</v>
      </c>
      <c r="BF67" s="351">
        <f ca="1">IFERROR(INDEX(AN:AN,BC67),"")</f>
        <v>850</v>
      </c>
      <c r="BG67" s="346">
        <f ca="1">IFERROR(INDEX(AP:AP,BC67),"")</f>
        <v>7</v>
      </c>
      <c r="BH67" s="341">
        <f t="shared" ref="BH67:BH76" ca="1" si="61">IFERROR(MATCH($BH$65,OFFSET($AM$1,BH66,,1000),0)+BH66,"")</f>
        <v>27</v>
      </c>
      <c r="BI67" s="353" t="str">
        <f ca="1">IFERROR(INDEX(AO:AO,BH67),"")</f>
        <v>Income</v>
      </c>
      <c r="BJ67" s="348" t="str">
        <f ca="1">IFERROR(INDEX(AK:AK,BH67),"")</f>
        <v>Paycheck 1</v>
      </c>
      <c r="BK67" s="351">
        <f ca="1">IFERROR(INDEX(AN:AN,BH67),"")</f>
        <v>850</v>
      </c>
      <c r="BL67" s="346">
        <f ca="1">IFERROR(INDEX(AP:AP,BH67),"")</f>
        <v>4</v>
      </c>
    </row>
    <row r="68" spans="27:64" ht="15" x14ac:dyDescent="0.3">
      <c r="AA68"/>
      <c r="AB68"/>
      <c r="AC68"/>
      <c r="AD68"/>
      <c r="AE68"/>
      <c r="AF68"/>
      <c r="AG68"/>
      <c r="AH68"/>
      <c r="AI68"/>
      <c r="AJ68"/>
      <c r="AK68" s="379" t="str">
        <f>IF(AL68="","",$AB$13)</f>
        <v>Paycheck 2</v>
      </c>
      <c r="AL68" s="380">
        <f>IF(AI13="","",AI13)</f>
        <v>44928</v>
      </c>
      <c r="AM68" s="382" t="str">
        <f>IF(AL68="","",TEXT(AL68,"mmmm yyyy"))</f>
        <v>January 2023</v>
      </c>
      <c r="AN68" s="384">
        <f>IF(AL68="","",$AD$13)</f>
        <v>400</v>
      </c>
      <c r="AO68" s="384" t="str">
        <f>IF(AL68="","",$AE$13)</f>
        <v>Income</v>
      </c>
      <c r="AP68" s="385">
        <f>IF(AL68="","",DAY(AL68))</f>
        <v>2</v>
      </c>
      <c r="AQ68"/>
      <c r="AR68"/>
      <c r="AS68" s="341">
        <f t="shared" ca="1" si="58"/>
        <v>22</v>
      </c>
      <c r="AT68" s="353" t="str">
        <f t="shared" ref="AT68:AT76" ca="1" si="62">IFERROR(INDEX(AO:AO,AS68),"")</f>
        <v>Income</v>
      </c>
      <c r="AU68" s="348" t="str">
        <f t="shared" ref="AU68:AU76" ca="1" si="63">IFERROR(INDEX(AK:AK,AS68),"")</f>
        <v>Paycheck 1</v>
      </c>
      <c r="AV68" s="351">
        <f t="shared" ref="AV68:AV76" ca="1" si="64">IFERROR(INDEX(AN:AN,AS68),"")</f>
        <v>850</v>
      </c>
      <c r="AW68" s="346">
        <f t="shared" ref="AW68:AW76" ca="1" si="65">IFERROR(INDEX(AP:AP,AS68),"")</f>
        <v>26</v>
      </c>
      <c r="AX68" s="341">
        <f t="shared" ca="1" si="59"/>
        <v>24</v>
      </c>
      <c r="AY68" s="353" t="str">
        <f t="shared" ref="AY68:AY76" ca="1" si="66">IFERROR(INDEX(AO:AO,AX68),"")</f>
        <v>Income</v>
      </c>
      <c r="AZ68" s="348" t="str">
        <f t="shared" ref="AZ68:AZ76" ca="1" si="67">IFERROR(INDEX(AK:AK,AX68),"")</f>
        <v>Paycheck 1</v>
      </c>
      <c r="BA68" s="351">
        <f t="shared" ref="BA68:BA76" ca="1" si="68">IFERROR(INDEX(AN:AN,AX68),"")</f>
        <v>850</v>
      </c>
      <c r="BB68" s="346">
        <f t="shared" ref="BB68:BB76" ca="1" si="69">IFERROR(INDEX(AP:AP,AX68),"")</f>
        <v>23</v>
      </c>
      <c r="BC68" s="341">
        <f t="shared" ca="1" si="60"/>
        <v>26</v>
      </c>
      <c r="BD68" s="353" t="str">
        <f t="shared" ref="BD68:BD76" ca="1" si="70">IFERROR(INDEX(AO:AO,BC68),"")</f>
        <v>Income</v>
      </c>
      <c r="BE68" s="348" t="str">
        <f t="shared" ref="BE68:BE76" ca="1" si="71">IFERROR(INDEX(AK:AK,BC68),"")</f>
        <v>Paycheck 1</v>
      </c>
      <c r="BF68" s="351">
        <f t="shared" ref="BF68:BF76" ca="1" si="72">IFERROR(INDEX(AN:AN,BC68),"")</f>
        <v>850</v>
      </c>
      <c r="BG68" s="346">
        <f t="shared" ref="BG68:BG76" ca="1" si="73">IFERROR(INDEX(AP:AP,BC68),"")</f>
        <v>21</v>
      </c>
      <c r="BH68" s="341">
        <f t="shared" ca="1" si="61"/>
        <v>28</v>
      </c>
      <c r="BI68" s="353" t="str">
        <f t="shared" ref="BI68:BI76" ca="1" si="74">IFERROR(INDEX(AO:AO,BH68),"")</f>
        <v>Income</v>
      </c>
      <c r="BJ68" s="348" t="str">
        <f t="shared" ref="BJ68:BJ76" ca="1" si="75">IFERROR(INDEX(AK:AK,BH68),"")</f>
        <v>Paycheck 1</v>
      </c>
      <c r="BK68" s="351">
        <f t="shared" ref="BK68:BK76" ca="1" si="76">IFERROR(INDEX(AN:AN,BH68),"")</f>
        <v>850</v>
      </c>
      <c r="BL68" s="346">
        <f t="shared" ref="BL68:BL76" ca="1" si="77">IFERROR(INDEX(AP:AP,BH68),"")</f>
        <v>18</v>
      </c>
    </row>
    <row r="69" spans="27:64" ht="15" x14ac:dyDescent="0.3">
      <c r="AA69"/>
      <c r="AB69"/>
      <c r="AC69"/>
      <c r="AD69"/>
      <c r="AE69"/>
      <c r="AF69"/>
      <c r="AG69"/>
      <c r="AH69"/>
      <c r="AI69"/>
      <c r="AJ69"/>
      <c r="AK69" s="379" t="str">
        <f t="shared" ref="AK69:AK121" si="78">IF(AL69="","",$AB$13)</f>
        <v>Paycheck 2</v>
      </c>
      <c r="AL69" s="380">
        <f>IF(AL68&gt;$AI$10,"",IF($AL$67="Weekly",AL68+7*1,IF($AL$67="Bi-Weekly",AL68+7*2,IF($AL$67="Monthly",EDATE(AL68,1),IF($AL$67="Bi-Yearly",EDATE(AL68,6),IF($AL$67="Yearly",EDATE(AL68,12),""))))))</f>
        <v>44935</v>
      </c>
      <c r="AM69" s="382" t="str">
        <f t="shared" ref="AM69:AM121" si="79">IF(AL69="","",TEXT(AL69,"mmmm yyyy"))</f>
        <v>January 2023</v>
      </c>
      <c r="AN69" s="384">
        <f t="shared" ref="AN69:AN121" si="80">IF(AL69="","",$AD$13)</f>
        <v>400</v>
      </c>
      <c r="AO69" s="384" t="str">
        <f t="shared" ref="AO69:AO121" si="81">IF(AL69="","",$AE$13)</f>
        <v>Income</v>
      </c>
      <c r="AP69" s="385">
        <f t="shared" ref="AP69:AP121" si="82">IF(AL69="","",DAY(AL69))</f>
        <v>9</v>
      </c>
      <c r="AQ69"/>
      <c r="AR69"/>
      <c r="AS69" s="341">
        <f t="shared" ca="1" si="58"/>
        <v>85</v>
      </c>
      <c r="AT69" s="353" t="str">
        <f t="shared" ca="1" si="62"/>
        <v>Income</v>
      </c>
      <c r="AU69" s="348" t="str">
        <f t="shared" ca="1" si="63"/>
        <v>Paycheck 2</v>
      </c>
      <c r="AV69" s="351">
        <f t="shared" ca="1" si="64"/>
        <v>400</v>
      </c>
      <c r="AW69" s="346">
        <f t="shared" ca="1" si="65"/>
        <v>1</v>
      </c>
      <c r="AX69" s="341">
        <f t="shared" ca="1" si="59"/>
        <v>90</v>
      </c>
      <c r="AY69" s="353" t="str">
        <f t="shared" ca="1" si="66"/>
        <v>Income</v>
      </c>
      <c r="AZ69" s="348" t="str">
        <f t="shared" ca="1" si="67"/>
        <v>Paycheck 2</v>
      </c>
      <c r="BA69" s="351">
        <f t="shared" ca="1" si="68"/>
        <v>400</v>
      </c>
      <c r="BB69" s="346">
        <f t="shared" ca="1" si="69"/>
        <v>5</v>
      </c>
      <c r="BC69" s="341">
        <f t="shared" ca="1" si="60"/>
        <v>94</v>
      </c>
      <c r="BD69" s="353" t="str">
        <f t="shared" ca="1" si="70"/>
        <v>Income</v>
      </c>
      <c r="BE69" s="348" t="str">
        <f t="shared" ca="1" si="71"/>
        <v>Paycheck 2</v>
      </c>
      <c r="BF69" s="351">
        <f t="shared" ca="1" si="72"/>
        <v>400</v>
      </c>
      <c r="BG69" s="346">
        <f t="shared" ca="1" si="73"/>
        <v>3</v>
      </c>
      <c r="BH69" s="341">
        <f t="shared" ca="1" si="61"/>
        <v>99</v>
      </c>
      <c r="BI69" s="353" t="str">
        <f t="shared" ca="1" si="74"/>
        <v>Income</v>
      </c>
      <c r="BJ69" s="348" t="str">
        <f t="shared" ca="1" si="75"/>
        <v>Paycheck 2</v>
      </c>
      <c r="BK69" s="351">
        <f t="shared" ca="1" si="76"/>
        <v>400</v>
      </c>
      <c r="BL69" s="346">
        <f t="shared" ca="1" si="77"/>
        <v>7</v>
      </c>
    </row>
    <row r="70" spans="27:64" ht="15" x14ac:dyDescent="0.3">
      <c r="AA70"/>
      <c r="AH70"/>
      <c r="AI70"/>
      <c r="AJ70"/>
      <c r="AK70" s="379" t="str">
        <f t="shared" si="78"/>
        <v>Paycheck 2</v>
      </c>
      <c r="AL70" s="380">
        <f t="shared" ref="AL70:AL121" si="83">IF(AL69&gt;$AI$10,"",IF($AL$67="Weekly",AL69+7*1,IF($AL$67="Bi-Weekly",AL69+7*2,IF($AL$67="Monthly",EDATE(AL69,1),IF($AL$67="Bi-Yearly",EDATE(AL69,6),IF($AL$67="Yearly",EDATE(AL69,12),""))))))</f>
        <v>44942</v>
      </c>
      <c r="AM70" s="382" t="str">
        <f t="shared" si="79"/>
        <v>January 2023</v>
      </c>
      <c r="AN70" s="384">
        <f t="shared" si="80"/>
        <v>400</v>
      </c>
      <c r="AO70" s="384" t="str">
        <f t="shared" si="81"/>
        <v>Income</v>
      </c>
      <c r="AP70" s="385">
        <f t="shared" si="82"/>
        <v>16</v>
      </c>
      <c r="AQ70"/>
      <c r="AR70"/>
      <c r="AS70" s="341">
        <f t="shared" ca="1" si="58"/>
        <v>86</v>
      </c>
      <c r="AT70" s="353" t="str">
        <f t="shared" ca="1" si="62"/>
        <v>Income</v>
      </c>
      <c r="AU70" s="348" t="str">
        <f t="shared" ca="1" si="63"/>
        <v>Paycheck 2</v>
      </c>
      <c r="AV70" s="351">
        <f t="shared" ca="1" si="64"/>
        <v>400</v>
      </c>
      <c r="AW70" s="346">
        <f t="shared" ca="1" si="65"/>
        <v>8</v>
      </c>
      <c r="AX70" s="341">
        <f t="shared" ca="1" si="59"/>
        <v>91</v>
      </c>
      <c r="AY70" s="353" t="str">
        <f t="shared" ca="1" si="66"/>
        <v>Income</v>
      </c>
      <c r="AZ70" s="348" t="str">
        <f t="shared" ca="1" si="67"/>
        <v>Paycheck 2</v>
      </c>
      <c r="BA70" s="351">
        <f t="shared" ca="1" si="68"/>
        <v>400</v>
      </c>
      <c r="BB70" s="346">
        <f t="shared" ca="1" si="69"/>
        <v>12</v>
      </c>
      <c r="BC70" s="341">
        <f t="shared" ca="1" si="60"/>
        <v>95</v>
      </c>
      <c r="BD70" s="353" t="str">
        <f t="shared" ca="1" si="70"/>
        <v>Income</v>
      </c>
      <c r="BE70" s="348" t="str">
        <f t="shared" ca="1" si="71"/>
        <v>Paycheck 2</v>
      </c>
      <c r="BF70" s="351">
        <f t="shared" ca="1" si="72"/>
        <v>400</v>
      </c>
      <c r="BG70" s="346">
        <f t="shared" ca="1" si="73"/>
        <v>10</v>
      </c>
      <c r="BH70" s="341">
        <f t="shared" ca="1" si="61"/>
        <v>100</v>
      </c>
      <c r="BI70" s="353" t="str">
        <f t="shared" ca="1" si="74"/>
        <v>Income</v>
      </c>
      <c r="BJ70" s="348" t="str">
        <f t="shared" ca="1" si="75"/>
        <v>Paycheck 2</v>
      </c>
      <c r="BK70" s="351">
        <f t="shared" ca="1" si="76"/>
        <v>400</v>
      </c>
      <c r="BL70" s="346">
        <f t="shared" ca="1" si="77"/>
        <v>14</v>
      </c>
    </row>
    <row r="71" spans="27:64" ht="15" x14ac:dyDescent="0.3">
      <c r="AA71"/>
      <c r="AH71"/>
      <c r="AI71"/>
      <c r="AJ71"/>
      <c r="AK71" s="379" t="str">
        <f t="shared" si="78"/>
        <v>Paycheck 2</v>
      </c>
      <c r="AL71" s="380">
        <f t="shared" si="83"/>
        <v>44949</v>
      </c>
      <c r="AM71" s="382" t="str">
        <f t="shared" si="79"/>
        <v>January 2023</v>
      </c>
      <c r="AN71" s="384">
        <f t="shared" si="80"/>
        <v>400</v>
      </c>
      <c r="AO71" s="384" t="str">
        <f t="shared" si="81"/>
        <v>Income</v>
      </c>
      <c r="AP71" s="385">
        <f t="shared" si="82"/>
        <v>23</v>
      </c>
      <c r="AQ71"/>
      <c r="AR71"/>
      <c r="AS71" s="341">
        <f t="shared" ca="1" si="58"/>
        <v>87</v>
      </c>
      <c r="AT71" s="353" t="str">
        <f t="shared" ca="1" si="62"/>
        <v>Income</v>
      </c>
      <c r="AU71" s="348" t="str">
        <f t="shared" ca="1" si="63"/>
        <v>Paycheck 2</v>
      </c>
      <c r="AV71" s="351">
        <f t="shared" ca="1" si="64"/>
        <v>400</v>
      </c>
      <c r="AW71" s="346">
        <f t="shared" ca="1" si="65"/>
        <v>15</v>
      </c>
      <c r="AX71" s="341">
        <f t="shared" ca="1" si="59"/>
        <v>92</v>
      </c>
      <c r="AY71" s="353" t="str">
        <f t="shared" ca="1" si="66"/>
        <v>Income</v>
      </c>
      <c r="AZ71" s="348" t="str">
        <f t="shared" ca="1" si="67"/>
        <v>Paycheck 2</v>
      </c>
      <c r="BA71" s="351">
        <f t="shared" ca="1" si="68"/>
        <v>400</v>
      </c>
      <c r="BB71" s="346">
        <f t="shared" ca="1" si="69"/>
        <v>19</v>
      </c>
      <c r="BC71" s="341">
        <f t="shared" ca="1" si="60"/>
        <v>96</v>
      </c>
      <c r="BD71" s="353" t="str">
        <f t="shared" ca="1" si="70"/>
        <v>Income</v>
      </c>
      <c r="BE71" s="348" t="str">
        <f t="shared" ca="1" si="71"/>
        <v>Paycheck 2</v>
      </c>
      <c r="BF71" s="351">
        <f t="shared" ca="1" si="72"/>
        <v>400</v>
      </c>
      <c r="BG71" s="346">
        <f t="shared" ca="1" si="73"/>
        <v>17</v>
      </c>
      <c r="BH71" s="341">
        <f t="shared" ca="1" si="61"/>
        <v>101</v>
      </c>
      <c r="BI71" s="353" t="str">
        <f t="shared" ca="1" si="74"/>
        <v>Income</v>
      </c>
      <c r="BJ71" s="348" t="str">
        <f t="shared" ca="1" si="75"/>
        <v>Paycheck 2</v>
      </c>
      <c r="BK71" s="351">
        <f t="shared" ca="1" si="76"/>
        <v>400</v>
      </c>
      <c r="BL71" s="346">
        <f t="shared" ca="1" si="77"/>
        <v>21</v>
      </c>
    </row>
    <row r="72" spans="27:64" ht="15" x14ac:dyDescent="0.3">
      <c r="AA72"/>
      <c r="AH72"/>
      <c r="AI72"/>
      <c r="AJ72"/>
      <c r="AK72" s="379" t="str">
        <f t="shared" si="78"/>
        <v>Paycheck 2</v>
      </c>
      <c r="AL72" s="380">
        <f t="shared" si="83"/>
        <v>44956</v>
      </c>
      <c r="AM72" s="382" t="str">
        <f t="shared" si="79"/>
        <v>January 2023</v>
      </c>
      <c r="AN72" s="384">
        <f t="shared" si="80"/>
        <v>400</v>
      </c>
      <c r="AO72" s="384" t="str">
        <f t="shared" si="81"/>
        <v>Income</v>
      </c>
      <c r="AP72" s="385">
        <f t="shared" si="82"/>
        <v>30</v>
      </c>
      <c r="AQ72"/>
      <c r="AR72"/>
      <c r="AS72" s="341">
        <f t="shared" ca="1" si="58"/>
        <v>88</v>
      </c>
      <c r="AT72" s="353" t="str">
        <f t="shared" ca="1" si="62"/>
        <v>Income</v>
      </c>
      <c r="AU72" s="348" t="str">
        <f t="shared" ca="1" si="63"/>
        <v>Paycheck 2</v>
      </c>
      <c r="AV72" s="351">
        <f t="shared" ca="1" si="64"/>
        <v>400</v>
      </c>
      <c r="AW72" s="346">
        <f t="shared" ca="1" si="65"/>
        <v>22</v>
      </c>
      <c r="AX72" s="341">
        <f t="shared" ca="1" si="59"/>
        <v>93</v>
      </c>
      <c r="AY72" s="353" t="str">
        <f t="shared" ca="1" si="66"/>
        <v>Income</v>
      </c>
      <c r="AZ72" s="348" t="str">
        <f t="shared" ca="1" si="67"/>
        <v>Paycheck 2</v>
      </c>
      <c r="BA72" s="351">
        <f t="shared" ca="1" si="68"/>
        <v>400</v>
      </c>
      <c r="BB72" s="346">
        <f t="shared" ca="1" si="69"/>
        <v>26</v>
      </c>
      <c r="BC72" s="341">
        <f t="shared" ca="1" si="60"/>
        <v>97</v>
      </c>
      <c r="BD72" s="353" t="str">
        <f t="shared" ca="1" si="70"/>
        <v>Income</v>
      </c>
      <c r="BE72" s="348" t="str">
        <f t="shared" ca="1" si="71"/>
        <v>Paycheck 2</v>
      </c>
      <c r="BF72" s="351">
        <f t="shared" ca="1" si="72"/>
        <v>400</v>
      </c>
      <c r="BG72" s="346">
        <f t="shared" ca="1" si="73"/>
        <v>24</v>
      </c>
      <c r="BH72" s="341">
        <f t="shared" ca="1" si="61"/>
        <v>102</v>
      </c>
      <c r="BI72" s="353" t="str">
        <f t="shared" ca="1" si="74"/>
        <v>Income</v>
      </c>
      <c r="BJ72" s="348" t="str">
        <f t="shared" ca="1" si="75"/>
        <v>Paycheck 2</v>
      </c>
      <c r="BK72" s="351">
        <f t="shared" ca="1" si="76"/>
        <v>400</v>
      </c>
      <c r="BL72" s="346">
        <f t="shared" ca="1" si="77"/>
        <v>28</v>
      </c>
    </row>
    <row r="73" spans="27:64" ht="15" x14ac:dyDescent="0.3">
      <c r="AA73"/>
      <c r="AH73"/>
      <c r="AI73"/>
      <c r="AJ73"/>
      <c r="AK73" s="379" t="str">
        <f t="shared" si="78"/>
        <v>Paycheck 2</v>
      </c>
      <c r="AL73" s="380">
        <f t="shared" si="83"/>
        <v>44963</v>
      </c>
      <c r="AM73" s="382" t="str">
        <f t="shared" si="79"/>
        <v>February 2023</v>
      </c>
      <c r="AN73" s="384">
        <f t="shared" si="80"/>
        <v>400</v>
      </c>
      <c r="AO73" s="384" t="str">
        <f t="shared" si="81"/>
        <v>Income</v>
      </c>
      <c r="AP73" s="385">
        <f t="shared" si="82"/>
        <v>6</v>
      </c>
      <c r="AQ73"/>
      <c r="AR73"/>
      <c r="AS73" s="341">
        <f t="shared" ca="1" si="58"/>
        <v>89</v>
      </c>
      <c r="AT73" s="353" t="str">
        <f t="shared" ca="1" si="62"/>
        <v>Income</v>
      </c>
      <c r="AU73" s="348" t="str">
        <f t="shared" ca="1" si="63"/>
        <v>Paycheck 2</v>
      </c>
      <c r="AV73" s="351">
        <f t="shared" ca="1" si="64"/>
        <v>400</v>
      </c>
      <c r="AW73" s="346">
        <f t="shared" ca="1" si="65"/>
        <v>29</v>
      </c>
      <c r="AX73" s="341">
        <f t="shared" ca="1" si="59"/>
        <v>129</v>
      </c>
      <c r="AY73" s="353" t="str">
        <f t="shared" ca="1" si="66"/>
        <v>Income</v>
      </c>
      <c r="AZ73" s="348" t="str">
        <f t="shared" ca="1" si="67"/>
        <v>Investment 1</v>
      </c>
      <c r="BA73" s="351">
        <f t="shared" ca="1" si="68"/>
        <v>200</v>
      </c>
      <c r="BB73" s="346">
        <f t="shared" ca="1" si="69"/>
        <v>15</v>
      </c>
      <c r="BC73" s="341">
        <f t="shared" ca="1" si="60"/>
        <v>98</v>
      </c>
      <c r="BD73" s="353" t="str">
        <f t="shared" ca="1" si="70"/>
        <v>Income</v>
      </c>
      <c r="BE73" s="348" t="str">
        <f t="shared" ca="1" si="71"/>
        <v>Paycheck 2</v>
      </c>
      <c r="BF73" s="351">
        <f t="shared" ca="1" si="72"/>
        <v>400</v>
      </c>
      <c r="BG73" s="346">
        <f t="shared" ca="1" si="73"/>
        <v>31</v>
      </c>
      <c r="BH73" s="341">
        <f t="shared" ca="1" si="61"/>
        <v>131</v>
      </c>
      <c r="BI73" s="353" t="str">
        <f t="shared" ca="1" si="74"/>
        <v>Income</v>
      </c>
      <c r="BJ73" s="348" t="str">
        <f t="shared" ca="1" si="75"/>
        <v>Investment 1</v>
      </c>
      <c r="BK73" s="351">
        <f t="shared" ca="1" si="76"/>
        <v>200</v>
      </c>
      <c r="BL73" s="346">
        <f t="shared" ca="1" si="77"/>
        <v>15</v>
      </c>
    </row>
    <row r="74" spans="27:64" ht="15" x14ac:dyDescent="0.3">
      <c r="AA74"/>
      <c r="AH74"/>
      <c r="AI74"/>
      <c r="AJ74"/>
      <c r="AK74" s="379" t="str">
        <f t="shared" si="78"/>
        <v>Paycheck 2</v>
      </c>
      <c r="AL74" s="380">
        <f t="shared" si="83"/>
        <v>44970</v>
      </c>
      <c r="AM74" s="382" t="str">
        <f t="shared" si="79"/>
        <v>February 2023</v>
      </c>
      <c r="AN74" s="384">
        <f t="shared" si="80"/>
        <v>400</v>
      </c>
      <c r="AO74" s="384" t="str">
        <f t="shared" si="81"/>
        <v>Income</v>
      </c>
      <c r="AP74" s="385">
        <f t="shared" si="82"/>
        <v>13</v>
      </c>
      <c r="AQ74"/>
      <c r="AR74"/>
      <c r="AS74" s="341">
        <f t="shared" ca="1" si="58"/>
        <v>128</v>
      </c>
      <c r="AT74" s="353" t="str">
        <f t="shared" ca="1" si="62"/>
        <v>Income</v>
      </c>
      <c r="AU74" s="348" t="str">
        <f t="shared" ca="1" si="63"/>
        <v>Investment 1</v>
      </c>
      <c r="AV74" s="351">
        <f t="shared" ca="1" si="64"/>
        <v>200</v>
      </c>
      <c r="AW74" s="346">
        <f t="shared" ca="1" si="65"/>
        <v>15</v>
      </c>
      <c r="AX74" s="341">
        <f t="shared" ca="1" si="59"/>
        <v>180</v>
      </c>
      <c r="AY74" s="353" t="str">
        <f t="shared" ca="1" si="66"/>
        <v>Income</v>
      </c>
      <c r="AZ74" s="348" t="str">
        <f t="shared" ca="1" si="67"/>
        <v>Investment 2</v>
      </c>
      <c r="BA74" s="351">
        <f t="shared" ca="1" si="68"/>
        <v>1200</v>
      </c>
      <c r="BB74" s="346">
        <f t="shared" ca="1" si="69"/>
        <v>25</v>
      </c>
      <c r="BC74" s="341">
        <f t="shared" ca="1" si="60"/>
        <v>130</v>
      </c>
      <c r="BD74" s="353" t="str">
        <f t="shared" ca="1" si="70"/>
        <v>Income</v>
      </c>
      <c r="BE74" s="348" t="str">
        <f t="shared" ca="1" si="71"/>
        <v>Investment 1</v>
      </c>
      <c r="BF74" s="351">
        <f t="shared" ca="1" si="72"/>
        <v>200</v>
      </c>
      <c r="BG74" s="346">
        <f t="shared" ca="1" si="73"/>
        <v>15</v>
      </c>
      <c r="BH74" s="341">
        <f t="shared" ca="1" si="61"/>
        <v>251</v>
      </c>
      <c r="BI74" s="353" t="str">
        <f t="shared" ca="1" si="74"/>
        <v>Income</v>
      </c>
      <c r="BJ74" s="348" t="str">
        <f t="shared" ca="1" si="75"/>
        <v>Paycheck 3</v>
      </c>
      <c r="BK74" s="351">
        <f t="shared" ca="1" si="76"/>
        <v>700</v>
      </c>
      <c r="BL74" s="346">
        <f t="shared" ca="1" si="77"/>
        <v>2</v>
      </c>
    </row>
    <row r="75" spans="27:64" ht="15" x14ac:dyDescent="0.3">
      <c r="AA75"/>
      <c r="AH75"/>
      <c r="AI75"/>
      <c r="AJ75"/>
      <c r="AK75" s="379" t="str">
        <f t="shared" si="78"/>
        <v>Paycheck 2</v>
      </c>
      <c r="AL75" s="380">
        <f t="shared" si="83"/>
        <v>44977</v>
      </c>
      <c r="AM75" s="382" t="str">
        <f t="shared" si="79"/>
        <v>February 2023</v>
      </c>
      <c r="AN75" s="384">
        <f t="shared" si="80"/>
        <v>400</v>
      </c>
      <c r="AO75" s="384" t="str">
        <f t="shared" si="81"/>
        <v>Income</v>
      </c>
      <c r="AP75" s="385">
        <f t="shared" si="82"/>
        <v>20</v>
      </c>
      <c r="AQ75"/>
      <c r="AR75"/>
      <c r="AS75" s="341">
        <f t="shared" ca="1" si="58"/>
        <v>245</v>
      </c>
      <c r="AT75" s="353" t="str">
        <f t="shared" ca="1" si="62"/>
        <v>Income</v>
      </c>
      <c r="AU75" s="348" t="str">
        <f t="shared" ca="1" si="63"/>
        <v>Paycheck 3</v>
      </c>
      <c r="AV75" s="351">
        <f t="shared" ca="1" si="64"/>
        <v>700</v>
      </c>
      <c r="AW75" s="346">
        <f t="shared" ca="1" si="65"/>
        <v>10</v>
      </c>
      <c r="AX75" s="341">
        <f t="shared" ca="1" si="59"/>
        <v>247</v>
      </c>
      <c r="AY75" s="353" t="str">
        <f t="shared" ca="1" si="66"/>
        <v>Income</v>
      </c>
      <c r="AZ75" s="348" t="str">
        <f t="shared" ca="1" si="67"/>
        <v>Paycheck 3</v>
      </c>
      <c r="BA75" s="351">
        <f t="shared" ca="1" si="68"/>
        <v>700</v>
      </c>
      <c r="BB75" s="346">
        <f t="shared" ca="1" si="69"/>
        <v>7</v>
      </c>
      <c r="BC75" s="341">
        <f t="shared" ca="1" si="60"/>
        <v>249</v>
      </c>
      <c r="BD75" s="353" t="str">
        <f t="shared" ca="1" si="70"/>
        <v>Income</v>
      </c>
      <c r="BE75" s="348" t="str">
        <f t="shared" ca="1" si="71"/>
        <v>Paycheck 3</v>
      </c>
      <c r="BF75" s="351">
        <f t="shared" ca="1" si="72"/>
        <v>700</v>
      </c>
      <c r="BG75" s="346">
        <f t="shared" ca="1" si="73"/>
        <v>5</v>
      </c>
      <c r="BH75" s="341">
        <f t="shared" ca="1" si="61"/>
        <v>252</v>
      </c>
      <c r="BI75" s="353" t="str">
        <f t="shared" ca="1" si="74"/>
        <v>Income</v>
      </c>
      <c r="BJ75" s="348" t="str">
        <f t="shared" ca="1" si="75"/>
        <v>Paycheck 3</v>
      </c>
      <c r="BK75" s="351">
        <f t="shared" ca="1" si="76"/>
        <v>700</v>
      </c>
      <c r="BL75" s="346">
        <f t="shared" ca="1" si="77"/>
        <v>16</v>
      </c>
    </row>
    <row r="76" spans="27:64" ht="15" x14ac:dyDescent="0.3">
      <c r="AA76"/>
      <c r="AH76"/>
      <c r="AI76"/>
      <c r="AJ76"/>
      <c r="AK76" s="379" t="str">
        <f t="shared" si="78"/>
        <v>Paycheck 2</v>
      </c>
      <c r="AL76" s="380">
        <f t="shared" si="83"/>
        <v>44984</v>
      </c>
      <c r="AM76" s="382" t="str">
        <f t="shared" si="79"/>
        <v>February 2023</v>
      </c>
      <c r="AN76" s="384">
        <f t="shared" si="80"/>
        <v>400</v>
      </c>
      <c r="AO76" s="384" t="str">
        <f t="shared" si="81"/>
        <v>Income</v>
      </c>
      <c r="AP76" s="385">
        <f t="shared" si="82"/>
        <v>27</v>
      </c>
      <c r="AQ76"/>
      <c r="AR76"/>
      <c r="AS76" s="341">
        <f t="shared" ca="1" si="58"/>
        <v>246</v>
      </c>
      <c r="AT76" s="353" t="str">
        <f t="shared" ca="1" si="62"/>
        <v>Income</v>
      </c>
      <c r="AU76" s="348" t="str">
        <f t="shared" ca="1" si="63"/>
        <v>Paycheck 3</v>
      </c>
      <c r="AV76" s="351">
        <f t="shared" ca="1" si="64"/>
        <v>700</v>
      </c>
      <c r="AW76" s="346">
        <f t="shared" ca="1" si="65"/>
        <v>24</v>
      </c>
      <c r="AX76" s="341">
        <f t="shared" ca="1" si="59"/>
        <v>248</v>
      </c>
      <c r="AY76" s="353" t="str">
        <f t="shared" ca="1" si="66"/>
        <v>Income</v>
      </c>
      <c r="AZ76" s="348" t="str">
        <f t="shared" ca="1" si="67"/>
        <v>Paycheck 3</v>
      </c>
      <c r="BA76" s="351">
        <f t="shared" ca="1" si="68"/>
        <v>700</v>
      </c>
      <c r="BB76" s="346">
        <f t="shared" ca="1" si="69"/>
        <v>21</v>
      </c>
      <c r="BC76" s="341">
        <f t="shared" ca="1" si="60"/>
        <v>250</v>
      </c>
      <c r="BD76" s="353" t="str">
        <f t="shared" ca="1" si="70"/>
        <v>Income</v>
      </c>
      <c r="BE76" s="348" t="str">
        <f t="shared" ca="1" si="71"/>
        <v>Paycheck 3</v>
      </c>
      <c r="BF76" s="351">
        <f t="shared" ca="1" si="72"/>
        <v>700</v>
      </c>
      <c r="BG76" s="346">
        <f t="shared" ca="1" si="73"/>
        <v>19</v>
      </c>
      <c r="BH76" s="341">
        <f t="shared" ca="1" si="61"/>
        <v>253</v>
      </c>
      <c r="BI76" s="353" t="str">
        <f t="shared" ca="1" si="74"/>
        <v>Income</v>
      </c>
      <c r="BJ76" s="348" t="str">
        <f t="shared" ca="1" si="75"/>
        <v>Paycheck 3</v>
      </c>
      <c r="BK76" s="351">
        <f t="shared" ca="1" si="76"/>
        <v>700</v>
      </c>
      <c r="BL76" s="346">
        <f t="shared" ca="1" si="77"/>
        <v>30</v>
      </c>
    </row>
    <row r="77" spans="27:64" ht="15" x14ac:dyDescent="0.3">
      <c r="AA77"/>
      <c r="AH77"/>
      <c r="AI77"/>
      <c r="AJ77"/>
      <c r="AK77" s="379" t="str">
        <f t="shared" si="78"/>
        <v>Paycheck 2</v>
      </c>
      <c r="AL77" s="380">
        <f t="shared" si="83"/>
        <v>44991</v>
      </c>
      <c r="AM77" s="382" t="str">
        <f t="shared" si="79"/>
        <v>March 2023</v>
      </c>
      <c r="AN77" s="384">
        <f t="shared" si="80"/>
        <v>400</v>
      </c>
      <c r="AO77" s="384" t="str">
        <f t="shared" si="81"/>
        <v>Income</v>
      </c>
      <c r="AP77" s="385">
        <f t="shared" si="82"/>
        <v>6</v>
      </c>
      <c r="AQ77"/>
      <c r="AR77"/>
      <c r="AS77" s="341">
        <f t="shared" ref="AS77:AS118" ca="1" si="84">IFERROR(MATCH($AS$65,OFFSET($AM$1,AS76,,1000),0)+AS76,"")</f>
        <v>300</v>
      </c>
      <c r="AT77" s="353" t="str">
        <f t="shared" ref="AT77:AT118" ca="1" si="85">IFERROR(INDEX(AO:AO,AS77),"")</f>
        <v>Fixed Bills</v>
      </c>
      <c r="AU77" s="348" t="str">
        <f t="shared" ref="AU77:AU118" ca="1" si="86">IFERROR(INDEX(AK:AK,AS77),"")</f>
        <v>Lawn Service</v>
      </c>
      <c r="AV77" s="351">
        <f t="shared" ref="AV77:AV118" ca="1" si="87">IFERROR(INDEX(AN:AN,AS77),"")</f>
        <v>50</v>
      </c>
      <c r="AW77" s="346">
        <f t="shared" ref="AW77:AW118" ca="1" si="88">IFERROR(INDEX(AP:AP,AS77),"")</f>
        <v>1</v>
      </c>
      <c r="AX77" s="341">
        <f t="shared" ref="AX77:AX118" ca="1" si="89">IFERROR(MATCH($AX$65,OFFSET($AM$1,AX76,,1000),0)+AX76,"")</f>
        <v>303</v>
      </c>
      <c r="AY77" s="353" t="str">
        <f t="shared" ref="AY77:AY118" ca="1" si="90">IFERROR(INDEX(AO:AO,AX77),"")</f>
        <v>Fixed Bills</v>
      </c>
      <c r="AZ77" s="348" t="str">
        <f t="shared" ref="AZ77:AZ118" ca="1" si="91">IFERROR(INDEX(AK:AK,AX77),"")</f>
        <v>Lawn Service</v>
      </c>
      <c r="BA77" s="351">
        <f t="shared" ref="BA77:BA118" ca="1" si="92">IFERROR(INDEX(AN:AN,AX77),"")</f>
        <v>50</v>
      </c>
      <c r="BB77" s="346">
        <f t="shared" ref="BB77:BB118" ca="1" si="93">IFERROR(INDEX(AP:AP,AX77),"")</f>
        <v>12</v>
      </c>
      <c r="BC77" s="341">
        <f t="shared" ref="BC77:BC118" ca="1" si="94">IFERROR(MATCH($BC$65,OFFSET($AM$1,BC76,,1000),0)+BC76,"")</f>
        <v>305</v>
      </c>
      <c r="BD77" s="353" t="str">
        <f t="shared" ref="BD77:BD118" ca="1" si="95">IFERROR(INDEX(AO:AO,BC77),"")</f>
        <v>Fixed Bills</v>
      </c>
      <c r="BE77" s="348" t="str">
        <f t="shared" ref="BE77:BE118" ca="1" si="96">IFERROR(INDEX(AK:AK,BC77),"")</f>
        <v>Lawn Service</v>
      </c>
      <c r="BF77" s="351">
        <f t="shared" ref="BF77:BF118" ca="1" si="97">IFERROR(INDEX(AN:AN,BC77),"")</f>
        <v>50</v>
      </c>
      <c r="BG77" s="346">
        <f t="shared" ref="BG77:BG118" ca="1" si="98">IFERROR(INDEX(AP:AP,BC77),"")</f>
        <v>10</v>
      </c>
      <c r="BH77" s="341">
        <f t="shared" ref="BH77:BH118" ca="1" si="99">IFERROR(MATCH($BH$65,OFFSET($AM$1,BH76,,1000),0)+BH76,"")</f>
        <v>307</v>
      </c>
      <c r="BI77" s="353" t="str">
        <f t="shared" ref="BI77:BI118" ca="1" si="100">IFERROR(INDEX(AO:AO,BH77),"")</f>
        <v>Fixed Bills</v>
      </c>
      <c r="BJ77" s="348" t="str">
        <f t="shared" ref="BJ77:BJ118" ca="1" si="101">IFERROR(INDEX(AK:AK,BH77),"")</f>
        <v>Lawn Service</v>
      </c>
      <c r="BK77" s="351">
        <f t="shared" ref="BK77:BK118" ca="1" si="102">IFERROR(INDEX(AN:AN,BH77),"")</f>
        <v>50</v>
      </c>
      <c r="BL77" s="346">
        <f t="shared" ref="BL77:BL118" ca="1" si="103">IFERROR(INDEX(AP:AP,BH77),"")</f>
        <v>7</v>
      </c>
    </row>
    <row r="78" spans="27:64" ht="15" x14ac:dyDescent="0.3">
      <c r="AA78"/>
      <c r="AH78"/>
      <c r="AI78"/>
      <c r="AJ78"/>
      <c r="AK78" s="379" t="str">
        <f t="shared" si="78"/>
        <v>Paycheck 2</v>
      </c>
      <c r="AL78" s="380">
        <f t="shared" si="83"/>
        <v>44998</v>
      </c>
      <c r="AM78" s="382" t="str">
        <f t="shared" si="79"/>
        <v>March 2023</v>
      </c>
      <c r="AN78" s="384">
        <f t="shared" si="80"/>
        <v>400</v>
      </c>
      <c r="AO78" s="384" t="str">
        <f t="shared" si="81"/>
        <v>Income</v>
      </c>
      <c r="AP78" s="385">
        <f t="shared" si="82"/>
        <v>13</v>
      </c>
      <c r="AQ78"/>
      <c r="AR78"/>
      <c r="AS78" s="341">
        <f t="shared" ca="1" si="84"/>
        <v>301</v>
      </c>
      <c r="AT78" s="353" t="str">
        <f t="shared" ca="1" si="85"/>
        <v>Fixed Bills</v>
      </c>
      <c r="AU78" s="348" t="str">
        <f t="shared" ca="1" si="86"/>
        <v>Lawn Service</v>
      </c>
      <c r="AV78" s="351">
        <f t="shared" ca="1" si="87"/>
        <v>50</v>
      </c>
      <c r="AW78" s="346">
        <f t="shared" ca="1" si="88"/>
        <v>15</v>
      </c>
      <c r="AX78" s="341">
        <f t="shared" ca="1" si="89"/>
        <v>304</v>
      </c>
      <c r="AY78" s="353" t="str">
        <f t="shared" ca="1" si="90"/>
        <v>Fixed Bills</v>
      </c>
      <c r="AZ78" s="348" t="str">
        <f t="shared" ca="1" si="91"/>
        <v>Lawn Service</v>
      </c>
      <c r="BA78" s="351">
        <f t="shared" ca="1" si="92"/>
        <v>50</v>
      </c>
      <c r="BB78" s="346">
        <f t="shared" ca="1" si="93"/>
        <v>26</v>
      </c>
      <c r="BC78" s="341">
        <f t="shared" ca="1" si="94"/>
        <v>306</v>
      </c>
      <c r="BD78" s="353" t="str">
        <f t="shared" ca="1" si="95"/>
        <v>Fixed Bills</v>
      </c>
      <c r="BE78" s="348" t="str">
        <f t="shared" ca="1" si="96"/>
        <v>Lawn Service</v>
      </c>
      <c r="BF78" s="351">
        <f t="shared" ca="1" si="97"/>
        <v>50</v>
      </c>
      <c r="BG78" s="346">
        <f t="shared" ca="1" si="98"/>
        <v>24</v>
      </c>
      <c r="BH78" s="341">
        <f t="shared" ca="1" si="99"/>
        <v>308</v>
      </c>
      <c r="BI78" s="353" t="str">
        <f t="shared" ca="1" si="100"/>
        <v>Fixed Bills</v>
      </c>
      <c r="BJ78" s="348" t="str">
        <f t="shared" ca="1" si="101"/>
        <v>Lawn Service</v>
      </c>
      <c r="BK78" s="351">
        <f t="shared" ca="1" si="102"/>
        <v>50</v>
      </c>
      <c r="BL78" s="346">
        <f t="shared" ca="1" si="103"/>
        <v>21</v>
      </c>
    </row>
    <row r="79" spans="27:64" ht="15" x14ac:dyDescent="0.3">
      <c r="AA79"/>
      <c r="AH79"/>
      <c r="AI79"/>
      <c r="AJ79"/>
      <c r="AK79" s="379" t="str">
        <f t="shared" si="78"/>
        <v>Paycheck 2</v>
      </c>
      <c r="AL79" s="380">
        <f t="shared" si="83"/>
        <v>45005</v>
      </c>
      <c r="AM79" s="382" t="str">
        <f t="shared" si="79"/>
        <v>March 2023</v>
      </c>
      <c r="AN79" s="384">
        <f t="shared" si="80"/>
        <v>400</v>
      </c>
      <c r="AO79" s="384" t="str">
        <f t="shared" si="81"/>
        <v>Income</v>
      </c>
      <c r="AP79" s="385">
        <f t="shared" si="82"/>
        <v>20</v>
      </c>
      <c r="AQ79"/>
      <c r="AR79"/>
      <c r="AS79" s="341">
        <f t="shared" ca="1" si="84"/>
        <v>302</v>
      </c>
      <c r="AT79" s="353" t="str">
        <f t="shared" ca="1" si="85"/>
        <v>Fixed Bills</v>
      </c>
      <c r="AU79" s="348" t="str">
        <f t="shared" ca="1" si="86"/>
        <v>Lawn Service</v>
      </c>
      <c r="AV79" s="351">
        <f t="shared" ca="1" si="87"/>
        <v>50</v>
      </c>
      <c r="AW79" s="346">
        <f t="shared" ca="1" si="88"/>
        <v>29</v>
      </c>
      <c r="AX79" s="341">
        <f t="shared" ca="1" si="89"/>
        <v>577</v>
      </c>
      <c r="AY79" s="353" t="str">
        <f t="shared" ca="1" si="90"/>
        <v>Liquid Bills</v>
      </c>
      <c r="AZ79" s="348" t="str">
        <f t="shared" ca="1" si="91"/>
        <v>Pet Care</v>
      </c>
      <c r="BA79" s="351">
        <f t="shared" ca="1" si="92"/>
        <v>80</v>
      </c>
      <c r="BB79" s="346">
        <f t="shared" ca="1" si="93"/>
        <v>5</v>
      </c>
      <c r="BC79" s="341">
        <f t="shared" ca="1" si="94"/>
        <v>578</v>
      </c>
      <c r="BD79" s="353" t="str">
        <f t="shared" ca="1" si="95"/>
        <v>Liquid Bills</v>
      </c>
      <c r="BE79" s="348" t="str">
        <f t="shared" ca="1" si="96"/>
        <v>Pet Care</v>
      </c>
      <c r="BF79" s="351">
        <f t="shared" ca="1" si="97"/>
        <v>80</v>
      </c>
      <c r="BG79" s="346">
        <f t="shared" ca="1" si="98"/>
        <v>5</v>
      </c>
      <c r="BH79" s="341">
        <f t="shared" ca="1" si="99"/>
        <v>349</v>
      </c>
      <c r="BI79" s="353" t="str">
        <f t="shared" ca="1" si="100"/>
        <v>Fixed Bills</v>
      </c>
      <c r="BJ79" s="348" t="str">
        <f t="shared" ca="1" si="101"/>
        <v>HOA</v>
      </c>
      <c r="BK79" s="351">
        <f t="shared" ca="1" si="102"/>
        <v>150</v>
      </c>
      <c r="BL79" s="346">
        <f t="shared" ca="1" si="103"/>
        <v>2</v>
      </c>
    </row>
    <row r="80" spans="27:64" ht="15" x14ac:dyDescent="0.3">
      <c r="AA80"/>
      <c r="AH80"/>
      <c r="AI80"/>
      <c r="AJ80"/>
      <c r="AK80" s="379" t="str">
        <f t="shared" si="78"/>
        <v>Paycheck 2</v>
      </c>
      <c r="AL80" s="380">
        <f t="shared" si="83"/>
        <v>45012</v>
      </c>
      <c r="AM80" s="382" t="str">
        <f t="shared" si="79"/>
        <v>March 2023</v>
      </c>
      <c r="AN80" s="384">
        <f t="shared" si="80"/>
        <v>400</v>
      </c>
      <c r="AO80" s="384" t="str">
        <f t="shared" si="81"/>
        <v>Income</v>
      </c>
      <c r="AP80" s="385">
        <f t="shared" si="82"/>
        <v>27</v>
      </c>
      <c r="AQ80"/>
      <c r="AR80"/>
      <c r="AS80" s="341">
        <f t="shared" ca="1" si="84"/>
        <v>576</v>
      </c>
      <c r="AT80" s="353" t="str">
        <f t="shared" ca="1" si="85"/>
        <v>Liquid Bills</v>
      </c>
      <c r="AU80" s="348" t="str">
        <f t="shared" ca="1" si="86"/>
        <v>Pet Care</v>
      </c>
      <c r="AV80" s="351">
        <f t="shared" ca="1" si="87"/>
        <v>80</v>
      </c>
      <c r="AW80" s="346">
        <f t="shared" ca="1" si="88"/>
        <v>5</v>
      </c>
      <c r="AX80" s="341">
        <f t="shared" ca="1" si="89"/>
        <v>639</v>
      </c>
      <c r="AY80" s="353" t="str">
        <f t="shared" ca="1" si="90"/>
        <v>Liquid Bills</v>
      </c>
      <c r="AZ80" s="348" t="str">
        <f t="shared" ca="1" si="91"/>
        <v>Car 1 Gas</v>
      </c>
      <c r="BA80" s="351">
        <f t="shared" ca="1" si="92"/>
        <v>50</v>
      </c>
      <c r="BB80" s="346">
        <f t="shared" ca="1" si="93"/>
        <v>10</v>
      </c>
      <c r="BC80" s="341">
        <f t="shared" ca="1" si="94"/>
        <v>641</v>
      </c>
      <c r="BD80" s="353" t="str">
        <f t="shared" ca="1" si="95"/>
        <v>Liquid Bills</v>
      </c>
      <c r="BE80" s="348" t="str">
        <f t="shared" ca="1" si="96"/>
        <v>Car 1 Gas</v>
      </c>
      <c r="BF80" s="351">
        <f t="shared" ca="1" si="97"/>
        <v>50</v>
      </c>
      <c r="BG80" s="346">
        <f t="shared" ca="1" si="98"/>
        <v>8</v>
      </c>
      <c r="BH80" s="341">
        <f t="shared" ca="1" si="99"/>
        <v>579</v>
      </c>
      <c r="BI80" s="353" t="str">
        <f t="shared" ca="1" si="100"/>
        <v>Liquid Bills</v>
      </c>
      <c r="BJ80" s="348" t="str">
        <f t="shared" ca="1" si="101"/>
        <v>Pet Care</v>
      </c>
      <c r="BK80" s="351">
        <f t="shared" ca="1" si="102"/>
        <v>80</v>
      </c>
      <c r="BL80" s="346">
        <f t="shared" ca="1" si="103"/>
        <v>5</v>
      </c>
    </row>
    <row r="81" spans="37:64" x14ac:dyDescent="0.2">
      <c r="AK81" s="379" t="str">
        <f t="shared" si="78"/>
        <v>Paycheck 2</v>
      </c>
      <c r="AL81" s="380">
        <f t="shared" si="83"/>
        <v>45019</v>
      </c>
      <c r="AM81" s="382" t="str">
        <f t="shared" si="79"/>
        <v>April 2023</v>
      </c>
      <c r="AN81" s="384">
        <f t="shared" si="80"/>
        <v>400</v>
      </c>
      <c r="AO81" s="384" t="str">
        <f t="shared" si="81"/>
        <v>Income</v>
      </c>
      <c r="AP81" s="385">
        <f t="shared" si="82"/>
        <v>3</v>
      </c>
      <c r="AS81" s="341">
        <f t="shared" ca="1" si="84"/>
        <v>637</v>
      </c>
      <c r="AT81" s="353" t="str">
        <f t="shared" ca="1" si="85"/>
        <v>Liquid Bills</v>
      </c>
      <c r="AU81" s="348" t="str">
        <f t="shared" ca="1" si="86"/>
        <v>Car 1 Gas</v>
      </c>
      <c r="AV81" s="351">
        <f t="shared" ca="1" si="87"/>
        <v>50</v>
      </c>
      <c r="AW81" s="346">
        <f t="shared" ca="1" si="88"/>
        <v>13</v>
      </c>
      <c r="AX81" s="341">
        <f t="shared" ca="1" si="89"/>
        <v>640</v>
      </c>
      <c r="AY81" s="353" t="str">
        <f t="shared" ca="1" si="90"/>
        <v>Liquid Bills</v>
      </c>
      <c r="AZ81" s="348" t="str">
        <f t="shared" ca="1" si="91"/>
        <v>Car 1 Gas</v>
      </c>
      <c r="BA81" s="351">
        <f t="shared" ca="1" si="92"/>
        <v>50</v>
      </c>
      <c r="BB81" s="346">
        <f t="shared" ca="1" si="93"/>
        <v>24</v>
      </c>
      <c r="BC81" s="341">
        <f t="shared" ca="1" si="94"/>
        <v>642</v>
      </c>
      <c r="BD81" s="353" t="str">
        <f t="shared" ca="1" si="95"/>
        <v>Liquid Bills</v>
      </c>
      <c r="BE81" s="348" t="str">
        <f t="shared" ca="1" si="96"/>
        <v>Car 1 Gas</v>
      </c>
      <c r="BF81" s="351">
        <f t="shared" ca="1" si="97"/>
        <v>50</v>
      </c>
      <c r="BG81" s="346">
        <f t="shared" ca="1" si="98"/>
        <v>22</v>
      </c>
      <c r="BH81" s="341">
        <f t="shared" ca="1" si="99"/>
        <v>643</v>
      </c>
      <c r="BI81" s="353" t="str">
        <f t="shared" ca="1" si="100"/>
        <v>Liquid Bills</v>
      </c>
      <c r="BJ81" s="348" t="str">
        <f t="shared" ca="1" si="101"/>
        <v>Car 1 Gas</v>
      </c>
      <c r="BK81" s="351">
        <f t="shared" ca="1" si="102"/>
        <v>50</v>
      </c>
      <c r="BL81" s="346">
        <f t="shared" ca="1" si="103"/>
        <v>5</v>
      </c>
    </row>
    <row r="82" spans="37:64" x14ac:dyDescent="0.2">
      <c r="AK82" s="379" t="str">
        <f t="shared" si="78"/>
        <v>Paycheck 2</v>
      </c>
      <c r="AL82" s="380">
        <f t="shared" si="83"/>
        <v>45026</v>
      </c>
      <c r="AM82" s="382" t="str">
        <f t="shared" si="79"/>
        <v>April 2023</v>
      </c>
      <c r="AN82" s="384">
        <f t="shared" si="80"/>
        <v>400</v>
      </c>
      <c r="AO82" s="384" t="str">
        <f t="shared" si="81"/>
        <v>Income</v>
      </c>
      <c r="AP82" s="385">
        <f t="shared" si="82"/>
        <v>10</v>
      </c>
      <c r="AS82" s="341">
        <f t="shared" ca="1" si="84"/>
        <v>638</v>
      </c>
      <c r="AT82" s="353" t="str">
        <f t="shared" ca="1" si="85"/>
        <v>Liquid Bills</v>
      </c>
      <c r="AU82" s="348" t="str">
        <f t="shared" ca="1" si="86"/>
        <v>Car 1 Gas</v>
      </c>
      <c r="AV82" s="351">
        <f t="shared" ca="1" si="87"/>
        <v>50</v>
      </c>
      <c r="AW82" s="346">
        <f t="shared" ca="1" si="88"/>
        <v>27</v>
      </c>
      <c r="AX82" s="341">
        <f t="shared" ca="1" si="89"/>
        <v>695</v>
      </c>
      <c r="AY82" s="353" t="str">
        <f t="shared" ca="1" si="90"/>
        <v>Liquid Bills</v>
      </c>
      <c r="AZ82" s="348" t="str">
        <f t="shared" ca="1" si="91"/>
        <v>Car 2 Gas</v>
      </c>
      <c r="BA82" s="351">
        <f t="shared" ca="1" si="92"/>
        <v>80</v>
      </c>
      <c r="BB82" s="346">
        <f t="shared" ca="1" si="93"/>
        <v>5</v>
      </c>
      <c r="BC82" s="341">
        <f t="shared" ca="1" si="94"/>
        <v>697</v>
      </c>
      <c r="BD82" s="353" t="str">
        <f t="shared" ca="1" si="95"/>
        <v>Liquid Bills</v>
      </c>
      <c r="BE82" s="348" t="str">
        <f t="shared" ca="1" si="96"/>
        <v>Car 2 Gas</v>
      </c>
      <c r="BF82" s="351">
        <f t="shared" ca="1" si="97"/>
        <v>80</v>
      </c>
      <c r="BG82" s="346">
        <f t="shared" ca="1" si="98"/>
        <v>3</v>
      </c>
      <c r="BH82" s="341">
        <f t="shared" ca="1" si="99"/>
        <v>644</v>
      </c>
      <c r="BI82" s="353" t="str">
        <f t="shared" ca="1" si="100"/>
        <v>Liquid Bills</v>
      </c>
      <c r="BJ82" s="348" t="str">
        <f t="shared" ca="1" si="101"/>
        <v>Car 1 Gas</v>
      </c>
      <c r="BK82" s="351">
        <f t="shared" ca="1" si="102"/>
        <v>50</v>
      </c>
      <c r="BL82" s="346">
        <f t="shared" ca="1" si="103"/>
        <v>19</v>
      </c>
    </row>
    <row r="83" spans="37:64" x14ac:dyDescent="0.2">
      <c r="AK83" s="379" t="str">
        <f t="shared" si="78"/>
        <v>Paycheck 2</v>
      </c>
      <c r="AL83" s="380">
        <f t="shared" si="83"/>
        <v>45033</v>
      </c>
      <c r="AM83" s="382" t="str">
        <f t="shared" si="79"/>
        <v>April 2023</v>
      </c>
      <c r="AN83" s="384">
        <f t="shared" si="80"/>
        <v>400</v>
      </c>
      <c r="AO83" s="384" t="str">
        <f t="shared" si="81"/>
        <v>Income</v>
      </c>
      <c r="AP83" s="385">
        <f t="shared" si="82"/>
        <v>17</v>
      </c>
      <c r="AS83" s="341">
        <f t="shared" ca="1" si="84"/>
        <v>693</v>
      </c>
      <c r="AT83" s="353" t="str">
        <f t="shared" ca="1" si="85"/>
        <v>Liquid Bills</v>
      </c>
      <c r="AU83" s="348" t="str">
        <f t="shared" ca="1" si="86"/>
        <v>Car 2 Gas</v>
      </c>
      <c r="AV83" s="351">
        <f t="shared" ca="1" si="87"/>
        <v>80</v>
      </c>
      <c r="AW83" s="346">
        <f t="shared" ca="1" si="88"/>
        <v>8</v>
      </c>
      <c r="AX83" s="341">
        <f t="shared" ca="1" si="89"/>
        <v>696</v>
      </c>
      <c r="AY83" s="353" t="str">
        <f t="shared" ca="1" si="90"/>
        <v>Liquid Bills</v>
      </c>
      <c r="AZ83" s="348" t="str">
        <f t="shared" ca="1" si="91"/>
        <v>Car 2 Gas</v>
      </c>
      <c r="BA83" s="351">
        <f t="shared" ca="1" si="92"/>
        <v>80</v>
      </c>
      <c r="BB83" s="346">
        <f t="shared" ca="1" si="93"/>
        <v>19</v>
      </c>
      <c r="BC83" s="341">
        <f t="shared" ca="1" si="94"/>
        <v>698</v>
      </c>
      <c r="BD83" s="353" t="str">
        <f t="shared" ca="1" si="95"/>
        <v>Liquid Bills</v>
      </c>
      <c r="BE83" s="348" t="str">
        <f t="shared" ca="1" si="96"/>
        <v>Car 2 Gas</v>
      </c>
      <c r="BF83" s="351">
        <f t="shared" ca="1" si="97"/>
        <v>80</v>
      </c>
      <c r="BG83" s="346">
        <f t="shared" ca="1" si="98"/>
        <v>17</v>
      </c>
      <c r="BH83" s="341">
        <f t="shared" ca="1" si="99"/>
        <v>700</v>
      </c>
      <c r="BI83" s="353" t="str">
        <f t="shared" ca="1" si="100"/>
        <v>Liquid Bills</v>
      </c>
      <c r="BJ83" s="348" t="str">
        <f t="shared" ca="1" si="101"/>
        <v>Car 2 Gas</v>
      </c>
      <c r="BK83" s="351">
        <f t="shared" ca="1" si="102"/>
        <v>80</v>
      </c>
      <c r="BL83" s="346">
        <f t="shared" ca="1" si="103"/>
        <v>14</v>
      </c>
    </row>
    <row r="84" spans="37:64" x14ac:dyDescent="0.2">
      <c r="AK84" s="379" t="str">
        <f t="shared" si="78"/>
        <v>Paycheck 2</v>
      </c>
      <c r="AL84" s="380">
        <f t="shared" si="83"/>
        <v>45040</v>
      </c>
      <c r="AM84" s="382" t="str">
        <f t="shared" si="79"/>
        <v>April 2023</v>
      </c>
      <c r="AN84" s="384">
        <f t="shared" si="80"/>
        <v>400</v>
      </c>
      <c r="AO84" s="384" t="str">
        <f t="shared" si="81"/>
        <v>Income</v>
      </c>
      <c r="AP84" s="385">
        <f t="shared" si="82"/>
        <v>24</v>
      </c>
      <c r="AS84" s="341">
        <f t="shared" ca="1" si="84"/>
        <v>694</v>
      </c>
      <c r="AT84" s="353" t="str">
        <f t="shared" ca="1" si="85"/>
        <v>Liquid Bills</v>
      </c>
      <c r="AU84" s="348" t="str">
        <f t="shared" ca="1" si="86"/>
        <v>Car 2 Gas</v>
      </c>
      <c r="AV84" s="351">
        <f t="shared" ca="1" si="87"/>
        <v>80</v>
      </c>
      <c r="AW84" s="346">
        <f t="shared" ca="1" si="88"/>
        <v>22</v>
      </c>
      <c r="AX84" s="341">
        <f t="shared" ca="1" si="89"/>
        <v>762</v>
      </c>
      <c r="AY84" s="353" t="str">
        <f t="shared" ca="1" si="90"/>
        <v>Liquid Bills</v>
      </c>
      <c r="AZ84" s="348" t="str">
        <f t="shared" ca="1" si="91"/>
        <v>Groceries</v>
      </c>
      <c r="BA84" s="351">
        <f t="shared" ca="1" si="92"/>
        <v>125</v>
      </c>
      <c r="BB84" s="346">
        <f t="shared" ca="1" si="93"/>
        <v>4</v>
      </c>
      <c r="BC84" s="341">
        <f t="shared" ca="1" si="94"/>
        <v>699</v>
      </c>
      <c r="BD84" s="353" t="str">
        <f t="shared" ca="1" si="95"/>
        <v>Liquid Bills</v>
      </c>
      <c r="BE84" s="348" t="str">
        <f t="shared" ca="1" si="96"/>
        <v>Car 2 Gas</v>
      </c>
      <c r="BF84" s="351">
        <f t="shared" ca="1" si="97"/>
        <v>80</v>
      </c>
      <c r="BG84" s="346">
        <f t="shared" ca="1" si="98"/>
        <v>31</v>
      </c>
      <c r="BH84" s="341">
        <f t="shared" ca="1" si="99"/>
        <v>701</v>
      </c>
      <c r="BI84" s="353" t="str">
        <f t="shared" ca="1" si="100"/>
        <v>Liquid Bills</v>
      </c>
      <c r="BJ84" s="348" t="str">
        <f t="shared" ca="1" si="101"/>
        <v>Car 2 Gas</v>
      </c>
      <c r="BK84" s="351">
        <f t="shared" ca="1" si="102"/>
        <v>80</v>
      </c>
      <c r="BL84" s="346">
        <f t="shared" ca="1" si="103"/>
        <v>28</v>
      </c>
    </row>
    <row r="85" spans="37:64" x14ac:dyDescent="0.2">
      <c r="AK85" s="379" t="str">
        <f t="shared" si="78"/>
        <v>Paycheck 2</v>
      </c>
      <c r="AL85" s="380">
        <f t="shared" si="83"/>
        <v>45047</v>
      </c>
      <c r="AM85" s="382" t="str">
        <f t="shared" si="79"/>
        <v>May 2023</v>
      </c>
      <c r="AN85" s="384">
        <f t="shared" si="80"/>
        <v>400</v>
      </c>
      <c r="AO85" s="384" t="str">
        <f t="shared" si="81"/>
        <v>Income</v>
      </c>
      <c r="AP85" s="385">
        <f t="shared" si="82"/>
        <v>1</v>
      </c>
      <c r="AS85" s="341">
        <f t="shared" ca="1" si="84"/>
        <v>758</v>
      </c>
      <c r="AT85" s="353" t="str">
        <f t="shared" ca="1" si="85"/>
        <v>Liquid Bills</v>
      </c>
      <c r="AU85" s="348" t="str">
        <f t="shared" ca="1" si="86"/>
        <v>Groceries</v>
      </c>
      <c r="AV85" s="351">
        <f t="shared" ca="1" si="87"/>
        <v>125</v>
      </c>
      <c r="AW85" s="346">
        <f t="shared" ca="1" si="88"/>
        <v>7</v>
      </c>
      <c r="AX85" s="341">
        <f t="shared" ca="1" si="89"/>
        <v>763</v>
      </c>
      <c r="AY85" s="353" t="str">
        <f t="shared" ca="1" si="90"/>
        <v>Liquid Bills</v>
      </c>
      <c r="AZ85" s="348" t="str">
        <f t="shared" ca="1" si="91"/>
        <v>Groceries</v>
      </c>
      <c r="BA85" s="351">
        <f t="shared" ca="1" si="92"/>
        <v>125</v>
      </c>
      <c r="BB85" s="346">
        <f t="shared" ca="1" si="93"/>
        <v>11</v>
      </c>
      <c r="BC85" s="341">
        <f t="shared" ca="1" si="94"/>
        <v>766</v>
      </c>
      <c r="BD85" s="353" t="str">
        <f t="shared" ca="1" si="95"/>
        <v>Liquid Bills</v>
      </c>
      <c r="BE85" s="348" t="str">
        <f t="shared" ca="1" si="96"/>
        <v>Groceries</v>
      </c>
      <c r="BF85" s="351">
        <f t="shared" ca="1" si="97"/>
        <v>125</v>
      </c>
      <c r="BG85" s="346">
        <f t="shared" ca="1" si="98"/>
        <v>2</v>
      </c>
      <c r="BH85" s="341">
        <f t="shared" ca="1" si="99"/>
        <v>771</v>
      </c>
      <c r="BI85" s="353" t="str">
        <f t="shared" ca="1" si="100"/>
        <v>Liquid Bills</v>
      </c>
      <c r="BJ85" s="348" t="str">
        <f t="shared" ca="1" si="101"/>
        <v>Groceries</v>
      </c>
      <c r="BK85" s="351">
        <f t="shared" ca="1" si="102"/>
        <v>125</v>
      </c>
      <c r="BL85" s="346">
        <f t="shared" ca="1" si="103"/>
        <v>6</v>
      </c>
    </row>
    <row r="86" spans="37:64" x14ac:dyDescent="0.2">
      <c r="AK86" s="379" t="str">
        <f t="shared" si="78"/>
        <v>Paycheck 2</v>
      </c>
      <c r="AL86" s="380">
        <f t="shared" si="83"/>
        <v>45054</v>
      </c>
      <c r="AM86" s="382" t="str">
        <f t="shared" si="79"/>
        <v>May 2023</v>
      </c>
      <c r="AN86" s="384">
        <f t="shared" si="80"/>
        <v>400</v>
      </c>
      <c r="AO86" s="384" t="str">
        <f t="shared" si="81"/>
        <v>Income</v>
      </c>
      <c r="AP86" s="385">
        <f t="shared" si="82"/>
        <v>8</v>
      </c>
      <c r="AS86" s="341">
        <f t="shared" ca="1" si="84"/>
        <v>759</v>
      </c>
      <c r="AT86" s="353" t="str">
        <f t="shared" ca="1" si="85"/>
        <v>Liquid Bills</v>
      </c>
      <c r="AU86" s="348" t="str">
        <f t="shared" ca="1" si="86"/>
        <v>Groceries</v>
      </c>
      <c r="AV86" s="351">
        <f t="shared" ca="1" si="87"/>
        <v>125</v>
      </c>
      <c r="AW86" s="346">
        <f t="shared" ca="1" si="88"/>
        <v>14</v>
      </c>
      <c r="AX86" s="341">
        <f t="shared" ca="1" si="89"/>
        <v>764</v>
      </c>
      <c r="AY86" s="353" t="str">
        <f t="shared" ca="1" si="90"/>
        <v>Liquid Bills</v>
      </c>
      <c r="AZ86" s="348" t="str">
        <f t="shared" ca="1" si="91"/>
        <v>Groceries</v>
      </c>
      <c r="BA86" s="351">
        <f t="shared" ca="1" si="92"/>
        <v>125</v>
      </c>
      <c r="BB86" s="346">
        <f t="shared" ca="1" si="93"/>
        <v>18</v>
      </c>
      <c r="BC86" s="341">
        <f t="shared" ca="1" si="94"/>
        <v>767</v>
      </c>
      <c r="BD86" s="353" t="str">
        <f t="shared" ca="1" si="95"/>
        <v>Liquid Bills</v>
      </c>
      <c r="BE86" s="348" t="str">
        <f t="shared" ca="1" si="96"/>
        <v>Groceries</v>
      </c>
      <c r="BF86" s="351">
        <f t="shared" ca="1" si="97"/>
        <v>125</v>
      </c>
      <c r="BG86" s="346">
        <f t="shared" ca="1" si="98"/>
        <v>9</v>
      </c>
      <c r="BH86" s="341">
        <f t="shared" ca="1" si="99"/>
        <v>772</v>
      </c>
      <c r="BI86" s="353" t="str">
        <f t="shared" ca="1" si="100"/>
        <v>Liquid Bills</v>
      </c>
      <c r="BJ86" s="348" t="str">
        <f t="shared" ca="1" si="101"/>
        <v>Groceries</v>
      </c>
      <c r="BK86" s="351">
        <f t="shared" ca="1" si="102"/>
        <v>125</v>
      </c>
      <c r="BL86" s="346">
        <f t="shared" ca="1" si="103"/>
        <v>13</v>
      </c>
    </row>
    <row r="87" spans="37:64" x14ac:dyDescent="0.2">
      <c r="AK87" s="379" t="str">
        <f t="shared" si="78"/>
        <v>Paycheck 2</v>
      </c>
      <c r="AL87" s="380">
        <f t="shared" si="83"/>
        <v>45061</v>
      </c>
      <c r="AM87" s="382" t="str">
        <f t="shared" si="79"/>
        <v>May 2023</v>
      </c>
      <c r="AN87" s="384">
        <f t="shared" si="80"/>
        <v>400</v>
      </c>
      <c r="AO87" s="384" t="str">
        <f t="shared" si="81"/>
        <v>Income</v>
      </c>
      <c r="AP87" s="385">
        <f t="shared" si="82"/>
        <v>15</v>
      </c>
      <c r="AS87" s="341">
        <f t="shared" ca="1" si="84"/>
        <v>760</v>
      </c>
      <c r="AT87" s="353" t="str">
        <f t="shared" ca="1" si="85"/>
        <v>Liquid Bills</v>
      </c>
      <c r="AU87" s="348" t="str">
        <f t="shared" ca="1" si="86"/>
        <v>Groceries</v>
      </c>
      <c r="AV87" s="351">
        <f t="shared" ca="1" si="87"/>
        <v>125</v>
      </c>
      <c r="AW87" s="346">
        <f t="shared" ca="1" si="88"/>
        <v>21</v>
      </c>
      <c r="AX87" s="341">
        <f t="shared" ca="1" si="89"/>
        <v>765</v>
      </c>
      <c r="AY87" s="353" t="str">
        <f t="shared" ca="1" si="90"/>
        <v>Liquid Bills</v>
      </c>
      <c r="AZ87" s="348" t="str">
        <f t="shared" ca="1" si="91"/>
        <v>Groceries</v>
      </c>
      <c r="BA87" s="351">
        <f t="shared" ca="1" si="92"/>
        <v>125</v>
      </c>
      <c r="BB87" s="346">
        <f t="shared" ca="1" si="93"/>
        <v>25</v>
      </c>
      <c r="BC87" s="341">
        <f t="shared" ca="1" si="94"/>
        <v>768</v>
      </c>
      <c r="BD87" s="353" t="str">
        <f t="shared" ca="1" si="95"/>
        <v>Liquid Bills</v>
      </c>
      <c r="BE87" s="348" t="str">
        <f t="shared" ca="1" si="96"/>
        <v>Groceries</v>
      </c>
      <c r="BF87" s="351">
        <f t="shared" ca="1" si="97"/>
        <v>125</v>
      </c>
      <c r="BG87" s="346">
        <f t="shared" ca="1" si="98"/>
        <v>16</v>
      </c>
      <c r="BH87" s="341">
        <f t="shared" ca="1" si="99"/>
        <v>773</v>
      </c>
      <c r="BI87" s="353" t="str">
        <f t="shared" ca="1" si="100"/>
        <v>Liquid Bills</v>
      </c>
      <c r="BJ87" s="348" t="str">
        <f t="shared" ca="1" si="101"/>
        <v>Groceries</v>
      </c>
      <c r="BK87" s="351">
        <f t="shared" ca="1" si="102"/>
        <v>125</v>
      </c>
      <c r="BL87" s="346">
        <f t="shared" ca="1" si="103"/>
        <v>20</v>
      </c>
    </row>
    <row r="88" spans="37:64" x14ac:dyDescent="0.2">
      <c r="AK88" s="379" t="str">
        <f t="shared" si="78"/>
        <v>Paycheck 2</v>
      </c>
      <c r="AL88" s="380">
        <f t="shared" si="83"/>
        <v>45068</v>
      </c>
      <c r="AM88" s="382" t="str">
        <f t="shared" si="79"/>
        <v>May 2023</v>
      </c>
      <c r="AN88" s="384">
        <f t="shared" si="80"/>
        <v>400</v>
      </c>
      <c r="AO88" s="384" t="str">
        <f t="shared" si="81"/>
        <v>Income</v>
      </c>
      <c r="AP88" s="385">
        <f t="shared" si="82"/>
        <v>22</v>
      </c>
      <c r="AS88" s="341">
        <f t="shared" ca="1" si="84"/>
        <v>761</v>
      </c>
      <c r="AT88" s="353" t="str">
        <f t="shared" ca="1" si="85"/>
        <v>Liquid Bills</v>
      </c>
      <c r="AU88" s="348" t="str">
        <f t="shared" ca="1" si="86"/>
        <v>Groceries</v>
      </c>
      <c r="AV88" s="351">
        <f t="shared" ca="1" si="87"/>
        <v>125</v>
      </c>
      <c r="AW88" s="346">
        <f t="shared" ca="1" si="88"/>
        <v>28</v>
      </c>
      <c r="AX88" s="341" t="str">
        <f t="shared" ca="1" si="89"/>
        <v/>
      </c>
      <c r="AY88" s="353" t="str">
        <f t="shared" ca="1" si="90"/>
        <v/>
      </c>
      <c r="AZ88" s="348" t="str">
        <f t="shared" ca="1" si="91"/>
        <v/>
      </c>
      <c r="BA88" s="351" t="str">
        <f t="shared" ca="1" si="92"/>
        <v/>
      </c>
      <c r="BB88" s="346" t="str">
        <f t="shared" ca="1" si="93"/>
        <v/>
      </c>
      <c r="BC88" s="341">
        <f t="shared" ca="1" si="94"/>
        <v>769</v>
      </c>
      <c r="BD88" s="353" t="str">
        <f t="shared" ca="1" si="95"/>
        <v>Liquid Bills</v>
      </c>
      <c r="BE88" s="348" t="str">
        <f t="shared" ca="1" si="96"/>
        <v>Groceries</v>
      </c>
      <c r="BF88" s="351">
        <f t="shared" ca="1" si="97"/>
        <v>125</v>
      </c>
      <c r="BG88" s="346">
        <f t="shared" ca="1" si="98"/>
        <v>23</v>
      </c>
      <c r="BH88" s="341">
        <f t="shared" ca="1" si="99"/>
        <v>774</v>
      </c>
      <c r="BI88" s="353" t="str">
        <f t="shared" ca="1" si="100"/>
        <v>Liquid Bills</v>
      </c>
      <c r="BJ88" s="348" t="str">
        <f t="shared" ca="1" si="101"/>
        <v>Groceries</v>
      </c>
      <c r="BK88" s="351">
        <f t="shared" ca="1" si="102"/>
        <v>125</v>
      </c>
      <c r="BL88" s="346">
        <f t="shared" ca="1" si="103"/>
        <v>27</v>
      </c>
    </row>
    <row r="89" spans="37:64" x14ac:dyDescent="0.2">
      <c r="AK89" s="379" t="str">
        <f t="shared" si="78"/>
        <v>Paycheck 2</v>
      </c>
      <c r="AL89" s="380">
        <f t="shared" si="83"/>
        <v>45075</v>
      </c>
      <c r="AM89" s="382" t="str">
        <f t="shared" si="79"/>
        <v>May 2023</v>
      </c>
      <c r="AN89" s="384">
        <f t="shared" si="80"/>
        <v>400</v>
      </c>
      <c r="AO89" s="384" t="str">
        <f t="shared" si="81"/>
        <v>Income</v>
      </c>
      <c r="AP89" s="385">
        <f t="shared" si="82"/>
        <v>29</v>
      </c>
      <c r="AS89" s="341" t="str">
        <f t="shared" ca="1" si="84"/>
        <v/>
      </c>
      <c r="AT89" s="353" t="str">
        <f t="shared" ca="1" si="85"/>
        <v/>
      </c>
      <c r="AU89" s="348" t="str">
        <f t="shared" ca="1" si="86"/>
        <v/>
      </c>
      <c r="AV89" s="351" t="str">
        <f t="shared" ca="1" si="87"/>
        <v/>
      </c>
      <c r="AW89" s="346" t="str">
        <f t="shared" ca="1" si="88"/>
        <v/>
      </c>
      <c r="AX89" s="341" t="str">
        <f t="shared" ca="1" si="89"/>
        <v/>
      </c>
      <c r="AY89" s="353" t="str">
        <f t="shared" ca="1" si="90"/>
        <v/>
      </c>
      <c r="AZ89" s="348" t="str">
        <f t="shared" ca="1" si="91"/>
        <v/>
      </c>
      <c r="BA89" s="351" t="str">
        <f t="shared" ca="1" si="92"/>
        <v/>
      </c>
      <c r="BB89" s="346" t="str">
        <f t="shared" ca="1" si="93"/>
        <v/>
      </c>
      <c r="BC89" s="341">
        <f t="shared" ca="1" si="94"/>
        <v>770</v>
      </c>
      <c r="BD89" s="353" t="str">
        <f t="shared" ca="1" si="95"/>
        <v>Liquid Bills</v>
      </c>
      <c r="BE89" s="348" t="str">
        <f t="shared" ca="1" si="96"/>
        <v>Groceries</v>
      </c>
      <c r="BF89" s="351">
        <f t="shared" ca="1" si="97"/>
        <v>125</v>
      </c>
      <c r="BG89" s="346">
        <f t="shared" ca="1" si="98"/>
        <v>30</v>
      </c>
      <c r="BH89" s="341" t="str">
        <f t="shared" ca="1" si="99"/>
        <v/>
      </c>
      <c r="BI89" s="353" t="str">
        <f t="shared" ca="1" si="100"/>
        <v/>
      </c>
      <c r="BJ89" s="348" t="str">
        <f t="shared" ca="1" si="101"/>
        <v/>
      </c>
      <c r="BK89" s="351" t="str">
        <f t="shared" ca="1" si="102"/>
        <v/>
      </c>
      <c r="BL89" s="346" t="str">
        <f t="shared" ca="1" si="103"/>
        <v/>
      </c>
    </row>
    <row r="90" spans="37:64" x14ac:dyDescent="0.2">
      <c r="AK90" s="379" t="str">
        <f t="shared" si="78"/>
        <v>Paycheck 2</v>
      </c>
      <c r="AL90" s="380">
        <f t="shared" si="83"/>
        <v>45082</v>
      </c>
      <c r="AM90" s="382" t="str">
        <f t="shared" si="79"/>
        <v>June 2023</v>
      </c>
      <c r="AN90" s="384">
        <f t="shared" si="80"/>
        <v>400</v>
      </c>
      <c r="AO90" s="384" t="str">
        <f t="shared" si="81"/>
        <v>Income</v>
      </c>
      <c r="AP90" s="385">
        <f t="shared" si="82"/>
        <v>5</v>
      </c>
      <c r="AS90" s="341" t="str">
        <f t="shared" ca="1" si="84"/>
        <v/>
      </c>
      <c r="AT90" s="353" t="str">
        <f t="shared" ca="1" si="85"/>
        <v/>
      </c>
      <c r="AU90" s="348" t="str">
        <f t="shared" ca="1" si="86"/>
        <v/>
      </c>
      <c r="AV90" s="351" t="str">
        <f t="shared" ca="1" si="87"/>
        <v/>
      </c>
      <c r="AW90" s="346" t="str">
        <f t="shared" ca="1" si="88"/>
        <v/>
      </c>
      <c r="AX90" s="341" t="str">
        <f t="shared" ca="1" si="89"/>
        <v/>
      </c>
      <c r="AY90" s="353" t="str">
        <f t="shared" ca="1" si="90"/>
        <v/>
      </c>
      <c r="AZ90" s="348" t="str">
        <f t="shared" ca="1" si="91"/>
        <v/>
      </c>
      <c r="BA90" s="351" t="str">
        <f t="shared" ca="1" si="92"/>
        <v/>
      </c>
      <c r="BB90" s="346" t="str">
        <f t="shared" ca="1" si="93"/>
        <v/>
      </c>
      <c r="BC90" s="341" t="str">
        <f t="shared" ca="1" si="94"/>
        <v/>
      </c>
      <c r="BD90" s="353" t="str">
        <f t="shared" ca="1" si="95"/>
        <v/>
      </c>
      <c r="BE90" s="348" t="str">
        <f t="shared" ca="1" si="96"/>
        <v/>
      </c>
      <c r="BF90" s="351" t="str">
        <f t="shared" ca="1" si="97"/>
        <v/>
      </c>
      <c r="BG90" s="346" t="str">
        <f t="shared" ca="1" si="98"/>
        <v/>
      </c>
      <c r="BH90" s="341" t="str">
        <f t="shared" ca="1" si="99"/>
        <v/>
      </c>
      <c r="BI90" s="353" t="str">
        <f t="shared" ca="1" si="100"/>
        <v/>
      </c>
      <c r="BJ90" s="348" t="str">
        <f t="shared" ca="1" si="101"/>
        <v/>
      </c>
      <c r="BK90" s="351" t="str">
        <f t="shared" ca="1" si="102"/>
        <v/>
      </c>
      <c r="BL90" s="346" t="str">
        <f t="shared" ca="1" si="103"/>
        <v/>
      </c>
    </row>
    <row r="91" spans="37:64" x14ac:dyDescent="0.2">
      <c r="AK91" s="379" t="str">
        <f t="shared" si="78"/>
        <v>Paycheck 2</v>
      </c>
      <c r="AL91" s="380">
        <f t="shared" si="83"/>
        <v>45089</v>
      </c>
      <c r="AM91" s="382" t="str">
        <f t="shared" si="79"/>
        <v>June 2023</v>
      </c>
      <c r="AN91" s="384">
        <f t="shared" si="80"/>
        <v>400</v>
      </c>
      <c r="AO91" s="384" t="str">
        <f t="shared" si="81"/>
        <v>Income</v>
      </c>
      <c r="AP91" s="385">
        <f t="shared" si="82"/>
        <v>12</v>
      </c>
      <c r="AS91" s="341" t="str">
        <f t="shared" ca="1" si="84"/>
        <v/>
      </c>
      <c r="AT91" s="353" t="str">
        <f t="shared" ca="1" si="85"/>
        <v/>
      </c>
      <c r="AU91" s="348" t="str">
        <f t="shared" ca="1" si="86"/>
        <v/>
      </c>
      <c r="AV91" s="351" t="str">
        <f t="shared" ca="1" si="87"/>
        <v/>
      </c>
      <c r="AW91" s="346" t="str">
        <f t="shared" ca="1" si="88"/>
        <v/>
      </c>
      <c r="AX91" s="341" t="str">
        <f t="shared" ca="1" si="89"/>
        <v/>
      </c>
      <c r="AY91" s="353" t="str">
        <f t="shared" ca="1" si="90"/>
        <v/>
      </c>
      <c r="AZ91" s="348" t="str">
        <f t="shared" ca="1" si="91"/>
        <v/>
      </c>
      <c r="BA91" s="351" t="str">
        <f t="shared" ca="1" si="92"/>
        <v/>
      </c>
      <c r="BB91" s="346" t="str">
        <f t="shared" ca="1" si="93"/>
        <v/>
      </c>
      <c r="BC91" s="341" t="str">
        <f t="shared" ca="1" si="94"/>
        <v/>
      </c>
      <c r="BD91" s="353" t="str">
        <f t="shared" ca="1" si="95"/>
        <v/>
      </c>
      <c r="BE91" s="348" t="str">
        <f t="shared" ca="1" si="96"/>
        <v/>
      </c>
      <c r="BF91" s="351" t="str">
        <f t="shared" ca="1" si="97"/>
        <v/>
      </c>
      <c r="BG91" s="346" t="str">
        <f t="shared" ca="1" si="98"/>
        <v/>
      </c>
      <c r="BH91" s="341" t="str">
        <f t="shared" ca="1" si="99"/>
        <v/>
      </c>
      <c r="BI91" s="353" t="str">
        <f t="shared" ca="1" si="100"/>
        <v/>
      </c>
      <c r="BJ91" s="348" t="str">
        <f t="shared" ca="1" si="101"/>
        <v/>
      </c>
      <c r="BK91" s="351" t="str">
        <f t="shared" ca="1" si="102"/>
        <v/>
      </c>
      <c r="BL91" s="346" t="str">
        <f t="shared" ca="1" si="103"/>
        <v/>
      </c>
    </row>
    <row r="92" spans="37:64" x14ac:dyDescent="0.2">
      <c r="AK92" s="379" t="str">
        <f t="shared" si="78"/>
        <v>Paycheck 2</v>
      </c>
      <c r="AL92" s="380">
        <f t="shared" si="83"/>
        <v>45096</v>
      </c>
      <c r="AM92" s="382" t="str">
        <f t="shared" si="79"/>
        <v>June 2023</v>
      </c>
      <c r="AN92" s="384">
        <f t="shared" si="80"/>
        <v>400</v>
      </c>
      <c r="AO92" s="384" t="str">
        <f t="shared" si="81"/>
        <v>Income</v>
      </c>
      <c r="AP92" s="385">
        <f t="shared" si="82"/>
        <v>19</v>
      </c>
      <c r="AS92" s="341" t="str">
        <f t="shared" ca="1" si="84"/>
        <v/>
      </c>
      <c r="AT92" s="353" t="str">
        <f t="shared" ca="1" si="85"/>
        <v/>
      </c>
      <c r="AU92" s="348" t="str">
        <f t="shared" ca="1" si="86"/>
        <v/>
      </c>
      <c r="AV92" s="351" t="str">
        <f t="shared" ca="1" si="87"/>
        <v/>
      </c>
      <c r="AW92" s="346" t="str">
        <f t="shared" ca="1" si="88"/>
        <v/>
      </c>
      <c r="AX92" s="341" t="str">
        <f t="shared" ca="1" si="89"/>
        <v/>
      </c>
      <c r="AY92" s="353" t="str">
        <f t="shared" ca="1" si="90"/>
        <v/>
      </c>
      <c r="AZ92" s="348" t="str">
        <f t="shared" ca="1" si="91"/>
        <v/>
      </c>
      <c r="BA92" s="351" t="str">
        <f t="shared" ca="1" si="92"/>
        <v/>
      </c>
      <c r="BB92" s="346" t="str">
        <f t="shared" ca="1" si="93"/>
        <v/>
      </c>
      <c r="BC92" s="341" t="str">
        <f t="shared" ca="1" si="94"/>
        <v/>
      </c>
      <c r="BD92" s="353" t="str">
        <f t="shared" ca="1" si="95"/>
        <v/>
      </c>
      <c r="BE92" s="348" t="str">
        <f t="shared" ca="1" si="96"/>
        <v/>
      </c>
      <c r="BF92" s="351" t="str">
        <f t="shared" ca="1" si="97"/>
        <v/>
      </c>
      <c r="BG92" s="346" t="str">
        <f t="shared" ca="1" si="98"/>
        <v/>
      </c>
      <c r="BH92" s="341" t="str">
        <f t="shared" ca="1" si="99"/>
        <v/>
      </c>
      <c r="BI92" s="353" t="str">
        <f t="shared" ca="1" si="100"/>
        <v/>
      </c>
      <c r="BJ92" s="348" t="str">
        <f t="shared" ca="1" si="101"/>
        <v/>
      </c>
      <c r="BK92" s="351" t="str">
        <f t="shared" ca="1" si="102"/>
        <v/>
      </c>
      <c r="BL92" s="346" t="str">
        <f t="shared" ca="1" si="103"/>
        <v/>
      </c>
    </row>
    <row r="93" spans="37:64" x14ac:dyDescent="0.2">
      <c r="AK93" s="379" t="str">
        <f t="shared" si="78"/>
        <v>Paycheck 2</v>
      </c>
      <c r="AL93" s="380">
        <f t="shared" si="83"/>
        <v>45103</v>
      </c>
      <c r="AM93" s="382" t="str">
        <f t="shared" si="79"/>
        <v>June 2023</v>
      </c>
      <c r="AN93" s="384">
        <f t="shared" si="80"/>
        <v>400</v>
      </c>
      <c r="AO93" s="384" t="str">
        <f t="shared" si="81"/>
        <v>Income</v>
      </c>
      <c r="AP93" s="385">
        <f t="shared" si="82"/>
        <v>26</v>
      </c>
      <c r="AS93" s="341" t="str">
        <f t="shared" ca="1" si="84"/>
        <v/>
      </c>
      <c r="AT93" s="353" t="str">
        <f t="shared" ca="1" si="85"/>
        <v/>
      </c>
      <c r="AU93" s="348" t="str">
        <f t="shared" ca="1" si="86"/>
        <v/>
      </c>
      <c r="AV93" s="351" t="str">
        <f t="shared" ca="1" si="87"/>
        <v/>
      </c>
      <c r="AW93" s="346" t="str">
        <f t="shared" ca="1" si="88"/>
        <v/>
      </c>
      <c r="AX93" s="341" t="str">
        <f t="shared" ca="1" si="89"/>
        <v/>
      </c>
      <c r="AY93" s="353" t="str">
        <f t="shared" ca="1" si="90"/>
        <v/>
      </c>
      <c r="AZ93" s="348" t="str">
        <f t="shared" ca="1" si="91"/>
        <v/>
      </c>
      <c r="BA93" s="351" t="str">
        <f t="shared" ca="1" si="92"/>
        <v/>
      </c>
      <c r="BB93" s="346" t="str">
        <f t="shared" ca="1" si="93"/>
        <v/>
      </c>
      <c r="BC93" s="341" t="str">
        <f t="shared" ca="1" si="94"/>
        <v/>
      </c>
      <c r="BD93" s="353" t="str">
        <f t="shared" ca="1" si="95"/>
        <v/>
      </c>
      <c r="BE93" s="348" t="str">
        <f t="shared" ca="1" si="96"/>
        <v/>
      </c>
      <c r="BF93" s="351" t="str">
        <f t="shared" ca="1" si="97"/>
        <v/>
      </c>
      <c r="BG93" s="346" t="str">
        <f t="shared" ca="1" si="98"/>
        <v/>
      </c>
      <c r="BH93" s="341" t="str">
        <f t="shared" ca="1" si="99"/>
        <v/>
      </c>
      <c r="BI93" s="353" t="str">
        <f t="shared" ca="1" si="100"/>
        <v/>
      </c>
      <c r="BJ93" s="348" t="str">
        <f t="shared" ca="1" si="101"/>
        <v/>
      </c>
      <c r="BK93" s="351" t="str">
        <f t="shared" ca="1" si="102"/>
        <v/>
      </c>
      <c r="BL93" s="346" t="str">
        <f t="shared" ca="1" si="103"/>
        <v/>
      </c>
    </row>
    <row r="94" spans="37:64" x14ac:dyDescent="0.2">
      <c r="AK94" s="379" t="str">
        <f t="shared" si="78"/>
        <v>Paycheck 2</v>
      </c>
      <c r="AL94" s="380">
        <f t="shared" si="83"/>
        <v>45110</v>
      </c>
      <c r="AM94" s="382" t="str">
        <f t="shared" si="79"/>
        <v>July 2023</v>
      </c>
      <c r="AN94" s="384">
        <f t="shared" si="80"/>
        <v>400</v>
      </c>
      <c r="AO94" s="384" t="str">
        <f t="shared" si="81"/>
        <v>Income</v>
      </c>
      <c r="AP94" s="385">
        <f t="shared" si="82"/>
        <v>3</v>
      </c>
      <c r="AS94" s="341" t="str">
        <f t="shared" ca="1" si="84"/>
        <v/>
      </c>
      <c r="AT94" s="353" t="str">
        <f t="shared" ca="1" si="85"/>
        <v/>
      </c>
      <c r="AU94" s="348" t="str">
        <f t="shared" ca="1" si="86"/>
        <v/>
      </c>
      <c r="AV94" s="351" t="str">
        <f t="shared" ca="1" si="87"/>
        <v/>
      </c>
      <c r="AW94" s="346" t="str">
        <f t="shared" ca="1" si="88"/>
        <v/>
      </c>
      <c r="AX94" s="341" t="str">
        <f t="shared" ca="1" si="89"/>
        <v/>
      </c>
      <c r="AY94" s="353" t="str">
        <f t="shared" ca="1" si="90"/>
        <v/>
      </c>
      <c r="AZ94" s="348" t="str">
        <f t="shared" ca="1" si="91"/>
        <v/>
      </c>
      <c r="BA94" s="351" t="str">
        <f t="shared" ca="1" si="92"/>
        <v/>
      </c>
      <c r="BB94" s="346" t="str">
        <f t="shared" ca="1" si="93"/>
        <v/>
      </c>
      <c r="BC94" s="341" t="str">
        <f t="shared" ca="1" si="94"/>
        <v/>
      </c>
      <c r="BD94" s="353" t="str">
        <f t="shared" ca="1" si="95"/>
        <v/>
      </c>
      <c r="BE94" s="348" t="str">
        <f t="shared" ca="1" si="96"/>
        <v/>
      </c>
      <c r="BF94" s="351" t="str">
        <f t="shared" ca="1" si="97"/>
        <v/>
      </c>
      <c r="BG94" s="346" t="str">
        <f t="shared" ca="1" si="98"/>
        <v/>
      </c>
      <c r="BH94" s="341" t="str">
        <f t="shared" ca="1" si="99"/>
        <v/>
      </c>
      <c r="BI94" s="353" t="str">
        <f t="shared" ca="1" si="100"/>
        <v/>
      </c>
      <c r="BJ94" s="348" t="str">
        <f t="shared" ca="1" si="101"/>
        <v/>
      </c>
      <c r="BK94" s="351" t="str">
        <f t="shared" ca="1" si="102"/>
        <v/>
      </c>
      <c r="BL94" s="346" t="str">
        <f t="shared" ca="1" si="103"/>
        <v/>
      </c>
    </row>
    <row r="95" spans="37:64" x14ac:dyDescent="0.2">
      <c r="AK95" s="379" t="str">
        <f t="shared" si="78"/>
        <v>Paycheck 2</v>
      </c>
      <c r="AL95" s="380">
        <f t="shared" si="83"/>
        <v>45117</v>
      </c>
      <c r="AM95" s="382" t="str">
        <f t="shared" si="79"/>
        <v>July 2023</v>
      </c>
      <c r="AN95" s="384">
        <f t="shared" si="80"/>
        <v>400</v>
      </c>
      <c r="AO95" s="384" t="str">
        <f t="shared" si="81"/>
        <v>Income</v>
      </c>
      <c r="AP95" s="385">
        <f t="shared" si="82"/>
        <v>10</v>
      </c>
      <c r="AS95" s="341" t="str">
        <f t="shared" ca="1" si="84"/>
        <v/>
      </c>
      <c r="AT95" s="353" t="str">
        <f t="shared" ca="1" si="85"/>
        <v/>
      </c>
      <c r="AU95" s="348" t="str">
        <f t="shared" ca="1" si="86"/>
        <v/>
      </c>
      <c r="AV95" s="351" t="str">
        <f t="shared" ca="1" si="87"/>
        <v/>
      </c>
      <c r="AW95" s="346" t="str">
        <f t="shared" ca="1" si="88"/>
        <v/>
      </c>
      <c r="AX95" s="341" t="str">
        <f t="shared" ca="1" si="89"/>
        <v/>
      </c>
      <c r="AY95" s="353" t="str">
        <f t="shared" ca="1" si="90"/>
        <v/>
      </c>
      <c r="AZ95" s="348" t="str">
        <f t="shared" ca="1" si="91"/>
        <v/>
      </c>
      <c r="BA95" s="351" t="str">
        <f t="shared" ca="1" si="92"/>
        <v/>
      </c>
      <c r="BB95" s="346" t="str">
        <f t="shared" ca="1" si="93"/>
        <v/>
      </c>
      <c r="BC95" s="341" t="str">
        <f t="shared" ca="1" si="94"/>
        <v/>
      </c>
      <c r="BD95" s="353" t="str">
        <f t="shared" ca="1" si="95"/>
        <v/>
      </c>
      <c r="BE95" s="348" t="str">
        <f t="shared" ca="1" si="96"/>
        <v/>
      </c>
      <c r="BF95" s="351" t="str">
        <f t="shared" ca="1" si="97"/>
        <v/>
      </c>
      <c r="BG95" s="346" t="str">
        <f t="shared" ca="1" si="98"/>
        <v/>
      </c>
      <c r="BH95" s="341" t="str">
        <f t="shared" ca="1" si="99"/>
        <v/>
      </c>
      <c r="BI95" s="353" t="str">
        <f t="shared" ca="1" si="100"/>
        <v/>
      </c>
      <c r="BJ95" s="348" t="str">
        <f t="shared" ca="1" si="101"/>
        <v/>
      </c>
      <c r="BK95" s="351" t="str">
        <f t="shared" ca="1" si="102"/>
        <v/>
      </c>
      <c r="BL95" s="346" t="str">
        <f t="shared" ca="1" si="103"/>
        <v/>
      </c>
    </row>
    <row r="96" spans="37:64" x14ac:dyDescent="0.2">
      <c r="AK96" s="379" t="str">
        <f t="shared" si="78"/>
        <v>Paycheck 2</v>
      </c>
      <c r="AL96" s="380">
        <f t="shared" si="83"/>
        <v>45124</v>
      </c>
      <c r="AM96" s="382" t="str">
        <f t="shared" si="79"/>
        <v>July 2023</v>
      </c>
      <c r="AN96" s="384">
        <f t="shared" si="80"/>
        <v>400</v>
      </c>
      <c r="AO96" s="384" t="str">
        <f t="shared" si="81"/>
        <v>Income</v>
      </c>
      <c r="AP96" s="385">
        <f t="shared" si="82"/>
        <v>17</v>
      </c>
      <c r="AS96" s="341" t="str">
        <f t="shared" ca="1" si="84"/>
        <v/>
      </c>
      <c r="AT96" s="353" t="str">
        <f t="shared" ca="1" si="85"/>
        <v/>
      </c>
      <c r="AU96" s="348" t="str">
        <f t="shared" ca="1" si="86"/>
        <v/>
      </c>
      <c r="AV96" s="351" t="str">
        <f t="shared" ca="1" si="87"/>
        <v/>
      </c>
      <c r="AW96" s="346" t="str">
        <f t="shared" ca="1" si="88"/>
        <v/>
      </c>
      <c r="AX96" s="341" t="str">
        <f t="shared" ca="1" si="89"/>
        <v/>
      </c>
      <c r="AY96" s="353" t="str">
        <f t="shared" ca="1" si="90"/>
        <v/>
      </c>
      <c r="AZ96" s="348" t="str">
        <f t="shared" ca="1" si="91"/>
        <v/>
      </c>
      <c r="BA96" s="351" t="str">
        <f t="shared" ca="1" si="92"/>
        <v/>
      </c>
      <c r="BB96" s="346" t="str">
        <f t="shared" ca="1" si="93"/>
        <v/>
      </c>
      <c r="BC96" s="341" t="str">
        <f t="shared" ca="1" si="94"/>
        <v/>
      </c>
      <c r="BD96" s="353" t="str">
        <f t="shared" ca="1" si="95"/>
        <v/>
      </c>
      <c r="BE96" s="348" t="str">
        <f t="shared" ca="1" si="96"/>
        <v/>
      </c>
      <c r="BF96" s="351" t="str">
        <f t="shared" ca="1" si="97"/>
        <v/>
      </c>
      <c r="BG96" s="346" t="str">
        <f t="shared" ca="1" si="98"/>
        <v/>
      </c>
      <c r="BH96" s="341" t="str">
        <f t="shared" ca="1" si="99"/>
        <v/>
      </c>
      <c r="BI96" s="353" t="str">
        <f t="shared" ca="1" si="100"/>
        <v/>
      </c>
      <c r="BJ96" s="348" t="str">
        <f t="shared" ca="1" si="101"/>
        <v/>
      </c>
      <c r="BK96" s="351" t="str">
        <f t="shared" ca="1" si="102"/>
        <v/>
      </c>
      <c r="BL96" s="346" t="str">
        <f t="shared" ca="1" si="103"/>
        <v/>
      </c>
    </row>
    <row r="97" spans="37:64" x14ac:dyDescent="0.2">
      <c r="AK97" s="379" t="str">
        <f t="shared" si="78"/>
        <v>Paycheck 2</v>
      </c>
      <c r="AL97" s="380">
        <f t="shared" si="83"/>
        <v>45131</v>
      </c>
      <c r="AM97" s="382" t="str">
        <f t="shared" si="79"/>
        <v>July 2023</v>
      </c>
      <c r="AN97" s="384">
        <f t="shared" si="80"/>
        <v>400</v>
      </c>
      <c r="AO97" s="384" t="str">
        <f t="shared" si="81"/>
        <v>Income</v>
      </c>
      <c r="AP97" s="385">
        <f t="shared" si="82"/>
        <v>24</v>
      </c>
      <c r="AS97" s="341" t="str">
        <f t="shared" ca="1" si="84"/>
        <v/>
      </c>
      <c r="AT97" s="353" t="str">
        <f t="shared" ca="1" si="85"/>
        <v/>
      </c>
      <c r="AU97" s="348" t="str">
        <f t="shared" ca="1" si="86"/>
        <v/>
      </c>
      <c r="AV97" s="351" t="str">
        <f t="shared" ca="1" si="87"/>
        <v/>
      </c>
      <c r="AW97" s="346" t="str">
        <f t="shared" ca="1" si="88"/>
        <v/>
      </c>
      <c r="AX97" s="341" t="str">
        <f t="shared" ca="1" si="89"/>
        <v/>
      </c>
      <c r="AY97" s="353" t="str">
        <f t="shared" ca="1" si="90"/>
        <v/>
      </c>
      <c r="AZ97" s="348" t="str">
        <f t="shared" ca="1" si="91"/>
        <v/>
      </c>
      <c r="BA97" s="351" t="str">
        <f t="shared" ca="1" si="92"/>
        <v/>
      </c>
      <c r="BB97" s="346" t="str">
        <f t="shared" ca="1" si="93"/>
        <v/>
      </c>
      <c r="BC97" s="341" t="str">
        <f t="shared" ca="1" si="94"/>
        <v/>
      </c>
      <c r="BD97" s="353" t="str">
        <f t="shared" ca="1" si="95"/>
        <v/>
      </c>
      <c r="BE97" s="348" t="str">
        <f t="shared" ca="1" si="96"/>
        <v/>
      </c>
      <c r="BF97" s="351" t="str">
        <f t="shared" ca="1" si="97"/>
        <v/>
      </c>
      <c r="BG97" s="346" t="str">
        <f t="shared" ca="1" si="98"/>
        <v/>
      </c>
      <c r="BH97" s="341" t="str">
        <f t="shared" ca="1" si="99"/>
        <v/>
      </c>
      <c r="BI97" s="353" t="str">
        <f t="shared" ca="1" si="100"/>
        <v/>
      </c>
      <c r="BJ97" s="348" t="str">
        <f t="shared" ca="1" si="101"/>
        <v/>
      </c>
      <c r="BK97" s="351" t="str">
        <f t="shared" ca="1" si="102"/>
        <v/>
      </c>
      <c r="BL97" s="346" t="str">
        <f t="shared" ca="1" si="103"/>
        <v/>
      </c>
    </row>
    <row r="98" spans="37:64" x14ac:dyDescent="0.2">
      <c r="AK98" s="379" t="str">
        <f t="shared" si="78"/>
        <v>Paycheck 2</v>
      </c>
      <c r="AL98" s="380">
        <f t="shared" si="83"/>
        <v>45138</v>
      </c>
      <c r="AM98" s="382" t="str">
        <f t="shared" si="79"/>
        <v>July 2023</v>
      </c>
      <c r="AN98" s="384">
        <f t="shared" si="80"/>
        <v>400</v>
      </c>
      <c r="AO98" s="384" t="str">
        <f t="shared" si="81"/>
        <v>Income</v>
      </c>
      <c r="AP98" s="385">
        <f t="shared" si="82"/>
        <v>31</v>
      </c>
      <c r="AS98" s="341" t="str">
        <f t="shared" ca="1" si="84"/>
        <v/>
      </c>
      <c r="AT98" s="353" t="str">
        <f t="shared" ca="1" si="85"/>
        <v/>
      </c>
      <c r="AU98" s="348" t="str">
        <f t="shared" ca="1" si="86"/>
        <v/>
      </c>
      <c r="AV98" s="351" t="str">
        <f t="shared" ca="1" si="87"/>
        <v/>
      </c>
      <c r="AW98" s="346" t="str">
        <f t="shared" ca="1" si="88"/>
        <v/>
      </c>
      <c r="AX98" s="341" t="str">
        <f t="shared" ca="1" si="89"/>
        <v/>
      </c>
      <c r="AY98" s="353" t="str">
        <f t="shared" ca="1" si="90"/>
        <v/>
      </c>
      <c r="AZ98" s="348" t="str">
        <f t="shared" ca="1" si="91"/>
        <v/>
      </c>
      <c r="BA98" s="351" t="str">
        <f t="shared" ca="1" si="92"/>
        <v/>
      </c>
      <c r="BB98" s="346" t="str">
        <f t="shared" ca="1" si="93"/>
        <v/>
      </c>
      <c r="BC98" s="341" t="str">
        <f t="shared" ca="1" si="94"/>
        <v/>
      </c>
      <c r="BD98" s="353" t="str">
        <f t="shared" ca="1" si="95"/>
        <v/>
      </c>
      <c r="BE98" s="348" t="str">
        <f t="shared" ca="1" si="96"/>
        <v/>
      </c>
      <c r="BF98" s="351" t="str">
        <f t="shared" ca="1" si="97"/>
        <v/>
      </c>
      <c r="BG98" s="346" t="str">
        <f t="shared" ca="1" si="98"/>
        <v/>
      </c>
      <c r="BH98" s="341" t="str">
        <f t="shared" ca="1" si="99"/>
        <v/>
      </c>
      <c r="BI98" s="353" t="str">
        <f t="shared" ca="1" si="100"/>
        <v/>
      </c>
      <c r="BJ98" s="348" t="str">
        <f t="shared" ca="1" si="101"/>
        <v/>
      </c>
      <c r="BK98" s="351" t="str">
        <f t="shared" ca="1" si="102"/>
        <v/>
      </c>
      <c r="BL98" s="346" t="str">
        <f t="shared" ca="1" si="103"/>
        <v/>
      </c>
    </row>
    <row r="99" spans="37:64" x14ac:dyDescent="0.2">
      <c r="AK99" s="379" t="str">
        <f t="shared" si="78"/>
        <v>Paycheck 2</v>
      </c>
      <c r="AL99" s="380">
        <f t="shared" si="83"/>
        <v>45145</v>
      </c>
      <c r="AM99" s="382" t="str">
        <f t="shared" si="79"/>
        <v>August 2023</v>
      </c>
      <c r="AN99" s="384">
        <f t="shared" si="80"/>
        <v>400</v>
      </c>
      <c r="AO99" s="384" t="str">
        <f t="shared" si="81"/>
        <v>Income</v>
      </c>
      <c r="AP99" s="385">
        <f t="shared" si="82"/>
        <v>7</v>
      </c>
      <c r="AS99" s="341" t="str">
        <f t="shared" ca="1" si="84"/>
        <v/>
      </c>
      <c r="AT99" s="353" t="str">
        <f t="shared" ca="1" si="85"/>
        <v/>
      </c>
      <c r="AU99" s="348" t="str">
        <f t="shared" ca="1" si="86"/>
        <v/>
      </c>
      <c r="AV99" s="351" t="str">
        <f t="shared" ca="1" si="87"/>
        <v/>
      </c>
      <c r="AW99" s="346" t="str">
        <f t="shared" ca="1" si="88"/>
        <v/>
      </c>
      <c r="AX99" s="341" t="str">
        <f t="shared" ca="1" si="89"/>
        <v/>
      </c>
      <c r="AY99" s="353" t="str">
        <f t="shared" ca="1" si="90"/>
        <v/>
      </c>
      <c r="AZ99" s="348" t="str">
        <f t="shared" ca="1" si="91"/>
        <v/>
      </c>
      <c r="BA99" s="351" t="str">
        <f t="shared" ca="1" si="92"/>
        <v/>
      </c>
      <c r="BB99" s="346" t="str">
        <f t="shared" ca="1" si="93"/>
        <v/>
      </c>
      <c r="BC99" s="341" t="str">
        <f t="shared" ca="1" si="94"/>
        <v/>
      </c>
      <c r="BD99" s="353" t="str">
        <f t="shared" ca="1" si="95"/>
        <v/>
      </c>
      <c r="BE99" s="348" t="str">
        <f t="shared" ca="1" si="96"/>
        <v/>
      </c>
      <c r="BF99" s="351" t="str">
        <f t="shared" ca="1" si="97"/>
        <v/>
      </c>
      <c r="BG99" s="346" t="str">
        <f t="shared" ca="1" si="98"/>
        <v/>
      </c>
      <c r="BH99" s="341" t="str">
        <f t="shared" ca="1" si="99"/>
        <v/>
      </c>
      <c r="BI99" s="353" t="str">
        <f t="shared" ca="1" si="100"/>
        <v/>
      </c>
      <c r="BJ99" s="348" t="str">
        <f t="shared" ca="1" si="101"/>
        <v/>
      </c>
      <c r="BK99" s="351" t="str">
        <f t="shared" ca="1" si="102"/>
        <v/>
      </c>
      <c r="BL99" s="346" t="str">
        <f t="shared" ca="1" si="103"/>
        <v/>
      </c>
    </row>
    <row r="100" spans="37:64" x14ac:dyDescent="0.2">
      <c r="AK100" s="379" t="str">
        <f t="shared" si="78"/>
        <v>Paycheck 2</v>
      </c>
      <c r="AL100" s="380">
        <f t="shared" si="83"/>
        <v>45152</v>
      </c>
      <c r="AM100" s="382" t="str">
        <f t="shared" si="79"/>
        <v>August 2023</v>
      </c>
      <c r="AN100" s="384">
        <f t="shared" si="80"/>
        <v>400</v>
      </c>
      <c r="AO100" s="384" t="str">
        <f t="shared" si="81"/>
        <v>Income</v>
      </c>
      <c r="AP100" s="385">
        <f t="shared" si="82"/>
        <v>14</v>
      </c>
      <c r="AS100" s="341" t="str">
        <f t="shared" ca="1" si="84"/>
        <v/>
      </c>
      <c r="AT100" s="353" t="str">
        <f t="shared" ca="1" si="85"/>
        <v/>
      </c>
      <c r="AU100" s="348" t="str">
        <f t="shared" ca="1" si="86"/>
        <v/>
      </c>
      <c r="AV100" s="351" t="str">
        <f t="shared" ca="1" si="87"/>
        <v/>
      </c>
      <c r="AW100" s="346" t="str">
        <f t="shared" ca="1" si="88"/>
        <v/>
      </c>
      <c r="AX100" s="341" t="str">
        <f t="shared" ca="1" si="89"/>
        <v/>
      </c>
      <c r="AY100" s="353" t="str">
        <f t="shared" ca="1" si="90"/>
        <v/>
      </c>
      <c r="AZ100" s="348" t="str">
        <f t="shared" ca="1" si="91"/>
        <v/>
      </c>
      <c r="BA100" s="351" t="str">
        <f t="shared" ca="1" si="92"/>
        <v/>
      </c>
      <c r="BB100" s="346" t="str">
        <f t="shared" ca="1" si="93"/>
        <v/>
      </c>
      <c r="BC100" s="341" t="str">
        <f t="shared" ca="1" si="94"/>
        <v/>
      </c>
      <c r="BD100" s="353" t="str">
        <f t="shared" ca="1" si="95"/>
        <v/>
      </c>
      <c r="BE100" s="348" t="str">
        <f t="shared" ca="1" si="96"/>
        <v/>
      </c>
      <c r="BF100" s="351" t="str">
        <f t="shared" ca="1" si="97"/>
        <v/>
      </c>
      <c r="BG100" s="346" t="str">
        <f t="shared" ca="1" si="98"/>
        <v/>
      </c>
      <c r="BH100" s="341" t="str">
        <f t="shared" ca="1" si="99"/>
        <v/>
      </c>
      <c r="BI100" s="353" t="str">
        <f t="shared" ca="1" si="100"/>
        <v/>
      </c>
      <c r="BJ100" s="348" t="str">
        <f t="shared" ca="1" si="101"/>
        <v/>
      </c>
      <c r="BK100" s="351" t="str">
        <f t="shared" ca="1" si="102"/>
        <v/>
      </c>
      <c r="BL100" s="346" t="str">
        <f t="shared" ca="1" si="103"/>
        <v/>
      </c>
    </row>
    <row r="101" spans="37:64" x14ac:dyDescent="0.2">
      <c r="AK101" s="379" t="str">
        <f t="shared" si="78"/>
        <v>Paycheck 2</v>
      </c>
      <c r="AL101" s="380">
        <f t="shared" si="83"/>
        <v>45159</v>
      </c>
      <c r="AM101" s="382" t="str">
        <f t="shared" si="79"/>
        <v>August 2023</v>
      </c>
      <c r="AN101" s="384">
        <f t="shared" si="80"/>
        <v>400</v>
      </c>
      <c r="AO101" s="384" t="str">
        <f t="shared" si="81"/>
        <v>Income</v>
      </c>
      <c r="AP101" s="385">
        <f t="shared" si="82"/>
        <v>21</v>
      </c>
      <c r="AS101" s="341" t="str">
        <f t="shared" ca="1" si="84"/>
        <v/>
      </c>
      <c r="AT101" s="353" t="str">
        <f t="shared" ca="1" si="85"/>
        <v/>
      </c>
      <c r="AU101" s="348" t="str">
        <f t="shared" ca="1" si="86"/>
        <v/>
      </c>
      <c r="AV101" s="351" t="str">
        <f t="shared" ca="1" si="87"/>
        <v/>
      </c>
      <c r="AW101" s="346" t="str">
        <f t="shared" ca="1" si="88"/>
        <v/>
      </c>
      <c r="AX101" s="341" t="str">
        <f t="shared" ca="1" si="89"/>
        <v/>
      </c>
      <c r="AY101" s="353" t="str">
        <f t="shared" ca="1" si="90"/>
        <v/>
      </c>
      <c r="AZ101" s="348" t="str">
        <f t="shared" ca="1" si="91"/>
        <v/>
      </c>
      <c r="BA101" s="351" t="str">
        <f t="shared" ca="1" si="92"/>
        <v/>
      </c>
      <c r="BB101" s="346" t="str">
        <f t="shared" ca="1" si="93"/>
        <v/>
      </c>
      <c r="BC101" s="341" t="str">
        <f t="shared" ca="1" si="94"/>
        <v/>
      </c>
      <c r="BD101" s="353" t="str">
        <f t="shared" ca="1" si="95"/>
        <v/>
      </c>
      <c r="BE101" s="348" t="str">
        <f t="shared" ca="1" si="96"/>
        <v/>
      </c>
      <c r="BF101" s="351" t="str">
        <f t="shared" ca="1" si="97"/>
        <v/>
      </c>
      <c r="BG101" s="346" t="str">
        <f t="shared" ca="1" si="98"/>
        <v/>
      </c>
      <c r="BH101" s="341" t="str">
        <f t="shared" ca="1" si="99"/>
        <v/>
      </c>
      <c r="BI101" s="353" t="str">
        <f t="shared" ca="1" si="100"/>
        <v/>
      </c>
      <c r="BJ101" s="348" t="str">
        <f t="shared" ca="1" si="101"/>
        <v/>
      </c>
      <c r="BK101" s="351" t="str">
        <f t="shared" ca="1" si="102"/>
        <v/>
      </c>
      <c r="BL101" s="346" t="str">
        <f t="shared" ca="1" si="103"/>
        <v/>
      </c>
    </row>
    <row r="102" spans="37:64" x14ac:dyDescent="0.2">
      <c r="AK102" s="379" t="str">
        <f t="shared" si="78"/>
        <v>Paycheck 2</v>
      </c>
      <c r="AL102" s="380">
        <f t="shared" si="83"/>
        <v>45166</v>
      </c>
      <c r="AM102" s="382" t="str">
        <f t="shared" si="79"/>
        <v>August 2023</v>
      </c>
      <c r="AN102" s="384">
        <f t="shared" si="80"/>
        <v>400</v>
      </c>
      <c r="AO102" s="384" t="str">
        <f t="shared" si="81"/>
        <v>Income</v>
      </c>
      <c r="AP102" s="385">
        <f t="shared" si="82"/>
        <v>28</v>
      </c>
      <c r="AS102" s="341" t="str">
        <f t="shared" ca="1" si="84"/>
        <v/>
      </c>
      <c r="AT102" s="353" t="str">
        <f t="shared" ca="1" si="85"/>
        <v/>
      </c>
      <c r="AU102" s="348" t="str">
        <f t="shared" ca="1" si="86"/>
        <v/>
      </c>
      <c r="AV102" s="351" t="str">
        <f t="shared" ca="1" si="87"/>
        <v/>
      </c>
      <c r="AW102" s="346" t="str">
        <f t="shared" ca="1" si="88"/>
        <v/>
      </c>
      <c r="AX102" s="341" t="str">
        <f t="shared" ca="1" si="89"/>
        <v/>
      </c>
      <c r="AY102" s="353" t="str">
        <f t="shared" ca="1" si="90"/>
        <v/>
      </c>
      <c r="AZ102" s="348" t="str">
        <f t="shared" ca="1" si="91"/>
        <v/>
      </c>
      <c r="BA102" s="351" t="str">
        <f t="shared" ca="1" si="92"/>
        <v/>
      </c>
      <c r="BB102" s="346" t="str">
        <f t="shared" ca="1" si="93"/>
        <v/>
      </c>
      <c r="BC102" s="341" t="str">
        <f t="shared" ca="1" si="94"/>
        <v/>
      </c>
      <c r="BD102" s="353" t="str">
        <f t="shared" ca="1" si="95"/>
        <v/>
      </c>
      <c r="BE102" s="348" t="str">
        <f t="shared" ca="1" si="96"/>
        <v/>
      </c>
      <c r="BF102" s="351" t="str">
        <f t="shared" ca="1" si="97"/>
        <v/>
      </c>
      <c r="BG102" s="346" t="str">
        <f t="shared" ca="1" si="98"/>
        <v/>
      </c>
      <c r="BH102" s="341" t="str">
        <f t="shared" ca="1" si="99"/>
        <v/>
      </c>
      <c r="BI102" s="353" t="str">
        <f t="shared" ca="1" si="100"/>
        <v/>
      </c>
      <c r="BJ102" s="348" t="str">
        <f t="shared" ca="1" si="101"/>
        <v/>
      </c>
      <c r="BK102" s="351" t="str">
        <f t="shared" ca="1" si="102"/>
        <v/>
      </c>
      <c r="BL102" s="346" t="str">
        <f t="shared" ca="1" si="103"/>
        <v/>
      </c>
    </row>
    <row r="103" spans="37:64" x14ac:dyDescent="0.2">
      <c r="AK103" s="379" t="str">
        <f t="shared" si="78"/>
        <v>Paycheck 2</v>
      </c>
      <c r="AL103" s="380">
        <f t="shared" si="83"/>
        <v>45173</v>
      </c>
      <c r="AM103" s="382" t="str">
        <f t="shared" si="79"/>
        <v>September 2023</v>
      </c>
      <c r="AN103" s="384">
        <f t="shared" si="80"/>
        <v>400</v>
      </c>
      <c r="AO103" s="384" t="str">
        <f t="shared" si="81"/>
        <v>Income</v>
      </c>
      <c r="AP103" s="385">
        <f t="shared" si="82"/>
        <v>4</v>
      </c>
      <c r="AS103" s="341" t="str">
        <f t="shared" ca="1" si="84"/>
        <v/>
      </c>
      <c r="AT103" s="353" t="str">
        <f t="shared" ca="1" si="85"/>
        <v/>
      </c>
      <c r="AU103" s="348" t="str">
        <f t="shared" ca="1" si="86"/>
        <v/>
      </c>
      <c r="AV103" s="351" t="str">
        <f t="shared" ca="1" si="87"/>
        <v/>
      </c>
      <c r="AW103" s="346" t="str">
        <f t="shared" ca="1" si="88"/>
        <v/>
      </c>
      <c r="AX103" s="341" t="str">
        <f t="shared" ca="1" si="89"/>
        <v/>
      </c>
      <c r="AY103" s="353" t="str">
        <f t="shared" ca="1" si="90"/>
        <v/>
      </c>
      <c r="AZ103" s="348" t="str">
        <f t="shared" ca="1" si="91"/>
        <v/>
      </c>
      <c r="BA103" s="351" t="str">
        <f t="shared" ca="1" si="92"/>
        <v/>
      </c>
      <c r="BB103" s="346" t="str">
        <f t="shared" ca="1" si="93"/>
        <v/>
      </c>
      <c r="BC103" s="341" t="str">
        <f t="shared" ca="1" si="94"/>
        <v/>
      </c>
      <c r="BD103" s="353" t="str">
        <f t="shared" ca="1" si="95"/>
        <v/>
      </c>
      <c r="BE103" s="348" t="str">
        <f t="shared" ca="1" si="96"/>
        <v/>
      </c>
      <c r="BF103" s="351" t="str">
        <f t="shared" ca="1" si="97"/>
        <v/>
      </c>
      <c r="BG103" s="346" t="str">
        <f t="shared" ca="1" si="98"/>
        <v/>
      </c>
      <c r="BH103" s="341" t="str">
        <f t="shared" ca="1" si="99"/>
        <v/>
      </c>
      <c r="BI103" s="353" t="str">
        <f t="shared" ca="1" si="100"/>
        <v/>
      </c>
      <c r="BJ103" s="348" t="str">
        <f t="shared" ca="1" si="101"/>
        <v/>
      </c>
      <c r="BK103" s="351" t="str">
        <f t="shared" ca="1" si="102"/>
        <v/>
      </c>
      <c r="BL103" s="346" t="str">
        <f t="shared" ca="1" si="103"/>
        <v/>
      </c>
    </row>
    <row r="104" spans="37:64" x14ac:dyDescent="0.2">
      <c r="AK104" s="379" t="str">
        <f t="shared" si="78"/>
        <v>Paycheck 2</v>
      </c>
      <c r="AL104" s="380">
        <f t="shared" si="83"/>
        <v>45180</v>
      </c>
      <c r="AM104" s="382" t="str">
        <f t="shared" si="79"/>
        <v>September 2023</v>
      </c>
      <c r="AN104" s="384">
        <f t="shared" si="80"/>
        <v>400</v>
      </c>
      <c r="AO104" s="384" t="str">
        <f t="shared" si="81"/>
        <v>Income</v>
      </c>
      <c r="AP104" s="385">
        <f t="shared" si="82"/>
        <v>11</v>
      </c>
      <c r="AS104" s="341" t="str">
        <f t="shared" ca="1" si="84"/>
        <v/>
      </c>
      <c r="AT104" s="353" t="str">
        <f t="shared" ca="1" si="85"/>
        <v/>
      </c>
      <c r="AU104" s="348" t="str">
        <f t="shared" ca="1" si="86"/>
        <v/>
      </c>
      <c r="AV104" s="351" t="str">
        <f t="shared" ca="1" si="87"/>
        <v/>
      </c>
      <c r="AW104" s="346" t="str">
        <f t="shared" ca="1" si="88"/>
        <v/>
      </c>
      <c r="AX104" s="341" t="str">
        <f t="shared" ca="1" si="89"/>
        <v/>
      </c>
      <c r="AY104" s="353" t="str">
        <f t="shared" ca="1" si="90"/>
        <v/>
      </c>
      <c r="AZ104" s="348" t="str">
        <f t="shared" ca="1" si="91"/>
        <v/>
      </c>
      <c r="BA104" s="351" t="str">
        <f t="shared" ca="1" si="92"/>
        <v/>
      </c>
      <c r="BB104" s="346" t="str">
        <f t="shared" ca="1" si="93"/>
        <v/>
      </c>
      <c r="BC104" s="341" t="str">
        <f t="shared" ca="1" si="94"/>
        <v/>
      </c>
      <c r="BD104" s="353" t="str">
        <f t="shared" ca="1" si="95"/>
        <v/>
      </c>
      <c r="BE104" s="348" t="str">
        <f t="shared" ca="1" si="96"/>
        <v/>
      </c>
      <c r="BF104" s="351" t="str">
        <f t="shared" ca="1" si="97"/>
        <v/>
      </c>
      <c r="BG104" s="346" t="str">
        <f t="shared" ca="1" si="98"/>
        <v/>
      </c>
      <c r="BH104" s="341" t="str">
        <f t="shared" ca="1" si="99"/>
        <v/>
      </c>
      <c r="BI104" s="353" t="str">
        <f t="shared" ca="1" si="100"/>
        <v/>
      </c>
      <c r="BJ104" s="348" t="str">
        <f t="shared" ca="1" si="101"/>
        <v/>
      </c>
      <c r="BK104" s="351" t="str">
        <f t="shared" ca="1" si="102"/>
        <v/>
      </c>
      <c r="BL104" s="346" t="str">
        <f t="shared" ca="1" si="103"/>
        <v/>
      </c>
    </row>
    <row r="105" spans="37:64" x14ac:dyDescent="0.2">
      <c r="AK105" s="379" t="str">
        <f t="shared" si="78"/>
        <v>Paycheck 2</v>
      </c>
      <c r="AL105" s="380">
        <f t="shared" si="83"/>
        <v>45187</v>
      </c>
      <c r="AM105" s="382" t="str">
        <f t="shared" si="79"/>
        <v>September 2023</v>
      </c>
      <c r="AN105" s="384">
        <f t="shared" si="80"/>
        <v>400</v>
      </c>
      <c r="AO105" s="384" t="str">
        <f t="shared" si="81"/>
        <v>Income</v>
      </c>
      <c r="AP105" s="385">
        <f t="shared" si="82"/>
        <v>18</v>
      </c>
      <c r="AS105" s="341" t="str">
        <f t="shared" ca="1" si="84"/>
        <v/>
      </c>
      <c r="AT105" s="353" t="str">
        <f t="shared" ca="1" si="85"/>
        <v/>
      </c>
      <c r="AU105" s="348" t="str">
        <f t="shared" ca="1" si="86"/>
        <v/>
      </c>
      <c r="AV105" s="351" t="str">
        <f t="shared" ca="1" si="87"/>
        <v/>
      </c>
      <c r="AW105" s="346" t="str">
        <f t="shared" ca="1" si="88"/>
        <v/>
      </c>
      <c r="AX105" s="341" t="str">
        <f t="shared" ca="1" si="89"/>
        <v/>
      </c>
      <c r="AY105" s="353" t="str">
        <f t="shared" ca="1" si="90"/>
        <v/>
      </c>
      <c r="AZ105" s="348" t="str">
        <f t="shared" ca="1" si="91"/>
        <v/>
      </c>
      <c r="BA105" s="351" t="str">
        <f t="shared" ca="1" si="92"/>
        <v/>
      </c>
      <c r="BB105" s="346" t="str">
        <f t="shared" ca="1" si="93"/>
        <v/>
      </c>
      <c r="BC105" s="341" t="str">
        <f t="shared" ca="1" si="94"/>
        <v/>
      </c>
      <c r="BD105" s="353" t="str">
        <f t="shared" ca="1" si="95"/>
        <v/>
      </c>
      <c r="BE105" s="348" t="str">
        <f t="shared" ca="1" si="96"/>
        <v/>
      </c>
      <c r="BF105" s="351" t="str">
        <f t="shared" ca="1" si="97"/>
        <v/>
      </c>
      <c r="BG105" s="346" t="str">
        <f t="shared" ca="1" si="98"/>
        <v/>
      </c>
      <c r="BH105" s="341" t="str">
        <f t="shared" ca="1" si="99"/>
        <v/>
      </c>
      <c r="BI105" s="353" t="str">
        <f t="shared" ca="1" si="100"/>
        <v/>
      </c>
      <c r="BJ105" s="348" t="str">
        <f t="shared" ca="1" si="101"/>
        <v/>
      </c>
      <c r="BK105" s="351" t="str">
        <f t="shared" ca="1" si="102"/>
        <v/>
      </c>
      <c r="BL105" s="346" t="str">
        <f t="shared" ca="1" si="103"/>
        <v/>
      </c>
    </row>
    <row r="106" spans="37:64" x14ac:dyDescent="0.2">
      <c r="AK106" s="379" t="str">
        <f t="shared" si="78"/>
        <v>Paycheck 2</v>
      </c>
      <c r="AL106" s="380">
        <f t="shared" si="83"/>
        <v>45194</v>
      </c>
      <c r="AM106" s="382" t="str">
        <f t="shared" si="79"/>
        <v>September 2023</v>
      </c>
      <c r="AN106" s="384">
        <f t="shared" si="80"/>
        <v>400</v>
      </c>
      <c r="AO106" s="384" t="str">
        <f t="shared" si="81"/>
        <v>Income</v>
      </c>
      <c r="AP106" s="385">
        <f t="shared" si="82"/>
        <v>25</v>
      </c>
      <c r="AS106" s="341" t="str">
        <f t="shared" ca="1" si="84"/>
        <v/>
      </c>
      <c r="AT106" s="353" t="str">
        <f t="shared" ca="1" si="85"/>
        <v/>
      </c>
      <c r="AU106" s="348" t="str">
        <f t="shared" ca="1" si="86"/>
        <v/>
      </c>
      <c r="AV106" s="351" t="str">
        <f t="shared" ca="1" si="87"/>
        <v/>
      </c>
      <c r="AW106" s="346" t="str">
        <f t="shared" ca="1" si="88"/>
        <v/>
      </c>
      <c r="AX106" s="341" t="str">
        <f t="shared" ca="1" si="89"/>
        <v/>
      </c>
      <c r="AY106" s="353" t="str">
        <f t="shared" ca="1" si="90"/>
        <v/>
      </c>
      <c r="AZ106" s="348" t="str">
        <f t="shared" ca="1" si="91"/>
        <v/>
      </c>
      <c r="BA106" s="351" t="str">
        <f t="shared" ca="1" si="92"/>
        <v/>
      </c>
      <c r="BB106" s="346" t="str">
        <f t="shared" ca="1" si="93"/>
        <v/>
      </c>
      <c r="BC106" s="341" t="str">
        <f t="shared" ca="1" si="94"/>
        <v/>
      </c>
      <c r="BD106" s="353" t="str">
        <f t="shared" ca="1" si="95"/>
        <v/>
      </c>
      <c r="BE106" s="348" t="str">
        <f t="shared" ca="1" si="96"/>
        <v/>
      </c>
      <c r="BF106" s="351" t="str">
        <f t="shared" ca="1" si="97"/>
        <v/>
      </c>
      <c r="BG106" s="346" t="str">
        <f t="shared" ca="1" si="98"/>
        <v/>
      </c>
      <c r="BH106" s="341" t="str">
        <f t="shared" ca="1" si="99"/>
        <v/>
      </c>
      <c r="BI106" s="353" t="str">
        <f t="shared" ca="1" si="100"/>
        <v/>
      </c>
      <c r="BJ106" s="348" t="str">
        <f t="shared" ca="1" si="101"/>
        <v/>
      </c>
      <c r="BK106" s="351" t="str">
        <f t="shared" ca="1" si="102"/>
        <v/>
      </c>
      <c r="BL106" s="346" t="str">
        <f t="shared" ca="1" si="103"/>
        <v/>
      </c>
    </row>
    <row r="107" spans="37:64" x14ac:dyDescent="0.2">
      <c r="AK107" s="379" t="str">
        <f t="shared" si="78"/>
        <v>Paycheck 2</v>
      </c>
      <c r="AL107" s="380">
        <f t="shared" si="83"/>
        <v>45201</v>
      </c>
      <c r="AM107" s="382" t="str">
        <f t="shared" si="79"/>
        <v>October 2023</v>
      </c>
      <c r="AN107" s="384">
        <f t="shared" si="80"/>
        <v>400</v>
      </c>
      <c r="AO107" s="384" t="str">
        <f t="shared" si="81"/>
        <v>Income</v>
      </c>
      <c r="AP107" s="385">
        <f t="shared" si="82"/>
        <v>2</v>
      </c>
      <c r="AS107" s="341" t="str">
        <f t="shared" ca="1" si="84"/>
        <v/>
      </c>
      <c r="AT107" s="353" t="str">
        <f t="shared" ca="1" si="85"/>
        <v/>
      </c>
      <c r="AU107" s="348" t="str">
        <f t="shared" ca="1" si="86"/>
        <v/>
      </c>
      <c r="AV107" s="351" t="str">
        <f t="shared" ca="1" si="87"/>
        <v/>
      </c>
      <c r="AW107" s="346" t="str">
        <f t="shared" ca="1" si="88"/>
        <v/>
      </c>
      <c r="AX107" s="341" t="str">
        <f t="shared" ca="1" si="89"/>
        <v/>
      </c>
      <c r="AY107" s="353" t="str">
        <f t="shared" ca="1" si="90"/>
        <v/>
      </c>
      <c r="AZ107" s="348" t="str">
        <f t="shared" ca="1" si="91"/>
        <v/>
      </c>
      <c r="BA107" s="351" t="str">
        <f t="shared" ca="1" si="92"/>
        <v/>
      </c>
      <c r="BB107" s="346" t="str">
        <f t="shared" ca="1" si="93"/>
        <v/>
      </c>
      <c r="BC107" s="341" t="str">
        <f t="shared" ca="1" si="94"/>
        <v/>
      </c>
      <c r="BD107" s="353" t="str">
        <f t="shared" ca="1" si="95"/>
        <v/>
      </c>
      <c r="BE107" s="348" t="str">
        <f t="shared" ca="1" si="96"/>
        <v/>
      </c>
      <c r="BF107" s="351" t="str">
        <f t="shared" ca="1" si="97"/>
        <v/>
      </c>
      <c r="BG107" s="346" t="str">
        <f t="shared" ca="1" si="98"/>
        <v/>
      </c>
      <c r="BH107" s="341" t="str">
        <f t="shared" ca="1" si="99"/>
        <v/>
      </c>
      <c r="BI107" s="353" t="str">
        <f t="shared" ca="1" si="100"/>
        <v/>
      </c>
      <c r="BJ107" s="348" t="str">
        <f t="shared" ca="1" si="101"/>
        <v/>
      </c>
      <c r="BK107" s="351" t="str">
        <f t="shared" ca="1" si="102"/>
        <v/>
      </c>
      <c r="BL107" s="346" t="str">
        <f t="shared" ca="1" si="103"/>
        <v/>
      </c>
    </row>
    <row r="108" spans="37:64" x14ac:dyDescent="0.2">
      <c r="AK108" s="379" t="str">
        <f t="shared" si="78"/>
        <v>Paycheck 2</v>
      </c>
      <c r="AL108" s="380">
        <f t="shared" si="83"/>
        <v>45208</v>
      </c>
      <c r="AM108" s="382" t="str">
        <f t="shared" si="79"/>
        <v>October 2023</v>
      </c>
      <c r="AN108" s="384">
        <f t="shared" si="80"/>
        <v>400</v>
      </c>
      <c r="AO108" s="384" t="str">
        <f t="shared" si="81"/>
        <v>Income</v>
      </c>
      <c r="AP108" s="385">
        <f t="shared" si="82"/>
        <v>9</v>
      </c>
      <c r="AS108" s="341" t="str">
        <f t="shared" ca="1" si="84"/>
        <v/>
      </c>
      <c r="AT108" s="353" t="str">
        <f t="shared" ca="1" si="85"/>
        <v/>
      </c>
      <c r="AU108" s="348" t="str">
        <f t="shared" ca="1" si="86"/>
        <v/>
      </c>
      <c r="AV108" s="351" t="str">
        <f t="shared" ca="1" si="87"/>
        <v/>
      </c>
      <c r="AW108" s="346" t="str">
        <f t="shared" ca="1" si="88"/>
        <v/>
      </c>
      <c r="AX108" s="341" t="str">
        <f t="shared" ca="1" si="89"/>
        <v/>
      </c>
      <c r="AY108" s="353" t="str">
        <f t="shared" ca="1" si="90"/>
        <v/>
      </c>
      <c r="AZ108" s="348" t="str">
        <f t="shared" ca="1" si="91"/>
        <v/>
      </c>
      <c r="BA108" s="351" t="str">
        <f t="shared" ca="1" si="92"/>
        <v/>
      </c>
      <c r="BB108" s="346" t="str">
        <f t="shared" ca="1" si="93"/>
        <v/>
      </c>
      <c r="BC108" s="341" t="str">
        <f t="shared" ca="1" si="94"/>
        <v/>
      </c>
      <c r="BD108" s="353" t="str">
        <f t="shared" ca="1" si="95"/>
        <v/>
      </c>
      <c r="BE108" s="348" t="str">
        <f t="shared" ca="1" si="96"/>
        <v/>
      </c>
      <c r="BF108" s="351" t="str">
        <f t="shared" ca="1" si="97"/>
        <v/>
      </c>
      <c r="BG108" s="346" t="str">
        <f t="shared" ca="1" si="98"/>
        <v/>
      </c>
      <c r="BH108" s="341" t="str">
        <f t="shared" ca="1" si="99"/>
        <v/>
      </c>
      <c r="BI108" s="353" t="str">
        <f t="shared" ca="1" si="100"/>
        <v/>
      </c>
      <c r="BJ108" s="348" t="str">
        <f t="shared" ca="1" si="101"/>
        <v/>
      </c>
      <c r="BK108" s="351" t="str">
        <f t="shared" ca="1" si="102"/>
        <v/>
      </c>
      <c r="BL108" s="346" t="str">
        <f t="shared" ca="1" si="103"/>
        <v/>
      </c>
    </row>
    <row r="109" spans="37:64" x14ac:dyDescent="0.2">
      <c r="AK109" s="379" t="str">
        <f t="shared" si="78"/>
        <v>Paycheck 2</v>
      </c>
      <c r="AL109" s="380">
        <f t="shared" si="83"/>
        <v>45215</v>
      </c>
      <c r="AM109" s="382" t="str">
        <f t="shared" si="79"/>
        <v>October 2023</v>
      </c>
      <c r="AN109" s="384">
        <f t="shared" si="80"/>
        <v>400</v>
      </c>
      <c r="AO109" s="384" t="str">
        <f t="shared" si="81"/>
        <v>Income</v>
      </c>
      <c r="AP109" s="385">
        <f t="shared" si="82"/>
        <v>16</v>
      </c>
      <c r="AS109" s="341" t="str">
        <f t="shared" ca="1" si="84"/>
        <v/>
      </c>
      <c r="AT109" s="353" t="str">
        <f t="shared" ca="1" si="85"/>
        <v/>
      </c>
      <c r="AU109" s="348" t="str">
        <f t="shared" ca="1" si="86"/>
        <v/>
      </c>
      <c r="AV109" s="351" t="str">
        <f t="shared" ca="1" si="87"/>
        <v/>
      </c>
      <c r="AW109" s="346" t="str">
        <f t="shared" ca="1" si="88"/>
        <v/>
      </c>
      <c r="AX109" s="341" t="str">
        <f t="shared" ca="1" si="89"/>
        <v/>
      </c>
      <c r="AY109" s="353" t="str">
        <f t="shared" ca="1" si="90"/>
        <v/>
      </c>
      <c r="AZ109" s="348" t="str">
        <f t="shared" ca="1" si="91"/>
        <v/>
      </c>
      <c r="BA109" s="351" t="str">
        <f t="shared" ca="1" si="92"/>
        <v/>
      </c>
      <c r="BB109" s="346" t="str">
        <f t="shared" ca="1" si="93"/>
        <v/>
      </c>
      <c r="BC109" s="341" t="str">
        <f t="shared" ca="1" si="94"/>
        <v/>
      </c>
      <c r="BD109" s="353" t="str">
        <f t="shared" ca="1" si="95"/>
        <v/>
      </c>
      <c r="BE109" s="348" t="str">
        <f t="shared" ca="1" si="96"/>
        <v/>
      </c>
      <c r="BF109" s="351" t="str">
        <f t="shared" ca="1" si="97"/>
        <v/>
      </c>
      <c r="BG109" s="346" t="str">
        <f t="shared" ca="1" si="98"/>
        <v/>
      </c>
      <c r="BH109" s="341" t="str">
        <f t="shared" ca="1" si="99"/>
        <v/>
      </c>
      <c r="BI109" s="353" t="str">
        <f t="shared" ca="1" si="100"/>
        <v/>
      </c>
      <c r="BJ109" s="348" t="str">
        <f t="shared" ca="1" si="101"/>
        <v/>
      </c>
      <c r="BK109" s="351" t="str">
        <f t="shared" ca="1" si="102"/>
        <v/>
      </c>
      <c r="BL109" s="346" t="str">
        <f t="shared" ca="1" si="103"/>
        <v/>
      </c>
    </row>
    <row r="110" spans="37:64" x14ac:dyDescent="0.2">
      <c r="AK110" s="379" t="str">
        <f t="shared" si="78"/>
        <v>Paycheck 2</v>
      </c>
      <c r="AL110" s="380">
        <f t="shared" si="83"/>
        <v>45222</v>
      </c>
      <c r="AM110" s="382" t="str">
        <f t="shared" si="79"/>
        <v>October 2023</v>
      </c>
      <c r="AN110" s="384">
        <f t="shared" si="80"/>
        <v>400</v>
      </c>
      <c r="AO110" s="384" t="str">
        <f t="shared" si="81"/>
        <v>Income</v>
      </c>
      <c r="AP110" s="385">
        <f t="shared" si="82"/>
        <v>23</v>
      </c>
      <c r="AS110" s="341" t="str">
        <f t="shared" ca="1" si="84"/>
        <v/>
      </c>
      <c r="AT110" s="353" t="str">
        <f t="shared" ca="1" si="85"/>
        <v/>
      </c>
      <c r="AU110" s="348" t="str">
        <f t="shared" ca="1" si="86"/>
        <v/>
      </c>
      <c r="AV110" s="351" t="str">
        <f t="shared" ca="1" si="87"/>
        <v/>
      </c>
      <c r="AW110" s="346" t="str">
        <f t="shared" ca="1" si="88"/>
        <v/>
      </c>
      <c r="AX110" s="341" t="str">
        <f t="shared" ca="1" si="89"/>
        <v/>
      </c>
      <c r="AY110" s="353" t="str">
        <f t="shared" ca="1" si="90"/>
        <v/>
      </c>
      <c r="AZ110" s="348" t="str">
        <f t="shared" ca="1" si="91"/>
        <v/>
      </c>
      <c r="BA110" s="351" t="str">
        <f t="shared" ca="1" si="92"/>
        <v/>
      </c>
      <c r="BB110" s="346" t="str">
        <f t="shared" ca="1" si="93"/>
        <v/>
      </c>
      <c r="BC110" s="341" t="str">
        <f t="shared" ca="1" si="94"/>
        <v/>
      </c>
      <c r="BD110" s="353" t="str">
        <f t="shared" ca="1" si="95"/>
        <v/>
      </c>
      <c r="BE110" s="348" t="str">
        <f t="shared" ca="1" si="96"/>
        <v/>
      </c>
      <c r="BF110" s="351" t="str">
        <f t="shared" ca="1" si="97"/>
        <v/>
      </c>
      <c r="BG110" s="346" t="str">
        <f t="shared" ca="1" si="98"/>
        <v/>
      </c>
      <c r="BH110" s="341" t="str">
        <f t="shared" ca="1" si="99"/>
        <v/>
      </c>
      <c r="BI110" s="353" t="str">
        <f t="shared" ca="1" si="100"/>
        <v/>
      </c>
      <c r="BJ110" s="348" t="str">
        <f t="shared" ca="1" si="101"/>
        <v/>
      </c>
      <c r="BK110" s="351" t="str">
        <f t="shared" ca="1" si="102"/>
        <v/>
      </c>
      <c r="BL110" s="346" t="str">
        <f t="shared" ca="1" si="103"/>
        <v/>
      </c>
    </row>
    <row r="111" spans="37:64" x14ac:dyDescent="0.2">
      <c r="AK111" s="379" t="str">
        <f t="shared" si="78"/>
        <v>Paycheck 2</v>
      </c>
      <c r="AL111" s="380">
        <f t="shared" si="83"/>
        <v>45229</v>
      </c>
      <c r="AM111" s="382" t="str">
        <f t="shared" si="79"/>
        <v>October 2023</v>
      </c>
      <c r="AN111" s="384">
        <f t="shared" si="80"/>
        <v>400</v>
      </c>
      <c r="AO111" s="384" t="str">
        <f t="shared" si="81"/>
        <v>Income</v>
      </c>
      <c r="AP111" s="385">
        <f t="shared" si="82"/>
        <v>30</v>
      </c>
      <c r="AS111" s="341" t="str">
        <f t="shared" ca="1" si="84"/>
        <v/>
      </c>
      <c r="AT111" s="353" t="str">
        <f t="shared" ca="1" si="85"/>
        <v/>
      </c>
      <c r="AU111" s="348" t="str">
        <f t="shared" ca="1" si="86"/>
        <v/>
      </c>
      <c r="AV111" s="351" t="str">
        <f t="shared" ca="1" si="87"/>
        <v/>
      </c>
      <c r="AW111" s="346" t="str">
        <f t="shared" ca="1" si="88"/>
        <v/>
      </c>
      <c r="AX111" s="341" t="str">
        <f t="shared" ca="1" si="89"/>
        <v/>
      </c>
      <c r="AY111" s="353" t="str">
        <f t="shared" ca="1" si="90"/>
        <v/>
      </c>
      <c r="AZ111" s="348" t="str">
        <f t="shared" ca="1" si="91"/>
        <v/>
      </c>
      <c r="BA111" s="351" t="str">
        <f t="shared" ca="1" si="92"/>
        <v/>
      </c>
      <c r="BB111" s="346" t="str">
        <f t="shared" ca="1" si="93"/>
        <v/>
      </c>
      <c r="BC111" s="341" t="str">
        <f t="shared" ca="1" si="94"/>
        <v/>
      </c>
      <c r="BD111" s="353" t="str">
        <f t="shared" ca="1" si="95"/>
        <v/>
      </c>
      <c r="BE111" s="348" t="str">
        <f t="shared" ca="1" si="96"/>
        <v/>
      </c>
      <c r="BF111" s="351" t="str">
        <f t="shared" ca="1" si="97"/>
        <v/>
      </c>
      <c r="BG111" s="346" t="str">
        <f t="shared" ca="1" si="98"/>
        <v/>
      </c>
      <c r="BH111" s="341" t="str">
        <f t="shared" ca="1" si="99"/>
        <v/>
      </c>
      <c r="BI111" s="353" t="str">
        <f t="shared" ca="1" si="100"/>
        <v/>
      </c>
      <c r="BJ111" s="348" t="str">
        <f t="shared" ca="1" si="101"/>
        <v/>
      </c>
      <c r="BK111" s="351" t="str">
        <f t="shared" ca="1" si="102"/>
        <v/>
      </c>
      <c r="BL111" s="346" t="str">
        <f t="shared" ca="1" si="103"/>
        <v/>
      </c>
    </row>
    <row r="112" spans="37:64" x14ac:dyDescent="0.2">
      <c r="AK112" s="379" t="str">
        <f t="shared" si="78"/>
        <v>Paycheck 2</v>
      </c>
      <c r="AL112" s="380">
        <f t="shared" si="83"/>
        <v>45236</v>
      </c>
      <c r="AM112" s="382" t="str">
        <f t="shared" si="79"/>
        <v>November 2023</v>
      </c>
      <c r="AN112" s="384">
        <f t="shared" si="80"/>
        <v>400</v>
      </c>
      <c r="AO112" s="384" t="str">
        <f t="shared" si="81"/>
        <v>Income</v>
      </c>
      <c r="AP112" s="385">
        <f t="shared" si="82"/>
        <v>6</v>
      </c>
      <c r="AS112" s="341" t="str">
        <f t="shared" ca="1" si="84"/>
        <v/>
      </c>
      <c r="AT112" s="353" t="str">
        <f t="shared" ca="1" si="85"/>
        <v/>
      </c>
      <c r="AU112" s="348" t="str">
        <f t="shared" ca="1" si="86"/>
        <v/>
      </c>
      <c r="AV112" s="351" t="str">
        <f t="shared" ca="1" si="87"/>
        <v/>
      </c>
      <c r="AW112" s="346" t="str">
        <f t="shared" ca="1" si="88"/>
        <v/>
      </c>
      <c r="AX112" s="341" t="str">
        <f t="shared" ca="1" si="89"/>
        <v/>
      </c>
      <c r="AY112" s="353" t="str">
        <f t="shared" ca="1" si="90"/>
        <v/>
      </c>
      <c r="AZ112" s="348" t="str">
        <f t="shared" ca="1" si="91"/>
        <v/>
      </c>
      <c r="BA112" s="351" t="str">
        <f t="shared" ca="1" si="92"/>
        <v/>
      </c>
      <c r="BB112" s="346" t="str">
        <f t="shared" ca="1" si="93"/>
        <v/>
      </c>
      <c r="BC112" s="341" t="str">
        <f t="shared" ca="1" si="94"/>
        <v/>
      </c>
      <c r="BD112" s="353" t="str">
        <f t="shared" ca="1" si="95"/>
        <v/>
      </c>
      <c r="BE112" s="348" t="str">
        <f t="shared" ca="1" si="96"/>
        <v/>
      </c>
      <c r="BF112" s="351" t="str">
        <f t="shared" ca="1" si="97"/>
        <v/>
      </c>
      <c r="BG112" s="346" t="str">
        <f t="shared" ca="1" si="98"/>
        <v/>
      </c>
      <c r="BH112" s="341" t="str">
        <f t="shared" ca="1" si="99"/>
        <v/>
      </c>
      <c r="BI112" s="353" t="str">
        <f t="shared" ca="1" si="100"/>
        <v/>
      </c>
      <c r="BJ112" s="348" t="str">
        <f t="shared" ca="1" si="101"/>
        <v/>
      </c>
      <c r="BK112" s="351" t="str">
        <f t="shared" ca="1" si="102"/>
        <v/>
      </c>
      <c r="BL112" s="346" t="str">
        <f t="shared" ca="1" si="103"/>
        <v/>
      </c>
    </row>
    <row r="113" spans="37:64" x14ac:dyDescent="0.2">
      <c r="AK113" s="379" t="str">
        <f t="shared" si="78"/>
        <v>Paycheck 2</v>
      </c>
      <c r="AL113" s="380">
        <f t="shared" si="83"/>
        <v>45243</v>
      </c>
      <c r="AM113" s="382" t="str">
        <f t="shared" si="79"/>
        <v>November 2023</v>
      </c>
      <c r="AN113" s="384">
        <f t="shared" si="80"/>
        <v>400</v>
      </c>
      <c r="AO113" s="384" t="str">
        <f t="shared" si="81"/>
        <v>Income</v>
      </c>
      <c r="AP113" s="385">
        <f t="shared" si="82"/>
        <v>13</v>
      </c>
      <c r="AS113" s="341" t="str">
        <f t="shared" ca="1" si="84"/>
        <v/>
      </c>
      <c r="AT113" s="353" t="str">
        <f t="shared" ca="1" si="85"/>
        <v/>
      </c>
      <c r="AU113" s="348" t="str">
        <f t="shared" ca="1" si="86"/>
        <v/>
      </c>
      <c r="AV113" s="351" t="str">
        <f t="shared" ca="1" si="87"/>
        <v/>
      </c>
      <c r="AW113" s="346" t="str">
        <f t="shared" ca="1" si="88"/>
        <v/>
      </c>
      <c r="AX113" s="341" t="str">
        <f t="shared" ca="1" si="89"/>
        <v/>
      </c>
      <c r="AY113" s="353" t="str">
        <f t="shared" ca="1" si="90"/>
        <v/>
      </c>
      <c r="AZ113" s="348" t="str">
        <f t="shared" ca="1" si="91"/>
        <v/>
      </c>
      <c r="BA113" s="351" t="str">
        <f t="shared" ca="1" si="92"/>
        <v/>
      </c>
      <c r="BB113" s="346" t="str">
        <f t="shared" ca="1" si="93"/>
        <v/>
      </c>
      <c r="BC113" s="341" t="str">
        <f t="shared" ca="1" si="94"/>
        <v/>
      </c>
      <c r="BD113" s="353" t="str">
        <f t="shared" ca="1" si="95"/>
        <v/>
      </c>
      <c r="BE113" s="348" t="str">
        <f t="shared" ca="1" si="96"/>
        <v/>
      </c>
      <c r="BF113" s="351" t="str">
        <f t="shared" ca="1" si="97"/>
        <v/>
      </c>
      <c r="BG113" s="346" t="str">
        <f t="shared" ca="1" si="98"/>
        <v/>
      </c>
      <c r="BH113" s="341" t="str">
        <f t="shared" ca="1" si="99"/>
        <v/>
      </c>
      <c r="BI113" s="353" t="str">
        <f t="shared" ca="1" si="100"/>
        <v/>
      </c>
      <c r="BJ113" s="348" t="str">
        <f t="shared" ca="1" si="101"/>
        <v/>
      </c>
      <c r="BK113" s="351" t="str">
        <f t="shared" ca="1" si="102"/>
        <v/>
      </c>
      <c r="BL113" s="346" t="str">
        <f t="shared" ca="1" si="103"/>
        <v/>
      </c>
    </row>
    <row r="114" spans="37:64" x14ac:dyDescent="0.2">
      <c r="AK114" s="379" t="str">
        <f t="shared" si="78"/>
        <v>Paycheck 2</v>
      </c>
      <c r="AL114" s="380">
        <f t="shared" si="83"/>
        <v>45250</v>
      </c>
      <c r="AM114" s="382" t="str">
        <f t="shared" si="79"/>
        <v>November 2023</v>
      </c>
      <c r="AN114" s="384">
        <f t="shared" si="80"/>
        <v>400</v>
      </c>
      <c r="AO114" s="384" t="str">
        <f t="shared" si="81"/>
        <v>Income</v>
      </c>
      <c r="AP114" s="385">
        <f t="shared" si="82"/>
        <v>20</v>
      </c>
      <c r="AS114" s="341" t="str">
        <f t="shared" ca="1" si="84"/>
        <v/>
      </c>
      <c r="AT114" s="353" t="str">
        <f t="shared" ca="1" si="85"/>
        <v/>
      </c>
      <c r="AU114" s="348" t="str">
        <f t="shared" ca="1" si="86"/>
        <v/>
      </c>
      <c r="AV114" s="351" t="str">
        <f t="shared" ca="1" si="87"/>
        <v/>
      </c>
      <c r="AW114" s="346" t="str">
        <f t="shared" ca="1" si="88"/>
        <v/>
      </c>
      <c r="AX114" s="341" t="str">
        <f t="shared" ca="1" si="89"/>
        <v/>
      </c>
      <c r="AY114" s="353" t="str">
        <f t="shared" ca="1" si="90"/>
        <v/>
      </c>
      <c r="AZ114" s="348" t="str">
        <f t="shared" ca="1" si="91"/>
        <v/>
      </c>
      <c r="BA114" s="351" t="str">
        <f t="shared" ca="1" si="92"/>
        <v/>
      </c>
      <c r="BB114" s="346" t="str">
        <f t="shared" ca="1" si="93"/>
        <v/>
      </c>
      <c r="BC114" s="341" t="str">
        <f t="shared" ca="1" si="94"/>
        <v/>
      </c>
      <c r="BD114" s="353" t="str">
        <f t="shared" ca="1" si="95"/>
        <v/>
      </c>
      <c r="BE114" s="348" t="str">
        <f t="shared" ca="1" si="96"/>
        <v/>
      </c>
      <c r="BF114" s="351" t="str">
        <f t="shared" ca="1" si="97"/>
        <v/>
      </c>
      <c r="BG114" s="346" t="str">
        <f t="shared" ca="1" si="98"/>
        <v/>
      </c>
      <c r="BH114" s="341" t="str">
        <f t="shared" ca="1" si="99"/>
        <v/>
      </c>
      <c r="BI114" s="353" t="str">
        <f t="shared" ca="1" si="100"/>
        <v/>
      </c>
      <c r="BJ114" s="348" t="str">
        <f t="shared" ca="1" si="101"/>
        <v/>
      </c>
      <c r="BK114" s="351" t="str">
        <f t="shared" ca="1" si="102"/>
        <v/>
      </c>
      <c r="BL114" s="346" t="str">
        <f t="shared" ca="1" si="103"/>
        <v/>
      </c>
    </row>
    <row r="115" spans="37:64" x14ac:dyDescent="0.2">
      <c r="AK115" s="379" t="str">
        <f t="shared" si="78"/>
        <v>Paycheck 2</v>
      </c>
      <c r="AL115" s="380">
        <f t="shared" si="83"/>
        <v>45257</v>
      </c>
      <c r="AM115" s="382" t="str">
        <f t="shared" si="79"/>
        <v>November 2023</v>
      </c>
      <c r="AN115" s="384">
        <f t="shared" si="80"/>
        <v>400</v>
      </c>
      <c r="AO115" s="384" t="str">
        <f t="shared" si="81"/>
        <v>Income</v>
      </c>
      <c r="AP115" s="385">
        <f t="shared" si="82"/>
        <v>27</v>
      </c>
      <c r="AS115" s="341" t="str">
        <f t="shared" ca="1" si="84"/>
        <v/>
      </c>
      <c r="AT115" s="353" t="str">
        <f t="shared" ca="1" si="85"/>
        <v/>
      </c>
      <c r="AU115" s="348" t="str">
        <f t="shared" ca="1" si="86"/>
        <v/>
      </c>
      <c r="AV115" s="351" t="str">
        <f t="shared" ca="1" si="87"/>
        <v/>
      </c>
      <c r="AW115" s="346" t="str">
        <f t="shared" ca="1" si="88"/>
        <v/>
      </c>
      <c r="AX115" s="341" t="str">
        <f t="shared" ca="1" si="89"/>
        <v/>
      </c>
      <c r="AY115" s="353" t="str">
        <f t="shared" ca="1" si="90"/>
        <v/>
      </c>
      <c r="AZ115" s="348" t="str">
        <f t="shared" ca="1" si="91"/>
        <v/>
      </c>
      <c r="BA115" s="351" t="str">
        <f t="shared" ca="1" si="92"/>
        <v/>
      </c>
      <c r="BB115" s="346" t="str">
        <f t="shared" ca="1" si="93"/>
        <v/>
      </c>
      <c r="BC115" s="341" t="str">
        <f t="shared" ca="1" si="94"/>
        <v/>
      </c>
      <c r="BD115" s="353" t="str">
        <f t="shared" ca="1" si="95"/>
        <v/>
      </c>
      <c r="BE115" s="348" t="str">
        <f t="shared" ca="1" si="96"/>
        <v/>
      </c>
      <c r="BF115" s="351" t="str">
        <f t="shared" ca="1" si="97"/>
        <v/>
      </c>
      <c r="BG115" s="346" t="str">
        <f t="shared" ca="1" si="98"/>
        <v/>
      </c>
      <c r="BH115" s="341" t="str">
        <f t="shared" ca="1" si="99"/>
        <v/>
      </c>
      <c r="BI115" s="353" t="str">
        <f t="shared" ca="1" si="100"/>
        <v/>
      </c>
      <c r="BJ115" s="348" t="str">
        <f t="shared" ca="1" si="101"/>
        <v/>
      </c>
      <c r="BK115" s="351" t="str">
        <f t="shared" ca="1" si="102"/>
        <v/>
      </c>
      <c r="BL115" s="346" t="str">
        <f t="shared" ca="1" si="103"/>
        <v/>
      </c>
    </row>
    <row r="116" spans="37:64" x14ac:dyDescent="0.2">
      <c r="AK116" s="379" t="str">
        <f t="shared" si="78"/>
        <v>Paycheck 2</v>
      </c>
      <c r="AL116" s="380">
        <f t="shared" si="83"/>
        <v>45264</v>
      </c>
      <c r="AM116" s="382" t="str">
        <f t="shared" si="79"/>
        <v>December 2023</v>
      </c>
      <c r="AN116" s="384">
        <f t="shared" si="80"/>
        <v>400</v>
      </c>
      <c r="AO116" s="384" t="str">
        <f t="shared" si="81"/>
        <v>Income</v>
      </c>
      <c r="AP116" s="385">
        <f t="shared" si="82"/>
        <v>4</v>
      </c>
      <c r="AS116" s="341" t="str">
        <f t="shared" ca="1" si="84"/>
        <v/>
      </c>
      <c r="AT116" s="353" t="str">
        <f t="shared" ca="1" si="85"/>
        <v/>
      </c>
      <c r="AU116" s="348" t="str">
        <f t="shared" ca="1" si="86"/>
        <v/>
      </c>
      <c r="AV116" s="351" t="str">
        <f t="shared" ca="1" si="87"/>
        <v/>
      </c>
      <c r="AW116" s="346" t="str">
        <f t="shared" ca="1" si="88"/>
        <v/>
      </c>
      <c r="AX116" s="341" t="str">
        <f t="shared" ca="1" si="89"/>
        <v/>
      </c>
      <c r="AY116" s="353" t="str">
        <f t="shared" ca="1" si="90"/>
        <v/>
      </c>
      <c r="AZ116" s="348" t="str">
        <f t="shared" ca="1" si="91"/>
        <v/>
      </c>
      <c r="BA116" s="351" t="str">
        <f t="shared" ca="1" si="92"/>
        <v/>
      </c>
      <c r="BB116" s="346" t="str">
        <f t="shared" ca="1" si="93"/>
        <v/>
      </c>
      <c r="BC116" s="341" t="str">
        <f t="shared" ca="1" si="94"/>
        <v/>
      </c>
      <c r="BD116" s="353" t="str">
        <f t="shared" ca="1" si="95"/>
        <v/>
      </c>
      <c r="BE116" s="348" t="str">
        <f t="shared" ca="1" si="96"/>
        <v/>
      </c>
      <c r="BF116" s="351" t="str">
        <f t="shared" ca="1" si="97"/>
        <v/>
      </c>
      <c r="BG116" s="346" t="str">
        <f t="shared" ca="1" si="98"/>
        <v/>
      </c>
      <c r="BH116" s="341" t="str">
        <f t="shared" ca="1" si="99"/>
        <v/>
      </c>
      <c r="BI116" s="353" t="str">
        <f t="shared" ca="1" si="100"/>
        <v/>
      </c>
      <c r="BJ116" s="348" t="str">
        <f t="shared" ca="1" si="101"/>
        <v/>
      </c>
      <c r="BK116" s="351" t="str">
        <f t="shared" ca="1" si="102"/>
        <v/>
      </c>
      <c r="BL116" s="346" t="str">
        <f t="shared" ca="1" si="103"/>
        <v/>
      </c>
    </row>
    <row r="117" spans="37:64" x14ac:dyDescent="0.2">
      <c r="AK117" s="379" t="str">
        <f t="shared" si="78"/>
        <v>Paycheck 2</v>
      </c>
      <c r="AL117" s="380">
        <f t="shared" si="83"/>
        <v>45271</v>
      </c>
      <c r="AM117" s="382" t="str">
        <f t="shared" si="79"/>
        <v>December 2023</v>
      </c>
      <c r="AN117" s="384">
        <f t="shared" si="80"/>
        <v>400</v>
      </c>
      <c r="AO117" s="384" t="str">
        <f t="shared" si="81"/>
        <v>Income</v>
      </c>
      <c r="AP117" s="385">
        <f t="shared" si="82"/>
        <v>11</v>
      </c>
      <c r="AS117" s="341" t="str">
        <f t="shared" ca="1" si="84"/>
        <v/>
      </c>
      <c r="AT117" s="353" t="str">
        <f t="shared" ca="1" si="85"/>
        <v/>
      </c>
      <c r="AU117" s="348" t="str">
        <f t="shared" ca="1" si="86"/>
        <v/>
      </c>
      <c r="AV117" s="351" t="str">
        <f t="shared" ca="1" si="87"/>
        <v/>
      </c>
      <c r="AW117" s="346" t="str">
        <f t="shared" ca="1" si="88"/>
        <v/>
      </c>
      <c r="AX117" s="341" t="str">
        <f t="shared" ca="1" si="89"/>
        <v/>
      </c>
      <c r="AY117" s="353" t="str">
        <f t="shared" ca="1" si="90"/>
        <v/>
      </c>
      <c r="AZ117" s="348" t="str">
        <f t="shared" ca="1" si="91"/>
        <v/>
      </c>
      <c r="BA117" s="351" t="str">
        <f t="shared" ca="1" si="92"/>
        <v/>
      </c>
      <c r="BB117" s="346" t="str">
        <f t="shared" ca="1" si="93"/>
        <v/>
      </c>
      <c r="BC117" s="341" t="str">
        <f t="shared" ca="1" si="94"/>
        <v/>
      </c>
      <c r="BD117" s="353" t="str">
        <f t="shared" ca="1" si="95"/>
        <v/>
      </c>
      <c r="BE117" s="348" t="str">
        <f t="shared" ca="1" si="96"/>
        <v/>
      </c>
      <c r="BF117" s="351" t="str">
        <f t="shared" ca="1" si="97"/>
        <v/>
      </c>
      <c r="BG117" s="346" t="str">
        <f t="shared" ca="1" si="98"/>
        <v/>
      </c>
      <c r="BH117" s="341" t="str">
        <f t="shared" ca="1" si="99"/>
        <v/>
      </c>
      <c r="BI117" s="353" t="str">
        <f t="shared" ca="1" si="100"/>
        <v/>
      </c>
      <c r="BJ117" s="348" t="str">
        <f t="shared" ca="1" si="101"/>
        <v/>
      </c>
      <c r="BK117" s="351" t="str">
        <f t="shared" ca="1" si="102"/>
        <v/>
      </c>
      <c r="BL117" s="346" t="str">
        <f t="shared" ca="1" si="103"/>
        <v/>
      </c>
    </row>
    <row r="118" spans="37:64" ht="13.5" thickBot="1" x14ac:dyDescent="0.25">
      <c r="AK118" s="379" t="str">
        <f t="shared" si="78"/>
        <v>Paycheck 2</v>
      </c>
      <c r="AL118" s="380">
        <f t="shared" si="83"/>
        <v>45278</v>
      </c>
      <c r="AM118" s="382" t="str">
        <f t="shared" si="79"/>
        <v>December 2023</v>
      </c>
      <c r="AN118" s="384">
        <f t="shared" si="80"/>
        <v>400</v>
      </c>
      <c r="AO118" s="384" t="str">
        <f t="shared" si="81"/>
        <v>Income</v>
      </c>
      <c r="AP118" s="385">
        <f t="shared" si="82"/>
        <v>18</v>
      </c>
      <c r="AS118" s="345" t="str">
        <f t="shared" ca="1" si="84"/>
        <v/>
      </c>
      <c r="AT118" s="354" t="str">
        <f t="shared" ca="1" si="85"/>
        <v/>
      </c>
      <c r="AU118" s="349" t="str">
        <f t="shared" ca="1" si="86"/>
        <v/>
      </c>
      <c r="AV118" s="352" t="str">
        <f t="shared" ca="1" si="87"/>
        <v/>
      </c>
      <c r="AW118" s="347" t="str">
        <f t="shared" ca="1" si="88"/>
        <v/>
      </c>
      <c r="AX118" s="345" t="str">
        <f t="shared" ca="1" si="89"/>
        <v/>
      </c>
      <c r="AY118" s="354" t="str">
        <f t="shared" ca="1" si="90"/>
        <v/>
      </c>
      <c r="AZ118" s="349" t="str">
        <f t="shared" ca="1" si="91"/>
        <v/>
      </c>
      <c r="BA118" s="352" t="str">
        <f t="shared" ca="1" si="92"/>
        <v/>
      </c>
      <c r="BB118" s="347" t="str">
        <f t="shared" ca="1" si="93"/>
        <v/>
      </c>
      <c r="BC118" s="345" t="str">
        <f t="shared" ca="1" si="94"/>
        <v/>
      </c>
      <c r="BD118" s="354" t="str">
        <f t="shared" ca="1" si="95"/>
        <v/>
      </c>
      <c r="BE118" s="349" t="str">
        <f t="shared" ca="1" si="96"/>
        <v/>
      </c>
      <c r="BF118" s="352" t="str">
        <f t="shared" ca="1" si="97"/>
        <v/>
      </c>
      <c r="BG118" s="347" t="str">
        <f t="shared" ca="1" si="98"/>
        <v/>
      </c>
      <c r="BH118" s="345" t="str">
        <f t="shared" ca="1" si="99"/>
        <v/>
      </c>
      <c r="BI118" s="354" t="str">
        <f t="shared" ca="1" si="100"/>
        <v/>
      </c>
      <c r="BJ118" s="349" t="str">
        <f t="shared" ca="1" si="101"/>
        <v/>
      </c>
      <c r="BK118" s="352" t="str">
        <f t="shared" ca="1" si="102"/>
        <v/>
      </c>
      <c r="BL118" s="347" t="str">
        <f t="shared" ca="1" si="103"/>
        <v/>
      </c>
    </row>
    <row r="119" spans="37:64" x14ac:dyDescent="0.2">
      <c r="AK119" s="379" t="str">
        <f t="shared" si="78"/>
        <v>Paycheck 2</v>
      </c>
      <c r="AL119" s="380">
        <f t="shared" si="83"/>
        <v>45285</v>
      </c>
      <c r="AM119" s="382" t="str">
        <f t="shared" si="79"/>
        <v>December 2023</v>
      </c>
      <c r="AN119" s="384">
        <f t="shared" si="80"/>
        <v>400</v>
      </c>
      <c r="AO119" s="384" t="str">
        <f t="shared" si="81"/>
        <v>Income</v>
      </c>
      <c r="AP119" s="385">
        <f t="shared" si="82"/>
        <v>25</v>
      </c>
    </row>
    <row r="120" spans="37:64" ht="13.5" thickBot="1" x14ac:dyDescent="0.25">
      <c r="AK120" s="379" t="str">
        <f t="shared" si="78"/>
        <v>Paycheck 2</v>
      </c>
      <c r="AL120" s="380">
        <f t="shared" si="83"/>
        <v>45292</v>
      </c>
      <c r="AM120" s="382" t="str">
        <f t="shared" si="79"/>
        <v>January 2024</v>
      </c>
      <c r="AN120" s="384">
        <f t="shared" si="80"/>
        <v>400</v>
      </c>
      <c r="AO120" s="384" t="str">
        <f t="shared" si="81"/>
        <v>Income</v>
      </c>
      <c r="AP120" s="385">
        <f t="shared" si="82"/>
        <v>1</v>
      </c>
    </row>
    <row r="121" spans="37:64" ht="13.5" thickBot="1" x14ac:dyDescent="0.25">
      <c r="AK121" s="387" t="str">
        <f t="shared" si="78"/>
        <v>Paycheck 2</v>
      </c>
      <c r="AL121" s="381">
        <f t="shared" si="83"/>
        <v>45299</v>
      </c>
      <c r="AM121" s="383" t="str">
        <f t="shared" si="79"/>
        <v>January 2024</v>
      </c>
      <c r="AN121" s="386">
        <f t="shared" si="80"/>
        <v>400</v>
      </c>
      <c r="AO121" s="386" t="str">
        <f t="shared" si="81"/>
        <v>Income</v>
      </c>
      <c r="AP121" s="365">
        <f t="shared" si="82"/>
        <v>8</v>
      </c>
      <c r="AS121" s="1130" t="str">
        <f>IF(Q27="","",TEXT(Q27,"mmmm yyyy"))</f>
        <v>September 2023</v>
      </c>
      <c r="AT121" s="1131"/>
      <c r="AU121" s="1132"/>
      <c r="AV121" s="1132"/>
      <c r="AW121" s="1133"/>
      <c r="AX121" s="1130" t="str">
        <f>IF(A36="","",TEXT(A36,"mmmm yyyy"))</f>
        <v>October 2023</v>
      </c>
      <c r="AY121" s="1131"/>
      <c r="AZ121" s="1132"/>
      <c r="BA121" s="1132"/>
      <c r="BB121" s="1133"/>
      <c r="BC121" s="1130" t="str">
        <f>IF(I36="","",TEXT(I36,"mmmm yyyy"))</f>
        <v>November 2023</v>
      </c>
      <c r="BD121" s="1131"/>
      <c r="BE121" s="1132"/>
      <c r="BF121" s="1132"/>
      <c r="BG121" s="1133"/>
      <c r="BH121" s="1130" t="str">
        <f>IF(Q36="","",TEXT(Q36,"mmmm yyyy"))</f>
        <v>December 2023</v>
      </c>
      <c r="BI121" s="1131"/>
      <c r="BJ121" s="1132"/>
      <c r="BK121" s="1132"/>
      <c r="BL121" s="1133"/>
    </row>
    <row r="122" spans="37:64" x14ac:dyDescent="0.2">
      <c r="AK122" s="1097" t="str">
        <f>IF($AB$14="","",$AB$14)</f>
        <v>Investment 1</v>
      </c>
      <c r="AL122" s="1098"/>
      <c r="AM122" s="1098"/>
      <c r="AN122" s="1098"/>
      <c r="AO122" s="1098"/>
      <c r="AP122" s="1099"/>
      <c r="AS122" s="342"/>
      <c r="AT122" s="355" t="s">
        <v>261</v>
      </c>
      <c r="AU122" s="343" t="s">
        <v>496</v>
      </c>
      <c r="AV122" s="343" t="s">
        <v>194</v>
      </c>
      <c r="AW122" s="344" t="s">
        <v>495</v>
      </c>
      <c r="AX122" s="342"/>
      <c r="AY122" s="355" t="s">
        <v>261</v>
      </c>
      <c r="AZ122" s="343" t="s">
        <v>496</v>
      </c>
      <c r="BA122" s="343" t="s">
        <v>194</v>
      </c>
      <c r="BB122" s="344" t="s">
        <v>495</v>
      </c>
      <c r="BC122" s="342"/>
      <c r="BD122" s="355" t="s">
        <v>261</v>
      </c>
      <c r="BE122" s="343" t="s">
        <v>496</v>
      </c>
      <c r="BF122" s="343" t="s">
        <v>194</v>
      </c>
      <c r="BG122" s="344" t="s">
        <v>495</v>
      </c>
      <c r="BH122" s="342"/>
      <c r="BI122" s="355" t="s">
        <v>261</v>
      </c>
      <c r="BJ122" s="343" t="s">
        <v>496</v>
      </c>
      <c r="BK122" s="343" t="s">
        <v>194</v>
      </c>
      <c r="BL122" s="344" t="s">
        <v>495</v>
      </c>
    </row>
    <row r="123" spans="37:64" x14ac:dyDescent="0.2">
      <c r="AK123" s="378" t="s">
        <v>192</v>
      </c>
      <c r="AL123" s="1096" t="str">
        <f>IF($AC$14="","",$AC$14)</f>
        <v>Monthly</v>
      </c>
      <c r="AM123" s="1096"/>
      <c r="AN123" s="376" t="s">
        <v>193</v>
      </c>
      <c r="AO123" s="376" t="s">
        <v>261</v>
      </c>
      <c r="AP123" s="377" t="s">
        <v>495</v>
      </c>
      <c r="AS123" s="341">
        <f t="shared" ref="AS123:AS131" ca="1" si="104">IFERROR(MATCH($AS$121,OFFSET($AM$1,AS122,,1000),0)+AS122,"")</f>
        <v>29</v>
      </c>
      <c r="AT123" s="353" t="str">
        <f ca="1">IFERROR(INDEX(AO:AO,AS123),"")</f>
        <v>Income</v>
      </c>
      <c r="AU123" s="348" t="str">
        <f ca="1">IFERROR(INDEX(AK:AK,AS123),"")</f>
        <v>Paycheck 1</v>
      </c>
      <c r="AV123" s="351">
        <f ca="1">IFERROR(INDEX(AN:AN,AS123),"")</f>
        <v>850</v>
      </c>
      <c r="AW123" s="346">
        <f ca="1">IFERROR(INDEX(AP:AP,AS123),"")</f>
        <v>1</v>
      </c>
      <c r="AX123" s="341">
        <f t="shared" ref="AX123:AX131" ca="1" si="105">IFERROR(MATCH($AX$121,OFFSET($AM$1,AX122,,1000),0)+AX122,"")</f>
        <v>32</v>
      </c>
      <c r="AY123" s="353" t="str">
        <f ca="1">IFERROR(INDEX(AO:AO,AX123),"")</f>
        <v>Income</v>
      </c>
      <c r="AZ123" s="348" t="str">
        <f ca="1">IFERROR(INDEX(AK:AK,AX123),"")</f>
        <v>Paycheck 1</v>
      </c>
      <c r="BA123" s="351">
        <f ca="1">IFERROR(INDEX(AN:AN,AX123),"")</f>
        <v>850</v>
      </c>
      <c r="BB123" s="346">
        <f ca="1">IFERROR(INDEX(AP:AP,AX123),"")</f>
        <v>13</v>
      </c>
      <c r="BC123" s="341">
        <f t="shared" ref="BC123:BC131" ca="1" si="106">IFERROR(MATCH($BC$121,OFFSET($AM$1,BC122,,1000),0)+BC122,"")</f>
        <v>34</v>
      </c>
      <c r="BD123" s="353" t="str">
        <f ca="1">IFERROR(INDEX(AO:AO,BC123),"")</f>
        <v>Income</v>
      </c>
      <c r="BE123" s="348" t="str">
        <f ca="1">IFERROR(INDEX(AK:AK,BC123),"")</f>
        <v>Paycheck 1</v>
      </c>
      <c r="BF123" s="351">
        <f ca="1">IFERROR(INDEX(AN:AN,BC123),"")</f>
        <v>850</v>
      </c>
      <c r="BG123" s="346">
        <f ca="1">IFERROR(INDEX(AP:AP,BC123),"")</f>
        <v>10</v>
      </c>
      <c r="BH123" s="341">
        <f t="shared" ref="BH123:BH131" ca="1" si="107">IFERROR(MATCH($BH$121,OFFSET($AM$1,BH122,,1000),0)+BH122,"")</f>
        <v>36</v>
      </c>
      <c r="BI123" s="353" t="str">
        <f ca="1">IFERROR(INDEX(AO:AO,BH123),"")</f>
        <v>Income</v>
      </c>
      <c r="BJ123" s="348" t="str">
        <f ca="1">IFERROR(INDEX(AK:AK,BH123),"")</f>
        <v>Paycheck 1</v>
      </c>
      <c r="BK123" s="351">
        <f ca="1">IFERROR(INDEX(AN:AN,BH123),"")</f>
        <v>850</v>
      </c>
      <c r="BL123" s="346">
        <f ca="1">IFERROR(INDEX(AP:AP,BH123),"")</f>
        <v>8</v>
      </c>
    </row>
    <row r="124" spans="37:64" x14ac:dyDescent="0.2">
      <c r="AK124" s="379" t="str">
        <f>IF(AL124="","",$AB$14)</f>
        <v>Investment 1</v>
      </c>
      <c r="AL124" s="380">
        <f>IF(AI14="","",AI14)</f>
        <v>44941</v>
      </c>
      <c r="AM124" s="382" t="str">
        <f>IF(AL124="","",TEXT(AL124,"mmmm yyyy"))</f>
        <v>January 2023</v>
      </c>
      <c r="AN124" s="384">
        <f>IF(AL124="","",$AD$14)</f>
        <v>200</v>
      </c>
      <c r="AO124" s="384" t="str">
        <f>IF(AL124="","",$AE$14)</f>
        <v>Income</v>
      </c>
      <c r="AP124" s="385">
        <f>IF(AL124="","",DAY(AL124))</f>
        <v>15</v>
      </c>
      <c r="AS124" s="341">
        <f t="shared" ca="1" si="104"/>
        <v>30</v>
      </c>
      <c r="AT124" s="353" t="str">
        <f t="shared" ref="AT124:AT131" ca="1" si="108">IFERROR(INDEX(AO:AO,AS124),"")</f>
        <v>Income</v>
      </c>
      <c r="AU124" s="348" t="str">
        <f t="shared" ref="AU124:AU131" ca="1" si="109">IFERROR(INDEX(AK:AK,AS124),"")</f>
        <v>Paycheck 1</v>
      </c>
      <c r="AV124" s="351">
        <f t="shared" ref="AV124:AV131" ca="1" si="110">IFERROR(INDEX(AN:AN,AS124),"")</f>
        <v>850</v>
      </c>
      <c r="AW124" s="346">
        <f t="shared" ref="AW124:AW131" ca="1" si="111">IFERROR(INDEX(AP:AP,AS124),"")</f>
        <v>15</v>
      </c>
      <c r="AX124" s="341">
        <f t="shared" ca="1" si="105"/>
        <v>33</v>
      </c>
      <c r="AY124" s="353" t="str">
        <f t="shared" ref="AY124:AY131" ca="1" si="112">IFERROR(INDEX(AO:AO,AX124),"")</f>
        <v>Income</v>
      </c>
      <c r="AZ124" s="348" t="str">
        <f t="shared" ref="AZ124:AZ131" ca="1" si="113">IFERROR(INDEX(AK:AK,AX124),"")</f>
        <v>Paycheck 1</v>
      </c>
      <c r="BA124" s="351">
        <f t="shared" ref="BA124:BA131" ca="1" si="114">IFERROR(INDEX(AN:AN,AX124),"")</f>
        <v>850</v>
      </c>
      <c r="BB124" s="346">
        <f t="shared" ref="BB124:BB131" ca="1" si="115">IFERROR(INDEX(AP:AP,AX124),"")</f>
        <v>27</v>
      </c>
      <c r="BC124" s="341">
        <f t="shared" ca="1" si="106"/>
        <v>35</v>
      </c>
      <c r="BD124" s="353" t="str">
        <f t="shared" ref="BD124:BD131" ca="1" si="116">IFERROR(INDEX(AO:AO,BC124),"")</f>
        <v>Income</v>
      </c>
      <c r="BE124" s="348" t="str">
        <f t="shared" ref="BE124:BE131" ca="1" si="117">IFERROR(INDEX(AK:AK,BC124),"")</f>
        <v>Paycheck 1</v>
      </c>
      <c r="BF124" s="351">
        <f t="shared" ref="BF124:BF131" ca="1" si="118">IFERROR(INDEX(AN:AN,BC124),"")</f>
        <v>850</v>
      </c>
      <c r="BG124" s="346">
        <f t="shared" ref="BG124:BG131" ca="1" si="119">IFERROR(INDEX(AP:AP,BC124),"")</f>
        <v>24</v>
      </c>
      <c r="BH124" s="341">
        <f t="shared" ca="1" si="107"/>
        <v>37</v>
      </c>
      <c r="BI124" s="353" t="str">
        <f t="shared" ref="BI124:BI131" ca="1" si="120">IFERROR(INDEX(AO:AO,BH124),"")</f>
        <v>Income</v>
      </c>
      <c r="BJ124" s="348" t="str">
        <f t="shared" ref="BJ124:BJ131" ca="1" si="121">IFERROR(INDEX(AK:AK,BH124),"")</f>
        <v>Paycheck 1</v>
      </c>
      <c r="BK124" s="351">
        <f t="shared" ref="BK124:BK131" ca="1" si="122">IFERROR(INDEX(AN:AN,BH124),"")</f>
        <v>850</v>
      </c>
      <c r="BL124" s="346">
        <f t="shared" ref="BL124:BL131" ca="1" si="123">IFERROR(INDEX(AP:AP,BH124),"")</f>
        <v>22</v>
      </c>
    </row>
    <row r="125" spans="37:64" x14ac:dyDescent="0.2">
      <c r="AK125" s="379" t="str">
        <f t="shared" ref="AK125:AK177" si="124">IF(AL125="","",$AB$14)</f>
        <v>Investment 1</v>
      </c>
      <c r="AL125" s="380">
        <f>IF(AL124&gt;$AI$10,"",IF($AL$123="Weekly",AL124+7*1,IF($AL$123="Bi-Weekly",AL124+7*2,IF($AL$123="Monthly",EDATE(AL124,1),IF($AL$123="Bi-Yearly",EDATE(AL124,6),IF($AL$123="Yearly",EDATE(AL124,12),""))))))</f>
        <v>44972</v>
      </c>
      <c r="AM125" s="382" t="str">
        <f t="shared" ref="AM125:AM177" si="125">IF(AL125="","",TEXT(AL125,"mmmm yyyy"))</f>
        <v>February 2023</v>
      </c>
      <c r="AN125" s="384">
        <f t="shared" ref="AN125:AN177" si="126">IF(AL125="","",$AD$14)</f>
        <v>200</v>
      </c>
      <c r="AO125" s="384" t="str">
        <f t="shared" ref="AO125:AO177" si="127">IF(AL125="","",$AE$14)</f>
        <v>Income</v>
      </c>
      <c r="AP125" s="385">
        <f t="shared" ref="AP125:AP177" si="128">IF(AL125="","",DAY(AL125))</f>
        <v>15</v>
      </c>
      <c r="AS125" s="341">
        <f t="shared" ca="1" si="104"/>
        <v>31</v>
      </c>
      <c r="AT125" s="353" t="str">
        <f t="shared" ca="1" si="108"/>
        <v>Income</v>
      </c>
      <c r="AU125" s="348" t="str">
        <f t="shared" ca="1" si="109"/>
        <v>Paycheck 1</v>
      </c>
      <c r="AV125" s="351">
        <f t="shared" ca="1" si="110"/>
        <v>850</v>
      </c>
      <c r="AW125" s="346">
        <f t="shared" ca="1" si="111"/>
        <v>29</v>
      </c>
      <c r="AX125" s="341">
        <f t="shared" ca="1" si="105"/>
        <v>107</v>
      </c>
      <c r="AY125" s="353" t="str">
        <f t="shared" ca="1" si="112"/>
        <v>Income</v>
      </c>
      <c r="AZ125" s="348" t="str">
        <f t="shared" ca="1" si="113"/>
        <v>Paycheck 2</v>
      </c>
      <c r="BA125" s="351">
        <f t="shared" ca="1" si="114"/>
        <v>400</v>
      </c>
      <c r="BB125" s="346">
        <f t="shared" ca="1" si="115"/>
        <v>2</v>
      </c>
      <c r="BC125" s="341">
        <f t="shared" ca="1" si="106"/>
        <v>112</v>
      </c>
      <c r="BD125" s="353" t="str">
        <f t="shared" ca="1" si="116"/>
        <v>Income</v>
      </c>
      <c r="BE125" s="348" t="str">
        <f t="shared" ca="1" si="117"/>
        <v>Paycheck 2</v>
      </c>
      <c r="BF125" s="351">
        <f t="shared" ca="1" si="118"/>
        <v>400</v>
      </c>
      <c r="BG125" s="346">
        <f t="shared" ca="1" si="119"/>
        <v>6</v>
      </c>
      <c r="BH125" s="341">
        <f t="shared" ca="1" si="107"/>
        <v>116</v>
      </c>
      <c r="BI125" s="353" t="str">
        <f t="shared" ca="1" si="120"/>
        <v>Income</v>
      </c>
      <c r="BJ125" s="348" t="str">
        <f t="shared" ca="1" si="121"/>
        <v>Paycheck 2</v>
      </c>
      <c r="BK125" s="351">
        <f t="shared" ca="1" si="122"/>
        <v>400</v>
      </c>
      <c r="BL125" s="346">
        <f t="shared" ca="1" si="123"/>
        <v>4</v>
      </c>
    </row>
    <row r="126" spans="37:64" x14ac:dyDescent="0.2">
      <c r="AK126" s="379" t="str">
        <f t="shared" si="124"/>
        <v>Investment 1</v>
      </c>
      <c r="AL126" s="380">
        <f t="shared" ref="AL126:AL177" si="129">IF(AL125&gt;$AI$10,"",IF($AL$123="Weekly",AL125+7*1,IF($AL$123="Bi-Weekly",AL125+7*2,IF($AL$123="Monthly",EDATE(AL125,1),IF($AL$123="Bi-Yearly",EDATE(AL125,6),IF($AL$123="Yearly",EDATE(AL125,12),""))))))</f>
        <v>45000</v>
      </c>
      <c r="AM126" s="382" t="str">
        <f t="shared" si="125"/>
        <v>March 2023</v>
      </c>
      <c r="AN126" s="384">
        <f t="shared" si="126"/>
        <v>200</v>
      </c>
      <c r="AO126" s="384" t="str">
        <f t="shared" si="127"/>
        <v>Income</v>
      </c>
      <c r="AP126" s="385">
        <f t="shared" si="128"/>
        <v>15</v>
      </c>
      <c r="AS126" s="341">
        <f t="shared" ca="1" si="104"/>
        <v>103</v>
      </c>
      <c r="AT126" s="353" t="str">
        <f t="shared" ca="1" si="108"/>
        <v>Income</v>
      </c>
      <c r="AU126" s="348" t="str">
        <f t="shared" ca="1" si="109"/>
        <v>Paycheck 2</v>
      </c>
      <c r="AV126" s="351">
        <f t="shared" ca="1" si="110"/>
        <v>400</v>
      </c>
      <c r="AW126" s="346">
        <f t="shared" ca="1" si="111"/>
        <v>4</v>
      </c>
      <c r="AX126" s="341">
        <f t="shared" ca="1" si="105"/>
        <v>108</v>
      </c>
      <c r="AY126" s="353" t="str">
        <f t="shared" ca="1" si="112"/>
        <v>Income</v>
      </c>
      <c r="AZ126" s="348" t="str">
        <f t="shared" ca="1" si="113"/>
        <v>Paycheck 2</v>
      </c>
      <c r="BA126" s="351">
        <f t="shared" ca="1" si="114"/>
        <v>400</v>
      </c>
      <c r="BB126" s="346">
        <f t="shared" ca="1" si="115"/>
        <v>9</v>
      </c>
      <c r="BC126" s="341">
        <f t="shared" ca="1" si="106"/>
        <v>113</v>
      </c>
      <c r="BD126" s="353" t="str">
        <f t="shared" ca="1" si="116"/>
        <v>Income</v>
      </c>
      <c r="BE126" s="348" t="str">
        <f t="shared" ca="1" si="117"/>
        <v>Paycheck 2</v>
      </c>
      <c r="BF126" s="351">
        <f t="shared" ca="1" si="118"/>
        <v>400</v>
      </c>
      <c r="BG126" s="346">
        <f t="shared" ca="1" si="119"/>
        <v>13</v>
      </c>
      <c r="BH126" s="341">
        <f t="shared" ca="1" si="107"/>
        <v>117</v>
      </c>
      <c r="BI126" s="353" t="str">
        <f t="shared" ca="1" si="120"/>
        <v>Income</v>
      </c>
      <c r="BJ126" s="348" t="str">
        <f t="shared" ca="1" si="121"/>
        <v>Paycheck 2</v>
      </c>
      <c r="BK126" s="351">
        <f t="shared" ca="1" si="122"/>
        <v>400</v>
      </c>
      <c r="BL126" s="346">
        <f t="shared" ca="1" si="123"/>
        <v>11</v>
      </c>
    </row>
    <row r="127" spans="37:64" x14ac:dyDescent="0.2">
      <c r="AK127" s="379" t="str">
        <f t="shared" si="124"/>
        <v>Investment 1</v>
      </c>
      <c r="AL127" s="380">
        <f t="shared" si="129"/>
        <v>45031</v>
      </c>
      <c r="AM127" s="382" t="str">
        <f t="shared" si="125"/>
        <v>April 2023</v>
      </c>
      <c r="AN127" s="384">
        <f t="shared" si="126"/>
        <v>200</v>
      </c>
      <c r="AO127" s="384" t="str">
        <f t="shared" si="127"/>
        <v>Income</v>
      </c>
      <c r="AP127" s="385">
        <f t="shared" si="128"/>
        <v>15</v>
      </c>
      <c r="AS127" s="341">
        <f t="shared" ca="1" si="104"/>
        <v>104</v>
      </c>
      <c r="AT127" s="353" t="str">
        <f t="shared" ca="1" si="108"/>
        <v>Income</v>
      </c>
      <c r="AU127" s="348" t="str">
        <f t="shared" ca="1" si="109"/>
        <v>Paycheck 2</v>
      </c>
      <c r="AV127" s="351">
        <f t="shared" ca="1" si="110"/>
        <v>400</v>
      </c>
      <c r="AW127" s="346">
        <f t="shared" ca="1" si="111"/>
        <v>11</v>
      </c>
      <c r="AX127" s="341">
        <f t="shared" ca="1" si="105"/>
        <v>109</v>
      </c>
      <c r="AY127" s="353" t="str">
        <f t="shared" ca="1" si="112"/>
        <v>Income</v>
      </c>
      <c r="AZ127" s="348" t="str">
        <f t="shared" ca="1" si="113"/>
        <v>Paycheck 2</v>
      </c>
      <c r="BA127" s="351">
        <f t="shared" ca="1" si="114"/>
        <v>400</v>
      </c>
      <c r="BB127" s="346">
        <f t="shared" ca="1" si="115"/>
        <v>16</v>
      </c>
      <c r="BC127" s="341">
        <f t="shared" ca="1" si="106"/>
        <v>114</v>
      </c>
      <c r="BD127" s="353" t="str">
        <f t="shared" ca="1" si="116"/>
        <v>Income</v>
      </c>
      <c r="BE127" s="348" t="str">
        <f t="shared" ca="1" si="117"/>
        <v>Paycheck 2</v>
      </c>
      <c r="BF127" s="351">
        <f t="shared" ca="1" si="118"/>
        <v>400</v>
      </c>
      <c r="BG127" s="346">
        <f t="shared" ca="1" si="119"/>
        <v>20</v>
      </c>
      <c r="BH127" s="341">
        <f t="shared" ca="1" si="107"/>
        <v>118</v>
      </c>
      <c r="BI127" s="353" t="str">
        <f t="shared" ca="1" si="120"/>
        <v>Income</v>
      </c>
      <c r="BJ127" s="348" t="str">
        <f t="shared" ca="1" si="121"/>
        <v>Paycheck 2</v>
      </c>
      <c r="BK127" s="351">
        <f t="shared" ca="1" si="122"/>
        <v>400</v>
      </c>
      <c r="BL127" s="346">
        <f t="shared" ca="1" si="123"/>
        <v>18</v>
      </c>
    </row>
    <row r="128" spans="37:64" x14ac:dyDescent="0.2">
      <c r="AK128" s="379" t="str">
        <f t="shared" si="124"/>
        <v>Investment 1</v>
      </c>
      <c r="AL128" s="380">
        <f t="shared" si="129"/>
        <v>45061</v>
      </c>
      <c r="AM128" s="382" t="str">
        <f t="shared" si="125"/>
        <v>May 2023</v>
      </c>
      <c r="AN128" s="384">
        <f t="shared" si="126"/>
        <v>200</v>
      </c>
      <c r="AO128" s="384" t="str">
        <f t="shared" si="127"/>
        <v>Income</v>
      </c>
      <c r="AP128" s="385">
        <f t="shared" si="128"/>
        <v>15</v>
      </c>
      <c r="AS128" s="341">
        <f t="shared" ca="1" si="104"/>
        <v>105</v>
      </c>
      <c r="AT128" s="353" t="str">
        <f t="shared" ca="1" si="108"/>
        <v>Income</v>
      </c>
      <c r="AU128" s="348" t="str">
        <f t="shared" ca="1" si="109"/>
        <v>Paycheck 2</v>
      </c>
      <c r="AV128" s="351">
        <f t="shared" ca="1" si="110"/>
        <v>400</v>
      </c>
      <c r="AW128" s="346">
        <f t="shared" ca="1" si="111"/>
        <v>18</v>
      </c>
      <c r="AX128" s="341">
        <f t="shared" ca="1" si="105"/>
        <v>110</v>
      </c>
      <c r="AY128" s="353" t="str">
        <f t="shared" ca="1" si="112"/>
        <v>Income</v>
      </c>
      <c r="AZ128" s="348" t="str">
        <f t="shared" ca="1" si="113"/>
        <v>Paycheck 2</v>
      </c>
      <c r="BA128" s="351">
        <f t="shared" ca="1" si="114"/>
        <v>400</v>
      </c>
      <c r="BB128" s="346">
        <f t="shared" ca="1" si="115"/>
        <v>23</v>
      </c>
      <c r="BC128" s="341">
        <f t="shared" ca="1" si="106"/>
        <v>115</v>
      </c>
      <c r="BD128" s="353" t="str">
        <f t="shared" ca="1" si="116"/>
        <v>Income</v>
      </c>
      <c r="BE128" s="348" t="str">
        <f t="shared" ca="1" si="117"/>
        <v>Paycheck 2</v>
      </c>
      <c r="BF128" s="351">
        <f t="shared" ca="1" si="118"/>
        <v>400</v>
      </c>
      <c r="BG128" s="346">
        <f t="shared" ca="1" si="119"/>
        <v>27</v>
      </c>
      <c r="BH128" s="341">
        <f t="shared" ca="1" si="107"/>
        <v>119</v>
      </c>
      <c r="BI128" s="353" t="str">
        <f t="shared" ca="1" si="120"/>
        <v>Income</v>
      </c>
      <c r="BJ128" s="348" t="str">
        <f t="shared" ca="1" si="121"/>
        <v>Paycheck 2</v>
      </c>
      <c r="BK128" s="351">
        <f t="shared" ca="1" si="122"/>
        <v>400</v>
      </c>
      <c r="BL128" s="346">
        <f t="shared" ca="1" si="123"/>
        <v>25</v>
      </c>
    </row>
    <row r="129" spans="37:64" x14ac:dyDescent="0.2">
      <c r="AK129" s="379" t="str">
        <f t="shared" si="124"/>
        <v>Investment 1</v>
      </c>
      <c r="AL129" s="380">
        <f t="shared" si="129"/>
        <v>45092</v>
      </c>
      <c r="AM129" s="382" t="str">
        <f t="shared" si="125"/>
        <v>June 2023</v>
      </c>
      <c r="AN129" s="384">
        <f t="shared" si="126"/>
        <v>200</v>
      </c>
      <c r="AO129" s="384" t="str">
        <f t="shared" si="127"/>
        <v>Income</v>
      </c>
      <c r="AP129" s="385">
        <f t="shared" si="128"/>
        <v>15</v>
      </c>
      <c r="AS129" s="341">
        <f t="shared" ca="1" si="104"/>
        <v>106</v>
      </c>
      <c r="AT129" s="353" t="str">
        <f t="shared" ca="1" si="108"/>
        <v>Income</v>
      </c>
      <c r="AU129" s="348" t="str">
        <f t="shared" ca="1" si="109"/>
        <v>Paycheck 2</v>
      </c>
      <c r="AV129" s="351">
        <f t="shared" ca="1" si="110"/>
        <v>400</v>
      </c>
      <c r="AW129" s="346">
        <f t="shared" ca="1" si="111"/>
        <v>25</v>
      </c>
      <c r="AX129" s="341">
        <f t="shared" ca="1" si="105"/>
        <v>111</v>
      </c>
      <c r="AY129" s="353" t="str">
        <f t="shared" ca="1" si="112"/>
        <v>Income</v>
      </c>
      <c r="AZ129" s="348" t="str">
        <f t="shared" ca="1" si="113"/>
        <v>Paycheck 2</v>
      </c>
      <c r="BA129" s="351">
        <f t="shared" ca="1" si="114"/>
        <v>400</v>
      </c>
      <c r="BB129" s="346">
        <f t="shared" ca="1" si="115"/>
        <v>30</v>
      </c>
      <c r="BC129" s="341">
        <f t="shared" ca="1" si="106"/>
        <v>134</v>
      </c>
      <c r="BD129" s="353" t="str">
        <f t="shared" ca="1" si="116"/>
        <v>Income</v>
      </c>
      <c r="BE129" s="348" t="str">
        <f t="shared" ca="1" si="117"/>
        <v>Investment 1</v>
      </c>
      <c r="BF129" s="351">
        <f t="shared" ca="1" si="118"/>
        <v>200</v>
      </c>
      <c r="BG129" s="346">
        <f t="shared" ca="1" si="119"/>
        <v>15</v>
      </c>
      <c r="BH129" s="341">
        <f t="shared" ca="1" si="107"/>
        <v>135</v>
      </c>
      <c r="BI129" s="353" t="str">
        <f t="shared" ca="1" si="120"/>
        <v>Income</v>
      </c>
      <c r="BJ129" s="348" t="str">
        <f t="shared" ca="1" si="121"/>
        <v>Investment 1</v>
      </c>
      <c r="BK129" s="351">
        <f t="shared" ca="1" si="122"/>
        <v>200</v>
      </c>
      <c r="BL129" s="346">
        <f t="shared" ca="1" si="123"/>
        <v>15</v>
      </c>
    </row>
    <row r="130" spans="37:64" x14ac:dyDescent="0.2">
      <c r="AK130" s="379" t="str">
        <f t="shared" si="124"/>
        <v>Investment 1</v>
      </c>
      <c r="AL130" s="380">
        <f t="shared" si="129"/>
        <v>45122</v>
      </c>
      <c r="AM130" s="382" t="str">
        <f t="shared" si="125"/>
        <v>July 2023</v>
      </c>
      <c r="AN130" s="384">
        <f t="shared" si="126"/>
        <v>200</v>
      </c>
      <c r="AO130" s="384" t="str">
        <f t="shared" si="127"/>
        <v>Income</v>
      </c>
      <c r="AP130" s="385">
        <f t="shared" si="128"/>
        <v>15</v>
      </c>
      <c r="AS130" s="341">
        <f t="shared" ca="1" si="104"/>
        <v>132</v>
      </c>
      <c r="AT130" s="353" t="str">
        <f t="shared" ca="1" si="108"/>
        <v>Income</v>
      </c>
      <c r="AU130" s="348" t="str">
        <f t="shared" ca="1" si="109"/>
        <v>Investment 1</v>
      </c>
      <c r="AV130" s="351">
        <f t="shared" ca="1" si="110"/>
        <v>200</v>
      </c>
      <c r="AW130" s="346">
        <f t="shared" ca="1" si="111"/>
        <v>15</v>
      </c>
      <c r="AX130" s="341">
        <f t="shared" ca="1" si="105"/>
        <v>133</v>
      </c>
      <c r="AY130" s="353" t="str">
        <f t="shared" ca="1" si="112"/>
        <v>Income</v>
      </c>
      <c r="AZ130" s="348" t="str">
        <f t="shared" ca="1" si="113"/>
        <v>Investment 1</v>
      </c>
      <c r="BA130" s="351">
        <f t="shared" ca="1" si="114"/>
        <v>200</v>
      </c>
      <c r="BB130" s="346">
        <f t="shared" ca="1" si="115"/>
        <v>15</v>
      </c>
      <c r="BC130" s="341">
        <f t="shared" ca="1" si="106"/>
        <v>258</v>
      </c>
      <c r="BD130" s="353" t="str">
        <f t="shared" ca="1" si="116"/>
        <v>Income</v>
      </c>
      <c r="BE130" s="348" t="str">
        <f t="shared" ca="1" si="117"/>
        <v>Paycheck 3</v>
      </c>
      <c r="BF130" s="351">
        <f t="shared" ca="1" si="118"/>
        <v>700</v>
      </c>
      <c r="BG130" s="346">
        <f t="shared" ca="1" si="119"/>
        <v>8</v>
      </c>
      <c r="BH130" s="341">
        <f t="shared" ca="1" si="107"/>
        <v>260</v>
      </c>
      <c r="BI130" s="353" t="str">
        <f t="shared" ca="1" si="120"/>
        <v>Income</v>
      </c>
      <c r="BJ130" s="348" t="str">
        <f t="shared" ca="1" si="121"/>
        <v>Paycheck 3</v>
      </c>
      <c r="BK130" s="351">
        <f t="shared" ca="1" si="122"/>
        <v>700</v>
      </c>
      <c r="BL130" s="346">
        <f t="shared" ca="1" si="123"/>
        <v>6</v>
      </c>
    </row>
    <row r="131" spans="37:64" x14ac:dyDescent="0.2">
      <c r="AK131" s="379" t="str">
        <f t="shared" si="124"/>
        <v>Investment 1</v>
      </c>
      <c r="AL131" s="380">
        <f t="shared" si="129"/>
        <v>45153</v>
      </c>
      <c r="AM131" s="382" t="str">
        <f t="shared" si="125"/>
        <v>August 2023</v>
      </c>
      <c r="AN131" s="384">
        <f t="shared" si="126"/>
        <v>200</v>
      </c>
      <c r="AO131" s="384" t="str">
        <f t="shared" si="127"/>
        <v>Income</v>
      </c>
      <c r="AP131" s="385">
        <f t="shared" si="128"/>
        <v>15</v>
      </c>
      <c r="AS131" s="341">
        <f t="shared" ca="1" si="104"/>
        <v>254</v>
      </c>
      <c r="AT131" s="353" t="str">
        <f t="shared" ca="1" si="108"/>
        <v>Income</v>
      </c>
      <c r="AU131" s="348" t="str">
        <f t="shared" ca="1" si="109"/>
        <v>Paycheck 3</v>
      </c>
      <c r="AV131" s="351">
        <f t="shared" ca="1" si="110"/>
        <v>700</v>
      </c>
      <c r="AW131" s="346">
        <f t="shared" ca="1" si="111"/>
        <v>13</v>
      </c>
      <c r="AX131" s="341">
        <f t="shared" ca="1" si="105"/>
        <v>256</v>
      </c>
      <c r="AY131" s="353" t="str">
        <f t="shared" ca="1" si="112"/>
        <v>Income</v>
      </c>
      <c r="AZ131" s="348" t="str">
        <f t="shared" ca="1" si="113"/>
        <v>Paycheck 3</v>
      </c>
      <c r="BA131" s="351">
        <f t="shared" ca="1" si="114"/>
        <v>700</v>
      </c>
      <c r="BB131" s="346">
        <f t="shared" ca="1" si="115"/>
        <v>11</v>
      </c>
      <c r="BC131" s="341">
        <f t="shared" ca="1" si="106"/>
        <v>259</v>
      </c>
      <c r="BD131" s="353" t="str">
        <f t="shared" ca="1" si="116"/>
        <v>Income</v>
      </c>
      <c r="BE131" s="348" t="str">
        <f t="shared" ca="1" si="117"/>
        <v>Paycheck 3</v>
      </c>
      <c r="BF131" s="351">
        <f t="shared" ca="1" si="118"/>
        <v>700</v>
      </c>
      <c r="BG131" s="346">
        <f t="shared" ca="1" si="119"/>
        <v>22</v>
      </c>
      <c r="BH131" s="341">
        <f t="shared" ca="1" si="107"/>
        <v>261</v>
      </c>
      <c r="BI131" s="353" t="str">
        <f t="shared" ca="1" si="120"/>
        <v>Income</v>
      </c>
      <c r="BJ131" s="348" t="str">
        <f t="shared" ca="1" si="121"/>
        <v>Paycheck 3</v>
      </c>
      <c r="BK131" s="351">
        <f t="shared" ca="1" si="122"/>
        <v>700</v>
      </c>
      <c r="BL131" s="346">
        <f t="shared" ca="1" si="123"/>
        <v>20</v>
      </c>
    </row>
    <row r="132" spans="37:64" x14ac:dyDescent="0.2">
      <c r="AK132" s="379" t="str">
        <f t="shared" si="124"/>
        <v>Investment 1</v>
      </c>
      <c r="AL132" s="380">
        <f t="shared" si="129"/>
        <v>45184</v>
      </c>
      <c r="AM132" s="382" t="str">
        <f t="shared" si="125"/>
        <v>September 2023</v>
      </c>
      <c r="AN132" s="384">
        <f t="shared" si="126"/>
        <v>200</v>
      </c>
      <c r="AO132" s="384" t="str">
        <f t="shared" si="127"/>
        <v>Income</v>
      </c>
      <c r="AP132" s="385">
        <f t="shared" si="128"/>
        <v>15</v>
      </c>
      <c r="AS132" s="341">
        <f t="shared" ref="AS132:AS174" ca="1" si="130">IFERROR(MATCH($AS$121,OFFSET($AM$1,AS131,,1000),0)+AS131,"")</f>
        <v>255</v>
      </c>
      <c r="AT132" s="353" t="str">
        <f t="shared" ref="AT132:AT174" ca="1" si="131">IFERROR(INDEX(AO:AO,AS132),"")</f>
        <v>Income</v>
      </c>
      <c r="AU132" s="348" t="str">
        <f t="shared" ref="AU132:AU174" ca="1" si="132">IFERROR(INDEX(AK:AK,AS132),"")</f>
        <v>Paycheck 3</v>
      </c>
      <c r="AV132" s="351">
        <f t="shared" ref="AV132:AV174" ca="1" si="133">IFERROR(INDEX(AN:AN,AS132),"")</f>
        <v>700</v>
      </c>
      <c r="AW132" s="346">
        <f t="shared" ref="AW132:AW174" ca="1" si="134">IFERROR(INDEX(AP:AP,AS132),"")</f>
        <v>27</v>
      </c>
      <c r="AX132" s="341">
        <f t="shared" ref="AX132:AX174" ca="1" si="135">IFERROR(MATCH($AX$121,OFFSET($AM$1,AX131,,1000),0)+AX131,"")</f>
        <v>257</v>
      </c>
      <c r="AY132" s="353" t="str">
        <f t="shared" ref="AY132:AY174" ca="1" si="136">IFERROR(INDEX(AO:AO,AX132),"")</f>
        <v>Income</v>
      </c>
      <c r="AZ132" s="348" t="str">
        <f t="shared" ref="AZ132:AZ174" ca="1" si="137">IFERROR(INDEX(AK:AK,AX132),"")</f>
        <v>Paycheck 3</v>
      </c>
      <c r="BA132" s="351">
        <f t="shared" ref="BA132:BA174" ca="1" si="138">IFERROR(INDEX(AN:AN,AX132),"")</f>
        <v>700</v>
      </c>
      <c r="BB132" s="346">
        <f t="shared" ref="BB132:BB174" ca="1" si="139">IFERROR(INDEX(AP:AP,AX132),"")</f>
        <v>25</v>
      </c>
      <c r="BC132" s="341">
        <f t="shared" ref="BC132:BC174" ca="1" si="140">IFERROR(MATCH($BC$121,OFFSET($AM$1,BC131,,1000),0)+BC131,"")</f>
        <v>314</v>
      </c>
      <c r="BD132" s="353" t="str">
        <f t="shared" ref="BD132:BD174" ca="1" si="141">IFERROR(INDEX(AO:AO,BC132),"")</f>
        <v>Fixed Bills</v>
      </c>
      <c r="BE132" s="348" t="str">
        <f t="shared" ref="BE132:BE174" ca="1" si="142">IFERROR(INDEX(AK:AK,BC132),"")</f>
        <v>Lawn Service</v>
      </c>
      <c r="BF132" s="351">
        <f t="shared" ref="BF132:BF174" ca="1" si="143">IFERROR(INDEX(AN:AN,BC132),"")</f>
        <v>50</v>
      </c>
      <c r="BG132" s="346">
        <f t="shared" ref="BG132:BG174" ca="1" si="144">IFERROR(INDEX(AP:AP,BC132),"")</f>
        <v>13</v>
      </c>
      <c r="BH132" s="341">
        <f t="shared" ref="BH132:BH174" ca="1" si="145">IFERROR(MATCH($BH$121,OFFSET($AM$1,BH131,,1000),0)+BH131,"")</f>
        <v>316</v>
      </c>
      <c r="BI132" s="353" t="str">
        <f t="shared" ref="BI132:BI174" ca="1" si="146">IFERROR(INDEX(AO:AO,BH132),"")</f>
        <v>Fixed Bills</v>
      </c>
      <c r="BJ132" s="348" t="str">
        <f t="shared" ref="BJ132:BJ174" ca="1" si="147">IFERROR(INDEX(AK:AK,BH132),"")</f>
        <v>Lawn Service</v>
      </c>
      <c r="BK132" s="351">
        <f t="shared" ref="BK132:BK174" ca="1" si="148">IFERROR(INDEX(AN:AN,BH132),"")</f>
        <v>50</v>
      </c>
      <c r="BL132" s="346">
        <f t="shared" ref="BL132:BL174" ca="1" si="149">IFERROR(INDEX(AP:AP,BH132),"")</f>
        <v>11</v>
      </c>
    </row>
    <row r="133" spans="37:64" x14ac:dyDescent="0.2">
      <c r="AK133" s="379" t="str">
        <f t="shared" si="124"/>
        <v>Investment 1</v>
      </c>
      <c r="AL133" s="380">
        <f t="shared" si="129"/>
        <v>45214</v>
      </c>
      <c r="AM133" s="382" t="str">
        <f t="shared" si="125"/>
        <v>October 2023</v>
      </c>
      <c r="AN133" s="384">
        <f t="shared" si="126"/>
        <v>200</v>
      </c>
      <c r="AO133" s="384" t="str">
        <f t="shared" si="127"/>
        <v>Income</v>
      </c>
      <c r="AP133" s="385">
        <f t="shared" si="128"/>
        <v>15</v>
      </c>
      <c r="AS133" s="341">
        <f t="shared" ca="1" si="130"/>
        <v>309</v>
      </c>
      <c r="AT133" s="353" t="str">
        <f t="shared" ca="1" si="131"/>
        <v>Fixed Bills</v>
      </c>
      <c r="AU133" s="348" t="str">
        <f t="shared" ca="1" si="132"/>
        <v>Lawn Service</v>
      </c>
      <c r="AV133" s="351">
        <f t="shared" ca="1" si="133"/>
        <v>50</v>
      </c>
      <c r="AW133" s="346">
        <f t="shared" ca="1" si="134"/>
        <v>4</v>
      </c>
      <c r="AX133" s="341">
        <f t="shared" ca="1" si="135"/>
        <v>311</v>
      </c>
      <c r="AY133" s="353" t="str">
        <f t="shared" ca="1" si="136"/>
        <v>Fixed Bills</v>
      </c>
      <c r="AZ133" s="348" t="str">
        <f t="shared" ca="1" si="137"/>
        <v>Lawn Service</v>
      </c>
      <c r="BA133" s="351">
        <f t="shared" ca="1" si="138"/>
        <v>50</v>
      </c>
      <c r="BB133" s="346">
        <f t="shared" ca="1" si="139"/>
        <v>2</v>
      </c>
      <c r="BC133" s="341">
        <f t="shared" ca="1" si="140"/>
        <v>315</v>
      </c>
      <c r="BD133" s="353" t="str">
        <f t="shared" ca="1" si="141"/>
        <v>Fixed Bills</v>
      </c>
      <c r="BE133" s="348" t="str">
        <f t="shared" ca="1" si="142"/>
        <v>Lawn Service</v>
      </c>
      <c r="BF133" s="351">
        <f t="shared" ca="1" si="143"/>
        <v>50</v>
      </c>
      <c r="BG133" s="346">
        <f t="shared" ca="1" si="144"/>
        <v>27</v>
      </c>
      <c r="BH133" s="341">
        <f t="shared" ca="1" si="145"/>
        <v>317</v>
      </c>
      <c r="BI133" s="353" t="str">
        <f t="shared" ca="1" si="146"/>
        <v>Fixed Bills</v>
      </c>
      <c r="BJ133" s="348" t="str">
        <f t="shared" ca="1" si="147"/>
        <v>Lawn Service</v>
      </c>
      <c r="BK133" s="351">
        <f t="shared" ca="1" si="148"/>
        <v>50</v>
      </c>
      <c r="BL133" s="346">
        <f t="shared" ca="1" si="149"/>
        <v>25</v>
      </c>
    </row>
    <row r="134" spans="37:64" x14ac:dyDescent="0.2">
      <c r="AK134" s="379" t="str">
        <f t="shared" si="124"/>
        <v>Investment 1</v>
      </c>
      <c r="AL134" s="380">
        <f t="shared" si="129"/>
        <v>45245</v>
      </c>
      <c r="AM134" s="382" t="str">
        <f t="shared" si="125"/>
        <v>November 2023</v>
      </c>
      <c r="AN134" s="384">
        <f t="shared" si="126"/>
        <v>200</v>
      </c>
      <c r="AO134" s="384" t="str">
        <f t="shared" si="127"/>
        <v>Income</v>
      </c>
      <c r="AP134" s="385">
        <f t="shared" si="128"/>
        <v>15</v>
      </c>
      <c r="AS134" s="341">
        <f t="shared" ca="1" si="130"/>
        <v>310</v>
      </c>
      <c r="AT134" s="353" t="str">
        <f t="shared" ca="1" si="131"/>
        <v>Fixed Bills</v>
      </c>
      <c r="AU134" s="348" t="str">
        <f t="shared" ca="1" si="132"/>
        <v>Lawn Service</v>
      </c>
      <c r="AV134" s="351">
        <f t="shared" ca="1" si="133"/>
        <v>50</v>
      </c>
      <c r="AW134" s="346">
        <f t="shared" ca="1" si="134"/>
        <v>18</v>
      </c>
      <c r="AX134" s="341">
        <f t="shared" ca="1" si="135"/>
        <v>312</v>
      </c>
      <c r="AY134" s="353" t="str">
        <f t="shared" ca="1" si="136"/>
        <v>Fixed Bills</v>
      </c>
      <c r="AZ134" s="348" t="str">
        <f t="shared" ca="1" si="137"/>
        <v>Lawn Service</v>
      </c>
      <c r="BA134" s="351">
        <f t="shared" ca="1" si="138"/>
        <v>50</v>
      </c>
      <c r="BB134" s="346">
        <f t="shared" ca="1" si="139"/>
        <v>16</v>
      </c>
      <c r="BC134" s="341">
        <f t="shared" ca="1" si="140"/>
        <v>404</v>
      </c>
      <c r="BD134" s="353" t="str">
        <f t="shared" ca="1" si="141"/>
        <v>Fixed Bills</v>
      </c>
      <c r="BE134" s="348" t="str">
        <f t="shared" ca="1" si="142"/>
        <v>Wholesale Club</v>
      </c>
      <c r="BF134" s="351">
        <f t="shared" ca="1" si="143"/>
        <v>50</v>
      </c>
      <c r="BG134" s="346">
        <f t="shared" ca="1" si="144"/>
        <v>5</v>
      </c>
      <c r="BH134" s="341">
        <f t="shared" ca="1" si="145"/>
        <v>460</v>
      </c>
      <c r="BI134" s="353" t="str">
        <f t="shared" ca="1" si="146"/>
        <v>Fixed Bills</v>
      </c>
      <c r="BJ134" s="348" t="str">
        <f t="shared" ca="1" si="147"/>
        <v>Disney+</v>
      </c>
      <c r="BK134" s="351">
        <f t="shared" ca="1" si="148"/>
        <v>124.79</v>
      </c>
      <c r="BL134" s="346">
        <f t="shared" ca="1" si="149"/>
        <v>8</v>
      </c>
    </row>
    <row r="135" spans="37:64" x14ac:dyDescent="0.2">
      <c r="AK135" s="379" t="str">
        <f t="shared" si="124"/>
        <v>Investment 1</v>
      </c>
      <c r="AL135" s="380">
        <f t="shared" si="129"/>
        <v>45275</v>
      </c>
      <c r="AM135" s="382" t="str">
        <f t="shared" si="125"/>
        <v>December 2023</v>
      </c>
      <c r="AN135" s="384">
        <f t="shared" si="126"/>
        <v>200</v>
      </c>
      <c r="AO135" s="384" t="str">
        <f t="shared" si="127"/>
        <v>Income</v>
      </c>
      <c r="AP135" s="385">
        <f t="shared" si="128"/>
        <v>15</v>
      </c>
      <c r="AS135" s="341">
        <f t="shared" ca="1" si="130"/>
        <v>580</v>
      </c>
      <c r="AT135" s="353" t="str">
        <f t="shared" ca="1" si="131"/>
        <v>Liquid Bills</v>
      </c>
      <c r="AU135" s="348" t="str">
        <f t="shared" ca="1" si="132"/>
        <v>Pet Care</v>
      </c>
      <c r="AV135" s="351">
        <f t="shared" ca="1" si="133"/>
        <v>80</v>
      </c>
      <c r="AW135" s="346">
        <f t="shared" ca="1" si="134"/>
        <v>5</v>
      </c>
      <c r="AX135" s="341">
        <f t="shared" ca="1" si="135"/>
        <v>313</v>
      </c>
      <c r="AY135" s="353" t="str">
        <f t="shared" ca="1" si="136"/>
        <v>Fixed Bills</v>
      </c>
      <c r="AZ135" s="348" t="str">
        <f t="shared" ca="1" si="137"/>
        <v>Lawn Service</v>
      </c>
      <c r="BA135" s="351">
        <f t="shared" ca="1" si="138"/>
        <v>50</v>
      </c>
      <c r="BB135" s="346">
        <f t="shared" ca="1" si="139"/>
        <v>30</v>
      </c>
      <c r="BC135" s="341">
        <f t="shared" ca="1" si="140"/>
        <v>582</v>
      </c>
      <c r="BD135" s="353" t="str">
        <f t="shared" ca="1" si="141"/>
        <v>Liquid Bills</v>
      </c>
      <c r="BE135" s="348" t="str">
        <f t="shared" ca="1" si="142"/>
        <v>Pet Care</v>
      </c>
      <c r="BF135" s="351">
        <f t="shared" ca="1" si="143"/>
        <v>80</v>
      </c>
      <c r="BG135" s="346">
        <f t="shared" ca="1" si="144"/>
        <v>5</v>
      </c>
      <c r="BH135" s="341">
        <f t="shared" ca="1" si="145"/>
        <v>583</v>
      </c>
      <c r="BI135" s="353" t="str">
        <f t="shared" ca="1" si="146"/>
        <v>Liquid Bills</v>
      </c>
      <c r="BJ135" s="348" t="str">
        <f t="shared" ca="1" si="147"/>
        <v>Pet Care</v>
      </c>
      <c r="BK135" s="351">
        <f t="shared" ca="1" si="148"/>
        <v>80</v>
      </c>
      <c r="BL135" s="346">
        <f t="shared" ca="1" si="149"/>
        <v>5</v>
      </c>
    </row>
    <row r="136" spans="37:64" x14ac:dyDescent="0.2">
      <c r="AK136" s="379" t="str">
        <f t="shared" si="124"/>
        <v>Investment 1</v>
      </c>
      <c r="AL136" s="380">
        <f t="shared" si="129"/>
        <v>45306</v>
      </c>
      <c r="AM136" s="382" t="str">
        <f t="shared" si="125"/>
        <v>January 2024</v>
      </c>
      <c r="AN136" s="384">
        <f t="shared" si="126"/>
        <v>200</v>
      </c>
      <c r="AO136" s="384" t="str">
        <f t="shared" si="127"/>
        <v>Income</v>
      </c>
      <c r="AP136" s="385">
        <f t="shared" si="128"/>
        <v>15</v>
      </c>
      <c r="AS136" s="341">
        <f t="shared" ca="1" si="130"/>
        <v>645</v>
      </c>
      <c r="AT136" s="353" t="str">
        <f t="shared" ca="1" si="131"/>
        <v>Liquid Bills</v>
      </c>
      <c r="AU136" s="348" t="str">
        <f t="shared" ca="1" si="132"/>
        <v>Car 1 Gas</v>
      </c>
      <c r="AV136" s="351">
        <f t="shared" ca="1" si="133"/>
        <v>50</v>
      </c>
      <c r="AW136" s="346">
        <f t="shared" ca="1" si="134"/>
        <v>2</v>
      </c>
      <c r="AX136" s="341">
        <f t="shared" ca="1" si="135"/>
        <v>581</v>
      </c>
      <c r="AY136" s="353" t="str">
        <f t="shared" ca="1" si="136"/>
        <v>Liquid Bills</v>
      </c>
      <c r="AZ136" s="348" t="str">
        <f t="shared" ca="1" si="137"/>
        <v>Pet Care</v>
      </c>
      <c r="BA136" s="351">
        <f t="shared" ca="1" si="138"/>
        <v>80</v>
      </c>
      <c r="BB136" s="346">
        <f t="shared" ca="1" si="139"/>
        <v>5</v>
      </c>
      <c r="BC136" s="341">
        <f t="shared" ca="1" si="140"/>
        <v>650</v>
      </c>
      <c r="BD136" s="353" t="str">
        <f t="shared" ca="1" si="141"/>
        <v>Liquid Bills</v>
      </c>
      <c r="BE136" s="348" t="str">
        <f t="shared" ca="1" si="142"/>
        <v>Car 1 Gas</v>
      </c>
      <c r="BF136" s="351">
        <f t="shared" ca="1" si="143"/>
        <v>50</v>
      </c>
      <c r="BG136" s="346">
        <f t="shared" ca="1" si="144"/>
        <v>11</v>
      </c>
      <c r="BH136" s="341">
        <f t="shared" ca="1" si="145"/>
        <v>652</v>
      </c>
      <c r="BI136" s="353" t="str">
        <f t="shared" ca="1" si="146"/>
        <v>Liquid Bills</v>
      </c>
      <c r="BJ136" s="348" t="str">
        <f t="shared" ca="1" si="147"/>
        <v>Car 1 Gas</v>
      </c>
      <c r="BK136" s="351">
        <f t="shared" ca="1" si="148"/>
        <v>50</v>
      </c>
      <c r="BL136" s="346">
        <f t="shared" ca="1" si="149"/>
        <v>9</v>
      </c>
    </row>
    <row r="137" spans="37:64" x14ac:dyDescent="0.2">
      <c r="AK137" s="379" t="str">
        <f t="shared" si="124"/>
        <v/>
      </c>
      <c r="AL137" s="380" t="str">
        <f t="shared" si="129"/>
        <v/>
      </c>
      <c r="AM137" s="382" t="str">
        <f t="shared" si="125"/>
        <v/>
      </c>
      <c r="AN137" s="384" t="str">
        <f t="shared" si="126"/>
        <v/>
      </c>
      <c r="AO137" s="384" t="str">
        <f t="shared" si="127"/>
        <v/>
      </c>
      <c r="AP137" s="385" t="str">
        <f t="shared" si="128"/>
        <v/>
      </c>
      <c r="AS137" s="341">
        <f t="shared" ca="1" si="130"/>
        <v>646</v>
      </c>
      <c r="AT137" s="353" t="str">
        <f t="shared" ca="1" si="131"/>
        <v>Liquid Bills</v>
      </c>
      <c r="AU137" s="348" t="str">
        <f t="shared" ca="1" si="132"/>
        <v>Car 1 Gas</v>
      </c>
      <c r="AV137" s="351">
        <f t="shared" ca="1" si="133"/>
        <v>50</v>
      </c>
      <c r="AW137" s="346">
        <f t="shared" ca="1" si="134"/>
        <v>16</v>
      </c>
      <c r="AX137" s="341">
        <f t="shared" ca="1" si="135"/>
        <v>648</v>
      </c>
      <c r="AY137" s="353" t="str">
        <f t="shared" ca="1" si="136"/>
        <v>Liquid Bills</v>
      </c>
      <c r="AZ137" s="348" t="str">
        <f t="shared" ca="1" si="137"/>
        <v>Car 1 Gas</v>
      </c>
      <c r="BA137" s="351">
        <f t="shared" ca="1" si="138"/>
        <v>50</v>
      </c>
      <c r="BB137" s="346">
        <f t="shared" ca="1" si="139"/>
        <v>14</v>
      </c>
      <c r="BC137" s="341">
        <f t="shared" ca="1" si="140"/>
        <v>651</v>
      </c>
      <c r="BD137" s="353" t="str">
        <f t="shared" ca="1" si="141"/>
        <v>Liquid Bills</v>
      </c>
      <c r="BE137" s="348" t="str">
        <f t="shared" ca="1" si="142"/>
        <v>Car 1 Gas</v>
      </c>
      <c r="BF137" s="351">
        <f t="shared" ca="1" si="143"/>
        <v>50</v>
      </c>
      <c r="BG137" s="346">
        <f t="shared" ca="1" si="144"/>
        <v>25</v>
      </c>
      <c r="BH137" s="341">
        <f t="shared" ca="1" si="145"/>
        <v>653</v>
      </c>
      <c r="BI137" s="353" t="str">
        <f t="shared" ca="1" si="146"/>
        <v>Liquid Bills</v>
      </c>
      <c r="BJ137" s="348" t="str">
        <f t="shared" ca="1" si="147"/>
        <v>Car 1 Gas</v>
      </c>
      <c r="BK137" s="351">
        <f t="shared" ca="1" si="148"/>
        <v>50</v>
      </c>
      <c r="BL137" s="346">
        <f t="shared" ca="1" si="149"/>
        <v>23</v>
      </c>
    </row>
    <row r="138" spans="37:64" x14ac:dyDescent="0.2">
      <c r="AK138" s="379" t="str">
        <f t="shared" si="124"/>
        <v/>
      </c>
      <c r="AL138" s="380" t="str">
        <f t="shared" si="129"/>
        <v/>
      </c>
      <c r="AM138" s="382" t="str">
        <f t="shared" si="125"/>
        <v/>
      </c>
      <c r="AN138" s="384" t="str">
        <f t="shared" si="126"/>
        <v/>
      </c>
      <c r="AO138" s="384" t="str">
        <f t="shared" si="127"/>
        <v/>
      </c>
      <c r="AP138" s="385" t="str">
        <f t="shared" si="128"/>
        <v/>
      </c>
      <c r="AS138" s="341">
        <f t="shared" ca="1" si="130"/>
        <v>647</v>
      </c>
      <c r="AT138" s="353" t="str">
        <f t="shared" ca="1" si="131"/>
        <v>Liquid Bills</v>
      </c>
      <c r="AU138" s="348" t="str">
        <f t="shared" ca="1" si="132"/>
        <v>Car 1 Gas</v>
      </c>
      <c r="AV138" s="351">
        <f t="shared" ca="1" si="133"/>
        <v>50</v>
      </c>
      <c r="AW138" s="346">
        <f t="shared" ca="1" si="134"/>
        <v>30</v>
      </c>
      <c r="AX138" s="341">
        <f t="shared" ca="1" si="135"/>
        <v>649</v>
      </c>
      <c r="AY138" s="353" t="str">
        <f t="shared" ca="1" si="136"/>
        <v>Liquid Bills</v>
      </c>
      <c r="AZ138" s="348" t="str">
        <f t="shared" ca="1" si="137"/>
        <v>Car 1 Gas</v>
      </c>
      <c r="BA138" s="351">
        <f t="shared" ca="1" si="138"/>
        <v>50</v>
      </c>
      <c r="BB138" s="346">
        <f t="shared" ca="1" si="139"/>
        <v>28</v>
      </c>
      <c r="BC138" s="341">
        <f t="shared" ca="1" si="140"/>
        <v>706</v>
      </c>
      <c r="BD138" s="353" t="str">
        <f t="shared" ca="1" si="141"/>
        <v>Liquid Bills</v>
      </c>
      <c r="BE138" s="348" t="str">
        <f t="shared" ca="1" si="142"/>
        <v>Car 2 Gas</v>
      </c>
      <c r="BF138" s="351">
        <f t="shared" ca="1" si="143"/>
        <v>80</v>
      </c>
      <c r="BG138" s="346">
        <f t="shared" ca="1" si="144"/>
        <v>6</v>
      </c>
      <c r="BH138" s="341">
        <f t="shared" ca="1" si="145"/>
        <v>708</v>
      </c>
      <c r="BI138" s="353" t="str">
        <f t="shared" ca="1" si="146"/>
        <v>Liquid Bills</v>
      </c>
      <c r="BJ138" s="348" t="str">
        <f t="shared" ca="1" si="147"/>
        <v>Car 2 Gas</v>
      </c>
      <c r="BK138" s="351">
        <f t="shared" ca="1" si="148"/>
        <v>80</v>
      </c>
      <c r="BL138" s="346">
        <f t="shared" ca="1" si="149"/>
        <v>4</v>
      </c>
    </row>
    <row r="139" spans="37:64" x14ac:dyDescent="0.2">
      <c r="AK139" s="379" t="str">
        <f t="shared" si="124"/>
        <v/>
      </c>
      <c r="AL139" s="380" t="str">
        <f t="shared" si="129"/>
        <v/>
      </c>
      <c r="AM139" s="382" t="str">
        <f t="shared" si="125"/>
        <v/>
      </c>
      <c r="AN139" s="384" t="str">
        <f t="shared" si="126"/>
        <v/>
      </c>
      <c r="AO139" s="384" t="str">
        <f t="shared" si="127"/>
        <v/>
      </c>
      <c r="AP139" s="385" t="str">
        <f t="shared" si="128"/>
        <v/>
      </c>
      <c r="AS139" s="341">
        <f t="shared" ca="1" si="130"/>
        <v>702</v>
      </c>
      <c r="AT139" s="353" t="str">
        <f t="shared" ca="1" si="131"/>
        <v>Liquid Bills</v>
      </c>
      <c r="AU139" s="348" t="str">
        <f t="shared" ca="1" si="132"/>
        <v>Car 2 Gas</v>
      </c>
      <c r="AV139" s="351">
        <f t="shared" ca="1" si="133"/>
        <v>80</v>
      </c>
      <c r="AW139" s="346">
        <f t="shared" ca="1" si="134"/>
        <v>11</v>
      </c>
      <c r="AX139" s="341">
        <f t="shared" ca="1" si="135"/>
        <v>704</v>
      </c>
      <c r="AY139" s="353" t="str">
        <f t="shared" ca="1" si="136"/>
        <v>Liquid Bills</v>
      </c>
      <c r="AZ139" s="348" t="str">
        <f t="shared" ca="1" si="137"/>
        <v>Car 2 Gas</v>
      </c>
      <c r="BA139" s="351">
        <f t="shared" ca="1" si="138"/>
        <v>80</v>
      </c>
      <c r="BB139" s="346">
        <f t="shared" ca="1" si="139"/>
        <v>9</v>
      </c>
      <c r="BC139" s="341">
        <f t="shared" ca="1" si="140"/>
        <v>707</v>
      </c>
      <c r="BD139" s="353" t="str">
        <f t="shared" ca="1" si="141"/>
        <v>Liquid Bills</v>
      </c>
      <c r="BE139" s="348" t="str">
        <f t="shared" ca="1" si="142"/>
        <v>Car 2 Gas</v>
      </c>
      <c r="BF139" s="351">
        <f t="shared" ca="1" si="143"/>
        <v>80</v>
      </c>
      <c r="BG139" s="346">
        <f t="shared" ca="1" si="144"/>
        <v>20</v>
      </c>
      <c r="BH139" s="341">
        <f t="shared" ca="1" si="145"/>
        <v>709</v>
      </c>
      <c r="BI139" s="353" t="str">
        <f t="shared" ca="1" si="146"/>
        <v>Liquid Bills</v>
      </c>
      <c r="BJ139" s="348" t="str">
        <f t="shared" ca="1" si="147"/>
        <v>Car 2 Gas</v>
      </c>
      <c r="BK139" s="351">
        <f t="shared" ca="1" si="148"/>
        <v>80</v>
      </c>
      <c r="BL139" s="346">
        <f t="shared" ca="1" si="149"/>
        <v>18</v>
      </c>
    </row>
    <row r="140" spans="37:64" x14ac:dyDescent="0.2">
      <c r="AK140" s="379" t="str">
        <f t="shared" si="124"/>
        <v/>
      </c>
      <c r="AL140" s="380" t="str">
        <f t="shared" si="129"/>
        <v/>
      </c>
      <c r="AM140" s="382" t="str">
        <f t="shared" si="125"/>
        <v/>
      </c>
      <c r="AN140" s="384" t="str">
        <f t="shared" si="126"/>
        <v/>
      </c>
      <c r="AO140" s="384" t="str">
        <f t="shared" si="127"/>
        <v/>
      </c>
      <c r="AP140" s="385" t="str">
        <f t="shared" si="128"/>
        <v/>
      </c>
      <c r="AS140" s="341">
        <f t="shared" ca="1" si="130"/>
        <v>703</v>
      </c>
      <c r="AT140" s="353" t="str">
        <f t="shared" ca="1" si="131"/>
        <v>Liquid Bills</v>
      </c>
      <c r="AU140" s="348" t="str">
        <f t="shared" ca="1" si="132"/>
        <v>Car 2 Gas</v>
      </c>
      <c r="AV140" s="351">
        <f t="shared" ca="1" si="133"/>
        <v>80</v>
      </c>
      <c r="AW140" s="346">
        <f t="shared" ca="1" si="134"/>
        <v>25</v>
      </c>
      <c r="AX140" s="341">
        <f t="shared" ca="1" si="135"/>
        <v>705</v>
      </c>
      <c r="AY140" s="353" t="str">
        <f t="shared" ca="1" si="136"/>
        <v>Liquid Bills</v>
      </c>
      <c r="AZ140" s="348" t="str">
        <f t="shared" ca="1" si="137"/>
        <v>Car 2 Gas</v>
      </c>
      <c r="BA140" s="351">
        <f t="shared" ca="1" si="138"/>
        <v>80</v>
      </c>
      <c r="BB140" s="346">
        <f t="shared" ca="1" si="139"/>
        <v>23</v>
      </c>
      <c r="BC140" s="341">
        <f t="shared" ca="1" si="140"/>
        <v>784</v>
      </c>
      <c r="BD140" s="353" t="str">
        <f t="shared" ca="1" si="141"/>
        <v>Liquid Bills</v>
      </c>
      <c r="BE140" s="348" t="str">
        <f t="shared" ca="1" si="142"/>
        <v>Groceries</v>
      </c>
      <c r="BF140" s="351">
        <f t="shared" ca="1" si="143"/>
        <v>125</v>
      </c>
      <c r="BG140" s="346">
        <f t="shared" ca="1" si="144"/>
        <v>5</v>
      </c>
      <c r="BH140" s="341">
        <f t="shared" ca="1" si="145"/>
        <v>788</v>
      </c>
      <c r="BI140" s="353" t="str">
        <f t="shared" ca="1" si="146"/>
        <v>Liquid Bills</v>
      </c>
      <c r="BJ140" s="348" t="str">
        <f t="shared" ca="1" si="147"/>
        <v>Groceries</v>
      </c>
      <c r="BK140" s="351">
        <f t="shared" ca="1" si="148"/>
        <v>125</v>
      </c>
      <c r="BL140" s="346">
        <f t="shared" ca="1" si="149"/>
        <v>3</v>
      </c>
    </row>
    <row r="141" spans="37:64" x14ac:dyDescent="0.2">
      <c r="AK141" s="379" t="str">
        <f t="shared" si="124"/>
        <v/>
      </c>
      <c r="AL141" s="380" t="str">
        <f t="shared" si="129"/>
        <v/>
      </c>
      <c r="AM141" s="382" t="str">
        <f t="shared" si="125"/>
        <v/>
      </c>
      <c r="AN141" s="384" t="str">
        <f t="shared" si="126"/>
        <v/>
      </c>
      <c r="AO141" s="384" t="str">
        <f t="shared" si="127"/>
        <v/>
      </c>
      <c r="AP141" s="385" t="str">
        <f t="shared" si="128"/>
        <v/>
      </c>
      <c r="AS141" s="341">
        <f t="shared" ca="1" si="130"/>
        <v>775</v>
      </c>
      <c r="AT141" s="353" t="str">
        <f t="shared" ca="1" si="131"/>
        <v>Liquid Bills</v>
      </c>
      <c r="AU141" s="348" t="str">
        <f t="shared" ca="1" si="132"/>
        <v>Groceries</v>
      </c>
      <c r="AV141" s="351">
        <f t="shared" ca="1" si="133"/>
        <v>125</v>
      </c>
      <c r="AW141" s="346">
        <f t="shared" ca="1" si="134"/>
        <v>3</v>
      </c>
      <c r="AX141" s="341">
        <f t="shared" ca="1" si="135"/>
        <v>779</v>
      </c>
      <c r="AY141" s="353" t="str">
        <f t="shared" ca="1" si="136"/>
        <v>Liquid Bills</v>
      </c>
      <c r="AZ141" s="348" t="str">
        <f t="shared" ca="1" si="137"/>
        <v>Groceries</v>
      </c>
      <c r="BA141" s="351">
        <f t="shared" ca="1" si="138"/>
        <v>125</v>
      </c>
      <c r="BB141" s="346">
        <f t="shared" ca="1" si="139"/>
        <v>1</v>
      </c>
      <c r="BC141" s="341">
        <f t="shared" ca="1" si="140"/>
        <v>785</v>
      </c>
      <c r="BD141" s="353" t="str">
        <f t="shared" ca="1" si="141"/>
        <v>Liquid Bills</v>
      </c>
      <c r="BE141" s="348" t="str">
        <f t="shared" ca="1" si="142"/>
        <v>Groceries</v>
      </c>
      <c r="BF141" s="351">
        <f t="shared" ca="1" si="143"/>
        <v>125</v>
      </c>
      <c r="BG141" s="346">
        <f t="shared" ca="1" si="144"/>
        <v>12</v>
      </c>
      <c r="BH141" s="341">
        <f t="shared" ca="1" si="145"/>
        <v>789</v>
      </c>
      <c r="BI141" s="353" t="str">
        <f t="shared" ca="1" si="146"/>
        <v>Liquid Bills</v>
      </c>
      <c r="BJ141" s="348" t="str">
        <f t="shared" ca="1" si="147"/>
        <v>Groceries</v>
      </c>
      <c r="BK141" s="351">
        <f t="shared" ca="1" si="148"/>
        <v>125</v>
      </c>
      <c r="BL141" s="346">
        <f t="shared" ca="1" si="149"/>
        <v>10</v>
      </c>
    </row>
    <row r="142" spans="37:64" x14ac:dyDescent="0.2">
      <c r="AK142" s="379" t="str">
        <f t="shared" si="124"/>
        <v/>
      </c>
      <c r="AL142" s="380" t="str">
        <f t="shared" si="129"/>
        <v/>
      </c>
      <c r="AM142" s="382" t="str">
        <f t="shared" si="125"/>
        <v/>
      </c>
      <c r="AN142" s="384" t="str">
        <f t="shared" si="126"/>
        <v/>
      </c>
      <c r="AO142" s="384" t="str">
        <f t="shared" si="127"/>
        <v/>
      </c>
      <c r="AP142" s="385" t="str">
        <f t="shared" si="128"/>
        <v/>
      </c>
      <c r="AS142" s="341">
        <f t="shared" ca="1" si="130"/>
        <v>776</v>
      </c>
      <c r="AT142" s="353" t="str">
        <f t="shared" ca="1" si="131"/>
        <v>Liquid Bills</v>
      </c>
      <c r="AU142" s="348" t="str">
        <f t="shared" ca="1" si="132"/>
        <v>Groceries</v>
      </c>
      <c r="AV142" s="351">
        <f t="shared" ca="1" si="133"/>
        <v>125</v>
      </c>
      <c r="AW142" s="346">
        <f t="shared" ca="1" si="134"/>
        <v>10</v>
      </c>
      <c r="AX142" s="341">
        <f t="shared" ca="1" si="135"/>
        <v>780</v>
      </c>
      <c r="AY142" s="353" t="str">
        <f t="shared" ca="1" si="136"/>
        <v>Liquid Bills</v>
      </c>
      <c r="AZ142" s="348" t="str">
        <f t="shared" ca="1" si="137"/>
        <v>Groceries</v>
      </c>
      <c r="BA142" s="351">
        <f t="shared" ca="1" si="138"/>
        <v>125</v>
      </c>
      <c r="BB142" s="346">
        <f t="shared" ca="1" si="139"/>
        <v>8</v>
      </c>
      <c r="BC142" s="341">
        <f t="shared" ca="1" si="140"/>
        <v>786</v>
      </c>
      <c r="BD142" s="353" t="str">
        <f t="shared" ca="1" si="141"/>
        <v>Liquid Bills</v>
      </c>
      <c r="BE142" s="348" t="str">
        <f t="shared" ca="1" si="142"/>
        <v>Groceries</v>
      </c>
      <c r="BF142" s="351">
        <f t="shared" ca="1" si="143"/>
        <v>125</v>
      </c>
      <c r="BG142" s="346">
        <f t="shared" ca="1" si="144"/>
        <v>19</v>
      </c>
      <c r="BH142" s="341">
        <f t="shared" ca="1" si="145"/>
        <v>790</v>
      </c>
      <c r="BI142" s="353" t="str">
        <f t="shared" ca="1" si="146"/>
        <v>Liquid Bills</v>
      </c>
      <c r="BJ142" s="348" t="str">
        <f t="shared" ca="1" si="147"/>
        <v>Groceries</v>
      </c>
      <c r="BK142" s="351">
        <f t="shared" ca="1" si="148"/>
        <v>125</v>
      </c>
      <c r="BL142" s="346">
        <f t="shared" ca="1" si="149"/>
        <v>17</v>
      </c>
    </row>
    <row r="143" spans="37:64" x14ac:dyDescent="0.2">
      <c r="AK143" s="379" t="str">
        <f t="shared" si="124"/>
        <v/>
      </c>
      <c r="AL143" s="380" t="str">
        <f t="shared" si="129"/>
        <v/>
      </c>
      <c r="AM143" s="382" t="str">
        <f t="shared" si="125"/>
        <v/>
      </c>
      <c r="AN143" s="384" t="str">
        <f t="shared" si="126"/>
        <v/>
      </c>
      <c r="AO143" s="384" t="str">
        <f t="shared" si="127"/>
        <v/>
      </c>
      <c r="AP143" s="385" t="str">
        <f t="shared" si="128"/>
        <v/>
      </c>
      <c r="AS143" s="341">
        <f t="shared" ca="1" si="130"/>
        <v>777</v>
      </c>
      <c r="AT143" s="353" t="str">
        <f t="shared" ca="1" si="131"/>
        <v>Liquid Bills</v>
      </c>
      <c r="AU143" s="348" t="str">
        <f t="shared" ca="1" si="132"/>
        <v>Groceries</v>
      </c>
      <c r="AV143" s="351">
        <f t="shared" ca="1" si="133"/>
        <v>125</v>
      </c>
      <c r="AW143" s="346">
        <f t="shared" ca="1" si="134"/>
        <v>17</v>
      </c>
      <c r="AX143" s="341">
        <f t="shared" ca="1" si="135"/>
        <v>781</v>
      </c>
      <c r="AY143" s="353" t="str">
        <f t="shared" ca="1" si="136"/>
        <v>Liquid Bills</v>
      </c>
      <c r="AZ143" s="348" t="str">
        <f t="shared" ca="1" si="137"/>
        <v>Groceries</v>
      </c>
      <c r="BA143" s="351">
        <f t="shared" ca="1" si="138"/>
        <v>125</v>
      </c>
      <c r="BB143" s="346">
        <f t="shared" ca="1" si="139"/>
        <v>15</v>
      </c>
      <c r="BC143" s="341">
        <f t="shared" ca="1" si="140"/>
        <v>787</v>
      </c>
      <c r="BD143" s="353" t="str">
        <f t="shared" ca="1" si="141"/>
        <v>Liquid Bills</v>
      </c>
      <c r="BE143" s="348" t="str">
        <f t="shared" ca="1" si="142"/>
        <v>Groceries</v>
      </c>
      <c r="BF143" s="351">
        <f t="shared" ca="1" si="143"/>
        <v>125</v>
      </c>
      <c r="BG143" s="346">
        <f t="shared" ca="1" si="144"/>
        <v>26</v>
      </c>
      <c r="BH143" s="341">
        <f t="shared" ca="1" si="145"/>
        <v>791</v>
      </c>
      <c r="BI143" s="353" t="str">
        <f t="shared" ca="1" si="146"/>
        <v>Liquid Bills</v>
      </c>
      <c r="BJ143" s="348" t="str">
        <f t="shared" ca="1" si="147"/>
        <v>Groceries</v>
      </c>
      <c r="BK143" s="351">
        <f t="shared" ca="1" si="148"/>
        <v>125</v>
      </c>
      <c r="BL143" s="346">
        <f t="shared" ca="1" si="149"/>
        <v>24</v>
      </c>
    </row>
    <row r="144" spans="37:64" x14ac:dyDescent="0.2">
      <c r="AK144" s="379" t="str">
        <f t="shared" si="124"/>
        <v/>
      </c>
      <c r="AL144" s="380" t="str">
        <f t="shared" si="129"/>
        <v/>
      </c>
      <c r="AM144" s="382" t="str">
        <f t="shared" si="125"/>
        <v/>
      </c>
      <c r="AN144" s="384" t="str">
        <f t="shared" si="126"/>
        <v/>
      </c>
      <c r="AO144" s="384" t="str">
        <f t="shared" si="127"/>
        <v/>
      </c>
      <c r="AP144" s="385" t="str">
        <f t="shared" si="128"/>
        <v/>
      </c>
      <c r="AS144" s="341">
        <f t="shared" ca="1" si="130"/>
        <v>778</v>
      </c>
      <c r="AT144" s="353" t="str">
        <f t="shared" ca="1" si="131"/>
        <v>Liquid Bills</v>
      </c>
      <c r="AU144" s="348" t="str">
        <f t="shared" ca="1" si="132"/>
        <v>Groceries</v>
      </c>
      <c r="AV144" s="351">
        <f t="shared" ca="1" si="133"/>
        <v>125</v>
      </c>
      <c r="AW144" s="346">
        <f t="shared" ca="1" si="134"/>
        <v>24</v>
      </c>
      <c r="AX144" s="341">
        <f t="shared" ca="1" si="135"/>
        <v>782</v>
      </c>
      <c r="AY144" s="353" t="str">
        <f t="shared" ca="1" si="136"/>
        <v>Liquid Bills</v>
      </c>
      <c r="AZ144" s="348" t="str">
        <f t="shared" ca="1" si="137"/>
        <v>Groceries</v>
      </c>
      <c r="BA144" s="351">
        <f t="shared" ca="1" si="138"/>
        <v>125</v>
      </c>
      <c r="BB144" s="346">
        <f t="shared" ca="1" si="139"/>
        <v>22</v>
      </c>
      <c r="BC144" s="341" t="str">
        <f t="shared" ca="1" si="140"/>
        <v/>
      </c>
      <c r="BD144" s="353" t="str">
        <f t="shared" ca="1" si="141"/>
        <v/>
      </c>
      <c r="BE144" s="348" t="str">
        <f t="shared" ca="1" si="142"/>
        <v/>
      </c>
      <c r="BF144" s="351" t="str">
        <f t="shared" ca="1" si="143"/>
        <v/>
      </c>
      <c r="BG144" s="346" t="str">
        <f t="shared" ca="1" si="144"/>
        <v/>
      </c>
      <c r="BH144" s="341">
        <f t="shared" ca="1" si="145"/>
        <v>792</v>
      </c>
      <c r="BI144" s="353" t="str">
        <f t="shared" ca="1" si="146"/>
        <v>Liquid Bills</v>
      </c>
      <c r="BJ144" s="348" t="str">
        <f t="shared" ca="1" si="147"/>
        <v>Groceries</v>
      </c>
      <c r="BK144" s="351">
        <f t="shared" ca="1" si="148"/>
        <v>125</v>
      </c>
      <c r="BL144" s="346">
        <f t="shared" ca="1" si="149"/>
        <v>31</v>
      </c>
    </row>
    <row r="145" spans="37:64" x14ac:dyDescent="0.2">
      <c r="AK145" s="379" t="str">
        <f t="shared" si="124"/>
        <v/>
      </c>
      <c r="AL145" s="380" t="str">
        <f t="shared" si="129"/>
        <v/>
      </c>
      <c r="AM145" s="382" t="str">
        <f t="shared" si="125"/>
        <v/>
      </c>
      <c r="AN145" s="384" t="str">
        <f t="shared" si="126"/>
        <v/>
      </c>
      <c r="AO145" s="384" t="str">
        <f t="shared" si="127"/>
        <v/>
      </c>
      <c r="AP145" s="385" t="str">
        <f t="shared" si="128"/>
        <v/>
      </c>
      <c r="AS145" s="341" t="str">
        <f t="shared" ca="1" si="130"/>
        <v/>
      </c>
      <c r="AT145" s="353" t="str">
        <f t="shared" ca="1" si="131"/>
        <v/>
      </c>
      <c r="AU145" s="348" t="str">
        <f t="shared" ca="1" si="132"/>
        <v/>
      </c>
      <c r="AV145" s="351" t="str">
        <f t="shared" ca="1" si="133"/>
        <v/>
      </c>
      <c r="AW145" s="346" t="str">
        <f t="shared" ca="1" si="134"/>
        <v/>
      </c>
      <c r="AX145" s="341">
        <f t="shared" ca="1" si="135"/>
        <v>783</v>
      </c>
      <c r="AY145" s="353" t="str">
        <f t="shared" ca="1" si="136"/>
        <v>Liquid Bills</v>
      </c>
      <c r="AZ145" s="348" t="str">
        <f t="shared" ca="1" si="137"/>
        <v>Groceries</v>
      </c>
      <c r="BA145" s="351">
        <f t="shared" ca="1" si="138"/>
        <v>125</v>
      </c>
      <c r="BB145" s="346">
        <f t="shared" ca="1" si="139"/>
        <v>29</v>
      </c>
      <c r="BC145" s="341" t="str">
        <f t="shared" ca="1" si="140"/>
        <v/>
      </c>
      <c r="BD145" s="353" t="str">
        <f t="shared" ca="1" si="141"/>
        <v/>
      </c>
      <c r="BE145" s="348" t="str">
        <f t="shared" ca="1" si="142"/>
        <v/>
      </c>
      <c r="BF145" s="351" t="str">
        <f t="shared" ca="1" si="143"/>
        <v/>
      </c>
      <c r="BG145" s="346" t="str">
        <f t="shared" ca="1" si="144"/>
        <v/>
      </c>
      <c r="BH145" s="341" t="str">
        <f t="shared" ca="1" si="145"/>
        <v/>
      </c>
      <c r="BI145" s="353" t="str">
        <f t="shared" ca="1" si="146"/>
        <v/>
      </c>
      <c r="BJ145" s="348" t="str">
        <f t="shared" ca="1" si="147"/>
        <v/>
      </c>
      <c r="BK145" s="351" t="str">
        <f t="shared" ca="1" si="148"/>
        <v/>
      </c>
      <c r="BL145" s="346" t="str">
        <f t="shared" ca="1" si="149"/>
        <v/>
      </c>
    </row>
    <row r="146" spans="37:64" x14ac:dyDescent="0.2">
      <c r="AK146" s="379" t="str">
        <f t="shared" si="124"/>
        <v/>
      </c>
      <c r="AL146" s="380" t="str">
        <f t="shared" si="129"/>
        <v/>
      </c>
      <c r="AM146" s="382" t="str">
        <f t="shared" si="125"/>
        <v/>
      </c>
      <c r="AN146" s="384" t="str">
        <f t="shared" si="126"/>
        <v/>
      </c>
      <c r="AO146" s="384" t="str">
        <f t="shared" si="127"/>
        <v/>
      </c>
      <c r="AP146" s="385" t="str">
        <f t="shared" si="128"/>
        <v/>
      </c>
      <c r="AS146" s="341" t="str">
        <f t="shared" ca="1" si="130"/>
        <v/>
      </c>
      <c r="AT146" s="353" t="str">
        <f t="shared" ca="1" si="131"/>
        <v/>
      </c>
      <c r="AU146" s="348" t="str">
        <f t="shared" ca="1" si="132"/>
        <v/>
      </c>
      <c r="AV146" s="351" t="str">
        <f t="shared" ca="1" si="133"/>
        <v/>
      </c>
      <c r="AW146" s="346" t="str">
        <f t="shared" ca="1" si="134"/>
        <v/>
      </c>
      <c r="AX146" s="341" t="str">
        <f t="shared" ca="1" si="135"/>
        <v/>
      </c>
      <c r="AY146" s="353" t="str">
        <f t="shared" ca="1" si="136"/>
        <v/>
      </c>
      <c r="AZ146" s="348" t="str">
        <f t="shared" ca="1" si="137"/>
        <v/>
      </c>
      <c r="BA146" s="351" t="str">
        <f t="shared" ca="1" si="138"/>
        <v/>
      </c>
      <c r="BB146" s="346" t="str">
        <f t="shared" ca="1" si="139"/>
        <v/>
      </c>
      <c r="BC146" s="341" t="str">
        <f t="shared" ca="1" si="140"/>
        <v/>
      </c>
      <c r="BD146" s="353" t="str">
        <f t="shared" ca="1" si="141"/>
        <v/>
      </c>
      <c r="BE146" s="348" t="str">
        <f t="shared" ca="1" si="142"/>
        <v/>
      </c>
      <c r="BF146" s="351" t="str">
        <f t="shared" ca="1" si="143"/>
        <v/>
      </c>
      <c r="BG146" s="346" t="str">
        <f t="shared" ca="1" si="144"/>
        <v/>
      </c>
      <c r="BH146" s="341" t="str">
        <f t="shared" ca="1" si="145"/>
        <v/>
      </c>
      <c r="BI146" s="353" t="str">
        <f t="shared" ca="1" si="146"/>
        <v/>
      </c>
      <c r="BJ146" s="348" t="str">
        <f t="shared" ca="1" si="147"/>
        <v/>
      </c>
      <c r="BK146" s="351" t="str">
        <f t="shared" ca="1" si="148"/>
        <v/>
      </c>
      <c r="BL146" s="346" t="str">
        <f t="shared" ca="1" si="149"/>
        <v/>
      </c>
    </row>
    <row r="147" spans="37:64" x14ac:dyDescent="0.2">
      <c r="AK147" s="379" t="str">
        <f t="shared" si="124"/>
        <v/>
      </c>
      <c r="AL147" s="380" t="str">
        <f t="shared" si="129"/>
        <v/>
      </c>
      <c r="AM147" s="382" t="str">
        <f t="shared" si="125"/>
        <v/>
      </c>
      <c r="AN147" s="384" t="str">
        <f t="shared" si="126"/>
        <v/>
      </c>
      <c r="AO147" s="384" t="str">
        <f t="shared" si="127"/>
        <v/>
      </c>
      <c r="AP147" s="385" t="str">
        <f t="shared" si="128"/>
        <v/>
      </c>
      <c r="AS147" s="341" t="str">
        <f t="shared" ca="1" si="130"/>
        <v/>
      </c>
      <c r="AT147" s="353" t="str">
        <f t="shared" ca="1" si="131"/>
        <v/>
      </c>
      <c r="AU147" s="348" t="str">
        <f t="shared" ca="1" si="132"/>
        <v/>
      </c>
      <c r="AV147" s="351" t="str">
        <f t="shared" ca="1" si="133"/>
        <v/>
      </c>
      <c r="AW147" s="346" t="str">
        <f t="shared" ca="1" si="134"/>
        <v/>
      </c>
      <c r="AX147" s="341" t="str">
        <f t="shared" ca="1" si="135"/>
        <v/>
      </c>
      <c r="AY147" s="353" t="str">
        <f t="shared" ca="1" si="136"/>
        <v/>
      </c>
      <c r="AZ147" s="348" t="str">
        <f t="shared" ca="1" si="137"/>
        <v/>
      </c>
      <c r="BA147" s="351" t="str">
        <f t="shared" ca="1" si="138"/>
        <v/>
      </c>
      <c r="BB147" s="346" t="str">
        <f t="shared" ca="1" si="139"/>
        <v/>
      </c>
      <c r="BC147" s="341" t="str">
        <f t="shared" ca="1" si="140"/>
        <v/>
      </c>
      <c r="BD147" s="353" t="str">
        <f t="shared" ca="1" si="141"/>
        <v/>
      </c>
      <c r="BE147" s="348" t="str">
        <f t="shared" ca="1" si="142"/>
        <v/>
      </c>
      <c r="BF147" s="351" t="str">
        <f t="shared" ca="1" si="143"/>
        <v/>
      </c>
      <c r="BG147" s="346" t="str">
        <f t="shared" ca="1" si="144"/>
        <v/>
      </c>
      <c r="BH147" s="341" t="str">
        <f t="shared" ca="1" si="145"/>
        <v/>
      </c>
      <c r="BI147" s="353" t="str">
        <f t="shared" ca="1" si="146"/>
        <v/>
      </c>
      <c r="BJ147" s="348" t="str">
        <f t="shared" ca="1" si="147"/>
        <v/>
      </c>
      <c r="BK147" s="351" t="str">
        <f t="shared" ca="1" si="148"/>
        <v/>
      </c>
      <c r="BL147" s="346" t="str">
        <f t="shared" ca="1" si="149"/>
        <v/>
      </c>
    </row>
    <row r="148" spans="37:64" x14ac:dyDescent="0.2">
      <c r="AK148" s="379" t="str">
        <f t="shared" si="124"/>
        <v/>
      </c>
      <c r="AL148" s="380" t="str">
        <f t="shared" si="129"/>
        <v/>
      </c>
      <c r="AM148" s="382" t="str">
        <f t="shared" si="125"/>
        <v/>
      </c>
      <c r="AN148" s="384" t="str">
        <f t="shared" si="126"/>
        <v/>
      </c>
      <c r="AO148" s="384" t="str">
        <f t="shared" si="127"/>
        <v/>
      </c>
      <c r="AP148" s="385" t="str">
        <f t="shared" si="128"/>
        <v/>
      </c>
      <c r="AS148" s="341" t="str">
        <f t="shared" ca="1" si="130"/>
        <v/>
      </c>
      <c r="AT148" s="353" t="str">
        <f t="shared" ca="1" si="131"/>
        <v/>
      </c>
      <c r="AU148" s="348" t="str">
        <f t="shared" ca="1" si="132"/>
        <v/>
      </c>
      <c r="AV148" s="351" t="str">
        <f t="shared" ca="1" si="133"/>
        <v/>
      </c>
      <c r="AW148" s="346" t="str">
        <f t="shared" ca="1" si="134"/>
        <v/>
      </c>
      <c r="AX148" s="341" t="str">
        <f t="shared" ca="1" si="135"/>
        <v/>
      </c>
      <c r="AY148" s="353" t="str">
        <f t="shared" ca="1" si="136"/>
        <v/>
      </c>
      <c r="AZ148" s="348" t="str">
        <f t="shared" ca="1" si="137"/>
        <v/>
      </c>
      <c r="BA148" s="351" t="str">
        <f t="shared" ca="1" si="138"/>
        <v/>
      </c>
      <c r="BB148" s="346" t="str">
        <f t="shared" ca="1" si="139"/>
        <v/>
      </c>
      <c r="BC148" s="341" t="str">
        <f t="shared" ca="1" si="140"/>
        <v/>
      </c>
      <c r="BD148" s="353" t="str">
        <f t="shared" ca="1" si="141"/>
        <v/>
      </c>
      <c r="BE148" s="348" t="str">
        <f t="shared" ca="1" si="142"/>
        <v/>
      </c>
      <c r="BF148" s="351" t="str">
        <f t="shared" ca="1" si="143"/>
        <v/>
      </c>
      <c r="BG148" s="346" t="str">
        <f t="shared" ca="1" si="144"/>
        <v/>
      </c>
      <c r="BH148" s="341" t="str">
        <f t="shared" ca="1" si="145"/>
        <v/>
      </c>
      <c r="BI148" s="353" t="str">
        <f t="shared" ca="1" si="146"/>
        <v/>
      </c>
      <c r="BJ148" s="348" t="str">
        <f t="shared" ca="1" si="147"/>
        <v/>
      </c>
      <c r="BK148" s="351" t="str">
        <f t="shared" ca="1" si="148"/>
        <v/>
      </c>
      <c r="BL148" s="346" t="str">
        <f t="shared" ca="1" si="149"/>
        <v/>
      </c>
    </row>
    <row r="149" spans="37:64" x14ac:dyDescent="0.2">
      <c r="AK149" s="379" t="str">
        <f t="shared" si="124"/>
        <v/>
      </c>
      <c r="AL149" s="380" t="str">
        <f t="shared" si="129"/>
        <v/>
      </c>
      <c r="AM149" s="382" t="str">
        <f t="shared" si="125"/>
        <v/>
      </c>
      <c r="AN149" s="384" t="str">
        <f t="shared" si="126"/>
        <v/>
      </c>
      <c r="AO149" s="384" t="str">
        <f t="shared" si="127"/>
        <v/>
      </c>
      <c r="AP149" s="385" t="str">
        <f t="shared" si="128"/>
        <v/>
      </c>
      <c r="AS149" s="341" t="str">
        <f t="shared" ca="1" si="130"/>
        <v/>
      </c>
      <c r="AT149" s="353" t="str">
        <f t="shared" ca="1" si="131"/>
        <v/>
      </c>
      <c r="AU149" s="348" t="str">
        <f t="shared" ca="1" si="132"/>
        <v/>
      </c>
      <c r="AV149" s="351" t="str">
        <f t="shared" ca="1" si="133"/>
        <v/>
      </c>
      <c r="AW149" s="346" t="str">
        <f t="shared" ca="1" si="134"/>
        <v/>
      </c>
      <c r="AX149" s="341" t="str">
        <f t="shared" ca="1" si="135"/>
        <v/>
      </c>
      <c r="AY149" s="353" t="str">
        <f t="shared" ca="1" si="136"/>
        <v/>
      </c>
      <c r="AZ149" s="348" t="str">
        <f t="shared" ca="1" si="137"/>
        <v/>
      </c>
      <c r="BA149" s="351" t="str">
        <f t="shared" ca="1" si="138"/>
        <v/>
      </c>
      <c r="BB149" s="346" t="str">
        <f t="shared" ca="1" si="139"/>
        <v/>
      </c>
      <c r="BC149" s="341" t="str">
        <f t="shared" ca="1" si="140"/>
        <v/>
      </c>
      <c r="BD149" s="353" t="str">
        <f t="shared" ca="1" si="141"/>
        <v/>
      </c>
      <c r="BE149" s="348" t="str">
        <f t="shared" ca="1" si="142"/>
        <v/>
      </c>
      <c r="BF149" s="351" t="str">
        <f t="shared" ca="1" si="143"/>
        <v/>
      </c>
      <c r="BG149" s="346" t="str">
        <f t="shared" ca="1" si="144"/>
        <v/>
      </c>
      <c r="BH149" s="341" t="str">
        <f t="shared" ca="1" si="145"/>
        <v/>
      </c>
      <c r="BI149" s="353" t="str">
        <f t="shared" ca="1" si="146"/>
        <v/>
      </c>
      <c r="BJ149" s="348" t="str">
        <f t="shared" ca="1" si="147"/>
        <v/>
      </c>
      <c r="BK149" s="351" t="str">
        <f t="shared" ca="1" si="148"/>
        <v/>
      </c>
      <c r="BL149" s="346" t="str">
        <f t="shared" ca="1" si="149"/>
        <v/>
      </c>
    </row>
    <row r="150" spans="37:64" x14ac:dyDescent="0.2">
      <c r="AK150" s="379" t="str">
        <f t="shared" si="124"/>
        <v/>
      </c>
      <c r="AL150" s="380" t="str">
        <f t="shared" si="129"/>
        <v/>
      </c>
      <c r="AM150" s="382" t="str">
        <f t="shared" si="125"/>
        <v/>
      </c>
      <c r="AN150" s="384" t="str">
        <f t="shared" si="126"/>
        <v/>
      </c>
      <c r="AO150" s="384" t="str">
        <f t="shared" si="127"/>
        <v/>
      </c>
      <c r="AP150" s="385" t="str">
        <f t="shared" si="128"/>
        <v/>
      </c>
      <c r="AS150" s="341" t="str">
        <f t="shared" ca="1" si="130"/>
        <v/>
      </c>
      <c r="AT150" s="353" t="str">
        <f t="shared" ca="1" si="131"/>
        <v/>
      </c>
      <c r="AU150" s="348" t="str">
        <f t="shared" ca="1" si="132"/>
        <v/>
      </c>
      <c r="AV150" s="351" t="str">
        <f t="shared" ca="1" si="133"/>
        <v/>
      </c>
      <c r="AW150" s="346" t="str">
        <f t="shared" ca="1" si="134"/>
        <v/>
      </c>
      <c r="AX150" s="341" t="str">
        <f t="shared" ca="1" si="135"/>
        <v/>
      </c>
      <c r="AY150" s="353" t="str">
        <f t="shared" ca="1" si="136"/>
        <v/>
      </c>
      <c r="AZ150" s="348" t="str">
        <f t="shared" ca="1" si="137"/>
        <v/>
      </c>
      <c r="BA150" s="351" t="str">
        <f t="shared" ca="1" si="138"/>
        <v/>
      </c>
      <c r="BB150" s="346" t="str">
        <f t="shared" ca="1" si="139"/>
        <v/>
      </c>
      <c r="BC150" s="341" t="str">
        <f t="shared" ca="1" si="140"/>
        <v/>
      </c>
      <c r="BD150" s="353" t="str">
        <f t="shared" ca="1" si="141"/>
        <v/>
      </c>
      <c r="BE150" s="348" t="str">
        <f t="shared" ca="1" si="142"/>
        <v/>
      </c>
      <c r="BF150" s="351" t="str">
        <f t="shared" ca="1" si="143"/>
        <v/>
      </c>
      <c r="BG150" s="346" t="str">
        <f t="shared" ca="1" si="144"/>
        <v/>
      </c>
      <c r="BH150" s="341" t="str">
        <f t="shared" ca="1" si="145"/>
        <v/>
      </c>
      <c r="BI150" s="353" t="str">
        <f t="shared" ca="1" si="146"/>
        <v/>
      </c>
      <c r="BJ150" s="348" t="str">
        <f t="shared" ca="1" si="147"/>
        <v/>
      </c>
      <c r="BK150" s="351" t="str">
        <f t="shared" ca="1" si="148"/>
        <v/>
      </c>
      <c r="BL150" s="346" t="str">
        <f t="shared" ca="1" si="149"/>
        <v/>
      </c>
    </row>
    <row r="151" spans="37:64" x14ac:dyDescent="0.2">
      <c r="AK151" s="379" t="str">
        <f t="shared" si="124"/>
        <v/>
      </c>
      <c r="AL151" s="380" t="str">
        <f t="shared" si="129"/>
        <v/>
      </c>
      <c r="AM151" s="382" t="str">
        <f t="shared" si="125"/>
        <v/>
      </c>
      <c r="AN151" s="384" t="str">
        <f t="shared" si="126"/>
        <v/>
      </c>
      <c r="AO151" s="384" t="str">
        <f t="shared" si="127"/>
        <v/>
      </c>
      <c r="AP151" s="385" t="str">
        <f t="shared" si="128"/>
        <v/>
      </c>
      <c r="AS151" s="341" t="str">
        <f t="shared" ca="1" si="130"/>
        <v/>
      </c>
      <c r="AT151" s="353" t="str">
        <f t="shared" ca="1" si="131"/>
        <v/>
      </c>
      <c r="AU151" s="348" t="str">
        <f t="shared" ca="1" si="132"/>
        <v/>
      </c>
      <c r="AV151" s="351" t="str">
        <f t="shared" ca="1" si="133"/>
        <v/>
      </c>
      <c r="AW151" s="346" t="str">
        <f t="shared" ca="1" si="134"/>
        <v/>
      </c>
      <c r="AX151" s="341" t="str">
        <f t="shared" ca="1" si="135"/>
        <v/>
      </c>
      <c r="AY151" s="353" t="str">
        <f t="shared" ca="1" si="136"/>
        <v/>
      </c>
      <c r="AZ151" s="348" t="str">
        <f t="shared" ca="1" si="137"/>
        <v/>
      </c>
      <c r="BA151" s="351" t="str">
        <f t="shared" ca="1" si="138"/>
        <v/>
      </c>
      <c r="BB151" s="346" t="str">
        <f t="shared" ca="1" si="139"/>
        <v/>
      </c>
      <c r="BC151" s="341" t="str">
        <f t="shared" ca="1" si="140"/>
        <v/>
      </c>
      <c r="BD151" s="353" t="str">
        <f t="shared" ca="1" si="141"/>
        <v/>
      </c>
      <c r="BE151" s="348" t="str">
        <f t="shared" ca="1" si="142"/>
        <v/>
      </c>
      <c r="BF151" s="351" t="str">
        <f t="shared" ca="1" si="143"/>
        <v/>
      </c>
      <c r="BG151" s="346" t="str">
        <f t="shared" ca="1" si="144"/>
        <v/>
      </c>
      <c r="BH151" s="341" t="str">
        <f t="shared" ca="1" si="145"/>
        <v/>
      </c>
      <c r="BI151" s="353" t="str">
        <f t="shared" ca="1" si="146"/>
        <v/>
      </c>
      <c r="BJ151" s="348" t="str">
        <f t="shared" ca="1" si="147"/>
        <v/>
      </c>
      <c r="BK151" s="351" t="str">
        <f t="shared" ca="1" si="148"/>
        <v/>
      </c>
      <c r="BL151" s="346" t="str">
        <f t="shared" ca="1" si="149"/>
        <v/>
      </c>
    </row>
    <row r="152" spans="37:64" x14ac:dyDescent="0.2">
      <c r="AK152" s="379" t="str">
        <f t="shared" si="124"/>
        <v/>
      </c>
      <c r="AL152" s="380" t="str">
        <f t="shared" si="129"/>
        <v/>
      </c>
      <c r="AM152" s="382" t="str">
        <f t="shared" si="125"/>
        <v/>
      </c>
      <c r="AN152" s="384" t="str">
        <f t="shared" si="126"/>
        <v/>
      </c>
      <c r="AO152" s="384" t="str">
        <f t="shared" si="127"/>
        <v/>
      </c>
      <c r="AP152" s="385" t="str">
        <f t="shared" si="128"/>
        <v/>
      </c>
      <c r="AS152" s="341" t="str">
        <f t="shared" ca="1" si="130"/>
        <v/>
      </c>
      <c r="AT152" s="353" t="str">
        <f t="shared" ca="1" si="131"/>
        <v/>
      </c>
      <c r="AU152" s="348" t="str">
        <f t="shared" ca="1" si="132"/>
        <v/>
      </c>
      <c r="AV152" s="351" t="str">
        <f t="shared" ca="1" si="133"/>
        <v/>
      </c>
      <c r="AW152" s="346" t="str">
        <f t="shared" ca="1" si="134"/>
        <v/>
      </c>
      <c r="AX152" s="341" t="str">
        <f t="shared" ca="1" si="135"/>
        <v/>
      </c>
      <c r="AY152" s="353" t="str">
        <f t="shared" ca="1" si="136"/>
        <v/>
      </c>
      <c r="AZ152" s="348" t="str">
        <f t="shared" ca="1" si="137"/>
        <v/>
      </c>
      <c r="BA152" s="351" t="str">
        <f t="shared" ca="1" si="138"/>
        <v/>
      </c>
      <c r="BB152" s="346" t="str">
        <f t="shared" ca="1" si="139"/>
        <v/>
      </c>
      <c r="BC152" s="341" t="str">
        <f t="shared" ca="1" si="140"/>
        <v/>
      </c>
      <c r="BD152" s="353" t="str">
        <f t="shared" ca="1" si="141"/>
        <v/>
      </c>
      <c r="BE152" s="348" t="str">
        <f t="shared" ca="1" si="142"/>
        <v/>
      </c>
      <c r="BF152" s="351" t="str">
        <f t="shared" ca="1" si="143"/>
        <v/>
      </c>
      <c r="BG152" s="346" t="str">
        <f t="shared" ca="1" si="144"/>
        <v/>
      </c>
      <c r="BH152" s="341" t="str">
        <f t="shared" ca="1" si="145"/>
        <v/>
      </c>
      <c r="BI152" s="353" t="str">
        <f t="shared" ca="1" si="146"/>
        <v/>
      </c>
      <c r="BJ152" s="348" t="str">
        <f t="shared" ca="1" si="147"/>
        <v/>
      </c>
      <c r="BK152" s="351" t="str">
        <f t="shared" ca="1" si="148"/>
        <v/>
      </c>
      <c r="BL152" s="346" t="str">
        <f t="shared" ca="1" si="149"/>
        <v/>
      </c>
    </row>
    <row r="153" spans="37:64" x14ac:dyDescent="0.2">
      <c r="AK153" s="379" t="str">
        <f t="shared" si="124"/>
        <v/>
      </c>
      <c r="AL153" s="380" t="str">
        <f t="shared" si="129"/>
        <v/>
      </c>
      <c r="AM153" s="382" t="str">
        <f t="shared" si="125"/>
        <v/>
      </c>
      <c r="AN153" s="384" t="str">
        <f t="shared" si="126"/>
        <v/>
      </c>
      <c r="AO153" s="384" t="str">
        <f t="shared" si="127"/>
        <v/>
      </c>
      <c r="AP153" s="385" t="str">
        <f t="shared" si="128"/>
        <v/>
      </c>
      <c r="AS153" s="341" t="str">
        <f t="shared" ca="1" si="130"/>
        <v/>
      </c>
      <c r="AT153" s="353" t="str">
        <f t="shared" ca="1" si="131"/>
        <v/>
      </c>
      <c r="AU153" s="348" t="str">
        <f t="shared" ca="1" si="132"/>
        <v/>
      </c>
      <c r="AV153" s="351" t="str">
        <f t="shared" ca="1" si="133"/>
        <v/>
      </c>
      <c r="AW153" s="346" t="str">
        <f t="shared" ca="1" si="134"/>
        <v/>
      </c>
      <c r="AX153" s="341" t="str">
        <f t="shared" ca="1" si="135"/>
        <v/>
      </c>
      <c r="AY153" s="353" t="str">
        <f t="shared" ca="1" si="136"/>
        <v/>
      </c>
      <c r="AZ153" s="348" t="str">
        <f t="shared" ca="1" si="137"/>
        <v/>
      </c>
      <c r="BA153" s="351" t="str">
        <f t="shared" ca="1" si="138"/>
        <v/>
      </c>
      <c r="BB153" s="346" t="str">
        <f t="shared" ca="1" si="139"/>
        <v/>
      </c>
      <c r="BC153" s="341" t="str">
        <f t="shared" ca="1" si="140"/>
        <v/>
      </c>
      <c r="BD153" s="353" t="str">
        <f t="shared" ca="1" si="141"/>
        <v/>
      </c>
      <c r="BE153" s="348" t="str">
        <f t="shared" ca="1" si="142"/>
        <v/>
      </c>
      <c r="BF153" s="351" t="str">
        <f t="shared" ca="1" si="143"/>
        <v/>
      </c>
      <c r="BG153" s="346" t="str">
        <f t="shared" ca="1" si="144"/>
        <v/>
      </c>
      <c r="BH153" s="341" t="str">
        <f t="shared" ca="1" si="145"/>
        <v/>
      </c>
      <c r="BI153" s="353" t="str">
        <f t="shared" ca="1" si="146"/>
        <v/>
      </c>
      <c r="BJ153" s="348" t="str">
        <f t="shared" ca="1" si="147"/>
        <v/>
      </c>
      <c r="BK153" s="351" t="str">
        <f t="shared" ca="1" si="148"/>
        <v/>
      </c>
      <c r="BL153" s="346" t="str">
        <f t="shared" ca="1" si="149"/>
        <v/>
      </c>
    </row>
    <row r="154" spans="37:64" x14ac:dyDescent="0.2">
      <c r="AK154" s="379" t="str">
        <f t="shared" si="124"/>
        <v/>
      </c>
      <c r="AL154" s="380" t="str">
        <f t="shared" si="129"/>
        <v/>
      </c>
      <c r="AM154" s="382" t="str">
        <f t="shared" si="125"/>
        <v/>
      </c>
      <c r="AN154" s="384" t="str">
        <f t="shared" si="126"/>
        <v/>
      </c>
      <c r="AO154" s="384" t="str">
        <f t="shared" si="127"/>
        <v/>
      </c>
      <c r="AP154" s="385" t="str">
        <f t="shared" si="128"/>
        <v/>
      </c>
      <c r="AS154" s="341" t="str">
        <f t="shared" ca="1" si="130"/>
        <v/>
      </c>
      <c r="AT154" s="353" t="str">
        <f t="shared" ca="1" si="131"/>
        <v/>
      </c>
      <c r="AU154" s="348" t="str">
        <f t="shared" ca="1" si="132"/>
        <v/>
      </c>
      <c r="AV154" s="351" t="str">
        <f t="shared" ca="1" si="133"/>
        <v/>
      </c>
      <c r="AW154" s="346" t="str">
        <f t="shared" ca="1" si="134"/>
        <v/>
      </c>
      <c r="AX154" s="341" t="str">
        <f t="shared" ca="1" si="135"/>
        <v/>
      </c>
      <c r="AY154" s="353" t="str">
        <f t="shared" ca="1" si="136"/>
        <v/>
      </c>
      <c r="AZ154" s="348" t="str">
        <f t="shared" ca="1" si="137"/>
        <v/>
      </c>
      <c r="BA154" s="351" t="str">
        <f t="shared" ca="1" si="138"/>
        <v/>
      </c>
      <c r="BB154" s="346" t="str">
        <f t="shared" ca="1" si="139"/>
        <v/>
      </c>
      <c r="BC154" s="341" t="str">
        <f t="shared" ca="1" si="140"/>
        <v/>
      </c>
      <c r="BD154" s="353" t="str">
        <f t="shared" ca="1" si="141"/>
        <v/>
      </c>
      <c r="BE154" s="348" t="str">
        <f t="shared" ca="1" si="142"/>
        <v/>
      </c>
      <c r="BF154" s="351" t="str">
        <f t="shared" ca="1" si="143"/>
        <v/>
      </c>
      <c r="BG154" s="346" t="str">
        <f t="shared" ca="1" si="144"/>
        <v/>
      </c>
      <c r="BH154" s="341" t="str">
        <f t="shared" ca="1" si="145"/>
        <v/>
      </c>
      <c r="BI154" s="353" t="str">
        <f t="shared" ca="1" si="146"/>
        <v/>
      </c>
      <c r="BJ154" s="348" t="str">
        <f t="shared" ca="1" si="147"/>
        <v/>
      </c>
      <c r="BK154" s="351" t="str">
        <f t="shared" ca="1" si="148"/>
        <v/>
      </c>
      <c r="BL154" s="346" t="str">
        <f t="shared" ca="1" si="149"/>
        <v/>
      </c>
    </row>
    <row r="155" spans="37:64" x14ac:dyDescent="0.2">
      <c r="AK155" s="379" t="str">
        <f t="shared" si="124"/>
        <v/>
      </c>
      <c r="AL155" s="380" t="str">
        <f t="shared" si="129"/>
        <v/>
      </c>
      <c r="AM155" s="382" t="str">
        <f t="shared" si="125"/>
        <v/>
      </c>
      <c r="AN155" s="384" t="str">
        <f t="shared" si="126"/>
        <v/>
      </c>
      <c r="AO155" s="384" t="str">
        <f t="shared" si="127"/>
        <v/>
      </c>
      <c r="AP155" s="385" t="str">
        <f t="shared" si="128"/>
        <v/>
      </c>
      <c r="AS155" s="341" t="str">
        <f t="shared" ca="1" si="130"/>
        <v/>
      </c>
      <c r="AT155" s="353" t="str">
        <f t="shared" ca="1" si="131"/>
        <v/>
      </c>
      <c r="AU155" s="348" t="str">
        <f t="shared" ca="1" si="132"/>
        <v/>
      </c>
      <c r="AV155" s="351" t="str">
        <f t="shared" ca="1" si="133"/>
        <v/>
      </c>
      <c r="AW155" s="346" t="str">
        <f t="shared" ca="1" si="134"/>
        <v/>
      </c>
      <c r="AX155" s="341" t="str">
        <f t="shared" ca="1" si="135"/>
        <v/>
      </c>
      <c r="AY155" s="353" t="str">
        <f t="shared" ca="1" si="136"/>
        <v/>
      </c>
      <c r="AZ155" s="348" t="str">
        <f t="shared" ca="1" si="137"/>
        <v/>
      </c>
      <c r="BA155" s="351" t="str">
        <f t="shared" ca="1" si="138"/>
        <v/>
      </c>
      <c r="BB155" s="346" t="str">
        <f t="shared" ca="1" si="139"/>
        <v/>
      </c>
      <c r="BC155" s="341" t="str">
        <f t="shared" ca="1" si="140"/>
        <v/>
      </c>
      <c r="BD155" s="353" t="str">
        <f t="shared" ca="1" si="141"/>
        <v/>
      </c>
      <c r="BE155" s="348" t="str">
        <f t="shared" ca="1" si="142"/>
        <v/>
      </c>
      <c r="BF155" s="351" t="str">
        <f t="shared" ca="1" si="143"/>
        <v/>
      </c>
      <c r="BG155" s="346" t="str">
        <f t="shared" ca="1" si="144"/>
        <v/>
      </c>
      <c r="BH155" s="341" t="str">
        <f t="shared" ca="1" si="145"/>
        <v/>
      </c>
      <c r="BI155" s="353" t="str">
        <f t="shared" ca="1" si="146"/>
        <v/>
      </c>
      <c r="BJ155" s="348" t="str">
        <f t="shared" ca="1" si="147"/>
        <v/>
      </c>
      <c r="BK155" s="351" t="str">
        <f t="shared" ca="1" si="148"/>
        <v/>
      </c>
      <c r="BL155" s="346" t="str">
        <f t="shared" ca="1" si="149"/>
        <v/>
      </c>
    </row>
    <row r="156" spans="37:64" x14ac:dyDescent="0.2">
      <c r="AK156" s="379" t="str">
        <f t="shared" si="124"/>
        <v/>
      </c>
      <c r="AL156" s="380" t="str">
        <f t="shared" si="129"/>
        <v/>
      </c>
      <c r="AM156" s="382" t="str">
        <f t="shared" si="125"/>
        <v/>
      </c>
      <c r="AN156" s="384" t="str">
        <f t="shared" si="126"/>
        <v/>
      </c>
      <c r="AO156" s="384" t="str">
        <f t="shared" si="127"/>
        <v/>
      </c>
      <c r="AP156" s="385" t="str">
        <f t="shared" si="128"/>
        <v/>
      </c>
      <c r="AS156" s="341" t="str">
        <f t="shared" ca="1" si="130"/>
        <v/>
      </c>
      <c r="AT156" s="353" t="str">
        <f t="shared" ca="1" si="131"/>
        <v/>
      </c>
      <c r="AU156" s="348" t="str">
        <f t="shared" ca="1" si="132"/>
        <v/>
      </c>
      <c r="AV156" s="351" t="str">
        <f t="shared" ca="1" si="133"/>
        <v/>
      </c>
      <c r="AW156" s="346" t="str">
        <f t="shared" ca="1" si="134"/>
        <v/>
      </c>
      <c r="AX156" s="341" t="str">
        <f t="shared" ca="1" si="135"/>
        <v/>
      </c>
      <c r="AY156" s="353" t="str">
        <f t="shared" ca="1" si="136"/>
        <v/>
      </c>
      <c r="AZ156" s="348" t="str">
        <f t="shared" ca="1" si="137"/>
        <v/>
      </c>
      <c r="BA156" s="351" t="str">
        <f t="shared" ca="1" si="138"/>
        <v/>
      </c>
      <c r="BB156" s="346" t="str">
        <f t="shared" ca="1" si="139"/>
        <v/>
      </c>
      <c r="BC156" s="341" t="str">
        <f t="shared" ca="1" si="140"/>
        <v/>
      </c>
      <c r="BD156" s="353" t="str">
        <f t="shared" ca="1" si="141"/>
        <v/>
      </c>
      <c r="BE156" s="348" t="str">
        <f t="shared" ca="1" si="142"/>
        <v/>
      </c>
      <c r="BF156" s="351" t="str">
        <f t="shared" ca="1" si="143"/>
        <v/>
      </c>
      <c r="BG156" s="346" t="str">
        <f t="shared" ca="1" si="144"/>
        <v/>
      </c>
      <c r="BH156" s="341" t="str">
        <f t="shared" ca="1" si="145"/>
        <v/>
      </c>
      <c r="BI156" s="353" t="str">
        <f t="shared" ca="1" si="146"/>
        <v/>
      </c>
      <c r="BJ156" s="348" t="str">
        <f t="shared" ca="1" si="147"/>
        <v/>
      </c>
      <c r="BK156" s="351" t="str">
        <f t="shared" ca="1" si="148"/>
        <v/>
      </c>
      <c r="BL156" s="346" t="str">
        <f t="shared" ca="1" si="149"/>
        <v/>
      </c>
    </row>
    <row r="157" spans="37:64" x14ac:dyDescent="0.2">
      <c r="AK157" s="379" t="str">
        <f t="shared" si="124"/>
        <v/>
      </c>
      <c r="AL157" s="380" t="str">
        <f t="shared" si="129"/>
        <v/>
      </c>
      <c r="AM157" s="382" t="str">
        <f t="shared" si="125"/>
        <v/>
      </c>
      <c r="AN157" s="384" t="str">
        <f t="shared" si="126"/>
        <v/>
      </c>
      <c r="AO157" s="384" t="str">
        <f t="shared" si="127"/>
        <v/>
      </c>
      <c r="AP157" s="385" t="str">
        <f t="shared" si="128"/>
        <v/>
      </c>
      <c r="AS157" s="341" t="str">
        <f t="shared" ca="1" si="130"/>
        <v/>
      </c>
      <c r="AT157" s="353" t="str">
        <f t="shared" ca="1" si="131"/>
        <v/>
      </c>
      <c r="AU157" s="348" t="str">
        <f t="shared" ca="1" si="132"/>
        <v/>
      </c>
      <c r="AV157" s="351" t="str">
        <f t="shared" ca="1" si="133"/>
        <v/>
      </c>
      <c r="AW157" s="346" t="str">
        <f t="shared" ca="1" si="134"/>
        <v/>
      </c>
      <c r="AX157" s="341" t="str">
        <f t="shared" ca="1" si="135"/>
        <v/>
      </c>
      <c r="AY157" s="353" t="str">
        <f t="shared" ca="1" si="136"/>
        <v/>
      </c>
      <c r="AZ157" s="348" t="str">
        <f t="shared" ca="1" si="137"/>
        <v/>
      </c>
      <c r="BA157" s="351" t="str">
        <f t="shared" ca="1" si="138"/>
        <v/>
      </c>
      <c r="BB157" s="346" t="str">
        <f t="shared" ca="1" si="139"/>
        <v/>
      </c>
      <c r="BC157" s="341" t="str">
        <f t="shared" ca="1" si="140"/>
        <v/>
      </c>
      <c r="BD157" s="353" t="str">
        <f t="shared" ca="1" si="141"/>
        <v/>
      </c>
      <c r="BE157" s="348" t="str">
        <f t="shared" ca="1" si="142"/>
        <v/>
      </c>
      <c r="BF157" s="351" t="str">
        <f t="shared" ca="1" si="143"/>
        <v/>
      </c>
      <c r="BG157" s="346" t="str">
        <f t="shared" ca="1" si="144"/>
        <v/>
      </c>
      <c r="BH157" s="341" t="str">
        <f t="shared" ca="1" si="145"/>
        <v/>
      </c>
      <c r="BI157" s="353" t="str">
        <f t="shared" ca="1" si="146"/>
        <v/>
      </c>
      <c r="BJ157" s="348" t="str">
        <f t="shared" ca="1" si="147"/>
        <v/>
      </c>
      <c r="BK157" s="351" t="str">
        <f t="shared" ca="1" si="148"/>
        <v/>
      </c>
      <c r="BL157" s="346" t="str">
        <f t="shared" ca="1" si="149"/>
        <v/>
      </c>
    </row>
    <row r="158" spans="37:64" x14ac:dyDescent="0.2">
      <c r="AK158" s="379" t="str">
        <f t="shared" si="124"/>
        <v/>
      </c>
      <c r="AL158" s="380" t="str">
        <f t="shared" si="129"/>
        <v/>
      </c>
      <c r="AM158" s="382" t="str">
        <f t="shared" si="125"/>
        <v/>
      </c>
      <c r="AN158" s="384" t="str">
        <f t="shared" si="126"/>
        <v/>
      </c>
      <c r="AO158" s="384" t="str">
        <f t="shared" si="127"/>
        <v/>
      </c>
      <c r="AP158" s="385" t="str">
        <f t="shared" si="128"/>
        <v/>
      </c>
      <c r="AS158" s="341" t="str">
        <f t="shared" ca="1" si="130"/>
        <v/>
      </c>
      <c r="AT158" s="353" t="str">
        <f t="shared" ca="1" si="131"/>
        <v/>
      </c>
      <c r="AU158" s="348" t="str">
        <f t="shared" ca="1" si="132"/>
        <v/>
      </c>
      <c r="AV158" s="351" t="str">
        <f t="shared" ca="1" si="133"/>
        <v/>
      </c>
      <c r="AW158" s="346" t="str">
        <f t="shared" ca="1" si="134"/>
        <v/>
      </c>
      <c r="AX158" s="341" t="str">
        <f t="shared" ca="1" si="135"/>
        <v/>
      </c>
      <c r="AY158" s="353" t="str">
        <f t="shared" ca="1" si="136"/>
        <v/>
      </c>
      <c r="AZ158" s="348" t="str">
        <f t="shared" ca="1" si="137"/>
        <v/>
      </c>
      <c r="BA158" s="351" t="str">
        <f t="shared" ca="1" si="138"/>
        <v/>
      </c>
      <c r="BB158" s="346" t="str">
        <f t="shared" ca="1" si="139"/>
        <v/>
      </c>
      <c r="BC158" s="341" t="str">
        <f t="shared" ca="1" si="140"/>
        <v/>
      </c>
      <c r="BD158" s="353" t="str">
        <f t="shared" ca="1" si="141"/>
        <v/>
      </c>
      <c r="BE158" s="348" t="str">
        <f t="shared" ca="1" si="142"/>
        <v/>
      </c>
      <c r="BF158" s="351" t="str">
        <f t="shared" ca="1" si="143"/>
        <v/>
      </c>
      <c r="BG158" s="346" t="str">
        <f t="shared" ca="1" si="144"/>
        <v/>
      </c>
      <c r="BH158" s="341" t="str">
        <f t="shared" ca="1" si="145"/>
        <v/>
      </c>
      <c r="BI158" s="353" t="str">
        <f t="shared" ca="1" si="146"/>
        <v/>
      </c>
      <c r="BJ158" s="348" t="str">
        <f t="shared" ca="1" si="147"/>
        <v/>
      </c>
      <c r="BK158" s="351" t="str">
        <f t="shared" ca="1" si="148"/>
        <v/>
      </c>
      <c r="BL158" s="346" t="str">
        <f t="shared" ca="1" si="149"/>
        <v/>
      </c>
    </row>
    <row r="159" spans="37:64" x14ac:dyDescent="0.2">
      <c r="AK159" s="379" t="str">
        <f t="shared" si="124"/>
        <v/>
      </c>
      <c r="AL159" s="380" t="str">
        <f t="shared" si="129"/>
        <v/>
      </c>
      <c r="AM159" s="382" t="str">
        <f t="shared" si="125"/>
        <v/>
      </c>
      <c r="AN159" s="384" t="str">
        <f t="shared" si="126"/>
        <v/>
      </c>
      <c r="AO159" s="384" t="str">
        <f t="shared" si="127"/>
        <v/>
      </c>
      <c r="AP159" s="385" t="str">
        <f t="shared" si="128"/>
        <v/>
      </c>
      <c r="AS159" s="341" t="str">
        <f t="shared" ca="1" si="130"/>
        <v/>
      </c>
      <c r="AT159" s="353" t="str">
        <f t="shared" ca="1" si="131"/>
        <v/>
      </c>
      <c r="AU159" s="348" t="str">
        <f t="shared" ca="1" si="132"/>
        <v/>
      </c>
      <c r="AV159" s="351" t="str">
        <f t="shared" ca="1" si="133"/>
        <v/>
      </c>
      <c r="AW159" s="346" t="str">
        <f t="shared" ca="1" si="134"/>
        <v/>
      </c>
      <c r="AX159" s="341" t="str">
        <f t="shared" ca="1" si="135"/>
        <v/>
      </c>
      <c r="AY159" s="353" t="str">
        <f t="shared" ca="1" si="136"/>
        <v/>
      </c>
      <c r="AZ159" s="348" t="str">
        <f t="shared" ca="1" si="137"/>
        <v/>
      </c>
      <c r="BA159" s="351" t="str">
        <f t="shared" ca="1" si="138"/>
        <v/>
      </c>
      <c r="BB159" s="346" t="str">
        <f t="shared" ca="1" si="139"/>
        <v/>
      </c>
      <c r="BC159" s="341" t="str">
        <f t="shared" ca="1" si="140"/>
        <v/>
      </c>
      <c r="BD159" s="353" t="str">
        <f t="shared" ca="1" si="141"/>
        <v/>
      </c>
      <c r="BE159" s="348" t="str">
        <f t="shared" ca="1" si="142"/>
        <v/>
      </c>
      <c r="BF159" s="351" t="str">
        <f t="shared" ca="1" si="143"/>
        <v/>
      </c>
      <c r="BG159" s="346" t="str">
        <f t="shared" ca="1" si="144"/>
        <v/>
      </c>
      <c r="BH159" s="341" t="str">
        <f t="shared" ca="1" si="145"/>
        <v/>
      </c>
      <c r="BI159" s="353" t="str">
        <f t="shared" ca="1" si="146"/>
        <v/>
      </c>
      <c r="BJ159" s="348" t="str">
        <f t="shared" ca="1" si="147"/>
        <v/>
      </c>
      <c r="BK159" s="351" t="str">
        <f t="shared" ca="1" si="148"/>
        <v/>
      </c>
      <c r="BL159" s="346" t="str">
        <f t="shared" ca="1" si="149"/>
        <v/>
      </c>
    </row>
    <row r="160" spans="37:64" x14ac:dyDescent="0.2">
      <c r="AK160" s="379" t="str">
        <f t="shared" si="124"/>
        <v/>
      </c>
      <c r="AL160" s="380" t="str">
        <f t="shared" si="129"/>
        <v/>
      </c>
      <c r="AM160" s="382" t="str">
        <f t="shared" si="125"/>
        <v/>
      </c>
      <c r="AN160" s="384" t="str">
        <f t="shared" si="126"/>
        <v/>
      </c>
      <c r="AO160" s="384" t="str">
        <f t="shared" si="127"/>
        <v/>
      </c>
      <c r="AP160" s="385" t="str">
        <f t="shared" si="128"/>
        <v/>
      </c>
      <c r="AS160" s="341" t="str">
        <f t="shared" ca="1" si="130"/>
        <v/>
      </c>
      <c r="AT160" s="353" t="str">
        <f t="shared" ca="1" si="131"/>
        <v/>
      </c>
      <c r="AU160" s="348" t="str">
        <f t="shared" ca="1" si="132"/>
        <v/>
      </c>
      <c r="AV160" s="351" t="str">
        <f t="shared" ca="1" si="133"/>
        <v/>
      </c>
      <c r="AW160" s="346" t="str">
        <f t="shared" ca="1" si="134"/>
        <v/>
      </c>
      <c r="AX160" s="341" t="str">
        <f t="shared" ca="1" si="135"/>
        <v/>
      </c>
      <c r="AY160" s="353" t="str">
        <f t="shared" ca="1" si="136"/>
        <v/>
      </c>
      <c r="AZ160" s="348" t="str">
        <f t="shared" ca="1" si="137"/>
        <v/>
      </c>
      <c r="BA160" s="351" t="str">
        <f t="shared" ca="1" si="138"/>
        <v/>
      </c>
      <c r="BB160" s="346" t="str">
        <f t="shared" ca="1" si="139"/>
        <v/>
      </c>
      <c r="BC160" s="341" t="str">
        <f t="shared" ca="1" si="140"/>
        <v/>
      </c>
      <c r="BD160" s="353" t="str">
        <f t="shared" ca="1" si="141"/>
        <v/>
      </c>
      <c r="BE160" s="348" t="str">
        <f t="shared" ca="1" si="142"/>
        <v/>
      </c>
      <c r="BF160" s="351" t="str">
        <f t="shared" ca="1" si="143"/>
        <v/>
      </c>
      <c r="BG160" s="346" t="str">
        <f t="shared" ca="1" si="144"/>
        <v/>
      </c>
      <c r="BH160" s="341" t="str">
        <f t="shared" ca="1" si="145"/>
        <v/>
      </c>
      <c r="BI160" s="353" t="str">
        <f t="shared" ca="1" si="146"/>
        <v/>
      </c>
      <c r="BJ160" s="348" t="str">
        <f t="shared" ca="1" si="147"/>
        <v/>
      </c>
      <c r="BK160" s="351" t="str">
        <f t="shared" ca="1" si="148"/>
        <v/>
      </c>
      <c r="BL160" s="346" t="str">
        <f t="shared" ca="1" si="149"/>
        <v/>
      </c>
    </row>
    <row r="161" spans="37:64" x14ac:dyDescent="0.2">
      <c r="AK161" s="379" t="str">
        <f t="shared" si="124"/>
        <v/>
      </c>
      <c r="AL161" s="380" t="str">
        <f t="shared" si="129"/>
        <v/>
      </c>
      <c r="AM161" s="382" t="str">
        <f t="shared" si="125"/>
        <v/>
      </c>
      <c r="AN161" s="384" t="str">
        <f t="shared" si="126"/>
        <v/>
      </c>
      <c r="AO161" s="384" t="str">
        <f t="shared" si="127"/>
        <v/>
      </c>
      <c r="AP161" s="385" t="str">
        <f t="shared" si="128"/>
        <v/>
      </c>
      <c r="AS161" s="341" t="str">
        <f t="shared" ca="1" si="130"/>
        <v/>
      </c>
      <c r="AT161" s="353" t="str">
        <f t="shared" ca="1" si="131"/>
        <v/>
      </c>
      <c r="AU161" s="348" t="str">
        <f t="shared" ca="1" si="132"/>
        <v/>
      </c>
      <c r="AV161" s="351" t="str">
        <f t="shared" ca="1" si="133"/>
        <v/>
      </c>
      <c r="AW161" s="346" t="str">
        <f t="shared" ca="1" si="134"/>
        <v/>
      </c>
      <c r="AX161" s="341" t="str">
        <f t="shared" ca="1" si="135"/>
        <v/>
      </c>
      <c r="AY161" s="353" t="str">
        <f t="shared" ca="1" si="136"/>
        <v/>
      </c>
      <c r="AZ161" s="348" t="str">
        <f t="shared" ca="1" si="137"/>
        <v/>
      </c>
      <c r="BA161" s="351" t="str">
        <f t="shared" ca="1" si="138"/>
        <v/>
      </c>
      <c r="BB161" s="346" t="str">
        <f t="shared" ca="1" si="139"/>
        <v/>
      </c>
      <c r="BC161" s="341" t="str">
        <f t="shared" ca="1" si="140"/>
        <v/>
      </c>
      <c r="BD161" s="353" t="str">
        <f t="shared" ca="1" si="141"/>
        <v/>
      </c>
      <c r="BE161" s="348" t="str">
        <f t="shared" ca="1" si="142"/>
        <v/>
      </c>
      <c r="BF161" s="351" t="str">
        <f t="shared" ca="1" si="143"/>
        <v/>
      </c>
      <c r="BG161" s="346" t="str">
        <f t="shared" ca="1" si="144"/>
        <v/>
      </c>
      <c r="BH161" s="341" t="str">
        <f t="shared" ca="1" si="145"/>
        <v/>
      </c>
      <c r="BI161" s="353" t="str">
        <f t="shared" ca="1" si="146"/>
        <v/>
      </c>
      <c r="BJ161" s="348" t="str">
        <f t="shared" ca="1" si="147"/>
        <v/>
      </c>
      <c r="BK161" s="351" t="str">
        <f t="shared" ca="1" si="148"/>
        <v/>
      </c>
      <c r="BL161" s="346" t="str">
        <f t="shared" ca="1" si="149"/>
        <v/>
      </c>
    </row>
    <row r="162" spans="37:64" x14ac:dyDescent="0.2">
      <c r="AK162" s="379" t="str">
        <f t="shared" si="124"/>
        <v/>
      </c>
      <c r="AL162" s="380" t="str">
        <f t="shared" si="129"/>
        <v/>
      </c>
      <c r="AM162" s="382" t="str">
        <f t="shared" si="125"/>
        <v/>
      </c>
      <c r="AN162" s="384" t="str">
        <f t="shared" si="126"/>
        <v/>
      </c>
      <c r="AO162" s="384" t="str">
        <f t="shared" si="127"/>
        <v/>
      </c>
      <c r="AP162" s="385" t="str">
        <f t="shared" si="128"/>
        <v/>
      </c>
      <c r="AS162" s="341" t="str">
        <f t="shared" ca="1" si="130"/>
        <v/>
      </c>
      <c r="AT162" s="353" t="str">
        <f t="shared" ca="1" si="131"/>
        <v/>
      </c>
      <c r="AU162" s="348" t="str">
        <f t="shared" ca="1" si="132"/>
        <v/>
      </c>
      <c r="AV162" s="351" t="str">
        <f t="shared" ca="1" si="133"/>
        <v/>
      </c>
      <c r="AW162" s="346" t="str">
        <f t="shared" ca="1" si="134"/>
        <v/>
      </c>
      <c r="AX162" s="341" t="str">
        <f t="shared" ca="1" si="135"/>
        <v/>
      </c>
      <c r="AY162" s="353" t="str">
        <f t="shared" ca="1" si="136"/>
        <v/>
      </c>
      <c r="AZ162" s="348" t="str">
        <f t="shared" ca="1" si="137"/>
        <v/>
      </c>
      <c r="BA162" s="351" t="str">
        <f t="shared" ca="1" si="138"/>
        <v/>
      </c>
      <c r="BB162" s="346" t="str">
        <f t="shared" ca="1" si="139"/>
        <v/>
      </c>
      <c r="BC162" s="341" t="str">
        <f t="shared" ca="1" si="140"/>
        <v/>
      </c>
      <c r="BD162" s="353" t="str">
        <f t="shared" ca="1" si="141"/>
        <v/>
      </c>
      <c r="BE162" s="348" t="str">
        <f t="shared" ca="1" si="142"/>
        <v/>
      </c>
      <c r="BF162" s="351" t="str">
        <f t="shared" ca="1" si="143"/>
        <v/>
      </c>
      <c r="BG162" s="346" t="str">
        <f t="shared" ca="1" si="144"/>
        <v/>
      </c>
      <c r="BH162" s="341" t="str">
        <f t="shared" ca="1" si="145"/>
        <v/>
      </c>
      <c r="BI162" s="353" t="str">
        <f t="shared" ca="1" si="146"/>
        <v/>
      </c>
      <c r="BJ162" s="348" t="str">
        <f t="shared" ca="1" si="147"/>
        <v/>
      </c>
      <c r="BK162" s="351" t="str">
        <f t="shared" ca="1" si="148"/>
        <v/>
      </c>
      <c r="BL162" s="346" t="str">
        <f t="shared" ca="1" si="149"/>
        <v/>
      </c>
    </row>
    <row r="163" spans="37:64" x14ac:dyDescent="0.2">
      <c r="AK163" s="379" t="str">
        <f t="shared" si="124"/>
        <v/>
      </c>
      <c r="AL163" s="380" t="str">
        <f t="shared" si="129"/>
        <v/>
      </c>
      <c r="AM163" s="382" t="str">
        <f t="shared" si="125"/>
        <v/>
      </c>
      <c r="AN163" s="384" t="str">
        <f t="shared" si="126"/>
        <v/>
      </c>
      <c r="AO163" s="384" t="str">
        <f t="shared" si="127"/>
        <v/>
      </c>
      <c r="AP163" s="385" t="str">
        <f t="shared" si="128"/>
        <v/>
      </c>
      <c r="AS163" s="341" t="str">
        <f t="shared" ca="1" si="130"/>
        <v/>
      </c>
      <c r="AT163" s="353" t="str">
        <f t="shared" ca="1" si="131"/>
        <v/>
      </c>
      <c r="AU163" s="348" t="str">
        <f t="shared" ca="1" si="132"/>
        <v/>
      </c>
      <c r="AV163" s="351" t="str">
        <f t="shared" ca="1" si="133"/>
        <v/>
      </c>
      <c r="AW163" s="346" t="str">
        <f t="shared" ca="1" si="134"/>
        <v/>
      </c>
      <c r="AX163" s="341" t="str">
        <f t="shared" ca="1" si="135"/>
        <v/>
      </c>
      <c r="AY163" s="353" t="str">
        <f t="shared" ca="1" si="136"/>
        <v/>
      </c>
      <c r="AZ163" s="348" t="str">
        <f t="shared" ca="1" si="137"/>
        <v/>
      </c>
      <c r="BA163" s="351" t="str">
        <f t="shared" ca="1" si="138"/>
        <v/>
      </c>
      <c r="BB163" s="346" t="str">
        <f t="shared" ca="1" si="139"/>
        <v/>
      </c>
      <c r="BC163" s="341" t="str">
        <f t="shared" ca="1" si="140"/>
        <v/>
      </c>
      <c r="BD163" s="353" t="str">
        <f t="shared" ca="1" si="141"/>
        <v/>
      </c>
      <c r="BE163" s="348" t="str">
        <f t="shared" ca="1" si="142"/>
        <v/>
      </c>
      <c r="BF163" s="351" t="str">
        <f t="shared" ca="1" si="143"/>
        <v/>
      </c>
      <c r="BG163" s="346" t="str">
        <f t="shared" ca="1" si="144"/>
        <v/>
      </c>
      <c r="BH163" s="341" t="str">
        <f t="shared" ca="1" si="145"/>
        <v/>
      </c>
      <c r="BI163" s="353" t="str">
        <f t="shared" ca="1" si="146"/>
        <v/>
      </c>
      <c r="BJ163" s="348" t="str">
        <f t="shared" ca="1" si="147"/>
        <v/>
      </c>
      <c r="BK163" s="351" t="str">
        <f t="shared" ca="1" si="148"/>
        <v/>
      </c>
      <c r="BL163" s="346" t="str">
        <f t="shared" ca="1" si="149"/>
        <v/>
      </c>
    </row>
    <row r="164" spans="37:64" x14ac:dyDescent="0.2">
      <c r="AK164" s="379" t="str">
        <f t="shared" si="124"/>
        <v/>
      </c>
      <c r="AL164" s="380" t="str">
        <f t="shared" si="129"/>
        <v/>
      </c>
      <c r="AM164" s="382" t="str">
        <f t="shared" si="125"/>
        <v/>
      </c>
      <c r="AN164" s="384" t="str">
        <f t="shared" si="126"/>
        <v/>
      </c>
      <c r="AO164" s="384" t="str">
        <f t="shared" si="127"/>
        <v/>
      </c>
      <c r="AP164" s="385" t="str">
        <f t="shared" si="128"/>
        <v/>
      </c>
      <c r="AS164" s="341" t="str">
        <f t="shared" ca="1" si="130"/>
        <v/>
      </c>
      <c r="AT164" s="353" t="str">
        <f t="shared" ca="1" si="131"/>
        <v/>
      </c>
      <c r="AU164" s="348" t="str">
        <f t="shared" ca="1" si="132"/>
        <v/>
      </c>
      <c r="AV164" s="351" t="str">
        <f t="shared" ca="1" si="133"/>
        <v/>
      </c>
      <c r="AW164" s="346" t="str">
        <f t="shared" ca="1" si="134"/>
        <v/>
      </c>
      <c r="AX164" s="341" t="str">
        <f t="shared" ca="1" si="135"/>
        <v/>
      </c>
      <c r="AY164" s="353" t="str">
        <f t="shared" ca="1" si="136"/>
        <v/>
      </c>
      <c r="AZ164" s="348" t="str">
        <f t="shared" ca="1" si="137"/>
        <v/>
      </c>
      <c r="BA164" s="351" t="str">
        <f t="shared" ca="1" si="138"/>
        <v/>
      </c>
      <c r="BB164" s="346" t="str">
        <f t="shared" ca="1" si="139"/>
        <v/>
      </c>
      <c r="BC164" s="341" t="str">
        <f t="shared" ca="1" si="140"/>
        <v/>
      </c>
      <c r="BD164" s="353" t="str">
        <f t="shared" ca="1" si="141"/>
        <v/>
      </c>
      <c r="BE164" s="348" t="str">
        <f t="shared" ca="1" si="142"/>
        <v/>
      </c>
      <c r="BF164" s="351" t="str">
        <f t="shared" ca="1" si="143"/>
        <v/>
      </c>
      <c r="BG164" s="346" t="str">
        <f t="shared" ca="1" si="144"/>
        <v/>
      </c>
      <c r="BH164" s="341" t="str">
        <f t="shared" ca="1" si="145"/>
        <v/>
      </c>
      <c r="BI164" s="353" t="str">
        <f t="shared" ca="1" si="146"/>
        <v/>
      </c>
      <c r="BJ164" s="348" t="str">
        <f t="shared" ca="1" si="147"/>
        <v/>
      </c>
      <c r="BK164" s="351" t="str">
        <f t="shared" ca="1" si="148"/>
        <v/>
      </c>
      <c r="BL164" s="346" t="str">
        <f t="shared" ca="1" si="149"/>
        <v/>
      </c>
    </row>
    <row r="165" spans="37:64" x14ac:dyDescent="0.2">
      <c r="AK165" s="379" t="str">
        <f t="shared" si="124"/>
        <v/>
      </c>
      <c r="AL165" s="380" t="str">
        <f t="shared" si="129"/>
        <v/>
      </c>
      <c r="AM165" s="382" t="str">
        <f t="shared" si="125"/>
        <v/>
      </c>
      <c r="AN165" s="384" t="str">
        <f t="shared" si="126"/>
        <v/>
      </c>
      <c r="AO165" s="384" t="str">
        <f t="shared" si="127"/>
        <v/>
      </c>
      <c r="AP165" s="385" t="str">
        <f t="shared" si="128"/>
        <v/>
      </c>
      <c r="AS165" s="341" t="str">
        <f t="shared" ca="1" si="130"/>
        <v/>
      </c>
      <c r="AT165" s="353" t="str">
        <f t="shared" ca="1" si="131"/>
        <v/>
      </c>
      <c r="AU165" s="348" t="str">
        <f t="shared" ca="1" si="132"/>
        <v/>
      </c>
      <c r="AV165" s="351" t="str">
        <f t="shared" ca="1" si="133"/>
        <v/>
      </c>
      <c r="AW165" s="346" t="str">
        <f t="shared" ca="1" si="134"/>
        <v/>
      </c>
      <c r="AX165" s="341" t="str">
        <f t="shared" ca="1" si="135"/>
        <v/>
      </c>
      <c r="AY165" s="353" t="str">
        <f t="shared" ca="1" si="136"/>
        <v/>
      </c>
      <c r="AZ165" s="348" t="str">
        <f t="shared" ca="1" si="137"/>
        <v/>
      </c>
      <c r="BA165" s="351" t="str">
        <f t="shared" ca="1" si="138"/>
        <v/>
      </c>
      <c r="BB165" s="346" t="str">
        <f t="shared" ca="1" si="139"/>
        <v/>
      </c>
      <c r="BC165" s="341" t="str">
        <f t="shared" ca="1" si="140"/>
        <v/>
      </c>
      <c r="BD165" s="353" t="str">
        <f t="shared" ca="1" si="141"/>
        <v/>
      </c>
      <c r="BE165" s="348" t="str">
        <f t="shared" ca="1" si="142"/>
        <v/>
      </c>
      <c r="BF165" s="351" t="str">
        <f t="shared" ca="1" si="143"/>
        <v/>
      </c>
      <c r="BG165" s="346" t="str">
        <f t="shared" ca="1" si="144"/>
        <v/>
      </c>
      <c r="BH165" s="341" t="str">
        <f t="shared" ca="1" si="145"/>
        <v/>
      </c>
      <c r="BI165" s="353" t="str">
        <f t="shared" ca="1" si="146"/>
        <v/>
      </c>
      <c r="BJ165" s="348" t="str">
        <f t="shared" ca="1" si="147"/>
        <v/>
      </c>
      <c r="BK165" s="351" t="str">
        <f t="shared" ca="1" si="148"/>
        <v/>
      </c>
      <c r="BL165" s="346" t="str">
        <f t="shared" ca="1" si="149"/>
        <v/>
      </c>
    </row>
    <row r="166" spans="37:64" x14ac:dyDescent="0.2">
      <c r="AK166" s="379" t="str">
        <f t="shared" si="124"/>
        <v/>
      </c>
      <c r="AL166" s="380" t="str">
        <f t="shared" si="129"/>
        <v/>
      </c>
      <c r="AM166" s="382" t="str">
        <f t="shared" si="125"/>
        <v/>
      </c>
      <c r="AN166" s="384" t="str">
        <f t="shared" si="126"/>
        <v/>
      </c>
      <c r="AO166" s="384" t="str">
        <f t="shared" si="127"/>
        <v/>
      </c>
      <c r="AP166" s="385" t="str">
        <f t="shared" si="128"/>
        <v/>
      </c>
      <c r="AS166" s="341" t="str">
        <f t="shared" ca="1" si="130"/>
        <v/>
      </c>
      <c r="AT166" s="353" t="str">
        <f t="shared" ca="1" si="131"/>
        <v/>
      </c>
      <c r="AU166" s="348" t="str">
        <f t="shared" ca="1" si="132"/>
        <v/>
      </c>
      <c r="AV166" s="351" t="str">
        <f t="shared" ca="1" si="133"/>
        <v/>
      </c>
      <c r="AW166" s="346" t="str">
        <f t="shared" ca="1" si="134"/>
        <v/>
      </c>
      <c r="AX166" s="341" t="str">
        <f t="shared" ca="1" si="135"/>
        <v/>
      </c>
      <c r="AY166" s="353" t="str">
        <f t="shared" ca="1" si="136"/>
        <v/>
      </c>
      <c r="AZ166" s="348" t="str">
        <f t="shared" ca="1" si="137"/>
        <v/>
      </c>
      <c r="BA166" s="351" t="str">
        <f t="shared" ca="1" si="138"/>
        <v/>
      </c>
      <c r="BB166" s="346" t="str">
        <f t="shared" ca="1" si="139"/>
        <v/>
      </c>
      <c r="BC166" s="341" t="str">
        <f t="shared" ca="1" si="140"/>
        <v/>
      </c>
      <c r="BD166" s="353" t="str">
        <f t="shared" ca="1" si="141"/>
        <v/>
      </c>
      <c r="BE166" s="348" t="str">
        <f t="shared" ca="1" si="142"/>
        <v/>
      </c>
      <c r="BF166" s="351" t="str">
        <f t="shared" ca="1" si="143"/>
        <v/>
      </c>
      <c r="BG166" s="346" t="str">
        <f t="shared" ca="1" si="144"/>
        <v/>
      </c>
      <c r="BH166" s="341" t="str">
        <f t="shared" ca="1" si="145"/>
        <v/>
      </c>
      <c r="BI166" s="353" t="str">
        <f t="shared" ca="1" si="146"/>
        <v/>
      </c>
      <c r="BJ166" s="348" t="str">
        <f t="shared" ca="1" si="147"/>
        <v/>
      </c>
      <c r="BK166" s="351" t="str">
        <f t="shared" ca="1" si="148"/>
        <v/>
      </c>
      <c r="BL166" s="346" t="str">
        <f t="shared" ca="1" si="149"/>
        <v/>
      </c>
    </row>
    <row r="167" spans="37:64" x14ac:dyDescent="0.2">
      <c r="AK167" s="379" t="str">
        <f t="shared" si="124"/>
        <v/>
      </c>
      <c r="AL167" s="380" t="str">
        <f t="shared" si="129"/>
        <v/>
      </c>
      <c r="AM167" s="382" t="str">
        <f t="shared" si="125"/>
        <v/>
      </c>
      <c r="AN167" s="384" t="str">
        <f t="shared" si="126"/>
        <v/>
      </c>
      <c r="AO167" s="384" t="str">
        <f t="shared" si="127"/>
        <v/>
      </c>
      <c r="AP167" s="385" t="str">
        <f t="shared" si="128"/>
        <v/>
      </c>
      <c r="AS167" s="341" t="str">
        <f t="shared" ca="1" si="130"/>
        <v/>
      </c>
      <c r="AT167" s="353" t="str">
        <f t="shared" ca="1" si="131"/>
        <v/>
      </c>
      <c r="AU167" s="348" t="str">
        <f t="shared" ca="1" si="132"/>
        <v/>
      </c>
      <c r="AV167" s="351" t="str">
        <f t="shared" ca="1" si="133"/>
        <v/>
      </c>
      <c r="AW167" s="346" t="str">
        <f t="shared" ca="1" si="134"/>
        <v/>
      </c>
      <c r="AX167" s="341" t="str">
        <f t="shared" ca="1" si="135"/>
        <v/>
      </c>
      <c r="AY167" s="353" t="str">
        <f t="shared" ca="1" si="136"/>
        <v/>
      </c>
      <c r="AZ167" s="348" t="str">
        <f t="shared" ca="1" si="137"/>
        <v/>
      </c>
      <c r="BA167" s="351" t="str">
        <f t="shared" ca="1" si="138"/>
        <v/>
      </c>
      <c r="BB167" s="346" t="str">
        <f t="shared" ca="1" si="139"/>
        <v/>
      </c>
      <c r="BC167" s="341" t="str">
        <f t="shared" ca="1" si="140"/>
        <v/>
      </c>
      <c r="BD167" s="353" t="str">
        <f t="shared" ca="1" si="141"/>
        <v/>
      </c>
      <c r="BE167" s="348" t="str">
        <f t="shared" ca="1" si="142"/>
        <v/>
      </c>
      <c r="BF167" s="351" t="str">
        <f t="shared" ca="1" si="143"/>
        <v/>
      </c>
      <c r="BG167" s="346" t="str">
        <f t="shared" ca="1" si="144"/>
        <v/>
      </c>
      <c r="BH167" s="341" t="str">
        <f t="shared" ca="1" si="145"/>
        <v/>
      </c>
      <c r="BI167" s="353" t="str">
        <f t="shared" ca="1" si="146"/>
        <v/>
      </c>
      <c r="BJ167" s="348" t="str">
        <f t="shared" ca="1" si="147"/>
        <v/>
      </c>
      <c r="BK167" s="351" t="str">
        <f t="shared" ca="1" si="148"/>
        <v/>
      </c>
      <c r="BL167" s="346" t="str">
        <f t="shared" ca="1" si="149"/>
        <v/>
      </c>
    </row>
    <row r="168" spans="37:64" x14ac:dyDescent="0.2">
      <c r="AK168" s="379" t="str">
        <f t="shared" si="124"/>
        <v/>
      </c>
      <c r="AL168" s="380" t="str">
        <f t="shared" si="129"/>
        <v/>
      </c>
      <c r="AM168" s="382" t="str">
        <f t="shared" si="125"/>
        <v/>
      </c>
      <c r="AN168" s="384" t="str">
        <f t="shared" si="126"/>
        <v/>
      </c>
      <c r="AO168" s="384" t="str">
        <f t="shared" si="127"/>
        <v/>
      </c>
      <c r="AP168" s="385" t="str">
        <f t="shared" si="128"/>
        <v/>
      </c>
      <c r="AS168" s="341" t="str">
        <f t="shared" ca="1" si="130"/>
        <v/>
      </c>
      <c r="AT168" s="353" t="str">
        <f t="shared" ca="1" si="131"/>
        <v/>
      </c>
      <c r="AU168" s="348" t="str">
        <f t="shared" ca="1" si="132"/>
        <v/>
      </c>
      <c r="AV168" s="351" t="str">
        <f t="shared" ca="1" si="133"/>
        <v/>
      </c>
      <c r="AW168" s="346" t="str">
        <f t="shared" ca="1" si="134"/>
        <v/>
      </c>
      <c r="AX168" s="341" t="str">
        <f t="shared" ca="1" si="135"/>
        <v/>
      </c>
      <c r="AY168" s="353" t="str">
        <f t="shared" ca="1" si="136"/>
        <v/>
      </c>
      <c r="AZ168" s="348" t="str">
        <f t="shared" ca="1" si="137"/>
        <v/>
      </c>
      <c r="BA168" s="351" t="str">
        <f t="shared" ca="1" si="138"/>
        <v/>
      </c>
      <c r="BB168" s="346" t="str">
        <f t="shared" ca="1" si="139"/>
        <v/>
      </c>
      <c r="BC168" s="341" t="str">
        <f t="shared" ca="1" si="140"/>
        <v/>
      </c>
      <c r="BD168" s="353" t="str">
        <f t="shared" ca="1" si="141"/>
        <v/>
      </c>
      <c r="BE168" s="348" t="str">
        <f t="shared" ca="1" si="142"/>
        <v/>
      </c>
      <c r="BF168" s="351" t="str">
        <f t="shared" ca="1" si="143"/>
        <v/>
      </c>
      <c r="BG168" s="346" t="str">
        <f t="shared" ca="1" si="144"/>
        <v/>
      </c>
      <c r="BH168" s="341" t="str">
        <f t="shared" ca="1" si="145"/>
        <v/>
      </c>
      <c r="BI168" s="353" t="str">
        <f t="shared" ca="1" si="146"/>
        <v/>
      </c>
      <c r="BJ168" s="348" t="str">
        <f t="shared" ca="1" si="147"/>
        <v/>
      </c>
      <c r="BK168" s="351" t="str">
        <f t="shared" ca="1" si="148"/>
        <v/>
      </c>
      <c r="BL168" s="346" t="str">
        <f t="shared" ca="1" si="149"/>
        <v/>
      </c>
    </row>
    <row r="169" spans="37:64" x14ac:dyDescent="0.2">
      <c r="AK169" s="379" t="str">
        <f t="shared" si="124"/>
        <v/>
      </c>
      <c r="AL169" s="380" t="str">
        <f t="shared" si="129"/>
        <v/>
      </c>
      <c r="AM169" s="382" t="str">
        <f t="shared" si="125"/>
        <v/>
      </c>
      <c r="AN169" s="384" t="str">
        <f t="shared" si="126"/>
        <v/>
      </c>
      <c r="AO169" s="384" t="str">
        <f t="shared" si="127"/>
        <v/>
      </c>
      <c r="AP169" s="385" t="str">
        <f t="shared" si="128"/>
        <v/>
      </c>
      <c r="AS169" s="341" t="str">
        <f t="shared" ca="1" si="130"/>
        <v/>
      </c>
      <c r="AT169" s="353" t="str">
        <f t="shared" ca="1" si="131"/>
        <v/>
      </c>
      <c r="AU169" s="348" t="str">
        <f t="shared" ca="1" si="132"/>
        <v/>
      </c>
      <c r="AV169" s="351" t="str">
        <f t="shared" ca="1" si="133"/>
        <v/>
      </c>
      <c r="AW169" s="346" t="str">
        <f t="shared" ca="1" si="134"/>
        <v/>
      </c>
      <c r="AX169" s="341" t="str">
        <f t="shared" ca="1" si="135"/>
        <v/>
      </c>
      <c r="AY169" s="353" t="str">
        <f t="shared" ca="1" si="136"/>
        <v/>
      </c>
      <c r="AZ169" s="348" t="str">
        <f t="shared" ca="1" si="137"/>
        <v/>
      </c>
      <c r="BA169" s="351" t="str">
        <f t="shared" ca="1" si="138"/>
        <v/>
      </c>
      <c r="BB169" s="346" t="str">
        <f t="shared" ca="1" si="139"/>
        <v/>
      </c>
      <c r="BC169" s="341" t="str">
        <f t="shared" ca="1" si="140"/>
        <v/>
      </c>
      <c r="BD169" s="353" t="str">
        <f t="shared" ca="1" si="141"/>
        <v/>
      </c>
      <c r="BE169" s="348" t="str">
        <f t="shared" ca="1" si="142"/>
        <v/>
      </c>
      <c r="BF169" s="351" t="str">
        <f t="shared" ca="1" si="143"/>
        <v/>
      </c>
      <c r="BG169" s="346" t="str">
        <f t="shared" ca="1" si="144"/>
        <v/>
      </c>
      <c r="BH169" s="341" t="str">
        <f t="shared" ca="1" si="145"/>
        <v/>
      </c>
      <c r="BI169" s="353" t="str">
        <f t="shared" ca="1" si="146"/>
        <v/>
      </c>
      <c r="BJ169" s="348" t="str">
        <f t="shared" ca="1" si="147"/>
        <v/>
      </c>
      <c r="BK169" s="351" t="str">
        <f t="shared" ca="1" si="148"/>
        <v/>
      </c>
      <c r="BL169" s="346" t="str">
        <f t="shared" ca="1" si="149"/>
        <v/>
      </c>
    </row>
    <row r="170" spans="37:64" x14ac:dyDescent="0.2">
      <c r="AK170" s="379" t="str">
        <f t="shared" si="124"/>
        <v/>
      </c>
      <c r="AL170" s="380" t="str">
        <f t="shared" si="129"/>
        <v/>
      </c>
      <c r="AM170" s="382" t="str">
        <f t="shared" si="125"/>
        <v/>
      </c>
      <c r="AN170" s="384" t="str">
        <f t="shared" si="126"/>
        <v/>
      </c>
      <c r="AO170" s="384" t="str">
        <f t="shared" si="127"/>
        <v/>
      </c>
      <c r="AP170" s="385" t="str">
        <f t="shared" si="128"/>
        <v/>
      </c>
      <c r="AS170" s="341" t="str">
        <f t="shared" ca="1" si="130"/>
        <v/>
      </c>
      <c r="AT170" s="353" t="str">
        <f t="shared" ca="1" si="131"/>
        <v/>
      </c>
      <c r="AU170" s="348" t="str">
        <f t="shared" ca="1" si="132"/>
        <v/>
      </c>
      <c r="AV170" s="351" t="str">
        <f t="shared" ca="1" si="133"/>
        <v/>
      </c>
      <c r="AW170" s="346" t="str">
        <f t="shared" ca="1" si="134"/>
        <v/>
      </c>
      <c r="AX170" s="341" t="str">
        <f t="shared" ca="1" si="135"/>
        <v/>
      </c>
      <c r="AY170" s="353" t="str">
        <f t="shared" ca="1" si="136"/>
        <v/>
      </c>
      <c r="AZ170" s="348" t="str">
        <f t="shared" ca="1" si="137"/>
        <v/>
      </c>
      <c r="BA170" s="351" t="str">
        <f t="shared" ca="1" si="138"/>
        <v/>
      </c>
      <c r="BB170" s="346" t="str">
        <f t="shared" ca="1" si="139"/>
        <v/>
      </c>
      <c r="BC170" s="341" t="str">
        <f t="shared" ca="1" si="140"/>
        <v/>
      </c>
      <c r="BD170" s="353" t="str">
        <f t="shared" ca="1" si="141"/>
        <v/>
      </c>
      <c r="BE170" s="348" t="str">
        <f t="shared" ca="1" si="142"/>
        <v/>
      </c>
      <c r="BF170" s="351" t="str">
        <f t="shared" ca="1" si="143"/>
        <v/>
      </c>
      <c r="BG170" s="346" t="str">
        <f t="shared" ca="1" si="144"/>
        <v/>
      </c>
      <c r="BH170" s="341" t="str">
        <f t="shared" ca="1" si="145"/>
        <v/>
      </c>
      <c r="BI170" s="353" t="str">
        <f t="shared" ca="1" si="146"/>
        <v/>
      </c>
      <c r="BJ170" s="348" t="str">
        <f t="shared" ca="1" si="147"/>
        <v/>
      </c>
      <c r="BK170" s="351" t="str">
        <f t="shared" ca="1" si="148"/>
        <v/>
      </c>
      <c r="BL170" s="346" t="str">
        <f t="shared" ca="1" si="149"/>
        <v/>
      </c>
    </row>
    <row r="171" spans="37:64" x14ac:dyDescent="0.2">
      <c r="AK171" s="379" t="str">
        <f t="shared" si="124"/>
        <v/>
      </c>
      <c r="AL171" s="380" t="str">
        <f t="shared" si="129"/>
        <v/>
      </c>
      <c r="AM171" s="382" t="str">
        <f t="shared" si="125"/>
        <v/>
      </c>
      <c r="AN171" s="384" t="str">
        <f t="shared" si="126"/>
        <v/>
      </c>
      <c r="AO171" s="384" t="str">
        <f t="shared" si="127"/>
        <v/>
      </c>
      <c r="AP171" s="385" t="str">
        <f t="shared" si="128"/>
        <v/>
      </c>
      <c r="AS171" s="341" t="str">
        <f t="shared" ca="1" si="130"/>
        <v/>
      </c>
      <c r="AT171" s="353" t="str">
        <f t="shared" ca="1" si="131"/>
        <v/>
      </c>
      <c r="AU171" s="348" t="str">
        <f t="shared" ca="1" si="132"/>
        <v/>
      </c>
      <c r="AV171" s="351" t="str">
        <f t="shared" ca="1" si="133"/>
        <v/>
      </c>
      <c r="AW171" s="346" t="str">
        <f t="shared" ca="1" si="134"/>
        <v/>
      </c>
      <c r="AX171" s="341" t="str">
        <f t="shared" ca="1" si="135"/>
        <v/>
      </c>
      <c r="AY171" s="353" t="str">
        <f t="shared" ca="1" si="136"/>
        <v/>
      </c>
      <c r="AZ171" s="348" t="str">
        <f t="shared" ca="1" si="137"/>
        <v/>
      </c>
      <c r="BA171" s="351" t="str">
        <f t="shared" ca="1" si="138"/>
        <v/>
      </c>
      <c r="BB171" s="346" t="str">
        <f t="shared" ca="1" si="139"/>
        <v/>
      </c>
      <c r="BC171" s="341" t="str">
        <f t="shared" ca="1" si="140"/>
        <v/>
      </c>
      <c r="BD171" s="353" t="str">
        <f t="shared" ca="1" si="141"/>
        <v/>
      </c>
      <c r="BE171" s="348" t="str">
        <f t="shared" ca="1" si="142"/>
        <v/>
      </c>
      <c r="BF171" s="351" t="str">
        <f t="shared" ca="1" si="143"/>
        <v/>
      </c>
      <c r="BG171" s="346" t="str">
        <f t="shared" ca="1" si="144"/>
        <v/>
      </c>
      <c r="BH171" s="341" t="str">
        <f t="shared" ca="1" si="145"/>
        <v/>
      </c>
      <c r="BI171" s="353" t="str">
        <f t="shared" ca="1" si="146"/>
        <v/>
      </c>
      <c r="BJ171" s="348" t="str">
        <f t="shared" ca="1" si="147"/>
        <v/>
      </c>
      <c r="BK171" s="351" t="str">
        <f t="shared" ca="1" si="148"/>
        <v/>
      </c>
      <c r="BL171" s="346" t="str">
        <f t="shared" ca="1" si="149"/>
        <v/>
      </c>
    </row>
    <row r="172" spans="37:64" x14ac:dyDescent="0.2">
      <c r="AK172" s="379" t="str">
        <f t="shared" si="124"/>
        <v/>
      </c>
      <c r="AL172" s="380" t="str">
        <f t="shared" si="129"/>
        <v/>
      </c>
      <c r="AM172" s="382" t="str">
        <f t="shared" si="125"/>
        <v/>
      </c>
      <c r="AN172" s="384" t="str">
        <f t="shared" si="126"/>
        <v/>
      </c>
      <c r="AO172" s="384" t="str">
        <f t="shared" si="127"/>
        <v/>
      </c>
      <c r="AP172" s="385" t="str">
        <f t="shared" si="128"/>
        <v/>
      </c>
      <c r="AS172" s="341" t="str">
        <f t="shared" ca="1" si="130"/>
        <v/>
      </c>
      <c r="AT172" s="353" t="str">
        <f t="shared" ca="1" si="131"/>
        <v/>
      </c>
      <c r="AU172" s="348" t="str">
        <f t="shared" ca="1" si="132"/>
        <v/>
      </c>
      <c r="AV172" s="351" t="str">
        <f t="shared" ca="1" si="133"/>
        <v/>
      </c>
      <c r="AW172" s="346" t="str">
        <f t="shared" ca="1" si="134"/>
        <v/>
      </c>
      <c r="AX172" s="341" t="str">
        <f t="shared" ca="1" si="135"/>
        <v/>
      </c>
      <c r="AY172" s="353" t="str">
        <f t="shared" ca="1" si="136"/>
        <v/>
      </c>
      <c r="AZ172" s="348" t="str">
        <f t="shared" ca="1" si="137"/>
        <v/>
      </c>
      <c r="BA172" s="351" t="str">
        <f t="shared" ca="1" si="138"/>
        <v/>
      </c>
      <c r="BB172" s="346" t="str">
        <f t="shared" ca="1" si="139"/>
        <v/>
      </c>
      <c r="BC172" s="341" t="str">
        <f t="shared" ca="1" si="140"/>
        <v/>
      </c>
      <c r="BD172" s="353" t="str">
        <f t="shared" ca="1" si="141"/>
        <v/>
      </c>
      <c r="BE172" s="348" t="str">
        <f t="shared" ca="1" si="142"/>
        <v/>
      </c>
      <c r="BF172" s="351" t="str">
        <f t="shared" ca="1" si="143"/>
        <v/>
      </c>
      <c r="BG172" s="346" t="str">
        <f t="shared" ca="1" si="144"/>
        <v/>
      </c>
      <c r="BH172" s="341" t="str">
        <f t="shared" ca="1" si="145"/>
        <v/>
      </c>
      <c r="BI172" s="353" t="str">
        <f t="shared" ca="1" si="146"/>
        <v/>
      </c>
      <c r="BJ172" s="348" t="str">
        <f t="shared" ca="1" si="147"/>
        <v/>
      </c>
      <c r="BK172" s="351" t="str">
        <f t="shared" ca="1" si="148"/>
        <v/>
      </c>
      <c r="BL172" s="346" t="str">
        <f t="shared" ca="1" si="149"/>
        <v/>
      </c>
    </row>
    <row r="173" spans="37:64" x14ac:dyDescent="0.2">
      <c r="AK173" s="379" t="str">
        <f t="shared" si="124"/>
        <v/>
      </c>
      <c r="AL173" s="380" t="str">
        <f t="shared" si="129"/>
        <v/>
      </c>
      <c r="AM173" s="382" t="str">
        <f t="shared" si="125"/>
        <v/>
      </c>
      <c r="AN173" s="384" t="str">
        <f t="shared" si="126"/>
        <v/>
      </c>
      <c r="AO173" s="384" t="str">
        <f t="shared" si="127"/>
        <v/>
      </c>
      <c r="AP173" s="385" t="str">
        <f t="shared" si="128"/>
        <v/>
      </c>
      <c r="AS173" s="341" t="str">
        <f t="shared" ca="1" si="130"/>
        <v/>
      </c>
      <c r="AT173" s="353" t="str">
        <f t="shared" ca="1" si="131"/>
        <v/>
      </c>
      <c r="AU173" s="348" t="str">
        <f t="shared" ca="1" si="132"/>
        <v/>
      </c>
      <c r="AV173" s="351" t="str">
        <f t="shared" ca="1" si="133"/>
        <v/>
      </c>
      <c r="AW173" s="346" t="str">
        <f t="shared" ca="1" si="134"/>
        <v/>
      </c>
      <c r="AX173" s="341" t="str">
        <f t="shared" ca="1" si="135"/>
        <v/>
      </c>
      <c r="AY173" s="353" t="str">
        <f t="shared" ca="1" si="136"/>
        <v/>
      </c>
      <c r="AZ173" s="348" t="str">
        <f t="shared" ca="1" si="137"/>
        <v/>
      </c>
      <c r="BA173" s="351" t="str">
        <f t="shared" ca="1" si="138"/>
        <v/>
      </c>
      <c r="BB173" s="346" t="str">
        <f t="shared" ca="1" si="139"/>
        <v/>
      </c>
      <c r="BC173" s="341" t="str">
        <f t="shared" ca="1" si="140"/>
        <v/>
      </c>
      <c r="BD173" s="353" t="str">
        <f t="shared" ca="1" si="141"/>
        <v/>
      </c>
      <c r="BE173" s="348" t="str">
        <f t="shared" ca="1" si="142"/>
        <v/>
      </c>
      <c r="BF173" s="351" t="str">
        <f t="shared" ca="1" si="143"/>
        <v/>
      </c>
      <c r="BG173" s="346" t="str">
        <f t="shared" ca="1" si="144"/>
        <v/>
      </c>
      <c r="BH173" s="341" t="str">
        <f t="shared" ca="1" si="145"/>
        <v/>
      </c>
      <c r="BI173" s="353" t="str">
        <f t="shared" ca="1" si="146"/>
        <v/>
      </c>
      <c r="BJ173" s="348" t="str">
        <f t="shared" ca="1" si="147"/>
        <v/>
      </c>
      <c r="BK173" s="351" t="str">
        <f t="shared" ca="1" si="148"/>
        <v/>
      </c>
      <c r="BL173" s="346" t="str">
        <f t="shared" ca="1" si="149"/>
        <v/>
      </c>
    </row>
    <row r="174" spans="37:64" ht="13.5" thickBot="1" x14ac:dyDescent="0.25">
      <c r="AK174" s="379" t="str">
        <f t="shared" si="124"/>
        <v/>
      </c>
      <c r="AL174" s="380" t="str">
        <f t="shared" si="129"/>
        <v/>
      </c>
      <c r="AM174" s="382" t="str">
        <f t="shared" si="125"/>
        <v/>
      </c>
      <c r="AN174" s="384" t="str">
        <f t="shared" si="126"/>
        <v/>
      </c>
      <c r="AO174" s="384" t="str">
        <f t="shared" si="127"/>
        <v/>
      </c>
      <c r="AP174" s="385" t="str">
        <f t="shared" si="128"/>
        <v/>
      </c>
      <c r="AS174" s="345" t="str">
        <f t="shared" ca="1" si="130"/>
        <v/>
      </c>
      <c r="AT174" s="354" t="str">
        <f t="shared" ca="1" si="131"/>
        <v/>
      </c>
      <c r="AU174" s="349" t="str">
        <f t="shared" ca="1" si="132"/>
        <v/>
      </c>
      <c r="AV174" s="352" t="str">
        <f t="shared" ca="1" si="133"/>
        <v/>
      </c>
      <c r="AW174" s="347" t="str">
        <f t="shared" ca="1" si="134"/>
        <v/>
      </c>
      <c r="AX174" s="345" t="str">
        <f t="shared" ca="1" si="135"/>
        <v/>
      </c>
      <c r="AY174" s="354" t="str">
        <f t="shared" ca="1" si="136"/>
        <v/>
      </c>
      <c r="AZ174" s="349" t="str">
        <f t="shared" ca="1" si="137"/>
        <v/>
      </c>
      <c r="BA174" s="352" t="str">
        <f t="shared" ca="1" si="138"/>
        <v/>
      </c>
      <c r="BB174" s="347" t="str">
        <f t="shared" ca="1" si="139"/>
        <v/>
      </c>
      <c r="BC174" s="345" t="str">
        <f t="shared" ca="1" si="140"/>
        <v/>
      </c>
      <c r="BD174" s="354" t="str">
        <f t="shared" ca="1" si="141"/>
        <v/>
      </c>
      <c r="BE174" s="349" t="str">
        <f t="shared" ca="1" si="142"/>
        <v/>
      </c>
      <c r="BF174" s="352" t="str">
        <f t="shared" ca="1" si="143"/>
        <v/>
      </c>
      <c r="BG174" s="347" t="str">
        <f t="shared" ca="1" si="144"/>
        <v/>
      </c>
      <c r="BH174" s="345" t="str">
        <f t="shared" ca="1" si="145"/>
        <v/>
      </c>
      <c r="BI174" s="354" t="str">
        <f t="shared" ca="1" si="146"/>
        <v/>
      </c>
      <c r="BJ174" s="349" t="str">
        <f t="shared" ca="1" si="147"/>
        <v/>
      </c>
      <c r="BK174" s="352" t="str">
        <f t="shared" ca="1" si="148"/>
        <v/>
      </c>
      <c r="BL174" s="347" t="str">
        <f t="shared" ca="1" si="149"/>
        <v/>
      </c>
    </row>
    <row r="175" spans="37:64" x14ac:dyDescent="0.2">
      <c r="AK175" s="379" t="str">
        <f t="shared" si="124"/>
        <v/>
      </c>
      <c r="AL175" s="380" t="str">
        <f t="shared" si="129"/>
        <v/>
      </c>
      <c r="AM175" s="382" t="str">
        <f t="shared" si="125"/>
        <v/>
      </c>
      <c r="AN175" s="384" t="str">
        <f t="shared" si="126"/>
        <v/>
      </c>
      <c r="AO175" s="384" t="str">
        <f t="shared" si="127"/>
        <v/>
      </c>
      <c r="AP175" s="385" t="str">
        <f t="shared" si="128"/>
        <v/>
      </c>
    </row>
    <row r="176" spans="37:64" x14ac:dyDescent="0.2">
      <c r="AK176" s="379" t="str">
        <f t="shared" si="124"/>
        <v/>
      </c>
      <c r="AL176" s="380" t="str">
        <f t="shared" si="129"/>
        <v/>
      </c>
      <c r="AM176" s="382" t="str">
        <f t="shared" si="125"/>
        <v/>
      </c>
      <c r="AN176" s="384" t="str">
        <f t="shared" si="126"/>
        <v/>
      </c>
      <c r="AO176" s="384" t="str">
        <f t="shared" si="127"/>
        <v/>
      </c>
      <c r="AP176" s="385" t="str">
        <f t="shared" si="128"/>
        <v/>
      </c>
    </row>
    <row r="177" spans="37:42" ht="13.5" thickBot="1" x14ac:dyDescent="0.25">
      <c r="AK177" s="387" t="str">
        <f t="shared" si="124"/>
        <v/>
      </c>
      <c r="AL177" s="381" t="str">
        <f t="shared" si="129"/>
        <v/>
      </c>
      <c r="AM177" s="383" t="str">
        <f t="shared" si="125"/>
        <v/>
      </c>
      <c r="AN177" s="386" t="str">
        <f t="shared" si="126"/>
        <v/>
      </c>
      <c r="AO177" s="386" t="str">
        <f t="shared" si="127"/>
        <v/>
      </c>
      <c r="AP177" s="365" t="str">
        <f t="shared" si="128"/>
        <v/>
      </c>
    </row>
    <row r="178" spans="37:42" x14ac:dyDescent="0.2">
      <c r="AK178" s="1097" t="str">
        <f>IF($AB$15="","",$AB$15)</f>
        <v>Investment 2</v>
      </c>
      <c r="AL178" s="1098"/>
      <c r="AM178" s="1098"/>
      <c r="AN178" s="1098"/>
      <c r="AO178" s="1098"/>
      <c r="AP178" s="1099"/>
    </row>
    <row r="179" spans="37:42" x14ac:dyDescent="0.2">
      <c r="AK179" s="378" t="s">
        <v>192</v>
      </c>
      <c r="AL179" s="1096" t="str">
        <f>IF($AC$15="","",$AC$15)</f>
        <v>Yearly</v>
      </c>
      <c r="AM179" s="1096"/>
      <c r="AN179" s="376" t="s">
        <v>193</v>
      </c>
      <c r="AO179" s="376" t="s">
        <v>261</v>
      </c>
      <c r="AP179" s="377" t="s">
        <v>495</v>
      </c>
    </row>
    <row r="180" spans="37:42" x14ac:dyDescent="0.2">
      <c r="AK180" s="379" t="str">
        <f>IF(AL180="","",$AB$15)</f>
        <v>Investment 2</v>
      </c>
      <c r="AL180" s="380">
        <f>IF(AI15="","",AI15)</f>
        <v>45102</v>
      </c>
      <c r="AM180" s="382" t="str">
        <f>IF(AL180="","",TEXT(AL180,"mmmm yyyy"))</f>
        <v>June 2023</v>
      </c>
      <c r="AN180" s="384">
        <f>IF(AL180="","",$AD$15)</f>
        <v>1200</v>
      </c>
      <c r="AO180" s="384" t="str">
        <f>IF(AL180="","",$AE$15)</f>
        <v>Income</v>
      </c>
      <c r="AP180" s="385">
        <f>IF(AL180="","",DAY(AL180))</f>
        <v>25</v>
      </c>
    </row>
    <row r="181" spans="37:42" x14ac:dyDescent="0.2">
      <c r="AK181" s="379" t="str">
        <f t="shared" ref="AK181:AK233" si="150">IF(AL181="","",$AB$15)</f>
        <v>Investment 2</v>
      </c>
      <c r="AL181" s="380">
        <f>IF(AL180&gt;$AI$10,"",IF($AL$179="Weekly",AL180+7*1,IF($AL$179="Bi-Weekly",AL180+7*2,IF($AL$179="Monthly",EDATE(AL180,1),IF($AL$179="Bi-Yearly",EDATE(AL180,6),IF($AL$179="Yearly",EDATE(AL180,12),""))))))</f>
        <v>45468</v>
      </c>
      <c r="AM181" s="382" t="str">
        <f t="shared" ref="AM181:AM233" si="151">IF(AL181="","",TEXT(AL181,"mmmm yyyy"))</f>
        <v>June 2024</v>
      </c>
      <c r="AN181" s="384">
        <f t="shared" ref="AN181:AN233" si="152">IF(AL181="","",$AD$15)</f>
        <v>1200</v>
      </c>
      <c r="AO181" s="384" t="str">
        <f t="shared" ref="AO181:AO233" si="153">IF(AL181="","",$AE$15)</f>
        <v>Income</v>
      </c>
      <c r="AP181" s="385">
        <f t="shared" ref="AP181:AP233" si="154">IF(AL181="","",DAY(AL181))</f>
        <v>25</v>
      </c>
    </row>
    <row r="182" spans="37:42" x14ac:dyDescent="0.2">
      <c r="AK182" s="379" t="str">
        <f t="shared" si="150"/>
        <v/>
      </c>
      <c r="AL182" s="380" t="str">
        <f t="shared" ref="AL182:AL233" si="155">IF(AL181&gt;$AI$10,"",IF($AL$179="Weekly",AL181+7*1,IF($AL$179="Bi-Weekly",AL181+7*2,IF($AL$179="Monthly",EDATE(AL181,1),IF($AL$179="Bi-Yearly",EDATE(AL181,6),IF($AL$179="Yearly",EDATE(AL181,12),""))))))</f>
        <v/>
      </c>
      <c r="AM182" s="382" t="str">
        <f t="shared" si="151"/>
        <v/>
      </c>
      <c r="AN182" s="384" t="str">
        <f t="shared" si="152"/>
        <v/>
      </c>
      <c r="AO182" s="384" t="str">
        <f t="shared" si="153"/>
        <v/>
      </c>
      <c r="AP182" s="385" t="str">
        <f t="shared" si="154"/>
        <v/>
      </c>
    </row>
    <row r="183" spans="37:42" x14ac:dyDescent="0.2">
      <c r="AK183" s="379" t="str">
        <f t="shared" si="150"/>
        <v/>
      </c>
      <c r="AL183" s="380" t="str">
        <f t="shared" si="155"/>
        <v/>
      </c>
      <c r="AM183" s="382" t="str">
        <f t="shared" si="151"/>
        <v/>
      </c>
      <c r="AN183" s="384" t="str">
        <f t="shared" si="152"/>
        <v/>
      </c>
      <c r="AO183" s="384" t="str">
        <f t="shared" si="153"/>
        <v/>
      </c>
      <c r="AP183" s="385" t="str">
        <f t="shared" si="154"/>
        <v/>
      </c>
    </row>
    <row r="184" spans="37:42" x14ac:dyDescent="0.2">
      <c r="AK184" s="379" t="str">
        <f t="shared" si="150"/>
        <v/>
      </c>
      <c r="AL184" s="380" t="str">
        <f t="shared" si="155"/>
        <v/>
      </c>
      <c r="AM184" s="382" t="str">
        <f t="shared" si="151"/>
        <v/>
      </c>
      <c r="AN184" s="384" t="str">
        <f t="shared" si="152"/>
        <v/>
      </c>
      <c r="AO184" s="384" t="str">
        <f t="shared" si="153"/>
        <v/>
      </c>
      <c r="AP184" s="385" t="str">
        <f t="shared" si="154"/>
        <v/>
      </c>
    </row>
    <row r="185" spans="37:42" x14ac:dyDescent="0.2">
      <c r="AK185" s="379" t="str">
        <f t="shared" si="150"/>
        <v/>
      </c>
      <c r="AL185" s="380" t="str">
        <f t="shared" si="155"/>
        <v/>
      </c>
      <c r="AM185" s="382" t="str">
        <f t="shared" si="151"/>
        <v/>
      </c>
      <c r="AN185" s="384" t="str">
        <f t="shared" si="152"/>
        <v/>
      </c>
      <c r="AO185" s="384" t="str">
        <f t="shared" si="153"/>
        <v/>
      </c>
      <c r="AP185" s="385" t="str">
        <f t="shared" si="154"/>
        <v/>
      </c>
    </row>
    <row r="186" spans="37:42" x14ac:dyDescent="0.2">
      <c r="AK186" s="379" t="str">
        <f t="shared" si="150"/>
        <v/>
      </c>
      <c r="AL186" s="380" t="str">
        <f t="shared" si="155"/>
        <v/>
      </c>
      <c r="AM186" s="382" t="str">
        <f t="shared" si="151"/>
        <v/>
      </c>
      <c r="AN186" s="384" t="str">
        <f t="shared" si="152"/>
        <v/>
      </c>
      <c r="AO186" s="384" t="str">
        <f t="shared" si="153"/>
        <v/>
      </c>
      <c r="AP186" s="385" t="str">
        <f t="shared" si="154"/>
        <v/>
      </c>
    </row>
    <row r="187" spans="37:42" x14ac:dyDescent="0.2">
      <c r="AK187" s="379" t="str">
        <f t="shared" si="150"/>
        <v/>
      </c>
      <c r="AL187" s="380" t="str">
        <f t="shared" si="155"/>
        <v/>
      </c>
      <c r="AM187" s="382" t="str">
        <f t="shared" si="151"/>
        <v/>
      </c>
      <c r="AN187" s="384" t="str">
        <f t="shared" si="152"/>
        <v/>
      </c>
      <c r="AO187" s="384" t="str">
        <f t="shared" si="153"/>
        <v/>
      </c>
      <c r="AP187" s="385" t="str">
        <f t="shared" si="154"/>
        <v/>
      </c>
    </row>
    <row r="188" spans="37:42" x14ac:dyDescent="0.2">
      <c r="AK188" s="379" t="str">
        <f t="shared" si="150"/>
        <v/>
      </c>
      <c r="AL188" s="380" t="str">
        <f t="shared" si="155"/>
        <v/>
      </c>
      <c r="AM188" s="382" t="str">
        <f t="shared" si="151"/>
        <v/>
      </c>
      <c r="AN188" s="384" t="str">
        <f t="shared" si="152"/>
        <v/>
      </c>
      <c r="AO188" s="384" t="str">
        <f t="shared" si="153"/>
        <v/>
      </c>
      <c r="AP188" s="385" t="str">
        <f t="shared" si="154"/>
        <v/>
      </c>
    </row>
    <row r="189" spans="37:42" x14ac:dyDescent="0.2">
      <c r="AK189" s="379" t="str">
        <f t="shared" si="150"/>
        <v/>
      </c>
      <c r="AL189" s="380" t="str">
        <f t="shared" si="155"/>
        <v/>
      </c>
      <c r="AM189" s="382" t="str">
        <f t="shared" si="151"/>
        <v/>
      </c>
      <c r="AN189" s="384" t="str">
        <f t="shared" si="152"/>
        <v/>
      </c>
      <c r="AO189" s="384" t="str">
        <f t="shared" si="153"/>
        <v/>
      </c>
      <c r="AP189" s="385" t="str">
        <f t="shared" si="154"/>
        <v/>
      </c>
    </row>
    <row r="190" spans="37:42" x14ac:dyDescent="0.2">
      <c r="AK190" s="379" t="str">
        <f t="shared" si="150"/>
        <v/>
      </c>
      <c r="AL190" s="380" t="str">
        <f t="shared" si="155"/>
        <v/>
      </c>
      <c r="AM190" s="382" t="str">
        <f t="shared" si="151"/>
        <v/>
      </c>
      <c r="AN190" s="384" t="str">
        <f t="shared" si="152"/>
        <v/>
      </c>
      <c r="AO190" s="384" t="str">
        <f t="shared" si="153"/>
        <v/>
      </c>
      <c r="AP190" s="385" t="str">
        <f t="shared" si="154"/>
        <v/>
      </c>
    </row>
    <row r="191" spans="37:42" x14ac:dyDescent="0.2">
      <c r="AK191" s="379" t="str">
        <f t="shared" si="150"/>
        <v/>
      </c>
      <c r="AL191" s="380" t="str">
        <f t="shared" si="155"/>
        <v/>
      </c>
      <c r="AM191" s="382" t="str">
        <f t="shared" si="151"/>
        <v/>
      </c>
      <c r="AN191" s="384" t="str">
        <f t="shared" si="152"/>
        <v/>
      </c>
      <c r="AO191" s="384" t="str">
        <f t="shared" si="153"/>
        <v/>
      </c>
      <c r="AP191" s="385" t="str">
        <f t="shared" si="154"/>
        <v/>
      </c>
    </row>
    <row r="192" spans="37:42" x14ac:dyDescent="0.2">
      <c r="AK192" s="379" t="str">
        <f t="shared" si="150"/>
        <v/>
      </c>
      <c r="AL192" s="380" t="str">
        <f t="shared" si="155"/>
        <v/>
      </c>
      <c r="AM192" s="382" t="str">
        <f t="shared" si="151"/>
        <v/>
      </c>
      <c r="AN192" s="384" t="str">
        <f t="shared" si="152"/>
        <v/>
      </c>
      <c r="AO192" s="384" t="str">
        <f t="shared" si="153"/>
        <v/>
      </c>
      <c r="AP192" s="385" t="str">
        <f t="shared" si="154"/>
        <v/>
      </c>
    </row>
    <row r="193" spans="37:42" x14ac:dyDescent="0.2">
      <c r="AK193" s="379" t="str">
        <f t="shared" si="150"/>
        <v/>
      </c>
      <c r="AL193" s="380" t="str">
        <f t="shared" si="155"/>
        <v/>
      </c>
      <c r="AM193" s="382" t="str">
        <f t="shared" si="151"/>
        <v/>
      </c>
      <c r="AN193" s="384" t="str">
        <f t="shared" si="152"/>
        <v/>
      </c>
      <c r="AO193" s="384" t="str">
        <f t="shared" si="153"/>
        <v/>
      </c>
      <c r="AP193" s="385" t="str">
        <f t="shared" si="154"/>
        <v/>
      </c>
    </row>
    <row r="194" spans="37:42" x14ac:dyDescent="0.2">
      <c r="AK194" s="379" t="str">
        <f t="shared" si="150"/>
        <v/>
      </c>
      <c r="AL194" s="380" t="str">
        <f t="shared" si="155"/>
        <v/>
      </c>
      <c r="AM194" s="382" t="str">
        <f t="shared" si="151"/>
        <v/>
      </c>
      <c r="AN194" s="384" t="str">
        <f t="shared" si="152"/>
        <v/>
      </c>
      <c r="AO194" s="384" t="str">
        <f t="shared" si="153"/>
        <v/>
      </c>
      <c r="AP194" s="385" t="str">
        <f t="shared" si="154"/>
        <v/>
      </c>
    </row>
    <row r="195" spans="37:42" x14ac:dyDescent="0.2">
      <c r="AK195" s="379" t="str">
        <f t="shared" si="150"/>
        <v/>
      </c>
      <c r="AL195" s="380" t="str">
        <f t="shared" si="155"/>
        <v/>
      </c>
      <c r="AM195" s="382" t="str">
        <f t="shared" si="151"/>
        <v/>
      </c>
      <c r="AN195" s="384" t="str">
        <f t="shared" si="152"/>
        <v/>
      </c>
      <c r="AO195" s="384" t="str">
        <f t="shared" si="153"/>
        <v/>
      </c>
      <c r="AP195" s="385" t="str">
        <f t="shared" si="154"/>
        <v/>
      </c>
    </row>
    <row r="196" spans="37:42" x14ac:dyDescent="0.2">
      <c r="AK196" s="379" t="str">
        <f t="shared" si="150"/>
        <v/>
      </c>
      <c r="AL196" s="380" t="str">
        <f t="shared" si="155"/>
        <v/>
      </c>
      <c r="AM196" s="382" t="str">
        <f t="shared" si="151"/>
        <v/>
      </c>
      <c r="AN196" s="384" t="str">
        <f t="shared" si="152"/>
        <v/>
      </c>
      <c r="AO196" s="384" t="str">
        <f t="shared" si="153"/>
        <v/>
      </c>
      <c r="AP196" s="385" t="str">
        <f t="shared" si="154"/>
        <v/>
      </c>
    </row>
    <row r="197" spans="37:42" x14ac:dyDescent="0.2">
      <c r="AK197" s="379" t="str">
        <f t="shared" si="150"/>
        <v/>
      </c>
      <c r="AL197" s="380" t="str">
        <f t="shared" si="155"/>
        <v/>
      </c>
      <c r="AM197" s="382" t="str">
        <f t="shared" si="151"/>
        <v/>
      </c>
      <c r="AN197" s="384" t="str">
        <f t="shared" si="152"/>
        <v/>
      </c>
      <c r="AO197" s="384" t="str">
        <f t="shared" si="153"/>
        <v/>
      </c>
      <c r="AP197" s="385" t="str">
        <f t="shared" si="154"/>
        <v/>
      </c>
    </row>
    <row r="198" spans="37:42" x14ac:dyDescent="0.2">
      <c r="AK198" s="379" t="str">
        <f t="shared" si="150"/>
        <v/>
      </c>
      <c r="AL198" s="380" t="str">
        <f t="shared" si="155"/>
        <v/>
      </c>
      <c r="AM198" s="382" t="str">
        <f t="shared" si="151"/>
        <v/>
      </c>
      <c r="AN198" s="384" t="str">
        <f t="shared" si="152"/>
        <v/>
      </c>
      <c r="AO198" s="384" t="str">
        <f t="shared" si="153"/>
        <v/>
      </c>
      <c r="AP198" s="385" t="str">
        <f t="shared" si="154"/>
        <v/>
      </c>
    </row>
    <row r="199" spans="37:42" x14ac:dyDescent="0.2">
      <c r="AK199" s="379" t="str">
        <f t="shared" si="150"/>
        <v/>
      </c>
      <c r="AL199" s="380" t="str">
        <f t="shared" si="155"/>
        <v/>
      </c>
      <c r="AM199" s="382" t="str">
        <f t="shared" si="151"/>
        <v/>
      </c>
      <c r="AN199" s="384" t="str">
        <f t="shared" si="152"/>
        <v/>
      </c>
      <c r="AO199" s="384" t="str">
        <f t="shared" si="153"/>
        <v/>
      </c>
      <c r="AP199" s="385" t="str">
        <f t="shared" si="154"/>
        <v/>
      </c>
    </row>
    <row r="200" spans="37:42" x14ac:dyDescent="0.2">
      <c r="AK200" s="379" t="str">
        <f t="shared" si="150"/>
        <v/>
      </c>
      <c r="AL200" s="380" t="str">
        <f t="shared" si="155"/>
        <v/>
      </c>
      <c r="AM200" s="382" t="str">
        <f t="shared" si="151"/>
        <v/>
      </c>
      <c r="AN200" s="384" t="str">
        <f t="shared" si="152"/>
        <v/>
      </c>
      <c r="AO200" s="384" t="str">
        <f t="shared" si="153"/>
        <v/>
      </c>
      <c r="AP200" s="385" t="str">
        <f t="shared" si="154"/>
        <v/>
      </c>
    </row>
    <row r="201" spans="37:42" x14ac:dyDescent="0.2">
      <c r="AK201" s="379" t="str">
        <f t="shared" si="150"/>
        <v/>
      </c>
      <c r="AL201" s="380" t="str">
        <f t="shared" si="155"/>
        <v/>
      </c>
      <c r="AM201" s="382" t="str">
        <f t="shared" si="151"/>
        <v/>
      </c>
      <c r="AN201" s="384" t="str">
        <f t="shared" si="152"/>
        <v/>
      </c>
      <c r="AO201" s="384" t="str">
        <f t="shared" si="153"/>
        <v/>
      </c>
      <c r="AP201" s="385" t="str">
        <f t="shared" si="154"/>
        <v/>
      </c>
    </row>
    <row r="202" spans="37:42" x14ac:dyDescent="0.2">
      <c r="AK202" s="379" t="str">
        <f t="shared" si="150"/>
        <v/>
      </c>
      <c r="AL202" s="380" t="str">
        <f t="shared" si="155"/>
        <v/>
      </c>
      <c r="AM202" s="382" t="str">
        <f t="shared" si="151"/>
        <v/>
      </c>
      <c r="AN202" s="384" t="str">
        <f t="shared" si="152"/>
        <v/>
      </c>
      <c r="AO202" s="384" t="str">
        <f t="shared" si="153"/>
        <v/>
      </c>
      <c r="AP202" s="385" t="str">
        <f t="shared" si="154"/>
        <v/>
      </c>
    </row>
    <row r="203" spans="37:42" x14ac:dyDescent="0.2">
      <c r="AK203" s="379" t="str">
        <f t="shared" si="150"/>
        <v/>
      </c>
      <c r="AL203" s="380" t="str">
        <f t="shared" si="155"/>
        <v/>
      </c>
      <c r="AM203" s="382" t="str">
        <f t="shared" si="151"/>
        <v/>
      </c>
      <c r="AN203" s="384" t="str">
        <f t="shared" si="152"/>
        <v/>
      </c>
      <c r="AO203" s="384" t="str">
        <f t="shared" si="153"/>
        <v/>
      </c>
      <c r="AP203" s="385" t="str">
        <f t="shared" si="154"/>
        <v/>
      </c>
    </row>
    <row r="204" spans="37:42" x14ac:dyDescent="0.2">
      <c r="AK204" s="379" t="str">
        <f t="shared" si="150"/>
        <v/>
      </c>
      <c r="AL204" s="380" t="str">
        <f t="shared" si="155"/>
        <v/>
      </c>
      <c r="AM204" s="382" t="str">
        <f t="shared" si="151"/>
        <v/>
      </c>
      <c r="AN204" s="384" t="str">
        <f t="shared" si="152"/>
        <v/>
      </c>
      <c r="AO204" s="384" t="str">
        <f t="shared" si="153"/>
        <v/>
      </c>
      <c r="AP204" s="385" t="str">
        <f t="shared" si="154"/>
        <v/>
      </c>
    </row>
    <row r="205" spans="37:42" x14ac:dyDescent="0.2">
      <c r="AK205" s="379" t="str">
        <f t="shared" si="150"/>
        <v/>
      </c>
      <c r="AL205" s="380" t="str">
        <f t="shared" si="155"/>
        <v/>
      </c>
      <c r="AM205" s="382" t="str">
        <f t="shared" si="151"/>
        <v/>
      </c>
      <c r="AN205" s="384" t="str">
        <f t="shared" si="152"/>
        <v/>
      </c>
      <c r="AO205" s="384" t="str">
        <f t="shared" si="153"/>
        <v/>
      </c>
      <c r="AP205" s="385" t="str">
        <f t="shared" si="154"/>
        <v/>
      </c>
    </row>
    <row r="206" spans="37:42" x14ac:dyDescent="0.2">
      <c r="AK206" s="379" t="str">
        <f t="shared" si="150"/>
        <v/>
      </c>
      <c r="AL206" s="380" t="str">
        <f t="shared" si="155"/>
        <v/>
      </c>
      <c r="AM206" s="382" t="str">
        <f t="shared" si="151"/>
        <v/>
      </c>
      <c r="AN206" s="384" t="str">
        <f t="shared" si="152"/>
        <v/>
      </c>
      <c r="AO206" s="384" t="str">
        <f t="shared" si="153"/>
        <v/>
      </c>
      <c r="AP206" s="385" t="str">
        <f t="shared" si="154"/>
        <v/>
      </c>
    </row>
    <row r="207" spans="37:42" x14ac:dyDescent="0.2">
      <c r="AK207" s="379" t="str">
        <f t="shared" si="150"/>
        <v/>
      </c>
      <c r="AL207" s="380" t="str">
        <f t="shared" si="155"/>
        <v/>
      </c>
      <c r="AM207" s="382" t="str">
        <f t="shared" si="151"/>
        <v/>
      </c>
      <c r="AN207" s="384" t="str">
        <f t="shared" si="152"/>
        <v/>
      </c>
      <c r="AO207" s="384" t="str">
        <f t="shared" si="153"/>
        <v/>
      </c>
      <c r="AP207" s="385" t="str">
        <f t="shared" si="154"/>
        <v/>
      </c>
    </row>
    <row r="208" spans="37:42" x14ac:dyDescent="0.2">
      <c r="AK208" s="379" t="str">
        <f t="shared" si="150"/>
        <v/>
      </c>
      <c r="AL208" s="380" t="str">
        <f t="shared" si="155"/>
        <v/>
      </c>
      <c r="AM208" s="382" t="str">
        <f t="shared" si="151"/>
        <v/>
      </c>
      <c r="AN208" s="384" t="str">
        <f t="shared" si="152"/>
        <v/>
      </c>
      <c r="AO208" s="384" t="str">
        <f t="shared" si="153"/>
        <v/>
      </c>
      <c r="AP208" s="385" t="str">
        <f t="shared" si="154"/>
        <v/>
      </c>
    </row>
    <row r="209" spans="37:42" x14ac:dyDescent="0.2">
      <c r="AK209" s="379" t="str">
        <f t="shared" si="150"/>
        <v/>
      </c>
      <c r="AL209" s="380" t="str">
        <f t="shared" si="155"/>
        <v/>
      </c>
      <c r="AM209" s="382" t="str">
        <f t="shared" si="151"/>
        <v/>
      </c>
      <c r="AN209" s="384" t="str">
        <f t="shared" si="152"/>
        <v/>
      </c>
      <c r="AO209" s="384" t="str">
        <f t="shared" si="153"/>
        <v/>
      </c>
      <c r="AP209" s="385" t="str">
        <f t="shared" si="154"/>
        <v/>
      </c>
    </row>
    <row r="210" spans="37:42" x14ac:dyDescent="0.2">
      <c r="AK210" s="379" t="str">
        <f t="shared" si="150"/>
        <v/>
      </c>
      <c r="AL210" s="380" t="str">
        <f t="shared" si="155"/>
        <v/>
      </c>
      <c r="AM210" s="382" t="str">
        <f t="shared" si="151"/>
        <v/>
      </c>
      <c r="AN210" s="384" t="str">
        <f t="shared" si="152"/>
        <v/>
      </c>
      <c r="AO210" s="384" t="str">
        <f t="shared" si="153"/>
        <v/>
      </c>
      <c r="AP210" s="385" t="str">
        <f t="shared" si="154"/>
        <v/>
      </c>
    </row>
    <row r="211" spans="37:42" x14ac:dyDescent="0.2">
      <c r="AK211" s="379" t="str">
        <f t="shared" si="150"/>
        <v/>
      </c>
      <c r="AL211" s="380" t="str">
        <f t="shared" si="155"/>
        <v/>
      </c>
      <c r="AM211" s="382" t="str">
        <f t="shared" si="151"/>
        <v/>
      </c>
      <c r="AN211" s="384" t="str">
        <f t="shared" si="152"/>
        <v/>
      </c>
      <c r="AO211" s="384" t="str">
        <f t="shared" si="153"/>
        <v/>
      </c>
      <c r="AP211" s="385" t="str">
        <f t="shared" si="154"/>
        <v/>
      </c>
    </row>
    <row r="212" spans="37:42" x14ac:dyDescent="0.2">
      <c r="AK212" s="379" t="str">
        <f t="shared" si="150"/>
        <v/>
      </c>
      <c r="AL212" s="380" t="str">
        <f t="shared" si="155"/>
        <v/>
      </c>
      <c r="AM212" s="382" t="str">
        <f t="shared" si="151"/>
        <v/>
      </c>
      <c r="AN212" s="384" t="str">
        <f t="shared" si="152"/>
        <v/>
      </c>
      <c r="AO212" s="384" t="str">
        <f t="shared" si="153"/>
        <v/>
      </c>
      <c r="AP212" s="385" t="str">
        <f t="shared" si="154"/>
        <v/>
      </c>
    </row>
    <row r="213" spans="37:42" x14ac:dyDescent="0.2">
      <c r="AK213" s="379" t="str">
        <f t="shared" si="150"/>
        <v/>
      </c>
      <c r="AL213" s="380" t="str">
        <f t="shared" si="155"/>
        <v/>
      </c>
      <c r="AM213" s="382" t="str">
        <f t="shared" si="151"/>
        <v/>
      </c>
      <c r="AN213" s="384" t="str">
        <f t="shared" si="152"/>
        <v/>
      </c>
      <c r="AO213" s="384" t="str">
        <f t="shared" si="153"/>
        <v/>
      </c>
      <c r="AP213" s="385" t="str">
        <f t="shared" si="154"/>
        <v/>
      </c>
    </row>
    <row r="214" spans="37:42" x14ac:dyDescent="0.2">
      <c r="AK214" s="379" t="str">
        <f t="shared" si="150"/>
        <v/>
      </c>
      <c r="AL214" s="380" t="str">
        <f t="shared" si="155"/>
        <v/>
      </c>
      <c r="AM214" s="382" t="str">
        <f t="shared" si="151"/>
        <v/>
      </c>
      <c r="AN214" s="384" t="str">
        <f t="shared" si="152"/>
        <v/>
      </c>
      <c r="AO214" s="384" t="str">
        <f t="shared" si="153"/>
        <v/>
      </c>
      <c r="AP214" s="385" t="str">
        <f t="shared" si="154"/>
        <v/>
      </c>
    </row>
    <row r="215" spans="37:42" x14ac:dyDescent="0.2">
      <c r="AK215" s="379" t="str">
        <f t="shared" si="150"/>
        <v/>
      </c>
      <c r="AL215" s="380" t="str">
        <f t="shared" si="155"/>
        <v/>
      </c>
      <c r="AM215" s="382" t="str">
        <f t="shared" si="151"/>
        <v/>
      </c>
      <c r="AN215" s="384" t="str">
        <f t="shared" si="152"/>
        <v/>
      </c>
      <c r="AO215" s="384" t="str">
        <f t="shared" si="153"/>
        <v/>
      </c>
      <c r="AP215" s="385" t="str">
        <f t="shared" si="154"/>
        <v/>
      </c>
    </row>
    <row r="216" spans="37:42" x14ac:dyDescent="0.2">
      <c r="AK216" s="379" t="str">
        <f t="shared" si="150"/>
        <v/>
      </c>
      <c r="AL216" s="380" t="str">
        <f t="shared" si="155"/>
        <v/>
      </c>
      <c r="AM216" s="382" t="str">
        <f t="shared" si="151"/>
        <v/>
      </c>
      <c r="AN216" s="384" t="str">
        <f t="shared" si="152"/>
        <v/>
      </c>
      <c r="AO216" s="384" t="str">
        <f t="shared" si="153"/>
        <v/>
      </c>
      <c r="AP216" s="385" t="str">
        <f t="shared" si="154"/>
        <v/>
      </c>
    </row>
    <row r="217" spans="37:42" x14ac:dyDescent="0.2">
      <c r="AK217" s="379" t="str">
        <f t="shared" si="150"/>
        <v/>
      </c>
      <c r="AL217" s="380" t="str">
        <f t="shared" si="155"/>
        <v/>
      </c>
      <c r="AM217" s="382" t="str">
        <f t="shared" si="151"/>
        <v/>
      </c>
      <c r="AN217" s="384" t="str">
        <f t="shared" si="152"/>
        <v/>
      </c>
      <c r="AO217" s="384" t="str">
        <f t="shared" si="153"/>
        <v/>
      </c>
      <c r="AP217" s="385" t="str">
        <f t="shared" si="154"/>
        <v/>
      </c>
    </row>
    <row r="218" spans="37:42" x14ac:dyDescent="0.2">
      <c r="AK218" s="379" t="str">
        <f t="shared" si="150"/>
        <v/>
      </c>
      <c r="AL218" s="380" t="str">
        <f t="shared" si="155"/>
        <v/>
      </c>
      <c r="AM218" s="382" t="str">
        <f t="shared" si="151"/>
        <v/>
      </c>
      <c r="AN218" s="384" t="str">
        <f t="shared" si="152"/>
        <v/>
      </c>
      <c r="AO218" s="384" t="str">
        <f t="shared" si="153"/>
        <v/>
      </c>
      <c r="AP218" s="385" t="str">
        <f t="shared" si="154"/>
        <v/>
      </c>
    </row>
    <row r="219" spans="37:42" x14ac:dyDescent="0.2">
      <c r="AK219" s="379" t="str">
        <f t="shared" si="150"/>
        <v/>
      </c>
      <c r="AL219" s="380" t="str">
        <f t="shared" si="155"/>
        <v/>
      </c>
      <c r="AM219" s="382" t="str">
        <f t="shared" si="151"/>
        <v/>
      </c>
      <c r="AN219" s="384" t="str">
        <f t="shared" si="152"/>
        <v/>
      </c>
      <c r="AO219" s="384" t="str">
        <f t="shared" si="153"/>
        <v/>
      </c>
      <c r="AP219" s="385" t="str">
        <f t="shared" si="154"/>
        <v/>
      </c>
    </row>
    <row r="220" spans="37:42" x14ac:dyDescent="0.2">
      <c r="AK220" s="379" t="str">
        <f t="shared" si="150"/>
        <v/>
      </c>
      <c r="AL220" s="380" t="str">
        <f t="shared" si="155"/>
        <v/>
      </c>
      <c r="AM220" s="382" t="str">
        <f t="shared" si="151"/>
        <v/>
      </c>
      <c r="AN220" s="384" t="str">
        <f t="shared" si="152"/>
        <v/>
      </c>
      <c r="AO220" s="384" t="str">
        <f t="shared" si="153"/>
        <v/>
      </c>
      <c r="AP220" s="385" t="str">
        <f t="shared" si="154"/>
        <v/>
      </c>
    </row>
    <row r="221" spans="37:42" x14ac:dyDescent="0.2">
      <c r="AK221" s="379" t="str">
        <f t="shared" si="150"/>
        <v/>
      </c>
      <c r="AL221" s="380" t="str">
        <f t="shared" si="155"/>
        <v/>
      </c>
      <c r="AM221" s="382" t="str">
        <f t="shared" si="151"/>
        <v/>
      </c>
      <c r="AN221" s="384" t="str">
        <f t="shared" si="152"/>
        <v/>
      </c>
      <c r="AO221" s="384" t="str">
        <f t="shared" si="153"/>
        <v/>
      </c>
      <c r="AP221" s="385" t="str">
        <f t="shared" si="154"/>
        <v/>
      </c>
    </row>
    <row r="222" spans="37:42" x14ac:dyDescent="0.2">
      <c r="AK222" s="379" t="str">
        <f t="shared" si="150"/>
        <v/>
      </c>
      <c r="AL222" s="380" t="str">
        <f t="shared" si="155"/>
        <v/>
      </c>
      <c r="AM222" s="382" t="str">
        <f t="shared" si="151"/>
        <v/>
      </c>
      <c r="AN222" s="384" t="str">
        <f t="shared" si="152"/>
        <v/>
      </c>
      <c r="AO222" s="384" t="str">
        <f t="shared" si="153"/>
        <v/>
      </c>
      <c r="AP222" s="385" t="str">
        <f t="shared" si="154"/>
        <v/>
      </c>
    </row>
    <row r="223" spans="37:42" x14ac:dyDescent="0.2">
      <c r="AK223" s="379" t="str">
        <f t="shared" si="150"/>
        <v/>
      </c>
      <c r="AL223" s="380" t="str">
        <f t="shared" si="155"/>
        <v/>
      </c>
      <c r="AM223" s="382" t="str">
        <f t="shared" si="151"/>
        <v/>
      </c>
      <c r="AN223" s="384" t="str">
        <f t="shared" si="152"/>
        <v/>
      </c>
      <c r="AO223" s="384" t="str">
        <f t="shared" si="153"/>
        <v/>
      </c>
      <c r="AP223" s="385" t="str">
        <f t="shared" si="154"/>
        <v/>
      </c>
    </row>
    <row r="224" spans="37:42" x14ac:dyDescent="0.2">
      <c r="AK224" s="379" t="str">
        <f t="shared" si="150"/>
        <v/>
      </c>
      <c r="AL224" s="380" t="str">
        <f t="shared" si="155"/>
        <v/>
      </c>
      <c r="AM224" s="382" t="str">
        <f t="shared" si="151"/>
        <v/>
      </c>
      <c r="AN224" s="384" t="str">
        <f t="shared" si="152"/>
        <v/>
      </c>
      <c r="AO224" s="384" t="str">
        <f t="shared" si="153"/>
        <v/>
      </c>
      <c r="AP224" s="385" t="str">
        <f t="shared" si="154"/>
        <v/>
      </c>
    </row>
    <row r="225" spans="37:42" x14ac:dyDescent="0.2">
      <c r="AK225" s="379" t="str">
        <f t="shared" si="150"/>
        <v/>
      </c>
      <c r="AL225" s="380" t="str">
        <f t="shared" si="155"/>
        <v/>
      </c>
      <c r="AM225" s="382" t="str">
        <f t="shared" si="151"/>
        <v/>
      </c>
      <c r="AN225" s="384" t="str">
        <f t="shared" si="152"/>
        <v/>
      </c>
      <c r="AO225" s="384" t="str">
        <f t="shared" si="153"/>
        <v/>
      </c>
      <c r="AP225" s="385" t="str">
        <f t="shared" si="154"/>
        <v/>
      </c>
    </row>
    <row r="226" spans="37:42" x14ac:dyDescent="0.2">
      <c r="AK226" s="379" t="str">
        <f t="shared" si="150"/>
        <v/>
      </c>
      <c r="AL226" s="380" t="str">
        <f t="shared" si="155"/>
        <v/>
      </c>
      <c r="AM226" s="382" t="str">
        <f t="shared" si="151"/>
        <v/>
      </c>
      <c r="AN226" s="384" t="str">
        <f t="shared" si="152"/>
        <v/>
      </c>
      <c r="AO226" s="384" t="str">
        <f t="shared" si="153"/>
        <v/>
      </c>
      <c r="AP226" s="385" t="str">
        <f t="shared" si="154"/>
        <v/>
      </c>
    </row>
    <row r="227" spans="37:42" x14ac:dyDescent="0.2">
      <c r="AK227" s="379" t="str">
        <f t="shared" si="150"/>
        <v/>
      </c>
      <c r="AL227" s="380" t="str">
        <f t="shared" si="155"/>
        <v/>
      </c>
      <c r="AM227" s="382" t="str">
        <f t="shared" si="151"/>
        <v/>
      </c>
      <c r="AN227" s="384" t="str">
        <f t="shared" si="152"/>
        <v/>
      </c>
      <c r="AO227" s="384" t="str">
        <f t="shared" si="153"/>
        <v/>
      </c>
      <c r="AP227" s="385" t="str">
        <f t="shared" si="154"/>
        <v/>
      </c>
    </row>
    <row r="228" spans="37:42" x14ac:dyDescent="0.2">
      <c r="AK228" s="379" t="str">
        <f t="shared" si="150"/>
        <v/>
      </c>
      <c r="AL228" s="380" t="str">
        <f t="shared" si="155"/>
        <v/>
      </c>
      <c r="AM228" s="382" t="str">
        <f t="shared" si="151"/>
        <v/>
      </c>
      <c r="AN228" s="384" t="str">
        <f t="shared" si="152"/>
        <v/>
      </c>
      <c r="AO228" s="384" t="str">
        <f t="shared" si="153"/>
        <v/>
      </c>
      <c r="AP228" s="385" t="str">
        <f t="shared" si="154"/>
        <v/>
      </c>
    </row>
    <row r="229" spans="37:42" x14ac:dyDescent="0.2">
      <c r="AK229" s="379" t="str">
        <f t="shared" si="150"/>
        <v/>
      </c>
      <c r="AL229" s="380" t="str">
        <f t="shared" si="155"/>
        <v/>
      </c>
      <c r="AM229" s="382" t="str">
        <f t="shared" si="151"/>
        <v/>
      </c>
      <c r="AN229" s="384" t="str">
        <f t="shared" si="152"/>
        <v/>
      </c>
      <c r="AO229" s="384" t="str">
        <f t="shared" si="153"/>
        <v/>
      </c>
      <c r="AP229" s="385" t="str">
        <f t="shared" si="154"/>
        <v/>
      </c>
    </row>
    <row r="230" spans="37:42" x14ac:dyDescent="0.2">
      <c r="AK230" s="379" t="str">
        <f t="shared" si="150"/>
        <v/>
      </c>
      <c r="AL230" s="380" t="str">
        <f t="shared" si="155"/>
        <v/>
      </c>
      <c r="AM230" s="382" t="str">
        <f t="shared" si="151"/>
        <v/>
      </c>
      <c r="AN230" s="384" t="str">
        <f t="shared" si="152"/>
        <v/>
      </c>
      <c r="AO230" s="384" t="str">
        <f t="shared" si="153"/>
        <v/>
      </c>
      <c r="AP230" s="385" t="str">
        <f t="shared" si="154"/>
        <v/>
      </c>
    </row>
    <row r="231" spans="37:42" x14ac:dyDescent="0.2">
      <c r="AK231" s="379" t="str">
        <f t="shared" si="150"/>
        <v/>
      </c>
      <c r="AL231" s="380" t="str">
        <f t="shared" si="155"/>
        <v/>
      </c>
      <c r="AM231" s="382" t="str">
        <f t="shared" si="151"/>
        <v/>
      </c>
      <c r="AN231" s="384" t="str">
        <f t="shared" si="152"/>
        <v/>
      </c>
      <c r="AO231" s="384" t="str">
        <f t="shared" si="153"/>
        <v/>
      </c>
      <c r="AP231" s="385" t="str">
        <f t="shared" si="154"/>
        <v/>
      </c>
    </row>
    <row r="232" spans="37:42" x14ac:dyDescent="0.2">
      <c r="AK232" s="379" t="str">
        <f t="shared" si="150"/>
        <v/>
      </c>
      <c r="AL232" s="380" t="str">
        <f t="shared" si="155"/>
        <v/>
      </c>
      <c r="AM232" s="382" t="str">
        <f t="shared" si="151"/>
        <v/>
      </c>
      <c r="AN232" s="384" t="str">
        <f t="shared" si="152"/>
        <v/>
      </c>
      <c r="AO232" s="384" t="str">
        <f t="shared" si="153"/>
        <v/>
      </c>
      <c r="AP232" s="385" t="str">
        <f t="shared" si="154"/>
        <v/>
      </c>
    </row>
    <row r="233" spans="37:42" ht="13.5" thickBot="1" x14ac:dyDescent="0.25">
      <c r="AK233" s="387" t="str">
        <f t="shared" si="150"/>
        <v/>
      </c>
      <c r="AL233" s="381" t="str">
        <f t="shared" si="155"/>
        <v/>
      </c>
      <c r="AM233" s="383" t="str">
        <f t="shared" si="151"/>
        <v/>
      </c>
      <c r="AN233" s="386" t="str">
        <f t="shared" si="152"/>
        <v/>
      </c>
      <c r="AO233" s="386" t="str">
        <f t="shared" si="153"/>
        <v/>
      </c>
      <c r="AP233" s="365" t="str">
        <f t="shared" si="154"/>
        <v/>
      </c>
    </row>
    <row r="234" spans="37:42" x14ac:dyDescent="0.2">
      <c r="AK234" s="1097" t="str">
        <f>IF($AB$16="","",$AB$16)</f>
        <v>Paycheck 3</v>
      </c>
      <c r="AL234" s="1098"/>
      <c r="AM234" s="1098"/>
      <c r="AN234" s="1098"/>
      <c r="AO234" s="1098"/>
      <c r="AP234" s="1099"/>
    </row>
    <row r="235" spans="37:42" x14ac:dyDescent="0.2">
      <c r="AK235" s="378" t="s">
        <v>192</v>
      </c>
      <c r="AL235" s="1096" t="str">
        <f>IF($AC$16="","",$AC$16)</f>
        <v>Bi-Weekly</v>
      </c>
      <c r="AM235" s="1096"/>
      <c r="AN235" s="376" t="s">
        <v>193</v>
      </c>
      <c r="AO235" s="376" t="s">
        <v>261</v>
      </c>
      <c r="AP235" s="377" t="s">
        <v>495</v>
      </c>
    </row>
    <row r="236" spans="37:42" x14ac:dyDescent="0.2">
      <c r="AK236" s="379" t="str">
        <f>IF(AL236="","",$AB$16)</f>
        <v>Paycheck 3</v>
      </c>
      <c r="AL236" s="380">
        <f>IF(AI16="","",AI16)</f>
        <v>44930</v>
      </c>
      <c r="AM236" s="382" t="str">
        <f>IF(AL236="","",TEXT(AL236,"mmmm yyyy"))</f>
        <v>January 2023</v>
      </c>
      <c r="AN236" s="384">
        <f>IF(AL236="","",$AD$16)</f>
        <v>700</v>
      </c>
      <c r="AO236" s="384" t="str">
        <f>IF(AL236="","",$AE$16)</f>
        <v>Income</v>
      </c>
      <c r="AP236" s="385">
        <f>IF(AL236="","",DAY(AL236))</f>
        <v>4</v>
      </c>
    </row>
    <row r="237" spans="37:42" x14ac:dyDescent="0.2">
      <c r="AK237" s="379" t="str">
        <f t="shared" ref="AK237:AK289" si="156">IF(AL237="","",$AB$16)</f>
        <v>Paycheck 3</v>
      </c>
      <c r="AL237" s="380">
        <f>IF(AL236&gt;$AI$10,"",IF($AL$235="Weekly",AL236+7*1,IF($AL$235="Bi-Weekly",AL236+7*2,IF($AL$235="Monthly",EDATE(AL236,1),IF($AL$235="Bi-Yearly",EDATE(AL236,6),IF($AL$235="Yearly",EDATE(AL236,12),""))))))</f>
        <v>44944</v>
      </c>
      <c r="AM237" s="382" t="str">
        <f t="shared" ref="AM237:AM289" si="157">IF(AL237="","",TEXT(AL237,"mmmm yyyy"))</f>
        <v>January 2023</v>
      </c>
      <c r="AN237" s="384">
        <f t="shared" ref="AN237:AN289" si="158">IF(AL237="","",$AD$16)</f>
        <v>700</v>
      </c>
      <c r="AO237" s="384" t="str">
        <f t="shared" ref="AO237:AO289" si="159">IF(AL237="","",$AE$16)</f>
        <v>Income</v>
      </c>
      <c r="AP237" s="385">
        <f t="shared" ref="AP237:AP289" si="160">IF(AL237="","",DAY(AL237))</f>
        <v>18</v>
      </c>
    </row>
    <row r="238" spans="37:42" x14ac:dyDescent="0.2">
      <c r="AK238" s="379" t="str">
        <f t="shared" si="156"/>
        <v>Paycheck 3</v>
      </c>
      <c r="AL238" s="380">
        <f t="shared" ref="AL238:AL289" si="161">IF(AL237&gt;$AI$10,"",IF($AL$235="Weekly",AL237+7*1,IF($AL$235="Bi-Weekly",AL237+7*2,IF($AL$235="Monthly",EDATE(AL237,1),IF($AL$235="Bi-Yearly",EDATE(AL237,6),IF($AL$235="Yearly",EDATE(AL237,12),""))))))</f>
        <v>44958</v>
      </c>
      <c r="AM238" s="382" t="str">
        <f t="shared" si="157"/>
        <v>February 2023</v>
      </c>
      <c r="AN238" s="384">
        <f t="shared" si="158"/>
        <v>700</v>
      </c>
      <c r="AO238" s="384" t="str">
        <f t="shared" si="159"/>
        <v>Income</v>
      </c>
      <c r="AP238" s="385">
        <f t="shared" si="160"/>
        <v>1</v>
      </c>
    </row>
    <row r="239" spans="37:42" x14ac:dyDescent="0.2">
      <c r="AK239" s="379" t="str">
        <f t="shared" si="156"/>
        <v>Paycheck 3</v>
      </c>
      <c r="AL239" s="380">
        <f t="shared" si="161"/>
        <v>44972</v>
      </c>
      <c r="AM239" s="382" t="str">
        <f t="shared" si="157"/>
        <v>February 2023</v>
      </c>
      <c r="AN239" s="384">
        <f t="shared" si="158"/>
        <v>700</v>
      </c>
      <c r="AO239" s="384" t="str">
        <f t="shared" si="159"/>
        <v>Income</v>
      </c>
      <c r="AP239" s="385">
        <f t="shared" si="160"/>
        <v>15</v>
      </c>
    </row>
    <row r="240" spans="37:42" x14ac:dyDescent="0.2">
      <c r="AK240" s="379" t="str">
        <f t="shared" si="156"/>
        <v>Paycheck 3</v>
      </c>
      <c r="AL240" s="380">
        <f t="shared" si="161"/>
        <v>44986</v>
      </c>
      <c r="AM240" s="382" t="str">
        <f t="shared" si="157"/>
        <v>March 2023</v>
      </c>
      <c r="AN240" s="384">
        <f t="shared" si="158"/>
        <v>700</v>
      </c>
      <c r="AO240" s="384" t="str">
        <f t="shared" si="159"/>
        <v>Income</v>
      </c>
      <c r="AP240" s="385">
        <f t="shared" si="160"/>
        <v>1</v>
      </c>
    </row>
    <row r="241" spans="37:42" x14ac:dyDescent="0.2">
      <c r="AK241" s="379" t="str">
        <f t="shared" si="156"/>
        <v>Paycheck 3</v>
      </c>
      <c r="AL241" s="380">
        <f t="shared" si="161"/>
        <v>45000</v>
      </c>
      <c r="AM241" s="382" t="str">
        <f t="shared" si="157"/>
        <v>March 2023</v>
      </c>
      <c r="AN241" s="384">
        <f t="shared" si="158"/>
        <v>700</v>
      </c>
      <c r="AO241" s="384" t="str">
        <f t="shared" si="159"/>
        <v>Income</v>
      </c>
      <c r="AP241" s="385">
        <f t="shared" si="160"/>
        <v>15</v>
      </c>
    </row>
    <row r="242" spans="37:42" x14ac:dyDescent="0.2">
      <c r="AK242" s="379" t="str">
        <f t="shared" si="156"/>
        <v>Paycheck 3</v>
      </c>
      <c r="AL242" s="380">
        <f t="shared" si="161"/>
        <v>45014</v>
      </c>
      <c r="AM242" s="382" t="str">
        <f t="shared" si="157"/>
        <v>March 2023</v>
      </c>
      <c r="AN242" s="384">
        <f t="shared" si="158"/>
        <v>700</v>
      </c>
      <c r="AO242" s="384" t="str">
        <f t="shared" si="159"/>
        <v>Income</v>
      </c>
      <c r="AP242" s="385">
        <f t="shared" si="160"/>
        <v>29</v>
      </c>
    </row>
    <row r="243" spans="37:42" x14ac:dyDescent="0.2">
      <c r="AK243" s="379" t="str">
        <f t="shared" si="156"/>
        <v>Paycheck 3</v>
      </c>
      <c r="AL243" s="380">
        <f t="shared" si="161"/>
        <v>45028</v>
      </c>
      <c r="AM243" s="382" t="str">
        <f t="shared" si="157"/>
        <v>April 2023</v>
      </c>
      <c r="AN243" s="384">
        <f t="shared" si="158"/>
        <v>700</v>
      </c>
      <c r="AO243" s="384" t="str">
        <f t="shared" si="159"/>
        <v>Income</v>
      </c>
      <c r="AP243" s="385">
        <f t="shared" si="160"/>
        <v>12</v>
      </c>
    </row>
    <row r="244" spans="37:42" x14ac:dyDescent="0.2">
      <c r="AK244" s="379" t="str">
        <f t="shared" si="156"/>
        <v>Paycheck 3</v>
      </c>
      <c r="AL244" s="380">
        <f t="shared" si="161"/>
        <v>45042</v>
      </c>
      <c r="AM244" s="382" t="str">
        <f t="shared" si="157"/>
        <v>April 2023</v>
      </c>
      <c r="AN244" s="384">
        <f t="shared" si="158"/>
        <v>700</v>
      </c>
      <c r="AO244" s="384" t="str">
        <f t="shared" si="159"/>
        <v>Income</v>
      </c>
      <c r="AP244" s="385">
        <f t="shared" si="160"/>
        <v>26</v>
      </c>
    </row>
    <row r="245" spans="37:42" x14ac:dyDescent="0.2">
      <c r="AK245" s="379" t="str">
        <f t="shared" si="156"/>
        <v>Paycheck 3</v>
      </c>
      <c r="AL245" s="380">
        <f t="shared" si="161"/>
        <v>45056</v>
      </c>
      <c r="AM245" s="382" t="str">
        <f t="shared" si="157"/>
        <v>May 2023</v>
      </c>
      <c r="AN245" s="384">
        <f t="shared" si="158"/>
        <v>700</v>
      </c>
      <c r="AO245" s="384" t="str">
        <f t="shared" si="159"/>
        <v>Income</v>
      </c>
      <c r="AP245" s="385">
        <f t="shared" si="160"/>
        <v>10</v>
      </c>
    </row>
    <row r="246" spans="37:42" x14ac:dyDescent="0.2">
      <c r="AK246" s="379" t="str">
        <f t="shared" si="156"/>
        <v>Paycheck 3</v>
      </c>
      <c r="AL246" s="380">
        <f t="shared" si="161"/>
        <v>45070</v>
      </c>
      <c r="AM246" s="382" t="str">
        <f t="shared" si="157"/>
        <v>May 2023</v>
      </c>
      <c r="AN246" s="384">
        <f t="shared" si="158"/>
        <v>700</v>
      </c>
      <c r="AO246" s="384" t="str">
        <f t="shared" si="159"/>
        <v>Income</v>
      </c>
      <c r="AP246" s="385">
        <f t="shared" si="160"/>
        <v>24</v>
      </c>
    </row>
    <row r="247" spans="37:42" x14ac:dyDescent="0.2">
      <c r="AK247" s="379" t="str">
        <f t="shared" si="156"/>
        <v>Paycheck 3</v>
      </c>
      <c r="AL247" s="380">
        <f t="shared" si="161"/>
        <v>45084</v>
      </c>
      <c r="AM247" s="382" t="str">
        <f t="shared" si="157"/>
        <v>June 2023</v>
      </c>
      <c r="AN247" s="384">
        <f t="shared" si="158"/>
        <v>700</v>
      </c>
      <c r="AO247" s="384" t="str">
        <f t="shared" si="159"/>
        <v>Income</v>
      </c>
      <c r="AP247" s="385">
        <f t="shared" si="160"/>
        <v>7</v>
      </c>
    </row>
    <row r="248" spans="37:42" x14ac:dyDescent="0.2">
      <c r="AK248" s="379" t="str">
        <f t="shared" si="156"/>
        <v>Paycheck 3</v>
      </c>
      <c r="AL248" s="380">
        <f t="shared" si="161"/>
        <v>45098</v>
      </c>
      <c r="AM248" s="382" t="str">
        <f t="shared" si="157"/>
        <v>June 2023</v>
      </c>
      <c r="AN248" s="384">
        <f t="shared" si="158"/>
        <v>700</v>
      </c>
      <c r="AO248" s="384" t="str">
        <f t="shared" si="159"/>
        <v>Income</v>
      </c>
      <c r="AP248" s="385">
        <f t="shared" si="160"/>
        <v>21</v>
      </c>
    </row>
    <row r="249" spans="37:42" x14ac:dyDescent="0.2">
      <c r="AK249" s="379" t="str">
        <f t="shared" si="156"/>
        <v>Paycheck 3</v>
      </c>
      <c r="AL249" s="380">
        <f t="shared" si="161"/>
        <v>45112</v>
      </c>
      <c r="AM249" s="382" t="str">
        <f t="shared" si="157"/>
        <v>July 2023</v>
      </c>
      <c r="AN249" s="384">
        <f t="shared" si="158"/>
        <v>700</v>
      </c>
      <c r="AO249" s="384" t="str">
        <f t="shared" si="159"/>
        <v>Income</v>
      </c>
      <c r="AP249" s="385">
        <f t="shared" si="160"/>
        <v>5</v>
      </c>
    </row>
    <row r="250" spans="37:42" x14ac:dyDescent="0.2">
      <c r="AK250" s="379" t="str">
        <f t="shared" si="156"/>
        <v>Paycheck 3</v>
      </c>
      <c r="AL250" s="380">
        <f t="shared" si="161"/>
        <v>45126</v>
      </c>
      <c r="AM250" s="382" t="str">
        <f t="shared" si="157"/>
        <v>July 2023</v>
      </c>
      <c r="AN250" s="384">
        <f t="shared" si="158"/>
        <v>700</v>
      </c>
      <c r="AO250" s="384" t="str">
        <f t="shared" si="159"/>
        <v>Income</v>
      </c>
      <c r="AP250" s="385">
        <f t="shared" si="160"/>
        <v>19</v>
      </c>
    </row>
    <row r="251" spans="37:42" x14ac:dyDescent="0.2">
      <c r="AK251" s="379" t="str">
        <f t="shared" si="156"/>
        <v>Paycheck 3</v>
      </c>
      <c r="AL251" s="380">
        <f t="shared" si="161"/>
        <v>45140</v>
      </c>
      <c r="AM251" s="382" t="str">
        <f t="shared" si="157"/>
        <v>August 2023</v>
      </c>
      <c r="AN251" s="384">
        <f t="shared" si="158"/>
        <v>700</v>
      </c>
      <c r="AO251" s="384" t="str">
        <f t="shared" si="159"/>
        <v>Income</v>
      </c>
      <c r="AP251" s="385">
        <f t="shared" si="160"/>
        <v>2</v>
      </c>
    </row>
    <row r="252" spans="37:42" x14ac:dyDescent="0.2">
      <c r="AK252" s="379" t="str">
        <f t="shared" si="156"/>
        <v>Paycheck 3</v>
      </c>
      <c r="AL252" s="380">
        <f t="shared" si="161"/>
        <v>45154</v>
      </c>
      <c r="AM252" s="382" t="str">
        <f t="shared" si="157"/>
        <v>August 2023</v>
      </c>
      <c r="AN252" s="384">
        <f t="shared" si="158"/>
        <v>700</v>
      </c>
      <c r="AO252" s="384" t="str">
        <f t="shared" si="159"/>
        <v>Income</v>
      </c>
      <c r="AP252" s="385">
        <f t="shared" si="160"/>
        <v>16</v>
      </c>
    </row>
    <row r="253" spans="37:42" x14ac:dyDescent="0.2">
      <c r="AK253" s="379" t="str">
        <f t="shared" si="156"/>
        <v>Paycheck 3</v>
      </c>
      <c r="AL253" s="380">
        <f t="shared" si="161"/>
        <v>45168</v>
      </c>
      <c r="AM253" s="382" t="str">
        <f t="shared" si="157"/>
        <v>August 2023</v>
      </c>
      <c r="AN253" s="384">
        <f t="shared" si="158"/>
        <v>700</v>
      </c>
      <c r="AO253" s="384" t="str">
        <f t="shared" si="159"/>
        <v>Income</v>
      </c>
      <c r="AP253" s="385">
        <f t="shared" si="160"/>
        <v>30</v>
      </c>
    </row>
    <row r="254" spans="37:42" x14ac:dyDescent="0.2">
      <c r="AK254" s="379" t="str">
        <f t="shared" si="156"/>
        <v>Paycheck 3</v>
      </c>
      <c r="AL254" s="380">
        <f t="shared" si="161"/>
        <v>45182</v>
      </c>
      <c r="AM254" s="382" t="str">
        <f t="shared" si="157"/>
        <v>September 2023</v>
      </c>
      <c r="AN254" s="384">
        <f t="shared" si="158"/>
        <v>700</v>
      </c>
      <c r="AO254" s="384" t="str">
        <f t="shared" si="159"/>
        <v>Income</v>
      </c>
      <c r="AP254" s="385">
        <f t="shared" si="160"/>
        <v>13</v>
      </c>
    </row>
    <row r="255" spans="37:42" x14ac:dyDescent="0.2">
      <c r="AK255" s="379" t="str">
        <f t="shared" si="156"/>
        <v>Paycheck 3</v>
      </c>
      <c r="AL255" s="380">
        <f t="shared" si="161"/>
        <v>45196</v>
      </c>
      <c r="AM255" s="382" t="str">
        <f t="shared" si="157"/>
        <v>September 2023</v>
      </c>
      <c r="AN255" s="384">
        <f t="shared" si="158"/>
        <v>700</v>
      </c>
      <c r="AO255" s="384" t="str">
        <f t="shared" si="159"/>
        <v>Income</v>
      </c>
      <c r="AP255" s="385">
        <f t="shared" si="160"/>
        <v>27</v>
      </c>
    </row>
    <row r="256" spans="37:42" x14ac:dyDescent="0.2">
      <c r="AK256" s="379" t="str">
        <f t="shared" si="156"/>
        <v>Paycheck 3</v>
      </c>
      <c r="AL256" s="380">
        <f t="shared" si="161"/>
        <v>45210</v>
      </c>
      <c r="AM256" s="382" t="str">
        <f t="shared" si="157"/>
        <v>October 2023</v>
      </c>
      <c r="AN256" s="384">
        <f t="shared" si="158"/>
        <v>700</v>
      </c>
      <c r="AO256" s="384" t="str">
        <f t="shared" si="159"/>
        <v>Income</v>
      </c>
      <c r="AP256" s="385">
        <f t="shared" si="160"/>
        <v>11</v>
      </c>
    </row>
    <row r="257" spans="37:42" x14ac:dyDescent="0.2">
      <c r="AK257" s="379" t="str">
        <f t="shared" si="156"/>
        <v>Paycheck 3</v>
      </c>
      <c r="AL257" s="380">
        <f t="shared" si="161"/>
        <v>45224</v>
      </c>
      <c r="AM257" s="382" t="str">
        <f t="shared" si="157"/>
        <v>October 2023</v>
      </c>
      <c r="AN257" s="384">
        <f t="shared" si="158"/>
        <v>700</v>
      </c>
      <c r="AO257" s="384" t="str">
        <f t="shared" si="159"/>
        <v>Income</v>
      </c>
      <c r="AP257" s="385">
        <f t="shared" si="160"/>
        <v>25</v>
      </c>
    </row>
    <row r="258" spans="37:42" x14ac:dyDescent="0.2">
      <c r="AK258" s="379" t="str">
        <f t="shared" si="156"/>
        <v>Paycheck 3</v>
      </c>
      <c r="AL258" s="380">
        <f t="shared" si="161"/>
        <v>45238</v>
      </c>
      <c r="AM258" s="382" t="str">
        <f t="shared" si="157"/>
        <v>November 2023</v>
      </c>
      <c r="AN258" s="384">
        <f t="shared" si="158"/>
        <v>700</v>
      </c>
      <c r="AO258" s="384" t="str">
        <f t="shared" si="159"/>
        <v>Income</v>
      </c>
      <c r="AP258" s="385">
        <f t="shared" si="160"/>
        <v>8</v>
      </c>
    </row>
    <row r="259" spans="37:42" x14ac:dyDescent="0.2">
      <c r="AK259" s="379" t="str">
        <f t="shared" si="156"/>
        <v>Paycheck 3</v>
      </c>
      <c r="AL259" s="380">
        <f t="shared" si="161"/>
        <v>45252</v>
      </c>
      <c r="AM259" s="382" t="str">
        <f t="shared" si="157"/>
        <v>November 2023</v>
      </c>
      <c r="AN259" s="384">
        <f t="shared" si="158"/>
        <v>700</v>
      </c>
      <c r="AO259" s="384" t="str">
        <f t="shared" si="159"/>
        <v>Income</v>
      </c>
      <c r="AP259" s="385">
        <f t="shared" si="160"/>
        <v>22</v>
      </c>
    </row>
    <row r="260" spans="37:42" x14ac:dyDescent="0.2">
      <c r="AK260" s="379" t="str">
        <f t="shared" si="156"/>
        <v>Paycheck 3</v>
      </c>
      <c r="AL260" s="380">
        <f t="shared" si="161"/>
        <v>45266</v>
      </c>
      <c r="AM260" s="382" t="str">
        <f t="shared" si="157"/>
        <v>December 2023</v>
      </c>
      <c r="AN260" s="384">
        <f t="shared" si="158"/>
        <v>700</v>
      </c>
      <c r="AO260" s="384" t="str">
        <f t="shared" si="159"/>
        <v>Income</v>
      </c>
      <c r="AP260" s="385">
        <f t="shared" si="160"/>
        <v>6</v>
      </c>
    </row>
    <row r="261" spans="37:42" x14ac:dyDescent="0.2">
      <c r="AK261" s="379" t="str">
        <f t="shared" si="156"/>
        <v>Paycheck 3</v>
      </c>
      <c r="AL261" s="380">
        <f t="shared" si="161"/>
        <v>45280</v>
      </c>
      <c r="AM261" s="382" t="str">
        <f t="shared" si="157"/>
        <v>December 2023</v>
      </c>
      <c r="AN261" s="384">
        <f t="shared" si="158"/>
        <v>700</v>
      </c>
      <c r="AO261" s="384" t="str">
        <f t="shared" si="159"/>
        <v>Income</v>
      </c>
      <c r="AP261" s="385">
        <f t="shared" si="160"/>
        <v>20</v>
      </c>
    </row>
    <row r="262" spans="37:42" x14ac:dyDescent="0.2">
      <c r="AK262" s="379" t="str">
        <f t="shared" si="156"/>
        <v>Paycheck 3</v>
      </c>
      <c r="AL262" s="380">
        <f t="shared" si="161"/>
        <v>45294</v>
      </c>
      <c r="AM262" s="382" t="str">
        <f t="shared" si="157"/>
        <v>January 2024</v>
      </c>
      <c r="AN262" s="384">
        <f t="shared" si="158"/>
        <v>700</v>
      </c>
      <c r="AO262" s="384" t="str">
        <f t="shared" si="159"/>
        <v>Income</v>
      </c>
      <c r="AP262" s="385">
        <f t="shared" si="160"/>
        <v>3</v>
      </c>
    </row>
    <row r="263" spans="37:42" x14ac:dyDescent="0.2">
      <c r="AK263" s="379" t="str">
        <f t="shared" si="156"/>
        <v/>
      </c>
      <c r="AL263" s="380" t="str">
        <f t="shared" si="161"/>
        <v/>
      </c>
      <c r="AM263" s="382" t="str">
        <f t="shared" si="157"/>
        <v/>
      </c>
      <c r="AN263" s="384" t="str">
        <f t="shared" si="158"/>
        <v/>
      </c>
      <c r="AO263" s="384" t="str">
        <f t="shared" si="159"/>
        <v/>
      </c>
      <c r="AP263" s="385" t="str">
        <f t="shared" si="160"/>
        <v/>
      </c>
    </row>
    <row r="264" spans="37:42" x14ac:dyDescent="0.2">
      <c r="AK264" s="379" t="str">
        <f t="shared" si="156"/>
        <v/>
      </c>
      <c r="AL264" s="380" t="str">
        <f t="shared" si="161"/>
        <v/>
      </c>
      <c r="AM264" s="382" t="str">
        <f t="shared" si="157"/>
        <v/>
      </c>
      <c r="AN264" s="384" t="str">
        <f t="shared" si="158"/>
        <v/>
      </c>
      <c r="AO264" s="384" t="str">
        <f t="shared" si="159"/>
        <v/>
      </c>
      <c r="AP264" s="385" t="str">
        <f t="shared" si="160"/>
        <v/>
      </c>
    </row>
    <row r="265" spans="37:42" x14ac:dyDescent="0.2">
      <c r="AK265" s="379" t="str">
        <f t="shared" si="156"/>
        <v/>
      </c>
      <c r="AL265" s="380" t="str">
        <f t="shared" si="161"/>
        <v/>
      </c>
      <c r="AM265" s="382" t="str">
        <f t="shared" si="157"/>
        <v/>
      </c>
      <c r="AN265" s="384" t="str">
        <f t="shared" si="158"/>
        <v/>
      </c>
      <c r="AO265" s="384" t="str">
        <f t="shared" si="159"/>
        <v/>
      </c>
      <c r="AP265" s="385" t="str">
        <f t="shared" si="160"/>
        <v/>
      </c>
    </row>
    <row r="266" spans="37:42" x14ac:dyDescent="0.2">
      <c r="AK266" s="379" t="str">
        <f t="shared" si="156"/>
        <v/>
      </c>
      <c r="AL266" s="380" t="str">
        <f t="shared" si="161"/>
        <v/>
      </c>
      <c r="AM266" s="382" t="str">
        <f t="shared" si="157"/>
        <v/>
      </c>
      <c r="AN266" s="384" t="str">
        <f t="shared" si="158"/>
        <v/>
      </c>
      <c r="AO266" s="384" t="str">
        <f t="shared" si="159"/>
        <v/>
      </c>
      <c r="AP266" s="385" t="str">
        <f t="shared" si="160"/>
        <v/>
      </c>
    </row>
    <row r="267" spans="37:42" x14ac:dyDescent="0.2">
      <c r="AK267" s="379" t="str">
        <f t="shared" si="156"/>
        <v/>
      </c>
      <c r="AL267" s="380" t="str">
        <f t="shared" si="161"/>
        <v/>
      </c>
      <c r="AM267" s="382" t="str">
        <f t="shared" si="157"/>
        <v/>
      </c>
      <c r="AN267" s="384" t="str">
        <f t="shared" si="158"/>
        <v/>
      </c>
      <c r="AO267" s="384" t="str">
        <f t="shared" si="159"/>
        <v/>
      </c>
      <c r="AP267" s="385" t="str">
        <f t="shared" si="160"/>
        <v/>
      </c>
    </row>
    <row r="268" spans="37:42" x14ac:dyDescent="0.2">
      <c r="AK268" s="379" t="str">
        <f t="shared" si="156"/>
        <v/>
      </c>
      <c r="AL268" s="380" t="str">
        <f t="shared" si="161"/>
        <v/>
      </c>
      <c r="AM268" s="382" t="str">
        <f t="shared" si="157"/>
        <v/>
      </c>
      <c r="AN268" s="384" t="str">
        <f t="shared" si="158"/>
        <v/>
      </c>
      <c r="AO268" s="384" t="str">
        <f t="shared" si="159"/>
        <v/>
      </c>
      <c r="AP268" s="385" t="str">
        <f t="shared" si="160"/>
        <v/>
      </c>
    </row>
    <row r="269" spans="37:42" x14ac:dyDescent="0.2">
      <c r="AK269" s="379" t="str">
        <f t="shared" si="156"/>
        <v/>
      </c>
      <c r="AL269" s="380" t="str">
        <f t="shared" si="161"/>
        <v/>
      </c>
      <c r="AM269" s="382" t="str">
        <f t="shared" si="157"/>
        <v/>
      </c>
      <c r="AN269" s="384" t="str">
        <f t="shared" si="158"/>
        <v/>
      </c>
      <c r="AO269" s="384" t="str">
        <f t="shared" si="159"/>
        <v/>
      </c>
      <c r="AP269" s="385" t="str">
        <f t="shared" si="160"/>
        <v/>
      </c>
    </row>
    <row r="270" spans="37:42" x14ac:dyDescent="0.2">
      <c r="AK270" s="379" t="str">
        <f t="shared" si="156"/>
        <v/>
      </c>
      <c r="AL270" s="380" t="str">
        <f t="shared" si="161"/>
        <v/>
      </c>
      <c r="AM270" s="382" t="str">
        <f t="shared" si="157"/>
        <v/>
      </c>
      <c r="AN270" s="384" t="str">
        <f t="shared" si="158"/>
        <v/>
      </c>
      <c r="AO270" s="384" t="str">
        <f t="shared" si="159"/>
        <v/>
      </c>
      <c r="AP270" s="385" t="str">
        <f t="shared" si="160"/>
        <v/>
      </c>
    </row>
    <row r="271" spans="37:42" x14ac:dyDescent="0.2">
      <c r="AK271" s="379" t="str">
        <f t="shared" si="156"/>
        <v/>
      </c>
      <c r="AL271" s="380" t="str">
        <f t="shared" si="161"/>
        <v/>
      </c>
      <c r="AM271" s="382" t="str">
        <f t="shared" si="157"/>
        <v/>
      </c>
      <c r="AN271" s="384" t="str">
        <f t="shared" si="158"/>
        <v/>
      </c>
      <c r="AO271" s="384" t="str">
        <f t="shared" si="159"/>
        <v/>
      </c>
      <c r="AP271" s="385" t="str">
        <f t="shared" si="160"/>
        <v/>
      </c>
    </row>
    <row r="272" spans="37:42" x14ac:dyDescent="0.2">
      <c r="AK272" s="379" t="str">
        <f t="shared" si="156"/>
        <v/>
      </c>
      <c r="AL272" s="380" t="str">
        <f t="shared" si="161"/>
        <v/>
      </c>
      <c r="AM272" s="382" t="str">
        <f t="shared" si="157"/>
        <v/>
      </c>
      <c r="AN272" s="384" t="str">
        <f t="shared" si="158"/>
        <v/>
      </c>
      <c r="AO272" s="384" t="str">
        <f t="shared" si="159"/>
        <v/>
      </c>
      <c r="AP272" s="385" t="str">
        <f t="shared" si="160"/>
        <v/>
      </c>
    </row>
    <row r="273" spans="37:42" x14ac:dyDescent="0.2">
      <c r="AK273" s="379" t="str">
        <f t="shared" si="156"/>
        <v/>
      </c>
      <c r="AL273" s="380" t="str">
        <f t="shared" si="161"/>
        <v/>
      </c>
      <c r="AM273" s="382" t="str">
        <f t="shared" si="157"/>
        <v/>
      </c>
      <c r="AN273" s="384" t="str">
        <f t="shared" si="158"/>
        <v/>
      </c>
      <c r="AO273" s="384" t="str">
        <f t="shared" si="159"/>
        <v/>
      </c>
      <c r="AP273" s="385" t="str">
        <f t="shared" si="160"/>
        <v/>
      </c>
    </row>
    <row r="274" spans="37:42" x14ac:dyDescent="0.2">
      <c r="AK274" s="379" t="str">
        <f t="shared" si="156"/>
        <v/>
      </c>
      <c r="AL274" s="380" t="str">
        <f t="shared" si="161"/>
        <v/>
      </c>
      <c r="AM274" s="382" t="str">
        <f t="shared" si="157"/>
        <v/>
      </c>
      <c r="AN274" s="384" t="str">
        <f t="shared" si="158"/>
        <v/>
      </c>
      <c r="AO274" s="384" t="str">
        <f t="shared" si="159"/>
        <v/>
      </c>
      <c r="AP274" s="385" t="str">
        <f t="shared" si="160"/>
        <v/>
      </c>
    </row>
    <row r="275" spans="37:42" x14ac:dyDescent="0.2">
      <c r="AK275" s="379" t="str">
        <f t="shared" si="156"/>
        <v/>
      </c>
      <c r="AL275" s="380" t="str">
        <f t="shared" si="161"/>
        <v/>
      </c>
      <c r="AM275" s="382" t="str">
        <f t="shared" si="157"/>
        <v/>
      </c>
      <c r="AN275" s="384" t="str">
        <f t="shared" si="158"/>
        <v/>
      </c>
      <c r="AO275" s="384" t="str">
        <f t="shared" si="159"/>
        <v/>
      </c>
      <c r="AP275" s="385" t="str">
        <f t="shared" si="160"/>
        <v/>
      </c>
    </row>
    <row r="276" spans="37:42" x14ac:dyDescent="0.2">
      <c r="AK276" s="379" t="str">
        <f t="shared" si="156"/>
        <v/>
      </c>
      <c r="AL276" s="380" t="str">
        <f t="shared" si="161"/>
        <v/>
      </c>
      <c r="AM276" s="382" t="str">
        <f t="shared" si="157"/>
        <v/>
      </c>
      <c r="AN276" s="384" t="str">
        <f t="shared" si="158"/>
        <v/>
      </c>
      <c r="AO276" s="384" t="str">
        <f t="shared" si="159"/>
        <v/>
      </c>
      <c r="AP276" s="385" t="str">
        <f t="shared" si="160"/>
        <v/>
      </c>
    </row>
    <row r="277" spans="37:42" x14ac:dyDescent="0.2">
      <c r="AK277" s="379" t="str">
        <f t="shared" si="156"/>
        <v/>
      </c>
      <c r="AL277" s="380" t="str">
        <f t="shared" si="161"/>
        <v/>
      </c>
      <c r="AM277" s="382" t="str">
        <f t="shared" si="157"/>
        <v/>
      </c>
      <c r="AN277" s="384" t="str">
        <f t="shared" si="158"/>
        <v/>
      </c>
      <c r="AO277" s="384" t="str">
        <f t="shared" si="159"/>
        <v/>
      </c>
      <c r="AP277" s="385" t="str">
        <f t="shared" si="160"/>
        <v/>
      </c>
    </row>
    <row r="278" spans="37:42" x14ac:dyDescent="0.2">
      <c r="AK278" s="379" t="str">
        <f t="shared" si="156"/>
        <v/>
      </c>
      <c r="AL278" s="380" t="str">
        <f t="shared" si="161"/>
        <v/>
      </c>
      <c r="AM278" s="382" t="str">
        <f t="shared" si="157"/>
        <v/>
      </c>
      <c r="AN278" s="384" t="str">
        <f t="shared" si="158"/>
        <v/>
      </c>
      <c r="AO278" s="384" t="str">
        <f t="shared" si="159"/>
        <v/>
      </c>
      <c r="AP278" s="385" t="str">
        <f t="shared" si="160"/>
        <v/>
      </c>
    </row>
    <row r="279" spans="37:42" x14ac:dyDescent="0.2">
      <c r="AK279" s="379" t="str">
        <f t="shared" si="156"/>
        <v/>
      </c>
      <c r="AL279" s="380" t="str">
        <f t="shared" si="161"/>
        <v/>
      </c>
      <c r="AM279" s="382" t="str">
        <f t="shared" si="157"/>
        <v/>
      </c>
      <c r="AN279" s="384" t="str">
        <f t="shared" si="158"/>
        <v/>
      </c>
      <c r="AO279" s="384" t="str">
        <f t="shared" si="159"/>
        <v/>
      </c>
      <c r="AP279" s="385" t="str">
        <f t="shared" si="160"/>
        <v/>
      </c>
    </row>
    <row r="280" spans="37:42" x14ac:dyDescent="0.2">
      <c r="AK280" s="379" t="str">
        <f t="shared" si="156"/>
        <v/>
      </c>
      <c r="AL280" s="380" t="str">
        <f t="shared" si="161"/>
        <v/>
      </c>
      <c r="AM280" s="382" t="str">
        <f t="shared" si="157"/>
        <v/>
      </c>
      <c r="AN280" s="384" t="str">
        <f t="shared" si="158"/>
        <v/>
      </c>
      <c r="AO280" s="384" t="str">
        <f t="shared" si="159"/>
        <v/>
      </c>
      <c r="AP280" s="385" t="str">
        <f t="shared" si="160"/>
        <v/>
      </c>
    </row>
    <row r="281" spans="37:42" x14ac:dyDescent="0.2">
      <c r="AK281" s="379" t="str">
        <f t="shared" si="156"/>
        <v/>
      </c>
      <c r="AL281" s="380" t="str">
        <f t="shared" si="161"/>
        <v/>
      </c>
      <c r="AM281" s="382" t="str">
        <f t="shared" si="157"/>
        <v/>
      </c>
      <c r="AN281" s="384" t="str">
        <f t="shared" si="158"/>
        <v/>
      </c>
      <c r="AO281" s="384" t="str">
        <f t="shared" si="159"/>
        <v/>
      </c>
      <c r="AP281" s="385" t="str">
        <f t="shared" si="160"/>
        <v/>
      </c>
    </row>
    <row r="282" spans="37:42" x14ac:dyDescent="0.2">
      <c r="AK282" s="379" t="str">
        <f t="shared" si="156"/>
        <v/>
      </c>
      <c r="AL282" s="380" t="str">
        <f t="shared" si="161"/>
        <v/>
      </c>
      <c r="AM282" s="382" t="str">
        <f t="shared" si="157"/>
        <v/>
      </c>
      <c r="AN282" s="384" t="str">
        <f t="shared" si="158"/>
        <v/>
      </c>
      <c r="AO282" s="384" t="str">
        <f t="shared" si="159"/>
        <v/>
      </c>
      <c r="AP282" s="385" t="str">
        <f t="shared" si="160"/>
        <v/>
      </c>
    </row>
    <row r="283" spans="37:42" x14ac:dyDescent="0.2">
      <c r="AK283" s="379" t="str">
        <f t="shared" si="156"/>
        <v/>
      </c>
      <c r="AL283" s="380" t="str">
        <f t="shared" si="161"/>
        <v/>
      </c>
      <c r="AM283" s="382" t="str">
        <f t="shared" si="157"/>
        <v/>
      </c>
      <c r="AN283" s="384" t="str">
        <f t="shared" si="158"/>
        <v/>
      </c>
      <c r="AO283" s="384" t="str">
        <f t="shared" si="159"/>
        <v/>
      </c>
      <c r="AP283" s="385" t="str">
        <f t="shared" si="160"/>
        <v/>
      </c>
    </row>
    <row r="284" spans="37:42" x14ac:dyDescent="0.2">
      <c r="AK284" s="379" t="str">
        <f t="shared" si="156"/>
        <v/>
      </c>
      <c r="AL284" s="380" t="str">
        <f t="shared" si="161"/>
        <v/>
      </c>
      <c r="AM284" s="382" t="str">
        <f t="shared" si="157"/>
        <v/>
      </c>
      <c r="AN284" s="384" t="str">
        <f t="shared" si="158"/>
        <v/>
      </c>
      <c r="AO284" s="384" t="str">
        <f t="shared" si="159"/>
        <v/>
      </c>
      <c r="AP284" s="385" t="str">
        <f t="shared" si="160"/>
        <v/>
      </c>
    </row>
    <row r="285" spans="37:42" x14ac:dyDescent="0.2">
      <c r="AK285" s="379" t="str">
        <f t="shared" si="156"/>
        <v/>
      </c>
      <c r="AL285" s="380" t="str">
        <f t="shared" si="161"/>
        <v/>
      </c>
      <c r="AM285" s="382" t="str">
        <f t="shared" si="157"/>
        <v/>
      </c>
      <c r="AN285" s="384" t="str">
        <f t="shared" si="158"/>
        <v/>
      </c>
      <c r="AO285" s="384" t="str">
        <f t="shared" si="159"/>
        <v/>
      </c>
      <c r="AP285" s="385" t="str">
        <f t="shared" si="160"/>
        <v/>
      </c>
    </row>
    <row r="286" spans="37:42" x14ac:dyDescent="0.2">
      <c r="AK286" s="379" t="str">
        <f t="shared" si="156"/>
        <v/>
      </c>
      <c r="AL286" s="380" t="str">
        <f t="shared" si="161"/>
        <v/>
      </c>
      <c r="AM286" s="382" t="str">
        <f t="shared" si="157"/>
        <v/>
      </c>
      <c r="AN286" s="384" t="str">
        <f t="shared" si="158"/>
        <v/>
      </c>
      <c r="AO286" s="384" t="str">
        <f t="shared" si="159"/>
        <v/>
      </c>
      <c r="AP286" s="385" t="str">
        <f t="shared" si="160"/>
        <v/>
      </c>
    </row>
    <row r="287" spans="37:42" x14ac:dyDescent="0.2">
      <c r="AK287" s="379" t="str">
        <f t="shared" si="156"/>
        <v/>
      </c>
      <c r="AL287" s="380" t="str">
        <f t="shared" si="161"/>
        <v/>
      </c>
      <c r="AM287" s="382" t="str">
        <f t="shared" si="157"/>
        <v/>
      </c>
      <c r="AN287" s="384" t="str">
        <f t="shared" si="158"/>
        <v/>
      </c>
      <c r="AO287" s="384" t="str">
        <f t="shared" si="159"/>
        <v/>
      </c>
      <c r="AP287" s="385" t="str">
        <f t="shared" si="160"/>
        <v/>
      </c>
    </row>
    <row r="288" spans="37:42" x14ac:dyDescent="0.2">
      <c r="AK288" s="379" t="str">
        <f t="shared" si="156"/>
        <v/>
      </c>
      <c r="AL288" s="380" t="str">
        <f t="shared" si="161"/>
        <v/>
      </c>
      <c r="AM288" s="382" t="str">
        <f t="shared" si="157"/>
        <v/>
      </c>
      <c r="AN288" s="384" t="str">
        <f t="shared" si="158"/>
        <v/>
      </c>
      <c r="AO288" s="384" t="str">
        <f t="shared" si="159"/>
        <v/>
      </c>
      <c r="AP288" s="385" t="str">
        <f t="shared" si="160"/>
        <v/>
      </c>
    </row>
    <row r="289" spans="37:42" ht="13.5" thickBot="1" x14ac:dyDescent="0.25">
      <c r="AK289" s="387" t="str">
        <f t="shared" si="156"/>
        <v/>
      </c>
      <c r="AL289" s="381" t="str">
        <f t="shared" si="161"/>
        <v/>
      </c>
      <c r="AM289" s="383" t="str">
        <f t="shared" si="157"/>
        <v/>
      </c>
      <c r="AN289" s="386" t="str">
        <f t="shared" si="158"/>
        <v/>
      </c>
      <c r="AO289" s="386" t="str">
        <f t="shared" si="159"/>
        <v/>
      </c>
      <c r="AP289" s="365" t="str">
        <f t="shared" si="160"/>
        <v/>
      </c>
    </row>
    <row r="290" spans="37:42" x14ac:dyDescent="0.2">
      <c r="AK290" s="1093" t="str">
        <f>IF($AB$21="","",$AB$21)</f>
        <v>Lawn Service</v>
      </c>
      <c r="AL290" s="1094"/>
      <c r="AM290" s="1094"/>
      <c r="AN290" s="1094"/>
      <c r="AO290" s="1094"/>
      <c r="AP290" s="1095"/>
    </row>
    <row r="291" spans="37:42" x14ac:dyDescent="0.2">
      <c r="AK291" s="389" t="s">
        <v>192</v>
      </c>
      <c r="AL291" s="1092" t="str">
        <f>IF($AC$21="","",$AC$21)</f>
        <v>Bi-Weekly</v>
      </c>
      <c r="AM291" s="1092"/>
      <c r="AN291" s="390" t="s">
        <v>193</v>
      </c>
      <c r="AO291" s="390" t="s">
        <v>261</v>
      </c>
      <c r="AP291" s="391" t="s">
        <v>495</v>
      </c>
    </row>
    <row r="292" spans="37:42" x14ac:dyDescent="0.2">
      <c r="AK292" s="379" t="str">
        <f>IF(AL292="","",$AB$21)</f>
        <v>Lawn Service</v>
      </c>
      <c r="AL292" s="380">
        <f>IF(AI21="","",AI21)</f>
        <v>44935</v>
      </c>
      <c r="AM292" s="382" t="str">
        <f>IF(AL292="","",TEXT(AL292,"mmmm yyyy"))</f>
        <v>January 2023</v>
      </c>
      <c r="AN292" s="384">
        <f>IF(AL292="","",$AD$21)</f>
        <v>50</v>
      </c>
      <c r="AO292" s="384" t="str">
        <f>IF(AL292="","",$AE$21)</f>
        <v>Fixed Bills</v>
      </c>
      <c r="AP292" s="385">
        <f>IF(AL292="","",DAY(AL292))</f>
        <v>9</v>
      </c>
    </row>
    <row r="293" spans="37:42" x14ac:dyDescent="0.2">
      <c r="AK293" s="379" t="str">
        <f t="shared" ref="AK293:AK345" si="162">IF(AL293="","",$AB$21)</f>
        <v>Lawn Service</v>
      </c>
      <c r="AL293" s="380">
        <f>IF(AL292&gt;$AI$10,"",IF($AL$291="Weekly",AL292+7*1,IF($AL$291="Bi-Weekly",AL292+7*2,IF($AL$291="Monthly",EDATE(AL292,1),IF($AL$291="Bi-Yearly",EDATE(AL292,6),IF($AL$291="Yearly",EDATE(AL292,12),""))))))</f>
        <v>44949</v>
      </c>
      <c r="AM293" s="382" t="str">
        <f t="shared" ref="AM293:AM345" si="163">IF(AL293="","",TEXT(AL293,"mmmm yyyy"))</f>
        <v>January 2023</v>
      </c>
      <c r="AN293" s="384">
        <f t="shared" ref="AN293:AN345" si="164">IF(AL293="","",$AD$21)</f>
        <v>50</v>
      </c>
      <c r="AO293" s="384" t="str">
        <f t="shared" ref="AO293:AO345" si="165">IF(AL293="","",$AE$21)</f>
        <v>Fixed Bills</v>
      </c>
      <c r="AP293" s="385">
        <f t="shared" ref="AP293:AP345" si="166">IF(AL293="","",DAY(AL293))</f>
        <v>23</v>
      </c>
    </row>
    <row r="294" spans="37:42" x14ac:dyDescent="0.2">
      <c r="AK294" s="379" t="str">
        <f t="shared" si="162"/>
        <v>Lawn Service</v>
      </c>
      <c r="AL294" s="380">
        <f t="shared" ref="AL294:AL345" si="167">IF(AL293&gt;$AI$10,"",IF($AL$291="Weekly",AL293+7*1,IF($AL$291="Bi-Weekly",AL293+7*2,IF($AL$291="Monthly",EDATE(AL293,1),IF($AL$291="Bi-Yearly",EDATE(AL293,6),IF($AL$291="Yearly",EDATE(AL293,12),""))))))</f>
        <v>44963</v>
      </c>
      <c r="AM294" s="382" t="str">
        <f t="shared" si="163"/>
        <v>February 2023</v>
      </c>
      <c r="AN294" s="384">
        <f t="shared" si="164"/>
        <v>50</v>
      </c>
      <c r="AO294" s="384" t="str">
        <f t="shared" si="165"/>
        <v>Fixed Bills</v>
      </c>
      <c r="AP294" s="385">
        <f t="shared" si="166"/>
        <v>6</v>
      </c>
    </row>
    <row r="295" spans="37:42" x14ac:dyDescent="0.2">
      <c r="AK295" s="379" t="str">
        <f t="shared" si="162"/>
        <v>Lawn Service</v>
      </c>
      <c r="AL295" s="380">
        <f t="shared" si="167"/>
        <v>44977</v>
      </c>
      <c r="AM295" s="382" t="str">
        <f t="shared" si="163"/>
        <v>February 2023</v>
      </c>
      <c r="AN295" s="384">
        <f t="shared" si="164"/>
        <v>50</v>
      </c>
      <c r="AO295" s="384" t="str">
        <f t="shared" si="165"/>
        <v>Fixed Bills</v>
      </c>
      <c r="AP295" s="385">
        <f t="shared" si="166"/>
        <v>20</v>
      </c>
    </row>
    <row r="296" spans="37:42" x14ac:dyDescent="0.2">
      <c r="AK296" s="379" t="str">
        <f t="shared" si="162"/>
        <v>Lawn Service</v>
      </c>
      <c r="AL296" s="380">
        <f t="shared" si="167"/>
        <v>44991</v>
      </c>
      <c r="AM296" s="382" t="str">
        <f t="shared" si="163"/>
        <v>March 2023</v>
      </c>
      <c r="AN296" s="384">
        <f t="shared" si="164"/>
        <v>50</v>
      </c>
      <c r="AO296" s="384" t="str">
        <f t="shared" si="165"/>
        <v>Fixed Bills</v>
      </c>
      <c r="AP296" s="385">
        <f t="shared" si="166"/>
        <v>6</v>
      </c>
    </row>
    <row r="297" spans="37:42" x14ac:dyDescent="0.2">
      <c r="AK297" s="379" t="str">
        <f t="shared" si="162"/>
        <v>Lawn Service</v>
      </c>
      <c r="AL297" s="380">
        <f t="shared" si="167"/>
        <v>45005</v>
      </c>
      <c r="AM297" s="382" t="str">
        <f t="shared" si="163"/>
        <v>March 2023</v>
      </c>
      <c r="AN297" s="384">
        <f t="shared" si="164"/>
        <v>50</v>
      </c>
      <c r="AO297" s="384" t="str">
        <f t="shared" si="165"/>
        <v>Fixed Bills</v>
      </c>
      <c r="AP297" s="385">
        <f t="shared" si="166"/>
        <v>20</v>
      </c>
    </row>
    <row r="298" spans="37:42" x14ac:dyDescent="0.2">
      <c r="AK298" s="379" t="str">
        <f t="shared" si="162"/>
        <v>Lawn Service</v>
      </c>
      <c r="AL298" s="380">
        <f t="shared" si="167"/>
        <v>45019</v>
      </c>
      <c r="AM298" s="382" t="str">
        <f t="shared" si="163"/>
        <v>April 2023</v>
      </c>
      <c r="AN298" s="384">
        <f t="shared" si="164"/>
        <v>50</v>
      </c>
      <c r="AO298" s="384" t="str">
        <f t="shared" si="165"/>
        <v>Fixed Bills</v>
      </c>
      <c r="AP298" s="385">
        <f t="shared" si="166"/>
        <v>3</v>
      </c>
    </row>
    <row r="299" spans="37:42" x14ac:dyDescent="0.2">
      <c r="AK299" s="379" t="str">
        <f t="shared" si="162"/>
        <v>Lawn Service</v>
      </c>
      <c r="AL299" s="380">
        <f t="shared" si="167"/>
        <v>45033</v>
      </c>
      <c r="AM299" s="382" t="str">
        <f t="shared" si="163"/>
        <v>April 2023</v>
      </c>
      <c r="AN299" s="384">
        <f t="shared" si="164"/>
        <v>50</v>
      </c>
      <c r="AO299" s="384" t="str">
        <f t="shared" si="165"/>
        <v>Fixed Bills</v>
      </c>
      <c r="AP299" s="385">
        <f t="shared" si="166"/>
        <v>17</v>
      </c>
    </row>
    <row r="300" spans="37:42" x14ac:dyDescent="0.2">
      <c r="AK300" s="379" t="str">
        <f t="shared" si="162"/>
        <v>Lawn Service</v>
      </c>
      <c r="AL300" s="380">
        <f t="shared" si="167"/>
        <v>45047</v>
      </c>
      <c r="AM300" s="382" t="str">
        <f t="shared" si="163"/>
        <v>May 2023</v>
      </c>
      <c r="AN300" s="384">
        <f t="shared" si="164"/>
        <v>50</v>
      </c>
      <c r="AO300" s="384" t="str">
        <f t="shared" si="165"/>
        <v>Fixed Bills</v>
      </c>
      <c r="AP300" s="385">
        <f t="shared" si="166"/>
        <v>1</v>
      </c>
    </row>
    <row r="301" spans="37:42" x14ac:dyDescent="0.2">
      <c r="AK301" s="379" t="str">
        <f t="shared" si="162"/>
        <v>Lawn Service</v>
      </c>
      <c r="AL301" s="380">
        <f t="shared" si="167"/>
        <v>45061</v>
      </c>
      <c r="AM301" s="382" t="str">
        <f t="shared" si="163"/>
        <v>May 2023</v>
      </c>
      <c r="AN301" s="384">
        <f t="shared" si="164"/>
        <v>50</v>
      </c>
      <c r="AO301" s="384" t="str">
        <f t="shared" si="165"/>
        <v>Fixed Bills</v>
      </c>
      <c r="AP301" s="385">
        <f t="shared" si="166"/>
        <v>15</v>
      </c>
    </row>
    <row r="302" spans="37:42" x14ac:dyDescent="0.2">
      <c r="AK302" s="379" t="str">
        <f t="shared" si="162"/>
        <v>Lawn Service</v>
      </c>
      <c r="AL302" s="380">
        <f t="shared" si="167"/>
        <v>45075</v>
      </c>
      <c r="AM302" s="382" t="str">
        <f t="shared" si="163"/>
        <v>May 2023</v>
      </c>
      <c r="AN302" s="384">
        <f t="shared" si="164"/>
        <v>50</v>
      </c>
      <c r="AO302" s="384" t="str">
        <f t="shared" si="165"/>
        <v>Fixed Bills</v>
      </c>
      <c r="AP302" s="385">
        <f t="shared" si="166"/>
        <v>29</v>
      </c>
    </row>
    <row r="303" spans="37:42" x14ac:dyDescent="0.2">
      <c r="AK303" s="379" t="str">
        <f t="shared" si="162"/>
        <v>Lawn Service</v>
      </c>
      <c r="AL303" s="380">
        <f t="shared" si="167"/>
        <v>45089</v>
      </c>
      <c r="AM303" s="382" t="str">
        <f t="shared" si="163"/>
        <v>June 2023</v>
      </c>
      <c r="AN303" s="384">
        <f t="shared" si="164"/>
        <v>50</v>
      </c>
      <c r="AO303" s="384" t="str">
        <f t="shared" si="165"/>
        <v>Fixed Bills</v>
      </c>
      <c r="AP303" s="385">
        <f t="shared" si="166"/>
        <v>12</v>
      </c>
    </row>
    <row r="304" spans="37:42" x14ac:dyDescent="0.2">
      <c r="AK304" s="379" t="str">
        <f t="shared" si="162"/>
        <v>Lawn Service</v>
      </c>
      <c r="AL304" s="380">
        <f t="shared" si="167"/>
        <v>45103</v>
      </c>
      <c r="AM304" s="382" t="str">
        <f t="shared" si="163"/>
        <v>June 2023</v>
      </c>
      <c r="AN304" s="384">
        <f t="shared" si="164"/>
        <v>50</v>
      </c>
      <c r="AO304" s="384" t="str">
        <f t="shared" si="165"/>
        <v>Fixed Bills</v>
      </c>
      <c r="AP304" s="385">
        <f t="shared" si="166"/>
        <v>26</v>
      </c>
    </row>
    <row r="305" spans="37:42" x14ac:dyDescent="0.2">
      <c r="AK305" s="379" t="str">
        <f t="shared" si="162"/>
        <v>Lawn Service</v>
      </c>
      <c r="AL305" s="380">
        <f t="shared" si="167"/>
        <v>45117</v>
      </c>
      <c r="AM305" s="382" t="str">
        <f t="shared" si="163"/>
        <v>July 2023</v>
      </c>
      <c r="AN305" s="384">
        <f t="shared" si="164"/>
        <v>50</v>
      </c>
      <c r="AO305" s="384" t="str">
        <f t="shared" si="165"/>
        <v>Fixed Bills</v>
      </c>
      <c r="AP305" s="385">
        <f t="shared" si="166"/>
        <v>10</v>
      </c>
    </row>
    <row r="306" spans="37:42" x14ac:dyDescent="0.2">
      <c r="AK306" s="379" t="str">
        <f t="shared" si="162"/>
        <v>Lawn Service</v>
      </c>
      <c r="AL306" s="380">
        <f t="shared" si="167"/>
        <v>45131</v>
      </c>
      <c r="AM306" s="382" t="str">
        <f t="shared" si="163"/>
        <v>July 2023</v>
      </c>
      <c r="AN306" s="384">
        <f t="shared" si="164"/>
        <v>50</v>
      </c>
      <c r="AO306" s="384" t="str">
        <f t="shared" si="165"/>
        <v>Fixed Bills</v>
      </c>
      <c r="AP306" s="385">
        <f t="shared" si="166"/>
        <v>24</v>
      </c>
    </row>
    <row r="307" spans="37:42" x14ac:dyDescent="0.2">
      <c r="AK307" s="379" t="str">
        <f t="shared" si="162"/>
        <v>Lawn Service</v>
      </c>
      <c r="AL307" s="380">
        <f t="shared" si="167"/>
        <v>45145</v>
      </c>
      <c r="AM307" s="382" t="str">
        <f t="shared" si="163"/>
        <v>August 2023</v>
      </c>
      <c r="AN307" s="384">
        <f t="shared" si="164"/>
        <v>50</v>
      </c>
      <c r="AO307" s="384" t="str">
        <f t="shared" si="165"/>
        <v>Fixed Bills</v>
      </c>
      <c r="AP307" s="385">
        <f t="shared" si="166"/>
        <v>7</v>
      </c>
    </row>
    <row r="308" spans="37:42" x14ac:dyDescent="0.2">
      <c r="AK308" s="379" t="str">
        <f t="shared" si="162"/>
        <v>Lawn Service</v>
      </c>
      <c r="AL308" s="380">
        <f t="shared" si="167"/>
        <v>45159</v>
      </c>
      <c r="AM308" s="382" t="str">
        <f t="shared" si="163"/>
        <v>August 2023</v>
      </c>
      <c r="AN308" s="384">
        <f t="shared" si="164"/>
        <v>50</v>
      </c>
      <c r="AO308" s="384" t="str">
        <f t="shared" si="165"/>
        <v>Fixed Bills</v>
      </c>
      <c r="AP308" s="385">
        <f t="shared" si="166"/>
        <v>21</v>
      </c>
    </row>
    <row r="309" spans="37:42" x14ac:dyDescent="0.2">
      <c r="AK309" s="379" t="str">
        <f t="shared" si="162"/>
        <v>Lawn Service</v>
      </c>
      <c r="AL309" s="380">
        <f t="shared" si="167"/>
        <v>45173</v>
      </c>
      <c r="AM309" s="382" t="str">
        <f t="shared" si="163"/>
        <v>September 2023</v>
      </c>
      <c r="AN309" s="384">
        <f t="shared" si="164"/>
        <v>50</v>
      </c>
      <c r="AO309" s="384" t="str">
        <f t="shared" si="165"/>
        <v>Fixed Bills</v>
      </c>
      <c r="AP309" s="385">
        <f t="shared" si="166"/>
        <v>4</v>
      </c>
    </row>
    <row r="310" spans="37:42" x14ac:dyDescent="0.2">
      <c r="AK310" s="379" t="str">
        <f t="shared" si="162"/>
        <v>Lawn Service</v>
      </c>
      <c r="AL310" s="380">
        <f t="shared" si="167"/>
        <v>45187</v>
      </c>
      <c r="AM310" s="382" t="str">
        <f t="shared" si="163"/>
        <v>September 2023</v>
      </c>
      <c r="AN310" s="384">
        <f t="shared" si="164"/>
        <v>50</v>
      </c>
      <c r="AO310" s="384" t="str">
        <f t="shared" si="165"/>
        <v>Fixed Bills</v>
      </c>
      <c r="AP310" s="385">
        <f t="shared" si="166"/>
        <v>18</v>
      </c>
    </row>
    <row r="311" spans="37:42" x14ac:dyDescent="0.2">
      <c r="AK311" s="379" t="str">
        <f t="shared" si="162"/>
        <v>Lawn Service</v>
      </c>
      <c r="AL311" s="380">
        <f t="shared" si="167"/>
        <v>45201</v>
      </c>
      <c r="AM311" s="382" t="str">
        <f t="shared" si="163"/>
        <v>October 2023</v>
      </c>
      <c r="AN311" s="384">
        <f t="shared" si="164"/>
        <v>50</v>
      </c>
      <c r="AO311" s="384" t="str">
        <f t="shared" si="165"/>
        <v>Fixed Bills</v>
      </c>
      <c r="AP311" s="385">
        <f t="shared" si="166"/>
        <v>2</v>
      </c>
    </row>
    <row r="312" spans="37:42" x14ac:dyDescent="0.2">
      <c r="AK312" s="379" t="str">
        <f t="shared" si="162"/>
        <v>Lawn Service</v>
      </c>
      <c r="AL312" s="380">
        <f t="shared" si="167"/>
        <v>45215</v>
      </c>
      <c r="AM312" s="382" t="str">
        <f t="shared" si="163"/>
        <v>October 2023</v>
      </c>
      <c r="AN312" s="384">
        <f t="shared" si="164"/>
        <v>50</v>
      </c>
      <c r="AO312" s="384" t="str">
        <f t="shared" si="165"/>
        <v>Fixed Bills</v>
      </c>
      <c r="AP312" s="385">
        <f t="shared" si="166"/>
        <v>16</v>
      </c>
    </row>
    <row r="313" spans="37:42" x14ac:dyDescent="0.2">
      <c r="AK313" s="379" t="str">
        <f t="shared" si="162"/>
        <v>Lawn Service</v>
      </c>
      <c r="AL313" s="380">
        <f t="shared" si="167"/>
        <v>45229</v>
      </c>
      <c r="AM313" s="382" t="str">
        <f t="shared" si="163"/>
        <v>October 2023</v>
      </c>
      <c r="AN313" s="384">
        <f t="shared" si="164"/>
        <v>50</v>
      </c>
      <c r="AO313" s="384" t="str">
        <f t="shared" si="165"/>
        <v>Fixed Bills</v>
      </c>
      <c r="AP313" s="385">
        <f t="shared" si="166"/>
        <v>30</v>
      </c>
    </row>
    <row r="314" spans="37:42" x14ac:dyDescent="0.2">
      <c r="AK314" s="379" t="str">
        <f t="shared" si="162"/>
        <v>Lawn Service</v>
      </c>
      <c r="AL314" s="380">
        <f t="shared" si="167"/>
        <v>45243</v>
      </c>
      <c r="AM314" s="382" t="str">
        <f t="shared" si="163"/>
        <v>November 2023</v>
      </c>
      <c r="AN314" s="384">
        <f t="shared" si="164"/>
        <v>50</v>
      </c>
      <c r="AO314" s="384" t="str">
        <f t="shared" si="165"/>
        <v>Fixed Bills</v>
      </c>
      <c r="AP314" s="385">
        <f t="shared" si="166"/>
        <v>13</v>
      </c>
    </row>
    <row r="315" spans="37:42" x14ac:dyDescent="0.2">
      <c r="AK315" s="379" t="str">
        <f t="shared" si="162"/>
        <v>Lawn Service</v>
      </c>
      <c r="AL315" s="380">
        <f t="shared" si="167"/>
        <v>45257</v>
      </c>
      <c r="AM315" s="382" t="str">
        <f t="shared" si="163"/>
        <v>November 2023</v>
      </c>
      <c r="AN315" s="384">
        <f t="shared" si="164"/>
        <v>50</v>
      </c>
      <c r="AO315" s="384" t="str">
        <f t="shared" si="165"/>
        <v>Fixed Bills</v>
      </c>
      <c r="AP315" s="385">
        <f t="shared" si="166"/>
        <v>27</v>
      </c>
    </row>
    <row r="316" spans="37:42" x14ac:dyDescent="0.2">
      <c r="AK316" s="379" t="str">
        <f t="shared" si="162"/>
        <v>Lawn Service</v>
      </c>
      <c r="AL316" s="380">
        <f t="shared" si="167"/>
        <v>45271</v>
      </c>
      <c r="AM316" s="382" t="str">
        <f t="shared" si="163"/>
        <v>December 2023</v>
      </c>
      <c r="AN316" s="384">
        <f t="shared" si="164"/>
        <v>50</v>
      </c>
      <c r="AO316" s="384" t="str">
        <f t="shared" si="165"/>
        <v>Fixed Bills</v>
      </c>
      <c r="AP316" s="385">
        <f t="shared" si="166"/>
        <v>11</v>
      </c>
    </row>
    <row r="317" spans="37:42" x14ac:dyDescent="0.2">
      <c r="AK317" s="379" t="str">
        <f t="shared" si="162"/>
        <v>Lawn Service</v>
      </c>
      <c r="AL317" s="380">
        <f t="shared" si="167"/>
        <v>45285</v>
      </c>
      <c r="AM317" s="382" t="str">
        <f t="shared" si="163"/>
        <v>December 2023</v>
      </c>
      <c r="AN317" s="384">
        <f t="shared" si="164"/>
        <v>50</v>
      </c>
      <c r="AO317" s="384" t="str">
        <f t="shared" si="165"/>
        <v>Fixed Bills</v>
      </c>
      <c r="AP317" s="385">
        <f t="shared" si="166"/>
        <v>25</v>
      </c>
    </row>
    <row r="318" spans="37:42" x14ac:dyDescent="0.2">
      <c r="AK318" s="379" t="str">
        <f t="shared" si="162"/>
        <v>Lawn Service</v>
      </c>
      <c r="AL318" s="380">
        <f t="shared" si="167"/>
        <v>45299</v>
      </c>
      <c r="AM318" s="382" t="str">
        <f t="shared" si="163"/>
        <v>January 2024</v>
      </c>
      <c r="AN318" s="384">
        <f t="shared" si="164"/>
        <v>50</v>
      </c>
      <c r="AO318" s="384" t="str">
        <f t="shared" si="165"/>
        <v>Fixed Bills</v>
      </c>
      <c r="AP318" s="385">
        <f t="shared" si="166"/>
        <v>8</v>
      </c>
    </row>
    <row r="319" spans="37:42" x14ac:dyDescent="0.2">
      <c r="AK319" s="379" t="str">
        <f t="shared" si="162"/>
        <v/>
      </c>
      <c r="AL319" s="380" t="str">
        <f t="shared" si="167"/>
        <v/>
      </c>
      <c r="AM319" s="382" t="str">
        <f t="shared" si="163"/>
        <v/>
      </c>
      <c r="AN319" s="384" t="str">
        <f t="shared" si="164"/>
        <v/>
      </c>
      <c r="AO319" s="384" t="str">
        <f t="shared" si="165"/>
        <v/>
      </c>
      <c r="AP319" s="385" t="str">
        <f t="shared" si="166"/>
        <v/>
      </c>
    </row>
    <row r="320" spans="37:42" x14ac:dyDescent="0.2">
      <c r="AK320" s="379" t="str">
        <f t="shared" si="162"/>
        <v/>
      </c>
      <c r="AL320" s="380" t="str">
        <f t="shared" si="167"/>
        <v/>
      </c>
      <c r="AM320" s="382" t="str">
        <f t="shared" si="163"/>
        <v/>
      </c>
      <c r="AN320" s="384" t="str">
        <f t="shared" si="164"/>
        <v/>
      </c>
      <c r="AO320" s="384" t="str">
        <f t="shared" si="165"/>
        <v/>
      </c>
      <c r="AP320" s="385" t="str">
        <f t="shared" si="166"/>
        <v/>
      </c>
    </row>
    <row r="321" spans="37:42" x14ac:dyDescent="0.2">
      <c r="AK321" s="379" t="str">
        <f t="shared" si="162"/>
        <v/>
      </c>
      <c r="AL321" s="380" t="str">
        <f t="shared" si="167"/>
        <v/>
      </c>
      <c r="AM321" s="382" t="str">
        <f t="shared" si="163"/>
        <v/>
      </c>
      <c r="AN321" s="384" t="str">
        <f t="shared" si="164"/>
        <v/>
      </c>
      <c r="AO321" s="384" t="str">
        <f t="shared" si="165"/>
        <v/>
      </c>
      <c r="AP321" s="385" t="str">
        <f t="shared" si="166"/>
        <v/>
      </c>
    </row>
    <row r="322" spans="37:42" x14ac:dyDescent="0.2">
      <c r="AK322" s="379" t="str">
        <f t="shared" si="162"/>
        <v/>
      </c>
      <c r="AL322" s="380" t="str">
        <f t="shared" si="167"/>
        <v/>
      </c>
      <c r="AM322" s="382" t="str">
        <f t="shared" si="163"/>
        <v/>
      </c>
      <c r="AN322" s="384" t="str">
        <f t="shared" si="164"/>
        <v/>
      </c>
      <c r="AO322" s="384" t="str">
        <f t="shared" si="165"/>
        <v/>
      </c>
      <c r="AP322" s="385" t="str">
        <f t="shared" si="166"/>
        <v/>
      </c>
    </row>
    <row r="323" spans="37:42" x14ac:dyDescent="0.2">
      <c r="AK323" s="379" t="str">
        <f t="shared" si="162"/>
        <v/>
      </c>
      <c r="AL323" s="380" t="str">
        <f t="shared" si="167"/>
        <v/>
      </c>
      <c r="AM323" s="382" t="str">
        <f t="shared" si="163"/>
        <v/>
      </c>
      <c r="AN323" s="384" t="str">
        <f t="shared" si="164"/>
        <v/>
      </c>
      <c r="AO323" s="384" t="str">
        <f t="shared" si="165"/>
        <v/>
      </c>
      <c r="AP323" s="385" t="str">
        <f t="shared" si="166"/>
        <v/>
      </c>
    </row>
    <row r="324" spans="37:42" x14ac:dyDescent="0.2">
      <c r="AK324" s="379" t="str">
        <f t="shared" si="162"/>
        <v/>
      </c>
      <c r="AL324" s="380" t="str">
        <f t="shared" si="167"/>
        <v/>
      </c>
      <c r="AM324" s="382" t="str">
        <f t="shared" si="163"/>
        <v/>
      </c>
      <c r="AN324" s="384" t="str">
        <f t="shared" si="164"/>
        <v/>
      </c>
      <c r="AO324" s="384" t="str">
        <f t="shared" si="165"/>
        <v/>
      </c>
      <c r="AP324" s="385" t="str">
        <f t="shared" si="166"/>
        <v/>
      </c>
    </row>
    <row r="325" spans="37:42" x14ac:dyDescent="0.2">
      <c r="AK325" s="379" t="str">
        <f t="shared" si="162"/>
        <v/>
      </c>
      <c r="AL325" s="380" t="str">
        <f t="shared" si="167"/>
        <v/>
      </c>
      <c r="AM325" s="382" t="str">
        <f t="shared" si="163"/>
        <v/>
      </c>
      <c r="AN325" s="384" t="str">
        <f t="shared" si="164"/>
        <v/>
      </c>
      <c r="AO325" s="384" t="str">
        <f t="shared" si="165"/>
        <v/>
      </c>
      <c r="AP325" s="385" t="str">
        <f t="shared" si="166"/>
        <v/>
      </c>
    </row>
    <row r="326" spans="37:42" x14ac:dyDescent="0.2">
      <c r="AK326" s="379" t="str">
        <f t="shared" si="162"/>
        <v/>
      </c>
      <c r="AL326" s="380" t="str">
        <f t="shared" si="167"/>
        <v/>
      </c>
      <c r="AM326" s="382" t="str">
        <f t="shared" si="163"/>
        <v/>
      </c>
      <c r="AN326" s="384" t="str">
        <f t="shared" si="164"/>
        <v/>
      </c>
      <c r="AO326" s="384" t="str">
        <f t="shared" si="165"/>
        <v/>
      </c>
      <c r="AP326" s="385" t="str">
        <f t="shared" si="166"/>
        <v/>
      </c>
    </row>
    <row r="327" spans="37:42" x14ac:dyDescent="0.2">
      <c r="AK327" s="379" t="str">
        <f t="shared" si="162"/>
        <v/>
      </c>
      <c r="AL327" s="380" t="str">
        <f t="shared" si="167"/>
        <v/>
      </c>
      <c r="AM327" s="382" t="str">
        <f t="shared" si="163"/>
        <v/>
      </c>
      <c r="AN327" s="384" t="str">
        <f t="shared" si="164"/>
        <v/>
      </c>
      <c r="AO327" s="384" t="str">
        <f t="shared" si="165"/>
        <v/>
      </c>
      <c r="AP327" s="385" t="str">
        <f t="shared" si="166"/>
        <v/>
      </c>
    </row>
    <row r="328" spans="37:42" x14ac:dyDescent="0.2">
      <c r="AK328" s="379" t="str">
        <f t="shared" si="162"/>
        <v/>
      </c>
      <c r="AL328" s="380" t="str">
        <f t="shared" si="167"/>
        <v/>
      </c>
      <c r="AM328" s="382" t="str">
        <f t="shared" si="163"/>
        <v/>
      </c>
      <c r="AN328" s="384" t="str">
        <f t="shared" si="164"/>
        <v/>
      </c>
      <c r="AO328" s="384" t="str">
        <f t="shared" si="165"/>
        <v/>
      </c>
      <c r="AP328" s="385" t="str">
        <f t="shared" si="166"/>
        <v/>
      </c>
    </row>
    <row r="329" spans="37:42" x14ac:dyDescent="0.2">
      <c r="AK329" s="379" t="str">
        <f t="shared" si="162"/>
        <v/>
      </c>
      <c r="AL329" s="380" t="str">
        <f t="shared" si="167"/>
        <v/>
      </c>
      <c r="AM329" s="382" t="str">
        <f t="shared" si="163"/>
        <v/>
      </c>
      <c r="AN329" s="384" t="str">
        <f t="shared" si="164"/>
        <v/>
      </c>
      <c r="AO329" s="384" t="str">
        <f t="shared" si="165"/>
        <v/>
      </c>
      <c r="AP329" s="385" t="str">
        <f t="shared" si="166"/>
        <v/>
      </c>
    </row>
    <row r="330" spans="37:42" x14ac:dyDescent="0.2">
      <c r="AK330" s="379" t="str">
        <f t="shared" si="162"/>
        <v/>
      </c>
      <c r="AL330" s="380" t="str">
        <f t="shared" si="167"/>
        <v/>
      </c>
      <c r="AM330" s="382" t="str">
        <f t="shared" si="163"/>
        <v/>
      </c>
      <c r="AN330" s="384" t="str">
        <f t="shared" si="164"/>
        <v/>
      </c>
      <c r="AO330" s="384" t="str">
        <f t="shared" si="165"/>
        <v/>
      </c>
      <c r="AP330" s="385" t="str">
        <f t="shared" si="166"/>
        <v/>
      </c>
    </row>
    <row r="331" spans="37:42" x14ac:dyDescent="0.2">
      <c r="AK331" s="379" t="str">
        <f t="shared" si="162"/>
        <v/>
      </c>
      <c r="AL331" s="380" t="str">
        <f t="shared" si="167"/>
        <v/>
      </c>
      <c r="AM331" s="382" t="str">
        <f t="shared" si="163"/>
        <v/>
      </c>
      <c r="AN331" s="384" t="str">
        <f t="shared" si="164"/>
        <v/>
      </c>
      <c r="AO331" s="384" t="str">
        <f t="shared" si="165"/>
        <v/>
      </c>
      <c r="AP331" s="385" t="str">
        <f t="shared" si="166"/>
        <v/>
      </c>
    </row>
    <row r="332" spans="37:42" x14ac:dyDescent="0.2">
      <c r="AK332" s="379" t="str">
        <f t="shared" si="162"/>
        <v/>
      </c>
      <c r="AL332" s="380" t="str">
        <f t="shared" si="167"/>
        <v/>
      </c>
      <c r="AM332" s="382" t="str">
        <f t="shared" si="163"/>
        <v/>
      </c>
      <c r="AN332" s="384" t="str">
        <f t="shared" si="164"/>
        <v/>
      </c>
      <c r="AO332" s="384" t="str">
        <f t="shared" si="165"/>
        <v/>
      </c>
      <c r="AP332" s="385" t="str">
        <f t="shared" si="166"/>
        <v/>
      </c>
    </row>
    <row r="333" spans="37:42" x14ac:dyDescent="0.2">
      <c r="AK333" s="379" t="str">
        <f t="shared" si="162"/>
        <v/>
      </c>
      <c r="AL333" s="380" t="str">
        <f t="shared" si="167"/>
        <v/>
      </c>
      <c r="AM333" s="382" t="str">
        <f t="shared" si="163"/>
        <v/>
      </c>
      <c r="AN333" s="384" t="str">
        <f t="shared" si="164"/>
        <v/>
      </c>
      <c r="AO333" s="384" t="str">
        <f t="shared" si="165"/>
        <v/>
      </c>
      <c r="AP333" s="385" t="str">
        <f t="shared" si="166"/>
        <v/>
      </c>
    </row>
    <row r="334" spans="37:42" x14ac:dyDescent="0.2">
      <c r="AK334" s="379" t="str">
        <f t="shared" si="162"/>
        <v/>
      </c>
      <c r="AL334" s="380" t="str">
        <f t="shared" si="167"/>
        <v/>
      </c>
      <c r="AM334" s="382" t="str">
        <f t="shared" si="163"/>
        <v/>
      </c>
      <c r="AN334" s="384" t="str">
        <f t="shared" si="164"/>
        <v/>
      </c>
      <c r="AO334" s="384" t="str">
        <f t="shared" si="165"/>
        <v/>
      </c>
      <c r="AP334" s="385" t="str">
        <f t="shared" si="166"/>
        <v/>
      </c>
    </row>
    <row r="335" spans="37:42" x14ac:dyDescent="0.2">
      <c r="AK335" s="379" t="str">
        <f t="shared" si="162"/>
        <v/>
      </c>
      <c r="AL335" s="380" t="str">
        <f t="shared" si="167"/>
        <v/>
      </c>
      <c r="AM335" s="382" t="str">
        <f t="shared" si="163"/>
        <v/>
      </c>
      <c r="AN335" s="384" t="str">
        <f t="shared" si="164"/>
        <v/>
      </c>
      <c r="AO335" s="384" t="str">
        <f t="shared" si="165"/>
        <v/>
      </c>
      <c r="AP335" s="385" t="str">
        <f t="shared" si="166"/>
        <v/>
      </c>
    </row>
    <row r="336" spans="37:42" x14ac:dyDescent="0.2">
      <c r="AK336" s="379" t="str">
        <f t="shared" si="162"/>
        <v/>
      </c>
      <c r="AL336" s="380" t="str">
        <f t="shared" si="167"/>
        <v/>
      </c>
      <c r="AM336" s="382" t="str">
        <f t="shared" si="163"/>
        <v/>
      </c>
      <c r="AN336" s="384" t="str">
        <f t="shared" si="164"/>
        <v/>
      </c>
      <c r="AO336" s="384" t="str">
        <f t="shared" si="165"/>
        <v/>
      </c>
      <c r="AP336" s="385" t="str">
        <f t="shared" si="166"/>
        <v/>
      </c>
    </row>
    <row r="337" spans="37:42" x14ac:dyDescent="0.2">
      <c r="AK337" s="379" t="str">
        <f t="shared" si="162"/>
        <v/>
      </c>
      <c r="AL337" s="380" t="str">
        <f t="shared" si="167"/>
        <v/>
      </c>
      <c r="AM337" s="382" t="str">
        <f t="shared" si="163"/>
        <v/>
      </c>
      <c r="AN337" s="384" t="str">
        <f t="shared" si="164"/>
        <v/>
      </c>
      <c r="AO337" s="384" t="str">
        <f t="shared" si="165"/>
        <v/>
      </c>
      <c r="AP337" s="385" t="str">
        <f t="shared" si="166"/>
        <v/>
      </c>
    </row>
    <row r="338" spans="37:42" x14ac:dyDescent="0.2">
      <c r="AK338" s="379" t="str">
        <f t="shared" si="162"/>
        <v/>
      </c>
      <c r="AL338" s="380" t="str">
        <f t="shared" si="167"/>
        <v/>
      </c>
      <c r="AM338" s="382" t="str">
        <f t="shared" si="163"/>
        <v/>
      </c>
      <c r="AN338" s="384" t="str">
        <f t="shared" si="164"/>
        <v/>
      </c>
      <c r="AO338" s="384" t="str">
        <f t="shared" si="165"/>
        <v/>
      </c>
      <c r="AP338" s="385" t="str">
        <f t="shared" si="166"/>
        <v/>
      </c>
    </row>
    <row r="339" spans="37:42" x14ac:dyDescent="0.2">
      <c r="AK339" s="379" t="str">
        <f t="shared" si="162"/>
        <v/>
      </c>
      <c r="AL339" s="380" t="str">
        <f t="shared" si="167"/>
        <v/>
      </c>
      <c r="AM339" s="382" t="str">
        <f t="shared" si="163"/>
        <v/>
      </c>
      <c r="AN339" s="384" t="str">
        <f t="shared" si="164"/>
        <v/>
      </c>
      <c r="AO339" s="384" t="str">
        <f t="shared" si="165"/>
        <v/>
      </c>
      <c r="AP339" s="385" t="str">
        <f t="shared" si="166"/>
        <v/>
      </c>
    </row>
    <row r="340" spans="37:42" x14ac:dyDescent="0.2">
      <c r="AK340" s="379" t="str">
        <f t="shared" si="162"/>
        <v/>
      </c>
      <c r="AL340" s="380" t="str">
        <f t="shared" si="167"/>
        <v/>
      </c>
      <c r="AM340" s="382" t="str">
        <f t="shared" si="163"/>
        <v/>
      </c>
      <c r="AN340" s="384" t="str">
        <f t="shared" si="164"/>
        <v/>
      </c>
      <c r="AO340" s="384" t="str">
        <f t="shared" si="165"/>
        <v/>
      </c>
      <c r="AP340" s="385" t="str">
        <f t="shared" si="166"/>
        <v/>
      </c>
    </row>
    <row r="341" spans="37:42" x14ac:dyDescent="0.2">
      <c r="AK341" s="379" t="str">
        <f t="shared" si="162"/>
        <v/>
      </c>
      <c r="AL341" s="380" t="str">
        <f t="shared" si="167"/>
        <v/>
      </c>
      <c r="AM341" s="382" t="str">
        <f t="shared" si="163"/>
        <v/>
      </c>
      <c r="AN341" s="384" t="str">
        <f t="shared" si="164"/>
        <v/>
      </c>
      <c r="AO341" s="384" t="str">
        <f t="shared" si="165"/>
        <v/>
      </c>
      <c r="AP341" s="385" t="str">
        <f t="shared" si="166"/>
        <v/>
      </c>
    </row>
    <row r="342" spans="37:42" x14ac:dyDescent="0.2">
      <c r="AK342" s="379" t="str">
        <f t="shared" si="162"/>
        <v/>
      </c>
      <c r="AL342" s="380" t="str">
        <f t="shared" si="167"/>
        <v/>
      </c>
      <c r="AM342" s="382" t="str">
        <f t="shared" si="163"/>
        <v/>
      </c>
      <c r="AN342" s="384" t="str">
        <f t="shared" si="164"/>
        <v/>
      </c>
      <c r="AO342" s="384" t="str">
        <f t="shared" si="165"/>
        <v/>
      </c>
      <c r="AP342" s="385" t="str">
        <f t="shared" si="166"/>
        <v/>
      </c>
    </row>
    <row r="343" spans="37:42" x14ac:dyDescent="0.2">
      <c r="AK343" s="379" t="str">
        <f t="shared" si="162"/>
        <v/>
      </c>
      <c r="AL343" s="380" t="str">
        <f t="shared" si="167"/>
        <v/>
      </c>
      <c r="AM343" s="382" t="str">
        <f t="shared" si="163"/>
        <v/>
      </c>
      <c r="AN343" s="384" t="str">
        <f t="shared" si="164"/>
        <v/>
      </c>
      <c r="AO343" s="384" t="str">
        <f t="shared" si="165"/>
        <v/>
      </c>
      <c r="AP343" s="385" t="str">
        <f t="shared" si="166"/>
        <v/>
      </c>
    </row>
    <row r="344" spans="37:42" x14ac:dyDescent="0.2">
      <c r="AK344" s="379" t="str">
        <f t="shared" si="162"/>
        <v/>
      </c>
      <c r="AL344" s="380" t="str">
        <f t="shared" si="167"/>
        <v/>
      </c>
      <c r="AM344" s="382" t="str">
        <f t="shared" si="163"/>
        <v/>
      </c>
      <c r="AN344" s="384" t="str">
        <f t="shared" si="164"/>
        <v/>
      </c>
      <c r="AO344" s="384" t="str">
        <f t="shared" si="165"/>
        <v/>
      </c>
      <c r="AP344" s="385" t="str">
        <f t="shared" si="166"/>
        <v/>
      </c>
    </row>
    <row r="345" spans="37:42" ht="13.5" thickBot="1" x14ac:dyDescent="0.25">
      <c r="AK345" s="387" t="str">
        <f t="shared" si="162"/>
        <v/>
      </c>
      <c r="AL345" s="381" t="str">
        <f t="shared" si="167"/>
        <v/>
      </c>
      <c r="AM345" s="383" t="str">
        <f t="shared" si="163"/>
        <v/>
      </c>
      <c r="AN345" s="386" t="str">
        <f t="shared" si="164"/>
        <v/>
      </c>
      <c r="AO345" s="386" t="str">
        <f t="shared" si="165"/>
        <v/>
      </c>
      <c r="AP345" s="365" t="str">
        <f t="shared" si="166"/>
        <v/>
      </c>
    </row>
    <row r="346" spans="37:42" x14ac:dyDescent="0.2">
      <c r="AK346" s="1093" t="str">
        <f>IF($AB$22="","",$AB$22)</f>
        <v>HOA</v>
      </c>
      <c r="AL346" s="1094"/>
      <c r="AM346" s="1094"/>
      <c r="AN346" s="1094"/>
      <c r="AO346" s="1094"/>
      <c r="AP346" s="1095"/>
    </row>
    <row r="347" spans="37:42" x14ac:dyDescent="0.2">
      <c r="AK347" s="389" t="s">
        <v>192</v>
      </c>
      <c r="AL347" s="1092" t="str">
        <f>IF($AC$22="","",$AC$22)</f>
        <v>Bi-Yearly</v>
      </c>
      <c r="AM347" s="1092"/>
      <c r="AN347" s="390" t="s">
        <v>193</v>
      </c>
      <c r="AO347" s="390" t="s">
        <v>261</v>
      </c>
      <c r="AP347" s="391" t="s">
        <v>495</v>
      </c>
    </row>
    <row r="348" spans="37:42" x14ac:dyDescent="0.2">
      <c r="AK348" s="379" t="str">
        <f>IF(AL348="","",$AB$22)</f>
        <v>HOA</v>
      </c>
      <c r="AL348" s="380">
        <f>IF(AI22="","",AI22)</f>
        <v>44959</v>
      </c>
      <c r="AM348" s="382" t="str">
        <f>IF(AL348="","",TEXT(AL348,"mmmm yyyy"))</f>
        <v>February 2023</v>
      </c>
      <c r="AN348" s="384">
        <f>IF(AL348="","",$AD$22)</f>
        <v>150</v>
      </c>
      <c r="AO348" s="384" t="str">
        <f>IF(AL348="","",$AE$22)</f>
        <v>Fixed Bills</v>
      </c>
      <c r="AP348" s="385">
        <f>IF(AL348="","",DAY(AL348))</f>
        <v>2</v>
      </c>
    </row>
    <row r="349" spans="37:42" x14ac:dyDescent="0.2">
      <c r="AK349" s="379" t="str">
        <f t="shared" ref="AK349:AK401" si="168">IF(AL349="","",$AB$22)</f>
        <v>HOA</v>
      </c>
      <c r="AL349" s="380">
        <f>IF(AL348&gt;$AI$10,"",IF($AL$347="Weekly",AL348+7*1,IF($AL$347="Bi-Weekly",AL348+7*2,IF($AL$347="Monthly",EDATE(AL348,1),IF($AL$347="Bi-Yearly",EDATE(AL348,6),IF($AL$347="Yearly",EDATE(AL348,12),""))))))</f>
        <v>45140</v>
      </c>
      <c r="AM349" s="382" t="str">
        <f t="shared" ref="AM349:AM401" si="169">IF(AL349="","",TEXT(AL349,"mmmm yyyy"))</f>
        <v>August 2023</v>
      </c>
      <c r="AN349" s="384">
        <f t="shared" ref="AN349:AN401" si="170">IF(AL349="","",$AD$22)</f>
        <v>150</v>
      </c>
      <c r="AO349" s="384" t="str">
        <f t="shared" ref="AO349:AO401" si="171">IF(AL349="","",$AE$22)</f>
        <v>Fixed Bills</v>
      </c>
      <c r="AP349" s="385">
        <f t="shared" ref="AP349:AP401" si="172">IF(AL349="","",DAY(AL349))</f>
        <v>2</v>
      </c>
    </row>
    <row r="350" spans="37:42" x14ac:dyDescent="0.2">
      <c r="AK350" s="379" t="str">
        <f t="shared" si="168"/>
        <v>HOA</v>
      </c>
      <c r="AL350" s="380">
        <f t="shared" ref="AL350:AL401" si="173">IF(AL349&gt;$AI$10,"",IF($AL$347="Weekly",AL349+7*1,IF($AL$347="Bi-Weekly",AL349+7*2,IF($AL$347="Monthly",EDATE(AL349,1),IF($AL$347="Bi-Yearly",EDATE(AL349,6),IF($AL$347="Yearly",EDATE(AL349,12),""))))))</f>
        <v>45324</v>
      </c>
      <c r="AM350" s="382" t="str">
        <f t="shared" si="169"/>
        <v>February 2024</v>
      </c>
      <c r="AN350" s="384">
        <f t="shared" si="170"/>
        <v>150</v>
      </c>
      <c r="AO350" s="384" t="str">
        <f t="shared" si="171"/>
        <v>Fixed Bills</v>
      </c>
      <c r="AP350" s="385">
        <f t="shared" si="172"/>
        <v>2</v>
      </c>
    </row>
    <row r="351" spans="37:42" x14ac:dyDescent="0.2">
      <c r="AK351" s="379" t="str">
        <f t="shared" si="168"/>
        <v/>
      </c>
      <c r="AL351" s="380" t="str">
        <f t="shared" si="173"/>
        <v/>
      </c>
      <c r="AM351" s="382" t="str">
        <f t="shared" si="169"/>
        <v/>
      </c>
      <c r="AN351" s="384" t="str">
        <f t="shared" si="170"/>
        <v/>
      </c>
      <c r="AO351" s="384" t="str">
        <f t="shared" si="171"/>
        <v/>
      </c>
      <c r="AP351" s="385" t="str">
        <f t="shared" si="172"/>
        <v/>
      </c>
    </row>
    <row r="352" spans="37:42" x14ac:dyDescent="0.2">
      <c r="AK352" s="379" t="str">
        <f t="shared" si="168"/>
        <v/>
      </c>
      <c r="AL352" s="380" t="str">
        <f t="shared" si="173"/>
        <v/>
      </c>
      <c r="AM352" s="382" t="str">
        <f t="shared" si="169"/>
        <v/>
      </c>
      <c r="AN352" s="384" t="str">
        <f t="shared" si="170"/>
        <v/>
      </c>
      <c r="AO352" s="384" t="str">
        <f t="shared" si="171"/>
        <v/>
      </c>
      <c r="AP352" s="385" t="str">
        <f t="shared" si="172"/>
        <v/>
      </c>
    </row>
    <row r="353" spans="37:42" x14ac:dyDescent="0.2">
      <c r="AK353" s="379" t="str">
        <f t="shared" si="168"/>
        <v/>
      </c>
      <c r="AL353" s="380" t="str">
        <f t="shared" si="173"/>
        <v/>
      </c>
      <c r="AM353" s="382" t="str">
        <f t="shared" si="169"/>
        <v/>
      </c>
      <c r="AN353" s="384" t="str">
        <f t="shared" si="170"/>
        <v/>
      </c>
      <c r="AO353" s="384" t="str">
        <f t="shared" si="171"/>
        <v/>
      </c>
      <c r="AP353" s="385" t="str">
        <f t="shared" si="172"/>
        <v/>
      </c>
    </row>
    <row r="354" spans="37:42" x14ac:dyDescent="0.2">
      <c r="AK354" s="379" t="str">
        <f t="shared" si="168"/>
        <v/>
      </c>
      <c r="AL354" s="380" t="str">
        <f t="shared" si="173"/>
        <v/>
      </c>
      <c r="AM354" s="382" t="str">
        <f t="shared" si="169"/>
        <v/>
      </c>
      <c r="AN354" s="384" t="str">
        <f t="shared" si="170"/>
        <v/>
      </c>
      <c r="AO354" s="384" t="str">
        <f t="shared" si="171"/>
        <v/>
      </c>
      <c r="AP354" s="385" t="str">
        <f t="shared" si="172"/>
        <v/>
      </c>
    </row>
    <row r="355" spans="37:42" x14ac:dyDescent="0.2">
      <c r="AK355" s="379" t="str">
        <f t="shared" si="168"/>
        <v/>
      </c>
      <c r="AL355" s="380" t="str">
        <f t="shared" si="173"/>
        <v/>
      </c>
      <c r="AM355" s="382" t="str">
        <f t="shared" si="169"/>
        <v/>
      </c>
      <c r="AN355" s="384" t="str">
        <f t="shared" si="170"/>
        <v/>
      </c>
      <c r="AO355" s="384" t="str">
        <f t="shared" si="171"/>
        <v/>
      </c>
      <c r="AP355" s="385" t="str">
        <f t="shared" si="172"/>
        <v/>
      </c>
    </row>
    <row r="356" spans="37:42" x14ac:dyDescent="0.2">
      <c r="AK356" s="379" t="str">
        <f t="shared" si="168"/>
        <v/>
      </c>
      <c r="AL356" s="380" t="str">
        <f t="shared" si="173"/>
        <v/>
      </c>
      <c r="AM356" s="382" t="str">
        <f t="shared" si="169"/>
        <v/>
      </c>
      <c r="AN356" s="384" t="str">
        <f t="shared" si="170"/>
        <v/>
      </c>
      <c r="AO356" s="384" t="str">
        <f t="shared" si="171"/>
        <v/>
      </c>
      <c r="AP356" s="385" t="str">
        <f t="shared" si="172"/>
        <v/>
      </c>
    </row>
    <row r="357" spans="37:42" x14ac:dyDescent="0.2">
      <c r="AK357" s="379" t="str">
        <f t="shared" si="168"/>
        <v/>
      </c>
      <c r="AL357" s="380" t="str">
        <f t="shared" si="173"/>
        <v/>
      </c>
      <c r="AM357" s="382" t="str">
        <f t="shared" si="169"/>
        <v/>
      </c>
      <c r="AN357" s="384" t="str">
        <f t="shared" si="170"/>
        <v/>
      </c>
      <c r="AO357" s="384" t="str">
        <f t="shared" si="171"/>
        <v/>
      </c>
      <c r="AP357" s="385" t="str">
        <f t="shared" si="172"/>
        <v/>
      </c>
    </row>
    <row r="358" spans="37:42" x14ac:dyDescent="0.2">
      <c r="AK358" s="379" t="str">
        <f t="shared" si="168"/>
        <v/>
      </c>
      <c r="AL358" s="380" t="str">
        <f t="shared" si="173"/>
        <v/>
      </c>
      <c r="AM358" s="382" t="str">
        <f t="shared" si="169"/>
        <v/>
      </c>
      <c r="AN358" s="384" t="str">
        <f t="shared" si="170"/>
        <v/>
      </c>
      <c r="AO358" s="384" t="str">
        <f t="shared" si="171"/>
        <v/>
      </c>
      <c r="AP358" s="385" t="str">
        <f t="shared" si="172"/>
        <v/>
      </c>
    </row>
    <row r="359" spans="37:42" x14ac:dyDescent="0.2">
      <c r="AK359" s="379" t="str">
        <f t="shared" si="168"/>
        <v/>
      </c>
      <c r="AL359" s="380" t="str">
        <f t="shared" si="173"/>
        <v/>
      </c>
      <c r="AM359" s="382" t="str">
        <f t="shared" si="169"/>
        <v/>
      </c>
      <c r="AN359" s="384" t="str">
        <f t="shared" si="170"/>
        <v/>
      </c>
      <c r="AO359" s="384" t="str">
        <f t="shared" si="171"/>
        <v/>
      </c>
      <c r="AP359" s="385" t="str">
        <f t="shared" si="172"/>
        <v/>
      </c>
    </row>
    <row r="360" spans="37:42" x14ac:dyDescent="0.2">
      <c r="AK360" s="379" t="str">
        <f t="shared" si="168"/>
        <v/>
      </c>
      <c r="AL360" s="380" t="str">
        <f t="shared" si="173"/>
        <v/>
      </c>
      <c r="AM360" s="382" t="str">
        <f t="shared" si="169"/>
        <v/>
      </c>
      <c r="AN360" s="384" t="str">
        <f t="shared" si="170"/>
        <v/>
      </c>
      <c r="AO360" s="384" t="str">
        <f t="shared" si="171"/>
        <v/>
      </c>
      <c r="AP360" s="385" t="str">
        <f t="shared" si="172"/>
        <v/>
      </c>
    </row>
    <row r="361" spans="37:42" x14ac:dyDescent="0.2">
      <c r="AK361" s="379" t="str">
        <f t="shared" si="168"/>
        <v/>
      </c>
      <c r="AL361" s="380" t="str">
        <f t="shared" si="173"/>
        <v/>
      </c>
      <c r="AM361" s="382" t="str">
        <f t="shared" si="169"/>
        <v/>
      </c>
      <c r="AN361" s="384" t="str">
        <f t="shared" si="170"/>
        <v/>
      </c>
      <c r="AO361" s="384" t="str">
        <f t="shared" si="171"/>
        <v/>
      </c>
      <c r="AP361" s="385" t="str">
        <f t="shared" si="172"/>
        <v/>
      </c>
    </row>
    <row r="362" spans="37:42" x14ac:dyDescent="0.2">
      <c r="AK362" s="379" t="str">
        <f t="shared" si="168"/>
        <v/>
      </c>
      <c r="AL362" s="380" t="str">
        <f t="shared" si="173"/>
        <v/>
      </c>
      <c r="AM362" s="382" t="str">
        <f t="shared" si="169"/>
        <v/>
      </c>
      <c r="AN362" s="384" t="str">
        <f t="shared" si="170"/>
        <v/>
      </c>
      <c r="AO362" s="384" t="str">
        <f t="shared" si="171"/>
        <v/>
      </c>
      <c r="AP362" s="385" t="str">
        <f t="shared" si="172"/>
        <v/>
      </c>
    </row>
    <row r="363" spans="37:42" x14ac:dyDescent="0.2">
      <c r="AK363" s="379" t="str">
        <f t="shared" si="168"/>
        <v/>
      </c>
      <c r="AL363" s="380" t="str">
        <f t="shared" si="173"/>
        <v/>
      </c>
      <c r="AM363" s="382" t="str">
        <f t="shared" si="169"/>
        <v/>
      </c>
      <c r="AN363" s="384" t="str">
        <f t="shared" si="170"/>
        <v/>
      </c>
      <c r="AO363" s="384" t="str">
        <f t="shared" si="171"/>
        <v/>
      </c>
      <c r="AP363" s="385" t="str">
        <f t="shared" si="172"/>
        <v/>
      </c>
    </row>
    <row r="364" spans="37:42" x14ac:dyDescent="0.2">
      <c r="AK364" s="379" t="str">
        <f t="shared" si="168"/>
        <v/>
      </c>
      <c r="AL364" s="380" t="str">
        <f t="shared" si="173"/>
        <v/>
      </c>
      <c r="AM364" s="382" t="str">
        <f t="shared" si="169"/>
        <v/>
      </c>
      <c r="AN364" s="384" t="str">
        <f t="shared" si="170"/>
        <v/>
      </c>
      <c r="AO364" s="384" t="str">
        <f t="shared" si="171"/>
        <v/>
      </c>
      <c r="AP364" s="385" t="str">
        <f t="shared" si="172"/>
        <v/>
      </c>
    </row>
    <row r="365" spans="37:42" x14ac:dyDescent="0.2">
      <c r="AK365" s="379" t="str">
        <f t="shared" si="168"/>
        <v/>
      </c>
      <c r="AL365" s="380" t="str">
        <f t="shared" si="173"/>
        <v/>
      </c>
      <c r="AM365" s="382" t="str">
        <f t="shared" si="169"/>
        <v/>
      </c>
      <c r="AN365" s="384" t="str">
        <f t="shared" si="170"/>
        <v/>
      </c>
      <c r="AO365" s="384" t="str">
        <f t="shared" si="171"/>
        <v/>
      </c>
      <c r="AP365" s="385" t="str">
        <f t="shared" si="172"/>
        <v/>
      </c>
    </row>
    <row r="366" spans="37:42" x14ac:dyDescent="0.2">
      <c r="AK366" s="379" t="str">
        <f t="shared" si="168"/>
        <v/>
      </c>
      <c r="AL366" s="380" t="str">
        <f t="shared" si="173"/>
        <v/>
      </c>
      <c r="AM366" s="382" t="str">
        <f t="shared" si="169"/>
        <v/>
      </c>
      <c r="AN366" s="384" t="str">
        <f t="shared" si="170"/>
        <v/>
      </c>
      <c r="AO366" s="384" t="str">
        <f t="shared" si="171"/>
        <v/>
      </c>
      <c r="AP366" s="385" t="str">
        <f t="shared" si="172"/>
        <v/>
      </c>
    </row>
    <row r="367" spans="37:42" x14ac:dyDescent="0.2">
      <c r="AK367" s="379" t="str">
        <f t="shared" si="168"/>
        <v/>
      </c>
      <c r="AL367" s="380" t="str">
        <f t="shared" si="173"/>
        <v/>
      </c>
      <c r="AM367" s="382" t="str">
        <f t="shared" si="169"/>
        <v/>
      </c>
      <c r="AN367" s="384" t="str">
        <f t="shared" si="170"/>
        <v/>
      </c>
      <c r="AO367" s="384" t="str">
        <f t="shared" si="171"/>
        <v/>
      </c>
      <c r="AP367" s="385" t="str">
        <f t="shared" si="172"/>
        <v/>
      </c>
    </row>
    <row r="368" spans="37:42" x14ac:dyDescent="0.2">
      <c r="AK368" s="379" t="str">
        <f t="shared" si="168"/>
        <v/>
      </c>
      <c r="AL368" s="380" t="str">
        <f t="shared" si="173"/>
        <v/>
      </c>
      <c r="AM368" s="382" t="str">
        <f t="shared" si="169"/>
        <v/>
      </c>
      <c r="AN368" s="384" t="str">
        <f t="shared" si="170"/>
        <v/>
      </c>
      <c r="AO368" s="384" t="str">
        <f t="shared" si="171"/>
        <v/>
      </c>
      <c r="AP368" s="385" t="str">
        <f t="shared" si="172"/>
        <v/>
      </c>
    </row>
    <row r="369" spans="37:42" x14ac:dyDescent="0.2">
      <c r="AK369" s="379" t="str">
        <f t="shared" si="168"/>
        <v/>
      </c>
      <c r="AL369" s="380" t="str">
        <f t="shared" si="173"/>
        <v/>
      </c>
      <c r="AM369" s="382" t="str">
        <f t="shared" si="169"/>
        <v/>
      </c>
      <c r="AN369" s="384" t="str">
        <f t="shared" si="170"/>
        <v/>
      </c>
      <c r="AO369" s="384" t="str">
        <f t="shared" si="171"/>
        <v/>
      </c>
      <c r="AP369" s="385" t="str">
        <f t="shared" si="172"/>
        <v/>
      </c>
    </row>
    <row r="370" spans="37:42" x14ac:dyDescent="0.2">
      <c r="AK370" s="379" t="str">
        <f t="shared" si="168"/>
        <v/>
      </c>
      <c r="AL370" s="380" t="str">
        <f t="shared" si="173"/>
        <v/>
      </c>
      <c r="AM370" s="382" t="str">
        <f t="shared" si="169"/>
        <v/>
      </c>
      <c r="AN370" s="384" t="str">
        <f t="shared" si="170"/>
        <v/>
      </c>
      <c r="AO370" s="384" t="str">
        <f t="shared" si="171"/>
        <v/>
      </c>
      <c r="AP370" s="385" t="str">
        <f t="shared" si="172"/>
        <v/>
      </c>
    </row>
    <row r="371" spans="37:42" x14ac:dyDescent="0.2">
      <c r="AK371" s="379" t="str">
        <f t="shared" si="168"/>
        <v/>
      </c>
      <c r="AL371" s="380" t="str">
        <f t="shared" si="173"/>
        <v/>
      </c>
      <c r="AM371" s="382" t="str">
        <f t="shared" si="169"/>
        <v/>
      </c>
      <c r="AN371" s="384" t="str">
        <f t="shared" si="170"/>
        <v/>
      </c>
      <c r="AO371" s="384" t="str">
        <f t="shared" si="171"/>
        <v/>
      </c>
      <c r="AP371" s="385" t="str">
        <f t="shared" si="172"/>
        <v/>
      </c>
    </row>
    <row r="372" spans="37:42" x14ac:dyDescent="0.2">
      <c r="AK372" s="379" t="str">
        <f t="shared" si="168"/>
        <v/>
      </c>
      <c r="AL372" s="380" t="str">
        <f t="shared" si="173"/>
        <v/>
      </c>
      <c r="AM372" s="382" t="str">
        <f t="shared" si="169"/>
        <v/>
      </c>
      <c r="AN372" s="384" t="str">
        <f t="shared" si="170"/>
        <v/>
      </c>
      <c r="AO372" s="384" t="str">
        <f t="shared" si="171"/>
        <v/>
      </c>
      <c r="AP372" s="385" t="str">
        <f t="shared" si="172"/>
        <v/>
      </c>
    </row>
    <row r="373" spans="37:42" x14ac:dyDescent="0.2">
      <c r="AK373" s="379" t="str">
        <f t="shared" si="168"/>
        <v/>
      </c>
      <c r="AL373" s="380" t="str">
        <f t="shared" si="173"/>
        <v/>
      </c>
      <c r="AM373" s="382" t="str">
        <f t="shared" si="169"/>
        <v/>
      </c>
      <c r="AN373" s="384" t="str">
        <f t="shared" si="170"/>
        <v/>
      </c>
      <c r="AO373" s="384" t="str">
        <f t="shared" si="171"/>
        <v/>
      </c>
      <c r="AP373" s="385" t="str">
        <f t="shared" si="172"/>
        <v/>
      </c>
    </row>
    <row r="374" spans="37:42" x14ac:dyDescent="0.2">
      <c r="AK374" s="379" t="str">
        <f t="shared" si="168"/>
        <v/>
      </c>
      <c r="AL374" s="380" t="str">
        <f t="shared" si="173"/>
        <v/>
      </c>
      <c r="AM374" s="382" t="str">
        <f t="shared" si="169"/>
        <v/>
      </c>
      <c r="AN374" s="384" t="str">
        <f t="shared" si="170"/>
        <v/>
      </c>
      <c r="AO374" s="384" t="str">
        <f t="shared" si="171"/>
        <v/>
      </c>
      <c r="AP374" s="385" t="str">
        <f t="shared" si="172"/>
        <v/>
      </c>
    </row>
    <row r="375" spans="37:42" x14ac:dyDescent="0.2">
      <c r="AK375" s="379" t="str">
        <f t="shared" si="168"/>
        <v/>
      </c>
      <c r="AL375" s="380" t="str">
        <f t="shared" si="173"/>
        <v/>
      </c>
      <c r="AM375" s="382" t="str">
        <f t="shared" si="169"/>
        <v/>
      </c>
      <c r="AN375" s="384" t="str">
        <f t="shared" si="170"/>
        <v/>
      </c>
      <c r="AO375" s="384" t="str">
        <f t="shared" si="171"/>
        <v/>
      </c>
      <c r="AP375" s="385" t="str">
        <f t="shared" si="172"/>
        <v/>
      </c>
    </row>
    <row r="376" spans="37:42" x14ac:dyDescent="0.2">
      <c r="AK376" s="379" t="str">
        <f t="shared" si="168"/>
        <v/>
      </c>
      <c r="AL376" s="380" t="str">
        <f t="shared" si="173"/>
        <v/>
      </c>
      <c r="AM376" s="382" t="str">
        <f t="shared" si="169"/>
        <v/>
      </c>
      <c r="AN376" s="384" t="str">
        <f t="shared" si="170"/>
        <v/>
      </c>
      <c r="AO376" s="384" t="str">
        <f t="shared" si="171"/>
        <v/>
      </c>
      <c r="AP376" s="385" t="str">
        <f t="shared" si="172"/>
        <v/>
      </c>
    </row>
    <row r="377" spans="37:42" x14ac:dyDescent="0.2">
      <c r="AK377" s="379" t="str">
        <f t="shared" si="168"/>
        <v/>
      </c>
      <c r="AL377" s="380" t="str">
        <f t="shared" si="173"/>
        <v/>
      </c>
      <c r="AM377" s="382" t="str">
        <f t="shared" si="169"/>
        <v/>
      </c>
      <c r="AN377" s="384" t="str">
        <f t="shared" si="170"/>
        <v/>
      </c>
      <c r="AO377" s="384" t="str">
        <f t="shared" si="171"/>
        <v/>
      </c>
      <c r="AP377" s="385" t="str">
        <f t="shared" si="172"/>
        <v/>
      </c>
    </row>
    <row r="378" spans="37:42" x14ac:dyDescent="0.2">
      <c r="AK378" s="379" t="str">
        <f t="shared" si="168"/>
        <v/>
      </c>
      <c r="AL378" s="380" t="str">
        <f t="shared" si="173"/>
        <v/>
      </c>
      <c r="AM378" s="382" t="str">
        <f t="shared" si="169"/>
        <v/>
      </c>
      <c r="AN378" s="384" t="str">
        <f t="shared" si="170"/>
        <v/>
      </c>
      <c r="AO378" s="384" t="str">
        <f t="shared" si="171"/>
        <v/>
      </c>
      <c r="AP378" s="385" t="str">
        <f t="shared" si="172"/>
        <v/>
      </c>
    </row>
    <row r="379" spans="37:42" x14ac:dyDescent="0.2">
      <c r="AK379" s="379" t="str">
        <f t="shared" si="168"/>
        <v/>
      </c>
      <c r="AL379" s="380" t="str">
        <f t="shared" si="173"/>
        <v/>
      </c>
      <c r="AM379" s="382" t="str">
        <f t="shared" si="169"/>
        <v/>
      </c>
      <c r="AN379" s="384" t="str">
        <f t="shared" si="170"/>
        <v/>
      </c>
      <c r="AO379" s="384" t="str">
        <f t="shared" si="171"/>
        <v/>
      </c>
      <c r="AP379" s="385" t="str">
        <f t="shared" si="172"/>
        <v/>
      </c>
    </row>
    <row r="380" spans="37:42" x14ac:dyDescent="0.2">
      <c r="AK380" s="379" t="str">
        <f t="shared" si="168"/>
        <v/>
      </c>
      <c r="AL380" s="380" t="str">
        <f t="shared" si="173"/>
        <v/>
      </c>
      <c r="AM380" s="382" t="str">
        <f t="shared" si="169"/>
        <v/>
      </c>
      <c r="AN380" s="384" t="str">
        <f t="shared" si="170"/>
        <v/>
      </c>
      <c r="AO380" s="384" t="str">
        <f t="shared" si="171"/>
        <v/>
      </c>
      <c r="AP380" s="385" t="str">
        <f t="shared" si="172"/>
        <v/>
      </c>
    </row>
    <row r="381" spans="37:42" x14ac:dyDescent="0.2">
      <c r="AK381" s="379" t="str">
        <f t="shared" si="168"/>
        <v/>
      </c>
      <c r="AL381" s="380" t="str">
        <f t="shared" si="173"/>
        <v/>
      </c>
      <c r="AM381" s="382" t="str">
        <f t="shared" si="169"/>
        <v/>
      </c>
      <c r="AN381" s="384" t="str">
        <f t="shared" si="170"/>
        <v/>
      </c>
      <c r="AO381" s="384" t="str">
        <f t="shared" si="171"/>
        <v/>
      </c>
      <c r="AP381" s="385" t="str">
        <f t="shared" si="172"/>
        <v/>
      </c>
    </row>
    <row r="382" spans="37:42" x14ac:dyDescent="0.2">
      <c r="AK382" s="379" t="str">
        <f t="shared" si="168"/>
        <v/>
      </c>
      <c r="AL382" s="380" t="str">
        <f t="shared" si="173"/>
        <v/>
      </c>
      <c r="AM382" s="382" t="str">
        <f t="shared" si="169"/>
        <v/>
      </c>
      <c r="AN382" s="384" t="str">
        <f t="shared" si="170"/>
        <v/>
      </c>
      <c r="AO382" s="384" t="str">
        <f t="shared" si="171"/>
        <v/>
      </c>
      <c r="AP382" s="385" t="str">
        <f t="shared" si="172"/>
        <v/>
      </c>
    </row>
    <row r="383" spans="37:42" x14ac:dyDescent="0.2">
      <c r="AK383" s="379" t="str">
        <f t="shared" si="168"/>
        <v/>
      </c>
      <c r="AL383" s="380" t="str">
        <f t="shared" si="173"/>
        <v/>
      </c>
      <c r="AM383" s="382" t="str">
        <f t="shared" si="169"/>
        <v/>
      </c>
      <c r="AN383" s="384" t="str">
        <f t="shared" si="170"/>
        <v/>
      </c>
      <c r="AO383" s="384" t="str">
        <f t="shared" si="171"/>
        <v/>
      </c>
      <c r="AP383" s="385" t="str">
        <f t="shared" si="172"/>
        <v/>
      </c>
    </row>
    <row r="384" spans="37:42" x14ac:dyDescent="0.2">
      <c r="AK384" s="379" t="str">
        <f t="shared" si="168"/>
        <v/>
      </c>
      <c r="AL384" s="380" t="str">
        <f t="shared" si="173"/>
        <v/>
      </c>
      <c r="AM384" s="382" t="str">
        <f t="shared" si="169"/>
        <v/>
      </c>
      <c r="AN384" s="384" t="str">
        <f t="shared" si="170"/>
        <v/>
      </c>
      <c r="AO384" s="384" t="str">
        <f t="shared" si="171"/>
        <v/>
      </c>
      <c r="AP384" s="385" t="str">
        <f t="shared" si="172"/>
        <v/>
      </c>
    </row>
    <row r="385" spans="37:42" x14ac:dyDescent="0.2">
      <c r="AK385" s="379" t="str">
        <f t="shared" si="168"/>
        <v/>
      </c>
      <c r="AL385" s="380" t="str">
        <f t="shared" si="173"/>
        <v/>
      </c>
      <c r="AM385" s="382" t="str">
        <f t="shared" si="169"/>
        <v/>
      </c>
      <c r="AN385" s="384" t="str">
        <f t="shared" si="170"/>
        <v/>
      </c>
      <c r="AO385" s="384" t="str">
        <f t="shared" si="171"/>
        <v/>
      </c>
      <c r="AP385" s="385" t="str">
        <f t="shared" si="172"/>
        <v/>
      </c>
    </row>
    <row r="386" spans="37:42" x14ac:dyDescent="0.2">
      <c r="AK386" s="379" t="str">
        <f t="shared" si="168"/>
        <v/>
      </c>
      <c r="AL386" s="380" t="str">
        <f t="shared" si="173"/>
        <v/>
      </c>
      <c r="AM386" s="382" t="str">
        <f t="shared" si="169"/>
        <v/>
      </c>
      <c r="AN386" s="384" t="str">
        <f t="shared" si="170"/>
        <v/>
      </c>
      <c r="AO386" s="384" t="str">
        <f t="shared" si="171"/>
        <v/>
      </c>
      <c r="AP386" s="385" t="str">
        <f t="shared" si="172"/>
        <v/>
      </c>
    </row>
    <row r="387" spans="37:42" x14ac:dyDescent="0.2">
      <c r="AK387" s="379" t="str">
        <f t="shared" si="168"/>
        <v/>
      </c>
      <c r="AL387" s="380" t="str">
        <f t="shared" si="173"/>
        <v/>
      </c>
      <c r="AM387" s="382" t="str">
        <f t="shared" si="169"/>
        <v/>
      </c>
      <c r="AN387" s="384" t="str">
        <f t="shared" si="170"/>
        <v/>
      </c>
      <c r="AO387" s="384" t="str">
        <f t="shared" si="171"/>
        <v/>
      </c>
      <c r="AP387" s="385" t="str">
        <f t="shared" si="172"/>
        <v/>
      </c>
    </row>
    <row r="388" spans="37:42" x14ac:dyDescent="0.2">
      <c r="AK388" s="379" t="str">
        <f t="shared" si="168"/>
        <v/>
      </c>
      <c r="AL388" s="380" t="str">
        <f t="shared" si="173"/>
        <v/>
      </c>
      <c r="AM388" s="382" t="str">
        <f t="shared" si="169"/>
        <v/>
      </c>
      <c r="AN388" s="384" t="str">
        <f t="shared" si="170"/>
        <v/>
      </c>
      <c r="AO388" s="384" t="str">
        <f t="shared" si="171"/>
        <v/>
      </c>
      <c r="AP388" s="385" t="str">
        <f t="shared" si="172"/>
        <v/>
      </c>
    </row>
    <row r="389" spans="37:42" x14ac:dyDescent="0.2">
      <c r="AK389" s="379" t="str">
        <f t="shared" si="168"/>
        <v/>
      </c>
      <c r="AL389" s="380" t="str">
        <f t="shared" si="173"/>
        <v/>
      </c>
      <c r="AM389" s="382" t="str">
        <f t="shared" si="169"/>
        <v/>
      </c>
      <c r="AN389" s="384" t="str">
        <f t="shared" si="170"/>
        <v/>
      </c>
      <c r="AO389" s="384" t="str">
        <f t="shared" si="171"/>
        <v/>
      </c>
      <c r="AP389" s="385" t="str">
        <f t="shared" si="172"/>
        <v/>
      </c>
    </row>
    <row r="390" spans="37:42" x14ac:dyDescent="0.2">
      <c r="AK390" s="379" t="str">
        <f t="shared" si="168"/>
        <v/>
      </c>
      <c r="AL390" s="380" t="str">
        <f t="shared" si="173"/>
        <v/>
      </c>
      <c r="AM390" s="382" t="str">
        <f t="shared" si="169"/>
        <v/>
      </c>
      <c r="AN390" s="384" t="str">
        <f t="shared" si="170"/>
        <v/>
      </c>
      <c r="AO390" s="384" t="str">
        <f t="shared" si="171"/>
        <v/>
      </c>
      <c r="AP390" s="385" t="str">
        <f t="shared" si="172"/>
        <v/>
      </c>
    </row>
    <row r="391" spans="37:42" x14ac:dyDescent="0.2">
      <c r="AK391" s="379" t="str">
        <f t="shared" si="168"/>
        <v/>
      </c>
      <c r="AL391" s="380" t="str">
        <f t="shared" si="173"/>
        <v/>
      </c>
      <c r="AM391" s="382" t="str">
        <f t="shared" si="169"/>
        <v/>
      </c>
      <c r="AN391" s="384" t="str">
        <f t="shared" si="170"/>
        <v/>
      </c>
      <c r="AO391" s="384" t="str">
        <f t="shared" si="171"/>
        <v/>
      </c>
      <c r="AP391" s="385" t="str">
        <f t="shared" si="172"/>
        <v/>
      </c>
    </row>
    <row r="392" spans="37:42" x14ac:dyDescent="0.2">
      <c r="AK392" s="379" t="str">
        <f t="shared" si="168"/>
        <v/>
      </c>
      <c r="AL392" s="380" t="str">
        <f t="shared" si="173"/>
        <v/>
      </c>
      <c r="AM392" s="382" t="str">
        <f t="shared" si="169"/>
        <v/>
      </c>
      <c r="AN392" s="384" t="str">
        <f t="shared" si="170"/>
        <v/>
      </c>
      <c r="AO392" s="384" t="str">
        <f t="shared" si="171"/>
        <v/>
      </c>
      <c r="AP392" s="385" t="str">
        <f t="shared" si="172"/>
        <v/>
      </c>
    </row>
    <row r="393" spans="37:42" x14ac:dyDescent="0.2">
      <c r="AK393" s="379" t="str">
        <f t="shared" si="168"/>
        <v/>
      </c>
      <c r="AL393" s="380" t="str">
        <f t="shared" si="173"/>
        <v/>
      </c>
      <c r="AM393" s="382" t="str">
        <f t="shared" si="169"/>
        <v/>
      </c>
      <c r="AN393" s="384" t="str">
        <f t="shared" si="170"/>
        <v/>
      </c>
      <c r="AO393" s="384" t="str">
        <f t="shared" si="171"/>
        <v/>
      </c>
      <c r="AP393" s="385" t="str">
        <f t="shared" si="172"/>
        <v/>
      </c>
    </row>
    <row r="394" spans="37:42" x14ac:dyDescent="0.2">
      <c r="AK394" s="379" t="str">
        <f t="shared" si="168"/>
        <v/>
      </c>
      <c r="AL394" s="380" t="str">
        <f t="shared" si="173"/>
        <v/>
      </c>
      <c r="AM394" s="382" t="str">
        <f t="shared" si="169"/>
        <v/>
      </c>
      <c r="AN394" s="384" t="str">
        <f t="shared" si="170"/>
        <v/>
      </c>
      <c r="AO394" s="384" t="str">
        <f t="shared" si="171"/>
        <v/>
      </c>
      <c r="AP394" s="385" t="str">
        <f t="shared" si="172"/>
        <v/>
      </c>
    </row>
    <row r="395" spans="37:42" x14ac:dyDescent="0.2">
      <c r="AK395" s="379" t="str">
        <f t="shared" si="168"/>
        <v/>
      </c>
      <c r="AL395" s="380" t="str">
        <f t="shared" si="173"/>
        <v/>
      </c>
      <c r="AM395" s="382" t="str">
        <f t="shared" si="169"/>
        <v/>
      </c>
      <c r="AN395" s="384" t="str">
        <f t="shared" si="170"/>
        <v/>
      </c>
      <c r="AO395" s="384" t="str">
        <f t="shared" si="171"/>
        <v/>
      </c>
      <c r="AP395" s="385" t="str">
        <f t="shared" si="172"/>
        <v/>
      </c>
    </row>
    <row r="396" spans="37:42" x14ac:dyDescent="0.2">
      <c r="AK396" s="379" t="str">
        <f t="shared" si="168"/>
        <v/>
      </c>
      <c r="AL396" s="380" t="str">
        <f t="shared" si="173"/>
        <v/>
      </c>
      <c r="AM396" s="382" t="str">
        <f t="shared" si="169"/>
        <v/>
      </c>
      <c r="AN396" s="384" t="str">
        <f t="shared" si="170"/>
        <v/>
      </c>
      <c r="AO396" s="384" t="str">
        <f t="shared" si="171"/>
        <v/>
      </c>
      <c r="AP396" s="385" t="str">
        <f t="shared" si="172"/>
        <v/>
      </c>
    </row>
    <row r="397" spans="37:42" x14ac:dyDescent="0.2">
      <c r="AK397" s="379" t="str">
        <f t="shared" si="168"/>
        <v/>
      </c>
      <c r="AL397" s="380" t="str">
        <f t="shared" si="173"/>
        <v/>
      </c>
      <c r="AM397" s="382" t="str">
        <f t="shared" si="169"/>
        <v/>
      </c>
      <c r="AN397" s="384" t="str">
        <f t="shared" si="170"/>
        <v/>
      </c>
      <c r="AO397" s="384" t="str">
        <f t="shared" si="171"/>
        <v/>
      </c>
      <c r="AP397" s="385" t="str">
        <f t="shared" si="172"/>
        <v/>
      </c>
    </row>
    <row r="398" spans="37:42" x14ac:dyDescent="0.2">
      <c r="AK398" s="379" t="str">
        <f t="shared" si="168"/>
        <v/>
      </c>
      <c r="AL398" s="380" t="str">
        <f t="shared" si="173"/>
        <v/>
      </c>
      <c r="AM398" s="382" t="str">
        <f t="shared" si="169"/>
        <v/>
      </c>
      <c r="AN398" s="384" t="str">
        <f t="shared" si="170"/>
        <v/>
      </c>
      <c r="AO398" s="384" t="str">
        <f t="shared" si="171"/>
        <v/>
      </c>
      <c r="AP398" s="385" t="str">
        <f t="shared" si="172"/>
        <v/>
      </c>
    </row>
    <row r="399" spans="37:42" x14ac:dyDescent="0.2">
      <c r="AK399" s="379" t="str">
        <f t="shared" si="168"/>
        <v/>
      </c>
      <c r="AL399" s="380" t="str">
        <f t="shared" si="173"/>
        <v/>
      </c>
      <c r="AM399" s="382" t="str">
        <f t="shared" si="169"/>
        <v/>
      </c>
      <c r="AN399" s="384" t="str">
        <f t="shared" si="170"/>
        <v/>
      </c>
      <c r="AO399" s="384" t="str">
        <f t="shared" si="171"/>
        <v/>
      </c>
      <c r="AP399" s="385" t="str">
        <f t="shared" si="172"/>
        <v/>
      </c>
    </row>
    <row r="400" spans="37:42" x14ac:dyDescent="0.2">
      <c r="AK400" s="379" t="str">
        <f t="shared" si="168"/>
        <v/>
      </c>
      <c r="AL400" s="380" t="str">
        <f t="shared" si="173"/>
        <v/>
      </c>
      <c r="AM400" s="382" t="str">
        <f t="shared" si="169"/>
        <v/>
      </c>
      <c r="AN400" s="384" t="str">
        <f t="shared" si="170"/>
        <v/>
      </c>
      <c r="AO400" s="384" t="str">
        <f t="shared" si="171"/>
        <v/>
      </c>
      <c r="AP400" s="385" t="str">
        <f t="shared" si="172"/>
        <v/>
      </c>
    </row>
    <row r="401" spans="37:42" ht="13.5" thickBot="1" x14ac:dyDescent="0.25">
      <c r="AK401" s="387" t="str">
        <f t="shared" si="168"/>
        <v/>
      </c>
      <c r="AL401" s="381" t="str">
        <f t="shared" si="173"/>
        <v/>
      </c>
      <c r="AM401" s="383" t="str">
        <f t="shared" si="169"/>
        <v/>
      </c>
      <c r="AN401" s="386" t="str">
        <f t="shared" si="170"/>
        <v/>
      </c>
      <c r="AO401" s="386" t="str">
        <f t="shared" si="171"/>
        <v/>
      </c>
      <c r="AP401" s="365" t="str">
        <f t="shared" si="172"/>
        <v/>
      </c>
    </row>
    <row r="402" spans="37:42" x14ac:dyDescent="0.2">
      <c r="AK402" s="1093" t="str">
        <f>IF($AB$23="","",$AB$23)</f>
        <v>Wholesale Club</v>
      </c>
      <c r="AL402" s="1094"/>
      <c r="AM402" s="1094"/>
      <c r="AN402" s="1094"/>
      <c r="AO402" s="1094"/>
      <c r="AP402" s="1095"/>
    </row>
    <row r="403" spans="37:42" x14ac:dyDescent="0.2">
      <c r="AK403" s="389" t="s">
        <v>192</v>
      </c>
      <c r="AL403" s="1092" t="str">
        <f>IF($AC$23="","",$AC$23)</f>
        <v>Yearly</v>
      </c>
      <c r="AM403" s="1092"/>
      <c r="AN403" s="390" t="s">
        <v>193</v>
      </c>
      <c r="AO403" s="390" t="s">
        <v>261</v>
      </c>
      <c r="AP403" s="391" t="s">
        <v>495</v>
      </c>
    </row>
    <row r="404" spans="37:42" x14ac:dyDescent="0.2">
      <c r="AK404" s="379" t="str">
        <f>IF(AL404="","",$AB$23)</f>
        <v>Wholesale Club</v>
      </c>
      <c r="AL404" s="380">
        <f>IF(AI23="","",AI23)</f>
        <v>45235</v>
      </c>
      <c r="AM404" s="382" t="str">
        <f>IF(AL404="","",TEXT(AL404,"mmmm yyyy"))</f>
        <v>November 2023</v>
      </c>
      <c r="AN404" s="384">
        <f>IF(AL404="","",$AD$23)</f>
        <v>50</v>
      </c>
      <c r="AO404" s="384" t="str">
        <f>IF(AL404="","",$AE$23)</f>
        <v>Fixed Bills</v>
      </c>
      <c r="AP404" s="385">
        <f>IF(AL404="","",DAY(AL404))</f>
        <v>5</v>
      </c>
    </row>
    <row r="405" spans="37:42" x14ac:dyDescent="0.2">
      <c r="AK405" s="379" t="str">
        <f t="shared" ref="AK405:AK457" si="174">IF(AL405="","",$AB$23)</f>
        <v>Wholesale Club</v>
      </c>
      <c r="AL405" s="380">
        <f>IF(AL404&gt;$AI$10,"",IF($AL$403="Weekly",AL404+7*1,IF($AL$403="Bi-Weekly",AL404+7*2,IF($AL$403="Monthly",EDATE(AL404,1),IF($AL$403="Bi-Yearly",EDATE(AL404,6),IF($AL$403="Yearly",EDATE(AL404,12),""))))))</f>
        <v>45601</v>
      </c>
      <c r="AM405" s="382" t="str">
        <f t="shared" ref="AM405:AM457" si="175">IF(AL405="","",TEXT(AL405,"mmmm yyyy"))</f>
        <v>November 2024</v>
      </c>
      <c r="AN405" s="384">
        <f t="shared" ref="AN405:AN457" si="176">IF(AL405="","",$AD$23)</f>
        <v>50</v>
      </c>
      <c r="AO405" s="384" t="str">
        <f t="shared" ref="AO405:AO457" si="177">IF(AL405="","",$AE$23)</f>
        <v>Fixed Bills</v>
      </c>
      <c r="AP405" s="385">
        <f t="shared" ref="AP405:AP457" si="178">IF(AL405="","",DAY(AL405))</f>
        <v>5</v>
      </c>
    </row>
    <row r="406" spans="37:42" x14ac:dyDescent="0.2">
      <c r="AK406" s="379" t="str">
        <f t="shared" si="174"/>
        <v/>
      </c>
      <c r="AL406" s="380" t="str">
        <f t="shared" ref="AL406:AL457" si="179">IF(AL405&gt;$AI$10,"",IF($AL$403="Weekly",AL405+7*1,IF($AL$403="Bi-Weekly",AL405+7*2,IF($AL$403="Monthly",EDATE(AL405,1),IF($AL$403="Bi-Yearly",EDATE(AL405,6),IF($AL$403="Yearly",EDATE(AL405,12),""))))))</f>
        <v/>
      </c>
      <c r="AM406" s="382" t="str">
        <f t="shared" si="175"/>
        <v/>
      </c>
      <c r="AN406" s="384" t="str">
        <f t="shared" si="176"/>
        <v/>
      </c>
      <c r="AO406" s="384" t="str">
        <f t="shared" si="177"/>
        <v/>
      </c>
      <c r="AP406" s="385" t="str">
        <f t="shared" si="178"/>
        <v/>
      </c>
    </row>
    <row r="407" spans="37:42" x14ac:dyDescent="0.2">
      <c r="AK407" s="379" t="str">
        <f t="shared" si="174"/>
        <v/>
      </c>
      <c r="AL407" s="380" t="str">
        <f t="shared" si="179"/>
        <v/>
      </c>
      <c r="AM407" s="382" t="str">
        <f t="shared" si="175"/>
        <v/>
      </c>
      <c r="AN407" s="384" t="str">
        <f t="shared" si="176"/>
        <v/>
      </c>
      <c r="AO407" s="384" t="str">
        <f t="shared" si="177"/>
        <v/>
      </c>
      <c r="AP407" s="385" t="str">
        <f t="shared" si="178"/>
        <v/>
      </c>
    </row>
    <row r="408" spans="37:42" x14ac:dyDescent="0.2">
      <c r="AK408" s="379" t="str">
        <f t="shared" si="174"/>
        <v/>
      </c>
      <c r="AL408" s="380" t="str">
        <f t="shared" si="179"/>
        <v/>
      </c>
      <c r="AM408" s="382" t="str">
        <f t="shared" si="175"/>
        <v/>
      </c>
      <c r="AN408" s="384" t="str">
        <f t="shared" si="176"/>
        <v/>
      </c>
      <c r="AO408" s="384" t="str">
        <f t="shared" si="177"/>
        <v/>
      </c>
      <c r="AP408" s="385" t="str">
        <f t="shared" si="178"/>
        <v/>
      </c>
    </row>
    <row r="409" spans="37:42" x14ac:dyDescent="0.2">
      <c r="AK409" s="379" t="str">
        <f t="shared" si="174"/>
        <v/>
      </c>
      <c r="AL409" s="380" t="str">
        <f t="shared" si="179"/>
        <v/>
      </c>
      <c r="AM409" s="382" t="str">
        <f t="shared" si="175"/>
        <v/>
      </c>
      <c r="AN409" s="384" t="str">
        <f t="shared" si="176"/>
        <v/>
      </c>
      <c r="AO409" s="384" t="str">
        <f t="shared" si="177"/>
        <v/>
      </c>
      <c r="AP409" s="385" t="str">
        <f t="shared" si="178"/>
        <v/>
      </c>
    </row>
    <row r="410" spans="37:42" x14ac:dyDescent="0.2">
      <c r="AK410" s="379" t="str">
        <f t="shared" si="174"/>
        <v/>
      </c>
      <c r="AL410" s="380" t="str">
        <f t="shared" si="179"/>
        <v/>
      </c>
      <c r="AM410" s="382" t="str">
        <f t="shared" si="175"/>
        <v/>
      </c>
      <c r="AN410" s="384" t="str">
        <f t="shared" si="176"/>
        <v/>
      </c>
      <c r="AO410" s="384" t="str">
        <f t="shared" si="177"/>
        <v/>
      </c>
      <c r="AP410" s="385" t="str">
        <f t="shared" si="178"/>
        <v/>
      </c>
    </row>
    <row r="411" spans="37:42" x14ac:dyDescent="0.2">
      <c r="AK411" s="379" t="str">
        <f t="shared" si="174"/>
        <v/>
      </c>
      <c r="AL411" s="380" t="str">
        <f t="shared" si="179"/>
        <v/>
      </c>
      <c r="AM411" s="382" t="str">
        <f t="shared" si="175"/>
        <v/>
      </c>
      <c r="AN411" s="384" t="str">
        <f t="shared" si="176"/>
        <v/>
      </c>
      <c r="AO411" s="384" t="str">
        <f t="shared" si="177"/>
        <v/>
      </c>
      <c r="AP411" s="385" t="str">
        <f t="shared" si="178"/>
        <v/>
      </c>
    </row>
    <row r="412" spans="37:42" x14ac:dyDescent="0.2">
      <c r="AK412" s="379" t="str">
        <f t="shared" si="174"/>
        <v/>
      </c>
      <c r="AL412" s="380" t="str">
        <f t="shared" si="179"/>
        <v/>
      </c>
      <c r="AM412" s="382" t="str">
        <f t="shared" si="175"/>
        <v/>
      </c>
      <c r="AN412" s="384" t="str">
        <f t="shared" si="176"/>
        <v/>
      </c>
      <c r="AO412" s="384" t="str">
        <f t="shared" si="177"/>
        <v/>
      </c>
      <c r="AP412" s="385" t="str">
        <f t="shared" si="178"/>
        <v/>
      </c>
    </row>
    <row r="413" spans="37:42" x14ac:dyDescent="0.2">
      <c r="AK413" s="379" t="str">
        <f t="shared" si="174"/>
        <v/>
      </c>
      <c r="AL413" s="380" t="str">
        <f t="shared" si="179"/>
        <v/>
      </c>
      <c r="AM413" s="382" t="str">
        <f t="shared" si="175"/>
        <v/>
      </c>
      <c r="AN413" s="384" t="str">
        <f t="shared" si="176"/>
        <v/>
      </c>
      <c r="AO413" s="384" t="str">
        <f t="shared" si="177"/>
        <v/>
      </c>
      <c r="AP413" s="385" t="str">
        <f t="shared" si="178"/>
        <v/>
      </c>
    </row>
    <row r="414" spans="37:42" x14ac:dyDescent="0.2">
      <c r="AK414" s="379" t="str">
        <f t="shared" si="174"/>
        <v/>
      </c>
      <c r="AL414" s="380" t="str">
        <f t="shared" si="179"/>
        <v/>
      </c>
      <c r="AM414" s="382" t="str">
        <f t="shared" si="175"/>
        <v/>
      </c>
      <c r="AN414" s="384" t="str">
        <f t="shared" si="176"/>
        <v/>
      </c>
      <c r="AO414" s="384" t="str">
        <f t="shared" si="177"/>
        <v/>
      </c>
      <c r="AP414" s="385" t="str">
        <f t="shared" si="178"/>
        <v/>
      </c>
    </row>
    <row r="415" spans="37:42" x14ac:dyDescent="0.2">
      <c r="AK415" s="379" t="str">
        <f t="shared" si="174"/>
        <v/>
      </c>
      <c r="AL415" s="380" t="str">
        <f t="shared" si="179"/>
        <v/>
      </c>
      <c r="AM415" s="382" t="str">
        <f t="shared" si="175"/>
        <v/>
      </c>
      <c r="AN415" s="384" t="str">
        <f t="shared" si="176"/>
        <v/>
      </c>
      <c r="AO415" s="384" t="str">
        <f t="shared" si="177"/>
        <v/>
      </c>
      <c r="AP415" s="385" t="str">
        <f t="shared" si="178"/>
        <v/>
      </c>
    </row>
    <row r="416" spans="37:42" x14ac:dyDescent="0.2">
      <c r="AK416" s="379" t="str">
        <f t="shared" si="174"/>
        <v/>
      </c>
      <c r="AL416" s="380" t="str">
        <f t="shared" si="179"/>
        <v/>
      </c>
      <c r="AM416" s="382" t="str">
        <f t="shared" si="175"/>
        <v/>
      </c>
      <c r="AN416" s="384" t="str">
        <f t="shared" si="176"/>
        <v/>
      </c>
      <c r="AO416" s="384" t="str">
        <f t="shared" si="177"/>
        <v/>
      </c>
      <c r="AP416" s="385" t="str">
        <f t="shared" si="178"/>
        <v/>
      </c>
    </row>
    <row r="417" spans="37:42" x14ac:dyDescent="0.2">
      <c r="AK417" s="379" t="str">
        <f t="shared" si="174"/>
        <v/>
      </c>
      <c r="AL417" s="380" t="str">
        <f t="shared" si="179"/>
        <v/>
      </c>
      <c r="AM417" s="382" t="str">
        <f t="shared" si="175"/>
        <v/>
      </c>
      <c r="AN417" s="384" t="str">
        <f t="shared" si="176"/>
        <v/>
      </c>
      <c r="AO417" s="384" t="str">
        <f t="shared" si="177"/>
        <v/>
      </c>
      <c r="AP417" s="385" t="str">
        <f t="shared" si="178"/>
        <v/>
      </c>
    </row>
    <row r="418" spans="37:42" x14ac:dyDescent="0.2">
      <c r="AK418" s="379" t="str">
        <f t="shared" si="174"/>
        <v/>
      </c>
      <c r="AL418" s="380" t="str">
        <f t="shared" si="179"/>
        <v/>
      </c>
      <c r="AM418" s="382" t="str">
        <f t="shared" si="175"/>
        <v/>
      </c>
      <c r="AN418" s="384" t="str">
        <f t="shared" si="176"/>
        <v/>
      </c>
      <c r="AO418" s="384" t="str">
        <f t="shared" si="177"/>
        <v/>
      </c>
      <c r="AP418" s="385" t="str">
        <f t="shared" si="178"/>
        <v/>
      </c>
    </row>
    <row r="419" spans="37:42" x14ac:dyDescent="0.2">
      <c r="AK419" s="379" t="str">
        <f t="shared" si="174"/>
        <v/>
      </c>
      <c r="AL419" s="380" t="str">
        <f t="shared" si="179"/>
        <v/>
      </c>
      <c r="AM419" s="382" t="str">
        <f t="shared" si="175"/>
        <v/>
      </c>
      <c r="AN419" s="384" t="str">
        <f t="shared" si="176"/>
        <v/>
      </c>
      <c r="AO419" s="384" t="str">
        <f t="shared" si="177"/>
        <v/>
      </c>
      <c r="AP419" s="385" t="str">
        <f t="shared" si="178"/>
        <v/>
      </c>
    </row>
    <row r="420" spans="37:42" x14ac:dyDescent="0.2">
      <c r="AK420" s="379" t="str">
        <f t="shared" si="174"/>
        <v/>
      </c>
      <c r="AL420" s="380" t="str">
        <f t="shared" si="179"/>
        <v/>
      </c>
      <c r="AM420" s="382" t="str">
        <f t="shared" si="175"/>
        <v/>
      </c>
      <c r="AN420" s="384" t="str">
        <f t="shared" si="176"/>
        <v/>
      </c>
      <c r="AO420" s="384" t="str">
        <f t="shared" si="177"/>
        <v/>
      </c>
      <c r="AP420" s="385" t="str">
        <f t="shared" si="178"/>
        <v/>
      </c>
    </row>
    <row r="421" spans="37:42" x14ac:dyDescent="0.2">
      <c r="AK421" s="379" t="str">
        <f t="shared" si="174"/>
        <v/>
      </c>
      <c r="AL421" s="380" t="str">
        <f t="shared" si="179"/>
        <v/>
      </c>
      <c r="AM421" s="382" t="str">
        <f t="shared" si="175"/>
        <v/>
      </c>
      <c r="AN421" s="384" t="str">
        <f t="shared" si="176"/>
        <v/>
      </c>
      <c r="AO421" s="384" t="str">
        <f t="shared" si="177"/>
        <v/>
      </c>
      <c r="AP421" s="385" t="str">
        <f t="shared" si="178"/>
        <v/>
      </c>
    </row>
    <row r="422" spans="37:42" x14ac:dyDescent="0.2">
      <c r="AK422" s="379" t="str">
        <f t="shared" si="174"/>
        <v/>
      </c>
      <c r="AL422" s="380" t="str">
        <f t="shared" si="179"/>
        <v/>
      </c>
      <c r="AM422" s="382" t="str">
        <f t="shared" si="175"/>
        <v/>
      </c>
      <c r="AN422" s="384" t="str">
        <f t="shared" si="176"/>
        <v/>
      </c>
      <c r="AO422" s="384" t="str">
        <f t="shared" si="177"/>
        <v/>
      </c>
      <c r="AP422" s="385" t="str">
        <f t="shared" si="178"/>
        <v/>
      </c>
    </row>
    <row r="423" spans="37:42" x14ac:dyDescent="0.2">
      <c r="AK423" s="379" t="str">
        <f t="shared" si="174"/>
        <v/>
      </c>
      <c r="AL423" s="380" t="str">
        <f t="shared" si="179"/>
        <v/>
      </c>
      <c r="AM423" s="382" t="str">
        <f t="shared" si="175"/>
        <v/>
      </c>
      <c r="AN423" s="384" t="str">
        <f t="shared" si="176"/>
        <v/>
      </c>
      <c r="AO423" s="384" t="str">
        <f t="shared" si="177"/>
        <v/>
      </c>
      <c r="AP423" s="385" t="str">
        <f t="shared" si="178"/>
        <v/>
      </c>
    </row>
    <row r="424" spans="37:42" x14ac:dyDescent="0.2">
      <c r="AK424" s="379" t="str">
        <f t="shared" si="174"/>
        <v/>
      </c>
      <c r="AL424" s="380" t="str">
        <f t="shared" si="179"/>
        <v/>
      </c>
      <c r="AM424" s="382" t="str">
        <f t="shared" si="175"/>
        <v/>
      </c>
      <c r="AN424" s="384" t="str">
        <f t="shared" si="176"/>
        <v/>
      </c>
      <c r="AO424" s="384" t="str">
        <f t="shared" si="177"/>
        <v/>
      </c>
      <c r="AP424" s="385" t="str">
        <f t="shared" si="178"/>
        <v/>
      </c>
    </row>
    <row r="425" spans="37:42" x14ac:dyDescent="0.2">
      <c r="AK425" s="379" t="str">
        <f t="shared" si="174"/>
        <v/>
      </c>
      <c r="AL425" s="380" t="str">
        <f t="shared" si="179"/>
        <v/>
      </c>
      <c r="AM425" s="382" t="str">
        <f t="shared" si="175"/>
        <v/>
      </c>
      <c r="AN425" s="384" t="str">
        <f t="shared" si="176"/>
        <v/>
      </c>
      <c r="AO425" s="384" t="str">
        <f t="shared" si="177"/>
        <v/>
      </c>
      <c r="AP425" s="385" t="str">
        <f t="shared" si="178"/>
        <v/>
      </c>
    </row>
    <row r="426" spans="37:42" x14ac:dyDescent="0.2">
      <c r="AK426" s="379" t="str">
        <f t="shared" si="174"/>
        <v/>
      </c>
      <c r="AL426" s="380" t="str">
        <f t="shared" si="179"/>
        <v/>
      </c>
      <c r="AM426" s="382" t="str">
        <f t="shared" si="175"/>
        <v/>
      </c>
      <c r="AN426" s="384" t="str">
        <f t="shared" si="176"/>
        <v/>
      </c>
      <c r="AO426" s="384" t="str">
        <f t="shared" si="177"/>
        <v/>
      </c>
      <c r="AP426" s="385" t="str">
        <f t="shared" si="178"/>
        <v/>
      </c>
    </row>
    <row r="427" spans="37:42" x14ac:dyDescent="0.2">
      <c r="AK427" s="379" t="str">
        <f t="shared" si="174"/>
        <v/>
      </c>
      <c r="AL427" s="380" t="str">
        <f t="shared" si="179"/>
        <v/>
      </c>
      <c r="AM427" s="382" t="str">
        <f t="shared" si="175"/>
        <v/>
      </c>
      <c r="AN427" s="384" t="str">
        <f t="shared" si="176"/>
        <v/>
      </c>
      <c r="AO427" s="384" t="str">
        <f t="shared" si="177"/>
        <v/>
      </c>
      <c r="AP427" s="385" t="str">
        <f t="shared" si="178"/>
        <v/>
      </c>
    </row>
    <row r="428" spans="37:42" x14ac:dyDescent="0.2">
      <c r="AK428" s="379" t="str">
        <f t="shared" si="174"/>
        <v/>
      </c>
      <c r="AL428" s="380" t="str">
        <f t="shared" si="179"/>
        <v/>
      </c>
      <c r="AM428" s="382" t="str">
        <f t="shared" si="175"/>
        <v/>
      </c>
      <c r="AN428" s="384" t="str">
        <f t="shared" si="176"/>
        <v/>
      </c>
      <c r="AO428" s="384" t="str">
        <f t="shared" si="177"/>
        <v/>
      </c>
      <c r="AP428" s="385" t="str">
        <f t="shared" si="178"/>
        <v/>
      </c>
    </row>
    <row r="429" spans="37:42" x14ac:dyDescent="0.2">
      <c r="AK429" s="379" t="str">
        <f t="shared" si="174"/>
        <v/>
      </c>
      <c r="AL429" s="380" t="str">
        <f t="shared" si="179"/>
        <v/>
      </c>
      <c r="AM429" s="382" t="str">
        <f t="shared" si="175"/>
        <v/>
      </c>
      <c r="AN429" s="384" t="str">
        <f t="shared" si="176"/>
        <v/>
      </c>
      <c r="AO429" s="384" t="str">
        <f t="shared" si="177"/>
        <v/>
      </c>
      <c r="AP429" s="385" t="str">
        <f t="shared" si="178"/>
        <v/>
      </c>
    </row>
    <row r="430" spans="37:42" x14ac:dyDescent="0.2">
      <c r="AK430" s="379" t="str">
        <f t="shared" si="174"/>
        <v/>
      </c>
      <c r="AL430" s="380" t="str">
        <f t="shared" si="179"/>
        <v/>
      </c>
      <c r="AM430" s="382" t="str">
        <f t="shared" si="175"/>
        <v/>
      </c>
      <c r="AN430" s="384" t="str">
        <f t="shared" si="176"/>
        <v/>
      </c>
      <c r="AO430" s="384" t="str">
        <f t="shared" si="177"/>
        <v/>
      </c>
      <c r="AP430" s="385" t="str">
        <f t="shared" si="178"/>
        <v/>
      </c>
    </row>
    <row r="431" spans="37:42" x14ac:dyDescent="0.2">
      <c r="AK431" s="379" t="str">
        <f t="shared" si="174"/>
        <v/>
      </c>
      <c r="AL431" s="380" t="str">
        <f t="shared" si="179"/>
        <v/>
      </c>
      <c r="AM431" s="382" t="str">
        <f t="shared" si="175"/>
        <v/>
      </c>
      <c r="AN431" s="384" t="str">
        <f t="shared" si="176"/>
        <v/>
      </c>
      <c r="AO431" s="384" t="str">
        <f t="shared" si="177"/>
        <v/>
      </c>
      <c r="AP431" s="385" t="str">
        <f t="shared" si="178"/>
        <v/>
      </c>
    </row>
    <row r="432" spans="37:42" x14ac:dyDescent="0.2">
      <c r="AK432" s="379" t="str">
        <f t="shared" si="174"/>
        <v/>
      </c>
      <c r="AL432" s="380" t="str">
        <f t="shared" si="179"/>
        <v/>
      </c>
      <c r="AM432" s="382" t="str">
        <f t="shared" si="175"/>
        <v/>
      </c>
      <c r="AN432" s="384" t="str">
        <f t="shared" si="176"/>
        <v/>
      </c>
      <c r="AO432" s="384" t="str">
        <f t="shared" si="177"/>
        <v/>
      </c>
      <c r="AP432" s="385" t="str">
        <f t="shared" si="178"/>
        <v/>
      </c>
    </row>
    <row r="433" spans="37:42" x14ac:dyDescent="0.2">
      <c r="AK433" s="379" t="str">
        <f t="shared" si="174"/>
        <v/>
      </c>
      <c r="AL433" s="380" t="str">
        <f t="shared" si="179"/>
        <v/>
      </c>
      <c r="AM433" s="382" t="str">
        <f t="shared" si="175"/>
        <v/>
      </c>
      <c r="AN433" s="384" t="str">
        <f t="shared" si="176"/>
        <v/>
      </c>
      <c r="AO433" s="384" t="str">
        <f t="shared" si="177"/>
        <v/>
      </c>
      <c r="AP433" s="385" t="str">
        <f t="shared" si="178"/>
        <v/>
      </c>
    </row>
    <row r="434" spans="37:42" x14ac:dyDescent="0.2">
      <c r="AK434" s="379" t="str">
        <f t="shared" si="174"/>
        <v/>
      </c>
      <c r="AL434" s="380" t="str">
        <f t="shared" si="179"/>
        <v/>
      </c>
      <c r="AM434" s="382" t="str">
        <f t="shared" si="175"/>
        <v/>
      </c>
      <c r="AN434" s="384" t="str">
        <f t="shared" si="176"/>
        <v/>
      </c>
      <c r="AO434" s="384" t="str">
        <f t="shared" si="177"/>
        <v/>
      </c>
      <c r="AP434" s="385" t="str">
        <f t="shared" si="178"/>
        <v/>
      </c>
    </row>
    <row r="435" spans="37:42" x14ac:dyDescent="0.2">
      <c r="AK435" s="379" t="str">
        <f t="shared" si="174"/>
        <v/>
      </c>
      <c r="AL435" s="380" t="str">
        <f t="shared" si="179"/>
        <v/>
      </c>
      <c r="AM435" s="382" t="str">
        <f t="shared" si="175"/>
        <v/>
      </c>
      <c r="AN435" s="384" t="str">
        <f t="shared" si="176"/>
        <v/>
      </c>
      <c r="AO435" s="384" t="str">
        <f t="shared" si="177"/>
        <v/>
      </c>
      <c r="AP435" s="385" t="str">
        <f t="shared" si="178"/>
        <v/>
      </c>
    </row>
    <row r="436" spans="37:42" x14ac:dyDescent="0.2">
      <c r="AK436" s="379" t="str">
        <f t="shared" si="174"/>
        <v/>
      </c>
      <c r="AL436" s="380" t="str">
        <f t="shared" si="179"/>
        <v/>
      </c>
      <c r="AM436" s="382" t="str">
        <f t="shared" si="175"/>
        <v/>
      </c>
      <c r="AN436" s="384" t="str">
        <f t="shared" si="176"/>
        <v/>
      </c>
      <c r="AO436" s="384" t="str">
        <f t="shared" si="177"/>
        <v/>
      </c>
      <c r="AP436" s="385" t="str">
        <f t="shared" si="178"/>
        <v/>
      </c>
    </row>
    <row r="437" spans="37:42" x14ac:dyDescent="0.2">
      <c r="AK437" s="379" t="str">
        <f t="shared" si="174"/>
        <v/>
      </c>
      <c r="AL437" s="380" t="str">
        <f t="shared" si="179"/>
        <v/>
      </c>
      <c r="AM437" s="382" t="str">
        <f t="shared" si="175"/>
        <v/>
      </c>
      <c r="AN437" s="384" t="str">
        <f t="shared" si="176"/>
        <v/>
      </c>
      <c r="AO437" s="384" t="str">
        <f t="shared" si="177"/>
        <v/>
      </c>
      <c r="AP437" s="385" t="str">
        <f t="shared" si="178"/>
        <v/>
      </c>
    </row>
    <row r="438" spans="37:42" x14ac:dyDescent="0.2">
      <c r="AK438" s="379" t="str">
        <f t="shared" si="174"/>
        <v/>
      </c>
      <c r="AL438" s="380" t="str">
        <f t="shared" si="179"/>
        <v/>
      </c>
      <c r="AM438" s="382" t="str">
        <f t="shared" si="175"/>
        <v/>
      </c>
      <c r="AN438" s="384" t="str">
        <f t="shared" si="176"/>
        <v/>
      </c>
      <c r="AO438" s="384" t="str">
        <f t="shared" si="177"/>
        <v/>
      </c>
      <c r="AP438" s="385" t="str">
        <f t="shared" si="178"/>
        <v/>
      </c>
    </row>
    <row r="439" spans="37:42" x14ac:dyDescent="0.2">
      <c r="AK439" s="379" t="str">
        <f t="shared" si="174"/>
        <v/>
      </c>
      <c r="AL439" s="380" t="str">
        <f t="shared" si="179"/>
        <v/>
      </c>
      <c r="AM439" s="382" t="str">
        <f t="shared" si="175"/>
        <v/>
      </c>
      <c r="AN439" s="384" t="str">
        <f t="shared" si="176"/>
        <v/>
      </c>
      <c r="AO439" s="384" t="str">
        <f t="shared" si="177"/>
        <v/>
      </c>
      <c r="AP439" s="385" t="str">
        <f t="shared" si="178"/>
        <v/>
      </c>
    </row>
    <row r="440" spans="37:42" x14ac:dyDescent="0.2">
      <c r="AK440" s="379" t="str">
        <f t="shared" si="174"/>
        <v/>
      </c>
      <c r="AL440" s="380" t="str">
        <f t="shared" si="179"/>
        <v/>
      </c>
      <c r="AM440" s="382" t="str">
        <f t="shared" si="175"/>
        <v/>
      </c>
      <c r="AN440" s="384" t="str">
        <f t="shared" si="176"/>
        <v/>
      </c>
      <c r="AO440" s="384" t="str">
        <f t="shared" si="177"/>
        <v/>
      </c>
      <c r="AP440" s="385" t="str">
        <f t="shared" si="178"/>
        <v/>
      </c>
    </row>
    <row r="441" spans="37:42" x14ac:dyDescent="0.2">
      <c r="AK441" s="379" t="str">
        <f t="shared" si="174"/>
        <v/>
      </c>
      <c r="AL441" s="380" t="str">
        <f t="shared" si="179"/>
        <v/>
      </c>
      <c r="AM441" s="382" t="str">
        <f t="shared" si="175"/>
        <v/>
      </c>
      <c r="AN441" s="384" t="str">
        <f t="shared" si="176"/>
        <v/>
      </c>
      <c r="AO441" s="384" t="str">
        <f t="shared" si="177"/>
        <v/>
      </c>
      <c r="AP441" s="385" t="str">
        <f t="shared" si="178"/>
        <v/>
      </c>
    </row>
    <row r="442" spans="37:42" x14ac:dyDescent="0.2">
      <c r="AK442" s="379" t="str">
        <f t="shared" si="174"/>
        <v/>
      </c>
      <c r="AL442" s="380" t="str">
        <f t="shared" si="179"/>
        <v/>
      </c>
      <c r="AM442" s="382" t="str">
        <f t="shared" si="175"/>
        <v/>
      </c>
      <c r="AN442" s="384" t="str">
        <f t="shared" si="176"/>
        <v/>
      </c>
      <c r="AO442" s="384" t="str">
        <f t="shared" si="177"/>
        <v/>
      </c>
      <c r="AP442" s="385" t="str">
        <f t="shared" si="178"/>
        <v/>
      </c>
    </row>
    <row r="443" spans="37:42" x14ac:dyDescent="0.2">
      <c r="AK443" s="379" t="str">
        <f t="shared" si="174"/>
        <v/>
      </c>
      <c r="AL443" s="380" t="str">
        <f t="shared" si="179"/>
        <v/>
      </c>
      <c r="AM443" s="382" t="str">
        <f t="shared" si="175"/>
        <v/>
      </c>
      <c r="AN443" s="384" t="str">
        <f t="shared" si="176"/>
        <v/>
      </c>
      <c r="AO443" s="384" t="str">
        <f t="shared" si="177"/>
        <v/>
      </c>
      <c r="AP443" s="385" t="str">
        <f t="shared" si="178"/>
        <v/>
      </c>
    </row>
    <row r="444" spans="37:42" x14ac:dyDescent="0.2">
      <c r="AK444" s="379" t="str">
        <f t="shared" si="174"/>
        <v/>
      </c>
      <c r="AL444" s="380" t="str">
        <f t="shared" si="179"/>
        <v/>
      </c>
      <c r="AM444" s="382" t="str">
        <f t="shared" si="175"/>
        <v/>
      </c>
      <c r="AN444" s="384" t="str">
        <f t="shared" si="176"/>
        <v/>
      </c>
      <c r="AO444" s="384" t="str">
        <f t="shared" si="177"/>
        <v/>
      </c>
      <c r="AP444" s="385" t="str">
        <f t="shared" si="178"/>
        <v/>
      </c>
    </row>
    <row r="445" spans="37:42" x14ac:dyDescent="0.2">
      <c r="AK445" s="379" t="str">
        <f t="shared" si="174"/>
        <v/>
      </c>
      <c r="AL445" s="380" t="str">
        <f t="shared" si="179"/>
        <v/>
      </c>
      <c r="AM445" s="382" t="str">
        <f t="shared" si="175"/>
        <v/>
      </c>
      <c r="AN445" s="384" t="str">
        <f t="shared" si="176"/>
        <v/>
      </c>
      <c r="AO445" s="384" t="str">
        <f t="shared" si="177"/>
        <v/>
      </c>
      <c r="AP445" s="385" t="str">
        <f t="shared" si="178"/>
        <v/>
      </c>
    </row>
    <row r="446" spans="37:42" x14ac:dyDescent="0.2">
      <c r="AK446" s="379" t="str">
        <f t="shared" si="174"/>
        <v/>
      </c>
      <c r="AL446" s="380" t="str">
        <f t="shared" si="179"/>
        <v/>
      </c>
      <c r="AM446" s="382" t="str">
        <f t="shared" si="175"/>
        <v/>
      </c>
      <c r="AN446" s="384" t="str">
        <f t="shared" si="176"/>
        <v/>
      </c>
      <c r="AO446" s="384" t="str">
        <f t="shared" si="177"/>
        <v/>
      </c>
      <c r="AP446" s="385" t="str">
        <f t="shared" si="178"/>
        <v/>
      </c>
    </row>
    <row r="447" spans="37:42" x14ac:dyDescent="0.2">
      <c r="AK447" s="379" t="str">
        <f t="shared" si="174"/>
        <v/>
      </c>
      <c r="AL447" s="380" t="str">
        <f t="shared" si="179"/>
        <v/>
      </c>
      <c r="AM447" s="382" t="str">
        <f t="shared" si="175"/>
        <v/>
      </c>
      <c r="AN447" s="384" t="str">
        <f t="shared" si="176"/>
        <v/>
      </c>
      <c r="AO447" s="384" t="str">
        <f t="shared" si="177"/>
        <v/>
      </c>
      <c r="AP447" s="385" t="str">
        <f t="shared" si="178"/>
        <v/>
      </c>
    </row>
    <row r="448" spans="37:42" x14ac:dyDescent="0.2">
      <c r="AK448" s="379" t="str">
        <f t="shared" si="174"/>
        <v/>
      </c>
      <c r="AL448" s="380" t="str">
        <f t="shared" si="179"/>
        <v/>
      </c>
      <c r="AM448" s="382" t="str">
        <f t="shared" si="175"/>
        <v/>
      </c>
      <c r="AN448" s="384" t="str">
        <f t="shared" si="176"/>
        <v/>
      </c>
      <c r="AO448" s="384" t="str">
        <f t="shared" si="177"/>
        <v/>
      </c>
      <c r="AP448" s="385" t="str">
        <f t="shared" si="178"/>
        <v/>
      </c>
    </row>
    <row r="449" spans="37:42" x14ac:dyDescent="0.2">
      <c r="AK449" s="379" t="str">
        <f t="shared" si="174"/>
        <v/>
      </c>
      <c r="AL449" s="380" t="str">
        <f t="shared" si="179"/>
        <v/>
      </c>
      <c r="AM449" s="382" t="str">
        <f t="shared" si="175"/>
        <v/>
      </c>
      <c r="AN449" s="384" t="str">
        <f t="shared" si="176"/>
        <v/>
      </c>
      <c r="AO449" s="384" t="str">
        <f t="shared" si="177"/>
        <v/>
      </c>
      <c r="AP449" s="385" t="str">
        <f t="shared" si="178"/>
        <v/>
      </c>
    </row>
    <row r="450" spans="37:42" x14ac:dyDescent="0.2">
      <c r="AK450" s="379" t="str">
        <f t="shared" si="174"/>
        <v/>
      </c>
      <c r="AL450" s="380" t="str">
        <f t="shared" si="179"/>
        <v/>
      </c>
      <c r="AM450" s="382" t="str">
        <f t="shared" si="175"/>
        <v/>
      </c>
      <c r="AN450" s="384" t="str">
        <f t="shared" si="176"/>
        <v/>
      </c>
      <c r="AO450" s="384" t="str">
        <f t="shared" si="177"/>
        <v/>
      </c>
      <c r="AP450" s="385" t="str">
        <f t="shared" si="178"/>
        <v/>
      </c>
    </row>
    <row r="451" spans="37:42" x14ac:dyDescent="0.2">
      <c r="AK451" s="379" t="str">
        <f t="shared" si="174"/>
        <v/>
      </c>
      <c r="AL451" s="380" t="str">
        <f t="shared" si="179"/>
        <v/>
      </c>
      <c r="AM451" s="382" t="str">
        <f t="shared" si="175"/>
        <v/>
      </c>
      <c r="AN451" s="384" t="str">
        <f t="shared" si="176"/>
        <v/>
      </c>
      <c r="AO451" s="384" t="str">
        <f t="shared" si="177"/>
        <v/>
      </c>
      <c r="AP451" s="385" t="str">
        <f t="shared" si="178"/>
        <v/>
      </c>
    </row>
    <row r="452" spans="37:42" x14ac:dyDescent="0.2">
      <c r="AK452" s="379" t="str">
        <f t="shared" si="174"/>
        <v/>
      </c>
      <c r="AL452" s="380" t="str">
        <f t="shared" si="179"/>
        <v/>
      </c>
      <c r="AM452" s="382" t="str">
        <f t="shared" si="175"/>
        <v/>
      </c>
      <c r="AN452" s="384" t="str">
        <f t="shared" si="176"/>
        <v/>
      </c>
      <c r="AO452" s="384" t="str">
        <f t="shared" si="177"/>
        <v/>
      </c>
      <c r="AP452" s="385" t="str">
        <f t="shared" si="178"/>
        <v/>
      </c>
    </row>
    <row r="453" spans="37:42" x14ac:dyDescent="0.2">
      <c r="AK453" s="379" t="str">
        <f t="shared" si="174"/>
        <v/>
      </c>
      <c r="AL453" s="380" t="str">
        <f t="shared" si="179"/>
        <v/>
      </c>
      <c r="AM453" s="382" t="str">
        <f t="shared" si="175"/>
        <v/>
      </c>
      <c r="AN453" s="384" t="str">
        <f t="shared" si="176"/>
        <v/>
      </c>
      <c r="AO453" s="384" t="str">
        <f t="shared" si="177"/>
        <v/>
      </c>
      <c r="AP453" s="385" t="str">
        <f t="shared" si="178"/>
        <v/>
      </c>
    </row>
    <row r="454" spans="37:42" x14ac:dyDescent="0.2">
      <c r="AK454" s="379" t="str">
        <f t="shared" si="174"/>
        <v/>
      </c>
      <c r="AL454" s="380" t="str">
        <f t="shared" si="179"/>
        <v/>
      </c>
      <c r="AM454" s="382" t="str">
        <f t="shared" si="175"/>
        <v/>
      </c>
      <c r="AN454" s="384" t="str">
        <f t="shared" si="176"/>
        <v/>
      </c>
      <c r="AO454" s="384" t="str">
        <f t="shared" si="177"/>
        <v/>
      </c>
      <c r="AP454" s="385" t="str">
        <f t="shared" si="178"/>
        <v/>
      </c>
    </row>
    <row r="455" spans="37:42" x14ac:dyDescent="0.2">
      <c r="AK455" s="379" t="str">
        <f t="shared" si="174"/>
        <v/>
      </c>
      <c r="AL455" s="380" t="str">
        <f t="shared" si="179"/>
        <v/>
      </c>
      <c r="AM455" s="382" t="str">
        <f t="shared" si="175"/>
        <v/>
      </c>
      <c r="AN455" s="384" t="str">
        <f t="shared" si="176"/>
        <v/>
      </c>
      <c r="AO455" s="384" t="str">
        <f t="shared" si="177"/>
        <v/>
      </c>
      <c r="AP455" s="385" t="str">
        <f t="shared" si="178"/>
        <v/>
      </c>
    </row>
    <row r="456" spans="37:42" x14ac:dyDescent="0.2">
      <c r="AK456" s="379" t="str">
        <f t="shared" si="174"/>
        <v/>
      </c>
      <c r="AL456" s="380" t="str">
        <f t="shared" si="179"/>
        <v/>
      </c>
      <c r="AM456" s="382" t="str">
        <f t="shared" si="175"/>
        <v/>
      </c>
      <c r="AN456" s="384" t="str">
        <f t="shared" si="176"/>
        <v/>
      </c>
      <c r="AO456" s="384" t="str">
        <f t="shared" si="177"/>
        <v/>
      </c>
      <c r="AP456" s="385" t="str">
        <f t="shared" si="178"/>
        <v/>
      </c>
    </row>
    <row r="457" spans="37:42" ht="13.5" thickBot="1" x14ac:dyDescent="0.25">
      <c r="AK457" s="387" t="str">
        <f t="shared" si="174"/>
        <v/>
      </c>
      <c r="AL457" s="381" t="str">
        <f t="shared" si="179"/>
        <v/>
      </c>
      <c r="AM457" s="383" t="str">
        <f t="shared" si="175"/>
        <v/>
      </c>
      <c r="AN457" s="386" t="str">
        <f t="shared" si="176"/>
        <v/>
      </c>
      <c r="AO457" s="386" t="str">
        <f t="shared" si="177"/>
        <v/>
      </c>
      <c r="AP457" s="365" t="str">
        <f t="shared" si="178"/>
        <v/>
      </c>
    </row>
    <row r="458" spans="37:42" x14ac:dyDescent="0.2">
      <c r="AK458" s="1093" t="str">
        <f>IF($AB$24="","",$AB$24)</f>
        <v>Disney+</v>
      </c>
      <c r="AL458" s="1094"/>
      <c r="AM458" s="1094"/>
      <c r="AN458" s="1094"/>
      <c r="AO458" s="1094"/>
      <c r="AP458" s="1095"/>
    </row>
    <row r="459" spans="37:42" x14ac:dyDescent="0.2">
      <c r="AK459" s="389" t="s">
        <v>192</v>
      </c>
      <c r="AL459" s="1092" t="str">
        <f>IF($AC$24="","",$AC$24)</f>
        <v>Yearly</v>
      </c>
      <c r="AM459" s="1092"/>
      <c r="AN459" s="390" t="s">
        <v>193</v>
      </c>
      <c r="AO459" s="390" t="s">
        <v>261</v>
      </c>
      <c r="AP459" s="391" t="s">
        <v>495</v>
      </c>
    </row>
    <row r="460" spans="37:42" x14ac:dyDescent="0.2">
      <c r="AK460" s="379" t="str">
        <f>IF(AL460="","",$AB$24)</f>
        <v>Disney+</v>
      </c>
      <c r="AL460" s="380">
        <f>IF(AI24="","",AI24)</f>
        <v>45268</v>
      </c>
      <c r="AM460" s="382" t="str">
        <f>IF(AL460="","",TEXT(AL460,"mmmm yyyy"))</f>
        <v>December 2023</v>
      </c>
      <c r="AN460" s="384">
        <f>IF(AL460="","",$AD$24)</f>
        <v>124.79</v>
      </c>
      <c r="AO460" s="384" t="str">
        <f>IF(AL460="","",$AE$24)</f>
        <v>Fixed Bills</v>
      </c>
      <c r="AP460" s="385">
        <f>IF(AL460="","",DAY(AL460))</f>
        <v>8</v>
      </c>
    </row>
    <row r="461" spans="37:42" x14ac:dyDescent="0.2">
      <c r="AK461" s="379" t="str">
        <f t="shared" ref="AK461:AK513" si="180">IF(AL461="","",$AB$24)</f>
        <v>Disney+</v>
      </c>
      <c r="AL461" s="380">
        <f>IF(AL460&gt;$AI$10,"",IF($AL$459="Weekly",AL460+7*1,IF($AL$459="Bi-Weekly",AL460+7*2,IF($AL$459="Monthly",EDATE(AL460,1),IF($AL$459="Bi-Yearly",EDATE(AL460,6),IF($AL$459="Yearly",EDATE(AL460,12),""))))))</f>
        <v>45634</v>
      </c>
      <c r="AM461" s="382" t="str">
        <f t="shared" ref="AM461:AM513" si="181">IF(AL461="","",TEXT(AL461,"mmmm yyyy"))</f>
        <v>December 2024</v>
      </c>
      <c r="AN461" s="384">
        <f t="shared" ref="AN461:AN513" si="182">IF(AL461="","",$AD$24)</f>
        <v>124.79</v>
      </c>
      <c r="AO461" s="384" t="str">
        <f t="shared" ref="AO461:AO513" si="183">IF(AL461="","",$AE$24)</f>
        <v>Fixed Bills</v>
      </c>
      <c r="AP461" s="385">
        <f t="shared" ref="AP461:AP513" si="184">IF(AL461="","",DAY(AL461))</f>
        <v>8</v>
      </c>
    </row>
    <row r="462" spans="37:42" x14ac:dyDescent="0.2">
      <c r="AK462" s="379" t="str">
        <f t="shared" si="180"/>
        <v/>
      </c>
      <c r="AL462" s="380" t="str">
        <f t="shared" ref="AL462:AL513" si="185">IF(AL461&gt;$AI$10,"",IF($AL$459="Weekly",AL461+7*1,IF($AL$459="Bi-Weekly",AL461+7*2,IF($AL$459="Monthly",EDATE(AL461,1),IF($AL$459="Bi-Yearly",EDATE(AL461,6),IF($AL$459="Yearly",EDATE(AL461,12),""))))))</f>
        <v/>
      </c>
      <c r="AM462" s="382" t="str">
        <f t="shared" si="181"/>
        <v/>
      </c>
      <c r="AN462" s="384" t="str">
        <f t="shared" si="182"/>
        <v/>
      </c>
      <c r="AO462" s="384" t="str">
        <f t="shared" si="183"/>
        <v/>
      </c>
      <c r="AP462" s="385" t="str">
        <f t="shared" si="184"/>
        <v/>
      </c>
    </row>
    <row r="463" spans="37:42" x14ac:dyDescent="0.2">
      <c r="AK463" s="379" t="str">
        <f t="shared" si="180"/>
        <v/>
      </c>
      <c r="AL463" s="380" t="str">
        <f t="shared" si="185"/>
        <v/>
      </c>
      <c r="AM463" s="382" t="str">
        <f t="shared" si="181"/>
        <v/>
      </c>
      <c r="AN463" s="384" t="str">
        <f t="shared" si="182"/>
        <v/>
      </c>
      <c r="AO463" s="384" t="str">
        <f t="shared" si="183"/>
        <v/>
      </c>
      <c r="AP463" s="385" t="str">
        <f t="shared" si="184"/>
        <v/>
      </c>
    </row>
    <row r="464" spans="37:42" x14ac:dyDescent="0.2">
      <c r="AK464" s="379" t="str">
        <f t="shared" si="180"/>
        <v/>
      </c>
      <c r="AL464" s="380" t="str">
        <f t="shared" si="185"/>
        <v/>
      </c>
      <c r="AM464" s="382" t="str">
        <f t="shared" si="181"/>
        <v/>
      </c>
      <c r="AN464" s="384" t="str">
        <f t="shared" si="182"/>
        <v/>
      </c>
      <c r="AO464" s="384" t="str">
        <f t="shared" si="183"/>
        <v/>
      </c>
      <c r="AP464" s="385" t="str">
        <f t="shared" si="184"/>
        <v/>
      </c>
    </row>
    <row r="465" spans="37:42" x14ac:dyDescent="0.2">
      <c r="AK465" s="379" t="str">
        <f t="shared" si="180"/>
        <v/>
      </c>
      <c r="AL465" s="380" t="str">
        <f t="shared" si="185"/>
        <v/>
      </c>
      <c r="AM465" s="382" t="str">
        <f t="shared" si="181"/>
        <v/>
      </c>
      <c r="AN465" s="384" t="str">
        <f t="shared" si="182"/>
        <v/>
      </c>
      <c r="AO465" s="384" t="str">
        <f t="shared" si="183"/>
        <v/>
      </c>
      <c r="AP465" s="385" t="str">
        <f t="shared" si="184"/>
        <v/>
      </c>
    </row>
    <row r="466" spans="37:42" x14ac:dyDescent="0.2">
      <c r="AK466" s="379" t="str">
        <f t="shared" si="180"/>
        <v/>
      </c>
      <c r="AL466" s="380" t="str">
        <f t="shared" si="185"/>
        <v/>
      </c>
      <c r="AM466" s="382" t="str">
        <f t="shared" si="181"/>
        <v/>
      </c>
      <c r="AN466" s="384" t="str">
        <f t="shared" si="182"/>
        <v/>
      </c>
      <c r="AO466" s="384" t="str">
        <f t="shared" si="183"/>
        <v/>
      </c>
      <c r="AP466" s="385" t="str">
        <f t="shared" si="184"/>
        <v/>
      </c>
    </row>
    <row r="467" spans="37:42" x14ac:dyDescent="0.2">
      <c r="AK467" s="379" t="str">
        <f t="shared" si="180"/>
        <v/>
      </c>
      <c r="AL467" s="380" t="str">
        <f t="shared" si="185"/>
        <v/>
      </c>
      <c r="AM467" s="382" t="str">
        <f t="shared" si="181"/>
        <v/>
      </c>
      <c r="AN467" s="384" t="str">
        <f t="shared" si="182"/>
        <v/>
      </c>
      <c r="AO467" s="384" t="str">
        <f t="shared" si="183"/>
        <v/>
      </c>
      <c r="AP467" s="385" t="str">
        <f t="shared" si="184"/>
        <v/>
      </c>
    </row>
    <row r="468" spans="37:42" x14ac:dyDescent="0.2">
      <c r="AK468" s="379" t="str">
        <f t="shared" si="180"/>
        <v/>
      </c>
      <c r="AL468" s="380" t="str">
        <f t="shared" si="185"/>
        <v/>
      </c>
      <c r="AM468" s="382" t="str">
        <f t="shared" si="181"/>
        <v/>
      </c>
      <c r="AN468" s="384" t="str">
        <f t="shared" si="182"/>
        <v/>
      </c>
      <c r="AO468" s="384" t="str">
        <f t="shared" si="183"/>
        <v/>
      </c>
      <c r="AP468" s="385" t="str">
        <f t="shared" si="184"/>
        <v/>
      </c>
    </row>
    <row r="469" spans="37:42" x14ac:dyDescent="0.2">
      <c r="AK469" s="379" t="str">
        <f t="shared" si="180"/>
        <v/>
      </c>
      <c r="AL469" s="380" t="str">
        <f t="shared" si="185"/>
        <v/>
      </c>
      <c r="AM469" s="382" t="str">
        <f t="shared" si="181"/>
        <v/>
      </c>
      <c r="AN469" s="384" t="str">
        <f t="shared" si="182"/>
        <v/>
      </c>
      <c r="AO469" s="384" t="str">
        <f t="shared" si="183"/>
        <v/>
      </c>
      <c r="AP469" s="385" t="str">
        <f t="shared" si="184"/>
        <v/>
      </c>
    </row>
    <row r="470" spans="37:42" x14ac:dyDescent="0.2">
      <c r="AK470" s="379" t="str">
        <f t="shared" si="180"/>
        <v/>
      </c>
      <c r="AL470" s="380" t="str">
        <f t="shared" si="185"/>
        <v/>
      </c>
      <c r="AM470" s="382" t="str">
        <f t="shared" si="181"/>
        <v/>
      </c>
      <c r="AN470" s="384" t="str">
        <f t="shared" si="182"/>
        <v/>
      </c>
      <c r="AO470" s="384" t="str">
        <f t="shared" si="183"/>
        <v/>
      </c>
      <c r="AP470" s="385" t="str">
        <f t="shared" si="184"/>
        <v/>
      </c>
    </row>
    <row r="471" spans="37:42" x14ac:dyDescent="0.2">
      <c r="AK471" s="379" t="str">
        <f t="shared" si="180"/>
        <v/>
      </c>
      <c r="AL471" s="380" t="str">
        <f t="shared" si="185"/>
        <v/>
      </c>
      <c r="AM471" s="382" t="str">
        <f t="shared" si="181"/>
        <v/>
      </c>
      <c r="AN471" s="384" t="str">
        <f t="shared" si="182"/>
        <v/>
      </c>
      <c r="AO471" s="384" t="str">
        <f t="shared" si="183"/>
        <v/>
      </c>
      <c r="AP471" s="385" t="str">
        <f t="shared" si="184"/>
        <v/>
      </c>
    </row>
    <row r="472" spans="37:42" x14ac:dyDescent="0.2">
      <c r="AK472" s="379" t="str">
        <f t="shared" si="180"/>
        <v/>
      </c>
      <c r="AL472" s="380" t="str">
        <f t="shared" si="185"/>
        <v/>
      </c>
      <c r="AM472" s="382" t="str">
        <f t="shared" si="181"/>
        <v/>
      </c>
      <c r="AN472" s="384" t="str">
        <f t="shared" si="182"/>
        <v/>
      </c>
      <c r="AO472" s="384" t="str">
        <f t="shared" si="183"/>
        <v/>
      </c>
      <c r="AP472" s="385" t="str">
        <f t="shared" si="184"/>
        <v/>
      </c>
    </row>
    <row r="473" spans="37:42" x14ac:dyDescent="0.2">
      <c r="AK473" s="379" t="str">
        <f t="shared" si="180"/>
        <v/>
      </c>
      <c r="AL473" s="380" t="str">
        <f t="shared" si="185"/>
        <v/>
      </c>
      <c r="AM473" s="382" t="str">
        <f t="shared" si="181"/>
        <v/>
      </c>
      <c r="AN473" s="384" t="str">
        <f t="shared" si="182"/>
        <v/>
      </c>
      <c r="AO473" s="384" t="str">
        <f t="shared" si="183"/>
        <v/>
      </c>
      <c r="AP473" s="385" t="str">
        <f t="shared" si="184"/>
        <v/>
      </c>
    </row>
    <row r="474" spans="37:42" x14ac:dyDescent="0.2">
      <c r="AK474" s="379" t="str">
        <f t="shared" si="180"/>
        <v/>
      </c>
      <c r="AL474" s="380" t="str">
        <f t="shared" si="185"/>
        <v/>
      </c>
      <c r="AM474" s="382" t="str">
        <f t="shared" si="181"/>
        <v/>
      </c>
      <c r="AN474" s="384" t="str">
        <f t="shared" si="182"/>
        <v/>
      </c>
      <c r="AO474" s="384" t="str">
        <f t="shared" si="183"/>
        <v/>
      </c>
      <c r="AP474" s="385" t="str">
        <f t="shared" si="184"/>
        <v/>
      </c>
    </row>
    <row r="475" spans="37:42" x14ac:dyDescent="0.2">
      <c r="AK475" s="379" t="str">
        <f t="shared" si="180"/>
        <v/>
      </c>
      <c r="AL475" s="380" t="str">
        <f t="shared" si="185"/>
        <v/>
      </c>
      <c r="AM475" s="382" t="str">
        <f t="shared" si="181"/>
        <v/>
      </c>
      <c r="AN475" s="384" t="str">
        <f t="shared" si="182"/>
        <v/>
      </c>
      <c r="AO475" s="384" t="str">
        <f t="shared" si="183"/>
        <v/>
      </c>
      <c r="AP475" s="385" t="str">
        <f t="shared" si="184"/>
        <v/>
      </c>
    </row>
    <row r="476" spans="37:42" x14ac:dyDescent="0.2">
      <c r="AK476" s="379" t="str">
        <f t="shared" si="180"/>
        <v/>
      </c>
      <c r="AL476" s="380" t="str">
        <f t="shared" si="185"/>
        <v/>
      </c>
      <c r="AM476" s="382" t="str">
        <f t="shared" si="181"/>
        <v/>
      </c>
      <c r="AN476" s="384" t="str">
        <f t="shared" si="182"/>
        <v/>
      </c>
      <c r="AO476" s="384" t="str">
        <f t="shared" si="183"/>
        <v/>
      </c>
      <c r="AP476" s="385" t="str">
        <f t="shared" si="184"/>
        <v/>
      </c>
    </row>
    <row r="477" spans="37:42" x14ac:dyDescent="0.2">
      <c r="AK477" s="379" t="str">
        <f t="shared" si="180"/>
        <v/>
      </c>
      <c r="AL477" s="380" t="str">
        <f t="shared" si="185"/>
        <v/>
      </c>
      <c r="AM477" s="382" t="str">
        <f t="shared" si="181"/>
        <v/>
      </c>
      <c r="AN477" s="384" t="str">
        <f t="shared" si="182"/>
        <v/>
      </c>
      <c r="AO477" s="384" t="str">
        <f t="shared" si="183"/>
        <v/>
      </c>
      <c r="AP477" s="385" t="str">
        <f t="shared" si="184"/>
        <v/>
      </c>
    </row>
    <row r="478" spans="37:42" x14ac:dyDescent="0.2">
      <c r="AK478" s="379" t="str">
        <f t="shared" si="180"/>
        <v/>
      </c>
      <c r="AL478" s="380" t="str">
        <f t="shared" si="185"/>
        <v/>
      </c>
      <c r="AM478" s="382" t="str">
        <f t="shared" si="181"/>
        <v/>
      </c>
      <c r="AN478" s="384" t="str">
        <f t="shared" si="182"/>
        <v/>
      </c>
      <c r="AO478" s="384" t="str">
        <f t="shared" si="183"/>
        <v/>
      </c>
      <c r="AP478" s="385" t="str">
        <f t="shared" si="184"/>
        <v/>
      </c>
    </row>
    <row r="479" spans="37:42" x14ac:dyDescent="0.2">
      <c r="AK479" s="379" t="str">
        <f t="shared" si="180"/>
        <v/>
      </c>
      <c r="AL479" s="380" t="str">
        <f t="shared" si="185"/>
        <v/>
      </c>
      <c r="AM479" s="382" t="str">
        <f t="shared" si="181"/>
        <v/>
      </c>
      <c r="AN479" s="384" t="str">
        <f t="shared" si="182"/>
        <v/>
      </c>
      <c r="AO479" s="384" t="str">
        <f t="shared" si="183"/>
        <v/>
      </c>
      <c r="AP479" s="385" t="str">
        <f t="shared" si="184"/>
        <v/>
      </c>
    </row>
    <row r="480" spans="37:42" x14ac:dyDescent="0.2">
      <c r="AK480" s="379" t="str">
        <f t="shared" si="180"/>
        <v/>
      </c>
      <c r="AL480" s="380" t="str">
        <f t="shared" si="185"/>
        <v/>
      </c>
      <c r="AM480" s="382" t="str">
        <f t="shared" si="181"/>
        <v/>
      </c>
      <c r="AN480" s="384" t="str">
        <f t="shared" si="182"/>
        <v/>
      </c>
      <c r="AO480" s="384" t="str">
        <f t="shared" si="183"/>
        <v/>
      </c>
      <c r="AP480" s="385" t="str">
        <f t="shared" si="184"/>
        <v/>
      </c>
    </row>
    <row r="481" spans="37:42" x14ac:dyDescent="0.2">
      <c r="AK481" s="379" t="str">
        <f t="shared" si="180"/>
        <v/>
      </c>
      <c r="AL481" s="380" t="str">
        <f t="shared" si="185"/>
        <v/>
      </c>
      <c r="AM481" s="382" t="str">
        <f t="shared" si="181"/>
        <v/>
      </c>
      <c r="AN481" s="384" t="str">
        <f t="shared" si="182"/>
        <v/>
      </c>
      <c r="AO481" s="384" t="str">
        <f t="shared" si="183"/>
        <v/>
      </c>
      <c r="AP481" s="385" t="str">
        <f t="shared" si="184"/>
        <v/>
      </c>
    </row>
    <row r="482" spans="37:42" x14ac:dyDescent="0.2">
      <c r="AK482" s="379" t="str">
        <f t="shared" si="180"/>
        <v/>
      </c>
      <c r="AL482" s="380" t="str">
        <f t="shared" si="185"/>
        <v/>
      </c>
      <c r="AM482" s="382" t="str">
        <f t="shared" si="181"/>
        <v/>
      </c>
      <c r="AN482" s="384" t="str">
        <f t="shared" si="182"/>
        <v/>
      </c>
      <c r="AO482" s="384" t="str">
        <f t="shared" si="183"/>
        <v/>
      </c>
      <c r="AP482" s="385" t="str">
        <f t="shared" si="184"/>
        <v/>
      </c>
    </row>
    <row r="483" spans="37:42" x14ac:dyDescent="0.2">
      <c r="AK483" s="379" t="str">
        <f t="shared" si="180"/>
        <v/>
      </c>
      <c r="AL483" s="380" t="str">
        <f t="shared" si="185"/>
        <v/>
      </c>
      <c r="AM483" s="382" t="str">
        <f t="shared" si="181"/>
        <v/>
      </c>
      <c r="AN483" s="384" t="str">
        <f t="shared" si="182"/>
        <v/>
      </c>
      <c r="AO483" s="384" t="str">
        <f t="shared" si="183"/>
        <v/>
      </c>
      <c r="AP483" s="385" t="str">
        <f t="shared" si="184"/>
        <v/>
      </c>
    </row>
    <row r="484" spans="37:42" x14ac:dyDescent="0.2">
      <c r="AK484" s="379" t="str">
        <f t="shared" si="180"/>
        <v/>
      </c>
      <c r="AL484" s="380" t="str">
        <f t="shared" si="185"/>
        <v/>
      </c>
      <c r="AM484" s="382" t="str">
        <f t="shared" si="181"/>
        <v/>
      </c>
      <c r="AN484" s="384" t="str">
        <f t="shared" si="182"/>
        <v/>
      </c>
      <c r="AO484" s="384" t="str">
        <f t="shared" si="183"/>
        <v/>
      </c>
      <c r="AP484" s="385" t="str">
        <f t="shared" si="184"/>
        <v/>
      </c>
    </row>
    <row r="485" spans="37:42" x14ac:dyDescent="0.2">
      <c r="AK485" s="379" t="str">
        <f t="shared" si="180"/>
        <v/>
      </c>
      <c r="AL485" s="380" t="str">
        <f t="shared" si="185"/>
        <v/>
      </c>
      <c r="AM485" s="382" t="str">
        <f t="shared" si="181"/>
        <v/>
      </c>
      <c r="AN485" s="384" t="str">
        <f t="shared" si="182"/>
        <v/>
      </c>
      <c r="AO485" s="384" t="str">
        <f t="shared" si="183"/>
        <v/>
      </c>
      <c r="AP485" s="385" t="str">
        <f t="shared" si="184"/>
        <v/>
      </c>
    </row>
    <row r="486" spans="37:42" x14ac:dyDescent="0.2">
      <c r="AK486" s="379" t="str">
        <f t="shared" si="180"/>
        <v/>
      </c>
      <c r="AL486" s="380" t="str">
        <f t="shared" si="185"/>
        <v/>
      </c>
      <c r="AM486" s="382" t="str">
        <f t="shared" si="181"/>
        <v/>
      </c>
      <c r="AN486" s="384" t="str">
        <f t="shared" si="182"/>
        <v/>
      </c>
      <c r="AO486" s="384" t="str">
        <f t="shared" si="183"/>
        <v/>
      </c>
      <c r="AP486" s="385" t="str">
        <f t="shared" si="184"/>
        <v/>
      </c>
    </row>
    <row r="487" spans="37:42" x14ac:dyDescent="0.2">
      <c r="AK487" s="379" t="str">
        <f t="shared" si="180"/>
        <v/>
      </c>
      <c r="AL487" s="380" t="str">
        <f t="shared" si="185"/>
        <v/>
      </c>
      <c r="AM487" s="382" t="str">
        <f t="shared" si="181"/>
        <v/>
      </c>
      <c r="AN487" s="384" t="str">
        <f t="shared" si="182"/>
        <v/>
      </c>
      <c r="AO487" s="384" t="str">
        <f t="shared" si="183"/>
        <v/>
      </c>
      <c r="AP487" s="385" t="str">
        <f t="shared" si="184"/>
        <v/>
      </c>
    </row>
    <row r="488" spans="37:42" x14ac:dyDescent="0.2">
      <c r="AK488" s="379" t="str">
        <f t="shared" si="180"/>
        <v/>
      </c>
      <c r="AL488" s="380" t="str">
        <f t="shared" si="185"/>
        <v/>
      </c>
      <c r="AM488" s="382" t="str">
        <f t="shared" si="181"/>
        <v/>
      </c>
      <c r="AN488" s="384" t="str">
        <f t="shared" si="182"/>
        <v/>
      </c>
      <c r="AO488" s="384" t="str">
        <f t="shared" si="183"/>
        <v/>
      </c>
      <c r="AP488" s="385" t="str">
        <f t="shared" si="184"/>
        <v/>
      </c>
    </row>
    <row r="489" spans="37:42" x14ac:dyDescent="0.2">
      <c r="AK489" s="379" t="str">
        <f t="shared" si="180"/>
        <v/>
      </c>
      <c r="AL489" s="380" t="str">
        <f t="shared" si="185"/>
        <v/>
      </c>
      <c r="AM489" s="382" t="str">
        <f t="shared" si="181"/>
        <v/>
      </c>
      <c r="AN489" s="384" t="str">
        <f t="shared" si="182"/>
        <v/>
      </c>
      <c r="AO489" s="384" t="str">
        <f t="shared" si="183"/>
        <v/>
      </c>
      <c r="AP489" s="385" t="str">
        <f t="shared" si="184"/>
        <v/>
      </c>
    </row>
    <row r="490" spans="37:42" x14ac:dyDescent="0.2">
      <c r="AK490" s="379" t="str">
        <f t="shared" si="180"/>
        <v/>
      </c>
      <c r="AL490" s="380" t="str">
        <f t="shared" si="185"/>
        <v/>
      </c>
      <c r="AM490" s="382" t="str">
        <f t="shared" si="181"/>
        <v/>
      </c>
      <c r="AN490" s="384" t="str">
        <f t="shared" si="182"/>
        <v/>
      </c>
      <c r="AO490" s="384" t="str">
        <f t="shared" si="183"/>
        <v/>
      </c>
      <c r="AP490" s="385" t="str">
        <f t="shared" si="184"/>
        <v/>
      </c>
    </row>
    <row r="491" spans="37:42" x14ac:dyDescent="0.2">
      <c r="AK491" s="379" t="str">
        <f t="shared" si="180"/>
        <v/>
      </c>
      <c r="AL491" s="380" t="str">
        <f t="shared" si="185"/>
        <v/>
      </c>
      <c r="AM491" s="382" t="str">
        <f t="shared" si="181"/>
        <v/>
      </c>
      <c r="AN491" s="384" t="str">
        <f t="shared" si="182"/>
        <v/>
      </c>
      <c r="AO491" s="384" t="str">
        <f t="shared" si="183"/>
        <v/>
      </c>
      <c r="AP491" s="385" t="str">
        <f t="shared" si="184"/>
        <v/>
      </c>
    </row>
    <row r="492" spans="37:42" x14ac:dyDescent="0.2">
      <c r="AK492" s="379" t="str">
        <f t="shared" si="180"/>
        <v/>
      </c>
      <c r="AL492" s="380" t="str">
        <f t="shared" si="185"/>
        <v/>
      </c>
      <c r="AM492" s="382" t="str">
        <f t="shared" si="181"/>
        <v/>
      </c>
      <c r="AN492" s="384" t="str">
        <f t="shared" si="182"/>
        <v/>
      </c>
      <c r="AO492" s="384" t="str">
        <f t="shared" si="183"/>
        <v/>
      </c>
      <c r="AP492" s="385" t="str">
        <f t="shared" si="184"/>
        <v/>
      </c>
    </row>
    <row r="493" spans="37:42" x14ac:dyDescent="0.2">
      <c r="AK493" s="379" t="str">
        <f t="shared" si="180"/>
        <v/>
      </c>
      <c r="AL493" s="380" t="str">
        <f t="shared" si="185"/>
        <v/>
      </c>
      <c r="AM493" s="382" t="str">
        <f t="shared" si="181"/>
        <v/>
      </c>
      <c r="AN493" s="384" t="str">
        <f t="shared" si="182"/>
        <v/>
      </c>
      <c r="AO493" s="384" t="str">
        <f t="shared" si="183"/>
        <v/>
      </c>
      <c r="AP493" s="385" t="str">
        <f t="shared" si="184"/>
        <v/>
      </c>
    </row>
    <row r="494" spans="37:42" x14ac:dyDescent="0.2">
      <c r="AK494" s="379" t="str">
        <f t="shared" si="180"/>
        <v/>
      </c>
      <c r="AL494" s="380" t="str">
        <f t="shared" si="185"/>
        <v/>
      </c>
      <c r="AM494" s="382" t="str">
        <f t="shared" si="181"/>
        <v/>
      </c>
      <c r="AN494" s="384" t="str">
        <f t="shared" si="182"/>
        <v/>
      </c>
      <c r="AO494" s="384" t="str">
        <f t="shared" si="183"/>
        <v/>
      </c>
      <c r="AP494" s="385" t="str">
        <f t="shared" si="184"/>
        <v/>
      </c>
    </row>
    <row r="495" spans="37:42" x14ac:dyDescent="0.2">
      <c r="AK495" s="379" t="str">
        <f t="shared" si="180"/>
        <v/>
      </c>
      <c r="AL495" s="380" t="str">
        <f t="shared" si="185"/>
        <v/>
      </c>
      <c r="AM495" s="382" t="str">
        <f t="shared" si="181"/>
        <v/>
      </c>
      <c r="AN495" s="384" t="str">
        <f t="shared" si="182"/>
        <v/>
      </c>
      <c r="AO495" s="384" t="str">
        <f t="shared" si="183"/>
        <v/>
      </c>
      <c r="AP495" s="385" t="str">
        <f t="shared" si="184"/>
        <v/>
      </c>
    </row>
    <row r="496" spans="37:42" x14ac:dyDescent="0.2">
      <c r="AK496" s="379" t="str">
        <f t="shared" si="180"/>
        <v/>
      </c>
      <c r="AL496" s="380" t="str">
        <f t="shared" si="185"/>
        <v/>
      </c>
      <c r="AM496" s="382" t="str">
        <f t="shared" si="181"/>
        <v/>
      </c>
      <c r="AN496" s="384" t="str">
        <f t="shared" si="182"/>
        <v/>
      </c>
      <c r="AO496" s="384" t="str">
        <f t="shared" si="183"/>
        <v/>
      </c>
      <c r="AP496" s="385" t="str">
        <f t="shared" si="184"/>
        <v/>
      </c>
    </row>
    <row r="497" spans="37:42" x14ac:dyDescent="0.2">
      <c r="AK497" s="379" t="str">
        <f t="shared" si="180"/>
        <v/>
      </c>
      <c r="AL497" s="380" t="str">
        <f t="shared" si="185"/>
        <v/>
      </c>
      <c r="AM497" s="382" t="str">
        <f t="shared" si="181"/>
        <v/>
      </c>
      <c r="AN497" s="384" t="str">
        <f t="shared" si="182"/>
        <v/>
      </c>
      <c r="AO497" s="384" t="str">
        <f t="shared" si="183"/>
        <v/>
      </c>
      <c r="AP497" s="385" t="str">
        <f t="shared" si="184"/>
        <v/>
      </c>
    </row>
    <row r="498" spans="37:42" x14ac:dyDescent="0.2">
      <c r="AK498" s="379" t="str">
        <f t="shared" si="180"/>
        <v/>
      </c>
      <c r="AL498" s="380" t="str">
        <f t="shared" si="185"/>
        <v/>
      </c>
      <c r="AM498" s="382" t="str">
        <f t="shared" si="181"/>
        <v/>
      </c>
      <c r="AN498" s="384" t="str">
        <f t="shared" si="182"/>
        <v/>
      </c>
      <c r="AO498" s="384" t="str">
        <f t="shared" si="183"/>
        <v/>
      </c>
      <c r="AP498" s="385" t="str">
        <f t="shared" si="184"/>
        <v/>
      </c>
    </row>
    <row r="499" spans="37:42" x14ac:dyDescent="0.2">
      <c r="AK499" s="379" t="str">
        <f t="shared" si="180"/>
        <v/>
      </c>
      <c r="AL499" s="380" t="str">
        <f t="shared" si="185"/>
        <v/>
      </c>
      <c r="AM499" s="382" t="str">
        <f t="shared" si="181"/>
        <v/>
      </c>
      <c r="AN499" s="384" t="str">
        <f t="shared" si="182"/>
        <v/>
      </c>
      <c r="AO499" s="384" t="str">
        <f t="shared" si="183"/>
        <v/>
      </c>
      <c r="AP499" s="385" t="str">
        <f t="shared" si="184"/>
        <v/>
      </c>
    </row>
    <row r="500" spans="37:42" x14ac:dyDescent="0.2">
      <c r="AK500" s="379" t="str">
        <f t="shared" si="180"/>
        <v/>
      </c>
      <c r="AL500" s="380" t="str">
        <f t="shared" si="185"/>
        <v/>
      </c>
      <c r="AM500" s="382" t="str">
        <f t="shared" si="181"/>
        <v/>
      </c>
      <c r="AN500" s="384" t="str">
        <f t="shared" si="182"/>
        <v/>
      </c>
      <c r="AO500" s="384" t="str">
        <f t="shared" si="183"/>
        <v/>
      </c>
      <c r="AP500" s="385" t="str">
        <f t="shared" si="184"/>
        <v/>
      </c>
    </row>
    <row r="501" spans="37:42" x14ac:dyDescent="0.2">
      <c r="AK501" s="379" t="str">
        <f t="shared" si="180"/>
        <v/>
      </c>
      <c r="AL501" s="380" t="str">
        <f t="shared" si="185"/>
        <v/>
      </c>
      <c r="AM501" s="382" t="str">
        <f t="shared" si="181"/>
        <v/>
      </c>
      <c r="AN501" s="384" t="str">
        <f t="shared" si="182"/>
        <v/>
      </c>
      <c r="AO501" s="384" t="str">
        <f t="shared" si="183"/>
        <v/>
      </c>
      <c r="AP501" s="385" t="str">
        <f t="shared" si="184"/>
        <v/>
      </c>
    </row>
    <row r="502" spans="37:42" x14ac:dyDescent="0.2">
      <c r="AK502" s="379" t="str">
        <f t="shared" si="180"/>
        <v/>
      </c>
      <c r="AL502" s="380" t="str">
        <f t="shared" si="185"/>
        <v/>
      </c>
      <c r="AM502" s="382" t="str">
        <f t="shared" si="181"/>
        <v/>
      </c>
      <c r="AN502" s="384" t="str">
        <f t="shared" si="182"/>
        <v/>
      </c>
      <c r="AO502" s="384" t="str">
        <f t="shared" si="183"/>
        <v/>
      </c>
      <c r="AP502" s="385" t="str">
        <f t="shared" si="184"/>
        <v/>
      </c>
    </row>
    <row r="503" spans="37:42" x14ac:dyDescent="0.2">
      <c r="AK503" s="379" t="str">
        <f t="shared" si="180"/>
        <v/>
      </c>
      <c r="AL503" s="380" t="str">
        <f t="shared" si="185"/>
        <v/>
      </c>
      <c r="AM503" s="382" t="str">
        <f t="shared" si="181"/>
        <v/>
      </c>
      <c r="AN503" s="384" t="str">
        <f t="shared" si="182"/>
        <v/>
      </c>
      <c r="AO503" s="384" t="str">
        <f t="shared" si="183"/>
        <v/>
      </c>
      <c r="AP503" s="385" t="str">
        <f t="shared" si="184"/>
        <v/>
      </c>
    </row>
    <row r="504" spans="37:42" x14ac:dyDescent="0.2">
      <c r="AK504" s="379" t="str">
        <f t="shared" si="180"/>
        <v/>
      </c>
      <c r="AL504" s="380" t="str">
        <f t="shared" si="185"/>
        <v/>
      </c>
      <c r="AM504" s="382" t="str">
        <f t="shared" si="181"/>
        <v/>
      </c>
      <c r="AN504" s="384" t="str">
        <f t="shared" si="182"/>
        <v/>
      </c>
      <c r="AO504" s="384" t="str">
        <f t="shared" si="183"/>
        <v/>
      </c>
      <c r="AP504" s="385" t="str">
        <f t="shared" si="184"/>
        <v/>
      </c>
    </row>
    <row r="505" spans="37:42" x14ac:dyDescent="0.2">
      <c r="AK505" s="379" t="str">
        <f t="shared" si="180"/>
        <v/>
      </c>
      <c r="AL505" s="380" t="str">
        <f t="shared" si="185"/>
        <v/>
      </c>
      <c r="AM505" s="382" t="str">
        <f t="shared" si="181"/>
        <v/>
      </c>
      <c r="AN505" s="384" t="str">
        <f t="shared" si="182"/>
        <v/>
      </c>
      <c r="AO505" s="384" t="str">
        <f t="shared" si="183"/>
        <v/>
      </c>
      <c r="AP505" s="385" t="str">
        <f t="shared" si="184"/>
        <v/>
      </c>
    </row>
    <row r="506" spans="37:42" x14ac:dyDescent="0.2">
      <c r="AK506" s="379" t="str">
        <f t="shared" si="180"/>
        <v/>
      </c>
      <c r="AL506" s="380" t="str">
        <f t="shared" si="185"/>
        <v/>
      </c>
      <c r="AM506" s="382" t="str">
        <f t="shared" si="181"/>
        <v/>
      </c>
      <c r="AN506" s="384" t="str">
        <f t="shared" si="182"/>
        <v/>
      </c>
      <c r="AO506" s="384" t="str">
        <f t="shared" si="183"/>
        <v/>
      </c>
      <c r="AP506" s="385" t="str">
        <f t="shared" si="184"/>
        <v/>
      </c>
    </row>
    <row r="507" spans="37:42" x14ac:dyDescent="0.2">
      <c r="AK507" s="379" t="str">
        <f t="shared" si="180"/>
        <v/>
      </c>
      <c r="AL507" s="380" t="str">
        <f t="shared" si="185"/>
        <v/>
      </c>
      <c r="AM507" s="382" t="str">
        <f t="shared" si="181"/>
        <v/>
      </c>
      <c r="AN507" s="384" t="str">
        <f t="shared" si="182"/>
        <v/>
      </c>
      <c r="AO507" s="384" t="str">
        <f t="shared" si="183"/>
        <v/>
      </c>
      <c r="AP507" s="385" t="str">
        <f t="shared" si="184"/>
        <v/>
      </c>
    </row>
    <row r="508" spans="37:42" x14ac:dyDescent="0.2">
      <c r="AK508" s="379" t="str">
        <f t="shared" si="180"/>
        <v/>
      </c>
      <c r="AL508" s="380" t="str">
        <f t="shared" si="185"/>
        <v/>
      </c>
      <c r="AM508" s="382" t="str">
        <f t="shared" si="181"/>
        <v/>
      </c>
      <c r="AN508" s="384" t="str">
        <f t="shared" si="182"/>
        <v/>
      </c>
      <c r="AO508" s="384" t="str">
        <f t="shared" si="183"/>
        <v/>
      </c>
      <c r="AP508" s="385" t="str">
        <f t="shared" si="184"/>
        <v/>
      </c>
    </row>
    <row r="509" spans="37:42" x14ac:dyDescent="0.2">
      <c r="AK509" s="379" t="str">
        <f t="shared" si="180"/>
        <v/>
      </c>
      <c r="AL509" s="380" t="str">
        <f t="shared" si="185"/>
        <v/>
      </c>
      <c r="AM509" s="382" t="str">
        <f t="shared" si="181"/>
        <v/>
      </c>
      <c r="AN509" s="384" t="str">
        <f t="shared" si="182"/>
        <v/>
      </c>
      <c r="AO509" s="384" t="str">
        <f t="shared" si="183"/>
        <v/>
      </c>
      <c r="AP509" s="385" t="str">
        <f t="shared" si="184"/>
        <v/>
      </c>
    </row>
    <row r="510" spans="37:42" x14ac:dyDescent="0.2">
      <c r="AK510" s="379" t="str">
        <f t="shared" si="180"/>
        <v/>
      </c>
      <c r="AL510" s="380" t="str">
        <f t="shared" si="185"/>
        <v/>
      </c>
      <c r="AM510" s="382" t="str">
        <f t="shared" si="181"/>
        <v/>
      </c>
      <c r="AN510" s="384" t="str">
        <f t="shared" si="182"/>
        <v/>
      </c>
      <c r="AO510" s="384" t="str">
        <f t="shared" si="183"/>
        <v/>
      </c>
      <c r="AP510" s="385" t="str">
        <f t="shared" si="184"/>
        <v/>
      </c>
    </row>
    <row r="511" spans="37:42" x14ac:dyDescent="0.2">
      <c r="AK511" s="379" t="str">
        <f t="shared" si="180"/>
        <v/>
      </c>
      <c r="AL511" s="380" t="str">
        <f t="shared" si="185"/>
        <v/>
      </c>
      <c r="AM511" s="382" t="str">
        <f t="shared" si="181"/>
        <v/>
      </c>
      <c r="AN511" s="384" t="str">
        <f t="shared" si="182"/>
        <v/>
      </c>
      <c r="AO511" s="384" t="str">
        <f t="shared" si="183"/>
        <v/>
      </c>
      <c r="AP511" s="385" t="str">
        <f t="shared" si="184"/>
        <v/>
      </c>
    </row>
    <row r="512" spans="37:42" x14ac:dyDescent="0.2">
      <c r="AK512" s="379" t="str">
        <f t="shared" si="180"/>
        <v/>
      </c>
      <c r="AL512" s="380" t="str">
        <f t="shared" si="185"/>
        <v/>
      </c>
      <c r="AM512" s="382" t="str">
        <f t="shared" si="181"/>
        <v/>
      </c>
      <c r="AN512" s="384" t="str">
        <f t="shared" si="182"/>
        <v/>
      </c>
      <c r="AO512" s="384" t="str">
        <f t="shared" si="183"/>
        <v/>
      </c>
      <c r="AP512" s="385" t="str">
        <f t="shared" si="184"/>
        <v/>
      </c>
    </row>
    <row r="513" spans="37:42" ht="13.5" thickBot="1" x14ac:dyDescent="0.25">
      <c r="AK513" s="387" t="str">
        <f t="shared" si="180"/>
        <v/>
      </c>
      <c r="AL513" s="381" t="str">
        <f t="shared" si="185"/>
        <v/>
      </c>
      <c r="AM513" s="383" t="str">
        <f t="shared" si="181"/>
        <v/>
      </c>
      <c r="AN513" s="386" t="str">
        <f t="shared" si="182"/>
        <v/>
      </c>
      <c r="AO513" s="386" t="str">
        <f t="shared" si="183"/>
        <v/>
      </c>
      <c r="AP513" s="365" t="str">
        <f t="shared" si="184"/>
        <v/>
      </c>
    </row>
    <row r="514" spans="37:42" x14ac:dyDescent="0.2">
      <c r="AK514" s="1093" t="str">
        <f>IF($AB$25="","",$AB$25)</f>
        <v/>
      </c>
      <c r="AL514" s="1094"/>
      <c r="AM514" s="1094"/>
      <c r="AN514" s="1094"/>
      <c r="AO514" s="1094"/>
      <c r="AP514" s="1095"/>
    </row>
    <row r="515" spans="37:42" x14ac:dyDescent="0.2">
      <c r="AK515" s="389" t="s">
        <v>192</v>
      </c>
      <c r="AL515" s="1092" t="str">
        <f>IF($AC$25="","",$AC$25)</f>
        <v/>
      </c>
      <c r="AM515" s="1092"/>
      <c r="AN515" s="390" t="s">
        <v>193</v>
      </c>
      <c r="AO515" s="390" t="s">
        <v>261</v>
      </c>
      <c r="AP515" s="391" t="s">
        <v>495</v>
      </c>
    </row>
    <row r="516" spans="37:42" x14ac:dyDescent="0.2">
      <c r="AK516" s="379" t="str">
        <f>IF(AL516="","",$AB$25)</f>
        <v/>
      </c>
      <c r="AL516" s="380" t="str">
        <f>IF(AI25="","",AI25)</f>
        <v/>
      </c>
      <c r="AM516" s="382" t="str">
        <f>IF(AL516="","",TEXT(AL516,"mmmm yyyy"))</f>
        <v/>
      </c>
      <c r="AN516" s="384" t="str">
        <f>IF(AL516="","",$AD$25)</f>
        <v/>
      </c>
      <c r="AO516" s="384" t="str">
        <f>IF(AL516="","",$AE$25)</f>
        <v/>
      </c>
      <c r="AP516" s="385" t="str">
        <f>IF(AL516="","",DAY(AL516))</f>
        <v/>
      </c>
    </row>
    <row r="517" spans="37:42" x14ac:dyDescent="0.2">
      <c r="AK517" s="379" t="str">
        <f t="shared" ref="AK517:AK569" si="186">IF(AL517="","",$AB$25)</f>
        <v/>
      </c>
      <c r="AL517" s="380" t="str">
        <f>IF(AL516&gt;$AI$10,"",IF($AL$515="Weekly",AL516+7*1,IF($AL$515="Bi-Weekly",AL516+7*2,IF($AL$515="Monthly",EDATE(AL516,1),IF($AL$515="Bi-Yearly",EDATE(AL516,6),IF($AL$515="Yearly",EDATE(AL516,12),""))))))</f>
        <v/>
      </c>
      <c r="AM517" s="382" t="str">
        <f t="shared" ref="AM517:AM569" si="187">IF(AL517="","",TEXT(AL517,"mmmm yyyy"))</f>
        <v/>
      </c>
      <c r="AN517" s="384" t="str">
        <f t="shared" ref="AN517:AN569" si="188">IF(AL517="","",$AD$25)</f>
        <v/>
      </c>
      <c r="AO517" s="384" t="str">
        <f t="shared" ref="AO517:AO569" si="189">IF(AL517="","",$AE$25)</f>
        <v/>
      </c>
      <c r="AP517" s="385" t="str">
        <f t="shared" ref="AP517:AP569" si="190">IF(AL517="","",DAY(AL517))</f>
        <v/>
      </c>
    </row>
    <row r="518" spans="37:42" x14ac:dyDescent="0.2">
      <c r="AK518" s="379" t="str">
        <f t="shared" si="186"/>
        <v/>
      </c>
      <c r="AL518" s="380" t="str">
        <f t="shared" ref="AL518:AL569" si="191">IF(AL517&gt;$AI$10,"",IF($AL$515="Weekly",AL517+7*1,IF($AL$515="Bi-Weekly",AL517+7*2,IF($AL$515="Monthly",EDATE(AL517,1),IF($AL$515="Bi-Yearly",EDATE(AL517,6),IF($AL$515="Yearly",EDATE(AL517,12),""))))))</f>
        <v/>
      </c>
      <c r="AM518" s="382" t="str">
        <f t="shared" si="187"/>
        <v/>
      </c>
      <c r="AN518" s="384" t="str">
        <f t="shared" si="188"/>
        <v/>
      </c>
      <c r="AO518" s="384" t="str">
        <f t="shared" si="189"/>
        <v/>
      </c>
      <c r="AP518" s="385" t="str">
        <f t="shared" si="190"/>
        <v/>
      </c>
    </row>
    <row r="519" spans="37:42" x14ac:dyDescent="0.2">
      <c r="AK519" s="379" t="str">
        <f t="shared" si="186"/>
        <v/>
      </c>
      <c r="AL519" s="380" t="str">
        <f t="shared" si="191"/>
        <v/>
      </c>
      <c r="AM519" s="382" t="str">
        <f t="shared" si="187"/>
        <v/>
      </c>
      <c r="AN519" s="384" t="str">
        <f t="shared" si="188"/>
        <v/>
      </c>
      <c r="AO519" s="384" t="str">
        <f t="shared" si="189"/>
        <v/>
      </c>
      <c r="AP519" s="385" t="str">
        <f t="shared" si="190"/>
        <v/>
      </c>
    </row>
    <row r="520" spans="37:42" x14ac:dyDescent="0.2">
      <c r="AK520" s="379" t="str">
        <f t="shared" si="186"/>
        <v/>
      </c>
      <c r="AL520" s="380" t="str">
        <f t="shared" si="191"/>
        <v/>
      </c>
      <c r="AM520" s="382" t="str">
        <f t="shared" si="187"/>
        <v/>
      </c>
      <c r="AN520" s="384" t="str">
        <f t="shared" si="188"/>
        <v/>
      </c>
      <c r="AO520" s="384" t="str">
        <f t="shared" si="189"/>
        <v/>
      </c>
      <c r="AP520" s="385" t="str">
        <f t="shared" si="190"/>
        <v/>
      </c>
    </row>
    <row r="521" spans="37:42" x14ac:dyDescent="0.2">
      <c r="AK521" s="379" t="str">
        <f t="shared" si="186"/>
        <v/>
      </c>
      <c r="AL521" s="380" t="str">
        <f t="shared" si="191"/>
        <v/>
      </c>
      <c r="AM521" s="382" t="str">
        <f t="shared" si="187"/>
        <v/>
      </c>
      <c r="AN521" s="384" t="str">
        <f t="shared" si="188"/>
        <v/>
      </c>
      <c r="AO521" s="384" t="str">
        <f t="shared" si="189"/>
        <v/>
      </c>
      <c r="AP521" s="385" t="str">
        <f t="shared" si="190"/>
        <v/>
      </c>
    </row>
    <row r="522" spans="37:42" x14ac:dyDescent="0.2">
      <c r="AK522" s="379" t="str">
        <f t="shared" si="186"/>
        <v/>
      </c>
      <c r="AL522" s="380" t="str">
        <f t="shared" si="191"/>
        <v/>
      </c>
      <c r="AM522" s="382" t="str">
        <f t="shared" si="187"/>
        <v/>
      </c>
      <c r="AN522" s="384" t="str">
        <f t="shared" si="188"/>
        <v/>
      </c>
      <c r="AO522" s="384" t="str">
        <f t="shared" si="189"/>
        <v/>
      </c>
      <c r="AP522" s="385" t="str">
        <f t="shared" si="190"/>
        <v/>
      </c>
    </row>
    <row r="523" spans="37:42" x14ac:dyDescent="0.2">
      <c r="AK523" s="379" t="str">
        <f t="shared" si="186"/>
        <v/>
      </c>
      <c r="AL523" s="380" t="str">
        <f t="shared" si="191"/>
        <v/>
      </c>
      <c r="AM523" s="382" t="str">
        <f t="shared" si="187"/>
        <v/>
      </c>
      <c r="AN523" s="384" t="str">
        <f t="shared" si="188"/>
        <v/>
      </c>
      <c r="AO523" s="384" t="str">
        <f t="shared" si="189"/>
        <v/>
      </c>
      <c r="AP523" s="385" t="str">
        <f t="shared" si="190"/>
        <v/>
      </c>
    </row>
    <row r="524" spans="37:42" x14ac:dyDescent="0.2">
      <c r="AK524" s="379" t="str">
        <f t="shared" si="186"/>
        <v/>
      </c>
      <c r="AL524" s="380" t="str">
        <f t="shared" si="191"/>
        <v/>
      </c>
      <c r="AM524" s="382" t="str">
        <f t="shared" si="187"/>
        <v/>
      </c>
      <c r="AN524" s="384" t="str">
        <f t="shared" si="188"/>
        <v/>
      </c>
      <c r="AO524" s="384" t="str">
        <f t="shared" si="189"/>
        <v/>
      </c>
      <c r="AP524" s="385" t="str">
        <f t="shared" si="190"/>
        <v/>
      </c>
    </row>
    <row r="525" spans="37:42" x14ac:dyDescent="0.2">
      <c r="AK525" s="379" t="str">
        <f t="shared" si="186"/>
        <v/>
      </c>
      <c r="AL525" s="380" t="str">
        <f t="shared" si="191"/>
        <v/>
      </c>
      <c r="AM525" s="382" t="str">
        <f t="shared" si="187"/>
        <v/>
      </c>
      <c r="AN525" s="384" t="str">
        <f t="shared" si="188"/>
        <v/>
      </c>
      <c r="AO525" s="384" t="str">
        <f t="shared" si="189"/>
        <v/>
      </c>
      <c r="AP525" s="385" t="str">
        <f t="shared" si="190"/>
        <v/>
      </c>
    </row>
    <row r="526" spans="37:42" x14ac:dyDescent="0.2">
      <c r="AK526" s="379" t="str">
        <f t="shared" si="186"/>
        <v/>
      </c>
      <c r="AL526" s="380" t="str">
        <f t="shared" si="191"/>
        <v/>
      </c>
      <c r="AM526" s="382" t="str">
        <f t="shared" si="187"/>
        <v/>
      </c>
      <c r="AN526" s="384" t="str">
        <f t="shared" si="188"/>
        <v/>
      </c>
      <c r="AO526" s="384" t="str">
        <f t="shared" si="189"/>
        <v/>
      </c>
      <c r="AP526" s="385" t="str">
        <f t="shared" si="190"/>
        <v/>
      </c>
    </row>
    <row r="527" spans="37:42" x14ac:dyDescent="0.2">
      <c r="AK527" s="379" t="str">
        <f t="shared" si="186"/>
        <v/>
      </c>
      <c r="AL527" s="380" t="str">
        <f t="shared" si="191"/>
        <v/>
      </c>
      <c r="AM527" s="382" t="str">
        <f t="shared" si="187"/>
        <v/>
      </c>
      <c r="AN527" s="384" t="str">
        <f t="shared" si="188"/>
        <v/>
      </c>
      <c r="AO527" s="384" t="str">
        <f t="shared" si="189"/>
        <v/>
      </c>
      <c r="AP527" s="385" t="str">
        <f t="shared" si="190"/>
        <v/>
      </c>
    </row>
    <row r="528" spans="37:42" x14ac:dyDescent="0.2">
      <c r="AK528" s="379" t="str">
        <f t="shared" si="186"/>
        <v/>
      </c>
      <c r="AL528" s="380" t="str">
        <f t="shared" si="191"/>
        <v/>
      </c>
      <c r="AM528" s="382" t="str">
        <f t="shared" si="187"/>
        <v/>
      </c>
      <c r="AN528" s="384" t="str">
        <f t="shared" si="188"/>
        <v/>
      </c>
      <c r="AO528" s="384" t="str">
        <f t="shared" si="189"/>
        <v/>
      </c>
      <c r="AP528" s="385" t="str">
        <f t="shared" si="190"/>
        <v/>
      </c>
    </row>
    <row r="529" spans="37:42" x14ac:dyDescent="0.2">
      <c r="AK529" s="379" t="str">
        <f t="shared" si="186"/>
        <v/>
      </c>
      <c r="AL529" s="380" t="str">
        <f t="shared" si="191"/>
        <v/>
      </c>
      <c r="AM529" s="382" t="str">
        <f t="shared" si="187"/>
        <v/>
      </c>
      <c r="AN529" s="384" t="str">
        <f t="shared" si="188"/>
        <v/>
      </c>
      <c r="AO529" s="384" t="str">
        <f t="shared" si="189"/>
        <v/>
      </c>
      <c r="AP529" s="385" t="str">
        <f t="shared" si="190"/>
        <v/>
      </c>
    </row>
    <row r="530" spans="37:42" x14ac:dyDescent="0.2">
      <c r="AK530" s="379" t="str">
        <f t="shared" si="186"/>
        <v/>
      </c>
      <c r="AL530" s="380" t="str">
        <f t="shared" si="191"/>
        <v/>
      </c>
      <c r="AM530" s="382" t="str">
        <f t="shared" si="187"/>
        <v/>
      </c>
      <c r="AN530" s="384" t="str">
        <f t="shared" si="188"/>
        <v/>
      </c>
      <c r="AO530" s="384" t="str">
        <f t="shared" si="189"/>
        <v/>
      </c>
      <c r="AP530" s="385" t="str">
        <f t="shared" si="190"/>
        <v/>
      </c>
    </row>
    <row r="531" spans="37:42" x14ac:dyDescent="0.2">
      <c r="AK531" s="379" t="str">
        <f t="shared" si="186"/>
        <v/>
      </c>
      <c r="AL531" s="380" t="str">
        <f t="shared" si="191"/>
        <v/>
      </c>
      <c r="AM531" s="382" t="str">
        <f t="shared" si="187"/>
        <v/>
      </c>
      <c r="AN531" s="384" t="str">
        <f t="shared" si="188"/>
        <v/>
      </c>
      <c r="AO531" s="384" t="str">
        <f t="shared" si="189"/>
        <v/>
      </c>
      <c r="AP531" s="385" t="str">
        <f t="shared" si="190"/>
        <v/>
      </c>
    </row>
    <row r="532" spans="37:42" x14ac:dyDescent="0.2">
      <c r="AK532" s="379" t="str">
        <f t="shared" si="186"/>
        <v/>
      </c>
      <c r="AL532" s="380" t="str">
        <f t="shared" si="191"/>
        <v/>
      </c>
      <c r="AM532" s="382" t="str">
        <f t="shared" si="187"/>
        <v/>
      </c>
      <c r="AN532" s="384" t="str">
        <f t="shared" si="188"/>
        <v/>
      </c>
      <c r="AO532" s="384" t="str">
        <f t="shared" si="189"/>
        <v/>
      </c>
      <c r="AP532" s="385" t="str">
        <f t="shared" si="190"/>
        <v/>
      </c>
    </row>
    <row r="533" spans="37:42" x14ac:dyDescent="0.2">
      <c r="AK533" s="379" t="str">
        <f t="shared" si="186"/>
        <v/>
      </c>
      <c r="AL533" s="380" t="str">
        <f t="shared" si="191"/>
        <v/>
      </c>
      <c r="AM533" s="382" t="str">
        <f t="shared" si="187"/>
        <v/>
      </c>
      <c r="AN533" s="384" t="str">
        <f t="shared" si="188"/>
        <v/>
      </c>
      <c r="AO533" s="384" t="str">
        <f t="shared" si="189"/>
        <v/>
      </c>
      <c r="AP533" s="385" t="str">
        <f t="shared" si="190"/>
        <v/>
      </c>
    </row>
    <row r="534" spans="37:42" x14ac:dyDescent="0.2">
      <c r="AK534" s="379" t="str">
        <f t="shared" si="186"/>
        <v/>
      </c>
      <c r="AL534" s="380" t="str">
        <f t="shared" si="191"/>
        <v/>
      </c>
      <c r="AM534" s="382" t="str">
        <f t="shared" si="187"/>
        <v/>
      </c>
      <c r="AN534" s="384" t="str">
        <f t="shared" si="188"/>
        <v/>
      </c>
      <c r="AO534" s="384" t="str">
        <f t="shared" si="189"/>
        <v/>
      </c>
      <c r="AP534" s="385" t="str">
        <f t="shared" si="190"/>
        <v/>
      </c>
    </row>
    <row r="535" spans="37:42" x14ac:dyDescent="0.2">
      <c r="AK535" s="379" t="str">
        <f t="shared" si="186"/>
        <v/>
      </c>
      <c r="AL535" s="380" t="str">
        <f t="shared" si="191"/>
        <v/>
      </c>
      <c r="AM535" s="382" t="str">
        <f t="shared" si="187"/>
        <v/>
      </c>
      <c r="AN535" s="384" t="str">
        <f t="shared" si="188"/>
        <v/>
      </c>
      <c r="AO535" s="384" t="str">
        <f t="shared" si="189"/>
        <v/>
      </c>
      <c r="AP535" s="385" t="str">
        <f t="shared" si="190"/>
        <v/>
      </c>
    </row>
    <row r="536" spans="37:42" x14ac:dyDescent="0.2">
      <c r="AK536" s="379" t="str">
        <f t="shared" si="186"/>
        <v/>
      </c>
      <c r="AL536" s="380" t="str">
        <f t="shared" si="191"/>
        <v/>
      </c>
      <c r="AM536" s="382" t="str">
        <f t="shared" si="187"/>
        <v/>
      </c>
      <c r="AN536" s="384" t="str">
        <f t="shared" si="188"/>
        <v/>
      </c>
      <c r="AO536" s="384" t="str">
        <f t="shared" si="189"/>
        <v/>
      </c>
      <c r="AP536" s="385" t="str">
        <f t="shared" si="190"/>
        <v/>
      </c>
    </row>
    <row r="537" spans="37:42" x14ac:dyDescent="0.2">
      <c r="AK537" s="379" t="str">
        <f t="shared" si="186"/>
        <v/>
      </c>
      <c r="AL537" s="380" t="str">
        <f t="shared" si="191"/>
        <v/>
      </c>
      <c r="AM537" s="382" t="str">
        <f t="shared" si="187"/>
        <v/>
      </c>
      <c r="AN537" s="384" t="str">
        <f t="shared" si="188"/>
        <v/>
      </c>
      <c r="AO537" s="384" t="str">
        <f t="shared" si="189"/>
        <v/>
      </c>
      <c r="AP537" s="385" t="str">
        <f t="shared" si="190"/>
        <v/>
      </c>
    </row>
    <row r="538" spans="37:42" x14ac:dyDescent="0.2">
      <c r="AK538" s="379" t="str">
        <f t="shared" si="186"/>
        <v/>
      </c>
      <c r="AL538" s="380" t="str">
        <f t="shared" si="191"/>
        <v/>
      </c>
      <c r="AM538" s="382" t="str">
        <f t="shared" si="187"/>
        <v/>
      </c>
      <c r="AN538" s="384" t="str">
        <f t="shared" si="188"/>
        <v/>
      </c>
      <c r="AO538" s="384" t="str">
        <f t="shared" si="189"/>
        <v/>
      </c>
      <c r="AP538" s="385" t="str">
        <f t="shared" si="190"/>
        <v/>
      </c>
    </row>
    <row r="539" spans="37:42" x14ac:dyDescent="0.2">
      <c r="AK539" s="379" t="str">
        <f t="shared" si="186"/>
        <v/>
      </c>
      <c r="AL539" s="380" t="str">
        <f t="shared" si="191"/>
        <v/>
      </c>
      <c r="AM539" s="382" t="str">
        <f t="shared" si="187"/>
        <v/>
      </c>
      <c r="AN539" s="384" t="str">
        <f t="shared" si="188"/>
        <v/>
      </c>
      <c r="AO539" s="384" t="str">
        <f t="shared" si="189"/>
        <v/>
      </c>
      <c r="AP539" s="385" t="str">
        <f t="shared" si="190"/>
        <v/>
      </c>
    </row>
    <row r="540" spans="37:42" x14ac:dyDescent="0.2">
      <c r="AK540" s="379" t="str">
        <f t="shared" si="186"/>
        <v/>
      </c>
      <c r="AL540" s="380" t="str">
        <f t="shared" si="191"/>
        <v/>
      </c>
      <c r="AM540" s="382" t="str">
        <f t="shared" si="187"/>
        <v/>
      </c>
      <c r="AN540" s="384" t="str">
        <f t="shared" si="188"/>
        <v/>
      </c>
      <c r="AO540" s="384" t="str">
        <f t="shared" si="189"/>
        <v/>
      </c>
      <c r="AP540" s="385" t="str">
        <f t="shared" si="190"/>
        <v/>
      </c>
    </row>
    <row r="541" spans="37:42" x14ac:dyDescent="0.2">
      <c r="AK541" s="379" t="str">
        <f t="shared" si="186"/>
        <v/>
      </c>
      <c r="AL541" s="380" t="str">
        <f t="shared" si="191"/>
        <v/>
      </c>
      <c r="AM541" s="382" t="str">
        <f t="shared" si="187"/>
        <v/>
      </c>
      <c r="AN541" s="384" t="str">
        <f t="shared" si="188"/>
        <v/>
      </c>
      <c r="AO541" s="384" t="str">
        <f t="shared" si="189"/>
        <v/>
      </c>
      <c r="AP541" s="385" t="str">
        <f t="shared" si="190"/>
        <v/>
      </c>
    </row>
    <row r="542" spans="37:42" x14ac:dyDescent="0.2">
      <c r="AK542" s="379" t="str">
        <f t="shared" si="186"/>
        <v/>
      </c>
      <c r="AL542" s="380" t="str">
        <f t="shared" si="191"/>
        <v/>
      </c>
      <c r="AM542" s="382" t="str">
        <f t="shared" si="187"/>
        <v/>
      </c>
      <c r="AN542" s="384" t="str">
        <f t="shared" si="188"/>
        <v/>
      </c>
      <c r="AO542" s="384" t="str">
        <f t="shared" si="189"/>
        <v/>
      </c>
      <c r="AP542" s="385" t="str">
        <f t="shared" si="190"/>
        <v/>
      </c>
    </row>
    <row r="543" spans="37:42" x14ac:dyDescent="0.2">
      <c r="AK543" s="379" t="str">
        <f t="shared" si="186"/>
        <v/>
      </c>
      <c r="AL543" s="380" t="str">
        <f t="shared" si="191"/>
        <v/>
      </c>
      <c r="AM543" s="382" t="str">
        <f t="shared" si="187"/>
        <v/>
      </c>
      <c r="AN543" s="384" t="str">
        <f t="shared" si="188"/>
        <v/>
      </c>
      <c r="AO543" s="384" t="str">
        <f t="shared" si="189"/>
        <v/>
      </c>
      <c r="AP543" s="385" t="str">
        <f t="shared" si="190"/>
        <v/>
      </c>
    </row>
    <row r="544" spans="37:42" x14ac:dyDescent="0.2">
      <c r="AK544" s="379" t="str">
        <f t="shared" si="186"/>
        <v/>
      </c>
      <c r="AL544" s="380" t="str">
        <f t="shared" si="191"/>
        <v/>
      </c>
      <c r="AM544" s="382" t="str">
        <f t="shared" si="187"/>
        <v/>
      </c>
      <c r="AN544" s="384" t="str">
        <f t="shared" si="188"/>
        <v/>
      </c>
      <c r="AO544" s="384" t="str">
        <f t="shared" si="189"/>
        <v/>
      </c>
      <c r="AP544" s="385" t="str">
        <f t="shared" si="190"/>
        <v/>
      </c>
    </row>
    <row r="545" spans="37:42" x14ac:dyDescent="0.2">
      <c r="AK545" s="379" t="str">
        <f t="shared" si="186"/>
        <v/>
      </c>
      <c r="AL545" s="380" t="str">
        <f t="shared" si="191"/>
        <v/>
      </c>
      <c r="AM545" s="382" t="str">
        <f t="shared" si="187"/>
        <v/>
      </c>
      <c r="AN545" s="384" t="str">
        <f t="shared" si="188"/>
        <v/>
      </c>
      <c r="AO545" s="384" t="str">
        <f t="shared" si="189"/>
        <v/>
      </c>
      <c r="AP545" s="385" t="str">
        <f t="shared" si="190"/>
        <v/>
      </c>
    </row>
    <row r="546" spans="37:42" x14ac:dyDescent="0.2">
      <c r="AK546" s="379" t="str">
        <f t="shared" si="186"/>
        <v/>
      </c>
      <c r="AL546" s="380" t="str">
        <f t="shared" si="191"/>
        <v/>
      </c>
      <c r="AM546" s="382" t="str">
        <f t="shared" si="187"/>
        <v/>
      </c>
      <c r="AN546" s="384" t="str">
        <f t="shared" si="188"/>
        <v/>
      </c>
      <c r="AO546" s="384" t="str">
        <f t="shared" si="189"/>
        <v/>
      </c>
      <c r="AP546" s="385" t="str">
        <f t="shared" si="190"/>
        <v/>
      </c>
    </row>
    <row r="547" spans="37:42" x14ac:dyDescent="0.2">
      <c r="AK547" s="379" t="str">
        <f t="shared" si="186"/>
        <v/>
      </c>
      <c r="AL547" s="380" t="str">
        <f t="shared" si="191"/>
        <v/>
      </c>
      <c r="AM547" s="382" t="str">
        <f t="shared" si="187"/>
        <v/>
      </c>
      <c r="AN547" s="384" t="str">
        <f t="shared" si="188"/>
        <v/>
      </c>
      <c r="AO547" s="384" t="str">
        <f t="shared" si="189"/>
        <v/>
      </c>
      <c r="AP547" s="385" t="str">
        <f t="shared" si="190"/>
        <v/>
      </c>
    </row>
    <row r="548" spans="37:42" x14ac:dyDescent="0.2">
      <c r="AK548" s="379" t="str">
        <f t="shared" si="186"/>
        <v/>
      </c>
      <c r="AL548" s="380" t="str">
        <f t="shared" si="191"/>
        <v/>
      </c>
      <c r="AM548" s="382" t="str">
        <f t="shared" si="187"/>
        <v/>
      </c>
      <c r="AN548" s="384" t="str">
        <f t="shared" si="188"/>
        <v/>
      </c>
      <c r="AO548" s="384" t="str">
        <f t="shared" si="189"/>
        <v/>
      </c>
      <c r="AP548" s="385" t="str">
        <f t="shared" si="190"/>
        <v/>
      </c>
    </row>
    <row r="549" spans="37:42" x14ac:dyDescent="0.2">
      <c r="AK549" s="379" t="str">
        <f t="shared" si="186"/>
        <v/>
      </c>
      <c r="AL549" s="380" t="str">
        <f t="shared" si="191"/>
        <v/>
      </c>
      <c r="AM549" s="382" t="str">
        <f t="shared" si="187"/>
        <v/>
      </c>
      <c r="AN549" s="384" t="str">
        <f t="shared" si="188"/>
        <v/>
      </c>
      <c r="AO549" s="384" t="str">
        <f t="shared" si="189"/>
        <v/>
      </c>
      <c r="AP549" s="385" t="str">
        <f t="shared" si="190"/>
        <v/>
      </c>
    </row>
    <row r="550" spans="37:42" x14ac:dyDescent="0.2">
      <c r="AK550" s="379" t="str">
        <f t="shared" si="186"/>
        <v/>
      </c>
      <c r="AL550" s="380" t="str">
        <f t="shared" si="191"/>
        <v/>
      </c>
      <c r="AM550" s="382" t="str">
        <f t="shared" si="187"/>
        <v/>
      </c>
      <c r="AN550" s="384" t="str">
        <f t="shared" si="188"/>
        <v/>
      </c>
      <c r="AO550" s="384" t="str">
        <f t="shared" si="189"/>
        <v/>
      </c>
      <c r="AP550" s="385" t="str">
        <f t="shared" si="190"/>
        <v/>
      </c>
    </row>
    <row r="551" spans="37:42" x14ac:dyDescent="0.2">
      <c r="AK551" s="379" t="str">
        <f t="shared" si="186"/>
        <v/>
      </c>
      <c r="AL551" s="380" t="str">
        <f t="shared" si="191"/>
        <v/>
      </c>
      <c r="AM551" s="382" t="str">
        <f t="shared" si="187"/>
        <v/>
      </c>
      <c r="AN551" s="384" t="str">
        <f t="shared" si="188"/>
        <v/>
      </c>
      <c r="AO551" s="384" t="str">
        <f t="shared" si="189"/>
        <v/>
      </c>
      <c r="AP551" s="385" t="str">
        <f t="shared" si="190"/>
        <v/>
      </c>
    </row>
    <row r="552" spans="37:42" x14ac:dyDescent="0.2">
      <c r="AK552" s="379" t="str">
        <f t="shared" si="186"/>
        <v/>
      </c>
      <c r="AL552" s="380" t="str">
        <f t="shared" si="191"/>
        <v/>
      </c>
      <c r="AM552" s="382" t="str">
        <f t="shared" si="187"/>
        <v/>
      </c>
      <c r="AN552" s="384" t="str">
        <f t="shared" si="188"/>
        <v/>
      </c>
      <c r="AO552" s="384" t="str">
        <f t="shared" si="189"/>
        <v/>
      </c>
      <c r="AP552" s="385" t="str">
        <f t="shared" si="190"/>
        <v/>
      </c>
    </row>
    <row r="553" spans="37:42" x14ac:dyDescent="0.2">
      <c r="AK553" s="379" t="str">
        <f t="shared" si="186"/>
        <v/>
      </c>
      <c r="AL553" s="380" t="str">
        <f t="shared" si="191"/>
        <v/>
      </c>
      <c r="AM553" s="382" t="str">
        <f t="shared" si="187"/>
        <v/>
      </c>
      <c r="AN553" s="384" t="str">
        <f t="shared" si="188"/>
        <v/>
      </c>
      <c r="AO553" s="384" t="str">
        <f t="shared" si="189"/>
        <v/>
      </c>
      <c r="AP553" s="385" t="str">
        <f t="shared" si="190"/>
        <v/>
      </c>
    </row>
    <row r="554" spans="37:42" x14ac:dyDescent="0.2">
      <c r="AK554" s="379" t="str">
        <f t="shared" si="186"/>
        <v/>
      </c>
      <c r="AL554" s="380" t="str">
        <f t="shared" si="191"/>
        <v/>
      </c>
      <c r="AM554" s="382" t="str">
        <f t="shared" si="187"/>
        <v/>
      </c>
      <c r="AN554" s="384" t="str">
        <f t="shared" si="188"/>
        <v/>
      </c>
      <c r="AO554" s="384" t="str">
        <f t="shared" si="189"/>
        <v/>
      </c>
      <c r="AP554" s="385" t="str">
        <f t="shared" si="190"/>
        <v/>
      </c>
    </row>
    <row r="555" spans="37:42" x14ac:dyDescent="0.2">
      <c r="AK555" s="379" t="str">
        <f t="shared" si="186"/>
        <v/>
      </c>
      <c r="AL555" s="380" t="str">
        <f t="shared" si="191"/>
        <v/>
      </c>
      <c r="AM555" s="382" t="str">
        <f t="shared" si="187"/>
        <v/>
      </c>
      <c r="AN555" s="384" t="str">
        <f t="shared" si="188"/>
        <v/>
      </c>
      <c r="AO555" s="384" t="str">
        <f t="shared" si="189"/>
        <v/>
      </c>
      <c r="AP555" s="385" t="str">
        <f t="shared" si="190"/>
        <v/>
      </c>
    </row>
    <row r="556" spans="37:42" x14ac:dyDescent="0.2">
      <c r="AK556" s="379" t="str">
        <f t="shared" si="186"/>
        <v/>
      </c>
      <c r="AL556" s="380" t="str">
        <f t="shared" si="191"/>
        <v/>
      </c>
      <c r="AM556" s="382" t="str">
        <f t="shared" si="187"/>
        <v/>
      </c>
      <c r="AN556" s="384" t="str">
        <f t="shared" si="188"/>
        <v/>
      </c>
      <c r="AO556" s="384" t="str">
        <f t="shared" si="189"/>
        <v/>
      </c>
      <c r="AP556" s="385" t="str">
        <f t="shared" si="190"/>
        <v/>
      </c>
    </row>
    <row r="557" spans="37:42" x14ac:dyDescent="0.2">
      <c r="AK557" s="379" t="str">
        <f t="shared" si="186"/>
        <v/>
      </c>
      <c r="AL557" s="380" t="str">
        <f t="shared" si="191"/>
        <v/>
      </c>
      <c r="AM557" s="382" t="str">
        <f t="shared" si="187"/>
        <v/>
      </c>
      <c r="AN557" s="384" t="str">
        <f t="shared" si="188"/>
        <v/>
      </c>
      <c r="AO557" s="384" t="str">
        <f t="shared" si="189"/>
        <v/>
      </c>
      <c r="AP557" s="385" t="str">
        <f t="shared" si="190"/>
        <v/>
      </c>
    </row>
    <row r="558" spans="37:42" x14ac:dyDescent="0.2">
      <c r="AK558" s="379" t="str">
        <f t="shared" si="186"/>
        <v/>
      </c>
      <c r="AL558" s="380" t="str">
        <f t="shared" si="191"/>
        <v/>
      </c>
      <c r="AM558" s="382" t="str">
        <f t="shared" si="187"/>
        <v/>
      </c>
      <c r="AN558" s="384" t="str">
        <f t="shared" si="188"/>
        <v/>
      </c>
      <c r="AO558" s="384" t="str">
        <f t="shared" si="189"/>
        <v/>
      </c>
      <c r="AP558" s="385" t="str">
        <f t="shared" si="190"/>
        <v/>
      </c>
    </row>
    <row r="559" spans="37:42" x14ac:dyDescent="0.2">
      <c r="AK559" s="379" t="str">
        <f t="shared" si="186"/>
        <v/>
      </c>
      <c r="AL559" s="380" t="str">
        <f t="shared" si="191"/>
        <v/>
      </c>
      <c r="AM559" s="382" t="str">
        <f t="shared" si="187"/>
        <v/>
      </c>
      <c r="AN559" s="384" t="str">
        <f t="shared" si="188"/>
        <v/>
      </c>
      <c r="AO559" s="384" t="str">
        <f t="shared" si="189"/>
        <v/>
      </c>
      <c r="AP559" s="385" t="str">
        <f t="shared" si="190"/>
        <v/>
      </c>
    </row>
    <row r="560" spans="37:42" x14ac:dyDescent="0.2">
      <c r="AK560" s="379" t="str">
        <f t="shared" si="186"/>
        <v/>
      </c>
      <c r="AL560" s="380" t="str">
        <f t="shared" si="191"/>
        <v/>
      </c>
      <c r="AM560" s="382" t="str">
        <f t="shared" si="187"/>
        <v/>
      </c>
      <c r="AN560" s="384" t="str">
        <f t="shared" si="188"/>
        <v/>
      </c>
      <c r="AO560" s="384" t="str">
        <f t="shared" si="189"/>
        <v/>
      </c>
      <c r="AP560" s="385" t="str">
        <f t="shared" si="190"/>
        <v/>
      </c>
    </row>
    <row r="561" spans="37:42" x14ac:dyDescent="0.2">
      <c r="AK561" s="379" t="str">
        <f t="shared" si="186"/>
        <v/>
      </c>
      <c r="AL561" s="380" t="str">
        <f t="shared" si="191"/>
        <v/>
      </c>
      <c r="AM561" s="382" t="str">
        <f t="shared" si="187"/>
        <v/>
      </c>
      <c r="AN561" s="384" t="str">
        <f t="shared" si="188"/>
        <v/>
      </c>
      <c r="AO561" s="384" t="str">
        <f t="shared" si="189"/>
        <v/>
      </c>
      <c r="AP561" s="385" t="str">
        <f t="shared" si="190"/>
        <v/>
      </c>
    </row>
    <row r="562" spans="37:42" x14ac:dyDescent="0.2">
      <c r="AK562" s="379" t="str">
        <f t="shared" si="186"/>
        <v/>
      </c>
      <c r="AL562" s="380" t="str">
        <f t="shared" si="191"/>
        <v/>
      </c>
      <c r="AM562" s="382" t="str">
        <f t="shared" si="187"/>
        <v/>
      </c>
      <c r="AN562" s="384" t="str">
        <f t="shared" si="188"/>
        <v/>
      </c>
      <c r="AO562" s="384" t="str">
        <f t="shared" si="189"/>
        <v/>
      </c>
      <c r="AP562" s="385" t="str">
        <f t="shared" si="190"/>
        <v/>
      </c>
    </row>
    <row r="563" spans="37:42" x14ac:dyDescent="0.2">
      <c r="AK563" s="379" t="str">
        <f t="shared" si="186"/>
        <v/>
      </c>
      <c r="AL563" s="380" t="str">
        <f t="shared" si="191"/>
        <v/>
      </c>
      <c r="AM563" s="382" t="str">
        <f t="shared" si="187"/>
        <v/>
      </c>
      <c r="AN563" s="384" t="str">
        <f t="shared" si="188"/>
        <v/>
      </c>
      <c r="AO563" s="384" t="str">
        <f t="shared" si="189"/>
        <v/>
      </c>
      <c r="AP563" s="385" t="str">
        <f t="shared" si="190"/>
        <v/>
      </c>
    </row>
    <row r="564" spans="37:42" x14ac:dyDescent="0.2">
      <c r="AK564" s="379" t="str">
        <f t="shared" si="186"/>
        <v/>
      </c>
      <c r="AL564" s="380" t="str">
        <f t="shared" si="191"/>
        <v/>
      </c>
      <c r="AM564" s="382" t="str">
        <f t="shared" si="187"/>
        <v/>
      </c>
      <c r="AN564" s="384" t="str">
        <f t="shared" si="188"/>
        <v/>
      </c>
      <c r="AO564" s="384" t="str">
        <f t="shared" si="189"/>
        <v/>
      </c>
      <c r="AP564" s="385" t="str">
        <f t="shared" si="190"/>
        <v/>
      </c>
    </row>
    <row r="565" spans="37:42" x14ac:dyDescent="0.2">
      <c r="AK565" s="379" t="str">
        <f t="shared" si="186"/>
        <v/>
      </c>
      <c r="AL565" s="380" t="str">
        <f t="shared" si="191"/>
        <v/>
      </c>
      <c r="AM565" s="382" t="str">
        <f t="shared" si="187"/>
        <v/>
      </c>
      <c r="AN565" s="384" t="str">
        <f t="shared" si="188"/>
        <v/>
      </c>
      <c r="AO565" s="384" t="str">
        <f t="shared" si="189"/>
        <v/>
      </c>
      <c r="AP565" s="385" t="str">
        <f t="shared" si="190"/>
        <v/>
      </c>
    </row>
    <row r="566" spans="37:42" x14ac:dyDescent="0.2">
      <c r="AK566" s="379" t="str">
        <f t="shared" si="186"/>
        <v/>
      </c>
      <c r="AL566" s="380" t="str">
        <f t="shared" si="191"/>
        <v/>
      </c>
      <c r="AM566" s="382" t="str">
        <f t="shared" si="187"/>
        <v/>
      </c>
      <c r="AN566" s="384" t="str">
        <f t="shared" si="188"/>
        <v/>
      </c>
      <c r="AO566" s="384" t="str">
        <f t="shared" si="189"/>
        <v/>
      </c>
      <c r="AP566" s="385" t="str">
        <f t="shared" si="190"/>
        <v/>
      </c>
    </row>
    <row r="567" spans="37:42" x14ac:dyDescent="0.2">
      <c r="AK567" s="379" t="str">
        <f t="shared" si="186"/>
        <v/>
      </c>
      <c r="AL567" s="380" t="str">
        <f t="shared" si="191"/>
        <v/>
      </c>
      <c r="AM567" s="382" t="str">
        <f t="shared" si="187"/>
        <v/>
      </c>
      <c r="AN567" s="384" t="str">
        <f t="shared" si="188"/>
        <v/>
      </c>
      <c r="AO567" s="384" t="str">
        <f t="shared" si="189"/>
        <v/>
      </c>
      <c r="AP567" s="385" t="str">
        <f t="shared" si="190"/>
        <v/>
      </c>
    </row>
    <row r="568" spans="37:42" x14ac:dyDescent="0.2">
      <c r="AK568" s="379" t="str">
        <f t="shared" si="186"/>
        <v/>
      </c>
      <c r="AL568" s="380" t="str">
        <f t="shared" si="191"/>
        <v/>
      </c>
      <c r="AM568" s="382" t="str">
        <f t="shared" si="187"/>
        <v/>
      </c>
      <c r="AN568" s="384" t="str">
        <f t="shared" si="188"/>
        <v/>
      </c>
      <c r="AO568" s="384" t="str">
        <f t="shared" si="189"/>
        <v/>
      </c>
      <c r="AP568" s="385" t="str">
        <f t="shared" si="190"/>
        <v/>
      </c>
    </row>
    <row r="569" spans="37:42" ht="13.5" thickBot="1" x14ac:dyDescent="0.25">
      <c r="AK569" s="387" t="str">
        <f t="shared" si="186"/>
        <v/>
      </c>
      <c r="AL569" s="381" t="str">
        <f t="shared" si="191"/>
        <v/>
      </c>
      <c r="AM569" s="383" t="str">
        <f t="shared" si="187"/>
        <v/>
      </c>
      <c r="AN569" s="386" t="str">
        <f t="shared" si="188"/>
        <v/>
      </c>
      <c r="AO569" s="386" t="str">
        <f t="shared" si="189"/>
        <v/>
      </c>
      <c r="AP569" s="365" t="str">
        <f t="shared" si="190"/>
        <v/>
      </c>
    </row>
    <row r="570" spans="37:42" x14ac:dyDescent="0.2">
      <c r="AK570" s="1093" t="str">
        <f>IF($AB$30="","",$AB$30)</f>
        <v>Pet Care</v>
      </c>
      <c r="AL570" s="1094"/>
      <c r="AM570" s="1094"/>
      <c r="AN570" s="1094"/>
      <c r="AO570" s="1094"/>
      <c r="AP570" s="1095"/>
    </row>
    <row r="571" spans="37:42" x14ac:dyDescent="0.2">
      <c r="AK571" s="389" t="s">
        <v>192</v>
      </c>
      <c r="AL571" s="1092" t="str">
        <f>IF($AC$30="","",$AC$30)</f>
        <v>Monthly</v>
      </c>
      <c r="AM571" s="1092"/>
      <c r="AN571" s="390" t="s">
        <v>193</v>
      </c>
      <c r="AO571" s="390" t="s">
        <v>261</v>
      </c>
      <c r="AP571" s="391" t="s">
        <v>495</v>
      </c>
    </row>
    <row r="572" spans="37:42" x14ac:dyDescent="0.2">
      <c r="AK572" s="379" t="str">
        <f>IF(AL572="","",$AB$30)</f>
        <v>Pet Care</v>
      </c>
      <c r="AL572" s="380">
        <f>IF(AI30="","",AI30)</f>
        <v>44931</v>
      </c>
      <c r="AM572" s="382" t="str">
        <f>IF(AL572="","",TEXT(AL572,"mmmm yyyy"))</f>
        <v>January 2023</v>
      </c>
      <c r="AN572" s="384">
        <f>IF(AL572="","",$AD$30)</f>
        <v>80</v>
      </c>
      <c r="AO572" s="384" t="str">
        <f>IF(AL572="","",$AE$30)</f>
        <v>Liquid Bills</v>
      </c>
      <c r="AP572" s="385">
        <f>IF(AL572="","",DAY(AL572))</f>
        <v>5</v>
      </c>
    </row>
    <row r="573" spans="37:42" x14ac:dyDescent="0.2">
      <c r="AK573" s="379" t="str">
        <f t="shared" ref="AK573:AK625" si="192">IF(AL573="","",$AB$30)</f>
        <v>Pet Care</v>
      </c>
      <c r="AL573" s="380">
        <f>IF(AL572&gt;$AI$10,"",IF($AL$571="Weekly",AL572+7*1,IF($AL$571="Bi-Weekly",AL572+7*2,IF($AL$571="Monthly",EDATE(AL572,1),IF($AL$571="Bi-Yearly",EDATE(AL572,6),IF($AL$571="Yearly",EDATE(AL572,12),""))))))</f>
        <v>44962</v>
      </c>
      <c r="AM573" s="382" t="str">
        <f t="shared" ref="AM573:AM625" si="193">IF(AL573="","",TEXT(AL573,"mmmm yyyy"))</f>
        <v>February 2023</v>
      </c>
      <c r="AN573" s="384">
        <f t="shared" ref="AN573:AN625" si="194">IF(AL573="","",$AD$30)</f>
        <v>80</v>
      </c>
      <c r="AO573" s="384" t="str">
        <f t="shared" ref="AO573:AO625" si="195">IF(AL573="","",$AE$30)</f>
        <v>Liquid Bills</v>
      </c>
      <c r="AP573" s="385">
        <f t="shared" ref="AP573:AP625" si="196">IF(AL573="","",DAY(AL573))</f>
        <v>5</v>
      </c>
    </row>
    <row r="574" spans="37:42" x14ac:dyDescent="0.2">
      <c r="AK574" s="379" t="str">
        <f t="shared" si="192"/>
        <v>Pet Care</v>
      </c>
      <c r="AL574" s="380">
        <f t="shared" ref="AL574:AL625" si="197">IF(AL573&gt;$AI$10,"",IF($AL$571="Weekly",AL573+7*1,IF($AL$571="Bi-Weekly",AL573+7*2,IF($AL$571="Monthly",EDATE(AL573,1),IF($AL$571="Bi-Yearly",EDATE(AL573,6),IF($AL$571="Yearly",EDATE(AL573,12),""))))))</f>
        <v>44990</v>
      </c>
      <c r="AM574" s="382" t="str">
        <f t="shared" si="193"/>
        <v>March 2023</v>
      </c>
      <c r="AN574" s="384">
        <f t="shared" si="194"/>
        <v>80</v>
      </c>
      <c r="AO574" s="384" t="str">
        <f t="shared" si="195"/>
        <v>Liquid Bills</v>
      </c>
      <c r="AP574" s="385">
        <f t="shared" si="196"/>
        <v>5</v>
      </c>
    </row>
    <row r="575" spans="37:42" x14ac:dyDescent="0.2">
      <c r="AK575" s="379" t="str">
        <f t="shared" si="192"/>
        <v>Pet Care</v>
      </c>
      <c r="AL575" s="380">
        <f t="shared" si="197"/>
        <v>45021</v>
      </c>
      <c r="AM575" s="382" t="str">
        <f t="shared" si="193"/>
        <v>April 2023</v>
      </c>
      <c r="AN575" s="384">
        <f t="shared" si="194"/>
        <v>80</v>
      </c>
      <c r="AO575" s="384" t="str">
        <f t="shared" si="195"/>
        <v>Liquid Bills</v>
      </c>
      <c r="AP575" s="385">
        <f t="shared" si="196"/>
        <v>5</v>
      </c>
    </row>
    <row r="576" spans="37:42" x14ac:dyDescent="0.2">
      <c r="AK576" s="379" t="str">
        <f t="shared" si="192"/>
        <v>Pet Care</v>
      </c>
      <c r="AL576" s="380">
        <f t="shared" si="197"/>
        <v>45051</v>
      </c>
      <c r="AM576" s="382" t="str">
        <f t="shared" si="193"/>
        <v>May 2023</v>
      </c>
      <c r="AN576" s="384">
        <f t="shared" si="194"/>
        <v>80</v>
      </c>
      <c r="AO576" s="384" t="str">
        <f t="shared" si="195"/>
        <v>Liquid Bills</v>
      </c>
      <c r="AP576" s="385">
        <f t="shared" si="196"/>
        <v>5</v>
      </c>
    </row>
    <row r="577" spans="37:42" x14ac:dyDescent="0.2">
      <c r="AK577" s="379" t="str">
        <f t="shared" si="192"/>
        <v>Pet Care</v>
      </c>
      <c r="AL577" s="380">
        <f t="shared" si="197"/>
        <v>45082</v>
      </c>
      <c r="AM577" s="382" t="str">
        <f t="shared" si="193"/>
        <v>June 2023</v>
      </c>
      <c r="AN577" s="384">
        <f t="shared" si="194"/>
        <v>80</v>
      </c>
      <c r="AO577" s="384" t="str">
        <f t="shared" si="195"/>
        <v>Liquid Bills</v>
      </c>
      <c r="AP577" s="385">
        <f t="shared" si="196"/>
        <v>5</v>
      </c>
    </row>
    <row r="578" spans="37:42" x14ac:dyDescent="0.2">
      <c r="AK578" s="379" t="str">
        <f t="shared" si="192"/>
        <v>Pet Care</v>
      </c>
      <c r="AL578" s="380">
        <f t="shared" si="197"/>
        <v>45112</v>
      </c>
      <c r="AM578" s="382" t="str">
        <f t="shared" si="193"/>
        <v>July 2023</v>
      </c>
      <c r="AN578" s="384">
        <f t="shared" si="194"/>
        <v>80</v>
      </c>
      <c r="AO578" s="384" t="str">
        <f t="shared" si="195"/>
        <v>Liquid Bills</v>
      </c>
      <c r="AP578" s="385">
        <f t="shared" si="196"/>
        <v>5</v>
      </c>
    </row>
    <row r="579" spans="37:42" x14ac:dyDescent="0.2">
      <c r="AK579" s="379" t="str">
        <f t="shared" si="192"/>
        <v>Pet Care</v>
      </c>
      <c r="AL579" s="380">
        <f t="shared" si="197"/>
        <v>45143</v>
      </c>
      <c r="AM579" s="382" t="str">
        <f t="shared" si="193"/>
        <v>August 2023</v>
      </c>
      <c r="AN579" s="384">
        <f t="shared" si="194"/>
        <v>80</v>
      </c>
      <c r="AO579" s="384" t="str">
        <f t="shared" si="195"/>
        <v>Liquid Bills</v>
      </c>
      <c r="AP579" s="385">
        <f t="shared" si="196"/>
        <v>5</v>
      </c>
    </row>
    <row r="580" spans="37:42" x14ac:dyDescent="0.2">
      <c r="AK580" s="379" t="str">
        <f t="shared" si="192"/>
        <v>Pet Care</v>
      </c>
      <c r="AL580" s="380">
        <f t="shared" si="197"/>
        <v>45174</v>
      </c>
      <c r="AM580" s="382" t="str">
        <f t="shared" si="193"/>
        <v>September 2023</v>
      </c>
      <c r="AN580" s="384">
        <f t="shared" si="194"/>
        <v>80</v>
      </c>
      <c r="AO580" s="384" t="str">
        <f t="shared" si="195"/>
        <v>Liquid Bills</v>
      </c>
      <c r="AP580" s="385">
        <f t="shared" si="196"/>
        <v>5</v>
      </c>
    </row>
    <row r="581" spans="37:42" x14ac:dyDescent="0.2">
      <c r="AK581" s="379" t="str">
        <f t="shared" si="192"/>
        <v>Pet Care</v>
      </c>
      <c r="AL581" s="380">
        <f t="shared" si="197"/>
        <v>45204</v>
      </c>
      <c r="AM581" s="382" t="str">
        <f t="shared" si="193"/>
        <v>October 2023</v>
      </c>
      <c r="AN581" s="384">
        <f t="shared" si="194"/>
        <v>80</v>
      </c>
      <c r="AO581" s="384" t="str">
        <f t="shared" si="195"/>
        <v>Liquid Bills</v>
      </c>
      <c r="AP581" s="385">
        <f t="shared" si="196"/>
        <v>5</v>
      </c>
    </row>
    <row r="582" spans="37:42" x14ac:dyDescent="0.2">
      <c r="AK582" s="379" t="str">
        <f t="shared" si="192"/>
        <v>Pet Care</v>
      </c>
      <c r="AL582" s="380">
        <f t="shared" si="197"/>
        <v>45235</v>
      </c>
      <c r="AM582" s="382" t="str">
        <f t="shared" si="193"/>
        <v>November 2023</v>
      </c>
      <c r="AN582" s="384">
        <f t="shared" si="194"/>
        <v>80</v>
      </c>
      <c r="AO582" s="384" t="str">
        <f t="shared" si="195"/>
        <v>Liquid Bills</v>
      </c>
      <c r="AP582" s="385">
        <f t="shared" si="196"/>
        <v>5</v>
      </c>
    </row>
    <row r="583" spans="37:42" x14ac:dyDescent="0.2">
      <c r="AK583" s="379" t="str">
        <f t="shared" si="192"/>
        <v>Pet Care</v>
      </c>
      <c r="AL583" s="380">
        <f t="shared" si="197"/>
        <v>45265</v>
      </c>
      <c r="AM583" s="382" t="str">
        <f t="shared" si="193"/>
        <v>December 2023</v>
      </c>
      <c r="AN583" s="384">
        <f t="shared" si="194"/>
        <v>80</v>
      </c>
      <c r="AO583" s="384" t="str">
        <f t="shared" si="195"/>
        <v>Liquid Bills</v>
      </c>
      <c r="AP583" s="385">
        <f t="shared" si="196"/>
        <v>5</v>
      </c>
    </row>
    <row r="584" spans="37:42" x14ac:dyDescent="0.2">
      <c r="AK584" s="379" t="str">
        <f t="shared" si="192"/>
        <v>Pet Care</v>
      </c>
      <c r="AL584" s="380">
        <f t="shared" si="197"/>
        <v>45296</v>
      </c>
      <c r="AM584" s="382" t="str">
        <f t="shared" si="193"/>
        <v>January 2024</v>
      </c>
      <c r="AN584" s="384">
        <f t="shared" si="194"/>
        <v>80</v>
      </c>
      <c r="AO584" s="384" t="str">
        <f t="shared" si="195"/>
        <v>Liquid Bills</v>
      </c>
      <c r="AP584" s="385">
        <f t="shared" si="196"/>
        <v>5</v>
      </c>
    </row>
    <row r="585" spans="37:42" x14ac:dyDescent="0.2">
      <c r="AK585" s="379" t="str">
        <f t="shared" si="192"/>
        <v/>
      </c>
      <c r="AL585" s="380" t="str">
        <f t="shared" si="197"/>
        <v/>
      </c>
      <c r="AM585" s="382" t="str">
        <f t="shared" si="193"/>
        <v/>
      </c>
      <c r="AN585" s="384" t="str">
        <f t="shared" si="194"/>
        <v/>
      </c>
      <c r="AO585" s="384" t="str">
        <f t="shared" si="195"/>
        <v/>
      </c>
      <c r="AP585" s="385" t="str">
        <f t="shared" si="196"/>
        <v/>
      </c>
    </row>
    <row r="586" spans="37:42" x14ac:dyDescent="0.2">
      <c r="AK586" s="379" t="str">
        <f t="shared" si="192"/>
        <v/>
      </c>
      <c r="AL586" s="380" t="str">
        <f t="shared" si="197"/>
        <v/>
      </c>
      <c r="AM586" s="382" t="str">
        <f t="shared" si="193"/>
        <v/>
      </c>
      <c r="AN586" s="384" t="str">
        <f t="shared" si="194"/>
        <v/>
      </c>
      <c r="AO586" s="384" t="str">
        <f t="shared" si="195"/>
        <v/>
      </c>
      <c r="AP586" s="385" t="str">
        <f t="shared" si="196"/>
        <v/>
      </c>
    </row>
    <row r="587" spans="37:42" x14ac:dyDescent="0.2">
      <c r="AK587" s="379" t="str">
        <f t="shared" si="192"/>
        <v/>
      </c>
      <c r="AL587" s="380" t="str">
        <f t="shared" si="197"/>
        <v/>
      </c>
      <c r="AM587" s="382" t="str">
        <f t="shared" si="193"/>
        <v/>
      </c>
      <c r="AN587" s="384" t="str">
        <f t="shared" si="194"/>
        <v/>
      </c>
      <c r="AO587" s="384" t="str">
        <f t="shared" si="195"/>
        <v/>
      </c>
      <c r="AP587" s="385" t="str">
        <f t="shared" si="196"/>
        <v/>
      </c>
    </row>
    <row r="588" spans="37:42" x14ac:dyDescent="0.2">
      <c r="AK588" s="379" t="str">
        <f t="shared" si="192"/>
        <v/>
      </c>
      <c r="AL588" s="380" t="str">
        <f t="shared" si="197"/>
        <v/>
      </c>
      <c r="AM588" s="382" t="str">
        <f t="shared" si="193"/>
        <v/>
      </c>
      <c r="AN588" s="384" t="str">
        <f t="shared" si="194"/>
        <v/>
      </c>
      <c r="AO588" s="384" t="str">
        <f t="shared" si="195"/>
        <v/>
      </c>
      <c r="AP588" s="385" t="str">
        <f t="shared" si="196"/>
        <v/>
      </c>
    </row>
    <row r="589" spans="37:42" x14ac:dyDescent="0.2">
      <c r="AK589" s="379" t="str">
        <f t="shared" si="192"/>
        <v/>
      </c>
      <c r="AL589" s="380" t="str">
        <f t="shared" si="197"/>
        <v/>
      </c>
      <c r="AM589" s="382" t="str">
        <f t="shared" si="193"/>
        <v/>
      </c>
      <c r="AN589" s="384" t="str">
        <f t="shared" si="194"/>
        <v/>
      </c>
      <c r="AO589" s="384" t="str">
        <f t="shared" si="195"/>
        <v/>
      </c>
      <c r="AP589" s="385" t="str">
        <f t="shared" si="196"/>
        <v/>
      </c>
    </row>
    <row r="590" spans="37:42" x14ac:dyDescent="0.2">
      <c r="AK590" s="379" t="str">
        <f t="shared" si="192"/>
        <v/>
      </c>
      <c r="AL590" s="380" t="str">
        <f t="shared" si="197"/>
        <v/>
      </c>
      <c r="AM590" s="382" t="str">
        <f t="shared" si="193"/>
        <v/>
      </c>
      <c r="AN590" s="384" t="str">
        <f t="shared" si="194"/>
        <v/>
      </c>
      <c r="AO590" s="384" t="str">
        <f t="shared" si="195"/>
        <v/>
      </c>
      <c r="AP590" s="385" t="str">
        <f t="shared" si="196"/>
        <v/>
      </c>
    </row>
    <row r="591" spans="37:42" x14ac:dyDescent="0.2">
      <c r="AK591" s="379" t="str">
        <f t="shared" si="192"/>
        <v/>
      </c>
      <c r="AL591" s="380" t="str">
        <f t="shared" si="197"/>
        <v/>
      </c>
      <c r="AM591" s="382" t="str">
        <f t="shared" si="193"/>
        <v/>
      </c>
      <c r="AN591" s="384" t="str">
        <f t="shared" si="194"/>
        <v/>
      </c>
      <c r="AO591" s="384" t="str">
        <f t="shared" si="195"/>
        <v/>
      </c>
      <c r="AP591" s="385" t="str">
        <f t="shared" si="196"/>
        <v/>
      </c>
    </row>
    <row r="592" spans="37:42" x14ac:dyDescent="0.2">
      <c r="AK592" s="379" t="str">
        <f t="shared" si="192"/>
        <v/>
      </c>
      <c r="AL592" s="380" t="str">
        <f t="shared" si="197"/>
        <v/>
      </c>
      <c r="AM592" s="382" t="str">
        <f t="shared" si="193"/>
        <v/>
      </c>
      <c r="AN592" s="384" t="str">
        <f t="shared" si="194"/>
        <v/>
      </c>
      <c r="AO592" s="384" t="str">
        <f t="shared" si="195"/>
        <v/>
      </c>
      <c r="AP592" s="385" t="str">
        <f t="shared" si="196"/>
        <v/>
      </c>
    </row>
    <row r="593" spans="37:42" x14ac:dyDescent="0.2">
      <c r="AK593" s="379" t="str">
        <f t="shared" si="192"/>
        <v/>
      </c>
      <c r="AL593" s="380" t="str">
        <f t="shared" si="197"/>
        <v/>
      </c>
      <c r="AM593" s="382" t="str">
        <f t="shared" si="193"/>
        <v/>
      </c>
      <c r="AN593" s="384" t="str">
        <f t="shared" si="194"/>
        <v/>
      </c>
      <c r="AO593" s="384" t="str">
        <f t="shared" si="195"/>
        <v/>
      </c>
      <c r="AP593" s="385" t="str">
        <f t="shared" si="196"/>
        <v/>
      </c>
    </row>
    <row r="594" spans="37:42" x14ac:dyDescent="0.2">
      <c r="AK594" s="379" t="str">
        <f t="shared" si="192"/>
        <v/>
      </c>
      <c r="AL594" s="380" t="str">
        <f t="shared" si="197"/>
        <v/>
      </c>
      <c r="AM594" s="382" t="str">
        <f t="shared" si="193"/>
        <v/>
      </c>
      <c r="AN594" s="384" t="str">
        <f t="shared" si="194"/>
        <v/>
      </c>
      <c r="AO594" s="384" t="str">
        <f t="shared" si="195"/>
        <v/>
      </c>
      <c r="AP594" s="385" t="str">
        <f t="shared" si="196"/>
        <v/>
      </c>
    </row>
    <row r="595" spans="37:42" x14ac:dyDescent="0.2">
      <c r="AK595" s="379" t="str">
        <f t="shared" si="192"/>
        <v/>
      </c>
      <c r="AL595" s="380" t="str">
        <f t="shared" si="197"/>
        <v/>
      </c>
      <c r="AM595" s="382" t="str">
        <f t="shared" si="193"/>
        <v/>
      </c>
      <c r="AN595" s="384" t="str">
        <f t="shared" si="194"/>
        <v/>
      </c>
      <c r="AO595" s="384" t="str">
        <f t="shared" si="195"/>
        <v/>
      </c>
      <c r="AP595" s="385" t="str">
        <f t="shared" si="196"/>
        <v/>
      </c>
    </row>
    <row r="596" spans="37:42" x14ac:dyDescent="0.2">
      <c r="AK596" s="379" t="str">
        <f t="shared" si="192"/>
        <v/>
      </c>
      <c r="AL596" s="380" t="str">
        <f t="shared" si="197"/>
        <v/>
      </c>
      <c r="AM596" s="382" t="str">
        <f t="shared" si="193"/>
        <v/>
      </c>
      <c r="AN596" s="384" t="str">
        <f t="shared" si="194"/>
        <v/>
      </c>
      <c r="AO596" s="384" t="str">
        <f t="shared" si="195"/>
        <v/>
      </c>
      <c r="AP596" s="385" t="str">
        <f t="shared" si="196"/>
        <v/>
      </c>
    </row>
    <row r="597" spans="37:42" x14ac:dyDescent="0.2">
      <c r="AK597" s="379" t="str">
        <f t="shared" si="192"/>
        <v/>
      </c>
      <c r="AL597" s="380" t="str">
        <f t="shared" si="197"/>
        <v/>
      </c>
      <c r="AM597" s="382" t="str">
        <f t="shared" si="193"/>
        <v/>
      </c>
      <c r="AN597" s="384" t="str">
        <f t="shared" si="194"/>
        <v/>
      </c>
      <c r="AO597" s="384" t="str">
        <f t="shared" si="195"/>
        <v/>
      </c>
      <c r="AP597" s="385" t="str">
        <f t="shared" si="196"/>
        <v/>
      </c>
    </row>
    <row r="598" spans="37:42" x14ac:dyDescent="0.2">
      <c r="AK598" s="379" t="str">
        <f t="shared" si="192"/>
        <v/>
      </c>
      <c r="AL598" s="380" t="str">
        <f t="shared" si="197"/>
        <v/>
      </c>
      <c r="AM598" s="382" t="str">
        <f t="shared" si="193"/>
        <v/>
      </c>
      <c r="AN598" s="384" t="str">
        <f t="shared" si="194"/>
        <v/>
      </c>
      <c r="AO598" s="384" t="str">
        <f t="shared" si="195"/>
        <v/>
      </c>
      <c r="AP598" s="385" t="str">
        <f t="shared" si="196"/>
        <v/>
      </c>
    </row>
    <row r="599" spans="37:42" x14ac:dyDescent="0.2">
      <c r="AK599" s="379" t="str">
        <f t="shared" si="192"/>
        <v/>
      </c>
      <c r="AL599" s="380" t="str">
        <f t="shared" si="197"/>
        <v/>
      </c>
      <c r="AM599" s="382" t="str">
        <f t="shared" si="193"/>
        <v/>
      </c>
      <c r="AN599" s="384" t="str">
        <f t="shared" si="194"/>
        <v/>
      </c>
      <c r="AO599" s="384" t="str">
        <f t="shared" si="195"/>
        <v/>
      </c>
      <c r="AP599" s="385" t="str">
        <f t="shared" si="196"/>
        <v/>
      </c>
    </row>
    <row r="600" spans="37:42" x14ac:dyDescent="0.2">
      <c r="AK600" s="379" t="str">
        <f t="shared" si="192"/>
        <v/>
      </c>
      <c r="AL600" s="380" t="str">
        <f t="shared" si="197"/>
        <v/>
      </c>
      <c r="AM600" s="382" t="str">
        <f t="shared" si="193"/>
        <v/>
      </c>
      <c r="AN600" s="384" t="str">
        <f t="shared" si="194"/>
        <v/>
      </c>
      <c r="AO600" s="384" t="str">
        <f t="shared" si="195"/>
        <v/>
      </c>
      <c r="AP600" s="385" t="str">
        <f t="shared" si="196"/>
        <v/>
      </c>
    </row>
    <row r="601" spans="37:42" x14ac:dyDescent="0.2">
      <c r="AK601" s="379" t="str">
        <f t="shared" si="192"/>
        <v/>
      </c>
      <c r="AL601" s="380" t="str">
        <f t="shared" si="197"/>
        <v/>
      </c>
      <c r="AM601" s="382" t="str">
        <f t="shared" si="193"/>
        <v/>
      </c>
      <c r="AN601" s="384" t="str">
        <f t="shared" si="194"/>
        <v/>
      </c>
      <c r="AO601" s="384" t="str">
        <f t="shared" si="195"/>
        <v/>
      </c>
      <c r="AP601" s="385" t="str">
        <f t="shared" si="196"/>
        <v/>
      </c>
    </row>
    <row r="602" spans="37:42" x14ac:dyDescent="0.2">
      <c r="AK602" s="379" t="str">
        <f t="shared" si="192"/>
        <v/>
      </c>
      <c r="AL602" s="380" t="str">
        <f t="shared" si="197"/>
        <v/>
      </c>
      <c r="AM602" s="382" t="str">
        <f t="shared" si="193"/>
        <v/>
      </c>
      <c r="AN602" s="384" t="str">
        <f t="shared" si="194"/>
        <v/>
      </c>
      <c r="AO602" s="384" t="str">
        <f t="shared" si="195"/>
        <v/>
      </c>
      <c r="AP602" s="385" t="str">
        <f t="shared" si="196"/>
        <v/>
      </c>
    </row>
    <row r="603" spans="37:42" x14ac:dyDescent="0.2">
      <c r="AK603" s="379" t="str">
        <f t="shared" si="192"/>
        <v/>
      </c>
      <c r="AL603" s="380" t="str">
        <f t="shared" si="197"/>
        <v/>
      </c>
      <c r="AM603" s="382" t="str">
        <f t="shared" si="193"/>
        <v/>
      </c>
      <c r="AN603" s="384" t="str">
        <f t="shared" si="194"/>
        <v/>
      </c>
      <c r="AO603" s="384" t="str">
        <f t="shared" si="195"/>
        <v/>
      </c>
      <c r="AP603" s="385" t="str">
        <f t="shared" si="196"/>
        <v/>
      </c>
    </row>
    <row r="604" spans="37:42" x14ac:dyDescent="0.2">
      <c r="AK604" s="379" t="str">
        <f t="shared" si="192"/>
        <v/>
      </c>
      <c r="AL604" s="380" t="str">
        <f t="shared" si="197"/>
        <v/>
      </c>
      <c r="AM604" s="382" t="str">
        <f t="shared" si="193"/>
        <v/>
      </c>
      <c r="AN604" s="384" t="str">
        <f t="shared" si="194"/>
        <v/>
      </c>
      <c r="AO604" s="384" t="str">
        <f t="shared" si="195"/>
        <v/>
      </c>
      <c r="AP604" s="385" t="str">
        <f t="shared" si="196"/>
        <v/>
      </c>
    </row>
    <row r="605" spans="37:42" x14ac:dyDescent="0.2">
      <c r="AK605" s="379" t="str">
        <f t="shared" si="192"/>
        <v/>
      </c>
      <c r="AL605" s="380" t="str">
        <f t="shared" si="197"/>
        <v/>
      </c>
      <c r="AM605" s="382" t="str">
        <f t="shared" si="193"/>
        <v/>
      </c>
      <c r="AN605" s="384" t="str">
        <f t="shared" si="194"/>
        <v/>
      </c>
      <c r="AO605" s="384" t="str">
        <f t="shared" si="195"/>
        <v/>
      </c>
      <c r="AP605" s="385" t="str">
        <f t="shared" si="196"/>
        <v/>
      </c>
    </row>
    <row r="606" spans="37:42" x14ac:dyDescent="0.2">
      <c r="AK606" s="379" t="str">
        <f t="shared" si="192"/>
        <v/>
      </c>
      <c r="AL606" s="380" t="str">
        <f t="shared" si="197"/>
        <v/>
      </c>
      <c r="AM606" s="382" t="str">
        <f t="shared" si="193"/>
        <v/>
      </c>
      <c r="AN606" s="384" t="str">
        <f t="shared" si="194"/>
        <v/>
      </c>
      <c r="AO606" s="384" t="str">
        <f t="shared" si="195"/>
        <v/>
      </c>
      <c r="AP606" s="385" t="str">
        <f t="shared" si="196"/>
        <v/>
      </c>
    </row>
    <row r="607" spans="37:42" x14ac:dyDescent="0.2">
      <c r="AK607" s="379" t="str">
        <f t="shared" si="192"/>
        <v/>
      </c>
      <c r="AL607" s="380" t="str">
        <f t="shared" si="197"/>
        <v/>
      </c>
      <c r="AM607" s="382" t="str">
        <f t="shared" si="193"/>
        <v/>
      </c>
      <c r="AN607" s="384" t="str">
        <f t="shared" si="194"/>
        <v/>
      </c>
      <c r="AO607" s="384" t="str">
        <f t="shared" si="195"/>
        <v/>
      </c>
      <c r="AP607" s="385" t="str">
        <f t="shared" si="196"/>
        <v/>
      </c>
    </row>
    <row r="608" spans="37:42" x14ac:dyDescent="0.2">
      <c r="AK608" s="379" t="str">
        <f t="shared" si="192"/>
        <v/>
      </c>
      <c r="AL608" s="380" t="str">
        <f t="shared" si="197"/>
        <v/>
      </c>
      <c r="AM608" s="382" t="str">
        <f t="shared" si="193"/>
        <v/>
      </c>
      <c r="AN608" s="384" t="str">
        <f t="shared" si="194"/>
        <v/>
      </c>
      <c r="AO608" s="384" t="str">
        <f t="shared" si="195"/>
        <v/>
      </c>
      <c r="AP608" s="385" t="str">
        <f t="shared" si="196"/>
        <v/>
      </c>
    </row>
    <row r="609" spans="37:42" x14ac:dyDescent="0.2">
      <c r="AK609" s="379" t="str">
        <f t="shared" si="192"/>
        <v/>
      </c>
      <c r="AL609" s="380" t="str">
        <f t="shared" si="197"/>
        <v/>
      </c>
      <c r="AM609" s="382" t="str">
        <f t="shared" si="193"/>
        <v/>
      </c>
      <c r="AN609" s="384" t="str">
        <f t="shared" si="194"/>
        <v/>
      </c>
      <c r="AO609" s="384" t="str">
        <f t="shared" si="195"/>
        <v/>
      </c>
      <c r="AP609" s="385" t="str">
        <f t="shared" si="196"/>
        <v/>
      </c>
    </row>
    <row r="610" spans="37:42" x14ac:dyDescent="0.2">
      <c r="AK610" s="379" t="str">
        <f t="shared" si="192"/>
        <v/>
      </c>
      <c r="AL610" s="380" t="str">
        <f t="shared" si="197"/>
        <v/>
      </c>
      <c r="AM610" s="382" t="str">
        <f t="shared" si="193"/>
        <v/>
      </c>
      <c r="AN610" s="384" t="str">
        <f t="shared" si="194"/>
        <v/>
      </c>
      <c r="AO610" s="384" t="str">
        <f t="shared" si="195"/>
        <v/>
      </c>
      <c r="AP610" s="385" t="str">
        <f t="shared" si="196"/>
        <v/>
      </c>
    </row>
    <row r="611" spans="37:42" x14ac:dyDescent="0.2">
      <c r="AK611" s="379" t="str">
        <f t="shared" si="192"/>
        <v/>
      </c>
      <c r="AL611" s="380" t="str">
        <f t="shared" si="197"/>
        <v/>
      </c>
      <c r="AM611" s="382" t="str">
        <f t="shared" si="193"/>
        <v/>
      </c>
      <c r="AN611" s="384" t="str">
        <f t="shared" si="194"/>
        <v/>
      </c>
      <c r="AO611" s="384" t="str">
        <f t="shared" si="195"/>
        <v/>
      </c>
      <c r="AP611" s="385" t="str">
        <f t="shared" si="196"/>
        <v/>
      </c>
    </row>
    <row r="612" spans="37:42" x14ac:dyDescent="0.2">
      <c r="AK612" s="379" t="str">
        <f t="shared" si="192"/>
        <v/>
      </c>
      <c r="AL612" s="380" t="str">
        <f t="shared" si="197"/>
        <v/>
      </c>
      <c r="AM612" s="382" t="str">
        <f t="shared" si="193"/>
        <v/>
      </c>
      <c r="AN612" s="384" t="str">
        <f t="shared" si="194"/>
        <v/>
      </c>
      <c r="AO612" s="384" t="str">
        <f t="shared" si="195"/>
        <v/>
      </c>
      <c r="AP612" s="385" t="str">
        <f t="shared" si="196"/>
        <v/>
      </c>
    </row>
    <row r="613" spans="37:42" x14ac:dyDescent="0.2">
      <c r="AK613" s="379" t="str">
        <f t="shared" si="192"/>
        <v/>
      </c>
      <c r="AL613" s="380" t="str">
        <f t="shared" si="197"/>
        <v/>
      </c>
      <c r="AM613" s="382" t="str">
        <f t="shared" si="193"/>
        <v/>
      </c>
      <c r="AN613" s="384" t="str">
        <f t="shared" si="194"/>
        <v/>
      </c>
      <c r="AO613" s="384" t="str">
        <f t="shared" si="195"/>
        <v/>
      </c>
      <c r="AP613" s="385" t="str">
        <f t="shared" si="196"/>
        <v/>
      </c>
    </row>
    <row r="614" spans="37:42" x14ac:dyDescent="0.2">
      <c r="AK614" s="379" t="str">
        <f t="shared" si="192"/>
        <v/>
      </c>
      <c r="AL614" s="380" t="str">
        <f t="shared" si="197"/>
        <v/>
      </c>
      <c r="AM614" s="382" t="str">
        <f t="shared" si="193"/>
        <v/>
      </c>
      <c r="AN614" s="384" t="str">
        <f t="shared" si="194"/>
        <v/>
      </c>
      <c r="AO614" s="384" t="str">
        <f t="shared" si="195"/>
        <v/>
      </c>
      <c r="AP614" s="385" t="str">
        <f t="shared" si="196"/>
        <v/>
      </c>
    </row>
    <row r="615" spans="37:42" x14ac:dyDescent="0.2">
      <c r="AK615" s="379" t="str">
        <f t="shared" si="192"/>
        <v/>
      </c>
      <c r="AL615" s="380" t="str">
        <f t="shared" si="197"/>
        <v/>
      </c>
      <c r="AM615" s="382" t="str">
        <f t="shared" si="193"/>
        <v/>
      </c>
      <c r="AN615" s="384" t="str">
        <f t="shared" si="194"/>
        <v/>
      </c>
      <c r="AO615" s="384" t="str">
        <f t="shared" si="195"/>
        <v/>
      </c>
      <c r="AP615" s="385" t="str">
        <f t="shared" si="196"/>
        <v/>
      </c>
    </row>
    <row r="616" spans="37:42" x14ac:dyDescent="0.2">
      <c r="AK616" s="379" t="str">
        <f t="shared" si="192"/>
        <v/>
      </c>
      <c r="AL616" s="380" t="str">
        <f t="shared" si="197"/>
        <v/>
      </c>
      <c r="AM616" s="382" t="str">
        <f t="shared" si="193"/>
        <v/>
      </c>
      <c r="AN616" s="384" t="str">
        <f t="shared" si="194"/>
        <v/>
      </c>
      <c r="AO616" s="384" t="str">
        <f t="shared" si="195"/>
        <v/>
      </c>
      <c r="AP616" s="385" t="str">
        <f t="shared" si="196"/>
        <v/>
      </c>
    </row>
    <row r="617" spans="37:42" x14ac:dyDescent="0.2">
      <c r="AK617" s="379" t="str">
        <f t="shared" si="192"/>
        <v/>
      </c>
      <c r="AL617" s="380" t="str">
        <f t="shared" si="197"/>
        <v/>
      </c>
      <c r="AM617" s="382" t="str">
        <f t="shared" si="193"/>
        <v/>
      </c>
      <c r="AN617" s="384" t="str">
        <f t="shared" si="194"/>
        <v/>
      </c>
      <c r="AO617" s="384" t="str">
        <f t="shared" si="195"/>
        <v/>
      </c>
      <c r="AP617" s="385" t="str">
        <f t="shared" si="196"/>
        <v/>
      </c>
    </row>
    <row r="618" spans="37:42" x14ac:dyDescent="0.2">
      <c r="AK618" s="379" t="str">
        <f t="shared" si="192"/>
        <v/>
      </c>
      <c r="AL618" s="380" t="str">
        <f t="shared" si="197"/>
        <v/>
      </c>
      <c r="AM618" s="382" t="str">
        <f t="shared" si="193"/>
        <v/>
      </c>
      <c r="AN618" s="384" t="str">
        <f t="shared" si="194"/>
        <v/>
      </c>
      <c r="AO618" s="384" t="str">
        <f t="shared" si="195"/>
        <v/>
      </c>
      <c r="AP618" s="385" t="str">
        <f t="shared" si="196"/>
        <v/>
      </c>
    </row>
    <row r="619" spans="37:42" x14ac:dyDescent="0.2">
      <c r="AK619" s="379" t="str">
        <f t="shared" si="192"/>
        <v/>
      </c>
      <c r="AL619" s="380" t="str">
        <f t="shared" si="197"/>
        <v/>
      </c>
      <c r="AM619" s="382" t="str">
        <f t="shared" si="193"/>
        <v/>
      </c>
      <c r="AN619" s="384" t="str">
        <f t="shared" si="194"/>
        <v/>
      </c>
      <c r="AO619" s="384" t="str">
        <f t="shared" si="195"/>
        <v/>
      </c>
      <c r="AP619" s="385" t="str">
        <f t="shared" si="196"/>
        <v/>
      </c>
    </row>
    <row r="620" spans="37:42" x14ac:dyDescent="0.2">
      <c r="AK620" s="379" t="str">
        <f t="shared" si="192"/>
        <v/>
      </c>
      <c r="AL620" s="380" t="str">
        <f t="shared" si="197"/>
        <v/>
      </c>
      <c r="AM620" s="382" t="str">
        <f t="shared" si="193"/>
        <v/>
      </c>
      <c r="AN620" s="384" t="str">
        <f t="shared" si="194"/>
        <v/>
      </c>
      <c r="AO620" s="384" t="str">
        <f t="shared" si="195"/>
        <v/>
      </c>
      <c r="AP620" s="385" t="str">
        <f t="shared" si="196"/>
        <v/>
      </c>
    </row>
    <row r="621" spans="37:42" x14ac:dyDescent="0.2">
      <c r="AK621" s="379" t="str">
        <f t="shared" si="192"/>
        <v/>
      </c>
      <c r="AL621" s="380" t="str">
        <f t="shared" si="197"/>
        <v/>
      </c>
      <c r="AM621" s="382" t="str">
        <f t="shared" si="193"/>
        <v/>
      </c>
      <c r="AN621" s="384" t="str">
        <f t="shared" si="194"/>
        <v/>
      </c>
      <c r="AO621" s="384" t="str">
        <f t="shared" si="195"/>
        <v/>
      </c>
      <c r="AP621" s="385" t="str">
        <f t="shared" si="196"/>
        <v/>
      </c>
    </row>
    <row r="622" spans="37:42" x14ac:dyDescent="0.2">
      <c r="AK622" s="379" t="str">
        <f t="shared" si="192"/>
        <v/>
      </c>
      <c r="AL622" s="380" t="str">
        <f t="shared" si="197"/>
        <v/>
      </c>
      <c r="AM622" s="382" t="str">
        <f t="shared" si="193"/>
        <v/>
      </c>
      <c r="AN622" s="384" t="str">
        <f t="shared" si="194"/>
        <v/>
      </c>
      <c r="AO622" s="384" t="str">
        <f t="shared" si="195"/>
        <v/>
      </c>
      <c r="AP622" s="385" t="str">
        <f t="shared" si="196"/>
        <v/>
      </c>
    </row>
    <row r="623" spans="37:42" x14ac:dyDescent="0.2">
      <c r="AK623" s="379" t="str">
        <f t="shared" si="192"/>
        <v/>
      </c>
      <c r="AL623" s="380" t="str">
        <f t="shared" si="197"/>
        <v/>
      </c>
      <c r="AM623" s="382" t="str">
        <f t="shared" si="193"/>
        <v/>
      </c>
      <c r="AN623" s="384" t="str">
        <f t="shared" si="194"/>
        <v/>
      </c>
      <c r="AO623" s="384" t="str">
        <f t="shared" si="195"/>
        <v/>
      </c>
      <c r="AP623" s="385" t="str">
        <f t="shared" si="196"/>
        <v/>
      </c>
    </row>
    <row r="624" spans="37:42" x14ac:dyDescent="0.2">
      <c r="AK624" s="379" t="str">
        <f t="shared" si="192"/>
        <v/>
      </c>
      <c r="AL624" s="380" t="str">
        <f t="shared" si="197"/>
        <v/>
      </c>
      <c r="AM624" s="382" t="str">
        <f t="shared" si="193"/>
        <v/>
      </c>
      <c r="AN624" s="384" t="str">
        <f t="shared" si="194"/>
        <v/>
      </c>
      <c r="AO624" s="384" t="str">
        <f t="shared" si="195"/>
        <v/>
      </c>
      <c r="AP624" s="385" t="str">
        <f t="shared" si="196"/>
        <v/>
      </c>
    </row>
    <row r="625" spans="37:42" ht="13.5" thickBot="1" x14ac:dyDescent="0.25">
      <c r="AK625" s="387" t="str">
        <f t="shared" si="192"/>
        <v/>
      </c>
      <c r="AL625" s="381" t="str">
        <f t="shared" si="197"/>
        <v/>
      </c>
      <c r="AM625" s="383" t="str">
        <f t="shared" si="193"/>
        <v/>
      </c>
      <c r="AN625" s="386" t="str">
        <f t="shared" si="194"/>
        <v/>
      </c>
      <c r="AO625" s="386" t="str">
        <f t="shared" si="195"/>
        <v/>
      </c>
      <c r="AP625" s="365" t="str">
        <f t="shared" si="196"/>
        <v/>
      </c>
    </row>
    <row r="626" spans="37:42" x14ac:dyDescent="0.2">
      <c r="AK626" s="1093" t="str">
        <f>IF($AB$31="","",$AB$31)</f>
        <v>Car 1 Gas</v>
      </c>
      <c r="AL626" s="1094"/>
      <c r="AM626" s="1094"/>
      <c r="AN626" s="1094"/>
      <c r="AO626" s="1094"/>
      <c r="AP626" s="1095"/>
    </row>
    <row r="627" spans="37:42" x14ac:dyDescent="0.2">
      <c r="AK627" s="389" t="s">
        <v>192</v>
      </c>
      <c r="AL627" s="1092" t="str">
        <f>IF($AC$31="","",$AC$31)</f>
        <v>Bi-Weekly</v>
      </c>
      <c r="AM627" s="1092"/>
      <c r="AN627" s="390" t="s">
        <v>193</v>
      </c>
      <c r="AO627" s="390" t="s">
        <v>261</v>
      </c>
      <c r="AP627" s="391" t="s">
        <v>495</v>
      </c>
    </row>
    <row r="628" spans="37:42" x14ac:dyDescent="0.2">
      <c r="AK628" s="379" t="str">
        <f>IF(AL628="","",$AB$31)</f>
        <v>Car 1 Gas</v>
      </c>
      <c r="AL628" s="380">
        <f>IF(AI31="","",AI31)</f>
        <v>44933</v>
      </c>
      <c r="AM628" s="382" t="str">
        <f>IF(AL628="","",TEXT(AL628,"mmmm yyyy"))</f>
        <v>January 2023</v>
      </c>
      <c r="AN628" s="384">
        <f>IF(AL628="","",$AD$31)</f>
        <v>50</v>
      </c>
      <c r="AO628" s="384" t="str">
        <f>IF(AL628="","",$AE$31)</f>
        <v>Liquid Bills</v>
      </c>
      <c r="AP628" s="385">
        <f>IF(AL628="","",DAY(AL628))</f>
        <v>7</v>
      </c>
    </row>
    <row r="629" spans="37:42" x14ac:dyDescent="0.2">
      <c r="AK629" s="379" t="str">
        <f t="shared" ref="AK629:AK681" si="198">IF(AL629="","",$AB$31)</f>
        <v>Car 1 Gas</v>
      </c>
      <c r="AL629" s="380">
        <f>IF(AL628&gt;$AI$10,"",IF($AL$627="Weekly",AL628+7*1,IF($AL$627="Bi-Weekly",AL628+7*2,IF($AL$627="Monthly",EDATE(AL628,1),IF($AL$627="Bi-Yearly",EDATE(AL628,6),IF($AL$627="Yearly",EDATE(AL628,12),""))))))</f>
        <v>44947</v>
      </c>
      <c r="AM629" s="382" t="str">
        <f t="shared" ref="AM629:AM681" si="199">IF(AL629="","",TEXT(AL629,"mmmm yyyy"))</f>
        <v>January 2023</v>
      </c>
      <c r="AN629" s="384">
        <f t="shared" ref="AN629:AN681" si="200">IF(AL629="","",$AD$31)</f>
        <v>50</v>
      </c>
      <c r="AO629" s="384" t="str">
        <f t="shared" ref="AO629:AO681" si="201">IF(AL629="","",$AE$31)</f>
        <v>Liquid Bills</v>
      </c>
      <c r="AP629" s="385">
        <f t="shared" ref="AP629:AP681" si="202">IF(AL629="","",DAY(AL629))</f>
        <v>21</v>
      </c>
    </row>
    <row r="630" spans="37:42" x14ac:dyDescent="0.2">
      <c r="AK630" s="379" t="str">
        <f t="shared" si="198"/>
        <v>Car 1 Gas</v>
      </c>
      <c r="AL630" s="380">
        <f t="shared" ref="AL630:AL681" si="203">IF(AL629&gt;$AI$10,"",IF($AL$627="Weekly",AL629+7*1,IF($AL$627="Bi-Weekly",AL629+7*2,IF($AL$627="Monthly",EDATE(AL629,1),IF($AL$627="Bi-Yearly",EDATE(AL629,6),IF($AL$627="Yearly",EDATE(AL629,12),""))))))</f>
        <v>44961</v>
      </c>
      <c r="AM630" s="382" t="str">
        <f t="shared" si="199"/>
        <v>February 2023</v>
      </c>
      <c r="AN630" s="384">
        <f t="shared" si="200"/>
        <v>50</v>
      </c>
      <c r="AO630" s="384" t="str">
        <f t="shared" si="201"/>
        <v>Liquid Bills</v>
      </c>
      <c r="AP630" s="385">
        <f t="shared" si="202"/>
        <v>4</v>
      </c>
    </row>
    <row r="631" spans="37:42" x14ac:dyDescent="0.2">
      <c r="AK631" s="379" t="str">
        <f t="shared" si="198"/>
        <v>Car 1 Gas</v>
      </c>
      <c r="AL631" s="380">
        <f t="shared" si="203"/>
        <v>44975</v>
      </c>
      <c r="AM631" s="382" t="str">
        <f t="shared" si="199"/>
        <v>February 2023</v>
      </c>
      <c r="AN631" s="384">
        <f t="shared" si="200"/>
        <v>50</v>
      </c>
      <c r="AO631" s="384" t="str">
        <f t="shared" si="201"/>
        <v>Liquid Bills</v>
      </c>
      <c r="AP631" s="385">
        <f t="shared" si="202"/>
        <v>18</v>
      </c>
    </row>
    <row r="632" spans="37:42" x14ac:dyDescent="0.2">
      <c r="AK632" s="379" t="str">
        <f t="shared" si="198"/>
        <v>Car 1 Gas</v>
      </c>
      <c r="AL632" s="380">
        <f t="shared" si="203"/>
        <v>44989</v>
      </c>
      <c r="AM632" s="382" t="str">
        <f t="shared" si="199"/>
        <v>March 2023</v>
      </c>
      <c r="AN632" s="384">
        <f t="shared" si="200"/>
        <v>50</v>
      </c>
      <c r="AO632" s="384" t="str">
        <f t="shared" si="201"/>
        <v>Liquid Bills</v>
      </c>
      <c r="AP632" s="385">
        <f t="shared" si="202"/>
        <v>4</v>
      </c>
    </row>
    <row r="633" spans="37:42" x14ac:dyDescent="0.2">
      <c r="AK633" s="379" t="str">
        <f t="shared" si="198"/>
        <v>Car 1 Gas</v>
      </c>
      <c r="AL633" s="380">
        <f t="shared" si="203"/>
        <v>45003</v>
      </c>
      <c r="AM633" s="382" t="str">
        <f t="shared" si="199"/>
        <v>March 2023</v>
      </c>
      <c r="AN633" s="384">
        <f t="shared" si="200"/>
        <v>50</v>
      </c>
      <c r="AO633" s="384" t="str">
        <f t="shared" si="201"/>
        <v>Liquid Bills</v>
      </c>
      <c r="AP633" s="385">
        <f t="shared" si="202"/>
        <v>18</v>
      </c>
    </row>
    <row r="634" spans="37:42" x14ac:dyDescent="0.2">
      <c r="AK634" s="379" t="str">
        <f t="shared" si="198"/>
        <v>Car 1 Gas</v>
      </c>
      <c r="AL634" s="380">
        <f t="shared" si="203"/>
        <v>45017</v>
      </c>
      <c r="AM634" s="382" t="str">
        <f t="shared" si="199"/>
        <v>April 2023</v>
      </c>
      <c r="AN634" s="384">
        <f t="shared" si="200"/>
        <v>50</v>
      </c>
      <c r="AO634" s="384" t="str">
        <f t="shared" si="201"/>
        <v>Liquid Bills</v>
      </c>
      <c r="AP634" s="385">
        <f t="shared" si="202"/>
        <v>1</v>
      </c>
    </row>
    <row r="635" spans="37:42" x14ac:dyDescent="0.2">
      <c r="AK635" s="379" t="str">
        <f t="shared" si="198"/>
        <v>Car 1 Gas</v>
      </c>
      <c r="AL635" s="380">
        <f t="shared" si="203"/>
        <v>45031</v>
      </c>
      <c r="AM635" s="382" t="str">
        <f t="shared" si="199"/>
        <v>April 2023</v>
      </c>
      <c r="AN635" s="384">
        <f t="shared" si="200"/>
        <v>50</v>
      </c>
      <c r="AO635" s="384" t="str">
        <f t="shared" si="201"/>
        <v>Liquid Bills</v>
      </c>
      <c r="AP635" s="385">
        <f t="shared" si="202"/>
        <v>15</v>
      </c>
    </row>
    <row r="636" spans="37:42" x14ac:dyDescent="0.2">
      <c r="AK636" s="379" t="str">
        <f t="shared" si="198"/>
        <v>Car 1 Gas</v>
      </c>
      <c r="AL636" s="380">
        <f t="shared" si="203"/>
        <v>45045</v>
      </c>
      <c r="AM636" s="382" t="str">
        <f t="shared" si="199"/>
        <v>April 2023</v>
      </c>
      <c r="AN636" s="384">
        <f t="shared" si="200"/>
        <v>50</v>
      </c>
      <c r="AO636" s="384" t="str">
        <f t="shared" si="201"/>
        <v>Liquid Bills</v>
      </c>
      <c r="AP636" s="385">
        <f t="shared" si="202"/>
        <v>29</v>
      </c>
    </row>
    <row r="637" spans="37:42" x14ac:dyDescent="0.2">
      <c r="AK637" s="379" t="str">
        <f t="shared" si="198"/>
        <v>Car 1 Gas</v>
      </c>
      <c r="AL637" s="380">
        <f t="shared" si="203"/>
        <v>45059</v>
      </c>
      <c r="AM637" s="382" t="str">
        <f t="shared" si="199"/>
        <v>May 2023</v>
      </c>
      <c r="AN637" s="384">
        <f t="shared" si="200"/>
        <v>50</v>
      </c>
      <c r="AO637" s="384" t="str">
        <f t="shared" si="201"/>
        <v>Liquid Bills</v>
      </c>
      <c r="AP637" s="385">
        <f t="shared" si="202"/>
        <v>13</v>
      </c>
    </row>
    <row r="638" spans="37:42" x14ac:dyDescent="0.2">
      <c r="AK638" s="379" t="str">
        <f t="shared" si="198"/>
        <v>Car 1 Gas</v>
      </c>
      <c r="AL638" s="380">
        <f t="shared" si="203"/>
        <v>45073</v>
      </c>
      <c r="AM638" s="382" t="str">
        <f t="shared" si="199"/>
        <v>May 2023</v>
      </c>
      <c r="AN638" s="384">
        <f t="shared" si="200"/>
        <v>50</v>
      </c>
      <c r="AO638" s="384" t="str">
        <f t="shared" si="201"/>
        <v>Liquid Bills</v>
      </c>
      <c r="AP638" s="385">
        <f t="shared" si="202"/>
        <v>27</v>
      </c>
    </row>
    <row r="639" spans="37:42" x14ac:dyDescent="0.2">
      <c r="AK639" s="379" t="str">
        <f t="shared" si="198"/>
        <v>Car 1 Gas</v>
      </c>
      <c r="AL639" s="380">
        <f t="shared" si="203"/>
        <v>45087</v>
      </c>
      <c r="AM639" s="382" t="str">
        <f t="shared" si="199"/>
        <v>June 2023</v>
      </c>
      <c r="AN639" s="384">
        <f t="shared" si="200"/>
        <v>50</v>
      </c>
      <c r="AO639" s="384" t="str">
        <f t="shared" si="201"/>
        <v>Liquid Bills</v>
      </c>
      <c r="AP639" s="385">
        <f t="shared" si="202"/>
        <v>10</v>
      </c>
    </row>
    <row r="640" spans="37:42" x14ac:dyDescent="0.2">
      <c r="AK640" s="379" t="str">
        <f t="shared" si="198"/>
        <v>Car 1 Gas</v>
      </c>
      <c r="AL640" s="380">
        <f t="shared" si="203"/>
        <v>45101</v>
      </c>
      <c r="AM640" s="382" t="str">
        <f t="shared" si="199"/>
        <v>June 2023</v>
      </c>
      <c r="AN640" s="384">
        <f t="shared" si="200"/>
        <v>50</v>
      </c>
      <c r="AO640" s="384" t="str">
        <f t="shared" si="201"/>
        <v>Liquid Bills</v>
      </c>
      <c r="AP640" s="385">
        <f t="shared" si="202"/>
        <v>24</v>
      </c>
    </row>
    <row r="641" spans="37:42" x14ac:dyDescent="0.2">
      <c r="AK641" s="379" t="str">
        <f t="shared" si="198"/>
        <v>Car 1 Gas</v>
      </c>
      <c r="AL641" s="380">
        <f t="shared" si="203"/>
        <v>45115</v>
      </c>
      <c r="AM641" s="382" t="str">
        <f t="shared" si="199"/>
        <v>July 2023</v>
      </c>
      <c r="AN641" s="384">
        <f t="shared" si="200"/>
        <v>50</v>
      </c>
      <c r="AO641" s="384" t="str">
        <f t="shared" si="201"/>
        <v>Liquid Bills</v>
      </c>
      <c r="AP641" s="385">
        <f t="shared" si="202"/>
        <v>8</v>
      </c>
    </row>
    <row r="642" spans="37:42" x14ac:dyDescent="0.2">
      <c r="AK642" s="379" t="str">
        <f t="shared" si="198"/>
        <v>Car 1 Gas</v>
      </c>
      <c r="AL642" s="380">
        <f t="shared" si="203"/>
        <v>45129</v>
      </c>
      <c r="AM642" s="382" t="str">
        <f t="shared" si="199"/>
        <v>July 2023</v>
      </c>
      <c r="AN642" s="384">
        <f t="shared" si="200"/>
        <v>50</v>
      </c>
      <c r="AO642" s="384" t="str">
        <f t="shared" si="201"/>
        <v>Liquid Bills</v>
      </c>
      <c r="AP642" s="385">
        <f t="shared" si="202"/>
        <v>22</v>
      </c>
    </row>
    <row r="643" spans="37:42" x14ac:dyDescent="0.2">
      <c r="AK643" s="379" t="str">
        <f t="shared" si="198"/>
        <v>Car 1 Gas</v>
      </c>
      <c r="AL643" s="380">
        <f t="shared" si="203"/>
        <v>45143</v>
      </c>
      <c r="AM643" s="382" t="str">
        <f t="shared" si="199"/>
        <v>August 2023</v>
      </c>
      <c r="AN643" s="384">
        <f t="shared" si="200"/>
        <v>50</v>
      </c>
      <c r="AO643" s="384" t="str">
        <f t="shared" si="201"/>
        <v>Liquid Bills</v>
      </c>
      <c r="AP643" s="385">
        <f t="shared" si="202"/>
        <v>5</v>
      </c>
    </row>
    <row r="644" spans="37:42" x14ac:dyDescent="0.2">
      <c r="AK644" s="379" t="str">
        <f t="shared" si="198"/>
        <v>Car 1 Gas</v>
      </c>
      <c r="AL644" s="380">
        <f t="shared" si="203"/>
        <v>45157</v>
      </c>
      <c r="AM644" s="382" t="str">
        <f t="shared" si="199"/>
        <v>August 2023</v>
      </c>
      <c r="AN644" s="384">
        <f t="shared" si="200"/>
        <v>50</v>
      </c>
      <c r="AO644" s="384" t="str">
        <f t="shared" si="201"/>
        <v>Liquid Bills</v>
      </c>
      <c r="AP644" s="385">
        <f t="shared" si="202"/>
        <v>19</v>
      </c>
    </row>
    <row r="645" spans="37:42" x14ac:dyDescent="0.2">
      <c r="AK645" s="379" t="str">
        <f t="shared" si="198"/>
        <v>Car 1 Gas</v>
      </c>
      <c r="AL645" s="380">
        <f t="shared" si="203"/>
        <v>45171</v>
      </c>
      <c r="AM645" s="382" t="str">
        <f t="shared" si="199"/>
        <v>September 2023</v>
      </c>
      <c r="AN645" s="384">
        <f t="shared" si="200"/>
        <v>50</v>
      </c>
      <c r="AO645" s="384" t="str">
        <f t="shared" si="201"/>
        <v>Liquid Bills</v>
      </c>
      <c r="AP645" s="385">
        <f t="shared" si="202"/>
        <v>2</v>
      </c>
    </row>
    <row r="646" spans="37:42" x14ac:dyDescent="0.2">
      <c r="AK646" s="379" t="str">
        <f t="shared" si="198"/>
        <v>Car 1 Gas</v>
      </c>
      <c r="AL646" s="380">
        <f t="shared" si="203"/>
        <v>45185</v>
      </c>
      <c r="AM646" s="382" t="str">
        <f t="shared" si="199"/>
        <v>September 2023</v>
      </c>
      <c r="AN646" s="384">
        <f t="shared" si="200"/>
        <v>50</v>
      </c>
      <c r="AO646" s="384" t="str">
        <f t="shared" si="201"/>
        <v>Liquid Bills</v>
      </c>
      <c r="AP646" s="385">
        <f t="shared" si="202"/>
        <v>16</v>
      </c>
    </row>
    <row r="647" spans="37:42" x14ac:dyDescent="0.2">
      <c r="AK647" s="379" t="str">
        <f t="shared" si="198"/>
        <v>Car 1 Gas</v>
      </c>
      <c r="AL647" s="380">
        <f t="shared" si="203"/>
        <v>45199</v>
      </c>
      <c r="AM647" s="382" t="str">
        <f t="shared" si="199"/>
        <v>September 2023</v>
      </c>
      <c r="AN647" s="384">
        <f t="shared" si="200"/>
        <v>50</v>
      </c>
      <c r="AO647" s="384" t="str">
        <f t="shared" si="201"/>
        <v>Liquid Bills</v>
      </c>
      <c r="AP647" s="385">
        <f t="shared" si="202"/>
        <v>30</v>
      </c>
    </row>
    <row r="648" spans="37:42" x14ac:dyDescent="0.2">
      <c r="AK648" s="379" t="str">
        <f t="shared" si="198"/>
        <v>Car 1 Gas</v>
      </c>
      <c r="AL648" s="380">
        <f t="shared" si="203"/>
        <v>45213</v>
      </c>
      <c r="AM648" s="382" t="str">
        <f t="shared" si="199"/>
        <v>October 2023</v>
      </c>
      <c r="AN648" s="384">
        <f t="shared" si="200"/>
        <v>50</v>
      </c>
      <c r="AO648" s="384" t="str">
        <f t="shared" si="201"/>
        <v>Liquid Bills</v>
      </c>
      <c r="AP648" s="385">
        <f t="shared" si="202"/>
        <v>14</v>
      </c>
    </row>
    <row r="649" spans="37:42" x14ac:dyDescent="0.2">
      <c r="AK649" s="379" t="str">
        <f t="shared" si="198"/>
        <v>Car 1 Gas</v>
      </c>
      <c r="AL649" s="380">
        <f t="shared" si="203"/>
        <v>45227</v>
      </c>
      <c r="AM649" s="382" t="str">
        <f t="shared" si="199"/>
        <v>October 2023</v>
      </c>
      <c r="AN649" s="384">
        <f t="shared" si="200"/>
        <v>50</v>
      </c>
      <c r="AO649" s="384" t="str">
        <f t="shared" si="201"/>
        <v>Liquid Bills</v>
      </c>
      <c r="AP649" s="385">
        <f t="shared" si="202"/>
        <v>28</v>
      </c>
    </row>
    <row r="650" spans="37:42" x14ac:dyDescent="0.2">
      <c r="AK650" s="379" t="str">
        <f t="shared" si="198"/>
        <v>Car 1 Gas</v>
      </c>
      <c r="AL650" s="380">
        <f t="shared" si="203"/>
        <v>45241</v>
      </c>
      <c r="AM650" s="382" t="str">
        <f t="shared" si="199"/>
        <v>November 2023</v>
      </c>
      <c r="AN650" s="384">
        <f t="shared" si="200"/>
        <v>50</v>
      </c>
      <c r="AO650" s="384" t="str">
        <f t="shared" si="201"/>
        <v>Liquid Bills</v>
      </c>
      <c r="AP650" s="385">
        <f t="shared" si="202"/>
        <v>11</v>
      </c>
    </row>
    <row r="651" spans="37:42" x14ac:dyDescent="0.2">
      <c r="AK651" s="379" t="str">
        <f t="shared" si="198"/>
        <v>Car 1 Gas</v>
      </c>
      <c r="AL651" s="380">
        <f t="shared" si="203"/>
        <v>45255</v>
      </c>
      <c r="AM651" s="382" t="str">
        <f t="shared" si="199"/>
        <v>November 2023</v>
      </c>
      <c r="AN651" s="384">
        <f t="shared" si="200"/>
        <v>50</v>
      </c>
      <c r="AO651" s="384" t="str">
        <f t="shared" si="201"/>
        <v>Liquid Bills</v>
      </c>
      <c r="AP651" s="385">
        <f t="shared" si="202"/>
        <v>25</v>
      </c>
    </row>
    <row r="652" spans="37:42" x14ac:dyDescent="0.2">
      <c r="AK652" s="379" t="str">
        <f t="shared" si="198"/>
        <v>Car 1 Gas</v>
      </c>
      <c r="AL652" s="380">
        <f t="shared" si="203"/>
        <v>45269</v>
      </c>
      <c r="AM652" s="382" t="str">
        <f t="shared" si="199"/>
        <v>December 2023</v>
      </c>
      <c r="AN652" s="384">
        <f t="shared" si="200"/>
        <v>50</v>
      </c>
      <c r="AO652" s="384" t="str">
        <f t="shared" si="201"/>
        <v>Liquid Bills</v>
      </c>
      <c r="AP652" s="385">
        <f t="shared" si="202"/>
        <v>9</v>
      </c>
    </row>
    <row r="653" spans="37:42" x14ac:dyDescent="0.2">
      <c r="AK653" s="379" t="str">
        <f t="shared" si="198"/>
        <v>Car 1 Gas</v>
      </c>
      <c r="AL653" s="380">
        <f t="shared" si="203"/>
        <v>45283</v>
      </c>
      <c r="AM653" s="382" t="str">
        <f t="shared" si="199"/>
        <v>December 2023</v>
      </c>
      <c r="AN653" s="384">
        <f t="shared" si="200"/>
        <v>50</v>
      </c>
      <c r="AO653" s="384" t="str">
        <f t="shared" si="201"/>
        <v>Liquid Bills</v>
      </c>
      <c r="AP653" s="385">
        <f t="shared" si="202"/>
        <v>23</v>
      </c>
    </row>
    <row r="654" spans="37:42" x14ac:dyDescent="0.2">
      <c r="AK654" s="379" t="str">
        <f t="shared" si="198"/>
        <v>Car 1 Gas</v>
      </c>
      <c r="AL654" s="380">
        <f t="shared" si="203"/>
        <v>45297</v>
      </c>
      <c r="AM654" s="382" t="str">
        <f t="shared" si="199"/>
        <v>January 2024</v>
      </c>
      <c r="AN654" s="384">
        <f t="shared" si="200"/>
        <v>50</v>
      </c>
      <c r="AO654" s="384" t="str">
        <f t="shared" si="201"/>
        <v>Liquid Bills</v>
      </c>
      <c r="AP654" s="385">
        <f t="shared" si="202"/>
        <v>6</v>
      </c>
    </row>
    <row r="655" spans="37:42" x14ac:dyDescent="0.2">
      <c r="AK655" s="379" t="str">
        <f t="shared" si="198"/>
        <v/>
      </c>
      <c r="AL655" s="380" t="str">
        <f t="shared" si="203"/>
        <v/>
      </c>
      <c r="AM655" s="382" t="str">
        <f t="shared" si="199"/>
        <v/>
      </c>
      <c r="AN655" s="384" t="str">
        <f t="shared" si="200"/>
        <v/>
      </c>
      <c r="AO655" s="384" t="str">
        <f t="shared" si="201"/>
        <v/>
      </c>
      <c r="AP655" s="385" t="str">
        <f t="shared" si="202"/>
        <v/>
      </c>
    </row>
    <row r="656" spans="37:42" x14ac:dyDescent="0.2">
      <c r="AK656" s="379" t="str">
        <f t="shared" si="198"/>
        <v/>
      </c>
      <c r="AL656" s="380" t="str">
        <f t="shared" si="203"/>
        <v/>
      </c>
      <c r="AM656" s="382" t="str">
        <f t="shared" si="199"/>
        <v/>
      </c>
      <c r="AN656" s="384" t="str">
        <f t="shared" si="200"/>
        <v/>
      </c>
      <c r="AO656" s="384" t="str">
        <f t="shared" si="201"/>
        <v/>
      </c>
      <c r="AP656" s="385" t="str">
        <f t="shared" si="202"/>
        <v/>
      </c>
    </row>
    <row r="657" spans="37:42" x14ac:dyDescent="0.2">
      <c r="AK657" s="379" t="str">
        <f t="shared" si="198"/>
        <v/>
      </c>
      <c r="AL657" s="380" t="str">
        <f t="shared" si="203"/>
        <v/>
      </c>
      <c r="AM657" s="382" t="str">
        <f t="shared" si="199"/>
        <v/>
      </c>
      <c r="AN657" s="384" t="str">
        <f t="shared" si="200"/>
        <v/>
      </c>
      <c r="AO657" s="384" t="str">
        <f t="shared" si="201"/>
        <v/>
      </c>
      <c r="AP657" s="385" t="str">
        <f t="shared" si="202"/>
        <v/>
      </c>
    </row>
    <row r="658" spans="37:42" x14ac:dyDescent="0.2">
      <c r="AK658" s="379" t="str">
        <f t="shared" si="198"/>
        <v/>
      </c>
      <c r="AL658" s="380" t="str">
        <f t="shared" si="203"/>
        <v/>
      </c>
      <c r="AM658" s="382" t="str">
        <f t="shared" si="199"/>
        <v/>
      </c>
      <c r="AN658" s="384" t="str">
        <f t="shared" si="200"/>
        <v/>
      </c>
      <c r="AO658" s="384" t="str">
        <f t="shared" si="201"/>
        <v/>
      </c>
      <c r="AP658" s="385" t="str">
        <f t="shared" si="202"/>
        <v/>
      </c>
    </row>
    <row r="659" spans="37:42" x14ac:dyDescent="0.2">
      <c r="AK659" s="379" t="str">
        <f t="shared" si="198"/>
        <v/>
      </c>
      <c r="AL659" s="380" t="str">
        <f t="shared" si="203"/>
        <v/>
      </c>
      <c r="AM659" s="382" t="str">
        <f t="shared" si="199"/>
        <v/>
      </c>
      <c r="AN659" s="384" t="str">
        <f t="shared" si="200"/>
        <v/>
      </c>
      <c r="AO659" s="384" t="str">
        <f t="shared" si="201"/>
        <v/>
      </c>
      <c r="AP659" s="385" t="str">
        <f t="shared" si="202"/>
        <v/>
      </c>
    </row>
    <row r="660" spans="37:42" x14ac:dyDescent="0.2">
      <c r="AK660" s="379" t="str">
        <f t="shared" si="198"/>
        <v/>
      </c>
      <c r="AL660" s="380" t="str">
        <f t="shared" si="203"/>
        <v/>
      </c>
      <c r="AM660" s="382" t="str">
        <f t="shared" si="199"/>
        <v/>
      </c>
      <c r="AN660" s="384" t="str">
        <f t="shared" si="200"/>
        <v/>
      </c>
      <c r="AO660" s="384" t="str">
        <f t="shared" si="201"/>
        <v/>
      </c>
      <c r="AP660" s="385" t="str">
        <f t="shared" si="202"/>
        <v/>
      </c>
    </row>
    <row r="661" spans="37:42" x14ac:dyDescent="0.2">
      <c r="AK661" s="379" t="str">
        <f t="shared" si="198"/>
        <v/>
      </c>
      <c r="AL661" s="380" t="str">
        <f t="shared" si="203"/>
        <v/>
      </c>
      <c r="AM661" s="382" t="str">
        <f t="shared" si="199"/>
        <v/>
      </c>
      <c r="AN661" s="384" t="str">
        <f t="shared" si="200"/>
        <v/>
      </c>
      <c r="AO661" s="384" t="str">
        <f t="shared" si="201"/>
        <v/>
      </c>
      <c r="AP661" s="385" t="str">
        <f t="shared" si="202"/>
        <v/>
      </c>
    </row>
    <row r="662" spans="37:42" x14ac:dyDescent="0.2">
      <c r="AK662" s="379" t="str">
        <f t="shared" si="198"/>
        <v/>
      </c>
      <c r="AL662" s="380" t="str">
        <f t="shared" si="203"/>
        <v/>
      </c>
      <c r="AM662" s="382" t="str">
        <f t="shared" si="199"/>
        <v/>
      </c>
      <c r="AN662" s="384" t="str">
        <f t="shared" si="200"/>
        <v/>
      </c>
      <c r="AO662" s="384" t="str">
        <f t="shared" si="201"/>
        <v/>
      </c>
      <c r="AP662" s="385" t="str">
        <f t="shared" si="202"/>
        <v/>
      </c>
    </row>
    <row r="663" spans="37:42" x14ac:dyDescent="0.2">
      <c r="AK663" s="379" t="str">
        <f t="shared" si="198"/>
        <v/>
      </c>
      <c r="AL663" s="380" t="str">
        <f t="shared" si="203"/>
        <v/>
      </c>
      <c r="AM663" s="382" t="str">
        <f t="shared" si="199"/>
        <v/>
      </c>
      <c r="AN663" s="384" t="str">
        <f t="shared" si="200"/>
        <v/>
      </c>
      <c r="AO663" s="384" t="str">
        <f t="shared" si="201"/>
        <v/>
      </c>
      <c r="AP663" s="385" t="str">
        <f t="shared" si="202"/>
        <v/>
      </c>
    </row>
    <row r="664" spans="37:42" x14ac:dyDescent="0.2">
      <c r="AK664" s="379" t="str">
        <f t="shared" si="198"/>
        <v/>
      </c>
      <c r="AL664" s="380" t="str">
        <f t="shared" si="203"/>
        <v/>
      </c>
      <c r="AM664" s="382" t="str">
        <f t="shared" si="199"/>
        <v/>
      </c>
      <c r="AN664" s="384" t="str">
        <f t="shared" si="200"/>
        <v/>
      </c>
      <c r="AO664" s="384" t="str">
        <f t="shared" si="201"/>
        <v/>
      </c>
      <c r="AP664" s="385" t="str">
        <f t="shared" si="202"/>
        <v/>
      </c>
    </row>
    <row r="665" spans="37:42" x14ac:dyDescent="0.2">
      <c r="AK665" s="379" t="str">
        <f t="shared" si="198"/>
        <v/>
      </c>
      <c r="AL665" s="380" t="str">
        <f t="shared" si="203"/>
        <v/>
      </c>
      <c r="AM665" s="382" t="str">
        <f t="shared" si="199"/>
        <v/>
      </c>
      <c r="AN665" s="384" t="str">
        <f t="shared" si="200"/>
        <v/>
      </c>
      <c r="AO665" s="384" t="str">
        <f t="shared" si="201"/>
        <v/>
      </c>
      <c r="AP665" s="385" t="str">
        <f t="shared" si="202"/>
        <v/>
      </c>
    </row>
    <row r="666" spans="37:42" x14ac:dyDescent="0.2">
      <c r="AK666" s="379" t="str">
        <f t="shared" si="198"/>
        <v/>
      </c>
      <c r="AL666" s="380" t="str">
        <f t="shared" si="203"/>
        <v/>
      </c>
      <c r="AM666" s="382" t="str">
        <f t="shared" si="199"/>
        <v/>
      </c>
      <c r="AN666" s="384" t="str">
        <f t="shared" si="200"/>
        <v/>
      </c>
      <c r="AO666" s="384" t="str">
        <f t="shared" si="201"/>
        <v/>
      </c>
      <c r="AP666" s="385" t="str">
        <f t="shared" si="202"/>
        <v/>
      </c>
    </row>
    <row r="667" spans="37:42" x14ac:dyDescent="0.2">
      <c r="AK667" s="379" t="str">
        <f t="shared" si="198"/>
        <v/>
      </c>
      <c r="AL667" s="380" t="str">
        <f t="shared" si="203"/>
        <v/>
      </c>
      <c r="AM667" s="382" t="str">
        <f t="shared" si="199"/>
        <v/>
      </c>
      <c r="AN667" s="384" t="str">
        <f t="shared" si="200"/>
        <v/>
      </c>
      <c r="AO667" s="384" t="str">
        <f t="shared" si="201"/>
        <v/>
      </c>
      <c r="AP667" s="385" t="str">
        <f t="shared" si="202"/>
        <v/>
      </c>
    </row>
    <row r="668" spans="37:42" x14ac:dyDescent="0.2">
      <c r="AK668" s="379" t="str">
        <f t="shared" si="198"/>
        <v/>
      </c>
      <c r="AL668" s="380" t="str">
        <f t="shared" si="203"/>
        <v/>
      </c>
      <c r="AM668" s="382" t="str">
        <f t="shared" si="199"/>
        <v/>
      </c>
      <c r="AN668" s="384" t="str">
        <f t="shared" si="200"/>
        <v/>
      </c>
      <c r="AO668" s="384" t="str">
        <f t="shared" si="201"/>
        <v/>
      </c>
      <c r="AP668" s="385" t="str">
        <f t="shared" si="202"/>
        <v/>
      </c>
    </row>
    <row r="669" spans="37:42" x14ac:dyDescent="0.2">
      <c r="AK669" s="379" t="str">
        <f t="shared" si="198"/>
        <v/>
      </c>
      <c r="AL669" s="380" t="str">
        <f t="shared" si="203"/>
        <v/>
      </c>
      <c r="AM669" s="382" t="str">
        <f t="shared" si="199"/>
        <v/>
      </c>
      <c r="AN669" s="384" t="str">
        <f t="shared" si="200"/>
        <v/>
      </c>
      <c r="AO669" s="384" t="str">
        <f t="shared" si="201"/>
        <v/>
      </c>
      <c r="AP669" s="385" t="str">
        <f t="shared" si="202"/>
        <v/>
      </c>
    </row>
    <row r="670" spans="37:42" x14ac:dyDescent="0.2">
      <c r="AK670" s="379" t="str">
        <f t="shared" si="198"/>
        <v/>
      </c>
      <c r="AL670" s="380" t="str">
        <f t="shared" si="203"/>
        <v/>
      </c>
      <c r="AM670" s="382" t="str">
        <f t="shared" si="199"/>
        <v/>
      </c>
      <c r="AN670" s="384" t="str">
        <f t="shared" si="200"/>
        <v/>
      </c>
      <c r="AO670" s="384" t="str">
        <f t="shared" si="201"/>
        <v/>
      </c>
      <c r="AP670" s="385" t="str">
        <f t="shared" si="202"/>
        <v/>
      </c>
    </row>
    <row r="671" spans="37:42" x14ac:dyDescent="0.2">
      <c r="AK671" s="379" t="str">
        <f t="shared" si="198"/>
        <v/>
      </c>
      <c r="AL671" s="380" t="str">
        <f t="shared" si="203"/>
        <v/>
      </c>
      <c r="AM671" s="382" t="str">
        <f t="shared" si="199"/>
        <v/>
      </c>
      <c r="AN671" s="384" t="str">
        <f t="shared" si="200"/>
        <v/>
      </c>
      <c r="AO671" s="384" t="str">
        <f t="shared" si="201"/>
        <v/>
      </c>
      <c r="AP671" s="385" t="str">
        <f t="shared" si="202"/>
        <v/>
      </c>
    </row>
    <row r="672" spans="37:42" x14ac:dyDescent="0.2">
      <c r="AK672" s="379" t="str">
        <f t="shared" si="198"/>
        <v/>
      </c>
      <c r="AL672" s="380" t="str">
        <f t="shared" si="203"/>
        <v/>
      </c>
      <c r="AM672" s="382" t="str">
        <f t="shared" si="199"/>
        <v/>
      </c>
      <c r="AN672" s="384" t="str">
        <f t="shared" si="200"/>
        <v/>
      </c>
      <c r="AO672" s="384" t="str">
        <f t="shared" si="201"/>
        <v/>
      </c>
      <c r="AP672" s="385" t="str">
        <f t="shared" si="202"/>
        <v/>
      </c>
    </row>
    <row r="673" spans="37:42" x14ac:dyDescent="0.2">
      <c r="AK673" s="379" t="str">
        <f t="shared" si="198"/>
        <v/>
      </c>
      <c r="AL673" s="380" t="str">
        <f t="shared" si="203"/>
        <v/>
      </c>
      <c r="AM673" s="382" t="str">
        <f t="shared" si="199"/>
        <v/>
      </c>
      <c r="AN673" s="384" t="str">
        <f t="shared" si="200"/>
        <v/>
      </c>
      <c r="AO673" s="384" t="str">
        <f t="shared" si="201"/>
        <v/>
      </c>
      <c r="AP673" s="385" t="str">
        <f t="shared" si="202"/>
        <v/>
      </c>
    </row>
    <row r="674" spans="37:42" x14ac:dyDescent="0.2">
      <c r="AK674" s="379" t="str">
        <f t="shared" si="198"/>
        <v/>
      </c>
      <c r="AL674" s="380" t="str">
        <f t="shared" si="203"/>
        <v/>
      </c>
      <c r="AM674" s="382" t="str">
        <f t="shared" si="199"/>
        <v/>
      </c>
      <c r="AN674" s="384" t="str">
        <f t="shared" si="200"/>
        <v/>
      </c>
      <c r="AO674" s="384" t="str">
        <f t="shared" si="201"/>
        <v/>
      </c>
      <c r="AP674" s="385" t="str">
        <f t="shared" si="202"/>
        <v/>
      </c>
    </row>
    <row r="675" spans="37:42" x14ac:dyDescent="0.2">
      <c r="AK675" s="379" t="str">
        <f t="shared" si="198"/>
        <v/>
      </c>
      <c r="AL675" s="380" t="str">
        <f t="shared" si="203"/>
        <v/>
      </c>
      <c r="AM675" s="382" t="str">
        <f t="shared" si="199"/>
        <v/>
      </c>
      <c r="AN675" s="384" t="str">
        <f t="shared" si="200"/>
        <v/>
      </c>
      <c r="AO675" s="384" t="str">
        <f t="shared" si="201"/>
        <v/>
      </c>
      <c r="AP675" s="385" t="str">
        <f t="shared" si="202"/>
        <v/>
      </c>
    </row>
    <row r="676" spans="37:42" x14ac:dyDescent="0.2">
      <c r="AK676" s="379" t="str">
        <f t="shared" si="198"/>
        <v/>
      </c>
      <c r="AL676" s="380" t="str">
        <f t="shared" si="203"/>
        <v/>
      </c>
      <c r="AM676" s="382" t="str">
        <f t="shared" si="199"/>
        <v/>
      </c>
      <c r="AN676" s="384" t="str">
        <f t="shared" si="200"/>
        <v/>
      </c>
      <c r="AO676" s="384" t="str">
        <f t="shared" si="201"/>
        <v/>
      </c>
      <c r="AP676" s="385" t="str">
        <f t="shared" si="202"/>
        <v/>
      </c>
    </row>
    <row r="677" spans="37:42" x14ac:dyDescent="0.2">
      <c r="AK677" s="379" t="str">
        <f t="shared" si="198"/>
        <v/>
      </c>
      <c r="AL677" s="380" t="str">
        <f t="shared" si="203"/>
        <v/>
      </c>
      <c r="AM677" s="382" t="str">
        <f t="shared" si="199"/>
        <v/>
      </c>
      <c r="AN677" s="384" t="str">
        <f t="shared" si="200"/>
        <v/>
      </c>
      <c r="AO677" s="384" t="str">
        <f t="shared" si="201"/>
        <v/>
      </c>
      <c r="AP677" s="385" t="str">
        <f t="shared" si="202"/>
        <v/>
      </c>
    </row>
    <row r="678" spans="37:42" x14ac:dyDescent="0.2">
      <c r="AK678" s="379" t="str">
        <f t="shared" si="198"/>
        <v/>
      </c>
      <c r="AL678" s="380" t="str">
        <f t="shared" si="203"/>
        <v/>
      </c>
      <c r="AM678" s="382" t="str">
        <f t="shared" si="199"/>
        <v/>
      </c>
      <c r="AN678" s="384" t="str">
        <f t="shared" si="200"/>
        <v/>
      </c>
      <c r="AO678" s="384" t="str">
        <f t="shared" si="201"/>
        <v/>
      </c>
      <c r="AP678" s="385" t="str">
        <f t="shared" si="202"/>
        <v/>
      </c>
    </row>
    <row r="679" spans="37:42" x14ac:dyDescent="0.2">
      <c r="AK679" s="379" t="str">
        <f t="shared" si="198"/>
        <v/>
      </c>
      <c r="AL679" s="380" t="str">
        <f t="shared" si="203"/>
        <v/>
      </c>
      <c r="AM679" s="382" t="str">
        <f t="shared" si="199"/>
        <v/>
      </c>
      <c r="AN679" s="384" t="str">
        <f t="shared" si="200"/>
        <v/>
      </c>
      <c r="AO679" s="384" t="str">
        <f t="shared" si="201"/>
        <v/>
      </c>
      <c r="AP679" s="385" t="str">
        <f t="shared" si="202"/>
        <v/>
      </c>
    </row>
    <row r="680" spans="37:42" x14ac:dyDescent="0.2">
      <c r="AK680" s="379" t="str">
        <f t="shared" si="198"/>
        <v/>
      </c>
      <c r="AL680" s="380" t="str">
        <f t="shared" si="203"/>
        <v/>
      </c>
      <c r="AM680" s="382" t="str">
        <f t="shared" si="199"/>
        <v/>
      </c>
      <c r="AN680" s="384" t="str">
        <f t="shared" si="200"/>
        <v/>
      </c>
      <c r="AO680" s="384" t="str">
        <f t="shared" si="201"/>
        <v/>
      </c>
      <c r="AP680" s="385" t="str">
        <f t="shared" si="202"/>
        <v/>
      </c>
    </row>
    <row r="681" spans="37:42" ht="13.5" thickBot="1" x14ac:dyDescent="0.25">
      <c r="AK681" s="387" t="str">
        <f t="shared" si="198"/>
        <v/>
      </c>
      <c r="AL681" s="381" t="str">
        <f t="shared" si="203"/>
        <v/>
      </c>
      <c r="AM681" s="383" t="str">
        <f t="shared" si="199"/>
        <v/>
      </c>
      <c r="AN681" s="386" t="str">
        <f t="shared" si="200"/>
        <v/>
      </c>
      <c r="AO681" s="386" t="str">
        <f t="shared" si="201"/>
        <v/>
      </c>
      <c r="AP681" s="365" t="str">
        <f t="shared" si="202"/>
        <v/>
      </c>
    </row>
    <row r="682" spans="37:42" x14ac:dyDescent="0.2">
      <c r="AK682" s="1093" t="str">
        <f>IF($AB$32="","",$AB$32)</f>
        <v>Car 2 Gas</v>
      </c>
      <c r="AL682" s="1094"/>
      <c r="AM682" s="1094"/>
      <c r="AN682" s="1094"/>
      <c r="AO682" s="1094"/>
      <c r="AP682" s="1095"/>
    </row>
    <row r="683" spans="37:42" x14ac:dyDescent="0.2">
      <c r="AK683" s="389" t="s">
        <v>192</v>
      </c>
      <c r="AL683" s="1092" t="str">
        <f>IF($AC$32="","",$AC$32)</f>
        <v>Bi-Weekly</v>
      </c>
      <c r="AM683" s="1092"/>
      <c r="AN683" s="390" t="s">
        <v>193</v>
      </c>
      <c r="AO683" s="390" t="s">
        <v>261</v>
      </c>
      <c r="AP683" s="391" t="s">
        <v>495</v>
      </c>
    </row>
    <row r="684" spans="37:42" x14ac:dyDescent="0.2">
      <c r="AK684" s="379" t="str">
        <f>IF(AL684="","",$AB$32)</f>
        <v>Car 2 Gas</v>
      </c>
      <c r="AL684" s="380">
        <f>IF(AI32="","",AI32)</f>
        <v>44928</v>
      </c>
      <c r="AM684" s="382" t="str">
        <f>IF(AL684="","",TEXT(AL684,"mmmm yyyy"))</f>
        <v>January 2023</v>
      </c>
      <c r="AN684" s="384">
        <f>IF(AL684="","",$AD$32)</f>
        <v>80</v>
      </c>
      <c r="AO684" s="384" t="str">
        <f>IF(AL684="","",$AE$32)</f>
        <v>Liquid Bills</v>
      </c>
      <c r="AP684" s="385">
        <f>IF(AL684="","",DAY(AL684))</f>
        <v>2</v>
      </c>
    </row>
    <row r="685" spans="37:42" x14ac:dyDescent="0.2">
      <c r="AK685" s="379" t="str">
        <f t="shared" ref="AK685:AK737" si="204">IF(AL685="","",$AB$32)</f>
        <v>Car 2 Gas</v>
      </c>
      <c r="AL685" s="380">
        <f>IF(AL684&gt;$AI$10,"",IF($AL$683="Weekly",AL684+7*1,IF($AL$683="Bi-Weekly",AL684+7*2,IF($AL$683="Monthly",EDATE(AL684,1),IF($AL$683="Bi-Yearly",EDATE(AL684,6),IF($AL$683="Yearly",EDATE(AL684,12),""))))))</f>
        <v>44942</v>
      </c>
      <c r="AM685" s="382" t="str">
        <f t="shared" ref="AM685:AM737" si="205">IF(AL685="","",TEXT(AL685,"mmmm yyyy"))</f>
        <v>January 2023</v>
      </c>
      <c r="AN685" s="384">
        <f t="shared" ref="AN685:AN737" si="206">IF(AL685="","",$AD$32)</f>
        <v>80</v>
      </c>
      <c r="AO685" s="384" t="str">
        <f t="shared" ref="AO685:AO737" si="207">IF(AL685="","",$AE$32)</f>
        <v>Liquid Bills</v>
      </c>
      <c r="AP685" s="385">
        <f t="shared" ref="AP685:AP737" si="208">IF(AL685="","",DAY(AL685))</f>
        <v>16</v>
      </c>
    </row>
    <row r="686" spans="37:42" x14ac:dyDescent="0.2">
      <c r="AK686" s="379" t="str">
        <f t="shared" si="204"/>
        <v>Car 2 Gas</v>
      </c>
      <c r="AL686" s="380">
        <f t="shared" ref="AL686:AL737" si="209">IF(AL685&gt;$AI$10,"",IF($AL$683="Weekly",AL685+7*1,IF($AL$683="Bi-Weekly",AL685+7*2,IF($AL$683="Monthly",EDATE(AL685,1),IF($AL$683="Bi-Yearly",EDATE(AL685,6),IF($AL$683="Yearly",EDATE(AL685,12),""))))))</f>
        <v>44956</v>
      </c>
      <c r="AM686" s="382" t="str">
        <f t="shared" si="205"/>
        <v>January 2023</v>
      </c>
      <c r="AN686" s="384">
        <f t="shared" si="206"/>
        <v>80</v>
      </c>
      <c r="AO686" s="384" t="str">
        <f t="shared" si="207"/>
        <v>Liquid Bills</v>
      </c>
      <c r="AP686" s="385">
        <f t="shared" si="208"/>
        <v>30</v>
      </c>
    </row>
    <row r="687" spans="37:42" x14ac:dyDescent="0.2">
      <c r="AK687" s="379" t="str">
        <f t="shared" si="204"/>
        <v>Car 2 Gas</v>
      </c>
      <c r="AL687" s="380">
        <f t="shared" si="209"/>
        <v>44970</v>
      </c>
      <c r="AM687" s="382" t="str">
        <f t="shared" si="205"/>
        <v>February 2023</v>
      </c>
      <c r="AN687" s="384">
        <f t="shared" si="206"/>
        <v>80</v>
      </c>
      <c r="AO687" s="384" t="str">
        <f t="shared" si="207"/>
        <v>Liquid Bills</v>
      </c>
      <c r="AP687" s="385">
        <f t="shared" si="208"/>
        <v>13</v>
      </c>
    </row>
    <row r="688" spans="37:42" x14ac:dyDescent="0.2">
      <c r="AK688" s="379" t="str">
        <f t="shared" si="204"/>
        <v>Car 2 Gas</v>
      </c>
      <c r="AL688" s="380">
        <f t="shared" si="209"/>
        <v>44984</v>
      </c>
      <c r="AM688" s="382" t="str">
        <f t="shared" si="205"/>
        <v>February 2023</v>
      </c>
      <c r="AN688" s="384">
        <f t="shared" si="206"/>
        <v>80</v>
      </c>
      <c r="AO688" s="384" t="str">
        <f t="shared" si="207"/>
        <v>Liquid Bills</v>
      </c>
      <c r="AP688" s="385">
        <f t="shared" si="208"/>
        <v>27</v>
      </c>
    </row>
    <row r="689" spans="37:42" x14ac:dyDescent="0.2">
      <c r="AK689" s="379" t="str">
        <f t="shared" si="204"/>
        <v>Car 2 Gas</v>
      </c>
      <c r="AL689" s="380">
        <f t="shared" si="209"/>
        <v>44998</v>
      </c>
      <c r="AM689" s="382" t="str">
        <f t="shared" si="205"/>
        <v>March 2023</v>
      </c>
      <c r="AN689" s="384">
        <f t="shared" si="206"/>
        <v>80</v>
      </c>
      <c r="AO689" s="384" t="str">
        <f t="shared" si="207"/>
        <v>Liquid Bills</v>
      </c>
      <c r="AP689" s="385">
        <f t="shared" si="208"/>
        <v>13</v>
      </c>
    </row>
    <row r="690" spans="37:42" x14ac:dyDescent="0.2">
      <c r="AK690" s="379" t="str">
        <f t="shared" si="204"/>
        <v>Car 2 Gas</v>
      </c>
      <c r="AL690" s="380">
        <f t="shared" si="209"/>
        <v>45012</v>
      </c>
      <c r="AM690" s="382" t="str">
        <f t="shared" si="205"/>
        <v>March 2023</v>
      </c>
      <c r="AN690" s="384">
        <f t="shared" si="206"/>
        <v>80</v>
      </c>
      <c r="AO690" s="384" t="str">
        <f t="shared" si="207"/>
        <v>Liquid Bills</v>
      </c>
      <c r="AP690" s="385">
        <f t="shared" si="208"/>
        <v>27</v>
      </c>
    </row>
    <row r="691" spans="37:42" x14ac:dyDescent="0.2">
      <c r="AK691" s="379" t="str">
        <f t="shared" si="204"/>
        <v>Car 2 Gas</v>
      </c>
      <c r="AL691" s="380">
        <f t="shared" si="209"/>
        <v>45026</v>
      </c>
      <c r="AM691" s="382" t="str">
        <f t="shared" si="205"/>
        <v>April 2023</v>
      </c>
      <c r="AN691" s="384">
        <f t="shared" si="206"/>
        <v>80</v>
      </c>
      <c r="AO691" s="384" t="str">
        <f t="shared" si="207"/>
        <v>Liquid Bills</v>
      </c>
      <c r="AP691" s="385">
        <f t="shared" si="208"/>
        <v>10</v>
      </c>
    </row>
    <row r="692" spans="37:42" x14ac:dyDescent="0.2">
      <c r="AK692" s="379" t="str">
        <f t="shared" si="204"/>
        <v>Car 2 Gas</v>
      </c>
      <c r="AL692" s="380">
        <f t="shared" si="209"/>
        <v>45040</v>
      </c>
      <c r="AM692" s="382" t="str">
        <f t="shared" si="205"/>
        <v>April 2023</v>
      </c>
      <c r="AN692" s="384">
        <f t="shared" si="206"/>
        <v>80</v>
      </c>
      <c r="AO692" s="384" t="str">
        <f t="shared" si="207"/>
        <v>Liquid Bills</v>
      </c>
      <c r="AP692" s="385">
        <f t="shared" si="208"/>
        <v>24</v>
      </c>
    </row>
    <row r="693" spans="37:42" x14ac:dyDescent="0.2">
      <c r="AK693" s="379" t="str">
        <f t="shared" si="204"/>
        <v>Car 2 Gas</v>
      </c>
      <c r="AL693" s="380">
        <f t="shared" si="209"/>
        <v>45054</v>
      </c>
      <c r="AM693" s="382" t="str">
        <f t="shared" si="205"/>
        <v>May 2023</v>
      </c>
      <c r="AN693" s="384">
        <f t="shared" si="206"/>
        <v>80</v>
      </c>
      <c r="AO693" s="384" t="str">
        <f t="shared" si="207"/>
        <v>Liquid Bills</v>
      </c>
      <c r="AP693" s="385">
        <f t="shared" si="208"/>
        <v>8</v>
      </c>
    </row>
    <row r="694" spans="37:42" x14ac:dyDescent="0.2">
      <c r="AK694" s="379" t="str">
        <f t="shared" si="204"/>
        <v>Car 2 Gas</v>
      </c>
      <c r="AL694" s="380">
        <f t="shared" si="209"/>
        <v>45068</v>
      </c>
      <c r="AM694" s="382" t="str">
        <f t="shared" si="205"/>
        <v>May 2023</v>
      </c>
      <c r="AN694" s="384">
        <f t="shared" si="206"/>
        <v>80</v>
      </c>
      <c r="AO694" s="384" t="str">
        <f t="shared" si="207"/>
        <v>Liquid Bills</v>
      </c>
      <c r="AP694" s="385">
        <f t="shared" si="208"/>
        <v>22</v>
      </c>
    </row>
    <row r="695" spans="37:42" x14ac:dyDescent="0.2">
      <c r="AK695" s="379" t="str">
        <f t="shared" si="204"/>
        <v>Car 2 Gas</v>
      </c>
      <c r="AL695" s="380">
        <f t="shared" si="209"/>
        <v>45082</v>
      </c>
      <c r="AM695" s="382" t="str">
        <f t="shared" si="205"/>
        <v>June 2023</v>
      </c>
      <c r="AN695" s="384">
        <f t="shared" si="206"/>
        <v>80</v>
      </c>
      <c r="AO695" s="384" t="str">
        <f t="shared" si="207"/>
        <v>Liquid Bills</v>
      </c>
      <c r="AP695" s="385">
        <f t="shared" si="208"/>
        <v>5</v>
      </c>
    </row>
    <row r="696" spans="37:42" x14ac:dyDescent="0.2">
      <c r="AK696" s="379" t="str">
        <f t="shared" si="204"/>
        <v>Car 2 Gas</v>
      </c>
      <c r="AL696" s="380">
        <f t="shared" si="209"/>
        <v>45096</v>
      </c>
      <c r="AM696" s="382" t="str">
        <f t="shared" si="205"/>
        <v>June 2023</v>
      </c>
      <c r="AN696" s="384">
        <f t="shared" si="206"/>
        <v>80</v>
      </c>
      <c r="AO696" s="384" t="str">
        <f t="shared" si="207"/>
        <v>Liquid Bills</v>
      </c>
      <c r="AP696" s="385">
        <f t="shared" si="208"/>
        <v>19</v>
      </c>
    </row>
    <row r="697" spans="37:42" x14ac:dyDescent="0.2">
      <c r="AK697" s="379" t="str">
        <f t="shared" si="204"/>
        <v>Car 2 Gas</v>
      </c>
      <c r="AL697" s="380">
        <f t="shared" si="209"/>
        <v>45110</v>
      </c>
      <c r="AM697" s="382" t="str">
        <f t="shared" si="205"/>
        <v>July 2023</v>
      </c>
      <c r="AN697" s="384">
        <f t="shared" si="206"/>
        <v>80</v>
      </c>
      <c r="AO697" s="384" t="str">
        <f t="shared" si="207"/>
        <v>Liquid Bills</v>
      </c>
      <c r="AP697" s="385">
        <f t="shared" si="208"/>
        <v>3</v>
      </c>
    </row>
    <row r="698" spans="37:42" x14ac:dyDescent="0.2">
      <c r="AK698" s="379" t="str">
        <f t="shared" si="204"/>
        <v>Car 2 Gas</v>
      </c>
      <c r="AL698" s="380">
        <f t="shared" si="209"/>
        <v>45124</v>
      </c>
      <c r="AM698" s="382" t="str">
        <f t="shared" si="205"/>
        <v>July 2023</v>
      </c>
      <c r="AN698" s="384">
        <f t="shared" si="206"/>
        <v>80</v>
      </c>
      <c r="AO698" s="384" t="str">
        <f t="shared" si="207"/>
        <v>Liquid Bills</v>
      </c>
      <c r="AP698" s="385">
        <f t="shared" si="208"/>
        <v>17</v>
      </c>
    </row>
    <row r="699" spans="37:42" x14ac:dyDescent="0.2">
      <c r="AK699" s="379" t="str">
        <f t="shared" si="204"/>
        <v>Car 2 Gas</v>
      </c>
      <c r="AL699" s="380">
        <f t="shared" si="209"/>
        <v>45138</v>
      </c>
      <c r="AM699" s="382" t="str">
        <f t="shared" si="205"/>
        <v>July 2023</v>
      </c>
      <c r="AN699" s="384">
        <f t="shared" si="206"/>
        <v>80</v>
      </c>
      <c r="AO699" s="384" t="str">
        <f t="shared" si="207"/>
        <v>Liquid Bills</v>
      </c>
      <c r="AP699" s="385">
        <f t="shared" si="208"/>
        <v>31</v>
      </c>
    </row>
    <row r="700" spans="37:42" x14ac:dyDescent="0.2">
      <c r="AK700" s="379" t="str">
        <f t="shared" si="204"/>
        <v>Car 2 Gas</v>
      </c>
      <c r="AL700" s="380">
        <f t="shared" si="209"/>
        <v>45152</v>
      </c>
      <c r="AM700" s="382" t="str">
        <f t="shared" si="205"/>
        <v>August 2023</v>
      </c>
      <c r="AN700" s="384">
        <f t="shared" si="206"/>
        <v>80</v>
      </c>
      <c r="AO700" s="384" t="str">
        <f t="shared" si="207"/>
        <v>Liquid Bills</v>
      </c>
      <c r="AP700" s="385">
        <f t="shared" si="208"/>
        <v>14</v>
      </c>
    </row>
    <row r="701" spans="37:42" x14ac:dyDescent="0.2">
      <c r="AK701" s="379" t="str">
        <f t="shared" si="204"/>
        <v>Car 2 Gas</v>
      </c>
      <c r="AL701" s="380">
        <f t="shared" si="209"/>
        <v>45166</v>
      </c>
      <c r="AM701" s="382" t="str">
        <f t="shared" si="205"/>
        <v>August 2023</v>
      </c>
      <c r="AN701" s="384">
        <f t="shared" si="206"/>
        <v>80</v>
      </c>
      <c r="AO701" s="384" t="str">
        <f t="shared" si="207"/>
        <v>Liquid Bills</v>
      </c>
      <c r="AP701" s="385">
        <f t="shared" si="208"/>
        <v>28</v>
      </c>
    </row>
    <row r="702" spans="37:42" x14ac:dyDescent="0.2">
      <c r="AK702" s="379" t="str">
        <f t="shared" si="204"/>
        <v>Car 2 Gas</v>
      </c>
      <c r="AL702" s="380">
        <f t="shared" si="209"/>
        <v>45180</v>
      </c>
      <c r="AM702" s="382" t="str">
        <f t="shared" si="205"/>
        <v>September 2023</v>
      </c>
      <c r="AN702" s="384">
        <f t="shared" si="206"/>
        <v>80</v>
      </c>
      <c r="AO702" s="384" t="str">
        <f t="shared" si="207"/>
        <v>Liquid Bills</v>
      </c>
      <c r="AP702" s="385">
        <f t="shared" si="208"/>
        <v>11</v>
      </c>
    </row>
    <row r="703" spans="37:42" x14ac:dyDescent="0.2">
      <c r="AK703" s="379" t="str">
        <f t="shared" si="204"/>
        <v>Car 2 Gas</v>
      </c>
      <c r="AL703" s="380">
        <f t="shared" si="209"/>
        <v>45194</v>
      </c>
      <c r="AM703" s="382" t="str">
        <f t="shared" si="205"/>
        <v>September 2023</v>
      </c>
      <c r="AN703" s="384">
        <f t="shared" si="206"/>
        <v>80</v>
      </c>
      <c r="AO703" s="384" t="str">
        <f t="shared" si="207"/>
        <v>Liquid Bills</v>
      </c>
      <c r="AP703" s="385">
        <f t="shared" si="208"/>
        <v>25</v>
      </c>
    </row>
    <row r="704" spans="37:42" x14ac:dyDescent="0.2">
      <c r="AK704" s="379" t="str">
        <f t="shared" si="204"/>
        <v>Car 2 Gas</v>
      </c>
      <c r="AL704" s="380">
        <f t="shared" si="209"/>
        <v>45208</v>
      </c>
      <c r="AM704" s="382" t="str">
        <f t="shared" si="205"/>
        <v>October 2023</v>
      </c>
      <c r="AN704" s="384">
        <f t="shared" si="206"/>
        <v>80</v>
      </c>
      <c r="AO704" s="384" t="str">
        <f t="shared" si="207"/>
        <v>Liquid Bills</v>
      </c>
      <c r="AP704" s="385">
        <f t="shared" si="208"/>
        <v>9</v>
      </c>
    </row>
    <row r="705" spans="37:42" x14ac:dyDescent="0.2">
      <c r="AK705" s="379" t="str">
        <f t="shared" si="204"/>
        <v>Car 2 Gas</v>
      </c>
      <c r="AL705" s="380">
        <f t="shared" si="209"/>
        <v>45222</v>
      </c>
      <c r="AM705" s="382" t="str">
        <f t="shared" si="205"/>
        <v>October 2023</v>
      </c>
      <c r="AN705" s="384">
        <f t="shared" si="206"/>
        <v>80</v>
      </c>
      <c r="AO705" s="384" t="str">
        <f t="shared" si="207"/>
        <v>Liquid Bills</v>
      </c>
      <c r="AP705" s="385">
        <f t="shared" si="208"/>
        <v>23</v>
      </c>
    </row>
    <row r="706" spans="37:42" x14ac:dyDescent="0.2">
      <c r="AK706" s="379" t="str">
        <f t="shared" si="204"/>
        <v>Car 2 Gas</v>
      </c>
      <c r="AL706" s="380">
        <f t="shared" si="209"/>
        <v>45236</v>
      </c>
      <c r="AM706" s="382" t="str">
        <f t="shared" si="205"/>
        <v>November 2023</v>
      </c>
      <c r="AN706" s="384">
        <f t="shared" si="206"/>
        <v>80</v>
      </c>
      <c r="AO706" s="384" t="str">
        <f t="shared" si="207"/>
        <v>Liquid Bills</v>
      </c>
      <c r="AP706" s="385">
        <f t="shared" si="208"/>
        <v>6</v>
      </c>
    </row>
    <row r="707" spans="37:42" x14ac:dyDescent="0.2">
      <c r="AK707" s="379" t="str">
        <f t="shared" si="204"/>
        <v>Car 2 Gas</v>
      </c>
      <c r="AL707" s="380">
        <f t="shared" si="209"/>
        <v>45250</v>
      </c>
      <c r="AM707" s="382" t="str">
        <f t="shared" si="205"/>
        <v>November 2023</v>
      </c>
      <c r="AN707" s="384">
        <f t="shared" si="206"/>
        <v>80</v>
      </c>
      <c r="AO707" s="384" t="str">
        <f t="shared" si="207"/>
        <v>Liquid Bills</v>
      </c>
      <c r="AP707" s="385">
        <f t="shared" si="208"/>
        <v>20</v>
      </c>
    </row>
    <row r="708" spans="37:42" x14ac:dyDescent="0.2">
      <c r="AK708" s="379" t="str">
        <f t="shared" si="204"/>
        <v>Car 2 Gas</v>
      </c>
      <c r="AL708" s="380">
        <f t="shared" si="209"/>
        <v>45264</v>
      </c>
      <c r="AM708" s="382" t="str">
        <f t="shared" si="205"/>
        <v>December 2023</v>
      </c>
      <c r="AN708" s="384">
        <f t="shared" si="206"/>
        <v>80</v>
      </c>
      <c r="AO708" s="384" t="str">
        <f t="shared" si="207"/>
        <v>Liquid Bills</v>
      </c>
      <c r="AP708" s="385">
        <f t="shared" si="208"/>
        <v>4</v>
      </c>
    </row>
    <row r="709" spans="37:42" x14ac:dyDescent="0.2">
      <c r="AK709" s="379" t="str">
        <f t="shared" si="204"/>
        <v>Car 2 Gas</v>
      </c>
      <c r="AL709" s="380">
        <f t="shared" si="209"/>
        <v>45278</v>
      </c>
      <c r="AM709" s="382" t="str">
        <f t="shared" si="205"/>
        <v>December 2023</v>
      </c>
      <c r="AN709" s="384">
        <f t="shared" si="206"/>
        <v>80</v>
      </c>
      <c r="AO709" s="384" t="str">
        <f t="shared" si="207"/>
        <v>Liquid Bills</v>
      </c>
      <c r="AP709" s="385">
        <f t="shared" si="208"/>
        <v>18</v>
      </c>
    </row>
    <row r="710" spans="37:42" x14ac:dyDescent="0.2">
      <c r="AK710" s="379" t="str">
        <f t="shared" si="204"/>
        <v>Car 2 Gas</v>
      </c>
      <c r="AL710" s="380">
        <f t="shared" si="209"/>
        <v>45292</v>
      </c>
      <c r="AM710" s="382" t="str">
        <f t="shared" si="205"/>
        <v>January 2024</v>
      </c>
      <c r="AN710" s="384">
        <f t="shared" si="206"/>
        <v>80</v>
      </c>
      <c r="AO710" s="384" t="str">
        <f t="shared" si="207"/>
        <v>Liquid Bills</v>
      </c>
      <c r="AP710" s="385">
        <f t="shared" si="208"/>
        <v>1</v>
      </c>
    </row>
    <row r="711" spans="37:42" x14ac:dyDescent="0.2">
      <c r="AK711" s="379" t="str">
        <f t="shared" si="204"/>
        <v>Car 2 Gas</v>
      </c>
      <c r="AL711" s="380">
        <f t="shared" si="209"/>
        <v>45306</v>
      </c>
      <c r="AM711" s="382" t="str">
        <f t="shared" si="205"/>
        <v>January 2024</v>
      </c>
      <c r="AN711" s="384">
        <f t="shared" si="206"/>
        <v>80</v>
      </c>
      <c r="AO711" s="384" t="str">
        <f t="shared" si="207"/>
        <v>Liquid Bills</v>
      </c>
      <c r="AP711" s="385">
        <f t="shared" si="208"/>
        <v>15</v>
      </c>
    </row>
    <row r="712" spans="37:42" x14ac:dyDescent="0.2">
      <c r="AK712" s="379" t="str">
        <f t="shared" si="204"/>
        <v/>
      </c>
      <c r="AL712" s="380" t="str">
        <f t="shared" si="209"/>
        <v/>
      </c>
      <c r="AM712" s="382" t="str">
        <f t="shared" si="205"/>
        <v/>
      </c>
      <c r="AN712" s="384" t="str">
        <f t="shared" si="206"/>
        <v/>
      </c>
      <c r="AO712" s="384" t="str">
        <f t="shared" si="207"/>
        <v/>
      </c>
      <c r="AP712" s="385" t="str">
        <f t="shared" si="208"/>
        <v/>
      </c>
    </row>
    <row r="713" spans="37:42" x14ac:dyDescent="0.2">
      <c r="AK713" s="379" t="str">
        <f t="shared" si="204"/>
        <v/>
      </c>
      <c r="AL713" s="380" t="str">
        <f t="shared" si="209"/>
        <v/>
      </c>
      <c r="AM713" s="382" t="str">
        <f t="shared" si="205"/>
        <v/>
      </c>
      <c r="AN713" s="384" t="str">
        <f t="shared" si="206"/>
        <v/>
      </c>
      <c r="AO713" s="384" t="str">
        <f t="shared" si="207"/>
        <v/>
      </c>
      <c r="AP713" s="385" t="str">
        <f t="shared" si="208"/>
        <v/>
      </c>
    </row>
    <row r="714" spans="37:42" x14ac:dyDescent="0.2">
      <c r="AK714" s="379" t="str">
        <f t="shared" si="204"/>
        <v/>
      </c>
      <c r="AL714" s="380" t="str">
        <f t="shared" si="209"/>
        <v/>
      </c>
      <c r="AM714" s="382" t="str">
        <f t="shared" si="205"/>
        <v/>
      </c>
      <c r="AN714" s="384" t="str">
        <f t="shared" si="206"/>
        <v/>
      </c>
      <c r="AO714" s="384" t="str">
        <f t="shared" si="207"/>
        <v/>
      </c>
      <c r="AP714" s="385" t="str">
        <f t="shared" si="208"/>
        <v/>
      </c>
    </row>
    <row r="715" spans="37:42" x14ac:dyDescent="0.2">
      <c r="AK715" s="379" t="str">
        <f t="shared" si="204"/>
        <v/>
      </c>
      <c r="AL715" s="380" t="str">
        <f t="shared" si="209"/>
        <v/>
      </c>
      <c r="AM715" s="382" t="str">
        <f t="shared" si="205"/>
        <v/>
      </c>
      <c r="AN715" s="384" t="str">
        <f t="shared" si="206"/>
        <v/>
      </c>
      <c r="AO715" s="384" t="str">
        <f t="shared" si="207"/>
        <v/>
      </c>
      <c r="AP715" s="385" t="str">
        <f t="shared" si="208"/>
        <v/>
      </c>
    </row>
    <row r="716" spans="37:42" x14ac:dyDescent="0.2">
      <c r="AK716" s="379" t="str">
        <f t="shared" si="204"/>
        <v/>
      </c>
      <c r="AL716" s="380" t="str">
        <f t="shared" si="209"/>
        <v/>
      </c>
      <c r="AM716" s="382" t="str">
        <f t="shared" si="205"/>
        <v/>
      </c>
      <c r="AN716" s="384" t="str">
        <f t="shared" si="206"/>
        <v/>
      </c>
      <c r="AO716" s="384" t="str">
        <f t="shared" si="207"/>
        <v/>
      </c>
      <c r="AP716" s="385" t="str">
        <f t="shared" si="208"/>
        <v/>
      </c>
    </row>
    <row r="717" spans="37:42" x14ac:dyDescent="0.2">
      <c r="AK717" s="379" t="str">
        <f t="shared" si="204"/>
        <v/>
      </c>
      <c r="AL717" s="380" t="str">
        <f t="shared" si="209"/>
        <v/>
      </c>
      <c r="AM717" s="382" t="str">
        <f t="shared" si="205"/>
        <v/>
      </c>
      <c r="AN717" s="384" t="str">
        <f t="shared" si="206"/>
        <v/>
      </c>
      <c r="AO717" s="384" t="str">
        <f t="shared" si="207"/>
        <v/>
      </c>
      <c r="AP717" s="385" t="str">
        <f t="shared" si="208"/>
        <v/>
      </c>
    </row>
    <row r="718" spans="37:42" x14ac:dyDescent="0.2">
      <c r="AK718" s="379" t="str">
        <f t="shared" si="204"/>
        <v/>
      </c>
      <c r="AL718" s="380" t="str">
        <f t="shared" si="209"/>
        <v/>
      </c>
      <c r="AM718" s="382" t="str">
        <f t="shared" si="205"/>
        <v/>
      </c>
      <c r="AN718" s="384" t="str">
        <f t="shared" si="206"/>
        <v/>
      </c>
      <c r="AO718" s="384" t="str">
        <f t="shared" si="207"/>
        <v/>
      </c>
      <c r="AP718" s="385" t="str">
        <f t="shared" si="208"/>
        <v/>
      </c>
    </row>
    <row r="719" spans="37:42" x14ac:dyDescent="0.2">
      <c r="AK719" s="379" t="str">
        <f t="shared" si="204"/>
        <v/>
      </c>
      <c r="AL719" s="380" t="str">
        <f t="shared" si="209"/>
        <v/>
      </c>
      <c r="AM719" s="382" t="str">
        <f t="shared" si="205"/>
        <v/>
      </c>
      <c r="AN719" s="384" t="str">
        <f t="shared" si="206"/>
        <v/>
      </c>
      <c r="AO719" s="384" t="str">
        <f t="shared" si="207"/>
        <v/>
      </c>
      <c r="AP719" s="385" t="str">
        <f t="shared" si="208"/>
        <v/>
      </c>
    </row>
    <row r="720" spans="37:42" x14ac:dyDescent="0.2">
      <c r="AK720" s="379" t="str">
        <f t="shared" si="204"/>
        <v/>
      </c>
      <c r="AL720" s="380" t="str">
        <f t="shared" si="209"/>
        <v/>
      </c>
      <c r="AM720" s="382" t="str">
        <f t="shared" si="205"/>
        <v/>
      </c>
      <c r="AN720" s="384" t="str">
        <f t="shared" si="206"/>
        <v/>
      </c>
      <c r="AO720" s="384" t="str">
        <f t="shared" si="207"/>
        <v/>
      </c>
      <c r="AP720" s="385" t="str">
        <f t="shared" si="208"/>
        <v/>
      </c>
    </row>
    <row r="721" spans="37:42" x14ac:dyDescent="0.2">
      <c r="AK721" s="379" t="str">
        <f t="shared" si="204"/>
        <v/>
      </c>
      <c r="AL721" s="380" t="str">
        <f t="shared" si="209"/>
        <v/>
      </c>
      <c r="AM721" s="382" t="str">
        <f t="shared" si="205"/>
        <v/>
      </c>
      <c r="AN721" s="384" t="str">
        <f t="shared" si="206"/>
        <v/>
      </c>
      <c r="AO721" s="384" t="str">
        <f t="shared" si="207"/>
        <v/>
      </c>
      <c r="AP721" s="385" t="str">
        <f t="shared" si="208"/>
        <v/>
      </c>
    </row>
    <row r="722" spans="37:42" x14ac:dyDescent="0.2">
      <c r="AK722" s="379" t="str">
        <f t="shared" si="204"/>
        <v/>
      </c>
      <c r="AL722" s="380" t="str">
        <f t="shared" si="209"/>
        <v/>
      </c>
      <c r="AM722" s="382" t="str">
        <f t="shared" si="205"/>
        <v/>
      </c>
      <c r="AN722" s="384" t="str">
        <f t="shared" si="206"/>
        <v/>
      </c>
      <c r="AO722" s="384" t="str">
        <f t="shared" si="207"/>
        <v/>
      </c>
      <c r="AP722" s="385" t="str">
        <f t="shared" si="208"/>
        <v/>
      </c>
    </row>
    <row r="723" spans="37:42" x14ac:dyDescent="0.2">
      <c r="AK723" s="379" t="str">
        <f t="shared" si="204"/>
        <v/>
      </c>
      <c r="AL723" s="380" t="str">
        <f t="shared" si="209"/>
        <v/>
      </c>
      <c r="AM723" s="382" t="str">
        <f t="shared" si="205"/>
        <v/>
      </c>
      <c r="AN723" s="384" t="str">
        <f t="shared" si="206"/>
        <v/>
      </c>
      <c r="AO723" s="384" t="str">
        <f t="shared" si="207"/>
        <v/>
      </c>
      <c r="AP723" s="385" t="str">
        <f t="shared" si="208"/>
        <v/>
      </c>
    </row>
    <row r="724" spans="37:42" x14ac:dyDescent="0.2">
      <c r="AK724" s="379" t="str">
        <f t="shared" si="204"/>
        <v/>
      </c>
      <c r="AL724" s="380" t="str">
        <f t="shared" si="209"/>
        <v/>
      </c>
      <c r="AM724" s="382" t="str">
        <f t="shared" si="205"/>
        <v/>
      </c>
      <c r="AN724" s="384" t="str">
        <f t="shared" si="206"/>
        <v/>
      </c>
      <c r="AO724" s="384" t="str">
        <f t="shared" si="207"/>
        <v/>
      </c>
      <c r="AP724" s="385" t="str">
        <f t="shared" si="208"/>
        <v/>
      </c>
    </row>
    <row r="725" spans="37:42" x14ac:dyDescent="0.2">
      <c r="AK725" s="379" t="str">
        <f t="shared" si="204"/>
        <v/>
      </c>
      <c r="AL725" s="380" t="str">
        <f t="shared" si="209"/>
        <v/>
      </c>
      <c r="AM725" s="382" t="str">
        <f t="shared" si="205"/>
        <v/>
      </c>
      <c r="AN725" s="384" t="str">
        <f t="shared" si="206"/>
        <v/>
      </c>
      <c r="AO725" s="384" t="str">
        <f t="shared" si="207"/>
        <v/>
      </c>
      <c r="AP725" s="385" t="str">
        <f t="shared" si="208"/>
        <v/>
      </c>
    </row>
    <row r="726" spans="37:42" x14ac:dyDescent="0.2">
      <c r="AK726" s="379" t="str">
        <f t="shared" si="204"/>
        <v/>
      </c>
      <c r="AL726" s="380" t="str">
        <f t="shared" si="209"/>
        <v/>
      </c>
      <c r="AM726" s="382" t="str">
        <f t="shared" si="205"/>
        <v/>
      </c>
      <c r="AN726" s="384" t="str">
        <f t="shared" si="206"/>
        <v/>
      </c>
      <c r="AO726" s="384" t="str">
        <f t="shared" si="207"/>
        <v/>
      </c>
      <c r="AP726" s="385" t="str">
        <f t="shared" si="208"/>
        <v/>
      </c>
    </row>
    <row r="727" spans="37:42" x14ac:dyDescent="0.2">
      <c r="AK727" s="379" t="str">
        <f t="shared" si="204"/>
        <v/>
      </c>
      <c r="AL727" s="380" t="str">
        <f t="shared" si="209"/>
        <v/>
      </c>
      <c r="AM727" s="382" t="str">
        <f t="shared" si="205"/>
        <v/>
      </c>
      <c r="AN727" s="384" t="str">
        <f t="shared" si="206"/>
        <v/>
      </c>
      <c r="AO727" s="384" t="str">
        <f t="shared" si="207"/>
        <v/>
      </c>
      <c r="AP727" s="385" t="str">
        <f t="shared" si="208"/>
        <v/>
      </c>
    </row>
    <row r="728" spans="37:42" x14ac:dyDescent="0.2">
      <c r="AK728" s="379" t="str">
        <f t="shared" si="204"/>
        <v/>
      </c>
      <c r="AL728" s="380" t="str">
        <f t="shared" si="209"/>
        <v/>
      </c>
      <c r="AM728" s="382" t="str">
        <f t="shared" si="205"/>
        <v/>
      </c>
      <c r="AN728" s="384" t="str">
        <f t="shared" si="206"/>
        <v/>
      </c>
      <c r="AO728" s="384" t="str">
        <f t="shared" si="207"/>
        <v/>
      </c>
      <c r="AP728" s="385" t="str">
        <f t="shared" si="208"/>
        <v/>
      </c>
    </row>
    <row r="729" spans="37:42" x14ac:dyDescent="0.2">
      <c r="AK729" s="379" t="str">
        <f t="shared" si="204"/>
        <v/>
      </c>
      <c r="AL729" s="380" t="str">
        <f t="shared" si="209"/>
        <v/>
      </c>
      <c r="AM729" s="382" t="str">
        <f t="shared" si="205"/>
        <v/>
      </c>
      <c r="AN729" s="384" t="str">
        <f t="shared" si="206"/>
        <v/>
      </c>
      <c r="AO729" s="384" t="str">
        <f t="shared" si="207"/>
        <v/>
      </c>
      <c r="AP729" s="385" t="str">
        <f t="shared" si="208"/>
        <v/>
      </c>
    </row>
    <row r="730" spans="37:42" x14ac:dyDescent="0.2">
      <c r="AK730" s="379" t="str">
        <f t="shared" si="204"/>
        <v/>
      </c>
      <c r="AL730" s="380" t="str">
        <f t="shared" si="209"/>
        <v/>
      </c>
      <c r="AM730" s="382" t="str">
        <f t="shared" si="205"/>
        <v/>
      </c>
      <c r="AN730" s="384" t="str">
        <f t="shared" si="206"/>
        <v/>
      </c>
      <c r="AO730" s="384" t="str">
        <f t="shared" si="207"/>
        <v/>
      </c>
      <c r="AP730" s="385" t="str">
        <f t="shared" si="208"/>
        <v/>
      </c>
    </row>
    <row r="731" spans="37:42" x14ac:dyDescent="0.2">
      <c r="AK731" s="379" t="str">
        <f t="shared" si="204"/>
        <v/>
      </c>
      <c r="AL731" s="380" t="str">
        <f t="shared" si="209"/>
        <v/>
      </c>
      <c r="AM731" s="382" t="str">
        <f t="shared" si="205"/>
        <v/>
      </c>
      <c r="AN731" s="384" t="str">
        <f t="shared" si="206"/>
        <v/>
      </c>
      <c r="AO731" s="384" t="str">
        <f t="shared" si="207"/>
        <v/>
      </c>
      <c r="AP731" s="385" t="str">
        <f t="shared" si="208"/>
        <v/>
      </c>
    </row>
    <row r="732" spans="37:42" x14ac:dyDescent="0.2">
      <c r="AK732" s="379" t="str">
        <f t="shared" si="204"/>
        <v/>
      </c>
      <c r="AL732" s="380" t="str">
        <f t="shared" si="209"/>
        <v/>
      </c>
      <c r="AM732" s="382" t="str">
        <f t="shared" si="205"/>
        <v/>
      </c>
      <c r="AN732" s="384" t="str">
        <f t="shared" si="206"/>
        <v/>
      </c>
      <c r="AO732" s="384" t="str">
        <f t="shared" si="207"/>
        <v/>
      </c>
      <c r="AP732" s="385" t="str">
        <f t="shared" si="208"/>
        <v/>
      </c>
    </row>
    <row r="733" spans="37:42" x14ac:dyDescent="0.2">
      <c r="AK733" s="379" t="str">
        <f t="shared" si="204"/>
        <v/>
      </c>
      <c r="AL733" s="380" t="str">
        <f t="shared" si="209"/>
        <v/>
      </c>
      <c r="AM733" s="382" t="str">
        <f t="shared" si="205"/>
        <v/>
      </c>
      <c r="AN733" s="384" t="str">
        <f t="shared" si="206"/>
        <v/>
      </c>
      <c r="AO733" s="384" t="str">
        <f t="shared" si="207"/>
        <v/>
      </c>
      <c r="AP733" s="385" t="str">
        <f t="shared" si="208"/>
        <v/>
      </c>
    </row>
    <row r="734" spans="37:42" x14ac:dyDescent="0.2">
      <c r="AK734" s="379" t="str">
        <f t="shared" si="204"/>
        <v/>
      </c>
      <c r="AL734" s="380" t="str">
        <f t="shared" si="209"/>
        <v/>
      </c>
      <c r="AM734" s="382" t="str">
        <f t="shared" si="205"/>
        <v/>
      </c>
      <c r="AN734" s="384" t="str">
        <f t="shared" si="206"/>
        <v/>
      </c>
      <c r="AO734" s="384" t="str">
        <f t="shared" si="207"/>
        <v/>
      </c>
      <c r="AP734" s="385" t="str">
        <f t="shared" si="208"/>
        <v/>
      </c>
    </row>
    <row r="735" spans="37:42" x14ac:dyDescent="0.2">
      <c r="AK735" s="379" t="str">
        <f t="shared" si="204"/>
        <v/>
      </c>
      <c r="AL735" s="380" t="str">
        <f t="shared" si="209"/>
        <v/>
      </c>
      <c r="AM735" s="382" t="str">
        <f t="shared" si="205"/>
        <v/>
      </c>
      <c r="AN735" s="384" t="str">
        <f t="shared" si="206"/>
        <v/>
      </c>
      <c r="AO735" s="384" t="str">
        <f t="shared" si="207"/>
        <v/>
      </c>
      <c r="AP735" s="385" t="str">
        <f t="shared" si="208"/>
        <v/>
      </c>
    </row>
    <row r="736" spans="37:42" x14ac:dyDescent="0.2">
      <c r="AK736" s="379" t="str">
        <f t="shared" si="204"/>
        <v/>
      </c>
      <c r="AL736" s="380" t="str">
        <f t="shared" si="209"/>
        <v/>
      </c>
      <c r="AM736" s="382" t="str">
        <f t="shared" si="205"/>
        <v/>
      </c>
      <c r="AN736" s="384" t="str">
        <f t="shared" si="206"/>
        <v/>
      </c>
      <c r="AO736" s="384" t="str">
        <f t="shared" si="207"/>
        <v/>
      </c>
      <c r="AP736" s="385" t="str">
        <f t="shared" si="208"/>
        <v/>
      </c>
    </row>
    <row r="737" spans="37:42" ht="13.5" thickBot="1" x14ac:dyDescent="0.25">
      <c r="AK737" s="387" t="str">
        <f t="shared" si="204"/>
        <v/>
      </c>
      <c r="AL737" s="381" t="str">
        <f t="shared" si="209"/>
        <v/>
      </c>
      <c r="AM737" s="383" t="str">
        <f t="shared" si="205"/>
        <v/>
      </c>
      <c r="AN737" s="386" t="str">
        <f t="shared" si="206"/>
        <v/>
      </c>
      <c r="AO737" s="386" t="str">
        <f t="shared" si="207"/>
        <v/>
      </c>
      <c r="AP737" s="365" t="str">
        <f t="shared" si="208"/>
        <v/>
      </c>
    </row>
    <row r="738" spans="37:42" x14ac:dyDescent="0.2">
      <c r="AK738" s="1093" t="str">
        <f>IF($AB$33="","",$AB$33)</f>
        <v>Groceries</v>
      </c>
      <c r="AL738" s="1094"/>
      <c r="AM738" s="1094"/>
      <c r="AN738" s="1094"/>
      <c r="AO738" s="1094"/>
      <c r="AP738" s="1095"/>
    </row>
    <row r="739" spans="37:42" x14ac:dyDescent="0.2">
      <c r="AK739" s="389" t="s">
        <v>192</v>
      </c>
      <c r="AL739" s="1092" t="str">
        <f>IF($AC$33="","",$AC$33)</f>
        <v>Weekly</v>
      </c>
      <c r="AM739" s="1092"/>
      <c r="AN739" s="390" t="s">
        <v>193</v>
      </c>
      <c r="AO739" s="390" t="s">
        <v>261</v>
      </c>
      <c r="AP739" s="391" t="s">
        <v>495</v>
      </c>
    </row>
    <row r="740" spans="37:42" x14ac:dyDescent="0.2">
      <c r="AK740" s="379" t="str">
        <f>IF(AL740="","",$AB$33)</f>
        <v>Groceries</v>
      </c>
      <c r="AL740" s="380">
        <f>IF(AI33="","",AI33)</f>
        <v>44927</v>
      </c>
      <c r="AM740" s="382" t="str">
        <f>IF(AL740="","",TEXT(AL740,"mmmm yyyy"))</f>
        <v>January 2023</v>
      </c>
      <c r="AN740" s="384">
        <f>IF(AL740="","",$AD$33)</f>
        <v>125</v>
      </c>
      <c r="AO740" s="384" t="str">
        <f>IF(AL740="","",$AE$33)</f>
        <v>Liquid Bills</v>
      </c>
      <c r="AP740" s="385">
        <f>IF(AL740="","",DAY(AL740))</f>
        <v>1</v>
      </c>
    </row>
    <row r="741" spans="37:42" x14ac:dyDescent="0.2">
      <c r="AK741" s="379" t="str">
        <f t="shared" ref="AK741:AK793" si="210">IF(AL741="","",$AB$33)</f>
        <v>Groceries</v>
      </c>
      <c r="AL741" s="380">
        <f>IF(AL740&gt;$AI$10,"",IF($AL$739="Weekly",AL740+7*1,IF($AL$739="Bi-Weekly",AL740+7*2,IF($AL$739="Monthly",EDATE(AL740,1),IF($AL$739="Bi-Yearly",EDATE(AL740,6),IF($AL$739="Yearly",EDATE(AL740,12),""))))))</f>
        <v>44934</v>
      </c>
      <c r="AM741" s="382" t="str">
        <f t="shared" ref="AM741:AM793" si="211">IF(AL741="","",TEXT(AL741,"mmmm yyyy"))</f>
        <v>January 2023</v>
      </c>
      <c r="AN741" s="384">
        <f t="shared" ref="AN741:AN793" si="212">IF(AL741="","",$AD$33)</f>
        <v>125</v>
      </c>
      <c r="AO741" s="384" t="str">
        <f t="shared" ref="AO741:AO793" si="213">IF(AL741="","",$AE$33)</f>
        <v>Liquid Bills</v>
      </c>
      <c r="AP741" s="385">
        <f t="shared" ref="AP741:AP793" si="214">IF(AL741="","",DAY(AL741))</f>
        <v>8</v>
      </c>
    </row>
    <row r="742" spans="37:42" x14ac:dyDescent="0.2">
      <c r="AK742" s="379" t="str">
        <f t="shared" si="210"/>
        <v>Groceries</v>
      </c>
      <c r="AL742" s="380">
        <f t="shared" ref="AL742:AL793" si="215">IF(AL741&gt;$AI$10,"",IF($AL$739="Weekly",AL741+7*1,IF($AL$739="Bi-Weekly",AL741+7*2,IF($AL$739="Monthly",EDATE(AL741,1),IF($AL$739="Bi-Yearly",EDATE(AL741,6),IF($AL$739="Yearly",EDATE(AL741,12),""))))))</f>
        <v>44941</v>
      </c>
      <c r="AM742" s="382" t="str">
        <f t="shared" si="211"/>
        <v>January 2023</v>
      </c>
      <c r="AN742" s="384">
        <f t="shared" si="212"/>
        <v>125</v>
      </c>
      <c r="AO742" s="384" t="str">
        <f t="shared" si="213"/>
        <v>Liquid Bills</v>
      </c>
      <c r="AP742" s="385">
        <f t="shared" si="214"/>
        <v>15</v>
      </c>
    </row>
    <row r="743" spans="37:42" x14ac:dyDescent="0.2">
      <c r="AK743" s="379" t="str">
        <f t="shared" si="210"/>
        <v>Groceries</v>
      </c>
      <c r="AL743" s="380">
        <f t="shared" si="215"/>
        <v>44948</v>
      </c>
      <c r="AM743" s="382" t="str">
        <f t="shared" si="211"/>
        <v>January 2023</v>
      </c>
      <c r="AN743" s="384">
        <f t="shared" si="212"/>
        <v>125</v>
      </c>
      <c r="AO743" s="384" t="str">
        <f t="shared" si="213"/>
        <v>Liquid Bills</v>
      </c>
      <c r="AP743" s="385">
        <f t="shared" si="214"/>
        <v>22</v>
      </c>
    </row>
    <row r="744" spans="37:42" x14ac:dyDescent="0.2">
      <c r="AK744" s="379" t="str">
        <f t="shared" si="210"/>
        <v>Groceries</v>
      </c>
      <c r="AL744" s="380">
        <f t="shared" si="215"/>
        <v>44955</v>
      </c>
      <c r="AM744" s="382" t="str">
        <f t="shared" si="211"/>
        <v>January 2023</v>
      </c>
      <c r="AN744" s="384">
        <f t="shared" si="212"/>
        <v>125</v>
      </c>
      <c r="AO744" s="384" t="str">
        <f t="shared" si="213"/>
        <v>Liquid Bills</v>
      </c>
      <c r="AP744" s="385">
        <f t="shared" si="214"/>
        <v>29</v>
      </c>
    </row>
    <row r="745" spans="37:42" x14ac:dyDescent="0.2">
      <c r="AK745" s="379" t="str">
        <f t="shared" si="210"/>
        <v>Groceries</v>
      </c>
      <c r="AL745" s="380">
        <f t="shared" si="215"/>
        <v>44962</v>
      </c>
      <c r="AM745" s="382" t="str">
        <f t="shared" si="211"/>
        <v>February 2023</v>
      </c>
      <c r="AN745" s="384">
        <f t="shared" si="212"/>
        <v>125</v>
      </c>
      <c r="AO745" s="384" t="str">
        <f t="shared" si="213"/>
        <v>Liquid Bills</v>
      </c>
      <c r="AP745" s="385">
        <f t="shared" si="214"/>
        <v>5</v>
      </c>
    </row>
    <row r="746" spans="37:42" x14ac:dyDescent="0.2">
      <c r="AK746" s="379" t="str">
        <f t="shared" si="210"/>
        <v>Groceries</v>
      </c>
      <c r="AL746" s="380">
        <f t="shared" si="215"/>
        <v>44969</v>
      </c>
      <c r="AM746" s="382" t="str">
        <f t="shared" si="211"/>
        <v>February 2023</v>
      </c>
      <c r="AN746" s="384">
        <f t="shared" si="212"/>
        <v>125</v>
      </c>
      <c r="AO746" s="384" t="str">
        <f t="shared" si="213"/>
        <v>Liquid Bills</v>
      </c>
      <c r="AP746" s="385">
        <f t="shared" si="214"/>
        <v>12</v>
      </c>
    </row>
    <row r="747" spans="37:42" x14ac:dyDescent="0.2">
      <c r="AK747" s="379" t="str">
        <f t="shared" si="210"/>
        <v>Groceries</v>
      </c>
      <c r="AL747" s="380">
        <f t="shared" si="215"/>
        <v>44976</v>
      </c>
      <c r="AM747" s="382" t="str">
        <f t="shared" si="211"/>
        <v>February 2023</v>
      </c>
      <c r="AN747" s="384">
        <f t="shared" si="212"/>
        <v>125</v>
      </c>
      <c r="AO747" s="384" t="str">
        <f t="shared" si="213"/>
        <v>Liquid Bills</v>
      </c>
      <c r="AP747" s="385">
        <f t="shared" si="214"/>
        <v>19</v>
      </c>
    </row>
    <row r="748" spans="37:42" x14ac:dyDescent="0.2">
      <c r="AK748" s="379" t="str">
        <f t="shared" si="210"/>
        <v>Groceries</v>
      </c>
      <c r="AL748" s="380">
        <f t="shared" si="215"/>
        <v>44983</v>
      </c>
      <c r="AM748" s="382" t="str">
        <f t="shared" si="211"/>
        <v>February 2023</v>
      </c>
      <c r="AN748" s="384">
        <f t="shared" si="212"/>
        <v>125</v>
      </c>
      <c r="AO748" s="384" t="str">
        <f t="shared" si="213"/>
        <v>Liquid Bills</v>
      </c>
      <c r="AP748" s="385">
        <f t="shared" si="214"/>
        <v>26</v>
      </c>
    </row>
    <row r="749" spans="37:42" x14ac:dyDescent="0.2">
      <c r="AK749" s="379" t="str">
        <f t="shared" si="210"/>
        <v>Groceries</v>
      </c>
      <c r="AL749" s="380">
        <f t="shared" si="215"/>
        <v>44990</v>
      </c>
      <c r="AM749" s="382" t="str">
        <f t="shared" si="211"/>
        <v>March 2023</v>
      </c>
      <c r="AN749" s="384">
        <f t="shared" si="212"/>
        <v>125</v>
      </c>
      <c r="AO749" s="384" t="str">
        <f t="shared" si="213"/>
        <v>Liquid Bills</v>
      </c>
      <c r="AP749" s="385">
        <f t="shared" si="214"/>
        <v>5</v>
      </c>
    </row>
    <row r="750" spans="37:42" x14ac:dyDescent="0.2">
      <c r="AK750" s="379" t="str">
        <f t="shared" si="210"/>
        <v>Groceries</v>
      </c>
      <c r="AL750" s="380">
        <f t="shared" si="215"/>
        <v>44997</v>
      </c>
      <c r="AM750" s="382" t="str">
        <f t="shared" si="211"/>
        <v>March 2023</v>
      </c>
      <c r="AN750" s="384">
        <f t="shared" si="212"/>
        <v>125</v>
      </c>
      <c r="AO750" s="384" t="str">
        <f t="shared" si="213"/>
        <v>Liquid Bills</v>
      </c>
      <c r="AP750" s="385">
        <f t="shared" si="214"/>
        <v>12</v>
      </c>
    </row>
    <row r="751" spans="37:42" x14ac:dyDescent="0.2">
      <c r="AK751" s="379" t="str">
        <f t="shared" si="210"/>
        <v>Groceries</v>
      </c>
      <c r="AL751" s="380">
        <f t="shared" si="215"/>
        <v>45004</v>
      </c>
      <c r="AM751" s="382" t="str">
        <f t="shared" si="211"/>
        <v>March 2023</v>
      </c>
      <c r="AN751" s="384">
        <f t="shared" si="212"/>
        <v>125</v>
      </c>
      <c r="AO751" s="384" t="str">
        <f t="shared" si="213"/>
        <v>Liquid Bills</v>
      </c>
      <c r="AP751" s="385">
        <f t="shared" si="214"/>
        <v>19</v>
      </c>
    </row>
    <row r="752" spans="37:42" x14ac:dyDescent="0.2">
      <c r="AK752" s="379" t="str">
        <f t="shared" si="210"/>
        <v>Groceries</v>
      </c>
      <c r="AL752" s="380">
        <f t="shared" si="215"/>
        <v>45011</v>
      </c>
      <c r="AM752" s="382" t="str">
        <f t="shared" si="211"/>
        <v>March 2023</v>
      </c>
      <c r="AN752" s="384">
        <f t="shared" si="212"/>
        <v>125</v>
      </c>
      <c r="AO752" s="384" t="str">
        <f t="shared" si="213"/>
        <v>Liquid Bills</v>
      </c>
      <c r="AP752" s="385">
        <f t="shared" si="214"/>
        <v>26</v>
      </c>
    </row>
    <row r="753" spans="37:42" x14ac:dyDescent="0.2">
      <c r="AK753" s="379" t="str">
        <f t="shared" si="210"/>
        <v>Groceries</v>
      </c>
      <c r="AL753" s="380">
        <f t="shared" si="215"/>
        <v>45018</v>
      </c>
      <c r="AM753" s="382" t="str">
        <f t="shared" si="211"/>
        <v>April 2023</v>
      </c>
      <c r="AN753" s="384">
        <f t="shared" si="212"/>
        <v>125</v>
      </c>
      <c r="AO753" s="384" t="str">
        <f t="shared" si="213"/>
        <v>Liquid Bills</v>
      </c>
      <c r="AP753" s="385">
        <f t="shared" si="214"/>
        <v>2</v>
      </c>
    </row>
    <row r="754" spans="37:42" x14ac:dyDescent="0.2">
      <c r="AK754" s="379" t="str">
        <f t="shared" si="210"/>
        <v>Groceries</v>
      </c>
      <c r="AL754" s="380">
        <f t="shared" si="215"/>
        <v>45025</v>
      </c>
      <c r="AM754" s="382" t="str">
        <f t="shared" si="211"/>
        <v>April 2023</v>
      </c>
      <c r="AN754" s="384">
        <f t="shared" si="212"/>
        <v>125</v>
      </c>
      <c r="AO754" s="384" t="str">
        <f t="shared" si="213"/>
        <v>Liquid Bills</v>
      </c>
      <c r="AP754" s="385">
        <f t="shared" si="214"/>
        <v>9</v>
      </c>
    </row>
    <row r="755" spans="37:42" x14ac:dyDescent="0.2">
      <c r="AK755" s="379" t="str">
        <f t="shared" si="210"/>
        <v>Groceries</v>
      </c>
      <c r="AL755" s="380">
        <f t="shared" si="215"/>
        <v>45032</v>
      </c>
      <c r="AM755" s="382" t="str">
        <f t="shared" si="211"/>
        <v>April 2023</v>
      </c>
      <c r="AN755" s="384">
        <f t="shared" si="212"/>
        <v>125</v>
      </c>
      <c r="AO755" s="384" t="str">
        <f t="shared" si="213"/>
        <v>Liquid Bills</v>
      </c>
      <c r="AP755" s="385">
        <f t="shared" si="214"/>
        <v>16</v>
      </c>
    </row>
    <row r="756" spans="37:42" x14ac:dyDescent="0.2">
      <c r="AK756" s="379" t="str">
        <f t="shared" si="210"/>
        <v>Groceries</v>
      </c>
      <c r="AL756" s="380">
        <f t="shared" si="215"/>
        <v>45039</v>
      </c>
      <c r="AM756" s="382" t="str">
        <f t="shared" si="211"/>
        <v>April 2023</v>
      </c>
      <c r="AN756" s="384">
        <f t="shared" si="212"/>
        <v>125</v>
      </c>
      <c r="AO756" s="384" t="str">
        <f t="shared" si="213"/>
        <v>Liquid Bills</v>
      </c>
      <c r="AP756" s="385">
        <f t="shared" si="214"/>
        <v>23</v>
      </c>
    </row>
    <row r="757" spans="37:42" x14ac:dyDescent="0.2">
      <c r="AK757" s="379" t="str">
        <f t="shared" si="210"/>
        <v>Groceries</v>
      </c>
      <c r="AL757" s="380">
        <f t="shared" si="215"/>
        <v>45046</v>
      </c>
      <c r="AM757" s="382" t="str">
        <f t="shared" si="211"/>
        <v>April 2023</v>
      </c>
      <c r="AN757" s="384">
        <f t="shared" si="212"/>
        <v>125</v>
      </c>
      <c r="AO757" s="384" t="str">
        <f t="shared" si="213"/>
        <v>Liquid Bills</v>
      </c>
      <c r="AP757" s="385">
        <f t="shared" si="214"/>
        <v>30</v>
      </c>
    </row>
    <row r="758" spans="37:42" x14ac:dyDescent="0.2">
      <c r="AK758" s="379" t="str">
        <f t="shared" si="210"/>
        <v>Groceries</v>
      </c>
      <c r="AL758" s="380">
        <f t="shared" si="215"/>
        <v>45053</v>
      </c>
      <c r="AM758" s="382" t="str">
        <f t="shared" si="211"/>
        <v>May 2023</v>
      </c>
      <c r="AN758" s="384">
        <f t="shared" si="212"/>
        <v>125</v>
      </c>
      <c r="AO758" s="384" t="str">
        <f t="shared" si="213"/>
        <v>Liquid Bills</v>
      </c>
      <c r="AP758" s="385">
        <f t="shared" si="214"/>
        <v>7</v>
      </c>
    </row>
    <row r="759" spans="37:42" x14ac:dyDescent="0.2">
      <c r="AK759" s="379" t="str">
        <f t="shared" si="210"/>
        <v>Groceries</v>
      </c>
      <c r="AL759" s="380">
        <f t="shared" si="215"/>
        <v>45060</v>
      </c>
      <c r="AM759" s="382" t="str">
        <f t="shared" si="211"/>
        <v>May 2023</v>
      </c>
      <c r="AN759" s="384">
        <f t="shared" si="212"/>
        <v>125</v>
      </c>
      <c r="AO759" s="384" t="str">
        <f t="shared" si="213"/>
        <v>Liquid Bills</v>
      </c>
      <c r="AP759" s="385">
        <f t="shared" si="214"/>
        <v>14</v>
      </c>
    </row>
    <row r="760" spans="37:42" x14ac:dyDescent="0.2">
      <c r="AK760" s="379" t="str">
        <f t="shared" si="210"/>
        <v>Groceries</v>
      </c>
      <c r="AL760" s="380">
        <f t="shared" si="215"/>
        <v>45067</v>
      </c>
      <c r="AM760" s="382" t="str">
        <f t="shared" si="211"/>
        <v>May 2023</v>
      </c>
      <c r="AN760" s="384">
        <f t="shared" si="212"/>
        <v>125</v>
      </c>
      <c r="AO760" s="384" t="str">
        <f t="shared" si="213"/>
        <v>Liquid Bills</v>
      </c>
      <c r="AP760" s="385">
        <f t="shared" si="214"/>
        <v>21</v>
      </c>
    </row>
    <row r="761" spans="37:42" x14ac:dyDescent="0.2">
      <c r="AK761" s="379" t="str">
        <f t="shared" si="210"/>
        <v>Groceries</v>
      </c>
      <c r="AL761" s="380">
        <f t="shared" si="215"/>
        <v>45074</v>
      </c>
      <c r="AM761" s="382" t="str">
        <f t="shared" si="211"/>
        <v>May 2023</v>
      </c>
      <c r="AN761" s="384">
        <f t="shared" si="212"/>
        <v>125</v>
      </c>
      <c r="AO761" s="384" t="str">
        <f t="shared" si="213"/>
        <v>Liquid Bills</v>
      </c>
      <c r="AP761" s="385">
        <f t="shared" si="214"/>
        <v>28</v>
      </c>
    </row>
    <row r="762" spans="37:42" x14ac:dyDescent="0.2">
      <c r="AK762" s="379" t="str">
        <f t="shared" si="210"/>
        <v>Groceries</v>
      </c>
      <c r="AL762" s="380">
        <f t="shared" si="215"/>
        <v>45081</v>
      </c>
      <c r="AM762" s="382" t="str">
        <f t="shared" si="211"/>
        <v>June 2023</v>
      </c>
      <c r="AN762" s="384">
        <f t="shared" si="212"/>
        <v>125</v>
      </c>
      <c r="AO762" s="384" t="str">
        <f t="shared" si="213"/>
        <v>Liquid Bills</v>
      </c>
      <c r="AP762" s="385">
        <f t="shared" si="214"/>
        <v>4</v>
      </c>
    </row>
    <row r="763" spans="37:42" x14ac:dyDescent="0.2">
      <c r="AK763" s="379" t="str">
        <f t="shared" si="210"/>
        <v>Groceries</v>
      </c>
      <c r="AL763" s="380">
        <f t="shared" si="215"/>
        <v>45088</v>
      </c>
      <c r="AM763" s="382" t="str">
        <f t="shared" si="211"/>
        <v>June 2023</v>
      </c>
      <c r="AN763" s="384">
        <f t="shared" si="212"/>
        <v>125</v>
      </c>
      <c r="AO763" s="384" t="str">
        <f t="shared" si="213"/>
        <v>Liquid Bills</v>
      </c>
      <c r="AP763" s="385">
        <f t="shared" si="214"/>
        <v>11</v>
      </c>
    </row>
    <row r="764" spans="37:42" x14ac:dyDescent="0.2">
      <c r="AK764" s="379" t="str">
        <f t="shared" si="210"/>
        <v>Groceries</v>
      </c>
      <c r="AL764" s="380">
        <f t="shared" si="215"/>
        <v>45095</v>
      </c>
      <c r="AM764" s="382" t="str">
        <f t="shared" si="211"/>
        <v>June 2023</v>
      </c>
      <c r="AN764" s="384">
        <f t="shared" si="212"/>
        <v>125</v>
      </c>
      <c r="AO764" s="384" t="str">
        <f t="shared" si="213"/>
        <v>Liquid Bills</v>
      </c>
      <c r="AP764" s="385">
        <f t="shared" si="214"/>
        <v>18</v>
      </c>
    </row>
    <row r="765" spans="37:42" x14ac:dyDescent="0.2">
      <c r="AK765" s="379" t="str">
        <f t="shared" si="210"/>
        <v>Groceries</v>
      </c>
      <c r="AL765" s="380">
        <f t="shared" si="215"/>
        <v>45102</v>
      </c>
      <c r="AM765" s="382" t="str">
        <f t="shared" si="211"/>
        <v>June 2023</v>
      </c>
      <c r="AN765" s="384">
        <f t="shared" si="212"/>
        <v>125</v>
      </c>
      <c r="AO765" s="384" t="str">
        <f t="shared" si="213"/>
        <v>Liquid Bills</v>
      </c>
      <c r="AP765" s="385">
        <f t="shared" si="214"/>
        <v>25</v>
      </c>
    </row>
    <row r="766" spans="37:42" x14ac:dyDescent="0.2">
      <c r="AK766" s="379" t="str">
        <f t="shared" si="210"/>
        <v>Groceries</v>
      </c>
      <c r="AL766" s="380">
        <f t="shared" si="215"/>
        <v>45109</v>
      </c>
      <c r="AM766" s="382" t="str">
        <f t="shared" si="211"/>
        <v>July 2023</v>
      </c>
      <c r="AN766" s="384">
        <f t="shared" si="212"/>
        <v>125</v>
      </c>
      <c r="AO766" s="384" t="str">
        <f t="shared" si="213"/>
        <v>Liquid Bills</v>
      </c>
      <c r="AP766" s="385">
        <f t="shared" si="214"/>
        <v>2</v>
      </c>
    </row>
    <row r="767" spans="37:42" x14ac:dyDescent="0.2">
      <c r="AK767" s="379" t="str">
        <f t="shared" si="210"/>
        <v>Groceries</v>
      </c>
      <c r="AL767" s="380">
        <f t="shared" si="215"/>
        <v>45116</v>
      </c>
      <c r="AM767" s="382" t="str">
        <f t="shared" si="211"/>
        <v>July 2023</v>
      </c>
      <c r="AN767" s="384">
        <f t="shared" si="212"/>
        <v>125</v>
      </c>
      <c r="AO767" s="384" t="str">
        <f t="shared" si="213"/>
        <v>Liquid Bills</v>
      </c>
      <c r="AP767" s="385">
        <f t="shared" si="214"/>
        <v>9</v>
      </c>
    </row>
    <row r="768" spans="37:42" x14ac:dyDescent="0.2">
      <c r="AK768" s="379" t="str">
        <f t="shared" si="210"/>
        <v>Groceries</v>
      </c>
      <c r="AL768" s="380">
        <f t="shared" si="215"/>
        <v>45123</v>
      </c>
      <c r="AM768" s="382" t="str">
        <f t="shared" si="211"/>
        <v>July 2023</v>
      </c>
      <c r="AN768" s="384">
        <f t="shared" si="212"/>
        <v>125</v>
      </c>
      <c r="AO768" s="384" t="str">
        <f t="shared" si="213"/>
        <v>Liquid Bills</v>
      </c>
      <c r="AP768" s="385">
        <f t="shared" si="214"/>
        <v>16</v>
      </c>
    </row>
    <row r="769" spans="37:42" x14ac:dyDescent="0.2">
      <c r="AK769" s="379" t="str">
        <f t="shared" si="210"/>
        <v>Groceries</v>
      </c>
      <c r="AL769" s="380">
        <f t="shared" si="215"/>
        <v>45130</v>
      </c>
      <c r="AM769" s="382" t="str">
        <f t="shared" si="211"/>
        <v>July 2023</v>
      </c>
      <c r="AN769" s="384">
        <f t="shared" si="212"/>
        <v>125</v>
      </c>
      <c r="AO769" s="384" t="str">
        <f t="shared" si="213"/>
        <v>Liquid Bills</v>
      </c>
      <c r="AP769" s="385">
        <f t="shared" si="214"/>
        <v>23</v>
      </c>
    </row>
    <row r="770" spans="37:42" x14ac:dyDescent="0.2">
      <c r="AK770" s="379" t="str">
        <f t="shared" si="210"/>
        <v>Groceries</v>
      </c>
      <c r="AL770" s="380">
        <f t="shared" si="215"/>
        <v>45137</v>
      </c>
      <c r="AM770" s="382" t="str">
        <f t="shared" si="211"/>
        <v>July 2023</v>
      </c>
      <c r="AN770" s="384">
        <f t="shared" si="212"/>
        <v>125</v>
      </c>
      <c r="AO770" s="384" t="str">
        <f t="shared" si="213"/>
        <v>Liquid Bills</v>
      </c>
      <c r="AP770" s="385">
        <f t="shared" si="214"/>
        <v>30</v>
      </c>
    </row>
    <row r="771" spans="37:42" x14ac:dyDescent="0.2">
      <c r="AK771" s="379" t="str">
        <f t="shared" si="210"/>
        <v>Groceries</v>
      </c>
      <c r="AL771" s="380">
        <f t="shared" si="215"/>
        <v>45144</v>
      </c>
      <c r="AM771" s="382" t="str">
        <f t="shared" si="211"/>
        <v>August 2023</v>
      </c>
      <c r="AN771" s="384">
        <f t="shared" si="212"/>
        <v>125</v>
      </c>
      <c r="AO771" s="384" t="str">
        <f t="shared" si="213"/>
        <v>Liquid Bills</v>
      </c>
      <c r="AP771" s="385">
        <f t="shared" si="214"/>
        <v>6</v>
      </c>
    </row>
    <row r="772" spans="37:42" x14ac:dyDescent="0.2">
      <c r="AK772" s="379" t="str">
        <f t="shared" si="210"/>
        <v>Groceries</v>
      </c>
      <c r="AL772" s="380">
        <f t="shared" si="215"/>
        <v>45151</v>
      </c>
      <c r="AM772" s="382" t="str">
        <f t="shared" si="211"/>
        <v>August 2023</v>
      </c>
      <c r="AN772" s="384">
        <f t="shared" si="212"/>
        <v>125</v>
      </c>
      <c r="AO772" s="384" t="str">
        <f t="shared" si="213"/>
        <v>Liquid Bills</v>
      </c>
      <c r="AP772" s="385">
        <f t="shared" si="214"/>
        <v>13</v>
      </c>
    </row>
    <row r="773" spans="37:42" x14ac:dyDescent="0.2">
      <c r="AK773" s="379" t="str">
        <f t="shared" si="210"/>
        <v>Groceries</v>
      </c>
      <c r="AL773" s="380">
        <f t="shared" si="215"/>
        <v>45158</v>
      </c>
      <c r="AM773" s="382" t="str">
        <f t="shared" si="211"/>
        <v>August 2023</v>
      </c>
      <c r="AN773" s="384">
        <f t="shared" si="212"/>
        <v>125</v>
      </c>
      <c r="AO773" s="384" t="str">
        <f t="shared" si="213"/>
        <v>Liquid Bills</v>
      </c>
      <c r="AP773" s="385">
        <f t="shared" si="214"/>
        <v>20</v>
      </c>
    </row>
    <row r="774" spans="37:42" x14ac:dyDescent="0.2">
      <c r="AK774" s="379" t="str">
        <f t="shared" si="210"/>
        <v>Groceries</v>
      </c>
      <c r="AL774" s="380">
        <f t="shared" si="215"/>
        <v>45165</v>
      </c>
      <c r="AM774" s="382" t="str">
        <f t="shared" si="211"/>
        <v>August 2023</v>
      </c>
      <c r="AN774" s="384">
        <f t="shared" si="212"/>
        <v>125</v>
      </c>
      <c r="AO774" s="384" t="str">
        <f t="shared" si="213"/>
        <v>Liquid Bills</v>
      </c>
      <c r="AP774" s="385">
        <f t="shared" si="214"/>
        <v>27</v>
      </c>
    </row>
    <row r="775" spans="37:42" x14ac:dyDescent="0.2">
      <c r="AK775" s="379" t="str">
        <f t="shared" si="210"/>
        <v>Groceries</v>
      </c>
      <c r="AL775" s="380">
        <f t="shared" si="215"/>
        <v>45172</v>
      </c>
      <c r="AM775" s="382" t="str">
        <f t="shared" si="211"/>
        <v>September 2023</v>
      </c>
      <c r="AN775" s="384">
        <f t="shared" si="212"/>
        <v>125</v>
      </c>
      <c r="AO775" s="384" t="str">
        <f t="shared" si="213"/>
        <v>Liquid Bills</v>
      </c>
      <c r="AP775" s="385">
        <f t="shared" si="214"/>
        <v>3</v>
      </c>
    </row>
    <row r="776" spans="37:42" x14ac:dyDescent="0.2">
      <c r="AK776" s="379" t="str">
        <f t="shared" si="210"/>
        <v>Groceries</v>
      </c>
      <c r="AL776" s="380">
        <f t="shared" si="215"/>
        <v>45179</v>
      </c>
      <c r="AM776" s="382" t="str">
        <f t="shared" si="211"/>
        <v>September 2023</v>
      </c>
      <c r="AN776" s="384">
        <f t="shared" si="212"/>
        <v>125</v>
      </c>
      <c r="AO776" s="384" t="str">
        <f t="shared" si="213"/>
        <v>Liquid Bills</v>
      </c>
      <c r="AP776" s="385">
        <f t="shared" si="214"/>
        <v>10</v>
      </c>
    </row>
    <row r="777" spans="37:42" x14ac:dyDescent="0.2">
      <c r="AK777" s="379" t="str">
        <f t="shared" si="210"/>
        <v>Groceries</v>
      </c>
      <c r="AL777" s="380">
        <f t="shared" si="215"/>
        <v>45186</v>
      </c>
      <c r="AM777" s="382" t="str">
        <f t="shared" si="211"/>
        <v>September 2023</v>
      </c>
      <c r="AN777" s="384">
        <f t="shared" si="212"/>
        <v>125</v>
      </c>
      <c r="AO777" s="384" t="str">
        <f t="shared" si="213"/>
        <v>Liquid Bills</v>
      </c>
      <c r="AP777" s="385">
        <f t="shared" si="214"/>
        <v>17</v>
      </c>
    </row>
    <row r="778" spans="37:42" x14ac:dyDescent="0.2">
      <c r="AK778" s="379" t="str">
        <f t="shared" si="210"/>
        <v>Groceries</v>
      </c>
      <c r="AL778" s="380">
        <f t="shared" si="215"/>
        <v>45193</v>
      </c>
      <c r="AM778" s="382" t="str">
        <f t="shared" si="211"/>
        <v>September 2023</v>
      </c>
      <c r="AN778" s="384">
        <f t="shared" si="212"/>
        <v>125</v>
      </c>
      <c r="AO778" s="384" t="str">
        <f t="shared" si="213"/>
        <v>Liquid Bills</v>
      </c>
      <c r="AP778" s="385">
        <f t="shared" si="214"/>
        <v>24</v>
      </c>
    </row>
    <row r="779" spans="37:42" x14ac:dyDescent="0.2">
      <c r="AK779" s="379" t="str">
        <f t="shared" si="210"/>
        <v>Groceries</v>
      </c>
      <c r="AL779" s="380">
        <f t="shared" si="215"/>
        <v>45200</v>
      </c>
      <c r="AM779" s="382" t="str">
        <f t="shared" si="211"/>
        <v>October 2023</v>
      </c>
      <c r="AN779" s="384">
        <f t="shared" si="212"/>
        <v>125</v>
      </c>
      <c r="AO779" s="384" t="str">
        <f t="shared" si="213"/>
        <v>Liquid Bills</v>
      </c>
      <c r="AP779" s="385">
        <f t="shared" si="214"/>
        <v>1</v>
      </c>
    </row>
    <row r="780" spans="37:42" x14ac:dyDescent="0.2">
      <c r="AK780" s="379" t="str">
        <f t="shared" si="210"/>
        <v>Groceries</v>
      </c>
      <c r="AL780" s="380">
        <f t="shared" si="215"/>
        <v>45207</v>
      </c>
      <c r="AM780" s="382" t="str">
        <f t="shared" si="211"/>
        <v>October 2023</v>
      </c>
      <c r="AN780" s="384">
        <f t="shared" si="212"/>
        <v>125</v>
      </c>
      <c r="AO780" s="384" t="str">
        <f t="shared" si="213"/>
        <v>Liquid Bills</v>
      </c>
      <c r="AP780" s="385">
        <f t="shared" si="214"/>
        <v>8</v>
      </c>
    </row>
    <row r="781" spans="37:42" x14ac:dyDescent="0.2">
      <c r="AK781" s="379" t="str">
        <f t="shared" si="210"/>
        <v>Groceries</v>
      </c>
      <c r="AL781" s="380">
        <f t="shared" si="215"/>
        <v>45214</v>
      </c>
      <c r="AM781" s="382" t="str">
        <f t="shared" si="211"/>
        <v>October 2023</v>
      </c>
      <c r="AN781" s="384">
        <f t="shared" si="212"/>
        <v>125</v>
      </c>
      <c r="AO781" s="384" t="str">
        <f t="shared" si="213"/>
        <v>Liquid Bills</v>
      </c>
      <c r="AP781" s="385">
        <f t="shared" si="214"/>
        <v>15</v>
      </c>
    </row>
    <row r="782" spans="37:42" x14ac:dyDescent="0.2">
      <c r="AK782" s="379" t="str">
        <f t="shared" si="210"/>
        <v>Groceries</v>
      </c>
      <c r="AL782" s="380">
        <f t="shared" si="215"/>
        <v>45221</v>
      </c>
      <c r="AM782" s="382" t="str">
        <f t="shared" si="211"/>
        <v>October 2023</v>
      </c>
      <c r="AN782" s="384">
        <f t="shared" si="212"/>
        <v>125</v>
      </c>
      <c r="AO782" s="384" t="str">
        <f t="shared" si="213"/>
        <v>Liquid Bills</v>
      </c>
      <c r="AP782" s="385">
        <f t="shared" si="214"/>
        <v>22</v>
      </c>
    </row>
    <row r="783" spans="37:42" x14ac:dyDescent="0.2">
      <c r="AK783" s="379" t="str">
        <f t="shared" si="210"/>
        <v>Groceries</v>
      </c>
      <c r="AL783" s="380">
        <f t="shared" si="215"/>
        <v>45228</v>
      </c>
      <c r="AM783" s="382" t="str">
        <f t="shared" si="211"/>
        <v>October 2023</v>
      </c>
      <c r="AN783" s="384">
        <f t="shared" si="212"/>
        <v>125</v>
      </c>
      <c r="AO783" s="384" t="str">
        <f t="shared" si="213"/>
        <v>Liquid Bills</v>
      </c>
      <c r="AP783" s="385">
        <f t="shared" si="214"/>
        <v>29</v>
      </c>
    </row>
    <row r="784" spans="37:42" x14ac:dyDescent="0.2">
      <c r="AK784" s="379" t="str">
        <f t="shared" si="210"/>
        <v>Groceries</v>
      </c>
      <c r="AL784" s="380">
        <f t="shared" si="215"/>
        <v>45235</v>
      </c>
      <c r="AM784" s="382" t="str">
        <f t="shared" si="211"/>
        <v>November 2023</v>
      </c>
      <c r="AN784" s="384">
        <f t="shared" si="212"/>
        <v>125</v>
      </c>
      <c r="AO784" s="384" t="str">
        <f t="shared" si="213"/>
        <v>Liquid Bills</v>
      </c>
      <c r="AP784" s="385">
        <f t="shared" si="214"/>
        <v>5</v>
      </c>
    </row>
    <row r="785" spans="37:42" x14ac:dyDescent="0.2">
      <c r="AK785" s="379" t="str">
        <f t="shared" si="210"/>
        <v>Groceries</v>
      </c>
      <c r="AL785" s="380">
        <f t="shared" si="215"/>
        <v>45242</v>
      </c>
      <c r="AM785" s="382" t="str">
        <f t="shared" si="211"/>
        <v>November 2023</v>
      </c>
      <c r="AN785" s="384">
        <f t="shared" si="212"/>
        <v>125</v>
      </c>
      <c r="AO785" s="384" t="str">
        <f t="shared" si="213"/>
        <v>Liquid Bills</v>
      </c>
      <c r="AP785" s="385">
        <f t="shared" si="214"/>
        <v>12</v>
      </c>
    </row>
    <row r="786" spans="37:42" x14ac:dyDescent="0.2">
      <c r="AK786" s="379" t="str">
        <f t="shared" si="210"/>
        <v>Groceries</v>
      </c>
      <c r="AL786" s="380">
        <f t="shared" si="215"/>
        <v>45249</v>
      </c>
      <c r="AM786" s="382" t="str">
        <f t="shared" si="211"/>
        <v>November 2023</v>
      </c>
      <c r="AN786" s="384">
        <f t="shared" si="212"/>
        <v>125</v>
      </c>
      <c r="AO786" s="384" t="str">
        <f t="shared" si="213"/>
        <v>Liquid Bills</v>
      </c>
      <c r="AP786" s="385">
        <f t="shared" si="214"/>
        <v>19</v>
      </c>
    </row>
    <row r="787" spans="37:42" x14ac:dyDescent="0.2">
      <c r="AK787" s="379" t="str">
        <f t="shared" si="210"/>
        <v>Groceries</v>
      </c>
      <c r="AL787" s="380">
        <f t="shared" si="215"/>
        <v>45256</v>
      </c>
      <c r="AM787" s="382" t="str">
        <f t="shared" si="211"/>
        <v>November 2023</v>
      </c>
      <c r="AN787" s="384">
        <f t="shared" si="212"/>
        <v>125</v>
      </c>
      <c r="AO787" s="384" t="str">
        <f t="shared" si="213"/>
        <v>Liquid Bills</v>
      </c>
      <c r="AP787" s="385">
        <f t="shared" si="214"/>
        <v>26</v>
      </c>
    </row>
    <row r="788" spans="37:42" x14ac:dyDescent="0.2">
      <c r="AK788" s="379" t="str">
        <f t="shared" si="210"/>
        <v>Groceries</v>
      </c>
      <c r="AL788" s="380">
        <f t="shared" si="215"/>
        <v>45263</v>
      </c>
      <c r="AM788" s="382" t="str">
        <f t="shared" si="211"/>
        <v>December 2023</v>
      </c>
      <c r="AN788" s="384">
        <f t="shared" si="212"/>
        <v>125</v>
      </c>
      <c r="AO788" s="384" t="str">
        <f t="shared" si="213"/>
        <v>Liquid Bills</v>
      </c>
      <c r="AP788" s="385">
        <f t="shared" si="214"/>
        <v>3</v>
      </c>
    </row>
    <row r="789" spans="37:42" x14ac:dyDescent="0.2">
      <c r="AK789" s="379" t="str">
        <f t="shared" si="210"/>
        <v>Groceries</v>
      </c>
      <c r="AL789" s="380">
        <f t="shared" si="215"/>
        <v>45270</v>
      </c>
      <c r="AM789" s="382" t="str">
        <f t="shared" si="211"/>
        <v>December 2023</v>
      </c>
      <c r="AN789" s="384">
        <f t="shared" si="212"/>
        <v>125</v>
      </c>
      <c r="AO789" s="384" t="str">
        <f t="shared" si="213"/>
        <v>Liquid Bills</v>
      </c>
      <c r="AP789" s="385">
        <f t="shared" si="214"/>
        <v>10</v>
      </c>
    </row>
    <row r="790" spans="37:42" x14ac:dyDescent="0.2">
      <c r="AK790" s="379" t="str">
        <f t="shared" si="210"/>
        <v>Groceries</v>
      </c>
      <c r="AL790" s="380">
        <f t="shared" si="215"/>
        <v>45277</v>
      </c>
      <c r="AM790" s="382" t="str">
        <f t="shared" si="211"/>
        <v>December 2023</v>
      </c>
      <c r="AN790" s="384">
        <f t="shared" si="212"/>
        <v>125</v>
      </c>
      <c r="AO790" s="384" t="str">
        <f t="shared" si="213"/>
        <v>Liquid Bills</v>
      </c>
      <c r="AP790" s="385">
        <f t="shared" si="214"/>
        <v>17</v>
      </c>
    </row>
    <row r="791" spans="37:42" x14ac:dyDescent="0.2">
      <c r="AK791" s="379" t="str">
        <f t="shared" si="210"/>
        <v>Groceries</v>
      </c>
      <c r="AL791" s="380">
        <f t="shared" si="215"/>
        <v>45284</v>
      </c>
      <c r="AM791" s="382" t="str">
        <f t="shared" si="211"/>
        <v>December 2023</v>
      </c>
      <c r="AN791" s="384">
        <f t="shared" si="212"/>
        <v>125</v>
      </c>
      <c r="AO791" s="384" t="str">
        <f t="shared" si="213"/>
        <v>Liquid Bills</v>
      </c>
      <c r="AP791" s="385">
        <f t="shared" si="214"/>
        <v>24</v>
      </c>
    </row>
    <row r="792" spans="37:42" x14ac:dyDescent="0.2">
      <c r="AK792" s="379" t="str">
        <f t="shared" si="210"/>
        <v>Groceries</v>
      </c>
      <c r="AL792" s="380">
        <f t="shared" si="215"/>
        <v>45291</v>
      </c>
      <c r="AM792" s="382" t="str">
        <f t="shared" si="211"/>
        <v>December 2023</v>
      </c>
      <c r="AN792" s="384">
        <f t="shared" si="212"/>
        <v>125</v>
      </c>
      <c r="AO792" s="384" t="str">
        <f t="shared" si="213"/>
        <v>Liquid Bills</v>
      </c>
      <c r="AP792" s="385">
        <f t="shared" si="214"/>
        <v>31</v>
      </c>
    </row>
    <row r="793" spans="37:42" ht="13.5" thickBot="1" x14ac:dyDescent="0.25">
      <c r="AK793" s="387" t="str">
        <f t="shared" si="210"/>
        <v>Groceries</v>
      </c>
      <c r="AL793" s="381">
        <f t="shared" si="215"/>
        <v>45298</v>
      </c>
      <c r="AM793" s="383" t="str">
        <f t="shared" si="211"/>
        <v>January 2024</v>
      </c>
      <c r="AN793" s="386">
        <f t="shared" si="212"/>
        <v>125</v>
      </c>
      <c r="AO793" s="386" t="str">
        <f t="shared" si="213"/>
        <v>Liquid Bills</v>
      </c>
      <c r="AP793" s="365">
        <f t="shared" si="214"/>
        <v>7</v>
      </c>
    </row>
  </sheetData>
  <mergeCells count="89">
    <mergeCell ref="BO8:BO9"/>
    <mergeCell ref="AK10:AP10"/>
    <mergeCell ref="AB10:AG10"/>
    <mergeCell ref="AB19:AG19"/>
    <mergeCell ref="AB28:AG28"/>
    <mergeCell ref="AL11:AM11"/>
    <mergeCell ref="AS9:AW9"/>
    <mergeCell ref="AX9:BB9"/>
    <mergeCell ref="BC9:BG9"/>
    <mergeCell ref="BH9:BL9"/>
    <mergeCell ref="AB39:AC39"/>
    <mergeCell ref="AB40:AC40"/>
    <mergeCell ref="AB41:AC41"/>
    <mergeCell ref="AB42:AE42"/>
    <mergeCell ref="AF37:AG37"/>
    <mergeCell ref="AB37:AC37"/>
    <mergeCell ref="AD39:AE39"/>
    <mergeCell ref="AF38:AG38"/>
    <mergeCell ref="AF39:AG39"/>
    <mergeCell ref="AF40:AG40"/>
    <mergeCell ref="AF41:AG41"/>
    <mergeCell ref="AF42:AG42"/>
    <mergeCell ref="AD41:AE41"/>
    <mergeCell ref="AD40:AE40"/>
    <mergeCell ref="BC121:BG121"/>
    <mergeCell ref="BC65:BG65"/>
    <mergeCell ref="BH65:BL65"/>
    <mergeCell ref="AS65:AW65"/>
    <mergeCell ref="AX65:BB65"/>
    <mergeCell ref="AS121:AW121"/>
    <mergeCell ref="AX121:BB121"/>
    <mergeCell ref="BH121:BL121"/>
    <mergeCell ref="A44:O44"/>
    <mergeCell ref="Q44:W44"/>
    <mergeCell ref="I27:O27"/>
    <mergeCell ref="Q27:W27"/>
    <mergeCell ref="Q36:W36"/>
    <mergeCell ref="A27:G27"/>
    <mergeCell ref="A36:G36"/>
    <mergeCell ref="I36:O36"/>
    <mergeCell ref="A18:G18"/>
    <mergeCell ref="I18:O18"/>
    <mergeCell ref="Q18:W18"/>
    <mergeCell ref="AB36:AG36"/>
    <mergeCell ref="AB38:AC38"/>
    <mergeCell ref="AD37:AE37"/>
    <mergeCell ref="AD38:AE38"/>
    <mergeCell ref="A7:W7"/>
    <mergeCell ref="A2:P2"/>
    <mergeCell ref="A9:G9"/>
    <mergeCell ref="I9:O9"/>
    <mergeCell ref="Q9:W9"/>
    <mergeCell ref="A4:C4"/>
    <mergeCell ref="I3:K3"/>
    <mergeCell ref="I4:K4"/>
    <mergeCell ref="L4:O4"/>
    <mergeCell ref="A6:W6"/>
    <mergeCell ref="A3:C3"/>
    <mergeCell ref="Q4:Z4"/>
    <mergeCell ref="Q3:W3"/>
    <mergeCell ref="E4:G4"/>
    <mergeCell ref="E3:G3"/>
    <mergeCell ref="A5:Z5"/>
    <mergeCell ref="AK66:AP66"/>
    <mergeCell ref="AL67:AM67"/>
    <mergeCell ref="AK122:AP122"/>
    <mergeCell ref="AL123:AM123"/>
    <mergeCell ref="AK178:AP178"/>
    <mergeCell ref="AL179:AM179"/>
    <mergeCell ref="AK234:AP234"/>
    <mergeCell ref="AL235:AM235"/>
    <mergeCell ref="AK290:AP290"/>
    <mergeCell ref="AL291:AM291"/>
    <mergeCell ref="AK346:AP346"/>
    <mergeCell ref="AL347:AM347"/>
    <mergeCell ref="AK402:AP402"/>
    <mergeCell ref="AL403:AM403"/>
    <mergeCell ref="AK458:AP458"/>
    <mergeCell ref="AL459:AM459"/>
    <mergeCell ref="AK514:AP514"/>
    <mergeCell ref="AL515:AM515"/>
    <mergeCell ref="AK570:AP570"/>
    <mergeCell ref="AL571:AM571"/>
    <mergeCell ref="AL739:AM739"/>
    <mergeCell ref="AK626:AP626"/>
    <mergeCell ref="AL627:AM627"/>
    <mergeCell ref="AK682:AP682"/>
    <mergeCell ref="AL683:AM683"/>
    <mergeCell ref="AK738:AP738"/>
  </mergeCells>
  <conditionalFormatting sqref="I20:O25 Q20:W25 A38:G43 I38:O43 Q38:W43 A29:G34 I29:O34 Q29:W34 A20:G25 I11:O16 Q11:W16 A11:G16">
    <cfRule type="cellIs" dxfId="1" priority="1" stopIfTrue="1" operator="equal">
      <formula>""</formula>
    </cfRule>
    <cfRule type="expression" dxfId="0" priority="2" stopIfTrue="1">
      <formula>MATCH(A11,event_dates,0)</formula>
    </cfRule>
  </conditionalFormatting>
  <dataValidations count="2">
    <dataValidation type="list" allowBlank="1" showInputMessage="1" showErrorMessage="1" sqref="AF12:AF16 AF21:AF25 AF30:AF33" xr:uid="{00000000-0002-0000-0900-000000000000}">
      <formula1>"January,February,March,April,May,June,July,August,September,October,November,December"</formula1>
    </dataValidation>
    <dataValidation type="list" allowBlank="1" showInputMessage="1" showErrorMessage="1" sqref="AG12:AG16 AG21:AG25 AG30:AG33" xr:uid="{00000000-0002-0000-0900-000001000000}">
      <formula1>"1,2,3,4,5,6,7,8,9,10,11,12,13,14,15,16,17,18,19,20,21,22,23,24,25,26,27,28,29,30,31"</formula1>
    </dataValidation>
  </dataValidations>
  <printOptions horizontalCentered="1"/>
  <pageMargins left="0.5" right="0.5" top="0.3" bottom="0.35" header="0.5" footer="0.5"/>
  <pageSetup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249977111117893"/>
    <pageSetUpPr fitToPage="1"/>
  </sheetPr>
  <dimension ref="A1:DS156"/>
  <sheetViews>
    <sheetView workbookViewId="0">
      <selection sqref="A1:G3"/>
    </sheetView>
  </sheetViews>
  <sheetFormatPr defaultRowHeight="15" x14ac:dyDescent="0.3"/>
  <cols>
    <col min="1" max="1" width="4.7109375" style="259" customWidth="1"/>
    <col min="2" max="2" width="13.140625" style="259" customWidth="1"/>
    <col min="3" max="3" width="4.7109375" style="259" customWidth="1"/>
    <col min="4" max="4" width="13.140625" style="259" customWidth="1"/>
    <col min="5" max="5" width="4.7109375" style="259" customWidth="1"/>
    <col min="6" max="6" width="13.140625" style="259" customWidth="1"/>
    <col min="7" max="7" width="4.7109375" style="259" customWidth="1"/>
    <col min="8" max="8" width="13.140625" style="259" customWidth="1"/>
    <col min="9" max="9" width="4.7109375" style="259" customWidth="1"/>
    <col min="10" max="10" width="13.140625" style="259" customWidth="1"/>
    <col min="11" max="11" width="4.7109375" style="259" customWidth="1"/>
    <col min="12" max="12" width="13.140625" style="259" customWidth="1"/>
    <col min="13" max="13" width="4.7109375" style="259" customWidth="1"/>
    <col min="14" max="14" width="13.140625" style="259" customWidth="1"/>
    <col min="15" max="15" width="9.140625" style="259" customWidth="1"/>
    <col min="16" max="21" width="22.7109375" style="259" customWidth="1"/>
    <col min="22" max="22" width="12.7109375" style="259" customWidth="1"/>
    <col min="23" max="23" width="15.28515625" style="259" customWidth="1"/>
    <col min="24" max="24" width="12.7109375" style="259" customWidth="1"/>
    <col min="25" max="25" width="9.140625" customWidth="1"/>
    <col min="26" max="27" width="9.140625" style="259" hidden="1" customWidth="1"/>
    <col min="28" max="28" width="9.140625" style="261" hidden="1" customWidth="1"/>
    <col min="29" max="29" width="13.140625" style="301" hidden="1" customWidth="1"/>
    <col min="30" max="30" width="15.5703125" style="301" hidden="1" customWidth="1"/>
    <col min="31" max="31" width="9.140625" style="301" hidden="1" customWidth="1"/>
    <col min="32" max="32" width="12.7109375" style="301" hidden="1" customWidth="1"/>
    <col min="33" max="33" width="9.140625" style="301" hidden="1" customWidth="1"/>
    <col min="34" max="34" width="9.140625" hidden="1" customWidth="1"/>
    <col min="35" max="35" width="6.7109375" style="259" hidden="1" customWidth="1"/>
    <col min="36" max="36" width="15.7109375" style="259" hidden="1" customWidth="1"/>
    <col min="37" max="38" width="10.7109375" style="259" hidden="1" customWidth="1"/>
    <col min="39" max="39" width="6.7109375" style="259" hidden="1" customWidth="1"/>
    <col min="40" max="40" width="15.7109375" style="259" hidden="1" customWidth="1"/>
    <col min="41" max="42" width="10.7109375" style="259" hidden="1" customWidth="1"/>
    <col min="43" max="43" width="6.7109375" style="259" hidden="1" customWidth="1"/>
    <col min="44" max="44" width="15.7109375" style="259" hidden="1" customWidth="1"/>
    <col min="45" max="46" width="10.7109375" style="259" hidden="1" customWidth="1"/>
    <col min="47" max="47" width="6.7109375" style="259" hidden="1" customWidth="1"/>
    <col min="48" max="48" width="15.7109375" style="259" hidden="1" customWidth="1"/>
    <col min="49" max="50" width="10.7109375" style="259" hidden="1" customWidth="1"/>
    <col min="51" max="51" width="6.7109375" style="259" hidden="1" customWidth="1"/>
    <col min="52" max="52" width="15.7109375" style="259" hidden="1" customWidth="1"/>
    <col min="53" max="54" width="10.7109375" style="259" hidden="1" customWidth="1"/>
    <col min="55" max="55" width="6.7109375" style="259" hidden="1" customWidth="1"/>
    <col min="56" max="56" width="15.7109375" style="259" hidden="1" customWidth="1"/>
    <col min="57" max="58" width="10.7109375" style="259" hidden="1" customWidth="1"/>
    <col min="59" max="59" width="6.7109375" style="259" hidden="1" customWidth="1"/>
    <col min="60" max="60" width="15.7109375" style="259" hidden="1" customWidth="1"/>
    <col min="61" max="62" width="10.7109375" style="259" hidden="1" customWidth="1"/>
    <col min="63" max="63" width="9.140625" style="259" hidden="1" customWidth="1"/>
    <col min="64" max="64" width="5.7109375" style="259" hidden="1" customWidth="1"/>
    <col min="65" max="66" width="15.7109375" style="259" hidden="1" customWidth="1"/>
    <col min="67" max="67" width="5.7109375" style="259" hidden="1" customWidth="1"/>
    <col min="68" max="69" width="15.7109375" style="259" hidden="1" customWidth="1"/>
    <col min="70" max="70" width="10.7109375" style="259" hidden="1" customWidth="1"/>
    <col min="71" max="71" width="5.7109375" style="259" hidden="1" customWidth="1"/>
    <col min="72" max="73" width="15.7109375" style="259" hidden="1" customWidth="1"/>
    <col min="74" max="74" width="5.7109375" style="259" hidden="1" customWidth="1"/>
    <col min="75" max="76" width="15.7109375" style="259" hidden="1" customWidth="1"/>
    <col min="77" max="77" width="10.7109375" style="259" hidden="1" customWidth="1"/>
    <col min="78" max="78" width="5.7109375" style="259" hidden="1" customWidth="1"/>
    <col min="79" max="80" width="15.7109375" style="259" hidden="1" customWidth="1"/>
    <col min="81" max="81" width="5.7109375" style="259" hidden="1" customWidth="1"/>
    <col min="82" max="83" width="15.7109375" style="259" hidden="1" customWidth="1"/>
    <col min="84" max="84" width="10.7109375" style="259" hidden="1" customWidth="1"/>
    <col min="85" max="85" width="5.7109375" style="259" hidden="1" customWidth="1"/>
    <col min="86" max="87" width="15.7109375" style="259" hidden="1" customWidth="1"/>
    <col min="88" max="88" width="5.7109375" style="259" hidden="1" customWidth="1"/>
    <col min="89" max="90" width="15.7109375" style="259" hidden="1" customWidth="1"/>
    <col min="91" max="91" width="10.7109375" style="259" hidden="1" customWidth="1"/>
    <col min="92" max="92" width="5.7109375" style="259" hidden="1" customWidth="1"/>
    <col min="93" max="94" width="15.7109375" style="259" hidden="1" customWidth="1"/>
    <col min="95" max="95" width="5.7109375" style="259" hidden="1" customWidth="1"/>
    <col min="96" max="97" width="15.7109375" style="259" hidden="1" customWidth="1"/>
    <col min="98" max="98" width="10.7109375" style="259" hidden="1" customWidth="1"/>
    <col min="99" max="99" width="5.7109375" style="259" hidden="1" customWidth="1"/>
    <col min="100" max="101" width="15.7109375" style="259" hidden="1" customWidth="1"/>
    <col min="102" max="102" width="5.7109375" style="259" hidden="1" customWidth="1"/>
    <col min="103" max="104" width="15.7109375" style="259" hidden="1" customWidth="1"/>
    <col min="105" max="105" width="10.7109375" style="259" hidden="1" customWidth="1"/>
    <col min="106" max="106" width="9.140625" style="259" hidden="1" customWidth="1"/>
    <col min="107" max="107" width="6" style="259" hidden="1" customWidth="1"/>
    <col min="108" max="108" width="18.140625" style="259" hidden="1" customWidth="1"/>
    <col min="109" max="109" width="10.85546875" style="259" hidden="1" customWidth="1"/>
    <col min="110" max="110" width="6.7109375" style="259" hidden="1" customWidth="1"/>
    <col min="111" max="111" width="18.140625" style="259" hidden="1" customWidth="1"/>
    <col min="112" max="112" width="10.85546875" style="259" hidden="1" customWidth="1"/>
    <col min="113" max="113" width="18.140625" style="259" hidden="1" customWidth="1"/>
    <col min="114" max="114" width="10.85546875" style="259" hidden="1" customWidth="1"/>
    <col min="115" max="115" width="18.140625" style="259" hidden="1" customWidth="1"/>
    <col min="116" max="116" width="10.85546875" style="259" hidden="1" customWidth="1"/>
    <col min="117" max="117" width="9.140625" style="259" hidden="1" customWidth="1"/>
    <col min="118" max="123" width="22.7109375" style="259" hidden="1" customWidth="1"/>
    <col min="124" max="16384" width="9.140625" style="259"/>
  </cols>
  <sheetData>
    <row r="1" spans="1:123" ht="15.6" customHeight="1" x14ac:dyDescent="0.3">
      <c r="A1" s="1196" t="str">
        <f>IF(Year!$Q$4="","",Year!$Q$4)</f>
        <v/>
      </c>
      <c r="B1" s="1196"/>
      <c r="C1" s="1196"/>
      <c r="D1" s="1196"/>
      <c r="E1" s="1196"/>
      <c r="F1" s="1196"/>
      <c r="G1" s="1196"/>
      <c r="H1" s="1194">
        <f>Year!A9</f>
        <v>44927</v>
      </c>
      <c r="I1" s="1194"/>
      <c r="J1" s="1194"/>
      <c r="K1" s="1194"/>
      <c r="L1" s="1194"/>
      <c r="M1" s="1194"/>
      <c r="N1" s="1194"/>
      <c r="V1" s="1198" t="s">
        <v>509</v>
      </c>
      <c r="W1" s="1198"/>
      <c r="X1" s="1196">
        <f>Year!AF42</f>
        <v>0</v>
      </c>
    </row>
    <row r="2" spans="1:123" ht="15.6" customHeight="1" x14ac:dyDescent="0.3">
      <c r="A2" s="1196"/>
      <c r="B2" s="1196"/>
      <c r="C2" s="1196"/>
      <c r="D2" s="1196"/>
      <c r="E2" s="1196"/>
      <c r="F2" s="1196"/>
      <c r="G2" s="1196"/>
      <c r="H2" s="1194"/>
      <c r="I2" s="1194"/>
      <c r="J2" s="1194"/>
      <c r="K2" s="1194"/>
      <c r="L2" s="1194"/>
      <c r="M2" s="1194"/>
      <c r="N2" s="1194"/>
      <c r="V2" s="1198"/>
      <c r="W2" s="1198"/>
      <c r="X2" s="1196"/>
    </row>
    <row r="3" spans="1:123" s="293" customFormat="1" ht="15.6" customHeight="1" thickBot="1" x14ac:dyDescent="0.35">
      <c r="A3" s="1197"/>
      <c r="B3" s="1197"/>
      <c r="C3" s="1197"/>
      <c r="D3" s="1197"/>
      <c r="E3" s="1197"/>
      <c r="F3" s="1197"/>
      <c r="G3" s="1197"/>
      <c r="H3" s="1195"/>
      <c r="I3" s="1195"/>
      <c r="J3" s="1195"/>
      <c r="K3" s="1195"/>
      <c r="L3" s="1195"/>
      <c r="M3" s="1195"/>
      <c r="N3" s="1195"/>
      <c r="P3"/>
      <c r="Q3"/>
      <c r="R3"/>
      <c r="S3"/>
      <c r="T3"/>
      <c r="U3"/>
      <c r="V3"/>
      <c r="W3"/>
      <c r="X3"/>
      <c r="Y3"/>
      <c r="AB3" s="299"/>
      <c r="AC3" s="300"/>
      <c r="AD3" s="300"/>
      <c r="AE3" s="300"/>
      <c r="AF3" s="300"/>
      <c r="AG3" s="300"/>
      <c r="AH3"/>
      <c r="BL3" s="315"/>
      <c r="BM3" s="315"/>
      <c r="BN3" s="315"/>
      <c r="BO3" s="315"/>
      <c r="BP3" s="315"/>
      <c r="BQ3" s="315"/>
      <c r="BR3" s="315"/>
      <c r="BY3" s="315"/>
      <c r="CF3" s="315"/>
      <c r="CM3" s="315"/>
      <c r="CT3" s="315"/>
      <c r="DA3" s="315"/>
      <c r="DN3" s="259"/>
      <c r="DO3" s="259"/>
      <c r="DP3" s="259"/>
      <c r="DQ3" s="259"/>
      <c r="DR3" s="259"/>
      <c r="DS3" s="259"/>
    </row>
    <row r="4" spans="1:123" s="293" customFormat="1" ht="16.5" thickBot="1" x14ac:dyDescent="0.35">
      <c r="A4" s="1184">
        <f>A11</f>
        <v>44934</v>
      </c>
      <c r="B4" s="1184"/>
      <c r="C4" s="1184">
        <f>C11</f>
        <v>44935</v>
      </c>
      <c r="D4" s="1184"/>
      <c r="E4" s="1184">
        <f>E11</f>
        <v>44936</v>
      </c>
      <c r="F4" s="1184"/>
      <c r="G4" s="1184">
        <f>G11</f>
        <v>44937</v>
      </c>
      <c r="H4" s="1184"/>
      <c r="I4" s="1184">
        <f>I11</f>
        <v>44938</v>
      </c>
      <c r="J4" s="1184"/>
      <c r="K4" s="1184">
        <f>K11</f>
        <v>44939</v>
      </c>
      <c r="L4" s="1184"/>
      <c r="M4" s="1184">
        <f>M11</f>
        <v>44940</v>
      </c>
      <c r="N4" s="1184"/>
      <c r="P4" s="1185" t="s">
        <v>481</v>
      </c>
      <c r="Q4" s="1185"/>
      <c r="R4" s="1185"/>
      <c r="S4" s="1186" t="s">
        <v>491</v>
      </c>
      <c r="T4" s="1185"/>
      <c r="U4" s="1185"/>
      <c r="V4" s="1186" t="s">
        <v>492</v>
      </c>
      <c r="W4" s="1185"/>
      <c r="X4" s="1185"/>
      <c r="Y4"/>
      <c r="AB4" s="299"/>
      <c r="AC4" s="1093" t="s">
        <v>498</v>
      </c>
      <c r="AD4" s="1094"/>
      <c r="AE4" s="1094"/>
      <c r="AF4" s="1095"/>
      <c r="AG4" s="300"/>
      <c r="AH4"/>
      <c r="AI4" s="1153">
        <f>IF(A5="","",--TEXT(A5,"dd"))</f>
        <v>1</v>
      </c>
      <c r="AJ4" s="1154"/>
      <c r="AK4" s="1154"/>
      <c r="AL4" s="1155"/>
      <c r="AM4" s="1153">
        <f>IF(C5="","",--TEXT(C5,"dd"))</f>
        <v>2</v>
      </c>
      <c r="AN4" s="1154"/>
      <c r="AO4" s="1154"/>
      <c r="AP4" s="1155"/>
      <c r="AQ4" s="1153">
        <f>IF(E5="","",--TEXT(E5,"dd"))</f>
        <v>3</v>
      </c>
      <c r="AR4" s="1154"/>
      <c r="AS4" s="1154"/>
      <c r="AT4" s="1155"/>
      <c r="AU4" s="1153">
        <f>IF(G5="","",--TEXT(G5,"dd"))</f>
        <v>4</v>
      </c>
      <c r="AV4" s="1154"/>
      <c r="AW4" s="1154"/>
      <c r="AX4" s="1155"/>
      <c r="AY4" s="1153">
        <f>IF(I5="","",--TEXT(I5,"dd"))</f>
        <v>5</v>
      </c>
      <c r="AZ4" s="1154"/>
      <c r="BA4" s="1154"/>
      <c r="BB4" s="1155"/>
      <c r="BC4" s="1153">
        <f>IF(K5="","",--TEXT(K5,"dd"))</f>
        <v>6</v>
      </c>
      <c r="BD4" s="1154"/>
      <c r="BE4" s="1154"/>
      <c r="BF4" s="1155"/>
      <c r="BG4" s="1153">
        <f>IF(M5="","",--TEXT(M5,"dd"))</f>
        <v>7</v>
      </c>
      <c r="BH4" s="1154"/>
      <c r="BI4" s="1154"/>
      <c r="BJ4" s="1155"/>
      <c r="BL4" s="1167" t="s">
        <v>484</v>
      </c>
      <c r="BM4" s="1168"/>
      <c r="BN4" s="1168"/>
      <c r="BO4" s="1168"/>
      <c r="BP4" s="1168"/>
      <c r="BQ4" s="1168"/>
      <c r="BR4" s="1169"/>
      <c r="BS4" s="1167" t="s">
        <v>487</v>
      </c>
      <c r="BT4" s="1168"/>
      <c r="BU4" s="1168"/>
      <c r="BV4" s="1168"/>
      <c r="BW4" s="1168"/>
      <c r="BX4" s="1168"/>
      <c r="BY4" s="1169"/>
      <c r="BZ4" s="1167" t="s">
        <v>488</v>
      </c>
      <c r="CA4" s="1168"/>
      <c r="CB4" s="1168"/>
      <c r="CC4" s="1168"/>
      <c r="CD4" s="1168"/>
      <c r="CE4" s="1168"/>
      <c r="CF4" s="1169"/>
      <c r="CG4" s="1167" t="s">
        <v>489</v>
      </c>
      <c r="CH4" s="1168"/>
      <c r="CI4" s="1168"/>
      <c r="CJ4" s="1168"/>
      <c r="CK4" s="1168"/>
      <c r="CL4" s="1168"/>
      <c r="CM4" s="1169"/>
      <c r="CN4" s="1167" t="s">
        <v>490</v>
      </c>
      <c r="CO4" s="1168"/>
      <c r="CP4" s="1168"/>
      <c r="CQ4" s="1168"/>
      <c r="CR4" s="1168"/>
      <c r="CS4" s="1168"/>
      <c r="CT4" s="1169"/>
      <c r="CU4" s="1167" t="s">
        <v>493</v>
      </c>
      <c r="CV4" s="1168"/>
      <c r="CW4" s="1168"/>
      <c r="CX4" s="1168"/>
      <c r="CY4" s="1168"/>
      <c r="CZ4" s="1168"/>
      <c r="DA4" s="1169"/>
      <c r="DC4" s="1167" t="s">
        <v>484</v>
      </c>
      <c r="DD4" s="1168"/>
      <c r="DE4" s="1168"/>
      <c r="DF4" s="1168"/>
      <c r="DG4" s="1168"/>
      <c r="DH4" s="1168"/>
      <c r="DI4" s="1168"/>
      <c r="DJ4" s="1168"/>
      <c r="DK4" s="1168"/>
      <c r="DL4" s="1169"/>
      <c r="DN4" s="1199" t="s">
        <v>484</v>
      </c>
      <c r="DO4" s="1200"/>
      <c r="DP4" s="1200"/>
      <c r="DQ4" s="1200"/>
      <c r="DR4" s="1200"/>
      <c r="DS4" s="1201"/>
    </row>
    <row r="5" spans="1:123" s="293" customFormat="1" ht="15" customHeight="1" thickBot="1" x14ac:dyDescent="0.35">
      <c r="A5" s="294">
        <f>Year!A11</f>
        <v>44927</v>
      </c>
      <c r="B5" s="290" t="str">
        <f>IF(ISERROR(MATCH(A5,event_dates,0)),"",INDEX(events,MATCH(A5,event_dates,0)))</f>
        <v>New Year's Day</v>
      </c>
      <c r="C5" s="294">
        <f>Year!B11</f>
        <v>44928</v>
      </c>
      <c r="D5" s="290" t="str">
        <f>IF(ISERROR(MATCH(C5,event_dates,0)),"",INDEX(events,MATCH(C5,event_dates,0)))</f>
        <v/>
      </c>
      <c r="E5" s="294">
        <f>Year!C11</f>
        <v>44929</v>
      </c>
      <c r="F5" s="290" t="str">
        <f>IF(ISERROR(MATCH(E5,event_dates,0)),"",INDEX(events,MATCH(E5,event_dates,0)))</f>
        <v/>
      </c>
      <c r="G5" s="294">
        <f>Year!D11</f>
        <v>44930</v>
      </c>
      <c r="H5" s="290" t="str">
        <f>IF(ISERROR(MATCH(G5,event_dates,0)),"",INDEX(events,MATCH(G5,event_dates,0)))</f>
        <v/>
      </c>
      <c r="I5" s="294">
        <f>Year!E11</f>
        <v>44931</v>
      </c>
      <c r="J5" s="290" t="str">
        <f>IF(ISERROR(MATCH(I5,event_dates,0)),"",INDEX(events,MATCH(I5,event_dates,0)))</f>
        <v/>
      </c>
      <c r="K5" s="294">
        <f>Year!F11</f>
        <v>44932</v>
      </c>
      <c r="L5" s="290" t="str">
        <f>IF(ISERROR(MATCH(K5,event_dates,0)),"",INDEX(events,MATCH(K5,event_dates,0)))</f>
        <v/>
      </c>
      <c r="M5" s="294">
        <f>Year!G11</f>
        <v>44933</v>
      </c>
      <c r="N5" s="290" t="str">
        <f>IF(ISERROR(MATCH(M5,event_dates,0)),"",INDEX(events,MATCH(M5,event_dates,0)))</f>
        <v/>
      </c>
      <c r="P5" s="295" t="str">
        <f ca="1">IF(DN6="","",DN6)</f>
        <v>Bank Loan 1 - 120</v>
      </c>
      <c r="Q5" s="295" t="str">
        <f t="shared" ref="Q5:U5" ca="1" si="0">IF(DO6="","",DO6)</f>
        <v>Mortgage - 800</v>
      </c>
      <c r="R5" s="295" t="str">
        <f t="shared" ca="1" si="0"/>
        <v>Groceries - 125</v>
      </c>
      <c r="S5" s="296" t="str">
        <f t="shared" ca="1" si="0"/>
        <v>Paycheck 2 - 400</v>
      </c>
      <c r="T5" s="295" t="str">
        <f t="shared" ca="1" si="0"/>
        <v>Paycheck 3 - 700</v>
      </c>
      <c r="U5" s="295" t="str">
        <f t="shared" ca="1" si="0"/>
        <v>Paycheck 1 - 850</v>
      </c>
      <c r="V5" s="1158"/>
      <c r="W5" s="1159"/>
      <c r="X5" s="423"/>
      <c r="Y5"/>
      <c r="AB5" s="299"/>
      <c r="AC5" s="366" t="s">
        <v>495</v>
      </c>
      <c r="AD5" s="367" t="s">
        <v>192</v>
      </c>
      <c r="AE5" s="367" t="s">
        <v>193</v>
      </c>
      <c r="AF5" s="368" t="s">
        <v>194</v>
      </c>
      <c r="AG5" s="300"/>
      <c r="AH5"/>
      <c r="AI5" s="312"/>
      <c r="AJ5" s="313" t="s">
        <v>483</v>
      </c>
      <c r="AK5" s="313" t="s">
        <v>13</v>
      </c>
      <c r="AL5" s="314" t="s">
        <v>11</v>
      </c>
      <c r="AM5" s="312"/>
      <c r="AN5" s="313" t="s">
        <v>483</v>
      </c>
      <c r="AO5" s="313" t="s">
        <v>13</v>
      </c>
      <c r="AP5" s="314" t="s">
        <v>11</v>
      </c>
      <c r="AQ5" s="312"/>
      <c r="AR5" s="313" t="s">
        <v>483</v>
      </c>
      <c r="AS5" s="313" t="s">
        <v>13</v>
      </c>
      <c r="AT5" s="314" t="s">
        <v>11</v>
      </c>
      <c r="AU5" s="312"/>
      <c r="AV5" s="313" t="s">
        <v>483</v>
      </c>
      <c r="AW5" s="313" t="s">
        <v>13</v>
      </c>
      <c r="AX5" s="314" t="s">
        <v>11</v>
      </c>
      <c r="AY5" s="312"/>
      <c r="AZ5" s="313" t="s">
        <v>483</v>
      </c>
      <c r="BA5" s="313" t="s">
        <v>13</v>
      </c>
      <c r="BB5" s="314" t="s">
        <v>11</v>
      </c>
      <c r="BC5" s="312"/>
      <c r="BD5" s="313" t="s">
        <v>483</v>
      </c>
      <c r="BE5" s="313" t="s">
        <v>13</v>
      </c>
      <c r="BF5" s="314" t="s">
        <v>11</v>
      </c>
      <c r="BG5" s="312"/>
      <c r="BH5" s="313" t="s">
        <v>483</v>
      </c>
      <c r="BI5" s="313" t="s">
        <v>13</v>
      </c>
      <c r="BJ5" s="314" t="s">
        <v>11</v>
      </c>
      <c r="BL5" s="410"/>
      <c r="BM5" s="318" t="s">
        <v>486</v>
      </c>
      <c r="BN5" s="317" t="s">
        <v>485</v>
      </c>
      <c r="BO5" s="317"/>
      <c r="BP5" s="318" t="s">
        <v>13</v>
      </c>
      <c r="BQ5" s="317" t="s">
        <v>485</v>
      </c>
      <c r="BR5" s="411" t="s">
        <v>261</v>
      </c>
      <c r="BS5" s="410"/>
      <c r="BT5" s="318" t="s">
        <v>486</v>
      </c>
      <c r="BU5" s="317" t="s">
        <v>485</v>
      </c>
      <c r="BV5" s="317"/>
      <c r="BW5" s="318" t="s">
        <v>13</v>
      </c>
      <c r="BX5" s="317" t="s">
        <v>485</v>
      </c>
      <c r="BY5" s="411" t="s">
        <v>261</v>
      </c>
      <c r="BZ5" s="410"/>
      <c r="CA5" s="318" t="s">
        <v>486</v>
      </c>
      <c r="CB5" s="317" t="s">
        <v>485</v>
      </c>
      <c r="CC5" s="317"/>
      <c r="CD5" s="318" t="s">
        <v>13</v>
      </c>
      <c r="CE5" s="317" t="s">
        <v>485</v>
      </c>
      <c r="CF5" s="411" t="s">
        <v>261</v>
      </c>
      <c r="CG5" s="410"/>
      <c r="CH5" s="318" t="s">
        <v>486</v>
      </c>
      <c r="CI5" s="317" t="s">
        <v>485</v>
      </c>
      <c r="CJ5" s="317"/>
      <c r="CK5" s="318" t="s">
        <v>13</v>
      </c>
      <c r="CL5" s="317" t="s">
        <v>485</v>
      </c>
      <c r="CM5" s="411" t="s">
        <v>261</v>
      </c>
      <c r="CN5" s="410"/>
      <c r="CO5" s="318" t="s">
        <v>486</v>
      </c>
      <c r="CP5" s="317" t="s">
        <v>485</v>
      </c>
      <c r="CQ5" s="317"/>
      <c r="CR5" s="318" t="s">
        <v>13</v>
      </c>
      <c r="CS5" s="317" t="s">
        <v>485</v>
      </c>
      <c r="CT5" s="411" t="s">
        <v>261</v>
      </c>
      <c r="CU5" s="410"/>
      <c r="CV5" s="318" t="s">
        <v>486</v>
      </c>
      <c r="CW5" s="317" t="s">
        <v>485</v>
      </c>
      <c r="CX5" s="317"/>
      <c r="CY5" s="318" t="s">
        <v>13</v>
      </c>
      <c r="CZ5" s="317" t="s">
        <v>485</v>
      </c>
      <c r="DA5" s="411" t="s">
        <v>261</v>
      </c>
      <c r="DC5" s="437"/>
      <c r="DD5" s="1151" t="s">
        <v>504</v>
      </c>
      <c r="DE5" s="1152"/>
      <c r="DF5" s="430"/>
      <c r="DG5" s="1162" t="s">
        <v>23</v>
      </c>
      <c r="DH5" s="1152"/>
      <c r="DI5" s="1162" t="s">
        <v>504</v>
      </c>
      <c r="DJ5" s="1152"/>
      <c r="DK5" s="1162" t="s">
        <v>23</v>
      </c>
      <c r="DL5" s="1152"/>
      <c r="DN5" s="1163" t="s">
        <v>481</v>
      </c>
      <c r="DO5" s="1164"/>
      <c r="DP5" s="1164"/>
      <c r="DQ5" s="1165" t="s">
        <v>491</v>
      </c>
      <c r="DR5" s="1164"/>
      <c r="DS5" s="1166"/>
    </row>
    <row r="6" spans="1:123" s="292" customFormat="1" ht="15" customHeight="1" x14ac:dyDescent="0.3">
      <c r="A6" s="1181" t="str">
        <f ca="1">IF(ISERROR(MATCH(A5,event_dates,0)+MATCH(A5,OFFSET(event_dates,MATCH(A5,event_dates,0),0,500,1),0)),"",INDEX(events,MATCH(A5,event_dates,0)+MATCH(A5,OFFSET(event_dates,MATCH(A5,event_dates,0),0,500,1),0)))</f>
        <v/>
      </c>
      <c r="B6" s="1182"/>
      <c r="C6" s="1181" t="str">
        <f ca="1">IF(ISERROR(MATCH(C5,event_dates,0)+MATCH(C5,OFFSET(event_dates,MATCH(C5,event_dates,0),0,500,1),0)),"",INDEX(events,MATCH(C5,event_dates,0)+MATCH(C5,OFFSET(event_dates,MATCH(C5,event_dates,0),0,500,1),0)))</f>
        <v/>
      </c>
      <c r="D6" s="1182"/>
      <c r="E6" s="1181" t="str">
        <f ca="1">IF(ISERROR(MATCH(E5,event_dates,0)+MATCH(E5,OFFSET(event_dates,MATCH(E5,event_dates,0),0,500,1),0)),"",INDEX(events,MATCH(E5,event_dates,0)+MATCH(E5,OFFSET(event_dates,MATCH(E5,event_dates,0),0,500,1),0)))</f>
        <v/>
      </c>
      <c r="F6" s="1182"/>
      <c r="G6" s="1181" t="str">
        <f ca="1">IF(ISERROR(MATCH(G5,event_dates,0)+MATCH(G5,OFFSET(event_dates,MATCH(G5,event_dates,0),0,500,1),0)),"",INDEX(events,MATCH(G5,event_dates,0)+MATCH(G5,OFFSET(event_dates,MATCH(G5,event_dates,0),0,500,1),0)))</f>
        <v/>
      </c>
      <c r="H6" s="1182"/>
      <c r="I6" s="1181" t="str">
        <f ca="1">IF(ISERROR(MATCH(I5,event_dates,0)+MATCH(I5,OFFSET(event_dates,MATCH(I5,event_dates,0),0,500,1),0)),"",INDEX(events,MATCH(I5,event_dates,0)+MATCH(I5,OFFSET(event_dates,MATCH(I5,event_dates,0),0,500,1),0)))</f>
        <v/>
      </c>
      <c r="J6" s="1182"/>
      <c r="K6" s="1181" t="str">
        <f ca="1">IF(ISERROR(MATCH(K5,event_dates,0)+MATCH(K5,OFFSET(event_dates,MATCH(K5,event_dates,0),0,500,1),0)),"",INDEX(events,MATCH(K5,event_dates,0)+MATCH(K5,OFFSET(event_dates,MATCH(K5,event_dates,0),0,500,1),0)))</f>
        <v/>
      </c>
      <c r="L6" s="1182"/>
      <c r="M6" s="1181" t="str">
        <f ca="1">IF(ISERROR(MATCH(M5,event_dates,0)+MATCH(M5,OFFSET(event_dates,MATCH(M5,event_dates,0),0,500,1),0)),"",INDEX(events,MATCH(M5,event_dates,0)+MATCH(M5,OFFSET(event_dates,MATCH(M5,event_dates,0),0,500,1),0)))</f>
        <v/>
      </c>
      <c r="N6" s="1182"/>
      <c r="P6" s="295" t="str">
        <f t="shared" ref="P6:P10" ca="1" si="1">IF(DN7="","",DN7)</f>
        <v>Car 2 Gas - 80</v>
      </c>
      <c r="Q6" s="295" t="str">
        <f t="shared" ref="Q6:Q10" ca="1" si="2">IF(DO7="","",DO7)</f>
        <v>Internet - 100</v>
      </c>
      <c r="R6" s="295" t="str">
        <f t="shared" ref="R6:R10" ca="1" si="3">IF(DP7="","",DP7)</f>
        <v>D. Store Card 3 - 30</v>
      </c>
      <c r="S6" s="296" t="str">
        <f t="shared" ref="S6:S10" ca="1" si="4">IF(DQ7="","",DQ7)</f>
        <v/>
      </c>
      <c r="T6" s="295" t="str">
        <f t="shared" ref="T6:T10" ca="1" si="5">IF(DR7="","",DR7)</f>
        <v/>
      </c>
      <c r="U6" s="295" t="str">
        <f t="shared" ref="U6:U10" ca="1" si="6">IF(DS7="","",DS7)</f>
        <v/>
      </c>
      <c r="V6" s="1158" t="s">
        <v>502</v>
      </c>
      <c r="W6" s="1159"/>
      <c r="X6" s="445">
        <f ca="1">IF(DP12="",0,DP12)</f>
        <v>1455</v>
      </c>
      <c r="Y6"/>
      <c r="AB6" s="299"/>
      <c r="AC6" s="358">
        <f>IF('Data Entry'!B12="","",'Data Entry'!B12)</f>
        <v>30</v>
      </c>
      <c r="AD6" s="356" t="str">
        <f>IF('Data Entry'!A12="","",'Data Entry'!A12)</f>
        <v>Electric / Water</v>
      </c>
      <c r="AE6" s="363">
        <f>IF('Data Entry'!C12="","",'Data Entry'!C12)</f>
        <v>150</v>
      </c>
      <c r="AF6" s="402" t="str">
        <f>IF('Data Entry'!E12="","",'Data Entry'!E12)</f>
        <v>Monthly</v>
      </c>
      <c r="AG6" s="300"/>
      <c r="AH6"/>
      <c r="AI6" s="304">
        <f ca="1">IFERROR(MATCH($AI$4,OFFSET($AC$1,AI5,,1000),0)+AI5,"")</f>
        <v>48</v>
      </c>
      <c r="AJ6" s="305" t="str">
        <f t="shared" ref="AJ6:AJ17" ca="1" si="7">IFERROR(INDEX(AD:AD,AI6),"")</f>
        <v>Bank Loan 1</v>
      </c>
      <c r="AK6" s="306">
        <f t="shared" ref="AK6:AK17" ca="1" si="8">IFERROR(INDEX(AE:AE,AI6),"")</f>
        <v>120</v>
      </c>
      <c r="AL6" s="307">
        <f t="shared" ref="AL6:AL17" ca="1" si="9">IFERROR(INDEX(AF:AF,AI6),"")</f>
        <v>5000</v>
      </c>
      <c r="AM6" s="304">
        <f ca="1">IFERROR(MATCH($AM$4,OFFSET($AC$1,AM5,,1000),0)+AM5,"")</f>
        <v>63</v>
      </c>
      <c r="AN6" s="305" t="str">
        <f t="shared" ref="AN6:AN17" ca="1" si="10">IFERROR(INDEX(AD:AD,AM6),"")</f>
        <v>Paycheck 2</v>
      </c>
      <c r="AO6" s="306">
        <f t="shared" ref="AO6:AO17" ca="1" si="11">IFERROR(INDEX(AE:AE,AM6),"")</f>
        <v>400</v>
      </c>
      <c r="AP6" s="307" t="str">
        <f t="shared" ref="AP6:AP17" ca="1" si="12">IFERROR(INDEX(AF:AF,AM6),"")</f>
        <v>Income</v>
      </c>
      <c r="AQ6" s="304" t="str">
        <f ca="1">IFERROR(MATCH($AQ$4,OFFSET($AC$1,AQ5,,1000),0)+AQ5,"")</f>
        <v/>
      </c>
      <c r="AR6" s="305" t="str">
        <f t="shared" ref="AR6:AR17" ca="1" si="13">IFERROR(INDEX(AD:AD,AQ6),"")</f>
        <v/>
      </c>
      <c r="AS6" s="306" t="str">
        <f t="shared" ref="AS6:AS17" ca="1" si="14">IFERROR(INDEX(AE:AE,AQ6),"")</f>
        <v/>
      </c>
      <c r="AT6" s="307" t="str">
        <f t="shared" ref="AT6:AT17" ca="1" si="15">IFERROR(INDEX(AF:AF,AQ6),"")</f>
        <v/>
      </c>
      <c r="AU6" s="304">
        <f ca="1">IFERROR(MATCH($AU$4,OFFSET($AC$1,AU5,,1000),0)+AU5,"")</f>
        <v>69</v>
      </c>
      <c r="AV6" s="305" t="str">
        <f t="shared" ref="AV6:AV17" ca="1" si="16">IFERROR(INDEX(AD:AD,AU6),"")</f>
        <v>Paycheck 3</v>
      </c>
      <c r="AW6" s="306">
        <f t="shared" ref="AW6:AW17" ca="1" si="17">IFERROR(INDEX(AE:AE,AU6),"")</f>
        <v>700</v>
      </c>
      <c r="AX6" s="307" t="str">
        <f t="shared" ref="AX6:AX17" ca="1" si="18">IFERROR(INDEX(AF:AF,AU6),"")</f>
        <v>Income</v>
      </c>
      <c r="AY6" s="304">
        <f ca="1">IFERROR(MATCH($AY$4,OFFSET($AC$1,AY5,,1000),0)+AY5,"")</f>
        <v>10</v>
      </c>
      <c r="AZ6" s="305" t="str">
        <f t="shared" ref="AZ6:AZ17" ca="1" si="19">IFERROR(INDEX(AD:AD,AY6),"")</f>
        <v>Internet</v>
      </c>
      <c r="BA6" s="306">
        <f t="shared" ref="BA6:BA17" ca="1" si="20">IFERROR(INDEX(AE:AE,AY6),"")</f>
        <v>100</v>
      </c>
      <c r="BB6" s="307" t="str">
        <f t="shared" ref="BB6:BB17" ca="1" si="21">IFERROR(INDEX(AF:AF,AY6),"")</f>
        <v>Monthly</v>
      </c>
      <c r="BC6" s="304">
        <f ca="1">IFERROR(MATCH($BC$4,OFFSET($AC$1,BC5,,1000),0)+BC5,"")</f>
        <v>8</v>
      </c>
      <c r="BD6" s="305" t="str">
        <f t="shared" ref="BD6:BD17" ca="1" si="22">IFERROR(INDEX(AD:AD,BC6),"")</f>
        <v>Life Insurance</v>
      </c>
      <c r="BE6" s="306">
        <f t="shared" ref="BE6:BE17" ca="1" si="23">IFERROR(INDEX(AE:AE,BC6),"")</f>
        <v>70</v>
      </c>
      <c r="BF6" s="307" t="str">
        <f t="shared" ref="BF6:BF17" ca="1" si="24">IFERROR(INDEX(AF:AF,BC6),"")</f>
        <v>Monthly</v>
      </c>
      <c r="BG6" s="304">
        <f ca="1">IFERROR(MATCH($BG$4,OFFSET($AC$1,BG5,,1000),0)+BG5,"")</f>
        <v>128</v>
      </c>
      <c r="BH6" s="305" t="str">
        <f t="shared" ref="BH6:BH17" ca="1" si="25">IFERROR(INDEX(AD:AD,BG6),"")</f>
        <v>Car 1 Gas</v>
      </c>
      <c r="BI6" s="306">
        <f t="shared" ref="BI6:BI17" ca="1" si="26">IFERROR(INDEX(AE:AE,BG6),"")</f>
        <v>50</v>
      </c>
      <c r="BJ6" s="307" t="str">
        <f t="shared" ref="BJ6:BJ17" ca="1" si="27">IFERROR(INDEX(AF:AF,BG6),"")</f>
        <v>Liquid Bills</v>
      </c>
      <c r="BL6" s="412">
        <f ca="1">IF(OR(BM6="",BM6=0),"",MAX(BL$5:BL5)+1)</f>
        <v>1</v>
      </c>
      <c r="BM6" s="316" t="str">
        <f ca="1">IFERROR(INDEX($AJ$6:$AJ$17, ROWS(BM4:$BM$4)), IFERROR(INDEX($AN$6:$AN$17, ROWS(BM4:$BM$4)-ROWS($AJ$6:$AJ$17)), IFERROR(INDEX($AR$6:$AR$17, ROWS(BM4:$BM$4)-ROWS($AJ$6:$AJ$17)-ROWS($AN$6:$AN$17)),IFERROR(INDEX($AV$6:$AV$17, ROWS(BM4:$BM$4)-ROWS($AJ$6:$AJ$17)-ROWS($AN$6:$AN$17)-ROWS($AR$6:$AR$17)),IFERROR(INDEX($AZ$6:$AZ$17, ROWS(BM4:$BM$4)-ROWS($AJ$6:$AJ$17)-ROWS($AN$6:$AN$17)-ROWS($AR$6:$AR$17)-ROWS($AV$6:$AV$17)),IFERROR(INDEX($BD$6:$BD$17, ROWS(BM4:$BM$4)-ROWS($AJ$6:$AJ$17)-ROWS($AN$6:$AN$17)-ROWS($AR$6:$AR$17)-ROWS($AV$6:$AV$17)-ROWS($AZ$6:$AZ$17)),IFERROR(INDEX($BH$6:$BH$17, ROWS(BM4:$BM$4)-ROWS($AJ$6:$AJ$17)-ROWS($AN$6:$AN$17)-ROWS($AR$6:$AR$17)-ROWS($AV$6:$AV$17)-ROWS($AZ$6:$AZ$17)-ROWS($BD$6:$BD$17)), "")))))))</f>
        <v>Bank Loan 1</v>
      </c>
      <c r="BN6" s="316" t="str">
        <f ca="1">IFERROR(INDEX($BM$6:$BM$90,MATCH(ROW()-ROW($BN$5),$BL$6:$BL$90,0)),"")</f>
        <v>Bank Loan 1</v>
      </c>
      <c r="BO6" s="316">
        <f ca="1">IF(OR(BP6="",BP6=0),"",MAX(BO$5:BO5)+1)</f>
        <v>1</v>
      </c>
      <c r="BP6" s="316">
        <f ca="1">IFERROR(INDEX($AK$6:$AK$17, ROWS($BP4:BP$4)), IFERROR(INDEX($AO$6:$AO$17, ROWS($BP4:BP$4)-ROWS($AK$6:$AK$17)), IFERROR(INDEX($AS$6:$AS$17, ROWS($BP4:BP$4)-ROWS($AK$6:$AK$17)-ROWS($AO$6:$AO$17)),IFERROR(INDEX($AW$6:$AW$17, ROWS($BP4:BP$4)-ROWS($AK$6:$AK$17)-ROWS($AO$6:$AO$17)-ROWS($AS$6:$AS$17)),IFERROR(INDEX($BA$6:$BA$17, ROWS($BP4:BP$4)-ROWS($AK$6:$AK$17)-ROWS($AO$6:$AO$17)-ROWS($AS$6:$AS$17)-ROWS($AW$6:$AW$17)),IFERROR(INDEX($BE$6:$BE$17, ROWS($BP4:BP$4)-ROWS($AK$6:$AK$17)-ROWS($AO$6:$AO$17)-ROWS($AS$6:$AS$17)-ROWS($AW$6:$AW$17)-ROWS($BA$6:$BA$17)),IFERROR(INDEX($BI$6:$BI$17, ROWS($BP4:BP$4)-ROWS($AK$6:$AK$17)-ROWS($AO$6:$AO$17)-ROWS($AS$6:$AS$17)-ROWS($AW$6:$AW$17)-ROWS($BA$6:$BA$17)-ROWS($BE$6:$BE$17)), "")))))))</f>
        <v>120</v>
      </c>
      <c r="BQ6" s="316">
        <f ca="1">IFERROR(INDEX($BP$6:$BP$90,MATCH(ROW()-ROW($BQ$5),$BO$6:$BO$90,0)),"")</f>
        <v>120</v>
      </c>
      <c r="BR6" s="413" t="str">
        <f ca="1">IF(INDEX($AB$3:$AF$156,MATCH(BN6,$AD$3:$AD$156,0),5)="Income",INDEX($AB$3:$AF$156,MATCH(BN6,$AD$3:$AD$156,0),5),"")</f>
        <v/>
      </c>
      <c r="BS6" s="412">
        <f ca="1">IF(OR(BT6="",BT6=0),"",MAX(BS$5:BS5)+1)</f>
        <v>1</v>
      </c>
      <c r="BT6" s="316" t="str">
        <f ca="1">IFERROR(INDEX($AJ$22:$AJ$33, ROWS($BT4:BT$4)), IFERROR(INDEX($AN$22:$AN$33, ROWS($BT4:BT$4)-ROWS($AJ$22:$AJ$33)), IFERROR(INDEX($AR$22:$AR$33, ROWS($BT4:BT$4)-ROWS($AJ$22:$AJ$33)-ROWS($AN$22:$AN$33)),IFERROR(INDEX($AV$22:$AV$33, ROWS($BT4:BT$4)-ROWS($AJ$22:$AJ$33)-ROWS($AN$22:$AN$33)-ROWS($AR$22:$AR$33)),IFERROR(INDEX($AZ$22:$AZ$33, ROWS($BT4:BT$4)-ROWS($AJ$22:$AJ$33)-ROWS($AN$22:$AN$33)-ROWS($AR$22:$AR$33)-ROWS($AV$22:$AV$33)),IFERROR(INDEX($BD$22:$BD$33, ROWS($BT4:BT$4)-ROWS($AJ$22:$AJ$33)-ROWS($AN$22:$AN$33)-ROWS($AR$22:$AR$33)-ROWS($AV$22:$AV$33)-ROWS($AZ$22:$AZ$33)),IFERROR(INDEX($BH$22:$BH$33, ROWS($BT4:BT$4)-ROWS($AJ$22:$AJ$33)-ROWS($AN$22:$AN$33)-ROWS($AR$22:$AR$33)-ROWS($AV$22:$AV$33)-ROWS($AZ$22:$AZ$33)-ROWS($BD$22:$BD$33)), "")))))))</f>
        <v>Groceries</v>
      </c>
      <c r="BU6" s="316" t="str">
        <f ca="1">IFERROR(INDEX($BT$6:$BT$90,MATCH(ROW()-ROW($BU$5),$BS$6:$BS$90,0)),"")</f>
        <v>Groceries</v>
      </c>
      <c r="BV6" s="316">
        <f ca="1">IF(OR(BW6="",BW6=0),"",MAX(BV$5:BV5)+1)</f>
        <v>1</v>
      </c>
      <c r="BW6" s="316">
        <f ca="1">IFERROR(INDEX($AK$22:$AK$33, ROWS($BW4:BW$4)), IFERROR(INDEX($AO$22:$AO$33, ROWS($BW4:BW$4)-ROWS($AK$22:$AK$33)), IFERROR(INDEX($AS$22:$AS$33, ROWS($BW4:BW$4)-ROWS($AK$22:$AK$33)-ROWS($AO$22:$AO$33)),IFERROR(INDEX($AW$22:$AW$33, ROWS($BW4:BW$4)-ROWS($AK$22:$AK$33)-ROWS($AO$22:$AO$33)-ROWS($AS$22:$AS$33)),IFERROR(INDEX($BA$22:$BA$33, ROWS($BW4:BW$4)-ROWS($AK$22:$AK$33)-ROWS($AO$22:$AO$33)-ROWS($AS$22:$AS$33)-ROWS($AW$22:$AW$33)),IFERROR(INDEX($BE$22:$BE$33, ROWS($BW4:BW$4)-ROWS($AK$22:$AK$33)-ROWS($AO$22:$AO$33)-ROWS($AS$22:$AS$33)-ROWS($AW$22:$AW$33)-ROWS($BA$22:$BA$33)),IFERROR(INDEX($BI$22:$BI$33, ROWS($BW4:BW$4)-ROWS($AK$22:$AK$33)-ROWS($AO$22:$AO$33)-ROWS($AS$22:$AS$33)-ROWS($AW$22:$AW$33)-ROWS($BA$22:$BA$33)-ROWS($BE$22:$BE$33)), "")))))))</f>
        <v>125</v>
      </c>
      <c r="BX6" s="316">
        <f ca="1">IFERROR(INDEX($BW$6:$BW$90,MATCH(ROW()-ROW($BX$5),$BV$6:$BV$90,0)),"")</f>
        <v>125</v>
      </c>
      <c r="BY6" s="413" t="str">
        <f ca="1">IF(INDEX($AB$3:$AF$156,MATCH(BU6,$AD$3:$AD$156,0),5)="Income",INDEX($AB$3:$AF$156,MATCH(BU6,$AD$3:$AD$156,0),5),"")</f>
        <v/>
      </c>
      <c r="BZ6" s="412">
        <f ca="1">IF(OR(CA6="",CA6=0),"",MAX(BZ$5:BZ5)+1)</f>
        <v>1</v>
      </c>
      <c r="CA6" s="316" t="str">
        <f ca="1">IFERROR(INDEX($AJ$38:$AJ$49, ROWS($CA4:CA$4)), IFERROR(INDEX($AN$38:$AN$49, ROWS($CA4:CA$4)-ROWS($AJ$38:$AJ$49)), IFERROR(INDEX($AR$38:$AR$49, ROWS($CA4:CA$4)-ROWS($AJ$38:$AJ$49)-ROWS($AN$38:$AN$49)),IFERROR(INDEX($AV$38:$AV$49, ROWS($CA4:CA$4)-ROWS($AJ$38:$AJ$49)-ROWS($AN$38:$AN$49)-ROWS($AR$38:$AR$49)),IFERROR(INDEX($AZ$38:$AZ$49, ROWS($CA4:CA$4)-ROWS($AJ$38:$AJ$49)-ROWS($AN$38:$AN$49)-ROWS($AR$38:$AR$49)-ROWS($AV$38:$AV$49)),IFERROR(INDEX($BD$38:$BD$49, ROWS($CA4:CA$4)-ROWS($AJ$38:$AJ$49)-ROWS($AN$38:$AN$49)-ROWS($AR$38:$AR$49)-ROWS($AV$38:$AV$49)-ROWS($AZ$38:$AZ$49)),IFERROR(INDEX($BH$38:$BH$49, ROWS($CA4:CA$4)-ROWS($AJ$38:$AJ$49)-ROWS($AN$38:$AN$49)-ROWS($AR$38:$AR$49)-ROWS($AV$38:$AV$49)-ROWS($AZ$38:$AZ$49)-ROWS($BD$38:$BD$49)), "")))))))</f>
        <v>Roth IRA</v>
      </c>
      <c r="CB6" s="316" t="str">
        <f ca="1">IFERROR(INDEX($CA$6:$CA$90,MATCH(ROW()-ROW($CB$5),$BZ$6:$BZ$90,0)),"")</f>
        <v>Roth IRA</v>
      </c>
      <c r="CC6" s="316">
        <f ca="1">IF(OR(CD6="",CD6=0),"",MAX(CC$5:CC5)+1)</f>
        <v>1</v>
      </c>
      <c r="CD6" s="316">
        <f ca="1">IFERROR(INDEX($AK$38:$AK$49, ROWS($CD4:CD$4)), IFERROR(INDEX($AO$38:$AO$49, ROWS($CD4:CD$4)-ROWS($AK$38:$AK$49)), IFERROR(INDEX($AS$38:$AS$49, ROWS($CD4:CD$4)-ROWS($AK$38:$AK$49)-ROWS($AO$38:$AO$49)),IFERROR(INDEX($AW$38:$AW$49, ROWS($CD4:CD$4)-ROWS($AK$38:$AK$49)-ROWS($AO$38:$AO$49)-ROWS($AS$38:$AS$49)),IFERROR(INDEX($BA$38:$BA$49, ROWS($CD4:CD$4)-ROWS($AK$38:$AK$49)-ROWS($AO$38:$AO$49)-ROWS($AS$38:$AS$49)-ROWS($AW$38:$AW$49)),IFERROR(INDEX($BE$38:$BE$49, ROWS($CD4:CD$4)-ROWS($AK$38:$AK$49)-ROWS($AO$38:$AO$49)-ROWS($AS$38:$AS$49)-ROWS($AW$38:$AW$49)-ROWS($BA$38:$BA$49)),IFERROR(INDEX($BI$38:$BI$49, ROWS($CD4:CD$4)-ROWS($AK$38:$AK$49)-ROWS($AO$38:$AO$49)-ROWS($AS$38:$AS$49)-ROWS($AW$38:$AW$49)-ROWS($BA$38:$BA$49)-ROWS($BE$38:$BE$49)), "")))))))</f>
        <v>100</v>
      </c>
      <c r="CE6" s="316">
        <f ca="1">IFERROR(INDEX($CD$6:$CD$90,MATCH(ROW()-ROW($CE$5),$CC$6:$CC$90,0)),"")</f>
        <v>100</v>
      </c>
      <c r="CF6" s="413" t="str">
        <f ca="1">IF(INDEX($AB$3:$AF$156,MATCH(CB6,$AD$3:$AD$156,0),5)="Income",INDEX($AB$3:$AF$156,MATCH(CB6,$AD$3:$AD$156,0),5),"")</f>
        <v/>
      </c>
      <c r="CG6" s="412">
        <f ca="1">IF(OR(CH6="",CH6=0),"",MAX(CG$5:CG5)+1)</f>
        <v>1</v>
      </c>
      <c r="CH6" s="316" t="str">
        <f ca="1">IFERROR(INDEX($AJ$54:$AJ$65, ROWS($CH4:CH$4)), IFERROR(INDEX($AN$54:$AN$65, ROWS($CH4:CH$4)-ROWS($AJ$54:$AJ$65)), IFERROR(INDEX($AR$54:$AR$65, ROWS($CH4:CH$4)-ROWS($AJ$54:$AJ$65)-ROWS($AN$54:$AN$65)),IFERROR(INDEX($AV$54:$AV$65, ROWS($CH4:CH$4)-ROWS($AJ$54:$AJ$65)-ROWS($AN$54:$AN$65)-ROWS($AR$54:$AR$65)),IFERROR(INDEX($AZ$54:$AZ$65, ROWS($CH4:CH$4)-ROWS($AJ$54:$AJ$65)-ROWS($AN$54:$AN$65)-ROWS($AR$54:$AR$65)-ROWS($AV$54:$AV$65)),IFERROR(INDEX($BD$54:$BD$65, ROWS($CH4:CH$4)-ROWS($AJ$54:$AJ$65)-ROWS($AN$54:$AN$65)-ROWS($AR$54:$AR$65)-ROWS($AV$54:$AV$65)-ROWS($AZ$54:$AZ$65)),IFERROR(INDEX($BH$54:$BH$65, ROWS($CH4:CH$4)-ROWS($AJ$54:$AJ$65)-ROWS($AN$54:$AN$65)-ROWS($AR$54:$AR$65)-ROWS($AV$54:$AV$65)-ROWS($AZ$54:$AZ$65)-ROWS($BD$54:$BD$65)), "")))))))</f>
        <v>Groceries</v>
      </c>
      <c r="CI6" s="316" t="str">
        <f ca="1">IFERROR(INDEX($CH$6:$CH$90,MATCH(ROW()-ROW($CI$5),$CG$6:$CG$90,0)),"")</f>
        <v>Groceries</v>
      </c>
      <c r="CJ6" s="316">
        <f ca="1">IF(OR(CK6="",CK6=0),"",MAX(CJ$5:CJ5)+1)</f>
        <v>1</v>
      </c>
      <c r="CK6" s="316">
        <f ca="1">IFERROR(INDEX($AK$54:$AK$65, ROWS($CK4:CK$4)), IFERROR(INDEX($AO$54:$AO$65, ROWS($CK4:CK$4)-ROWS($AK$54:$AK$65)), IFERROR(INDEX($AS$54:$AS$65, ROWS($CK4:CK$4)-ROWS($AK$54:$AK$65)-ROWS($AO$54:$AO$65)),IFERROR(INDEX($AW$54:$AW$65, ROWS($CK4:CK$4)-ROWS($AK$54:$AK$65)-ROWS($AO$54:$AO$65)-ROWS($AS$54:$AS$65)),IFERROR(INDEX($BA$54:$BA$65, ROWS($CK4:CK$4)-ROWS($AK$54:$AK$65)-ROWS($AO$54:$AO$65)-ROWS($AS$54:$AS$65)-ROWS($AW$54:$AW$65)),IFERROR(INDEX($BE$54:$BE$65, ROWS($CK4:CK$4)-ROWS($AK$54:$AK$65)-ROWS($AO$54:$AO$65)-ROWS($AS$54:$AS$65)-ROWS($AW$54:$AW$65)-ROWS($BA$54:$BA$65)),IFERROR(INDEX($BI$54:$BI$65, ROWS($CK4:CK$4)-ROWS($AK$54:$AK$65)-ROWS($AO$54:$AO$65)-ROWS($AS$54:$AS$65)-ROWS($AW$54:$AW$65)-ROWS($BA$54:$BA$65)-ROWS($BE$54:$BE$65)), "")))))))</f>
        <v>125</v>
      </c>
      <c r="CL6" s="316">
        <f ca="1">IFERROR(INDEX($CK$6:$CK$90,MATCH(ROW()-ROW($CL$5),$CJ$6:$CJ$90,0)),"")</f>
        <v>125</v>
      </c>
      <c r="CM6" s="413" t="str">
        <f ca="1">IF(INDEX($AB$3:$AF$156,MATCH(CI6,$AD$3:$AD$156,0),5)="Income",INDEX($AB$3:$AF$156,MATCH(CI6,$AD$3:$AD$156,0),5),"")</f>
        <v/>
      </c>
      <c r="CN6" s="412">
        <f ca="1">IF(OR(CO6="",CO6=0),"",MAX(CN$5:CN5)+1)</f>
        <v>1</v>
      </c>
      <c r="CO6" s="316" t="str">
        <f ca="1">IFERROR(INDEX($AJ$70:$AJ$81, ROWS($CO4:CO$4)), IFERROR(INDEX($AN$70:$AN$81, ROWS($CO4:CO$4)-ROWS($AJ$70:$AJ$81)), IFERROR(INDEX($AR$70:$AR$81, ROWS($CO4:CO$4)-ROWS($AJ$70:$AJ$81)-ROWS($AN$70:$AN$81)),IFERROR(INDEX($AV$70:$AV$81, ROWS($CO4:CO$4)-ROWS($AJ$70:$AJ$81)-ROWS($AN$70:$AN$81)-ROWS($AR$70:$AR$81)),IFERROR(INDEX($AZ$70:$AZ$81, ROWS($CO4:CO$4)-ROWS($AJ$70:$AJ$81)-ROWS($AN$70:$AN$81)-ROWS($AR$70:$AR$81)-ROWS($AV$70:$AV$81)),IFERROR(INDEX($BD$70:$BD$81, ROWS($CO4:CO$4)-ROWS($AJ$70:$AJ$81)-ROWS($AN$70:$AN$81)-ROWS($AR$70:$AR$81)-ROWS($AV$70:$AV$81)-ROWS($AZ$70:$AZ$81)),IFERROR(INDEX($BH$70:$BH$81, ROWS($CO4:CO$4)-ROWS($AJ$70:$AJ$81)-ROWS($AN$70:$AN$81)-ROWS($AR$70:$AR$81)-ROWS($AV$70:$AV$81)-ROWS($AZ$70:$AZ$81)-ROWS($BD$70:$BD$81)), "")))))))</f>
        <v>Spotify</v>
      </c>
      <c r="CP6" s="316" t="str">
        <f ca="1">IFERROR(INDEX($CO$6:$CO$90,MATCH(ROW()-ROW($CP$5),$CN$6:$CN$90,0)),"")</f>
        <v>Spotify</v>
      </c>
      <c r="CQ6" s="316">
        <f ca="1">IF(OR(CR6="",CR6=0),"",MAX(CQ$5:CQ5)+1)</f>
        <v>1</v>
      </c>
      <c r="CR6" s="316">
        <f ca="1">IFERROR(INDEX($AK$70:$AK$81, ROWS($CR4:CR$4)), IFERROR(INDEX($AO$70:$AO$81, ROWS($CR4:CR$4)-ROWS($AK$70:$AK$81)), IFERROR(INDEX($AS$70:$AS$81, ROWS($CR4:CR$4)-ROWS($AK$70:$AK$81)-ROWS($AO$70:$AO$81)),IFERROR(INDEX($AW$70:$AW$81, ROWS($CR4:CR$4)-ROWS($AK$70:$AK$81)-ROWS($AO$70:$AO$81)-ROWS($AS$70:$AS$81)),IFERROR(INDEX($BA$70:$BA$81, ROWS($CR4:CR$4)-ROWS($AK$70:$AK$81)-ROWS($AO$70:$AO$81)-ROWS($AS$70:$AS$81)-ROWS($AW$70:$AW$81)),IFERROR(INDEX($BE$70:$BE$81, ROWS($CR4:CR$4)-ROWS($AK$70:$AK$81)-ROWS($AO$70:$AO$81)-ROWS($AS$70:$AS$81)-ROWS($AW$70:$AW$81)-ROWS($BA$70:$BA$81)),IFERROR(INDEX($BI$70:$BI$81, ROWS($CR4:CR$4)-ROWS($AK$70:$AK$81)-ROWS($AO$70:$AO$81)-ROWS($AS$70:$AS$81)-ROWS($AW$70:$AW$81)-ROWS($BA$70:$BA$81)-ROWS($BE$70:$BE$81)), "")))))))</f>
        <v>9.99</v>
      </c>
      <c r="CS6" s="316">
        <f ca="1">IFERROR(INDEX($CR$6:$CR$90,MATCH(ROW()-ROW($CS$5),$CQ$6:$CQ$90,0)),"")</f>
        <v>9.99</v>
      </c>
      <c r="CT6" s="413" t="str">
        <f ca="1">IF(INDEX($AB$3:$AF$156,MATCH(CP6,$AD$3:$AD$156,0),5)="Income",INDEX($AB$3:$AF$156,MATCH(CP6,$AD$3:$AD$156,0),5),"")</f>
        <v/>
      </c>
      <c r="CU6" s="412" t="str">
        <f>IF(OR(CV6="",CV6=0),"",MAX(CU$5:CU5)+1)</f>
        <v/>
      </c>
      <c r="CV6" s="316">
        <f>IFERROR(INDEX($AJ$86:$AJ$97, ROWS($CV4:CV$4)), IFERROR(INDEX($AN$86:$AN$97, ROWS($CV4:CV$4)-ROWS($AJ$86:$AJ$97)), ""))</f>
        <v>0</v>
      </c>
      <c r="CW6" s="316" t="str">
        <f>IFERROR(INDEX($CV$6:$CV$90,MATCH(ROW()-ROW($CW$5),$CU$6:$CU$90,0)),"")</f>
        <v/>
      </c>
      <c r="CX6" s="316" t="str">
        <f>IF(OR(CY6="",CY6=0),"",MAX(CX$5:CX5)+1)</f>
        <v/>
      </c>
      <c r="CY6" s="316">
        <f>IFERROR(INDEX($AK$86:$AK$97, ROWS($CY4:CY$4)), IFERROR(INDEX($AO$86:$AO$97, ROWS($CY4:CY$4)-ROWS($AK$86:$AK$97)), ""))</f>
        <v>0</v>
      </c>
      <c r="CZ6" s="316" t="str">
        <f>IFERROR(INDEX($CY$6:$CY$90,MATCH(ROW()-ROW($CZ$5),$CX$6:$CX$90,0)),"")</f>
        <v/>
      </c>
      <c r="DA6" s="413" t="str">
        <f>IF(INDEX($AB$3:$AF$156,MATCH(CW6,$AD$3:$AD$156,0),5)="Income",INDEX($AB$3:$AF$156,MATCH(CW6,$AD$3:$AD$156,0),5),"")</f>
        <v/>
      </c>
      <c r="DC6" s="438">
        <f ca="1">IF(OR(DD6="",DD6=0),"",MAX(DC$5:DC5)+1)</f>
        <v>1</v>
      </c>
      <c r="DD6" s="434" t="str">
        <f ca="1">IF(BN6="","",IF(NOT(BR6="Income"),BN6,""))</f>
        <v>Bank Loan 1</v>
      </c>
      <c r="DE6" s="413">
        <f ca="1">IF(BQ6="","",IF(NOT(BR6="Income"),BQ6,""))</f>
        <v>120</v>
      </c>
      <c r="DF6" s="438" t="str">
        <f ca="1">IF(OR(DG6="",DG6=0),"",MAX(DF$5:DF5)+1)</f>
        <v/>
      </c>
      <c r="DG6" s="412" t="str">
        <f ca="1">IF(BN6="","",IF(BR6="Income",BN6,""))</f>
        <v/>
      </c>
      <c r="DH6" s="413" t="str">
        <f ca="1">IF(BN6="","",IF(BR6="Income",BQ6,""))</f>
        <v/>
      </c>
      <c r="DI6" s="412" t="str">
        <f ca="1">IFERROR(INDEX($DD$6:$DD$23,MATCH(ROW()-ROW($DI$5),$DC$6:$DC$23,0)),"")</f>
        <v>Bank Loan 1</v>
      </c>
      <c r="DJ6" s="413">
        <f ca="1">IFERROR(INDEX($DE$6:$DE$23,MATCH(ROW()-ROW($DI$5),$DC$6:$DC$23,0)),"")</f>
        <v>120</v>
      </c>
      <c r="DK6" s="412" t="str">
        <f ca="1">IFERROR(INDEX($DG$6:$DG$23,MATCH(ROW()-ROW($DK$5),$DF$6:$DF$23,0)),"")</f>
        <v>Paycheck 2</v>
      </c>
      <c r="DL6" s="413">
        <f ca="1">IFERROR(INDEX($DH$6:$DH$23,MATCH(ROW()-ROW($DK$5),$DF$6:$DF$23,0)),"")</f>
        <v>400</v>
      </c>
      <c r="DN6" s="425" t="str">
        <f ca="1">IF(DI6="","",CONCATENATE(DI6," - ",DJ6))</f>
        <v>Bank Loan 1 - 120</v>
      </c>
      <c r="DO6" s="295" t="str">
        <f ca="1">IF(DI7="","",CONCATENATE(DI7," - ",DJ7))</f>
        <v>Mortgage - 800</v>
      </c>
      <c r="DP6" s="295" t="str">
        <f ca="1">IF(DI8="","",CONCATENATE(DI8," - ",DJ8))</f>
        <v>Groceries - 125</v>
      </c>
      <c r="DQ6" s="440" t="str">
        <f ca="1">IF(DK6="","",CONCATENATE(DK6," - ",DL6))</f>
        <v>Paycheck 2 - 400</v>
      </c>
      <c r="DR6" s="441" t="str">
        <f ca="1">IF(DK7="","",CONCATENATE(DK7," - ",DL7))</f>
        <v>Paycheck 3 - 700</v>
      </c>
      <c r="DS6" s="442" t="str">
        <f ca="1">IF(DK8="","",CONCATENATE(DK8," - ",DL8))</f>
        <v>Paycheck 1 - 850</v>
      </c>
    </row>
    <row r="7" spans="1:123" s="292" customFormat="1" ht="15" customHeight="1" x14ac:dyDescent="0.3">
      <c r="A7" s="1183"/>
      <c r="B7" s="1182"/>
      <c r="C7" s="1183"/>
      <c r="D7" s="1182"/>
      <c r="E7" s="1183"/>
      <c r="F7" s="1182"/>
      <c r="G7" s="1183"/>
      <c r="H7" s="1182"/>
      <c r="I7" s="1183"/>
      <c r="J7" s="1182"/>
      <c r="K7" s="1183"/>
      <c r="L7" s="1182"/>
      <c r="M7" s="1183"/>
      <c r="N7" s="1182"/>
      <c r="P7" s="295" t="str">
        <f t="shared" ca="1" si="1"/>
        <v>Pet Care - 80</v>
      </c>
      <c r="Q7" s="295" t="str">
        <f t="shared" ca="1" si="2"/>
        <v>Life Insurance - 70</v>
      </c>
      <c r="R7" s="295" t="str">
        <f t="shared" ca="1" si="3"/>
        <v>Car 1 Gas - 50</v>
      </c>
      <c r="S7" s="296" t="str">
        <f t="shared" ca="1" si="4"/>
        <v/>
      </c>
      <c r="T7" s="295" t="str">
        <f t="shared" ca="1" si="5"/>
        <v/>
      </c>
      <c r="U7" s="295" t="str">
        <f t="shared" ca="1" si="6"/>
        <v/>
      </c>
      <c r="V7" s="1158" t="s">
        <v>507</v>
      </c>
      <c r="W7" s="1159"/>
      <c r="X7" s="445">
        <f ca="1">IF(DS12="",0,DS12)</f>
        <v>1950</v>
      </c>
      <c r="Y7"/>
      <c r="AB7" s="299"/>
      <c r="AC7" s="358">
        <f>IF('Data Entry'!B13="","",'Data Entry'!B13)</f>
        <v>24</v>
      </c>
      <c r="AD7" s="356" t="str">
        <f>IF('Data Entry'!A13="","",'Data Entry'!A13)</f>
        <v>Auto Insurance</v>
      </c>
      <c r="AE7" s="363">
        <f>IF('Data Entry'!C13="","",'Data Entry'!C13)</f>
        <v>180</v>
      </c>
      <c r="AF7" s="402" t="str">
        <f>IF('Data Entry'!E13="","",'Data Entry'!E13)</f>
        <v>Monthly</v>
      </c>
      <c r="AG7" s="300"/>
      <c r="AH7"/>
      <c r="AI7" s="304">
        <f t="shared" ref="AI7:AI17" ca="1" si="28">IFERROR(MATCH($AI$4,OFFSET($AC$1,AI6,,1000),0)+AI6,"")</f>
        <v>51</v>
      </c>
      <c r="AJ7" s="305" t="str">
        <f t="shared" ca="1" si="7"/>
        <v>Mortgage</v>
      </c>
      <c r="AK7" s="306">
        <f t="shared" ca="1" si="8"/>
        <v>800</v>
      </c>
      <c r="AL7" s="307">
        <f t="shared" ca="1" si="9"/>
        <v>110000</v>
      </c>
      <c r="AM7" s="304">
        <f t="shared" ref="AM7:AM17" ca="1" si="29">IFERROR(MATCH($AM$4,OFFSET($AC$1,AM6,,1000),0)+AM6,"")</f>
        <v>130</v>
      </c>
      <c r="AN7" s="305" t="str">
        <f t="shared" ca="1" si="10"/>
        <v>Car 2 Gas</v>
      </c>
      <c r="AO7" s="306">
        <f t="shared" ca="1" si="11"/>
        <v>80</v>
      </c>
      <c r="AP7" s="307" t="str">
        <f t="shared" ca="1" si="12"/>
        <v>Liquid Bills</v>
      </c>
      <c r="AQ7" s="304" t="str">
        <f t="shared" ref="AQ7:AQ17" ca="1" si="30">IFERROR(MATCH($AQ$4,OFFSET($AC$1,AQ6,,1000),0)+AQ6,"")</f>
        <v/>
      </c>
      <c r="AR7" s="305" t="str">
        <f t="shared" ca="1" si="13"/>
        <v/>
      </c>
      <c r="AS7" s="306" t="str">
        <f t="shared" ca="1" si="14"/>
        <v/>
      </c>
      <c r="AT7" s="307" t="str">
        <f t="shared" ca="1" si="15"/>
        <v/>
      </c>
      <c r="AU7" s="304" t="str">
        <f t="shared" ref="AU7:AU17" ca="1" si="31">IFERROR(MATCH($AU$4,OFFSET($AC$1,AU6,,1000),0)+AU6,"")</f>
        <v/>
      </c>
      <c r="AV7" s="305" t="str">
        <f t="shared" ca="1" si="16"/>
        <v/>
      </c>
      <c r="AW7" s="306" t="str">
        <f t="shared" ca="1" si="17"/>
        <v/>
      </c>
      <c r="AX7" s="307" t="str">
        <f t="shared" ca="1" si="18"/>
        <v/>
      </c>
      <c r="AY7" s="304">
        <f t="shared" ref="AY7:AY17" ca="1" si="32">IFERROR(MATCH($AY$4,OFFSET($AC$1,AY6,,1000),0)+AY6,"")</f>
        <v>32</v>
      </c>
      <c r="AZ7" s="305" t="str">
        <f t="shared" ca="1" si="19"/>
        <v>D. Store Card 3</v>
      </c>
      <c r="BA7" s="306">
        <f t="shared" ca="1" si="20"/>
        <v>30</v>
      </c>
      <c r="BB7" s="307">
        <f t="shared" ca="1" si="21"/>
        <v>400</v>
      </c>
      <c r="BC7" s="304">
        <f t="shared" ref="BC7:BC17" ca="1" si="33">IFERROR(MATCH($BC$4,OFFSET($AC$1,BC6,,1000),0)+BC6,"")</f>
        <v>61</v>
      </c>
      <c r="BD7" s="305" t="str">
        <f t="shared" ca="1" si="22"/>
        <v>Paycheck 1</v>
      </c>
      <c r="BE7" s="306">
        <f t="shared" ca="1" si="23"/>
        <v>850</v>
      </c>
      <c r="BF7" s="307" t="str">
        <f t="shared" ca="1" si="24"/>
        <v>Income</v>
      </c>
      <c r="BG7" s="304" t="str">
        <f t="shared" ref="BG7:BG17" ca="1" si="34">IFERROR(MATCH($BG$4,OFFSET($AC$1,BG6,,1000),0)+BG6,"")</f>
        <v/>
      </c>
      <c r="BH7" s="305" t="str">
        <f t="shared" ca="1" si="25"/>
        <v/>
      </c>
      <c r="BI7" s="306" t="str">
        <f t="shared" ca="1" si="26"/>
        <v/>
      </c>
      <c r="BJ7" s="307" t="str">
        <f t="shared" ca="1" si="27"/>
        <v/>
      </c>
      <c r="BL7" s="412">
        <f ca="1">IF(OR(BM7="",BM7=0),"",MAX(BL$5:BL6)+1)</f>
        <v>2</v>
      </c>
      <c r="BM7" s="316" t="str">
        <f ca="1">IFERROR(INDEX($AJ$6:$AJ$17, ROWS(BM$4:$BM5)), IFERROR(INDEX($AN$6:$AN$17, ROWS(BM$4:$BM5)-ROWS($AJ$6:$AJ$17)), IFERROR(INDEX($AR$6:$AR$17, ROWS(BM$4:$BM5)-ROWS($AJ$6:$AJ$17)-ROWS($AN$6:$AN$17)),IFERROR(INDEX($AV$6:$AV$17, ROWS(BM$4:$BM5)-ROWS($AJ$6:$AJ$17)-ROWS($AN$6:$AN$17)-ROWS($AR$6:$AR$17)),IFERROR(INDEX($AZ$6:$AZ$17, ROWS(BM$4:$BM5)-ROWS($AJ$6:$AJ$17)-ROWS($AN$6:$AN$17)-ROWS($AR$6:$AR$17)-ROWS($AV$6:$AV$17)),IFERROR(INDEX($BD$6:$BD$17, ROWS(BM$4:$BM5)-ROWS($AJ$6:$AJ$17)-ROWS($AN$6:$AN$17)-ROWS($AR$6:$AR$17)-ROWS($AV$6:$AV$17)-ROWS($AZ$6:$AZ$17)),IFERROR(INDEX($BH$6:$BH$17, ROWS(BM$4:$BM5)-ROWS($AJ$6:$AJ$17)-ROWS($AN$6:$AN$17)-ROWS($AR$6:$AR$17)-ROWS($AV$6:$AV$17)-ROWS($AZ$6:$AZ$17)-ROWS($BD$6:$BD$17)), "")))))))</f>
        <v>Mortgage</v>
      </c>
      <c r="BN7" s="316" t="str">
        <f t="shared" ref="BN7:BN70" ca="1" si="35">IFERROR(INDEX($BM$6:$BM$90,MATCH(ROW()-ROW($BN$5),$BL$6:$BL$90,0)),"")</f>
        <v>Mortgage</v>
      </c>
      <c r="BO7" s="316">
        <f ca="1">IF(OR(BP7="",BP7=0),"",MAX(BO$5:BO6)+1)</f>
        <v>2</v>
      </c>
      <c r="BP7" s="316">
        <f ca="1">IFERROR(INDEX($AK$6:$AK$17, ROWS($BP$4:BP5)), IFERROR(INDEX($AO$6:$AO$17, ROWS($BP$4:BP5)-ROWS($AK$6:$AK$17)), IFERROR(INDEX($AS$6:$AS$17, ROWS($BP$4:BP5)-ROWS($AK$6:$AK$17)-ROWS($AO$6:$AO$17)),IFERROR(INDEX($AW$6:$AW$17, ROWS($BP$4:BP5)-ROWS($AK$6:$AK$17)-ROWS($AO$6:$AO$17)-ROWS($AS$6:$AS$17)),IFERROR(INDEX($BA$6:$BA$17, ROWS($BP$4:BP5)-ROWS($AK$6:$AK$17)-ROWS($AO$6:$AO$17)-ROWS($AS$6:$AS$17)-ROWS($AW$6:$AW$17)),IFERROR(INDEX($BE$6:$BE$17, ROWS($BP$4:BP5)-ROWS($AK$6:$AK$17)-ROWS($AO$6:$AO$17)-ROWS($AS$6:$AS$17)-ROWS($AW$6:$AW$17)-ROWS($BA$6:$BA$17)),IFERROR(INDEX($BI$6:$BI$17, ROWS($BP$4:BP5)-ROWS($AK$6:$AK$17)-ROWS($AO$6:$AO$17)-ROWS($AS$6:$AS$17)-ROWS($AW$6:$AW$17)-ROWS($BA$6:$BA$17)-ROWS($BE$6:$BE$17)), "")))))))</f>
        <v>800</v>
      </c>
      <c r="BQ7" s="316">
        <f t="shared" ref="BQ7:BQ70" ca="1" si="36">IFERROR(INDEX($BP$6:$BP$90,MATCH(ROW()-ROW($BQ$5),$BO$6:$BO$90,0)),"")</f>
        <v>800</v>
      </c>
      <c r="BR7" s="413" t="str">
        <f t="shared" ref="BR7:BR70" ca="1" si="37">IF(INDEX($AB$3:$AF$156,MATCH(BN7,$AD$3:$AD$156,0),5)="Income",INDEX($AB$3:$AF$156,MATCH(BN7,$AD$3:$AD$156,0),5),"")</f>
        <v/>
      </c>
      <c r="BS7" s="412" t="str">
        <f ca="1">IF(OR(BT7="",BT7=0),"",MAX(BS$5:BS6)+1)</f>
        <v/>
      </c>
      <c r="BT7" s="316" t="str">
        <f ca="1">IFERROR(INDEX($AJ$22:$AJ$33, ROWS($BT$4:BT5)), IFERROR(INDEX($AN$22:$AN$33, ROWS($BT$4:BT5)-ROWS($AJ$22:$AJ$33)), IFERROR(INDEX($AR$22:$AR$33, ROWS($BT$4:BT5)-ROWS($AJ$22:$AJ$33)-ROWS($AN$22:$AN$33)),IFERROR(INDEX($AV$22:$AV$33, ROWS($BT$4:BT5)-ROWS($AJ$22:$AJ$33)-ROWS($AN$22:$AN$33)-ROWS($AR$22:$AR$33)),IFERROR(INDEX($AZ$22:$AZ$33, ROWS($BT$4:BT5)-ROWS($AJ$22:$AJ$33)-ROWS($AN$22:$AN$33)-ROWS($AR$22:$AR$33)-ROWS($AV$22:$AV$33)),IFERROR(INDEX($BD$22:$BD$33, ROWS($BT$4:BT5)-ROWS($AJ$22:$AJ$33)-ROWS($AN$22:$AN$33)-ROWS($AR$22:$AR$33)-ROWS($AV$22:$AV$33)-ROWS($AZ$22:$AZ$33)),IFERROR(INDEX($BH$22:$BH$33, ROWS($BT$4:BT5)-ROWS($AJ$22:$AJ$33)-ROWS($AN$22:$AN$33)-ROWS($AR$22:$AR$33)-ROWS($AV$22:$AV$33)-ROWS($AZ$22:$AZ$33)-ROWS($BD$22:$BD$33)), "")))))))</f>
        <v/>
      </c>
      <c r="BU7" s="316" t="str">
        <f t="shared" ref="BU7:BU70" ca="1" si="38">IFERROR(INDEX($BT$6:$BT$90,MATCH(ROW()-ROW($BU$5),$BS$6:$BS$90,0)),"")</f>
        <v>Paycheck 2</v>
      </c>
      <c r="BV7" s="316" t="str">
        <f ca="1">IF(OR(BW7="",BW7=0),"",MAX(BV$5:BV6)+1)</f>
        <v/>
      </c>
      <c r="BW7" s="316" t="str">
        <f ca="1">IFERROR(INDEX($AK$22:$AK$33, ROWS($BW$4:BW5)), IFERROR(INDEX($AO$22:$AO$33, ROWS($BW$4:BW5)-ROWS($AK$22:$AK$33)), IFERROR(INDEX($AS$22:$AS$33, ROWS($BW$4:BW5)-ROWS($AK$22:$AK$33)-ROWS($AO$22:$AO$33)),IFERROR(INDEX($AW$22:$AW$33, ROWS($BW$4:BW5)-ROWS($AK$22:$AK$33)-ROWS($AO$22:$AO$33)-ROWS($AS$22:$AS$33)),IFERROR(INDEX($BA$22:$BA$33, ROWS($BW$4:BW5)-ROWS($AK$22:$AK$33)-ROWS($AO$22:$AO$33)-ROWS($AS$22:$AS$33)-ROWS($AW$22:$AW$33)),IFERROR(INDEX($BE$22:$BE$33, ROWS($BW$4:BW5)-ROWS($AK$22:$AK$33)-ROWS($AO$22:$AO$33)-ROWS($AS$22:$AS$33)-ROWS($AW$22:$AW$33)-ROWS($BA$22:$BA$33)),IFERROR(INDEX($BI$22:$BI$33, ROWS($BW$4:BW5)-ROWS($AK$22:$AK$33)-ROWS($AO$22:$AO$33)-ROWS($AS$22:$AS$33)-ROWS($AW$22:$AW$33)-ROWS($BA$22:$BA$33)-ROWS($BE$22:$BE$33)), "")))))))</f>
        <v/>
      </c>
      <c r="BX7" s="316">
        <f t="shared" ref="BX7:BX70" ca="1" si="39">IFERROR(INDEX($BW$6:$BW$90,MATCH(ROW()-ROW($BX$5),$BV$6:$BV$90,0)),"")</f>
        <v>400</v>
      </c>
      <c r="BY7" s="413" t="str">
        <f t="shared" ref="BY7:BY70" ca="1" si="40">IF(INDEX($AB$3:$AF$156,MATCH(BU7,$AD$3:$AD$156,0),5)="Income",INDEX($AB$3:$AF$156,MATCH(BU7,$AD$3:$AD$156,0),5),"")</f>
        <v>Income</v>
      </c>
      <c r="BZ7" s="412">
        <f ca="1">IF(OR(CA7="",CA7=0),"",MAX(BZ$5:BZ6)+1)</f>
        <v>2</v>
      </c>
      <c r="CA7" s="316" t="str">
        <f ca="1">IFERROR(INDEX($AJ$38:$AJ$49, ROWS($CA$4:CA5)), IFERROR(INDEX($AN$38:$AN$49, ROWS($CA$4:CA5)-ROWS($AJ$38:$AJ$49)), IFERROR(INDEX($AR$38:$AR$49, ROWS($CA$4:CA5)-ROWS($AJ$38:$AJ$49)-ROWS($AN$38:$AN$49)),IFERROR(INDEX($AV$38:$AV$49, ROWS($CA$4:CA5)-ROWS($AJ$38:$AJ$49)-ROWS($AN$38:$AN$49)-ROWS($AR$38:$AR$49)),IFERROR(INDEX($AZ$38:$AZ$49, ROWS($CA$4:CA5)-ROWS($AJ$38:$AJ$49)-ROWS($AN$38:$AN$49)-ROWS($AR$38:$AR$49)-ROWS($AV$38:$AV$49)),IFERROR(INDEX($BD$38:$BD$49, ROWS($CA$4:CA5)-ROWS($AJ$38:$AJ$49)-ROWS($AN$38:$AN$49)-ROWS($AR$38:$AR$49)-ROWS($AV$38:$AV$49)-ROWS($AZ$38:$AZ$49)),IFERROR(INDEX($BH$38:$BH$49, ROWS($CA$4:CA5)-ROWS($AJ$38:$AJ$49)-ROWS($AN$38:$AN$49)-ROWS($AR$38:$AR$49)-ROWS($AV$38:$AV$49)-ROWS($AZ$38:$AZ$49)-ROWS($BD$38:$BD$49)), "")))))))</f>
        <v>D. Store Card 2</v>
      </c>
      <c r="CB7" s="316" t="str">
        <f t="shared" ref="CB7:CB70" ca="1" si="41">IFERROR(INDEX($CA$6:$CA$90,MATCH(ROW()-ROW($CB$5),$BZ$6:$BZ$90,0)),"")</f>
        <v>D. Store Card 2</v>
      </c>
      <c r="CC7" s="316">
        <f ca="1">IF(OR(CD7="",CD7=0),"",MAX(CC$5:CC6)+1)</f>
        <v>2</v>
      </c>
      <c r="CD7" s="316">
        <f ca="1">IFERROR(INDEX($AK$38:$AK$49, ROWS($CD$4:CD5)), IFERROR(INDEX($AO$38:$AO$49, ROWS($CD$4:CD5)-ROWS($AK$38:$AK$49)), IFERROR(INDEX($AS$38:$AS$49, ROWS($CD$4:CD5)-ROWS($AK$38:$AK$49)-ROWS($AO$38:$AO$49)),IFERROR(INDEX($AW$38:$AW$49, ROWS($CD$4:CD5)-ROWS($AK$38:$AK$49)-ROWS($AO$38:$AO$49)-ROWS($AS$38:$AS$49)),IFERROR(INDEX($BA$38:$BA$49, ROWS($CD$4:CD5)-ROWS($AK$38:$AK$49)-ROWS($AO$38:$AO$49)-ROWS($AS$38:$AS$49)-ROWS($AW$38:$AW$49)),IFERROR(INDEX($BE$38:$BE$49, ROWS($CD$4:CD5)-ROWS($AK$38:$AK$49)-ROWS($AO$38:$AO$49)-ROWS($AS$38:$AS$49)-ROWS($AW$38:$AW$49)-ROWS($BA$38:$BA$49)),IFERROR(INDEX($BI$38:$BI$49, ROWS($CD$4:CD5)-ROWS($AK$38:$AK$49)-ROWS($AO$38:$AO$49)-ROWS($AS$38:$AS$49)-ROWS($AW$38:$AW$49)-ROWS($BA$38:$BA$49)-ROWS($BE$38:$BE$49)), "")))))))</f>
        <v>30</v>
      </c>
      <c r="CE7" s="316">
        <f t="shared" ref="CE7:CE70" ca="1" si="42">IFERROR(INDEX($CD$6:$CD$90,MATCH(ROW()-ROW($CE$5),$CC$6:$CC$90,0)),"")</f>
        <v>30</v>
      </c>
      <c r="CF7" s="413" t="str">
        <f t="shared" ref="CF7:CF70" ca="1" si="43">IF(INDEX($AB$3:$AF$156,MATCH(CB7,$AD$3:$AD$156,0),5)="Income",INDEX($AB$3:$AF$156,MATCH(CB7,$AD$3:$AD$156,0),5),"")</f>
        <v/>
      </c>
      <c r="CG7" s="412" t="str">
        <f ca="1">IF(OR(CH7="",CH7=0),"",MAX(CG$5:CG6)+1)</f>
        <v/>
      </c>
      <c r="CH7" s="316" t="str">
        <f ca="1">IFERROR(INDEX($AJ$54:$AJ$65, ROWS($CH$4:CH5)), IFERROR(INDEX($AN$54:$AN$65, ROWS($CH$4:CH5)-ROWS($AJ$54:$AJ$65)), IFERROR(INDEX($AR$54:$AR$65, ROWS($CH$4:CH5)-ROWS($AJ$54:$AJ$65)-ROWS($AN$54:$AN$65)),IFERROR(INDEX($AV$54:$AV$65, ROWS($CH$4:CH5)-ROWS($AJ$54:$AJ$65)-ROWS($AN$54:$AN$65)-ROWS($AR$54:$AR$65)),IFERROR(INDEX($AZ$54:$AZ$65, ROWS($CH$4:CH5)-ROWS($AJ$54:$AJ$65)-ROWS($AN$54:$AN$65)-ROWS($AR$54:$AR$65)-ROWS($AV$54:$AV$65)),IFERROR(INDEX($BD$54:$BD$65, ROWS($CH$4:CH5)-ROWS($AJ$54:$AJ$65)-ROWS($AN$54:$AN$65)-ROWS($AR$54:$AR$65)-ROWS($AV$54:$AV$65)-ROWS($AZ$54:$AZ$65)),IFERROR(INDEX($BH$54:$BH$65, ROWS($CH$4:CH5)-ROWS($AJ$54:$AJ$65)-ROWS($AN$54:$AN$65)-ROWS($AR$54:$AR$65)-ROWS($AV$54:$AV$65)-ROWS($AZ$54:$AZ$65)-ROWS($BD$54:$BD$65)), "")))))))</f>
        <v/>
      </c>
      <c r="CI7" s="316" t="str">
        <f t="shared" ref="CI7:CI70" ca="1" si="44">IFERROR(INDEX($CH$6:$CH$90,MATCH(ROW()-ROW($CI$5),$CG$6:$CG$90,0)),"")</f>
        <v>Credit Card 1</v>
      </c>
      <c r="CJ7" s="316" t="str">
        <f ca="1">IF(OR(CK7="",CK7=0),"",MAX(CJ$5:CJ6)+1)</f>
        <v/>
      </c>
      <c r="CK7" s="316" t="str">
        <f ca="1">IFERROR(INDEX($AK$54:$AK$65, ROWS($CK$4:CK5)), IFERROR(INDEX($AO$54:$AO$65, ROWS($CK$4:CK5)-ROWS($AK$54:$AK$65)), IFERROR(INDEX($AS$54:$AS$65, ROWS($CK$4:CK5)-ROWS($AK$54:$AK$65)-ROWS($AO$54:$AO$65)),IFERROR(INDEX($AW$54:$AW$65, ROWS($CK$4:CK5)-ROWS($AK$54:$AK$65)-ROWS($AO$54:$AO$65)-ROWS($AS$54:$AS$65)),IFERROR(INDEX($BA$54:$BA$65, ROWS($CK$4:CK5)-ROWS($AK$54:$AK$65)-ROWS($AO$54:$AO$65)-ROWS($AS$54:$AS$65)-ROWS($AW$54:$AW$65)),IFERROR(INDEX($BE$54:$BE$65, ROWS($CK$4:CK5)-ROWS($AK$54:$AK$65)-ROWS($AO$54:$AO$65)-ROWS($AS$54:$AS$65)-ROWS($AW$54:$AW$65)-ROWS($BA$54:$BA$65)),IFERROR(INDEX($BI$54:$BI$65, ROWS($CK$4:CK5)-ROWS($AK$54:$AK$65)-ROWS($AO$54:$AO$65)-ROWS($AS$54:$AS$65)-ROWS($AW$54:$AW$65)-ROWS($BA$54:$BA$65)-ROWS($BE$54:$BE$65)), "")))))))</f>
        <v/>
      </c>
      <c r="CL7" s="316">
        <f t="shared" ref="CL7:CL70" ca="1" si="45">IFERROR(INDEX($CK$6:$CK$90,MATCH(ROW()-ROW($CL$5),$CJ$6:$CJ$90,0)),"")</f>
        <v>50</v>
      </c>
      <c r="CM7" s="413" t="str">
        <f t="shared" ref="CM7:CM70" ca="1" si="46">IF(INDEX($AB$3:$AF$156,MATCH(CI7,$AD$3:$AD$156,0),5)="Income",INDEX($AB$3:$AF$156,MATCH(CI7,$AD$3:$AD$156,0),5),"")</f>
        <v/>
      </c>
      <c r="CN7" s="412">
        <f ca="1">IF(OR(CO7="",CO7=0),"",MAX(CN$5:CN6)+1)</f>
        <v>2</v>
      </c>
      <c r="CO7" s="316" t="str">
        <f ca="1">IFERROR(INDEX($AJ$70:$AJ$81, ROWS($CO$4:CO5)), IFERROR(INDEX($AN$70:$AN$81, ROWS($CO$4:CO5)-ROWS($AJ$70:$AJ$81)), IFERROR(INDEX($AR$70:$AR$81, ROWS($CO$4:CO5)-ROWS($AJ$70:$AJ$81)-ROWS($AN$70:$AN$81)),IFERROR(INDEX($AV$70:$AV$81, ROWS($CO$4:CO5)-ROWS($AJ$70:$AJ$81)-ROWS($AN$70:$AN$81)-ROWS($AR$70:$AR$81)),IFERROR(INDEX($AZ$70:$AZ$81, ROWS($CO$4:CO5)-ROWS($AJ$70:$AJ$81)-ROWS($AN$70:$AN$81)-ROWS($AR$70:$AR$81)-ROWS($AV$70:$AV$81)),IFERROR(INDEX($BD$70:$BD$81, ROWS($CO$4:CO5)-ROWS($AJ$70:$AJ$81)-ROWS($AN$70:$AN$81)-ROWS($AR$70:$AR$81)-ROWS($AV$70:$AV$81)-ROWS($AZ$70:$AZ$81)),IFERROR(INDEX($BH$70:$BH$81, ROWS($CO$4:CO5)-ROWS($AJ$70:$AJ$81)-ROWS($AN$70:$AN$81)-ROWS($AR$70:$AR$81)-ROWS($AV$70:$AV$81)-ROWS($AZ$70:$AZ$81)-ROWS($BD$70:$BD$81)), "")))))))</f>
        <v>Groceries</v>
      </c>
      <c r="CP7" s="316" t="str">
        <f t="shared" ref="CP7:CP70" ca="1" si="47">IFERROR(INDEX($CO$6:$CO$90,MATCH(ROW()-ROW($CP$5),$CN$6:$CN$90,0)),"")</f>
        <v>Groceries</v>
      </c>
      <c r="CQ7" s="316">
        <f ca="1">IF(OR(CR7="",CR7=0),"",MAX(CQ$5:CQ6)+1)</f>
        <v>2</v>
      </c>
      <c r="CR7" s="316">
        <f ca="1">IFERROR(INDEX($AK$70:$AK$81, ROWS($CR$4:CR5)), IFERROR(INDEX($AO$70:$AO$81, ROWS($CR$4:CR5)-ROWS($AK$70:$AK$81)), IFERROR(INDEX($AS$70:$AS$81, ROWS($CR$4:CR5)-ROWS($AK$70:$AK$81)-ROWS($AO$70:$AO$81)),IFERROR(INDEX($AW$70:$AW$81, ROWS($CR$4:CR5)-ROWS($AK$70:$AK$81)-ROWS($AO$70:$AO$81)-ROWS($AS$70:$AS$81)),IFERROR(INDEX($BA$70:$BA$81, ROWS($CR$4:CR5)-ROWS($AK$70:$AK$81)-ROWS($AO$70:$AO$81)-ROWS($AS$70:$AS$81)-ROWS($AW$70:$AW$81)),IFERROR(INDEX($BE$70:$BE$81, ROWS($CR$4:CR5)-ROWS($AK$70:$AK$81)-ROWS($AO$70:$AO$81)-ROWS($AS$70:$AS$81)-ROWS($AW$70:$AW$81)-ROWS($BA$70:$BA$81)),IFERROR(INDEX($BI$70:$BI$81, ROWS($CR$4:CR5)-ROWS($AK$70:$AK$81)-ROWS($AO$70:$AO$81)-ROWS($AS$70:$AS$81)-ROWS($AW$70:$AW$81)-ROWS($BA$70:$BA$81)-ROWS($BE$70:$BE$81)), "")))))))</f>
        <v>125</v>
      </c>
      <c r="CS7" s="316">
        <f t="shared" ref="CS7:CS70" ca="1" si="48">IFERROR(INDEX($CR$6:$CR$90,MATCH(ROW()-ROW($CS$5),$CQ$6:$CQ$90,0)),"")</f>
        <v>125</v>
      </c>
      <c r="CT7" s="413" t="str">
        <f t="shared" ref="CT7:CT70" ca="1" si="49">IF(INDEX($AB$3:$AF$156,MATCH(CP7,$AD$3:$AD$156,0),5)="Income",INDEX($AB$3:$AF$156,MATCH(CP7,$AD$3:$AD$156,0),5),"")</f>
        <v/>
      </c>
      <c r="CU7" s="412" t="str">
        <f>IF(OR(CV7="",CV7=0),"",MAX(CU$5:CU6)+1)</f>
        <v/>
      </c>
      <c r="CV7" s="316">
        <f>IFERROR(INDEX($AJ$86:$AJ$97, ROWS($CV$4:CV5)), IFERROR(INDEX($AN$86:$AN$97, ROWS($CV$4:CV5)-ROWS($AJ$86:$AJ$97)), ""))</f>
        <v>0</v>
      </c>
      <c r="CW7" s="316" t="str">
        <f t="shared" ref="CW7:CW70" si="50">IFERROR(INDEX($CV$6:$CV$90,MATCH(ROW()-ROW($CW$5),$CU$6:$CU$90,0)),"")</f>
        <v/>
      </c>
      <c r="CX7" s="316" t="str">
        <f>IF(OR(CY7="",CY7=0),"",MAX(CX$5:CX6)+1)</f>
        <v/>
      </c>
      <c r="CY7" s="316">
        <f>IFERROR(INDEX($AK$86:$AK$97, ROWS($CY$4:CY5)), IFERROR(INDEX($AO$86:$AO$97, ROWS($CY$4:CY5)-ROWS($AK$86:$AK$97)), ""))</f>
        <v>0</v>
      </c>
      <c r="CZ7" s="316" t="str">
        <f t="shared" ref="CZ7:CZ70" si="51">IFERROR(INDEX($CY$6:$CY$90,MATCH(ROW()-ROW($CZ$5),$CX$6:$CX$90,0)),"")</f>
        <v/>
      </c>
      <c r="DA7" s="413" t="str">
        <f t="shared" ref="DA7:DA70" si="52">IF(INDEX($AB$3:$AF$156,MATCH(CW7,$AD$3:$AD$156,0),5)="Income",INDEX($AB$3:$AF$156,MATCH(CW7,$AD$3:$AD$156,0),5),"")</f>
        <v/>
      </c>
      <c r="DC7" s="438">
        <f ca="1">IF(OR(DD7="",DD7=0),"",MAX(DC$5:DC6)+1)</f>
        <v>2</v>
      </c>
      <c r="DD7" s="434" t="str">
        <f t="shared" ref="DD7:DD23" ca="1" si="53">IF(BN7="","",IF(NOT(BR7="Income"),BN7,""))</f>
        <v>Mortgage</v>
      </c>
      <c r="DE7" s="413">
        <f t="shared" ref="DE7:DE23" ca="1" si="54">IF(BQ7="","",IF(NOT(BR7="Income"),BQ7,""))</f>
        <v>800</v>
      </c>
      <c r="DF7" s="431" t="str">
        <f ca="1">IF(OR(DG7="",DG7=0),"",MAX(DF$5:DF6)+1)</f>
        <v/>
      </c>
      <c r="DG7" s="412" t="str">
        <f t="shared" ref="DG7:DG23" ca="1" si="55">IF(BN7="","",IF(BR7="Income",BN7,""))</f>
        <v/>
      </c>
      <c r="DH7" s="413" t="str">
        <f t="shared" ref="DH7:DH23" ca="1" si="56">IF(BN7="","",IF(BR7="Income",BQ7,""))</f>
        <v/>
      </c>
      <c r="DI7" s="412" t="str">
        <f t="shared" ref="DI7:DI23" ca="1" si="57">IFERROR(INDEX($DD$6:$DD$23,MATCH(ROW()-ROW($DI$5),$DC$6:$DC$23,0)),"")</f>
        <v>Mortgage</v>
      </c>
      <c r="DJ7" s="413">
        <f t="shared" ref="DJ7:DJ23" ca="1" si="58">IFERROR(INDEX($DE$6:$DE$23,MATCH(ROW()-ROW($DI$5),$DC$6:$DC$23,0)),"")</f>
        <v>800</v>
      </c>
      <c r="DK7" s="412" t="str">
        <f t="shared" ref="DK7:DK23" ca="1" si="59">IFERROR(INDEX($DG$6:$DG$23,MATCH(ROW()-ROW($DK$5),$DF$6:$DF$23,0)),"")</f>
        <v>Paycheck 3</v>
      </c>
      <c r="DL7" s="413">
        <f t="shared" ref="DL7:DL23" ca="1" si="60">IFERROR(INDEX($DH$6:$DH$23,MATCH(ROW()-ROW($DK$5),$DF$6:$DF$23,0)),"")</f>
        <v>700</v>
      </c>
      <c r="DN7" s="425" t="str">
        <f ca="1">IF(DI9="","",CONCATENATE(DI9," - ",DJ9))</f>
        <v>Car 2 Gas - 80</v>
      </c>
      <c r="DO7" s="295" t="str">
        <f ca="1">IF(DI10="","",CONCATENATE(DI10," - ",DJ10))</f>
        <v>Internet - 100</v>
      </c>
      <c r="DP7" s="295" t="str">
        <f ca="1">IF(DI11="","",CONCATENATE(DI11," - ",DJ11))</f>
        <v>D. Store Card 3 - 30</v>
      </c>
      <c r="DQ7" s="425" t="str">
        <f ca="1">IF(DK9="","",CONCATENATE(DK9," - ",DL9))</f>
        <v/>
      </c>
      <c r="DR7" s="295" t="str">
        <f ca="1">IF(DK10="","",CONCATENATE(DK10," - ",DL10))</f>
        <v/>
      </c>
      <c r="DS7" s="426" t="str">
        <f ca="1">IF(DK11="","",CONCATENATE(DK11," - ",DL11))</f>
        <v/>
      </c>
    </row>
    <row r="8" spans="1:123" s="292" customFormat="1" ht="15" customHeight="1" x14ac:dyDescent="0.3">
      <c r="A8" s="1183"/>
      <c r="B8" s="1182"/>
      <c r="C8" s="1183"/>
      <c r="D8" s="1182"/>
      <c r="E8" s="1183"/>
      <c r="F8" s="1182"/>
      <c r="G8" s="1183"/>
      <c r="H8" s="1182"/>
      <c r="I8" s="1183"/>
      <c r="J8" s="1182"/>
      <c r="K8" s="1183"/>
      <c r="L8" s="1182"/>
      <c r="M8" s="1183"/>
      <c r="N8" s="1182"/>
      <c r="P8" s="295" t="str">
        <f t="shared" ca="1" si="1"/>
        <v/>
      </c>
      <c r="Q8" s="295" t="str">
        <f t="shared" ca="1" si="2"/>
        <v/>
      </c>
      <c r="R8" s="295" t="str">
        <f t="shared" ca="1" si="3"/>
        <v/>
      </c>
      <c r="S8" s="296" t="str">
        <f t="shared" ca="1" si="4"/>
        <v/>
      </c>
      <c r="T8" s="295" t="str">
        <f t="shared" ca="1" si="5"/>
        <v/>
      </c>
      <c r="U8" s="295" t="str">
        <f t="shared" ca="1" si="6"/>
        <v/>
      </c>
      <c r="V8" s="1158" t="s">
        <v>508</v>
      </c>
      <c r="W8" s="1159"/>
      <c r="X8" s="445">
        <f>IF(X1="",0,X1)</f>
        <v>0</v>
      </c>
      <c r="Y8"/>
      <c r="AB8" s="299"/>
      <c r="AC8" s="358">
        <f>IF('Data Entry'!B14="","",'Data Entry'!B14)</f>
        <v>6</v>
      </c>
      <c r="AD8" s="356" t="str">
        <f>IF('Data Entry'!A14="","",'Data Entry'!A14)</f>
        <v>Life Insurance</v>
      </c>
      <c r="AE8" s="363">
        <f>IF('Data Entry'!C14="","",'Data Entry'!C14)</f>
        <v>70</v>
      </c>
      <c r="AF8" s="402" t="str">
        <f>IF('Data Entry'!E14="","",'Data Entry'!E14)</f>
        <v>Monthly</v>
      </c>
      <c r="AG8" s="300"/>
      <c r="AH8"/>
      <c r="AI8" s="304">
        <f t="shared" ca="1" si="28"/>
        <v>133</v>
      </c>
      <c r="AJ8" s="305" t="str">
        <f t="shared" ca="1" si="7"/>
        <v>Groceries</v>
      </c>
      <c r="AK8" s="306">
        <f t="shared" ca="1" si="8"/>
        <v>125</v>
      </c>
      <c r="AL8" s="307" t="str">
        <f t="shared" ca="1" si="9"/>
        <v>Liquid Bills</v>
      </c>
      <c r="AM8" s="304" t="str">
        <f t="shared" ca="1" si="29"/>
        <v/>
      </c>
      <c r="AN8" s="305" t="str">
        <f t="shared" ca="1" si="10"/>
        <v/>
      </c>
      <c r="AO8" s="306" t="str">
        <f t="shared" ca="1" si="11"/>
        <v/>
      </c>
      <c r="AP8" s="307" t="str">
        <f t="shared" ca="1" si="12"/>
        <v/>
      </c>
      <c r="AQ8" s="304" t="str">
        <f t="shared" ca="1" si="30"/>
        <v/>
      </c>
      <c r="AR8" s="305" t="str">
        <f t="shared" ca="1" si="13"/>
        <v/>
      </c>
      <c r="AS8" s="306" t="str">
        <f t="shared" ca="1" si="14"/>
        <v/>
      </c>
      <c r="AT8" s="307" t="str">
        <f t="shared" ca="1" si="15"/>
        <v/>
      </c>
      <c r="AU8" s="304" t="str">
        <f t="shared" ca="1" si="31"/>
        <v/>
      </c>
      <c r="AV8" s="305" t="str">
        <f t="shared" ca="1" si="16"/>
        <v/>
      </c>
      <c r="AW8" s="306" t="str">
        <f t="shared" ca="1" si="17"/>
        <v/>
      </c>
      <c r="AX8" s="307" t="str">
        <f t="shared" ca="1" si="18"/>
        <v/>
      </c>
      <c r="AY8" s="304">
        <f t="shared" ca="1" si="32"/>
        <v>127</v>
      </c>
      <c r="AZ8" s="305" t="str">
        <f t="shared" ca="1" si="19"/>
        <v>Pet Care</v>
      </c>
      <c r="BA8" s="306">
        <f t="shared" ca="1" si="20"/>
        <v>80</v>
      </c>
      <c r="BB8" s="307" t="str">
        <f t="shared" ca="1" si="21"/>
        <v>Liquid Bills</v>
      </c>
      <c r="BC8" s="304" t="str">
        <f t="shared" ca="1" si="33"/>
        <v/>
      </c>
      <c r="BD8" s="305" t="str">
        <f t="shared" ca="1" si="22"/>
        <v/>
      </c>
      <c r="BE8" s="306" t="str">
        <f t="shared" ca="1" si="23"/>
        <v/>
      </c>
      <c r="BF8" s="307" t="str">
        <f t="shared" ca="1" si="24"/>
        <v/>
      </c>
      <c r="BG8" s="304" t="str">
        <f t="shared" ca="1" si="34"/>
        <v/>
      </c>
      <c r="BH8" s="305" t="str">
        <f t="shared" ca="1" si="25"/>
        <v/>
      </c>
      <c r="BI8" s="306" t="str">
        <f t="shared" ca="1" si="26"/>
        <v/>
      </c>
      <c r="BJ8" s="307" t="str">
        <f t="shared" ca="1" si="27"/>
        <v/>
      </c>
      <c r="BL8" s="412">
        <f ca="1">IF(OR(BM8="",BM8=0),"",MAX(BL$5:BL7)+1)</f>
        <v>3</v>
      </c>
      <c r="BM8" s="316" t="str">
        <f ca="1">IFERROR(INDEX($AJ$6:$AJ$17, ROWS(BM$4:$BM6)), IFERROR(INDEX($AN$6:$AN$17, ROWS(BM$4:$BM6)-ROWS($AJ$6:$AJ$17)), IFERROR(INDEX($AR$6:$AR$17, ROWS(BM$4:$BM6)-ROWS($AJ$6:$AJ$17)-ROWS($AN$6:$AN$17)),IFERROR(INDEX($AV$6:$AV$17, ROWS(BM$4:$BM6)-ROWS($AJ$6:$AJ$17)-ROWS($AN$6:$AN$17)-ROWS($AR$6:$AR$17)),IFERROR(INDEX($AZ$6:$AZ$17, ROWS(BM$4:$BM6)-ROWS($AJ$6:$AJ$17)-ROWS($AN$6:$AN$17)-ROWS($AR$6:$AR$17)-ROWS($AV$6:$AV$17)),IFERROR(INDEX($BD$6:$BD$17, ROWS(BM$4:$BM6)-ROWS($AJ$6:$AJ$17)-ROWS($AN$6:$AN$17)-ROWS($AR$6:$AR$17)-ROWS($AV$6:$AV$17)-ROWS($AZ$6:$AZ$17)),IFERROR(INDEX($BH$6:$BH$17, ROWS(BM$4:$BM6)-ROWS($AJ$6:$AJ$17)-ROWS($AN$6:$AN$17)-ROWS($AR$6:$AR$17)-ROWS($AV$6:$AV$17)-ROWS($AZ$6:$AZ$17)-ROWS($BD$6:$BD$17)), "")))))))</f>
        <v>Groceries</v>
      </c>
      <c r="BN8" s="316" t="str">
        <f t="shared" ca="1" si="35"/>
        <v>Groceries</v>
      </c>
      <c r="BO8" s="316">
        <f ca="1">IF(OR(BP8="",BP8=0),"",MAX(BO$5:BO7)+1)</f>
        <v>3</v>
      </c>
      <c r="BP8" s="316">
        <f ca="1">IFERROR(INDEX($AK$6:$AK$17, ROWS($BP$4:BP6)), IFERROR(INDEX($AO$6:$AO$17, ROWS($BP$4:BP6)-ROWS($AK$6:$AK$17)), IFERROR(INDEX($AS$6:$AS$17, ROWS($BP$4:BP6)-ROWS($AK$6:$AK$17)-ROWS($AO$6:$AO$17)),IFERROR(INDEX($AW$6:$AW$17, ROWS($BP$4:BP6)-ROWS($AK$6:$AK$17)-ROWS($AO$6:$AO$17)-ROWS($AS$6:$AS$17)),IFERROR(INDEX($BA$6:$BA$17, ROWS($BP$4:BP6)-ROWS($AK$6:$AK$17)-ROWS($AO$6:$AO$17)-ROWS($AS$6:$AS$17)-ROWS($AW$6:$AW$17)),IFERROR(INDEX($BE$6:$BE$17, ROWS($BP$4:BP6)-ROWS($AK$6:$AK$17)-ROWS($AO$6:$AO$17)-ROWS($AS$6:$AS$17)-ROWS($AW$6:$AW$17)-ROWS($BA$6:$BA$17)),IFERROR(INDEX($BI$6:$BI$17, ROWS($BP$4:BP6)-ROWS($AK$6:$AK$17)-ROWS($AO$6:$AO$17)-ROWS($AS$6:$AS$17)-ROWS($AW$6:$AW$17)-ROWS($BA$6:$BA$17)-ROWS($BE$6:$BE$17)), "")))))))</f>
        <v>125</v>
      </c>
      <c r="BQ8" s="316">
        <f t="shared" ca="1" si="36"/>
        <v>125</v>
      </c>
      <c r="BR8" s="413" t="str">
        <f t="shared" ca="1" si="37"/>
        <v/>
      </c>
      <c r="BS8" s="412" t="str">
        <f ca="1">IF(OR(BT8="",BT8=0),"",MAX(BS$5:BS7)+1)</f>
        <v/>
      </c>
      <c r="BT8" s="316" t="str">
        <f ca="1">IFERROR(INDEX($AJ$22:$AJ$33, ROWS($BT$4:BT6)), IFERROR(INDEX($AN$22:$AN$33, ROWS($BT$4:BT6)-ROWS($AJ$22:$AJ$33)), IFERROR(INDEX($AR$22:$AR$33, ROWS($BT$4:BT6)-ROWS($AJ$22:$AJ$33)-ROWS($AN$22:$AN$33)),IFERROR(INDEX($AV$22:$AV$33, ROWS($BT$4:BT6)-ROWS($AJ$22:$AJ$33)-ROWS($AN$22:$AN$33)-ROWS($AR$22:$AR$33)),IFERROR(INDEX($AZ$22:$AZ$33, ROWS($BT$4:BT6)-ROWS($AJ$22:$AJ$33)-ROWS($AN$22:$AN$33)-ROWS($AR$22:$AR$33)-ROWS($AV$22:$AV$33)),IFERROR(INDEX($BD$22:$BD$33, ROWS($BT$4:BT6)-ROWS($AJ$22:$AJ$33)-ROWS($AN$22:$AN$33)-ROWS($AR$22:$AR$33)-ROWS($AV$22:$AV$33)-ROWS($AZ$22:$AZ$33)),IFERROR(INDEX($BH$22:$BH$33, ROWS($BT$4:BT6)-ROWS($AJ$22:$AJ$33)-ROWS($AN$22:$AN$33)-ROWS($AR$22:$AR$33)-ROWS($AV$22:$AV$33)-ROWS($AZ$22:$AZ$33)-ROWS($BD$22:$BD$33)), "")))))))</f>
        <v/>
      </c>
      <c r="BU8" s="316" t="str">
        <f t="shared" ca="1" si="38"/>
        <v>Lawn Service</v>
      </c>
      <c r="BV8" s="316" t="str">
        <f ca="1">IF(OR(BW8="",BW8=0),"",MAX(BV$5:BV7)+1)</f>
        <v/>
      </c>
      <c r="BW8" s="316" t="str">
        <f ca="1">IFERROR(INDEX($AK$22:$AK$33, ROWS($BW$4:BW6)), IFERROR(INDEX($AO$22:$AO$33, ROWS($BW$4:BW6)-ROWS($AK$22:$AK$33)), IFERROR(INDEX($AS$22:$AS$33, ROWS($BW$4:BW6)-ROWS($AK$22:$AK$33)-ROWS($AO$22:$AO$33)),IFERROR(INDEX($AW$22:$AW$33, ROWS($BW$4:BW6)-ROWS($AK$22:$AK$33)-ROWS($AO$22:$AO$33)-ROWS($AS$22:$AS$33)),IFERROR(INDEX($BA$22:$BA$33, ROWS($BW$4:BW6)-ROWS($AK$22:$AK$33)-ROWS($AO$22:$AO$33)-ROWS($AS$22:$AS$33)-ROWS($AW$22:$AW$33)),IFERROR(INDEX($BE$22:$BE$33, ROWS($BW$4:BW6)-ROWS($AK$22:$AK$33)-ROWS($AO$22:$AO$33)-ROWS($AS$22:$AS$33)-ROWS($AW$22:$AW$33)-ROWS($BA$22:$BA$33)),IFERROR(INDEX($BI$22:$BI$33, ROWS($BW$4:BW6)-ROWS($AK$22:$AK$33)-ROWS($AO$22:$AO$33)-ROWS($AS$22:$AS$33)-ROWS($AW$22:$AW$33)-ROWS($BA$22:$BA$33)-ROWS($BE$22:$BE$33)), "")))))))</f>
        <v/>
      </c>
      <c r="BX8" s="316">
        <f t="shared" ca="1" si="39"/>
        <v>50</v>
      </c>
      <c r="BY8" s="413" t="str">
        <f t="shared" ca="1" si="40"/>
        <v/>
      </c>
      <c r="BZ8" s="412">
        <f ca="1">IF(OR(CA8="",CA8=0),"",MAX(BZ$5:BZ7)+1)</f>
        <v>3</v>
      </c>
      <c r="CA8" s="316" t="str">
        <f ca="1">IFERROR(INDEX($AJ$38:$AJ$49, ROWS($CA$4:CA6)), IFERROR(INDEX($AN$38:$AN$49, ROWS($CA$4:CA6)-ROWS($AJ$38:$AJ$49)), IFERROR(INDEX($AR$38:$AR$49, ROWS($CA$4:CA6)-ROWS($AJ$38:$AJ$49)-ROWS($AN$38:$AN$49)),IFERROR(INDEX($AV$38:$AV$49, ROWS($CA$4:CA6)-ROWS($AJ$38:$AJ$49)-ROWS($AN$38:$AN$49)-ROWS($AR$38:$AR$49)),IFERROR(INDEX($AZ$38:$AZ$49, ROWS($CA$4:CA6)-ROWS($AJ$38:$AJ$49)-ROWS($AN$38:$AN$49)-ROWS($AR$38:$AR$49)-ROWS($AV$38:$AV$49)),IFERROR(INDEX($BD$38:$BD$49, ROWS($CA$4:CA6)-ROWS($AJ$38:$AJ$49)-ROWS($AN$38:$AN$49)-ROWS($AR$38:$AR$49)-ROWS($AV$38:$AV$49)-ROWS($AZ$38:$AZ$49)),IFERROR(INDEX($BH$38:$BH$49, ROWS($CA$4:CA6)-ROWS($AJ$38:$AJ$49)-ROWS($AN$38:$AN$49)-ROWS($AR$38:$AR$49)-ROWS($AV$38:$AV$49)-ROWS($AZ$38:$AZ$49)-ROWS($BD$38:$BD$49)), "")))))))</f>
        <v>Car Payment 1</v>
      </c>
      <c r="CB8" s="316" t="str">
        <f t="shared" ca="1" si="41"/>
        <v>Car Payment 1</v>
      </c>
      <c r="CC8" s="316">
        <f ca="1">IF(OR(CD8="",CD8=0),"",MAX(CC$5:CC7)+1)</f>
        <v>3</v>
      </c>
      <c r="CD8" s="316">
        <f ca="1">IFERROR(INDEX($AK$38:$AK$49, ROWS($CD$4:CD6)), IFERROR(INDEX($AO$38:$AO$49, ROWS($CD$4:CD6)-ROWS($AK$38:$AK$49)), IFERROR(INDEX($AS$38:$AS$49, ROWS($CD$4:CD6)-ROWS($AK$38:$AK$49)-ROWS($AO$38:$AO$49)),IFERROR(INDEX($AW$38:$AW$49, ROWS($CD$4:CD6)-ROWS($AK$38:$AK$49)-ROWS($AO$38:$AO$49)-ROWS($AS$38:$AS$49)),IFERROR(INDEX($BA$38:$BA$49, ROWS($CD$4:CD6)-ROWS($AK$38:$AK$49)-ROWS($AO$38:$AO$49)-ROWS($AS$38:$AS$49)-ROWS($AW$38:$AW$49)),IFERROR(INDEX($BE$38:$BE$49, ROWS($CD$4:CD6)-ROWS($AK$38:$AK$49)-ROWS($AO$38:$AO$49)-ROWS($AS$38:$AS$49)-ROWS($AW$38:$AW$49)-ROWS($BA$38:$BA$49)),IFERROR(INDEX($BI$38:$BI$49, ROWS($CD$4:CD6)-ROWS($AK$38:$AK$49)-ROWS($AO$38:$AO$49)-ROWS($AS$38:$AS$49)-ROWS($AW$38:$AW$49)-ROWS($BA$38:$BA$49)-ROWS($BE$38:$BE$49)), "")))))))</f>
        <v>350</v>
      </c>
      <c r="CE8" s="316">
        <f t="shared" ca="1" si="42"/>
        <v>350</v>
      </c>
      <c r="CF8" s="413" t="str">
        <f t="shared" ca="1" si="43"/>
        <v/>
      </c>
      <c r="CG8" s="412" t="str">
        <f ca="1">IF(OR(CH8="",CH8=0),"",MAX(CG$5:CG7)+1)</f>
        <v/>
      </c>
      <c r="CH8" s="316" t="str">
        <f ca="1">IFERROR(INDEX($AJ$54:$AJ$65, ROWS($CH$4:CH6)), IFERROR(INDEX($AN$54:$AN$65, ROWS($CH$4:CH6)-ROWS($AJ$54:$AJ$65)), IFERROR(INDEX($AR$54:$AR$65, ROWS($CH$4:CH6)-ROWS($AJ$54:$AJ$65)-ROWS($AN$54:$AN$65)),IFERROR(INDEX($AV$54:$AV$65, ROWS($CH$4:CH6)-ROWS($AJ$54:$AJ$65)-ROWS($AN$54:$AN$65)-ROWS($AR$54:$AR$65)),IFERROR(INDEX($AZ$54:$AZ$65, ROWS($CH$4:CH6)-ROWS($AJ$54:$AJ$65)-ROWS($AN$54:$AN$65)-ROWS($AR$54:$AR$65)-ROWS($AV$54:$AV$65)),IFERROR(INDEX($BD$54:$BD$65, ROWS($CH$4:CH6)-ROWS($AJ$54:$AJ$65)-ROWS($AN$54:$AN$65)-ROWS($AR$54:$AR$65)-ROWS($AV$54:$AV$65)-ROWS($AZ$54:$AZ$65)),IFERROR(INDEX($BH$54:$BH$65, ROWS($CH$4:CH6)-ROWS($AJ$54:$AJ$65)-ROWS($AN$54:$AN$65)-ROWS($AR$54:$AR$65)-ROWS($AV$54:$AV$65)-ROWS($AZ$54:$AZ$65)-ROWS($BD$54:$BD$65)), "")))))))</f>
        <v/>
      </c>
      <c r="CI8" s="316" t="str">
        <f t="shared" ca="1" si="44"/>
        <v>Paycheck 2</v>
      </c>
      <c r="CJ8" s="316" t="str">
        <f ca="1">IF(OR(CK8="",CK8=0),"",MAX(CJ$5:CJ7)+1)</f>
        <v/>
      </c>
      <c r="CK8" s="316" t="str">
        <f ca="1">IFERROR(INDEX($AK$54:$AK$65, ROWS($CK$4:CK6)), IFERROR(INDEX($AO$54:$AO$65, ROWS($CK$4:CK6)-ROWS($AK$54:$AK$65)), IFERROR(INDEX($AS$54:$AS$65, ROWS($CK$4:CK6)-ROWS($AK$54:$AK$65)-ROWS($AO$54:$AO$65)),IFERROR(INDEX($AW$54:$AW$65, ROWS($CK$4:CK6)-ROWS($AK$54:$AK$65)-ROWS($AO$54:$AO$65)-ROWS($AS$54:$AS$65)),IFERROR(INDEX($BA$54:$BA$65, ROWS($CK$4:CK6)-ROWS($AK$54:$AK$65)-ROWS($AO$54:$AO$65)-ROWS($AS$54:$AS$65)-ROWS($AW$54:$AW$65)),IFERROR(INDEX($BE$54:$BE$65, ROWS($CK$4:CK6)-ROWS($AK$54:$AK$65)-ROWS($AO$54:$AO$65)-ROWS($AS$54:$AS$65)-ROWS($AW$54:$AW$65)-ROWS($BA$54:$BA$65)),IFERROR(INDEX($BI$54:$BI$65, ROWS($CK$4:CK6)-ROWS($AK$54:$AK$65)-ROWS($AO$54:$AO$65)-ROWS($AS$54:$AS$65)-ROWS($AW$54:$AW$65)-ROWS($BA$54:$BA$65)-ROWS($BE$54:$BE$65)), "")))))))</f>
        <v/>
      </c>
      <c r="CL8" s="316">
        <f t="shared" ca="1" si="45"/>
        <v>400</v>
      </c>
      <c r="CM8" s="413" t="str">
        <f t="shared" ca="1" si="46"/>
        <v>Income</v>
      </c>
      <c r="CN8" s="412" t="str">
        <f ca="1">IF(OR(CO8="",CO8=0),"",MAX(CN$5:CN7)+1)</f>
        <v/>
      </c>
      <c r="CO8" s="316" t="str">
        <f ca="1">IFERROR(INDEX($AJ$70:$AJ$81, ROWS($CO$4:CO6)), IFERROR(INDEX($AN$70:$AN$81, ROWS($CO$4:CO6)-ROWS($AJ$70:$AJ$81)), IFERROR(INDEX($AR$70:$AR$81, ROWS($CO$4:CO6)-ROWS($AJ$70:$AJ$81)-ROWS($AN$70:$AN$81)),IFERROR(INDEX($AV$70:$AV$81, ROWS($CO$4:CO6)-ROWS($AJ$70:$AJ$81)-ROWS($AN$70:$AN$81)-ROWS($AR$70:$AR$81)),IFERROR(INDEX($AZ$70:$AZ$81, ROWS($CO$4:CO6)-ROWS($AJ$70:$AJ$81)-ROWS($AN$70:$AN$81)-ROWS($AR$70:$AR$81)-ROWS($AV$70:$AV$81)),IFERROR(INDEX($BD$70:$BD$81, ROWS($CO$4:CO6)-ROWS($AJ$70:$AJ$81)-ROWS($AN$70:$AN$81)-ROWS($AR$70:$AR$81)-ROWS($AV$70:$AV$81)-ROWS($AZ$70:$AZ$81)),IFERROR(INDEX($BH$70:$BH$81, ROWS($CO$4:CO6)-ROWS($AJ$70:$AJ$81)-ROWS($AN$70:$AN$81)-ROWS($AR$70:$AR$81)-ROWS($AV$70:$AV$81)-ROWS($AZ$70:$AZ$81)-ROWS($BD$70:$BD$81)), "")))))))</f>
        <v/>
      </c>
      <c r="CP8" s="316" t="str">
        <f t="shared" ca="1" si="47"/>
        <v>Electric / Water</v>
      </c>
      <c r="CQ8" s="316" t="str">
        <f ca="1">IF(OR(CR8="",CR8=0),"",MAX(CQ$5:CQ7)+1)</f>
        <v/>
      </c>
      <c r="CR8" s="316" t="str">
        <f ca="1">IFERROR(INDEX($AK$70:$AK$81, ROWS($CR$4:CR6)), IFERROR(INDEX($AO$70:$AO$81, ROWS($CR$4:CR6)-ROWS($AK$70:$AK$81)), IFERROR(INDEX($AS$70:$AS$81, ROWS($CR$4:CR6)-ROWS($AK$70:$AK$81)-ROWS($AO$70:$AO$81)),IFERROR(INDEX($AW$70:$AW$81, ROWS($CR$4:CR6)-ROWS($AK$70:$AK$81)-ROWS($AO$70:$AO$81)-ROWS($AS$70:$AS$81)),IFERROR(INDEX($BA$70:$BA$81, ROWS($CR$4:CR6)-ROWS($AK$70:$AK$81)-ROWS($AO$70:$AO$81)-ROWS($AS$70:$AS$81)-ROWS($AW$70:$AW$81)),IFERROR(INDEX($BE$70:$BE$81, ROWS($CR$4:CR6)-ROWS($AK$70:$AK$81)-ROWS($AO$70:$AO$81)-ROWS($AS$70:$AS$81)-ROWS($AW$70:$AW$81)-ROWS($BA$70:$BA$81)),IFERROR(INDEX($BI$70:$BI$81, ROWS($CR$4:CR6)-ROWS($AK$70:$AK$81)-ROWS($AO$70:$AO$81)-ROWS($AS$70:$AS$81)-ROWS($AW$70:$AW$81)-ROWS($BA$70:$BA$81)-ROWS($BE$70:$BE$81)), "")))))))</f>
        <v/>
      </c>
      <c r="CS8" s="316">
        <f t="shared" ca="1" si="48"/>
        <v>150</v>
      </c>
      <c r="CT8" s="413" t="str">
        <f t="shared" ca="1" si="49"/>
        <v/>
      </c>
      <c r="CU8" s="412" t="str">
        <f>IF(OR(CV8="",CV8=0),"",MAX(CU$5:CU7)+1)</f>
        <v/>
      </c>
      <c r="CV8" s="316">
        <f>IFERROR(INDEX($AJ$86:$AJ$97, ROWS($CV$4:CV6)), IFERROR(INDEX($AN$86:$AN$97, ROWS($CV$4:CV6)-ROWS($AJ$86:$AJ$97)), ""))</f>
        <v>0</v>
      </c>
      <c r="CW8" s="316" t="str">
        <f t="shared" si="50"/>
        <v/>
      </c>
      <c r="CX8" s="316" t="str">
        <f>IF(OR(CY8="",CY8=0),"",MAX(CX$5:CX7)+1)</f>
        <v/>
      </c>
      <c r="CY8" s="316">
        <f>IFERROR(INDEX($AK$86:$AK$97, ROWS($CY$4:CY6)), IFERROR(INDEX($AO$86:$AO$97, ROWS($CY$4:CY6)-ROWS($AK$86:$AK$97)), ""))</f>
        <v>0</v>
      </c>
      <c r="CZ8" s="316" t="str">
        <f t="shared" si="51"/>
        <v/>
      </c>
      <c r="DA8" s="413" t="str">
        <f t="shared" si="52"/>
        <v/>
      </c>
      <c r="DC8" s="438">
        <f ca="1">IF(OR(DD8="",DD8=0),"",MAX(DC$5:DC7)+1)</f>
        <v>3</v>
      </c>
      <c r="DD8" s="434" t="str">
        <f t="shared" ca="1" si="53"/>
        <v>Groceries</v>
      </c>
      <c r="DE8" s="413">
        <f t="shared" ca="1" si="54"/>
        <v>125</v>
      </c>
      <c r="DF8" s="431" t="str">
        <f ca="1">IF(OR(DG8="",DG8=0),"",MAX(DF$5:DF7)+1)</f>
        <v/>
      </c>
      <c r="DG8" s="412" t="str">
        <f t="shared" ca="1" si="55"/>
        <v/>
      </c>
      <c r="DH8" s="413" t="str">
        <f t="shared" ca="1" si="56"/>
        <v/>
      </c>
      <c r="DI8" s="412" t="str">
        <f t="shared" ca="1" si="57"/>
        <v>Groceries</v>
      </c>
      <c r="DJ8" s="413">
        <f t="shared" ca="1" si="58"/>
        <v>125</v>
      </c>
      <c r="DK8" s="412" t="str">
        <f t="shared" ca="1" si="59"/>
        <v>Paycheck 1</v>
      </c>
      <c r="DL8" s="413">
        <f t="shared" ca="1" si="60"/>
        <v>850</v>
      </c>
      <c r="DN8" s="425" t="str">
        <f ca="1">IF(DI12="","",CONCATENATE(DI12," - ",DJ12))</f>
        <v>Pet Care - 80</v>
      </c>
      <c r="DO8" s="295" t="str">
        <f ca="1">IF(DI13="","",CONCATENATE(DI13," - ",DJ13))</f>
        <v>Life Insurance - 70</v>
      </c>
      <c r="DP8" s="295" t="str">
        <f ca="1">IF(DI14="","",CONCATENATE(DI14," - ",DJ14))</f>
        <v>Car 1 Gas - 50</v>
      </c>
      <c r="DQ8" s="425" t="str">
        <f ca="1">IF(DK12="","",CONCATENATE(DK12," - ",DL12))</f>
        <v/>
      </c>
      <c r="DR8" s="295" t="str">
        <f ca="1">IF(DK13="","",CONCATENATE(DK13," - ",DL13))</f>
        <v/>
      </c>
      <c r="DS8" s="426" t="str">
        <f ca="1">IF(DK14="","",CONCATENATE(DK14," - ",DL14))</f>
        <v/>
      </c>
    </row>
    <row r="9" spans="1:123" s="292" customFormat="1" ht="15" customHeight="1" x14ac:dyDescent="0.3">
      <c r="A9" s="1183" t="s">
        <v>478</v>
      </c>
      <c r="B9" s="1182"/>
      <c r="C9" s="1183" t="s">
        <v>478</v>
      </c>
      <c r="D9" s="1182"/>
      <c r="E9" s="1183" t="s">
        <v>478</v>
      </c>
      <c r="F9" s="1182"/>
      <c r="G9" s="1183" t="s">
        <v>478</v>
      </c>
      <c r="H9" s="1182"/>
      <c r="I9" s="1183" t="s">
        <v>478</v>
      </c>
      <c r="J9" s="1182"/>
      <c r="K9" s="1183" t="s">
        <v>478</v>
      </c>
      <c r="L9" s="1182"/>
      <c r="M9" s="1183" t="s">
        <v>478</v>
      </c>
      <c r="N9" s="1182"/>
      <c r="P9" s="295" t="str">
        <f t="shared" ca="1" si="1"/>
        <v/>
      </c>
      <c r="Q9" s="295" t="str">
        <f t="shared" ca="1" si="2"/>
        <v/>
      </c>
      <c r="R9" s="295" t="str">
        <f t="shared" ca="1" si="3"/>
        <v/>
      </c>
      <c r="S9" s="296" t="str">
        <f t="shared" ca="1" si="4"/>
        <v/>
      </c>
      <c r="T9" s="295" t="str">
        <f t="shared" ca="1" si="5"/>
        <v/>
      </c>
      <c r="U9" s="295" t="str">
        <f t="shared" ca="1" si="6"/>
        <v/>
      </c>
      <c r="V9" s="1158"/>
      <c r="W9" s="1159"/>
      <c r="X9" s="445"/>
      <c r="Y9"/>
      <c r="AB9" s="299"/>
      <c r="AC9" s="358">
        <f>IF('Data Entry'!B15="","",'Data Entry'!B15)</f>
        <v>17</v>
      </c>
      <c r="AD9" s="356" t="str">
        <f>IF('Data Entry'!A15="","",'Data Entry'!A15)</f>
        <v>Cellular</v>
      </c>
      <c r="AE9" s="363">
        <f>IF('Data Entry'!C15="","",'Data Entry'!C15)</f>
        <v>225</v>
      </c>
      <c r="AF9" s="402" t="str">
        <f>IF('Data Entry'!E15="","",'Data Entry'!E15)</f>
        <v>Monthly</v>
      </c>
      <c r="AG9" s="300"/>
      <c r="AH9"/>
      <c r="AI9" s="304" t="str">
        <f t="shared" ca="1" si="28"/>
        <v/>
      </c>
      <c r="AJ9" s="305" t="str">
        <f t="shared" ca="1" si="7"/>
        <v/>
      </c>
      <c r="AK9" s="306" t="str">
        <f t="shared" ca="1" si="8"/>
        <v/>
      </c>
      <c r="AL9" s="307" t="str">
        <f t="shared" ca="1" si="9"/>
        <v/>
      </c>
      <c r="AM9" s="304" t="str">
        <f t="shared" ca="1" si="29"/>
        <v/>
      </c>
      <c r="AN9" s="305" t="str">
        <f t="shared" ca="1" si="10"/>
        <v/>
      </c>
      <c r="AO9" s="306" t="str">
        <f t="shared" ca="1" si="11"/>
        <v/>
      </c>
      <c r="AP9" s="307" t="str">
        <f t="shared" ca="1" si="12"/>
        <v/>
      </c>
      <c r="AQ9" s="304" t="str">
        <f t="shared" ca="1" si="30"/>
        <v/>
      </c>
      <c r="AR9" s="305" t="str">
        <f t="shared" ca="1" si="13"/>
        <v/>
      </c>
      <c r="AS9" s="306" t="str">
        <f t="shared" ca="1" si="14"/>
        <v/>
      </c>
      <c r="AT9" s="307" t="str">
        <f t="shared" ca="1" si="15"/>
        <v/>
      </c>
      <c r="AU9" s="304" t="str">
        <f t="shared" ca="1" si="31"/>
        <v/>
      </c>
      <c r="AV9" s="305" t="str">
        <f t="shared" ca="1" si="16"/>
        <v/>
      </c>
      <c r="AW9" s="306" t="str">
        <f t="shared" ca="1" si="17"/>
        <v/>
      </c>
      <c r="AX9" s="307" t="str">
        <f t="shared" ca="1" si="18"/>
        <v/>
      </c>
      <c r="AY9" s="304" t="str">
        <f t="shared" ca="1" si="32"/>
        <v/>
      </c>
      <c r="AZ9" s="305" t="str">
        <f t="shared" ca="1" si="19"/>
        <v/>
      </c>
      <c r="BA9" s="306" t="str">
        <f t="shared" ca="1" si="20"/>
        <v/>
      </c>
      <c r="BB9" s="307" t="str">
        <f t="shared" ca="1" si="21"/>
        <v/>
      </c>
      <c r="BC9" s="304" t="str">
        <f t="shared" ca="1" si="33"/>
        <v/>
      </c>
      <c r="BD9" s="305" t="str">
        <f t="shared" ca="1" si="22"/>
        <v/>
      </c>
      <c r="BE9" s="306" t="str">
        <f t="shared" ca="1" si="23"/>
        <v/>
      </c>
      <c r="BF9" s="307" t="str">
        <f t="shared" ca="1" si="24"/>
        <v/>
      </c>
      <c r="BG9" s="304" t="str">
        <f t="shared" ca="1" si="34"/>
        <v/>
      </c>
      <c r="BH9" s="305" t="str">
        <f t="shared" ca="1" si="25"/>
        <v/>
      </c>
      <c r="BI9" s="306" t="str">
        <f t="shared" ca="1" si="26"/>
        <v/>
      </c>
      <c r="BJ9" s="307" t="str">
        <f t="shared" ca="1" si="27"/>
        <v/>
      </c>
      <c r="BL9" s="412" t="str">
        <f ca="1">IF(OR(BM9="",BM9=0),"",MAX(BL$5:BL8)+1)</f>
        <v/>
      </c>
      <c r="BM9" s="316" t="str">
        <f ca="1">IFERROR(INDEX($AJ$6:$AJ$17, ROWS(BM$4:$BM7)), IFERROR(INDEX($AN$6:$AN$17, ROWS(BM$4:$BM7)-ROWS($AJ$6:$AJ$17)), IFERROR(INDEX($AR$6:$AR$17, ROWS(BM$4:$BM7)-ROWS($AJ$6:$AJ$17)-ROWS($AN$6:$AN$17)),IFERROR(INDEX($AV$6:$AV$17, ROWS(BM$4:$BM7)-ROWS($AJ$6:$AJ$17)-ROWS($AN$6:$AN$17)-ROWS($AR$6:$AR$17)),IFERROR(INDEX($AZ$6:$AZ$17, ROWS(BM$4:$BM7)-ROWS($AJ$6:$AJ$17)-ROWS($AN$6:$AN$17)-ROWS($AR$6:$AR$17)-ROWS($AV$6:$AV$17)),IFERROR(INDEX($BD$6:$BD$17, ROWS(BM$4:$BM7)-ROWS($AJ$6:$AJ$17)-ROWS($AN$6:$AN$17)-ROWS($AR$6:$AR$17)-ROWS($AV$6:$AV$17)-ROWS($AZ$6:$AZ$17)),IFERROR(INDEX($BH$6:$BH$17, ROWS(BM$4:$BM7)-ROWS($AJ$6:$AJ$17)-ROWS($AN$6:$AN$17)-ROWS($AR$6:$AR$17)-ROWS($AV$6:$AV$17)-ROWS($AZ$6:$AZ$17)-ROWS($BD$6:$BD$17)), "")))))))</f>
        <v/>
      </c>
      <c r="BN9" s="316" t="str">
        <f t="shared" ca="1" si="35"/>
        <v>Paycheck 2</v>
      </c>
      <c r="BO9" s="316" t="str">
        <f ca="1">IF(OR(BP9="",BP9=0),"",MAX(BO$5:BO8)+1)</f>
        <v/>
      </c>
      <c r="BP9" s="316" t="str">
        <f ca="1">IFERROR(INDEX($AK$6:$AK$17, ROWS($BP$4:BP7)), IFERROR(INDEX($AO$6:$AO$17, ROWS($BP$4:BP7)-ROWS($AK$6:$AK$17)), IFERROR(INDEX($AS$6:$AS$17, ROWS($BP$4:BP7)-ROWS($AK$6:$AK$17)-ROWS($AO$6:$AO$17)),IFERROR(INDEX($AW$6:$AW$17, ROWS($BP$4:BP7)-ROWS($AK$6:$AK$17)-ROWS($AO$6:$AO$17)-ROWS($AS$6:$AS$17)),IFERROR(INDEX($BA$6:$BA$17, ROWS($BP$4:BP7)-ROWS($AK$6:$AK$17)-ROWS($AO$6:$AO$17)-ROWS($AS$6:$AS$17)-ROWS($AW$6:$AW$17)),IFERROR(INDEX($BE$6:$BE$17, ROWS($BP$4:BP7)-ROWS($AK$6:$AK$17)-ROWS($AO$6:$AO$17)-ROWS($AS$6:$AS$17)-ROWS($AW$6:$AW$17)-ROWS($BA$6:$BA$17)),IFERROR(INDEX($BI$6:$BI$17, ROWS($BP$4:BP7)-ROWS($AK$6:$AK$17)-ROWS($AO$6:$AO$17)-ROWS($AS$6:$AS$17)-ROWS($AW$6:$AW$17)-ROWS($BA$6:$BA$17)-ROWS($BE$6:$BE$17)), "")))))))</f>
        <v/>
      </c>
      <c r="BQ9" s="316">
        <f t="shared" ca="1" si="36"/>
        <v>400</v>
      </c>
      <c r="BR9" s="413" t="str">
        <f t="shared" ca="1" si="37"/>
        <v>Income</v>
      </c>
      <c r="BS9" s="412" t="str">
        <f ca="1">IF(OR(BT9="",BT9=0),"",MAX(BS$5:BS8)+1)</f>
        <v/>
      </c>
      <c r="BT9" s="316" t="str">
        <f ca="1">IFERROR(INDEX($AJ$22:$AJ$33, ROWS($BT$4:BT7)), IFERROR(INDEX($AN$22:$AN$33, ROWS($BT$4:BT7)-ROWS($AJ$22:$AJ$33)), IFERROR(INDEX($AR$22:$AR$33, ROWS($BT$4:BT7)-ROWS($AJ$22:$AJ$33)-ROWS($AN$22:$AN$33)),IFERROR(INDEX($AV$22:$AV$33, ROWS($BT$4:BT7)-ROWS($AJ$22:$AJ$33)-ROWS($AN$22:$AN$33)-ROWS($AR$22:$AR$33)),IFERROR(INDEX($AZ$22:$AZ$33, ROWS($BT$4:BT7)-ROWS($AJ$22:$AJ$33)-ROWS($AN$22:$AN$33)-ROWS($AR$22:$AR$33)-ROWS($AV$22:$AV$33)),IFERROR(INDEX($BD$22:$BD$33, ROWS($BT$4:BT7)-ROWS($AJ$22:$AJ$33)-ROWS($AN$22:$AN$33)-ROWS($AR$22:$AR$33)-ROWS($AV$22:$AV$33)-ROWS($AZ$22:$AZ$33)),IFERROR(INDEX($BH$22:$BH$33, ROWS($BT$4:BT7)-ROWS($AJ$22:$AJ$33)-ROWS($AN$22:$AN$33)-ROWS($AR$22:$AR$33)-ROWS($AV$22:$AV$33)-ROWS($AZ$22:$AZ$33)-ROWS($BD$22:$BD$33)), "")))))))</f>
        <v/>
      </c>
      <c r="BU9" s="316" t="str">
        <f t="shared" ca="1" si="38"/>
        <v>Netflix</v>
      </c>
      <c r="BV9" s="316" t="str">
        <f ca="1">IF(OR(BW9="",BW9=0),"",MAX(BV$5:BV8)+1)</f>
        <v/>
      </c>
      <c r="BW9" s="316" t="str">
        <f ca="1">IFERROR(INDEX($AK$22:$AK$33, ROWS($BW$4:BW7)), IFERROR(INDEX($AO$22:$AO$33, ROWS($BW$4:BW7)-ROWS($AK$22:$AK$33)), IFERROR(INDEX($AS$22:$AS$33, ROWS($BW$4:BW7)-ROWS($AK$22:$AK$33)-ROWS($AO$22:$AO$33)),IFERROR(INDEX($AW$22:$AW$33, ROWS($BW$4:BW7)-ROWS($AK$22:$AK$33)-ROWS($AO$22:$AO$33)-ROWS($AS$22:$AS$33)),IFERROR(INDEX($BA$22:$BA$33, ROWS($BW$4:BW7)-ROWS($AK$22:$AK$33)-ROWS($AO$22:$AO$33)-ROWS($AS$22:$AS$33)-ROWS($AW$22:$AW$33)),IFERROR(INDEX($BE$22:$BE$33, ROWS($BW$4:BW7)-ROWS($AK$22:$AK$33)-ROWS($AO$22:$AO$33)-ROWS($AS$22:$AS$33)-ROWS($AW$22:$AW$33)-ROWS($BA$22:$BA$33)),IFERROR(INDEX($BI$22:$BI$33, ROWS($BW$4:BW7)-ROWS($AK$22:$AK$33)-ROWS($AO$22:$AO$33)-ROWS($AS$22:$AS$33)-ROWS($AW$22:$AW$33)-ROWS($BA$22:$BA$33)-ROWS($BE$22:$BE$33)), "")))))))</f>
        <v/>
      </c>
      <c r="BX9" s="316">
        <f t="shared" ca="1" si="39"/>
        <v>14.95</v>
      </c>
      <c r="BY9" s="413" t="str">
        <f t="shared" ca="1" si="40"/>
        <v/>
      </c>
      <c r="BZ9" s="412">
        <f ca="1">IF(OR(CA9="",CA9=0),"",MAX(BZ$5:BZ8)+1)</f>
        <v>4</v>
      </c>
      <c r="CA9" s="316" t="str">
        <f ca="1">IFERROR(INDEX($AJ$38:$AJ$49, ROWS($CA$4:CA7)), IFERROR(INDEX($AN$38:$AN$49, ROWS($CA$4:CA7)-ROWS($AJ$38:$AJ$49)), IFERROR(INDEX($AR$38:$AR$49, ROWS($CA$4:CA7)-ROWS($AJ$38:$AJ$49)-ROWS($AN$38:$AN$49)),IFERROR(INDEX($AV$38:$AV$49, ROWS($CA$4:CA7)-ROWS($AJ$38:$AJ$49)-ROWS($AN$38:$AN$49)-ROWS($AR$38:$AR$49)),IFERROR(INDEX($AZ$38:$AZ$49, ROWS($CA$4:CA7)-ROWS($AJ$38:$AJ$49)-ROWS($AN$38:$AN$49)-ROWS($AR$38:$AR$49)-ROWS($AV$38:$AV$49)),IFERROR(INDEX($BD$38:$BD$49, ROWS($CA$4:CA7)-ROWS($AJ$38:$AJ$49)-ROWS($AN$38:$AN$49)-ROWS($AR$38:$AR$49)-ROWS($AV$38:$AV$49)-ROWS($AZ$38:$AZ$49)),IFERROR(INDEX($BH$38:$BH$49, ROWS($CA$4:CA7)-ROWS($AJ$38:$AJ$49)-ROWS($AN$38:$AN$49)-ROWS($AR$38:$AR$49)-ROWS($AV$38:$AV$49)-ROWS($AZ$38:$AZ$49)-ROWS($BD$38:$BD$49)), "")))))))</f>
        <v>Car Payment 2</v>
      </c>
      <c r="CB9" s="316" t="str">
        <f t="shared" ca="1" si="41"/>
        <v>Car Payment 2</v>
      </c>
      <c r="CC9" s="316">
        <f ca="1">IF(OR(CD9="",CD9=0),"",MAX(CC$5:CC8)+1)</f>
        <v>4</v>
      </c>
      <c r="CD9" s="316">
        <f ca="1">IFERROR(INDEX($AK$38:$AK$49, ROWS($CD$4:CD7)), IFERROR(INDEX($AO$38:$AO$49, ROWS($CD$4:CD7)-ROWS($AK$38:$AK$49)), IFERROR(INDEX($AS$38:$AS$49, ROWS($CD$4:CD7)-ROWS($AK$38:$AK$49)-ROWS($AO$38:$AO$49)),IFERROR(INDEX($AW$38:$AW$49, ROWS($CD$4:CD7)-ROWS($AK$38:$AK$49)-ROWS($AO$38:$AO$49)-ROWS($AS$38:$AS$49)),IFERROR(INDEX($BA$38:$BA$49, ROWS($CD$4:CD7)-ROWS($AK$38:$AK$49)-ROWS($AO$38:$AO$49)-ROWS($AS$38:$AS$49)-ROWS($AW$38:$AW$49)),IFERROR(INDEX($BE$38:$BE$49, ROWS($CD$4:CD7)-ROWS($AK$38:$AK$49)-ROWS($AO$38:$AO$49)-ROWS($AS$38:$AS$49)-ROWS($AW$38:$AW$49)-ROWS($BA$38:$BA$49)),IFERROR(INDEX($BI$38:$BI$49, ROWS($CD$4:CD7)-ROWS($AK$38:$AK$49)-ROWS($AO$38:$AO$49)-ROWS($AS$38:$AS$49)-ROWS($AW$38:$AW$49)-ROWS($BA$38:$BA$49)-ROWS($BE$38:$BE$49)), "")))))))</f>
        <v>200</v>
      </c>
      <c r="CE9" s="316">
        <f t="shared" ca="1" si="42"/>
        <v>200</v>
      </c>
      <c r="CF9" s="413" t="str">
        <f t="shared" ca="1" si="43"/>
        <v/>
      </c>
      <c r="CG9" s="412" t="str">
        <f ca="1">IF(OR(CH9="",CH9=0),"",MAX(CG$5:CG8)+1)</f>
        <v/>
      </c>
      <c r="CH9" s="316" t="str">
        <f ca="1">IFERROR(INDEX($AJ$54:$AJ$65, ROWS($CH$4:CH7)), IFERROR(INDEX($AN$54:$AN$65, ROWS($CH$4:CH7)-ROWS($AJ$54:$AJ$65)), IFERROR(INDEX($AR$54:$AR$65, ROWS($CH$4:CH7)-ROWS($AJ$54:$AJ$65)-ROWS($AN$54:$AN$65)),IFERROR(INDEX($AV$54:$AV$65, ROWS($CH$4:CH7)-ROWS($AJ$54:$AJ$65)-ROWS($AN$54:$AN$65)-ROWS($AR$54:$AR$65)),IFERROR(INDEX($AZ$54:$AZ$65, ROWS($CH$4:CH7)-ROWS($AJ$54:$AJ$65)-ROWS($AN$54:$AN$65)-ROWS($AR$54:$AR$65)-ROWS($AV$54:$AV$65)),IFERROR(INDEX($BD$54:$BD$65, ROWS($CH$4:CH7)-ROWS($AJ$54:$AJ$65)-ROWS($AN$54:$AN$65)-ROWS($AR$54:$AR$65)-ROWS($AV$54:$AV$65)-ROWS($AZ$54:$AZ$65)),IFERROR(INDEX($BH$54:$BH$65, ROWS($CH$4:CH7)-ROWS($AJ$54:$AJ$65)-ROWS($AN$54:$AN$65)-ROWS($AR$54:$AR$65)-ROWS($AV$54:$AV$65)-ROWS($AZ$54:$AZ$65)-ROWS($BD$54:$BD$65)), "")))))))</f>
        <v/>
      </c>
      <c r="CI9" s="316" t="str">
        <f t="shared" ca="1" si="44"/>
        <v>Lawn Service</v>
      </c>
      <c r="CJ9" s="316" t="str">
        <f ca="1">IF(OR(CK9="",CK9=0),"",MAX(CJ$5:CJ8)+1)</f>
        <v/>
      </c>
      <c r="CK9" s="316" t="str">
        <f ca="1">IFERROR(INDEX($AK$54:$AK$65, ROWS($CK$4:CK7)), IFERROR(INDEX($AO$54:$AO$65, ROWS($CK$4:CK7)-ROWS($AK$54:$AK$65)), IFERROR(INDEX($AS$54:$AS$65, ROWS($CK$4:CK7)-ROWS($AK$54:$AK$65)-ROWS($AO$54:$AO$65)),IFERROR(INDEX($AW$54:$AW$65, ROWS($CK$4:CK7)-ROWS($AK$54:$AK$65)-ROWS($AO$54:$AO$65)-ROWS($AS$54:$AS$65)),IFERROR(INDEX($BA$54:$BA$65, ROWS($CK$4:CK7)-ROWS($AK$54:$AK$65)-ROWS($AO$54:$AO$65)-ROWS($AS$54:$AS$65)-ROWS($AW$54:$AW$65)),IFERROR(INDEX($BE$54:$BE$65, ROWS($CK$4:CK7)-ROWS($AK$54:$AK$65)-ROWS($AO$54:$AO$65)-ROWS($AS$54:$AS$65)-ROWS($AW$54:$AW$65)-ROWS($BA$54:$BA$65)),IFERROR(INDEX($BI$54:$BI$65, ROWS($CK$4:CK7)-ROWS($AK$54:$AK$65)-ROWS($AO$54:$AO$65)-ROWS($AS$54:$AS$65)-ROWS($AW$54:$AW$65)-ROWS($BA$54:$BA$65)-ROWS($BE$54:$BE$65)), "")))))))</f>
        <v/>
      </c>
      <c r="CL9" s="316">
        <f t="shared" ca="1" si="45"/>
        <v>50</v>
      </c>
      <c r="CM9" s="413" t="str">
        <f t="shared" ca="1" si="46"/>
        <v/>
      </c>
      <c r="CN9" s="412" t="str">
        <f ca="1">IF(OR(CO9="",CO9=0),"",MAX(CN$5:CN8)+1)</f>
        <v/>
      </c>
      <c r="CO9" s="316" t="str">
        <f ca="1">IFERROR(INDEX($AJ$70:$AJ$81, ROWS($CO$4:CO7)), IFERROR(INDEX($AN$70:$AN$81, ROWS($CO$4:CO7)-ROWS($AJ$70:$AJ$81)), IFERROR(INDEX($AR$70:$AR$81, ROWS($CO$4:CO7)-ROWS($AJ$70:$AJ$81)-ROWS($AN$70:$AN$81)),IFERROR(INDEX($AV$70:$AV$81, ROWS($CO$4:CO7)-ROWS($AJ$70:$AJ$81)-ROWS($AN$70:$AN$81)-ROWS($AR$70:$AR$81)),IFERROR(INDEX($AZ$70:$AZ$81, ROWS($CO$4:CO7)-ROWS($AJ$70:$AJ$81)-ROWS($AN$70:$AN$81)-ROWS($AR$70:$AR$81)-ROWS($AV$70:$AV$81)),IFERROR(INDEX($BD$70:$BD$81, ROWS($CO$4:CO7)-ROWS($AJ$70:$AJ$81)-ROWS($AN$70:$AN$81)-ROWS($AR$70:$AR$81)-ROWS($AV$70:$AV$81)-ROWS($AZ$70:$AZ$81)),IFERROR(INDEX($BH$70:$BH$81, ROWS($CO$4:CO7)-ROWS($AJ$70:$AJ$81)-ROWS($AN$70:$AN$81)-ROWS($AR$70:$AR$81)-ROWS($AV$70:$AV$81)-ROWS($AZ$70:$AZ$81)-ROWS($BD$70:$BD$81)), "")))))))</f>
        <v/>
      </c>
      <c r="CP9" s="316" t="str">
        <f t="shared" ca="1" si="47"/>
        <v>Paycheck 2</v>
      </c>
      <c r="CQ9" s="316" t="str">
        <f ca="1">IF(OR(CR9="",CR9=0),"",MAX(CQ$5:CQ8)+1)</f>
        <v/>
      </c>
      <c r="CR9" s="316" t="str">
        <f ca="1">IFERROR(INDEX($AK$70:$AK$81, ROWS($CR$4:CR7)), IFERROR(INDEX($AO$70:$AO$81, ROWS($CR$4:CR7)-ROWS($AK$70:$AK$81)), IFERROR(INDEX($AS$70:$AS$81, ROWS($CR$4:CR7)-ROWS($AK$70:$AK$81)-ROWS($AO$70:$AO$81)),IFERROR(INDEX($AW$70:$AW$81, ROWS($CR$4:CR7)-ROWS($AK$70:$AK$81)-ROWS($AO$70:$AO$81)-ROWS($AS$70:$AS$81)),IFERROR(INDEX($BA$70:$BA$81, ROWS($CR$4:CR7)-ROWS($AK$70:$AK$81)-ROWS($AO$70:$AO$81)-ROWS($AS$70:$AS$81)-ROWS($AW$70:$AW$81)),IFERROR(INDEX($BE$70:$BE$81, ROWS($CR$4:CR7)-ROWS($AK$70:$AK$81)-ROWS($AO$70:$AO$81)-ROWS($AS$70:$AS$81)-ROWS($AW$70:$AW$81)-ROWS($BA$70:$BA$81)),IFERROR(INDEX($BI$70:$BI$81, ROWS($CR$4:CR7)-ROWS($AK$70:$AK$81)-ROWS($AO$70:$AO$81)-ROWS($AS$70:$AS$81)-ROWS($AW$70:$AW$81)-ROWS($BA$70:$BA$81)-ROWS($BE$70:$BE$81)), "")))))))</f>
        <v/>
      </c>
      <c r="CS9" s="316">
        <f t="shared" ca="1" si="48"/>
        <v>400</v>
      </c>
      <c r="CT9" s="413" t="str">
        <f t="shared" ca="1" si="49"/>
        <v>Income</v>
      </c>
      <c r="CU9" s="412" t="str">
        <f>IF(OR(CV9="",CV9=0),"",MAX(CU$5:CU8)+1)</f>
        <v/>
      </c>
      <c r="CV9" s="316">
        <f>IFERROR(INDEX($AJ$86:$AJ$97, ROWS($CV$4:CV7)), IFERROR(INDEX($AN$86:$AN$97, ROWS($CV$4:CV7)-ROWS($AJ$86:$AJ$97)), ""))</f>
        <v>0</v>
      </c>
      <c r="CW9" s="316" t="str">
        <f t="shared" si="50"/>
        <v/>
      </c>
      <c r="CX9" s="316" t="str">
        <f>IF(OR(CY9="",CY9=0),"",MAX(CX$5:CX8)+1)</f>
        <v/>
      </c>
      <c r="CY9" s="316">
        <f>IFERROR(INDEX($AK$86:$AK$97, ROWS($CY$4:CY7)), IFERROR(INDEX($AO$86:$AO$97, ROWS($CY$4:CY7)-ROWS($AK$86:$AK$97)), ""))</f>
        <v>0</v>
      </c>
      <c r="CZ9" s="316" t="str">
        <f t="shared" si="51"/>
        <v/>
      </c>
      <c r="DA9" s="413" t="str">
        <f t="shared" si="52"/>
        <v/>
      </c>
      <c r="DC9" s="438" t="str">
        <f ca="1">IF(OR(DD9="",DD9=0),"",MAX(DC$5:DC8)+1)</f>
        <v/>
      </c>
      <c r="DD9" s="434" t="str">
        <f t="shared" ca="1" si="53"/>
        <v/>
      </c>
      <c r="DE9" s="413" t="str">
        <f t="shared" ca="1" si="54"/>
        <v/>
      </c>
      <c r="DF9" s="431">
        <f ca="1">IF(OR(DG9="",DG9=0),"",MAX(DF$5:DF8)+1)</f>
        <v>1</v>
      </c>
      <c r="DG9" s="412" t="str">
        <f t="shared" ca="1" si="55"/>
        <v>Paycheck 2</v>
      </c>
      <c r="DH9" s="413">
        <f t="shared" ca="1" si="56"/>
        <v>400</v>
      </c>
      <c r="DI9" s="412" t="str">
        <f t="shared" ca="1" si="57"/>
        <v>Car 2 Gas</v>
      </c>
      <c r="DJ9" s="413">
        <f t="shared" ca="1" si="58"/>
        <v>80</v>
      </c>
      <c r="DK9" s="412" t="str">
        <f t="shared" ca="1" si="59"/>
        <v/>
      </c>
      <c r="DL9" s="413" t="str">
        <f t="shared" ca="1" si="60"/>
        <v/>
      </c>
      <c r="DN9" s="425" t="str">
        <f ca="1">IF(DI15="","",CONCATENATE(DI15," - ",DJ15))</f>
        <v/>
      </c>
      <c r="DO9" s="295" t="str">
        <f ca="1">IF(DI16="","",CONCATENATE(DI16," - ",DJ16))</f>
        <v/>
      </c>
      <c r="DP9" s="295" t="str">
        <f ca="1">IF(DI17="","",CONCATENATE(DI17," - ",DJ17))</f>
        <v/>
      </c>
      <c r="DQ9" s="425" t="str">
        <f ca="1">IF(DK15="","",CONCATENATE(DK15," - ",DL15))</f>
        <v/>
      </c>
      <c r="DR9" s="295" t="str">
        <f ca="1">IF(DK16="","",CONCATENATE(DK16," - ",DL16))</f>
        <v/>
      </c>
      <c r="DS9" s="426" t="str">
        <f ca="1">IF(DK17="","",CONCATENATE(DK17," - ",DL17))</f>
        <v/>
      </c>
    </row>
    <row r="10" spans="1:123" s="292" customFormat="1" ht="15" customHeight="1" x14ac:dyDescent="0.3">
      <c r="A10" s="1173" t="s">
        <v>478</v>
      </c>
      <c r="B10" s="1174"/>
      <c r="C10" s="1173" t="s">
        <v>478</v>
      </c>
      <c r="D10" s="1174"/>
      <c r="E10" s="1173" t="s">
        <v>478</v>
      </c>
      <c r="F10" s="1174"/>
      <c r="G10" s="1173" t="s">
        <v>478</v>
      </c>
      <c r="H10" s="1174"/>
      <c r="I10" s="1173" t="s">
        <v>478</v>
      </c>
      <c r="J10" s="1174"/>
      <c r="K10" s="1173" t="s">
        <v>478</v>
      </c>
      <c r="L10" s="1174"/>
      <c r="M10" s="1173" t="s">
        <v>478</v>
      </c>
      <c r="N10" s="1174"/>
      <c r="P10" s="297" t="str">
        <f t="shared" ca="1" si="1"/>
        <v/>
      </c>
      <c r="Q10" s="297" t="str">
        <f t="shared" ca="1" si="2"/>
        <v/>
      </c>
      <c r="R10" s="297" t="str">
        <f t="shared" ca="1" si="3"/>
        <v/>
      </c>
      <c r="S10" s="298" t="str">
        <f t="shared" ca="1" si="4"/>
        <v/>
      </c>
      <c r="T10" s="297" t="str">
        <f t="shared" ca="1" si="5"/>
        <v/>
      </c>
      <c r="U10" s="297" t="str">
        <f t="shared" ca="1" si="6"/>
        <v/>
      </c>
      <c r="V10" s="1160" t="s">
        <v>503</v>
      </c>
      <c r="W10" s="1161"/>
      <c r="X10" s="424">
        <f ca="1">IF(OR(X6="",X7=""),0,SUM(X7+X8-X6))</f>
        <v>495</v>
      </c>
      <c r="Y10"/>
      <c r="AB10" s="299"/>
      <c r="AC10" s="358">
        <f>IF('Data Entry'!B16="","",'Data Entry'!B16)</f>
        <v>5</v>
      </c>
      <c r="AD10" s="356" t="str">
        <f>IF('Data Entry'!A16="","",'Data Entry'!A16)</f>
        <v>Internet</v>
      </c>
      <c r="AE10" s="363">
        <f>IF('Data Entry'!C16="","",'Data Entry'!C16)</f>
        <v>100</v>
      </c>
      <c r="AF10" s="402" t="str">
        <f>IF('Data Entry'!E16="","",'Data Entry'!E16)</f>
        <v>Monthly</v>
      </c>
      <c r="AG10" s="300"/>
      <c r="AH10"/>
      <c r="AI10" s="304" t="str">
        <f t="shared" ca="1" si="28"/>
        <v/>
      </c>
      <c r="AJ10" s="305" t="str">
        <f t="shared" ca="1" si="7"/>
        <v/>
      </c>
      <c r="AK10" s="306" t="str">
        <f t="shared" ca="1" si="8"/>
        <v/>
      </c>
      <c r="AL10" s="307" t="str">
        <f t="shared" ca="1" si="9"/>
        <v/>
      </c>
      <c r="AM10" s="304" t="str">
        <f t="shared" ca="1" si="29"/>
        <v/>
      </c>
      <c r="AN10" s="305" t="str">
        <f t="shared" ca="1" si="10"/>
        <v/>
      </c>
      <c r="AO10" s="306" t="str">
        <f t="shared" ca="1" si="11"/>
        <v/>
      </c>
      <c r="AP10" s="307" t="str">
        <f t="shared" ca="1" si="12"/>
        <v/>
      </c>
      <c r="AQ10" s="304" t="str">
        <f t="shared" ca="1" si="30"/>
        <v/>
      </c>
      <c r="AR10" s="305" t="str">
        <f t="shared" ca="1" si="13"/>
        <v/>
      </c>
      <c r="AS10" s="306" t="str">
        <f t="shared" ca="1" si="14"/>
        <v/>
      </c>
      <c r="AT10" s="307" t="str">
        <f t="shared" ca="1" si="15"/>
        <v/>
      </c>
      <c r="AU10" s="304" t="str">
        <f t="shared" ca="1" si="31"/>
        <v/>
      </c>
      <c r="AV10" s="305" t="str">
        <f t="shared" ca="1" si="16"/>
        <v/>
      </c>
      <c r="AW10" s="306" t="str">
        <f t="shared" ca="1" si="17"/>
        <v/>
      </c>
      <c r="AX10" s="307" t="str">
        <f t="shared" ca="1" si="18"/>
        <v/>
      </c>
      <c r="AY10" s="304" t="str">
        <f t="shared" ca="1" si="32"/>
        <v/>
      </c>
      <c r="AZ10" s="305" t="str">
        <f t="shared" ca="1" si="19"/>
        <v/>
      </c>
      <c r="BA10" s="306" t="str">
        <f t="shared" ca="1" si="20"/>
        <v/>
      </c>
      <c r="BB10" s="307" t="str">
        <f t="shared" ca="1" si="21"/>
        <v/>
      </c>
      <c r="BC10" s="304" t="str">
        <f t="shared" ca="1" si="33"/>
        <v/>
      </c>
      <c r="BD10" s="305" t="str">
        <f t="shared" ca="1" si="22"/>
        <v/>
      </c>
      <c r="BE10" s="306" t="str">
        <f t="shared" ca="1" si="23"/>
        <v/>
      </c>
      <c r="BF10" s="307" t="str">
        <f t="shared" ca="1" si="24"/>
        <v/>
      </c>
      <c r="BG10" s="304" t="str">
        <f t="shared" ca="1" si="34"/>
        <v/>
      </c>
      <c r="BH10" s="305" t="str">
        <f t="shared" ca="1" si="25"/>
        <v/>
      </c>
      <c r="BI10" s="306" t="str">
        <f t="shared" ca="1" si="26"/>
        <v/>
      </c>
      <c r="BJ10" s="307" t="str">
        <f t="shared" ca="1" si="27"/>
        <v/>
      </c>
      <c r="BL10" s="412" t="str">
        <f ca="1">IF(OR(BM10="",BM10=0),"",MAX(BL$5:BL9)+1)</f>
        <v/>
      </c>
      <c r="BM10" s="316" t="str">
        <f ca="1">IFERROR(INDEX($AJ$6:$AJ$17, ROWS(BM$4:$BM8)), IFERROR(INDEX($AN$6:$AN$17, ROWS(BM$4:$BM8)-ROWS($AJ$6:$AJ$17)), IFERROR(INDEX($AR$6:$AR$17, ROWS(BM$4:$BM8)-ROWS($AJ$6:$AJ$17)-ROWS($AN$6:$AN$17)),IFERROR(INDEX($AV$6:$AV$17, ROWS(BM$4:$BM8)-ROWS($AJ$6:$AJ$17)-ROWS($AN$6:$AN$17)-ROWS($AR$6:$AR$17)),IFERROR(INDEX($AZ$6:$AZ$17, ROWS(BM$4:$BM8)-ROWS($AJ$6:$AJ$17)-ROWS($AN$6:$AN$17)-ROWS($AR$6:$AR$17)-ROWS($AV$6:$AV$17)),IFERROR(INDEX($BD$6:$BD$17, ROWS(BM$4:$BM8)-ROWS($AJ$6:$AJ$17)-ROWS($AN$6:$AN$17)-ROWS($AR$6:$AR$17)-ROWS($AV$6:$AV$17)-ROWS($AZ$6:$AZ$17)),IFERROR(INDEX($BH$6:$BH$17, ROWS(BM$4:$BM8)-ROWS($AJ$6:$AJ$17)-ROWS($AN$6:$AN$17)-ROWS($AR$6:$AR$17)-ROWS($AV$6:$AV$17)-ROWS($AZ$6:$AZ$17)-ROWS($BD$6:$BD$17)), "")))))))</f>
        <v/>
      </c>
      <c r="BN10" s="316" t="str">
        <f t="shared" ca="1" si="35"/>
        <v>Car 2 Gas</v>
      </c>
      <c r="BO10" s="316" t="str">
        <f ca="1">IF(OR(BP10="",BP10=0),"",MAX(BO$5:BO9)+1)</f>
        <v/>
      </c>
      <c r="BP10" s="316" t="str">
        <f ca="1">IFERROR(INDEX($AK$6:$AK$17, ROWS($BP$4:BP8)), IFERROR(INDEX($AO$6:$AO$17, ROWS($BP$4:BP8)-ROWS($AK$6:$AK$17)), IFERROR(INDEX($AS$6:$AS$17, ROWS($BP$4:BP8)-ROWS($AK$6:$AK$17)-ROWS($AO$6:$AO$17)),IFERROR(INDEX($AW$6:$AW$17, ROWS($BP$4:BP8)-ROWS($AK$6:$AK$17)-ROWS($AO$6:$AO$17)-ROWS($AS$6:$AS$17)),IFERROR(INDEX($BA$6:$BA$17, ROWS($BP$4:BP8)-ROWS($AK$6:$AK$17)-ROWS($AO$6:$AO$17)-ROWS($AS$6:$AS$17)-ROWS($AW$6:$AW$17)),IFERROR(INDEX($BE$6:$BE$17, ROWS($BP$4:BP8)-ROWS($AK$6:$AK$17)-ROWS($AO$6:$AO$17)-ROWS($AS$6:$AS$17)-ROWS($AW$6:$AW$17)-ROWS($BA$6:$BA$17)),IFERROR(INDEX($BI$6:$BI$17, ROWS($BP$4:BP8)-ROWS($AK$6:$AK$17)-ROWS($AO$6:$AO$17)-ROWS($AS$6:$AS$17)-ROWS($AW$6:$AW$17)-ROWS($BA$6:$BA$17)-ROWS($BE$6:$BE$17)), "")))))))</f>
        <v/>
      </c>
      <c r="BQ10" s="316">
        <f t="shared" ca="1" si="36"/>
        <v>80</v>
      </c>
      <c r="BR10" s="413" t="str">
        <f t="shared" ca="1" si="37"/>
        <v/>
      </c>
      <c r="BS10" s="412" t="str">
        <f ca="1">IF(OR(BT10="",BT10=0),"",MAX(BS$5:BS9)+1)</f>
        <v/>
      </c>
      <c r="BT10" s="316" t="str">
        <f ca="1">IFERROR(INDEX($AJ$22:$AJ$33, ROWS($BT$4:BT8)), IFERROR(INDEX($AN$22:$AN$33, ROWS($BT$4:BT8)-ROWS($AJ$22:$AJ$33)), IFERROR(INDEX($AR$22:$AR$33, ROWS($BT$4:BT8)-ROWS($AJ$22:$AJ$33)-ROWS($AN$22:$AN$33)),IFERROR(INDEX($AV$22:$AV$33, ROWS($BT$4:BT8)-ROWS($AJ$22:$AJ$33)-ROWS($AN$22:$AN$33)-ROWS($AR$22:$AR$33)),IFERROR(INDEX($AZ$22:$AZ$33, ROWS($BT$4:BT8)-ROWS($AJ$22:$AJ$33)-ROWS($AN$22:$AN$33)-ROWS($AR$22:$AR$33)-ROWS($AV$22:$AV$33)),IFERROR(INDEX($BD$22:$BD$33, ROWS($BT$4:BT8)-ROWS($AJ$22:$AJ$33)-ROWS($AN$22:$AN$33)-ROWS($AR$22:$AR$33)-ROWS($AV$22:$AV$33)-ROWS($AZ$22:$AZ$33)),IFERROR(INDEX($BH$22:$BH$33, ROWS($BT$4:BT8)-ROWS($AJ$22:$AJ$33)-ROWS($AN$22:$AN$33)-ROWS($AR$22:$AR$33)-ROWS($AV$22:$AV$33)-ROWS($AZ$22:$AZ$33)-ROWS($BD$22:$BD$33)), "")))))))</f>
        <v/>
      </c>
      <c r="BU10" s="316" t="str">
        <f t="shared" ca="1" si="38"/>
        <v>D. Store Card 4</v>
      </c>
      <c r="BV10" s="316" t="str">
        <f ca="1">IF(OR(BW10="",BW10=0),"",MAX(BV$5:BV9)+1)</f>
        <v/>
      </c>
      <c r="BW10" s="316" t="str">
        <f ca="1">IFERROR(INDEX($AK$22:$AK$33, ROWS($BW$4:BW8)), IFERROR(INDEX($AO$22:$AO$33, ROWS($BW$4:BW8)-ROWS($AK$22:$AK$33)), IFERROR(INDEX($AS$22:$AS$33, ROWS($BW$4:BW8)-ROWS($AK$22:$AK$33)-ROWS($AO$22:$AO$33)),IFERROR(INDEX($AW$22:$AW$33, ROWS($BW$4:BW8)-ROWS($AK$22:$AK$33)-ROWS($AO$22:$AO$33)-ROWS($AS$22:$AS$33)),IFERROR(INDEX($BA$22:$BA$33, ROWS($BW$4:BW8)-ROWS($AK$22:$AK$33)-ROWS($AO$22:$AO$33)-ROWS($AS$22:$AS$33)-ROWS($AW$22:$AW$33)),IFERROR(INDEX($BE$22:$BE$33, ROWS($BW$4:BW8)-ROWS($AK$22:$AK$33)-ROWS($AO$22:$AO$33)-ROWS($AS$22:$AS$33)-ROWS($AW$22:$AW$33)-ROWS($BA$22:$BA$33)),IFERROR(INDEX($BI$22:$BI$33, ROWS($BW$4:BW8)-ROWS($AK$22:$AK$33)-ROWS($AO$22:$AO$33)-ROWS($AS$22:$AS$33)-ROWS($AW$22:$AW$33)-ROWS($BA$22:$BA$33)-ROWS($BE$22:$BE$33)), "")))))))</f>
        <v/>
      </c>
      <c r="BX10" s="316">
        <f t="shared" ca="1" si="39"/>
        <v>30</v>
      </c>
      <c r="BY10" s="413" t="str">
        <f t="shared" ca="1" si="40"/>
        <v/>
      </c>
      <c r="BZ10" s="412">
        <f ca="1">IF(OR(CA10="",CA10=0),"",MAX(BZ$5:BZ9)+1)</f>
        <v>5</v>
      </c>
      <c r="CA10" s="316" t="str">
        <f ca="1">IFERROR(INDEX($AJ$38:$AJ$49, ROWS($CA$4:CA8)), IFERROR(INDEX($AN$38:$AN$49, ROWS($CA$4:CA8)-ROWS($AJ$38:$AJ$49)), IFERROR(INDEX($AR$38:$AR$49, ROWS($CA$4:CA8)-ROWS($AJ$38:$AJ$49)-ROWS($AN$38:$AN$49)),IFERROR(INDEX($AV$38:$AV$49, ROWS($CA$4:CA8)-ROWS($AJ$38:$AJ$49)-ROWS($AN$38:$AN$49)-ROWS($AR$38:$AR$49)),IFERROR(INDEX($AZ$38:$AZ$49, ROWS($CA$4:CA8)-ROWS($AJ$38:$AJ$49)-ROWS($AN$38:$AN$49)-ROWS($AR$38:$AR$49)-ROWS($AV$38:$AV$49)),IFERROR(INDEX($BD$38:$BD$49, ROWS($CA$4:CA8)-ROWS($AJ$38:$AJ$49)-ROWS($AN$38:$AN$49)-ROWS($AR$38:$AR$49)-ROWS($AV$38:$AV$49)-ROWS($AZ$38:$AZ$49)),IFERROR(INDEX($BH$38:$BH$49, ROWS($CA$4:CA8)-ROWS($AJ$38:$AJ$49)-ROWS($AN$38:$AN$49)-ROWS($AR$38:$AR$49)-ROWS($AV$38:$AV$49)-ROWS($AZ$38:$AZ$49)-ROWS($BD$38:$BD$49)), "")))))))</f>
        <v>Investment 1</v>
      </c>
      <c r="CB10" s="316" t="str">
        <f t="shared" ca="1" si="41"/>
        <v>Investment 1</v>
      </c>
      <c r="CC10" s="316">
        <f ca="1">IF(OR(CD10="",CD10=0),"",MAX(CC$5:CC9)+1)</f>
        <v>5</v>
      </c>
      <c r="CD10" s="316">
        <f ca="1">IFERROR(INDEX($AK$38:$AK$49, ROWS($CD$4:CD8)), IFERROR(INDEX($AO$38:$AO$49, ROWS($CD$4:CD8)-ROWS($AK$38:$AK$49)), IFERROR(INDEX($AS$38:$AS$49, ROWS($CD$4:CD8)-ROWS($AK$38:$AK$49)-ROWS($AO$38:$AO$49)),IFERROR(INDEX($AW$38:$AW$49, ROWS($CD$4:CD8)-ROWS($AK$38:$AK$49)-ROWS($AO$38:$AO$49)-ROWS($AS$38:$AS$49)),IFERROR(INDEX($BA$38:$BA$49, ROWS($CD$4:CD8)-ROWS($AK$38:$AK$49)-ROWS($AO$38:$AO$49)-ROWS($AS$38:$AS$49)-ROWS($AW$38:$AW$49)),IFERROR(INDEX($BE$38:$BE$49, ROWS($CD$4:CD8)-ROWS($AK$38:$AK$49)-ROWS($AO$38:$AO$49)-ROWS($AS$38:$AS$49)-ROWS($AW$38:$AW$49)-ROWS($BA$38:$BA$49)),IFERROR(INDEX($BI$38:$BI$49, ROWS($CD$4:CD8)-ROWS($AK$38:$AK$49)-ROWS($AO$38:$AO$49)-ROWS($AS$38:$AS$49)-ROWS($AW$38:$AW$49)-ROWS($BA$38:$BA$49)-ROWS($BE$38:$BE$49)), "")))))))</f>
        <v>200</v>
      </c>
      <c r="CE10" s="316">
        <f t="shared" ca="1" si="42"/>
        <v>200</v>
      </c>
      <c r="CF10" s="413" t="str">
        <f t="shared" ca="1" si="43"/>
        <v>Income</v>
      </c>
      <c r="CG10" s="412" t="str">
        <f ca="1">IF(OR(CH10="",CH10=0),"",MAX(CG$5:CG9)+1)</f>
        <v/>
      </c>
      <c r="CH10" s="316" t="str">
        <f ca="1">IFERROR(INDEX($AJ$54:$AJ$65, ROWS($CH$4:CH8)), IFERROR(INDEX($AN$54:$AN$65, ROWS($CH$4:CH8)-ROWS($AJ$54:$AJ$65)), IFERROR(INDEX($AR$54:$AR$65, ROWS($CH$4:CH8)-ROWS($AJ$54:$AJ$65)-ROWS($AN$54:$AN$65)),IFERROR(INDEX($AV$54:$AV$65, ROWS($CH$4:CH8)-ROWS($AJ$54:$AJ$65)-ROWS($AN$54:$AN$65)-ROWS($AR$54:$AR$65)),IFERROR(INDEX($AZ$54:$AZ$65, ROWS($CH$4:CH8)-ROWS($AJ$54:$AJ$65)-ROWS($AN$54:$AN$65)-ROWS($AR$54:$AR$65)-ROWS($AV$54:$AV$65)),IFERROR(INDEX($BD$54:$BD$65, ROWS($CH$4:CH8)-ROWS($AJ$54:$AJ$65)-ROWS($AN$54:$AN$65)-ROWS($AR$54:$AR$65)-ROWS($AV$54:$AV$65)-ROWS($AZ$54:$AZ$65)),IFERROR(INDEX($BH$54:$BH$65, ROWS($CH$4:CH8)-ROWS($AJ$54:$AJ$65)-ROWS($AN$54:$AN$65)-ROWS($AR$54:$AR$65)-ROWS($AV$54:$AV$65)-ROWS($AZ$54:$AZ$65)-ROWS($BD$54:$BD$65)), "")))))))</f>
        <v/>
      </c>
      <c r="CI10" s="316" t="str">
        <f t="shared" ca="1" si="44"/>
        <v>Auto Insurance</v>
      </c>
      <c r="CJ10" s="316" t="str">
        <f ca="1">IF(OR(CK10="",CK10=0),"",MAX(CJ$5:CJ9)+1)</f>
        <v/>
      </c>
      <c r="CK10" s="316" t="str">
        <f ca="1">IFERROR(INDEX($AK$54:$AK$65, ROWS($CK$4:CK8)), IFERROR(INDEX($AO$54:$AO$65, ROWS($CK$4:CK8)-ROWS($AK$54:$AK$65)), IFERROR(INDEX($AS$54:$AS$65, ROWS($CK$4:CK8)-ROWS($AK$54:$AK$65)-ROWS($AO$54:$AO$65)),IFERROR(INDEX($AW$54:$AW$65, ROWS($CK$4:CK8)-ROWS($AK$54:$AK$65)-ROWS($AO$54:$AO$65)-ROWS($AS$54:$AS$65)),IFERROR(INDEX($BA$54:$BA$65, ROWS($CK$4:CK8)-ROWS($AK$54:$AK$65)-ROWS($AO$54:$AO$65)-ROWS($AS$54:$AS$65)-ROWS($AW$54:$AW$65)),IFERROR(INDEX($BE$54:$BE$65, ROWS($CK$4:CK8)-ROWS($AK$54:$AK$65)-ROWS($AO$54:$AO$65)-ROWS($AS$54:$AS$65)-ROWS($AW$54:$AW$65)-ROWS($BA$54:$BA$65)),IFERROR(INDEX($BI$54:$BI$65, ROWS($CK$4:CK8)-ROWS($AK$54:$AK$65)-ROWS($AO$54:$AO$65)-ROWS($AS$54:$AS$65)-ROWS($AW$54:$AW$65)-ROWS($BA$54:$BA$65)-ROWS($BE$54:$BE$65)), "")))))))</f>
        <v/>
      </c>
      <c r="CL10" s="316">
        <f t="shared" ca="1" si="45"/>
        <v>180</v>
      </c>
      <c r="CM10" s="413" t="str">
        <f t="shared" ca="1" si="46"/>
        <v/>
      </c>
      <c r="CN10" s="412" t="str">
        <f ca="1">IF(OR(CO10="",CO10=0),"",MAX(CN$5:CN9)+1)</f>
        <v/>
      </c>
      <c r="CO10" s="316" t="str">
        <f ca="1">IFERROR(INDEX($AJ$70:$AJ$81, ROWS($CO$4:CO8)), IFERROR(INDEX($AN$70:$AN$81, ROWS($CO$4:CO8)-ROWS($AJ$70:$AJ$81)), IFERROR(INDEX($AR$70:$AR$81, ROWS($CO$4:CO8)-ROWS($AJ$70:$AJ$81)-ROWS($AN$70:$AN$81)),IFERROR(INDEX($AV$70:$AV$81, ROWS($CO$4:CO8)-ROWS($AJ$70:$AJ$81)-ROWS($AN$70:$AN$81)-ROWS($AR$70:$AR$81)),IFERROR(INDEX($AZ$70:$AZ$81, ROWS($CO$4:CO8)-ROWS($AJ$70:$AJ$81)-ROWS($AN$70:$AN$81)-ROWS($AR$70:$AR$81)-ROWS($AV$70:$AV$81)),IFERROR(INDEX($BD$70:$BD$81, ROWS($CO$4:CO8)-ROWS($AJ$70:$AJ$81)-ROWS($AN$70:$AN$81)-ROWS($AR$70:$AR$81)-ROWS($AV$70:$AV$81)-ROWS($AZ$70:$AZ$81)),IFERROR(INDEX($BH$70:$BH$81, ROWS($CO$4:CO8)-ROWS($AJ$70:$AJ$81)-ROWS($AN$70:$AN$81)-ROWS($AR$70:$AR$81)-ROWS($AV$70:$AV$81)-ROWS($AZ$70:$AZ$81)-ROWS($BD$70:$BD$81)), "")))))))</f>
        <v/>
      </c>
      <c r="CP10" s="316" t="str">
        <f t="shared" ca="1" si="47"/>
        <v>Car 2 Gas</v>
      </c>
      <c r="CQ10" s="316" t="str">
        <f ca="1">IF(OR(CR10="",CR10=0),"",MAX(CQ$5:CQ9)+1)</f>
        <v/>
      </c>
      <c r="CR10" s="316" t="str">
        <f ca="1">IFERROR(INDEX($AK$70:$AK$81, ROWS($CR$4:CR8)), IFERROR(INDEX($AO$70:$AO$81, ROWS($CR$4:CR8)-ROWS($AK$70:$AK$81)), IFERROR(INDEX($AS$70:$AS$81, ROWS($CR$4:CR8)-ROWS($AK$70:$AK$81)-ROWS($AO$70:$AO$81)),IFERROR(INDEX($AW$70:$AW$81, ROWS($CR$4:CR8)-ROWS($AK$70:$AK$81)-ROWS($AO$70:$AO$81)-ROWS($AS$70:$AS$81)),IFERROR(INDEX($BA$70:$BA$81, ROWS($CR$4:CR8)-ROWS($AK$70:$AK$81)-ROWS($AO$70:$AO$81)-ROWS($AS$70:$AS$81)-ROWS($AW$70:$AW$81)),IFERROR(INDEX($BE$70:$BE$81, ROWS($CR$4:CR8)-ROWS($AK$70:$AK$81)-ROWS($AO$70:$AO$81)-ROWS($AS$70:$AS$81)-ROWS($AW$70:$AW$81)-ROWS($BA$70:$BA$81)),IFERROR(INDEX($BI$70:$BI$81, ROWS($CR$4:CR8)-ROWS($AK$70:$AK$81)-ROWS($AO$70:$AO$81)-ROWS($AS$70:$AS$81)-ROWS($AW$70:$AW$81)-ROWS($BA$70:$BA$81)-ROWS($BE$70:$BE$81)), "")))))))</f>
        <v/>
      </c>
      <c r="CS10" s="316">
        <f t="shared" ca="1" si="48"/>
        <v>80</v>
      </c>
      <c r="CT10" s="413" t="str">
        <f t="shared" ca="1" si="49"/>
        <v/>
      </c>
      <c r="CU10" s="412" t="str">
        <f>IF(OR(CV10="",CV10=0),"",MAX(CU$5:CU9)+1)</f>
        <v/>
      </c>
      <c r="CV10" s="316">
        <f>IFERROR(INDEX($AJ$86:$AJ$97, ROWS($CV$4:CV8)), IFERROR(INDEX($AN$86:$AN$97, ROWS($CV$4:CV8)-ROWS($AJ$86:$AJ$97)), ""))</f>
        <v>0</v>
      </c>
      <c r="CW10" s="316" t="str">
        <f t="shared" si="50"/>
        <v/>
      </c>
      <c r="CX10" s="316" t="str">
        <f>IF(OR(CY10="",CY10=0),"",MAX(CX$5:CX9)+1)</f>
        <v/>
      </c>
      <c r="CY10" s="316">
        <f>IFERROR(INDEX($AK$86:$AK$97, ROWS($CY$4:CY8)), IFERROR(INDEX($AO$86:$AO$97, ROWS($CY$4:CY8)-ROWS($AK$86:$AK$97)), ""))</f>
        <v>0</v>
      </c>
      <c r="CZ10" s="316" t="str">
        <f t="shared" si="51"/>
        <v/>
      </c>
      <c r="DA10" s="413" t="str">
        <f t="shared" si="52"/>
        <v/>
      </c>
      <c r="DC10" s="438">
        <f ca="1">IF(OR(DD10="",DD10=0),"",MAX(DC$5:DC9)+1)</f>
        <v>4</v>
      </c>
      <c r="DD10" s="434" t="str">
        <f t="shared" ca="1" si="53"/>
        <v>Car 2 Gas</v>
      </c>
      <c r="DE10" s="413">
        <f t="shared" ca="1" si="54"/>
        <v>80</v>
      </c>
      <c r="DF10" s="431" t="str">
        <f ca="1">IF(OR(DG10="",DG10=0),"",MAX(DF$5:DF9)+1)</f>
        <v/>
      </c>
      <c r="DG10" s="412" t="str">
        <f t="shared" ca="1" si="55"/>
        <v/>
      </c>
      <c r="DH10" s="413" t="str">
        <f t="shared" ca="1" si="56"/>
        <v/>
      </c>
      <c r="DI10" s="412" t="str">
        <f t="shared" ca="1" si="57"/>
        <v>Internet</v>
      </c>
      <c r="DJ10" s="413">
        <f t="shared" ca="1" si="58"/>
        <v>100</v>
      </c>
      <c r="DK10" s="412" t="str">
        <f t="shared" ca="1" si="59"/>
        <v/>
      </c>
      <c r="DL10" s="413" t="str">
        <f t="shared" ca="1" si="60"/>
        <v/>
      </c>
      <c r="DN10" s="425" t="str">
        <f ca="1">IF(DI18="","",CONCATENATE(DI18," - ",DJ18))</f>
        <v/>
      </c>
      <c r="DO10" s="295" t="str">
        <f ca="1">IF(DI19="","",CONCATENATE(DI19," - ",DJ19))</f>
        <v/>
      </c>
      <c r="DP10" s="295" t="str">
        <f ca="1">IF(DI20="","",CONCATENATE(DI20," - ",DJ20))</f>
        <v/>
      </c>
      <c r="DQ10" s="425" t="str">
        <f ca="1">IF(DK18="","",CONCATENATE(DK18," - ",DL18))</f>
        <v/>
      </c>
      <c r="DR10" s="295" t="str">
        <f ca="1">IF(DK19="","",CONCATENATE(DK19," - ",DL19))</f>
        <v/>
      </c>
      <c r="DS10" s="426" t="str">
        <f ca="1">IF(DK20="","",CONCATENATE(DK20," - ",DL20))</f>
        <v/>
      </c>
    </row>
    <row r="11" spans="1:123" s="293" customFormat="1" ht="15" customHeight="1" thickBot="1" x14ac:dyDescent="0.35">
      <c r="A11" s="291">
        <f>Year!A12</f>
        <v>44934</v>
      </c>
      <c r="B11" s="290" t="str">
        <f>IF(ISERROR(MATCH(A11,event_dates,0)),"",INDEX(events,MATCH(A11,event_dates,0)))</f>
        <v/>
      </c>
      <c r="C11" s="291">
        <f>Year!B12</f>
        <v>44935</v>
      </c>
      <c r="D11" s="290" t="str">
        <f>IF(ISERROR(MATCH(C11,event_dates,0)),"",INDEX(events,MATCH(C11,event_dates,0)))</f>
        <v/>
      </c>
      <c r="E11" s="291">
        <f>Year!C12</f>
        <v>44936</v>
      </c>
      <c r="F11" s="290" t="str">
        <f>IF(ISERROR(MATCH(E11,event_dates,0)),"",INDEX(events,MATCH(E11,event_dates,0)))</f>
        <v/>
      </c>
      <c r="G11" s="291">
        <f>Year!D12</f>
        <v>44937</v>
      </c>
      <c r="H11" s="290" t="str">
        <f>IF(ISERROR(MATCH(G11,event_dates,0)),"",INDEX(events,MATCH(G11,event_dates,0)))</f>
        <v/>
      </c>
      <c r="I11" s="291">
        <f>Year!E12</f>
        <v>44938</v>
      </c>
      <c r="J11" s="290" t="str">
        <f>IF(ISERROR(MATCH(I11,event_dates,0)),"",INDEX(events,MATCH(I11,event_dates,0)))</f>
        <v/>
      </c>
      <c r="K11" s="291">
        <f>Year!F12</f>
        <v>44939</v>
      </c>
      <c r="L11" s="290" t="str">
        <f>IF(ISERROR(MATCH(K11,event_dates,0)),"",INDEX(events,MATCH(K11,event_dates,0)))</f>
        <v/>
      </c>
      <c r="M11" s="291">
        <f>Year!G12</f>
        <v>44940</v>
      </c>
      <c r="N11" s="290" t="str">
        <f>IF(ISERROR(MATCH(M11,event_dates,0)),"",INDEX(events,MATCH(M11,event_dates,0)))</f>
        <v/>
      </c>
      <c r="P11" s="295" t="str">
        <f ca="1">IF(DN26="","",DN26)</f>
        <v>Groceries - 125</v>
      </c>
      <c r="Q11" s="295" t="str">
        <f t="shared" ref="Q11:U11" ca="1" si="61">IF(DO26="","",DO26)</f>
        <v>Lawn Service - 50</v>
      </c>
      <c r="R11" s="295" t="str">
        <f t="shared" ca="1" si="61"/>
        <v>Netflix - 14.95</v>
      </c>
      <c r="S11" s="296" t="str">
        <f t="shared" ca="1" si="61"/>
        <v>Paycheck 2 - 400</v>
      </c>
      <c r="T11" s="295" t="str">
        <f t="shared" ca="1" si="61"/>
        <v/>
      </c>
      <c r="U11" s="295" t="str">
        <f t="shared" ca="1" si="61"/>
        <v/>
      </c>
      <c r="V11" s="1156"/>
      <c r="W11" s="1157"/>
      <c r="X11" s="445"/>
      <c r="Y11"/>
      <c r="AB11" s="299"/>
      <c r="AC11" s="358">
        <f>IF('Data Entry'!B17="","",'Data Entry'!B17)</f>
        <v>15</v>
      </c>
      <c r="AD11" s="356" t="str">
        <f>IF('Data Entry'!A17="","",'Data Entry'!A17)</f>
        <v>Roth IRA</v>
      </c>
      <c r="AE11" s="363">
        <f>IF('Data Entry'!C17="","",'Data Entry'!C17)</f>
        <v>100</v>
      </c>
      <c r="AF11" s="402" t="str">
        <f>IF('Data Entry'!E17="","",'Data Entry'!E17)</f>
        <v>Monthly</v>
      </c>
      <c r="AG11" s="300"/>
      <c r="AH11"/>
      <c r="AI11" s="304" t="str">
        <f t="shared" ca="1" si="28"/>
        <v/>
      </c>
      <c r="AJ11" s="305" t="str">
        <f t="shared" ca="1" si="7"/>
        <v/>
      </c>
      <c r="AK11" s="306" t="str">
        <f t="shared" ca="1" si="8"/>
        <v/>
      </c>
      <c r="AL11" s="307" t="str">
        <f t="shared" ca="1" si="9"/>
        <v/>
      </c>
      <c r="AM11" s="304" t="str">
        <f t="shared" ca="1" si="29"/>
        <v/>
      </c>
      <c r="AN11" s="305" t="str">
        <f t="shared" ca="1" si="10"/>
        <v/>
      </c>
      <c r="AO11" s="306" t="str">
        <f t="shared" ca="1" si="11"/>
        <v/>
      </c>
      <c r="AP11" s="307" t="str">
        <f t="shared" ca="1" si="12"/>
        <v/>
      </c>
      <c r="AQ11" s="304" t="str">
        <f t="shared" ca="1" si="30"/>
        <v/>
      </c>
      <c r="AR11" s="305" t="str">
        <f t="shared" ca="1" si="13"/>
        <v/>
      </c>
      <c r="AS11" s="306" t="str">
        <f t="shared" ca="1" si="14"/>
        <v/>
      </c>
      <c r="AT11" s="307" t="str">
        <f t="shared" ca="1" si="15"/>
        <v/>
      </c>
      <c r="AU11" s="304" t="str">
        <f t="shared" ca="1" si="31"/>
        <v/>
      </c>
      <c r="AV11" s="305" t="str">
        <f t="shared" ca="1" si="16"/>
        <v/>
      </c>
      <c r="AW11" s="306" t="str">
        <f t="shared" ca="1" si="17"/>
        <v/>
      </c>
      <c r="AX11" s="307" t="str">
        <f t="shared" ca="1" si="18"/>
        <v/>
      </c>
      <c r="AY11" s="304" t="str">
        <f t="shared" ca="1" si="32"/>
        <v/>
      </c>
      <c r="AZ11" s="305" t="str">
        <f t="shared" ca="1" si="19"/>
        <v/>
      </c>
      <c r="BA11" s="306" t="str">
        <f t="shared" ca="1" si="20"/>
        <v/>
      </c>
      <c r="BB11" s="307" t="str">
        <f t="shared" ca="1" si="21"/>
        <v/>
      </c>
      <c r="BC11" s="304" t="str">
        <f t="shared" ca="1" si="33"/>
        <v/>
      </c>
      <c r="BD11" s="305" t="str">
        <f t="shared" ca="1" si="22"/>
        <v/>
      </c>
      <c r="BE11" s="306" t="str">
        <f t="shared" ca="1" si="23"/>
        <v/>
      </c>
      <c r="BF11" s="307" t="str">
        <f t="shared" ca="1" si="24"/>
        <v/>
      </c>
      <c r="BG11" s="304" t="str">
        <f t="shared" ca="1" si="34"/>
        <v/>
      </c>
      <c r="BH11" s="305" t="str">
        <f t="shared" ca="1" si="25"/>
        <v/>
      </c>
      <c r="BI11" s="306" t="str">
        <f t="shared" ca="1" si="26"/>
        <v/>
      </c>
      <c r="BJ11" s="307" t="str">
        <f t="shared" ca="1" si="27"/>
        <v/>
      </c>
      <c r="BL11" s="412" t="str">
        <f ca="1">IF(OR(BM11="",BM11=0),"",MAX(BL$5:BL10)+1)</f>
        <v/>
      </c>
      <c r="BM11" s="316" t="str">
        <f ca="1">IFERROR(INDEX($AJ$6:$AJ$17, ROWS(BM$4:$BM9)), IFERROR(INDEX($AN$6:$AN$17, ROWS(BM$4:$BM9)-ROWS($AJ$6:$AJ$17)), IFERROR(INDEX($AR$6:$AR$17, ROWS(BM$4:$BM9)-ROWS($AJ$6:$AJ$17)-ROWS($AN$6:$AN$17)),IFERROR(INDEX($AV$6:$AV$17, ROWS(BM$4:$BM9)-ROWS($AJ$6:$AJ$17)-ROWS($AN$6:$AN$17)-ROWS($AR$6:$AR$17)),IFERROR(INDEX($AZ$6:$AZ$17, ROWS(BM$4:$BM9)-ROWS($AJ$6:$AJ$17)-ROWS($AN$6:$AN$17)-ROWS($AR$6:$AR$17)-ROWS($AV$6:$AV$17)),IFERROR(INDEX($BD$6:$BD$17, ROWS(BM$4:$BM9)-ROWS($AJ$6:$AJ$17)-ROWS($AN$6:$AN$17)-ROWS($AR$6:$AR$17)-ROWS($AV$6:$AV$17)-ROWS($AZ$6:$AZ$17)),IFERROR(INDEX($BH$6:$BH$17, ROWS(BM$4:$BM9)-ROWS($AJ$6:$AJ$17)-ROWS($AN$6:$AN$17)-ROWS($AR$6:$AR$17)-ROWS($AV$6:$AV$17)-ROWS($AZ$6:$AZ$17)-ROWS($BD$6:$BD$17)), "")))))))</f>
        <v/>
      </c>
      <c r="BN11" s="316" t="str">
        <f t="shared" ca="1" si="35"/>
        <v>Paycheck 3</v>
      </c>
      <c r="BO11" s="316" t="str">
        <f ca="1">IF(OR(BP11="",BP11=0),"",MAX(BO$5:BO10)+1)</f>
        <v/>
      </c>
      <c r="BP11" s="316" t="str">
        <f ca="1">IFERROR(INDEX($AK$6:$AK$17, ROWS($BP$4:BP9)), IFERROR(INDEX($AO$6:$AO$17, ROWS($BP$4:BP9)-ROWS($AK$6:$AK$17)), IFERROR(INDEX($AS$6:$AS$17, ROWS($BP$4:BP9)-ROWS($AK$6:$AK$17)-ROWS($AO$6:$AO$17)),IFERROR(INDEX($AW$6:$AW$17, ROWS($BP$4:BP9)-ROWS($AK$6:$AK$17)-ROWS($AO$6:$AO$17)-ROWS($AS$6:$AS$17)),IFERROR(INDEX($BA$6:$BA$17, ROWS($BP$4:BP9)-ROWS($AK$6:$AK$17)-ROWS($AO$6:$AO$17)-ROWS($AS$6:$AS$17)-ROWS($AW$6:$AW$17)),IFERROR(INDEX($BE$6:$BE$17, ROWS($BP$4:BP9)-ROWS($AK$6:$AK$17)-ROWS($AO$6:$AO$17)-ROWS($AS$6:$AS$17)-ROWS($AW$6:$AW$17)-ROWS($BA$6:$BA$17)),IFERROR(INDEX($BI$6:$BI$17, ROWS($BP$4:BP9)-ROWS($AK$6:$AK$17)-ROWS($AO$6:$AO$17)-ROWS($AS$6:$AS$17)-ROWS($AW$6:$AW$17)-ROWS($BA$6:$BA$17)-ROWS($BE$6:$BE$17)), "")))))))</f>
        <v/>
      </c>
      <c r="BQ11" s="316">
        <f t="shared" ca="1" si="36"/>
        <v>700</v>
      </c>
      <c r="BR11" s="413" t="str">
        <f t="shared" ca="1" si="37"/>
        <v>Income</v>
      </c>
      <c r="BS11" s="412" t="str">
        <f ca="1">IF(OR(BT11="",BT11=0),"",MAX(BS$5:BS10)+1)</f>
        <v/>
      </c>
      <c r="BT11" s="316" t="str">
        <f ca="1">IFERROR(INDEX($AJ$22:$AJ$33, ROWS($BT$4:BT9)), IFERROR(INDEX($AN$22:$AN$33, ROWS($BT$4:BT9)-ROWS($AJ$22:$AJ$33)), IFERROR(INDEX($AR$22:$AR$33, ROWS($BT$4:BT9)-ROWS($AJ$22:$AJ$33)-ROWS($AN$22:$AN$33)),IFERROR(INDEX($AV$22:$AV$33, ROWS($BT$4:BT9)-ROWS($AJ$22:$AJ$33)-ROWS($AN$22:$AN$33)-ROWS($AR$22:$AR$33)),IFERROR(INDEX($AZ$22:$AZ$33, ROWS($BT$4:BT9)-ROWS($AJ$22:$AJ$33)-ROWS($AN$22:$AN$33)-ROWS($AR$22:$AR$33)-ROWS($AV$22:$AV$33)),IFERROR(INDEX($BD$22:$BD$33, ROWS($BT$4:BT9)-ROWS($AJ$22:$AJ$33)-ROWS($AN$22:$AN$33)-ROWS($AR$22:$AR$33)-ROWS($AV$22:$AV$33)-ROWS($AZ$22:$AZ$33)),IFERROR(INDEX($BH$22:$BH$33, ROWS($BT$4:BT9)-ROWS($AJ$22:$AJ$33)-ROWS($AN$22:$AN$33)-ROWS($AR$22:$AR$33)-ROWS($AV$22:$AV$33)-ROWS($AZ$22:$AZ$33)-ROWS($BD$22:$BD$33)), "")))))))</f>
        <v/>
      </c>
      <c r="BU11" s="316" t="str">
        <f t="shared" ca="1" si="38"/>
        <v>D. Store Card 1</v>
      </c>
      <c r="BV11" s="316" t="str">
        <f ca="1">IF(OR(BW11="",BW11=0),"",MAX(BV$5:BV10)+1)</f>
        <v/>
      </c>
      <c r="BW11" s="316" t="str">
        <f ca="1">IFERROR(INDEX($AK$22:$AK$33, ROWS($BW$4:BW9)), IFERROR(INDEX($AO$22:$AO$33, ROWS($BW$4:BW9)-ROWS($AK$22:$AK$33)), IFERROR(INDEX($AS$22:$AS$33, ROWS($BW$4:BW9)-ROWS($AK$22:$AK$33)-ROWS($AO$22:$AO$33)),IFERROR(INDEX($AW$22:$AW$33, ROWS($BW$4:BW9)-ROWS($AK$22:$AK$33)-ROWS($AO$22:$AO$33)-ROWS($AS$22:$AS$33)),IFERROR(INDEX($BA$22:$BA$33, ROWS($BW$4:BW9)-ROWS($AK$22:$AK$33)-ROWS($AO$22:$AO$33)-ROWS($AS$22:$AS$33)-ROWS($AW$22:$AW$33)),IFERROR(INDEX($BE$22:$BE$33, ROWS($BW$4:BW9)-ROWS($AK$22:$AK$33)-ROWS($AO$22:$AO$33)-ROWS($AS$22:$AS$33)-ROWS($AW$22:$AW$33)-ROWS($BA$22:$BA$33)),IFERROR(INDEX($BI$22:$BI$33, ROWS($BW$4:BW9)-ROWS($AK$22:$AK$33)-ROWS($AO$22:$AO$33)-ROWS($AS$22:$AS$33)-ROWS($AW$22:$AW$33)-ROWS($BA$22:$BA$33)-ROWS($BE$22:$BE$33)), "")))))))</f>
        <v/>
      </c>
      <c r="BX11" s="316">
        <f t="shared" ca="1" si="39"/>
        <v>30</v>
      </c>
      <c r="BY11" s="413" t="str">
        <f t="shared" ca="1" si="40"/>
        <v/>
      </c>
      <c r="BZ11" s="412">
        <f ca="1">IF(OR(CA11="",CA11=0),"",MAX(BZ$5:BZ10)+1)</f>
        <v>6</v>
      </c>
      <c r="CA11" s="316" t="str">
        <f ca="1">IFERROR(INDEX($AJ$38:$AJ$49, ROWS($CA$4:CA9)), IFERROR(INDEX($AN$38:$AN$49, ROWS($CA$4:CA9)-ROWS($AJ$38:$AJ$49)), IFERROR(INDEX($AR$38:$AR$49, ROWS($CA$4:CA9)-ROWS($AJ$38:$AJ$49)-ROWS($AN$38:$AN$49)),IFERROR(INDEX($AV$38:$AV$49, ROWS($CA$4:CA9)-ROWS($AJ$38:$AJ$49)-ROWS($AN$38:$AN$49)-ROWS($AR$38:$AR$49)),IFERROR(INDEX($AZ$38:$AZ$49, ROWS($CA$4:CA9)-ROWS($AJ$38:$AJ$49)-ROWS($AN$38:$AN$49)-ROWS($AR$38:$AR$49)-ROWS($AV$38:$AV$49)),IFERROR(INDEX($BD$38:$BD$49, ROWS($CA$4:CA9)-ROWS($AJ$38:$AJ$49)-ROWS($AN$38:$AN$49)-ROWS($AR$38:$AR$49)-ROWS($AV$38:$AV$49)-ROWS($AZ$38:$AZ$49)),IFERROR(INDEX($BH$38:$BH$49, ROWS($CA$4:CA9)-ROWS($AJ$38:$AJ$49)-ROWS($AN$38:$AN$49)-ROWS($AR$38:$AR$49)-ROWS($AV$38:$AV$49)-ROWS($AZ$38:$AZ$49)-ROWS($BD$38:$BD$49)), "")))))))</f>
        <v>Groceries</v>
      </c>
      <c r="CB11" s="316" t="str">
        <f t="shared" ca="1" si="41"/>
        <v>Groceries</v>
      </c>
      <c r="CC11" s="316">
        <f ca="1">IF(OR(CD11="",CD11=0),"",MAX(CC$5:CC10)+1)</f>
        <v>6</v>
      </c>
      <c r="CD11" s="316">
        <f ca="1">IFERROR(INDEX($AK$38:$AK$49, ROWS($CD$4:CD9)), IFERROR(INDEX($AO$38:$AO$49, ROWS($CD$4:CD9)-ROWS($AK$38:$AK$49)), IFERROR(INDEX($AS$38:$AS$49, ROWS($CD$4:CD9)-ROWS($AK$38:$AK$49)-ROWS($AO$38:$AO$49)),IFERROR(INDEX($AW$38:$AW$49, ROWS($CD$4:CD9)-ROWS($AK$38:$AK$49)-ROWS($AO$38:$AO$49)-ROWS($AS$38:$AS$49)),IFERROR(INDEX($BA$38:$BA$49, ROWS($CD$4:CD9)-ROWS($AK$38:$AK$49)-ROWS($AO$38:$AO$49)-ROWS($AS$38:$AS$49)-ROWS($AW$38:$AW$49)),IFERROR(INDEX($BE$38:$BE$49, ROWS($CD$4:CD9)-ROWS($AK$38:$AK$49)-ROWS($AO$38:$AO$49)-ROWS($AS$38:$AS$49)-ROWS($AW$38:$AW$49)-ROWS($BA$38:$BA$49)),IFERROR(INDEX($BI$38:$BI$49, ROWS($CD$4:CD9)-ROWS($AK$38:$AK$49)-ROWS($AO$38:$AO$49)-ROWS($AS$38:$AS$49)-ROWS($AW$38:$AW$49)-ROWS($BA$38:$BA$49)-ROWS($BE$38:$BE$49)), "")))))))</f>
        <v>125</v>
      </c>
      <c r="CE11" s="316">
        <f t="shared" ca="1" si="42"/>
        <v>125</v>
      </c>
      <c r="CF11" s="413" t="str">
        <f t="shared" ca="1" si="43"/>
        <v/>
      </c>
      <c r="CG11" s="412" t="str">
        <f ca="1">IF(OR(CH11="",CH11=0),"",MAX(CG$5:CG10)+1)</f>
        <v/>
      </c>
      <c r="CH11" s="316" t="str">
        <f ca="1">IFERROR(INDEX($AJ$54:$AJ$65, ROWS($CH$4:CH9)), IFERROR(INDEX($AN$54:$AN$65, ROWS($CH$4:CH9)-ROWS($AJ$54:$AJ$65)), IFERROR(INDEX($AR$54:$AR$65, ROWS($CH$4:CH9)-ROWS($AJ$54:$AJ$65)-ROWS($AN$54:$AN$65)),IFERROR(INDEX($AV$54:$AV$65, ROWS($CH$4:CH9)-ROWS($AJ$54:$AJ$65)-ROWS($AN$54:$AN$65)-ROWS($AR$54:$AR$65)),IFERROR(INDEX($AZ$54:$AZ$65, ROWS($CH$4:CH9)-ROWS($AJ$54:$AJ$65)-ROWS($AN$54:$AN$65)-ROWS($AR$54:$AR$65)-ROWS($AV$54:$AV$65)),IFERROR(INDEX($BD$54:$BD$65, ROWS($CH$4:CH9)-ROWS($AJ$54:$AJ$65)-ROWS($AN$54:$AN$65)-ROWS($AR$54:$AR$65)-ROWS($AV$54:$AV$65)-ROWS($AZ$54:$AZ$65)),IFERROR(INDEX($BH$54:$BH$65, ROWS($CH$4:CH9)-ROWS($AJ$54:$AJ$65)-ROWS($AN$54:$AN$65)-ROWS($AR$54:$AR$65)-ROWS($AV$54:$AV$65)-ROWS($AZ$54:$AZ$65)-ROWS($BD$54:$BD$65)), "")))))))</f>
        <v/>
      </c>
      <c r="CI11" s="316" t="str">
        <f t="shared" ca="1" si="44"/>
        <v>Boat Loan</v>
      </c>
      <c r="CJ11" s="316" t="str">
        <f ca="1">IF(OR(CK11="",CK11=0),"",MAX(CJ$5:CJ10)+1)</f>
        <v/>
      </c>
      <c r="CK11" s="316" t="str">
        <f ca="1">IFERROR(INDEX($AK$54:$AK$65, ROWS($CK$4:CK9)), IFERROR(INDEX($AO$54:$AO$65, ROWS($CK$4:CK9)-ROWS($AK$54:$AK$65)), IFERROR(INDEX($AS$54:$AS$65, ROWS($CK$4:CK9)-ROWS($AK$54:$AK$65)-ROWS($AO$54:$AO$65)),IFERROR(INDEX($AW$54:$AW$65, ROWS($CK$4:CK9)-ROWS($AK$54:$AK$65)-ROWS($AO$54:$AO$65)-ROWS($AS$54:$AS$65)),IFERROR(INDEX($BA$54:$BA$65, ROWS($CK$4:CK9)-ROWS($AK$54:$AK$65)-ROWS($AO$54:$AO$65)-ROWS($AS$54:$AS$65)-ROWS($AW$54:$AW$65)),IFERROR(INDEX($BE$54:$BE$65, ROWS($CK$4:CK9)-ROWS($AK$54:$AK$65)-ROWS($AO$54:$AO$65)-ROWS($AS$54:$AS$65)-ROWS($AW$54:$AW$65)-ROWS($BA$54:$BA$65)),IFERROR(INDEX($BI$54:$BI$65, ROWS($CK$4:CK9)-ROWS($AK$54:$AK$65)-ROWS($AO$54:$AO$65)-ROWS($AS$54:$AS$65)-ROWS($AW$54:$AW$65)-ROWS($BA$54:$BA$65)-ROWS($BE$54:$BE$65)), "")))))))</f>
        <v/>
      </c>
      <c r="CL11" s="316">
        <f t="shared" ca="1" si="45"/>
        <v>300</v>
      </c>
      <c r="CM11" s="413" t="str">
        <f t="shared" ca="1" si="46"/>
        <v/>
      </c>
      <c r="CN11" s="412" t="str">
        <f ca="1">IF(OR(CO11="",CO11=0),"",MAX(CN$5:CN10)+1)</f>
        <v/>
      </c>
      <c r="CO11" s="316" t="str">
        <f ca="1">IFERROR(INDEX($AJ$70:$AJ$81, ROWS($CO$4:CO9)), IFERROR(INDEX($AN$70:$AN$81, ROWS($CO$4:CO9)-ROWS($AJ$70:$AJ$81)), IFERROR(INDEX($AR$70:$AR$81, ROWS($CO$4:CO9)-ROWS($AJ$70:$AJ$81)-ROWS($AN$70:$AN$81)),IFERROR(INDEX($AV$70:$AV$81, ROWS($CO$4:CO9)-ROWS($AJ$70:$AJ$81)-ROWS($AN$70:$AN$81)-ROWS($AR$70:$AR$81)),IFERROR(INDEX($AZ$70:$AZ$81, ROWS($CO$4:CO9)-ROWS($AJ$70:$AJ$81)-ROWS($AN$70:$AN$81)-ROWS($AR$70:$AR$81)-ROWS($AV$70:$AV$81)),IFERROR(INDEX($BD$70:$BD$81, ROWS($CO$4:CO9)-ROWS($AJ$70:$AJ$81)-ROWS($AN$70:$AN$81)-ROWS($AR$70:$AR$81)-ROWS($AV$70:$AV$81)-ROWS($AZ$70:$AZ$81)),IFERROR(INDEX($BH$70:$BH$81, ROWS($CO$4:CO9)-ROWS($AJ$70:$AJ$81)-ROWS($AN$70:$AN$81)-ROWS($AR$70:$AR$81)-ROWS($AV$70:$AV$81)-ROWS($AZ$70:$AZ$81)-ROWS($BD$70:$BD$81)), "")))))))</f>
        <v/>
      </c>
      <c r="CP11" s="316" t="str">
        <f t="shared" ca="1" si="47"/>
        <v/>
      </c>
      <c r="CQ11" s="316" t="str">
        <f ca="1">IF(OR(CR11="",CR11=0),"",MAX(CQ$5:CQ10)+1)</f>
        <v/>
      </c>
      <c r="CR11" s="316" t="str">
        <f ca="1">IFERROR(INDEX($AK$70:$AK$81, ROWS($CR$4:CR9)), IFERROR(INDEX($AO$70:$AO$81, ROWS($CR$4:CR9)-ROWS($AK$70:$AK$81)), IFERROR(INDEX($AS$70:$AS$81, ROWS($CR$4:CR9)-ROWS($AK$70:$AK$81)-ROWS($AO$70:$AO$81)),IFERROR(INDEX($AW$70:$AW$81, ROWS($CR$4:CR9)-ROWS($AK$70:$AK$81)-ROWS($AO$70:$AO$81)-ROWS($AS$70:$AS$81)),IFERROR(INDEX($BA$70:$BA$81, ROWS($CR$4:CR9)-ROWS($AK$70:$AK$81)-ROWS($AO$70:$AO$81)-ROWS($AS$70:$AS$81)-ROWS($AW$70:$AW$81)),IFERROR(INDEX($BE$70:$BE$81, ROWS($CR$4:CR9)-ROWS($AK$70:$AK$81)-ROWS($AO$70:$AO$81)-ROWS($AS$70:$AS$81)-ROWS($AW$70:$AW$81)-ROWS($BA$70:$BA$81)),IFERROR(INDEX($BI$70:$BI$81, ROWS($CR$4:CR9)-ROWS($AK$70:$AK$81)-ROWS($AO$70:$AO$81)-ROWS($AS$70:$AS$81)-ROWS($AW$70:$AW$81)-ROWS($BA$70:$BA$81)-ROWS($BE$70:$BE$81)), "")))))))</f>
        <v/>
      </c>
      <c r="CS11" s="316" t="str">
        <f t="shared" ca="1" si="48"/>
        <v/>
      </c>
      <c r="CT11" s="413" t="str">
        <f t="shared" ca="1" si="49"/>
        <v/>
      </c>
      <c r="CU11" s="412" t="str">
        <f>IF(OR(CV11="",CV11=0),"",MAX(CU$5:CU10)+1)</f>
        <v/>
      </c>
      <c r="CV11" s="316">
        <f>IFERROR(INDEX($AJ$86:$AJ$97, ROWS($CV$4:CV9)), IFERROR(INDEX($AN$86:$AN$97, ROWS($CV$4:CV9)-ROWS($AJ$86:$AJ$97)), ""))</f>
        <v>0</v>
      </c>
      <c r="CW11" s="316" t="str">
        <f t="shared" si="50"/>
        <v/>
      </c>
      <c r="CX11" s="316" t="str">
        <f>IF(OR(CY11="",CY11=0),"",MAX(CX$5:CX10)+1)</f>
        <v/>
      </c>
      <c r="CY11" s="316">
        <f>IFERROR(INDEX($AK$86:$AK$97, ROWS($CY$4:CY9)), IFERROR(INDEX($AO$86:$AO$97, ROWS($CY$4:CY9)-ROWS($AK$86:$AK$97)), ""))</f>
        <v>0</v>
      </c>
      <c r="CZ11" s="316" t="str">
        <f t="shared" si="51"/>
        <v/>
      </c>
      <c r="DA11" s="413" t="str">
        <f t="shared" si="52"/>
        <v/>
      </c>
      <c r="DC11" s="438" t="str">
        <f ca="1">IF(OR(DD11="",DD11=0),"",MAX(DC$5:DC10)+1)</f>
        <v/>
      </c>
      <c r="DD11" s="434" t="str">
        <f t="shared" ca="1" si="53"/>
        <v/>
      </c>
      <c r="DE11" s="413" t="str">
        <f t="shared" ca="1" si="54"/>
        <v/>
      </c>
      <c r="DF11" s="431">
        <f ca="1">IF(OR(DG11="",DG11=0),"",MAX(DF$5:DF10)+1)</f>
        <v>2</v>
      </c>
      <c r="DG11" s="412" t="str">
        <f t="shared" ca="1" si="55"/>
        <v>Paycheck 3</v>
      </c>
      <c r="DH11" s="413">
        <f t="shared" ca="1" si="56"/>
        <v>700</v>
      </c>
      <c r="DI11" s="412" t="str">
        <f t="shared" ca="1" si="57"/>
        <v>D. Store Card 3</v>
      </c>
      <c r="DJ11" s="413">
        <f t="shared" ca="1" si="58"/>
        <v>30</v>
      </c>
      <c r="DK11" s="412" t="str">
        <f t="shared" ca="1" si="59"/>
        <v/>
      </c>
      <c r="DL11" s="413" t="str">
        <f t="shared" ca="1" si="60"/>
        <v/>
      </c>
      <c r="DN11" s="427" t="str">
        <f ca="1">IF(DI21="","",CONCATENATE(DI21," - ",DJ21))</f>
        <v/>
      </c>
      <c r="DO11" s="428" t="str">
        <f ca="1">IF(DI22="","",CONCATENATE(DI22," - ",DJ22))</f>
        <v/>
      </c>
      <c r="DP11" s="428" t="str">
        <f ca="1">IF(DI23="","",CONCATENATE(DI23," - ",DJ23))</f>
        <v/>
      </c>
      <c r="DQ11" s="427" t="str">
        <f ca="1">IF(DK21="","",CONCATENATE(DK21," - ",DL21))</f>
        <v/>
      </c>
      <c r="DR11" s="428" t="str">
        <f ca="1">IF(DK22="","",CONCATENATE(DK22," - ",DL22))</f>
        <v/>
      </c>
      <c r="DS11" s="429" t="str">
        <f ca="1">IF(DK23="","",CONCATENATE(DK23," - ",DL23))</f>
        <v/>
      </c>
    </row>
    <row r="12" spans="1:123" s="292" customFormat="1" ht="15" customHeight="1" thickBot="1" x14ac:dyDescent="0.35">
      <c r="A12" s="1181" t="str">
        <f ca="1">IF(ISERROR(MATCH(A11,event_dates,0)+MATCH(A11,OFFSET(event_dates,MATCH(A11,event_dates,0),0,500,1),0)),"",INDEX(events,MATCH(A11,event_dates,0)+MATCH(A11,OFFSET(event_dates,MATCH(A11,event_dates,0),0,500,1),0)))</f>
        <v/>
      </c>
      <c r="B12" s="1182"/>
      <c r="C12" s="1181" t="str">
        <f ca="1">IF(ISERROR(MATCH(C11,event_dates,0)+MATCH(C11,OFFSET(event_dates,MATCH(C11,event_dates,0),0,500,1),0)),"",INDEX(events,MATCH(C11,event_dates,0)+MATCH(C11,OFFSET(event_dates,MATCH(C11,event_dates,0),0,500,1),0)))</f>
        <v/>
      </c>
      <c r="D12" s="1182"/>
      <c r="E12" s="1181" t="str">
        <f ca="1">IF(ISERROR(MATCH(E11,event_dates,0)+MATCH(E11,OFFSET(event_dates,MATCH(E11,event_dates,0),0,500,1),0)),"",INDEX(events,MATCH(E11,event_dates,0)+MATCH(E11,OFFSET(event_dates,MATCH(E11,event_dates,0),0,500,1),0)))</f>
        <v/>
      </c>
      <c r="F12" s="1182"/>
      <c r="G12" s="1181" t="str">
        <f ca="1">IF(ISERROR(MATCH(G11,event_dates,0)+MATCH(G11,OFFSET(event_dates,MATCH(G11,event_dates,0),0,500,1),0)),"",INDEX(events,MATCH(G11,event_dates,0)+MATCH(G11,OFFSET(event_dates,MATCH(G11,event_dates,0),0,500,1),0)))</f>
        <v/>
      </c>
      <c r="H12" s="1182"/>
      <c r="I12" s="1181" t="str">
        <f ca="1">IF(ISERROR(MATCH(I11,event_dates,0)+MATCH(I11,OFFSET(event_dates,MATCH(I11,event_dates,0),0,500,1),0)),"",INDEX(events,MATCH(I11,event_dates,0)+MATCH(I11,OFFSET(event_dates,MATCH(I11,event_dates,0),0,500,1),0)))</f>
        <v/>
      </c>
      <c r="J12" s="1182"/>
      <c r="K12" s="1181" t="str">
        <f ca="1">IF(ISERROR(MATCH(K11,event_dates,0)+MATCH(K11,OFFSET(event_dates,MATCH(K11,event_dates,0),0,500,1),0)),"",INDEX(events,MATCH(K11,event_dates,0)+MATCH(K11,OFFSET(event_dates,MATCH(K11,event_dates,0),0,500,1),0)))</f>
        <v/>
      </c>
      <c r="L12" s="1182"/>
      <c r="M12" s="1181" t="str">
        <f ca="1">IF(ISERROR(MATCH(M11,event_dates,0)+MATCH(M11,OFFSET(event_dates,MATCH(M11,event_dates,0),0,500,1),0)),"",INDEX(events,MATCH(M11,event_dates,0)+MATCH(M11,OFFSET(event_dates,MATCH(M11,event_dates,0),0,500,1),0)))</f>
        <v/>
      </c>
      <c r="N12" s="1182"/>
      <c r="P12" s="295" t="str">
        <f t="shared" ref="P12:P16" ca="1" si="62">IF(DN27="","",DN27)</f>
        <v>D. Store Card 4 - 30</v>
      </c>
      <c r="Q12" s="295" t="str">
        <f t="shared" ref="Q12:Q16" ca="1" si="63">IF(DO27="","",DO27)</f>
        <v>D. Store Card 1 - 30</v>
      </c>
      <c r="R12" s="295" t="str">
        <f t="shared" ref="R12:R16" ca="1" si="64">IF(DP27="","",DP27)</f>
        <v/>
      </c>
      <c r="S12" s="296" t="str">
        <f t="shared" ref="S12:S16" ca="1" si="65">IF(DQ27="","",DQ27)</f>
        <v/>
      </c>
      <c r="T12" s="295" t="str">
        <f t="shared" ref="T12:T16" ca="1" si="66">IF(DR27="","",DR27)</f>
        <v/>
      </c>
      <c r="U12" s="295" t="str">
        <f t="shared" ref="U12:U16" ca="1" si="67">IF(DS27="","",DS27)</f>
        <v/>
      </c>
      <c r="V12" s="1158" t="s">
        <v>502</v>
      </c>
      <c r="W12" s="1159"/>
      <c r="X12" s="445">
        <f ca="1">IF(DP32="",0,DP32)</f>
        <v>249.95</v>
      </c>
      <c r="Y12"/>
      <c r="AB12" s="299"/>
      <c r="AC12" s="358">
        <f>IF('Data Entry'!B18="","",'Data Entry'!B18)</f>
        <v>16</v>
      </c>
      <c r="AD12" s="356" t="str">
        <f>IF('Data Entry'!A18="","",'Data Entry'!A18)</f>
        <v>Audible</v>
      </c>
      <c r="AE12" s="363">
        <f>IF('Data Entry'!C18="","",'Data Entry'!C18)</f>
        <v>14.95</v>
      </c>
      <c r="AF12" s="402" t="str">
        <f>IF('Data Entry'!E18="","",'Data Entry'!E18)</f>
        <v>Monthly</v>
      </c>
      <c r="AG12" s="300"/>
      <c r="AH12"/>
      <c r="AI12" s="304" t="str">
        <f t="shared" ca="1" si="28"/>
        <v/>
      </c>
      <c r="AJ12" s="305" t="str">
        <f t="shared" ca="1" si="7"/>
        <v/>
      </c>
      <c r="AK12" s="306" t="str">
        <f t="shared" ca="1" si="8"/>
        <v/>
      </c>
      <c r="AL12" s="307" t="str">
        <f t="shared" ca="1" si="9"/>
        <v/>
      </c>
      <c r="AM12" s="304" t="str">
        <f t="shared" ca="1" si="29"/>
        <v/>
      </c>
      <c r="AN12" s="305" t="str">
        <f t="shared" ca="1" si="10"/>
        <v/>
      </c>
      <c r="AO12" s="306" t="str">
        <f t="shared" ca="1" si="11"/>
        <v/>
      </c>
      <c r="AP12" s="307" t="str">
        <f t="shared" ca="1" si="12"/>
        <v/>
      </c>
      <c r="AQ12" s="304" t="str">
        <f t="shared" ca="1" si="30"/>
        <v/>
      </c>
      <c r="AR12" s="305" t="str">
        <f t="shared" ca="1" si="13"/>
        <v/>
      </c>
      <c r="AS12" s="306" t="str">
        <f t="shared" ca="1" si="14"/>
        <v/>
      </c>
      <c r="AT12" s="307" t="str">
        <f t="shared" ca="1" si="15"/>
        <v/>
      </c>
      <c r="AU12" s="304" t="str">
        <f t="shared" ca="1" si="31"/>
        <v/>
      </c>
      <c r="AV12" s="305" t="str">
        <f t="shared" ca="1" si="16"/>
        <v/>
      </c>
      <c r="AW12" s="306" t="str">
        <f t="shared" ca="1" si="17"/>
        <v/>
      </c>
      <c r="AX12" s="307" t="str">
        <f t="shared" ca="1" si="18"/>
        <v/>
      </c>
      <c r="AY12" s="304" t="str">
        <f t="shared" ca="1" si="32"/>
        <v/>
      </c>
      <c r="AZ12" s="305" t="str">
        <f t="shared" ca="1" si="19"/>
        <v/>
      </c>
      <c r="BA12" s="306" t="str">
        <f t="shared" ca="1" si="20"/>
        <v/>
      </c>
      <c r="BB12" s="307" t="str">
        <f t="shared" ca="1" si="21"/>
        <v/>
      </c>
      <c r="BC12" s="304" t="str">
        <f t="shared" ca="1" si="33"/>
        <v/>
      </c>
      <c r="BD12" s="305" t="str">
        <f t="shared" ca="1" si="22"/>
        <v/>
      </c>
      <c r="BE12" s="306" t="str">
        <f t="shared" ca="1" si="23"/>
        <v/>
      </c>
      <c r="BF12" s="307" t="str">
        <f t="shared" ca="1" si="24"/>
        <v/>
      </c>
      <c r="BG12" s="304" t="str">
        <f t="shared" ca="1" si="34"/>
        <v/>
      </c>
      <c r="BH12" s="305" t="str">
        <f t="shared" ca="1" si="25"/>
        <v/>
      </c>
      <c r="BI12" s="306" t="str">
        <f t="shared" ca="1" si="26"/>
        <v/>
      </c>
      <c r="BJ12" s="307" t="str">
        <f t="shared" ca="1" si="27"/>
        <v/>
      </c>
      <c r="BL12" s="412" t="str">
        <f ca="1">IF(OR(BM12="",BM12=0),"",MAX(BL$5:BL11)+1)</f>
        <v/>
      </c>
      <c r="BM12" s="316" t="str">
        <f ca="1">IFERROR(INDEX($AJ$6:$AJ$17, ROWS(BM$4:$BM10)), IFERROR(INDEX($AN$6:$AN$17, ROWS(BM$4:$BM10)-ROWS($AJ$6:$AJ$17)), IFERROR(INDEX($AR$6:$AR$17, ROWS(BM$4:$BM10)-ROWS($AJ$6:$AJ$17)-ROWS($AN$6:$AN$17)),IFERROR(INDEX($AV$6:$AV$17, ROWS(BM$4:$BM10)-ROWS($AJ$6:$AJ$17)-ROWS($AN$6:$AN$17)-ROWS($AR$6:$AR$17)),IFERROR(INDEX($AZ$6:$AZ$17, ROWS(BM$4:$BM10)-ROWS($AJ$6:$AJ$17)-ROWS($AN$6:$AN$17)-ROWS($AR$6:$AR$17)-ROWS($AV$6:$AV$17)),IFERROR(INDEX($BD$6:$BD$17, ROWS(BM$4:$BM10)-ROWS($AJ$6:$AJ$17)-ROWS($AN$6:$AN$17)-ROWS($AR$6:$AR$17)-ROWS($AV$6:$AV$17)-ROWS($AZ$6:$AZ$17)),IFERROR(INDEX($BH$6:$BH$17, ROWS(BM$4:$BM10)-ROWS($AJ$6:$AJ$17)-ROWS($AN$6:$AN$17)-ROWS($AR$6:$AR$17)-ROWS($AV$6:$AV$17)-ROWS($AZ$6:$AZ$17)-ROWS($BD$6:$BD$17)), "")))))))</f>
        <v/>
      </c>
      <c r="BN12" s="316" t="str">
        <f t="shared" ca="1" si="35"/>
        <v>Internet</v>
      </c>
      <c r="BO12" s="316" t="str">
        <f ca="1">IF(OR(BP12="",BP12=0),"",MAX(BO$5:BO11)+1)</f>
        <v/>
      </c>
      <c r="BP12" s="316" t="str">
        <f ca="1">IFERROR(INDEX($AK$6:$AK$17, ROWS($BP$4:BP10)), IFERROR(INDEX($AO$6:$AO$17, ROWS($BP$4:BP10)-ROWS($AK$6:$AK$17)), IFERROR(INDEX($AS$6:$AS$17, ROWS($BP$4:BP10)-ROWS($AK$6:$AK$17)-ROWS($AO$6:$AO$17)),IFERROR(INDEX($AW$6:$AW$17, ROWS($BP$4:BP10)-ROWS($AK$6:$AK$17)-ROWS($AO$6:$AO$17)-ROWS($AS$6:$AS$17)),IFERROR(INDEX($BA$6:$BA$17, ROWS($BP$4:BP10)-ROWS($AK$6:$AK$17)-ROWS($AO$6:$AO$17)-ROWS($AS$6:$AS$17)-ROWS($AW$6:$AW$17)),IFERROR(INDEX($BE$6:$BE$17, ROWS($BP$4:BP10)-ROWS($AK$6:$AK$17)-ROWS($AO$6:$AO$17)-ROWS($AS$6:$AS$17)-ROWS($AW$6:$AW$17)-ROWS($BA$6:$BA$17)),IFERROR(INDEX($BI$6:$BI$17, ROWS($BP$4:BP10)-ROWS($AK$6:$AK$17)-ROWS($AO$6:$AO$17)-ROWS($AS$6:$AS$17)-ROWS($AW$6:$AW$17)-ROWS($BA$6:$BA$17)-ROWS($BE$6:$BE$17)), "")))))))</f>
        <v/>
      </c>
      <c r="BQ12" s="316">
        <f t="shared" ca="1" si="36"/>
        <v>100</v>
      </c>
      <c r="BR12" s="413" t="str">
        <f t="shared" ca="1" si="37"/>
        <v/>
      </c>
      <c r="BS12" s="412" t="str">
        <f ca="1">IF(OR(BT12="",BT12=0),"",MAX(BS$5:BS11)+1)</f>
        <v/>
      </c>
      <c r="BT12" s="316" t="str">
        <f ca="1">IFERROR(INDEX($AJ$22:$AJ$33, ROWS($BT$4:BT10)), IFERROR(INDEX($AN$22:$AN$33, ROWS($BT$4:BT10)-ROWS($AJ$22:$AJ$33)), IFERROR(INDEX($AR$22:$AR$33, ROWS($BT$4:BT10)-ROWS($AJ$22:$AJ$33)-ROWS($AN$22:$AN$33)),IFERROR(INDEX($AV$22:$AV$33, ROWS($BT$4:BT10)-ROWS($AJ$22:$AJ$33)-ROWS($AN$22:$AN$33)-ROWS($AR$22:$AR$33)),IFERROR(INDEX($AZ$22:$AZ$33, ROWS($BT$4:BT10)-ROWS($AJ$22:$AJ$33)-ROWS($AN$22:$AN$33)-ROWS($AR$22:$AR$33)-ROWS($AV$22:$AV$33)),IFERROR(INDEX($BD$22:$BD$33, ROWS($BT$4:BT10)-ROWS($AJ$22:$AJ$33)-ROWS($AN$22:$AN$33)-ROWS($AR$22:$AR$33)-ROWS($AV$22:$AV$33)-ROWS($AZ$22:$AZ$33)),IFERROR(INDEX($BH$22:$BH$33, ROWS($BT$4:BT10)-ROWS($AJ$22:$AJ$33)-ROWS($AN$22:$AN$33)-ROWS($AR$22:$AR$33)-ROWS($AV$22:$AV$33)-ROWS($AZ$22:$AZ$33)-ROWS($BD$22:$BD$33)), "")))))))</f>
        <v/>
      </c>
      <c r="BU12" s="316" t="str">
        <f t="shared" ca="1" si="38"/>
        <v/>
      </c>
      <c r="BV12" s="316" t="str">
        <f ca="1">IF(OR(BW12="",BW12=0),"",MAX(BV$5:BV11)+1)</f>
        <v/>
      </c>
      <c r="BW12" s="316" t="str">
        <f ca="1">IFERROR(INDEX($AK$22:$AK$33, ROWS($BW$4:BW10)), IFERROR(INDEX($AO$22:$AO$33, ROWS($BW$4:BW10)-ROWS($AK$22:$AK$33)), IFERROR(INDEX($AS$22:$AS$33, ROWS($BW$4:BW10)-ROWS($AK$22:$AK$33)-ROWS($AO$22:$AO$33)),IFERROR(INDEX($AW$22:$AW$33, ROWS($BW$4:BW10)-ROWS($AK$22:$AK$33)-ROWS($AO$22:$AO$33)-ROWS($AS$22:$AS$33)),IFERROR(INDEX($BA$22:$BA$33, ROWS($BW$4:BW10)-ROWS($AK$22:$AK$33)-ROWS($AO$22:$AO$33)-ROWS($AS$22:$AS$33)-ROWS($AW$22:$AW$33)),IFERROR(INDEX($BE$22:$BE$33, ROWS($BW$4:BW10)-ROWS($AK$22:$AK$33)-ROWS($AO$22:$AO$33)-ROWS($AS$22:$AS$33)-ROWS($AW$22:$AW$33)-ROWS($BA$22:$BA$33)),IFERROR(INDEX($BI$22:$BI$33, ROWS($BW$4:BW10)-ROWS($AK$22:$AK$33)-ROWS($AO$22:$AO$33)-ROWS($AS$22:$AS$33)-ROWS($AW$22:$AW$33)-ROWS($BA$22:$BA$33)-ROWS($BE$22:$BE$33)), "")))))))</f>
        <v/>
      </c>
      <c r="BX12" s="316" t="str">
        <f t="shared" ca="1" si="39"/>
        <v/>
      </c>
      <c r="BY12" s="413" t="str">
        <f t="shared" ca="1" si="40"/>
        <v/>
      </c>
      <c r="BZ12" s="412" t="str">
        <f ca="1">IF(OR(CA12="",CA12=0),"",MAX(BZ$5:BZ11)+1)</f>
        <v/>
      </c>
      <c r="CA12" s="316" t="str">
        <f ca="1">IFERROR(INDEX($AJ$38:$AJ$49, ROWS($CA$4:CA10)), IFERROR(INDEX($AN$38:$AN$49, ROWS($CA$4:CA10)-ROWS($AJ$38:$AJ$49)), IFERROR(INDEX($AR$38:$AR$49, ROWS($CA$4:CA10)-ROWS($AJ$38:$AJ$49)-ROWS($AN$38:$AN$49)),IFERROR(INDEX($AV$38:$AV$49, ROWS($CA$4:CA10)-ROWS($AJ$38:$AJ$49)-ROWS($AN$38:$AN$49)-ROWS($AR$38:$AR$49)),IFERROR(INDEX($AZ$38:$AZ$49, ROWS($CA$4:CA10)-ROWS($AJ$38:$AJ$49)-ROWS($AN$38:$AN$49)-ROWS($AR$38:$AR$49)-ROWS($AV$38:$AV$49)),IFERROR(INDEX($BD$38:$BD$49, ROWS($CA$4:CA10)-ROWS($AJ$38:$AJ$49)-ROWS($AN$38:$AN$49)-ROWS($AR$38:$AR$49)-ROWS($AV$38:$AV$49)-ROWS($AZ$38:$AZ$49)),IFERROR(INDEX($BH$38:$BH$49, ROWS($CA$4:CA10)-ROWS($AJ$38:$AJ$49)-ROWS($AN$38:$AN$49)-ROWS($AR$38:$AR$49)-ROWS($AV$38:$AV$49)-ROWS($AZ$38:$AZ$49)-ROWS($BD$38:$BD$49)), "")))))))</f>
        <v/>
      </c>
      <c r="CB12" s="316" t="str">
        <f t="shared" ca="1" si="41"/>
        <v>Audible</v>
      </c>
      <c r="CC12" s="316" t="str">
        <f ca="1">IF(OR(CD12="",CD12=0),"",MAX(CC$5:CC11)+1)</f>
        <v/>
      </c>
      <c r="CD12" s="316" t="str">
        <f ca="1">IFERROR(INDEX($AK$38:$AK$49, ROWS($CD$4:CD10)), IFERROR(INDEX($AO$38:$AO$49, ROWS($CD$4:CD10)-ROWS($AK$38:$AK$49)), IFERROR(INDEX($AS$38:$AS$49, ROWS($CD$4:CD10)-ROWS($AK$38:$AK$49)-ROWS($AO$38:$AO$49)),IFERROR(INDEX($AW$38:$AW$49, ROWS($CD$4:CD10)-ROWS($AK$38:$AK$49)-ROWS($AO$38:$AO$49)-ROWS($AS$38:$AS$49)),IFERROR(INDEX($BA$38:$BA$49, ROWS($CD$4:CD10)-ROWS($AK$38:$AK$49)-ROWS($AO$38:$AO$49)-ROWS($AS$38:$AS$49)-ROWS($AW$38:$AW$49)),IFERROR(INDEX($BE$38:$BE$49, ROWS($CD$4:CD10)-ROWS($AK$38:$AK$49)-ROWS($AO$38:$AO$49)-ROWS($AS$38:$AS$49)-ROWS($AW$38:$AW$49)-ROWS($BA$38:$BA$49)),IFERROR(INDEX($BI$38:$BI$49, ROWS($CD$4:CD10)-ROWS($AK$38:$AK$49)-ROWS($AO$38:$AO$49)-ROWS($AS$38:$AS$49)-ROWS($AW$38:$AW$49)-ROWS($BA$38:$BA$49)-ROWS($BE$38:$BE$49)), "")))))))</f>
        <v/>
      </c>
      <c r="CE12" s="316">
        <f t="shared" ca="1" si="42"/>
        <v>14.95</v>
      </c>
      <c r="CF12" s="413" t="str">
        <f t="shared" ca="1" si="43"/>
        <v/>
      </c>
      <c r="CG12" s="412" t="str">
        <f ca="1">IF(OR(CH12="",CH12=0),"",MAX(CG$5:CG11)+1)</f>
        <v/>
      </c>
      <c r="CH12" s="316" t="str">
        <f ca="1">IFERROR(INDEX($AJ$54:$AJ$65, ROWS($CH$4:CH10)), IFERROR(INDEX($AN$54:$AN$65, ROWS($CH$4:CH10)-ROWS($AJ$54:$AJ$65)), IFERROR(INDEX($AR$54:$AR$65, ROWS($CH$4:CH10)-ROWS($AJ$54:$AJ$65)-ROWS($AN$54:$AN$65)),IFERROR(INDEX($AV$54:$AV$65, ROWS($CH$4:CH10)-ROWS($AJ$54:$AJ$65)-ROWS($AN$54:$AN$65)-ROWS($AR$54:$AR$65)),IFERROR(INDEX($AZ$54:$AZ$65, ROWS($CH$4:CH10)-ROWS($AJ$54:$AJ$65)-ROWS($AN$54:$AN$65)-ROWS($AR$54:$AR$65)-ROWS($AV$54:$AV$65)),IFERROR(INDEX($BD$54:$BD$65, ROWS($CH$4:CH10)-ROWS($AJ$54:$AJ$65)-ROWS($AN$54:$AN$65)-ROWS($AR$54:$AR$65)-ROWS($AV$54:$AV$65)-ROWS($AZ$54:$AZ$65)),IFERROR(INDEX($BH$54:$BH$65, ROWS($CH$4:CH10)-ROWS($AJ$54:$AJ$65)-ROWS($AN$54:$AN$65)-ROWS($AR$54:$AR$65)-ROWS($AV$54:$AV$65)-ROWS($AZ$54:$AZ$65)-ROWS($BD$54:$BD$65)), "")))))))</f>
        <v/>
      </c>
      <c r="CI12" s="316" t="str">
        <f t="shared" ca="1" si="44"/>
        <v/>
      </c>
      <c r="CJ12" s="316" t="str">
        <f ca="1">IF(OR(CK12="",CK12=0),"",MAX(CJ$5:CJ11)+1)</f>
        <v/>
      </c>
      <c r="CK12" s="316" t="str">
        <f ca="1">IFERROR(INDEX($AK$54:$AK$65, ROWS($CK$4:CK10)), IFERROR(INDEX($AO$54:$AO$65, ROWS($CK$4:CK10)-ROWS($AK$54:$AK$65)), IFERROR(INDEX($AS$54:$AS$65, ROWS($CK$4:CK10)-ROWS($AK$54:$AK$65)-ROWS($AO$54:$AO$65)),IFERROR(INDEX($AW$54:$AW$65, ROWS($CK$4:CK10)-ROWS($AK$54:$AK$65)-ROWS($AO$54:$AO$65)-ROWS($AS$54:$AS$65)),IFERROR(INDEX($BA$54:$BA$65, ROWS($CK$4:CK10)-ROWS($AK$54:$AK$65)-ROWS($AO$54:$AO$65)-ROWS($AS$54:$AS$65)-ROWS($AW$54:$AW$65)),IFERROR(INDEX($BE$54:$BE$65, ROWS($CK$4:CK10)-ROWS($AK$54:$AK$65)-ROWS($AO$54:$AO$65)-ROWS($AS$54:$AS$65)-ROWS($AW$54:$AW$65)-ROWS($BA$54:$BA$65)),IFERROR(INDEX($BI$54:$BI$65, ROWS($CK$4:CK10)-ROWS($AK$54:$AK$65)-ROWS($AO$54:$AO$65)-ROWS($AS$54:$AS$65)-ROWS($AW$54:$AW$65)-ROWS($BA$54:$BA$65)-ROWS($BE$54:$BE$65)), "")))))))</f>
        <v/>
      </c>
      <c r="CL12" s="316" t="str">
        <f t="shared" ca="1" si="45"/>
        <v/>
      </c>
      <c r="CM12" s="413" t="str">
        <f t="shared" ca="1" si="46"/>
        <v/>
      </c>
      <c r="CN12" s="412" t="str">
        <f ca="1">IF(OR(CO12="",CO12=0),"",MAX(CN$5:CN11)+1)</f>
        <v/>
      </c>
      <c r="CO12" s="316" t="str">
        <f ca="1">IFERROR(INDEX($AJ$70:$AJ$81, ROWS($CO$4:CO10)), IFERROR(INDEX($AN$70:$AN$81, ROWS($CO$4:CO10)-ROWS($AJ$70:$AJ$81)), IFERROR(INDEX($AR$70:$AR$81, ROWS($CO$4:CO10)-ROWS($AJ$70:$AJ$81)-ROWS($AN$70:$AN$81)),IFERROR(INDEX($AV$70:$AV$81, ROWS($CO$4:CO10)-ROWS($AJ$70:$AJ$81)-ROWS($AN$70:$AN$81)-ROWS($AR$70:$AR$81)),IFERROR(INDEX($AZ$70:$AZ$81, ROWS($CO$4:CO10)-ROWS($AJ$70:$AJ$81)-ROWS($AN$70:$AN$81)-ROWS($AR$70:$AR$81)-ROWS($AV$70:$AV$81)),IFERROR(INDEX($BD$70:$BD$81, ROWS($CO$4:CO10)-ROWS($AJ$70:$AJ$81)-ROWS($AN$70:$AN$81)-ROWS($AR$70:$AR$81)-ROWS($AV$70:$AV$81)-ROWS($AZ$70:$AZ$81)),IFERROR(INDEX($BH$70:$BH$81, ROWS($CO$4:CO10)-ROWS($AJ$70:$AJ$81)-ROWS($AN$70:$AN$81)-ROWS($AR$70:$AR$81)-ROWS($AV$70:$AV$81)-ROWS($AZ$70:$AZ$81)-ROWS($BD$70:$BD$81)), "")))))))</f>
        <v/>
      </c>
      <c r="CP12" s="316" t="str">
        <f t="shared" ca="1" si="47"/>
        <v/>
      </c>
      <c r="CQ12" s="316" t="str">
        <f ca="1">IF(OR(CR12="",CR12=0),"",MAX(CQ$5:CQ11)+1)</f>
        <v/>
      </c>
      <c r="CR12" s="316" t="str">
        <f ca="1">IFERROR(INDEX($AK$70:$AK$81, ROWS($CR$4:CR10)), IFERROR(INDEX($AO$70:$AO$81, ROWS($CR$4:CR10)-ROWS($AK$70:$AK$81)), IFERROR(INDEX($AS$70:$AS$81, ROWS($CR$4:CR10)-ROWS($AK$70:$AK$81)-ROWS($AO$70:$AO$81)),IFERROR(INDEX($AW$70:$AW$81, ROWS($CR$4:CR10)-ROWS($AK$70:$AK$81)-ROWS($AO$70:$AO$81)-ROWS($AS$70:$AS$81)),IFERROR(INDEX($BA$70:$BA$81, ROWS($CR$4:CR10)-ROWS($AK$70:$AK$81)-ROWS($AO$70:$AO$81)-ROWS($AS$70:$AS$81)-ROWS($AW$70:$AW$81)),IFERROR(INDEX($BE$70:$BE$81, ROWS($CR$4:CR10)-ROWS($AK$70:$AK$81)-ROWS($AO$70:$AO$81)-ROWS($AS$70:$AS$81)-ROWS($AW$70:$AW$81)-ROWS($BA$70:$BA$81)),IFERROR(INDEX($BI$70:$BI$81, ROWS($CR$4:CR10)-ROWS($AK$70:$AK$81)-ROWS($AO$70:$AO$81)-ROWS($AS$70:$AS$81)-ROWS($AW$70:$AW$81)-ROWS($BA$70:$BA$81)-ROWS($BE$70:$BE$81)), "")))))))</f>
        <v/>
      </c>
      <c r="CS12" s="316" t="str">
        <f t="shared" ca="1" si="48"/>
        <v/>
      </c>
      <c r="CT12" s="413" t="str">
        <f t="shared" ca="1" si="49"/>
        <v/>
      </c>
      <c r="CU12" s="412" t="str">
        <f>IF(OR(CV12="",CV12=0),"",MAX(CU$5:CU11)+1)</f>
        <v/>
      </c>
      <c r="CV12" s="316">
        <f>IFERROR(INDEX($AJ$86:$AJ$97, ROWS($CV$4:CV10)), IFERROR(INDEX($AN$86:$AN$97, ROWS($CV$4:CV10)-ROWS($AJ$86:$AJ$97)), ""))</f>
        <v>0</v>
      </c>
      <c r="CW12" s="316" t="str">
        <f t="shared" si="50"/>
        <v/>
      </c>
      <c r="CX12" s="316" t="str">
        <f>IF(OR(CY12="",CY12=0),"",MAX(CX$5:CX11)+1)</f>
        <v/>
      </c>
      <c r="CY12" s="316">
        <f>IFERROR(INDEX($AK$86:$AK$97, ROWS($CY$4:CY10)), IFERROR(INDEX($AO$86:$AO$97, ROWS($CY$4:CY10)-ROWS($AK$86:$AK$97)), ""))</f>
        <v>0</v>
      </c>
      <c r="CZ12" s="316" t="str">
        <f t="shared" si="51"/>
        <v/>
      </c>
      <c r="DA12" s="413" t="str">
        <f t="shared" si="52"/>
        <v/>
      </c>
      <c r="DC12" s="438">
        <f ca="1">IF(OR(DD12="",DD12=0),"",MAX(DC$5:DC11)+1)</f>
        <v>5</v>
      </c>
      <c r="DD12" s="434" t="str">
        <f t="shared" ca="1" si="53"/>
        <v>Internet</v>
      </c>
      <c r="DE12" s="413">
        <f t="shared" ca="1" si="54"/>
        <v>100</v>
      </c>
      <c r="DF12" s="431" t="str">
        <f ca="1">IF(OR(DG12="",DG12=0),"",MAX(DF$5:DF11)+1)</f>
        <v/>
      </c>
      <c r="DG12" s="412" t="str">
        <f t="shared" ca="1" si="55"/>
        <v/>
      </c>
      <c r="DH12" s="413" t="str">
        <f t="shared" ca="1" si="56"/>
        <v/>
      </c>
      <c r="DI12" s="412" t="str">
        <f t="shared" ca="1" si="57"/>
        <v>Pet Care</v>
      </c>
      <c r="DJ12" s="413">
        <f t="shared" ca="1" si="58"/>
        <v>80</v>
      </c>
      <c r="DK12" s="412" t="str">
        <f t="shared" ca="1" si="59"/>
        <v/>
      </c>
      <c r="DL12" s="413" t="str">
        <f t="shared" ca="1" si="60"/>
        <v/>
      </c>
      <c r="DN12" s="1192" t="s">
        <v>505</v>
      </c>
      <c r="DO12" s="1193"/>
      <c r="DP12" s="443">
        <f ca="1">IF(DJ6="","",SUM(DJ6:DJ23))</f>
        <v>1455</v>
      </c>
      <c r="DQ12" s="1192" t="s">
        <v>506</v>
      </c>
      <c r="DR12" s="1193"/>
      <c r="DS12" s="444">
        <f ca="1">IF(DL6="","",SUM(DL6:DL23))</f>
        <v>1950</v>
      </c>
    </row>
    <row r="13" spans="1:123" s="292" customFormat="1" ht="15" customHeight="1" x14ac:dyDescent="0.3">
      <c r="A13" s="1183"/>
      <c r="B13" s="1182"/>
      <c r="C13" s="1183"/>
      <c r="D13" s="1182"/>
      <c r="E13" s="1183"/>
      <c r="F13" s="1182"/>
      <c r="G13" s="1183"/>
      <c r="H13" s="1182"/>
      <c r="I13" s="1183"/>
      <c r="J13" s="1182"/>
      <c r="K13" s="1183"/>
      <c r="L13" s="1182"/>
      <c r="M13" s="1183"/>
      <c r="N13" s="1182"/>
      <c r="P13" s="295" t="str">
        <f t="shared" ca="1" si="62"/>
        <v/>
      </c>
      <c r="Q13" s="295" t="str">
        <f t="shared" ca="1" si="63"/>
        <v/>
      </c>
      <c r="R13" s="295" t="str">
        <f t="shared" ca="1" si="64"/>
        <v/>
      </c>
      <c r="S13" s="296" t="str">
        <f t="shared" ca="1" si="65"/>
        <v/>
      </c>
      <c r="T13" s="295" t="str">
        <f t="shared" ca="1" si="66"/>
        <v/>
      </c>
      <c r="U13" s="295" t="str">
        <f t="shared" ca="1" si="67"/>
        <v/>
      </c>
      <c r="V13" s="1158" t="s">
        <v>507</v>
      </c>
      <c r="W13" s="1159"/>
      <c r="X13" s="445">
        <f ca="1">IF(DS32="",0,DS32)</f>
        <v>400</v>
      </c>
      <c r="Y13"/>
      <c r="AB13" s="299"/>
      <c r="AC13" s="358">
        <f>IF('Data Entry'!B19="","",'Data Entry'!B19)</f>
        <v>29</v>
      </c>
      <c r="AD13" s="356" t="str">
        <f>IF('Data Entry'!A19="","",'Data Entry'!A19)</f>
        <v>Spotify</v>
      </c>
      <c r="AE13" s="363">
        <f>IF('Data Entry'!C19="","",'Data Entry'!C19)</f>
        <v>9.99</v>
      </c>
      <c r="AF13" s="402" t="str">
        <f>IF('Data Entry'!E19="","",'Data Entry'!E19)</f>
        <v>Monthly</v>
      </c>
      <c r="AG13" s="300"/>
      <c r="AH13"/>
      <c r="AI13" s="304" t="str">
        <f t="shared" ca="1" si="28"/>
        <v/>
      </c>
      <c r="AJ13" s="305" t="str">
        <f t="shared" ca="1" si="7"/>
        <v/>
      </c>
      <c r="AK13" s="306" t="str">
        <f t="shared" ca="1" si="8"/>
        <v/>
      </c>
      <c r="AL13" s="307" t="str">
        <f t="shared" ca="1" si="9"/>
        <v/>
      </c>
      <c r="AM13" s="304" t="str">
        <f t="shared" ca="1" si="29"/>
        <v/>
      </c>
      <c r="AN13" s="305" t="str">
        <f t="shared" ca="1" si="10"/>
        <v/>
      </c>
      <c r="AO13" s="306" t="str">
        <f t="shared" ca="1" si="11"/>
        <v/>
      </c>
      <c r="AP13" s="307" t="str">
        <f t="shared" ca="1" si="12"/>
        <v/>
      </c>
      <c r="AQ13" s="304" t="str">
        <f t="shared" ca="1" si="30"/>
        <v/>
      </c>
      <c r="AR13" s="305" t="str">
        <f t="shared" ca="1" si="13"/>
        <v/>
      </c>
      <c r="AS13" s="306" t="str">
        <f t="shared" ca="1" si="14"/>
        <v/>
      </c>
      <c r="AT13" s="307" t="str">
        <f t="shared" ca="1" si="15"/>
        <v/>
      </c>
      <c r="AU13" s="304" t="str">
        <f t="shared" ca="1" si="31"/>
        <v/>
      </c>
      <c r="AV13" s="305" t="str">
        <f t="shared" ca="1" si="16"/>
        <v/>
      </c>
      <c r="AW13" s="306" t="str">
        <f t="shared" ca="1" si="17"/>
        <v/>
      </c>
      <c r="AX13" s="307" t="str">
        <f t="shared" ca="1" si="18"/>
        <v/>
      </c>
      <c r="AY13" s="304" t="str">
        <f t="shared" ca="1" si="32"/>
        <v/>
      </c>
      <c r="AZ13" s="305" t="str">
        <f t="shared" ca="1" si="19"/>
        <v/>
      </c>
      <c r="BA13" s="306" t="str">
        <f t="shared" ca="1" si="20"/>
        <v/>
      </c>
      <c r="BB13" s="307" t="str">
        <f t="shared" ca="1" si="21"/>
        <v/>
      </c>
      <c r="BC13" s="304" t="str">
        <f t="shared" ca="1" si="33"/>
        <v/>
      </c>
      <c r="BD13" s="305" t="str">
        <f t="shared" ca="1" si="22"/>
        <v/>
      </c>
      <c r="BE13" s="306" t="str">
        <f t="shared" ca="1" si="23"/>
        <v/>
      </c>
      <c r="BF13" s="307" t="str">
        <f t="shared" ca="1" si="24"/>
        <v/>
      </c>
      <c r="BG13" s="304" t="str">
        <f t="shared" ca="1" si="34"/>
        <v/>
      </c>
      <c r="BH13" s="305" t="str">
        <f t="shared" ca="1" si="25"/>
        <v/>
      </c>
      <c r="BI13" s="306" t="str">
        <f t="shared" ca="1" si="26"/>
        <v/>
      </c>
      <c r="BJ13" s="307" t="str">
        <f t="shared" ca="1" si="27"/>
        <v/>
      </c>
      <c r="BL13" s="412" t="str">
        <f ca="1">IF(OR(BM13="",BM13=0),"",MAX(BL$5:BL12)+1)</f>
        <v/>
      </c>
      <c r="BM13" s="316" t="str">
        <f ca="1">IFERROR(INDEX($AJ$6:$AJ$17, ROWS(BM$4:$BM11)), IFERROR(INDEX($AN$6:$AN$17, ROWS(BM$4:$BM11)-ROWS($AJ$6:$AJ$17)), IFERROR(INDEX($AR$6:$AR$17, ROWS(BM$4:$BM11)-ROWS($AJ$6:$AJ$17)-ROWS($AN$6:$AN$17)),IFERROR(INDEX($AV$6:$AV$17, ROWS(BM$4:$BM11)-ROWS($AJ$6:$AJ$17)-ROWS($AN$6:$AN$17)-ROWS($AR$6:$AR$17)),IFERROR(INDEX($AZ$6:$AZ$17, ROWS(BM$4:$BM11)-ROWS($AJ$6:$AJ$17)-ROWS($AN$6:$AN$17)-ROWS($AR$6:$AR$17)-ROWS($AV$6:$AV$17)),IFERROR(INDEX($BD$6:$BD$17, ROWS(BM$4:$BM11)-ROWS($AJ$6:$AJ$17)-ROWS($AN$6:$AN$17)-ROWS($AR$6:$AR$17)-ROWS($AV$6:$AV$17)-ROWS($AZ$6:$AZ$17)),IFERROR(INDEX($BH$6:$BH$17, ROWS(BM$4:$BM11)-ROWS($AJ$6:$AJ$17)-ROWS($AN$6:$AN$17)-ROWS($AR$6:$AR$17)-ROWS($AV$6:$AV$17)-ROWS($AZ$6:$AZ$17)-ROWS($BD$6:$BD$17)), "")))))))</f>
        <v/>
      </c>
      <c r="BN13" s="316" t="str">
        <f t="shared" ca="1" si="35"/>
        <v>D. Store Card 3</v>
      </c>
      <c r="BO13" s="316" t="str">
        <f ca="1">IF(OR(BP13="",BP13=0),"",MAX(BO$5:BO12)+1)</f>
        <v/>
      </c>
      <c r="BP13" s="316" t="str">
        <f ca="1">IFERROR(INDEX($AK$6:$AK$17, ROWS($BP$4:BP11)), IFERROR(INDEX($AO$6:$AO$17, ROWS($BP$4:BP11)-ROWS($AK$6:$AK$17)), IFERROR(INDEX($AS$6:$AS$17, ROWS($BP$4:BP11)-ROWS($AK$6:$AK$17)-ROWS($AO$6:$AO$17)),IFERROR(INDEX($AW$6:$AW$17, ROWS($BP$4:BP11)-ROWS($AK$6:$AK$17)-ROWS($AO$6:$AO$17)-ROWS($AS$6:$AS$17)),IFERROR(INDEX($BA$6:$BA$17, ROWS($BP$4:BP11)-ROWS($AK$6:$AK$17)-ROWS($AO$6:$AO$17)-ROWS($AS$6:$AS$17)-ROWS($AW$6:$AW$17)),IFERROR(INDEX($BE$6:$BE$17, ROWS($BP$4:BP11)-ROWS($AK$6:$AK$17)-ROWS($AO$6:$AO$17)-ROWS($AS$6:$AS$17)-ROWS($AW$6:$AW$17)-ROWS($BA$6:$BA$17)),IFERROR(INDEX($BI$6:$BI$17, ROWS($BP$4:BP11)-ROWS($AK$6:$AK$17)-ROWS($AO$6:$AO$17)-ROWS($AS$6:$AS$17)-ROWS($AW$6:$AW$17)-ROWS($BA$6:$BA$17)-ROWS($BE$6:$BE$17)), "")))))))</f>
        <v/>
      </c>
      <c r="BQ13" s="316">
        <f t="shared" ca="1" si="36"/>
        <v>30</v>
      </c>
      <c r="BR13" s="413" t="str">
        <f t="shared" ca="1" si="37"/>
        <v/>
      </c>
      <c r="BS13" s="412" t="str">
        <f ca="1">IF(OR(BT13="",BT13=0),"",MAX(BS$5:BS12)+1)</f>
        <v/>
      </c>
      <c r="BT13" s="316" t="str">
        <f ca="1">IFERROR(INDEX($AJ$22:$AJ$33, ROWS($BT$4:BT11)), IFERROR(INDEX($AN$22:$AN$33, ROWS($BT$4:BT11)-ROWS($AJ$22:$AJ$33)), IFERROR(INDEX($AR$22:$AR$33, ROWS($BT$4:BT11)-ROWS($AJ$22:$AJ$33)-ROWS($AN$22:$AN$33)),IFERROR(INDEX($AV$22:$AV$33, ROWS($BT$4:BT11)-ROWS($AJ$22:$AJ$33)-ROWS($AN$22:$AN$33)-ROWS($AR$22:$AR$33)),IFERROR(INDEX($AZ$22:$AZ$33, ROWS($BT$4:BT11)-ROWS($AJ$22:$AJ$33)-ROWS($AN$22:$AN$33)-ROWS($AR$22:$AR$33)-ROWS($AV$22:$AV$33)),IFERROR(INDEX($BD$22:$BD$33, ROWS($BT$4:BT11)-ROWS($AJ$22:$AJ$33)-ROWS($AN$22:$AN$33)-ROWS($AR$22:$AR$33)-ROWS($AV$22:$AV$33)-ROWS($AZ$22:$AZ$33)),IFERROR(INDEX($BH$22:$BH$33, ROWS($BT$4:BT11)-ROWS($AJ$22:$AJ$33)-ROWS($AN$22:$AN$33)-ROWS($AR$22:$AR$33)-ROWS($AV$22:$AV$33)-ROWS($AZ$22:$AZ$33)-ROWS($BD$22:$BD$33)), "")))))))</f>
        <v/>
      </c>
      <c r="BU13" s="316" t="str">
        <f t="shared" ca="1" si="38"/>
        <v/>
      </c>
      <c r="BV13" s="316" t="str">
        <f ca="1">IF(OR(BW13="",BW13=0),"",MAX(BV$5:BV12)+1)</f>
        <v/>
      </c>
      <c r="BW13" s="316" t="str">
        <f ca="1">IFERROR(INDEX($AK$22:$AK$33, ROWS($BW$4:BW11)), IFERROR(INDEX($AO$22:$AO$33, ROWS($BW$4:BW11)-ROWS($AK$22:$AK$33)), IFERROR(INDEX($AS$22:$AS$33, ROWS($BW$4:BW11)-ROWS($AK$22:$AK$33)-ROWS($AO$22:$AO$33)),IFERROR(INDEX($AW$22:$AW$33, ROWS($BW$4:BW11)-ROWS($AK$22:$AK$33)-ROWS($AO$22:$AO$33)-ROWS($AS$22:$AS$33)),IFERROR(INDEX($BA$22:$BA$33, ROWS($BW$4:BW11)-ROWS($AK$22:$AK$33)-ROWS($AO$22:$AO$33)-ROWS($AS$22:$AS$33)-ROWS($AW$22:$AW$33)),IFERROR(INDEX($BE$22:$BE$33, ROWS($BW$4:BW11)-ROWS($AK$22:$AK$33)-ROWS($AO$22:$AO$33)-ROWS($AS$22:$AS$33)-ROWS($AW$22:$AW$33)-ROWS($BA$22:$BA$33)),IFERROR(INDEX($BI$22:$BI$33, ROWS($BW$4:BW11)-ROWS($AK$22:$AK$33)-ROWS($AO$22:$AO$33)-ROWS($AS$22:$AS$33)-ROWS($AW$22:$AW$33)-ROWS($BA$22:$BA$33)-ROWS($BE$22:$BE$33)), "")))))))</f>
        <v/>
      </c>
      <c r="BX13" s="316" t="str">
        <f t="shared" ca="1" si="39"/>
        <v/>
      </c>
      <c r="BY13" s="413" t="str">
        <f t="shared" ca="1" si="40"/>
        <v/>
      </c>
      <c r="BZ13" s="412" t="str">
        <f ca="1">IF(OR(CA13="",CA13=0),"",MAX(BZ$5:BZ12)+1)</f>
        <v/>
      </c>
      <c r="CA13" s="316" t="str">
        <f ca="1">IFERROR(INDEX($AJ$38:$AJ$49, ROWS($CA$4:CA11)), IFERROR(INDEX($AN$38:$AN$49, ROWS($CA$4:CA11)-ROWS($AJ$38:$AJ$49)), IFERROR(INDEX($AR$38:$AR$49, ROWS($CA$4:CA11)-ROWS($AJ$38:$AJ$49)-ROWS($AN$38:$AN$49)),IFERROR(INDEX($AV$38:$AV$49, ROWS($CA$4:CA11)-ROWS($AJ$38:$AJ$49)-ROWS($AN$38:$AN$49)-ROWS($AR$38:$AR$49)),IFERROR(INDEX($AZ$38:$AZ$49, ROWS($CA$4:CA11)-ROWS($AJ$38:$AJ$49)-ROWS($AN$38:$AN$49)-ROWS($AR$38:$AR$49)-ROWS($AV$38:$AV$49)),IFERROR(INDEX($BD$38:$BD$49, ROWS($CA$4:CA11)-ROWS($AJ$38:$AJ$49)-ROWS($AN$38:$AN$49)-ROWS($AR$38:$AR$49)-ROWS($AV$38:$AV$49)-ROWS($AZ$38:$AZ$49)),IFERROR(INDEX($BH$38:$BH$49, ROWS($CA$4:CA11)-ROWS($AJ$38:$AJ$49)-ROWS($AN$38:$AN$49)-ROWS($AR$38:$AR$49)-ROWS($AV$38:$AV$49)-ROWS($AZ$38:$AZ$49)-ROWS($BD$38:$BD$49)), "")))))))</f>
        <v/>
      </c>
      <c r="CB13" s="316" t="str">
        <f t="shared" ca="1" si="41"/>
        <v>Paycheck 2</v>
      </c>
      <c r="CC13" s="316" t="str">
        <f ca="1">IF(OR(CD13="",CD13=0),"",MAX(CC$5:CC12)+1)</f>
        <v/>
      </c>
      <c r="CD13" s="316" t="str">
        <f ca="1">IFERROR(INDEX($AK$38:$AK$49, ROWS($CD$4:CD11)), IFERROR(INDEX($AO$38:$AO$49, ROWS($CD$4:CD11)-ROWS($AK$38:$AK$49)), IFERROR(INDEX($AS$38:$AS$49, ROWS($CD$4:CD11)-ROWS($AK$38:$AK$49)-ROWS($AO$38:$AO$49)),IFERROR(INDEX($AW$38:$AW$49, ROWS($CD$4:CD11)-ROWS($AK$38:$AK$49)-ROWS($AO$38:$AO$49)-ROWS($AS$38:$AS$49)),IFERROR(INDEX($BA$38:$BA$49, ROWS($CD$4:CD11)-ROWS($AK$38:$AK$49)-ROWS($AO$38:$AO$49)-ROWS($AS$38:$AS$49)-ROWS($AW$38:$AW$49)),IFERROR(INDEX($BE$38:$BE$49, ROWS($CD$4:CD11)-ROWS($AK$38:$AK$49)-ROWS($AO$38:$AO$49)-ROWS($AS$38:$AS$49)-ROWS($AW$38:$AW$49)-ROWS($BA$38:$BA$49)),IFERROR(INDEX($BI$38:$BI$49, ROWS($CD$4:CD11)-ROWS($AK$38:$AK$49)-ROWS($AO$38:$AO$49)-ROWS($AS$38:$AS$49)-ROWS($AW$38:$AW$49)-ROWS($BA$38:$BA$49)-ROWS($BE$38:$BE$49)), "")))))))</f>
        <v/>
      </c>
      <c r="CE13" s="316">
        <f t="shared" ca="1" si="42"/>
        <v>400</v>
      </c>
      <c r="CF13" s="413" t="str">
        <f t="shared" ca="1" si="43"/>
        <v>Income</v>
      </c>
      <c r="CG13" s="412" t="str">
        <f ca="1">IF(OR(CH13="",CH13=0),"",MAX(CG$5:CG12)+1)</f>
        <v/>
      </c>
      <c r="CH13" s="316" t="str">
        <f ca="1">IFERROR(INDEX($AJ$54:$AJ$65, ROWS($CH$4:CH11)), IFERROR(INDEX($AN$54:$AN$65, ROWS($CH$4:CH11)-ROWS($AJ$54:$AJ$65)), IFERROR(INDEX($AR$54:$AR$65, ROWS($CH$4:CH11)-ROWS($AJ$54:$AJ$65)-ROWS($AN$54:$AN$65)),IFERROR(INDEX($AV$54:$AV$65, ROWS($CH$4:CH11)-ROWS($AJ$54:$AJ$65)-ROWS($AN$54:$AN$65)-ROWS($AR$54:$AR$65)),IFERROR(INDEX($AZ$54:$AZ$65, ROWS($CH$4:CH11)-ROWS($AJ$54:$AJ$65)-ROWS($AN$54:$AN$65)-ROWS($AR$54:$AR$65)-ROWS($AV$54:$AV$65)),IFERROR(INDEX($BD$54:$BD$65, ROWS($CH$4:CH11)-ROWS($AJ$54:$AJ$65)-ROWS($AN$54:$AN$65)-ROWS($AR$54:$AR$65)-ROWS($AV$54:$AV$65)-ROWS($AZ$54:$AZ$65)),IFERROR(INDEX($BH$54:$BH$65, ROWS($CH$4:CH11)-ROWS($AJ$54:$AJ$65)-ROWS($AN$54:$AN$65)-ROWS($AR$54:$AR$65)-ROWS($AV$54:$AV$65)-ROWS($AZ$54:$AZ$65)-ROWS($BD$54:$BD$65)), "")))))))</f>
        <v/>
      </c>
      <c r="CI13" s="316" t="str">
        <f t="shared" ca="1" si="44"/>
        <v/>
      </c>
      <c r="CJ13" s="316" t="str">
        <f ca="1">IF(OR(CK13="",CK13=0),"",MAX(CJ$5:CJ12)+1)</f>
        <v/>
      </c>
      <c r="CK13" s="316" t="str">
        <f ca="1">IFERROR(INDEX($AK$54:$AK$65, ROWS($CK$4:CK11)), IFERROR(INDEX($AO$54:$AO$65, ROWS($CK$4:CK11)-ROWS($AK$54:$AK$65)), IFERROR(INDEX($AS$54:$AS$65, ROWS($CK$4:CK11)-ROWS($AK$54:$AK$65)-ROWS($AO$54:$AO$65)),IFERROR(INDEX($AW$54:$AW$65, ROWS($CK$4:CK11)-ROWS($AK$54:$AK$65)-ROWS($AO$54:$AO$65)-ROWS($AS$54:$AS$65)),IFERROR(INDEX($BA$54:$BA$65, ROWS($CK$4:CK11)-ROWS($AK$54:$AK$65)-ROWS($AO$54:$AO$65)-ROWS($AS$54:$AS$65)-ROWS($AW$54:$AW$65)),IFERROR(INDEX($BE$54:$BE$65, ROWS($CK$4:CK11)-ROWS($AK$54:$AK$65)-ROWS($AO$54:$AO$65)-ROWS($AS$54:$AS$65)-ROWS($AW$54:$AW$65)-ROWS($BA$54:$BA$65)),IFERROR(INDEX($BI$54:$BI$65, ROWS($CK$4:CK11)-ROWS($AK$54:$AK$65)-ROWS($AO$54:$AO$65)-ROWS($AS$54:$AS$65)-ROWS($AW$54:$AW$65)-ROWS($BA$54:$BA$65)-ROWS($BE$54:$BE$65)), "")))))))</f>
        <v/>
      </c>
      <c r="CL13" s="316" t="str">
        <f t="shared" ca="1" si="45"/>
        <v/>
      </c>
      <c r="CM13" s="413" t="str">
        <f t="shared" ca="1" si="46"/>
        <v/>
      </c>
      <c r="CN13" s="412" t="str">
        <f ca="1">IF(OR(CO13="",CO13=0),"",MAX(CN$5:CN12)+1)</f>
        <v/>
      </c>
      <c r="CO13" s="316" t="str">
        <f ca="1">IFERROR(INDEX($AJ$70:$AJ$81, ROWS($CO$4:CO11)), IFERROR(INDEX($AN$70:$AN$81, ROWS($CO$4:CO11)-ROWS($AJ$70:$AJ$81)), IFERROR(INDEX($AR$70:$AR$81, ROWS($CO$4:CO11)-ROWS($AJ$70:$AJ$81)-ROWS($AN$70:$AN$81)),IFERROR(INDEX($AV$70:$AV$81, ROWS($CO$4:CO11)-ROWS($AJ$70:$AJ$81)-ROWS($AN$70:$AN$81)-ROWS($AR$70:$AR$81)),IFERROR(INDEX($AZ$70:$AZ$81, ROWS($CO$4:CO11)-ROWS($AJ$70:$AJ$81)-ROWS($AN$70:$AN$81)-ROWS($AR$70:$AR$81)-ROWS($AV$70:$AV$81)),IFERROR(INDEX($BD$70:$BD$81, ROWS($CO$4:CO11)-ROWS($AJ$70:$AJ$81)-ROWS($AN$70:$AN$81)-ROWS($AR$70:$AR$81)-ROWS($AV$70:$AV$81)-ROWS($AZ$70:$AZ$81)),IFERROR(INDEX($BH$70:$BH$81, ROWS($CO$4:CO11)-ROWS($AJ$70:$AJ$81)-ROWS($AN$70:$AN$81)-ROWS($AR$70:$AR$81)-ROWS($AV$70:$AV$81)-ROWS($AZ$70:$AZ$81)-ROWS($BD$70:$BD$81)), "")))))))</f>
        <v/>
      </c>
      <c r="CP13" s="316" t="str">
        <f t="shared" ca="1" si="47"/>
        <v/>
      </c>
      <c r="CQ13" s="316" t="str">
        <f ca="1">IF(OR(CR13="",CR13=0),"",MAX(CQ$5:CQ12)+1)</f>
        <v/>
      </c>
      <c r="CR13" s="316" t="str">
        <f ca="1">IFERROR(INDEX($AK$70:$AK$81, ROWS($CR$4:CR11)), IFERROR(INDEX($AO$70:$AO$81, ROWS($CR$4:CR11)-ROWS($AK$70:$AK$81)), IFERROR(INDEX($AS$70:$AS$81, ROWS($CR$4:CR11)-ROWS($AK$70:$AK$81)-ROWS($AO$70:$AO$81)),IFERROR(INDEX($AW$70:$AW$81, ROWS($CR$4:CR11)-ROWS($AK$70:$AK$81)-ROWS($AO$70:$AO$81)-ROWS($AS$70:$AS$81)),IFERROR(INDEX($BA$70:$BA$81, ROWS($CR$4:CR11)-ROWS($AK$70:$AK$81)-ROWS($AO$70:$AO$81)-ROWS($AS$70:$AS$81)-ROWS($AW$70:$AW$81)),IFERROR(INDEX($BE$70:$BE$81, ROWS($CR$4:CR11)-ROWS($AK$70:$AK$81)-ROWS($AO$70:$AO$81)-ROWS($AS$70:$AS$81)-ROWS($AW$70:$AW$81)-ROWS($BA$70:$BA$81)),IFERROR(INDEX($BI$70:$BI$81, ROWS($CR$4:CR11)-ROWS($AK$70:$AK$81)-ROWS($AO$70:$AO$81)-ROWS($AS$70:$AS$81)-ROWS($AW$70:$AW$81)-ROWS($BA$70:$BA$81)-ROWS($BE$70:$BE$81)), "")))))))</f>
        <v/>
      </c>
      <c r="CS13" s="316" t="str">
        <f t="shared" ca="1" si="48"/>
        <v/>
      </c>
      <c r="CT13" s="413" t="str">
        <f t="shared" ca="1" si="49"/>
        <v/>
      </c>
      <c r="CU13" s="412" t="str">
        <f>IF(OR(CV13="",CV13=0),"",MAX(CU$5:CU12)+1)</f>
        <v/>
      </c>
      <c r="CV13" s="316">
        <f>IFERROR(INDEX($AJ$86:$AJ$97, ROWS($CV$4:CV11)), IFERROR(INDEX($AN$86:$AN$97, ROWS($CV$4:CV11)-ROWS($AJ$86:$AJ$97)), ""))</f>
        <v>0</v>
      </c>
      <c r="CW13" s="316" t="str">
        <f t="shared" si="50"/>
        <v/>
      </c>
      <c r="CX13" s="316" t="str">
        <f>IF(OR(CY13="",CY13=0),"",MAX(CX$5:CX12)+1)</f>
        <v/>
      </c>
      <c r="CY13" s="316">
        <f>IFERROR(INDEX($AK$86:$AK$97, ROWS($CY$4:CY11)), IFERROR(INDEX($AO$86:$AO$97, ROWS($CY$4:CY11)-ROWS($AK$86:$AK$97)), ""))</f>
        <v>0</v>
      </c>
      <c r="CZ13" s="316" t="str">
        <f t="shared" si="51"/>
        <v/>
      </c>
      <c r="DA13" s="413" t="str">
        <f t="shared" si="52"/>
        <v/>
      </c>
      <c r="DC13" s="438">
        <f ca="1">IF(OR(DD13="",DD13=0),"",MAX(DC$5:DC12)+1)</f>
        <v>6</v>
      </c>
      <c r="DD13" s="434" t="str">
        <f t="shared" ca="1" si="53"/>
        <v>D. Store Card 3</v>
      </c>
      <c r="DE13" s="413">
        <f t="shared" ca="1" si="54"/>
        <v>30</v>
      </c>
      <c r="DF13" s="431" t="str">
        <f ca="1">IF(OR(DG13="",DG13=0),"",MAX(DF$5:DF12)+1)</f>
        <v/>
      </c>
      <c r="DG13" s="412" t="str">
        <f t="shared" ca="1" si="55"/>
        <v/>
      </c>
      <c r="DH13" s="413" t="str">
        <f t="shared" ca="1" si="56"/>
        <v/>
      </c>
      <c r="DI13" s="412" t="str">
        <f t="shared" ca="1" si="57"/>
        <v>Life Insurance</v>
      </c>
      <c r="DJ13" s="413">
        <f t="shared" ca="1" si="58"/>
        <v>70</v>
      </c>
      <c r="DK13" s="412" t="str">
        <f t="shared" ca="1" si="59"/>
        <v/>
      </c>
      <c r="DL13" s="413" t="str">
        <f t="shared" ca="1" si="60"/>
        <v/>
      </c>
    </row>
    <row r="14" spans="1:123" s="292" customFormat="1" ht="15" customHeight="1" x14ac:dyDescent="0.3">
      <c r="A14" s="1183"/>
      <c r="B14" s="1182"/>
      <c r="C14" s="1183"/>
      <c r="D14" s="1182"/>
      <c r="E14" s="1183"/>
      <c r="F14" s="1182"/>
      <c r="G14" s="1183"/>
      <c r="H14" s="1182"/>
      <c r="I14" s="1183"/>
      <c r="J14" s="1182"/>
      <c r="K14" s="1183"/>
      <c r="L14" s="1182"/>
      <c r="M14" s="1183"/>
      <c r="N14" s="1182"/>
      <c r="P14" s="295" t="str">
        <f t="shared" ca="1" si="62"/>
        <v/>
      </c>
      <c r="Q14" s="295" t="str">
        <f t="shared" ca="1" si="63"/>
        <v/>
      </c>
      <c r="R14" s="295" t="str">
        <f t="shared" ca="1" si="64"/>
        <v/>
      </c>
      <c r="S14" s="296" t="str">
        <f t="shared" ca="1" si="65"/>
        <v/>
      </c>
      <c r="T14" s="295" t="str">
        <f t="shared" ca="1" si="66"/>
        <v/>
      </c>
      <c r="U14" s="295" t="str">
        <f t="shared" ca="1" si="67"/>
        <v/>
      </c>
      <c r="V14" s="1158" t="s">
        <v>508</v>
      </c>
      <c r="W14" s="1159"/>
      <c r="X14" s="445">
        <f ca="1">IF(X10="",0,X10)</f>
        <v>495</v>
      </c>
      <c r="Y14"/>
      <c r="AB14" s="299"/>
      <c r="AC14" s="358">
        <f>IF('Data Entry'!B20="","",'Data Entry'!B20)</f>
        <v>11</v>
      </c>
      <c r="AD14" s="356" t="str">
        <f>IF('Data Entry'!A20="","",'Data Entry'!A20)</f>
        <v>Netflix</v>
      </c>
      <c r="AE14" s="363">
        <f>IF('Data Entry'!C20="","",'Data Entry'!C20)</f>
        <v>14.95</v>
      </c>
      <c r="AF14" s="402" t="str">
        <f>IF('Data Entry'!E20="","",'Data Entry'!E20)</f>
        <v>Monthly</v>
      </c>
      <c r="AG14" s="300"/>
      <c r="AH14"/>
      <c r="AI14" s="304" t="str">
        <f t="shared" ca="1" si="28"/>
        <v/>
      </c>
      <c r="AJ14" s="305" t="str">
        <f t="shared" ca="1" si="7"/>
        <v/>
      </c>
      <c r="AK14" s="306" t="str">
        <f t="shared" ca="1" si="8"/>
        <v/>
      </c>
      <c r="AL14" s="307" t="str">
        <f t="shared" ca="1" si="9"/>
        <v/>
      </c>
      <c r="AM14" s="304" t="str">
        <f t="shared" ca="1" si="29"/>
        <v/>
      </c>
      <c r="AN14" s="305" t="str">
        <f t="shared" ca="1" si="10"/>
        <v/>
      </c>
      <c r="AO14" s="306" t="str">
        <f t="shared" ca="1" si="11"/>
        <v/>
      </c>
      <c r="AP14" s="307" t="str">
        <f t="shared" ca="1" si="12"/>
        <v/>
      </c>
      <c r="AQ14" s="304" t="str">
        <f t="shared" ca="1" si="30"/>
        <v/>
      </c>
      <c r="AR14" s="305" t="str">
        <f t="shared" ca="1" si="13"/>
        <v/>
      </c>
      <c r="AS14" s="306" t="str">
        <f t="shared" ca="1" si="14"/>
        <v/>
      </c>
      <c r="AT14" s="307" t="str">
        <f t="shared" ca="1" si="15"/>
        <v/>
      </c>
      <c r="AU14" s="304" t="str">
        <f t="shared" ca="1" si="31"/>
        <v/>
      </c>
      <c r="AV14" s="305" t="str">
        <f t="shared" ca="1" si="16"/>
        <v/>
      </c>
      <c r="AW14" s="306" t="str">
        <f t="shared" ca="1" si="17"/>
        <v/>
      </c>
      <c r="AX14" s="307" t="str">
        <f t="shared" ca="1" si="18"/>
        <v/>
      </c>
      <c r="AY14" s="304" t="str">
        <f t="shared" ca="1" si="32"/>
        <v/>
      </c>
      <c r="AZ14" s="305" t="str">
        <f t="shared" ca="1" si="19"/>
        <v/>
      </c>
      <c r="BA14" s="306" t="str">
        <f t="shared" ca="1" si="20"/>
        <v/>
      </c>
      <c r="BB14" s="307" t="str">
        <f t="shared" ca="1" si="21"/>
        <v/>
      </c>
      <c r="BC14" s="304" t="str">
        <f t="shared" ca="1" si="33"/>
        <v/>
      </c>
      <c r="BD14" s="305" t="str">
        <f t="shared" ca="1" si="22"/>
        <v/>
      </c>
      <c r="BE14" s="306" t="str">
        <f t="shared" ca="1" si="23"/>
        <v/>
      </c>
      <c r="BF14" s="307" t="str">
        <f t="shared" ca="1" si="24"/>
        <v/>
      </c>
      <c r="BG14" s="304" t="str">
        <f t="shared" ca="1" si="34"/>
        <v/>
      </c>
      <c r="BH14" s="305" t="str">
        <f t="shared" ca="1" si="25"/>
        <v/>
      </c>
      <c r="BI14" s="306" t="str">
        <f t="shared" ca="1" si="26"/>
        <v/>
      </c>
      <c r="BJ14" s="307" t="str">
        <f t="shared" ca="1" si="27"/>
        <v/>
      </c>
      <c r="BL14" s="412" t="str">
        <f ca="1">IF(OR(BM14="",BM14=0),"",MAX(BL$5:BL13)+1)</f>
        <v/>
      </c>
      <c r="BM14" s="316" t="str">
        <f ca="1">IFERROR(INDEX($AJ$6:$AJ$17, ROWS(BM$4:$BM12)), IFERROR(INDEX($AN$6:$AN$17, ROWS(BM$4:$BM12)-ROWS($AJ$6:$AJ$17)), IFERROR(INDEX($AR$6:$AR$17, ROWS(BM$4:$BM12)-ROWS($AJ$6:$AJ$17)-ROWS($AN$6:$AN$17)),IFERROR(INDEX($AV$6:$AV$17, ROWS(BM$4:$BM12)-ROWS($AJ$6:$AJ$17)-ROWS($AN$6:$AN$17)-ROWS($AR$6:$AR$17)),IFERROR(INDEX($AZ$6:$AZ$17, ROWS(BM$4:$BM12)-ROWS($AJ$6:$AJ$17)-ROWS($AN$6:$AN$17)-ROWS($AR$6:$AR$17)-ROWS($AV$6:$AV$17)),IFERROR(INDEX($BD$6:$BD$17, ROWS(BM$4:$BM12)-ROWS($AJ$6:$AJ$17)-ROWS($AN$6:$AN$17)-ROWS($AR$6:$AR$17)-ROWS($AV$6:$AV$17)-ROWS($AZ$6:$AZ$17)),IFERROR(INDEX($BH$6:$BH$17, ROWS(BM$4:$BM12)-ROWS($AJ$6:$AJ$17)-ROWS($AN$6:$AN$17)-ROWS($AR$6:$AR$17)-ROWS($AV$6:$AV$17)-ROWS($AZ$6:$AZ$17)-ROWS($BD$6:$BD$17)), "")))))))</f>
        <v/>
      </c>
      <c r="BN14" s="316" t="str">
        <f t="shared" ca="1" si="35"/>
        <v>Pet Care</v>
      </c>
      <c r="BO14" s="316" t="str">
        <f ca="1">IF(OR(BP14="",BP14=0),"",MAX(BO$5:BO13)+1)</f>
        <v/>
      </c>
      <c r="BP14" s="316" t="str">
        <f ca="1">IFERROR(INDEX($AK$6:$AK$17, ROWS($BP$4:BP12)), IFERROR(INDEX($AO$6:$AO$17, ROWS($BP$4:BP12)-ROWS($AK$6:$AK$17)), IFERROR(INDEX($AS$6:$AS$17, ROWS($BP$4:BP12)-ROWS($AK$6:$AK$17)-ROWS($AO$6:$AO$17)),IFERROR(INDEX($AW$6:$AW$17, ROWS($BP$4:BP12)-ROWS($AK$6:$AK$17)-ROWS($AO$6:$AO$17)-ROWS($AS$6:$AS$17)),IFERROR(INDEX($BA$6:$BA$17, ROWS($BP$4:BP12)-ROWS($AK$6:$AK$17)-ROWS($AO$6:$AO$17)-ROWS($AS$6:$AS$17)-ROWS($AW$6:$AW$17)),IFERROR(INDEX($BE$6:$BE$17, ROWS($BP$4:BP12)-ROWS($AK$6:$AK$17)-ROWS($AO$6:$AO$17)-ROWS($AS$6:$AS$17)-ROWS($AW$6:$AW$17)-ROWS($BA$6:$BA$17)),IFERROR(INDEX($BI$6:$BI$17, ROWS($BP$4:BP12)-ROWS($AK$6:$AK$17)-ROWS($AO$6:$AO$17)-ROWS($AS$6:$AS$17)-ROWS($AW$6:$AW$17)-ROWS($BA$6:$BA$17)-ROWS($BE$6:$BE$17)), "")))))))</f>
        <v/>
      </c>
      <c r="BQ14" s="316">
        <f t="shared" ca="1" si="36"/>
        <v>80</v>
      </c>
      <c r="BR14" s="413" t="str">
        <f t="shared" ca="1" si="37"/>
        <v/>
      </c>
      <c r="BS14" s="412" t="str">
        <f ca="1">IF(OR(BT14="",BT14=0),"",MAX(BS$5:BS13)+1)</f>
        <v/>
      </c>
      <c r="BT14" s="316" t="str">
        <f ca="1">IFERROR(INDEX($AJ$22:$AJ$33, ROWS($BT$4:BT12)), IFERROR(INDEX($AN$22:$AN$33, ROWS($BT$4:BT12)-ROWS($AJ$22:$AJ$33)), IFERROR(INDEX($AR$22:$AR$33, ROWS($BT$4:BT12)-ROWS($AJ$22:$AJ$33)-ROWS($AN$22:$AN$33)),IFERROR(INDEX($AV$22:$AV$33, ROWS($BT$4:BT12)-ROWS($AJ$22:$AJ$33)-ROWS($AN$22:$AN$33)-ROWS($AR$22:$AR$33)),IFERROR(INDEX($AZ$22:$AZ$33, ROWS($BT$4:BT12)-ROWS($AJ$22:$AJ$33)-ROWS($AN$22:$AN$33)-ROWS($AR$22:$AR$33)-ROWS($AV$22:$AV$33)),IFERROR(INDEX($BD$22:$BD$33, ROWS($BT$4:BT12)-ROWS($AJ$22:$AJ$33)-ROWS($AN$22:$AN$33)-ROWS($AR$22:$AR$33)-ROWS($AV$22:$AV$33)-ROWS($AZ$22:$AZ$33)),IFERROR(INDEX($BH$22:$BH$33, ROWS($BT$4:BT12)-ROWS($AJ$22:$AJ$33)-ROWS($AN$22:$AN$33)-ROWS($AR$22:$AR$33)-ROWS($AV$22:$AV$33)-ROWS($AZ$22:$AZ$33)-ROWS($BD$22:$BD$33)), "")))))))</f>
        <v/>
      </c>
      <c r="BU14" s="316" t="str">
        <f t="shared" ca="1" si="38"/>
        <v/>
      </c>
      <c r="BV14" s="316" t="str">
        <f ca="1">IF(OR(BW14="",BW14=0),"",MAX(BV$5:BV13)+1)</f>
        <v/>
      </c>
      <c r="BW14" s="316" t="str">
        <f ca="1">IFERROR(INDEX($AK$22:$AK$33, ROWS($BW$4:BW12)), IFERROR(INDEX($AO$22:$AO$33, ROWS($BW$4:BW12)-ROWS($AK$22:$AK$33)), IFERROR(INDEX($AS$22:$AS$33, ROWS($BW$4:BW12)-ROWS($AK$22:$AK$33)-ROWS($AO$22:$AO$33)),IFERROR(INDEX($AW$22:$AW$33, ROWS($BW$4:BW12)-ROWS($AK$22:$AK$33)-ROWS($AO$22:$AO$33)-ROWS($AS$22:$AS$33)),IFERROR(INDEX($BA$22:$BA$33, ROWS($BW$4:BW12)-ROWS($AK$22:$AK$33)-ROWS($AO$22:$AO$33)-ROWS($AS$22:$AS$33)-ROWS($AW$22:$AW$33)),IFERROR(INDEX($BE$22:$BE$33, ROWS($BW$4:BW12)-ROWS($AK$22:$AK$33)-ROWS($AO$22:$AO$33)-ROWS($AS$22:$AS$33)-ROWS($AW$22:$AW$33)-ROWS($BA$22:$BA$33)),IFERROR(INDEX($BI$22:$BI$33, ROWS($BW$4:BW12)-ROWS($AK$22:$AK$33)-ROWS($AO$22:$AO$33)-ROWS($AS$22:$AS$33)-ROWS($AW$22:$AW$33)-ROWS($BA$22:$BA$33)-ROWS($BE$22:$BE$33)), "")))))))</f>
        <v/>
      </c>
      <c r="BX14" s="316" t="str">
        <f t="shared" ca="1" si="39"/>
        <v/>
      </c>
      <c r="BY14" s="413" t="str">
        <f t="shared" ca="1" si="40"/>
        <v/>
      </c>
      <c r="BZ14" s="412" t="str">
        <f ca="1">IF(OR(CA14="",CA14=0),"",MAX(BZ$5:BZ13)+1)</f>
        <v/>
      </c>
      <c r="CA14" s="316" t="str">
        <f ca="1">IFERROR(INDEX($AJ$38:$AJ$49, ROWS($CA$4:CA12)), IFERROR(INDEX($AN$38:$AN$49, ROWS($CA$4:CA12)-ROWS($AJ$38:$AJ$49)), IFERROR(INDEX($AR$38:$AR$49, ROWS($CA$4:CA12)-ROWS($AJ$38:$AJ$49)-ROWS($AN$38:$AN$49)),IFERROR(INDEX($AV$38:$AV$49, ROWS($CA$4:CA12)-ROWS($AJ$38:$AJ$49)-ROWS($AN$38:$AN$49)-ROWS($AR$38:$AR$49)),IFERROR(INDEX($AZ$38:$AZ$49, ROWS($CA$4:CA12)-ROWS($AJ$38:$AJ$49)-ROWS($AN$38:$AN$49)-ROWS($AR$38:$AR$49)-ROWS($AV$38:$AV$49)),IFERROR(INDEX($BD$38:$BD$49, ROWS($CA$4:CA12)-ROWS($AJ$38:$AJ$49)-ROWS($AN$38:$AN$49)-ROWS($AR$38:$AR$49)-ROWS($AV$38:$AV$49)-ROWS($AZ$38:$AZ$49)),IFERROR(INDEX($BH$38:$BH$49, ROWS($CA$4:CA12)-ROWS($AJ$38:$AJ$49)-ROWS($AN$38:$AN$49)-ROWS($AR$38:$AR$49)-ROWS($AV$38:$AV$49)-ROWS($AZ$38:$AZ$49)-ROWS($BD$38:$BD$49)), "")))))))</f>
        <v/>
      </c>
      <c r="CB14" s="316" t="str">
        <f t="shared" ca="1" si="41"/>
        <v>Car 2 Gas</v>
      </c>
      <c r="CC14" s="316" t="str">
        <f ca="1">IF(OR(CD14="",CD14=0),"",MAX(CC$5:CC13)+1)</f>
        <v/>
      </c>
      <c r="CD14" s="316" t="str">
        <f ca="1">IFERROR(INDEX($AK$38:$AK$49, ROWS($CD$4:CD12)), IFERROR(INDEX($AO$38:$AO$49, ROWS($CD$4:CD12)-ROWS($AK$38:$AK$49)), IFERROR(INDEX($AS$38:$AS$49, ROWS($CD$4:CD12)-ROWS($AK$38:$AK$49)-ROWS($AO$38:$AO$49)),IFERROR(INDEX($AW$38:$AW$49, ROWS($CD$4:CD12)-ROWS($AK$38:$AK$49)-ROWS($AO$38:$AO$49)-ROWS($AS$38:$AS$49)),IFERROR(INDEX($BA$38:$BA$49, ROWS($CD$4:CD12)-ROWS($AK$38:$AK$49)-ROWS($AO$38:$AO$49)-ROWS($AS$38:$AS$49)-ROWS($AW$38:$AW$49)),IFERROR(INDEX($BE$38:$BE$49, ROWS($CD$4:CD12)-ROWS($AK$38:$AK$49)-ROWS($AO$38:$AO$49)-ROWS($AS$38:$AS$49)-ROWS($AW$38:$AW$49)-ROWS($BA$38:$BA$49)),IFERROR(INDEX($BI$38:$BI$49, ROWS($CD$4:CD12)-ROWS($AK$38:$AK$49)-ROWS($AO$38:$AO$49)-ROWS($AS$38:$AS$49)-ROWS($AW$38:$AW$49)-ROWS($BA$38:$BA$49)-ROWS($BE$38:$BE$49)), "")))))))</f>
        <v/>
      </c>
      <c r="CE14" s="316">
        <f t="shared" ca="1" si="42"/>
        <v>80</v>
      </c>
      <c r="CF14" s="413" t="str">
        <f t="shared" ca="1" si="43"/>
        <v/>
      </c>
      <c r="CG14" s="412" t="str">
        <f ca="1">IF(OR(CH14="",CH14=0),"",MAX(CG$5:CG13)+1)</f>
        <v/>
      </c>
      <c r="CH14" s="316" t="str">
        <f ca="1">IFERROR(INDEX($AJ$54:$AJ$65, ROWS($CH$4:CH12)), IFERROR(INDEX($AN$54:$AN$65, ROWS($CH$4:CH12)-ROWS($AJ$54:$AJ$65)), IFERROR(INDEX($AR$54:$AR$65, ROWS($CH$4:CH12)-ROWS($AJ$54:$AJ$65)-ROWS($AN$54:$AN$65)),IFERROR(INDEX($AV$54:$AV$65, ROWS($CH$4:CH12)-ROWS($AJ$54:$AJ$65)-ROWS($AN$54:$AN$65)-ROWS($AR$54:$AR$65)),IFERROR(INDEX($AZ$54:$AZ$65, ROWS($CH$4:CH12)-ROWS($AJ$54:$AJ$65)-ROWS($AN$54:$AN$65)-ROWS($AR$54:$AR$65)-ROWS($AV$54:$AV$65)),IFERROR(INDEX($BD$54:$BD$65, ROWS($CH$4:CH12)-ROWS($AJ$54:$AJ$65)-ROWS($AN$54:$AN$65)-ROWS($AR$54:$AR$65)-ROWS($AV$54:$AV$65)-ROWS($AZ$54:$AZ$65)),IFERROR(INDEX($BH$54:$BH$65, ROWS($CH$4:CH12)-ROWS($AJ$54:$AJ$65)-ROWS($AN$54:$AN$65)-ROWS($AR$54:$AR$65)-ROWS($AV$54:$AV$65)-ROWS($AZ$54:$AZ$65)-ROWS($BD$54:$BD$65)), "")))))))</f>
        <v/>
      </c>
      <c r="CI14" s="316" t="str">
        <f t="shared" ca="1" si="44"/>
        <v/>
      </c>
      <c r="CJ14" s="316" t="str">
        <f ca="1">IF(OR(CK14="",CK14=0),"",MAX(CJ$5:CJ13)+1)</f>
        <v/>
      </c>
      <c r="CK14" s="316" t="str">
        <f ca="1">IFERROR(INDEX($AK$54:$AK$65, ROWS($CK$4:CK12)), IFERROR(INDEX($AO$54:$AO$65, ROWS($CK$4:CK12)-ROWS($AK$54:$AK$65)), IFERROR(INDEX($AS$54:$AS$65, ROWS($CK$4:CK12)-ROWS($AK$54:$AK$65)-ROWS($AO$54:$AO$65)),IFERROR(INDEX($AW$54:$AW$65, ROWS($CK$4:CK12)-ROWS($AK$54:$AK$65)-ROWS($AO$54:$AO$65)-ROWS($AS$54:$AS$65)),IFERROR(INDEX($BA$54:$BA$65, ROWS($CK$4:CK12)-ROWS($AK$54:$AK$65)-ROWS($AO$54:$AO$65)-ROWS($AS$54:$AS$65)-ROWS($AW$54:$AW$65)),IFERROR(INDEX($BE$54:$BE$65, ROWS($CK$4:CK12)-ROWS($AK$54:$AK$65)-ROWS($AO$54:$AO$65)-ROWS($AS$54:$AS$65)-ROWS($AW$54:$AW$65)-ROWS($BA$54:$BA$65)),IFERROR(INDEX($BI$54:$BI$65, ROWS($CK$4:CK12)-ROWS($AK$54:$AK$65)-ROWS($AO$54:$AO$65)-ROWS($AS$54:$AS$65)-ROWS($AW$54:$AW$65)-ROWS($BA$54:$BA$65)-ROWS($BE$54:$BE$65)), "")))))))</f>
        <v/>
      </c>
      <c r="CL14" s="316" t="str">
        <f t="shared" ca="1" si="45"/>
        <v/>
      </c>
      <c r="CM14" s="413" t="str">
        <f t="shared" ca="1" si="46"/>
        <v/>
      </c>
      <c r="CN14" s="412" t="str">
        <f ca="1">IF(OR(CO14="",CO14=0),"",MAX(CN$5:CN13)+1)</f>
        <v/>
      </c>
      <c r="CO14" s="316" t="str">
        <f ca="1">IFERROR(INDEX($AJ$70:$AJ$81, ROWS($CO$4:CO12)), IFERROR(INDEX($AN$70:$AN$81, ROWS($CO$4:CO12)-ROWS($AJ$70:$AJ$81)), IFERROR(INDEX($AR$70:$AR$81, ROWS($CO$4:CO12)-ROWS($AJ$70:$AJ$81)-ROWS($AN$70:$AN$81)),IFERROR(INDEX($AV$70:$AV$81, ROWS($CO$4:CO12)-ROWS($AJ$70:$AJ$81)-ROWS($AN$70:$AN$81)-ROWS($AR$70:$AR$81)),IFERROR(INDEX($AZ$70:$AZ$81, ROWS($CO$4:CO12)-ROWS($AJ$70:$AJ$81)-ROWS($AN$70:$AN$81)-ROWS($AR$70:$AR$81)-ROWS($AV$70:$AV$81)),IFERROR(INDEX($BD$70:$BD$81, ROWS($CO$4:CO12)-ROWS($AJ$70:$AJ$81)-ROWS($AN$70:$AN$81)-ROWS($AR$70:$AR$81)-ROWS($AV$70:$AV$81)-ROWS($AZ$70:$AZ$81)),IFERROR(INDEX($BH$70:$BH$81, ROWS($CO$4:CO12)-ROWS($AJ$70:$AJ$81)-ROWS($AN$70:$AN$81)-ROWS($AR$70:$AR$81)-ROWS($AV$70:$AV$81)-ROWS($AZ$70:$AZ$81)-ROWS($BD$70:$BD$81)), "")))))))</f>
        <v/>
      </c>
      <c r="CP14" s="316" t="str">
        <f t="shared" ca="1" si="47"/>
        <v/>
      </c>
      <c r="CQ14" s="316" t="str">
        <f ca="1">IF(OR(CR14="",CR14=0),"",MAX(CQ$5:CQ13)+1)</f>
        <v/>
      </c>
      <c r="CR14" s="316" t="str">
        <f ca="1">IFERROR(INDEX($AK$70:$AK$81, ROWS($CR$4:CR12)), IFERROR(INDEX($AO$70:$AO$81, ROWS($CR$4:CR12)-ROWS($AK$70:$AK$81)), IFERROR(INDEX($AS$70:$AS$81, ROWS($CR$4:CR12)-ROWS($AK$70:$AK$81)-ROWS($AO$70:$AO$81)),IFERROR(INDEX($AW$70:$AW$81, ROWS($CR$4:CR12)-ROWS($AK$70:$AK$81)-ROWS($AO$70:$AO$81)-ROWS($AS$70:$AS$81)),IFERROR(INDEX($BA$70:$BA$81, ROWS($CR$4:CR12)-ROWS($AK$70:$AK$81)-ROWS($AO$70:$AO$81)-ROWS($AS$70:$AS$81)-ROWS($AW$70:$AW$81)),IFERROR(INDEX($BE$70:$BE$81, ROWS($CR$4:CR12)-ROWS($AK$70:$AK$81)-ROWS($AO$70:$AO$81)-ROWS($AS$70:$AS$81)-ROWS($AW$70:$AW$81)-ROWS($BA$70:$BA$81)),IFERROR(INDEX($BI$70:$BI$81, ROWS($CR$4:CR12)-ROWS($AK$70:$AK$81)-ROWS($AO$70:$AO$81)-ROWS($AS$70:$AS$81)-ROWS($AW$70:$AW$81)-ROWS($BA$70:$BA$81)-ROWS($BE$70:$BE$81)), "")))))))</f>
        <v/>
      </c>
      <c r="CS14" s="316" t="str">
        <f t="shared" ca="1" si="48"/>
        <v/>
      </c>
      <c r="CT14" s="413" t="str">
        <f t="shared" ca="1" si="49"/>
        <v/>
      </c>
      <c r="CU14" s="412" t="str">
        <f>IF(OR(CV14="",CV14=0),"",MAX(CU$5:CU13)+1)</f>
        <v/>
      </c>
      <c r="CV14" s="316">
        <f>IFERROR(INDEX($AJ$86:$AJ$97, ROWS($CV$4:CV12)), IFERROR(INDEX($AN$86:$AN$97, ROWS($CV$4:CV12)-ROWS($AJ$86:$AJ$97)), ""))</f>
        <v>0</v>
      </c>
      <c r="CW14" s="316" t="str">
        <f t="shared" si="50"/>
        <v/>
      </c>
      <c r="CX14" s="316" t="str">
        <f>IF(OR(CY14="",CY14=0),"",MAX(CX$5:CX13)+1)</f>
        <v/>
      </c>
      <c r="CY14" s="316">
        <f>IFERROR(INDEX($AK$86:$AK$97, ROWS($CY$4:CY12)), IFERROR(INDEX($AO$86:$AO$97, ROWS($CY$4:CY12)-ROWS($AK$86:$AK$97)), ""))</f>
        <v>0</v>
      </c>
      <c r="CZ14" s="316" t="str">
        <f t="shared" si="51"/>
        <v/>
      </c>
      <c r="DA14" s="413" t="str">
        <f t="shared" si="52"/>
        <v/>
      </c>
      <c r="DC14" s="438">
        <f ca="1">IF(OR(DD14="",DD14=0),"",MAX(DC$5:DC13)+1)</f>
        <v>7</v>
      </c>
      <c r="DD14" s="434" t="str">
        <f t="shared" ca="1" si="53"/>
        <v>Pet Care</v>
      </c>
      <c r="DE14" s="413">
        <f t="shared" ca="1" si="54"/>
        <v>80</v>
      </c>
      <c r="DF14" s="431" t="str">
        <f ca="1">IF(OR(DG14="",DG14=0),"",MAX(DF$5:DF13)+1)</f>
        <v/>
      </c>
      <c r="DG14" s="412" t="str">
        <f t="shared" ca="1" si="55"/>
        <v/>
      </c>
      <c r="DH14" s="413" t="str">
        <f t="shared" ca="1" si="56"/>
        <v/>
      </c>
      <c r="DI14" s="412" t="str">
        <f t="shared" ca="1" si="57"/>
        <v>Car 1 Gas</v>
      </c>
      <c r="DJ14" s="413">
        <f t="shared" ca="1" si="58"/>
        <v>50</v>
      </c>
      <c r="DK14" s="412" t="str">
        <f t="shared" ca="1" si="59"/>
        <v/>
      </c>
      <c r="DL14" s="413" t="str">
        <f t="shared" ca="1" si="60"/>
        <v/>
      </c>
    </row>
    <row r="15" spans="1:123" s="292" customFormat="1" ht="15" customHeight="1" x14ac:dyDescent="0.3">
      <c r="A15" s="1183" t="s">
        <v>478</v>
      </c>
      <c r="B15" s="1182"/>
      <c r="C15" s="1183" t="s">
        <v>478</v>
      </c>
      <c r="D15" s="1182"/>
      <c r="E15" s="1183" t="s">
        <v>478</v>
      </c>
      <c r="F15" s="1182"/>
      <c r="G15" s="1183" t="s">
        <v>478</v>
      </c>
      <c r="H15" s="1182"/>
      <c r="I15" s="1183" t="s">
        <v>478</v>
      </c>
      <c r="J15" s="1182"/>
      <c r="K15" s="1183" t="s">
        <v>478</v>
      </c>
      <c r="L15" s="1182"/>
      <c r="M15" s="1183" t="s">
        <v>478</v>
      </c>
      <c r="N15" s="1182"/>
      <c r="P15" s="295" t="str">
        <f t="shared" ca="1" si="62"/>
        <v/>
      </c>
      <c r="Q15" s="295" t="str">
        <f t="shared" ca="1" si="63"/>
        <v/>
      </c>
      <c r="R15" s="295" t="str">
        <f t="shared" ca="1" si="64"/>
        <v/>
      </c>
      <c r="S15" s="296" t="str">
        <f t="shared" ca="1" si="65"/>
        <v/>
      </c>
      <c r="T15" s="295" t="str">
        <f t="shared" ca="1" si="66"/>
        <v/>
      </c>
      <c r="U15" s="295" t="str">
        <f t="shared" ca="1" si="67"/>
        <v/>
      </c>
      <c r="V15" s="1158"/>
      <c r="W15" s="1159"/>
      <c r="X15" s="445"/>
      <c r="Y15"/>
      <c r="AB15" s="299"/>
      <c r="AC15" s="358" t="str">
        <f>IF('Data Entry'!B21="","",'Data Entry'!B21)</f>
        <v/>
      </c>
      <c r="AD15" s="356" t="str">
        <f>IF('Data Entry'!A21="","",'Data Entry'!A21)</f>
        <v/>
      </c>
      <c r="AE15" s="363" t="str">
        <f>IF('Data Entry'!C21="","",'Data Entry'!C21)</f>
        <v/>
      </c>
      <c r="AF15" s="402" t="str">
        <f>IF('Data Entry'!E21="","",'Data Entry'!E21)</f>
        <v/>
      </c>
      <c r="AG15" s="300"/>
      <c r="AH15"/>
      <c r="AI15" s="302" t="str">
        <f t="shared" ca="1" si="28"/>
        <v/>
      </c>
      <c r="AJ15" s="293" t="str">
        <f t="shared" ca="1" si="7"/>
        <v/>
      </c>
      <c r="AK15" s="293" t="str">
        <f t="shared" ca="1" si="8"/>
        <v/>
      </c>
      <c r="AL15" s="303" t="str">
        <f t="shared" ca="1" si="9"/>
        <v/>
      </c>
      <c r="AM15" s="302" t="str">
        <f t="shared" ca="1" si="29"/>
        <v/>
      </c>
      <c r="AN15" s="293" t="str">
        <f t="shared" ca="1" si="10"/>
        <v/>
      </c>
      <c r="AO15" s="293" t="str">
        <f t="shared" ca="1" si="11"/>
        <v/>
      </c>
      <c r="AP15" s="303" t="str">
        <f t="shared" ca="1" si="12"/>
        <v/>
      </c>
      <c r="AQ15" s="302" t="str">
        <f t="shared" ca="1" si="30"/>
        <v/>
      </c>
      <c r="AR15" s="293" t="str">
        <f t="shared" ca="1" si="13"/>
        <v/>
      </c>
      <c r="AS15" s="293" t="str">
        <f t="shared" ca="1" si="14"/>
        <v/>
      </c>
      <c r="AT15" s="303" t="str">
        <f t="shared" ca="1" si="15"/>
        <v/>
      </c>
      <c r="AU15" s="302" t="str">
        <f t="shared" ca="1" si="31"/>
        <v/>
      </c>
      <c r="AV15" s="293" t="str">
        <f t="shared" ca="1" si="16"/>
        <v/>
      </c>
      <c r="AW15" s="293" t="str">
        <f t="shared" ca="1" si="17"/>
        <v/>
      </c>
      <c r="AX15" s="303" t="str">
        <f t="shared" ca="1" si="18"/>
        <v/>
      </c>
      <c r="AY15" s="302" t="str">
        <f t="shared" ca="1" si="32"/>
        <v/>
      </c>
      <c r="AZ15" s="293" t="str">
        <f t="shared" ca="1" si="19"/>
        <v/>
      </c>
      <c r="BA15" s="293" t="str">
        <f t="shared" ca="1" si="20"/>
        <v/>
      </c>
      <c r="BB15" s="303" t="str">
        <f t="shared" ca="1" si="21"/>
        <v/>
      </c>
      <c r="BC15" s="302" t="str">
        <f t="shared" ca="1" si="33"/>
        <v/>
      </c>
      <c r="BD15" s="293" t="str">
        <f t="shared" ca="1" si="22"/>
        <v/>
      </c>
      <c r="BE15" s="293" t="str">
        <f t="shared" ca="1" si="23"/>
        <v/>
      </c>
      <c r="BF15" s="303" t="str">
        <f t="shared" ca="1" si="24"/>
        <v/>
      </c>
      <c r="BG15" s="302" t="str">
        <f t="shared" ca="1" si="34"/>
        <v/>
      </c>
      <c r="BH15" s="293" t="str">
        <f t="shared" ca="1" si="25"/>
        <v/>
      </c>
      <c r="BI15" s="293" t="str">
        <f t="shared" ca="1" si="26"/>
        <v/>
      </c>
      <c r="BJ15" s="303" t="str">
        <f t="shared" ca="1" si="27"/>
        <v/>
      </c>
      <c r="BL15" s="412" t="str">
        <f ca="1">IF(OR(BM15="",BM15=0),"",MAX(BL$5:BL14)+1)</f>
        <v/>
      </c>
      <c r="BM15" s="316" t="str">
        <f ca="1">IFERROR(INDEX($AJ$6:$AJ$17, ROWS(BM$4:$BM13)), IFERROR(INDEX($AN$6:$AN$17, ROWS(BM$4:$BM13)-ROWS($AJ$6:$AJ$17)), IFERROR(INDEX($AR$6:$AR$17, ROWS(BM$4:$BM13)-ROWS($AJ$6:$AJ$17)-ROWS($AN$6:$AN$17)),IFERROR(INDEX($AV$6:$AV$17, ROWS(BM$4:$BM13)-ROWS($AJ$6:$AJ$17)-ROWS($AN$6:$AN$17)-ROWS($AR$6:$AR$17)),IFERROR(INDEX($AZ$6:$AZ$17, ROWS(BM$4:$BM13)-ROWS($AJ$6:$AJ$17)-ROWS($AN$6:$AN$17)-ROWS($AR$6:$AR$17)-ROWS($AV$6:$AV$17)),IFERROR(INDEX($BD$6:$BD$17, ROWS(BM$4:$BM13)-ROWS($AJ$6:$AJ$17)-ROWS($AN$6:$AN$17)-ROWS($AR$6:$AR$17)-ROWS($AV$6:$AV$17)-ROWS($AZ$6:$AZ$17)),IFERROR(INDEX($BH$6:$BH$17, ROWS(BM$4:$BM13)-ROWS($AJ$6:$AJ$17)-ROWS($AN$6:$AN$17)-ROWS($AR$6:$AR$17)-ROWS($AV$6:$AV$17)-ROWS($AZ$6:$AZ$17)-ROWS($BD$6:$BD$17)), "")))))))</f>
        <v/>
      </c>
      <c r="BN15" s="316" t="str">
        <f t="shared" ca="1" si="35"/>
        <v>Life Insurance</v>
      </c>
      <c r="BO15" s="316" t="str">
        <f ca="1">IF(OR(BP15="",BP15=0),"",MAX(BO$5:BO14)+1)</f>
        <v/>
      </c>
      <c r="BP15" s="316" t="str">
        <f ca="1">IFERROR(INDEX($AK$6:$AK$17, ROWS($BP$4:BP13)), IFERROR(INDEX($AO$6:$AO$17, ROWS($BP$4:BP13)-ROWS($AK$6:$AK$17)), IFERROR(INDEX($AS$6:$AS$17, ROWS($BP$4:BP13)-ROWS($AK$6:$AK$17)-ROWS($AO$6:$AO$17)),IFERROR(INDEX($AW$6:$AW$17, ROWS($BP$4:BP13)-ROWS($AK$6:$AK$17)-ROWS($AO$6:$AO$17)-ROWS($AS$6:$AS$17)),IFERROR(INDEX($BA$6:$BA$17, ROWS($BP$4:BP13)-ROWS($AK$6:$AK$17)-ROWS($AO$6:$AO$17)-ROWS($AS$6:$AS$17)-ROWS($AW$6:$AW$17)),IFERROR(INDEX($BE$6:$BE$17, ROWS($BP$4:BP13)-ROWS($AK$6:$AK$17)-ROWS($AO$6:$AO$17)-ROWS($AS$6:$AS$17)-ROWS($AW$6:$AW$17)-ROWS($BA$6:$BA$17)),IFERROR(INDEX($BI$6:$BI$17, ROWS($BP$4:BP13)-ROWS($AK$6:$AK$17)-ROWS($AO$6:$AO$17)-ROWS($AS$6:$AS$17)-ROWS($AW$6:$AW$17)-ROWS($BA$6:$BA$17)-ROWS($BE$6:$BE$17)), "")))))))</f>
        <v/>
      </c>
      <c r="BQ15" s="316">
        <f t="shared" ca="1" si="36"/>
        <v>70</v>
      </c>
      <c r="BR15" s="413" t="str">
        <f t="shared" ca="1" si="37"/>
        <v/>
      </c>
      <c r="BS15" s="412" t="str">
        <f ca="1">IF(OR(BT15="",BT15=0),"",MAX(BS$5:BS14)+1)</f>
        <v/>
      </c>
      <c r="BT15" s="316" t="str">
        <f ca="1">IFERROR(INDEX($AJ$22:$AJ$33, ROWS($BT$4:BT13)), IFERROR(INDEX($AN$22:$AN$33, ROWS($BT$4:BT13)-ROWS($AJ$22:$AJ$33)), IFERROR(INDEX($AR$22:$AR$33, ROWS($BT$4:BT13)-ROWS($AJ$22:$AJ$33)-ROWS($AN$22:$AN$33)),IFERROR(INDEX($AV$22:$AV$33, ROWS($BT$4:BT13)-ROWS($AJ$22:$AJ$33)-ROWS($AN$22:$AN$33)-ROWS($AR$22:$AR$33)),IFERROR(INDEX($AZ$22:$AZ$33, ROWS($BT$4:BT13)-ROWS($AJ$22:$AJ$33)-ROWS($AN$22:$AN$33)-ROWS($AR$22:$AR$33)-ROWS($AV$22:$AV$33)),IFERROR(INDEX($BD$22:$BD$33, ROWS($BT$4:BT13)-ROWS($AJ$22:$AJ$33)-ROWS($AN$22:$AN$33)-ROWS($AR$22:$AR$33)-ROWS($AV$22:$AV$33)-ROWS($AZ$22:$AZ$33)),IFERROR(INDEX($BH$22:$BH$33, ROWS($BT$4:BT13)-ROWS($AJ$22:$AJ$33)-ROWS($AN$22:$AN$33)-ROWS($AR$22:$AR$33)-ROWS($AV$22:$AV$33)-ROWS($AZ$22:$AZ$33)-ROWS($BD$22:$BD$33)), "")))))))</f>
        <v/>
      </c>
      <c r="BU15" s="316" t="str">
        <f t="shared" ca="1" si="38"/>
        <v/>
      </c>
      <c r="BV15" s="316" t="str">
        <f ca="1">IF(OR(BW15="",BW15=0),"",MAX(BV$5:BV14)+1)</f>
        <v/>
      </c>
      <c r="BW15" s="316" t="str">
        <f ca="1">IFERROR(INDEX($AK$22:$AK$33, ROWS($BW$4:BW13)), IFERROR(INDEX($AO$22:$AO$33, ROWS($BW$4:BW13)-ROWS($AK$22:$AK$33)), IFERROR(INDEX($AS$22:$AS$33, ROWS($BW$4:BW13)-ROWS($AK$22:$AK$33)-ROWS($AO$22:$AO$33)),IFERROR(INDEX($AW$22:$AW$33, ROWS($BW$4:BW13)-ROWS($AK$22:$AK$33)-ROWS($AO$22:$AO$33)-ROWS($AS$22:$AS$33)),IFERROR(INDEX($BA$22:$BA$33, ROWS($BW$4:BW13)-ROWS($AK$22:$AK$33)-ROWS($AO$22:$AO$33)-ROWS($AS$22:$AS$33)-ROWS($AW$22:$AW$33)),IFERROR(INDEX($BE$22:$BE$33, ROWS($BW$4:BW13)-ROWS($AK$22:$AK$33)-ROWS($AO$22:$AO$33)-ROWS($AS$22:$AS$33)-ROWS($AW$22:$AW$33)-ROWS($BA$22:$BA$33)),IFERROR(INDEX($BI$22:$BI$33, ROWS($BW$4:BW13)-ROWS($AK$22:$AK$33)-ROWS($AO$22:$AO$33)-ROWS($AS$22:$AS$33)-ROWS($AW$22:$AW$33)-ROWS($BA$22:$BA$33)-ROWS($BE$22:$BE$33)), "")))))))</f>
        <v/>
      </c>
      <c r="BX15" s="316" t="str">
        <f t="shared" ca="1" si="39"/>
        <v/>
      </c>
      <c r="BY15" s="413" t="str">
        <f t="shared" ca="1" si="40"/>
        <v/>
      </c>
      <c r="BZ15" s="412" t="str">
        <f ca="1">IF(OR(CA15="",CA15=0),"",MAX(BZ$5:BZ14)+1)</f>
        <v/>
      </c>
      <c r="CA15" s="316" t="str">
        <f ca="1">IFERROR(INDEX($AJ$38:$AJ$49, ROWS($CA$4:CA13)), IFERROR(INDEX($AN$38:$AN$49, ROWS($CA$4:CA13)-ROWS($AJ$38:$AJ$49)), IFERROR(INDEX($AR$38:$AR$49, ROWS($CA$4:CA13)-ROWS($AJ$38:$AJ$49)-ROWS($AN$38:$AN$49)),IFERROR(INDEX($AV$38:$AV$49, ROWS($CA$4:CA13)-ROWS($AJ$38:$AJ$49)-ROWS($AN$38:$AN$49)-ROWS($AR$38:$AR$49)),IFERROR(INDEX($AZ$38:$AZ$49, ROWS($CA$4:CA13)-ROWS($AJ$38:$AJ$49)-ROWS($AN$38:$AN$49)-ROWS($AR$38:$AR$49)-ROWS($AV$38:$AV$49)),IFERROR(INDEX($BD$38:$BD$49, ROWS($CA$4:CA13)-ROWS($AJ$38:$AJ$49)-ROWS($AN$38:$AN$49)-ROWS($AR$38:$AR$49)-ROWS($AV$38:$AV$49)-ROWS($AZ$38:$AZ$49)),IFERROR(INDEX($BH$38:$BH$49, ROWS($CA$4:CA13)-ROWS($AJ$38:$AJ$49)-ROWS($AN$38:$AN$49)-ROWS($AR$38:$AR$49)-ROWS($AV$38:$AV$49)-ROWS($AZ$38:$AZ$49)-ROWS($BD$38:$BD$49)), "")))))))</f>
        <v/>
      </c>
      <c r="CB15" s="316" t="str">
        <f t="shared" ca="1" si="41"/>
        <v>Cellular</v>
      </c>
      <c r="CC15" s="316" t="str">
        <f ca="1">IF(OR(CD15="",CD15=0),"",MAX(CC$5:CC14)+1)</f>
        <v/>
      </c>
      <c r="CD15" s="316" t="str">
        <f ca="1">IFERROR(INDEX($AK$38:$AK$49, ROWS($CD$4:CD13)), IFERROR(INDEX($AO$38:$AO$49, ROWS($CD$4:CD13)-ROWS($AK$38:$AK$49)), IFERROR(INDEX($AS$38:$AS$49, ROWS($CD$4:CD13)-ROWS($AK$38:$AK$49)-ROWS($AO$38:$AO$49)),IFERROR(INDEX($AW$38:$AW$49, ROWS($CD$4:CD13)-ROWS($AK$38:$AK$49)-ROWS($AO$38:$AO$49)-ROWS($AS$38:$AS$49)),IFERROR(INDEX($BA$38:$BA$49, ROWS($CD$4:CD13)-ROWS($AK$38:$AK$49)-ROWS($AO$38:$AO$49)-ROWS($AS$38:$AS$49)-ROWS($AW$38:$AW$49)),IFERROR(INDEX($BE$38:$BE$49, ROWS($CD$4:CD13)-ROWS($AK$38:$AK$49)-ROWS($AO$38:$AO$49)-ROWS($AS$38:$AS$49)-ROWS($AW$38:$AW$49)-ROWS($BA$38:$BA$49)),IFERROR(INDEX($BI$38:$BI$49, ROWS($CD$4:CD13)-ROWS($AK$38:$AK$49)-ROWS($AO$38:$AO$49)-ROWS($AS$38:$AS$49)-ROWS($AW$38:$AW$49)-ROWS($BA$38:$BA$49)-ROWS($BE$38:$BE$49)), "")))))))</f>
        <v/>
      </c>
      <c r="CE15" s="316">
        <f t="shared" ca="1" si="42"/>
        <v>225</v>
      </c>
      <c r="CF15" s="413" t="str">
        <f t="shared" ca="1" si="43"/>
        <v/>
      </c>
      <c r="CG15" s="412" t="str">
        <f ca="1">IF(OR(CH15="",CH15=0),"",MAX(CG$5:CG14)+1)</f>
        <v/>
      </c>
      <c r="CH15" s="316" t="str">
        <f ca="1">IFERROR(INDEX($AJ$54:$AJ$65, ROWS($CH$4:CH13)), IFERROR(INDEX($AN$54:$AN$65, ROWS($CH$4:CH13)-ROWS($AJ$54:$AJ$65)), IFERROR(INDEX($AR$54:$AR$65, ROWS($CH$4:CH13)-ROWS($AJ$54:$AJ$65)-ROWS($AN$54:$AN$65)),IFERROR(INDEX($AV$54:$AV$65, ROWS($CH$4:CH13)-ROWS($AJ$54:$AJ$65)-ROWS($AN$54:$AN$65)-ROWS($AR$54:$AR$65)),IFERROR(INDEX($AZ$54:$AZ$65, ROWS($CH$4:CH13)-ROWS($AJ$54:$AJ$65)-ROWS($AN$54:$AN$65)-ROWS($AR$54:$AR$65)-ROWS($AV$54:$AV$65)),IFERROR(INDEX($BD$54:$BD$65, ROWS($CH$4:CH13)-ROWS($AJ$54:$AJ$65)-ROWS($AN$54:$AN$65)-ROWS($AR$54:$AR$65)-ROWS($AV$54:$AV$65)-ROWS($AZ$54:$AZ$65)),IFERROR(INDEX($BH$54:$BH$65, ROWS($CH$4:CH13)-ROWS($AJ$54:$AJ$65)-ROWS($AN$54:$AN$65)-ROWS($AR$54:$AR$65)-ROWS($AV$54:$AV$65)-ROWS($AZ$54:$AZ$65)-ROWS($BD$54:$BD$65)), "")))))))</f>
        <v/>
      </c>
      <c r="CI15" s="316" t="str">
        <f t="shared" ca="1" si="44"/>
        <v/>
      </c>
      <c r="CJ15" s="316" t="str">
        <f ca="1">IF(OR(CK15="",CK15=0),"",MAX(CJ$5:CJ14)+1)</f>
        <v/>
      </c>
      <c r="CK15" s="316" t="str">
        <f ca="1">IFERROR(INDEX($AK$54:$AK$65, ROWS($CK$4:CK13)), IFERROR(INDEX($AO$54:$AO$65, ROWS($CK$4:CK13)-ROWS($AK$54:$AK$65)), IFERROR(INDEX($AS$54:$AS$65, ROWS($CK$4:CK13)-ROWS($AK$54:$AK$65)-ROWS($AO$54:$AO$65)),IFERROR(INDEX($AW$54:$AW$65, ROWS($CK$4:CK13)-ROWS($AK$54:$AK$65)-ROWS($AO$54:$AO$65)-ROWS($AS$54:$AS$65)),IFERROR(INDEX($BA$54:$BA$65, ROWS($CK$4:CK13)-ROWS($AK$54:$AK$65)-ROWS($AO$54:$AO$65)-ROWS($AS$54:$AS$65)-ROWS($AW$54:$AW$65)),IFERROR(INDEX($BE$54:$BE$65, ROWS($CK$4:CK13)-ROWS($AK$54:$AK$65)-ROWS($AO$54:$AO$65)-ROWS($AS$54:$AS$65)-ROWS($AW$54:$AW$65)-ROWS($BA$54:$BA$65)),IFERROR(INDEX($BI$54:$BI$65, ROWS($CK$4:CK13)-ROWS($AK$54:$AK$65)-ROWS($AO$54:$AO$65)-ROWS($AS$54:$AS$65)-ROWS($AW$54:$AW$65)-ROWS($BA$54:$BA$65)-ROWS($BE$54:$BE$65)), "")))))))</f>
        <v/>
      </c>
      <c r="CL15" s="316" t="str">
        <f t="shared" ca="1" si="45"/>
        <v/>
      </c>
      <c r="CM15" s="413" t="str">
        <f t="shared" ca="1" si="46"/>
        <v/>
      </c>
      <c r="CN15" s="412" t="str">
        <f ca="1">IF(OR(CO15="",CO15=0),"",MAX(CN$5:CN14)+1)</f>
        <v/>
      </c>
      <c r="CO15" s="316" t="str">
        <f ca="1">IFERROR(INDEX($AJ$70:$AJ$81, ROWS($CO$4:CO13)), IFERROR(INDEX($AN$70:$AN$81, ROWS($CO$4:CO13)-ROWS($AJ$70:$AJ$81)), IFERROR(INDEX($AR$70:$AR$81, ROWS($CO$4:CO13)-ROWS($AJ$70:$AJ$81)-ROWS($AN$70:$AN$81)),IFERROR(INDEX($AV$70:$AV$81, ROWS($CO$4:CO13)-ROWS($AJ$70:$AJ$81)-ROWS($AN$70:$AN$81)-ROWS($AR$70:$AR$81)),IFERROR(INDEX($AZ$70:$AZ$81, ROWS($CO$4:CO13)-ROWS($AJ$70:$AJ$81)-ROWS($AN$70:$AN$81)-ROWS($AR$70:$AR$81)-ROWS($AV$70:$AV$81)),IFERROR(INDEX($BD$70:$BD$81, ROWS($CO$4:CO13)-ROWS($AJ$70:$AJ$81)-ROWS($AN$70:$AN$81)-ROWS($AR$70:$AR$81)-ROWS($AV$70:$AV$81)-ROWS($AZ$70:$AZ$81)),IFERROR(INDEX($BH$70:$BH$81, ROWS($CO$4:CO13)-ROWS($AJ$70:$AJ$81)-ROWS($AN$70:$AN$81)-ROWS($AR$70:$AR$81)-ROWS($AV$70:$AV$81)-ROWS($AZ$70:$AZ$81)-ROWS($BD$70:$BD$81)), "")))))))</f>
        <v/>
      </c>
      <c r="CP15" s="316" t="str">
        <f t="shared" ca="1" si="47"/>
        <v/>
      </c>
      <c r="CQ15" s="316" t="str">
        <f ca="1">IF(OR(CR15="",CR15=0),"",MAX(CQ$5:CQ14)+1)</f>
        <v/>
      </c>
      <c r="CR15" s="316" t="str">
        <f ca="1">IFERROR(INDEX($AK$70:$AK$81, ROWS($CR$4:CR13)), IFERROR(INDEX($AO$70:$AO$81, ROWS($CR$4:CR13)-ROWS($AK$70:$AK$81)), IFERROR(INDEX($AS$70:$AS$81, ROWS($CR$4:CR13)-ROWS($AK$70:$AK$81)-ROWS($AO$70:$AO$81)),IFERROR(INDEX($AW$70:$AW$81, ROWS($CR$4:CR13)-ROWS($AK$70:$AK$81)-ROWS($AO$70:$AO$81)-ROWS($AS$70:$AS$81)),IFERROR(INDEX($BA$70:$BA$81, ROWS($CR$4:CR13)-ROWS($AK$70:$AK$81)-ROWS($AO$70:$AO$81)-ROWS($AS$70:$AS$81)-ROWS($AW$70:$AW$81)),IFERROR(INDEX($BE$70:$BE$81, ROWS($CR$4:CR13)-ROWS($AK$70:$AK$81)-ROWS($AO$70:$AO$81)-ROWS($AS$70:$AS$81)-ROWS($AW$70:$AW$81)-ROWS($BA$70:$BA$81)),IFERROR(INDEX($BI$70:$BI$81, ROWS($CR$4:CR13)-ROWS($AK$70:$AK$81)-ROWS($AO$70:$AO$81)-ROWS($AS$70:$AS$81)-ROWS($AW$70:$AW$81)-ROWS($BA$70:$BA$81)-ROWS($BE$70:$BE$81)), "")))))))</f>
        <v/>
      </c>
      <c r="CS15" s="316" t="str">
        <f t="shared" ca="1" si="48"/>
        <v/>
      </c>
      <c r="CT15" s="413" t="str">
        <f t="shared" ca="1" si="49"/>
        <v/>
      </c>
      <c r="CU15" s="412" t="str">
        <f>IF(OR(CV15="",CV15=0),"",MAX(CU$5:CU14)+1)</f>
        <v/>
      </c>
      <c r="CV15" s="316">
        <f>IFERROR(INDEX($AJ$86:$AJ$97, ROWS($CV$4:CV13)), IFERROR(INDEX($AN$86:$AN$97, ROWS($CV$4:CV13)-ROWS($AJ$86:$AJ$97)), ""))</f>
        <v>0</v>
      </c>
      <c r="CW15" s="316" t="str">
        <f t="shared" si="50"/>
        <v/>
      </c>
      <c r="CX15" s="316" t="str">
        <f>IF(OR(CY15="",CY15=0),"",MAX(CX$5:CX14)+1)</f>
        <v/>
      </c>
      <c r="CY15" s="316">
        <f>IFERROR(INDEX($AK$86:$AK$97, ROWS($CY$4:CY13)), IFERROR(INDEX($AO$86:$AO$97, ROWS($CY$4:CY13)-ROWS($AK$86:$AK$97)), ""))</f>
        <v>0</v>
      </c>
      <c r="CZ15" s="316" t="str">
        <f t="shared" si="51"/>
        <v/>
      </c>
      <c r="DA15" s="413" t="str">
        <f t="shared" si="52"/>
        <v/>
      </c>
      <c r="DC15" s="438">
        <f ca="1">IF(OR(DD15="",DD15=0),"",MAX(DC$5:DC14)+1)</f>
        <v>8</v>
      </c>
      <c r="DD15" s="434" t="str">
        <f t="shared" ca="1" si="53"/>
        <v>Life Insurance</v>
      </c>
      <c r="DE15" s="413">
        <f t="shared" ca="1" si="54"/>
        <v>70</v>
      </c>
      <c r="DF15" s="431" t="str">
        <f ca="1">IF(OR(DG15="",DG15=0),"",MAX(DF$5:DF14)+1)</f>
        <v/>
      </c>
      <c r="DG15" s="412" t="str">
        <f t="shared" ca="1" si="55"/>
        <v/>
      </c>
      <c r="DH15" s="413" t="str">
        <f t="shared" ca="1" si="56"/>
        <v/>
      </c>
      <c r="DI15" s="412" t="str">
        <f t="shared" ca="1" si="57"/>
        <v/>
      </c>
      <c r="DJ15" s="413" t="str">
        <f t="shared" ca="1" si="58"/>
        <v/>
      </c>
      <c r="DK15" s="412" t="str">
        <f t="shared" ca="1" si="59"/>
        <v/>
      </c>
      <c r="DL15" s="413" t="str">
        <f t="shared" ca="1" si="60"/>
        <v/>
      </c>
    </row>
    <row r="16" spans="1:123" s="292" customFormat="1" ht="15" customHeight="1" x14ac:dyDescent="0.3">
      <c r="A16" s="1173" t="s">
        <v>478</v>
      </c>
      <c r="B16" s="1174"/>
      <c r="C16" s="1173" t="s">
        <v>478</v>
      </c>
      <c r="D16" s="1174"/>
      <c r="E16" s="1173" t="s">
        <v>478</v>
      </c>
      <c r="F16" s="1174"/>
      <c r="G16" s="1173" t="s">
        <v>478</v>
      </c>
      <c r="H16" s="1174"/>
      <c r="I16" s="1173" t="s">
        <v>478</v>
      </c>
      <c r="J16" s="1174"/>
      <c r="K16" s="1173" t="s">
        <v>478</v>
      </c>
      <c r="L16" s="1174"/>
      <c r="M16" s="1173" t="s">
        <v>478</v>
      </c>
      <c r="N16" s="1174"/>
      <c r="P16" s="297" t="str">
        <f t="shared" ca="1" si="62"/>
        <v/>
      </c>
      <c r="Q16" s="297" t="str">
        <f t="shared" ca="1" si="63"/>
        <v/>
      </c>
      <c r="R16" s="297" t="str">
        <f t="shared" ca="1" si="64"/>
        <v/>
      </c>
      <c r="S16" s="298" t="str">
        <f t="shared" ca="1" si="65"/>
        <v/>
      </c>
      <c r="T16" s="297" t="str">
        <f t="shared" ca="1" si="66"/>
        <v/>
      </c>
      <c r="U16" s="297" t="str">
        <f t="shared" ca="1" si="67"/>
        <v/>
      </c>
      <c r="V16" s="1160" t="s">
        <v>503</v>
      </c>
      <c r="W16" s="1161"/>
      <c r="X16" s="424">
        <f ca="1">IF(OR(X14=""),0,SUM(X13+X14-X12))</f>
        <v>645.04999999999995</v>
      </c>
      <c r="Y16"/>
      <c r="AB16" s="299"/>
      <c r="AC16" s="358" t="str">
        <f>IF('Data Entry'!B22="","",'Data Entry'!B22)</f>
        <v/>
      </c>
      <c r="AD16" s="356" t="str">
        <f>IF('Data Entry'!A22="","",'Data Entry'!A22)</f>
        <v/>
      </c>
      <c r="AE16" s="363" t="str">
        <f>IF('Data Entry'!C22="","",'Data Entry'!C22)</f>
        <v/>
      </c>
      <c r="AF16" s="402" t="str">
        <f>IF('Data Entry'!E22="","",'Data Entry'!E22)</f>
        <v/>
      </c>
      <c r="AG16" s="300"/>
      <c r="AH16"/>
      <c r="AI16" s="308" t="str">
        <f t="shared" ca="1" si="28"/>
        <v/>
      </c>
      <c r="AJ16" s="293" t="str">
        <f t="shared" ca="1" si="7"/>
        <v/>
      </c>
      <c r="AK16" s="293" t="str">
        <f t="shared" ca="1" si="8"/>
        <v/>
      </c>
      <c r="AL16" s="303" t="str">
        <f t="shared" ca="1" si="9"/>
        <v/>
      </c>
      <c r="AM16" s="308" t="str">
        <f t="shared" ca="1" si="29"/>
        <v/>
      </c>
      <c r="AN16" s="293" t="str">
        <f t="shared" ca="1" si="10"/>
        <v/>
      </c>
      <c r="AO16" s="293" t="str">
        <f t="shared" ca="1" si="11"/>
        <v/>
      </c>
      <c r="AP16" s="303" t="str">
        <f t="shared" ca="1" si="12"/>
        <v/>
      </c>
      <c r="AQ16" s="308" t="str">
        <f t="shared" ca="1" si="30"/>
        <v/>
      </c>
      <c r="AR16" s="293" t="str">
        <f t="shared" ca="1" si="13"/>
        <v/>
      </c>
      <c r="AS16" s="293" t="str">
        <f t="shared" ca="1" si="14"/>
        <v/>
      </c>
      <c r="AT16" s="303" t="str">
        <f t="shared" ca="1" si="15"/>
        <v/>
      </c>
      <c r="AU16" s="308" t="str">
        <f t="shared" ca="1" si="31"/>
        <v/>
      </c>
      <c r="AV16" s="293" t="str">
        <f t="shared" ca="1" si="16"/>
        <v/>
      </c>
      <c r="AW16" s="293" t="str">
        <f t="shared" ca="1" si="17"/>
        <v/>
      </c>
      <c r="AX16" s="303" t="str">
        <f t="shared" ca="1" si="18"/>
        <v/>
      </c>
      <c r="AY16" s="308" t="str">
        <f t="shared" ca="1" si="32"/>
        <v/>
      </c>
      <c r="AZ16" s="293" t="str">
        <f t="shared" ca="1" si="19"/>
        <v/>
      </c>
      <c r="BA16" s="293" t="str">
        <f t="shared" ca="1" si="20"/>
        <v/>
      </c>
      <c r="BB16" s="303" t="str">
        <f t="shared" ca="1" si="21"/>
        <v/>
      </c>
      <c r="BC16" s="308" t="str">
        <f t="shared" ca="1" si="33"/>
        <v/>
      </c>
      <c r="BD16" s="293" t="str">
        <f t="shared" ca="1" si="22"/>
        <v/>
      </c>
      <c r="BE16" s="293" t="str">
        <f t="shared" ca="1" si="23"/>
        <v/>
      </c>
      <c r="BF16" s="303" t="str">
        <f t="shared" ca="1" si="24"/>
        <v/>
      </c>
      <c r="BG16" s="308" t="str">
        <f t="shared" ca="1" si="34"/>
        <v/>
      </c>
      <c r="BH16" s="293" t="str">
        <f t="shared" ca="1" si="25"/>
        <v/>
      </c>
      <c r="BI16" s="293" t="str">
        <f t="shared" ca="1" si="26"/>
        <v/>
      </c>
      <c r="BJ16" s="303" t="str">
        <f t="shared" ca="1" si="27"/>
        <v/>
      </c>
      <c r="BL16" s="412" t="str">
        <f ca="1">IF(OR(BM16="",BM16=0),"",MAX(BL$5:BL15)+1)</f>
        <v/>
      </c>
      <c r="BM16" s="316" t="str">
        <f ca="1">IFERROR(INDEX($AJ$6:$AJ$17, ROWS(BM$4:$BM14)), IFERROR(INDEX($AN$6:$AN$17, ROWS(BM$4:$BM14)-ROWS($AJ$6:$AJ$17)), IFERROR(INDEX($AR$6:$AR$17, ROWS(BM$4:$BM14)-ROWS($AJ$6:$AJ$17)-ROWS($AN$6:$AN$17)),IFERROR(INDEX($AV$6:$AV$17, ROWS(BM$4:$BM14)-ROWS($AJ$6:$AJ$17)-ROWS($AN$6:$AN$17)-ROWS($AR$6:$AR$17)),IFERROR(INDEX($AZ$6:$AZ$17, ROWS(BM$4:$BM14)-ROWS($AJ$6:$AJ$17)-ROWS($AN$6:$AN$17)-ROWS($AR$6:$AR$17)-ROWS($AV$6:$AV$17)),IFERROR(INDEX($BD$6:$BD$17, ROWS(BM$4:$BM14)-ROWS($AJ$6:$AJ$17)-ROWS($AN$6:$AN$17)-ROWS($AR$6:$AR$17)-ROWS($AV$6:$AV$17)-ROWS($AZ$6:$AZ$17)),IFERROR(INDEX($BH$6:$BH$17, ROWS(BM$4:$BM14)-ROWS($AJ$6:$AJ$17)-ROWS($AN$6:$AN$17)-ROWS($AR$6:$AR$17)-ROWS($AV$6:$AV$17)-ROWS($AZ$6:$AZ$17)-ROWS($BD$6:$BD$17)), "")))))))</f>
        <v/>
      </c>
      <c r="BN16" s="316" t="str">
        <f t="shared" ca="1" si="35"/>
        <v>Paycheck 1</v>
      </c>
      <c r="BO16" s="316" t="str">
        <f ca="1">IF(OR(BP16="",BP16=0),"",MAX(BO$5:BO15)+1)</f>
        <v/>
      </c>
      <c r="BP16" s="316" t="str">
        <f ca="1">IFERROR(INDEX($AK$6:$AK$17, ROWS($BP$4:BP14)), IFERROR(INDEX($AO$6:$AO$17, ROWS($BP$4:BP14)-ROWS($AK$6:$AK$17)), IFERROR(INDEX($AS$6:$AS$17, ROWS($BP$4:BP14)-ROWS($AK$6:$AK$17)-ROWS($AO$6:$AO$17)),IFERROR(INDEX($AW$6:$AW$17, ROWS($BP$4:BP14)-ROWS($AK$6:$AK$17)-ROWS($AO$6:$AO$17)-ROWS($AS$6:$AS$17)),IFERROR(INDEX($BA$6:$BA$17, ROWS($BP$4:BP14)-ROWS($AK$6:$AK$17)-ROWS($AO$6:$AO$17)-ROWS($AS$6:$AS$17)-ROWS($AW$6:$AW$17)),IFERROR(INDEX($BE$6:$BE$17, ROWS($BP$4:BP14)-ROWS($AK$6:$AK$17)-ROWS($AO$6:$AO$17)-ROWS($AS$6:$AS$17)-ROWS($AW$6:$AW$17)-ROWS($BA$6:$BA$17)),IFERROR(INDEX($BI$6:$BI$17, ROWS($BP$4:BP14)-ROWS($AK$6:$AK$17)-ROWS($AO$6:$AO$17)-ROWS($AS$6:$AS$17)-ROWS($AW$6:$AW$17)-ROWS($BA$6:$BA$17)-ROWS($BE$6:$BE$17)), "")))))))</f>
        <v/>
      </c>
      <c r="BQ16" s="316">
        <f t="shared" ca="1" si="36"/>
        <v>850</v>
      </c>
      <c r="BR16" s="413" t="str">
        <f t="shared" ca="1" si="37"/>
        <v>Income</v>
      </c>
      <c r="BS16" s="412" t="str">
        <f ca="1">IF(OR(BT16="",BT16=0),"",MAX(BS$5:BS15)+1)</f>
        <v/>
      </c>
      <c r="BT16" s="316" t="str">
        <f ca="1">IFERROR(INDEX($AJ$22:$AJ$33, ROWS($BT$4:BT14)), IFERROR(INDEX($AN$22:$AN$33, ROWS($BT$4:BT14)-ROWS($AJ$22:$AJ$33)), IFERROR(INDEX($AR$22:$AR$33, ROWS($BT$4:BT14)-ROWS($AJ$22:$AJ$33)-ROWS($AN$22:$AN$33)),IFERROR(INDEX($AV$22:$AV$33, ROWS($BT$4:BT14)-ROWS($AJ$22:$AJ$33)-ROWS($AN$22:$AN$33)-ROWS($AR$22:$AR$33)),IFERROR(INDEX($AZ$22:$AZ$33, ROWS($BT$4:BT14)-ROWS($AJ$22:$AJ$33)-ROWS($AN$22:$AN$33)-ROWS($AR$22:$AR$33)-ROWS($AV$22:$AV$33)),IFERROR(INDEX($BD$22:$BD$33, ROWS($BT$4:BT14)-ROWS($AJ$22:$AJ$33)-ROWS($AN$22:$AN$33)-ROWS($AR$22:$AR$33)-ROWS($AV$22:$AV$33)-ROWS($AZ$22:$AZ$33)),IFERROR(INDEX($BH$22:$BH$33, ROWS($BT$4:BT14)-ROWS($AJ$22:$AJ$33)-ROWS($AN$22:$AN$33)-ROWS($AR$22:$AR$33)-ROWS($AV$22:$AV$33)-ROWS($AZ$22:$AZ$33)-ROWS($BD$22:$BD$33)), "")))))))</f>
        <v/>
      </c>
      <c r="BU16" s="316" t="str">
        <f t="shared" ca="1" si="38"/>
        <v/>
      </c>
      <c r="BV16" s="316" t="str">
        <f ca="1">IF(OR(BW16="",BW16=0),"",MAX(BV$5:BV15)+1)</f>
        <v/>
      </c>
      <c r="BW16" s="316" t="str">
        <f ca="1">IFERROR(INDEX($AK$22:$AK$33, ROWS($BW$4:BW14)), IFERROR(INDEX($AO$22:$AO$33, ROWS($BW$4:BW14)-ROWS($AK$22:$AK$33)), IFERROR(INDEX($AS$22:$AS$33, ROWS($BW$4:BW14)-ROWS($AK$22:$AK$33)-ROWS($AO$22:$AO$33)),IFERROR(INDEX($AW$22:$AW$33, ROWS($BW$4:BW14)-ROWS($AK$22:$AK$33)-ROWS($AO$22:$AO$33)-ROWS($AS$22:$AS$33)),IFERROR(INDEX($BA$22:$BA$33, ROWS($BW$4:BW14)-ROWS($AK$22:$AK$33)-ROWS($AO$22:$AO$33)-ROWS($AS$22:$AS$33)-ROWS($AW$22:$AW$33)),IFERROR(INDEX($BE$22:$BE$33, ROWS($BW$4:BW14)-ROWS($AK$22:$AK$33)-ROWS($AO$22:$AO$33)-ROWS($AS$22:$AS$33)-ROWS($AW$22:$AW$33)-ROWS($BA$22:$BA$33)),IFERROR(INDEX($BI$22:$BI$33, ROWS($BW$4:BW14)-ROWS($AK$22:$AK$33)-ROWS($AO$22:$AO$33)-ROWS($AS$22:$AS$33)-ROWS($AW$22:$AW$33)-ROWS($BA$22:$BA$33)-ROWS($BE$22:$BE$33)), "")))))))</f>
        <v/>
      </c>
      <c r="BX16" s="316" t="str">
        <f t="shared" ca="1" si="39"/>
        <v/>
      </c>
      <c r="BY16" s="413" t="str">
        <f t="shared" ca="1" si="40"/>
        <v/>
      </c>
      <c r="BZ16" s="412" t="str">
        <f ca="1">IF(OR(CA16="",CA16=0),"",MAX(BZ$5:BZ15)+1)</f>
        <v/>
      </c>
      <c r="CA16" s="316" t="str">
        <f ca="1">IFERROR(INDEX($AJ$38:$AJ$49, ROWS($CA$4:CA14)), IFERROR(INDEX($AN$38:$AN$49, ROWS($CA$4:CA14)-ROWS($AJ$38:$AJ$49)), IFERROR(INDEX($AR$38:$AR$49, ROWS($CA$4:CA14)-ROWS($AJ$38:$AJ$49)-ROWS($AN$38:$AN$49)),IFERROR(INDEX($AV$38:$AV$49, ROWS($CA$4:CA14)-ROWS($AJ$38:$AJ$49)-ROWS($AN$38:$AN$49)-ROWS($AR$38:$AR$49)),IFERROR(INDEX($AZ$38:$AZ$49, ROWS($CA$4:CA14)-ROWS($AJ$38:$AJ$49)-ROWS($AN$38:$AN$49)-ROWS($AR$38:$AR$49)-ROWS($AV$38:$AV$49)),IFERROR(INDEX($BD$38:$BD$49, ROWS($CA$4:CA14)-ROWS($AJ$38:$AJ$49)-ROWS($AN$38:$AN$49)-ROWS($AR$38:$AR$49)-ROWS($AV$38:$AV$49)-ROWS($AZ$38:$AZ$49)),IFERROR(INDEX($BH$38:$BH$49, ROWS($CA$4:CA14)-ROWS($AJ$38:$AJ$49)-ROWS($AN$38:$AN$49)-ROWS($AR$38:$AR$49)-ROWS($AV$38:$AV$49)-ROWS($AZ$38:$AZ$49)-ROWS($BD$38:$BD$49)), "")))))))</f>
        <v/>
      </c>
      <c r="CB16" s="316" t="str">
        <f t="shared" ca="1" si="41"/>
        <v>Credit Card 2</v>
      </c>
      <c r="CC16" s="316" t="str">
        <f ca="1">IF(OR(CD16="",CD16=0),"",MAX(CC$5:CC15)+1)</f>
        <v/>
      </c>
      <c r="CD16" s="316" t="str">
        <f ca="1">IFERROR(INDEX($AK$38:$AK$49, ROWS($CD$4:CD14)), IFERROR(INDEX($AO$38:$AO$49, ROWS($CD$4:CD14)-ROWS($AK$38:$AK$49)), IFERROR(INDEX($AS$38:$AS$49, ROWS($CD$4:CD14)-ROWS($AK$38:$AK$49)-ROWS($AO$38:$AO$49)),IFERROR(INDEX($AW$38:$AW$49, ROWS($CD$4:CD14)-ROWS($AK$38:$AK$49)-ROWS($AO$38:$AO$49)-ROWS($AS$38:$AS$49)),IFERROR(INDEX($BA$38:$BA$49, ROWS($CD$4:CD14)-ROWS($AK$38:$AK$49)-ROWS($AO$38:$AO$49)-ROWS($AS$38:$AS$49)-ROWS($AW$38:$AW$49)),IFERROR(INDEX($BE$38:$BE$49, ROWS($CD$4:CD14)-ROWS($AK$38:$AK$49)-ROWS($AO$38:$AO$49)-ROWS($AS$38:$AS$49)-ROWS($AW$38:$AW$49)-ROWS($BA$38:$BA$49)),IFERROR(INDEX($BI$38:$BI$49, ROWS($CD$4:CD14)-ROWS($AK$38:$AK$49)-ROWS($AO$38:$AO$49)-ROWS($AS$38:$AS$49)-ROWS($AW$38:$AW$49)-ROWS($BA$38:$BA$49)-ROWS($BE$38:$BE$49)), "")))))))</f>
        <v/>
      </c>
      <c r="CE16" s="316">
        <f t="shared" ca="1" si="42"/>
        <v>60</v>
      </c>
      <c r="CF16" s="413" t="str">
        <f t="shared" ca="1" si="43"/>
        <v/>
      </c>
      <c r="CG16" s="412" t="str">
        <f ca="1">IF(OR(CH16="",CH16=0),"",MAX(CG$5:CG15)+1)</f>
        <v/>
      </c>
      <c r="CH16" s="316" t="str">
        <f ca="1">IFERROR(INDEX($AJ$54:$AJ$65, ROWS($CH$4:CH14)), IFERROR(INDEX($AN$54:$AN$65, ROWS($CH$4:CH14)-ROWS($AJ$54:$AJ$65)), IFERROR(INDEX($AR$54:$AR$65, ROWS($CH$4:CH14)-ROWS($AJ$54:$AJ$65)-ROWS($AN$54:$AN$65)),IFERROR(INDEX($AV$54:$AV$65, ROWS($CH$4:CH14)-ROWS($AJ$54:$AJ$65)-ROWS($AN$54:$AN$65)-ROWS($AR$54:$AR$65)),IFERROR(INDEX($AZ$54:$AZ$65, ROWS($CH$4:CH14)-ROWS($AJ$54:$AJ$65)-ROWS($AN$54:$AN$65)-ROWS($AR$54:$AR$65)-ROWS($AV$54:$AV$65)),IFERROR(INDEX($BD$54:$BD$65, ROWS($CH$4:CH14)-ROWS($AJ$54:$AJ$65)-ROWS($AN$54:$AN$65)-ROWS($AR$54:$AR$65)-ROWS($AV$54:$AV$65)-ROWS($AZ$54:$AZ$65)),IFERROR(INDEX($BH$54:$BH$65, ROWS($CH$4:CH14)-ROWS($AJ$54:$AJ$65)-ROWS($AN$54:$AN$65)-ROWS($AR$54:$AR$65)-ROWS($AV$54:$AV$65)-ROWS($AZ$54:$AZ$65)-ROWS($BD$54:$BD$65)), "")))))))</f>
        <v/>
      </c>
      <c r="CI16" s="316" t="str">
        <f t="shared" ca="1" si="44"/>
        <v/>
      </c>
      <c r="CJ16" s="316" t="str">
        <f ca="1">IF(OR(CK16="",CK16=0),"",MAX(CJ$5:CJ15)+1)</f>
        <v/>
      </c>
      <c r="CK16" s="316" t="str">
        <f ca="1">IFERROR(INDEX($AK$54:$AK$65, ROWS($CK$4:CK14)), IFERROR(INDEX($AO$54:$AO$65, ROWS($CK$4:CK14)-ROWS($AK$54:$AK$65)), IFERROR(INDEX($AS$54:$AS$65, ROWS($CK$4:CK14)-ROWS($AK$54:$AK$65)-ROWS($AO$54:$AO$65)),IFERROR(INDEX($AW$54:$AW$65, ROWS($CK$4:CK14)-ROWS($AK$54:$AK$65)-ROWS($AO$54:$AO$65)-ROWS($AS$54:$AS$65)),IFERROR(INDEX($BA$54:$BA$65, ROWS($CK$4:CK14)-ROWS($AK$54:$AK$65)-ROWS($AO$54:$AO$65)-ROWS($AS$54:$AS$65)-ROWS($AW$54:$AW$65)),IFERROR(INDEX($BE$54:$BE$65, ROWS($CK$4:CK14)-ROWS($AK$54:$AK$65)-ROWS($AO$54:$AO$65)-ROWS($AS$54:$AS$65)-ROWS($AW$54:$AW$65)-ROWS($BA$54:$BA$65)),IFERROR(INDEX($BI$54:$BI$65, ROWS($CK$4:CK14)-ROWS($AK$54:$AK$65)-ROWS($AO$54:$AO$65)-ROWS($AS$54:$AS$65)-ROWS($AW$54:$AW$65)-ROWS($BA$54:$BA$65)-ROWS($BE$54:$BE$65)), "")))))))</f>
        <v/>
      </c>
      <c r="CL16" s="316" t="str">
        <f t="shared" ca="1" si="45"/>
        <v/>
      </c>
      <c r="CM16" s="413" t="str">
        <f t="shared" ca="1" si="46"/>
        <v/>
      </c>
      <c r="CN16" s="412" t="str">
        <f ca="1">IF(OR(CO16="",CO16=0),"",MAX(CN$5:CN15)+1)</f>
        <v/>
      </c>
      <c r="CO16" s="316" t="str">
        <f ca="1">IFERROR(INDEX($AJ$70:$AJ$81, ROWS($CO$4:CO14)), IFERROR(INDEX($AN$70:$AN$81, ROWS($CO$4:CO14)-ROWS($AJ$70:$AJ$81)), IFERROR(INDEX($AR$70:$AR$81, ROWS($CO$4:CO14)-ROWS($AJ$70:$AJ$81)-ROWS($AN$70:$AN$81)),IFERROR(INDEX($AV$70:$AV$81, ROWS($CO$4:CO14)-ROWS($AJ$70:$AJ$81)-ROWS($AN$70:$AN$81)-ROWS($AR$70:$AR$81)),IFERROR(INDEX($AZ$70:$AZ$81, ROWS($CO$4:CO14)-ROWS($AJ$70:$AJ$81)-ROWS($AN$70:$AN$81)-ROWS($AR$70:$AR$81)-ROWS($AV$70:$AV$81)),IFERROR(INDEX($BD$70:$BD$81, ROWS($CO$4:CO14)-ROWS($AJ$70:$AJ$81)-ROWS($AN$70:$AN$81)-ROWS($AR$70:$AR$81)-ROWS($AV$70:$AV$81)-ROWS($AZ$70:$AZ$81)),IFERROR(INDEX($BH$70:$BH$81, ROWS($CO$4:CO14)-ROWS($AJ$70:$AJ$81)-ROWS($AN$70:$AN$81)-ROWS($AR$70:$AR$81)-ROWS($AV$70:$AV$81)-ROWS($AZ$70:$AZ$81)-ROWS($BD$70:$BD$81)), "")))))))</f>
        <v/>
      </c>
      <c r="CP16" s="316" t="str">
        <f t="shared" ca="1" si="47"/>
        <v/>
      </c>
      <c r="CQ16" s="316" t="str">
        <f ca="1">IF(OR(CR16="",CR16=0),"",MAX(CQ$5:CQ15)+1)</f>
        <v/>
      </c>
      <c r="CR16" s="316" t="str">
        <f ca="1">IFERROR(INDEX($AK$70:$AK$81, ROWS($CR$4:CR14)), IFERROR(INDEX($AO$70:$AO$81, ROWS($CR$4:CR14)-ROWS($AK$70:$AK$81)), IFERROR(INDEX($AS$70:$AS$81, ROWS($CR$4:CR14)-ROWS($AK$70:$AK$81)-ROWS($AO$70:$AO$81)),IFERROR(INDEX($AW$70:$AW$81, ROWS($CR$4:CR14)-ROWS($AK$70:$AK$81)-ROWS($AO$70:$AO$81)-ROWS($AS$70:$AS$81)),IFERROR(INDEX($BA$70:$BA$81, ROWS($CR$4:CR14)-ROWS($AK$70:$AK$81)-ROWS($AO$70:$AO$81)-ROWS($AS$70:$AS$81)-ROWS($AW$70:$AW$81)),IFERROR(INDEX($BE$70:$BE$81, ROWS($CR$4:CR14)-ROWS($AK$70:$AK$81)-ROWS($AO$70:$AO$81)-ROWS($AS$70:$AS$81)-ROWS($AW$70:$AW$81)-ROWS($BA$70:$BA$81)),IFERROR(INDEX($BI$70:$BI$81, ROWS($CR$4:CR14)-ROWS($AK$70:$AK$81)-ROWS($AO$70:$AO$81)-ROWS($AS$70:$AS$81)-ROWS($AW$70:$AW$81)-ROWS($BA$70:$BA$81)-ROWS($BE$70:$BE$81)), "")))))))</f>
        <v/>
      </c>
      <c r="CS16" s="316" t="str">
        <f t="shared" ca="1" si="48"/>
        <v/>
      </c>
      <c r="CT16" s="413" t="str">
        <f t="shared" ca="1" si="49"/>
        <v/>
      </c>
      <c r="CU16" s="412" t="str">
        <f>IF(OR(CV16="",CV16=0),"",MAX(CU$5:CU15)+1)</f>
        <v/>
      </c>
      <c r="CV16" s="316">
        <f>IFERROR(INDEX($AJ$86:$AJ$97, ROWS($CV$4:CV14)), IFERROR(INDEX($AN$86:$AN$97, ROWS($CV$4:CV14)-ROWS($AJ$86:$AJ$97)), ""))</f>
        <v>0</v>
      </c>
      <c r="CW16" s="316" t="str">
        <f t="shared" si="50"/>
        <v/>
      </c>
      <c r="CX16" s="316" t="str">
        <f>IF(OR(CY16="",CY16=0),"",MAX(CX$5:CX15)+1)</f>
        <v/>
      </c>
      <c r="CY16" s="316">
        <f>IFERROR(INDEX($AK$86:$AK$97, ROWS($CY$4:CY14)), IFERROR(INDEX($AO$86:$AO$97, ROWS($CY$4:CY14)-ROWS($AK$86:$AK$97)), ""))</f>
        <v>0</v>
      </c>
      <c r="CZ16" s="316" t="str">
        <f t="shared" si="51"/>
        <v/>
      </c>
      <c r="DA16" s="413" t="str">
        <f t="shared" si="52"/>
        <v/>
      </c>
      <c r="DC16" s="438" t="str">
        <f ca="1">IF(OR(DD16="",DD16=0),"",MAX(DC$5:DC15)+1)</f>
        <v/>
      </c>
      <c r="DD16" s="434" t="str">
        <f t="shared" ca="1" si="53"/>
        <v/>
      </c>
      <c r="DE16" s="413" t="str">
        <f t="shared" ca="1" si="54"/>
        <v/>
      </c>
      <c r="DF16" s="431">
        <f ca="1">IF(OR(DG16="",DG16=0),"",MAX(DF$5:DF15)+1)</f>
        <v>3</v>
      </c>
      <c r="DG16" s="412" t="str">
        <f t="shared" ca="1" si="55"/>
        <v>Paycheck 1</v>
      </c>
      <c r="DH16" s="413">
        <f t="shared" ca="1" si="56"/>
        <v>850</v>
      </c>
      <c r="DI16" s="412" t="str">
        <f t="shared" ca="1" si="57"/>
        <v/>
      </c>
      <c r="DJ16" s="413" t="str">
        <f t="shared" ca="1" si="58"/>
        <v/>
      </c>
      <c r="DK16" s="412" t="str">
        <f t="shared" ca="1" si="59"/>
        <v/>
      </c>
      <c r="DL16" s="413" t="str">
        <f t="shared" ca="1" si="60"/>
        <v/>
      </c>
    </row>
    <row r="17" spans="1:123" s="293" customFormat="1" ht="15" customHeight="1" thickBot="1" x14ac:dyDescent="0.35">
      <c r="A17" s="291">
        <f>Year!A13</f>
        <v>44941</v>
      </c>
      <c r="B17" s="290" t="str">
        <f>IF(ISERROR(MATCH(A17,event_dates,0)),"",INDEX(events,MATCH(A17,event_dates,0)))</f>
        <v/>
      </c>
      <c r="C17" s="291">
        <f>Year!B13</f>
        <v>44942</v>
      </c>
      <c r="D17" s="290" t="str">
        <f>IF(ISERROR(MATCH(C17,event_dates,0)),"",INDEX(events,MATCH(C17,event_dates,0)))</f>
        <v>ML King Day</v>
      </c>
      <c r="E17" s="291">
        <f>Year!C13</f>
        <v>44943</v>
      </c>
      <c r="F17" s="290" t="str">
        <f>IF(ISERROR(MATCH(E17,event_dates,0)),"",INDEX(events,MATCH(E17,event_dates,0)))</f>
        <v/>
      </c>
      <c r="G17" s="291">
        <f>Year!D13</f>
        <v>44944</v>
      </c>
      <c r="H17" s="290" t="str">
        <f>IF(ISERROR(MATCH(G17,event_dates,0)),"",INDEX(events,MATCH(G17,event_dates,0)))</f>
        <v/>
      </c>
      <c r="I17" s="291">
        <f>Year!E13</f>
        <v>44945</v>
      </c>
      <c r="J17" s="290" t="str">
        <f>IF(ISERROR(MATCH(I17,event_dates,0)),"",INDEX(events,MATCH(I17,event_dates,0)))</f>
        <v/>
      </c>
      <c r="K17" s="291">
        <f>Year!F13</f>
        <v>44946</v>
      </c>
      <c r="L17" s="290" t="str">
        <f>IF(ISERROR(MATCH(K17,event_dates,0)),"",INDEX(events,MATCH(K17,event_dates,0)))</f>
        <v/>
      </c>
      <c r="M17" s="291">
        <f>Year!G13</f>
        <v>44947</v>
      </c>
      <c r="N17" s="290" t="str">
        <f>IF(ISERROR(MATCH(M17,event_dates,0)),"",INDEX(events,MATCH(M17,event_dates,0)))</f>
        <v/>
      </c>
      <c r="P17" s="295" t="str">
        <f ca="1">IF(DN46="","",DN46)</f>
        <v>Roth IRA - 100</v>
      </c>
      <c r="Q17" s="295" t="str">
        <f t="shared" ref="Q17:U17" ca="1" si="68">IF(DO46="","",DO46)</f>
        <v>D. Store Card 2 - 30</v>
      </c>
      <c r="R17" s="446" t="str">
        <f t="shared" ca="1" si="68"/>
        <v>Car Payment 1 - 350</v>
      </c>
      <c r="S17" s="295" t="str">
        <f t="shared" ca="1" si="68"/>
        <v>Investment 1 - 200</v>
      </c>
      <c r="T17" s="295" t="str">
        <f t="shared" ca="1" si="68"/>
        <v>Paycheck 2 - 400</v>
      </c>
      <c r="U17" s="295" t="str">
        <f t="shared" ca="1" si="68"/>
        <v>Paycheck 3 - 700</v>
      </c>
      <c r="V17" s="1156"/>
      <c r="W17" s="1157"/>
      <c r="X17" s="445"/>
      <c r="Y17"/>
      <c r="AB17" s="299"/>
      <c r="AC17" s="358" t="str">
        <f>IF('Data Entry'!B23="","",'Data Entry'!B23)</f>
        <v/>
      </c>
      <c r="AD17" s="356" t="str">
        <f>IF('Data Entry'!A23="","",'Data Entry'!A23)</f>
        <v/>
      </c>
      <c r="AE17" s="363" t="str">
        <f>IF('Data Entry'!C23="","",'Data Entry'!C23)</f>
        <v/>
      </c>
      <c r="AF17" s="402" t="str">
        <f>IF('Data Entry'!E23="","",'Data Entry'!E23)</f>
        <v/>
      </c>
      <c r="AG17" s="300"/>
      <c r="AH17"/>
      <c r="AI17" s="309" t="str">
        <f t="shared" ca="1" si="28"/>
        <v/>
      </c>
      <c r="AJ17" s="310" t="str">
        <f t="shared" ca="1" si="7"/>
        <v/>
      </c>
      <c r="AK17" s="310" t="str">
        <f t="shared" ca="1" si="8"/>
        <v/>
      </c>
      <c r="AL17" s="311" t="str">
        <f t="shared" ca="1" si="9"/>
        <v/>
      </c>
      <c r="AM17" s="309" t="str">
        <f t="shared" ca="1" si="29"/>
        <v/>
      </c>
      <c r="AN17" s="310" t="str">
        <f t="shared" ca="1" si="10"/>
        <v/>
      </c>
      <c r="AO17" s="310" t="str">
        <f t="shared" ca="1" si="11"/>
        <v/>
      </c>
      <c r="AP17" s="311" t="str">
        <f t="shared" ca="1" si="12"/>
        <v/>
      </c>
      <c r="AQ17" s="309" t="str">
        <f t="shared" ca="1" si="30"/>
        <v/>
      </c>
      <c r="AR17" s="310" t="str">
        <f t="shared" ca="1" si="13"/>
        <v/>
      </c>
      <c r="AS17" s="310" t="str">
        <f t="shared" ca="1" si="14"/>
        <v/>
      </c>
      <c r="AT17" s="311" t="str">
        <f t="shared" ca="1" si="15"/>
        <v/>
      </c>
      <c r="AU17" s="309" t="str">
        <f t="shared" ca="1" si="31"/>
        <v/>
      </c>
      <c r="AV17" s="310" t="str">
        <f t="shared" ca="1" si="16"/>
        <v/>
      </c>
      <c r="AW17" s="310" t="str">
        <f t="shared" ca="1" si="17"/>
        <v/>
      </c>
      <c r="AX17" s="311" t="str">
        <f t="shared" ca="1" si="18"/>
        <v/>
      </c>
      <c r="AY17" s="309" t="str">
        <f t="shared" ca="1" si="32"/>
        <v/>
      </c>
      <c r="AZ17" s="310" t="str">
        <f t="shared" ca="1" si="19"/>
        <v/>
      </c>
      <c r="BA17" s="310" t="str">
        <f t="shared" ca="1" si="20"/>
        <v/>
      </c>
      <c r="BB17" s="311" t="str">
        <f t="shared" ca="1" si="21"/>
        <v/>
      </c>
      <c r="BC17" s="309" t="str">
        <f t="shared" ca="1" si="33"/>
        <v/>
      </c>
      <c r="BD17" s="310" t="str">
        <f t="shared" ca="1" si="22"/>
        <v/>
      </c>
      <c r="BE17" s="310" t="str">
        <f t="shared" ca="1" si="23"/>
        <v/>
      </c>
      <c r="BF17" s="311" t="str">
        <f t="shared" ca="1" si="24"/>
        <v/>
      </c>
      <c r="BG17" s="309" t="str">
        <f t="shared" ca="1" si="34"/>
        <v/>
      </c>
      <c r="BH17" s="310" t="str">
        <f t="shared" ca="1" si="25"/>
        <v/>
      </c>
      <c r="BI17" s="310" t="str">
        <f t="shared" ca="1" si="26"/>
        <v/>
      </c>
      <c r="BJ17" s="311" t="str">
        <f t="shared" ca="1" si="27"/>
        <v/>
      </c>
      <c r="BL17" s="414" t="str">
        <f ca="1">IF(OR(BM17="",BM17=0),"",MAX(BL$5:BL16)+1)</f>
        <v/>
      </c>
      <c r="BM17" s="409" t="str">
        <f ca="1">IFERROR(INDEX($AJ$6:$AJ$17, ROWS(BM$4:$BM15)), IFERROR(INDEX($AN$6:$AN$17, ROWS(BM$4:$BM15)-ROWS($AJ$6:$AJ$17)), IFERROR(INDEX($AR$6:$AR$17, ROWS(BM$4:$BM15)-ROWS($AJ$6:$AJ$17)-ROWS($AN$6:$AN$17)),IFERROR(INDEX($AV$6:$AV$17, ROWS(BM$4:$BM15)-ROWS($AJ$6:$AJ$17)-ROWS($AN$6:$AN$17)-ROWS($AR$6:$AR$17)),IFERROR(INDEX($AZ$6:$AZ$17, ROWS(BM$4:$BM15)-ROWS($AJ$6:$AJ$17)-ROWS($AN$6:$AN$17)-ROWS($AR$6:$AR$17)-ROWS($AV$6:$AV$17)),IFERROR(INDEX($BD$6:$BD$17, ROWS(BM$4:$BM15)-ROWS($AJ$6:$AJ$17)-ROWS($AN$6:$AN$17)-ROWS($AR$6:$AR$17)-ROWS($AV$6:$AV$17)-ROWS($AZ$6:$AZ$17)),IFERROR(INDEX($BH$6:$BH$17, ROWS(BM$4:$BM15)-ROWS($AJ$6:$AJ$17)-ROWS($AN$6:$AN$17)-ROWS($AR$6:$AR$17)-ROWS($AV$6:$AV$17)-ROWS($AZ$6:$AZ$17)-ROWS($BD$6:$BD$17)), "")))))))</f>
        <v/>
      </c>
      <c r="BN17" s="409" t="str">
        <f t="shared" ca="1" si="35"/>
        <v>Car 1 Gas</v>
      </c>
      <c r="BO17" s="409" t="str">
        <f ca="1">IF(OR(BP17="",BP17=0),"",MAX(BO$5:BO16)+1)</f>
        <v/>
      </c>
      <c r="BP17" s="409" t="str">
        <f ca="1">IFERROR(INDEX($AK$6:$AK$17, ROWS($BP$4:BP15)), IFERROR(INDEX($AO$6:$AO$17, ROWS($BP$4:BP15)-ROWS($AK$6:$AK$17)), IFERROR(INDEX($AS$6:$AS$17, ROWS($BP$4:BP15)-ROWS($AK$6:$AK$17)-ROWS($AO$6:$AO$17)),IFERROR(INDEX($AW$6:$AW$17, ROWS($BP$4:BP15)-ROWS($AK$6:$AK$17)-ROWS($AO$6:$AO$17)-ROWS($AS$6:$AS$17)),IFERROR(INDEX($BA$6:$BA$17, ROWS($BP$4:BP15)-ROWS($AK$6:$AK$17)-ROWS($AO$6:$AO$17)-ROWS($AS$6:$AS$17)-ROWS($AW$6:$AW$17)),IFERROR(INDEX($BE$6:$BE$17, ROWS($BP$4:BP15)-ROWS($AK$6:$AK$17)-ROWS($AO$6:$AO$17)-ROWS($AS$6:$AS$17)-ROWS($AW$6:$AW$17)-ROWS($BA$6:$BA$17)),IFERROR(INDEX($BI$6:$BI$17, ROWS($BP$4:BP15)-ROWS($AK$6:$AK$17)-ROWS($AO$6:$AO$17)-ROWS($AS$6:$AS$17)-ROWS($AW$6:$AW$17)-ROWS($BA$6:$BA$17)-ROWS($BE$6:$BE$17)), "")))))))</f>
        <v/>
      </c>
      <c r="BQ17" s="409">
        <f t="shared" ca="1" si="36"/>
        <v>50</v>
      </c>
      <c r="BR17" s="415" t="str">
        <f t="shared" ca="1" si="37"/>
        <v/>
      </c>
      <c r="BS17" s="414" t="str">
        <f ca="1">IF(OR(BT17="",BT17=0),"",MAX(BS$5:BS16)+1)</f>
        <v/>
      </c>
      <c r="BT17" s="409" t="str">
        <f ca="1">IFERROR(INDEX($AJ$22:$AJ$33, ROWS($BT$4:BT15)), IFERROR(INDEX($AN$22:$AN$33, ROWS($BT$4:BT15)-ROWS($AJ$22:$AJ$33)), IFERROR(INDEX($AR$22:$AR$33, ROWS($BT$4:BT15)-ROWS($AJ$22:$AJ$33)-ROWS($AN$22:$AN$33)),IFERROR(INDEX($AV$22:$AV$33, ROWS($BT$4:BT15)-ROWS($AJ$22:$AJ$33)-ROWS($AN$22:$AN$33)-ROWS($AR$22:$AR$33)),IFERROR(INDEX($AZ$22:$AZ$33, ROWS($BT$4:BT15)-ROWS($AJ$22:$AJ$33)-ROWS($AN$22:$AN$33)-ROWS($AR$22:$AR$33)-ROWS($AV$22:$AV$33)),IFERROR(INDEX($BD$22:$BD$33, ROWS($BT$4:BT15)-ROWS($AJ$22:$AJ$33)-ROWS($AN$22:$AN$33)-ROWS($AR$22:$AR$33)-ROWS($AV$22:$AV$33)-ROWS($AZ$22:$AZ$33)),IFERROR(INDEX($BH$22:$BH$33, ROWS($BT$4:BT15)-ROWS($AJ$22:$AJ$33)-ROWS($AN$22:$AN$33)-ROWS($AR$22:$AR$33)-ROWS($AV$22:$AV$33)-ROWS($AZ$22:$AZ$33)-ROWS($BD$22:$BD$33)), "")))))))</f>
        <v/>
      </c>
      <c r="BU17" s="409" t="str">
        <f t="shared" ca="1" si="38"/>
        <v/>
      </c>
      <c r="BV17" s="409" t="str">
        <f ca="1">IF(OR(BW17="",BW17=0),"",MAX(BV$5:BV16)+1)</f>
        <v/>
      </c>
      <c r="BW17" s="409" t="str">
        <f ca="1">IFERROR(INDEX($AK$22:$AK$33, ROWS($BW$4:BW15)), IFERROR(INDEX($AO$22:$AO$33, ROWS($BW$4:BW15)-ROWS($AK$22:$AK$33)), IFERROR(INDEX($AS$22:$AS$33, ROWS($BW$4:BW15)-ROWS($AK$22:$AK$33)-ROWS($AO$22:$AO$33)),IFERROR(INDEX($AW$22:$AW$33, ROWS($BW$4:BW15)-ROWS($AK$22:$AK$33)-ROWS($AO$22:$AO$33)-ROWS($AS$22:$AS$33)),IFERROR(INDEX($BA$22:$BA$33, ROWS($BW$4:BW15)-ROWS($AK$22:$AK$33)-ROWS($AO$22:$AO$33)-ROWS($AS$22:$AS$33)-ROWS($AW$22:$AW$33)),IFERROR(INDEX($BE$22:$BE$33, ROWS($BW$4:BW15)-ROWS($AK$22:$AK$33)-ROWS($AO$22:$AO$33)-ROWS($AS$22:$AS$33)-ROWS($AW$22:$AW$33)-ROWS($BA$22:$BA$33)),IFERROR(INDEX($BI$22:$BI$33, ROWS($BW$4:BW15)-ROWS($AK$22:$AK$33)-ROWS($AO$22:$AO$33)-ROWS($AS$22:$AS$33)-ROWS($AW$22:$AW$33)-ROWS($BA$22:$BA$33)-ROWS($BE$22:$BE$33)), "")))))))</f>
        <v/>
      </c>
      <c r="BX17" s="409" t="str">
        <f t="shared" ca="1" si="39"/>
        <v/>
      </c>
      <c r="BY17" s="415" t="str">
        <f t="shared" ca="1" si="40"/>
        <v/>
      </c>
      <c r="BZ17" s="414" t="str">
        <f ca="1">IF(OR(CA17="",CA17=0),"",MAX(BZ$5:BZ16)+1)</f>
        <v/>
      </c>
      <c r="CA17" s="409" t="str">
        <f ca="1">IFERROR(INDEX($AJ$38:$AJ$49, ROWS($CA$4:CA15)), IFERROR(INDEX($AN$38:$AN$49, ROWS($CA$4:CA15)-ROWS($AJ$38:$AJ$49)), IFERROR(INDEX($AR$38:$AR$49, ROWS($CA$4:CA15)-ROWS($AJ$38:$AJ$49)-ROWS($AN$38:$AN$49)),IFERROR(INDEX($AV$38:$AV$49, ROWS($CA$4:CA15)-ROWS($AJ$38:$AJ$49)-ROWS($AN$38:$AN$49)-ROWS($AR$38:$AR$49)),IFERROR(INDEX($AZ$38:$AZ$49, ROWS($CA$4:CA15)-ROWS($AJ$38:$AJ$49)-ROWS($AN$38:$AN$49)-ROWS($AR$38:$AR$49)-ROWS($AV$38:$AV$49)),IFERROR(INDEX($BD$38:$BD$49, ROWS($CA$4:CA15)-ROWS($AJ$38:$AJ$49)-ROWS($AN$38:$AN$49)-ROWS($AR$38:$AR$49)-ROWS($AV$38:$AV$49)-ROWS($AZ$38:$AZ$49)),IFERROR(INDEX($BH$38:$BH$49, ROWS($CA$4:CA15)-ROWS($AJ$38:$AJ$49)-ROWS($AN$38:$AN$49)-ROWS($AR$38:$AR$49)-ROWS($AV$38:$AV$49)-ROWS($AZ$38:$AZ$49)-ROWS($BD$38:$BD$49)), "")))))))</f>
        <v/>
      </c>
      <c r="CB17" s="409" t="str">
        <f t="shared" ca="1" si="41"/>
        <v>Paycheck 3</v>
      </c>
      <c r="CC17" s="409" t="str">
        <f ca="1">IF(OR(CD17="",CD17=0),"",MAX(CC$5:CC16)+1)</f>
        <v/>
      </c>
      <c r="CD17" s="409" t="str">
        <f ca="1">IFERROR(INDEX($AK$38:$AK$49, ROWS($CD$4:CD15)), IFERROR(INDEX($AO$38:$AO$49, ROWS($CD$4:CD15)-ROWS($AK$38:$AK$49)), IFERROR(INDEX($AS$38:$AS$49, ROWS($CD$4:CD15)-ROWS($AK$38:$AK$49)-ROWS($AO$38:$AO$49)),IFERROR(INDEX($AW$38:$AW$49, ROWS($CD$4:CD15)-ROWS($AK$38:$AK$49)-ROWS($AO$38:$AO$49)-ROWS($AS$38:$AS$49)),IFERROR(INDEX($BA$38:$BA$49, ROWS($CD$4:CD15)-ROWS($AK$38:$AK$49)-ROWS($AO$38:$AO$49)-ROWS($AS$38:$AS$49)-ROWS($AW$38:$AW$49)),IFERROR(INDEX($BE$38:$BE$49, ROWS($CD$4:CD15)-ROWS($AK$38:$AK$49)-ROWS($AO$38:$AO$49)-ROWS($AS$38:$AS$49)-ROWS($AW$38:$AW$49)-ROWS($BA$38:$BA$49)),IFERROR(INDEX($BI$38:$BI$49, ROWS($CD$4:CD15)-ROWS($AK$38:$AK$49)-ROWS($AO$38:$AO$49)-ROWS($AS$38:$AS$49)-ROWS($AW$38:$AW$49)-ROWS($BA$38:$BA$49)-ROWS($BE$38:$BE$49)), "")))))))</f>
        <v/>
      </c>
      <c r="CE17" s="409">
        <f t="shared" ca="1" si="42"/>
        <v>700</v>
      </c>
      <c r="CF17" s="415" t="str">
        <f t="shared" ca="1" si="43"/>
        <v>Income</v>
      </c>
      <c r="CG17" s="414" t="str">
        <f ca="1">IF(OR(CH17="",CH17=0),"",MAX(CG$5:CG16)+1)</f>
        <v/>
      </c>
      <c r="CH17" s="409" t="str">
        <f ca="1">IFERROR(INDEX($AJ$54:$AJ$65, ROWS($CH$4:CH15)), IFERROR(INDEX($AN$54:$AN$65, ROWS($CH$4:CH15)-ROWS($AJ$54:$AJ$65)), IFERROR(INDEX($AR$54:$AR$65, ROWS($CH$4:CH15)-ROWS($AJ$54:$AJ$65)-ROWS($AN$54:$AN$65)),IFERROR(INDEX($AV$54:$AV$65, ROWS($CH$4:CH15)-ROWS($AJ$54:$AJ$65)-ROWS($AN$54:$AN$65)-ROWS($AR$54:$AR$65)),IFERROR(INDEX($AZ$54:$AZ$65, ROWS($CH$4:CH15)-ROWS($AJ$54:$AJ$65)-ROWS($AN$54:$AN$65)-ROWS($AR$54:$AR$65)-ROWS($AV$54:$AV$65)),IFERROR(INDEX($BD$54:$BD$65, ROWS($CH$4:CH15)-ROWS($AJ$54:$AJ$65)-ROWS($AN$54:$AN$65)-ROWS($AR$54:$AR$65)-ROWS($AV$54:$AV$65)-ROWS($AZ$54:$AZ$65)),IFERROR(INDEX($BH$54:$BH$65, ROWS($CH$4:CH15)-ROWS($AJ$54:$AJ$65)-ROWS($AN$54:$AN$65)-ROWS($AR$54:$AR$65)-ROWS($AV$54:$AV$65)-ROWS($AZ$54:$AZ$65)-ROWS($BD$54:$BD$65)), "")))))))</f>
        <v/>
      </c>
      <c r="CI17" s="409" t="str">
        <f t="shared" ca="1" si="44"/>
        <v/>
      </c>
      <c r="CJ17" s="409" t="str">
        <f ca="1">IF(OR(CK17="",CK17=0),"",MAX(CJ$5:CJ16)+1)</f>
        <v/>
      </c>
      <c r="CK17" s="409" t="str">
        <f ca="1">IFERROR(INDEX($AK$54:$AK$65, ROWS($CK$4:CK15)), IFERROR(INDEX($AO$54:$AO$65, ROWS($CK$4:CK15)-ROWS($AK$54:$AK$65)), IFERROR(INDEX($AS$54:$AS$65, ROWS($CK$4:CK15)-ROWS($AK$54:$AK$65)-ROWS($AO$54:$AO$65)),IFERROR(INDEX($AW$54:$AW$65, ROWS($CK$4:CK15)-ROWS($AK$54:$AK$65)-ROWS($AO$54:$AO$65)-ROWS($AS$54:$AS$65)),IFERROR(INDEX($BA$54:$BA$65, ROWS($CK$4:CK15)-ROWS($AK$54:$AK$65)-ROWS($AO$54:$AO$65)-ROWS($AS$54:$AS$65)-ROWS($AW$54:$AW$65)),IFERROR(INDEX($BE$54:$BE$65, ROWS($CK$4:CK15)-ROWS($AK$54:$AK$65)-ROWS($AO$54:$AO$65)-ROWS($AS$54:$AS$65)-ROWS($AW$54:$AW$65)-ROWS($BA$54:$BA$65)),IFERROR(INDEX($BI$54:$BI$65, ROWS($CK$4:CK15)-ROWS($AK$54:$AK$65)-ROWS($AO$54:$AO$65)-ROWS($AS$54:$AS$65)-ROWS($AW$54:$AW$65)-ROWS($BA$54:$BA$65)-ROWS($BE$54:$BE$65)), "")))))))</f>
        <v/>
      </c>
      <c r="CL17" s="409" t="str">
        <f t="shared" ca="1" si="45"/>
        <v/>
      </c>
      <c r="CM17" s="415" t="str">
        <f t="shared" ca="1" si="46"/>
        <v/>
      </c>
      <c r="CN17" s="414" t="str">
        <f ca="1">IF(OR(CO17="",CO17=0),"",MAX(CN$5:CN16)+1)</f>
        <v/>
      </c>
      <c r="CO17" s="409" t="str">
        <f ca="1">IFERROR(INDEX($AJ$70:$AJ$81, ROWS($CO$4:CO15)), IFERROR(INDEX($AN$70:$AN$81, ROWS($CO$4:CO15)-ROWS($AJ$70:$AJ$81)), IFERROR(INDEX($AR$70:$AR$81, ROWS($CO$4:CO15)-ROWS($AJ$70:$AJ$81)-ROWS($AN$70:$AN$81)),IFERROR(INDEX($AV$70:$AV$81, ROWS($CO$4:CO15)-ROWS($AJ$70:$AJ$81)-ROWS($AN$70:$AN$81)-ROWS($AR$70:$AR$81)),IFERROR(INDEX($AZ$70:$AZ$81, ROWS($CO$4:CO15)-ROWS($AJ$70:$AJ$81)-ROWS($AN$70:$AN$81)-ROWS($AR$70:$AR$81)-ROWS($AV$70:$AV$81)),IFERROR(INDEX($BD$70:$BD$81, ROWS($CO$4:CO15)-ROWS($AJ$70:$AJ$81)-ROWS($AN$70:$AN$81)-ROWS($AR$70:$AR$81)-ROWS($AV$70:$AV$81)-ROWS($AZ$70:$AZ$81)),IFERROR(INDEX($BH$70:$BH$81, ROWS($CO$4:CO15)-ROWS($AJ$70:$AJ$81)-ROWS($AN$70:$AN$81)-ROWS($AR$70:$AR$81)-ROWS($AV$70:$AV$81)-ROWS($AZ$70:$AZ$81)-ROWS($BD$70:$BD$81)), "")))))))</f>
        <v/>
      </c>
      <c r="CP17" s="409" t="str">
        <f t="shared" ca="1" si="47"/>
        <v/>
      </c>
      <c r="CQ17" s="409" t="str">
        <f ca="1">IF(OR(CR17="",CR17=0),"",MAX(CQ$5:CQ16)+1)</f>
        <v/>
      </c>
      <c r="CR17" s="409" t="str">
        <f ca="1">IFERROR(INDEX($AK$70:$AK$81, ROWS($CR$4:CR15)), IFERROR(INDEX($AO$70:$AO$81, ROWS($CR$4:CR15)-ROWS($AK$70:$AK$81)), IFERROR(INDEX($AS$70:$AS$81, ROWS($CR$4:CR15)-ROWS($AK$70:$AK$81)-ROWS($AO$70:$AO$81)),IFERROR(INDEX($AW$70:$AW$81, ROWS($CR$4:CR15)-ROWS($AK$70:$AK$81)-ROWS($AO$70:$AO$81)-ROWS($AS$70:$AS$81)),IFERROR(INDEX($BA$70:$BA$81, ROWS($CR$4:CR15)-ROWS($AK$70:$AK$81)-ROWS($AO$70:$AO$81)-ROWS($AS$70:$AS$81)-ROWS($AW$70:$AW$81)),IFERROR(INDEX($BE$70:$BE$81, ROWS($CR$4:CR15)-ROWS($AK$70:$AK$81)-ROWS($AO$70:$AO$81)-ROWS($AS$70:$AS$81)-ROWS($AW$70:$AW$81)-ROWS($BA$70:$BA$81)),IFERROR(INDEX($BI$70:$BI$81, ROWS($CR$4:CR15)-ROWS($AK$70:$AK$81)-ROWS($AO$70:$AO$81)-ROWS($AS$70:$AS$81)-ROWS($AW$70:$AW$81)-ROWS($BA$70:$BA$81)-ROWS($BE$70:$BE$81)), "")))))))</f>
        <v/>
      </c>
      <c r="CS17" s="409" t="str">
        <f t="shared" ca="1" si="48"/>
        <v/>
      </c>
      <c r="CT17" s="415" t="str">
        <f t="shared" ca="1" si="49"/>
        <v/>
      </c>
      <c r="CU17" s="414" t="str">
        <f>IF(OR(CV17="",CV17=0),"",MAX(CU$5:CU16)+1)</f>
        <v/>
      </c>
      <c r="CV17" s="409">
        <f>IFERROR(INDEX($AJ$86:$AJ$97, ROWS($CV$4:CV15)), IFERROR(INDEX($AN$86:$AN$97, ROWS($CV$4:CV15)-ROWS($AJ$86:$AJ$97)), ""))</f>
        <v>0</v>
      </c>
      <c r="CW17" s="409" t="str">
        <f t="shared" si="50"/>
        <v/>
      </c>
      <c r="CX17" s="409" t="str">
        <f>IF(OR(CY17="",CY17=0),"",MAX(CX$5:CX16)+1)</f>
        <v/>
      </c>
      <c r="CY17" s="409">
        <f>IFERROR(INDEX($AK$86:$AK$97, ROWS($CY$4:CY15)), IFERROR(INDEX($AO$86:$AO$97, ROWS($CY$4:CY15)-ROWS($AK$86:$AK$97)), ""))</f>
        <v>0</v>
      </c>
      <c r="CZ17" s="409" t="str">
        <f t="shared" si="51"/>
        <v/>
      </c>
      <c r="DA17" s="415" t="str">
        <f t="shared" si="52"/>
        <v/>
      </c>
      <c r="DC17" s="438">
        <f ca="1">IF(OR(DD17="",DD17=0),"",MAX(DC$5:DC16)+1)</f>
        <v>9</v>
      </c>
      <c r="DD17" s="435" t="str">
        <f t="shared" ca="1" si="53"/>
        <v>Car 1 Gas</v>
      </c>
      <c r="DE17" s="413">
        <f t="shared" ca="1" si="54"/>
        <v>50</v>
      </c>
      <c r="DF17" s="432" t="str">
        <f ca="1">IF(OR(DG17="",DG17=0),"",MAX(DF$5:DF16)+1)</f>
        <v/>
      </c>
      <c r="DG17" s="414" t="str">
        <f t="shared" ca="1" si="55"/>
        <v/>
      </c>
      <c r="DH17" s="415" t="str">
        <f t="shared" ca="1" si="56"/>
        <v/>
      </c>
      <c r="DI17" s="414" t="str">
        <f t="shared" ca="1" si="57"/>
        <v/>
      </c>
      <c r="DJ17" s="413" t="str">
        <f t="shared" ca="1" si="58"/>
        <v/>
      </c>
      <c r="DK17" s="414" t="str">
        <f t="shared" ca="1" si="59"/>
        <v/>
      </c>
      <c r="DL17" s="415" t="str">
        <f t="shared" ca="1" si="60"/>
        <v/>
      </c>
      <c r="DN17" s="292"/>
      <c r="DO17" s="292"/>
      <c r="DP17" s="292"/>
      <c r="DQ17" s="292"/>
      <c r="DR17" s="292"/>
      <c r="DS17" s="292"/>
    </row>
    <row r="18" spans="1:123" s="292" customFormat="1" ht="15" customHeight="1" x14ac:dyDescent="0.3">
      <c r="A18" s="1181" t="str">
        <f ca="1">IF(ISERROR(MATCH(A17,event_dates,0)+MATCH(A17,OFFSET(event_dates,MATCH(A17,event_dates,0),0,500,1),0)),"",INDEX(events,MATCH(A17,event_dates,0)+MATCH(A17,OFFSET(event_dates,MATCH(A17,event_dates,0),0,500,1),0)))</f>
        <v/>
      </c>
      <c r="B18" s="1182"/>
      <c r="C18" s="1181" t="str">
        <f ca="1">IF(ISERROR(MATCH(C17,event_dates,0)+MATCH(C17,OFFSET(event_dates,MATCH(C17,event_dates,0),0,500,1),0)),"",INDEX(events,MATCH(C17,event_dates,0)+MATCH(C17,OFFSET(event_dates,MATCH(C17,event_dates,0),0,500,1),0)))</f>
        <v/>
      </c>
      <c r="D18" s="1182"/>
      <c r="E18" s="1181" t="str">
        <f ca="1">IF(ISERROR(MATCH(E17,event_dates,0)+MATCH(E17,OFFSET(event_dates,MATCH(E17,event_dates,0),0,500,1),0)),"",INDEX(events,MATCH(E17,event_dates,0)+MATCH(E17,OFFSET(event_dates,MATCH(E17,event_dates,0),0,500,1),0)))</f>
        <v/>
      </c>
      <c r="F18" s="1182"/>
      <c r="G18" s="1181" t="str">
        <f ca="1">IF(ISERROR(MATCH(G17,event_dates,0)+MATCH(G17,OFFSET(event_dates,MATCH(G17,event_dates,0),0,500,1),0)),"",INDEX(events,MATCH(G17,event_dates,0)+MATCH(G17,OFFSET(event_dates,MATCH(G17,event_dates,0),0,500,1),0)))</f>
        <v/>
      </c>
      <c r="H18" s="1182"/>
      <c r="I18" s="1181" t="str">
        <f ca="1">IF(ISERROR(MATCH(I17,event_dates,0)+MATCH(I17,OFFSET(event_dates,MATCH(I17,event_dates,0),0,500,1),0)),"",INDEX(events,MATCH(I17,event_dates,0)+MATCH(I17,OFFSET(event_dates,MATCH(I17,event_dates,0),0,500,1),0)))</f>
        <v/>
      </c>
      <c r="J18" s="1182"/>
      <c r="K18" s="1181" t="str">
        <f ca="1">IF(ISERROR(MATCH(K17,event_dates,0)+MATCH(K17,OFFSET(event_dates,MATCH(K17,event_dates,0),0,500,1),0)),"",INDEX(events,MATCH(K17,event_dates,0)+MATCH(K17,OFFSET(event_dates,MATCH(K17,event_dates,0),0,500,1),0)))</f>
        <v/>
      </c>
      <c r="L18" s="1182"/>
      <c r="M18" s="1181" t="str">
        <f ca="1">IF(ISERROR(MATCH(M17,event_dates,0)+MATCH(M17,OFFSET(event_dates,MATCH(M17,event_dates,0),0,500,1),0)),"",INDEX(events,MATCH(M17,event_dates,0)+MATCH(M17,OFFSET(event_dates,MATCH(M17,event_dates,0),0,500,1),0)))</f>
        <v/>
      </c>
      <c r="N18" s="1182"/>
      <c r="P18" s="295" t="str">
        <f t="shared" ref="P18:P22" ca="1" si="69">IF(DN47="","",DN47)</f>
        <v>Car Payment 2 - 200</v>
      </c>
      <c r="Q18" s="295" t="str">
        <f t="shared" ref="Q18:Q22" ca="1" si="70">IF(DO47="","",DO47)</f>
        <v>Groceries - 125</v>
      </c>
      <c r="R18" s="295" t="str">
        <f t="shared" ref="R18:R22" ca="1" si="71">IF(DP47="","",DP47)</f>
        <v>Audible - 14.95</v>
      </c>
      <c r="S18" s="296" t="str">
        <f t="shared" ref="S18:S22" ca="1" si="72">IF(DQ47="","",DQ47)</f>
        <v>Paycheck 1 - 850</v>
      </c>
      <c r="T18" s="295" t="str">
        <f t="shared" ref="T18:T22" ca="1" si="73">IF(DR47="","",DR47)</f>
        <v/>
      </c>
      <c r="U18" s="295" t="str">
        <f t="shared" ref="U18:U22" ca="1" si="74">IF(DS47="","",DS47)</f>
        <v/>
      </c>
      <c r="V18" s="1158" t="s">
        <v>502</v>
      </c>
      <c r="W18" s="1159"/>
      <c r="X18" s="445">
        <f ca="1">IF(DP52="",0,DP52)</f>
        <v>1234.95</v>
      </c>
      <c r="Y18"/>
      <c r="AB18" s="299"/>
      <c r="AC18" s="358" t="str">
        <f>IF('Data Entry'!B24="","",'Data Entry'!B24)</f>
        <v/>
      </c>
      <c r="AD18" s="356" t="str">
        <f>IF('Data Entry'!A24="","",'Data Entry'!A24)</f>
        <v/>
      </c>
      <c r="AE18" s="363" t="str">
        <f>IF('Data Entry'!C24="","",'Data Entry'!C24)</f>
        <v/>
      </c>
      <c r="AF18" s="402" t="str">
        <f>IF('Data Entry'!E24="","",'Data Entry'!E24)</f>
        <v/>
      </c>
      <c r="AG18" s="300"/>
      <c r="AH18"/>
      <c r="AI18"/>
      <c r="AJ18"/>
      <c r="AK18"/>
      <c r="AL18"/>
      <c r="BL18" s="412">
        <f ca="1">IF(OR(BM18="",BM18=0),"",MAX(BL$5:BL17)+1)</f>
        <v>4</v>
      </c>
      <c r="BM18" s="316" t="str">
        <f ca="1">IFERROR(INDEX($AJ$6:$AJ$17, ROWS(BM$4:$BM16)), IFERROR(INDEX($AN$6:$AN$17, ROWS(BM$4:$BM16)-ROWS($AJ$6:$AJ$17)), IFERROR(INDEX($AR$6:$AR$17, ROWS(BM$4:$BM16)-ROWS($AJ$6:$AJ$17)-ROWS($AN$6:$AN$17)),IFERROR(INDEX($AV$6:$AV$17, ROWS(BM$4:$BM16)-ROWS($AJ$6:$AJ$17)-ROWS($AN$6:$AN$17)-ROWS($AR$6:$AR$17)),IFERROR(INDEX($AZ$6:$AZ$17, ROWS(BM$4:$BM16)-ROWS($AJ$6:$AJ$17)-ROWS($AN$6:$AN$17)-ROWS($AR$6:$AR$17)-ROWS($AV$6:$AV$17)),IFERROR(INDEX($BD$6:$BD$17, ROWS(BM$4:$BM16)-ROWS($AJ$6:$AJ$17)-ROWS($AN$6:$AN$17)-ROWS($AR$6:$AR$17)-ROWS($AV$6:$AV$17)-ROWS($AZ$6:$AZ$17)),IFERROR(INDEX($BH$6:$BH$17, ROWS(BM$4:$BM16)-ROWS($AJ$6:$AJ$17)-ROWS($AN$6:$AN$17)-ROWS($AR$6:$AR$17)-ROWS($AV$6:$AV$17)-ROWS($AZ$6:$AZ$17)-ROWS($BD$6:$BD$17)), "")))))))</f>
        <v>Paycheck 2</v>
      </c>
      <c r="BN18" s="316" t="str">
        <f t="shared" ca="1" si="35"/>
        <v/>
      </c>
      <c r="BO18" s="316">
        <f ca="1">IF(OR(BP18="",BP18=0),"",MAX(BO$5:BO17)+1)</f>
        <v>4</v>
      </c>
      <c r="BP18" s="316">
        <f ca="1">IFERROR(INDEX($AK$6:$AK$17, ROWS($BP$4:BP16)), IFERROR(INDEX($AO$6:$AO$17, ROWS($BP$4:BP16)-ROWS($AK$6:$AK$17)), IFERROR(INDEX($AS$6:$AS$17, ROWS($BP$4:BP16)-ROWS($AK$6:$AK$17)-ROWS($AO$6:$AO$17)),IFERROR(INDEX($AW$6:$AW$17, ROWS($BP$4:BP16)-ROWS($AK$6:$AK$17)-ROWS($AO$6:$AO$17)-ROWS($AS$6:$AS$17)),IFERROR(INDEX($BA$6:$BA$17, ROWS($BP$4:BP16)-ROWS($AK$6:$AK$17)-ROWS($AO$6:$AO$17)-ROWS($AS$6:$AS$17)-ROWS($AW$6:$AW$17)),IFERROR(INDEX($BE$6:$BE$17, ROWS($BP$4:BP16)-ROWS($AK$6:$AK$17)-ROWS($AO$6:$AO$17)-ROWS($AS$6:$AS$17)-ROWS($AW$6:$AW$17)-ROWS($BA$6:$BA$17)),IFERROR(INDEX($BI$6:$BI$17, ROWS($BP$4:BP16)-ROWS($AK$6:$AK$17)-ROWS($AO$6:$AO$17)-ROWS($AS$6:$AS$17)-ROWS($AW$6:$AW$17)-ROWS($BA$6:$BA$17)-ROWS($BE$6:$BE$17)), "")))))))</f>
        <v>400</v>
      </c>
      <c r="BQ18" s="316" t="str">
        <f t="shared" ca="1" si="36"/>
        <v/>
      </c>
      <c r="BR18" s="413" t="str">
        <f t="shared" ca="1" si="37"/>
        <v/>
      </c>
      <c r="BS18" s="412">
        <f ca="1">IF(OR(BT18="",BT18=0),"",MAX(BS$5:BS17)+1)</f>
        <v>2</v>
      </c>
      <c r="BT18" s="316" t="str">
        <f ca="1">IFERROR(INDEX($AJ$22:$AJ$33, ROWS($BT$4:BT16)), IFERROR(INDEX($AN$22:$AN$33, ROWS($BT$4:BT16)-ROWS($AJ$22:$AJ$33)), IFERROR(INDEX($AR$22:$AR$33, ROWS($BT$4:BT16)-ROWS($AJ$22:$AJ$33)-ROWS($AN$22:$AN$33)),IFERROR(INDEX($AV$22:$AV$33, ROWS($BT$4:BT16)-ROWS($AJ$22:$AJ$33)-ROWS($AN$22:$AN$33)-ROWS($AR$22:$AR$33)),IFERROR(INDEX($AZ$22:$AZ$33, ROWS($BT$4:BT16)-ROWS($AJ$22:$AJ$33)-ROWS($AN$22:$AN$33)-ROWS($AR$22:$AR$33)-ROWS($AV$22:$AV$33)),IFERROR(INDEX($BD$22:$BD$33, ROWS($BT$4:BT16)-ROWS($AJ$22:$AJ$33)-ROWS($AN$22:$AN$33)-ROWS($AR$22:$AR$33)-ROWS($AV$22:$AV$33)-ROWS($AZ$22:$AZ$33)),IFERROR(INDEX($BH$22:$BH$33, ROWS($BT$4:BT16)-ROWS($AJ$22:$AJ$33)-ROWS($AN$22:$AN$33)-ROWS($AR$22:$AR$33)-ROWS($AV$22:$AV$33)-ROWS($AZ$22:$AZ$33)-ROWS($BD$22:$BD$33)), "")))))))</f>
        <v>Paycheck 2</v>
      </c>
      <c r="BU18" s="316" t="str">
        <f t="shared" ca="1" si="38"/>
        <v/>
      </c>
      <c r="BV18" s="316">
        <f ca="1">IF(OR(BW18="",BW18=0),"",MAX(BV$5:BV17)+1)</f>
        <v>2</v>
      </c>
      <c r="BW18" s="316">
        <f ca="1">IFERROR(INDEX($AK$22:$AK$33, ROWS($BW$4:BW16)), IFERROR(INDEX($AO$22:$AO$33, ROWS($BW$4:BW16)-ROWS($AK$22:$AK$33)), IFERROR(INDEX($AS$22:$AS$33, ROWS($BW$4:BW16)-ROWS($AK$22:$AK$33)-ROWS($AO$22:$AO$33)),IFERROR(INDEX($AW$22:$AW$33, ROWS($BW$4:BW16)-ROWS($AK$22:$AK$33)-ROWS($AO$22:$AO$33)-ROWS($AS$22:$AS$33)),IFERROR(INDEX($BA$22:$BA$33, ROWS($BW$4:BW16)-ROWS($AK$22:$AK$33)-ROWS($AO$22:$AO$33)-ROWS($AS$22:$AS$33)-ROWS($AW$22:$AW$33)),IFERROR(INDEX($BE$22:$BE$33, ROWS($BW$4:BW16)-ROWS($AK$22:$AK$33)-ROWS($AO$22:$AO$33)-ROWS($AS$22:$AS$33)-ROWS($AW$22:$AW$33)-ROWS($BA$22:$BA$33)),IFERROR(INDEX($BI$22:$BI$33, ROWS($BW$4:BW16)-ROWS($AK$22:$AK$33)-ROWS($AO$22:$AO$33)-ROWS($AS$22:$AS$33)-ROWS($AW$22:$AW$33)-ROWS($BA$22:$BA$33)-ROWS($BE$22:$BE$33)), "")))))))</f>
        <v>400</v>
      </c>
      <c r="BX18" s="316" t="str">
        <f t="shared" ca="1" si="39"/>
        <v/>
      </c>
      <c r="BY18" s="413" t="str">
        <f t="shared" ca="1" si="40"/>
        <v/>
      </c>
      <c r="BZ18" s="412">
        <f ca="1">IF(OR(CA18="",CA18=0),"",MAX(BZ$5:BZ17)+1)</f>
        <v>7</v>
      </c>
      <c r="CA18" s="316" t="str">
        <f ca="1">IFERROR(INDEX($AJ$38:$AJ$49, ROWS($CA$4:CA16)), IFERROR(INDEX($AN$38:$AN$49, ROWS($CA$4:CA16)-ROWS($AJ$38:$AJ$49)), IFERROR(INDEX($AR$38:$AR$49, ROWS($CA$4:CA16)-ROWS($AJ$38:$AJ$49)-ROWS($AN$38:$AN$49)),IFERROR(INDEX($AV$38:$AV$49, ROWS($CA$4:CA16)-ROWS($AJ$38:$AJ$49)-ROWS($AN$38:$AN$49)-ROWS($AR$38:$AR$49)),IFERROR(INDEX($AZ$38:$AZ$49, ROWS($CA$4:CA16)-ROWS($AJ$38:$AJ$49)-ROWS($AN$38:$AN$49)-ROWS($AR$38:$AR$49)-ROWS($AV$38:$AV$49)),IFERROR(INDEX($BD$38:$BD$49, ROWS($CA$4:CA16)-ROWS($AJ$38:$AJ$49)-ROWS($AN$38:$AN$49)-ROWS($AR$38:$AR$49)-ROWS($AV$38:$AV$49)-ROWS($AZ$38:$AZ$49)),IFERROR(INDEX($BH$38:$BH$49, ROWS($CA$4:CA16)-ROWS($AJ$38:$AJ$49)-ROWS($AN$38:$AN$49)-ROWS($AR$38:$AR$49)-ROWS($AV$38:$AV$49)-ROWS($AZ$38:$AZ$49)-ROWS($BD$38:$BD$49)), "")))))))</f>
        <v>Audible</v>
      </c>
      <c r="CB18" s="316" t="str">
        <f t="shared" ca="1" si="41"/>
        <v>Paycheck 1</v>
      </c>
      <c r="CC18" s="316">
        <f ca="1">IF(OR(CD18="",CD18=0),"",MAX(CC$5:CC17)+1)</f>
        <v>7</v>
      </c>
      <c r="CD18" s="316">
        <f ca="1">IFERROR(INDEX($AK$38:$AK$49, ROWS($CD$4:CD16)), IFERROR(INDEX($AO$38:$AO$49, ROWS($CD$4:CD16)-ROWS($AK$38:$AK$49)), IFERROR(INDEX($AS$38:$AS$49, ROWS($CD$4:CD16)-ROWS($AK$38:$AK$49)-ROWS($AO$38:$AO$49)),IFERROR(INDEX($AW$38:$AW$49, ROWS($CD$4:CD16)-ROWS($AK$38:$AK$49)-ROWS($AO$38:$AO$49)-ROWS($AS$38:$AS$49)),IFERROR(INDEX($BA$38:$BA$49, ROWS($CD$4:CD16)-ROWS($AK$38:$AK$49)-ROWS($AO$38:$AO$49)-ROWS($AS$38:$AS$49)-ROWS($AW$38:$AW$49)),IFERROR(INDEX($BE$38:$BE$49, ROWS($CD$4:CD16)-ROWS($AK$38:$AK$49)-ROWS($AO$38:$AO$49)-ROWS($AS$38:$AS$49)-ROWS($AW$38:$AW$49)-ROWS($BA$38:$BA$49)),IFERROR(INDEX($BI$38:$BI$49, ROWS($CD$4:CD16)-ROWS($AK$38:$AK$49)-ROWS($AO$38:$AO$49)-ROWS($AS$38:$AS$49)-ROWS($AW$38:$AW$49)-ROWS($BA$38:$BA$49)-ROWS($BE$38:$BE$49)), "")))))))</f>
        <v>14.95</v>
      </c>
      <c r="CE18" s="316">
        <f t="shared" ca="1" si="42"/>
        <v>850</v>
      </c>
      <c r="CF18" s="413" t="str">
        <f t="shared" ca="1" si="43"/>
        <v>Income</v>
      </c>
      <c r="CG18" s="412">
        <f ca="1">IF(OR(CH18="",CH18=0),"",MAX(CG$5:CG17)+1)</f>
        <v>2</v>
      </c>
      <c r="CH18" s="316" t="str">
        <f ca="1">IFERROR(INDEX($AJ$54:$AJ$65, ROWS($CH$4:CH16)), IFERROR(INDEX($AN$54:$AN$65, ROWS($CH$4:CH16)-ROWS($AJ$54:$AJ$65)), IFERROR(INDEX($AR$54:$AR$65, ROWS($CH$4:CH16)-ROWS($AJ$54:$AJ$65)-ROWS($AN$54:$AN$65)),IFERROR(INDEX($AV$54:$AV$65, ROWS($CH$4:CH16)-ROWS($AJ$54:$AJ$65)-ROWS($AN$54:$AN$65)-ROWS($AR$54:$AR$65)),IFERROR(INDEX($AZ$54:$AZ$65, ROWS($CH$4:CH16)-ROWS($AJ$54:$AJ$65)-ROWS($AN$54:$AN$65)-ROWS($AR$54:$AR$65)-ROWS($AV$54:$AV$65)),IFERROR(INDEX($BD$54:$BD$65, ROWS($CH$4:CH16)-ROWS($AJ$54:$AJ$65)-ROWS($AN$54:$AN$65)-ROWS($AR$54:$AR$65)-ROWS($AV$54:$AV$65)-ROWS($AZ$54:$AZ$65)),IFERROR(INDEX($BH$54:$BH$65, ROWS($CH$4:CH16)-ROWS($AJ$54:$AJ$65)-ROWS($AN$54:$AN$65)-ROWS($AR$54:$AR$65)-ROWS($AV$54:$AV$65)-ROWS($AZ$54:$AZ$65)-ROWS($BD$54:$BD$65)), "")))))))</f>
        <v>Credit Card 1</v>
      </c>
      <c r="CI18" s="316" t="str">
        <f t="shared" ca="1" si="44"/>
        <v/>
      </c>
      <c r="CJ18" s="316">
        <f ca="1">IF(OR(CK18="",CK18=0),"",MAX(CJ$5:CJ17)+1)</f>
        <v>2</v>
      </c>
      <c r="CK18" s="316">
        <f ca="1">IFERROR(INDEX($AK$54:$AK$65, ROWS($CK$4:CK16)), IFERROR(INDEX($AO$54:$AO$65, ROWS($CK$4:CK16)-ROWS($AK$54:$AK$65)), IFERROR(INDEX($AS$54:$AS$65, ROWS($CK$4:CK16)-ROWS($AK$54:$AK$65)-ROWS($AO$54:$AO$65)),IFERROR(INDEX($AW$54:$AW$65, ROWS($CK$4:CK16)-ROWS($AK$54:$AK$65)-ROWS($AO$54:$AO$65)-ROWS($AS$54:$AS$65)),IFERROR(INDEX($BA$54:$BA$65, ROWS($CK$4:CK16)-ROWS($AK$54:$AK$65)-ROWS($AO$54:$AO$65)-ROWS($AS$54:$AS$65)-ROWS($AW$54:$AW$65)),IFERROR(INDEX($BE$54:$BE$65, ROWS($CK$4:CK16)-ROWS($AK$54:$AK$65)-ROWS($AO$54:$AO$65)-ROWS($AS$54:$AS$65)-ROWS($AW$54:$AW$65)-ROWS($BA$54:$BA$65)),IFERROR(INDEX($BI$54:$BI$65, ROWS($CK$4:CK16)-ROWS($AK$54:$AK$65)-ROWS($AO$54:$AO$65)-ROWS($AS$54:$AS$65)-ROWS($AW$54:$AW$65)-ROWS($BA$54:$BA$65)-ROWS($BE$54:$BE$65)), "")))))))</f>
        <v>50</v>
      </c>
      <c r="CL18" s="316" t="str">
        <f t="shared" ca="1" si="45"/>
        <v/>
      </c>
      <c r="CM18" s="413" t="str">
        <f t="shared" ca="1" si="46"/>
        <v/>
      </c>
      <c r="CN18" s="412">
        <f ca="1">IF(OR(CO18="",CO18=0),"",MAX(CN$5:CN17)+1)</f>
        <v>3</v>
      </c>
      <c r="CO18" s="316" t="str">
        <f ca="1">IFERROR(INDEX($AJ$70:$AJ$81, ROWS($CO$4:CO16)), IFERROR(INDEX($AN$70:$AN$81, ROWS($CO$4:CO16)-ROWS($AJ$70:$AJ$81)), IFERROR(INDEX($AR$70:$AR$81, ROWS($CO$4:CO16)-ROWS($AJ$70:$AJ$81)-ROWS($AN$70:$AN$81)),IFERROR(INDEX($AV$70:$AV$81, ROWS($CO$4:CO16)-ROWS($AJ$70:$AJ$81)-ROWS($AN$70:$AN$81)-ROWS($AR$70:$AR$81)),IFERROR(INDEX($AZ$70:$AZ$81, ROWS($CO$4:CO16)-ROWS($AJ$70:$AJ$81)-ROWS($AN$70:$AN$81)-ROWS($AR$70:$AR$81)-ROWS($AV$70:$AV$81)),IFERROR(INDEX($BD$70:$BD$81, ROWS($CO$4:CO16)-ROWS($AJ$70:$AJ$81)-ROWS($AN$70:$AN$81)-ROWS($AR$70:$AR$81)-ROWS($AV$70:$AV$81)-ROWS($AZ$70:$AZ$81)),IFERROR(INDEX($BH$70:$BH$81, ROWS($CO$4:CO16)-ROWS($AJ$70:$AJ$81)-ROWS($AN$70:$AN$81)-ROWS($AR$70:$AR$81)-ROWS($AV$70:$AV$81)-ROWS($AZ$70:$AZ$81)-ROWS($BD$70:$BD$81)), "")))))))</f>
        <v>Electric / Water</v>
      </c>
      <c r="CP18" s="316" t="str">
        <f t="shared" ca="1" si="47"/>
        <v/>
      </c>
      <c r="CQ18" s="316">
        <f ca="1">IF(OR(CR18="",CR18=0),"",MAX(CQ$5:CQ17)+1)</f>
        <v>3</v>
      </c>
      <c r="CR18" s="316">
        <f ca="1">IFERROR(INDEX($AK$70:$AK$81, ROWS($CR$4:CR16)), IFERROR(INDEX($AO$70:$AO$81, ROWS($CR$4:CR16)-ROWS($AK$70:$AK$81)), IFERROR(INDEX($AS$70:$AS$81, ROWS($CR$4:CR16)-ROWS($AK$70:$AK$81)-ROWS($AO$70:$AO$81)),IFERROR(INDEX($AW$70:$AW$81, ROWS($CR$4:CR16)-ROWS($AK$70:$AK$81)-ROWS($AO$70:$AO$81)-ROWS($AS$70:$AS$81)),IFERROR(INDEX($BA$70:$BA$81, ROWS($CR$4:CR16)-ROWS($AK$70:$AK$81)-ROWS($AO$70:$AO$81)-ROWS($AS$70:$AS$81)-ROWS($AW$70:$AW$81)),IFERROR(INDEX($BE$70:$BE$81, ROWS($CR$4:CR16)-ROWS($AK$70:$AK$81)-ROWS($AO$70:$AO$81)-ROWS($AS$70:$AS$81)-ROWS($AW$70:$AW$81)-ROWS($BA$70:$BA$81)),IFERROR(INDEX($BI$70:$BI$81, ROWS($CR$4:CR16)-ROWS($AK$70:$AK$81)-ROWS($AO$70:$AO$81)-ROWS($AS$70:$AS$81)-ROWS($AW$70:$AW$81)-ROWS($BA$70:$BA$81)-ROWS($BE$70:$BE$81)), "")))))))</f>
        <v>150</v>
      </c>
      <c r="CS18" s="316" t="str">
        <f t="shared" ca="1" si="48"/>
        <v/>
      </c>
      <c r="CT18" s="413" t="str">
        <f t="shared" ca="1" si="49"/>
        <v/>
      </c>
      <c r="CU18" s="412" t="str">
        <f>IF(OR(CV18="",CV18=0),"",MAX(CU$5:CU17)+1)</f>
        <v/>
      </c>
      <c r="CV18" s="316">
        <f>IFERROR(INDEX($AJ$86:$AJ$97, ROWS($CV$4:CV16)), IFERROR(INDEX($AN$86:$AN$97, ROWS($CV$4:CV16)-ROWS($AJ$86:$AJ$97)), ""))</f>
        <v>0</v>
      </c>
      <c r="CW18" s="316" t="str">
        <f t="shared" si="50"/>
        <v/>
      </c>
      <c r="CX18" s="316" t="str">
        <f>IF(OR(CY18="",CY18=0),"",MAX(CX$5:CX17)+1)</f>
        <v/>
      </c>
      <c r="CY18" s="316">
        <f>IFERROR(INDEX($AK$86:$AK$97, ROWS($CY$4:CY16)), IFERROR(INDEX($AO$86:$AO$97, ROWS($CY$4:CY16)-ROWS($AK$86:$AK$97)), ""))</f>
        <v>0</v>
      </c>
      <c r="CZ18" s="316" t="str">
        <f t="shared" si="51"/>
        <v/>
      </c>
      <c r="DA18" s="413" t="str">
        <f t="shared" si="52"/>
        <v/>
      </c>
      <c r="DC18" s="438" t="str">
        <f ca="1">IF(OR(DD18="",DD18=0),"",MAX(DC$5:DC17)+1)</f>
        <v/>
      </c>
      <c r="DD18" s="434" t="str">
        <f t="shared" ca="1" si="53"/>
        <v/>
      </c>
      <c r="DE18" s="413" t="str">
        <f t="shared" ca="1" si="54"/>
        <v/>
      </c>
      <c r="DF18" s="431" t="str">
        <f ca="1">IF(OR(DG18="",DG18=0),"",MAX(DF$5:DF17)+1)</f>
        <v/>
      </c>
      <c r="DG18" s="412" t="str">
        <f t="shared" ca="1" si="55"/>
        <v/>
      </c>
      <c r="DH18" s="413" t="str">
        <f t="shared" ca="1" si="56"/>
        <v/>
      </c>
      <c r="DI18" s="412" t="str">
        <f t="shared" ca="1" si="57"/>
        <v/>
      </c>
      <c r="DJ18" s="413" t="str">
        <f t="shared" ca="1" si="58"/>
        <v/>
      </c>
      <c r="DK18" s="412" t="str">
        <f t="shared" ca="1" si="59"/>
        <v/>
      </c>
      <c r="DL18" s="413" t="str">
        <f t="shared" ca="1" si="60"/>
        <v/>
      </c>
      <c r="DN18" s="293"/>
      <c r="DO18" s="293"/>
      <c r="DP18" s="293"/>
      <c r="DQ18" s="293"/>
      <c r="DR18" s="293"/>
      <c r="DS18" s="293"/>
    </row>
    <row r="19" spans="1:123" s="292" customFormat="1" ht="15" customHeight="1" thickBot="1" x14ac:dyDescent="0.35">
      <c r="A19" s="1183"/>
      <c r="B19" s="1182"/>
      <c r="C19" s="1183"/>
      <c r="D19" s="1182"/>
      <c r="E19" s="1183"/>
      <c r="F19" s="1182"/>
      <c r="G19" s="1183"/>
      <c r="H19" s="1182"/>
      <c r="I19" s="1183"/>
      <c r="J19" s="1182"/>
      <c r="K19" s="1183"/>
      <c r="L19" s="1182"/>
      <c r="M19" s="1183"/>
      <c r="N19" s="1182"/>
      <c r="P19" s="295" t="str">
        <f t="shared" ca="1" si="69"/>
        <v>Car 2 Gas - 80</v>
      </c>
      <c r="Q19" s="295" t="str">
        <f t="shared" ca="1" si="70"/>
        <v>Cellular - 225</v>
      </c>
      <c r="R19" s="295" t="str">
        <f t="shared" ca="1" si="71"/>
        <v>Credit Card 2 - 60</v>
      </c>
      <c r="S19" s="296" t="str">
        <f t="shared" ca="1" si="72"/>
        <v/>
      </c>
      <c r="T19" s="295" t="str">
        <f t="shared" ca="1" si="73"/>
        <v/>
      </c>
      <c r="U19" s="295" t="str">
        <f t="shared" ca="1" si="74"/>
        <v/>
      </c>
      <c r="V19" s="1158" t="s">
        <v>507</v>
      </c>
      <c r="W19" s="1159"/>
      <c r="X19" s="445">
        <f ca="1">IF(DS52="",0,DS52)</f>
        <v>2150</v>
      </c>
      <c r="Y19"/>
      <c r="AB19" s="299"/>
      <c r="AC19" s="358" t="str">
        <f>IF('Data Entry'!B25="","",'Data Entry'!B25)</f>
        <v/>
      </c>
      <c r="AD19" s="356" t="str">
        <f>IF('Data Entry'!A25="","",'Data Entry'!A25)</f>
        <v/>
      </c>
      <c r="AE19" s="363" t="str">
        <f>IF('Data Entry'!C25="","",'Data Entry'!C25)</f>
        <v/>
      </c>
      <c r="AF19" s="402" t="str">
        <f>IF('Data Entry'!E25="","",'Data Entry'!E25)</f>
        <v/>
      </c>
      <c r="AG19" s="300"/>
      <c r="AH19"/>
      <c r="AI19"/>
      <c r="AJ19"/>
      <c r="AK19"/>
      <c r="AL19"/>
      <c r="BL19" s="412">
        <f ca="1">IF(OR(BM19="",BM19=0),"",MAX(BL$5:BL18)+1)</f>
        <v>5</v>
      </c>
      <c r="BM19" s="316" t="str">
        <f ca="1">IFERROR(INDEX($AJ$6:$AJ$17, ROWS(BM$4:$BM17)), IFERROR(INDEX($AN$6:$AN$17, ROWS(BM$4:$BM17)-ROWS($AJ$6:$AJ$17)), IFERROR(INDEX($AR$6:$AR$17, ROWS(BM$4:$BM17)-ROWS($AJ$6:$AJ$17)-ROWS($AN$6:$AN$17)),IFERROR(INDEX($AV$6:$AV$17, ROWS(BM$4:$BM17)-ROWS($AJ$6:$AJ$17)-ROWS($AN$6:$AN$17)-ROWS($AR$6:$AR$17)),IFERROR(INDEX($AZ$6:$AZ$17, ROWS(BM$4:$BM17)-ROWS($AJ$6:$AJ$17)-ROWS($AN$6:$AN$17)-ROWS($AR$6:$AR$17)-ROWS($AV$6:$AV$17)),IFERROR(INDEX($BD$6:$BD$17, ROWS(BM$4:$BM17)-ROWS($AJ$6:$AJ$17)-ROWS($AN$6:$AN$17)-ROWS($AR$6:$AR$17)-ROWS($AV$6:$AV$17)-ROWS($AZ$6:$AZ$17)),IFERROR(INDEX($BH$6:$BH$17, ROWS(BM$4:$BM17)-ROWS($AJ$6:$AJ$17)-ROWS($AN$6:$AN$17)-ROWS($AR$6:$AR$17)-ROWS($AV$6:$AV$17)-ROWS($AZ$6:$AZ$17)-ROWS($BD$6:$BD$17)), "")))))))</f>
        <v>Car 2 Gas</v>
      </c>
      <c r="BN19" s="316" t="str">
        <f t="shared" ca="1" si="35"/>
        <v/>
      </c>
      <c r="BO19" s="316">
        <f ca="1">IF(OR(BP19="",BP19=0),"",MAX(BO$5:BO18)+1)</f>
        <v>5</v>
      </c>
      <c r="BP19" s="316">
        <f ca="1">IFERROR(INDEX($AK$6:$AK$17, ROWS($BP$4:BP17)), IFERROR(INDEX($AO$6:$AO$17, ROWS($BP$4:BP17)-ROWS($AK$6:$AK$17)), IFERROR(INDEX($AS$6:$AS$17, ROWS($BP$4:BP17)-ROWS($AK$6:$AK$17)-ROWS($AO$6:$AO$17)),IFERROR(INDEX($AW$6:$AW$17, ROWS($BP$4:BP17)-ROWS($AK$6:$AK$17)-ROWS($AO$6:$AO$17)-ROWS($AS$6:$AS$17)),IFERROR(INDEX($BA$6:$BA$17, ROWS($BP$4:BP17)-ROWS($AK$6:$AK$17)-ROWS($AO$6:$AO$17)-ROWS($AS$6:$AS$17)-ROWS($AW$6:$AW$17)),IFERROR(INDEX($BE$6:$BE$17, ROWS($BP$4:BP17)-ROWS($AK$6:$AK$17)-ROWS($AO$6:$AO$17)-ROWS($AS$6:$AS$17)-ROWS($AW$6:$AW$17)-ROWS($BA$6:$BA$17)),IFERROR(INDEX($BI$6:$BI$17, ROWS($BP$4:BP17)-ROWS($AK$6:$AK$17)-ROWS($AO$6:$AO$17)-ROWS($AS$6:$AS$17)-ROWS($AW$6:$AW$17)-ROWS($BA$6:$BA$17)-ROWS($BE$6:$BE$17)), "")))))))</f>
        <v>80</v>
      </c>
      <c r="BQ19" s="316" t="str">
        <f t="shared" ca="1" si="36"/>
        <v/>
      </c>
      <c r="BR19" s="413" t="str">
        <f t="shared" ca="1" si="37"/>
        <v/>
      </c>
      <c r="BS19" s="412">
        <f ca="1">IF(OR(BT19="",BT19=0),"",MAX(BS$5:BS18)+1)</f>
        <v>3</v>
      </c>
      <c r="BT19" s="316" t="str">
        <f ca="1">IFERROR(INDEX($AJ$22:$AJ$33, ROWS($BT$4:BT17)), IFERROR(INDEX($AN$22:$AN$33, ROWS($BT$4:BT17)-ROWS($AJ$22:$AJ$33)), IFERROR(INDEX($AR$22:$AR$33, ROWS($BT$4:BT17)-ROWS($AJ$22:$AJ$33)-ROWS($AN$22:$AN$33)),IFERROR(INDEX($AV$22:$AV$33, ROWS($BT$4:BT17)-ROWS($AJ$22:$AJ$33)-ROWS($AN$22:$AN$33)-ROWS($AR$22:$AR$33)),IFERROR(INDEX($AZ$22:$AZ$33, ROWS($BT$4:BT17)-ROWS($AJ$22:$AJ$33)-ROWS($AN$22:$AN$33)-ROWS($AR$22:$AR$33)-ROWS($AV$22:$AV$33)),IFERROR(INDEX($BD$22:$BD$33, ROWS($BT$4:BT17)-ROWS($AJ$22:$AJ$33)-ROWS($AN$22:$AN$33)-ROWS($AR$22:$AR$33)-ROWS($AV$22:$AV$33)-ROWS($AZ$22:$AZ$33)),IFERROR(INDEX($BH$22:$BH$33, ROWS($BT$4:BT17)-ROWS($AJ$22:$AJ$33)-ROWS($AN$22:$AN$33)-ROWS($AR$22:$AR$33)-ROWS($AV$22:$AV$33)-ROWS($AZ$22:$AZ$33)-ROWS($BD$22:$BD$33)), "")))))))</f>
        <v>Lawn Service</v>
      </c>
      <c r="BU19" s="316" t="str">
        <f t="shared" ca="1" si="38"/>
        <v/>
      </c>
      <c r="BV19" s="316">
        <f ca="1">IF(OR(BW19="",BW19=0),"",MAX(BV$5:BV18)+1)</f>
        <v>3</v>
      </c>
      <c r="BW19" s="316">
        <f ca="1">IFERROR(INDEX($AK$22:$AK$33, ROWS($BW$4:BW17)), IFERROR(INDEX($AO$22:$AO$33, ROWS($BW$4:BW17)-ROWS($AK$22:$AK$33)), IFERROR(INDEX($AS$22:$AS$33, ROWS($BW$4:BW17)-ROWS($AK$22:$AK$33)-ROWS($AO$22:$AO$33)),IFERROR(INDEX($AW$22:$AW$33, ROWS($BW$4:BW17)-ROWS($AK$22:$AK$33)-ROWS($AO$22:$AO$33)-ROWS($AS$22:$AS$33)),IFERROR(INDEX($BA$22:$BA$33, ROWS($BW$4:BW17)-ROWS($AK$22:$AK$33)-ROWS($AO$22:$AO$33)-ROWS($AS$22:$AS$33)-ROWS($AW$22:$AW$33)),IFERROR(INDEX($BE$22:$BE$33, ROWS($BW$4:BW17)-ROWS($AK$22:$AK$33)-ROWS($AO$22:$AO$33)-ROWS($AS$22:$AS$33)-ROWS($AW$22:$AW$33)-ROWS($BA$22:$BA$33)),IFERROR(INDEX($BI$22:$BI$33, ROWS($BW$4:BW17)-ROWS($AK$22:$AK$33)-ROWS($AO$22:$AO$33)-ROWS($AS$22:$AS$33)-ROWS($AW$22:$AW$33)-ROWS($BA$22:$BA$33)-ROWS($BE$22:$BE$33)), "")))))))</f>
        <v>50</v>
      </c>
      <c r="BX19" s="316" t="str">
        <f t="shared" ca="1" si="39"/>
        <v/>
      </c>
      <c r="BY19" s="413" t="str">
        <f t="shared" ca="1" si="40"/>
        <v/>
      </c>
      <c r="BZ19" s="412">
        <f ca="1">IF(OR(CA19="",CA19=0),"",MAX(BZ$5:BZ18)+1)</f>
        <v>8</v>
      </c>
      <c r="CA19" s="316" t="str">
        <f ca="1">IFERROR(INDEX($AJ$38:$AJ$49, ROWS($CA$4:CA17)), IFERROR(INDEX($AN$38:$AN$49, ROWS($CA$4:CA17)-ROWS($AJ$38:$AJ$49)), IFERROR(INDEX($AR$38:$AR$49, ROWS($CA$4:CA17)-ROWS($AJ$38:$AJ$49)-ROWS($AN$38:$AN$49)),IFERROR(INDEX($AV$38:$AV$49, ROWS($CA$4:CA17)-ROWS($AJ$38:$AJ$49)-ROWS($AN$38:$AN$49)-ROWS($AR$38:$AR$49)),IFERROR(INDEX($AZ$38:$AZ$49, ROWS($CA$4:CA17)-ROWS($AJ$38:$AJ$49)-ROWS($AN$38:$AN$49)-ROWS($AR$38:$AR$49)-ROWS($AV$38:$AV$49)),IFERROR(INDEX($BD$38:$BD$49, ROWS($CA$4:CA17)-ROWS($AJ$38:$AJ$49)-ROWS($AN$38:$AN$49)-ROWS($AR$38:$AR$49)-ROWS($AV$38:$AV$49)-ROWS($AZ$38:$AZ$49)),IFERROR(INDEX($BH$38:$BH$49, ROWS($CA$4:CA17)-ROWS($AJ$38:$AJ$49)-ROWS($AN$38:$AN$49)-ROWS($AR$38:$AR$49)-ROWS($AV$38:$AV$49)-ROWS($AZ$38:$AZ$49)-ROWS($BD$38:$BD$49)), "")))))))</f>
        <v>Paycheck 2</v>
      </c>
      <c r="CB19" s="316" t="str">
        <f t="shared" ca="1" si="41"/>
        <v>Car 1 Gas</v>
      </c>
      <c r="CC19" s="316">
        <f ca="1">IF(OR(CD19="",CD19=0),"",MAX(CC$5:CC18)+1)</f>
        <v>8</v>
      </c>
      <c r="CD19" s="316">
        <f ca="1">IFERROR(INDEX($AK$38:$AK$49, ROWS($CD$4:CD17)), IFERROR(INDEX($AO$38:$AO$49, ROWS($CD$4:CD17)-ROWS($AK$38:$AK$49)), IFERROR(INDEX($AS$38:$AS$49, ROWS($CD$4:CD17)-ROWS($AK$38:$AK$49)-ROWS($AO$38:$AO$49)),IFERROR(INDEX($AW$38:$AW$49, ROWS($CD$4:CD17)-ROWS($AK$38:$AK$49)-ROWS($AO$38:$AO$49)-ROWS($AS$38:$AS$49)),IFERROR(INDEX($BA$38:$BA$49, ROWS($CD$4:CD17)-ROWS($AK$38:$AK$49)-ROWS($AO$38:$AO$49)-ROWS($AS$38:$AS$49)-ROWS($AW$38:$AW$49)),IFERROR(INDEX($BE$38:$BE$49, ROWS($CD$4:CD17)-ROWS($AK$38:$AK$49)-ROWS($AO$38:$AO$49)-ROWS($AS$38:$AS$49)-ROWS($AW$38:$AW$49)-ROWS($BA$38:$BA$49)),IFERROR(INDEX($BI$38:$BI$49, ROWS($CD$4:CD17)-ROWS($AK$38:$AK$49)-ROWS($AO$38:$AO$49)-ROWS($AS$38:$AS$49)-ROWS($AW$38:$AW$49)-ROWS($BA$38:$BA$49)-ROWS($BE$38:$BE$49)), "")))))))</f>
        <v>400</v>
      </c>
      <c r="CE19" s="316">
        <f t="shared" ca="1" si="42"/>
        <v>50</v>
      </c>
      <c r="CF19" s="413" t="str">
        <f t="shared" ca="1" si="43"/>
        <v/>
      </c>
      <c r="CG19" s="412">
        <f ca="1">IF(OR(CH19="",CH19=0),"",MAX(CG$5:CG18)+1)</f>
        <v>3</v>
      </c>
      <c r="CH19" s="316" t="str">
        <f ca="1">IFERROR(INDEX($AJ$54:$AJ$65, ROWS($CH$4:CH17)), IFERROR(INDEX($AN$54:$AN$65, ROWS($CH$4:CH17)-ROWS($AJ$54:$AJ$65)), IFERROR(INDEX($AR$54:$AR$65, ROWS($CH$4:CH17)-ROWS($AJ$54:$AJ$65)-ROWS($AN$54:$AN$65)),IFERROR(INDEX($AV$54:$AV$65, ROWS($CH$4:CH17)-ROWS($AJ$54:$AJ$65)-ROWS($AN$54:$AN$65)-ROWS($AR$54:$AR$65)),IFERROR(INDEX($AZ$54:$AZ$65, ROWS($CH$4:CH17)-ROWS($AJ$54:$AJ$65)-ROWS($AN$54:$AN$65)-ROWS($AR$54:$AR$65)-ROWS($AV$54:$AV$65)),IFERROR(INDEX($BD$54:$BD$65, ROWS($CH$4:CH17)-ROWS($AJ$54:$AJ$65)-ROWS($AN$54:$AN$65)-ROWS($AR$54:$AR$65)-ROWS($AV$54:$AV$65)-ROWS($AZ$54:$AZ$65)),IFERROR(INDEX($BH$54:$BH$65, ROWS($CH$4:CH17)-ROWS($AJ$54:$AJ$65)-ROWS($AN$54:$AN$65)-ROWS($AR$54:$AR$65)-ROWS($AV$54:$AV$65)-ROWS($AZ$54:$AZ$65)-ROWS($BD$54:$BD$65)), "")))))))</f>
        <v>Paycheck 2</v>
      </c>
      <c r="CI19" s="316" t="str">
        <f t="shared" ca="1" si="44"/>
        <v/>
      </c>
      <c r="CJ19" s="316">
        <f ca="1">IF(OR(CK19="",CK19=0),"",MAX(CJ$5:CJ18)+1)</f>
        <v>3</v>
      </c>
      <c r="CK19" s="316">
        <f ca="1">IFERROR(INDEX($AK$54:$AK$65, ROWS($CK$4:CK17)), IFERROR(INDEX($AO$54:$AO$65, ROWS($CK$4:CK17)-ROWS($AK$54:$AK$65)), IFERROR(INDEX($AS$54:$AS$65, ROWS($CK$4:CK17)-ROWS($AK$54:$AK$65)-ROWS($AO$54:$AO$65)),IFERROR(INDEX($AW$54:$AW$65, ROWS($CK$4:CK17)-ROWS($AK$54:$AK$65)-ROWS($AO$54:$AO$65)-ROWS($AS$54:$AS$65)),IFERROR(INDEX($BA$54:$BA$65, ROWS($CK$4:CK17)-ROWS($AK$54:$AK$65)-ROWS($AO$54:$AO$65)-ROWS($AS$54:$AS$65)-ROWS($AW$54:$AW$65)),IFERROR(INDEX($BE$54:$BE$65, ROWS($CK$4:CK17)-ROWS($AK$54:$AK$65)-ROWS($AO$54:$AO$65)-ROWS($AS$54:$AS$65)-ROWS($AW$54:$AW$65)-ROWS($BA$54:$BA$65)),IFERROR(INDEX($BI$54:$BI$65, ROWS($CK$4:CK17)-ROWS($AK$54:$AK$65)-ROWS($AO$54:$AO$65)-ROWS($AS$54:$AS$65)-ROWS($AW$54:$AW$65)-ROWS($BA$54:$BA$65)-ROWS($BE$54:$BE$65)), "")))))))</f>
        <v>400</v>
      </c>
      <c r="CL19" s="316" t="str">
        <f t="shared" ca="1" si="45"/>
        <v/>
      </c>
      <c r="CM19" s="413" t="str">
        <f t="shared" ca="1" si="46"/>
        <v/>
      </c>
      <c r="CN19" s="412">
        <f ca="1">IF(OR(CO19="",CO19=0),"",MAX(CN$5:CN18)+1)</f>
        <v>4</v>
      </c>
      <c r="CO19" s="316" t="str">
        <f ca="1">IFERROR(INDEX($AJ$70:$AJ$81, ROWS($CO$4:CO17)), IFERROR(INDEX($AN$70:$AN$81, ROWS($CO$4:CO17)-ROWS($AJ$70:$AJ$81)), IFERROR(INDEX($AR$70:$AR$81, ROWS($CO$4:CO17)-ROWS($AJ$70:$AJ$81)-ROWS($AN$70:$AN$81)),IFERROR(INDEX($AV$70:$AV$81, ROWS($CO$4:CO17)-ROWS($AJ$70:$AJ$81)-ROWS($AN$70:$AN$81)-ROWS($AR$70:$AR$81)),IFERROR(INDEX($AZ$70:$AZ$81, ROWS($CO$4:CO17)-ROWS($AJ$70:$AJ$81)-ROWS($AN$70:$AN$81)-ROWS($AR$70:$AR$81)-ROWS($AV$70:$AV$81)),IFERROR(INDEX($BD$70:$BD$81, ROWS($CO$4:CO17)-ROWS($AJ$70:$AJ$81)-ROWS($AN$70:$AN$81)-ROWS($AR$70:$AR$81)-ROWS($AV$70:$AV$81)-ROWS($AZ$70:$AZ$81)),IFERROR(INDEX($BH$70:$BH$81, ROWS($CO$4:CO17)-ROWS($AJ$70:$AJ$81)-ROWS($AN$70:$AN$81)-ROWS($AR$70:$AR$81)-ROWS($AV$70:$AV$81)-ROWS($AZ$70:$AZ$81)-ROWS($BD$70:$BD$81)), "")))))))</f>
        <v>Paycheck 2</v>
      </c>
      <c r="CP19" s="316" t="str">
        <f t="shared" ca="1" si="47"/>
        <v/>
      </c>
      <c r="CQ19" s="316">
        <f ca="1">IF(OR(CR19="",CR19=0),"",MAX(CQ$5:CQ18)+1)</f>
        <v>4</v>
      </c>
      <c r="CR19" s="316">
        <f ca="1">IFERROR(INDEX($AK$70:$AK$81, ROWS($CR$4:CR17)), IFERROR(INDEX($AO$70:$AO$81, ROWS($CR$4:CR17)-ROWS($AK$70:$AK$81)), IFERROR(INDEX($AS$70:$AS$81, ROWS($CR$4:CR17)-ROWS($AK$70:$AK$81)-ROWS($AO$70:$AO$81)),IFERROR(INDEX($AW$70:$AW$81, ROWS($CR$4:CR17)-ROWS($AK$70:$AK$81)-ROWS($AO$70:$AO$81)-ROWS($AS$70:$AS$81)),IFERROR(INDEX($BA$70:$BA$81, ROWS($CR$4:CR17)-ROWS($AK$70:$AK$81)-ROWS($AO$70:$AO$81)-ROWS($AS$70:$AS$81)-ROWS($AW$70:$AW$81)),IFERROR(INDEX($BE$70:$BE$81, ROWS($CR$4:CR17)-ROWS($AK$70:$AK$81)-ROWS($AO$70:$AO$81)-ROWS($AS$70:$AS$81)-ROWS($AW$70:$AW$81)-ROWS($BA$70:$BA$81)),IFERROR(INDEX($BI$70:$BI$81, ROWS($CR$4:CR17)-ROWS($AK$70:$AK$81)-ROWS($AO$70:$AO$81)-ROWS($AS$70:$AS$81)-ROWS($AW$70:$AW$81)-ROWS($BA$70:$BA$81)-ROWS($BE$70:$BE$81)), "")))))))</f>
        <v>400</v>
      </c>
      <c r="CS19" s="316" t="str">
        <f t="shared" ca="1" si="48"/>
        <v/>
      </c>
      <c r="CT19" s="413" t="str">
        <f t="shared" ca="1" si="49"/>
        <v/>
      </c>
      <c r="CU19" s="412" t="str">
        <f>IF(OR(CV19="",CV19=0),"",MAX(CU$5:CU18)+1)</f>
        <v/>
      </c>
      <c r="CV19" s="316">
        <f>IFERROR(INDEX($AJ$86:$AJ$97, ROWS($CV$4:CV17)), IFERROR(INDEX($AN$86:$AN$97, ROWS($CV$4:CV17)-ROWS($AJ$86:$AJ$97)), ""))</f>
        <v>0</v>
      </c>
      <c r="CW19" s="316" t="str">
        <f t="shared" si="50"/>
        <v/>
      </c>
      <c r="CX19" s="316" t="str">
        <f>IF(OR(CY19="",CY19=0),"",MAX(CX$5:CX18)+1)</f>
        <v/>
      </c>
      <c r="CY19" s="316">
        <f>IFERROR(INDEX($AK$86:$AK$97, ROWS($CY$4:CY17)), IFERROR(INDEX($AO$86:$AO$97, ROWS($CY$4:CY17)-ROWS($AK$86:$AK$97)), ""))</f>
        <v>0</v>
      </c>
      <c r="CZ19" s="316" t="str">
        <f t="shared" si="51"/>
        <v/>
      </c>
      <c r="DA19" s="413" t="str">
        <f t="shared" si="52"/>
        <v/>
      </c>
      <c r="DC19" s="438" t="str">
        <f ca="1">IF(OR(DD19="",DD19=0),"",MAX(DC$5:DC18)+1)</f>
        <v/>
      </c>
      <c r="DD19" s="434" t="str">
        <f t="shared" ca="1" si="53"/>
        <v/>
      </c>
      <c r="DE19" s="413" t="str">
        <f t="shared" ca="1" si="54"/>
        <v/>
      </c>
      <c r="DF19" s="431" t="str">
        <f ca="1">IF(OR(DG19="",DG19=0),"",MAX(DF$5:DF18)+1)</f>
        <v/>
      </c>
      <c r="DG19" s="412" t="str">
        <f t="shared" ca="1" si="55"/>
        <v/>
      </c>
      <c r="DH19" s="413" t="str">
        <f t="shared" ca="1" si="56"/>
        <v/>
      </c>
      <c r="DI19" s="412" t="str">
        <f t="shared" ca="1" si="57"/>
        <v/>
      </c>
      <c r="DJ19" s="413" t="str">
        <f t="shared" ca="1" si="58"/>
        <v/>
      </c>
      <c r="DK19" s="412" t="str">
        <f t="shared" ca="1" si="59"/>
        <v/>
      </c>
      <c r="DL19" s="413" t="str">
        <f t="shared" ca="1" si="60"/>
        <v/>
      </c>
    </row>
    <row r="20" spans="1:123" s="292" customFormat="1" ht="15" customHeight="1" x14ac:dyDescent="0.3">
      <c r="A20" s="1183"/>
      <c r="B20" s="1182"/>
      <c r="C20" s="1183"/>
      <c r="D20" s="1182"/>
      <c r="E20" s="1183"/>
      <c r="F20" s="1182"/>
      <c r="G20" s="1183"/>
      <c r="H20" s="1182"/>
      <c r="I20" s="1183"/>
      <c r="J20" s="1182"/>
      <c r="K20" s="1183"/>
      <c r="L20" s="1182"/>
      <c r="M20" s="1183"/>
      <c r="N20" s="1182"/>
      <c r="P20" s="295" t="str">
        <f t="shared" ca="1" si="69"/>
        <v>Car 1 Gas - 50</v>
      </c>
      <c r="Q20" s="295" t="str">
        <f t="shared" ca="1" si="70"/>
        <v/>
      </c>
      <c r="R20" s="295" t="str">
        <f t="shared" ca="1" si="71"/>
        <v/>
      </c>
      <c r="S20" s="296" t="str">
        <f t="shared" ca="1" si="72"/>
        <v/>
      </c>
      <c r="T20" s="295" t="str">
        <f t="shared" ca="1" si="73"/>
        <v/>
      </c>
      <c r="U20" s="295" t="str">
        <f t="shared" ca="1" si="74"/>
        <v/>
      </c>
      <c r="V20" s="1158" t="s">
        <v>508</v>
      </c>
      <c r="W20" s="1159"/>
      <c r="X20" s="445">
        <f ca="1">IF(X16="",0,X16)</f>
        <v>645.04999999999995</v>
      </c>
      <c r="Y20"/>
      <c r="AB20" s="299"/>
      <c r="AC20" s="358" t="str">
        <f>IF('Data Entry'!B26="","",'Data Entry'!B26)</f>
        <v/>
      </c>
      <c r="AD20" s="356" t="str">
        <f>IF('Data Entry'!A26="","",'Data Entry'!A26)</f>
        <v/>
      </c>
      <c r="AE20" s="363" t="str">
        <f>IF('Data Entry'!C26="","",'Data Entry'!C26)</f>
        <v/>
      </c>
      <c r="AF20" s="402" t="str">
        <f>IF('Data Entry'!E26="","",'Data Entry'!E26)</f>
        <v/>
      </c>
      <c r="AG20" s="300"/>
      <c r="AH20"/>
      <c r="AI20" s="1153">
        <f>IF(A11="","",--TEXT(A11,"dd"))</f>
        <v>8</v>
      </c>
      <c r="AJ20" s="1154"/>
      <c r="AK20" s="1154"/>
      <c r="AL20" s="1155"/>
      <c r="AM20" s="1153">
        <f>IF(C11="","",--TEXT(C11,"dd"))</f>
        <v>9</v>
      </c>
      <c r="AN20" s="1154"/>
      <c r="AO20" s="1154"/>
      <c r="AP20" s="1155"/>
      <c r="AQ20" s="1153">
        <f>IF(E11="","",--TEXT(E11,"dd"))</f>
        <v>10</v>
      </c>
      <c r="AR20" s="1154"/>
      <c r="AS20" s="1154"/>
      <c r="AT20" s="1155"/>
      <c r="AU20" s="1153">
        <f>IF(G11="","",--TEXT(G11,"dd"))</f>
        <v>11</v>
      </c>
      <c r="AV20" s="1154"/>
      <c r="AW20" s="1154"/>
      <c r="AX20" s="1155"/>
      <c r="AY20" s="1153">
        <f>IF(I11="","",--TEXT(I11,"dd"))</f>
        <v>12</v>
      </c>
      <c r="AZ20" s="1154"/>
      <c r="BA20" s="1154"/>
      <c r="BB20" s="1155"/>
      <c r="BC20" s="1153">
        <f>IF(K11="","",--TEXT(K11,"dd"))</f>
        <v>13</v>
      </c>
      <c r="BD20" s="1154"/>
      <c r="BE20" s="1154"/>
      <c r="BF20" s="1155"/>
      <c r="BG20" s="1153">
        <f>IF(M11="","",--TEXT(M11,"dd"))</f>
        <v>14</v>
      </c>
      <c r="BH20" s="1154"/>
      <c r="BI20" s="1154"/>
      <c r="BJ20" s="1155"/>
      <c r="BL20" s="412" t="str">
        <f ca="1">IF(OR(BM20="",BM20=0),"",MAX(BL$5:BL19)+1)</f>
        <v/>
      </c>
      <c r="BM20" s="316" t="str">
        <f ca="1">IFERROR(INDEX($AJ$6:$AJ$17, ROWS(BM$4:$BM18)), IFERROR(INDEX($AN$6:$AN$17, ROWS(BM$4:$BM18)-ROWS($AJ$6:$AJ$17)), IFERROR(INDEX($AR$6:$AR$17, ROWS(BM$4:$BM18)-ROWS($AJ$6:$AJ$17)-ROWS($AN$6:$AN$17)),IFERROR(INDEX($AV$6:$AV$17, ROWS(BM$4:$BM18)-ROWS($AJ$6:$AJ$17)-ROWS($AN$6:$AN$17)-ROWS($AR$6:$AR$17)),IFERROR(INDEX($AZ$6:$AZ$17, ROWS(BM$4:$BM18)-ROWS($AJ$6:$AJ$17)-ROWS($AN$6:$AN$17)-ROWS($AR$6:$AR$17)-ROWS($AV$6:$AV$17)),IFERROR(INDEX($BD$6:$BD$17, ROWS(BM$4:$BM18)-ROWS($AJ$6:$AJ$17)-ROWS($AN$6:$AN$17)-ROWS($AR$6:$AR$17)-ROWS($AV$6:$AV$17)-ROWS($AZ$6:$AZ$17)),IFERROR(INDEX($BH$6:$BH$17, ROWS(BM$4:$BM18)-ROWS($AJ$6:$AJ$17)-ROWS($AN$6:$AN$17)-ROWS($AR$6:$AR$17)-ROWS($AV$6:$AV$17)-ROWS($AZ$6:$AZ$17)-ROWS($BD$6:$BD$17)), "")))))))</f>
        <v/>
      </c>
      <c r="BN20" s="316" t="str">
        <f t="shared" ca="1" si="35"/>
        <v/>
      </c>
      <c r="BO20" s="316" t="str">
        <f ca="1">IF(OR(BP20="",BP20=0),"",MAX(BO$5:BO19)+1)</f>
        <v/>
      </c>
      <c r="BP20" s="316" t="str">
        <f ca="1">IFERROR(INDEX($AK$6:$AK$17, ROWS($BP$4:BP18)), IFERROR(INDEX($AO$6:$AO$17, ROWS($BP$4:BP18)-ROWS($AK$6:$AK$17)), IFERROR(INDEX($AS$6:$AS$17, ROWS($BP$4:BP18)-ROWS($AK$6:$AK$17)-ROWS($AO$6:$AO$17)),IFERROR(INDEX($AW$6:$AW$17, ROWS($BP$4:BP18)-ROWS($AK$6:$AK$17)-ROWS($AO$6:$AO$17)-ROWS($AS$6:$AS$17)),IFERROR(INDEX($BA$6:$BA$17, ROWS($BP$4:BP18)-ROWS($AK$6:$AK$17)-ROWS($AO$6:$AO$17)-ROWS($AS$6:$AS$17)-ROWS($AW$6:$AW$17)),IFERROR(INDEX($BE$6:$BE$17, ROWS($BP$4:BP18)-ROWS($AK$6:$AK$17)-ROWS($AO$6:$AO$17)-ROWS($AS$6:$AS$17)-ROWS($AW$6:$AW$17)-ROWS($BA$6:$BA$17)),IFERROR(INDEX($BI$6:$BI$17, ROWS($BP$4:BP18)-ROWS($AK$6:$AK$17)-ROWS($AO$6:$AO$17)-ROWS($AS$6:$AS$17)-ROWS($AW$6:$AW$17)-ROWS($BA$6:$BA$17)-ROWS($BE$6:$BE$17)), "")))))))</f>
        <v/>
      </c>
      <c r="BQ20" s="316" t="str">
        <f t="shared" ca="1" si="36"/>
        <v/>
      </c>
      <c r="BR20" s="413" t="str">
        <f t="shared" ca="1" si="37"/>
        <v/>
      </c>
      <c r="BS20" s="412" t="str">
        <f ca="1">IF(OR(BT20="",BT20=0),"",MAX(BS$5:BS19)+1)</f>
        <v/>
      </c>
      <c r="BT20" s="316" t="str">
        <f ca="1">IFERROR(INDEX($AJ$22:$AJ$33, ROWS($BT$4:BT18)), IFERROR(INDEX($AN$22:$AN$33, ROWS($BT$4:BT18)-ROWS($AJ$22:$AJ$33)), IFERROR(INDEX($AR$22:$AR$33, ROWS($BT$4:BT18)-ROWS($AJ$22:$AJ$33)-ROWS($AN$22:$AN$33)),IFERROR(INDEX($AV$22:$AV$33, ROWS($BT$4:BT18)-ROWS($AJ$22:$AJ$33)-ROWS($AN$22:$AN$33)-ROWS($AR$22:$AR$33)),IFERROR(INDEX($AZ$22:$AZ$33, ROWS($BT$4:BT18)-ROWS($AJ$22:$AJ$33)-ROWS($AN$22:$AN$33)-ROWS($AR$22:$AR$33)-ROWS($AV$22:$AV$33)),IFERROR(INDEX($BD$22:$BD$33, ROWS($BT$4:BT18)-ROWS($AJ$22:$AJ$33)-ROWS($AN$22:$AN$33)-ROWS($AR$22:$AR$33)-ROWS($AV$22:$AV$33)-ROWS($AZ$22:$AZ$33)),IFERROR(INDEX($BH$22:$BH$33, ROWS($BT$4:BT18)-ROWS($AJ$22:$AJ$33)-ROWS($AN$22:$AN$33)-ROWS($AR$22:$AR$33)-ROWS($AV$22:$AV$33)-ROWS($AZ$22:$AZ$33)-ROWS($BD$22:$BD$33)), "")))))))</f>
        <v/>
      </c>
      <c r="BU20" s="316" t="str">
        <f t="shared" ca="1" si="38"/>
        <v/>
      </c>
      <c r="BV20" s="316" t="str">
        <f ca="1">IF(OR(BW20="",BW20=0),"",MAX(BV$5:BV19)+1)</f>
        <v/>
      </c>
      <c r="BW20" s="316" t="str">
        <f ca="1">IFERROR(INDEX($AK$22:$AK$33, ROWS($BW$4:BW18)), IFERROR(INDEX($AO$22:$AO$33, ROWS($BW$4:BW18)-ROWS($AK$22:$AK$33)), IFERROR(INDEX($AS$22:$AS$33, ROWS($BW$4:BW18)-ROWS($AK$22:$AK$33)-ROWS($AO$22:$AO$33)),IFERROR(INDEX($AW$22:$AW$33, ROWS($BW$4:BW18)-ROWS($AK$22:$AK$33)-ROWS($AO$22:$AO$33)-ROWS($AS$22:$AS$33)),IFERROR(INDEX($BA$22:$BA$33, ROWS($BW$4:BW18)-ROWS($AK$22:$AK$33)-ROWS($AO$22:$AO$33)-ROWS($AS$22:$AS$33)-ROWS($AW$22:$AW$33)),IFERROR(INDEX($BE$22:$BE$33, ROWS($BW$4:BW18)-ROWS($AK$22:$AK$33)-ROWS($AO$22:$AO$33)-ROWS($AS$22:$AS$33)-ROWS($AW$22:$AW$33)-ROWS($BA$22:$BA$33)),IFERROR(INDEX($BI$22:$BI$33, ROWS($BW$4:BW18)-ROWS($AK$22:$AK$33)-ROWS($AO$22:$AO$33)-ROWS($AS$22:$AS$33)-ROWS($AW$22:$AW$33)-ROWS($BA$22:$BA$33)-ROWS($BE$22:$BE$33)), "")))))))</f>
        <v/>
      </c>
      <c r="BX20" s="316" t="str">
        <f t="shared" ca="1" si="39"/>
        <v/>
      </c>
      <c r="BY20" s="413" t="str">
        <f t="shared" ca="1" si="40"/>
        <v/>
      </c>
      <c r="BZ20" s="412">
        <f ca="1">IF(OR(CA20="",CA20=0),"",MAX(BZ$5:BZ19)+1)</f>
        <v>9</v>
      </c>
      <c r="CA20" s="316" t="str">
        <f ca="1">IFERROR(INDEX($AJ$38:$AJ$49, ROWS($CA$4:CA18)), IFERROR(INDEX($AN$38:$AN$49, ROWS($CA$4:CA18)-ROWS($AJ$38:$AJ$49)), IFERROR(INDEX($AR$38:$AR$49, ROWS($CA$4:CA18)-ROWS($AJ$38:$AJ$49)-ROWS($AN$38:$AN$49)),IFERROR(INDEX($AV$38:$AV$49, ROWS($CA$4:CA18)-ROWS($AJ$38:$AJ$49)-ROWS($AN$38:$AN$49)-ROWS($AR$38:$AR$49)),IFERROR(INDEX($AZ$38:$AZ$49, ROWS($CA$4:CA18)-ROWS($AJ$38:$AJ$49)-ROWS($AN$38:$AN$49)-ROWS($AR$38:$AR$49)-ROWS($AV$38:$AV$49)),IFERROR(INDEX($BD$38:$BD$49, ROWS($CA$4:CA18)-ROWS($AJ$38:$AJ$49)-ROWS($AN$38:$AN$49)-ROWS($AR$38:$AR$49)-ROWS($AV$38:$AV$49)-ROWS($AZ$38:$AZ$49)),IFERROR(INDEX($BH$38:$BH$49, ROWS($CA$4:CA18)-ROWS($AJ$38:$AJ$49)-ROWS($AN$38:$AN$49)-ROWS($AR$38:$AR$49)-ROWS($AV$38:$AV$49)-ROWS($AZ$38:$AZ$49)-ROWS($BD$38:$BD$49)), "")))))))</f>
        <v>Car 2 Gas</v>
      </c>
      <c r="CB20" s="316" t="str">
        <f t="shared" ca="1" si="41"/>
        <v/>
      </c>
      <c r="CC20" s="316">
        <f ca="1">IF(OR(CD20="",CD20=0),"",MAX(CC$5:CC19)+1)</f>
        <v>9</v>
      </c>
      <c r="CD20" s="316">
        <f ca="1">IFERROR(INDEX($AK$38:$AK$49, ROWS($CD$4:CD18)), IFERROR(INDEX($AO$38:$AO$49, ROWS($CD$4:CD18)-ROWS($AK$38:$AK$49)), IFERROR(INDEX($AS$38:$AS$49, ROWS($CD$4:CD18)-ROWS($AK$38:$AK$49)-ROWS($AO$38:$AO$49)),IFERROR(INDEX($AW$38:$AW$49, ROWS($CD$4:CD18)-ROWS($AK$38:$AK$49)-ROWS($AO$38:$AO$49)-ROWS($AS$38:$AS$49)),IFERROR(INDEX($BA$38:$BA$49, ROWS($CD$4:CD18)-ROWS($AK$38:$AK$49)-ROWS($AO$38:$AO$49)-ROWS($AS$38:$AS$49)-ROWS($AW$38:$AW$49)),IFERROR(INDEX($BE$38:$BE$49, ROWS($CD$4:CD18)-ROWS($AK$38:$AK$49)-ROWS($AO$38:$AO$49)-ROWS($AS$38:$AS$49)-ROWS($AW$38:$AW$49)-ROWS($BA$38:$BA$49)),IFERROR(INDEX($BI$38:$BI$49, ROWS($CD$4:CD18)-ROWS($AK$38:$AK$49)-ROWS($AO$38:$AO$49)-ROWS($AS$38:$AS$49)-ROWS($AW$38:$AW$49)-ROWS($BA$38:$BA$49)-ROWS($BE$38:$BE$49)), "")))))))</f>
        <v>80</v>
      </c>
      <c r="CE20" s="316" t="str">
        <f t="shared" ca="1" si="42"/>
        <v/>
      </c>
      <c r="CF20" s="413" t="str">
        <f t="shared" ca="1" si="43"/>
        <v/>
      </c>
      <c r="CG20" s="412">
        <f ca="1">IF(OR(CH20="",CH20=0),"",MAX(CG$5:CG19)+1)</f>
        <v>4</v>
      </c>
      <c r="CH20" s="316" t="str">
        <f ca="1">IFERROR(INDEX($AJ$54:$AJ$65, ROWS($CH$4:CH18)), IFERROR(INDEX($AN$54:$AN$65, ROWS($CH$4:CH18)-ROWS($AJ$54:$AJ$65)), IFERROR(INDEX($AR$54:$AR$65, ROWS($CH$4:CH18)-ROWS($AJ$54:$AJ$65)-ROWS($AN$54:$AN$65)),IFERROR(INDEX($AV$54:$AV$65, ROWS($CH$4:CH18)-ROWS($AJ$54:$AJ$65)-ROWS($AN$54:$AN$65)-ROWS($AR$54:$AR$65)),IFERROR(INDEX($AZ$54:$AZ$65, ROWS($CH$4:CH18)-ROWS($AJ$54:$AJ$65)-ROWS($AN$54:$AN$65)-ROWS($AR$54:$AR$65)-ROWS($AV$54:$AV$65)),IFERROR(INDEX($BD$54:$BD$65, ROWS($CH$4:CH18)-ROWS($AJ$54:$AJ$65)-ROWS($AN$54:$AN$65)-ROWS($AR$54:$AR$65)-ROWS($AV$54:$AV$65)-ROWS($AZ$54:$AZ$65)),IFERROR(INDEX($BH$54:$BH$65, ROWS($CH$4:CH18)-ROWS($AJ$54:$AJ$65)-ROWS($AN$54:$AN$65)-ROWS($AR$54:$AR$65)-ROWS($AV$54:$AV$65)-ROWS($AZ$54:$AZ$65)-ROWS($BD$54:$BD$65)), "")))))))</f>
        <v>Lawn Service</v>
      </c>
      <c r="CI20" s="316" t="str">
        <f t="shared" ca="1" si="44"/>
        <v/>
      </c>
      <c r="CJ20" s="316">
        <f ca="1">IF(OR(CK20="",CK20=0),"",MAX(CJ$5:CJ19)+1)</f>
        <v>4</v>
      </c>
      <c r="CK20" s="316">
        <f ca="1">IFERROR(INDEX($AK$54:$AK$65, ROWS($CK$4:CK18)), IFERROR(INDEX($AO$54:$AO$65, ROWS($CK$4:CK18)-ROWS($AK$54:$AK$65)), IFERROR(INDEX($AS$54:$AS$65, ROWS($CK$4:CK18)-ROWS($AK$54:$AK$65)-ROWS($AO$54:$AO$65)),IFERROR(INDEX($AW$54:$AW$65, ROWS($CK$4:CK18)-ROWS($AK$54:$AK$65)-ROWS($AO$54:$AO$65)-ROWS($AS$54:$AS$65)),IFERROR(INDEX($BA$54:$BA$65, ROWS($CK$4:CK18)-ROWS($AK$54:$AK$65)-ROWS($AO$54:$AO$65)-ROWS($AS$54:$AS$65)-ROWS($AW$54:$AW$65)),IFERROR(INDEX($BE$54:$BE$65, ROWS($CK$4:CK18)-ROWS($AK$54:$AK$65)-ROWS($AO$54:$AO$65)-ROWS($AS$54:$AS$65)-ROWS($AW$54:$AW$65)-ROWS($BA$54:$BA$65)),IFERROR(INDEX($BI$54:$BI$65, ROWS($CK$4:CK18)-ROWS($AK$54:$AK$65)-ROWS($AO$54:$AO$65)-ROWS($AS$54:$AS$65)-ROWS($AW$54:$AW$65)-ROWS($BA$54:$BA$65)-ROWS($BE$54:$BE$65)), "")))))))</f>
        <v>50</v>
      </c>
      <c r="CL20" s="316" t="str">
        <f t="shared" ca="1" si="45"/>
        <v/>
      </c>
      <c r="CM20" s="413" t="str">
        <f t="shared" ca="1" si="46"/>
        <v/>
      </c>
      <c r="CN20" s="412">
        <f ca="1">IF(OR(CO20="",CO20=0),"",MAX(CN$5:CN19)+1)</f>
        <v>5</v>
      </c>
      <c r="CO20" s="316" t="str">
        <f ca="1">IFERROR(INDEX($AJ$70:$AJ$81, ROWS($CO$4:CO18)), IFERROR(INDEX($AN$70:$AN$81, ROWS($CO$4:CO18)-ROWS($AJ$70:$AJ$81)), IFERROR(INDEX($AR$70:$AR$81, ROWS($CO$4:CO18)-ROWS($AJ$70:$AJ$81)-ROWS($AN$70:$AN$81)),IFERROR(INDEX($AV$70:$AV$81, ROWS($CO$4:CO18)-ROWS($AJ$70:$AJ$81)-ROWS($AN$70:$AN$81)-ROWS($AR$70:$AR$81)),IFERROR(INDEX($AZ$70:$AZ$81, ROWS($CO$4:CO18)-ROWS($AJ$70:$AJ$81)-ROWS($AN$70:$AN$81)-ROWS($AR$70:$AR$81)-ROWS($AV$70:$AV$81)),IFERROR(INDEX($BD$70:$BD$81, ROWS($CO$4:CO18)-ROWS($AJ$70:$AJ$81)-ROWS($AN$70:$AN$81)-ROWS($AR$70:$AR$81)-ROWS($AV$70:$AV$81)-ROWS($AZ$70:$AZ$81)),IFERROR(INDEX($BH$70:$BH$81, ROWS($CO$4:CO18)-ROWS($AJ$70:$AJ$81)-ROWS($AN$70:$AN$81)-ROWS($AR$70:$AR$81)-ROWS($AV$70:$AV$81)-ROWS($AZ$70:$AZ$81)-ROWS($BD$70:$BD$81)), "")))))))</f>
        <v>Car 2 Gas</v>
      </c>
      <c r="CP20" s="316" t="str">
        <f t="shared" ca="1" si="47"/>
        <v/>
      </c>
      <c r="CQ20" s="316">
        <f ca="1">IF(OR(CR20="",CR20=0),"",MAX(CQ$5:CQ19)+1)</f>
        <v>5</v>
      </c>
      <c r="CR20" s="316">
        <f ca="1">IFERROR(INDEX($AK$70:$AK$81, ROWS($CR$4:CR18)), IFERROR(INDEX($AO$70:$AO$81, ROWS($CR$4:CR18)-ROWS($AK$70:$AK$81)), IFERROR(INDEX($AS$70:$AS$81, ROWS($CR$4:CR18)-ROWS($AK$70:$AK$81)-ROWS($AO$70:$AO$81)),IFERROR(INDEX($AW$70:$AW$81, ROWS($CR$4:CR18)-ROWS($AK$70:$AK$81)-ROWS($AO$70:$AO$81)-ROWS($AS$70:$AS$81)),IFERROR(INDEX($BA$70:$BA$81, ROWS($CR$4:CR18)-ROWS($AK$70:$AK$81)-ROWS($AO$70:$AO$81)-ROWS($AS$70:$AS$81)-ROWS($AW$70:$AW$81)),IFERROR(INDEX($BE$70:$BE$81, ROWS($CR$4:CR18)-ROWS($AK$70:$AK$81)-ROWS($AO$70:$AO$81)-ROWS($AS$70:$AS$81)-ROWS($AW$70:$AW$81)-ROWS($BA$70:$BA$81)),IFERROR(INDEX($BI$70:$BI$81, ROWS($CR$4:CR18)-ROWS($AK$70:$AK$81)-ROWS($AO$70:$AO$81)-ROWS($AS$70:$AS$81)-ROWS($AW$70:$AW$81)-ROWS($BA$70:$BA$81)-ROWS($BE$70:$BE$81)), "")))))))</f>
        <v>80</v>
      </c>
      <c r="CS20" s="316" t="str">
        <f t="shared" ca="1" si="48"/>
        <v/>
      </c>
      <c r="CT20" s="413" t="str">
        <f t="shared" ca="1" si="49"/>
        <v/>
      </c>
      <c r="CU20" s="412" t="str">
        <f>IF(OR(CV20="",CV20=0),"",MAX(CU$5:CU19)+1)</f>
        <v/>
      </c>
      <c r="CV20" s="316">
        <f>IFERROR(INDEX($AJ$86:$AJ$97, ROWS($CV$4:CV18)), IFERROR(INDEX($AN$86:$AN$97, ROWS($CV$4:CV18)-ROWS($AJ$86:$AJ$97)), ""))</f>
        <v>0</v>
      </c>
      <c r="CW20" s="316" t="str">
        <f t="shared" si="50"/>
        <v/>
      </c>
      <c r="CX20" s="316" t="str">
        <f>IF(OR(CY20="",CY20=0),"",MAX(CX$5:CX19)+1)</f>
        <v/>
      </c>
      <c r="CY20" s="316">
        <f>IFERROR(INDEX($AK$86:$AK$97, ROWS($CY$4:CY18)), IFERROR(INDEX($AO$86:$AO$97, ROWS($CY$4:CY18)-ROWS($AK$86:$AK$97)), ""))</f>
        <v>0</v>
      </c>
      <c r="CZ20" s="316" t="str">
        <f t="shared" si="51"/>
        <v/>
      </c>
      <c r="DA20" s="413" t="str">
        <f t="shared" si="52"/>
        <v/>
      </c>
      <c r="DC20" s="438" t="str">
        <f ca="1">IF(OR(DD20="",DD20=0),"",MAX(DC$5:DC19)+1)</f>
        <v/>
      </c>
      <c r="DD20" s="434" t="str">
        <f t="shared" ca="1" si="53"/>
        <v/>
      </c>
      <c r="DE20" s="413" t="str">
        <f t="shared" ca="1" si="54"/>
        <v/>
      </c>
      <c r="DF20" s="431" t="str">
        <f ca="1">IF(OR(DG20="",DG20=0),"",MAX(DF$5:DF19)+1)</f>
        <v/>
      </c>
      <c r="DG20" s="412" t="str">
        <f t="shared" ca="1" si="55"/>
        <v/>
      </c>
      <c r="DH20" s="413" t="str">
        <f t="shared" ca="1" si="56"/>
        <v/>
      </c>
      <c r="DI20" s="412" t="str">
        <f t="shared" ca="1" si="57"/>
        <v/>
      </c>
      <c r="DJ20" s="413" t="str">
        <f t="shared" ca="1" si="58"/>
        <v/>
      </c>
      <c r="DK20" s="412" t="str">
        <f t="shared" ca="1" si="59"/>
        <v/>
      </c>
      <c r="DL20" s="413" t="str">
        <f t="shared" ca="1" si="60"/>
        <v/>
      </c>
    </row>
    <row r="21" spans="1:123" s="292" customFormat="1" ht="15" customHeight="1" thickBot="1" x14ac:dyDescent="0.35">
      <c r="A21" s="1183" t="s">
        <v>478</v>
      </c>
      <c r="B21" s="1182"/>
      <c r="C21" s="1183" t="s">
        <v>478</v>
      </c>
      <c r="D21" s="1182"/>
      <c r="E21" s="1183" t="s">
        <v>478</v>
      </c>
      <c r="F21" s="1182"/>
      <c r="G21" s="1183" t="s">
        <v>478</v>
      </c>
      <c r="H21" s="1182"/>
      <c r="I21" s="1183" t="s">
        <v>478</v>
      </c>
      <c r="J21" s="1182"/>
      <c r="K21" s="1183" t="s">
        <v>478</v>
      </c>
      <c r="L21" s="1182"/>
      <c r="M21" s="1183" t="s">
        <v>478</v>
      </c>
      <c r="N21" s="1182"/>
      <c r="P21" s="295" t="str">
        <f t="shared" ca="1" si="69"/>
        <v/>
      </c>
      <c r="Q21" s="295" t="str">
        <f t="shared" ca="1" si="70"/>
        <v/>
      </c>
      <c r="R21" s="295" t="str">
        <f t="shared" ca="1" si="71"/>
        <v/>
      </c>
      <c r="S21" s="296" t="str">
        <f t="shared" ca="1" si="72"/>
        <v/>
      </c>
      <c r="T21" s="295" t="str">
        <f t="shared" ca="1" si="73"/>
        <v/>
      </c>
      <c r="U21" s="295" t="str">
        <f t="shared" ca="1" si="74"/>
        <v/>
      </c>
      <c r="V21" s="1158"/>
      <c r="W21" s="1159"/>
      <c r="X21" s="445"/>
      <c r="Y21"/>
      <c r="AB21" s="299"/>
      <c r="AC21" s="358" t="str">
        <f>IF('Data Entry'!B27="","",'Data Entry'!B27)</f>
        <v/>
      </c>
      <c r="AD21" s="356" t="str">
        <f>IF('Data Entry'!A27="","",'Data Entry'!A27)</f>
        <v/>
      </c>
      <c r="AE21" s="363" t="str">
        <f>IF('Data Entry'!C27="","",'Data Entry'!C27)</f>
        <v/>
      </c>
      <c r="AF21" s="402" t="str">
        <f>IF('Data Entry'!E27="","",'Data Entry'!E27)</f>
        <v/>
      </c>
      <c r="AG21" s="300"/>
      <c r="AH21"/>
      <c r="AI21" s="312"/>
      <c r="AJ21" s="313" t="s">
        <v>483</v>
      </c>
      <c r="AK21" s="313" t="s">
        <v>13</v>
      </c>
      <c r="AL21" s="314" t="s">
        <v>11</v>
      </c>
      <c r="AM21" s="312"/>
      <c r="AN21" s="313" t="s">
        <v>483</v>
      </c>
      <c r="AO21" s="313" t="s">
        <v>13</v>
      </c>
      <c r="AP21" s="314" t="s">
        <v>11</v>
      </c>
      <c r="AQ21" s="312"/>
      <c r="AR21" s="313" t="s">
        <v>483</v>
      </c>
      <c r="AS21" s="313" t="s">
        <v>13</v>
      </c>
      <c r="AT21" s="314" t="s">
        <v>11</v>
      </c>
      <c r="AU21" s="312"/>
      <c r="AV21" s="313" t="s">
        <v>483</v>
      </c>
      <c r="AW21" s="313" t="s">
        <v>13</v>
      </c>
      <c r="AX21" s="314" t="s">
        <v>11</v>
      </c>
      <c r="AY21" s="312"/>
      <c r="AZ21" s="313" t="s">
        <v>483</v>
      </c>
      <c r="BA21" s="313" t="s">
        <v>13</v>
      </c>
      <c r="BB21" s="314" t="s">
        <v>11</v>
      </c>
      <c r="BC21" s="312"/>
      <c r="BD21" s="313" t="s">
        <v>483</v>
      </c>
      <c r="BE21" s="313" t="s">
        <v>13</v>
      </c>
      <c r="BF21" s="314" t="s">
        <v>11</v>
      </c>
      <c r="BG21" s="312"/>
      <c r="BH21" s="313" t="s">
        <v>483</v>
      </c>
      <c r="BI21" s="313" t="s">
        <v>13</v>
      </c>
      <c r="BJ21" s="314" t="s">
        <v>11</v>
      </c>
      <c r="BL21" s="412" t="str">
        <f ca="1">IF(OR(BM21="",BM21=0),"",MAX(BL$5:BL20)+1)</f>
        <v/>
      </c>
      <c r="BM21" s="316" t="str">
        <f ca="1">IFERROR(INDEX($AJ$6:$AJ$17, ROWS(BM$4:$BM19)), IFERROR(INDEX($AN$6:$AN$17, ROWS(BM$4:$BM19)-ROWS($AJ$6:$AJ$17)), IFERROR(INDEX($AR$6:$AR$17, ROWS(BM$4:$BM19)-ROWS($AJ$6:$AJ$17)-ROWS($AN$6:$AN$17)),IFERROR(INDEX($AV$6:$AV$17, ROWS(BM$4:$BM19)-ROWS($AJ$6:$AJ$17)-ROWS($AN$6:$AN$17)-ROWS($AR$6:$AR$17)),IFERROR(INDEX($AZ$6:$AZ$17, ROWS(BM$4:$BM19)-ROWS($AJ$6:$AJ$17)-ROWS($AN$6:$AN$17)-ROWS($AR$6:$AR$17)-ROWS($AV$6:$AV$17)),IFERROR(INDEX($BD$6:$BD$17, ROWS(BM$4:$BM19)-ROWS($AJ$6:$AJ$17)-ROWS($AN$6:$AN$17)-ROWS($AR$6:$AR$17)-ROWS($AV$6:$AV$17)-ROWS($AZ$6:$AZ$17)),IFERROR(INDEX($BH$6:$BH$17, ROWS(BM$4:$BM19)-ROWS($AJ$6:$AJ$17)-ROWS($AN$6:$AN$17)-ROWS($AR$6:$AR$17)-ROWS($AV$6:$AV$17)-ROWS($AZ$6:$AZ$17)-ROWS($BD$6:$BD$17)), "")))))))</f>
        <v/>
      </c>
      <c r="BN21" s="316" t="str">
        <f t="shared" ca="1" si="35"/>
        <v/>
      </c>
      <c r="BO21" s="316" t="str">
        <f ca="1">IF(OR(BP21="",BP21=0),"",MAX(BO$5:BO20)+1)</f>
        <v/>
      </c>
      <c r="BP21" s="316" t="str">
        <f ca="1">IFERROR(INDEX($AK$6:$AK$17, ROWS($BP$4:BP19)), IFERROR(INDEX($AO$6:$AO$17, ROWS($BP$4:BP19)-ROWS($AK$6:$AK$17)), IFERROR(INDEX($AS$6:$AS$17, ROWS($BP$4:BP19)-ROWS($AK$6:$AK$17)-ROWS($AO$6:$AO$17)),IFERROR(INDEX($AW$6:$AW$17, ROWS($BP$4:BP19)-ROWS($AK$6:$AK$17)-ROWS($AO$6:$AO$17)-ROWS($AS$6:$AS$17)),IFERROR(INDEX($BA$6:$BA$17, ROWS($BP$4:BP19)-ROWS($AK$6:$AK$17)-ROWS($AO$6:$AO$17)-ROWS($AS$6:$AS$17)-ROWS($AW$6:$AW$17)),IFERROR(INDEX($BE$6:$BE$17, ROWS($BP$4:BP19)-ROWS($AK$6:$AK$17)-ROWS($AO$6:$AO$17)-ROWS($AS$6:$AS$17)-ROWS($AW$6:$AW$17)-ROWS($BA$6:$BA$17)),IFERROR(INDEX($BI$6:$BI$17, ROWS($BP$4:BP19)-ROWS($AK$6:$AK$17)-ROWS($AO$6:$AO$17)-ROWS($AS$6:$AS$17)-ROWS($AW$6:$AW$17)-ROWS($BA$6:$BA$17)-ROWS($BE$6:$BE$17)), "")))))))</f>
        <v/>
      </c>
      <c r="BQ21" s="316" t="str">
        <f t="shared" ca="1" si="36"/>
        <v/>
      </c>
      <c r="BR21" s="413" t="str">
        <f t="shared" ca="1" si="37"/>
        <v/>
      </c>
      <c r="BS21" s="412" t="str">
        <f ca="1">IF(OR(BT21="",BT21=0),"",MAX(BS$5:BS20)+1)</f>
        <v/>
      </c>
      <c r="BT21" s="316" t="str">
        <f ca="1">IFERROR(INDEX($AJ$22:$AJ$33, ROWS($BT$4:BT19)), IFERROR(INDEX($AN$22:$AN$33, ROWS($BT$4:BT19)-ROWS($AJ$22:$AJ$33)), IFERROR(INDEX($AR$22:$AR$33, ROWS($BT$4:BT19)-ROWS($AJ$22:$AJ$33)-ROWS($AN$22:$AN$33)),IFERROR(INDEX($AV$22:$AV$33, ROWS($BT$4:BT19)-ROWS($AJ$22:$AJ$33)-ROWS($AN$22:$AN$33)-ROWS($AR$22:$AR$33)),IFERROR(INDEX($AZ$22:$AZ$33, ROWS($BT$4:BT19)-ROWS($AJ$22:$AJ$33)-ROWS($AN$22:$AN$33)-ROWS($AR$22:$AR$33)-ROWS($AV$22:$AV$33)),IFERROR(INDEX($BD$22:$BD$33, ROWS($BT$4:BT19)-ROWS($AJ$22:$AJ$33)-ROWS($AN$22:$AN$33)-ROWS($AR$22:$AR$33)-ROWS($AV$22:$AV$33)-ROWS($AZ$22:$AZ$33)),IFERROR(INDEX($BH$22:$BH$33, ROWS($BT$4:BT19)-ROWS($AJ$22:$AJ$33)-ROWS($AN$22:$AN$33)-ROWS($AR$22:$AR$33)-ROWS($AV$22:$AV$33)-ROWS($AZ$22:$AZ$33)-ROWS($BD$22:$BD$33)), "")))))))</f>
        <v/>
      </c>
      <c r="BU21" s="316" t="str">
        <f t="shared" ca="1" si="38"/>
        <v/>
      </c>
      <c r="BV21" s="316" t="str">
        <f ca="1">IF(OR(BW21="",BW21=0),"",MAX(BV$5:BV20)+1)</f>
        <v/>
      </c>
      <c r="BW21" s="316" t="str">
        <f ca="1">IFERROR(INDEX($AK$22:$AK$33, ROWS($BW$4:BW19)), IFERROR(INDEX($AO$22:$AO$33, ROWS($BW$4:BW19)-ROWS($AK$22:$AK$33)), IFERROR(INDEX($AS$22:$AS$33, ROWS($BW$4:BW19)-ROWS($AK$22:$AK$33)-ROWS($AO$22:$AO$33)),IFERROR(INDEX($AW$22:$AW$33, ROWS($BW$4:BW19)-ROWS($AK$22:$AK$33)-ROWS($AO$22:$AO$33)-ROWS($AS$22:$AS$33)),IFERROR(INDEX($BA$22:$BA$33, ROWS($BW$4:BW19)-ROWS($AK$22:$AK$33)-ROWS($AO$22:$AO$33)-ROWS($AS$22:$AS$33)-ROWS($AW$22:$AW$33)),IFERROR(INDEX($BE$22:$BE$33, ROWS($BW$4:BW19)-ROWS($AK$22:$AK$33)-ROWS($AO$22:$AO$33)-ROWS($AS$22:$AS$33)-ROWS($AW$22:$AW$33)-ROWS($BA$22:$BA$33)),IFERROR(INDEX($BI$22:$BI$33, ROWS($BW$4:BW19)-ROWS($AK$22:$AK$33)-ROWS($AO$22:$AO$33)-ROWS($AS$22:$AS$33)-ROWS($AW$22:$AW$33)-ROWS($BA$22:$BA$33)-ROWS($BE$22:$BE$33)), "")))))))</f>
        <v/>
      </c>
      <c r="BX21" s="316" t="str">
        <f t="shared" ca="1" si="39"/>
        <v/>
      </c>
      <c r="BY21" s="413" t="str">
        <f t="shared" ca="1" si="40"/>
        <v/>
      </c>
      <c r="BZ21" s="412" t="str">
        <f ca="1">IF(OR(CA21="",CA21=0),"",MAX(BZ$5:BZ20)+1)</f>
        <v/>
      </c>
      <c r="CA21" s="316" t="str">
        <f ca="1">IFERROR(INDEX($AJ$38:$AJ$49, ROWS($CA$4:CA19)), IFERROR(INDEX($AN$38:$AN$49, ROWS($CA$4:CA19)-ROWS($AJ$38:$AJ$49)), IFERROR(INDEX($AR$38:$AR$49, ROWS($CA$4:CA19)-ROWS($AJ$38:$AJ$49)-ROWS($AN$38:$AN$49)),IFERROR(INDEX($AV$38:$AV$49, ROWS($CA$4:CA19)-ROWS($AJ$38:$AJ$49)-ROWS($AN$38:$AN$49)-ROWS($AR$38:$AR$49)),IFERROR(INDEX($AZ$38:$AZ$49, ROWS($CA$4:CA19)-ROWS($AJ$38:$AJ$49)-ROWS($AN$38:$AN$49)-ROWS($AR$38:$AR$49)-ROWS($AV$38:$AV$49)),IFERROR(INDEX($BD$38:$BD$49, ROWS($CA$4:CA19)-ROWS($AJ$38:$AJ$49)-ROWS($AN$38:$AN$49)-ROWS($AR$38:$AR$49)-ROWS($AV$38:$AV$49)-ROWS($AZ$38:$AZ$49)),IFERROR(INDEX($BH$38:$BH$49, ROWS($CA$4:CA19)-ROWS($AJ$38:$AJ$49)-ROWS($AN$38:$AN$49)-ROWS($AR$38:$AR$49)-ROWS($AV$38:$AV$49)-ROWS($AZ$38:$AZ$49)-ROWS($BD$38:$BD$49)), "")))))))</f>
        <v/>
      </c>
      <c r="CB21" s="316" t="str">
        <f t="shared" ca="1" si="41"/>
        <v/>
      </c>
      <c r="CC21" s="316" t="str">
        <f ca="1">IF(OR(CD21="",CD21=0),"",MAX(CC$5:CC20)+1)</f>
        <v/>
      </c>
      <c r="CD21" s="316" t="str">
        <f ca="1">IFERROR(INDEX($AK$38:$AK$49, ROWS($CD$4:CD19)), IFERROR(INDEX($AO$38:$AO$49, ROWS($CD$4:CD19)-ROWS($AK$38:$AK$49)), IFERROR(INDEX($AS$38:$AS$49, ROWS($CD$4:CD19)-ROWS($AK$38:$AK$49)-ROWS($AO$38:$AO$49)),IFERROR(INDEX($AW$38:$AW$49, ROWS($CD$4:CD19)-ROWS($AK$38:$AK$49)-ROWS($AO$38:$AO$49)-ROWS($AS$38:$AS$49)),IFERROR(INDEX($BA$38:$BA$49, ROWS($CD$4:CD19)-ROWS($AK$38:$AK$49)-ROWS($AO$38:$AO$49)-ROWS($AS$38:$AS$49)-ROWS($AW$38:$AW$49)),IFERROR(INDEX($BE$38:$BE$49, ROWS($CD$4:CD19)-ROWS($AK$38:$AK$49)-ROWS($AO$38:$AO$49)-ROWS($AS$38:$AS$49)-ROWS($AW$38:$AW$49)-ROWS($BA$38:$BA$49)),IFERROR(INDEX($BI$38:$BI$49, ROWS($CD$4:CD19)-ROWS($AK$38:$AK$49)-ROWS($AO$38:$AO$49)-ROWS($AS$38:$AS$49)-ROWS($AW$38:$AW$49)-ROWS($BA$38:$BA$49)-ROWS($BE$38:$BE$49)), "")))))))</f>
        <v/>
      </c>
      <c r="CE21" s="316" t="str">
        <f t="shared" ca="1" si="42"/>
        <v/>
      </c>
      <c r="CF21" s="413" t="str">
        <f t="shared" ca="1" si="43"/>
        <v/>
      </c>
      <c r="CG21" s="412" t="str">
        <f ca="1">IF(OR(CH21="",CH21=0),"",MAX(CG$5:CG20)+1)</f>
        <v/>
      </c>
      <c r="CH21" s="316" t="str">
        <f ca="1">IFERROR(INDEX($AJ$54:$AJ$65, ROWS($CH$4:CH19)), IFERROR(INDEX($AN$54:$AN$65, ROWS($CH$4:CH19)-ROWS($AJ$54:$AJ$65)), IFERROR(INDEX($AR$54:$AR$65, ROWS($CH$4:CH19)-ROWS($AJ$54:$AJ$65)-ROWS($AN$54:$AN$65)),IFERROR(INDEX($AV$54:$AV$65, ROWS($CH$4:CH19)-ROWS($AJ$54:$AJ$65)-ROWS($AN$54:$AN$65)-ROWS($AR$54:$AR$65)),IFERROR(INDEX($AZ$54:$AZ$65, ROWS($CH$4:CH19)-ROWS($AJ$54:$AJ$65)-ROWS($AN$54:$AN$65)-ROWS($AR$54:$AR$65)-ROWS($AV$54:$AV$65)),IFERROR(INDEX($BD$54:$BD$65, ROWS($CH$4:CH19)-ROWS($AJ$54:$AJ$65)-ROWS($AN$54:$AN$65)-ROWS($AR$54:$AR$65)-ROWS($AV$54:$AV$65)-ROWS($AZ$54:$AZ$65)),IFERROR(INDEX($BH$54:$BH$65, ROWS($CH$4:CH19)-ROWS($AJ$54:$AJ$65)-ROWS($AN$54:$AN$65)-ROWS($AR$54:$AR$65)-ROWS($AV$54:$AV$65)-ROWS($AZ$54:$AZ$65)-ROWS($BD$54:$BD$65)), "")))))))</f>
        <v/>
      </c>
      <c r="CI21" s="316" t="str">
        <f t="shared" ca="1" si="44"/>
        <v/>
      </c>
      <c r="CJ21" s="316" t="str">
        <f ca="1">IF(OR(CK21="",CK21=0),"",MAX(CJ$5:CJ20)+1)</f>
        <v/>
      </c>
      <c r="CK21" s="316" t="str">
        <f ca="1">IFERROR(INDEX($AK$54:$AK$65, ROWS($CK$4:CK19)), IFERROR(INDEX($AO$54:$AO$65, ROWS($CK$4:CK19)-ROWS($AK$54:$AK$65)), IFERROR(INDEX($AS$54:$AS$65, ROWS($CK$4:CK19)-ROWS($AK$54:$AK$65)-ROWS($AO$54:$AO$65)),IFERROR(INDEX($AW$54:$AW$65, ROWS($CK$4:CK19)-ROWS($AK$54:$AK$65)-ROWS($AO$54:$AO$65)-ROWS($AS$54:$AS$65)),IFERROR(INDEX($BA$54:$BA$65, ROWS($CK$4:CK19)-ROWS($AK$54:$AK$65)-ROWS($AO$54:$AO$65)-ROWS($AS$54:$AS$65)-ROWS($AW$54:$AW$65)),IFERROR(INDEX($BE$54:$BE$65, ROWS($CK$4:CK19)-ROWS($AK$54:$AK$65)-ROWS($AO$54:$AO$65)-ROWS($AS$54:$AS$65)-ROWS($AW$54:$AW$65)-ROWS($BA$54:$BA$65)),IFERROR(INDEX($BI$54:$BI$65, ROWS($CK$4:CK19)-ROWS($AK$54:$AK$65)-ROWS($AO$54:$AO$65)-ROWS($AS$54:$AS$65)-ROWS($AW$54:$AW$65)-ROWS($BA$54:$BA$65)-ROWS($BE$54:$BE$65)), "")))))))</f>
        <v/>
      </c>
      <c r="CL21" s="316" t="str">
        <f t="shared" ca="1" si="45"/>
        <v/>
      </c>
      <c r="CM21" s="413" t="str">
        <f t="shared" ca="1" si="46"/>
        <v/>
      </c>
      <c r="CN21" s="412" t="str">
        <f ca="1">IF(OR(CO21="",CO21=0),"",MAX(CN$5:CN20)+1)</f>
        <v/>
      </c>
      <c r="CO21" s="316" t="str">
        <f ca="1">IFERROR(INDEX($AJ$70:$AJ$81, ROWS($CO$4:CO19)), IFERROR(INDEX($AN$70:$AN$81, ROWS($CO$4:CO19)-ROWS($AJ$70:$AJ$81)), IFERROR(INDEX($AR$70:$AR$81, ROWS($CO$4:CO19)-ROWS($AJ$70:$AJ$81)-ROWS($AN$70:$AN$81)),IFERROR(INDEX($AV$70:$AV$81, ROWS($CO$4:CO19)-ROWS($AJ$70:$AJ$81)-ROWS($AN$70:$AN$81)-ROWS($AR$70:$AR$81)),IFERROR(INDEX($AZ$70:$AZ$81, ROWS($CO$4:CO19)-ROWS($AJ$70:$AJ$81)-ROWS($AN$70:$AN$81)-ROWS($AR$70:$AR$81)-ROWS($AV$70:$AV$81)),IFERROR(INDEX($BD$70:$BD$81, ROWS($CO$4:CO19)-ROWS($AJ$70:$AJ$81)-ROWS($AN$70:$AN$81)-ROWS($AR$70:$AR$81)-ROWS($AV$70:$AV$81)-ROWS($AZ$70:$AZ$81)),IFERROR(INDEX($BH$70:$BH$81, ROWS($CO$4:CO19)-ROWS($AJ$70:$AJ$81)-ROWS($AN$70:$AN$81)-ROWS($AR$70:$AR$81)-ROWS($AV$70:$AV$81)-ROWS($AZ$70:$AZ$81)-ROWS($BD$70:$BD$81)), "")))))))</f>
        <v/>
      </c>
      <c r="CP21" s="316" t="str">
        <f t="shared" ca="1" si="47"/>
        <v/>
      </c>
      <c r="CQ21" s="316" t="str">
        <f ca="1">IF(OR(CR21="",CR21=0),"",MAX(CQ$5:CQ20)+1)</f>
        <v/>
      </c>
      <c r="CR21" s="316" t="str">
        <f ca="1">IFERROR(INDEX($AK$70:$AK$81, ROWS($CR$4:CR19)), IFERROR(INDEX($AO$70:$AO$81, ROWS($CR$4:CR19)-ROWS($AK$70:$AK$81)), IFERROR(INDEX($AS$70:$AS$81, ROWS($CR$4:CR19)-ROWS($AK$70:$AK$81)-ROWS($AO$70:$AO$81)),IFERROR(INDEX($AW$70:$AW$81, ROWS($CR$4:CR19)-ROWS($AK$70:$AK$81)-ROWS($AO$70:$AO$81)-ROWS($AS$70:$AS$81)),IFERROR(INDEX($BA$70:$BA$81, ROWS($CR$4:CR19)-ROWS($AK$70:$AK$81)-ROWS($AO$70:$AO$81)-ROWS($AS$70:$AS$81)-ROWS($AW$70:$AW$81)),IFERROR(INDEX($BE$70:$BE$81, ROWS($CR$4:CR19)-ROWS($AK$70:$AK$81)-ROWS($AO$70:$AO$81)-ROWS($AS$70:$AS$81)-ROWS($AW$70:$AW$81)-ROWS($BA$70:$BA$81)),IFERROR(INDEX($BI$70:$BI$81, ROWS($CR$4:CR19)-ROWS($AK$70:$AK$81)-ROWS($AO$70:$AO$81)-ROWS($AS$70:$AS$81)-ROWS($AW$70:$AW$81)-ROWS($BA$70:$BA$81)-ROWS($BE$70:$BE$81)), "")))))))</f>
        <v/>
      </c>
      <c r="CS21" s="316" t="str">
        <f t="shared" ca="1" si="48"/>
        <v/>
      </c>
      <c r="CT21" s="413" t="str">
        <f t="shared" ca="1" si="49"/>
        <v/>
      </c>
      <c r="CU21" s="412" t="str">
        <f>IF(OR(CV21="",CV21=0),"",MAX(CU$5:CU20)+1)</f>
        <v/>
      </c>
      <c r="CV21" s="316">
        <f>IFERROR(INDEX($AJ$86:$AJ$97, ROWS($CV$4:CV19)), IFERROR(INDEX($AN$86:$AN$97, ROWS($CV$4:CV19)-ROWS($AJ$86:$AJ$97)), ""))</f>
        <v>0</v>
      </c>
      <c r="CW21" s="316" t="str">
        <f t="shared" si="50"/>
        <v/>
      </c>
      <c r="CX21" s="316" t="str">
        <f>IF(OR(CY21="",CY21=0),"",MAX(CX$5:CX20)+1)</f>
        <v/>
      </c>
      <c r="CY21" s="316">
        <f>IFERROR(INDEX($AK$86:$AK$97, ROWS($CY$4:CY19)), IFERROR(INDEX($AO$86:$AO$97, ROWS($CY$4:CY19)-ROWS($AK$86:$AK$97)), ""))</f>
        <v>0</v>
      </c>
      <c r="CZ21" s="316" t="str">
        <f t="shared" si="51"/>
        <v/>
      </c>
      <c r="DA21" s="413" t="str">
        <f t="shared" si="52"/>
        <v/>
      </c>
      <c r="DC21" s="438" t="str">
        <f ca="1">IF(OR(DD21="",DD21=0),"",MAX(DC$5:DC20)+1)</f>
        <v/>
      </c>
      <c r="DD21" s="434" t="str">
        <f t="shared" ca="1" si="53"/>
        <v/>
      </c>
      <c r="DE21" s="413" t="str">
        <f t="shared" ca="1" si="54"/>
        <v/>
      </c>
      <c r="DF21" s="431" t="str">
        <f ca="1">IF(OR(DG21="",DG21=0),"",MAX(DF$5:DF20)+1)</f>
        <v/>
      </c>
      <c r="DG21" s="412" t="str">
        <f t="shared" ca="1" si="55"/>
        <v/>
      </c>
      <c r="DH21" s="413" t="str">
        <f t="shared" ca="1" si="56"/>
        <v/>
      </c>
      <c r="DI21" s="412" t="str">
        <f t="shared" ca="1" si="57"/>
        <v/>
      </c>
      <c r="DJ21" s="413" t="str">
        <f t="shared" ca="1" si="58"/>
        <v/>
      </c>
      <c r="DK21" s="412" t="str">
        <f t="shared" ca="1" si="59"/>
        <v/>
      </c>
      <c r="DL21" s="413" t="str">
        <f t="shared" ca="1" si="60"/>
        <v/>
      </c>
    </row>
    <row r="22" spans="1:123" s="292" customFormat="1" ht="15" customHeight="1" x14ac:dyDescent="0.3">
      <c r="A22" s="1173" t="s">
        <v>478</v>
      </c>
      <c r="B22" s="1174"/>
      <c r="C22" s="1173" t="s">
        <v>478</v>
      </c>
      <c r="D22" s="1174"/>
      <c r="E22" s="1173" t="s">
        <v>478</v>
      </c>
      <c r="F22" s="1174"/>
      <c r="G22" s="1173" t="s">
        <v>478</v>
      </c>
      <c r="H22" s="1174"/>
      <c r="I22" s="1173" t="s">
        <v>478</v>
      </c>
      <c r="J22" s="1174"/>
      <c r="K22" s="1173" t="s">
        <v>478</v>
      </c>
      <c r="L22" s="1174"/>
      <c r="M22" s="1173" t="s">
        <v>478</v>
      </c>
      <c r="N22" s="1174"/>
      <c r="P22" s="297" t="str">
        <f t="shared" ca="1" si="69"/>
        <v/>
      </c>
      <c r="Q22" s="297" t="str">
        <f t="shared" ca="1" si="70"/>
        <v/>
      </c>
      <c r="R22" s="297" t="str">
        <f t="shared" ca="1" si="71"/>
        <v/>
      </c>
      <c r="S22" s="298" t="str">
        <f t="shared" ca="1" si="72"/>
        <v/>
      </c>
      <c r="T22" s="297" t="str">
        <f t="shared" ca="1" si="73"/>
        <v/>
      </c>
      <c r="U22" s="297" t="str">
        <f t="shared" ca="1" si="74"/>
        <v/>
      </c>
      <c r="V22" s="1160" t="s">
        <v>503</v>
      </c>
      <c r="W22" s="1161"/>
      <c r="X22" s="424">
        <f ca="1">IF(OR(X20=""),0,SUM(X19+X20-X18))</f>
        <v>1560.1000000000001</v>
      </c>
      <c r="Y22"/>
      <c r="AB22" s="299"/>
      <c r="AC22" s="358" t="str">
        <f>IF('Data Entry'!B28="","",'Data Entry'!B28)</f>
        <v/>
      </c>
      <c r="AD22" s="356" t="str">
        <f>IF('Data Entry'!A28="","",'Data Entry'!A28)</f>
        <v/>
      </c>
      <c r="AE22" s="363" t="str">
        <f>IF('Data Entry'!C28="","",'Data Entry'!C28)</f>
        <v/>
      </c>
      <c r="AF22" s="402" t="str">
        <f>IF('Data Entry'!E28="","",'Data Entry'!E28)</f>
        <v/>
      </c>
      <c r="AG22" s="300"/>
      <c r="AH22"/>
      <c r="AI22" s="304">
        <f ca="1">IFERROR(MATCH($AI$20,OFFSET($AC$1,AI21,,1000),0)+AI21,"")</f>
        <v>134</v>
      </c>
      <c r="AJ22" s="305" t="str">
        <f t="shared" ref="AJ22:AJ33" ca="1" si="75">IFERROR(INDEX(AD:AD,AI22),"")</f>
        <v>Groceries</v>
      </c>
      <c r="AK22" s="306">
        <f t="shared" ref="AK22:AK33" ca="1" si="76">IFERROR(INDEX(AE:AE,AI22),"")</f>
        <v>125</v>
      </c>
      <c r="AL22" s="307" t="str">
        <f t="shared" ref="AL22:AL33" ca="1" si="77">IFERROR(INDEX(AF:AF,AI22),"")</f>
        <v>Liquid Bills</v>
      </c>
      <c r="AM22" s="304">
        <f ca="1">IFERROR(MATCH($AM$20,OFFSET($AC$1,AM21,,1000),0)+AM21,"")</f>
        <v>64</v>
      </c>
      <c r="AN22" s="305" t="str">
        <f t="shared" ref="AN22:AN33" ca="1" si="78">IFERROR(INDEX(AD:AD,AM22),"")</f>
        <v>Paycheck 2</v>
      </c>
      <c r="AO22" s="306">
        <f t="shared" ref="AO22:AO33" ca="1" si="79">IFERROR(INDEX(AE:AE,AM22),"")</f>
        <v>400</v>
      </c>
      <c r="AP22" s="307" t="str">
        <f t="shared" ref="AP22:AP33" ca="1" si="80">IFERROR(INDEX(AF:AF,AM22),"")</f>
        <v>Income</v>
      </c>
      <c r="AQ22" s="304" t="str">
        <f ca="1">IFERROR(MATCH($AQ$20,OFFSET($AC$1,AQ21,,1000),0)+AQ21,"")</f>
        <v/>
      </c>
      <c r="AR22" s="305" t="str">
        <f t="shared" ref="AR22:AR33" ca="1" si="81">IFERROR(INDEX(AD:AD,AQ22),"")</f>
        <v/>
      </c>
      <c r="AS22" s="306" t="str">
        <f t="shared" ref="AS22:AS33" ca="1" si="82">IFERROR(INDEX(AE:AE,AQ22),"")</f>
        <v/>
      </c>
      <c r="AT22" s="307" t="str">
        <f t="shared" ref="AT22:AT33" ca="1" si="83">IFERROR(INDEX(AF:AF,AQ22),"")</f>
        <v/>
      </c>
      <c r="AU22" s="304">
        <f ca="1">IFERROR(MATCH($AU$20,OFFSET($AC$1,AU21,,1000),0)+AU21,"")</f>
        <v>14</v>
      </c>
      <c r="AV22" s="305" t="str">
        <f t="shared" ref="AV22:AV33" ca="1" si="84">IFERROR(INDEX(AD:AD,AU22),"")</f>
        <v>Netflix</v>
      </c>
      <c r="AW22" s="306">
        <f t="shared" ref="AW22:AW33" ca="1" si="85">IFERROR(INDEX(AE:AE,AU22),"")</f>
        <v>14.95</v>
      </c>
      <c r="AX22" s="307" t="str">
        <f t="shared" ref="AX22:AX33" ca="1" si="86">IFERROR(INDEX(AF:AF,AU22),"")</f>
        <v>Monthly</v>
      </c>
      <c r="AY22" s="304">
        <f ca="1">IFERROR(MATCH($AY$20,OFFSET($AC$1,AY21,,1000),0)+AY21,"")</f>
        <v>33</v>
      </c>
      <c r="AZ22" s="305" t="str">
        <f t="shared" ref="AZ22:AZ33" ca="1" si="87">IFERROR(INDEX(AD:AD,AY22),"")</f>
        <v>D. Store Card 4</v>
      </c>
      <c r="BA22" s="306">
        <f t="shared" ref="BA22:BA33" ca="1" si="88">IFERROR(INDEX(AE:AE,AY22),"")</f>
        <v>30</v>
      </c>
      <c r="BB22" s="307">
        <f t="shared" ref="BB22:BB33" ca="1" si="89">IFERROR(INDEX(AF:AF,AY22),"")</f>
        <v>120</v>
      </c>
      <c r="BC22" s="304">
        <f ca="1">IFERROR(MATCH($BC$20,OFFSET($AC$1,BC21,,1000),0)+BC21,"")</f>
        <v>30</v>
      </c>
      <c r="BD22" s="305" t="str">
        <f t="shared" ref="BD22:BD33" ca="1" si="90">IFERROR(INDEX(AD:AD,BC22),"")</f>
        <v>D. Store Card 1</v>
      </c>
      <c r="BE22" s="306">
        <f t="shared" ref="BE22:BE33" ca="1" si="91">IFERROR(INDEX(AE:AE,BC22),"")</f>
        <v>30</v>
      </c>
      <c r="BF22" s="307">
        <f t="shared" ref="BF22:BF33" ca="1" si="92">IFERROR(INDEX(AF:AF,BC22),"")</f>
        <v>200</v>
      </c>
      <c r="BG22" s="304" t="str">
        <f ca="1">IFERROR(MATCH($BG$20,OFFSET($AC$1,BG21,,1000),0)+BG21,"")</f>
        <v/>
      </c>
      <c r="BH22" s="305" t="str">
        <f t="shared" ref="BH22:BH33" ca="1" si="93">IFERROR(INDEX(AD:AD,BG22),"")</f>
        <v/>
      </c>
      <c r="BI22" s="306" t="str">
        <f t="shared" ref="BI22:BI33" ca="1" si="94">IFERROR(INDEX(AE:AE,BG22),"")</f>
        <v/>
      </c>
      <c r="BJ22" s="307" t="str">
        <f t="shared" ref="BJ22:BJ33" ca="1" si="95">IFERROR(INDEX(AF:AF,BG22),"")</f>
        <v/>
      </c>
      <c r="BL22" s="412" t="str">
        <f ca="1">IF(OR(BM22="",BM22=0),"",MAX(BL$5:BL21)+1)</f>
        <v/>
      </c>
      <c r="BM22" s="316" t="str">
        <f ca="1">IFERROR(INDEX($AJ$6:$AJ$17, ROWS(BM$4:$BM20)), IFERROR(INDEX($AN$6:$AN$17, ROWS(BM$4:$BM20)-ROWS($AJ$6:$AJ$17)), IFERROR(INDEX($AR$6:$AR$17, ROWS(BM$4:$BM20)-ROWS($AJ$6:$AJ$17)-ROWS($AN$6:$AN$17)),IFERROR(INDEX($AV$6:$AV$17, ROWS(BM$4:$BM20)-ROWS($AJ$6:$AJ$17)-ROWS($AN$6:$AN$17)-ROWS($AR$6:$AR$17)),IFERROR(INDEX($AZ$6:$AZ$17, ROWS(BM$4:$BM20)-ROWS($AJ$6:$AJ$17)-ROWS($AN$6:$AN$17)-ROWS($AR$6:$AR$17)-ROWS($AV$6:$AV$17)),IFERROR(INDEX($BD$6:$BD$17, ROWS(BM$4:$BM20)-ROWS($AJ$6:$AJ$17)-ROWS($AN$6:$AN$17)-ROWS($AR$6:$AR$17)-ROWS($AV$6:$AV$17)-ROWS($AZ$6:$AZ$17)),IFERROR(INDEX($BH$6:$BH$17, ROWS(BM$4:$BM20)-ROWS($AJ$6:$AJ$17)-ROWS($AN$6:$AN$17)-ROWS($AR$6:$AR$17)-ROWS($AV$6:$AV$17)-ROWS($AZ$6:$AZ$17)-ROWS($BD$6:$BD$17)), "")))))))</f>
        <v/>
      </c>
      <c r="BN22" s="316" t="str">
        <f t="shared" ca="1" si="35"/>
        <v/>
      </c>
      <c r="BO22" s="316" t="str">
        <f ca="1">IF(OR(BP22="",BP22=0),"",MAX(BO$5:BO21)+1)</f>
        <v/>
      </c>
      <c r="BP22" s="316" t="str">
        <f ca="1">IFERROR(INDEX($AK$6:$AK$17, ROWS($BP$4:BP20)), IFERROR(INDEX($AO$6:$AO$17, ROWS($BP$4:BP20)-ROWS($AK$6:$AK$17)), IFERROR(INDEX($AS$6:$AS$17, ROWS($BP$4:BP20)-ROWS($AK$6:$AK$17)-ROWS($AO$6:$AO$17)),IFERROR(INDEX($AW$6:$AW$17, ROWS($BP$4:BP20)-ROWS($AK$6:$AK$17)-ROWS($AO$6:$AO$17)-ROWS($AS$6:$AS$17)),IFERROR(INDEX($BA$6:$BA$17, ROWS($BP$4:BP20)-ROWS($AK$6:$AK$17)-ROWS($AO$6:$AO$17)-ROWS($AS$6:$AS$17)-ROWS($AW$6:$AW$17)),IFERROR(INDEX($BE$6:$BE$17, ROWS($BP$4:BP20)-ROWS($AK$6:$AK$17)-ROWS($AO$6:$AO$17)-ROWS($AS$6:$AS$17)-ROWS($AW$6:$AW$17)-ROWS($BA$6:$BA$17)),IFERROR(INDEX($BI$6:$BI$17, ROWS($BP$4:BP20)-ROWS($AK$6:$AK$17)-ROWS($AO$6:$AO$17)-ROWS($AS$6:$AS$17)-ROWS($AW$6:$AW$17)-ROWS($BA$6:$BA$17)-ROWS($BE$6:$BE$17)), "")))))))</f>
        <v/>
      </c>
      <c r="BQ22" s="316" t="str">
        <f t="shared" ca="1" si="36"/>
        <v/>
      </c>
      <c r="BR22" s="413" t="str">
        <f t="shared" ca="1" si="37"/>
        <v/>
      </c>
      <c r="BS22" s="412" t="str">
        <f ca="1">IF(OR(BT22="",BT22=0),"",MAX(BS$5:BS21)+1)</f>
        <v/>
      </c>
      <c r="BT22" s="316" t="str">
        <f ca="1">IFERROR(INDEX($AJ$22:$AJ$33, ROWS($BT$4:BT20)), IFERROR(INDEX($AN$22:$AN$33, ROWS($BT$4:BT20)-ROWS($AJ$22:$AJ$33)), IFERROR(INDEX($AR$22:$AR$33, ROWS($BT$4:BT20)-ROWS($AJ$22:$AJ$33)-ROWS($AN$22:$AN$33)),IFERROR(INDEX($AV$22:$AV$33, ROWS($BT$4:BT20)-ROWS($AJ$22:$AJ$33)-ROWS($AN$22:$AN$33)-ROWS($AR$22:$AR$33)),IFERROR(INDEX($AZ$22:$AZ$33, ROWS($BT$4:BT20)-ROWS($AJ$22:$AJ$33)-ROWS($AN$22:$AN$33)-ROWS($AR$22:$AR$33)-ROWS($AV$22:$AV$33)),IFERROR(INDEX($BD$22:$BD$33, ROWS($BT$4:BT20)-ROWS($AJ$22:$AJ$33)-ROWS($AN$22:$AN$33)-ROWS($AR$22:$AR$33)-ROWS($AV$22:$AV$33)-ROWS($AZ$22:$AZ$33)),IFERROR(INDEX($BH$22:$BH$33, ROWS($BT$4:BT20)-ROWS($AJ$22:$AJ$33)-ROWS($AN$22:$AN$33)-ROWS($AR$22:$AR$33)-ROWS($AV$22:$AV$33)-ROWS($AZ$22:$AZ$33)-ROWS($BD$22:$BD$33)), "")))))))</f>
        <v/>
      </c>
      <c r="BU22" s="316" t="str">
        <f t="shared" ca="1" si="38"/>
        <v/>
      </c>
      <c r="BV22" s="316" t="str">
        <f ca="1">IF(OR(BW22="",BW22=0),"",MAX(BV$5:BV21)+1)</f>
        <v/>
      </c>
      <c r="BW22" s="316" t="str">
        <f ca="1">IFERROR(INDEX($AK$22:$AK$33, ROWS($BW$4:BW20)), IFERROR(INDEX($AO$22:$AO$33, ROWS($BW$4:BW20)-ROWS($AK$22:$AK$33)), IFERROR(INDEX($AS$22:$AS$33, ROWS($BW$4:BW20)-ROWS($AK$22:$AK$33)-ROWS($AO$22:$AO$33)),IFERROR(INDEX($AW$22:$AW$33, ROWS($BW$4:BW20)-ROWS($AK$22:$AK$33)-ROWS($AO$22:$AO$33)-ROWS($AS$22:$AS$33)),IFERROR(INDEX($BA$22:$BA$33, ROWS($BW$4:BW20)-ROWS($AK$22:$AK$33)-ROWS($AO$22:$AO$33)-ROWS($AS$22:$AS$33)-ROWS($AW$22:$AW$33)),IFERROR(INDEX($BE$22:$BE$33, ROWS($BW$4:BW20)-ROWS($AK$22:$AK$33)-ROWS($AO$22:$AO$33)-ROWS($AS$22:$AS$33)-ROWS($AW$22:$AW$33)-ROWS($BA$22:$BA$33)),IFERROR(INDEX($BI$22:$BI$33, ROWS($BW$4:BW20)-ROWS($AK$22:$AK$33)-ROWS($AO$22:$AO$33)-ROWS($AS$22:$AS$33)-ROWS($AW$22:$AW$33)-ROWS($BA$22:$BA$33)-ROWS($BE$22:$BE$33)), "")))))))</f>
        <v/>
      </c>
      <c r="BX22" s="316" t="str">
        <f t="shared" ca="1" si="39"/>
        <v/>
      </c>
      <c r="BY22" s="413" t="str">
        <f t="shared" ca="1" si="40"/>
        <v/>
      </c>
      <c r="BZ22" s="412" t="str">
        <f ca="1">IF(OR(CA22="",CA22=0),"",MAX(BZ$5:BZ21)+1)</f>
        <v/>
      </c>
      <c r="CA22" s="316" t="str">
        <f ca="1">IFERROR(INDEX($AJ$38:$AJ$49, ROWS($CA$4:CA20)), IFERROR(INDEX($AN$38:$AN$49, ROWS($CA$4:CA20)-ROWS($AJ$38:$AJ$49)), IFERROR(INDEX($AR$38:$AR$49, ROWS($CA$4:CA20)-ROWS($AJ$38:$AJ$49)-ROWS($AN$38:$AN$49)),IFERROR(INDEX($AV$38:$AV$49, ROWS($CA$4:CA20)-ROWS($AJ$38:$AJ$49)-ROWS($AN$38:$AN$49)-ROWS($AR$38:$AR$49)),IFERROR(INDEX($AZ$38:$AZ$49, ROWS($CA$4:CA20)-ROWS($AJ$38:$AJ$49)-ROWS($AN$38:$AN$49)-ROWS($AR$38:$AR$49)-ROWS($AV$38:$AV$49)),IFERROR(INDEX($BD$38:$BD$49, ROWS($CA$4:CA20)-ROWS($AJ$38:$AJ$49)-ROWS($AN$38:$AN$49)-ROWS($AR$38:$AR$49)-ROWS($AV$38:$AV$49)-ROWS($AZ$38:$AZ$49)),IFERROR(INDEX($BH$38:$BH$49, ROWS($CA$4:CA20)-ROWS($AJ$38:$AJ$49)-ROWS($AN$38:$AN$49)-ROWS($AR$38:$AR$49)-ROWS($AV$38:$AV$49)-ROWS($AZ$38:$AZ$49)-ROWS($BD$38:$BD$49)), "")))))))</f>
        <v/>
      </c>
      <c r="CB22" s="316" t="str">
        <f t="shared" ca="1" si="41"/>
        <v/>
      </c>
      <c r="CC22" s="316" t="str">
        <f ca="1">IF(OR(CD22="",CD22=0),"",MAX(CC$5:CC21)+1)</f>
        <v/>
      </c>
      <c r="CD22" s="316" t="str">
        <f ca="1">IFERROR(INDEX($AK$38:$AK$49, ROWS($CD$4:CD20)), IFERROR(INDEX($AO$38:$AO$49, ROWS($CD$4:CD20)-ROWS($AK$38:$AK$49)), IFERROR(INDEX($AS$38:$AS$49, ROWS($CD$4:CD20)-ROWS($AK$38:$AK$49)-ROWS($AO$38:$AO$49)),IFERROR(INDEX($AW$38:$AW$49, ROWS($CD$4:CD20)-ROWS($AK$38:$AK$49)-ROWS($AO$38:$AO$49)-ROWS($AS$38:$AS$49)),IFERROR(INDEX($BA$38:$BA$49, ROWS($CD$4:CD20)-ROWS($AK$38:$AK$49)-ROWS($AO$38:$AO$49)-ROWS($AS$38:$AS$49)-ROWS($AW$38:$AW$49)),IFERROR(INDEX($BE$38:$BE$49, ROWS($CD$4:CD20)-ROWS($AK$38:$AK$49)-ROWS($AO$38:$AO$49)-ROWS($AS$38:$AS$49)-ROWS($AW$38:$AW$49)-ROWS($BA$38:$BA$49)),IFERROR(INDEX($BI$38:$BI$49, ROWS($CD$4:CD20)-ROWS($AK$38:$AK$49)-ROWS($AO$38:$AO$49)-ROWS($AS$38:$AS$49)-ROWS($AW$38:$AW$49)-ROWS($BA$38:$BA$49)-ROWS($BE$38:$BE$49)), "")))))))</f>
        <v/>
      </c>
      <c r="CE22" s="316" t="str">
        <f t="shared" ca="1" si="42"/>
        <v/>
      </c>
      <c r="CF22" s="413" t="str">
        <f t="shared" ca="1" si="43"/>
        <v/>
      </c>
      <c r="CG22" s="412" t="str">
        <f ca="1">IF(OR(CH22="",CH22=0),"",MAX(CG$5:CG21)+1)</f>
        <v/>
      </c>
      <c r="CH22" s="316" t="str">
        <f ca="1">IFERROR(INDEX($AJ$54:$AJ$65, ROWS($CH$4:CH20)), IFERROR(INDEX($AN$54:$AN$65, ROWS($CH$4:CH20)-ROWS($AJ$54:$AJ$65)), IFERROR(INDEX($AR$54:$AR$65, ROWS($CH$4:CH20)-ROWS($AJ$54:$AJ$65)-ROWS($AN$54:$AN$65)),IFERROR(INDEX($AV$54:$AV$65, ROWS($CH$4:CH20)-ROWS($AJ$54:$AJ$65)-ROWS($AN$54:$AN$65)-ROWS($AR$54:$AR$65)),IFERROR(INDEX($AZ$54:$AZ$65, ROWS($CH$4:CH20)-ROWS($AJ$54:$AJ$65)-ROWS($AN$54:$AN$65)-ROWS($AR$54:$AR$65)-ROWS($AV$54:$AV$65)),IFERROR(INDEX($BD$54:$BD$65, ROWS($CH$4:CH20)-ROWS($AJ$54:$AJ$65)-ROWS($AN$54:$AN$65)-ROWS($AR$54:$AR$65)-ROWS($AV$54:$AV$65)-ROWS($AZ$54:$AZ$65)),IFERROR(INDEX($BH$54:$BH$65, ROWS($CH$4:CH20)-ROWS($AJ$54:$AJ$65)-ROWS($AN$54:$AN$65)-ROWS($AR$54:$AR$65)-ROWS($AV$54:$AV$65)-ROWS($AZ$54:$AZ$65)-ROWS($BD$54:$BD$65)), "")))))))</f>
        <v/>
      </c>
      <c r="CI22" s="316" t="str">
        <f t="shared" ca="1" si="44"/>
        <v/>
      </c>
      <c r="CJ22" s="316" t="str">
        <f ca="1">IF(OR(CK22="",CK22=0),"",MAX(CJ$5:CJ21)+1)</f>
        <v/>
      </c>
      <c r="CK22" s="316" t="str">
        <f ca="1">IFERROR(INDEX($AK$54:$AK$65, ROWS($CK$4:CK20)), IFERROR(INDEX($AO$54:$AO$65, ROWS($CK$4:CK20)-ROWS($AK$54:$AK$65)), IFERROR(INDEX($AS$54:$AS$65, ROWS($CK$4:CK20)-ROWS($AK$54:$AK$65)-ROWS($AO$54:$AO$65)),IFERROR(INDEX($AW$54:$AW$65, ROWS($CK$4:CK20)-ROWS($AK$54:$AK$65)-ROWS($AO$54:$AO$65)-ROWS($AS$54:$AS$65)),IFERROR(INDEX($BA$54:$BA$65, ROWS($CK$4:CK20)-ROWS($AK$54:$AK$65)-ROWS($AO$54:$AO$65)-ROWS($AS$54:$AS$65)-ROWS($AW$54:$AW$65)),IFERROR(INDEX($BE$54:$BE$65, ROWS($CK$4:CK20)-ROWS($AK$54:$AK$65)-ROWS($AO$54:$AO$65)-ROWS($AS$54:$AS$65)-ROWS($AW$54:$AW$65)-ROWS($BA$54:$BA$65)),IFERROR(INDEX($BI$54:$BI$65, ROWS($CK$4:CK20)-ROWS($AK$54:$AK$65)-ROWS($AO$54:$AO$65)-ROWS($AS$54:$AS$65)-ROWS($AW$54:$AW$65)-ROWS($BA$54:$BA$65)-ROWS($BE$54:$BE$65)), "")))))))</f>
        <v/>
      </c>
      <c r="CL22" s="316" t="str">
        <f t="shared" ca="1" si="45"/>
        <v/>
      </c>
      <c r="CM22" s="413" t="str">
        <f t="shared" ca="1" si="46"/>
        <v/>
      </c>
      <c r="CN22" s="412" t="str">
        <f ca="1">IF(OR(CO22="",CO22=0),"",MAX(CN$5:CN21)+1)</f>
        <v/>
      </c>
      <c r="CO22" s="316" t="str">
        <f ca="1">IFERROR(INDEX($AJ$70:$AJ$81, ROWS($CO$4:CO20)), IFERROR(INDEX($AN$70:$AN$81, ROWS($CO$4:CO20)-ROWS($AJ$70:$AJ$81)), IFERROR(INDEX($AR$70:$AR$81, ROWS($CO$4:CO20)-ROWS($AJ$70:$AJ$81)-ROWS($AN$70:$AN$81)),IFERROR(INDEX($AV$70:$AV$81, ROWS($CO$4:CO20)-ROWS($AJ$70:$AJ$81)-ROWS($AN$70:$AN$81)-ROWS($AR$70:$AR$81)),IFERROR(INDEX($AZ$70:$AZ$81, ROWS($CO$4:CO20)-ROWS($AJ$70:$AJ$81)-ROWS($AN$70:$AN$81)-ROWS($AR$70:$AR$81)-ROWS($AV$70:$AV$81)),IFERROR(INDEX($BD$70:$BD$81, ROWS($CO$4:CO20)-ROWS($AJ$70:$AJ$81)-ROWS($AN$70:$AN$81)-ROWS($AR$70:$AR$81)-ROWS($AV$70:$AV$81)-ROWS($AZ$70:$AZ$81)),IFERROR(INDEX($BH$70:$BH$81, ROWS($CO$4:CO20)-ROWS($AJ$70:$AJ$81)-ROWS($AN$70:$AN$81)-ROWS($AR$70:$AR$81)-ROWS($AV$70:$AV$81)-ROWS($AZ$70:$AZ$81)-ROWS($BD$70:$BD$81)), "")))))))</f>
        <v/>
      </c>
      <c r="CP22" s="316" t="str">
        <f t="shared" ca="1" si="47"/>
        <v/>
      </c>
      <c r="CQ22" s="316" t="str">
        <f ca="1">IF(OR(CR22="",CR22=0),"",MAX(CQ$5:CQ21)+1)</f>
        <v/>
      </c>
      <c r="CR22" s="316" t="str">
        <f ca="1">IFERROR(INDEX($AK$70:$AK$81, ROWS($CR$4:CR20)), IFERROR(INDEX($AO$70:$AO$81, ROWS($CR$4:CR20)-ROWS($AK$70:$AK$81)), IFERROR(INDEX($AS$70:$AS$81, ROWS($CR$4:CR20)-ROWS($AK$70:$AK$81)-ROWS($AO$70:$AO$81)),IFERROR(INDEX($AW$70:$AW$81, ROWS($CR$4:CR20)-ROWS($AK$70:$AK$81)-ROWS($AO$70:$AO$81)-ROWS($AS$70:$AS$81)),IFERROR(INDEX($BA$70:$BA$81, ROWS($CR$4:CR20)-ROWS($AK$70:$AK$81)-ROWS($AO$70:$AO$81)-ROWS($AS$70:$AS$81)-ROWS($AW$70:$AW$81)),IFERROR(INDEX($BE$70:$BE$81, ROWS($CR$4:CR20)-ROWS($AK$70:$AK$81)-ROWS($AO$70:$AO$81)-ROWS($AS$70:$AS$81)-ROWS($AW$70:$AW$81)-ROWS($BA$70:$BA$81)),IFERROR(INDEX($BI$70:$BI$81, ROWS($CR$4:CR20)-ROWS($AK$70:$AK$81)-ROWS($AO$70:$AO$81)-ROWS($AS$70:$AS$81)-ROWS($AW$70:$AW$81)-ROWS($BA$70:$BA$81)-ROWS($BE$70:$BE$81)), "")))))))</f>
        <v/>
      </c>
      <c r="CS22" s="316" t="str">
        <f t="shared" ca="1" si="48"/>
        <v/>
      </c>
      <c r="CT22" s="413" t="str">
        <f t="shared" ca="1" si="49"/>
        <v/>
      </c>
      <c r="CU22" s="412" t="str">
        <f>IF(OR(CV22="",CV22=0),"",MAX(CU$5:CU21)+1)</f>
        <v/>
      </c>
      <c r="CV22" s="316">
        <f>IFERROR(INDEX($AJ$86:$AJ$97, ROWS($CV$4:CV20)), IFERROR(INDEX($AN$86:$AN$97, ROWS($CV$4:CV20)-ROWS($AJ$86:$AJ$97)), ""))</f>
        <v>0</v>
      </c>
      <c r="CW22" s="316" t="str">
        <f t="shared" si="50"/>
        <v/>
      </c>
      <c r="CX22" s="316" t="str">
        <f>IF(OR(CY22="",CY22=0),"",MAX(CX$5:CX21)+1)</f>
        <v/>
      </c>
      <c r="CY22" s="316">
        <f>IFERROR(INDEX($AK$86:$AK$97, ROWS($CY$4:CY20)), IFERROR(INDEX($AO$86:$AO$97, ROWS($CY$4:CY20)-ROWS($AK$86:$AK$97)), ""))</f>
        <v>0</v>
      </c>
      <c r="CZ22" s="316" t="str">
        <f t="shared" si="51"/>
        <v/>
      </c>
      <c r="DA22" s="413" t="str">
        <f t="shared" si="52"/>
        <v/>
      </c>
      <c r="DC22" s="438" t="str">
        <f ca="1">IF(OR(DD22="",DD22=0),"",MAX(DC$5:DC21)+1)</f>
        <v/>
      </c>
      <c r="DD22" s="434" t="str">
        <f t="shared" ca="1" si="53"/>
        <v/>
      </c>
      <c r="DE22" s="413" t="str">
        <f t="shared" ca="1" si="54"/>
        <v/>
      </c>
      <c r="DF22" s="431" t="str">
        <f ca="1">IF(OR(DG22="",DG22=0),"",MAX(DF$5:DF21)+1)</f>
        <v/>
      </c>
      <c r="DG22" s="412" t="str">
        <f t="shared" ca="1" si="55"/>
        <v/>
      </c>
      <c r="DH22" s="413" t="str">
        <f t="shared" ca="1" si="56"/>
        <v/>
      </c>
      <c r="DI22" s="412" t="str">
        <f t="shared" ca="1" si="57"/>
        <v/>
      </c>
      <c r="DJ22" s="413" t="str">
        <f t="shared" ca="1" si="58"/>
        <v/>
      </c>
      <c r="DK22" s="412" t="str">
        <f t="shared" ca="1" si="59"/>
        <v/>
      </c>
      <c r="DL22" s="413" t="str">
        <f t="shared" ca="1" si="60"/>
        <v/>
      </c>
    </row>
    <row r="23" spans="1:123" s="293" customFormat="1" ht="15" customHeight="1" thickBot="1" x14ac:dyDescent="0.35">
      <c r="A23" s="291">
        <f>Year!A14</f>
        <v>44948</v>
      </c>
      <c r="B23" s="290" t="str">
        <f>IF(ISERROR(MATCH(A23,event_dates,0)),"",INDEX(events,MATCH(A23,event_dates,0)))</f>
        <v>Chinese New Year</v>
      </c>
      <c r="C23" s="291">
        <f>Year!B14</f>
        <v>44949</v>
      </c>
      <c r="D23" s="290" t="str">
        <f>IF(ISERROR(MATCH(C23,event_dates,0)),"",INDEX(events,MATCH(C23,event_dates,0)))</f>
        <v/>
      </c>
      <c r="E23" s="291">
        <f>Year!C14</f>
        <v>44950</v>
      </c>
      <c r="F23" s="290" t="str">
        <f>IF(ISERROR(MATCH(E23,event_dates,0)),"",INDEX(events,MATCH(E23,event_dates,0)))</f>
        <v/>
      </c>
      <c r="G23" s="291">
        <f>Year!D14</f>
        <v>44951</v>
      </c>
      <c r="H23" s="290" t="str">
        <f>IF(ISERROR(MATCH(G23,event_dates,0)),"",INDEX(events,MATCH(G23,event_dates,0)))</f>
        <v/>
      </c>
      <c r="I23" s="291">
        <f>Year!E14</f>
        <v>44952</v>
      </c>
      <c r="J23" s="290" t="str">
        <f>IF(ISERROR(MATCH(I23,event_dates,0)),"",INDEX(events,MATCH(I23,event_dates,0)))</f>
        <v/>
      </c>
      <c r="K23" s="291">
        <f>Year!F14</f>
        <v>44953</v>
      </c>
      <c r="L23" s="290" t="str">
        <f>IF(ISERROR(MATCH(K23,event_dates,0)),"",INDEX(events,MATCH(K23,event_dates,0)))</f>
        <v/>
      </c>
      <c r="M23" s="291">
        <f>Year!G14</f>
        <v>44954</v>
      </c>
      <c r="N23" s="290" t="str">
        <f>IF(ISERROR(MATCH(M23,event_dates,0)),"",INDEX(events,MATCH(M23,event_dates,0)))</f>
        <v/>
      </c>
      <c r="P23" s="295" t="str">
        <f ca="1">IF(DN66="","",DN66)</f>
        <v>Groceries - 125</v>
      </c>
      <c r="Q23" s="295" t="str">
        <f t="shared" ref="Q23:U23" ca="1" si="96">IF(DO66="","",DO66)</f>
        <v>Credit Card 1 - 50</v>
      </c>
      <c r="R23" s="295" t="str">
        <f t="shared" ca="1" si="96"/>
        <v>Lawn Service - 50</v>
      </c>
      <c r="S23" s="296" t="str">
        <f t="shared" ca="1" si="96"/>
        <v>Paycheck 2 - 400</v>
      </c>
      <c r="T23" s="295" t="str">
        <f t="shared" ca="1" si="96"/>
        <v/>
      </c>
      <c r="U23" s="295" t="str">
        <f t="shared" ca="1" si="96"/>
        <v/>
      </c>
      <c r="V23" s="1156"/>
      <c r="W23" s="1157"/>
      <c r="X23" s="445"/>
      <c r="Y23"/>
      <c r="AB23" s="299"/>
      <c r="AC23" s="358" t="str">
        <f>IF('Data Entry'!B29="","",'Data Entry'!B29)</f>
        <v/>
      </c>
      <c r="AD23" s="356" t="str">
        <f>IF('Data Entry'!A29="","",'Data Entry'!A29)</f>
        <v/>
      </c>
      <c r="AE23" s="363" t="str">
        <f>IF('Data Entry'!C29="","",'Data Entry'!C29)</f>
        <v/>
      </c>
      <c r="AF23" s="402" t="str">
        <f>IF('Data Entry'!E29="","",'Data Entry'!E29)</f>
        <v/>
      </c>
      <c r="AG23" s="300"/>
      <c r="AH23"/>
      <c r="AI23" s="304" t="str">
        <f t="shared" ref="AI23:AI33" ca="1" si="97">IFERROR(MATCH($AI$20,OFFSET($AC$1,AI22,,1000),0)+AI22,"")</f>
        <v/>
      </c>
      <c r="AJ23" s="305" t="str">
        <f t="shared" ca="1" si="75"/>
        <v/>
      </c>
      <c r="AK23" s="306" t="str">
        <f t="shared" ca="1" si="76"/>
        <v/>
      </c>
      <c r="AL23" s="307" t="str">
        <f t="shared" ca="1" si="77"/>
        <v/>
      </c>
      <c r="AM23" s="304">
        <f t="shared" ref="AM23:AM33" ca="1" si="98">IFERROR(MATCH($AM$20,OFFSET($AC$1,AM22,,1000),0)+AM22,"")</f>
        <v>94</v>
      </c>
      <c r="AN23" s="305" t="str">
        <f t="shared" ca="1" si="78"/>
        <v>Lawn Service</v>
      </c>
      <c r="AO23" s="306">
        <f t="shared" ca="1" si="79"/>
        <v>50</v>
      </c>
      <c r="AP23" s="307" t="str">
        <f t="shared" ca="1" si="80"/>
        <v>Fixed Bills</v>
      </c>
      <c r="AQ23" s="304" t="str">
        <f t="shared" ref="AQ23:AQ33" ca="1" si="99">IFERROR(MATCH($AQ$20,OFFSET($AC$1,AQ22,,1000),0)+AQ22,"")</f>
        <v/>
      </c>
      <c r="AR23" s="305" t="str">
        <f t="shared" ca="1" si="81"/>
        <v/>
      </c>
      <c r="AS23" s="306" t="str">
        <f t="shared" ca="1" si="82"/>
        <v/>
      </c>
      <c r="AT23" s="307" t="str">
        <f t="shared" ca="1" si="83"/>
        <v/>
      </c>
      <c r="AU23" s="304" t="str">
        <f t="shared" ref="AU23:AU33" ca="1" si="100">IFERROR(MATCH($AU$20,OFFSET($AC$1,AU22,,1000),0)+AU22,"")</f>
        <v/>
      </c>
      <c r="AV23" s="305" t="str">
        <f t="shared" ca="1" si="84"/>
        <v/>
      </c>
      <c r="AW23" s="306" t="str">
        <f t="shared" ca="1" si="85"/>
        <v/>
      </c>
      <c r="AX23" s="307" t="str">
        <f t="shared" ca="1" si="86"/>
        <v/>
      </c>
      <c r="AY23" s="304" t="str">
        <f t="shared" ref="AY23:AY33" ca="1" si="101">IFERROR(MATCH($AY$20,OFFSET($AC$1,AY22,,1000),0)+AY22,"")</f>
        <v/>
      </c>
      <c r="AZ23" s="305" t="str">
        <f t="shared" ca="1" si="87"/>
        <v/>
      </c>
      <c r="BA23" s="306" t="str">
        <f t="shared" ca="1" si="88"/>
        <v/>
      </c>
      <c r="BB23" s="307" t="str">
        <f t="shared" ca="1" si="89"/>
        <v/>
      </c>
      <c r="BC23" s="304" t="str">
        <f t="shared" ref="BC23:BC33" ca="1" si="102">IFERROR(MATCH($BC$20,OFFSET($AC$1,BC22,,1000),0)+BC22,"")</f>
        <v/>
      </c>
      <c r="BD23" s="305" t="str">
        <f t="shared" ca="1" si="90"/>
        <v/>
      </c>
      <c r="BE23" s="306" t="str">
        <f t="shared" ca="1" si="91"/>
        <v/>
      </c>
      <c r="BF23" s="307" t="str">
        <f t="shared" ca="1" si="92"/>
        <v/>
      </c>
      <c r="BG23" s="304" t="str">
        <f t="shared" ref="BG23:BG33" ca="1" si="103">IFERROR(MATCH($BG$20,OFFSET($AC$1,BG22,,1000),0)+BG22,"")</f>
        <v/>
      </c>
      <c r="BH23" s="305" t="str">
        <f t="shared" ca="1" si="93"/>
        <v/>
      </c>
      <c r="BI23" s="306" t="str">
        <f t="shared" ca="1" si="94"/>
        <v/>
      </c>
      <c r="BJ23" s="307" t="str">
        <f t="shared" ca="1" si="95"/>
        <v/>
      </c>
      <c r="BL23" s="416" t="str">
        <f ca="1">IF(OR(BM23="",BM23=0),"",MAX(BL$5:BL22)+1)</f>
        <v/>
      </c>
      <c r="BM23" s="321" t="str">
        <f ca="1">IFERROR(INDEX($AJ$6:$AJ$17, ROWS(BM$4:$BM21)), IFERROR(INDEX($AN$6:$AN$17, ROWS(BM$4:$BM21)-ROWS($AJ$6:$AJ$17)), IFERROR(INDEX($AR$6:$AR$17, ROWS(BM$4:$BM21)-ROWS($AJ$6:$AJ$17)-ROWS($AN$6:$AN$17)),IFERROR(INDEX($AV$6:$AV$17, ROWS(BM$4:$BM21)-ROWS($AJ$6:$AJ$17)-ROWS($AN$6:$AN$17)-ROWS($AR$6:$AR$17)),IFERROR(INDEX($AZ$6:$AZ$17, ROWS(BM$4:$BM21)-ROWS($AJ$6:$AJ$17)-ROWS($AN$6:$AN$17)-ROWS($AR$6:$AR$17)-ROWS($AV$6:$AV$17)),IFERROR(INDEX($BD$6:$BD$17, ROWS(BM$4:$BM21)-ROWS($AJ$6:$AJ$17)-ROWS($AN$6:$AN$17)-ROWS($AR$6:$AR$17)-ROWS($AV$6:$AV$17)-ROWS($AZ$6:$AZ$17)),IFERROR(INDEX($BH$6:$BH$17, ROWS(BM$4:$BM21)-ROWS($AJ$6:$AJ$17)-ROWS($AN$6:$AN$17)-ROWS($AR$6:$AR$17)-ROWS($AV$6:$AV$17)-ROWS($AZ$6:$AZ$17)-ROWS($BD$6:$BD$17)), "")))))))</f>
        <v/>
      </c>
      <c r="BN23" s="321" t="str">
        <f t="shared" ca="1" si="35"/>
        <v/>
      </c>
      <c r="BO23" s="321" t="str">
        <f ca="1">IF(OR(BP23="",BP23=0),"",MAX(BO$5:BO22)+1)</f>
        <v/>
      </c>
      <c r="BP23" s="321" t="str">
        <f ca="1">IFERROR(INDEX($AK$6:$AK$17, ROWS($BP$4:BP21)), IFERROR(INDEX($AO$6:$AO$17, ROWS($BP$4:BP21)-ROWS($AK$6:$AK$17)), IFERROR(INDEX($AS$6:$AS$17, ROWS($BP$4:BP21)-ROWS($AK$6:$AK$17)-ROWS($AO$6:$AO$17)),IFERROR(INDEX($AW$6:$AW$17, ROWS($BP$4:BP21)-ROWS($AK$6:$AK$17)-ROWS($AO$6:$AO$17)-ROWS($AS$6:$AS$17)),IFERROR(INDEX($BA$6:$BA$17, ROWS($BP$4:BP21)-ROWS($AK$6:$AK$17)-ROWS($AO$6:$AO$17)-ROWS($AS$6:$AS$17)-ROWS($AW$6:$AW$17)),IFERROR(INDEX($BE$6:$BE$17, ROWS($BP$4:BP21)-ROWS($AK$6:$AK$17)-ROWS($AO$6:$AO$17)-ROWS($AS$6:$AS$17)-ROWS($AW$6:$AW$17)-ROWS($BA$6:$BA$17)),IFERROR(INDEX($BI$6:$BI$17, ROWS($BP$4:BP21)-ROWS($AK$6:$AK$17)-ROWS($AO$6:$AO$17)-ROWS($AS$6:$AS$17)-ROWS($AW$6:$AW$17)-ROWS($BA$6:$BA$17)-ROWS($BE$6:$BE$17)), "")))))))</f>
        <v/>
      </c>
      <c r="BQ23" s="321" t="str">
        <f t="shared" ca="1" si="36"/>
        <v/>
      </c>
      <c r="BR23" s="417" t="str">
        <f t="shared" ca="1" si="37"/>
        <v/>
      </c>
      <c r="BS23" s="416" t="str">
        <f ca="1">IF(OR(BT23="",BT23=0),"",MAX(BS$5:BS22)+1)</f>
        <v/>
      </c>
      <c r="BT23" s="321" t="str">
        <f ca="1">IFERROR(INDEX($AJ$22:$AJ$33, ROWS($BT$4:BT21)), IFERROR(INDEX($AN$22:$AN$33, ROWS($BT$4:BT21)-ROWS($AJ$22:$AJ$33)), IFERROR(INDEX($AR$22:$AR$33, ROWS($BT$4:BT21)-ROWS($AJ$22:$AJ$33)-ROWS($AN$22:$AN$33)),IFERROR(INDEX($AV$22:$AV$33, ROWS($BT$4:BT21)-ROWS($AJ$22:$AJ$33)-ROWS($AN$22:$AN$33)-ROWS($AR$22:$AR$33)),IFERROR(INDEX($AZ$22:$AZ$33, ROWS($BT$4:BT21)-ROWS($AJ$22:$AJ$33)-ROWS($AN$22:$AN$33)-ROWS($AR$22:$AR$33)-ROWS($AV$22:$AV$33)),IFERROR(INDEX($BD$22:$BD$33, ROWS($BT$4:BT21)-ROWS($AJ$22:$AJ$33)-ROWS($AN$22:$AN$33)-ROWS($AR$22:$AR$33)-ROWS($AV$22:$AV$33)-ROWS($AZ$22:$AZ$33)),IFERROR(INDEX($BH$22:$BH$33, ROWS($BT$4:BT21)-ROWS($AJ$22:$AJ$33)-ROWS($AN$22:$AN$33)-ROWS($AR$22:$AR$33)-ROWS($AV$22:$AV$33)-ROWS($AZ$22:$AZ$33)-ROWS($BD$22:$BD$33)), "")))))))</f>
        <v/>
      </c>
      <c r="BU23" s="321" t="str">
        <f t="shared" ca="1" si="38"/>
        <v/>
      </c>
      <c r="BV23" s="321" t="str">
        <f ca="1">IF(OR(BW23="",BW23=0),"",MAX(BV$5:BV22)+1)</f>
        <v/>
      </c>
      <c r="BW23" s="321" t="str">
        <f ca="1">IFERROR(INDEX($AK$22:$AK$33, ROWS($BW$4:BW21)), IFERROR(INDEX($AO$22:$AO$33, ROWS($BW$4:BW21)-ROWS($AK$22:$AK$33)), IFERROR(INDEX($AS$22:$AS$33, ROWS($BW$4:BW21)-ROWS($AK$22:$AK$33)-ROWS($AO$22:$AO$33)),IFERROR(INDEX($AW$22:$AW$33, ROWS($BW$4:BW21)-ROWS($AK$22:$AK$33)-ROWS($AO$22:$AO$33)-ROWS($AS$22:$AS$33)),IFERROR(INDEX($BA$22:$BA$33, ROWS($BW$4:BW21)-ROWS($AK$22:$AK$33)-ROWS($AO$22:$AO$33)-ROWS($AS$22:$AS$33)-ROWS($AW$22:$AW$33)),IFERROR(INDEX($BE$22:$BE$33, ROWS($BW$4:BW21)-ROWS($AK$22:$AK$33)-ROWS($AO$22:$AO$33)-ROWS($AS$22:$AS$33)-ROWS($AW$22:$AW$33)-ROWS($BA$22:$BA$33)),IFERROR(INDEX($BI$22:$BI$33, ROWS($BW$4:BW21)-ROWS($AK$22:$AK$33)-ROWS($AO$22:$AO$33)-ROWS($AS$22:$AS$33)-ROWS($AW$22:$AW$33)-ROWS($BA$22:$BA$33)-ROWS($BE$22:$BE$33)), "")))))))</f>
        <v/>
      </c>
      <c r="BX23" s="321" t="str">
        <f t="shared" ca="1" si="39"/>
        <v/>
      </c>
      <c r="BY23" s="417" t="str">
        <f t="shared" ca="1" si="40"/>
        <v/>
      </c>
      <c r="BZ23" s="416" t="str">
        <f ca="1">IF(OR(CA23="",CA23=0),"",MAX(BZ$5:BZ22)+1)</f>
        <v/>
      </c>
      <c r="CA23" s="321" t="str">
        <f ca="1">IFERROR(INDEX($AJ$38:$AJ$49, ROWS($CA$4:CA21)), IFERROR(INDEX($AN$38:$AN$49, ROWS($CA$4:CA21)-ROWS($AJ$38:$AJ$49)), IFERROR(INDEX($AR$38:$AR$49, ROWS($CA$4:CA21)-ROWS($AJ$38:$AJ$49)-ROWS($AN$38:$AN$49)),IFERROR(INDEX($AV$38:$AV$49, ROWS($CA$4:CA21)-ROWS($AJ$38:$AJ$49)-ROWS($AN$38:$AN$49)-ROWS($AR$38:$AR$49)),IFERROR(INDEX($AZ$38:$AZ$49, ROWS($CA$4:CA21)-ROWS($AJ$38:$AJ$49)-ROWS($AN$38:$AN$49)-ROWS($AR$38:$AR$49)-ROWS($AV$38:$AV$49)),IFERROR(INDEX($BD$38:$BD$49, ROWS($CA$4:CA21)-ROWS($AJ$38:$AJ$49)-ROWS($AN$38:$AN$49)-ROWS($AR$38:$AR$49)-ROWS($AV$38:$AV$49)-ROWS($AZ$38:$AZ$49)),IFERROR(INDEX($BH$38:$BH$49, ROWS($CA$4:CA21)-ROWS($AJ$38:$AJ$49)-ROWS($AN$38:$AN$49)-ROWS($AR$38:$AR$49)-ROWS($AV$38:$AV$49)-ROWS($AZ$38:$AZ$49)-ROWS($BD$38:$BD$49)), "")))))))</f>
        <v/>
      </c>
      <c r="CB23" s="321" t="str">
        <f t="shared" ca="1" si="41"/>
        <v/>
      </c>
      <c r="CC23" s="321" t="str">
        <f ca="1">IF(OR(CD23="",CD23=0),"",MAX(CC$5:CC22)+1)</f>
        <v/>
      </c>
      <c r="CD23" s="321" t="str">
        <f ca="1">IFERROR(INDEX($AK$38:$AK$49, ROWS($CD$4:CD21)), IFERROR(INDEX($AO$38:$AO$49, ROWS($CD$4:CD21)-ROWS($AK$38:$AK$49)), IFERROR(INDEX($AS$38:$AS$49, ROWS($CD$4:CD21)-ROWS($AK$38:$AK$49)-ROWS($AO$38:$AO$49)),IFERROR(INDEX($AW$38:$AW$49, ROWS($CD$4:CD21)-ROWS($AK$38:$AK$49)-ROWS($AO$38:$AO$49)-ROWS($AS$38:$AS$49)),IFERROR(INDEX($BA$38:$BA$49, ROWS($CD$4:CD21)-ROWS($AK$38:$AK$49)-ROWS($AO$38:$AO$49)-ROWS($AS$38:$AS$49)-ROWS($AW$38:$AW$49)),IFERROR(INDEX($BE$38:$BE$49, ROWS($CD$4:CD21)-ROWS($AK$38:$AK$49)-ROWS($AO$38:$AO$49)-ROWS($AS$38:$AS$49)-ROWS($AW$38:$AW$49)-ROWS($BA$38:$BA$49)),IFERROR(INDEX($BI$38:$BI$49, ROWS($CD$4:CD21)-ROWS($AK$38:$AK$49)-ROWS($AO$38:$AO$49)-ROWS($AS$38:$AS$49)-ROWS($AW$38:$AW$49)-ROWS($BA$38:$BA$49)-ROWS($BE$38:$BE$49)), "")))))))</f>
        <v/>
      </c>
      <c r="CE23" s="321" t="str">
        <f t="shared" ca="1" si="42"/>
        <v/>
      </c>
      <c r="CF23" s="417" t="str">
        <f t="shared" ca="1" si="43"/>
        <v/>
      </c>
      <c r="CG23" s="416" t="str">
        <f ca="1">IF(OR(CH23="",CH23=0),"",MAX(CG$5:CG22)+1)</f>
        <v/>
      </c>
      <c r="CH23" s="321" t="str">
        <f ca="1">IFERROR(INDEX($AJ$54:$AJ$65, ROWS($CH$4:CH21)), IFERROR(INDEX($AN$54:$AN$65, ROWS($CH$4:CH21)-ROWS($AJ$54:$AJ$65)), IFERROR(INDEX($AR$54:$AR$65, ROWS($CH$4:CH21)-ROWS($AJ$54:$AJ$65)-ROWS($AN$54:$AN$65)),IFERROR(INDEX($AV$54:$AV$65, ROWS($CH$4:CH21)-ROWS($AJ$54:$AJ$65)-ROWS($AN$54:$AN$65)-ROWS($AR$54:$AR$65)),IFERROR(INDEX($AZ$54:$AZ$65, ROWS($CH$4:CH21)-ROWS($AJ$54:$AJ$65)-ROWS($AN$54:$AN$65)-ROWS($AR$54:$AR$65)-ROWS($AV$54:$AV$65)),IFERROR(INDEX($BD$54:$BD$65, ROWS($CH$4:CH21)-ROWS($AJ$54:$AJ$65)-ROWS($AN$54:$AN$65)-ROWS($AR$54:$AR$65)-ROWS($AV$54:$AV$65)-ROWS($AZ$54:$AZ$65)),IFERROR(INDEX($BH$54:$BH$65, ROWS($CH$4:CH21)-ROWS($AJ$54:$AJ$65)-ROWS($AN$54:$AN$65)-ROWS($AR$54:$AR$65)-ROWS($AV$54:$AV$65)-ROWS($AZ$54:$AZ$65)-ROWS($BD$54:$BD$65)), "")))))))</f>
        <v/>
      </c>
      <c r="CI23" s="321" t="str">
        <f t="shared" ca="1" si="44"/>
        <v/>
      </c>
      <c r="CJ23" s="321" t="str">
        <f ca="1">IF(OR(CK23="",CK23=0),"",MAX(CJ$5:CJ22)+1)</f>
        <v/>
      </c>
      <c r="CK23" s="321" t="str">
        <f ca="1">IFERROR(INDEX($AK$54:$AK$65, ROWS($CK$4:CK21)), IFERROR(INDEX($AO$54:$AO$65, ROWS($CK$4:CK21)-ROWS($AK$54:$AK$65)), IFERROR(INDEX($AS$54:$AS$65, ROWS($CK$4:CK21)-ROWS($AK$54:$AK$65)-ROWS($AO$54:$AO$65)),IFERROR(INDEX($AW$54:$AW$65, ROWS($CK$4:CK21)-ROWS($AK$54:$AK$65)-ROWS($AO$54:$AO$65)-ROWS($AS$54:$AS$65)),IFERROR(INDEX($BA$54:$BA$65, ROWS($CK$4:CK21)-ROWS($AK$54:$AK$65)-ROWS($AO$54:$AO$65)-ROWS($AS$54:$AS$65)-ROWS($AW$54:$AW$65)),IFERROR(INDEX($BE$54:$BE$65, ROWS($CK$4:CK21)-ROWS($AK$54:$AK$65)-ROWS($AO$54:$AO$65)-ROWS($AS$54:$AS$65)-ROWS($AW$54:$AW$65)-ROWS($BA$54:$BA$65)),IFERROR(INDEX($BI$54:$BI$65, ROWS($CK$4:CK21)-ROWS($AK$54:$AK$65)-ROWS($AO$54:$AO$65)-ROWS($AS$54:$AS$65)-ROWS($AW$54:$AW$65)-ROWS($BA$54:$BA$65)-ROWS($BE$54:$BE$65)), "")))))))</f>
        <v/>
      </c>
      <c r="CL23" s="321" t="str">
        <f t="shared" ca="1" si="45"/>
        <v/>
      </c>
      <c r="CM23" s="417" t="str">
        <f t="shared" ca="1" si="46"/>
        <v/>
      </c>
      <c r="CN23" s="416" t="str">
        <f ca="1">IF(OR(CO23="",CO23=0),"",MAX(CN$5:CN22)+1)</f>
        <v/>
      </c>
      <c r="CO23" s="321" t="str">
        <f ca="1">IFERROR(INDEX($AJ$70:$AJ$81, ROWS($CO$4:CO21)), IFERROR(INDEX($AN$70:$AN$81, ROWS($CO$4:CO21)-ROWS($AJ$70:$AJ$81)), IFERROR(INDEX($AR$70:$AR$81, ROWS($CO$4:CO21)-ROWS($AJ$70:$AJ$81)-ROWS($AN$70:$AN$81)),IFERROR(INDEX($AV$70:$AV$81, ROWS($CO$4:CO21)-ROWS($AJ$70:$AJ$81)-ROWS($AN$70:$AN$81)-ROWS($AR$70:$AR$81)),IFERROR(INDEX($AZ$70:$AZ$81, ROWS($CO$4:CO21)-ROWS($AJ$70:$AJ$81)-ROWS($AN$70:$AN$81)-ROWS($AR$70:$AR$81)-ROWS($AV$70:$AV$81)),IFERROR(INDEX($BD$70:$BD$81, ROWS($CO$4:CO21)-ROWS($AJ$70:$AJ$81)-ROWS($AN$70:$AN$81)-ROWS($AR$70:$AR$81)-ROWS($AV$70:$AV$81)-ROWS($AZ$70:$AZ$81)),IFERROR(INDEX($BH$70:$BH$81, ROWS($CO$4:CO21)-ROWS($AJ$70:$AJ$81)-ROWS($AN$70:$AN$81)-ROWS($AR$70:$AR$81)-ROWS($AV$70:$AV$81)-ROWS($AZ$70:$AZ$81)-ROWS($BD$70:$BD$81)), "")))))))</f>
        <v/>
      </c>
      <c r="CP23" s="321" t="str">
        <f t="shared" ca="1" si="47"/>
        <v/>
      </c>
      <c r="CQ23" s="321" t="str">
        <f ca="1">IF(OR(CR23="",CR23=0),"",MAX(CQ$5:CQ22)+1)</f>
        <v/>
      </c>
      <c r="CR23" s="321" t="str">
        <f ca="1">IFERROR(INDEX($AK$70:$AK$81, ROWS($CR$4:CR21)), IFERROR(INDEX($AO$70:$AO$81, ROWS($CR$4:CR21)-ROWS($AK$70:$AK$81)), IFERROR(INDEX($AS$70:$AS$81, ROWS($CR$4:CR21)-ROWS($AK$70:$AK$81)-ROWS($AO$70:$AO$81)),IFERROR(INDEX($AW$70:$AW$81, ROWS($CR$4:CR21)-ROWS($AK$70:$AK$81)-ROWS($AO$70:$AO$81)-ROWS($AS$70:$AS$81)),IFERROR(INDEX($BA$70:$BA$81, ROWS($CR$4:CR21)-ROWS($AK$70:$AK$81)-ROWS($AO$70:$AO$81)-ROWS($AS$70:$AS$81)-ROWS($AW$70:$AW$81)),IFERROR(INDEX($BE$70:$BE$81, ROWS($CR$4:CR21)-ROWS($AK$70:$AK$81)-ROWS($AO$70:$AO$81)-ROWS($AS$70:$AS$81)-ROWS($AW$70:$AW$81)-ROWS($BA$70:$BA$81)),IFERROR(INDEX($BI$70:$BI$81, ROWS($CR$4:CR21)-ROWS($AK$70:$AK$81)-ROWS($AO$70:$AO$81)-ROWS($AS$70:$AS$81)-ROWS($AW$70:$AW$81)-ROWS($BA$70:$BA$81)-ROWS($BE$70:$BE$81)), "")))))))</f>
        <v/>
      </c>
      <c r="CS23" s="321" t="str">
        <f t="shared" ca="1" si="48"/>
        <v/>
      </c>
      <c r="CT23" s="417" t="str">
        <f t="shared" ca="1" si="49"/>
        <v/>
      </c>
      <c r="CU23" s="416" t="str">
        <f>IF(OR(CV23="",CV23=0),"",MAX(CU$5:CU22)+1)</f>
        <v/>
      </c>
      <c r="CV23" s="321">
        <f>IFERROR(INDEX($AJ$86:$AJ$97, ROWS($CV$4:CV21)), IFERROR(INDEX($AN$86:$AN$97, ROWS($CV$4:CV21)-ROWS($AJ$86:$AJ$97)), ""))</f>
        <v>0</v>
      </c>
      <c r="CW23" s="321" t="str">
        <f t="shared" si="50"/>
        <v/>
      </c>
      <c r="CX23" s="321" t="str">
        <f>IF(OR(CY23="",CY23=0),"",MAX(CX$5:CX22)+1)</f>
        <v/>
      </c>
      <c r="CY23" s="321">
        <f>IFERROR(INDEX($AK$86:$AK$97, ROWS($CY$4:CY21)), IFERROR(INDEX($AO$86:$AO$97, ROWS($CY$4:CY21)-ROWS($AK$86:$AK$97)), ""))</f>
        <v>0</v>
      </c>
      <c r="CZ23" s="321" t="str">
        <f t="shared" si="51"/>
        <v/>
      </c>
      <c r="DA23" s="417" t="str">
        <f t="shared" si="52"/>
        <v/>
      </c>
      <c r="DC23" s="439" t="str">
        <f ca="1">IF(OR(DD23="",DD23=0),"",MAX(DC$5:DC22)+1)</f>
        <v/>
      </c>
      <c r="DD23" s="436" t="str">
        <f t="shared" ca="1" si="53"/>
        <v/>
      </c>
      <c r="DE23" s="422" t="str">
        <f t="shared" ca="1" si="54"/>
        <v/>
      </c>
      <c r="DF23" s="433" t="str">
        <f ca="1">IF(OR(DG23="",DG23=0),"",MAX(DF$5:DF22)+1)</f>
        <v/>
      </c>
      <c r="DG23" s="420" t="str">
        <f t="shared" ca="1" si="55"/>
        <v/>
      </c>
      <c r="DH23" s="422" t="str">
        <f t="shared" ca="1" si="56"/>
        <v/>
      </c>
      <c r="DI23" s="420" t="str">
        <f t="shared" ca="1" si="57"/>
        <v/>
      </c>
      <c r="DJ23" s="422" t="str">
        <f t="shared" ca="1" si="58"/>
        <v/>
      </c>
      <c r="DK23" s="420" t="str">
        <f t="shared" ca="1" si="59"/>
        <v/>
      </c>
      <c r="DL23" s="422" t="str">
        <f t="shared" ca="1" si="60"/>
        <v/>
      </c>
      <c r="DN23" s="292"/>
      <c r="DO23" s="292"/>
      <c r="DP23" s="292"/>
      <c r="DQ23" s="292"/>
      <c r="DR23" s="292"/>
      <c r="DS23" s="292"/>
    </row>
    <row r="24" spans="1:123" s="292" customFormat="1" ht="15" customHeight="1" thickTop="1" thickBot="1" x14ac:dyDescent="0.35">
      <c r="A24" s="1181" t="str">
        <f ca="1">IF(ISERROR(MATCH(A23,event_dates,0)+MATCH(A23,OFFSET(event_dates,MATCH(A23,event_dates,0),0,500,1),0)),"",INDEX(events,MATCH(A23,event_dates,0)+MATCH(A23,OFFSET(event_dates,MATCH(A23,event_dates,0),0,500,1),0)))</f>
        <v/>
      </c>
      <c r="B24" s="1182"/>
      <c r="C24" s="1181" t="str">
        <f ca="1">IF(ISERROR(MATCH(C23,event_dates,0)+MATCH(C23,OFFSET(event_dates,MATCH(C23,event_dates,0),0,500,1),0)),"",INDEX(events,MATCH(C23,event_dates,0)+MATCH(C23,OFFSET(event_dates,MATCH(C23,event_dates,0),0,500,1),0)))</f>
        <v/>
      </c>
      <c r="D24" s="1182"/>
      <c r="E24" s="1181" t="str">
        <f ca="1">IF(ISERROR(MATCH(E23,event_dates,0)+MATCH(E23,OFFSET(event_dates,MATCH(E23,event_dates,0),0,500,1),0)),"",INDEX(events,MATCH(E23,event_dates,0)+MATCH(E23,OFFSET(event_dates,MATCH(E23,event_dates,0),0,500,1),0)))</f>
        <v/>
      </c>
      <c r="F24" s="1182"/>
      <c r="G24" s="1181" t="str">
        <f ca="1">IF(ISERROR(MATCH(G23,event_dates,0)+MATCH(G23,OFFSET(event_dates,MATCH(G23,event_dates,0),0,500,1),0)),"",INDEX(events,MATCH(G23,event_dates,0)+MATCH(G23,OFFSET(event_dates,MATCH(G23,event_dates,0),0,500,1),0)))</f>
        <v/>
      </c>
      <c r="H24" s="1182"/>
      <c r="I24" s="1181" t="str">
        <f ca="1">IF(ISERROR(MATCH(I23,event_dates,0)+MATCH(I23,OFFSET(event_dates,MATCH(I23,event_dates,0),0,500,1),0)),"",INDEX(events,MATCH(I23,event_dates,0)+MATCH(I23,OFFSET(event_dates,MATCH(I23,event_dates,0),0,500,1),0)))</f>
        <v/>
      </c>
      <c r="J24" s="1182"/>
      <c r="K24" s="1181" t="str">
        <f ca="1">IF(ISERROR(MATCH(K23,event_dates,0)+MATCH(K23,OFFSET(event_dates,MATCH(K23,event_dates,0),0,500,1),0)),"",INDEX(events,MATCH(K23,event_dates,0)+MATCH(K23,OFFSET(event_dates,MATCH(K23,event_dates,0),0,500,1),0)))</f>
        <v/>
      </c>
      <c r="L24" s="1182"/>
      <c r="M24" s="1181" t="str">
        <f ca="1">IF(ISERROR(MATCH(M23,event_dates,0)+MATCH(M23,OFFSET(event_dates,MATCH(M23,event_dates,0),0,500,1),0)),"",INDEX(events,MATCH(M23,event_dates,0)+MATCH(M23,OFFSET(event_dates,MATCH(M23,event_dates,0),0,500,1),0)))</f>
        <v/>
      </c>
      <c r="N24" s="1182"/>
      <c r="P24" s="295" t="str">
        <f t="shared" ref="P24:P28" ca="1" si="104">IF(DN67="","",DN67)</f>
        <v>Auto Insurance - 180</v>
      </c>
      <c r="Q24" s="295" t="str">
        <f t="shared" ref="Q24:Q28" ca="1" si="105">IF(DO67="","",DO67)</f>
        <v>Boat Loan - 300</v>
      </c>
      <c r="R24" s="295" t="str">
        <f t="shared" ref="R24:R28" ca="1" si="106">IF(DP67="","",DP67)</f>
        <v/>
      </c>
      <c r="S24" s="296" t="str">
        <f t="shared" ref="S24:S28" ca="1" si="107">IF(DQ67="","",DQ67)</f>
        <v/>
      </c>
      <c r="T24" s="295" t="str">
        <f t="shared" ref="T24:T28" ca="1" si="108">IF(DR67="","",DR67)</f>
        <v/>
      </c>
      <c r="U24" s="295" t="str">
        <f t="shared" ref="U24:U28" ca="1" si="109">IF(DS67="","",DS67)</f>
        <v/>
      </c>
      <c r="V24" s="1158" t="s">
        <v>502</v>
      </c>
      <c r="W24" s="1159"/>
      <c r="X24" s="445">
        <f ca="1">IF(DP72="",0,DP72)</f>
        <v>705</v>
      </c>
      <c r="Y24"/>
      <c r="AB24" s="299"/>
      <c r="AC24" s="359" t="str">
        <f>IF('Data Entry'!B30="","",'Data Entry'!B30)</f>
        <v/>
      </c>
      <c r="AD24" s="360" t="str">
        <f>IF('Data Entry'!A30="","",'Data Entry'!A30)</f>
        <v/>
      </c>
      <c r="AE24" s="364" t="str">
        <f>IF('Data Entry'!C30="","",'Data Entry'!C30)</f>
        <v/>
      </c>
      <c r="AF24" s="403" t="str">
        <f>IF('Data Entry'!E30="","",'Data Entry'!E30)</f>
        <v/>
      </c>
      <c r="AG24" s="300"/>
      <c r="AH24"/>
      <c r="AI24" s="304" t="str">
        <f t="shared" ca="1" si="97"/>
        <v/>
      </c>
      <c r="AJ24" s="305" t="str">
        <f t="shared" ca="1" si="75"/>
        <v/>
      </c>
      <c r="AK24" s="306" t="str">
        <f t="shared" ca="1" si="76"/>
        <v/>
      </c>
      <c r="AL24" s="307" t="str">
        <f t="shared" ca="1" si="77"/>
        <v/>
      </c>
      <c r="AM24" s="304" t="str">
        <f t="shared" ca="1" si="98"/>
        <v/>
      </c>
      <c r="AN24" s="305" t="str">
        <f t="shared" ca="1" si="78"/>
        <v/>
      </c>
      <c r="AO24" s="306" t="str">
        <f t="shared" ca="1" si="79"/>
        <v/>
      </c>
      <c r="AP24" s="307" t="str">
        <f t="shared" ca="1" si="80"/>
        <v/>
      </c>
      <c r="AQ24" s="304" t="str">
        <f t="shared" ca="1" si="99"/>
        <v/>
      </c>
      <c r="AR24" s="305" t="str">
        <f t="shared" ca="1" si="81"/>
        <v/>
      </c>
      <c r="AS24" s="306" t="str">
        <f t="shared" ca="1" si="82"/>
        <v/>
      </c>
      <c r="AT24" s="307" t="str">
        <f t="shared" ca="1" si="83"/>
        <v/>
      </c>
      <c r="AU24" s="304" t="str">
        <f t="shared" ca="1" si="100"/>
        <v/>
      </c>
      <c r="AV24" s="305" t="str">
        <f t="shared" ca="1" si="84"/>
        <v/>
      </c>
      <c r="AW24" s="306" t="str">
        <f t="shared" ca="1" si="85"/>
        <v/>
      </c>
      <c r="AX24" s="307" t="str">
        <f t="shared" ca="1" si="86"/>
        <v/>
      </c>
      <c r="AY24" s="304" t="str">
        <f t="shared" ca="1" si="101"/>
        <v/>
      </c>
      <c r="AZ24" s="305" t="str">
        <f t="shared" ca="1" si="87"/>
        <v/>
      </c>
      <c r="BA24" s="306" t="str">
        <f t="shared" ca="1" si="88"/>
        <v/>
      </c>
      <c r="BB24" s="307" t="str">
        <f t="shared" ca="1" si="89"/>
        <v/>
      </c>
      <c r="BC24" s="304" t="str">
        <f t="shared" ca="1" si="102"/>
        <v/>
      </c>
      <c r="BD24" s="305" t="str">
        <f t="shared" ca="1" si="90"/>
        <v/>
      </c>
      <c r="BE24" s="306" t="str">
        <f t="shared" ca="1" si="91"/>
        <v/>
      </c>
      <c r="BF24" s="307" t="str">
        <f t="shared" ca="1" si="92"/>
        <v/>
      </c>
      <c r="BG24" s="304" t="str">
        <f t="shared" ca="1" si="103"/>
        <v/>
      </c>
      <c r="BH24" s="305" t="str">
        <f t="shared" ca="1" si="93"/>
        <v/>
      </c>
      <c r="BI24" s="306" t="str">
        <f t="shared" ca="1" si="94"/>
        <v/>
      </c>
      <c r="BJ24" s="307" t="str">
        <f t="shared" ca="1" si="95"/>
        <v/>
      </c>
      <c r="BL24" s="418" t="str">
        <f ca="1">IF(OR(BM24="",BM24=0),"",MAX(BL$5:BL23)+1)</f>
        <v/>
      </c>
      <c r="BM24" s="320" t="str">
        <f ca="1">IFERROR(INDEX($AJ$6:$AJ$17, ROWS(BM$4:$BM22)), IFERROR(INDEX($AN$6:$AN$17, ROWS(BM$4:$BM22)-ROWS($AJ$6:$AJ$17)), IFERROR(INDEX($AR$6:$AR$17, ROWS(BM$4:$BM22)-ROWS($AJ$6:$AJ$17)-ROWS($AN$6:$AN$17)),IFERROR(INDEX($AV$6:$AV$17, ROWS(BM$4:$BM22)-ROWS($AJ$6:$AJ$17)-ROWS($AN$6:$AN$17)-ROWS($AR$6:$AR$17)),IFERROR(INDEX($AZ$6:$AZ$17, ROWS(BM$4:$BM22)-ROWS($AJ$6:$AJ$17)-ROWS($AN$6:$AN$17)-ROWS($AR$6:$AR$17)-ROWS($AV$6:$AV$17)),IFERROR(INDEX($BD$6:$BD$17, ROWS(BM$4:$BM22)-ROWS($AJ$6:$AJ$17)-ROWS($AN$6:$AN$17)-ROWS($AR$6:$AR$17)-ROWS($AV$6:$AV$17)-ROWS($AZ$6:$AZ$17)),IFERROR(INDEX($BH$6:$BH$17, ROWS(BM$4:$BM22)-ROWS($AJ$6:$AJ$17)-ROWS($AN$6:$AN$17)-ROWS($AR$6:$AR$17)-ROWS($AV$6:$AV$17)-ROWS($AZ$6:$AZ$17)-ROWS($BD$6:$BD$17)), "")))))))</f>
        <v/>
      </c>
      <c r="BN24" s="320" t="str">
        <f t="shared" ca="1" si="35"/>
        <v/>
      </c>
      <c r="BO24" s="320" t="str">
        <f ca="1">IF(OR(BP24="",BP24=0),"",MAX(BO$5:BO23)+1)</f>
        <v/>
      </c>
      <c r="BP24" s="320" t="str">
        <f ca="1">IFERROR(INDEX($AK$6:$AK$17, ROWS($BP$4:BP22)), IFERROR(INDEX($AO$6:$AO$17, ROWS($BP$4:BP22)-ROWS($AK$6:$AK$17)), IFERROR(INDEX($AS$6:$AS$17, ROWS($BP$4:BP22)-ROWS($AK$6:$AK$17)-ROWS($AO$6:$AO$17)),IFERROR(INDEX($AW$6:$AW$17, ROWS($BP$4:BP22)-ROWS($AK$6:$AK$17)-ROWS($AO$6:$AO$17)-ROWS($AS$6:$AS$17)),IFERROR(INDEX($BA$6:$BA$17, ROWS($BP$4:BP22)-ROWS($AK$6:$AK$17)-ROWS($AO$6:$AO$17)-ROWS($AS$6:$AS$17)-ROWS($AW$6:$AW$17)),IFERROR(INDEX($BE$6:$BE$17, ROWS($BP$4:BP22)-ROWS($AK$6:$AK$17)-ROWS($AO$6:$AO$17)-ROWS($AS$6:$AS$17)-ROWS($AW$6:$AW$17)-ROWS($BA$6:$BA$17)),IFERROR(INDEX($BI$6:$BI$17, ROWS($BP$4:BP22)-ROWS($AK$6:$AK$17)-ROWS($AO$6:$AO$17)-ROWS($AS$6:$AS$17)-ROWS($AW$6:$AW$17)-ROWS($BA$6:$BA$17)-ROWS($BE$6:$BE$17)), "")))))))</f>
        <v/>
      </c>
      <c r="BQ24" s="320" t="str">
        <f t="shared" ca="1" si="36"/>
        <v/>
      </c>
      <c r="BR24" s="419" t="str">
        <f t="shared" ca="1" si="37"/>
        <v/>
      </c>
      <c r="BS24" s="418" t="str">
        <f ca="1">IF(OR(BT24="",BT24=0),"",MAX(BS$5:BS23)+1)</f>
        <v/>
      </c>
      <c r="BT24" s="320" t="str">
        <f ca="1">IFERROR(INDEX($AJ$22:$AJ$33, ROWS($BT$4:BT22)), IFERROR(INDEX($AN$22:$AN$33, ROWS($BT$4:BT22)-ROWS($AJ$22:$AJ$33)), IFERROR(INDEX($AR$22:$AR$33, ROWS($BT$4:BT22)-ROWS($AJ$22:$AJ$33)-ROWS($AN$22:$AN$33)),IFERROR(INDEX($AV$22:$AV$33, ROWS($BT$4:BT22)-ROWS($AJ$22:$AJ$33)-ROWS($AN$22:$AN$33)-ROWS($AR$22:$AR$33)),IFERROR(INDEX($AZ$22:$AZ$33, ROWS($BT$4:BT22)-ROWS($AJ$22:$AJ$33)-ROWS($AN$22:$AN$33)-ROWS($AR$22:$AR$33)-ROWS($AV$22:$AV$33)),IFERROR(INDEX($BD$22:$BD$33, ROWS($BT$4:BT22)-ROWS($AJ$22:$AJ$33)-ROWS($AN$22:$AN$33)-ROWS($AR$22:$AR$33)-ROWS($AV$22:$AV$33)-ROWS($AZ$22:$AZ$33)),IFERROR(INDEX($BH$22:$BH$33, ROWS($BT$4:BT22)-ROWS($AJ$22:$AJ$33)-ROWS($AN$22:$AN$33)-ROWS($AR$22:$AR$33)-ROWS($AV$22:$AV$33)-ROWS($AZ$22:$AZ$33)-ROWS($BD$22:$BD$33)), "")))))))</f>
        <v/>
      </c>
      <c r="BU24" s="320" t="str">
        <f t="shared" ca="1" si="38"/>
        <v/>
      </c>
      <c r="BV24" s="320" t="str">
        <f ca="1">IF(OR(BW24="",BW24=0),"",MAX(BV$5:BV23)+1)</f>
        <v/>
      </c>
      <c r="BW24" s="320" t="str">
        <f ca="1">IFERROR(INDEX($AK$22:$AK$33, ROWS($BW$4:BW22)), IFERROR(INDEX($AO$22:$AO$33, ROWS($BW$4:BW22)-ROWS($AK$22:$AK$33)), IFERROR(INDEX($AS$22:$AS$33, ROWS($BW$4:BW22)-ROWS($AK$22:$AK$33)-ROWS($AO$22:$AO$33)),IFERROR(INDEX($AW$22:$AW$33, ROWS($BW$4:BW22)-ROWS($AK$22:$AK$33)-ROWS($AO$22:$AO$33)-ROWS($AS$22:$AS$33)),IFERROR(INDEX($BA$22:$BA$33, ROWS($BW$4:BW22)-ROWS($AK$22:$AK$33)-ROWS($AO$22:$AO$33)-ROWS($AS$22:$AS$33)-ROWS($AW$22:$AW$33)),IFERROR(INDEX($BE$22:$BE$33, ROWS($BW$4:BW22)-ROWS($AK$22:$AK$33)-ROWS($AO$22:$AO$33)-ROWS($AS$22:$AS$33)-ROWS($AW$22:$AW$33)-ROWS($BA$22:$BA$33)),IFERROR(INDEX($BI$22:$BI$33, ROWS($BW$4:BW22)-ROWS($AK$22:$AK$33)-ROWS($AO$22:$AO$33)-ROWS($AS$22:$AS$33)-ROWS($AW$22:$AW$33)-ROWS($BA$22:$BA$33)-ROWS($BE$22:$BE$33)), "")))))))</f>
        <v/>
      </c>
      <c r="BX24" s="320" t="str">
        <f t="shared" ca="1" si="39"/>
        <v/>
      </c>
      <c r="BY24" s="419" t="str">
        <f t="shared" ca="1" si="40"/>
        <v/>
      </c>
      <c r="BZ24" s="418" t="str">
        <f ca="1">IF(OR(CA24="",CA24=0),"",MAX(BZ$5:BZ23)+1)</f>
        <v/>
      </c>
      <c r="CA24" s="320" t="str">
        <f ca="1">IFERROR(INDEX($AJ$38:$AJ$49, ROWS($CA$4:CA22)), IFERROR(INDEX($AN$38:$AN$49, ROWS($CA$4:CA22)-ROWS($AJ$38:$AJ$49)), IFERROR(INDEX($AR$38:$AR$49, ROWS($CA$4:CA22)-ROWS($AJ$38:$AJ$49)-ROWS($AN$38:$AN$49)),IFERROR(INDEX($AV$38:$AV$49, ROWS($CA$4:CA22)-ROWS($AJ$38:$AJ$49)-ROWS($AN$38:$AN$49)-ROWS($AR$38:$AR$49)),IFERROR(INDEX($AZ$38:$AZ$49, ROWS($CA$4:CA22)-ROWS($AJ$38:$AJ$49)-ROWS($AN$38:$AN$49)-ROWS($AR$38:$AR$49)-ROWS($AV$38:$AV$49)),IFERROR(INDEX($BD$38:$BD$49, ROWS($CA$4:CA22)-ROWS($AJ$38:$AJ$49)-ROWS($AN$38:$AN$49)-ROWS($AR$38:$AR$49)-ROWS($AV$38:$AV$49)-ROWS($AZ$38:$AZ$49)),IFERROR(INDEX($BH$38:$BH$49, ROWS($CA$4:CA22)-ROWS($AJ$38:$AJ$49)-ROWS($AN$38:$AN$49)-ROWS($AR$38:$AR$49)-ROWS($AV$38:$AV$49)-ROWS($AZ$38:$AZ$49)-ROWS($BD$38:$BD$49)), "")))))))</f>
        <v/>
      </c>
      <c r="CB24" s="320" t="str">
        <f t="shared" ca="1" si="41"/>
        <v/>
      </c>
      <c r="CC24" s="320" t="str">
        <f ca="1">IF(OR(CD24="",CD24=0),"",MAX(CC$5:CC23)+1)</f>
        <v/>
      </c>
      <c r="CD24" s="320" t="str">
        <f ca="1">IFERROR(INDEX($AK$38:$AK$49, ROWS($CD$4:CD22)), IFERROR(INDEX($AO$38:$AO$49, ROWS($CD$4:CD22)-ROWS($AK$38:$AK$49)), IFERROR(INDEX($AS$38:$AS$49, ROWS($CD$4:CD22)-ROWS($AK$38:$AK$49)-ROWS($AO$38:$AO$49)),IFERROR(INDEX($AW$38:$AW$49, ROWS($CD$4:CD22)-ROWS($AK$38:$AK$49)-ROWS($AO$38:$AO$49)-ROWS($AS$38:$AS$49)),IFERROR(INDEX($BA$38:$BA$49, ROWS($CD$4:CD22)-ROWS($AK$38:$AK$49)-ROWS($AO$38:$AO$49)-ROWS($AS$38:$AS$49)-ROWS($AW$38:$AW$49)),IFERROR(INDEX($BE$38:$BE$49, ROWS($CD$4:CD22)-ROWS($AK$38:$AK$49)-ROWS($AO$38:$AO$49)-ROWS($AS$38:$AS$49)-ROWS($AW$38:$AW$49)-ROWS($BA$38:$BA$49)),IFERROR(INDEX($BI$38:$BI$49, ROWS($CD$4:CD22)-ROWS($AK$38:$AK$49)-ROWS($AO$38:$AO$49)-ROWS($AS$38:$AS$49)-ROWS($AW$38:$AW$49)-ROWS($BA$38:$BA$49)-ROWS($BE$38:$BE$49)), "")))))))</f>
        <v/>
      </c>
      <c r="CE24" s="320" t="str">
        <f t="shared" ca="1" si="42"/>
        <v/>
      </c>
      <c r="CF24" s="419" t="str">
        <f t="shared" ca="1" si="43"/>
        <v/>
      </c>
      <c r="CG24" s="418" t="str">
        <f ca="1">IF(OR(CH24="",CH24=0),"",MAX(CG$5:CG23)+1)</f>
        <v/>
      </c>
      <c r="CH24" s="320" t="str">
        <f ca="1">IFERROR(INDEX($AJ$54:$AJ$65, ROWS($CH$4:CH22)), IFERROR(INDEX($AN$54:$AN$65, ROWS($CH$4:CH22)-ROWS($AJ$54:$AJ$65)), IFERROR(INDEX($AR$54:$AR$65, ROWS($CH$4:CH22)-ROWS($AJ$54:$AJ$65)-ROWS($AN$54:$AN$65)),IFERROR(INDEX($AV$54:$AV$65, ROWS($CH$4:CH22)-ROWS($AJ$54:$AJ$65)-ROWS($AN$54:$AN$65)-ROWS($AR$54:$AR$65)),IFERROR(INDEX($AZ$54:$AZ$65, ROWS($CH$4:CH22)-ROWS($AJ$54:$AJ$65)-ROWS($AN$54:$AN$65)-ROWS($AR$54:$AR$65)-ROWS($AV$54:$AV$65)),IFERROR(INDEX($BD$54:$BD$65, ROWS($CH$4:CH22)-ROWS($AJ$54:$AJ$65)-ROWS($AN$54:$AN$65)-ROWS($AR$54:$AR$65)-ROWS($AV$54:$AV$65)-ROWS($AZ$54:$AZ$65)),IFERROR(INDEX($BH$54:$BH$65, ROWS($CH$4:CH22)-ROWS($AJ$54:$AJ$65)-ROWS($AN$54:$AN$65)-ROWS($AR$54:$AR$65)-ROWS($AV$54:$AV$65)-ROWS($AZ$54:$AZ$65)-ROWS($BD$54:$BD$65)), "")))))))</f>
        <v/>
      </c>
      <c r="CI24" s="320" t="str">
        <f t="shared" ca="1" si="44"/>
        <v/>
      </c>
      <c r="CJ24" s="320" t="str">
        <f ca="1">IF(OR(CK24="",CK24=0),"",MAX(CJ$5:CJ23)+1)</f>
        <v/>
      </c>
      <c r="CK24" s="320" t="str">
        <f ca="1">IFERROR(INDEX($AK$54:$AK$65, ROWS($CK$4:CK22)), IFERROR(INDEX($AO$54:$AO$65, ROWS($CK$4:CK22)-ROWS($AK$54:$AK$65)), IFERROR(INDEX($AS$54:$AS$65, ROWS($CK$4:CK22)-ROWS($AK$54:$AK$65)-ROWS($AO$54:$AO$65)),IFERROR(INDEX($AW$54:$AW$65, ROWS($CK$4:CK22)-ROWS($AK$54:$AK$65)-ROWS($AO$54:$AO$65)-ROWS($AS$54:$AS$65)),IFERROR(INDEX($BA$54:$BA$65, ROWS($CK$4:CK22)-ROWS($AK$54:$AK$65)-ROWS($AO$54:$AO$65)-ROWS($AS$54:$AS$65)-ROWS($AW$54:$AW$65)),IFERROR(INDEX($BE$54:$BE$65, ROWS($CK$4:CK22)-ROWS($AK$54:$AK$65)-ROWS($AO$54:$AO$65)-ROWS($AS$54:$AS$65)-ROWS($AW$54:$AW$65)-ROWS($BA$54:$BA$65)),IFERROR(INDEX($BI$54:$BI$65, ROWS($CK$4:CK22)-ROWS($AK$54:$AK$65)-ROWS($AO$54:$AO$65)-ROWS($AS$54:$AS$65)-ROWS($AW$54:$AW$65)-ROWS($BA$54:$BA$65)-ROWS($BE$54:$BE$65)), "")))))))</f>
        <v/>
      </c>
      <c r="CL24" s="320" t="str">
        <f t="shared" ca="1" si="45"/>
        <v/>
      </c>
      <c r="CM24" s="419" t="str">
        <f t="shared" ca="1" si="46"/>
        <v/>
      </c>
      <c r="CN24" s="418" t="str">
        <f ca="1">IF(OR(CO24="",CO24=0),"",MAX(CN$5:CN23)+1)</f>
        <v/>
      </c>
      <c r="CO24" s="320" t="str">
        <f ca="1">IFERROR(INDEX($AJ$70:$AJ$81, ROWS($CO$4:CO22)), IFERROR(INDEX($AN$70:$AN$81, ROWS($CO$4:CO22)-ROWS($AJ$70:$AJ$81)), IFERROR(INDEX($AR$70:$AR$81, ROWS($CO$4:CO22)-ROWS($AJ$70:$AJ$81)-ROWS($AN$70:$AN$81)),IFERROR(INDEX($AV$70:$AV$81, ROWS($CO$4:CO22)-ROWS($AJ$70:$AJ$81)-ROWS($AN$70:$AN$81)-ROWS($AR$70:$AR$81)),IFERROR(INDEX($AZ$70:$AZ$81, ROWS($CO$4:CO22)-ROWS($AJ$70:$AJ$81)-ROWS($AN$70:$AN$81)-ROWS($AR$70:$AR$81)-ROWS($AV$70:$AV$81)),IFERROR(INDEX($BD$70:$BD$81, ROWS($CO$4:CO22)-ROWS($AJ$70:$AJ$81)-ROWS($AN$70:$AN$81)-ROWS($AR$70:$AR$81)-ROWS($AV$70:$AV$81)-ROWS($AZ$70:$AZ$81)),IFERROR(INDEX($BH$70:$BH$81, ROWS($CO$4:CO22)-ROWS($AJ$70:$AJ$81)-ROWS($AN$70:$AN$81)-ROWS($AR$70:$AR$81)-ROWS($AV$70:$AV$81)-ROWS($AZ$70:$AZ$81)-ROWS($BD$70:$BD$81)), "")))))))</f>
        <v/>
      </c>
      <c r="CP24" s="320" t="str">
        <f t="shared" ca="1" si="47"/>
        <v/>
      </c>
      <c r="CQ24" s="320" t="str">
        <f ca="1">IF(OR(CR24="",CR24=0),"",MAX(CQ$5:CQ23)+1)</f>
        <v/>
      </c>
      <c r="CR24" s="320" t="str">
        <f ca="1">IFERROR(INDEX($AK$70:$AK$81, ROWS($CR$4:CR22)), IFERROR(INDEX($AO$70:$AO$81, ROWS($CR$4:CR22)-ROWS($AK$70:$AK$81)), IFERROR(INDEX($AS$70:$AS$81, ROWS($CR$4:CR22)-ROWS($AK$70:$AK$81)-ROWS($AO$70:$AO$81)),IFERROR(INDEX($AW$70:$AW$81, ROWS($CR$4:CR22)-ROWS($AK$70:$AK$81)-ROWS($AO$70:$AO$81)-ROWS($AS$70:$AS$81)),IFERROR(INDEX($BA$70:$BA$81, ROWS($CR$4:CR22)-ROWS($AK$70:$AK$81)-ROWS($AO$70:$AO$81)-ROWS($AS$70:$AS$81)-ROWS($AW$70:$AW$81)),IFERROR(INDEX($BE$70:$BE$81, ROWS($CR$4:CR22)-ROWS($AK$70:$AK$81)-ROWS($AO$70:$AO$81)-ROWS($AS$70:$AS$81)-ROWS($AW$70:$AW$81)-ROWS($BA$70:$BA$81)),IFERROR(INDEX($BI$70:$BI$81, ROWS($CR$4:CR22)-ROWS($AK$70:$AK$81)-ROWS($AO$70:$AO$81)-ROWS($AS$70:$AS$81)-ROWS($AW$70:$AW$81)-ROWS($BA$70:$BA$81)-ROWS($BE$70:$BE$81)), "")))))))</f>
        <v/>
      </c>
      <c r="CS24" s="320" t="str">
        <f t="shared" ca="1" si="48"/>
        <v/>
      </c>
      <c r="CT24" s="419" t="str">
        <f t="shared" ca="1" si="49"/>
        <v/>
      </c>
      <c r="CU24" s="418" t="str">
        <f>IF(OR(CV24="",CV24=0),"",MAX(CU$5:CU23)+1)</f>
        <v/>
      </c>
      <c r="CV24" s="320">
        <f>IFERROR(INDEX($AJ$86:$AJ$97, ROWS($CV$4:CV22)), IFERROR(INDEX($AN$86:$AN$97, ROWS($CV$4:CV22)-ROWS($AJ$86:$AJ$97)), ""))</f>
        <v>0</v>
      </c>
      <c r="CW24" s="320" t="str">
        <f t="shared" si="50"/>
        <v/>
      </c>
      <c r="CX24" s="320" t="str">
        <f>IF(OR(CY24="",CY24=0),"",MAX(CX$5:CX23)+1)</f>
        <v/>
      </c>
      <c r="CY24" s="320">
        <f>IFERROR(INDEX($AK$86:$AK$97, ROWS($CY$4:CY22)), IFERROR(INDEX($AO$86:$AO$97, ROWS($CY$4:CY22)-ROWS($AK$86:$AK$97)), ""))</f>
        <v>0</v>
      </c>
      <c r="CZ24" s="320" t="str">
        <f t="shared" si="51"/>
        <v/>
      </c>
      <c r="DA24" s="419" t="str">
        <f t="shared" si="52"/>
        <v/>
      </c>
      <c r="DC24" s="1167" t="s">
        <v>487</v>
      </c>
      <c r="DD24" s="1168"/>
      <c r="DE24" s="1168"/>
      <c r="DF24" s="1168"/>
      <c r="DG24" s="1168"/>
      <c r="DH24" s="1168"/>
      <c r="DI24" s="1168"/>
      <c r="DJ24" s="1168"/>
      <c r="DK24" s="1168"/>
      <c r="DL24" s="1169"/>
      <c r="DN24" s="1199" t="s">
        <v>487</v>
      </c>
      <c r="DO24" s="1200"/>
      <c r="DP24" s="1200"/>
      <c r="DQ24" s="1200"/>
      <c r="DR24" s="1200"/>
      <c r="DS24" s="1201"/>
    </row>
    <row r="25" spans="1:123" s="292" customFormat="1" ht="15" customHeight="1" thickBot="1" x14ac:dyDescent="0.35">
      <c r="A25" s="1183"/>
      <c r="B25" s="1182"/>
      <c r="C25" s="1183"/>
      <c r="D25" s="1182"/>
      <c r="E25" s="1183"/>
      <c r="F25" s="1182"/>
      <c r="G25" s="1183"/>
      <c r="H25" s="1182"/>
      <c r="I25" s="1183"/>
      <c r="J25" s="1182"/>
      <c r="K25" s="1183"/>
      <c r="L25" s="1182"/>
      <c r="M25" s="1183"/>
      <c r="N25" s="1182"/>
      <c r="P25" s="295" t="str">
        <f t="shared" ca="1" si="104"/>
        <v/>
      </c>
      <c r="Q25" s="295" t="str">
        <f t="shared" ca="1" si="105"/>
        <v/>
      </c>
      <c r="R25" s="295" t="str">
        <f t="shared" ca="1" si="106"/>
        <v/>
      </c>
      <c r="S25" s="296" t="str">
        <f t="shared" ca="1" si="107"/>
        <v/>
      </c>
      <c r="T25" s="295" t="str">
        <f t="shared" ca="1" si="108"/>
        <v/>
      </c>
      <c r="U25" s="295" t="str">
        <f t="shared" ca="1" si="109"/>
        <v/>
      </c>
      <c r="V25" s="1158" t="s">
        <v>507</v>
      </c>
      <c r="W25" s="1159"/>
      <c r="X25" s="445">
        <f ca="1">IF(DS72="",0,DS72)</f>
        <v>400</v>
      </c>
      <c r="Y25"/>
      <c r="AB25" s="299"/>
      <c r="AC25" s="301"/>
      <c r="AD25" s="301"/>
      <c r="AE25" s="301"/>
      <c r="AF25" s="301"/>
      <c r="AG25" s="300"/>
      <c r="AH25"/>
      <c r="AI25" s="304" t="str">
        <f t="shared" ca="1" si="97"/>
        <v/>
      </c>
      <c r="AJ25" s="305" t="str">
        <f t="shared" ca="1" si="75"/>
        <v/>
      </c>
      <c r="AK25" s="306" t="str">
        <f t="shared" ca="1" si="76"/>
        <v/>
      </c>
      <c r="AL25" s="307" t="str">
        <f t="shared" ca="1" si="77"/>
        <v/>
      </c>
      <c r="AM25" s="304" t="str">
        <f t="shared" ca="1" si="98"/>
        <v/>
      </c>
      <c r="AN25" s="305" t="str">
        <f t="shared" ca="1" si="78"/>
        <v/>
      </c>
      <c r="AO25" s="306" t="str">
        <f t="shared" ca="1" si="79"/>
        <v/>
      </c>
      <c r="AP25" s="307" t="str">
        <f t="shared" ca="1" si="80"/>
        <v/>
      </c>
      <c r="AQ25" s="304" t="str">
        <f t="shared" ca="1" si="99"/>
        <v/>
      </c>
      <c r="AR25" s="305" t="str">
        <f t="shared" ca="1" si="81"/>
        <v/>
      </c>
      <c r="AS25" s="306" t="str">
        <f t="shared" ca="1" si="82"/>
        <v/>
      </c>
      <c r="AT25" s="307" t="str">
        <f t="shared" ca="1" si="83"/>
        <v/>
      </c>
      <c r="AU25" s="304" t="str">
        <f t="shared" ca="1" si="100"/>
        <v/>
      </c>
      <c r="AV25" s="305" t="str">
        <f t="shared" ca="1" si="84"/>
        <v/>
      </c>
      <c r="AW25" s="306" t="str">
        <f t="shared" ca="1" si="85"/>
        <v/>
      </c>
      <c r="AX25" s="307" t="str">
        <f t="shared" ca="1" si="86"/>
        <v/>
      </c>
      <c r="AY25" s="304" t="str">
        <f t="shared" ca="1" si="101"/>
        <v/>
      </c>
      <c r="AZ25" s="305" t="str">
        <f t="shared" ca="1" si="87"/>
        <v/>
      </c>
      <c r="BA25" s="306" t="str">
        <f t="shared" ca="1" si="88"/>
        <v/>
      </c>
      <c r="BB25" s="307" t="str">
        <f t="shared" ca="1" si="89"/>
        <v/>
      </c>
      <c r="BC25" s="304" t="str">
        <f t="shared" ca="1" si="102"/>
        <v/>
      </c>
      <c r="BD25" s="305" t="str">
        <f t="shared" ca="1" si="90"/>
        <v/>
      </c>
      <c r="BE25" s="306" t="str">
        <f t="shared" ca="1" si="91"/>
        <v/>
      </c>
      <c r="BF25" s="307" t="str">
        <f t="shared" ca="1" si="92"/>
        <v/>
      </c>
      <c r="BG25" s="304" t="str">
        <f t="shared" ca="1" si="103"/>
        <v/>
      </c>
      <c r="BH25" s="305" t="str">
        <f t="shared" ca="1" si="93"/>
        <v/>
      </c>
      <c r="BI25" s="306" t="str">
        <f t="shared" ca="1" si="94"/>
        <v/>
      </c>
      <c r="BJ25" s="307" t="str">
        <f t="shared" ca="1" si="95"/>
        <v/>
      </c>
      <c r="BL25" s="412" t="str">
        <f ca="1">IF(OR(BM25="",BM25=0),"",MAX(BL$5:BL24)+1)</f>
        <v/>
      </c>
      <c r="BM25" s="316" t="str">
        <f ca="1">IFERROR(INDEX($AJ$6:$AJ$17, ROWS(BM$4:$BM23)), IFERROR(INDEX($AN$6:$AN$17, ROWS(BM$4:$BM23)-ROWS($AJ$6:$AJ$17)), IFERROR(INDEX($AR$6:$AR$17, ROWS(BM$4:$BM23)-ROWS($AJ$6:$AJ$17)-ROWS($AN$6:$AN$17)),IFERROR(INDEX($AV$6:$AV$17, ROWS(BM$4:$BM23)-ROWS($AJ$6:$AJ$17)-ROWS($AN$6:$AN$17)-ROWS($AR$6:$AR$17)),IFERROR(INDEX($AZ$6:$AZ$17, ROWS(BM$4:$BM23)-ROWS($AJ$6:$AJ$17)-ROWS($AN$6:$AN$17)-ROWS($AR$6:$AR$17)-ROWS($AV$6:$AV$17)),IFERROR(INDEX($BD$6:$BD$17, ROWS(BM$4:$BM23)-ROWS($AJ$6:$AJ$17)-ROWS($AN$6:$AN$17)-ROWS($AR$6:$AR$17)-ROWS($AV$6:$AV$17)-ROWS($AZ$6:$AZ$17)),IFERROR(INDEX($BH$6:$BH$17, ROWS(BM$4:$BM23)-ROWS($AJ$6:$AJ$17)-ROWS($AN$6:$AN$17)-ROWS($AR$6:$AR$17)-ROWS($AV$6:$AV$17)-ROWS($AZ$6:$AZ$17)-ROWS($BD$6:$BD$17)), "")))))))</f>
        <v/>
      </c>
      <c r="BN25" s="316" t="str">
        <f t="shared" ca="1" si="35"/>
        <v/>
      </c>
      <c r="BO25" s="316" t="str">
        <f ca="1">IF(OR(BP25="",BP25=0),"",MAX(BO$5:BO24)+1)</f>
        <v/>
      </c>
      <c r="BP25" s="316" t="str">
        <f ca="1">IFERROR(INDEX($AK$6:$AK$17, ROWS($BP$4:BP23)), IFERROR(INDEX($AO$6:$AO$17, ROWS($BP$4:BP23)-ROWS($AK$6:$AK$17)), IFERROR(INDEX($AS$6:$AS$17, ROWS($BP$4:BP23)-ROWS($AK$6:$AK$17)-ROWS($AO$6:$AO$17)),IFERROR(INDEX($AW$6:$AW$17, ROWS($BP$4:BP23)-ROWS($AK$6:$AK$17)-ROWS($AO$6:$AO$17)-ROWS($AS$6:$AS$17)),IFERROR(INDEX($BA$6:$BA$17, ROWS($BP$4:BP23)-ROWS($AK$6:$AK$17)-ROWS($AO$6:$AO$17)-ROWS($AS$6:$AS$17)-ROWS($AW$6:$AW$17)),IFERROR(INDEX($BE$6:$BE$17, ROWS($BP$4:BP23)-ROWS($AK$6:$AK$17)-ROWS($AO$6:$AO$17)-ROWS($AS$6:$AS$17)-ROWS($AW$6:$AW$17)-ROWS($BA$6:$BA$17)),IFERROR(INDEX($BI$6:$BI$17, ROWS($BP$4:BP23)-ROWS($AK$6:$AK$17)-ROWS($AO$6:$AO$17)-ROWS($AS$6:$AS$17)-ROWS($AW$6:$AW$17)-ROWS($BA$6:$BA$17)-ROWS($BE$6:$BE$17)), "")))))))</f>
        <v/>
      </c>
      <c r="BQ25" s="316" t="str">
        <f t="shared" ca="1" si="36"/>
        <v/>
      </c>
      <c r="BR25" s="413" t="str">
        <f t="shared" ca="1" si="37"/>
        <v/>
      </c>
      <c r="BS25" s="412" t="str">
        <f ca="1">IF(OR(BT25="",BT25=0),"",MAX(BS$5:BS24)+1)</f>
        <v/>
      </c>
      <c r="BT25" s="316" t="str">
        <f ca="1">IFERROR(INDEX($AJ$22:$AJ$33, ROWS($BT$4:BT23)), IFERROR(INDEX($AN$22:$AN$33, ROWS($BT$4:BT23)-ROWS($AJ$22:$AJ$33)), IFERROR(INDEX($AR$22:$AR$33, ROWS($BT$4:BT23)-ROWS($AJ$22:$AJ$33)-ROWS($AN$22:$AN$33)),IFERROR(INDEX($AV$22:$AV$33, ROWS($BT$4:BT23)-ROWS($AJ$22:$AJ$33)-ROWS($AN$22:$AN$33)-ROWS($AR$22:$AR$33)),IFERROR(INDEX($AZ$22:$AZ$33, ROWS($BT$4:BT23)-ROWS($AJ$22:$AJ$33)-ROWS($AN$22:$AN$33)-ROWS($AR$22:$AR$33)-ROWS($AV$22:$AV$33)),IFERROR(INDEX($BD$22:$BD$33, ROWS($BT$4:BT23)-ROWS($AJ$22:$AJ$33)-ROWS($AN$22:$AN$33)-ROWS($AR$22:$AR$33)-ROWS($AV$22:$AV$33)-ROWS($AZ$22:$AZ$33)),IFERROR(INDEX($BH$22:$BH$33, ROWS($BT$4:BT23)-ROWS($AJ$22:$AJ$33)-ROWS($AN$22:$AN$33)-ROWS($AR$22:$AR$33)-ROWS($AV$22:$AV$33)-ROWS($AZ$22:$AZ$33)-ROWS($BD$22:$BD$33)), "")))))))</f>
        <v/>
      </c>
      <c r="BU25" s="316" t="str">
        <f t="shared" ca="1" si="38"/>
        <v/>
      </c>
      <c r="BV25" s="316" t="str">
        <f ca="1">IF(OR(BW25="",BW25=0),"",MAX(BV$5:BV24)+1)</f>
        <v/>
      </c>
      <c r="BW25" s="316" t="str">
        <f ca="1">IFERROR(INDEX($AK$22:$AK$33, ROWS($BW$4:BW23)), IFERROR(INDEX($AO$22:$AO$33, ROWS($BW$4:BW23)-ROWS($AK$22:$AK$33)), IFERROR(INDEX($AS$22:$AS$33, ROWS($BW$4:BW23)-ROWS($AK$22:$AK$33)-ROWS($AO$22:$AO$33)),IFERROR(INDEX($AW$22:$AW$33, ROWS($BW$4:BW23)-ROWS($AK$22:$AK$33)-ROWS($AO$22:$AO$33)-ROWS($AS$22:$AS$33)),IFERROR(INDEX($BA$22:$BA$33, ROWS($BW$4:BW23)-ROWS($AK$22:$AK$33)-ROWS($AO$22:$AO$33)-ROWS($AS$22:$AS$33)-ROWS($AW$22:$AW$33)),IFERROR(INDEX($BE$22:$BE$33, ROWS($BW$4:BW23)-ROWS($AK$22:$AK$33)-ROWS($AO$22:$AO$33)-ROWS($AS$22:$AS$33)-ROWS($AW$22:$AW$33)-ROWS($BA$22:$BA$33)),IFERROR(INDEX($BI$22:$BI$33, ROWS($BW$4:BW23)-ROWS($AK$22:$AK$33)-ROWS($AO$22:$AO$33)-ROWS($AS$22:$AS$33)-ROWS($AW$22:$AW$33)-ROWS($BA$22:$BA$33)-ROWS($BE$22:$BE$33)), "")))))))</f>
        <v/>
      </c>
      <c r="BX25" s="316" t="str">
        <f t="shared" ca="1" si="39"/>
        <v/>
      </c>
      <c r="BY25" s="413" t="str">
        <f t="shared" ca="1" si="40"/>
        <v/>
      </c>
      <c r="BZ25" s="412" t="str">
        <f ca="1">IF(OR(CA25="",CA25=0),"",MAX(BZ$5:BZ24)+1)</f>
        <v/>
      </c>
      <c r="CA25" s="316" t="str">
        <f ca="1">IFERROR(INDEX($AJ$38:$AJ$49, ROWS($CA$4:CA23)), IFERROR(INDEX($AN$38:$AN$49, ROWS($CA$4:CA23)-ROWS($AJ$38:$AJ$49)), IFERROR(INDEX($AR$38:$AR$49, ROWS($CA$4:CA23)-ROWS($AJ$38:$AJ$49)-ROWS($AN$38:$AN$49)),IFERROR(INDEX($AV$38:$AV$49, ROWS($CA$4:CA23)-ROWS($AJ$38:$AJ$49)-ROWS($AN$38:$AN$49)-ROWS($AR$38:$AR$49)),IFERROR(INDEX($AZ$38:$AZ$49, ROWS($CA$4:CA23)-ROWS($AJ$38:$AJ$49)-ROWS($AN$38:$AN$49)-ROWS($AR$38:$AR$49)-ROWS($AV$38:$AV$49)),IFERROR(INDEX($BD$38:$BD$49, ROWS($CA$4:CA23)-ROWS($AJ$38:$AJ$49)-ROWS($AN$38:$AN$49)-ROWS($AR$38:$AR$49)-ROWS($AV$38:$AV$49)-ROWS($AZ$38:$AZ$49)),IFERROR(INDEX($BH$38:$BH$49, ROWS($CA$4:CA23)-ROWS($AJ$38:$AJ$49)-ROWS($AN$38:$AN$49)-ROWS($AR$38:$AR$49)-ROWS($AV$38:$AV$49)-ROWS($AZ$38:$AZ$49)-ROWS($BD$38:$BD$49)), "")))))))</f>
        <v/>
      </c>
      <c r="CB25" s="316" t="str">
        <f t="shared" ca="1" si="41"/>
        <v/>
      </c>
      <c r="CC25" s="316" t="str">
        <f ca="1">IF(OR(CD25="",CD25=0),"",MAX(CC$5:CC24)+1)</f>
        <v/>
      </c>
      <c r="CD25" s="316" t="str">
        <f ca="1">IFERROR(INDEX($AK$38:$AK$49, ROWS($CD$4:CD23)), IFERROR(INDEX($AO$38:$AO$49, ROWS($CD$4:CD23)-ROWS($AK$38:$AK$49)), IFERROR(INDEX($AS$38:$AS$49, ROWS($CD$4:CD23)-ROWS($AK$38:$AK$49)-ROWS($AO$38:$AO$49)),IFERROR(INDEX($AW$38:$AW$49, ROWS($CD$4:CD23)-ROWS($AK$38:$AK$49)-ROWS($AO$38:$AO$49)-ROWS($AS$38:$AS$49)),IFERROR(INDEX($BA$38:$BA$49, ROWS($CD$4:CD23)-ROWS($AK$38:$AK$49)-ROWS($AO$38:$AO$49)-ROWS($AS$38:$AS$49)-ROWS($AW$38:$AW$49)),IFERROR(INDEX($BE$38:$BE$49, ROWS($CD$4:CD23)-ROWS($AK$38:$AK$49)-ROWS($AO$38:$AO$49)-ROWS($AS$38:$AS$49)-ROWS($AW$38:$AW$49)-ROWS($BA$38:$BA$49)),IFERROR(INDEX($BI$38:$BI$49, ROWS($CD$4:CD23)-ROWS($AK$38:$AK$49)-ROWS($AO$38:$AO$49)-ROWS($AS$38:$AS$49)-ROWS($AW$38:$AW$49)-ROWS($BA$38:$BA$49)-ROWS($BE$38:$BE$49)), "")))))))</f>
        <v/>
      </c>
      <c r="CE25" s="316" t="str">
        <f t="shared" ca="1" si="42"/>
        <v/>
      </c>
      <c r="CF25" s="413" t="str">
        <f t="shared" ca="1" si="43"/>
        <v/>
      </c>
      <c r="CG25" s="412" t="str">
        <f ca="1">IF(OR(CH25="",CH25=0),"",MAX(CG$5:CG24)+1)</f>
        <v/>
      </c>
      <c r="CH25" s="316" t="str">
        <f ca="1">IFERROR(INDEX($AJ$54:$AJ$65, ROWS($CH$4:CH23)), IFERROR(INDEX($AN$54:$AN$65, ROWS($CH$4:CH23)-ROWS($AJ$54:$AJ$65)), IFERROR(INDEX($AR$54:$AR$65, ROWS($CH$4:CH23)-ROWS($AJ$54:$AJ$65)-ROWS($AN$54:$AN$65)),IFERROR(INDEX($AV$54:$AV$65, ROWS($CH$4:CH23)-ROWS($AJ$54:$AJ$65)-ROWS($AN$54:$AN$65)-ROWS($AR$54:$AR$65)),IFERROR(INDEX($AZ$54:$AZ$65, ROWS($CH$4:CH23)-ROWS($AJ$54:$AJ$65)-ROWS($AN$54:$AN$65)-ROWS($AR$54:$AR$65)-ROWS($AV$54:$AV$65)),IFERROR(INDEX($BD$54:$BD$65, ROWS($CH$4:CH23)-ROWS($AJ$54:$AJ$65)-ROWS($AN$54:$AN$65)-ROWS($AR$54:$AR$65)-ROWS($AV$54:$AV$65)-ROWS($AZ$54:$AZ$65)),IFERROR(INDEX($BH$54:$BH$65, ROWS($CH$4:CH23)-ROWS($AJ$54:$AJ$65)-ROWS($AN$54:$AN$65)-ROWS($AR$54:$AR$65)-ROWS($AV$54:$AV$65)-ROWS($AZ$54:$AZ$65)-ROWS($BD$54:$BD$65)), "")))))))</f>
        <v/>
      </c>
      <c r="CI25" s="316" t="str">
        <f t="shared" ca="1" si="44"/>
        <v/>
      </c>
      <c r="CJ25" s="316" t="str">
        <f ca="1">IF(OR(CK25="",CK25=0),"",MAX(CJ$5:CJ24)+1)</f>
        <v/>
      </c>
      <c r="CK25" s="316" t="str">
        <f ca="1">IFERROR(INDEX($AK$54:$AK$65, ROWS($CK$4:CK23)), IFERROR(INDEX($AO$54:$AO$65, ROWS($CK$4:CK23)-ROWS($AK$54:$AK$65)), IFERROR(INDEX($AS$54:$AS$65, ROWS($CK$4:CK23)-ROWS($AK$54:$AK$65)-ROWS($AO$54:$AO$65)),IFERROR(INDEX($AW$54:$AW$65, ROWS($CK$4:CK23)-ROWS($AK$54:$AK$65)-ROWS($AO$54:$AO$65)-ROWS($AS$54:$AS$65)),IFERROR(INDEX($BA$54:$BA$65, ROWS($CK$4:CK23)-ROWS($AK$54:$AK$65)-ROWS($AO$54:$AO$65)-ROWS($AS$54:$AS$65)-ROWS($AW$54:$AW$65)),IFERROR(INDEX($BE$54:$BE$65, ROWS($CK$4:CK23)-ROWS($AK$54:$AK$65)-ROWS($AO$54:$AO$65)-ROWS($AS$54:$AS$65)-ROWS($AW$54:$AW$65)-ROWS($BA$54:$BA$65)),IFERROR(INDEX($BI$54:$BI$65, ROWS($CK$4:CK23)-ROWS($AK$54:$AK$65)-ROWS($AO$54:$AO$65)-ROWS($AS$54:$AS$65)-ROWS($AW$54:$AW$65)-ROWS($BA$54:$BA$65)-ROWS($BE$54:$BE$65)), "")))))))</f>
        <v/>
      </c>
      <c r="CL25" s="316" t="str">
        <f t="shared" ca="1" si="45"/>
        <v/>
      </c>
      <c r="CM25" s="413" t="str">
        <f t="shared" ca="1" si="46"/>
        <v/>
      </c>
      <c r="CN25" s="412" t="str">
        <f ca="1">IF(OR(CO25="",CO25=0),"",MAX(CN$5:CN24)+1)</f>
        <v/>
      </c>
      <c r="CO25" s="316" t="str">
        <f ca="1">IFERROR(INDEX($AJ$70:$AJ$81, ROWS($CO$4:CO23)), IFERROR(INDEX($AN$70:$AN$81, ROWS($CO$4:CO23)-ROWS($AJ$70:$AJ$81)), IFERROR(INDEX($AR$70:$AR$81, ROWS($CO$4:CO23)-ROWS($AJ$70:$AJ$81)-ROWS($AN$70:$AN$81)),IFERROR(INDEX($AV$70:$AV$81, ROWS($CO$4:CO23)-ROWS($AJ$70:$AJ$81)-ROWS($AN$70:$AN$81)-ROWS($AR$70:$AR$81)),IFERROR(INDEX($AZ$70:$AZ$81, ROWS($CO$4:CO23)-ROWS($AJ$70:$AJ$81)-ROWS($AN$70:$AN$81)-ROWS($AR$70:$AR$81)-ROWS($AV$70:$AV$81)),IFERROR(INDEX($BD$70:$BD$81, ROWS($CO$4:CO23)-ROWS($AJ$70:$AJ$81)-ROWS($AN$70:$AN$81)-ROWS($AR$70:$AR$81)-ROWS($AV$70:$AV$81)-ROWS($AZ$70:$AZ$81)),IFERROR(INDEX($BH$70:$BH$81, ROWS($CO$4:CO23)-ROWS($AJ$70:$AJ$81)-ROWS($AN$70:$AN$81)-ROWS($AR$70:$AR$81)-ROWS($AV$70:$AV$81)-ROWS($AZ$70:$AZ$81)-ROWS($BD$70:$BD$81)), "")))))))</f>
        <v/>
      </c>
      <c r="CP25" s="316" t="str">
        <f t="shared" ca="1" si="47"/>
        <v/>
      </c>
      <c r="CQ25" s="316" t="str">
        <f ca="1">IF(OR(CR25="",CR25=0),"",MAX(CQ$5:CQ24)+1)</f>
        <v/>
      </c>
      <c r="CR25" s="316" t="str">
        <f ca="1">IFERROR(INDEX($AK$70:$AK$81, ROWS($CR$4:CR23)), IFERROR(INDEX($AO$70:$AO$81, ROWS($CR$4:CR23)-ROWS($AK$70:$AK$81)), IFERROR(INDEX($AS$70:$AS$81, ROWS($CR$4:CR23)-ROWS($AK$70:$AK$81)-ROWS($AO$70:$AO$81)),IFERROR(INDEX($AW$70:$AW$81, ROWS($CR$4:CR23)-ROWS($AK$70:$AK$81)-ROWS($AO$70:$AO$81)-ROWS($AS$70:$AS$81)),IFERROR(INDEX($BA$70:$BA$81, ROWS($CR$4:CR23)-ROWS($AK$70:$AK$81)-ROWS($AO$70:$AO$81)-ROWS($AS$70:$AS$81)-ROWS($AW$70:$AW$81)),IFERROR(INDEX($BE$70:$BE$81, ROWS($CR$4:CR23)-ROWS($AK$70:$AK$81)-ROWS($AO$70:$AO$81)-ROWS($AS$70:$AS$81)-ROWS($AW$70:$AW$81)-ROWS($BA$70:$BA$81)),IFERROR(INDEX($BI$70:$BI$81, ROWS($CR$4:CR23)-ROWS($AK$70:$AK$81)-ROWS($AO$70:$AO$81)-ROWS($AS$70:$AS$81)-ROWS($AW$70:$AW$81)-ROWS($BA$70:$BA$81)-ROWS($BE$70:$BE$81)), "")))))))</f>
        <v/>
      </c>
      <c r="CS25" s="316" t="str">
        <f t="shared" ca="1" si="48"/>
        <v/>
      </c>
      <c r="CT25" s="413" t="str">
        <f t="shared" ca="1" si="49"/>
        <v/>
      </c>
      <c r="CU25" s="412" t="str">
        <f>IF(OR(CV25="",CV25=0),"",MAX(CU$5:CU24)+1)</f>
        <v/>
      </c>
      <c r="CV25" s="316">
        <f>IFERROR(INDEX($AJ$86:$AJ$97, ROWS($CV$4:CV23)), IFERROR(INDEX($AN$86:$AN$97, ROWS($CV$4:CV23)-ROWS($AJ$86:$AJ$97)), ""))</f>
        <v>0</v>
      </c>
      <c r="CW25" s="316" t="str">
        <f t="shared" si="50"/>
        <v/>
      </c>
      <c r="CX25" s="316" t="str">
        <f>IF(OR(CY25="",CY25=0),"",MAX(CX$5:CX24)+1)</f>
        <v/>
      </c>
      <c r="CY25" s="316">
        <f>IFERROR(INDEX($AK$86:$AK$97, ROWS($CY$4:CY23)), IFERROR(INDEX($AO$86:$AO$97, ROWS($CY$4:CY23)-ROWS($AK$86:$AK$97)), ""))</f>
        <v>0</v>
      </c>
      <c r="CZ25" s="316" t="str">
        <f t="shared" si="51"/>
        <v/>
      </c>
      <c r="DA25" s="413" t="str">
        <f t="shared" si="52"/>
        <v/>
      </c>
      <c r="DC25" s="437"/>
      <c r="DD25" s="1151" t="s">
        <v>504</v>
      </c>
      <c r="DE25" s="1152"/>
      <c r="DF25" s="430"/>
      <c r="DG25" s="1162" t="s">
        <v>23</v>
      </c>
      <c r="DH25" s="1152"/>
      <c r="DI25" s="1162" t="s">
        <v>504</v>
      </c>
      <c r="DJ25" s="1152"/>
      <c r="DK25" s="1162" t="s">
        <v>23</v>
      </c>
      <c r="DL25" s="1152"/>
      <c r="DN25" s="1163" t="s">
        <v>481</v>
      </c>
      <c r="DO25" s="1164"/>
      <c r="DP25" s="1164"/>
      <c r="DQ25" s="1165" t="s">
        <v>491</v>
      </c>
      <c r="DR25" s="1164"/>
      <c r="DS25" s="1166"/>
    </row>
    <row r="26" spans="1:123" s="292" customFormat="1" ht="15" customHeight="1" x14ac:dyDescent="0.3">
      <c r="A26" s="1183"/>
      <c r="B26" s="1182"/>
      <c r="C26" s="1183"/>
      <c r="D26" s="1182"/>
      <c r="E26" s="1183"/>
      <c r="F26" s="1182"/>
      <c r="G26" s="1183"/>
      <c r="H26" s="1182"/>
      <c r="I26" s="1183"/>
      <c r="J26" s="1182"/>
      <c r="K26" s="1183"/>
      <c r="L26" s="1182"/>
      <c r="M26" s="1183"/>
      <c r="N26" s="1182"/>
      <c r="P26" s="295" t="str">
        <f t="shared" ca="1" si="104"/>
        <v/>
      </c>
      <c r="Q26" s="295" t="str">
        <f t="shared" ca="1" si="105"/>
        <v/>
      </c>
      <c r="R26" s="295" t="str">
        <f t="shared" ca="1" si="106"/>
        <v/>
      </c>
      <c r="S26" s="296" t="str">
        <f t="shared" ca="1" si="107"/>
        <v/>
      </c>
      <c r="T26" s="295" t="str">
        <f t="shared" ca="1" si="108"/>
        <v/>
      </c>
      <c r="U26" s="295" t="str">
        <f t="shared" ca="1" si="109"/>
        <v/>
      </c>
      <c r="V26" s="1158" t="s">
        <v>508</v>
      </c>
      <c r="W26" s="1159"/>
      <c r="X26" s="445">
        <f ca="1">IF(X22="",0,X22)</f>
        <v>1560.1000000000001</v>
      </c>
      <c r="Y26"/>
      <c r="AB26" s="299"/>
      <c r="AC26" s="1093" t="s">
        <v>19</v>
      </c>
      <c r="AD26" s="1094"/>
      <c r="AE26" s="1094"/>
      <c r="AF26" s="1095"/>
      <c r="AG26" s="300"/>
      <c r="AH26"/>
      <c r="AI26" s="304" t="str">
        <f t="shared" ca="1" si="97"/>
        <v/>
      </c>
      <c r="AJ26" s="305" t="str">
        <f t="shared" ca="1" si="75"/>
        <v/>
      </c>
      <c r="AK26" s="306" t="str">
        <f t="shared" ca="1" si="76"/>
        <v/>
      </c>
      <c r="AL26" s="307" t="str">
        <f t="shared" ca="1" si="77"/>
        <v/>
      </c>
      <c r="AM26" s="304" t="str">
        <f t="shared" ca="1" si="98"/>
        <v/>
      </c>
      <c r="AN26" s="305" t="str">
        <f t="shared" ca="1" si="78"/>
        <v/>
      </c>
      <c r="AO26" s="306" t="str">
        <f t="shared" ca="1" si="79"/>
        <v/>
      </c>
      <c r="AP26" s="307" t="str">
        <f t="shared" ca="1" si="80"/>
        <v/>
      </c>
      <c r="AQ26" s="304" t="str">
        <f t="shared" ca="1" si="99"/>
        <v/>
      </c>
      <c r="AR26" s="305" t="str">
        <f t="shared" ca="1" si="81"/>
        <v/>
      </c>
      <c r="AS26" s="306" t="str">
        <f t="shared" ca="1" si="82"/>
        <v/>
      </c>
      <c r="AT26" s="307" t="str">
        <f t="shared" ca="1" si="83"/>
        <v/>
      </c>
      <c r="AU26" s="304" t="str">
        <f t="shared" ca="1" si="100"/>
        <v/>
      </c>
      <c r="AV26" s="305" t="str">
        <f t="shared" ca="1" si="84"/>
        <v/>
      </c>
      <c r="AW26" s="306" t="str">
        <f t="shared" ca="1" si="85"/>
        <v/>
      </c>
      <c r="AX26" s="307" t="str">
        <f t="shared" ca="1" si="86"/>
        <v/>
      </c>
      <c r="AY26" s="304" t="str">
        <f t="shared" ca="1" si="101"/>
        <v/>
      </c>
      <c r="AZ26" s="305" t="str">
        <f t="shared" ca="1" si="87"/>
        <v/>
      </c>
      <c r="BA26" s="306" t="str">
        <f t="shared" ca="1" si="88"/>
        <v/>
      </c>
      <c r="BB26" s="307" t="str">
        <f t="shared" ca="1" si="89"/>
        <v/>
      </c>
      <c r="BC26" s="304" t="str">
        <f t="shared" ca="1" si="102"/>
        <v/>
      </c>
      <c r="BD26" s="305" t="str">
        <f t="shared" ca="1" si="90"/>
        <v/>
      </c>
      <c r="BE26" s="306" t="str">
        <f t="shared" ca="1" si="91"/>
        <v/>
      </c>
      <c r="BF26" s="307" t="str">
        <f t="shared" ca="1" si="92"/>
        <v/>
      </c>
      <c r="BG26" s="304" t="str">
        <f t="shared" ca="1" si="103"/>
        <v/>
      </c>
      <c r="BH26" s="305" t="str">
        <f t="shared" ca="1" si="93"/>
        <v/>
      </c>
      <c r="BI26" s="306" t="str">
        <f t="shared" ca="1" si="94"/>
        <v/>
      </c>
      <c r="BJ26" s="307" t="str">
        <f t="shared" ca="1" si="95"/>
        <v/>
      </c>
      <c r="BL26" s="412" t="str">
        <f ca="1">IF(OR(BM26="",BM26=0),"",MAX(BL$5:BL25)+1)</f>
        <v/>
      </c>
      <c r="BM26" s="316" t="str">
        <f ca="1">IFERROR(INDEX($AJ$6:$AJ$17, ROWS(BM$4:$BM24)), IFERROR(INDEX($AN$6:$AN$17, ROWS(BM$4:$BM24)-ROWS($AJ$6:$AJ$17)), IFERROR(INDEX($AR$6:$AR$17, ROWS(BM$4:$BM24)-ROWS($AJ$6:$AJ$17)-ROWS($AN$6:$AN$17)),IFERROR(INDEX($AV$6:$AV$17, ROWS(BM$4:$BM24)-ROWS($AJ$6:$AJ$17)-ROWS($AN$6:$AN$17)-ROWS($AR$6:$AR$17)),IFERROR(INDEX($AZ$6:$AZ$17, ROWS(BM$4:$BM24)-ROWS($AJ$6:$AJ$17)-ROWS($AN$6:$AN$17)-ROWS($AR$6:$AR$17)-ROWS($AV$6:$AV$17)),IFERROR(INDEX($BD$6:$BD$17, ROWS(BM$4:$BM24)-ROWS($AJ$6:$AJ$17)-ROWS($AN$6:$AN$17)-ROWS($AR$6:$AR$17)-ROWS($AV$6:$AV$17)-ROWS($AZ$6:$AZ$17)),IFERROR(INDEX($BH$6:$BH$17, ROWS(BM$4:$BM24)-ROWS($AJ$6:$AJ$17)-ROWS($AN$6:$AN$17)-ROWS($AR$6:$AR$17)-ROWS($AV$6:$AV$17)-ROWS($AZ$6:$AZ$17)-ROWS($BD$6:$BD$17)), "")))))))</f>
        <v/>
      </c>
      <c r="BN26" s="316" t="str">
        <f t="shared" ca="1" si="35"/>
        <v/>
      </c>
      <c r="BO26" s="316" t="str">
        <f ca="1">IF(OR(BP26="",BP26=0),"",MAX(BO$5:BO25)+1)</f>
        <v/>
      </c>
      <c r="BP26" s="316" t="str">
        <f ca="1">IFERROR(INDEX($AK$6:$AK$17, ROWS($BP$4:BP24)), IFERROR(INDEX($AO$6:$AO$17, ROWS($BP$4:BP24)-ROWS($AK$6:$AK$17)), IFERROR(INDEX($AS$6:$AS$17, ROWS($BP$4:BP24)-ROWS($AK$6:$AK$17)-ROWS($AO$6:$AO$17)),IFERROR(INDEX($AW$6:$AW$17, ROWS($BP$4:BP24)-ROWS($AK$6:$AK$17)-ROWS($AO$6:$AO$17)-ROWS($AS$6:$AS$17)),IFERROR(INDEX($BA$6:$BA$17, ROWS($BP$4:BP24)-ROWS($AK$6:$AK$17)-ROWS($AO$6:$AO$17)-ROWS($AS$6:$AS$17)-ROWS($AW$6:$AW$17)),IFERROR(INDEX($BE$6:$BE$17, ROWS($BP$4:BP24)-ROWS($AK$6:$AK$17)-ROWS($AO$6:$AO$17)-ROWS($AS$6:$AS$17)-ROWS($AW$6:$AW$17)-ROWS($BA$6:$BA$17)),IFERROR(INDEX($BI$6:$BI$17, ROWS($BP$4:BP24)-ROWS($AK$6:$AK$17)-ROWS($AO$6:$AO$17)-ROWS($AS$6:$AS$17)-ROWS($AW$6:$AW$17)-ROWS($BA$6:$BA$17)-ROWS($BE$6:$BE$17)), "")))))))</f>
        <v/>
      </c>
      <c r="BQ26" s="316" t="str">
        <f t="shared" ca="1" si="36"/>
        <v/>
      </c>
      <c r="BR26" s="413" t="str">
        <f t="shared" ca="1" si="37"/>
        <v/>
      </c>
      <c r="BS26" s="412" t="str">
        <f ca="1">IF(OR(BT26="",BT26=0),"",MAX(BS$5:BS25)+1)</f>
        <v/>
      </c>
      <c r="BT26" s="316" t="str">
        <f ca="1">IFERROR(INDEX($AJ$22:$AJ$33, ROWS($BT$4:BT24)), IFERROR(INDEX($AN$22:$AN$33, ROWS($BT$4:BT24)-ROWS($AJ$22:$AJ$33)), IFERROR(INDEX($AR$22:$AR$33, ROWS($BT$4:BT24)-ROWS($AJ$22:$AJ$33)-ROWS($AN$22:$AN$33)),IFERROR(INDEX($AV$22:$AV$33, ROWS($BT$4:BT24)-ROWS($AJ$22:$AJ$33)-ROWS($AN$22:$AN$33)-ROWS($AR$22:$AR$33)),IFERROR(INDEX($AZ$22:$AZ$33, ROWS($BT$4:BT24)-ROWS($AJ$22:$AJ$33)-ROWS($AN$22:$AN$33)-ROWS($AR$22:$AR$33)-ROWS($AV$22:$AV$33)),IFERROR(INDEX($BD$22:$BD$33, ROWS($BT$4:BT24)-ROWS($AJ$22:$AJ$33)-ROWS($AN$22:$AN$33)-ROWS($AR$22:$AR$33)-ROWS($AV$22:$AV$33)-ROWS($AZ$22:$AZ$33)),IFERROR(INDEX($BH$22:$BH$33, ROWS($BT$4:BT24)-ROWS($AJ$22:$AJ$33)-ROWS($AN$22:$AN$33)-ROWS($AR$22:$AR$33)-ROWS($AV$22:$AV$33)-ROWS($AZ$22:$AZ$33)-ROWS($BD$22:$BD$33)), "")))))))</f>
        <v/>
      </c>
      <c r="BU26" s="316" t="str">
        <f t="shared" ca="1" si="38"/>
        <v/>
      </c>
      <c r="BV26" s="316" t="str">
        <f ca="1">IF(OR(BW26="",BW26=0),"",MAX(BV$5:BV25)+1)</f>
        <v/>
      </c>
      <c r="BW26" s="316" t="str">
        <f ca="1">IFERROR(INDEX($AK$22:$AK$33, ROWS($BW$4:BW24)), IFERROR(INDEX($AO$22:$AO$33, ROWS($BW$4:BW24)-ROWS($AK$22:$AK$33)), IFERROR(INDEX($AS$22:$AS$33, ROWS($BW$4:BW24)-ROWS($AK$22:$AK$33)-ROWS($AO$22:$AO$33)),IFERROR(INDEX($AW$22:$AW$33, ROWS($BW$4:BW24)-ROWS($AK$22:$AK$33)-ROWS($AO$22:$AO$33)-ROWS($AS$22:$AS$33)),IFERROR(INDEX($BA$22:$BA$33, ROWS($BW$4:BW24)-ROWS($AK$22:$AK$33)-ROWS($AO$22:$AO$33)-ROWS($AS$22:$AS$33)-ROWS($AW$22:$AW$33)),IFERROR(INDEX($BE$22:$BE$33, ROWS($BW$4:BW24)-ROWS($AK$22:$AK$33)-ROWS($AO$22:$AO$33)-ROWS($AS$22:$AS$33)-ROWS($AW$22:$AW$33)-ROWS($BA$22:$BA$33)),IFERROR(INDEX($BI$22:$BI$33, ROWS($BW$4:BW24)-ROWS($AK$22:$AK$33)-ROWS($AO$22:$AO$33)-ROWS($AS$22:$AS$33)-ROWS($AW$22:$AW$33)-ROWS($BA$22:$BA$33)-ROWS($BE$22:$BE$33)), "")))))))</f>
        <v/>
      </c>
      <c r="BX26" s="316" t="str">
        <f t="shared" ca="1" si="39"/>
        <v/>
      </c>
      <c r="BY26" s="413" t="str">
        <f t="shared" ca="1" si="40"/>
        <v/>
      </c>
      <c r="BZ26" s="412" t="str">
        <f ca="1">IF(OR(CA26="",CA26=0),"",MAX(BZ$5:BZ25)+1)</f>
        <v/>
      </c>
      <c r="CA26" s="316" t="str">
        <f ca="1">IFERROR(INDEX($AJ$38:$AJ$49, ROWS($CA$4:CA24)), IFERROR(INDEX($AN$38:$AN$49, ROWS($CA$4:CA24)-ROWS($AJ$38:$AJ$49)), IFERROR(INDEX($AR$38:$AR$49, ROWS($CA$4:CA24)-ROWS($AJ$38:$AJ$49)-ROWS($AN$38:$AN$49)),IFERROR(INDEX($AV$38:$AV$49, ROWS($CA$4:CA24)-ROWS($AJ$38:$AJ$49)-ROWS($AN$38:$AN$49)-ROWS($AR$38:$AR$49)),IFERROR(INDEX($AZ$38:$AZ$49, ROWS($CA$4:CA24)-ROWS($AJ$38:$AJ$49)-ROWS($AN$38:$AN$49)-ROWS($AR$38:$AR$49)-ROWS($AV$38:$AV$49)),IFERROR(INDEX($BD$38:$BD$49, ROWS($CA$4:CA24)-ROWS($AJ$38:$AJ$49)-ROWS($AN$38:$AN$49)-ROWS($AR$38:$AR$49)-ROWS($AV$38:$AV$49)-ROWS($AZ$38:$AZ$49)),IFERROR(INDEX($BH$38:$BH$49, ROWS($CA$4:CA24)-ROWS($AJ$38:$AJ$49)-ROWS($AN$38:$AN$49)-ROWS($AR$38:$AR$49)-ROWS($AV$38:$AV$49)-ROWS($AZ$38:$AZ$49)-ROWS($BD$38:$BD$49)), "")))))))</f>
        <v/>
      </c>
      <c r="CB26" s="316" t="str">
        <f t="shared" ca="1" si="41"/>
        <v/>
      </c>
      <c r="CC26" s="316" t="str">
        <f ca="1">IF(OR(CD26="",CD26=0),"",MAX(CC$5:CC25)+1)</f>
        <v/>
      </c>
      <c r="CD26" s="316" t="str">
        <f ca="1">IFERROR(INDEX($AK$38:$AK$49, ROWS($CD$4:CD24)), IFERROR(INDEX($AO$38:$AO$49, ROWS($CD$4:CD24)-ROWS($AK$38:$AK$49)), IFERROR(INDEX($AS$38:$AS$49, ROWS($CD$4:CD24)-ROWS($AK$38:$AK$49)-ROWS($AO$38:$AO$49)),IFERROR(INDEX($AW$38:$AW$49, ROWS($CD$4:CD24)-ROWS($AK$38:$AK$49)-ROWS($AO$38:$AO$49)-ROWS($AS$38:$AS$49)),IFERROR(INDEX($BA$38:$BA$49, ROWS($CD$4:CD24)-ROWS($AK$38:$AK$49)-ROWS($AO$38:$AO$49)-ROWS($AS$38:$AS$49)-ROWS($AW$38:$AW$49)),IFERROR(INDEX($BE$38:$BE$49, ROWS($CD$4:CD24)-ROWS($AK$38:$AK$49)-ROWS($AO$38:$AO$49)-ROWS($AS$38:$AS$49)-ROWS($AW$38:$AW$49)-ROWS($BA$38:$BA$49)),IFERROR(INDEX($BI$38:$BI$49, ROWS($CD$4:CD24)-ROWS($AK$38:$AK$49)-ROWS($AO$38:$AO$49)-ROWS($AS$38:$AS$49)-ROWS($AW$38:$AW$49)-ROWS($BA$38:$BA$49)-ROWS($BE$38:$BE$49)), "")))))))</f>
        <v/>
      </c>
      <c r="CE26" s="316" t="str">
        <f t="shared" ca="1" si="42"/>
        <v/>
      </c>
      <c r="CF26" s="413" t="str">
        <f t="shared" ca="1" si="43"/>
        <v/>
      </c>
      <c r="CG26" s="412" t="str">
        <f ca="1">IF(OR(CH26="",CH26=0),"",MAX(CG$5:CG25)+1)</f>
        <v/>
      </c>
      <c r="CH26" s="316" t="str">
        <f ca="1">IFERROR(INDEX($AJ$54:$AJ$65, ROWS($CH$4:CH24)), IFERROR(INDEX($AN$54:$AN$65, ROWS($CH$4:CH24)-ROWS($AJ$54:$AJ$65)), IFERROR(INDEX($AR$54:$AR$65, ROWS($CH$4:CH24)-ROWS($AJ$54:$AJ$65)-ROWS($AN$54:$AN$65)),IFERROR(INDEX($AV$54:$AV$65, ROWS($CH$4:CH24)-ROWS($AJ$54:$AJ$65)-ROWS($AN$54:$AN$65)-ROWS($AR$54:$AR$65)),IFERROR(INDEX($AZ$54:$AZ$65, ROWS($CH$4:CH24)-ROWS($AJ$54:$AJ$65)-ROWS($AN$54:$AN$65)-ROWS($AR$54:$AR$65)-ROWS($AV$54:$AV$65)),IFERROR(INDEX($BD$54:$BD$65, ROWS($CH$4:CH24)-ROWS($AJ$54:$AJ$65)-ROWS($AN$54:$AN$65)-ROWS($AR$54:$AR$65)-ROWS($AV$54:$AV$65)-ROWS($AZ$54:$AZ$65)),IFERROR(INDEX($BH$54:$BH$65, ROWS($CH$4:CH24)-ROWS($AJ$54:$AJ$65)-ROWS($AN$54:$AN$65)-ROWS($AR$54:$AR$65)-ROWS($AV$54:$AV$65)-ROWS($AZ$54:$AZ$65)-ROWS($BD$54:$BD$65)), "")))))))</f>
        <v/>
      </c>
      <c r="CI26" s="316" t="str">
        <f t="shared" ca="1" si="44"/>
        <v/>
      </c>
      <c r="CJ26" s="316" t="str">
        <f ca="1">IF(OR(CK26="",CK26=0),"",MAX(CJ$5:CJ25)+1)</f>
        <v/>
      </c>
      <c r="CK26" s="316" t="str">
        <f ca="1">IFERROR(INDEX($AK$54:$AK$65, ROWS($CK$4:CK24)), IFERROR(INDEX($AO$54:$AO$65, ROWS($CK$4:CK24)-ROWS($AK$54:$AK$65)), IFERROR(INDEX($AS$54:$AS$65, ROWS($CK$4:CK24)-ROWS($AK$54:$AK$65)-ROWS($AO$54:$AO$65)),IFERROR(INDEX($AW$54:$AW$65, ROWS($CK$4:CK24)-ROWS($AK$54:$AK$65)-ROWS($AO$54:$AO$65)-ROWS($AS$54:$AS$65)),IFERROR(INDEX($BA$54:$BA$65, ROWS($CK$4:CK24)-ROWS($AK$54:$AK$65)-ROWS($AO$54:$AO$65)-ROWS($AS$54:$AS$65)-ROWS($AW$54:$AW$65)),IFERROR(INDEX($BE$54:$BE$65, ROWS($CK$4:CK24)-ROWS($AK$54:$AK$65)-ROWS($AO$54:$AO$65)-ROWS($AS$54:$AS$65)-ROWS($AW$54:$AW$65)-ROWS($BA$54:$BA$65)),IFERROR(INDEX($BI$54:$BI$65, ROWS($CK$4:CK24)-ROWS($AK$54:$AK$65)-ROWS($AO$54:$AO$65)-ROWS($AS$54:$AS$65)-ROWS($AW$54:$AW$65)-ROWS($BA$54:$BA$65)-ROWS($BE$54:$BE$65)), "")))))))</f>
        <v/>
      </c>
      <c r="CL26" s="316" t="str">
        <f t="shared" ca="1" si="45"/>
        <v/>
      </c>
      <c r="CM26" s="413" t="str">
        <f t="shared" ca="1" si="46"/>
        <v/>
      </c>
      <c r="CN26" s="412" t="str">
        <f ca="1">IF(OR(CO26="",CO26=0),"",MAX(CN$5:CN25)+1)</f>
        <v/>
      </c>
      <c r="CO26" s="316" t="str">
        <f ca="1">IFERROR(INDEX($AJ$70:$AJ$81, ROWS($CO$4:CO24)), IFERROR(INDEX($AN$70:$AN$81, ROWS($CO$4:CO24)-ROWS($AJ$70:$AJ$81)), IFERROR(INDEX($AR$70:$AR$81, ROWS($CO$4:CO24)-ROWS($AJ$70:$AJ$81)-ROWS($AN$70:$AN$81)),IFERROR(INDEX($AV$70:$AV$81, ROWS($CO$4:CO24)-ROWS($AJ$70:$AJ$81)-ROWS($AN$70:$AN$81)-ROWS($AR$70:$AR$81)),IFERROR(INDEX($AZ$70:$AZ$81, ROWS($CO$4:CO24)-ROWS($AJ$70:$AJ$81)-ROWS($AN$70:$AN$81)-ROWS($AR$70:$AR$81)-ROWS($AV$70:$AV$81)),IFERROR(INDEX($BD$70:$BD$81, ROWS($CO$4:CO24)-ROWS($AJ$70:$AJ$81)-ROWS($AN$70:$AN$81)-ROWS($AR$70:$AR$81)-ROWS($AV$70:$AV$81)-ROWS($AZ$70:$AZ$81)),IFERROR(INDEX($BH$70:$BH$81, ROWS($CO$4:CO24)-ROWS($AJ$70:$AJ$81)-ROWS($AN$70:$AN$81)-ROWS($AR$70:$AR$81)-ROWS($AV$70:$AV$81)-ROWS($AZ$70:$AZ$81)-ROWS($BD$70:$BD$81)), "")))))))</f>
        <v/>
      </c>
      <c r="CP26" s="316" t="str">
        <f t="shared" ca="1" si="47"/>
        <v/>
      </c>
      <c r="CQ26" s="316" t="str">
        <f ca="1">IF(OR(CR26="",CR26=0),"",MAX(CQ$5:CQ25)+1)</f>
        <v/>
      </c>
      <c r="CR26" s="316" t="str">
        <f ca="1">IFERROR(INDEX($AK$70:$AK$81, ROWS($CR$4:CR24)), IFERROR(INDEX($AO$70:$AO$81, ROWS($CR$4:CR24)-ROWS($AK$70:$AK$81)), IFERROR(INDEX($AS$70:$AS$81, ROWS($CR$4:CR24)-ROWS($AK$70:$AK$81)-ROWS($AO$70:$AO$81)),IFERROR(INDEX($AW$70:$AW$81, ROWS($CR$4:CR24)-ROWS($AK$70:$AK$81)-ROWS($AO$70:$AO$81)-ROWS($AS$70:$AS$81)),IFERROR(INDEX($BA$70:$BA$81, ROWS($CR$4:CR24)-ROWS($AK$70:$AK$81)-ROWS($AO$70:$AO$81)-ROWS($AS$70:$AS$81)-ROWS($AW$70:$AW$81)),IFERROR(INDEX($BE$70:$BE$81, ROWS($CR$4:CR24)-ROWS($AK$70:$AK$81)-ROWS($AO$70:$AO$81)-ROWS($AS$70:$AS$81)-ROWS($AW$70:$AW$81)-ROWS($BA$70:$BA$81)),IFERROR(INDEX($BI$70:$BI$81, ROWS($CR$4:CR24)-ROWS($AK$70:$AK$81)-ROWS($AO$70:$AO$81)-ROWS($AS$70:$AS$81)-ROWS($AW$70:$AW$81)-ROWS($BA$70:$BA$81)-ROWS($BE$70:$BE$81)), "")))))))</f>
        <v/>
      </c>
      <c r="CS26" s="316" t="str">
        <f t="shared" ca="1" si="48"/>
        <v/>
      </c>
      <c r="CT26" s="413" t="str">
        <f t="shared" ca="1" si="49"/>
        <v/>
      </c>
      <c r="CU26" s="412" t="str">
        <f>IF(OR(CV26="",CV26=0),"",MAX(CU$5:CU25)+1)</f>
        <v/>
      </c>
      <c r="CV26" s="316">
        <f>IFERROR(INDEX($AJ$86:$AJ$97, ROWS($CV$4:CV24)), IFERROR(INDEX($AN$86:$AN$97, ROWS($CV$4:CV24)-ROWS($AJ$86:$AJ$97)), ""))</f>
        <v>0</v>
      </c>
      <c r="CW26" s="316" t="str">
        <f t="shared" si="50"/>
        <v/>
      </c>
      <c r="CX26" s="316" t="str">
        <f>IF(OR(CY26="",CY26=0),"",MAX(CX$5:CX25)+1)</f>
        <v/>
      </c>
      <c r="CY26" s="316">
        <f>IFERROR(INDEX($AK$86:$AK$97, ROWS($CY$4:CY24)), IFERROR(INDEX($AO$86:$AO$97, ROWS($CY$4:CY24)-ROWS($AK$86:$AK$97)), ""))</f>
        <v>0</v>
      </c>
      <c r="CZ26" s="316" t="str">
        <f t="shared" si="51"/>
        <v/>
      </c>
      <c r="DA26" s="413" t="str">
        <f t="shared" si="52"/>
        <v/>
      </c>
      <c r="DC26" s="438">
        <f ca="1">IF(OR(DD26="",DD26=0),"",MAX(DC$25:DC25)+1)</f>
        <v>1</v>
      </c>
      <c r="DD26" s="434" t="str">
        <f ca="1">IF(BU6="","",IF(NOT(BY6="Income"),BU6,""))</f>
        <v>Groceries</v>
      </c>
      <c r="DE26" s="413">
        <f ca="1">IF(BX6="","",IF(NOT(BY6="Income"),BX6,""))</f>
        <v>125</v>
      </c>
      <c r="DF26" s="438" t="str">
        <f ca="1">IF(OR(DG26="",DG26=0),"",MAX(DF$25:DF25)+1)</f>
        <v/>
      </c>
      <c r="DG26" s="412" t="str">
        <f ca="1">IF(BU6="","",IF(BY6="Income",BU6,""))</f>
        <v/>
      </c>
      <c r="DH26" s="413" t="str">
        <f ca="1">IF(BU6="","",IF(BY6="Income",BX6,""))</f>
        <v/>
      </c>
      <c r="DI26" s="412" t="str">
        <f ca="1">IFERROR(INDEX($DD$26:$DD$43,MATCH(ROW()-ROW($DI$25),$DC$26:$DC$43,0)),"")</f>
        <v>Groceries</v>
      </c>
      <c r="DJ26" s="413">
        <f ca="1">IFERROR(INDEX($DE$26:$DE$43,MATCH(ROW()-ROW($DI$25),$DC$26:$DC$43,0)),"")</f>
        <v>125</v>
      </c>
      <c r="DK26" s="412" t="str">
        <f ca="1">IFERROR(INDEX($DG$26:$DG$43,MATCH(ROW()-ROW($DK$25),$DF$26:$DF$43,0)),"")</f>
        <v>Paycheck 2</v>
      </c>
      <c r="DL26" s="413">
        <f ca="1">IFERROR(INDEX($DH$26:$DH$43,MATCH(ROW()-ROW($DK$25),$DF$26:$DF$43,0)),"")</f>
        <v>400</v>
      </c>
      <c r="DN26" s="425" t="str">
        <f ca="1">IF(DI26="","",CONCATENATE(DI26," - ",DJ26))</f>
        <v>Groceries - 125</v>
      </c>
      <c r="DO26" s="295" t="str">
        <f ca="1">IF(DI27="","",CONCATENATE(DI27," - ",DJ27))</f>
        <v>Lawn Service - 50</v>
      </c>
      <c r="DP26" s="295" t="str">
        <f ca="1">IF(DI28="","",CONCATENATE(DI28," - ",DJ28))</f>
        <v>Netflix - 14.95</v>
      </c>
      <c r="DQ26" s="440" t="str">
        <f ca="1">IF(DK26="","",CONCATENATE(DK26," - ",DL26))</f>
        <v>Paycheck 2 - 400</v>
      </c>
      <c r="DR26" s="441" t="str">
        <f ca="1">IF(DK27="","",CONCATENATE(DK27," - ",DL27))</f>
        <v/>
      </c>
      <c r="DS26" s="442" t="str">
        <f ca="1">IF(DK28="","",CONCATENATE(DK28," - ",DL28))</f>
        <v/>
      </c>
    </row>
    <row r="27" spans="1:123" s="292" customFormat="1" ht="15" customHeight="1" x14ac:dyDescent="0.3">
      <c r="A27" s="1183" t="s">
        <v>478</v>
      </c>
      <c r="B27" s="1182"/>
      <c r="C27" s="1183" t="s">
        <v>478</v>
      </c>
      <c r="D27" s="1182"/>
      <c r="E27" s="1183" t="s">
        <v>478</v>
      </c>
      <c r="F27" s="1182"/>
      <c r="G27" s="1183" t="s">
        <v>478</v>
      </c>
      <c r="H27" s="1182"/>
      <c r="I27" s="1183" t="s">
        <v>478</v>
      </c>
      <c r="J27" s="1182"/>
      <c r="K27" s="1183" t="s">
        <v>478</v>
      </c>
      <c r="L27" s="1182"/>
      <c r="M27" s="1183" t="s">
        <v>478</v>
      </c>
      <c r="N27" s="1182"/>
      <c r="P27" s="295" t="str">
        <f t="shared" ca="1" si="104"/>
        <v/>
      </c>
      <c r="Q27" s="295" t="str">
        <f t="shared" ca="1" si="105"/>
        <v/>
      </c>
      <c r="R27" s="295" t="str">
        <f t="shared" ca="1" si="106"/>
        <v/>
      </c>
      <c r="S27" s="296" t="str">
        <f t="shared" ca="1" si="107"/>
        <v/>
      </c>
      <c r="T27" s="295" t="str">
        <f t="shared" ca="1" si="108"/>
        <v/>
      </c>
      <c r="U27" s="295" t="str">
        <f t="shared" ca="1" si="109"/>
        <v/>
      </c>
      <c r="V27" s="1158"/>
      <c r="W27" s="1159"/>
      <c r="X27" s="445"/>
      <c r="Y27"/>
      <c r="AB27" s="299"/>
      <c r="AC27" s="366" t="s">
        <v>495</v>
      </c>
      <c r="AD27" s="367" t="s">
        <v>192</v>
      </c>
      <c r="AE27" s="367" t="s">
        <v>193</v>
      </c>
      <c r="AF27" s="368" t="s">
        <v>11</v>
      </c>
      <c r="AG27" s="300"/>
      <c r="AH27"/>
      <c r="AI27" s="304" t="str">
        <f t="shared" ca="1" si="97"/>
        <v/>
      </c>
      <c r="AJ27" s="305" t="str">
        <f t="shared" ca="1" si="75"/>
        <v/>
      </c>
      <c r="AK27" s="306" t="str">
        <f t="shared" ca="1" si="76"/>
        <v/>
      </c>
      <c r="AL27" s="307" t="str">
        <f t="shared" ca="1" si="77"/>
        <v/>
      </c>
      <c r="AM27" s="304" t="str">
        <f t="shared" ca="1" si="98"/>
        <v/>
      </c>
      <c r="AN27" s="305" t="str">
        <f t="shared" ca="1" si="78"/>
        <v/>
      </c>
      <c r="AO27" s="306" t="str">
        <f t="shared" ca="1" si="79"/>
        <v/>
      </c>
      <c r="AP27" s="307" t="str">
        <f t="shared" ca="1" si="80"/>
        <v/>
      </c>
      <c r="AQ27" s="304" t="str">
        <f t="shared" ca="1" si="99"/>
        <v/>
      </c>
      <c r="AR27" s="305" t="str">
        <f t="shared" ca="1" si="81"/>
        <v/>
      </c>
      <c r="AS27" s="306" t="str">
        <f t="shared" ca="1" si="82"/>
        <v/>
      </c>
      <c r="AT27" s="307" t="str">
        <f t="shared" ca="1" si="83"/>
        <v/>
      </c>
      <c r="AU27" s="304" t="str">
        <f t="shared" ca="1" si="100"/>
        <v/>
      </c>
      <c r="AV27" s="305" t="str">
        <f t="shared" ca="1" si="84"/>
        <v/>
      </c>
      <c r="AW27" s="306" t="str">
        <f t="shared" ca="1" si="85"/>
        <v/>
      </c>
      <c r="AX27" s="307" t="str">
        <f t="shared" ca="1" si="86"/>
        <v/>
      </c>
      <c r="AY27" s="304" t="str">
        <f t="shared" ca="1" si="101"/>
        <v/>
      </c>
      <c r="AZ27" s="305" t="str">
        <f t="shared" ca="1" si="87"/>
        <v/>
      </c>
      <c r="BA27" s="306" t="str">
        <f t="shared" ca="1" si="88"/>
        <v/>
      </c>
      <c r="BB27" s="307" t="str">
        <f t="shared" ca="1" si="89"/>
        <v/>
      </c>
      <c r="BC27" s="304" t="str">
        <f t="shared" ca="1" si="102"/>
        <v/>
      </c>
      <c r="BD27" s="305" t="str">
        <f t="shared" ca="1" si="90"/>
        <v/>
      </c>
      <c r="BE27" s="306" t="str">
        <f t="shared" ca="1" si="91"/>
        <v/>
      </c>
      <c r="BF27" s="307" t="str">
        <f t="shared" ca="1" si="92"/>
        <v/>
      </c>
      <c r="BG27" s="304" t="str">
        <f t="shared" ca="1" si="103"/>
        <v/>
      </c>
      <c r="BH27" s="305" t="str">
        <f t="shared" ca="1" si="93"/>
        <v/>
      </c>
      <c r="BI27" s="306" t="str">
        <f t="shared" ca="1" si="94"/>
        <v/>
      </c>
      <c r="BJ27" s="307" t="str">
        <f t="shared" ca="1" si="95"/>
        <v/>
      </c>
      <c r="BL27" s="412" t="str">
        <f ca="1">IF(OR(BM27="",BM27=0),"",MAX(BL$5:BL26)+1)</f>
        <v/>
      </c>
      <c r="BM27" s="316" t="str">
        <f ca="1">IFERROR(INDEX($AJ$6:$AJ$17, ROWS(BM$4:$BM25)), IFERROR(INDEX($AN$6:$AN$17, ROWS(BM$4:$BM25)-ROWS($AJ$6:$AJ$17)), IFERROR(INDEX($AR$6:$AR$17, ROWS(BM$4:$BM25)-ROWS($AJ$6:$AJ$17)-ROWS($AN$6:$AN$17)),IFERROR(INDEX($AV$6:$AV$17, ROWS(BM$4:$BM25)-ROWS($AJ$6:$AJ$17)-ROWS($AN$6:$AN$17)-ROWS($AR$6:$AR$17)),IFERROR(INDEX($AZ$6:$AZ$17, ROWS(BM$4:$BM25)-ROWS($AJ$6:$AJ$17)-ROWS($AN$6:$AN$17)-ROWS($AR$6:$AR$17)-ROWS($AV$6:$AV$17)),IFERROR(INDEX($BD$6:$BD$17, ROWS(BM$4:$BM25)-ROWS($AJ$6:$AJ$17)-ROWS($AN$6:$AN$17)-ROWS($AR$6:$AR$17)-ROWS($AV$6:$AV$17)-ROWS($AZ$6:$AZ$17)),IFERROR(INDEX($BH$6:$BH$17, ROWS(BM$4:$BM25)-ROWS($AJ$6:$AJ$17)-ROWS($AN$6:$AN$17)-ROWS($AR$6:$AR$17)-ROWS($AV$6:$AV$17)-ROWS($AZ$6:$AZ$17)-ROWS($BD$6:$BD$17)), "")))))))</f>
        <v/>
      </c>
      <c r="BN27" s="316" t="str">
        <f t="shared" ca="1" si="35"/>
        <v/>
      </c>
      <c r="BO27" s="316" t="str">
        <f ca="1">IF(OR(BP27="",BP27=0),"",MAX(BO$5:BO26)+1)</f>
        <v/>
      </c>
      <c r="BP27" s="316" t="str">
        <f ca="1">IFERROR(INDEX($AK$6:$AK$17, ROWS($BP$4:BP25)), IFERROR(INDEX($AO$6:$AO$17, ROWS($BP$4:BP25)-ROWS($AK$6:$AK$17)), IFERROR(INDEX($AS$6:$AS$17, ROWS($BP$4:BP25)-ROWS($AK$6:$AK$17)-ROWS($AO$6:$AO$17)),IFERROR(INDEX($AW$6:$AW$17, ROWS($BP$4:BP25)-ROWS($AK$6:$AK$17)-ROWS($AO$6:$AO$17)-ROWS($AS$6:$AS$17)),IFERROR(INDEX($BA$6:$BA$17, ROWS($BP$4:BP25)-ROWS($AK$6:$AK$17)-ROWS($AO$6:$AO$17)-ROWS($AS$6:$AS$17)-ROWS($AW$6:$AW$17)),IFERROR(INDEX($BE$6:$BE$17, ROWS($BP$4:BP25)-ROWS($AK$6:$AK$17)-ROWS($AO$6:$AO$17)-ROWS($AS$6:$AS$17)-ROWS($AW$6:$AW$17)-ROWS($BA$6:$BA$17)),IFERROR(INDEX($BI$6:$BI$17, ROWS($BP$4:BP25)-ROWS($AK$6:$AK$17)-ROWS($AO$6:$AO$17)-ROWS($AS$6:$AS$17)-ROWS($AW$6:$AW$17)-ROWS($BA$6:$BA$17)-ROWS($BE$6:$BE$17)), "")))))))</f>
        <v/>
      </c>
      <c r="BQ27" s="316" t="str">
        <f t="shared" ca="1" si="36"/>
        <v/>
      </c>
      <c r="BR27" s="413" t="str">
        <f t="shared" ca="1" si="37"/>
        <v/>
      </c>
      <c r="BS27" s="412" t="str">
        <f ca="1">IF(OR(BT27="",BT27=0),"",MAX(BS$5:BS26)+1)</f>
        <v/>
      </c>
      <c r="BT27" s="316" t="str">
        <f ca="1">IFERROR(INDEX($AJ$22:$AJ$33, ROWS($BT$4:BT25)), IFERROR(INDEX($AN$22:$AN$33, ROWS($BT$4:BT25)-ROWS($AJ$22:$AJ$33)), IFERROR(INDEX($AR$22:$AR$33, ROWS($BT$4:BT25)-ROWS($AJ$22:$AJ$33)-ROWS($AN$22:$AN$33)),IFERROR(INDEX($AV$22:$AV$33, ROWS($BT$4:BT25)-ROWS($AJ$22:$AJ$33)-ROWS($AN$22:$AN$33)-ROWS($AR$22:$AR$33)),IFERROR(INDEX($AZ$22:$AZ$33, ROWS($BT$4:BT25)-ROWS($AJ$22:$AJ$33)-ROWS($AN$22:$AN$33)-ROWS($AR$22:$AR$33)-ROWS($AV$22:$AV$33)),IFERROR(INDEX($BD$22:$BD$33, ROWS($BT$4:BT25)-ROWS($AJ$22:$AJ$33)-ROWS($AN$22:$AN$33)-ROWS($AR$22:$AR$33)-ROWS($AV$22:$AV$33)-ROWS($AZ$22:$AZ$33)),IFERROR(INDEX($BH$22:$BH$33, ROWS($BT$4:BT25)-ROWS($AJ$22:$AJ$33)-ROWS($AN$22:$AN$33)-ROWS($AR$22:$AR$33)-ROWS($AV$22:$AV$33)-ROWS($AZ$22:$AZ$33)-ROWS($BD$22:$BD$33)), "")))))))</f>
        <v/>
      </c>
      <c r="BU27" s="316" t="str">
        <f t="shared" ca="1" si="38"/>
        <v/>
      </c>
      <c r="BV27" s="316" t="str">
        <f ca="1">IF(OR(BW27="",BW27=0),"",MAX(BV$5:BV26)+1)</f>
        <v/>
      </c>
      <c r="BW27" s="316" t="str">
        <f ca="1">IFERROR(INDEX($AK$22:$AK$33, ROWS($BW$4:BW25)), IFERROR(INDEX($AO$22:$AO$33, ROWS($BW$4:BW25)-ROWS($AK$22:$AK$33)), IFERROR(INDEX($AS$22:$AS$33, ROWS($BW$4:BW25)-ROWS($AK$22:$AK$33)-ROWS($AO$22:$AO$33)),IFERROR(INDEX($AW$22:$AW$33, ROWS($BW$4:BW25)-ROWS($AK$22:$AK$33)-ROWS($AO$22:$AO$33)-ROWS($AS$22:$AS$33)),IFERROR(INDEX($BA$22:$BA$33, ROWS($BW$4:BW25)-ROWS($AK$22:$AK$33)-ROWS($AO$22:$AO$33)-ROWS($AS$22:$AS$33)-ROWS($AW$22:$AW$33)),IFERROR(INDEX($BE$22:$BE$33, ROWS($BW$4:BW25)-ROWS($AK$22:$AK$33)-ROWS($AO$22:$AO$33)-ROWS($AS$22:$AS$33)-ROWS($AW$22:$AW$33)-ROWS($BA$22:$BA$33)),IFERROR(INDEX($BI$22:$BI$33, ROWS($BW$4:BW25)-ROWS($AK$22:$AK$33)-ROWS($AO$22:$AO$33)-ROWS($AS$22:$AS$33)-ROWS($AW$22:$AW$33)-ROWS($BA$22:$BA$33)-ROWS($BE$22:$BE$33)), "")))))))</f>
        <v/>
      </c>
      <c r="BX27" s="316" t="str">
        <f t="shared" ca="1" si="39"/>
        <v/>
      </c>
      <c r="BY27" s="413" t="str">
        <f t="shared" ca="1" si="40"/>
        <v/>
      </c>
      <c r="BZ27" s="412" t="str">
        <f ca="1">IF(OR(CA27="",CA27=0),"",MAX(BZ$5:BZ26)+1)</f>
        <v/>
      </c>
      <c r="CA27" s="316" t="str">
        <f ca="1">IFERROR(INDEX($AJ$38:$AJ$49, ROWS($CA$4:CA25)), IFERROR(INDEX($AN$38:$AN$49, ROWS($CA$4:CA25)-ROWS($AJ$38:$AJ$49)), IFERROR(INDEX($AR$38:$AR$49, ROWS($CA$4:CA25)-ROWS($AJ$38:$AJ$49)-ROWS($AN$38:$AN$49)),IFERROR(INDEX($AV$38:$AV$49, ROWS($CA$4:CA25)-ROWS($AJ$38:$AJ$49)-ROWS($AN$38:$AN$49)-ROWS($AR$38:$AR$49)),IFERROR(INDEX($AZ$38:$AZ$49, ROWS($CA$4:CA25)-ROWS($AJ$38:$AJ$49)-ROWS($AN$38:$AN$49)-ROWS($AR$38:$AR$49)-ROWS($AV$38:$AV$49)),IFERROR(INDEX($BD$38:$BD$49, ROWS($CA$4:CA25)-ROWS($AJ$38:$AJ$49)-ROWS($AN$38:$AN$49)-ROWS($AR$38:$AR$49)-ROWS($AV$38:$AV$49)-ROWS($AZ$38:$AZ$49)),IFERROR(INDEX($BH$38:$BH$49, ROWS($CA$4:CA25)-ROWS($AJ$38:$AJ$49)-ROWS($AN$38:$AN$49)-ROWS($AR$38:$AR$49)-ROWS($AV$38:$AV$49)-ROWS($AZ$38:$AZ$49)-ROWS($BD$38:$BD$49)), "")))))))</f>
        <v/>
      </c>
      <c r="CB27" s="316" t="str">
        <f t="shared" ca="1" si="41"/>
        <v/>
      </c>
      <c r="CC27" s="316" t="str">
        <f ca="1">IF(OR(CD27="",CD27=0),"",MAX(CC$5:CC26)+1)</f>
        <v/>
      </c>
      <c r="CD27" s="316" t="str">
        <f ca="1">IFERROR(INDEX($AK$38:$AK$49, ROWS($CD$4:CD25)), IFERROR(INDEX($AO$38:$AO$49, ROWS($CD$4:CD25)-ROWS($AK$38:$AK$49)), IFERROR(INDEX($AS$38:$AS$49, ROWS($CD$4:CD25)-ROWS($AK$38:$AK$49)-ROWS($AO$38:$AO$49)),IFERROR(INDEX($AW$38:$AW$49, ROWS($CD$4:CD25)-ROWS($AK$38:$AK$49)-ROWS($AO$38:$AO$49)-ROWS($AS$38:$AS$49)),IFERROR(INDEX($BA$38:$BA$49, ROWS($CD$4:CD25)-ROWS($AK$38:$AK$49)-ROWS($AO$38:$AO$49)-ROWS($AS$38:$AS$49)-ROWS($AW$38:$AW$49)),IFERROR(INDEX($BE$38:$BE$49, ROWS($CD$4:CD25)-ROWS($AK$38:$AK$49)-ROWS($AO$38:$AO$49)-ROWS($AS$38:$AS$49)-ROWS($AW$38:$AW$49)-ROWS($BA$38:$BA$49)),IFERROR(INDEX($BI$38:$BI$49, ROWS($CD$4:CD25)-ROWS($AK$38:$AK$49)-ROWS($AO$38:$AO$49)-ROWS($AS$38:$AS$49)-ROWS($AW$38:$AW$49)-ROWS($BA$38:$BA$49)-ROWS($BE$38:$BE$49)), "")))))))</f>
        <v/>
      </c>
      <c r="CE27" s="316" t="str">
        <f t="shared" ca="1" si="42"/>
        <v/>
      </c>
      <c r="CF27" s="413" t="str">
        <f t="shared" ca="1" si="43"/>
        <v/>
      </c>
      <c r="CG27" s="412" t="str">
        <f ca="1">IF(OR(CH27="",CH27=0),"",MAX(CG$5:CG26)+1)</f>
        <v/>
      </c>
      <c r="CH27" s="316" t="str">
        <f ca="1">IFERROR(INDEX($AJ$54:$AJ$65, ROWS($CH$4:CH25)), IFERROR(INDEX($AN$54:$AN$65, ROWS($CH$4:CH25)-ROWS($AJ$54:$AJ$65)), IFERROR(INDEX($AR$54:$AR$65, ROWS($CH$4:CH25)-ROWS($AJ$54:$AJ$65)-ROWS($AN$54:$AN$65)),IFERROR(INDEX($AV$54:$AV$65, ROWS($CH$4:CH25)-ROWS($AJ$54:$AJ$65)-ROWS($AN$54:$AN$65)-ROWS($AR$54:$AR$65)),IFERROR(INDEX($AZ$54:$AZ$65, ROWS($CH$4:CH25)-ROWS($AJ$54:$AJ$65)-ROWS($AN$54:$AN$65)-ROWS($AR$54:$AR$65)-ROWS($AV$54:$AV$65)),IFERROR(INDEX($BD$54:$BD$65, ROWS($CH$4:CH25)-ROWS($AJ$54:$AJ$65)-ROWS($AN$54:$AN$65)-ROWS($AR$54:$AR$65)-ROWS($AV$54:$AV$65)-ROWS($AZ$54:$AZ$65)),IFERROR(INDEX($BH$54:$BH$65, ROWS($CH$4:CH25)-ROWS($AJ$54:$AJ$65)-ROWS($AN$54:$AN$65)-ROWS($AR$54:$AR$65)-ROWS($AV$54:$AV$65)-ROWS($AZ$54:$AZ$65)-ROWS($BD$54:$BD$65)), "")))))))</f>
        <v/>
      </c>
      <c r="CI27" s="316" t="str">
        <f t="shared" ca="1" si="44"/>
        <v/>
      </c>
      <c r="CJ27" s="316" t="str">
        <f ca="1">IF(OR(CK27="",CK27=0),"",MAX(CJ$5:CJ26)+1)</f>
        <v/>
      </c>
      <c r="CK27" s="316" t="str">
        <f ca="1">IFERROR(INDEX($AK$54:$AK$65, ROWS($CK$4:CK25)), IFERROR(INDEX($AO$54:$AO$65, ROWS($CK$4:CK25)-ROWS($AK$54:$AK$65)), IFERROR(INDEX($AS$54:$AS$65, ROWS($CK$4:CK25)-ROWS($AK$54:$AK$65)-ROWS($AO$54:$AO$65)),IFERROR(INDEX($AW$54:$AW$65, ROWS($CK$4:CK25)-ROWS($AK$54:$AK$65)-ROWS($AO$54:$AO$65)-ROWS($AS$54:$AS$65)),IFERROR(INDEX($BA$54:$BA$65, ROWS($CK$4:CK25)-ROWS($AK$54:$AK$65)-ROWS($AO$54:$AO$65)-ROWS($AS$54:$AS$65)-ROWS($AW$54:$AW$65)),IFERROR(INDEX($BE$54:$BE$65, ROWS($CK$4:CK25)-ROWS($AK$54:$AK$65)-ROWS($AO$54:$AO$65)-ROWS($AS$54:$AS$65)-ROWS($AW$54:$AW$65)-ROWS($BA$54:$BA$65)),IFERROR(INDEX($BI$54:$BI$65, ROWS($CK$4:CK25)-ROWS($AK$54:$AK$65)-ROWS($AO$54:$AO$65)-ROWS($AS$54:$AS$65)-ROWS($AW$54:$AW$65)-ROWS($BA$54:$BA$65)-ROWS($BE$54:$BE$65)), "")))))))</f>
        <v/>
      </c>
      <c r="CL27" s="316" t="str">
        <f t="shared" ca="1" si="45"/>
        <v/>
      </c>
      <c r="CM27" s="413" t="str">
        <f t="shared" ca="1" si="46"/>
        <v/>
      </c>
      <c r="CN27" s="412" t="str">
        <f ca="1">IF(OR(CO27="",CO27=0),"",MAX(CN$5:CN26)+1)</f>
        <v/>
      </c>
      <c r="CO27" s="316" t="str">
        <f ca="1">IFERROR(INDEX($AJ$70:$AJ$81, ROWS($CO$4:CO25)), IFERROR(INDEX($AN$70:$AN$81, ROWS($CO$4:CO25)-ROWS($AJ$70:$AJ$81)), IFERROR(INDEX($AR$70:$AR$81, ROWS($CO$4:CO25)-ROWS($AJ$70:$AJ$81)-ROWS($AN$70:$AN$81)),IFERROR(INDEX($AV$70:$AV$81, ROWS($CO$4:CO25)-ROWS($AJ$70:$AJ$81)-ROWS($AN$70:$AN$81)-ROWS($AR$70:$AR$81)),IFERROR(INDEX($AZ$70:$AZ$81, ROWS($CO$4:CO25)-ROWS($AJ$70:$AJ$81)-ROWS($AN$70:$AN$81)-ROWS($AR$70:$AR$81)-ROWS($AV$70:$AV$81)),IFERROR(INDEX($BD$70:$BD$81, ROWS($CO$4:CO25)-ROWS($AJ$70:$AJ$81)-ROWS($AN$70:$AN$81)-ROWS($AR$70:$AR$81)-ROWS($AV$70:$AV$81)-ROWS($AZ$70:$AZ$81)),IFERROR(INDEX($BH$70:$BH$81, ROWS($CO$4:CO25)-ROWS($AJ$70:$AJ$81)-ROWS($AN$70:$AN$81)-ROWS($AR$70:$AR$81)-ROWS($AV$70:$AV$81)-ROWS($AZ$70:$AZ$81)-ROWS($BD$70:$BD$81)), "")))))))</f>
        <v/>
      </c>
      <c r="CP27" s="316" t="str">
        <f t="shared" ca="1" si="47"/>
        <v/>
      </c>
      <c r="CQ27" s="316" t="str">
        <f ca="1">IF(OR(CR27="",CR27=0),"",MAX(CQ$5:CQ26)+1)</f>
        <v/>
      </c>
      <c r="CR27" s="316" t="str">
        <f ca="1">IFERROR(INDEX($AK$70:$AK$81, ROWS($CR$4:CR25)), IFERROR(INDEX($AO$70:$AO$81, ROWS($CR$4:CR25)-ROWS($AK$70:$AK$81)), IFERROR(INDEX($AS$70:$AS$81, ROWS($CR$4:CR25)-ROWS($AK$70:$AK$81)-ROWS($AO$70:$AO$81)),IFERROR(INDEX($AW$70:$AW$81, ROWS($CR$4:CR25)-ROWS($AK$70:$AK$81)-ROWS($AO$70:$AO$81)-ROWS($AS$70:$AS$81)),IFERROR(INDEX($BA$70:$BA$81, ROWS($CR$4:CR25)-ROWS($AK$70:$AK$81)-ROWS($AO$70:$AO$81)-ROWS($AS$70:$AS$81)-ROWS($AW$70:$AW$81)),IFERROR(INDEX($BE$70:$BE$81, ROWS($CR$4:CR25)-ROWS($AK$70:$AK$81)-ROWS($AO$70:$AO$81)-ROWS($AS$70:$AS$81)-ROWS($AW$70:$AW$81)-ROWS($BA$70:$BA$81)),IFERROR(INDEX($BI$70:$BI$81, ROWS($CR$4:CR25)-ROWS($AK$70:$AK$81)-ROWS($AO$70:$AO$81)-ROWS($AS$70:$AS$81)-ROWS($AW$70:$AW$81)-ROWS($BA$70:$BA$81)-ROWS($BE$70:$BE$81)), "")))))))</f>
        <v/>
      </c>
      <c r="CS27" s="316" t="str">
        <f t="shared" ca="1" si="48"/>
        <v/>
      </c>
      <c r="CT27" s="413" t="str">
        <f t="shared" ca="1" si="49"/>
        <v/>
      </c>
      <c r="CU27" s="412" t="str">
        <f>IF(OR(CV27="",CV27=0),"",MAX(CU$5:CU26)+1)</f>
        <v/>
      </c>
      <c r="CV27" s="316">
        <f>IFERROR(INDEX($AJ$86:$AJ$97, ROWS($CV$4:CV25)), IFERROR(INDEX($AN$86:$AN$97, ROWS($CV$4:CV25)-ROWS($AJ$86:$AJ$97)), ""))</f>
        <v>0</v>
      </c>
      <c r="CW27" s="316" t="str">
        <f t="shared" si="50"/>
        <v/>
      </c>
      <c r="CX27" s="316" t="str">
        <f>IF(OR(CY27="",CY27=0),"",MAX(CX$5:CX26)+1)</f>
        <v/>
      </c>
      <c r="CY27" s="316">
        <f>IFERROR(INDEX($AK$86:$AK$97, ROWS($CY$4:CY25)), IFERROR(INDEX($AO$86:$AO$97, ROWS($CY$4:CY25)-ROWS($AK$86:$AK$97)), ""))</f>
        <v>0</v>
      </c>
      <c r="CZ27" s="316" t="str">
        <f t="shared" si="51"/>
        <v/>
      </c>
      <c r="DA27" s="413" t="str">
        <f t="shared" si="52"/>
        <v/>
      </c>
      <c r="DC27" s="438" t="str">
        <f ca="1">IF(OR(DD27="",DD27=0),"",MAX(DC$25:DC26)+1)</f>
        <v/>
      </c>
      <c r="DD27" s="434" t="str">
        <f t="shared" ref="DD27:DD43" ca="1" si="110">IF(BU7="","",IF(NOT(BY7="Income"),BU7,""))</f>
        <v/>
      </c>
      <c r="DE27" s="413" t="str">
        <f t="shared" ref="DE27:DE43" ca="1" si="111">IF(BX7="","",IF(NOT(BY7="Income"),BX7,""))</f>
        <v/>
      </c>
      <c r="DF27" s="431">
        <f ca="1">IF(OR(DG27="",DG27=0),"",MAX(DF$25:DF26)+1)</f>
        <v>1</v>
      </c>
      <c r="DG27" s="412" t="str">
        <f t="shared" ref="DG27:DG43" ca="1" si="112">IF(BU7="","",IF(BY7="Income",BU7,""))</f>
        <v>Paycheck 2</v>
      </c>
      <c r="DH27" s="413">
        <f t="shared" ref="DH27:DH43" ca="1" si="113">IF(BU7="","",IF(BY7="Income",BX7,""))</f>
        <v>400</v>
      </c>
      <c r="DI27" s="412" t="str">
        <f t="shared" ref="DI27:DI43" ca="1" si="114">IFERROR(INDEX($DD$26:$DD$43,MATCH(ROW()-ROW($DI$25),$DC$26:$DC$43,0)),"")</f>
        <v>Lawn Service</v>
      </c>
      <c r="DJ27" s="413">
        <f t="shared" ref="DJ27:DJ43" ca="1" si="115">IFERROR(INDEX($DE$26:$DE$43,MATCH(ROW()-ROW($DI$25),$DC$26:$DC$43,0)),"")</f>
        <v>50</v>
      </c>
      <c r="DK27" s="412" t="str">
        <f t="shared" ref="DK27:DK43" ca="1" si="116">IFERROR(INDEX($DG$26:$DG$43,MATCH(ROW()-ROW($DK$25),$DF$26:$DF$43,0)),"")</f>
        <v/>
      </c>
      <c r="DL27" s="413" t="str">
        <f t="shared" ref="DL27:DL43" ca="1" si="117">IFERROR(INDEX($DH$26:$DH$43,MATCH(ROW()-ROW($DK$25),$DF$26:$DF$43,0)),"")</f>
        <v/>
      </c>
      <c r="DN27" s="425" t="str">
        <f ca="1">IF(DI29="","",CONCATENATE(DI29," - ",DJ29))</f>
        <v>D. Store Card 4 - 30</v>
      </c>
      <c r="DO27" s="295" t="str">
        <f ca="1">IF(DI30="","",CONCATENATE(DI30," - ",DJ30))</f>
        <v>D. Store Card 1 - 30</v>
      </c>
      <c r="DP27" s="295" t="str">
        <f ca="1">IF(DI31="","",CONCATENATE(DI31," - ",DJ31))</f>
        <v/>
      </c>
      <c r="DQ27" s="425" t="str">
        <f ca="1">IF(DK29="","",CONCATENATE(DK29," - ",DL29))</f>
        <v/>
      </c>
      <c r="DR27" s="295" t="str">
        <f ca="1">IF(DK30="","",CONCATENATE(DK30," - ",DL30))</f>
        <v/>
      </c>
      <c r="DS27" s="426" t="str">
        <f ca="1">IF(DK31="","",CONCATENATE(DK31," - ",DL31))</f>
        <v/>
      </c>
    </row>
    <row r="28" spans="1:123" s="292" customFormat="1" ht="15" customHeight="1" x14ac:dyDescent="0.3">
      <c r="A28" s="1173" t="s">
        <v>478</v>
      </c>
      <c r="B28" s="1174"/>
      <c r="C28" s="1173" t="s">
        <v>478</v>
      </c>
      <c r="D28" s="1174"/>
      <c r="E28" s="1173" t="s">
        <v>478</v>
      </c>
      <c r="F28" s="1174"/>
      <c r="G28" s="1173" t="s">
        <v>478</v>
      </c>
      <c r="H28" s="1174"/>
      <c r="I28" s="1173" t="s">
        <v>478</v>
      </c>
      <c r="J28" s="1174"/>
      <c r="K28" s="1173" t="s">
        <v>478</v>
      </c>
      <c r="L28" s="1174"/>
      <c r="M28" s="1173" t="s">
        <v>478</v>
      </c>
      <c r="N28" s="1174"/>
      <c r="P28" s="297" t="str">
        <f t="shared" ca="1" si="104"/>
        <v/>
      </c>
      <c r="Q28" s="297" t="str">
        <f t="shared" ca="1" si="105"/>
        <v/>
      </c>
      <c r="R28" s="297" t="str">
        <f t="shared" ca="1" si="106"/>
        <v/>
      </c>
      <c r="S28" s="298" t="str">
        <f t="shared" ca="1" si="107"/>
        <v/>
      </c>
      <c r="T28" s="297" t="str">
        <f t="shared" ca="1" si="108"/>
        <v/>
      </c>
      <c r="U28" s="297" t="str">
        <f t="shared" ca="1" si="109"/>
        <v/>
      </c>
      <c r="V28" s="1160" t="s">
        <v>503</v>
      </c>
      <c r="W28" s="1161"/>
      <c r="X28" s="424">
        <f ca="1">IF(OR(X26=""),0,SUM(X25+X26-X24))</f>
        <v>1255.1000000000001</v>
      </c>
      <c r="Y28"/>
      <c r="AB28" s="299"/>
      <c r="AC28" s="358">
        <f>IF('Data Entry'!H12="","",'Data Entry'!H12)</f>
        <v>23</v>
      </c>
      <c r="AD28" s="356" t="str">
        <f>IF('Data Entry'!G12="","",'Data Entry'!G12)</f>
        <v>Credit Card 1</v>
      </c>
      <c r="AE28" s="363">
        <f>IF('Data Entry'!J12="","",'Data Entry'!J12)</f>
        <v>50</v>
      </c>
      <c r="AF28" s="402">
        <f>IF('Data Entry'!I12="","",'Data Entry'!I12)</f>
        <v>800</v>
      </c>
      <c r="AG28" s="300"/>
      <c r="AH28"/>
      <c r="AI28" s="304" t="str">
        <f t="shared" ca="1" si="97"/>
        <v/>
      </c>
      <c r="AJ28" s="305" t="str">
        <f t="shared" ca="1" si="75"/>
        <v/>
      </c>
      <c r="AK28" s="306" t="str">
        <f t="shared" ca="1" si="76"/>
        <v/>
      </c>
      <c r="AL28" s="307" t="str">
        <f t="shared" ca="1" si="77"/>
        <v/>
      </c>
      <c r="AM28" s="304" t="str">
        <f t="shared" ca="1" si="98"/>
        <v/>
      </c>
      <c r="AN28" s="305" t="str">
        <f t="shared" ca="1" si="78"/>
        <v/>
      </c>
      <c r="AO28" s="306" t="str">
        <f t="shared" ca="1" si="79"/>
        <v/>
      </c>
      <c r="AP28" s="307" t="str">
        <f t="shared" ca="1" si="80"/>
        <v/>
      </c>
      <c r="AQ28" s="304" t="str">
        <f t="shared" ca="1" si="99"/>
        <v/>
      </c>
      <c r="AR28" s="305" t="str">
        <f t="shared" ca="1" si="81"/>
        <v/>
      </c>
      <c r="AS28" s="306" t="str">
        <f t="shared" ca="1" si="82"/>
        <v/>
      </c>
      <c r="AT28" s="307" t="str">
        <f t="shared" ca="1" si="83"/>
        <v/>
      </c>
      <c r="AU28" s="304" t="str">
        <f t="shared" ca="1" si="100"/>
        <v/>
      </c>
      <c r="AV28" s="305" t="str">
        <f t="shared" ca="1" si="84"/>
        <v/>
      </c>
      <c r="AW28" s="306" t="str">
        <f t="shared" ca="1" si="85"/>
        <v/>
      </c>
      <c r="AX28" s="307" t="str">
        <f t="shared" ca="1" si="86"/>
        <v/>
      </c>
      <c r="AY28" s="304" t="str">
        <f t="shared" ca="1" si="101"/>
        <v/>
      </c>
      <c r="AZ28" s="305" t="str">
        <f t="shared" ca="1" si="87"/>
        <v/>
      </c>
      <c r="BA28" s="306" t="str">
        <f t="shared" ca="1" si="88"/>
        <v/>
      </c>
      <c r="BB28" s="307" t="str">
        <f t="shared" ca="1" si="89"/>
        <v/>
      </c>
      <c r="BC28" s="304" t="str">
        <f t="shared" ca="1" si="102"/>
        <v/>
      </c>
      <c r="BD28" s="305" t="str">
        <f t="shared" ca="1" si="90"/>
        <v/>
      </c>
      <c r="BE28" s="306" t="str">
        <f t="shared" ca="1" si="91"/>
        <v/>
      </c>
      <c r="BF28" s="307" t="str">
        <f t="shared" ca="1" si="92"/>
        <v/>
      </c>
      <c r="BG28" s="304" t="str">
        <f t="shared" ca="1" si="103"/>
        <v/>
      </c>
      <c r="BH28" s="305" t="str">
        <f t="shared" ca="1" si="93"/>
        <v/>
      </c>
      <c r="BI28" s="306" t="str">
        <f t="shared" ca="1" si="94"/>
        <v/>
      </c>
      <c r="BJ28" s="307" t="str">
        <f t="shared" ca="1" si="95"/>
        <v/>
      </c>
      <c r="BL28" s="412" t="str">
        <f ca="1">IF(OR(BM28="",BM28=0),"",MAX(BL$5:BL27)+1)</f>
        <v/>
      </c>
      <c r="BM28" s="316" t="str">
        <f ca="1">IFERROR(INDEX($AJ$6:$AJ$17, ROWS(BM$4:$BM26)), IFERROR(INDEX($AN$6:$AN$17, ROWS(BM$4:$BM26)-ROWS($AJ$6:$AJ$17)), IFERROR(INDEX($AR$6:$AR$17, ROWS(BM$4:$BM26)-ROWS($AJ$6:$AJ$17)-ROWS($AN$6:$AN$17)),IFERROR(INDEX($AV$6:$AV$17, ROWS(BM$4:$BM26)-ROWS($AJ$6:$AJ$17)-ROWS($AN$6:$AN$17)-ROWS($AR$6:$AR$17)),IFERROR(INDEX($AZ$6:$AZ$17, ROWS(BM$4:$BM26)-ROWS($AJ$6:$AJ$17)-ROWS($AN$6:$AN$17)-ROWS($AR$6:$AR$17)-ROWS($AV$6:$AV$17)),IFERROR(INDEX($BD$6:$BD$17, ROWS(BM$4:$BM26)-ROWS($AJ$6:$AJ$17)-ROWS($AN$6:$AN$17)-ROWS($AR$6:$AR$17)-ROWS($AV$6:$AV$17)-ROWS($AZ$6:$AZ$17)),IFERROR(INDEX($BH$6:$BH$17, ROWS(BM$4:$BM26)-ROWS($AJ$6:$AJ$17)-ROWS($AN$6:$AN$17)-ROWS($AR$6:$AR$17)-ROWS($AV$6:$AV$17)-ROWS($AZ$6:$AZ$17)-ROWS($BD$6:$BD$17)), "")))))))</f>
        <v/>
      </c>
      <c r="BN28" s="316" t="str">
        <f t="shared" ca="1" si="35"/>
        <v/>
      </c>
      <c r="BO28" s="316" t="str">
        <f ca="1">IF(OR(BP28="",BP28=0),"",MAX(BO$5:BO27)+1)</f>
        <v/>
      </c>
      <c r="BP28" s="316" t="str">
        <f ca="1">IFERROR(INDEX($AK$6:$AK$17, ROWS($BP$4:BP26)), IFERROR(INDEX($AO$6:$AO$17, ROWS($BP$4:BP26)-ROWS($AK$6:$AK$17)), IFERROR(INDEX($AS$6:$AS$17, ROWS($BP$4:BP26)-ROWS($AK$6:$AK$17)-ROWS($AO$6:$AO$17)),IFERROR(INDEX($AW$6:$AW$17, ROWS($BP$4:BP26)-ROWS($AK$6:$AK$17)-ROWS($AO$6:$AO$17)-ROWS($AS$6:$AS$17)),IFERROR(INDEX($BA$6:$BA$17, ROWS($BP$4:BP26)-ROWS($AK$6:$AK$17)-ROWS($AO$6:$AO$17)-ROWS($AS$6:$AS$17)-ROWS($AW$6:$AW$17)),IFERROR(INDEX($BE$6:$BE$17, ROWS($BP$4:BP26)-ROWS($AK$6:$AK$17)-ROWS($AO$6:$AO$17)-ROWS($AS$6:$AS$17)-ROWS($AW$6:$AW$17)-ROWS($BA$6:$BA$17)),IFERROR(INDEX($BI$6:$BI$17, ROWS($BP$4:BP26)-ROWS($AK$6:$AK$17)-ROWS($AO$6:$AO$17)-ROWS($AS$6:$AS$17)-ROWS($AW$6:$AW$17)-ROWS($BA$6:$BA$17)-ROWS($BE$6:$BE$17)), "")))))))</f>
        <v/>
      </c>
      <c r="BQ28" s="316" t="str">
        <f t="shared" ca="1" si="36"/>
        <v/>
      </c>
      <c r="BR28" s="413" t="str">
        <f t="shared" ca="1" si="37"/>
        <v/>
      </c>
      <c r="BS28" s="412" t="str">
        <f ca="1">IF(OR(BT28="",BT28=0),"",MAX(BS$5:BS27)+1)</f>
        <v/>
      </c>
      <c r="BT28" s="316" t="str">
        <f ca="1">IFERROR(INDEX($AJ$22:$AJ$33, ROWS($BT$4:BT26)), IFERROR(INDEX($AN$22:$AN$33, ROWS($BT$4:BT26)-ROWS($AJ$22:$AJ$33)), IFERROR(INDEX($AR$22:$AR$33, ROWS($BT$4:BT26)-ROWS($AJ$22:$AJ$33)-ROWS($AN$22:$AN$33)),IFERROR(INDEX($AV$22:$AV$33, ROWS($BT$4:BT26)-ROWS($AJ$22:$AJ$33)-ROWS($AN$22:$AN$33)-ROWS($AR$22:$AR$33)),IFERROR(INDEX($AZ$22:$AZ$33, ROWS($BT$4:BT26)-ROWS($AJ$22:$AJ$33)-ROWS($AN$22:$AN$33)-ROWS($AR$22:$AR$33)-ROWS($AV$22:$AV$33)),IFERROR(INDEX($BD$22:$BD$33, ROWS($BT$4:BT26)-ROWS($AJ$22:$AJ$33)-ROWS($AN$22:$AN$33)-ROWS($AR$22:$AR$33)-ROWS($AV$22:$AV$33)-ROWS($AZ$22:$AZ$33)),IFERROR(INDEX($BH$22:$BH$33, ROWS($BT$4:BT26)-ROWS($AJ$22:$AJ$33)-ROWS($AN$22:$AN$33)-ROWS($AR$22:$AR$33)-ROWS($AV$22:$AV$33)-ROWS($AZ$22:$AZ$33)-ROWS($BD$22:$BD$33)), "")))))))</f>
        <v/>
      </c>
      <c r="BU28" s="316" t="str">
        <f t="shared" ca="1" si="38"/>
        <v/>
      </c>
      <c r="BV28" s="316" t="str">
        <f ca="1">IF(OR(BW28="",BW28=0),"",MAX(BV$5:BV27)+1)</f>
        <v/>
      </c>
      <c r="BW28" s="316" t="str">
        <f ca="1">IFERROR(INDEX($AK$22:$AK$33, ROWS($BW$4:BW26)), IFERROR(INDEX($AO$22:$AO$33, ROWS($BW$4:BW26)-ROWS($AK$22:$AK$33)), IFERROR(INDEX($AS$22:$AS$33, ROWS($BW$4:BW26)-ROWS($AK$22:$AK$33)-ROWS($AO$22:$AO$33)),IFERROR(INDEX($AW$22:$AW$33, ROWS($BW$4:BW26)-ROWS($AK$22:$AK$33)-ROWS($AO$22:$AO$33)-ROWS($AS$22:$AS$33)),IFERROR(INDEX($BA$22:$BA$33, ROWS($BW$4:BW26)-ROWS($AK$22:$AK$33)-ROWS($AO$22:$AO$33)-ROWS($AS$22:$AS$33)-ROWS($AW$22:$AW$33)),IFERROR(INDEX($BE$22:$BE$33, ROWS($BW$4:BW26)-ROWS($AK$22:$AK$33)-ROWS($AO$22:$AO$33)-ROWS($AS$22:$AS$33)-ROWS($AW$22:$AW$33)-ROWS($BA$22:$BA$33)),IFERROR(INDEX($BI$22:$BI$33, ROWS($BW$4:BW26)-ROWS($AK$22:$AK$33)-ROWS($AO$22:$AO$33)-ROWS($AS$22:$AS$33)-ROWS($AW$22:$AW$33)-ROWS($BA$22:$BA$33)-ROWS($BE$22:$BE$33)), "")))))))</f>
        <v/>
      </c>
      <c r="BX28" s="316" t="str">
        <f t="shared" ca="1" si="39"/>
        <v/>
      </c>
      <c r="BY28" s="413" t="str">
        <f t="shared" ca="1" si="40"/>
        <v/>
      </c>
      <c r="BZ28" s="412" t="str">
        <f ca="1">IF(OR(CA28="",CA28=0),"",MAX(BZ$5:BZ27)+1)</f>
        <v/>
      </c>
      <c r="CA28" s="316" t="str">
        <f ca="1">IFERROR(INDEX($AJ$38:$AJ$49, ROWS($CA$4:CA26)), IFERROR(INDEX($AN$38:$AN$49, ROWS($CA$4:CA26)-ROWS($AJ$38:$AJ$49)), IFERROR(INDEX($AR$38:$AR$49, ROWS($CA$4:CA26)-ROWS($AJ$38:$AJ$49)-ROWS($AN$38:$AN$49)),IFERROR(INDEX($AV$38:$AV$49, ROWS($CA$4:CA26)-ROWS($AJ$38:$AJ$49)-ROWS($AN$38:$AN$49)-ROWS($AR$38:$AR$49)),IFERROR(INDEX($AZ$38:$AZ$49, ROWS($CA$4:CA26)-ROWS($AJ$38:$AJ$49)-ROWS($AN$38:$AN$49)-ROWS($AR$38:$AR$49)-ROWS($AV$38:$AV$49)),IFERROR(INDEX($BD$38:$BD$49, ROWS($CA$4:CA26)-ROWS($AJ$38:$AJ$49)-ROWS($AN$38:$AN$49)-ROWS($AR$38:$AR$49)-ROWS($AV$38:$AV$49)-ROWS($AZ$38:$AZ$49)),IFERROR(INDEX($BH$38:$BH$49, ROWS($CA$4:CA26)-ROWS($AJ$38:$AJ$49)-ROWS($AN$38:$AN$49)-ROWS($AR$38:$AR$49)-ROWS($AV$38:$AV$49)-ROWS($AZ$38:$AZ$49)-ROWS($BD$38:$BD$49)), "")))))))</f>
        <v/>
      </c>
      <c r="CB28" s="316" t="str">
        <f t="shared" ca="1" si="41"/>
        <v/>
      </c>
      <c r="CC28" s="316" t="str">
        <f ca="1">IF(OR(CD28="",CD28=0),"",MAX(CC$5:CC27)+1)</f>
        <v/>
      </c>
      <c r="CD28" s="316" t="str">
        <f ca="1">IFERROR(INDEX($AK$38:$AK$49, ROWS($CD$4:CD26)), IFERROR(INDEX($AO$38:$AO$49, ROWS($CD$4:CD26)-ROWS($AK$38:$AK$49)), IFERROR(INDEX($AS$38:$AS$49, ROWS($CD$4:CD26)-ROWS($AK$38:$AK$49)-ROWS($AO$38:$AO$49)),IFERROR(INDEX($AW$38:$AW$49, ROWS($CD$4:CD26)-ROWS($AK$38:$AK$49)-ROWS($AO$38:$AO$49)-ROWS($AS$38:$AS$49)),IFERROR(INDEX($BA$38:$BA$49, ROWS($CD$4:CD26)-ROWS($AK$38:$AK$49)-ROWS($AO$38:$AO$49)-ROWS($AS$38:$AS$49)-ROWS($AW$38:$AW$49)),IFERROR(INDEX($BE$38:$BE$49, ROWS($CD$4:CD26)-ROWS($AK$38:$AK$49)-ROWS($AO$38:$AO$49)-ROWS($AS$38:$AS$49)-ROWS($AW$38:$AW$49)-ROWS($BA$38:$BA$49)),IFERROR(INDEX($BI$38:$BI$49, ROWS($CD$4:CD26)-ROWS($AK$38:$AK$49)-ROWS($AO$38:$AO$49)-ROWS($AS$38:$AS$49)-ROWS($AW$38:$AW$49)-ROWS($BA$38:$BA$49)-ROWS($BE$38:$BE$49)), "")))))))</f>
        <v/>
      </c>
      <c r="CE28" s="316" t="str">
        <f t="shared" ca="1" si="42"/>
        <v/>
      </c>
      <c r="CF28" s="413" t="str">
        <f t="shared" ca="1" si="43"/>
        <v/>
      </c>
      <c r="CG28" s="412" t="str">
        <f ca="1">IF(OR(CH28="",CH28=0),"",MAX(CG$5:CG27)+1)</f>
        <v/>
      </c>
      <c r="CH28" s="316" t="str">
        <f ca="1">IFERROR(INDEX($AJ$54:$AJ$65, ROWS($CH$4:CH26)), IFERROR(INDEX($AN$54:$AN$65, ROWS($CH$4:CH26)-ROWS($AJ$54:$AJ$65)), IFERROR(INDEX($AR$54:$AR$65, ROWS($CH$4:CH26)-ROWS($AJ$54:$AJ$65)-ROWS($AN$54:$AN$65)),IFERROR(INDEX($AV$54:$AV$65, ROWS($CH$4:CH26)-ROWS($AJ$54:$AJ$65)-ROWS($AN$54:$AN$65)-ROWS($AR$54:$AR$65)),IFERROR(INDEX($AZ$54:$AZ$65, ROWS($CH$4:CH26)-ROWS($AJ$54:$AJ$65)-ROWS($AN$54:$AN$65)-ROWS($AR$54:$AR$65)-ROWS($AV$54:$AV$65)),IFERROR(INDEX($BD$54:$BD$65, ROWS($CH$4:CH26)-ROWS($AJ$54:$AJ$65)-ROWS($AN$54:$AN$65)-ROWS($AR$54:$AR$65)-ROWS($AV$54:$AV$65)-ROWS($AZ$54:$AZ$65)),IFERROR(INDEX($BH$54:$BH$65, ROWS($CH$4:CH26)-ROWS($AJ$54:$AJ$65)-ROWS($AN$54:$AN$65)-ROWS($AR$54:$AR$65)-ROWS($AV$54:$AV$65)-ROWS($AZ$54:$AZ$65)-ROWS($BD$54:$BD$65)), "")))))))</f>
        <v/>
      </c>
      <c r="CI28" s="316" t="str">
        <f t="shared" ca="1" si="44"/>
        <v/>
      </c>
      <c r="CJ28" s="316" t="str">
        <f ca="1">IF(OR(CK28="",CK28=0),"",MAX(CJ$5:CJ27)+1)</f>
        <v/>
      </c>
      <c r="CK28" s="316" t="str">
        <f ca="1">IFERROR(INDEX($AK$54:$AK$65, ROWS($CK$4:CK26)), IFERROR(INDEX($AO$54:$AO$65, ROWS($CK$4:CK26)-ROWS($AK$54:$AK$65)), IFERROR(INDEX($AS$54:$AS$65, ROWS($CK$4:CK26)-ROWS($AK$54:$AK$65)-ROWS($AO$54:$AO$65)),IFERROR(INDEX($AW$54:$AW$65, ROWS($CK$4:CK26)-ROWS($AK$54:$AK$65)-ROWS($AO$54:$AO$65)-ROWS($AS$54:$AS$65)),IFERROR(INDEX($BA$54:$BA$65, ROWS($CK$4:CK26)-ROWS($AK$54:$AK$65)-ROWS($AO$54:$AO$65)-ROWS($AS$54:$AS$65)-ROWS($AW$54:$AW$65)),IFERROR(INDEX($BE$54:$BE$65, ROWS($CK$4:CK26)-ROWS($AK$54:$AK$65)-ROWS($AO$54:$AO$65)-ROWS($AS$54:$AS$65)-ROWS($AW$54:$AW$65)-ROWS($BA$54:$BA$65)),IFERROR(INDEX($BI$54:$BI$65, ROWS($CK$4:CK26)-ROWS($AK$54:$AK$65)-ROWS($AO$54:$AO$65)-ROWS($AS$54:$AS$65)-ROWS($AW$54:$AW$65)-ROWS($BA$54:$BA$65)-ROWS($BE$54:$BE$65)), "")))))))</f>
        <v/>
      </c>
      <c r="CL28" s="316" t="str">
        <f t="shared" ca="1" si="45"/>
        <v/>
      </c>
      <c r="CM28" s="413" t="str">
        <f t="shared" ca="1" si="46"/>
        <v/>
      </c>
      <c r="CN28" s="412" t="str">
        <f ca="1">IF(OR(CO28="",CO28=0),"",MAX(CN$5:CN27)+1)</f>
        <v/>
      </c>
      <c r="CO28" s="316" t="str">
        <f ca="1">IFERROR(INDEX($AJ$70:$AJ$81, ROWS($CO$4:CO26)), IFERROR(INDEX($AN$70:$AN$81, ROWS($CO$4:CO26)-ROWS($AJ$70:$AJ$81)), IFERROR(INDEX($AR$70:$AR$81, ROWS($CO$4:CO26)-ROWS($AJ$70:$AJ$81)-ROWS($AN$70:$AN$81)),IFERROR(INDEX($AV$70:$AV$81, ROWS($CO$4:CO26)-ROWS($AJ$70:$AJ$81)-ROWS($AN$70:$AN$81)-ROWS($AR$70:$AR$81)),IFERROR(INDEX($AZ$70:$AZ$81, ROWS($CO$4:CO26)-ROWS($AJ$70:$AJ$81)-ROWS($AN$70:$AN$81)-ROWS($AR$70:$AR$81)-ROWS($AV$70:$AV$81)),IFERROR(INDEX($BD$70:$BD$81, ROWS($CO$4:CO26)-ROWS($AJ$70:$AJ$81)-ROWS($AN$70:$AN$81)-ROWS($AR$70:$AR$81)-ROWS($AV$70:$AV$81)-ROWS($AZ$70:$AZ$81)),IFERROR(INDEX($BH$70:$BH$81, ROWS($CO$4:CO26)-ROWS($AJ$70:$AJ$81)-ROWS($AN$70:$AN$81)-ROWS($AR$70:$AR$81)-ROWS($AV$70:$AV$81)-ROWS($AZ$70:$AZ$81)-ROWS($BD$70:$BD$81)), "")))))))</f>
        <v/>
      </c>
      <c r="CP28" s="316" t="str">
        <f t="shared" ca="1" si="47"/>
        <v/>
      </c>
      <c r="CQ28" s="316" t="str">
        <f ca="1">IF(OR(CR28="",CR28=0),"",MAX(CQ$5:CQ27)+1)</f>
        <v/>
      </c>
      <c r="CR28" s="316" t="str">
        <f ca="1">IFERROR(INDEX($AK$70:$AK$81, ROWS($CR$4:CR26)), IFERROR(INDEX($AO$70:$AO$81, ROWS($CR$4:CR26)-ROWS($AK$70:$AK$81)), IFERROR(INDEX($AS$70:$AS$81, ROWS($CR$4:CR26)-ROWS($AK$70:$AK$81)-ROWS($AO$70:$AO$81)),IFERROR(INDEX($AW$70:$AW$81, ROWS($CR$4:CR26)-ROWS($AK$70:$AK$81)-ROWS($AO$70:$AO$81)-ROWS($AS$70:$AS$81)),IFERROR(INDEX($BA$70:$BA$81, ROWS($CR$4:CR26)-ROWS($AK$70:$AK$81)-ROWS($AO$70:$AO$81)-ROWS($AS$70:$AS$81)-ROWS($AW$70:$AW$81)),IFERROR(INDEX($BE$70:$BE$81, ROWS($CR$4:CR26)-ROWS($AK$70:$AK$81)-ROWS($AO$70:$AO$81)-ROWS($AS$70:$AS$81)-ROWS($AW$70:$AW$81)-ROWS($BA$70:$BA$81)),IFERROR(INDEX($BI$70:$BI$81, ROWS($CR$4:CR26)-ROWS($AK$70:$AK$81)-ROWS($AO$70:$AO$81)-ROWS($AS$70:$AS$81)-ROWS($AW$70:$AW$81)-ROWS($BA$70:$BA$81)-ROWS($BE$70:$BE$81)), "")))))))</f>
        <v/>
      </c>
      <c r="CS28" s="316" t="str">
        <f t="shared" ca="1" si="48"/>
        <v/>
      </c>
      <c r="CT28" s="413" t="str">
        <f t="shared" ca="1" si="49"/>
        <v/>
      </c>
      <c r="CU28" s="412" t="str">
        <f>IF(OR(CV28="",CV28=0),"",MAX(CU$5:CU27)+1)</f>
        <v/>
      </c>
      <c r="CV28" s="316">
        <f>IFERROR(INDEX($AJ$86:$AJ$97, ROWS($CV$4:CV26)), IFERROR(INDEX($AN$86:$AN$97, ROWS($CV$4:CV26)-ROWS($AJ$86:$AJ$97)), ""))</f>
        <v>0</v>
      </c>
      <c r="CW28" s="316" t="str">
        <f t="shared" si="50"/>
        <v/>
      </c>
      <c r="CX28" s="316" t="str">
        <f>IF(OR(CY28="",CY28=0),"",MAX(CX$5:CX27)+1)</f>
        <v/>
      </c>
      <c r="CY28" s="316">
        <f>IFERROR(INDEX($AK$86:$AK$97, ROWS($CY$4:CY26)), IFERROR(INDEX($AO$86:$AO$97, ROWS($CY$4:CY26)-ROWS($AK$86:$AK$97)), ""))</f>
        <v>0</v>
      </c>
      <c r="CZ28" s="316" t="str">
        <f t="shared" si="51"/>
        <v/>
      </c>
      <c r="DA28" s="413" t="str">
        <f t="shared" si="52"/>
        <v/>
      </c>
      <c r="DC28" s="438">
        <f ca="1">IF(OR(DD28="",DD28=0),"",MAX(DC$25:DC27)+1)</f>
        <v>2</v>
      </c>
      <c r="DD28" s="434" t="str">
        <f t="shared" ca="1" si="110"/>
        <v>Lawn Service</v>
      </c>
      <c r="DE28" s="413">
        <f t="shared" ca="1" si="111"/>
        <v>50</v>
      </c>
      <c r="DF28" s="431" t="str">
        <f ca="1">IF(OR(DG28="",DG28=0),"",MAX(DF$25:DF27)+1)</f>
        <v/>
      </c>
      <c r="DG28" s="412" t="str">
        <f t="shared" ca="1" si="112"/>
        <v/>
      </c>
      <c r="DH28" s="413" t="str">
        <f t="shared" ca="1" si="113"/>
        <v/>
      </c>
      <c r="DI28" s="412" t="str">
        <f t="shared" ca="1" si="114"/>
        <v>Netflix</v>
      </c>
      <c r="DJ28" s="413">
        <f t="shared" ca="1" si="115"/>
        <v>14.95</v>
      </c>
      <c r="DK28" s="412" t="str">
        <f t="shared" ca="1" si="116"/>
        <v/>
      </c>
      <c r="DL28" s="413" t="str">
        <f t="shared" ca="1" si="117"/>
        <v/>
      </c>
      <c r="DN28" s="425" t="str">
        <f ca="1">IF(DI32="","",CONCATENATE(DI32," - ",DJ32))</f>
        <v/>
      </c>
      <c r="DO28" s="295" t="str">
        <f ca="1">IF(DI33="","",CONCATENATE(DI33," - ",DJ33))</f>
        <v/>
      </c>
      <c r="DP28" s="295" t="str">
        <f ca="1">IF(DI34="","",CONCATENATE(DI34," - ",DJ34))</f>
        <v/>
      </c>
      <c r="DQ28" s="425" t="str">
        <f ca="1">IF(DK32="","",CONCATENATE(DK32," - ",DL32))</f>
        <v/>
      </c>
      <c r="DR28" s="295" t="str">
        <f ca="1">IF(DK33="","",CONCATENATE(DK33," - ",DL33))</f>
        <v/>
      </c>
      <c r="DS28" s="426" t="str">
        <f ca="1">IF(DK34="","",CONCATENATE(DK34," - ",DL34))</f>
        <v/>
      </c>
    </row>
    <row r="29" spans="1:123" s="293" customFormat="1" ht="15" customHeight="1" x14ac:dyDescent="0.3">
      <c r="A29" s="291">
        <f>Year!A15</f>
        <v>44955</v>
      </c>
      <c r="B29" s="290" t="str">
        <f>IF(ISERROR(MATCH(A29,event_dates,0)),"",INDEX(events,MATCH(A29,event_dates,0)))</f>
        <v/>
      </c>
      <c r="C29" s="291">
        <f>Year!B15</f>
        <v>44956</v>
      </c>
      <c r="D29" s="290" t="str">
        <f>IF(ISERROR(MATCH(C29,event_dates,0)),"",INDEX(events,MATCH(C29,event_dates,0)))</f>
        <v/>
      </c>
      <c r="E29" s="291">
        <f>Year!C15</f>
        <v>44957</v>
      </c>
      <c r="F29" s="290" t="str">
        <f>IF(ISERROR(MATCH(E29,event_dates,0)),"",INDEX(events,MATCH(E29,event_dates,0)))</f>
        <v/>
      </c>
      <c r="G29" s="291" t="str">
        <f>Year!D15</f>
        <v/>
      </c>
      <c r="H29" s="290" t="str">
        <f>IF(ISERROR(MATCH(G29,event_dates,0)),"",INDEX(events,MATCH(G29,event_dates,0)))</f>
        <v/>
      </c>
      <c r="I29" s="291" t="str">
        <f>Year!E15</f>
        <v/>
      </c>
      <c r="J29" s="290" t="str">
        <f>IF(ISERROR(MATCH(I29,event_dates,0)),"",INDEX(events,MATCH(I29,event_dates,0)))</f>
        <v/>
      </c>
      <c r="K29" s="291" t="str">
        <f>Year!F15</f>
        <v/>
      </c>
      <c r="L29" s="290" t="str">
        <f>IF(ISERROR(MATCH(K29,event_dates,0)),"",INDEX(events,MATCH(K29,event_dates,0)))</f>
        <v/>
      </c>
      <c r="M29" s="291" t="str">
        <f>Year!G15</f>
        <v/>
      </c>
      <c r="N29" s="290" t="str">
        <f>IF(ISERROR(MATCH(M29,event_dates,0)),"",INDEX(events,MATCH(M29,event_dates,0)))</f>
        <v/>
      </c>
      <c r="P29" s="295" t="str">
        <f ca="1">IF(DN86="","",DN86)</f>
        <v>Spotify - 9.99</v>
      </c>
      <c r="Q29" s="295" t="str">
        <f t="shared" ref="Q29:U29" ca="1" si="118">IF(DO86="","",DO86)</f>
        <v>Groceries - 125</v>
      </c>
      <c r="R29" s="295" t="str">
        <f t="shared" ca="1" si="118"/>
        <v>Electric / Water - 150</v>
      </c>
      <c r="S29" s="296" t="str">
        <f t="shared" ca="1" si="118"/>
        <v>Paycheck 2 - 400</v>
      </c>
      <c r="T29" s="295" t="str">
        <f t="shared" ca="1" si="118"/>
        <v/>
      </c>
      <c r="U29" s="295" t="str">
        <f t="shared" ca="1" si="118"/>
        <v/>
      </c>
      <c r="V29" s="1156"/>
      <c r="W29" s="1157"/>
      <c r="X29" s="445"/>
      <c r="Y29"/>
      <c r="AB29" s="299"/>
      <c r="AC29" s="358">
        <f>IF('Data Entry'!H13="","",'Data Entry'!H13)</f>
        <v>17</v>
      </c>
      <c r="AD29" s="356" t="str">
        <f>IF('Data Entry'!G13="","",'Data Entry'!G13)</f>
        <v>Credit Card 2</v>
      </c>
      <c r="AE29" s="363">
        <f>IF('Data Entry'!J13="","",'Data Entry'!J13)</f>
        <v>60</v>
      </c>
      <c r="AF29" s="402">
        <f>IF('Data Entry'!I13="","",'Data Entry'!I13)</f>
        <v>1400</v>
      </c>
      <c r="AG29" s="300"/>
      <c r="AH29"/>
      <c r="AI29" s="304" t="str">
        <f t="shared" ca="1" si="97"/>
        <v/>
      </c>
      <c r="AJ29" s="305" t="str">
        <f t="shared" ca="1" si="75"/>
        <v/>
      </c>
      <c r="AK29" s="306" t="str">
        <f t="shared" ca="1" si="76"/>
        <v/>
      </c>
      <c r="AL29" s="307" t="str">
        <f t="shared" ca="1" si="77"/>
        <v/>
      </c>
      <c r="AM29" s="304" t="str">
        <f t="shared" ca="1" si="98"/>
        <v/>
      </c>
      <c r="AN29" s="305" t="str">
        <f t="shared" ca="1" si="78"/>
        <v/>
      </c>
      <c r="AO29" s="306" t="str">
        <f t="shared" ca="1" si="79"/>
        <v/>
      </c>
      <c r="AP29" s="307" t="str">
        <f t="shared" ca="1" si="80"/>
        <v/>
      </c>
      <c r="AQ29" s="304" t="str">
        <f t="shared" ca="1" si="99"/>
        <v/>
      </c>
      <c r="AR29" s="305" t="str">
        <f t="shared" ca="1" si="81"/>
        <v/>
      </c>
      <c r="AS29" s="306" t="str">
        <f t="shared" ca="1" si="82"/>
        <v/>
      </c>
      <c r="AT29" s="307" t="str">
        <f t="shared" ca="1" si="83"/>
        <v/>
      </c>
      <c r="AU29" s="304" t="str">
        <f t="shared" ca="1" si="100"/>
        <v/>
      </c>
      <c r="AV29" s="305" t="str">
        <f t="shared" ca="1" si="84"/>
        <v/>
      </c>
      <c r="AW29" s="306" t="str">
        <f t="shared" ca="1" si="85"/>
        <v/>
      </c>
      <c r="AX29" s="307" t="str">
        <f t="shared" ca="1" si="86"/>
        <v/>
      </c>
      <c r="AY29" s="304" t="str">
        <f t="shared" ca="1" si="101"/>
        <v/>
      </c>
      <c r="AZ29" s="305" t="str">
        <f t="shared" ca="1" si="87"/>
        <v/>
      </c>
      <c r="BA29" s="306" t="str">
        <f t="shared" ca="1" si="88"/>
        <v/>
      </c>
      <c r="BB29" s="307" t="str">
        <f t="shared" ca="1" si="89"/>
        <v/>
      </c>
      <c r="BC29" s="304" t="str">
        <f t="shared" ca="1" si="102"/>
        <v/>
      </c>
      <c r="BD29" s="305" t="str">
        <f t="shared" ca="1" si="90"/>
        <v/>
      </c>
      <c r="BE29" s="306" t="str">
        <f t="shared" ca="1" si="91"/>
        <v/>
      </c>
      <c r="BF29" s="307" t="str">
        <f t="shared" ca="1" si="92"/>
        <v/>
      </c>
      <c r="BG29" s="304" t="str">
        <f t="shared" ca="1" si="103"/>
        <v/>
      </c>
      <c r="BH29" s="305" t="str">
        <f t="shared" ca="1" si="93"/>
        <v/>
      </c>
      <c r="BI29" s="306" t="str">
        <f t="shared" ca="1" si="94"/>
        <v/>
      </c>
      <c r="BJ29" s="307" t="str">
        <f t="shared" ca="1" si="95"/>
        <v/>
      </c>
      <c r="BL29" s="412" t="str">
        <f ca="1">IF(OR(BM29="",BM29=0),"",MAX(BL$5:BL28)+1)</f>
        <v/>
      </c>
      <c r="BM29" s="316" t="str">
        <f ca="1">IFERROR(INDEX($AJ$6:$AJ$17, ROWS(BM$4:$BM27)), IFERROR(INDEX($AN$6:$AN$17, ROWS(BM$4:$BM27)-ROWS($AJ$6:$AJ$17)), IFERROR(INDEX($AR$6:$AR$17, ROWS(BM$4:$BM27)-ROWS($AJ$6:$AJ$17)-ROWS($AN$6:$AN$17)),IFERROR(INDEX($AV$6:$AV$17, ROWS(BM$4:$BM27)-ROWS($AJ$6:$AJ$17)-ROWS($AN$6:$AN$17)-ROWS($AR$6:$AR$17)),IFERROR(INDEX($AZ$6:$AZ$17, ROWS(BM$4:$BM27)-ROWS($AJ$6:$AJ$17)-ROWS($AN$6:$AN$17)-ROWS($AR$6:$AR$17)-ROWS($AV$6:$AV$17)),IFERROR(INDEX($BD$6:$BD$17, ROWS(BM$4:$BM27)-ROWS($AJ$6:$AJ$17)-ROWS($AN$6:$AN$17)-ROWS($AR$6:$AR$17)-ROWS($AV$6:$AV$17)-ROWS($AZ$6:$AZ$17)),IFERROR(INDEX($BH$6:$BH$17, ROWS(BM$4:$BM27)-ROWS($AJ$6:$AJ$17)-ROWS($AN$6:$AN$17)-ROWS($AR$6:$AR$17)-ROWS($AV$6:$AV$17)-ROWS($AZ$6:$AZ$17)-ROWS($BD$6:$BD$17)), "")))))))</f>
        <v/>
      </c>
      <c r="BN29" s="316" t="str">
        <f t="shared" ca="1" si="35"/>
        <v/>
      </c>
      <c r="BO29" s="316" t="str">
        <f ca="1">IF(OR(BP29="",BP29=0),"",MAX(BO$5:BO28)+1)</f>
        <v/>
      </c>
      <c r="BP29" s="316" t="str">
        <f ca="1">IFERROR(INDEX($AK$6:$AK$17, ROWS($BP$4:BP27)), IFERROR(INDEX($AO$6:$AO$17, ROWS($BP$4:BP27)-ROWS($AK$6:$AK$17)), IFERROR(INDEX($AS$6:$AS$17, ROWS($BP$4:BP27)-ROWS($AK$6:$AK$17)-ROWS($AO$6:$AO$17)),IFERROR(INDEX($AW$6:$AW$17, ROWS($BP$4:BP27)-ROWS($AK$6:$AK$17)-ROWS($AO$6:$AO$17)-ROWS($AS$6:$AS$17)),IFERROR(INDEX($BA$6:$BA$17, ROWS($BP$4:BP27)-ROWS($AK$6:$AK$17)-ROWS($AO$6:$AO$17)-ROWS($AS$6:$AS$17)-ROWS($AW$6:$AW$17)),IFERROR(INDEX($BE$6:$BE$17, ROWS($BP$4:BP27)-ROWS($AK$6:$AK$17)-ROWS($AO$6:$AO$17)-ROWS($AS$6:$AS$17)-ROWS($AW$6:$AW$17)-ROWS($BA$6:$BA$17)),IFERROR(INDEX($BI$6:$BI$17, ROWS($BP$4:BP27)-ROWS($AK$6:$AK$17)-ROWS($AO$6:$AO$17)-ROWS($AS$6:$AS$17)-ROWS($AW$6:$AW$17)-ROWS($BA$6:$BA$17)-ROWS($BE$6:$BE$17)), "")))))))</f>
        <v/>
      </c>
      <c r="BQ29" s="316" t="str">
        <f t="shared" ca="1" si="36"/>
        <v/>
      </c>
      <c r="BR29" s="413" t="str">
        <f t="shared" ca="1" si="37"/>
        <v/>
      </c>
      <c r="BS29" s="412" t="str">
        <f ca="1">IF(OR(BT29="",BT29=0),"",MAX(BS$5:BS28)+1)</f>
        <v/>
      </c>
      <c r="BT29" s="316" t="str">
        <f ca="1">IFERROR(INDEX($AJ$22:$AJ$33, ROWS($BT$4:BT27)), IFERROR(INDEX($AN$22:$AN$33, ROWS($BT$4:BT27)-ROWS($AJ$22:$AJ$33)), IFERROR(INDEX($AR$22:$AR$33, ROWS($BT$4:BT27)-ROWS($AJ$22:$AJ$33)-ROWS($AN$22:$AN$33)),IFERROR(INDEX($AV$22:$AV$33, ROWS($BT$4:BT27)-ROWS($AJ$22:$AJ$33)-ROWS($AN$22:$AN$33)-ROWS($AR$22:$AR$33)),IFERROR(INDEX($AZ$22:$AZ$33, ROWS($BT$4:BT27)-ROWS($AJ$22:$AJ$33)-ROWS($AN$22:$AN$33)-ROWS($AR$22:$AR$33)-ROWS($AV$22:$AV$33)),IFERROR(INDEX($BD$22:$BD$33, ROWS($BT$4:BT27)-ROWS($AJ$22:$AJ$33)-ROWS($AN$22:$AN$33)-ROWS($AR$22:$AR$33)-ROWS($AV$22:$AV$33)-ROWS($AZ$22:$AZ$33)),IFERROR(INDEX($BH$22:$BH$33, ROWS($BT$4:BT27)-ROWS($AJ$22:$AJ$33)-ROWS($AN$22:$AN$33)-ROWS($AR$22:$AR$33)-ROWS($AV$22:$AV$33)-ROWS($AZ$22:$AZ$33)-ROWS($BD$22:$BD$33)), "")))))))</f>
        <v/>
      </c>
      <c r="BU29" s="316" t="str">
        <f t="shared" ca="1" si="38"/>
        <v/>
      </c>
      <c r="BV29" s="316" t="str">
        <f ca="1">IF(OR(BW29="",BW29=0),"",MAX(BV$5:BV28)+1)</f>
        <v/>
      </c>
      <c r="BW29" s="316" t="str">
        <f ca="1">IFERROR(INDEX($AK$22:$AK$33, ROWS($BW$4:BW27)), IFERROR(INDEX($AO$22:$AO$33, ROWS($BW$4:BW27)-ROWS($AK$22:$AK$33)), IFERROR(INDEX($AS$22:$AS$33, ROWS($BW$4:BW27)-ROWS($AK$22:$AK$33)-ROWS($AO$22:$AO$33)),IFERROR(INDEX($AW$22:$AW$33, ROWS($BW$4:BW27)-ROWS($AK$22:$AK$33)-ROWS($AO$22:$AO$33)-ROWS($AS$22:$AS$33)),IFERROR(INDEX($BA$22:$BA$33, ROWS($BW$4:BW27)-ROWS($AK$22:$AK$33)-ROWS($AO$22:$AO$33)-ROWS($AS$22:$AS$33)-ROWS($AW$22:$AW$33)),IFERROR(INDEX($BE$22:$BE$33, ROWS($BW$4:BW27)-ROWS($AK$22:$AK$33)-ROWS($AO$22:$AO$33)-ROWS($AS$22:$AS$33)-ROWS($AW$22:$AW$33)-ROWS($BA$22:$BA$33)),IFERROR(INDEX($BI$22:$BI$33, ROWS($BW$4:BW27)-ROWS($AK$22:$AK$33)-ROWS($AO$22:$AO$33)-ROWS($AS$22:$AS$33)-ROWS($AW$22:$AW$33)-ROWS($BA$22:$BA$33)-ROWS($BE$22:$BE$33)), "")))))))</f>
        <v/>
      </c>
      <c r="BX29" s="316" t="str">
        <f t="shared" ca="1" si="39"/>
        <v/>
      </c>
      <c r="BY29" s="413" t="str">
        <f t="shared" ca="1" si="40"/>
        <v/>
      </c>
      <c r="BZ29" s="412" t="str">
        <f ca="1">IF(OR(CA29="",CA29=0),"",MAX(BZ$5:BZ28)+1)</f>
        <v/>
      </c>
      <c r="CA29" s="316" t="str">
        <f ca="1">IFERROR(INDEX($AJ$38:$AJ$49, ROWS($CA$4:CA27)), IFERROR(INDEX($AN$38:$AN$49, ROWS($CA$4:CA27)-ROWS($AJ$38:$AJ$49)), IFERROR(INDEX($AR$38:$AR$49, ROWS($CA$4:CA27)-ROWS($AJ$38:$AJ$49)-ROWS($AN$38:$AN$49)),IFERROR(INDEX($AV$38:$AV$49, ROWS($CA$4:CA27)-ROWS($AJ$38:$AJ$49)-ROWS($AN$38:$AN$49)-ROWS($AR$38:$AR$49)),IFERROR(INDEX($AZ$38:$AZ$49, ROWS($CA$4:CA27)-ROWS($AJ$38:$AJ$49)-ROWS($AN$38:$AN$49)-ROWS($AR$38:$AR$49)-ROWS($AV$38:$AV$49)),IFERROR(INDEX($BD$38:$BD$49, ROWS($CA$4:CA27)-ROWS($AJ$38:$AJ$49)-ROWS($AN$38:$AN$49)-ROWS($AR$38:$AR$49)-ROWS($AV$38:$AV$49)-ROWS($AZ$38:$AZ$49)),IFERROR(INDEX($BH$38:$BH$49, ROWS($CA$4:CA27)-ROWS($AJ$38:$AJ$49)-ROWS($AN$38:$AN$49)-ROWS($AR$38:$AR$49)-ROWS($AV$38:$AV$49)-ROWS($AZ$38:$AZ$49)-ROWS($BD$38:$BD$49)), "")))))))</f>
        <v/>
      </c>
      <c r="CB29" s="316" t="str">
        <f t="shared" ca="1" si="41"/>
        <v/>
      </c>
      <c r="CC29" s="316" t="str">
        <f ca="1">IF(OR(CD29="",CD29=0),"",MAX(CC$5:CC28)+1)</f>
        <v/>
      </c>
      <c r="CD29" s="316" t="str">
        <f ca="1">IFERROR(INDEX($AK$38:$AK$49, ROWS($CD$4:CD27)), IFERROR(INDEX($AO$38:$AO$49, ROWS($CD$4:CD27)-ROWS($AK$38:$AK$49)), IFERROR(INDEX($AS$38:$AS$49, ROWS($CD$4:CD27)-ROWS($AK$38:$AK$49)-ROWS($AO$38:$AO$49)),IFERROR(INDEX($AW$38:$AW$49, ROWS($CD$4:CD27)-ROWS($AK$38:$AK$49)-ROWS($AO$38:$AO$49)-ROWS($AS$38:$AS$49)),IFERROR(INDEX($BA$38:$BA$49, ROWS($CD$4:CD27)-ROWS($AK$38:$AK$49)-ROWS($AO$38:$AO$49)-ROWS($AS$38:$AS$49)-ROWS($AW$38:$AW$49)),IFERROR(INDEX($BE$38:$BE$49, ROWS($CD$4:CD27)-ROWS($AK$38:$AK$49)-ROWS($AO$38:$AO$49)-ROWS($AS$38:$AS$49)-ROWS($AW$38:$AW$49)-ROWS($BA$38:$BA$49)),IFERROR(INDEX($BI$38:$BI$49, ROWS($CD$4:CD27)-ROWS($AK$38:$AK$49)-ROWS($AO$38:$AO$49)-ROWS($AS$38:$AS$49)-ROWS($AW$38:$AW$49)-ROWS($BA$38:$BA$49)-ROWS($BE$38:$BE$49)), "")))))))</f>
        <v/>
      </c>
      <c r="CE29" s="316" t="str">
        <f t="shared" ca="1" si="42"/>
        <v/>
      </c>
      <c r="CF29" s="413" t="str">
        <f t="shared" ca="1" si="43"/>
        <v/>
      </c>
      <c r="CG29" s="412" t="str">
        <f ca="1">IF(OR(CH29="",CH29=0),"",MAX(CG$5:CG28)+1)</f>
        <v/>
      </c>
      <c r="CH29" s="316" t="str">
        <f ca="1">IFERROR(INDEX($AJ$54:$AJ$65, ROWS($CH$4:CH27)), IFERROR(INDEX($AN$54:$AN$65, ROWS($CH$4:CH27)-ROWS($AJ$54:$AJ$65)), IFERROR(INDEX($AR$54:$AR$65, ROWS($CH$4:CH27)-ROWS($AJ$54:$AJ$65)-ROWS($AN$54:$AN$65)),IFERROR(INDEX($AV$54:$AV$65, ROWS($CH$4:CH27)-ROWS($AJ$54:$AJ$65)-ROWS($AN$54:$AN$65)-ROWS($AR$54:$AR$65)),IFERROR(INDEX($AZ$54:$AZ$65, ROWS($CH$4:CH27)-ROWS($AJ$54:$AJ$65)-ROWS($AN$54:$AN$65)-ROWS($AR$54:$AR$65)-ROWS($AV$54:$AV$65)),IFERROR(INDEX($BD$54:$BD$65, ROWS($CH$4:CH27)-ROWS($AJ$54:$AJ$65)-ROWS($AN$54:$AN$65)-ROWS($AR$54:$AR$65)-ROWS($AV$54:$AV$65)-ROWS($AZ$54:$AZ$65)),IFERROR(INDEX($BH$54:$BH$65, ROWS($CH$4:CH27)-ROWS($AJ$54:$AJ$65)-ROWS($AN$54:$AN$65)-ROWS($AR$54:$AR$65)-ROWS($AV$54:$AV$65)-ROWS($AZ$54:$AZ$65)-ROWS($BD$54:$BD$65)), "")))))))</f>
        <v/>
      </c>
      <c r="CI29" s="316" t="str">
        <f t="shared" ca="1" si="44"/>
        <v/>
      </c>
      <c r="CJ29" s="316" t="str">
        <f ca="1">IF(OR(CK29="",CK29=0),"",MAX(CJ$5:CJ28)+1)</f>
        <v/>
      </c>
      <c r="CK29" s="316" t="str">
        <f ca="1">IFERROR(INDEX($AK$54:$AK$65, ROWS($CK$4:CK27)), IFERROR(INDEX($AO$54:$AO$65, ROWS($CK$4:CK27)-ROWS($AK$54:$AK$65)), IFERROR(INDEX($AS$54:$AS$65, ROWS($CK$4:CK27)-ROWS($AK$54:$AK$65)-ROWS($AO$54:$AO$65)),IFERROR(INDEX($AW$54:$AW$65, ROWS($CK$4:CK27)-ROWS($AK$54:$AK$65)-ROWS($AO$54:$AO$65)-ROWS($AS$54:$AS$65)),IFERROR(INDEX($BA$54:$BA$65, ROWS($CK$4:CK27)-ROWS($AK$54:$AK$65)-ROWS($AO$54:$AO$65)-ROWS($AS$54:$AS$65)-ROWS($AW$54:$AW$65)),IFERROR(INDEX($BE$54:$BE$65, ROWS($CK$4:CK27)-ROWS($AK$54:$AK$65)-ROWS($AO$54:$AO$65)-ROWS($AS$54:$AS$65)-ROWS($AW$54:$AW$65)-ROWS($BA$54:$BA$65)),IFERROR(INDEX($BI$54:$BI$65, ROWS($CK$4:CK27)-ROWS($AK$54:$AK$65)-ROWS($AO$54:$AO$65)-ROWS($AS$54:$AS$65)-ROWS($AW$54:$AW$65)-ROWS($BA$54:$BA$65)-ROWS($BE$54:$BE$65)), "")))))))</f>
        <v/>
      </c>
      <c r="CL29" s="316" t="str">
        <f t="shared" ca="1" si="45"/>
        <v/>
      </c>
      <c r="CM29" s="413" t="str">
        <f t="shared" ca="1" si="46"/>
        <v/>
      </c>
      <c r="CN29" s="412" t="str">
        <f ca="1">IF(OR(CO29="",CO29=0),"",MAX(CN$5:CN28)+1)</f>
        <v/>
      </c>
      <c r="CO29" s="316" t="str">
        <f ca="1">IFERROR(INDEX($AJ$70:$AJ$81, ROWS($CO$4:CO27)), IFERROR(INDEX($AN$70:$AN$81, ROWS($CO$4:CO27)-ROWS($AJ$70:$AJ$81)), IFERROR(INDEX($AR$70:$AR$81, ROWS($CO$4:CO27)-ROWS($AJ$70:$AJ$81)-ROWS($AN$70:$AN$81)),IFERROR(INDEX($AV$70:$AV$81, ROWS($CO$4:CO27)-ROWS($AJ$70:$AJ$81)-ROWS($AN$70:$AN$81)-ROWS($AR$70:$AR$81)),IFERROR(INDEX($AZ$70:$AZ$81, ROWS($CO$4:CO27)-ROWS($AJ$70:$AJ$81)-ROWS($AN$70:$AN$81)-ROWS($AR$70:$AR$81)-ROWS($AV$70:$AV$81)),IFERROR(INDEX($BD$70:$BD$81, ROWS($CO$4:CO27)-ROWS($AJ$70:$AJ$81)-ROWS($AN$70:$AN$81)-ROWS($AR$70:$AR$81)-ROWS($AV$70:$AV$81)-ROWS($AZ$70:$AZ$81)),IFERROR(INDEX($BH$70:$BH$81, ROWS($CO$4:CO27)-ROWS($AJ$70:$AJ$81)-ROWS($AN$70:$AN$81)-ROWS($AR$70:$AR$81)-ROWS($AV$70:$AV$81)-ROWS($AZ$70:$AZ$81)-ROWS($BD$70:$BD$81)), "")))))))</f>
        <v/>
      </c>
      <c r="CP29" s="316" t="str">
        <f t="shared" ca="1" si="47"/>
        <v/>
      </c>
      <c r="CQ29" s="316" t="str">
        <f ca="1">IF(OR(CR29="",CR29=0),"",MAX(CQ$5:CQ28)+1)</f>
        <v/>
      </c>
      <c r="CR29" s="316" t="str">
        <f ca="1">IFERROR(INDEX($AK$70:$AK$81, ROWS($CR$4:CR27)), IFERROR(INDEX($AO$70:$AO$81, ROWS($CR$4:CR27)-ROWS($AK$70:$AK$81)), IFERROR(INDEX($AS$70:$AS$81, ROWS($CR$4:CR27)-ROWS($AK$70:$AK$81)-ROWS($AO$70:$AO$81)),IFERROR(INDEX($AW$70:$AW$81, ROWS($CR$4:CR27)-ROWS($AK$70:$AK$81)-ROWS($AO$70:$AO$81)-ROWS($AS$70:$AS$81)),IFERROR(INDEX($BA$70:$BA$81, ROWS($CR$4:CR27)-ROWS($AK$70:$AK$81)-ROWS($AO$70:$AO$81)-ROWS($AS$70:$AS$81)-ROWS($AW$70:$AW$81)),IFERROR(INDEX($BE$70:$BE$81, ROWS($CR$4:CR27)-ROWS($AK$70:$AK$81)-ROWS($AO$70:$AO$81)-ROWS($AS$70:$AS$81)-ROWS($AW$70:$AW$81)-ROWS($BA$70:$BA$81)),IFERROR(INDEX($BI$70:$BI$81, ROWS($CR$4:CR27)-ROWS($AK$70:$AK$81)-ROWS($AO$70:$AO$81)-ROWS($AS$70:$AS$81)-ROWS($AW$70:$AW$81)-ROWS($BA$70:$BA$81)-ROWS($BE$70:$BE$81)), "")))))))</f>
        <v/>
      </c>
      <c r="CS29" s="316" t="str">
        <f t="shared" ca="1" si="48"/>
        <v/>
      </c>
      <c r="CT29" s="413" t="str">
        <f t="shared" ca="1" si="49"/>
        <v/>
      </c>
      <c r="CU29" s="412" t="str">
        <f>IF(OR(CV29="",CV29=0),"",MAX(CU$5:CU28)+1)</f>
        <v/>
      </c>
      <c r="CV29" s="316">
        <f>IFERROR(INDEX($AJ$86:$AJ$97, ROWS($CV$4:CV27)), IFERROR(INDEX($AN$86:$AN$97, ROWS($CV$4:CV27)-ROWS($AJ$86:$AJ$97)), ""))</f>
        <v>0</v>
      </c>
      <c r="CW29" s="316" t="str">
        <f t="shared" si="50"/>
        <v/>
      </c>
      <c r="CX29" s="316" t="str">
        <f>IF(OR(CY29="",CY29=0),"",MAX(CX$5:CX28)+1)</f>
        <v/>
      </c>
      <c r="CY29" s="316">
        <f>IFERROR(INDEX($AK$86:$AK$97, ROWS($CY$4:CY27)), IFERROR(INDEX($AO$86:$AO$97, ROWS($CY$4:CY27)-ROWS($AK$86:$AK$97)), ""))</f>
        <v>0</v>
      </c>
      <c r="CZ29" s="316" t="str">
        <f t="shared" si="51"/>
        <v/>
      </c>
      <c r="DA29" s="413" t="str">
        <f t="shared" si="52"/>
        <v/>
      </c>
      <c r="DC29" s="438">
        <f ca="1">IF(OR(DD29="",DD29=0),"",MAX(DC$25:DC28)+1)</f>
        <v>3</v>
      </c>
      <c r="DD29" s="434" t="str">
        <f t="shared" ca="1" si="110"/>
        <v>Netflix</v>
      </c>
      <c r="DE29" s="413">
        <f t="shared" ca="1" si="111"/>
        <v>14.95</v>
      </c>
      <c r="DF29" s="431" t="str">
        <f ca="1">IF(OR(DG29="",DG29=0),"",MAX(DF$25:DF28)+1)</f>
        <v/>
      </c>
      <c r="DG29" s="412" t="str">
        <f t="shared" ca="1" si="112"/>
        <v/>
      </c>
      <c r="DH29" s="413" t="str">
        <f t="shared" ca="1" si="113"/>
        <v/>
      </c>
      <c r="DI29" s="412" t="str">
        <f t="shared" ca="1" si="114"/>
        <v>D. Store Card 4</v>
      </c>
      <c r="DJ29" s="413">
        <f t="shared" ca="1" si="115"/>
        <v>30</v>
      </c>
      <c r="DK29" s="412" t="str">
        <f t="shared" ca="1" si="116"/>
        <v/>
      </c>
      <c r="DL29" s="413" t="str">
        <f t="shared" ca="1" si="117"/>
        <v/>
      </c>
      <c r="DN29" s="425" t="str">
        <f ca="1">IF(DI35="","",CONCATENATE(DI35," - ",DJ35))</f>
        <v/>
      </c>
      <c r="DO29" s="295" t="str">
        <f ca="1">IF(DI36="","",CONCATENATE(DI36," - ",DJ36))</f>
        <v/>
      </c>
      <c r="DP29" s="295" t="str">
        <f ca="1">IF(DI37="","",CONCATENATE(DI37," - ",DJ37))</f>
        <v/>
      </c>
      <c r="DQ29" s="425" t="str">
        <f ca="1">IF(DK35="","",CONCATENATE(DK35," - ",DL35))</f>
        <v/>
      </c>
      <c r="DR29" s="295" t="str">
        <f ca="1">IF(DK36="","",CONCATENATE(DK36," - ",DL36))</f>
        <v/>
      </c>
      <c r="DS29" s="426" t="str">
        <f ca="1">IF(DK37="","",CONCATENATE(DK37," - ",DL37))</f>
        <v/>
      </c>
    </row>
    <row r="30" spans="1:123" s="292" customFormat="1" ht="15" customHeight="1" x14ac:dyDescent="0.3">
      <c r="A30" s="1181" t="str">
        <f ca="1">IF(ISERROR(MATCH(A29,event_dates,0)+MATCH(A29,OFFSET(event_dates,MATCH(A29,event_dates,0),0,500,1),0)),"",INDEX(events,MATCH(A29,event_dates,0)+MATCH(A29,OFFSET(event_dates,MATCH(A29,event_dates,0),0,500,1),0)))</f>
        <v/>
      </c>
      <c r="B30" s="1182"/>
      <c r="C30" s="1181" t="str">
        <f ca="1">IF(ISERROR(MATCH(C29,event_dates,0)+MATCH(C29,OFFSET(event_dates,MATCH(C29,event_dates,0),0,500,1),0)),"",INDEX(events,MATCH(C29,event_dates,0)+MATCH(C29,OFFSET(event_dates,MATCH(C29,event_dates,0),0,500,1),0)))</f>
        <v/>
      </c>
      <c r="D30" s="1182"/>
      <c r="E30" s="1181" t="str">
        <f ca="1">IF(ISERROR(MATCH(E29,event_dates,0)+MATCH(E29,OFFSET(event_dates,MATCH(E29,event_dates,0),0,500,1),0)),"",INDEX(events,MATCH(E29,event_dates,0)+MATCH(E29,OFFSET(event_dates,MATCH(E29,event_dates,0),0,500,1),0)))</f>
        <v/>
      </c>
      <c r="F30" s="1182"/>
      <c r="G30" s="1181" t="str">
        <f ca="1">IF(ISERROR(MATCH(G29,event_dates,0)+MATCH(G29,OFFSET(event_dates,MATCH(G29,event_dates,0),0,500,1),0)),"",INDEX(events,MATCH(G29,event_dates,0)+MATCH(G29,OFFSET(event_dates,MATCH(G29,event_dates,0),0,500,1),0)))</f>
        <v/>
      </c>
      <c r="H30" s="1182"/>
      <c r="I30" s="1181" t="str">
        <f ca="1">IF(ISERROR(MATCH(I29,event_dates,0)+MATCH(I29,OFFSET(event_dates,MATCH(I29,event_dates,0),0,500,1),0)),"",INDEX(events,MATCH(I29,event_dates,0)+MATCH(I29,OFFSET(event_dates,MATCH(I29,event_dates,0),0,500,1),0)))</f>
        <v/>
      </c>
      <c r="J30" s="1182"/>
      <c r="K30" s="1181" t="str">
        <f ca="1">IF(ISERROR(MATCH(K29,event_dates,0)+MATCH(K29,OFFSET(event_dates,MATCH(K29,event_dates,0),0,500,1),0)),"",INDEX(events,MATCH(K29,event_dates,0)+MATCH(K29,OFFSET(event_dates,MATCH(K29,event_dates,0),0,500,1),0)))</f>
        <v/>
      </c>
      <c r="L30" s="1182"/>
      <c r="M30" s="1181" t="str">
        <f ca="1">IF(ISERROR(MATCH(M29,event_dates,0)+MATCH(M29,OFFSET(event_dates,MATCH(M29,event_dates,0),0,500,1),0)),"",INDEX(events,MATCH(M29,event_dates,0)+MATCH(M29,OFFSET(event_dates,MATCH(M29,event_dates,0),0,500,1),0)))</f>
        <v/>
      </c>
      <c r="N30" s="1182"/>
      <c r="P30" s="295" t="str">
        <f t="shared" ref="P30:P34" ca="1" si="119">IF(DN87="","",DN87)</f>
        <v>Car 2 Gas - 80</v>
      </c>
      <c r="Q30" s="295" t="str">
        <f t="shared" ref="Q30:Q34" ca="1" si="120">IF(DO87="","",DO87)</f>
        <v/>
      </c>
      <c r="R30" s="295" t="str">
        <f t="shared" ref="R30:R34" ca="1" si="121">IF(DP87="","",DP87)</f>
        <v/>
      </c>
      <c r="S30" s="296" t="str">
        <f t="shared" ref="S30:S34" ca="1" si="122">IF(DQ87="","",DQ87)</f>
        <v/>
      </c>
      <c r="T30" s="295" t="str">
        <f t="shared" ref="T30:T34" ca="1" si="123">IF(DR87="","",DR87)</f>
        <v/>
      </c>
      <c r="U30" s="295" t="str">
        <f t="shared" ref="U30:U34" ca="1" si="124">IF(DS87="","",DS87)</f>
        <v/>
      </c>
      <c r="V30" s="1158" t="s">
        <v>502</v>
      </c>
      <c r="W30" s="1159"/>
      <c r="X30" s="445">
        <f ca="1">IF(DP92="",0,DP92)</f>
        <v>364.99</v>
      </c>
      <c r="Y30"/>
      <c r="AB30" s="299"/>
      <c r="AC30" s="358">
        <f>IF('Data Entry'!H14="","",'Data Entry'!H14)</f>
        <v>13</v>
      </c>
      <c r="AD30" s="356" t="str">
        <f>IF('Data Entry'!G14="","",'Data Entry'!G14)</f>
        <v>D. Store Card 1</v>
      </c>
      <c r="AE30" s="363">
        <f>IF('Data Entry'!J14="","",'Data Entry'!J14)</f>
        <v>30</v>
      </c>
      <c r="AF30" s="402">
        <f>IF('Data Entry'!I14="","",'Data Entry'!I14)</f>
        <v>200</v>
      </c>
      <c r="AG30" s="300"/>
      <c r="AH30"/>
      <c r="AI30" s="304" t="str">
        <f t="shared" ca="1" si="97"/>
        <v/>
      </c>
      <c r="AJ30" s="305" t="str">
        <f t="shared" ca="1" si="75"/>
        <v/>
      </c>
      <c r="AK30" s="306" t="str">
        <f t="shared" ca="1" si="76"/>
        <v/>
      </c>
      <c r="AL30" s="307" t="str">
        <f t="shared" ca="1" si="77"/>
        <v/>
      </c>
      <c r="AM30" s="304" t="str">
        <f t="shared" ca="1" si="98"/>
        <v/>
      </c>
      <c r="AN30" s="305" t="str">
        <f t="shared" ca="1" si="78"/>
        <v/>
      </c>
      <c r="AO30" s="306" t="str">
        <f t="shared" ca="1" si="79"/>
        <v/>
      </c>
      <c r="AP30" s="307" t="str">
        <f t="shared" ca="1" si="80"/>
        <v/>
      </c>
      <c r="AQ30" s="304" t="str">
        <f t="shared" ca="1" si="99"/>
        <v/>
      </c>
      <c r="AR30" s="305" t="str">
        <f t="shared" ca="1" si="81"/>
        <v/>
      </c>
      <c r="AS30" s="306" t="str">
        <f t="shared" ca="1" si="82"/>
        <v/>
      </c>
      <c r="AT30" s="307" t="str">
        <f t="shared" ca="1" si="83"/>
        <v/>
      </c>
      <c r="AU30" s="304" t="str">
        <f t="shared" ca="1" si="100"/>
        <v/>
      </c>
      <c r="AV30" s="305" t="str">
        <f t="shared" ca="1" si="84"/>
        <v/>
      </c>
      <c r="AW30" s="306" t="str">
        <f t="shared" ca="1" si="85"/>
        <v/>
      </c>
      <c r="AX30" s="307" t="str">
        <f t="shared" ca="1" si="86"/>
        <v/>
      </c>
      <c r="AY30" s="304" t="str">
        <f t="shared" ca="1" si="101"/>
        <v/>
      </c>
      <c r="AZ30" s="305" t="str">
        <f t="shared" ca="1" si="87"/>
        <v/>
      </c>
      <c r="BA30" s="306" t="str">
        <f t="shared" ca="1" si="88"/>
        <v/>
      </c>
      <c r="BB30" s="307" t="str">
        <f t="shared" ca="1" si="89"/>
        <v/>
      </c>
      <c r="BC30" s="304" t="str">
        <f t="shared" ca="1" si="102"/>
        <v/>
      </c>
      <c r="BD30" s="305" t="str">
        <f t="shared" ca="1" si="90"/>
        <v/>
      </c>
      <c r="BE30" s="306" t="str">
        <f t="shared" ca="1" si="91"/>
        <v/>
      </c>
      <c r="BF30" s="307" t="str">
        <f t="shared" ca="1" si="92"/>
        <v/>
      </c>
      <c r="BG30" s="304" t="str">
        <f t="shared" ca="1" si="103"/>
        <v/>
      </c>
      <c r="BH30" s="305" t="str">
        <f t="shared" ca="1" si="93"/>
        <v/>
      </c>
      <c r="BI30" s="306" t="str">
        <f t="shared" ca="1" si="94"/>
        <v/>
      </c>
      <c r="BJ30" s="307" t="str">
        <f t="shared" ca="1" si="95"/>
        <v/>
      </c>
      <c r="BL30" s="412" t="str">
        <f ca="1">IF(OR(BM30="",BM30=0),"",MAX(BL$5:BL29)+1)</f>
        <v/>
      </c>
      <c r="BM30" s="316" t="str">
        <f ca="1">IFERROR(INDEX($AJ$6:$AJ$17, ROWS(BM$4:$BM28)), IFERROR(INDEX($AN$6:$AN$17, ROWS(BM$4:$BM28)-ROWS($AJ$6:$AJ$17)), IFERROR(INDEX($AR$6:$AR$17, ROWS(BM$4:$BM28)-ROWS($AJ$6:$AJ$17)-ROWS($AN$6:$AN$17)),IFERROR(INDEX($AV$6:$AV$17, ROWS(BM$4:$BM28)-ROWS($AJ$6:$AJ$17)-ROWS($AN$6:$AN$17)-ROWS($AR$6:$AR$17)),IFERROR(INDEX($AZ$6:$AZ$17, ROWS(BM$4:$BM28)-ROWS($AJ$6:$AJ$17)-ROWS($AN$6:$AN$17)-ROWS($AR$6:$AR$17)-ROWS($AV$6:$AV$17)),IFERROR(INDEX($BD$6:$BD$17, ROWS(BM$4:$BM28)-ROWS($AJ$6:$AJ$17)-ROWS($AN$6:$AN$17)-ROWS($AR$6:$AR$17)-ROWS($AV$6:$AV$17)-ROWS($AZ$6:$AZ$17)),IFERROR(INDEX($BH$6:$BH$17, ROWS(BM$4:$BM28)-ROWS($AJ$6:$AJ$17)-ROWS($AN$6:$AN$17)-ROWS($AR$6:$AR$17)-ROWS($AV$6:$AV$17)-ROWS($AZ$6:$AZ$17)-ROWS($BD$6:$BD$17)), "")))))))</f>
        <v/>
      </c>
      <c r="BN30" s="316" t="str">
        <f t="shared" ca="1" si="35"/>
        <v/>
      </c>
      <c r="BO30" s="316" t="str">
        <f ca="1">IF(OR(BP30="",BP30=0),"",MAX(BO$5:BO29)+1)</f>
        <v/>
      </c>
      <c r="BP30" s="316" t="str">
        <f ca="1">IFERROR(INDEX($AK$6:$AK$17, ROWS($BP$4:BP28)), IFERROR(INDEX($AO$6:$AO$17, ROWS($BP$4:BP28)-ROWS($AK$6:$AK$17)), IFERROR(INDEX($AS$6:$AS$17, ROWS($BP$4:BP28)-ROWS($AK$6:$AK$17)-ROWS($AO$6:$AO$17)),IFERROR(INDEX($AW$6:$AW$17, ROWS($BP$4:BP28)-ROWS($AK$6:$AK$17)-ROWS($AO$6:$AO$17)-ROWS($AS$6:$AS$17)),IFERROR(INDEX($BA$6:$BA$17, ROWS($BP$4:BP28)-ROWS($AK$6:$AK$17)-ROWS($AO$6:$AO$17)-ROWS($AS$6:$AS$17)-ROWS($AW$6:$AW$17)),IFERROR(INDEX($BE$6:$BE$17, ROWS($BP$4:BP28)-ROWS($AK$6:$AK$17)-ROWS($AO$6:$AO$17)-ROWS($AS$6:$AS$17)-ROWS($AW$6:$AW$17)-ROWS($BA$6:$BA$17)),IFERROR(INDEX($BI$6:$BI$17, ROWS($BP$4:BP28)-ROWS($AK$6:$AK$17)-ROWS($AO$6:$AO$17)-ROWS($AS$6:$AS$17)-ROWS($AW$6:$AW$17)-ROWS($BA$6:$BA$17)-ROWS($BE$6:$BE$17)), "")))))))</f>
        <v/>
      </c>
      <c r="BQ30" s="316" t="str">
        <f t="shared" ca="1" si="36"/>
        <v/>
      </c>
      <c r="BR30" s="413" t="str">
        <f t="shared" ca="1" si="37"/>
        <v/>
      </c>
      <c r="BS30" s="412" t="str">
        <f ca="1">IF(OR(BT30="",BT30=0),"",MAX(BS$5:BS29)+1)</f>
        <v/>
      </c>
      <c r="BT30" s="316" t="str">
        <f ca="1">IFERROR(INDEX($AJ$22:$AJ$33, ROWS($BT$4:BT28)), IFERROR(INDEX($AN$22:$AN$33, ROWS($BT$4:BT28)-ROWS($AJ$22:$AJ$33)), IFERROR(INDEX($AR$22:$AR$33, ROWS($BT$4:BT28)-ROWS($AJ$22:$AJ$33)-ROWS($AN$22:$AN$33)),IFERROR(INDEX($AV$22:$AV$33, ROWS($BT$4:BT28)-ROWS($AJ$22:$AJ$33)-ROWS($AN$22:$AN$33)-ROWS($AR$22:$AR$33)),IFERROR(INDEX($AZ$22:$AZ$33, ROWS($BT$4:BT28)-ROWS($AJ$22:$AJ$33)-ROWS($AN$22:$AN$33)-ROWS($AR$22:$AR$33)-ROWS($AV$22:$AV$33)),IFERROR(INDEX($BD$22:$BD$33, ROWS($BT$4:BT28)-ROWS($AJ$22:$AJ$33)-ROWS($AN$22:$AN$33)-ROWS($AR$22:$AR$33)-ROWS($AV$22:$AV$33)-ROWS($AZ$22:$AZ$33)),IFERROR(INDEX($BH$22:$BH$33, ROWS($BT$4:BT28)-ROWS($AJ$22:$AJ$33)-ROWS($AN$22:$AN$33)-ROWS($AR$22:$AR$33)-ROWS($AV$22:$AV$33)-ROWS($AZ$22:$AZ$33)-ROWS($BD$22:$BD$33)), "")))))))</f>
        <v/>
      </c>
      <c r="BU30" s="316" t="str">
        <f t="shared" ca="1" si="38"/>
        <v/>
      </c>
      <c r="BV30" s="316" t="str">
        <f ca="1">IF(OR(BW30="",BW30=0),"",MAX(BV$5:BV29)+1)</f>
        <v/>
      </c>
      <c r="BW30" s="316" t="str">
        <f ca="1">IFERROR(INDEX($AK$22:$AK$33, ROWS($BW$4:BW28)), IFERROR(INDEX($AO$22:$AO$33, ROWS($BW$4:BW28)-ROWS($AK$22:$AK$33)), IFERROR(INDEX($AS$22:$AS$33, ROWS($BW$4:BW28)-ROWS($AK$22:$AK$33)-ROWS($AO$22:$AO$33)),IFERROR(INDEX($AW$22:$AW$33, ROWS($BW$4:BW28)-ROWS($AK$22:$AK$33)-ROWS($AO$22:$AO$33)-ROWS($AS$22:$AS$33)),IFERROR(INDEX($BA$22:$BA$33, ROWS($BW$4:BW28)-ROWS($AK$22:$AK$33)-ROWS($AO$22:$AO$33)-ROWS($AS$22:$AS$33)-ROWS($AW$22:$AW$33)),IFERROR(INDEX($BE$22:$BE$33, ROWS($BW$4:BW28)-ROWS($AK$22:$AK$33)-ROWS($AO$22:$AO$33)-ROWS($AS$22:$AS$33)-ROWS($AW$22:$AW$33)-ROWS($BA$22:$BA$33)),IFERROR(INDEX($BI$22:$BI$33, ROWS($BW$4:BW28)-ROWS($AK$22:$AK$33)-ROWS($AO$22:$AO$33)-ROWS($AS$22:$AS$33)-ROWS($AW$22:$AW$33)-ROWS($BA$22:$BA$33)-ROWS($BE$22:$BE$33)), "")))))))</f>
        <v/>
      </c>
      <c r="BX30" s="316" t="str">
        <f t="shared" ca="1" si="39"/>
        <v/>
      </c>
      <c r="BY30" s="413" t="str">
        <f t="shared" ca="1" si="40"/>
        <v/>
      </c>
      <c r="BZ30" s="412">
        <f ca="1">IF(OR(CA30="",CA30=0),"",MAX(BZ$5:BZ29)+1)</f>
        <v>10</v>
      </c>
      <c r="CA30" s="316" t="str">
        <f ca="1">IFERROR(INDEX($AJ$38:$AJ$49, ROWS($CA$4:CA28)), IFERROR(INDEX($AN$38:$AN$49, ROWS($CA$4:CA28)-ROWS($AJ$38:$AJ$49)), IFERROR(INDEX($AR$38:$AR$49, ROWS($CA$4:CA28)-ROWS($AJ$38:$AJ$49)-ROWS($AN$38:$AN$49)),IFERROR(INDEX($AV$38:$AV$49, ROWS($CA$4:CA28)-ROWS($AJ$38:$AJ$49)-ROWS($AN$38:$AN$49)-ROWS($AR$38:$AR$49)),IFERROR(INDEX($AZ$38:$AZ$49, ROWS($CA$4:CA28)-ROWS($AJ$38:$AJ$49)-ROWS($AN$38:$AN$49)-ROWS($AR$38:$AR$49)-ROWS($AV$38:$AV$49)),IFERROR(INDEX($BD$38:$BD$49, ROWS($CA$4:CA28)-ROWS($AJ$38:$AJ$49)-ROWS($AN$38:$AN$49)-ROWS($AR$38:$AR$49)-ROWS($AV$38:$AV$49)-ROWS($AZ$38:$AZ$49)),IFERROR(INDEX($BH$38:$BH$49, ROWS($CA$4:CA28)-ROWS($AJ$38:$AJ$49)-ROWS($AN$38:$AN$49)-ROWS($AR$38:$AR$49)-ROWS($AV$38:$AV$49)-ROWS($AZ$38:$AZ$49)-ROWS($BD$38:$BD$49)), "")))))))</f>
        <v>Cellular</v>
      </c>
      <c r="CB30" s="316" t="str">
        <f t="shared" ca="1" si="41"/>
        <v/>
      </c>
      <c r="CC30" s="316">
        <f ca="1">IF(OR(CD30="",CD30=0),"",MAX(CC$5:CC29)+1)</f>
        <v>10</v>
      </c>
      <c r="CD30" s="316">
        <f ca="1">IFERROR(INDEX($AK$38:$AK$49, ROWS($CD$4:CD28)), IFERROR(INDEX($AO$38:$AO$49, ROWS($CD$4:CD28)-ROWS($AK$38:$AK$49)), IFERROR(INDEX($AS$38:$AS$49, ROWS($CD$4:CD28)-ROWS($AK$38:$AK$49)-ROWS($AO$38:$AO$49)),IFERROR(INDEX($AW$38:$AW$49, ROWS($CD$4:CD28)-ROWS($AK$38:$AK$49)-ROWS($AO$38:$AO$49)-ROWS($AS$38:$AS$49)),IFERROR(INDEX($BA$38:$BA$49, ROWS($CD$4:CD28)-ROWS($AK$38:$AK$49)-ROWS($AO$38:$AO$49)-ROWS($AS$38:$AS$49)-ROWS($AW$38:$AW$49)),IFERROR(INDEX($BE$38:$BE$49, ROWS($CD$4:CD28)-ROWS($AK$38:$AK$49)-ROWS($AO$38:$AO$49)-ROWS($AS$38:$AS$49)-ROWS($AW$38:$AW$49)-ROWS($BA$38:$BA$49)),IFERROR(INDEX($BI$38:$BI$49, ROWS($CD$4:CD28)-ROWS($AK$38:$AK$49)-ROWS($AO$38:$AO$49)-ROWS($AS$38:$AS$49)-ROWS($AW$38:$AW$49)-ROWS($BA$38:$BA$49)-ROWS($BE$38:$BE$49)), "")))))))</f>
        <v>225</v>
      </c>
      <c r="CE30" s="316" t="str">
        <f t="shared" ca="1" si="42"/>
        <v/>
      </c>
      <c r="CF30" s="413" t="str">
        <f t="shared" ca="1" si="43"/>
        <v/>
      </c>
      <c r="CG30" s="412">
        <f ca="1">IF(OR(CH30="",CH30=0),"",MAX(CG$5:CG29)+1)</f>
        <v>5</v>
      </c>
      <c r="CH30" s="316" t="str">
        <f ca="1">IFERROR(INDEX($AJ$54:$AJ$65, ROWS($CH$4:CH28)), IFERROR(INDEX($AN$54:$AN$65, ROWS($CH$4:CH28)-ROWS($AJ$54:$AJ$65)), IFERROR(INDEX($AR$54:$AR$65, ROWS($CH$4:CH28)-ROWS($AJ$54:$AJ$65)-ROWS($AN$54:$AN$65)),IFERROR(INDEX($AV$54:$AV$65, ROWS($CH$4:CH28)-ROWS($AJ$54:$AJ$65)-ROWS($AN$54:$AN$65)-ROWS($AR$54:$AR$65)),IFERROR(INDEX($AZ$54:$AZ$65, ROWS($CH$4:CH28)-ROWS($AJ$54:$AJ$65)-ROWS($AN$54:$AN$65)-ROWS($AR$54:$AR$65)-ROWS($AV$54:$AV$65)),IFERROR(INDEX($BD$54:$BD$65, ROWS($CH$4:CH28)-ROWS($AJ$54:$AJ$65)-ROWS($AN$54:$AN$65)-ROWS($AR$54:$AR$65)-ROWS($AV$54:$AV$65)-ROWS($AZ$54:$AZ$65)),IFERROR(INDEX($BH$54:$BH$65, ROWS($CH$4:CH28)-ROWS($AJ$54:$AJ$65)-ROWS($AN$54:$AN$65)-ROWS($AR$54:$AR$65)-ROWS($AV$54:$AV$65)-ROWS($AZ$54:$AZ$65)-ROWS($BD$54:$BD$65)), "")))))))</f>
        <v>Auto Insurance</v>
      </c>
      <c r="CI30" s="316" t="str">
        <f t="shared" ca="1" si="44"/>
        <v/>
      </c>
      <c r="CJ30" s="316">
        <f ca="1">IF(OR(CK30="",CK30=0),"",MAX(CJ$5:CJ29)+1)</f>
        <v>5</v>
      </c>
      <c r="CK30" s="316">
        <f ca="1">IFERROR(INDEX($AK$54:$AK$65, ROWS($CK$4:CK28)), IFERROR(INDEX($AO$54:$AO$65, ROWS($CK$4:CK28)-ROWS($AK$54:$AK$65)), IFERROR(INDEX($AS$54:$AS$65, ROWS($CK$4:CK28)-ROWS($AK$54:$AK$65)-ROWS($AO$54:$AO$65)),IFERROR(INDEX($AW$54:$AW$65, ROWS($CK$4:CK28)-ROWS($AK$54:$AK$65)-ROWS($AO$54:$AO$65)-ROWS($AS$54:$AS$65)),IFERROR(INDEX($BA$54:$BA$65, ROWS($CK$4:CK28)-ROWS($AK$54:$AK$65)-ROWS($AO$54:$AO$65)-ROWS($AS$54:$AS$65)-ROWS($AW$54:$AW$65)),IFERROR(INDEX($BE$54:$BE$65, ROWS($CK$4:CK28)-ROWS($AK$54:$AK$65)-ROWS($AO$54:$AO$65)-ROWS($AS$54:$AS$65)-ROWS($AW$54:$AW$65)-ROWS($BA$54:$BA$65)),IFERROR(INDEX($BI$54:$BI$65, ROWS($CK$4:CK28)-ROWS($AK$54:$AK$65)-ROWS($AO$54:$AO$65)-ROWS($AS$54:$AS$65)-ROWS($AW$54:$AW$65)-ROWS($BA$54:$BA$65)-ROWS($BE$54:$BE$65)), "")))))))</f>
        <v>180</v>
      </c>
      <c r="CL30" s="316" t="str">
        <f t="shared" ca="1" si="45"/>
        <v/>
      </c>
      <c r="CM30" s="413" t="str">
        <f t="shared" ca="1" si="46"/>
        <v/>
      </c>
      <c r="CN30" s="412" t="str">
        <f ca="1">IF(OR(CO30="",CO30=0),"",MAX(CN$5:CN29)+1)</f>
        <v/>
      </c>
      <c r="CO30" s="316" t="str">
        <f ca="1">IFERROR(INDEX($AJ$70:$AJ$81, ROWS($CO$4:CO28)), IFERROR(INDEX($AN$70:$AN$81, ROWS($CO$4:CO28)-ROWS($AJ$70:$AJ$81)), IFERROR(INDEX($AR$70:$AR$81, ROWS($CO$4:CO28)-ROWS($AJ$70:$AJ$81)-ROWS($AN$70:$AN$81)),IFERROR(INDEX($AV$70:$AV$81, ROWS($CO$4:CO28)-ROWS($AJ$70:$AJ$81)-ROWS($AN$70:$AN$81)-ROWS($AR$70:$AR$81)),IFERROR(INDEX($AZ$70:$AZ$81, ROWS($CO$4:CO28)-ROWS($AJ$70:$AJ$81)-ROWS($AN$70:$AN$81)-ROWS($AR$70:$AR$81)-ROWS($AV$70:$AV$81)),IFERROR(INDEX($BD$70:$BD$81, ROWS($CO$4:CO28)-ROWS($AJ$70:$AJ$81)-ROWS($AN$70:$AN$81)-ROWS($AR$70:$AR$81)-ROWS($AV$70:$AV$81)-ROWS($AZ$70:$AZ$81)),IFERROR(INDEX($BH$70:$BH$81, ROWS($CO$4:CO28)-ROWS($AJ$70:$AJ$81)-ROWS($AN$70:$AN$81)-ROWS($AR$70:$AR$81)-ROWS($AV$70:$AV$81)-ROWS($AZ$70:$AZ$81)-ROWS($BD$70:$BD$81)), "")))))))</f>
        <v/>
      </c>
      <c r="CP30" s="316" t="str">
        <f t="shared" ca="1" si="47"/>
        <v/>
      </c>
      <c r="CQ30" s="316" t="str">
        <f ca="1">IF(OR(CR30="",CR30=0),"",MAX(CQ$5:CQ29)+1)</f>
        <v/>
      </c>
      <c r="CR30" s="316" t="str">
        <f ca="1">IFERROR(INDEX($AK$70:$AK$81, ROWS($CR$4:CR28)), IFERROR(INDEX($AO$70:$AO$81, ROWS($CR$4:CR28)-ROWS($AK$70:$AK$81)), IFERROR(INDEX($AS$70:$AS$81, ROWS($CR$4:CR28)-ROWS($AK$70:$AK$81)-ROWS($AO$70:$AO$81)),IFERROR(INDEX($AW$70:$AW$81, ROWS($CR$4:CR28)-ROWS($AK$70:$AK$81)-ROWS($AO$70:$AO$81)-ROWS($AS$70:$AS$81)),IFERROR(INDEX($BA$70:$BA$81, ROWS($CR$4:CR28)-ROWS($AK$70:$AK$81)-ROWS($AO$70:$AO$81)-ROWS($AS$70:$AS$81)-ROWS($AW$70:$AW$81)),IFERROR(INDEX($BE$70:$BE$81, ROWS($CR$4:CR28)-ROWS($AK$70:$AK$81)-ROWS($AO$70:$AO$81)-ROWS($AS$70:$AS$81)-ROWS($AW$70:$AW$81)-ROWS($BA$70:$BA$81)),IFERROR(INDEX($BI$70:$BI$81, ROWS($CR$4:CR28)-ROWS($AK$70:$AK$81)-ROWS($AO$70:$AO$81)-ROWS($AS$70:$AS$81)-ROWS($AW$70:$AW$81)-ROWS($BA$70:$BA$81)-ROWS($BE$70:$BE$81)), "")))))))</f>
        <v/>
      </c>
      <c r="CS30" s="316" t="str">
        <f t="shared" ca="1" si="48"/>
        <v/>
      </c>
      <c r="CT30" s="413" t="str">
        <f t="shared" ca="1" si="49"/>
        <v/>
      </c>
      <c r="CU30" s="412" t="str">
        <f>IF(OR(CV30="",CV30=0),"",MAX(CU$5:CU29)+1)</f>
        <v/>
      </c>
      <c r="CV30" s="316" t="str">
        <f>IFERROR(INDEX($AJ$86:$AJ$97, ROWS($CV$4:CV28)), IFERROR(INDEX($AN$86:$AN$97, ROWS($CV$4:CV28)-ROWS($AJ$86:$AJ$97)), ""))</f>
        <v/>
      </c>
      <c r="CW30" s="316" t="str">
        <f t="shared" si="50"/>
        <v/>
      </c>
      <c r="CX30" s="316" t="str">
        <f>IF(OR(CY30="",CY30=0),"",MAX(CX$5:CX29)+1)</f>
        <v/>
      </c>
      <c r="CY30" s="316" t="str">
        <f>IFERROR(INDEX($AK$86:$AK$97, ROWS($CY$4:CY28)), IFERROR(INDEX($AO$86:$AO$97, ROWS($CY$4:CY28)-ROWS($AK$86:$AK$97)), ""))</f>
        <v/>
      </c>
      <c r="CZ30" s="316" t="str">
        <f t="shared" si="51"/>
        <v/>
      </c>
      <c r="DA30" s="413" t="str">
        <f t="shared" si="52"/>
        <v/>
      </c>
      <c r="DC30" s="438">
        <f ca="1">IF(OR(DD30="",DD30=0),"",MAX(DC$25:DC29)+1)</f>
        <v>4</v>
      </c>
      <c r="DD30" s="434" t="str">
        <f t="shared" ca="1" si="110"/>
        <v>D. Store Card 4</v>
      </c>
      <c r="DE30" s="413">
        <f t="shared" ca="1" si="111"/>
        <v>30</v>
      </c>
      <c r="DF30" s="431" t="str">
        <f ca="1">IF(OR(DG30="",DG30=0),"",MAX(DF$25:DF29)+1)</f>
        <v/>
      </c>
      <c r="DG30" s="412" t="str">
        <f t="shared" ca="1" si="112"/>
        <v/>
      </c>
      <c r="DH30" s="413" t="str">
        <f t="shared" ca="1" si="113"/>
        <v/>
      </c>
      <c r="DI30" s="412" t="str">
        <f t="shared" ca="1" si="114"/>
        <v>D. Store Card 1</v>
      </c>
      <c r="DJ30" s="413">
        <f t="shared" ca="1" si="115"/>
        <v>30</v>
      </c>
      <c r="DK30" s="412" t="str">
        <f t="shared" ca="1" si="116"/>
        <v/>
      </c>
      <c r="DL30" s="413" t="str">
        <f t="shared" ca="1" si="117"/>
        <v/>
      </c>
      <c r="DN30" s="425" t="str">
        <f ca="1">IF(DI38="","",CONCATENATE(DI38," - ",DJ38))</f>
        <v/>
      </c>
      <c r="DO30" s="295" t="str">
        <f ca="1">IF(DI39="","",CONCATENATE(DI39," - ",DJ39))</f>
        <v/>
      </c>
      <c r="DP30" s="295" t="str">
        <f ca="1">IF(DI40="","",CONCATENATE(DI40," - ",DJ40))</f>
        <v/>
      </c>
      <c r="DQ30" s="425" t="str">
        <f ca="1">IF(DK38="","",CONCATENATE(DK38," - ",DL38))</f>
        <v/>
      </c>
      <c r="DR30" s="295" t="str">
        <f ca="1">IF(DK39="","",CONCATENATE(DK39," - ",DL39))</f>
        <v/>
      </c>
      <c r="DS30" s="426" t="str">
        <f ca="1">IF(DK40="","",CONCATENATE(DK40," - ",DL40))</f>
        <v/>
      </c>
    </row>
    <row r="31" spans="1:123" s="292" customFormat="1" ht="15" customHeight="1" thickBot="1" x14ac:dyDescent="0.35">
      <c r="A31" s="1183"/>
      <c r="B31" s="1182"/>
      <c r="C31" s="1183"/>
      <c r="D31" s="1182"/>
      <c r="E31" s="1183"/>
      <c r="F31" s="1182"/>
      <c r="G31" s="1183"/>
      <c r="H31" s="1182"/>
      <c r="I31" s="1183"/>
      <c r="J31" s="1182"/>
      <c r="K31" s="1183"/>
      <c r="L31" s="1182"/>
      <c r="M31" s="1183"/>
      <c r="N31" s="1182"/>
      <c r="P31" s="295" t="str">
        <f t="shared" ca="1" si="119"/>
        <v/>
      </c>
      <c r="Q31" s="295" t="str">
        <f t="shared" ca="1" si="120"/>
        <v/>
      </c>
      <c r="R31" s="295" t="str">
        <f t="shared" ca="1" si="121"/>
        <v/>
      </c>
      <c r="S31" s="296" t="str">
        <f t="shared" ca="1" si="122"/>
        <v/>
      </c>
      <c r="T31" s="295" t="str">
        <f t="shared" ca="1" si="123"/>
        <v/>
      </c>
      <c r="U31" s="295" t="str">
        <f t="shared" ca="1" si="124"/>
        <v/>
      </c>
      <c r="V31" s="1158" t="s">
        <v>507</v>
      </c>
      <c r="W31" s="1159"/>
      <c r="X31" s="445">
        <f ca="1">IF(DS92="",0,DS92)</f>
        <v>400</v>
      </c>
      <c r="Y31"/>
      <c r="AB31" s="299"/>
      <c r="AC31" s="358">
        <f>IF('Data Entry'!H15="","",'Data Entry'!H15)</f>
        <v>15</v>
      </c>
      <c r="AD31" s="356" t="str">
        <f>IF('Data Entry'!G15="","",'Data Entry'!G15)</f>
        <v>D. Store Card 2</v>
      </c>
      <c r="AE31" s="363">
        <f>IF('Data Entry'!J15="","",'Data Entry'!J15)</f>
        <v>30</v>
      </c>
      <c r="AF31" s="402">
        <f>IF('Data Entry'!I15="","",'Data Entry'!I15)</f>
        <v>350</v>
      </c>
      <c r="AG31" s="300"/>
      <c r="AH31"/>
      <c r="AI31" s="302" t="str">
        <f t="shared" ca="1" si="97"/>
        <v/>
      </c>
      <c r="AJ31" s="293" t="str">
        <f t="shared" ca="1" si="75"/>
        <v/>
      </c>
      <c r="AK31" s="293" t="str">
        <f t="shared" ca="1" si="76"/>
        <v/>
      </c>
      <c r="AL31" s="303" t="str">
        <f t="shared" ca="1" si="77"/>
        <v/>
      </c>
      <c r="AM31" s="302" t="str">
        <f t="shared" ca="1" si="98"/>
        <v/>
      </c>
      <c r="AN31" s="293" t="str">
        <f t="shared" ca="1" si="78"/>
        <v/>
      </c>
      <c r="AO31" s="293" t="str">
        <f t="shared" ca="1" si="79"/>
        <v/>
      </c>
      <c r="AP31" s="303" t="str">
        <f t="shared" ca="1" si="80"/>
        <v/>
      </c>
      <c r="AQ31" s="302" t="str">
        <f t="shared" ca="1" si="99"/>
        <v/>
      </c>
      <c r="AR31" s="293" t="str">
        <f t="shared" ca="1" si="81"/>
        <v/>
      </c>
      <c r="AS31" s="293" t="str">
        <f t="shared" ca="1" si="82"/>
        <v/>
      </c>
      <c r="AT31" s="303" t="str">
        <f t="shared" ca="1" si="83"/>
        <v/>
      </c>
      <c r="AU31" s="302" t="str">
        <f t="shared" ca="1" si="100"/>
        <v/>
      </c>
      <c r="AV31" s="293" t="str">
        <f t="shared" ca="1" si="84"/>
        <v/>
      </c>
      <c r="AW31" s="293" t="str">
        <f t="shared" ca="1" si="85"/>
        <v/>
      </c>
      <c r="AX31" s="303" t="str">
        <f t="shared" ca="1" si="86"/>
        <v/>
      </c>
      <c r="AY31" s="302" t="str">
        <f t="shared" ca="1" si="101"/>
        <v/>
      </c>
      <c r="AZ31" s="293" t="str">
        <f t="shared" ca="1" si="87"/>
        <v/>
      </c>
      <c r="BA31" s="293" t="str">
        <f t="shared" ca="1" si="88"/>
        <v/>
      </c>
      <c r="BB31" s="303" t="str">
        <f t="shared" ca="1" si="89"/>
        <v/>
      </c>
      <c r="BC31" s="302" t="str">
        <f t="shared" ca="1" si="102"/>
        <v/>
      </c>
      <c r="BD31" s="293" t="str">
        <f t="shared" ca="1" si="90"/>
        <v/>
      </c>
      <c r="BE31" s="293" t="str">
        <f t="shared" ca="1" si="91"/>
        <v/>
      </c>
      <c r="BF31" s="303" t="str">
        <f t="shared" ca="1" si="92"/>
        <v/>
      </c>
      <c r="BG31" s="302" t="str">
        <f t="shared" ca="1" si="103"/>
        <v/>
      </c>
      <c r="BH31" s="293" t="str">
        <f t="shared" ca="1" si="93"/>
        <v/>
      </c>
      <c r="BI31" s="293" t="str">
        <f t="shared" ca="1" si="94"/>
        <v/>
      </c>
      <c r="BJ31" s="303" t="str">
        <f t="shared" ca="1" si="95"/>
        <v/>
      </c>
      <c r="BL31" s="412" t="str">
        <f ca="1">IF(OR(BM31="",BM31=0),"",MAX(BL$5:BL30)+1)</f>
        <v/>
      </c>
      <c r="BM31" s="316" t="str">
        <f ca="1">IFERROR(INDEX($AJ$6:$AJ$17, ROWS(BM$4:$BM29)), IFERROR(INDEX($AN$6:$AN$17, ROWS(BM$4:$BM29)-ROWS($AJ$6:$AJ$17)), IFERROR(INDEX($AR$6:$AR$17, ROWS(BM$4:$BM29)-ROWS($AJ$6:$AJ$17)-ROWS($AN$6:$AN$17)),IFERROR(INDEX($AV$6:$AV$17, ROWS(BM$4:$BM29)-ROWS($AJ$6:$AJ$17)-ROWS($AN$6:$AN$17)-ROWS($AR$6:$AR$17)),IFERROR(INDEX($AZ$6:$AZ$17, ROWS(BM$4:$BM29)-ROWS($AJ$6:$AJ$17)-ROWS($AN$6:$AN$17)-ROWS($AR$6:$AR$17)-ROWS($AV$6:$AV$17)),IFERROR(INDEX($BD$6:$BD$17, ROWS(BM$4:$BM29)-ROWS($AJ$6:$AJ$17)-ROWS($AN$6:$AN$17)-ROWS($AR$6:$AR$17)-ROWS($AV$6:$AV$17)-ROWS($AZ$6:$AZ$17)),IFERROR(INDEX($BH$6:$BH$17, ROWS(BM$4:$BM29)-ROWS($AJ$6:$AJ$17)-ROWS($AN$6:$AN$17)-ROWS($AR$6:$AR$17)-ROWS($AV$6:$AV$17)-ROWS($AZ$6:$AZ$17)-ROWS($BD$6:$BD$17)), "")))))))</f>
        <v/>
      </c>
      <c r="BN31" s="316" t="str">
        <f t="shared" ca="1" si="35"/>
        <v/>
      </c>
      <c r="BO31" s="316" t="str">
        <f ca="1">IF(OR(BP31="",BP31=0),"",MAX(BO$5:BO30)+1)</f>
        <v/>
      </c>
      <c r="BP31" s="316" t="str">
        <f ca="1">IFERROR(INDEX($AK$6:$AK$17, ROWS($BP$4:BP29)), IFERROR(INDEX($AO$6:$AO$17, ROWS($BP$4:BP29)-ROWS($AK$6:$AK$17)), IFERROR(INDEX($AS$6:$AS$17, ROWS($BP$4:BP29)-ROWS($AK$6:$AK$17)-ROWS($AO$6:$AO$17)),IFERROR(INDEX($AW$6:$AW$17, ROWS($BP$4:BP29)-ROWS($AK$6:$AK$17)-ROWS($AO$6:$AO$17)-ROWS($AS$6:$AS$17)),IFERROR(INDEX($BA$6:$BA$17, ROWS($BP$4:BP29)-ROWS($AK$6:$AK$17)-ROWS($AO$6:$AO$17)-ROWS($AS$6:$AS$17)-ROWS($AW$6:$AW$17)),IFERROR(INDEX($BE$6:$BE$17, ROWS($BP$4:BP29)-ROWS($AK$6:$AK$17)-ROWS($AO$6:$AO$17)-ROWS($AS$6:$AS$17)-ROWS($AW$6:$AW$17)-ROWS($BA$6:$BA$17)),IFERROR(INDEX($BI$6:$BI$17, ROWS($BP$4:BP29)-ROWS($AK$6:$AK$17)-ROWS($AO$6:$AO$17)-ROWS($AS$6:$AS$17)-ROWS($AW$6:$AW$17)-ROWS($BA$6:$BA$17)-ROWS($BE$6:$BE$17)), "")))))))</f>
        <v/>
      </c>
      <c r="BQ31" s="316" t="str">
        <f t="shared" ca="1" si="36"/>
        <v/>
      </c>
      <c r="BR31" s="413" t="str">
        <f t="shared" ca="1" si="37"/>
        <v/>
      </c>
      <c r="BS31" s="412" t="str">
        <f ca="1">IF(OR(BT31="",BT31=0),"",MAX(BS$5:BS30)+1)</f>
        <v/>
      </c>
      <c r="BT31" s="316" t="str">
        <f ca="1">IFERROR(INDEX($AJ$22:$AJ$33, ROWS($BT$4:BT29)), IFERROR(INDEX($AN$22:$AN$33, ROWS($BT$4:BT29)-ROWS($AJ$22:$AJ$33)), IFERROR(INDEX($AR$22:$AR$33, ROWS($BT$4:BT29)-ROWS($AJ$22:$AJ$33)-ROWS($AN$22:$AN$33)),IFERROR(INDEX($AV$22:$AV$33, ROWS($BT$4:BT29)-ROWS($AJ$22:$AJ$33)-ROWS($AN$22:$AN$33)-ROWS($AR$22:$AR$33)),IFERROR(INDEX($AZ$22:$AZ$33, ROWS($BT$4:BT29)-ROWS($AJ$22:$AJ$33)-ROWS($AN$22:$AN$33)-ROWS($AR$22:$AR$33)-ROWS($AV$22:$AV$33)),IFERROR(INDEX($BD$22:$BD$33, ROWS($BT$4:BT29)-ROWS($AJ$22:$AJ$33)-ROWS($AN$22:$AN$33)-ROWS($AR$22:$AR$33)-ROWS($AV$22:$AV$33)-ROWS($AZ$22:$AZ$33)),IFERROR(INDEX($BH$22:$BH$33, ROWS($BT$4:BT29)-ROWS($AJ$22:$AJ$33)-ROWS($AN$22:$AN$33)-ROWS($AR$22:$AR$33)-ROWS($AV$22:$AV$33)-ROWS($AZ$22:$AZ$33)-ROWS($BD$22:$BD$33)), "")))))))</f>
        <v/>
      </c>
      <c r="BU31" s="316" t="str">
        <f t="shared" ca="1" si="38"/>
        <v/>
      </c>
      <c r="BV31" s="316" t="str">
        <f ca="1">IF(OR(BW31="",BW31=0),"",MAX(BV$5:BV30)+1)</f>
        <v/>
      </c>
      <c r="BW31" s="316" t="str">
        <f ca="1">IFERROR(INDEX($AK$22:$AK$33, ROWS($BW$4:BW29)), IFERROR(INDEX($AO$22:$AO$33, ROWS($BW$4:BW29)-ROWS($AK$22:$AK$33)), IFERROR(INDEX($AS$22:$AS$33, ROWS($BW$4:BW29)-ROWS($AK$22:$AK$33)-ROWS($AO$22:$AO$33)),IFERROR(INDEX($AW$22:$AW$33, ROWS($BW$4:BW29)-ROWS($AK$22:$AK$33)-ROWS($AO$22:$AO$33)-ROWS($AS$22:$AS$33)),IFERROR(INDEX($BA$22:$BA$33, ROWS($BW$4:BW29)-ROWS($AK$22:$AK$33)-ROWS($AO$22:$AO$33)-ROWS($AS$22:$AS$33)-ROWS($AW$22:$AW$33)),IFERROR(INDEX($BE$22:$BE$33, ROWS($BW$4:BW29)-ROWS($AK$22:$AK$33)-ROWS($AO$22:$AO$33)-ROWS($AS$22:$AS$33)-ROWS($AW$22:$AW$33)-ROWS($BA$22:$BA$33)),IFERROR(INDEX($BI$22:$BI$33, ROWS($BW$4:BW29)-ROWS($AK$22:$AK$33)-ROWS($AO$22:$AO$33)-ROWS($AS$22:$AS$33)-ROWS($AW$22:$AW$33)-ROWS($BA$22:$BA$33)-ROWS($BE$22:$BE$33)), "")))))))</f>
        <v/>
      </c>
      <c r="BX31" s="316" t="str">
        <f t="shared" ca="1" si="39"/>
        <v/>
      </c>
      <c r="BY31" s="413" t="str">
        <f t="shared" ca="1" si="40"/>
        <v/>
      </c>
      <c r="BZ31" s="412">
        <f ca="1">IF(OR(CA31="",CA31=0),"",MAX(BZ$5:BZ30)+1)</f>
        <v>11</v>
      </c>
      <c r="CA31" s="316" t="str">
        <f ca="1">IFERROR(INDEX($AJ$38:$AJ$49, ROWS($CA$4:CA29)), IFERROR(INDEX($AN$38:$AN$49, ROWS($CA$4:CA29)-ROWS($AJ$38:$AJ$49)), IFERROR(INDEX($AR$38:$AR$49, ROWS($CA$4:CA29)-ROWS($AJ$38:$AJ$49)-ROWS($AN$38:$AN$49)),IFERROR(INDEX($AV$38:$AV$49, ROWS($CA$4:CA29)-ROWS($AJ$38:$AJ$49)-ROWS($AN$38:$AN$49)-ROWS($AR$38:$AR$49)),IFERROR(INDEX($AZ$38:$AZ$49, ROWS($CA$4:CA29)-ROWS($AJ$38:$AJ$49)-ROWS($AN$38:$AN$49)-ROWS($AR$38:$AR$49)-ROWS($AV$38:$AV$49)),IFERROR(INDEX($BD$38:$BD$49, ROWS($CA$4:CA29)-ROWS($AJ$38:$AJ$49)-ROWS($AN$38:$AN$49)-ROWS($AR$38:$AR$49)-ROWS($AV$38:$AV$49)-ROWS($AZ$38:$AZ$49)),IFERROR(INDEX($BH$38:$BH$49, ROWS($CA$4:CA29)-ROWS($AJ$38:$AJ$49)-ROWS($AN$38:$AN$49)-ROWS($AR$38:$AR$49)-ROWS($AV$38:$AV$49)-ROWS($AZ$38:$AZ$49)-ROWS($BD$38:$BD$49)), "")))))))</f>
        <v>Credit Card 2</v>
      </c>
      <c r="CB31" s="316" t="str">
        <f t="shared" ca="1" si="41"/>
        <v/>
      </c>
      <c r="CC31" s="316">
        <f ca="1">IF(OR(CD31="",CD31=0),"",MAX(CC$5:CC30)+1)</f>
        <v>11</v>
      </c>
      <c r="CD31" s="316">
        <f ca="1">IFERROR(INDEX($AK$38:$AK$49, ROWS($CD$4:CD29)), IFERROR(INDEX($AO$38:$AO$49, ROWS($CD$4:CD29)-ROWS($AK$38:$AK$49)), IFERROR(INDEX($AS$38:$AS$49, ROWS($CD$4:CD29)-ROWS($AK$38:$AK$49)-ROWS($AO$38:$AO$49)),IFERROR(INDEX($AW$38:$AW$49, ROWS($CD$4:CD29)-ROWS($AK$38:$AK$49)-ROWS($AO$38:$AO$49)-ROWS($AS$38:$AS$49)),IFERROR(INDEX($BA$38:$BA$49, ROWS($CD$4:CD29)-ROWS($AK$38:$AK$49)-ROWS($AO$38:$AO$49)-ROWS($AS$38:$AS$49)-ROWS($AW$38:$AW$49)),IFERROR(INDEX($BE$38:$BE$49, ROWS($CD$4:CD29)-ROWS($AK$38:$AK$49)-ROWS($AO$38:$AO$49)-ROWS($AS$38:$AS$49)-ROWS($AW$38:$AW$49)-ROWS($BA$38:$BA$49)),IFERROR(INDEX($BI$38:$BI$49, ROWS($CD$4:CD29)-ROWS($AK$38:$AK$49)-ROWS($AO$38:$AO$49)-ROWS($AS$38:$AS$49)-ROWS($AW$38:$AW$49)-ROWS($BA$38:$BA$49)-ROWS($BE$38:$BE$49)), "")))))))</f>
        <v>60</v>
      </c>
      <c r="CE31" s="316" t="str">
        <f t="shared" ca="1" si="42"/>
        <v/>
      </c>
      <c r="CF31" s="413" t="str">
        <f t="shared" ca="1" si="43"/>
        <v/>
      </c>
      <c r="CG31" s="412" t="str">
        <f ca="1">IF(OR(CH31="",CH31=0),"",MAX(CG$5:CG30)+1)</f>
        <v/>
      </c>
      <c r="CH31" s="316" t="str">
        <f ca="1">IFERROR(INDEX($AJ$54:$AJ$65, ROWS($CH$4:CH29)), IFERROR(INDEX($AN$54:$AN$65, ROWS($CH$4:CH29)-ROWS($AJ$54:$AJ$65)), IFERROR(INDEX($AR$54:$AR$65, ROWS($CH$4:CH29)-ROWS($AJ$54:$AJ$65)-ROWS($AN$54:$AN$65)),IFERROR(INDEX($AV$54:$AV$65, ROWS($CH$4:CH29)-ROWS($AJ$54:$AJ$65)-ROWS($AN$54:$AN$65)-ROWS($AR$54:$AR$65)),IFERROR(INDEX($AZ$54:$AZ$65, ROWS($CH$4:CH29)-ROWS($AJ$54:$AJ$65)-ROWS($AN$54:$AN$65)-ROWS($AR$54:$AR$65)-ROWS($AV$54:$AV$65)),IFERROR(INDEX($BD$54:$BD$65, ROWS($CH$4:CH29)-ROWS($AJ$54:$AJ$65)-ROWS($AN$54:$AN$65)-ROWS($AR$54:$AR$65)-ROWS($AV$54:$AV$65)-ROWS($AZ$54:$AZ$65)),IFERROR(INDEX($BH$54:$BH$65, ROWS($CH$4:CH29)-ROWS($AJ$54:$AJ$65)-ROWS($AN$54:$AN$65)-ROWS($AR$54:$AR$65)-ROWS($AV$54:$AV$65)-ROWS($AZ$54:$AZ$65)-ROWS($BD$54:$BD$65)), "")))))))</f>
        <v/>
      </c>
      <c r="CI31" s="316" t="str">
        <f t="shared" ca="1" si="44"/>
        <v/>
      </c>
      <c r="CJ31" s="316" t="str">
        <f ca="1">IF(OR(CK31="",CK31=0),"",MAX(CJ$5:CJ30)+1)</f>
        <v/>
      </c>
      <c r="CK31" s="316" t="str">
        <f ca="1">IFERROR(INDEX($AK$54:$AK$65, ROWS($CK$4:CK29)), IFERROR(INDEX($AO$54:$AO$65, ROWS($CK$4:CK29)-ROWS($AK$54:$AK$65)), IFERROR(INDEX($AS$54:$AS$65, ROWS($CK$4:CK29)-ROWS($AK$54:$AK$65)-ROWS($AO$54:$AO$65)),IFERROR(INDEX($AW$54:$AW$65, ROWS($CK$4:CK29)-ROWS($AK$54:$AK$65)-ROWS($AO$54:$AO$65)-ROWS($AS$54:$AS$65)),IFERROR(INDEX($BA$54:$BA$65, ROWS($CK$4:CK29)-ROWS($AK$54:$AK$65)-ROWS($AO$54:$AO$65)-ROWS($AS$54:$AS$65)-ROWS($AW$54:$AW$65)),IFERROR(INDEX($BE$54:$BE$65, ROWS($CK$4:CK29)-ROWS($AK$54:$AK$65)-ROWS($AO$54:$AO$65)-ROWS($AS$54:$AS$65)-ROWS($AW$54:$AW$65)-ROWS($BA$54:$BA$65)),IFERROR(INDEX($BI$54:$BI$65, ROWS($CK$4:CK29)-ROWS($AK$54:$AK$65)-ROWS($AO$54:$AO$65)-ROWS($AS$54:$AS$65)-ROWS($AW$54:$AW$65)-ROWS($BA$54:$BA$65)-ROWS($BE$54:$BE$65)), "")))))))</f>
        <v/>
      </c>
      <c r="CL31" s="316" t="str">
        <f t="shared" ca="1" si="45"/>
        <v/>
      </c>
      <c r="CM31" s="413" t="str">
        <f t="shared" ca="1" si="46"/>
        <v/>
      </c>
      <c r="CN31" s="412" t="str">
        <f ca="1">IF(OR(CO31="",CO31=0),"",MAX(CN$5:CN30)+1)</f>
        <v/>
      </c>
      <c r="CO31" s="316" t="str">
        <f ca="1">IFERROR(INDEX($AJ$70:$AJ$81, ROWS($CO$4:CO29)), IFERROR(INDEX($AN$70:$AN$81, ROWS($CO$4:CO29)-ROWS($AJ$70:$AJ$81)), IFERROR(INDEX($AR$70:$AR$81, ROWS($CO$4:CO29)-ROWS($AJ$70:$AJ$81)-ROWS($AN$70:$AN$81)),IFERROR(INDEX($AV$70:$AV$81, ROWS($CO$4:CO29)-ROWS($AJ$70:$AJ$81)-ROWS($AN$70:$AN$81)-ROWS($AR$70:$AR$81)),IFERROR(INDEX($AZ$70:$AZ$81, ROWS($CO$4:CO29)-ROWS($AJ$70:$AJ$81)-ROWS($AN$70:$AN$81)-ROWS($AR$70:$AR$81)-ROWS($AV$70:$AV$81)),IFERROR(INDEX($BD$70:$BD$81, ROWS($CO$4:CO29)-ROWS($AJ$70:$AJ$81)-ROWS($AN$70:$AN$81)-ROWS($AR$70:$AR$81)-ROWS($AV$70:$AV$81)-ROWS($AZ$70:$AZ$81)),IFERROR(INDEX($BH$70:$BH$81, ROWS($CO$4:CO29)-ROWS($AJ$70:$AJ$81)-ROWS($AN$70:$AN$81)-ROWS($AR$70:$AR$81)-ROWS($AV$70:$AV$81)-ROWS($AZ$70:$AZ$81)-ROWS($BD$70:$BD$81)), "")))))))</f>
        <v/>
      </c>
      <c r="CP31" s="316" t="str">
        <f t="shared" ca="1" si="47"/>
        <v/>
      </c>
      <c r="CQ31" s="316" t="str">
        <f ca="1">IF(OR(CR31="",CR31=0),"",MAX(CQ$5:CQ30)+1)</f>
        <v/>
      </c>
      <c r="CR31" s="316" t="str">
        <f ca="1">IFERROR(INDEX($AK$70:$AK$81, ROWS($CR$4:CR29)), IFERROR(INDEX($AO$70:$AO$81, ROWS($CR$4:CR29)-ROWS($AK$70:$AK$81)), IFERROR(INDEX($AS$70:$AS$81, ROWS($CR$4:CR29)-ROWS($AK$70:$AK$81)-ROWS($AO$70:$AO$81)),IFERROR(INDEX($AW$70:$AW$81, ROWS($CR$4:CR29)-ROWS($AK$70:$AK$81)-ROWS($AO$70:$AO$81)-ROWS($AS$70:$AS$81)),IFERROR(INDEX($BA$70:$BA$81, ROWS($CR$4:CR29)-ROWS($AK$70:$AK$81)-ROWS($AO$70:$AO$81)-ROWS($AS$70:$AS$81)-ROWS($AW$70:$AW$81)),IFERROR(INDEX($BE$70:$BE$81, ROWS($CR$4:CR29)-ROWS($AK$70:$AK$81)-ROWS($AO$70:$AO$81)-ROWS($AS$70:$AS$81)-ROWS($AW$70:$AW$81)-ROWS($BA$70:$BA$81)),IFERROR(INDEX($BI$70:$BI$81, ROWS($CR$4:CR29)-ROWS($AK$70:$AK$81)-ROWS($AO$70:$AO$81)-ROWS($AS$70:$AS$81)-ROWS($AW$70:$AW$81)-ROWS($BA$70:$BA$81)-ROWS($BE$70:$BE$81)), "")))))))</f>
        <v/>
      </c>
      <c r="CS31" s="316" t="str">
        <f t="shared" ca="1" si="48"/>
        <v/>
      </c>
      <c r="CT31" s="413" t="str">
        <f t="shared" ca="1" si="49"/>
        <v/>
      </c>
      <c r="CU31" s="412" t="str">
        <f>IF(OR(CV31="",CV31=0),"",MAX(CU$5:CU30)+1)</f>
        <v/>
      </c>
      <c r="CV31" s="316" t="str">
        <f>IFERROR(INDEX($AJ$86:$AJ$97, ROWS($CV$4:CV29)), IFERROR(INDEX($AN$86:$AN$97, ROWS($CV$4:CV29)-ROWS($AJ$86:$AJ$97)), ""))</f>
        <v/>
      </c>
      <c r="CW31" s="316" t="str">
        <f t="shared" si="50"/>
        <v/>
      </c>
      <c r="CX31" s="316" t="str">
        <f>IF(OR(CY31="",CY31=0),"",MAX(CX$5:CX30)+1)</f>
        <v/>
      </c>
      <c r="CY31" s="316" t="str">
        <f>IFERROR(INDEX($AK$86:$AK$97, ROWS($CY$4:CY29)), IFERROR(INDEX($AO$86:$AO$97, ROWS($CY$4:CY29)-ROWS($AK$86:$AK$97)), ""))</f>
        <v/>
      </c>
      <c r="CZ31" s="316" t="str">
        <f t="shared" si="51"/>
        <v/>
      </c>
      <c r="DA31" s="413" t="str">
        <f t="shared" si="52"/>
        <v/>
      </c>
      <c r="DC31" s="438">
        <f ca="1">IF(OR(DD31="",DD31=0),"",MAX(DC$25:DC30)+1)</f>
        <v>5</v>
      </c>
      <c r="DD31" s="434" t="str">
        <f t="shared" ca="1" si="110"/>
        <v>D. Store Card 1</v>
      </c>
      <c r="DE31" s="413">
        <f t="shared" ca="1" si="111"/>
        <v>30</v>
      </c>
      <c r="DF31" s="431" t="str">
        <f ca="1">IF(OR(DG31="",DG31=0),"",MAX(DF$25:DF30)+1)</f>
        <v/>
      </c>
      <c r="DG31" s="412" t="str">
        <f t="shared" ca="1" si="112"/>
        <v/>
      </c>
      <c r="DH31" s="413" t="str">
        <f t="shared" ca="1" si="113"/>
        <v/>
      </c>
      <c r="DI31" s="412" t="str">
        <f t="shared" ca="1" si="114"/>
        <v/>
      </c>
      <c r="DJ31" s="413" t="str">
        <f t="shared" ca="1" si="115"/>
        <v/>
      </c>
      <c r="DK31" s="412" t="str">
        <f t="shared" ca="1" si="116"/>
        <v/>
      </c>
      <c r="DL31" s="413" t="str">
        <f t="shared" ca="1" si="117"/>
        <v/>
      </c>
      <c r="DN31" s="427" t="str">
        <f ca="1">IF(DI41="","",CONCATENATE(DI41," - ",DJ41))</f>
        <v/>
      </c>
      <c r="DO31" s="428" t="str">
        <f ca="1">IF(DI42="","",CONCATENATE(DI42," - ",DJ42))</f>
        <v/>
      </c>
      <c r="DP31" s="428" t="str">
        <f ca="1">IF(DI43="","",CONCATENATE(DI43," - ",DJ43))</f>
        <v/>
      </c>
      <c r="DQ31" s="427" t="str">
        <f ca="1">IF(DK41="","",CONCATENATE(DK41," - ",DL41))</f>
        <v/>
      </c>
      <c r="DR31" s="428" t="str">
        <f ca="1">IF(DK42="","",CONCATENATE(DK42," - ",DL42))</f>
        <v/>
      </c>
      <c r="DS31" s="429" t="str">
        <f ca="1">IF(DK43="","",CONCATENATE(DK43," - ",DL43))</f>
        <v/>
      </c>
    </row>
    <row r="32" spans="1:123" s="292" customFormat="1" ht="15" customHeight="1" thickBot="1" x14ac:dyDescent="0.35">
      <c r="A32" s="1183"/>
      <c r="B32" s="1182"/>
      <c r="C32" s="1183"/>
      <c r="D32" s="1182"/>
      <c r="E32" s="1183"/>
      <c r="F32" s="1182"/>
      <c r="G32" s="1183"/>
      <c r="H32" s="1182"/>
      <c r="I32" s="1183"/>
      <c r="J32" s="1182"/>
      <c r="K32" s="1183"/>
      <c r="L32" s="1182"/>
      <c r="M32" s="1183"/>
      <c r="N32" s="1182"/>
      <c r="P32" s="295" t="str">
        <f t="shared" ca="1" si="119"/>
        <v/>
      </c>
      <c r="Q32" s="295" t="str">
        <f t="shared" ca="1" si="120"/>
        <v/>
      </c>
      <c r="R32" s="295" t="str">
        <f t="shared" ca="1" si="121"/>
        <v/>
      </c>
      <c r="S32" s="296" t="str">
        <f t="shared" ca="1" si="122"/>
        <v/>
      </c>
      <c r="T32" s="295" t="str">
        <f t="shared" ca="1" si="123"/>
        <v/>
      </c>
      <c r="U32" s="295" t="str">
        <f t="shared" ca="1" si="124"/>
        <v/>
      </c>
      <c r="V32" s="1158" t="s">
        <v>508</v>
      </c>
      <c r="W32" s="1159"/>
      <c r="X32" s="445">
        <f ca="1">IF(X28="",0,X28)</f>
        <v>1255.1000000000001</v>
      </c>
      <c r="Y32"/>
      <c r="AB32" s="299"/>
      <c r="AC32" s="358">
        <f>IF('Data Entry'!H16="","",'Data Entry'!H16)</f>
        <v>5</v>
      </c>
      <c r="AD32" s="356" t="str">
        <f>IF('Data Entry'!G16="","",'Data Entry'!G16)</f>
        <v>D. Store Card 3</v>
      </c>
      <c r="AE32" s="363">
        <f>IF('Data Entry'!J16="","",'Data Entry'!J16)</f>
        <v>30</v>
      </c>
      <c r="AF32" s="402">
        <f>IF('Data Entry'!I16="","",'Data Entry'!I16)</f>
        <v>400</v>
      </c>
      <c r="AG32" s="300"/>
      <c r="AH32"/>
      <c r="AI32" s="308" t="str">
        <f t="shared" ca="1" si="97"/>
        <v/>
      </c>
      <c r="AJ32" s="293" t="str">
        <f t="shared" ca="1" si="75"/>
        <v/>
      </c>
      <c r="AK32" s="293" t="str">
        <f t="shared" ca="1" si="76"/>
        <v/>
      </c>
      <c r="AL32" s="303" t="str">
        <f t="shared" ca="1" si="77"/>
        <v/>
      </c>
      <c r="AM32" s="308" t="str">
        <f t="shared" ca="1" si="98"/>
        <v/>
      </c>
      <c r="AN32" s="293" t="str">
        <f t="shared" ca="1" si="78"/>
        <v/>
      </c>
      <c r="AO32" s="293" t="str">
        <f t="shared" ca="1" si="79"/>
        <v/>
      </c>
      <c r="AP32" s="303" t="str">
        <f t="shared" ca="1" si="80"/>
        <v/>
      </c>
      <c r="AQ32" s="308" t="str">
        <f t="shared" ca="1" si="99"/>
        <v/>
      </c>
      <c r="AR32" s="293" t="str">
        <f t="shared" ca="1" si="81"/>
        <v/>
      </c>
      <c r="AS32" s="293" t="str">
        <f t="shared" ca="1" si="82"/>
        <v/>
      </c>
      <c r="AT32" s="303" t="str">
        <f t="shared" ca="1" si="83"/>
        <v/>
      </c>
      <c r="AU32" s="308" t="str">
        <f t="shared" ca="1" si="100"/>
        <v/>
      </c>
      <c r="AV32" s="293" t="str">
        <f t="shared" ca="1" si="84"/>
        <v/>
      </c>
      <c r="AW32" s="293" t="str">
        <f t="shared" ca="1" si="85"/>
        <v/>
      </c>
      <c r="AX32" s="303" t="str">
        <f t="shared" ca="1" si="86"/>
        <v/>
      </c>
      <c r="AY32" s="308" t="str">
        <f t="shared" ca="1" si="101"/>
        <v/>
      </c>
      <c r="AZ32" s="293" t="str">
        <f t="shared" ca="1" si="87"/>
        <v/>
      </c>
      <c r="BA32" s="293" t="str">
        <f t="shared" ca="1" si="88"/>
        <v/>
      </c>
      <c r="BB32" s="303" t="str">
        <f t="shared" ca="1" si="89"/>
        <v/>
      </c>
      <c r="BC32" s="308" t="str">
        <f t="shared" ca="1" si="102"/>
        <v/>
      </c>
      <c r="BD32" s="293" t="str">
        <f t="shared" ca="1" si="90"/>
        <v/>
      </c>
      <c r="BE32" s="293" t="str">
        <f t="shared" ca="1" si="91"/>
        <v/>
      </c>
      <c r="BF32" s="303" t="str">
        <f t="shared" ca="1" si="92"/>
        <v/>
      </c>
      <c r="BG32" s="308" t="str">
        <f t="shared" ca="1" si="103"/>
        <v/>
      </c>
      <c r="BH32" s="293" t="str">
        <f t="shared" ca="1" si="93"/>
        <v/>
      </c>
      <c r="BI32" s="293" t="str">
        <f t="shared" ca="1" si="94"/>
        <v/>
      </c>
      <c r="BJ32" s="303" t="str">
        <f t="shared" ca="1" si="95"/>
        <v/>
      </c>
      <c r="BL32" s="412" t="str">
        <f ca="1">IF(OR(BM32="",BM32=0),"",MAX(BL$5:BL31)+1)</f>
        <v/>
      </c>
      <c r="BM32" s="316" t="str">
        <f ca="1">IFERROR(INDEX($AJ$6:$AJ$17, ROWS(BM$4:$BM30)), IFERROR(INDEX($AN$6:$AN$17, ROWS(BM$4:$BM30)-ROWS($AJ$6:$AJ$17)), IFERROR(INDEX($AR$6:$AR$17, ROWS(BM$4:$BM30)-ROWS($AJ$6:$AJ$17)-ROWS($AN$6:$AN$17)),IFERROR(INDEX($AV$6:$AV$17, ROWS(BM$4:$BM30)-ROWS($AJ$6:$AJ$17)-ROWS($AN$6:$AN$17)-ROWS($AR$6:$AR$17)),IFERROR(INDEX($AZ$6:$AZ$17, ROWS(BM$4:$BM30)-ROWS($AJ$6:$AJ$17)-ROWS($AN$6:$AN$17)-ROWS($AR$6:$AR$17)-ROWS($AV$6:$AV$17)),IFERROR(INDEX($BD$6:$BD$17, ROWS(BM$4:$BM30)-ROWS($AJ$6:$AJ$17)-ROWS($AN$6:$AN$17)-ROWS($AR$6:$AR$17)-ROWS($AV$6:$AV$17)-ROWS($AZ$6:$AZ$17)),IFERROR(INDEX($BH$6:$BH$17, ROWS(BM$4:$BM30)-ROWS($AJ$6:$AJ$17)-ROWS($AN$6:$AN$17)-ROWS($AR$6:$AR$17)-ROWS($AV$6:$AV$17)-ROWS($AZ$6:$AZ$17)-ROWS($BD$6:$BD$17)), "")))))))</f>
        <v/>
      </c>
      <c r="BN32" s="316" t="str">
        <f t="shared" ca="1" si="35"/>
        <v/>
      </c>
      <c r="BO32" s="316" t="str">
        <f ca="1">IF(OR(BP32="",BP32=0),"",MAX(BO$5:BO31)+1)</f>
        <v/>
      </c>
      <c r="BP32" s="316" t="str">
        <f ca="1">IFERROR(INDEX($AK$6:$AK$17, ROWS($BP$4:BP30)), IFERROR(INDEX($AO$6:$AO$17, ROWS($BP$4:BP30)-ROWS($AK$6:$AK$17)), IFERROR(INDEX($AS$6:$AS$17, ROWS($BP$4:BP30)-ROWS($AK$6:$AK$17)-ROWS($AO$6:$AO$17)),IFERROR(INDEX($AW$6:$AW$17, ROWS($BP$4:BP30)-ROWS($AK$6:$AK$17)-ROWS($AO$6:$AO$17)-ROWS($AS$6:$AS$17)),IFERROR(INDEX($BA$6:$BA$17, ROWS($BP$4:BP30)-ROWS($AK$6:$AK$17)-ROWS($AO$6:$AO$17)-ROWS($AS$6:$AS$17)-ROWS($AW$6:$AW$17)),IFERROR(INDEX($BE$6:$BE$17, ROWS($BP$4:BP30)-ROWS($AK$6:$AK$17)-ROWS($AO$6:$AO$17)-ROWS($AS$6:$AS$17)-ROWS($AW$6:$AW$17)-ROWS($BA$6:$BA$17)),IFERROR(INDEX($BI$6:$BI$17, ROWS($BP$4:BP30)-ROWS($AK$6:$AK$17)-ROWS($AO$6:$AO$17)-ROWS($AS$6:$AS$17)-ROWS($AW$6:$AW$17)-ROWS($BA$6:$BA$17)-ROWS($BE$6:$BE$17)), "")))))))</f>
        <v/>
      </c>
      <c r="BQ32" s="316" t="str">
        <f t="shared" ca="1" si="36"/>
        <v/>
      </c>
      <c r="BR32" s="413" t="str">
        <f t="shared" ca="1" si="37"/>
        <v/>
      </c>
      <c r="BS32" s="412" t="str">
        <f ca="1">IF(OR(BT32="",BT32=0),"",MAX(BS$5:BS31)+1)</f>
        <v/>
      </c>
      <c r="BT32" s="316" t="str">
        <f ca="1">IFERROR(INDEX($AJ$22:$AJ$33, ROWS($BT$4:BT30)), IFERROR(INDEX($AN$22:$AN$33, ROWS($BT$4:BT30)-ROWS($AJ$22:$AJ$33)), IFERROR(INDEX($AR$22:$AR$33, ROWS($BT$4:BT30)-ROWS($AJ$22:$AJ$33)-ROWS($AN$22:$AN$33)),IFERROR(INDEX($AV$22:$AV$33, ROWS($BT$4:BT30)-ROWS($AJ$22:$AJ$33)-ROWS($AN$22:$AN$33)-ROWS($AR$22:$AR$33)),IFERROR(INDEX($AZ$22:$AZ$33, ROWS($BT$4:BT30)-ROWS($AJ$22:$AJ$33)-ROWS($AN$22:$AN$33)-ROWS($AR$22:$AR$33)-ROWS($AV$22:$AV$33)),IFERROR(INDEX($BD$22:$BD$33, ROWS($BT$4:BT30)-ROWS($AJ$22:$AJ$33)-ROWS($AN$22:$AN$33)-ROWS($AR$22:$AR$33)-ROWS($AV$22:$AV$33)-ROWS($AZ$22:$AZ$33)),IFERROR(INDEX($BH$22:$BH$33, ROWS($BT$4:BT30)-ROWS($AJ$22:$AJ$33)-ROWS($AN$22:$AN$33)-ROWS($AR$22:$AR$33)-ROWS($AV$22:$AV$33)-ROWS($AZ$22:$AZ$33)-ROWS($BD$22:$BD$33)), "")))))))</f>
        <v/>
      </c>
      <c r="BU32" s="316" t="str">
        <f t="shared" ca="1" si="38"/>
        <v/>
      </c>
      <c r="BV32" s="316" t="str">
        <f ca="1">IF(OR(BW32="",BW32=0),"",MAX(BV$5:BV31)+1)</f>
        <v/>
      </c>
      <c r="BW32" s="316" t="str">
        <f ca="1">IFERROR(INDEX($AK$22:$AK$33, ROWS($BW$4:BW30)), IFERROR(INDEX($AO$22:$AO$33, ROWS($BW$4:BW30)-ROWS($AK$22:$AK$33)), IFERROR(INDEX($AS$22:$AS$33, ROWS($BW$4:BW30)-ROWS($AK$22:$AK$33)-ROWS($AO$22:$AO$33)),IFERROR(INDEX($AW$22:$AW$33, ROWS($BW$4:BW30)-ROWS($AK$22:$AK$33)-ROWS($AO$22:$AO$33)-ROWS($AS$22:$AS$33)),IFERROR(INDEX($BA$22:$BA$33, ROWS($BW$4:BW30)-ROWS($AK$22:$AK$33)-ROWS($AO$22:$AO$33)-ROWS($AS$22:$AS$33)-ROWS($AW$22:$AW$33)),IFERROR(INDEX($BE$22:$BE$33, ROWS($BW$4:BW30)-ROWS($AK$22:$AK$33)-ROWS($AO$22:$AO$33)-ROWS($AS$22:$AS$33)-ROWS($AW$22:$AW$33)-ROWS($BA$22:$BA$33)),IFERROR(INDEX($BI$22:$BI$33, ROWS($BW$4:BW30)-ROWS($AK$22:$AK$33)-ROWS($AO$22:$AO$33)-ROWS($AS$22:$AS$33)-ROWS($AW$22:$AW$33)-ROWS($BA$22:$BA$33)-ROWS($BE$22:$BE$33)), "")))))))</f>
        <v/>
      </c>
      <c r="BX32" s="316" t="str">
        <f t="shared" ca="1" si="39"/>
        <v/>
      </c>
      <c r="BY32" s="413" t="str">
        <f t="shared" ca="1" si="40"/>
        <v/>
      </c>
      <c r="BZ32" s="412" t="str">
        <f ca="1">IF(OR(CA32="",CA32=0),"",MAX(BZ$5:BZ31)+1)</f>
        <v/>
      </c>
      <c r="CA32" s="316" t="str">
        <f ca="1">IFERROR(INDEX($AJ$38:$AJ$49, ROWS($CA$4:CA30)), IFERROR(INDEX($AN$38:$AN$49, ROWS($CA$4:CA30)-ROWS($AJ$38:$AJ$49)), IFERROR(INDEX($AR$38:$AR$49, ROWS($CA$4:CA30)-ROWS($AJ$38:$AJ$49)-ROWS($AN$38:$AN$49)),IFERROR(INDEX($AV$38:$AV$49, ROWS($CA$4:CA30)-ROWS($AJ$38:$AJ$49)-ROWS($AN$38:$AN$49)-ROWS($AR$38:$AR$49)),IFERROR(INDEX($AZ$38:$AZ$49, ROWS($CA$4:CA30)-ROWS($AJ$38:$AJ$49)-ROWS($AN$38:$AN$49)-ROWS($AR$38:$AR$49)-ROWS($AV$38:$AV$49)),IFERROR(INDEX($BD$38:$BD$49, ROWS($CA$4:CA30)-ROWS($AJ$38:$AJ$49)-ROWS($AN$38:$AN$49)-ROWS($AR$38:$AR$49)-ROWS($AV$38:$AV$49)-ROWS($AZ$38:$AZ$49)),IFERROR(INDEX($BH$38:$BH$49, ROWS($CA$4:CA30)-ROWS($AJ$38:$AJ$49)-ROWS($AN$38:$AN$49)-ROWS($AR$38:$AR$49)-ROWS($AV$38:$AV$49)-ROWS($AZ$38:$AZ$49)-ROWS($BD$38:$BD$49)), "")))))))</f>
        <v/>
      </c>
      <c r="CB32" s="316" t="str">
        <f t="shared" ca="1" si="41"/>
        <v/>
      </c>
      <c r="CC32" s="316" t="str">
        <f ca="1">IF(OR(CD32="",CD32=0),"",MAX(CC$5:CC31)+1)</f>
        <v/>
      </c>
      <c r="CD32" s="316" t="str">
        <f ca="1">IFERROR(INDEX($AK$38:$AK$49, ROWS($CD$4:CD30)), IFERROR(INDEX($AO$38:$AO$49, ROWS($CD$4:CD30)-ROWS($AK$38:$AK$49)), IFERROR(INDEX($AS$38:$AS$49, ROWS($CD$4:CD30)-ROWS($AK$38:$AK$49)-ROWS($AO$38:$AO$49)),IFERROR(INDEX($AW$38:$AW$49, ROWS($CD$4:CD30)-ROWS($AK$38:$AK$49)-ROWS($AO$38:$AO$49)-ROWS($AS$38:$AS$49)),IFERROR(INDEX($BA$38:$BA$49, ROWS($CD$4:CD30)-ROWS($AK$38:$AK$49)-ROWS($AO$38:$AO$49)-ROWS($AS$38:$AS$49)-ROWS($AW$38:$AW$49)),IFERROR(INDEX($BE$38:$BE$49, ROWS($CD$4:CD30)-ROWS($AK$38:$AK$49)-ROWS($AO$38:$AO$49)-ROWS($AS$38:$AS$49)-ROWS($AW$38:$AW$49)-ROWS($BA$38:$BA$49)),IFERROR(INDEX($BI$38:$BI$49, ROWS($CD$4:CD30)-ROWS($AK$38:$AK$49)-ROWS($AO$38:$AO$49)-ROWS($AS$38:$AS$49)-ROWS($AW$38:$AW$49)-ROWS($BA$38:$BA$49)-ROWS($BE$38:$BE$49)), "")))))))</f>
        <v/>
      </c>
      <c r="CE32" s="316" t="str">
        <f t="shared" ca="1" si="42"/>
        <v/>
      </c>
      <c r="CF32" s="413" t="str">
        <f t="shared" ca="1" si="43"/>
        <v/>
      </c>
      <c r="CG32" s="412" t="str">
        <f ca="1">IF(OR(CH32="",CH32=0),"",MAX(CG$5:CG31)+1)</f>
        <v/>
      </c>
      <c r="CH32" s="316" t="str">
        <f ca="1">IFERROR(INDEX($AJ$54:$AJ$65, ROWS($CH$4:CH30)), IFERROR(INDEX($AN$54:$AN$65, ROWS($CH$4:CH30)-ROWS($AJ$54:$AJ$65)), IFERROR(INDEX($AR$54:$AR$65, ROWS($CH$4:CH30)-ROWS($AJ$54:$AJ$65)-ROWS($AN$54:$AN$65)),IFERROR(INDEX($AV$54:$AV$65, ROWS($CH$4:CH30)-ROWS($AJ$54:$AJ$65)-ROWS($AN$54:$AN$65)-ROWS($AR$54:$AR$65)),IFERROR(INDEX($AZ$54:$AZ$65, ROWS($CH$4:CH30)-ROWS($AJ$54:$AJ$65)-ROWS($AN$54:$AN$65)-ROWS($AR$54:$AR$65)-ROWS($AV$54:$AV$65)),IFERROR(INDEX($BD$54:$BD$65, ROWS($CH$4:CH30)-ROWS($AJ$54:$AJ$65)-ROWS($AN$54:$AN$65)-ROWS($AR$54:$AR$65)-ROWS($AV$54:$AV$65)-ROWS($AZ$54:$AZ$65)),IFERROR(INDEX($BH$54:$BH$65, ROWS($CH$4:CH30)-ROWS($AJ$54:$AJ$65)-ROWS($AN$54:$AN$65)-ROWS($AR$54:$AR$65)-ROWS($AV$54:$AV$65)-ROWS($AZ$54:$AZ$65)-ROWS($BD$54:$BD$65)), "")))))))</f>
        <v/>
      </c>
      <c r="CI32" s="316" t="str">
        <f t="shared" ca="1" si="44"/>
        <v/>
      </c>
      <c r="CJ32" s="316" t="str">
        <f ca="1">IF(OR(CK32="",CK32=0),"",MAX(CJ$5:CJ31)+1)</f>
        <v/>
      </c>
      <c r="CK32" s="316" t="str">
        <f ca="1">IFERROR(INDEX($AK$54:$AK$65, ROWS($CK$4:CK30)), IFERROR(INDEX($AO$54:$AO$65, ROWS($CK$4:CK30)-ROWS($AK$54:$AK$65)), IFERROR(INDEX($AS$54:$AS$65, ROWS($CK$4:CK30)-ROWS($AK$54:$AK$65)-ROWS($AO$54:$AO$65)),IFERROR(INDEX($AW$54:$AW$65, ROWS($CK$4:CK30)-ROWS($AK$54:$AK$65)-ROWS($AO$54:$AO$65)-ROWS($AS$54:$AS$65)),IFERROR(INDEX($BA$54:$BA$65, ROWS($CK$4:CK30)-ROWS($AK$54:$AK$65)-ROWS($AO$54:$AO$65)-ROWS($AS$54:$AS$65)-ROWS($AW$54:$AW$65)),IFERROR(INDEX($BE$54:$BE$65, ROWS($CK$4:CK30)-ROWS($AK$54:$AK$65)-ROWS($AO$54:$AO$65)-ROWS($AS$54:$AS$65)-ROWS($AW$54:$AW$65)-ROWS($BA$54:$BA$65)),IFERROR(INDEX($BI$54:$BI$65, ROWS($CK$4:CK30)-ROWS($AK$54:$AK$65)-ROWS($AO$54:$AO$65)-ROWS($AS$54:$AS$65)-ROWS($AW$54:$AW$65)-ROWS($BA$54:$BA$65)-ROWS($BE$54:$BE$65)), "")))))))</f>
        <v/>
      </c>
      <c r="CL32" s="316" t="str">
        <f t="shared" ca="1" si="45"/>
        <v/>
      </c>
      <c r="CM32" s="413" t="str">
        <f t="shared" ca="1" si="46"/>
        <v/>
      </c>
      <c r="CN32" s="412" t="str">
        <f ca="1">IF(OR(CO32="",CO32=0),"",MAX(CN$5:CN31)+1)</f>
        <v/>
      </c>
      <c r="CO32" s="316" t="str">
        <f ca="1">IFERROR(INDEX($AJ$70:$AJ$81, ROWS($CO$4:CO30)), IFERROR(INDEX($AN$70:$AN$81, ROWS($CO$4:CO30)-ROWS($AJ$70:$AJ$81)), IFERROR(INDEX($AR$70:$AR$81, ROWS($CO$4:CO30)-ROWS($AJ$70:$AJ$81)-ROWS($AN$70:$AN$81)),IFERROR(INDEX($AV$70:$AV$81, ROWS($CO$4:CO30)-ROWS($AJ$70:$AJ$81)-ROWS($AN$70:$AN$81)-ROWS($AR$70:$AR$81)),IFERROR(INDEX($AZ$70:$AZ$81, ROWS($CO$4:CO30)-ROWS($AJ$70:$AJ$81)-ROWS($AN$70:$AN$81)-ROWS($AR$70:$AR$81)-ROWS($AV$70:$AV$81)),IFERROR(INDEX($BD$70:$BD$81, ROWS($CO$4:CO30)-ROWS($AJ$70:$AJ$81)-ROWS($AN$70:$AN$81)-ROWS($AR$70:$AR$81)-ROWS($AV$70:$AV$81)-ROWS($AZ$70:$AZ$81)),IFERROR(INDEX($BH$70:$BH$81, ROWS($CO$4:CO30)-ROWS($AJ$70:$AJ$81)-ROWS($AN$70:$AN$81)-ROWS($AR$70:$AR$81)-ROWS($AV$70:$AV$81)-ROWS($AZ$70:$AZ$81)-ROWS($BD$70:$BD$81)), "")))))))</f>
        <v/>
      </c>
      <c r="CP32" s="316" t="str">
        <f t="shared" ca="1" si="47"/>
        <v/>
      </c>
      <c r="CQ32" s="316" t="str">
        <f ca="1">IF(OR(CR32="",CR32=0),"",MAX(CQ$5:CQ31)+1)</f>
        <v/>
      </c>
      <c r="CR32" s="316" t="str">
        <f ca="1">IFERROR(INDEX($AK$70:$AK$81, ROWS($CR$4:CR30)), IFERROR(INDEX($AO$70:$AO$81, ROWS($CR$4:CR30)-ROWS($AK$70:$AK$81)), IFERROR(INDEX($AS$70:$AS$81, ROWS($CR$4:CR30)-ROWS($AK$70:$AK$81)-ROWS($AO$70:$AO$81)),IFERROR(INDEX($AW$70:$AW$81, ROWS($CR$4:CR30)-ROWS($AK$70:$AK$81)-ROWS($AO$70:$AO$81)-ROWS($AS$70:$AS$81)),IFERROR(INDEX($BA$70:$BA$81, ROWS($CR$4:CR30)-ROWS($AK$70:$AK$81)-ROWS($AO$70:$AO$81)-ROWS($AS$70:$AS$81)-ROWS($AW$70:$AW$81)),IFERROR(INDEX($BE$70:$BE$81, ROWS($CR$4:CR30)-ROWS($AK$70:$AK$81)-ROWS($AO$70:$AO$81)-ROWS($AS$70:$AS$81)-ROWS($AW$70:$AW$81)-ROWS($BA$70:$BA$81)),IFERROR(INDEX($BI$70:$BI$81, ROWS($CR$4:CR30)-ROWS($AK$70:$AK$81)-ROWS($AO$70:$AO$81)-ROWS($AS$70:$AS$81)-ROWS($AW$70:$AW$81)-ROWS($BA$70:$BA$81)-ROWS($BE$70:$BE$81)), "")))))))</f>
        <v/>
      </c>
      <c r="CS32" s="316" t="str">
        <f t="shared" ca="1" si="48"/>
        <v/>
      </c>
      <c r="CT32" s="413" t="str">
        <f t="shared" ca="1" si="49"/>
        <v/>
      </c>
      <c r="CU32" s="412" t="str">
        <f>IF(OR(CV32="",CV32=0),"",MAX(CU$5:CU31)+1)</f>
        <v/>
      </c>
      <c r="CV32" s="316" t="str">
        <f>IFERROR(INDEX($AJ$86:$AJ$97, ROWS($CV$4:CV30)), IFERROR(INDEX($AN$86:$AN$97, ROWS($CV$4:CV30)-ROWS($AJ$86:$AJ$97)), ""))</f>
        <v/>
      </c>
      <c r="CW32" s="316" t="str">
        <f t="shared" si="50"/>
        <v/>
      </c>
      <c r="CX32" s="316" t="str">
        <f>IF(OR(CY32="",CY32=0),"",MAX(CX$5:CX31)+1)</f>
        <v/>
      </c>
      <c r="CY32" s="316" t="str">
        <f>IFERROR(INDEX($AK$86:$AK$97, ROWS($CY$4:CY30)), IFERROR(INDEX($AO$86:$AO$97, ROWS($CY$4:CY30)-ROWS($AK$86:$AK$97)), ""))</f>
        <v/>
      </c>
      <c r="CZ32" s="316" t="str">
        <f t="shared" si="51"/>
        <v/>
      </c>
      <c r="DA32" s="413" t="str">
        <f t="shared" si="52"/>
        <v/>
      </c>
      <c r="DC32" s="438" t="str">
        <f ca="1">IF(OR(DD32="",DD32=0),"",MAX(DC$25:DC31)+1)</f>
        <v/>
      </c>
      <c r="DD32" s="434" t="str">
        <f t="shared" ca="1" si="110"/>
        <v/>
      </c>
      <c r="DE32" s="413" t="str">
        <f t="shared" ca="1" si="111"/>
        <v/>
      </c>
      <c r="DF32" s="431" t="str">
        <f ca="1">IF(OR(DG32="",DG32=0),"",MAX(DF$25:DF31)+1)</f>
        <v/>
      </c>
      <c r="DG32" s="412" t="str">
        <f t="shared" ca="1" si="112"/>
        <v/>
      </c>
      <c r="DH32" s="413" t="str">
        <f t="shared" ca="1" si="113"/>
        <v/>
      </c>
      <c r="DI32" s="412" t="str">
        <f t="shared" ca="1" si="114"/>
        <v/>
      </c>
      <c r="DJ32" s="413" t="str">
        <f t="shared" ca="1" si="115"/>
        <v/>
      </c>
      <c r="DK32" s="412" t="str">
        <f t="shared" ca="1" si="116"/>
        <v/>
      </c>
      <c r="DL32" s="413" t="str">
        <f t="shared" ca="1" si="117"/>
        <v/>
      </c>
      <c r="DN32" s="1192" t="s">
        <v>505</v>
      </c>
      <c r="DO32" s="1193"/>
      <c r="DP32" s="443">
        <f ca="1">IF(DJ26="","",SUM(DJ26:DJ43))</f>
        <v>249.95</v>
      </c>
      <c r="DQ32" s="1192" t="s">
        <v>506</v>
      </c>
      <c r="DR32" s="1193"/>
      <c r="DS32" s="444">
        <f ca="1">IF(DL26="","",SUM(DL26:DL43))</f>
        <v>400</v>
      </c>
    </row>
    <row r="33" spans="1:123" s="292" customFormat="1" ht="15" customHeight="1" thickBot="1" x14ac:dyDescent="0.35">
      <c r="A33" s="1183" t="s">
        <v>478</v>
      </c>
      <c r="B33" s="1182"/>
      <c r="C33" s="1183" t="s">
        <v>478</v>
      </c>
      <c r="D33" s="1182"/>
      <c r="E33" s="1183" t="s">
        <v>478</v>
      </c>
      <c r="F33" s="1182"/>
      <c r="G33" s="1183" t="s">
        <v>478</v>
      </c>
      <c r="H33" s="1182"/>
      <c r="I33" s="1183" t="s">
        <v>478</v>
      </c>
      <c r="J33" s="1182"/>
      <c r="K33" s="1183" t="s">
        <v>478</v>
      </c>
      <c r="L33" s="1182"/>
      <c r="M33" s="1183" t="s">
        <v>478</v>
      </c>
      <c r="N33" s="1182"/>
      <c r="P33" s="295" t="str">
        <f t="shared" ca="1" si="119"/>
        <v/>
      </c>
      <c r="Q33" s="295" t="str">
        <f t="shared" ca="1" si="120"/>
        <v/>
      </c>
      <c r="R33" s="295" t="str">
        <f t="shared" ca="1" si="121"/>
        <v/>
      </c>
      <c r="S33" s="296" t="str">
        <f t="shared" ca="1" si="122"/>
        <v/>
      </c>
      <c r="T33" s="295" t="str">
        <f t="shared" ca="1" si="123"/>
        <v/>
      </c>
      <c r="U33" s="295" t="str">
        <f t="shared" ca="1" si="124"/>
        <v/>
      </c>
      <c r="V33" s="1158"/>
      <c r="W33" s="1159"/>
      <c r="X33" s="445"/>
      <c r="Y33"/>
      <c r="AB33" s="299"/>
      <c r="AC33" s="358">
        <f>IF('Data Entry'!H17="","",'Data Entry'!H17)</f>
        <v>12</v>
      </c>
      <c r="AD33" s="356" t="str">
        <f>IF('Data Entry'!G17="","",'Data Entry'!G17)</f>
        <v>D. Store Card 4</v>
      </c>
      <c r="AE33" s="363">
        <f>IF('Data Entry'!J17="","",'Data Entry'!J17)</f>
        <v>30</v>
      </c>
      <c r="AF33" s="402">
        <f>IF('Data Entry'!I17="","",'Data Entry'!I17)</f>
        <v>120</v>
      </c>
      <c r="AG33" s="300"/>
      <c r="AH33"/>
      <c r="AI33" s="309" t="str">
        <f t="shared" ca="1" si="97"/>
        <v/>
      </c>
      <c r="AJ33" s="310" t="str">
        <f t="shared" ca="1" si="75"/>
        <v/>
      </c>
      <c r="AK33" s="310" t="str">
        <f t="shared" ca="1" si="76"/>
        <v/>
      </c>
      <c r="AL33" s="311" t="str">
        <f t="shared" ca="1" si="77"/>
        <v/>
      </c>
      <c r="AM33" s="309" t="str">
        <f t="shared" ca="1" si="98"/>
        <v/>
      </c>
      <c r="AN33" s="310" t="str">
        <f t="shared" ca="1" si="78"/>
        <v/>
      </c>
      <c r="AO33" s="310" t="str">
        <f t="shared" ca="1" si="79"/>
        <v/>
      </c>
      <c r="AP33" s="311" t="str">
        <f t="shared" ca="1" si="80"/>
        <v/>
      </c>
      <c r="AQ33" s="309" t="str">
        <f t="shared" ca="1" si="99"/>
        <v/>
      </c>
      <c r="AR33" s="310" t="str">
        <f t="shared" ca="1" si="81"/>
        <v/>
      </c>
      <c r="AS33" s="310" t="str">
        <f t="shared" ca="1" si="82"/>
        <v/>
      </c>
      <c r="AT33" s="311" t="str">
        <f t="shared" ca="1" si="83"/>
        <v/>
      </c>
      <c r="AU33" s="309" t="str">
        <f t="shared" ca="1" si="100"/>
        <v/>
      </c>
      <c r="AV33" s="310" t="str">
        <f t="shared" ca="1" si="84"/>
        <v/>
      </c>
      <c r="AW33" s="310" t="str">
        <f t="shared" ca="1" si="85"/>
        <v/>
      </c>
      <c r="AX33" s="311" t="str">
        <f t="shared" ca="1" si="86"/>
        <v/>
      </c>
      <c r="AY33" s="309" t="str">
        <f t="shared" ca="1" si="101"/>
        <v/>
      </c>
      <c r="AZ33" s="310" t="str">
        <f t="shared" ca="1" si="87"/>
        <v/>
      </c>
      <c r="BA33" s="310" t="str">
        <f t="shared" ca="1" si="88"/>
        <v/>
      </c>
      <c r="BB33" s="311" t="str">
        <f t="shared" ca="1" si="89"/>
        <v/>
      </c>
      <c r="BC33" s="309" t="str">
        <f t="shared" ca="1" si="102"/>
        <v/>
      </c>
      <c r="BD33" s="310" t="str">
        <f t="shared" ca="1" si="90"/>
        <v/>
      </c>
      <c r="BE33" s="310" t="str">
        <f t="shared" ca="1" si="91"/>
        <v/>
      </c>
      <c r="BF33" s="311" t="str">
        <f t="shared" ca="1" si="92"/>
        <v/>
      </c>
      <c r="BG33" s="309" t="str">
        <f t="shared" ca="1" si="103"/>
        <v/>
      </c>
      <c r="BH33" s="310" t="str">
        <f t="shared" ca="1" si="93"/>
        <v/>
      </c>
      <c r="BI33" s="310" t="str">
        <f t="shared" ca="1" si="94"/>
        <v/>
      </c>
      <c r="BJ33" s="311" t="str">
        <f t="shared" ca="1" si="95"/>
        <v/>
      </c>
      <c r="BL33" s="412" t="str">
        <f ca="1">IF(OR(BM33="",BM33=0),"",MAX(BL$5:BL32)+1)</f>
        <v/>
      </c>
      <c r="BM33" s="316" t="str">
        <f ca="1">IFERROR(INDEX($AJ$6:$AJ$17, ROWS(BM$4:$BM31)), IFERROR(INDEX($AN$6:$AN$17, ROWS(BM$4:$BM31)-ROWS($AJ$6:$AJ$17)), IFERROR(INDEX($AR$6:$AR$17, ROWS(BM$4:$BM31)-ROWS($AJ$6:$AJ$17)-ROWS($AN$6:$AN$17)),IFERROR(INDEX($AV$6:$AV$17, ROWS(BM$4:$BM31)-ROWS($AJ$6:$AJ$17)-ROWS($AN$6:$AN$17)-ROWS($AR$6:$AR$17)),IFERROR(INDEX($AZ$6:$AZ$17, ROWS(BM$4:$BM31)-ROWS($AJ$6:$AJ$17)-ROWS($AN$6:$AN$17)-ROWS($AR$6:$AR$17)-ROWS($AV$6:$AV$17)),IFERROR(INDEX($BD$6:$BD$17, ROWS(BM$4:$BM31)-ROWS($AJ$6:$AJ$17)-ROWS($AN$6:$AN$17)-ROWS($AR$6:$AR$17)-ROWS($AV$6:$AV$17)-ROWS($AZ$6:$AZ$17)),IFERROR(INDEX($BH$6:$BH$17, ROWS(BM$4:$BM31)-ROWS($AJ$6:$AJ$17)-ROWS($AN$6:$AN$17)-ROWS($AR$6:$AR$17)-ROWS($AV$6:$AV$17)-ROWS($AZ$6:$AZ$17)-ROWS($BD$6:$BD$17)), "")))))))</f>
        <v/>
      </c>
      <c r="BN33" s="316" t="str">
        <f t="shared" ca="1" si="35"/>
        <v/>
      </c>
      <c r="BO33" s="316" t="str">
        <f ca="1">IF(OR(BP33="",BP33=0),"",MAX(BO$5:BO32)+1)</f>
        <v/>
      </c>
      <c r="BP33" s="316" t="str">
        <f ca="1">IFERROR(INDEX($AK$6:$AK$17, ROWS($BP$4:BP31)), IFERROR(INDEX($AO$6:$AO$17, ROWS($BP$4:BP31)-ROWS($AK$6:$AK$17)), IFERROR(INDEX($AS$6:$AS$17, ROWS($BP$4:BP31)-ROWS($AK$6:$AK$17)-ROWS($AO$6:$AO$17)),IFERROR(INDEX($AW$6:$AW$17, ROWS($BP$4:BP31)-ROWS($AK$6:$AK$17)-ROWS($AO$6:$AO$17)-ROWS($AS$6:$AS$17)),IFERROR(INDEX($BA$6:$BA$17, ROWS($BP$4:BP31)-ROWS($AK$6:$AK$17)-ROWS($AO$6:$AO$17)-ROWS($AS$6:$AS$17)-ROWS($AW$6:$AW$17)),IFERROR(INDEX($BE$6:$BE$17, ROWS($BP$4:BP31)-ROWS($AK$6:$AK$17)-ROWS($AO$6:$AO$17)-ROWS($AS$6:$AS$17)-ROWS($AW$6:$AW$17)-ROWS($BA$6:$BA$17)),IFERROR(INDEX($BI$6:$BI$17, ROWS($BP$4:BP31)-ROWS($AK$6:$AK$17)-ROWS($AO$6:$AO$17)-ROWS($AS$6:$AS$17)-ROWS($AW$6:$AW$17)-ROWS($BA$6:$BA$17)-ROWS($BE$6:$BE$17)), "")))))))</f>
        <v/>
      </c>
      <c r="BQ33" s="316" t="str">
        <f t="shared" ca="1" si="36"/>
        <v/>
      </c>
      <c r="BR33" s="413" t="str">
        <f t="shared" ca="1" si="37"/>
        <v/>
      </c>
      <c r="BS33" s="412" t="str">
        <f ca="1">IF(OR(BT33="",BT33=0),"",MAX(BS$5:BS32)+1)</f>
        <v/>
      </c>
      <c r="BT33" s="316" t="str">
        <f ca="1">IFERROR(INDEX($AJ$22:$AJ$33, ROWS($BT$4:BT31)), IFERROR(INDEX($AN$22:$AN$33, ROWS($BT$4:BT31)-ROWS($AJ$22:$AJ$33)), IFERROR(INDEX($AR$22:$AR$33, ROWS($BT$4:BT31)-ROWS($AJ$22:$AJ$33)-ROWS($AN$22:$AN$33)),IFERROR(INDEX($AV$22:$AV$33, ROWS($BT$4:BT31)-ROWS($AJ$22:$AJ$33)-ROWS($AN$22:$AN$33)-ROWS($AR$22:$AR$33)),IFERROR(INDEX($AZ$22:$AZ$33, ROWS($BT$4:BT31)-ROWS($AJ$22:$AJ$33)-ROWS($AN$22:$AN$33)-ROWS($AR$22:$AR$33)-ROWS($AV$22:$AV$33)),IFERROR(INDEX($BD$22:$BD$33, ROWS($BT$4:BT31)-ROWS($AJ$22:$AJ$33)-ROWS($AN$22:$AN$33)-ROWS($AR$22:$AR$33)-ROWS($AV$22:$AV$33)-ROWS($AZ$22:$AZ$33)),IFERROR(INDEX($BH$22:$BH$33, ROWS($BT$4:BT31)-ROWS($AJ$22:$AJ$33)-ROWS($AN$22:$AN$33)-ROWS($AR$22:$AR$33)-ROWS($AV$22:$AV$33)-ROWS($AZ$22:$AZ$33)-ROWS($BD$22:$BD$33)), "")))))))</f>
        <v/>
      </c>
      <c r="BU33" s="316" t="str">
        <f t="shared" ca="1" si="38"/>
        <v/>
      </c>
      <c r="BV33" s="316" t="str">
        <f ca="1">IF(OR(BW33="",BW33=0),"",MAX(BV$5:BV32)+1)</f>
        <v/>
      </c>
      <c r="BW33" s="316" t="str">
        <f ca="1">IFERROR(INDEX($AK$22:$AK$33, ROWS($BW$4:BW31)), IFERROR(INDEX($AO$22:$AO$33, ROWS($BW$4:BW31)-ROWS($AK$22:$AK$33)), IFERROR(INDEX($AS$22:$AS$33, ROWS($BW$4:BW31)-ROWS($AK$22:$AK$33)-ROWS($AO$22:$AO$33)),IFERROR(INDEX($AW$22:$AW$33, ROWS($BW$4:BW31)-ROWS($AK$22:$AK$33)-ROWS($AO$22:$AO$33)-ROWS($AS$22:$AS$33)),IFERROR(INDEX($BA$22:$BA$33, ROWS($BW$4:BW31)-ROWS($AK$22:$AK$33)-ROWS($AO$22:$AO$33)-ROWS($AS$22:$AS$33)-ROWS($AW$22:$AW$33)),IFERROR(INDEX($BE$22:$BE$33, ROWS($BW$4:BW31)-ROWS($AK$22:$AK$33)-ROWS($AO$22:$AO$33)-ROWS($AS$22:$AS$33)-ROWS($AW$22:$AW$33)-ROWS($BA$22:$BA$33)),IFERROR(INDEX($BI$22:$BI$33, ROWS($BW$4:BW31)-ROWS($AK$22:$AK$33)-ROWS($AO$22:$AO$33)-ROWS($AS$22:$AS$33)-ROWS($AW$22:$AW$33)-ROWS($BA$22:$BA$33)-ROWS($BE$22:$BE$33)), "")))))))</f>
        <v/>
      </c>
      <c r="BX33" s="316" t="str">
        <f t="shared" ca="1" si="39"/>
        <v/>
      </c>
      <c r="BY33" s="413" t="str">
        <f t="shared" ca="1" si="40"/>
        <v/>
      </c>
      <c r="BZ33" s="412" t="str">
        <f ca="1">IF(OR(CA33="",CA33=0),"",MAX(BZ$5:BZ32)+1)</f>
        <v/>
      </c>
      <c r="CA33" s="316" t="str">
        <f ca="1">IFERROR(INDEX($AJ$38:$AJ$49, ROWS($CA$4:CA31)), IFERROR(INDEX($AN$38:$AN$49, ROWS($CA$4:CA31)-ROWS($AJ$38:$AJ$49)), IFERROR(INDEX($AR$38:$AR$49, ROWS($CA$4:CA31)-ROWS($AJ$38:$AJ$49)-ROWS($AN$38:$AN$49)),IFERROR(INDEX($AV$38:$AV$49, ROWS($CA$4:CA31)-ROWS($AJ$38:$AJ$49)-ROWS($AN$38:$AN$49)-ROWS($AR$38:$AR$49)),IFERROR(INDEX($AZ$38:$AZ$49, ROWS($CA$4:CA31)-ROWS($AJ$38:$AJ$49)-ROWS($AN$38:$AN$49)-ROWS($AR$38:$AR$49)-ROWS($AV$38:$AV$49)),IFERROR(INDEX($BD$38:$BD$49, ROWS($CA$4:CA31)-ROWS($AJ$38:$AJ$49)-ROWS($AN$38:$AN$49)-ROWS($AR$38:$AR$49)-ROWS($AV$38:$AV$49)-ROWS($AZ$38:$AZ$49)),IFERROR(INDEX($BH$38:$BH$49, ROWS($CA$4:CA31)-ROWS($AJ$38:$AJ$49)-ROWS($AN$38:$AN$49)-ROWS($AR$38:$AR$49)-ROWS($AV$38:$AV$49)-ROWS($AZ$38:$AZ$49)-ROWS($BD$38:$BD$49)), "")))))))</f>
        <v/>
      </c>
      <c r="CB33" s="316" t="str">
        <f t="shared" ca="1" si="41"/>
        <v/>
      </c>
      <c r="CC33" s="316" t="str">
        <f ca="1">IF(OR(CD33="",CD33=0),"",MAX(CC$5:CC32)+1)</f>
        <v/>
      </c>
      <c r="CD33" s="316" t="str">
        <f ca="1">IFERROR(INDEX($AK$38:$AK$49, ROWS($CD$4:CD31)), IFERROR(INDEX($AO$38:$AO$49, ROWS($CD$4:CD31)-ROWS($AK$38:$AK$49)), IFERROR(INDEX($AS$38:$AS$49, ROWS($CD$4:CD31)-ROWS($AK$38:$AK$49)-ROWS($AO$38:$AO$49)),IFERROR(INDEX($AW$38:$AW$49, ROWS($CD$4:CD31)-ROWS($AK$38:$AK$49)-ROWS($AO$38:$AO$49)-ROWS($AS$38:$AS$49)),IFERROR(INDEX($BA$38:$BA$49, ROWS($CD$4:CD31)-ROWS($AK$38:$AK$49)-ROWS($AO$38:$AO$49)-ROWS($AS$38:$AS$49)-ROWS($AW$38:$AW$49)),IFERROR(INDEX($BE$38:$BE$49, ROWS($CD$4:CD31)-ROWS($AK$38:$AK$49)-ROWS($AO$38:$AO$49)-ROWS($AS$38:$AS$49)-ROWS($AW$38:$AW$49)-ROWS($BA$38:$BA$49)),IFERROR(INDEX($BI$38:$BI$49, ROWS($CD$4:CD31)-ROWS($AK$38:$AK$49)-ROWS($AO$38:$AO$49)-ROWS($AS$38:$AS$49)-ROWS($AW$38:$AW$49)-ROWS($BA$38:$BA$49)-ROWS($BE$38:$BE$49)), "")))))))</f>
        <v/>
      </c>
      <c r="CE33" s="316" t="str">
        <f t="shared" ca="1" si="42"/>
        <v/>
      </c>
      <c r="CF33" s="413" t="str">
        <f t="shared" ca="1" si="43"/>
        <v/>
      </c>
      <c r="CG33" s="412" t="str">
        <f ca="1">IF(OR(CH33="",CH33=0),"",MAX(CG$5:CG32)+1)</f>
        <v/>
      </c>
      <c r="CH33" s="316" t="str">
        <f ca="1">IFERROR(INDEX($AJ$54:$AJ$65, ROWS($CH$4:CH31)), IFERROR(INDEX($AN$54:$AN$65, ROWS($CH$4:CH31)-ROWS($AJ$54:$AJ$65)), IFERROR(INDEX($AR$54:$AR$65, ROWS($CH$4:CH31)-ROWS($AJ$54:$AJ$65)-ROWS($AN$54:$AN$65)),IFERROR(INDEX($AV$54:$AV$65, ROWS($CH$4:CH31)-ROWS($AJ$54:$AJ$65)-ROWS($AN$54:$AN$65)-ROWS($AR$54:$AR$65)),IFERROR(INDEX($AZ$54:$AZ$65, ROWS($CH$4:CH31)-ROWS($AJ$54:$AJ$65)-ROWS($AN$54:$AN$65)-ROWS($AR$54:$AR$65)-ROWS($AV$54:$AV$65)),IFERROR(INDEX($BD$54:$BD$65, ROWS($CH$4:CH31)-ROWS($AJ$54:$AJ$65)-ROWS($AN$54:$AN$65)-ROWS($AR$54:$AR$65)-ROWS($AV$54:$AV$65)-ROWS($AZ$54:$AZ$65)),IFERROR(INDEX($BH$54:$BH$65, ROWS($CH$4:CH31)-ROWS($AJ$54:$AJ$65)-ROWS($AN$54:$AN$65)-ROWS($AR$54:$AR$65)-ROWS($AV$54:$AV$65)-ROWS($AZ$54:$AZ$65)-ROWS($BD$54:$BD$65)), "")))))))</f>
        <v/>
      </c>
      <c r="CI33" s="316" t="str">
        <f t="shared" ca="1" si="44"/>
        <v/>
      </c>
      <c r="CJ33" s="316" t="str">
        <f ca="1">IF(OR(CK33="",CK33=0),"",MAX(CJ$5:CJ32)+1)</f>
        <v/>
      </c>
      <c r="CK33" s="316" t="str">
        <f ca="1">IFERROR(INDEX($AK$54:$AK$65, ROWS($CK$4:CK31)), IFERROR(INDEX($AO$54:$AO$65, ROWS($CK$4:CK31)-ROWS($AK$54:$AK$65)), IFERROR(INDEX($AS$54:$AS$65, ROWS($CK$4:CK31)-ROWS($AK$54:$AK$65)-ROWS($AO$54:$AO$65)),IFERROR(INDEX($AW$54:$AW$65, ROWS($CK$4:CK31)-ROWS($AK$54:$AK$65)-ROWS($AO$54:$AO$65)-ROWS($AS$54:$AS$65)),IFERROR(INDEX($BA$54:$BA$65, ROWS($CK$4:CK31)-ROWS($AK$54:$AK$65)-ROWS($AO$54:$AO$65)-ROWS($AS$54:$AS$65)-ROWS($AW$54:$AW$65)),IFERROR(INDEX($BE$54:$BE$65, ROWS($CK$4:CK31)-ROWS($AK$54:$AK$65)-ROWS($AO$54:$AO$65)-ROWS($AS$54:$AS$65)-ROWS($AW$54:$AW$65)-ROWS($BA$54:$BA$65)),IFERROR(INDEX($BI$54:$BI$65, ROWS($CK$4:CK31)-ROWS($AK$54:$AK$65)-ROWS($AO$54:$AO$65)-ROWS($AS$54:$AS$65)-ROWS($AW$54:$AW$65)-ROWS($BA$54:$BA$65)-ROWS($BE$54:$BE$65)), "")))))))</f>
        <v/>
      </c>
      <c r="CL33" s="316" t="str">
        <f t="shared" ca="1" si="45"/>
        <v/>
      </c>
      <c r="CM33" s="413" t="str">
        <f t="shared" ca="1" si="46"/>
        <v/>
      </c>
      <c r="CN33" s="412" t="str">
        <f ca="1">IF(OR(CO33="",CO33=0),"",MAX(CN$5:CN32)+1)</f>
        <v/>
      </c>
      <c r="CO33" s="316" t="str">
        <f ca="1">IFERROR(INDEX($AJ$70:$AJ$81, ROWS($CO$4:CO31)), IFERROR(INDEX($AN$70:$AN$81, ROWS($CO$4:CO31)-ROWS($AJ$70:$AJ$81)), IFERROR(INDEX($AR$70:$AR$81, ROWS($CO$4:CO31)-ROWS($AJ$70:$AJ$81)-ROWS($AN$70:$AN$81)),IFERROR(INDEX($AV$70:$AV$81, ROWS($CO$4:CO31)-ROWS($AJ$70:$AJ$81)-ROWS($AN$70:$AN$81)-ROWS($AR$70:$AR$81)),IFERROR(INDEX($AZ$70:$AZ$81, ROWS($CO$4:CO31)-ROWS($AJ$70:$AJ$81)-ROWS($AN$70:$AN$81)-ROWS($AR$70:$AR$81)-ROWS($AV$70:$AV$81)),IFERROR(INDEX($BD$70:$BD$81, ROWS($CO$4:CO31)-ROWS($AJ$70:$AJ$81)-ROWS($AN$70:$AN$81)-ROWS($AR$70:$AR$81)-ROWS($AV$70:$AV$81)-ROWS($AZ$70:$AZ$81)),IFERROR(INDEX($BH$70:$BH$81, ROWS($CO$4:CO31)-ROWS($AJ$70:$AJ$81)-ROWS($AN$70:$AN$81)-ROWS($AR$70:$AR$81)-ROWS($AV$70:$AV$81)-ROWS($AZ$70:$AZ$81)-ROWS($BD$70:$BD$81)), "")))))))</f>
        <v/>
      </c>
      <c r="CP33" s="316" t="str">
        <f t="shared" ca="1" si="47"/>
        <v/>
      </c>
      <c r="CQ33" s="316" t="str">
        <f ca="1">IF(OR(CR33="",CR33=0),"",MAX(CQ$5:CQ32)+1)</f>
        <v/>
      </c>
      <c r="CR33" s="316" t="str">
        <f ca="1">IFERROR(INDEX($AK$70:$AK$81, ROWS($CR$4:CR31)), IFERROR(INDEX($AO$70:$AO$81, ROWS($CR$4:CR31)-ROWS($AK$70:$AK$81)), IFERROR(INDEX($AS$70:$AS$81, ROWS($CR$4:CR31)-ROWS($AK$70:$AK$81)-ROWS($AO$70:$AO$81)),IFERROR(INDEX($AW$70:$AW$81, ROWS($CR$4:CR31)-ROWS($AK$70:$AK$81)-ROWS($AO$70:$AO$81)-ROWS($AS$70:$AS$81)),IFERROR(INDEX($BA$70:$BA$81, ROWS($CR$4:CR31)-ROWS($AK$70:$AK$81)-ROWS($AO$70:$AO$81)-ROWS($AS$70:$AS$81)-ROWS($AW$70:$AW$81)),IFERROR(INDEX($BE$70:$BE$81, ROWS($CR$4:CR31)-ROWS($AK$70:$AK$81)-ROWS($AO$70:$AO$81)-ROWS($AS$70:$AS$81)-ROWS($AW$70:$AW$81)-ROWS($BA$70:$BA$81)),IFERROR(INDEX($BI$70:$BI$81, ROWS($CR$4:CR31)-ROWS($AK$70:$AK$81)-ROWS($AO$70:$AO$81)-ROWS($AS$70:$AS$81)-ROWS($AW$70:$AW$81)-ROWS($BA$70:$BA$81)-ROWS($BE$70:$BE$81)), "")))))))</f>
        <v/>
      </c>
      <c r="CS33" s="316" t="str">
        <f t="shared" ca="1" si="48"/>
        <v/>
      </c>
      <c r="CT33" s="413" t="str">
        <f t="shared" ca="1" si="49"/>
        <v/>
      </c>
      <c r="CU33" s="412" t="str">
        <f>IF(OR(CV33="",CV33=0),"",MAX(CU$5:CU32)+1)</f>
        <v/>
      </c>
      <c r="CV33" s="316" t="str">
        <f>IFERROR(INDEX($AJ$86:$AJ$97, ROWS($CV$4:CV31)), IFERROR(INDEX($AN$86:$AN$97, ROWS($CV$4:CV31)-ROWS($AJ$86:$AJ$97)), ""))</f>
        <v/>
      </c>
      <c r="CW33" s="316" t="str">
        <f t="shared" si="50"/>
        <v/>
      </c>
      <c r="CX33" s="316" t="str">
        <f>IF(OR(CY33="",CY33=0),"",MAX(CX$5:CX32)+1)</f>
        <v/>
      </c>
      <c r="CY33" s="316" t="str">
        <f>IFERROR(INDEX($AK$86:$AK$97, ROWS($CY$4:CY31)), IFERROR(INDEX($AO$86:$AO$97, ROWS($CY$4:CY31)-ROWS($AK$86:$AK$97)), ""))</f>
        <v/>
      </c>
      <c r="CZ33" s="316" t="str">
        <f t="shared" si="51"/>
        <v/>
      </c>
      <c r="DA33" s="413" t="str">
        <f t="shared" si="52"/>
        <v/>
      </c>
      <c r="DC33" s="438" t="str">
        <f ca="1">IF(OR(DD33="",DD33=0),"",MAX(DC$25:DC32)+1)</f>
        <v/>
      </c>
      <c r="DD33" s="434" t="str">
        <f t="shared" ca="1" si="110"/>
        <v/>
      </c>
      <c r="DE33" s="413" t="str">
        <f t="shared" ca="1" si="111"/>
        <v/>
      </c>
      <c r="DF33" s="431" t="str">
        <f ca="1">IF(OR(DG33="",DG33=0),"",MAX(DF$25:DF32)+1)</f>
        <v/>
      </c>
      <c r="DG33" s="412" t="str">
        <f t="shared" ca="1" si="112"/>
        <v/>
      </c>
      <c r="DH33" s="413" t="str">
        <f t="shared" ca="1" si="113"/>
        <v/>
      </c>
      <c r="DI33" s="412" t="str">
        <f t="shared" ca="1" si="114"/>
        <v/>
      </c>
      <c r="DJ33" s="413" t="str">
        <f t="shared" ca="1" si="115"/>
        <v/>
      </c>
      <c r="DK33" s="412" t="str">
        <f t="shared" ca="1" si="116"/>
        <v/>
      </c>
      <c r="DL33" s="413" t="str">
        <f t="shared" ca="1" si="117"/>
        <v/>
      </c>
    </row>
    <row r="34" spans="1:123" s="292" customFormat="1" ht="15" customHeight="1" x14ac:dyDescent="0.3">
      <c r="A34" s="1173" t="s">
        <v>478</v>
      </c>
      <c r="B34" s="1174"/>
      <c r="C34" s="1173" t="s">
        <v>478</v>
      </c>
      <c r="D34" s="1174"/>
      <c r="E34" s="1173" t="s">
        <v>478</v>
      </c>
      <c r="F34" s="1174"/>
      <c r="G34" s="1173" t="s">
        <v>478</v>
      </c>
      <c r="H34" s="1174"/>
      <c r="I34" s="1173" t="s">
        <v>478</v>
      </c>
      <c r="J34" s="1174"/>
      <c r="K34" s="1173" t="s">
        <v>478</v>
      </c>
      <c r="L34" s="1174"/>
      <c r="M34" s="1173" t="s">
        <v>478</v>
      </c>
      <c r="N34" s="1174"/>
      <c r="P34" s="297" t="str">
        <f t="shared" ca="1" si="119"/>
        <v/>
      </c>
      <c r="Q34" s="297" t="str">
        <f t="shared" ca="1" si="120"/>
        <v/>
      </c>
      <c r="R34" s="297" t="str">
        <f t="shared" ca="1" si="121"/>
        <v/>
      </c>
      <c r="S34" s="298" t="str">
        <f t="shared" ca="1" si="122"/>
        <v/>
      </c>
      <c r="T34" s="297" t="str">
        <f t="shared" ca="1" si="123"/>
        <v/>
      </c>
      <c r="U34" s="297" t="str">
        <f t="shared" ca="1" si="124"/>
        <v/>
      </c>
      <c r="V34" s="1160" t="s">
        <v>503</v>
      </c>
      <c r="W34" s="1161"/>
      <c r="X34" s="424">
        <f ca="1">IF(OR(X30="",X31=""),0,SUM(X31+X32-X30))</f>
        <v>1290.1100000000001</v>
      </c>
      <c r="Y34"/>
      <c r="AB34" s="299"/>
      <c r="AC34" s="358" t="str">
        <f>IF('Data Entry'!H18="","",'Data Entry'!H18)</f>
        <v/>
      </c>
      <c r="AD34" s="356" t="str">
        <f>IF('Data Entry'!G18="","",'Data Entry'!G18)</f>
        <v/>
      </c>
      <c r="AE34" s="363" t="str">
        <f>IF('Data Entry'!J18="","",'Data Entry'!J18)</f>
        <v/>
      </c>
      <c r="AF34" s="402" t="str">
        <f>IF('Data Entry'!I18="","",'Data Entry'!I18)</f>
        <v/>
      </c>
      <c r="AG34" s="300"/>
      <c r="AH34"/>
      <c r="AL34"/>
      <c r="AM34"/>
      <c r="AN34"/>
      <c r="AO34"/>
      <c r="AP34"/>
      <c r="AQ34"/>
      <c r="AR34"/>
      <c r="AS34"/>
      <c r="AT34"/>
      <c r="AU34"/>
      <c r="AV34"/>
      <c r="BL34" s="412" t="str">
        <f ca="1">IF(OR(BM34="",BM34=0),"",MAX(BL$5:BL33)+1)</f>
        <v/>
      </c>
      <c r="BM34" s="316" t="str">
        <f ca="1">IFERROR(INDEX($AJ$6:$AJ$17, ROWS(BM$4:$BM32)), IFERROR(INDEX($AN$6:$AN$17, ROWS(BM$4:$BM32)-ROWS($AJ$6:$AJ$17)), IFERROR(INDEX($AR$6:$AR$17, ROWS(BM$4:$BM32)-ROWS($AJ$6:$AJ$17)-ROWS($AN$6:$AN$17)),IFERROR(INDEX($AV$6:$AV$17, ROWS(BM$4:$BM32)-ROWS($AJ$6:$AJ$17)-ROWS($AN$6:$AN$17)-ROWS($AR$6:$AR$17)),IFERROR(INDEX($AZ$6:$AZ$17, ROWS(BM$4:$BM32)-ROWS($AJ$6:$AJ$17)-ROWS($AN$6:$AN$17)-ROWS($AR$6:$AR$17)-ROWS($AV$6:$AV$17)),IFERROR(INDEX($BD$6:$BD$17, ROWS(BM$4:$BM32)-ROWS($AJ$6:$AJ$17)-ROWS($AN$6:$AN$17)-ROWS($AR$6:$AR$17)-ROWS($AV$6:$AV$17)-ROWS($AZ$6:$AZ$17)),IFERROR(INDEX($BH$6:$BH$17, ROWS(BM$4:$BM32)-ROWS($AJ$6:$AJ$17)-ROWS($AN$6:$AN$17)-ROWS($AR$6:$AR$17)-ROWS($AV$6:$AV$17)-ROWS($AZ$6:$AZ$17)-ROWS($BD$6:$BD$17)), "")))))))</f>
        <v/>
      </c>
      <c r="BN34" s="316" t="str">
        <f t="shared" ca="1" si="35"/>
        <v/>
      </c>
      <c r="BO34" s="316" t="str">
        <f ca="1">IF(OR(BP34="",BP34=0),"",MAX(BO$5:BO33)+1)</f>
        <v/>
      </c>
      <c r="BP34" s="316" t="str">
        <f ca="1">IFERROR(INDEX($AK$6:$AK$17, ROWS($BP$4:BP32)), IFERROR(INDEX($AO$6:$AO$17, ROWS($BP$4:BP32)-ROWS($AK$6:$AK$17)), IFERROR(INDEX($AS$6:$AS$17, ROWS($BP$4:BP32)-ROWS($AK$6:$AK$17)-ROWS($AO$6:$AO$17)),IFERROR(INDEX($AW$6:$AW$17, ROWS($BP$4:BP32)-ROWS($AK$6:$AK$17)-ROWS($AO$6:$AO$17)-ROWS($AS$6:$AS$17)),IFERROR(INDEX($BA$6:$BA$17, ROWS($BP$4:BP32)-ROWS($AK$6:$AK$17)-ROWS($AO$6:$AO$17)-ROWS($AS$6:$AS$17)-ROWS($AW$6:$AW$17)),IFERROR(INDEX($BE$6:$BE$17, ROWS($BP$4:BP32)-ROWS($AK$6:$AK$17)-ROWS($AO$6:$AO$17)-ROWS($AS$6:$AS$17)-ROWS($AW$6:$AW$17)-ROWS($BA$6:$BA$17)),IFERROR(INDEX($BI$6:$BI$17, ROWS($BP$4:BP32)-ROWS($AK$6:$AK$17)-ROWS($AO$6:$AO$17)-ROWS($AS$6:$AS$17)-ROWS($AW$6:$AW$17)-ROWS($BA$6:$BA$17)-ROWS($BE$6:$BE$17)), "")))))))</f>
        <v/>
      </c>
      <c r="BQ34" s="316" t="str">
        <f t="shared" ca="1" si="36"/>
        <v/>
      </c>
      <c r="BR34" s="413" t="str">
        <f t="shared" ca="1" si="37"/>
        <v/>
      </c>
      <c r="BS34" s="412" t="str">
        <f ca="1">IF(OR(BT34="",BT34=0),"",MAX(BS$5:BS33)+1)</f>
        <v/>
      </c>
      <c r="BT34" s="316" t="str">
        <f ca="1">IFERROR(INDEX($AJ$22:$AJ$33, ROWS($BT$4:BT32)), IFERROR(INDEX($AN$22:$AN$33, ROWS($BT$4:BT32)-ROWS($AJ$22:$AJ$33)), IFERROR(INDEX($AR$22:$AR$33, ROWS($BT$4:BT32)-ROWS($AJ$22:$AJ$33)-ROWS($AN$22:$AN$33)),IFERROR(INDEX($AV$22:$AV$33, ROWS($BT$4:BT32)-ROWS($AJ$22:$AJ$33)-ROWS($AN$22:$AN$33)-ROWS($AR$22:$AR$33)),IFERROR(INDEX($AZ$22:$AZ$33, ROWS($BT$4:BT32)-ROWS($AJ$22:$AJ$33)-ROWS($AN$22:$AN$33)-ROWS($AR$22:$AR$33)-ROWS($AV$22:$AV$33)),IFERROR(INDEX($BD$22:$BD$33, ROWS($BT$4:BT32)-ROWS($AJ$22:$AJ$33)-ROWS($AN$22:$AN$33)-ROWS($AR$22:$AR$33)-ROWS($AV$22:$AV$33)-ROWS($AZ$22:$AZ$33)),IFERROR(INDEX($BH$22:$BH$33, ROWS($BT$4:BT32)-ROWS($AJ$22:$AJ$33)-ROWS($AN$22:$AN$33)-ROWS($AR$22:$AR$33)-ROWS($AV$22:$AV$33)-ROWS($AZ$22:$AZ$33)-ROWS($BD$22:$BD$33)), "")))))))</f>
        <v/>
      </c>
      <c r="BU34" s="316" t="str">
        <f t="shared" ca="1" si="38"/>
        <v/>
      </c>
      <c r="BV34" s="316" t="str">
        <f ca="1">IF(OR(BW34="",BW34=0),"",MAX(BV$5:BV33)+1)</f>
        <v/>
      </c>
      <c r="BW34" s="316" t="str">
        <f ca="1">IFERROR(INDEX($AK$22:$AK$33, ROWS($BW$4:BW32)), IFERROR(INDEX($AO$22:$AO$33, ROWS($BW$4:BW32)-ROWS($AK$22:$AK$33)), IFERROR(INDEX($AS$22:$AS$33, ROWS($BW$4:BW32)-ROWS($AK$22:$AK$33)-ROWS($AO$22:$AO$33)),IFERROR(INDEX($AW$22:$AW$33, ROWS($BW$4:BW32)-ROWS($AK$22:$AK$33)-ROWS($AO$22:$AO$33)-ROWS($AS$22:$AS$33)),IFERROR(INDEX($BA$22:$BA$33, ROWS($BW$4:BW32)-ROWS($AK$22:$AK$33)-ROWS($AO$22:$AO$33)-ROWS($AS$22:$AS$33)-ROWS($AW$22:$AW$33)),IFERROR(INDEX($BE$22:$BE$33, ROWS($BW$4:BW32)-ROWS($AK$22:$AK$33)-ROWS($AO$22:$AO$33)-ROWS($AS$22:$AS$33)-ROWS($AW$22:$AW$33)-ROWS($BA$22:$BA$33)),IFERROR(INDEX($BI$22:$BI$33, ROWS($BW$4:BW32)-ROWS($AK$22:$AK$33)-ROWS($AO$22:$AO$33)-ROWS($AS$22:$AS$33)-ROWS($AW$22:$AW$33)-ROWS($BA$22:$BA$33)-ROWS($BE$22:$BE$33)), "")))))))</f>
        <v/>
      </c>
      <c r="BX34" s="316" t="str">
        <f t="shared" ca="1" si="39"/>
        <v/>
      </c>
      <c r="BY34" s="413" t="str">
        <f t="shared" ca="1" si="40"/>
        <v/>
      </c>
      <c r="BZ34" s="412" t="str">
        <f ca="1">IF(OR(CA34="",CA34=0),"",MAX(BZ$5:BZ33)+1)</f>
        <v/>
      </c>
      <c r="CA34" s="316" t="str">
        <f ca="1">IFERROR(INDEX($AJ$38:$AJ$49, ROWS($CA$4:CA32)), IFERROR(INDEX($AN$38:$AN$49, ROWS($CA$4:CA32)-ROWS($AJ$38:$AJ$49)), IFERROR(INDEX($AR$38:$AR$49, ROWS($CA$4:CA32)-ROWS($AJ$38:$AJ$49)-ROWS($AN$38:$AN$49)),IFERROR(INDEX($AV$38:$AV$49, ROWS($CA$4:CA32)-ROWS($AJ$38:$AJ$49)-ROWS($AN$38:$AN$49)-ROWS($AR$38:$AR$49)),IFERROR(INDEX($AZ$38:$AZ$49, ROWS($CA$4:CA32)-ROWS($AJ$38:$AJ$49)-ROWS($AN$38:$AN$49)-ROWS($AR$38:$AR$49)-ROWS($AV$38:$AV$49)),IFERROR(INDEX($BD$38:$BD$49, ROWS($CA$4:CA32)-ROWS($AJ$38:$AJ$49)-ROWS($AN$38:$AN$49)-ROWS($AR$38:$AR$49)-ROWS($AV$38:$AV$49)-ROWS($AZ$38:$AZ$49)),IFERROR(INDEX($BH$38:$BH$49, ROWS($CA$4:CA32)-ROWS($AJ$38:$AJ$49)-ROWS($AN$38:$AN$49)-ROWS($AR$38:$AR$49)-ROWS($AV$38:$AV$49)-ROWS($AZ$38:$AZ$49)-ROWS($BD$38:$BD$49)), "")))))))</f>
        <v/>
      </c>
      <c r="CB34" s="316" t="str">
        <f t="shared" ca="1" si="41"/>
        <v/>
      </c>
      <c r="CC34" s="316" t="str">
        <f ca="1">IF(OR(CD34="",CD34=0),"",MAX(CC$5:CC33)+1)</f>
        <v/>
      </c>
      <c r="CD34" s="316" t="str">
        <f ca="1">IFERROR(INDEX($AK$38:$AK$49, ROWS($CD$4:CD32)), IFERROR(INDEX($AO$38:$AO$49, ROWS($CD$4:CD32)-ROWS($AK$38:$AK$49)), IFERROR(INDEX($AS$38:$AS$49, ROWS($CD$4:CD32)-ROWS($AK$38:$AK$49)-ROWS($AO$38:$AO$49)),IFERROR(INDEX($AW$38:$AW$49, ROWS($CD$4:CD32)-ROWS($AK$38:$AK$49)-ROWS($AO$38:$AO$49)-ROWS($AS$38:$AS$49)),IFERROR(INDEX($BA$38:$BA$49, ROWS($CD$4:CD32)-ROWS($AK$38:$AK$49)-ROWS($AO$38:$AO$49)-ROWS($AS$38:$AS$49)-ROWS($AW$38:$AW$49)),IFERROR(INDEX($BE$38:$BE$49, ROWS($CD$4:CD32)-ROWS($AK$38:$AK$49)-ROWS($AO$38:$AO$49)-ROWS($AS$38:$AS$49)-ROWS($AW$38:$AW$49)-ROWS($BA$38:$BA$49)),IFERROR(INDEX($BI$38:$BI$49, ROWS($CD$4:CD32)-ROWS($AK$38:$AK$49)-ROWS($AO$38:$AO$49)-ROWS($AS$38:$AS$49)-ROWS($AW$38:$AW$49)-ROWS($BA$38:$BA$49)-ROWS($BE$38:$BE$49)), "")))))))</f>
        <v/>
      </c>
      <c r="CE34" s="316" t="str">
        <f t="shared" ca="1" si="42"/>
        <v/>
      </c>
      <c r="CF34" s="413" t="str">
        <f t="shared" ca="1" si="43"/>
        <v/>
      </c>
      <c r="CG34" s="412" t="str">
        <f ca="1">IF(OR(CH34="",CH34=0),"",MAX(CG$5:CG33)+1)</f>
        <v/>
      </c>
      <c r="CH34" s="316" t="str">
        <f ca="1">IFERROR(INDEX($AJ$54:$AJ$65, ROWS($CH$4:CH32)), IFERROR(INDEX($AN$54:$AN$65, ROWS($CH$4:CH32)-ROWS($AJ$54:$AJ$65)), IFERROR(INDEX($AR$54:$AR$65, ROWS($CH$4:CH32)-ROWS($AJ$54:$AJ$65)-ROWS($AN$54:$AN$65)),IFERROR(INDEX($AV$54:$AV$65, ROWS($CH$4:CH32)-ROWS($AJ$54:$AJ$65)-ROWS($AN$54:$AN$65)-ROWS($AR$54:$AR$65)),IFERROR(INDEX($AZ$54:$AZ$65, ROWS($CH$4:CH32)-ROWS($AJ$54:$AJ$65)-ROWS($AN$54:$AN$65)-ROWS($AR$54:$AR$65)-ROWS($AV$54:$AV$65)),IFERROR(INDEX($BD$54:$BD$65, ROWS($CH$4:CH32)-ROWS($AJ$54:$AJ$65)-ROWS($AN$54:$AN$65)-ROWS($AR$54:$AR$65)-ROWS($AV$54:$AV$65)-ROWS($AZ$54:$AZ$65)),IFERROR(INDEX($BH$54:$BH$65, ROWS($CH$4:CH32)-ROWS($AJ$54:$AJ$65)-ROWS($AN$54:$AN$65)-ROWS($AR$54:$AR$65)-ROWS($AV$54:$AV$65)-ROWS($AZ$54:$AZ$65)-ROWS($BD$54:$BD$65)), "")))))))</f>
        <v/>
      </c>
      <c r="CI34" s="316" t="str">
        <f t="shared" ca="1" si="44"/>
        <v/>
      </c>
      <c r="CJ34" s="316" t="str">
        <f ca="1">IF(OR(CK34="",CK34=0),"",MAX(CJ$5:CJ33)+1)</f>
        <v/>
      </c>
      <c r="CK34" s="316" t="str">
        <f ca="1">IFERROR(INDEX($AK$54:$AK$65, ROWS($CK$4:CK32)), IFERROR(INDEX($AO$54:$AO$65, ROWS($CK$4:CK32)-ROWS($AK$54:$AK$65)), IFERROR(INDEX($AS$54:$AS$65, ROWS($CK$4:CK32)-ROWS($AK$54:$AK$65)-ROWS($AO$54:$AO$65)),IFERROR(INDEX($AW$54:$AW$65, ROWS($CK$4:CK32)-ROWS($AK$54:$AK$65)-ROWS($AO$54:$AO$65)-ROWS($AS$54:$AS$65)),IFERROR(INDEX($BA$54:$BA$65, ROWS($CK$4:CK32)-ROWS($AK$54:$AK$65)-ROWS($AO$54:$AO$65)-ROWS($AS$54:$AS$65)-ROWS($AW$54:$AW$65)),IFERROR(INDEX($BE$54:$BE$65, ROWS($CK$4:CK32)-ROWS($AK$54:$AK$65)-ROWS($AO$54:$AO$65)-ROWS($AS$54:$AS$65)-ROWS($AW$54:$AW$65)-ROWS($BA$54:$BA$65)),IFERROR(INDEX($BI$54:$BI$65, ROWS($CK$4:CK32)-ROWS($AK$54:$AK$65)-ROWS($AO$54:$AO$65)-ROWS($AS$54:$AS$65)-ROWS($AW$54:$AW$65)-ROWS($BA$54:$BA$65)-ROWS($BE$54:$BE$65)), "")))))))</f>
        <v/>
      </c>
      <c r="CL34" s="316" t="str">
        <f t="shared" ca="1" si="45"/>
        <v/>
      </c>
      <c r="CM34" s="413" t="str">
        <f t="shared" ca="1" si="46"/>
        <v/>
      </c>
      <c r="CN34" s="412" t="str">
        <f ca="1">IF(OR(CO34="",CO34=0),"",MAX(CN$5:CN33)+1)</f>
        <v/>
      </c>
      <c r="CO34" s="316" t="str">
        <f ca="1">IFERROR(INDEX($AJ$70:$AJ$81, ROWS($CO$4:CO32)), IFERROR(INDEX($AN$70:$AN$81, ROWS($CO$4:CO32)-ROWS($AJ$70:$AJ$81)), IFERROR(INDEX($AR$70:$AR$81, ROWS($CO$4:CO32)-ROWS($AJ$70:$AJ$81)-ROWS($AN$70:$AN$81)),IFERROR(INDEX($AV$70:$AV$81, ROWS($CO$4:CO32)-ROWS($AJ$70:$AJ$81)-ROWS($AN$70:$AN$81)-ROWS($AR$70:$AR$81)),IFERROR(INDEX($AZ$70:$AZ$81, ROWS($CO$4:CO32)-ROWS($AJ$70:$AJ$81)-ROWS($AN$70:$AN$81)-ROWS($AR$70:$AR$81)-ROWS($AV$70:$AV$81)),IFERROR(INDEX($BD$70:$BD$81, ROWS($CO$4:CO32)-ROWS($AJ$70:$AJ$81)-ROWS($AN$70:$AN$81)-ROWS($AR$70:$AR$81)-ROWS($AV$70:$AV$81)-ROWS($AZ$70:$AZ$81)),IFERROR(INDEX($BH$70:$BH$81, ROWS($CO$4:CO32)-ROWS($AJ$70:$AJ$81)-ROWS($AN$70:$AN$81)-ROWS($AR$70:$AR$81)-ROWS($AV$70:$AV$81)-ROWS($AZ$70:$AZ$81)-ROWS($BD$70:$BD$81)), "")))))))</f>
        <v/>
      </c>
      <c r="CP34" s="316" t="str">
        <f t="shared" ca="1" si="47"/>
        <v/>
      </c>
      <c r="CQ34" s="316" t="str">
        <f ca="1">IF(OR(CR34="",CR34=0),"",MAX(CQ$5:CQ33)+1)</f>
        <v/>
      </c>
      <c r="CR34" s="316" t="str">
        <f ca="1">IFERROR(INDEX($AK$70:$AK$81, ROWS($CR$4:CR32)), IFERROR(INDEX($AO$70:$AO$81, ROWS($CR$4:CR32)-ROWS($AK$70:$AK$81)), IFERROR(INDEX($AS$70:$AS$81, ROWS($CR$4:CR32)-ROWS($AK$70:$AK$81)-ROWS($AO$70:$AO$81)),IFERROR(INDEX($AW$70:$AW$81, ROWS($CR$4:CR32)-ROWS($AK$70:$AK$81)-ROWS($AO$70:$AO$81)-ROWS($AS$70:$AS$81)),IFERROR(INDEX($BA$70:$BA$81, ROWS($CR$4:CR32)-ROWS($AK$70:$AK$81)-ROWS($AO$70:$AO$81)-ROWS($AS$70:$AS$81)-ROWS($AW$70:$AW$81)),IFERROR(INDEX($BE$70:$BE$81, ROWS($CR$4:CR32)-ROWS($AK$70:$AK$81)-ROWS($AO$70:$AO$81)-ROWS($AS$70:$AS$81)-ROWS($AW$70:$AW$81)-ROWS($BA$70:$BA$81)),IFERROR(INDEX($BI$70:$BI$81, ROWS($CR$4:CR32)-ROWS($AK$70:$AK$81)-ROWS($AO$70:$AO$81)-ROWS($AS$70:$AS$81)-ROWS($AW$70:$AW$81)-ROWS($BA$70:$BA$81)-ROWS($BE$70:$BE$81)), "")))))))</f>
        <v/>
      </c>
      <c r="CS34" s="316" t="str">
        <f t="shared" ca="1" si="48"/>
        <v/>
      </c>
      <c r="CT34" s="413" t="str">
        <f t="shared" ca="1" si="49"/>
        <v/>
      </c>
      <c r="CU34" s="412" t="str">
        <f>IF(OR(CV34="",CV34=0),"",MAX(CU$5:CU33)+1)</f>
        <v/>
      </c>
      <c r="CV34" s="316" t="str">
        <f>IFERROR(INDEX($AJ$86:$AJ$97, ROWS($CV$4:CV32)), IFERROR(INDEX($AN$86:$AN$97, ROWS($CV$4:CV32)-ROWS($AJ$86:$AJ$97)), ""))</f>
        <v/>
      </c>
      <c r="CW34" s="316" t="str">
        <f t="shared" si="50"/>
        <v/>
      </c>
      <c r="CX34" s="316" t="str">
        <f>IF(OR(CY34="",CY34=0),"",MAX(CX$5:CX33)+1)</f>
        <v/>
      </c>
      <c r="CY34" s="316" t="str">
        <f>IFERROR(INDEX($AK$86:$AK$97, ROWS($CY$4:CY32)), IFERROR(INDEX($AO$86:$AO$97, ROWS($CY$4:CY32)-ROWS($AK$86:$AK$97)), ""))</f>
        <v/>
      </c>
      <c r="CZ34" s="316" t="str">
        <f t="shared" si="51"/>
        <v/>
      </c>
      <c r="DA34" s="413" t="str">
        <f t="shared" si="52"/>
        <v/>
      </c>
      <c r="DC34" s="438" t="str">
        <f ca="1">IF(OR(DD34="",DD34=0),"",MAX(DC$25:DC33)+1)</f>
        <v/>
      </c>
      <c r="DD34" s="434" t="str">
        <f t="shared" ca="1" si="110"/>
        <v/>
      </c>
      <c r="DE34" s="413" t="str">
        <f t="shared" ca="1" si="111"/>
        <v/>
      </c>
      <c r="DF34" s="431" t="str">
        <f ca="1">IF(OR(DG34="",DG34=0),"",MAX(DF$25:DF33)+1)</f>
        <v/>
      </c>
      <c r="DG34" s="412" t="str">
        <f t="shared" ca="1" si="112"/>
        <v/>
      </c>
      <c r="DH34" s="413" t="str">
        <f t="shared" ca="1" si="113"/>
        <v/>
      </c>
      <c r="DI34" s="412" t="str">
        <f t="shared" ca="1" si="114"/>
        <v/>
      </c>
      <c r="DJ34" s="413" t="str">
        <f t="shared" ca="1" si="115"/>
        <v/>
      </c>
      <c r="DK34" s="412" t="str">
        <f t="shared" ca="1" si="116"/>
        <v/>
      </c>
      <c r="DL34" s="413" t="str">
        <f t="shared" ca="1" si="117"/>
        <v/>
      </c>
    </row>
    <row r="35" spans="1:123" ht="15" customHeight="1" thickBot="1" x14ac:dyDescent="0.35">
      <c r="A35" s="291" t="str">
        <f>Year!A16</f>
        <v/>
      </c>
      <c r="B35" s="290" t="str">
        <f>IF(ISERROR(MATCH(A35,event_dates,0)),"",INDEX(events,MATCH(A35,event_dates,0)))</f>
        <v/>
      </c>
      <c r="C35" s="291" t="str">
        <f>Year!B16</f>
        <v/>
      </c>
      <c r="D35" s="290" t="str">
        <f>IF(ISERROR(MATCH(C35,event_dates,0)),"",INDEX(events,MATCH(C35,event_dates,0)))</f>
        <v/>
      </c>
      <c r="E35" s="289" t="s">
        <v>479</v>
      </c>
      <c r="F35" s="288"/>
      <c r="G35" s="287"/>
      <c r="H35" s="287"/>
      <c r="I35" s="287"/>
      <c r="J35" s="287"/>
      <c r="K35" s="287"/>
      <c r="L35" s="287"/>
      <c r="M35" s="287"/>
      <c r="N35" s="286"/>
      <c r="P35" s="295" t="str">
        <f>IF(DN106="","",DN106)</f>
        <v/>
      </c>
      <c r="Q35" s="295" t="str">
        <f t="shared" ref="Q35:U35" si="125">IF(DO106="","",DO106)</f>
        <v/>
      </c>
      <c r="R35" s="295" t="str">
        <f t="shared" si="125"/>
        <v/>
      </c>
      <c r="S35" s="296" t="str">
        <f t="shared" si="125"/>
        <v/>
      </c>
      <c r="T35" s="295" t="str">
        <f t="shared" si="125"/>
        <v/>
      </c>
      <c r="U35" s="295" t="str">
        <f t="shared" si="125"/>
        <v/>
      </c>
      <c r="V35" s="1156"/>
      <c r="W35" s="1157"/>
      <c r="X35" s="445"/>
      <c r="AC35" s="358" t="str">
        <f>IF('Data Entry'!H19="","",'Data Entry'!H19)</f>
        <v/>
      </c>
      <c r="AD35" s="356" t="str">
        <f>IF('Data Entry'!G19="","",'Data Entry'!G19)</f>
        <v/>
      </c>
      <c r="AE35" s="363" t="str">
        <f>IF('Data Entry'!J19="","",'Data Entry'!J19)</f>
        <v/>
      </c>
      <c r="AF35" s="402" t="str">
        <f>IF('Data Entry'!I19="","",'Data Entry'!I19)</f>
        <v/>
      </c>
      <c r="AI35" s="293"/>
      <c r="AJ35" s="293"/>
      <c r="AK35" s="293"/>
      <c r="AL35"/>
      <c r="AM35"/>
      <c r="AN35"/>
      <c r="AO35"/>
      <c r="AP35"/>
      <c r="AQ35"/>
      <c r="AR35"/>
      <c r="AS35"/>
      <c r="AT35"/>
      <c r="AU35"/>
      <c r="AV35"/>
      <c r="AW35" s="293"/>
      <c r="AX35" s="293"/>
      <c r="BL35" s="412" t="str">
        <f ca="1">IF(OR(BM35="",BM35=0),"",MAX(BL$5:BL34)+1)</f>
        <v/>
      </c>
      <c r="BM35" s="316" t="str">
        <f ca="1">IFERROR(INDEX($AJ$6:$AJ$17, ROWS(BM$4:$BM33)), IFERROR(INDEX($AN$6:$AN$17, ROWS(BM$4:$BM33)-ROWS($AJ$6:$AJ$17)), IFERROR(INDEX($AR$6:$AR$17, ROWS(BM$4:$BM33)-ROWS($AJ$6:$AJ$17)-ROWS($AN$6:$AN$17)),IFERROR(INDEX($AV$6:$AV$17, ROWS(BM$4:$BM33)-ROWS($AJ$6:$AJ$17)-ROWS($AN$6:$AN$17)-ROWS($AR$6:$AR$17)),IFERROR(INDEX($AZ$6:$AZ$17, ROWS(BM$4:$BM33)-ROWS($AJ$6:$AJ$17)-ROWS($AN$6:$AN$17)-ROWS($AR$6:$AR$17)-ROWS($AV$6:$AV$17)),IFERROR(INDEX($BD$6:$BD$17, ROWS(BM$4:$BM33)-ROWS($AJ$6:$AJ$17)-ROWS($AN$6:$AN$17)-ROWS($AR$6:$AR$17)-ROWS($AV$6:$AV$17)-ROWS($AZ$6:$AZ$17)),IFERROR(INDEX($BH$6:$BH$17, ROWS(BM$4:$BM33)-ROWS($AJ$6:$AJ$17)-ROWS($AN$6:$AN$17)-ROWS($AR$6:$AR$17)-ROWS($AV$6:$AV$17)-ROWS($AZ$6:$AZ$17)-ROWS($BD$6:$BD$17)), "")))))))</f>
        <v/>
      </c>
      <c r="BN35" s="316" t="str">
        <f t="shared" ca="1" si="35"/>
        <v/>
      </c>
      <c r="BO35" s="316" t="str">
        <f ca="1">IF(OR(BP35="",BP35=0),"",MAX(BO$5:BO34)+1)</f>
        <v/>
      </c>
      <c r="BP35" s="316" t="str">
        <f ca="1">IFERROR(INDEX($AK$6:$AK$17, ROWS($BP$4:BP33)), IFERROR(INDEX($AO$6:$AO$17, ROWS($BP$4:BP33)-ROWS($AK$6:$AK$17)), IFERROR(INDEX($AS$6:$AS$17, ROWS($BP$4:BP33)-ROWS($AK$6:$AK$17)-ROWS($AO$6:$AO$17)),IFERROR(INDEX($AW$6:$AW$17, ROWS($BP$4:BP33)-ROWS($AK$6:$AK$17)-ROWS($AO$6:$AO$17)-ROWS($AS$6:$AS$17)),IFERROR(INDEX($BA$6:$BA$17, ROWS($BP$4:BP33)-ROWS($AK$6:$AK$17)-ROWS($AO$6:$AO$17)-ROWS($AS$6:$AS$17)-ROWS($AW$6:$AW$17)),IFERROR(INDEX($BE$6:$BE$17, ROWS($BP$4:BP33)-ROWS($AK$6:$AK$17)-ROWS($AO$6:$AO$17)-ROWS($AS$6:$AS$17)-ROWS($AW$6:$AW$17)-ROWS($BA$6:$BA$17)),IFERROR(INDEX($BI$6:$BI$17, ROWS($BP$4:BP33)-ROWS($AK$6:$AK$17)-ROWS($AO$6:$AO$17)-ROWS($AS$6:$AS$17)-ROWS($AW$6:$AW$17)-ROWS($BA$6:$BA$17)-ROWS($BE$6:$BE$17)), "")))))))</f>
        <v/>
      </c>
      <c r="BQ35" s="316" t="str">
        <f t="shared" ca="1" si="36"/>
        <v/>
      </c>
      <c r="BR35" s="413" t="str">
        <f t="shared" ca="1" si="37"/>
        <v/>
      </c>
      <c r="BS35" s="412" t="str">
        <f ca="1">IF(OR(BT35="",BT35=0),"",MAX(BS$5:BS34)+1)</f>
        <v/>
      </c>
      <c r="BT35" s="316" t="str">
        <f ca="1">IFERROR(INDEX($AJ$22:$AJ$33, ROWS($BT$4:BT33)), IFERROR(INDEX($AN$22:$AN$33, ROWS($BT$4:BT33)-ROWS($AJ$22:$AJ$33)), IFERROR(INDEX($AR$22:$AR$33, ROWS($BT$4:BT33)-ROWS($AJ$22:$AJ$33)-ROWS($AN$22:$AN$33)),IFERROR(INDEX($AV$22:$AV$33, ROWS($BT$4:BT33)-ROWS($AJ$22:$AJ$33)-ROWS($AN$22:$AN$33)-ROWS($AR$22:$AR$33)),IFERROR(INDEX($AZ$22:$AZ$33, ROWS($BT$4:BT33)-ROWS($AJ$22:$AJ$33)-ROWS($AN$22:$AN$33)-ROWS($AR$22:$AR$33)-ROWS($AV$22:$AV$33)),IFERROR(INDEX($BD$22:$BD$33, ROWS($BT$4:BT33)-ROWS($AJ$22:$AJ$33)-ROWS($AN$22:$AN$33)-ROWS($AR$22:$AR$33)-ROWS($AV$22:$AV$33)-ROWS($AZ$22:$AZ$33)),IFERROR(INDEX($BH$22:$BH$33, ROWS($BT$4:BT33)-ROWS($AJ$22:$AJ$33)-ROWS($AN$22:$AN$33)-ROWS($AR$22:$AR$33)-ROWS($AV$22:$AV$33)-ROWS($AZ$22:$AZ$33)-ROWS($BD$22:$BD$33)), "")))))))</f>
        <v/>
      </c>
      <c r="BU35" s="316" t="str">
        <f t="shared" ca="1" si="38"/>
        <v/>
      </c>
      <c r="BV35" s="316" t="str">
        <f ca="1">IF(OR(BW35="",BW35=0),"",MAX(BV$5:BV34)+1)</f>
        <v/>
      </c>
      <c r="BW35" s="316" t="str">
        <f ca="1">IFERROR(INDEX($AK$22:$AK$33, ROWS($BW$4:BW33)), IFERROR(INDEX($AO$22:$AO$33, ROWS($BW$4:BW33)-ROWS($AK$22:$AK$33)), IFERROR(INDEX($AS$22:$AS$33, ROWS($BW$4:BW33)-ROWS($AK$22:$AK$33)-ROWS($AO$22:$AO$33)),IFERROR(INDEX($AW$22:$AW$33, ROWS($BW$4:BW33)-ROWS($AK$22:$AK$33)-ROWS($AO$22:$AO$33)-ROWS($AS$22:$AS$33)),IFERROR(INDEX($BA$22:$BA$33, ROWS($BW$4:BW33)-ROWS($AK$22:$AK$33)-ROWS($AO$22:$AO$33)-ROWS($AS$22:$AS$33)-ROWS($AW$22:$AW$33)),IFERROR(INDEX($BE$22:$BE$33, ROWS($BW$4:BW33)-ROWS($AK$22:$AK$33)-ROWS($AO$22:$AO$33)-ROWS($AS$22:$AS$33)-ROWS($AW$22:$AW$33)-ROWS($BA$22:$BA$33)),IFERROR(INDEX($BI$22:$BI$33, ROWS($BW$4:BW33)-ROWS($AK$22:$AK$33)-ROWS($AO$22:$AO$33)-ROWS($AS$22:$AS$33)-ROWS($AW$22:$AW$33)-ROWS($BA$22:$BA$33)-ROWS($BE$22:$BE$33)), "")))))))</f>
        <v/>
      </c>
      <c r="BX35" s="316" t="str">
        <f t="shared" ca="1" si="39"/>
        <v/>
      </c>
      <c r="BY35" s="413" t="str">
        <f t="shared" ca="1" si="40"/>
        <v/>
      </c>
      <c r="BZ35" s="412" t="str">
        <f ca="1">IF(OR(CA35="",CA35=0),"",MAX(BZ$5:BZ34)+1)</f>
        <v/>
      </c>
      <c r="CA35" s="316" t="str">
        <f ca="1">IFERROR(INDEX($AJ$38:$AJ$49, ROWS($CA$4:CA33)), IFERROR(INDEX($AN$38:$AN$49, ROWS($CA$4:CA33)-ROWS($AJ$38:$AJ$49)), IFERROR(INDEX($AR$38:$AR$49, ROWS($CA$4:CA33)-ROWS($AJ$38:$AJ$49)-ROWS($AN$38:$AN$49)),IFERROR(INDEX($AV$38:$AV$49, ROWS($CA$4:CA33)-ROWS($AJ$38:$AJ$49)-ROWS($AN$38:$AN$49)-ROWS($AR$38:$AR$49)),IFERROR(INDEX($AZ$38:$AZ$49, ROWS($CA$4:CA33)-ROWS($AJ$38:$AJ$49)-ROWS($AN$38:$AN$49)-ROWS($AR$38:$AR$49)-ROWS($AV$38:$AV$49)),IFERROR(INDEX($BD$38:$BD$49, ROWS($CA$4:CA33)-ROWS($AJ$38:$AJ$49)-ROWS($AN$38:$AN$49)-ROWS($AR$38:$AR$49)-ROWS($AV$38:$AV$49)-ROWS($AZ$38:$AZ$49)),IFERROR(INDEX($BH$38:$BH$49, ROWS($CA$4:CA33)-ROWS($AJ$38:$AJ$49)-ROWS($AN$38:$AN$49)-ROWS($AR$38:$AR$49)-ROWS($AV$38:$AV$49)-ROWS($AZ$38:$AZ$49)-ROWS($BD$38:$BD$49)), "")))))))</f>
        <v/>
      </c>
      <c r="CB35" s="316" t="str">
        <f t="shared" ca="1" si="41"/>
        <v/>
      </c>
      <c r="CC35" s="316" t="str">
        <f ca="1">IF(OR(CD35="",CD35=0),"",MAX(CC$5:CC34)+1)</f>
        <v/>
      </c>
      <c r="CD35" s="316" t="str">
        <f ca="1">IFERROR(INDEX($AK$38:$AK$49, ROWS($CD$4:CD33)), IFERROR(INDEX($AO$38:$AO$49, ROWS($CD$4:CD33)-ROWS($AK$38:$AK$49)), IFERROR(INDEX($AS$38:$AS$49, ROWS($CD$4:CD33)-ROWS($AK$38:$AK$49)-ROWS($AO$38:$AO$49)),IFERROR(INDEX($AW$38:$AW$49, ROWS($CD$4:CD33)-ROWS($AK$38:$AK$49)-ROWS($AO$38:$AO$49)-ROWS($AS$38:$AS$49)),IFERROR(INDEX($BA$38:$BA$49, ROWS($CD$4:CD33)-ROWS($AK$38:$AK$49)-ROWS($AO$38:$AO$49)-ROWS($AS$38:$AS$49)-ROWS($AW$38:$AW$49)),IFERROR(INDEX($BE$38:$BE$49, ROWS($CD$4:CD33)-ROWS($AK$38:$AK$49)-ROWS($AO$38:$AO$49)-ROWS($AS$38:$AS$49)-ROWS($AW$38:$AW$49)-ROWS($BA$38:$BA$49)),IFERROR(INDEX($BI$38:$BI$49, ROWS($CD$4:CD33)-ROWS($AK$38:$AK$49)-ROWS($AO$38:$AO$49)-ROWS($AS$38:$AS$49)-ROWS($AW$38:$AW$49)-ROWS($BA$38:$BA$49)-ROWS($BE$38:$BE$49)), "")))))))</f>
        <v/>
      </c>
      <c r="CE35" s="316" t="str">
        <f t="shared" ca="1" si="42"/>
        <v/>
      </c>
      <c r="CF35" s="413" t="str">
        <f t="shared" ca="1" si="43"/>
        <v/>
      </c>
      <c r="CG35" s="412" t="str">
        <f ca="1">IF(OR(CH35="",CH35=0),"",MAX(CG$5:CG34)+1)</f>
        <v/>
      </c>
      <c r="CH35" s="316" t="str">
        <f ca="1">IFERROR(INDEX($AJ$54:$AJ$65, ROWS($CH$4:CH33)), IFERROR(INDEX($AN$54:$AN$65, ROWS($CH$4:CH33)-ROWS($AJ$54:$AJ$65)), IFERROR(INDEX($AR$54:$AR$65, ROWS($CH$4:CH33)-ROWS($AJ$54:$AJ$65)-ROWS($AN$54:$AN$65)),IFERROR(INDEX($AV$54:$AV$65, ROWS($CH$4:CH33)-ROWS($AJ$54:$AJ$65)-ROWS($AN$54:$AN$65)-ROWS($AR$54:$AR$65)),IFERROR(INDEX($AZ$54:$AZ$65, ROWS($CH$4:CH33)-ROWS($AJ$54:$AJ$65)-ROWS($AN$54:$AN$65)-ROWS($AR$54:$AR$65)-ROWS($AV$54:$AV$65)),IFERROR(INDEX($BD$54:$BD$65, ROWS($CH$4:CH33)-ROWS($AJ$54:$AJ$65)-ROWS($AN$54:$AN$65)-ROWS($AR$54:$AR$65)-ROWS($AV$54:$AV$65)-ROWS($AZ$54:$AZ$65)),IFERROR(INDEX($BH$54:$BH$65, ROWS($CH$4:CH33)-ROWS($AJ$54:$AJ$65)-ROWS($AN$54:$AN$65)-ROWS($AR$54:$AR$65)-ROWS($AV$54:$AV$65)-ROWS($AZ$54:$AZ$65)-ROWS($BD$54:$BD$65)), "")))))))</f>
        <v/>
      </c>
      <c r="CI35" s="316" t="str">
        <f t="shared" ca="1" si="44"/>
        <v/>
      </c>
      <c r="CJ35" s="316" t="str">
        <f ca="1">IF(OR(CK35="",CK35=0),"",MAX(CJ$5:CJ34)+1)</f>
        <v/>
      </c>
      <c r="CK35" s="316" t="str">
        <f ca="1">IFERROR(INDEX($AK$54:$AK$65, ROWS($CK$4:CK33)), IFERROR(INDEX($AO$54:$AO$65, ROWS($CK$4:CK33)-ROWS($AK$54:$AK$65)), IFERROR(INDEX($AS$54:$AS$65, ROWS($CK$4:CK33)-ROWS($AK$54:$AK$65)-ROWS($AO$54:$AO$65)),IFERROR(INDEX($AW$54:$AW$65, ROWS($CK$4:CK33)-ROWS($AK$54:$AK$65)-ROWS($AO$54:$AO$65)-ROWS($AS$54:$AS$65)),IFERROR(INDEX($BA$54:$BA$65, ROWS($CK$4:CK33)-ROWS($AK$54:$AK$65)-ROWS($AO$54:$AO$65)-ROWS($AS$54:$AS$65)-ROWS($AW$54:$AW$65)),IFERROR(INDEX($BE$54:$BE$65, ROWS($CK$4:CK33)-ROWS($AK$54:$AK$65)-ROWS($AO$54:$AO$65)-ROWS($AS$54:$AS$65)-ROWS($AW$54:$AW$65)-ROWS($BA$54:$BA$65)),IFERROR(INDEX($BI$54:$BI$65, ROWS($CK$4:CK33)-ROWS($AK$54:$AK$65)-ROWS($AO$54:$AO$65)-ROWS($AS$54:$AS$65)-ROWS($AW$54:$AW$65)-ROWS($BA$54:$BA$65)-ROWS($BE$54:$BE$65)), "")))))))</f>
        <v/>
      </c>
      <c r="CL35" s="316" t="str">
        <f t="shared" ca="1" si="45"/>
        <v/>
      </c>
      <c r="CM35" s="413" t="str">
        <f t="shared" ca="1" si="46"/>
        <v/>
      </c>
      <c r="CN35" s="412" t="str">
        <f ca="1">IF(OR(CO35="",CO35=0),"",MAX(CN$5:CN34)+1)</f>
        <v/>
      </c>
      <c r="CO35" s="316" t="str">
        <f ca="1">IFERROR(INDEX($AJ$70:$AJ$81, ROWS($CO$4:CO33)), IFERROR(INDEX($AN$70:$AN$81, ROWS($CO$4:CO33)-ROWS($AJ$70:$AJ$81)), IFERROR(INDEX($AR$70:$AR$81, ROWS($CO$4:CO33)-ROWS($AJ$70:$AJ$81)-ROWS($AN$70:$AN$81)),IFERROR(INDEX($AV$70:$AV$81, ROWS($CO$4:CO33)-ROWS($AJ$70:$AJ$81)-ROWS($AN$70:$AN$81)-ROWS($AR$70:$AR$81)),IFERROR(INDEX($AZ$70:$AZ$81, ROWS($CO$4:CO33)-ROWS($AJ$70:$AJ$81)-ROWS($AN$70:$AN$81)-ROWS($AR$70:$AR$81)-ROWS($AV$70:$AV$81)),IFERROR(INDEX($BD$70:$BD$81, ROWS($CO$4:CO33)-ROWS($AJ$70:$AJ$81)-ROWS($AN$70:$AN$81)-ROWS($AR$70:$AR$81)-ROWS($AV$70:$AV$81)-ROWS($AZ$70:$AZ$81)),IFERROR(INDEX($BH$70:$BH$81, ROWS($CO$4:CO33)-ROWS($AJ$70:$AJ$81)-ROWS($AN$70:$AN$81)-ROWS($AR$70:$AR$81)-ROWS($AV$70:$AV$81)-ROWS($AZ$70:$AZ$81)-ROWS($BD$70:$BD$81)), "")))))))</f>
        <v/>
      </c>
      <c r="CP35" s="316" t="str">
        <f t="shared" ca="1" si="47"/>
        <v/>
      </c>
      <c r="CQ35" s="316" t="str">
        <f ca="1">IF(OR(CR35="",CR35=0),"",MAX(CQ$5:CQ34)+1)</f>
        <v/>
      </c>
      <c r="CR35" s="316" t="str">
        <f ca="1">IFERROR(INDEX($AK$70:$AK$81, ROWS($CR$4:CR33)), IFERROR(INDEX($AO$70:$AO$81, ROWS($CR$4:CR33)-ROWS($AK$70:$AK$81)), IFERROR(INDEX($AS$70:$AS$81, ROWS($CR$4:CR33)-ROWS($AK$70:$AK$81)-ROWS($AO$70:$AO$81)),IFERROR(INDEX($AW$70:$AW$81, ROWS($CR$4:CR33)-ROWS($AK$70:$AK$81)-ROWS($AO$70:$AO$81)-ROWS($AS$70:$AS$81)),IFERROR(INDEX($BA$70:$BA$81, ROWS($CR$4:CR33)-ROWS($AK$70:$AK$81)-ROWS($AO$70:$AO$81)-ROWS($AS$70:$AS$81)-ROWS($AW$70:$AW$81)),IFERROR(INDEX($BE$70:$BE$81, ROWS($CR$4:CR33)-ROWS($AK$70:$AK$81)-ROWS($AO$70:$AO$81)-ROWS($AS$70:$AS$81)-ROWS($AW$70:$AW$81)-ROWS($BA$70:$BA$81)),IFERROR(INDEX($BI$70:$BI$81, ROWS($CR$4:CR33)-ROWS($AK$70:$AK$81)-ROWS($AO$70:$AO$81)-ROWS($AS$70:$AS$81)-ROWS($AW$70:$AW$81)-ROWS($BA$70:$BA$81)-ROWS($BE$70:$BE$81)), "")))))))</f>
        <v/>
      </c>
      <c r="CS35" s="316" t="str">
        <f t="shared" ca="1" si="48"/>
        <v/>
      </c>
      <c r="CT35" s="413" t="str">
        <f t="shared" ca="1" si="49"/>
        <v/>
      </c>
      <c r="CU35" s="412" t="str">
        <f>IF(OR(CV35="",CV35=0),"",MAX(CU$5:CU34)+1)</f>
        <v/>
      </c>
      <c r="CV35" s="316" t="str">
        <f>IFERROR(INDEX($AJ$86:$AJ$97, ROWS($CV$4:CV33)), IFERROR(INDEX($AN$86:$AN$97, ROWS($CV$4:CV33)-ROWS($AJ$86:$AJ$97)), ""))</f>
        <v/>
      </c>
      <c r="CW35" s="316" t="str">
        <f t="shared" si="50"/>
        <v/>
      </c>
      <c r="CX35" s="316" t="str">
        <f>IF(OR(CY35="",CY35=0),"",MAX(CX$5:CX34)+1)</f>
        <v/>
      </c>
      <c r="CY35" s="316" t="str">
        <f>IFERROR(INDEX($AK$86:$AK$97, ROWS($CY$4:CY33)), IFERROR(INDEX($AO$86:$AO$97, ROWS($CY$4:CY33)-ROWS($AK$86:$AK$97)), ""))</f>
        <v/>
      </c>
      <c r="CZ35" s="316" t="str">
        <f t="shared" si="51"/>
        <v/>
      </c>
      <c r="DA35" s="413" t="str">
        <f t="shared" si="52"/>
        <v/>
      </c>
      <c r="DC35" s="438" t="str">
        <f ca="1">IF(OR(DD35="",DD35=0),"",MAX(DC$25:DC34)+1)</f>
        <v/>
      </c>
      <c r="DD35" s="434" t="str">
        <f t="shared" ca="1" si="110"/>
        <v/>
      </c>
      <c r="DE35" s="413" t="str">
        <f t="shared" ca="1" si="111"/>
        <v/>
      </c>
      <c r="DF35" s="431" t="str">
        <f ca="1">IF(OR(DG35="",DG35=0),"",MAX(DF$25:DF34)+1)</f>
        <v/>
      </c>
      <c r="DG35" s="412" t="str">
        <f t="shared" ca="1" si="112"/>
        <v/>
      </c>
      <c r="DH35" s="413" t="str">
        <f t="shared" ca="1" si="113"/>
        <v/>
      </c>
      <c r="DI35" s="412" t="str">
        <f t="shared" ca="1" si="114"/>
        <v/>
      </c>
      <c r="DJ35" s="413" t="str">
        <f t="shared" ca="1" si="115"/>
        <v/>
      </c>
      <c r="DK35" s="412" t="str">
        <f t="shared" ca="1" si="116"/>
        <v/>
      </c>
      <c r="DL35" s="413" t="str">
        <f t="shared" ca="1" si="117"/>
        <v/>
      </c>
      <c r="DN35" s="292"/>
      <c r="DO35" s="292"/>
      <c r="DP35" s="292"/>
      <c r="DQ35" s="292"/>
      <c r="DR35" s="292"/>
      <c r="DS35" s="292"/>
    </row>
    <row r="36" spans="1:123" s="278" customFormat="1" ht="15" customHeight="1" x14ac:dyDescent="0.3">
      <c r="A36" s="1181" t="str">
        <f ca="1">IF(ISERROR(MATCH(A35,event_dates,0)+MATCH(A35,OFFSET(event_dates,MATCH(A35,event_dates,0),0,500,1),0)),"",INDEX(events,MATCH(A35,event_dates,0)+MATCH(A35,OFFSET(event_dates,MATCH(A35,event_dates,0),0,500,1),0)))</f>
        <v/>
      </c>
      <c r="B36" s="1182"/>
      <c r="C36" s="1181" t="str">
        <f ca="1">IF(ISERROR(MATCH(C35,event_dates,0)+MATCH(C35,OFFSET(event_dates,MATCH(C35,event_dates,0),0,500,1),0)),"",INDEX(events,MATCH(C35,event_dates,0)+MATCH(C35,OFFSET(event_dates,MATCH(C35,event_dates,0),0,500,1),0)))</f>
        <v/>
      </c>
      <c r="D36" s="1182"/>
      <c r="E36" s="284"/>
      <c r="F36" s="283"/>
      <c r="G36" s="283"/>
      <c r="H36" s="283"/>
      <c r="I36" s="283"/>
      <c r="J36" s="283"/>
      <c r="K36" s="283"/>
      <c r="L36" s="283"/>
      <c r="M36" s="283"/>
      <c r="N36" s="285"/>
      <c r="P36" s="295" t="str">
        <f t="shared" ref="P36:P40" si="126">IF(DN107="","",DN107)</f>
        <v/>
      </c>
      <c r="Q36" s="295" t="str">
        <f t="shared" ref="Q36:Q40" si="127">IF(DO107="","",DO107)</f>
        <v/>
      </c>
      <c r="R36" s="295" t="str">
        <f t="shared" ref="R36:R40" si="128">IF(DP107="","",DP107)</f>
        <v/>
      </c>
      <c r="S36" s="296" t="str">
        <f t="shared" ref="S36:S40" si="129">IF(DQ107="","",DQ107)</f>
        <v/>
      </c>
      <c r="T36" s="295" t="str">
        <f t="shared" ref="T36:T40" si="130">IF(DR107="","",DR107)</f>
        <v/>
      </c>
      <c r="U36" s="295" t="str">
        <f t="shared" ref="U36:U40" si="131">IF(DS107="","",DS107)</f>
        <v/>
      </c>
      <c r="V36" s="1158" t="s">
        <v>502</v>
      </c>
      <c r="W36" s="1159"/>
      <c r="X36" s="445">
        <f>IF(DP112="",0,DP112)</f>
        <v>0</v>
      </c>
      <c r="Y36"/>
      <c r="AB36" s="261"/>
      <c r="AC36" s="358" t="str">
        <f>IF('Data Entry'!H20="","",'Data Entry'!H20)</f>
        <v/>
      </c>
      <c r="AD36" s="356" t="str">
        <f>IF('Data Entry'!G20="","",'Data Entry'!G20)</f>
        <v/>
      </c>
      <c r="AE36" s="363" t="str">
        <f>IF('Data Entry'!J20="","",'Data Entry'!J20)</f>
        <v/>
      </c>
      <c r="AF36" s="402" t="str">
        <f>IF('Data Entry'!I20="","",'Data Entry'!I20)</f>
        <v/>
      </c>
      <c r="AG36" s="301"/>
      <c r="AH36"/>
      <c r="AI36" s="1153">
        <f>IF(A17="","",--TEXT(A17,"dd"))</f>
        <v>15</v>
      </c>
      <c r="AJ36" s="1154"/>
      <c r="AK36" s="1154"/>
      <c r="AL36" s="1155"/>
      <c r="AM36" s="1153">
        <f>IF(C17="","",--TEXT(C17,"dd"))</f>
        <v>16</v>
      </c>
      <c r="AN36" s="1154"/>
      <c r="AO36" s="1154"/>
      <c r="AP36" s="1155"/>
      <c r="AQ36" s="1153">
        <f>IF(E17="","",--TEXT(E17,"dd"))</f>
        <v>17</v>
      </c>
      <c r="AR36" s="1154"/>
      <c r="AS36" s="1154"/>
      <c r="AT36" s="1155"/>
      <c r="AU36" s="1153">
        <f>IF(G17="","",--TEXT(G17,"dd"))</f>
        <v>18</v>
      </c>
      <c r="AV36" s="1154"/>
      <c r="AW36" s="1154"/>
      <c r="AX36" s="1155"/>
      <c r="AY36" s="1153">
        <f>IF(I17="","",--TEXT(I17,"dd"))</f>
        <v>19</v>
      </c>
      <c r="AZ36" s="1154"/>
      <c r="BA36" s="1154"/>
      <c r="BB36" s="1155"/>
      <c r="BC36" s="1153">
        <f>IF(K17="","",--TEXT(K17,"dd"))</f>
        <v>20</v>
      </c>
      <c r="BD36" s="1154"/>
      <c r="BE36" s="1154"/>
      <c r="BF36" s="1155"/>
      <c r="BG36" s="1153">
        <f>IF(M17="","",--TEXT(M17,"dd"))</f>
        <v>21</v>
      </c>
      <c r="BH36" s="1154"/>
      <c r="BI36" s="1154"/>
      <c r="BJ36" s="1155"/>
      <c r="BL36" s="412" t="str">
        <f ca="1">IF(OR(BM36="",BM36=0),"",MAX(BL$5:BL35)+1)</f>
        <v/>
      </c>
      <c r="BM36" s="316" t="str">
        <f ca="1">IFERROR(INDEX($AJ$6:$AJ$17, ROWS(BM$4:$BM34)), IFERROR(INDEX($AN$6:$AN$17, ROWS(BM$4:$BM34)-ROWS($AJ$6:$AJ$17)), IFERROR(INDEX($AR$6:$AR$17, ROWS(BM$4:$BM34)-ROWS($AJ$6:$AJ$17)-ROWS($AN$6:$AN$17)),IFERROR(INDEX($AV$6:$AV$17, ROWS(BM$4:$BM34)-ROWS($AJ$6:$AJ$17)-ROWS($AN$6:$AN$17)-ROWS($AR$6:$AR$17)),IFERROR(INDEX($AZ$6:$AZ$17, ROWS(BM$4:$BM34)-ROWS($AJ$6:$AJ$17)-ROWS($AN$6:$AN$17)-ROWS($AR$6:$AR$17)-ROWS($AV$6:$AV$17)),IFERROR(INDEX($BD$6:$BD$17, ROWS(BM$4:$BM34)-ROWS($AJ$6:$AJ$17)-ROWS($AN$6:$AN$17)-ROWS($AR$6:$AR$17)-ROWS($AV$6:$AV$17)-ROWS($AZ$6:$AZ$17)),IFERROR(INDEX($BH$6:$BH$17, ROWS(BM$4:$BM34)-ROWS($AJ$6:$AJ$17)-ROWS($AN$6:$AN$17)-ROWS($AR$6:$AR$17)-ROWS($AV$6:$AV$17)-ROWS($AZ$6:$AZ$17)-ROWS($BD$6:$BD$17)), "")))))))</f>
        <v/>
      </c>
      <c r="BN36" s="316" t="str">
        <f t="shared" ca="1" si="35"/>
        <v/>
      </c>
      <c r="BO36" s="316" t="str">
        <f ca="1">IF(OR(BP36="",BP36=0),"",MAX(BO$5:BO35)+1)</f>
        <v/>
      </c>
      <c r="BP36" s="316" t="str">
        <f ca="1">IFERROR(INDEX($AK$6:$AK$17, ROWS($BP$4:BP34)), IFERROR(INDEX($AO$6:$AO$17, ROWS($BP$4:BP34)-ROWS($AK$6:$AK$17)), IFERROR(INDEX($AS$6:$AS$17, ROWS($BP$4:BP34)-ROWS($AK$6:$AK$17)-ROWS($AO$6:$AO$17)),IFERROR(INDEX($AW$6:$AW$17, ROWS($BP$4:BP34)-ROWS($AK$6:$AK$17)-ROWS($AO$6:$AO$17)-ROWS($AS$6:$AS$17)),IFERROR(INDEX($BA$6:$BA$17, ROWS($BP$4:BP34)-ROWS($AK$6:$AK$17)-ROWS($AO$6:$AO$17)-ROWS($AS$6:$AS$17)-ROWS($AW$6:$AW$17)),IFERROR(INDEX($BE$6:$BE$17, ROWS($BP$4:BP34)-ROWS($AK$6:$AK$17)-ROWS($AO$6:$AO$17)-ROWS($AS$6:$AS$17)-ROWS($AW$6:$AW$17)-ROWS($BA$6:$BA$17)),IFERROR(INDEX($BI$6:$BI$17, ROWS($BP$4:BP34)-ROWS($AK$6:$AK$17)-ROWS($AO$6:$AO$17)-ROWS($AS$6:$AS$17)-ROWS($AW$6:$AW$17)-ROWS($BA$6:$BA$17)-ROWS($BE$6:$BE$17)), "")))))))</f>
        <v/>
      </c>
      <c r="BQ36" s="316" t="str">
        <f t="shared" ca="1" si="36"/>
        <v/>
      </c>
      <c r="BR36" s="413" t="str">
        <f t="shared" ca="1" si="37"/>
        <v/>
      </c>
      <c r="BS36" s="412" t="str">
        <f ca="1">IF(OR(BT36="",BT36=0),"",MAX(BS$5:BS35)+1)</f>
        <v/>
      </c>
      <c r="BT36" s="316" t="str">
        <f ca="1">IFERROR(INDEX($AJ$22:$AJ$33, ROWS($BT$4:BT34)), IFERROR(INDEX($AN$22:$AN$33, ROWS($BT$4:BT34)-ROWS($AJ$22:$AJ$33)), IFERROR(INDEX($AR$22:$AR$33, ROWS($BT$4:BT34)-ROWS($AJ$22:$AJ$33)-ROWS($AN$22:$AN$33)),IFERROR(INDEX($AV$22:$AV$33, ROWS($BT$4:BT34)-ROWS($AJ$22:$AJ$33)-ROWS($AN$22:$AN$33)-ROWS($AR$22:$AR$33)),IFERROR(INDEX($AZ$22:$AZ$33, ROWS($BT$4:BT34)-ROWS($AJ$22:$AJ$33)-ROWS($AN$22:$AN$33)-ROWS($AR$22:$AR$33)-ROWS($AV$22:$AV$33)),IFERROR(INDEX($BD$22:$BD$33, ROWS($BT$4:BT34)-ROWS($AJ$22:$AJ$33)-ROWS($AN$22:$AN$33)-ROWS($AR$22:$AR$33)-ROWS($AV$22:$AV$33)-ROWS($AZ$22:$AZ$33)),IFERROR(INDEX($BH$22:$BH$33, ROWS($BT$4:BT34)-ROWS($AJ$22:$AJ$33)-ROWS($AN$22:$AN$33)-ROWS($AR$22:$AR$33)-ROWS($AV$22:$AV$33)-ROWS($AZ$22:$AZ$33)-ROWS($BD$22:$BD$33)), "")))))))</f>
        <v/>
      </c>
      <c r="BU36" s="316" t="str">
        <f t="shared" ca="1" si="38"/>
        <v/>
      </c>
      <c r="BV36" s="316" t="str">
        <f ca="1">IF(OR(BW36="",BW36=0),"",MAX(BV$5:BV35)+1)</f>
        <v/>
      </c>
      <c r="BW36" s="316" t="str">
        <f ca="1">IFERROR(INDEX($AK$22:$AK$33, ROWS($BW$4:BW34)), IFERROR(INDEX($AO$22:$AO$33, ROWS($BW$4:BW34)-ROWS($AK$22:$AK$33)), IFERROR(INDEX($AS$22:$AS$33, ROWS($BW$4:BW34)-ROWS($AK$22:$AK$33)-ROWS($AO$22:$AO$33)),IFERROR(INDEX($AW$22:$AW$33, ROWS($BW$4:BW34)-ROWS($AK$22:$AK$33)-ROWS($AO$22:$AO$33)-ROWS($AS$22:$AS$33)),IFERROR(INDEX($BA$22:$BA$33, ROWS($BW$4:BW34)-ROWS($AK$22:$AK$33)-ROWS($AO$22:$AO$33)-ROWS($AS$22:$AS$33)-ROWS($AW$22:$AW$33)),IFERROR(INDEX($BE$22:$BE$33, ROWS($BW$4:BW34)-ROWS($AK$22:$AK$33)-ROWS($AO$22:$AO$33)-ROWS($AS$22:$AS$33)-ROWS($AW$22:$AW$33)-ROWS($BA$22:$BA$33)),IFERROR(INDEX($BI$22:$BI$33, ROWS($BW$4:BW34)-ROWS($AK$22:$AK$33)-ROWS($AO$22:$AO$33)-ROWS($AS$22:$AS$33)-ROWS($AW$22:$AW$33)-ROWS($BA$22:$BA$33)-ROWS($BE$22:$BE$33)), "")))))))</f>
        <v/>
      </c>
      <c r="BX36" s="316" t="str">
        <f t="shared" ca="1" si="39"/>
        <v/>
      </c>
      <c r="BY36" s="413" t="str">
        <f t="shared" ca="1" si="40"/>
        <v/>
      </c>
      <c r="BZ36" s="412" t="str">
        <f ca="1">IF(OR(CA36="",CA36=0),"",MAX(BZ$5:BZ35)+1)</f>
        <v/>
      </c>
      <c r="CA36" s="316" t="str">
        <f ca="1">IFERROR(INDEX($AJ$38:$AJ$49, ROWS($CA$4:CA34)), IFERROR(INDEX($AN$38:$AN$49, ROWS($CA$4:CA34)-ROWS($AJ$38:$AJ$49)), IFERROR(INDEX($AR$38:$AR$49, ROWS($CA$4:CA34)-ROWS($AJ$38:$AJ$49)-ROWS($AN$38:$AN$49)),IFERROR(INDEX($AV$38:$AV$49, ROWS($CA$4:CA34)-ROWS($AJ$38:$AJ$49)-ROWS($AN$38:$AN$49)-ROWS($AR$38:$AR$49)),IFERROR(INDEX($AZ$38:$AZ$49, ROWS($CA$4:CA34)-ROWS($AJ$38:$AJ$49)-ROWS($AN$38:$AN$49)-ROWS($AR$38:$AR$49)-ROWS($AV$38:$AV$49)),IFERROR(INDEX($BD$38:$BD$49, ROWS($CA$4:CA34)-ROWS($AJ$38:$AJ$49)-ROWS($AN$38:$AN$49)-ROWS($AR$38:$AR$49)-ROWS($AV$38:$AV$49)-ROWS($AZ$38:$AZ$49)),IFERROR(INDEX($BH$38:$BH$49, ROWS($CA$4:CA34)-ROWS($AJ$38:$AJ$49)-ROWS($AN$38:$AN$49)-ROWS($AR$38:$AR$49)-ROWS($AV$38:$AV$49)-ROWS($AZ$38:$AZ$49)-ROWS($BD$38:$BD$49)), "")))))))</f>
        <v/>
      </c>
      <c r="CB36" s="316" t="str">
        <f t="shared" ca="1" si="41"/>
        <v/>
      </c>
      <c r="CC36" s="316" t="str">
        <f ca="1">IF(OR(CD36="",CD36=0),"",MAX(CC$5:CC35)+1)</f>
        <v/>
      </c>
      <c r="CD36" s="316" t="str">
        <f ca="1">IFERROR(INDEX($AK$38:$AK$49, ROWS($CD$4:CD34)), IFERROR(INDEX($AO$38:$AO$49, ROWS($CD$4:CD34)-ROWS($AK$38:$AK$49)), IFERROR(INDEX($AS$38:$AS$49, ROWS($CD$4:CD34)-ROWS($AK$38:$AK$49)-ROWS($AO$38:$AO$49)),IFERROR(INDEX($AW$38:$AW$49, ROWS($CD$4:CD34)-ROWS($AK$38:$AK$49)-ROWS($AO$38:$AO$49)-ROWS($AS$38:$AS$49)),IFERROR(INDEX($BA$38:$BA$49, ROWS($CD$4:CD34)-ROWS($AK$38:$AK$49)-ROWS($AO$38:$AO$49)-ROWS($AS$38:$AS$49)-ROWS($AW$38:$AW$49)),IFERROR(INDEX($BE$38:$BE$49, ROWS($CD$4:CD34)-ROWS($AK$38:$AK$49)-ROWS($AO$38:$AO$49)-ROWS($AS$38:$AS$49)-ROWS($AW$38:$AW$49)-ROWS($BA$38:$BA$49)),IFERROR(INDEX($BI$38:$BI$49, ROWS($CD$4:CD34)-ROWS($AK$38:$AK$49)-ROWS($AO$38:$AO$49)-ROWS($AS$38:$AS$49)-ROWS($AW$38:$AW$49)-ROWS($BA$38:$BA$49)-ROWS($BE$38:$BE$49)), "")))))))</f>
        <v/>
      </c>
      <c r="CE36" s="316" t="str">
        <f t="shared" ca="1" si="42"/>
        <v/>
      </c>
      <c r="CF36" s="413" t="str">
        <f t="shared" ca="1" si="43"/>
        <v/>
      </c>
      <c r="CG36" s="412" t="str">
        <f ca="1">IF(OR(CH36="",CH36=0),"",MAX(CG$5:CG35)+1)</f>
        <v/>
      </c>
      <c r="CH36" s="316" t="str">
        <f ca="1">IFERROR(INDEX($AJ$54:$AJ$65, ROWS($CH$4:CH34)), IFERROR(INDEX($AN$54:$AN$65, ROWS($CH$4:CH34)-ROWS($AJ$54:$AJ$65)), IFERROR(INDEX($AR$54:$AR$65, ROWS($CH$4:CH34)-ROWS($AJ$54:$AJ$65)-ROWS($AN$54:$AN$65)),IFERROR(INDEX($AV$54:$AV$65, ROWS($CH$4:CH34)-ROWS($AJ$54:$AJ$65)-ROWS($AN$54:$AN$65)-ROWS($AR$54:$AR$65)),IFERROR(INDEX($AZ$54:$AZ$65, ROWS($CH$4:CH34)-ROWS($AJ$54:$AJ$65)-ROWS($AN$54:$AN$65)-ROWS($AR$54:$AR$65)-ROWS($AV$54:$AV$65)),IFERROR(INDEX($BD$54:$BD$65, ROWS($CH$4:CH34)-ROWS($AJ$54:$AJ$65)-ROWS($AN$54:$AN$65)-ROWS($AR$54:$AR$65)-ROWS($AV$54:$AV$65)-ROWS($AZ$54:$AZ$65)),IFERROR(INDEX($BH$54:$BH$65, ROWS($CH$4:CH34)-ROWS($AJ$54:$AJ$65)-ROWS($AN$54:$AN$65)-ROWS($AR$54:$AR$65)-ROWS($AV$54:$AV$65)-ROWS($AZ$54:$AZ$65)-ROWS($BD$54:$BD$65)), "")))))))</f>
        <v/>
      </c>
      <c r="CI36" s="316" t="str">
        <f t="shared" ca="1" si="44"/>
        <v/>
      </c>
      <c r="CJ36" s="316" t="str">
        <f ca="1">IF(OR(CK36="",CK36=0),"",MAX(CJ$5:CJ35)+1)</f>
        <v/>
      </c>
      <c r="CK36" s="316" t="str">
        <f ca="1">IFERROR(INDEX($AK$54:$AK$65, ROWS($CK$4:CK34)), IFERROR(INDEX($AO$54:$AO$65, ROWS($CK$4:CK34)-ROWS($AK$54:$AK$65)), IFERROR(INDEX($AS$54:$AS$65, ROWS($CK$4:CK34)-ROWS($AK$54:$AK$65)-ROWS($AO$54:$AO$65)),IFERROR(INDEX($AW$54:$AW$65, ROWS($CK$4:CK34)-ROWS($AK$54:$AK$65)-ROWS($AO$54:$AO$65)-ROWS($AS$54:$AS$65)),IFERROR(INDEX($BA$54:$BA$65, ROWS($CK$4:CK34)-ROWS($AK$54:$AK$65)-ROWS($AO$54:$AO$65)-ROWS($AS$54:$AS$65)-ROWS($AW$54:$AW$65)),IFERROR(INDEX($BE$54:$BE$65, ROWS($CK$4:CK34)-ROWS($AK$54:$AK$65)-ROWS($AO$54:$AO$65)-ROWS($AS$54:$AS$65)-ROWS($AW$54:$AW$65)-ROWS($BA$54:$BA$65)),IFERROR(INDEX($BI$54:$BI$65, ROWS($CK$4:CK34)-ROWS($AK$54:$AK$65)-ROWS($AO$54:$AO$65)-ROWS($AS$54:$AS$65)-ROWS($AW$54:$AW$65)-ROWS($BA$54:$BA$65)-ROWS($BE$54:$BE$65)), "")))))))</f>
        <v/>
      </c>
      <c r="CL36" s="316" t="str">
        <f t="shared" ca="1" si="45"/>
        <v/>
      </c>
      <c r="CM36" s="413" t="str">
        <f t="shared" ca="1" si="46"/>
        <v/>
      </c>
      <c r="CN36" s="412" t="str">
        <f ca="1">IF(OR(CO36="",CO36=0),"",MAX(CN$5:CN35)+1)</f>
        <v/>
      </c>
      <c r="CO36" s="316" t="str">
        <f ca="1">IFERROR(INDEX($AJ$70:$AJ$81, ROWS($CO$4:CO34)), IFERROR(INDEX($AN$70:$AN$81, ROWS($CO$4:CO34)-ROWS($AJ$70:$AJ$81)), IFERROR(INDEX($AR$70:$AR$81, ROWS($CO$4:CO34)-ROWS($AJ$70:$AJ$81)-ROWS($AN$70:$AN$81)),IFERROR(INDEX($AV$70:$AV$81, ROWS($CO$4:CO34)-ROWS($AJ$70:$AJ$81)-ROWS($AN$70:$AN$81)-ROWS($AR$70:$AR$81)),IFERROR(INDEX($AZ$70:$AZ$81, ROWS($CO$4:CO34)-ROWS($AJ$70:$AJ$81)-ROWS($AN$70:$AN$81)-ROWS($AR$70:$AR$81)-ROWS($AV$70:$AV$81)),IFERROR(INDEX($BD$70:$BD$81, ROWS($CO$4:CO34)-ROWS($AJ$70:$AJ$81)-ROWS($AN$70:$AN$81)-ROWS($AR$70:$AR$81)-ROWS($AV$70:$AV$81)-ROWS($AZ$70:$AZ$81)),IFERROR(INDEX($BH$70:$BH$81, ROWS($CO$4:CO34)-ROWS($AJ$70:$AJ$81)-ROWS($AN$70:$AN$81)-ROWS($AR$70:$AR$81)-ROWS($AV$70:$AV$81)-ROWS($AZ$70:$AZ$81)-ROWS($BD$70:$BD$81)), "")))))))</f>
        <v/>
      </c>
      <c r="CP36" s="316" t="str">
        <f t="shared" ca="1" si="47"/>
        <v/>
      </c>
      <c r="CQ36" s="316" t="str">
        <f ca="1">IF(OR(CR36="",CR36=0),"",MAX(CQ$5:CQ35)+1)</f>
        <v/>
      </c>
      <c r="CR36" s="316" t="str">
        <f ca="1">IFERROR(INDEX($AK$70:$AK$81, ROWS($CR$4:CR34)), IFERROR(INDEX($AO$70:$AO$81, ROWS($CR$4:CR34)-ROWS($AK$70:$AK$81)), IFERROR(INDEX($AS$70:$AS$81, ROWS($CR$4:CR34)-ROWS($AK$70:$AK$81)-ROWS($AO$70:$AO$81)),IFERROR(INDEX($AW$70:$AW$81, ROWS($CR$4:CR34)-ROWS($AK$70:$AK$81)-ROWS($AO$70:$AO$81)-ROWS($AS$70:$AS$81)),IFERROR(INDEX($BA$70:$BA$81, ROWS($CR$4:CR34)-ROWS($AK$70:$AK$81)-ROWS($AO$70:$AO$81)-ROWS($AS$70:$AS$81)-ROWS($AW$70:$AW$81)),IFERROR(INDEX($BE$70:$BE$81, ROWS($CR$4:CR34)-ROWS($AK$70:$AK$81)-ROWS($AO$70:$AO$81)-ROWS($AS$70:$AS$81)-ROWS($AW$70:$AW$81)-ROWS($BA$70:$BA$81)),IFERROR(INDEX($BI$70:$BI$81, ROWS($CR$4:CR34)-ROWS($AK$70:$AK$81)-ROWS($AO$70:$AO$81)-ROWS($AS$70:$AS$81)-ROWS($AW$70:$AW$81)-ROWS($BA$70:$BA$81)-ROWS($BE$70:$BE$81)), "")))))))</f>
        <v/>
      </c>
      <c r="CS36" s="316" t="str">
        <f t="shared" ca="1" si="48"/>
        <v/>
      </c>
      <c r="CT36" s="413" t="str">
        <f t="shared" ca="1" si="49"/>
        <v/>
      </c>
      <c r="CU36" s="412" t="str">
        <f>IF(OR(CV36="",CV36=0),"",MAX(CU$5:CU35)+1)</f>
        <v/>
      </c>
      <c r="CV36" s="316" t="str">
        <f>IFERROR(INDEX($AJ$86:$AJ$97, ROWS($CV$4:CV34)), IFERROR(INDEX($AN$86:$AN$97, ROWS($CV$4:CV34)-ROWS($AJ$86:$AJ$97)), ""))</f>
        <v/>
      </c>
      <c r="CW36" s="316" t="str">
        <f t="shared" si="50"/>
        <v/>
      </c>
      <c r="CX36" s="316" t="str">
        <f>IF(OR(CY36="",CY36=0),"",MAX(CX$5:CX35)+1)</f>
        <v/>
      </c>
      <c r="CY36" s="316" t="str">
        <f>IFERROR(INDEX($AK$86:$AK$97, ROWS($CY$4:CY34)), IFERROR(INDEX($AO$86:$AO$97, ROWS($CY$4:CY34)-ROWS($AK$86:$AK$97)), ""))</f>
        <v/>
      </c>
      <c r="CZ36" s="316" t="str">
        <f t="shared" si="51"/>
        <v/>
      </c>
      <c r="DA36" s="413" t="str">
        <f t="shared" si="52"/>
        <v/>
      </c>
      <c r="DC36" s="438" t="str">
        <f ca="1">IF(OR(DD36="",DD36=0),"",MAX(DC$25:DC35)+1)</f>
        <v/>
      </c>
      <c r="DD36" s="434" t="str">
        <f t="shared" ca="1" si="110"/>
        <v/>
      </c>
      <c r="DE36" s="413" t="str">
        <f t="shared" ca="1" si="111"/>
        <v/>
      </c>
      <c r="DF36" s="431" t="str">
        <f ca="1">IF(OR(DG36="",DG36=0),"",MAX(DF$25:DF35)+1)</f>
        <v/>
      </c>
      <c r="DG36" s="412" t="str">
        <f t="shared" ca="1" si="112"/>
        <v/>
      </c>
      <c r="DH36" s="413" t="str">
        <f t="shared" ca="1" si="113"/>
        <v/>
      </c>
      <c r="DI36" s="412" t="str">
        <f t="shared" ca="1" si="114"/>
        <v/>
      </c>
      <c r="DJ36" s="413" t="str">
        <f t="shared" ca="1" si="115"/>
        <v/>
      </c>
      <c r="DK36" s="412" t="str">
        <f t="shared" ca="1" si="116"/>
        <v/>
      </c>
      <c r="DL36" s="413" t="str">
        <f t="shared" ca="1" si="117"/>
        <v/>
      </c>
      <c r="DN36" s="259"/>
      <c r="DO36" s="259"/>
      <c r="DP36" s="259"/>
      <c r="DQ36" s="259"/>
      <c r="DR36" s="259"/>
      <c r="DS36" s="259"/>
    </row>
    <row r="37" spans="1:123" s="278" customFormat="1" ht="15" customHeight="1" thickBot="1" x14ac:dyDescent="0.35">
      <c r="A37" s="1183"/>
      <c r="B37" s="1182"/>
      <c r="C37" s="1183"/>
      <c r="D37" s="1182"/>
      <c r="E37" s="284"/>
      <c r="F37" s="283"/>
      <c r="G37" s="283"/>
      <c r="H37" s="283"/>
      <c r="I37" s="283"/>
      <c r="J37" s="283"/>
      <c r="K37" s="283"/>
      <c r="L37" s="283"/>
      <c r="M37" s="283"/>
      <c r="N37" s="285"/>
      <c r="P37" s="295" t="str">
        <f t="shared" si="126"/>
        <v/>
      </c>
      <c r="Q37" s="295" t="str">
        <f t="shared" si="127"/>
        <v/>
      </c>
      <c r="R37" s="295" t="str">
        <f t="shared" si="128"/>
        <v/>
      </c>
      <c r="S37" s="296" t="str">
        <f t="shared" si="129"/>
        <v/>
      </c>
      <c r="T37" s="295" t="str">
        <f t="shared" si="130"/>
        <v/>
      </c>
      <c r="U37" s="295" t="str">
        <f t="shared" si="131"/>
        <v/>
      </c>
      <c r="V37" s="1158" t="s">
        <v>507</v>
      </c>
      <c r="W37" s="1159"/>
      <c r="X37" s="445">
        <f>IF(DS112="",0,DS112)</f>
        <v>0</v>
      </c>
      <c r="Y37"/>
      <c r="AB37" s="261"/>
      <c r="AC37" s="358" t="str">
        <f>IF('Data Entry'!H21="","",'Data Entry'!H21)</f>
        <v/>
      </c>
      <c r="AD37" s="356" t="str">
        <f>IF('Data Entry'!G21="","",'Data Entry'!G21)</f>
        <v/>
      </c>
      <c r="AE37" s="363" t="str">
        <f>IF('Data Entry'!J21="","",'Data Entry'!J21)</f>
        <v/>
      </c>
      <c r="AF37" s="402" t="str">
        <f>IF('Data Entry'!I21="","",'Data Entry'!I21)</f>
        <v/>
      </c>
      <c r="AG37" s="301"/>
      <c r="AH37"/>
      <c r="AI37" s="312"/>
      <c r="AJ37" s="313" t="s">
        <v>483</v>
      </c>
      <c r="AK37" s="313" t="s">
        <v>13</v>
      </c>
      <c r="AL37" s="314" t="s">
        <v>11</v>
      </c>
      <c r="AM37" s="312"/>
      <c r="AN37" s="313" t="s">
        <v>483</v>
      </c>
      <c r="AO37" s="313" t="s">
        <v>13</v>
      </c>
      <c r="AP37" s="314" t="s">
        <v>11</v>
      </c>
      <c r="AQ37" s="312"/>
      <c r="AR37" s="313" t="s">
        <v>483</v>
      </c>
      <c r="AS37" s="313" t="s">
        <v>13</v>
      </c>
      <c r="AT37" s="314" t="s">
        <v>11</v>
      </c>
      <c r="AU37" s="312"/>
      <c r="AV37" s="313" t="s">
        <v>483</v>
      </c>
      <c r="AW37" s="313" t="s">
        <v>13</v>
      </c>
      <c r="AX37" s="314" t="s">
        <v>11</v>
      </c>
      <c r="AY37" s="312"/>
      <c r="AZ37" s="313" t="s">
        <v>483</v>
      </c>
      <c r="BA37" s="313" t="s">
        <v>13</v>
      </c>
      <c r="BB37" s="314" t="s">
        <v>11</v>
      </c>
      <c r="BC37" s="312"/>
      <c r="BD37" s="313" t="s">
        <v>483</v>
      </c>
      <c r="BE37" s="313" t="s">
        <v>13</v>
      </c>
      <c r="BF37" s="314" t="s">
        <v>11</v>
      </c>
      <c r="BG37" s="312"/>
      <c r="BH37" s="313" t="s">
        <v>483</v>
      </c>
      <c r="BI37" s="313" t="s">
        <v>13</v>
      </c>
      <c r="BJ37" s="314" t="s">
        <v>11</v>
      </c>
      <c r="BL37" s="412" t="str">
        <f ca="1">IF(OR(BM37="",BM37=0),"",MAX(BL$5:BL36)+1)</f>
        <v/>
      </c>
      <c r="BM37" s="316" t="str">
        <f ca="1">IFERROR(INDEX($AJ$6:$AJ$17, ROWS(BM$4:$BM35)), IFERROR(INDEX($AN$6:$AN$17, ROWS(BM$4:$BM35)-ROWS($AJ$6:$AJ$17)), IFERROR(INDEX($AR$6:$AR$17, ROWS(BM$4:$BM35)-ROWS($AJ$6:$AJ$17)-ROWS($AN$6:$AN$17)),IFERROR(INDEX($AV$6:$AV$17, ROWS(BM$4:$BM35)-ROWS($AJ$6:$AJ$17)-ROWS($AN$6:$AN$17)-ROWS($AR$6:$AR$17)),IFERROR(INDEX($AZ$6:$AZ$17, ROWS(BM$4:$BM35)-ROWS($AJ$6:$AJ$17)-ROWS($AN$6:$AN$17)-ROWS($AR$6:$AR$17)-ROWS($AV$6:$AV$17)),IFERROR(INDEX($BD$6:$BD$17, ROWS(BM$4:$BM35)-ROWS($AJ$6:$AJ$17)-ROWS($AN$6:$AN$17)-ROWS($AR$6:$AR$17)-ROWS($AV$6:$AV$17)-ROWS($AZ$6:$AZ$17)),IFERROR(INDEX($BH$6:$BH$17, ROWS(BM$4:$BM35)-ROWS($AJ$6:$AJ$17)-ROWS($AN$6:$AN$17)-ROWS($AR$6:$AR$17)-ROWS($AV$6:$AV$17)-ROWS($AZ$6:$AZ$17)-ROWS($BD$6:$BD$17)), "")))))))</f>
        <v/>
      </c>
      <c r="BN37" s="316" t="str">
        <f t="shared" ca="1" si="35"/>
        <v/>
      </c>
      <c r="BO37" s="316" t="str">
        <f ca="1">IF(OR(BP37="",BP37=0),"",MAX(BO$5:BO36)+1)</f>
        <v/>
      </c>
      <c r="BP37" s="316" t="str">
        <f ca="1">IFERROR(INDEX($AK$6:$AK$17, ROWS($BP$4:BP35)), IFERROR(INDEX($AO$6:$AO$17, ROWS($BP$4:BP35)-ROWS($AK$6:$AK$17)), IFERROR(INDEX($AS$6:$AS$17, ROWS($BP$4:BP35)-ROWS($AK$6:$AK$17)-ROWS($AO$6:$AO$17)),IFERROR(INDEX($AW$6:$AW$17, ROWS($BP$4:BP35)-ROWS($AK$6:$AK$17)-ROWS($AO$6:$AO$17)-ROWS($AS$6:$AS$17)),IFERROR(INDEX($BA$6:$BA$17, ROWS($BP$4:BP35)-ROWS($AK$6:$AK$17)-ROWS($AO$6:$AO$17)-ROWS($AS$6:$AS$17)-ROWS($AW$6:$AW$17)),IFERROR(INDEX($BE$6:$BE$17, ROWS($BP$4:BP35)-ROWS($AK$6:$AK$17)-ROWS($AO$6:$AO$17)-ROWS($AS$6:$AS$17)-ROWS($AW$6:$AW$17)-ROWS($BA$6:$BA$17)),IFERROR(INDEX($BI$6:$BI$17, ROWS($BP$4:BP35)-ROWS($AK$6:$AK$17)-ROWS($AO$6:$AO$17)-ROWS($AS$6:$AS$17)-ROWS($AW$6:$AW$17)-ROWS($BA$6:$BA$17)-ROWS($BE$6:$BE$17)), "")))))))</f>
        <v/>
      </c>
      <c r="BQ37" s="316" t="str">
        <f t="shared" ca="1" si="36"/>
        <v/>
      </c>
      <c r="BR37" s="413" t="str">
        <f t="shared" ca="1" si="37"/>
        <v/>
      </c>
      <c r="BS37" s="412" t="str">
        <f ca="1">IF(OR(BT37="",BT37=0),"",MAX(BS$5:BS36)+1)</f>
        <v/>
      </c>
      <c r="BT37" s="316" t="str">
        <f ca="1">IFERROR(INDEX($AJ$22:$AJ$33, ROWS($BT$4:BT35)), IFERROR(INDEX($AN$22:$AN$33, ROWS($BT$4:BT35)-ROWS($AJ$22:$AJ$33)), IFERROR(INDEX($AR$22:$AR$33, ROWS($BT$4:BT35)-ROWS($AJ$22:$AJ$33)-ROWS($AN$22:$AN$33)),IFERROR(INDEX($AV$22:$AV$33, ROWS($BT$4:BT35)-ROWS($AJ$22:$AJ$33)-ROWS($AN$22:$AN$33)-ROWS($AR$22:$AR$33)),IFERROR(INDEX($AZ$22:$AZ$33, ROWS($BT$4:BT35)-ROWS($AJ$22:$AJ$33)-ROWS($AN$22:$AN$33)-ROWS($AR$22:$AR$33)-ROWS($AV$22:$AV$33)),IFERROR(INDEX($BD$22:$BD$33, ROWS($BT$4:BT35)-ROWS($AJ$22:$AJ$33)-ROWS($AN$22:$AN$33)-ROWS($AR$22:$AR$33)-ROWS($AV$22:$AV$33)-ROWS($AZ$22:$AZ$33)),IFERROR(INDEX($BH$22:$BH$33, ROWS($BT$4:BT35)-ROWS($AJ$22:$AJ$33)-ROWS($AN$22:$AN$33)-ROWS($AR$22:$AR$33)-ROWS($AV$22:$AV$33)-ROWS($AZ$22:$AZ$33)-ROWS($BD$22:$BD$33)), "")))))))</f>
        <v/>
      </c>
      <c r="BU37" s="316" t="str">
        <f t="shared" ca="1" si="38"/>
        <v/>
      </c>
      <c r="BV37" s="316" t="str">
        <f ca="1">IF(OR(BW37="",BW37=0),"",MAX(BV$5:BV36)+1)</f>
        <v/>
      </c>
      <c r="BW37" s="316" t="str">
        <f ca="1">IFERROR(INDEX($AK$22:$AK$33, ROWS($BW$4:BW35)), IFERROR(INDEX($AO$22:$AO$33, ROWS($BW$4:BW35)-ROWS($AK$22:$AK$33)), IFERROR(INDEX($AS$22:$AS$33, ROWS($BW$4:BW35)-ROWS($AK$22:$AK$33)-ROWS($AO$22:$AO$33)),IFERROR(INDEX($AW$22:$AW$33, ROWS($BW$4:BW35)-ROWS($AK$22:$AK$33)-ROWS($AO$22:$AO$33)-ROWS($AS$22:$AS$33)),IFERROR(INDEX($BA$22:$BA$33, ROWS($BW$4:BW35)-ROWS($AK$22:$AK$33)-ROWS($AO$22:$AO$33)-ROWS($AS$22:$AS$33)-ROWS($AW$22:$AW$33)),IFERROR(INDEX($BE$22:$BE$33, ROWS($BW$4:BW35)-ROWS($AK$22:$AK$33)-ROWS($AO$22:$AO$33)-ROWS($AS$22:$AS$33)-ROWS($AW$22:$AW$33)-ROWS($BA$22:$BA$33)),IFERROR(INDEX($BI$22:$BI$33, ROWS($BW$4:BW35)-ROWS($AK$22:$AK$33)-ROWS($AO$22:$AO$33)-ROWS($AS$22:$AS$33)-ROWS($AW$22:$AW$33)-ROWS($BA$22:$BA$33)-ROWS($BE$22:$BE$33)), "")))))))</f>
        <v/>
      </c>
      <c r="BX37" s="316" t="str">
        <f t="shared" ca="1" si="39"/>
        <v/>
      </c>
      <c r="BY37" s="413" t="str">
        <f t="shared" ca="1" si="40"/>
        <v/>
      </c>
      <c r="BZ37" s="412" t="str">
        <f ca="1">IF(OR(CA37="",CA37=0),"",MAX(BZ$5:BZ36)+1)</f>
        <v/>
      </c>
      <c r="CA37" s="316" t="str">
        <f ca="1">IFERROR(INDEX($AJ$38:$AJ$49, ROWS($CA$4:CA35)), IFERROR(INDEX($AN$38:$AN$49, ROWS($CA$4:CA35)-ROWS($AJ$38:$AJ$49)), IFERROR(INDEX($AR$38:$AR$49, ROWS($CA$4:CA35)-ROWS($AJ$38:$AJ$49)-ROWS($AN$38:$AN$49)),IFERROR(INDEX($AV$38:$AV$49, ROWS($CA$4:CA35)-ROWS($AJ$38:$AJ$49)-ROWS($AN$38:$AN$49)-ROWS($AR$38:$AR$49)),IFERROR(INDEX($AZ$38:$AZ$49, ROWS($CA$4:CA35)-ROWS($AJ$38:$AJ$49)-ROWS($AN$38:$AN$49)-ROWS($AR$38:$AR$49)-ROWS($AV$38:$AV$49)),IFERROR(INDEX($BD$38:$BD$49, ROWS($CA$4:CA35)-ROWS($AJ$38:$AJ$49)-ROWS($AN$38:$AN$49)-ROWS($AR$38:$AR$49)-ROWS($AV$38:$AV$49)-ROWS($AZ$38:$AZ$49)),IFERROR(INDEX($BH$38:$BH$49, ROWS($CA$4:CA35)-ROWS($AJ$38:$AJ$49)-ROWS($AN$38:$AN$49)-ROWS($AR$38:$AR$49)-ROWS($AV$38:$AV$49)-ROWS($AZ$38:$AZ$49)-ROWS($BD$38:$BD$49)), "")))))))</f>
        <v/>
      </c>
      <c r="CB37" s="316" t="str">
        <f t="shared" ca="1" si="41"/>
        <v/>
      </c>
      <c r="CC37" s="316" t="str">
        <f ca="1">IF(OR(CD37="",CD37=0),"",MAX(CC$5:CC36)+1)</f>
        <v/>
      </c>
      <c r="CD37" s="316" t="str">
        <f ca="1">IFERROR(INDEX($AK$38:$AK$49, ROWS($CD$4:CD35)), IFERROR(INDEX($AO$38:$AO$49, ROWS($CD$4:CD35)-ROWS($AK$38:$AK$49)), IFERROR(INDEX($AS$38:$AS$49, ROWS($CD$4:CD35)-ROWS($AK$38:$AK$49)-ROWS($AO$38:$AO$49)),IFERROR(INDEX($AW$38:$AW$49, ROWS($CD$4:CD35)-ROWS($AK$38:$AK$49)-ROWS($AO$38:$AO$49)-ROWS($AS$38:$AS$49)),IFERROR(INDEX($BA$38:$BA$49, ROWS($CD$4:CD35)-ROWS($AK$38:$AK$49)-ROWS($AO$38:$AO$49)-ROWS($AS$38:$AS$49)-ROWS($AW$38:$AW$49)),IFERROR(INDEX($BE$38:$BE$49, ROWS($CD$4:CD35)-ROWS($AK$38:$AK$49)-ROWS($AO$38:$AO$49)-ROWS($AS$38:$AS$49)-ROWS($AW$38:$AW$49)-ROWS($BA$38:$BA$49)),IFERROR(INDEX($BI$38:$BI$49, ROWS($CD$4:CD35)-ROWS($AK$38:$AK$49)-ROWS($AO$38:$AO$49)-ROWS($AS$38:$AS$49)-ROWS($AW$38:$AW$49)-ROWS($BA$38:$BA$49)-ROWS($BE$38:$BE$49)), "")))))))</f>
        <v/>
      </c>
      <c r="CE37" s="316" t="str">
        <f t="shared" ca="1" si="42"/>
        <v/>
      </c>
      <c r="CF37" s="413" t="str">
        <f t="shared" ca="1" si="43"/>
        <v/>
      </c>
      <c r="CG37" s="412" t="str">
        <f ca="1">IF(OR(CH37="",CH37=0),"",MAX(CG$5:CG36)+1)</f>
        <v/>
      </c>
      <c r="CH37" s="316" t="str">
        <f ca="1">IFERROR(INDEX($AJ$54:$AJ$65, ROWS($CH$4:CH35)), IFERROR(INDEX($AN$54:$AN$65, ROWS($CH$4:CH35)-ROWS($AJ$54:$AJ$65)), IFERROR(INDEX($AR$54:$AR$65, ROWS($CH$4:CH35)-ROWS($AJ$54:$AJ$65)-ROWS($AN$54:$AN$65)),IFERROR(INDEX($AV$54:$AV$65, ROWS($CH$4:CH35)-ROWS($AJ$54:$AJ$65)-ROWS($AN$54:$AN$65)-ROWS($AR$54:$AR$65)),IFERROR(INDEX($AZ$54:$AZ$65, ROWS($CH$4:CH35)-ROWS($AJ$54:$AJ$65)-ROWS($AN$54:$AN$65)-ROWS($AR$54:$AR$65)-ROWS($AV$54:$AV$65)),IFERROR(INDEX($BD$54:$BD$65, ROWS($CH$4:CH35)-ROWS($AJ$54:$AJ$65)-ROWS($AN$54:$AN$65)-ROWS($AR$54:$AR$65)-ROWS($AV$54:$AV$65)-ROWS($AZ$54:$AZ$65)),IFERROR(INDEX($BH$54:$BH$65, ROWS($CH$4:CH35)-ROWS($AJ$54:$AJ$65)-ROWS($AN$54:$AN$65)-ROWS($AR$54:$AR$65)-ROWS($AV$54:$AV$65)-ROWS($AZ$54:$AZ$65)-ROWS($BD$54:$BD$65)), "")))))))</f>
        <v/>
      </c>
      <c r="CI37" s="316" t="str">
        <f t="shared" ca="1" si="44"/>
        <v/>
      </c>
      <c r="CJ37" s="316" t="str">
        <f ca="1">IF(OR(CK37="",CK37=0),"",MAX(CJ$5:CJ36)+1)</f>
        <v/>
      </c>
      <c r="CK37" s="316" t="str">
        <f ca="1">IFERROR(INDEX($AK$54:$AK$65, ROWS($CK$4:CK35)), IFERROR(INDEX($AO$54:$AO$65, ROWS($CK$4:CK35)-ROWS($AK$54:$AK$65)), IFERROR(INDEX($AS$54:$AS$65, ROWS($CK$4:CK35)-ROWS($AK$54:$AK$65)-ROWS($AO$54:$AO$65)),IFERROR(INDEX($AW$54:$AW$65, ROWS($CK$4:CK35)-ROWS($AK$54:$AK$65)-ROWS($AO$54:$AO$65)-ROWS($AS$54:$AS$65)),IFERROR(INDEX($BA$54:$BA$65, ROWS($CK$4:CK35)-ROWS($AK$54:$AK$65)-ROWS($AO$54:$AO$65)-ROWS($AS$54:$AS$65)-ROWS($AW$54:$AW$65)),IFERROR(INDEX($BE$54:$BE$65, ROWS($CK$4:CK35)-ROWS($AK$54:$AK$65)-ROWS($AO$54:$AO$65)-ROWS($AS$54:$AS$65)-ROWS($AW$54:$AW$65)-ROWS($BA$54:$BA$65)),IFERROR(INDEX($BI$54:$BI$65, ROWS($CK$4:CK35)-ROWS($AK$54:$AK$65)-ROWS($AO$54:$AO$65)-ROWS($AS$54:$AS$65)-ROWS($AW$54:$AW$65)-ROWS($BA$54:$BA$65)-ROWS($BE$54:$BE$65)), "")))))))</f>
        <v/>
      </c>
      <c r="CL37" s="316" t="str">
        <f t="shared" ca="1" si="45"/>
        <v/>
      </c>
      <c r="CM37" s="413" t="str">
        <f t="shared" ca="1" si="46"/>
        <v/>
      </c>
      <c r="CN37" s="412" t="str">
        <f ca="1">IF(OR(CO37="",CO37=0),"",MAX(CN$5:CN36)+1)</f>
        <v/>
      </c>
      <c r="CO37" s="316" t="str">
        <f ca="1">IFERROR(INDEX($AJ$70:$AJ$81, ROWS($CO$4:CO35)), IFERROR(INDEX($AN$70:$AN$81, ROWS($CO$4:CO35)-ROWS($AJ$70:$AJ$81)), IFERROR(INDEX($AR$70:$AR$81, ROWS($CO$4:CO35)-ROWS($AJ$70:$AJ$81)-ROWS($AN$70:$AN$81)),IFERROR(INDEX($AV$70:$AV$81, ROWS($CO$4:CO35)-ROWS($AJ$70:$AJ$81)-ROWS($AN$70:$AN$81)-ROWS($AR$70:$AR$81)),IFERROR(INDEX($AZ$70:$AZ$81, ROWS($CO$4:CO35)-ROWS($AJ$70:$AJ$81)-ROWS($AN$70:$AN$81)-ROWS($AR$70:$AR$81)-ROWS($AV$70:$AV$81)),IFERROR(INDEX($BD$70:$BD$81, ROWS($CO$4:CO35)-ROWS($AJ$70:$AJ$81)-ROWS($AN$70:$AN$81)-ROWS($AR$70:$AR$81)-ROWS($AV$70:$AV$81)-ROWS($AZ$70:$AZ$81)),IFERROR(INDEX($BH$70:$BH$81, ROWS($CO$4:CO35)-ROWS($AJ$70:$AJ$81)-ROWS($AN$70:$AN$81)-ROWS($AR$70:$AR$81)-ROWS($AV$70:$AV$81)-ROWS($AZ$70:$AZ$81)-ROWS($BD$70:$BD$81)), "")))))))</f>
        <v/>
      </c>
      <c r="CP37" s="316" t="str">
        <f t="shared" ca="1" si="47"/>
        <v/>
      </c>
      <c r="CQ37" s="316" t="str">
        <f ca="1">IF(OR(CR37="",CR37=0),"",MAX(CQ$5:CQ36)+1)</f>
        <v/>
      </c>
      <c r="CR37" s="316" t="str">
        <f ca="1">IFERROR(INDEX($AK$70:$AK$81, ROWS($CR$4:CR35)), IFERROR(INDEX($AO$70:$AO$81, ROWS($CR$4:CR35)-ROWS($AK$70:$AK$81)), IFERROR(INDEX($AS$70:$AS$81, ROWS($CR$4:CR35)-ROWS($AK$70:$AK$81)-ROWS($AO$70:$AO$81)),IFERROR(INDEX($AW$70:$AW$81, ROWS($CR$4:CR35)-ROWS($AK$70:$AK$81)-ROWS($AO$70:$AO$81)-ROWS($AS$70:$AS$81)),IFERROR(INDEX($BA$70:$BA$81, ROWS($CR$4:CR35)-ROWS($AK$70:$AK$81)-ROWS($AO$70:$AO$81)-ROWS($AS$70:$AS$81)-ROWS($AW$70:$AW$81)),IFERROR(INDEX($BE$70:$BE$81, ROWS($CR$4:CR35)-ROWS($AK$70:$AK$81)-ROWS($AO$70:$AO$81)-ROWS($AS$70:$AS$81)-ROWS($AW$70:$AW$81)-ROWS($BA$70:$BA$81)),IFERROR(INDEX($BI$70:$BI$81, ROWS($CR$4:CR35)-ROWS($AK$70:$AK$81)-ROWS($AO$70:$AO$81)-ROWS($AS$70:$AS$81)-ROWS($AW$70:$AW$81)-ROWS($BA$70:$BA$81)-ROWS($BE$70:$BE$81)), "")))))))</f>
        <v/>
      </c>
      <c r="CS37" s="316" t="str">
        <f t="shared" ca="1" si="48"/>
        <v/>
      </c>
      <c r="CT37" s="413" t="str">
        <f t="shared" ca="1" si="49"/>
        <v/>
      </c>
      <c r="CU37" s="412" t="str">
        <f>IF(OR(CV37="",CV37=0),"",MAX(CU$5:CU36)+1)</f>
        <v/>
      </c>
      <c r="CV37" s="316" t="str">
        <f>IFERROR(INDEX($AJ$86:$AJ$97, ROWS($CV$4:CV35)), IFERROR(INDEX($AN$86:$AN$97, ROWS($CV$4:CV35)-ROWS($AJ$86:$AJ$97)), ""))</f>
        <v/>
      </c>
      <c r="CW37" s="316" t="str">
        <f t="shared" si="50"/>
        <v/>
      </c>
      <c r="CX37" s="316" t="str">
        <f>IF(OR(CY37="",CY37=0),"",MAX(CX$5:CX36)+1)</f>
        <v/>
      </c>
      <c r="CY37" s="316" t="str">
        <f>IFERROR(INDEX($AK$86:$AK$97, ROWS($CY$4:CY35)), IFERROR(INDEX($AO$86:$AO$97, ROWS($CY$4:CY35)-ROWS($AK$86:$AK$97)), ""))</f>
        <v/>
      </c>
      <c r="CZ37" s="316" t="str">
        <f t="shared" si="51"/>
        <v/>
      </c>
      <c r="DA37" s="413" t="str">
        <f t="shared" si="52"/>
        <v/>
      </c>
      <c r="DC37" s="438" t="str">
        <f ca="1">IF(OR(DD37="",DD37=0),"",MAX(DC$25:DC36)+1)</f>
        <v/>
      </c>
      <c r="DD37" s="435" t="str">
        <f t="shared" ca="1" si="110"/>
        <v/>
      </c>
      <c r="DE37" s="413" t="str">
        <f t="shared" ca="1" si="111"/>
        <v/>
      </c>
      <c r="DF37" s="432" t="str">
        <f ca="1">IF(OR(DG37="",DG37=0),"",MAX(DF$25:DF36)+1)</f>
        <v/>
      </c>
      <c r="DG37" s="414" t="str">
        <f t="shared" ca="1" si="112"/>
        <v/>
      </c>
      <c r="DH37" s="415" t="str">
        <f t="shared" ca="1" si="113"/>
        <v/>
      </c>
      <c r="DI37" s="414" t="str">
        <f t="shared" ca="1" si="114"/>
        <v/>
      </c>
      <c r="DJ37" s="413" t="str">
        <f t="shared" ca="1" si="115"/>
        <v/>
      </c>
      <c r="DK37" s="414" t="str">
        <f t="shared" ca="1" si="116"/>
        <v/>
      </c>
      <c r="DL37" s="415" t="str">
        <f t="shared" ca="1" si="117"/>
        <v/>
      </c>
    </row>
    <row r="38" spans="1:123" s="278" customFormat="1" ht="15" customHeight="1" x14ac:dyDescent="0.3">
      <c r="A38" s="1183"/>
      <c r="B38" s="1182"/>
      <c r="C38" s="1183"/>
      <c r="D38" s="1182"/>
      <c r="E38" s="284"/>
      <c r="F38" s="283"/>
      <c r="G38" s="283"/>
      <c r="H38" s="283"/>
      <c r="I38" s="283"/>
      <c r="J38" s="283"/>
      <c r="K38" s="283"/>
      <c r="L38" s="283"/>
      <c r="M38" s="283"/>
      <c r="N38" s="285"/>
      <c r="P38" s="295" t="str">
        <f t="shared" si="126"/>
        <v/>
      </c>
      <c r="Q38" s="295" t="str">
        <f t="shared" si="127"/>
        <v/>
      </c>
      <c r="R38" s="295" t="str">
        <f t="shared" si="128"/>
        <v/>
      </c>
      <c r="S38" s="296" t="str">
        <f t="shared" si="129"/>
        <v/>
      </c>
      <c r="T38" s="295" t="str">
        <f t="shared" si="130"/>
        <v/>
      </c>
      <c r="U38" s="295" t="str">
        <f t="shared" si="131"/>
        <v/>
      </c>
      <c r="V38" s="1158" t="s">
        <v>508</v>
      </c>
      <c r="W38" s="1159"/>
      <c r="X38" s="445">
        <f ca="1">IF(X34="",0,X34)</f>
        <v>1290.1100000000001</v>
      </c>
      <c r="Y38"/>
      <c r="AB38" s="261"/>
      <c r="AC38" s="358" t="str">
        <f>IF('Data Entry'!H22="","",'Data Entry'!H22)</f>
        <v/>
      </c>
      <c r="AD38" s="356" t="str">
        <f>IF('Data Entry'!G22="","",'Data Entry'!G22)</f>
        <v/>
      </c>
      <c r="AE38" s="363" t="str">
        <f>IF('Data Entry'!J22="","",'Data Entry'!J22)</f>
        <v/>
      </c>
      <c r="AF38" s="402" t="str">
        <f>IF('Data Entry'!I22="","",'Data Entry'!I22)</f>
        <v/>
      </c>
      <c r="AG38" s="301"/>
      <c r="AH38"/>
      <c r="AI38" s="304">
        <f ca="1">IFERROR(MATCH($AI$36,OFFSET($AC$1,AI37,,1000),0)+AI37,"")</f>
        <v>11</v>
      </c>
      <c r="AJ38" s="305" t="str">
        <f t="shared" ref="AJ38:AJ49" ca="1" si="132">IFERROR(INDEX(AD:AD,AI38),"")</f>
        <v>Roth IRA</v>
      </c>
      <c r="AK38" s="306">
        <f t="shared" ref="AK38:AK49" ca="1" si="133">IFERROR(INDEX(AE:AE,AI38),"")</f>
        <v>100</v>
      </c>
      <c r="AL38" s="307" t="str">
        <f t="shared" ref="AL38:AL49" ca="1" si="134">IFERROR(INDEX(AF:AF,AI38),"")</f>
        <v>Monthly</v>
      </c>
      <c r="AM38" s="304">
        <f ca="1">IFERROR(MATCH($AM$36,OFFSET($AC$1,AM37,,1000),0)+AM37,"")</f>
        <v>12</v>
      </c>
      <c r="AN38" s="305" t="str">
        <f t="shared" ref="AN38:AN49" ca="1" si="135">IFERROR(INDEX(AD:AD,AM38),"")</f>
        <v>Audible</v>
      </c>
      <c r="AO38" s="306">
        <f t="shared" ref="AO38:AO49" ca="1" si="136">IFERROR(INDEX(AE:AE,AM38),"")</f>
        <v>14.95</v>
      </c>
      <c r="AP38" s="307" t="str">
        <f t="shared" ref="AP38:AP49" ca="1" si="137">IFERROR(INDEX(AF:AF,AM38),"")</f>
        <v>Monthly</v>
      </c>
      <c r="AQ38" s="304">
        <f ca="1">IFERROR(MATCH($AQ$36,OFFSET($AC$1,AQ37,,1000),0)+AQ37,"")</f>
        <v>9</v>
      </c>
      <c r="AR38" s="305" t="str">
        <f t="shared" ref="AR38:AR49" ca="1" si="138">IFERROR(INDEX(AD:AD,AQ38),"")</f>
        <v>Cellular</v>
      </c>
      <c r="AS38" s="306">
        <f t="shared" ref="AS38:AS49" ca="1" si="139">IFERROR(INDEX(AE:AE,AQ38),"")</f>
        <v>225</v>
      </c>
      <c r="AT38" s="307" t="str">
        <f t="shared" ref="AT38:AT49" ca="1" si="140">IFERROR(INDEX(AF:AF,AQ38),"")</f>
        <v>Monthly</v>
      </c>
      <c r="AU38" s="304">
        <f ca="1">IFERROR(MATCH($AU$36,OFFSET($AC$1,AU37,,1000),0)+AU37,"")</f>
        <v>70</v>
      </c>
      <c r="AV38" s="305" t="str">
        <f t="shared" ref="AV38:AV49" ca="1" si="141">IFERROR(INDEX(AD:AD,AU38),"")</f>
        <v>Paycheck 3</v>
      </c>
      <c r="AW38" s="306">
        <f t="shared" ref="AW38:AW49" ca="1" si="142">IFERROR(INDEX(AE:AE,AU38),"")</f>
        <v>700</v>
      </c>
      <c r="AX38" s="307" t="str">
        <f t="shared" ref="AX38:AX49" ca="1" si="143">IFERROR(INDEX(AF:AF,AU38),"")</f>
        <v>Income</v>
      </c>
      <c r="AY38" s="304" t="str">
        <f ca="1">IFERROR(MATCH($AY$36,OFFSET($AC$1,AY37,,1000),0)+AY37,"")</f>
        <v/>
      </c>
      <c r="AZ38" s="305" t="str">
        <f t="shared" ref="AZ38:AZ49" ca="1" si="144">IFERROR(INDEX(AD:AD,AY38),"")</f>
        <v/>
      </c>
      <c r="BA38" s="306" t="str">
        <f t="shared" ref="BA38:BA49" ca="1" si="145">IFERROR(INDEX(AE:AE,AY38),"")</f>
        <v/>
      </c>
      <c r="BB38" s="307" t="str">
        <f t="shared" ref="BB38:BB49" ca="1" si="146">IFERROR(INDEX(AF:AF,AY38),"")</f>
        <v/>
      </c>
      <c r="BC38" s="304">
        <f ca="1">IFERROR(MATCH($BC$36,OFFSET($AC$1,BC37,,1000),0)+BC37,"")</f>
        <v>62</v>
      </c>
      <c r="BD38" s="305" t="str">
        <f t="shared" ref="BD38:BD49" ca="1" si="147">IFERROR(INDEX(AD:AD,BC38),"")</f>
        <v>Paycheck 1</v>
      </c>
      <c r="BE38" s="306">
        <f t="shared" ref="BE38:BE49" ca="1" si="148">IFERROR(INDEX(AE:AE,BC38),"")</f>
        <v>850</v>
      </c>
      <c r="BF38" s="307" t="str">
        <f t="shared" ref="BF38:BF49" ca="1" si="149">IFERROR(INDEX(AF:AF,BC38),"")</f>
        <v>Income</v>
      </c>
      <c r="BG38" s="304">
        <f ca="1">IFERROR(MATCH($BG$36,OFFSET($AC$1,BG37,,1000),0)+BG37,"")</f>
        <v>129</v>
      </c>
      <c r="BH38" s="305" t="str">
        <f t="shared" ref="BH38:BH49" ca="1" si="150">IFERROR(INDEX(AD:AD,BG38),"")</f>
        <v>Car 1 Gas</v>
      </c>
      <c r="BI38" s="306">
        <f t="shared" ref="BI38:BI49" ca="1" si="151">IFERROR(INDEX(AE:AE,BG38),"")</f>
        <v>50</v>
      </c>
      <c r="BJ38" s="307" t="str">
        <f t="shared" ref="BJ38:BJ49" ca="1" si="152">IFERROR(INDEX(AF:AF,BG38),"")</f>
        <v>Liquid Bills</v>
      </c>
      <c r="BL38" s="412" t="str">
        <f ca="1">IF(OR(BM38="",BM38=0),"",MAX(BL$5:BL37)+1)</f>
        <v/>
      </c>
      <c r="BM38" s="316" t="str">
        <f ca="1">IFERROR(INDEX($AJ$6:$AJ$17, ROWS(BM$4:$BM36)), IFERROR(INDEX($AN$6:$AN$17, ROWS(BM$4:$BM36)-ROWS($AJ$6:$AJ$17)), IFERROR(INDEX($AR$6:$AR$17, ROWS(BM$4:$BM36)-ROWS($AJ$6:$AJ$17)-ROWS($AN$6:$AN$17)),IFERROR(INDEX($AV$6:$AV$17, ROWS(BM$4:$BM36)-ROWS($AJ$6:$AJ$17)-ROWS($AN$6:$AN$17)-ROWS($AR$6:$AR$17)),IFERROR(INDEX($AZ$6:$AZ$17, ROWS(BM$4:$BM36)-ROWS($AJ$6:$AJ$17)-ROWS($AN$6:$AN$17)-ROWS($AR$6:$AR$17)-ROWS($AV$6:$AV$17)),IFERROR(INDEX($BD$6:$BD$17, ROWS(BM$4:$BM36)-ROWS($AJ$6:$AJ$17)-ROWS($AN$6:$AN$17)-ROWS($AR$6:$AR$17)-ROWS($AV$6:$AV$17)-ROWS($AZ$6:$AZ$17)),IFERROR(INDEX($BH$6:$BH$17, ROWS(BM$4:$BM36)-ROWS($AJ$6:$AJ$17)-ROWS($AN$6:$AN$17)-ROWS($AR$6:$AR$17)-ROWS($AV$6:$AV$17)-ROWS($AZ$6:$AZ$17)-ROWS($BD$6:$BD$17)), "")))))))</f>
        <v/>
      </c>
      <c r="BN38" s="316" t="str">
        <f t="shared" ca="1" si="35"/>
        <v/>
      </c>
      <c r="BO38" s="316" t="str">
        <f ca="1">IF(OR(BP38="",BP38=0),"",MAX(BO$5:BO37)+1)</f>
        <v/>
      </c>
      <c r="BP38" s="316" t="str">
        <f ca="1">IFERROR(INDEX($AK$6:$AK$17, ROWS($BP$4:BP36)), IFERROR(INDEX($AO$6:$AO$17, ROWS($BP$4:BP36)-ROWS($AK$6:$AK$17)), IFERROR(INDEX($AS$6:$AS$17, ROWS($BP$4:BP36)-ROWS($AK$6:$AK$17)-ROWS($AO$6:$AO$17)),IFERROR(INDEX($AW$6:$AW$17, ROWS($BP$4:BP36)-ROWS($AK$6:$AK$17)-ROWS($AO$6:$AO$17)-ROWS($AS$6:$AS$17)),IFERROR(INDEX($BA$6:$BA$17, ROWS($BP$4:BP36)-ROWS($AK$6:$AK$17)-ROWS($AO$6:$AO$17)-ROWS($AS$6:$AS$17)-ROWS($AW$6:$AW$17)),IFERROR(INDEX($BE$6:$BE$17, ROWS($BP$4:BP36)-ROWS($AK$6:$AK$17)-ROWS($AO$6:$AO$17)-ROWS($AS$6:$AS$17)-ROWS($AW$6:$AW$17)-ROWS($BA$6:$BA$17)),IFERROR(INDEX($BI$6:$BI$17, ROWS($BP$4:BP36)-ROWS($AK$6:$AK$17)-ROWS($AO$6:$AO$17)-ROWS($AS$6:$AS$17)-ROWS($AW$6:$AW$17)-ROWS($BA$6:$BA$17)-ROWS($BE$6:$BE$17)), "")))))))</f>
        <v/>
      </c>
      <c r="BQ38" s="316" t="str">
        <f t="shared" ca="1" si="36"/>
        <v/>
      </c>
      <c r="BR38" s="413" t="str">
        <f t="shared" ca="1" si="37"/>
        <v/>
      </c>
      <c r="BS38" s="412" t="str">
        <f ca="1">IF(OR(BT38="",BT38=0),"",MAX(BS$5:BS37)+1)</f>
        <v/>
      </c>
      <c r="BT38" s="316" t="str">
        <f ca="1">IFERROR(INDEX($AJ$22:$AJ$33, ROWS($BT$4:BT36)), IFERROR(INDEX($AN$22:$AN$33, ROWS($BT$4:BT36)-ROWS($AJ$22:$AJ$33)), IFERROR(INDEX($AR$22:$AR$33, ROWS($BT$4:BT36)-ROWS($AJ$22:$AJ$33)-ROWS($AN$22:$AN$33)),IFERROR(INDEX($AV$22:$AV$33, ROWS($BT$4:BT36)-ROWS($AJ$22:$AJ$33)-ROWS($AN$22:$AN$33)-ROWS($AR$22:$AR$33)),IFERROR(INDEX($AZ$22:$AZ$33, ROWS($BT$4:BT36)-ROWS($AJ$22:$AJ$33)-ROWS($AN$22:$AN$33)-ROWS($AR$22:$AR$33)-ROWS($AV$22:$AV$33)),IFERROR(INDEX($BD$22:$BD$33, ROWS($BT$4:BT36)-ROWS($AJ$22:$AJ$33)-ROWS($AN$22:$AN$33)-ROWS($AR$22:$AR$33)-ROWS($AV$22:$AV$33)-ROWS($AZ$22:$AZ$33)),IFERROR(INDEX($BH$22:$BH$33, ROWS($BT$4:BT36)-ROWS($AJ$22:$AJ$33)-ROWS($AN$22:$AN$33)-ROWS($AR$22:$AR$33)-ROWS($AV$22:$AV$33)-ROWS($AZ$22:$AZ$33)-ROWS($BD$22:$BD$33)), "")))))))</f>
        <v/>
      </c>
      <c r="BU38" s="316" t="str">
        <f t="shared" ca="1" si="38"/>
        <v/>
      </c>
      <c r="BV38" s="316" t="str">
        <f ca="1">IF(OR(BW38="",BW38=0),"",MAX(BV$5:BV37)+1)</f>
        <v/>
      </c>
      <c r="BW38" s="316" t="str">
        <f ca="1">IFERROR(INDEX($AK$22:$AK$33, ROWS($BW$4:BW36)), IFERROR(INDEX($AO$22:$AO$33, ROWS($BW$4:BW36)-ROWS($AK$22:$AK$33)), IFERROR(INDEX($AS$22:$AS$33, ROWS($BW$4:BW36)-ROWS($AK$22:$AK$33)-ROWS($AO$22:$AO$33)),IFERROR(INDEX($AW$22:$AW$33, ROWS($BW$4:BW36)-ROWS($AK$22:$AK$33)-ROWS($AO$22:$AO$33)-ROWS($AS$22:$AS$33)),IFERROR(INDEX($BA$22:$BA$33, ROWS($BW$4:BW36)-ROWS($AK$22:$AK$33)-ROWS($AO$22:$AO$33)-ROWS($AS$22:$AS$33)-ROWS($AW$22:$AW$33)),IFERROR(INDEX($BE$22:$BE$33, ROWS($BW$4:BW36)-ROWS($AK$22:$AK$33)-ROWS($AO$22:$AO$33)-ROWS($AS$22:$AS$33)-ROWS($AW$22:$AW$33)-ROWS($BA$22:$BA$33)),IFERROR(INDEX($BI$22:$BI$33, ROWS($BW$4:BW36)-ROWS($AK$22:$AK$33)-ROWS($AO$22:$AO$33)-ROWS($AS$22:$AS$33)-ROWS($AW$22:$AW$33)-ROWS($BA$22:$BA$33)-ROWS($BE$22:$BE$33)), "")))))))</f>
        <v/>
      </c>
      <c r="BX38" s="316" t="str">
        <f t="shared" ca="1" si="39"/>
        <v/>
      </c>
      <c r="BY38" s="413" t="str">
        <f t="shared" ca="1" si="40"/>
        <v/>
      </c>
      <c r="BZ38" s="412" t="str">
        <f ca="1">IF(OR(CA38="",CA38=0),"",MAX(BZ$5:BZ37)+1)</f>
        <v/>
      </c>
      <c r="CA38" s="316" t="str">
        <f ca="1">IFERROR(INDEX($AJ$38:$AJ$49, ROWS($CA$4:CA36)), IFERROR(INDEX($AN$38:$AN$49, ROWS($CA$4:CA36)-ROWS($AJ$38:$AJ$49)), IFERROR(INDEX($AR$38:$AR$49, ROWS($CA$4:CA36)-ROWS($AJ$38:$AJ$49)-ROWS($AN$38:$AN$49)),IFERROR(INDEX($AV$38:$AV$49, ROWS($CA$4:CA36)-ROWS($AJ$38:$AJ$49)-ROWS($AN$38:$AN$49)-ROWS($AR$38:$AR$49)),IFERROR(INDEX($AZ$38:$AZ$49, ROWS($CA$4:CA36)-ROWS($AJ$38:$AJ$49)-ROWS($AN$38:$AN$49)-ROWS($AR$38:$AR$49)-ROWS($AV$38:$AV$49)),IFERROR(INDEX($BD$38:$BD$49, ROWS($CA$4:CA36)-ROWS($AJ$38:$AJ$49)-ROWS($AN$38:$AN$49)-ROWS($AR$38:$AR$49)-ROWS($AV$38:$AV$49)-ROWS($AZ$38:$AZ$49)),IFERROR(INDEX($BH$38:$BH$49, ROWS($CA$4:CA36)-ROWS($AJ$38:$AJ$49)-ROWS($AN$38:$AN$49)-ROWS($AR$38:$AR$49)-ROWS($AV$38:$AV$49)-ROWS($AZ$38:$AZ$49)-ROWS($BD$38:$BD$49)), "")))))))</f>
        <v/>
      </c>
      <c r="CB38" s="316" t="str">
        <f t="shared" ca="1" si="41"/>
        <v/>
      </c>
      <c r="CC38" s="316" t="str">
        <f ca="1">IF(OR(CD38="",CD38=0),"",MAX(CC$5:CC37)+1)</f>
        <v/>
      </c>
      <c r="CD38" s="316" t="str">
        <f ca="1">IFERROR(INDEX($AK$38:$AK$49, ROWS($CD$4:CD36)), IFERROR(INDEX($AO$38:$AO$49, ROWS($CD$4:CD36)-ROWS($AK$38:$AK$49)), IFERROR(INDEX($AS$38:$AS$49, ROWS($CD$4:CD36)-ROWS($AK$38:$AK$49)-ROWS($AO$38:$AO$49)),IFERROR(INDEX($AW$38:$AW$49, ROWS($CD$4:CD36)-ROWS($AK$38:$AK$49)-ROWS($AO$38:$AO$49)-ROWS($AS$38:$AS$49)),IFERROR(INDEX($BA$38:$BA$49, ROWS($CD$4:CD36)-ROWS($AK$38:$AK$49)-ROWS($AO$38:$AO$49)-ROWS($AS$38:$AS$49)-ROWS($AW$38:$AW$49)),IFERROR(INDEX($BE$38:$BE$49, ROWS($CD$4:CD36)-ROWS($AK$38:$AK$49)-ROWS($AO$38:$AO$49)-ROWS($AS$38:$AS$49)-ROWS($AW$38:$AW$49)-ROWS($BA$38:$BA$49)),IFERROR(INDEX($BI$38:$BI$49, ROWS($CD$4:CD36)-ROWS($AK$38:$AK$49)-ROWS($AO$38:$AO$49)-ROWS($AS$38:$AS$49)-ROWS($AW$38:$AW$49)-ROWS($BA$38:$BA$49)-ROWS($BE$38:$BE$49)), "")))))))</f>
        <v/>
      </c>
      <c r="CE38" s="316" t="str">
        <f t="shared" ca="1" si="42"/>
        <v/>
      </c>
      <c r="CF38" s="413" t="str">
        <f t="shared" ca="1" si="43"/>
        <v/>
      </c>
      <c r="CG38" s="412" t="str">
        <f ca="1">IF(OR(CH38="",CH38=0),"",MAX(CG$5:CG37)+1)</f>
        <v/>
      </c>
      <c r="CH38" s="316" t="str">
        <f ca="1">IFERROR(INDEX($AJ$54:$AJ$65, ROWS($CH$4:CH36)), IFERROR(INDEX($AN$54:$AN$65, ROWS($CH$4:CH36)-ROWS($AJ$54:$AJ$65)), IFERROR(INDEX($AR$54:$AR$65, ROWS($CH$4:CH36)-ROWS($AJ$54:$AJ$65)-ROWS($AN$54:$AN$65)),IFERROR(INDEX($AV$54:$AV$65, ROWS($CH$4:CH36)-ROWS($AJ$54:$AJ$65)-ROWS($AN$54:$AN$65)-ROWS($AR$54:$AR$65)),IFERROR(INDEX($AZ$54:$AZ$65, ROWS($CH$4:CH36)-ROWS($AJ$54:$AJ$65)-ROWS($AN$54:$AN$65)-ROWS($AR$54:$AR$65)-ROWS($AV$54:$AV$65)),IFERROR(INDEX($BD$54:$BD$65, ROWS($CH$4:CH36)-ROWS($AJ$54:$AJ$65)-ROWS($AN$54:$AN$65)-ROWS($AR$54:$AR$65)-ROWS($AV$54:$AV$65)-ROWS($AZ$54:$AZ$65)),IFERROR(INDEX($BH$54:$BH$65, ROWS($CH$4:CH36)-ROWS($AJ$54:$AJ$65)-ROWS($AN$54:$AN$65)-ROWS($AR$54:$AR$65)-ROWS($AV$54:$AV$65)-ROWS($AZ$54:$AZ$65)-ROWS($BD$54:$BD$65)), "")))))))</f>
        <v/>
      </c>
      <c r="CI38" s="316" t="str">
        <f t="shared" ca="1" si="44"/>
        <v/>
      </c>
      <c r="CJ38" s="316" t="str">
        <f ca="1">IF(OR(CK38="",CK38=0),"",MAX(CJ$5:CJ37)+1)</f>
        <v/>
      </c>
      <c r="CK38" s="316" t="str">
        <f ca="1">IFERROR(INDEX($AK$54:$AK$65, ROWS($CK$4:CK36)), IFERROR(INDEX($AO$54:$AO$65, ROWS($CK$4:CK36)-ROWS($AK$54:$AK$65)), IFERROR(INDEX($AS$54:$AS$65, ROWS($CK$4:CK36)-ROWS($AK$54:$AK$65)-ROWS($AO$54:$AO$65)),IFERROR(INDEX($AW$54:$AW$65, ROWS($CK$4:CK36)-ROWS($AK$54:$AK$65)-ROWS($AO$54:$AO$65)-ROWS($AS$54:$AS$65)),IFERROR(INDEX($BA$54:$BA$65, ROWS($CK$4:CK36)-ROWS($AK$54:$AK$65)-ROWS($AO$54:$AO$65)-ROWS($AS$54:$AS$65)-ROWS($AW$54:$AW$65)),IFERROR(INDEX($BE$54:$BE$65, ROWS($CK$4:CK36)-ROWS($AK$54:$AK$65)-ROWS($AO$54:$AO$65)-ROWS($AS$54:$AS$65)-ROWS($AW$54:$AW$65)-ROWS($BA$54:$BA$65)),IFERROR(INDEX($BI$54:$BI$65, ROWS($CK$4:CK36)-ROWS($AK$54:$AK$65)-ROWS($AO$54:$AO$65)-ROWS($AS$54:$AS$65)-ROWS($AW$54:$AW$65)-ROWS($BA$54:$BA$65)-ROWS($BE$54:$BE$65)), "")))))))</f>
        <v/>
      </c>
      <c r="CL38" s="316" t="str">
        <f t="shared" ca="1" si="45"/>
        <v/>
      </c>
      <c r="CM38" s="413" t="str">
        <f t="shared" ca="1" si="46"/>
        <v/>
      </c>
      <c r="CN38" s="412" t="str">
        <f ca="1">IF(OR(CO38="",CO38=0),"",MAX(CN$5:CN37)+1)</f>
        <v/>
      </c>
      <c r="CO38" s="316" t="str">
        <f ca="1">IFERROR(INDEX($AJ$70:$AJ$81, ROWS($CO$4:CO36)), IFERROR(INDEX($AN$70:$AN$81, ROWS($CO$4:CO36)-ROWS($AJ$70:$AJ$81)), IFERROR(INDEX($AR$70:$AR$81, ROWS($CO$4:CO36)-ROWS($AJ$70:$AJ$81)-ROWS($AN$70:$AN$81)),IFERROR(INDEX($AV$70:$AV$81, ROWS($CO$4:CO36)-ROWS($AJ$70:$AJ$81)-ROWS($AN$70:$AN$81)-ROWS($AR$70:$AR$81)),IFERROR(INDEX($AZ$70:$AZ$81, ROWS($CO$4:CO36)-ROWS($AJ$70:$AJ$81)-ROWS($AN$70:$AN$81)-ROWS($AR$70:$AR$81)-ROWS($AV$70:$AV$81)),IFERROR(INDEX($BD$70:$BD$81, ROWS($CO$4:CO36)-ROWS($AJ$70:$AJ$81)-ROWS($AN$70:$AN$81)-ROWS($AR$70:$AR$81)-ROWS($AV$70:$AV$81)-ROWS($AZ$70:$AZ$81)),IFERROR(INDEX($BH$70:$BH$81, ROWS($CO$4:CO36)-ROWS($AJ$70:$AJ$81)-ROWS($AN$70:$AN$81)-ROWS($AR$70:$AR$81)-ROWS($AV$70:$AV$81)-ROWS($AZ$70:$AZ$81)-ROWS($BD$70:$BD$81)), "")))))))</f>
        <v/>
      </c>
      <c r="CP38" s="316" t="str">
        <f t="shared" ca="1" si="47"/>
        <v/>
      </c>
      <c r="CQ38" s="316" t="str">
        <f ca="1">IF(OR(CR38="",CR38=0),"",MAX(CQ$5:CQ37)+1)</f>
        <v/>
      </c>
      <c r="CR38" s="316" t="str">
        <f ca="1">IFERROR(INDEX($AK$70:$AK$81, ROWS($CR$4:CR36)), IFERROR(INDEX($AO$70:$AO$81, ROWS($CR$4:CR36)-ROWS($AK$70:$AK$81)), IFERROR(INDEX($AS$70:$AS$81, ROWS($CR$4:CR36)-ROWS($AK$70:$AK$81)-ROWS($AO$70:$AO$81)),IFERROR(INDEX($AW$70:$AW$81, ROWS($CR$4:CR36)-ROWS($AK$70:$AK$81)-ROWS($AO$70:$AO$81)-ROWS($AS$70:$AS$81)),IFERROR(INDEX($BA$70:$BA$81, ROWS($CR$4:CR36)-ROWS($AK$70:$AK$81)-ROWS($AO$70:$AO$81)-ROWS($AS$70:$AS$81)-ROWS($AW$70:$AW$81)),IFERROR(INDEX($BE$70:$BE$81, ROWS($CR$4:CR36)-ROWS($AK$70:$AK$81)-ROWS($AO$70:$AO$81)-ROWS($AS$70:$AS$81)-ROWS($AW$70:$AW$81)-ROWS($BA$70:$BA$81)),IFERROR(INDEX($BI$70:$BI$81, ROWS($CR$4:CR36)-ROWS($AK$70:$AK$81)-ROWS($AO$70:$AO$81)-ROWS($AS$70:$AS$81)-ROWS($AW$70:$AW$81)-ROWS($BA$70:$BA$81)-ROWS($BE$70:$BE$81)), "")))))))</f>
        <v/>
      </c>
      <c r="CS38" s="316" t="str">
        <f t="shared" ca="1" si="48"/>
        <v/>
      </c>
      <c r="CT38" s="413" t="str">
        <f t="shared" ca="1" si="49"/>
        <v/>
      </c>
      <c r="CU38" s="412" t="str">
        <f>IF(OR(CV38="",CV38=0),"",MAX(CU$5:CU37)+1)</f>
        <v/>
      </c>
      <c r="CV38" s="316" t="str">
        <f>IFERROR(INDEX($AJ$86:$AJ$97, ROWS($CV$4:CV36)), IFERROR(INDEX($AN$86:$AN$97, ROWS($CV$4:CV36)-ROWS($AJ$86:$AJ$97)), ""))</f>
        <v/>
      </c>
      <c r="CW38" s="316" t="str">
        <f t="shared" si="50"/>
        <v/>
      </c>
      <c r="CX38" s="316" t="str">
        <f>IF(OR(CY38="",CY38=0),"",MAX(CX$5:CX37)+1)</f>
        <v/>
      </c>
      <c r="CY38" s="316" t="str">
        <f>IFERROR(INDEX($AK$86:$AK$97, ROWS($CY$4:CY36)), IFERROR(INDEX($AO$86:$AO$97, ROWS($CY$4:CY36)-ROWS($AK$86:$AK$97)), ""))</f>
        <v/>
      </c>
      <c r="CZ38" s="316" t="str">
        <f t="shared" si="51"/>
        <v/>
      </c>
      <c r="DA38" s="413" t="str">
        <f t="shared" si="52"/>
        <v/>
      </c>
      <c r="DC38" s="438" t="str">
        <f ca="1">IF(OR(DD38="",DD38=0),"",MAX(DC$25:DC37)+1)</f>
        <v/>
      </c>
      <c r="DD38" s="434" t="str">
        <f t="shared" ca="1" si="110"/>
        <v/>
      </c>
      <c r="DE38" s="413" t="str">
        <f t="shared" ca="1" si="111"/>
        <v/>
      </c>
      <c r="DF38" s="431" t="str">
        <f ca="1">IF(OR(DG38="",DG38=0),"",MAX(DF$25:DF37)+1)</f>
        <v/>
      </c>
      <c r="DG38" s="412" t="str">
        <f t="shared" ca="1" si="112"/>
        <v/>
      </c>
      <c r="DH38" s="413" t="str">
        <f t="shared" ca="1" si="113"/>
        <v/>
      </c>
      <c r="DI38" s="412" t="str">
        <f t="shared" ca="1" si="114"/>
        <v/>
      </c>
      <c r="DJ38" s="413" t="str">
        <f t="shared" ca="1" si="115"/>
        <v/>
      </c>
      <c r="DK38" s="412" t="str">
        <f t="shared" ca="1" si="116"/>
        <v/>
      </c>
      <c r="DL38" s="413" t="str">
        <f t="shared" ca="1" si="117"/>
        <v/>
      </c>
    </row>
    <row r="39" spans="1:123" s="278" customFormat="1" ht="15" customHeight="1" x14ac:dyDescent="0.3">
      <c r="A39" s="1183" t="s">
        <v>478</v>
      </c>
      <c r="B39" s="1182"/>
      <c r="C39" s="1183" t="s">
        <v>478</v>
      </c>
      <c r="D39" s="1182"/>
      <c r="E39" s="284"/>
      <c r="F39" s="283"/>
      <c r="G39" s="283"/>
      <c r="H39" s="283"/>
      <c r="I39" s="283"/>
      <c r="J39" s="283"/>
      <c r="M39" s="282"/>
      <c r="N39" s="281"/>
      <c r="P39" s="295" t="str">
        <f t="shared" si="126"/>
        <v/>
      </c>
      <c r="Q39" s="295" t="str">
        <f t="shared" si="127"/>
        <v/>
      </c>
      <c r="R39" s="295" t="str">
        <f t="shared" si="128"/>
        <v/>
      </c>
      <c r="S39" s="296" t="str">
        <f t="shared" si="129"/>
        <v/>
      </c>
      <c r="T39" s="295" t="str">
        <f t="shared" si="130"/>
        <v/>
      </c>
      <c r="U39" s="295" t="str">
        <f t="shared" si="131"/>
        <v/>
      </c>
      <c r="V39" s="1158"/>
      <c r="W39" s="1159"/>
      <c r="X39" s="445"/>
      <c r="Y39"/>
      <c r="AB39" s="261"/>
      <c r="AC39" s="358" t="str">
        <f>IF('Data Entry'!H23="","",'Data Entry'!H23)</f>
        <v/>
      </c>
      <c r="AD39" s="356" t="str">
        <f>IF('Data Entry'!G23="","",'Data Entry'!G23)</f>
        <v/>
      </c>
      <c r="AE39" s="363" t="str">
        <f>IF('Data Entry'!J23="","",'Data Entry'!J23)</f>
        <v/>
      </c>
      <c r="AF39" s="402" t="str">
        <f>IF('Data Entry'!I23="","",'Data Entry'!I23)</f>
        <v/>
      </c>
      <c r="AG39" s="301"/>
      <c r="AH39"/>
      <c r="AI39" s="304">
        <f t="shared" ref="AI39:AI49" ca="1" si="153">IFERROR(MATCH($AI$36,OFFSET($AC$1,AI38,,1000),0)+AI38,"")</f>
        <v>31</v>
      </c>
      <c r="AJ39" s="305" t="str">
        <f t="shared" ca="1" si="132"/>
        <v>D. Store Card 2</v>
      </c>
      <c r="AK39" s="306">
        <f t="shared" ca="1" si="133"/>
        <v>30</v>
      </c>
      <c r="AL39" s="307">
        <f t="shared" ca="1" si="134"/>
        <v>350</v>
      </c>
      <c r="AM39" s="304">
        <f t="shared" ref="AM39:AM49" ca="1" si="154">IFERROR(MATCH($AM$36,OFFSET($AC$1,AM38,,1000),0)+AM38,"")</f>
        <v>65</v>
      </c>
      <c r="AN39" s="305" t="str">
        <f t="shared" ca="1" si="135"/>
        <v>Paycheck 2</v>
      </c>
      <c r="AO39" s="306">
        <f t="shared" ca="1" si="136"/>
        <v>400</v>
      </c>
      <c r="AP39" s="307" t="str">
        <f t="shared" ca="1" si="137"/>
        <v>Income</v>
      </c>
      <c r="AQ39" s="304">
        <f t="shared" ref="AQ39:AQ49" ca="1" si="155">IFERROR(MATCH($AQ$36,OFFSET($AC$1,AQ38,,1000),0)+AQ38,"")</f>
        <v>29</v>
      </c>
      <c r="AR39" s="305" t="str">
        <f t="shared" ca="1" si="138"/>
        <v>Credit Card 2</v>
      </c>
      <c r="AS39" s="306">
        <f t="shared" ca="1" si="139"/>
        <v>60</v>
      </c>
      <c r="AT39" s="307">
        <f t="shared" ca="1" si="140"/>
        <v>1400</v>
      </c>
      <c r="AU39" s="304" t="str">
        <f t="shared" ref="AU39:AU49" ca="1" si="156">IFERROR(MATCH($AU$36,OFFSET($AC$1,AU38,,1000),0)+AU38,"")</f>
        <v/>
      </c>
      <c r="AV39" s="305" t="str">
        <f t="shared" ca="1" si="141"/>
        <v/>
      </c>
      <c r="AW39" s="306" t="str">
        <f t="shared" ca="1" si="142"/>
        <v/>
      </c>
      <c r="AX39" s="307" t="str">
        <f t="shared" ca="1" si="143"/>
        <v/>
      </c>
      <c r="AY39" s="304" t="str">
        <f t="shared" ref="AY39:AY49" ca="1" si="157">IFERROR(MATCH($AY$36,OFFSET($AC$1,AY38,,1000),0)+AY38,"")</f>
        <v/>
      </c>
      <c r="AZ39" s="305" t="str">
        <f t="shared" ca="1" si="144"/>
        <v/>
      </c>
      <c r="BA39" s="306" t="str">
        <f t="shared" ca="1" si="145"/>
        <v/>
      </c>
      <c r="BB39" s="307" t="str">
        <f t="shared" ca="1" si="146"/>
        <v/>
      </c>
      <c r="BC39" s="304" t="str">
        <f t="shared" ref="BC39:BC49" ca="1" si="158">IFERROR(MATCH($BC$36,OFFSET($AC$1,BC38,,1000),0)+BC38,"")</f>
        <v/>
      </c>
      <c r="BD39" s="305" t="str">
        <f t="shared" ca="1" si="147"/>
        <v/>
      </c>
      <c r="BE39" s="306" t="str">
        <f t="shared" ca="1" si="148"/>
        <v/>
      </c>
      <c r="BF39" s="307" t="str">
        <f t="shared" ca="1" si="149"/>
        <v/>
      </c>
      <c r="BG39" s="304" t="str">
        <f t="shared" ref="BG39:BG49" ca="1" si="159">IFERROR(MATCH($BG$36,OFFSET($AC$1,BG38,,1000),0)+BG38,"")</f>
        <v/>
      </c>
      <c r="BH39" s="305" t="str">
        <f t="shared" ca="1" si="150"/>
        <v/>
      </c>
      <c r="BI39" s="306" t="str">
        <f t="shared" ca="1" si="151"/>
        <v/>
      </c>
      <c r="BJ39" s="307" t="str">
        <f t="shared" ca="1" si="152"/>
        <v/>
      </c>
      <c r="BL39" s="412" t="str">
        <f ca="1">IF(OR(BM39="",BM39=0),"",MAX(BL$5:BL38)+1)</f>
        <v/>
      </c>
      <c r="BM39" s="316" t="str">
        <f ca="1">IFERROR(INDEX($AJ$6:$AJ$17, ROWS(BM$4:$BM37)), IFERROR(INDEX($AN$6:$AN$17, ROWS(BM$4:$BM37)-ROWS($AJ$6:$AJ$17)), IFERROR(INDEX($AR$6:$AR$17, ROWS(BM$4:$BM37)-ROWS($AJ$6:$AJ$17)-ROWS($AN$6:$AN$17)),IFERROR(INDEX($AV$6:$AV$17, ROWS(BM$4:$BM37)-ROWS($AJ$6:$AJ$17)-ROWS($AN$6:$AN$17)-ROWS($AR$6:$AR$17)),IFERROR(INDEX($AZ$6:$AZ$17, ROWS(BM$4:$BM37)-ROWS($AJ$6:$AJ$17)-ROWS($AN$6:$AN$17)-ROWS($AR$6:$AR$17)-ROWS($AV$6:$AV$17)),IFERROR(INDEX($BD$6:$BD$17, ROWS(BM$4:$BM37)-ROWS($AJ$6:$AJ$17)-ROWS($AN$6:$AN$17)-ROWS($AR$6:$AR$17)-ROWS($AV$6:$AV$17)-ROWS($AZ$6:$AZ$17)),IFERROR(INDEX($BH$6:$BH$17, ROWS(BM$4:$BM37)-ROWS($AJ$6:$AJ$17)-ROWS($AN$6:$AN$17)-ROWS($AR$6:$AR$17)-ROWS($AV$6:$AV$17)-ROWS($AZ$6:$AZ$17)-ROWS($BD$6:$BD$17)), "")))))))</f>
        <v/>
      </c>
      <c r="BN39" s="316" t="str">
        <f t="shared" ca="1" si="35"/>
        <v/>
      </c>
      <c r="BO39" s="316" t="str">
        <f ca="1">IF(OR(BP39="",BP39=0),"",MAX(BO$5:BO38)+1)</f>
        <v/>
      </c>
      <c r="BP39" s="316" t="str">
        <f ca="1">IFERROR(INDEX($AK$6:$AK$17, ROWS($BP$4:BP37)), IFERROR(INDEX($AO$6:$AO$17, ROWS($BP$4:BP37)-ROWS($AK$6:$AK$17)), IFERROR(INDEX($AS$6:$AS$17, ROWS($BP$4:BP37)-ROWS($AK$6:$AK$17)-ROWS($AO$6:$AO$17)),IFERROR(INDEX($AW$6:$AW$17, ROWS($BP$4:BP37)-ROWS($AK$6:$AK$17)-ROWS($AO$6:$AO$17)-ROWS($AS$6:$AS$17)),IFERROR(INDEX($BA$6:$BA$17, ROWS($BP$4:BP37)-ROWS($AK$6:$AK$17)-ROWS($AO$6:$AO$17)-ROWS($AS$6:$AS$17)-ROWS($AW$6:$AW$17)),IFERROR(INDEX($BE$6:$BE$17, ROWS($BP$4:BP37)-ROWS($AK$6:$AK$17)-ROWS($AO$6:$AO$17)-ROWS($AS$6:$AS$17)-ROWS($AW$6:$AW$17)-ROWS($BA$6:$BA$17)),IFERROR(INDEX($BI$6:$BI$17, ROWS($BP$4:BP37)-ROWS($AK$6:$AK$17)-ROWS($AO$6:$AO$17)-ROWS($AS$6:$AS$17)-ROWS($AW$6:$AW$17)-ROWS($BA$6:$BA$17)-ROWS($BE$6:$BE$17)), "")))))))</f>
        <v/>
      </c>
      <c r="BQ39" s="316" t="str">
        <f t="shared" ca="1" si="36"/>
        <v/>
      </c>
      <c r="BR39" s="413" t="str">
        <f t="shared" ca="1" si="37"/>
        <v/>
      </c>
      <c r="BS39" s="412" t="str">
        <f ca="1">IF(OR(BT39="",BT39=0),"",MAX(BS$5:BS38)+1)</f>
        <v/>
      </c>
      <c r="BT39" s="316" t="str">
        <f ca="1">IFERROR(INDEX($AJ$22:$AJ$33, ROWS($BT$4:BT37)), IFERROR(INDEX($AN$22:$AN$33, ROWS($BT$4:BT37)-ROWS($AJ$22:$AJ$33)), IFERROR(INDEX($AR$22:$AR$33, ROWS($BT$4:BT37)-ROWS($AJ$22:$AJ$33)-ROWS($AN$22:$AN$33)),IFERROR(INDEX($AV$22:$AV$33, ROWS($BT$4:BT37)-ROWS($AJ$22:$AJ$33)-ROWS($AN$22:$AN$33)-ROWS($AR$22:$AR$33)),IFERROR(INDEX($AZ$22:$AZ$33, ROWS($BT$4:BT37)-ROWS($AJ$22:$AJ$33)-ROWS($AN$22:$AN$33)-ROWS($AR$22:$AR$33)-ROWS($AV$22:$AV$33)),IFERROR(INDEX($BD$22:$BD$33, ROWS($BT$4:BT37)-ROWS($AJ$22:$AJ$33)-ROWS($AN$22:$AN$33)-ROWS($AR$22:$AR$33)-ROWS($AV$22:$AV$33)-ROWS($AZ$22:$AZ$33)),IFERROR(INDEX($BH$22:$BH$33, ROWS($BT$4:BT37)-ROWS($AJ$22:$AJ$33)-ROWS($AN$22:$AN$33)-ROWS($AR$22:$AR$33)-ROWS($AV$22:$AV$33)-ROWS($AZ$22:$AZ$33)-ROWS($BD$22:$BD$33)), "")))))))</f>
        <v/>
      </c>
      <c r="BU39" s="316" t="str">
        <f t="shared" ca="1" si="38"/>
        <v/>
      </c>
      <c r="BV39" s="316" t="str">
        <f ca="1">IF(OR(BW39="",BW39=0),"",MAX(BV$5:BV38)+1)</f>
        <v/>
      </c>
      <c r="BW39" s="316" t="str">
        <f ca="1">IFERROR(INDEX($AK$22:$AK$33, ROWS($BW$4:BW37)), IFERROR(INDEX($AO$22:$AO$33, ROWS($BW$4:BW37)-ROWS($AK$22:$AK$33)), IFERROR(INDEX($AS$22:$AS$33, ROWS($BW$4:BW37)-ROWS($AK$22:$AK$33)-ROWS($AO$22:$AO$33)),IFERROR(INDEX($AW$22:$AW$33, ROWS($BW$4:BW37)-ROWS($AK$22:$AK$33)-ROWS($AO$22:$AO$33)-ROWS($AS$22:$AS$33)),IFERROR(INDEX($BA$22:$BA$33, ROWS($BW$4:BW37)-ROWS($AK$22:$AK$33)-ROWS($AO$22:$AO$33)-ROWS($AS$22:$AS$33)-ROWS($AW$22:$AW$33)),IFERROR(INDEX($BE$22:$BE$33, ROWS($BW$4:BW37)-ROWS($AK$22:$AK$33)-ROWS($AO$22:$AO$33)-ROWS($AS$22:$AS$33)-ROWS($AW$22:$AW$33)-ROWS($BA$22:$BA$33)),IFERROR(INDEX($BI$22:$BI$33, ROWS($BW$4:BW37)-ROWS($AK$22:$AK$33)-ROWS($AO$22:$AO$33)-ROWS($AS$22:$AS$33)-ROWS($AW$22:$AW$33)-ROWS($BA$22:$BA$33)-ROWS($BE$22:$BE$33)), "")))))))</f>
        <v/>
      </c>
      <c r="BX39" s="316" t="str">
        <f t="shared" ca="1" si="39"/>
        <v/>
      </c>
      <c r="BY39" s="413" t="str">
        <f t="shared" ca="1" si="40"/>
        <v/>
      </c>
      <c r="BZ39" s="412" t="str">
        <f ca="1">IF(OR(CA39="",CA39=0),"",MAX(BZ$5:BZ38)+1)</f>
        <v/>
      </c>
      <c r="CA39" s="316" t="str">
        <f ca="1">IFERROR(INDEX($AJ$38:$AJ$49, ROWS($CA$4:CA37)), IFERROR(INDEX($AN$38:$AN$49, ROWS($CA$4:CA37)-ROWS($AJ$38:$AJ$49)), IFERROR(INDEX($AR$38:$AR$49, ROWS($CA$4:CA37)-ROWS($AJ$38:$AJ$49)-ROWS($AN$38:$AN$49)),IFERROR(INDEX($AV$38:$AV$49, ROWS($CA$4:CA37)-ROWS($AJ$38:$AJ$49)-ROWS($AN$38:$AN$49)-ROWS($AR$38:$AR$49)),IFERROR(INDEX($AZ$38:$AZ$49, ROWS($CA$4:CA37)-ROWS($AJ$38:$AJ$49)-ROWS($AN$38:$AN$49)-ROWS($AR$38:$AR$49)-ROWS($AV$38:$AV$49)),IFERROR(INDEX($BD$38:$BD$49, ROWS($CA$4:CA37)-ROWS($AJ$38:$AJ$49)-ROWS($AN$38:$AN$49)-ROWS($AR$38:$AR$49)-ROWS($AV$38:$AV$49)-ROWS($AZ$38:$AZ$49)),IFERROR(INDEX($BH$38:$BH$49, ROWS($CA$4:CA37)-ROWS($AJ$38:$AJ$49)-ROWS($AN$38:$AN$49)-ROWS($AR$38:$AR$49)-ROWS($AV$38:$AV$49)-ROWS($AZ$38:$AZ$49)-ROWS($BD$38:$BD$49)), "")))))))</f>
        <v/>
      </c>
      <c r="CB39" s="316" t="str">
        <f t="shared" ca="1" si="41"/>
        <v/>
      </c>
      <c r="CC39" s="316" t="str">
        <f ca="1">IF(OR(CD39="",CD39=0),"",MAX(CC$5:CC38)+1)</f>
        <v/>
      </c>
      <c r="CD39" s="316" t="str">
        <f ca="1">IFERROR(INDEX($AK$38:$AK$49, ROWS($CD$4:CD37)), IFERROR(INDEX($AO$38:$AO$49, ROWS($CD$4:CD37)-ROWS($AK$38:$AK$49)), IFERROR(INDEX($AS$38:$AS$49, ROWS($CD$4:CD37)-ROWS($AK$38:$AK$49)-ROWS($AO$38:$AO$49)),IFERROR(INDEX($AW$38:$AW$49, ROWS($CD$4:CD37)-ROWS($AK$38:$AK$49)-ROWS($AO$38:$AO$49)-ROWS($AS$38:$AS$49)),IFERROR(INDEX($BA$38:$BA$49, ROWS($CD$4:CD37)-ROWS($AK$38:$AK$49)-ROWS($AO$38:$AO$49)-ROWS($AS$38:$AS$49)-ROWS($AW$38:$AW$49)),IFERROR(INDEX($BE$38:$BE$49, ROWS($CD$4:CD37)-ROWS($AK$38:$AK$49)-ROWS($AO$38:$AO$49)-ROWS($AS$38:$AS$49)-ROWS($AW$38:$AW$49)-ROWS($BA$38:$BA$49)),IFERROR(INDEX($BI$38:$BI$49, ROWS($CD$4:CD37)-ROWS($AK$38:$AK$49)-ROWS($AO$38:$AO$49)-ROWS($AS$38:$AS$49)-ROWS($AW$38:$AW$49)-ROWS($BA$38:$BA$49)-ROWS($BE$38:$BE$49)), "")))))))</f>
        <v/>
      </c>
      <c r="CE39" s="316" t="str">
        <f t="shared" ca="1" si="42"/>
        <v/>
      </c>
      <c r="CF39" s="413" t="str">
        <f t="shared" ca="1" si="43"/>
        <v/>
      </c>
      <c r="CG39" s="412" t="str">
        <f ca="1">IF(OR(CH39="",CH39=0),"",MAX(CG$5:CG38)+1)</f>
        <v/>
      </c>
      <c r="CH39" s="316" t="str">
        <f ca="1">IFERROR(INDEX($AJ$54:$AJ$65, ROWS($CH$4:CH37)), IFERROR(INDEX($AN$54:$AN$65, ROWS($CH$4:CH37)-ROWS($AJ$54:$AJ$65)), IFERROR(INDEX($AR$54:$AR$65, ROWS($CH$4:CH37)-ROWS($AJ$54:$AJ$65)-ROWS($AN$54:$AN$65)),IFERROR(INDEX($AV$54:$AV$65, ROWS($CH$4:CH37)-ROWS($AJ$54:$AJ$65)-ROWS($AN$54:$AN$65)-ROWS($AR$54:$AR$65)),IFERROR(INDEX($AZ$54:$AZ$65, ROWS($CH$4:CH37)-ROWS($AJ$54:$AJ$65)-ROWS($AN$54:$AN$65)-ROWS($AR$54:$AR$65)-ROWS($AV$54:$AV$65)),IFERROR(INDEX($BD$54:$BD$65, ROWS($CH$4:CH37)-ROWS($AJ$54:$AJ$65)-ROWS($AN$54:$AN$65)-ROWS($AR$54:$AR$65)-ROWS($AV$54:$AV$65)-ROWS($AZ$54:$AZ$65)),IFERROR(INDEX($BH$54:$BH$65, ROWS($CH$4:CH37)-ROWS($AJ$54:$AJ$65)-ROWS($AN$54:$AN$65)-ROWS($AR$54:$AR$65)-ROWS($AV$54:$AV$65)-ROWS($AZ$54:$AZ$65)-ROWS($BD$54:$BD$65)), "")))))))</f>
        <v/>
      </c>
      <c r="CI39" s="316" t="str">
        <f t="shared" ca="1" si="44"/>
        <v/>
      </c>
      <c r="CJ39" s="316" t="str">
        <f ca="1">IF(OR(CK39="",CK39=0),"",MAX(CJ$5:CJ38)+1)</f>
        <v/>
      </c>
      <c r="CK39" s="316" t="str">
        <f ca="1">IFERROR(INDEX($AK$54:$AK$65, ROWS($CK$4:CK37)), IFERROR(INDEX($AO$54:$AO$65, ROWS($CK$4:CK37)-ROWS($AK$54:$AK$65)), IFERROR(INDEX($AS$54:$AS$65, ROWS($CK$4:CK37)-ROWS($AK$54:$AK$65)-ROWS($AO$54:$AO$65)),IFERROR(INDEX($AW$54:$AW$65, ROWS($CK$4:CK37)-ROWS($AK$54:$AK$65)-ROWS($AO$54:$AO$65)-ROWS($AS$54:$AS$65)),IFERROR(INDEX($BA$54:$BA$65, ROWS($CK$4:CK37)-ROWS($AK$54:$AK$65)-ROWS($AO$54:$AO$65)-ROWS($AS$54:$AS$65)-ROWS($AW$54:$AW$65)),IFERROR(INDEX($BE$54:$BE$65, ROWS($CK$4:CK37)-ROWS($AK$54:$AK$65)-ROWS($AO$54:$AO$65)-ROWS($AS$54:$AS$65)-ROWS($AW$54:$AW$65)-ROWS($BA$54:$BA$65)),IFERROR(INDEX($BI$54:$BI$65, ROWS($CK$4:CK37)-ROWS($AK$54:$AK$65)-ROWS($AO$54:$AO$65)-ROWS($AS$54:$AS$65)-ROWS($AW$54:$AW$65)-ROWS($BA$54:$BA$65)-ROWS($BE$54:$BE$65)), "")))))))</f>
        <v/>
      </c>
      <c r="CL39" s="316" t="str">
        <f t="shared" ca="1" si="45"/>
        <v/>
      </c>
      <c r="CM39" s="413" t="str">
        <f t="shared" ca="1" si="46"/>
        <v/>
      </c>
      <c r="CN39" s="412" t="str">
        <f ca="1">IF(OR(CO39="",CO39=0),"",MAX(CN$5:CN38)+1)</f>
        <v/>
      </c>
      <c r="CO39" s="316" t="str">
        <f ca="1">IFERROR(INDEX($AJ$70:$AJ$81, ROWS($CO$4:CO37)), IFERROR(INDEX($AN$70:$AN$81, ROWS($CO$4:CO37)-ROWS($AJ$70:$AJ$81)), IFERROR(INDEX($AR$70:$AR$81, ROWS($CO$4:CO37)-ROWS($AJ$70:$AJ$81)-ROWS($AN$70:$AN$81)),IFERROR(INDEX($AV$70:$AV$81, ROWS($CO$4:CO37)-ROWS($AJ$70:$AJ$81)-ROWS($AN$70:$AN$81)-ROWS($AR$70:$AR$81)),IFERROR(INDEX($AZ$70:$AZ$81, ROWS($CO$4:CO37)-ROWS($AJ$70:$AJ$81)-ROWS($AN$70:$AN$81)-ROWS($AR$70:$AR$81)-ROWS($AV$70:$AV$81)),IFERROR(INDEX($BD$70:$BD$81, ROWS($CO$4:CO37)-ROWS($AJ$70:$AJ$81)-ROWS($AN$70:$AN$81)-ROWS($AR$70:$AR$81)-ROWS($AV$70:$AV$81)-ROWS($AZ$70:$AZ$81)),IFERROR(INDEX($BH$70:$BH$81, ROWS($CO$4:CO37)-ROWS($AJ$70:$AJ$81)-ROWS($AN$70:$AN$81)-ROWS($AR$70:$AR$81)-ROWS($AV$70:$AV$81)-ROWS($AZ$70:$AZ$81)-ROWS($BD$70:$BD$81)), "")))))))</f>
        <v/>
      </c>
      <c r="CP39" s="316" t="str">
        <f t="shared" ca="1" si="47"/>
        <v/>
      </c>
      <c r="CQ39" s="316" t="str">
        <f ca="1">IF(OR(CR39="",CR39=0),"",MAX(CQ$5:CQ38)+1)</f>
        <v/>
      </c>
      <c r="CR39" s="316" t="str">
        <f ca="1">IFERROR(INDEX($AK$70:$AK$81, ROWS($CR$4:CR37)), IFERROR(INDEX($AO$70:$AO$81, ROWS($CR$4:CR37)-ROWS($AK$70:$AK$81)), IFERROR(INDEX($AS$70:$AS$81, ROWS($CR$4:CR37)-ROWS($AK$70:$AK$81)-ROWS($AO$70:$AO$81)),IFERROR(INDEX($AW$70:$AW$81, ROWS($CR$4:CR37)-ROWS($AK$70:$AK$81)-ROWS($AO$70:$AO$81)-ROWS($AS$70:$AS$81)),IFERROR(INDEX($BA$70:$BA$81, ROWS($CR$4:CR37)-ROWS($AK$70:$AK$81)-ROWS($AO$70:$AO$81)-ROWS($AS$70:$AS$81)-ROWS($AW$70:$AW$81)),IFERROR(INDEX($BE$70:$BE$81, ROWS($CR$4:CR37)-ROWS($AK$70:$AK$81)-ROWS($AO$70:$AO$81)-ROWS($AS$70:$AS$81)-ROWS($AW$70:$AW$81)-ROWS($BA$70:$BA$81)),IFERROR(INDEX($BI$70:$BI$81, ROWS($CR$4:CR37)-ROWS($AK$70:$AK$81)-ROWS($AO$70:$AO$81)-ROWS($AS$70:$AS$81)-ROWS($AW$70:$AW$81)-ROWS($BA$70:$BA$81)-ROWS($BE$70:$BE$81)), "")))))))</f>
        <v/>
      </c>
      <c r="CS39" s="316" t="str">
        <f t="shared" ca="1" si="48"/>
        <v/>
      </c>
      <c r="CT39" s="413" t="str">
        <f t="shared" ca="1" si="49"/>
        <v/>
      </c>
      <c r="CU39" s="412" t="str">
        <f>IF(OR(CV39="",CV39=0),"",MAX(CU$5:CU38)+1)</f>
        <v/>
      </c>
      <c r="CV39" s="316" t="str">
        <f>IFERROR(INDEX($AJ$86:$AJ$97, ROWS($CV$4:CV37)), IFERROR(INDEX($AN$86:$AN$97, ROWS($CV$4:CV37)-ROWS($AJ$86:$AJ$97)), ""))</f>
        <v/>
      </c>
      <c r="CW39" s="316" t="str">
        <f t="shared" si="50"/>
        <v/>
      </c>
      <c r="CX39" s="316" t="str">
        <f>IF(OR(CY39="",CY39=0),"",MAX(CX$5:CX38)+1)</f>
        <v/>
      </c>
      <c r="CY39" s="316" t="str">
        <f>IFERROR(INDEX($AK$86:$AK$97, ROWS($CY$4:CY37)), IFERROR(INDEX($AO$86:$AO$97, ROWS($CY$4:CY37)-ROWS($AK$86:$AK$97)), ""))</f>
        <v/>
      </c>
      <c r="CZ39" s="316" t="str">
        <f t="shared" si="51"/>
        <v/>
      </c>
      <c r="DA39" s="413" t="str">
        <f t="shared" si="52"/>
        <v/>
      </c>
      <c r="DC39" s="438" t="str">
        <f ca="1">IF(OR(DD39="",DD39=0),"",MAX(DC$25:DC38)+1)</f>
        <v/>
      </c>
      <c r="DD39" s="434" t="str">
        <f t="shared" ca="1" si="110"/>
        <v/>
      </c>
      <c r="DE39" s="413" t="str">
        <f t="shared" ca="1" si="111"/>
        <v/>
      </c>
      <c r="DF39" s="431" t="str">
        <f ca="1">IF(OR(DG39="",DG39=0),"",MAX(DF$25:DF38)+1)</f>
        <v/>
      </c>
      <c r="DG39" s="412" t="str">
        <f t="shared" ca="1" si="112"/>
        <v/>
      </c>
      <c r="DH39" s="413" t="str">
        <f t="shared" ca="1" si="113"/>
        <v/>
      </c>
      <c r="DI39" s="412" t="str">
        <f t="shared" ca="1" si="114"/>
        <v/>
      </c>
      <c r="DJ39" s="413" t="str">
        <f t="shared" ca="1" si="115"/>
        <v/>
      </c>
      <c r="DK39" s="412" t="str">
        <f t="shared" ca="1" si="116"/>
        <v/>
      </c>
      <c r="DL39" s="413" t="str">
        <f t="shared" ca="1" si="117"/>
        <v/>
      </c>
    </row>
    <row r="40" spans="1:123" s="278" customFormat="1" ht="15" customHeight="1" x14ac:dyDescent="0.3">
      <c r="A40" s="1173" t="s">
        <v>478</v>
      </c>
      <c r="B40" s="1174"/>
      <c r="C40" s="1173" t="s">
        <v>478</v>
      </c>
      <c r="D40" s="1174"/>
      <c r="E40" s="280" t="s">
        <v>477</v>
      </c>
      <c r="F40" s="279"/>
      <c r="G40" s="279"/>
      <c r="H40" s="279"/>
      <c r="I40" s="279"/>
      <c r="J40" s="279"/>
      <c r="K40" s="322"/>
      <c r="L40" s="322"/>
      <c r="M40" s="322"/>
      <c r="N40" s="323"/>
      <c r="P40" s="297" t="str">
        <f t="shared" si="126"/>
        <v/>
      </c>
      <c r="Q40" s="297" t="str">
        <f t="shared" si="127"/>
        <v/>
      </c>
      <c r="R40" s="297" t="str">
        <f t="shared" si="128"/>
        <v/>
      </c>
      <c r="S40" s="298" t="str">
        <f t="shared" si="129"/>
        <v/>
      </c>
      <c r="T40" s="297" t="str">
        <f t="shared" si="130"/>
        <v/>
      </c>
      <c r="U40" s="297" t="str">
        <f t="shared" si="131"/>
        <v/>
      </c>
      <c r="V40" s="1160" t="s">
        <v>503</v>
      </c>
      <c r="W40" s="1161"/>
      <c r="X40" s="424">
        <f ca="1">IF(OR(X36="",X37=""),0,SUM(X37+X38-X36))</f>
        <v>1290.1100000000001</v>
      </c>
      <c r="Y40"/>
      <c r="AB40" s="261"/>
      <c r="AC40" s="358" t="str">
        <f>IF('Data Entry'!H24="","",'Data Entry'!H24)</f>
        <v/>
      </c>
      <c r="AD40" s="356" t="str">
        <f>IF('Data Entry'!G24="","",'Data Entry'!G24)</f>
        <v/>
      </c>
      <c r="AE40" s="363" t="str">
        <f>IF('Data Entry'!J24="","",'Data Entry'!J24)</f>
        <v/>
      </c>
      <c r="AF40" s="402" t="str">
        <f>IF('Data Entry'!I24="","",'Data Entry'!I24)</f>
        <v/>
      </c>
      <c r="AG40" s="301"/>
      <c r="AH40"/>
      <c r="AI40" s="304">
        <f t="shared" ca="1" si="153"/>
        <v>49</v>
      </c>
      <c r="AJ40" s="305" t="str">
        <f t="shared" ca="1" si="132"/>
        <v>Car Payment 1</v>
      </c>
      <c r="AK40" s="306">
        <f t="shared" ca="1" si="133"/>
        <v>350</v>
      </c>
      <c r="AL40" s="307">
        <f t="shared" ca="1" si="134"/>
        <v>18000</v>
      </c>
      <c r="AM40" s="304">
        <f t="shared" ca="1" si="154"/>
        <v>131</v>
      </c>
      <c r="AN40" s="305" t="str">
        <f t="shared" ca="1" si="135"/>
        <v>Car 2 Gas</v>
      </c>
      <c r="AO40" s="306">
        <f t="shared" ca="1" si="136"/>
        <v>80</v>
      </c>
      <c r="AP40" s="307" t="str">
        <f t="shared" ca="1" si="137"/>
        <v>Liquid Bills</v>
      </c>
      <c r="AQ40" s="304" t="str">
        <f t="shared" ca="1" si="155"/>
        <v/>
      </c>
      <c r="AR40" s="305" t="str">
        <f t="shared" ca="1" si="138"/>
        <v/>
      </c>
      <c r="AS40" s="306" t="str">
        <f t="shared" ca="1" si="139"/>
        <v/>
      </c>
      <c r="AT40" s="307" t="str">
        <f t="shared" ca="1" si="140"/>
        <v/>
      </c>
      <c r="AU40" s="304" t="str">
        <f t="shared" ca="1" si="156"/>
        <v/>
      </c>
      <c r="AV40" s="305" t="str">
        <f t="shared" ca="1" si="141"/>
        <v/>
      </c>
      <c r="AW40" s="306" t="str">
        <f t="shared" ca="1" si="142"/>
        <v/>
      </c>
      <c r="AX40" s="307" t="str">
        <f t="shared" ca="1" si="143"/>
        <v/>
      </c>
      <c r="AY40" s="304" t="str">
        <f t="shared" ca="1" si="157"/>
        <v/>
      </c>
      <c r="AZ40" s="305" t="str">
        <f t="shared" ca="1" si="144"/>
        <v/>
      </c>
      <c r="BA40" s="306" t="str">
        <f t="shared" ca="1" si="145"/>
        <v/>
      </c>
      <c r="BB40" s="307" t="str">
        <f t="shared" ca="1" si="146"/>
        <v/>
      </c>
      <c r="BC40" s="304" t="str">
        <f t="shared" ca="1" si="158"/>
        <v/>
      </c>
      <c r="BD40" s="305" t="str">
        <f t="shared" ca="1" si="147"/>
        <v/>
      </c>
      <c r="BE40" s="306" t="str">
        <f t="shared" ca="1" si="148"/>
        <v/>
      </c>
      <c r="BF40" s="307" t="str">
        <f t="shared" ca="1" si="149"/>
        <v/>
      </c>
      <c r="BG40" s="304" t="str">
        <f t="shared" ca="1" si="159"/>
        <v/>
      </c>
      <c r="BH40" s="305" t="str">
        <f t="shared" ca="1" si="150"/>
        <v/>
      </c>
      <c r="BI40" s="306" t="str">
        <f t="shared" ca="1" si="151"/>
        <v/>
      </c>
      <c r="BJ40" s="307" t="str">
        <f t="shared" ca="1" si="152"/>
        <v/>
      </c>
      <c r="BL40" s="412" t="str">
        <f ca="1">IF(OR(BM40="",BM40=0),"",MAX(BL$5:BL39)+1)</f>
        <v/>
      </c>
      <c r="BM40" s="316" t="str">
        <f ca="1">IFERROR(INDEX($AJ$6:$AJ$17, ROWS(BM$4:$BM38)), IFERROR(INDEX($AN$6:$AN$17, ROWS(BM$4:$BM38)-ROWS($AJ$6:$AJ$17)), IFERROR(INDEX($AR$6:$AR$17, ROWS(BM$4:$BM38)-ROWS($AJ$6:$AJ$17)-ROWS($AN$6:$AN$17)),IFERROR(INDEX($AV$6:$AV$17, ROWS(BM$4:$BM38)-ROWS($AJ$6:$AJ$17)-ROWS($AN$6:$AN$17)-ROWS($AR$6:$AR$17)),IFERROR(INDEX($AZ$6:$AZ$17, ROWS(BM$4:$BM38)-ROWS($AJ$6:$AJ$17)-ROWS($AN$6:$AN$17)-ROWS($AR$6:$AR$17)-ROWS($AV$6:$AV$17)),IFERROR(INDEX($BD$6:$BD$17, ROWS(BM$4:$BM38)-ROWS($AJ$6:$AJ$17)-ROWS($AN$6:$AN$17)-ROWS($AR$6:$AR$17)-ROWS($AV$6:$AV$17)-ROWS($AZ$6:$AZ$17)),IFERROR(INDEX($BH$6:$BH$17, ROWS(BM$4:$BM38)-ROWS($AJ$6:$AJ$17)-ROWS($AN$6:$AN$17)-ROWS($AR$6:$AR$17)-ROWS($AV$6:$AV$17)-ROWS($AZ$6:$AZ$17)-ROWS($BD$6:$BD$17)), "")))))))</f>
        <v/>
      </c>
      <c r="BN40" s="316" t="str">
        <f t="shared" ca="1" si="35"/>
        <v/>
      </c>
      <c r="BO40" s="316" t="str">
        <f ca="1">IF(OR(BP40="",BP40=0),"",MAX(BO$5:BO39)+1)</f>
        <v/>
      </c>
      <c r="BP40" s="316" t="str">
        <f ca="1">IFERROR(INDEX($AK$6:$AK$17, ROWS($BP$4:BP38)), IFERROR(INDEX($AO$6:$AO$17, ROWS($BP$4:BP38)-ROWS($AK$6:$AK$17)), IFERROR(INDEX($AS$6:$AS$17, ROWS($BP$4:BP38)-ROWS($AK$6:$AK$17)-ROWS($AO$6:$AO$17)),IFERROR(INDEX($AW$6:$AW$17, ROWS($BP$4:BP38)-ROWS($AK$6:$AK$17)-ROWS($AO$6:$AO$17)-ROWS($AS$6:$AS$17)),IFERROR(INDEX($BA$6:$BA$17, ROWS($BP$4:BP38)-ROWS($AK$6:$AK$17)-ROWS($AO$6:$AO$17)-ROWS($AS$6:$AS$17)-ROWS($AW$6:$AW$17)),IFERROR(INDEX($BE$6:$BE$17, ROWS($BP$4:BP38)-ROWS($AK$6:$AK$17)-ROWS($AO$6:$AO$17)-ROWS($AS$6:$AS$17)-ROWS($AW$6:$AW$17)-ROWS($BA$6:$BA$17)),IFERROR(INDEX($BI$6:$BI$17, ROWS($BP$4:BP38)-ROWS($AK$6:$AK$17)-ROWS($AO$6:$AO$17)-ROWS($AS$6:$AS$17)-ROWS($AW$6:$AW$17)-ROWS($BA$6:$BA$17)-ROWS($BE$6:$BE$17)), "")))))))</f>
        <v/>
      </c>
      <c r="BQ40" s="316" t="str">
        <f t="shared" ca="1" si="36"/>
        <v/>
      </c>
      <c r="BR40" s="413" t="str">
        <f t="shared" ca="1" si="37"/>
        <v/>
      </c>
      <c r="BS40" s="412" t="str">
        <f ca="1">IF(OR(BT40="",BT40=0),"",MAX(BS$5:BS39)+1)</f>
        <v/>
      </c>
      <c r="BT40" s="316" t="str">
        <f ca="1">IFERROR(INDEX($AJ$22:$AJ$33, ROWS($BT$4:BT38)), IFERROR(INDEX($AN$22:$AN$33, ROWS($BT$4:BT38)-ROWS($AJ$22:$AJ$33)), IFERROR(INDEX($AR$22:$AR$33, ROWS($BT$4:BT38)-ROWS($AJ$22:$AJ$33)-ROWS($AN$22:$AN$33)),IFERROR(INDEX($AV$22:$AV$33, ROWS($BT$4:BT38)-ROWS($AJ$22:$AJ$33)-ROWS($AN$22:$AN$33)-ROWS($AR$22:$AR$33)),IFERROR(INDEX($AZ$22:$AZ$33, ROWS($BT$4:BT38)-ROWS($AJ$22:$AJ$33)-ROWS($AN$22:$AN$33)-ROWS($AR$22:$AR$33)-ROWS($AV$22:$AV$33)),IFERROR(INDEX($BD$22:$BD$33, ROWS($BT$4:BT38)-ROWS($AJ$22:$AJ$33)-ROWS($AN$22:$AN$33)-ROWS($AR$22:$AR$33)-ROWS($AV$22:$AV$33)-ROWS($AZ$22:$AZ$33)),IFERROR(INDEX($BH$22:$BH$33, ROWS($BT$4:BT38)-ROWS($AJ$22:$AJ$33)-ROWS($AN$22:$AN$33)-ROWS($AR$22:$AR$33)-ROWS($AV$22:$AV$33)-ROWS($AZ$22:$AZ$33)-ROWS($BD$22:$BD$33)), "")))))))</f>
        <v/>
      </c>
      <c r="BU40" s="316" t="str">
        <f t="shared" ca="1" si="38"/>
        <v/>
      </c>
      <c r="BV40" s="316" t="str">
        <f ca="1">IF(OR(BW40="",BW40=0),"",MAX(BV$5:BV39)+1)</f>
        <v/>
      </c>
      <c r="BW40" s="316" t="str">
        <f ca="1">IFERROR(INDEX($AK$22:$AK$33, ROWS($BW$4:BW38)), IFERROR(INDEX($AO$22:$AO$33, ROWS($BW$4:BW38)-ROWS($AK$22:$AK$33)), IFERROR(INDEX($AS$22:$AS$33, ROWS($BW$4:BW38)-ROWS($AK$22:$AK$33)-ROWS($AO$22:$AO$33)),IFERROR(INDEX($AW$22:$AW$33, ROWS($BW$4:BW38)-ROWS($AK$22:$AK$33)-ROWS($AO$22:$AO$33)-ROWS($AS$22:$AS$33)),IFERROR(INDEX($BA$22:$BA$33, ROWS($BW$4:BW38)-ROWS($AK$22:$AK$33)-ROWS($AO$22:$AO$33)-ROWS($AS$22:$AS$33)-ROWS($AW$22:$AW$33)),IFERROR(INDEX($BE$22:$BE$33, ROWS($BW$4:BW38)-ROWS($AK$22:$AK$33)-ROWS($AO$22:$AO$33)-ROWS($AS$22:$AS$33)-ROWS($AW$22:$AW$33)-ROWS($BA$22:$BA$33)),IFERROR(INDEX($BI$22:$BI$33, ROWS($BW$4:BW38)-ROWS($AK$22:$AK$33)-ROWS($AO$22:$AO$33)-ROWS($AS$22:$AS$33)-ROWS($AW$22:$AW$33)-ROWS($BA$22:$BA$33)-ROWS($BE$22:$BE$33)), "")))))))</f>
        <v/>
      </c>
      <c r="BX40" s="316" t="str">
        <f t="shared" ca="1" si="39"/>
        <v/>
      </c>
      <c r="BY40" s="413" t="str">
        <f t="shared" ca="1" si="40"/>
        <v/>
      </c>
      <c r="BZ40" s="412" t="str">
        <f ca="1">IF(OR(CA40="",CA40=0),"",MAX(BZ$5:BZ39)+1)</f>
        <v/>
      </c>
      <c r="CA40" s="316" t="str">
        <f ca="1">IFERROR(INDEX($AJ$38:$AJ$49, ROWS($CA$4:CA38)), IFERROR(INDEX($AN$38:$AN$49, ROWS($CA$4:CA38)-ROWS($AJ$38:$AJ$49)), IFERROR(INDEX($AR$38:$AR$49, ROWS($CA$4:CA38)-ROWS($AJ$38:$AJ$49)-ROWS($AN$38:$AN$49)),IFERROR(INDEX($AV$38:$AV$49, ROWS($CA$4:CA38)-ROWS($AJ$38:$AJ$49)-ROWS($AN$38:$AN$49)-ROWS($AR$38:$AR$49)),IFERROR(INDEX($AZ$38:$AZ$49, ROWS($CA$4:CA38)-ROWS($AJ$38:$AJ$49)-ROWS($AN$38:$AN$49)-ROWS($AR$38:$AR$49)-ROWS($AV$38:$AV$49)),IFERROR(INDEX($BD$38:$BD$49, ROWS($CA$4:CA38)-ROWS($AJ$38:$AJ$49)-ROWS($AN$38:$AN$49)-ROWS($AR$38:$AR$49)-ROWS($AV$38:$AV$49)-ROWS($AZ$38:$AZ$49)),IFERROR(INDEX($BH$38:$BH$49, ROWS($CA$4:CA38)-ROWS($AJ$38:$AJ$49)-ROWS($AN$38:$AN$49)-ROWS($AR$38:$AR$49)-ROWS($AV$38:$AV$49)-ROWS($AZ$38:$AZ$49)-ROWS($BD$38:$BD$49)), "")))))))</f>
        <v/>
      </c>
      <c r="CB40" s="316" t="str">
        <f t="shared" ca="1" si="41"/>
        <v/>
      </c>
      <c r="CC40" s="316" t="str">
        <f ca="1">IF(OR(CD40="",CD40=0),"",MAX(CC$5:CC39)+1)</f>
        <v/>
      </c>
      <c r="CD40" s="316" t="str">
        <f ca="1">IFERROR(INDEX($AK$38:$AK$49, ROWS($CD$4:CD38)), IFERROR(INDEX($AO$38:$AO$49, ROWS($CD$4:CD38)-ROWS($AK$38:$AK$49)), IFERROR(INDEX($AS$38:$AS$49, ROWS($CD$4:CD38)-ROWS($AK$38:$AK$49)-ROWS($AO$38:$AO$49)),IFERROR(INDEX($AW$38:$AW$49, ROWS($CD$4:CD38)-ROWS($AK$38:$AK$49)-ROWS($AO$38:$AO$49)-ROWS($AS$38:$AS$49)),IFERROR(INDEX($BA$38:$BA$49, ROWS($CD$4:CD38)-ROWS($AK$38:$AK$49)-ROWS($AO$38:$AO$49)-ROWS($AS$38:$AS$49)-ROWS($AW$38:$AW$49)),IFERROR(INDEX($BE$38:$BE$49, ROWS($CD$4:CD38)-ROWS($AK$38:$AK$49)-ROWS($AO$38:$AO$49)-ROWS($AS$38:$AS$49)-ROWS($AW$38:$AW$49)-ROWS($BA$38:$BA$49)),IFERROR(INDEX($BI$38:$BI$49, ROWS($CD$4:CD38)-ROWS($AK$38:$AK$49)-ROWS($AO$38:$AO$49)-ROWS($AS$38:$AS$49)-ROWS($AW$38:$AW$49)-ROWS($BA$38:$BA$49)-ROWS($BE$38:$BE$49)), "")))))))</f>
        <v/>
      </c>
      <c r="CE40" s="316" t="str">
        <f t="shared" ca="1" si="42"/>
        <v/>
      </c>
      <c r="CF40" s="413" t="str">
        <f t="shared" ca="1" si="43"/>
        <v/>
      </c>
      <c r="CG40" s="412" t="str">
        <f ca="1">IF(OR(CH40="",CH40=0),"",MAX(CG$5:CG39)+1)</f>
        <v/>
      </c>
      <c r="CH40" s="316" t="str">
        <f ca="1">IFERROR(INDEX($AJ$54:$AJ$65, ROWS($CH$4:CH38)), IFERROR(INDEX($AN$54:$AN$65, ROWS($CH$4:CH38)-ROWS($AJ$54:$AJ$65)), IFERROR(INDEX($AR$54:$AR$65, ROWS($CH$4:CH38)-ROWS($AJ$54:$AJ$65)-ROWS($AN$54:$AN$65)),IFERROR(INDEX($AV$54:$AV$65, ROWS($CH$4:CH38)-ROWS($AJ$54:$AJ$65)-ROWS($AN$54:$AN$65)-ROWS($AR$54:$AR$65)),IFERROR(INDEX($AZ$54:$AZ$65, ROWS($CH$4:CH38)-ROWS($AJ$54:$AJ$65)-ROWS($AN$54:$AN$65)-ROWS($AR$54:$AR$65)-ROWS($AV$54:$AV$65)),IFERROR(INDEX($BD$54:$BD$65, ROWS($CH$4:CH38)-ROWS($AJ$54:$AJ$65)-ROWS($AN$54:$AN$65)-ROWS($AR$54:$AR$65)-ROWS($AV$54:$AV$65)-ROWS($AZ$54:$AZ$65)),IFERROR(INDEX($BH$54:$BH$65, ROWS($CH$4:CH38)-ROWS($AJ$54:$AJ$65)-ROWS($AN$54:$AN$65)-ROWS($AR$54:$AR$65)-ROWS($AV$54:$AV$65)-ROWS($AZ$54:$AZ$65)-ROWS($BD$54:$BD$65)), "")))))))</f>
        <v/>
      </c>
      <c r="CI40" s="316" t="str">
        <f t="shared" ca="1" si="44"/>
        <v/>
      </c>
      <c r="CJ40" s="316" t="str">
        <f ca="1">IF(OR(CK40="",CK40=0),"",MAX(CJ$5:CJ39)+1)</f>
        <v/>
      </c>
      <c r="CK40" s="316" t="str">
        <f ca="1">IFERROR(INDEX($AK$54:$AK$65, ROWS($CK$4:CK38)), IFERROR(INDEX($AO$54:$AO$65, ROWS($CK$4:CK38)-ROWS($AK$54:$AK$65)), IFERROR(INDEX($AS$54:$AS$65, ROWS($CK$4:CK38)-ROWS($AK$54:$AK$65)-ROWS($AO$54:$AO$65)),IFERROR(INDEX($AW$54:$AW$65, ROWS($CK$4:CK38)-ROWS($AK$54:$AK$65)-ROWS($AO$54:$AO$65)-ROWS($AS$54:$AS$65)),IFERROR(INDEX($BA$54:$BA$65, ROWS($CK$4:CK38)-ROWS($AK$54:$AK$65)-ROWS($AO$54:$AO$65)-ROWS($AS$54:$AS$65)-ROWS($AW$54:$AW$65)),IFERROR(INDEX($BE$54:$BE$65, ROWS($CK$4:CK38)-ROWS($AK$54:$AK$65)-ROWS($AO$54:$AO$65)-ROWS($AS$54:$AS$65)-ROWS($AW$54:$AW$65)-ROWS($BA$54:$BA$65)),IFERROR(INDEX($BI$54:$BI$65, ROWS($CK$4:CK38)-ROWS($AK$54:$AK$65)-ROWS($AO$54:$AO$65)-ROWS($AS$54:$AS$65)-ROWS($AW$54:$AW$65)-ROWS($BA$54:$BA$65)-ROWS($BE$54:$BE$65)), "")))))))</f>
        <v/>
      </c>
      <c r="CL40" s="316" t="str">
        <f t="shared" ca="1" si="45"/>
        <v/>
      </c>
      <c r="CM40" s="413" t="str">
        <f t="shared" ca="1" si="46"/>
        <v/>
      </c>
      <c r="CN40" s="412" t="str">
        <f ca="1">IF(OR(CO40="",CO40=0),"",MAX(CN$5:CN39)+1)</f>
        <v/>
      </c>
      <c r="CO40" s="316" t="str">
        <f ca="1">IFERROR(INDEX($AJ$70:$AJ$81, ROWS($CO$4:CO38)), IFERROR(INDEX($AN$70:$AN$81, ROWS($CO$4:CO38)-ROWS($AJ$70:$AJ$81)), IFERROR(INDEX($AR$70:$AR$81, ROWS($CO$4:CO38)-ROWS($AJ$70:$AJ$81)-ROWS($AN$70:$AN$81)),IFERROR(INDEX($AV$70:$AV$81, ROWS($CO$4:CO38)-ROWS($AJ$70:$AJ$81)-ROWS($AN$70:$AN$81)-ROWS($AR$70:$AR$81)),IFERROR(INDEX($AZ$70:$AZ$81, ROWS($CO$4:CO38)-ROWS($AJ$70:$AJ$81)-ROWS($AN$70:$AN$81)-ROWS($AR$70:$AR$81)-ROWS($AV$70:$AV$81)),IFERROR(INDEX($BD$70:$BD$81, ROWS($CO$4:CO38)-ROWS($AJ$70:$AJ$81)-ROWS($AN$70:$AN$81)-ROWS($AR$70:$AR$81)-ROWS($AV$70:$AV$81)-ROWS($AZ$70:$AZ$81)),IFERROR(INDEX($BH$70:$BH$81, ROWS($CO$4:CO38)-ROWS($AJ$70:$AJ$81)-ROWS($AN$70:$AN$81)-ROWS($AR$70:$AR$81)-ROWS($AV$70:$AV$81)-ROWS($AZ$70:$AZ$81)-ROWS($BD$70:$BD$81)), "")))))))</f>
        <v/>
      </c>
      <c r="CP40" s="316" t="str">
        <f t="shared" ca="1" si="47"/>
        <v/>
      </c>
      <c r="CQ40" s="316" t="str">
        <f ca="1">IF(OR(CR40="",CR40=0),"",MAX(CQ$5:CQ39)+1)</f>
        <v/>
      </c>
      <c r="CR40" s="316" t="str">
        <f ca="1">IFERROR(INDEX($AK$70:$AK$81, ROWS($CR$4:CR38)), IFERROR(INDEX($AO$70:$AO$81, ROWS($CR$4:CR38)-ROWS($AK$70:$AK$81)), IFERROR(INDEX($AS$70:$AS$81, ROWS($CR$4:CR38)-ROWS($AK$70:$AK$81)-ROWS($AO$70:$AO$81)),IFERROR(INDEX($AW$70:$AW$81, ROWS($CR$4:CR38)-ROWS($AK$70:$AK$81)-ROWS($AO$70:$AO$81)-ROWS($AS$70:$AS$81)),IFERROR(INDEX($BA$70:$BA$81, ROWS($CR$4:CR38)-ROWS($AK$70:$AK$81)-ROWS($AO$70:$AO$81)-ROWS($AS$70:$AS$81)-ROWS($AW$70:$AW$81)),IFERROR(INDEX($BE$70:$BE$81, ROWS($CR$4:CR38)-ROWS($AK$70:$AK$81)-ROWS($AO$70:$AO$81)-ROWS($AS$70:$AS$81)-ROWS($AW$70:$AW$81)-ROWS($BA$70:$BA$81)),IFERROR(INDEX($BI$70:$BI$81, ROWS($CR$4:CR38)-ROWS($AK$70:$AK$81)-ROWS($AO$70:$AO$81)-ROWS($AS$70:$AS$81)-ROWS($AW$70:$AW$81)-ROWS($BA$70:$BA$81)-ROWS($BE$70:$BE$81)), "")))))))</f>
        <v/>
      </c>
      <c r="CS40" s="316" t="str">
        <f t="shared" ca="1" si="48"/>
        <v/>
      </c>
      <c r="CT40" s="413" t="str">
        <f t="shared" ca="1" si="49"/>
        <v/>
      </c>
      <c r="CU40" s="412" t="str">
        <f>IF(OR(CV40="",CV40=0),"",MAX(CU$5:CU39)+1)</f>
        <v/>
      </c>
      <c r="CV40" s="316" t="str">
        <f>IFERROR(INDEX($AJ$86:$AJ$97, ROWS($CV$4:CV38)), IFERROR(INDEX($AN$86:$AN$97, ROWS($CV$4:CV38)-ROWS($AJ$86:$AJ$97)), ""))</f>
        <v/>
      </c>
      <c r="CW40" s="316" t="str">
        <f t="shared" si="50"/>
        <v/>
      </c>
      <c r="CX40" s="316" t="str">
        <f>IF(OR(CY40="",CY40=0),"",MAX(CX$5:CX39)+1)</f>
        <v/>
      </c>
      <c r="CY40" s="316" t="str">
        <f>IFERROR(INDEX($AK$86:$AK$97, ROWS($CY$4:CY38)), IFERROR(INDEX($AO$86:$AO$97, ROWS($CY$4:CY38)-ROWS($AK$86:$AK$97)), ""))</f>
        <v/>
      </c>
      <c r="CZ40" s="316" t="str">
        <f t="shared" si="51"/>
        <v/>
      </c>
      <c r="DA40" s="413" t="str">
        <f t="shared" si="52"/>
        <v/>
      </c>
      <c r="DC40" s="438" t="str">
        <f ca="1">IF(OR(DD40="",DD40=0),"",MAX(DC$25:DC39)+1)</f>
        <v/>
      </c>
      <c r="DD40" s="434" t="str">
        <f t="shared" ca="1" si="110"/>
        <v/>
      </c>
      <c r="DE40" s="413" t="str">
        <f t="shared" ca="1" si="111"/>
        <v/>
      </c>
      <c r="DF40" s="431" t="str">
        <f ca="1">IF(OR(DG40="",DG40=0),"",MAX(DF$25:DF39)+1)</f>
        <v/>
      </c>
      <c r="DG40" s="412" t="str">
        <f t="shared" ca="1" si="112"/>
        <v/>
      </c>
      <c r="DH40" s="413" t="str">
        <f t="shared" ca="1" si="113"/>
        <v/>
      </c>
      <c r="DI40" s="412" t="str">
        <f t="shared" ca="1" si="114"/>
        <v/>
      </c>
      <c r="DJ40" s="413" t="str">
        <f t="shared" ca="1" si="115"/>
        <v/>
      </c>
      <c r="DK40" s="412" t="str">
        <f t="shared" ca="1" si="116"/>
        <v/>
      </c>
      <c r="DL40" s="413" t="str">
        <f t="shared" ca="1" si="117"/>
        <v/>
      </c>
    </row>
    <row r="41" spans="1:123" ht="15" customHeight="1" x14ac:dyDescent="0.3">
      <c r="AC41" s="358" t="str">
        <f>IF('Data Entry'!H25="","",'Data Entry'!H25)</f>
        <v/>
      </c>
      <c r="AD41" s="356" t="str">
        <f>IF('Data Entry'!G25="","",'Data Entry'!G25)</f>
        <v/>
      </c>
      <c r="AE41" s="363" t="str">
        <f>IF('Data Entry'!J25="","",'Data Entry'!J25)</f>
        <v/>
      </c>
      <c r="AF41" s="402" t="str">
        <f>IF('Data Entry'!I25="","",'Data Entry'!I25)</f>
        <v/>
      </c>
      <c r="AI41" s="304">
        <f t="shared" ca="1" si="153"/>
        <v>50</v>
      </c>
      <c r="AJ41" s="305" t="str">
        <f t="shared" ca="1" si="132"/>
        <v>Car Payment 2</v>
      </c>
      <c r="AK41" s="306">
        <f t="shared" ca="1" si="133"/>
        <v>200</v>
      </c>
      <c r="AL41" s="307">
        <f t="shared" ca="1" si="134"/>
        <v>8000</v>
      </c>
      <c r="AM41" s="304" t="str">
        <f t="shared" ca="1" si="154"/>
        <v/>
      </c>
      <c r="AN41" s="305" t="str">
        <f t="shared" ca="1" si="135"/>
        <v/>
      </c>
      <c r="AO41" s="306" t="str">
        <f t="shared" ca="1" si="136"/>
        <v/>
      </c>
      <c r="AP41" s="307" t="str">
        <f t="shared" ca="1" si="137"/>
        <v/>
      </c>
      <c r="AQ41" s="304" t="str">
        <f t="shared" ca="1" si="155"/>
        <v/>
      </c>
      <c r="AR41" s="305" t="str">
        <f t="shared" ca="1" si="138"/>
        <v/>
      </c>
      <c r="AS41" s="306" t="str">
        <f t="shared" ca="1" si="139"/>
        <v/>
      </c>
      <c r="AT41" s="307" t="str">
        <f t="shared" ca="1" si="140"/>
        <v/>
      </c>
      <c r="AU41" s="304" t="str">
        <f t="shared" ca="1" si="156"/>
        <v/>
      </c>
      <c r="AV41" s="305" t="str">
        <f t="shared" ca="1" si="141"/>
        <v/>
      </c>
      <c r="AW41" s="306" t="str">
        <f t="shared" ca="1" si="142"/>
        <v/>
      </c>
      <c r="AX41" s="307" t="str">
        <f t="shared" ca="1" si="143"/>
        <v/>
      </c>
      <c r="AY41" s="304" t="str">
        <f t="shared" ca="1" si="157"/>
        <v/>
      </c>
      <c r="AZ41" s="305" t="str">
        <f t="shared" ca="1" si="144"/>
        <v/>
      </c>
      <c r="BA41" s="306" t="str">
        <f t="shared" ca="1" si="145"/>
        <v/>
      </c>
      <c r="BB41" s="307" t="str">
        <f t="shared" ca="1" si="146"/>
        <v/>
      </c>
      <c r="BC41" s="304" t="str">
        <f t="shared" ca="1" si="158"/>
        <v/>
      </c>
      <c r="BD41" s="305" t="str">
        <f t="shared" ca="1" si="147"/>
        <v/>
      </c>
      <c r="BE41" s="306" t="str">
        <f t="shared" ca="1" si="148"/>
        <v/>
      </c>
      <c r="BF41" s="307" t="str">
        <f t="shared" ca="1" si="149"/>
        <v/>
      </c>
      <c r="BG41" s="304" t="str">
        <f t="shared" ca="1" si="159"/>
        <v/>
      </c>
      <c r="BH41" s="305" t="str">
        <f t="shared" ca="1" si="150"/>
        <v/>
      </c>
      <c r="BI41" s="306" t="str">
        <f t="shared" ca="1" si="151"/>
        <v/>
      </c>
      <c r="BJ41" s="307" t="str">
        <f t="shared" ca="1" si="152"/>
        <v/>
      </c>
      <c r="BL41" s="412" t="str">
        <f ca="1">IF(OR(BM41="",BM41=0),"",MAX(BL$5:BL40)+1)</f>
        <v/>
      </c>
      <c r="BM41" s="316" t="str">
        <f ca="1">IFERROR(INDEX($AJ$6:$AJ$17, ROWS(BM$4:$BM39)), IFERROR(INDEX($AN$6:$AN$17, ROWS(BM$4:$BM39)-ROWS($AJ$6:$AJ$17)), IFERROR(INDEX($AR$6:$AR$17, ROWS(BM$4:$BM39)-ROWS($AJ$6:$AJ$17)-ROWS($AN$6:$AN$17)),IFERROR(INDEX($AV$6:$AV$17, ROWS(BM$4:$BM39)-ROWS($AJ$6:$AJ$17)-ROWS($AN$6:$AN$17)-ROWS($AR$6:$AR$17)),IFERROR(INDEX($AZ$6:$AZ$17, ROWS(BM$4:$BM39)-ROWS($AJ$6:$AJ$17)-ROWS($AN$6:$AN$17)-ROWS($AR$6:$AR$17)-ROWS($AV$6:$AV$17)),IFERROR(INDEX($BD$6:$BD$17, ROWS(BM$4:$BM39)-ROWS($AJ$6:$AJ$17)-ROWS($AN$6:$AN$17)-ROWS($AR$6:$AR$17)-ROWS($AV$6:$AV$17)-ROWS($AZ$6:$AZ$17)),IFERROR(INDEX($BH$6:$BH$17, ROWS(BM$4:$BM39)-ROWS($AJ$6:$AJ$17)-ROWS($AN$6:$AN$17)-ROWS($AR$6:$AR$17)-ROWS($AV$6:$AV$17)-ROWS($AZ$6:$AZ$17)-ROWS($BD$6:$BD$17)), "")))))))</f>
        <v/>
      </c>
      <c r="BN41" s="316" t="str">
        <f t="shared" ca="1" si="35"/>
        <v/>
      </c>
      <c r="BO41" s="316" t="str">
        <f ca="1">IF(OR(BP41="",BP41=0),"",MAX(BO$5:BO40)+1)</f>
        <v/>
      </c>
      <c r="BP41" s="316" t="str">
        <f ca="1">IFERROR(INDEX($AK$6:$AK$17, ROWS($BP$4:BP39)), IFERROR(INDEX($AO$6:$AO$17, ROWS($BP$4:BP39)-ROWS($AK$6:$AK$17)), IFERROR(INDEX($AS$6:$AS$17, ROWS($BP$4:BP39)-ROWS($AK$6:$AK$17)-ROWS($AO$6:$AO$17)),IFERROR(INDEX($AW$6:$AW$17, ROWS($BP$4:BP39)-ROWS($AK$6:$AK$17)-ROWS($AO$6:$AO$17)-ROWS($AS$6:$AS$17)),IFERROR(INDEX($BA$6:$BA$17, ROWS($BP$4:BP39)-ROWS($AK$6:$AK$17)-ROWS($AO$6:$AO$17)-ROWS($AS$6:$AS$17)-ROWS($AW$6:$AW$17)),IFERROR(INDEX($BE$6:$BE$17, ROWS($BP$4:BP39)-ROWS($AK$6:$AK$17)-ROWS($AO$6:$AO$17)-ROWS($AS$6:$AS$17)-ROWS($AW$6:$AW$17)-ROWS($BA$6:$BA$17)),IFERROR(INDEX($BI$6:$BI$17, ROWS($BP$4:BP39)-ROWS($AK$6:$AK$17)-ROWS($AO$6:$AO$17)-ROWS($AS$6:$AS$17)-ROWS($AW$6:$AW$17)-ROWS($BA$6:$BA$17)-ROWS($BE$6:$BE$17)), "")))))))</f>
        <v/>
      </c>
      <c r="BQ41" s="316" t="str">
        <f t="shared" ca="1" si="36"/>
        <v/>
      </c>
      <c r="BR41" s="413" t="str">
        <f t="shared" ca="1" si="37"/>
        <v/>
      </c>
      <c r="BS41" s="412" t="str">
        <f ca="1">IF(OR(BT41="",BT41=0),"",MAX(BS$5:BS40)+1)</f>
        <v/>
      </c>
      <c r="BT41" s="316" t="str">
        <f ca="1">IFERROR(INDEX($AJ$22:$AJ$33, ROWS($BT$4:BT39)), IFERROR(INDEX($AN$22:$AN$33, ROWS($BT$4:BT39)-ROWS($AJ$22:$AJ$33)), IFERROR(INDEX($AR$22:$AR$33, ROWS($BT$4:BT39)-ROWS($AJ$22:$AJ$33)-ROWS($AN$22:$AN$33)),IFERROR(INDEX($AV$22:$AV$33, ROWS($BT$4:BT39)-ROWS($AJ$22:$AJ$33)-ROWS($AN$22:$AN$33)-ROWS($AR$22:$AR$33)),IFERROR(INDEX($AZ$22:$AZ$33, ROWS($BT$4:BT39)-ROWS($AJ$22:$AJ$33)-ROWS($AN$22:$AN$33)-ROWS($AR$22:$AR$33)-ROWS($AV$22:$AV$33)),IFERROR(INDEX($BD$22:$BD$33, ROWS($BT$4:BT39)-ROWS($AJ$22:$AJ$33)-ROWS($AN$22:$AN$33)-ROWS($AR$22:$AR$33)-ROWS($AV$22:$AV$33)-ROWS($AZ$22:$AZ$33)),IFERROR(INDEX($BH$22:$BH$33, ROWS($BT$4:BT39)-ROWS($AJ$22:$AJ$33)-ROWS($AN$22:$AN$33)-ROWS($AR$22:$AR$33)-ROWS($AV$22:$AV$33)-ROWS($AZ$22:$AZ$33)-ROWS($BD$22:$BD$33)), "")))))))</f>
        <v/>
      </c>
      <c r="BU41" s="316" t="str">
        <f t="shared" ca="1" si="38"/>
        <v/>
      </c>
      <c r="BV41" s="316" t="str">
        <f ca="1">IF(OR(BW41="",BW41=0),"",MAX(BV$5:BV40)+1)</f>
        <v/>
      </c>
      <c r="BW41" s="316" t="str">
        <f ca="1">IFERROR(INDEX($AK$22:$AK$33, ROWS($BW$4:BW39)), IFERROR(INDEX($AO$22:$AO$33, ROWS($BW$4:BW39)-ROWS($AK$22:$AK$33)), IFERROR(INDEX($AS$22:$AS$33, ROWS($BW$4:BW39)-ROWS($AK$22:$AK$33)-ROWS($AO$22:$AO$33)),IFERROR(INDEX($AW$22:$AW$33, ROWS($BW$4:BW39)-ROWS($AK$22:$AK$33)-ROWS($AO$22:$AO$33)-ROWS($AS$22:$AS$33)),IFERROR(INDEX($BA$22:$BA$33, ROWS($BW$4:BW39)-ROWS($AK$22:$AK$33)-ROWS($AO$22:$AO$33)-ROWS($AS$22:$AS$33)-ROWS($AW$22:$AW$33)),IFERROR(INDEX($BE$22:$BE$33, ROWS($BW$4:BW39)-ROWS($AK$22:$AK$33)-ROWS($AO$22:$AO$33)-ROWS($AS$22:$AS$33)-ROWS($AW$22:$AW$33)-ROWS($BA$22:$BA$33)),IFERROR(INDEX($BI$22:$BI$33, ROWS($BW$4:BW39)-ROWS($AK$22:$AK$33)-ROWS($AO$22:$AO$33)-ROWS($AS$22:$AS$33)-ROWS($AW$22:$AW$33)-ROWS($BA$22:$BA$33)-ROWS($BE$22:$BE$33)), "")))))))</f>
        <v/>
      </c>
      <c r="BX41" s="316" t="str">
        <f t="shared" ca="1" si="39"/>
        <v/>
      </c>
      <c r="BY41" s="413" t="str">
        <f t="shared" ca="1" si="40"/>
        <v/>
      </c>
      <c r="BZ41" s="412" t="str">
        <f ca="1">IF(OR(CA41="",CA41=0),"",MAX(BZ$5:BZ40)+1)</f>
        <v/>
      </c>
      <c r="CA41" s="316" t="str">
        <f ca="1">IFERROR(INDEX($AJ$38:$AJ$49, ROWS($CA$4:CA39)), IFERROR(INDEX($AN$38:$AN$49, ROWS($CA$4:CA39)-ROWS($AJ$38:$AJ$49)), IFERROR(INDEX($AR$38:$AR$49, ROWS($CA$4:CA39)-ROWS($AJ$38:$AJ$49)-ROWS($AN$38:$AN$49)),IFERROR(INDEX($AV$38:$AV$49, ROWS($CA$4:CA39)-ROWS($AJ$38:$AJ$49)-ROWS($AN$38:$AN$49)-ROWS($AR$38:$AR$49)),IFERROR(INDEX($AZ$38:$AZ$49, ROWS($CA$4:CA39)-ROWS($AJ$38:$AJ$49)-ROWS($AN$38:$AN$49)-ROWS($AR$38:$AR$49)-ROWS($AV$38:$AV$49)),IFERROR(INDEX($BD$38:$BD$49, ROWS($CA$4:CA39)-ROWS($AJ$38:$AJ$49)-ROWS($AN$38:$AN$49)-ROWS($AR$38:$AR$49)-ROWS($AV$38:$AV$49)-ROWS($AZ$38:$AZ$49)),IFERROR(INDEX($BH$38:$BH$49, ROWS($CA$4:CA39)-ROWS($AJ$38:$AJ$49)-ROWS($AN$38:$AN$49)-ROWS($AR$38:$AR$49)-ROWS($AV$38:$AV$49)-ROWS($AZ$38:$AZ$49)-ROWS($BD$38:$BD$49)), "")))))))</f>
        <v/>
      </c>
      <c r="CB41" s="316" t="str">
        <f t="shared" ca="1" si="41"/>
        <v/>
      </c>
      <c r="CC41" s="316" t="str">
        <f ca="1">IF(OR(CD41="",CD41=0),"",MAX(CC$5:CC40)+1)</f>
        <v/>
      </c>
      <c r="CD41" s="316" t="str">
        <f ca="1">IFERROR(INDEX($AK$38:$AK$49, ROWS($CD$4:CD39)), IFERROR(INDEX($AO$38:$AO$49, ROWS($CD$4:CD39)-ROWS($AK$38:$AK$49)), IFERROR(INDEX($AS$38:$AS$49, ROWS($CD$4:CD39)-ROWS($AK$38:$AK$49)-ROWS($AO$38:$AO$49)),IFERROR(INDEX($AW$38:$AW$49, ROWS($CD$4:CD39)-ROWS($AK$38:$AK$49)-ROWS($AO$38:$AO$49)-ROWS($AS$38:$AS$49)),IFERROR(INDEX($BA$38:$BA$49, ROWS($CD$4:CD39)-ROWS($AK$38:$AK$49)-ROWS($AO$38:$AO$49)-ROWS($AS$38:$AS$49)-ROWS($AW$38:$AW$49)),IFERROR(INDEX($BE$38:$BE$49, ROWS($CD$4:CD39)-ROWS($AK$38:$AK$49)-ROWS($AO$38:$AO$49)-ROWS($AS$38:$AS$49)-ROWS($AW$38:$AW$49)-ROWS($BA$38:$BA$49)),IFERROR(INDEX($BI$38:$BI$49, ROWS($CD$4:CD39)-ROWS($AK$38:$AK$49)-ROWS($AO$38:$AO$49)-ROWS($AS$38:$AS$49)-ROWS($AW$38:$AW$49)-ROWS($BA$38:$BA$49)-ROWS($BE$38:$BE$49)), "")))))))</f>
        <v/>
      </c>
      <c r="CE41" s="316" t="str">
        <f t="shared" ca="1" si="42"/>
        <v/>
      </c>
      <c r="CF41" s="413" t="str">
        <f t="shared" ca="1" si="43"/>
        <v/>
      </c>
      <c r="CG41" s="412" t="str">
        <f ca="1">IF(OR(CH41="",CH41=0),"",MAX(CG$5:CG40)+1)</f>
        <v/>
      </c>
      <c r="CH41" s="316" t="str">
        <f ca="1">IFERROR(INDEX($AJ$54:$AJ$65, ROWS($CH$4:CH39)), IFERROR(INDEX($AN$54:$AN$65, ROWS($CH$4:CH39)-ROWS($AJ$54:$AJ$65)), IFERROR(INDEX($AR$54:$AR$65, ROWS($CH$4:CH39)-ROWS($AJ$54:$AJ$65)-ROWS($AN$54:$AN$65)),IFERROR(INDEX($AV$54:$AV$65, ROWS($CH$4:CH39)-ROWS($AJ$54:$AJ$65)-ROWS($AN$54:$AN$65)-ROWS($AR$54:$AR$65)),IFERROR(INDEX($AZ$54:$AZ$65, ROWS($CH$4:CH39)-ROWS($AJ$54:$AJ$65)-ROWS($AN$54:$AN$65)-ROWS($AR$54:$AR$65)-ROWS($AV$54:$AV$65)),IFERROR(INDEX($BD$54:$BD$65, ROWS($CH$4:CH39)-ROWS($AJ$54:$AJ$65)-ROWS($AN$54:$AN$65)-ROWS($AR$54:$AR$65)-ROWS($AV$54:$AV$65)-ROWS($AZ$54:$AZ$65)),IFERROR(INDEX($BH$54:$BH$65, ROWS($CH$4:CH39)-ROWS($AJ$54:$AJ$65)-ROWS($AN$54:$AN$65)-ROWS($AR$54:$AR$65)-ROWS($AV$54:$AV$65)-ROWS($AZ$54:$AZ$65)-ROWS($BD$54:$BD$65)), "")))))))</f>
        <v/>
      </c>
      <c r="CI41" s="316" t="str">
        <f t="shared" ca="1" si="44"/>
        <v/>
      </c>
      <c r="CJ41" s="316" t="str">
        <f ca="1">IF(OR(CK41="",CK41=0),"",MAX(CJ$5:CJ40)+1)</f>
        <v/>
      </c>
      <c r="CK41" s="316" t="str">
        <f ca="1">IFERROR(INDEX($AK$54:$AK$65, ROWS($CK$4:CK39)), IFERROR(INDEX($AO$54:$AO$65, ROWS($CK$4:CK39)-ROWS($AK$54:$AK$65)), IFERROR(INDEX($AS$54:$AS$65, ROWS($CK$4:CK39)-ROWS($AK$54:$AK$65)-ROWS($AO$54:$AO$65)),IFERROR(INDEX($AW$54:$AW$65, ROWS($CK$4:CK39)-ROWS($AK$54:$AK$65)-ROWS($AO$54:$AO$65)-ROWS($AS$54:$AS$65)),IFERROR(INDEX($BA$54:$BA$65, ROWS($CK$4:CK39)-ROWS($AK$54:$AK$65)-ROWS($AO$54:$AO$65)-ROWS($AS$54:$AS$65)-ROWS($AW$54:$AW$65)),IFERROR(INDEX($BE$54:$BE$65, ROWS($CK$4:CK39)-ROWS($AK$54:$AK$65)-ROWS($AO$54:$AO$65)-ROWS($AS$54:$AS$65)-ROWS($AW$54:$AW$65)-ROWS($BA$54:$BA$65)),IFERROR(INDEX($BI$54:$BI$65, ROWS($CK$4:CK39)-ROWS($AK$54:$AK$65)-ROWS($AO$54:$AO$65)-ROWS($AS$54:$AS$65)-ROWS($AW$54:$AW$65)-ROWS($BA$54:$BA$65)-ROWS($BE$54:$BE$65)), "")))))))</f>
        <v/>
      </c>
      <c r="CL41" s="316" t="str">
        <f t="shared" ca="1" si="45"/>
        <v/>
      </c>
      <c r="CM41" s="413" t="str">
        <f t="shared" ca="1" si="46"/>
        <v/>
      </c>
      <c r="CN41" s="412" t="str">
        <f ca="1">IF(OR(CO41="",CO41=0),"",MAX(CN$5:CN40)+1)</f>
        <v/>
      </c>
      <c r="CO41" s="316" t="str">
        <f ca="1">IFERROR(INDEX($AJ$70:$AJ$81, ROWS($CO$4:CO39)), IFERROR(INDEX($AN$70:$AN$81, ROWS($CO$4:CO39)-ROWS($AJ$70:$AJ$81)), IFERROR(INDEX($AR$70:$AR$81, ROWS($CO$4:CO39)-ROWS($AJ$70:$AJ$81)-ROWS($AN$70:$AN$81)),IFERROR(INDEX($AV$70:$AV$81, ROWS($CO$4:CO39)-ROWS($AJ$70:$AJ$81)-ROWS($AN$70:$AN$81)-ROWS($AR$70:$AR$81)),IFERROR(INDEX($AZ$70:$AZ$81, ROWS($CO$4:CO39)-ROWS($AJ$70:$AJ$81)-ROWS($AN$70:$AN$81)-ROWS($AR$70:$AR$81)-ROWS($AV$70:$AV$81)),IFERROR(INDEX($BD$70:$BD$81, ROWS($CO$4:CO39)-ROWS($AJ$70:$AJ$81)-ROWS($AN$70:$AN$81)-ROWS($AR$70:$AR$81)-ROWS($AV$70:$AV$81)-ROWS($AZ$70:$AZ$81)),IFERROR(INDEX($BH$70:$BH$81, ROWS($CO$4:CO39)-ROWS($AJ$70:$AJ$81)-ROWS($AN$70:$AN$81)-ROWS($AR$70:$AR$81)-ROWS($AV$70:$AV$81)-ROWS($AZ$70:$AZ$81)-ROWS($BD$70:$BD$81)), "")))))))</f>
        <v/>
      </c>
      <c r="CP41" s="316" t="str">
        <f t="shared" ca="1" si="47"/>
        <v/>
      </c>
      <c r="CQ41" s="316" t="str">
        <f ca="1">IF(OR(CR41="",CR41=0),"",MAX(CQ$5:CQ40)+1)</f>
        <v/>
      </c>
      <c r="CR41" s="316" t="str">
        <f ca="1">IFERROR(INDEX($AK$70:$AK$81, ROWS($CR$4:CR39)), IFERROR(INDEX($AO$70:$AO$81, ROWS($CR$4:CR39)-ROWS($AK$70:$AK$81)), IFERROR(INDEX($AS$70:$AS$81, ROWS($CR$4:CR39)-ROWS($AK$70:$AK$81)-ROWS($AO$70:$AO$81)),IFERROR(INDEX($AW$70:$AW$81, ROWS($CR$4:CR39)-ROWS($AK$70:$AK$81)-ROWS($AO$70:$AO$81)-ROWS($AS$70:$AS$81)),IFERROR(INDEX($BA$70:$BA$81, ROWS($CR$4:CR39)-ROWS($AK$70:$AK$81)-ROWS($AO$70:$AO$81)-ROWS($AS$70:$AS$81)-ROWS($AW$70:$AW$81)),IFERROR(INDEX($BE$70:$BE$81, ROWS($CR$4:CR39)-ROWS($AK$70:$AK$81)-ROWS($AO$70:$AO$81)-ROWS($AS$70:$AS$81)-ROWS($AW$70:$AW$81)-ROWS($BA$70:$BA$81)),IFERROR(INDEX($BI$70:$BI$81, ROWS($CR$4:CR39)-ROWS($AK$70:$AK$81)-ROWS($AO$70:$AO$81)-ROWS($AS$70:$AS$81)-ROWS($AW$70:$AW$81)-ROWS($BA$70:$BA$81)-ROWS($BE$70:$BE$81)), "")))))))</f>
        <v/>
      </c>
      <c r="CS41" s="316" t="str">
        <f t="shared" ca="1" si="48"/>
        <v/>
      </c>
      <c r="CT41" s="413" t="str">
        <f t="shared" ca="1" si="49"/>
        <v/>
      </c>
      <c r="CU41" s="412" t="str">
        <f>IF(OR(CV41="",CV41=0),"",MAX(CU$5:CU40)+1)</f>
        <v/>
      </c>
      <c r="CV41" s="316" t="str">
        <f>IFERROR(INDEX($AJ$86:$AJ$97, ROWS($CV$4:CV39)), IFERROR(INDEX($AN$86:$AN$97, ROWS($CV$4:CV39)-ROWS($AJ$86:$AJ$97)), ""))</f>
        <v/>
      </c>
      <c r="CW41" s="316" t="str">
        <f t="shared" si="50"/>
        <v/>
      </c>
      <c r="CX41" s="316" t="str">
        <f>IF(OR(CY41="",CY41=0),"",MAX(CX$5:CX40)+1)</f>
        <v/>
      </c>
      <c r="CY41" s="316" t="str">
        <f>IFERROR(INDEX($AK$86:$AK$97, ROWS($CY$4:CY39)), IFERROR(INDEX($AO$86:$AO$97, ROWS($CY$4:CY39)-ROWS($AK$86:$AK$97)), ""))</f>
        <v/>
      </c>
      <c r="CZ41" s="316" t="str">
        <f t="shared" si="51"/>
        <v/>
      </c>
      <c r="DA41" s="413" t="str">
        <f t="shared" si="52"/>
        <v/>
      </c>
      <c r="DC41" s="438" t="str">
        <f ca="1">IF(OR(DD41="",DD41=0),"",MAX(DC$25:DC40)+1)</f>
        <v/>
      </c>
      <c r="DD41" s="434" t="str">
        <f t="shared" ca="1" si="110"/>
        <v/>
      </c>
      <c r="DE41" s="413" t="str">
        <f t="shared" ca="1" si="111"/>
        <v/>
      </c>
      <c r="DF41" s="431" t="str">
        <f ca="1">IF(OR(DG41="",DG41=0),"",MAX(DF$25:DF40)+1)</f>
        <v/>
      </c>
      <c r="DG41" s="412" t="str">
        <f t="shared" ca="1" si="112"/>
        <v/>
      </c>
      <c r="DH41" s="413" t="str">
        <f t="shared" ca="1" si="113"/>
        <v/>
      </c>
      <c r="DI41" s="412" t="str">
        <f t="shared" ca="1" si="114"/>
        <v/>
      </c>
      <c r="DJ41" s="413" t="str">
        <f t="shared" ca="1" si="115"/>
        <v/>
      </c>
      <c r="DK41" s="412" t="str">
        <f t="shared" ca="1" si="116"/>
        <v/>
      </c>
      <c r="DL41" s="413" t="str">
        <f t="shared" ca="1" si="117"/>
        <v/>
      </c>
      <c r="DN41" s="278"/>
      <c r="DO41" s="278"/>
      <c r="DP41" s="278"/>
      <c r="DQ41" s="278"/>
      <c r="DR41" s="278"/>
      <c r="DS41" s="278"/>
    </row>
    <row r="42" spans="1:123" ht="15" customHeight="1" x14ac:dyDescent="0.3">
      <c r="I42"/>
      <c r="J42"/>
      <c r="K42"/>
      <c r="AC42" s="358" t="str">
        <f>IF('Data Entry'!H26="","",'Data Entry'!H26)</f>
        <v/>
      </c>
      <c r="AD42" s="356" t="str">
        <f>IF('Data Entry'!G26="","",'Data Entry'!G26)</f>
        <v/>
      </c>
      <c r="AE42" s="363" t="str">
        <f>IF('Data Entry'!J26="","",'Data Entry'!J26)</f>
        <v/>
      </c>
      <c r="AF42" s="402" t="str">
        <f>IF('Data Entry'!I26="","",'Data Entry'!I26)</f>
        <v/>
      </c>
      <c r="AI42" s="304">
        <f t="shared" ca="1" si="153"/>
        <v>68</v>
      </c>
      <c r="AJ42" s="305" t="str">
        <f t="shared" ca="1" si="132"/>
        <v>Investment 1</v>
      </c>
      <c r="AK42" s="306">
        <f t="shared" ca="1" si="133"/>
        <v>200</v>
      </c>
      <c r="AL42" s="307" t="str">
        <f t="shared" ca="1" si="134"/>
        <v>Income</v>
      </c>
      <c r="AM42" s="304" t="str">
        <f t="shared" ca="1" si="154"/>
        <v/>
      </c>
      <c r="AN42" s="305" t="str">
        <f t="shared" ca="1" si="135"/>
        <v/>
      </c>
      <c r="AO42" s="306" t="str">
        <f t="shared" ca="1" si="136"/>
        <v/>
      </c>
      <c r="AP42" s="307" t="str">
        <f t="shared" ca="1" si="137"/>
        <v/>
      </c>
      <c r="AQ42" s="304" t="str">
        <f t="shared" ca="1" si="155"/>
        <v/>
      </c>
      <c r="AR42" s="305" t="str">
        <f t="shared" ca="1" si="138"/>
        <v/>
      </c>
      <c r="AS42" s="306" t="str">
        <f t="shared" ca="1" si="139"/>
        <v/>
      </c>
      <c r="AT42" s="307" t="str">
        <f t="shared" ca="1" si="140"/>
        <v/>
      </c>
      <c r="AU42" s="304" t="str">
        <f t="shared" ca="1" si="156"/>
        <v/>
      </c>
      <c r="AV42" s="305" t="str">
        <f t="shared" ca="1" si="141"/>
        <v/>
      </c>
      <c r="AW42" s="306" t="str">
        <f t="shared" ca="1" si="142"/>
        <v/>
      </c>
      <c r="AX42" s="307" t="str">
        <f t="shared" ca="1" si="143"/>
        <v/>
      </c>
      <c r="AY42" s="304" t="str">
        <f t="shared" ca="1" si="157"/>
        <v/>
      </c>
      <c r="AZ42" s="305" t="str">
        <f t="shared" ca="1" si="144"/>
        <v/>
      </c>
      <c r="BA42" s="306" t="str">
        <f t="shared" ca="1" si="145"/>
        <v/>
      </c>
      <c r="BB42" s="307" t="str">
        <f t="shared" ca="1" si="146"/>
        <v/>
      </c>
      <c r="BC42" s="304" t="str">
        <f t="shared" ca="1" si="158"/>
        <v/>
      </c>
      <c r="BD42" s="305" t="str">
        <f t="shared" ca="1" si="147"/>
        <v/>
      </c>
      <c r="BE42" s="306" t="str">
        <f t="shared" ca="1" si="148"/>
        <v/>
      </c>
      <c r="BF42" s="307" t="str">
        <f t="shared" ca="1" si="149"/>
        <v/>
      </c>
      <c r="BG42" s="304" t="str">
        <f t="shared" ca="1" si="159"/>
        <v/>
      </c>
      <c r="BH42" s="305" t="str">
        <f t="shared" ca="1" si="150"/>
        <v/>
      </c>
      <c r="BI42" s="306" t="str">
        <f t="shared" ca="1" si="151"/>
        <v/>
      </c>
      <c r="BJ42" s="307" t="str">
        <f t="shared" ca="1" si="152"/>
        <v/>
      </c>
      <c r="BL42" s="412">
        <f ca="1">IF(OR(BM42="",BM42=0),"",MAX(BL$5:BL41)+1)</f>
        <v>6</v>
      </c>
      <c r="BM42" s="316" t="str">
        <f ca="1">IFERROR(INDEX($AJ$6:$AJ$17, ROWS(BM$4:$BM40)), IFERROR(INDEX($AN$6:$AN$17, ROWS(BM$4:$BM40)-ROWS($AJ$6:$AJ$17)), IFERROR(INDEX($AR$6:$AR$17, ROWS(BM$4:$BM40)-ROWS($AJ$6:$AJ$17)-ROWS($AN$6:$AN$17)),IFERROR(INDEX($AV$6:$AV$17, ROWS(BM$4:$BM40)-ROWS($AJ$6:$AJ$17)-ROWS($AN$6:$AN$17)-ROWS($AR$6:$AR$17)),IFERROR(INDEX($AZ$6:$AZ$17, ROWS(BM$4:$BM40)-ROWS($AJ$6:$AJ$17)-ROWS($AN$6:$AN$17)-ROWS($AR$6:$AR$17)-ROWS($AV$6:$AV$17)),IFERROR(INDEX($BD$6:$BD$17, ROWS(BM$4:$BM40)-ROWS($AJ$6:$AJ$17)-ROWS($AN$6:$AN$17)-ROWS($AR$6:$AR$17)-ROWS($AV$6:$AV$17)-ROWS($AZ$6:$AZ$17)),IFERROR(INDEX($BH$6:$BH$17, ROWS(BM$4:$BM40)-ROWS($AJ$6:$AJ$17)-ROWS($AN$6:$AN$17)-ROWS($AR$6:$AR$17)-ROWS($AV$6:$AV$17)-ROWS($AZ$6:$AZ$17)-ROWS($BD$6:$BD$17)), "")))))))</f>
        <v>Paycheck 3</v>
      </c>
      <c r="BN42" s="316" t="str">
        <f t="shared" ca="1" si="35"/>
        <v/>
      </c>
      <c r="BO42" s="316">
        <f ca="1">IF(OR(BP42="",BP42=0),"",MAX(BO$5:BO41)+1)</f>
        <v>6</v>
      </c>
      <c r="BP42" s="316">
        <f ca="1">IFERROR(INDEX($AK$6:$AK$17, ROWS($BP$4:BP40)), IFERROR(INDEX($AO$6:$AO$17, ROWS($BP$4:BP40)-ROWS($AK$6:$AK$17)), IFERROR(INDEX($AS$6:$AS$17, ROWS($BP$4:BP40)-ROWS($AK$6:$AK$17)-ROWS($AO$6:$AO$17)),IFERROR(INDEX($AW$6:$AW$17, ROWS($BP$4:BP40)-ROWS($AK$6:$AK$17)-ROWS($AO$6:$AO$17)-ROWS($AS$6:$AS$17)),IFERROR(INDEX($BA$6:$BA$17, ROWS($BP$4:BP40)-ROWS($AK$6:$AK$17)-ROWS($AO$6:$AO$17)-ROWS($AS$6:$AS$17)-ROWS($AW$6:$AW$17)),IFERROR(INDEX($BE$6:$BE$17, ROWS($BP$4:BP40)-ROWS($AK$6:$AK$17)-ROWS($AO$6:$AO$17)-ROWS($AS$6:$AS$17)-ROWS($AW$6:$AW$17)-ROWS($BA$6:$BA$17)),IFERROR(INDEX($BI$6:$BI$17, ROWS($BP$4:BP40)-ROWS($AK$6:$AK$17)-ROWS($AO$6:$AO$17)-ROWS($AS$6:$AS$17)-ROWS($AW$6:$AW$17)-ROWS($BA$6:$BA$17)-ROWS($BE$6:$BE$17)), "")))))))</f>
        <v>700</v>
      </c>
      <c r="BQ42" s="316" t="str">
        <f t="shared" ca="1" si="36"/>
        <v/>
      </c>
      <c r="BR42" s="413" t="str">
        <f t="shared" ca="1" si="37"/>
        <v/>
      </c>
      <c r="BS42" s="412">
        <f ca="1">IF(OR(BT42="",BT42=0),"",MAX(BS$5:BS41)+1)</f>
        <v>4</v>
      </c>
      <c r="BT42" s="316" t="str">
        <f ca="1">IFERROR(INDEX($AJ$22:$AJ$33, ROWS($BT$4:BT40)), IFERROR(INDEX($AN$22:$AN$33, ROWS($BT$4:BT40)-ROWS($AJ$22:$AJ$33)), IFERROR(INDEX($AR$22:$AR$33, ROWS($BT$4:BT40)-ROWS($AJ$22:$AJ$33)-ROWS($AN$22:$AN$33)),IFERROR(INDEX($AV$22:$AV$33, ROWS($BT$4:BT40)-ROWS($AJ$22:$AJ$33)-ROWS($AN$22:$AN$33)-ROWS($AR$22:$AR$33)),IFERROR(INDEX($AZ$22:$AZ$33, ROWS($BT$4:BT40)-ROWS($AJ$22:$AJ$33)-ROWS($AN$22:$AN$33)-ROWS($AR$22:$AR$33)-ROWS($AV$22:$AV$33)),IFERROR(INDEX($BD$22:$BD$33, ROWS($BT$4:BT40)-ROWS($AJ$22:$AJ$33)-ROWS($AN$22:$AN$33)-ROWS($AR$22:$AR$33)-ROWS($AV$22:$AV$33)-ROWS($AZ$22:$AZ$33)),IFERROR(INDEX($BH$22:$BH$33, ROWS($BT$4:BT40)-ROWS($AJ$22:$AJ$33)-ROWS($AN$22:$AN$33)-ROWS($AR$22:$AR$33)-ROWS($AV$22:$AV$33)-ROWS($AZ$22:$AZ$33)-ROWS($BD$22:$BD$33)), "")))))))</f>
        <v>Netflix</v>
      </c>
      <c r="BU42" s="316" t="str">
        <f t="shared" ca="1" si="38"/>
        <v/>
      </c>
      <c r="BV42" s="316">
        <f ca="1">IF(OR(BW42="",BW42=0),"",MAX(BV$5:BV41)+1)</f>
        <v>4</v>
      </c>
      <c r="BW42" s="316">
        <f ca="1">IFERROR(INDEX($AK$22:$AK$33, ROWS($BW$4:BW40)), IFERROR(INDEX($AO$22:$AO$33, ROWS($BW$4:BW40)-ROWS($AK$22:$AK$33)), IFERROR(INDEX($AS$22:$AS$33, ROWS($BW$4:BW40)-ROWS($AK$22:$AK$33)-ROWS($AO$22:$AO$33)),IFERROR(INDEX($AW$22:$AW$33, ROWS($BW$4:BW40)-ROWS($AK$22:$AK$33)-ROWS($AO$22:$AO$33)-ROWS($AS$22:$AS$33)),IFERROR(INDEX($BA$22:$BA$33, ROWS($BW$4:BW40)-ROWS($AK$22:$AK$33)-ROWS($AO$22:$AO$33)-ROWS($AS$22:$AS$33)-ROWS($AW$22:$AW$33)),IFERROR(INDEX($BE$22:$BE$33, ROWS($BW$4:BW40)-ROWS($AK$22:$AK$33)-ROWS($AO$22:$AO$33)-ROWS($AS$22:$AS$33)-ROWS($AW$22:$AW$33)-ROWS($BA$22:$BA$33)),IFERROR(INDEX($BI$22:$BI$33, ROWS($BW$4:BW40)-ROWS($AK$22:$AK$33)-ROWS($AO$22:$AO$33)-ROWS($AS$22:$AS$33)-ROWS($AW$22:$AW$33)-ROWS($BA$22:$BA$33)-ROWS($BE$22:$BE$33)), "")))))))</f>
        <v>14.95</v>
      </c>
      <c r="BX42" s="316" t="str">
        <f t="shared" ca="1" si="39"/>
        <v/>
      </c>
      <c r="BY42" s="413" t="str">
        <f t="shared" ca="1" si="40"/>
        <v/>
      </c>
      <c r="BZ42" s="412">
        <f ca="1">IF(OR(CA42="",CA42=0),"",MAX(BZ$5:BZ41)+1)</f>
        <v>12</v>
      </c>
      <c r="CA42" s="316" t="str">
        <f ca="1">IFERROR(INDEX($AJ$38:$AJ$49, ROWS($CA$4:CA40)), IFERROR(INDEX($AN$38:$AN$49, ROWS($CA$4:CA40)-ROWS($AJ$38:$AJ$49)), IFERROR(INDEX($AR$38:$AR$49, ROWS($CA$4:CA40)-ROWS($AJ$38:$AJ$49)-ROWS($AN$38:$AN$49)),IFERROR(INDEX($AV$38:$AV$49, ROWS($CA$4:CA40)-ROWS($AJ$38:$AJ$49)-ROWS($AN$38:$AN$49)-ROWS($AR$38:$AR$49)),IFERROR(INDEX($AZ$38:$AZ$49, ROWS($CA$4:CA40)-ROWS($AJ$38:$AJ$49)-ROWS($AN$38:$AN$49)-ROWS($AR$38:$AR$49)-ROWS($AV$38:$AV$49)),IFERROR(INDEX($BD$38:$BD$49, ROWS($CA$4:CA40)-ROWS($AJ$38:$AJ$49)-ROWS($AN$38:$AN$49)-ROWS($AR$38:$AR$49)-ROWS($AV$38:$AV$49)-ROWS($AZ$38:$AZ$49)),IFERROR(INDEX($BH$38:$BH$49, ROWS($CA$4:CA40)-ROWS($AJ$38:$AJ$49)-ROWS($AN$38:$AN$49)-ROWS($AR$38:$AR$49)-ROWS($AV$38:$AV$49)-ROWS($AZ$38:$AZ$49)-ROWS($BD$38:$BD$49)), "")))))))</f>
        <v>Paycheck 3</v>
      </c>
      <c r="CB42" s="316" t="str">
        <f t="shared" ca="1" si="41"/>
        <v/>
      </c>
      <c r="CC42" s="316">
        <f ca="1">IF(OR(CD42="",CD42=0),"",MAX(CC$5:CC41)+1)</f>
        <v>12</v>
      </c>
      <c r="CD42" s="316">
        <f ca="1">IFERROR(INDEX($AK$38:$AK$49, ROWS($CD$4:CD40)), IFERROR(INDEX($AO$38:$AO$49, ROWS($CD$4:CD40)-ROWS($AK$38:$AK$49)), IFERROR(INDEX($AS$38:$AS$49, ROWS($CD$4:CD40)-ROWS($AK$38:$AK$49)-ROWS($AO$38:$AO$49)),IFERROR(INDEX($AW$38:$AW$49, ROWS($CD$4:CD40)-ROWS($AK$38:$AK$49)-ROWS($AO$38:$AO$49)-ROWS($AS$38:$AS$49)),IFERROR(INDEX($BA$38:$BA$49, ROWS($CD$4:CD40)-ROWS($AK$38:$AK$49)-ROWS($AO$38:$AO$49)-ROWS($AS$38:$AS$49)-ROWS($AW$38:$AW$49)),IFERROR(INDEX($BE$38:$BE$49, ROWS($CD$4:CD40)-ROWS($AK$38:$AK$49)-ROWS($AO$38:$AO$49)-ROWS($AS$38:$AS$49)-ROWS($AW$38:$AW$49)-ROWS($BA$38:$BA$49)),IFERROR(INDEX($BI$38:$BI$49, ROWS($CD$4:CD40)-ROWS($AK$38:$AK$49)-ROWS($AO$38:$AO$49)-ROWS($AS$38:$AS$49)-ROWS($AW$38:$AW$49)-ROWS($BA$38:$BA$49)-ROWS($BE$38:$BE$49)), "")))))))</f>
        <v>700</v>
      </c>
      <c r="CE42" s="316" t="str">
        <f t="shared" ca="1" si="42"/>
        <v/>
      </c>
      <c r="CF42" s="413" t="str">
        <f t="shared" ca="1" si="43"/>
        <v/>
      </c>
      <c r="CG42" s="412">
        <f ca="1">IF(OR(CH42="",CH42=0),"",MAX(CG$5:CG41)+1)</f>
        <v>6</v>
      </c>
      <c r="CH42" s="316" t="str">
        <f ca="1">IFERROR(INDEX($AJ$54:$AJ$65, ROWS($CH$4:CH40)), IFERROR(INDEX($AN$54:$AN$65, ROWS($CH$4:CH40)-ROWS($AJ$54:$AJ$65)), IFERROR(INDEX($AR$54:$AR$65, ROWS($CH$4:CH40)-ROWS($AJ$54:$AJ$65)-ROWS($AN$54:$AN$65)),IFERROR(INDEX($AV$54:$AV$65, ROWS($CH$4:CH40)-ROWS($AJ$54:$AJ$65)-ROWS($AN$54:$AN$65)-ROWS($AR$54:$AR$65)),IFERROR(INDEX($AZ$54:$AZ$65, ROWS($CH$4:CH40)-ROWS($AJ$54:$AJ$65)-ROWS($AN$54:$AN$65)-ROWS($AR$54:$AR$65)-ROWS($AV$54:$AV$65)),IFERROR(INDEX($BD$54:$BD$65, ROWS($CH$4:CH40)-ROWS($AJ$54:$AJ$65)-ROWS($AN$54:$AN$65)-ROWS($AR$54:$AR$65)-ROWS($AV$54:$AV$65)-ROWS($AZ$54:$AZ$65)),IFERROR(INDEX($BH$54:$BH$65, ROWS($CH$4:CH40)-ROWS($AJ$54:$AJ$65)-ROWS($AN$54:$AN$65)-ROWS($AR$54:$AR$65)-ROWS($AV$54:$AV$65)-ROWS($AZ$54:$AZ$65)-ROWS($BD$54:$BD$65)), "")))))))</f>
        <v>Boat Loan</v>
      </c>
      <c r="CI42" s="316" t="str">
        <f t="shared" ca="1" si="44"/>
        <v/>
      </c>
      <c r="CJ42" s="316">
        <f ca="1">IF(OR(CK42="",CK42=0),"",MAX(CJ$5:CJ41)+1)</f>
        <v>6</v>
      </c>
      <c r="CK42" s="316">
        <f ca="1">IFERROR(INDEX($AK$54:$AK$65, ROWS($CK$4:CK40)), IFERROR(INDEX($AO$54:$AO$65, ROWS($CK$4:CK40)-ROWS($AK$54:$AK$65)), IFERROR(INDEX($AS$54:$AS$65, ROWS($CK$4:CK40)-ROWS($AK$54:$AK$65)-ROWS($AO$54:$AO$65)),IFERROR(INDEX($AW$54:$AW$65, ROWS($CK$4:CK40)-ROWS($AK$54:$AK$65)-ROWS($AO$54:$AO$65)-ROWS($AS$54:$AS$65)),IFERROR(INDEX($BA$54:$BA$65, ROWS($CK$4:CK40)-ROWS($AK$54:$AK$65)-ROWS($AO$54:$AO$65)-ROWS($AS$54:$AS$65)-ROWS($AW$54:$AW$65)),IFERROR(INDEX($BE$54:$BE$65, ROWS($CK$4:CK40)-ROWS($AK$54:$AK$65)-ROWS($AO$54:$AO$65)-ROWS($AS$54:$AS$65)-ROWS($AW$54:$AW$65)-ROWS($BA$54:$BA$65)),IFERROR(INDEX($BI$54:$BI$65, ROWS($CK$4:CK40)-ROWS($AK$54:$AK$65)-ROWS($AO$54:$AO$65)-ROWS($AS$54:$AS$65)-ROWS($AW$54:$AW$65)-ROWS($BA$54:$BA$65)-ROWS($BE$54:$BE$65)), "")))))))</f>
        <v>300</v>
      </c>
      <c r="CL42" s="316" t="str">
        <f t="shared" ca="1" si="45"/>
        <v/>
      </c>
      <c r="CM42" s="413" t="str">
        <f t="shared" ca="1" si="46"/>
        <v/>
      </c>
      <c r="CN42" s="412" t="str">
        <f>IF(OR(CO42="",CO42=0),"",MAX(CN$5:CN41)+1)</f>
        <v/>
      </c>
      <c r="CO42" s="316">
        <f>IFERROR(INDEX($AJ$70:$AJ$81, ROWS($CO$4:CO40)), IFERROR(INDEX($AN$70:$AN$81, ROWS($CO$4:CO40)-ROWS($AJ$70:$AJ$81)), IFERROR(INDEX($AR$70:$AR$81, ROWS($CO$4:CO40)-ROWS($AJ$70:$AJ$81)-ROWS($AN$70:$AN$81)),IFERROR(INDEX($AV$70:$AV$81, ROWS($CO$4:CO40)-ROWS($AJ$70:$AJ$81)-ROWS($AN$70:$AN$81)-ROWS($AR$70:$AR$81)),IFERROR(INDEX($AZ$70:$AZ$81, ROWS($CO$4:CO40)-ROWS($AJ$70:$AJ$81)-ROWS($AN$70:$AN$81)-ROWS($AR$70:$AR$81)-ROWS($AV$70:$AV$81)),IFERROR(INDEX($BD$70:$BD$81, ROWS($CO$4:CO40)-ROWS($AJ$70:$AJ$81)-ROWS($AN$70:$AN$81)-ROWS($AR$70:$AR$81)-ROWS($AV$70:$AV$81)-ROWS($AZ$70:$AZ$81)),IFERROR(INDEX($BH$70:$BH$81, ROWS($CO$4:CO40)-ROWS($AJ$70:$AJ$81)-ROWS($AN$70:$AN$81)-ROWS($AR$70:$AR$81)-ROWS($AV$70:$AV$81)-ROWS($AZ$70:$AZ$81)-ROWS($BD$70:$BD$81)), "")))))))</f>
        <v>0</v>
      </c>
      <c r="CP42" s="316" t="str">
        <f t="shared" ca="1" si="47"/>
        <v/>
      </c>
      <c r="CQ42" s="316" t="str">
        <f>IF(OR(CR42="",CR42=0),"",MAX(CQ$5:CQ41)+1)</f>
        <v/>
      </c>
      <c r="CR42" s="316">
        <f>IFERROR(INDEX($AK$70:$AK$81, ROWS($CR$4:CR40)), IFERROR(INDEX($AO$70:$AO$81, ROWS($CR$4:CR40)-ROWS($AK$70:$AK$81)), IFERROR(INDEX($AS$70:$AS$81, ROWS($CR$4:CR40)-ROWS($AK$70:$AK$81)-ROWS($AO$70:$AO$81)),IFERROR(INDEX($AW$70:$AW$81, ROWS($CR$4:CR40)-ROWS($AK$70:$AK$81)-ROWS($AO$70:$AO$81)-ROWS($AS$70:$AS$81)),IFERROR(INDEX($BA$70:$BA$81, ROWS($CR$4:CR40)-ROWS($AK$70:$AK$81)-ROWS($AO$70:$AO$81)-ROWS($AS$70:$AS$81)-ROWS($AW$70:$AW$81)),IFERROR(INDEX($BE$70:$BE$81, ROWS($CR$4:CR40)-ROWS($AK$70:$AK$81)-ROWS($AO$70:$AO$81)-ROWS($AS$70:$AS$81)-ROWS($AW$70:$AW$81)-ROWS($BA$70:$BA$81)),IFERROR(INDEX($BI$70:$BI$81, ROWS($CR$4:CR40)-ROWS($AK$70:$AK$81)-ROWS($AO$70:$AO$81)-ROWS($AS$70:$AS$81)-ROWS($AW$70:$AW$81)-ROWS($BA$70:$BA$81)-ROWS($BE$70:$BE$81)), "")))))))</f>
        <v>0</v>
      </c>
      <c r="CS42" s="316" t="str">
        <f t="shared" ca="1" si="48"/>
        <v/>
      </c>
      <c r="CT42" s="413" t="str">
        <f t="shared" ca="1" si="49"/>
        <v/>
      </c>
      <c r="CU42" s="412" t="str">
        <f>IF(OR(CV42="",CV42=0),"",MAX(CU$5:CU41)+1)</f>
        <v/>
      </c>
      <c r="CV42" s="316" t="str">
        <f>IFERROR(INDEX($AJ$86:$AJ$97, ROWS($CV$4:CV40)), IFERROR(INDEX($AN$86:$AN$97, ROWS($CV$4:CV40)-ROWS($AJ$86:$AJ$97)), ""))</f>
        <v/>
      </c>
      <c r="CW42" s="316" t="str">
        <f t="shared" si="50"/>
        <v/>
      </c>
      <c r="CX42" s="316" t="str">
        <f>IF(OR(CY42="",CY42=0),"",MAX(CX$5:CX41)+1)</f>
        <v/>
      </c>
      <c r="CY42" s="316" t="str">
        <f>IFERROR(INDEX($AK$86:$AK$97, ROWS($CY$4:CY40)), IFERROR(INDEX($AO$86:$AO$97, ROWS($CY$4:CY40)-ROWS($AK$86:$AK$97)), ""))</f>
        <v/>
      </c>
      <c r="CZ42" s="316" t="str">
        <f t="shared" si="51"/>
        <v/>
      </c>
      <c r="DA42" s="413" t="str">
        <f t="shared" si="52"/>
        <v/>
      </c>
      <c r="DC42" s="438" t="str">
        <f ca="1">IF(OR(DD42="",DD42=0),"",MAX(DC$25:DC41)+1)</f>
        <v/>
      </c>
      <c r="DD42" s="434" t="str">
        <f t="shared" ca="1" si="110"/>
        <v/>
      </c>
      <c r="DE42" s="413" t="str">
        <f t="shared" ca="1" si="111"/>
        <v/>
      </c>
      <c r="DF42" s="431" t="str">
        <f ca="1">IF(OR(DG42="",DG42=0),"",MAX(DF$25:DF41)+1)</f>
        <v/>
      </c>
      <c r="DG42" s="412" t="str">
        <f t="shared" ca="1" si="112"/>
        <v/>
      </c>
      <c r="DH42" s="413" t="str">
        <f t="shared" ca="1" si="113"/>
        <v/>
      </c>
      <c r="DI42" s="412" t="str">
        <f t="shared" ca="1" si="114"/>
        <v/>
      </c>
      <c r="DJ42" s="413" t="str">
        <f t="shared" ca="1" si="115"/>
        <v/>
      </c>
      <c r="DK42" s="412" t="str">
        <f t="shared" ca="1" si="116"/>
        <v/>
      </c>
      <c r="DL42" s="413" t="str">
        <f t="shared" ca="1" si="117"/>
        <v/>
      </c>
    </row>
    <row r="43" spans="1:123" ht="15" customHeight="1" thickBot="1" x14ac:dyDescent="0.35">
      <c r="I43"/>
      <c r="J43"/>
      <c r="K43"/>
      <c r="AC43" s="358" t="str">
        <f>IF('Data Entry'!H27="","",'Data Entry'!H27)</f>
        <v/>
      </c>
      <c r="AD43" s="356" t="str">
        <f>IF('Data Entry'!G27="","",'Data Entry'!G27)</f>
        <v/>
      </c>
      <c r="AE43" s="363" t="str">
        <f>IF('Data Entry'!J27="","",'Data Entry'!J27)</f>
        <v/>
      </c>
      <c r="AF43" s="402" t="str">
        <f>IF('Data Entry'!I27="","",'Data Entry'!I27)</f>
        <v/>
      </c>
      <c r="AI43" s="304">
        <f t="shared" ca="1" si="153"/>
        <v>135</v>
      </c>
      <c r="AJ43" s="305" t="str">
        <f t="shared" ca="1" si="132"/>
        <v>Groceries</v>
      </c>
      <c r="AK43" s="306">
        <f t="shared" ca="1" si="133"/>
        <v>125</v>
      </c>
      <c r="AL43" s="307" t="str">
        <f t="shared" ca="1" si="134"/>
        <v>Liquid Bills</v>
      </c>
      <c r="AM43" s="304" t="str">
        <f t="shared" ca="1" si="154"/>
        <v/>
      </c>
      <c r="AN43" s="305" t="str">
        <f t="shared" ca="1" si="135"/>
        <v/>
      </c>
      <c r="AO43" s="306" t="str">
        <f t="shared" ca="1" si="136"/>
        <v/>
      </c>
      <c r="AP43" s="307" t="str">
        <f t="shared" ca="1" si="137"/>
        <v/>
      </c>
      <c r="AQ43" s="304" t="str">
        <f t="shared" ca="1" si="155"/>
        <v/>
      </c>
      <c r="AR43" s="305" t="str">
        <f t="shared" ca="1" si="138"/>
        <v/>
      </c>
      <c r="AS43" s="306" t="str">
        <f t="shared" ca="1" si="139"/>
        <v/>
      </c>
      <c r="AT43" s="307" t="str">
        <f t="shared" ca="1" si="140"/>
        <v/>
      </c>
      <c r="AU43" s="304" t="str">
        <f t="shared" ca="1" si="156"/>
        <v/>
      </c>
      <c r="AV43" s="305" t="str">
        <f t="shared" ca="1" si="141"/>
        <v/>
      </c>
      <c r="AW43" s="306" t="str">
        <f t="shared" ca="1" si="142"/>
        <v/>
      </c>
      <c r="AX43" s="307" t="str">
        <f t="shared" ca="1" si="143"/>
        <v/>
      </c>
      <c r="AY43" s="304" t="str">
        <f t="shared" ca="1" si="157"/>
        <v/>
      </c>
      <c r="AZ43" s="305" t="str">
        <f t="shared" ca="1" si="144"/>
        <v/>
      </c>
      <c r="BA43" s="306" t="str">
        <f t="shared" ca="1" si="145"/>
        <v/>
      </c>
      <c r="BB43" s="307" t="str">
        <f t="shared" ca="1" si="146"/>
        <v/>
      </c>
      <c r="BC43" s="304" t="str">
        <f t="shared" ca="1" si="158"/>
        <v/>
      </c>
      <c r="BD43" s="305" t="str">
        <f t="shared" ca="1" si="147"/>
        <v/>
      </c>
      <c r="BE43" s="306" t="str">
        <f t="shared" ca="1" si="148"/>
        <v/>
      </c>
      <c r="BF43" s="307" t="str">
        <f t="shared" ca="1" si="149"/>
        <v/>
      </c>
      <c r="BG43" s="304" t="str">
        <f t="shared" ca="1" si="159"/>
        <v/>
      </c>
      <c r="BH43" s="305" t="str">
        <f t="shared" ca="1" si="150"/>
        <v/>
      </c>
      <c r="BI43" s="306" t="str">
        <f t="shared" ca="1" si="151"/>
        <v/>
      </c>
      <c r="BJ43" s="307" t="str">
        <f t="shared" ca="1" si="152"/>
        <v/>
      </c>
      <c r="BL43" s="412" t="str">
        <f ca="1">IF(OR(BM43="",BM43=0),"",MAX(BL$5:BL42)+1)</f>
        <v/>
      </c>
      <c r="BM43" s="316" t="str">
        <f ca="1">IFERROR(INDEX($AJ$6:$AJ$17, ROWS(BM$4:$BM41)), IFERROR(INDEX($AN$6:$AN$17, ROWS(BM$4:$BM41)-ROWS($AJ$6:$AJ$17)), IFERROR(INDEX($AR$6:$AR$17, ROWS(BM$4:$BM41)-ROWS($AJ$6:$AJ$17)-ROWS($AN$6:$AN$17)),IFERROR(INDEX($AV$6:$AV$17, ROWS(BM$4:$BM41)-ROWS($AJ$6:$AJ$17)-ROWS($AN$6:$AN$17)-ROWS($AR$6:$AR$17)),IFERROR(INDEX($AZ$6:$AZ$17, ROWS(BM$4:$BM41)-ROWS($AJ$6:$AJ$17)-ROWS($AN$6:$AN$17)-ROWS($AR$6:$AR$17)-ROWS($AV$6:$AV$17)),IFERROR(INDEX($BD$6:$BD$17, ROWS(BM$4:$BM41)-ROWS($AJ$6:$AJ$17)-ROWS($AN$6:$AN$17)-ROWS($AR$6:$AR$17)-ROWS($AV$6:$AV$17)-ROWS($AZ$6:$AZ$17)),IFERROR(INDEX($BH$6:$BH$17, ROWS(BM$4:$BM41)-ROWS($AJ$6:$AJ$17)-ROWS($AN$6:$AN$17)-ROWS($AR$6:$AR$17)-ROWS($AV$6:$AV$17)-ROWS($AZ$6:$AZ$17)-ROWS($BD$6:$BD$17)), "")))))))</f>
        <v/>
      </c>
      <c r="BN43" s="316" t="str">
        <f t="shared" ca="1" si="35"/>
        <v/>
      </c>
      <c r="BO43" s="316" t="str">
        <f ca="1">IF(OR(BP43="",BP43=0),"",MAX(BO$5:BO42)+1)</f>
        <v/>
      </c>
      <c r="BP43" s="316" t="str">
        <f ca="1">IFERROR(INDEX($AK$6:$AK$17, ROWS($BP$4:BP41)), IFERROR(INDEX($AO$6:$AO$17, ROWS($BP$4:BP41)-ROWS($AK$6:$AK$17)), IFERROR(INDEX($AS$6:$AS$17, ROWS($BP$4:BP41)-ROWS($AK$6:$AK$17)-ROWS($AO$6:$AO$17)),IFERROR(INDEX($AW$6:$AW$17, ROWS($BP$4:BP41)-ROWS($AK$6:$AK$17)-ROWS($AO$6:$AO$17)-ROWS($AS$6:$AS$17)),IFERROR(INDEX($BA$6:$BA$17, ROWS($BP$4:BP41)-ROWS($AK$6:$AK$17)-ROWS($AO$6:$AO$17)-ROWS($AS$6:$AS$17)-ROWS($AW$6:$AW$17)),IFERROR(INDEX($BE$6:$BE$17, ROWS($BP$4:BP41)-ROWS($AK$6:$AK$17)-ROWS($AO$6:$AO$17)-ROWS($AS$6:$AS$17)-ROWS($AW$6:$AW$17)-ROWS($BA$6:$BA$17)),IFERROR(INDEX($BI$6:$BI$17, ROWS($BP$4:BP41)-ROWS($AK$6:$AK$17)-ROWS($AO$6:$AO$17)-ROWS($AS$6:$AS$17)-ROWS($AW$6:$AW$17)-ROWS($BA$6:$BA$17)-ROWS($BE$6:$BE$17)), "")))))))</f>
        <v/>
      </c>
      <c r="BQ43" s="316" t="str">
        <f t="shared" ca="1" si="36"/>
        <v/>
      </c>
      <c r="BR43" s="413" t="str">
        <f t="shared" ca="1" si="37"/>
        <v/>
      </c>
      <c r="BS43" s="412" t="str">
        <f ca="1">IF(OR(BT43="",BT43=0),"",MAX(BS$5:BS42)+1)</f>
        <v/>
      </c>
      <c r="BT43" s="316" t="str">
        <f ca="1">IFERROR(INDEX($AJ$22:$AJ$33, ROWS($BT$4:BT41)), IFERROR(INDEX($AN$22:$AN$33, ROWS($BT$4:BT41)-ROWS($AJ$22:$AJ$33)), IFERROR(INDEX($AR$22:$AR$33, ROWS($BT$4:BT41)-ROWS($AJ$22:$AJ$33)-ROWS($AN$22:$AN$33)),IFERROR(INDEX($AV$22:$AV$33, ROWS($BT$4:BT41)-ROWS($AJ$22:$AJ$33)-ROWS($AN$22:$AN$33)-ROWS($AR$22:$AR$33)),IFERROR(INDEX($AZ$22:$AZ$33, ROWS($BT$4:BT41)-ROWS($AJ$22:$AJ$33)-ROWS($AN$22:$AN$33)-ROWS($AR$22:$AR$33)-ROWS($AV$22:$AV$33)),IFERROR(INDEX($BD$22:$BD$33, ROWS($BT$4:BT41)-ROWS($AJ$22:$AJ$33)-ROWS($AN$22:$AN$33)-ROWS($AR$22:$AR$33)-ROWS($AV$22:$AV$33)-ROWS($AZ$22:$AZ$33)),IFERROR(INDEX($BH$22:$BH$33, ROWS($BT$4:BT41)-ROWS($AJ$22:$AJ$33)-ROWS($AN$22:$AN$33)-ROWS($AR$22:$AR$33)-ROWS($AV$22:$AV$33)-ROWS($AZ$22:$AZ$33)-ROWS($BD$22:$BD$33)), "")))))))</f>
        <v/>
      </c>
      <c r="BU43" s="316" t="str">
        <f t="shared" ca="1" si="38"/>
        <v/>
      </c>
      <c r="BV43" s="316" t="str">
        <f ca="1">IF(OR(BW43="",BW43=0),"",MAX(BV$5:BV42)+1)</f>
        <v/>
      </c>
      <c r="BW43" s="316" t="str">
        <f ca="1">IFERROR(INDEX($AK$22:$AK$33, ROWS($BW$4:BW41)), IFERROR(INDEX($AO$22:$AO$33, ROWS($BW$4:BW41)-ROWS($AK$22:$AK$33)), IFERROR(INDEX($AS$22:$AS$33, ROWS($BW$4:BW41)-ROWS($AK$22:$AK$33)-ROWS($AO$22:$AO$33)),IFERROR(INDEX($AW$22:$AW$33, ROWS($BW$4:BW41)-ROWS($AK$22:$AK$33)-ROWS($AO$22:$AO$33)-ROWS($AS$22:$AS$33)),IFERROR(INDEX($BA$22:$BA$33, ROWS($BW$4:BW41)-ROWS($AK$22:$AK$33)-ROWS($AO$22:$AO$33)-ROWS($AS$22:$AS$33)-ROWS($AW$22:$AW$33)),IFERROR(INDEX($BE$22:$BE$33, ROWS($BW$4:BW41)-ROWS($AK$22:$AK$33)-ROWS($AO$22:$AO$33)-ROWS($AS$22:$AS$33)-ROWS($AW$22:$AW$33)-ROWS($BA$22:$BA$33)),IFERROR(INDEX($BI$22:$BI$33, ROWS($BW$4:BW41)-ROWS($AK$22:$AK$33)-ROWS($AO$22:$AO$33)-ROWS($AS$22:$AS$33)-ROWS($AW$22:$AW$33)-ROWS($BA$22:$BA$33)-ROWS($BE$22:$BE$33)), "")))))))</f>
        <v/>
      </c>
      <c r="BX43" s="316" t="str">
        <f t="shared" ca="1" si="39"/>
        <v/>
      </c>
      <c r="BY43" s="413" t="str">
        <f t="shared" ca="1" si="40"/>
        <v/>
      </c>
      <c r="BZ43" s="412" t="str">
        <f ca="1">IF(OR(CA43="",CA43=0),"",MAX(BZ$5:BZ42)+1)</f>
        <v/>
      </c>
      <c r="CA43" s="316" t="str">
        <f ca="1">IFERROR(INDEX($AJ$38:$AJ$49, ROWS($CA$4:CA41)), IFERROR(INDEX($AN$38:$AN$49, ROWS($CA$4:CA41)-ROWS($AJ$38:$AJ$49)), IFERROR(INDEX($AR$38:$AR$49, ROWS($CA$4:CA41)-ROWS($AJ$38:$AJ$49)-ROWS($AN$38:$AN$49)),IFERROR(INDEX($AV$38:$AV$49, ROWS($CA$4:CA41)-ROWS($AJ$38:$AJ$49)-ROWS($AN$38:$AN$49)-ROWS($AR$38:$AR$49)),IFERROR(INDEX($AZ$38:$AZ$49, ROWS($CA$4:CA41)-ROWS($AJ$38:$AJ$49)-ROWS($AN$38:$AN$49)-ROWS($AR$38:$AR$49)-ROWS($AV$38:$AV$49)),IFERROR(INDEX($BD$38:$BD$49, ROWS($CA$4:CA41)-ROWS($AJ$38:$AJ$49)-ROWS($AN$38:$AN$49)-ROWS($AR$38:$AR$49)-ROWS($AV$38:$AV$49)-ROWS($AZ$38:$AZ$49)),IFERROR(INDEX($BH$38:$BH$49, ROWS($CA$4:CA41)-ROWS($AJ$38:$AJ$49)-ROWS($AN$38:$AN$49)-ROWS($AR$38:$AR$49)-ROWS($AV$38:$AV$49)-ROWS($AZ$38:$AZ$49)-ROWS($BD$38:$BD$49)), "")))))))</f>
        <v/>
      </c>
      <c r="CB43" s="316" t="str">
        <f t="shared" ca="1" si="41"/>
        <v/>
      </c>
      <c r="CC43" s="316" t="str">
        <f ca="1">IF(OR(CD43="",CD43=0),"",MAX(CC$5:CC42)+1)</f>
        <v/>
      </c>
      <c r="CD43" s="316" t="str">
        <f ca="1">IFERROR(INDEX($AK$38:$AK$49, ROWS($CD$4:CD41)), IFERROR(INDEX($AO$38:$AO$49, ROWS($CD$4:CD41)-ROWS($AK$38:$AK$49)), IFERROR(INDEX($AS$38:$AS$49, ROWS($CD$4:CD41)-ROWS($AK$38:$AK$49)-ROWS($AO$38:$AO$49)),IFERROR(INDEX($AW$38:$AW$49, ROWS($CD$4:CD41)-ROWS($AK$38:$AK$49)-ROWS($AO$38:$AO$49)-ROWS($AS$38:$AS$49)),IFERROR(INDEX($BA$38:$BA$49, ROWS($CD$4:CD41)-ROWS($AK$38:$AK$49)-ROWS($AO$38:$AO$49)-ROWS($AS$38:$AS$49)-ROWS($AW$38:$AW$49)),IFERROR(INDEX($BE$38:$BE$49, ROWS($CD$4:CD41)-ROWS($AK$38:$AK$49)-ROWS($AO$38:$AO$49)-ROWS($AS$38:$AS$49)-ROWS($AW$38:$AW$49)-ROWS($BA$38:$BA$49)),IFERROR(INDEX($BI$38:$BI$49, ROWS($CD$4:CD41)-ROWS($AK$38:$AK$49)-ROWS($AO$38:$AO$49)-ROWS($AS$38:$AS$49)-ROWS($AW$38:$AW$49)-ROWS($BA$38:$BA$49)-ROWS($BE$38:$BE$49)), "")))))))</f>
        <v/>
      </c>
      <c r="CE43" s="316" t="str">
        <f t="shared" ca="1" si="42"/>
        <v/>
      </c>
      <c r="CF43" s="413" t="str">
        <f t="shared" ca="1" si="43"/>
        <v/>
      </c>
      <c r="CG43" s="412" t="str">
        <f ca="1">IF(OR(CH43="",CH43=0),"",MAX(CG$5:CG42)+1)</f>
        <v/>
      </c>
      <c r="CH43" s="316" t="str">
        <f ca="1">IFERROR(INDEX($AJ$54:$AJ$65, ROWS($CH$4:CH41)), IFERROR(INDEX($AN$54:$AN$65, ROWS($CH$4:CH41)-ROWS($AJ$54:$AJ$65)), IFERROR(INDEX($AR$54:$AR$65, ROWS($CH$4:CH41)-ROWS($AJ$54:$AJ$65)-ROWS($AN$54:$AN$65)),IFERROR(INDEX($AV$54:$AV$65, ROWS($CH$4:CH41)-ROWS($AJ$54:$AJ$65)-ROWS($AN$54:$AN$65)-ROWS($AR$54:$AR$65)),IFERROR(INDEX($AZ$54:$AZ$65, ROWS($CH$4:CH41)-ROWS($AJ$54:$AJ$65)-ROWS($AN$54:$AN$65)-ROWS($AR$54:$AR$65)-ROWS($AV$54:$AV$65)),IFERROR(INDEX($BD$54:$BD$65, ROWS($CH$4:CH41)-ROWS($AJ$54:$AJ$65)-ROWS($AN$54:$AN$65)-ROWS($AR$54:$AR$65)-ROWS($AV$54:$AV$65)-ROWS($AZ$54:$AZ$65)),IFERROR(INDEX($BH$54:$BH$65, ROWS($CH$4:CH41)-ROWS($AJ$54:$AJ$65)-ROWS($AN$54:$AN$65)-ROWS($AR$54:$AR$65)-ROWS($AV$54:$AV$65)-ROWS($AZ$54:$AZ$65)-ROWS($BD$54:$BD$65)), "")))))))</f>
        <v/>
      </c>
      <c r="CI43" s="316" t="str">
        <f t="shared" ca="1" si="44"/>
        <v/>
      </c>
      <c r="CJ43" s="316" t="str">
        <f ca="1">IF(OR(CK43="",CK43=0),"",MAX(CJ$5:CJ42)+1)</f>
        <v/>
      </c>
      <c r="CK43" s="316" t="str">
        <f ca="1">IFERROR(INDEX($AK$54:$AK$65, ROWS($CK$4:CK41)), IFERROR(INDEX($AO$54:$AO$65, ROWS($CK$4:CK41)-ROWS($AK$54:$AK$65)), IFERROR(INDEX($AS$54:$AS$65, ROWS($CK$4:CK41)-ROWS($AK$54:$AK$65)-ROWS($AO$54:$AO$65)),IFERROR(INDEX($AW$54:$AW$65, ROWS($CK$4:CK41)-ROWS($AK$54:$AK$65)-ROWS($AO$54:$AO$65)-ROWS($AS$54:$AS$65)),IFERROR(INDEX($BA$54:$BA$65, ROWS($CK$4:CK41)-ROWS($AK$54:$AK$65)-ROWS($AO$54:$AO$65)-ROWS($AS$54:$AS$65)-ROWS($AW$54:$AW$65)),IFERROR(INDEX($BE$54:$BE$65, ROWS($CK$4:CK41)-ROWS($AK$54:$AK$65)-ROWS($AO$54:$AO$65)-ROWS($AS$54:$AS$65)-ROWS($AW$54:$AW$65)-ROWS($BA$54:$BA$65)),IFERROR(INDEX($BI$54:$BI$65, ROWS($CK$4:CK41)-ROWS($AK$54:$AK$65)-ROWS($AO$54:$AO$65)-ROWS($AS$54:$AS$65)-ROWS($AW$54:$AW$65)-ROWS($BA$54:$BA$65)-ROWS($BE$54:$BE$65)), "")))))))</f>
        <v/>
      </c>
      <c r="CL43" s="316" t="str">
        <f t="shared" ca="1" si="45"/>
        <v/>
      </c>
      <c r="CM43" s="413" t="str">
        <f t="shared" ca="1" si="46"/>
        <v/>
      </c>
      <c r="CN43" s="412" t="str">
        <f>IF(OR(CO43="",CO43=0),"",MAX(CN$5:CN42)+1)</f>
        <v/>
      </c>
      <c r="CO43" s="316">
        <f>IFERROR(INDEX($AJ$70:$AJ$81, ROWS($CO$4:CO41)), IFERROR(INDEX($AN$70:$AN$81, ROWS($CO$4:CO41)-ROWS($AJ$70:$AJ$81)), IFERROR(INDEX($AR$70:$AR$81, ROWS($CO$4:CO41)-ROWS($AJ$70:$AJ$81)-ROWS($AN$70:$AN$81)),IFERROR(INDEX($AV$70:$AV$81, ROWS($CO$4:CO41)-ROWS($AJ$70:$AJ$81)-ROWS($AN$70:$AN$81)-ROWS($AR$70:$AR$81)),IFERROR(INDEX($AZ$70:$AZ$81, ROWS($CO$4:CO41)-ROWS($AJ$70:$AJ$81)-ROWS($AN$70:$AN$81)-ROWS($AR$70:$AR$81)-ROWS($AV$70:$AV$81)),IFERROR(INDEX($BD$70:$BD$81, ROWS($CO$4:CO41)-ROWS($AJ$70:$AJ$81)-ROWS($AN$70:$AN$81)-ROWS($AR$70:$AR$81)-ROWS($AV$70:$AV$81)-ROWS($AZ$70:$AZ$81)),IFERROR(INDEX($BH$70:$BH$81, ROWS($CO$4:CO41)-ROWS($AJ$70:$AJ$81)-ROWS($AN$70:$AN$81)-ROWS($AR$70:$AR$81)-ROWS($AV$70:$AV$81)-ROWS($AZ$70:$AZ$81)-ROWS($BD$70:$BD$81)), "")))))))</f>
        <v>0</v>
      </c>
      <c r="CP43" s="316" t="str">
        <f t="shared" ca="1" si="47"/>
        <v/>
      </c>
      <c r="CQ43" s="316" t="str">
        <f>IF(OR(CR43="",CR43=0),"",MAX(CQ$5:CQ42)+1)</f>
        <v/>
      </c>
      <c r="CR43" s="316">
        <f>IFERROR(INDEX($AK$70:$AK$81, ROWS($CR$4:CR41)), IFERROR(INDEX($AO$70:$AO$81, ROWS($CR$4:CR41)-ROWS($AK$70:$AK$81)), IFERROR(INDEX($AS$70:$AS$81, ROWS($CR$4:CR41)-ROWS($AK$70:$AK$81)-ROWS($AO$70:$AO$81)),IFERROR(INDEX($AW$70:$AW$81, ROWS($CR$4:CR41)-ROWS($AK$70:$AK$81)-ROWS($AO$70:$AO$81)-ROWS($AS$70:$AS$81)),IFERROR(INDEX($BA$70:$BA$81, ROWS($CR$4:CR41)-ROWS($AK$70:$AK$81)-ROWS($AO$70:$AO$81)-ROWS($AS$70:$AS$81)-ROWS($AW$70:$AW$81)),IFERROR(INDEX($BE$70:$BE$81, ROWS($CR$4:CR41)-ROWS($AK$70:$AK$81)-ROWS($AO$70:$AO$81)-ROWS($AS$70:$AS$81)-ROWS($AW$70:$AW$81)-ROWS($BA$70:$BA$81)),IFERROR(INDEX($BI$70:$BI$81, ROWS($CR$4:CR41)-ROWS($AK$70:$AK$81)-ROWS($AO$70:$AO$81)-ROWS($AS$70:$AS$81)-ROWS($AW$70:$AW$81)-ROWS($BA$70:$BA$81)-ROWS($BE$70:$BE$81)), "")))))))</f>
        <v>0</v>
      </c>
      <c r="CS43" s="316" t="str">
        <f t="shared" ca="1" si="48"/>
        <v/>
      </c>
      <c r="CT43" s="413" t="str">
        <f t="shared" ca="1" si="49"/>
        <v/>
      </c>
      <c r="CU43" s="412" t="str">
        <f>IF(OR(CV43="",CV43=0),"",MAX(CU$5:CU42)+1)</f>
        <v/>
      </c>
      <c r="CV43" s="316" t="str">
        <f>IFERROR(INDEX($AJ$86:$AJ$97, ROWS($CV$4:CV41)), IFERROR(INDEX($AN$86:$AN$97, ROWS($CV$4:CV41)-ROWS($AJ$86:$AJ$97)), ""))</f>
        <v/>
      </c>
      <c r="CW43" s="316" t="str">
        <f t="shared" si="50"/>
        <v/>
      </c>
      <c r="CX43" s="316" t="str">
        <f>IF(OR(CY43="",CY43=0),"",MAX(CX$5:CX42)+1)</f>
        <v/>
      </c>
      <c r="CY43" s="316" t="str">
        <f>IFERROR(INDEX($AK$86:$AK$97, ROWS($CY$4:CY41)), IFERROR(INDEX($AO$86:$AO$97, ROWS($CY$4:CY41)-ROWS($AK$86:$AK$97)), ""))</f>
        <v/>
      </c>
      <c r="CZ43" s="316" t="str">
        <f t="shared" si="51"/>
        <v/>
      </c>
      <c r="DA43" s="413" t="str">
        <f t="shared" si="52"/>
        <v/>
      </c>
      <c r="DC43" s="439" t="str">
        <f ca="1">IF(OR(DD43="",DD43=0),"",MAX(DC$25:DC42)+1)</f>
        <v/>
      </c>
      <c r="DD43" s="436" t="str">
        <f t="shared" ca="1" si="110"/>
        <v/>
      </c>
      <c r="DE43" s="422" t="str">
        <f t="shared" ca="1" si="111"/>
        <v/>
      </c>
      <c r="DF43" s="433" t="str">
        <f ca="1">IF(OR(DG43="",DG43=0),"",MAX(DF$25:DF42)+1)</f>
        <v/>
      </c>
      <c r="DG43" s="420" t="str">
        <f t="shared" ca="1" si="112"/>
        <v/>
      </c>
      <c r="DH43" s="422" t="str">
        <f t="shared" ca="1" si="113"/>
        <v/>
      </c>
      <c r="DI43" s="420" t="str">
        <f t="shared" ca="1" si="114"/>
        <v/>
      </c>
      <c r="DJ43" s="422" t="str">
        <f t="shared" ca="1" si="115"/>
        <v/>
      </c>
      <c r="DK43" s="420" t="str">
        <f t="shared" ca="1" si="116"/>
        <v/>
      </c>
      <c r="DL43" s="422" t="str">
        <f t="shared" ca="1" si="117"/>
        <v/>
      </c>
    </row>
    <row r="44" spans="1:123" ht="15" customHeight="1" thickBot="1" x14ac:dyDescent="0.35">
      <c r="I44"/>
      <c r="J44"/>
      <c r="K44"/>
      <c r="L44"/>
      <c r="M44"/>
      <c r="N44"/>
      <c r="O44"/>
      <c r="P44" s="1097" t="s">
        <v>547</v>
      </c>
      <c r="Q44" s="1098"/>
      <c r="R44" s="1098"/>
      <c r="S44" s="1099"/>
      <c r="U44" s="1093" t="s">
        <v>515</v>
      </c>
      <c r="V44" s="1094"/>
      <c r="W44" s="1094"/>
      <c r="X44" s="1095"/>
      <c r="AC44" s="359" t="str">
        <f>IF('Data Entry'!H28="","",'Data Entry'!H28)</f>
        <v/>
      </c>
      <c r="AD44" s="360" t="str">
        <f>IF('Data Entry'!G28="","",'Data Entry'!G28)</f>
        <v/>
      </c>
      <c r="AE44" s="364" t="str">
        <f>IF('Data Entry'!J28="","",'Data Entry'!J28)</f>
        <v/>
      </c>
      <c r="AF44" s="403" t="str">
        <f>IF('Data Entry'!I28="","",'Data Entry'!I28)</f>
        <v/>
      </c>
      <c r="AI44" s="304" t="str">
        <f t="shared" ca="1" si="153"/>
        <v/>
      </c>
      <c r="AJ44" s="305" t="str">
        <f t="shared" ca="1" si="132"/>
        <v/>
      </c>
      <c r="AK44" s="306" t="str">
        <f t="shared" ca="1" si="133"/>
        <v/>
      </c>
      <c r="AL44" s="307" t="str">
        <f t="shared" ca="1" si="134"/>
        <v/>
      </c>
      <c r="AM44" s="304" t="str">
        <f t="shared" ca="1" si="154"/>
        <v/>
      </c>
      <c r="AN44" s="305" t="str">
        <f t="shared" ca="1" si="135"/>
        <v/>
      </c>
      <c r="AO44" s="306" t="str">
        <f t="shared" ca="1" si="136"/>
        <v/>
      </c>
      <c r="AP44" s="307" t="str">
        <f t="shared" ca="1" si="137"/>
        <v/>
      </c>
      <c r="AQ44" s="304" t="str">
        <f t="shared" ca="1" si="155"/>
        <v/>
      </c>
      <c r="AR44" s="305" t="str">
        <f t="shared" ca="1" si="138"/>
        <v/>
      </c>
      <c r="AS44" s="306" t="str">
        <f t="shared" ca="1" si="139"/>
        <v/>
      </c>
      <c r="AT44" s="307" t="str">
        <f t="shared" ca="1" si="140"/>
        <v/>
      </c>
      <c r="AU44" s="304" t="str">
        <f t="shared" ca="1" si="156"/>
        <v/>
      </c>
      <c r="AV44" s="305" t="str">
        <f t="shared" ca="1" si="141"/>
        <v/>
      </c>
      <c r="AW44" s="306" t="str">
        <f t="shared" ca="1" si="142"/>
        <v/>
      </c>
      <c r="AX44" s="307" t="str">
        <f t="shared" ca="1" si="143"/>
        <v/>
      </c>
      <c r="AY44" s="304" t="str">
        <f t="shared" ca="1" si="157"/>
        <v/>
      </c>
      <c r="AZ44" s="305" t="str">
        <f t="shared" ca="1" si="144"/>
        <v/>
      </c>
      <c r="BA44" s="306" t="str">
        <f t="shared" ca="1" si="145"/>
        <v/>
      </c>
      <c r="BB44" s="307" t="str">
        <f t="shared" ca="1" si="146"/>
        <v/>
      </c>
      <c r="BC44" s="304" t="str">
        <f t="shared" ca="1" si="158"/>
        <v/>
      </c>
      <c r="BD44" s="305" t="str">
        <f t="shared" ca="1" si="147"/>
        <v/>
      </c>
      <c r="BE44" s="306" t="str">
        <f t="shared" ca="1" si="148"/>
        <v/>
      </c>
      <c r="BF44" s="307" t="str">
        <f t="shared" ca="1" si="149"/>
        <v/>
      </c>
      <c r="BG44" s="304" t="str">
        <f t="shared" ca="1" si="159"/>
        <v/>
      </c>
      <c r="BH44" s="305" t="str">
        <f t="shared" ca="1" si="150"/>
        <v/>
      </c>
      <c r="BI44" s="306" t="str">
        <f t="shared" ca="1" si="151"/>
        <v/>
      </c>
      <c r="BJ44" s="307" t="str">
        <f t="shared" ca="1" si="152"/>
        <v/>
      </c>
      <c r="BL44" s="412" t="str">
        <f ca="1">IF(OR(BM44="",BM44=0),"",MAX(BL$5:BL43)+1)</f>
        <v/>
      </c>
      <c r="BM44" s="316" t="str">
        <f ca="1">IFERROR(INDEX($AJ$6:$AJ$17, ROWS(BM$4:$BM42)), IFERROR(INDEX($AN$6:$AN$17, ROWS(BM$4:$BM42)-ROWS($AJ$6:$AJ$17)), IFERROR(INDEX($AR$6:$AR$17, ROWS(BM$4:$BM42)-ROWS($AJ$6:$AJ$17)-ROWS($AN$6:$AN$17)),IFERROR(INDEX($AV$6:$AV$17, ROWS(BM$4:$BM42)-ROWS($AJ$6:$AJ$17)-ROWS($AN$6:$AN$17)-ROWS($AR$6:$AR$17)),IFERROR(INDEX($AZ$6:$AZ$17, ROWS(BM$4:$BM42)-ROWS($AJ$6:$AJ$17)-ROWS($AN$6:$AN$17)-ROWS($AR$6:$AR$17)-ROWS($AV$6:$AV$17)),IFERROR(INDEX($BD$6:$BD$17, ROWS(BM$4:$BM42)-ROWS($AJ$6:$AJ$17)-ROWS($AN$6:$AN$17)-ROWS($AR$6:$AR$17)-ROWS($AV$6:$AV$17)-ROWS($AZ$6:$AZ$17)),IFERROR(INDEX($BH$6:$BH$17, ROWS(BM$4:$BM42)-ROWS($AJ$6:$AJ$17)-ROWS($AN$6:$AN$17)-ROWS($AR$6:$AR$17)-ROWS($AV$6:$AV$17)-ROWS($AZ$6:$AZ$17)-ROWS($BD$6:$BD$17)), "")))))))</f>
        <v/>
      </c>
      <c r="BN44" s="316" t="str">
        <f t="shared" ca="1" si="35"/>
        <v/>
      </c>
      <c r="BO44" s="316" t="str">
        <f ca="1">IF(OR(BP44="",BP44=0),"",MAX(BO$5:BO43)+1)</f>
        <v/>
      </c>
      <c r="BP44" s="316" t="str">
        <f ca="1">IFERROR(INDEX($AK$6:$AK$17, ROWS($BP$4:BP42)), IFERROR(INDEX($AO$6:$AO$17, ROWS($BP$4:BP42)-ROWS($AK$6:$AK$17)), IFERROR(INDEX($AS$6:$AS$17, ROWS($BP$4:BP42)-ROWS($AK$6:$AK$17)-ROWS($AO$6:$AO$17)),IFERROR(INDEX($AW$6:$AW$17, ROWS($BP$4:BP42)-ROWS($AK$6:$AK$17)-ROWS($AO$6:$AO$17)-ROWS($AS$6:$AS$17)),IFERROR(INDEX($BA$6:$BA$17, ROWS($BP$4:BP42)-ROWS($AK$6:$AK$17)-ROWS($AO$6:$AO$17)-ROWS($AS$6:$AS$17)-ROWS($AW$6:$AW$17)),IFERROR(INDEX($BE$6:$BE$17, ROWS($BP$4:BP42)-ROWS($AK$6:$AK$17)-ROWS($AO$6:$AO$17)-ROWS($AS$6:$AS$17)-ROWS($AW$6:$AW$17)-ROWS($BA$6:$BA$17)),IFERROR(INDEX($BI$6:$BI$17, ROWS($BP$4:BP42)-ROWS($AK$6:$AK$17)-ROWS($AO$6:$AO$17)-ROWS($AS$6:$AS$17)-ROWS($AW$6:$AW$17)-ROWS($BA$6:$BA$17)-ROWS($BE$6:$BE$17)), "")))))))</f>
        <v/>
      </c>
      <c r="BQ44" s="316" t="str">
        <f t="shared" ca="1" si="36"/>
        <v/>
      </c>
      <c r="BR44" s="413" t="str">
        <f t="shared" ca="1" si="37"/>
        <v/>
      </c>
      <c r="BS44" s="412" t="str">
        <f ca="1">IF(OR(BT44="",BT44=0),"",MAX(BS$5:BS43)+1)</f>
        <v/>
      </c>
      <c r="BT44" s="316" t="str">
        <f ca="1">IFERROR(INDEX($AJ$22:$AJ$33, ROWS($BT$4:BT42)), IFERROR(INDEX($AN$22:$AN$33, ROWS($BT$4:BT42)-ROWS($AJ$22:$AJ$33)), IFERROR(INDEX($AR$22:$AR$33, ROWS($BT$4:BT42)-ROWS($AJ$22:$AJ$33)-ROWS($AN$22:$AN$33)),IFERROR(INDEX($AV$22:$AV$33, ROWS($BT$4:BT42)-ROWS($AJ$22:$AJ$33)-ROWS($AN$22:$AN$33)-ROWS($AR$22:$AR$33)),IFERROR(INDEX($AZ$22:$AZ$33, ROWS($BT$4:BT42)-ROWS($AJ$22:$AJ$33)-ROWS($AN$22:$AN$33)-ROWS($AR$22:$AR$33)-ROWS($AV$22:$AV$33)),IFERROR(INDEX($BD$22:$BD$33, ROWS($BT$4:BT42)-ROWS($AJ$22:$AJ$33)-ROWS($AN$22:$AN$33)-ROWS($AR$22:$AR$33)-ROWS($AV$22:$AV$33)-ROWS($AZ$22:$AZ$33)),IFERROR(INDEX($BH$22:$BH$33, ROWS($BT$4:BT42)-ROWS($AJ$22:$AJ$33)-ROWS($AN$22:$AN$33)-ROWS($AR$22:$AR$33)-ROWS($AV$22:$AV$33)-ROWS($AZ$22:$AZ$33)-ROWS($BD$22:$BD$33)), "")))))))</f>
        <v/>
      </c>
      <c r="BU44" s="316" t="str">
        <f t="shared" ca="1" si="38"/>
        <v/>
      </c>
      <c r="BV44" s="316" t="str">
        <f ca="1">IF(OR(BW44="",BW44=0),"",MAX(BV$5:BV43)+1)</f>
        <v/>
      </c>
      <c r="BW44" s="316" t="str">
        <f ca="1">IFERROR(INDEX($AK$22:$AK$33, ROWS($BW$4:BW42)), IFERROR(INDEX($AO$22:$AO$33, ROWS($BW$4:BW42)-ROWS($AK$22:$AK$33)), IFERROR(INDEX($AS$22:$AS$33, ROWS($BW$4:BW42)-ROWS($AK$22:$AK$33)-ROWS($AO$22:$AO$33)),IFERROR(INDEX($AW$22:$AW$33, ROWS($BW$4:BW42)-ROWS($AK$22:$AK$33)-ROWS($AO$22:$AO$33)-ROWS($AS$22:$AS$33)),IFERROR(INDEX($BA$22:$BA$33, ROWS($BW$4:BW42)-ROWS($AK$22:$AK$33)-ROWS($AO$22:$AO$33)-ROWS($AS$22:$AS$33)-ROWS($AW$22:$AW$33)),IFERROR(INDEX($BE$22:$BE$33, ROWS($BW$4:BW42)-ROWS($AK$22:$AK$33)-ROWS($AO$22:$AO$33)-ROWS($AS$22:$AS$33)-ROWS($AW$22:$AW$33)-ROWS($BA$22:$BA$33)),IFERROR(INDEX($BI$22:$BI$33, ROWS($BW$4:BW42)-ROWS($AK$22:$AK$33)-ROWS($AO$22:$AO$33)-ROWS($AS$22:$AS$33)-ROWS($AW$22:$AW$33)-ROWS($BA$22:$BA$33)-ROWS($BE$22:$BE$33)), "")))))))</f>
        <v/>
      </c>
      <c r="BX44" s="316" t="str">
        <f t="shared" ca="1" si="39"/>
        <v/>
      </c>
      <c r="BY44" s="413" t="str">
        <f t="shared" ca="1" si="40"/>
        <v/>
      </c>
      <c r="BZ44" s="412" t="str">
        <f ca="1">IF(OR(CA44="",CA44=0),"",MAX(BZ$5:BZ43)+1)</f>
        <v/>
      </c>
      <c r="CA44" s="316" t="str">
        <f ca="1">IFERROR(INDEX($AJ$38:$AJ$49, ROWS($CA$4:CA42)), IFERROR(INDEX($AN$38:$AN$49, ROWS($CA$4:CA42)-ROWS($AJ$38:$AJ$49)), IFERROR(INDEX($AR$38:$AR$49, ROWS($CA$4:CA42)-ROWS($AJ$38:$AJ$49)-ROWS($AN$38:$AN$49)),IFERROR(INDEX($AV$38:$AV$49, ROWS($CA$4:CA42)-ROWS($AJ$38:$AJ$49)-ROWS($AN$38:$AN$49)-ROWS($AR$38:$AR$49)),IFERROR(INDEX($AZ$38:$AZ$49, ROWS($CA$4:CA42)-ROWS($AJ$38:$AJ$49)-ROWS($AN$38:$AN$49)-ROWS($AR$38:$AR$49)-ROWS($AV$38:$AV$49)),IFERROR(INDEX($BD$38:$BD$49, ROWS($CA$4:CA42)-ROWS($AJ$38:$AJ$49)-ROWS($AN$38:$AN$49)-ROWS($AR$38:$AR$49)-ROWS($AV$38:$AV$49)-ROWS($AZ$38:$AZ$49)),IFERROR(INDEX($BH$38:$BH$49, ROWS($CA$4:CA42)-ROWS($AJ$38:$AJ$49)-ROWS($AN$38:$AN$49)-ROWS($AR$38:$AR$49)-ROWS($AV$38:$AV$49)-ROWS($AZ$38:$AZ$49)-ROWS($BD$38:$BD$49)), "")))))))</f>
        <v/>
      </c>
      <c r="CB44" s="316" t="str">
        <f t="shared" ca="1" si="41"/>
        <v/>
      </c>
      <c r="CC44" s="316" t="str">
        <f ca="1">IF(OR(CD44="",CD44=0),"",MAX(CC$5:CC43)+1)</f>
        <v/>
      </c>
      <c r="CD44" s="316" t="str">
        <f ca="1">IFERROR(INDEX($AK$38:$AK$49, ROWS($CD$4:CD42)), IFERROR(INDEX($AO$38:$AO$49, ROWS($CD$4:CD42)-ROWS($AK$38:$AK$49)), IFERROR(INDEX($AS$38:$AS$49, ROWS($CD$4:CD42)-ROWS($AK$38:$AK$49)-ROWS($AO$38:$AO$49)),IFERROR(INDEX($AW$38:$AW$49, ROWS($CD$4:CD42)-ROWS($AK$38:$AK$49)-ROWS($AO$38:$AO$49)-ROWS($AS$38:$AS$49)),IFERROR(INDEX($BA$38:$BA$49, ROWS($CD$4:CD42)-ROWS($AK$38:$AK$49)-ROWS($AO$38:$AO$49)-ROWS($AS$38:$AS$49)-ROWS($AW$38:$AW$49)),IFERROR(INDEX($BE$38:$BE$49, ROWS($CD$4:CD42)-ROWS($AK$38:$AK$49)-ROWS($AO$38:$AO$49)-ROWS($AS$38:$AS$49)-ROWS($AW$38:$AW$49)-ROWS($BA$38:$BA$49)),IFERROR(INDEX($BI$38:$BI$49, ROWS($CD$4:CD42)-ROWS($AK$38:$AK$49)-ROWS($AO$38:$AO$49)-ROWS($AS$38:$AS$49)-ROWS($AW$38:$AW$49)-ROWS($BA$38:$BA$49)-ROWS($BE$38:$BE$49)), "")))))))</f>
        <v/>
      </c>
      <c r="CE44" s="316" t="str">
        <f t="shared" ca="1" si="42"/>
        <v/>
      </c>
      <c r="CF44" s="413" t="str">
        <f t="shared" ca="1" si="43"/>
        <v/>
      </c>
      <c r="CG44" s="412" t="str">
        <f ca="1">IF(OR(CH44="",CH44=0),"",MAX(CG$5:CG43)+1)</f>
        <v/>
      </c>
      <c r="CH44" s="316" t="str">
        <f ca="1">IFERROR(INDEX($AJ$54:$AJ$65, ROWS($CH$4:CH42)), IFERROR(INDEX($AN$54:$AN$65, ROWS($CH$4:CH42)-ROWS($AJ$54:$AJ$65)), IFERROR(INDEX($AR$54:$AR$65, ROWS($CH$4:CH42)-ROWS($AJ$54:$AJ$65)-ROWS($AN$54:$AN$65)),IFERROR(INDEX($AV$54:$AV$65, ROWS($CH$4:CH42)-ROWS($AJ$54:$AJ$65)-ROWS($AN$54:$AN$65)-ROWS($AR$54:$AR$65)),IFERROR(INDEX($AZ$54:$AZ$65, ROWS($CH$4:CH42)-ROWS($AJ$54:$AJ$65)-ROWS($AN$54:$AN$65)-ROWS($AR$54:$AR$65)-ROWS($AV$54:$AV$65)),IFERROR(INDEX($BD$54:$BD$65, ROWS($CH$4:CH42)-ROWS($AJ$54:$AJ$65)-ROWS($AN$54:$AN$65)-ROWS($AR$54:$AR$65)-ROWS($AV$54:$AV$65)-ROWS($AZ$54:$AZ$65)),IFERROR(INDEX($BH$54:$BH$65, ROWS($CH$4:CH42)-ROWS($AJ$54:$AJ$65)-ROWS($AN$54:$AN$65)-ROWS($AR$54:$AR$65)-ROWS($AV$54:$AV$65)-ROWS($AZ$54:$AZ$65)-ROWS($BD$54:$BD$65)), "")))))))</f>
        <v/>
      </c>
      <c r="CI44" s="316" t="str">
        <f t="shared" ca="1" si="44"/>
        <v/>
      </c>
      <c r="CJ44" s="316" t="str">
        <f ca="1">IF(OR(CK44="",CK44=0),"",MAX(CJ$5:CJ43)+1)</f>
        <v/>
      </c>
      <c r="CK44" s="316" t="str">
        <f ca="1">IFERROR(INDEX($AK$54:$AK$65, ROWS($CK$4:CK42)), IFERROR(INDEX($AO$54:$AO$65, ROWS($CK$4:CK42)-ROWS($AK$54:$AK$65)), IFERROR(INDEX($AS$54:$AS$65, ROWS($CK$4:CK42)-ROWS($AK$54:$AK$65)-ROWS($AO$54:$AO$65)),IFERROR(INDEX($AW$54:$AW$65, ROWS($CK$4:CK42)-ROWS($AK$54:$AK$65)-ROWS($AO$54:$AO$65)-ROWS($AS$54:$AS$65)),IFERROR(INDEX($BA$54:$BA$65, ROWS($CK$4:CK42)-ROWS($AK$54:$AK$65)-ROWS($AO$54:$AO$65)-ROWS($AS$54:$AS$65)-ROWS($AW$54:$AW$65)),IFERROR(INDEX($BE$54:$BE$65, ROWS($CK$4:CK42)-ROWS($AK$54:$AK$65)-ROWS($AO$54:$AO$65)-ROWS($AS$54:$AS$65)-ROWS($AW$54:$AW$65)-ROWS($BA$54:$BA$65)),IFERROR(INDEX($BI$54:$BI$65, ROWS($CK$4:CK42)-ROWS($AK$54:$AK$65)-ROWS($AO$54:$AO$65)-ROWS($AS$54:$AS$65)-ROWS($AW$54:$AW$65)-ROWS($BA$54:$BA$65)-ROWS($BE$54:$BE$65)), "")))))))</f>
        <v/>
      </c>
      <c r="CL44" s="316" t="str">
        <f t="shared" ca="1" si="45"/>
        <v/>
      </c>
      <c r="CM44" s="413" t="str">
        <f t="shared" ca="1" si="46"/>
        <v/>
      </c>
      <c r="CN44" s="412" t="str">
        <f>IF(OR(CO44="",CO44=0),"",MAX(CN$5:CN43)+1)</f>
        <v/>
      </c>
      <c r="CO44" s="316">
        <f>IFERROR(INDEX($AJ$70:$AJ$81, ROWS($CO$4:CO42)), IFERROR(INDEX($AN$70:$AN$81, ROWS($CO$4:CO42)-ROWS($AJ$70:$AJ$81)), IFERROR(INDEX($AR$70:$AR$81, ROWS($CO$4:CO42)-ROWS($AJ$70:$AJ$81)-ROWS($AN$70:$AN$81)),IFERROR(INDEX($AV$70:$AV$81, ROWS($CO$4:CO42)-ROWS($AJ$70:$AJ$81)-ROWS($AN$70:$AN$81)-ROWS($AR$70:$AR$81)),IFERROR(INDEX($AZ$70:$AZ$81, ROWS($CO$4:CO42)-ROWS($AJ$70:$AJ$81)-ROWS($AN$70:$AN$81)-ROWS($AR$70:$AR$81)-ROWS($AV$70:$AV$81)),IFERROR(INDEX($BD$70:$BD$81, ROWS($CO$4:CO42)-ROWS($AJ$70:$AJ$81)-ROWS($AN$70:$AN$81)-ROWS($AR$70:$AR$81)-ROWS($AV$70:$AV$81)-ROWS($AZ$70:$AZ$81)),IFERROR(INDEX($BH$70:$BH$81, ROWS($CO$4:CO42)-ROWS($AJ$70:$AJ$81)-ROWS($AN$70:$AN$81)-ROWS($AR$70:$AR$81)-ROWS($AV$70:$AV$81)-ROWS($AZ$70:$AZ$81)-ROWS($BD$70:$BD$81)), "")))))))</f>
        <v>0</v>
      </c>
      <c r="CP44" s="316" t="str">
        <f t="shared" ca="1" si="47"/>
        <v/>
      </c>
      <c r="CQ44" s="316" t="str">
        <f>IF(OR(CR44="",CR44=0),"",MAX(CQ$5:CQ43)+1)</f>
        <v/>
      </c>
      <c r="CR44" s="316">
        <f>IFERROR(INDEX($AK$70:$AK$81, ROWS($CR$4:CR42)), IFERROR(INDEX($AO$70:$AO$81, ROWS($CR$4:CR42)-ROWS($AK$70:$AK$81)), IFERROR(INDEX($AS$70:$AS$81, ROWS($CR$4:CR42)-ROWS($AK$70:$AK$81)-ROWS($AO$70:$AO$81)),IFERROR(INDEX($AW$70:$AW$81, ROWS($CR$4:CR42)-ROWS($AK$70:$AK$81)-ROWS($AO$70:$AO$81)-ROWS($AS$70:$AS$81)),IFERROR(INDEX($BA$70:$BA$81, ROWS($CR$4:CR42)-ROWS($AK$70:$AK$81)-ROWS($AO$70:$AO$81)-ROWS($AS$70:$AS$81)-ROWS($AW$70:$AW$81)),IFERROR(INDEX($BE$70:$BE$81, ROWS($CR$4:CR42)-ROWS($AK$70:$AK$81)-ROWS($AO$70:$AO$81)-ROWS($AS$70:$AS$81)-ROWS($AW$70:$AW$81)-ROWS($BA$70:$BA$81)),IFERROR(INDEX($BI$70:$BI$81, ROWS($CR$4:CR42)-ROWS($AK$70:$AK$81)-ROWS($AO$70:$AO$81)-ROWS($AS$70:$AS$81)-ROWS($AW$70:$AW$81)-ROWS($BA$70:$BA$81)-ROWS($BE$70:$BE$81)), "")))))))</f>
        <v>0</v>
      </c>
      <c r="CS44" s="316" t="str">
        <f t="shared" ca="1" si="48"/>
        <v/>
      </c>
      <c r="CT44" s="413" t="str">
        <f t="shared" ca="1" si="49"/>
        <v/>
      </c>
      <c r="CU44" s="412" t="str">
        <f>IF(OR(CV44="",CV44=0),"",MAX(CU$5:CU43)+1)</f>
        <v/>
      </c>
      <c r="CV44" s="316" t="str">
        <f>IFERROR(INDEX($AJ$86:$AJ$97, ROWS($CV$4:CV42)), IFERROR(INDEX($AN$86:$AN$97, ROWS($CV$4:CV42)-ROWS($AJ$86:$AJ$97)), ""))</f>
        <v/>
      </c>
      <c r="CW44" s="316" t="str">
        <f t="shared" si="50"/>
        <v/>
      </c>
      <c r="CX44" s="316" t="str">
        <f>IF(OR(CY44="",CY44=0),"",MAX(CX$5:CX43)+1)</f>
        <v/>
      </c>
      <c r="CY44" s="316" t="str">
        <f>IFERROR(INDEX($AK$86:$AK$97, ROWS($CY$4:CY42)), IFERROR(INDEX($AO$86:$AO$97, ROWS($CY$4:CY42)-ROWS($AK$86:$AK$97)), ""))</f>
        <v/>
      </c>
      <c r="CZ44" s="316" t="str">
        <f t="shared" si="51"/>
        <v/>
      </c>
      <c r="DA44" s="413" t="str">
        <f t="shared" si="52"/>
        <v/>
      </c>
      <c r="DC44" s="1167" t="s">
        <v>488</v>
      </c>
      <c r="DD44" s="1168"/>
      <c r="DE44" s="1168"/>
      <c r="DF44" s="1168"/>
      <c r="DG44" s="1168"/>
      <c r="DH44" s="1168"/>
      <c r="DI44" s="1168"/>
      <c r="DJ44" s="1168"/>
      <c r="DK44" s="1168"/>
      <c r="DL44" s="1169"/>
      <c r="DM44" s="292"/>
      <c r="DN44" s="1199" t="s">
        <v>488</v>
      </c>
      <c r="DO44" s="1200"/>
      <c r="DP44" s="1200"/>
      <c r="DQ44" s="1200"/>
      <c r="DR44" s="1200"/>
      <c r="DS44" s="1201"/>
    </row>
    <row r="45" spans="1:123" ht="15" customHeight="1" thickBot="1" x14ac:dyDescent="0.35">
      <c r="I45"/>
      <c r="J45"/>
      <c r="K45"/>
      <c r="L45"/>
      <c r="M45"/>
      <c r="N45"/>
      <c r="O45"/>
      <c r="P45" s="1175" t="s">
        <v>548</v>
      </c>
      <c r="Q45" s="1176"/>
      <c r="R45" s="450" t="s">
        <v>5</v>
      </c>
      <c r="S45" s="451" t="s">
        <v>193</v>
      </c>
      <c r="T45"/>
      <c r="U45" s="1187" t="s">
        <v>516</v>
      </c>
      <c r="V45" s="1188"/>
      <c r="W45" s="367" t="s">
        <v>5</v>
      </c>
      <c r="X45" s="368" t="s">
        <v>193</v>
      </c>
      <c r="AI45" s="304" t="str">
        <f t="shared" ca="1" si="153"/>
        <v/>
      </c>
      <c r="AJ45" s="305" t="str">
        <f t="shared" ca="1" si="132"/>
        <v/>
      </c>
      <c r="AK45" s="306" t="str">
        <f t="shared" ca="1" si="133"/>
        <v/>
      </c>
      <c r="AL45" s="307" t="str">
        <f t="shared" ca="1" si="134"/>
        <v/>
      </c>
      <c r="AM45" s="304" t="str">
        <f t="shared" ca="1" si="154"/>
        <v/>
      </c>
      <c r="AN45" s="305" t="str">
        <f t="shared" ca="1" si="135"/>
        <v/>
      </c>
      <c r="AO45" s="306" t="str">
        <f t="shared" ca="1" si="136"/>
        <v/>
      </c>
      <c r="AP45" s="307" t="str">
        <f t="shared" ca="1" si="137"/>
        <v/>
      </c>
      <c r="AQ45" s="304" t="str">
        <f t="shared" ca="1" si="155"/>
        <v/>
      </c>
      <c r="AR45" s="305" t="str">
        <f t="shared" ca="1" si="138"/>
        <v/>
      </c>
      <c r="AS45" s="306" t="str">
        <f t="shared" ca="1" si="139"/>
        <v/>
      </c>
      <c r="AT45" s="307" t="str">
        <f t="shared" ca="1" si="140"/>
        <v/>
      </c>
      <c r="AU45" s="304" t="str">
        <f t="shared" ca="1" si="156"/>
        <v/>
      </c>
      <c r="AV45" s="305" t="str">
        <f t="shared" ca="1" si="141"/>
        <v/>
      </c>
      <c r="AW45" s="306" t="str">
        <f t="shared" ca="1" si="142"/>
        <v/>
      </c>
      <c r="AX45" s="307" t="str">
        <f t="shared" ca="1" si="143"/>
        <v/>
      </c>
      <c r="AY45" s="304" t="str">
        <f t="shared" ca="1" si="157"/>
        <v/>
      </c>
      <c r="AZ45" s="305" t="str">
        <f t="shared" ca="1" si="144"/>
        <v/>
      </c>
      <c r="BA45" s="306" t="str">
        <f t="shared" ca="1" si="145"/>
        <v/>
      </c>
      <c r="BB45" s="307" t="str">
        <f t="shared" ca="1" si="146"/>
        <v/>
      </c>
      <c r="BC45" s="304" t="str">
        <f t="shared" ca="1" si="158"/>
        <v/>
      </c>
      <c r="BD45" s="305" t="str">
        <f t="shared" ca="1" si="147"/>
        <v/>
      </c>
      <c r="BE45" s="306" t="str">
        <f t="shared" ca="1" si="148"/>
        <v/>
      </c>
      <c r="BF45" s="307" t="str">
        <f t="shared" ca="1" si="149"/>
        <v/>
      </c>
      <c r="BG45" s="304" t="str">
        <f t="shared" ca="1" si="159"/>
        <v/>
      </c>
      <c r="BH45" s="305" t="str">
        <f t="shared" ca="1" si="150"/>
        <v/>
      </c>
      <c r="BI45" s="306" t="str">
        <f t="shared" ca="1" si="151"/>
        <v/>
      </c>
      <c r="BJ45" s="307" t="str">
        <f t="shared" ca="1" si="152"/>
        <v/>
      </c>
      <c r="BL45" s="412" t="str">
        <f ca="1">IF(OR(BM45="",BM45=0),"",MAX(BL$5:BL44)+1)</f>
        <v/>
      </c>
      <c r="BM45" s="316" t="str">
        <f ca="1">IFERROR(INDEX($AJ$6:$AJ$17, ROWS(BM$4:$BM43)), IFERROR(INDEX($AN$6:$AN$17, ROWS(BM$4:$BM43)-ROWS($AJ$6:$AJ$17)), IFERROR(INDEX($AR$6:$AR$17, ROWS(BM$4:$BM43)-ROWS($AJ$6:$AJ$17)-ROWS($AN$6:$AN$17)),IFERROR(INDEX($AV$6:$AV$17, ROWS(BM$4:$BM43)-ROWS($AJ$6:$AJ$17)-ROWS($AN$6:$AN$17)-ROWS($AR$6:$AR$17)),IFERROR(INDEX($AZ$6:$AZ$17, ROWS(BM$4:$BM43)-ROWS($AJ$6:$AJ$17)-ROWS($AN$6:$AN$17)-ROWS($AR$6:$AR$17)-ROWS($AV$6:$AV$17)),IFERROR(INDEX($BD$6:$BD$17, ROWS(BM$4:$BM43)-ROWS($AJ$6:$AJ$17)-ROWS($AN$6:$AN$17)-ROWS($AR$6:$AR$17)-ROWS($AV$6:$AV$17)-ROWS($AZ$6:$AZ$17)),IFERROR(INDEX($BH$6:$BH$17, ROWS(BM$4:$BM43)-ROWS($AJ$6:$AJ$17)-ROWS($AN$6:$AN$17)-ROWS($AR$6:$AR$17)-ROWS($AV$6:$AV$17)-ROWS($AZ$6:$AZ$17)-ROWS($BD$6:$BD$17)), "")))))))</f>
        <v/>
      </c>
      <c r="BN45" s="316" t="str">
        <f t="shared" ca="1" si="35"/>
        <v/>
      </c>
      <c r="BO45" s="316" t="str">
        <f ca="1">IF(OR(BP45="",BP45=0),"",MAX(BO$5:BO44)+1)</f>
        <v/>
      </c>
      <c r="BP45" s="316" t="str">
        <f ca="1">IFERROR(INDEX($AK$6:$AK$17, ROWS($BP$4:BP43)), IFERROR(INDEX($AO$6:$AO$17, ROWS($BP$4:BP43)-ROWS($AK$6:$AK$17)), IFERROR(INDEX($AS$6:$AS$17, ROWS($BP$4:BP43)-ROWS($AK$6:$AK$17)-ROWS($AO$6:$AO$17)),IFERROR(INDEX($AW$6:$AW$17, ROWS($BP$4:BP43)-ROWS($AK$6:$AK$17)-ROWS($AO$6:$AO$17)-ROWS($AS$6:$AS$17)),IFERROR(INDEX($BA$6:$BA$17, ROWS($BP$4:BP43)-ROWS($AK$6:$AK$17)-ROWS($AO$6:$AO$17)-ROWS($AS$6:$AS$17)-ROWS($AW$6:$AW$17)),IFERROR(INDEX($BE$6:$BE$17, ROWS($BP$4:BP43)-ROWS($AK$6:$AK$17)-ROWS($AO$6:$AO$17)-ROWS($AS$6:$AS$17)-ROWS($AW$6:$AW$17)-ROWS($BA$6:$BA$17)),IFERROR(INDEX($BI$6:$BI$17, ROWS($BP$4:BP43)-ROWS($AK$6:$AK$17)-ROWS($AO$6:$AO$17)-ROWS($AS$6:$AS$17)-ROWS($AW$6:$AW$17)-ROWS($BA$6:$BA$17)-ROWS($BE$6:$BE$17)), "")))))))</f>
        <v/>
      </c>
      <c r="BQ45" s="316" t="str">
        <f t="shared" ca="1" si="36"/>
        <v/>
      </c>
      <c r="BR45" s="413" t="str">
        <f t="shared" ca="1" si="37"/>
        <v/>
      </c>
      <c r="BS45" s="412" t="str">
        <f ca="1">IF(OR(BT45="",BT45=0),"",MAX(BS$5:BS44)+1)</f>
        <v/>
      </c>
      <c r="BT45" s="316" t="str">
        <f ca="1">IFERROR(INDEX($AJ$22:$AJ$33, ROWS($BT$4:BT43)), IFERROR(INDEX($AN$22:$AN$33, ROWS($BT$4:BT43)-ROWS($AJ$22:$AJ$33)), IFERROR(INDEX($AR$22:$AR$33, ROWS($BT$4:BT43)-ROWS($AJ$22:$AJ$33)-ROWS($AN$22:$AN$33)),IFERROR(INDEX($AV$22:$AV$33, ROWS($BT$4:BT43)-ROWS($AJ$22:$AJ$33)-ROWS($AN$22:$AN$33)-ROWS($AR$22:$AR$33)),IFERROR(INDEX($AZ$22:$AZ$33, ROWS($BT$4:BT43)-ROWS($AJ$22:$AJ$33)-ROWS($AN$22:$AN$33)-ROWS($AR$22:$AR$33)-ROWS($AV$22:$AV$33)),IFERROR(INDEX($BD$22:$BD$33, ROWS($BT$4:BT43)-ROWS($AJ$22:$AJ$33)-ROWS($AN$22:$AN$33)-ROWS($AR$22:$AR$33)-ROWS($AV$22:$AV$33)-ROWS($AZ$22:$AZ$33)),IFERROR(INDEX($BH$22:$BH$33, ROWS($BT$4:BT43)-ROWS($AJ$22:$AJ$33)-ROWS($AN$22:$AN$33)-ROWS($AR$22:$AR$33)-ROWS($AV$22:$AV$33)-ROWS($AZ$22:$AZ$33)-ROWS($BD$22:$BD$33)), "")))))))</f>
        <v/>
      </c>
      <c r="BU45" s="316" t="str">
        <f t="shared" ca="1" si="38"/>
        <v/>
      </c>
      <c r="BV45" s="316" t="str">
        <f ca="1">IF(OR(BW45="",BW45=0),"",MAX(BV$5:BV44)+1)</f>
        <v/>
      </c>
      <c r="BW45" s="316" t="str">
        <f ca="1">IFERROR(INDEX($AK$22:$AK$33, ROWS($BW$4:BW43)), IFERROR(INDEX($AO$22:$AO$33, ROWS($BW$4:BW43)-ROWS($AK$22:$AK$33)), IFERROR(INDEX($AS$22:$AS$33, ROWS($BW$4:BW43)-ROWS($AK$22:$AK$33)-ROWS($AO$22:$AO$33)),IFERROR(INDEX($AW$22:$AW$33, ROWS($BW$4:BW43)-ROWS($AK$22:$AK$33)-ROWS($AO$22:$AO$33)-ROWS($AS$22:$AS$33)),IFERROR(INDEX($BA$22:$BA$33, ROWS($BW$4:BW43)-ROWS($AK$22:$AK$33)-ROWS($AO$22:$AO$33)-ROWS($AS$22:$AS$33)-ROWS($AW$22:$AW$33)),IFERROR(INDEX($BE$22:$BE$33, ROWS($BW$4:BW43)-ROWS($AK$22:$AK$33)-ROWS($AO$22:$AO$33)-ROWS($AS$22:$AS$33)-ROWS($AW$22:$AW$33)-ROWS($BA$22:$BA$33)),IFERROR(INDEX($BI$22:$BI$33, ROWS($BW$4:BW43)-ROWS($AK$22:$AK$33)-ROWS($AO$22:$AO$33)-ROWS($AS$22:$AS$33)-ROWS($AW$22:$AW$33)-ROWS($BA$22:$BA$33)-ROWS($BE$22:$BE$33)), "")))))))</f>
        <v/>
      </c>
      <c r="BX45" s="316" t="str">
        <f t="shared" ca="1" si="39"/>
        <v/>
      </c>
      <c r="BY45" s="413" t="str">
        <f t="shared" ca="1" si="40"/>
        <v/>
      </c>
      <c r="BZ45" s="412" t="str">
        <f ca="1">IF(OR(CA45="",CA45=0),"",MAX(BZ$5:BZ44)+1)</f>
        <v/>
      </c>
      <c r="CA45" s="316" t="str">
        <f ca="1">IFERROR(INDEX($AJ$38:$AJ$49, ROWS($CA$4:CA43)), IFERROR(INDEX($AN$38:$AN$49, ROWS($CA$4:CA43)-ROWS($AJ$38:$AJ$49)), IFERROR(INDEX($AR$38:$AR$49, ROWS($CA$4:CA43)-ROWS($AJ$38:$AJ$49)-ROWS($AN$38:$AN$49)),IFERROR(INDEX($AV$38:$AV$49, ROWS($CA$4:CA43)-ROWS($AJ$38:$AJ$49)-ROWS($AN$38:$AN$49)-ROWS($AR$38:$AR$49)),IFERROR(INDEX($AZ$38:$AZ$49, ROWS($CA$4:CA43)-ROWS($AJ$38:$AJ$49)-ROWS($AN$38:$AN$49)-ROWS($AR$38:$AR$49)-ROWS($AV$38:$AV$49)),IFERROR(INDEX($BD$38:$BD$49, ROWS($CA$4:CA43)-ROWS($AJ$38:$AJ$49)-ROWS($AN$38:$AN$49)-ROWS($AR$38:$AR$49)-ROWS($AV$38:$AV$49)-ROWS($AZ$38:$AZ$49)),IFERROR(INDEX($BH$38:$BH$49, ROWS($CA$4:CA43)-ROWS($AJ$38:$AJ$49)-ROWS($AN$38:$AN$49)-ROWS($AR$38:$AR$49)-ROWS($AV$38:$AV$49)-ROWS($AZ$38:$AZ$49)-ROWS($BD$38:$BD$49)), "")))))))</f>
        <v/>
      </c>
      <c r="CB45" s="316" t="str">
        <f t="shared" ca="1" si="41"/>
        <v/>
      </c>
      <c r="CC45" s="316" t="str">
        <f ca="1">IF(OR(CD45="",CD45=0),"",MAX(CC$5:CC44)+1)</f>
        <v/>
      </c>
      <c r="CD45" s="316" t="str">
        <f ca="1">IFERROR(INDEX($AK$38:$AK$49, ROWS($CD$4:CD43)), IFERROR(INDEX($AO$38:$AO$49, ROWS($CD$4:CD43)-ROWS($AK$38:$AK$49)), IFERROR(INDEX($AS$38:$AS$49, ROWS($CD$4:CD43)-ROWS($AK$38:$AK$49)-ROWS($AO$38:$AO$49)),IFERROR(INDEX($AW$38:$AW$49, ROWS($CD$4:CD43)-ROWS($AK$38:$AK$49)-ROWS($AO$38:$AO$49)-ROWS($AS$38:$AS$49)),IFERROR(INDEX($BA$38:$BA$49, ROWS($CD$4:CD43)-ROWS($AK$38:$AK$49)-ROWS($AO$38:$AO$49)-ROWS($AS$38:$AS$49)-ROWS($AW$38:$AW$49)),IFERROR(INDEX($BE$38:$BE$49, ROWS($CD$4:CD43)-ROWS($AK$38:$AK$49)-ROWS($AO$38:$AO$49)-ROWS($AS$38:$AS$49)-ROWS($AW$38:$AW$49)-ROWS($BA$38:$BA$49)),IFERROR(INDEX($BI$38:$BI$49, ROWS($CD$4:CD43)-ROWS($AK$38:$AK$49)-ROWS($AO$38:$AO$49)-ROWS($AS$38:$AS$49)-ROWS($AW$38:$AW$49)-ROWS($BA$38:$BA$49)-ROWS($BE$38:$BE$49)), "")))))))</f>
        <v/>
      </c>
      <c r="CE45" s="316" t="str">
        <f t="shared" ca="1" si="42"/>
        <v/>
      </c>
      <c r="CF45" s="413" t="str">
        <f t="shared" ca="1" si="43"/>
        <v/>
      </c>
      <c r="CG45" s="412" t="str">
        <f ca="1">IF(OR(CH45="",CH45=0),"",MAX(CG$5:CG44)+1)</f>
        <v/>
      </c>
      <c r="CH45" s="316" t="str">
        <f ca="1">IFERROR(INDEX($AJ$54:$AJ$65, ROWS($CH$4:CH43)), IFERROR(INDEX($AN$54:$AN$65, ROWS($CH$4:CH43)-ROWS($AJ$54:$AJ$65)), IFERROR(INDEX($AR$54:$AR$65, ROWS($CH$4:CH43)-ROWS($AJ$54:$AJ$65)-ROWS($AN$54:$AN$65)),IFERROR(INDEX($AV$54:$AV$65, ROWS($CH$4:CH43)-ROWS($AJ$54:$AJ$65)-ROWS($AN$54:$AN$65)-ROWS($AR$54:$AR$65)),IFERROR(INDEX($AZ$54:$AZ$65, ROWS($CH$4:CH43)-ROWS($AJ$54:$AJ$65)-ROWS($AN$54:$AN$65)-ROWS($AR$54:$AR$65)-ROWS($AV$54:$AV$65)),IFERROR(INDEX($BD$54:$BD$65, ROWS($CH$4:CH43)-ROWS($AJ$54:$AJ$65)-ROWS($AN$54:$AN$65)-ROWS($AR$54:$AR$65)-ROWS($AV$54:$AV$65)-ROWS($AZ$54:$AZ$65)),IFERROR(INDEX($BH$54:$BH$65, ROWS($CH$4:CH43)-ROWS($AJ$54:$AJ$65)-ROWS($AN$54:$AN$65)-ROWS($AR$54:$AR$65)-ROWS($AV$54:$AV$65)-ROWS($AZ$54:$AZ$65)-ROWS($BD$54:$BD$65)), "")))))))</f>
        <v/>
      </c>
      <c r="CI45" s="316" t="str">
        <f t="shared" ca="1" si="44"/>
        <v/>
      </c>
      <c r="CJ45" s="316" t="str">
        <f ca="1">IF(OR(CK45="",CK45=0),"",MAX(CJ$5:CJ44)+1)</f>
        <v/>
      </c>
      <c r="CK45" s="316" t="str">
        <f ca="1">IFERROR(INDEX($AK$54:$AK$65, ROWS($CK$4:CK43)), IFERROR(INDEX($AO$54:$AO$65, ROWS($CK$4:CK43)-ROWS($AK$54:$AK$65)), IFERROR(INDEX($AS$54:$AS$65, ROWS($CK$4:CK43)-ROWS($AK$54:$AK$65)-ROWS($AO$54:$AO$65)),IFERROR(INDEX($AW$54:$AW$65, ROWS($CK$4:CK43)-ROWS($AK$54:$AK$65)-ROWS($AO$54:$AO$65)-ROWS($AS$54:$AS$65)),IFERROR(INDEX($BA$54:$BA$65, ROWS($CK$4:CK43)-ROWS($AK$54:$AK$65)-ROWS($AO$54:$AO$65)-ROWS($AS$54:$AS$65)-ROWS($AW$54:$AW$65)),IFERROR(INDEX($BE$54:$BE$65, ROWS($CK$4:CK43)-ROWS($AK$54:$AK$65)-ROWS($AO$54:$AO$65)-ROWS($AS$54:$AS$65)-ROWS($AW$54:$AW$65)-ROWS($BA$54:$BA$65)),IFERROR(INDEX($BI$54:$BI$65, ROWS($CK$4:CK43)-ROWS($AK$54:$AK$65)-ROWS($AO$54:$AO$65)-ROWS($AS$54:$AS$65)-ROWS($AW$54:$AW$65)-ROWS($BA$54:$BA$65)-ROWS($BE$54:$BE$65)), "")))))))</f>
        <v/>
      </c>
      <c r="CL45" s="316" t="str">
        <f t="shared" ca="1" si="45"/>
        <v/>
      </c>
      <c r="CM45" s="413" t="str">
        <f t="shared" ca="1" si="46"/>
        <v/>
      </c>
      <c r="CN45" s="412" t="str">
        <f>IF(OR(CO45="",CO45=0),"",MAX(CN$5:CN44)+1)</f>
        <v/>
      </c>
      <c r="CO45" s="316">
        <f>IFERROR(INDEX($AJ$70:$AJ$81, ROWS($CO$4:CO43)), IFERROR(INDEX($AN$70:$AN$81, ROWS($CO$4:CO43)-ROWS($AJ$70:$AJ$81)), IFERROR(INDEX($AR$70:$AR$81, ROWS($CO$4:CO43)-ROWS($AJ$70:$AJ$81)-ROWS($AN$70:$AN$81)),IFERROR(INDEX($AV$70:$AV$81, ROWS($CO$4:CO43)-ROWS($AJ$70:$AJ$81)-ROWS($AN$70:$AN$81)-ROWS($AR$70:$AR$81)),IFERROR(INDEX($AZ$70:$AZ$81, ROWS($CO$4:CO43)-ROWS($AJ$70:$AJ$81)-ROWS($AN$70:$AN$81)-ROWS($AR$70:$AR$81)-ROWS($AV$70:$AV$81)),IFERROR(INDEX($BD$70:$BD$81, ROWS($CO$4:CO43)-ROWS($AJ$70:$AJ$81)-ROWS($AN$70:$AN$81)-ROWS($AR$70:$AR$81)-ROWS($AV$70:$AV$81)-ROWS($AZ$70:$AZ$81)),IFERROR(INDEX($BH$70:$BH$81, ROWS($CO$4:CO43)-ROWS($AJ$70:$AJ$81)-ROWS($AN$70:$AN$81)-ROWS($AR$70:$AR$81)-ROWS($AV$70:$AV$81)-ROWS($AZ$70:$AZ$81)-ROWS($BD$70:$BD$81)), "")))))))</f>
        <v>0</v>
      </c>
      <c r="CP45" s="316" t="str">
        <f t="shared" ca="1" si="47"/>
        <v/>
      </c>
      <c r="CQ45" s="316" t="str">
        <f>IF(OR(CR45="",CR45=0),"",MAX(CQ$5:CQ44)+1)</f>
        <v/>
      </c>
      <c r="CR45" s="316">
        <f>IFERROR(INDEX($AK$70:$AK$81, ROWS($CR$4:CR43)), IFERROR(INDEX($AO$70:$AO$81, ROWS($CR$4:CR43)-ROWS($AK$70:$AK$81)), IFERROR(INDEX($AS$70:$AS$81, ROWS($CR$4:CR43)-ROWS($AK$70:$AK$81)-ROWS($AO$70:$AO$81)),IFERROR(INDEX($AW$70:$AW$81, ROWS($CR$4:CR43)-ROWS($AK$70:$AK$81)-ROWS($AO$70:$AO$81)-ROWS($AS$70:$AS$81)),IFERROR(INDEX($BA$70:$BA$81, ROWS($CR$4:CR43)-ROWS($AK$70:$AK$81)-ROWS($AO$70:$AO$81)-ROWS($AS$70:$AS$81)-ROWS($AW$70:$AW$81)),IFERROR(INDEX($BE$70:$BE$81, ROWS($CR$4:CR43)-ROWS($AK$70:$AK$81)-ROWS($AO$70:$AO$81)-ROWS($AS$70:$AS$81)-ROWS($AW$70:$AW$81)-ROWS($BA$70:$BA$81)),IFERROR(INDEX($BI$70:$BI$81, ROWS($CR$4:CR43)-ROWS($AK$70:$AK$81)-ROWS($AO$70:$AO$81)-ROWS($AS$70:$AS$81)-ROWS($AW$70:$AW$81)-ROWS($BA$70:$BA$81)-ROWS($BE$70:$BE$81)), "")))))))</f>
        <v>0</v>
      </c>
      <c r="CS45" s="316" t="str">
        <f t="shared" ca="1" si="48"/>
        <v/>
      </c>
      <c r="CT45" s="413" t="str">
        <f t="shared" ca="1" si="49"/>
        <v/>
      </c>
      <c r="CU45" s="412" t="str">
        <f>IF(OR(CV45="",CV45=0),"",MAX(CU$5:CU44)+1)</f>
        <v/>
      </c>
      <c r="CV45" s="316" t="str">
        <f>IFERROR(INDEX($AJ$86:$AJ$97, ROWS($CV$4:CV43)), IFERROR(INDEX($AN$86:$AN$97, ROWS($CV$4:CV43)-ROWS($AJ$86:$AJ$97)), ""))</f>
        <v/>
      </c>
      <c r="CW45" s="316" t="str">
        <f t="shared" si="50"/>
        <v/>
      </c>
      <c r="CX45" s="316" t="str">
        <f>IF(OR(CY45="",CY45=0),"",MAX(CX$5:CX44)+1)</f>
        <v/>
      </c>
      <c r="CY45" s="316" t="str">
        <f>IFERROR(INDEX($AK$86:$AK$97, ROWS($CY$4:CY43)), IFERROR(INDEX($AO$86:$AO$97, ROWS($CY$4:CY43)-ROWS($AK$86:$AK$97)), ""))</f>
        <v/>
      </c>
      <c r="CZ45" s="316" t="str">
        <f t="shared" si="51"/>
        <v/>
      </c>
      <c r="DA45" s="413" t="str">
        <f t="shared" si="52"/>
        <v/>
      </c>
      <c r="DC45" s="437"/>
      <c r="DD45" s="1151" t="s">
        <v>504</v>
      </c>
      <c r="DE45" s="1152"/>
      <c r="DF45" s="430"/>
      <c r="DG45" s="1162" t="s">
        <v>23</v>
      </c>
      <c r="DH45" s="1152"/>
      <c r="DI45" s="1162" t="s">
        <v>504</v>
      </c>
      <c r="DJ45" s="1152"/>
      <c r="DK45" s="1162" t="s">
        <v>23</v>
      </c>
      <c r="DL45" s="1152"/>
      <c r="DM45" s="292"/>
      <c r="DN45" s="1163" t="s">
        <v>481</v>
      </c>
      <c r="DO45" s="1164"/>
      <c r="DP45" s="1164"/>
      <c r="DQ45" s="1165" t="s">
        <v>491</v>
      </c>
      <c r="DR45" s="1164"/>
      <c r="DS45" s="1166"/>
    </row>
    <row r="46" spans="1:123" ht="15" customHeight="1" x14ac:dyDescent="0.3">
      <c r="I46"/>
      <c r="J46"/>
      <c r="K46"/>
      <c r="L46"/>
      <c r="M46"/>
      <c r="N46"/>
      <c r="O46"/>
      <c r="P46" s="1177"/>
      <c r="Q46" s="1178"/>
      <c r="R46" s="453"/>
      <c r="S46" s="402"/>
      <c r="T46"/>
      <c r="U46" s="1177"/>
      <c r="V46" s="1178"/>
      <c r="W46" s="453"/>
      <c r="X46" s="402"/>
      <c r="AC46" s="1093" t="s">
        <v>22</v>
      </c>
      <c r="AD46" s="1094"/>
      <c r="AE46" s="1094"/>
      <c r="AF46" s="1095"/>
      <c r="AI46" s="304" t="str">
        <f t="shared" ca="1" si="153"/>
        <v/>
      </c>
      <c r="AJ46" s="305" t="str">
        <f t="shared" ca="1" si="132"/>
        <v/>
      </c>
      <c r="AK46" s="306" t="str">
        <f t="shared" ca="1" si="133"/>
        <v/>
      </c>
      <c r="AL46" s="307" t="str">
        <f t="shared" ca="1" si="134"/>
        <v/>
      </c>
      <c r="AM46" s="304" t="str">
        <f t="shared" ca="1" si="154"/>
        <v/>
      </c>
      <c r="AN46" s="305" t="str">
        <f t="shared" ca="1" si="135"/>
        <v/>
      </c>
      <c r="AO46" s="306" t="str">
        <f t="shared" ca="1" si="136"/>
        <v/>
      </c>
      <c r="AP46" s="307" t="str">
        <f t="shared" ca="1" si="137"/>
        <v/>
      </c>
      <c r="AQ46" s="304" t="str">
        <f t="shared" ca="1" si="155"/>
        <v/>
      </c>
      <c r="AR46" s="305" t="str">
        <f t="shared" ca="1" si="138"/>
        <v/>
      </c>
      <c r="AS46" s="306" t="str">
        <f t="shared" ca="1" si="139"/>
        <v/>
      </c>
      <c r="AT46" s="307" t="str">
        <f t="shared" ca="1" si="140"/>
        <v/>
      </c>
      <c r="AU46" s="304" t="str">
        <f t="shared" ca="1" si="156"/>
        <v/>
      </c>
      <c r="AV46" s="305" t="str">
        <f t="shared" ca="1" si="141"/>
        <v/>
      </c>
      <c r="AW46" s="306" t="str">
        <f t="shared" ca="1" si="142"/>
        <v/>
      </c>
      <c r="AX46" s="307" t="str">
        <f t="shared" ca="1" si="143"/>
        <v/>
      </c>
      <c r="AY46" s="304" t="str">
        <f t="shared" ca="1" si="157"/>
        <v/>
      </c>
      <c r="AZ46" s="305" t="str">
        <f t="shared" ca="1" si="144"/>
        <v/>
      </c>
      <c r="BA46" s="306" t="str">
        <f t="shared" ca="1" si="145"/>
        <v/>
      </c>
      <c r="BB46" s="307" t="str">
        <f t="shared" ca="1" si="146"/>
        <v/>
      </c>
      <c r="BC46" s="304" t="str">
        <f t="shared" ca="1" si="158"/>
        <v/>
      </c>
      <c r="BD46" s="305" t="str">
        <f t="shared" ca="1" si="147"/>
        <v/>
      </c>
      <c r="BE46" s="306" t="str">
        <f t="shared" ca="1" si="148"/>
        <v/>
      </c>
      <c r="BF46" s="307" t="str">
        <f t="shared" ca="1" si="149"/>
        <v/>
      </c>
      <c r="BG46" s="304" t="str">
        <f t="shared" ca="1" si="159"/>
        <v/>
      </c>
      <c r="BH46" s="305" t="str">
        <f t="shared" ca="1" si="150"/>
        <v/>
      </c>
      <c r="BI46" s="306" t="str">
        <f t="shared" ca="1" si="151"/>
        <v/>
      </c>
      <c r="BJ46" s="307" t="str">
        <f t="shared" ca="1" si="152"/>
        <v/>
      </c>
      <c r="BL46" s="412" t="str">
        <f ca="1">IF(OR(BM46="",BM46=0),"",MAX(BL$5:BL45)+1)</f>
        <v/>
      </c>
      <c r="BM46" s="316" t="str">
        <f ca="1">IFERROR(INDEX($AJ$6:$AJ$17, ROWS(BM$4:$BM44)), IFERROR(INDEX($AN$6:$AN$17, ROWS(BM$4:$BM44)-ROWS($AJ$6:$AJ$17)), IFERROR(INDEX($AR$6:$AR$17, ROWS(BM$4:$BM44)-ROWS($AJ$6:$AJ$17)-ROWS($AN$6:$AN$17)),IFERROR(INDEX($AV$6:$AV$17, ROWS(BM$4:$BM44)-ROWS($AJ$6:$AJ$17)-ROWS($AN$6:$AN$17)-ROWS($AR$6:$AR$17)),IFERROR(INDEX($AZ$6:$AZ$17, ROWS(BM$4:$BM44)-ROWS($AJ$6:$AJ$17)-ROWS($AN$6:$AN$17)-ROWS($AR$6:$AR$17)-ROWS($AV$6:$AV$17)),IFERROR(INDEX($BD$6:$BD$17, ROWS(BM$4:$BM44)-ROWS($AJ$6:$AJ$17)-ROWS($AN$6:$AN$17)-ROWS($AR$6:$AR$17)-ROWS($AV$6:$AV$17)-ROWS($AZ$6:$AZ$17)),IFERROR(INDEX($BH$6:$BH$17, ROWS(BM$4:$BM44)-ROWS($AJ$6:$AJ$17)-ROWS($AN$6:$AN$17)-ROWS($AR$6:$AR$17)-ROWS($AV$6:$AV$17)-ROWS($AZ$6:$AZ$17)-ROWS($BD$6:$BD$17)), "")))))))</f>
        <v/>
      </c>
      <c r="BN46" s="316" t="str">
        <f t="shared" ca="1" si="35"/>
        <v/>
      </c>
      <c r="BO46" s="316" t="str">
        <f ca="1">IF(OR(BP46="",BP46=0),"",MAX(BO$5:BO45)+1)</f>
        <v/>
      </c>
      <c r="BP46" s="316" t="str">
        <f ca="1">IFERROR(INDEX($AK$6:$AK$17, ROWS($BP$4:BP44)), IFERROR(INDEX($AO$6:$AO$17, ROWS($BP$4:BP44)-ROWS($AK$6:$AK$17)), IFERROR(INDEX($AS$6:$AS$17, ROWS($BP$4:BP44)-ROWS($AK$6:$AK$17)-ROWS($AO$6:$AO$17)),IFERROR(INDEX($AW$6:$AW$17, ROWS($BP$4:BP44)-ROWS($AK$6:$AK$17)-ROWS($AO$6:$AO$17)-ROWS($AS$6:$AS$17)),IFERROR(INDEX($BA$6:$BA$17, ROWS($BP$4:BP44)-ROWS($AK$6:$AK$17)-ROWS($AO$6:$AO$17)-ROWS($AS$6:$AS$17)-ROWS($AW$6:$AW$17)),IFERROR(INDEX($BE$6:$BE$17, ROWS($BP$4:BP44)-ROWS($AK$6:$AK$17)-ROWS($AO$6:$AO$17)-ROWS($AS$6:$AS$17)-ROWS($AW$6:$AW$17)-ROWS($BA$6:$BA$17)),IFERROR(INDEX($BI$6:$BI$17, ROWS($BP$4:BP44)-ROWS($AK$6:$AK$17)-ROWS($AO$6:$AO$17)-ROWS($AS$6:$AS$17)-ROWS($AW$6:$AW$17)-ROWS($BA$6:$BA$17)-ROWS($BE$6:$BE$17)), "")))))))</f>
        <v/>
      </c>
      <c r="BQ46" s="316" t="str">
        <f t="shared" ca="1" si="36"/>
        <v/>
      </c>
      <c r="BR46" s="413" t="str">
        <f t="shared" ca="1" si="37"/>
        <v/>
      </c>
      <c r="BS46" s="412" t="str">
        <f ca="1">IF(OR(BT46="",BT46=0),"",MAX(BS$5:BS45)+1)</f>
        <v/>
      </c>
      <c r="BT46" s="316" t="str">
        <f ca="1">IFERROR(INDEX($AJ$22:$AJ$33, ROWS($BT$4:BT44)), IFERROR(INDEX($AN$22:$AN$33, ROWS($BT$4:BT44)-ROWS($AJ$22:$AJ$33)), IFERROR(INDEX($AR$22:$AR$33, ROWS($BT$4:BT44)-ROWS($AJ$22:$AJ$33)-ROWS($AN$22:$AN$33)),IFERROR(INDEX($AV$22:$AV$33, ROWS($BT$4:BT44)-ROWS($AJ$22:$AJ$33)-ROWS($AN$22:$AN$33)-ROWS($AR$22:$AR$33)),IFERROR(INDEX($AZ$22:$AZ$33, ROWS($BT$4:BT44)-ROWS($AJ$22:$AJ$33)-ROWS($AN$22:$AN$33)-ROWS($AR$22:$AR$33)-ROWS($AV$22:$AV$33)),IFERROR(INDEX($BD$22:$BD$33, ROWS($BT$4:BT44)-ROWS($AJ$22:$AJ$33)-ROWS($AN$22:$AN$33)-ROWS($AR$22:$AR$33)-ROWS($AV$22:$AV$33)-ROWS($AZ$22:$AZ$33)),IFERROR(INDEX($BH$22:$BH$33, ROWS($BT$4:BT44)-ROWS($AJ$22:$AJ$33)-ROWS($AN$22:$AN$33)-ROWS($AR$22:$AR$33)-ROWS($AV$22:$AV$33)-ROWS($AZ$22:$AZ$33)-ROWS($BD$22:$BD$33)), "")))))))</f>
        <v/>
      </c>
      <c r="BU46" s="316" t="str">
        <f t="shared" ca="1" si="38"/>
        <v/>
      </c>
      <c r="BV46" s="316" t="str">
        <f ca="1">IF(OR(BW46="",BW46=0),"",MAX(BV$5:BV45)+1)</f>
        <v/>
      </c>
      <c r="BW46" s="316" t="str">
        <f ca="1">IFERROR(INDEX($AK$22:$AK$33, ROWS($BW$4:BW44)), IFERROR(INDEX($AO$22:$AO$33, ROWS($BW$4:BW44)-ROWS($AK$22:$AK$33)), IFERROR(INDEX($AS$22:$AS$33, ROWS($BW$4:BW44)-ROWS($AK$22:$AK$33)-ROWS($AO$22:$AO$33)),IFERROR(INDEX($AW$22:$AW$33, ROWS($BW$4:BW44)-ROWS($AK$22:$AK$33)-ROWS($AO$22:$AO$33)-ROWS($AS$22:$AS$33)),IFERROR(INDEX($BA$22:$BA$33, ROWS($BW$4:BW44)-ROWS($AK$22:$AK$33)-ROWS($AO$22:$AO$33)-ROWS($AS$22:$AS$33)-ROWS($AW$22:$AW$33)),IFERROR(INDEX($BE$22:$BE$33, ROWS($BW$4:BW44)-ROWS($AK$22:$AK$33)-ROWS($AO$22:$AO$33)-ROWS($AS$22:$AS$33)-ROWS($AW$22:$AW$33)-ROWS($BA$22:$BA$33)),IFERROR(INDEX($BI$22:$BI$33, ROWS($BW$4:BW44)-ROWS($AK$22:$AK$33)-ROWS($AO$22:$AO$33)-ROWS($AS$22:$AS$33)-ROWS($AW$22:$AW$33)-ROWS($BA$22:$BA$33)-ROWS($BE$22:$BE$33)), "")))))))</f>
        <v/>
      </c>
      <c r="BX46" s="316" t="str">
        <f t="shared" ca="1" si="39"/>
        <v/>
      </c>
      <c r="BY46" s="413" t="str">
        <f t="shared" ca="1" si="40"/>
        <v/>
      </c>
      <c r="BZ46" s="412" t="str">
        <f ca="1">IF(OR(CA46="",CA46=0),"",MAX(BZ$5:BZ45)+1)</f>
        <v/>
      </c>
      <c r="CA46" s="316" t="str">
        <f ca="1">IFERROR(INDEX($AJ$38:$AJ$49, ROWS($CA$4:CA44)), IFERROR(INDEX($AN$38:$AN$49, ROWS($CA$4:CA44)-ROWS($AJ$38:$AJ$49)), IFERROR(INDEX($AR$38:$AR$49, ROWS($CA$4:CA44)-ROWS($AJ$38:$AJ$49)-ROWS($AN$38:$AN$49)),IFERROR(INDEX($AV$38:$AV$49, ROWS($CA$4:CA44)-ROWS($AJ$38:$AJ$49)-ROWS($AN$38:$AN$49)-ROWS($AR$38:$AR$49)),IFERROR(INDEX($AZ$38:$AZ$49, ROWS($CA$4:CA44)-ROWS($AJ$38:$AJ$49)-ROWS($AN$38:$AN$49)-ROWS($AR$38:$AR$49)-ROWS($AV$38:$AV$49)),IFERROR(INDEX($BD$38:$BD$49, ROWS($CA$4:CA44)-ROWS($AJ$38:$AJ$49)-ROWS($AN$38:$AN$49)-ROWS($AR$38:$AR$49)-ROWS($AV$38:$AV$49)-ROWS($AZ$38:$AZ$49)),IFERROR(INDEX($BH$38:$BH$49, ROWS($CA$4:CA44)-ROWS($AJ$38:$AJ$49)-ROWS($AN$38:$AN$49)-ROWS($AR$38:$AR$49)-ROWS($AV$38:$AV$49)-ROWS($AZ$38:$AZ$49)-ROWS($BD$38:$BD$49)), "")))))))</f>
        <v/>
      </c>
      <c r="CB46" s="316" t="str">
        <f t="shared" ca="1" si="41"/>
        <v/>
      </c>
      <c r="CC46" s="316" t="str">
        <f ca="1">IF(OR(CD46="",CD46=0),"",MAX(CC$5:CC45)+1)</f>
        <v/>
      </c>
      <c r="CD46" s="316" t="str">
        <f ca="1">IFERROR(INDEX($AK$38:$AK$49, ROWS($CD$4:CD44)), IFERROR(INDEX($AO$38:$AO$49, ROWS($CD$4:CD44)-ROWS($AK$38:$AK$49)), IFERROR(INDEX($AS$38:$AS$49, ROWS($CD$4:CD44)-ROWS($AK$38:$AK$49)-ROWS($AO$38:$AO$49)),IFERROR(INDEX($AW$38:$AW$49, ROWS($CD$4:CD44)-ROWS($AK$38:$AK$49)-ROWS($AO$38:$AO$49)-ROWS($AS$38:$AS$49)),IFERROR(INDEX($BA$38:$BA$49, ROWS($CD$4:CD44)-ROWS($AK$38:$AK$49)-ROWS($AO$38:$AO$49)-ROWS($AS$38:$AS$49)-ROWS($AW$38:$AW$49)),IFERROR(INDEX($BE$38:$BE$49, ROWS($CD$4:CD44)-ROWS($AK$38:$AK$49)-ROWS($AO$38:$AO$49)-ROWS($AS$38:$AS$49)-ROWS($AW$38:$AW$49)-ROWS($BA$38:$BA$49)),IFERROR(INDEX($BI$38:$BI$49, ROWS($CD$4:CD44)-ROWS($AK$38:$AK$49)-ROWS($AO$38:$AO$49)-ROWS($AS$38:$AS$49)-ROWS($AW$38:$AW$49)-ROWS($BA$38:$BA$49)-ROWS($BE$38:$BE$49)), "")))))))</f>
        <v/>
      </c>
      <c r="CE46" s="316" t="str">
        <f t="shared" ca="1" si="42"/>
        <v/>
      </c>
      <c r="CF46" s="413" t="str">
        <f t="shared" ca="1" si="43"/>
        <v/>
      </c>
      <c r="CG46" s="412" t="str">
        <f ca="1">IF(OR(CH46="",CH46=0),"",MAX(CG$5:CG45)+1)</f>
        <v/>
      </c>
      <c r="CH46" s="316" t="str">
        <f ca="1">IFERROR(INDEX($AJ$54:$AJ$65, ROWS($CH$4:CH44)), IFERROR(INDEX($AN$54:$AN$65, ROWS($CH$4:CH44)-ROWS($AJ$54:$AJ$65)), IFERROR(INDEX($AR$54:$AR$65, ROWS($CH$4:CH44)-ROWS($AJ$54:$AJ$65)-ROWS($AN$54:$AN$65)),IFERROR(INDEX($AV$54:$AV$65, ROWS($CH$4:CH44)-ROWS($AJ$54:$AJ$65)-ROWS($AN$54:$AN$65)-ROWS($AR$54:$AR$65)),IFERROR(INDEX($AZ$54:$AZ$65, ROWS($CH$4:CH44)-ROWS($AJ$54:$AJ$65)-ROWS($AN$54:$AN$65)-ROWS($AR$54:$AR$65)-ROWS($AV$54:$AV$65)),IFERROR(INDEX($BD$54:$BD$65, ROWS($CH$4:CH44)-ROWS($AJ$54:$AJ$65)-ROWS($AN$54:$AN$65)-ROWS($AR$54:$AR$65)-ROWS($AV$54:$AV$65)-ROWS($AZ$54:$AZ$65)),IFERROR(INDEX($BH$54:$BH$65, ROWS($CH$4:CH44)-ROWS($AJ$54:$AJ$65)-ROWS($AN$54:$AN$65)-ROWS($AR$54:$AR$65)-ROWS($AV$54:$AV$65)-ROWS($AZ$54:$AZ$65)-ROWS($BD$54:$BD$65)), "")))))))</f>
        <v/>
      </c>
      <c r="CI46" s="316" t="str">
        <f t="shared" ca="1" si="44"/>
        <v/>
      </c>
      <c r="CJ46" s="316" t="str">
        <f ca="1">IF(OR(CK46="",CK46=0),"",MAX(CJ$5:CJ45)+1)</f>
        <v/>
      </c>
      <c r="CK46" s="316" t="str">
        <f ca="1">IFERROR(INDEX($AK$54:$AK$65, ROWS($CK$4:CK44)), IFERROR(INDEX($AO$54:$AO$65, ROWS($CK$4:CK44)-ROWS($AK$54:$AK$65)), IFERROR(INDEX($AS$54:$AS$65, ROWS($CK$4:CK44)-ROWS($AK$54:$AK$65)-ROWS($AO$54:$AO$65)),IFERROR(INDEX($AW$54:$AW$65, ROWS($CK$4:CK44)-ROWS($AK$54:$AK$65)-ROWS($AO$54:$AO$65)-ROWS($AS$54:$AS$65)),IFERROR(INDEX($BA$54:$BA$65, ROWS($CK$4:CK44)-ROWS($AK$54:$AK$65)-ROWS($AO$54:$AO$65)-ROWS($AS$54:$AS$65)-ROWS($AW$54:$AW$65)),IFERROR(INDEX($BE$54:$BE$65, ROWS($CK$4:CK44)-ROWS($AK$54:$AK$65)-ROWS($AO$54:$AO$65)-ROWS($AS$54:$AS$65)-ROWS($AW$54:$AW$65)-ROWS($BA$54:$BA$65)),IFERROR(INDEX($BI$54:$BI$65, ROWS($CK$4:CK44)-ROWS($AK$54:$AK$65)-ROWS($AO$54:$AO$65)-ROWS($AS$54:$AS$65)-ROWS($AW$54:$AW$65)-ROWS($BA$54:$BA$65)-ROWS($BE$54:$BE$65)), "")))))))</f>
        <v/>
      </c>
      <c r="CL46" s="316" t="str">
        <f t="shared" ca="1" si="45"/>
        <v/>
      </c>
      <c r="CM46" s="413" t="str">
        <f t="shared" ca="1" si="46"/>
        <v/>
      </c>
      <c r="CN46" s="412" t="str">
        <f>IF(OR(CO46="",CO46=0),"",MAX(CN$5:CN45)+1)</f>
        <v/>
      </c>
      <c r="CO46" s="316">
        <f>IFERROR(INDEX($AJ$70:$AJ$81, ROWS($CO$4:CO44)), IFERROR(INDEX($AN$70:$AN$81, ROWS($CO$4:CO44)-ROWS($AJ$70:$AJ$81)), IFERROR(INDEX($AR$70:$AR$81, ROWS($CO$4:CO44)-ROWS($AJ$70:$AJ$81)-ROWS($AN$70:$AN$81)),IFERROR(INDEX($AV$70:$AV$81, ROWS($CO$4:CO44)-ROWS($AJ$70:$AJ$81)-ROWS($AN$70:$AN$81)-ROWS($AR$70:$AR$81)),IFERROR(INDEX($AZ$70:$AZ$81, ROWS($CO$4:CO44)-ROWS($AJ$70:$AJ$81)-ROWS($AN$70:$AN$81)-ROWS($AR$70:$AR$81)-ROWS($AV$70:$AV$81)),IFERROR(INDEX($BD$70:$BD$81, ROWS($CO$4:CO44)-ROWS($AJ$70:$AJ$81)-ROWS($AN$70:$AN$81)-ROWS($AR$70:$AR$81)-ROWS($AV$70:$AV$81)-ROWS($AZ$70:$AZ$81)),IFERROR(INDEX($BH$70:$BH$81, ROWS($CO$4:CO44)-ROWS($AJ$70:$AJ$81)-ROWS($AN$70:$AN$81)-ROWS($AR$70:$AR$81)-ROWS($AV$70:$AV$81)-ROWS($AZ$70:$AZ$81)-ROWS($BD$70:$BD$81)), "")))))))</f>
        <v>0</v>
      </c>
      <c r="CP46" s="316" t="str">
        <f t="shared" ca="1" si="47"/>
        <v/>
      </c>
      <c r="CQ46" s="316" t="str">
        <f>IF(OR(CR46="",CR46=0),"",MAX(CQ$5:CQ45)+1)</f>
        <v/>
      </c>
      <c r="CR46" s="316">
        <f>IFERROR(INDEX($AK$70:$AK$81, ROWS($CR$4:CR44)), IFERROR(INDEX($AO$70:$AO$81, ROWS($CR$4:CR44)-ROWS($AK$70:$AK$81)), IFERROR(INDEX($AS$70:$AS$81, ROWS($CR$4:CR44)-ROWS($AK$70:$AK$81)-ROWS($AO$70:$AO$81)),IFERROR(INDEX($AW$70:$AW$81, ROWS($CR$4:CR44)-ROWS($AK$70:$AK$81)-ROWS($AO$70:$AO$81)-ROWS($AS$70:$AS$81)),IFERROR(INDEX($BA$70:$BA$81, ROWS($CR$4:CR44)-ROWS($AK$70:$AK$81)-ROWS($AO$70:$AO$81)-ROWS($AS$70:$AS$81)-ROWS($AW$70:$AW$81)),IFERROR(INDEX($BE$70:$BE$81, ROWS($CR$4:CR44)-ROWS($AK$70:$AK$81)-ROWS($AO$70:$AO$81)-ROWS($AS$70:$AS$81)-ROWS($AW$70:$AW$81)-ROWS($BA$70:$BA$81)),IFERROR(INDEX($BI$70:$BI$81, ROWS($CR$4:CR44)-ROWS($AK$70:$AK$81)-ROWS($AO$70:$AO$81)-ROWS($AS$70:$AS$81)-ROWS($AW$70:$AW$81)-ROWS($BA$70:$BA$81)-ROWS($BE$70:$BE$81)), "")))))))</f>
        <v>0</v>
      </c>
      <c r="CS46" s="316" t="str">
        <f t="shared" ca="1" si="48"/>
        <v/>
      </c>
      <c r="CT46" s="413" t="str">
        <f t="shared" ca="1" si="49"/>
        <v/>
      </c>
      <c r="CU46" s="412" t="str">
        <f>IF(OR(CV46="",CV46=0),"",MAX(CU$5:CU45)+1)</f>
        <v/>
      </c>
      <c r="CV46" s="316" t="str">
        <f>IFERROR(INDEX($AJ$86:$AJ$97, ROWS($CV$4:CV44)), IFERROR(INDEX($AN$86:$AN$97, ROWS($CV$4:CV44)-ROWS($AJ$86:$AJ$97)), ""))</f>
        <v/>
      </c>
      <c r="CW46" s="316" t="str">
        <f t="shared" si="50"/>
        <v/>
      </c>
      <c r="CX46" s="316" t="str">
        <f>IF(OR(CY46="",CY46=0),"",MAX(CX$5:CX45)+1)</f>
        <v/>
      </c>
      <c r="CY46" s="316" t="str">
        <f>IFERROR(INDEX($AK$86:$AK$97, ROWS($CY$4:CY44)), IFERROR(INDEX($AO$86:$AO$97, ROWS($CY$4:CY44)-ROWS($AK$86:$AK$97)), ""))</f>
        <v/>
      </c>
      <c r="CZ46" s="316" t="str">
        <f t="shared" si="51"/>
        <v/>
      </c>
      <c r="DA46" s="413" t="str">
        <f t="shared" si="52"/>
        <v/>
      </c>
      <c r="DC46" s="438">
        <f ca="1">IF(OR(DD46="",DD46=0),"",MAX(DC$45:DC45)+1)</f>
        <v>1</v>
      </c>
      <c r="DD46" s="434" t="str">
        <f ca="1">IF(CB6="","",IF(NOT(CF6="Income"),CB6,""))</f>
        <v>Roth IRA</v>
      </c>
      <c r="DE46" s="413">
        <f ca="1">IF(CE6="","",IF(NOT(CF6="Income"),CE6,""))</f>
        <v>100</v>
      </c>
      <c r="DF46" s="438" t="str">
        <f ca="1">IF(OR(DG46="",DG46=0),"",MAX(DF$45:DF45)+1)</f>
        <v/>
      </c>
      <c r="DG46" s="412" t="str">
        <f ca="1">IF(CB6="","",IF(CF6="Income",CB6,""))</f>
        <v/>
      </c>
      <c r="DH46" s="413" t="str">
        <f ca="1">IF(CB6="","",IF(CF6="Income",CE6,""))</f>
        <v/>
      </c>
      <c r="DI46" s="412" t="str">
        <f ca="1">IFERROR(INDEX($DD$46:$DD$63,MATCH(ROW()-ROW($DI$45),$DC$46:$DC$63,0)),"")</f>
        <v>Roth IRA</v>
      </c>
      <c r="DJ46" s="413">
        <f ca="1">IFERROR(INDEX($DE$46:$DE$63,MATCH(ROW()-ROW($DI$45),$DC$46:$DC$63,0)),"")</f>
        <v>100</v>
      </c>
      <c r="DK46" s="412" t="str">
        <f ca="1">IFERROR(INDEX($DG$46:$DG$63,MATCH(ROW()-ROW($DK$45),$DF$46:$DF$63,0)),"")</f>
        <v>Investment 1</v>
      </c>
      <c r="DL46" s="413">
        <f ca="1">IFERROR(INDEX($DH$46:$DH$63,MATCH(ROW()-ROW($DK$45),$DF$46:$DF$63,0)),"")</f>
        <v>200</v>
      </c>
      <c r="DM46" s="292"/>
      <c r="DN46" s="425" t="str">
        <f ca="1">IF(DI46="","",CONCATENATE(DI46," - ",DJ46))</f>
        <v>Roth IRA - 100</v>
      </c>
      <c r="DO46" s="295" t="str">
        <f ca="1">IF(DI47="","",CONCATENATE(DI47," - ",DJ47))</f>
        <v>D. Store Card 2 - 30</v>
      </c>
      <c r="DP46" s="295" t="str">
        <f ca="1">IF(DI48="","",CONCATENATE(DI48," - ",DJ48))</f>
        <v>Car Payment 1 - 350</v>
      </c>
      <c r="DQ46" s="440" t="str">
        <f ca="1">IF(DK46="","",CONCATENATE(DK46," - ",DL46))</f>
        <v>Investment 1 - 200</v>
      </c>
      <c r="DR46" s="441" t="str">
        <f ca="1">IF(DK47="","",CONCATENATE(DK47," - ",DL47))</f>
        <v>Paycheck 2 - 400</v>
      </c>
      <c r="DS46" s="442" t="str">
        <f ca="1">IF(DK48="","",CONCATENATE(DK48," - ",DL48))</f>
        <v>Paycheck 3 - 700</v>
      </c>
    </row>
    <row r="47" spans="1:123" ht="15" customHeight="1" x14ac:dyDescent="0.3">
      <c r="O47"/>
      <c r="P47" s="1177"/>
      <c r="Q47" s="1178"/>
      <c r="R47" s="453"/>
      <c r="S47" s="402"/>
      <c r="T47"/>
      <c r="U47" s="1177"/>
      <c r="V47" s="1178"/>
      <c r="W47" s="453"/>
      <c r="X47" s="402"/>
      <c r="AC47" s="366" t="s">
        <v>495</v>
      </c>
      <c r="AD47" s="367" t="s">
        <v>192</v>
      </c>
      <c r="AE47" s="367" t="s">
        <v>193</v>
      </c>
      <c r="AF47" s="368" t="s">
        <v>11</v>
      </c>
      <c r="AI47" s="302" t="str">
        <f t="shared" ca="1" si="153"/>
        <v/>
      </c>
      <c r="AJ47" s="305" t="str">
        <f t="shared" ca="1" si="132"/>
        <v/>
      </c>
      <c r="AK47" s="293" t="str">
        <f t="shared" ca="1" si="133"/>
        <v/>
      </c>
      <c r="AL47" s="303" t="str">
        <f t="shared" ca="1" si="134"/>
        <v/>
      </c>
      <c r="AM47" s="302" t="str">
        <f t="shared" ca="1" si="154"/>
        <v/>
      </c>
      <c r="AN47" s="293" t="str">
        <f t="shared" ca="1" si="135"/>
        <v/>
      </c>
      <c r="AO47" s="293" t="str">
        <f t="shared" ca="1" si="136"/>
        <v/>
      </c>
      <c r="AP47" s="303" t="str">
        <f t="shared" ca="1" si="137"/>
        <v/>
      </c>
      <c r="AQ47" s="302" t="str">
        <f t="shared" ca="1" si="155"/>
        <v/>
      </c>
      <c r="AR47" s="293" t="str">
        <f t="shared" ca="1" si="138"/>
        <v/>
      </c>
      <c r="AS47" s="293" t="str">
        <f t="shared" ca="1" si="139"/>
        <v/>
      </c>
      <c r="AT47" s="303" t="str">
        <f t="shared" ca="1" si="140"/>
        <v/>
      </c>
      <c r="AU47" s="302" t="str">
        <f t="shared" ca="1" si="156"/>
        <v/>
      </c>
      <c r="AV47" s="293" t="str">
        <f t="shared" ca="1" si="141"/>
        <v/>
      </c>
      <c r="AW47" s="293" t="str">
        <f t="shared" ca="1" si="142"/>
        <v/>
      </c>
      <c r="AX47" s="303" t="str">
        <f t="shared" ca="1" si="143"/>
        <v/>
      </c>
      <c r="AY47" s="302" t="str">
        <f t="shared" ca="1" si="157"/>
        <v/>
      </c>
      <c r="AZ47" s="293" t="str">
        <f t="shared" ca="1" si="144"/>
        <v/>
      </c>
      <c r="BA47" s="293" t="str">
        <f t="shared" ca="1" si="145"/>
        <v/>
      </c>
      <c r="BB47" s="303" t="str">
        <f t="shared" ca="1" si="146"/>
        <v/>
      </c>
      <c r="BC47" s="302" t="str">
        <f t="shared" ca="1" si="158"/>
        <v/>
      </c>
      <c r="BD47" s="293" t="str">
        <f t="shared" ca="1" si="147"/>
        <v/>
      </c>
      <c r="BE47" s="293" t="str">
        <f t="shared" ca="1" si="148"/>
        <v/>
      </c>
      <c r="BF47" s="303" t="str">
        <f t="shared" ca="1" si="149"/>
        <v/>
      </c>
      <c r="BG47" s="302" t="str">
        <f t="shared" ca="1" si="159"/>
        <v/>
      </c>
      <c r="BH47" s="293" t="str">
        <f t="shared" ca="1" si="150"/>
        <v/>
      </c>
      <c r="BI47" s="293" t="str">
        <f t="shared" ca="1" si="151"/>
        <v/>
      </c>
      <c r="BJ47" s="303" t="str">
        <f t="shared" ca="1" si="152"/>
        <v/>
      </c>
      <c r="BL47" s="412" t="str">
        <f ca="1">IF(OR(BM47="",BM47=0),"",MAX(BL$5:BL46)+1)</f>
        <v/>
      </c>
      <c r="BM47" s="316" t="str">
        <f ca="1">IFERROR(INDEX($AJ$6:$AJ$17, ROWS(BM$4:$BM45)), IFERROR(INDEX($AN$6:$AN$17, ROWS(BM$4:$BM45)-ROWS($AJ$6:$AJ$17)), IFERROR(INDEX($AR$6:$AR$17, ROWS(BM$4:$BM45)-ROWS($AJ$6:$AJ$17)-ROWS($AN$6:$AN$17)),IFERROR(INDEX($AV$6:$AV$17, ROWS(BM$4:$BM45)-ROWS($AJ$6:$AJ$17)-ROWS($AN$6:$AN$17)-ROWS($AR$6:$AR$17)),IFERROR(INDEX($AZ$6:$AZ$17, ROWS(BM$4:$BM45)-ROWS($AJ$6:$AJ$17)-ROWS($AN$6:$AN$17)-ROWS($AR$6:$AR$17)-ROWS($AV$6:$AV$17)),IFERROR(INDEX($BD$6:$BD$17, ROWS(BM$4:$BM45)-ROWS($AJ$6:$AJ$17)-ROWS($AN$6:$AN$17)-ROWS($AR$6:$AR$17)-ROWS($AV$6:$AV$17)-ROWS($AZ$6:$AZ$17)),IFERROR(INDEX($BH$6:$BH$17, ROWS(BM$4:$BM45)-ROWS($AJ$6:$AJ$17)-ROWS($AN$6:$AN$17)-ROWS($AR$6:$AR$17)-ROWS($AV$6:$AV$17)-ROWS($AZ$6:$AZ$17)-ROWS($BD$6:$BD$17)), "")))))))</f>
        <v/>
      </c>
      <c r="BN47" s="316" t="str">
        <f t="shared" ca="1" si="35"/>
        <v/>
      </c>
      <c r="BO47" s="316" t="str">
        <f ca="1">IF(OR(BP47="",BP47=0),"",MAX(BO$5:BO46)+1)</f>
        <v/>
      </c>
      <c r="BP47" s="316" t="str">
        <f ca="1">IFERROR(INDEX($AK$6:$AK$17, ROWS($BP$4:BP45)), IFERROR(INDEX($AO$6:$AO$17, ROWS($BP$4:BP45)-ROWS($AK$6:$AK$17)), IFERROR(INDEX($AS$6:$AS$17, ROWS($BP$4:BP45)-ROWS($AK$6:$AK$17)-ROWS($AO$6:$AO$17)),IFERROR(INDEX($AW$6:$AW$17, ROWS($BP$4:BP45)-ROWS($AK$6:$AK$17)-ROWS($AO$6:$AO$17)-ROWS($AS$6:$AS$17)),IFERROR(INDEX($BA$6:$BA$17, ROWS($BP$4:BP45)-ROWS($AK$6:$AK$17)-ROWS($AO$6:$AO$17)-ROWS($AS$6:$AS$17)-ROWS($AW$6:$AW$17)),IFERROR(INDEX($BE$6:$BE$17, ROWS($BP$4:BP45)-ROWS($AK$6:$AK$17)-ROWS($AO$6:$AO$17)-ROWS($AS$6:$AS$17)-ROWS($AW$6:$AW$17)-ROWS($BA$6:$BA$17)),IFERROR(INDEX($BI$6:$BI$17, ROWS($BP$4:BP45)-ROWS($AK$6:$AK$17)-ROWS($AO$6:$AO$17)-ROWS($AS$6:$AS$17)-ROWS($AW$6:$AW$17)-ROWS($BA$6:$BA$17)-ROWS($BE$6:$BE$17)), "")))))))</f>
        <v/>
      </c>
      <c r="BQ47" s="316" t="str">
        <f t="shared" ca="1" si="36"/>
        <v/>
      </c>
      <c r="BR47" s="413" t="str">
        <f t="shared" ca="1" si="37"/>
        <v/>
      </c>
      <c r="BS47" s="412" t="str">
        <f ca="1">IF(OR(BT47="",BT47=0),"",MAX(BS$5:BS46)+1)</f>
        <v/>
      </c>
      <c r="BT47" s="316" t="str">
        <f ca="1">IFERROR(INDEX($AJ$22:$AJ$33, ROWS($BT$4:BT45)), IFERROR(INDEX($AN$22:$AN$33, ROWS($BT$4:BT45)-ROWS($AJ$22:$AJ$33)), IFERROR(INDEX($AR$22:$AR$33, ROWS($BT$4:BT45)-ROWS($AJ$22:$AJ$33)-ROWS($AN$22:$AN$33)),IFERROR(INDEX($AV$22:$AV$33, ROWS($BT$4:BT45)-ROWS($AJ$22:$AJ$33)-ROWS($AN$22:$AN$33)-ROWS($AR$22:$AR$33)),IFERROR(INDEX($AZ$22:$AZ$33, ROWS($BT$4:BT45)-ROWS($AJ$22:$AJ$33)-ROWS($AN$22:$AN$33)-ROWS($AR$22:$AR$33)-ROWS($AV$22:$AV$33)),IFERROR(INDEX($BD$22:$BD$33, ROWS($BT$4:BT45)-ROWS($AJ$22:$AJ$33)-ROWS($AN$22:$AN$33)-ROWS($AR$22:$AR$33)-ROWS($AV$22:$AV$33)-ROWS($AZ$22:$AZ$33)),IFERROR(INDEX($BH$22:$BH$33, ROWS($BT$4:BT45)-ROWS($AJ$22:$AJ$33)-ROWS($AN$22:$AN$33)-ROWS($AR$22:$AR$33)-ROWS($AV$22:$AV$33)-ROWS($AZ$22:$AZ$33)-ROWS($BD$22:$BD$33)), "")))))))</f>
        <v/>
      </c>
      <c r="BU47" s="316" t="str">
        <f t="shared" ca="1" si="38"/>
        <v/>
      </c>
      <c r="BV47" s="316" t="str">
        <f ca="1">IF(OR(BW47="",BW47=0),"",MAX(BV$5:BV46)+1)</f>
        <v/>
      </c>
      <c r="BW47" s="316" t="str">
        <f ca="1">IFERROR(INDEX($AK$22:$AK$33, ROWS($BW$4:BW45)), IFERROR(INDEX($AO$22:$AO$33, ROWS($BW$4:BW45)-ROWS($AK$22:$AK$33)), IFERROR(INDEX($AS$22:$AS$33, ROWS($BW$4:BW45)-ROWS($AK$22:$AK$33)-ROWS($AO$22:$AO$33)),IFERROR(INDEX($AW$22:$AW$33, ROWS($BW$4:BW45)-ROWS($AK$22:$AK$33)-ROWS($AO$22:$AO$33)-ROWS($AS$22:$AS$33)),IFERROR(INDEX($BA$22:$BA$33, ROWS($BW$4:BW45)-ROWS($AK$22:$AK$33)-ROWS($AO$22:$AO$33)-ROWS($AS$22:$AS$33)-ROWS($AW$22:$AW$33)),IFERROR(INDEX($BE$22:$BE$33, ROWS($BW$4:BW45)-ROWS($AK$22:$AK$33)-ROWS($AO$22:$AO$33)-ROWS($AS$22:$AS$33)-ROWS($AW$22:$AW$33)-ROWS($BA$22:$BA$33)),IFERROR(INDEX($BI$22:$BI$33, ROWS($BW$4:BW45)-ROWS($AK$22:$AK$33)-ROWS($AO$22:$AO$33)-ROWS($AS$22:$AS$33)-ROWS($AW$22:$AW$33)-ROWS($BA$22:$BA$33)-ROWS($BE$22:$BE$33)), "")))))))</f>
        <v/>
      </c>
      <c r="BX47" s="316" t="str">
        <f t="shared" ca="1" si="39"/>
        <v/>
      </c>
      <c r="BY47" s="413" t="str">
        <f t="shared" ca="1" si="40"/>
        <v/>
      </c>
      <c r="BZ47" s="412" t="str">
        <f ca="1">IF(OR(CA47="",CA47=0),"",MAX(BZ$5:BZ46)+1)</f>
        <v/>
      </c>
      <c r="CA47" s="316" t="str">
        <f ca="1">IFERROR(INDEX($AJ$38:$AJ$49, ROWS($CA$4:CA45)), IFERROR(INDEX($AN$38:$AN$49, ROWS($CA$4:CA45)-ROWS($AJ$38:$AJ$49)), IFERROR(INDEX($AR$38:$AR$49, ROWS($CA$4:CA45)-ROWS($AJ$38:$AJ$49)-ROWS($AN$38:$AN$49)),IFERROR(INDEX($AV$38:$AV$49, ROWS($CA$4:CA45)-ROWS($AJ$38:$AJ$49)-ROWS($AN$38:$AN$49)-ROWS($AR$38:$AR$49)),IFERROR(INDEX($AZ$38:$AZ$49, ROWS($CA$4:CA45)-ROWS($AJ$38:$AJ$49)-ROWS($AN$38:$AN$49)-ROWS($AR$38:$AR$49)-ROWS($AV$38:$AV$49)),IFERROR(INDEX($BD$38:$BD$49, ROWS($CA$4:CA45)-ROWS($AJ$38:$AJ$49)-ROWS($AN$38:$AN$49)-ROWS($AR$38:$AR$49)-ROWS($AV$38:$AV$49)-ROWS($AZ$38:$AZ$49)),IFERROR(INDEX($BH$38:$BH$49, ROWS($CA$4:CA45)-ROWS($AJ$38:$AJ$49)-ROWS($AN$38:$AN$49)-ROWS($AR$38:$AR$49)-ROWS($AV$38:$AV$49)-ROWS($AZ$38:$AZ$49)-ROWS($BD$38:$BD$49)), "")))))))</f>
        <v/>
      </c>
      <c r="CB47" s="316" t="str">
        <f t="shared" ca="1" si="41"/>
        <v/>
      </c>
      <c r="CC47" s="316" t="str">
        <f ca="1">IF(OR(CD47="",CD47=0),"",MAX(CC$5:CC46)+1)</f>
        <v/>
      </c>
      <c r="CD47" s="316" t="str">
        <f ca="1">IFERROR(INDEX($AK$38:$AK$49, ROWS($CD$4:CD45)), IFERROR(INDEX($AO$38:$AO$49, ROWS($CD$4:CD45)-ROWS($AK$38:$AK$49)), IFERROR(INDEX($AS$38:$AS$49, ROWS($CD$4:CD45)-ROWS($AK$38:$AK$49)-ROWS($AO$38:$AO$49)),IFERROR(INDEX($AW$38:$AW$49, ROWS($CD$4:CD45)-ROWS($AK$38:$AK$49)-ROWS($AO$38:$AO$49)-ROWS($AS$38:$AS$49)),IFERROR(INDEX($BA$38:$BA$49, ROWS($CD$4:CD45)-ROWS($AK$38:$AK$49)-ROWS($AO$38:$AO$49)-ROWS($AS$38:$AS$49)-ROWS($AW$38:$AW$49)),IFERROR(INDEX($BE$38:$BE$49, ROWS($CD$4:CD45)-ROWS($AK$38:$AK$49)-ROWS($AO$38:$AO$49)-ROWS($AS$38:$AS$49)-ROWS($AW$38:$AW$49)-ROWS($BA$38:$BA$49)),IFERROR(INDEX($BI$38:$BI$49, ROWS($CD$4:CD45)-ROWS($AK$38:$AK$49)-ROWS($AO$38:$AO$49)-ROWS($AS$38:$AS$49)-ROWS($AW$38:$AW$49)-ROWS($BA$38:$BA$49)-ROWS($BE$38:$BE$49)), "")))))))</f>
        <v/>
      </c>
      <c r="CE47" s="316" t="str">
        <f t="shared" ca="1" si="42"/>
        <v/>
      </c>
      <c r="CF47" s="413" t="str">
        <f t="shared" ca="1" si="43"/>
        <v/>
      </c>
      <c r="CG47" s="412" t="str">
        <f ca="1">IF(OR(CH47="",CH47=0),"",MAX(CG$5:CG46)+1)</f>
        <v/>
      </c>
      <c r="CH47" s="316" t="str">
        <f ca="1">IFERROR(INDEX($AJ$54:$AJ$65, ROWS($CH$4:CH45)), IFERROR(INDEX($AN$54:$AN$65, ROWS($CH$4:CH45)-ROWS($AJ$54:$AJ$65)), IFERROR(INDEX($AR$54:$AR$65, ROWS($CH$4:CH45)-ROWS($AJ$54:$AJ$65)-ROWS($AN$54:$AN$65)),IFERROR(INDEX($AV$54:$AV$65, ROWS($CH$4:CH45)-ROWS($AJ$54:$AJ$65)-ROWS($AN$54:$AN$65)-ROWS($AR$54:$AR$65)),IFERROR(INDEX($AZ$54:$AZ$65, ROWS($CH$4:CH45)-ROWS($AJ$54:$AJ$65)-ROWS($AN$54:$AN$65)-ROWS($AR$54:$AR$65)-ROWS($AV$54:$AV$65)),IFERROR(INDEX($BD$54:$BD$65, ROWS($CH$4:CH45)-ROWS($AJ$54:$AJ$65)-ROWS($AN$54:$AN$65)-ROWS($AR$54:$AR$65)-ROWS($AV$54:$AV$65)-ROWS($AZ$54:$AZ$65)),IFERROR(INDEX($BH$54:$BH$65, ROWS($CH$4:CH45)-ROWS($AJ$54:$AJ$65)-ROWS($AN$54:$AN$65)-ROWS($AR$54:$AR$65)-ROWS($AV$54:$AV$65)-ROWS($AZ$54:$AZ$65)-ROWS($BD$54:$BD$65)), "")))))))</f>
        <v/>
      </c>
      <c r="CI47" s="316" t="str">
        <f t="shared" ca="1" si="44"/>
        <v/>
      </c>
      <c r="CJ47" s="316" t="str">
        <f ca="1">IF(OR(CK47="",CK47=0),"",MAX(CJ$5:CJ46)+1)</f>
        <v/>
      </c>
      <c r="CK47" s="316" t="str">
        <f ca="1">IFERROR(INDEX($AK$54:$AK$65, ROWS($CK$4:CK45)), IFERROR(INDEX($AO$54:$AO$65, ROWS($CK$4:CK45)-ROWS($AK$54:$AK$65)), IFERROR(INDEX($AS$54:$AS$65, ROWS($CK$4:CK45)-ROWS($AK$54:$AK$65)-ROWS($AO$54:$AO$65)),IFERROR(INDEX($AW$54:$AW$65, ROWS($CK$4:CK45)-ROWS($AK$54:$AK$65)-ROWS($AO$54:$AO$65)-ROWS($AS$54:$AS$65)),IFERROR(INDEX($BA$54:$BA$65, ROWS($CK$4:CK45)-ROWS($AK$54:$AK$65)-ROWS($AO$54:$AO$65)-ROWS($AS$54:$AS$65)-ROWS($AW$54:$AW$65)),IFERROR(INDEX($BE$54:$BE$65, ROWS($CK$4:CK45)-ROWS($AK$54:$AK$65)-ROWS($AO$54:$AO$65)-ROWS($AS$54:$AS$65)-ROWS($AW$54:$AW$65)-ROWS($BA$54:$BA$65)),IFERROR(INDEX($BI$54:$BI$65, ROWS($CK$4:CK45)-ROWS($AK$54:$AK$65)-ROWS($AO$54:$AO$65)-ROWS($AS$54:$AS$65)-ROWS($AW$54:$AW$65)-ROWS($BA$54:$BA$65)-ROWS($BE$54:$BE$65)), "")))))))</f>
        <v/>
      </c>
      <c r="CL47" s="316" t="str">
        <f t="shared" ca="1" si="45"/>
        <v/>
      </c>
      <c r="CM47" s="413" t="str">
        <f t="shared" ca="1" si="46"/>
        <v/>
      </c>
      <c r="CN47" s="412" t="str">
        <f>IF(OR(CO47="",CO47=0),"",MAX(CN$5:CN46)+1)</f>
        <v/>
      </c>
      <c r="CO47" s="316">
        <f>IFERROR(INDEX($AJ$70:$AJ$81, ROWS($CO$4:CO45)), IFERROR(INDEX($AN$70:$AN$81, ROWS($CO$4:CO45)-ROWS($AJ$70:$AJ$81)), IFERROR(INDEX($AR$70:$AR$81, ROWS($CO$4:CO45)-ROWS($AJ$70:$AJ$81)-ROWS($AN$70:$AN$81)),IFERROR(INDEX($AV$70:$AV$81, ROWS($CO$4:CO45)-ROWS($AJ$70:$AJ$81)-ROWS($AN$70:$AN$81)-ROWS($AR$70:$AR$81)),IFERROR(INDEX($AZ$70:$AZ$81, ROWS($CO$4:CO45)-ROWS($AJ$70:$AJ$81)-ROWS($AN$70:$AN$81)-ROWS($AR$70:$AR$81)-ROWS($AV$70:$AV$81)),IFERROR(INDEX($BD$70:$BD$81, ROWS($CO$4:CO45)-ROWS($AJ$70:$AJ$81)-ROWS($AN$70:$AN$81)-ROWS($AR$70:$AR$81)-ROWS($AV$70:$AV$81)-ROWS($AZ$70:$AZ$81)),IFERROR(INDEX($BH$70:$BH$81, ROWS($CO$4:CO45)-ROWS($AJ$70:$AJ$81)-ROWS($AN$70:$AN$81)-ROWS($AR$70:$AR$81)-ROWS($AV$70:$AV$81)-ROWS($AZ$70:$AZ$81)-ROWS($BD$70:$BD$81)), "")))))))</f>
        <v>0</v>
      </c>
      <c r="CP47" s="316" t="str">
        <f t="shared" ca="1" si="47"/>
        <v/>
      </c>
      <c r="CQ47" s="316" t="str">
        <f>IF(OR(CR47="",CR47=0),"",MAX(CQ$5:CQ46)+1)</f>
        <v/>
      </c>
      <c r="CR47" s="316">
        <f>IFERROR(INDEX($AK$70:$AK$81, ROWS($CR$4:CR45)), IFERROR(INDEX($AO$70:$AO$81, ROWS($CR$4:CR45)-ROWS($AK$70:$AK$81)), IFERROR(INDEX($AS$70:$AS$81, ROWS($CR$4:CR45)-ROWS($AK$70:$AK$81)-ROWS($AO$70:$AO$81)),IFERROR(INDEX($AW$70:$AW$81, ROWS($CR$4:CR45)-ROWS($AK$70:$AK$81)-ROWS($AO$70:$AO$81)-ROWS($AS$70:$AS$81)),IFERROR(INDEX($BA$70:$BA$81, ROWS($CR$4:CR45)-ROWS($AK$70:$AK$81)-ROWS($AO$70:$AO$81)-ROWS($AS$70:$AS$81)-ROWS($AW$70:$AW$81)),IFERROR(INDEX($BE$70:$BE$81, ROWS($CR$4:CR45)-ROWS($AK$70:$AK$81)-ROWS($AO$70:$AO$81)-ROWS($AS$70:$AS$81)-ROWS($AW$70:$AW$81)-ROWS($BA$70:$BA$81)),IFERROR(INDEX($BI$70:$BI$81, ROWS($CR$4:CR45)-ROWS($AK$70:$AK$81)-ROWS($AO$70:$AO$81)-ROWS($AS$70:$AS$81)-ROWS($AW$70:$AW$81)-ROWS($BA$70:$BA$81)-ROWS($BE$70:$BE$81)), "")))))))</f>
        <v>0</v>
      </c>
      <c r="CS47" s="316" t="str">
        <f t="shared" ca="1" si="48"/>
        <v/>
      </c>
      <c r="CT47" s="413" t="str">
        <f t="shared" ca="1" si="49"/>
        <v/>
      </c>
      <c r="CU47" s="412" t="str">
        <f>IF(OR(CV47="",CV47=0),"",MAX(CU$5:CU46)+1)</f>
        <v/>
      </c>
      <c r="CV47" s="316" t="str">
        <f>IFERROR(INDEX($AJ$86:$AJ$97, ROWS($CV$4:CV45)), IFERROR(INDEX($AN$86:$AN$97, ROWS($CV$4:CV45)-ROWS($AJ$86:$AJ$97)), ""))</f>
        <v/>
      </c>
      <c r="CW47" s="316" t="str">
        <f t="shared" si="50"/>
        <v/>
      </c>
      <c r="CX47" s="316" t="str">
        <f>IF(OR(CY47="",CY47=0),"",MAX(CX$5:CX46)+1)</f>
        <v/>
      </c>
      <c r="CY47" s="316" t="str">
        <f>IFERROR(INDEX($AK$86:$AK$97, ROWS($CY$4:CY45)), IFERROR(INDEX($AO$86:$AO$97, ROWS($CY$4:CY45)-ROWS($AK$86:$AK$97)), ""))</f>
        <v/>
      </c>
      <c r="CZ47" s="316" t="str">
        <f t="shared" si="51"/>
        <v/>
      </c>
      <c r="DA47" s="413" t="str">
        <f t="shared" si="52"/>
        <v/>
      </c>
      <c r="DC47" s="438">
        <f ca="1">IF(OR(DD47="",DD47=0),"",MAX(DC$45:DC46)+1)</f>
        <v>2</v>
      </c>
      <c r="DD47" s="434" t="str">
        <f t="shared" ref="DD47:DD63" ca="1" si="160">IF(CB7="","",IF(NOT(CF7="Income"),CB7,""))</f>
        <v>D. Store Card 2</v>
      </c>
      <c r="DE47" s="413">
        <f t="shared" ref="DE47:DE63" ca="1" si="161">IF(CE7="","",IF(NOT(CF7="Income"),CE7,""))</f>
        <v>30</v>
      </c>
      <c r="DF47" s="431" t="str">
        <f ca="1">IF(OR(DG47="",DG47=0),"",MAX(DF$45:DF46)+1)</f>
        <v/>
      </c>
      <c r="DG47" s="412" t="str">
        <f t="shared" ref="DG47:DG63" ca="1" si="162">IF(CB7="","",IF(CF7="Income",CB7,""))</f>
        <v/>
      </c>
      <c r="DH47" s="413" t="str">
        <f t="shared" ref="DH47:DH63" ca="1" si="163">IF(CB7="","",IF(CF7="Income",CE7,""))</f>
        <v/>
      </c>
      <c r="DI47" s="412" t="str">
        <f t="shared" ref="DI47:DI63" ca="1" si="164">IFERROR(INDEX($DD$46:$DD$63,MATCH(ROW()-ROW($DI$45),$DC$46:$DC$63,0)),"")</f>
        <v>D. Store Card 2</v>
      </c>
      <c r="DJ47" s="413">
        <f t="shared" ref="DJ47:DJ63" ca="1" si="165">IFERROR(INDEX($DE$46:$DE$63,MATCH(ROW()-ROW($DI$45),$DC$46:$DC$63,0)),"")</f>
        <v>30</v>
      </c>
      <c r="DK47" s="412" t="str">
        <f t="shared" ref="DK47:DK63" ca="1" si="166">IFERROR(INDEX($DG$46:$DG$63,MATCH(ROW()-ROW($DK$45),$DF$46:$DF$63,0)),"")</f>
        <v>Paycheck 2</v>
      </c>
      <c r="DL47" s="413">
        <f t="shared" ref="DL47:DL63" ca="1" si="167">IFERROR(INDEX($DH$46:$DH$63,MATCH(ROW()-ROW($DK$45),$DF$46:$DF$63,0)),"")</f>
        <v>400</v>
      </c>
      <c r="DM47" s="292"/>
      <c r="DN47" s="425" t="str">
        <f ca="1">IF(DI49="","",CONCATENATE(DI49," - ",DJ49))</f>
        <v>Car Payment 2 - 200</v>
      </c>
      <c r="DO47" s="295" t="str">
        <f ca="1">IF(DI50="","",CONCATENATE(DI50," - ",DJ50))</f>
        <v>Groceries - 125</v>
      </c>
      <c r="DP47" s="295" t="str">
        <f ca="1">IF(DI51="","",CONCATENATE(DI51," - ",DJ51))</f>
        <v>Audible - 14.95</v>
      </c>
      <c r="DQ47" s="425" t="str">
        <f ca="1">IF(DK49="","",CONCATENATE(DK49," - ",DL49))</f>
        <v>Paycheck 1 - 850</v>
      </c>
      <c r="DR47" s="295" t="str">
        <f ca="1">IF(DK50="","",CONCATENATE(DK50," - ",DL50))</f>
        <v/>
      </c>
      <c r="DS47" s="426" t="str">
        <f ca="1">IF(DK51="","",CONCATENATE(DK51," - ",DL51))</f>
        <v/>
      </c>
    </row>
    <row r="48" spans="1:123" ht="15" customHeight="1" x14ac:dyDescent="0.3">
      <c r="O48"/>
      <c r="P48" s="1177"/>
      <c r="Q48" s="1178"/>
      <c r="R48" s="453"/>
      <c r="S48" s="402"/>
      <c r="T48"/>
      <c r="U48" s="1177"/>
      <c r="V48" s="1178"/>
      <c r="W48" s="453"/>
      <c r="X48" s="402"/>
      <c r="AC48" s="358">
        <f>IF('Data Entry'!H30="","",'Data Entry'!H30)</f>
        <v>1</v>
      </c>
      <c r="AD48" s="356" t="str">
        <f>IF('Data Entry'!G30="","",'Data Entry'!G30)</f>
        <v>Bank Loan 1</v>
      </c>
      <c r="AE48" s="357">
        <f>IF('Data Entry'!J30="","",'Data Entry'!J30)</f>
        <v>120</v>
      </c>
      <c r="AF48" s="402">
        <f>IF('Data Entry'!I30="","",'Data Entry'!I30)</f>
        <v>5000</v>
      </c>
      <c r="AI48" s="308" t="str">
        <f t="shared" ca="1" si="153"/>
        <v/>
      </c>
      <c r="AJ48" s="305" t="str">
        <f t="shared" ca="1" si="132"/>
        <v/>
      </c>
      <c r="AK48" s="293" t="str">
        <f t="shared" ca="1" si="133"/>
        <v/>
      </c>
      <c r="AL48" s="303" t="str">
        <f t="shared" ca="1" si="134"/>
        <v/>
      </c>
      <c r="AM48" s="308" t="str">
        <f t="shared" ca="1" si="154"/>
        <v/>
      </c>
      <c r="AN48" s="293" t="str">
        <f t="shared" ca="1" si="135"/>
        <v/>
      </c>
      <c r="AO48" s="293" t="str">
        <f t="shared" ca="1" si="136"/>
        <v/>
      </c>
      <c r="AP48" s="303" t="str">
        <f t="shared" ca="1" si="137"/>
        <v/>
      </c>
      <c r="AQ48" s="308" t="str">
        <f t="shared" ca="1" si="155"/>
        <v/>
      </c>
      <c r="AR48" s="293" t="str">
        <f t="shared" ca="1" si="138"/>
        <v/>
      </c>
      <c r="AS48" s="293" t="str">
        <f t="shared" ca="1" si="139"/>
        <v/>
      </c>
      <c r="AT48" s="303" t="str">
        <f t="shared" ca="1" si="140"/>
        <v/>
      </c>
      <c r="AU48" s="308" t="str">
        <f t="shared" ca="1" si="156"/>
        <v/>
      </c>
      <c r="AV48" s="293" t="str">
        <f t="shared" ca="1" si="141"/>
        <v/>
      </c>
      <c r="AW48" s="293" t="str">
        <f t="shared" ca="1" si="142"/>
        <v/>
      </c>
      <c r="AX48" s="303" t="str">
        <f t="shared" ca="1" si="143"/>
        <v/>
      </c>
      <c r="AY48" s="308" t="str">
        <f t="shared" ca="1" si="157"/>
        <v/>
      </c>
      <c r="AZ48" s="293" t="str">
        <f t="shared" ca="1" si="144"/>
        <v/>
      </c>
      <c r="BA48" s="293" t="str">
        <f t="shared" ca="1" si="145"/>
        <v/>
      </c>
      <c r="BB48" s="303" t="str">
        <f t="shared" ca="1" si="146"/>
        <v/>
      </c>
      <c r="BC48" s="308" t="str">
        <f t="shared" ca="1" si="158"/>
        <v/>
      </c>
      <c r="BD48" s="293" t="str">
        <f t="shared" ca="1" si="147"/>
        <v/>
      </c>
      <c r="BE48" s="293" t="str">
        <f t="shared" ca="1" si="148"/>
        <v/>
      </c>
      <c r="BF48" s="303" t="str">
        <f t="shared" ca="1" si="149"/>
        <v/>
      </c>
      <c r="BG48" s="308" t="str">
        <f t="shared" ca="1" si="159"/>
        <v/>
      </c>
      <c r="BH48" s="293" t="str">
        <f t="shared" ca="1" si="150"/>
        <v/>
      </c>
      <c r="BI48" s="293" t="str">
        <f t="shared" ca="1" si="151"/>
        <v/>
      </c>
      <c r="BJ48" s="303" t="str">
        <f t="shared" ca="1" si="152"/>
        <v/>
      </c>
      <c r="BL48" s="412" t="str">
        <f ca="1">IF(OR(BM48="",BM48=0),"",MAX(BL$5:BL47)+1)</f>
        <v/>
      </c>
      <c r="BM48" s="316" t="str">
        <f ca="1">IFERROR(INDEX($AJ$6:$AJ$17, ROWS(BM$4:$BM46)), IFERROR(INDEX($AN$6:$AN$17, ROWS(BM$4:$BM46)-ROWS($AJ$6:$AJ$17)), IFERROR(INDEX($AR$6:$AR$17, ROWS(BM$4:$BM46)-ROWS($AJ$6:$AJ$17)-ROWS($AN$6:$AN$17)),IFERROR(INDEX($AV$6:$AV$17, ROWS(BM$4:$BM46)-ROWS($AJ$6:$AJ$17)-ROWS($AN$6:$AN$17)-ROWS($AR$6:$AR$17)),IFERROR(INDEX($AZ$6:$AZ$17, ROWS(BM$4:$BM46)-ROWS($AJ$6:$AJ$17)-ROWS($AN$6:$AN$17)-ROWS($AR$6:$AR$17)-ROWS($AV$6:$AV$17)),IFERROR(INDEX($BD$6:$BD$17, ROWS(BM$4:$BM46)-ROWS($AJ$6:$AJ$17)-ROWS($AN$6:$AN$17)-ROWS($AR$6:$AR$17)-ROWS($AV$6:$AV$17)-ROWS($AZ$6:$AZ$17)),IFERROR(INDEX($BH$6:$BH$17, ROWS(BM$4:$BM46)-ROWS($AJ$6:$AJ$17)-ROWS($AN$6:$AN$17)-ROWS($AR$6:$AR$17)-ROWS($AV$6:$AV$17)-ROWS($AZ$6:$AZ$17)-ROWS($BD$6:$BD$17)), "")))))))</f>
        <v/>
      </c>
      <c r="BN48" s="316" t="str">
        <f t="shared" ca="1" si="35"/>
        <v/>
      </c>
      <c r="BO48" s="316" t="str">
        <f ca="1">IF(OR(BP48="",BP48=0),"",MAX(BO$5:BO47)+1)</f>
        <v/>
      </c>
      <c r="BP48" s="316" t="str">
        <f ca="1">IFERROR(INDEX($AK$6:$AK$17, ROWS($BP$4:BP46)), IFERROR(INDEX($AO$6:$AO$17, ROWS($BP$4:BP46)-ROWS($AK$6:$AK$17)), IFERROR(INDEX($AS$6:$AS$17, ROWS($BP$4:BP46)-ROWS($AK$6:$AK$17)-ROWS($AO$6:$AO$17)),IFERROR(INDEX($AW$6:$AW$17, ROWS($BP$4:BP46)-ROWS($AK$6:$AK$17)-ROWS($AO$6:$AO$17)-ROWS($AS$6:$AS$17)),IFERROR(INDEX($BA$6:$BA$17, ROWS($BP$4:BP46)-ROWS($AK$6:$AK$17)-ROWS($AO$6:$AO$17)-ROWS($AS$6:$AS$17)-ROWS($AW$6:$AW$17)),IFERROR(INDEX($BE$6:$BE$17, ROWS($BP$4:BP46)-ROWS($AK$6:$AK$17)-ROWS($AO$6:$AO$17)-ROWS($AS$6:$AS$17)-ROWS($AW$6:$AW$17)-ROWS($BA$6:$BA$17)),IFERROR(INDEX($BI$6:$BI$17, ROWS($BP$4:BP46)-ROWS($AK$6:$AK$17)-ROWS($AO$6:$AO$17)-ROWS($AS$6:$AS$17)-ROWS($AW$6:$AW$17)-ROWS($BA$6:$BA$17)-ROWS($BE$6:$BE$17)), "")))))))</f>
        <v/>
      </c>
      <c r="BQ48" s="316" t="str">
        <f t="shared" ca="1" si="36"/>
        <v/>
      </c>
      <c r="BR48" s="413" t="str">
        <f t="shared" ca="1" si="37"/>
        <v/>
      </c>
      <c r="BS48" s="412" t="str">
        <f ca="1">IF(OR(BT48="",BT48=0),"",MAX(BS$5:BS47)+1)</f>
        <v/>
      </c>
      <c r="BT48" s="316" t="str">
        <f ca="1">IFERROR(INDEX($AJ$22:$AJ$33, ROWS($BT$4:BT46)), IFERROR(INDEX($AN$22:$AN$33, ROWS($BT$4:BT46)-ROWS($AJ$22:$AJ$33)), IFERROR(INDEX($AR$22:$AR$33, ROWS($BT$4:BT46)-ROWS($AJ$22:$AJ$33)-ROWS($AN$22:$AN$33)),IFERROR(INDEX($AV$22:$AV$33, ROWS($BT$4:BT46)-ROWS($AJ$22:$AJ$33)-ROWS($AN$22:$AN$33)-ROWS($AR$22:$AR$33)),IFERROR(INDEX($AZ$22:$AZ$33, ROWS($BT$4:BT46)-ROWS($AJ$22:$AJ$33)-ROWS($AN$22:$AN$33)-ROWS($AR$22:$AR$33)-ROWS($AV$22:$AV$33)),IFERROR(INDEX($BD$22:$BD$33, ROWS($BT$4:BT46)-ROWS($AJ$22:$AJ$33)-ROWS($AN$22:$AN$33)-ROWS($AR$22:$AR$33)-ROWS($AV$22:$AV$33)-ROWS($AZ$22:$AZ$33)),IFERROR(INDEX($BH$22:$BH$33, ROWS($BT$4:BT46)-ROWS($AJ$22:$AJ$33)-ROWS($AN$22:$AN$33)-ROWS($AR$22:$AR$33)-ROWS($AV$22:$AV$33)-ROWS($AZ$22:$AZ$33)-ROWS($BD$22:$BD$33)), "")))))))</f>
        <v/>
      </c>
      <c r="BU48" s="316" t="str">
        <f t="shared" ca="1" si="38"/>
        <v/>
      </c>
      <c r="BV48" s="316" t="str">
        <f ca="1">IF(OR(BW48="",BW48=0),"",MAX(BV$5:BV47)+1)</f>
        <v/>
      </c>
      <c r="BW48" s="316" t="str">
        <f ca="1">IFERROR(INDEX($AK$22:$AK$33, ROWS($BW$4:BW46)), IFERROR(INDEX($AO$22:$AO$33, ROWS($BW$4:BW46)-ROWS($AK$22:$AK$33)), IFERROR(INDEX($AS$22:$AS$33, ROWS($BW$4:BW46)-ROWS($AK$22:$AK$33)-ROWS($AO$22:$AO$33)),IFERROR(INDEX($AW$22:$AW$33, ROWS($BW$4:BW46)-ROWS($AK$22:$AK$33)-ROWS($AO$22:$AO$33)-ROWS($AS$22:$AS$33)),IFERROR(INDEX($BA$22:$BA$33, ROWS($BW$4:BW46)-ROWS($AK$22:$AK$33)-ROWS($AO$22:$AO$33)-ROWS($AS$22:$AS$33)-ROWS($AW$22:$AW$33)),IFERROR(INDEX($BE$22:$BE$33, ROWS($BW$4:BW46)-ROWS($AK$22:$AK$33)-ROWS($AO$22:$AO$33)-ROWS($AS$22:$AS$33)-ROWS($AW$22:$AW$33)-ROWS($BA$22:$BA$33)),IFERROR(INDEX($BI$22:$BI$33, ROWS($BW$4:BW46)-ROWS($AK$22:$AK$33)-ROWS($AO$22:$AO$33)-ROWS($AS$22:$AS$33)-ROWS($AW$22:$AW$33)-ROWS($BA$22:$BA$33)-ROWS($BE$22:$BE$33)), "")))))))</f>
        <v/>
      </c>
      <c r="BX48" s="316" t="str">
        <f t="shared" ca="1" si="39"/>
        <v/>
      </c>
      <c r="BY48" s="413" t="str">
        <f t="shared" ca="1" si="40"/>
        <v/>
      </c>
      <c r="BZ48" s="412" t="str">
        <f ca="1">IF(OR(CA48="",CA48=0),"",MAX(BZ$5:BZ47)+1)</f>
        <v/>
      </c>
      <c r="CA48" s="316" t="str">
        <f ca="1">IFERROR(INDEX($AJ$38:$AJ$49, ROWS($CA$4:CA46)), IFERROR(INDEX($AN$38:$AN$49, ROWS($CA$4:CA46)-ROWS($AJ$38:$AJ$49)), IFERROR(INDEX($AR$38:$AR$49, ROWS($CA$4:CA46)-ROWS($AJ$38:$AJ$49)-ROWS($AN$38:$AN$49)),IFERROR(INDEX($AV$38:$AV$49, ROWS($CA$4:CA46)-ROWS($AJ$38:$AJ$49)-ROWS($AN$38:$AN$49)-ROWS($AR$38:$AR$49)),IFERROR(INDEX($AZ$38:$AZ$49, ROWS($CA$4:CA46)-ROWS($AJ$38:$AJ$49)-ROWS($AN$38:$AN$49)-ROWS($AR$38:$AR$49)-ROWS($AV$38:$AV$49)),IFERROR(INDEX($BD$38:$BD$49, ROWS($CA$4:CA46)-ROWS($AJ$38:$AJ$49)-ROWS($AN$38:$AN$49)-ROWS($AR$38:$AR$49)-ROWS($AV$38:$AV$49)-ROWS($AZ$38:$AZ$49)),IFERROR(INDEX($BH$38:$BH$49, ROWS($CA$4:CA46)-ROWS($AJ$38:$AJ$49)-ROWS($AN$38:$AN$49)-ROWS($AR$38:$AR$49)-ROWS($AV$38:$AV$49)-ROWS($AZ$38:$AZ$49)-ROWS($BD$38:$BD$49)), "")))))))</f>
        <v/>
      </c>
      <c r="CB48" s="316" t="str">
        <f t="shared" ca="1" si="41"/>
        <v/>
      </c>
      <c r="CC48" s="316" t="str">
        <f ca="1">IF(OR(CD48="",CD48=0),"",MAX(CC$5:CC47)+1)</f>
        <v/>
      </c>
      <c r="CD48" s="316" t="str">
        <f ca="1">IFERROR(INDEX($AK$38:$AK$49, ROWS($CD$4:CD46)), IFERROR(INDEX($AO$38:$AO$49, ROWS($CD$4:CD46)-ROWS($AK$38:$AK$49)), IFERROR(INDEX($AS$38:$AS$49, ROWS($CD$4:CD46)-ROWS($AK$38:$AK$49)-ROWS($AO$38:$AO$49)),IFERROR(INDEX($AW$38:$AW$49, ROWS($CD$4:CD46)-ROWS($AK$38:$AK$49)-ROWS($AO$38:$AO$49)-ROWS($AS$38:$AS$49)),IFERROR(INDEX($BA$38:$BA$49, ROWS($CD$4:CD46)-ROWS($AK$38:$AK$49)-ROWS($AO$38:$AO$49)-ROWS($AS$38:$AS$49)-ROWS($AW$38:$AW$49)),IFERROR(INDEX($BE$38:$BE$49, ROWS($CD$4:CD46)-ROWS($AK$38:$AK$49)-ROWS($AO$38:$AO$49)-ROWS($AS$38:$AS$49)-ROWS($AW$38:$AW$49)-ROWS($BA$38:$BA$49)),IFERROR(INDEX($BI$38:$BI$49, ROWS($CD$4:CD46)-ROWS($AK$38:$AK$49)-ROWS($AO$38:$AO$49)-ROWS($AS$38:$AS$49)-ROWS($AW$38:$AW$49)-ROWS($BA$38:$BA$49)-ROWS($BE$38:$BE$49)), "")))))))</f>
        <v/>
      </c>
      <c r="CE48" s="316" t="str">
        <f t="shared" ca="1" si="42"/>
        <v/>
      </c>
      <c r="CF48" s="413" t="str">
        <f t="shared" ca="1" si="43"/>
        <v/>
      </c>
      <c r="CG48" s="412" t="str">
        <f ca="1">IF(OR(CH48="",CH48=0),"",MAX(CG$5:CG47)+1)</f>
        <v/>
      </c>
      <c r="CH48" s="316" t="str">
        <f ca="1">IFERROR(INDEX($AJ$54:$AJ$65, ROWS($CH$4:CH46)), IFERROR(INDEX($AN$54:$AN$65, ROWS($CH$4:CH46)-ROWS($AJ$54:$AJ$65)), IFERROR(INDEX($AR$54:$AR$65, ROWS($CH$4:CH46)-ROWS($AJ$54:$AJ$65)-ROWS($AN$54:$AN$65)),IFERROR(INDEX($AV$54:$AV$65, ROWS($CH$4:CH46)-ROWS($AJ$54:$AJ$65)-ROWS($AN$54:$AN$65)-ROWS($AR$54:$AR$65)),IFERROR(INDEX($AZ$54:$AZ$65, ROWS($CH$4:CH46)-ROWS($AJ$54:$AJ$65)-ROWS($AN$54:$AN$65)-ROWS($AR$54:$AR$65)-ROWS($AV$54:$AV$65)),IFERROR(INDEX($BD$54:$BD$65, ROWS($CH$4:CH46)-ROWS($AJ$54:$AJ$65)-ROWS($AN$54:$AN$65)-ROWS($AR$54:$AR$65)-ROWS($AV$54:$AV$65)-ROWS($AZ$54:$AZ$65)),IFERROR(INDEX($BH$54:$BH$65, ROWS($CH$4:CH46)-ROWS($AJ$54:$AJ$65)-ROWS($AN$54:$AN$65)-ROWS($AR$54:$AR$65)-ROWS($AV$54:$AV$65)-ROWS($AZ$54:$AZ$65)-ROWS($BD$54:$BD$65)), "")))))))</f>
        <v/>
      </c>
      <c r="CI48" s="316" t="str">
        <f t="shared" ca="1" si="44"/>
        <v/>
      </c>
      <c r="CJ48" s="316" t="str">
        <f ca="1">IF(OR(CK48="",CK48=0),"",MAX(CJ$5:CJ47)+1)</f>
        <v/>
      </c>
      <c r="CK48" s="316" t="str">
        <f ca="1">IFERROR(INDEX($AK$54:$AK$65, ROWS($CK$4:CK46)), IFERROR(INDEX($AO$54:$AO$65, ROWS($CK$4:CK46)-ROWS($AK$54:$AK$65)), IFERROR(INDEX($AS$54:$AS$65, ROWS($CK$4:CK46)-ROWS($AK$54:$AK$65)-ROWS($AO$54:$AO$65)),IFERROR(INDEX($AW$54:$AW$65, ROWS($CK$4:CK46)-ROWS($AK$54:$AK$65)-ROWS($AO$54:$AO$65)-ROWS($AS$54:$AS$65)),IFERROR(INDEX($BA$54:$BA$65, ROWS($CK$4:CK46)-ROWS($AK$54:$AK$65)-ROWS($AO$54:$AO$65)-ROWS($AS$54:$AS$65)-ROWS($AW$54:$AW$65)),IFERROR(INDEX($BE$54:$BE$65, ROWS($CK$4:CK46)-ROWS($AK$54:$AK$65)-ROWS($AO$54:$AO$65)-ROWS($AS$54:$AS$65)-ROWS($AW$54:$AW$65)-ROWS($BA$54:$BA$65)),IFERROR(INDEX($BI$54:$BI$65, ROWS($CK$4:CK46)-ROWS($AK$54:$AK$65)-ROWS($AO$54:$AO$65)-ROWS($AS$54:$AS$65)-ROWS($AW$54:$AW$65)-ROWS($BA$54:$BA$65)-ROWS($BE$54:$BE$65)), "")))))))</f>
        <v/>
      </c>
      <c r="CL48" s="316" t="str">
        <f t="shared" ca="1" si="45"/>
        <v/>
      </c>
      <c r="CM48" s="413" t="str">
        <f t="shared" ca="1" si="46"/>
        <v/>
      </c>
      <c r="CN48" s="412" t="str">
        <f>IF(OR(CO48="",CO48=0),"",MAX(CN$5:CN47)+1)</f>
        <v/>
      </c>
      <c r="CO48" s="316">
        <f>IFERROR(INDEX($AJ$70:$AJ$81, ROWS($CO$4:CO46)), IFERROR(INDEX($AN$70:$AN$81, ROWS($CO$4:CO46)-ROWS($AJ$70:$AJ$81)), IFERROR(INDEX($AR$70:$AR$81, ROWS($CO$4:CO46)-ROWS($AJ$70:$AJ$81)-ROWS($AN$70:$AN$81)),IFERROR(INDEX($AV$70:$AV$81, ROWS($CO$4:CO46)-ROWS($AJ$70:$AJ$81)-ROWS($AN$70:$AN$81)-ROWS($AR$70:$AR$81)),IFERROR(INDEX($AZ$70:$AZ$81, ROWS($CO$4:CO46)-ROWS($AJ$70:$AJ$81)-ROWS($AN$70:$AN$81)-ROWS($AR$70:$AR$81)-ROWS($AV$70:$AV$81)),IFERROR(INDEX($BD$70:$BD$81, ROWS($CO$4:CO46)-ROWS($AJ$70:$AJ$81)-ROWS($AN$70:$AN$81)-ROWS($AR$70:$AR$81)-ROWS($AV$70:$AV$81)-ROWS($AZ$70:$AZ$81)),IFERROR(INDEX($BH$70:$BH$81, ROWS($CO$4:CO46)-ROWS($AJ$70:$AJ$81)-ROWS($AN$70:$AN$81)-ROWS($AR$70:$AR$81)-ROWS($AV$70:$AV$81)-ROWS($AZ$70:$AZ$81)-ROWS($BD$70:$BD$81)), "")))))))</f>
        <v>0</v>
      </c>
      <c r="CP48" s="316" t="str">
        <f t="shared" ca="1" si="47"/>
        <v/>
      </c>
      <c r="CQ48" s="316" t="str">
        <f>IF(OR(CR48="",CR48=0),"",MAX(CQ$5:CQ47)+1)</f>
        <v/>
      </c>
      <c r="CR48" s="316">
        <f>IFERROR(INDEX($AK$70:$AK$81, ROWS($CR$4:CR46)), IFERROR(INDEX($AO$70:$AO$81, ROWS($CR$4:CR46)-ROWS($AK$70:$AK$81)), IFERROR(INDEX($AS$70:$AS$81, ROWS($CR$4:CR46)-ROWS($AK$70:$AK$81)-ROWS($AO$70:$AO$81)),IFERROR(INDEX($AW$70:$AW$81, ROWS($CR$4:CR46)-ROWS($AK$70:$AK$81)-ROWS($AO$70:$AO$81)-ROWS($AS$70:$AS$81)),IFERROR(INDEX($BA$70:$BA$81, ROWS($CR$4:CR46)-ROWS($AK$70:$AK$81)-ROWS($AO$70:$AO$81)-ROWS($AS$70:$AS$81)-ROWS($AW$70:$AW$81)),IFERROR(INDEX($BE$70:$BE$81, ROWS($CR$4:CR46)-ROWS($AK$70:$AK$81)-ROWS($AO$70:$AO$81)-ROWS($AS$70:$AS$81)-ROWS($AW$70:$AW$81)-ROWS($BA$70:$BA$81)),IFERROR(INDEX($BI$70:$BI$81, ROWS($CR$4:CR46)-ROWS($AK$70:$AK$81)-ROWS($AO$70:$AO$81)-ROWS($AS$70:$AS$81)-ROWS($AW$70:$AW$81)-ROWS($BA$70:$BA$81)-ROWS($BE$70:$BE$81)), "")))))))</f>
        <v>0</v>
      </c>
      <c r="CS48" s="316" t="str">
        <f t="shared" ca="1" si="48"/>
        <v/>
      </c>
      <c r="CT48" s="413" t="str">
        <f t="shared" ca="1" si="49"/>
        <v/>
      </c>
      <c r="CU48" s="412" t="str">
        <f>IF(OR(CV48="",CV48=0),"",MAX(CU$5:CU47)+1)</f>
        <v/>
      </c>
      <c r="CV48" s="316" t="str">
        <f>IFERROR(INDEX($AJ$86:$AJ$97, ROWS($CV$4:CV46)), IFERROR(INDEX($AN$86:$AN$97, ROWS($CV$4:CV46)-ROWS($AJ$86:$AJ$97)), ""))</f>
        <v/>
      </c>
      <c r="CW48" s="316" t="str">
        <f t="shared" si="50"/>
        <v/>
      </c>
      <c r="CX48" s="316" t="str">
        <f>IF(OR(CY48="",CY48=0),"",MAX(CX$5:CX47)+1)</f>
        <v/>
      </c>
      <c r="CY48" s="316" t="str">
        <f>IFERROR(INDEX($AK$86:$AK$97, ROWS($CY$4:CY46)), IFERROR(INDEX($AO$86:$AO$97, ROWS($CY$4:CY46)-ROWS($AK$86:$AK$97)), ""))</f>
        <v/>
      </c>
      <c r="CZ48" s="316" t="str">
        <f t="shared" si="51"/>
        <v/>
      </c>
      <c r="DA48" s="413" t="str">
        <f t="shared" si="52"/>
        <v/>
      </c>
      <c r="DC48" s="438">
        <f ca="1">IF(OR(DD48="",DD48=0),"",MAX(DC$45:DC47)+1)</f>
        <v>3</v>
      </c>
      <c r="DD48" s="434" t="str">
        <f t="shared" ca="1" si="160"/>
        <v>Car Payment 1</v>
      </c>
      <c r="DE48" s="413">
        <f t="shared" ca="1" si="161"/>
        <v>350</v>
      </c>
      <c r="DF48" s="431" t="str">
        <f ca="1">IF(OR(DG48="",DG48=0),"",MAX(DF$45:DF47)+1)</f>
        <v/>
      </c>
      <c r="DG48" s="412" t="str">
        <f t="shared" ca="1" si="162"/>
        <v/>
      </c>
      <c r="DH48" s="413" t="str">
        <f t="shared" ca="1" si="163"/>
        <v/>
      </c>
      <c r="DI48" s="412" t="str">
        <f t="shared" ca="1" si="164"/>
        <v>Car Payment 1</v>
      </c>
      <c r="DJ48" s="413">
        <f t="shared" ca="1" si="165"/>
        <v>350</v>
      </c>
      <c r="DK48" s="412" t="str">
        <f t="shared" ca="1" si="166"/>
        <v>Paycheck 3</v>
      </c>
      <c r="DL48" s="413">
        <f t="shared" ca="1" si="167"/>
        <v>700</v>
      </c>
      <c r="DM48" s="292"/>
      <c r="DN48" s="425" t="str">
        <f ca="1">IF(DI52="","",CONCATENATE(DI52," - ",DJ52))</f>
        <v>Car 2 Gas - 80</v>
      </c>
      <c r="DO48" s="295" t="str">
        <f ca="1">IF(DI53="","",CONCATENATE(DI53," - ",DJ53))</f>
        <v>Cellular - 225</v>
      </c>
      <c r="DP48" s="295" t="str">
        <f ca="1">IF(DI54="","",CONCATENATE(DI54," - ",DJ54))</f>
        <v>Credit Card 2 - 60</v>
      </c>
      <c r="DQ48" s="425" t="str">
        <f ca="1">IF(DK52="","",CONCATENATE(DK52," - ",DL52))</f>
        <v/>
      </c>
      <c r="DR48" s="295" t="str">
        <f ca="1">IF(DK53="","",CONCATENATE(DK53," - ",DL53))</f>
        <v/>
      </c>
      <c r="DS48" s="426" t="str">
        <f ca="1">IF(DK54="","",CONCATENATE(DK54," - ",DL54))</f>
        <v/>
      </c>
    </row>
    <row r="49" spans="15:123" ht="15" customHeight="1" thickBot="1" x14ac:dyDescent="0.35">
      <c r="O49"/>
      <c r="P49" s="1177"/>
      <c r="Q49" s="1178"/>
      <c r="R49" s="453"/>
      <c r="S49" s="402"/>
      <c r="T49"/>
      <c r="U49" s="1177"/>
      <c r="V49" s="1178"/>
      <c r="W49" s="453"/>
      <c r="X49" s="402"/>
      <c r="AC49" s="358">
        <f>IF('Data Entry'!H31="","",'Data Entry'!H31)</f>
        <v>15</v>
      </c>
      <c r="AD49" s="356" t="str">
        <f>IF('Data Entry'!G31="","",'Data Entry'!G31)</f>
        <v>Car Payment 1</v>
      </c>
      <c r="AE49" s="357">
        <f>IF('Data Entry'!J31="","",'Data Entry'!J31)</f>
        <v>350</v>
      </c>
      <c r="AF49" s="402">
        <f>IF('Data Entry'!I31="","",'Data Entry'!I31)</f>
        <v>18000</v>
      </c>
      <c r="AI49" s="309" t="str">
        <f t="shared" ca="1" si="153"/>
        <v/>
      </c>
      <c r="AJ49" s="319" t="str">
        <f t="shared" ca="1" si="132"/>
        <v/>
      </c>
      <c r="AK49" s="310" t="str">
        <f t="shared" ca="1" si="133"/>
        <v/>
      </c>
      <c r="AL49" s="311" t="str">
        <f t="shared" ca="1" si="134"/>
        <v/>
      </c>
      <c r="AM49" s="309" t="str">
        <f t="shared" ca="1" si="154"/>
        <v/>
      </c>
      <c r="AN49" s="310" t="str">
        <f t="shared" ca="1" si="135"/>
        <v/>
      </c>
      <c r="AO49" s="310" t="str">
        <f t="shared" ca="1" si="136"/>
        <v/>
      </c>
      <c r="AP49" s="311" t="str">
        <f t="shared" ca="1" si="137"/>
        <v/>
      </c>
      <c r="AQ49" s="309" t="str">
        <f t="shared" ca="1" si="155"/>
        <v/>
      </c>
      <c r="AR49" s="310" t="str">
        <f t="shared" ca="1" si="138"/>
        <v/>
      </c>
      <c r="AS49" s="310" t="str">
        <f t="shared" ca="1" si="139"/>
        <v/>
      </c>
      <c r="AT49" s="311" t="str">
        <f t="shared" ca="1" si="140"/>
        <v/>
      </c>
      <c r="AU49" s="309" t="str">
        <f t="shared" ca="1" si="156"/>
        <v/>
      </c>
      <c r="AV49" s="310" t="str">
        <f t="shared" ca="1" si="141"/>
        <v/>
      </c>
      <c r="AW49" s="310" t="str">
        <f t="shared" ca="1" si="142"/>
        <v/>
      </c>
      <c r="AX49" s="311" t="str">
        <f t="shared" ca="1" si="143"/>
        <v/>
      </c>
      <c r="AY49" s="309" t="str">
        <f t="shared" ca="1" si="157"/>
        <v/>
      </c>
      <c r="AZ49" s="310" t="str">
        <f t="shared" ca="1" si="144"/>
        <v/>
      </c>
      <c r="BA49" s="310" t="str">
        <f t="shared" ca="1" si="145"/>
        <v/>
      </c>
      <c r="BB49" s="311" t="str">
        <f t="shared" ca="1" si="146"/>
        <v/>
      </c>
      <c r="BC49" s="309" t="str">
        <f t="shared" ca="1" si="158"/>
        <v/>
      </c>
      <c r="BD49" s="310" t="str">
        <f t="shared" ca="1" si="147"/>
        <v/>
      </c>
      <c r="BE49" s="310" t="str">
        <f t="shared" ca="1" si="148"/>
        <v/>
      </c>
      <c r="BF49" s="311" t="str">
        <f t="shared" ca="1" si="149"/>
        <v/>
      </c>
      <c r="BG49" s="309" t="str">
        <f t="shared" ca="1" si="159"/>
        <v/>
      </c>
      <c r="BH49" s="310" t="str">
        <f t="shared" ca="1" si="150"/>
        <v/>
      </c>
      <c r="BI49" s="310" t="str">
        <f t="shared" ca="1" si="151"/>
        <v/>
      </c>
      <c r="BJ49" s="311" t="str">
        <f t="shared" ca="1" si="152"/>
        <v/>
      </c>
      <c r="BL49" s="412" t="str">
        <f ca="1">IF(OR(BM49="",BM49=0),"",MAX(BL$5:BL48)+1)</f>
        <v/>
      </c>
      <c r="BM49" s="316" t="str">
        <f ca="1">IFERROR(INDEX($AJ$6:$AJ$17, ROWS(BM$4:$BM47)), IFERROR(INDEX($AN$6:$AN$17, ROWS(BM$4:$BM47)-ROWS($AJ$6:$AJ$17)), IFERROR(INDEX($AR$6:$AR$17, ROWS(BM$4:$BM47)-ROWS($AJ$6:$AJ$17)-ROWS($AN$6:$AN$17)),IFERROR(INDEX($AV$6:$AV$17, ROWS(BM$4:$BM47)-ROWS($AJ$6:$AJ$17)-ROWS($AN$6:$AN$17)-ROWS($AR$6:$AR$17)),IFERROR(INDEX($AZ$6:$AZ$17, ROWS(BM$4:$BM47)-ROWS($AJ$6:$AJ$17)-ROWS($AN$6:$AN$17)-ROWS($AR$6:$AR$17)-ROWS($AV$6:$AV$17)),IFERROR(INDEX($BD$6:$BD$17, ROWS(BM$4:$BM47)-ROWS($AJ$6:$AJ$17)-ROWS($AN$6:$AN$17)-ROWS($AR$6:$AR$17)-ROWS($AV$6:$AV$17)-ROWS($AZ$6:$AZ$17)),IFERROR(INDEX($BH$6:$BH$17, ROWS(BM$4:$BM47)-ROWS($AJ$6:$AJ$17)-ROWS($AN$6:$AN$17)-ROWS($AR$6:$AR$17)-ROWS($AV$6:$AV$17)-ROWS($AZ$6:$AZ$17)-ROWS($BD$6:$BD$17)), "")))))))</f>
        <v/>
      </c>
      <c r="BN49" s="316" t="str">
        <f t="shared" ca="1" si="35"/>
        <v/>
      </c>
      <c r="BO49" s="316" t="str">
        <f ca="1">IF(OR(BP49="",BP49=0),"",MAX(BO$5:BO48)+1)</f>
        <v/>
      </c>
      <c r="BP49" s="316" t="str">
        <f ca="1">IFERROR(INDEX($AK$6:$AK$17, ROWS($BP$4:BP47)), IFERROR(INDEX($AO$6:$AO$17, ROWS($BP$4:BP47)-ROWS($AK$6:$AK$17)), IFERROR(INDEX($AS$6:$AS$17, ROWS($BP$4:BP47)-ROWS($AK$6:$AK$17)-ROWS($AO$6:$AO$17)),IFERROR(INDEX($AW$6:$AW$17, ROWS($BP$4:BP47)-ROWS($AK$6:$AK$17)-ROWS($AO$6:$AO$17)-ROWS($AS$6:$AS$17)),IFERROR(INDEX($BA$6:$BA$17, ROWS($BP$4:BP47)-ROWS($AK$6:$AK$17)-ROWS($AO$6:$AO$17)-ROWS($AS$6:$AS$17)-ROWS($AW$6:$AW$17)),IFERROR(INDEX($BE$6:$BE$17, ROWS($BP$4:BP47)-ROWS($AK$6:$AK$17)-ROWS($AO$6:$AO$17)-ROWS($AS$6:$AS$17)-ROWS($AW$6:$AW$17)-ROWS($BA$6:$BA$17)),IFERROR(INDEX($BI$6:$BI$17, ROWS($BP$4:BP47)-ROWS($AK$6:$AK$17)-ROWS($AO$6:$AO$17)-ROWS($AS$6:$AS$17)-ROWS($AW$6:$AW$17)-ROWS($BA$6:$BA$17)-ROWS($BE$6:$BE$17)), "")))))))</f>
        <v/>
      </c>
      <c r="BQ49" s="316" t="str">
        <f t="shared" ca="1" si="36"/>
        <v/>
      </c>
      <c r="BR49" s="413" t="str">
        <f t="shared" ca="1" si="37"/>
        <v/>
      </c>
      <c r="BS49" s="412" t="str">
        <f ca="1">IF(OR(BT49="",BT49=0),"",MAX(BS$5:BS48)+1)</f>
        <v/>
      </c>
      <c r="BT49" s="316" t="str">
        <f ca="1">IFERROR(INDEX($AJ$22:$AJ$33, ROWS($BT$4:BT47)), IFERROR(INDEX($AN$22:$AN$33, ROWS($BT$4:BT47)-ROWS($AJ$22:$AJ$33)), IFERROR(INDEX($AR$22:$AR$33, ROWS($BT$4:BT47)-ROWS($AJ$22:$AJ$33)-ROWS($AN$22:$AN$33)),IFERROR(INDEX($AV$22:$AV$33, ROWS($BT$4:BT47)-ROWS($AJ$22:$AJ$33)-ROWS($AN$22:$AN$33)-ROWS($AR$22:$AR$33)),IFERROR(INDEX($AZ$22:$AZ$33, ROWS($BT$4:BT47)-ROWS($AJ$22:$AJ$33)-ROWS($AN$22:$AN$33)-ROWS($AR$22:$AR$33)-ROWS($AV$22:$AV$33)),IFERROR(INDEX($BD$22:$BD$33, ROWS($BT$4:BT47)-ROWS($AJ$22:$AJ$33)-ROWS($AN$22:$AN$33)-ROWS($AR$22:$AR$33)-ROWS($AV$22:$AV$33)-ROWS($AZ$22:$AZ$33)),IFERROR(INDEX($BH$22:$BH$33, ROWS($BT$4:BT47)-ROWS($AJ$22:$AJ$33)-ROWS($AN$22:$AN$33)-ROWS($AR$22:$AR$33)-ROWS($AV$22:$AV$33)-ROWS($AZ$22:$AZ$33)-ROWS($BD$22:$BD$33)), "")))))))</f>
        <v/>
      </c>
      <c r="BU49" s="316" t="str">
        <f t="shared" ca="1" si="38"/>
        <v/>
      </c>
      <c r="BV49" s="316" t="str">
        <f ca="1">IF(OR(BW49="",BW49=0),"",MAX(BV$5:BV48)+1)</f>
        <v/>
      </c>
      <c r="BW49" s="316" t="str">
        <f ca="1">IFERROR(INDEX($AK$22:$AK$33, ROWS($BW$4:BW47)), IFERROR(INDEX($AO$22:$AO$33, ROWS($BW$4:BW47)-ROWS($AK$22:$AK$33)), IFERROR(INDEX($AS$22:$AS$33, ROWS($BW$4:BW47)-ROWS($AK$22:$AK$33)-ROWS($AO$22:$AO$33)),IFERROR(INDEX($AW$22:$AW$33, ROWS($BW$4:BW47)-ROWS($AK$22:$AK$33)-ROWS($AO$22:$AO$33)-ROWS($AS$22:$AS$33)),IFERROR(INDEX($BA$22:$BA$33, ROWS($BW$4:BW47)-ROWS($AK$22:$AK$33)-ROWS($AO$22:$AO$33)-ROWS($AS$22:$AS$33)-ROWS($AW$22:$AW$33)),IFERROR(INDEX($BE$22:$BE$33, ROWS($BW$4:BW47)-ROWS($AK$22:$AK$33)-ROWS($AO$22:$AO$33)-ROWS($AS$22:$AS$33)-ROWS($AW$22:$AW$33)-ROWS($BA$22:$BA$33)),IFERROR(INDEX($BI$22:$BI$33, ROWS($BW$4:BW47)-ROWS($AK$22:$AK$33)-ROWS($AO$22:$AO$33)-ROWS($AS$22:$AS$33)-ROWS($AW$22:$AW$33)-ROWS($BA$22:$BA$33)-ROWS($BE$22:$BE$33)), "")))))))</f>
        <v/>
      </c>
      <c r="BX49" s="316" t="str">
        <f t="shared" ca="1" si="39"/>
        <v/>
      </c>
      <c r="BY49" s="413" t="str">
        <f t="shared" ca="1" si="40"/>
        <v/>
      </c>
      <c r="BZ49" s="412" t="str">
        <f ca="1">IF(OR(CA49="",CA49=0),"",MAX(BZ$5:BZ48)+1)</f>
        <v/>
      </c>
      <c r="CA49" s="316" t="str">
        <f ca="1">IFERROR(INDEX($AJ$38:$AJ$49, ROWS($CA$4:CA47)), IFERROR(INDEX($AN$38:$AN$49, ROWS($CA$4:CA47)-ROWS($AJ$38:$AJ$49)), IFERROR(INDEX($AR$38:$AR$49, ROWS($CA$4:CA47)-ROWS($AJ$38:$AJ$49)-ROWS($AN$38:$AN$49)),IFERROR(INDEX($AV$38:$AV$49, ROWS($CA$4:CA47)-ROWS($AJ$38:$AJ$49)-ROWS($AN$38:$AN$49)-ROWS($AR$38:$AR$49)),IFERROR(INDEX($AZ$38:$AZ$49, ROWS($CA$4:CA47)-ROWS($AJ$38:$AJ$49)-ROWS($AN$38:$AN$49)-ROWS($AR$38:$AR$49)-ROWS($AV$38:$AV$49)),IFERROR(INDEX($BD$38:$BD$49, ROWS($CA$4:CA47)-ROWS($AJ$38:$AJ$49)-ROWS($AN$38:$AN$49)-ROWS($AR$38:$AR$49)-ROWS($AV$38:$AV$49)-ROWS($AZ$38:$AZ$49)),IFERROR(INDEX($BH$38:$BH$49, ROWS($CA$4:CA47)-ROWS($AJ$38:$AJ$49)-ROWS($AN$38:$AN$49)-ROWS($AR$38:$AR$49)-ROWS($AV$38:$AV$49)-ROWS($AZ$38:$AZ$49)-ROWS($BD$38:$BD$49)), "")))))))</f>
        <v/>
      </c>
      <c r="CB49" s="316" t="str">
        <f t="shared" ca="1" si="41"/>
        <v/>
      </c>
      <c r="CC49" s="316" t="str">
        <f ca="1">IF(OR(CD49="",CD49=0),"",MAX(CC$5:CC48)+1)</f>
        <v/>
      </c>
      <c r="CD49" s="316" t="str">
        <f ca="1">IFERROR(INDEX($AK$38:$AK$49, ROWS($CD$4:CD47)), IFERROR(INDEX($AO$38:$AO$49, ROWS($CD$4:CD47)-ROWS($AK$38:$AK$49)), IFERROR(INDEX($AS$38:$AS$49, ROWS($CD$4:CD47)-ROWS($AK$38:$AK$49)-ROWS($AO$38:$AO$49)),IFERROR(INDEX($AW$38:$AW$49, ROWS($CD$4:CD47)-ROWS($AK$38:$AK$49)-ROWS($AO$38:$AO$49)-ROWS($AS$38:$AS$49)),IFERROR(INDEX($BA$38:$BA$49, ROWS($CD$4:CD47)-ROWS($AK$38:$AK$49)-ROWS($AO$38:$AO$49)-ROWS($AS$38:$AS$49)-ROWS($AW$38:$AW$49)),IFERROR(INDEX($BE$38:$BE$49, ROWS($CD$4:CD47)-ROWS($AK$38:$AK$49)-ROWS($AO$38:$AO$49)-ROWS($AS$38:$AS$49)-ROWS($AW$38:$AW$49)-ROWS($BA$38:$BA$49)),IFERROR(INDEX($BI$38:$BI$49, ROWS($CD$4:CD47)-ROWS($AK$38:$AK$49)-ROWS($AO$38:$AO$49)-ROWS($AS$38:$AS$49)-ROWS($AW$38:$AW$49)-ROWS($BA$38:$BA$49)-ROWS($BE$38:$BE$49)), "")))))))</f>
        <v/>
      </c>
      <c r="CE49" s="316" t="str">
        <f t="shared" ca="1" si="42"/>
        <v/>
      </c>
      <c r="CF49" s="413" t="str">
        <f t="shared" ca="1" si="43"/>
        <v/>
      </c>
      <c r="CG49" s="412" t="str">
        <f ca="1">IF(OR(CH49="",CH49=0),"",MAX(CG$5:CG48)+1)</f>
        <v/>
      </c>
      <c r="CH49" s="316" t="str">
        <f ca="1">IFERROR(INDEX($AJ$54:$AJ$65, ROWS($CH$4:CH47)), IFERROR(INDEX($AN$54:$AN$65, ROWS($CH$4:CH47)-ROWS($AJ$54:$AJ$65)), IFERROR(INDEX($AR$54:$AR$65, ROWS($CH$4:CH47)-ROWS($AJ$54:$AJ$65)-ROWS($AN$54:$AN$65)),IFERROR(INDEX($AV$54:$AV$65, ROWS($CH$4:CH47)-ROWS($AJ$54:$AJ$65)-ROWS($AN$54:$AN$65)-ROWS($AR$54:$AR$65)),IFERROR(INDEX($AZ$54:$AZ$65, ROWS($CH$4:CH47)-ROWS($AJ$54:$AJ$65)-ROWS($AN$54:$AN$65)-ROWS($AR$54:$AR$65)-ROWS($AV$54:$AV$65)),IFERROR(INDEX($BD$54:$BD$65, ROWS($CH$4:CH47)-ROWS($AJ$54:$AJ$65)-ROWS($AN$54:$AN$65)-ROWS($AR$54:$AR$65)-ROWS($AV$54:$AV$65)-ROWS($AZ$54:$AZ$65)),IFERROR(INDEX($BH$54:$BH$65, ROWS($CH$4:CH47)-ROWS($AJ$54:$AJ$65)-ROWS($AN$54:$AN$65)-ROWS($AR$54:$AR$65)-ROWS($AV$54:$AV$65)-ROWS($AZ$54:$AZ$65)-ROWS($BD$54:$BD$65)), "")))))))</f>
        <v/>
      </c>
      <c r="CI49" s="316" t="str">
        <f t="shared" ca="1" si="44"/>
        <v/>
      </c>
      <c r="CJ49" s="316" t="str">
        <f ca="1">IF(OR(CK49="",CK49=0),"",MAX(CJ$5:CJ48)+1)</f>
        <v/>
      </c>
      <c r="CK49" s="316" t="str">
        <f ca="1">IFERROR(INDEX($AK$54:$AK$65, ROWS($CK$4:CK47)), IFERROR(INDEX($AO$54:$AO$65, ROWS($CK$4:CK47)-ROWS($AK$54:$AK$65)), IFERROR(INDEX($AS$54:$AS$65, ROWS($CK$4:CK47)-ROWS($AK$54:$AK$65)-ROWS($AO$54:$AO$65)),IFERROR(INDEX($AW$54:$AW$65, ROWS($CK$4:CK47)-ROWS($AK$54:$AK$65)-ROWS($AO$54:$AO$65)-ROWS($AS$54:$AS$65)),IFERROR(INDEX($BA$54:$BA$65, ROWS($CK$4:CK47)-ROWS($AK$54:$AK$65)-ROWS($AO$54:$AO$65)-ROWS($AS$54:$AS$65)-ROWS($AW$54:$AW$65)),IFERROR(INDEX($BE$54:$BE$65, ROWS($CK$4:CK47)-ROWS($AK$54:$AK$65)-ROWS($AO$54:$AO$65)-ROWS($AS$54:$AS$65)-ROWS($AW$54:$AW$65)-ROWS($BA$54:$BA$65)),IFERROR(INDEX($BI$54:$BI$65, ROWS($CK$4:CK47)-ROWS($AK$54:$AK$65)-ROWS($AO$54:$AO$65)-ROWS($AS$54:$AS$65)-ROWS($AW$54:$AW$65)-ROWS($BA$54:$BA$65)-ROWS($BE$54:$BE$65)), "")))))))</f>
        <v/>
      </c>
      <c r="CL49" s="316" t="str">
        <f t="shared" ca="1" si="45"/>
        <v/>
      </c>
      <c r="CM49" s="413" t="str">
        <f t="shared" ca="1" si="46"/>
        <v/>
      </c>
      <c r="CN49" s="412" t="str">
        <f>IF(OR(CO49="",CO49=0),"",MAX(CN$5:CN48)+1)</f>
        <v/>
      </c>
      <c r="CO49" s="316">
        <f>IFERROR(INDEX($AJ$70:$AJ$81, ROWS($CO$4:CO47)), IFERROR(INDEX($AN$70:$AN$81, ROWS($CO$4:CO47)-ROWS($AJ$70:$AJ$81)), IFERROR(INDEX($AR$70:$AR$81, ROWS($CO$4:CO47)-ROWS($AJ$70:$AJ$81)-ROWS($AN$70:$AN$81)),IFERROR(INDEX($AV$70:$AV$81, ROWS($CO$4:CO47)-ROWS($AJ$70:$AJ$81)-ROWS($AN$70:$AN$81)-ROWS($AR$70:$AR$81)),IFERROR(INDEX($AZ$70:$AZ$81, ROWS($CO$4:CO47)-ROWS($AJ$70:$AJ$81)-ROWS($AN$70:$AN$81)-ROWS($AR$70:$AR$81)-ROWS($AV$70:$AV$81)),IFERROR(INDEX($BD$70:$BD$81, ROWS($CO$4:CO47)-ROWS($AJ$70:$AJ$81)-ROWS($AN$70:$AN$81)-ROWS($AR$70:$AR$81)-ROWS($AV$70:$AV$81)-ROWS($AZ$70:$AZ$81)),IFERROR(INDEX($BH$70:$BH$81, ROWS($CO$4:CO47)-ROWS($AJ$70:$AJ$81)-ROWS($AN$70:$AN$81)-ROWS($AR$70:$AR$81)-ROWS($AV$70:$AV$81)-ROWS($AZ$70:$AZ$81)-ROWS($BD$70:$BD$81)), "")))))))</f>
        <v>0</v>
      </c>
      <c r="CP49" s="316" t="str">
        <f t="shared" ca="1" si="47"/>
        <v/>
      </c>
      <c r="CQ49" s="316" t="str">
        <f>IF(OR(CR49="",CR49=0),"",MAX(CQ$5:CQ48)+1)</f>
        <v/>
      </c>
      <c r="CR49" s="316">
        <f>IFERROR(INDEX($AK$70:$AK$81, ROWS($CR$4:CR47)), IFERROR(INDEX($AO$70:$AO$81, ROWS($CR$4:CR47)-ROWS($AK$70:$AK$81)), IFERROR(INDEX($AS$70:$AS$81, ROWS($CR$4:CR47)-ROWS($AK$70:$AK$81)-ROWS($AO$70:$AO$81)),IFERROR(INDEX($AW$70:$AW$81, ROWS($CR$4:CR47)-ROWS($AK$70:$AK$81)-ROWS($AO$70:$AO$81)-ROWS($AS$70:$AS$81)),IFERROR(INDEX($BA$70:$BA$81, ROWS($CR$4:CR47)-ROWS($AK$70:$AK$81)-ROWS($AO$70:$AO$81)-ROWS($AS$70:$AS$81)-ROWS($AW$70:$AW$81)),IFERROR(INDEX($BE$70:$BE$81, ROWS($CR$4:CR47)-ROWS($AK$70:$AK$81)-ROWS($AO$70:$AO$81)-ROWS($AS$70:$AS$81)-ROWS($AW$70:$AW$81)-ROWS($BA$70:$BA$81)),IFERROR(INDEX($BI$70:$BI$81, ROWS($CR$4:CR47)-ROWS($AK$70:$AK$81)-ROWS($AO$70:$AO$81)-ROWS($AS$70:$AS$81)-ROWS($AW$70:$AW$81)-ROWS($BA$70:$BA$81)-ROWS($BE$70:$BE$81)), "")))))))</f>
        <v>0</v>
      </c>
      <c r="CS49" s="316" t="str">
        <f t="shared" ca="1" si="48"/>
        <v/>
      </c>
      <c r="CT49" s="413" t="str">
        <f t="shared" ca="1" si="49"/>
        <v/>
      </c>
      <c r="CU49" s="412" t="str">
        <f>IF(OR(CV49="",CV49=0),"",MAX(CU$5:CU48)+1)</f>
        <v/>
      </c>
      <c r="CV49" s="316" t="str">
        <f>IFERROR(INDEX($AJ$86:$AJ$97, ROWS($CV$4:CV47)), IFERROR(INDEX($AN$86:$AN$97, ROWS($CV$4:CV47)-ROWS($AJ$86:$AJ$97)), ""))</f>
        <v/>
      </c>
      <c r="CW49" s="316" t="str">
        <f t="shared" si="50"/>
        <v/>
      </c>
      <c r="CX49" s="316" t="str">
        <f>IF(OR(CY49="",CY49=0),"",MAX(CX$5:CX48)+1)</f>
        <v/>
      </c>
      <c r="CY49" s="316" t="str">
        <f>IFERROR(INDEX($AK$86:$AK$97, ROWS($CY$4:CY47)), IFERROR(INDEX($AO$86:$AO$97, ROWS($CY$4:CY47)-ROWS($AK$86:$AK$97)), ""))</f>
        <v/>
      </c>
      <c r="CZ49" s="316" t="str">
        <f t="shared" si="51"/>
        <v/>
      </c>
      <c r="DA49" s="413" t="str">
        <f t="shared" si="52"/>
        <v/>
      </c>
      <c r="DC49" s="438">
        <f ca="1">IF(OR(DD49="",DD49=0),"",MAX(DC$45:DC48)+1)</f>
        <v>4</v>
      </c>
      <c r="DD49" s="434" t="str">
        <f t="shared" ca="1" si="160"/>
        <v>Car Payment 2</v>
      </c>
      <c r="DE49" s="413">
        <f t="shared" ca="1" si="161"/>
        <v>200</v>
      </c>
      <c r="DF49" s="431" t="str">
        <f ca="1">IF(OR(DG49="",DG49=0),"",MAX(DF$45:DF48)+1)</f>
        <v/>
      </c>
      <c r="DG49" s="412" t="str">
        <f t="shared" ca="1" si="162"/>
        <v/>
      </c>
      <c r="DH49" s="413" t="str">
        <f t="shared" ca="1" si="163"/>
        <v/>
      </c>
      <c r="DI49" s="412" t="str">
        <f t="shared" ca="1" si="164"/>
        <v>Car Payment 2</v>
      </c>
      <c r="DJ49" s="413">
        <f t="shared" ca="1" si="165"/>
        <v>200</v>
      </c>
      <c r="DK49" s="412" t="str">
        <f t="shared" ca="1" si="166"/>
        <v>Paycheck 1</v>
      </c>
      <c r="DL49" s="413">
        <f t="shared" ca="1" si="167"/>
        <v>850</v>
      </c>
      <c r="DM49" s="293"/>
      <c r="DN49" s="425" t="str">
        <f ca="1">IF(DI55="","",CONCATENATE(DI55," - ",DJ55))</f>
        <v>Car 1 Gas - 50</v>
      </c>
      <c r="DO49" s="295" t="str">
        <f ca="1">IF(DI56="","",CONCATENATE(DI56," - ",DJ56))</f>
        <v/>
      </c>
      <c r="DP49" s="295" t="str">
        <f ca="1">IF(DI57="","",CONCATENATE(DI57," - ",DJ57))</f>
        <v/>
      </c>
      <c r="DQ49" s="425" t="str">
        <f ca="1">IF(DK55="","",CONCATENATE(DK55," - ",DL55))</f>
        <v/>
      </c>
      <c r="DR49" s="295" t="str">
        <f ca="1">IF(DK56="","",CONCATENATE(DK56," - ",DL56))</f>
        <v/>
      </c>
      <c r="DS49" s="426" t="str">
        <f ca="1">IF(DK57="","",CONCATENATE(DK57," - ",DL57))</f>
        <v/>
      </c>
    </row>
    <row r="50" spans="15:123" ht="15" customHeight="1" x14ac:dyDescent="0.3">
      <c r="O50"/>
      <c r="P50" s="1177"/>
      <c r="Q50" s="1178"/>
      <c r="R50" s="453"/>
      <c r="S50" s="402"/>
      <c r="T50"/>
      <c r="U50" s="1177"/>
      <c r="V50" s="1178"/>
      <c r="W50" s="453"/>
      <c r="X50" s="402"/>
      <c r="AC50" s="358">
        <f>IF('Data Entry'!H32="","",'Data Entry'!H32)</f>
        <v>15</v>
      </c>
      <c r="AD50" s="356" t="str">
        <f>IF('Data Entry'!G32="","",'Data Entry'!G32)</f>
        <v>Car Payment 2</v>
      </c>
      <c r="AE50" s="357">
        <f>IF('Data Entry'!J32="","",'Data Entry'!J32)</f>
        <v>200</v>
      </c>
      <c r="AF50" s="402">
        <f>IF('Data Entry'!I32="","",'Data Entry'!I32)</f>
        <v>8000</v>
      </c>
      <c r="AI50" s="278"/>
      <c r="AJ50" s="278"/>
      <c r="AK50" s="278"/>
      <c r="AL50" s="278"/>
      <c r="AM50" s="278"/>
      <c r="AN50" s="278"/>
      <c r="AO50" s="278"/>
      <c r="AP50" s="278"/>
      <c r="AQ50" s="278"/>
      <c r="AR50" s="278"/>
      <c r="AS50" s="278"/>
      <c r="AT50" s="278"/>
      <c r="AU50" s="278"/>
      <c r="AV50" s="278"/>
      <c r="AW50" s="278"/>
      <c r="AX50" s="278"/>
      <c r="AY50" s="278"/>
      <c r="AZ50" s="278"/>
      <c r="BA50" s="278"/>
      <c r="BB50" s="278"/>
      <c r="BC50" s="278"/>
      <c r="BL50" s="412" t="str">
        <f ca="1">IF(OR(BM50="",BM50=0),"",MAX(BL$5:BL49)+1)</f>
        <v/>
      </c>
      <c r="BM50" s="316" t="str">
        <f ca="1">IFERROR(INDEX($AJ$6:$AJ$17, ROWS(BM$4:$BM48)), IFERROR(INDEX($AN$6:$AN$17, ROWS(BM$4:$BM48)-ROWS($AJ$6:$AJ$17)), IFERROR(INDEX($AR$6:$AR$17, ROWS(BM$4:$BM48)-ROWS($AJ$6:$AJ$17)-ROWS($AN$6:$AN$17)),IFERROR(INDEX($AV$6:$AV$17, ROWS(BM$4:$BM48)-ROWS($AJ$6:$AJ$17)-ROWS($AN$6:$AN$17)-ROWS($AR$6:$AR$17)),IFERROR(INDEX($AZ$6:$AZ$17, ROWS(BM$4:$BM48)-ROWS($AJ$6:$AJ$17)-ROWS($AN$6:$AN$17)-ROWS($AR$6:$AR$17)-ROWS($AV$6:$AV$17)),IFERROR(INDEX($BD$6:$BD$17, ROWS(BM$4:$BM48)-ROWS($AJ$6:$AJ$17)-ROWS($AN$6:$AN$17)-ROWS($AR$6:$AR$17)-ROWS($AV$6:$AV$17)-ROWS($AZ$6:$AZ$17)),IFERROR(INDEX($BH$6:$BH$17, ROWS(BM$4:$BM48)-ROWS($AJ$6:$AJ$17)-ROWS($AN$6:$AN$17)-ROWS($AR$6:$AR$17)-ROWS($AV$6:$AV$17)-ROWS($AZ$6:$AZ$17)-ROWS($BD$6:$BD$17)), "")))))))</f>
        <v/>
      </c>
      <c r="BN50" s="316" t="str">
        <f t="shared" ca="1" si="35"/>
        <v/>
      </c>
      <c r="BO50" s="316" t="str">
        <f ca="1">IF(OR(BP50="",BP50=0),"",MAX(BO$5:BO49)+1)</f>
        <v/>
      </c>
      <c r="BP50" s="316" t="str">
        <f ca="1">IFERROR(INDEX($AK$6:$AK$17, ROWS($BP$4:BP48)), IFERROR(INDEX($AO$6:$AO$17, ROWS($BP$4:BP48)-ROWS($AK$6:$AK$17)), IFERROR(INDEX($AS$6:$AS$17, ROWS($BP$4:BP48)-ROWS($AK$6:$AK$17)-ROWS($AO$6:$AO$17)),IFERROR(INDEX($AW$6:$AW$17, ROWS($BP$4:BP48)-ROWS($AK$6:$AK$17)-ROWS($AO$6:$AO$17)-ROWS($AS$6:$AS$17)),IFERROR(INDEX($BA$6:$BA$17, ROWS($BP$4:BP48)-ROWS($AK$6:$AK$17)-ROWS($AO$6:$AO$17)-ROWS($AS$6:$AS$17)-ROWS($AW$6:$AW$17)),IFERROR(INDEX($BE$6:$BE$17, ROWS($BP$4:BP48)-ROWS($AK$6:$AK$17)-ROWS($AO$6:$AO$17)-ROWS($AS$6:$AS$17)-ROWS($AW$6:$AW$17)-ROWS($BA$6:$BA$17)),IFERROR(INDEX($BI$6:$BI$17, ROWS($BP$4:BP48)-ROWS($AK$6:$AK$17)-ROWS($AO$6:$AO$17)-ROWS($AS$6:$AS$17)-ROWS($AW$6:$AW$17)-ROWS($BA$6:$BA$17)-ROWS($BE$6:$BE$17)), "")))))))</f>
        <v/>
      </c>
      <c r="BQ50" s="316" t="str">
        <f t="shared" ca="1" si="36"/>
        <v/>
      </c>
      <c r="BR50" s="413" t="str">
        <f t="shared" ca="1" si="37"/>
        <v/>
      </c>
      <c r="BS50" s="412" t="str">
        <f ca="1">IF(OR(BT50="",BT50=0),"",MAX(BS$5:BS49)+1)</f>
        <v/>
      </c>
      <c r="BT50" s="316" t="str">
        <f ca="1">IFERROR(INDEX($AJ$22:$AJ$33, ROWS($BT$4:BT48)), IFERROR(INDEX($AN$22:$AN$33, ROWS($BT$4:BT48)-ROWS($AJ$22:$AJ$33)), IFERROR(INDEX($AR$22:$AR$33, ROWS($BT$4:BT48)-ROWS($AJ$22:$AJ$33)-ROWS($AN$22:$AN$33)),IFERROR(INDEX($AV$22:$AV$33, ROWS($BT$4:BT48)-ROWS($AJ$22:$AJ$33)-ROWS($AN$22:$AN$33)-ROWS($AR$22:$AR$33)),IFERROR(INDEX($AZ$22:$AZ$33, ROWS($BT$4:BT48)-ROWS($AJ$22:$AJ$33)-ROWS($AN$22:$AN$33)-ROWS($AR$22:$AR$33)-ROWS($AV$22:$AV$33)),IFERROR(INDEX($BD$22:$BD$33, ROWS($BT$4:BT48)-ROWS($AJ$22:$AJ$33)-ROWS($AN$22:$AN$33)-ROWS($AR$22:$AR$33)-ROWS($AV$22:$AV$33)-ROWS($AZ$22:$AZ$33)),IFERROR(INDEX($BH$22:$BH$33, ROWS($BT$4:BT48)-ROWS($AJ$22:$AJ$33)-ROWS($AN$22:$AN$33)-ROWS($AR$22:$AR$33)-ROWS($AV$22:$AV$33)-ROWS($AZ$22:$AZ$33)-ROWS($BD$22:$BD$33)), "")))))))</f>
        <v/>
      </c>
      <c r="BU50" s="316" t="str">
        <f t="shared" ca="1" si="38"/>
        <v/>
      </c>
      <c r="BV50" s="316" t="str">
        <f ca="1">IF(OR(BW50="",BW50=0),"",MAX(BV$5:BV49)+1)</f>
        <v/>
      </c>
      <c r="BW50" s="316" t="str">
        <f ca="1">IFERROR(INDEX($AK$22:$AK$33, ROWS($BW$4:BW48)), IFERROR(INDEX($AO$22:$AO$33, ROWS($BW$4:BW48)-ROWS($AK$22:$AK$33)), IFERROR(INDEX($AS$22:$AS$33, ROWS($BW$4:BW48)-ROWS($AK$22:$AK$33)-ROWS($AO$22:$AO$33)),IFERROR(INDEX($AW$22:$AW$33, ROWS($BW$4:BW48)-ROWS($AK$22:$AK$33)-ROWS($AO$22:$AO$33)-ROWS($AS$22:$AS$33)),IFERROR(INDEX($BA$22:$BA$33, ROWS($BW$4:BW48)-ROWS($AK$22:$AK$33)-ROWS($AO$22:$AO$33)-ROWS($AS$22:$AS$33)-ROWS($AW$22:$AW$33)),IFERROR(INDEX($BE$22:$BE$33, ROWS($BW$4:BW48)-ROWS($AK$22:$AK$33)-ROWS($AO$22:$AO$33)-ROWS($AS$22:$AS$33)-ROWS($AW$22:$AW$33)-ROWS($BA$22:$BA$33)),IFERROR(INDEX($BI$22:$BI$33, ROWS($BW$4:BW48)-ROWS($AK$22:$AK$33)-ROWS($AO$22:$AO$33)-ROWS($AS$22:$AS$33)-ROWS($AW$22:$AW$33)-ROWS($BA$22:$BA$33)-ROWS($BE$22:$BE$33)), "")))))))</f>
        <v/>
      </c>
      <c r="BX50" s="316" t="str">
        <f t="shared" ca="1" si="39"/>
        <v/>
      </c>
      <c r="BY50" s="413" t="str">
        <f t="shared" ca="1" si="40"/>
        <v/>
      </c>
      <c r="BZ50" s="412" t="str">
        <f ca="1">IF(OR(CA50="",CA50=0),"",MAX(BZ$5:BZ49)+1)</f>
        <v/>
      </c>
      <c r="CA50" s="316" t="str">
        <f ca="1">IFERROR(INDEX($AJ$38:$AJ$49, ROWS($CA$4:CA48)), IFERROR(INDEX($AN$38:$AN$49, ROWS($CA$4:CA48)-ROWS($AJ$38:$AJ$49)), IFERROR(INDEX($AR$38:$AR$49, ROWS($CA$4:CA48)-ROWS($AJ$38:$AJ$49)-ROWS($AN$38:$AN$49)),IFERROR(INDEX($AV$38:$AV$49, ROWS($CA$4:CA48)-ROWS($AJ$38:$AJ$49)-ROWS($AN$38:$AN$49)-ROWS($AR$38:$AR$49)),IFERROR(INDEX($AZ$38:$AZ$49, ROWS($CA$4:CA48)-ROWS($AJ$38:$AJ$49)-ROWS($AN$38:$AN$49)-ROWS($AR$38:$AR$49)-ROWS($AV$38:$AV$49)),IFERROR(INDEX($BD$38:$BD$49, ROWS($CA$4:CA48)-ROWS($AJ$38:$AJ$49)-ROWS($AN$38:$AN$49)-ROWS($AR$38:$AR$49)-ROWS($AV$38:$AV$49)-ROWS($AZ$38:$AZ$49)),IFERROR(INDEX($BH$38:$BH$49, ROWS($CA$4:CA48)-ROWS($AJ$38:$AJ$49)-ROWS($AN$38:$AN$49)-ROWS($AR$38:$AR$49)-ROWS($AV$38:$AV$49)-ROWS($AZ$38:$AZ$49)-ROWS($BD$38:$BD$49)), "")))))))</f>
        <v/>
      </c>
      <c r="CB50" s="316" t="str">
        <f t="shared" ca="1" si="41"/>
        <v/>
      </c>
      <c r="CC50" s="316" t="str">
        <f ca="1">IF(OR(CD50="",CD50=0),"",MAX(CC$5:CC49)+1)</f>
        <v/>
      </c>
      <c r="CD50" s="316" t="str">
        <f ca="1">IFERROR(INDEX($AK$38:$AK$49, ROWS($CD$4:CD48)), IFERROR(INDEX($AO$38:$AO$49, ROWS($CD$4:CD48)-ROWS($AK$38:$AK$49)), IFERROR(INDEX($AS$38:$AS$49, ROWS($CD$4:CD48)-ROWS($AK$38:$AK$49)-ROWS($AO$38:$AO$49)),IFERROR(INDEX($AW$38:$AW$49, ROWS($CD$4:CD48)-ROWS($AK$38:$AK$49)-ROWS($AO$38:$AO$49)-ROWS($AS$38:$AS$49)),IFERROR(INDEX($BA$38:$BA$49, ROWS($CD$4:CD48)-ROWS($AK$38:$AK$49)-ROWS($AO$38:$AO$49)-ROWS($AS$38:$AS$49)-ROWS($AW$38:$AW$49)),IFERROR(INDEX($BE$38:$BE$49, ROWS($CD$4:CD48)-ROWS($AK$38:$AK$49)-ROWS($AO$38:$AO$49)-ROWS($AS$38:$AS$49)-ROWS($AW$38:$AW$49)-ROWS($BA$38:$BA$49)),IFERROR(INDEX($BI$38:$BI$49, ROWS($CD$4:CD48)-ROWS($AK$38:$AK$49)-ROWS($AO$38:$AO$49)-ROWS($AS$38:$AS$49)-ROWS($AW$38:$AW$49)-ROWS($BA$38:$BA$49)-ROWS($BE$38:$BE$49)), "")))))))</f>
        <v/>
      </c>
      <c r="CE50" s="316" t="str">
        <f t="shared" ca="1" si="42"/>
        <v/>
      </c>
      <c r="CF50" s="413" t="str">
        <f t="shared" ca="1" si="43"/>
        <v/>
      </c>
      <c r="CG50" s="412" t="str">
        <f ca="1">IF(OR(CH50="",CH50=0),"",MAX(CG$5:CG49)+1)</f>
        <v/>
      </c>
      <c r="CH50" s="316" t="str">
        <f ca="1">IFERROR(INDEX($AJ$54:$AJ$65, ROWS($CH$4:CH48)), IFERROR(INDEX($AN$54:$AN$65, ROWS($CH$4:CH48)-ROWS($AJ$54:$AJ$65)), IFERROR(INDEX($AR$54:$AR$65, ROWS($CH$4:CH48)-ROWS($AJ$54:$AJ$65)-ROWS($AN$54:$AN$65)),IFERROR(INDEX($AV$54:$AV$65, ROWS($CH$4:CH48)-ROWS($AJ$54:$AJ$65)-ROWS($AN$54:$AN$65)-ROWS($AR$54:$AR$65)),IFERROR(INDEX($AZ$54:$AZ$65, ROWS($CH$4:CH48)-ROWS($AJ$54:$AJ$65)-ROWS($AN$54:$AN$65)-ROWS($AR$54:$AR$65)-ROWS($AV$54:$AV$65)),IFERROR(INDEX($BD$54:$BD$65, ROWS($CH$4:CH48)-ROWS($AJ$54:$AJ$65)-ROWS($AN$54:$AN$65)-ROWS($AR$54:$AR$65)-ROWS($AV$54:$AV$65)-ROWS($AZ$54:$AZ$65)),IFERROR(INDEX($BH$54:$BH$65, ROWS($CH$4:CH48)-ROWS($AJ$54:$AJ$65)-ROWS($AN$54:$AN$65)-ROWS($AR$54:$AR$65)-ROWS($AV$54:$AV$65)-ROWS($AZ$54:$AZ$65)-ROWS($BD$54:$BD$65)), "")))))))</f>
        <v/>
      </c>
      <c r="CI50" s="316" t="str">
        <f t="shared" ca="1" si="44"/>
        <v/>
      </c>
      <c r="CJ50" s="316" t="str">
        <f ca="1">IF(OR(CK50="",CK50=0),"",MAX(CJ$5:CJ49)+1)</f>
        <v/>
      </c>
      <c r="CK50" s="316" t="str">
        <f ca="1">IFERROR(INDEX($AK$54:$AK$65, ROWS($CK$4:CK48)), IFERROR(INDEX($AO$54:$AO$65, ROWS($CK$4:CK48)-ROWS($AK$54:$AK$65)), IFERROR(INDEX($AS$54:$AS$65, ROWS($CK$4:CK48)-ROWS($AK$54:$AK$65)-ROWS($AO$54:$AO$65)),IFERROR(INDEX($AW$54:$AW$65, ROWS($CK$4:CK48)-ROWS($AK$54:$AK$65)-ROWS($AO$54:$AO$65)-ROWS($AS$54:$AS$65)),IFERROR(INDEX($BA$54:$BA$65, ROWS($CK$4:CK48)-ROWS($AK$54:$AK$65)-ROWS($AO$54:$AO$65)-ROWS($AS$54:$AS$65)-ROWS($AW$54:$AW$65)),IFERROR(INDEX($BE$54:$BE$65, ROWS($CK$4:CK48)-ROWS($AK$54:$AK$65)-ROWS($AO$54:$AO$65)-ROWS($AS$54:$AS$65)-ROWS($AW$54:$AW$65)-ROWS($BA$54:$BA$65)),IFERROR(INDEX($BI$54:$BI$65, ROWS($CK$4:CK48)-ROWS($AK$54:$AK$65)-ROWS($AO$54:$AO$65)-ROWS($AS$54:$AS$65)-ROWS($AW$54:$AW$65)-ROWS($BA$54:$BA$65)-ROWS($BE$54:$BE$65)), "")))))))</f>
        <v/>
      </c>
      <c r="CL50" s="316" t="str">
        <f t="shared" ca="1" si="45"/>
        <v/>
      </c>
      <c r="CM50" s="413" t="str">
        <f t="shared" ca="1" si="46"/>
        <v/>
      </c>
      <c r="CN50" s="412" t="str">
        <f>IF(OR(CO50="",CO50=0),"",MAX(CN$5:CN49)+1)</f>
        <v/>
      </c>
      <c r="CO50" s="316">
        <f>IFERROR(INDEX($AJ$70:$AJ$81, ROWS($CO$4:CO48)), IFERROR(INDEX($AN$70:$AN$81, ROWS($CO$4:CO48)-ROWS($AJ$70:$AJ$81)), IFERROR(INDEX($AR$70:$AR$81, ROWS($CO$4:CO48)-ROWS($AJ$70:$AJ$81)-ROWS($AN$70:$AN$81)),IFERROR(INDEX($AV$70:$AV$81, ROWS($CO$4:CO48)-ROWS($AJ$70:$AJ$81)-ROWS($AN$70:$AN$81)-ROWS($AR$70:$AR$81)),IFERROR(INDEX($AZ$70:$AZ$81, ROWS($CO$4:CO48)-ROWS($AJ$70:$AJ$81)-ROWS($AN$70:$AN$81)-ROWS($AR$70:$AR$81)-ROWS($AV$70:$AV$81)),IFERROR(INDEX($BD$70:$BD$81, ROWS($CO$4:CO48)-ROWS($AJ$70:$AJ$81)-ROWS($AN$70:$AN$81)-ROWS($AR$70:$AR$81)-ROWS($AV$70:$AV$81)-ROWS($AZ$70:$AZ$81)),IFERROR(INDEX($BH$70:$BH$81, ROWS($CO$4:CO48)-ROWS($AJ$70:$AJ$81)-ROWS($AN$70:$AN$81)-ROWS($AR$70:$AR$81)-ROWS($AV$70:$AV$81)-ROWS($AZ$70:$AZ$81)-ROWS($BD$70:$BD$81)), "")))))))</f>
        <v>0</v>
      </c>
      <c r="CP50" s="316" t="str">
        <f t="shared" ca="1" si="47"/>
        <v/>
      </c>
      <c r="CQ50" s="316" t="str">
        <f>IF(OR(CR50="",CR50=0),"",MAX(CQ$5:CQ49)+1)</f>
        <v/>
      </c>
      <c r="CR50" s="316">
        <f>IFERROR(INDEX($AK$70:$AK$81, ROWS($CR$4:CR48)), IFERROR(INDEX($AO$70:$AO$81, ROWS($CR$4:CR48)-ROWS($AK$70:$AK$81)), IFERROR(INDEX($AS$70:$AS$81, ROWS($CR$4:CR48)-ROWS($AK$70:$AK$81)-ROWS($AO$70:$AO$81)),IFERROR(INDEX($AW$70:$AW$81, ROWS($CR$4:CR48)-ROWS($AK$70:$AK$81)-ROWS($AO$70:$AO$81)-ROWS($AS$70:$AS$81)),IFERROR(INDEX($BA$70:$BA$81, ROWS($CR$4:CR48)-ROWS($AK$70:$AK$81)-ROWS($AO$70:$AO$81)-ROWS($AS$70:$AS$81)-ROWS($AW$70:$AW$81)),IFERROR(INDEX($BE$70:$BE$81, ROWS($CR$4:CR48)-ROWS($AK$70:$AK$81)-ROWS($AO$70:$AO$81)-ROWS($AS$70:$AS$81)-ROWS($AW$70:$AW$81)-ROWS($BA$70:$BA$81)),IFERROR(INDEX($BI$70:$BI$81, ROWS($CR$4:CR48)-ROWS($AK$70:$AK$81)-ROWS($AO$70:$AO$81)-ROWS($AS$70:$AS$81)-ROWS($AW$70:$AW$81)-ROWS($BA$70:$BA$81)-ROWS($BE$70:$BE$81)), "")))))))</f>
        <v>0</v>
      </c>
      <c r="CS50" s="316" t="str">
        <f t="shared" ca="1" si="48"/>
        <v/>
      </c>
      <c r="CT50" s="413" t="str">
        <f t="shared" ca="1" si="49"/>
        <v/>
      </c>
      <c r="CU50" s="412" t="str">
        <f>IF(OR(CV50="",CV50=0),"",MAX(CU$5:CU49)+1)</f>
        <v/>
      </c>
      <c r="CV50" s="316" t="str">
        <f>IFERROR(INDEX($AJ$86:$AJ$97, ROWS($CV$4:CV48)), IFERROR(INDEX($AN$86:$AN$97, ROWS($CV$4:CV48)-ROWS($AJ$86:$AJ$97)), ""))</f>
        <v/>
      </c>
      <c r="CW50" s="316" t="str">
        <f t="shared" si="50"/>
        <v/>
      </c>
      <c r="CX50" s="316" t="str">
        <f>IF(OR(CY50="",CY50=0),"",MAX(CX$5:CX49)+1)</f>
        <v/>
      </c>
      <c r="CY50" s="316" t="str">
        <f>IFERROR(INDEX($AK$86:$AK$97, ROWS($CY$4:CY48)), IFERROR(INDEX($AO$86:$AO$97, ROWS($CY$4:CY48)-ROWS($AK$86:$AK$97)), ""))</f>
        <v/>
      </c>
      <c r="CZ50" s="316" t="str">
        <f t="shared" si="51"/>
        <v/>
      </c>
      <c r="DA50" s="413" t="str">
        <f t="shared" si="52"/>
        <v/>
      </c>
      <c r="DC50" s="438" t="str">
        <f ca="1">IF(OR(DD50="",DD50=0),"",MAX(DC$45:DC49)+1)</f>
        <v/>
      </c>
      <c r="DD50" s="434" t="str">
        <f t="shared" ca="1" si="160"/>
        <v/>
      </c>
      <c r="DE50" s="413" t="str">
        <f t="shared" ca="1" si="161"/>
        <v/>
      </c>
      <c r="DF50" s="431">
        <f ca="1">IF(OR(DG50="",DG50=0),"",MAX(DF$45:DF49)+1)</f>
        <v>1</v>
      </c>
      <c r="DG50" s="412" t="str">
        <f t="shared" ca="1" si="162"/>
        <v>Investment 1</v>
      </c>
      <c r="DH50" s="413">
        <f t="shared" ca="1" si="163"/>
        <v>200</v>
      </c>
      <c r="DI50" s="412" t="str">
        <f t="shared" ca="1" si="164"/>
        <v>Groceries</v>
      </c>
      <c r="DJ50" s="413">
        <f t="shared" ca="1" si="165"/>
        <v>125</v>
      </c>
      <c r="DK50" s="412" t="str">
        <f t="shared" ca="1" si="166"/>
        <v/>
      </c>
      <c r="DL50" s="413" t="str">
        <f t="shared" ca="1" si="167"/>
        <v/>
      </c>
      <c r="DM50" s="292"/>
      <c r="DN50" s="425" t="str">
        <f ca="1">IF(DI58="","",CONCATENATE(DI58," - ",DJ58))</f>
        <v/>
      </c>
      <c r="DO50" s="295" t="str">
        <f ca="1">IF(DI59="","",CONCATENATE(DI59," - ",DJ59))</f>
        <v/>
      </c>
      <c r="DP50" s="295" t="str">
        <f ca="1">IF(DI60="","",CONCATENATE(DI60," - ",DJ60))</f>
        <v/>
      </c>
      <c r="DQ50" s="425" t="str">
        <f ca="1">IF(DK58="","",CONCATENATE(DK58," - ",DL58))</f>
        <v/>
      </c>
      <c r="DR50" s="295" t="str">
        <f ca="1">IF(DK59="","",CONCATENATE(DK59," - ",DL59))</f>
        <v/>
      </c>
      <c r="DS50" s="426" t="str">
        <f ca="1">IF(DK60="","",CONCATENATE(DK60," - ",DL60))</f>
        <v/>
      </c>
    </row>
    <row r="51" spans="15:123" ht="15" customHeight="1" thickBot="1" x14ac:dyDescent="0.35">
      <c r="O51"/>
      <c r="P51" s="1177"/>
      <c r="Q51" s="1178"/>
      <c r="R51" s="453"/>
      <c r="S51" s="402"/>
      <c r="T51"/>
      <c r="U51" s="1177"/>
      <c r="V51" s="1178"/>
      <c r="W51" s="453"/>
      <c r="X51" s="402"/>
      <c r="AC51" s="358">
        <f>IF('Data Entry'!H33="","",'Data Entry'!H33)</f>
        <v>1</v>
      </c>
      <c r="AD51" s="356" t="str">
        <f>IF('Data Entry'!G33="","",'Data Entry'!G33)</f>
        <v>Mortgage</v>
      </c>
      <c r="AE51" s="357">
        <f>IF('Data Entry'!J33="","",'Data Entry'!J33)</f>
        <v>800</v>
      </c>
      <c r="AF51" s="402">
        <f>IF('Data Entry'!I33="","",'Data Entry'!I33)</f>
        <v>110000</v>
      </c>
      <c r="AI51" s="278"/>
      <c r="AJ51" s="278"/>
      <c r="AK51" s="278"/>
      <c r="AL51" s="278"/>
      <c r="AM51" s="278"/>
      <c r="AN51" s="278"/>
      <c r="AO51" s="278"/>
      <c r="AP51" s="278"/>
      <c r="AQ51" s="278"/>
      <c r="AR51" s="278"/>
      <c r="AS51" s="278"/>
      <c r="AT51" s="278"/>
      <c r="AU51" s="278"/>
      <c r="AV51" s="278"/>
      <c r="AW51" s="278"/>
      <c r="AX51" s="278"/>
      <c r="AY51" s="278"/>
      <c r="AZ51" s="278"/>
      <c r="BA51" s="278"/>
      <c r="BB51" s="278"/>
      <c r="BC51" s="278"/>
      <c r="BL51" s="412" t="str">
        <f ca="1">IF(OR(BM51="",BM51=0),"",MAX(BL$5:BL50)+1)</f>
        <v/>
      </c>
      <c r="BM51" s="316" t="str">
        <f ca="1">IFERROR(INDEX($AJ$6:$AJ$17, ROWS(BM$4:$BM49)), IFERROR(INDEX($AN$6:$AN$17, ROWS(BM$4:$BM49)-ROWS($AJ$6:$AJ$17)), IFERROR(INDEX($AR$6:$AR$17, ROWS(BM$4:$BM49)-ROWS($AJ$6:$AJ$17)-ROWS($AN$6:$AN$17)),IFERROR(INDEX($AV$6:$AV$17, ROWS(BM$4:$BM49)-ROWS($AJ$6:$AJ$17)-ROWS($AN$6:$AN$17)-ROWS($AR$6:$AR$17)),IFERROR(INDEX($AZ$6:$AZ$17, ROWS(BM$4:$BM49)-ROWS($AJ$6:$AJ$17)-ROWS($AN$6:$AN$17)-ROWS($AR$6:$AR$17)-ROWS($AV$6:$AV$17)),IFERROR(INDEX($BD$6:$BD$17, ROWS(BM$4:$BM49)-ROWS($AJ$6:$AJ$17)-ROWS($AN$6:$AN$17)-ROWS($AR$6:$AR$17)-ROWS($AV$6:$AV$17)-ROWS($AZ$6:$AZ$17)),IFERROR(INDEX($BH$6:$BH$17, ROWS(BM$4:$BM49)-ROWS($AJ$6:$AJ$17)-ROWS($AN$6:$AN$17)-ROWS($AR$6:$AR$17)-ROWS($AV$6:$AV$17)-ROWS($AZ$6:$AZ$17)-ROWS($BD$6:$BD$17)), "")))))))</f>
        <v/>
      </c>
      <c r="BN51" s="316" t="str">
        <f t="shared" ca="1" si="35"/>
        <v/>
      </c>
      <c r="BO51" s="316" t="str">
        <f ca="1">IF(OR(BP51="",BP51=0),"",MAX(BO$5:BO50)+1)</f>
        <v/>
      </c>
      <c r="BP51" s="316" t="str">
        <f ca="1">IFERROR(INDEX($AK$6:$AK$17, ROWS($BP$4:BP49)), IFERROR(INDEX($AO$6:$AO$17, ROWS($BP$4:BP49)-ROWS($AK$6:$AK$17)), IFERROR(INDEX($AS$6:$AS$17, ROWS($BP$4:BP49)-ROWS($AK$6:$AK$17)-ROWS($AO$6:$AO$17)),IFERROR(INDEX($AW$6:$AW$17, ROWS($BP$4:BP49)-ROWS($AK$6:$AK$17)-ROWS($AO$6:$AO$17)-ROWS($AS$6:$AS$17)),IFERROR(INDEX($BA$6:$BA$17, ROWS($BP$4:BP49)-ROWS($AK$6:$AK$17)-ROWS($AO$6:$AO$17)-ROWS($AS$6:$AS$17)-ROWS($AW$6:$AW$17)),IFERROR(INDEX($BE$6:$BE$17, ROWS($BP$4:BP49)-ROWS($AK$6:$AK$17)-ROWS($AO$6:$AO$17)-ROWS($AS$6:$AS$17)-ROWS($AW$6:$AW$17)-ROWS($BA$6:$BA$17)),IFERROR(INDEX($BI$6:$BI$17, ROWS($BP$4:BP49)-ROWS($AK$6:$AK$17)-ROWS($AO$6:$AO$17)-ROWS($AS$6:$AS$17)-ROWS($AW$6:$AW$17)-ROWS($BA$6:$BA$17)-ROWS($BE$6:$BE$17)), "")))))))</f>
        <v/>
      </c>
      <c r="BQ51" s="316" t="str">
        <f t="shared" ca="1" si="36"/>
        <v/>
      </c>
      <c r="BR51" s="413" t="str">
        <f t="shared" ca="1" si="37"/>
        <v/>
      </c>
      <c r="BS51" s="412" t="str">
        <f ca="1">IF(OR(BT51="",BT51=0),"",MAX(BS$5:BS50)+1)</f>
        <v/>
      </c>
      <c r="BT51" s="316" t="str">
        <f ca="1">IFERROR(INDEX($AJ$22:$AJ$33, ROWS($BT$4:BT49)), IFERROR(INDEX($AN$22:$AN$33, ROWS($BT$4:BT49)-ROWS($AJ$22:$AJ$33)), IFERROR(INDEX($AR$22:$AR$33, ROWS($BT$4:BT49)-ROWS($AJ$22:$AJ$33)-ROWS($AN$22:$AN$33)),IFERROR(INDEX($AV$22:$AV$33, ROWS($BT$4:BT49)-ROWS($AJ$22:$AJ$33)-ROWS($AN$22:$AN$33)-ROWS($AR$22:$AR$33)),IFERROR(INDEX($AZ$22:$AZ$33, ROWS($BT$4:BT49)-ROWS($AJ$22:$AJ$33)-ROWS($AN$22:$AN$33)-ROWS($AR$22:$AR$33)-ROWS($AV$22:$AV$33)),IFERROR(INDEX($BD$22:$BD$33, ROWS($BT$4:BT49)-ROWS($AJ$22:$AJ$33)-ROWS($AN$22:$AN$33)-ROWS($AR$22:$AR$33)-ROWS($AV$22:$AV$33)-ROWS($AZ$22:$AZ$33)),IFERROR(INDEX($BH$22:$BH$33, ROWS($BT$4:BT49)-ROWS($AJ$22:$AJ$33)-ROWS($AN$22:$AN$33)-ROWS($AR$22:$AR$33)-ROWS($AV$22:$AV$33)-ROWS($AZ$22:$AZ$33)-ROWS($BD$22:$BD$33)), "")))))))</f>
        <v/>
      </c>
      <c r="BU51" s="316" t="str">
        <f t="shared" ca="1" si="38"/>
        <v/>
      </c>
      <c r="BV51" s="316" t="str">
        <f ca="1">IF(OR(BW51="",BW51=0),"",MAX(BV$5:BV50)+1)</f>
        <v/>
      </c>
      <c r="BW51" s="316" t="str">
        <f ca="1">IFERROR(INDEX($AK$22:$AK$33, ROWS($BW$4:BW49)), IFERROR(INDEX($AO$22:$AO$33, ROWS($BW$4:BW49)-ROWS($AK$22:$AK$33)), IFERROR(INDEX($AS$22:$AS$33, ROWS($BW$4:BW49)-ROWS($AK$22:$AK$33)-ROWS($AO$22:$AO$33)),IFERROR(INDEX($AW$22:$AW$33, ROWS($BW$4:BW49)-ROWS($AK$22:$AK$33)-ROWS($AO$22:$AO$33)-ROWS($AS$22:$AS$33)),IFERROR(INDEX($BA$22:$BA$33, ROWS($BW$4:BW49)-ROWS($AK$22:$AK$33)-ROWS($AO$22:$AO$33)-ROWS($AS$22:$AS$33)-ROWS($AW$22:$AW$33)),IFERROR(INDEX($BE$22:$BE$33, ROWS($BW$4:BW49)-ROWS($AK$22:$AK$33)-ROWS($AO$22:$AO$33)-ROWS($AS$22:$AS$33)-ROWS($AW$22:$AW$33)-ROWS($BA$22:$BA$33)),IFERROR(INDEX($BI$22:$BI$33, ROWS($BW$4:BW49)-ROWS($AK$22:$AK$33)-ROWS($AO$22:$AO$33)-ROWS($AS$22:$AS$33)-ROWS($AW$22:$AW$33)-ROWS($BA$22:$BA$33)-ROWS($BE$22:$BE$33)), "")))))))</f>
        <v/>
      </c>
      <c r="BX51" s="316" t="str">
        <f t="shared" ca="1" si="39"/>
        <v/>
      </c>
      <c r="BY51" s="413" t="str">
        <f t="shared" ca="1" si="40"/>
        <v/>
      </c>
      <c r="BZ51" s="412" t="str">
        <f ca="1">IF(OR(CA51="",CA51=0),"",MAX(BZ$5:BZ50)+1)</f>
        <v/>
      </c>
      <c r="CA51" s="316" t="str">
        <f ca="1">IFERROR(INDEX($AJ$38:$AJ$49, ROWS($CA$4:CA49)), IFERROR(INDEX($AN$38:$AN$49, ROWS($CA$4:CA49)-ROWS($AJ$38:$AJ$49)), IFERROR(INDEX($AR$38:$AR$49, ROWS($CA$4:CA49)-ROWS($AJ$38:$AJ$49)-ROWS($AN$38:$AN$49)),IFERROR(INDEX($AV$38:$AV$49, ROWS($CA$4:CA49)-ROWS($AJ$38:$AJ$49)-ROWS($AN$38:$AN$49)-ROWS($AR$38:$AR$49)),IFERROR(INDEX($AZ$38:$AZ$49, ROWS($CA$4:CA49)-ROWS($AJ$38:$AJ$49)-ROWS($AN$38:$AN$49)-ROWS($AR$38:$AR$49)-ROWS($AV$38:$AV$49)),IFERROR(INDEX($BD$38:$BD$49, ROWS($CA$4:CA49)-ROWS($AJ$38:$AJ$49)-ROWS($AN$38:$AN$49)-ROWS($AR$38:$AR$49)-ROWS($AV$38:$AV$49)-ROWS($AZ$38:$AZ$49)),IFERROR(INDEX($BH$38:$BH$49, ROWS($CA$4:CA49)-ROWS($AJ$38:$AJ$49)-ROWS($AN$38:$AN$49)-ROWS($AR$38:$AR$49)-ROWS($AV$38:$AV$49)-ROWS($AZ$38:$AZ$49)-ROWS($BD$38:$BD$49)), "")))))))</f>
        <v/>
      </c>
      <c r="CB51" s="316" t="str">
        <f t="shared" ca="1" si="41"/>
        <v/>
      </c>
      <c r="CC51" s="316" t="str">
        <f ca="1">IF(OR(CD51="",CD51=0),"",MAX(CC$5:CC50)+1)</f>
        <v/>
      </c>
      <c r="CD51" s="316" t="str">
        <f ca="1">IFERROR(INDEX($AK$38:$AK$49, ROWS($CD$4:CD49)), IFERROR(INDEX($AO$38:$AO$49, ROWS($CD$4:CD49)-ROWS($AK$38:$AK$49)), IFERROR(INDEX($AS$38:$AS$49, ROWS($CD$4:CD49)-ROWS($AK$38:$AK$49)-ROWS($AO$38:$AO$49)),IFERROR(INDEX($AW$38:$AW$49, ROWS($CD$4:CD49)-ROWS($AK$38:$AK$49)-ROWS($AO$38:$AO$49)-ROWS($AS$38:$AS$49)),IFERROR(INDEX($BA$38:$BA$49, ROWS($CD$4:CD49)-ROWS($AK$38:$AK$49)-ROWS($AO$38:$AO$49)-ROWS($AS$38:$AS$49)-ROWS($AW$38:$AW$49)),IFERROR(INDEX($BE$38:$BE$49, ROWS($CD$4:CD49)-ROWS($AK$38:$AK$49)-ROWS($AO$38:$AO$49)-ROWS($AS$38:$AS$49)-ROWS($AW$38:$AW$49)-ROWS($BA$38:$BA$49)),IFERROR(INDEX($BI$38:$BI$49, ROWS($CD$4:CD49)-ROWS($AK$38:$AK$49)-ROWS($AO$38:$AO$49)-ROWS($AS$38:$AS$49)-ROWS($AW$38:$AW$49)-ROWS($BA$38:$BA$49)-ROWS($BE$38:$BE$49)), "")))))))</f>
        <v/>
      </c>
      <c r="CE51" s="316" t="str">
        <f t="shared" ca="1" si="42"/>
        <v/>
      </c>
      <c r="CF51" s="413" t="str">
        <f t="shared" ca="1" si="43"/>
        <v/>
      </c>
      <c r="CG51" s="412" t="str">
        <f ca="1">IF(OR(CH51="",CH51=0),"",MAX(CG$5:CG50)+1)</f>
        <v/>
      </c>
      <c r="CH51" s="316" t="str">
        <f ca="1">IFERROR(INDEX($AJ$54:$AJ$65, ROWS($CH$4:CH49)), IFERROR(INDEX($AN$54:$AN$65, ROWS($CH$4:CH49)-ROWS($AJ$54:$AJ$65)), IFERROR(INDEX($AR$54:$AR$65, ROWS($CH$4:CH49)-ROWS($AJ$54:$AJ$65)-ROWS($AN$54:$AN$65)),IFERROR(INDEX($AV$54:$AV$65, ROWS($CH$4:CH49)-ROWS($AJ$54:$AJ$65)-ROWS($AN$54:$AN$65)-ROWS($AR$54:$AR$65)),IFERROR(INDEX($AZ$54:$AZ$65, ROWS($CH$4:CH49)-ROWS($AJ$54:$AJ$65)-ROWS($AN$54:$AN$65)-ROWS($AR$54:$AR$65)-ROWS($AV$54:$AV$65)),IFERROR(INDEX($BD$54:$BD$65, ROWS($CH$4:CH49)-ROWS($AJ$54:$AJ$65)-ROWS($AN$54:$AN$65)-ROWS($AR$54:$AR$65)-ROWS($AV$54:$AV$65)-ROWS($AZ$54:$AZ$65)),IFERROR(INDEX($BH$54:$BH$65, ROWS($CH$4:CH49)-ROWS($AJ$54:$AJ$65)-ROWS($AN$54:$AN$65)-ROWS($AR$54:$AR$65)-ROWS($AV$54:$AV$65)-ROWS($AZ$54:$AZ$65)-ROWS($BD$54:$BD$65)), "")))))))</f>
        <v/>
      </c>
      <c r="CI51" s="316" t="str">
        <f t="shared" ca="1" si="44"/>
        <v/>
      </c>
      <c r="CJ51" s="316" t="str">
        <f ca="1">IF(OR(CK51="",CK51=0),"",MAX(CJ$5:CJ50)+1)</f>
        <v/>
      </c>
      <c r="CK51" s="316" t="str">
        <f ca="1">IFERROR(INDEX($AK$54:$AK$65, ROWS($CK$4:CK49)), IFERROR(INDEX($AO$54:$AO$65, ROWS($CK$4:CK49)-ROWS($AK$54:$AK$65)), IFERROR(INDEX($AS$54:$AS$65, ROWS($CK$4:CK49)-ROWS($AK$54:$AK$65)-ROWS($AO$54:$AO$65)),IFERROR(INDEX($AW$54:$AW$65, ROWS($CK$4:CK49)-ROWS($AK$54:$AK$65)-ROWS($AO$54:$AO$65)-ROWS($AS$54:$AS$65)),IFERROR(INDEX($BA$54:$BA$65, ROWS($CK$4:CK49)-ROWS($AK$54:$AK$65)-ROWS($AO$54:$AO$65)-ROWS($AS$54:$AS$65)-ROWS($AW$54:$AW$65)),IFERROR(INDEX($BE$54:$BE$65, ROWS($CK$4:CK49)-ROWS($AK$54:$AK$65)-ROWS($AO$54:$AO$65)-ROWS($AS$54:$AS$65)-ROWS($AW$54:$AW$65)-ROWS($BA$54:$BA$65)),IFERROR(INDEX($BI$54:$BI$65, ROWS($CK$4:CK49)-ROWS($AK$54:$AK$65)-ROWS($AO$54:$AO$65)-ROWS($AS$54:$AS$65)-ROWS($AW$54:$AW$65)-ROWS($BA$54:$BA$65)-ROWS($BE$54:$BE$65)), "")))))))</f>
        <v/>
      </c>
      <c r="CL51" s="316" t="str">
        <f t="shared" ca="1" si="45"/>
        <v/>
      </c>
      <c r="CM51" s="413" t="str">
        <f t="shared" ca="1" si="46"/>
        <v/>
      </c>
      <c r="CN51" s="412" t="str">
        <f>IF(OR(CO51="",CO51=0),"",MAX(CN$5:CN50)+1)</f>
        <v/>
      </c>
      <c r="CO51" s="316">
        <f>IFERROR(INDEX($AJ$70:$AJ$81, ROWS($CO$4:CO49)), IFERROR(INDEX($AN$70:$AN$81, ROWS($CO$4:CO49)-ROWS($AJ$70:$AJ$81)), IFERROR(INDEX($AR$70:$AR$81, ROWS($CO$4:CO49)-ROWS($AJ$70:$AJ$81)-ROWS($AN$70:$AN$81)),IFERROR(INDEX($AV$70:$AV$81, ROWS($CO$4:CO49)-ROWS($AJ$70:$AJ$81)-ROWS($AN$70:$AN$81)-ROWS($AR$70:$AR$81)),IFERROR(INDEX($AZ$70:$AZ$81, ROWS($CO$4:CO49)-ROWS($AJ$70:$AJ$81)-ROWS($AN$70:$AN$81)-ROWS($AR$70:$AR$81)-ROWS($AV$70:$AV$81)),IFERROR(INDEX($BD$70:$BD$81, ROWS($CO$4:CO49)-ROWS($AJ$70:$AJ$81)-ROWS($AN$70:$AN$81)-ROWS($AR$70:$AR$81)-ROWS($AV$70:$AV$81)-ROWS($AZ$70:$AZ$81)),IFERROR(INDEX($BH$70:$BH$81, ROWS($CO$4:CO49)-ROWS($AJ$70:$AJ$81)-ROWS($AN$70:$AN$81)-ROWS($AR$70:$AR$81)-ROWS($AV$70:$AV$81)-ROWS($AZ$70:$AZ$81)-ROWS($BD$70:$BD$81)), "")))))))</f>
        <v>0</v>
      </c>
      <c r="CP51" s="316" t="str">
        <f t="shared" ca="1" si="47"/>
        <v/>
      </c>
      <c r="CQ51" s="316" t="str">
        <f>IF(OR(CR51="",CR51=0),"",MAX(CQ$5:CQ50)+1)</f>
        <v/>
      </c>
      <c r="CR51" s="316">
        <f>IFERROR(INDEX($AK$70:$AK$81, ROWS($CR$4:CR49)), IFERROR(INDEX($AO$70:$AO$81, ROWS($CR$4:CR49)-ROWS($AK$70:$AK$81)), IFERROR(INDEX($AS$70:$AS$81, ROWS($CR$4:CR49)-ROWS($AK$70:$AK$81)-ROWS($AO$70:$AO$81)),IFERROR(INDEX($AW$70:$AW$81, ROWS($CR$4:CR49)-ROWS($AK$70:$AK$81)-ROWS($AO$70:$AO$81)-ROWS($AS$70:$AS$81)),IFERROR(INDEX($BA$70:$BA$81, ROWS($CR$4:CR49)-ROWS($AK$70:$AK$81)-ROWS($AO$70:$AO$81)-ROWS($AS$70:$AS$81)-ROWS($AW$70:$AW$81)),IFERROR(INDEX($BE$70:$BE$81, ROWS($CR$4:CR49)-ROWS($AK$70:$AK$81)-ROWS($AO$70:$AO$81)-ROWS($AS$70:$AS$81)-ROWS($AW$70:$AW$81)-ROWS($BA$70:$BA$81)),IFERROR(INDEX($BI$70:$BI$81, ROWS($CR$4:CR49)-ROWS($AK$70:$AK$81)-ROWS($AO$70:$AO$81)-ROWS($AS$70:$AS$81)-ROWS($AW$70:$AW$81)-ROWS($BA$70:$BA$81)-ROWS($BE$70:$BE$81)), "")))))))</f>
        <v>0</v>
      </c>
      <c r="CS51" s="316" t="str">
        <f t="shared" ca="1" si="48"/>
        <v/>
      </c>
      <c r="CT51" s="413" t="str">
        <f t="shared" ca="1" si="49"/>
        <v/>
      </c>
      <c r="CU51" s="412" t="str">
        <f>IF(OR(CV51="",CV51=0),"",MAX(CU$5:CU50)+1)</f>
        <v/>
      </c>
      <c r="CV51" s="316" t="str">
        <f>IFERROR(INDEX($AJ$86:$AJ$97, ROWS($CV$4:CV49)), IFERROR(INDEX($AN$86:$AN$97, ROWS($CV$4:CV49)-ROWS($AJ$86:$AJ$97)), ""))</f>
        <v/>
      </c>
      <c r="CW51" s="316" t="str">
        <f t="shared" si="50"/>
        <v/>
      </c>
      <c r="CX51" s="316" t="str">
        <f>IF(OR(CY51="",CY51=0),"",MAX(CX$5:CX50)+1)</f>
        <v/>
      </c>
      <c r="CY51" s="316" t="str">
        <f>IFERROR(INDEX($AK$86:$AK$97, ROWS($CY$4:CY49)), IFERROR(INDEX($AO$86:$AO$97, ROWS($CY$4:CY49)-ROWS($AK$86:$AK$97)), ""))</f>
        <v/>
      </c>
      <c r="CZ51" s="316" t="str">
        <f t="shared" si="51"/>
        <v/>
      </c>
      <c r="DA51" s="413" t="str">
        <f t="shared" si="52"/>
        <v/>
      </c>
      <c r="DC51" s="438">
        <f ca="1">IF(OR(DD51="",DD51=0),"",MAX(DC$45:DC50)+1)</f>
        <v>5</v>
      </c>
      <c r="DD51" s="434" t="str">
        <f t="shared" ca="1" si="160"/>
        <v>Groceries</v>
      </c>
      <c r="DE51" s="413">
        <f t="shared" ca="1" si="161"/>
        <v>125</v>
      </c>
      <c r="DF51" s="431" t="str">
        <f ca="1">IF(OR(DG51="",DG51=0),"",MAX(DF$45:DF50)+1)</f>
        <v/>
      </c>
      <c r="DG51" s="412" t="str">
        <f t="shared" ca="1" si="162"/>
        <v/>
      </c>
      <c r="DH51" s="413" t="str">
        <f t="shared" ca="1" si="163"/>
        <v/>
      </c>
      <c r="DI51" s="412" t="str">
        <f t="shared" ca="1" si="164"/>
        <v>Audible</v>
      </c>
      <c r="DJ51" s="413">
        <f t="shared" ca="1" si="165"/>
        <v>14.95</v>
      </c>
      <c r="DK51" s="412" t="str">
        <f t="shared" ca="1" si="166"/>
        <v/>
      </c>
      <c r="DL51" s="413" t="str">
        <f t="shared" ca="1" si="167"/>
        <v/>
      </c>
      <c r="DM51" s="292"/>
      <c r="DN51" s="427" t="str">
        <f ca="1">IF(DI61="","",CONCATENATE(DI61," - ",DJ61))</f>
        <v/>
      </c>
      <c r="DO51" s="428" t="str">
        <f ca="1">IF(DI62="","",CONCATENATE(DI62," - ",DJ62))</f>
        <v/>
      </c>
      <c r="DP51" s="428" t="str">
        <f ca="1">IF(DI63="","",CONCATENATE(DI63," - ",DJ63))</f>
        <v/>
      </c>
      <c r="DQ51" s="427" t="str">
        <f ca="1">IF(DK61="","",CONCATENATE(DK61," - ",DL61))</f>
        <v/>
      </c>
      <c r="DR51" s="428" t="str">
        <f ca="1">IF(DK62="","",CONCATENATE(DK62," - ",DL62))</f>
        <v/>
      </c>
      <c r="DS51" s="429" t="str">
        <f ca="1">IF(DK63="","",CONCATENATE(DK63," - ",DL63))</f>
        <v/>
      </c>
    </row>
    <row r="52" spans="15:123" ht="15" customHeight="1" thickBot="1" x14ac:dyDescent="0.35">
      <c r="O52"/>
      <c r="P52" s="1177"/>
      <c r="Q52" s="1178"/>
      <c r="R52" s="453"/>
      <c r="S52" s="402"/>
      <c r="T52"/>
      <c r="U52" s="1177"/>
      <c r="V52" s="1178"/>
      <c r="W52" s="453"/>
      <c r="X52" s="402"/>
      <c r="AC52" s="358">
        <f>IF('Data Entry'!H34="","",'Data Entry'!H34)</f>
        <v>25</v>
      </c>
      <c r="AD52" s="356" t="str">
        <f>IF('Data Entry'!G34="","",'Data Entry'!G34)</f>
        <v>Boat Loan</v>
      </c>
      <c r="AE52" s="357">
        <f>IF('Data Entry'!J34="","",'Data Entry'!J34)</f>
        <v>300</v>
      </c>
      <c r="AF52" s="402">
        <f>IF('Data Entry'!I34="","",'Data Entry'!I34)</f>
        <v>22000</v>
      </c>
      <c r="AI52" s="1153">
        <f>IF(A23="","",--TEXT(A23,"dd"))</f>
        <v>22</v>
      </c>
      <c r="AJ52" s="1154"/>
      <c r="AK52" s="1154"/>
      <c r="AL52" s="1155"/>
      <c r="AM52" s="1153">
        <f>IF(C23="","",--TEXT(C23,"dd"))</f>
        <v>23</v>
      </c>
      <c r="AN52" s="1154"/>
      <c r="AO52" s="1154"/>
      <c r="AP52" s="1155"/>
      <c r="AQ52" s="1153">
        <f>IF(E23="","",--TEXT(E23,"dd"))</f>
        <v>24</v>
      </c>
      <c r="AR52" s="1154"/>
      <c r="AS52" s="1154"/>
      <c r="AT52" s="1155"/>
      <c r="AU52" s="1153">
        <f>IF(G23="","",--TEXT(G23,"dd"))</f>
        <v>25</v>
      </c>
      <c r="AV52" s="1154"/>
      <c r="AW52" s="1154"/>
      <c r="AX52" s="1155"/>
      <c r="AY52" s="1153">
        <f>IF(I23="","",--TEXT(I23,"dd"))</f>
        <v>26</v>
      </c>
      <c r="AZ52" s="1154"/>
      <c r="BA52" s="1154"/>
      <c r="BB52" s="1155"/>
      <c r="BC52" s="1153">
        <f>IF(K23="","",--TEXT(K23,"dd"))</f>
        <v>27</v>
      </c>
      <c r="BD52" s="1154"/>
      <c r="BE52" s="1154"/>
      <c r="BF52" s="1155"/>
      <c r="BG52" s="1153">
        <f>IF(M23="","",--TEXT(M23,"dd"))</f>
        <v>28</v>
      </c>
      <c r="BH52" s="1154"/>
      <c r="BI52" s="1154"/>
      <c r="BJ52" s="1155"/>
      <c r="BL52" s="412" t="str">
        <f ca="1">IF(OR(BM52="",BM52=0),"",MAX(BL$5:BL51)+1)</f>
        <v/>
      </c>
      <c r="BM52" s="316" t="str">
        <f ca="1">IFERROR(INDEX($AJ$6:$AJ$17, ROWS(BM$4:$BM50)), IFERROR(INDEX($AN$6:$AN$17, ROWS(BM$4:$BM50)-ROWS($AJ$6:$AJ$17)), IFERROR(INDEX($AR$6:$AR$17, ROWS(BM$4:$BM50)-ROWS($AJ$6:$AJ$17)-ROWS($AN$6:$AN$17)),IFERROR(INDEX($AV$6:$AV$17, ROWS(BM$4:$BM50)-ROWS($AJ$6:$AJ$17)-ROWS($AN$6:$AN$17)-ROWS($AR$6:$AR$17)),IFERROR(INDEX($AZ$6:$AZ$17, ROWS(BM$4:$BM50)-ROWS($AJ$6:$AJ$17)-ROWS($AN$6:$AN$17)-ROWS($AR$6:$AR$17)-ROWS($AV$6:$AV$17)),IFERROR(INDEX($BD$6:$BD$17, ROWS(BM$4:$BM50)-ROWS($AJ$6:$AJ$17)-ROWS($AN$6:$AN$17)-ROWS($AR$6:$AR$17)-ROWS($AV$6:$AV$17)-ROWS($AZ$6:$AZ$17)),IFERROR(INDEX($BH$6:$BH$17, ROWS(BM$4:$BM50)-ROWS($AJ$6:$AJ$17)-ROWS($AN$6:$AN$17)-ROWS($AR$6:$AR$17)-ROWS($AV$6:$AV$17)-ROWS($AZ$6:$AZ$17)-ROWS($BD$6:$BD$17)), "")))))))</f>
        <v/>
      </c>
      <c r="BN52" s="316" t="str">
        <f t="shared" ca="1" si="35"/>
        <v/>
      </c>
      <c r="BO52" s="316" t="str">
        <f ca="1">IF(OR(BP52="",BP52=0),"",MAX(BO$5:BO51)+1)</f>
        <v/>
      </c>
      <c r="BP52" s="316" t="str">
        <f ca="1">IFERROR(INDEX($AK$6:$AK$17, ROWS($BP$4:BP50)), IFERROR(INDEX($AO$6:$AO$17, ROWS($BP$4:BP50)-ROWS($AK$6:$AK$17)), IFERROR(INDEX($AS$6:$AS$17, ROWS($BP$4:BP50)-ROWS($AK$6:$AK$17)-ROWS($AO$6:$AO$17)),IFERROR(INDEX($AW$6:$AW$17, ROWS($BP$4:BP50)-ROWS($AK$6:$AK$17)-ROWS($AO$6:$AO$17)-ROWS($AS$6:$AS$17)),IFERROR(INDEX($BA$6:$BA$17, ROWS($BP$4:BP50)-ROWS($AK$6:$AK$17)-ROWS($AO$6:$AO$17)-ROWS($AS$6:$AS$17)-ROWS($AW$6:$AW$17)),IFERROR(INDEX($BE$6:$BE$17, ROWS($BP$4:BP50)-ROWS($AK$6:$AK$17)-ROWS($AO$6:$AO$17)-ROWS($AS$6:$AS$17)-ROWS($AW$6:$AW$17)-ROWS($BA$6:$BA$17)),IFERROR(INDEX($BI$6:$BI$17, ROWS($BP$4:BP50)-ROWS($AK$6:$AK$17)-ROWS($AO$6:$AO$17)-ROWS($AS$6:$AS$17)-ROWS($AW$6:$AW$17)-ROWS($BA$6:$BA$17)-ROWS($BE$6:$BE$17)), "")))))))</f>
        <v/>
      </c>
      <c r="BQ52" s="316" t="str">
        <f t="shared" ca="1" si="36"/>
        <v/>
      </c>
      <c r="BR52" s="413" t="str">
        <f t="shared" ca="1" si="37"/>
        <v/>
      </c>
      <c r="BS52" s="412" t="str">
        <f ca="1">IF(OR(BT52="",BT52=0),"",MAX(BS$5:BS51)+1)</f>
        <v/>
      </c>
      <c r="BT52" s="316" t="str">
        <f ca="1">IFERROR(INDEX($AJ$22:$AJ$33, ROWS($BT$4:BT50)), IFERROR(INDEX($AN$22:$AN$33, ROWS($BT$4:BT50)-ROWS($AJ$22:$AJ$33)), IFERROR(INDEX($AR$22:$AR$33, ROWS($BT$4:BT50)-ROWS($AJ$22:$AJ$33)-ROWS($AN$22:$AN$33)),IFERROR(INDEX($AV$22:$AV$33, ROWS($BT$4:BT50)-ROWS($AJ$22:$AJ$33)-ROWS($AN$22:$AN$33)-ROWS($AR$22:$AR$33)),IFERROR(INDEX($AZ$22:$AZ$33, ROWS($BT$4:BT50)-ROWS($AJ$22:$AJ$33)-ROWS($AN$22:$AN$33)-ROWS($AR$22:$AR$33)-ROWS($AV$22:$AV$33)),IFERROR(INDEX($BD$22:$BD$33, ROWS($BT$4:BT50)-ROWS($AJ$22:$AJ$33)-ROWS($AN$22:$AN$33)-ROWS($AR$22:$AR$33)-ROWS($AV$22:$AV$33)-ROWS($AZ$22:$AZ$33)),IFERROR(INDEX($BH$22:$BH$33, ROWS($BT$4:BT50)-ROWS($AJ$22:$AJ$33)-ROWS($AN$22:$AN$33)-ROWS($AR$22:$AR$33)-ROWS($AV$22:$AV$33)-ROWS($AZ$22:$AZ$33)-ROWS($BD$22:$BD$33)), "")))))))</f>
        <v/>
      </c>
      <c r="BU52" s="316" t="str">
        <f t="shared" ca="1" si="38"/>
        <v/>
      </c>
      <c r="BV52" s="316" t="str">
        <f ca="1">IF(OR(BW52="",BW52=0),"",MAX(BV$5:BV51)+1)</f>
        <v/>
      </c>
      <c r="BW52" s="316" t="str">
        <f ca="1">IFERROR(INDEX($AK$22:$AK$33, ROWS($BW$4:BW50)), IFERROR(INDEX($AO$22:$AO$33, ROWS($BW$4:BW50)-ROWS($AK$22:$AK$33)), IFERROR(INDEX($AS$22:$AS$33, ROWS($BW$4:BW50)-ROWS($AK$22:$AK$33)-ROWS($AO$22:$AO$33)),IFERROR(INDEX($AW$22:$AW$33, ROWS($BW$4:BW50)-ROWS($AK$22:$AK$33)-ROWS($AO$22:$AO$33)-ROWS($AS$22:$AS$33)),IFERROR(INDEX($BA$22:$BA$33, ROWS($BW$4:BW50)-ROWS($AK$22:$AK$33)-ROWS($AO$22:$AO$33)-ROWS($AS$22:$AS$33)-ROWS($AW$22:$AW$33)),IFERROR(INDEX($BE$22:$BE$33, ROWS($BW$4:BW50)-ROWS($AK$22:$AK$33)-ROWS($AO$22:$AO$33)-ROWS($AS$22:$AS$33)-ROWS($AW$22:$AW$33)-ROWS($BA$22:$BA$33)),IFERROR(INDEX($BI$22:$BI$33, ROWS($BW$4:BW50)-ROWS($AK$22:$AK$33)-ROWS($AO$22:$AO$33)-ROWS($AS$22:$AS$33)-ROWS($AW$22:$AW$33)-ROWS($BA$22:$BA$33)-ROWS($BE$22:$BE$33)), "")))))))</f>
        <v/>
      </c>
      <c r="BX52" s="316" t="str">
        <f t="shared" ca="1" si="39"/>
        <v/>
      </c>
      <c r="BY52" s="413" t="str">
        <f t="shared" ca="1" si="40"/>
        <v/>
      </c>
      <c r="BZ52" s="412" t="str">
        <f ca="1">IF(OR(CA52="",CA52=0),"",MAX(BZ$5:BZ51)+1)</f>
        <v/>
      </c>
      <c r="CA52" s="316" t="str">
        <f ca="1">IFERROR(INDEX($AJ$38:$AJ$49, ROWS($CA$4:CA50)), IFERROR(INDEX($AN$38:$AN$49, ROWS($CA$4:CA50)-ROWS($AJ$38:$AJ$49)), IFERROR(INDEX($AR$38:$AR$49, ROWS($CA$4:CA50)-ROWS($AJ$38:$AJ$49)-ROWS($AN$38:$AN$49)),IFERROR(INDEX($AV$38:$AV$49, ROWS($CA$4:CA50)-ROWS($AJ$38:$AJ$49)-ROWS($AN$38:$AN$49)-ROWS($AR$38:$AR$49)),IFERROR(INDEX($AZ$38:$AZ$49, ROWS($CA$4:CA50)-ROWS($AJ$38:$AJ$49)-ROWS($AN$38:$AN$49)-ROWS($AR$38:$AR$49)-ROWS($AV$38:$AV$49)),IFERROR(INDEX($BD$38:$BD$49, ROWS($CA$4:CA50)-ROWS($AJ$38:$AJ$49)-ROWS($AN$38:$AN$49)-ROWS($AR$38:$AR$49)-ROWS($AV$38:$AV$49)-ROWS($AZ$38:$AZ$49)),IFERROR(INDEX($BH$38:$BH$49, ROWS($CA$4:CA50)-ROWS($AJ$38:$AJ$49)-ROWS($AN$38:$AN$49)-ROWS($AR$38:$AR$49)-ROWS($AV$38:$AV$49)-ROWS($AZ$38:$AZ$49)-ROWS($BD$38:$BD$49)), "")))))))</f>
        <v/>
      </c>
      <c r="CB52" s="316" t="str">
        <f t="shared" ca="1" si="41"/>
        <v/>
      </c>
      <c r="CC52" s="316" t="str">
        <f ca="1">IF(OR(CD52="",CD52=0),"",MAX(CC$5:CC51)+1)</f>
        <v/>
      </c>
      <c r="CD52" s="316" t="str">
        <f ca="1">IFERROR(INDEX($AK$38:$AK$49, ROWS($CD$4:CD50)), IFERROR(INDEX($AO$38:$AO$49, ROWS($CD$4:CD50)-ROWS($AK$38:$AK$49)), IFERROR(INDEX($AS$38:$AS$49, ROWS($CD$4:CD50)-ROWS($AK$38:$AK$49)-ROWS($AO$38:$AO$49)),IFERROR(INDEX($AW$38:$AW$49, ROWS($CD$4:CD50)-ROWS($AK$38:$AK$49)-ROWS($AO$38:$AO$49)-ROWS($AS$38:$AS$49)),IFERROR(INDEX($BA$38:$BA$49, ROWS($CD$4:CD50)-ROWS($AK$38:$AK$49)-ROWS($AO$38:$AO$49)-ROWS($AS$38:$AS$49)-ROWS($AW$38:$AW$49)),IFERROR(INDEX($BE$38:$BE$49, ROWS($CD$4:CD50)-ROWS($AK$38:$AK$49)-ROWS($AO$38:$AO$49)-ROWS($AS$38:$AS$49)-ROWS($AW$38:$AW$49)-ROWS($BA$38:$BA$49)),IFERROR(INDEX($BI$38:$BI$49, ROWS($CD$4:CD50)-ROWS($AK$38:$AK$49)-ROWS($AO$38:$AO$49)-ROWS($AS$38:$AS$49)-ROWS($AW$38:$AW$49)-ROWS($BA$38:$BA$49)-ROWS($BE$38:$BE$49)), "")))))))</f>
        <v/>
      </c>
      <c r="CE52" s="316" t="str">
        <f t="shared" ca="1" si="42"/>
        <v/>
      </c>
      <c r="CF52" s="413" t="str">
        <f t="shared" ca="1" si="43"/>
        <v/>
      </c>
      <c r="CG52" s="412" t="str">
        <f ca="1">IF(OR(CH52="",CH52=0),"",MAX(CG$5:CG51)+1)</f>
        <v/>
      </c>
      <c r="CH52" s="316" t="str">
        <f ca="1">IFERROR(INDEX($AJ$54:$AJ$65, ROWS($CH$4:CH50)), IFERROR(INDEX($AN$54:$AN$65, ROWS($CH$4:CH50)-ROWS($AJ$54:$AJ$65)), IFERROR(INDEX($AR$54:$AR$65, ROWS($CH$4:CH50)-ROWS($AJ$54:$AJ$65)-ROWS($AN$54:$AN$65)),IFERROR(INDEX($AV$54:$AV$65, ROWS($CH$4:CH50)-ROWS($AJ$54:$AJ$65)-ROWS($AN$54:$AN$65)-ROWS($AR$54:$AR$65)),IFERROR(INDEX($AZ$54:$AZ$65, ROWS($CH$4:CH50)-ROWS($AJ$54:$AJ$65)-ROWS($AN$54:$AN$65)-ROWS($AR$54:$AR$65)-ROWS($AV$54:$AV$65)),IFERROR(INDEX($BD$54:$BD$65, ROWS($CH$4:CH50)-ROWS($AJ$54:$AJ$65)-ROWS($AN$54:$AN$65)-ROWS($AR$54:$AR$65)-ROWS($AV$54:$AV$65)-ROWS($AZ$54:$AZ$65)),IFERROR(INDEX($BH$54:$BH$65, ROWS($CH$4:CH50)-ROWS($AJ$54:$AJ$65)-ROWS($AN$54:$AN$65)-ROWS($AR$54:$AR$65)-ROWS($AV$54:$AV$65)-ROWS($AZ$54:$AZ$65)-ROWS($BD$54:$BD$65)), "")))))))</f>
        <v/>
      </c>
      <c r="CI52" s="316" t="str">
        <f t="shared" ca="1" si="44"/>
        <v/>
      </c>
      <c r="CJ52" s="316" t="str">
        <f ca="1">IF(OR(CK52="",CK52=0),"",MAX(CJ$5:CJ51)+1)</f>
        <v/>
      </c>
      <c r="CK52" s="316" t="str">
        <f ca="1">IFERROR(INDEX($AK$54:$AK$65, ROWS($CK$4:CK50)), IFERROR(INDEX($AO$54:$AO$65, ROWS($CK$4:CK50)-ROWS($AK$54:$AK$65)), IFERROR(INDEX($AS$54:$AS$65, ROWS($CK$4:CK50)-ROWS($AK$54:$AK$65)-ROWS($AO$54:$AO$65)),IFERROR(INDEX($AW$54:$AW$65, ROWS($CK$4:CK50)-ROWS($AK$54:$AK$65)-ROWS($AO$54:$AO$65)-ROWS($AS$54:$AS$65)),IFERROR(INDEX($BA$54:$BA$65, ROWS($CK$4:CK50)-ROWS($AK$54:$AK$65)-ROWS($AO$54:$AO$65)-ROWS($AS$54:$AS$65)-ROWS($AW$54:$AW$65)),IFERROR(INDEX($BE$54:$BE$65, ROWS($CK$4:CK50)-ROWS($AK$54:$AK$65)-ROWS($AO$54:$AO$65)-ROWS($AS$54:$AS$65)-ROWS($AW$54:$AW$65)-ROWS($BA$54:$BA$65)),IFERROR(INDEX($BI$54:$BI$65, ROWS($CK$4:CK50)-ROWS($AK$54:$AK$65)-ROWS($AO$54:$AO$65)-ROWS($AS$54:$AS$65)-ROWS($AW$54:$AW$65)-ROWS($BA$54:$BA$65)-ROWS($BE$54:$BE$65)), "")))))))</f>
        <v/>
      </c>
      <c r="CL52" s="316" t="str">
        <f t="shared" ca="1" si="45"/>
        <v/>
      </c>
      <c r="CM52" s="413" t="str">
        <f t="shared" ca="1" si="46"/>
        <v/>
      </c>
      <c r="CN52" s="412" t="str">
        <f>IF(OR(CO52="",CO52=0),"",MAX(CN$5:CN51)+1)</f>
        <v/>
      </c>
      <c r="CO52" s="316">
        <f>IFERROR(INDEX($AJ$70:$AJ$81, ROWS($CO$4:CO50)), IFERROR(INDEX($AN$70:$AN$81, ROWS($CO$4:CO50)-ROWS($AJ$70:$AJ$81)), IFERROR(INDEX($AR$70:$AR$81, ROWS($CO$4:CO50)-ROWS($AJ$70:$AJ$81)-ROWS($AN$70:$AN$81)),IFERROR(INDEX($AV$70:$AV$81, ROWS($CO$4:CO50)-ROWS($AJ$70:$AJ$81)-ROWS($AN$70:$AN$81)-ROWS($AR$70:$AR$81)),IFERROR(INDEX($AZ$70:$AZ$81, ROWS($CO$4:CO50)-ROWS($AJ$70:$AJ$81)-ROWS($AN$70:$AN$81)-ROWS($AR$70:$AR$81)-ROWS($AV$70:$AV$81)),IFERROR(INDEX($BD$70:$BD$81, ROWS($CO$4:CO50)-ROWS($AJ$70:$AJ$81)-ROWS($AN$70:$AN$81)-ROWS($AR$70:$AR$81)-ROWS($AV$70:$AV$81)-ROWS($AZ$70:$AZ$81)),IFERROR(INDEX($BH$70:$BH$81, ROWS($CO$4:CO50)-ROWS($AJ$70:$AJ$81)-ROWS($AN$70:$AN$81)-ROWS($AR$70:$AR$81)-ROWS($AV$70:$AV$81)-ROWS($AZ$70:$AZ$81)-ROWS($BD$70:$BD$81)), "")))))))</f>
        <v>0</v>
      </c>
      <c r="CP52" s="316" t="str">
        <f t="shared" ca="1" si="47"/>
        <v/>
      </c>
      <c r="CQ52" s="316" t="str">
        <f>IF(OR(CR52="",CR52=0),"",MAX(CQ$5:CQ51)+1)</f>
        <v/>
      </c>
      <c r="CR52" s="316">
        <f>IFERROR(INDEX($AK$70:$AK$81, ROWS($CR$4:CR50)), IFERROR(INDEX($AO$70:$AO$81, ROWS($CR$4:CR50)-ROWS($AK$70:$AK$81)), IFERROR(INDEX($AS$70:$AS$81, ROWS($CR$4:CR50)-ROWS($AK$70:$AK$81)-ROWS($AO$70:$AO$81)),IFERROR(INDEX($AW$70:$AW$81, ROWS($CR$4:CR50)-ROWS($AK$70:$AK$81)-ROWS($AO$70:$AO$81)-ROWS($AS$70:$AS$81)),IFERROR(INDEX($BA$70:$BA$81, ROWS($CR$4:CR50)-ROWS($AK$70:$AK$81)-ROWS($AO$70:$AO$81)-ROWS($AS$70:$AS$81)-ROWS($AW$70:$AW$81)),IFERROR(INDEX($BE$70:$BE$81, ROWS($CR$4:CR50)-ROWS($AK$70:$AK$81)-ROWS($AO$70:$AO$81)-ROWS($AS$70:$AS$81)-ROWS($AW$70:$AW$81)-ROWS($BA$70:$BA$81)),IFERROR(INDEX($BI$70:$BI$81, ROWS($CR$4:CR50)-ROWS($AK$70:$AK$81)-ROWS($AO$70:$AO$81)-ROWS($AS$70:$AS$81)-ROWS($AW$70:$AW$81)-ROWS($BA$70:$BA$81)-ROWS($BE$70:$BE$81)), "")))))))</f>
        <v>0</v>
      </c>
      <c r="CS52" s="316" t="str">
        <f t="shared" ca="1" si="48"/>
        <v/>
      </c>
      <c r="CT52" s="413" t="str">
        <f t="shared" ca="1" si="49"/>
        <v/>
      </c>
      <c r="CU52" s="412" t="str">
        <f>IF(OR(CV52="",CV52=0),"",MAX(CU$5:CU51)+1)</f>
        <v/>
      </c>
      <c r="CV52" s="316" t="str">
        <f>IFERROR(INDEX($AJ$86:$AJ$97, ROWS($CV$4:CV50)), IFERROR(INDEX($AN$86:$AN$97, ROWS($CV$4:CV50)-ROWS($AJ$86:$AJ$97)), ""))</f>
        <v/>
      </c>
      <c r="CW52" s="316" t="str">
        <f t="shared" si="50"/>
        <v/>
      </c>
      <c r="CX52" s="316" t="str">
        <f>IF(OR(CY52="",CY52=0),"",MAX(CX$5:CX51)+1)</f>
        <v/>
      </c>
      <c r="CY52" s="316" t="str">
        <f>IFERROR(INDEX($AK$86:$AK$97, ROWS($CY$4:CY50)), IFERROR(INDEX($AO$86:$AO$97, ROWS($CY$4:CY50)-ROWS($AK$86:$AK$97)), ""))</f>
        <v/>
      </c>
      <c r="CZ52" s="316" t="str">
        <f t="shared" si="51"/>
        <v/>
      </c>
      <c r="DA52" s="413" t="str">
        <f t="shared" si="52"/>
        <v/>
      </c>
      <c r="DC52" s="438">
        <f ca="1">IF(OR(DD52="",DD52=0),"",MAX(DC$45:DC51)+1)</f>
        <v>6</v>
      </c>
      <c r="DD52" s="434" t="str">
        <f t="shared" ca="1" si="160"/>
        <v>Audible</v>
      </c>
      <c r="DE52" s="413">
        <f t="shared" ca="1" si="161"/>
        <v>14.95</v>
      </c>
      <c r="DF52" s="431" t="str">
        <f ca="1">IF(OR(DG52="",DG52=0),"",MAX(DF$45:DF51)+1)</f>
        <v/>
      </c>
      <c r="DG52" s="412" t="str">
        <f t="shared" ca="1" si="162"/>
        <v/>
      </c>
      <c r="DH52" s="413" t="str">
        <f t="shared" ca="1" si="163"/>
        <v/>
      </c>
      <c r="DI52" s="412" t="str">
        <f t="shared" ca="1" si="164"/>
        <v>Car 2 Gas</v>
      </c>
      <c r="DJ52" s="413">
        <f t="shared" ca="1" si="165"/>
        <v>80</v>
      </c>
      <c r="DK52" s="412" t="str">
        <f t="shared" ca="1" si="166"/>
        <v/>
      </c>
      <c r="DL52" s="413" t="str">
        <f t="shared" ca="1" si="167"/>
        <v/>
      </c>
      <c r="DM52" s="292"/>
      <c r="DN52" s="1192" t="s">
        <v>505</v>
      </c>
      <c r="DO52" s="1193"/>
      <c r="DP52" s="443">
        <f ca="1">IF(DJ46="","",SUM(DJ46:DJ63))</f>
        <v>1234.95</v>
      </c>
      <c r="DQ52" s="1192" t="s">
        <v>506</v>
      </c>
      <c r="DR52" s="1193"/>
      <c r="DS52" s="444">
        <f ca="1">IF(DL46="","",SUM(DL46:DL63))</f>
        <v>2150</v>
      </c>
    </row>
    <row r="53" spans="15:123" ht="15" customHeight="1" thickBot="1" x14ac:dyDescent="0.35">
      <c r="O53"/>
      <c r="P53" s="1177"/>
      <c r="Q53" s="1178"/>
      <c r="R53" s="453"/>
      <c r="S53" s="402"/>
      <c r="T53"/>
      <c r="U53" s="1177"/>
      <c r="V53" s="1178"/>
      <c r="W53" s="453"/>
      <c r="X53" s="402"/>
      <c r="AC53" s="358" t="str">
        <f>IF('Data Entry'!H35="","",'Data Entry'!H35)</f>
        <v/>
      </c>
      <c r="AD53" s="356" t="str">
        <f>IF('Data Entry'!G35="","",'Data Entry'!G35)</f>
        <v/>
      </c>
      <c r="AE53" s="357" t="str">
        <f>IF('Data Entry'!J35="","",'Data Entry'!J35)</f>
        <v/>
      </c>
      <c r="AF53" s="402" t="str">
        <f>IF('Data Entry'!I35="","",'Data Entry'!I35)</f>
        <v/>
      </c>
      <c r="AI53" s="312"/>
      <c r="AJ53" s="313" t="s">
        <v>483</v>
      </c>
      <c r="AK53" s="313" t="s">
        <v>13</v>
      </c>
      <c r="AL53" s="314" t="s">
        <v>11</v>
      </c>
      <c r="AM53" s="312"/>
      <c r="AN53" s="313" t="s">
        <v>483</v>
      </c>
      <c r="AO53" s="313" t="s">
        <v>13</v>
      </c>
      <c r="AP53" s="314" t="s">
        <v>11</v>
      </c>
      <c r="AQ53" s="312"/>
      <c r="AR53" s="313" t="s">
        <v>483</v>
      </c>
      <c r="AS53" s="313" t="s">
        <v>13</v>
      </c>
      <c r="AT53" s="314" t="s">
        <v>11</v>
      </c>
      <c r="AU53" s="312"/>
      <c r="AV53" s="313" t="s">
        <v>483</v>
      </c>
      <c r="AW53" s="313" t="s">
        <v>13</v>
      </c>
      <c r="AX53" s="314" t="s">
        <v>11</v>
      </c>
      <c r="AY53" s="312"/>
      <c r="AZ53" s="313" t="s">
        <v>483</v>
      </c>
      <c r="BA53" s="313" t="s">
        <v>13</v>
      </c>
      <c r="BB53" s="314" t="s">
        <v>11</v>
      </c>
      <c r="BC53" s="312"/>
      <c r="BD53" s="313" t="s">
        <v>483</v>
      </c>
      <c r="BE53" s="313" t="s">
        <v>13</v>
      </c>
      <c r="BF53" s="314" t="s">
        <v>11</v>
      </c>
      <c r="BG53" s="312"/>
      <c r="BH53" s="313" t="s">
        <v>483</v>
      </c>
      <c r="BI53" s="313" t="s">
        <v>13</v>
      </c>
      <c r="BJ53" s="314" t="s">
        <v>11</v>
      </c>
      <c r="BL53" s="412" t="str">
        <f ca="1">IF(OR(BM53="",BM53=0),"",MAX(BL$5:BL52)+1)</f>
        <v/>
      </c>
      <c r="BM53" s="316" t="str">
        <f ca="1">IFERROR(INDEX($AJ$6:$AJ$17, ROWS(BM$4:$BM51)), IFERROR(INDEX($AN$6:$AN$17, ROWS(BM$4:$BM51)-ROWS($AJ$6:$AJ$17)), IFERROR(INDEX($AR$6:$AR$17, ROWS(BM$4:$BM51)-ROWS($AJ$6:$AJ$17)-ROWS($AN$6:$AN$17)),IFERROR(INDEX($AV$6:$AV$17, ROWS(BM$4:$BM51)-ROWS($AJ$6:$AJ$17)-ROWS($AN$6:$AN$17)-ROWS($AR$6:$AR$17)),IFERROR(INDEX($AZ$6:$AZ$17, ROWS(BM$4:$BM51)-ROWS($AJ$6:$AJ$17)-ROWS($AN$6:$AN$17)-ROWS($AR$6:$AR$17)-ROWS($AV$6:$AV$17)),IFERROR(INDEX($BD$6:$BD$17, ROWS(BM$4:$BM51)-ROWS($AJ$6:$AJ$17)-ROWS($AN$6:$AN$17)-ROWS($AR$6:$AR$17)-ROWS($AV$6:$AV$17)-ROWS($AZ$6:$AZ$17)),IFERROR(INDEX($BH$6:$BH$17, ROWS(BM$4:$BM51)-ROWS($AJ$6:$AJ$17)-ROWS($AN$6:$AN$17)-ROWS($AR$6:$AR$17)-ROWS($AV$6:$AV$17)-ROWS($AZ$6:$AZ$17)-ROWS($BD$6:$BD$17)), "")))))))</f>
        <v/>
      </c>
      <c r="BN53" s="316" t="str">
        <f t="shared" ca="1" si="35"/>
        <v/>
      </c>
      <c r="BO53" s="316" t="str">
        <f ca="1">IF(OR(BP53="",BP53=0),"",MAX(BO$5:BO52)+1)</f>
        <v/>
      </c>
      <c r="BP53" s="316" t="str">
        <f ca="1">IFERROR(INDEX($AK$6:$AK$17, ROWS($BP$4:BP51)), IFERROR(INDEX($AO$6:$AO$17, ROWS($BP$4:BP51)-ROWS($AK$6:$AK$17)), IFERROR(INDEX($AS$6:$AS$17, ROWS($BP$4:BP51)-ROWS($AK$6:$AK$17)-ROWS($AO$6:$AO$17)),IFERROR(INDEX($AW$6:$AW$17, ROWS($BP$4:BP51)-ROWS($AK$6:$AK$17)-ROWS($AO$6:$AO$17)-ROWS($AS$6:$AS$17)),IFERROR(INDEX($BA$6:$BA$17, ROWS($BP$4:BP51)-ROWS($AK$6:$AK$17)-ROWS($AO$6:$AO$17)-ROWS($AS$6:$AS$17)-ROWS($AW$6:$AW$17)),IFERROR(INDEX($BE$6:$BE$17, ROWS($BP$4:BP51)-ROWS($AK$6:$AK$17)-ROWS($AO$6:$AO$17)-ROWS($AS$6:$AS$17)-ROWS($AW$6:$AW$17)-ROWS($BA$6:$BA$17)),IFERROR(INDEX($BI$6:$BI$17, ROWS($BP$4:BP51)-ROWS($AK$6:$AK$17)-ROWS($AO$6:$AO$17)-ROWS($AS$6:$AS$17)-ROWS($AW$6:$AW$17)-ROWS($BA$6:$BA$17)-ROWS($BE$6:$BE$17)), "")))))))</f>
        <v/>
      </c>
      <c r="BQ53" s="316" t="str">
        <f t="shared" ca="1" si="36"/>
        <v/>
      </c>
      <c r="BR53" s="413" t="str">
        <f t="shared" ca="1" si="37"/>
        <v/>
      </c>
      <c r="BS53" s="412" t="str">
        <f ca="1">IF(OR(BT53="",BT53=0),"",MAX(BS$5:BS52)+1)</f>
        <v/>
      </c>
      <c r="BT53" s="316" t="str">
        <f ca="1">IFERROR(INDEX($AJ$22:$AJ$33, ROWS($BT$4:BT51)), IFERROR(INDEX($AN$22:$AN$33, ROWS($BT$4:BT51)-ROWS($AJ$22:$AJ$33)), IFERROR(INDEX($AR$22:$AR$33, ROWS($BT$4:BT51)-ROWS($AJ$22:$AJ$33)-ROWS($AN$22:$AN$33)),IFERROR(INDEX($AV$22:$AV$33, ROWS($BT$4:BT51)-ROWS($AJ$22:$AJ$33)-ROWS($AN$22:$AN$33)-ROWS($AR$22:$AR$33)),IFERROR(INDEX($AZ$22:$AZ$33, ROWS($BT$4:BT51)-ROWS($AJ$22:$AJ$33)-ROWS($AN$22:$AN$33)-ROWS($AR$22:$AR$33)-ROWS($AV$22:$AV$33)),IFERROR(INDEX($BD$22:$BD$33, ROWS($BT$4:BT51)-ROWS($AJ$22:$AJ$33)-ROWS($AN$22:$AN$33)-ROWS($AR$22:$AR$33)-ROWS($AV$22:$AV$33)-ROWS($AZ$22:$AZ$33)),IFERROR(INDEX($BH$22:$BH$33, ROWS($BT$4:BT51)-ROWS($AJ$22:$AJ$33)-ROWS($AN$22:$AN$33)-ROWS($AR$22:$AR$33)-ROWS($AV$22:$AV$33)-ROWS($AZ$22:$AZ$33)-ROWS($BD$22:$BD$33)), "")))))))</f>
        <v/>
      </c>
      <c r="BU53" s="316" t="str">
        <f t="shared" ca="1" si="38"/>
        <v/>
      </c>
      <c r="BV53" s="316" t="str">
        <f ca="1">IF(OR(BW53="",BW53=0),"",MAX(BV$5:BV52)+1)</f>
        <v/>
      </c>
      <c r="BW53" s="316" t="str">
        <f ca="1">IFERROR(INDEX($AK$22:$AK$33, ROWS($BW$4:BW51)), IFERROR(INDEX($AO$22:$AO$33, ROWS($BW$4:BW51)-ROWS($AK$22:$AK$33)), IFERROR(INDEX($AS$22:$AS$33, ROWS($BW$4:BW51)-ROWS($AK$22:$AK$33)-ROWS($AO$22:$AO$33)),IFERROR(INDEX($AW$22:$AW$33, ROWS($BW$4:BW51)-ROWS($AK$22:$AK$33)-ROWS($AO$22:$AO$33)-ROWS($AS$22:$AS$33)),IFERROR(INDEX($BA$22:$BA$33, ROWS($BW$4:BW51)-ROWS($AK$22:$AK$33)-ROWS($AO$22:$AO$33)-ROWS($AS$22:$AS$33)-ROWS($AW$22:$AW$33)),IFERROR(INDEX($BE$22:$BE$33, ROWS($BW$4:BW51)-ROWS($AK$22:$AK$33)-ROWS($AO$22:$AO$33)-ROWS($AS$22:$AS$33)-ROWS($AW$22:$AW$33)-ROWS($BA$22:$BA$33)),IFERROR(INDEX($BI$22:$BI$33, ROWS($BW$4:BW51)-ROWS($AK$22:$AK$33)-ROWS($AO$22:$AO$33)-ROWS($AS$22:$AS$33)-ROWS($AW$22:$AW$33)-ROWS($BA$22:$BA$33)-ROWS($BE$22:$BE$33)), "")))))))</f>
        <v/>
      </c>
      <c r="BX53" s="316" t="str">
        <f t="shared" ca="1" si="39"/>
        <v/>
      </c>
      <c r="BY53" s="413" t="str">
        <f t="shared" ca="1" si="40"/>
        <v/>
      </c>
      <c r="BZ53" s="412" t="str">
        <f ca="1">IF(OR(CA53="",CA53=0),"",MAX(BZ$5:BZ52)+1)</f>
        <v/>
      </c>
      <c r="CA53" s="316" t="str">
        <f ca="1">IFERROR(INDEX($AJ$38:$AJ$49, ROWS($CA$4:CA51)), IFERROR(INDEX($AN$38:$AN$49, ROWS($CA$4:CA51)-ROWS($AJ$38:$AJ$49)), IFERROR(INDEX($AR$38:$AR$49, ROWS($CA$4:CA51)-ROWS($AJ$38:$AJ$49)-ROWS($AN$38:$AN$49)),IFERROR(INDEX($AV$38:$AV$49, ROWS($CA$4:CA51)-ROWS($AJ$38:$AJ$49)-ROWS($AN$38:$AN$49)-ROWS($AR$38:$AR$49)),IFERROR(INDEX($AZ$38:$AZ$49, ROWS($CA$4:CA51)-ROWS($AJ$38:$AJ$49)-ROWS($AN$38:$AN$49)-ROWS($AR$38:$AR$49)-ROWS($AV$38:$AV$49)),IFERROR(INDEX($BD$38:$BD$49, ROWS($CA$4:CA51)-ROWS($AJ$38:$AJ$49)-ROWS($AN$38:$AN$49)-ROWS($AR$38:$AR$49)-ROWS($AV$38:$AV$49)-ROWS($AZ$38:$AZ$49)),IFERROR(INDEX($BH$38:$BH$49, ROWS($CA$4:CA51)-ROWS($AJ$38:$AJ$49)-ROWS($AN$38:$AN$49)-ROWS($AR$38:$AR$49)-ROWS($AV$38:$AV$49)-ROWS($AZ$38:$AZ$49)-ROWS($BD$38:$BD$49)), "")))))))</f>
        <v/>
      </c>
      <c r="CB53" s="316" t="str">
        <f t="shared" ca="1" si="41"/>
        <v/>
      </c>
      <c r="CC53" s="316" t="str">
        <f ca="1">IF(OR(CD53="",CD53=0),"",MAX(CC$5:CC52)+1)</f>
        <v/>
      </c>
      <c r="CD53" s="316" t="str">
        <f ca="1">IFERROR(INDEX($AK$38:$AK$49, ROWS($CD$4:CD51)), IFERROR(INDEX($AO$38:$AO$49, ROWS($CD$4:CD51)-ROWS($AK$38:$AK$49)), IFERROR(INDEX($AS$38:$AS$49, ROWS($CD$4:CD51)-ROWS($AK$38:$AK$49)-ROWS($AO$38:$AO$49)),IFERROR(INDEX($AW$38:$AW$49, ROWS($CD$4:CD51)-ROWS($AK$38:$AK$49)-ROWS($AO$38:$AO$49)-ROWS($AS$38:$AS$49)),IFERROR(INDEX($BA$38:$BA$49, ROWS($CD$4:CD51)-ROWS($AK$38:$AK$49)-ROWS($AO$38:$AO$49)-ROWS($AS$38:$AS$49)-ROWS($AW$38:$AW$49)),IFERROR(INDEX($BE$38:$BE$49, ROWS($CD$4:CD51)-ROWS($AK$38:$AK$49)-ROWS($AO$38:$AO$49)-ROWS($AS$38:$AS$49)-ROWS($AW$38:$AW$49)-ROWS($BA$38:$BA$49)),IFERROR(INDEX($BI$38:$BI$49, ROWS($CD$4:CD51)-ROWS($AK$38:$AK$49)-ROWS($AO$38:$AO$49)-ROWS($AS$38:$AS$49)-ROWS($AW$38:$AW$49)-ROWS($BA$38:$BA$49)-ROWS($BE$38:$BE$49)), "")))))))</f>
        <v/>
      </c>
      <c r="CE53" s="316" t="str">
        <f t="shared" ca="1" si="42"/>
        <v/>
      </c>
      <c r="CF53" s="413" t="str">
        <f t="shared" ca="1" si="43"/>
        <v/>
      </c>
      <c r="CG53" s="412" t="str">
        <f ca="1">IF(OR(CH53="",CH53=0),"",MAX(CG$5:CG52)+1)</f>
        <v/>
      </c>
      <c r="CH53" s="316" t="str">
        <f ca="1">IFERROR(INDEX($AJ$54:$AJ$65, ROWS($CH$4:CH51)), IFERROR(INDEX($AN$54:$AN$65, ROWS($CH$4:CH51)-ROWS($AJ$54:$AJ$65)), IFERROR(INDEX($AR$54:$AR$65, ROWS($CH$4:CH51)-ROWS($AJ$54:$AJ$65)-ROWS($AN$54:$AN$65)),IFERROR(INDEX($AV$54:$AV$65, ROWS($CH$4:CH51)-ROWS($AJ$54:$AJ$65)-ROWS($AN$54:$AN$65)-ROWS($AR$54:$AR$65)),IFERROR(INDEX($AZ$54:$AZ$65, ROWS($CH$4:CH51)-ROWS($AJ$54:$AJ$65)-ROWS($AN$54:$AN$65)-ROWS($AR$54:$AR$65)-ROWS($AV$54:$AV$65)),IFERROR(INDEX($BD$54:$BD$65, ROWS($CH$4:CH51)-ROWS($AJ$54:$AJ$65)-ROWS($AN$54:$AN$65)-ROWS($AR$54:$AR$65)-ROWS($AV$54:$AV$65)-ROWS($AZ$54:$AZ$65)),IFERROR(INDEX($BH$54:$BH$65, ROWS($CH$4:CH51)-ROWS($AJ$54:$AJ$65)-ROWS($AN$54:$AN$65)-ROWS($AR$54:$AR$65)-ROWS($AV$54:$AV$65)-ROWS($AZ$54:$AZ$65)-ROWS($BD$54:$BD$65)), "")))))))</f>
        <v/>
      </c>
      <c r="CI53" s="316" t="str">
        <f t="shared" ca="1" si="44"/>
        <v/>
      </c>
      <c r="CJ53" s="316" t="str">
        <f ca="1">IF(OR(CK53="",CK53=0),"",MAX(CJ$5:CJ52)+1)</f>
        <v/>
      </c>
      <c r="CK53" s="316" t="str">
        <f ca="1">IFERROR(INDEX($AK$54:$AK$65, ROWS($CK$4:CK51)), IFERROR(INDEX($AO$54:$AO$65, ROWS($CK$4:CK51)-ROWS($AK$54:$AK$65)), IFERROR(INDEX($AS$54:$AS$65, ROWS($CK$4:CK51)-ROWS($AK$54:$AK$65)-ROWS($AO$54:$AO$65)),IFERROR(INDEX($AW$54:$AW$65, ROWS($CK$4:CK51)-ROWS($AK$54:$AK$65)-ROWS($AO$54:$AO$65)-ROWS($AS$54:$AS$65)),IFERROR(INDEX($BA$54:$BA$65, ROWS($CK$4:CK51)-ROWS($AK$54:$AK$65)-ROWS($AO$54:$AO$65)-ROWS($AS$54:$AS$65)-ROWS($AW$54:$AW$65)),IFERROR(INDEX($BE$54:$BE$65, ROWS($CK$4:CK51)-ROWS($AK$54:$AK$65)-ROWS($AO$54:$AO$65)-ROWS($AS$54:$AS$65)-ROWS($AW$54:$AW$65)-ROWS($BA$54:$BA$65)),IFERROR(INDEX($BI$54:$BI$65, ROWS($CK$4:CK51)-ROWS($AK$54:$AK$65)-ROWS($AO$54:$AO$65)-ROWS($AS$54:$AS$65)-ROWS($AW$54:$AW$65)-ROWS($BA$54:$BA$65)-ROWS($BE$54:$BE$65)), "")))))))</f>
        <v/>
      </c>
      <c r="CL53" s="316" t="str">
        <f t="shared" ca="1" si="45"/>
        <v/>
      </c>
      <c r="CM53" s="413" t="str">
        <f t="shared" ca="1" si="46"/>
        <v/>
      </c>
      <c r="CN53" s="412" t="str">
        <f>IF(OR(CO53="",CO53=0),"",MAX(CN$5:CN52)+1)</f>
        <v/>
      </c>
      <c r="CO53" s="316">
        <f>IFERROR(INDEX($AJ$70:$AJ$81, ROWS($CO$4:CO51)), IFERROR(INDEX($AN$70:$AN$81, ROWS($CO$4:CO51)-ROWS($AJ$70:$AJ$81)), IFERROR(INDEX($AR$70:$AR$81, ROWS($CO$4:CO51)-ROWS($AJ$70:$AJ$81)-ROWS($AN$70:$AN$81)),IFERROR(INDEX($AV$70:$AV$81, ROWS($CO$4:CO51)-ROWS($AJ$70:$AJ$81)-ROWS($AN$70:$AN$81)-ROWS($AR$70:$AR$81)),IFERROR(INDEX($AZ$70:$AZ$81, ROWS($CO$4:CO51)-ROWS($AJ$70:$AJ$81)-ROWS($AN$70:$AN$81)-ROWS($AR$70:$AR$81)-ROWS($AV$70:$AV$81)),IFERROR(INDEX($BD$70:$BD$81, ROWS($CO$4:CO51)-ROWS($AJ$70:$AJ$81)-ROWS($AN$70:$AN$81)-ROWS($AR$70:$AR$81)-ROWS($AV$70:$AV$81)-ROWS($AZ$70:$AZ$81)),IFERROR(INDEX($BH$70:$BH$81, ROWS($CO$4:CO51)-ROWS($AJ$70:$AJ$81)-ROWS($AN$70:$AN$81)-ROWS($AR$70:$AR$81)-ROWS($AV$70:$AV$81)-ROWS($AZ$70:$AZ$81)-ROWS($BD$70:$BD$81)), "")))))))</f>
        <v>0</v>
      </c>
      <c r="CP53" s="316" t="str">
        <f t="shared" ca="1" si="47"/>
        <v/>
      </c>
      <c r="CQ53" s="316" t="str">
        <f>IF(OR(CR53="",CR53=0),"",MAX(CQ$5:CQ52)+1)</f>
        <v/>
      </c>
      <c r="CR53" s="316">
        <f>IFERROR(INDEX($AK$70:$AK$81, ROWS($CR$4:CR51)), IFERROR(INDEX($AO$70:$AO$81, ROWS($CR$4:CR51)-ROWS($AK$70:$AK$81)), IFERROR(INDEX($AS$70:$AS$81, ROWS($CR$4:CR51)-ROWS($AK$70:$AK$81)-ROWS($AO$70:$AO$81)),IFERROR(INDEX($AW$70:$AW$81, ROWS($CR$4:CR51)-ROWS($AK$70:$AK$81)-ROWS($AO$70:$AO$81)-ROWS($AS$70:$AS$81)),IFERROR(INDEX($BA$70:$BA$81, ROWS($CR$4:CR51)-ROWS($AK$70:$AK$81)-ROWS($AO$70:$AO$81)-ROWS($AS$70:$AS$81)-ROWS($AW$70:$AW$81)),IFERROR(INDEX($BE$70:$BE$81, ROWS($CR$4:CR51)-ROWS($AK$70:$AK$81)-ROWS($AO$70:$AO$81)-ROWS($AS$70:$AS$81)-ROWS($AW$70:$AW$81)-ROWS($BA$70:$BA$81)),IFERROR(INDEX($BI$70:$BI$81, ROWS($CR$4:CR51)-ROWS($AK$70:$AK$81)-ROWS($AO$70:$AO$81)-ROWS($AS$70:$AS$81)-ROWS($AW$70:$AW$81)-ROWS($BA$70:$BA$81)-ROWS($BE$70:$BE$81)), "")))))))</f>
        <v>0</v>
      </c>
      <c r="CS53" s="316" t="str">
        <f t="shared" ca="1" si="48"/>
        <v/>
      </c>
      <c r="CT53" s="413" t="str">
        <f t="shared" ca="1" si="49"/>
        <v/>
      </c>
      <c r="CU53" s="412" t="str">
        <f>IF(OR(CV53="",CV53=0),"",MAX(CU$5:CU52)+1)</f>
        <v/>
      </c>
      <c r="CV53" s="316" t="str">
        <f>IFERROR(INDEX($AJ$86:$AJ$97, ROWS($CV$4:CV51)), IFERROR(INDEX($AN$86:$AN$97, ROWS($CV$4:CV51)-ROWS($AJ$86:$AJ$97)), ""))</f>
        <v/>
      </c>
      <c r="CW53" s="316" t="str">
        <f t="shared" si="50"/>
        <v/>
      </c>
      <c r="CX53" s="316" t="str">
        <f>IF(OR(CY53="",CY53=0),"",MAX(CX$5:CX52)+1)</f>
        <v/>
      </c>
      <c r="CY53" s="316" t="str">
        <f>IFERROR(INDEX($AK$86:$AK$97, ROWS($CY$4:CY51)), IFERROR(INDEX($AO$86:$AO$97, ROWS($CY$4:CY51)-ROWS($AK$86:$AK$97)), ""))</f>
        <v/>
      </c>
      <c r="CZ53" s="316" t="str">
        <f t="shared" si="51"/>
        <v/>
      </c>
      <c r="DA53" s="413" t="str">
        <f t="shared" si="52"/>
        <v/>
      </c>
      <c r="DC53" s="438" t="str">
        <f ca="1">IF(OR(DD53="",DD53=0),"",MAX(DC$45:DC52)+1)</f>
        <v/>
      </c>
      <c r="DD53" s="434" t="str">
        <f t="shared" ca="1" si="160"/>
        <v/>
      </c>
      <c r="DE53" s="413" t="str">
        <f t="shared" ca="1" si="161"/>
        <v/>
      </c>
      <c r="DF53" s="431">
        <f ca="1">IF(OR(DG53="",DG53=0),"",MAX(DF$45:DF52)+1)</f>
        <v>2</v>
      </c>
      <c r="DG53" s="412" t="str">
        <f t="shared" ca="1" si="162"/>
        <v>Paycheck 2</v>
      </c>
      <c r="DH53" s="413">
        <f t="shared" ca="1" si="163"/>
        <v>400</v>
      </c>
      <c r="DI53" s="412" t="str">
        <f t="shared" ca="1" si="164"/>
        <v>Cellular</v>
      </c>
      <c r="DJ53" s="413">
        <f t="shared" ca="1" si="165"/>
        <v>225</v>
      </c>
      <c r="DK53" s="412" t="str">
        <f t="shared" ca="1" si="166"/>
        <v/>
      </c>
      <c r="DL53" s="413" t="str">
        <f t="shared" ca="1" si="167"/>
        <v/>
      </c>
      <c r="DM53" s="292"/>
      <c r="DN53" s="292"/>
      <c r="DO53" s="292"/>
      <c r="DP53" s="292"/>
      <c r="DQ53" s="292"/>
      <c r="DR53" s="292"/>
      <c r="DS53" s="292"/>
    </row>
    <row r="54" spans="15:123" ht="15" customHeight="1" x14ac:dyDescent="0.3">
      <c r="O54"/>
      <c r="P54" s="1177"/>
      <c r="Q54" s="1178"/>
      <c r="R54" s="453"/>
      <c r="S54" s="402"/>
      <c r="T54"/>
      <c r="U54" s="1177"/>
      <c r="V54" s="1178"/>
      <c r="W54" s="453"/>
      <c r="X54" s="402"/>
      <c r="AC54" s="358" t="str">
        <f>IF('Data Entry'!H36="","",'Data Entry'!H36)</f>
        <v/>
      </c>
      <c r="AD54" s="356" t="str">
        <f>IF('Data Entry'!G36="","",'Data Entry'!G36)</f>
        <v/>
      </c>
      <c r="AE54" s="357" t="str">
        <f>IF('Data Entry'!J36="","",'Data Entry'!J36)</f>
        <v/>
      </c>
      <c r="AF54" s="402" t="str">
        <f>IF('Data Entry'!I36="","",'Data Entry'!I36)</f>
        <v/>
      </c>
      <c r="AI54" s="304">
        <f ca="1">IFERROR(MATCH($AI$52,OFFSET($AC$1,AI53,,1000),0)+AI53,"")</f>
        <v>136</v>
      </c>
      <c r="AJ54" s="305" t="str">
        <f t="shared" ref="AJ54:AJ65" ca="1" si="168">IFERROR(INDEX(AD:AD,AI54),"")</f>
        <v>Groceries</v>
      </c>
      <c r="AK54" s="306">
        <f t="shared" ref="AK54:AK65" ca="1" si="169">IFERROR(INDEX(AE:AE,AI54),"")</f>
        <v>125</v>
      </c>
      <c r="AL54" s="307" t="str">
        <f t="shared" ref="AL54:AL65" ca="1" si="170">IFERROR(INDEX(AF:AF,AI54),"")</f>
        <v>Liquid Bills</v>
      </c>
      <c r="AM54" s="304">
        <f ca="1">IFERROR(MATCH($AM$52,OFFSET($AC$1,AM53,,1000),0)+AM53,"")</f>
        <v>28</v>
      </c>
      <c r="AN54" s="305" t="str">
        <f t="shared" ref="AN54:AN65" ca="1" si="171">IFERROR(INDEX(AD:AD,AM54),"")</f>
        <v>Credit Card 1</v>
      </c>
      <c r="AO54" s="306">
        <f t="shared" ref="AO54:AO65" ca="1" si="172">IFERROR(INDEX(AE:AE,AM54),"")</f>
        <v>50</v>
      </c>
      <c r="AP54" s="307">
        <f t="shared" ref="AP54:AP65" ca="1" si="173">IFERROR(INDEX(AF:AF,AM54),"")</f>
        <v>800</v>
      </c>
      <c r="AQ54" s="304">
        <f ca="1">IFERROR(MATCH($AQ$52,OFFSET($AC$1,AQ53,,1000),0)+AQ53,"")</f>
        <v>7</v>
      </c>
      <c r="AR54" s="305" t="str">
        <f t="shared" ref="AR54:AR65" ca="1" si="174">IFERROR(INDEX(AD:AD,AQ54),"")</f>
        <v>Auto Insurance</v>
      </c>
      <c r="AS54" s="306">
        <f t="shared" ref="AS54:AS65" ca="1" si="175">IFERROR(INDEX(AE:AE,AQ54),"")</f>
        <v>180</v>
      </c>
      <c r="AT54" s="307" t="str">
        <f t="shared" ref="AT54:AT65" ca="1" si="176">IFERROR(INDEX(AF:AF,AQ54),"")</f>
        <v>Monthly</v>
      </c>
      <c r="AU54" s="304">
        <f ca="1">IFERROR(MATCH($AU$52,OFFSET($AC$1,AU53,,1000),0)+AU53,"")</f>
        <v>52</v>
      </c>
      <c r="AV54" s="305" t="str">
        <f t="shared" ref="AV54:AV65" ca="1" si="177">IFERROR(INDEX(AD:AD,AU54),"")</f>
        <v>Boat Loan</v>
      </c>
      <c r="AW54" s="306">
        <f t="shared" ref="AW54:AW65" ca="1" si="178">IFERROR(INDEX(AE:AE,AU54),"")</f>
        <v>300</v>
      </c>
      <c r="AX54" s="307">
        <f t="shared" ref="AX54:AX65" ca="1" si="179">IFERROR(INDEX(AF:AF,AU54),"")</f>
        <v>22000</v>
      </c>
      <c r="AY54" s="304" t="str">
        <f ca="1">IFERROR(MATCH($AY$52,OFFSET($AC$1,AY53,,1000),0)+AY53,"")</f>
        <v/>
      </c>
      <c r="AZ54" s="305" t="str">
        <f t="shared" ref="AZ54:AZ65" ca="1" si="180">IFERROR(INDEX(AD:AD,AY54),"")</f>
        <v/>
      </c>
      <c r="BA54" s="306" t="str">
        <f t="shared" ref="BA54:BA65" ca="1" si="181">IFERROR(INDEX(AE:AE,AY54),"")</f>
        <v/>
      </c>
      <c r="BB54" s="307" t="str">
        <f t="shared" ref="BB54:BB65" ca="1" si="182">IFERROR(INDEX(AF:AF,AY54),"")</f>
        <v/>
      </c>
      <c r="BC54" s="304" t="str">
        <f ca="1">IFERROR(MATCH($BC$52,OFFSET($AC$1,BC53,,1000),0)+BC53,"")</f>
        <v/>
      </c>
      <c r="BD54" s="305" t="str">
        <f t="shared" ref="BD54:BD65" ca="1" si="183">IFERROR(INDEX(AD:AD,BC54),"")</f>
        <v/>
      </c>
      <c r="BE54" s="306" t="str">
        <f t="shared" ref="BE54:BE65" ca="1" si="184">IFERROR(INDEX(AE:AE,BC54),"")</f>
        <v/>
      </c>
      <c r="BF54" s="307" t="str">
        <f t="shared" ref="BF54:BF65" ca="1" si="185">IFERROR(INDEX(AF:AF,BC54),"")</f>
        <v/>
      </c>
      <c r="BG54" s="304" t="str">
        <f ca="1">IFERROR(MATCH($BG$52,OFFSET($AC$1,BG53,,1000),0)+BG53,"")</f>
        <v/>
      </c>
      <c r="BH54" s="305" t="str">
        <f t="shared" ref="BH54:BH65" ca="1" si="186">IFERROR(INDEX(AD:AD,BG54),"")</f>
        <v/>
      </c>
      <c r="BI54" s="306" t="str">
        <f t="shared" ref="BI54:BI65" ca="1" si="187">IFERROR(INDEX(AE:AE,BG54),"")</f>
        <v/>
      </c>
      <c r="BJ54" s="307" t="str">
        <f t="shared" ref="BJ54:BJ65" ca="1" si="188">IFERROR(INDEX(AF:AF,BG54),"")</f>
        <v/>
      </c>
      <c r="BL54" s="412">
        <f ca="1">IF(OR(BM54="",BM54=0),"",MAX(BL$5:BL53)+1)</f>
        <v>7</v>
      </c>
      <c r="BM54" s="316" t="str">
        <f ca="1">IFERROR(INDEX($AJ$6:$AJ$17, ROWS(BM$4:$BM52)), IFERROR(INDEX($AN$6:$AN$17, ROWS(BM$4:$BM52)-ROWS($AJ$6:$AJ$17)), IFERROR(INDEX($AR$6:$AR$17, ROWS(BM$4:$BM52)-ROWS($AJ$6:$AJ$17)-ROWS($AN$6:$AN$17)),IFERROR(INDEX($AV$6:$AV$17, ROWS(BM$4:$BM52)-ROWS($AJ$6:$AJ$17)-ROWS($AN$6:$AN$17)-ROWS($AR$6:$AR$17)),IFERROR(INDEX($AZ$6:$AZ$17, ROWS(BM$4:$BM52)-ROWS($AJ$6:$AJ$17)-ROWS($AN$6:$AN$17)-ROWS($AR$6:$AR$17)-ROWS($AV$6:$AV$17)),IFERROR(INDEX($BD$6:$BD$17, ROWS(BM$4:$BM52)-ROWS($AJ$6:$AJ$17)-ROWS($AN$6:$AN$17)-ROWS($AR$6:$AR$17)-ROWS($AV$6:$AV$17)-ROWS($AZ$6:$AZ$17)),IFERROR(INDEX($BH$6:$BH$17, ROWS(BM$4:$BM52)-ROWS($AJ$6:$AJ$17)-ROWS($AN$6:$AN$17)-ROWS($AR$6:$AR$17)-ROWS($AV$6:$AV$17)-ROWS($AZ$6:$AZ$17)-ROWS($BD$6:$BD$17)), "")))))))</f>
        <v>Internet</v>
      </c>
      <c r="BN54" s="316" t="str">
        <f t="shared" ca="1" si="35"/>
        <v/>
      </c>
      <c r="BO54" s="316">
        <f ca="1">IF(OR(BP54="",BP54=0),"",MAX(BO$5:BO53)+1)</f>
        <v>7</v>
      </c>
      <c r="BP54" s="316">
        <f ca="1">IFERROR(INDEX($AK$6:$AK$17, ROWS($BP$4:BP52)), IFERROR(INDEX($AO$6:$AO$17, ROWS($BP$4:BP52)-ROWS($AK$6:$AK$17)), IFERROR(INDEX($AS$6:$AS$17, ROWS($BP$4:BP52)-ROWS($AK$6:$AK$17)-ROWS($AO$6:$AO$17)),IFERROR(INDEX($AW$6:$AW$17, ROWS($BP$4:BP52)-ROWS($AK$6:$AK$17)-ROWS($AO$6:$AO$17)-ROWS($AS$6:$AS$17)),IFERROR(INDEX($BA$6:$BA$17, ROWS($BP$4:BP52)-ROWS($AK$6:$AK$17)-ROWS($AO$6:$AO$17)-ROWS($AS$6:$AS$17)-ROWS($AW$6:$AW$17)),IFERROR(INDEX($BE$6:$BE$17, ROWS($BP$4:BP52)-ROWS($AK$6:$AK$17)-ROWS($AO$6:$AO$17)-ROWS($AS$6:$AS$17)-ROWS($AW$6:$AW$17)-ROWS($BA$6:$BA$17)),IFERROR(INDEX($BI$6:$BI$17, ROWS($BP$4:BP52)-ROWS($AK$6:$AK$17)-ROWS($AO$6:$AO$17)-ROWS($AS$6:$AS$17)-ROWS($AW$6:$AW$17)-ROWS($BA$6:$BA$17)-ROWS($BE$6:$BE$17)), "")))))))</f>
        <v>100</v>
      </c>
      <c r="BQ54" s="316" t="str">
        <f t="shared" ca="1" si="36"/>
        <v/>
      </c>
      <c r="BR54" s="413" t="str">
        <f t="shared" ca="1" si="37"/>
        <v/>
      </c>
      <c r="BS54" s="412">
        <f ca="1">IF(OR(BT54="",BT54=0),"",MAX(BS$5:BS53)+1)</f>
        <v>5</v>
      </c>
      <c r="BT54" s="316" t="str">
        <f ca="1">IFERROR(INDEX($AJ$22:$AJ$33, ROWS($BT$4:BT52)), IFERROR(INDEX($AN$22:$AN$33, ROWS($BT$4:BT52)-ROWS($AJ$22:$AJ$33)), IFERROR(INDEX($AR$22:$AR$33, ROWS($BT$4:BT52)-ROWS($AJ$22:$AJ$33)-ROWS($AN$22:$AN$33)),IFERROR(INDEX($AV$22:$AV$33, ROWS($BT$4:BT52)-ROWS($AJ$22:$AJ$33)-ROWS($AN$22:$AN$33)-ROWS($AR$22:$AR$33)),IFERROR(INDEX($AZ$22:$AZ$33, ROWS($BT$4:BT52)-ROWS($AJ$22:$AJ$33)-ROWS($AN$22:$AN$33)-ROWS($AR$22:$AR$33)-ROWS($AV$22:$AV$33)),IFERROR(INDEX($BD$22:$BD$33, ROWS($BT$4:BT52)-ROWS($AJ$22:$AJ$33)-ROWS($AN$22:$AN$33)-ROWS($AR$22:$AR$33)-ROWS($AV$22:$AV$33)-ROWS($AZ$22:$AZ$33)),IFERROR(INDEX($BH$22:$BH$33, ROWS($BT$4:BT52)-ROWS($AJ$22:$AJ$33)-ROWS($AN$22:$AN$33)-ROWS($AR$22:$AR$33)-ROWS($AV$22:$AV$33)-ROWS($AZ$22:$AZ$33)-ROWS($BD$22:$BD$33)), "")))))))</f>
        <v>D. Store Card 4</v>
      </c>
      <c r="BU54" s="316" t="str">
        <f t="shared" ca="1" si="38"/>
        <v/>
      </c>
      <c r="BV54" s="316">
        <f ca="1">IF(OR(BW54="",BW54=0),"",MAX(BV$5:BV53)+1)</f>
        <v>5</v>
      </c>
      <c r="BW54" s="316">
        <f ca="1">IFERROR(INDEX($AK$22:$AK$33, ROWS($BW$4:BW52)), IFERROR(INDEX($AO$22:$AO$33, ROWS($BW$4:BW52)-ROWS($AK$22:$AK$33)), IFERROR(INDEX($AS$22:$AS$33, ROWS($BW$4:BW52)-ROWS($AK$22:$AK$33)-ROWS($AO$22:$AO$33)),IFERROR(INDEX($AW$22:$AW$33, ROWS($BW$4:BW52)-ROWS($AK$22:$AK$33)-ROWS($AO$22:$AO$33)-ROWS($AS$22:$AS$33)),IFERROR(INDEX($BA$22:$BA$33, ROWS($BW$4:BW52)-ROWS($AK$22:$AK$33)-ROWS($AO$22:$AO$33)-ROWS($AS$22:$AS$33)-ROWS($AW$22:$AW$33)),IFERROR(INDEX($BE$22:$BE$33, ROWS($BW$4:BW52)-ROWS($AK$22:$AK$33)-ROWS($AO$22:$AO$33)-ROWS($AS$22:$AS$33)-ROWS($AW$22:$AW$33)-ROWS($BA$22:$BA$33)),IFERROR(INDEX($BI$22:$BI$33, ROWS($BW$4:BW52)-ROWS($AK$22:$AK$33)-ROWS($AO$22:$AO$33)-ROWS($AS$22:$AS$33)-ROWS($AW$22:$AW$33)-ROWS($BA$22:$BA$33)-ROWS($BE$22:$BE$33)), "")))))))</f>
        <v>30</v>
      </c>
      <c r="BX54" s="316" t="str">
        <f t="shared" ca="1" si="39"/>
        <v/>
      </c>
      <c r="BY54" s="413" t="str">
        <f t="shared" ca="1" si="40"/>
        <v/>
      </c>
      <c r="BZ54" s="412" t="str">
        <f ca="1">IF(OR(CA54="",CA54=0),"",MAX(BZ$5:BZ53)+1)</f>
        <v/>
      </c>
      <c r="CA54" s="316" t="str">
        <f ca="1">IFERROR(INDEX($AJ$38:$AJ$49, ROWS($CA$4:CA52)), IFERROR(INDEX($AN$38:$AN$49, ROWS($CA$4:CA52)-ROWS($AJ$38:$AJ$49)), IFERROR(INDEX($AR$38:$AR$49, ROWS($CA$4:CA52)-ROWS($AJ$38:$AJ$49)-ROWS($AN$38:$AN$49)),IFERROR(INDEX($AV$38:$AV$49, ROWS($CA$4:CA52)-ROWS($AJ$38:$AJ$49)-ROWS($AN$38:$AN$49)-ROWS($AR$38:$AR$49)),IFERROR(INDEX($AZ$38:$AZ$49, ROWS($CA$4:CA52)-ROWS($AJ$38:$AJ$49)-ROWS($AN$38:$AN$49)-ROWS($AR$38:$AR$49)-ROWS($AV$38:$AV$49)),IFERROR(INDEX($BD$38:$BD$49, ROWS($CA$4:CA52)-ROWS($AJ$38:$AJ$49)-ROWS($AN$38:$AN$49)-ROWS($AR$38:$AR$49)-ROWS($AV$38:$AV$49)-ROWS($AZ$38:$AZ$49)),IFERROR(INDEX($BH$38:$BH$49, ROWS($CA$4:CA52)-ROWS($AJ$38:$AJ$49)-ROWS($AN$38:$AN$49)-ROWS($AR$38:$AR$49)-ROWS($AV$38:$AV$49)-ROWS($AZ$38:$AZ$49)-ROWS($BD$38:$BD$49)), "")))))))</f>
        <v/>
      </c>
      <c r="CB54" s="316" t="str">
        <f t="shared" ca="1" si="41"/>
        <v/>
      </c>
      <c r="CC54" s="316" t="str">
        <f ca="1">IF(OR(CD54="",CD54=0),"",MAX(CC$5:CC53)+1)</f>
        <v/>
      </c>
      <c r="CD54" s="316" t="str">
        <f ca="1">IFERROR(INDEX($AK$38:$AK$49, ROWS($CD$4:CD52)), IFERROR(INDEX($AO$38:$AO$49, ROWS($CD$4:CD52)-ROWS($AK$38:$AK$49)), IFERROR(INDEX($AS$38:$AS$49, ROWS($CD$4:CD52)-ROWS($AK$38:$AK$49)-ROWS($AO$38:$AO$49)),IFERROR(INDEX($AW$38:$AW$49, ROWS($CD$4:CD52)-ROWS($AK$38:$AK$49)-ROWS($AO$38:$AO$49)-ROWS($AS$38:$AS$49)),IFERROR(INDEX($BA$38:$BA$49, ROWS($CD$4:CD52)-ROWS($AK$38:$AK$49)-ROWS($AO$38:$AO$49)-ROWS($AS$38:$AS$49)-ROWS($AW$38:$AW$49)),IFERROR(INDEX($BE$38:$BE$49, ROWS($CD$4:CD52)-ROWS($AK$38:$AK$49)-ROWS($AO$38:$AO$49)-ROWS($AS$38:$AS$49)-ROWS($AW$38:$AW$49)-ROWS($BA$38:$BA$49)),IFERROR(INDEX($BI$38:$BI$49, ROWS($CD$4:CD52)-ROWS($AK$38:$AK$49)-ROWS($AO$38:$AO$49)-ROWS($AS$38:$AS$49)-ROWS($AW$38:$AW$49)-ROWS($BA$38:$BA$49)-ROWS($BE$38:$BE$49)), "")))))))</f>
        <v/>
      </c>
      <c r="CE54" s="316" t="str">
        <f t="shared" ca="1" si="42"/>
        <v/>
      </c>
      <c r="CF54" s="413" t="str">
        <f t="shared" ca="1" si="43"/>
        <v/>
      </c>
      <c r="CG54" s="412" t="str">
        <f ca="1">IF(OR(CH54="",CH54=0),"",MAX(CG$5:CG53)+1)</f>
        <v/>
      </c>
      <c r="CH54" s="316" t="str">
        <f ca="1">IFERROR(INDEX($AJ$54:$AJ$65, ROWS($CH$4:CH52)), IFERROR(INDEX($AN$54:$AN$65, ROWS($CH$4:CH52)-ROWS($AJ$54:$AJ$65)), IFERROR(INDEX($AR$54:$AR$65, ROWS($CH$4:CH52)-ROWS($AJ$54:$AJ$65)-ROWS($AN$54:$AN$65)),IFERROR(INDEX($AV$54:$AV$65, ROWS($CH$4:CH52)-ROWS($AJ$54:$AJ$65)-ROWS($AN$54:$AN$65)-ROWS($AR$54:$AR$65)),IFERROR(INDEX($AZ$54:$AZ$65, ROWS($CH$4:CH52)-ROWS($AJ$54:$AJ$65)-ROWS($AN$54:$AN$65)-ROWS($AR$54:$AR$65)-ROWS($AV$54:$AV$65)),IFERROR(INDEX($BD$54:$BD$65, ROWS($CH$4:CH52)-ROWS($AJ$54:$AJ$65)-ROWS($AN$54:$AN$65)-ROWS($AR$54:$AR$65)-ROWS($AV$54:$AV$65)-ROWS($AZ$54:$AZ$65)),IFERROR(INDEX($BH$54:$BH$65, ROWS($CH$4:CH52)-ROWS($AJ$54:$AJ$65)-ROWS($AN$54:$AN$65)-ROWS($AR$54:$AR$65)-ROWS($AV$54:$AV$65)-ROWS($AZ$54:$AZ$65)-ROWS($BD$54:$BD$65)), "")))))))</f>
        <v/>
      </c>
      <c r="CI54" s="316" t="str">
        <f t="shared" ca="1" si="44"/>
        <v/>
      </c>
      <c r="CJ54" s="316" t="str">
        <f ca="1">IF(OR(CK54="",CK54=0),"",MAX(CJ$5:CJ53)+1)</f>
        <v/>
      </c>
      <c r="CK54" s="316" t="str">
        <f ca="1">IFERROR(INDEX($AK$54:$AK$65, ROWS($CK$4:CK52)), IFERROR(INDEX($AO$54:$AO$65, ROWS($CK$4:CK52)-ROWS($AK$54:$AK$65)), IFERROR(INDEX($AS$54:$AS$65, ROWS($CK$4:CK52)-ROWS($AK$54:$AK$65)-ROWS($AO$54:$AO$65)),IFERROR(INDEX($AW$54:$AW$65, ROWS($CK$4:CK52)-ROWS($AK$54:$AK$65)-ROWS($AO$54:$AO$65)-ROWS($AS$54:$AS$65)),IFERROR(INDEX($BA$54:$BA$65, ROWS($CK$4:CK52)-ROWS($AK$54:$AK$65)-ROWS($AO$54:$AO$65)-ROWS($AS$54:$AS$65)-ROWS($AW$54:$AW$65)),IFERROR(INDEX($BE$54:$BE$65, ROWS($CK$4:CK52)-ROWS($AK$54:$AK$65)-ROWS($AO$54:$AO$65)-ROWS($AS$54:$AS$65)-ROWS($AW$54:$AW$65)-ROWS($BA$54:$BA$65)),IFERROR(INDEX($BI$54:$BI$65, ROWS($CK$4:CK52)-ROWS($AK$54:$AK$65)-ROWS($AO$54:$AO$65)-ROWS($AS$54:$AS$65)-ROWS($AW$54:$AW$65)-ROWS($BA$54:$BA$65)-ROWS($BE$54:$BE$65)), "")))))))</f>
        <v/>
      </c>
      <c r="CL54" s="316" t="str">
        <f t="shared" ca="1" si="45"/>
        <v/>
      </c>
      <c r="CM54" s="413" t="str">
        <f t="shared" ca="1" si="46"/>
        <v/>
      </c>
      <c r="CN54" s="412" t="str">
        <f>IF(OR(CO54="",CO54=0),"",MAX(CN$5:CN53)+1)</f>
        <v/>
      </c>
      <c r="CO54" s="316">
        <f>IFERROR(INDEX($AJ$70:$AJ$81, ROWS($CO$4:CO52)), IFERROR(INDEX($AN$70:$AN$81, ROWS($CO$4:CO52)-ROWS($AJ$70:$AJ$81)), IFERROR(INDEX($AR$70:$AR$81, ROWS($CO$4:CO52)-ROWS($AJ$70:$AJ$81)-ROWS($AN$70:$AN$81)),IFERROR(INDEX($AV$70:$AV$81, ROWS($CO$4:CO52)-ROWS($AJ$70:$AJ$81)-ROWS($AN$70:$AN$81)-ROWS($AR$70:$AR$81)),IFERROR(INDEX($AZ$70:$AZ$81, ROWS($CO$4:CO52)-ROWS($AJ$70:$AJ$81)-ROWS($AN$70:$AN$81)-ROWS($AR$70:$AR$81)-ROWS($AV$70:$AV$81)),IFERROR(INDEX($BD$70:$BD$81, ROWS($CO$4:CO52)-ROWS($AJ$70:$AJ$81)-ROWS($AN$70:$AN$81)-ROWS($AR$70:$AR$81)-ROWS($AV$70:$AV$81)-ROWS($AZ$70:$AZ$81)),IFERROR(INDEX($BH$70:$BH$81, ROWS($CO$4:CO52)-ROWS($AJ$70:$AJ$81)-ROWS($AN$70:$AN$81)-ROWS($AR$70:$AR$81)-ROWS($AV$70:$AV$81)-ROWS($AZ$70:$AZ$81)-ROWS($BD$70:$BD$81)), "")))))))</f>
        <v>0</v>
      </c>
      <c r="CP54" s="316" t="str">
        <f t="shared" ca="1" si="47"/>
        <v/>
      </c>
      <c r="CQ54" s="316" t="str">
        <f>IF(OR(CR54="",CR54=0),"",MAX(CQ$5:CQ53)+1)</f>
        <v/>
      </c>
      <c r="CR54" s="316">
        <f>IFERROR(INDEX($AK$70:$AK$81, ROWS($CR$4:CR52)), IFERROR(INDEX($AO$70:$AO$81, ROWS($CR$4:CR52)-ROWS($AK$70:$AK$81)), IFERROR(INDEX($AS$70:$AS$81, ROWS($CR$4:CR52)-ROWS($AK$70:$AK$81)-ROWS($AO$70:$AO$81)),IFERROR(INDEX($AW$70:$AW$81, ROWS($CR$4:CR52)-ROWS($AK$70:$AK$81)-ROWS($AO$70:$AO$81)-ROWS($AS$70:$AS$81)),IFERROR(INDEX($BA$70:$BA$81, ROWS($CR$4:CR52)-ROWS($AK$70:$AK$81)-ROWS($AO$70:$AO$81)-ROWS($AS$70:$AS$81)-ROWS($AW$70:$AW$81)),IFERROR(INDEX($BE$70:$BE$81, ROWS($CR$4:CR52)-ROWS($AK$70:$AK$81)-ROWS($AO$70:$AO$81)-ROWS($AS$70:$AS$81)-ROWS($AW$70:$AW$81)-ROWS($BA$70:$BA$81)),IFERROR(INDEX($BI$70:$BI$81, ROWS($CR$4:CR52)-ROWS($AK$70:$AK$81)-ROWS($AO$70:$AO$81)-ROWS($AS$70:$AS$81)-ROWS($AW$70:$AW$81)-ROWS($BA$70:$BA$81)-ROWS($BE$70:$BE$81)), "")))))))</f>
        <v>0</v>
      </c>
      <c r="CS54" s="316" t="str">
        <f t="shared" ca="1" si="48"/>
        <v/>
      </c>
      <c r="CT54" s="413" t="str">
        <f t="shared" ca="1" si="49"/>
        <v/>
      </c>
      <c r="CU54" s="412" t="str">
        <f>IF(OR(CV54="",CV54=0),"",MAX(CU$5:CU53)+1)</f>
        <v/>
      </c>
      <c r="CV54" s="316" t="str">
        <f>IFERROR(INDEX($AJ$86:$AJ$97, ROWS($CV$4:CV52)), IFERROR(INDEX($AN$86:$AN$97, ROWS($CV$4:CV52)-ROWS($AJ$86:$AJ$97)), ""))</f>
        <v/>
      </c>
      <c r="CW54" s="316" t="str">
        <f t="shared" si="50"/>
        <v/>
      </c>
      <c r="CX54" s="316" t="str">
        <f>IF(OR(CY54="",CY54=0),"",MAX(CX$5:CX53)+1)</f>
        <v/>
      </c>
      <c r="CY54" s="316" t="str">
        <f>IFERROR(INDEX($AK$86:$AK$97, ROWS($CY$4:CY52)), IFERROR(INDEX($AO$86:$AO$97, ROWS($CY$4:CY52)-ROWS($AK$86:$AK$97)), ""))</f>
        <v/>
      </c>
      <c r="CZ54" s="316" t="str">
        <f t="shared" si="51"/>
        <v/>
      </c>
      <c r="DA54" s="413" t="str">
        <f t="shared" si="52"/>
        <v/>
      </c>
      <c r="DC54" s="438">
        <f ca="1">IF(OR(DD54="",DD54=0),"",MAX(DC$45:DC53)+1)</f>
        <v>7</v>
      </c>
      <c r="DD54" s="434" t="str">
        <f t="shared" ca="1" si="160"/>
        <v>Car 2 Gas</v>
      </c>
      <c r="DE54" s="413">
        <f t="shared" ca="1" si="161"/>
        <v>80</v>
      </c>
      <c r="DF54" s="431" t="str">
        <f ca="1">IF(OR(DG54="",DG54=0),"",MAX(DF$45:DF53)+1)</f>
        <v/>
      </c>
      <c r="DG54" s="412" t="str">
        <f t="shared" ca="1" si="162"/>
        <v/>
      </c>
      <c r="DH54" s="413" t="str">
        <f t="shared" ca="1" si="163"/>
        <v/>
      </c>
      <c r="DI54" s="412" t="str">
        <f t="shared" ca="1" si="164"/>
        <v>Credit Card 2</v>
      </c>
      <c r="DJ54" s="413">
        <f t="shared" ca="1" si="165"/>
        <v>60</v>
      </c>
      <c r="DK54" s="412" t="str">
        <f t="shared" ca="1" si="166"/>
        <v/>
      </c>
      <c r="DL54" s="413" t="str">
        <f t="shared" ca="1" si="167"/>
        <v/>
      </c>
      <c r="DM54" s="292"/>
      <c r="DN54" s="292"/>
      <c r="DO54" s="292"/>
      <c r="DP54" s="292"/>
      <c r="DQ54" s="292"/>
      <c r="DR54" s="292"/>
      <c r="DS54" s="292"/>
    </row>
    <row r="55" spans="15:123" ht="15" customHeight="1" x14ac:dyDescent="0.3">
      <c r="O55"/>
      <c r="P55" s="1177"/>
      <c r="Q55" s="1178"/>
      <c r="R55" s="453"/>
      <c r="S55" s="402"/>
      <c r="T55"/>
      <c r="U55" s="1177"/>
      <c r="V55" s="1178"/>
      <c r="W55" s="453"/>
      <c r="X55" s="402"/>
      <c r="AC55" s="358" t="str">
        <f>IF('Data Entry'!H37="","",'Data Entry'!H37)</f>
        <v/>
      </c>
      <c r="AD55" s="356" t="str">
        <f>IF('Data Entry'!G37="","",'Data Entry'!G37)</f>
        <v/>
      </c>
      <c r="AE55" s="357" t="str">
        <f>IF('Data Entry'!J37="","",'Data Entry'!J37)</f>
        <v/>
      </c>
      <c r="AF55" s="402" t="str">
        <f>IF('Data Entry'!I37="","",'Data Entry'!I37)</f>
        <v/>
      </c>
      <c r="AI55" s="304" t="str">
        <f t="shared" ref="AI55:AI65" ca="1" si="189">IFERROR(MATCH($AI$52,OFFSET($AC$1,AI54,,1000),0)+AI54,"")</f>
        <v/>
      </c>
      <c r="AJ55" s="305" t="str">
        <f t="shared" ca="1" si="168"/>
        <v/>
      </c>
      <c r="AK55" s="306" t="str">
        <f t="shared" ca="1" si="169"/>
        <v/>
      </c>
      <c r="AL55" s="307" t="str">
        <f t="shared" ca="1" si="170"/>
        <v/>
      </c>
      <c r="AM55" s="304">
        <f t="shared" ref="AM55:AM65" ca="1" si="190">IFERROR(MATCH($AM$52,OFFSET($AC$1,AM54,,1000),0)+AM54,"")</f>
        <v>66</v>
      </c>
      <c r="AN55" s="305" t="str">
        <f t="shared" ca="1" si="171"/>
        <v>Paycheck 2</v>
      </c>
      <c r="AO55" s="306">
        <f t="shared" ca="1" si="172"/>
        <v>400</v>
      </c>
      <c r="AP55" s="307" t="str">
        <f t="shared" ca="1" si="173"/>
        <v>Income</v>
      </c>
      <c r="AQ55" s="304" t="str">
        <f t="shared" ref="AQ55:AQ65" ca="1" si="191">IFERROR(MATCH($AQ$52,OFFSET($AC$1,AQ54,,1000),0)+AQ54,"")</f>
        <v/>
      </c>
      <c r="AR55" s="305" t="str">
        <f t="shared" ca="1" si="174"/>
        <v/>
      </c>
      <c r="AS55" s="306" t="str">
        <f t="shared" ca="1" si="175"/>
        <v/>
      </c>
      <c r="AT55" s="307" t="str">
        <f t="shared" ca="1" si="176"/>
        <v/>
      </c>
      <c r="AU55" s="304" t="str">
        <f t="shared" ref="AU55:AU65" ca="1" si="192">IFERROR(MATCH($AU$52,OFFSET($AC$1,AU54,,1000),0)+AU54,"")</f>
        <v/>
      </c>
      <c r="AV55" s="305" t="str">
        <f t="shared" ca="1" si="177"/>
        <v/>
      </c>
      <c r="AW55" s="306" t="str">
        <f t="shared" ca="1" si="178"/>
        <v/>
      </c>
      <c r="AX55" s="307" t="str">
        <f t="shared" ca="1" si="179"/>
        <v/>
      </c>
      <c r="AY55" s="304" t="str">
        <f t="shared" ref="AY55:AY65" ca="1" si="193">IFERROR(MATCH($AY$52,OFFSET($AC$1,AY54,,1000),0)+AY54,"")</f>
        <v/>
      </c>
      <c r="AZ55" s="305" t="str">
        <f t="shared" ca="1" si="180"/>
        <v/>
      </c>
      <c r="BA55" s="306" t="str">
        <f t="shared" ca="1" si="181"/>
        <v/>
      </c>
      <c r="BB55" s="307" t="str">
        <f t="shared" ca="1" si="182"/>
        <v/>
      </c>
      <c r="BC55" s="304" t="str">
        <f t="shared" ref="BC55:BC65" ca="1" si="194">IFERROR(MATCH($BC$52,OFFSET($AC$1,BC54,,1000),0)+BC54,"")</f>
        <v/>
      </c>
      <c r="BD55" s="305" t="str">
        <f t="shared" ca="1" si="183"/>
        <v/>
      </c>
      <c r="BE55" s="306" t="str">
        <f t="shared" ca="1" si="184"/>
        <v/>
      </c>
      <c r="BF55" s="307" t="str">
        <f t="shared" ca="1" si="185"/>
        <v/>
      </c>
      <c r="BG55" s="304" t="str">
        <f t="shared" ref="BG55:BG65" ca="1" si="195">IFERROR(MATCH($BG$52,OFFSET($AC$1,BG54,,1000),0)+BG54,"")</f>
        <v/>
      </c>
      <c r="BH55" s="305" t="str">
        <f t="shared" ca="1" si="186"/>
        <v/>
      </c>
      <c r="BI55" s="306" t="str">
        <f t="shared" ca="1" si="187"/>
        <v/>
      </c>
      <c r="BJ55" s="307" t="str">
        <f t="shared" ca="1" si="188"/>
        <v/>
      </c>
      <c r="BL55" s="412">
        <f ca="1">IF(OR(BM55="",BM55=0),"",MAX(BL$5:BL54)+1)</f>
        <v>8</v>
      </c>
      <c r="BM55" s="316" t="str">
        <f ca="1">IFERROR(INDEX($AJ$6:$AJ$17, ROWS(BM$4:$BM53)), IFERROR(INDEX($AN$6:$AN$17, ROWS(BM$4:$BM53)-ROWS($AJ$6:$AJ$17)), IFERROR(INDEX($AR$6:$AR$17, ROWS(BM$4:$BM53)-ROWS($AJ$6:$AJ$17)-ROWS($AN$6:$AN$17)),IFERROR(INDEX($AV$6:$AV$17, ROWS(BM$4:$BM53)-ROWS($AJ$6:$AJ$17)-ROWS($AN$6:$AN$17)-ROWS($AR$6:$AR$17)),IFERROR(INDEX($AZ$6:$AZ$17, ROWS(BM$4:$BM53)-ROWS($AJ$6:$AJ$17)-ROWS($AN$6:$AN$17)-ROWS($AR$6:$AR$17)-ROWS($AV$6:$AV$17)),IFERROR(INDEX($BD$6:$BD$17, ROWS(BM$4:$BM53)-ROWS($AJ$6:$AJ$17)-ROWS($AN$6:$AN$17)-ROWS($AR$6:$AR$17)-ROWS($AV$6:$AV$17)-ROWS($AZ$6:$AZ$17)),IFERROR(INDEX($BH$6:$BH$17, ROWS(BM$4:$BM53)-ROWS($AJ$6:$AJ$17)-ROWS($AN$6:$AN$17)-ROWS($AR$6:$AR$17)-ROWS($AV$6:$AV$17)-ROWS($AZ$6:$AZ$17)-ROWS($BD$6:$BD$17)), "")))))))</f>
        <v>D. Store Card 3</v>
      </c>
      <c r="BN55" s="316" t="str">
        <f t="shared" ca="1" si="35"/>
        <v/>
      </c>
      <c r="BO55" s="316">
        <f ca="1">IF(OR(BP55="",BP55=0),"",MAX(BO$5:BO54)+1)</f>
        <v>8</v>
      </c>
      <c r="BP55" s="316">
        <f ca="1">IFERROR(INDEX($AK$6:$AK$17, ROWS($BP$4:BP53)), IFERROR(INDEX($AO$6:$AO$17, ROWS($BP$4:BP53)-ROWS($AK$6:$AK$17)), IFERROR(INDEX($AS$6:$AS$17, ROWS($BP$4:BP53)-ROWS($AK$6:$AK$17)-ROWS($AO$6:$AO$17)),IFERROR(INDEX($AW$6:$AW$17, ROWS($BP$4:BP53)-ROWS($AK$6:$AK$17)-ROWS($AO$6:$AO$17)-ROWS($AS$6:$AS$17)),IFERROR(INDEX($BA$6:$BA$17, ROWS($BP$4:BP53)-ROWS($AK$6:$AK$17)-ROWS($AO$6:$AO$17)-ROWS($AS$6:$AS$17)-ROWS($AW$6:$AW$17)),IFERROR(INDEX($BE$6:$BE$17, ROWS($BP$4:BP53)-ROWS($AK$6:$AK$17)-ROWS($AO$6:$AO$17)-ROWS($AS$6:$AS$17)-ROWS($AW$6:$AW$17)-ROWS($BA$6:$BA$17)),IFERROR(INDEX($BI$6:$BI$17, ROWS($BP$4:BP53)-ROWS($AK$6:$AK$17)-ROWS($AO$6:$AO$17)-ROWS($AS$6:$AS$17)-ROWS($AW$6:$AW$17)-ROWS($BA$6:$BA$17)-ROWS($BE$6:$BE$17)), "")))))))</f>
        <v>30</v>
      </c>
      <c r="BQ55" s="316" t="str">
        <f t="shared" ca="1" si="36"/>
        <v/>
      </c>
      <c r="BR55" s="413" t="str">
        <f t="shared" ca="1" si="37"/>
        <v/>
      </c>
      <c r="BS55" s="412" t="str">
        <f ca="1">IF(OR(BT55="",BT55=0),"",MAX(BS$5:BS54)+1)</f>
        <v/>
      </c>
      <c r="BT55" s="316" t="str">
        <f ca="1">IFERROR(INDEX($AJ$22:$AJ$33, ROWS($BT$4:BT53)), IFERROR(INDEX($AN$22:$AN$33, ROWS($BT$4:BT53)-ROWS($AJ$22:$AJ$33)), IFERROR(INDEX($AR$22:$AR$33, ROWS($BT$4:BT53)-ROWS($AJ$22:$AJ$33)-ROWS($AN$22:$AN$33)),IFERROR(INDEX($AV$22:$AV$33, ROWS($BT$4:BT53)-ROWS($AJ$22:$AJ$33)-ROWS($AN$22:$AN$33)-ROWS($AR$22:$AR$33)),IFERROR(INDEX($AZ$22:$AZ$33, ROWS($BT$4:BT53)-ROWS($AJ$22:$AJ$33)-ROWS($AN$22:$AN$33)-ROWS($AR$22:$AR$33)-ROWS($AV$22:$AV$33)),IFERROR(INDEX($BD$22:$BD$33, ROWS($BT$4:BT53)-ROWS($AJ$22:$AJ$33)-ROWS($AN$22:$AN$33)-ROWS($AR$22:$AR$33)-ROWS($AV$22:$AV$33)-ROWS($AZ$22:$AZ$33)),IFERROR(INDEX($BH$22:$BH$33, ROWS($BT$4:BT53)-ROWS($AJ$22:$AJ$33)-ROWS($AN$22:$AN$33)-ROWS($AR$22:$AR$33)-ROWS($AV$22:$AV$33)-ROWS($AZ$22:$AZ$33)-ROWS($BD$22:$BD$33)), "")))))))</f>
        <v/>
      </c>
      <c r="BU55" s="316" t="str">
        <f t="shared" ca="1" si="38"/>
        <v/>
      </c>
      <c r="BV55" s="316" t="str">
        <f ca="1">IF(OR(BW55="",BW55=0),"",MAX(BV$5:BV54)+1)</f>
        <v/>
      </c>
      <c r="BW55" s="316" t="str">
        <f ca="1">IFERROR(INDEX($AK$22:$AK$33, ROWS($BW$4:BW53)), IFERROR(INDEX($AO$22:$AO$33, ROWS($BW$4:BW53)-ROWS($AK$22:$AK$33)), IFERROR(INDEX($AS$22:$AS$33, ROWS($BW$4:BW53)-ROWS($AK$22:$AK$33)-ROWS($AO$22:$AO$33)),IFERROR(INDEX($AW$22:$AW$33, ROWS($BW$4:BW53)-ROWS($AK$22:$AK$33)-ROWS($AO$22:$AO$33)-ROWS($AS$22:$AS$33)),IFERROR(INDEX($BA$22:$BA$33, ROWS($BW$4:BW53)-ROWS($AK$22:$AK$33)-ROWS($AO$22:$AO$33)-ROWS($AS$22:$AS$33)-ROWS($AW$22:$AW$33)),IFERROR(INDEX($BE$22:$BE$33, ROWS($BW$4:BW53)-ROWS($AK$22:$AK$33)-ROWS($AO$22:$AO$33)-ROWS($AS$22:$AS$33)-ROWS($AW$22:$AW$33)-ROWS($BA$22:$BA$33)),IFERROR(INDEX($BI$22:$BI$33, ROWS($BW$4:BW53)-ROWS($AK$22:$AK$33)-ROWS($AO$22:$AO$33)-ROWS($AS$22:$AS$33)-ROWS($AW$22:$AW$33)-ROWS($BA$22:$BA$33)-ROWS($BE$22:$BE$33)), "")))))))</f>
        <v/>
      </c>
      <c r="BX55" s="316" t="str">
        <f t="shared" ca="1" si="39"/>
        <v/>
      </c>
      <c r="BY55" s="413" t="str">
        <f t="shared" ca="1" si="40"/>
        <v/>
      </c>
      <c r="BZ55" s="412" t="str">
        <f ca="1">IF(OR(CA55="",CA55=0),"",MAX(BZ$5:BZ54)+1)</f>
        <v/>
      </c>
      <c r="CA55" s="316" t="str">
        <f ca="1">IFERROR(INDEX($AJ$38:$AJ$49, ROWS($CA$4:CA53)), IFERROR(INDEX($AN$38:$AN$49, ROWS($CA$4:CA53)-ROWS($AJ$38:$AJ$49)), IFERROR(INDEX($AR$38:$AR$49, ROWS($CA$4:CA53)-ROWS($AJ$38:$AJ$49)-ROWS($AN$38:$AN$49)),IFERROR(INDEX($AV$38:$AV$49, ROWS($CA$4:CA53)-ROWS($AJ$38:$AJ$49)-ROWS($AN$38:$AN$49)-ROWS($AR$38:$AR$49)),IFERROR(INDEX($AZ$38:$AZ$49, ROWS($CA$4:CA53)-ROWS($AJ$38:$AJ$49)-ROWS($AN$38:$AN$49)-ROWS($AR$38:$AR$49)-ROWS($AV$38:$AV$49)),IFERROR(INDEX($BD$38:$BD$49, ROWS($CA$4:CA53)-ROWS($AJ$38:$AJ$49)-ROWS($AN$38:$AN$49)-ROWS($AR$38:$AR$49)-ROWS($AV$38:$AV$49)-ROWS($AZ$38:$AZ$49)),IFERROR(INDEX($BH$38:$BH$49, ROWS($CA$4:CA53)-ROWS($AJ$38:$AJ$49)-ROWS($AN$38:$AN$49)-ROWS($AR$38:$AR$49)-ROWS($AV$38:$AV$49)-ROWS($AZ$38:$AZ$49)-ROWS($BD$38:$BD$49)), "")))))))</f>
        <v/>
      </c>
      <c r="CB55" s="316" t="str">
        <f t="shared" ca="1" si="41"/>
        <v/>
      </c>
      <c r="CC55" s="316" t="str">
        <f ca="1">IF(OR(CD55="",CD55=0),"",MAX(CC$5:CC54)+1)</f>
        <v/>
      </c>
      <c r="CD55" s="316" t="str">
        <f ca="1">IFERROR(INDEX($AK$38:$AK$49, ROWS($CD$4:CD53)), IFERROR(INDEX($AO$38:$AO$49, ROWS($CD$4:CD53)-ROWS($AK$38:$AK$49)), IFERROR(INDEX($AS$38:$AS$49, ROWS($CD$4:CD53)-ROWS($AK$38:$AK$49)-ROWS($AO$38:$AO$49)),IFERROR(INDEX($AW$38:$AW$49, ROWS($CD$4:CD53)-ROWS($AK$38:$AK$49)-ROWS($AO$38:$AO$49)-ROWS($AS$38:$AS$49)),IFERROR(INDEX($BA$38:$BA$49, ROWS($CD$4:CD53)-ROWS($AK$38:$AK$49)-ROWS($AO$38:$AO$49)-ROWS($AS$38:$AS$49)-ROWS($AW$38:$AW$49)),IFERROR(INDEX($BE$38:$BE$49, ROWS($CD$4:CD53)-ROWS($AK$38:$AK$49)-ROWS($AO$38:$AO$49)-ROWS($AS$38:$AS$49)-ROWS($AW$38:$AW$49)-ROWS($BA$38:$BA$49)),IFERROR(INDEX($BI$38:$BI$49, ROWS($CD$4:CD53)-ROWS($AK$38:$AK$49)-ROWS($AO$38:$AO$49)-ROWS($AS$38:$AS$49)-ROWS($AW$38:$AW$49)-ROWS($BA$38:$BA$49)-ROWS($BE$38:$BE$49)), "")))))))</f>
        <v/>
      </c>
      <c r="CE55" s="316" t="str">
        <f t="shared" ca="1" si="42"/>
        <v/>
      </c>
      <c r="CF55" s="413" t="str">
        <f t="shared" ca="1" si="43"/>
        <v/>
      </c>
      <c r="CG55" s="412" t="str">
        <f ca="1">IF(OR(CH55="",CH55=0),"",MAX(CG$5:CG54)+1)</f>
        <v/>
      </c>
      <c r="CH55" s="316" t="str">
        <f ca="1">IFERROR(INDEX($AJ$54:$AJ$65, ROWS($CH$4:CH53)), IFERROR(INDEX($AN$54:$AN$65, ROWS($CH$4:CH53)-ROWS($AJ$54:$AJ$65)), IFERROR(INDEX($AR$54:$AR$65, ROWS($CH$4:CH53)-ROWS($AJ$54:$AJ$65)-ROWS($AN$54:$AN$65)),IFERROR(INDEX($AV$54:$AV$65, ROWS($CH$4:CH53)-ROWS($AJ$54:$AJ$65)-ROWS($AN$54:$AN$65)-ROWS($AR$54:$AR$65)),IFERROR(INDEX($AZ$54:$AZ$65, ROWS($CH$4:CH53)-ROWS($AJ$54:$AJ$65)-ROWS($AN$54:$AN$65)-ROWS($AR$54:$AR$65)-ROWS($AV$54:$AV$65)),IFERROR(INDEX($BD$54:$BD$65, ROWS($CH$4:CH53)-ROWS($AJ$54:$AJ$65)-ROWS($AN$54:$AN$65)-ROWS($AR$54:$AR$65)-ROWS($AV$54:$AV$65)-ROWS($AZ$54:$AZ$65)),IFERROR(INDEX($BH$54:$BH$65, ROWS($CH$4:CH53)-ROWS($AJ$54:$AJ$65)-ROWS($AN$54:$AN$65)-ROWS($AR$54:$AR$65)-ROWS($AV$54:$AV$65)-ROWS($AZ$54:$AZ$65)-ROWS($BD$54:$BD$65)), "")))))))</f>
        <v/>
      </c>
      <c r="CI55" s="316" t="str">
        <f t="shared" ca="1" si="44"/>
        <v/>
      </c>
      <c r="CJ55" s="316" t="str">
        <f ca="1">IF(OR(CK55="",CK55=0),"",MAX(CJ$5:CJ54)+1)</f>
        <v/>
      </c>
      <c r="CK55" s="316" t="str">
        <f ca="1">IFERROR(INDEX($AK$54:$AK$65, ROWS($CK$4:CK53)), IFERROR(INDEX($AO$54:$AO$65, ROWS($CK$4:CK53)-ROWS($AK$54:$AK$65)), IFERROR(INDEX($AS$54:$AS$65, ROWS($CK$4:CK53)-ROWS($AK$54:$AK$65)-ROWS($AO$54:$AO$65)),IFERROR(INDEX($AW$54:$AW$65, ROWS($CK$4:CK53)-ROWS($AK$54:$AK$65)-ROWS($AO$54:$AO$65)-ROWS($AS$54:$AS$65)),IFERROR(INDEX($BA$54:$BA$65, ROWS($CK$4:CK53)-ROWS($AK$54:$AK$65)-ROWS($AO$54:$AO$65)-ROWS($AS$54:$AS$65)-ROWS($AW$54:$AW$65)),IFERROR(INDEX($BE$54:$BE$65, ROWS($CK$4:CK53)-ROWS($AK$54:$AK$65)-ROWS($AO$54:$AO$65)-ROWS($AS$54:$AS$65)-ROWS($AW$54:$AW$65)-ROWS($BA$54:$BA$65)),IFERROR(INDEX($BI$54:$BI$65, ROWS($CK$4:CK53)-ROWS($AK$54:$AK$65)-ROWS($AO$54:$AO$65)-ROWS($AS$54:$AS$65)-ROWS($AW$54:$AW$65)-ROWS($BA$54:$BA$65)-ROWS($BE$54:$BE$65)), "")))))))</f>
        <v/>
      </c>
      <c r="CL55" s="316" t="str">
        <f t="shared" ca="1" si="45"/>
        <v/>
      </c>
      <c r="CM55" s="413" t="str">
        <f t="shared" ca="1" si="46"/>
        <v/>
      </c>
      <c r="CN55" s="412" t="str">
        <f>IF(OR(CO55="",CO55=0),"",MAX(CN$5:CN54)+1)</f>
        <v/>
      </c>
      <c r="CO55" s="316">
        <f>IFERROR(INDEX($AJ$70:$AJ$81, ROWS($CO$4:CO53)), IFERROR(INDEX($AN$70:$AN$81, ROWS($CO$4:CO53)-ROWS($AJ$70:$AJ$81)), IFERROR(INDEX($AR$70:$AR$81, ROWS($CO$4:CO53)-ROWS($AJ$70:$AJ$81)-ROWS($AN$70:$AN$81)),IFERROR(INDEX($AV$70:$AV$81, ROWS($CO$4:CO53)-ROWS($AJ$70:$AJ$81)-ROWS($AN$70:$AN$81)-ROWS($AR$70:$AR$81)),IFERROR(INDEX($AZ$70:$AZ$81, ROWS($CO$4:CO53)-ROWS($AJ$70:$AJ$81)-ROWS($AN$70:$AN$81)-ROWS($AR$70:$AR$81)-ROWS($AV$70:$AV$81)),IFERROR(INDEX($BD$70:$BD$81, ROWS($CO$4:CO53)-ROWS($AJ$70:$AJ$81)-ROWS($AN$70:$AN$81)-ROWS($AR$70:$AR$81)-ROWS($AV$70:$AV$81)-ROWS($AZ$70:$AZ$81)),IFERROR(INDEX($BH$70:$BH$81, ROWS($CO$4:CO53)-ROWS($AJ$70:$AJ$81)-ROWS($AN$70:$AN$81)-ROWS($AR$70:$AR$81)-ROWS($AV$70:$AV$81)-ROWS($AZ$70:$AZ$81)-ROWS($BD$70:$BD$81)), "")))))))</f>
        <v>0</v>
      </c>
      <c r="CP55" s="316" t="str">
        <f t="shared" ca="1" si="47"/>
        <v/>
      </c>
      <c r="CQ55" s="316" t="str">
        <f>IF(OR(CR55="",CR55=0),"",MAX(CQ$5:CQ54)+1)</f>
        <v/>
      </c>
      <c r="CR55" s="316">
        <f>IFERROR(INDEX($AK$70:$AK$81, ROWS($CR$4:CR53)), IFERROR(INDEX($AO$70:$AO$81, ROWS($CR$4:CR53)-ROWS($AK$70:$AK$81)), IFERROR(INDEX($AS$70:$AS$81, ROWS($CR$4:CR53)-ROWS($AK$70:$AK$81)-ROWS($AO$70:$AO$81)),IFERROR(INDEX($AW$70:$AW$81, ROWS($CR$4:CR53)-ROWS($AK$70:$AK$81)-ROWS($AO$70:$AO$81)-ROWS($AS$70:$AS$81)),IFERROR(INDEX($BA$70:$BA$81, ROWS($CR$4:CR53)-ROWS($AK$70:$AK$81)-ROWS($AO$70:$AO$81)-ROWS($AS$70:$AS$81)-ROWS($AW$70:$AW$81)),IFERROR(INDEX($BE$70:$BE$81, ROWS($CR$4:CR53)-ROWS($AK$70:$AK$81)-ROWS($AO$70:$AO$81)-ROWS($AS$70:$AS$81)-ROWS($AW$70:$AW$81)-ROWS($BA$70:$BA$81)),IFERROR(INDEX($BI$70:$BI$81, ROWS($CR$4:CR53)-ROWS($AK$70:$AK$81)-ROWS($AO$70:$AO$81)-ROWS($AS$70:$AS$81)-ROWS($AW$70:$AW$81)-ROWS($BA$70:$BA$81)-ROWS($BE$70:$BE$81)), "")))))))</f>
        <v>0</v>
      </c>
      <c r="CS55" s="316" t="str">
        <f t="shared" ca="1" si="48"/>
        <v/>
      </c>
      <c r="CT55" s="413" t="str">
        <f t="shared" ca="1" si="49"/>
        <v/>
      </c>
      <c r="CU55" s="412" t="str">
        <f>IF(OR(CV55="",CV55=0),"",MAX(CU$5:CU54)+1)</f>
        <v/>
      </c>
      <c r="CV55" s="316" t="str">
        <f>IFERROR(INDEX($AJ$86:$AJ$97, ROWS($CV$4:CV53)), IFERROR(INDEX($AN$86:$AN$97, ROWS($CV$4:CV53)-ROWS($AJ$86:$AJ$97)), ""))</f>
        <v/>
      </c>
      <c r="CW55" s="316" t="str">
        <f t="shared" si="50"/>
        <v/>
      </c>
      <c r="CX55" s="316" t="str">
        <f>IF(OR(CY55="",CY55=0),"",MAX(CX$5:CX54)+1)</f>
        <v/>
      </c>
      <c r="CY55" s="316" t="str">
        <f>IFERROR(INDEX($AK$86:$AK$97, ROWS($CY$4:CY53)), IFERROR(INDEX($AO$86:$AO$97, ROWS($CY$4:CY53)-ROWS($AK$86:$AK$97)), ""))</f>
        <v/>
      </c>
      <c r="CZ55" s="316" t="str">
        <f t="shared" si="51"/>
        <v/>
      </c>
      <c r="DA55" s="413" t="str">
        <f t="shared" si="52"/>
        <v/>
      </c>
      <c r="DC55" s="438">
        <f ca="1">IF(OR(DD55="",DD55=0),"",MAX(DC$45:DC54)+1)</f>
        <v>8</v>
      </c>
      <c r="DD55" s="434" t="str">
        <f t="shared" ca="1" si="160"/>
        <v>Cellular</v>
      </c>
      <c r="DE55" s="413">
        <f t="shared" ca="1" si="161"/>
        <v>225</v>
      </c>
      <c r="DF55" s="431" t="str">
        <f ca="1">IF(OR(DG55="",DG55=0),"",MAX(DF$45:DF54)+1)</f>
        <v/>
      </c>
      <c r="DG55" s="412" t="str">
        <f t="shared" ca="1" si="162"/>
        <v/>
      </c>
      <c r="DH55" s="413" t="str">
        <f t="shared" ca="1" si="163"/>
        <v/>
      </c>
      <c r="DI55" s="412" t="str">
        <f t="shared" ca="1" si="164"/>
        <v>Car 1 Gas</v>
      </c>
      <c r="DJ55" s="413">
        <f t="shared" ca="1" si="165"/>
        <v>50</v>
      </c>
      <c r="DK55" s="412" t="str">
        <f t="shared" ca="1" si="166"/>
        <v/>
      </c>
      <c r="DL55" s="413" t="str">
        <f t="shared" ca="1" si="167"/>
        <v/>
      </c>
      <c r="DN55" s="292"/>
      <c r="DO55" s="292"/>
      <c r="DP55" s="292"/>
      <c r="DQ55" s="292"/>
      <c r="DR55" s="292"/>
      <c r="DS55" s="292"/>
    </row>
    <row r="56" spans="15:123" ht="15" customHeight="1" x14ac:dyDescent="0.3">
      <c r="P56" s="1177"/>
      <c r="Q56" s="1178"/>
      <c r="R56" s="453"/>
      <c r="S56" s="402"/>
      <c r="U56" s="1177"/>
      <c r="V56" s="1178"/>
      <c r="W56" s="453"/>
      <c r="X56" s="402"/>
      <c r="AC56" s="358" t="str">
        <f>IF('Data Entry'!H38="","",'Data Entry'!H38)</f>
        <v/>
      </c>
      <c r="AD56" s="356" t="str">
        <f>IF('Data Entry'!G38="","",'Data Entry'!G38)</f>
        <v/>
      </c>
      <c r="AE56" s="357" t="str">
        <f>IF('Data Entry'!J38="","",'Data Entry'!J38)</f>
        <v/>
      </c>
      <c r="AF56" s="402" t="str">
        <f>IF('Data Entry'!I38="","",'Data Entry'!I38)</f>
        <v/>
      </c>
      <c r="AI56" s="304" t="str">
        <f t="shared" ca="1" si="189"/>
        <v/>
      </c>
      <c r="AJ56" s="305" t="str">
        <f t="shared" ca="1" si="168"/>
        <v/>
      </c>
      <c r="AK56" s="306" t="str">
        <f t="shared" ca="1" si="169"/>
        <v/>
      </c>
      <c r="AL56" s="307" t="str">
        <f t="shared" ca="1" si="170"/>
        <v/>
      </c>
      <c r="AM56" s="304">
        <f t="shared" ca="1" si="190"/>
        <v>95</v>
      </c>
      <c r="AN56" s="305" t="str">
        <f t="shared" ca="1" si="171"/>
        <v>Lawn Service</v>
      </c>
      <c r="AO56" s="306">
        <f t="shared" ca="1" si="172"/>
        <v>50</v>
      </c>
      <c r="AP56" s="307" t="str">
        <f t="shared" ca="1" si="173"/>
        <v>Fixed Bills</v>
      </c>
      <c r="AQ56" s="304" t="str">
        <f t="shared" ca="1" si="191"/>
        <v/>
      </c>
      <c r="AR56" s="305" t="str">
        <f t="shared" ca="1" si="174"/>
        <v/>
      </c>
      <c r="AS56" s="306" t="str">
        <f t="shared" ca="1" si="175"/>
        <v/>
      </c>
      <c r="AT56" s="307" t="str">
        <f t="shared" ca="1" si="176"/>
        <v/>
      </c>
      <c r="AU56" s="304" t="str">
        <f t="shared" ca="1" si="192"/>
        <v/>
      </c>
      <c r="AV56" s="305" t="str">
        <f t="shared" ca="1" si="177"/>
        <v/>
      </c>
      <c r="AW56" s="306" t="str">
        <f t="shared" ca="1" si="178"/>
        <v/>
      </c>
      <c r="AX56" s="307" t="str">
        <f t="shared" ca="1" si="179"/>
        <v/>
      </c>
      <c r="AY56" s="304" t="str">
        <f t="shared" ca="1" si="193"/>
        <v/>
      </c>
      <c r="AZ56" s="305" t="str">
        <f t="shared" ca="1" si="180"/>
        <v/>
      </c>
      <c r="BA56" s="306" t="str">
        <f t="shared" ca="1" si="181"/>
        <v/>
      </c>
      <c r="BB56" s="307" t="str">
        <f t="shared" ca="1" si="182"/>
        <v/>
      </c>
      <c r="BC56" s="304" t="str">
        <f t="shared" ca="1" si="194"/>
        <v/>
      </c>
      <c r="BD56" s="305" t="str">
        <f t="shared" ca="1" si="183"/>
        <v/>
      </c>
      <c r="BE56" s="306" t="str">
        <f t="shared" ca="1" si="184"/>
        <v/>
      </c>
      <c r="BF56" s="307" t="str">
        <f t="shared" ca="1" si="185"/>
        <v/>
      </c>
      <c r="BG56" s="304" t="str">
        <f t="shared" ca="1" si="195"/>
        <v/>
      </c>
      <c r="BH56" s="305" t="str">
        <f t="shared" ca="1" si="186"/>
        <v/>
      </c>
      <c r="BI56" s="306" t="str">
        <f t="shared" ca="1" si="187"/>
        <v/>
      </c>
      <c r="BJ56" s="307" t="str">
        <f t="shared" ca="1" si="188"/>
        <v/>
      </c>
      <c r="BL56" s="412">
        <f ca="1">IF(OR(BM56="",BM56=0),"",MAX(BL$5:BL55)+1)</f>
        <v>9</v>
      </c>
      <c r="BM56" s="316" t="str">
        <f ca="1">IFERROR(INDEX($AJ$6:$AJ$17, ROWS(BM$4:$BM54)), IFERROR(INDEX($AN$6:$AN$17, ROWS(BM$4:$BM54)-ROWS($AJ$6:$AJ$17)), IFERROR(INDEX($AR$6:$AR$17, ROWS(BM$4:$BM54)-ROWS($AJ$6:$AJ$17)-ROWS($AN$6:$AN$17)),IFERROR(INDEX($AV$6:$AV$17, ROWS(BM$4:$BM54)-ROWS($AJ$6:$AJ$17)-ROWS($AN$6:$AN$17)-ROWS($AR$6:$AR$17)),IFERROR(INDEX($AZ$6:$AZ$17, ROWS(BM$4:$BM54)-ROWS($AJ$6:$AJ$17)-ROWS($AN$6:$AN$17)-ROWS($AR$6:$AR$17)-ROWS($AV$6:$AV$17)),IFERROR(INDEX($BD$6:$BD$17, ROWS(BM$4:$BM54)-ROWS($AJ$6:$AJ$17)-ROWS($AN$6:$AN$17)-ROWS($AR$6:$AR$17)-ROWS($AV$6:$AV$17)-ROWS($AZ$6:$AZ$17)),IFERROR(INDEX($BH$6:$BH$17, ROWS(BM$4:$BM54)-ROWS($AJ$6:$AJ$17)-ROWS($AN$6:$AN$17)-ROWS($AR$6:$AR$17)-ROWS($AV$6:$AV$17)-ROWS($AZ$6:$AZ$17)-ROWS($BD$6:$BD$17)), "")))))))</f>
        <v>Pet Care</v>
      </c>
      <c r="BN56" s="316" t="str">
        <f t="shared" ca="1" si="35"/>
        <v/>
      </c>
      <c r="BO56" s="316">
        <f ca="1">IF(OR(BP56="",BP56=0),"",MAX(BO$5:BO55)+1)</f>
        <v>9</v>
      </c>
      <c r="BP56" s="316">
        <f ca="1">IFERROR(INDEX($AK$6:$AK$17, ROWS($BP$4:BP54)), IFERROR(INDEX($AO$6:$AO$17, ROWS($BP$4:BP54)-ROWS($AK$6:$AK$17)), IFERROR(INDEX($AS$6:$AS$17, ROWS($BP$4:BP54)-ROWS($AK$6:$AK$17)-ROWS($AO$6:$AO$17)),IFERROR(INDEX($AW$6:$AW$17, ROWS($BP$4:BP54)-ROWS($AK$6:$AK$17)-ROWS($AO$6:$AO$17)-ROWS($AS$6:$AS$17)),IFERROR(INDEX($BA$6:$BA$17, ROWS($BP$4:BP54)-ROWS($AK$6:$AK$17)-ROWS($AO$6:$AO$17)-ROWS($AS$6:$AS$17)-ROWS($AW$6:$AW$17)),IFERROR(INDEX($BE$6:$BE$17, ROWS($BP$4:BP54)-ROWS($AK$6:$AK$17)-ROWS($AO$6:$AO$17)-ROWS($AS$6:$AS$17)-ROWS($AW$6:$AW$17)-ROWS($BA$6:$BA$17)),IFERROR(INDEX($BI$6:$BI$17, ROWS($BP$4:BP54)-ROWS($AK$6:$AK$17)-ROWS($AO$6:$AO$17)-ROWS($AS$6:$AS$17)-ROWS($AW$6:$AW$17)-ROWS($BA$6:$BA$17)-ROWS($BE$6:$BE$17)), "")))))))</f>
        <v>80</v>
      </c>
      <c r="BQ56" s="316" t="str">
        <f t="shared" ca="1" si="36"/>
        <v/>
      </c>
      <c r="BR56" s="413" t="str">
        <f t="shared" ca="1" si="37"/>
        <v/>
      </c>
      <c r="BS56" s="412" t="str">
        <f ca="1">IF(OR(BT56="",BT56=0),"",MAX(BS$5:BS55)+1)</f>
        <v/>
      </c>
      <c r="BT56" s="316" t="str">
        <f ca="1">IFERROR(INDEX($AJ$22:$AJ$33, ROWS($BT$4:BT54)), IFERROR(INDEX($AN$22:$AN$33, ROWS($BT$4:BT54)-ROWS($AJ$22:$AJ$33)), IFERROR(INDEX($AR$22:$AR$33, ROWS($BT$4:BT54)-ROWS($AJ$22:$AJ$33)-ROWS($AN$22:$AN$33)),IFERROR(INDEX($AV$22:$AV$33, ROWS($BT$4:BT54)-ROWS($AJ$22:$AJ$33)-ROWS($AN$22:$AN$33)-ROWS($AR$22:$AR$33)),IFERROR(INDEX($AZ$22:$AZ$33, ROWS($BT$4:BT54)-ROWS($AJ$22:$AJ$33)-ROWS($AN$22:$AN$33)-ROWS($AR$22:$AR$33)-ROWS($AV$22:$AV$33)),IFERROR(INDEX($BD$22:$BD$33, ROWS($BT$4:BT54)-ROWS($AJ$22:$AJ$33)-ROWS($AN$22:$AN$33)-ROWS($AR$22:$AR$33)-ROWS($AV$22:$AV$33)-ROWS($AZ$22:$AZ$33)),IFERROR(INDEX($BH$22:$BH$33, ROWS($BT$4:BT54)-ROWS($AJ$22:$AJ$33)-ROWS($AN$22:$AN$33)-ROWS($AR$22:$AR$33)-ROWS($AV$22:$AV$33)-ROWS($AZ$22:$AZ$33)-ROWS($BD$22:$BD$33)), "")))))))</f>
        <v/>
      </c>
      <c r="BU56" s="316" t="str">
        <f t="shared" ca="1" si="38"/>
        <v/>
      </c>
      <c r="BV56" s="316" t="str">
        <f ca="1">IF(OR(BW56="",BW56=0),"",MAX(BV$5:BV55)+1)</f>
        <v/>
      </c>
      <c r="BW56" s="316" t="str">
        <f ca="1">IFERROR(INDEX($AK$22:$AK$33, ROWS($BW$4:BW54)), IFERROR(INDEX($AO$22:$AO$33, ROWS($BW$4:BW54)-ROWS($AK$22:$AK$33)), IFERROR(INDEX($AS$22:$AS$33, ROWS($BW$4:BW54)-ROWS($AK$22:$AK$33)-ROWS($AO$22:$AO$33)),IFERROR(INDEX($AW$22:$AW$33, ROWS($BW$4:BW54)-ROWS($AK$22:$AK$33)-ROWS($AO$22:$AO$33)-ROWS($AS$22:$AS$33)),IFERROR(INDEX($BA$22:$BA$33, ROWS($BW$4:BW54)-ROWS($AK$22:$AK$33)-ROWS($AO$22:$AO$33)-ROWS($AS$22:$AS$33)-ROWS($AW$22:$AW$33)),IFERROR(INDEX($BE$22:$BE$33, ROWS($BW$4:BW54)-ROWS($AK$22:$AK$33)-ROWS($AO$22:$AO$33)-ROWS($AS$22:$AS$33)-ROWS($AW$22:$AW$33)-ROWS($BA$22:$BA$33)),IFERROR(INDEX($BI$22:$BI$33, ROWS($BW$4:BW54)-ROWS($AK$22:$AK$33)-ROWS($AO$22:$AO$33)-ROWS($AS$22:$AS$33)-ROWS($AW$22:$AW$33)-ROWS($BA$22:$BA$33)-ROWS($BE$22:$BE$33)), "")))))))</f>
        <v/>
      </c>
      <c r="BX56" s="316" t="str">
        <f t="shared" ca="1" si="39"/>
        <v/>
      </c>
      <c r="BY56" s="413" t="str">
        <f t="shared" ca="1" si="40"/>
        <v/>
      </c>
      <c r="BZ56" s="412" t="str">
        <f ca="1">IF(OR(CA56="",CA56=0),"",MAX(BZ$5:BZ55)+1)</f>
        <v/>
      </c>
      <c r="CA56" s="316" t="str">
        <f ca="1">IFERROR(INDEX($AJ$38:$AJ$49, ROWS($CA$4:CA54)), IFERROR(INDEX($AN$38:$AN$49, ROWS($CA$4:CA54)-ROWS($AJ$38:$AJ$49)), IFERROR(INDEX($AR$38:$AR$49, ROWS($CA$4:CA54)-ROWS($AJ$38:$AJ$49)-ROWS($AN$38:$AN$49)),IFERROR(INDEX($AV$38:$AV$49, ROWS($CA$4:CA54)-ROWS($AJ$38:$AJ$49)-ROWS($AN$38:$AN$49)-ROWS($AR$38:$AR$49)),IFERROR(INDEX($AZ$38:$AZ$49, ROWS($CA$4:CA54)-ROWS($AJ$38:$AJ$49)-ROWS($AN$38:$AN$49)-ROWS($AR$38:$AR$49)-ROWS($AV$38:$AV$49)),IFERROR(INDEX($BD$38:$BD$49, ROWS($CA$4:CA54)-ROWS($AJ$38:$AJ$49)-ROWS($AN$38:$AN$49)-ROWS($AR$38:$AR$49)-ROWS($AV$38:$AV$49)-ROWS($AZ$38:$AZ$49)),IFERROR(INDEX($BH$38:$BH$49, ROWS($CA$4:CA54)-ROWS($AJ$38:$AJ$49)-ROWS($AN$38:$AN$49)-ROWS($AR$38:$AR$49)-ROWS($AV$38:$AV$49)-ROWS($AZ$38:$AZ$49)-ROWS($BD$38:$BD$49)), "")))))))</f>
        <v/>
      </c>
      <c r="CB56" s="316" t="str">
        <f t="shared" ca="1" si="41"/>
        <v/>
      </c>
      <c r="CC56" s="316" t="str">
        <f ca="1">IF(OR(CD56="",CD56=0),"",MAX(CC$5:CC55)+1)</f>
        <v/>
      </c>
      <c r="CD56" s="316" t="str">
        <f ca="1">IFERROR(INDEX($AK$38:$AK$49, ROWS($CD$4:CD54)), IFERROR(INDEX($AO$38:$AO$49, ROWS($CD$4:CD54)-ROWS($AK$38:$AK$49)), IFERROR(INDEX($AS$38:$AS$49, ROWS($CD$4:CD54)-ROWS($AK$38:$AK$49)-ROWS($AO$38:$AO$49)),IFERROR(INDEX($AW$38:$AW$49, ROWS($CD$4:CD54)-ROWS($AK$38:$AK$49)-ROWS($AO$38:$AO$49)-ROWS($AS$38:$AS$49)),IFERROR(INDEX($BA$38:$BA$49, ROWS($CD$4:CD54)-ROWS($AK$38:$AK$49)-ROWS($AO$38:$AO$49)-ROWS($AS$38:$AS$49)-ROWS($AW$38:$AW$49)),IFERROR(INDEX($BE$38:$BE$49, ROWS($CD$4:CD54)-ROWS($AK$38:$AK$49)-ROWS($AO$38:$AO$49)-ROWS($AS$38:$AS$49)-ROWS($AW$38:$AW$49)-ROWS($BA$38:$BA$49)),IFERROR(INDEX($BI$38:$BI$49, ROWS($CD$4:CD54)-ROWS($AK$38:$AK$49)-ROWS($AO$38:$AO$49)-ROWS($AS$38:$AS$49)-ROWS($AW$38:$AW$49)-ROWS($BA$38:$BA$49)-ROWS($BE$38:$BE$49)), "")))))))</f>
        <v/>
      </c>
      <c r="CE56" s="316" t="str">
        <f t="shared" ca="1" si="42"/>
        <v/>
      </c>
      <c r="CF56" s="413" t="str">
        <f t="shared" ca="1" si="43"/>
        <v/>
      </c>
      <c r="CG56" s="412" t="str">
        <f ca="1">IF(OR(CH56="",CH56=0),"",MAX(CG$5:CG55)+1)</f>
        <v/>
      </c>
      <c r="CH56" s="316" t="str">
        <f ca="1">IFERROR(INDEX($AJ$54:$AJ$65, ROWS($CH$4:CH54)), IFERROR(INDEX($AN$54:$AN$65, ROWS($CH$4:CH54)-ROWS($AJ$54:$AJ$65)), IFERROR(INDEX($AR$54:$AR$65, ROWS($CH$4:CH54)-ROWS($AJ$54:$AJ$65)-ROWS($AN$54:$AN$65)),IFERROR(INDEX($AV$54:$AV$65, ROWS($CH$4:CH54)-ROWS($AJ$54:$AJ$65)-ROWS($AN$54:$AN$65)-ROWS($AR$54:$AR$65)),IFERROR(INDEX($AZ$54:$AZ$65, ROWS($CH$4:CH54)-ROWS($AJ$54:$AJ$65)-ROWS($AN$54:$AN$65)-ROWS($AR$54:$AR$65)-ROWS($AV$54:$AV$65)),IFERROR(INDEX($BD$54:$BD$65, ROWS($CH$4:CH54)-ROWS($AJ$54:$AJ$65)-ROWS($AN$54:$AN$65)-ROWS($AR$54:$AR$65)-ROWS($AV$54:$AV$65)-ROWS($AZ$54:$AZ$65)),IFERROR(INDEX($BH$54:$BH$65, ROWS($CH$4:CH54)-ROWS($AJ$54:$AJ$65)-ROWS($AN$54:$AN$65)-ROWS($AR$54:$AR$65)-ROWS($AV$54:$AV$65)-ROWS($AZ$54:$AZ$65)-ROWS($BD$54:$BD$65)), "")))))))</f>
        <v/>
      </c>
      <c r="CI56" s="316" t="str">
        <f t="shared" ca="1" si="44"/>
        <v/>
      </c>
      <c r="CJ56" s="316" t="str">
        <f ca="1">IF(OR(CK56="",CK56=0),"",MAX(CJ$5:CJ55)+1)</f>
        <v/>
      </c>
      <c r="CK56" s="316" t="str">
        <f ca="1">IFERROR(INDEX($AK$54:$AK$65, ROWS($CK$4:CK54)), IFERROR(INDEX($AO$54:$AO$65, ROWS($CK$4:CK54)-ROWS($AK$54:$AK$65)), IFERROR(INDEX($AS$54:$AS$65, ROWS($CK$4:CK54)-ROWS($AK$54:$AK$65)-ROWS($AO$54:$AO$65)),IFERROR(INDEX($AW$54:$AW$65, ROWS($CK$4:CK54)-ROWS($AK$54:$AK$65)-ROWS($AO$54:$AO$65)-ROWS($AS$54:$AS$65)),IFERROR(INDEX($BA$54:$BA$65, ROWS($CK$4:CK54)-ROWS($AK$54:$AK$65)-ROWS($AO$54:$AO$65)-ROWS($AS$54:$AS$65)-ROWS($AW$54:$AW$65)),IFERROR(INDEX($BE$54:$BE$65, ROWS($CK$4:CK54)-ROWS($AK$54:$AK$65)-ROWS($AO$54:$AO$65)-ROWS($AS$54:$AS$65)-ROWS($AW$54:$AW$65)-ROWS($BA$54:$BA$65)),IFERROR(INDEX($BI$54:$BI$65, ROWS($CK$4:CK54)-ROWS($AK$54:$AK$65)-ROWS($AO$54:$AO$65)-ROWS($AS$54:$AS$65)-ROWS($AW$54:$AW$65)-ROWS($BA$54:$BA$65)-ROWS($BE$54:$BE$65)), "")))))))</f>
        <v/>
      </c>
      <c r="CL56" s="316" t="str">
        <f t="shared" ca="1" si="45"/>
        <v/>
      </c>
      <c r="CM56" s="413" t="str">
        <f t="shared" ca="1" si="46"/>
        <v/>
      </c>
      <c r="CN56" s="412" t="str">
        <f>IF(OR(CO56="",CO56=0),"",MAX(CN$5:CN55)+1)</f>
        <v/>
      </c>
      <c r="CO56" s="316">
        <f>IFERROR(INDEX($AJ$70:$AJ$81, ROWS($CO$4:CO54)), IFERROR(INDEX($AN$70:$AN$81, ROWS($CO$4:CO54)-ROWS($AJ$70:$AJ$81)), IFERROR(INDEX($AR$70:$AR$81, ROWS($CO$4:CO54)-ROWS($AJ$70:$AJ$81)-ROWS($AN$70:$AN$81)),IFERROR(INDEX($AV$70:$AV$81, ROWS($CO$4:CO54)-ROWS($AJ$70:$AJ$81)-ROWS($AN$70:$AN$81)-ROWS($AR$70:$AR$81)),IFERROR(INDEX($AZ$70:$AZ$81, ROWS($CO$4:CO54)-ROWS($AJ$70:$AJ$81)-ROWS($AN$70:$AN$81)-ROWS($AR$70:$AR$81)-ROWS($AV$70:$AV$81)),IFERROR(INDEX($BD$70:$BD$81, ROWS($CO$4:CO54)-ROWS($AJ$70:$AJ$81)-ROWS($AN$70:$AN$81)-ROWS($AR$70:$AR$81)-ROWS($AV$70:$AV$81)-ROWS($AZ$70:$AZ$81)),IFERROR(INDEX($BH$70:$BH$81, ROWS($CO$4:CO54)-ROWS($AJ$70:$AJ$81)-ROWS($AN$70:$AN$81)-ROWS($AR$70:$AR$81)-ROWS($AV$70:$AV$81)-ROWS($AZ$70:$AZ$81)-ROWS($BD$70:$BD$81)), "")))))))</f>
        <v>0</v>
      </c>
      <c r="CP56" s="316" t="str">
        <f t="shared" ca="1" si="47"/>
        <v/>
      </c>
      <c r="CQ56" s="316" t="str">
        <f>IF(OR(CR56="",CR56=0),"",MAX(CQ$5:CQ55)+1)</f>
        <v/>
      </c>
      <c r="CR56" s="316">
        <f>IFERROR(INDEX($AK$70:$AK$81, ROWS($CR$4:CR54)), IFERROR(INDEX($AO$70:$AO$81, ROWS($CR$4:CR54)-ROWS($AK$70:$AK$81)), IFERROR(INDEX($AS$70:$AS$81, ROWS($CR$4:CR54)-ROWS($AK$70:$AK$81)-ROWS($AO$70:$AO$81)),IFERROR(INDEX($AW$70:$AW$81, ROWS($CR$4:CR54)-ROWS($AK$70:$AK$81)-ROWS($AO$70:$AO$81)-ROWS($AS$70:$AS$81)),IFERROR(INDEX($BA$70:$BA$81, ROWS($CR$4:CR54)-ROWS($AK$70:$AK$81)-ROWS($AO$70:$AO$81)-ROWS($AS$70:$AS$81)-ROWS($AW$70:$AW$81)),IFERROR(INDEX($BE$70:$BE$81, ROWS($CR$4:CR54)-ROWS($AK$70:$AK$81)-ROWS($AO$70:$AO$81)-ROWS($AS$70:$AS$81)-ROWS($AW$70:$AW$81)-ROWS($BA$70:$BA$81)),IFERROR(INDEX($BI$70:$BI$81, ROWS($CR$4:CR54)-ROWS($AK$70:$AK$81)-ROWS($AO$70:$AO$81)-ROWS($AS$70:$AS$81)-ROWS($AW$70:$AW$81)-ROWS($BA$70:$BA$81)-ROWS($BE$70:$BE$81)), "")))))))</f>
        <v>0</v>
      </c>
      <c r="CS56" s="316" t="str">
        <f t="shared" ca="1" si="48"/>
        <v/>
      </c>
      <c r="CT56" s="413" t="str">
        <f t="shared" ca="1" si="49"/>
        <v/>
      </c>
      <c r="CU56" s="412" t="str">
        <f>IF(OR(CV56="",CV56=0),"",MAX(CU$5:CU55)+1)</f>
        <v/>
      </c>
      <c r="CV56" s="316" t="str">
        <f>IFERROR(INDEX($AJ$86:$AJ$97, ROWS($CV$4:CV54)), IFERROR(INDEX($AN$86:$AN$97, ROWS($CV$4:CV54)-ROWS($AJ$86:$AJ$97)), ""))</f>
        <v/>
      </c>
      <c r="CW56" s="316" t="str">
        <f t="shared" si="50"/>
        <v/>
      </c>
      <c r="CX56" s="316" t="str">
        <f>IF(OR(CY56="",CY56=0),"",MAX(CX$5:CX55)+1)</f>
        <v/>
      </c>
      <c r="CY56" s="316" t="str">
        <f>IFERROR(INDEX($AK$86:$AK$97, ROWS($CY$4:CY54)), IFERROR(INDEX($AO$86:$AO$97, ROWS($CY$4:CY54)-ROWS($AK$86:$AK$97)), ""))</f>
        <v/>
      </c>
      <c r="CZ56" s="316" t="str">
        <f t="shared" si="51"/>
        <v/>
      </c>
      <c r="DA56" s="413" t="str">
        <f t="shared" si="52"/>
        <v/>
      </c>
      <c r="DC56" s="438">
        <f ca="1">IF(OR(DD56="",DD56=0),"",MAX(DC$45:DC55)+1)</f>
        <v>9</v>
      </c>
      <c r="DD56" s="434" t="str">
        <f t="shared" ca="1" si="160"/>
        <v>Credit Card 2</v>
      </c>
      <c r="DE56" s="413">
        <f t="shared" ca="1" si="161"/>
        <v>60</v>
      </c>
      <c r="DF56" s="431" t="str">
        <f ca="1">IF(OR(DG56="",DG56=0),"",MAX(DF$45:DF55)+1)</f>
        <v/>
      </c>
      <c r="DG56" s="412" t="str">
        <f t="shared" ca="1" si="162"/>
        <v/>
      </c>
      <c r="DH56" s="413" t="str">
        <f t="shared" ca="1" si="163"/>
        <v/>
      </c>
      <c r="DI56" s="412" t="str">
        <f t="shared" ca="1" si="164"/>
        <v/>
      </c>
      <c r="DJ56" s="413" t="str">
        <f t="shared" ca="1" si="165"/>
        <v/>
      </c>
      <c r="DK56" s="412" t="str">
        <f t="shared" ca="1" si="166"/>
        <v/>
      </c>
      <c r="DL56" s="413" t="str">
        <f t="shared" ca="1" si="167"/>
        <v/>
      </c>
      <c r="DM56" s="278"/>
    </row>
    <row r="57" spans="15:123" ht="15" customHeight="1" thickBot="1" x14ac:dyDescent="0.35">
      <c r="P57" s="1177"/>
      <c r="Q57" s="1178"/>
      <c r="R57" s="453"/>
      <c r="S57" s="402"/>
      <c r="U57" s="1177"/>
      <c r="V57" s="1178"/>
      <c r="W57" s="453"/>
      <c r="X57" s="402"/>
      <c r="AC57" s="359" t="str">
        <f>IF('Data Entry'!H39="","",'Data Entry'!H39)</f>
        <v/>
      </c>
      <c r="AD57" s="360" t="str">
        <f>IF('Data Entry'!G39="","",'Data Entry'!G39)</f>
        <v/>
      </c>
      <c r="AE57" s="361" t="str">
        <f>IF('Data Entry'!J39="","",'Data Entry'!J39)</f>
        <v/>
      </c>
      <c r="AF57" s="403" t="str">
        <f>IF('Data Entry'!I39="","",'Data Entry'!I39)</f>
        <v/>
      </c>
      <c r="AI57" s="304" t="str">
        <f t="shared" ca="1" si="189"/>
        <v/>
      </c>
      <c r="AJ57" s="305" t="str">
        <f t="shared" ca="1" si="168"/>
        <v/>
      </c>
      <c r="AK57" s="306" t="str">
        <f t="shared" ca="1" si="169"/>
        <v/>
      </c>
      <c r="AL57" s="307" t="str">
        <f t="shared" ca="1" si="170"/>
        <v/>
      </c>
      <c r="AM57" s="304" t="str">
        <f t="shared" ca="1" si="190"/>
        <v/>
      </c>
      <c r="AN57" s="305" t="str">
        <f t="shared" ca="1" si="171"/>
        <v/>
      </c>
      <c r="AO57" s="306" t="str">
        <f t="shared" ca="1" si="172"/>
        <v/>
      </c>
      <c r="AP57" s="307" t="str">
        <f t="shared" ca="1" si="173"/>
        <v/>
      </c>
      <c r="AQ57" s="304" t="str">
        <f t="shared" ca="1" si="191"/>
        <v/>
      </c>
      <c r="AR57" s="305" t="str">
        <f t="shared" ca="1" si="174"/>
        <v/>
      </c>
      <c r="AS57" s="306" t="str">
        <f t="shared" ca="1" si="175"/>
        <v/>
      </c>
      <c r="AT57" s="307" t="str">
        <f t="shared" ca="1" si="176"/>
        <v/>
      </c>
      <c r="AU57" s="304" t="str">
        <f t="shared" ca="1" si="192"/>
        <v/>
      </c>
      <c r="AV57" s="305" t="str">
        <f t="shared" ca="1" si="177"/>
        <v/>
      </c>
      <c r="AW57" s="306" t="str">
        <f t="shared" ca="1" si="178"/>
        <v/>
      </c>
      <c r="AX57" s="307" t="str">
        <f t="shared" ca="1" si="179"/>
        <v/>
      </c>
      <c r="AY57" s="304" t="str">
        <f t="shared" ca="1" si="193"/>
        <v/>
      </c>
      <c r="AZ57" s="305" t="str">
        <f t="shared" ca="1" si="180"/>
        <v/>
      </c>
      <c r="BA57" s="306" t="str">
        <f t="shared" ca="1" si="181"/>
        <v/>
      </c>
      <c r="BB57" s="307" t="str">
        <f t="shared" ca="1" si="182"/>
        <v/>
      </c>
      <c r="BC57" s="304" t="str">
        <f t="shared" ca="1" si="194"/>
        <v/>
      </c>
      <c r="BD57" s="305" t="str">
        <f t="shared" ca="1" si="183"/>
        <v/>
      </c>
      <c r="BE57" s="306" t="str">
        <f t="shared" ca="1" si="184"/>
        <v/>
      </c>
      <c r="BF57" s="307" t="str">
        <f t="shared" ca="1" si="185"/>
        <v/>
      </c>
      <c r="BG57" s="304" t="str">
        <f t="shared" ca="1" si="195"/>
        <v/>
      </c>
      <c r="BH57" s="305" t="str">
        <f t="shared" ca="1" si="186"/>
        <v/>
      </c>
      <c r="BI57" s="306" t="str">
        <f t="shared" ca="1" si="187"/>
        <v/>
      </c>
      <c r="BJ57" s="307" t="str">
        <f t="shared" ca="1" si="188"/>
        <v/>
      </c>
      <c r="BL57" s="412" t="str">
        <f ca="1">IF(OR(BM57="",BM57=0),"",MAX(BL$5:BL56)+1)</f>
        <v/>
      </c>
      <c r="BM57" s="316" t="str">
        <f ca="1">IFERROR(INDEX($AJ$6:$AJ$17, ROWS(BM$4:$BM55)), IFERROR(INDEX($AN$6:$AN$17, ROWS(BM$4:$BM55)-ROWS($AJ$6:$AJ$17)), IFERROR(INDEX($AR$6:$AR$17, ROWS(BM$4:$BM55)-ROWS($AJ$6:$AJ$17)-ROWS($AN$6:$AN$17)),IFERROR(INDEX($AV$6:$AV$17, ROWS(BM$4:$BM55)-ROWS($AJ$6:$AJ$17)-ROWS($AN$6:$AN$17)-ROWS($AR$6:$AR$17)),IFERROR(INDEX($AZ$6:$AZ$17, ROWS(BM$4:$BM55)-ROWS($AJ$6:$AJ$17)-ROWS($AN$6:$AN$17)-ROWS($AR$6:$AR$17)-ROWS($AV$6:$AV$17)),IFERROR(INDEX($BD$6:$BD$17, ROWS(BM$4:$BM55)-ROWS($AJ$6:$AJ$17)-ROWS($AN$6:$AN$17)-ROWS($AR$6:$AR$17)-ROWS($AV$6:$AV$17)-ROWS($AZ$6:$AZ$17)),IFERROR(INDEX($BH$6:$BH$17, ROWS(BM$4:$BM55)-ROWS($AJ$6:$AJ$17)-ROWS($AN$6:$AN$17)-ROWS($AR$6:$AR$17)-ROWS($AV$6:$AV$17)-ROWS($AZ$6:$AZ$17)-ROWS($BD$6:$BD$17)), "")))))))</f>
        <v/>
      </c>
      <c r="BN57" s="316" t="str">
        <f t="shared" ca="1" si="35"/>
        <v/>
      </c>
      <c r="BO57" s="316" t="str">
        <f ca="1">IF(OR(BP57="",BP57=0),"",MAX(BO$5:BO56)+1)</f>
        <v/>
      </c>
      <c r="BP57" s="316" t="str">
        <f ca="1">IFERROR(INDEX($AK$6:$AK$17, ROWS($BP$4:BP55)), IFERROR(INDEX($AO$6:$AO$17, ROWS($BP$4:BP55)-ROWS($AK$6:$AK$17)), IFERROR(INDEX($AS$6:$AS$17, ROWS($BP$4:BP55)-ROWS($AK$6:$AK$17)-ROWS($AO$6:$AO$17)),IFERROR(INDEX($AW$6:$AW$17, ROWS($BP$4:BP55)-ROWS($AK$6:$AK$17)-ROWS($AO$6:$AO$17)-ROWS($AS$6:$AS$17)),IFERROR(INDEX($BA$6:$BA$17, ROWS($BP$4:BP55)-ROWS($AK$6:$AK$17)-ROWS($AO$6:$AO$17)-ROWS($AS$6:$AS$17)-ROWS($AW$6:$AW$17)),IFERROR(INDEX($BE$6:$BE$17, ROWS($BP$4:BP55)-ROWS($AK$6:$AK$17)-ROWS($AO$6:$AO$17)-ROWS($AS$6:$AS$17)-ROWS($AW$6:$AW$17)-ROWS($BA$6:$BA$17)),IFERROR(INDEX($BI$6:$BI$17, ROWS($BP$4:BP55)-ROWS($AK$6:$AK$17)-ROWS($AO$6:$AO$17)-ROWS($AS$6:$AS$17)-ROWS($AW$6:$AW$17)-ROWS($BA$6:$BA$17)-ROWS($BE$6:$BE$17)), "")))))))</f>
        <v/>
      </c>
      <c r="BQ57" s="316" t="str">
        <f t="shared" ca="1" si="36"/>
        <v/>
      </c>
      <c r="BR57" s="413" t="str">
        <f t="shared" ca="1" si="37"/>
        <v/>
      </c>
      <c r="BS57" s="412" t="str">
        <f ca="1">IF(OR(BT57="",BT57=0),"",MAX(BS$5:BS56)+1)</f>
        <v/>
      </c>
      <c r="BT57" s="316" t="str">
        <f ca="1">IFERROR(INDEX($AJ$22:$AJ$33, ROWS($BT$4:BT55)), IFERROR(INDEX($AN$22:$AN$33, ROWS($BT$4:BT55)-ROWS($AJ$22:$AJ$33)), IFERROR(INDEX($AR$22:$AR$33, ROWS($BT$4:BT55)-ROWS($AJ$22:$AJ$33)-ROWS($AN$22:$AN$33)),IFERROR(INDEX($AV$22:$AV$33, ROWS($BT$4:BT55)-ROWS($AJ$22:$AJ$33)-ROWS($AN$22:$AN$33)-ROWS($AR$22:$AR$33)),IFERROR(INDEX($AZ$22:$AZ$33, ROWS($BT$4:BT55)-ROWS($AJ$22:$AJ$33)-ROWS($AN$22:$AN$33)-ROWS($AR$22:$AR$33)-ROWS($AV$22:$AV$33)),IFERROR(INDEX($BD$22:$BD$33, ROWS($BT$4:BT55)-ROWS($AJ$22:$AJ$33)-ROWS($AN$22:$AN$33)-ROWS($AR$22:$AR$33)-ROWS($AV$22:$AV$33)-ROWS($AZ$22:$AZ$33)),IFERROR(INDEX($BH$22:$BH$33, ROWS($BT$4:BT55)-ROWS($AJ$22:$AJ$33)-ROWS($AN$22:$AN$33)-ROWS($AR$22:$AR$33)-ROWS($AV$22:$AV$33)-ROWS($AZ$22:$AZ$33)-ROWS($BD$22:$BD$33)), "")))))))</f>
        <v/>
      </c>
      <c r="BU57" s="316" t="str">
        <f t="shared" ca="1" si="38"/>
        <v/>
      </c>
      <c r="BV57" s="316" t="str">
        <f ca="1">IF(OR(BW57="",BW57=0),"",MAX(BV$5:BV56)+1)</f>
        <v/>
      </c>
      <c r="BW57" s="316" t="str">
        <f ca="1">IFERROR(INDEX($AK$22:$AK$33, ROWS($BW$4:BW55)), IFERROR(INDEX($AO$22:$AO$33, ROWS($BW$4:BW55)-ROWS($AK$22:$AK$33)), IFERROR(INDEX($AS$22:$AS$33, ROWS($BW$4:BW55)-ROWS($AK$22:$AK$33)-ROWS($AO$22:$AO$33)),IFERROR(INDEX($AW$22:$AW$33, ROWS($BW$4:BW55)-ROWS($AK$22:$AK$33)-ROWS($AO$22:$AO$33)-ROWS($AS$22:$AS$33)),IFERROR(INDEX($BA$22:$BA$33, ROWS($BW$4:BW55)-ROWS($AK$22:$AK$33)-ROWS($AO$22:$AO$33)-ROWS($AS$22:$AS$33)-ROWS($AW$22:$AW$33)),IFERROR(INDEX($BE$22:$BE$33, ROWS($BW$4:BW55)-ROWS($AK$22:$AK$33)-ROWS($AO$22:$AO$33)-ROWS($AS$22:$AS$33)-ROWS($AW$22:$AW$33)-ROWS($BA$22:$BA$33)),IFERROR(INDEX($BI$22:$BI$33, ROWS($BW$4:BW55)-ROWS($AK$22:$AK$33)-ROWS($AO$22:$AO$33)-ROWS($AS$22:$AS$33)-ROWS($AW$22:$AW$33)-ROWS($BA$22:$BA$33)-ROWS($BE$22:$BE$33)), "")))))))</f>
        <v/>
      </c>
      <c r="BX57" s="316" t="str">
        <f t="shared" ca="1" si="39"/>
        <v/>
      </c>
      <c r="BY57" s="413" t="str">
        <f t="shared" ca="1" si="40"/>
        <v/>
      </c>
      <c r="BZ57" s="412" t="str">
        <f ca="1">IF(OR(CA57="",CA57=0),"",MAX(BZ$5:BZ56)+1)</f>
        <v/>
      </c>
      <c r="CA57" s="316" t="str">
        <f ca="1">IFERROR(INDEX($AJ$38:$AJ$49, ROWS($CA$4:CA55)), IFERROR(INDEX($AN$38:$AN$49, ROWS($CA$4:CA55)-ROWS($AJ$38:$AJ$49)), IFERROR(INDEX($AR$38:$AR$49, ROWS($CA$4:CA55)-ROWS($AJ$38:$AJ$49)-ROWS($AN$38:$AN$49)),IFERROR(INDEX($AV$38:$AV$49, ROWS($CA$4:CA55)-ROWS($AJ$38:$AJ$49)-ROWS($AN$38:$AN$49)-ROWS($AR$38:$AR$49)),IFERROR(INDEX($AZ$38:$AZ$49, ROWS($CA$4:CA55)-ROWS($AJ$38:$AJ$49)-ROWS($AN$38:$AN$49)-ROWS($AR$38:$AR$49)-ROWS($AV$38:$AV$49)),IFERROR(INDEX($BD$38:$BD$49, ROWS($CA$4:CA55)-ROWS($AJ$38:$AJ$49)-ROWS($AN$38:$AN$49)-ROWS($AR$38:$AR$49)-ROWS($AV$38:$AV$49)-ROWS($AZ$38:$AZ$49)),IFERROR(INDEX($BH$38:$BH$49, ROWS($CA$4:CA55)-ROWS($AJ$38:$AJ$49)-ROWS($AN$38:$AN$49)-ROWS($AR$38:$AR$49)-ROWS($AV$38:$AV$49)-ROWS($AZ$38:$AZ$49)-ROWS($BD$38:$BD$49)), "")))))))</f>
        <v/>
      </c>
      <c r="CB57" s="316" t="str">
        <f t="shared" ca="1" si="41"/>
        <v/>
      </c>
      <c r="CC57" s="316" t="str">
        <f ca="1">IF(OR(CD57="",CD57=0),"",MAX(CC$5:CC56)+1)</f>
        <v/>
      </c>
      <c r="CD57" s="316" t="str">
        <f ca="1">IFERROR(INDEX($AK$38:$AK$49, ROWS($CD$4:CD55)), IFERROR(INDEX($AO$38:$AO$49, ROWS($CD$4:CD55)-ROWS($AK$38:$AK$49)), IFERROR(INDEX($AS$38:$AS$49, ROWS($CD$4:CD55)-ROWS($AK$38:$AK$49)-ROWS($AO$38:$AO$49)),IFERROR(INDEX($AW$38:$AW$49, ROWS($CD$4:CD55)-ROWS($AK$38:$AK$49)-ROWS($AO$38:$AO$49)-ROWS($AS$38:$AS$49)),IFERROR(INDEX($BA$38:$BA$49, ROWS($CD$4:CD55)-ROWS($AK$38:$AK$49)-ROWS($AO$38:$AO$49)-ROWS($AS$38:$AS$49)-ROWS($AW$38:$AW$49)),IFERROR(INDEX($BE$38:$BE$49, ROWS($CD$4:CD55)-ROWS($AK$38:$AK$49)-ROWS($AO$38:$AO$49)-ROWS($AS$38:$AS$49)-ROWS($AW$38:$AW$49)-ROWS($BA$38:$BA$49)),IFERROR(INDEX($BI$38:$BI$49, ROWS($CD$4:CD55)-ROWS($AK$38:$AK$49)-ROWS($AO$38:$AO$49)-ROWS($AS$38:$AS$49)-ROWS($AW$38:$AW$49)-ROWS($BA$38:$BA$49)-ROWS($BE$38:$BE$49)), "")))))))</f>
        <v/>
      </c>
      <c r="CE57" s="316" t="str">
        <f t="shared" ca="1" si="42"/>
        <v/>
      </c>
      <c r="CF57" s="413" t="str">
        <f t="shared" ca="1" si="43"/>
        <v/>
      </c>
      <c r="CG57" s="412" t="str">
        <f ca="1">IF(OR(CH57="",CH57=0),"",MAX(CG$5:CG56)+1)</f>
        <v/>
      </c>
      <c r="CH57" s="316" t="str">
        <f ca="1">IFERROR(INDEX($AJ$54:$AJ$65, ROWS($CH$4:CH55)), IFERROR(INDEX($AN$54:$AN$65, ROWS($CH$4:CH55)-ROWS($AJ$54:$AJ$65)), IFERROR(INDEX($AR$54:$AR$65, ROWS($CH$4:CH55)-ROWS($AJ$54:$AJ$65)-ROWS($AN$54:$AN$65)),IFERROR(INDEX($AV$54:$AV$65, ROWS($CH$4:CH55)-ROWS($AJ$54:$AJ$65)-ROWS($AN$54:$AN$65)-ROWS($AR$54:$AR$65)),IFERROR(INDEX($AZ$54:$AZ$65, ROWS($CH$4:CH55)-ROWS($AJ$54:$AJ$65)-ROWS($AN$54:$AN$65)-ROWS($AR$54:$AR$65)-ROWS($AV$54:$AV$65)),IFERROR(INDEX($BD$54:$BD$65, ROWS($CH$4:CH55)-ROWS($AJ$54:$AJ$65)-ROWS($AN$54:$AN$65)-ROWS($AR$54:$AR$65)-ROWS($AV$54:$AV$65)-ROWS($AZ$54:$AZ$65)),IFERROR(INDEX($BH$54:$BH$65, ROWS($CH$4:CH55)-ROWS($AJ$54:$AJ$65)-ROWS($AN$54:$AN$65)-ROWS($AR$54:$AR$65)-ROWS($AV$54:$AV$65)-ROWS($AZ$54:$AZ$65)-ROWS($BD$54:$BD$65)), "")))))))</f>
        <v/>
      </c>
      <c r="CI57" s="316" t="str">
        <f t="shared" ca="1" si="44"/>
        <v/>
      </c>
      <c r="CJ57" s="316" t="str">
        <f ca="1">IF(OR(CK57="",CK57=0),"",MAX(CJ$5:CJ56)+1)</f>
        <v/>
      </c>
      <c r="CK57" s="316" t="str">
        <f ca="1">IFERROR(INDEX($AK$54:$AK$65, ROWS($CK$4:CK55)), IFERROR(INDEX($AO$54:$AO$65, ROWS($CK$4:CK55)-ROWS($AK$54:$AK$65)), IFERROR(INDEX($AS$54:$AS$65, ROWS($CK$4:CK55)-ROWS($AK$54:$AK$65)-ROWS($AO$54:$AO$65)),IFERROR(INDEX($AW$54:$AW$65, ROWS($CK$4:CK55)-ROWS($AK$54:$AK$65)-ROWS($AO$54:$AO$65)-ROWS($AS$54:$AS$65)),IFERROR(INDEX($BA$54:$BA$65, ROWS($CK$4:CK55)-ROWS($AK$54:$AK$65)-ROWS($AO$54:$AO$65)-ROWS($AS$54:$AS$65)-ROWS($AW$54:$AW$65)),IFERROR(INDEX($BE$54:$BE$65, ROWS($CK$4:CK55)-ROWS($AK$54:$AK$65)-ROWS($AO$54:$AO$65)-ROWS($AS$54:$AS$65)-ROWS($AW$54:$AW$65)-ROWS($BA$54:$BA$65)),IFERROR(INDEX($BI$54:$BI$65, ROWS($CK$4:CK55)-ROWS($AK$54:$AK$65)-ROWS($AO$54:$AO$65)-ROWS($AS$54:$AS$65)-ROWS($AW$54:$AW$65)-ROWS($BA$54:$BA$65)-ROWS($BE$54:$BE$65)), "")))))))</f>
        <v/>
      </c>
      <c r="CL57" s="316" t="str">
        <f t="shared" ca="1" si="45"/>
        <v/>
      </c>
      <c r="CM57" s="413" t="str">
        <f t="shared" ca="1" si="46"/>
        <v/>
      </c>
      <c r="CN57" s="412" t="str">
        <f>IF(OR(CO57="",CO57=0),"",MAX(CN$5:CN56)+1)</f>
        <v/>
      </c>
      <c r="CO57" s="316">
        <f>IFERROR(INDEX($AJ$70:$AJ$81, ROWS($CO$4:CO55)), IFERROR(INDEX($AN$70:$AN$81, ROWS($CO$4:CO55)-ROWS($AJ$70:$AJ$81)), IFERROR(INDEX($AR$70:$AR$81, ROWS($CO$4:CO55)-ROWS($AJ$70:$AJ$81)-ROWS($AN$70:$AN$81)),IFERROR(INDEX($AV$70:$AV$81, ROWS($CO$4:CO55)-ROWS($AJ$70:$AJ$81)-ROWS($AN$70:$AN$81)-ROWS($AR$70:$AR$81)),IFERROR(INDEX($AZ$70:$AZ$81, ROWS($CO$4:CO55)-ROWS($AJ$70:$AJ$81)-ROWS($AN$70:$AN$81)-ROWS($AR$70:$AR$81)-ROWS($AV$70:$AV$81)),IFERROR(INDEX($BD$70:$BD$81, ROWS($CO$4:CO55)-ROWS($AJ$70:$AJ$81)-ROWS($AN$70:$AN$81)-ROWS($AR$70:$AR$81)-ROWS($AV$70:$AV$81)-ROWS($AZ$70:$AZ$81)),IFERROR(INDEX($BH$70:$BH$81, ROWS($CO$4:CO55)-ROWS($AJ$70:$AJ$81)-ROWS($AN$70:$AN$81)-ROWS($AR$70:$AR$81)-ROWS($AV$70:$AV$81)-ROWS($AZ$70:$AZ$81)-ROWS($BD$70:$BD$81)), "")))))))</f>
        <v>0</v>
      </c>
      <c r="CP57" s="316" t="str">
        <f t="shared" ca="1" si="47"/>
        <v/>
      </c>
      <c r="CQ57" s="316" t="str">
        <f>IF(OR(CR57="",CR57=0),"",MAX(CQ$5:CQ56)+1)</f>
        <v/>
      </c>
      <c r="CR57" s="316">
        <f>IFERROR(INDEX($AK$70:$AK$81, ROWS($CR$4:CR55)), IFERROR(INDEX($AO$70:$AO$81, ROWS($CR$4:CR55)-ROWS($AK$70:$AK$81)), IFERROR(INDEX($AS$70:$AS$81, ROWS($CR$4:CR55)-ROWS($AK$70:$AK$81)-ROWS($AO$70:$AO$81)),IFERROR(INDEX($AW$70:$AW$81, ROWS($CR$4:CR55)-ROWS($AK$70:$AK$81)-ROWS($AO$70:$AO$81)-ROWS($AS$70:$AS$81)),IFERROR(INDEX($BA$70:$BA$81, ROWS($CR$4:CR55)-ROWS($AK$70:$AK$81)-ROWS($AO$70:$AO$81)-ROWS($AS$70:$AS$81)-ROWS($AW$70:$AW$81)),IFERROR(INDEX($BE$70:$BE$81, ROWS($CR$4:CR55)-ROWS($AK$70:$AK$81)-ROWS($AO$70:$AO$81)-ROWS($AS$70:$AS$81)-ROWS($AW$70:$AW$81)-ROWS($BA$70:$BA$81)),IFERROR(INDEX($BI$70:$BI$81, ROWS($CR$4:CR55)-ROWS($AK$70:$AK$81)-ROWS($AO$70:$AO$81)-ROWS($AS$70:$AS$81)-ROWS($AW$70:$AW$81)-ROWS($BA$70:$BA$81)-ROWS($BE$70:$BE$81)), "")))))))</f>
        <v>0</v>
      </c>
      <c r="CS57" s="316" t="str">
        <f t="shared" ca="1" si="48"/>
        <v/>
      </c>
      <c r="CT57" s="413" t="str">
        <f t="shared" ca="1" si="49"/>
        <v/>
      </c>
      <c r="CU57" s="412" t="str">
        <f>IF(OR(CV57="",CV57=0),"",MAX(CU$5:CU56)+1)</f>
        <v/>
      </c>
      <c r="CV57" s="316" t="str">
        <f>IFERROR(INDEX($AJ$86:$AJ$97, ROWS($CV$4:CV55)), IFERROR(INDEX($AN$86:$AN$97, ROWS($CV$4:CV55)-ROWS($AJ$86:$AJ$97)), ""))</f>
        <v/>
      </c>
      <c r="CW57" s="316" t="str">
        <f t="shared" si="50"/>
        <v/>
      </c>
      <c r="CX57" s="316" t="str">
        <f>IF(OR(CY57="",CY57=0),"",MAX(CX$5:CX56)+1)</f>
        <v/>
      </c>
      <c r="CY57" s="316" t="str">
        <f>IFERROR(INDEX($AK$86:$AK$97, ROWS($CY$4:CY55)), IFERROR(INDEX($AO$86:$AO$97, ROWS($CY$4:CY55)-ROWS($AK$86:$AK$97)), ""))</f>
        <v/>
      </c>
      <c r="CZ57" s="316" t="str">
        <f t="shared" si="51"/>
        <v/>
      </c>
      <c r="DA57" s="413" t="str">
        <f t="shared" si="52"/>
        <v/>
      </c>
      <c r="DC57" s="438" t="str">
        <f ca="1">IF(OR(DD57="",DD57=0),"",MAX(DC$45:DC56)+1)</f>
        <v/>
      </c>
      <c r="DD57" s="435" t="str">
        <f t="shared" ca="1" si="160"/>
        <v/>
      </c>
      <c r="DE57" s="413" t="str">
        <f t="shared" ca="1" si="161"/>
        <v/>
      </c>
      <c r="DF57" s="432">
        <f ca="1">IF(OR(DG57="",DG57=0),"",MAX(DF$45:DF56)+1)</f>
        <v>3</v>
      </c>
      <c r="DG57" s="414" t="str">
        <f t="shared" ca="1" si="162"/>
        <v>Paycheck 3</v>
      </c>
      <c r="DH57" s="415">
        <f t="shared" ca="1" si="163"/>
        <v>700</v>
      </c>
      <c r="DI57" s="414" t="str">
        <f t="shared" ca="1" si="164"/>
        <v/>
      </c>
      <c r="DJ57" s="413" t="str">
        <f t="shared" ca="1" si="165"/>
        <v/>
      </c>
      <c r="DK57" s="414" t="str">
        <f t="shared" ca="1" si="166"/>
        <v/>
      </c>
      <c r="DL57" s="415" t="str">
        <f t="shared" ca="1" si="167"/>
        <v/>
      </c>
      <c r="DM57" s="278"/>
      <c r="DN57" s="278"/>
      <c r="DO57" s="278"/>
      <c r="DP57" s="278"/>
      <c r="DQ57" s="278"/>
      <c r="DR57" s="278"/>
      <c r="DS57" s="278"/>
    </row>
    <row r="58" spans="15:123" ht="15" customHeight="1" thickBot="1" x14ac:dyDescent="0.35">
      <c r="P58" s="1177"/>
      <c r="Q58" s="1178"/>
      <c r="R58" s="453"/>
      <c r="S58" s="402"/>
      <c r="U58" s="1177"/>
      <c r="V58" s="1178"/>
      <c r="W58" s="453"/>
      <c r="X58" s="402"/>
      <c r="AI58" s="304" t="str">
        <f t="shared" ca="1" si="189"/>
        <v/>
      </c>
      <c r="AJ58" s="305" t="str">
        <f t="shared" ca="1" si="168"/>
        <v/>
      </c>
      <c r="AK58" s="306" t="str">
        <f t="shared" ca="1" si="169"/>
        <v/>
      </c>
      <c r="AL58" s="307" t="str">
        <f t="shared" ca="1" si="170"/>
        <v/>
      </c>
      <c r="AM58" s="304" t="str">
        <f t="shared" ca="1" si="190"/>
        <v/>
      </c>
      <c r="AN58" s="305" t="str">
        <f t="shared" ca="1" si="171"/>
        <v/>
      </c>
      <c r="AO58" s="306" t="str">
        <f t="shared" ca="1" si="172"/>
        <v/>
      </c>
      <c r="AP58" s="307" t="str">
        <f t="shared" ca="1" si="173"/>
        <v/>
      </c>
      <c r="AQ58" s="304" t="str">
        <f t="shared" ca="1" si="191"/>
        <v/>
      </c>
      <c r="AR58" s="305" t="str">
        <f t="shared" ca="1" si="174"/>
        <v/>
      </c>
      <c r="AS58" s="306" t="str">
        <f t="shared" ca="1" si="175"/>
        <v/>
      </c>
      <c r="AT58" s="307" t="str">
        <f t="shared" ca="1" si="176"/>
        <v/>
      </c>
      <c r="AU58" s="304" t="str">
        <f t="shared" ca="1" si="192"/>
        <v/>
      </c>
      <c r="AV58" s="305" t="str">
        <f t="shared" ca="1" si="177"/>
        <v/>
      </c>
      <c r="AW58" s="306" t="str">
        <f t="shared" ca="1" si="178"/>
        <v/>
      </c>
      <c r="AX58" s="307" t="str">
        <f t="shared" ca="1" si="179"/>
        <v/>
      </c>
      <c r="AY58" s="304" t="str">
        <f t="shared" ca="1" si="193"/>
        <v/>
      </c>
      <c r="AZ58" s="305" t="str">
        <f t="shared" ca="1" si="180"/>
        <v/>
      </c>
      <c r="BA58" s="306" t="str">
        <f t="shared" ca="1" si="181"/>
        <v/>
      </c>
      <c r="BB58" s="307" t="str">
        <f t="shared" ca="1" si="182"/>
        <v/>
      </c>
      <c r="BC58" s="304" t="str">
        <f t="shared" ca="1" si="194"/>
        <v/>
      </c>
      <c r="BD58" s="305" t="str">
        <f t="shared" ca="1" si="183"/>
        <v/>
      </c>
      <c r="BE58" s="306" t="str">
        <f t="shared" ca="1" si="184"/>
        <v/>
      </c>
      <c r="BF58" s="307" t="str">
        <f t="shared" ca="1" si="185"/>
        <v/>
      </c>
      <c r="BG58" s="304" t="str">
        <f t="shared" ca="1" si="195"/>
        <v/>
      </c>
      <c r="BH58" s="305" t="str">
        <f t="shared" ca="1" si="186"/>
        <v/>
      </c>
      <c r="BI58" s="306" t="str">
        <f t="shared" ca="1" si="187"/>
        <v/>
      </c>
      <c r="BJ58" s="307" t="str">
        <f t="shared" ca="1" si="188"/>
        <v/>
      </c>
      <c r="BL58" s="412" t="str">
        <f ca="1">IF(OR(BM58="",BM58=0),"",MAX(BL$5:BL57)+1)</f>
        <v/>
      </c>
      <c r="BM58" s="316" t="str">
        <f ca="1">IFERROR(INDEX($AJ$6:$AJ$17, ROWS(BM$4:$BM56)), IFERROR(INDEX($AN$6:$AN$17, ROWS(BM$4:$BM56)-ROWS($AJ$6:$AJ$17)), IFERROR(INDEX($AR$6:$AR$17, ROWS(BM$4:$BM56)-ROWS($AJ$6:$AJ$17)-ROWS($AN$6:$AN$17)),IFERROR(INDEX($AV$6:$AV$17, ROWS(BM$4:$BM56)-ROWS($AJ$6:$AJ$17)-ROWS($AN$6:$AN$17)-ROWS($AR$6:$AR$17)),IFERROR(INDEX($AZ$6:$AZ$17, ROWS(BM$4:$BM56)-ROWS($AJ$6:$AJ$17)-ROWS($AN$6:$AN$17)-ROWS($AR$6:$AR$17)-ROWS($AV$6:$AV$17)),IFERROR(INDEX($BD$6:$BD$17, ROWS(BM$4:$BM56)-ROWS($AJ$6:$AJ$17)-ROWS($AN$6:$AN$17)-ROWS($AR$6:$AR$17)-ROWS($AV$6:$AV$17)-ROWS($AZ$6:$AZ$17)),IFERROR(INDEX($BH$6:$BH$17, ROWS(BM$4:$BM56)-ROWS($AJ$6:$AJ$17)-ROWS($AN$6:$AN$17)-ROWS($AR$6:$AR$17)-ROWS($AV$6:$AV$17)-ROWS($AZ$6:$AZ$17)-ROWS($BD$6:$BD$17)), "")))))))</f>
        <v/>
      </c>
      <c r="BN58" s="316" t="str">
        <f t="shared" ca="1" si="35"/>
        <v/>
      </c>
      <c r="BO58" s="316" t="str">
        <f ca="1">IF(OR(BP58="",BP58=0),"",MAX(BO$5:BO57)+1)</f>
        <v/>
      </c>
      <c r="BP58" s="316" t="str">
        <f ca="1">IFERROR(INDEX($AK$6:$AK$17, ROWS($BP$4:BP56)), IFERROR(INDEX($AO$6:$AO$17, ROWS($BP$4:BP56)-ROWS($AK$6:$AK$17)), IFERROR(INDEX($AS$6:$AS$17, ROWS($BP$4:BP56)-ROWS($AK$6:$AK$17)-ROWS($AO$6:$AO$17)),IFERROR(INDEX($AW$6:$AW$17, ROWS($BP$4:BP56)-ROWS($AK$6:$AK$17)-ROWS($AO$6:$AO$17)-ROWS($AS$6:$AS$17)),IFERROR(INDEX($BA$6:$BA$17, ROWS($BP$4:BP56)-ROWS($AK$6:$AK$17)-ROWS($AO$6:$AO$17)-ROWS($AS$6:$AS$17)-ROWS($AW$6:$AW$17)),IFERROR(INDEX($BE$6:$BE$17, ROWS($BP$4:BP56)-ROWS($AK$6:$AK$17)-ROWS($AO$6:$AO$17)-ROWS($AS$6:$AS$17)-ROWS($AW$6:$AW$17)-ROWS($BA$6:$BA$17)),IFERROR(INDEX($BI$6:$BI$17, ROWS($BP$4:BP56)-ROWS($AK$6:$AK$17)-ROWS($AO$6:$AO$17)-ROWS($AS$6:$AS$17)-ROWS($AW$6:$AW$17)-ROWS($BA$6:$BA$17)-ROWS($BE$6:$BE$17)), "")))))))</f>
        <v/>
      </c>
      <c r="BQ58" s="316" t="str">
        <f t="shared" ca="1" si="36"/>
        <v/>
      </c>
      <c r="BR58" s="413" t="str">
        <f t="shared" ca="1" si="37"/>
        <v/>
      </c>
      <c r="BS58" s="412" t="str">
        <f ca="1">IF(OR(BT58="",BT58=0),"",MAX(BS$5:BS57)+1)</f>
        <v/>
      </c>
      <c r="BT58" s="316" t="str">
        <f ca="1">IFERROR(INDEX($AJ$22:$AJ$33, ROWS($BT$4:BT56)), IFERROR(INDEX($AN$22:$AN$33, ROWS($BT$4:BT56)-ROWS($AJ$22:$AJ$33)), IFERROR(INDEX($AR$22:$AR$33, ROWS($BT$4:BT56)-ROWS($AJ$22:$AJ$33)-ROWS($AN$22:$AN$33)),IFERROR(INDEX($AV$22:$AV$33, ROWS($BT$4:BT56)-ROWS($AJ$22:$AJ$33)-ROWS($AN$22:$AN$33)-ROWS($AR$22:$AR$33)),IFERROR(INDEX($AZ$22:$AZ$33, ROWS($BT$4:BT56)-ROWS($AJ$22:$AJ$33)-ROWS($AN$22:$AN$33)-ROWS($AR$22:$AR$33)-ROWS($AV$22:$AV$33)),IFERROR(INDEX($BD$22:$BD$33, ROWS($BT$4:BT56)-ROWS($AJ$22:$AJ$33)-ROWS($AN$22:$AN$33)-ROWS($AR$22:$AR$33)-ROWS($AV$22:$AV$33)-ROWS($AZ$22:$AZ$33)),IFERROR(INDEX($BH$22:$BH$33, ROWS($BT$4:BT56)-ROWS($AJ$22:$AJ$33)-ROWS($AN$22:$AN$33)-ROWS($AR$22:$AR$33)-ROWS($AV$22:$AV$33)-ROWS($AZ$22:$AZ$33)-ROWS($BD$22:$BD$33)), "")))))))</f>
        <v/>
      </c>
      <c r="BU58" s="316" t="str">
        <f t="shared" ca="1" si="38"/>
        <v/>
      </c>
      <c r="BV58" s="316" t="str">
        <f ca="1">IF(OR(BW58="",BW58=0),"",MAX(BV$5:BV57)+1)</f>
        <v/>
      </c>
      <c r="BW58" s="316" t="str">
        <f ca="1">IFERROR(INDEX($AK$22:$AK$33, ROWS($BW$4:BW56)), IFERROR(INDEX($AO$22:$AO$33, ROWS($BW$4:BW56)-ROWS($AK$22:$AK$33)), IFERROR(INDEX($AS$22:$AS$33, ROWS($BW$4:BW56)-ROWS($AK$22:$AK$33)-ROWS($AO$22:$AO$33)),IFERROR(INDEX($AW$22:$AW$33, ROWS($BW$4:BW56)-ROWS($AK$22:$AK$33)-ROWS($AO$22:$AO$33)-ROWS($AS$22:$AS$33)),IFERROR(INDEX($BA$22:$BA$33, ROWS($BW$4:BW56)-ROWS($AK$22:$AK$33)-ROWS($AO$22:$AO$33)-ROWS($AS$22:$AS$33)-ROWS($AW$22:$AW$33)),IFERROR(INDEX($BE$22:$BE$33, ROWS($BW$4:BW56)-ROWS($AK$22:$AK$33)-ROWS($AO$22:$AO$33)-ROWS($AS$22:$AS$33)-ROWS($AW$22:$AW$33)-ROWS($BA$22:$BA$33)),IFERROR(INDEX($BI$22:$BI$33, ROWS($BW$4:BW56)-ROWS($AK$22:$AK$33)-ROWS($AO$22:$AO$33)-ROWS($AS$22:$AS$33)-ROWS($AW$22:$AW$33)-ROWS($BA$22:$BA$33)-ROWS($BE$22:$BE$33)), "")))))))</f>
        <v/>
      </c>
      <c r="BX58" s="316" t="str">
        <f t="shared" ca="1" si="39"/>
        <v/>
      </c>
      <c r="BY58" s="413" t="str">
        <f t="shared" ca="1" si="40"/>
        <v/>
      </c>
      <c r="BZ58" s="412" t="str">
        <f ca="1">IF(OR(CA58="",CA58=0),"",MAX(BZ$5:BZ57)+1)</f>
        <v/>
      </c>
      <c r="CA58" s="316" t="str">
        <f ca="1">IFERROR(INDEX($AJ$38:$AJ$49, ROWS($CA$4:CA56)), IFERROR(INDEX($AN$38:$AN$49, ROWS($CA$4:CA56)-ROWS($AJ$38:$AJ$49)), IFERROR(INDEX($AR$38:$AR$49, ROWS($CA$4:CA56)-ROWS($AJ$38:$AJ$49)-ROWS($AN$38:$AN$49)),IFERROR(INDEX($AV$38:$AV$49, ROWS($CA$4:CA56)-ROWS($AJ$38:$AJ$49)-ROWS($AN$38:$AN$49)-ROWS($AR$38:$AR$49)),IFERROR(INDEX($AZ$38:$AZ$49, ROWS($CA$4:CA56)-ROWS($AJ$38:$AJ$49)-ROWS($AN$38:$AN$49)-ROWS($AR$38:$AR$49)-ROWS($AV$38:$AV$49)),IFERROR(INDEX($BD$38:$BD$49, ROWS($CA$4:CA56)-ROWS($AJ$38:$AJ$49)-ROWS($AN$38:$AN$49)-ROWS($AR$38:$AR$49)-ROWS($AV$38:$AV$49)-ROWS($AZ$38:$AZ$49)),IFERROR(INDEX($BH$38:$BH$49, ROWS($CA$4:CA56)-ROWS($AJ$38:$AJ$49)-ROWS($AN$38:$AN$49)-ROWS($AR$38:$AR$49)-ROWS($AV$38:$AV$49)-ROWS($AZ$38:$AZ$49)-ROWS($BD$38:$BD$49)), "")))))))</f>
        <v/>
      </c>
      <c r="CB58" s="316" t="str">
        <f t="shared" ca="1" si="41"/>
        <v/>
      </c>
      <c r="CC58" s="316" t="str">
        <f ca="1">IF(OR(CD58="",CD58=0),"",MAX(CC$5:CC57)+1)</f>
        <v/>
      </c>
      <c r="CD58" s="316" t="str">
        <f ca="1">IFERROR(INDEX($AK$38:$AK$49, ROWS($CD$4:CD56)), IFERROR(INDEX($AO$38:$AO$49, ROWS($CD$4:CD56)-ROWS($AK$38:$AK$49)), IFERROR(INDEX($AS$38:$AS$49, ROWS($CD$4:CD56)-ROWS($AK$38:$AK$49)-ROWS($AO$38:$AO$49)),IFERROR(INDEX($AW$38:$AW$49, ROWS($CD$4:CD56)-ROWS($AK$38:$AK$49)-ROWS($AO$38:$AO$49)-ROWS($AS$38:$AS$49)),IFERROR(INDEX($BA$38:$BA$49, ROWS($CD$4:CD56)-ROWS($AK$38:$AK$49)-ROWS($AO$38:$AO$49)-ROWS($AS$38:$AS$49)-ROWS($AW$38:$AW$49)),IFERROR(INDEX($BE$38:$BE$49, ROWS($CD$4:CD56)-ROWS($AK$38:$AK$49)-ROWS($AO$38:$AO$49)-ROWS($AS$38:$AS$49)-ROWS($AW$38:$AW$49)-ROWS($BA$38:$BA$49)),IFERROR(INDEX($BI$38:$BI$49, ROWS($CD$4:CD56)-ROWS($AK$38:$AK$49)-ROWS($AO$38:$AO$49)-ROWS($AS$38:$AS$49)-ROWS($AW$38:$AW$49)-ROWS($BA$38:$BA$49)-ROWS($BE$38:$BE$49)), "")))))))</f>
        <v/>
      </c>
      <c r="CE58" s="316" t="str">
        <f t="shared" ca="1" si="42"/>
        <v/>
      </c>
      <c r="CF58" s="413" t="str">
        <f t="shared" ca="1" si="43"/>
        <v/>
      </c>
      <c r="CG58" s="412" t="str">
        <f ca="1">IF(OR(CH58="",CH58=0),"",MAX(CG$5:CG57)+1)</f>
        <v/>
      </c>
      <c r="CH58" s="316" t="str">
        <f ca="1">IFERROR(INDEX($AJ$54:$AJ$65, ROWS($CH$4:CH56)), IFERROR(INDEX($AN$54:$AN$65, ROWS($CH$4:CH56)-ROWS($AJ$54:$AJ$65)), IFERROR(INDEX($AR$54:$AR$65, ROWS($CH$4:CH56)-ROWS($AJ$54:$AJ$65)-ROWS($AN$54:$AN$65)),IFERROR(INDEX($AV$54:$AV$65, ROWS($CH$4:CH56)-ROWS($AJ$54:$AJ$65)-ROWS($AN$54:$AN$65)-ROWS($AR$54:$AR$65)),IFERROR(INDEX($AZ$54:$AZ$65, ROWS($CH$4:CH56)-ROWS($AJ$54:$AJ$65)-ROWS($AN$54:$AN$65)-ROWS($AR$54:$AR$65)-ROWS($AV$54:$AV$65)),IFERROR(INDEX($BD$54:$BD$65, ROWS($CH$4:CH56)-ROWS($AJ$54:$AJ$65)-ROWS($AN$54:$AN$65)-ROWS($AR$54:$AR$65)-ROWS($AV$54:$AV$65)-ROWS($AZ$54:$AZ$65)),IFERROR(INDEX($BH$54:$BH$65, ROWS($CH$4:CH56)-ROWS($AJ$54:$AJ$65)-ROWS($AN$54:$AN$65)-ROWS($AR$54:$AR$65)-ROWS($AV$54:$AV$65)-ROWS($AZ$54:$AZ$65)-ROWS($BD$54:$BD$65)), "")))))))</f>
        <v/>
      </c>
      <c r="CI58" s="316" t="str">
        <f t="shared" ca="1" si="44"/>
        <v/>
      </c>
      <c r="CJ58" s="316" t="str">
        <f ca="1">IF(OR(CK58="",CK58=0),"",MAX(CJ$5:CJ57)+1)</f>
        <v/>
      </c>
      <c r="CK58" s="316" t="str">
        <f ca="1">IFERROR(INDEX($AK$54:$AK$65, ROWS($CK$4:CK56)), IFERROR(INDEX($AO$54:$AO$65, ROWS($CK$4:CK56)-ROWS($AK$54:$AK$65)), IFERROR(INDEX($AS$54:$AS$65, ROWS($CK$4:CK56)-ROWS($AK$54:$AK$65)-ROWS($AO$54:$AO$65)),IFERROR(INDEX($AW$54:$AW$65, ROWS($CK$4:CK56)-ROWS($AK$54:$AK$65)-ROWS($AO$54:$AO$65)-ROWS($AS$54:$AS$65)),IFERROR(INDEX($BA$54:$BA$65, ROWS($CK$4:CK56)-ROWS($AK$54:$AK$65)-ROWS($AO$54:$AO$65)-ROWS($AS$54:$AS$65)-ROWS($AW$54:$AW$65)),IFERROR(INDEX($BE$54:$BE$65, ROWS($CK$4:CK56)-ROWS($AK$54:$AK$65)-ROWS($AO$54:$AO$65)-ROWS($AS$54:$AS$65)-ROWS($AW$54:$AW$65)-ROWS($BA$54:$BA$65)),IFERROR(INDEX($BI$54:$BI$65, ROWS($CK$4:CK56)-ROWS($AK$54:$AK$65)-ROWS($AO$54:$AO$65)-ROWS($AS$54:$AS$65)-ROWS($AW$54:$AW$65)-ROWS($BA$54:$BA$65)-ROWS($BE$54:$BE$65)), "")))))))</f>
        <v/>
      </c>
      <c r="CL58" s="316" t="str">
        <f t="shared" ca="1" si="45"/>
        <v/>
      </c>
      <c r="CM58" s="413" t="str">
        <f t="shared" ca="1" si="46"/>
        <v/>
      </c>
      <c r="CN58" s="412" t="str">
        <f>IF(OR(CO58="",CO58=0),"",MAX(CN$5:CN57)+1)</f>
        <v/>
      </c>
      <c r="CO58" s="316">
        <f>IFERROR(INDEX($AJ$70:$AJ$81, ROWS($CO$4:CO56)), IFERROR(INDEX($AN$70:$AN$81, ROWS($CO$4:CO56)-ROWS($AJ$70:$AJ$81)), IFERROR(INDEX($AR$70:$AR$81, ROWS($CO$4:CO56)-ROWS($AJ$70:$AJ$81)-ROWS($AN$70:$AN$81)),IFERROR(INDEX($AV$70:$AV$81, ROWS($CO$4:CO56)-ROWS($AJ$70:$AJ$81)-ROWS($AN$70:$AN$81)-ROWS($AR$70:$AR$81)),IFERROR(INDEX($AZ$70:$AZ$81, ROWS($CO$4:CO56)-ROWS($AJ$70:$AJ$81)-ROWS($AN$70:$AN$81)-ROWS($AR$70:$AR$81)-ROWS($AV$70:$AV$81)),IFERROR(INDEX($BD$70:$BD$81, ROWS($CO$4:CO56)-ROWS($AJ$70:$AJ$81)-ROWS($AN$70:$AN$81)-ROWS($AR$70:$AR$81)-ROWS($AV$70:$AV$81)-ROWS($AZ$70:$AZ$81)),IFERROR(INDEX($BH$70:$BH$81, ROWS($CO$4:CO56)-ROWS($AJ$70:$AJ$81)-ROWS($AN$70:$AN$81)-ROWS($AR$70:$AR$81)-ROWS($AV$70:$AV$81)-ROWS($AZ$70:$AZ$81)-ROWS($BD$70:$BD$81)), "")))))))</f>
        <v>0</v>
      </c>
      <c r="CP58" s="316" t="str">
        <f t="shared" ca="1" si="47"/>
        <v/>
      </c>
      <c r="CQ58" s="316" t="str">
        <f>IF(OR(CR58="",CR58=0),"",MAX(CQ$5:CQ57)+1)</f>
        <v/>
      </c>
      <c r="CR58" s="316">
        <f>IFERROR(INDEX($AK$70:$AK$81, ROWS($CR$4:CR56)), IFERROR(INDEX($AO$70:$AO$81, ROWS($CR$4:CR56)-ROWS($AK$70:$AK$81)), IFERROR(INDEX($AS$70:$AS$81, ROWS($CR$4:CR56)-ROWS($AK$70:$AK$81)-ROWS($AO$70:$AO$81)),IFERROR(INDEX($AW$70:$AW$81, ROWS($CR$4:CR56)-ROWS($AK$70:$AK$81)-ROWS($AO$70:$AO$81)-ROWS($AS$70:$AS$81)),IFERROR(INDEX($BA$70:$BA$81, ROWS($CR$4:CR56)-ROWS($AK$70:$AK$81)-ROWS($AO$70:$AO$81)-ROWS($AS$70:$AS$81)-ROWS($AW$70:$AW$81)),IFERROR(INDEX($BE$70:$BE$81, ROWS($CR$4:CR56)-ROWS($AK$70:$AK$81)-ROWS($AO$70:$AO$81)-ROWS($AS$70:$AS$81)-ROWS($AW$70:$AW$81)-ROWS($BA$70:$BA$81)),IFERROR(INDEX($BI$70:$BI$81, ROWS($CR$4:CR56)-ROWS($AK$70:$AK$81)-ROWS($AO$70:$AO$81)-ROWS($AS$70:$AS$81)-ROWS($AW$70:$AW$81)-ROWS($BA$70:$BA$81)-ROWS($BE$70:$BE$81)), "")))))))</f>
        <v>0</v>
      </c>
      <c r="CS58" s="316" t="str">
        <f t="shared" ca="1" si="48"/>
        <v/>
      </c>
      <c r="CT58" s="413" t="str">
        <f t="shared" ca="1" si="49"/>
        <v/>
      </c>
      <c r="CU58" s="412" t="str">
        <f>IF(OR(CV58="",CV58=0),"",MAX(CU$5:CU57)+1)</f>
        <v/>
      </c>
      <c r="CV58" s="316" t="str">
        <f>IFERROR(INDEX($AJ$86:$AJ$97, ROWS($CV$4:CV56)), IFERROR(INDEX($AN$86:$AN$97, ROWS($CV$4:CV56)-ROWS($AJ$86:$AJ$97)), ""))</f>
        <v/>
      </c>
      <c r="CW58" s="316" t="str">
        <f t="shared" si="50"/>
        <v/>
      </c>
      <c r="CX58" s="316" t="str">
        <f>IF(OR(CY58="",CY58=0),"",MAX(CX$5:CX57)+1)</f>
        <v/>
      </c>
      <c r="CY58" s="316" t="str">
        <f>IFERROR(INDEX($AK$86:$AK$97, ROWS($CY$4:CY56)), IFERROR(INDEX($AO$86:$AO$97, ROWS($CY$4:CY56)-ROWS($AK$86:$AK$97)), ""))</f>
        <v/>
      </c>
      <c r="CZ58" s="316" t="str">
        <f t="shared" si="51"/>
        <v/>
      </c>
      <c r="DA58" s="413" t="str">
        <f t="shared" si="52"/>
        <v/>
      </c>
      <c r="DC58" s="438" t="str">
        <f ca="1">IF(OR(DD58="",DD58=0),"",MAX(DC$45:DC57)+1)</f>
        <v/>
      </c>
      <c r="DD58" s="434" t="str">
        <f t="shared" ca="1" si="160"/>
        <v/>
      </c>
      <c r="DE58" s="413" t="str">
        <f t="shared" ca="1" si="161"/>
        <v/>
      </c>
      <c r="DF58" s="431">
        <f ca="1">IF(OR(DG58="",DG58=0),"",MAX(DF$45:DF57)+1)</f>
        <v>4</v>
      </c>
      <c r="DG58" s="412" t="str">
        <f t="shared" ca="1" si="162"/>
        <v>Paycheck 1</v>
      </c>
      <c r="DH58" s="413">
        <f t="shared" ca="1" si="163"/>
        <v>850</v>
      </c>
      <c r="DI58" s="412" t="str">
        <f t="shared" ca="1" si="164"/>
        <v/>
      </c>
      <c r="DJ58" s="413" t="str">
        <f t="shared" ca="1" si="165"/>
        <v/>
      </c>
      <c r="DK58" s="412" t="str">
        <f t="shared" ca="1" si="166"/>
        <v/>
      </c>
      <c r="DL58" s="413" t="str">
        <f t="shared" ca="1" si="167"/>
        <v/>
      </c>
      <c r="DM58" s="278"/>
      <c r="DN58" s="278"/>
      <c r="DO58" s="278"/>
      <c r="DP58" s="278"/>
      <c r="DQ58" s="278"/>
      <c r="DR58" s="278"/>
      <c r="DS58" s="278"/>
    </row>
    <row r="59" spans="15:123" ht="15" customHeight="1" x14ac:dyDescent="0.3">
      <c r="P59" s="1177"/>
      <c r="Q59" s="1178"/>
      <c r="R59" s="453"/>
      <c r="S59" s="402"/>
      <c r="U59" s="1177"/>
      <c r="V59" s="1178"/>
      <c r="W59" s="453"/>
      <c r="X59" s="402"/>
      <c r="AB59" s="1170" t="s">
        <v>23</v>
      </c>
      <c r="AC59" s="1171"/>
      <c r="AD59" s="1171"/>
      <c r="AE59" s="1171"/>
      <c r="AF59" s="1172"/>
      <c r="AI59" s="304" t="str">
        <f t="shared" ca="1" si="189"/>
        <v/>
      </c>
      <c r="AJ59" s="305" t="str">
        <f t="shared" ca="1" si="168"/>
        <v/>
      </c>
      <c r="AK59" s="306" t="str">
        <f t="shared" ca="1" si="169"/>
        <v/>
      </c>
      <c r="AL59" s="307" t="str">
        <f t="shared" ca="1" si="170"/>
        <v/>
      </c>
      <c r="AM59" s="304" t="str">
        <f t="shared" ca="1" si="190"/>
        <v/>
      </c>
      <c r="AN59" s="305" t="str">
        <f t="shared" ca="1" si="171"/>
        <v/>
      </c>
      <c r="AO59" s="306" t="str">
        <f t="shared" ca="1" si="172"/>
        <v/>
      </c>
      <c r="AP59" s="307" t="str">
        <f t="shared" ca="1" si="173"/>
        <v/>
      </c>
      <c r="AQ59" s="304" t="str">
        <f t="shared" ca="1" si="191"/>
        <v/>
      </c>
      <c r="AR59" s="305" t="str">
        <f t="shared" ca="1" si="174"/>
        <v/>
      </c>
      <c r="AS59" s="306" t="str">
        <f t="shared" ca="1" si="175"/>
        <v/>
      </c>
      <c r="AT59" s="307" t="str">
        <f t="shared" ca="1" si="176"/>
        <v/>
      </c>
      <c r="AU59" s="304" t="str">
        <f t="shared" ca="1" si="192"/>
        <v/>
      </c>
      <c r="AV59" s="305" t="str">
        <f t="shared" ca="1" si="177"/>
        <v/>
      </c>
      <c r="AW59" s="306" t="str">
        <f t="shared" ca="1" si="178"/>
        <v/>
      </c>
      <c r="AX59" s="307" t="str">
        <f t="shared" ca="1" si="179"/>
        <v/>
      </c>
      <c r="AY59" s="304" t="str">
        <f t="shared" ca="1" si="193"/>
        <v/>
      </c>
      <c r="AZ59" s="305" t="str">
        <f t="shared" ca="1" si="180"/>
        <v/>
      </c>
      <c r="BA59" s="306" t="str">
        <f t="shared" ca="1" si="181"/>
        <v/>
      </c>
      <c r="BB59" s="307" t="str">
        <f t="shared" ca="1" si="182"/>
        <v/>
      </c>
      <c r="BC59" s="304" t="str">
        <f t="shared" ca="1" si="194"/>
        <v/>
      </c>
      <c r="BD59" s="305" t="str">
        <f t="shared" ca="1" si="183"/>
        <v/>
      </c>
      <c r="BE59" s="306" t="str">
        <f t="shared" ca="1" si="184"/>
        <v/>
      </c>
      <c r="BF59" s="307" t="str">
        <f t="shared" ca="1" si="185"/>
        <v/>
      </c>
      <c r="BG59" s="304" t="str">
        <f t="shared" ca="1" si="195"/>
        <v/>
      </c>
      <c r="BH59" s="305" t="str">
        <f t="shared" ca="1" si="186"/>
        <v/>
      </c>
      <c r="BI59" s="306" t="str">
        <f t="shared" ca="1" si="187"/>
        <v/>
      </c>
      <c r="BJ59" s="307" t="str">
        <f t="shared" ca="1" si="188"/>
        <v/>
      </c>
      <c r="BL59" s="412" t="str">
        <f ca="1">IF(OR(BM59="",BM59=0),"",MAX(BL$5:BL58)+1)</f>
        <v/>
      </c>
      <c r="BM59" s="316" t="str">
        <f ca="1">IFERROR(INDEX($AJ$6:$AJ$17, ROWS(BM$4:$BM57)), IFERROR(INDEX($AN$6:$AN$17, ROWS(BM$4:$BM57)-ROWS($AJ$6:$AJ$17)), IFERROR(INDEX($AR$6:$AR$17, ROWS(BM$4:$BM57)-ROWS($AJ$6:$AJ$17)-ROWS($AN$6:$AN$17)),IFERROR(INDEX($AV$6:$AV$17, ROWS(BM$4:$BM57)-ROWS($AJ$6:$AJ$17)-ROWS($AN$6:$AN$17)-ROWS($AR$6:$AR$17)),IFERROR(INDEX($AZ$6:$AZ$17, ROWS(BM$4:$BM57)-ROWS($AJ$6:$AJ$17)-ROWS($AN$6:$AN$17)-ROWS($AR$6:$AR$17)-ROWS($AV$6:$AV$17)),IFERROR(INDEX($BD$6:$BD$17, ROWS(BM$4:$BM57)-ROWS($AJ$6:$AJ$17)-ROWS($AN$6:$AN$17)-ROWS($AR$6:$AR$17)-ROWS($AV$6:$AV$17)-ROWS($AZ$6:$AZ$17)),IFERROR(INDEX($BH$6:$BH$17, ROWS(BM$4:$BM57)-ROWS($AJ$6:$AJ$17)-ROWS($AN$6:$AN$17)-ROWS($AR$6:$AR$17)-ROWS($AV$6:$AV$17)-ROWS($AZ$6:$AZ$17)-ROWS($BD$6:$BD$17)), "")))))))</f>
        <v/>
      </c>
      <c r="BN59" s="316" t="str">
        <f t="shared" ca="1" si="35"/>
        <v/>
      </c>
      <c r="BO59" s="316" t="str">
        <f ca="1">IF(OR(BP59="",BP59=0),"",MAX(BO$5:BO58)+1)</f>
        <v/>
      </c>
      <c r="BP59" s="316" t="str">
        <f ca="1">IFERROR(INDEX($AK$6:$AK$17, ROWS($BP$4:BP57)), IFERROR(INDEX($AO$6:$AO$17, ROWS($BP$4:BP57)-ROWS($AK$6:$AK$17)), IFERROR(INDEX($AS$6:$AS$17, ROWS($BP$4:BP57)-ROWS($AK$6:$AK$17)-ROWS($AO$6:$AO$17)),IFERROR(INDEX($AW$6:$AW$17, ROWS($BP$4:BP57)-ROWS($AK$6:$AK$17)-ROWS($AO$6:$AO$17)-ROWS($AS$6:$AS$17)),IFERROR(INDEX($BA$6:$BA$17, ROWS($BP$4:BP57)-ROWS($AK$6:$AK$17)-ROWS($AO$6:$AO$17)-ROWS($AS$6:$AS$17)-ROWS($AW$6:$AW$17)),IFERROR(INDEX($BE$6:$BE$17, ROWS($BP$4:BP57)-ROWS($AK$6:$AK$17)-ROWS($AO$6:$AO$17)-ROWS($AS$6:$AS$17)-ROWS($AW$6:$AW$17)-ROWS($BA$6:$BA$17)),IFERROR(INDEX($BI$6:$BI$17, ROWS($BP$4:BP57)-ROWS($AK$6:$AK$17)-ROWS($AO$6:$AO$17)-ROWS($AS$6:$AS$17)-ROWS($AW$6:$AW$17)-ROWS($BA$6:$BA$17)-ROWS($BE$6:$BE$17)), "")))))))</f>
        <v/>
      </c>
      <c r="BQ59" s="316" t="str">
        <f t="shared" ca="1" si="36"/>
        <v/>
      </c>
      <c r="BR59" s="413" t="str">
        <f t="shared" ca="1" si="37"/>
        <v/>
      </c>
      <c r="BS59" s="412" t="str">
        <f ca="1">IF(OR(BT59="",BT59=0),"",MAX(BS$5:BS58)+1)</f>
        <v/>
      </c>
      <c r="BT59" s="316" t="str">
        <f ca="1">IFERROR(INDEX($AJ$22:$AJ$33, ROWS($BT$4:BT57)), IFERROR(INDEX($AN$22:$AN$33, ROWS($BT$4:BT57)-ROWS($AJ$22:$AJ$33)), IFERROR(INDEX($AR$22:$AR$33, ROWS($BT$4:BT57)-ROWS($AJ$22:$AJ$33)-ROWS($AN$22:$AN$33)),IFERROR(INDEX($AV$22:$AV$33, ROWS($BT$4:BT57)-ROWS($AJ$22:$AJ$33)-ROWS($AN$22:$AN$33)-ROWS($AR$22:$AR$33)),IFERROR(INDEX($AZ$22:$AZ$33, ROWS($BT$4:BT57)-ROWS($AJ$22:$AJ$33)-ROWS($AN$22:$AN$33)-ROWS($AR$22:$AR$33)-ROWS($AV$22:$AV$33)),IFERROR(INDEX($BD$22:$BD$33, ROWS($BT$4:BT57)-ROWS($AJ$22:$AJ$33)-ROWS($AN$22:$AN$33)-ROWS($AR$22:$AR$33)-ROWS($AV$22:$AV$33)-ROWS($AZ$22:$AZ$33)),IFERROR(INDEX($BH$22:$BH$33, ROWS($BT$4:BT57)-ROWS($AJ$22:$AJ$33)-ROWS($AN$22:$AN$33)-ROWS($AR$22:$AR$33)-ROWS($AV$22:$AV$33)-ROWS($AZ$22:$AZ$33)-ROWS($BD$22:$BD$33)), "")))))))</f>
        <v/>
      </c>
      <c r="BU59" s="316" t="str">
        <f t="shared" ca="1" si="38"/>
        <v/>
      </c>
      <c r="BV59" s="316" t="str">
        <f ca="1">IF(OR(BW59="",BW59=0),"",MAX(BV$5:BV58)+1)</f>
        <v/>
      </c>
      <c r="BW59" s="316" t="str">
        <f ca="1">IFERROR(INDEX($AK$22:$AK$33, ROWS($BW$4:BW57)), IFERROR(INDEX($AO$22:$AO$33, ROWS($BW$4:BW57)-ROWS($AK$22:$AK$33)), IFERROR(INDEX($AS$22:$AS$33, ROWS($BW$4:BW57)-ROWS($AK$22:$AK$33)-ROWS($AO$22:$AO$33)),IFERROR(INDEX($AW$22:$AW$33, ROWS($BW$4:BW57)-ROWS($AK$22:$AK$33)-ROWS($AO$22:$AO$33)-ROWS($AS$22:$AS$33)),IFERROR(INDEX($BA$22:$BA$33, ROWS($BW$4:BW57)-ROWS($AK$22:$AK$33)-ROWS($AO$22:$AO$33)-ROWS($AS$22:$AS$33)-ROWS($AW$22:$AW$33)),IFERROR(INDEX($BE$22:$BE$33, ROWS($BW$4:BW57)-ROWS($AK$22:$AK$33)-ROWS($AO$22:$AO$33)-ROWS($AS$22:$AS$33)-ROWS($AW$22:$AW$33)-ROWS($BA$22:$BA$33)),IFERROR(INDEX($BI$22:$BI$33, ROWS($BW$4:BW57)-ROWS($AK$22:$AK$33)-ROWS($AO$22:$AO$33)-ROWS($AS$22:$AS$33)-ROWS($AW$22:$AW$33)-ROWS($BA$22:$BA$33)-ROWS($BE$22:$BE$33)), "")))))))</f>
        <v/>
      </c>
      <c r="BX59" s="316" t="str">
        <f t="shared" ca="1" si="39"/>
        <v/>
      </c>
      <c r="BY59" s="413" t="str">
        <f t="shared" ca="1" si="40"/>
        <v/>
      </c>
      <c r="BZ59" s="412" t="str">
        <f ca="1">IF(OR(CA59="",CA59=0),"",MAX(BZ$5:BZ58)+1)</f>
        <v/>
      </c>
      <c r="CA59" s="316" t="str">
        <f ca="1">IFERROR(INDEX($AJ$38:$AJ$49, ROWS($CA$4:CA57)), IFERROR(INDEX($AN$38:$AN$49, ROWS($CA$4:CA57)-ROWS($AJ$38:$AJ$49)), IFERROR(INDEX($AR$38:$AR$49, ROWS($CA$4:CA57)-ROWS($AJ$38:$AJ$49)-ROWS($AN$38:$AN$49)),IFERROR(INDEX($AV$38:$AV$49, ROWS($CA$4:CA57)-ROWS($AJ$38:$AJ$49)-ROWS($AN$38:$AN$49)-ROWS($AR$38:$AR$49)),IFERROR(INDEX($AZ$38:$AZ$49, ROWS($CA$4:CA57)-ROWS($AJ$38:$AJ$49)-ROWS($AN$38:$AN$49)-ROWS($AR$38:$AR$49)-ROWS($AV$38:$AV$49)),IFERROR(INDEX($BD$38:$BD$49, ROWS($CA$4:CA57)-ROWS($AJ$38:$AJ$49)-ROWS($AN$38:$AN$49)-ROWS($AR$38:$AR$49)-ROWS($AV$38:$AV$49)-ROWS($AZ$38:$AZ$49)),IFERROR(INDEX($BH$38:$BH$49, ROWS($CA$4:CA57)-ROWS($AJ$38:$AJ$49)-ROWS($AN$38:$AN$49)-ROWS($AR$38:$AR$49)-ROWS($AV$38:$AV$49)-ROWS($AZ$38:$AZ$49)-ROWS($BD$38:$BD$49)), "")))))))</f>
        <v/>
      </c>
      <c r="CB59" s="316" t="str">
        <f t="shared" ca="1" si="41"/>
        <v/>
      </c>
      <c r="CC59" s="316" t="str">
        <f ca="1">IF(OR(CD59="",CD59=0),"",MAX(CC$5:CC58)+1)</f>
        <v/>
      </c>
      <c r="CD59" s="316" t="str">
        <f ca="1">IFERROR(INDEX($AK$38:$AK$49, ROWS($CD$4:CD57)), IFERROR(INDEX($AO$38:$AO$49, ROWS($CD$4:CD57)-ROWS($AK$38:$AK$49)), IFERROR(INDEX($AS$38:$AS$49, ROWS($CD$4:CD57)-ROWS($AK$38:$AK$49)-ROWS($AO$38:$AO$49)),IFERROR(INDEX($AW$38:$AW$49, ROWS($CD$4:CD57)-ROWS($AK$38:$AK$49)-ROWS($AO$38:$AO$49)-ROWS($AS$38:$AS$49)),IFERROR(INDEX($BA$38:$BA$49, ROWS($CD$4:CD57)-ROWS($AK$38:$AK$49)-ROWS($AO$38:$AO$49)-ROWS($AS$38:$AS$49)-ROWS($AW$38:$AW$49)),IFERROR(INDEX($BE$38:$BE$49, ROWS($CD$4:CD57)-ROWS($AK$38:$AK$49)-ROWS($AO$38:$AO$49)-ROWS($AS$38:$AS$49)-ROWS($AW$38:$AW$49)-ROWS($BA$38:$BA$49)),IFERROR(INDEX($BI$38:$BI$49, ROWS($CD$4:CD57)-ROWS($AK$38:$AK$49)-ROWS($AO$38:$AO$49)-ROWS($AS$38:$AS$49)-ROWS($AW$38:$AW$49)-ROWS($BA$38:$BA$49)-ROWS($BE$38:$BE$49)), "")))))))</f>
        <v/>
      </c>
      <c r="CE59" s="316" t="str">
        <f t="shared" ca="1" si="42"/>
        <v/>
      </c>
      <c r="CF59" s="413" t="str">
        <f t="shared" ca="1" si="43"/>
        <v/>
      </c>
      <c r="CG59" s="412" t="str">
        <f ca="1">IF(OR(CH59="",CH59=0),"",MAX(CG$5:CG58)+1)</f>
        <v/>
      </c>
      <c r="CH59" s="316" t="str">
        <f ca="1">IFERROR(INDEX($AJ$54:$AJ$65, ROWS($CH$4:CH57)), IFERROR(INDEX($AN$54:$AN$65, ROWS($CH$4:CH57)-ROWS($AJ$54:$AJ$65)), IFERROR(INDEX($AR$54:$AR$65, ROWS($CH$4:CH57)-ROWS($AJ$54:$AJ$65)-ROWS($AN$54:$AN$65)),IFERROR(INDEX($AV$54:$AV$65, ROWS($CH$4:CH57)-ROWS($AJ$54:$AJ$65)-ROWS($AN$54:$AN$65)-ROWS($AR$54:$AR$65)),IFERROR(INDEX($AZ$54:$AZ$65, ROWS($CH$4:CH57)-ROWS($AJ$54:$AJ$65)-ROWS($AN$54:$AN$65)-ROWS($AR$54:$AR$65)-ROWS($AV$54:$AV$65)),IFERROR(INDEX($BD$54:$BD$65, ROWS($CH$4:CH57)-ROWS($AJ$54:$AJ$65)-ROWS($AN$54:$AN$65)-ROWS($AR$54:$AR$65)-ROWS($AV$54:$AV$65)-ROWS($AZ$54:$AZ$65)),IFERROR(INDEX($BH$54:$BH$65, ROWS($CH$4:CH57)-ROWS($AJ$54:$AJ$65)-ROWS($AN$54:$AN$65)-ROWS($AR$54:$AR$65)-ROWS($AV$54:$AV$65)-ROWS($AZ$54:$AZ$65)-ROWS($BD$54:$BD$65)), "")))))))</f>
        <v/>
      </c>
      <c r="CI59" s="316" t="str">
        <f t="shared" ca="1" si="44"/>
        <v/>
      </c>
      <c r="CJ59" s="316" t="str">
        <f ca="1">IF(OR(CK59="",CK59=0),"",MAX(CJ$5:CJ58)+1)</f>
        <v/>
      </c>
      <c r="CK59" s="316" t="str">
        <f ca="1">IFERROR(INDEX($AK$54:$AK$65, ROWS($CK$4:CK57)), IFERROR(INDEX($AO$54:$AO$65, ROWS($CK$4:CK57)-ROWS($AK$54:$AK$65)), IFERROR(INDEX($AS$54:$AS$65, ROWS($CK$4:CK57)-ROWS($AK$54:$AK$65)-ROWS($AO$54:$AO$65)),IFERROR(INDEX($AW$54:$AW$65, ROWS($CK$4:CK57)-ROWS($AK$54:$AK$65)-ROWS($AO$54:$AO$65)-ROWS($AS$54:$AS$65)),IFERROR(INDEX($BA$54:$BA$65, ROWS($CK$4:CK57)-ROWS($AK$54:$AK$65)-ROWS($AO$54:$AO$65)-ROWS($AS$54:$AS$65)-ROWS($AW$54:$AW$65)),IFERROR(INDEX($BE$54:$BE$65, ROWS($CK$4:CK57)-ROWS($AK$54:$AK$65)-ROWS($AO$54:$AO$65)-ROWS($AS$54:$AS$65)-ROWS($AW$54:$AW$65)-ROWS($BA$54:$BA$65)),IFERROR(INDEX($BI$54:$BI$65, ROWS($CK$4:CK57)-ROWS($AK$54:$AK$65)-ROWS($AO$54:$AO$65)-ROWS($AS$54:$AS$65)-ROWS($AW$54:$AW$65)-ROWS($BA$54:$BA$65)-ROWS($BE$54:$BE$65)), "")))))))</f>
        <v/>
      </c>
      <c r="CL59" s="316" t="str">
        <f t="shared" ca="1" si="45"/>
        <v/>
      </c>
      <c r="CM59" s="413" t="str">
        <f t="shared" ca="1" si="46"/>
        <v/>
      </c>
      <c r="CN59" s="412" t="str">
        <f>IF(OR(CO59="",CO59=0),"",MAX(CN$5:CN58)+1)</f>
        <v/>
      </c>
      <c r="CO59" s="316">
        <f>IFERROR(INDEX($AJ$70:$AJ$81, ROWS($CO$4:CO57)), IFERROR(INDEX($AN$70:$AN$81, ROWS($CO$4:CO57)-ROWS($AJ$70:$AJ$81)), IFERROR(INDEX($AR$70:$AR$81, ROWS($CO$4:CO57)-ROWS($AJ$70:$AJ$81)-ROWS($AN$70:$AN$81)),IFERROR(INDEX($AV$70:$AV$81, ROWS($CO$4:CO57)-ROWS($AJ$70:$AJ$81)-ROWS($AN$70:$AN$81)-ROWS($AR$70:$AR$81)),IFERROR(INDEX($AZ$70:$AZ$81, ROWS($CO$4:CO57)-ROWS($AJ$70:$AJ$81)-ROWS($AN$70:$AN$81)-ROWS($AR$70:$AR$81)-ROWS($AV$70:$AV$81)),IFERROR(INDEX($BD$70:$BD$81, ROWS($CO$4:CO57)-ROWS($AJ$70:$AJ$81)-ROWS($AN$70:$AN$81)-ROWS($AR$70:$AR$81)-ROWS($AV$70:$AV$81)-ROWS($AZ$70:$AZ$81)),IFERROR(INDEX($BH$70:$BH$81, ROWS($CO$4:CO57)-ROWS($AJ$70:$AJ$81)-ROWS($AN$70:$AN$81)-ROWS($AR$70:$AR$81)-ROWS($AV$70:$AV$81)-ROWS($AZ$70:$AZ$81)-ROWS($BD$70:$BD$81)), "")))))))</f>
        <v>0</v>
      </c>
      <c r="CP59" s="316" t="str">
        <f t="shared" ca="1" si="47"/>
        <v/>
      </c>
      <c r="CQ59" s="316" t="str">
        <f>IF(OR(CR59="",CR59=0),"",MAX(CQ$5:CQ58)+1)</f>
        <v/>
      </c>
      <c r="CR59" s="316">
        <f>IFERROR(INDEX($AK$70:$AK$81, ROWS($CR$4:CR57)), IFERROR(INDEX($AO$70:$AO$81, ROWS($CR$4:CR57)-ROWS($AK$70:$AK$81)), IFERROR(INDEX($AS$70:$AS$81, ROWS($CR$4:CR57)-ROWS($AK$70:$AK$81)-ROWS($AO$70:$AO$81)),IFERROR(INDEX($AW$70:$AW$81, ROWS($CR$4:CR57)-ROWS($AK$70:$AK$81)-ROWS($AO$70:$AO$81)-ROWS($AS$70:$AS$81)),IFERROR(INDEX($BA$70:$BA$81, ROWS($CR$4:CR57)-ROWS($AK$70:$AK$81)-ROWS($AO$70:$AO$81)-ROWS($AS$70:$AS$81)-ROWS($AW$70:$AW$81)),IFERROR(INDEX($BE$70:$BE$81, ROWS($CR$4:CR57)-ROWS($AK$70:$AK$81)-ROWS($AO$70:$AO$81)-ROWS($AS$70:$AS$81)-ROWS($AW$70:$AW$81)-ROWS($BA$70:$BA$81)),IFERROR(INDEX($BI$70:$BI$81, ROWS($CR$4:CR57)-ROWS($AK$70:$AK$81)-ROWS($AO$70:$AO$81)-ROWS($AS$70:$AS$81)-ROWS($AW$70:$AW$81)-ROWS($BA$70:$BA$81)-ROWS($BE$70:$BE$81)), "")))))))</f>
        <v>0</v>
      </c>
      <c r="CS59" s="316" t="str">
        <f t="shared" ca="1" si="48"/>
        <v/>
      </c>
      <c r="CT59" s="413" t="str">
        <f t="shared" ca="1" si="49"/>
        <v/>
      </c>
      <c r="CU59" s="412" t="str">
        <f>IF(OR(CV59="",CV59=0),"",MAX(CU$5:CU58)+1)</f>
        <v/>
      </c>
      <c r="CV59" s="316" t="str">
        <f>IFERROR(INDEX($AJ$86:$AJ$97, ROWS($CV$4:CV57)), IFERROR(INDEX($AN$86:$AN$97, ROWS($CV$4:CV57)-ROWS($AJ$86:$AJ$97)), ""))</f>
        <v/>
      </c>
      <c r="CW59" s="316" t="str">
        <f t="shared" si="50"/>
        <v/>
      </c>
      <c r="CX59" s="316" t="str">
        <f>IF(OR(CY59="",CY59=0),"",MAX(CX$5:CX58)+1)</f>
        <v/>
      </c>
      <c r="CY59" s="316" t="str">
        <f>IFERROR(INDEX($AK$86:$AK$97, ROWS($CY$4:CY57)), IFERROR(INDEX($AO$86:$AO$97, ROWS($CY$4:CY57)-ROWS($AK$86:$AK$97)), ""))</f>
        <v/>
      </c>
      <c r="CZ59" s="316" t="str">
        <f t="shared" si="51"/>
        <v/>
      </c>
      <c r="DA59" s="413" t="str">
        <f t="shared" si="52"/>
        <v/>
      </c>
      <c r="DC59" s="438">
        <f ca="1">IF(OR(DD59="",DD59=0),"",MAX(DC$45:DC58)+1)</f>
        <v>10</v>
      </c>
      <c r="DD59" s="434" t="str">
        <f t="shared" ca="1" si="160"/>
        <v>Car 1 Gas</v>
      </c>
      <c r="DE59" s="413">
        <f t="shared" ca="1" si="161"/>
        <v>50</v>
      </c>
      <c r="DF59" s="431" t="str">
        <f ca="1">IF(OR(DG59="",DG59=0),"",MAX(DF$45:DF58)+1)</f>
        <v/>
      </c>
      <c r="DG59" s="412" t="str">
        <f t="shared" ca="1" si="162"/>
        <v/>
      </c>
      <c r="DH59" s="413" t="str">
        <f t="shared" ca="1" si="163"/>
        <v/>
      </c>
      <c r="DI59" s="412" t="str">
        <f t="shared" ca="1" si="164"/>
        <v/>
      </c>
      <c r="DJ59" s="413" t="str">
        <f t="shared" ca="1" si="165"/>
        <v/>
      </c>
      <c r="DK59" s="412" t="str">
        <f t="shared" ca="1" si="166"/>
        <v/>
      </c>
      <c r="DL59" s="413" t="str">
        <f t="shared" ca="1" si="167"/>
        <v/>
      </c>
      <c r="DM59" s="278"/>
      <c r="DN59" s="278"/>
      <c r="DO59" s="278"/>
      <c r="DP59" s="278"/>
      <c r="DQ59" s="278"/>
      <c r="DR59" s="278"/>
      <c r="DS59" s="278"/>
    </row>
    <row r="60" spans="15:123" ht="15" customHeight="1" x14ac:dyDescent="0.3">
      <c r="P60" s="1177"/>
      <c r="Q60" s="1178"/>
      <c r="R60" s="453"/>
      <c r="S60" s="402"/>
      <c r="U60" s="1177"/>
      <c r="V60" s="1178"/>
      <c r="W60" s="453"/>
      <c r="X60" s="402"/>
      <c r="AB60" s="362"/>
      <c r="AC60" s="396" t="s">
        <v>495</v>
      </c>
      <c r="AD60" s="397" t="s">
        <v>192</v>
      </c>
      <c r="AE60" s="397" t="s">
        <v>193</v>
      </c>
      <c r="AF60" s="398" t="s">
        <v>261</v>
      </c>
      <c r="AI60" s="304" t="str">
        <f t="shared" ca="1" si="189"/>
        <v/>
      </c>
      <c r="AJ60" s="305" t="str">
        <f t="shared" ca="1" si="168"/>
        <v/>
      </c>
      <c r="AK60" s="306" t="str">
        <f t="shared" ca="1" si="169"/>
        <v/>
      </c>
      <c r="AL60" s="307" t="str">
        <f t="shared" ca="1" si="170"/>
        <v/>
      </c>
      <c r="AM60" s="304" t="str">
        <f t="shared" ca="1" si="190"/>
        <v/>
      </c>
      <c r="AN60" s="305" t="str">
        <f t="shared" ca="1" si="171"/>
        <v/>
      </c>
      <c r="AO60" s="306" t="str">
        <f t="shared" ca="1" si="172"/>
        <v/>
      </c>
      <c r="AP60" s="307" t="str">
        <f t="shared" ca="1" si="173"/>
        <v/>
      </c>
      <c r="AQ60" s="304" t="str">
        <f t="shared" ca="1" si="191"/>
        <v/>
      </c>
      <c r="AR60" s="305" t="str">
        <f t="shared" ca="1" si="174"/>
        <v/>
      </c>
      <c r="AS60" s="306" t="str">
        <f t="shared" ca="1" si="175"/>
        <v/>
      </c>
      <c r="AT60" s="307" t="str">
        <f t="shared" ca="1" si="176"/>
        <v/>
      </c>
      <c r="AU60" s="304" t="str">
        <f t="shared" ca="1" si="192"/>
        <v/>
      </c>
      <c r="AV60" s="305" t="str">
        <f t="shared" ca="1" si="177"/>
        <v/>
      </c>
      <c r="AW60" s="306" t="str">
        <f t="shared" ca="1" si="178"/>
        <v/>
      </c>
      <c r="AX60" s="307" t="str">
        <f t="shared" ca="1" si="179"/>
        <v/>
      </c>
      <c r="AY60" s="304" t="str">
        <f t="shared" ca="1" si="193"/>
        <v/>
      </c>
      <c r="AZ60" s="305" t="str">
        <f t="shared" ca="1" si="180"/>
        <v/>
      </c>
      <c r="BA60" s="306" t="str">
        <f t="shared" ca="1" si="181"/>
        <v/>
      </c>
      <c r="BB60" s="307" t="str">
        <f t="shared" ca="1" si="182"/>
        <v/>
      </c>
      <c r="BC60" s="304" t="str">
        <f t="shared" ca="1" si="194"/>
        <v/>
      </c>
      <c r="BD60" s="305" t="str">
        <f t="shared" ca="1" si="183"/>
        <v/>
      </c>
      <c r="BE60" s="306" t="str">
        <f t="shared" ca="1" si="184"/>
        <v/>
      </c>
      <c r="BF60" s="307" t="str">
        <f t="shared" ca="1" si="185"/>
        <v/>
      </c>
      <c r="BG60" s="304" t="str">
        <f t="shared" ca="1" si="195"/>
        <v/>
      </c>
      <c r="BH60" s="305" t="str">
        <f t="shared" ca="1" si="186"/>
        <v/>
      </c>
      <c r="BI60" s="306" t="str">
        <f t="shared" ca="1" si="187"/>
        <v/>
      </c>
      <c r="BJ60" s="307" t="str">
        <f t="shared" ca="1" si="188"/>
        <v/>
      </c>
      <c r="BL60" s="412" t="str">
        <f ca="1">IF(OR(BM60="",BM60=0),"",MAX(BL$5:BL59)+1)</f>
        <v/>
      </c>
      <c r="BM60" s="316" t="str">
        <f ca="1">IFERROR(INDEX($AJ$6:$AJ$17, ROWS(BM$4:$BM58)), IFERROR(INDEX($AN$6:$AN$17, ROWS(BM$4:$BM58)-ROWS($AJ$6:$AJ$17)), IFERROR(INDEX($AR$6:$AR$17, ROWS(BM$4:$BM58)-ROWS($AJ$6:$AJ$17)-ROWS($AN$6:$AN$17)),IFERROR(INDEX($AV$6:$AV$17, ROWS(BM$4:$BM58)-ROWS($AJ$6:$AJ$17)-ROWS($AN$6:$AN$17)-ROWS($AR$6:$AR$17)),IFERROR(INDEX($AZ$6:$AZ$17, ROWS(BM$4:$BM58)-ROWS($AJ$6:$AJ$17)-ROWS($AN$6:$AN$17)-ROWS($AR$6:$AR$17)-ROWS($AV$6:$AV$17)),IFERROR(INDEX($BD$6:$BD$17, ROWS(BM$4:$BM58)-ROWS($AJ$6:$AJ$17)-ROWS($AN$6:$AN$17)-ROWS($AR$6:$AR$17)-ROWS($AV$6:$AV$17)-ROWS($AZ$6:$AZ$17)),IFERROR(INDEX($BH$6:$BH$17, ROWS(BM$4:$BM58)-ROWS($AJ$6:$AJ$17)-ROWS($AN$6:$AN$17)-ROWS($AR$6:$AR$17)-ROWS($AV$6:$AV$17)-ROWS($AZ$6:$AZ$17)-ROWS($BD$6:$BD$17)), "")))))))</f>
        <v/>
      </c>
      <c r="BN60" s="316" t="str">
        <f t="shared" ca="1" si="35"/>
        <v/>
      </c>
      <c r="BO60" s="316" t="str">
        <f ca="1">IF(OR(BP60="",BP60=0),"",MAX(BO$5:BO59)+1)</f>
        <v/>
      </c>
      <c r="BP60" s="316" t="str">
        <f ca="1">IFERROR(INDEX($AK$6:$AK$17, ROWS($BP$4:BP58)), IFERROR(INDEX($AO$6:$AO$17, ROWS($BP$4:BP58)-ROWS($AK$6:$AK$17)), IFERROR(INDEX($AS$6:$AS$17, ROWS($BP$4:BP58)-ROWS($AK$6:$AK$17)-ROWS($AO$6:$AO$17)),IFERROR(INDEX($AW$6:$AW$17, ROWS($BP$4:BP58)-ROWS($AK$6:$AK$17)-ROWS($AO$6:$AO$17)-ROWS($AS$6:$AS$17)),IFERROR(INDEX($BA$6:$BA$17, ROWS($BP$4:BP58)-ROWS($AK$6:$AK$17)-ROWS($AO$6:$AO$17)-ROWS($AS$6:$AS$17)-ROWS($AW$6:$AW$17)),IFERROR(INDEX($BE$6:$BE$17, ROWS($BP$4:BP58)-ROWS($AK$6:$AK$17)-ROWS($AO$6:$AO$17)-ROWS($AS$6:$AS$17)-ROWS($AW$6:$AW$17)-ROWS($BA$6:$BA$17)),IFERROR(INDEX($BI$6:$BI$17, ROWS($BP$4:BP58)-ROWS($AK$6:$AK$17)-ROWS($AO$6:$AO$17)-ROWS($AS$6:$AS$17)-ROWS($AW$6:$AW$17)-ROWS($BA$6:$BA$17)-ROWS($BE$6:$BE$17)), "")))))))</f>
        <v/>
      </c>
      <c r="BQ60" s="316" t="str">
        <f t="shared" ca="1" si="36"/>
        <v/>
      </c>
      <c r="BR60" s="413" t="str">
        <f t="shared" ca="1" si="37"/>
        <v/>
      </c>
      <c r="BS60" s="412" t="str">
        <f ca="1">IF(OR(BT60="",BT60=0),"",MAX(BS$5:BS59)+1)</f>
        <v/>
      </c>
      <c r="BT60" s="316" t="str">
        <f ca="1">IFERROR(INDEX($AJ$22:$AJ$33, ROWS($BT$4:BT58)), IFERROR(INDEX($AN$22:$AN$33, ROWS($BT$4:BT58)-ROWS($AJ$22:$AJ$33)), IFERROR(INDEX($AR$22:$AR$33, ROWS($BT$4:BT58)-ROWS($AJ$22:$AJ$33)-ROWS($AN$22:$AN$33)),IFERROR(INDEX($AV$22:$AV$33, ROWS($BT$4:BT58)-ROWS($AJ$22:$AJ$33)-ROWS($AN$22:$AN$33)-ROWS($AR$22:$AR$33)),IFERROR(INDEX($AZ$22:$AZ$33, ROWS($BT$4:BT58)-ROWS($AJ$22:$AJ$33)-ROWS($AN$22:$AN$33)-ROWS($AR$22:$AR$33)-ROWS($AV$22:$AV$33)),IFERROR(INDEX($BD$22:$BD$33, ROWS($BT$4:BT58)-ROWS($AJ$22:$AJ$33)-ROWS($AN$22:$AN$33)-ROWS($AR$22:$AR$33)-ROWS($AV$22:$AV$33)-ROWS($AZ$22:$AZ$33)),IFERROR(INDEX($BH$22:$BH$33, ROWS($BT$4:BT58)-ROWS($AJ$22:$AJ$33)-ROWS($AN$22:$AN$33)-ROWS($AR$22:$AR$33)-ROWS($AV$22:$AV$33)-ROWS($AZ$22:$AZ$33)-ROWS($BD$22:$BD$33)), "")))))))</f>
        <v/>
      </c>
      <c r="BU60" s="316" t="str">
        <f t="shared" ca="1" si="38"/>
        <v/>
      </c>
      <c r="BV60" s="316" t="str">
        <f ca="1">IF(OR(BW60="",BW60=0),"",MAX(BV$5:BV59)+1)</f>
        <v/>
      </c>
      <c r="BW60" s="316" t="str">
        <f ca="1">IFERROR(INDEX($AK$22:$AK$33, ROWS($BW$4:BW58)), IFERROR(INDEX($AO$22:$AO$33, ROWS($BW$4:BW58)-ROWS($AK$22:$AK$33)), IFERROR(INDEX($AS$22:$AS$33, ROWS($BW$4:BW58)-ROWS($AK$22:$AK$33)-ROWS($AO$22:$AO$33)),IFERROR(INDEX($AW$22:$AW$33, ROWS($BW$4:BW58)-ROWS($AK$22:$AK$33)-ROWS($AO$22:$AO$33)-ROWS($AS$22:$AS$33)),IFERROR(INDEX($BA$22:$BA$33, ROWS($BW$4:BW58)-ROWS($AK$22:$AK$33)-ROWS($AO$22:$AO$33)-ROWS($AS$22:$AS$33)-ROWS($AW$22:$AW$33)),IFERROR(INDEX($BE$22:$BE$33, ROWS($BW$4:BW58)-ROWS($AK$22:$AK$33)-ROWS($AO$22:$AO$33)-ROWS($AS$22:$AS$33)-ROWS($AW$22:$AW$33)-ROWS($BA$22:$BA$33)),IFERROR(INDEX($BI$22:$BI$33, ROWS($BW$4:BW58)-ROWS($AK$22:$AK$33)-ROWS($AO$22:$AO$33)-ROWS($AS$22:$AS$33)-ROWS($AW$22:$AW$33)-ROWS($BA$22:$BA$33)-ROWS($BE$22:$BE$33)), "")))))))</f>
        <v/>
      </c>
      <c r="BX60" s="316" t="str">
        <f t="shared" ca="1" si="39"/>
        <v/>
      </c>
      <c r="BY60" s="413" t="str">
        <f t="shared" ca="1" si="40"/>
        <v/>
      </c>
      <c r="BZ60" s="412" t="str">
        <f ca="1">IF(OR(CA60="",CA60=0),"",MAX(BZ$5:BZ59)+1)</f>
        <v/>
      </c>
      <c r="CA60" s="316" t="str">
        <f ca="1">IFERROR(INDEX($AJ$38:$AJ$49, ROWS($CA$4:CA58)), IFERROR(INDEX($AN$38:$AN$49, ROWS($CA$4:CA58)-ROWS($AJ$38:$AJ$49)), IFERROR(INDEX($AR$38:$AR$49, ROWS($CA$4:CA58)-ROWS($AJ$38:$AJ$49)-ROWS($AN$38:$AN$49)),IFERROR(INDEX($AV$38:$AV$49, ROWS($CA$4:CA58)-ROWS($AJ$38:$AJ$49)-ROWS($AN$38:$AN$49)-ROWS($AR$38:$AR$49)),IFERROR(INDEX($AZ$38:$AZ$49, ROWS($CA$4:CA58)-ROWS($AJ$38:$AJ$49)-ROWS($AN$38:$AN$49)-ROWS($AR$38:$AR$49)-ROWS($AV$38:$AV$49)),IFERROR(INDEX($BD$38:$BD$49, ROWS($CA$4:CA58)-ROWS($AJ$38:$AJ$49)-ROWS($AN$38:$AN$49)-ROWS($AR$38:$AR$49)-ROWS($AV$38:$AV$49)-ROWS($AZ$38:$AZ$49)),IFERROR(INDEX($BH$38:$BH$49, ROWS($CA$4:CA58)-ROWS($AJ$38:$AJ$49)-ROWS($AN$38:$AN$49)-ROWS($AR$38:$AR$49)-ROWS($AV$38:$AV$49)-ROWS($AZ$38:$AZ$49)-ROWS($BD$38:$BD$49)), "")))))))</f>
        <v/>
      </c>
      <c r="CB60" s="316" t="str">
        <f t="shared" ca="1" si="41"/>
        <v/>
      </c>
      <c r="CC60" s="316" t="str">
        <f ca="1">IF(OR(CD60="",CD60=0),"",MAX(CC$5:CC59)+1)</f>
        <v/>
      </c>
      <c r="CD60" s="316" t="str">
        <f ca="1">IFERROR(INDEX($AK$38:$AK$49, ROWS($CD$4:CD58)), IFERROR(INDEX($AO$38:$AO$49, ROWS($CD$4:CD58)-ROWS($AK$38:$AK$49)), IFERROR(INDEX($AS$38:$AS$49, ROWS($CD$4:CD58)-ROWS($AK$38:$AK$49)-ROWS($AO$38:$AO$49)),IFERROR(INDEX($AW$38:$AW$49, ROWS($CD$4:CD58)-ROWS($AK$38:$AK$49)-ROWS($AO$38:$AO$49)-ROWS($AS$38:$AS$49)),IFERROR(INDEX($BA$38:$BA$49, ROWS($CD$4:CD58)-ROWS($AK$38:$AK$49)-ROWS($AO$38:$AO$49)-ROWS($AS$38:$AS$49)-ROWS($AW$38:$AW$49)),IFERROR(INDEX($BE$38:$BE$49, ROWS($CD$4:CD58)-ROWS($AK$38:$AK$49)-ROWS($AO$38:$AO$49)-ROWS($AS$38:$AS$49)-ROWS($AW$38:$AW$49)-ROWS($BA$38:$BA$49)),IFERROR(INDEX($BI$38:$BI$49, ROWS($CD$4:CD58)-ROWS($AK$38:$AK$49)-ROWS($AO$38:$AO$49)-ROWS($AS$38:$AS$49)-ROWS($AW$38:$AW$49)-ROWS($BA$38:$BA$49)-ROWS($BE$38:$BE$49)), "")))))))</f>
        <v/>
      </c>
      <c r="CE60" s="316" t="str">
        <f t="shared" ca="1" si="42"/>
        <v/>
      </c>
      <c r="CF60" s="413" t="str">
        <f t="shared" ca="1" si="43"/>
        <v/>
      </c>
      <c r="CG60" s="412" t="str">
        <f ca="1">IF(OR(CH60="",CH60=0),"",MAX(CG$5:CG59)+1)</f>
        <v/>
      </c>
      <c r="CH60" s="316" t="str">
        <f ca="1">IFERROR(INDEX($AJ$54:$AJ$65, ROWS($CH$4:CH58)), IFERROR(INDEX($AN$54:$AN$65, ROWS($CH$4:CH58)-ROWS($AJ$54:$AJ$65)), IFERROR(INDEX($AR$54:$AR$65, ROWS($CH$4:CH58)-ROWS($AJ$54:$AJ$65)-ROWS($AN$54:$AN$65)),IFERROR(INDEX($AV$54:$AV$65, ROWS($CH$4:CH58)-ROWS($AJ$54:$AJ$65)-ROWS($AN$54:$AN$65)-ROWS($AR$54:$AR$65)),IFERROR(INDEX($AZ$54:$AZ$65, ROWS($CH$4:CH58)-ROWS($AJ$54:$AJ$65)-ROWS($AN$54:$AN$65)-ROWS($AR$54:$AR$65)-ROWS($AV$54:$AV$65)),IFERROR(INDEX($BD$54:$BD$65, ROWS($CH$4:CH58)-ROWS($AJ$54:$AJ$65)-ROWS($AN$54:$AN$65)-ROWS($AR$54:$AR$65)-ROWS($AV$54:$AV$65)-ROWS($AZ$54:$AZ$65)),IFERROR(INDEX($BH$54:$BH$65, ROWS($CH$4:CH58)-ROWS($AJ$54:$AJ$65)-ROWS($AN$54:$AN$65)-ROWS($AR$54:$AR$65)-ROWS($AV$54:$AV$65)-ROWS($AZ$54:$AZ$65)-ROWS($BD$54:$BD$65)), "")))))))</f>
        <v/>
      </c>
      <c r="CI60" s="316" t="str">
        <f t="shared" ca="1" si="44"/>
        <v/>
      </c>
      <c r="CJ60" s="316" t="str">
        <f ca="1">IF(OR(CK60="",CK60=0),"",MAX(CJ$5:CJ59)+1)</f>
        <v/>
      </c>
      <c r="CK60" s="316" t="str">
        <f ca="1">IFERROR(INDEX($AK$54:$AK$65, ROWS($CK$4:CK58)), IFERROR(INDEX($AO$54:$AO$65, ROWS($CK$4:CK58)-ROWS($AK$54:$AK$65)), IFERROR(INDEX($AS$54:$AS$65, ROWS($CK$4:CK58)-ROWS($AK$54:$AK$65)-ROWS($AO$54:$AO$65)),IFERROR(INDEX($AW$54:$AW$65, ROWS($CK$4:CK58)-ROWS($AK$54:$AK$65)-ROWS($AO$54:$AO$65)-ROWS($AS$54:$AS$65)),IFERROR(INDEX($BA$54:$BA$65, ROWS($CK$4:CK58)-ROWS($AK$54:$AK$65)-ROWS($AO$54:$AO$65)-ROWS($AS$54:$AS$65)-ROWS($AW$54:$AW$65)),IFERROR(INDEX($BE$54:$BE$65, ROWS($CK$4:CK58)-ROWS($AK$54:$AK$65)-ROWS($AO$54:$AO$65)-ROWS($AS$54:$AS$65)-ROWS($AW$54:$AW$65)-ROWS($BA$54:$BA$65)),IFERROR(INDEX($BI$54:$BI$65, ROWS($CK$4:CK58)-ROWS($AK$54:$AK$65)-ROWS($AO$54:$AO$65)-ROWS($AS$54:$AS$65)-ROWS($AW$54:$AW$65)-ROWS($BA$54:$BA$65)-ROWS($BE$54:$BE$65)), "")))))))</f>
        <v/>
      </c>
      <c r="CL60" s="316" t="str">
        <f t="shared" ca="1" si="45"/>
        <v/>
      </c>
      <c r="CM60" s="413" t="str">
        <f t="shared" ca="1" si="46"/>
        <v/>
      </c>
      <c r="CN60" s="412" t="str">
        <f>IF(OR(CO60="",CO60=0),"",MAX(CN$5:CN59)+1)</f>
        <v/>
      </c>
      <c r="CO60" s="316">
        <f>IFERROR(INDEX($AJ$70:$AJ$81, ROWS($CO$4:CO58)), IFERROR(INDEX($AN$70:$AN$81, ROWS($CO$4:CO58)-ROWS($AJ$70:$AJ$81)), IFERROR(INDEX($AR$70:$AR$81, ROWS($CO$4:CO58)-ROWS($AJ$70:$AJ$81)-ROWS($AN$70:$AN$81)),IFERROR(INDEX($AV$70:$AV$81, ROWS($CO$4:CO58)-ROWS($AJ$70:$AJ$81)-ROWS($AN$70:$AN$81)-ROWS($AR$70:$AR$81)),IFERROR(INDEX($AZ$70:$AZ$81, ROWS($CO$4:CO58)-ROWS($AJ$70:$AJ$81)-ROWS($AN$70:$AN$81)-ROWS($AR$70:$AR$81)-ROWS($AV$70:$AV$81)),IFERROR(INDEX($BD$70:$BD$81, ROWS($CO$4:CO58)-ROWS($AJ$70:$AJ$81)-ROWS($AN$70:$AN$81)-ROWS($AR$70:$AR$81)-ROWS($AV$70:$AV$81)-ROWS($AZ$70:$AZ$81)),IFERROR(INDEX($BH$70:$BH$81, ROWS($CO$4:CO58)-ROWS($AJ$70:$AJ$81)-ROWS($AN$70:$AN$81)-ROWS($AR$70:$AR$81)-ROWS($AV$70:$AV$81)-ROWS($AZ$70:$AZ$81)-ROWS($BD$70:$BD$81)), "")))))))</f>
        <v>0</v>
      </c>
      <c r="CP60" s="316" t="str">
        <f t="shared" ca="1" si="47"/>
        <v/>
      </c>
      <c r="CQ60" s="316" t="str">
        <f>IF(OR(CR60="",CR60=0),"",MAX(CQ$5:CQ59)+1)</f>
        <v/>
      </c>
      <c r="CR60" s="316">
        <f>IFERROR(INDEX($AK$70:$AK$81, ROWS($CR$4:CR58)), IFERROR(INDEX($AO$70:$AO$81, ROWS($CR$4:CR58)-ROWS($AK$70:$AK$81)), IFERROR(INDEX($AS$70:$AS$81, ROWS($CR$4:CR58)-ROWS($AK$70:$AK$81)-ROWS($AO$70:$AO$81)),IFERROR(INDEX($AW$70:$AW$81, ROWS($CR$4:CR58)-ROWS($AK$70:$AK$81)-ROWS($AO$70:$AO$81)-ROWS($AS$70:$AS$81)),IFERROR(INDEX($BA$70:$BA$81, ROWS($CR$4:CR58)-ROWS($AK$70:$AK$81)-ROWS($AO$70:$AO$81)-ROWS($AS$70:$AS$81)-ROWS($AW$70:$AW$81)),IFERROR(INDEX($BE$70:$BE$81, ROWS($CR$4:CR58)-ROWS($AK$70:$AK$81)-ROWS($AO$70:$AO$81)-ROWS($AS$70:$AS$81)-ROWS($AW$70:$AW$81)-ROWS($BA$70:$BA$81)),IFERROR(INDEX($BI$70:$BI$81, ROWS($CR$4:CR58)-ROWS($AK$70:$AK$81)-ROWS($AO$70:$AO$81)-ROWS($AS$70:$AS$81)-ROWS($AW$70:$AW$81)-ROWS($BA$70:$BA$81)-ROWS($BE$70:$BE$81)), "")))))))</f>
        <v>0</v>
      </c>
      <c r="CS60" s="316" t="str">
        <f t="shared" ca="1" si="48"/>
        <v/>
      </c>
      <c r="CT60" s="413" t="str">
        <f t="shared" ca="1" si="49"/>
        <v/>
      </c>
      <c r="CU60" s="412" t="str">
        <f>IF(OR(CV60="",CV60=0),"",MAX(CU$5:CU59)+1)</f>
        <v/>
      </c>
      <c r="CV60" s="316" t="str">
        <f>IFERROR(INDEX($AJ$86:$AJ$97, ROWS($CV$4:CV58)), IFERROR(INDEX($AN$86:$AN$97, ROWS($CV$4:CV58)-ROWS($AJ$86:$AJ$97)), ""))</f>
        <v/>
      </c>
      <c r="CW60" s="316" t="str">
        <f t="shared" si="50"/>
        <v/>
      </c>
      <c r="CX60" s="316" t="str">
        <f>IF(OR(CY60="",CY60=0),"",MAX(CX$5:CX59)+1)</f>
        <v/>
      </c>
      <c r="CY60" s="316" t="str">
        <f>IFERROR(INDEX($AK$86:$AK$97, ROWS($CY$4:CY58)), IFERROR(INDEX($AO$86:$AO$97, ROWS($CY$4:CY58)-ROWS($AK$86:$AK$97)), ""))</f>
        <v/>
      </c>
      <c r="CZ60" s="316" t="str">
        <f t="shared" si="51"/>
        <v/>
      </c>
      <c r="DA60" s="413" t="str">
        <f t="shared" si="52"/>
        <v/>
      </c>
      <c r="DC60" s="438" t="str">
        <f ca="1">IF(OR(DD60="",DD60=0),"",MAX(DC$45:DC59)+1)</f>
        <v/>
      </c>
      <c r="DD60" s="434" t="str">
        <f t="shared" ca="1" si="160"/>
        <v/>
      </c>
      <c r="DE60" s="413" t="str">
        <f t="shared" ca="1" si="161"/>
        <v/>
      </c>
      <c r="DF60" s="431" t="str">
        <f ca="1">IF(OR(DG60="",DG60=0),"",MAX(DF$45:DF59)+1)</f>
        <v/>
      </c>
      <c r="DG60" s="412" t="str">
        <f t="shared" ca="1" si="162"/>
        <v/>
      </c>
      <c r="DH60" s="413" t="str">
        <f t="shared" ca="1" si="163"/>
        <v/>
      </c>
      <c r="DI60" s="412" t="str">
        <f t="shared" ca="1" si="164"/>
        <v/>
      </c>
      <c r="DJ60" s="413" t="str">
        <f t="shared" ca="1" si="165"/>
        <v/>
      </c>
      <c r="DK60" s="412" t="str">
        <f t="shared" ca="1" si="166"/>
        <v/>
      </c>
      <c r="DL60" s="413" t="str">
        <f t="shared" ca="1" si="167"/>
        <v/>
      </c>
      <c r="DM60" s="278"/>
      <c r="DN60" s="278"/>
      <c r="DO60" s="278"/>
      <c r="DP60" s="278"/>
      <c r="DQ60" s="278"/>
      <c r="DR60" s="278"/>
      <c r="DS60" s="278"/>
    </row>
    <row r="61" spans="15:123" ht="15" customHeight="1" x14ac:dyDescent="0.3">
      <c r="P61" s="1177"/>
      <c r="Q61" s="1178"/>
      <c r="R61" s="453"/>
      <c r="S61" s="402"/>
      <c r="U61" s="1177"/>
      <c r="V61" s="1178"/>
      <c r="W61" s="453"/>
      <c r="X61" s="402"/>
      <c r="AB61" s="395">
        <f ca="1">IFERROR(MATCH($AB$59,OFFSET(Year!$AT$11:$AT$62,AB60,,1000),0)+AB60,"")</f>
        <v>1</v>
      </c>
      <c r="AC61" s="340">
        <f ca="1">IFERROR(INDEX(Year!$AW$11:$AW$62,AB61),"")</f>
        <v>6</v>
      </c>
      <c r="AD61" s="348" t="str">
        <f ca="1">IFERROR(INDEX(Year!$AU$11:$AU$62,AB61),"")</f>
        <v>Paycheck 1</v>
      </c>
      <c r="AE61" s="363">
        <f ca="1">IFERROR(INDEX(Year!$AV$11:$AV$62,AB61),"")</f>
        <v>850</v>
      </c>
      <c r="AF61" s="402" t="str">
        <f ca="1">IFERROR(INDEX(Year!$AT$11:$AT$62,AB61),"")</f>
        <v>Income</v>
      </c>
      <c r="AI61" s="304" t="str">
        <f t="shared" ca="1" si="189"/>
        <v/>
      </c>
      <c r="AJ61" s="305" t="str">
        <f t="shared" ca="1" si="168"/>
        <v/>
      </c>
      <c r="AK61" s="306" t="str">
        <f t="shared" ca="1" si="169"/>
        <v/>
      </c>
      <c r="AL61" s="307" t="str">
        <f t="shared" ca="1" si="170"/>
        <v/>
      </c>
      <c r="AM61" s="304" t="str">
        <f t="shared" ca="1" si="190"/>
        <v/>
      </c>
      <c r="AN61" s="305" t="str">
        <f t="shared" ca="1" si="171"/>
        <v/>
      </c>
      <c r="AO61" s="306" t="str">
        <f t="shared" ca="1" si="172"/>
        <v/>
      </c>
      <c r="AP61" s="307" t="str">
        <f t="shared" ca="1" si="173"/>
        <v/>
      </c>
      <c r="AQ61" s="304" t="str">
        <f t="shared" ca="1" si="191"/>
        <v/>
      </c>
      <c r="AR61" s="305" t="str">
        <f t="shared" ca="1" si="174"/>
        <v/>
      </c>
      <c r="AS61" s="306" t="str">
        <f t="shared" ca="1" si="175"/>
        <v/>
      </c>
      <c r="AT61" s="307" t="str">
        <f t="shared" ca="1" si="176"/>
        <v/>
      </c>
      <c r="AU61" s="304" t="str">
        <f t="shared" ca="1" si="192"/>
        <v/>
      </c>
      <c r="AV61" s="305" t="str">
        <f t="shared" ca="1" si="177"/>
        <v/>
      </c>
      <c r="AW61" s="306" t="str">
        <f t="shared" ca="1" si="178"/>
        <v/>
      </c>
      <c r="AX61" s="307" t="str">
        <f t="shared" ca="1" si="179"/>
        <v/>
      </c>
      <c r="AY61" s="304" t="str">
        <f t="shared" ca="1" si="193"/>
        <v/>
      </c>
      <c r="AZ61" s="305" t="str">
        <f t="shared" ca="1" si="180"/>
        <v/>
      </c>
      <c r="BA61" s="306" t="str">
        <f t="shared" ca="1" si="181"/>
        <v/>
      </c>
      <c r="BB61" s="307" t="str">
        <f t="shared" ca="1" si="182"/>
        <v/>
      </c>
      <c r="BC61" s="304" t="str">
        <f t="shared" ca="1" si="194"/>
        <v/>
      </c>
      <c r="BD61" s="305" t="str">
        <f t="shared" ca="1" si="183"/>
        <v/>
      </c>
      <c r="BE61" s="306" t="str">
        <f t="shared" ca="1" si="184"/>
        <v/>
      </c>
      <c r="BF61" s="307" t="str">
        <f t="shared" ca="1" si="185"/>
        <v/>
      </c>
      <c r="BG61" s="304" t="str">
        <f t="shared" ca="1" si="195"/>
        <v/>
      </c>
      <c r="BH61" s="305" t="str">
        <f t="shared" ca="1" si="186"/>
        <v/>
      </c>
      <c r="BI61" s="306" t="str">
        <f t="shared" ca="1" si="187"/>
        <v/>
      </c>
      <c r="BJ61" s="307" t="str">
        <f t="shared" ca="1" si="188"/>
        <v/>
      </c>
      <c r="BL61" s="412" t="str">
        <f ca="1">IF(OR(BM61="",BM61=0),"",MAX(BL$5:BL60)+1)</f>
        <v/>
      </c>
      <c r="BM61" s="316" t="str">
        <f ca="1">IFERROR(INDEX($AJ$6:$AJ$17, ROWS(BM$4:$BM59)), IFERROR(INDEX($AN$6:$AN$17, ROWS(BM$4:$BM59)-ROWS($AJ$6:$AJ$17)), IFERROR(INDEX($AR$6:$AR$17, ROWS(BM$4:$BM59)-ROWS($AJ$6:$AJ$17)-ROWS($AN$6:$AN$17)),IFERROR(INDEX($AV$6:$AV$17, ROWS(BM$4:$BM59)-ROWS($AJ$6:$AJ$17)-ROWS($AN$6:$AN$17)-ROWS($AR$6:$AR$17)),IFERROR(INDEX($AZ$6:$AZ$17, ROWS(BM$4:$BM59)-ROWS($AJ$6:$AJ$17)-ROWS($AN$6:$AN$17)-ROWS($AR$6:$AR$17)-ROWS($AV$6:$AV$17)),IFERROR(INDEX($BD$6:$BD$17, ROWS(BM$4:$BM59)-ROWS($AJ$6:$AJ$17)-ROWS($AN$6:$AN$17)-ROWS($AR$6:$AR$17)-ROWS($AV$6:$AV$17)-ROWS($AZ$6:$AZ$17)),IFERROR(INDEX($BH$6:$BH$17, ROWS(BM$4:$BM59)-ROWS($AJ$6:$AJ$17)-ROWS($AN$6:$AN$17)-ROWS($AR$6:$AR$17)-ROWS($AV$6:$AV$17)-ROWS($AZ$6:$AZ$17)-ROWS($BD$6:$BD$17)), "")))))))</f>
        <v/>
      </c>
      <c r="BN61" s="316" t="str">
        <f t="shared" ca="1" si="35"/>
        <v/>
      </c>
      <c r="BO61" s="316" t="str">
        <f ca="1">IF(OR(BP61="",BP61=0),"",MAX(BO$5:BO60)+1)</f>
        <v/>
      </c>
      <c r="BP61" s="316" t="str">
        <f ca="1">IFERROR(INDEX($AK$6:$AK$17, ROWS($BP$4:BP59)), IFERROR(INDEX($AO$6:$AO$17, ROWS($BP$4:BP59)-ROWS($AK$6:$AK$17)), IFERROR(INDEX($AS$6:$AS$17, ROWS($BP$4:BP59)-ROWS($AK$6:$AK$17)-ROWS($AO$6:$AO$17)),IFERROR(INDEX($AW$6:$AW$17, ROWS($BP$4:BP59)-ROWS($AK$6:$AK$17)-ROWS($AO$6:$AO$17)-ROWS($AS$6:$AS$17)),IFERROR(INDEX($BA$6:$BA$17, ROWS($BP$4:BP59)-ROWS($AK$6:$AK$17)-ROWS($AO$6:$AO$17)-ROWS($AS$6:$AS$17)-ROWS($AW$6:$AW$17)),IFERROR(INDEX($BE$6:$BE$17, ROWS($BP$4:BP59)-ROWS($AK$6:$AK$17)-ROWS($AO$6:$AO$17)-ROWS($AS$6:$AS$17)-ROWS($AW$6:$AW$17)-ROWS($BA$6:$BA$17)),IFERROR(INDEX($BI$6:$BI$17, ROWS($BP$4:BP59)-ROWS($AK$6:$AK$17)-ROWS($AO$6:$AO$17)-ROWS($AS$6:$AS$17)-ROWS($AW$6:$AW$17)-ROWS($BA$6:$BA$17)-ROWS($BE$6:$BE$17)), "")))))))</f>
        <v/>
      </c>
      <c r="BQ61" s="316" t="str">
        <f t="shared" ca="1" si="36"/>
        <v/>
      </c>
      <c r="BR61" s="413" t="str">
        <f t="shared" ca="1" si="37"/>
        <v/>
      </c>
      <c r="BS61" s="412" t="str">
        <f ca="1">IF(OR(BT61="",BT61=0),"",MAX(BS$5:BS60)+1)</f>
        <v/>
      </c>
      <c r="BT61" s="316" t="str">
        <f ca="1">IFERROR(INDEX($AJ$22:$AJ$33, ROWS($BT$4:BT59)), IFERROR(INDEX($AN$22:$AN$33, ROWS($BT$4:BT59)-ROWS($AJ$22:$AJ$33)), IFERROR(INDEX($AR$22:$AR$33, ROWS($BT$4:BT59)-ROWS($AJ$22:$AJ$33)-ROWS($AN$22:$AN$33)),IFERROR(INDEX($AV$22:$AV$33, ROWS($BT$4:BT59)-ROWS($AJ$22:$AJ$33)-ROWS($AN$22:$AN$33)-ROWS($AR$22:$AR$33)),IFERROR(INDEX($AZ$22:$AZ$33, ROWS($BT$4:BT59)-ROWS($AJ$22:$AJ$33)-ROWS($AN$22:$AN$33)-ROWS($AR$22:$AR$33)-ROWS($AV$22:$AV$33)),IFERROR(INDEX($BD$22:$BD$33, ROWS($BT$4:BT59)-ROWS($AJ$22:$AJ$33)-ROWS($AN$22:$AN$33)-ROWS($AR$22:$AR$33)-ROWS($AV$22:$AV$33)-ROWS($AZ$22:$AZ$33)),IFERROR(INDEX($BH$22:$BH$33, ROWS($BT$4:BT59)-ROWS($AJ$22:$AJ$33)-ROWS($AN$22:$AN$33)-ROWS($AR$22:$AR$33)-ROWS($AV$22:$AV$33)-ROWS($AZ$22:$AZ$33)-ROWS($BD$22:$BD$33)), "")))))))</f>
        <v/>
      </c>
      <c r="BU61" s="316" t="str">
        <f t="shared" ca="1" si="38"/>
        <v/>
      </c>
      <c r="BV61" s="316" t="str">
        <f ca="1">IF(OR(BW61="",BW61=0),"",MAX(BV$5:BV60)+1)</f>
        <v/>
      </c>
      <c r="BW61" s="316" t="str">
        <f ca="1">IFERROR(INDEX($AK$22:$AK$33, ROWS($BW$4:BW59)), IFERROR(INDEX($AO$22:$AO$33, ROWS($BW$4:BW59)-ROWS($AK$22:$AK$33)), IFERROR(INDEX($AS$22:$AS$33, ROWS($BW$4:BW59)-ROWS($AK$22:$AK$33)-ROWS($AO$22:$AO$33)),IFERROR(INDEX($AW$22:$AW$33, ROWS($BW$4:BW59)-ROWS($AK$22:$AK$33)-ROWS($AO$22:$AO$33)-ROWS($AS$22:$AS$33)),IFERROR(INDEX($BA$22:$BA$33, ROWS($BW$4:BW59)-ROWS($AK$22:$AK$33)-ROWS($AO$22:$AO$33)-ROWS($AS$22:$AS$33)-ROWS($AW$22:$AW$33)),IFERROR(INDEX($BE$22:$BE$33, ROWS($BW$4:BW59)-ROWS($AK$22:$AK$33)-ROWS($AO$22:$AO$33)-ROWS($AS$22:$AS$33)-ROWS($AW$22:$AW$33)-ROWS($BA$22:$BA$33)),IFERROR(INDEX($BI$22:$BI$33, ROWS($BW$4:BW59)-ROWS($AK$22:$AK$33)-ROWS($AO$22:$AO$33)-ROWS($AS$22:$AS$33)-ROWS($AW$22:$AW$33)-ROWS($BA$22:$BA$33)-ROWS($BE$22:$BE$33)), "")))))))</f>
        <v/>
      </c>
      <c r="BX61" s="316" t="str">
        <f t="shared" ca="1" si="39"/>
        <v/>
      </c>
      <c r="BY61" s="413" t="str">
        <f t="shared" ca="1" si="40"/>
        <v/>
      </c>
      <c r="BZ61" s="412" t="str">
        <f ca="1">IF(OR(CA61="",CA61=0),"",MAX(BZ$5:BZ60)+1)</f>
        <v/>
      </c>
      <c r="CA61" s="316" t="str">
        <f ca="1">IFERROR(INDEX($AJ$38:$AJ$49, ROWS($CA$4:CA59)), IFERROR(INDEX($AN$38:$AN$49, ROWS($CA$4:CA59)-ROWS($AJ$38:$AJ$49)), IFERROR(INDEX($AR$38:$AR$49, ROWS($CA$4:CA59)-ROWS($AJ$38:$AJ$49)-ROWS($AN$38:$AN$49)),IFERROR(INDEX($AV$38:$AV$49, ROWS($CA$4:CA59)-ROWS($AJ$38:$AJ$49)-ROWS($AN$38:$AN$49)-ROWS($AR$38:$AR$49)),IFERROR(INDEX($AZ$38:$AZ$49, ROWS($CA$4:CA59)-ROWS($AJ$38:$AJ$49)-ROWS($AN$38:$AN$49)-ROWS($AR$38:$AR$49)-ROWS($AV$38:$AV$49)),IFERROR(INDEX($BD$38:$BD$49, ROWS($CA$4:CA59)-ROWS($AJ$38:$AJ$49)-ROWS($AN$38:$AN$49)-ROWS($AR$38:$AR$49)-ROWS($AV$38:$AV$49)-ROWS($AZ$38:$AZ$49)),IFERROR(INDEX($BH$38:$BH$49, ROWS($CA$4:CA59)-ROWS($AJ$38:$AJ$49)-ROWS($AN$38:$AN$49)-ROWS($AR$38:$AR$49)-ROWS($AV$38:$AV$49)-ROWS($AZ$38:$AZ$49)-ROWS($BD$38:$BD$49)), "")))))))</f>
        <v/>
      </c>
      <c r="CB61" s="316" t="str">
        <f t="shared" ca="1" si="41"/>
        <v/>
      </c>
      <c r="CC61" s="316" t="str">
        <f ca="1">IF(OR(CD61="",CD61=0),"",MAX(CC$5:CC60)+1)</f>
        <v/>
      </c>
      <c r="CD61" s="316" t="str">
        <f ca="1">IFERROR(INDEX($AK$38:$AK$49, ROWS($CD$4:CD59)), IFERROR(INDEX($AO$38:$AO$49, ROWS($CD$4:CD59)-ROWS($AK$38:$AK$49)), IFERROR(INDEX($AS$38:$AS$49, ROWS($CD$4:CD59)-ROWS($AK$38:$AK$49)-ROWS($AO$38:$AO$49)),IFERROR(INDEX($AW$38:$AW$49, ROWS($CD$4:CD59)-ROWS($AK$38:$AK$49)-ROWS($AO$38:$AO$49)-ROWS($AS$38:$AS$49)),IFERROR(INDEX($BA$38:$BA$49, ROWS($CD$4:CD59)-ROWS($AK$38:$AK$49)-ROWS($AO$38:$AO$49)-ROWS($AS$38:$AS$49)-ROWS($AW$38:$AW$49)),IFERROR(INDEX($BE$38:$BE$49, ROWS($CD$4:CD59)-ROWS($AK$38:$AK$49)-ROWS($AO$38:$AO$49)-ROWS($AS$38:$AS$49)-ROWS($AW$38:$AW$49)-ROWS($BA$38:$BA$49)),IFERROR(INDEX($BI$38:$BI$49, ROWS($CD$4:CD59)-ROWS($AK$38:$AK$49)-ROWS($AO$38:$AO$49)-ROWS($AS$38:$AS$49)-ROWS($AW$38:$AW$49)-ROWS($BA$38:$BA$49)-ROWS($BE$38:$BE$49)), "")))))))</f>
        <v/>
      </c>
      <c r="CE61" s="316" t="str">
        <f t="shared" ca="1" si="42"/>
        <v/>
      </c>
      <c r="CF61" s="413" t="str">
        <f t="shared" ca="1" si="43"/>
        <v/>
      </c>
      <c r="CG61" s="412" t="str">
        <f ca="1">IF(OR(CH61="",CH61=0),"",MAX(CG$5:CG60)+1)</f>
        <v/>
      </c>
      <c r="CH61" s="316" t="str">
        <f ca="1">IFERROR(INDEX($AJ$54:$AJ$65, ROWS($CH$4:CH59)), IFERROR(INDEX($AN$54:$AN$65, ROWS($CH$4:CH59)-ROWS($AJ$54:$AJ$65)), IFERROR(INDEX($AR$54:$AR$65, ROWS($CH$4:CH59)-ROWS($AJ$54:$AJ$65)-ROWS($AN$54:$AN$65)),IFERROR(INDEX($AV$54:$AV$65, ROWS($CH$4:CH59)-ROWS($AJ$54:$AJ$65)-ROWS($AN$54:$AN$65)-ROWS($AR$54:$AR$65)),IFERROR(INDEX($AZ$54:$AZ$65, ROWS($CH$4:CH59)-ROWS($AJ$54:$AJ$65)-ROWS($AN$54:$AN$65)-ROWS($AR$54:$AR$65)-ROWS($AV$54:$AV$65)),IFERROR(INDEX($BD$54:$BD$65, ROWS($CH$4:CH59)-ROWS($AJ$54:$AJ$65)-ROWS($AN$54:$AN$65)-ROWS($AR$54:$AR$65)-ROWS($AV$54:$AV$65)-ROWS($AZ$54:$AZ$65)),IFERROR(INDEX($BH$54:$BH$65, ROWS($CH$4:CH59)-ROWS($AJ$54:$AJ$65)-ROWS($AN$54:$AN$65)-ROWS($AR$54:$AR$65)-ROWS($AV$54:$AV$65)-ROWS($AZ$54:$AZ$65)-ROWS($BD$54:$BD$65)), "")))))))</f>
        <v/>
      </c>
      <c r="CI61" s="316" t="str">
        <f t="shared" ca="1" si="44"/>
        <v/>
      </c>
      <c r="CJ61" s="316" t="str">
        <f ca="1">IF(OR(CK61="",CK61=0),"",MAX(CJ$5:CJ60)+1)</f>
        <v/>
      </c>
      <c r="CK61" s="316" t="str">
        <f ca="1">IFERROR(INDEX($AK$54:$AK$65, ROWS($CK$4:CK59)), IFERROR(INDEX($AO$54:$AO$65, ROWS($CK$4:CK59)-ROWS($AK$54:$AK$65)), IFERROR(INDEX($AS$54:$AS$65, ROWS($CK$4:CK59)-ROWS($AK$54:$AK$65)-ROWS($AO$54:$AO$65)),IFERROR(INDEX($AW$54:$AW$65, ROWS($CK$4:CK59)-ROWS($AK$54:$AK$65)-ROWS($AO$54:$AO$65)-ROWS($AS$54:$AS$65)),IFERROR(INDEX($BA$54:$BA$65, ROWS($CK$4:CK59)-ROWS($AK$54:$AK$65)-ROWS($AO$54:$AO$65)-ROWS($AS$54:$AS$65)-ROWS($AW$54:$AW$65)),IFERROR(INDEX($BE$54:$BE$65, ROWS($CK$4:CK59)-ROWS($AK$54:$AK$65)-ROWS($AO$54:$AO$65)-ROWS($AS$54:$AS$65)-ROWS($AW$54:$AW$65)-ROWS($BA$54:$BA$65)),IFERROR(INDEX($BI$54:$BI$65, ROWS($CK$4:CK59)-ROWS($AK$54:$AK$65)-ROWS($AO$54:$AO$65)-ROWS($AS$54:$AS$65)-ROWS($AW$54:$AW$65)-ROWS($BA$54:$BA$65)-ROWS($BE$54:$BE$65)), "")))))))</f>
        <v/>
      </c>
      <c r="CL61" s="316" t="str">
        <f t="shared" ca="1" si="45"/>
        <v/>
      </c>
      <c r="CM61" s="413" t="str">
        <f t="shared" ca="1" si="46"/>
        <v/>
      </c>
      <c r="CN61" s="412" t="str">
        <f>IF(OR(CO61="",CO61=0),"",MAX(CN$5:CN60)+1)</f>
        <v/>
      </c>
      <c r="CO61" s="316">
        <f>IFERROR(INDEX($AJ$70:$AJ$81, ROWS($CO$4:CO59)), IFERROR(INDEX($AN$70:$AN$81, ROWS($CO$4:CO59)-ROWS($AJ$70:$AJ$81)), IFERROR(INDEX($AR$70:$AR$81, ROWS($CO$4:CO59)-ROWS($AJ$70:$AJ$81)-ROWS($AN$70:$AN$81)),IFERROR(INDEX($AV$70:$AV$81, ROWS($CO$4:CO59)-ROWS($AJ$70:$AJ$81)-ROWS($AN$70:$AN$81)-ROWS($AR$70:$AR$81)),IFERROR(INDEX($AZ$70:$AZ$81, ROWS($CO$4:CO59)-ROWS($AJ$70:$AJ$81)-ROWS($AN$70:$AN$81)-ROWS($AR$70:$AR$81)-ROWS($AV$70:$AV$81)),IFERROR(INDEX($BD$70:$BD$81, ROWS($CO$4:CO59)-ROWS($AJ$70:$AJ$81)-ROWS($AN$70:$AN$81)-ROWS($AR$70:$AR$81)-ROWS($AV$70:$AV$81)-ROWS($AZ$70:$AZ$81)),IFERROR(INDEX($BH$70:$BH$81, ROWS($CO$4:CO59)-ROWS($AJ$70:$AJ$81)-ROWS($AN$70:$AN$81)-ROWS($AR$70:$AR$81)-ROWS($AV$70:$AV$81)-ROWS($AZ$70:$AZ$81)-ROWS($BD$70:$BD$81)), "")))))))</f>
        <v>0</v>
      </c>
      <c r="CP61" s="316" t="str">
        <f t="shared" ca="1" si="47"/>
        <v/>
      </c>
      <c r="CQ61" s="316" t="str">
        <f>IF(OR(CR61="",CR61=0),"",MAX(CQ$5:CQ60)+1)</f>
        <v/>
      </c>
      <c r="CR61" s="316">
        <f>IFERROR(INDEX($AK$70:$AK$81, ROWS($CR$4:CR59)), IFERROR(INDEX($AO$70:$AO$81, ROWS($CR$4:CR59)-ROWS($AK$70:$AK$81)), IFERROR(INDEX($AS$70:$AS$81, ROWS($CR$4:CR59)-ROWS($AK$70:$AK$81)-ROWS($AO$70:$AO$81)),IFERROR(INDEX($AW$70:$AW$81, ROWS($CR$4:CR59)-ROWS($AK$70:$AK$81)-ROWS($AO$70:$AO$81)-ROWS($AS$70:$AS$81)),IFERROR(INDEX($BA$70:$BA$81, ROWS($CR$4:CR59)-ROWS($AK$70:$AK$81)-ROWS($AO$70:$AO$81)-ROWS($AS$70:$AS$81)-ROWS($AW$70:$AW$81)),IFERROR(INDEX($BE$70:$BE$81, ROWS($CR$4:CR59)-ROWS($AK$70:$AK$81)-ROWS($AO$70:$AO$81)-ROWS($AS$70:$AS$81)-ROWS($AW$70:$AW$81)-ROWS($BA$70:$BA$81)),IFERROR(INDEX($BI$70:$BI$81, ROWS($CR$4:CR59)-ROWS($AK$70:$AK$81)-ROWS($AO$70:$AO$81)-ROWS($AS$70:$AS$81)-ROWS($AW$70:$AW$81)-ROWS($BA$70:$BA$81)-ROWS($BE$70:$BE$81)), "")))))))</f>
        <v>0</v>
      </c>
      <c r="CS61" s="316" t="str">
        <f t="shared" ca="1" si="48"/>
        <v/>
      </c>
      <c r="CT61" s="413" t="str">
        <f t="shared" ca="1" si="49"/>
        <v/>
      </c>
      <c r="CU61" s="412" t="str">
        <f>IF(OR(CV61="",CV61=0),"",MAX(CU$5:CU60)+1)</f>
        <v/>
      </c>
      <c r="CV61" s="316" t="str">
        <f>IFERROR(INDEX($AJ$86:$AJ$97, ROWS($CV$4:CV59)), IFERROR(INDEX($AN$86:$AN$97, ROWS($CV$4:CV59)-ROWS($AJ$86:$AJ$97)), ""))</f>
        <v/>
      </c>
      <c r="CW61" s="316" t="str">
        <f t="shared" si="50"/>
        <v/>
      </c>
      <c r="CX61" s="316" t="str">
        <f>IF(OR(CY61="",CY61=0),"",MAX(CX$5:CX60)+1)</f>
        <v/>
      </c>
      <c r="CY61" s="316" t="str">
        <f>IFERROR(INDEX($AK$86:$AK$97, ROWS($CY$4:CY59)), IFERROR(INDEX($AO$86:$AO$97, ROWS($CY$4:CY59)-ROWS($AK$86:$AK$97)), ""))</f>
        <v/>
      </c>
      <c r="CZ61" s="316" t="str">
        <f t="shared" si="51"/>
        <v/>
      </c>
      <c r="DA61" s="413" t="str">
        <f t="shared" si="52"/>
        <v/>
      </c>
      <c r="DC61" s="438" t="str">
        <f ca="1">IF(OR(DD61="",DD61=0),"",MAX(DC$45:DC60)+1)</f>
        <v/>
      </c>
      <c r="DD61" s="434" t="str">
        <f t="shared" ca="1" si="160"/>
        <v/>
      </c>
      <c r="DE61" s="413" t="str">
        <f t="shared" ca="1" si="161"/>
        <v/>
      </c>
      <c r="DF61" s="431" t="str">
        <f ca="1">IF(OR(DG61="",DG61=0),"",MAX(DF$45:DF60)+1)</f>
        <v/>
      </c>
      <c r="DG61" s="412" t="str">
        <f t="shared" ca="1" si="162"/>
        <v/>
      </c>
      <c r="DH61" s="413" t="str">
        <f t="shared" ca="1" si="163"/>
        <v/>
      </c>
      <c r="DI61" s="412" t="str">
        <f t="shared" ca="1" si="164"/>
        <v/>
      </c>
      <c r="DJ61" s="413" t="str">
        <f t="shared" ca="1" si="165"/>
        <v/>
      </c>
      <c r="DK61" s="412" t="str">
        <f t="shared" ca="1" si="166"/>
        <v/>
      </c>
      <c r="DL61" s="413" t="str">
        <f t="shared" ca="1" si="167"/>
        <v/>
      </c>
      <c r="DN61" s="278"/>
      <c r="DO61" s="278"/>
      <c r="DP61" s="278"/>
      <c r="DQ61" s="278"/>
      <c r="DR61" s="278"/>
      <c r="DS61" s="278"/>
    </row>
    <row r="62" spans="15:123" ht="15" customHeight="1" x14ac:dyDescent="0.3">
      <c r="P62" s="1177"/>
      <c r="Q62" s="1178"/>
      <c r="R62" s="453"/>
      <c r="S62" s="402"/>
      <c r="U62" s="1177"/>
      <c r="V62" s="1178"/>
      <c r="W62" s="453"/>
      <c r="X62" s="402"/>
      <c r="AB62" s="395">
        <f ca="1">IFERROR(MATCH($AB$59,OFFSET(Year!$AT$11:$AT$62,AB61,,1000),0)+AB61,"")</f>
        <v>2</v>
      </c>
      <c r="AC62" s="340">
        <f ca="1">IFERROR(INDEX(Year!$AW$11:$AW$62,AB62),"")</f>
        <v>20</v>
      </c>
      <c r="AD62" s="348" t="str">
        <f ca="1">IFERROR(INDEX(Year!$AU$11:$AU$62,AB62),"")</f>
        <v>Paycheck 1</v>
      </c>
      <c r="AE62" s="363">
        <f ca="1">IFERROR(INDEX(Year!$AV$11:$AV$62,AB62),"")</f>
        <v>850</v>
      </c>
      <c r="AF62" s="402" t="str">
        <f ca="1">IFERROR(INDEX(Year!$AT$11:$AT$62,AB62),"")</f>
        <v>Income</v>
      </c>
      <c r="AI62" s="304" t="str">
        <f t="shared" ca="1" si="189"/>
        <v/>
      </c>
      <c r="AJ62" s="305" t="str">
        <f t="shared" ca="1" si="168"/>
        <v/>
      </c>
      <c r="AK62" s="306" t="str">
        <f t="shared" ca="1" si="169"/>
        <v/>
      </c>
      <c r="AL62" s="307" t="str">
        <f t="shared" ca="1" si="170"/>
        <v/>
      </c>
      <c r="AM62" s="304" t="str">
        <f t="shared" ca="1" si="190"/>
        <v/>
      </c>
      <c r="AN62" s="305" t="str">
        <f t="shared" ca="1" si="171"/>
        <v/>
      </c>
      <c r="AO62" s="306" t="str">
        <f t="shared" ca="1" si="172"/>
        <v/>
      </c>
      <c r="AP62" s="307" t="str">
        <f t="shared" ca="1" si="173"/>
        <v/>
      </c>
      <c r="AQ62" s="304" t="str">
        <f t="shared" ca="1" si="191"/>
        <v/>
      </c>
      <c r="AR62" s="305" t="str">
        <f t="shared" ca="1" si="174"/>
        <v/>
      </c>
      <c r="AS62" s="306" t="str">
        <f t="shared" ca="1" si="175"/>
        <v/>
      </c>
      <c r="AT62" s="307" t="str">
        <f t="shared" ca="1" si="176"/>
        <v/>
      </c>
      <c r="AU62" s="304" t="str">
        <f t="shared" ca="1" si="192"/>
        <v/>
      </c>
      <c r="AV62" s="305" t="str">
        <f t="shared" ca="1" si="177"/>
        <v/>
      </c>
      <c r="AW62" s="306" t="str">
        <f t="shared" ca="1" si="178"/>
        <v/>
      </c>
      <c r="AX62" s="307" t="str">
        <f t="shared" ca="1" si="179"/>
        <v/>
      </c>
      <c r="AY62" s="304" t="str">
        <f t="shared" ca="1" si="193"/>
        <v/>
      </c>
      <c r="AZ62" s="305" t="str">
        <f t="shared" ca="1" si="180"/>
        <v/>
      </c>
      <c r="BA62" s="306" t="str">
        <f t="shared" ca="1" si="181"/>
        <v/>
      </c>
      <c r="BB62" s="307" t="str">
        <f t="shared" ca="1" si="182"/>
        <v/>
      </c>
      <c r="BC62" s="304" t="str">
        <f t="shared" ca="1" si="194"/>
        <v/>
      </c>
      <c r="BD62" s="305" t="str">
        <f t="shared" ca="1" si="183"/>
        <v/>
      </c>
      <c r="BE62" s="306" t="str">
        <f t="shared" ca="1" si="184"/>
        <v/>
      </c>
      <c r="BF62" s="307" t="str">
        <f t="shared" ca="1" si="185"/>
        <v/>
      </c>
      <c r="BG62" s="304" t="str">
        <f t="shared" ca="1" si="195"/>
        <v/>
      </c>
      <c r="BH62" s="305" t="str">
        <f t="shared" ca="1" si="186"/>
        <v/>
      </c>
      <c r="BI62" s="306" t="str">
        <f t="shared" ca="1" si="187"/>
        <v/>
      </c>
      <c r="BJ62" s="307" t="str">
        <f t="shared" ca="1" si="188"/>
        <v/>
      </c>
      <c r="BL62" s="412" t="str">
        <f ca="1">IF(OR(BM62="",BM62=0),"",MAX(BL$5:BL61)+1)</f>
        <v/>
      </c>
      <c r="BM62" s="316" t="str">
        <f ca="1">IFERROR(INDEX($AJ$6:$AJ$17, ROWS(BM$4:$BM60)), IFERROR(INDEX($AN$6:$AN$17, ROWS(BM$4:$BM60)-ROWS($AJ$6:$AJ$17)), IFERROR(INDEX($AR$6:$AR$17, ROWS(BM$4:$BM60)-ROWS($AJ$6:$AJ$17)-ROWS($AN$6:$AN$17)),IFERROR(INDEX($AV$6:$AV$17, ROWS(BM$4:$BM60)-ROWS($AJ$6:$AJ$17)-ROWS($AN$6:$AN$17)-ROWS($AR$6:$AR$17)),IFERROR(INDEX($AZ$6:$AZ$17, ROWS(BM$4:$BM60)-ROWS($AJ$6:$AJ$17)-ROWS($AN$6:$AN$17)-ROWS($AR$6:$AR$17)-ROWS($AV$6:$AV$17)),IFERROR(INDEX($BD$6:$BD$17, ROWS(BM$4:$BM60)-ROWS($AJ$6:$AJ$17)-ROWS($AN$6:$AN$17)-ROWS($AR$6:$AR$17)-ROWS($AV$6:$AV$17)-ROWS($AZ$6:$AZ$17)),IFERROR(INDEX($BH$6:$BH$17, ROWS(BM$4:$BM60)-ROWS($AJ$6:$AJ$17)-ROWS($AN$6:$AN$17)-ROWS($AR$6:$AR$17)-ROWS($AV$6:$AV$17)-ROWS($AZ$6:$AZ$17)-ROWS($BD$6:$BD$17)), "")))))))</f>
        <v/>
      </c>
      <c r="BN62" s="316" t="str">
        <f t="shared" ca="1" si="35"/>
        <v/>
      </c>
      <c r="BO62" s="316" t="str">
        <f ca="1">IF(OR(BP62="",BP62=0),"",MAX(BO$5:BO61)+1)</f>
        <v/>
      </c>
      <c r="BP62" s="316" t="str">
        <f ca="1">IFERROR(INDEX($AK$6:$AK$17, ROWS($BP$4:BP60)), IFERROR(INDEX($AO$6:$AO$17, ROWS($BP$4:BP60)-ROWS($AK$6:$AK$17)), IFERROR(INDEX($AS$6:$AS$17, ROWS($BP$4:BP60)-ROWS($AK$6:$AK$17)-ROWS($AO$6:$AO$17)),IFERROR(INDEX($AW$6:$AW$17, ROWS($BP$4:BP60)-ROWS($AK$6:$AK$17)-ROWS($AO$6:$AO$17)-ROWS($AS$6:$AS$17)),IFERROR(INDEX($BA$6:$BA$17, ROWS($BP$4:BP60)-ROWS($AK$6:$AK$17)-ROWS($AO$6:$AO$17)-ROWS($AS$6:$AS$17)-ROWS($AW$6:$AW$17)),IFERROR(INDEX($BE$6:$BE$17, ROWS($BP$4:BP60)-ROWS($AK$6:$AK$17)-ROWS($AO$6:$AO$17)-ROWS($AS$6:$AS$17)-ROWS($AW$6:$AW$17)-ROWS($BA$6:$BA$17)),IFERROR(INDEX($BI$6:$BI$17, ROWS($BP$4:BP60)-ROWS($AK$6:$AK$17)-ROWS($AO$6:$AO$17)-ROWS($AS$6:$AS$17)-ROWS($AW$6:$AW$17)-ROWS($BA$6:$BA$17)-ROWS($BE$6:$BE$17)), "")))))))</f>
        <v/>
      </c>
      <c r="BQ62" s="316" t="str">
        <f t="shared" ca="1" si="36"/>
        <v/>
      </c>
      <c r="BR62" s="413" t="str">
        <f t="shared" ca="1" si="37"/>
        <v/>
      </c>
      <c r="BS62" s="412" t="str">
        <f ca="1">IF(OR(BT62="",BT62=0),"",MAX(BS$5:BS61)+1)</f>
        <v/>
      </c>
      <c r="BT62" s="316" t="str">
        <f ca="1">IFERROR(INDEX($AJ$22:$AJ$33, ROWS($BT$4:BT60)), IFERROR(INDEX($AN$22:$AN$33, ROWS($BT$4:BT60)-ROWS($AJ$22:$AJ$33)), IFERROR(INDEX($AR$22:$AR$33, ROWS($BT$4:BT60)-ROWS($AJ$22:$AJ$33)-ROWS($AN$22:$AN$33)),IFERROR(INDEX($AV$22:$AV$33, ROWS($BT$4:BT60)-ROWS($AJ$22:$AJ$33)-ROWS($AN$22:$AN$33)-ROWS($AR$22:$AR$33)),IFERROR(INDEX($AZ$22:$AZ$33, ROWS($BT$4:BT60)-ROWS($AJ$22:$AJ$33)-ROWS($AN$22:$AN$33)-ROWS($AR$22:$AR$33)-ROWS($AV$22:$AV$33)),IFERROR(INDEX($BD$22:$BD$33, ROWS($BT$4:BT60)-ROWS($AJ$22:$AJ$33)-ROWS($AN$22:$AN$33)-ROWS($AR$22:$AR$33)-ROWS($AV$22:$AV$33)-ROWS($AZ$22:$AZ$33)),IFERROR(INDEX($BH$22:$BH$33, ROWS($BT$4:BT60)-ROWS($AJ$22:$AJ$33)-ROWS($AN$22:$AN$33)-ROWS($AR$22:$AR$33)-ROWS($AV$22:$AV$33)-ROWS($AZ$22:$AZ$33)-ROWS($BD$22:$BD$33)), "")))))))</f>
        <v/>
      </c>
      <c r="BU62" s="316" t="str">
        <f t="shared" ca="1" si="38"/>
        <v/>
      </c>
      <c r="BV62" s="316" t="str">
        <f ca="1">IF(OR(BW62="",BW62=0),"",MAX(BV$5:BV61)+1)</f>
        <v/>
      </c>
      <c r="BW62" s="316" t="str">
        <f ca="1">IFERROR(INDEX($AK$22:$AK$33, ROWS($BW$4:BW60)), IFERROR(INDEX($AO$22:$AO$33, ROWS($BW$4:BW60)-ROWS($AK$22:$AK$33)), IFERROR(INDEX($AS$22:$AS$33, ROWS($BW$4:BW60)-ROWS($AK$22:$AK$33)-ROWS($AO$22:$AO$33)),IFERROR(INDEX($AW$22:$AW$33, ROWS($BW$4:BW60)-ROWS($AK$22:$AK$33)-ROWS($AO$22:$AO$33)-ROWS($AS$22:$AS$33)),IFERROR(INDEX($BA$22:$BA$33, ROWS($BW$4:BW60)-ROWS($AK$22:$AK$33)-ROWS($AO$22:$AO$33)-ROWS($AS$22:$AS$33)-ROWS($AW$22:$AW$33)),IFERROR(INDEX($BE$22:$BE$33, ROWS($BW$4:BW60)-ROWS($AK$22:$AK$33)-ROWS($AO$22:$AO$33)-ROWS($AS$22:$AS$33)-ROWS($AW$22:$AW$33)-ROWS($BA$22:$BA$33)),IFERROR(INDEX($BI$22:$BI$33, ROWS($BW$4:BW60)-ROWS($AK$22:$AK$33)-ROWS($AO$22:$AO$33)-ROWS($AS$22:$AS$33)-ROWS($AW$22:$AW$33)-ROWS($BA$22:$BA$33)-ROWS($BE$22:$BE$33)), "")))))))</f>
        <v/>
      </c>
      <c r="BX62" s="316" t="str">
        <f t="shared" ca="1" si="39"/>
        <v/>
      </c>
      <c r="BY62" s="413" t="str">
        <f t="shared" ca="1" si="40"/>
        <v/>
      </c>
      <c r="BZ62" s="412" t="str">
        <f ca="1">IF(OR(CA62="",CA62=0),"",MAX(BZ$5:BZ61)+1)</f>
        <v/>
      </c>
      <c r="CA62" s="316" t="str">
        <f ca="1">IFERROR(INDEX($AJ$38:$AJ$49, ROWS($CA$4:CA60)), IFERROR(INDEX($AN$38:$AN$49, ROWS($CA$4:CA60)-ROWS($AJ$38:$AJ$49)), IFERROR(INDEX($AR$38:$AR$49, ROWS($CA$4:CA60)-ROWS($AJ$38:$AJ$49)-ROWS($AN$38:$AN$49)),IFERROR(INDEX($AV$38:$AV$49, ROWS($CA$4:CA60)-ROWS($AJ$38:$AJ$49)-ROWS($AN$38:$AN$49)-ROWS($AR$38:$AR$49)),IFERROR(INDEX($AZ$38:$AZ$49, ROWS($CA$4:CA60)-ROWS($AJ$38:$AJ$49)-ROWS($AN$38:$AN$49)-ROWS($AR$38:$AR$49)-ROWS($AV$38:$AV$49)),IFERROR(INDEX($BD$38:$BD$49, ROWS($CA$4:CA60)-ROWS($AJ$38:$AJ$49)-ROWS($AN$38:$AN$49)-ROWS($AR$38:$AR$49)-ROWS($AV$38:$AV$49)-ROWS($AZ$38:$AZ$49)),IFERROR(INDEX($BH$38:$BH$49, ROWS($CA$4:CA60)-ROWS($AJ$38:$AJ$49)-ROWS($AN$38:$AN$49)-ROWS($AR$38:$AR$49)-ROWS($AV$38:$AV$49)-ROWS($AZ$38:$AZ$49)-ROWS($BD$38:$BD$49)), "")))))))</f>
        <v/>
      </c>
      <c r="CB62" s="316" t="str">
        <f t="shared" ca="1" si="41"/>
        <v/>
      </c>
      <c r="CC62" s="316" t="str">
        <f ca="1">IF(OR(CD62="",CD62=0),"",MAX(CC$5:CC61)+1)</f>
        <v/>
      </c>
      <c r="CD62" s="316" t="str">
        <f ca="1">IFERROR(INDEX($AK$38:$AK$49, ROWS($CD$4:CD60)), IFERROR(INDEX($AO$38:$AO$49, ROWS($CD$4:CD60)-ROWS($AK$38:$AK$49)), IFERROR(INDEX($AS$38:$AS$49, ROWS($CD$4:CD60)-ROWS($AK$38:$AK$49)-ROWS($AO$38:$AO$49)),IFERROR(INDEX($AW$38:$AW$49, ROWS($CD$4:CD60)-ROWS($AK$38:$AK$49)-ROWS($AO$38:$AO$49)-ROWS($AS$38:$AS$49)),IFERROR(INDEX($BA$38:$BA$49, ROWS($CD$4:CD60)-ROWS($AK$38:$AK$49)-ROWS($AO$38:$AO$49)-ROWS($AS$38:$AS$49)-ROWS($AW$38:$AW$49)),IFERROR(INDEX($BE$38:$BE$49, ROWS($CD$4:CD60)-ROWS($AK$38:$AK$49)-ROWS($AO$38:$AO$49)-ROWS($AS$38:$AS$49)-ROWS($AW$38:$AW$49)-ROWS($BA$38:$BA$49)),IFERROR(INDEX($BI$38:$BI$49, ROWS($CD$4:CD60)-ROWS($AK$38:$AK$49)-ROWS($AO$38:$AO$49)-ROWS($AS$38:$AS$49)-ROWS($AW$38:$AW$49)-ROWS($BA$38:$BA$49)-ROWS($BE$38:$BE$49)), "")))))))</f>
        <v/>
      </c>
      <c r="CE62" s="316" t="str">
        <f t="shared" ca="1" si="42"/>
        <v/>
      </c>
      <c r="CF62" s="413" t="str">
        <f t="shared" ca="1" si="43"/>
        <v/>
      </c>
      <c r="CG62" s="412" t="str">
        <f ca="1">IF(OR(CH62="",CH62=0),"",MAX(CG$5:CG61)+1)</f>
        <v/>
      </c>
      <c r="CH62" s="316" t="str">
        <f ca="1">IFERROR(INDEX($AJ$54:$AJ$65, ROWS($CH$4:CH60)), IFERROR(INDEX($AN$54:$AN$65, ROWS($CH$4:CH60)-ROWS($AJ$54:$AJ$65)), IFERROR(INDEX($AR$54:$AR$65, ROWS($CH$4:CH60)-ROWS($AJ$54:$AJ$65)-ROWS($AN$54:$AN$65)),IFERROR(INDEX($AV$54:$AV$65, ROWS($CH$4:CH60)-ROWS($AJ$54:$AJ$65)-ROWS($AN$54:$AN$65)-ROWS($AR$54:$AR$65)),IFERROR(INDEX($AZ$54:$AZ$65, ROWS($CH$4:CH60)-ROWS($AJ$54:$AJ$65)-ROWS($AN$54:$AN$65)-ROWS($AR$54:$AR$65)-ROWS($AV$54:$AV$65)),IFERROR(INDEX($BD$54:$BD$65, ROWS($CH$4:CH60)-ROWS($AJ$54:$AJ$65)-ROWS($AN$54:$AN$65)-ROWS($AR$54:$AR$65)-ROWS($AV$54:$AV$65)-ROWS($AZ$54:$AZ$65)),IFERROR(INDEX($BH$54:$BH$65, ROWS($CH$4:CH60)-ROWS($AJ$54:$AJ$65)-ROWS($AN$54:$AN$65)-ROWS($AR$54:$AR$65)-ROWS($AV$54:$AV$65)-ROWS($AZ$54:$AZ$65)-ROWS($BD$54:$BD$65)), "")))))))</f>
        <v/>
      </c>
      <c r="CI62" s="316" t="str">
        <f t="shared" ca="1" si="44"/>
        <v/>
      </c>
      <c r="CJ62" s="316" t="str">
        <f ca="1">IF(OR(CK62="",CK62=0),"",MAX(CJ$5:CJ61)+1)</f>
        <v/>
      </c>
      <c r="CK62" s="316" t="str">
        <f ca="1">IFERROR(INDEX($AK$54:$AK$65, ROWS($CK$4:CK60)), IFERROR(INDEX($AO$54:$AO$65, ROWS($CK$4:CK60)-ROWS($AK$54:$AK$65)), IFERROR(INDEX($AS$54:$AS$65, ROWS($CK$4:CK60)-ROWS($AK$54:$AK$65)-ROWS($AO$54:$AO$65)),IFERROR(INDEX($AW$54:$AW$65, ROWS($CK$4:CK60)-ROWS($AK$54:$AK$65)-ROWS($AO$54:$AO$65)-ROWS($AS$54:$AS$65)),IFERROR(INDEX($BA$54:$BA$65, ROWS($CK$4:CK60)-ROWS($AK$54:$AK$65)-ROWS($AO$54:$AO$65)-ROWS($AS$54:$AS$65)-ROWS($AW$54:$AW$65)),IFERROR(INDEX($BE$54:$BE$65, ROWS($CK$4:CK60)-ROWS($AK$54:$AK$65)-ROWS($AO$54:$AO$65)-ROWS($AS$54:$AS$65)-ROWS($AW$54:$AW$65)-ROWS($BA$54:$BA$65)),IFERROR(INDEX($BI$54:$BI$65, ROWS($CK$4:CK60)-ROWS($AK$54:$AK$65)-ROWS($AO$54:$AO$65)-ROWS($AS$54:$AS$65)-ROWS($AW$54:$AW$65)-ROWS($BA$54:$BA$65)-ROWS($BE$54:$BE$65)), "")))))))</f>
        <v/>
      </c>
      <c r="CL62" s="316" t="str">
        <f t="shared" ca="1" si="45"/>
        <v/>
      </c>
      <c r="CM62" s="413" t="str">
        <f t="shared" ca="1" si="46"/>
        <v/>
      </c>
      <c r="CN62" s="412" t="str">
        <f>IF(OR(CO62="",CO62=0),"",MAX(CN$5:CN61)+1)</f>
        <v/>
      </c>
      <c r="CO62" s="316">
        <f>IFERROR(INDEX($AJ$70:$AJ$81, ROWS($CO$4:CO60)), IFERROR(INDEX($AN$70:$AN$81, ROWS($CO$4:CO60)-ROWS($AJ$70:$AJ$81)), IFERROR(INDEX($AR$70:$AR$81, ROWS($CO$4:CO60)-ROWS($AJ$70:$AJ$81)-ROWS($AN$70:$AN$81)),IFERROR(INDEX($AV$70:$AV$81, ROWS($CO$4:CO60)-ROWS($AJ$70:$AJ$81)-ROWS($AN$70:$AN$81)-ROWS($AR$70:$AR$81)),IFERROR(INDEX($AZ$70:$AZ$81, ROWS($CO$4:CO60)-ROWS($AJ$70:$AJ$81)-ROWS($AN$70:$AN$81)-ROWS($AR$70:$AR$81)-ROWS($AV$70:$AV$81)),IFERROR(INDEX($BD$70:$BD$81, ROWS($CO$4:CO60)-ROWS($AJ$70:$AJ$81)-ROWS($AN$70:$AN$81)-ROWS($AR$70:$AR$81)-ROWS($AV$70:$AV$81)-ROWS($AZ$70:$AZ$81)),IFERROR(INDEX($BH$70:$BH$81, ROWS($CO$4:CO60)-ROWS($AJ$70:$AJ$81)-ROWS($AN$70:$AN$81)-ROWS($AR$70:$AR$81)-ROWS($AV$70:$AV$81)-ROWS($AZ$70:$AZ$81)-ROWS($BD$70:$BD$81)), "")))))))</f>
        <v>0</v>
      </c>
      <c r="CP62" s="316" t="str">
        <f t="shared" ca="1" si="47"/>
        <v/>
      </c>
      <c r="CQ62" s="316" t="str">
        <f>IF(OR(CR62="",CR62=0),"",MAX(CQ$5:CQ61)+1)</f>
        <v/>
      </c>
      <c r="CR62" s="316">
        <f>IFERROR(INDEX($AK$70:$AK$81, ROWS($CR$4:CR60)), IFERROR(INDEX($AO$70:$AO$81, ROWS($CR$4:CR60)-ROWS($AK$70:$AK$81)), IFERROR(INDEX($AS$70:$AS$81, ROWS($CR$4:CR60)-ROWS($AK$70:$AK$81)-ROWS($AO$70:$AO$81)),IFERROR(INDEX($AW$70:$AW$81, ROWS($CR$4:CR60)-ROWS($AK$70:$AK$81)-ROWS($AO$70:$AO$81)-ROWS($AS$70:$AS$81)),IFERROR(INDEX($BA$70:$BA$81, ROWS($CR$4:CR60)-ROWS($AK$70:$AK$81)-ROWS($AO$70:$AO$81)-ROWS($AS$70:$AS$81)-ROWS($AW$70:$AW$81)),IFERROR(INDEX($BE$70:$BE$81, ROWS($CR$4:CR60)-ROWS($AK$70:$AK$81)-ROWS($AO$70:$AO$81)-ROWS($AS$70:$AS$81)-ROWS($AW$70:$AW$81)-ROWS($BA$70:$BA$81)),IFERROR(INDEX($BI$70:$BI$81, ROWS($CR$4:CR60)-ROWS($AK$70:$AK$81)-ROWS($AO$70:$AO$81)-ROWS($AS$70:$AS$81)-ROWS($AW$70:$AW$81)-ROWS($BA$70:$BA$81)-ROWS($BE$70:$BE$81)), "")))))))</f>
        <v>0</v>
      </c>
      <c r="CS62" s="316" t="str">
        <f t="shared" ca="1" si="48"/>
        <v/>
      </c>
      <c r="CT62" s="413" t="str">
        <f t="shared" ca="1" si="49"/>
        <v/>
      </c>
      <c r="CU62" s="412" t="str">
        <f>IF(OR(CV62="",CV62=0),"",MAX(CU$5:CU61)+1)</f>
        <v/>
      </c>
      <c r="CV62" s="316" t="str">
        <f>IFERROR(INDEX($AJ$86:$AJ$97, ROWS($CV$4:CV60)), IFERROR(INDEX($AN$86:$AN$97, ROWS($CV$4:CV60)-ROWS($AJ$86:$AJ$97)), ""))</f>
        <v/>
      </c>
      <c r="CW62" s="316" t="str">
        <f t="shared" si="50"/>
        <v/>
      </c>
      <c r="CX62" s="316" t="str">
        <f>IF(OR(CY62="",CY62=0),"",MAX(CX$5:CX61)+1)</f>
        <v/>
      </c>
      <c r="CY62" s="316" t="str">
        <f>IFERROR(INDEX($AK$86:$AK$97, ROWS($CY$4:CY60)), IFERROR(INDEX($AO$86:$AO$97, ROWS($CY$4:CY60)-ROWS($AK$86:$AK$97)), ""))</f>
        <v/>
      </c>
      <c r="CZ62" s="316" t="str">
        <f t="shared" si="51"/>
        <v/>
      </c>
      <c r="DA62" s="413" t="str">
        <f t="shared" si="52"/>
        <v/>
      </c>
      <c r="DC62" s="438" t="str">
        <f ca="1">IF(OR(DD62="",DD62=0),"",MAX(DC$45:DC61)+1)</f>
        <v/>
      </c>
      <c r="DD62" s="434" t="str">
        <f t="shared" ca="1" si="160"/>
        <v/>
      </c>
      <c r="DE62" s="413" t="str">
        <f t="shared" ca="1" si="161"/>
        <v/>
      </c>
      <c r="DF62" s="431" t="str">
        <f ca="1">IF(OR(DG62="",DG62=0),"",MAX(DF$45:DF61)+1)</f>
        <v/>
      </c>
      <c r="DG62" s="412" t="str">
        <f t="shared" ca="1" si="162"/>
        <v/>
      </c>
      <c r="DH62" s="413" t="str">
        <f t="shared" ca="1" si="163"/>
        <v/>
      </c>
      <c r="DI62" s="412" t="str">
        <f t="shared" ca="1" si="164"/>
        <v/>
      </c>
      <c r="DJ62" s="413" t="str">
        <f t="shared" ca="1" si="165"/>
        <v/>
      </c>
      <c r="DK62" s="412" t="str">
        <f t="shared" ca="1" si="166"/>
        <v/>
      </c>
      <c r="DL62" s="413" t="str">
        <f t="shared" ca="1" si="167"/>
        <v/>
      </c>
    </row>
    <row r="63" spans="15:123" ht="15" customHeight="1" thickBot="1" x14ac:dyDescent="0.35">
      <c r="P63" s="1177"/>
      <c r="Q63" s="1178"/>
      <c r="R63" s="453"/>
      <c r="S63" s="402"/>
      <c r="U63" s="1177"/>
      <c r="V63" s="1178"/>
      <c r="W63" s="453"/>
      <c r="X63" s="402"/>
      <c r="AB63" s="395">
        <f ca="1">IFERROR(MATCH($AB$59,OFFSET(Year!$AT$11:$AT$62,AB62,,1000),0)+AB62,"")</f>
        <v>3</v>
      </c>
      <c r="AC63" s="340">
        <f ca="1">IFERROR(INDEX(Year!$AW$11:$AW$62,AB63),"")</f>
        <v>2</v>
      </c>
      <c r="AD63" s="348" t="str">
        <f ca="1">IFERROR(INDEX(Year!$AU$11:$AU$62,AB63),"")</f>
        <v>Paycheck 2</v>
      </c>
      <c r="AE63" s="363">
        <f ca="1">IFERROR(INDEX(Year!$AV$11:$AV$62,AB63),"")</f>
        <v>400</v>
      </c>
      <c r="AF63" s="402" t="str">
        <f ca="1">IFERROR(INDEX(Year!$AT$11:$AT$62,AB63),"")</f>
        <v>Income</v>
      </c>
      <c r="AI63" s="302" t="str">
        <f t="shared" ca="1" si="189"/>
        <v/>
      </c>
      <c r="AJ63" s="293" t="str">
        <f t="shared" ca="1" si="168"/>
        <v/>
      </c>
      <c r="AK63" s="293" t="str">
        <f t="shared" ca="1" si="169"/>
        <v/>
      </c>
      <c r="AL63" s="303" t="str">
        <f t="shared" ca="1" si="170"/>
        <v/>
      </c>
      <c r="AM63" s="302" t="str">
        <f t="shared" ca="1" si="190"/>
        <v/>
      </c>
      <c r="AN63" s="293" t="str">
        <f t="shared" ca="1" si="171"/>
        <v/>
      </c>
      <c r="AO63" s="293" t="str">
        <f t="shared" ca="1" si="172"/>
        <v/>
      </c>
      <c r="AP63" s="303" t="str">
        <f t="shared" ca="1" si="173"/>
        <v/>
      </c>
      <c r="AQ63" s="302" t="str">
        <f t="shared" ca="1" si="191"/>
        <v/>
      </c>
      <c r="AR63" s="293" t="str">
        <f t="shared" ca="1" si="174"/>
        <v/>
      </c>
      <c r="AS63" s="293" t="str">
        <f t="shared" ca="1" si="175"/>
        <v/>
      </c>
      <c r="AT63" s="303" t="str">
        <f t="shared" ca="1" si="176"/>
        <v/>
      </c>
      <c r="AU63" s="302" t="str">
        <f t="shared" ca="1" si="192"/>
        <v/>
      </c>
      <c r="AV63" s="293" t="str">
        <f t="shared" ca="1" si="177"/>
        <v/>
      </c>
      <c r="AW63" s="293" t="str">
        <f t="shared" ca="1" si="178"/>
        <v/>
      </c>
      <c r="AX63" s="303" t="str">
        <f t="shared" ca="1" si="179"/>
        <v/>
      </c>
      <c r="AY63" s="302" t="str">
        <f t="shared" ca="1" si="193"/>
        <v/>
      </c>
      <c r="AZ63" s="293" t="str">
        <f t="shared" ca="1" si="180"/>
        <v/>
      </c>
      <c r="BA63" s="293" t="str">
        <f t="shared" ca="1" si="181"/>
        <v/>
      </c>
      <c r="BB63" s="303" t="str">
        <f t="shared" ca="1" si="182"/>
        <v/>
      </c>
      <c r="BC63" s="302" t="str">
        <f t="shared" ca="1" si="194"/>
        <v/>
      </c>
      <c r="BD63" s="293" t="str">
        <f t="shared" ca="1" si="183"/>
        <v/>
      </c>
      <c r="BE63" s="293" t="str">
        <f t="shared" ca="1" si="184"/>
        <v/>
      </c>
      <c r="BF63" s="303" t="str">
        <f t="shared" ca="1" si="185"/>
        <v/>
      </c>
      <c r="BG63" s="302" t="str">
        <f t="shared" ca="1" si="195"/>
        <v/>
      </c>
      <c r="BH63" s="293" t="str">
        <f t="shared" ca="1" si="186"/>
        <v/>
      </c>
      <c r="BI63" s="293" t="str">
        <f t="shared" ca="1" si="187"/>
        <v/>
      </c>
      <c r="BJ63" s="303" t="str">
        <f t="shared" ca="1" si="188"/>
        <v/>
      </c>
      <c r="BL63" s="412" t="str">
        <f ca="1">IF(OR(BM63="",BM63=0),"",MAX(BL$5:BL62)+1)</f>
        <v/>
      </c>
      <c r="BM63" s="316" t="str">
        <f ca="1">IFERROR(INDEX($AJ$6:$AJ$17, ROWS(BM$4:$BM61)), IFERROR(INDEX($AN$6:$AN$17, ROWS(BM$4:$BM61)-ROWS($AJ$6:$AJ$17)), IFERROR(INDEX($AR$6:$AR$17, ROWS(BM$4:$BM61)-ROWS($AJ$6:$AJ$17)-ROWS($AN$6:$AN$17)),IFERROR(INDEX($AV$6:$AV$17, ROWS(BM$4:$BM61)-ROWS($AJ$6:$AJ$17)-ROWS($AN$6:$AN$17)-ROWS($AR$6:$AR$17)),IFERROR(INDEX($AZ$6:$AZ$17, ROWS(BM$4:$BM61)-ROWS($AJ$6:$AJ$17)-ROWS($AN$6:$AN$17)-ROWS($AR$6:$AR$17)-ROWS($AV$6:$AV$17)),IFERROR(INDEX($BD$6:$BD$17, ROWS(BM$4:$BM61)-ROWS($AJ$6:$AJ$17)-ROWS($AN$6:$AN$17)-ROWS($AR$6:$AR$17)-ROWS($AV$6:$AV$17)-ROWS($AZ$6:$AZ$17)),IFERROR(INDEX($BH$6:$BH$17, ROWS(BM$4:$BM61)-ROWS($AJ$6:$AJ$17)-ROWS($AN$6:$AN$17)-ROWS($AR$6:$AR$17)-ROWS($AV$6:$AV$17)-ROWS($AZ$6:$AZ$17)-ROWS($BD$6:$BD$17)), "")))))))</f>
        <v/>
      </c>
      <c r="BN63" s="316" t="str">
        <f t="shared" ca="1" si="35"/>
        <v/>
      </c>
      <c r="BO63" s="316" t="str">
        <f ca="1">IF(OR(BP63="",BP63=0),"",MAX(BO$5:BO62)+1)</f>
        <v/>
      </c>
      <c r="BP63" s="316" t="str">
        <f ca="1">IFERROR(INDEX($AK$6:$AK$17, ROWS($BP$4:BP61)), IFERROR(INDEX($AO$6:$AO$17, ROWS($BP$4:BP61)-ROWS($AK$6:$AK$17)), IFERROR(INDEX($AS$6:$AS$17, ROWS($BP$4:BP61)-ROWS($AK$6:$AK$17)-ROWS($AO$6:$AO$17)),IFERROR(INDEX($AW$6:$AW$17, ROWS($BP$4:BP61)-ROWS($AK$6:$AK$17)-ROWS($AO$6:$AO$17)-ROWS($AS$6:$AS$17)),IFERROR(INDEX($BA$6:$BA$17, ROWS($BP$4:BP61)-ROWS($AK$6:$AK$17)-ROWS($AO$6:$AO$17)-ROWS($AS$6:$AS$17)-ROWS($AW$6:$AW$17)),IFERROR(INDEX($BE$6:$BE$17, ROWS($BP$4:BP61)-ROWS($AK$6:$AK$17)-ROWS($AO$6:$AO$17)-ROWS($AS$6:$AS$17)-ROWS($AW$6:$AW$17)-ROWS($BA$6:$BA$17)),IFERROR(INDEX($BI$6:$BI$17, ROWS($BP$4:BP61)-ROWS($AK$6:$AK$17)-ROWS($AO$6:$AO$17)-ROWS($AS$6:$AS$17)-ROWS($AW$6:$AW$17)-ROWS($BA$6:$BA$17)-ROWS($BE$6:$BE$17)), "")))))))</f>
        <v/>
      </c>
      <c r="BQ63" s="316" t="str">
        <f t="shared" ca="1" si="36"/>
        <v/>
      </c>
      <c r="BR63" s="413" t="str">
        <f t="shared" ca="1" si="37"/>
        <v/>
      </c>
      <c r="BS63" s="412" t="str">
        <f ca="1">IF(OR(BT63="",BT63=0),"",MAX(BS$5:BS62)+1)</f>
        <v/>
      </c>
      <c r="BT63" s="316" t="str">
        <f ca="1">IFERROR(INDEX($AJ$22:$AJ$33, ROWS($BT$4:BT61)), IFERROR(INDEX($AN$22:$AN$33, ROWS($BT$4:BT61)-ROWS($AJ$22:$AJ$33)), IFERROR(INDEX($AR$22:$AR$33, ROWS($BT$4:BT61)-ROWS($AJ$22:$AJ$33)-ROWS($AN$22:$AN$33)),IFERROR(INDEX($AV$22:$AV$33, ROWS($BT$4:BT61)-ROWS($AJ$22:$AJ$33)-ROWS($AN$22:$AN$33)-ROWS($AR$22:$AR$33)),IFERROR(INDEX($AZ$22:$AZ$33, ROWS($BT$4:BT61)-ROWS($AJ$22:$AJ$33)-ROWS($AN$22:$AN$33)-ROWS($AR$22:$AR$33)-ROWS($AV$22:$AV$33)),IFERROR(INDEX($BD$22:$BD$33, ROWS($BT$4:BT61)-ROWS($AJ$22:$AJ$33)-ROWS($AN$22:$AN$33)-ROWS($AR$22:$AR$33)-ROWS($AV$22:$AV$33)-ROWS($AZ$22:$AZ$33)),IFERROR(INDEX($BH$22:$BH$33, ROWS($BT$4:BT61)-ROWS($AJ$22:$AJ$33)-ROWS($AN$22:$AN$33)-ROWS($AR$22:$AR$33)-ROWS($AV$22:$AV$33)-ROWS($AZ$22:$AZ$33)-ROWS($BD$22:$BD$33)), "")))))))</f>
        <v/>
      </c>
      <c r="BU63" s="316" t="str">
        <f t="shared" ca="1" si="38"/>
        <v/>
      </c>
      <c r="BV63" s="316" t="str">
        <f ca="1">IF(OR(BW63="",BW63=0),"",MAX(BV$5:BV62)+1)</f>
        <v/>
      </c>
      <c r="BW63" s="316" t="str">
        <f ca="1">IFERROR(INDEX($AK$22:$AK$33, ROWS($BW$4:BW61)), IFERROR(INDEX($AO$22:$AO$33, ROWS($BW$4:BW61)-ROWS($AK$22:$AK$33)), IFERROR(INDEX($AS$22:$AS$33, ROWS($BW$4:BW61)-ROWS($AK$22:$AK$33)-ROWS($AO$22:$AO$33)),IFERROR(INDEX($AW$22:$AW$33, ROWS($BW$4:BW61)-ROWS($AK$22:$AK$33)-ROWS($AO$22:$AO$33)-ROWS($AS$22:$AS$33)),IFERROR(INDEX($BA$22:$BA$33, ROWS($BW$4:BW61)-ROWS($AK$22:$AK$33)-ROWS($AO$22:$AO$33)-ROWS($AS$22:$AS$33)-ROWS($AW$22:$AW$33)),IFERROR(INDEX($BE$22:$BE$33, ROWS($BW$4:BW61)-ROWS($AK$22:$AK$33)-ROWS($AO$22:$AO$33)-ROWS($AS$22:$AS$33)-ROWS($AW$22:$AW$33)-ROWS($BA$22:$BA$33)),IFERROR(INDEX($BI$22:$BI$33, ROWS($BW$4:BW61)-ROWS($AK$22:$AK$33)-ROWS($AO$22:$AO$33)-ROWS($AS$22:$AS$33)-ROWS($AW$22:$AW$33)-ROWS($BA$22:$BA$33)-ROWS($BE$22:$BE$33)), "")))))))</f>
        <v/>
      </c>
      <c r="BX63" s="316" t="str">
        <f t="shared" ca="1" si="39"/>
        <v/>
      </c>
      <c r="BY63" s="413" t="str">
        <f t="shared" ca="1" si="40"/>
        <v/>
      </c>
      <c r="BZ63" s="412" t="str">
        <f ca="1">IF(OR(CA63="",CA63=0),"",MAX(BZ$5:BZ62)+1)</f>
        <v/>
      </c>
      <c r="CA63" s="316" t="str">
        <f ca="1">IFERROR(INDEX($AJ$38:$AJ$49, ROWS($CA$4:CA61)), IFERROR(INDEX($AN$38:$AN$49, ROWS($CA$4:CA61)-ROWS($AJ$38:$AJ$49)), IFERROR(INDEX($AR$38:$AR$49, ROWS($CA$4:CA61)-ROWS($AJ$38:$AJ$49)-ROWS($AN$38:$AN$49)),IFERROR(INDEX($AV$38:$AV$49, ROWS($CA$4:CA61)-ROWS($AJ$38:$AJ$49)-ROWS($AN$38:$AN$49)-ROWS($AR$38:$AR$49)),IFERROR(INDEX($AZ$38:$AZ$49, ROWS($CA$4:CA61)-ROWS($AJ$38:$AJ$49)-ROWS($AN$38:$AN$49)-ROWS($AR$38:$AR$49)-ROWS($AV$38:$AV$49)),IFERROR(INDEX($BD$38:$BD$49, ROWS($CA$4:CA61)-ROWS($AJ$38:$AJ$49)-ROWS($AN$38:$AN$49)-ROWS($AR$38:$AR$49)-ROWS($AV$38:$AV$49)-ROWS($AZ$38:$AZ$49)),IFERROR(INDEX($BH$38:$BH$49, ROWS($CA$4:CA61)-ROWS($AJ$38:$AJ$49)-ROWS($AN$38:$AN$49)-ROWS($AR$38:$AR$49)-ROWS($AV$38:$AV$49)-ROWS($AZ$38:$AZ$49)-ROWS($BD$38:$BD$49)), "")))))))</f>
        <v/>
      </c>
      <c r="CB63" s="316" t="str">
        <f t="shared" ca="1" si="41"/>
        <v/>
      </c>
      <c r="CC63" s="316" t="str">
        <f ca="1">IF(OR(CD63="",CD63=0),"",MAX(CC$5:CC62)+1)</f>
        <v/>
      </c>
      <c r="CD63" s="316" t="str">
        <f ca="1">IFERROR(INDEX($AK$38:$AK$49, ROWS($CD$4:CD61)), IFERROR(INDEX($AO$38:$AO$49, ROWS($CD$4:CD61)-ROWS($AK$38:$AK$49)), IFERROR(INDEX($AS$38:$AS$49, ROWS($CD$4:CD61)-ROWS($AK$38:$AK$49)-ROWS($AO$38:$AO$49)),IFERROR(INDEX($AW$38:$AW$49, ROWS($CD$4:CD61)-ROWS($AK$38:$AK$49)-ROWS($AO$38:$AO$49)-ROWS($AS$38:$AS$49)),IFERROR(INDEX($BA$38:$BA$49, ROWS($CD$4:CD61)-ROWS($AK$38:$AK$49)-ROWS($AO$38:$AO$49)-ROWS($AS$38:$AS$49)-ROWS($AW$38:$AW$49)),IFERROR(INDEX($BE$38:$BE$49, ROWS($CD$4:CD61)-ROWS($AK$38:$AK$49)-ROWS($AO$38:$AO$49)-ROWS($AS$38:$AS$49)-ROWS($AW$38:$AW$49)-ROWS($BA$38:$BA$49)),IFERROR(INDEX($BI$38:$BI$49, ROWS($CD$4:CD61)-ROWS($AK$38:$AK$49)-ROWS($AO$38:$AO$49)-ROWS($AS$38:$AS$49)-ROWS($AW$38:$AW$49)-ROWS($BA$38:$BA$49)-ROWS($BE$38:$BE$49)), "")))))))</f>
        <v/>
      </c>
      <c r="CE63" s="316" t="str">
        <f t="shared" ca="1" si="42"/>
        <v/>
      </c>
      <c r="CF63" s="413" t="str">
        <f t="shared" ca="1" si="43"/>
        <v/>
      </c>
      <c r="CG63" s="412" t="str">
        <f ca="1">IF(OR(CH63="",CH63=0),"",MAX(CG$5:CG62)+1)</f>
        <v/>
      </c>
      <c r="CH63" s="316" t="str">
        <f ca="1">IFERROR(INDEX($AJ$54:$AJ$65, ROWS($CH$4:CH61)), IFERROR(INDEX($AN$54:$AN$65, ROWS($CH$4:CH61)-ROWS($AJ$54:$AJ$65)), IFERROR(INDEX($AR$54:$AR$65, ROWS($CH$4:CH61)-ROWS($AJ$54:$AJ$65)-ROWS($AN$54:$AN$65)),IFERROR(INDEX($AV$54:$AV$65, ROWS($CH$4:CH61)-ROWS($AJ$54:$AJ$65)-ROWS($AN$54:$AN$65)-ROWS($AR$54:$AR$65)),IFERROR(INDEX($AZ$54:$AZ$65, ROWS($CH$4:CH61)-ROWS($AJ$54:$AJ$65)-ROWS($AN$54:$AN$65)-ROWS($AR$54:$AR$65)-ROWS($AV$54:$AV$65)),IFERROR(INDEX($BD$54:$BD$65, ROWS($CH$4:CH61)-ROWS($AJ$54:$AJ$65)-ROWS($AN$54:$AN$65)-ROWS($AR$54:$AR$65)-ROWS($AV$54:$AV$65)-ROWS($AZ$54:$AZ$65)),IFERROR(INDEX($BH$54:$BH$65, ROWS($CH$4:CH61)-ROWS($AJ$54:$AJ$65)-ROWS($AN$54:$AN$65)-ROWS($AR$54:$AR$65)-ROWS($AV$54:$AV$65)-ROWS($AZ$54:$AZ$65)-ROWS($BD$54:$BD$65)), "")))))))</f>
        <v/>
      </c>
      <c r="CI63" s="316" t="str">
        <f t="shared" ca="1" si="44"/>
        <v/>
      </c>
      <c r="CJ63" s="316" t="str">
        <f ca="1">IF(OR(CK63="",CK63=0),"",MAX(CJ$5:CJ62)+1)</f>
        <v/>
      </c>
      <c r="CK63" s="316" t="str">
        <f ca="1">IFERROR(INDEX($AK$54:$AK$65, ROWS($CK$4:CK61)), IFERROR(INDEX($AO$54:$AO$65, ROWS($CK$4:CK61)-ROWS($AK$54:$AK$65)), IFERROR(INDEX($AS$54:$AS$65, ROWS($CK$4:CK61)-ROWS($AK$54:$AK$65)-ROWS($AO$54:$AO$65)),IFERROR(INDEX($AW$54:$AW$65, ROWS($CK$4:CK61)-ROWS($AK$54:$AK$65)-ROWS($AO$54:$AO$65)-ROWS($AS$54:$AS$65)),IFERROR(INDEX($BA$54:$BA$65, ROWS($CK$4:CK61)-ROWS($AK$54:$AK$65)-ROWS($AO$54:$AO$65)-ROWS($AS$54:$AS$65)-ROWS($AW$54:$AW$65)),IFERROR(INDEX($BE$54:$BE$65, ROWS($CK$4:CK61)-ROWS($AK$54:$AK$65)-ROWS($AO$54:$AO$65)-ROWS($AS$54:$AS$65)-ROWS($AW$54:$AW$65)-ROWS($BA$54:$BA$65)),IFERROR(INDEX($BI$54:$BI$65, ROWS($CK$4:CK61)-ROWS($AK$54:$AK$65)-ROWS($AO$54:$AO$65)-ROWS($AS$54:$AS$65)-ROWS($AW$54:$AW$65)-ROWS($BA$54:$BA$65)-ROWS($BE$54:$BE$65)), "")))))))</f>
        <v/>
      </c>
      <c r="CL63" s="316" t="str">
        <f t="shared" ca="1" si="45"/>
        <v/>
      </c>
      <c r="CM63" s="413" t="str">
        <f t="shared" ca="1" si="46"/>
        <v/>
      </c>
      <c r="CN63" s="412" t="str">
        <f>IF(OR(CO63="",CO63=0),"",MAX(CN$5:CN62)+1)</f>
        <v/>
      </c>
      <c r="CO63" s="316">
        <f>IFERROR(INDEX($AJ$70:$AJ$81, ROWS($CO$4:CO61)), IFERROR(INDEX($AN$70:$AN$81, ROWS($CO$4:CO61)-ROWS($AJ$70:$AJ$81)), IFERROR(INDEX($AR$70:$AR$81, ROWS($CO$4:CO61)-ROWS($AJ$70:$AJ$81)-ROWS($AN$70:$AN$81)),IFERROR(INDEX($AV$70:$AV$81, ROWS($CO$4:CO61)-ROWS($AJ$70:$AJ$81)-ROWS($AN$70:$AN$81)-ROWS($AR$70:$AR$81)),IFERROR(INDEX($AZ$70:$AZ$81, ROWS($CO$4:CO61)-ROWS($AJ$70:$AJ$81)-ROWS($AN$70:$AN$81)-ROWS($AR$70:$AR$81)-ROWS($AV$70:$AV$81)),IFERROR(INDEX($BD$70:$BD$81, ROWS($CO$4:CO61)-ROWS($AJ$70:$AJ$81)-ROWS($AN$70:$AN$81)-ROWS($AR$70:$AR$81)-ROWS($AV$70:$AV$81)-ROWS($AZ$70:$AZ$81)),IFERROR(INDEX($BH$70:$BH$81, ROWS($CO$4:CO61)-ROWS($AJ$70:$AJ$81)-ROWS($AN$70:$AN$81)-ROWS($AR$70:$AR$81)-ROWS($AV$70:$AV$81)-ROWS($AZ$70:$AZ$81)-ROWS($BD$70:$BD$81)), "")))))))</f>
        <v>0</v>
      </c>
      <c r="CP63" s="316" t="str">
        <f t="shared" ca="1" si="47"/>
        <v/>
      </c>
      <c r="CQ63" s="316" t="str">
        <f>IF(OR(CR63="",CR63=0),"",MAX(CQ$5:CQ62)+1)</f>
        <v/>
      </c>
      <c r="CR63" s="316">
        <f>IFERROR(INDEX($AK$70:$AK$81, ROWS($CR$4:CR61)), IFERROR(INDEX($AO$70:$AO$81, ROWS($CR$4:CR61)-ROWS($AK$70:$AK$81)), IFERROR(INDEX($AS$70:$AS$81, ROWS($CR$4:CR61)-ROWS($AK$70:$AK$81)-ROWS($AO$70:$AO$81)),IFERROR(INDEX($AW$70:$AW$81, ROWS($CR$4:CR61)-ROWS($AK$70:$AK$81)-ROWS($AO$70:$AO$81)-ROWS($AS$70:$AS$81)),IFERROR(INDEX($BA$70:$BA$81, ROWS($CR$4:CR61)-ROWS($AK$70:$AK$81)-ROWS($AO$70:$AO$81)-ROWS($AS$70:$AS$81)-ROWS($AW$70:$AW$81)),IFERROR(INDEX($BE$70:$BE$81, ROWS($CR$4:CR61)-ROWS($AK$70:$AK$81)-ROWS($AO$70:$AO$81)-ROWS($AS$70:$AS$81)-ROWS($AW$70:$AW$81)-ROWS($BA$70:$BA$81)),IFERROR(INDEX($BI$70:$BI$81, ROWS($CR$4:CR61)-ROWS($AK$70:$AK$81)-ROWS($AO$70:$AO$81)-ROWS($AS$70:$AS$81)-ROWS($AW$70:$AW$81)-ROWS($BA$70:$BA$81)-ROWS($BE$70:$BE$81)), "")))))))</f>
        <v>0</v>
      </c>
      <c r="CS63" s="316" t="str">
        <f t="shared" ca="1" si="48"/>
        <v/>
      </c>
      <c r="CT63" s="413" t="str">
        <f t="shared" ca="1" si="49"/>
        <v/>
      </c>
      <c r="CU63" s="412" t="str">
        <f>IF(OR(CV63="",CV63=0),"",MAX(CU$5:CU62)+1)</f>
        <v/>
      </c>
      <c r="CV63" s="316" t="str">
        <f>IFERROR(INDEX($AJ$86:$AJ$97, ROWS($CV$4:CV61)), IFERROR(INDEX($AN$86:$AN$97, ROWS($CV$4:CV61)-ROWS($AJ$86:$AJ$97)), ""))</f>
        <v/>
      </c>
      <c r="CW63" s="316" t="str">
        <f t="shared" si="50"/>
        <v/>
      </c>
      <c r="CX63" s="316" t="str">
        <f>IF(OR(CY63="",CY63=0),"",MAX(CX$5:CX62)+1)</f>
        <v/>
      </c>
      <c r="CY63" s="316" t="str">
        <f>IFERROR(INDEX($AK$86:$AK$97, ROWS($CY$4:CY61)), IFERROR(INDEX($AO$86:$AO$97, ROWS($CY$4:CY61)-ROWS($AK$86:$AK$97)), ""))</f>
        <v/>
      </c>
      <c r="CZ63" s="316" t="str">
        <f t="shared" si="51"/>
        <v/>
      </c>
      <c r="DA63" s="413" t="str">
        <f t="shared" si="52"/>
        <v/>
      </c>
      <c r="DC63" s="439" t="str">
        <f ca="1">IF(OR(DD63="",DD63=0),"",MAX(DC$45:DC62)+1)</f>
        <v/>
      </c>
      <c r="DD63" s="436" t="str">
        <f t="shared" ca="1" si="160"/>
        <v/>
      </c>
      <c r="DE63" s="422" t="str">
        <f t="shared" ca="1" si="161"/>
        <v/>
      </c>
      <c r="DF63" s="433" t="str">
        <f ca="1">IF(OR(DG63="",DG63=0),"",MAX(DF$45:DF62)+1)</f>
        <v/>
      </c>
      <c r="DG63" s="420" t="str">
        <f t="shared" ca="1" si="162"/>
        <v/>
      </c>
      <c r="DH63" s="422" t="str">
        <f t="shared" ca="1" si="163"/>
        <v/>
      </c>
      <c r="DI63" s="420" t="str">
        <f t="shared" ca="1" si="164"/>
        <v/>
      </c>
      <c r="DJ63" s="422" t="str">
        <f t="shared" ca="1" si="165"/>
        <v/>
      </c>
      <c r="DK63" s="420" t="str">
        <f t="shared" ca="1" si="166"/>
        <v/>
      </c>
      <c r="DL63" s="422" t="str">
        <f t="shared" ca="1" si="167"/>
        <v/>
      </c>
    </row>
    <row r="64" spans="15:123" ht="15" customHeight="1" thickBot="1" x14ac:dyDescent="0.35">
      <c r="P64" s="1177"/>
      <c r="Q64" s="1178"/>
      <c r="R64" s="453"/>
      <c r="S64" s="407"/>
      <c r="U64" s="1177"/>
      <c r="V64" s="1178"/>
      <c r="W64" s="453"/>
      <c r="X64" s="407"/>
      <c r="AB64" s="395">
        <f ca="1">IFERROR(MATCH($AB$59,OFFSET(Year!$AT$11:$AT$62,AB63,,1000),0)+AB63,"")</f>
        <v>4</v>
      </c>
      <c r="AC64" s="340">
        <f ca="1">IFERROR(INDEX(Year!$AW$11:$AW$62,AB64),"")</f>
        <v>9</v>
      </c>
      <c r="AD64" s="348" t="str">
        <f ca="1">IFERROR(INDEX(Year!$AU$11:$AU$62,AB64),"")</f>
        <v>Paycheck 2</v>
      </c>
      <c r="AE64" s="363">
        <f ca="1">IFERROR(INDEX(Year!$AV$11:$AV$62,AB64),"")</f>
        <v>400</v>
      </c>
      <c r="AF64" s="402" t="str">
        <f ca="1">IFERROR(INDEX(Year!$AT$11:$AT$62,AB64),"")</f>
        <v>Income</v>
      </c>
      <c r="AI64" s="308" t="str">
        <f t="shared" ca="1" si="189"/>
        <v/>
      </c>
      <c r="AJ64" s="293" t="str">
        <f t="shared" ca="1" si="168"/>
        <v/>
      </c>
      <c r="AK64" s="293" t="str">
        <f t="shared" ca="1" si="169"/>
        <v/>
      </c>
      <c r="AL64" s="303" t="str">
        <f t="shared" ca="1" si="170"/>
        <v/>
      </c>
      <c r="AM64" s="308" t="str">
        <f t="shared" ca="1" si="190"/>
        <v/>
      </c>
      <c r="AN64" s="293" t="str">
        <f t="shared" ca="1" si="171"/>
        <v/>
      </c>
      <c r="AO64" s="293" t="str">
        <f t="shared" ca="1" si="172"/>
        <v/>
      </c>
      <c r="AP64" s="303" t="str">
        <f t="shared" ca="1" si="173"/>
        <v/>
      </c>
      <c r="AQ64" s="308" t="str">
        <f t="shared" ca="1" si="191"/>
        <v/>
      </c>
      <c r="AR64" s="293" t="str">
        <f t="shared" ca="1" si="174"/>
        <v/>
      </c>
      <c r="AS64" s="293" t="str">
        <f t="shared" ca="1" si="175"/>
        <v/>
      </c>
      <c r="AT64" s="303" t="str">
        <f t="shared" ca="1" si="176"/>
        <v/>
      </c>
      <c r="AU64" s="308" t="str">
        <f t="shared" ca="1" si="192"/>
        <v/>
      </c>
      <c r="AV64" s="293" t="str">
        <f t="shared" ca="1" si="177"/>
        <v/>
      </c>
      <c r="AW64" s="293" t="str">
        <f t="shared" ca="1" si="178"/>
        <v/>
      </c>
      <c r="AX64" s="303" t="str">
        <f t="shared" ca="1" si="179"/>
        <v/>
      </c>
      <c r="AY64" s="308" t="str">
        <f t="shared" ca="1" si="193"/>
        <v/>
      </c>
      <c r="AZ64" s="293" t="str">
        <f t="shared" ca="1" si="180"/>
        <v/>
      </c>
      <c r="BA64" s="293" t="str">
        <f t="shared" ca="1" si="181"/>
        <v/>
      </c>
      <c r="BB64" s="303" t="str">
        <f t="shared" ca="1" si="182"/>
        <v/>
      </c>
      <c r="BC64" s="308" t="str">
        <f t="shared" ca="1" si="194"/>
        <v/>
      </c>
      <c r="BD64" s="293" t="str">
        <f t="shared" ca="1" si="183"/>
        <v/>
      </c>
      <c r="BE64" s="293" t="str">
        <f t="shared" ca="1" si="184"/>
        <v/>
      </c>
      <c r="BF64" s="303" t="str">
        <f t="shared" ca="1" si="185"/>
        <v/>
      </c>
      <c r="BG64" s="308" t="str">
        <f t="shared" ca="1" si="195"/>
        <v/>
      </c>
      <c r="BH64" s="293" t="str">
        <f t="shared" ca="1" si="186"/>
        <v/>
      </c>
      <c r="BI64" s="293" t="str">
        <f t="shared" ca="1" si="187"/>
        <v/>
      </c>
      <c r="BJ64" s="303" t="str">
        <f t="shared" ca="1" si="188"/>
        <v/>
      </c>
      <c r="BL64" s="412" t="str">
        <f ca="1">IF(OR(BM64="",BM64=0),"",MAX(BL$5:BL63)+1)</f>
        <v/>
      </c>
      <c r="BM64" s="316" t="str">
        <f ca="1">IFERROR(INDEX($AJ$6:$AJ$17, ROWS(BM$4:$BM62)), IFERROR(INDEX($AN$6:$AN$17, ROWS(BM$4:$BM62)-ROWS($AJ$6:$AJ$17)), IFERROR(INDEX($AR$6:$AR$17, ROWS(BM$4:$BM62)-ROWS($AJ$6:$AJ$17)-ROWS($AN$6:$AN$17)),IFERROR(INDEX($AV$6:$AV$17, ROWS(BM$4:$BM62)-ROWS($AJ$6:$AJ$17)-ROWS($AN$6:$AN$17)-ROWS($AR$6:$AR$17)),IFERROR(INDEX($AZ$6:$AZ$17, ROWS(BM$4:$BM62)-ROWS($AJ$6:$AJ$17)-ROWS($AN$6:$AN$17)-ROWS($AR$6:$AR$17)-ROWS($AV$6:$AV$17)),IFERROR(INDEX($BD$6:$BD$17, ROWS(BM$4:$BM62)-ROWS($AJ$6:$AJ$17)-ROWS($AN$6:$AN$17)-ROWS($AR$6:$AR$17)-ROWS($AV$6:$AV$17)-ROWS($AZ$6:$AZ$17)),IFERROR(INDEX($BH$6:$BH$17, ROWS(BM$4:$BM62)-ROWS($AJ$6:$AJ$17)-ROWS($AN$6:$AN$17)-ROWS($AR$6:$AR$17)-ROWS($AV$6:$AV$17)-ROWS($AZ$6:$AZ$17)-ROWS($BD$6:$BD$17)), "")))))))</f>
        <v/>
      </c>
      <c r="BN64" s="316" t="str">
        <f t="shared" ca="1" si="35"/>
        <v/>
      </c>
      <c r="BO64" s="316" t="str">
        <f ca="1">IF(OR(BP64="",BP64=0),"",MAX(BO$5:BO63)+1)</f>
        <v/>
      </c>
      <c r="BP64" s="316" t="str">
        <f ca="1">IFERROR(INDEX($AK$6:$AK$17, ROWS($BP$4:BP62)), IFERROR(INDEX($AO$6:$AO$17, ROWS($BP$4:BP62)-ROWS($AK$6:$AK$17)), IFERROR(INDEX($AS$6:$AS$17, ROWS($BP$4:BP62)-ROWS($AK$6:$AK$17)-ROWS($AO$6:$AO$17)),IFERROR(INDEX($AW$6:$AW$17, ROWS($BP$4:BP62)-ROWS($AK$6:$AK$17)-ROWS($AO$6:$AO$17)-ROWS($AS$6:$AS$17)),IFERROR(INDEX($BA$6:$BA$17, ROWS($BP$4:BP62)-ROWS($AK$6:$AK$17)-ROWS($AO$6:$AO$17)-ROWS($AS$6:$AS$17)-ROWS($AW$6:$AW$17)),IFERROR(INDEX($BE$6:$BE$17, ROWS($BP$4:BP62)-ROWS($AK$6:$AK$17)-ROWS($AO$6:$AO$17)-ROWS($AS$6:$AS$17)-ROWS($AW$6:$AW$17)-ROWS($BA$6:$BA$17)),IFERROR(INDEX($BI$6:$BI$17, ROWS($BP$4:BP62)-ROWS($AK$6:$AK$17)-ROWS($AO$6:$AO$17)-ROWS($AS$6:$AS$17)-ROWS($AW$6:$AW$17)-ROWS($BA$6:$BA$17)-ROWS($BE$6:$BE$17)), "")))))))</f>
        <v/>
      </c>
      <c r="BQ64" s="316" t="str">
        <f t="shared" ca="1" si="36"/>
        <v/>
      </c>
      <c r="BR64" s="413" t="str">
        <f t="shared" ca="1" si="37"/>
        <v/>
      </c>
      <c r="BS64" s="412" t="str">
        <f ca="1">IF(OR(BT64="",BT64=0),"",MAX(BS$5:BS63)+1)</f>
        <v/>
      </c>
      <c r="BT64" s="316" t="str">
        <f ca="1">IFERROR(INDEX($AJ$22:$AJ$33, ROWS($BT$4:BT62)), IFERROR(INDEX($AN$22:$AN$33, ROWS($BT$4:BT62)-ROWS($AJ$22:$AJ$33)), IFERROR(INDEX($AR$22:$AR$33, ROWS($BT$4:BT62)-ROWS($AJ$22:$AJ$33)-ROWS($AN$22:$AN$33)),IFERROR(INDEX($AV$22:$AV$33, ROWS($BT$4:BT62)-ROWS($AJ$22:$AJ$33)-ROWS($AN$22:$AN$33)-ROWS($AR$22:$AR$33)),IFERROR(INDEX($AZ$22:$AZ$33, ROWS($BT$4:BT62)-ROWS($AJ$22:$AJ$33)-ROWS($AN$22:$AN$33)-ROWS($AR$22:$AR$33)-ROWS($AV$22:$AV$33)),IFERROR(INDEX($BD$22:$BD$33, ROWS($BT$4:BT62)-ROWS($AJ$22:$AJ$33)-ROWS($AN$22:$AN$33)-ROWS($AR$22:$AR$33)-ROWS($AV$22:$AV$33)-ROWS($AZ$22:$AZ$33)),IFERROR(INDEX($BH$22:$BH$33, ROWS($BT$4:BT62)-ROWS($AJ$22:$AJ$33)-ROWS($AN$22:$AN$33)-ROWS($AR$22:$AR$33)-ROWS($AV$22:$AV$33)-ROWS($AZ$22:$AZ$33)-ROWS($BD$22:$BD$33)), "")))))))</f>
        <v/>
      </c>
      <c r="BU64" s="316" t="str">
        <f t="shared" ca="1" si="38"/>
        <v/>
      </c>
      <c r="BV64" s="316" t="str">
        <f ca="1">IF(OR(BW64="",BW64=0),"",MAX(BV$5:BV63)+1)</f>
        <v/>
      </c>
      <c r="BW64" s="316" t="str">
        <f ca="1">IFERROR(INDEX($AK$22:$AK$33, ROWS($BW$4:BW62)), IFERROR(INDEX($AO$22:$AO$33, ROWS($BW$4:BW62)-ROWS($AK$22:$AK$33)), IFERROR(INDEX($AS$22:$AS$33, ROWS($BW$4:BW62)-ROWS($AK$22:$AK$33)-ROWS($AO$22:$AO$33)),IFERROR(INDEX($AW$22:$AW$33, ROWS($BW$4:BW62)-ROWS($AK$22:$AK$33)-ROWS($AO$22:$AO$33)-ROWS($AS$22:$AS$33)),IFERROR(INDEX($BA$22:$BA$33, ROWS($BW$4:BW62)-ROWS($AK$22:$AK$33)-ROWS($AO$22:$AO$33)-ROWS($AS$22:$AS$33)-ROWS($AW$22:$AW$33)),IFERROR(INDEX($BE$22:$BE$33, ROWS($BW$4:BW62)-ROWS($AK$22:$AK$33)-ROWS($AO$22:$AO$33)-ROWS($AS$22:$AS$33)-ROWS($AW$22:$AW$33)-ROWS($BA$22:$BA$33)),IFERROR(INDEX($BI$22:$BI$33, ROWS($BW$4:BW62)-ROWS($AK$22:$AK$33)-ROWS($AO$22:$AO$33)-ROWS($AS$22:$AS$33)-ROWS($AW$22:$AW$33)-ROWS($BA$22:$BA$33)-ROWS($BE$22:$BE$33)), "")))))))</f>
        <v/>
      </c>
      <c r="BX64" s="316" t="str">
        <f t="shared" ca="1" si="39"/>
        <v/>
      </c>
      <c r="BY64" s="413" t="str">
        <f t="shared" ca="1" si="40"/>
        <v/>
      </c>
      <c r="BZ64" s="412" t="str">
        <f ca="1">IF(OR(CA64="",CA64=0),"",MAX(BZ$5:BZ63)+1)</f>
        <v/>
      </c>
      <c r="CA64" s="316" t="str">
        <f ca="1">IFERROR(INDEX($AJ$38:$AJ$49, ROWS($CA$4:CA62)), IFERROR(INDEX($AN$38:$AN$49, ROWS($CA$4:CA62)-ROWS($AJ$38:$AJ$49)), IFERROR(INDEX($AR$38:$AR$49, ROWS($CA$4:CA62)-ROWS($AJ$38:$AJ$49)-ROWS($AN$38:$AN$49)),IFERROR(INDEX($AV$38:$AV$49, ROWS($CA$4:CA62)-ROWS($AJ$38:$AJ$49)-ROWS($AN$38:$AN$49)-ROWS($AR$38:$AR$49)),IFERROR(INDEX($AZ$38:$AZ$49, ROWS($CA$4:CA62)-ROWS($AJ$38:$AJ$49)-ROWS($AN$38:$AN$49)-ROWS($AR$38:$AR$49)-ROWS($AV$38:$AV$49)),IFERROR(INDEX($BD$38:$BD$49, ROWS($CA$4:CA62)-ROWS($AJ$38:$AJ$49)-ROWS($AN$38:$AN$49)-ROWS($AR$38:$AR$49)-ROWS($AV$38:$AV$49)-ROWS($AZ$38:$AZ$49)),IFERROR(INDEX($BH$38:$BH$49, ROWS($CA$4:CA62)-ROWS($AJ$38:$AJ$49)-ROWS($AN$38:$AN$49)-ROWS($AR$38:$AR$49)-ROWS($AV$38:$AV$49)-ROWS($AZ$38:$AZ$49)-ROWS($BD$38:$BD$49)), "")))))))</f>
        <v/>
      </c>
      <c r="CB64" s="316" t="str">
        <f t="shared" ca="1" si="41"/>
        <v/>
      </c>
      <c r="CC64" s="316" t="str">
        <f ca="1">IF(OR(CD64="",CD64=0),"",MAX(CC$5:CC63)+1)</f>
        <v/>
      </c>
      <c r="CD64" s="316" t="str">
        <f ca="1">IFERROR(INDEX($AK$38:$AK$49, ROWS($CD$4:CD62)), IFERROR(INDEX($AO$38:$AO$49, ROWS($CD$4:CD62)-ROWS($AK$38:$AK$49)), IFERROR(INDEX($AS$38:$AS$49, ROWS($CD$4:CD62)-ROWS($AK$38:$AK$49)-ROWS($AO$38:$AO$49)),IFERROR(INDEX($AW$38:$AW$49, ROWS($CD$4:CD62)-ROWS($AK$38:$AK$49)-ROWS($AO$38:$AO$49)-ROWS($AS$38:$AS$49)),IFERROR(INDEX($BA$38:$BA$49, ROWS($CD$4:CD62)-ROWS($AK$38:$AK$49)-ROWS($AO$38:$AO$49)-ROWS($AS$38:$AS$49)-ROWS($AW$38:$AW$49)),IFERROR(INDEX($BE$38:$BE$49, ROWS($CD$4:CD62)-ROWS($AK$38:$AK$49)-ROWS($AO$38:$AO$49)-ROWS($AS$38:$AS$49)-ROWS($AW$38:$AW$49)-ROWS($BA$38:$BA$49)),IFERROR(INDEX($BI$38:$BI$49, ROWS($CD$4:CD62)-ROWS($AK$38:$AK$49)-ROWS($AO$38:$AO$49)-ROWS($AS$38:$AS$49)-ROWS($AW$38:$AW$49)-ROWS($BA$38:$BA$49)-ROWS($BE$38:$BE$49)), "")))))))</f>
        <v/>
      </c>
      <c r="CE64" s="316" t="str">
        <f t="shared" ca="1" si="42"/>
        <v/>
      </c>
      <c r="CF64" s="413" t="str">
        <f t="shared" ca="1" si="43"/>
        <v/>
      </c>
      <c r="CG64" s="412" t="str">
        <f ca="1">IF(OR(CH64="",CH64=0),"",MAX(CG$5:CG63)+1)</f>
        <v/>
      </c>
      <c r="CH64" s="316" t="str">
        <f ca="1">IFERROR(INDEX($AJ$54:$AJ$65, ROWS($CH$4:CH62)), IFERROR(INDEX($AN$54:$AN$65, ROWS($CH$4:CH62)-ROWS($AJ$54:$AJ$65)), IFERROR(INDEX($AR$54:$AR$65, ROWS($CH$4:CH62)-ROWS($AJ$54:$AJ$65)-ROWS($AN$54:$AN$65)),IFERROR(INDEX($AV$54:$AV$65, ROWS($CH$4:CH62)-ROWS($AJ$54:$AJ$65)-ROWS($AN$54:$AN$65)-ROWS($AR$54:$AR$65)),IFERROR(INDEX($AZ$54:$AZ$65, ROWS($CH$4:CH62)-ROWS($AJ$54:$AJ$65)-ROWS($AN$54:$AN$65)-ROWS($AR$54:$AR$65)-ROWS($AV$54:$AV$65)),IFERROR(INDEX($BD$54:$BD$65, ROWS($CH$4:CH62)-ROWS($AJ$54:$AJ$65)-ROWS($AN$54:$AN$65)-ROWS($AR$54:$AR$65)-ROWS($AV$54:$AV$65)-ROWS($AZ$54:$AZ$65)),IFERROR(INDEX($BH$54:$BH$65, ROWS($CH$4:CH62)-ROWS($AJ$54:$AJ$65)-ROWS($AN$54:$AN$65)-ROWS($AR$54:$AR$65)-ROWS($AV$54:$AV$65)-ROWS($AZ$54:$AZ$65)-ROWS($BD$54:$BD$65)), "")))))))</f>
        <v/>
      </c>
      <c r="CI64" s="316" t="str">
        <f t="shared" ca="1" si="44"/>
        <v/>
      </c>
      <c r="CJ64" s="316" t="str">
        <f ca="1">IF(OR(CK64="",CK64=0),"",MAX(CJ$5:CJ63)+1)</f>
        <v/>
      </c>
      <c r="CK64" s="316" t="str">
        <f ca="1">IFERROR(INDEX($AK$54:$AK$65, ROWS($CK$4:CK62)), IFERROR(INDEX($AO$54:$AO$65, ROWS($CK$4:CK62)-ROWS($AK$54:$AK$65)), IFERROR(INDEX($AS$54:$AS$65, ROWS($CK$4:CK62)-ROWS($AK$54:$AK$65)-ROWS($AO$54:$AO$65)),IFERROR(INDEX($AW$54:$AW$65, ROWS($CK$4:CK62)-ROWS($AK$54:$AK$65)-ROWS($AO$54:$AO$65)-ROWS($AS$54:$AS$65)),IFERROR(INDEX($BA$54:$BA$65, ROWS($CK$4:CK62)-ROWS($AK$54:$AK$65)-ROWS($AO$54:$AO$65)-ROWS($AS$54:$AS$65)-ROWS($AW$54:$AW$65)),IFERROR(INDEX($BE$54:$BE$65, ROWS($CK$4:CK62)-ROWS($AK$54:$AK$65)-ROWS($AO$54:$AO$65)-ROWS($AS$54:$AS$65)-ROWS($AW$54:$AW$65)-ROWS($BA$54:$BA$65)),IFERROR(INDEX($BI$54:$BI$65, ROWS($CK$4:CK62)-ROWS($AK$54:$AK$65)-ROWS($AO$54:$AO$65)-ROWS($AS$54:$AS$65)-ROWS($AW$54:$AW$65)-ROWS($BA$54:$BA$65)-ROWS($BE$54:$BE$65)), "")))))))</f>
        <v/>
      </c>
      <c r="CL64" s="316" t="str">
        <f t="shared" ca="1" si="45"/>
        <v/>
      </c>
      <c r="CM64" s="413" t="str">
        <f t="shared" ca="1" si="46"/>
        <v/>
      </c>
      <c r="CN64" s="412" t="str">
        <f>IF(OR(CO64="",CO64=0),"",MAX(CN$5:CN63)+1)</f>
        <v/>
      </c>
      <c r="CO64" s="316">
        <f>IFERROR(INDEX($AJ$70:$AJ$81, ROWS($CO$4:CO62)), IFERROR(INDEX($AN$70:$AN$81, ROWS($CO$4:CO62)-ROWS($AJ$70:$AJ$81)), IFERROR(INDEX($AR$70:$AR$81, ROWS($CO$4:CO62)-ROWS($AJ$70:$AJ$81)-ROWS($AN$70:$AN$81)),IFERROR(INDEX($AV$70:$AV$81, ROWS($CO$4:CO62)-ROWS($AJ$70:$AJ$81)-ROWS($AN$70:$AN$81)-ROWS($AR$70:$AR$81)),IFERROR(INDEX($AZ$70:$AZ$81, ROWS($CO$4:CO62)-ROWS($AJ$70:$AJ$81)-ROWS($AN$70:$AN$81)-ROWS($AR$70:$AR$81)-ROWS($AV$70:$AV$81)),IFERROR(INDEX($BD$70:$BD$81, ROWS($CO$4:CO62)-ROWS($AJ$70:$AJ$81)-ROWS($AN$70:$AN$81)-ROWS($AR$70:$AR$81)-ROWS($AV$70:$AV$81)-ROWS($AZ$70:$AZ$81)),IFERROR(INDEX($BH$70:$BH$81, ROWS($CO$4:CO62)-ROWS($AJ$70:$AJ$81)-ROWS($AN$70:$AN$81)-ROWS($AR$70:$AR$81)-ROWS($AV$70:$AV$81)-ROWS($AZ$70:$AZ$81)-ROWS($BD$70:$BD$81)), "")))))))</f>
        <v>0</v>
      </c>
      <c r="CP64" s="316" t="str">
        <f t="shared" ca="1" si="47"/>
        <v/>
      </c>
      <c r="CQ64" s="316" t="str">
        <f>IF(OR(CR64="",CR64=0),"",MAX(CQ$5:CQ63)+1)</f>
        <v/>
      </c>
      <c r="CR64" s="316">
        <f>IFERROR(INDEX($AK$70:$AK$81, ROWS($CR$4:CR62)), IFERROR(INDEX($AO$70:$AO$81, ROWS($CR$4:CR62)-ROWS($AK$70:$AK$81)), IFERROR(INDEX($AS$70:$AS$81, ROWS($CR$4:CR62)-ROWS($AK$70:$AK$81)-ROWS($AO$70:$AO$81)),IFERROR(INDEX($AW$70:$AW$81, ROWS($CR$4:CR62)-ROWS($AK$70:$AK$81)-ROWS($AO$70:$AO$81)-ROWS($AS$70:$AS$81)),IFERROR(INDEX($BA$70:$BA$81, ROWS($CR$4:CR62)-ROWS($AK$70:$AK$81)-ROWS($AO$70:$AO$81)-ROWS($AS$70:$AS$81)-ROWS($AW$70:$AW$81)),IFERROR(INDEX($BE$70:$BE$81, ROWS($CR$4:CR62)-ROWS($AK$70:$AK$81)-ROWS($AO$70:$AO$81)-ROWS($AS$70:$AS$81)-ROWS($AW$70:$AW$81)-ROWS($BA$70:$BA$81)),IFERROR(INDEX($BI$70:$BI$81, ROWS($CR$4:CR62)-ROWS($AK$70:$AK$81)-ROWS($AO$70:$AO$81)-ROWS($AS$70:$AS$81)-ROWS($AW$70:$AW$81)-ROWS($BA$70:$BA$81)-ROWS($BE$70:$BE$81)), "")))))))</f>
        <v>0</v>
      </c>
      <c r="CS64" s="316" t="str">
        <f t="shared" ca="1" si="48"/>
        <v/>
      </c>
      <c r="CT64" s="413" t="str">
        <f t="shared" ca="1" si="49"/>
        <v/>
      </c>
      <c r="CU64" s="412" t="str">
        <f>IF(OR(CV64="",CV64=0),"",MAX(CU$5:CU63)+1)</f>
        <v/>
      </c>
      <c r="CV64" s="316" t="str">
        <f>IFERROR(INDEX($AJ$86:$AJ$97, ROWS($CV$4:CV62)), IFERROR(INDEX($AN$86:$AN$97, ROWS($CV$4:CV62)-ROWS($AJ$86:$AJ$97)), ""))</f>
        <v/>
      </c>
      <c r="CW64" s="316" t="str">
        <f t="shared" si="50"/>
        <v/>
      </c>
      <c r="CX64" s="316" t="str">
        <f>IF(OR(CY64="",CY64=0),"",MAX(CX$5:CX63)+1)</f>
        <v/>
      </c>
      <c r="CY64" s="316" t="str">
        <f>IFERROR(INDEX($AK$86:$AK$97, ROWS($CY$4:CY62)), IFERROR(INDEX($AO$86:$AO$97, ROWS($CY$4:CY62)-ROWS($AK$86:$AK$97)), ""))</f>
        <v/>
      </c>
      <c r="CZ64" s="316" t="str">
        <f t="shared" si="51"/>
        <v/>
      </c>
      <c r="DA64" s="413" t="str">
        <f t="shared" si="52"/>
        <v/>
      </c>
      <c r="DC64" s="1167" t="s">
        <v>489</v>
      </c>
      <c r="DD64" s="1168"/>
      <c r="DE64" s="1168"/>
      <c r="DF64" s="1168"/>
      <c r="DG64" s="1168"/>
      <c r="DH64" s="1168"/>
      <c r="DI64" s="1168"/>
      <c r="DJ64" s="1168"/>
      <c r="DK64" s="1168"/>
      <c r="DL64" s="1169"/>
      <c r="DM64" s="292"/>
      <c r="DN64" s="1199" t="s">
        <v>489</v>
      </c>
      <c r="DO64" s="1200"/>
      <c r="DP64" s="1200"/>
      <c r="DQ64" s="1200"/>
      <c r="DR64" s="1200"/>
      <c r="DS64" s="1201"/>
    </row>
    <row r="65" spans="16:123" ht="15" customHeight="1" thickBot="1" x14ac:dyDescent="0.35">
      <c r="P65" s="1179"/>
      <c r="Q65" s="1180"/>
      <c r="R65" s="453"/>
      <c r="S65" s="407"/>
      <c r="U65" s="1179"/>
      <c r="V65" s="1180"/>
      <c r="W65" s="453"/>
      <c r="X65" s="407"/>
      <c r="AB65" s="395">
        <f ca="1">IFERROR(MATCH($AB$59,OFFSET(Year!$AT$11:$AT$62,AB64,,1000),0)+AB64,"")</f>
        <v>5</v>
      </c>
      <c r="AC65" s="340">
        <f ca="1">IFERROR(INDEX(Year!$AW$11:$AW$62,AB65),"")</f>
        <v>16</v>
      </c>
      <c r="AD65" s="348" t="str">
        <f ca="1">IFERROR(INDEX(Year!$AU$11:$AU$62,AB65),"")</f>
        <v>Paycheck 2</v>
      </c>
      <c r="AE65" s="363">
        <f ca="1">IFERROR(INDEX(Year!$AV$11:$AV$62,AB65),"")</f>
        <v>400</v>
      </c>
      <c r="AF65" s="402" t="str">
        <f ca="1">IFERROR(INDEX(Year!$AT$11:$AT$62,AB65),"")</f>
        <v>Income</v>
      </c>
      <c r="AI65" s="309" t="str">
        <f t="shared" ca="1" si="189"/>
        <v/>
      </c>
      <c r="AJ65" s="310" t="str">
        <f t="shared" ca="1" si="168"/>
        <v/>
      </c>
      <c r="AK65" s="310" t="str">
        <f t="shared" ca="1" si="169"/>
        <v/>
      </c>
      <c r="AL65" s="311" t="str">
        <f t="shared" ca="1" si="170"/>
        <v/>
      </c>
      <c r="AM65" s="309" t="str">
        <f t="shared" ca="1" si="190"/>
        <v/>
      </c>
      <c r="AN65" s="310" t="str">
        <f t="shared" ca="1" si="171"/>
        <v/>
      </c>
      <c r="AO65" s="310" t="str">
        <f t="shared" ca="1" si="172"/>
        <v/>
      </c>
      <c r="AP65" s="311" t="str">
        <f t="shared" ca="1" si="173"/>
        <v/>
      </c>
      <c r="AQ65" s="309" t="str">
        <f t="shared" ca="1" si="191"/>
        <v/>
      </c>
      <c r="AR65" s="310" t="str">
        <f t="shared" ca="1" si="174"/>
        <v/>
      </c>
      <c r="AS65" s="310" t="str">
        <f t="shared" ca="1" si="175"/>
        <v/>
      </c>
      <c r="AT65" s="311" t="str">
        <f t="shared" ca="1" si="176"/>
        <v/>
      </c>
      <c r="AU65" s="309" t="str">
        <f t="shared" ca="1" si="192"/>
        <v/>
      </c>
      <c r="AV65" s="310" t="str">
        <f t="shared" ca="1" si="177"/>
        <v/>
      </c>
      <c r="AW65" s="310" t="str">
        <f t="shared" ca="1" si="178"/>
        <v/>
      </c>
      <c r="AX65" s="311" t="str">
        <f t="shared" ca="1" si="179"/>
        <v/>
      </c>
      <c r="AY65" s="309" t="str">
        <f t="shared" ca="1" si="193"/>
        <v/>
      </c>
      <c r="AZ65" s="310" t="str">
        <f t="shared" ca="1" si="180"/>
        <v/>
      </c>
      <c r="BA65" s="310" t="str">
        <f t="shared" ca="1" si="181"/>
        <v/>
      </c>
      <c r="BB65" s="311" t="str">
        <f t="shared" ca="1" si="182"/>
        <v/>
      </c>
      <c r="BC65" s="309" t="str">
        <f t="shared" ca="1" si="194"/>
        <v/>
      </c>
      <c r="BD65" s="310" t="str">
        <f t="shared" ca="1" si="183"/>
        <v/>
      </c>
      <c r="BE65" s="310" t="str">
        <f t="shared" ca="1" si="184"/>
        <v/>
      </c>
      <c r="BF65" s="311" t="str">
        <f t="shared" ca="1" si="185"/>
        <v/>
      </c>
      <c r="BG65" s="309" t="str">
        <f t="shared" ca="1" si="195"/>
        <v/>
      </c>
      <c r="BH65" s="310" t="str">
        <f t="shared" ca="1" si="186"/>
        <v/>
      </c>
      <c r="BI65" s="310" t="str">
        <f t="shared" ca="1" si="187"/>
        <v/>
      </c>
      <c r="BJ65" s="311" t="str">
        <f t="shared" ca="1" si="188"/>
        <v/>
      </c>
      <c r="BL65" s="412" t="str">
        <f ca="1">IF(OR(BM65="",BM65=0),"",MAX(BL$5:BL64)+1)</f>
        <v/>
      </c>
      <c r="BM65" s="316" t="str">
        <f ca="1">IFERROR(INDEX($AJ$6:$AJ$17, ROWS(BM$4:$BM63)), IFERROR(INDEX($AN$6:$AN$17, ROWS(BM$4:$BM63)-ROWS($AJ$6:$AJ$17)), IFERROR(INDEX($AR$6:$AR$17, ROWS(BM$4:$BM63)-ROWS($AJ$6:$AJ$17)-ROWS($AN$6:$AN$17)),IFERROR(INDEX($AV$6:$AV$17, ROWS(BM$4:$BM63)-ROWS($AJ$6:$AJ$17)-ROWS($AN$6:$AN$17)-ROWS($AR$6:$AR$17)),IFERROR(INDEX($AZ$6:$AZ$17, ROWS(BM$4:$BM63)-ROWS($AJ$6:$AJ$17)-ROWS($AN$6:$AN$17)-ROWS($AR$6:$AR$17)-ROWS($AV$6:$AV$17)),IFERROR(INDEX($BD$6:$BD$17, ROWS(BM$4:$BM63)-ROWS($AJ$6:$AJ$17)-ROWS($AN$6:$AN$17)-ROWS($AR$6:$AR$17)-ROWS($AV$6:$AV$17)-ROWS($AZ$6:$AZ$17)),IFERROR(INDEX($BH$6:$BH$17, ROWS(BM$4:$BM63)-ROWS($AJ$6:$AJ$17)-ROWS($AN$6:$AN$17)-ROWS($AR$6:$AR$17)-ROWS($AV$6:$AV$17)-ROWS($AZ$6:$AZ$17)-ROWS($BD$6:$BD$17)), "")))))))</f>
        <v/>
      </c>
      <c r="BN65" s="316" t="str">
        <f t="shared" ca="1" si="35"/>
        <v/>
      </c>
      <c r="BO65" s="316" t="str">
        <f ca="1">IF(OR(BP65="",BP65=0),"",MAX(BO$5:BO64)+1)</f>
        <v/>
      </c>
      <c r="BP65" s="316" t="str">
        <f ca="1">IFERROR(INDEX($AK$6:$AK$17, ROWS($BP$4:BP63)), IFERROR(INDEX($AO$6:$AO$17, ROWS($BP$4:BP63)-ROWS($AK$6:$AK$17)), IFERROR(INDEX($AS$6:$AS$17, ROWS($BP$4:BP63)-ROWS($AK$6:$AK$17)-ROWS($AO$6:$AO$17)),IFERROR(INDEX($AW$6:$AW$17, ROWS($BP$4:BP63)-ROWS($AK$6:$AK$17)-ROWS($AO$6:$AO$17)-ROWS($AS$6:$AS$17)),IFERROR(INDEX($BA$6:$BA$17, ROWS($BP$4:BP63)-ROWS($AK$6:$AK$17)-ROWS($AO$6:$AO$17)-ROWS($AS$6:$AS$17)-ROWS($AW$6:$AW$17)),IFERROR(INDEX($BE$6:$BE$17, ROWS($BP$4:BP63)-ROWS($AK$6:$AK$17)-ROWS($AO$6:$AO$17)-ROWS($AS$6:$AS$17)-ROWS($AW$6:$AW$17)-ROWS($BA$6:$BA$17)),IFERROR(INDEX($BI$6:$BI$17, ROWS($BP$4:BP63)-ROWS($AK$6:$AK$17)-ROWS($AO$6:$AO$17)-ROWS($AS$6:$AS$17)-ROWS($AW$6:$AW$17)-ROWS($BA$6:$BA$17)-ROWS($BE$6:$BE$17)), "")))))))</f>
        <v/>
      </c>
      <c r="BQ65" s="316" t="str">
        <f t="shared" ca="1" si="36"/>
        <v/>
      </c>
      <c r="BR65" s="413" t="str">
        <f t="shared" ca="1" si="37"/>
        <v/>
      </c>
      <c r="BS65" s="412" t="str">
        <f ca="1">IF(OR(BT65="",BT65=0),"",MAX(BS$5:BS64)+1)</f>
        <v/>
      </c>
      <c r="BT65" s="316" t="str">
        <f ca="1">IFERROR(INDEX($AJ$22:$AJ$33, ROWS($BT$4:BT63)), IFERROR(INDEX($AN$22:$AN$33, ROWS($BT$4:BT63)-ROWS($AJ$22:$AJ$33)), IFERROR(INDEX($AR$22:$AR$33, ROWS($BT$4:BT63)-ROWS($AJ$22:$AJ$33)-ROWS($AN$22:$AN$33)),IFERROR(INDEX($AV$22:$AV$33, ROWS($BT$4:BT63)-ROWS($AJ$22:$AJ$33)-ROWS($AN$22:$AN$33)-ROWS($AR$22:$AR$33)),IFERROR(INDEX($AZ$22:$AZ$33, ROWS($BT$4:BT63)-ROWS($AJ$22:$AJ$33)-ROWS($AN$22:$AN$33)-ROWS($AR$22:$AR$33)-ROWS($AV$22:$AV$33)),IFERROR(INDEX($BD$22:$BD$33, ROWS($BT$4:BT63)-ROWS($AJ$22:$AJ$33)-ROWS($AN$22:$AN$33)-ROWS($AR$22:$AR$33)-ROWS($AV$22:$AV$33)-ROWS($AZ$22:$AZ$33)),IFERROR(INDEX($BH$22:$BH$33, ROWS($BT$4:BT63)-ROWS($AJ$22:$AJ$33)-ROWS($AN$22:$AN$33)-ROWS($AR$22:$AR$33)-ROWS($AV$22:$AV$33)-ROWS($AZ$22:$AZ$33)-ROWS($BD$22:$BD$33)), "")))))))</f>
        <v/>
      </c>
      <c r="BU65" s="316" t="str">
        <f t="shared" ca="1" si="38"/>
        <v/>
      </c>
      <c r="BV65" s="316" t="str">
        <f ca="1">IF(OR(BW65="",BW65=0),"",MAX(BV$5:BV64)+1)</f>
        <v/>
      </c>
      <c r="BW65" s="316" t="str">
        <f ca="1">IFERROR(INDEX($AK$22:$AK$33, ROWS($BW$4:BW63)), IFERROR(INDEX($AO$22:$AO$33, ROWS($BW$4:BW63)-ROWS($AK$22:$AK$33)), IFERROR(INDEX($AS$22:$AS$33, ROWS($BW$4:BW63)-ROWS($AK$22:$AK$33)-ROWS($AO$22:$AO$33)),IFERROR(INDEX($AW$22:$AW$33, ROWS($BW$4:BW63)-ROWS($AK$22:$AK$33)-ROWS($AO$22:$AO$33)-ROWS($AS$22:$AS$33)),IFERROR(INDEX($BA$22:$BA$33, ROWS($BW$4:BW63)-ROWS($AK$22:$AK$33)-ROWS($AO$22:$AO$33)-ROWS($AS$22:$AS$33)-ROWS($AW$22:$AW$33)),IFERROR(INDEX($BE$22:$BE$33, ROWS($BW$4:BW63)-ROWS($AK$22:$AK$33)-ROWS($AO$22:$AO$33)-ROWS($AS$22:$AS$33)-ROWS($AW$22:$AW$33)-ROWS($BA$22:$BA$33)),IFERROR(INDEX($BI$22:$BI$33, ROWS($BW$4:BW63)-ROWS($AK$22:$AK$33)-ROWS($AO$22:$AO$33)-ROWS($AS$22:$AS$33)-ROWS($AW$22:$AW$33)-ROWS($BA$22:$BA$33)-ROWS($BE$22:$BE$33)), "")))))))</f>
        <v/>
      </c>
      <c r="BX65" s="316" t="str">
        <f t="shared" ca="1" si="39"/>
        <v/>
      </c>
      <c r="BY65" s="413" t="str">
        <f t="shared" ca="1" si="40"/>
        <v/>
      </c>
      <c r="BZ65" s="412" t="str">
        <f ca="1">IF(OR(CA65="",CA65=0),"",MAX(BZ$5:BZ64)+1)</f>
        <v/>
      </c>
      <c r="CA65" s="316" t="str">
        <f ca="1">IFERROR(INDEX($AJ$38:$AJ$49, ROWS($CA$4:CA63)), IFERROR(INDEX($AN$38:$AN$49, ROWS($CA$4:CA63)-ROWS($AJ$38:$AJ$49)), IFERROR(INDEX($AR$38:$AR$49, ROWS($CA$4:CA63)-ROWS($AJ$38:$AJ$49)-ROWS($AN$38:$AN$49)),IFERROR(INDEX($AV$38:$AV$49, ROWS($CA$4:CA63)-ROWS($AJ$38:$AJ$49)-ROWS($AN$38:$AN$49)-ROWS($AR$38:$AR$49)),IFERROR(INDEX($AZ$38:$AZ$49, ROWS($CA$4:CA63)-ROWS($AJ$38:$AJ$49)-ROWS($AN$38:$AN$49)-ROWS($AR$38:$AR$49)-ROWS($AV$38:$AV$49)),IFERROR(INDEX($BD$38:$BD$49, ROWS($CA$4:CA63)-ROWS($AJ$38:$AJ$49)-ROWS($AN$38:$AN$49)-ROWS($AR$38:$AR$49)-ROWS($AV$38:$AV$49)-ROWS($AZ$38:$AZ$49)),IFERROR(INDEX($BH$38:$BH$49, ROWS($CA$4:CA63)-ROWS($AJ$38:$AJ$49)-ROWS($AN$38:$AN$49)-ROWS($AR$38:$AR$49)-ROWS($AV$38:$AV$49)-ROWS($AZ$38:$AZ$49)-ROWS($BD$38:$BD$49)), "")))))))</f>
        <v/>
      </c>
      <c r="CB65" s="316" t="str">
        <f t="shared" ca="1" si="41"/>
        <v/>
      </c>
      <c r="CC65" s="316" t="str">
        <f ca="1">IF(OR(CD65="",CD65=0),"",MAX(CC$5:CC64)+1)</f>
        <v/>
      </c>
      <c r="CD65" s="316" t="str">
        <f ca="1">IFERROR(INDEX($AK$38:$AK$49, ROWS($CD$4:CD63)), IFERROR(INDEX($AO$38:$AO$49, ROWS($CD$4:CD63)-ROWS($AK$38:$AK$49)), IFERROR(INDEX($AS$38:$AS$49, ROWS($CD$4:CD63)-ROWS($AK$38:$AK$49)-ROWS($AO$38:$AO$49)),IFERROR(INDEX($AW$38:$AW$49, ROWS($CD$4:CD63)-ROWS($AK$38:$AK$49)-ROWS($AO$38:$AO$49)-ROWS($AS$38:$AS$49)),IFERROR(INDEX($BA$38:$BA$49, ROWS($CD$4:CD63)-ROWS($AK$38:$AK$49)-ROWS($AO$38:$AO$49)-ROWS($AS$38:$AS$49)-ROWS($AW$38:$AW$49)),IFERROR(INDEX($BE$38:$BE$49, ROWS($CD$4:CD63)-ROWS($AK$38:$AK$49)-ROWS($AO$38:$AO$49)-ROWS($AS$38:$AS$49)-ROWS($AW$38:$AW$49)-ROWS($BA$38:$BA$49)),IFERROR(INDEX($BI$38:$BI$49, ROWS($CD$4:CD63)-ROWS($AK$38:$AK$49)-ROWS($AO$38:$AO$49)-ROWS($AS$38:$AS$49)-ROWS($AW$38:$AW$49)-ROWS($BA$38:$BA$49)-ROWS($BE$38:$BE$49)), "")))))))</f>
        <v/>
      </c>
      <c r="CE65" s="316" t="str">
        <f t="shared" ca="1" si="42"/>
        <v/>
      </c>
      <c r="CF65" s="413" t="str">
        <f t="shared" ca="1" si="43"/>
        <v/>
      </c>
      <c r="CG65" s="412" t="str">
        <f ca="1">IF(OR(CH65="",CH65=0),"",MAX(CG$5:CG64)+1)</f>
        <v/>
      </c>
      <c r="CH65" s="316" t="str">
        <f ca="1">IFERROR(INDEX($AJ$54:$AJ$65, ROWS($CH$4:CH63)), IFERROR(INDEX($AN$54:$AN$65, ROWS($CH$4:CH63)-ROWS($AJ$54:$AJ$65)), IFERROR(INDEX($AR$54:$AR$65, ROWS($CH$4:CH63)-ROWS($AJ$54:$AJ$65)-ROWS($AN$54:$AN$65)),IFERROR(INDEX($AV$54:$AV$65, ROWS($CH$4:CH63)-ROWS($AJ$54:$AJ$65)-ROWS($AN$54:$AN$65)-ROWS($AR$54:$AR$65)),IFERROR(INDEX($AZ$54:$AZ$65, ROWS($CH$4:CH63)-ROWS($AJ$54:$AJ$65)-ROWS($AN$54:$AN$65)-ROWS($AR$54:$AR$65)-ROWS($AV$54:$AV$65)),IFERROR(INDEX($BD$54:$BD$65, ROWS($CH$4:CH63)-ROWS($AJ$54:$AJ$65)-ROWS($AN$54:$AN$65)-ROWS($AR$54:$AR$65)-ROWS($AV$54:$AV$65)-ROWS($AZ$54:$AZ$65)),IFERROR(INDEX($BH$54:$BH$65, ROWS($CH$4:CH63)-ROWS($AJ$54:$AJ$65)-ROWS($AN$54:$AN$65)-ROWS($AR$54:$AR$65)-ROWS($AV$54:$AV$65)-ROWS($AZ$54:$AZ$65)-ROWS($BD$54:$BD$65)), "")))))))</f>
        <v/>
      </c>
      <c r="CI65" s="316" t="str">
        <f t="shared" ca="1" si="44"/>
        <v/>
      </c>
      <c r="CJ65" s="316" t="str">
        <f ca="1">IF(OR(CK65="",CK65=0),"",MAX(CJ$5:CJ64)+1)</f>
        <v/>
      </c>
      <c r="CK65" s="316" t="str">
        <f ca="1">IFERROR(INDEX($AK$54:$AK$65, ROWS($CK$4:CK63)), IFERROR(INDEX($AO$54:$AO$65, ROWS($CK$4:CK63)-ROWS($AK$54:$AK$65)), IFERROR(INDEX($AS$54:$AS$65, ROWS($CK$4:CK63)-ROWS($AK$54:$AK$65)-ROWS($AO$54:$AO$65)),IFERROR(INDEX($AW$54:$AW$65, ROWS($CK$4:CK63)-ROWS($AK$54:$AK$65)-ROWS($AO$54:$AO$65)-ROWS($AS$54:$AS$65)),IFERROR(INDEX($BA$54:$BA$65, ROWS($CK$4:CK63)-ROWS($AK$54:$AK$65)-ROWS($AO$54:$AO$65)-ROWS($AS$54:$AS$65)-ROWS($AW$54:$AW$65)),IFERROR(INDEX($BE$54:$BE$65, ROWS($CK$4:CK63)-ROWS($AK$54:$AK$65)-ROWS($AO$54:$AO$65)-ROWS($AS$54:$AS$65)-ROWS($AW$54:$AW$65)-ROWS($BA$54:$BA$65)),IFERROR(INDEX($BI$54:$BI$65, ROWS($CK$4:CK63)-ROWS($AK$54:$AK$65)-ROWS($AO$54:$AO$65)-ROWS($AS$54:$AS$65)-ROWS($AW$54:$AW$65)-ROWS($BA$54:$BA$65)-ROWS($BE$54:$BE$65)), "")))))))</f>
        <v/>
      </c>
      <c r="CL65" s="316" t="str">
        <f t="shared" ca="1" si="45"/>
        <v/>
      </c>
      <c r="CM65" s="413" t="str">
        <f t="shared" ca="1" si="46"/>
        <v/>
      </c>
      <c r="CN65" s="412" t="str">
        <f>IF(OR(CO65="",CO65=0),"",MAX(CN$5:CN64)+1)</f>
        <v/>
      </c>
      <c r="CO65" s="316">
        <f>IFERROR(INDEX($AJ$70:$AJ$81, ROWS($CO$4:CO63)), IFERROR(INDEX($AN$70:$AN$81, ROWS($CO$4:CO63)-ROWS($AJ$70:$AJ$81)), IFERROR(INDEX($AR$70:$AR$81, ROWS($CO$4:CO63)-ROWS($AJ$70:$AJ$81)-ROWS($AN$70:$AN$81)),IFERROR(INDEX($AV$70:$AV$81, ROWS($CO$4:CO63)-ROWS($AJ$70:$AJ$81)-ROWS($AN$70:$AN$81)-ROWS($AR$70:$AR$81)),IFERROR(INDEX($AZ$70:$AZ$81, ROWS($CO$4:CO63)-ROWS($AJ$70:$AJ$81)-ROWS($AN$70:$AN$81)-ROWS($AR$70:$AR$81)-ROWS($AV$70:$AV$81)),IFERROR(INDEX($BD$70:$BD$81, ROWS($CO$4:CO63)-ROWS($AJ$70:$AJ$81)-ROWS($AN$70:$AN$81)-ROWS($AR$70:$AR$81)-ROWS($AV$70:$AV$81)-ROWS($AZ$70:$AZ$81)),IFERROR(INDEX($BH$70:$BH$81, ROWS($CO$4:CO63)-ROWS($AJ$70:$AJ$81)-ROWS($AN$70:$AN$81)-ROWS($AR$70:$AR$81)-ROWS($AV$70:$AV$81)-ROWS($AZ$70:$AZ$81)-ROWS($BD$70:$BD$81)), "")))))))</f>
        <v>0</v>
      </c>
      <c r="CP65" s="316" t="str">
        <f t="shared" ca="1" si="47"/>
        <v/>
      </c>
      <c r="CQ65" s="316" t="str">
        <f>IF(OR(CR65="",CR65=0),"",MAX(CQ$5:CQ64)+1)</f>
        <v/>
      </c>
      <c r="CR65" s="316">
        <f>IFERROR(INDEX($AK$70:$AK$81, ROWS($CR$4:CR63)), IFERROR(INDEX($AO$70:$AO$81, ROWS($CR$4:CR63)-ROWS($AK$70:$AK$81)), IFERROR(INDEX($AS$70:$AS$81, ROWS($CR$4:CR63)-ROWS($AK$70:$AK$81)-ROWS($AO$70:$AO$81)),IFERROR(INDEX($AW$70:$AW$81, ROWS($CR$4:CR63)-ROWS($AK$70:$AK$81)-ROWS($AO$70:$AO$81)-ROWS($AS$70:$AS$81)),IFERROR(INDEX($BA$70:$BA$81, ROWS($CR$4:CR63)-ROWS($AK$70:$AK$81)-ROWS($AO$70:$AO$81)-ROWS($AS$70:$AS$81)-ROWS($AW$70:$AW$81)),IFERROR(INDEX($BE$70:$BE$81, ROWS($CR$4:CR63)-ROWS($AK$70:$AK$81)-ROWS($AO$70:$AO$81)-ROWS($AS$70:$AS$81)-ROWS($AW$70:$AW$81)-ROWS($BA$70:$BA$81)),IFERROR(INDEX($BI$70:$BI$81, ROWS($CR$4:CR63)-ROWS($AK$70:$AK$81)-ROWS($AO$70:$AO$81)-ROWS($AS$70:$AS$81)-ROWS($AW$70:$AW$81)-ROWS($BA$70:$BA$81)-ROWS($BE$70:$BE$81)), "")))))))</f>
        <v>0</v>
      </c>
      <c r="CS65" s="316" t="str">
        <f t="shared" ca="1" si="48"/>
        <v/>
      </c>
      <c r="CT65" s="413" t="str">
        <f t="shared" ca="1" si="49"/>
        <v/>
      </c>
      <c r="CU65" s="412" t="str">
        <f>IF(OR(CV65="",CV65=0),"",MAX(CU$5:CU64)+1)</f>
        <v/>
      </c>
      <c r="CV65" s="316" t="str">
        <f>IFERROR(INDEX($AJ$86:$AJ$97, ROWS($CV$4:CV63)), IFERROR(INDEX($AN$86:$AN$97, ROWS($CV$4:CV63)-ROWS($AJ$86:$AJ$97)), ""))</f>
        <v/>
      </c>
      <c r="CW65" s="316" t="str">
        <f t="shared" si="50"/>
        <v/>
      </c>
      <c r="CX65" s="316" t="str">
        <f>IF(OR(CY65="",CY65=0),"",MAX(CX$5:CX64)+1)</f>
        <v/>
      </c>
      <c r="CY65" s="316" t="str">
        <f>IFERROR(INDEX($AK$86:$AK$97, ROWS($CY$4:CY63)), IFERROR(INDEX($AO$86:$AO$97, ROWS($CY$4:CY63)-ROWS($AK$86:$AK$97)), ""))</f>
        <v/>
      </c>
      <c r="CZ65" s="316" t="str">
        <f t="shared" si="51"/>
        <v/>
      </c>
      <c r="DA65" s="413" t="str">
        <f t="shared" si="52"/>
        <v/>
      </c>
      <c r="DC65" s="437"/>
      <c r="DD65" s="1151" t="s">
        <v>504</v>
      </c>
      <c r="DE65" s="1152"/>
      <c r="DF65" s="430"/>
      <c r="DG65" s="1162" t="s">
        <v>23</v>
      </c>
      <c r="DH65" s="1152"/>
      <c r="DI65" s="1162" t="s">
        <v>504</v>
      </c>
      <c r="DJ65" s="1152"/>
      <c r="DK65" s="1162" t="s">
        <v>23</v>
      </c>
      <c r="DL65" s="1152"/>
      <c r="DM65" s="292"/>
      <c r="DN65" s="1163" t="s">
        <v>481</v>
      </c>
      <c r="DO65" s="1164"/>
      <c r="DP65" s="1164"/>
      <c r="DQ65" s="1165" t="s">
        <v>491</v>
      </c>
      <c r="DR65" s="1164"/>
      <c r="DS65" s="1166"/>
    </row>
    <row r="66" spans="16:123" ht="15" customHeight="1" x14ac:dyDescent="0.3">
      <c r="P66" s="1202" t="s">
        <v>549</v>
      </c>
      <c r="Q66" s="1203"/>
      <c r="R66" s="1203"/>
      <c r="S66" s="452">
        <f>IF(AND(S46="",S47="",S48="",S49="",S50="",S51="",S52="",S53="",S54="",S55="",S56="",S57="",S58="",S59="",S60="",S61="",S62="",S63="",S65=""),0,SUM(S46:S65))</f>
        <v>0</v>
      </c>
      <c r="U66" s="1149" t="s">
        <v>517</v>
      </c>
      <c r="V66" s="1150"/>
      <c r="W66" s="1150"/>
      <c r="X66" s="447">
        <f>IF(AND(X46="",X47="",X48="",X49="",X50="",X51="",X52="",X53="",X54="",X55="",X56="",X57="",X58="",X59="",X60="",X61="",X62="",X63="",X65=""),0,SUM(X46:X65))</f>
        <v>0</v>
      </c>
      <c r="AB66" s="395">
        <f ca="1">IFERROR(MATCH($AB$59,OFFSET(Year!$AT$11:$AT$62,AB65,,1000),0)+AB65,"")</f>
        <v>6</v>
      </c>
      <c r="AC66" s="340">
        <f ca="1">IFERROR(INDEX(Year!$AW$11:$AW$62,AB66),"")</f>
        <v>23</v>
      </c>
      <c r="AD66" s="348" t="str">
        <f ca="1">IFERROR(INDEX(Year!$AU$11:$AU$62,AB66),"")</f>
        <v>Paycheck 2</v>
      </c>
      <c r="AE66" s="363">
        <f ca="1">IFERROR(INDEX(Year!$AV$11:$AV$62,AB66),"")</f>
        <v>400</v>
      </c>
      <c r="AF66" s="402" t="str">
        <f ca="1">IFERROR(INDEX(Year!$AT$11:$AT$62,AB66),"")</f>
        <v>Income</v>
      </c>
      <c r="BL66" s="412">
        <f ca="1">IF(OR(BM66="",BM66=0),"",MAX(BL$5:BL65)+1)</f>
        <v>10</v>
      </c>
      <c r="BM66" s="316" t="str">
        <f ca="1">IFERROR(INDEX($AJ$6:$AJ$17, ROWS(BM$4:$BM64)), IFERROR(INDEX($AN$6:$AN$17, ROWS(BM$4:$BM64)-ROWS($AJ$6:$AJ$17)), IFERROR(INDEX($AR$6:$AR$17, ROWS(BM$4:$BM64)-ROWS($AJ$6:$AJ$17)-ROWS($AN$6:$AN$17)),IFERROR(INDEX($AV$6:$AV$17, ROWS(BM$4:$BM64)-ROWS($AJ$6:$AJ$17)-ROWS($AN$6:$AN$17)-ROWS($AR$6:$AR$17)),IFERROR(INDEX($AZ$6:$AZ$17, ROWS(BM$4:$BM64)-ROWS($AJ$6:$AJ$17)-ROWS($AN$6:$AN$17)-ROWS($AR$6:$AR$17)-ROWS($AV$6:$AV$17)),IFERROR(INDEX($BD$6:$BD$17, ROWS(BM$4:$BM64)-ROWS($AJ$6:$AJ$17)-ROWS($AN$6:$AN$17)-ROWS($AR$6:$AR$17)-ROWS($AV$6:$AV$17)-ROWS($AZ$6:$AZ$17)),IFERROR(INDEX($BH$6:$BH$17, ROWS(BM$4:$BM64)-ROWS($AJ$6:$AJ$17)-ROWS($AN$6:$AN$17)-ROWS($AR$6:$AR$17)-ROWS($AV$6:$AV$17)-ROWS($AZ$6:$AZ$17)-ROWS($BD$6:$BD$17)), "")))))))</f>
        <v>Life Insurance</v>
      </c>
      <c r="BN66" s="316" t="str">
        <f t="shared" ca="1" si="35"/>
        <v/>
      </c>
      <c r="BO66" s="316">
        <f ca="1">IF(OR(BP66="",BP66=0),"",MAX(BO$5:BO65)+1)</f>
        <v>10</v>
      </c>
      <c r="BP66" s="316">
        <f ca="1">IFERROR(INDEX($AK$6:$AK$17, ROWS($BP$4:BP64)), IFERROR(INDEX($AO$6:$AO$17, ROWS($BP$4:BP64)-ROWS($AK$6:$AK$17)), IFERROR(INDEX($AS$6:$AS$17, ROWS($BP$4:BP64)-ROWS($AK$6:$AK$17)-ROWS($AO$6:$AO$17)),IFERROR(INDEX($AW$6:$AW$17, ROWS($BP$4:BP64)-ROWS($AK$6:$AK$17)-ROWS($AO$6:$AO$17)-ROWS($AS$6:$AS$17)),IFERROR(INDEX($BA$6:$BA$17, ROWS($BP$4:BP64)-ROWS($AK$6:$AK$17)-ROWS($AO$6:$AO$17)-ROWS($AS$6:$AS$17)-ROWS($AW$6:$AW$17)),IFERROR(INDEX($BE$6:$BE$17, ROWS($BP$4:BP64)-ROWS($AK$6:$AK$17)-ROWS($AO$6:$AO$17)-ROWS($AS$6:$AS$17)-ROWS($AW$6:$AW$17)-ROWS($BA$6:$BA$17)),IFERROR(INDEX($BI$6:$BI$17, ROWS($BP$4:BP64)-ROWS($AK$6:$AK$17)-ROWS($AO$6:$AO$17)-ROWS($AS$6:$AS$17)-ROWS($AW$6:$AW$17)-ROWS($BA$6:$BA$17)-ROWS($BE$6:$BE$17)), "")))))))</f>
        <v>70</v>
      </c>
      <c r="BQ66" s="316" t="str">
        <f t="shared" ca="1" si="36"/>
        <v/>
      </c>
      <c r="BR66" s="413" t="str">
        <f t="shared" ca="1" si="37"/>
        <v/>
      </c>
      <c r="BS66" s="412">
        <f ca="1">IF(OR(BT66="",BT66=0),"",MAX(BS$5:BS65)+1)</f>
        <v>6</v>
      </c>
      <c r="BT66" s="316" t="str">
        <f ca="1">IFERROR(INDEX($AJ$22:$AJ$33, ROWS($BT$4:BT64)), IFERROR(INDEX($AN$22:$AN$33, ROWS($BT$4:BT64)-ROWS($AJ$22:$AJ$33)), IFERROR(INDEX($AR$22:$AR$33, ROWS($BT$4:BT64)-ROWS($AJ$22:$AJ$33)-ROWS($AN$22:$AN$33)),IFERROR(INDEX($AV$22:$AV$33, ROWS($BT$4:BT64)-ROWS($AJ$22:$AJ$33)-ROWS($AN$22:$AN$33)-ROWS($AR$22:$AR$33)),IFERROR(INDEX($AZ$22:$AZ$33, ROWS($BT$4:BT64)-ROWS($AJ$22:$AJ$33)-ROWS($AN$22:$AN$33)-ROWS($AR$22:$AR$33)-ROWS($AV$22:$AV$33)),IFERROR(INDEX($BD$22:$BD$33, ROWS($BT$4:BT64)-ROWS($AJ$22:$AJ$33)-ROWS($AN$22:$AN$33)-ROWS($AR$22:$AR$33)-ROWS($AV$22:$AV$33)-ROWS($AZ$22:$AZ$33)),IFERROR(INDEX($BH$22:$BH$33, ROWS($BT$4:BT64)-ROWS($AJ$22:$AJ$33)-ROWS($AN$22:$AN$33)-ROWS($AR$22:$AR$33)-ROWS($AV$22:$AV$33)-ROWS($AZ$22:$AZ$33)-ROWS($BD$22:$BD$33)), "")))))))</f>
        <v>D. Store Card 1</v>
      </c>
      <c r="BU66" s="316" t="str">
        <f t="shared" ca="1" si="38"/>
        <v/>
      </c>
      <c r="BV66" s="316">
        <f ca="1">IF(OR(BW66="",BW66=0),"",MAX(BV$5:BV65)+1)</f>
        <v>6</v>
      </c>
      <c r="BW66" s="316">
        <f ca="1">IFERROR(INDEX($AK$22:$AK$33, ROWS($BW$4:BW64)), IFERROR(INDEX($AO$22:$AO$33, ROWS($BW$4:BW64)-ROWS($AK$22:$AK$33)), IFERROR(INDEX($AS$22:$AS$33, ROWS($BW$4:BW64)-ROWS($AK$22:$AK$33)-ROWS($AO$22:$AO$33)),IFERROR(INDEX($AW$22:$AW$33, ROWS($BW$4:BW64)-ROWS($AK$22:$AK$33)-ROWS($AO$22:$AO$33)-ROWS($AS$22:$AS$33)),IFERROR(INDEX($BA$22:$BA$33, ROWS($BW$4:BW64)-ROWS($AK$22:$AK$33)-ROWS($AO$22:$AO$33)-ROWS($AS$22:$AS$33)-ROWS($AW$22:$AW$33)),IFERROR(INDEX($BE$22:$BE$33, ROWS($BW$4:BW64)-ROWS($AK$22:$AK$33)-ROWS($AO$22:$AO$33)-ROWS($AS$22:$AS$33)-ROWS($AW$22:$AW$33)-ROWS($BA$22:$BA$33)),IFERROR(INDEX($BI$22:$BI$33, ROWS($BW$4:BW64)-ROWS($AK$22:$AK$33)-ROWS($AO$22:$AO$33)-ROWS($AS$22:$AS$33)-ROWS($AW$22:$AW$33)-ROWS($BA$22:$BA$33)-ROWS($BE$22:$BE$33)), "")))))))</f>
        <v>30</v>
      </c>
      <c r="BX66" s="316" t="str">
        <f t="shared" ca="1" si="39"/>
        <v/>
      </c>
      <c r="BY66" s="413" t="str">
        <f t="shared" ca="1" si="40"/>
        <v/>
      </c>
      <c r="BZ66" s="412">
        <f ca="1">IF(OR(CA66="",CA66=0),"",MAX(BZ$5:BZ65)+1)</f>
        <v>13</v>
      </c>
      <c r="CA66" s="316" t="str">
        <f ca="1">IFERROR(INDEX($AJ$38:$AJ$49, ROWS($CA$4:CA64)), IFERROR(INDEX($AN$38:$AN$49, ROWS($CA$4:CA64)-ROWS($AJ$38:$AJ$49)), IFERROR(INDEX($AR$38:$AR$49, ROWS($CA$4:CA64)-ROWS($AJ$38:$AJ$49)-ROWS($AN$38:$AN$49)),IFERROR(INDEX($AV$38:$AV$49, ROWS($CA$4:CA64)-ROWS($AJ$38:$AJ$49)-ROWS($AN$38:$AN$49)-ROWS($AR$38:$AR$49)),IFERROR(INDEX($AZ$38:$AZ$49, ROWS($CA$4:CA64)-ROWS($AJ$38:$AJ$49)-ROWS($AN$38:$AN$49)-ROWS($AR$38:$AR$49)-ROWS($AV$38:$AV$49)),IFERROR(INDEX($BD$38:$BD$49, ROWS($CA$4:CA64)-ROWS($AJ$38:$AJ$49)-ROWS($AN$38:$AN$49)-ROWS($AR$38:$AR$49)-ROWS($AV$38:$AV$49)-ROWS($AZ$38:$AZ$49)),IFERROR(INDEX($BH$38:$BH$49, ROWS($CA$4:CA64)-ROWS($AJ$38:$AJ$49)-ROWS($AN$38:$AN$49)-ROWS($AR$38:$AR$49)-ROWS($AV$38:$AV$49)-ROWS($AZ$38:$AZ$49)-ROWS($BD$38:$BD$49)), "")))))))</f>
        <v>Paycheck 1</v>
      </c>
      <c r="CB66" s="316" t="str">
        <f t="shared" ca="1" si="41"/>
        <v/>
      </c>
      <c r="CC66" s="316">
        <f ca="1">IF(OR(CD66="",CD66=0),"",MAX(CC$5:CC65)+1)</f>
        <v>13</v>
      </c>
      <c r="CD66" s="316">
        <f ca="1">IFERROR(INDEX($AK$38:$AK$49, ROWS($CD$4:CD64)), IFERROR(INDEX($AO$38:$AO$49, ROWS($CD$4:CD64)-ROWS($AK$38:$AK$49)), IFERROR(INDEX($AS$38:$AS$49, ROWS($CD$4:CD64)-ROWS($AK$38:$AK$49)-ROWS($AO$38:$AO$49)),IFERROR(INDEX($AW$38:$AW$49, ROWS($CD$4:CD64)-ROWS($AK$38:$AK$49)-ROWS($AO$38:$AO$49)-ROWS($AS$38:$AS$49)),IFERROR(INDEX($BA$38:$BA$49, ROWS($CD$4:CD64)-ROWS($AK$38:$AK$49)-ROWS($AO$38:$AO$49)-ROWS($AS$38:$AS$49)-ROWS($AW$38:$AW$49)),IFERROR(INDEX($BE$38:$BE$49, ROWS($CD$4:CD64)-ROWS($AK$38:$AK$49)-ROWS($AO$38:$AO$49)-ROWS($AS$38:$AS$49)-ROWS($AW$38:$AW$49)-ROWS($BA$38:$BA$49)),IFERROR(INDEX($BI$38:$BI$49, ROWS($CD$4:CD64)-ROWS($AK$38:$AK$49)-ROWS($AO$38:$AO$49)-ROWS($AS$38:$AS$49)-ROWS($AW$38:$AW$49)-ROWS($BA$38:$BA$49)-ROWS($BE$38:$BE$49)), "")))))))</f>
        <v>850</v>
      </c>
      <c r="CE66" s="316" t="str">
        <f t="shared" ca="1" si="42"/>
        <v/>
      </c>
      <c r="CF66" s="413" t="str">
        <f t="shared" ca="1" si="43"/>
        <v/>
      </c>
      <c r="CG66" s="412" t="str">
        <f ca="1">IF(OR(CH66="",CH66=0),"",MAX(CG$5:CG65)+1)</f>
        <v/>
      </c>
      <c r="CH66" s="316" t="str">
        <f ca="1">IFERROR(INDEX($AJ$54:$AJ$65, ROWS($CH$4:CH64)), IFERROR(INDEX($AN$54:$AN$65, ROWS($CH$4:CH64)-ROWS($AJ$54:$AJ$65)), IFERROR(INDEX($AR$54:$AR$65, ROWS($CH$4:CH64)-ROWS($AJ$54:$AJ$65)-ROWS($AN$54:$AN$65)),IFERROR(INDEX($AV$54:$AV$65, ROWS($CH$4:CH64)-ROWS($AJ$54:$AJ$65)-ROWS($AN$54:$AN$65)-ROWS($AR$54:$AR$65)),IFERROR(INDEX($AZ$54:$AZ$65, ROWS($CH$4:CH64)-ROWS($AJ$54:$AJ$65)-ROWS($AN$54:$AN$65)-ROWS($AR$54:$AR$65)-ROWS($AV$54:$AV$65)),IFERROR(INDEX($BD$54:$BD$65, ROWS($CH$4:CH64)-ROWS($AJ$54:$AJ$65)-ROWS($AN$54:$AN$65)-ROWS($AR$54:$AR$65)-ROWS($AV$54:$AV$65)-ROWS($AZ$54:$AZ$65)),IFERROR(INDEX($BH$54:$BH$65, ROWS($CH$4:CH64)-ROWS($AJ$54:$AJ$65)-ROWS($AN$54:$AN$65)-ROWS($AR$54:$AR$65)-ROWS($AV$54:$AV$65)-ROWS($AZ$54:$AZ$65)-ROWS($BD$54:$BD$65)), "")))))))</f>
        <v/>
      </c>
      <c r="CI66" s="316" t="str">
        <f t="shared" ca="1" si="44"/>
        <v/>
      </c>
      <c r="CJ66" s="316" t="str">
        <f ca="1">IF(OR(CK66="",CK66=0),"",MAX(CJ$5:CJ65)+1)</f>
        <v/>
      </c>
      <c r="CK66" s="316" t="str">
        <f ca="1">IFERROR(INDEX($AK$54:$AK$65, ROWS($CK$4:CK64)), IFERROR(INDEX($AO$54:$AO$65, ROWS($CK$4:CK64)-ROWS($AK$54:$AK$65)), IFERROR(INDEX($AS$54:$AS$65, ROWS($CK$4:CK64)-ROWS($AK$54:$AK$65)-ROWS($AO$54:$AO$65)),IFERROR(INDEX($AW$54:$AW$65, ROWS($CK$4:CK64)-ROWS($AK$54:$AK$65)-ROWS($AO$54:$AO$65)-ROWS($AS$54:$AS$65)),IFERROR(INDEX($BA$54:$BA$65, ROWS($CK$4:CK64)-ROWS($AK$54:$AK$65)-ROWS($AO$54:$AO$65)-ROWS($AS$54:$AS$65)-ROWS($AW$54:$AW$65)),IFERROR(INDEX($BE$54:$BE$65, ROWS($CK$4:CK64)-ROWS($AK$54:$AK$65)-ROWS($AO$54:$AO$65)-ROWS($AS$54:$AS$65)-ROWS($AW$54:$AW$65)-ROWS($BA$54:$BA$65)),IFERROR(INDEX($BI$54:$BI$65, ROWS($CK$4:CK64)-ROWS($AK$54:$AK$65)-ROWS($AO$54:$AO$65)-ROWS($AS$54:$AS$65)-ROWS($AW$54:$AW$65)-ROWS($BA$54:$BA$65)-ROWS($BE$54:$BE$65)), "")))))))</f>
        <v/>
      </c>
      <c r="CL66" s="316" t="str">
        <f t="shared" ca="1" si="45"/>
        <v/>
      </c>
      <c r="CM66" s="413" t="str">
        <f t="shared" ca="1" si="46"/>
        <v/>
      </c>
      <c r="CN66" s="412" t="str">
        <f>IF(OR(CO66="",CO66=0),"",MAX(CN$5:CN65)+1)</f>
        <v/>
      </c>
      <c r="CO66" s="316">
        <f>IFERROR(INDEX($AJ$70:$AJ$81, ROWS($CO$4:CO64)), IFERROR(INDEX($AN$70:$AN$81, ROWS($CO$4:CO64)-ROWS($AJ$70:$AJ$81)), IFERROR(INDEX($AR$70:$AR$81, ROWS($CO$4:CO64)-ROWS($AJ$70:$AJ$81)-ROWS($AN$70:$AN$81)),IFERROR(INDEX($AV$70:$AV$81, ROWS($CO$4:CO64)-ROWS($AJ$70:$AJ$81)-ROWS($AN$70:$AN$81)-ROWS($AR$70:$AR$81)),IFERROR(INDEX($AZ$70:$AZ$81, ROWS($CO$4:CO64)-ROWS($AJ$70:$AJ$81)-ROWS($AN$70:$AN$81)-ROWS($AR$70:$AR$81)-ROWS($AV$70:$AV$81)),IFERROR(INDEX($BD$70:$BD$81, ROWS($CO$4:CO64)-ROWS($AJ$70:$AJ$81)-ROWS($AN$70:$AN$81)-ROWS($AR$70:$AR$81)-ROWS($AV$70:$AV$81)-ROWS($AZ$70:$AZ$81)),IFERROR(INDEX($BH$70:$BH$81, ROWS($CO$4:CO64)-ROWS($AJ$70:$AJ$81)-ROWS($AN$70:$AN$81)-ROWS($AR$70:$AR$81)-ROWS($AV$70:$AV$81)-ROWS($AZ$70:$AZ$81)-ROWS($BD$70:$BD$81)), "")))))))</f>
        <v>0</v>
      </c>
      <c r="CP66" s="316" t="str">
        <f t="shared" ca="1" si="47"/>
        <v/>
      </c>
      <c r="CQ66" s="316" t="str">
        <f>IF(OR(CR66="",CR66=0),"",MAX(CQ$5:CQ65)+1)</f>
        <v/>
      </c>
      <c r="CR66" s="316">
        <f>IFERROR(INDEX($AK$70:$AK$81, ROWS($CR$4:CR64)), IFERROR(INDEX($AO$70:$AO$81, ROWS($CR$4:CR64)-ROWS($AK$70:$AK$81)), IFERROR(INDEX($AS$70:$AS$81, ROWS($CR$4:CR64)-ROWS($AK$70:$AK$81)-ROWS($AO$70:$AO$81)),IFERROR(INDEX($AW$70:$AW$81, ROWS($CR$4:CR64)-ROWS($AK$70:$AK$81)-ROWS($AO$70:$AO$81)-ROWS($AS$70:$AS$81)),IFERROR(INDEX($BA$70:$BA$81, ROWS($CR$4:CR64)-ROWS($AK$70:$AK$81)-ROWS($AO$70:$AO$81)-ROWS($AS$70:$AS$81)-ROWS($AW$70:$AW$81)),IFERROR(INDEX($BE$70:$BE$81, ROWS($CR$4:CR64)-ROWS($AK$70:$AK$81)-ROWS($AO$70:$AO$81)-ROWS($AS$70:$AS$81)-ROWS($AW$70:$AW$81)-ROWS($BA$70:$BA$81)),IFERROR(INDEX($BI$70:$BI$81, ROWS($CR$4:CR64)-ROWS($AK$70:$AK$81)-ROWS($AO$70:$AO$81)-ROWS($AS$70:$AS$81)-ROWS($AW$70:$AW$81)-ROWS($BA$70:$BA$81)-ROWS($BE$70:$BE$81)), "")))))))</f>
        <v>0</v>
      </c>
      <c r="CS66" s="316" t="str">
        <f t="shared" ca="1" si="48"/>
        <v/>
      </c>
      <c r="CT66" s="413" t="str">
        <f t="shared" ca="1" si="49"/>
        <v/>
      </c>
      <c r="CU66" s="412" t="str">
        <f>IF(OR(CV66="",CV66=0),"",MAX(CU$5:CU65)+1)</f>
        <v/>
      </c>
      <c r="CV66" s="316" t="str">
        <f>IFERROR(INDEX($AJ$86:$AJ$97, ROWS($CV$4:CV64)), IFERROR(INDEX($AN$86:$AN$97, ROWS($CV$4:CV64)-ROWS($AJ$86:$AJ$97)), ""))</f>
        <v/>
      </c>
      <c r="CW66" s="316" t="str">
        <f t="shared" si="50"/>
        <v/>
      </c>
      <c r="CX66" s="316" t="str">
        <f>IF(OR(CY66="",CY66=0),"",MAX(CX$5:CX65)+1)</f>
        <v/>
      </c>
      <c r="CY66" s="316" t="str">
        <f>IFERROR(INDEX($AK$86:$AK$97, ROWS($CY$4:CY64)), IFERROR(INDEX($AO$86:$AO$97, ROWS($CY$4:CY64)-ROWS($AK$86:$AK$97)), ""))</f>
        <v/>
      </c>
      <c r="CZ66" s="316" t="str">
        <f t="shared" si="51"/>
        <v/>
      </c>
      <c r="DA66" s="413" t="str">
        <f t="shared" si="52"/>
        <v/>
      </c>
      <c r="DC66" s="438">
        <f ca="1">IF(OR(DD66="",DD66=0),"",MAX(DC$65:DC65)+1)</f>
        <v>1</v>
      </c>
      <c r="DD66" s="434" t="str">
        <f ca="1">IF(CI6="","",IF(NOT(CM6="Income"),CI6,""))</f>
        <v>Groceries</v>
      </c>
      <c r="DE66" s="413">
        <f ca="1">IF(CL6="","",IF(NOT(CM6="Income"),CL6,""))</f>
        <v>125</v>
      </c>
      <c r="DF66" s="438" t="str">
        <f ca="1">IF(OR(DG66="",DG66=0),"",MAX(DF$65:DF65)+1)</f>
        <v/>
      </c>
      <c r="DG66" s="412" t="str">
        <f ca="1">IF(CI6="","",IF(CM6="Income",CI6,""))</f>
        <v/>
      </c>
      <c r="DH66" s="413" t="str">
        <f ca="1">IF(CI6="","",IF(CM6="Income",CL6,""))</f>
        <v/>
      </c>
      <c r="DI66" s="412" t="str">
        <f ca="1">IFERROR(INDEX($DD$66:$DD$83,MATCH(ROW()-ROW($DI$65),$DC$66:$DC$83,0)),"")</f>
        <v>Groceries</v>
      </c>
      <c r="DJ66" s="413">
        <f ca="1">IFERROR(INDEX($DE$66:$DE$83,MATCH(ROW()-ROW($DI$65),$DC$66:$DC$83,0)),"")</f>
        <v>125</v>
      </c>
      <c r="DK66" s="412" t="str">
        <f ca="1">IFERROR(INDEX($DG$66:$DG$83,MATCH(ROW()-ROW($DK$65),$DF$66:$DF$83,0)),"")</f>
        <v>Paycheck 2</v>
      </c>
      <c r="DL66" s="413">
        <f ca="1">IFERROR(INDEX($DH$66:$DH$83,MATCH(ROW()-ROW($DK$65),$DF$66:$DF$83,0)),"")</f>
        <v>400</v>
      </c>
      <c r="DM66" s="292"/>
      <c r="DN66" s="425" t="str">
        <f ca="1">IF(DI66="","",CONCATENATE(DI66," - ",DJ66))</f>
        <v>Groceries - 125</v>
      </c>
      <c r="DO66" s="295" t="str">
        <f ca="1">IF(DI67="","",CONCATENATE(DI67," - ",DJ67))</f>
        <v>Credit Card 1 - 50</v>
      </c>
      <c r="DP66" s="295" t="str">
        <f ca="1">IF(DI68="","",CONCATENATE(DI68," - ",DJ68))</f>
        <v>Lawn Service - 50</v>
      </c>
      <c r="DQ66" s="440" t="str">
        <f ca="1">IF(DK66="","",CONCATENATE(DK66," - ",DL66))</f>
        <v>Paycheck 2 - 400</v>
      </c>
      <c r="DR66" s="441" t="str">
        <f ca="1">IF(DK67="","",CONCATENATE(DK67," - ",DL67))</f>
        <v/>
      </c>
      <c r="DS66" s="442" t="str">
        <f ca="1">IF(DK68="","",CONCATENATE(DK68," - ",DL68))</f>
        <v/>
      </c>
    </row>
    <row r="67" spans="16:123" ht="15" customHeight="1" thickBot="1" x14ac:dyDescent="0.35">
      <c r="P67" s="1202" t="s">
        <v>518</v>
      </c>
      <c r="Q67" s="1203"/>
      <c r="R67" s="1203"/>
      <c r="S67" s="452">
        <f ca="1">IF(X40=0,0,X40)</f>
        <v>1290.1100000000001</v>
      </c>
      <c r="U67" s="1149" t="s">
        <v>551</v>
      </c>
      <c r="V67" s="1150"/>
      <c r="W67" s="1150"/>
      <c r="X67" s="447">
        <f ca="1">IF(S68=0,0,S68)</f>
        <v>1290.1100000000001</v>
      </c>
      <c r="AB67" s="395">
        <f ca="1">IFERROR(MATCH($AB$59,OFFSET(Year!$AT$11:$AT$62,AB66,,1000),0)+AB66,"")</f>
        <v>7</v>
      </c>
      <c r="AC67" s="340">
        <f ca="1">IFERROR(INDEX(Year!$AW$11:$AW$62,AB67),"")</f>
        <v>30</v>
      </c>
      <c r="AD67" s="348" t="str">
        <f ca="1">IFERROR(INDEX(Year!$AU$11:$AU$62,AB67),"")</f>
        <v>Paycheck 2</v>
      </c>
      <c r="AE67" s="363">
        <f ca="1">IFERROR(INDEX(Year!$AV$11:$AV$62,AB67),"")</f>
        <v>400</v>
      </c>
      <c r="AF67" s="402" t="str">
        <f ca="1">IFERROR(INDEX(Year!$AT$11:$AT$62,AB67),"")</f>
        <v>Income</v>
      </c>
      <c r="BL67" s="412">
        <f ca="1">IF(OR(BM67="",BM67=0),"",MAX(BL$5:BL66)+1)</f>
        <v>11</v>
      </c>
      <c r="BM67" s="316" t="str">
        <f ca="1">IFERROR(INDEX($AJ$6:$AJ$17, ROWS(BM$4:$BM65)), IFERROR(INDEX($AN$6:$AN$17, ROWS(BM$4:$BM65)-ROWS($AJ$6:$AJ$17)), IFERROR(INDEX($AR$6:$AR$17, ROWS(BM$4:$BM65)-ROWS($AJ$6:$AJ$17)-ROWS($AN$6:$AN$17)),IFERROR(INDEX($AV$6:$AV$17, ROWS(BM$4:$BM65)-ROWS($AJ$6:$AJ$17)-ROWS($AN$6:$AN$17)-ROWS($AR$6:$AR$17)),IFERROR(INDEX($AZ$6:$AZ$17, ROWS(BM$4:$BM65)-ROWS($AJ$6:$AJ$17)-ROWS($AN$6:$AN$17)-ROWS($AR$6:$AR$17)-ROWS($AV$6:$AV$17)),IFERROR(INDEX($BD$6:$BD$17, ROWS(BM$4:$BM65)-ROWS($AJ$6:$AJ$17)-ROWS($AN$6:$AN$17)-ROWS($AR$6:$AR$17)-ROWS($AV$6:$AV$17)-ROWS($AZ$6:$AZ$17)),IFERROR(INDEX($BH$6:$BH$17, ROWS(BM$4:$BM65)-ROWS($AJ$6:$AJ$17)-ROWS($AN$6:$AN$17)-ROWS($AR$6:$AR$17)-ROWS($AV$6:$AV$17)-ROWS($AZ$6:$AZ$17)-ROWS($BD$6:$BD$17)), "")))))))</f>
        <v>Paycheck 1</v>
      </c>
      <c r="BN67" s="316" t="str">
        <f t="shared" ca="1" si="35"/>
        <v/>
      </c>
      <c r="BO67" s="316">
        <f ca="1">IF(OR(BP67="",BP67=0),"",MAX(BO$5:BO66)+1)</f>
        <v>11</v>
      </c>
      <c r="BP67" s="316">
        <f ca="1">IFERROR(INDEX($AK$6:$AK$17, ROWS($BP$4:BP65)), IFERROR(INDEX($AO$6:$AO$17, ROWS($BP$4:BP65)-ROWS($AK$6:$AK$17)), IFERROR(INDEX($AS$6:$AS$17, ROWS($BP$4:BP65)-ROWS($AK$6:$AK$17)-ROWS($AO$6:$AO$17)),IFERROR(INDEX($AW$6:$AW$17, ROWS($BP$4:BP65)-ROWS($AK$6:$AK$17)-ROWS($AO$6:$AO$17)-ROWS($AS$6:$AS$17)),IFERROR(INDEX($BA$6:$BA$17, ROWS($BP$4:BP65)-ROWS($AK$6:$AK$17)-ROWS($AO$6:$AO$17)-ROWS($AS$6:$AS$17)-ROWS($AW$6:$AW$17)),IFERROR(INDEX($BE$6:$BE$17, ROWS($BP$4:BP65)-ROWS($AK$6:$AK$17)-ROWS($AO$6:$AO$17)-ROWS($AS$6:$AS$17)-ROWS($AW$6:$AW$17)-ROWS($BA$6:$BA$17)),IFERROR(INDEX($BI$6:$BI$17, ROWS($BP$4:BP65)-ROWS($AK$6:$AK$17)-ROWS($AO$6:$AO$17)-ROWS($AS$6:$AS$17)-ROWS($AW$6:$AW$17)-ROWS($BA$6:$BA$17)-ROWS($BE$6:$BE$17)), "")))))))</f>
        <v>850</v>
      </c>
      <c r="BQ67" s="316" t="str">
        <f t="shared" ca="1" si="36"/>
        <v/>
      </c>
      <c r="BR67" s="413" t="str">
        <f t="shared" ca="1" si="37"/>
        <v/>
      </c>
      <c r="BS67" s="412" t="str">
        <f ca="1">IF(OR(BT67="",BT67=0),"",MAX(BS$5:BS66)+1)</f>
        <v/>
      </c>
      <c r="BT67" s="316" t="str">
        <f ca="1">IFERROR(INDEX($AJ$22:$AJ$33, ROWS($BT$4:BT65)), IFERROR(INDEX($AN$22:$AN$33, ROWS($BT$4:BT65)-ROWS($AJ$22:$AJ$33)), IFERROR(INDEX($AR$22:$AR$33, ROWS($BT$4:BT65)-ROWS($AJ$22:$AJ$33)-ROWS($AN$22:$AN$33)),IFERROR(INDEX($AV$22:$AV$33, ROWS($BT$4:BT65)-ROWS($AJ$22:$AJ$33)-ROWS($AN$22:$AN$33)-ROWS($AR$22:$AR$33)),IFERROR(INDEX($AZ$22:$AZ$33, ROWS($BT$4:BT65)-ROWS($AJ$22:$AJ$33)-ROWS($AN$22:$AN$33)-ROWS($AR$22:$AR$33)-ROWS($AV$22:$AV$33)),IFERROR(INDEX($BD$22:$BD$33, ROWS($BT$4:BT65)-ROWS($AJ$22:$AJ$33)-ROWS($AN$22:$AN$33)-ROWS($AR$22:$AR$33)-ROWS($AV$22:$AV$33)-ROWS($AZ$22:$AZ$33)),IFERROR(INDEX($BH$22:$BH$33, ROWS($BT$4:BT65)-ROWS($AJ$22:$AJ$33)-ROWS($AN$22:$AN$33)-ROWS($AR$22:$AR$33)-ROWS($AV$22:$AV$33)-ROWS($AZ$22:$AZ$33)-ROWS($BD$22:$BD$33)), "")))))))</f>
        <v/>
      </c>
      <c r="BU67" s="316" t="str">
        <f t="shared" ca="1" si="38"/>
        <v/>
      </c>
      <c r="BV67" s="316" t="str">
        <f ca="1">IF(OR(BW67="",BW67=0),"",MAX(BV$5:BV66)+1)</f>
        <v/>
      </c>
      <c r="BW67" s="316" t="str">
        <f ca="1">IFERROR(INDEX($AK$22:$AK$33, ROWS($BW$4:BW65)), IFERROR(INDEX($AO$22:$AO$33, ROWS($BW$4:BW65)-ROWS($AK$22:$AK$33)), IFERROR(INDEX($AS$22:$AS$33, ROWS($BW$4:BW65)-ROWS($AK$22:$AK$33)-ROWS($AO$22:$AO$33)),IFERROR(INDEX($AW$22:$AW$33, ROWS($BW$4:BW65)-ROWS($AK$22:$AK$33)-ROWS($AO$22:$AO$33)-ROWS($AS$22:$AS$33)),IFERROR(INDEX($BA$22:$BA$33, ROWS($BW$4:BW65)-ROWS($AK$22:$AK$33)-ROWS($AO$22:$AO$33)-ROWS($AS$22:$AS$33)-ROWS($AW$22:$AW$33)),IFERROR(INDEX($BE$22:$BE$33, ROWS($BW$4:BW65)-ROWS($AK$22:$AK$33)-ROWS($AO$22:$AO$33)-ROWS($AS$22:$AS$33)-ROWS($AW$22:$AW$33)-ROWS($BA$22:$BA$33)),IFERROR(INDEX($BI$22:$BI$33, ROWS($BW$4:BW65)-ROWS($AK$22:$AK$33)-ROWS($AO$22:$AO$33)-ROWS($AS$22:$AS$33)-ROWS($AW$22:$AW$33)-ROWS($BA$22:$BA$33)-ROWS($BE$22:$BE$33)), "")))))))</f>
        <v/>
      </c>
      <c r="BX67" s="316" t="str">
        <f t="shared" ca="1" si="39"/>
        <v/>
      </c>
      <c r="BY67" s="413" t="str">
        <f t="shared" ca="1" si="40"/>
        <v/>
      </c>
      <c r="BZ67" s="412" t="str">
        <f ca="1">IF(OR(CA67="",CA67=0),"",MAX(BZ$5:BZ66)+1)</f>
        <v/>
      </c>
      <c r="CA67" s="316" t="str">
        <f ca="1">IFERROR(INDEX($AJ$38:$AJ$49, ROWS($CA$4:CA65)), IFERROR(INDEX($AN$38:$AN$49, ROWS($CA$4:CA65)-ROWS($AJ$38:$AJ$49)), IFERROR(INDEX($AR$38:$AR$49, ROWS($CA$4:CA65)-ROWS($AJ$38:$AJ$49)-ROWS($AN$38:$AN$49)),IFERROR(INDEX($AV$38:$AV$49, ROWS($CA$4:CA65)-ROWS($AJ$38:$AJ$49)-ROWS($AN$38:$AN$49)-ROWS($AR$38:$AR$49)),IFERROR(INDEX($AZ$38:$AZ$49, ROWS($CA$4:CA65)-ROWS($AJ$38:$AJ$49)-ROWS($AN$38:$AN$49)-ROWS($AR$38:$AR$49)-ROWS($AV$38:$AV$49)),IFERROR(INDEX($BD$38:$BD$49, ROWS($CA$4:CA65)-ROWS($AJ$38:$AJ$49)-ROWS($AN$38:$AN$49)-ROWS($AR$38:$AR$49)-ROWS($AV$38:$AV$49)-ROWS($AZ$38:$AZ$49)),IFERROR(INDEX($BH$38:$BH$49, ROWS($CA$4:CA65)-ROWS($AJ$38:$AJ$49)-ROWS($AN$38:$AN$49)-ROWS($AR$38:$AR$49)-ROWS($AV$38:$AV$49)-ROWS($AZ$38:$AZ$49)-ROWS($BD$38:$BD$49)), "")))))))</f>
        <v/>
      </c>
      <c r="CB67" s="316" t="str">
        <f t="shared" ca="1" si="41"/>
        <v/>
      </c>
      <c r="CC67" s="316" t="str">
        <f ca="1">IF(OR(CD67="",CD67=0),"",MAX(CC$5:CC66)+1)</f>
        <v/>
      </c>
      <c r="CD67" s="316" t="str">
        <f ca="1">IFERROR(INDEX($AK$38:$AK$49, ROWS($CD$4:CD65)), IFERROR(INDEX($AO$38:$AO$49, ROWS($CD$4:CD65)-ROWS($AK$38:$AK$49)), IFERROR(INDEX($AS$38:$AS$49, ROWS($CD$4:CD65)-ROWS($AK$38:$AK$49)-ROWS($AO$38:$AO$49)),IFERROR(INDEX($AW$38:$AW$49, ROWS($CD$4:CD65)-ROWS($AK$38:$AK$49)-ROWS($AO$38:$AO$49)-ROWS($AS$38:$AS$49)),IFERROR(INDEX($BA$38:$BA$49, ROWS($CD$4:CD65)-ROWS($AK$38:$AK$49)-ROWS($AO$38:$AO$49)-ROWS($AS$38:$AS$49)-ROWS($AW$38:$AW$49)),IFERROR(INDEX($BE$38:$BE$49, ROWS($CD$4:CD65)-ROWS($AK$38:$AK$49)-ROWS($AO$38:$AO$49)-ROWS($AS$38:$AS$49)-ROWS($AW$38:$AW$49)-ROWS($BA$38:$BA$49)),IFERROR(INDEX($BI$38:$BI$49, ROWS($CD$4:CD65)-ROWS($AK$38:$AK$49)-ROWS($AO$38:$AO$49)-ROWS($AS$38:$AS$49)-ROWS($AW$38:$AW$49)-ROWS($BA$38:$BA$49)-ROWS($BE$38:$BE$49)), "")))))))</f>
        <v/>
      </c>
      <c r="CE67" s="316" t="str">
        <f t="shared" ca="1" si="42"/>
        <v/>
      </c>
      <c r="CF67" s="413" t="str">
        <f t="shared" ca="1" si="43"/>
        <v/>
      </c>
      <c r="CG67" s="412" t="str">
        <f ca="1">IF(OR(CH67="",CH67=0),"",MAX(CG$5:CG66)+1)</f>
        <v/>
      </c>
      <c r="CH67" s="316" t="str">
        <f ca="1">IFERROR(INDEX($AJ$54:$AJ$65, ROWS($CH$4:CH65)), IFERROR(INDEX($AN$54:$AN$65, ROWS($CH$4:CH65)-ROWS($AJ$54:$AJ$65)), IFERROR(INDEX($AR$54:$AR$65, ROWS($CH$4:CH65)-ROWS($AJ$54:$AJ$65)-ROWS($AN$54:$AN$65)),IFERROR(INDEX($AV$54:$AV$65, ROWS($CH$4:CH65)-ROWS($AJ$54:$AJ$65)-ROWS($AN$54:$AN$65)-ROWS($AR$54:$AR$65)),IFERROR(INDEX($AZ$54:$AZ$65, ROWS($CH$4:CH65)-ROWS($AJ$54:$AJ$65)-ROWS($AN$54:$AN$65)-ROWS($AR$54:$AR$65)-ROWS($AV$54:$AV$65)),IFERROR(INDEX($BD$54:$BD$65, ROWS($CH$4:CH65)-ROWS($AJ$54:$AJ$65)-ROWS($AN$54:$AN$65)-ROWS($AR$54:$AR$65)-ROWS($AV$54:$AV$65)-ROWS($AZ$54:$AZ$65)),IFERROR(INDEX($BH$54:$BH$65, ROWS($CH$4:CH65)-ROWS($AJ$54:$AJ$65)-ROWS($AN$54:$AN$65)-ROWS($AR$54:$AR$65)-ROWS($AV$54:$AV$65)-ROWS($AZ$54:$AZ$65)-ROWS($BD$54:$BD$65)), "")))))))</f>
        <v/>
      </c>
      <c r="CI67" s="316" t="str">
        <f t="shared" ca="1" si="44"/>
        <v/>
      </c>
      <c r="CJ67" s="316" t="str">
        <f ca="1">IF(OR(CK67="",CK67=0),"",MAX(CJ$5:CJ66)+1)</f>
        <v/>
      </c>
      <c r="CK67" s="316" t="str">
        <f ca="1">IFERROR(INDEX($AK$54:$AK$65, ROWS($CK$4:CK65)), IFERROR(INDEX($AO$54:$AO$65, ROWS($CK$4:CK65)-ROWS($AK$54:$AK$65)), IFERROR(INDEX($AS$54:$AS$65, ROWS($CK$4:CK65)-ROWS($AK$54:$AK$65)-ROWS($AO$54:$AO$65)),IFERROR(INDEX($AW$54:$AW$65, ROWS($CK$4:CK65)-ROWS($AK$54:$AK$65)-ROWS($AO$54:$AO$65)-ROWS($AS$54:$AS$65)),IFERROR(INDEX($BA$54:$BA$65, ROWS($CK$4:CK65)-ROWS($AK$54:$AK$65)-ROWS($AO$54:$AO$65)-ROWS($AS$54:$AS$65)-ROWS($AW$54:$AW$65)),IFERROR(INDEX($BE$54:$BE$65, ROWS($CK$4:CK65)-ROWS($AK$54:$AK$65)-ROWS($AO$54:$AO$65)-ROWS($AS$54:$AS$65)-ROWS($AW$54:$AW$65)-ROWS($BA$54:$BA$65)),IFERROR(INDEX($BI$54:$BI$65, ROWS($CK$4:CK65)-ROWS($AK$54:$AK$65)-ROWS($AO$54:$AO$65)-ROWS($AS$54:$AS$65)-ROWS($AW$54:$AW$65)-ROWS($BA$54:$BA$65)-ROWS($BE$54:$BE$65)), "")))))))</f>
        <v/>
      </c>
      <c r="CL67" s="316" t="str">
        <f t="shared" ca="1" si="45"/>
        <v/>
      </c>
      <c r="CM67" s="413" t="str">
        <f t="shared" ca="1" si="46"/>
        <v/>
      </c>
      <c r="CN67" s="412" t="str">
        <f>IF(OR(CO67="",CO67=0),"",MAX(CN$5:CN66)+1)</f>
        <v/>
      </c>
      <c r="CO67" s="316">
        <f>IFERROR(INDEX($AJ$70:$AJ$81, ROWS($CO$4:CO65)), IFERROR(INDEX($AN$70:$AN$81, ROWS($CO$4:CO65)-ROWS($AJ$70:$AJ$81)), IFERROR(INDEX($AR$70:$AR$81, ROWS($CO$4:CO65)-ROWS($AJ$70:$AJ$81)-ROWS($AN$70:$AN$81)),IFERROR(INDEX($AV$70:$AV$81, ROWS($CO$4:CO65)-ROWS($AJ$70:$AJ$81)-ROWS($AN$70:$AN$81)-ROWS($AR$70:$AR$81)),IFERROR(INDEX($AZ$70:$AZ$81, ROWS($CO$4:CO65)-ROWS($AJ$70:$AJ$81)-ROWS($AN$70:$AN$81)-ROWS($AR$70:$AR$81)-ROWS($AV$70:$AV$81)),IFERROR(INDEX($BD$70:$BD$81, ROWS($CO$4:CO65)-ROWS($AJ$70:$AJ$81)-ROWS($AN$70:$AN$81)-ROWS($AR$70:$AR$81)-ROWS($AV$70:$AV$81)-ROWS($AZ$70:$AZ$81)),IFERROR(INDEX($BH$70:$BH$81, ROWS($CO$4:CO65)-ROWS($AJ$70:$AJ$81)-ROWS($AN$70:$AN$81)-ROWS($AR$70:$AR$81)-ROWS($AV$70:$AV$81)-ROWS($AZ$70:$AZ$81)-ROWS($BD$70:$BD$81)), "")))))))</f>
        <v>0</v>
      </c>
      <c r="CP67" s="316" t="str">
        <f t="shared" ca="1" si="47"/>
        <v/>
      </c>
      <c r="CQ67" s="316" t="str">
        <f>IF(OR(CR67="",CR67=0),"",MAX(CQ$5:CQ66)+1)</f>
        <v/>
      </c>
      <c r="CR67" s="316">
        <f>IFERROR(INDEX($AK$70:$AK$81, ROWS($CR$4:CR65)), IFERROR(INDEX($AO$70:$AO$81, ROWS($CR$4:CR65)-ROWS($AK$70:$AK$81)), IFERROR(INDEX($AS$70:$AS$81, ROWS($CR$4:CR65)-ROWS($AK$70:$AK$81)-ROWS($AO$70:$AO$81)),IFERROR(INDEX($AW$70:$AW$81, ROWS($CR$4:CR65)-ROWS($AK$70:$AK$81)-ROWS($AO$70:$AO$81)-ROWS($AS$70:$AS$81)),IFERROR(INDEX($BA$70:$BA$81, ROWS($CR$4:CR65)-ROWS($AK$70:$AK$81)-ROWS($AO$70:$AO$81)-ROWS($AS$70:$AS$81)-ROWS($AW$70:$AW$81)),IFERROR(INDEX($BE$70:$BE$81, ROWS($CR$4:CR65)-ROWS($AK$70:$AK$81)-ROWS($AO$70:$AO$81)-ROWS($AS$70:$AS$81)-ROWS($AW$70:$AW$81)-ROWS($BA$70:$BA$81)),IFERROR(INDEX($BI$70:$BI$81, ROWS($CR$4:CR65)-ROWS($AK$70:$AK$81)-ROWS($AO$70:$AO$81)-ROWS($AS$70:$AS$81)-ROWS($AW$70:$AW$81)-ROWS($BA$70:$BA$81)-ROWS($BE$70:$BE$81)), "")))))))</f>
        <v>0</v>
      </c>
      <c r="CS67" s="316" t="str">
        <f t="shared" ca="1" si="48"/>
        <v/>
      </c>
      <c r="CT67" s="413" t="str">
        <f t="shared" ca="1" si="49"/>
        <v/>
      </c>
      <c r="CU67" s="412" t="str">
        <f>IF(OR(CV67="",CV67=0),"",MAX(CU$5:CU66)+1)</f>
        <v/>
      </c>
      <c r="CV67" s="316" t="str">
        <f>IFERROR(INDEX($AJ$86:$AJ$97, ROWS($CV$4:CV65)), IFERROR(INDEX($AN$86:$AN$97, ROWS($CV$4:CV65)-ROWS($AJ$86:$AJ$97)), ""))</f>
        <v/>
      </c>
      <c r="CW67" s="316" t="str">
        <f t="shared" si="50"/>
        <v/>
      </c>
      <c r="CX67" s="316" t="str">
        <f>IF(OR(CY67="",CY67=0),"",MAX(CX$5:CX66)+1)</f>
        <v/>
      </c>
      <c r="CY67" s="316" t="str">
        <f>IFERROR(INDEX($AK$86:$AK$97, ROWS($CY$4:CY65)), IFERROR(INDEX($AO$86:$AO$97, ROWS($CY$4:CY65)-ROWS($AK$86:$AK$97)), ""))</f>
        <v/>
      </c>
      <c r="CZ67" s="316" t="str">
        <f t="shared" si="51"/>
        <v/>
      </c>
      <c r="DA67" s="413" t="str">
        <f t="shared" si="52"/>
        <v/>
      </c>
      <c r="DC67" s="438">
        <f ca="1">IF(OR(DD67="",DD67=0),"",MAX(DC$65:DC66)+1)</f>
        <v>2</v>
      </c>
      <c r="DD67" s="434" t="str">
        <f t="shared" ref="DD67:DD83" ca="1" si="196">IF(CI7="","",IF(NOT(CM7="Income"),CI7,""))</f>
        <v>Credit Card 1</v>
      </c>
      <c r="DE67" s="413">
        <f t="shared" ref="DE67:DE83" ca="1" si="197">IF(CL7="","",IF(NOT(CM7="Income"),CL7,""))</f>
        <v>50</v>
      </c>
      <c r="DF67" s="431" t="str">
        <f ca="1">IF(OR(DG67="",DG67=0),"",MAX(DF$65:DF66)+1)</f>
        <v/>
      </c>
      <c r="DG67" s="412" t="str">
        <f t="shared" ref="DG67:DG83" ca="1" si="198">IF(CI7="","",IF(CM7="Income",CI7,""))</f>
        <v/>
      </c>
      <c r="DH67" s="413" t="str">
        <f t="shared" ref="DH67:DH83" ca="1" si="199">IF(CI7="","",IF(CM7="Income",CL7,""))</f>
        <v/>
      </c>
      <c r="DI67" s="412" t="str">
        <f t="shared" ref="DI67:DI83" ca="1" si="200">IFERROR(INDEX($DD$66:$DD$83,MATCH(ROW()-ROW($DI$65),$DC$66:$DC$83,0)),"")</f>
        <v>Credit Card 1</v>
      </c>
      <c r="DJ67" s="413">
        <f t="shared" ref="DJ67:DJ83" ca="1" si="201">IFERROR(INDEX($DE$66:$DE$83,MATCH(ROW()-ROW($DI$65),$DC$66:$DC$83,0)),"")</f>
        <v>50</v>
      </c>
      <c r="DK67" s="412" t="str">
        <f t="shared" ref="DK67:DK83" ca="1" si="202">IFERROR(INDEX($DG$66:$DG$83,MATCH(ROW()-ROW($DK$65),$DF$66:$DF$83,0)),"")</f>
        <v/>
      </c>
      <c r="DL67" s="413" t="str">
        <f t="shared" ref="DL67:DL83" ca="1" si="203">IFERROR(INDEX($DH$66:$DH$83,MATCH(ROW()-ROW($DK$65),$DF$66:$DF$83,0)),"")</f>
        <v/>
      </c>
      <c r="DM67" s="292"/>
      <c r="DN67" s="425" t="str">
        <f ca="1">IF(DI69="","",CONCATENATE(DI69," - ",DJ69))</f>
        <v>Auto Insurance - 180</v>
      </c>
      <c r="DO67" s="295" t="str">
        <f ca="1">IF(DI70="","",CONCATENATE(DI70," - ",DJ70))</f>
        <v>Boat Loan - 300</v>
      </c>
      <c r="DP67" s="295" t="str">
        <f ca="1">IF(DI71="","",CONCATENATE(DI71," - ",DJ71))</f>
        <v/>
      </c>
      <c r="DQ67" s="425" t="str">
        <f ca="1">IF(DK69="","",CONCATENATE(DK69," - ",DL69))</f>
        <v/>
      </c>
      <c r="DR67" s="295" t="str">
        <f ca="1">IF(DK70="","",CONCATENATE(DK70," - ",DL70))</f>
        <v/>
      </c>
      <c r="DS67" s="426" t="str">
        <f ca="1">IF(DK71="","",CONCATENATE(DK71," - ",DL71))</f>
        <v/>
      </c>
    </row>
    <row r="68" spans="16:123" ht="15" customHeight="1" x14ac:dyDescent="0.3">
      <c r="P68" s="1202" t="s">
        <v>550</v>
      </c>
      <c r="Q68" s="1203"/>
      <c r="R68" s="1203"/>
      <c r="S68" s="452">
        <f ca="1">IF(AND(S66=0,S67=0),0,SUM(S67,S66))</f>
        <v>1290.1100000000001</v>
      </c>
      <c r="U68" s="1149" t="s">
        <v>519</v>
      </c>
      <c r="V68" s="1150"/>
      <c r="W68" s="1150"/>
      <c r="X68" s="447">
        <f ca="1">IF(AND(X66=0,X67=0),0,SUM(X67-X66))</f>
        <v>1290.1100000000001</v>
      </c>
      <c r="AB68" s="395">
        <f ca="1">IFERROR(MATCH($AB$59,OFFSET(Year!$AT$11:$AT$62,AB67,,1000),0)+AB67,"")</f>
        <v>8</v>
      </c>
      <c r="AC68" s="340">
        <f ca="1">IFERROR(INDEX(Year!$AW$11:$AW$62,AB68),"")</f>
        <v>15</v>
      </c>
      <c r="AD68" s="348" t="str">
        <f ca="1">IFERROR(INDEX(Year!$AU$11:$AU$62,AB68),"")</f>
        <v>Investment 1</v>
      </c>
      <c r="AE68" s="363">
        <f ca="1">IFERROR(INDEX(Year!$AV$11:$AV$62,AB68),"")</f>
        <v>200</v>
      </c>
      <c r="AF68" s="402" t="str">
        <f ca="1">IFERROR(INDEX(Year!$AT$11:$AT$62,AB68),"")</f>
        <v>Income</v>
      </c>
      <c r="AI68" s="1153">
        <f>IF(A29="","",--TEXT(A29,"dd"))</f>
        <v>29</v>
      </c>
      <c r="AJ68" s="1154"/>
      <c r="AK68" s="1154"/>
      <c r="AL68" s="1155"/>
      <c r="AM68" s="1153">
        <f>IF(C29="","",--TEXT(C29,"dd"))</f>
        <v>30</v>
      </c>
      <c r="AN68" s="1154"/>
      <c r="AO68" s="1154"/>
      <c r="AP68" s="1155"/>
      <c r="AQ68" s="1153">
        <f>IF(E29="","",--TEXT(E29,"dd"))</f>
        <v>31</v>
      </c>
      <c r="AR68" s="1154"/>
      <c r="AS68" s="1154"/>
      <c r="AT68" s="1155"/>
      <c r="AU68" s="1153" t="str">
        <f>IF(G29="","",--TEXT(G29,"dd"))</f>
        <v/>
      </c>
      <c r="AV68" s="1154"/>
      <c r="AW68" s="1154"/>
      <c r="AX68" s="1155"/>
      <c r="AY68" s="1153" t="str">
        <f>IF(I29="","",--TEXT(I29,"dd"))</f>
        <v/>
      </c>
      <c r="AZ68" s="1154"/>
      <c r="BA68" s="1154"/>
      <c r="BB68" s="1155"/>
      <c r="BC68" s="1153" t="str">
        <f>IF(K29="","",--TEXT(K29,"dd"))</f>
        <v/>
      </c>
      <c r="BD68" s="1154"/>
      <c r="BE68" s="1154"/>
      <c r="BF68" s="1155"/>
      <c r="BG68" s="1153" t="str">
        <f>IF(M29="","",--TEXT(M29,"dd"))</f>
        <v/>
      </c>
      <c r="BH68" s="1154"/>
      <c r="BI68" s="1154"/>
      <c r="BJ68" s="1155"/>
      <c r="BL68" s="412" t="str">
        <f ca="1">IF(OR(BM68="",BM68=0),"",MAX(BL$5:BL67)+1)</f>
        <v/>
      </c>
      <c r="BM68" s="316" t="str">
        <f ca="1">IFERROR(INDEX($AJ$6:$AJ$17, ROWS(BM$4:$BM66)), IFERROR(INDEX($AN$6:$AN$17, ROWS(BM$4:$BM66)-ROWS($AJ$6:$AJ$17)), IFERROR(INDEX($AR$6:$AR$17, ROWS(BM$4:$BM66)-ROWS($AJ$6:$AJ$17)-ROWS($AN$6:$AN$17)),IFERROR(INDEX($AV$6:$AV$17, ROWS(BM$4:$BM66)-ROWS($AJ$6:$AJ$17)-ROWS($AN$6:$AN$17)-ROWS($AR$6:$AR$17)),IFERROR(INDEX($AZ$6:$AZ$17, ROWS(BM$4:$BM66)-ROWS($AJ$6:$AJ$17)-ROWS($AN$6:$AN$17)-ROWS($AR$6:$AR$17)-ROWS($AV$6:$AV$17)),IFERROR(INDEX($BD$6:$BD$17, ROWS(BM$4:$BM66)-ROWS($AJ$6:$AJ$17)-ROWS($AN$6:$AN$17)-ROWS($AR$6:$AR$17)-ROWS($AV$6:$AV$17)-ROWS($AZ$6:$AZ$17)),IFERROR(INDEX($BH$6:$BH$17, ROWS(BM$4:$BM66)-ROWS($AJ$6:$AJ$17)-ROWS($AN$6:$AN$17)-ROWS($AR$6:$AR$17)-ROWS($AV$6:$AV$17)-ROWS($AZ$6:$AZ$17)-ROWS($BD$6:$BD$17)), "")))))))</f>
        <v/>
      </c>
      <c r="BN68" s="316" t="str">
        <f t="shared" ca="1" si="35"/>
        <v/>
      </c>
      <c r="BO68" s="316" t="str">
        <f ca="1">IF(OR(BP68="",BP68=0),"",MAX(BO$5:BO67)+1)</f>
        <v/>
      </c>
      <c r="BP68" s="316" t="str">
        <f ca="1">IFERROR(INDEX($AK$6:$AK$17, ROWS($BP$4:BP66)), IFERROR(INDEX($AO$6:$AO$17, ROWS($BP$4:BP66)-ROWS($AK$6:$AK$17)), IFERROR(INDEX($AS$6:$AS$17, ROWS($BP$4:BP66)-ROWS($AK$6:$AK$17)-ROWS($AO$6:$AO$17)),IFERROR(INDEX($AW$6:$AW$17, ROWS($BP$4:BP66)-ROWS($AK$6:$AK$17)-ROWS($AO$6:$AO$17)-ROWS($AS$6:$AS$17)),IFERROR(INDEX($BA$6:$BA$17, ROWS($BP$4:BP66)-ROWS($AK$6:$AK$17)-ROWS($AO$6:$AO$17)-ROWS($AS$6:$AS$17)-ROWS($AW$6:$AW$17)),IFERROR(INDEX($BE$6:$BE$17, ROWS($BP$4:BP66)-ROWS($AK$6:$AK$17)-ROWS($AO$6:$AO$17)-ROWS($AS$6:$AS$17)-ROWS($AW$6:$AW$17)-ROWS($BA$6:$BA$17)),IFERROR(INDEX($BI$6:$BI$17, ROWS($BP$4:BP66)-ROWS($AK$6:$AK$17)-ROWS($AO$6:$AO$17)-ROWS($AS$6:$AS$17)-ROWS($AW$6:$AW$17)-ROWS($BA$6:$BA$17)-ROWS($BE$6:$BE$17)), "")))))))</f>
        <v/>
      </c>
      <c r="BQ68" s="316" t="str">
        <f t="shared" ca="1" si="36"/>
        <v/>
      </c>
      <c r="BR68" s="413" t="str">
        <f t="shared" ca="1" si="37"/>
        <v/>
      </c>
      <c r="BS68" s="412" t="str">
        <f ca="1">IF(OR(BT68="",BT68=0),"",MAX(BS$5:BS67)+1)</f>
        <v/>
      </c>
      <c r="BT68" s="316" t="str">
        <f ca="1">IFERROR(INDEX($AJ$22:$AJ$33, ROWS($BT$4:BT66)), IFERROR(INDEX($AN$22:$AN$33, ROWS($BT$4:BT66)-ROWS($AJ$22:$AJ$33)), IFERROR(INDEX($AR$22:$AR$33, ROWS($BT$4:BT66)-ROWS($AJ$22:$AJ$33)-ROWS($AN$22:$AN$33)),IFERROR(INDEX($AV$22:$AV$33, ROWS($BT$4:BT66)-ROWS($AJ$22:$AJ$33)-ROWS($AN$22:$AN$33)-ROWS($AR$22:$AR$33)),IFERROR(INDEX($AZ$22:$AZ$33, ROWS($BT$4:BT66)-ROWS($AJ$22:$AJ$33)-ROWS($AN$22:$AN$33)-ROWS($AR$22:$AR$33)-ROWS($AV$22:$AV$33)),IFERROR(INDEX($BD$22:$BD$33, ROWS($BT$4:BT66)-ROWS($AJ$22:$AJ$33)-ROWS($AN$22:$AN$33)-ROWS($AR$22:$AR$33)-ROWS($AV$22:$AV$33)-ROWS($AZ$22:$AZ$33)),IFERROR(INDEX($BH$22:$BH$33, ROWS($BT$4:BT66)-ROWS($AJ$22:$AJ$33)-ROWS($AN$22:$AN$33)-ROWS($AR$22:$AR$33)-ROWS($AV$22:$AV$33)-ROWS($AZ$22:$AZ$33)-ROWS($BD$22:$BD$33)), "")))))))</f>
        <v/>
      </c>
      <c r="BU68" s="316" t="str">
        <f t="shared" ca="1" si="38"/>
        <v/>
      </c>
      <c r="BV68" s="316" t="str">
        <f ca="1">IF(OR(BW68="",BW68=0),"",MAX(BV$5:BV67)+1)</f>
        <v/>
      </c>
      <c r="BW68" s="316" t="str">
        <f ca="1">IFERROR(INDEX($AK$22:$AK$33, ROWS($BW$4:BW66)), IFERROR(INDEX($AO$22:$AO$33, ROWS($BW$4:BW66)-ROWS($AK$22:$AK$33)), IFERROR(INDEX($AS$22:$AS$33, ROWS($BW$4:BW66)-ROWS($AK$22:$AK$33)-ROWS($AO$22:$AO$33)),IFERROR(INDEX($AW$22:$AW$33, ROWS($BW$4:BW66)-ROWS($AK$22:$AK$33)-ROWS($AO$22:$AO$33)-ROWS($AS$22:$AS$33)),IFERROR(INDEX($BA$22:$BA$33, ROWS($BW$4:BW66)-ROWS($AK$22:$AK$33)-ROWS($AO$22:$AO$33)-ROWS($AS$22:$AS$33)-ROWS($AW$22:$AW$33)),IFERROR(INDEX($BE$22:$BE$33, ROWS($BW$4:BW66)-ROWS($AK$22:$AK$33)-ROWS($AO$22:$AO$33)-ROWS($AS$22:$AS$33)-ROWS($AW$22:$AW$33)-ROWS($BA$22:$BA$33)),IFERROR(INDEX($BI$22:$BI$33, ROWS($BW$4:BW66)-ROWS($AK$22:$AK$33)-ROWS($AO$22:$AO$33)-ROWS($AS$22:$AS$33)-ROWS($AW$22:$AW$33)-ROWS($BA$22:$BA$33)-ROWS($BE$22:$BE$33)), "")))))))</f>
        <v/>
      </c>
      <c r="BX68" s="316" t="str">
        <f t="shared" ca="1" si="39"/>
        <v/>
      </c>
      <c r="BY68" s="413" t="str">
        <f t="shared" ca="1" si="40"/>
        <v/>
      </c>
      <c r="BZ68" s="412" t="str">
        <f ca="1">IF(OR(CA68="",CA68=0),"",MAX(BZ$5:BZ67)+1)</f>
        <v/>
      </c>
      <c r="CA68" s="316" t="str">
        <f ca="1">IFERROR(INDEX($AJ$38:$AJ$49, ROWS($CA$4:CA66)), IFERROR(INDEX($AN$38:$AN$49, ROWS($CA$4:CA66)-ROWS($AJ$38:$AJ$49)), IFERROR(INDEX($AR$38:$AR$49, ROWS($CA$4:CA66)-ROWS($AJ$38:$AJ$49)-ROWS($AN$38:$AN$49)),IFERROR(INDEX($AV$38:$AV$49, ROWS($CA$4:CA66)-ROWS($AJ$38:$AJ$49)-ROWS($AN$38:$AN$49)-ROWS($AR$38:$AR$49)),IFERROR(INDEX($AZ$38:$AZ$49, ROWS($CA$4:CA66)-ROWS($AJ$38:$AJ$49)-ROWS($AN$38:$AN$49)-ROWS($AR$38:$AR$49)-ROWS($AV$38:$AV$49)),IFERROR(INDEX($BD$38:$BD$49, ROWS($CA$4:CA66)-ROWS($AJ$38:$AJ$49)-ROWS($AN$38:$AN$49)-ROWS($AR$38:$AR$49)-ROWS($AV$38:$AV$49)-ROWS($AZ$38:$AZ$49)),IFERROR(INDEX($BH$38:$BH$49, ROWS($CA$4:CA66)-ROWS($AJ$38:$AJ$49)-ROWS($AN$38:$AN$49)-ROWS($AR$38:$AR$49)-ROWS($AV$38:$AV$49)-ROWS($AZ$38:$AZ$49)-ROWS($BD$38:$BD$49)), "")))))))</f>
        <v/>
      </c>
      <c r="CB68" s="316" t="str">
        <f t="shared" ca="1" si="41"/>
        <v/>
      </c>
      <c r="CC68" s="316" t="str">
        <f ca="1">IF(OR(CD68="",CD68=0),"",MAX(CC$5:CC67)+1)</f>
        <v/>
      </c>
      <c r="CD68" s="316" t="str">
        <f ca="1">IFERROR(INDEX($AK$38:$AK$49, ROWS($CD$4:CD66)), IFERROR(INDEX($AO$38:$AO$49, ROWS($CD$4:CD66)-ROWS($AK$38:$AK$49)), IFERROR(INDEX($AS$38:$AS$49, ROWS($CD$4:CD66)-ROWS($AK$38:$AK$49)-ROWS($AO$38:$AO$49)),IFERROR(INDEX($AW$38:$AW$49, ROWS($CD$4:CD66)-ROWS($AK$38:$AK$49)-ROWS($AO$38:$AO$49)-ROWS($AS$38:$AS$49)),IFERROR(INDEX($BA$38:$BA$49, ROWS($CD$4:CD66)-ROWS($AK$38:$AK$49)-ROWS($AO$38:$AO$49)-ROWS($AS$38:$AS$49)-ROWS($AW$38:$AW$49)),IFERROR(INDEX($BE$38:$BE$49, ROWS($CD$4:CD66)-ROWS($AK$38:$AK$49)-ROWS($AO$38:$AO$49)-ROWS($AS$38:$AS$49)-ROWS($AW$38:$AW$49)-ROWS($BA$38:$BA$49)),IFERROR(INDEX($BI$38:$BI$49, ROWS($CD$4:CD66)-ROWS($AK$38:$AK$49)-ROWS($AO$38:$AO$49)-ROWS($AS$38:$AS$49)-ROWS($AW$38:$AW$49)-ROWS($BA$38:$BA$49)-ROWS($BE$38:$BE$49)), "")))))))</f>
        <v/>
      </c>
      <c r="CE68" s="316" t="str">
        <f t="shared" ca="1" si="42"/>
        <v/>
      </c>
      <c r="CF68" s="413" t="str">
        <f t="shared" ca="1" si="43"/>
        <v/>
      </c>
      <c r="CG68" s="412" t="str">
        <f ca="1">IF(OR(CH68="",CH68=0),"",MAX(CG$5:CG67)+1)</f>
        <v/>
      </c>
      <c r="CH68" s="316" t="str">
        <f ca="1">IFERROR(INDEX($AJ$54:$AJ$65, ROWS($CH$4:CH66)), IFERROR(INDEX($AN$54:$AN$65, ROWS($CH$4:CH66)-ROWS($AJ$54:$AJ$65)), IFERROR(INDEX($AR$54:$AR$65, ROWS($CH$4:CH66)-ROWS($AJ$54:$AJ$65)-ROWS($AN$54:$AN$65)),IFERROR(INDEX($AV$54:$AV$65, ROWS($CH$4:CH66)-ROWS($AJ$54:$AJ$65)-ROWS($AN$54:$AN$65)-ROWS($AR$54:$AR$65)),IFERROR(INDEX($AZ$54:$AZ$65, ROWS($CH$4:CH66)-ROWS($AJ$54:$AJ$65)-ROWS($AN$54:$AN$65)-ROWS($AR$54:$AR$65)-ROWS($AV$54:$AV$65)),IFERROR(INDEX($BD$54:$BD$65, ROWS($CH$4:CH66)-ROWS($AJ$54:$AJ$65)-ROWS($AN$54:$AN$65)-ROWS($AR$54:$AR$65)-ROWS($AV$54:$AV$65)-ROWS($AZ$54:$AZ$65)),IFERROR(INDEX($BH$54:$BH$65, ROWS($CH$4:CH66)-ROWS($AJ$54:$AJ$65)-ROWS($AN$54:$AN$65)-ROWS($AR$54:$AR$65)-ROWS($AV$54:$AV$65)-ROWS($AZ$54:$AZ$65)-ROWS($BD$54:$BD$65)), "")))))))</f>
        <v/>
      </c>
      <c r="CI68" s="316" t="str">
        <f t="shared" ca="1" si="44"/>
        <v/>
      </c>
      <c r="CJ68" s="316" t="str">
        <f ca="1">IF(OR(CK68="",CK68=0),"",MAX(CJ$5:CJ67)+1)</f>
        <v/>
      </c>
      <c r="CK68" s="316" t="str">
        <f ca="1">IFERROR(INDEX($AK$54:$AK$65, ROWS($CK$4:CK66)), IFERROR(INDEX($AO$54:$AO$65, ROWS($CK$4:CK66)-ROWS($AK$54:$AK$65)), IFERROR(INDEX($AS$54:$AS$65, ROWS($CK$4:CK66)-ROWS($AK$54:$AK$65)-ROWS($AO$54:$AO$65)),IFERROR(INDEX($AW$54:$AW$65, ROWS($CK$4:CK66)-ROWS($AK$54:$AK$65)-ROWS($AO$54:$AO$65)-ROWS($AS$54:$AS$65)),IFERROR(INDEX($BA$54:$BA$65, ROWS($CK$4:CK66)-ROWS($AK$54:$AK$65)-ROWS($AO$54:$AO$65)-ROWS($AS$54:$AS$65)-ROWS($AW$54:$AW$65)),IFERROR(INDEX($BE$54:$BE$65, ROWS($CK$4:CK66)-ROWS($AK$54:$AK$65)-ROWS($AO$54:$AO$65)-ROWS($AS$54:$AS$65)-ROWS($AW$54:$AW$65)-ROWS($BA$54:$BA$65)),IFERROR(INDEX($BI$54:$BI$65, ROWS($CK$4:CK66)-ROWS($AK$54:$AK$65)-ROWS($AO$54:$AO$65)-ROWS($AS$54:$AS$65)-ROWS($AW$54:$AW$65)-ROWS($BA$54:$BA$65)-ROWS($BE$54:$BE$65)), "")))))))</f>
        <v/>
      </c>
      <c r="CL68" s="316" t="str">
        <f t="shared" ca="1" si="45"/>
        <v/>
      </c>
      <c r="CM68" s="413" t="str">
        <f t="shared" ca="1" si="46"/>
        <v/>
      </c>
      <c r="CN68" s="412" t="str">
        <f>IF(OR(CO68="",CO68=0),"",MAX(CN$5:CN67)+1)</f>
        <v/>
      </c>
      <c r="CO68" s="316">
        <f>IFERROR(INDEX($AJ$70:$AJ$81, ROWS($CO$4:CO66)), IFERROR(INDEX($AN$70:$AN$81, ROWS($CO$4:CO66)-ROWS($AJ$70:$AJ$81)), IFERROR(INDEX($AR$70:$AR$81, ROWS($CO$4:CO66)-ROWS($AJ$70:$AJ$81)-ROWS($AN$70:$AN$81)),IFERROR(INDEX($AV$70:$AV$81, ROWS($CO$4:CO66)-ROWS($AJ$70:$AJ$81)-ROWS($AN$70:$AN$81)-ROWS($AR$70:$AR$81)),IFERROR(INDEX($AZ$70:$AZ$81, ROWS($CO$4:CO66)-ROWS($AJ$70:$AJ$81)-ROWS($AN$70:$AN$81)-ROWS($AR$70:$AR$81)-ROWS($AV$70:$AV$81)),IFERROR(INDEX($BD$70:$BD$81, ROWS($CO$4:CO66)-ROWS($AJ$70:$AJ$81)-ROWS($AN$70:$AN$81)-ROWS($AR$70:$AR$81)-ROWS($AV$70:$AV$81)-ROWS($AZ$70:$AZ$81)),IFERROR(INDEX($BH$70:$BH$81, ROWS($CO$4:CO66)-ROWS($AJ$70:$AJ$81)-ROWS($AN$70:$AN$81)-ROWS($AR$70:$AR$81)-ROWS($AV$70:$AV$81)-ROWS($AZ$70:$AZ$81)-ROWS($BD$70:$BD$81)), "")))))))</f>
        <v>0</v>
      </c>
      <c r="CP68" s="316" t="str">
        <f t="shared" ca="1" si="47"/>
        <v/>
      </c>
      <c r="CQ68" s="316" t="str">
        <f>IF(OR(CR68="",CR68=0),"",MAX(CQ$5:CQ67)+1)</f>
        <v/>
      </c>
      <c r="CR68" s="316">
        <f>IFERROR(INDEX($AK$70:$AK$81, ROWS($CR$4:CR66)), IFERROR(INDEX($AO$70:$AO$81, ROWS($CR$4:CR66)-ROWS($AK$70:$AK$81)), IFERROR(INDEX($AS$70:$AS$81, ROWS($CR$4:CR66)-ROWS($AK$70:$AK$81)-ROWS($AO$70:$AO$81)),IFERROR(INDEX($AW$70:$AW$81, ROWS($CR$4:CR66)-ROWS($AK$70:$AK$81)-ROWS($AO$70:$AO$81)-ROWS($AS$70:$AS$81)),IFERROR(INDEX($BA$70:$BA$81, ROWS($CR$4:CR66)-ROWS($AK$70:$AK$81)-ROWS($AO$70:$AO$81)-ROWS($AS$70:$AS$81)-ROWS($AW$70:$AW$81)),IFERROR(INDEX($BE$70:$BE$81, ROWS($CR$4:CR66)-ROWS($AK$70:$AK$81)-ROWS($AO$70:$AO$81)-ROWS($AS$70:$AS$81)-ROWS($AW$70:$AW$81)-ROWS($BA$70:$BA$81)),IFERROR(INDEX($BI$70:$BI$81, ROWS($CR$4:CR66)-ROWS($AK$70:$AK$81)-ROWS($AO$70:$AO$81)-ROWS($AS$70:$AS$81)-ROWS($AW$70:$AW$81)-ROWS($BA$70:$BA$81)-ROWS($BE$70:$BE$81)), "")))))))</f>
        <v>0</v>
      </c>
      <c r="CS68" s="316" t="str">
        <f t="shared" ca="1" si="48"/>
        <v/>
      </c>
      <c r="CT68" s="413" t="str">
        <f t="shared" ca="1" si="49"/>
        <v/>
      </c>
      <c r="CU68" s="412" t="str">
        <f>IF(OR(CV68="",CV68=0),"",MAX(CU$5:CU67)+1)</f>
        <v/>
      </c>
      <c r="CV68" s="316" t="str">
        <f>IFERROR(INDEX($AJ$86:$AJ$97, ROWS($CV$4:CV66)), IFERROR(INDEX($AN$86:$AN$97, ROWS($CV$4:CV66)-ROWS($AJ$86:$AJ$97)), ""))</f>
        <v/>
      </c>
      <c r="CW68" s="316" t="str">
        <f t="shared" si="50"/>
        <v/>
      </c>
      <c r="CX68" s="316" t="str">
        <f>IF(OR(CY68="",CY68=0),"",MAX(CX$5:CX67)+1)</f>
        <v/>
      </c>
      <c r="CY68" s="316" t="str">
        <f>IFERROR(INDEX($AK$86:$AK$97, ROWS($CY$4:CY66)), IFERROR(INDEX($AO$86:$AO$97, ROWS($CY$4:CY66)-ROWS($AK$86:$AK$97)), ""))</f>
        <v/>
      </c>
      <c r="CZ68" s="316" t="str">
        <f t="shared" si="51"/>
        <v/>
      </c>
      <c r="DA68" s="413" t="str">
        <f t="shared" si="52"/>
        <v/>
      </c>
      <c r="DC68" s="438" t="str">
        <f ca="1">IF(OR(DD68="",DD68=0),"",MAX(DC$65:DC67)+1)</f>
        <v/>
      </c>
      <c r="DD68" s="434" t="str">
        <f t="shared" ca="1" si="196"/>
        <v/>
      </c>
      <c r="DE68" s="413" t="str">
        <f t="shared" ca="1" si="197"/>
        <v/>
      </c>
      <c r="DF68" s="431">
        <f ca="1">IF(OR(DG68="",DG68=0),"",MAX(DF$65:DF67)+1)</f>
        <v>1</v>
      </c>
      <c r="DG68" s="412" t="str">
        <f t="shared" ca="1" si="198"/>
        <v>Paycheck 2</v>
      </c>
      <c r="DH68" s="413">
        <f t="shared" ca="1" si="199"/>
        <v>400</v>
      </c>
      <c r="DI68" s="412" t="str">
        <f t="shared" ca="1" si="200"/>
        <v>Lawn Service</v>
      </c>
      <c r="DJ68" s="413">
        <f t="shared" ca="1" si="201"/>
        <v>50</v>
      </c>
      <c r="DK68" s="412" t="str">
        <f t="shared" ca="1" si="202"/>
        <v/>
      </c>
      <c r="DL68" s="413" t="str">
        <f t="shared" ca="1" si="203"/>
        <v/>
      </c>
      <c r="DM68" s="292"/>
      <c r="DN68" s="425" t="str">
        <f ca="1">IF(DI72="","",CONCATENATE(DI72," - ",DJ72))</f>
        <v/>
      </c>
      <c r="DO68" s="295" t="str">
        <f ca="1">IF(DI73="","",CONCATENATE(DI73," - ",DJ73))</f>
        <v/>
      </c>
      <c r="DP68" s="295" t="str">
        <f ca="1">IF(DI74="","",CONCATENATE(DI74," - ",DJ74))</f>
        <v/>
      </c>
      <c r="DQ68" s="425" t="str">
        <f ca="1">IF(DK72="","",CONCATENATE(DK72," - ",DL72))</f>
        <v/>
      </c>
      <c r="DR68" s="295" t="str">
        <f ca="1">IF(DK73="","",CONCATENATE(DK73," - ",DL73))</f>
        <v/>
      </c>
      <c r="DS68" s="426" t="str">
        <f ca="1">IF(DK74="","",CONCATENATE(DK74," - ",DL74))</f>
        <v/>
      </c>
    </row>
    <row r="69" spans="16:123" ht="15" customHeight="1" thickBot="1" x14ac:dyDescent="0.35">
      <c r="P69" s="1204"/>
      <c r="Q69" s="1205"/>
      <c r="R69" s="1205"/>
      <c r="S69" s="1206"/>
      <c r="U69" s="1189"/>
      <c r="V69" s="1190"/>
      <c r="W69" s="1190"/>
      <c r="X69" s="1191"/>
      <c r="AB69" s="395">
        <f ca="1">IFERROR(MATCH($AB$59,OFFSET(Year!$AT$11:$AT$62,AB68,,1000),0)+AB68,"")</f>
        <v>9</v>
      </c>
      <c r="AC69" s="340">
        <f ca="1">IFERROR(INDEX(Year!$AW$11:$AW$62,AB69),"")</f>
        <v>4</v>
      </c>
      <c r="AD69" s="348" t="str">
        <f ca="1">IFERROR(INDEX(Year!$AU$11:$AU$62,AB69),"")</f>
        <v>Paycheck 3</v>
      </c>
      <c r="AE69" s="363">
        <f ca="1">IFERROR(INDEX(Year!$AV$11:$AV$62,AB69),"")</f>
        <v>700</v>
      </c>
      <c r="AF69" s="402" t="str">
        <f ca="1">IFERROR(INDEX(Year!$AT$11:$AT$62,AB69),"")</f>
        <v>Income</v>
      </c>
      <c r="AI69" s="312"/>
      <c r="AJ69" s="313" t="s">
        <v>483</v>
      </c>
      <c r="AK69" s="313" t="s">
        <v>13</v>
      </c>
      <c r="AL69" s="314" t="s">
        <v>11</v>
      </c>
      <c r="AM69" s="312"/>
      <c r="AN69" s="313" t="s">
        <v>483</v>
      </c>
      <c r="AO69" s="313" t="s">
        <v>13</v>
      </c>
      <c r="AP69" s="314" t="s">
        <v>11</v>
      </c>
      <c r="AQ69" s="312"/>
      <c r="AR69" s="313" t="s">
        <v>483</v>
      </c>
      <c r="AS69" s="313" t="s">
        <v>13</v>
      </c>
      <c r="AT69" s="314" t="s">
        <v>11</v>
      </c>
      <c r="AU69" s="312"/>
      <c r="AV69" s="313" t="s">
        <v>483</v>
      </c>
      <c r="AW69" s="313" t="s">
        <v>13</v>
      </c>
      <c r="AX69" s="314" t="s">
        <v>11</v>
      </c>
      <c r="AY69" s="312"/>
      <c r="AZ69" s="313" t="s">
        <v>483</v>
      </c>
      <c r="BA69" s="313" t="s">
        <v>13</v>
      </c>
      <c r="BB69" s="314" t="s">
        <v>11</v>
      </c>
      <c r="BC69" s="312"/>
      <c r="BD69" s="313" t="s">
        <v>483</v>
      </c>
      <c r="BE69" s="313" t="s">
        <v>13</v>
      </c>
      <c r="BF69" s="314" t="s">
        <v>11</v>
      </c>
      <c r="BG69" s="312"/>
      <c r="BH69" s="313" t="s">
        <v>483</v>
      </c>
      <c r="BI69" s="313" t="s">
        <v>13</v>
      </c>
      <c r="BJ69" s="314" t="s">
        <v>11</v>
      </c>
      <c r="BL69" s="412" t="str">
        <f ca="1">IF(OR(BM69="",BM69=0),"",MAX(BL$5:BL68)+1)</f>
        <v/>
      </c>
      <c r="BM69" s="316" t="str">
        <f ca="1">IFERROR(INDEX($AJ$6:$AJ$17, ROWS(BM$4:$BM67)), IFERROR(INDEX($AN$6:$AN$17, ROWS(BM$4:$BM67)-ROWS($AJ$6:$AJ$17)), IFERROR(INDEX($AR$6:$AR$17, ROWS(BM$4:$BM67)-ROWS($AJ$6:$AJ$17)-ROWS($AN$6:$AN$17)),IFERROR(INDEX($AV$6:$AV$17, ROWS(BM$4:$BM67)-ROWS($AJ$6:$AJ$17)-ROWS($AN$6:$AN$17)-ROWS($AR$6:$AR$17)),IFERROR(INDEX($AZ$6:$AZ$17, ROWS(BM$4:$BM67)-ROWS($AJ$6:$AJ$17)-ROWS($AN$6:$AN$17)-ROWS($AR$6:$AR$17)-ROWS($AV$6:$AV$17)),IFERROR(INDEX($BD$6:$BD$17, ROWS(BM$4:$BM67)-ROWS($AJ$6:$AJ$17)-ROWS($AN$6:$AN$17)-ROWS($AR$6:$AR$17)-ROWS($AV$6:$AV$17)-ROWS($AZ$6:$AZ$17)),IFERROR(INDEX($BH$6:$BH$17, ROWS(BM$4:$BM67)-ROWS($AJ$6:$AJ$17)-ROWS($AN$6:$AN$17)-ROWS($AR$6:$AR$17)-ROWS($AV$6:$AV$17)-ROWS($AZ$6:$AZ$17)-ROWS($BD$6:$BD$17)), "")))))))</f>
        <v/>
      </c>
      <c r="BN69" s="316" t="str">
        <f t="shared" ca="1" si="35"/>
        <v/>
      </c>
      <c r="BO69" s="316" t="str">
        <f ca="1">IF(OR(BP69="",BP69=0),"",MAX(BO$5:BO68)+1)</f>
        <v/>
      </c>
      <c r="BP69" s="316" t="str">
        <f ca="1">IFERROR(INDEX($AK$6:$AK$17, ROWS($BP$4:BP67)), IFERROR(INDEX($AO$6:$AO$17, ROWS($BP$4:BP67)-ROWS($AK$6:$AK$17)), IFERROR(INDEX($AS$6:$AS$17, ROWS($BP$4:BP67)-ROWS($AK$6:$AK$17)-ROWS($AO$6:$AO$17)),IFERROR(INDEX($AW$6:$AW$17, ROWS($BP$4:BP67)-ROWS($AK$6:$AK$17)-ROWS($AO$6:$AO$17)-ROWS($AS$6:$AS$17)),IFERROR(INDEX($BA$6:$BA$17, ROWS($BP$4:BP67)-ROWS($AK$6:$AK$17)-ROWS($AO$6:$AO$17)-ROWS($AS$6:$AS$17)-ROWS($AW$6:$AW$17)),IFERROR(INDEX($BE$6:$BE$17, ROWS($BP$4:BP67)-ROWS($AK$6:$AK$17)-ROWS($AO$6:$AO$17)-ROWS($AS$6:$AS$17)-ROWS($AW$6:$AW$17)-ROWS($BA$6:$BA$17)),IFERROR(INDEX($BI$6:$BI$17, ROWS($BP$4:BP67)-ROWS($AK$6:$AK$17)-ROWS($AO$6:$AO$17)-ROWS($AS$6:$AS$17)-ROWS($AW$6:$AW$17)-ROWS($BA$6:$BA$17)-ROWS($BE$6:$BE$17)), "")))))))</f>
        <v/>
      </c>
      <c r="BQ69" s="316" t="str">
        <f t="shared" ca="1" si="36"/>
        <v/>
      </c>
      <c r="BR69" s="413" t="str">
        <f t="shared" ca="1" si="37"/>
        <v/>
      </c>
      <c r="BS69" s="412" t="str">
        <f ca="1">IF(OR(BT69="",BT69=0),"",MAX(BS$5:BS68)+1)</f>
        <v/>
      </c>
      <c r="BT69" s="316" t="str">
        <f ca="1">IFERROR(INDEX($AJ$22:$AJ$33, ROWS($BT$4:BT67)), IFERROR(INDEX($AN$22:$AN$33, ROWS($BT$4:BT67)-ROWS($AJ$22:$AJ$33)), IFERROR(INDEX($AR$22:$AR$33, ROWS($BT$4:BT67)-ROWS($AJ$22:$AJ$33)-ROWS($AN$22:$AN$33)),IFERROR(INDEX($AV$22:$AV$33, ROWS($BT$4:BT67)-ROWS($AJ$22:$AJ$33)-ROWS($AN$22:$AN$33)-ROWS($AR$22:$AR$33)),IFERROR(INDEX($AZ$22:$AZ$33, ROWS($BT$4:BT67)-ROWS($AJ$22:$AJ$33)-ROWS($AN$22:$AN$33)-ROWS($AR$22:$AR$33)-ROWS($AV$22:$AV$33)),IFERROR(INDEX($BD$22:$BD$33, ROWS($BT$4:BT67)-ROWS($AJ$22:$AJ$33)-ROWS($AN$22:$AN$33)-ROWS($AR$22:$AR$33)-ROWS($AV$22:$AV$33)-ROWS($AZ$22:$AZ$33)),IFERROR(INDEX($BH$22:$BH$33, ROWS($BT$4:BT67)-ROWS($AJ$22:$AJ$33)-ROWS($AN$22:$AN$33)-ROWS($AR$22:$AR$33)-ROWS($AV$22:$AV$33)-ROWS($AZ$22:$AZ$33)-ROWS($BD$22:$BD$33)), "")))))))</f>
        <v/>
      </c>
      <c r="BU69" s="316" t="str">
        <f t="shared" ca="1" si="38"/>
        <v/>
      </c>
      <c r="BV69" s="316" t="str">
        <f ca="1">IF(OR(BW69="",BW69=0),"",MAX(BV$5:BV68)+1)</f>
        <v/>
      </c>
      <c r="BW69" s="316" t="str">
        <f ca="1">IFERROR(INDEX($AK$22:$AK$33, ROWS($BW$4:BW67)), IFERROR(INDEX($AO$22:$AO$33, ROWS($BW$4:BW67)-ROWS($AK$22:$AK$33)), IFERROR(INDEX($AS$22:$AS$33, ROWS($BW$4:BW67)-ROWS($AK$22:$AK$33)-ROWS($AO$22:$AO$33)),IFERROR(INDEX($AW$22:$AW$33, ROWS($BW$4:BW67)-ROWS($AK$22:$AK$33)-ROWS($AO$22:$AO$33)-ROWS($AS$22:$AS$33)),IFERROR(INDEX($BA$22:$BA$33, ROWS($BW$4:BW67)-ROWS($AK$22:$AK$33)-ROWS($AO$22:$AO$33)-ROWS($AS$22:$AS$33)-ROWS($AW$22:$AW$33)),IFERROR(INDEX($BE$22:$BE$33, ROWS($BW$4:BW67)-ROWS($AK$22:$AK$33)-ROWS($AO$22:$AO$33)-ROWS($AS$22:$AS$33)-ROWS($AW$22:$AW$33)-ROWS($BA$22:$BA$33)),IFERROR(INDEX($BI$22:$BI$33, ROWS($BW$4:BW67)-ROWS($AK$22:$AK$33)-ROWS($AO$22:$AO$33)-ROWS($AS$22:$AS$33)-ROWS($AW$22:$AW$33)-ROWS($BA$22:$BA$33)-ROWS($BE$22:$BE$33)), "")))))))</f>
        <v/>
      </c>
      <c r="BX69" s="316" t="str">
        <f t="shared" ca="1" si="39"/>
        <v/>
      </c>
      <c r="BY69" s="413" t="str">
        <f t="shared" ca="1" si="40"/>
        <v/>
      </c>
      <c r="BZ69" s="412" t="str">
        <f ca="1">IF(OR(CA69="",CA69=0),"",MAX(BZ$5:BZ68)+1)</f>
        <v/>
      </c>
      <c r="CA69" s="316" t="str">
        <f ca="1">IFERROR(INDEX($AJ$38:$AJ$49, ROWS($CA$4:CA67)), IFERROR(INDEX($AN$38:$AN$49, ROWS($CA$4:CA67)-ROWS($AJ$38:$AJ$49)), IFERROR(INDEX($AR$38:$AR$49, ROWS($CA$4:CA67)-ROWS($AJ$38:$AJ$49)-ROWS($AN$38:$AN$49)),IFERROR(INDEX($AV$38:$AV$49, ROWS($CA$4:CA67)-ROWS($AJ$38:$AJ$49)-ROWS($AN$38:$AN$49)-ROWS($AR$38:$AR$49)),IFERROR(INDEX($AZ$38:$AZ$49, ROWS($CA$4:CA67)-ROWS($AJ$38:$AJ$49)-ROWS($AN$38:$AN$49)-ROWS($AR$38:$AR$49)-ROWS($AV$38:$AV$49)),IFERROR(INDEX($BD$38:$BD$49, ROWS($CA$4:CA67)-ROWS($AJ$38:$AJ$49)-ROWS($AN$38:$AN$49)-ROWS($AR$38:$AR$49)-ROWS($AV$38:$AV$49)-ROWS($AZ$38:$AZ$49)),IFERROR(INDEX($BH$38:$BH$49, ROWS($CA$4:CA67)-ROWS($AJ$38:$AJ$49)-ROWS($AN$38:$AN$49)-ROWS($AR$38:$AR$49)-ROWS($AV$38:$AV$49)-ROWS($AZ$38:$AZ$49)-ROWS($BD$38:$BD$49)), "")))))))</f>
        <v/>
      </c>
      <c r="CB69" s="316" t="str">
        <f t="shared" ca="1" si="41"/>
        <v/>
      </c>
      <c r="CC69" s="316" t="str">
        <f ca="1">IF(OR(CD69="",CD69=0),"",MAX(CC$5:CC68)+1)</f>
        <v/>
      </c>
      <c r="CD69" s="316" t="str">
        <f ca="1">IFERROR(INDEX($AK$38:$AK$49, ROWS($CD$4:CD67)), IFERROR(INDEX($AO$38:$AO$49, ROWS($CD$4:CD67)-ROWS($AK$38:$AK$49)), IFERROR(INDEX($AS$38:$AS$49, ROWS($CD$4:CD67)-ROWS($AK$38:$AK$49)-ROWS($AO$38:$AO$49)),IFERROR(INDEX($AW$38:$AW$49, ROWS($CD$4:CD67)-ROWS($AK$38:$AK$49)-ROWS($AO$38:$AO$49)-ROWS($AS$38:$AS$49)),IFERROR(INDEX($BA$38:$BA$49, ROWS($CD$4:CD67)-ROWS($AK$38:$AK$49)-ROWS($AO$38:$AO$49)-ROWS($AS$38:$AS$49)-ROWS($AW$38:$AW$49)),IFERROR(INDEX($BE$38:$BE$49, ROWS($CD$4:CD67)-ROWS($AK$38:$AK$49)-ROWS($AO$38:$AO$49)-ROWS($AS$38:$AS$49)-ROWS($AW$38:$AW$49)-ROWS($BA$38:$BA$49)),IFERROR(INDEX($BI$38:$BI$49, ROWS($CD$4:CD67)-ROWS($AK$38:$AK$49)-ROWS($AO$38:$AO$49)-ROWS($AS$38:$AS$49)-ROWS($AW$38:$AW$49)-ROWS($BA$38:$BA$49)-ROWS($BE$38:$BE$49)), "")))))))</f>
        <v/>
      </c>
      <c r="CE69" s="316" t="str">
        <f t="shared" ca="1" si="42"/>
        <v/>
      </c>
      <c r="CF69" s="413" t="str">
        <f t="shared" ca="1" si="43"/>
        <v/>
      </c>
      <c r="CG69" s="412" t="str">
        <f ca="1">IF(OR(CH69="",CH69=0),"",MAX(CG$5:CG68)+1)</f>
        <v/>
      </c>
      <c r="CH69" s="316" t="str">
        <f ca="1">IFERROR(INDEX($AJ$54:$AJ$65, ROWS($CH$4:CH67)), IFERROR(INDEX($AN$54:$AN$65, ROWS($CH$4:CH67)-ROWS($AJ$54:$AJ$65)), IFERROR(INDEX($AR$54:$AR$65, ROWS($CH$4:CH67)-ROWS($AJ$54:$AJ$65)-ROWS($AN$54:$AN$65)),IFERROR(INDEX($AV$54:$AV$65, ROWS($CH$4:CH67)-ROWS($AJ$54:$AJ$65)-ROWS($AN$54:$AN$65)-ROWS($AR$54:$AR$65)),IFERROR(INDEX($AZ$54:$AZ$65, ROWS($CH$4:CH67)-ROWS($AJ$54:$AJ$65)-ROWS($AN$54:$AN$65)-ROWS($AR$54:$AR$65)-ROWS($AV$54:$AV$65)),IFERROR(INDEX($BD$54:$BD$65, ROWS($CH$4:CH67)-ROWS($AJ$54:$AJ$65)-ROWS($AN$54:$AN$65)-ROWS($AR$54:$AR$65)-ROWS($AV$54:$AV$65)-ROWS($AZ$54:$AZ$65)),IFERROR(INDEX($BH$54:$BH$65, ROWS($CH$4:CH67)-ROWS($AJ$54:$AJ$65)-ROWS($AN$54:$AN$65)-ROWS($AR$54:$AR$65)-ROWS($AV$54:$AV$65)-ROWS($AZ$54:$AZ$65)-ROWS($BD$54:$BD$65)), "")))))))</f>
        <v/>
      </c>
      <c r="CI69" s="316" t="str">
        <f t="shared" ca="1" si="44"/>
        <v/>
      </c>
      <c r="CJ69" s="316" t="str">
        <f ca="1">IF(OR(CK69="",CK69=0),"",MAX(CJ$5:CJ68)+1)</f>
        <v/>
      </c>
      <c r="CK69" s="316" t="str">
        <f ca="1">IFERROR(INDEX($AK$54:$AK$65, ROWS($CK$4:CK67)), IFERROR(INDEX($AO$54:$AO$65, ROWS($CK$4:CK67)-ROWS($AK$54:$AK$65)), IFERROR(INDEX($AS$54:$AS$65, ROWS($CK$4:CK67)-ROWS($AK$54:$AK$65)-ROWS($AO$54:$AO$65)),IFERROR(INDEX($AW$54:$AW$65, ROWS($CK$4:CK67)-ROWS($AK$54:$AK$65)-ROWS($AO$54:$AO$65)-ROWS($AS$54:$AS$65)),IFERROR(INDEX($BA$54:$BA$65, ROWS($CK$4:CK67)-ROWS($AK$54:$AK$65)-ROWS($AO$54:$AO$65)-ROWS($AS$54:$AS$65)-ROWS($AW$54:$AW$65)),IFERROR(INDEX($BE$54:$BE$65, ROWS($CK$4:CK67)-ROWS($AK$54:$AK$65)-ROWS($AO$54:$AO$65)-ROWS($AS$54:$AS$65)-ROWS($AW$54:$AW$65)-ROWS($BA$54:$BA$65)),IFERROR(INDEX($BI$54:$BI$65, ROWS($CK$4:CK67)-ROWS($AK$54:$AK$65)-ROWS($AO$54:$AO$65)-ROWS($AS$54:$AS$65)-ROWS($AW$54:$AW$65)-ROWS($BA$54:$BA$65)-ROWS($BE$54:$BE$65)), "")))))))</f>
        <v/>
      </c>
      <c r="CL69" s="316" t="str">
        <f t="shared" ca="1" si="45"/>
        <v/>
      </c>
      <c r="CM69" s="413" t="str">
        <f t="shared" ca="1" si="46"/>
        <v/>
      </c>
      <c r="CN69" s="412" t="str">
        <f>IF(OR(CO69="",CO69=0),"",MAX(CN$5:CN68)+1)</f>
        <v/>
      </c>
      <c r="CO69" s="316">
        <f>IFERROR(INDEX($AJ$70:$AJ$81, ROWS($CO$4:CO67)), IFERROR(INDEX($AN$70:$AN$81, ROWS($CO$4:CO67)-ROWS($AJ$70:$AJ$81)), IFERROR(INDEX($AR$70:$AR$81, ROWS($CO$4:CO67)-ROWS($AJ$70:$AJ$81)-ROWS($AN$70:$AN$81)),IFERROR(INDEX($AV$70:$AV$81, ROWS($CO$4:CO67)-ROWS($AJ$70:$AJ$81)-ROWS($AN$70:$AN$81)-ROWS($AR$70:$AR$81)),IFERROR(INDEX($AZ$70:$AZ$81, ROWS($CO$4:CO67)-ROWS($AJ$70:$AJ$81)-ROWS($AN$70:$AN$81)-ROWS($AR$70:$AR$81)-ROWS($AV$70:$AV$81)),IFERROR(INDEX($BD$70:$BD$81, ROWS($CO$4:CO67)-ROWS($AJ$70:$AJ$81)-ROWS($AN$70:$AN$81)-ROWS($AR$70:$AR$81)-ROWS($AV$70:$AV$81)-ROWS($AZ$70:$AZ$81)),IFERROR(INDEX($BH$70:$BH$81, ROWS($CO$4:CO67)-ROWS($AJ$70:$AJ$81)-ROWS($AN$70:$AN$81)-ROWS($AR$70:$AR$81)-ROWS($AV$70:$AV$81)-ROWS($AZ$70:$AZ$81)-ROWS($BD$70:$BD$81)), "")))))))</f>
        <v>0</v>
      </c>
      <c r="CP69" s="316" t="str">
        <f t="shared" ca="1" si="47"/>
        <v/>
      </c>
      <c r="CQ69" s="316" t="str">
        <f>IF(OR(CR69="",CR69=0),"",MAX(CQ$5:CQ68)+1)</f>
        <v/>
      </c>
      <c r="CR69" s="316">
        <f>IFERROR(INDEX($AK$70:$AK$81, ROWS($CR$4:CR67)), IFERROR(INDEX($AO$70:$AO$81, ROWS($CR$4:CR67)-ROWS($AK$70:$AK$81)), IFERROR(INDEX($AS$70:$AS$81, ROWS($CR$4:CR67)-ROWS($AK$70:$AK$81)-ROWS($AO$70:$AO$81)),IFERROR(INDEX($AW$70:$AW$81, ROWS($CR$4:CR67)-ROWS($AK$70:$AK$81)-ROWS($AO$70:$AO$81)-ROWS($AS$70:$AS$81)),IFERROR(INDEX($BA$70:$BA$81, ROWS($CR$4:CR67)-ROWS($AK$70:$AK$81)-ROWS($AO$70:$AO$81)-ROWS($AS$70:$AS$81)-ROWS($AW$70:$AW$81)),IFERROR(INDEX($BE$70:$BE$81, ROWS($CR$4:CR67)-ROWS($AK$70:$AK$81)-ROWS($AO$70:$AO$81)-ROWS($AS$70:$AS$81)-ROWS($AW$70:$AW$81)-ROWS($BA$70:$BA$81)),IFERROR(INDEX($BI$70:$BI$81, ROWS($CR$4:CR67)-ROWS($AK$70:$AK$81)-ROWS($AO$70:$AO$81)-ROWS($AS$70:$AS$81)-ROWS($AW$70:$AW$81)-ROWS($BA$70:$BA$81)-ROWS($BE$70:$BE$81)), "")))))))</f>
        <v>0</v>
      </c>
      <c r="CS69" s="316" t="str">
        <f t="shared" ca="1" si="48"/>
        <v/>
      </c>
      <c r="CT69" s="413" t="str">
        <f t="shared" ca="1" si="49"/>
        <v/>
      </c>
      <c r="CU69" s="412" t="str">
        <f>IF(OR(CV69="",CV69=0),"",MAX(CU$5:CU68)+1)</f>
        <v/>
      </c>
      <c r="CV69" s="316" t="str">
        <f>IFERROR(INDEX($AJ$86:$AJ$97, ROWS($CV$4:CV67)), IFERROR(INDEX($AN$86:$AN$97, ROWS($CV$4:CV67)-ROWS($AJ$86:$AJ$97)), ""))</f>
        <v/>
      </c>
      <c r="CW69" s="316" t="str">
        <f t="shared" si="50"/>
        <v/>
      </c>
      <c r="CX69" s="316" t="str">
        <f>IF(OR(CY69="",CY69=0),"",MAX(CX$5:CX68)+1)</f>
        <v/>
      </c>
      <c r="CY69" s="316" t="str">
        <f>IFERROR(INDEX($AK$86:$AK$97, ROWS($CY$4:CY67)), IFERROR(INDEX($AO$86:$AO$97, ROWS($CY$4:CY67)-ROWS($AK$86:$AK$97)), ""))</f>
        <v/>
      </c>
      <c r="CZ69" s="316" t="str">
        <f t="shared" si="51"/>
        <v/>
      </c>
      <c r="DA69" s="413" t="str">
        <f t="shared" si="52"/>
        <v/>
      </c>
      <c r="DC69" s="438">
        <f ca="1">IF(OR(DD69="",DD69=0),"",MAX(DC$65:DC68)+1)</f>
        <v>3</v>
      </c>
      <c r="DD69" s="434" t="str">
        <f t="shared" ca="1" si="196"/>
        <v>Lawn Service</v>
      </c>
      <c r="DE69" s="413">
        <f t="shared" ca="1" si="197"/>
        <v>50</v>
      </c>
      <c r="DF69" s="431" t="str">
        <f ca="1">IF(OR(DG69="",DG69=0),"",MAX(DF$65:DF68)+1)</f>
        <v/>
      </c>
      <c r="DG69" s="412" t="str">
        <f t="shared" ca="1" si="198"/>
        <v/>
      </c>
      <c r="DH69" s="413" t="str">
        <f t="shared" ca="1" si="199"/>
        <v/>
      </c>
      <c r="DI69" s="412" t="str">
        <f t="shared" ca="1" si="200"/>
        <v>Auto Insurance</v>
      </c>
      <c r="DJ69" s="413">
        <f t="shared" ca="1" si="201"/>
        <v>180</v>
      </c>
      <c r="DK69" s="412" t="str">
        <f t="shared" ca="1" si="202"/>
        <v/>
      </c>
      <c r="DL69" s="413" t="str">
        <f t="shared" ca="1" si="203"/>
        <v/>
      </c>
      <c r="DM69" s="293"/>
      <c r="DN69" s="425" t="str">
        <f ca="1">IF(DI75="","",CONCATENATE(DI75," - ",DJ75))</f>
        <v/>
      </c>
      <c r="DO69" s="295" t="str">
        <f ca="1">IF(DI76="","",CONCATENATE(DI76," - ",DJ76))</f>
        <v/>
      </c>
      <c r="DP69" s="295" t="str">
        <f ca="1">IF(DI77="","",CONCATENATE(DI77," - ",DJ77))</f>
        <v/>
      </c>
      <c r="DQ69" s="425" t="str">
        <f ca="1">IF(DK75="","",CONCATENATE(DK75," - ",DL75))</f>
        <v/>
      </c>
      <c r="DR69" s="295" t="str">
        <f ca="1">IF(DK76="","",CONCATENATE(DK76," - ",DL76))</f>
        <v/>
      </c>
      <c r="DS69" s="426" t="str">
        <f ca="1">IF(DK77="","",CONCATENATE(DK77," - ",DL77))</f>
        <v/>
      </c>
    </row>
    <row r="70" spans="16:123" ht="15" customHeight="1" x14ac:dyDescent="0.3">
      <c r="AB70" s="395">
        <f ca="1">IFERROR(MATCH($AB$59,OFFSET(Year!$AT$11:$AT$62,AB69,,1000),0)+AB69,"")</f>
        <v>10</v>
      </c>
      <c r="AC70" s="340">
        <f ca="1">IFERROR(INDEX(Year!$AW$11:$AW$62,AB70),"")</f>
        <v>18</v>
      </c>
      <c r="AD70" s="348" t="str">
        <f ca="1">IFERROR(INDEX(Year!$AU$11:$AU$62,AB70),"")</f>
        <v>Paycheck 3</v>
      </c>
      <c r="AE70" s="363">
        <f ca="1">IFERROR(INDEX(Year!$AV$11:$AV$62,AB70),"")</f>
        <v>700</v>
      </c>
      <c r="AF70" s="402" t="str">
        <f ca="1">IFERROR(INDEX(Year!$AT$11:$AT$62,AB70),"")</f>
        <v>Income</v>
      </c>
      <c r="AI70" s="304">
        <f ca="1">IFERROR(MATCH($AI$68,OFFSET($AC$1,AI69,,1000),0)+AI69,"")</f>
        <v>13</v>
      </c>
      <c r="AJ70" s="305" t="str">
        <f t="shared" ref="AJ70:AJ81" ca="1" si="204">IFERROR(INDEX(AD:AD,AI70),"")</f>
        <v>Spotify</v>
      </c>
      <c r="AK70" s="306">
        <f t="shared" ref="AK70:AK81" ca="1" si="205">IFERROR(INDEX(AE:AE,AI70),"")</f>
        <v>9.99</v>
      </c>
      <c r="AL70" s="307" t="str">
        <f t="shared" ref="AL70:AL81" ca="1" si="206">IFERROR(INDEX(AF:AF,AI70),"")</f>
        <v>Monthly</v>
      </c>
      <c r="AM70" s="304">
        <f ca="1">IFERROR(MATCH($AM$68,OFFSET($AC$1,AM69,,1000),0)+AM69,"")</f>
        <v>6</v>
      </c>
      <c r="AN70" s="305" t="str">
        <f t="shared" ref="AN70:AN81" ca="1" si="207">IFERROR(INDEX(AD:AD,AM70),"")</f>
        <v>Electric / Water</v>
      </c>
      <c r="AO70" s="306">
        <f t="shared" ref="AO70:AO81" ca="1" si="208">IFERROR(INDEX(AE:AE,AM70),"")</f>
        <v>150</v>
      </c>
      <c r="AP70" s="307" t="str">
        <f t="shared" ref="AP70:AP81" ca="1" si="209">IFERROR(INDEX(AF:AF,AM70),"")</f>
        <v>Monthly</v>
      </c>
      <c r="AQ70" s="304" t="str">
        <f ca="1">IFERROR(MATCH($AQ$68,OFFSET($AC$1,AQ69,,1000),0)+AQ69,"")</f>
        <v/>
      </c>
      <c r="AR70" s="305" t="str">
        <f t="shared" ref="AR70:AR81" ca="1" si="210">IFERROR(INDEX(AD:AD,AQ70),"")</f>
        <v/>
      </c>
      <c r="AS70" s="306" t="str">
        <f t="shared" ref="AS70:AS81" ca="1" si="211">IFERROR(INDEX(AE:AE,AQ70),"")</f>
        <v/>
      </c>
      <c r="AT70" s="307" t="str">
        <f t="shared" ref="AT70:AT81" ca="1" si="212">IFERROR(INDEX(AF:AF,AQ70),"")</f>
        <v/>
      </c>
      <c r="AU70" s="304"/>
      <c r="AV70" s="305"/>
      <c r="AW70" s="306"/>
      <c r="AX70" s="307"/>
      <c r="AY70" s="304"/>
      <c r="AZ70" s="305"/>
      <c r="BA70" s="306"/>
      <c r="BB70" s="307"/>
      <c r="BC70" s="304"/>
      <c r="BD70" s="305"/>
      <c r="BE70" s="306"/>
      <c r="BF70" s="307"/>
      <c r="BG70" s="304"/>
      <c r="BH70" s="305"/>
      <c r="BI70" s="306"/>
      <c r="BJ70" s="307"/>
      <c r="BL70" s="412" t="str">
        <f ca="1">IF(OR(BM70="",BM70=0),"",MAX(BL$5:BL69)+1)</f>
        <v/>
      </c>
      <c r="BM70" s="316" t="str">
        <f ca="1">IFERROR(INDEX($AJ$6:$AJ$17, ROWS(BM$4:$BM68)), IFERROR(INDEX($AN$6:$AN$17, ROWS(BM$4:$BM68)-ROWS($AJ$6:$AJ$17)), IFERROR(INDEX($AR$6:$AR$17, ROWS(BM$4:$BM68)-ROWS($AJ$6:$AJ$17)-ROWS($AN$6:$AN$17)),IFERROR(INDEX($AV$6:$AV$17, ROWS(BM$4:$BM68)-ROWS($AJ$6:$AJ$17)-ROWS($AN$6:$AN$17)-ROWS($AR$6:$AR$17)),IFERROR(INDEX($AZ$6:$AZ$17, ROWS(BM$4:$BM68)-ROWS($AJ$6:$AJ$17)-ROWS($AN$6:$AN$17)-ROWS($AR$6:$AR$17)-ROWS($AV$6:$AV$17)),IFERROR(INDEX($BD$6:$BD$17, ROWS(BM$4:$BM68)-ROWS($AJ$6:$AJ$17)-ROWS($AN$6:$AN$17)-ROWS($AR$6:$AR$17)-ROWS($AV$6:$AV$17)-ROWS($AZ$6:$AZ$17)),IFERROR(INDEX($BH$6:$BH$17, ROWS(BM$4:$BM68)-ROWS($AJ$6:$AJ$17)-ROWS($AN$6:$AN$17)-ROWS($AR$6:$AR$17)-ROWS($AV$6:$AV$17)-ROWS($AZ$6:$AZ$17)-ROWS($BD$6:$BD$17)), "")))))))</f>
        <v/>
      </c>
      <c r="BN70" s="316" t="str">
        <f t="shared" ca="1" si="35"/>
        <v/>
      </c>
      <c r="BO70" s="316" t="str">
        <f ca="1">IF(OR(BP70="",BP70=0),"",MAX(BO$5:BO69)+1)</f>
        <v/>
      </c>
      <c r="BP70" s="316" t="str">
        <f ca="1">IFERROR(INDEX($AK$6:$AK$17, ROWS($BP$4:BP68)), IFERROR(INDEX($AO$6:$AO$17, ROWS($BP$4:BP68)-ROWS($AK$6:$AK$17)), IFERROR(INDEX($AS$6:$AS$17, ROWS($BP$4:BP68)-ROWS($AK$6:$AK$17)-ROWS($AO$6:$AO$17)),IFERROR(INDEX($AW$6:$AW$17, ROWS($BP$4:BP68)-ROWS($AK$6:$AK$17)-ROWS($AO$6:$AO$17)-ROWS($AS$6:$AS$17)),IFERROR(INDEX($BA$6:$BA$17, ROWS($BP$4:BP68)-ROWS($AK$6:$AK$17)-ROWS($AO$6:$AO$17)-ROWS($AS$6:$AS$17)-ROWS($AW$6:$AW$17)),IFERROR(INDEX($BE$6:$BE$17, ROWS($BP$4:BP68)-ROWS($AK$6:$AK$17)-ROWS($AO$6:$AO$17)-ROWS($AS$6:$AS$17)-ROWS($AW$6:$AW$17)-ROWS($BA$6:$BA$17)),IFERROR(INDEX($BI$6:$BI$17, ROWS($BP$4:BP68)-ROWS($AK$6:$AK$17)-ROWS($AO$6:$AO$17)-ROWS($AS$6:$AS$17)-ROWS($AW$6:$AW$17)-ROWS($BA$6:$BA$17)-ROWS($BE$6:$BE$17)), "")))))))</f>
        <v/>
      </c>
      <c r="BQ70" s="316" t="str">
        <f t="shared" ca="1" si="36"/>
        <v/>
      </c>
      <c r="BR70" s="413" t="str">
        <f t="shared" ca="1" si="37"/>
        <v/>
      </c>
      <c r="BS70" s="412" t="str">
        <f ca="1">IF(OR(BT70="",BT70=0),"",MAX(BS$5:BS69)+1)</f>
        <v/>
      </c>
      <c r="BT70" s="316" t="str">
        <f ca="1">IFERROR(INDEX($AJ$22:$AJ$33, ROWS($BT$4:BT68)), IFERROR(INDEX($AN$22:$AN$33, ROWS($BT$4:BT68)-ROWS($AJ$22:$AJ$33)), IFERROR(INDEX($AR$22:$AR$33, ROWS($BT$4:BT68)-ROWS($AJ$22:$AJ$33)-ROWS($AN$22:$AN$33)),IFERROR(INDEX($AV$22:$AV$33, ROWS($BT$4:BT68)-ROWS($AJ$22:$AJ$33)-ROWS($AN$22:$AN$33)-ROWS($AR$22:$AR$33)),IFERROR(INDEX($AZ$22:$AZ$33, ROWS($BT$4:BT68)-ROWS($AJ$22:$AJ$33)-ROWS($AN$22:$AN$33)-ROWS($AR$22:$AR$33)-ROWS($AV$22:$AV$33)),IFERROR(INDEX($BD$22:$BD$33, ROWS($BT$4:BT68)-ROWS($AJ$22:$AJ$33)-ROWS($AN$22:$AN$33)-ROWS($AR$22:$AR$33)-ROWS($AV$22:$AV$33)-ROWS($AZ$22:$AZ$33)),IFERROR(INDEX($BH$22:$BH$33, ROWS($BT$4:BT68)-ROWS($AJ$22:$AJ$33)-ROWS($AN$22:$AN$33)-ROWS($AR$22:$AR$33)-ROWS($AV$22:$AV$33)-ROWS($AZ$22:$AZ$33)-ROWS($BD$22:$BD$33)), "")))))))</f>
        <v/>
      </c>
      <c r="BU70" s="316" t="str">
        <f t="shared" ca="1" si="38"/>
        <v/>
      </c>
      <c r="BV70" s="316" t="str">
        <f ca="1">IF(OR(BW70="",BW70=0),"",MAX(BV$5:BV69)+1)</f>
        <v/>
      </c>
      <c r="BW70" s="316" t="str">
        <f ca="1">IFERROR(INDEX($AK$22:$AK$33, ROWS($BW$4:BW68)), IFERROR(INDEX($AO$22:$AO$33, ROWS($BW$4:BW68)-ROWS($AK$22:$AK$33)), IFERROR(INDEX($AS$22:$AS$33, ROWS($BW$4:BW68)-ROWS($AK$22:$AK$33)-ROWS($AO$22:$AO$33)),IFERROR(INDEX($AW$22:$AW$33, ROWS($BW$4:BW68)-ROWS($AK$22:$AK$33)-ROWS($AO$22:$AO$33)-ROWS($AS$22:$AS$33)),IFERROR(INDEX($BA$22:$BA$33, ROWS($BW$4:BW68)-ROWS($AK$22:$AK$33)-ROWS($AO$22:$AO$33)-ROWS($AS$22:$AS$33)-ROWS($AW$22:$AW$33)),IFERROR(INDEX($BE$22:$BE$33, ROWS($BW$4:BW68)-ROWS($AK$22:$AK$33)-ROWS($AO$22:$AO$33)-ROWS($AS$22:$AS$33)-ROWS($AW$22:$AW$33)-ROWS($BA$22:$BA$33)),IFERROR(INDEX($BI$22:$BI$33, ROWS($BW$4:BW68)-ROWS($AK$22:$AK$33)-ROWS($AO$22:$AO$33)-ROWS($AS$22:$AS$33)-ROWS($AW$22:$AW$33)-ROWS($BA$22:$BA$33)-ROWS($BE$22:$BE$33)), "")))))))</f>
        <v/>
      </c>
      <c r="BX70" s="316" t="str">
        <f t="shared" ca="1" si="39"/>
        <v/>
      </c>
      <c r="BY70" s="413" t="str">
        <f t="shared" ca="1" si="40"/>
        <v/>
      </c>
      <c r="BZ70" s="412" t="str">
        <f ca="1">IF(OR(CA70="",CA70=0),"",MAX(BZ$5:BZ69)+1)</f>
        <v/>
      </c>
      <c r="CA70" s="316" t="str">
        <f ca="1">IFERROR(INDEX($AJ$38:$AJ$49, ROWS($CA$4:CA68)), IFERROR(INDEX($AN$38:$AN$49, ROWS($CA$4:CA68)-ROWS($AJ$38:$AJ$49)), IFERROR(INDEX($AR$38:$AR$49, ROWS($CA$4:CA68)-ROWS($AJ$38:$AJ$49)-ROWS($AN$38:$AN$49)),IFERROR(INDEX($AV$38:$AV$49, ROWS($CA$4:CA68)-ROWS($AJ$38:$AJ$49)-ROWS($AN$38:$AN$49)-ROWS($AR$38:$AR$49)),IFERROR(INDEX($AZ$38:$AZ$49, ROWS($CA$4:CA68)-ROWS($AJ$38:$AJ$49)-ROWS($AN$38:$AN$49)-ROWS($AR$38:$AR$49)-ROWS($AV$38:$AV$49)),IFERROR(INDEX($BD$38:$BD$49, ROWS($CA$4:CA68)-ROWS($AJ$38:$AJ$49)-ROWS($AN$38:$AN$49)-ROWS($AR$38:$AR$49)-ROWS($AV$38:$AV$49)-ROWS($AZ$38:$AZ$49)),IFERROR(INDEX($BH$38:$BH$49, ROWS($CA$4:CA68)-ROWS($AJ$38:$AJ$49)-ROWS($AN$38:$AN$49)-ROWS($AR$38:$AR$49)-ROWS($AV$38:$AV$49)-ROWS($AZ$38:$AZ$49)-ROWS($BD$38:$BD$49)), "")))))))</f>
        <v/>
      </c>
      <c r="CB70" s="316" t="str">
        <f t="shared" ca="1" si="41"/>
        <v/>
      </c>
      <c r="CC70" s="316" t="str">
        <f ca="1">IF(OR(CD70="",CD70=0),"",MAX(CC$5:CC69)+1)</f>
        <v/>
      </c>
      <c r="CD70" s="316" t="str">
        <f ca="1">IFERROR(INDEX($AK$38:$AK$49, ROWS($CD$4:CD68)), IFERROR(INDEX($AO$38:$AO$49, ROWS($CD$4:CD68)-ROWS($AK$38:$AK$49)), IFERROR(INDEX($AS$38:$AS$49, ROWS($CD$4:CD68)-ROWS($AK$38:$AK$49)-ROWS($AO$38:$AO$49)),IFERROR(INDEX($AW$38:$AW$49, ROWS($CD$4:CD68)-ROWS($AK$38:$AK$49)-ROWS($AO$38:$AO$49)-ROWS($AS$38:$AS$49)),IFERROR(INDEX($BA$38:$BA$49, ROWS($CD$4:CD68)-ROWS($AK$38:$AK$49)-ROWS($AO$38:$AO$49)-ROWS($AS$38:$AS$49)-ROWS($AW$38:$AW$49)),IFERROR(INDEX($BE$38:$BE$49, ROWS($CD$4:CD68)-ROWS($AK$38:$AK$49)-ROWS($AO$38:$AO$49)-ROWS($AS$38:$AS$49)-ROWS($AW$38:$AW$49)-ROWS($BA$38:$BA$49)),IFERROR(INDEX($BI$38:$BI$49, ROWS($CD$4:CD68)-ROWS($AK$38:$AK$49)-ROWS($AO$38:$AO$49)-ROWS($AS$38:$AS$49)-ROWS($AW$38:$AW$49)-ROWS($BA$38:$BA$49)-ROWS($BE$38:$BE$49)), "")))))))</f>
        <v/>
      </c>
      <c r="CE70" s="316" t="str">
        <f t="shared" ca="1" si="42"/>
        <v/>
      </c>
      <c r="CF70" s="413" t="str">
        <f t="shared" ca="1" si="43"/>
        <v/>
      </c>
      <c r="CG70" s="412" t="str">
        <f ca="1">IF(OR(CH70="",CH70=0),"",MAX(CG$5:CG69)+1)</f>
        <v/>
      </c>
      <c r="CH70" s="316" t="str">
        <f ca="1">IFERROR(INDEX($AJ$54:$AJ$65, ROWS($CH$4:CH68)), IFERROR(INDEX($AN$54:$AN$65, ROWS($CH$4:CH68)-ROWS($AJ$54:$AJ$65)), IFERROR(INDEX($AR$54:$AR$65, ROWS($CH$4:CH68)-ROWS($AJ$54:$AJ$65)-ROWS($AN$54:$AN$65)),IFERROR(INDEX($AV$54:$AV$65, ROWS($CH$4:CH68)-ROWS($AJ$54:$AJ$65)-ROWS($AN$54:$AN$65)-ROWS($AR$54:$AR$65)),IFERROR(INDEX($AZ$54:$AZ$65, ROWS($CH$4:CH68)-ROWS($AJ$54:$AJ$65)-ROWS($AN$54:$AN$65)-ROWS($AR$54:$AR$65)-ROWS($AV$54:$AV$65)),IFERROR(INDEX($BD$54:$BD$65, ROWS($CH$4:CH68)-ROWS($AJ$54:$AJ$65)-ROWS($AN$54:$AN$65)-ROWS($AR$54:$AR$65)-ROWS($AV$54:$AV$65)-ROWS($AZ$54:$AZ$65)),IFERROR(INDEX($BH$54:$BH$65, ROWS($CH$4:CH68)-ROWS($AJ$54:$AJ$65)-ROWS($AN$54:$AN$65)-ROWS($AR$54:$AR$65)-ROWS($AV$54:$AV$65)-ROWS($AZ$54:$AZ$65)-ROWS($BD$54:$BD$65)), "")))))))</f>
        <v/>
      </c>
      <c r="CI70" s="316" t="str">
        <f t="shared" ca="1" si="44"/>
        <v/>
      </c>
      <c r="CJ70" s="316" t="str">
        <f ca="1">IF(OR(CK70="",CK70=0),"",MAX(CJ$5:CJ69)+1)</f>
        <v/>
      </c>
      <c r="CK70" s="316" t="str">
        <f ca="1">IFERROR(INDEX($AK$54:$AK$65, ROWS($CK$4:CK68)), IFERROR(INDEX($AO$54:$AO$65, ROWS($CK$4:CK68)-ROWS($AK$54:$AK$65)), IFERROR(INDEX($AS$54:$AS$65, ROWS($CK$4:CK68)-ROWS($AK$54:$AK$65)-ROWS($AO$54:$AO$65)),IFERROR(INDEX($AW$54:$AW$65, ROWS($CK$4:CK68)-ROWS($AK$54:$AK$65)-ROWS($AO$54:$AO$65)-ROWS($AS$54:$AS$65)),IFERROR(INDEX($BA$54:$BA$65, ROWS($CK$4:CK68)-ROWS($AK$54:$AK$65)-ROWS($AO$54:$AO$65)-ROWS($AS$54:$AS$65)-ROWS($AW$54:$AW$65)),IFERROR(INDEX($BE$54:$BE$65, ROWS($CK$4:CK68)-ROWS($AK$54:$AK$65)-ROWS($AO$54:$AO$65)-ROWS($AS$54:$AS$65)-ROWS($AW$54:$AW$65)-ROWS($BA$54:$BA$65)),IFERROR(INDEX($BI$54:$BI$65, ROWS($CK$4:CK68)-ROWS($AK$54:$AK$65)-ROWS($AO$54:$AO$65)-ROWS($AS$54:$AS$65)-ROWS($AW$54:$AW$65)-ROWS($BA$54:$BA$65)-ROWS($BE$54:$BE$65)), "")))))))</f>
        <v/>
      </c>
      <c r="CL70" s="316" t="str">
        <f t="shared" ca="1" si="45"/>
        <v/>
      </c>
      <c r="CM70" s="413" t="str">
        <f t="shared" ca="1" si="46"/>
        <v/>
      </c>
      <c r="CN70" s="412" t="str">
        <f>IF(OR(CO70="",CO70=0),"",MAX(CN$5:CN69)+1)</f>
        <v/>
      </c>
      <c r="CO70" s="316">
        <f>IFERROR(INDEX($AJ$70:$AJ$81, ROWS($CO$4:CO68)), IFERROR(INDEX($AN$70:$AN$81, ROWS($CO$4:CO68)-ROWS($AJ$70:$AJ$81)), IFERROR(INDEX($AR$70:$AR$81, ROWS($CO$4:CO68)-ROWS($AJ$70:$AJ$81)-ROWS($AN$70:$AN$81)),IFERROR(INDEX($AV$70:$AV$81, ROWS($CO$4:CO68)-ROWS($AJ$70:$AJ$81)-ROWS($AN$70:$AN$81)-ROWS($AR$70:$AR$81)),IFERROR(INDEX($AZ$70:$AZ$81, ROWS($CO$4:CO68)-ROWS($AJ$70:$AJ$81)-ROWS($AN$70:$AN$81)-ROWS($AR$70:$AR$81)-ROWS($AV$70:$AV$81)),IFERROR(INDEX($BD$70:$BD$81, ROWS($CO$4:CO68)-ROWS($AJ$70:$AJ$81)-ROWS($AN$70:$AN$81)-ROWS($AR$70:$AR$81)-ROWS($AV$70:$AV$81)-ROWS($AZ$70:$AZ$81)),IFERROR(INDEX($BH$70:$BH$81, ROWS($CO$4:CO68)-ROWS($AJ$70:$AJ$81)-ROWS($AN$70:$AN$81)-ROWS($AR$70:$AR$81)-ROWS($AV$70:$AV$81)-ROWS($AZ$70:$AZ$81)-ROWS($BD$70:$BD$81)), "")))))))</f>
        <v>0</v>
      </c>
      <c r="CP70" s="316" t="str">
        <f t="shared" ca="1" si="47"/>
        <v/>
      </c>
      <c r="CQ70" s="316" t="str">
        <f>IF(OR(CR70="",CR70=0),"",MAX(CQ$5:CQ69)+1)</f>
        <v/>
      </c>
      <c r="CR70" s="316">
        <f>IFERROR(INDEX($AK$70:$AK$81, ROWS($CR$4:CR68)), IFERROR(INDEX($AO$70:$AO$81, ROWS($CR$4:CR68)-ROWS($AK$70:$AK$81)), IFERROR(INDEX($AS$70:$AS$81, ROWS($CR$4:CR68)-ROWS($AK$70:$AK$81)-ROWS($AO$70:$AO$81)),IFERROR(INDEX($AW$70:$AW$81, ROWS($CR$4:CR68)-ROWS($AK$70:$AK$81)-ROWS($AO$70:$AO$81)-ROWS($AS$70:$AS$81)),IFERROR(INDEX($BA$70:$BA$81, ROWS($CR$4:CR68)-ROWS($AK$70:$AK$81)-ROWS($AO$70:$AO$81)-ROWS($AS$70:$AS$81)-ROWS($AW$70:$AW$81)),IFERROR(INDEX($BE$70:$BE$81, ROWS($CR$4:CR68)-ROWS($AK$70:$AK$81)-ROWS($AO$70:$AO$81)-ROWS($AS$70:$AS$81)-ROWS($AW$70:$AW$81)-ROWS($BA$70:$BA$81)),IFERROR(INDEX($BI$70:$BI$81, ROWS($CR$4:CR68)-ROWS($AK$70:$AK$81)-ROWS($AO$70:$AO$81)-ROWS($AS$70:$AS$81)-ROWS($AW$70:$AW$81)-ROWS($BA$70:$BA$81)-ROWS($BE$70:$BE$81)), "")))))))</f>
        <v>0</v>
      </c>
      <c r="CS70" s="316" t="str">
        <f t="shared" ca="1" si="48"/>
        <v/>
      </c>
      <c r="CT70" s="413" t="str">
        <f t="shared" ca="1" si="49"/>
        <v/>
      </c>
      <c r="CU70" s="412" t="str">
        <f>IF(OR(CV70="",CV70=0),"",MAX(CU$5:CU69)+1)</f>
        <v/>
      </c>
      <c r="CV70" s="316" t="str">
        <f>IFERROR(INDEX($AJ$86:$AJ$97, ROWS($CV$4:CV68)), IFERROR(INDEX($AN$86:$AN$97, ROWS($CV$4:CV68)-ROWS($AJ$86:$AJ$97)), ""))</f>
        <v/>
      </c>
      <c r="CW70" s="316" t="str">
        <f t="shared" si="50"/>
        <v/>
      </c>
      <c r="CX70" s="316" t="str">
        <f>IF(OR(CY70="",CY70=0),"",MAX(CX$5:CX69)+1)</f>
        <v/>
      </c>
      <c r="CY70" s="316" t="str">
        <f>IFERROR(INDEX($AK$86:$AK$97, ROWS($CY$4:CY68)), IFERROR(INDEX($AO$86:$AO$97, ROWS($CY$4:CY68)-ROWS($AK$86:$AK$97)), ""))</f>
        <v/>
      </c>
      <c r="CZ70" s="316" t="str">
        <f t="shared" si="51"/>
        <v/>
      </c>
      <c r="DA70" s="413" t="str">
        <f t="shared" si="52"/>
        <v/>
      </c>
      <c r="DC70" s="438">
        <f ca="1">IF(OR(DD70="",DD70=0),"",MAX(DC$65:DC69)+1)</f>
        <v>4</v>
      </c>
      <c r="DD70" s="434" t="str">
        <f t="shared" ca="1" si="196"/>
        <v>Auto Insurance</v>
      </c>
      <c r="DE70" s="413">
        <f t="shared" ca="1" si="197"/>
        <v>180</v>
      </c>
      <c r="DF70" s="431" t="str">
        <f ca="1">IF(OR(DG70="",DG70=0),"",MAX(DF$65:DF69)+1)</f>
        <v/>
      </c>
      <c r="DG70" s="412" t="str">
        <f t="shared" ca="1" si="198"/>
        <v/>
      </c>
      <c r="DH70" s="413" t="str">
        <f t="shared" ca="1" si="199"/>
        <v/>
      </c>
      <c r="DI70" s="412" t="str">
        <f t="shared" ca="1" si="200"/>
        <v>Boat Loan</v>
      </c>
      <c r="DJ70" s="413">
        <f t="shared" ca="1" si="201"/>
        <v>300</v>
      </c>
      <c r="DK70" s="412" t="str">
        <f t="shared" ca="1" si="202"/>
        <v/>
      </c>
      <c r="DL70" s="413" t="str">
        <f t="shared" ca="1" si="203"/>
        <v/>
      </c>
      <c r="DM70" s="292"/>
      <c r="DN70" s="425" t="str">
        <f ca="1">IF(DI78="","",CONCATENATE(DI78," - ",DJ78))</f>
        <v/>
      </c>
      <c r="DO70" s="295" t="str">
        <f ca="1">IF(DI79="","",CONCATENATE(DI79," - ",DJ79))</f>
        <v/>
      </c>
      <c r="DP70" s="295" t="str">
        <f ca="1">IF(DI80="","",CONCATENATE(DI80," - ",DJ80))</f>
        <v/>
      </c>
      <c r="DQ70" s="425" t="str">
        <f ca="1">IF(DK78="","",CONCATENATE(DK78," - ",DL78))</f>
        <v/>
      </c>
      <c r="DR70" s="295" t="str">
        <f ca="1">IF(DK79="","",CONCATENATE(DK79," - ",DL79))</f>
        <v/>
      </c>
      <c r="DS70" s="426" t="str">
        <f ca="1">IF(DK80="","",CONCATENATE(DK80," - ",DL80))</f>
        <v/>
      </c>
    </row>
    <row r="71" spans="16:123" ht="15" customHeight="1" thickBot="1" x14ac:dyDescent="0.35">
      <c r="AB71" s="395">
        <f ca="1">IFERROR(MATCH($AB$59,OFFSET(Year!$AT$11:$AT$62,AB70,,1000),0)+AB70,"")</f>
        <v>57</v>
      </c>
      <c r="AC71" s="404" t="str">
        <f ca="1">IFERROR(INDEX(Year!$AW$11:$AW$62,AB71),"")</f>
        <v/>
      </c>
      <c r="AD71" s="405" t="str">
        <f ca="1">IFERROR(INDEX(Year!$AU$11:$AU$62,AB71),"")</f>
        <v/>
      </c>
      <c r="AE71" s="406" t="str">
        <f ca="1">IFERROR(INDEX(Year!$AV$11:$AV$62,AB71),"")</f>
        <v/>
      </c>
      <c r="AF71" s="407" t="str">
        <f ca="1">IFERROR(INDEX(Year!$AT$11:$AT$62,AB71),"")</f>
        <v/>
      </c>
      <c r="AI71" s="304">
        <f t="shared" ref="AI71:AI81" ca="1" si="213">IFERROR(MATCH($AI$68,OFFSET($AC$1,AI70,,1000),0)+AI70,"")</f>
        <v>137</v>
      </c>
      <c r="AJ71" s="305" t="str">
        <f t="shared" ca="1" si="204"/>
        <v>Groceries</v>
      </c>
      <c r="AK71" s="306">
        <f t="shared" ca="1" si="205"/>
        <v>125</v>
      </c>
      <c r="AL71" s="307" t="str">
        <f t="shared" ca="1" si="206"/>
        <v>Liquid Bills</v>
      </c>
      <c r="AM71" s="304">
        <f t="shared" ref="AM71:AM81" ca="1" si="214">IFERROR(MATCH($AM$68,OFFSET($AC$1,AM70,,1000),0)+AM70,"")</f>
        <v>67</v>
      </c>
      <c r="AN71" s="305" t="str">
        <f t="shared" ca="1" si="207"/>
        <v>Paycheck 2</v>
      </c>
      <c r="AO71" s="306">
        <f t="shared" ca="1" si="208"/>
        <v>400</v>
      </c>
      <c r="AP71" s="307" t="str">
        <f t="shared" ca="1" si="209"/>
        <v>Income</v>
      </c>
      <c r="AQ71" s="304" t="str">
        <f t="shared" ref="AQ71:AQ81" ca="1" si="215">IFERROR(MATCH($AQ$68,OFFSET($AC$1,AQ70,,1000),0)+AQ70,"")</f>
        <v/>
      </c>
      <c r="AR71" s="305" t="str">
        <f t="shared" ca="1" si="210"/>
        <v/>
      </c>
      <c r="AS71" s="306" t="str">
        <f t="shared" ca="1" si="211"/>
        <v/>
      </c>
      <c r="AT71" s="307" t="str">
        <f t="shared" ca="1" si="212"/>
        <v/>
      </c>
      <c r="AU71" s="304"/>
      <c r="AV71" s="305"/>
      <c r="AW71" s="306"/>
      <c r="AX71" s="307"/>
      <c r="AY71" s="304"/>
      <c r="AZ71" s="305"/>
      <c r="BA71" s="306"/>
      <c r="BB71" s="307"/>
      <c r="BC71" s="304"/>
      <c r="BD71" s="305"/>
      <c r="BE71" s="306"/>
      <c r="BF71" s="307"/>
      <c r="BG71" s="304"/>
      <c r="BH71" s="305"/>
      <c r="BI71" s="306"/>
      <c r="BJ71" s="307"/>
      <c r="BL71" s="412" t="str">
        <f ca="1">IF(OR(BM71="",BM71=0),"",MAX(BL$5:BL70)+1)</f>
        <v/>
      </c>
      <c r="BM71" s="316" t="str">
        <f ca="1">IFERROR(INDEX($AJ$6:$AJ$17, ROWS(BM$4:$BM69)), IFERROR(INDEX($AN$6:$AN$17, ROWS(BM$4:$BM69)-ROWS($AJ$6:$AJ$17)), IFERROR(INDEX($AR$6:$AR$17, ROWS(BM$4:$BM69)-ROWS($AJ$6:$AJ$17)-ROWS($AN$6:$AN$17)),IFERROR(INDEX($AV$6:$AV$17, ROWS(BM$4:$BM69)-ROWS($AJ$6:$AJ$17)-ROWS($AN$6:$AN$17)-ROWS($AR$6:$AR$17)),IFERROR(INDEX($AZ$6:$AZ$17, ROWS(BM$4:$BM69)-ROWS($AJ$6:$AJ$17)-ROWS($AN$6:$AN$17)-ROWS($AR$6:$AR$17)-ROWS($AV$6:$AV$17)),IFERROR(INDEX($BD$6:$BD$17, ROWS(BM$4:$BM69)-ROWS($AJ$6:$AJ$17)-ROWS($AN$6:$AN$17)-ROWS($AR$6:$AR$17)-ROWS($AV$6:$AV$17)-ROWS($AZ$6:$AZ$17)),IFERROR(INDEX($BH$6:$BH$17, ROWS(BM$4:$BM69)-ROWS($AJ$6:$AJ$17)-ROWS($AN$6:$AN$17)-ROWS($AR$6:$AR$17)-ROWS($AV$6:$AV$17)-ROWS($AZ$6:$AZ$17)-ROWS($BD$6:$BD$17)), "")))))))</f>
        <v/>
      </c>
      <c r="BN71" s="316" t="str">
        <f t="shared" ref="BN71:BN90" ca="1" si="216">IFERROR(INDEX($BM$6:$BM$90,MATCH(ROW()-ROW($BN$5),$BL$6:$BL$90,0)),"")</f>
        <v/>
      </c>
      <c r="BO71" s="316" t="str">
        <f ca="1">IF(OR(BP71="",BP71=0),"",MAX(BO$5:BO70)+1)</f>
        <v/>
      </c>
      <c r="BP71" s="316" t="str">
        <f ca="1">IFERROR(INDEX($AK$6:$AK$17, ROWS($BP$4:BP69)), IFERROR(INDEX($AO$6:$AO$17, ROWS($BP$4:BP69)-ROWS($AK$6:$AK$17)), IFERROR(INDEX($AS$6:$AS$17, ROWS($BP$4:BP69)-ROWS($AK$6:$AK$17)-ROWS($AO$6:$AO$17)),IFERROR(INDEX($AW$6:$AW$17, ROWS($BP$4:BP69)-ROWS($AK$6:$AK$17)-ROWS($AO$6:$AO$17)-ROWS($AS$6:$AS$17)),IFERROR(INDEX($BA$6:$BA$17, ROWS($BP$4:BP69)-ROWS($AK$6:$AK$17)-ROWS($AO$6:$AO$17)-ROWS($AS$6:$AS$17)-ROWS($AW$6:$AW$17)),IFERROR(INDEX($BE$6:$BE$17, ROWS($BP$4:BP69)-ROWS($AK$6:$AK$17)-ROWS($AO$6:$AO$17)-ROWS($AS$6:$AS$17)-ROWS($AW$6:$AW$17)-ROWS($BA$6:$BA$17)),IFERROR(INDEX($BI$6:$BI$17, ROWS($BP$4:BP69)-ROWS($AK$6:$AK$17)-ROWS($AO$6:$AO$17)-ROWS($AS$6:$AS$17)-ROWS($AW$6:$AW$17)-ROWS($BA$6:$BA$17)-ROWS($BE$6:$BE$17)), "")))))))</f>
        <v/>
      </c>
      <c r="BQ71" s="316" t="str">
        <f t="shared" ref="BQ71:BQ90" ca="1" si="217">IFERROR(INDEX($BP$6:$BP$90,MATCH(ROW()-ROW($BQ$5),$BO$6:$BO$90,0)),"")</f>
        <v/>
      </c>
      <c r="BR71" s="413" t="str">
        <f t="shared" ref="BR71:BR90" ca="1" si="218">IF(INDEX($AB$3:$AF$156,MATCH(BN71,$AD$3:$AD$156,0),5)="Income",INDEX($AB$3:$AF$156,MATCH(BN71,$AD$3:$AD$156,0),5),"")</f>
        <v/>
      </c>
      <c r="BS71" s="412" t="str">
        <f ca="1">IF(OR(BT71="",BT71=0),"",MAX(BS$5:BS70)+1)</f>
        <v/>
      </c>
      <c r="BT71" s="316" t="str">
        <f ca="1">IFERROR(INDEX($AJ$22:$AJ$33, ROWS($BT$4:BT69)), IFERROR(INDEX($AN$22:$AN$33, ROWS($BT$4:BT69)-ROWS($AJ$22:$AJ$33)), IFERROR(INDEX($AR$22:$AR$33, ROWS($BT$4:BT69)-ROWS($AJ$22:$AJ$33)-ROWS($AN$22:$AN$33)),IFERROR(INDEX($AV$22:$AV$33, ROWS($BT$4:BT69)-ROWS($AJ$22:$AJ$33)-ROWS($AN$22:$AN$33)-ROWS($AR$22:$AR$33)),IFERROR(INDEX($AZ$22:$AZ$33, ROWS($BT$4:BT69)-ROWS($AJ$22:$AJ$33)-ROWS($AN$22:$AN$33)-ROWS($AR$22:$AR$33)-ROWS($AV$22:$AV$33)),IFERROR(INDEX($BD$22:$BD$33, ROWS($BT$4:BT69)-ROWS($AJ$22:$AJ$33)-ROWS($AN$22:$AN$33)-ROWS($AR$22:$AR$33)-ROWS($AV$22:$AV$33)-ROWS($AZ$22:$AZ$33)),IFERROR(INDEX($BH$22:$BH$33, ROWS($BT$4:BT69)-ROWS($AJ$22:$AJ$33)-ROWS($AN$22:$AN$33)-ROWS($AR$22:$AR$33)-ROWS($AV$22:$AV$33)-ROWS($AZ$22:$AZ$33)-ROWS($BD$22:$BD$33)), "")))))))</f>
        <v/>
      </c>
      <c r="BU71" s="316" t="str">
        <f t="shared" ref="BU71:BU90" ca="1" si="219">IFERROR(INDEX($BT$6:$BT$90,MATCH(ROW()-ROW($BU$5),$BS$6:$BS$90,0)),"")</f>
        <v/>
      </c>
      <c r="BV71" s="316" t="str">
        <f ca="1">IF(OR(BW71="",BW71=0),"",MAX(BV$5:BV70)+1)</f>
        <v/>
      </c>
      <c r="BW71" s="316" t="str">
        <f ca="1">IFERROR(INDEX($AK$22:$AK$33, ROWS($BW$4:BW69)), IFERROR(INDEX($AO$22:$AO$33, ROWS($BW$4:BW69)-ROWS($AK$22:$AK$33)), IFERROR(INDEX($AS$22:$AS$33, ROWS($BW$4:BW69)-ROWS($AK$22:$AK$33)-ROWS($AO$22:$AO$33)),IFERROR(INDEX($AW$22:$AW$33, ROWS($BW$4:BW69)-ROWS($AK$22:$AK$33)-ROWS($AO$22:$AO$33)-ROWS($AS$22:$AS$33)),IFERROR(INDEX($BA$22:$BA$33, ROWS($BW$4:BW69)-ROWS($AK$22:$AK$33)-ROWS($AO$22:$AO$33)-ROWS($AS$22:$AS$33)-ROWS($AW$22:$AW$33)),IFERROR(INDEX($BE$22:$BE$33, ROWS($BW$4:BW69)-ROWS($AK$22:$AK$33)-ROWS($AO$22:$AO$33)-ROWS($AS$22:$AS$33)-ROWS($AW$22:$AW$33)-ROWS($BA$22:$BA$33)),IFERROR(INDEX($BI$22:$BI$33, ROWS($BW$4:BW69)-ROWS($AK$22:$AK$33)-ROWS($AO$22:$AO$33)-ROWS($AS$22:$AS$33)-ROWS($AW$22:$AW$33)-ROWS($BA$22:$BA$33)-ROWS($BE$22:$BE$33)), "")))))))</f>
        <v/>
      </c>
      <c r="BX71" s="316" t="str">
        <f t="shared" ref="BX71:BX90" ca="1" si="220">IFERROR(INDEX($BW$6:$BW$90,MATCH(ROW()-ROW($BX$5),$BV$6:$BV$90,0)),"")</f>
        <v/>
      </c>
      <c r="BY71" s="413" t="str">
        <f t="shared" ref="BY71:BY90" ca="1" si="221">IF(INDEX($AB$3:$AF$156,MATCH(BU71,$AD$3:$AD$156,0),5)="Income",INDEX($AB$3:$AF$156,MATCH(BU71,$AD$3:$AD$156,0),5),"")</f>
        <v/>
      </c>
      <c r="BZ71" s="412" t="str">
        <f ca="1">IF(OR(CA71="",CA71=0),"",MAX(BZ$5:BZ70)+1)</f>
        <v/>
      </c>
      <c r="CA71" s="316" t="str">
        <f ca="1">IFERROR(INDEX($AJ$38:$AJ$49, ROWS($CA$4:CA69)), IFERROR(INDEX($AN$38:$AN$49, ROWS($CA$4:CA69)-ROWS($AJ$38:$AJ$49)), IFERROR(INDEX($AR$38:$AR$49, ROWS($CA$4:CA69)-ROWS($AJ$38:$AJ$49)-ROWS($AN$38:$AN$49)),IFERROR(INDEX($AV$38:$AV$49, ROWS($CA$4:CA69)-ROWS($AJ$38:$AJ$49)-ROWS($AN$38:$AN$49)-ROWS($AR$38:$AR$49)),IFERROR(INDEX($AZ$38:$AZ$49, ROWS($CA$4:CA69)-ROWS($AJ$38:$AJ$49)-ROWS($AN$38:$AN$49)-ROWS($AR$38:$AR$49)-ROWS($AV$38:$AV$49)),IFERROR(INDEX($BD$38:$BD$49, ROWS($CA$4:CA69)-ROWS($AJ$38:$AJ$49)-ROWS($AN$38:$AN$49)-ROWS($AR$38:$AR$49)-ROWS($AV$38:$AV$49)-ROWS($AZ$38:$AZ$49)),IFERROR(INDEX($BH$38:$BH$49, ROWS($CA$4:CA69)-ROWS($AJ$38:$AJ$49)-ROWS($AN$38:$AN$49)-ROWS($AR$38:$AR$49)-ROWS($AV$38:$AV$49)-ROWS($AZ$38:$AZ$49)-ROWS($BD$38:$BD$49)), "")))))))</f>
        <v/>
      </c>
      <c r="CB71" s="316" t="str">
        <f t="shared" ref="CB71:CB90" ca="1" si="222">IFERROR(INDEX($CA$6:$CA$90,MATCH(ROW()-ROW($CB$5),$BZ$6:$BZ$90,0)),"")</f>
        <v/>
      </c>
      <c r="CC71" s="316" t="str">
        <f ca="1">IF(OR(CD71="",CD71=0),"",MAX(CC$5:CC70)+1)</f>
        <v/>
      </c>
      <c r="CD71" s="316" t="str">
        <f ca="1">IFERROR(INDEX($AK$38:$AK$49, ROWS($CD$4:CD69)), IFERROR(INDEX($AO$38:$AO$49, ROWS($CD$4:CD69)-ROWS($AK$38:$AK$49)), IFERROR(INDEX($AS$38:$AS$49, ROWS($CD$4:CD69)-ROWS($AK$38:$AK$49)-ROWS($AO$38:$AO$49)),IFERROR(INDEX($AW$38:$AW$49, ROWS($CD$4:CD69)-ROWS($AK$38:$AK$49)-ROWS($AO$38:$AO$49)-ROWS($AS$38:$AS$49)),IFERROR(INDEX($BA$38:$BA$49, ROWS($CD$4:CD69)-ROWS($AK$38:$AK$49)-ROWS($AO$38:$AO$49)-ROWS($AS$38:$AS$49)-ROWS($AW$38:$AW$49)),IFERROR(INDEX($BE$38:$BE$49, ROWS($CD$4:CD69)-ROWS($AK$38:$AK$49)-ROWS($AO$38:$AO$49)-ROWS($AS$38:$AS$49)-ROWS($AW$38:$AW$49)-ROWS($BA$38:$BA$49)),IFERROR(INDEX($BI$38:$BI$49, ROWS($CD$4:CD69)-ROWS($AK$38:$AK$49)-ROWS($AO$38:$AO$49)-ROWS($AS$38:$AS$49)-ROWS($AW$38:$AW$49)-ROWS($BA$38:$BA$49)-ROWS($BE$38:$BE$49)), "")))))))</f>
        <v/>
      </c>
      <c r="CE71" s="316" t="str">
        <f t="shared" ref="CE71:CE90" ca="1" si="223">IFERROR(INDEX($CD$6:$CD$90,MATCH(ROW()-ROW($CE$5),$CC$6:$CC$90,0)),"")</f>
        <v/>
      </c>
      <c r="CF71" s="413" t="str">
        <f t="shared" ref="CF71:CF90" ca="1" si="224">IF(INDEX($AB$3:$AF$156,MATCH(CB71,$AD$3:$AD$156,0),5)="Income",INDEX($AB$3:$AF$156,MATCH(CB71,$AD$3:$AD$156,0),5),"")</f>
        <v/>
      </c>
      <c r="CG71" s="412" t="str">
        <f ca="1">IF(OR(CH71="",CH71=0),"",MAX(CG$5:CG70)+1)</f>
        <v/>
      </c>
      <c r="CH71" s="316" t="str">
        <f ca="1">IFERROR(INDEX($AJ$54:$AJ$65, ROWS($CH$4:CH69)), IFERROR(INDEX($AN$54:$AN$65, ROWS($CH$4:CH69)-ROWS($AJ$54:$AJ$65)), IFERROR(INDEX($AR$54:$AR$65, ROWS($CH$4:CH69)-ROWS($AJ$54:$AJ$65)-ROWS($AN$54:$AN$65)),IFERROR(INDEX($AV$54:$AV$65, ROWS($CH$4:CH69)-ROWS($AJ$54:$AJ$65)-ROWS($AN$54:$AN$65)-ROWS($AR$54:$AR$65)),IFERROR(INDEX($AZ$54:$AZ$65, ROWS($CH$4:CH69)-ROWS($AJ$54:$AJ$65)-ROWS($AN$54:$AN$65)-ROWS($AR$54:$AR$65)-ROWS($AV$54:$AV$65)),IFERROR(INDEX($BD$54:$BD$65, ROWS($CH$4:CH69)-ROWS($AJ$54:$AJ$65)-ROWS($AN$54:$AN$65)-ROWS($AR$54:$AR$65)-ROWS($AV$54:$AV$65)-ROWS($AZ$54:$AZ$65)),IFERROR(INDEX($BH$54:$BH$65, ROWS($CH$4:CH69)-ROWS($AJ$54:$AJ$65)-ROWS($AN$54:$AN$65)-ROWS($AR$54:$AR$65)-ROWS($AV$54:$AV$65)-ROWS($AZ$54:$AZ$65)-ROWS($BD$54:$BD$65)), "")))))))</f>
        <v/>
      </c>
      <c r="CI71" s="316" t="str">
        <f t="shared" ref="CI71:CI90" ca="1" si="225">IFERROR(INDEX($CH$6:$CH$90,MATCH(ROW()-ROW($CI$5),$CG$6:$CG$90,0)),"")</f>
        <v/>
      </c>
      <c r="CJ71" s="316" t="str">
        <f ca="1">IF(OR(CK71="",CK71=0),"",MAX(CJ$5:CJ70)+1)</f>
        <v/>
      </c>
      <c r="CK71" s="316" t="str">
        <f ca="1">IFERROR(INDEX($AK$54:$AK$65, ROWS($CK$4:CK69)), IFERROR(INDEX($AO$54:$AO$65, ROWS($CK$4:CK69)-ROWS($AK$54:$AK$65)), IFERROR(INDEX($AS$54:$AS$65, ROWS($CK$4:CK69)-ROWS($AK$54:$AK$65)-ROWS($AO$54:$AO$65)),IFERROR(INDEX($AW$54:$AW$65, ROWS($CK$4:CK69)-ROWS($AK$54:$AK$65)-ROWS($AO$54:$AO$65)-ROWS($AS$54:$AS$65)),IFERROR(INDEX($BA$54:$BA$65, ROWS($CK$4:CK69)-ROWS($AK$54:$AK$65)-ROWS($AO$54:$AO$65)-ROWS($AS$54:$AS$65)-ROWS($AW$54:$AW$65)),IFERROR(INDEX($BE$54:$BE$65, ROWS($CK$4:CK69)-ROWS($AK$54:$AK$65)-ROWS($AO$54:$AO$65)-ROWS($AS$54:$AS$65)-ROWS($AW$54:$AW$65)-ROWS($BA$54:$BA$65)),IFERROR(INDEX($BI$54:$BI$65, ROWS($CK$4:CK69)-ROWS($AK$54:$AK$65)-ROWS($AO$54:$AO$65)-ROWS($AS$54:$AS$65)-ROWS($AW$54:$AW$65)-ROWS($BA$54:$BA$65)-ROWS($BE$54:$BE$65)), "")))))))</f>
        <v/>
      </c>
      <c r="CL71" s="316" t="str">
        <f t="shared" ref="CL71:CL90" ca="1" si="226">IFERROR(INDEX($CK$6:$CK$90,MATCH(ROW()-ROW($CL$5),$CJ$6:$CJ$90,0)),"")</f>
        <v/>
      </c>
      <c r="CM71" s="413" t="str">
        <f t="shared" ref="CM71:CM90" ca="1" si="227">IF(INDEX($AB$3:$AF$156,MATCH(CI71,$AD$3:$AD$156,0),5)="Income",INDEX($AB$3:$AF$156,MATCH(CI71,$AD$3:$AD$156,0),5),"")</f>
        <v/>
      </c>
      <c r="CN71" s="412" t="str">
        <f>IF(OR(CO71="",CO71=0),"",MAX(CN$5:CN70)+1)</f>
        <v/>
      </c>
      <c r="CO71" s="316">
        <f>IFERROR(INDEX($AJ$70:$AJ$81, ROWS($CO$4:CO69)), IFERROR(INDEX($AN$70:$AN$81, ROWS($CO$4:CO69)-ROWS($AJ$70:$AJ$81)), IFERROR(INDEX($AR$70:$AR$81, ROWS($CO$4:CO69)-ROWS($AJ$70:$AJ$81)-ROWS($AN$70:$AN$81)),IFERROR(INDEX($AV$70:$AV$81, ROWS($CO$4:CO69)-ROWS($AJ$70:$AJ$81)-ROWS($AN$70:$AN$81)-ROWS($AR$70:$AR$81)),IFERROR(INDEX($AZ$70:$AZ$81, ROWS($CO$4:CO69)-ROWS($AJ$70:$AJ$81)-ROWS($AN$70:$AN$81)-ROWS($AR$70:$AR$81)-ROWS($AV$70:$AV$81)),IFERROR(INDEX($BD$70:$BD$81, ROWS($CO$4:CO69)-ROWS($AJ$70:$AJ$81)-ROWS($AN$70:$AN$81)-ROWS($AR$70:$AR$81)-ROWS($AV$70:$AV$81)-ROWS($AZ$70:$AZ$81)),IFERROR(INDEX($BH$70:$BH$81, ROWS($CO$4:CO69)-ROWS($AJ$70:$AJ$81)-ROWS($AN$70:$AN$81)-ROWS($AR$70:$AR$81)-ROWS($AV$70:$AV$81)-ROWS($AZ$70:$AZ$81)-ROWS($BD$70:$BD$81)), "")))))))</f>
        <v>0</v>
      </c>
      <c r="CP71" s="316" t="str">
        <f t="shared" ref="CP71:CP90" ca="1" si="228">IFERROR(INDEX($CO$6:$CO$90,MATCH(ROW()-ROW($CP$5),$CN$6:$CN$90,0)),"")</f>
        <v/>
      </c>
      <c r="CQ71" s="316" t="str">
        <f>IF(OR(CR71="",CR71=0),"",MAX(CQ$5:CQ70)+1)</f>
        <v/>
      </c>
      <c r="CR71" s="316">
        <f>IFERROR(INDEX($AK$70:$AK$81, ROWS($CR$4:CR69)), IFERROR(INDEX($AO$70:$AO$81, ROWS($CR$4:CR69)-ROWS($AK$70:$AK$81)), IFERROR(INDEX($AS$70:$AS$81, ROWS($CR$4:CR69)-ROWS($AK$70:$AK$81)-ROWS($AO$70:$AO$81)),IFERROR(INDEX($AW$70:$AW$81, ROWS($CR$4:CR69)-ROWS($AK$70:$AK$81)-ROWS($AO$70:$AO$81)-ROWS($AS$70:$AS$81)),IFERROR(INDEX($BA$70:$BA$81, ROWS($CR$4:CR69)-ROWS($AK$70:$AK$81)-ROWS($AO$70:$AO$81)-ROWS($AS$70:$AS$81)-ROWS($AW$70:$AW$81)),IFERROR(INDEX($BE$70:$BE$81, ROWS($CR$4:CR69)-ROWS($AK$70:$AK$81)-ROWS($AO$70:$AO$81)-ROWS($AS$70:$AS$81)-ROWS($AW$70:$AW$81)-ROWS($BA$70:$BA$81)),IFERROR(INDEX($BI$70:$BI$81, ROWS($CR$4:CR69)-ROWS($AK$70:$AK$81)-ROWS($AO$70:$AO$81)-ROWS($AS$70:$AS$81)-ROWS($AW$70:$AW$81)-ROWS($BA$70:$BA$81)-ROWS($BE$70:$BE$81)), "")))))))</f>
        <v>0</v>
      </c>
      <c r="CS71" s="316" t="str">
        <f t="shared" ref="CS71:CS90" ca="1" si="229">IFERROR(INDEX($CR$6:$CR$90,MATCH(ROW()-ROW($CS$5),$CQ$6:$CQ$90,0)),"")</f>
        <v/>
      </c>
      <c r="CT71" s="413" t="str">
        <f t="shared" ref="CT71:CT90" ca="1" si="230">IF(INDEX($AB$3:$AF$156,MATCH(CP71,$AD$3:$AD$156,0),5)="Income",INDEX($AB$3:$AF$156,MATCH(CP71,$AD$3:$AD$156,0),5),"")</f>
        <v/>
      </c>
      <c r="CU71" s="412" t="str">
        <f>IF(OR(CV71="",CV71=0),"",MAX(CU$5:CU70)+1)</f>
        <v/>
      </c>
      <c r="CV71" s="316" t="str">
        <f>IFERROR(INDEX($AJ$86:$AJ$97, ROWS($CV$4:CV69)), IFERROR(INDEX($AN$86:$AN$97, ROWS($CV$4:CV69)-ROWS($AJ$86:$AJ$97)), ""))</f>
        <v/>
      </c>
      <c r="CW71" s="316" t="str">
        <f t="shared" ref="CW71:CW90" si="231">IFERROR(INDEX($CV$6:$CV$90,MATCH(ROW()-ROW($CW$5),$CU$6:$CU$90,0)),"")</f>
        <v/>
      </c>
      <c r="CX71" s="316" t="str">
        <f>IF(OR(CY71="",CY71=0),"",MAX(CX$5:CX70)+1)</f>
        <v/>
      </c>
      <c r="CY71" s="316" t="str">
        <f>IFERROR(INDEX($AK$86:$AK$97, ROWS($CY$4:CY69)), IFERROR(INDEX($AO$86:$AO$97, ROWS($CY$4:CY69)-ROWS($AK$86:$AK$97)), ""))</f>
        <v/>
      </c>
      <c r="CZ71" s="316" t="str">
        <f t="shared" ref="CZ71:CZ90" si="232">IFERROR(INDEX($CY$6:$CY$90,MATCH(ROW()-ROW($CZ$5),$CX$6:$CX$90,0)),"")</f>
        <v/>
      </c>
      <c r="DA71" s="413" t="str">
        <f t="shared" ref="DA71:DA90" si="233">IF(INDEX($AB$3:$AF$156,MATCH(CW71,$AD$3:$AD$156,0),5)="Income",INDEX($AB$3:$AF$156,MATCH(CW71,$AD$3:$AD$156,0),5),"")</f>
        <v/>
      </c>
      <c r="DC71" s="438">
        <f ca="1">IF(OR(DD71="",DD71=0),"",MAX(DC$65:DC70)+1)</f>
        <v>5</v>
      </c>
      <c r="DD71" s="434" t="str">
        <f t="shared" ca="1" si="196"/>
        <v>Boat Loan</v>
      </c>
      <c r="DE71" s="413">
        <f t="shared" ca="1" si="197"/>
        <v>300</v>
      </c>
      <c r="DF71" s="431" t="str">
        <f ca="1">IF(OR(DG71="",DG71=0),"",MAX(DF$65:DF70)+1)</f>
        <v/>
      </c>
      <c r="DG71" s="412" t="str">
        <f t="shared" ca="1" si="198"/>
        <v/>
      </c>
      <c r="DH71" s="413" t="str">
        <f t="shared" ca="1" si="199"/>
        <v/>
      </c>
      <c r="DI71" s="412" t="str">
        <f t="shared" ca="1" si="200"/>
        <v/>
      </c>
      <c r="DJ71" s="413" t="str">
        <f t="shared" ca="1" si="201"/>
        <v/>
      </c>
      <c r="DK71" s="412" t="str">
        <f t="shared" ca="1" si="202"/>
        <v/>
      </c>
      <c r="DL71" s="413" t="str">
        <f t="shared" ca="1" si="203"/>
        <v/>
      </c>
      <c r="DM71" s="292"/>
      <c r="DN71" s="427" t="str">
        <f ca="1">IF(DI81="","",CONCATENATE(DI81," - ",DJ81))</f>
        <v/>
      </c>
      <c r="DO71" s="428" t="str">
        <f ca="1">IF(DI82="","",CONCATENATE(DI82," - ",DJ82))</f>
        <v/>
      </c>
      <c r="DP71" s="428" t="str">
        <f ca="1">IF(DI83="","",CONCATENATE(DI83," - ",DJ83))</f>
        <v/>
      </c>
      <c r="DQ71" s="427" t="str">
        <f ca="1">IF(DK81="","",CONCATENATE(DK81," - ",DL81))</f>
        <v/>
      </c>
      <c r="DR71" s="428" t="str">
        <f ca="1">IF(DK82="","",CONCATENATE(DK82," - ",DL82))</f>
        <v/>
      </c>
      <c r="DS71" s="429" t="str">
        <f ca="1">IF(DK83="","",CONCATENATE(DK83," - ",DL83))</f>
        <v/>
      </c>
    </row>
    <row r="72" spans="16:123" ht="15" customHeight="1" thickBot="1" x14ac:dyDescent="0.35">
      <c r="AB72" s="395">
        <f ca="1">IFERROR(MATCH($AB$59,OFFSET(Year!$AT$11:$AT$62,AB71,,1000),0)+AB71,"")</f>
        <v>58</v>
      </c>
      <c r="AC72" s="404" t="str">
        <f ca="1">IFERROR(INDEX(Year!$AW$11:$AW$62,AB72),"")</f>
        <v/>
      </c>
      <c r="AD72" s="405" t="str">
        <f ca="1">IFERROR(INDEX(Year!$AU$11:$AU$62,AB72),"")</f>
        <v/>
      </c>
      <c r="AE72" s="406" t="str">
        <f ca="1">IFERROR(INDEX(Year!$AV$11:$AV$62,AB72),"")</f>
        <v/>
      </c>
      <c r="AF72" s="407" t="str">
        <f ca="1">IFERROR(INDEX(Year!$AT$11:$AT$62,AB72),"")</f>
        <v/>
      </c>
      <c r="AI72" s="304" t="str">
        <f t="shared" ca="1" si="213"/>
        <v/>
      </c>
      <c r="AJ72" s="305" t="str">
        <f t="shared" ca="1" si="204"/>
        <v/>
      </c>
      <c r="AK72" s="306" t="str">
        <f t="shared" ca="1" si="205"/>
        <v/>
      </c>
      <c r="AL72" s="307" t="str">
        <f t="shared" ca="1" si="206"/>
        <v/>
      </c>
      <c r="AM72" s="304">
        <f t="shared" ca="1" si="214"/>
        <v>132</v>
      </c>
      <c r="AN72" s="305" t="str">
        <f t="shared" ca="1" si="207"/>
        <v>Car 2 Gas</v>
      </c>
      <c r="AO72" s="306">
        <f t="shared" ca="1" si="208"/>
        <v>80</v>
      </c>
      <c r="AP72" s="307" t="str">
        <f t="shared" ca="1" si="209"/>
        <v>Liquid Bills</v>
      </c>
      <c r="AQ72" s="304" t="str">
        <f t="shared" ca="1" si="215"/>
        <v/>
      </c>
      <c r="AR72" s="305" t="str">
        <f t="shared" ca="1" si="210"/>
        <v/>
      </c>
      <c r="AS72" s="306" t="str">
        <f t="shared" ca="1" si="211"/>
        <v/>
      </c>
      <c r="AT72" s="307" t="str">
        <f t="shared" ca="1" si="212"/>
        <v/>
      </c>
      <c r="AU72" s="304"/>
      <c r="AV72" s="305"/>
      <c r="AW72" s="306"/>
      <c r="AX72" s="307"/>
      <c r="AY72" s="304"/>
      <c r="AZ72" s="305"/>
      <c r="BA72" s="306"/>
      <c r="BB72" s="307"/>
      <c r="BC72" s="304"/>
      <c r="BD72" s="305"/>
      <c r="BE72" s="306"/>
      <c r="BF72" s="307"/>
      <c r="BG72" s="304"/>
      <c r="BH72" s="305"/>
      <c r="BI72" s="306"/>
      <c r="BJ72" s="307"/>
      <c r="BL72" s="412" t="str">
        <f ca="1">IF(OR(BM72="",BM72=0),"",MAX(BL$5:BL71)+1)</f>
        <v/>
      </c>
      <c r="BM72" s="316" t="str">
        <f ca="1">IFERROR(INDEX($AJ$6:$AJ$17, ROWS(BM$4:$BM70)), IFERROR(INDEX($AN$6:$AN$17, ROWS(BM$4:$BM70)-ROWS($AJ$6:$AJ$17)), IFERROR(INDEX($AR$6:$AR$17, ROWS(BM$4:$BM70)-ROWS($AJ$6:$AJ$17)-ROWS($AN$6:$AN$17)),IFERROR(INDEX($AV$6:$AV$17, ROWS(BM$4:$BM70)-ROWS($AJ$6:$AJ$17)-ROWS($AN$6:$AN$17)-ROWS($AR$6:$AR$17)),IFERROR(INDEX($AZ$6:$AZ$17, ROWS(BM$4:$BM70)-ROWS($AJ$6:$AJ$17)-ROWS($AN$6:$AN$17)-ROWS($AR$6:$AR$17)-ROWS($AV$6:$AV$17)),IFERROR(INDEX($BD$6:$BD$17, ROWS(BM$4:$BM70)-ROWS($AJ$6:$AJ$17)-ROWS($AN$6:$AN$17)-ROWS($AR$6:$AR$17)-ROWS($AV$6:$AV$17)-ROWS($AZ$6:$AZ$17)),IFERROR(INDEX($BH$6:$BH$17, ROWS(BM$4:$BM70)-ROWS($AJ$6:$AJ$17)-ROWS($AN$6:$AN$17)-ROWS($AR$6:$AR$17)-ROWS($AV$6:$AV$17)-ROWS($AZ$6:$AZ$17)-ROWS($BD$6:$BD$17)), "")))))))</f>
        <v/>
      </c>
      <c r="BN72" s="316" t="str">
        <f t="shared" ca="1" si="216"/>
        <v/>
      </c>
      <c r="BO72" s="316" t="str">
        <f ca="1">IF(OR(BP72="",BP72=0),"",MAX(BO$5:BO71)+1)</f>
        <v/>
      </c>
      <c r="BP72" s="316" t="str">
        <f ca="1">IFERROR(INDEX($AK$6:$AK$17, ROWS($BP$4:BP70)), IFERROR(INDEX($AO$6:$AO$17, ROWS($BP$4:BP70)-ROWS($AK$6:$AK$17)), IFERROR(INDEX($AS$6:$AS$17, ROWS($BP$4:BP70)-ROWS($AK$6:$AK$17)-ROWS($AO$6:$AO$17)),IFERROR(INDEX($AW$6:$AW$17, ROWS($BP$4:BP70)-ROWS($AK$6:$AK$17)-ROWS($AO$6:$AO$17)-ROWS($AS$6:$AS$17)),IFERROR(INDEX($BA$6:$BA$17, ROWS($BP$4:BP70)-ROWS($AK$6:$AK$17)-ROWS($AO$6:$AO$17)-ROWS($AS$6:$AS$17)-ROWS($AW$6:$AW$17)),IFERROR(INDEX($BE$6:$BE$17, ROWS($BP$4:BP70)-ROWS($AK$6:$AK$17)-ROWS($AO$6:$AO$17)-ROWS($AS$6:$AS$17)-ROWS($AW$6:$AW$17)-ROWS($BA$6:$BA$17)),IFERROR(INDEX($BI$6:$BI$17, ROWS($BP$4:BP70)-ROWS($AK$6:$AK$17)-ROWS($AO$6:$AO$17)-ROWS($AS$6:$AS$17)-ROWS($AW$6:$AW$17)-ROWS($BA$6:$BA$17)-ROWS($BE$6:$BE$17)), "")))))))</f>
        <v/>
      </c>
      <c r="BQ72" s="316" t="str">
        <f t="shared" ca="1" si="217"/>
        <v/>
      </c>
      <c r="BR72" s="413" t="str">
        <f t="shared" ca="1" si="218"/>
        <v/>
      </c>
      <c r="BS72" s="412" t="str">
        <f ca="1">IF(OR(BT72="",BT72=0),"",MAX(BS$5:BS71)+1)</f>
        <v/>
      </c>
      <c r="BT72" s="316" t="str">
        <f ca="1">IFERROR(INDEX($AJ$22:$AJ$33, ROWS($BT$4:BT70)), IFERROR(INDEX($AN$22:$AN$33, ROWS($BT$4:BT70)-ROWS($AJ$22:$AJ$33)), IFERROR(INDEX($AR$22:$AR$33, ROWS($BT$4:BT70)-ROWS($AJ$22:$AJ$33)-ROWS($AN$22:$AN$33)),IFERROR(INDEX($AV$22:$AV$33, ROWS($BT$4:BT70)-ROWS($AJ$22:$AJ$33)-ROWS($AN$22:$AN$33)-ROWS($AR$22:$AR$33)),IFERROR(INDEX($AZ$22:$AZ$33, ROWS($BT$4:BT70)-ROWS($AJ$22:$AJ$33)-ROWS($AN$22:$AN$33)-ROWS($AR$22:$AR$33)-ROWS($AV$22:$AV$33)),IFERROR(INDEX($BD$22:$BD$33, ROWS($BT$4:BT70)-ROWS($AJ$22:$AJ$33)-ROWS($AN$22:$AN$33)-ROWS($AR$22:$AR$33)-ROWS($AV$22:$AV$33)-ROWS($AZ$22:$AZ$33)),IFERROR(INDEX($BH$22:$BH$33, ROWS($BT$4:BT70)-ROWS($AJ$22:$AJ$33)-ROWS($AN$22:$AN$33)-ROWS($AR$22:$AR$33)-ROWS($AV$22:$AV$33)-ROWS($AZ$22:$AZ$33)-ROWS($BD$22:$BD$33)), "")))))))</f>
        <v/>
      </c>
      <c r="BU72" s="316" t="str">
        <f t="shared" ca="1" si="219"/>
        <v/>
      </c>
      <c r="BV72" s="316" t="str">
        <f ca="1">IF(OR(BW72="",BW72=0),"",MAX(BV$5:BV71)+1)</f>
        <v/>
      </c>
      <c r="BW72" s="316" t="str">
        <f ca="1">IFERROR(INDEX($AK$22:$AK$33, ROWS($BW$4:BW70)), IFERROR(INDEX($AO$22:$AO$33, ROWS($BW$4:BW70)-ROWS($AK$22:$AK$33)), IFERROR(INDEX($AS$22:$AS$33, ROWS($BW$4:BW70)-ROWS($AK$22:$AK$33)-ROWS($AO$22:$AO$33)),IFERROR(INDEX($AW$22:$AW$33, ROWS($BW$4:BW70)-ROWS($AK$22:$AK$33)-ROWS($AO$22:$AO$33)-ROWS($AS$22:$AS$33)),IFERROR(INDEX($BA$22:$BA$33, ROWS($BW$4:BW70)-ROWS($AK$22:$AK$33)-ROWS($AO$22:$AO$33)-ROWS($AS$22:$AS$33)-ROWS($AW$22:$AW$33)),IFERROR(INDEX($BE$22:$BE$33, ROWS($BW$4:BW70)-ROWS($AK$22:$AK$33)-ROWS($AO$22:$AO$33)-ROWS($AS$22:$AS$33)-ROWS($AW$22:$AW$33)-ROWS($BA$22:$BA$33)),IFERROR(INDEX($BI$22:$BI$33, ROWS($BW$4:BW70)-ROWS($AK$22:$AK$33)-ROWS($AO$22:$AO$33)-ROWS($AS$22:$AS$33)-ROWS($AW$22:$AW$33)-ROWS($BA$22:$BA$33)-ROWS($BE$22:$BE$33)), "")))))))</f>
        <v/>
      </c>
      <c r="BX72" s="316" t="str">
        <f t="shared" ca="1" si="220"/>
        <v/>
      </c>
      <c r="BY72" s="413" t="str">
        <f t="shared" ca="1" si="221"/>
        <v/>
      </c>
      <c r="BZ72" s="412" t="str">
        <f ca="1">IF(OR(CA72="",CA72=0),"",MAX(BZ$5:BZ71)+1)</f>
        <v/>
      </c>
      <c r="CA72" s="316" t="str">
        <f ca="1">IFERROR(INDEX($AJ$38:$AJ$49, ROWS($CA$4:CA70)), IFERROR(INDEX($AN$38:$AN$49, ROWS($CA$4:CA70)-ROWS($AJ$38:$AJ$49)), IFERROR(INDEX($AR$38:$AR$49, ROWS($CA$4:CA70)-ROWS($AJ$38:$AJ$49)-ROWS($AN$38:$AN$49)),IFERROR(INDEX($AV$38:$AV$49, ROWS($CA$4:CA70)-ROWS($AJ$38:$AJ$49)-ROWS($AN$38:$AN$49)-ROWS($AR$38:$AR$49)),IFERROR(INDEX($AZ$38:$AZ$49, ROWS($CA$4:CA70)-ROWS($AJ$38:$AJ$49)-ROWS($AN$38:$AN$49)-ROWS($AR$38:$AR$49)-ROWS($AV$38:$AV$49)),IFERROR(INDEX($BD$38:$BD$49, ROWS($CA$4:CA70)-ROWS($AJ$38:$AJ$49)-ROWS($AN$38:$AN$49)-ROWS($AR$38:$AR$49)-ROWS($AV$38:$AV$49)-ROWS($AZ$38:$AZ$49)),IFERROR(INDEX($BH$38:$BH$49, ROWS($CA$4:CA70)-ROWS($AJ$38:$AJ$49)-ROWS($AN$38:$AN$49)-ROWS($AR$38:$AR$49)-ROWS($AV$38:$AV$49)-ROWS($AZ$38:$AZ$49)-ROWS($BD$38:$BD$49)), "")))))))</f>
        <v/>
      </c>
      <c r="CB72" s="316" t="str">
        <f t="shared" ca="1" si="222"/>
        <v/>
      </c>
      <c r="CC72" s="316" t="str">
        <f ca="1">IF(OR(CD72="",CD72=0),"",MAX(CC$5:CC71)+1)</f>
        <v/>
      </c>
      <c r="CD72" s="316" t="str">
        <f ca="1">IFERROR(INDEX($AK$38:$AK$49, ROWS($CD$4:CD70)), IFERROR(INDEX($AO$38:$AO$49, ROWS($CD$4:CD70)-ROWS($AK$38:$AK$49)), IFERROR(INDEX($AS$38:$AS$49, ROWS($CD$4:CD70)-ROWS($AK$38:$AK$49)-ROWS($AO$38:$AO$49)),IFERROR(INDEX($AW$38:$AW$49, ROWS($CD$4:CD70)-ROWS($AK$38:$AK$49)-ROWS($AO$38:$AO$49)-ROWS($AS$38:$AS$49)),IFERROR(INDEX($BA$38:$BA$49, ROWS($CD$4:CD70)-ROWS($AK$38:$AK$49)-ROWS($AO$38:$AO$49)-ROWS($AS$38:$AS$49)-ROWS($AW$38:$AW$49)),IFERROR(INDEX($BE$38:$BE$49, ROWS($CD$4:CD70)-ROWS($AK$38:$AK$49)-ROWS($AO$38:$AO$49)-ROWS($AS$38:$AS$49)-ROWS($AW$38:$AW$49)-ROWS($BA$38:$BA$49)),IFERROR(INDEX($BI$38:$BI$49, ROWS($CD$4:CD70)-ROWS($AK$38:$AK$49)-ROWS($AO$38:$AO$49)-ROWS($AS$38:$AS$49)-ROWS($AW$38:$AW$49)-ROWS($BA$38:$BA$49)-ROWS($BE$38:$BE$49)), "")))))))</f>
        <v/>
      </c>
      <c r="CE72" s="316" t="str">
        <f t="shared" ca="1" si="223"/>
        <v/>
      </c>
      <c r="CF72" s="413" t="str">
        <f t="shared" ca="1" si="224"/>
        <v/>
      </c>
      <c r="CG72" s="412" t="str">
        <f ca="1">IF(OR(CH72="",CH72=0),"",MAX(CG$5:CG71)+1)</f>
        <v/>
      </c>
      <c r="CH72" s="316" t="str">
        <f ca="1">IFERROR(INDEX($AJ$54:$AJ$65, ROWS($CH$4:CH70)), IFERROR(INDEX($AN$54:$AN$65, ROWS($CH$4:CH70)-ROWS($AJ$54:$AJ$65)), IFERROR(INDEX($AR$54:$AR$65, ROWS($CH$4:CH70)-ROWS($AJ$54:$AJ$65)-ROWS($AN$54:$AN$65)),IFERROR(INDEX($AV$54:$AV$65, ROWS($CH$4:CH70)-ROWS($AJ$54:$AJ$65)-ROWS($AN$54:$AN$65)-ROWS($AR$54:$AR$65)),IFERROR(INDEX($AZ$54:$AZ$65, ROWS($CH$4:CH70)-ROWS($AJ$54:$AJ$65)-ROWS($AN$54:$AN$65)-ROWS($AR$54:$AR$65)-ROWS($AV$54:$AV$65)),IFERROR(INDEX($BD$54:$BD$65, ROWS($CH$4:CH70)-ROWS($AJ$54:$AJ$65)-ROWS($AN$54:$AN$65)-ROWS($AR$54:$AR$65)-ROWS($AV$54:$AV$65)-ROWS($AZ$54:$AZ$65)),IFERROR(INDEX($BH$54:$BH$65, ROWS($CH$4:CH70)-ROWS($AJ$54:$AJ$65)-ROWS($AN$54:$AN$65)-ROWS($AR$54:$AR$65)-ROWS($AV$54:$AV$65)-ROWS($AZ$54:$AZ$65)-ROWS($BD$54:$BD$65)), "")))))))</f>
        <v/>
      </c>
      <c r="CI72" s="316" t="str">
        <f t="shared" ca="1" si="225"/>
        <v/>
      </c>
      <c r="CJ72" s="316" t="str">
        <f ca="1">IF(OR(CK72="",CK72=0),"",MAX(CJ$5:CJ71)+1)</f>
        <v/>
      </c>
      <c r="CK72" s="316" t="str">
        <f ca="1">IFERROR(INDEX($AK$54:$AK$65, ROWS($CK$4:CK70)), IFERROR(INDEX($AO$54:$AO$65, ROWS($CK$4:CK70)-ROWS($AK$54:$AK$65)), IFERROR(INDEX($AS$54:$AS$65, ROWS($CK$4:CK70)-ROWS($AK$54:$AK$65)-ROWS($AO$54:$AO$65)),IFERROR(INDEX($AW$54:$AW$65, ROWS($CK$4:CK70)-ROWS($AK$54:$AK$65)-ROWS($AO$54:$AO$65)-ROWS($AS$54:$AS$65)),IFERROR(INDEX($BA$54:$BA$65, ROWS($CK$4:CK70)-ROWS($AK$54:$AK$65)-ROWS($AO$54:$AO$65)-ROWS($AS$54:$AS$65)-ROWS($AW$54:$AW$65)),IFERROR(INDEX($BE$54:$BE$65, ROWS($CK$4:CK70)-ROWS($AK$54:$AK$65)-ROWS($AO$54:$AO$65)-ROWS($AS$54:$AS$65)-ROWS($AW$54:$AW$65)-ROWS($BA$54:$BA$65)),IFERROR(INDEX($BI$54:$BI$65, ROWS($CK$4:CK70)-ROWS($AK$54:$AK$65)-ROWS($AO$54:$AO$65)-ROWS($AS$54:$AS$65)-ROWS($AW$54:$AW$65)-ROWS($BA$54:$BA$65)-ROWS($BE$54:$BE$65)), "")))))))</f>
        <v/>
      </c>
      <c r="CL72" s="316" t="str">
        <f t="shared" ca="1" si="226"/>
        <v/>
      </c>
      <c r="CM72" s="413" t="str">
        <f t="shared" ca="1" si="227"/>
        <v/>
      </c>
      <c r="CN72" s="412" t="str">
        <f>IF(OR(CO72="",CO72=0),"",MAX(CN$5:CN71)+1)</f>
        <v/>
      </c>
      <c r="CO72" s="316">
        <f>IFERROR(INDEX($AJ$70:$AJ$81, ROWS($CO$4:CO70)), IFERROR(INDEX($AN$70:$AN$81, ROWS($CO$4:CO70)-ROWS($AJ$70:$AJ$81)), IFERROR(INDEX($AR$70:$AR$81, ROWS($CO$4:CO70)-ROWS($AJ$70:$AJ$81)-ROWS($AN$70:$AN$81)),IFERROR(INDEX($AV$70:$AV$81, ROWS($CO$4:CO70)-ROWS($AJ$70:$AJ$81)-ROWS($AN$70:$AN$81)-ROWS($AR$70:$AR$81)),IFERROR(INDEX($AZ$70:$AZ$81, ROWS($CO$4:CO70)-ROWS($AJ$70:$AJ$81)-ROWS($AN$70:$AN$81)-ROWS($AR$70:$AR$81)-ROWS($AV$70:$AV$81)),IFERROR(INDEX($BD$70:$BD$81, ROWS($CO$4:CO70)-ROWS($AJ$70:$AJ$81)-ROWS($AN$70:$AN$81)-ROWS($AR$70:$AR$81)-ROWS($AV$70:$AV$81)-ROWS($AZ$70:$AZ$81)),IFERROR(INDEX($BH$70:$BH$81, ROWS($CO$4:CO70)-ROWS($AJ$70:$AJ$81)-ROWS($AN$70:$AN$81)-ROWS($AR$70:$AR$81)-ROWS($AV$70:$AV$81)-ROWS($AZ$70:$AZ$81)-ROWS($BD$70:$BD$81)), "")))))))</f>
        <v>0</v>
      </c>
      <c r="CP72" s="316" t="str">
        <f t="shared" ca="1" si="228"/>
        <v/>
      </c>
      <c r="CQ72" s="316" t="str">
        <f>IF(OR(CR72="",CR72=0),"",MAX(CQ$5:CQ71)+1)</f>
        <v/>
      </c>
      <c r="CR72" s="316">
        <f>IFERROR(INDEX($AK$70:$AK$81, ROWS($CR$4:CR70)), IFERROR(INDEX($AO$70:$AO$81, ROWS($CR$4:CR70)-ROWS($AK$70:$AK$81)), IFERROR(INDEX($AS$70:$AS$81, ROWS($CR$4:CR70)-ROWS($AK$70:$AK$81)-ROWS($AO$70:$AO$81)),IFERROR(INDEX($AW$70:$AW$81, ROWS($CR$4:CR70)-ROWS($AK$70:$AK$81)-ROWS($AO$70:$AO$81)-ROWS($AS$70:$AS$81)),IFERROR(INDEX($BA$70:$BA$81, ROWS($CR$4:CR70)-ROWS($AK$70:$AK$81)-ROWS($AO$70:$AO$81)-ROWS($AS$70:$AS$81)-ROWS($AW$70:$AW$81)),IFERROR(INDEX($BE$70:$BE$81, ROWS($CR$4:CR70)-ROWS($AK$70:$AK$81)-ROWS($AO$70:$AO$81)-ROWS($AS$70:$AS$81)-ROWS($AW$70:$AW$81)-ROWS($BA$70:$BA$81)),IFERROR(INDEX($BI$70:$BI$81, ROWS($CR$4:CR70)-ROWS($AK$70:$AK$81)-ROWS($AO$70:$AO$81)-ROWS($AS$70:$AS$81)-ROWS($AW$70:$AW$81)-ROWS($BA$70:$BA$81)-ROWS($BE$70:$BE$81)), "")))))))</f>
        <v>0</v>
      </c>
      <c r="CS72" s="316" t="str">
        <f t="shared" ca="1" si="229"/>
        <v/>
      </c>
      <c r="CT72" s="413" t="str">
        <f t="shared" ca="1" si="230"/>
        <v/>
      </c>
      <c r="CU72" s="412" t="str">
        <f>IF(OR(CV72="",CV72=0),"",MAX(CU$5:CU71)+1)</f>
        <v/>
      </c>
      <c r="CV72" s="316" t="str">
        <f>IFERROR(INDEX($AJ$86:$AJ$97, ROWS($CV$4:CV70)), IFERROR(INDEX($AN$86:$AN$97, ROWS($CV$4:CV70)-ROWS($AJ$86:$AJ$97)), ""))</f>
        <v/>
      </c>
      <c r="CW72" s="316" t="str">
        <f t="shared" si="231"/>
        <v/>
      </c>
      <c r="CX72" s="316" t="str">
        <f>IF(OR(CY72="",CY72=0),"",MAX(CX$5:CX71)+1)</f>
        <v/>
      </c>
      <c r="CY72" s="316" t="str">
        <f>IFERROR(INDEX($AK$86:$AK$97, ROWS($CY$4:CY70)), IFERROR(INDEX($AO$86:$AO$97, ROWS($CY$4:CY70)-ROWS($AK$86:$AK$97)), ""))</f>
        <v/>
      </c>
      <c r="CZ72" s="316" t="str">
        <f t="shared" si="232"/>
        <v/>
      </c>
      <c r="DA72" s="413" t="str">
        <f t="shared" si="233"/>
        <v/>
      </c>
      <c r="DC72" s="438" t="str">
        <f ca="1">IF(OR(DD72="",DD72=0),"",MAX(DC$65:DC71)+1)</f>
        <v/>
      </c>
      <c r="DD72" s="434" t="str">
        <f t="shared" ca="1" si="196"/>
        <v/>
      </c>
      <c r="DE72" s="413" t="str">
        <f t="shared" ca="1" si="197"/>
        <v/>
      </c>
      <c r="DF72" s="431" t="str">
        <f ca="1">IF(OR(DG72="",DG72=0),"",MAX(DF$65:DF71)+1)</f>
        <v/>
      </c>
      <c r="DG72" s="412" t="str">
        <f t="shared" ca="1" si="198"/>
        <v/>
      </c>
      <c r="DH72" s="413" t="str">
        <f t="shared" ca="1" si="199"/>
        <v/>
      </c>
      <c r="DI72" s="412" t="str">
        <f t="shared" ca="1" si="200"/>
        <v/>
      </c>
      <c r="DJ72" s="413" t="str">
        <f t="shared" ca="1" si="201"/>
        <v/>
      </c>
      <c r="DK72" s="412" t="str">
        <f t="shared" ca="1" si="202"/>
        <v/>
      </c>
      <c r="DL72" s="413" t="str">
        <f t="shared" ca="1" si="203"/>
        <v/>
      </c>
      <c r="DM72" s="292"/>
      <c r="DN72" s="1192" t="s">
        <v>505</v>
      </c>
      <c r="DO72" s="1193"/>
      <c r="DP72" s="443">
        <f ca="1">IF(DJ66="","",SUM(DJ66:DJ83))</f>
        <v>705</v>
      </c>
      <c r="DQ72" s="1192" t="s">
        <v>506</v>
      </c>
      <c r="DR72" s="1193"/>
      <c r="DS72" s="444">
        <f ca="1">IF(DL66="","",SUM(DL66:DL83))</f>
        <v>400</v>
      </c>
    </row>
    <row r="73" spans="16:123" ht="15" customHeight="1" x14ac:dyDescent="0.3">
      <c r="AB73" s="395">
        <f ca="1">IFERROR(MATCH($AB$59,OFFSET(Year!$AT$11:$AT$62,AB72,,1000),0)+AB72,"")</f>
        <v>59</v>
      </c>
      <c r="AC73" s="404" t="str">
        <f ca="1">IFERROR(INDEX(Year!$AW$11:$AW$62,AB73),"")</f>
        <v/>
      </c>
      <c r="AD73" s="405" t="str">
        <f ca="1">IFERROR(INDEX(Year!$AU$11:$AU$62,AB73),"")</f>
        <v/>
      </c>
      <c r="AE73" s="406" t="str">
        <f ca="1">IFERROR(INDEX(Year!$AV$11:$AV$62,AB73),"")</f>
        <v/>
      </c>
      <c r="AF73" s="407" t="str">
        <f ca="1">IFERROR(INDEX(Year!$AT$11:$AT$62,AB73),"")</f>
        <v/>
      </c>
      <c r="AI73" s="304" t="str">
        <f t="shared" ca="1" si="213"/>
        <v/>
      </c>
      <c r="AJ73" s="305" t="str">
        <f t="shared" ca="1" si="204"/>
        <v/>
      </c>
      <c r="AK73" s="306" t="str">
        <f t="shared" ca="1" si="205"/>
        <v/>
      </c>
      <c r="AL73" s="307" t="str">
        <f t="shared" ca="1" si="206"/>
        <v/>
      </c>
      <c r="AM73" s="304" t="str">
        <f t="shared" ca="1" si="214"/>
        <v/>
      </c>
      <c r="AN73" s="305" t="str">
        <f t="shared" ca="1" si="207"/>
        <v/>
      </c>
      <c r="AO73" s="306" t="str">
        <f t="shared" ca="1" si="208"/>
        <v/>
      </c>
      <c r="AP73" s="307" t="str">
        <f t="shared" ca="1" si="209"/>
        <v/>
      </c>
      <c r="AQ73" s="304" t="str">
        <f t="shared" ca="1" si="215"/>
        <v/>
      </c>
      <c r="AR73" s="305" t="str">
        <f t="shared" ca="1" si="210"/>
        <v/>
      </c>
      <c r="AS73" s="306" t="str">
        <f t="shared" ca="1" si="211"/>
        <v/>
      </c>
      <c r="AT73" s="307" t="str">
        <f t="shared" ca="1" si="212"/>
        <v/>
      </c>
      <c r="AU73" s="304"/>
      <c r="AV73" s="305"/>
      <c r="AW73" s="306"/>
      <c r="AX73" s="307"/>
      <c r="AY73" s="304"/>
      <c r="AZ73" s="305"/>
      <c r="BA73" s="306"/>
      <c r="BB73" s="307"/>
      <c r="BC73" s="304"/>
      <c r="BD73" s="305"/>
      <c r="BE73" s="306"/>
      <c r="BF73" s="307"/>
      <c r="BG73" s="304"/>
      <c r="BH73" s="305"/>
      <c r="BI73" s="306"/>
      <c r="BJ73" s="307"/>
      <c r="BL73" s="412" t="str">
        <f ca="1">IF(OR(BM73="",BM73=0),"",MAX(BL$5:BL72)+1)</f>
        <v/>
      </c>
      <c r="BM73" s="316" t="str">
        <f ca="1">IFERROR(INDEX($AJ$6:$AJ$17, ROWS(BM$4:$BM71)), IFERROR(INDEX($AN$6:$AN$17, ROWS(BM$4:$BM71)-ROWS($AJ$6:$AJ$17)), IFERROR(INDEX($AR$6:$AR$17, ROWS(BM$4:$BM71)-ROWS($AJ$6:$AJ$17)-ROWS($AN$6:$AN$17)),IFERROR(INDEX($AV$6:$AV$17, ROWS(BM$4:$BM71)-ROWS($AJ$6:$AJ$17)-ROWS($AN$6:$AN$17)-ROWS($AR$6:$AR$17)),IFERROR(INDEX($AZ$6:$AZ$17, ROWS(BM$4:$BM71)-ROWS($AJ$6:$AJ$17)-ROWS($AN$6:$AN$17)-ROWS($AR$6:$AR$17)-ROWS($AV$6:$AV$17)),IFERROR(INDEX($BD$6:$BD$17, ROWS(BM$4:$BM71)-ROWS($AJ$6:$AJ$17)-ROWS($AN$6:$AN$17)-ROWS($AR$6:$AR$17)-ROWS($AV$6:$AV$17)-ROWS($AZ$6:$AZ$17)),IFERROR(INDEX($BH$6:$BH$17, ROWS(BM$4:$BM71)-ROWS($AJ$6:$AJ$17)-ROWS($AN$6:$AN$17)-ROWS($AR$6:$AR$17)-ROWS($AV$6:$AV$17)-ROWS($AZ$6:$AZ$17)-ROWS($BD$6:$BD$17)), "")))))))</f>
        <v/>
      </c>
      <c r="BN73" s="316" t="str">
        <f t="shared" ca="1" si="216"/>
        <v/>
      </c>
      <c r="BO73" s="316" t="str">
        <f ca="1">IF(OR(BP73="",BP73=0),"",MAX(BO$5:BO72)+1)</f>
        <v/>
      </c>
      <c r="BP73" s="316" t="str">
        <f ca="1">IFERROR(INDEX($AK$6:$AK$17, ROWS($BP$4:BP71)), IFERROR(INDEX($AO$6:$AO$17, ROWS($BP$4:BP71)-ROWS($AK$6:$AK$17)), IFERROR(INDEX($AS$6:$AS$17, ROWS($BP$4:BP71)-ROWS($AK$6:$AK$17)-ROWS($AO$6:$AO$17)),IFERROR(INDEX($AW$6:$AW$17, ROWS($BP$4:BP71)-ROWS($AK$6:$AK$17)-ROWS($AO$6:$AO$17)-ROWS($AS$6:$AS$17)),IFERROR(INDEX($BA$6:$BA$17, ROWS($BP$4:BP71)-ROWS($AK$6:$AK$17)-ROWS($AO$6:$AO$17)-ROWS($AS$6:$AS$17)-ROWS($AW$6:$AW$17)),IFERROR(INDEX($BE$6:$BE$17, ROWS($BP$4:BP71)-ROWS($AK$6:$AK$17)-ROWS($AO$6:$AO$17)-ROWS($AS$6:$AS$17)-ROWS($AW$6:$AW$17)-ROWS($BA$6:$BA$17)),IFERROR(INDEX($BI$6:$BI$17, ROWS($BP$4:BP71)-ROWS($AK$6:$AK$17)-ROWS($AO$6:$AO$17)-ROWS($AS$6:$AS$17)-ROWS($AW$6:$AW$17)-ROWS($BA$6:$BA$17)-ROWS($BE$6:$BE$17)), "")))))))</f>
        <v/>
      </c>
      <c r="BQ73" s="316" t="str">
        <f t="shared" ca="1" si="217"/>
        <v/>
      </c>
      <c r="BR73" s="413" t="str">
        <f t="shared" ca="1" si="218"/>
        <v/>
      </c>
      <c r="BS73" s="412" t="str">
        <f ca="1">IF(OR(BT73="",BT73=0),"",MAX(BS$5:BS72)+1)</f>
        <v/>
      </c>
      <c r="BT73" s="316" t="str">
        <f ca="1">IFERROR(INDEX($AJ$22:$AJ$33, ROWS($BT$4:BT71)), IFERROR(INDEX($AN$22:$AN$33, ROWS($BT$4:BT71)-ROWS($AJ$22:$AJ$33)), IFERROR(INDEX($AR$22:$AR$33, ROWS($BT$4:BT71)-ROWS($AJ$22:$AJ$33)-ROWS($AN$22:$AN$33)),IFERROR(INDEX($AV$22:$AV$33, ROWS($BT$4:BT71)-ROWS($AJ$22:$AJ$33)-ROWS($AN$22:$AN$33)-ROWS($AR$22:$AR$33)),IFERROR(INDEX($AZ$22:$AZ$33, ROWS($BT$4:BT71)-ROWS($AJ$22:$AJ$33)-ROWS($AN$22:$AN$33)-ROWS($AR$22:$AR$33)-ROWS($AV$22:$AV$33)),IFERROR(INDEX($BD$22:$BD$33, ROWS($BT$4:BT71)-ROWS($AJ$22:$AJ$33)-ROWS($AN$22:$AN$33)-ROWS($AR$22:$AR$33)-ROWS($AV$22:$AV$33)-ROWS($AZ$22:$AZ$33)),IFERROR(INDEX($BH$22:$BH$33, ROWS($BT$4:BT71)-ROWS($AJ$22:$AJ$33)-ROWS($AN$22:$AN$33)-ROWS($AR$22:$AR$33)-ROWS($AV$22:$AV$33)-ROWS($AZ$22:$AZ$33)-ROWS($BD$22:$BD$33)), "")))))))</f>
        <v/>
      </c>
      <c r="BU73" s="316" t="str">
        <f t="shared" ca="1" si="219"/>
        <v/>
      </c>
      <c r="BV73" s="316" t="str">
        <f ca="1">IF(OR(BW73="",BW73=0),"",MAX(BV$5:BV72)+1)</f>
        <v/>
      </c>
      <c r="BW73" s="316" t="str">
        <f ca="1">IFERROR(INDEX($AK$22:$AK$33, ROWS($BW$4:BW71)), IFERROR(INDEX($AO$22:$AO$33, ROWS($BW$4:BW71)-ROWS($AK$22:$AK$33)), IFERROR(INDEX($AS$22:$AS$33, ROWS($BW$4:BW71)-ROWS($AK$22:$AK$33)-ROWS($AO$22:$AO$33)),IFERROR(INDEX($AW$22:$AW$33, ROWS($BW$4:BW71)-ROWS($AK$22:$AK$33)-ROWS($AO$22:$AO$33)-ROWS($AS$22:$AS$33)),IFERROR(INDEX($BA$22:$BA$33, ROWS($BW$4:BW71)-ROWS($AK$22:$AK$33)-ROWS($AO$22:$AO$33)-ROWS($AS$22:$AS$33)-ROWS($AW$22:$AW$33)),IFERROR(INDEX($BE$22:$BE$33, ROWS($BW$4:BW71)-ROWS($AK$22:$AK$33)-ROWS($AO$22:$AO$33)-ROWS($AS$22:$AS$33)-ROWS($AW$22:$AW$33)-ROWS($BA$22:$BA$33)),IFERROR(INDEX($BI$22:$BI$33, ROWS($BW$4:BW71)-ROWS($AK$22:$AK$33)-ROWS($AO$22:$AO$33)-ROWS($AS$22:$AS$33)-ROWS($AW$22:$AW$33)-ROWS($BA$22:$BA$33)-ROWS($BE$22:$BE$33)), "")))))))</f>
        <v/>
      </c>
      <c r="BX73" s="316" t="str">
        <f t="shared" ca="1" si="220"/>
        <v/>
      </c>
      <c r="BY73" s="413" t="str">
        <f t="shared" ca="1" si="221"/>
        <v/>
      </c>
      <c r="BZ73" s="412" t="str">
        <f ca="1">IF(OR(CA73="",CA73=0),"",MAX(BZ$5:BZ72)+1)</f>
        <v/>
      </c>
      <c r="CA73" s="316" t="str">
        <f ca="1">IFERROR(INDEX($AJ$38:$AJ$49, ROWS($CA$4:CA71)), IFERROR(INDEX($AN$38:$AN$49, ROWS($CA$4:CA71)-ROWS($AJ$38:$AJ$49)), IFERROR(INDEX($AR$38:$AR$49, ROWS($CA$4:CA71)-ROWS($AJ$38:$AJ$49)-ROWS($AN$38:$AN$49)),IFERROR(INDEX($AV$38:$AV$49, ROWS($CA$4:CA71)-ROWS($AJ$38:$AJ$49)-ROWS($AN$38:$AN$49)-ROWS($AR$38:$AR$49)),IFERROR(INDEX($AZ$38:$AZ$49, ROWS($CA$4:CA71)-ROWS($AJ$38:$AJ$49)-ROWS($AN$38:$AN$49)-ROWS($AR$38:$AR$49)-ROWS($AV$38:$AV$49)),IFERROR(INDEX($BD$38:$BD$49, ROWS($CA$4:CA71)-ROWS($AJ$38:$AJ$49)-ROWS($AN$38:$AN$49)-ROWS($AR$38:$AR$49)-ROWS($AV$38:$AV$49)-ROWS($AZ$38:$AZ$49)),IFERROR(INDEX($BH$38:$BH$49, ROWS($CA$4:CA71)-ROWS($AJ$38:$AJ$49)-ROWS($AN$38:$AN$49)-ROWS($AR$38:$AR$49)-ROWS($AV$38:$AV$49)-ROWS($AZ$38:$AZ$49)-ROWS($BD$38:$BD$49)), "")))))))</f>
        <v/>
      </c>
      <c r="CB73" s="316" t="str">
        <f t="shared" ca="1" si="222"/>
        <v/>
      </c>
      <c r="CC73" s="316" t="str">
        <f ca="1">IF(OR(CD73="",CD73=0),"",MAX(CC$5:CC72)+1)</f>
        <v/>
      </c>
      <c r="CD73" s="316" t="str">
        <f ca="1">IFERROR(INDEX($AK$38:$AK$49, ROWS($CD$4:CD71)), IFERROR(INDEX($AO$38:$AO$49, ROWS($CD$4:CD71)-ROWS($AK$38:$AK$49)), IFERROR(INDEX($AS$38:$AS$49, ROWS($CD$4:CD71)-ROWS($AK$38:$AK$49)-ROWS($AO$38:$AO$49)),IFERROR(INDEX($AW$38:$AW$49, ROWS($CD$4:CD71)-ROWS($AK$38:$AK$49)-ROWS($AO$38:$AO$49)-ROWS($AS$38:$AS$49)),IFERROR(INDEX($BA$38:$BA$49, ROWS($CD$4:CD71)-ROWS($AK$38:$AK$49)-ROWS($AO$38:$AO$49)-ROWS($AS$38:$AS$49)-ROWS($AW$38:$AW$49)),IFERROR(INDEX($BE$38:$BE$49, ROWS($CD$4:CD71)-ROWS($AK$38:$AK$49)-ROWS($AO$38:$AO$49)-ROWS($AS$38:$AS$49)-ROWS($AW$38:$AW$49)-ROWS($BA$38:$BA$49)),IFERROR(INDEX($BI$38:$BI$49, ROWS($CD$4:CD71)-ROWS($AK$38:$AK$49)-ROWS($AO$38:$AO$49)-ROWS($AS$38:$AS$49)-ROWS($AW$38:$AW$49)-ROWS($BA$38:$BA$49)-ROWS($BE$38:$BE$49)), "")))))))</f>
        <v/>
      </c>
      <c r="CE73" s="316" t="str">
        <f t="shared" ca="1" si="223"/>
        <v/>
      </c>
      <c r="CF73" s="413" t="str">
        <f t="shared" ca="1" si="224"/>
        <v/>
      </c>
      <c r="CG73" s="412" t="str">
        <f ca="1">IF(OR(CH73="",CH73=0),"",MAX(CG$5:CG72)+1)</f>
        <v/>
      </c>
      <c r="CH73" s="316" t="str">
        <f ca="1">IFERROR(INDEX($AJ$54:$AJ$65, ROWS($CH$4:CH71)), IFERROR(INDEX($AN$54:$AN$65, ROWS($CH$4:CH71)-ROWS($AJ$54:$AJ$65)), IFERROR(INDEX($AR$54:$AR$65, ROWS($CH$4:CH71)-ROWS($AJ$54:$AJ$65)-ROWS($AN$54:$AN$65)),IFERROR(INDEX($AV$54:$AV$65, ROWS($CH$4:CH71)-ROWS($AJ$54:$AJ$65)-ROWS($AN$54:$AN$65)-ROWS($AR$54:$AR$65)),IFERROR(INDEX($AZ$54:$AZ$65, ROWS($CH$4:CH71)-ROWS($AJ$54:$AJ$65)-ROWS($AN$54:$AN$65)-ROWS($AR$54:$AR$65)-ROWS($AV$54:$AV$65)),IFERROR(INDEX($BD$54:$BD$65, ROWS($CH$4:CH71)-ROWS($AJ$54:$AJ$65)-ROWS($AN$54:$AN$65)-ROWS($AR$54:$AR$65)-ROWS($AV$54:$AV$65)-ROWS($AZ$54:$AZ$65)),IFERROR(INDEX($BH$54:$BH$65, ROWS($CH$4:CH71)-ROWS($AJ$54:$AJ$65)-ROWS($AN$54:$AN$65)-ROWS($AR$54:$AR$65)-ROWS($AV$54:$AV$65)-ROWS($AZ$54:$AZ$65)-ROWS($BD$54:$BD$65)), "")))))))</f>
        <v/>
      </c>
      <c r="CI73" s="316" t="str">
        <f t="shared" ca="1" si="225"/>
        <v/>
      </c>
      <c r="CJ73" s="316" t="str">
        <f ca="1">IF(OR(CK73="",CK73=0),"",MAX(CJ$5:CJ72)+1)</f>
        <v/>
      </c>
      <c r="CK73" s="316" t="str">
        <f ca="1">IFERROR(INDEX($AK$54:$AK$65, ROWS($CK$4:CK71)), IFERROR(INDEX($AO$54:$AO$65, ROWS($CK$4:CK71)-ROWS($AK$54:$AK$65)), IFERROR(INDEX($AS$54:$AS$65, ROWS($CK$4:CK71)-ROWS($AK$54:$AK$65)-ROWS($AO$54:$AO$65)),IFERROR(INDEX($AW$54:$AW$65, ROWS($CK$4:CK71)-ROWS($AK$54:$AK$65)-ROWS($AO$54:$AO$65)-ROWS($AS$54:$AS$65)),IFERROR(INDEX($BA$54:$BA$65, ROWS($CK$4:CK71)-ROWS($AK$54:$AK$65)-ROWS($AO$54:$AO$65)-ROWS($AS$54:$AS$65)-ROWS($AW$54:$AW$65)),IFERROR(INDEX($BE$54:$BE$65, ROWS($CK$4:CK71)-ROWS($AK$54:$AK$65)-ROWS($AO$54:$AO$65)-ROWS($AS$54:$AS$65)-ROWS($AW$54:$AW$65)-ROWS($BA$54:$BA$65)),IFERROR(INDEX($BI$54:$BI$65, ROWS($CK$4:CK71)-ROWS($AK$54:$AK$65)-ROWS($AO$54:$AO$65)-ROWS($AS$54:$AS$65)-ROWS($AW$54:$AW$65)-ROWS($BA$54:$BA$65)-ROWS($BE$54:$BE$65)), "")))))))</f>
        <v/>
      </c>
      <c r="CL73" s="316" t="str">
        <f t="shared" ca="1" si="226"/>
        <v/>
      </c>
      <c r="CM73" s="413" t="str">
        <f t="shared" ca="1" si="227"/>
        <v/>
      </c>
      <c r="CN73" s="412" t="str">
        <f>IF(OR(CO73="",CO73=0),"",MAX(CN$5:CN72)+1)</f>
        <v/>
      </c>
      <c r="CO73" s="316">
        <f>IFERROR(INDEX($AJ$70:$AJ$81, ROWS($CO$4:CO71)), IFERROR(INDEX($AN$70:$AN$81, ROWS($CO$4:CO71)-ROWS($AJ$70:$AJ$81)), IFERROR(INDEX($AR$70:$AR$81, ROWS($CO$4:CO71)-ROWS($AJ$70:$AJ$81)-ROWS($AN$70:$AN$81)),IFERROR(INDEX($AV$70:$AV$81, ROWS($CO$4:CO71)-ROWS($AJ$70:$AJ$81)-ROWS($AN$70:$AN$81)-ROWS($AR$70:$AR$81)),IFERROR(INDEX($AZ$70:$AZ$81, ROWS($CO$4:CO71)-ROWS($AJ$70:$AJ$81)-ROWS($AN$70:$AN$81)-ROWS($AR$70:$AR$81)-ROWS($AV$70:$AV$81)),IFERROR(INDEX($BD$70:$BD$81, ROWS($CO$4:CO71)-ROWS($AJ$70:$AJ$81)-ROWS($AN$70:$AN$81)-ROWS($AR$70:$AR$81)-ROWS($AV$70:$AV$81)-ROWS($AZ$70:$AZ$81)),IFERROR(INDEX($BH$70:$BH$81, ROWS($CO$4:CO71)-ROWS($AJ$70:$AJ$81)-ROWS($AN$70:$AN$81)-ROWS($AR$70:$AR$81)-ROWS($AV$70:$AV$81)-ROWS($AZ$70:$AZ$81)-ROWS($BD$70:$BD$81)), "")))))))</f>
        <v>0</v>
      </c>
      <c r="CP73" s="316" t="str">
        <f t="shared" ca="1" si="228"/>
        <v/>
      </c>
      <c r="CQ73" s="316" t="str">
        <f>IF(OR(CR73="",CR73=0),"",MAX(CQ$5:CQ72)+1)</f>
        <v/>
      </c>
      <c r="CR73" s="316">
        <f>IFERROR(INDEX($AK$70:$AK$81, ROWS($CR$4:CR71)), IFERROR(INDEX($AO$70:$AO$81, ROWS($CR$4:CR71)-ROWS($AK$70:$AK$81)), IFERROR(INDEX($AS$70:$AS$81, ROWS($CR$4:CR71)-ROWS($AK$70:$AK$81)-ROWS($AO$70:$AO$81)),IFERROR(INDEX($AW$70:$AW$81, ROWS($CR$4:CR71)-ROWS($AK$70:$AK$81)-ROWS($AO$70:$AO$81)-ROWS($AS$70:$AS$81)),IFERROR(INDEX($BA$70:$BA$81, ROWS($CR$4:CR71)-ROWS($AK$70:$AK$81)-ROWS($AO$70:$AO$81)-ROWS($AS$70:$AS$81)-ROWS($AW$70:$AW$81)),IFERROR(INDEX($BE$70:$BE$81, ROWS($CR$4:CR71)-ROWS($AK$70:$AK$81)-ROWS($AO$70:$AO$81)-ROWS($AS$70:$AS$81)-ROWS($AW$70:$AW$81)-ROWS($BA$70:$BA$81)),IFERROR(INDEX($BI$70:$BI$81, ROWS($CR$4:CR71)-ROWS($AK$70:$AK$81)-ROWS($AO$70:$AO$81)-ROWS($AS$70:$AS$81)-ROWS($AW$70:$AW$81)-ROWS($BA$70:$BA$81)-ROWS($BE$70:$BE$81)), "")))))))</f>
        <v>0</v>
      </c>
      <c r="CS73" s="316" t="str">
        <f t="shared" ca="1" si="229"/>
        <v/>
      </c>
      <c r="CT73" s="413" t="str">
        <f t="shared" ca="1" si="230"/>
        <v/>
      </c>
      <c r="CU73" s="412" t="str">
        <f>IF(OR(CV73="",CV73=0),"",MAX(CU$5:CU72)+1)</f>
        <v/>
      </c>
      <c r="CV73" s="316" t="str">
        <f>IFERROR(INDEX($AJ$86:$AJ$97, ROWS($CV$4:CV71)), IFERROR(INDEX($AN$86:$AN$97, ROWS($CV$4:CV71)-ROWS($AJ$86:$AJ$97)), ""))</f>
        <v/>
      </c>
      <c r="CW73" s="316" t="str">
        <f t="shared" si="231"/>
        <v/>
      </c>
      <c r="CX73" s="316" t="str">
        <f>IF(OR(CY73="",CY73=0),"",MAX(CX$5:CX72)+1)</f>
        <v/>
      </c>
      <c r="CY73" s="316" t="str">
        <f>IFERROR(INDEX($AK$86:$AK$97, ROWS($CY$4:CY71)), IFERROR(INDEX($AO$86:$AO$97, ROWS($CY$4:CY71)-ROWS($AK$86:$AK$97)), ""))</f>
        <v/>
      </c>
      <c r="CZ73" s="316" t="str">
        <f t="shared" si="232"/>
        <v/>
      </c>
      <c r="DA73" s="413" t="str">
        <f t="shared" si="233"/>
        <v/>
      </c>
      <c r="DC73" s="438" t="str">
        <f ca="1">IF(OR(DD73="",DD73=0),"",MAX(DC$65:DC72)+1)</f>
        <v/>
      </c>
      <c r="DD73" s="434" t="str">
        <f t="shared" ca="1" si="196"/>
        <v/>
      </c>
      <c r="DE73" s="413" t="str">
        <f t="shared" ca="1" si="197"/>
        <v/>
      </c>
      <c r="DF73" s="431" t="str">
        <f ca="1">IF(OR(DG73="",DG73=0),"",MAX(DF$65:DF72)+1)</f>
        <v/>
      </c>
      <c r="DG73" s="412" t="str">
        <f t="shared" ca="1" si="198"/>
        <v/>
      </c>
      <c r="DH73" s="413" t="str">
        <f t="shared" ca="1" si="199"/>
        <v/>
      </c>
      <c r="DI73" s="412" t="str">
        <f t="shared" ca="1" si="200"/>
        <v/>
      </c>
      <c r="DJ73" s="413" t="str">
        <f t="shared" ca="1" si="201"/>
        <v/>
      </c>
      <c r="DK73" s="412" t="str">
        <f t="shared" ca="1" si="202"/>
        <v/>
      </c>
      <c r="DL73" s="413" t="str">
        <f t="shared" ca="1" si="203"/>
        <v/>
      </c>
      <c r="DM73" s="292"/>
      <c r="DN73" s="292"/>
      <c r="DO73" s="292"/>
      <c r="DP73" s="292"/>
      <c r="DQ73" s="292"/>
      <c r="DR73" s="292"/>
      <c r="DS73" s="292"/>
    </row>
    <row r="74" spans="16:123" ht="15" customHeight="1" x14ac:dyDescent="0.3">
      <c r="AB74" s="395">
        <f ca="1">IFERROR(MATCH($AB$59,OFFSET(Year!$AT$11:$AT$62,AB73,,1000),0)+AB73,"")</f>
        <v>60</v>
      </c>
      <c r="AC74" s="404" t="str">
        <f ca="1">IFERROR(INDEX(Year!$AW$11:$AW$62,AB74),"")</f>
        <v/>
      </c>
      <c r="AD74" s="405" t="str">
        <f ca="1">IFERROR(INDEX(Year!$AU$11:$AU$62,AB74),"")</f>
        <v/>
      </c>
      <c r="AE74" s="406" t="str">
        <f ca="1">IFERROR(INDEX(Year!$AV$11:$AV$62,AB74),"")</f>
        <v/>
      </c>
      <c r="AF74" s="407" t="str">
        <f ca="1">IFERROR(INDEX(Year!$AT$11:$AT$62,AB74),"")</f>
        <v/>
      </c>
      <c r="AI74" s="304" t="str">
        <f t="shared" ca="1" si="213"/>
        <v/>
      </c>
      <c r="AJ74" s="305" t="str">
        <f t="shared" ca="1" si="204"/>
        <v/>
      </c>
      <c r="AK74" s="306" t="str">
        <f t="shared" ca="1" si="205"/>
        <v/>
      </c>
      <c r="AL74" s="307" t="str">
        <f t="shared" ca="1" si="206"/>
        <v/>
      </c>
      <c r="AM74" s="304" t="str">
        <f t="shared" ca="1" si="214"/>
        <v/>
      </c>
      <c r="AN74" s="305" t="str">
        <f t="shared" ca="1" si="207"/>
        <v/>
      </c>
      <c r="AO74" s="306" t="str">
        <f t="shared" ca="1" si="208"/>
        <v/>
      </c>
      <c r="AP74" s="307" t="str">
        <f t="shared" ca="1" si="209"/>
        <v/>
      </c>
      <c r="AQ74" s="304" t="str">
        <f t="shared" ca="1" si="215"/>
        <v/>
      </c>
      <c r="AR74" s="305" t="str">
        <f t="shared" ca="1" si="210"/>
        <v/>
      </c>
      <c r="AS74" s="306" t="str">
        <f t="shared" ca="1" si="211"/>
        <v/>
      </c>
      <c r="AT74" s="307" t="str">
        <f t="shared" ca="1" si="212"/>
        <v/>
      </c>
      <c r="AU74" s="304"/>
      <c r="AV74" s="305"/>
      <c r="AW74" s="306"/>
      <c r="AX74" s="307"/>
      <c r="AY74" s="304"/>
      <c r="AZ74" s="305"/>
      <c r="BA74" s="306"/>
      <c r="BB74" s="307"/>
      <c r="BC74" s="304"/>
      <c r="BD74" s="305"/>
      <c r="BE74" s="306"/>
      <c r="BF74" s="307"/>
      <c r="BG74" s="304"/>
      <c r="BH74" s="305"/>
      <c r="BI74" s="306"/>
      <c r="BJ74" s="307"/>
      <c r="BL74" s="412" t="str">
        <f ca="1">IF(OR(BM74="",BM74=0),"",MAX(BL$5:BL73)+1)</f>
        <v/>
      </c>
      <c r="BM74" s="316" t="str">
        <f ca="1">IFERROR(INDEX($AJ$6:$AJ$17, ROWS(BM$4:$BM72)), IFERROR(INDEX($AN$6:$AN$17, ROWS(BM$4:$BM72)-ROWS($AJ$6:$AJ$17)), IFERROR(INDEX($AR$6:$AR$17, ROWS(BM$4:$BM72)-ROWS($AJ$6:$AJ$17)-ROWS($AN$6:$AN$17)),IFERROR(INDEX($AV$6:$AV$17, ROWS(BM$4:$BM72)-ROWS($AJ$6:$AJ$17)-ROWS($AN$6:$AN$17)-ROWS($AR$6:$AR$17)),IFERROR(INDEX($AZ$6:$AZ$17, ROWS(BM$4:$BM72)-ROWS($AJ$6:$AJ$17)-ROWS($AN$6:$AN$17)-ROWS($AR$6:$AR$17)-ROWS($AV$6:$AV$17)),IFERROR(INDEX($BD$6:$BD$17, ROWS(BM$4:$BM72)-ROWS($AJ$6:$AJ$17)-ROWS($AN$6:$AN$17)-ROWS($AR$6:$AR$17)-ROWS($AV$6:$AV$17)-ROWS($AZ$6:$AZ$17)),IFERROR(INDEX($BH$6:$BH$17, ROWS(BM$4:$BM72)-ROWS($AJ$6:$AJ$17)-ROWS($AN$6:$AN$17)-ROWS($AR$6:$AR$17)-ROWS($AV$6:$AV$17)-ROWS($AZ$6:$AZ$17)-ROWS($BD$6:$BD$17)), "")))))))</f>
        <v/>
      </c>
      <c r="BN74" s="316" t="str">
        <f t="shared" ca="1" si="216"/>
        <v/>
      </c>
      <c r="BO74" s="316" t="str">
        <f ca="1">IF(OR(BP74="",BP74=0),"",MAX(BO$5:BO73)+1)</f>
        <v/>
      </c>
      <c r="BP74" s="316" t="str">
        <f ca="1">IFERROR(INDEX($AK$6:$AK$17, ROWS($BP$4:BP72)), IFERROR(INDEX($AO$6:$AO$17, ROWS($BP$4:BP72)-ROWS($AK$6:$AK$17)), IFERROR(INDEX($AS$6:$AS$17, ROWS($BP$4:BP72)-ROWS($AK$6:$AK$17)-ROWS($AO$6:$AO$17)),IFERROR(INDEX($AW$6:$AW$17, ROWS($BP$4:BP72)-ROWS($AK$6:$AK$17)-ROWS($AO$6:$AO$17)-ROWS($AS$6:$AS$17)),IFERROR(INDEX($BA$6:$BA$17, ROWS($BP$4:BP72)-ROWS($AK$6:$AK$17)-ROWS($AO$6:$AO$17)-ROWS($AS$6:$AS$17)-ROWS($AW$6:$AW$17)),IFERROR(INDEX($BE$6:$BE$17, ROWS($BP$4:BP72)-ROWS($AK$6:$AK$17)-ROWS($AO$6:$AO$17)-ROWS($AS$6:$AS$17)-ROWS($AW$6:$AW$17)-ROWS($BA$6:$BA$17)),IFERROR(INDEX($BI$6:$BI$17, ROWS($BP$4:BP72)-ROWS($AK$6:$AK$17)-ROWS($AO$6:$AO$17)-ROWS($AS$6:$AS$17)-ROWS($AW$6:$AW$17)-ROWS($BA$6:$BA$17)-ROWS($BE$6:$BE$17)), "")))))))</f>
        <v/>
      </c>
      <c r="BQ74" s="316" t="str">
        <f t="shared" ca="1" si="217"/>
        <v/>
      </c>
      <c r="BR74" s="413" t="str">
        <f t="shared" ca="1" si="218"/>
        <v/>
      </c>
      <c r="BS74" s="412" t="str">
        <f ca="1">IF(OR(BT74="",BT74=0),"",MAX(BS$5:BS73)+1)</f>
        <v/>
      </c>
      <c r="BT74" s="316" t="str">
        <f ca="1">IFERROR(INDEX($AJ$22:$AJ$33, ROWS($BT$4:BT72)), IFERROR(INDEX($AN$22:$AN$33, ROWS($BT$4:BT72)-ROWS($AJ$22:$AJ$33)), IFERROR(INDEX($AR$22:$AR$33, ROWS($BT$4:BT72)-ROWS($AJ$22:$AJ$33)-ROWS($AN$22:$AN$33)),IFERROR(INDEX($AV$22:$AV$33, ROWS($BT$4:BT72)-ROWS($AJ$22:$AJ$33)-ROWS($AN$22:$AN$33)-ROWS($AR$22:$AR$33)),IFERROR(INDEX($AZ$22:$AZ$33, ROWS($BT$4:BT72)-ROWS($AJ$22:$AJ$33)-ROWS($AN$22:$AN$33)-ROWS($AR$22:$AR$33)-ROWS($AV$22:$AV$33)),IFERROR(INDEX($BD$22:$BD$33, ROWS($BT$4:BT72)-ROWS($AJ$22:$AJ$33)-ROWS($AN$22:$AN$33)-ROWS($AR$22:$AR$33)-ROWS($AV$22:$AV$33)-ROWS($AZ$22:$AZ$33)),IFERROR(INDEX($BH$22:$BH$33, ROWS($BT$4:BT72)-ROWS($AJ$22:$AJ$33)-ROWS($AN$22:$AN$33)-ROWS($AR$22:$AR$33)-ROWS($AV$22:$AV$33)-ROWS($AZ$22:$AZ$33)-ROWS($BD$22:$BD$33)), "")))))))</f>
        <v/>
      </c>
      <c r="BU74" s="316" t="str">
        <f t="shared" ca="1" si="219"/>
        <v/>
      </c>
      <c r="BV74" s="316" t="str">
        <f ca="1">IF(OR(BW74="",BW74=0),"",MAX(BV$5:BV73)+1)</f>
        <v/>
      </c>
      <c r="BW74" s="316" t="str">
        <f ca="1">IFERROR(INDEX($AK$22:$AK$33, ROWS($BW$4:BW72)), IFERROR(INDEX($AO$22:$AO$33, ROWS($BW$4:BW72)-ROWS($AK$22:$AK$33)), IFERROR(INDEX($AS$22:$AS$33, ROWS($BW$4:BW72)-ROWS($AK$22:$AK$33)-ROWS($AO$22:$AO$33)),IFERROR(INDEX($AW$22:$AW$33, ROWS($BW$4:BW72)-ROWS($AK$22:$AK$33)-ROWS($AO$22:$AO$33)-ROWS($AS$22:$AS$33)),IFERROR(INDEX($BA$22:$BA$33, ROWS($BW$4:BW72)-ROWS($AK$22:$AK$33)-ROWS($AO$22:$AO$33)-ROWS($AS$22:$AS$33)-ROWS($AW$22:$AW$33)),IFERROR(INDEX($BE$22:$BE$33, ROWS($BW$4:BW72)-ROWS($AK$22:$AK$33)-ROWS($AO$22:$AO$33)-ROWS($AS$22:$AS$33)-ROWS($AW$22:$AW$33)-ROWS($BA$22:$BA$33)),IFERROR(INDEX($BI$22:$BI$33, ROWS($BW$4:BW72)-ROWS($AK$22:$AK$33)-ROWS($AO$22:$AO$33)-ROWS($AS$22:$AS$33)-ROWS($AW$22:$AW$33)-ROWS($BA$22:$BA$33)-ROWS($BE$22:$BE$33)), "")))))))</f>
        <v/>
      </c>
      <c r="BX74" s="316" t="str">
        <f t="shared" ca="1" si="220"/>
        <v/>
      </c>
      <c r="BY74" s="413" t="str">
        <f t="shared" ca="1" si="221"/>
        <v/>
      </c>
      <c r="BZ74" s="412" t="str">
        <f ca="1">IF(OR(CA74="",CA74=0),"",MAX(BZ$5:BZ73)+1)</f>
        <v/>
      </c>
      <c r="CA74" s="316" t="str">
        <f ca="1">IFERROR(INDEX($AJ$38:$AJ$49, ROWS($CA$4:CA72)), IFERROR(INDEX($AN$38:$AN$49, ROWS($CA$4:CA72)-ROWS($AJ$38:$AJ$49)), IFERROR(INDEX($AR$38:$AR$49, ROWS($CA$4:CA72)-ROWS($AJ$38:$AJ$49)-ROWS($AN$38:$AN$49)),IFERROR(INDEX($AV$38:$AV$49, ROWS($CA$4:CA72)-ROWS($AJ$38:$AJ$49)-ROWS($AN$38:$AN$49)-ROWS($AR$38:$AR$49)),IFERROR(INDEX($AZ$38:$AZ$49, ROWS($CA$4:CA72)-ROWS($AJ$38:$AJ$49)-ROWS($AN$38:$AN$49)-ROWS($AR$38:$AR$49)-ROWS($AV$38:$AV$49)),IFERROR(INDEX($BD$38:$BD$49, ROWS($CA$4:CA72)-ROWS($AJ$38:$AJ$49)-ROWS($AN$38:$AN$49)-ROWS($AR$38:$AR$49)-ROWS($AV$38:$AV$49)-ROWS($AZ$38:$AZ$49)),IFERROR(INDEX($BH$38:$BH$49, ROWS($CA$4:CA72)-ROWS($AJ$38:$AJ$49)-ROWS($AN$38:$AN$49)-ROWS($AR$38:$AR$49)-ROWS($AV$38:$AV$49)-ROWS($AZ$38:$AZ$49)-ROWS($BD$38:$BD$49)), "")))))))</f>
        <v/>
      </c>
      <c r="CB74" s="316" t="str">
        <f t="shared" ca="1" si="222"/>
        <v/>
      </c>
      <c r="CC74" s="316" t="str">
        <f ca="1">IF(OR(CD74="",CD74=0),"",MAX(CC$5:CC73)+1)</f>
        <v/>
      </c>
      <c r="CD74" s="316" t="str">
        <f ca="1">IFERROR(INDEX($AK$38:$AK$49, ROWS($CD$4:CD72)), IFERROR(INDEX($AO$38:$AO$49, ROWS($CD$4:CD72)-ROWS($AK$38:$AK$49)), IFERROR(INDEX($AS$38:$AS$49, ROWS($CD$4:CD72)-ROWS($AK$38:$AK$49)-ROWS($AO$38:$AO$49)),IFERROR(INDEX($AW$38:$AW$49, ROWS($CD$4:CD72)-ROWS($AK$38:$AK$49)-ROWS($AO$38:$AO$49)-ROWS($AS$38:$AS$49)),IFERROR(INDEX($BA$38:$BA$49, ROWS($CD$4:CD72)-ROWS($AK$38:$AK$49)-ROWS($AO$38:$AO$49)-ROWS($AS$38:$AS$49)-ROWS($AW$38:$AW$49)),IFERROR(INDEX($BE$38:$BE$49, ROWS($CD$4:CD72)-ROWS($AK$38:$AK$49)-ROWS($AO$38:$AO$49)-ROWS($AS$38:$AS$49)-ROWS($AW$38:$AW$49)-ROWS($BA$38:$BA$49)),IFERROR(INDEX($BI$38:$BI$49, ROWS($CD$4:CD72)-ROWS($AK$38:$AK$49)-ROWS($AO$38:$AO$49)-ROWS($AS$38:$AS$49)-ROWS($AW$38:$AW$49)-ROWS($BA$38:$BA$49)-ROWS($BE$38:$BE$49)), "")))))))</f>
        <v/>
      </c>
      <c r="CE74" s="316" t="str">
        <f t="shared" ca="1" si="223"/>
        <v/>
      </c>
      <c r="CF74" s="413" t="str">
        <f t="shared" ca="1" si="224"/>
        <v/>
      </c>
      <c r="CG74" s="412" t="str">
        <f ca="1">IF(OR(CH74="",CH74=0),"",MAX(CG$5:CG73)+1)</f>
        <v/>
      </c>
      <c r="CH74" s="316" t="str">
        <f ca="1">IFERROR(INDEX($AJ$54:$AJ$65, ROWS($CH$4:CH72)), IFERROR(INDEX($AN$54:$AN$65, ROWS($CH$4:CH72)-ROWS($AJ$54:$AJ$65)), IFERROR(INDEX($AR$54:$AR$65, ROWS($CH$4:CH72)-ROWS($AJ$54:$AJ$65)-ROWS($AN$54:$AN$65)),IFERROR(INDEX($AV$54:$AV$65, ROWS($CH$4:CH72)-ROWS($AJ$54:$AJ$65)-ROWS($AN$54:$AN$65)-ROWS($AR$54:$AR$65)),IFERROR(INDEX($AZ$54:$AZ$65, ROWS($CH$4:CH72)-ROWS($AJ$54:$AJ$65)-ROWS($AN$54:$AN$65)-ROWS($AR$54:$AR$65)-ROWS($AV$54:$AV$65)),IFERROR(INDEX($BD$54:$BD$65, ROWS($CH$4:CH72)-ROWS($AJ$54:$AJ$65)-ROWS($AN$54:$AN$65)-ROWS($AR$54:$AR$65)-ROWS($AV$54:$AV$65)-ROWS($AZ$54:$AZ$65)),IFERROR(INDEX($BH$54:$BH$65, ROWS($CH$4:CH72)-ROWS($AJ$54:$AJ$65)-ROWS($AN$54:$AN$65)-ROWS($AR$54:$AR$65)-ROWS($AV$54:$AV$65)-ROWS($AZ$54:$AZ$65)-ROWS($BD$54:$BD$65)), "")))))))</f>
        <v/>
      </c>
      <c r="CI74" s="316" t="str">
        <f t="shared" ca="1" si="225"/>
        <v/>
      </c>
      <c r="CJ74" s="316" t="str">
        <f ca="1">IF(OR(CK74="",CK74=0),"",MAX(CJ$5:CJ73)+1)</f>
        <v/>
      </c>
      <c r="CK74" s="316" t="str">
        <f ca="1">IFERROR(INDEX($AK$54:$AK$65, ROWS($CK$4:CK72)), IFERROR(INDEX($AO$54:$AO$65, ROWS($CK$4:CK72)-ROWS($AK$54:$AK$65)), IFERROR(INDEX($AS$54:$AS$65, ROWS($CK$4:CK72)-ROWS($AK$54:$AK$65)-ROWS($AO$54:$AO$65)),IFERROR(INDEX($AW$54:$AW$65, ROWS($CK$4:CK72)-ROWS($AK$54:$AK$65)-ROWS($AO$54:$AO$65)-ROWS($AS$54:$AS$65)),IFERROR(INDEX($BA$54:$BA$65, ROWS($CK$4:CK72)-ROWS($AK$54:$AK$65)-ROWS($AO$54:$AO$65)-ROWS($AS$54:$AS$65)-ROWS($AW$54:$AW$65)),IFERROR(INDEX($BE$54:$BE$65, ROWS($CK$4:CK72)-ROWS($AK$54:$AK$65)-ROWS($AO$54:$AO$65)-ROWS($AS$54:$AS$65)-ROWS($AW$54:$AW$65)-ROWS($BA$54:$BA$65)),IFERROR(INDEX($BI$54:$BI$65, ROWS($CK$4:CK72)-ROWS($AK$54:$AK$65)-ROWS($AO$54:$AO$65)-ROWS($AS$54:$AS$65)-ROWS($AW$54:$AW$65)-ROWS($BA$54:$BA$65)-ROWS($BE$54:$BE$65)), "")))))))</f>
        <v/>
      </c>
      <c r="CL74" s="316" t="str">
        <f t="shared" ca="1" si="226"/>
        <v/>
      </c>
      <c r="CM74" s="413" t="str">
        <f t="shared" ca="1" si="227"/>
        <v/>
      </c>
      <c r="CN74" s="412" t="str">
        <f>IF(OR(CO74="",CO74=0),"",MAX(CN$5:CN73)+1)</f>
        <v/>
      </c>
      <c r="CO74" s="316">
        <f>IFERROR(INDEX($AJ$70:$AJ$81, ROWS($CO$4:CO72)), IFERROR(INDEX($AN$70:$AN$81, ROWS($CO$4:CO72)-ROWS($AJ$70:$AJ$81)), IFERROR(INDEX($AR$70:$AR$81, ROWS($CO$4:CO72)-ROWS($AJ$70:$AJ$81)-ROWS($AN$70:$AN$81)),IFERROR(INDEX($AV$70:$AV$81, ROWS($CO$4:CO72)-ROWS($AJ$70:$AJ$81)-ROWS($AN$70:$AN$81)-ROWS($AR$70:$AR$81)),IFERROR(INDEX($AZ$70:$AZ$81, ROWS($CO$4:CO72)-ROWS($AJ$70:$AJ$81)-ROWS($AN$70:$AN$81)-ROWS($AR$70:$AR$81)-ROWS($AV$70:$AV$81)),IFERROR(INDEX($BD$70:$BD$81, ROWS($CO$4:CO72)-ROWS($AJ$70:$AJ$81)-ROWS($AN$70:$AN$81)-ROWS($AR$70:$AR$81)-ROWS($AV$70:$AV$81)-ROWS($AZ$70:$AZ$81)),IFERROR(INDEX($BH$70:$BH$81, ROWS($CO$4:CO72)-ROWS($AJ$70:$AJ$81)-ROWS($AN$70:$AN$81)-ROWS($AR$70:$AR$81)-ROWS($AV$70:$AV$81)-ROWS($AZ$70:$AZ$81)-ROWS($BD$70:$BD$81)), "")))))))</f>
        <v>0</v>
      </c>
      <c r="CP74" s="316" t="str">
        <f t="shared" ca="1" si="228"/>
        <v/>
      </c>
      <c r="CQ74" s="316" t="str">
        <f>IF(OR(CR74="",CR74=0),"",MAX(CQ$5:CQ73)+1)</f>
        <v/>
      </c>
      <c r="CR74" s="316">
        <f>IFERROR(INDEX($AK$70:$AK$81, ROWS($CR$4:CR72)), IFERROR(INDEX($AO$70:$AO$81, ROWS($CR$4:CR72)-ROWS($AK$70:$AK$81)), IFERROR(INDEX($AS$70:$AS$81, ROWS($CR$4:CR72)-ROWS($AK$70:$AK$81)-ROWS($AO$70:$AO$81)),IFERROR(INDEX($AW$70:$AW$81, ROWS($CR$4:CR72)-ROWS($AK$70:$AK$81)-ROWS($AO$70:$AO$81)-ROWS($AS$70:$AS$81)),IFERROR(INDEX($BA$70:$BA$81, ROWS($CR$4:CR72)-ROWS($AK$70:$AK$81)-ROWS($AO$70:$AO$81)-ROWS($AS$70:$AS$81)-ROWS($AW$70:$AW$81)),IFERROR(INDEX($BE$70:$BE$81, ROWS($CR$4:CR72)-ROWS($AK$70:$AK$81)-ROWS($AO$70:$AO$81)-ROWS($AS$70:$AS$81)-ROWS($AW$70:$AW$81)-ROWS($BA$70:$BA$81)),IFERROR(INDEX($BI$70:$BI$81, ROWS($CR$4:CR72)-ROWS($AK$70:$AK$81)-ROWS($AO$70:$AO$81)-ROWS($AS$70:$AS$81)-ROWS($AW$70:$AW$81)-ROWS($BA$70:$BA$81)-ROWS($BE$70:$BE$81)), "")))))))</f>
        <v>0</v>
      </c>
      <c r="CS74" s="316" t="str">
        <f t="shared" ca="1" si="229"/>
        <v/>
      </c>
      <c r="CT74" s="413" t="str">
        <f t="shared" ca="1" si="230"/>
        <v/>
      </c>
      <c r="CU74" s="412" t="str">
        <f>IF(OR(CV74="",CV74=0),"",MAX(CU$5:CU73)+1)</f>
        <v/>
      </c>
      <c r="CV74" s="316" t="str">
        <f>IFERROR(INDEX($AJ$86:$AJ$97, ROWS($CV$4:CV72)), IFERROR(INDEX($AN$86:$AN$97, ROWS($CV$4:CV72)-ROWS($AJ$86:$AJ$97)), ""))</f>
        <v/>
      </c>
      <c r="CW74" s="316" t="str">
        <f t="shared" si="231"/>
        <v/>
      </c>
      <c r="CX74" s="316" t="str">
        <f>IF(OR(CY74="",CY74=0),"",MAX(CX$5:CX73)+1)</f>
        <v/>
      </c>
      <c r="CY74" s="316" t="str">
        <f>IFERROR(INDEX($AK$86:$AK$97, ROWS($CY$4:CY72)), IFERROR(INDEX($AO$86:$AO$97, ROWS($CY$4:CY72)-ROWS($AK$86:$AK$97)), ""))</f>
        <v/>
      </c>
      <c r="CZ74" s="316" t="str">
        <f t="shared" si="232"/>
        <v/>
      </c>
      <c r="DA74" s="413" t="str">
        <f t="shared" si="233"/>
        <v/>
      </c>
      <c r="DC74" s="438" t="str">
        <f ca="1">IF(OR(DD74="",DD74=0),"",MAX(DC$65:DC73)+1)</f>
        <v/>
      </c>
      <c r="DD74" s="434" t="str">
        <f t="shared" ca="1" si="196"/>
        <v/>
      </c>
      <c r="DE74" s="413" t="str">
        <f t="shared" ca="1" si="197"/>
        <v/>
      </c>
      <c r="DF74" s="431" t="str">
        <f ca="1">IF(OR(DG74="",DG74=0),"",MAX(DF$65:DF73)+1)</f>
        <v/>
      </c>
      <c r="DG74" s="412" t="str">
        <f t="shared" ca="1" si="198"/>
        <v/>
      </c>
      <c r="DH74" s="413" t="str">
        <f t="shared" ca="1" si="199"/>
        <v/>
      </c>
      <c r="DI74" s="412" t="str">
        <f t="shared" ca="1" si="200"/>
        <v/>
      </c>
      <c r="DJ74" s="413" t="str">
        <f t="shared" ca="1" si="201"/>
        <v/>
      </c>
      <c r="DK74" s="412" t="str">
        <f t="shared" ca="1" si="202"/>
        <v/>
      </c>
      <c r="DL74" s="413" t="str">
        <f t="shared" ca="1" si="203"/>
        <v/>
      </c>
      <c r="DM74" s="292"/>
      <c r="DN74" s="292"/>
      <c r="DO74" s="292"/>
      <c r="DP74" s="292"/>
      <c r="DQ74" s="292"/>
      <c r="DR74" s="292"/>
      <c r="DS74" s="292"/>
    </row>
    <row r="75" spans="16:123" ht="15" customHeight="1" x14ac:dyDescent="0.3">
      <c r="AB75" s="395">
        <f ca="1">IFERROR(MATCH($AB$59,OFFSET(Year!$AT$11:$AT$62,AB74,,1000),0)+AB74,"")</f>
        <v>61</v>
      </c>
      <c r="AC75" s="404" t="str">
        <f ca="1">IFERROR(INDEX(Year!$AW$11:$AW$62,AB75),"")</f>
        <v/>
      </c>
      <c r="AD75" s="405" t="str">
        <f ca="1">IFERROR(INDEX(Year!$AU$11:$AU$62,AB75),"")</f>
        <v/>
      </c>
      <c r="AE75" s="406" t="str">
        <f ca="1">IFERROR(INDEX(Year!$AV$11:$AV$62,AB75),"")</f>
        <v/>
      </c>
      <c r="AF75" s="407" t="str">
        <f ca="1">IFERROR(INDEX(Year!$AT$11:$AT$62,AB75),"")</f>
        <v/>
      </c>
      <c r="AI75" s="304" t="str">
        <f t="shared" ca="1" si="213"/>
        <v/>
      </c>
      <c r="AJ75" s="305" t="str">
        <f t="shared" ca="1" si="204"/>
        <v/>
      </c>
      <c r="AK75" s="306" t="str">
        <f t="shared" ca="1" si="205"/>
        <v/>
      </c>
      <c r="AL75" s="307" t="str">
        <f t="shared" ca="1" si="206"/>
        <v/>
      </c>
      <c r="AM75" s="304" t="str">
        <f t="shared" ca="1" si="214"/>
        <v/>
      </c>
      <c r="AN75" s="305" t="str">
        <f t="shared" ca="1" si="207"/>
        <v/>
      </c>
      <c r="AO75" s="306" t="str">
        <f t="shared" ca="1" si="208"/>
        <v/>
      </c>
      <c r="AP75" s="307" t="str">
        <f t="shared" ca="1" si="209"/>
        <v/>
      </c>
      <c r="AQ75" s="304" t="str">
        <f t="shared" ca="1" si="215"/>
        <v/>
      </c>
      <c r="AR75" s="305" t="str">
        <f t="shared" ca="1" si="210"/>
        <v/>
      </c>
      <c r="AS75" s="306" t="str">
        <f t="shared" ca="1" si="211"/>
        <v/>
      </c>
      <c r="AT75" s="307" t="str">
        <f t="shared" ca="1" si="212"/>
        <v/>
      </c>
      <c r="AU75" s="304"/>
      <c r="AV75" s="305"/>
      <c r="AW75" s="306"/>
      <c r="AX75" s="307"/>
      <c r="AY75" s="304"/>
      <c r="AZ75" s="305"/>
      <c r="BA75" s="306"/>
      <c r="BB75" s="307"/>
      <c r="BC75" s="304"/>
      <c r="BD75" s="305"/>
      <c r="BE75" s="306"/>
      <c r="BF75" s="307"/>
      <c r="BG75" s="304"/>
      <c r="BH75" s="305"/>
      <c r="BI75" s="306"/>
      <c r="BJ75" s="307"/>
      <c r="BL75" s="412" t="str">
        <f ca="1">IF(OR(BM75="",BM75=0),"",MAX(BL$5:BL74)+1)</f>
        <v/>
      </c>
      <c r="BM75" s="316" t="str">
        <f ca="1">IFERROR(INDEX($AJ$6:$AJ$17, ROWS(BM$4:$BM73)), IFERROR(INDEX($AN$6:$AN$17, ROWS(BM$4:$BM73)-ROWS($AJ$6:$AJ$17)), IFERROR(INDEX($AR$6:$AR$17, ROWS(BM$4:$BM73)-ROWS($AJ$6:$AJ$17)-ROWS($AN$6:$AN$17)),IFERROR(INDEX($AV$6:$AV$17, ROWS(BM$4:$BM73)-ROWS($AJ$6:$AJ$17)-ROWS($AN$6:$AN$17)-ROWS($AR$6:$AR$17)),IFERROR(INDEX($AZ$6:$AZ$17, ROWS(BM$4:$BM73)-ROWS($AJ$6:$AJ$17)-ROWS($AN$6:$AN$17)-ROWS($AR$6:$AR$17)-ROWS($AV$6:$AV$17)),IFERROR(INDEX($BD$6:$BD$17, ROWS(BM$4:$BM73)-ROWS($AJ$6:$AJ$17)-ROWS($AN$6:$AN$17)-ROWS($AR$6:$AR$17)-ROWS($AV$6:$AV$17)-ROWS($AZ$6:$AZ$17)),IFERROR(INDEX($BH$6:$BH$17, ROWS(BM$4:$BM73)-ROWS($AJ$6:$AJ$17)-ROWS($AN$6:$AN$17)-ROWS($AR$6:$AR$17)-ROWS($AV$6:$AV$17)-ROWS($AZ$6:$AZ$17)-ROWS($BD$6:$BD$17)), "")))))))</f>
        <v/>
      </c>
      <c r="BN75" s="316" t="str">
        <f t="shared" ca="1" si="216"/>
        <v/>
      </c>
      <c r="BO75" s="316" t="str">
        <f ca="1">IF(OR(BP75="",BP75=0),"",MAX(BO$5:BO74)+1)</f>
        <v/>
      </c>
      <c r="BP75" s="316" t="str">
        <f ca="1">IFERROR(INDEX($AK$6:$AK$17, ROWS($BP$4:BP73)), IFERROR(INDEX($AO$6:$AO$17, ROWS($BP$4:BP73)-ROWS($AK$6:$AK$17)), IFERROR(INDEX($AS$6:$AS$17, ROWS($BP$4:BP73)-ROWS($AK$6:$AK$17)-ROWS($AO$6:$AO$17)),IFERROR(INDEX($AW$6:$AW$17, ROWS($BP$4:BP73)-ROWS($AK$6:$AK$17)-ROWS($AO$6:$AO$17)-ROWS($AS$6:$AS$17)),IFERROR(INDEX($BA$6:$BA$17, ROWS($BP$4:BP73)-ROWS($AK$6:$AK$17)-ROWS($AO$6:$AO$17)-ROWS($AS$6:$AS$17)-ROWS($AW$6:$AW$17)),IFERROR(INDEX($BE$6:$BE$17, ROWS($BP$4:BP73)-ROWS($AK$6:$AK$17)-ROWS($AO$6:$AO$17)-ROWS($AS$6:$AS$17)-ROWS($AW$6:$AW$17)-ROWS($BA$6:$BA$17)),IFERROR(INDEX($BI$6:$BI$17, ROWS($BP$4:BP73)-ROWS($AK$6:$AK$17)-ROWS($AO$6:$AO$17)-ROWS($AS$6:$AS$17)-ROWS($AW$6:$AW$17)-ROWS($BA$6:$BA$17)-ROWS($BE$6:$BE$17)), "")))))))</f>
        <v/>
      </c>
      <c r="BQ75" s="316" t="str">
        <f t="shared" ca="1" si="217"/>
        <v/>
      </c>
      <c r="BR75" s="413" t="str">
        <f t="shared" ca="1" si="218"/>
        <v/>
      </c>
      <c r="BS75" s="412" t="str">
        <f ca="1">IF(OR(BT75="",BT75=0),"",MAX(BS$5:BS74)+1)</f>
        <v/>
      </c>
      <c r="BT75" s="316" t="str">
        <f ca="1">IFERROR(INDEX($AJ$22:$AJ$33, ROWS($BT$4:BT73)), IFERROR(INDEX($AN$22:$AN$33, ROWS($BT$4:BT73)-ROWS($AJ$22:$AJ$33)), IFERROR(INDEX($AR$22:$AR$33, ROWS($BT$4:BT73)-ROWS($AJ$22:$AJ$33)-ROWS($AN$22:$AN$33)),IFERROR(INDEX($AV$22:$AV$33, ROWS($BT$4:BT73)-ROWS($AJ$22:$AJ$33)-ROWS($AN$22:$AN$33)-ROWS($AR$22:$AR$33)),IFERROR(INDEX($AZ$22:$AZ$33, ROWS($BT$4:BT73)-ROWS($AJ$22:$AJ$33)-ROWS($AN$22:$AN$33)-ROWS($AR$22:$AR$33)-ROWS($AV$22:$AV$33)),IFERROR(INDEX($BD$22:$BD$33, ROWS($BT$4:BT73)-ROWS($AJ$22:$AJ$33)-ROWS($AN$22:$AN$33)-ROWS($AR$22:$AR$33)-ROWS($AV$22:$AV$33)-ROWS($AZ$22:$AZ$33)),IFERROR(INDEX($BH$22:$BH$33, ROWS($BT$4:BT73)-ROWS($AJ$22:$AJ$33)-ROWS($AN$22:$AN$33)-ROWS($AR$22:$AR$33)-ROWS($AV$22:$AV$33)-ROWS($AZ$22:$AZ$33)-ROWS($BD$22:$BD$33)), "")))))))</f>
        <v/>
      </c>
      <c r="BU75" s="316" t="str">
        <f t="shared" ca="1" si="219"/>
        <v/>
      </c>
      <c r="BV75" s="316" t="str">
        <f ca="1">IF(OR(BW75="",BW75=0),"",MAX(BV$5:BV74)+1)</f>
        <v/>
      </c>
      <c r="BW75" s="316" t="str">
        <f ca="1">IFERROR(INDEX($AK$22:$AK$33, ROWS($BW$4:BW73)), IFERROR(INDEX($AO$22:$AO$33, ROWS($BW$4:BW73)-ROWS($AK$22:$AK$33)), IFERROR(INDEX($AS$22:$AS$33, ROWS($BW$4:BW73)-ROWS($AK$22:$AK$33)-ROWS($AO$22:$AO$33)),IFERROR(INDEX($AW$22:$AW$33, ROWS($BW$4:BW73)-ROWS($AK$22:$AK$33)-ROWS($AO$22:$AO$33)-ROWS($AS$22:$AS$33)),IFERROR(INDEX($BA$22:$BA$33, ROWS($BW$4:BW73)-ROWS($AK$22:$AK$33)-ROWS($AO$22:$AO$33)-ROWS($AS$22:$AS$33)-ROWS($AW$22:$AW$33)),IFERROR(INDEX($BE$22:$BE$33, ROWS($BW$4:BW73)-ROWS($AK$22:$AK$33)-ROWS($AO$22:$AO$33)-ROWS($AS$22:$AS$33)-ROWS($AW$22:$AW$33)-ROWS($BA$22:$BA$33)),IFERROR(INDEX($BI$22:$BI$33, ROWS($BW$4:BW73)-ROWS($AK$22:$AK$33)-ROWS($AO$22:$AO$33)-ROWS($AS$22:$AS$33)-ROWS($AW$22:$AW$33)-ROWS($BA$22:$BA$33)-ROWS($BE$22:$BE$33)), "")))))))</f>
        <v/>
      </c>
      <c r="BX75" s="316" t="str">
        <f t="shared" ca="1" si="220"/>
        <v/>
      </c>
      <c r="BY75" s="413" t="str">
        <f t="shared" ca="1" si="221"/>
        <v/>
      </c>
      <c r="BZ75" s="412" t="str">
        <f ca="1">IF(OR(CA75="",CA75=0),"",MAX(BZ$5:BZ74)+1)</f>
        <v/>
      </c>
      <c r="CA75" s="316" t="str">
        <f ca="1">IFERROR(INDEX($AJ$38:$AJ$49, ROWS($CA$4:CA73)), IFERROR(INDEX($AN$38:$AN$49, ROWS($CA$4:CA73)-ROWS($AJ$38:$AJ$49)), IFERROR(INDEX($AR$38:$AR$49, ROWS($CA$4:CA73)-ROWS($AJ$38:$AJ$49)-ROWS($AN$38:$AN$49)),IFERROR(INDEX($AV$38:$AV$49, ROWS($CA$4:CA73)-ROWS($AJ$38:$AJ$49)-ROWS($AN$38:$AN$49)-ROWS($AR$38:$AR$49)),IFERROR(INDEX($AZ$38:$AZ$49, ROWS($CA$4:CA73)-ROWS($AJ$38:$AJ$49)-ROWS($AN$38:$AN$49)-ROWS($AR$38:$AR$49)-ROWS($AV$38:$AV$49)),IFERROR(INDEX($BD$38:$BD$49, ROWS($CA$4:CA73)-ROWS($AJ$38:$AJ$49)-ROWS($AN$38:$AN$49)-ROWS($AR$38:$AR$49)-ROWS($AV$38:$AV$49)-ROWS($AZ$38:$AZ$49)),IFERROR(INDEX($BH$38:$BH$49, ROWS($CA$4:CA73)-ROWS($AJ$38:$AJ$49)-ROWS($AN$38:$AN$49)-ROWS($AR$38:$AR$49)-ROWS($AV$38:$AV$49)-ROWS($AZ$38:$AZ$49)-ROWS($BD$38:$BD$49)), "")))))))</f>
        <v/>
      </c>
      <c r="CB75" s="316" t="str">
        <f t="shared" ca="1" si="222"/>
        <v/>
      </c>
      <c r="CC75" s="316" t="str">
        <f ca="1">IF(OR(CD75="",CD75=0),"",MAX(CC$5:CC74)+1)</f>
        <v/>
      </c>
      <c r="CD75" s="316" t="str">
        <f ca="1">IFERROR(INDEX($AK$38:$AK$49, ROWS($CD$4:CD73)), IFERROR(INDEX($AO$38:$AO$49, ROWS($CD$4:CD73)-ROWS($AK$38:$AK$49)), IFERROR(INDEX($AS$38:$AS$49, ROWS($CD$4:CD73)-ROWS($AK$38:$AK$49)-ROWS($AO$38:$AO$49)),IFERROR(INDEX($AW$38:$AW$49, ROWS($CD$4:CD73)-ROWS($AK$38:$AK$49)-ROWS($AO$38:$AO$49)-ROWS($AS$38:$AS$49)),IFERROR(INDEX($BA$38:$BA$49, ROWS($CD$4:CD73)-ROWS($AK$38:$AK$49)-ROWS($AO$38:$AO$49)-ROWS($AS$38:$AS$49)-ROWS($AW$38:$AW$49)),IFERROR(INDEX($BE$38:$BE$49, ROWS($CD$4:CD73)-ROWS($AK$38:$AK$49)-ROWS($AO$38:$AO$49)-ROWS($AS$38:$AS$49)-ROWS($AW$38:$AW$49)-ROWS($BA$38:$BA$49)),IFERROR(INDEX($BI$38:$BI$49, ROWS($CD$4:CD73)-ROWS($AK$38:$AK$49)-ROWS($AO$38:$AO$49)-ROWS($AS$38:$AS$49)-ROWS($AW$38:$AW$49)-ROWS($BA$38:$BA$49)-ROWS($BE$38:$BE$49)), "")))))))</f>
        <v/>
      </c>
      <c r="CE75" s="316" t="str">
        <f t="shared" ca="1" si="223"/>
        <v/>
      </c>
      <c r="CF75" s="413" t="str">
        <f t="shared" ca="1" si="224"/>
        <v/>
      </c>
      <c r="CG75" s="412" t="str">
        <f ca="1">IF(OR(CH75="",CH75=0),"",MAX(CG$5:CG74)+1)</f>
        <v/>
      </c>
      <c r="CH75" s="316" t="str">
        <f ca="1">IFERROR(INDEX($AJ$54:$AJ$65, ROWS($CH$4:CH73)), IFERROR(INDEX($AN$54:$AN$65, ROWS($CH$4:CH73)-ROWS($AJ$54:$AJ$65)), IFERROR(INDEX($AR$54:$AR$65, ROWS($CH$4:CH73)-ROWS($AJ$54:$AJ$65)-ROWS($AN$54:$AN$65)),IFERROR(INDEX($AV$54:$AV$65, ROWS($CH$4:CH73)-ROWS($AJ$54:$AJ$65)-ROWS($AN$54:$AN$65)-ROWS($AR$54:$AR$65)),IFERROR(INDEX($AZ$54:$AZ$65, ROWS($CH$4:CH73)-ROWS($AJ$54:$AJ$65)-ROWS($AN$54:$AN$65)-ROWS($AR$54:$AR$65)-ROWS($AV$54:$AV$65)),IFERROR(INDEX($BD$54:$BD$65, ROWS($CH$4:CH73)-ROWS($AJ$54:$AJ$65)-ROWS($AN$54:$AN$65)-ROWS($AR$54:$AR$65)-ROWS($AV$54:$AV$65)-ROWS($AZ$54:$AZ$65)),IFERROR(INDEX($BH$54:$BH$65, ROWS($CH$4:CH73)-ROWS($AJ$54:$AJ$65)-ROWS($AN$54:$AN$65)-ROWS($AR$54:$AR$65)-ROWS($AV$54:$AV$65)-ROWS($AZ$54:$AZ$65)-ROWS($BD$54:$BD$65)), "")))))))</f>
        <v/>
      </c>
      <c r="CI75" s="316" t="str">
        <f t="shared" ca="1" si="225"/>
        <v/>
      </c>
      <c r="CJ75" s="316" t="str">
        <f ca="1">IF(OR(CK75="",CK75=0),"",MAX(CJ$5:CJ74)+1)</f>
        <v/>
      </c>
      <c r="CK75" s="316" t="str">
        <f ca="1">IFERROR(INDEX($AK$54:$AK$65, ROWS($CK$4:CK73)), IFERROR(INDEX($AO$54:$AO$65, ROWS($CK$4:CK73)-ROWS($AK$54:$AK$65)), IFERROR(INDEX($AS$54:$AS$65, ROWS($CK$4:CK73)-ROWS($AK$54:$AK$65)-ROWS($AO$54:$AO$65)),IFERROR(INDEX($AW$54:$AW$65, ROWS($CK$4:CK73)-ROWS($AK$54:$AK$65)-ROWS($AO$54:$AO$65)-ROWS($AS$54:$AS$65)),IFERROR(INDEX($BA$54:$BA$65, ROWS($CK$4:CK73)-ROWS($AK$54:$AK$65)-ROWS($AO$54:$AO$65)-ROWS($AS$54:$AS$65)-ROWS($AW$54:$AW$65)),IFERROR(INDEX($BE$54:$BE$65, ROWS($CK$4:CK73)-ROWS($AK$54:$AK$65)-ROWS($AO$54:$AO$65)-ROWS($AS$54:$AS$65)-ROWS($AW$54:$AW$65)-ROWS($BA$54:$BA$65)),IFERROR(INDEX($BI$54:$BI$65, ROWS($CK$4:CK73)-ROWS($AK$54:$AK$65)-ROWS($AO$54:$AO$65)-ROWS($AS$54:$AS$65)-ROWS($AW$54:$AW$65)-ROWS($BA$54:$BA$65)-ROWS($BE$54:$BE$65)), "")))))))</f>
        <v/>
      </c>
      <c r="CL75" s="316" t="str">
        <f t="shared" ca="1" si="226"/>
        <v/>
      </c>
      <c r="CM75" s="413" t="str">
        <f t="shared" ca="1" si="227"/>
        <v/>
      </c>
      <c r="CN75" s="412" t="str">
        <f>IF(OR(CO75="",CO75=0),"",MAX(CN$5:CN74)+1)</f>
        <v/>
      </c>
      <c r="CO75" s="316">
        <f>IFERROR(INDEX($AJ$70:$AJ$81, ROWS($CO$4:CO73)), IFERROR(INDEX($AN$70:$AN$81, ROWS($CO$4:CO73)-ROWS($AJ$70:$AJ$81)), IFERROR(INDEX($AR$70:$AR$81, ROWS($CO$4:CO73)-ROWS($AJ$70:$AJ$81)-ROWS($AN$70:$AN$81)),IFERROR(INDEX($AV$70:$AV$81, ROWS($CO$4:CO73)-ROWS($AJ$70:$AJ$81)-ROWS($AN$70:$AN$81)-ROWS($AR$70:$AR$81)),IFERROR(INDEX($AZ$70:$AZ$81, ROWS($CO$4:CO73)-ROWS($AJ$70:$AJ$81)-ROWS($AN$70:$AN$81)-ROWS($AR$70:$AR$81)-ROWS($AV$70:$AV$81)),IFERROR(INDEX($BD$70:$BD$81, ROWS($CO$4:CO73)-ROWS($AJ$70:$AJ$81)-ROWS($AN$70:$AN$81)-ROWS($AR$70:$AR$81)-ROWS($AV$70:$AV$81)-ROWS($AZ$70:$AZ$81)),IFERROR(INDEX($BH$70:$BH$81, ROWS($CO$4:CO73)-ROWS($AJ$70:$AJ$81)-ROWS($AN$70:$AN$81)-ROWS($AR$70:$AR$81)-ROWS($AV$70:$AV$81)-ROWS($AZ$70:$AZ$81)-ROWS($BD$70:$BD$81)), "")))))))</f>
        <v>0</v>
      </c>
      <c r="CP75" s="316" t="str">
        <f t="shared" ca="1" si="228"/>
        <v/>
      </c>
      <c r="CQ75" s="316" t="str">
        <f>IF(OR(CR75="",CR75=0),"",MAX(CQ$5:CQ74)+1)</f>
        <v/>
      </c>
      <c r="CR75" s="316">
        <f>IFERROR(INDEX($AK$70:$AK$81, ROWS($CR$4:CR73)), IFERROR(INDEX($AO$70:$AO$81, ROWS($CR$4:CR73)-ROWS($AK$70:$AK$81)), IFERROR(INDEX($AS$70:$AS$81, ROWS($CR$4:CR73)-ROWS($AK$70:$AK$81)-ROWS($AO$70:$AO$81)),IFERROR(INDEX($AW$70:$AW$81, ROWS($CR$4:CR73)-ROWS($AK$70:$AK$81)-ROWS($AO$70:$AO$81)-ROWS($AS$70:$AS$81)),IFERROR(INDEX($BA$70:$BA$81, ROWS($CR$4:CR73)-ROWS($AK$70:$AK$81)-ROWS($AO$70:$AO$81)-ROWS($AS$70:$AS$81)-ROWS($AW$70:$AW$81)),IFERROR(INDEX($BE$70:$BE$81, ROWS($CR$4:CR73)-ROWS($AK$70:$AK$81)-ROWS($AO$70:$AO$81)-ROWS($AS$70:$AS$81)-ROWS($AW$70:$AW$81)-ROWS($BA$70:$BA$81)),IFERROR(INDEX($BI$70:$BI$81, ROWS($CR$4:CR73)-ROWS($AK$70:$AK$81)-ROWS($AO$70:$AO$81)-ROWS($AS$70:$AS$81)-ROWS($AW$70:$AW$81)-ROWS($BA$70:$BA$81)-ROWS($BE$70:$BE$81)), "")))))))</f>
        <v>0</v>
      </c>
      <c r="CS75" s="316" t="str">
        <f t="shared" ca="1" si="229"/>
        <v/>
      </c>
      <c r="CT75" s="413" t="str">
        <f t="shared" ca="1" si="230"/>
        <v/>
      </c>
      <c r="CU75" s="412" t="str">
        <f>IF(OR(CV75="",CV75=0),"",MAX(CU$5:CU74)+1)</f>
        <v/>
      </c>
      <c r="CV75" s="316" t="str">
        <f>IFERROR(INDEX($AJ$86:$AJ$97, ROWS($CV$4:CV73)), IFERROR(INDEX($AN$86:$AN$97, ROWS($CV$4:CV73)-ROWS($AJ$86:$AJ$97)), ""))</f>
        <v/>
      </c>
      <c r="CW75" s="316" t="str">
        <f t="shared" si="231"/>
        <v/>
      </c>
      <c r="CX75" s="316" t="str">
        <f>IF(OR(CY75="",CY75=0),"",MAX(CX$5:CX74)+1)</f>
        <v/>
      </c>
      <c r="CY75" s="316" t="str">
        <f>IFERROR(INDEX($AK$86:$AK$97, ROWS($CY$4:CY73)), IFERROR(INDEX($AO$86:$AO$97, ROWS($CY$4:CY73)-ROWS($AK$86:$AK$97)), ""))</f>
        <v/>
      </c>
      <c r="CZ75" s="316" t="str">
        <f t="shared" si="232"/>
        <v/>
      </c>
      <c r="DA75" s="413" t="str">
        <f t="shared" si="233"/>
        <v/>
      </c>
      <c r="DC75" s="438" t="str">
        <f ca="1">IF(OR(DD75="",DD75=0),"",MAX(DC$65:DC74)+1)</f>
        <v/>
      </c>
      <c r="DD75" s="434" t="str">
        <f t="shared" ca="1" si="196"/>
        <v/>
      </c>
      <c r="DE75" s="413" t="str">
        <f t="shared" ca="1" si="197"/>
        <v/>
      </c>
      <c r="DF75" s="431" t="str">
        <f ca="1">IF(OR(DG75="",DG75=0),"",MAX(DF$65:DF74)+1)</f>
        <v/>
      </c>
      <c r="DG75" s="412" t="str">
        <f t="shared" ca="1" si="198"/>
        <v/>
      </c>
      <c r="DH75" s="413" t="str">
        <f t="shared" ca="1" si="199"/>
        <v/>
      </c>
      <c r="DI75" s="412" t="str">
        <f t="shared" ca="1" si="200"/>
        <v/>
      </c>
      <c r="DJ75" s="413" t="str">
        <f t="shared" ca="1" si="201"/>
        <v/>
      </c>
      <c r="DK75" s="412" t="str">
        <f t="shared" ca="1" si="202"/>
        <v/>
      </c>
      <c r="DL75" s="413" t="str">
        <f t="shared" ca="1" si="203"/>
        <v/>
      </c>
      <c r="DN75" s="292"/>
      <c r="DO75" s="292"/>
      <c r="DP75" s="292"/>
      <c r="DQ75" s="292"/>
      <c r="DR75" s="292"/>
      <c r="DS75" s="292"/>
    </row>
    <row r="76" spans="16:123" ht="15" customHeight="1" x14ac:dyDescent="0.3">
      <c r="AB76" s="395">
        <f ca="1">IFERROR(MATCH($AB$59,OFFSET(Year!$AT$11:$AT$62,AB75,,1000),0)+AB75,"")</f>
        <v>62</v>
      </c>
      <c r="AC76" s="404" t="str">
        <f ca="1">IFERROR(INDEX(Year!$AW$11:$AW$62,AB76),"")</f>
        <v/>
      </c>
      <c r="AD76" s="405" t="str">
        <f ca="1">IFERROR(INDEX(Year!$AU$11:$AU$62,AB76),"")</f>
        <v/>
      </c>
      <c r="AE76" s="406" t="str">
        <f ca="1">IFERROR(INDEX(Year!$AV$11:$AV$62,AB76),"")</f>
        <v/>
      </c>
      <c r="AF76" s="407" t="str">
        <f ca="1">IFERROR(INDEX(Year!$AT$11:$AT$62,AB76),"")</f>
        <v/>
      </c>
      <c r="AI76" s="304" t="str">
        <f t="shared" ca="1" si="213"/>
        <v/>
      </c>
      <c r="AJ76" s="305" t="str">
        <f t="shared" ca="1" si="204"/>
        <v/>
      </c>
      <c r="AK76" s="306" t="str">
        <f t="shared" ca="1" si="205"/>
        <v/>
      </c>
      <c r="AL76" s="307" t="str">
        <f t="shared" ca="1" si="206"/>
        <v/>
      </c>
      <c r="AM76" s="304" t="str">
        <f t="shared" ca="1" si="214"/>
        <v/>
      </c>
      <c r="AN76" s="305" t="str">
        <f t="shared" ca="1" si="207"/>
        <v/>
      </c>
      <c r="AO76" s="306" t="str">
        <f t="shared" ca="1" si="208"/>
        <v/>
      </c>
      <c r="AP76" s="307" t="str">
        <f t="shared" ca="1" si="209"/>
        <v/>
      </c>
      <c r="AQ76" s="304" t="str">
        <f t="shared" ca="1" si="215"/>
        <v/>
      </c>
      <c r="AR76" s="305" t="str">
        <f t="shared" ca="1" si="210"/>
        <v/>
      </c>
      <c r="AS76" s="306" t="str">
        <f t="shared" ca="1" si="211"/>
        <v/>
      </c>
      <c r="AT76" s="307" t="str">
        <f t="shared" ca="1" si="212"/>
        <v/>
      </c>
      <c r="AU76" s="304"/>
      <c r="AV76" s="305"/>
      <c r="AW76" s="306"/>
      <c r="AX76" s="307"/>
      <c r="AY76" s="304"/>
      <c r="AZ76" s="305"/>
      <c r="BA76" s="306"/>
      <c r="BB76" s="307"/>
      <c r="BC76" s="304"/>
      <c r="BD76" s="305"/>
      <c r="BE76" s="306"/>
      <c r="BF76" s="307"/>
      <c r="BG76" s="304"/>
      <c r="BH76" s="305"/>
      <c r="BI76" s="306"/>
      <c r="BJ76" s="307"/>
      <c r="BL76" s="412" t="str">
        <f ca="1">IF(OR(BM76="",BM76=0),"",MAX(BL$5:BL75)+1)</f>
        <v/>
      </c>
      <c r="BM76" s="316" t="str">
        <f ca="1">IFERROR(INDEX($AJ$6:$AJ$17, ROWS(BM$4:$BM74)), IFERROR(INDEX($AN$6:$AN$17, ROWS(BM$4:$BM74)-ROWS($AJ$6:$AJ$17)), IFERROR(INDEX($AR$6:$AR$17, ROWS(BM$4:$BM74)-ROWS($AJ$6:$AJ$17)-ROWS($AN$6:$AN$17)),IFERROR(INDEX($AV$6:$AV$17, ROWS(BM$4:$BM74)-ROWS($AJ$6:$AJ$17)-ROWS($AN$6:$AN$17)-ROWS($AR$6:$AR$17)),IFERROR(INDEX($AZ$6:$AZ$17, ROWS(BM$4:$BM74)-ROWS($AJ$6:$AJ$17)-ROWS($AN$6:$AN$17)-ROWS($AR$6:$AR$17)-ROWS($AV$6:$AV$17)),IFERROR(INDEX($BD$6:$BD$17, ROWS(BM$4:$BM74)-ROWS($AJ$6:$AJ$17)-ROWS($AN$6:$AN$17)-ROWS($AR$6:$AR$17)-ROWS($AV$6:$AV$17)-ROWS($AZ$6:$AZ$17)),IFERROR(INDEX($BH$6:$BH$17, ROWS(BM$4:$BM74)-ROWS($AJ$6:$AJ$17)-ROWS($AN$6:$AN$17)-ROWS($AR$6:$AR$17)-ROWS($AV$6:$AV$17)-ROWS($AZ$6:$AZ$17)-ROWS($BD$6:$BD$17)), "")))))))</f>
        <v/>
      </c>
      <c r="BN76" s="316" t="str">
        <f t="shared" ca="1" si="216"/>
        <v/>
      </c>
      <c r="BO76" s="316" t="str">
        <f ca="1">IF(OR(BP76="",BP76=0),"",MAX(BO$5:BO75)+1)</f>
        <v/>
      </c>
      <c r="BP76" s="316" t="str">
        <f ca="1">IFERROR(INDEX($AK$6:$AK$17, ROWS($BP$4:BP74)), IFERROR(INDEX($AO$6:$AO$17, ROWS($BP$4:BP74)-ROWS($AK$6:$AK$17)), IFERROR(INDEX($AS$6:$AS$17, ROWS($BP$4:BP74)-ROWS($AK$6:$AK$17)-ROWS($AO$6:$AO$17)),IFERROR(INDEX($AW$6:$AW$17, ROWS($BP$4:BP74)-ROWS($AK$6:$AK$17)-ROWS($AO$6:$AO$17)-ROWS($AS$6:$AS$17)),IFERROR(INDEX($BA$6:$BA$17, ROWS($BP$4:BP74)-ROWS($AK$6:$AK$17)-ROWS($AO$6:$AO$17)-ROWS($AS$6:$AS$17)-ROWS($AW$6:$AW$17)),IFERROR(INDEX($BE$6:$BE$17, ROWS($BP$4:BP74)-ROWS($AK$6:$AK$17)-ROWS($AO$6:$AO$17)-ROWS($AS$6:$AS$17)-ROWS($AW$6:$AW$17)-ROWS($BA$6:$BA$17)),IFERROR(INDEX($BI$6:$BI$17, ROWS($BP$4:BP74)-ROWS($AK$6:$AK$17)-ROWS($AO$6:$AO$17)-ROWS($AS$6:$AS$17)-ROWS($AW$6:$AW$17)-ROWS($BA$6:$BA$17)-ROWS($BE$6:$BE$17)), "")))))))</f>
        <v/>
      </c>
      <c r="BQ76" s="316" t="str">
        <f t="shared" ca="1" si="217"/>
        <v/>
      </c>
      <c r="BR76" s="413" t="str">
        <f t="shared" ca="1" si="218"/>
        <v/>
      </c>
      <c r="BS76" s="412" t="str">
        <f ca="1">IF(OR(BT76="",BT76=0),"",MAX(BS$5:BS75)+1)</f>
        <v/>
      </c>
      <c r="BT76" s="316" t="str">
        <f ca="1">IFERROR(INDEX($AJ$22:$AJ$33, ROWS($BT$4:BT74)), IFERROR(INDEX($AN$22:$AN$33, ROWS($BT$4:BT74)-ROWS($AJ$22:$AJ$33)), IFERROR(INDEX($AR$22:$AR$33, ROWS($BT$4:BT74)-ROWS($AJ$22:$AJ$33)-ROWS($AN$22:$AN$33)),IFERROR(INDEX($AV$22:$AV$33, ROWS($BT$4:BT74)-ROWS($AJ$22:$AJ$33)-ROWS($AN$22:$AN$33)-ROWS($AR$22:$AR$33)),IFERROR(INDEX($AZ$22:$AZ$33, ROWS($BT$4:BT74)-ROWS($AJ$22:$AJ$33)-ROWS($AN$22:$AN$33)-ROWS($AR$22:$AR$33)-ROWS($AV$22:$AV$33)),IFERROR(INDEX($BD$22:$BD$33, ROWS($BT$4:BT74)-ROWS($AJ$22:$AJ$33)-ROWS($AN$22:$AN$33)-ROWS($AR$22:$AR$33)-ROWS($AV$22:$AV$33)-ROWS($AZ$22:$AZ$33)),IFERROR(INDEX($BH$22:$BH$33, ROWS($BT$4:BT74)-ROWS($AJ$22:$AJ$33)-ROWS($AN$22:$AN$33)-ROWS($AR$22:$AR$33)-ROWS($AV$22:$AV$33)-ROWS($AZ$22:$AZ$33)-ROWS($BD$22:$BD$33)), "")))))))</f>
        <v/>
      </c>
      <c r="BU76" s="316" t="str">
        <f t="shared" ca="1" si="219"/>
        <v/>
      </c>
      <c r="BV76" s="316" t="str">
        <f ca="1">IF(OR(BW76="",BW76=0),"",MAX(BV$5:BV75)+1)</f>
        <v/>
      </c>
      <c r="BW76" s="316" t="str">
        <f ca="1">IFERROR(INDEX($AK$22:$AK$33, ROWS($BW$4:BW74)), IFERROR(INDEX($AO$22:$AO$33, ROWS($BW$4:BW74)-ROWS($AK$22:$AK$33)), IFERROR(INDEX($AS$22:$AS$33, ROWS($BW$4:BW74)-ROWS($AK$22:$AK$33)-ROWS($AO$22:$AO$33)),IFERROR(INDEX($AW$22:$AW$33, ROWS($BW$4:BW74)-ROWS($AK$22:$AK$33)-ROWS($AO$22:$AO$33)-ROWS($AS$22:$AS$33)),IFERROR(INDEX($BA$22:$BA$33, ROWS($BW$4:BW74)-ROWS($AK$22:$AK$33)-ROWS($AO$22:$AO$33)-ROWS($AS$22:$AS$33)-ROWS($AW$22:$AW$33)),IFERROR(INDEX($BE$22:$BE$33, ROWS($BW$4:BW74)-ROWS($AK$22:$AK$33)-ROWS($AO$22:$AO$33)-ROWS($AS$22:$AS$33)-ROWS($AW$22:$AW$33)-ROWS($BA$22:$BA$33)),IFERROR(INDEX($BI$22:$BI$33, ROWS($BW$4:BW74)-ROWS($AK$22:$AK$33)-ROWS($AO$22:$AO$33)-ROWS($AS$22:$AS$33)-ROWS($AW$22:$AW$33)-ROWS($BA$22:$BA$33)-ROWS($BE$22:$BE$33)), "")))))))</f>
        <v/>
      </c>
      <c r="BX76" s="316" t="str">
        <f t="shared" ca="1" si="220"/>
        <v/>
      </c>
      <c r="BY76" s="413" t="str">
        <f t="shared" ca="1" si="221"/>
        <v/>
      </c>
      <c r="BZ76" s="412" t="str">
        <f ca="1">IF(OR(CA76="",CA76=0),"",MAX(BZ$5:BZ75)+1)</f>
        <v/>
      </c>
      <c r="CA76" s="316" t="str">
        <f ca="1">IFERROR(INDEX($AJ$38:$AJ$49, ROWS($CA$4:CA74)), IFERROR(INDEX($AN$38:$AN$49, ROWS($CA$4:CA74)-ROWS($AJ$38:$AJ$49)), IFERROR(INDEX($AR$38:$AR$49, ROWS($CA$4:CA74)-ROWS($AJ$38:$AJ$49)-ROWS($AN$38:$AN$49)),IFERROR(INDEX($AV$38:$AV$49, ROWS($CA$4:CA74)-ROWS($AJ$38:$AJ$49)-ROWS($AN$38:$AN$49)-ROWS($AR$38:$AR$49)),IFERROR(INDEX($AZ$38:$AZ$49, ROWS($CA$4:CA74)-ROWS($AJ$38:$AJ$49)-ROWS($AN$38:$AN$49)-ROWS($AR$38:$AR$49)-ROWS($AV$38:$AV$49)),IFERROR(INDEX($BD$38:$BD$49, ROWS($CA$4:CA74)-ROWS($AJ$38:$AJ$49)-ROWS($AN$38:$AN$49)-ROWS($AR$38:$AR$49)-ROWS($AV$38:$AV$49)-ROWS($AZ$38:$AZ$49)),IFERROR(INDEX($BH$38:$BH$49, ROWS($CA$4:CA74)-ROWS($AJ$38:$AJ$49)-ROWS($AN$38:$AN$49)-ROWS($AR$38:$AR$49)-ROWS($AV$38:$AV$49)-ROWS($AZ$38:$AZ$49)-ROWS($BD$38:$BD$49)), "")))))))</f>
        <v/>
      </c>
      <c r="CB76" s="316" t="str">
        <f t="shared" ca="1" si="222"/>
        <v/>
      </c>
      <c r="CC76" s="316" t="str">
        <f ca="1">IF(OR(CD76="",CD76=0),"",MAX(CC$5:CC75)+1)</f>
        <v/>
      </c>
      <c r="CD76" s="316" t="str">
        <f ca="1">IFERROR(INDEX($AK$38:$AK$49, ROWS($CD$4:CD74)), IFERROR(INDEX($AO$38:$AO$49, ROWS($CD$4:CD74)-ROWS($AK$38:$AK$49)), IFERROR(INDEX($AS$38:$AS$49, ROWS($CD$4:CD74)-ROWS($AK$38:$AK$49)-ROWS($AO$38:$AO$49)),IFERROR(INDEX($AW$38:$AW$49, ROWS($CD$4:CD74)-ROWS($AK$38:$AK$49)-ROWS($AO$38:$AO$49)-ROWS($AS$38:$AS$49)),IFERROR(INDEX($BA$38:$BA$49, ROWS($CD$4:CD74)-ROWS($AK$38:$AK$49)-ROWS($AO$38:$AO$49)-ROWS($AS$38:$AS$49)-ROWS($AW$38:$AW$49)),IFERROR(INDEX($BE$38:$BE$49, ROWS($CD$4:CD74)-ROWS($AK$38:$AK$49)-ROWS($AO$38:$AO$49)-ROWS($AS$38:$AS$49)-ROWS($AW$38:$AW$49)-ROWS($BA$38:$BA$49)),IFERROR(INDEX($BI$38:$BI$49, ROWS($CD$4:CD74)-ROWS($AK$38:$AK$49)-ROWS($AO$38:$AO$49)-ROWS($AS$38:$AS$49)-ROWS($AW$38:$AW$49)-ROWS($BA$38:$BA$49)-ROWS($BE$38:$BE$49)), "")))))))</f>
        <v/>
      </c>
      <c r="CE76" s="316" t="str">
        <f t="shared" ca="1" si="223"/>
        <v/>
      </c>
      <c r="CF76" s="413" t="str">
        <f t="shared" ca="1" si="224"/>
        <v/>
      </c>
      <c r="CG76" s="412" t="str">
        <f ca="1">IF(OR(CH76="",CH76=0),"",MAX(CG$5:CG75)+1)</f>
        <v/>
      </c>
      <c r="CH76" s="316" t="str">
        <f ca="1">IFERROR(INDEX($AJ$54:$AJ$65, ROWS($CH$4:CH74)), IFERROR(INDEX($AN$54:$AN$65, ROWS($CH$4:CH74)-ROWS($AJ$54:$AJ$65)), IFERROR(INDEX($AR$54:$AR$65, ROWS($CH$4:CH74)-ROWS($AJ$54:$AJ$65)-ROWS($AN$54:$AN$65)),IFERROR(INDEX($AV$54:$AV$65, ROWS($CH$4:CH74)-ROWS($AJ$54:$AJ$65)-ROWS($AN$54:$AN$65)-ROWS($AR$54:$AR$65)),IFERROR(INDEX($AZ$54:$AZ$65, ROWS($CH$4:CH74)-ROWS($AJ$54:$AJ$65)-ROWS($AN$54:$AN$65)-ROWS($AR$54:$AR$65)-ROWS($AV$54:$AV$65)),IFERROR(INDEX($BD$54:$BD$65, ROWS($CH$4:CH74)-ROWS($AJ$54:$AJ$65)-ROWS($AN$54:$AN$65)-ROWS($AR$54:$AR$65)-ROWS($AV$54:$AV$65)-ROWS($AZ$54:$AZ$65)),IFERROR(INDEX($BH$54:$BH$65, ROWS($CH$4:CH74)-ROWS($AJ$54:$AJ$65)-ROWS($AN$54:$AN$65)-ROWS($AR$54:$AR$65)-ROWS($AV$54:$AV$65)-ROWS($AZ$54:$AZ$65)-ROWS($BD$54:$BD$65)), "")))))))</f>
        <v/>
      </c>
      <c r="CI76" s="316" t="str">
        <f t="shared" ca="1" si="225"/>
        <v/>
      </c>
      <c r="CJ76" s="316" t="str">
        <f ca="1">IF(OR(CK76="",CK76=0),"",MAX(CJ$5:CJ75)+1)</f>
        <v/>
      </c>
      <c r="CK76" s="316" t="str">
        <f ca="1">IFERROR(INDEX($AK$54:$AK$65, ROWS($CK$4:CK74)), IFERROR(INDEX($AO$54:$AO$65, ROWS($CK$4:CK74)-ROWS($AK$54:$AK$65)), IFERROR(INDEX($AS$54:$AS$65, ROWS($CK$4:CK74)-ROWS($AK$54:$AK$65)-ROWS($AO$54:$AO$65)),IFERROR(INDEX($AW$54:$AW$65, ROWS($CK$4:CK74)-ROWS($AK$54:$AK$65)-ROWS($AO$54:$AO$65)-ROWS($AS$54:$AS$65)),IFERROR(INDEX($BA$54:$BA$65, ROWS($CK$4:CK74)-ROWS($AK$54:$AK$65)-ROWS($AO$54:$AO$65)-ROWS($AS$54:$AS$65)-ROWS($AW$54:$AW$65)),IFERROR(INDEX($BE$54:$BE$65, ROWS($CK$4:CK74)-ROWS($AK$54:$AK$65)-ROWS($AO$54:$AO$65)-ROWS($AS$54:$AS$65)-ROWS($AW$54:$AW$65)-ROWS($BA$54:$BA$65)),IFERROR(INDEX($BI$54:$BI$65, ROWS($CK$4:CK74)-ROWS($AK$54:$AK$65)-ROWS($AO$54:$AO$65)-ROWS($AS$54:$AS$65)-ROWS($AW$54:$AW$65)-ROWS($BA$54:$BA$65)-ROWS($BE$54:$BE$65)), "")))))))</f>
        <v/>
      </c>
      <c r="CL76" s="316" t="str">
        <f t="shared" ca="1" si="226"/>
        <v/>
      </c>
      <c r="CM76" s="413" t="str">
        <f t="shared" ca="1" si="227"/>
        <v/>
      </c>
      <c r="CN76" s="412" t="str">
        <f>IF(OR(CO76="",CO76=0),"",MAX(CN$5:CN75)+1)</f>
        <v/>
      </c>
      <c r="CO76" s="316">
        <f>IFERROR(INDEX($AJ$70:$AJ$81, ROWS($CO$4:CO74)), IFERROR(INDEX($AN$70:$AN$81, ROWS($CO$4:CO74)-ROWS($AJ$70:$AJ$81)), IFERROR(INDEX($AR$70:$AR$81, ROWS($CO$4:CO74)-ROWS($AJ$70:$AJ$81)-ROWS($AN$70:$AN$81)),IFERROR(INDEX($AV$70:$AV$81, ROWS($CO$4:CO74)-ROWS($AJ$70:$AJ$81)-ROWS($AN$70:$AN$81)-ROWS($AR$70:$AR$81)),IFERROR(INDEX($AZ$70:$AZ$81, ROWS($CO$4:CO74)-ROWS($AJ$70:$AJ$81)-ROWS($AN$70:$AN$81)-ROWS($AR$70:$AR$81)-ROWS($AV$70:$AV$81)),IFERROR(INDEX($BD$70:$BD$81, ROWS($CO$4:CO74)-ROWS($AJ$70:$AJ$81)-ROWS($AN$70:$AN$81)-ROWS($AR$70:$AR$81)-ROWS($AV$70:$AV$81)-ROWS($AZ$70:$AZ$81)),IFERROR(INDEX($BH$70:$BH$81, ROWS($CO$4:CO74)-ROWS($AJ$70:$AJ$81)-ROWS($AN$70:$AN$81)-ROWS($AR$70:$AR$81)-ROWS($AV$70:$AV$81)-ROWS($AZ$70:$AZ$81)-ROWS($BD$70:$BD$81)), "")))))))</f>
        <v>0</v>
      </c>
      <c r="CP76" s="316" t="str">
        <f t="shared" ca="1" si="228"/>
        <v/>
      </c>
      <c r="CQ76" s="316" t="str">
        <f>IF(OR(CR76="",CR76=0),"",MAX(CQ$5:CQ75)+1)</f>
        <v/>
      </c>
      <c r="CR76" s="316">
        <f>IFERROR(INDEX($AK$70:$AK$81, ROWS($CR$4:CR74)), IFERROR(INDEX($AO$70:$AO$81, ROWS($CR$4:CR74)-ROWS($AK$70:$AK$81)), IFERROR(INDEX($AS$70:$AS$81, ROWS($CR$4:CR74)-ROWS($AK$70:$AK$81)-ROWS($AO$70:$AO$81)),IFERROR(INDEX($AW$70:$AW$81, ROWS($CR$4:CR74)-ROWS($AK$70:$AK$81)-ROWS($AO$70:$AO$81)-ROWS($AS$70:$AS$81)),IFERROR(INDEX($BA$70:$BA$81, ROWS($CR$4:CR74)-ROWS($AK$70:$AK$81)-ROWS($AO$70:$AO$81)-ROWS($AS$70:$AS$81)-ROWS($AW$70:$AW$81)),IFERROR(INDEX($BE$70:$BE$81, ROWS($CR$4:CR74)-ROWS($AK$70:$AK$81)-ROWS($AO$70:$AO$81)-ROWS($AS$70:$AS$81)-ROWS($AW$70:$AW$81)-ROWS($BA$70:$BA$81)),IFERROR(INDEX($BI$70:$BI$81, ROWS($CR$4:CR74)-ROWS($AK$70:$AK$81)-ROWS($AO$70:$AO$81)-ROWS($AS$70:$AS$81)-ROWS($AW$70:$AW$81)-ROWS($BA$70:$BA$81)-ROWS($BE$70:$BE$81)), "")))))))</f>
        <v>0</v>
      </c>
      <c r="CS76" s="316" t="str">
        <f t="shared" ca="1" si="229"/>
        <v/>
      </c>
      <c r="CT76" s="413" t="str">
        <f t="shared" ca="1" si="230"/>
        <v/>
      </c>
      <c r="CU76" s="412" t="str">
        <f>IF(OR(CV76="",CV76=0),"",MAX(CU$5:CU75)+1)</f>
        <v/>
      </c>
      <c r="CV76" s="316" t="str">
        <f>IFERROR(INDEX($AJ$86:$AJ$97, ROWS($CV$4:CV74)), IFERROR(INDEX($AN$86:$AN$97, ROWS($CV$4:CV74)-ROWS($AJ$86:$AJ$97)), ""))</f>
        <v/>
      </c>
      <c r="CW76" s="316" t="str">
        <f t="shared" si="231"/>
        <v/>
      </c>
      <c r="CX76" s="316" t="str">
        <f>IF(OR(CY76="",CY76=0),"",MAX(CX$5:CX75)+1)</f>
        <v/>
      </c>
      <c r="CY76" s="316" t="str">
        <f>IFERROR(INDEX($AK$86:$AK$97, ROWS($CY$4:CY74)), IFERROR(INDEX($AO$86:$AO$97, ROWS($CY$4:CY74)-ROWS($AK$86:$AK$97)), ""))</f>
        <v/>
      </c>
      <c r="CZ76" s="316" t="str">
        <f t="shared" si="232"/>
        <v/>
      </c>
      <c r="DA76" s="413" t="str">
        <f t="shared" si="233"/>
        <v/>
      </c>
      <c r="DC76" s="438" t="str">
        <f ca="1">IF(OR(DD76="",DD76=0),"",MAX(DC$65:DC75)+1)</f>
        <v/>
      </c>
      <c r="DD76" s="434" t="str">
        <f t="shared" ca="1" si="196"/>
        <v/>
      </c>
      <c r="DE76" s="413" t="str">
        <f t="shared" ca="1" si="197"/>
        <v/>
      </c>
      <c r="DF76" s="431" t="str">
        <f ca="1">IF(OR(DG76="",DG76=0),"",MAX(DF$65:DF75)+1)</f>
        <v/>
      </c>
      <c r="DG76" s="412" t="str">
        <f t="shared" ca="1" si="198"/>
        <v/>
      </c>
      <c r="DH76" s="413" t="str">
        <f t="shared" ca="1" si="199"/>
        <v/>
      </c>
      <c r="DI76" s="412" t="str">
        <f t="shared" ca="1" si="200"/>
        <v/>
      </c>
      <c r="DJ76" s="413" t="str">
        <f t="shared" ca="1" si="201"/>
        <v/>
      </c>
      <c r="DK76" s="412" t="str">
        <f t="shared" ca="1" si="202"/>
        <v/>
      </c>
      <c r="DL76" s="413" t="str">
        <f t="shared" ca="1" si="203"/>
        <v/>
      </c>
      <c r="DM76" s="278"/>
    </row>
    <row r="77" spans="16:123" ht="15" customHeight="1" x14ac:dyDescent="0.3">
      <c r="AB77" s="395">
        <f ca="1">IFERROR(MATCH($AB$59,OFFSET(Year!$AT$11:$AT$62,AB76,,1000),0)+AB76,"")</f>
        <v>63</v>
      </c>
      <c r="AC77" s="404" t="str">
        <f ca="1">IFERROR(INDEX(Year!$AW$11:$AW$62,AB77),"")</f>
        <v/>
      </c>
      <c r="AD77" s="405" t="str">
        <f ca="1">IFERROR(INDEX(Year!$AU$11:$AU$62,AB77),"")</f>
        <v/>
      </c>
      <c r="AE77" s="406" t="str">
        <f ca="1">IFERROR(INDEX(Year!$AV$11:$AV$62,AB77),"")</f>
        <v/>
      </c>
      <c r="AF77" s="407" t="str">
        <f ca="1">IFERROR(INDEX(Year!$AT$11:$AT$62,AB77),"")</f>
        <v/>
      </c>
      <c r="AI77" s="304" t="str">
        <f t="shared" ca="1" si="213"/>
        <v/>
      </c>
      <c r="AJ77" s="305" t="str">
        <f t="shared" ca="1" si="204"/>
        <v/>
      </c>
      <c r="AK77" s="306" t="str">
        <f t="shared" ca="1" si="205"/>
        <v/>
      </c>
      <c r="AL77" s="307" t="str">
        <f t="shared" ca="1" si="206"/>
        <v/>
      </c>
      <c r="AM77" s="304" t="str">
        <f t="shared" ca="1" si="214"/>
        <v/>
      </c>
      <c r="AN77" s="305" t="str">
        <f t="shared" ca="1" si="207"/>
        <v/>
      </c>
      <c r="AO77" s="306" t="str">
        <f t="shared" ca="1" si="208"/>
        <v/>
      </c>
      <c r="AP77" s="307" t="str">
        <f t="shared" ca="1" si="209"/>
        <v/>
      </c>
      <c r="AQ77" s="304" t="str">
        <f t="shared" ca="1" si="215"/>
        <v/>
      </c>
      <c r="AR77" s="305" t="str">
        <f t="shared" ca="1" si="210"/>
        <v/>
      </c>
      <c r="AS77" s="306" t="str">
        <f t="shared" ca="1" si="211"/>
        <v/>
      </c>
      <c r="AT77" s="307" t="str">
        <f t="shared" ca="1" si="212"/>
        <v/>
      </c>
      <c r="AU77" s="304"/>
      <c r="AV77" s="305"/>
      <c r="AW77" s="306"/>
      <c r="AX77" s="307"/>
      <c r="AY77" s="304"/>
      <c r="AZ77" s="305"/>
      <c r="BA77" s="306"/>
      <c r="BB77" s="307"/>
      <c r="BC77" s="304"/>
      <c r="BD77" s="305"/>
      <c r="BE77" s="306"/>
      <c r="BF77" s="307"/>
      <c r="BG77" s="304"/>
      <c r="BH77" s="305"/>
      <c r="BI77" s="306"/>
      <c r="BJ77" s="307"/>
      <c r="BL77" s="412" t="str">
        <f ca="1">IF(OR(BM77="",BM77=0),"",MAX(BL$5:BL76)+1)</f>
        <v/>
      </c>
      <c r="BM77" s="316" t="str">
        <f ca="1">IFERROR(INDEX($AJ$6:$AJ$17, ROWS(BM$4:$BM75)), IFERROR(INDEX($AN$6:$AN$17, ROWS(BM$4:$BM75)-ROWS($AJ$6:$AJ$17)), IFERROR(INDEX($AR$6:$AR$17, ROWS(BM$4:$BM75)-ROWS($AJ$6:$AJ$17)-ROWS($AN$6:$AN$17)),IFERROR(INDEX($AV$6:$AV$17, ROWS(BM$4:$BM75)-ROWS($AJ$6:$AJ$17)-ROWS($AN$6:$AN$17)-ROWS($AR$6:$AR$17)),IFERROR(INDEX($AZ$6:$AZ$17, ROWS(BM$4:$BM75)-ROWS($AJ$6:$AJ$17)-ROWS($AN$6:$AN$17)-ROWS($AR$6:$AR$17)-ROWS($AV$6:$AV$17)),IFERROR(INDEX($BD$6:$BD$17, ROWS(BM$4:$BM75)-ROWS($AJ$6:$AJ$17)-ROWS($AN$6:$AN$17)-ROWS($AR$6:$AR$17)-ROWS($AV$6:$AV$17)-ROWS($AZ$6:$AZ$17)),IFERROR(INDEX($BH$6:$BH$17, ROWS(BM$4:$BM75)-ROWS($AJ$6:$AJ$17)-ROWS($AN$6:$AN$17)-ROWS($AR$6:$AR$17)-ROWS($AV$6:$AV$17)-ROWS($AZ$6:$AZ$17)-ROWS($BD$6:$BD$17)), "")))))))</f>
        <v/>
      </c>
      <c r="BN77" s="316" t="str">
        <f t="shared" ca="1" si="216"/>
        <v/>
      </c>
      <c r="BO77" s="316" t="str">
        <f ca="1">IF(OR(BP77="",BP77=0),"",MAX(BO$5:BO76)+1)</f>
        <v/>
      </c>
      <c r="BP77" s="316" t="str">
        <f ca="1">IFERROR(INDEX($AK$6:$AK$17, ROWS($BP$4:BP75)), IFERROR(INDEX($AO$6:$AO$17, ROWS($BP$4:BP75)-ROWS($AK$6:$AK$17)), IFERROR(INDEX($AS$6:$AS$17, ROWS($BP$4:BP75)-ROWS($AK$6:$AK$17)-ROWS($AO$6:$AO$17)),IFERROR(INDEX($AW$6:$AW$17, ROWS($BP$4:BP75)-ROWS($AK$6:$AK$17)-ROWS($AO$6:$AO$17)-ROWS($AS$6:$AS$17)),IFERROR(INDEX($BA$6:$BA$17, ROWS($BP$4:BP75)-ROWS($AK$6:$AK$17)-ROWS($AO$6:$AO$17)-ROWS($AS$6:$AS$17)-ROWS($AW$6:$AW$17)),IFERROR(INDEX($BE$6:$BE$17, ROWS($BP$4:BP75)-ROWS($AK$6:$AK$17)-ROWS($AO$6:$AO$17)-ROWS($AS$6:$AS$17)-ROWS($AW$6:$AW$17)-ROWS($BA$6:$BA$17)),IFERROR(INDEX($BI$6:$BI$17, ROWS($BP$4:BP75)-ROWS($AK$6:$AK$17)-ROWS($AO$6:$AO$17)-ROWS($AS$6:$AS$17)-ROWS($AW$6:$AW$17)-ROWS($BA$6:$BA$17)-ROWS($BE$6:$BE$17)), "")))))))</f>
        <v/>
      </c>
      <c r="BQ77" s="316" t="str">
        <f t="shared" ca="1" si="217"/>
        <v/>
      </c>
      <c r="BR77" s="413" t="str">
        <f t="shared" ca="1" si="218"/>
        <v/>
      </c>
      <c r="BS77" s="412" t="str">
        <f ca="1">IF(OR(BT77="",BT77=0),"",MAX(BS$5:BS76)+1)</f>
        <v/>
      </c>
      <c r="BT77" s="316" t="str">
        <f ca="1">IFERROR(INDEX($AJ$22:$AJ$33, ROWS($BT$4:BT75)), IFERROR(INDEX($AN$22:$AN$33, ROWS($BT$4:BT75)-ROWS($AJ$22:$AJ$33)), IFERROR(INDEX($AR$22:$AR$33, ROWS($BT$4:BT75)-ROWS($AJ$22:$AJ$33)-ROWS($AN$22:$AN$33)),IFERROR(INDEX($AV$22:$AV$33, ROWS($BT$4:BT75)-ROWS($AJ$22:$AJ$33)-ROWS($AN$22:$AN$33)-ROWS($AR$22:$AR$33)),IFERROR(INDEX($AZ$22:$AZ$33, ROWS($BT$4:BT75)-ROWS($AJ$22:$AJ$33)-ROWS($AN$22:$AN$33)-ROWS($AR$22:$AR$33)-ROWS($AV$22:$AV$33)),IFERROR(INDEX($BD$22:$BD$33, ROWS($BT$4:BT75)-ROWS($AJ$22:$AJ$33)-ROWS($AN$22:$AN$33)-ROWS($AR$22:$AR$33)-ROWS($AV$22:$AV$33)-ROWS($AZ$22:$AZ$33)),IFERROR(INDEX($BH$22:$BH$33, ROWS($BT$4:BT75)-ROWS($AJ$22:$AJ$33)-ROWS($AN$22:$AN$33)-ROWS($AR$22:$AR$33)-ROWS($AV$22:$AV$33)-ROWS($AZ$22:$AZ$33)-ROWS($BD$22:$BD$33)), "")))))))</f>
        <v/>
      </c>
      <c r="BU77" s="316" t="str">
        <f t="shared" ca="1" si="219"/>
        <v/>
      </c>
      <c r="BV77" s="316" t="str">
        <f ca="1">IF(OR(BW77="",BW77=0),"",MAX(BV$5:BV76)+1)</f>
        <v/>
      </c>
      <c r="BW77" s="316" t="str">
        <f ca="1">IFERROR(INDEX($AK$22:$AK$33, ROWS($BW$4:BW75)), IFERROR(INDEX($AO$22:$AO$33, ROWS($BW$4:BW75)-ROWS($AK$22:$AK$33)), IFERROR(INDEX($AS$22:$AS$33, ROWS($BW$4:BW75)-ROWS($AK$22:$AK$33)-ROWS($AO$22:$AO$33)),IFERROR(INDEX($AW$22:$AW$33, ROWS($BW$4:BW75)-ROWS($AK$22:$AK$33)-ROWS($AO$22:$AO$33)-ROWS($AS$22:$AS$33)),IFERROR(INDEX($BA$22:$BA$33, ROWS($BW$4:BW75)-ROWS($AK$22:$AK$33)-ROWS($AO$22:$AO$33)-ROWS($AS$22:$AS$33)-ROWS($AW$22:$AW$33)),IFERROR(INDEX($BE$22:$BE$33, ROWS($BW$4:BW75)-ROWS($AK$22:$AK$33)-ROWS($AO$22:$AO$33)-ROWS($AS$22:$AS$33)-ROWS($AW$22:$AW$33)-ROWS($BA$22:$BA$33)),IFERROR(INDEX($BI$22:$BI$33, ROWS($BW$4:BW75)-ROWS($AK$22:$AK$33)-ROWS($AO$22:$AO$33)-ROWS($AS$22:$AS$33)-ROWS($AW$22:$AW$33)-ROWS($BA$22:$BA$33)-ROWS($BE$22:$BE$33)), "")))))))</f>
        <v/>
      </c>
      <c r="BX77" s="316" t="str">
        <f t="shared" ca="1" si="220"/>
        <v/>
      </c>
      <c r="BY77" s="413" t="str">
        <f t="shared" ca="1" si="221"/>
        <v/>
      </c>
      <c r="BZ77" s="412" t="str">
        <f ca="1">IF(OR(CA77="",CA77=0),"",MAX(BZ$5:BZ76)+1)</f>
        <v/>
      </c>
      <c r="CA77" s="316" t="str">
        <f ca="1">IFERROR(INDEX($AJ$38:$AJ$49, ROWS($CA$4:CA75)), IFERROR(INDEX($AN$38:$AN$49, ROWS($CA$4:CA75)-ROWS($AJ$38:$AJ$49)), IFERROR(INDEX($AR$38:$AR$49, ROWS($CA$4:CA75)-ROWS($AJ$38:$AJ$49)-ROWS($AN$38:$AN$49)),IFERROR(INDEX($AV$38:$AV$49, ROWS($CA$4:CA75)-ROWS($AJ$38:$AJ$49)-ROWS($AN$38:$AN$49)-ROWS($AR$38:$AR$49)),IFERROR(INDEX($AZ$38:$AZ$49, ROWS($CA$4:CA75)-ROWS($AJ$38:$AJ$49)-ROWS($AN$38:$AN$49)-ROWS($AR$38:$AR$49)-ROWS($AV$38:$AV$49)),IFERROR(INDEX($BD$38:$BD$49, ROWS($CA$4:CA75)-ROWS($AJ$38:$AJ$49)-ROWS($AN$38:$AN$49)-ROWS($AR$38:$AR$49)-ROWS($AV$38:$AV$49)-ROWS($AZ$38:$AZ$49)),IFERROR(INDEX($BH$38:$BH$49, ROWS($CA$4:CA75)-ROWS($AJ$38:$AJ$49)-ROWS($AN$38:$AN$49)-ROWS($AR$38:$AR$49)-ROWS($AV$38:$AV$49)-ROWS($AZ$38:$AZ$49)-ROWS($BD$38:$BD$49)), "")))))))</f>
        <v/>
      </c>
      <c r="CB77" s="316" t="str">
        <f t="shared" ca="1" si="222"/>
        <v/>
      </c>
      <c r="CC77" s="316" t="str">
        <f ca="1">IF(OR(CD77="",CD77=0),"",MAX(CC$5:CC76)+1)</f>
        <v/>
      </c>
      <c r="CD77" s="316" t="str">
        <f ca="1">IFERROR(INDEX($AK$38:$AK$49, ROWS($CD$4:CD75)), IFERROR(INDEX($AO$38:$AO$49, ROWS($CD$4:CD75)-ROWS($AK$38:$AK$49)), IFERROR(INDEX($AS$38:$AS$49, ROWS($CD$4:CD75)-ROWS($AK$38:$AK$49)-ROWS($AO$38:$AO$49)),IFERROR(INDEX($AW$38:$AW$49, ROWS($CD$4:CD75)-ROWS($AK$38:$AK$49)-ROWS($AO$38:$AO$49)-ROWS($AS$38:$AS$49)),IFERROR(INDEX($BA$38:$BA$49, ROWS($CD$4:CD75)-ROWS($AK$38:$AK$49)-ROWS($AO$38:$AO$49)-ROWS($AS$38:$AS$49)-ROWS($AW$38:$AW$49)),IFERROR(INDEX($BE$38:$BE$49, ROWS($CD$4:CD75)-ROWS($AK$38:$AK$49)-ROWS($AO$38:$AO$49)-ROWS($AS$38:$AS$49)-ROWS($AW$38:$AW$49)-ROWS($BA$38:$BA$49)),IFERROR(INDEX($BI$38:$BI$49, ROWS($CD$4:CD75)-ROWS($AK$38:$AK$49)-ROWS($AO$38:$AO$49)-ROWS($AS$38:$AS$49)-ROWS($AW$38:$AW$49)-ROWS($BA$38:$BA$49)-ROWS($BE$38:$BE$49)), "")))))))</f>
        <v/>
      </c>
      <c r="CE77" s="316" t="str">
        <f t="shared" ca="1" si="223"/>
        <v/>
      </c>
      <c r="CF77" s="413" t="str">
        <f t="shared" ca="1" si="224"/>
        <v/>
      </c>
      <c r="CG77" s="412" t="str">
        <f ca="1">IF(OR(CH77="",CH77=0),"",MAX(CG$5:CG76)+1)</f>
        <v/>
      </c>
      <c r="CH77" s="316" t="str">
        <f ca="1">IFERROR(INDEX($AJ$54:$AJ$65, ROWS($CH$4:CH75)), IFERROR(INDEX($AN$54:$AN$65, ROWS($CH$4:CH75)-ROWS($AJ$54:$AJ$65)), IFERROR(INDEX($AR$54:$AR$65, ROWS($CH$4:CH75)-ROWS($AJ$54:$AJ$65)-ROWS($AN$54:$AN$65)),IFERROR(INDEX($AV$54:$AV$65, ROWS($CH$4:CH75)-ROWS($AJ$54:$AJ$65)-ROWS($AN$54:$AN$65)-ROWS($AR$54:$AR$65)),IFERROR(INDEX($AZ$54:$AZ$65, ROWS($CH$4:CH75)-ROWS($AJ$54:$AJ$65)-ROWS($AN$54:$AN$65)-ROWS($AR$54:$AR$65)-ROWS($AV$54:$AV$65)),IFERROR(INDEX($BD$54:$BD$65, ROWS($CH$4:CH75)-ROWS($AJ$54:$AJ$65)-ROWS($AN$54:$AN$65)-ROWS($AR$54:$AR$65)-ROWS($AV$54:$AV$65)-ROWS($AZ$54:$AZ$65)),IFERROR(INDEX($BH$54:$BH$65, ROWS($CH$4:CH75)-ROWS($AJ$54:$AJ$65)-ROWS($AN$54:$AN$65)-ROWS($AR$54:$AR$65)-ROWS($AV$54:$AV$65)-ROWS($AZ$54:$AZ$65)-ROWS($BD$54:$BD$65)), "")))))))</f>
        <v/>
      </c>
      <c r="CI77" s="316" t="str">
        <f t="shared" ca="1" si="225"/>
        <v/>
      </c>
      <c r="CJ77" s="316" t="str">
        <f ca="1">IF(OR(CK77="",CK77=0),"",MAX(CJ$5:CJ76)+1)</f>
        <v/>
      </c>
      <c r="CK77" s="316" t="str">
        <f ca="1">IFERROR(INDEX($AK$54:$AK$65, ROWS($CK$4:CK75)), IFERROR(INDEX($AO$54:$AO$65, ROWS($CK$4:CK75)-ROWS($AK$54:$AK$65)), IFERROR(INDEX($AS$54:$AS$65, ROWS($CK$4:CK75)-ROWS($AK$54:$AK$65)-ROWS($AO$54:$AO$65)),IFERROR(INDEX($AW$54:$AW$65, ROWS($CK$4:CK75)-ROWS($AK$54:$AK$65)-ROWS($AO$54:$AO$65)-ROWS($AS$54:$AS$65)),IFERROR(INDEX($BA$54:$BA$65, ROWS($CK$4:CK75)-ROWS($AK$54:$AK$65)-ROWS($AO$54:$AO$65)-ROWS($AS$54:$AS$65)-ROWS($AW$54:$AW$65)),IFERROR(INDEX($BE$54:$BE$65, ROWS($CK$4:CK75)-ROWS($AK$54:$AK$65)-ROWS($AO$54:$AO$65)-ROWS($AS$54:$AS$65)-ROWS($AW$54:$AW$65)-ROWS($BA$54:$BA$65)),IFERROR(INDEX($BI$54:$BI$65, ROWS($CK$4:CK75)-ROWS($AK$54:$AK$65)-ROWS($AO$54:$AO$65)-ROWS($AS$54:$AS$65)-ROWS($AW$54:$AW$65)-ROWS($BA$54:$BA$65)-ROWS($BE$54:$BE$65)), "")))))))</f>
        <v/>
      </c>
      <c r="CL77" s="316" t="str">
        <f t="shared" ca="1" si="226"/>
        <v/>
      </c>
      <c r="CM77" s="413" t="str">
        <f t="shared" ca="1" si="227"/>
        <v/>
      </c>
      <c r="CN77" s="412" t="str">
        <f>IF(OR(CO77="",CO77=0),"",MAX(CN$5:CN76)+1)</f>
        <v/>
      </c>
      <c r="CO77" s="316">
        <f>IFERROR(INDEX($AJ$70:$AJ$81, ROWS($CO$4:CO75)), IFERROR(INDEX($AN$70:$AN$81, ROWS($CO$4:CO75)-ROWS($AJ$70:$AJ$81)), IFERROR(INDEX($AR$70:$AR$81, ROWS($CO$4:CO75)-ROWS($AJ$70:$AJ$81)-ROWS($AN$70:$AN$81)),IFERROR(INDEX($AV$70:$AV$81, ROWS($CO$4:CO75)-ROWS($AJ$70:$AJ$81)-ROWS($AN$70:$AN$81)-ROWS($AR$70:$AR$81)),IFERROR(INDEX($AZ$70:$AZ$81, ROWS($CO$4:CO75)-ROWS($AJ$70:$AJ$81)-ROWS($AN$70:$AN$81)-ROWS($AR$70:$AR$81)-ROWS($AV$70:$AV$81)),IFERROR(INDEX($BD$70:$BD$81, ROWS($CO$4:CO75)-ROWS($AJ$70:$AJ$81)-ROWS($AN$70:$AN$81)-ROWS($AR$70:$AR$81)-ROWS($AV$70:$AV$81)-ROWS($AZ$70:$AZ$81)),IFERROR(INDEX($BH$70:$BH$81, ROWS($CO$4:CO75)-ROWS($AJ$70:$AJ$81)-ROWS($AN$70:$AN$81)-ROWS($AR$70:$AR$81)-ROWS($AV$70:$AV$81)-ROWS($AZ$70:$AZ$81)-ROWS($BD$70:$BD$81)), "")))))))</f>
        <v>0</v>
      </c>
      <c r="CP77" s="316" t="str">
        <f t="shared" ca="1" si="228"/>
        <v/>
      </c>
      <c r="CQ77" s="316" t="str">
        <f>IF(OR(CR77="",CR77=0),"",MAX(CQ$5:CQ76)+1)</f>
        <v/>
      </c>
      <c r="CR77" s="316">
        <f>IFERROR(INDEX($AK$70:$AK$81, ROWS($CR$4:CR75)), IFERROR(INDEX($AO$70:$AO$81, ROWS($CR$4:CR75)-ROWS($AK$70:$AK$81)), IFERROR(INDEX($AS$70:$AS$81, ROWS($CR$4:CR75)-ROWS($AK$70:$AK$81)-ROWS($AO$70:$AO$81)),IFERROR(INDEX($AW$70:$AW$81, ROWS($CR$4:CR75)-ROWS($AK$70:$AK$81)-ROWS($AO$70:$AO$81)-ROWS($AS$70:$AS$81)),IFERROR(INDEX($BA$70:$BA$81, ROWS($CR$4:CR75)-ROWS($AK$70:$AK$81)-ROWS($AO$70:$AO$81)-ROWS($AS$70:$AS$81)-ROWS($AW$70:$AW$81)),IFERROR(INDEX($BE$70:$BE$81, ROWS($CR$4:CR75)-ROWS($AK$70:$AK$81)-ROWS($AO$70:$AO$81)-ROWS($AS$70:$AS$81)-ROWS($AW$70:$AW$81)-ROWS($BA$70:$BA$81)),IFERROR(INDEX($BI$70:$BI$81, ROWS($CR$4:CR75)-ROWS($AK$70:$AK$81)-ROWS($AO$70:$AO$81)-ROWS($AS$70:$AS$81)-ROWS($AW$70:$AW$81)-ROWS($BA$70:$BA$81)-ROWS($BE$70:$BE$81)), "")))))))</f>
        <v>0</v>
      </c>
      <c r="CS77" s="316" t="str">
        <f t="shared" ca="1" si="229"/>
        <v/>
      </c>
      <c r="CT77" s="413" t="str">
        <f t="shared" ca="1" si="230"/>
        <v/>
      </c>
      <c r="CU77" s="412" t="str">
        <f>IF(OR(CV77="",CV77=0),"",MAX(CU$5:CU76)+1)</f>
        <v/>
      </c>
      <c r="CV77" s="316" t="str">
        <f>IFERROR(INDEX($AJ$86:$AJ$97, ROWS($CV$4:CV75)), IFERROR(INDEX($AN$86:$AN$97, ROWS($CV$4:CV75)-ROWS($AJ$86:$AJ$97)), ""))</f>
        <v/>
      </c>
      <c r="CW77" s="316" t="str">
        <f t="shared" si="231"/>
        <v/>
      </c>
      <c r="CX77" s="316" t="str">
        <f>IF(OR(CY77="",CY77=0),"",MAX(CX$5:CX76)+1)</f>
        <v/>
      </c>
      <c r="CY77" s="316" t="str">
        <f>IFERROR(INDEX($AK$86:$AK$97, ROWS($CY$4:CY75)), IFERROR(INDEX($AO$86:$AO$97, ROWS($CY$4:CY75)-ROWS($AK$86:$AK$97)), ""))</f>
        <v/>
      </c>
      <c r="CZ77" s="316" t="str">
        <f t="shared" si="232"/>
        <v/>
      </c>
      <c r="DA77" s="413" t="str">
        <f t="shared" si="233"/>
        <v/>
      </c>
      <c r="DC77" s="438" t="str">
        <f ca="1">IF(OR(DD77="",DD77=0),"",MAX(DC$65:DC76)+1)</f>
        <v/>
      </c>
      <c r="DD77" s="435" t="str">
        <f t="shared" ca="1" si="196"/>
        <v/>
      </c>
      <c r="DE77" s="413" t="str">
        <f t="shared" ca="1" si="197"/>
        <v/>
      </c>
      <c r="DF77" s="432" t="str">
        <f ca="1">IF(OR(DG77="",DG77=0),"",MAX(DF$65:DF76)+1)</f>
        <v/>
      </c>
      <c r="DG77" s="414" t="str">
        <f t="shared" ca="1" si="198"/>
        <v/>
      </c>
      <c r="DH77" s="415" t="str">
        <f t="shared" ca="1" si="199"/>
        <v/>
      </c>
      <c r="DI77" s="414" t="str">
        <f t="shared" ca="1" si="200"/>
        <v/>
      </c>
      <c r="DJ77" s="413" t="str">
        <f t="shared" ca="1" si="201"/>
        <v/>
      </c>
      <c r="DK77" s="414" t="str">
        <f t="shared" ca="1" si="202"/>
        <v/>
      </c>
      <c r="DL77" s="415" t="str">
        <f t="shared" ca="1" si="203"/>
        <v/>
      </c>
      <c r="DM77" s="278"/>
      <c r="DN77" s="278"/>
      <c r="DO77" s="278"/>
      <c r="DP77" s="278"/>
      <c r="DQ77" s="278"/>
      <c r="DR77" s="278"/>
      <c r="DS77" s="278"/>
    </row>
    <row r="78" spans="16:123" ht="15" customHeight="1" x14ac:dyDescent="0.3">
      <c r="AB78" s="395">
        <f ca="1">IFERROR(MATCH($AB$59,OFFSET(Year!$AT$11:$AT$62,AB77,,1000),0)+AB77,"")</f>
        <v>64</v>
      </c>
      <c r="AC78" s="404" t="str">
        <f ca="1">IFERROR(INDEX(Year!$AW$11:$AW$62,AB78),"")</f>
        <v/>
      </c>
      <c r="AD78" s="405" t="str">
        <f ca="1">IFERROR(INDEX(Year!$AU$11:$AU$62,AB78),"")</f>
        <v/>
      </c>
      <c r="AE78" s="406" t="str">
        <f ca="1">IFERROR(INDEX(Year!$AV$11:$AV$62,AB78),"")</f>
        <v/>
      </c>
      <c r="AF78" s="407" t="str">
        <f ca="1">IFERROR(INDEX(Year!$AT$11:$AT$62,AB78),"")</f>
        <v/>
      </c>
      <c r="AI78" s="304" t="str">
        <f t="shared" ca="1" si="213"/>
        <v/>
      </c>
      <c r="AJ78" s="305" t="str">
        <f t="shared" ca="1" si="204"/>
        <v/>
      </c>
      <c r="AK78" s="306" t="str">
        <f t="shared" ca="1" si="205"/>
        <v/>
      </c>
      <c r="AL78" s="307" t="str">
        <f t="shared" ca="1" si="206"/>
        <v/>
      </c>
      <c r="AM78" s="304" t="str">
        <f t="shared" ca="1" si="214"/>
        <v/>
      </c>
      <c r="AN78" s="305" t="str">
        <f t="shared" ca="1" si="207"/>
        <v/>
      </c>
      <c r="AO78" s="306" t="str">
        <f t="shared" ca="1" si="208"/>
        <v/>
      </c>
      <c r="AP78" s="307" t="str">
        <f t="shared" ca="1" si="209"/>
        <v/>
      </c>
      <c r="AQ78" s="304" t="str">
        <f t="shared" ca="1" si="215"/>
        <v/>
      </c>
      <c r="AR78" s="305" t="str">
        <f t="shared" ca="1" si="210"/>
        <v/>
      </c>
      <c r="AS78" s="306" t="str">
        <f t="shared" ca="1" si="211"/>
        <v/>
      </c>
      <c r="AT78" s="307" t="str">
        <f t="shared" ca="1" si="212"/>
        <v/>
      </c>
      <c r="AU78" s="304"/>
      <c r="AV78" s="305"/>
      <c r="AW78" s="306"/>
      <c r="AX78" s="307"/>
      <c r="AY78" s="304"/>
      <c r="AZ78" s="305"/>
      <c r="BA78" s="306"/>
      <c r="BB78" s="307"/>
      <c r="BC78" s="304"/>
      <c r="BD78" s="305"/>
      <c r="BE78" s="306"/>
      <c r="BF78" s="307"/>
      <c r="BG78" s="304"/>
      <c r="BH78" s="305"/>
      <c r="BI78" s="306"/>
      <c r="BJ78" s="307"/>
      <c r="BL78" s="412">
        <f ca="1">IF(OR(BM78="",BM78=0),"",MAX(BL$5:BL77)+1)</f>
        <v>12</v>
      </c>
      <c r="BM78" s="316" t="str">
        <f ca="1">IFERROR(INDEX($AJ$6:$AJ$17, ROWS(BM$4:$BM76)), IFERROR(INDEX($AN$6:$AN$17, ROWS(BM$4:$BM76)-ROWS($AJ$6:$AJ$17)), IFERROR(INDEX($AR$6:$AR$17, ROWS(BM$4:$BM76)-ROWS($AJ$6:$AJ$17)-ROWS($AN$6:$AN$17)),IFERROR(INDEX($AV$6:$AV$17, ROWS(BM$4:$BM76)-ROWS($AJ$6:$AJ$17)-ROWS($AN$6:$AN$17)-ROWS($AR$6:$AR$17)),IFERROR(INDEX($AZ$6:$AZ$17, ROWS(BM$4:$BM76)-ROWS($AJ$6:$AJ$17)-ROWS($AN$6:$AN$17)-ROWS($AR$6:$AR$17)-ROWS($AV$6:$AV$17)),IFERROR(INDEX($BD$6:$BD$17, ROWS(BM$4:$BM76)-ROWS($AJ$6:$AJ$17)-ROWS($AN$6:$AN$17)-ROWS($AR$6:$AR$17)-ROWS($AV$6:$AV$17)-ROWS($AZ$6:$AZ$17)),IFERROR(INDEX($BH$6:$BH$17, ROWS(BM$4:$BM76)-ROWS($AJ$6:$AJ$17)-ROWS($AN$6:$AN$17)-ROWS($AR$6:$AR$17)-ROWS($AV$6:$AV$17)-ROWS($AZ$6:$AZ$17)-ROWS($BD$6:$BD$17)), "")))))))</f>
        <v>Car 1 Gas</v>
      </c>
      <c r="BN78" s="316" t="str">
        <f t="shared" ca="1" si="216"/>
        <v/>
      </c>
      <c r="BO78" s="316">
        <f ca="1">IF(OR(BP78="",BP78=0),"",MAX(BO$5:BO77)+1)</f>
        <v>12</v>
      </c>
      <c r="BP78" s="316">
        <f ca="1">IFERROR(INDEX($AK$6:$AK$17, ROWS($BP$4:BP76)), IFERROR(INDEX($AO$6:$AO$17, ROWS($BP$4:BP76)-ROWS($AK$6:$AK$17)), IFERROR(INDEX($AS$6:$AS$17, ROWS($BP$4:BP76)-ROWS($AK$6:$AK$17)-ROWS($AO$6:$AO$17)),IFERROR(INDEX($AW$6:$AW$17, ROWS($BP$4:BP76)-ROWS($AK$6:$AK$17)-ROWS($AO$6:$AO$17)-ROWS($AS$6:$AS$17)),IFERROR(INDEX($BA$6:$BA$17, ROWS($BP$4:BP76)-ROWS($AK$6:$AK$17)-ROWS($AO$6:$AO$17)-ROWS($AS$6:$AS$17)-ROWS($AW$6:$AW$17)),IFERROR(INDEX($BE$6:$BE$17, ROWS($BP$4:BP76)-ROWS($AK$6:$AK$17)-ROWS($AO$6:$AO$17)-ROWS($AS$6:$AS$17)-ROWS($AW$6:$AW$17)-ROWS($BA$6:$BA$17)),IFERROR(INDEX($BI$6:$BI$17, ROWS($BP$4:BP76)-ROWS($AK$6:$AK$17)-ROWS($AO$6:$AO$17)-ROWS($AS$6:$AS$17)-ROWS($AW$6:$AW$17)-ROWS($BA$6:$BA$17)-ROWS($BE$6:$BE$17)), "")))))))</f>
        <v>50</v>
      </c>
      <c r="BQ78" s="316" t="str">
        <f t="shared" ca="1" si="217"/>
        <v/>
      </c>
      <c r="BR78" s="413" t="str">
        <f t="shared" ca="1" si="218"/>
        <v/>
      </c>
      <c r="BS78" s="412" t="str">
        <f ca="1">IF(OR(BT78="",BT78=0),"",MAX(BS$5:BS77)+1)</f>
        <v/>
      </c>
      <c r="BT78" s="316" t="str">
        <f ca="1">IFERROR(INDEX($AJ$22:$AJ$33, ROWS($BT$4:BT76)), IFERROR(INDEX($AN$22:$AN$33, ROWS($BT$4:BT76)-ROWS($AJ$22:$AJ$33)), IFERROR(INDEX($AR$22:$AR$33, ROWS($BT$4:BT76)-ROWS($AJ$22:$AJ$33)-ROWS($AN$22:$AN$33)),IFERROR(INDEX($AV$22:$AV$33, ROWS($BT$4:BT76)-ROWS($AJ$22:$AJ$33)-ROWS($AN$22:$AN$33)-ROWS($AR$22:$AR$33)),IFERROR(INDEX($AZ$22:$AZ$33, ROWS($BT$4:BT76)-ROWS($AJ$22:$AJ$33)-ROWS($AN$22:$AN$33)-ROWS($AR$22:$AR$33)-ROWS($AV$22:$AV$33)),IFERROR(INDEX($BD$22:$BD$33, ROWS($BT$4:BT76)-ROWS($AJ$22:$AJ$33)-ROWS($AN$22:$AN$33)-ROWS($AR$22:$AR$33)-ROWS($AV$22:$AV$33)-ROWS($AZ$22:$AZ$33)),IFERROR(INDEX($BH$22:$BH$33, ROWS($BT$4:BT76)-ROWS($AJ$22:$AJ$33)-ROWS($AN$22:$AN$33)-ROWS($AR$22:$AR$33)-ROWS($AV$22:$AV$33)-ROWS($AZ$22:$AZ$33)-ROWS($BD$22:$BD$33)), "")))))))</f>
        <v/>
      </c>
      <c r="BU78" s="316" t="str">
        <f t="shared" ca="1" si="219"/>
        <v/>
      </c>
      <c r="BV78" s="316" t="str">
        <f ca="1">IF(OR(BW78="",BW78=0),"",MAX(BV$5:BV77)+1)</f>
        <v/>
      </c>
      <c r="BW78" s="316" t="str">
        <f ca="1">IFERROR(INDEX($AK$22:$AK$33, ROWS($BW$4:BW76)), IFERROR(INDEX($AO$22:$AO$33, ROWS($BW$4:BW76)-ROWS($AK$22:$AK$33)), IFERROR(INDEX($AS$22:$AS$33, ROWS($BW$4:BW76)-ROWS($AK$22:$AK$33)-ROWS($AO$22:$AO$33)),IFERROR(INDEX($AW$22:$AW$33, ROWS($BW$4:BW76)-ROWS($AK$22:$AK$33)-ROWS($AO$22:$AO$33)-ROWS($AS$22:$AS$33)),IFERROR(INDEX($BA$22:$BA$33, ROWS($BW$4:BW76)-ROWS($AK$22:$AK$33)-ROWS($AO$22:$AO$33)-ROWS($AS$22:$AS$33)-ROWS($AW$22:$AW$33)),IFERROR(INDEX($BE$22:$BE$33, ROWS($BW$4:BW76)-ROWS($AK$22:$AK$33)-ROWS($AO$22:$AO$33)-ROWS($AS$22:$AS$33)-ROWS($AW$22:$AW$33)-ROWS($BA$22:$BA$33)),IFERROR(INDEX($BI$22:$BI$33, ROWS($BW$4:BW76)-ROWS($AK$22:$AK$33)-ROWS($AO$22:$AO$33)-ROWS($AS$22:$AS$33)-ROWS($AW$22:$AW$33)-ROWS($BA$22:$BA$33)-ROWS($BE$22:$BE$33)), "")))))))</f>
        <v/>
      </c>
      <c r="BX78" s="316" t="str">
        <f t="shared" ca="1" si="220"/>
        <v/>
      </c>
      <c r="BY78" s="413" t="str">
        <f t="shared" ca="1" si="221"/>
        <v/>
      </c>
      <c r="BZ78" s="412">
        <f ca="1">IF(OR(CA78="",CA78=0),"",MAX(BZ$5:BZ77)+1)</f>
        <v>14</v>
      </c>
      <c r="CA78" s="316" t="str">
        <f ca="1">IFERROR(INDEX($AJ$38:$AJ$49, ROWS($CA$4:CA76)), IFERROR(INDEX($AN$38:$AN$49, ROWS($CA$4:CA76)-ROWS($AJ$38:$AJ$49)), IFERROR(INDEX($AR$38:$AR$49, ROWS($CA$4:CA76)-ROWS($AJ$38:$AJ$49)-ROWS($AN$38:$AN$49)),IFERROR(INDEX($AV$38:$AV$49, ROWS($CA$4:CA76)-ROWS($AJ$38:$AJ$49)-ROWS($AN$38:$AN$49)-ROWS($AR$38:$AR$49)),IFERROR(INDEX($AZ$38:$AZ$49, ROWS($CA$4:CA76)-ROWS($AJ$38:$AJ$49)-ROWS($AN$38:$AN$49)-ROWS($AR$38:$AR$49)-ROWS($AV$38:$AV$49)),IFERROR(INDEX($BD$38:$BD$49, ROWS($CA$4:CA76)-ROWS($AJ$38:$AJ$49)-ROWS($AN$38:$AN$49)-ROWS($AR$38:$AR$49)-ROWS($AV$38:$AV$49)-ROWS($AZ$38:$AZ$49)),IFERROR(INDEX($BH$38:$BH$49, ROWS($CA$4:CA76)-ROWS($AJ$38:$AJ$49)-ROWS($AN$38:$AN$49)-ROWS($AR$38:$AR$49)-ROWS($AV$38:$AV$49)-ROWS($AZ$38:$AZ$49)-ROWS($BD$38:$BD$49)), "")))))))</f>
        <v>Car 1 Gas</v>
      </c>
      <c r="CB78" s="316" t="str">
        <f t="shared" ca="1" si="222"/>
        <v/>
      </c>
      <c r="CC78" s="316">
        <f ca="1">IF(OR(CD78="",CD78=0),"",MAX(CC$5:CC77)+1)</f>
        <v>14</v>
      </c>
      <c r="CD78" s="316">
        <f ca="1">IFERROR(INDEX($AK$38:$AK$49, ROWS($CD$4:CD76)), IFERROR(INDEX($AO$38:$AO$49, ROWS($CD$4:CD76)-ROWS($AK$38:$AK$49)), IFERROR(INDEX($AS$38:$AS$49, ROWS($CD$4:CD76)-ROWS($AK$38:$AK$49)-ROWS($AO$38:$AO$49)),IFERROR(INDEX($AW$38:$AW$49, ROWS($CD$4:CD76)-ROWS($AK$38:$AK$49)-ROWS($AO$38:$AO$49)-ROWS($AS$38:$AS$49)),IFERROR(INDEX($BA$38:$BA$49, ROWS($CD$4:CD76)-ROWS($AK$38:$AK$49)-ROWS($AO$38:$AO$49)-ROWS($AS$38:$AS$49)-ROWS($AW$38:$AW$49)),IFERROR(INDEX($BE$38:$BE$49, ROWS($CD$4:CD76)-ROWS($AK$38:$AK$49)-ROWS($AO$38:$AO$49)-ROWS($AS$38:$AS$49)-ROWS($AW$38:$AW$49)-ROWS($BA$38:$BA$49)),IFERROR(INDEX($BI$38:$BI$49, ROWS($CD$4:CD76)-ROWS($AK$38:$AK$49)-ROWS($AO$38:$AO$49)-ROWS($AS$38:$AS$49)-ROWS($AW$38:$AW$49)-ROWS($BA$38:$BA$49)-ROWS($BE$38:$BE$49)), "")))))))</f>
        <v>50</v>
      </c>
      <c r="CE78" s="316" t="str">
        <f t="shared" ca="1" si="223"/>
        <v/>
      </c>
      <c r="CF78" s="413" t="str">
        <f t="shared" ca="1" si="224"/>
        <v/>
      </c>
      <c r="CG78" s="412" t="str">
        <f ca="1">IF(OR(CH78="",CH78=0),"",MAX(CG$5:CG77)+1)</f>
        <v/>
      </c>
      <c r="CH78" s="316" t="str">
        <f ca="1">IFERROR(INDEX($AJ$54:$AJ$65, ROWS($CH$4:CH76)), IFERROR(INDEX($AN$54:$AN$65, ROWS($CH$4:CH76)-ROWS($AJ$54:$AJ$65)), IFERROR(INDEX($AR$54:$AR$65, ROWS($CH$4:CH76)-ROWS($AJ$54:$AJ$65)-ROWS($AN$54:$AN$65)),IFERROR(INDEX($AV$54:$AV$65, ROWS($CH$4:CH76)-ROWS($AJ$54:$AJ$65)-ROWS($AN$54:$AN$65)-ROWS($AR$54:$AR$65)),IFERROR(INDEX($AZ$54:$AZ$65, ROWS($CH$4:CH76)-ROWS($AJ$54:$AJ$65)-ROWS($AN$54:$AN$65)-ROWS($AR$54:$AR$65)-ROWS($AV$54:$AV$65)),IFERROR(INDEX($BD$54:$BD$65, ROWS($CH$4:CH76)-ROWS($AJ$54:$AJ$65)-ROWS($AN$54:$AN$65)-ROWS($AR$54:$AR$65)-ROWS($AV$54:$AV$65)-ROWS($AZ$54:$AZ$65)),IFERROR(INDEX($BH$54:$BH$65, ROWS($CH$4:CH76)-ROWS($AJ$54:$AJ$65)-ROWS($AN$54:$AN$65)-ROWS($AR$54:$AR$65)-ROWS($AV$54:$AV$65)-ROWS($AZ$54:$AZ$65)-ROWS($BD$54:$BD$65)), "")))))))</f>
        <v/>
      </c>
      <c r="CI78" s="316" t="str">
        <f t="shared" ca="1" si="225"/>
        <v/>
      </c>
      <c r="CJ78" s="316" t="str">
        <f ca="1">IF(OR(CK78="",CK78=0),"",MAX(CJ$5:CJ77)+1)</f>
        <v/>
      </c>
      <c r="CK78" s="316" t="str">
        <f ca="1">IFERROR(INDEX($AK$54:$AK$65, ROWS($CK$4:CK76)), IFERROR(INDEX($AO$54:$AO$65, ROWS($CK$4:CK76)-ROWS($AK$54:$AK$65)), IFERROR(INDEX($AS$54:$AS$65, ROWS($CK$4:CK76)-ROWS($AK$54:$AK$65)-ROWS($AO$54:$AO$65)),IFERROR(INDEX($AW$54:$AW$65, ROWS($CK$4:CK76)-ROWS($AK$54:$AK$65)-ROWS($AO$54:$AO$65)-ROWS($AS$54:$AS$65)),IFERROR(INDEX($BA$54:$BA$65, ROWS($CK$4:CK76)-ROWS($AK$54:$AK$65)-ROWS($AO$54:$AO$65)-ROWS($AS$54:$AS$65)-ROWS($AW$54:$AW$65)),IFERROR(INDEX($BE$54:$BE$65, ROWS($CK$4:CK76)-ROWS($AK$54:$AK$65)-ROWS($AO$54:$AO$65)-ROWS($AS$54:$AS$65)-ROWS($AW$54:$AW$65)-ROWS($BA$54:$BA$65)),IFERROR(INDEX($BI$54:$BI$65, ROWS($CK$4:CK76)-ROWS($AK$54:$AK$65)-ROWS($AO$54:$AO$65)-ROWS($AS$54:$AS$65)-ROWS($AW$54:$AW$65)-ROWS($BA$54:$BA$65)-ROWS($BE$54:$BE$65)), "")))))))</f>
        <v/>
      </c>
      <c r="CL78" s="316" t="str">
        <f t="shared" ca="1" si="226"/>
        <v/>
      </c>
      <c r="CM78" s="413" t="str">
        <f t="shared" ca="1" si="227"/>
        <v/>
      </c>
      <c r="CN78" s="412" t="str">
        <f>IF(OR(CO78="",CO78=0),"",MAX(CN$5:CN77)+1)</f>
        <v/>
      </c>
      <c r="CO78" s="316">
        <f>IFERROR(INDEX($AJ$70:$AJ$81, ROWS($CO$4:CO76)), IFERROR(INDEX($AN$70:$AN$81, ROWS($CO$4:CO76)-ROWS($AJ$70:$AJ$81)), IFERROR(INDEX($AR$70:$AR$81, ROWS($CO$4:CO76)-ROWS($AJ$70:$AJ$81)-ROWS($AN$70:$AN$81)),IFERROR(INDEX($AV$70:$AV$81, ROWS($CO$4:CO76)-ROWS($AJ$70:$AJ$81)-ROWS($AN$70:$AN$81)-ROWS($AR$70:$AR$81)),IFERROR(INDEX($AZ$70:$AZ$81, ROWS($CO$4:CO76)-ROWS($AJ$70:$AJ$81)-ROWS($AN$70:$AN$81)-ROWS($AR$70:$AR$81)-ROWS($AV$70:$AV$81)),IFERROR(INDEX($BD$70:$BD$81, ROWS($CO$4:CO76)-ROWS($AJ$70:$AJ$81)-ROWS($AN$70:$AN$81)-ROWS($AR$70:$AR$81)-ROWS($AV$70:$AV$81)-ROWS($AZ$70:$AZ$81)),IFERROR(INDEX($BH$70:$BH$81, ROWS($CO$4:CO76)-ROWS($AJ$70:$AJ$81)-ROWS($AN$70:$AN$81)-ROWS($AR$70:$AR$81)-ROWS($AV$70:$AV$81)-ROWS($AZ$70:$AZ$81)-ROWS($BD$70:$BD$81)), "")))))))</f>
        <v>0</v>
      </c>
      <c r="CP78" s="316" t="str">
        <f t="shared" ca="1" si="228"/>
        <v/>
      </c>
      <c r="CQ78" s="316" t="str">
        <f>IF(OR(CR78="",CR78=0),"",MAX(CQ$5:CQ77)+1)</f>
        <v/>
      </c>
      <c r="CR78" s="316">
        <f>IFERROR(INDEX($AK$70:$AK$81, ROWS($CR$4:CR76)), IFERROR(INDEX($AO$70:$AO$81, ROWS($CR$4:CR76)-ROWS($AK$70:$AK$81)), IFERROR(INDEX($AS$70:$AS$81, ROWS($CR$4:CR76)-ROWS($AK$70:$AK$81)-ROWS($AO$70:$AO$81)),IFERROR(INDEX($AW$70:$AW$81, ROWS($CR$4:CR76)-ROWS($AK$70:$AK$81)-ROWS($AO$70:$AO$81)-ROWS($AS$70:$AS$81)),IFERROR(INDEX($BA$70:$BA$81, ROWS($CR$4:CR76)-ROWS($AK$70:$AK$81)-ROWS($AO$70:$AO$81)-ROWS($AS$70:$AS$81)-ROWS($AW$70:$AW$81)),IFERROR(INDEX($BE$70:$BE$81, ROWS($CR$4:CR76)-ROWS($AK$70:$AK$81)-ROWS($AO$70:$AO$81)-ROWS($AS$70:$AS$81)-ROWS($AW$70:$AW$81)-ROWS($BA$70:$BA$81)),IFERROR(INDEX($BI$70:$BI$81, ROWS($CR$4:CR76)-ROWS($AK$70:$AK$81)-ROWS($AO$70:$AO$81)-ROWS($AS$70:$AS$81)-ROWS($AW$70:$AW$81)-ROWS($BA$70:$BA$81)-ROWS($BE$70:$BE$81)), "")))))))</f>
        <v>0</v>
      </c>
      <c r="CS78" s="316" t="str">
        <f t="shared" ca="1" si="229"/>
        <v/>
      </c>
      <c r="CT78" s="413" t="str">
        <f t="shared" ca="1" si="230"/>
        <v/>
      </c>
      <c r="CU78" s="412" t="str">
        <f>IF(OR(CV78="",CV78=0),"",MAX(CU$5:CU77)+1)</f>
        <v/>
      </c>
      <c r="CV78" s="316" t="str">
        <f>IFERROR(INDEX($AJ$86:$AJ$97, ROWS($CV$4:CV76)), IFERROR(INDEX($AN$86:$AN$97, ROWS($CV$4:CV76)-ROWS($AJ$86:$AJ$97)), ""))</f>
        <v/>
      </c>
      <c r="CW78" s="316" t="str">
        <f t="shared" si="231"/>
        <v/>
      </c>
      <c r="CX78" s="316" t="str">
        <f>IF(OR(CY78="",CY78=0),"",MAX(CX$5:CX77)+1)</f>
        <v/>
      </c>
      <c r="CY78" s="316" t="str">
        <f>IFERROR(INDEX($AK$86:$AK$97, ROWS($CY$4:CY76)), IFERROR(INDEX($AO$86:$AO$97, ROWS($CY$4:CY76)-ROWS($AK$86:$AK$97)), ""))</f>
        <v/>
      </c>
      <c r="CZ78" s="316" t="str">
        <f t="shared" si="232"/>
        <v/>
      </c>
      <c r="DA78" s="413" t="str">
        <f t="shared" si="233"/>
        <v/>
      </c>
      <c r="DC78" s="438" t="str">
        <f ca="1">IF(OR(DD78="",DD78=0),"",MAX(DC$65:DC77)+1)</f>
        <v/>
      </c>
      <c r="DD78" s="434" t="str">
        <f t="shared" ca="1" si="196"/>
        <v/>
      </c>
      <c r="DE78" s="413" t="str">
        <f t="shared" ca="1" si="197"/>
        <v/>
      </c>
      <c r="DF78" s="431" t="str">
        <f ca="1">IF(OR(DG78="",DG78=0),"",MAX(DF$65:DF77)+1)</f>
        <v/>
      </c>
      <c r="DG78" s="412" t="str">
        <f t="shared" ca="1" si="198"/>
        <v/>
      </c>
      <c r="DH78" s="413" t="str">
        <f t="shared" ca="1" si="199"/>
        <v/>
      </c>
      <c r="DI78" s="412" t="str">
        <f t="shared" ca="1" si="200"/>
        <v/>
      </c>
      <c r="DJ78" s="413" t="str">
        <f t="shared" ca="1" si="201"/>
        <v/>
      </c>
      <c r="DK78" s="412" t="str">
        <f t="shared" ca="1" si="202"/>
        <v/>
      </c>
      <c r="DL78" s="413" t="str">
        <f t="shared" ca="1" si="203"/>
        <v/>
      </c>
      <c r="DM78" s="278"/>
      <c r="DN78" s="278"/>
      <c r="DO78" s="278"/>
      <c r="DP78" s="278"/>
      <c r="DQ78" s="278"/>
      <c r="DR78" s="278"/>
      <c r="DS78" s="278"/>
    </row>
    <row r="79" spans="16:123" ht="15" customHeight="1" x14ac:dyDescent="0.3">
      <c r="AB79" s="395">
        <f ca="1">IFERROR(MATCH($AB$59,OFFSET(Year!$AT$11:$AT$62,AB78,,1000),0)+AB78,"")</f>
        <v>65</v>
      </c>
      <c r="AC79" s="404" t="str">
        <f ca="1">IFERROR(INDEX(Year!$AW$11:$AW$62,AB79),"")</f>
        <v/>
      </c>
      <c r="AD79" s="405" t="str">
        <f ca="1">IFERROR(INDEX(Year!$AU$11:$AU$62,AB79),"")</f>
        <v/>
      </c>
      <c r="AE79" s="406" t="str">
        <f ca="1">IFERROR(INDEX(Year!$AV$11:$AV$62,AB79),"")</f>
        <v/>
      </c>
      <c r="AF79" s="407" t="str">
        <f ca="1">IFERROR(INDEX(Year!$AT$11:$AT$62,AB79),"")</f>
        <v/>
      </c>
      <c r="AI79" s="302" t="str">
        <f t="shared" ca="1" si="213"/>
        <v/>
      </c>
      <c r="AJ79" s="293" t="str">
        <f t="shared" ca="1" si="204"/>
        <v/>
      </c>
      <c r="AK79" s="293" t="str">
        <f t="shared" ca="1" si="205"/>
        <v/>
      </c>
      <c r="AL79" s="303" t="str">
        <f t="shared" ca="1" si="206"/>
        <v/>
      </c>
      <c r="AM79" s="302" t="str">
        <f t="shared" ca="1" si="214"/>
        <v/>
      </c>
      <c r="AN79" s="293" t="str">
        <f t="shared" ca="1" si="207"/>
        <v/>
      </c>
      <c r="AO79" s="293" t="str">
        <f t="shared" ca="1" si="208"/>
        <v/>
      </c>
      <c r="AP79" s="303" t="str">
        <f t="shared" ca="1" si="209"/>
        <v/>
      </c>
      <c r="AQ79" s="302" t="str">
        <f t="shared" ca="1" si="215"/>
        <v/>
      </c>
      <c r="AR79" s="293" t="str">
        <f t="shared" ca="1" si="210"/>
        <v/>
      </c>
      <c r="AS79" s="293" t="str">
        <f t="shared" ca="1" si="211"/>
        <v/>
      </c>
      <c r="AT79" s="303" t="str">
        <f t="shared" ca="1" si="212"/>
        <v/>
      </c>
      <c r="AU79" s="302"/>
      <c r="AV79" s="293"/>
      <c r="AW79" s="293"/>
      <c r="AX79" s="303"/>
      <c r="AY79" s="302"/>
      <c r="AZ79" s="293"/>
      <c r="BA79" s="293"/>
      <c r="BB79" s="303"/>
      <c r="BC79" s="302"/>
      <c r="BD79" s="293"/>
      <c r="BE79" s="293"/>
      <c r="BF79" s="303"/>
      <c r="BG79" s="302"/>
      <c r="BH79" s="293"/>
      <c r="BI79" s="293"/>
      <c r="BJ79" s="303"/>
      <c r="BL79" s="412" t="str">
        <f ca="1">IF(OR(BM79="",BM79=0),"",MAX(BL$5:BL78)+1)</f>
        <v/>
      </c>
      <c r="BM79" s="316" t="str">
        <f ca="1">IFERROR(INDEX($AJ$6:$AJ$17, ROWS(BM$4:$BM77)), IFERROR(INDEX($AN$6:$AN$17, ROWS(BM$4:$BM77)-ROWS($AJ$6:$AJ$17)), IFERROR(INDEX($AR$6:$AR$17, ROWS(BM$4:$BM77)-ROWS($AJ$6:$AJ$17)-ROWS($AN$6:$AN$17)),IFERROR(INDEX($AV$6:$AV$17, ROWS(BM$4:$BM77)-ROWS($AJ$6:$AJ$17)-ROWS($AN$6:$AN$17)-ROWS($AR$6:$AR$17)),IFERROR(INDEX($AZ$6:$AZ$17, ROWS(BM$4:$BM77)-ROWS($AJ$6:$AJ$17)-ROWS($AN$6:$AN$17)-ROWS($AR$6:$AR$17)-ROWS($AV$6:$AV$17)),IFERROR(INDEX($BD$6:$BD$17, ROWS(BM$4:$BM77)-ROWS($AJ$6:$AJ$17)-ROWS($AN$6:$AN$17)-ROWS($AR$6:$AR$17)-ROWS($AV$6:$AV$17)-ROWS($AZ$6:$AZ$17)),IFERROR(INDEX($BH$6:$BH$17, ROWS(BM$4:$BM77)-ROWS($AJ$6:$AJ$17)-ROWS($AN$6:$AN$17)-ROWS($AR$6:$AR$17)-ROWS($AV$6:$AV$17)-ROWS($AZ$6:$AZ$17)-ROWS($BD$6:$BD$17)), "")))))))</f>
        <v/>
      </c>
      <c r="BN79" s="316" t="str">
        <f t="shared" ca="1" si="216"/>
        <v/>
      </c>
      <c r="BO79" s="316" t="str">
        <f ca="1">IF(OR(BP79="",BP79=0),"",MAX(BO$5:BO78)+1)</f>
        <v/>
      </c>
      <c r="BP79" s="316" t="str">
        <f ca="1">IFERROR(INDEX($AK$6:$AK$17, ROWS($BP$4:BP77)), IFERROR(INDEX($AO$6:$AO$17, ROWS($BP$4:BP77)-ROWS($AK$6:$AK$17)), IFERROR(INDEX($AS$6:$AS$17, ROWS($BP$4:BP77)-ROWS($AK$6:$AK$17)-ROWS($AO$6:$AO$17)),IFERROR(INDEX($AW$6:$AW$17, ROWS($BP$4:BP77)-ROWS($AK$6:$AK$17)-ROWS($AO$6:$AO$17)-ROWS($AS$6:$AS$17)),IFERROR(INDEX($BA$6:$BA$17, ROWS($BP$4:BP77)-ROWS($AK$6:$AK$17)-ROWS($AO$6:$AO$17)-ROWS($AS$6:$AS$17)-ROWS($AW$6:$AW$17)),IFERROR(INDEX($BE$6:$BE$17, ROWS($BP$4:BP77)-ROWS($AK$6:$AK$17)-ROWS($AO$6:$AO$17)-ROWS($AS$6:$AS$17)-ROWS($AW$6:$AW$17)-ROWS($BA$6:$BA$17)),IFERROR(INDEX($BI$6:$BI$17, ROWS($BP$4:BP77)-ROWS($AK$6:$AK$17)-ROWS($AO$6:$AO$17)-ROWS($AS$6:$AS$17)-ROWS($AW$6:$AW$17)-ROWS($BA$6:$BA$17)-ROWS($BE$6:$BE$17)), "")))))))</f>
        <v/>
      </c>
      <c r="BQ79" s="316" t="str">
        <f t="shared" ca="1" si="217"/>
        <v/>
      </c>
      <c r="BR79" s="413" t="str">
        <f t="shared" ca="1" si="218"/>
        <v/>
      </c>
      <c r="BS79" s="412" t="str">
        <f ca="1">IF(OR(BT79="",BT79=0),"",MAX(BS$5:BS78)+1)</f>
        <v/>
      </c>
      <c r="BT79" s="316" t="str">
        <f ca="1">IFERROR(INDEX($AJ$22:$AJ$33, ROWS($BT$4:BT77)), IFERROR(INDEX($AN$22:$AN$33, ROWS($BT$4:BT77)-ROWS($AJ$22:$AJ$33)), IFERROR(INDEX($AR$22:$AR$33, ROWS($BT$4:BT77)-ROWS($AJ$22:$AJ$33)-ROWS($AN$22:$AN$33)),IFERROR(INDEX($AV$22:$AV$33, ROWS($BT$4:BT77)-ROWS($AJ$22:$AJ$33)-ROWS($AN$22:$AN$33)-ROWS($AR$22:$AR$33)),IFERROR(INDEX($AZ$22:$AZ$33, ROWS($BT$4:BT77)-ROWS($AJ$22:$AJ$33)-ROWS($AN$22:$AN$33)-ROWS($AR$22:$AR$33)-ROWS($AV$22:$AV$33)),IFERROR(INDEX($BD$22:$BD$33, ROWS($BT$4:BT77)-ROWS($AJ$22:$AJ$33)-ROWS($AN$22:$AN$33)-ROWS($AR$22:$AR$33)-ROWS($AV$22:$AV$33)-ROWS($AZ$22:$AZ$33)),IFERROR(INDEX($BH$22:$BH$33, ROWS($BT$4:BT77)-ROWS($AJ$22:$AJ$33)-ROWS($AN$22:$AN$33)-ROWS($AR$22:$AR$33)-ROWS($AV$22:$AV$33)-ROWS($AZ$22:$AZ$33)-ROWS($BD$22:$BD$33)), "")))))))</f>
        <v/>
      </c>
      <c r="BU79" s="316" t="str">
        <f t="shared" ca="1" si="219"/>
        <v/>
      </c>
      <c r="BV79" s="316" t="str">
        <f ca="1">IF(OR(BW79="",BW79=0),"",MAX(BV$5:BV78)+1)</f>
        <v/>
      </c>
      <c r="BW79" s="316" t="str">
        <f ca="1">IFERROR(INDEX($AK$22:$AK$33, ROWS($BW$4:BW77)), IFERROR(INDEX($AO$22:$AO$33, ROWS($BW$4:BW77)-ROWS($AK$22:$AK$33)), IFERROR(INDEX($AS$22:$AS$33, ROWS($BW$4:BW77)-ROWS($AK$22:$AK$33)-ROWS($AO$22:$AO$33)),IFERROR(INDEX($AW$22:$AW$33, ROWS($BW$4:BW77)-ROWS($AK$22:$AK$33)-ROWS($AO$22:$AO$33)-ROWS($AS$22:$AS$33)),IFERROR(INDEX($BA$22:$BA$33, ROWS($BW$4:BW77)-ROWS($AK$22:$AK$33)-ROWS($AO$22:$AO$33)-ROWS($AS$22:$AS$33)-ROWS($AW$22:$AW$33)),IFERROR(INDEX($BE$22:$BE$33, ROWS($BW$4:BW77)-ROWS($AK$22:$AK$33)-ROWS($AO$22:$AO$33)-ROWS($AS$22:$AS$33)-ROWS($AW$22:$AW$33)-ROWS($BA$22:$BA$33)),IFERROR(INDEX($BI$22:$BI$33, ROWS($BW$4:BW77)-ROWS($AK$22:$AK$33)-ROWS($AO$22:$AO$33)-ROWS($AS$22:$AS$33)-ROWS($AW$22:$AW$33)-ROWS($BA$22:$BA$33)-ROWS($BE$22:$BE$33)), "")))))))</f>
        <v/>
      </c>
      <c r="BX79" s="316" t="str">
        <f t="shared" ca="1" si="220"/>
        <v/>
      </c>
      <c r="BY79" s="413" t="str">
        <f t="shared" ca="1" si="221"/>
        <v/>
      </c>
      <c r="BZ79" s="412" t="str">
        <f ca="1">IF(OR(CA79="",CA79=0),"",MAX(BZ$5:BZ78)+1)</f>
        <v/>
      </c>
      <c r="CA79" s="316" t="str">
        <f ca="1">IFERROR(INDEX($AJ$38:$AJ$49, ROWS($CA$4:CA77)), IFERROR(INDEX($AN$38:$AN$49, ROWS($CA$4:CA77)-ROWS($AJ$38:$AJ$49)), IFERROR(INDEX($AR$38:$AR$49, ROWS($CA$4:CA77)-ROWS($AJ$38:$AJ$49)-ROWS($AN$38:$AN$49)),IFERROR(INDEX($AV$38:$AV$49, ROWS($CA$4:CA77)-ROWS($AJ$38:$AJ$49)-ROWS($AN$38:$AN$49)-ROWS($AR$38:$AR$49)),IFERROR(INDEX($AZ$38:$AZ$49, ROWS($CA$4:CA77)-ROWS($AJ$38:$AJ$49)-ROWS($AN$38:$AN$49)-ROWS($AR$38:$AR$49)-ROWS($AV$38:$AV$49)),IFERROR(INDEX($BD$38:$BD$49, ROWS($CA$4:CA77)-ROWS($AJ$38:$AJ$49)-ROWS($AN$38:$AN$49)-ROWS($AR$38:$AR$49)-ROWS($AV$38:$AV$49)-ROWS($AZ$38:$AZ$49)),IFERROR(INDEX($BH$38:$BH$49, ROWS($CA$4:CA77)-ROWS($AJ$38:$AJ$49)-ROWS($AN$38:$AN$49)-ROWS($AR$38:$AR$49)-ROWS($AV$38:$AV$49)-ROWS($AZ$38:$AZ$49)-ROWS($BD$38:$BD$49)), "")))))))</f>
        <v/>
      </c>
      <c r="CB79" s="316" t="str">
        <f t="shared" ca="1" si="222"/>
        <v/>
      </c>
      <c r="CC79" s="316" t="str">
        <f ca="1">IF(OR(CD79="",CD79=0),"",MAX(CC$5:CC78)+1)</f>
        <v/>
      </c>
      <c r="CD79" s="316" t="str">
        <f ca="1">IFERROR(INDEX($AK$38:$AK$49, ROWS($CD$4:CD77)), IFERROR(INDEX($AO$38:$AO$49, ROWS($CD$4:CD77)-ROWS($AK$38:$AK$49)), IFERROR(INDEX($AS$38:$AS$49, ROWS($CD$4:CD77)-ROWS($AK$38:$AK$49)-ROWS($AO$38:$AO$49)),IFERROR(INDEX($AW$38:$AW$49, ROWS($CD$4:CD77)-ROWS($AK$38:$AK$49)-ROWS($AO$38:$AO$49)-ROWS($AS$38:$AS$49)),IFERROR(INDEX($BA$38:$BA$49, ROWS($CD$4:CD77)-ROWS($AK$38:$AK$49)-ROWS($AO$38:$AO$49)-ROWS($AS$38:$AS$49)-ROWS($AW$38:$AW$49)),IFERROR(INDEX($BE$38:$BE$49, ROWS($CD$4:CD77)-ROWS($AK$38:$AK$49)-ROWS($AO$38:$AO$49)-ROWS($AS$38:$AS$49)-ROWS($AW$38:$AW$49)-ROWS($BA$38:$BA$49)),IFERROR(INDEX($BI$38:$BI$49, ROWS($CD$4:CD77)-ROWS($AK$38:$AK$49)-ROWS($AO$38:$AO$49)-ROWS($AS$38:$AS$49)-ROWS($AW$38:$AW$49)-ROWS($BA$38:$BA$49)-ROWS($BE$38:$BE$49)), "")))))))</f>
        <v/>
      </c>
      <c r="CE79" s="316" t="str">
        <f t="shared" ca="1" si="223"/>
        <v/>
      </c>
      <c r="CF79" s="413" t="str">
        <f t="shared" ca="1" si="224"/>
        <v/>
      </c>
      <c r="CG79" s="412" t="str">
        <f ca="1">IF(OR(CH79="",CH79=0),"",MAX(CG$5:CG78)+1)</f>
        <v/>
      </c>
      <c r="CH79" s="316" t="str">
        <f ca="1">IFERROR(INDEX($AJ$54:$AJ$65, ROWS($CH$4:CH77)), IFERROR(INDEX($AN$54:$AN$65, ROWS($CH$4:CH77)-ROWS($AJ$54:$AJ$65)), IFERROR(INDEX($AR$54:$AR$65, ROWS($CH$4:CH77)-ROWS($AJ$54:$AJ$65)-ROWS($AN$54:$AN$65)),IFERROR(INDEX($AV$54:$AV$65, ROWS($CH$4:CH77)-ROWS($AJ$54:$AJ$65)-ROWS($AN$54:$AN$65)-ROWS($AR$54:$AR$65)),IFERROR(INDEX($AZ$54:$AZ$65, ROWS($CH$4:CH77)-ROWS($AJ$54:$AJ$65)-ROWS($AN$54:$AN$65)-ROWS($AR$54:$AR$65)-ROWS($AV$54:$AV$65)),IFERROR(INDEX($BD$54:$BD$65, ROWS($CH$4:CH77)-ROWS($AJ$54:$AJ$65)-ROWS($AN$54:$AN$65)-ROWS($AR$54:$AR$65)-ROWS($AV$54:$AV$65)-ROWS($AZ$54:$AZ$65)),IFERROR(INDEX($BH$54:$BH$65, ROWS($CH$4:CH77)-ROWS($AJ$54:$AJ$65)-ROWS($AN$54:$AN$65)-ROWS($AR$54:$AR$65)-ROWS($AV$54:$AV$65)-ROWS($AZ$54:$AZ$65)-ROWS($BD$54:$BD$65)), "")))))))</f>
        <v/>
      </c>
      <c r="CI79" s="316" t="str">
        <f t="shared" ca="1" si="225"/>
        <v/>
      </c>
      <c r="CJ79" s="316" t="str">
        <f ca="1">IF(OR(CK79="",CK79=0),"",MAX(CJ$5:CJ78)+1)</f>
        <v/>
      </c>
      <c r="CK79" s="316" t="str">
        <f ca="1">IFERROR(INDEX($AK$54:$AK$65, ROWS($CK$4:CK77)), IFERROR(INDEX($AO$54:$AO$65, ROWS($CK$4:CK77)-ROWS($AK$54:$AK$65)), IFERROR(INDEX($AS$54:$AS$65, ROWS($CK$4:CK77)-ROWS($AK$54:$AK$65)-ROWS($AO$54:$AO$65)),IFERROR(INDEX($AW$54:$AW$65, ROWS($CK$4:CK77)-ROWS($AK$54:$AK$65)-ROWS($AO$54:$AO$65)-ROWS($AS$54:$AS$65)),IFERROR(INDEX($BA$54:$BA$65, ROWS($CK$4:CK77)-ROWS($AK$54:$AK$65)-ROWS($AO$54:$AO$65)-ROWS($AS$54:$AS$65)-ROWS($AW$54:$AW$65)),IFERROR(INDEX($BE$54:$BE$65, ROWS($CK$4:CK77)-ROWS($AK$54:$AK$65)-ROWS($AO$54:$AO$65)-ROWS($AS$54:$AS$65)-ROWS($AW$54:$AW$65)-ROWS($BA$54:$BA$65)),IFERROR(INDEX($BI$54:$BI$65, ROWS($CK$4:CK77)-ROWS($AK$54:$AK$65)-ROWS($AO$54:$AO$65)-ROWS($AS$54:$AS$65)-ROWS($AW$54:$AW$65)-ROWS($BA$54:$BA$65)-ROWS($BE$54:$BE$65)), "")))))))</f>
        <v/>
      </c>
      <c r="CL79" s="316" t="str">
        <f t="shared" ca="1" si="226"/>
        <v/>
      </c>
      <c r="CM79" s="413" t="str">
        <f t="shared" ca="1" si="227"/>
        <v/>
      </c>
      <c r="CN79" s="412" t="str">
        <f>IF(OR(CO79="",CO79=0),"",MAX(CN$5:CN78)+1)</f>
        <v/>
      </c>
      <c r="CO79" s="316">
        <f>IFERROR(INDEX($AJ$70:$AJ$81, ROWS($CO$4:CO77)), IFERROR(INDEX($AN$70:$AN$81, ROWS($CO$4:CO77)-ROWS($AJ$70:$AJ$81)), IFERROR(INDEX($AR$70:$AR$81, ROWS($CO$4:CO77)-ROWS($AJ$70:$AJ$81)-ROWS($AN$70:$AN$81)),IFERROR(INDEX($AV$70:$AV$81, ROWS($CO$4:CO77)-ROWS($AJ$70:$AJ$81)-ROWS($AN$70:$AN$81)-ROWS($AR$70:$AR$81)),IFERROR(INDEX($AZ$70:$AZ$81, ROWS($CO$4:CO77)-ROWS($AJ$70:$AJ$81)-ROWS($AN$70:$AN$81)-ROWS($AR$70:$AR$81)-ROWS($AV$70:$AV$81)),IFERROR(INDEX($BD$70:$BD$81, ROWS($CO$4:CO77)-ROWS($AJ$70:$AJ$81)-ROWS($AN$70:$AN$81)-ROWS($AR$70:$AR$81)-ROWS($AV$70:$AV$81)-ROWS($AZ$70:$AZ$81)),IFERROR(INDEX($BH$70:$BH$81, ROWS($CO$4:CO77)-ROWS($AJ$70:$AJ$81)-ROWS($AN$70:$AN$81)-ROWS($AR$70:$AR$81)-ROWS($AV$70:$AV$81)-ROWS($AZ$70:$AZ$81)-ROWS($BD$70:$BD$81)), "")))))))</f>
        <v>0</v>
      </c>
      <c r="CP79" s="316" t="str">
        <f t="shared" ca="1" si="228"/>
        <v/>
      </c>
      <c r="CQ79" s="316" t="str">
        <f>IF(OR(CR79="",CR79=0),"",MAX(CQ$5:CQ78)+1)</f>
        <v/>
      </c>
      <c r="CR79" s="316">
        <f>IFERROR(INDEX($AK$70:$AK$81, ROWS($CR$4:CR77)), IFERROR(INDEX($AO$70:$AO$81, ROWS($CR$4:CR77)-ROWS($AK$70:$AK$81)), IFERROR(INDEX($AS$70:$AS$81, ROWS($CR$4:CR77)-ROWS($AK$70:$AK$81)-ROWS($AO$70:$AO$81)),IFERROR(INDEX($AW$70:$AW$81, ROWS($CR$4:CR77)-ROWS($AK$70:$AK$81)-ROWS($AO$70:$AO$81)-ROWS($AS$70:$AS$81)),IFERROR(INDEX($BA$70:$BA$81, ROWS($CR$4:CR77)-ROWS($AK$70:$AK$81)-ROWS($AO$70:$AO$81)-ROWS($AS$70:$AS$81)-ROWS($AW$70:$AW$81)),IFERROR(INDEX($BE$70:$BE$81, ROWS($CR$4:CR77)-ROWS($AK$70:$AK$81)-ROWS($AO$70:$AO$81)-ROWS($AS$70:$AS$81)-ROWS($AW$70:$AW$81)-ROWS($BA$70:$BA$81)),IFERROR(INDEX($BI$70:$BI$81, ROWS($CR$4:CR77)-ROWS($AK$70:$AK$81)-ROWS($AO$70:$AO$81)-ROWS($AS$70:$AS$81)-ROWS($AW$70:$AW$81)-ROWS($BA$70:$BA$81)-ROWS($BE$70:$BE$81)), "")))))))</f>
        <v>0</v>
      </c>
      <c r="CS79" s="316" t="str">
        <f t="shared" ca="1" si="229"/>
        <v/>
      </c>
      <c r="CT79" s="413" t="str">
        <f t="shared" ca="1" si="230"/>
        <v/>
      </c>
      <c r="CU79" s="412" t="str">
        <f>IF(OR(CV79="",CV79=0),"",MAX(CU$5:CU78)+1)</f>
        <v/>
      </c>
      <c r="CV79" s="316" t="str">
        <f>IFERROR(INDEX($AJ$86:$AJ$97, ROWS($CV$4:CV77)), IFERROR(INDEX($AN$86:$AN$97, ROWS($CV$4:CV77)-ROWS($AJ$86:$AJ$97)), ""))</f>
        <v/>
      </c>
      <c r="CW79" s="316" t="str">
        <f t="shared" si="231"/>
        <v/>
      </c>
      <c r="CX79" s="316" t="str">
        <f>IF(OR(CY79="",CY79=0),"",MAX(CX$5:CX78)+1)</f>
        <v/>
      </c>
      <c r="CY79" s="316" t="str">
        <f>IFERROR(INDEX($AK$86:$AK$97, ROWS($CY$4:CY77)), IFERROR(INDEX($AO$86:$AO$97, ROWS($CY$4:CY77)-ROWS($AK$86:$AK$97)), ""))</f>
        <v/>
      </c>
      <c r="CZ79" s="316" t="str">
        <f t="shared" si="232"/>
        <v/>
      </c>
      <c r="DA79" s="413" t="str">
        <f t="shared" si="233"/>
        <v/>
      </c>
      <c r="DC79" s="438" t="str">
        <f ca="1">IF(OR(DD79="",DD79=0),"",MAX(DC$65:DC78)+1)</f>
        <v/>
      </c>
      <c r="DD79" s="434" t="str">
        <f t="shared" ca="1" si="196"/>
        <v/>
      </c>
      <c r="DE79" s="413" t="str">
        <f t="shared" ca="1" si="197"/>
        <v/>
      </c>
      <c r="DF79" s="431" t="str">
        <f ca="1">IF(OR(DG79="",DG79=0),"",MAX(DF$65:DF78)+1)</f>
        <v/>
      </c>
      <c r="DG79" s="412" t="str">
        <f t="shared" ca="1" si="198"/>
        <v/>
      </c>
      <c r="DH79" s="413" t="str">
        <f t="shared" ca="1" si="199"/>
        <v/>
      </c>
      <c r="DI79" s="412" t="str">
        <f t="shared" ca="1" si="200"/>
        <v/>
      </c>
      <c r="DJ79" s="413" t="str">
        <f t="shared" ca="1" si="201"/>
        <v/>
      </c>
      <c r="DK79" s="412" t="str">
        <f t="shared" ca="1" si="202"/>
        <v/>
      </c>
      <c r="DL79" s="413" t="str">
        <f t="shared" ca="1" si="203"/>
        <v/>
      </c>
      <c r="DM79" s="278"/>
      <c r="DN79" s="278"/>
      <c r="DO79" s="278"/>
      <c r="DP79" s="278"/>
      <c r="DQ79" s="278"/>
      <c r="DR79" s="278"/>
      <c r="DS79" s="278"/>
    </row>
    <row r="80" spans="16:123" ht="15" customHeight="1" x14ac:dyDescent="0.3">
      <c r="AB80" s="395">
        <f ca="1">IFERROR(MATCH($AB$59,OFFSET(Year!$AT$11:$AT$62,AB79,,1000),0)+AB79,"")</f>
        <v>66</v>
      </c>
      <c r="AC80" s="404" t="str">
        <f ca="1">IFERROR(INDEX(Year!$AW$11:$AW$62,AB80),"")</f>
        <v/>
      </c>
      <c r="AD80" s="405" t="str">
        <f ca="1">IFERROR(INDEX(Year!$AU$11:$AU$62,AB80),"")</f>
        <v/>
      </c>
      <c r="AE80" s="406" t="str">
        <f ca="1">IFERROR(INDEX(Year!$AV$11:$AV$62,AB80),"")</f>
        <v/>
      </c>
      <c r="AF80" s="407" t="str">
        <f ca="1">IFERROR(INDEX(Year!$AT$11:$AT$62,AB80),"")</f>
        <v/>
      </c>
      <c r="AI80" s="308" t="str">
        <f t="shared" ca="1" si="213"/>
        <v/>
      </c>
      <c r="AJ80" s="293" t="str">
        <f t="shared" ca="1" si="204"/>
        <v/>
      </c>
      <c r="AK80" s="293" t="str">
        <f t="shared" ca="1" si="205"/>
        <v/>
      </c>
      <c r="AL80" s="303" t="str">
        <f t="shared" ca="1" si="206"/>
        <v/>
      </c>
      <c r="AM80" s="308" t="str">
        <f t="shared" ca="1" si="214"/>
        <v/>
      </c>
      <c r="AN80" s="293" t="str">
        <f t="shared" ca="1" si="207"/>
        <v/>
      </c>
      <c r="AO80" s="293" t="str">
        <f t="shared" ca="1" si="208"/>
        <v/>
      </c>
      <c r="AP80" s="303" t="str">
        <f t="shared" ca="1" si="209"/>
        <v/>
      </c>
      <c r="AQ80" s="308" t="str">
        <f t="shared" ca="1" si="215"/>
        <v/>
      </c>
      <c r="AR80" s="293" t="str">
        <f t="shared" ca="1" si="210"/>
        <v/>
      </c>
      <c r="AS80" s="293" t="str">
        <f t="shared" ca="1" si="211"/>
        <v/>
      </c>
      <c r="AT80" s="303" t="str">
        <f t="shared" ca="1" si="212"/>
        <v/>
      </c>
      <c r="AU80" s="308"/>
      <c r="AV80" s="293"/>
      <c r="AW80" s="293"/>
      <c r="AX80" s="303"/>
      <c r="AY80" s="308"/>
      <c r="AZ80" s="293"/>
      <c r="BA80" s="293"/>
      <c r="BB80" s="303"/>
      <c r="BC80" s="308"/>
      <c r="BD80" s="293"/>
      <c r="BE80" s="293"/>
      <c r="BF80" s="303"/>
      <c r="BG80" s="308"/>
      <c r="BH80" s="293"/>
      <c r="BI80" s="293"/>
      <c r="BJ80" s="303"/>
      <c r="BL80" s="412" t="str">
        <f ca="1">IF(OR(BM80="",BM80=0),"",MAX(BL$5:BL79)+1)</f>
        <v/>
      </c>
      <c r="BM80" s="316" t="str">
        <f ca="1">IFERROR(INDEX($AJ$6:$AJ$17, ROWS(BM$4:$BM78)), IFERROR(INDEX($AN$6:$AN$17, ROWS(BM$4:$BM78)-ROWS($AJ$6:$AJ$17)), IFERROR(INDEX($AR$6:$AR$17, ROWS(BM$4:$BM78)-ROWS($AJ$6:$AJ$17)-ROWS($AN$6:$AN$17)),IFERROR(INDEX($AV$6:$AV$17, ROWS(BM$4:$BM78)-ROWS($AJ$6:$AJ$17)-ROWS($AN$6:$AN$17)-ROWS($AR$6:$AR$17)),IFERROR(INDEX($AZ$6:$AZ$17, ROWS(BM$4:$BM78)-ROWS($AJ$6:$AJ$17)-ROWS($AN$6:$AN$17)-ROWS($AR$6:$AR$17)-ROWS($AV$6:$AV$17)),IFERROR(INDEX($BD$6:$BD$17, ROWS(BM$4:$BM78)-ROWS($AJ$6:$AJ$17)-ROWS($AN$6:$AN$17)-ROWS($AR$6:$AR$17)-ROWS($AV$6:$AV$17)-ROWS($AZ$6:$AZ$17)),IFERROR(INDEX($BH$6:$BH$17, ROWS(BM$4:$BM78)-ROWS($AJ$6:$AJ$17)-ROWS($AN$6:$AN$17)-ROWS($AR$6:$AR$17)-ROWS($AV$6:$AV$17)-ROWS($AZ$6:$AZ$17)-ROWS($BD$6:$BD$17)), "")))))))</f>
        <v/>
      </c>
      <c r="BN80" s="316" t="str">
        <f t="shared" ca="1" si="216"/>
        <v/>
      </c>
      <c r="BO80" s="316" t="str">
        <f ca="1">IF(OR(BP80="",BP80=0),"",MAX(BO$5:BO79)+1)</f>
        <v/>
      </c>
      <c r="BP80" s="316" t="str">
        <f ca="1">IFERROR(INDEX($AK$6:$AK$17, ROWS($BP$4:BP78)), IFERROR(INDEX($AO$6:$AO$17, ROWS($BP$4:BP78)-ROWS($AK$6:$AK$17)), IFERROR(INDEX($AS$6:$AS$17, ROWS($BP$4:BP78)-ROWS($AK$6:$AK$17)-ROWS($AO$6:$AO$17)),IFERROR(INDEX($AW$6:$AW$17, ROWS($BP$4:BP78)-ROWS($AK$6:$AK$17)-ROWS($AO$6:$AO$17)-ROWS($AS$6:$AS$17)),IFERROR(INDEX($BA$6:$BA$17, ROWS($BP$4:BP78)-ROWS($AK$6:$AK$17)-ROWS($AO$6:$AO$17)-ROWS($AS$6:$AS$17)-ROWS($AW$6:$AW$17)),IFERROR(INDEX($BE$6:$BE$17, ROWS($BP$4:BP78)-ROWS($AK$6:$AK$17)-ROWS($AO$6:$AO$17)-ROWS($AS$6:$AS$17)-ROWS($AW$6:$AW$17)-ROWS($BA$6:$BA$17)),IFERROR(INDEX($BI$6:$BI$17, ROWS($BP$4:BP78)-ROWS($AK$6:$AK$17)-ROWS($AO$6:$AO$17)-ROWS($AS$6:$AS$17)-ROWS($AW$6:$AW$17)-ROWS($BA$6:$BA$17)-ROWS($BE$6:$BE$17)), "")))))))</f>
        <v/>
      </c>
      <c r="BQ80" s="316" t="str">
        <f t="shared" ca="1" si="217"/>
        <v/>
      </c>
      <c r="BR80" s="413" t="str">
        <f t="shared" ca="1" si="218"/>
        <v/>
      </c>
      <c r="BS80" s="412" t="str">
        <f ca="1">IF(OR(BT80="",BT80=0),"",MAX(BS$5:BS79)+1)</f>
        <v/>
      </c>
      <c r="BT80" s="316" t="str">
        <f ca="1">IFERROR(INDEX($AJ$22:$AJ$33, ROWS($BT$4:BT78)), IFERROR(INDEX($AN$22:$AN$33, ROWS($BT$4:BT78)-ROWS($AJ$22:$AJ$33)), IFERROR(INDEX($AR$22:$AR$33, ROWS($BT$4:BT78)-ROWS($AJ$22:$AJ$33)-ROWS($AN$22:$AN$33)),IFERROR(INDEX($AV$22:$AV$33, ROWS($BT$4:BT78)-ROWS($AJ$22:$AJ$33)-ROWS($AN$22:$AN$33)-ROWS($AR$22:$AR$33)),IFERROR(INDEX($AZ$22:$AZ$33, ROWS($BT$4:BT78)-ROWS($AJ$22:$AJ$33)-ROWS($AN$22:$AN$33)-ROWS($AR$22:$AR$33)-ROWS($AV$22:$AV$33)),IFERROR(INDEX($BD$22:$BD$33, ROWS($BT$4:BT78)-ROWS($AJ$22:$AJ$33)-ROWS($AN$22:$AN$33)-ROWS($AR$22:$AR$33)-ROWS($AV$22:$AV$33)-ROWS($AZ$22:$AZ$33)),IFERROR(INDEX($BH$22:$BH$33, ROWS($BT$4:BT78)-ROWS($AJ$22:$AJ$33)-ROWS($AN$22:$AN$33)-ROWS($AR$22:$AR$33)-ROWS($AV$22:$AV$33)-ROWS($AZ$22:$AZ$33)-ROWS($BD$22:$BD$33)), "")))))))</f>
        <v/>
      </c>
      <c r="BU80" s="316" t="str">
        <f t="shared" ca="1" si="219"/>
        <v/>
      </c>
      <c r="BV80" s="316" t="str">
        <f ca="1">IF(OR(BW80="",BW80=0),"",MAX(BV$5:BV79)+1)</f>
        <v/>
      </c>
      <c r="BW80" s="316" t="str">
        <f ca="1">IFERROR(INDEX($AK$22:$AK$33, ROWS($BW$4:BW78)), IFERROR(INDEX($AO$22:$AO$33, ROWS($BW$4:BW78)-ROWS($AK$22:$AK$33)), IFERROR(INDEX($AS$22:$AS$33, ROWS($BW$4:BW78)-ROWS($AK$22:$AK$33)-ROWS($AO$22:$AO$33)),IFERROR(INDEX($AW$22:$AW$33, ROWS($BW$4:BW78)-ROWS($AK$22:$AK$33)-ROWS($AO$22:$AO$33)-ROWS($AS$22:$AS$33)),IFERROR(INDEX($BA$22:$BA$33, ROWS($BW$4:BW78)-ROWS($AK$22:$AK$33)-ROWS($AO$22:$AO$33)-ROWS($AS$22:$AS$33)-ROWS($AW$22:$AW$33)),IFERROR(INDEX($BE$22:$BE$33, ROWS($BW$4:BW78)-ROWS($AK$22:$AK$33)-ROWS($AO$22:$AO$33)-ROWS($AS$22:$AS$33)-ROWS($AW$22:$AW$33)-ROWS($BA$22:$BA$33)),IFERROR(INDEX($BI$22:$BI$33, ROWS($BW$4:BW78)-ROWS($AK$22:$AK$33)-ROWS($AO$22:$AO$33)-ROWS($AS$22:$AS$33)-ROWS($AW$22:$AW$33)-ROWS($BA$22:$BA$33)-ROWS($BE$22:$BE$33)), "")))))))</f>
        <v/>
      </c>
      <c r="BX80" s="316" t="str">
        <f t="shared" ca="1" si="220"/>
        <v/>
      </c>
      <c r="BY80" s="413" t="str">
        <f t="shared" ca="1" si="221"/>
        <v/>
      </c>
      <c r="BZ80" s="412" t="str">
        <f ca="1">IF(OR(CA80="",CA80=0),"",MAX(BZ$5:BZ79)+1)</f>
        <v/>
      </c>
      <c r="CA80" s="316" t="str">
        <f ca="1">IFERROR(INDEX($AJ$38:$AJ$49, ROWS($CA$4:CA78)), IFERROR(INDEX($AN$38:$AN$49, ROWS($CA$4:CA78)-ROWS($AJ$38:$AJ$49)), IFERROR(INDEX($AR$38:$AR$49, ROWS($CA$4:CA78)-ROWS($AJ$38:$AJ$49)-ROWS($AN$38:$AN$49)),IFERROR(INDEX($AV$38:$AV$49, ROWS($CA$4:CA78)-ROWS($AJ$38:$AJ$49)-ROWS($AN$38:$AN$49)-ROWS($AR$38:$AR$49)),IFERROR(INDEX($AZ$38:$AZ$49, ROWS($CA$4:CA78)-ROWS($AJ$38:$AJ$49)-ROWS($AN$38:$AN$49)-ROWS($AR$38:$AR$49)-ROWS($AV$38:$AV$49)),IFERROR(INDEX($BD$38:$BD$49, ROWS($CA$4:CA78)-ROWS($AJ$38:$AJ$49)-ROWS($AN$38:$AN$49)-ROWS($AR$38:$AR$49)-ROWS($AV$38:$AV$49)-ROWS($AZ$38:$AZ$49)),IFERROR(INDEX($BH$38:$BH$49, ROWS($CA$4:CA78)-ROWS($AJ$38:$AJ$49)-ROWS($AN$38:$AN$49)-ROWS($AR$38:$AR$49)-ROWS($AV$38:$AV$49)-ROWS($AZ$38:$AZ$49)-ROWS($BD$38:$BD$49)), "")))))))</f>
        <v/>
      </c>
      <c r="CB80" s="316" t="str">
        <f t="shared" ca="1" si="222"/>
        <v/>
      </c>
      <c r="CC80" s="316" t="str">
        <f ca="1">IF(OR(CD80="",CD80=0),"",MAX(CC$5:CC79)+1)</f>
        <v/>
      </c>
      <c r="CD80" s="316" t="str">
        <f ca="1">IFERROR(INDEX($AK$38:$AK$49, ROWS($CD$4:CD78)), IFERROR(INDEX($AO$38:$AO$49, ROWS($CD$4:CD78)-ROWS($AK$38:$AK$49)), IFERROR(INDEX($AS$38:$AS$49, ROWS($CD$4:CD78)-ROWS($AK$38:$AK$49)-ROWS($AO$38:$AO$49)),IFERROR(INDEX($AW$38:$AW$49, ROWS($CD$4:CD78)-ROWS($AK$38:$AK$49)-ROWS($AO$38:$AO$49)-ROWS($AS$38:$AS$49)),IFERROR(INDEX($BA$38:$BA$49, ROWS($CD$4:CD78)-ROWS($AK$38:$AK$49)-ROWS($AO$38:$AO$49)-ROWS($AS$38:$AS$49)-ROWS($AW$38:$AW$49)),IFERROR(INDEX($BE$38:$BE$49, ROWS($CD$4:CD78)-ROWS($AK$38:$AK$49)-ROWS($AO$38:$AO$49)-ROWS($AS$38:$AS$49)-ROWS($AW$38:$AW$49)-ROWS($BA$38:$BA$49)),IFERROR(INDEX($BI$38:$BI$49, ROWS($CD$4:CD78)-ROWS($AK$38:$AK$49)-ROWS($AO$38:$AO$49)-ROWS($AS$38:$AS$49)-ROWS($AW$38:$AW$49)-ROWS($BA$38:$BA$49)-ROWS($BE$38:$BE$49)), "")))))))</f>
        <v/>
      </c>
      <c r="CE80" s="316" t="str">
        <f t="shared" ca="1" si="223"/>
        <v/>
      </c>
      <c r="CF80" s="413" t="str">
        <f t="shared" ca="1" si="224"/>
        <v/>
      </c>
      <c r="CG80" s="412" t="str">
        <f ca="1">IF(OR(CH80="",CH80=0),"",MAX(CG$5:CG79)+1)</f>
        <v/>
      </c>
      <c r="CH80" s="316" t="str">
        <f ca="1">IFERROR(INDEX($AJ$54:$AJ$65, ROWS($CH$4:CH78)), IFERROR(INDEX($AN$54:$AN$65, ROWS($CH$4:CH78)-ROWS($AJ$54:$AJ$65)), IFERROR(INDEX($AR$54:$AR$65, ROWS($CH$4:CH78)-ROWS($AJ$54:$AJ$65)-ROWS($AN$54:$AN$65)),IFERROR(INDEX($AV$54:$AV$65, ROWS($CH$4:CH78)-ROWS($AJ$54:$AJ$65)-ROWS($AN$54:$AN$65)-ROWS($AR$54:$AR$65)),IFERROR(INDEX($AZ$54:$AZ$65, ROWS($CH$4:CH78)-ROWS($AJ$54:$AJ$65)-ROWS($AN$54:$AN$65)-ROWS($AR$54:$AR$65)-ROWS($AV$54:$AV$65)),IFERROR(INDEX($BD$54:$BD$65, ROWS($CH$4:CH78)-ROWS($AJ$54:$AJ$65)-ROWS($AN$54:$AN$65)-ROWS($AR$54:$AR$65)-ROWS($AV$54:$AV$65)-ROWS($AZ$54:$AZ$65)),IFERROR(INDEX($BH$54:$BH$65, ROWS($CH$4:CH78)-ROWS($AJ$54:$AJ$65)-ROWS($AN$54:$AN$65)-ROWS($AR$54:$AR$65)-ROWS($AV$54:$AV$65)-ROWS($AZ$54:$AZ$65)-ROWS($BD$54:$BD$65)), "")))))))</f>
        <v/>
      </c>
      <c r="CI80" s="316" t="str">
        <f t="shared" ca="1" si="225"/>
        <v/>
      </c>
      <c r="CJ80" s="316" t="str">
        <f ca="1">IF(OR(CK80="",CK80=0),"",MAX(CJ$5:CJ79)+1)</f>
        <v/>
      </c>
      <c r="CK80" s="316" t="str">
        <f ca="1">IFERROR(INDEX($AK$54:$AK$65, ROWS($CK$4:CK78)), IFERROR(INDEX($AO$54:$AO$65, ROWS($CK$4:CK78)-ROWS($AK$54:$AK$65)), IFERROR(INDEX($AS$54:$AS$65, ROWS($CK$4:CK78)-ROWS($AK$54:$AK$65)-ROWS($AO$54:$AO$65)),IFERROR(INDEX($AW$54:$AW$65, ROWS($CK$4:CK78)-ROWS($AK$54:$AK$65)-ROWS($AO$54:$AO$65)-ROWS($AS$54:$AS$65)),IFERROR(INDEX($BA$54:$BA$65, ROWS($CK$4:CK78)-ROWS($AK$54:$AK$65)-ROWS($AO$54:$AO$65)-ROWS($AS$54:$AS$65)-ROWS($AW$54:$AW$65)),IFERROR(INDEX($BE$54:$BE$65, ROWS($CK$4:CK78)-ROWS($AK$54:$AK$65)-ROWS($AO$54:$AO$65)-ROWS($AS$54:$AS$65)-ROWS($AW$54:$AW$65)-ROWS($BA$54:$BA$65)),IFERROR(INDEX($BI$54:$BI$65, ROWS($CK$4:CK78)-ROWS($AK$54:$AK$65)-ROWS($AO$54:$AO$65)-ROWS($AS$54:$AS$65)-ROWS($AW$54:$AW$65)-ROWS($BA$54:$BA$65)-ROWS($BE$54:$BE$65)), "")))))))</f>
        <v/>
      </c>
      <c r="CL80" s="316" t="str">
        <f t="shared" ca="1" si="226"/>
        <v/>
      </c>
      <c r="CM80" s="413" t="str">
        <f t="shared" ca="1" si="227"/>
        <v/>
      </c>
      <c r="CN80" s="412" t="str">
        <f>IF(OR(CO80="",CO80=0),"",MAX(CN$5:CN79)+1)</f>
        <v/>
      </c>
      <c r="CO80" s="316">
        <f>IFERROR(INDEX($AJ$70:$AJ$81, ROWS($CO$4:CO78)), IFERROR(INDEX($AN$70:$AN$81, ROWS($CO$4:CO78)-ROWS($AJ$70:$AJ$81)), IFERROR(INDEX($AR$70:$AR$81, ROWS($CO$4:CO78)-ROWS($AJ$70:$AJ$81)-ROWS($AN$70:$AN$81)),IFERROR(INDEX($AV$70:$AV$81, ROWS($CO$4:CO78)-ROWS($AJ$70:$AJ$81)-ROWS($AN$70:$AN$81)-ROWS($AR$70:$AR$81)),IFERROR(INDEX($AZ$70:$AZ$81, ROWS($CO$4:CO78)-ROWS($AJ$70:$AJ$81)-ROWS($AN$70:$AN$81)-ROWS($AR$70:$AR$81)-ROWS($AV$70:$AV$81)),IFERROR(INDEX($BD$70:$BD$81, ROWS($CO$4:CO78)-ROWS($AJ$70:$AJ$81)-ROWS($AN$70:$AN$81)-ROWS($AR$70:$AR$81)-ROWS($AV$70:$AV$81)-ROWS($AZ$70:$AZ$81)),IFERROR(INDEX($BH$70:$BH$81, ROWS($CO$4:CO78)-ROWS($AJ$70:$AJ$81)-ROWS($AN$70:$AN$81)-ROWS($AR$70:$AR$81)-ROWS($AV$70:$AV$81)-ROWS($AZ$70:$AZ$81)-ROWS($BD$70:$BD$81)), "")))))))</f>
        <v>0</v>
      </c>
      <c r="CP80" s="316" t="str">
        <f t="shared" ca="1" si="228"/>
        <v/>
      </c>
      <c r="CQ80" s="316" t="str">
        <f>IF(OR(CR80="",CR80=0),"",MAX(CQ$5:CQ79)+1)</f>
        <v/>
      </c>
      <c r="CR80" s="316">
        <f>IFERROR(INDEX($AK$70:$AK$81, ROWS($CR$4:CR78)), IFERROR(INDEX($AO$70:$AO$81, ROWS($CR$4:CR78)-ROWS($AK$70:$AK$81)), IFERROR(INDEX($AS$70:$AS$81, ROWS($CR$4:CR78)-ROWS($AK$70:$AK$81)-ROWS($AO$70:$AO$81)),IFERROR(INDEX($AW$70:$AW$81, ROWS($CR$4:CR78)-ROWS($AK$70:$AK$81)-ROWS($AO$70:$AO$81)-ROWS($AS$70:$AS$81)),IFERROR(INDEX($BA$70:$BA$81, ROWS($CR$4:CR78)-ROWS($AK$70:$AK$81)-ROWS($AO$70:$AO$81)-ROWS($AS$70:$AS$81)-ROWS($AW$70:$AW$81)),IFERROR(INDEX($BE$70:$BE$81, ROWS($CR$4:CR78)-ROWS($AK$70:$AK$81)-ROWS($AO$70:$AO$81)-ROWS($AS$70:$AS$81)-ROWS($AW$70:$AW$81)-ROWS($BA$70:$BA$81)),IFERROR(INDEX($BI$70:$BI$81, ROWS($CR$4:CR78)-ROWS($AK$70:$AK$81)-ROWS($AO$70:$AO$81)-ROWS($AS$70:$AS$81)-ROWS($AW$70:$AW$81)-ROWS($BA$70:$BA$81)-ROWS($BE$70:$BE$81)), "")))))))</f>
        <v>0</v>
      </c>
      <c r="CS80" s="316" t="str">
        <f t="shared" ca="1" si="229"/>
        <v/>
      </c>
      <c r="CT80" s="413" t="str">
        <f t="shared" ca="1" si="230"/>
        <v/>
      </c>
      <c r="CU80" s="412" t="str">
        <f>IF(OR(CV80="",CV80=0),"",MAX(CU$5:CU79)+1)</f>
        <v/>
      </c>
      <c r="CV80" s="316" t="str">
        <f>IFERROR(INDEX($AJ$86:$AJ$97, ROWS($CV$4:CV78)), IFERROR(INDEX($AN$86:$AN$97, ROWS($CV$4:CV78)-ROWS($AJ$86:$AJ$97)), ""))</f>
        <v/>
      </c>
      <c r="CW80" s="316" t="str">
        <f t="shared" si="231"/>
        <v/>
      </c>
      <c r="CX80" s="316" t="str">
        <f>IF(OR(CY80="",CY80=0),"",MAX(CX$5:CX79)+1)</f>
        <v/>
      </c>
      <c r="CY80" s="316" t="str">
        <f>IFERROR(INDEX($AK$86:$AK$97, ROWS($CY$4:CY78)), IFERROR(INDEX($AO$86:$AO$97, ROWS($CY$4:CY78)-ROWS($AK$86:$AK$97)), ""))</f>
        <v/>
      </c>
      <c r="CZ80" s="316" t="str">
        <f t="shared" si="232"/>
        <v/>
      </c>
      <c r="DA80" s="413" t="str">
        <f t="shared" si="233"/>
        <v/>
      </c>
      <c r="DC80" s="438" t="str">
        <f ca="1">IF(OR(DD80="",DD80=0),"",MAX(DC$65:DC79)+1)</f>
        <v/>
      </c>
      <c r="DD80" s="434" t="str">
        <f t="shared" ca="1" si="196"/>
        <v/>
      </c>
      <c r="DE80" s="413" t="str">
        <f t="shared" ca="1" si="197"/>
        <v/>
      </c>
      <c r="DF80" s="431" t="str">
        <f ca="1">IF(OR(DG80="",DG80=0),"",MAX(DF$65:DF79)+1)</f>
        <v/>
      </c>
      <c r="DG80" s="412" t="str">
        <f t="shared" ca="1" si="198"/>
        <v/>
      </c>
      <c r="DH80" s="413" t="str">
        <f t="shared" ca="1" si="199"/>
        <v/>
      </c>
      <c r="DI80" s="412" t="str">
        <f t="shared" ca="1" si="200"/>
        <v/>
      </c>
      <c r="DJ80" s="413" t="str">
        <f t="shared" ca="1" si="201"/>
        <v/>
      </c>
      <c r="DK80" s="412" t="str">
        <f t="shared" ca="1" si="202"/>
        <v/>
      </c>
      <c r="DL80" s="413" t="str">
        <f t="shared" ca="1" si="203"/>
        <v/>
      </c>
      <c r="DM80" s="278"/>
      <c r="DN80" s="278"/>
      <c r="DO80" s="278"/>
      <c r="DP80" s="278"/>
      <c r="DQ80" s="278"/>
      <c r="DR80" s="278"/>
      <c r="DS80" s="278"/>
    </row>
    <row r="81" spans="28:123" ht="15" customHeight="1" thickBot="1" x14ac:dyDescent="0.35">
      <c r="AB81" s="395">
        <f ca="1">IFERROR(MATCH($AB$59,OFFSET(Year!$AT$11:$AT$62,AB80,,1000),0)+AB80,"")</f>
        <v>113</v>
      </c>
      <c r="AC81" s="404" t="str">
        <f ca="1">IFERROR(INDEX(Year!$AW$11:$AW$62,AB81),"")</f>
        <v/>
      </c>
      <c r="AD81" s="405" t="str">
        <f ca="1">IFERROR(INDEX(Year!$AU$11:$AU$62,AB81),"")</f>
        <v/>
      </c>
      <c r="AE81" s="406" t="str">
        <f ca="1">IFERROR(INDEX(Year!$AV$11:$AV$62,AB81),"")</f>
        <v/>
      </c>
      <c r="AF81" s="407" t="str">
        <f ca="1">IFERROR(INDEX(Year!$AT$11:$AT$62,AB81),"")</f>
        <v/>
      </c>
      <c r="AI81" s="309" t="str">
        <f t="shared" ca="1" si="213"/>
        <v/>
      </c>
      <c r="AJ81" s="310" t="str">
        <f t="shared" ca="1" si="204"/>
        <v/>
      </c>
      <c r="AK81" s="310" t="str">
        <f t="shared" ca="1" si="205"/>
        <v/>
      </c>
      <c r="AL81" s="311" t="str">
        <f t="shared" ca="1" si="206"/>
        <v/>
      </c>
      <c r="AM81" s="309" t="str">
        <f t="shared" ca="1" si="214"/>
        <v/>
      </c>
      <c r="AN81" s="310" t="str">
        <f t="shared" ca="1" si="207"/>
        <v/>
      </c>
      <c r="AO81" s="310" t="str">
        <f t="shared" ca="1" si="208"/>
        <v/>
      </c>
      <c r="AP81" s="311" t="str">
        <f t="shared" ca="1" si="209"/>
        <v/>
      </c>
      <c r="AQ81" s="309" t="str">
        <f t="shared" ca="1" si="215"/>
        <v/>
      </c>
      <c r="AR81" s="310" t="str">
        <f t="shared" ca="1" si="210"/>
        <v/>
      </c>
      <c r="AS81" s="310" t="str">
        <f t="shared" ca="1" si="211"/>
        <v/>
      </c>
      <c r="AT81" s="311" t="str">
        <f t="shared" ca="1" si="212"/>
        <v/>
      </c>
      <c r="AU81" s="309"/>
      <c r="AV81" s="310"/>
      <c r="AW81" s="310"/>
      <c r="AX81" s="311"/>
      <c r="AY81" s="309"/>
      <c r="AZ81" s="310"/>
      <c r="BA81" s="310"/>
      <c r="BB81" s="311"/>
      <c r="BC81" s="309"/>
      <c r="BD81" s="310"/>
      <c r="BE81" s="310"/>
      <c r="BF81" s="311"/>
      <c r="BG81" s="309"/>
      <c r="BH81" s="310"/>
      <c r="BI81" s="310"/>
      <c r="BJ81" s="311"/>
      <c r="BL81" s="412" t="str">
        <f ca="1">IF(OR(BM81="",BM81=0),"",MAX(BL$5:BL80)+1)</f>
        <v/>
      </c>
      <c r="BM81" s="316" t="str">
        <f ca="1">IFERROR(INDEX($AJ$6:$AJ$17, ROWS(BM$4:$BM79)), IFERROR(INDEX($AN$6:$AN$17, ROWS(BM$4:$BM79)-ROWS($AJ$6:$AJ$17)), IFERROR(INDEX($AR$6:$AR$17, ROWS(BM$4:$BM79)-ROWS($AJ$6:$AJ$17)-ROWS($AN$6:$AN$17)),IFERROR(INDEX($AV$6:$AV$17, ROWS(BM$4:$BM79)-ROWS($AJ$6:$AJ$17)-ROWS($AN$6:$AN$17)-ROWS($AR$6:$AR$17)),IFERROR(INDEX($AZ$6:$AZ$17, ROWS(BM$4:$BM79)-ROWS($AJ$6:$AJ$17)-ROWS($AN$6:$AN$17)-ROWS($AR$6:$AR$17)-ROWS($AV$6:$AV$17)),IFERROR(INDEX($BD$6:$BD$17, ROWS(BM$4:$BM79)-ROWS($AJ$6:$AJ$17)-ROWS($AN$6:$AN$17)-ROWS($AR$6:$AR$17)-ROWS($AV$6:$AV$17)-ROWS($AZ$6:$AZ$17)),IFERROR(INDEX($BH$6:$BH$17, ROWS(BM$4:$BM79)-ROWS($AJ$6:$AJ$17)-ROWS($AN$6:$AN$17)-ROWS($AR$6:$AR$17)-ROWS($AV$6:$AV$17)-ROWS($AZ$6:$AZ$17)-ROWS($BD$6:$BD$17)), "")))))))</f>
        <v/>
      </c>
      <c r="BN81" s="316" t="str">
        <f t="shared" ca="1" si="216"/>
        <v/>
      </c>
      <c r="BO81" s="316" t="str">
        <f ca="1">IF(OR(BP81="",BP81=0),"",MAX(BO$5:BO80)+1)</f>
        <v/>
      </c>
      <c r="BP81" s="316" t="str">
        <f ca="1">IFERROR(INDEX($AK$6:$AK$17, ROWS($BP$4:BP79)), IFERROR(INDEX($AO$6:$AO$17, ROWS($BP$4:BP79)-ROWS($AK$6:$AK$17)), IFERROR(INDEX($AS$6:$AS$17, ROWS($BP$4:BP79)-ROWS($AK$6:$AK$17)-ROWS($AO$6:$AO$17)),IFERROR(INDEX($AW$6:$AW$17, ROWS($BP$4:BP79)-ROWS($AK$6:$AK$17)-ROWS($AO$6:$AO$17)-ROWS($AS$6:$AS$17)),IFERROR(INDEX($BA$6:$BA$17, ROWS($BP$4:BP79)-ROWS($AK$6:$AK$17)-ROWS($AO$6:$AO$17)-ROWS($AS$6:$AS$17)-ROWS($AW$6:$AW$17)),IFERROR(INDEX($BE$6:$BE$17, ROWS($BP$4:BP79)-ROWS($AK$6:$AK$17)-ROWS($AO$6:$AO$17)-ROWS($AS$6:$AS$17)-ROWS($AW$6:$AW$17)-ROWS($BA$6:$BA$17)),IFERROR(INDEX($BI$6:$BI$17, ROWS($BP$4:BP79)-ROWS($AK$6:$AK$17)-ROWS($AO$6:$AO$17)-ROWS($AS$6:$AS$17)-ROWS($AW$6:$AW$17)-ROWS($BA$6:$BA$17)-ROWS($BE$6:$BE$17)), "")))))))</f>
        <v/>
      </c>
      <c r="BQ81" s="316" t="str">
        <f t="shared" ca="1" si="217"/>
        <v/>
      </c>
      <c r="BR81" s="413" t="str">
        <f t="shared" ca="1" si="218"/>
        <v/>
      </c>
      <c r="BS81" s="412" t="str">
        <f ca="1">IF(OR(BT81="",BT81=0),"",MAX(BS$5:BS80)+1)</f>
        <v/>
      </c>
      <c r="BT81" s="316" t="str">
        <f ca="1">IFERROR(INDEX($AJ$22:$AJ$33, ROWS($BT$4:BT79)), IFERROR(INDEX($AN$22:$AN$33, ROWS($BT$4:BT79)-ROWS($AJ$22:$AJ$33)), IFERROR(INDEX($AR$22:$AR$33, ROWS($BT$4:BT79)-ROWS($AJ$22:$AJ$33)-ROWS($AN$22:$AN$33)),IFERROR(INDEX($AV$22:$AV$33, ROWS($BT$4:BT79)-ROWS($AJ$22:$AJ$33)-ROWS($AN$22:$AN$33)-ROWS($AR$22:$AR$33)),IFERROR(INDEX($AZ$22:$AZ$33, ROWS($BT$4:BT79)-ROWS($AJ$22:$AJ$33)-ROWS($AN$22:$AN$33)-ROWS($AR$22:$AR$33)-ROWS($AV$22:$AV$33)),IFERROR(INDEX($BD$22:$BD$33, ROWS($BT$4:BT79)-ROWS($AJ$22:$AJ$33)-ROWS($AN$22:$AN$33)-ROWS($AR$22:$AR$33)-ROWS($AV$22:$AV$33)-ROWS($AZ$22:$AZ$33)),IFERROR(INDEX($BH$22:$BH$33, ROWS($BT$4:BT79)-ROWS($AJ$22:$AJ$33)-ROWS($AN$22:$AN$33)-ROWS($AR$22:$AR$33)-ROWS($AV$22:$AV$33)-ROWS($AZ$22:$AZ$33)-ROWS($BD$22:$BD$33)), "")))))))</f>
        <v/>
      </c>
      <c r="BU81" s="316" t="str">
        <f t="shared" ca="1" si="219"/>
        <v/>
      </c>
      <c r="BV81" s="316" t="str">
        <f ca="1">IF(OR(BW81="",BW81=0),"",MAX(BV$5:BV80)+1)</f>
        <v/>
      </c>
      <c r="BW81" s="316" t="str">
        <f ca="1">IFERROR(INDEX($AK$22:$AK$33, ROWS($BW$4:BW79)), IFERROR(INDEX($AO$22:$AO$33, ROWS($BW$4:BW79)-ROWS($AK$22:$AK$33)), IFERROR(INDEX($AS$22:$AS$33, ROWS($BW$4:BW79)-ROWS($AK$22:$AK$33)-ROWS($AO$22:$AO$33)),IFERROR(INDEX($AW$22:$AW$33, ROWS($BW$4:BW79)-ROWS($AK$22:$AK$33)-ROWS($AO$22:$AO$33)-ROWS($AS$22:$AS$33)),IFERROR(INDEX($BA$22:$BA$33, ROWS($BW$4:BW79)-ROWS($AK$22:$AK$33)-ROWS($AO$22:$AO$33)-ROWS($AS$22:$AS$33)-ROWS($AW$22:$AW$33)),IFERROR(INDEX($BE$22:$BE$33, ROWS($BW$4:BW79)-ROWS($AK$22:$AK$33)-ROWS($AO$22:$AO$33)-ROWS($AS$22:$AS$33)-ROWS($AW$22:$AW$33)-ROWS($BA$22:$BA$33)),IFERROR(INDEX($BI$22:$BI$33, ROWS($BW$4:BW79)-ROWS($AK$22:$AK$33)-ROWS($AO$22:$AO$33)-ROWS($AS$22:$AS$33)-ROWS($AW$22:$AW$33)-ROWS($BA$22:$BA$33)-ROWS($BE$22:$BE$33)), "")))))))</f>
        <v/>
      </c>
      <c r="BX81" s="316" t="str">
        <f t="shared" ca="1" si="220"/>
        <v/>
      </c>
      <c r="BY81" s="413" t="str">
        <f t="shared" ca="1" si="221"/>
        <v/>
      </c>
      <c r="BZ81" s="412" t="str">
        <f ca="1">IF(OR(CA81="",CA81=0),"",MAX(BZ$5:BZ80)+1)</f>
        <v/>
      </c>
      <c r="CA81" s="316" t="str">
        <f ca="1">IFERROR(INDEX($AJ$38:$AJ$49, ROWS($CA$4:CA79)), IFERROR(INDEX($AN$38:$AN$49, ROWS($CA$4:CA79)-ROWS($AJ$38:$AJ$49)), IFERROR(INDEX($AR$38:$AR$49, ROWS($CA$4:CA79)-ROWS($AJ$38:$AJ$49)-ROWS($AN$38:$AN$49)),IFERROR(INDEX($AV$38:$AV$49, ROWS($CA$4:CA79)-ROWS($AJ$38:$AJ$49)-ROWS($AN$38:$AN$49)-ROWS($AR$38:$AR$49)),IFERROR(INDEX($AZ$38:$AZ$49, ROWS($CA$4:CA79)-ROWS($AJ$38:$AJ$49)-ROWS($AN$38:$AN$49)-ROWS($AR$38:$AR$49)-ROWS($AV$38:$AV$49)),IFERROR(INDEX($BD$38:$BD$49, ROWS($CA$4:CA79)-ROWS($AJ$38:$AJ$49)-ROWS($AN$38:$AN$49)-ROWS($AR$38:$AR$49)-ROWS($AV$38:$AV$49)-ROWS($AZ$38:$AZ$49)),IFERROR(INDEX($BH$38:$BH$49, ROWS($CA$4:CA79)-ROWS($AJ$38:$AJ$49)-ROWS($AN$38:$AN$49)-ROWS($AR$38:$AR$49)-ROWS($AV$38:$AV$49)-ROWS($AZ$38:$AZ$49)-ROWS($BD$38:$BD$49)), "")))))))</f>
        <v/>
      </c>
      <c r="CB81" s="316" t="str">
        <f t="shared" ca="1" si="222"/>
        <v/>
      </c>
      <c r="CC81" s="316" t="str">
        <f ca="1">IF(OR(CD81="",CD81=0),"",MAX(CC$5:CC80)+1)</f>
        <v/>
      </c>
      <c r="CD81" s="316" t="str">
        <f ca="1">IFERROR(INDEX($AK$38:$AK$49, ROWS($CD$4:CD79)), IFERROR(INDEX($AO$38:$AO$49, ROWS($CD$4:CD79)-ROWS($AK$38:$AK$49)), IFERROR(INDEX($AS$38:$AS$49, ROWS($CD$4:CD79)-ROWS($AK$38:$AK$49)-ROWS($AO$38:$AO$49)),IFERROR(INDEX($AW$38:$AW$49, ROWS($CD$4:CD79)-ROWS($AK$38:$AK$49)-ROWS($AO$38:$AO$49)-ROWS($AS$38:$AS$49)),IFERROR(INDEX($BA$38:$BA$49, ROWS($CD$4:CD79)-ROWS($AK$38:$AK$49)-ROWS($AO$38:$AO$49)-ROWS($AS$38:$AS$49)-ROWS($AW$38:$AW$49)),IFERROR(INDEX($BE$38:$BE$49, ROWS($CD$4:CD79)-ROWS($AK$38:$AK$49)-ROWS($AO$38:$AO$49)-ROWS($AS$38:$AS$49)-ROWS($AW$38:$AW$49)-ROWS($BA$38:$BA$49)),IFERROR(INDEX($BI$38:$BI$49, ROWS($CD$4:CD79)-ROWS($AK$38:$AK$49)-ROWS($AO$38:$AO$49)-ROWS($AS$38:$AS$49)-ROWS($AW$38:$AW$49)-ROWS($BA$38:$BA$49)-ROWS($BE$38:$BE$49)), "")))))))</f>
        <v/>
      </c>
      <c r="CE81" s="316" t="str">
        <f t="shared" ca="1" si="223"/>
        <v/>
      </c>
      <c r="CF81" s="413" t="str">
        <f t="shared" ca="1" si="224"/>
        <v/>
      </c>
      <c r="CG81" s="412" t="str">
        <f ca="1">IF(OR(CH81="",CH81=0),"",MAX(CG$5:CG80)+1)</f>
        <v/>
      </c>
      <c r="CH81" s="316" t="str">
        <f ca="1">IFERROR(INDEX($AJ$54:$AJ$65, ROWS($CH$4:CH79)), IFERROR(INDEX($AN$54:$AN$65, ROWS($CH$4:CH79)-ROWS($AJ$54:$AJ$65)), IFERROR(INDEX($AR$54:$AR$65, ROWS($CH$4:CH79)-ROWS($AJ$54:$AJ$65)-ROWS($AN$54:$AN$65)),IFERROR(INDEX($AV$54:$AV$65, ROWS($CH$4:CH79)-ROWS($AJ$54:$AJ$65)-ROWS($AN$54:$AN$65)-ROWS($AR$54:$AR$65)),IFERROR(INDEX($AZ$54:$AZ$65, ROWS($CH$4:CH79)-ROWS($AJ$54:$AJ$65)-ROWS($AN$54:$AN$65)-ROWS($AR$54:$AR$65)-ROWS($AV$54:$AV$65)),IFERROR(INDEX($BD$54:$BD$65, ROWS($CH$4:CH79)-ROWS($AJ$54:$AJ$65)-ROWS($AN$54:$AN$65)-ROWS($AR$54:$AR$65)-ROWS($AV$54:$AV$65)-ROWS($AZ$54:$AZ$65)),IFERROR(INDEX($BH$54:$BH$65, ROWS($CH$4:CH79)-ROWS($AJ$54:$AJ$65)-ROWS($AN$54:$AN$65)-ROWS($AR$54:$AR$65)-ROWS($AV$54:$AV$65)-ROWS($AZ$54:$AZ$65)-ROWS($BD$54:$BD$65)), "")))))))</f>
        <v/>
      </c>
      <c r="CI81" s="316" t="str">
        <f t="shared" ca="1" si="225"/>
        <v/>
      </c>
      <c r="CJ81" s="316" t="str">
        <f ca="1">IF(OR(CK81="",CK81=0),"",MAX(CJ$5:CJ80)+1)</f>
        <v/>
      </c>
      <c r="CK81" s="316" t="str">
        <f ca="1">IFERROR(INDEX($AK$54:$AK$65, ROWS($CK$4:CK79)), IFERROR(INDEX($AO$54:$AO$65, ROWS($CK$4:CK79)-ROWS($AK$54:$AK$65)), IFERROR(INDEX($AS$54:$AS$65, ROWS($CK$4:CK79)-ROWS($AK$54:$AK$65)-ROWS($AO$54:$AO$65)),IFERROR(INDEX($AW$54:$AW$65, ROWS($CK$4:CK79)-ROWS($AK$54:$AK$65)-ROWS($AO$54:$AO$65)-ROWS($AS$54:$AS$65)),IFERROR(INDEX($BA$54:$BA$65, ROWS($CK$4:CK79)-ROWS($AK$54:$AK$65)-ROWS($AO$54:$AO$65)-ROWS($AS$54:$AS$65)-ROWS($AW$54:$AW$65)),IFERROR(INDEX($BE$54:$BE$65, ROWS($CK$4:CK79)-ROWS($AK$54:$AK$65)-ROWS($AO$54:$AO$65)-ROWS($AS$54:$AS$65)-ROWS($AW$54:$AW$65)-ROWS($BA$54:$BA$65)),IFERROR(INDEX($BI$54:$BI$65, ROWS($CK$4:CK79)-ROWS($AK$54:$AK$65)-ROWS($AO$54:$AO$65)-ROWS($AS$54:$AS$65)-ROWS($AW$54:$AW$65)-ROWS($BA$54:$BA$65)-ROWS($BE$54:$BE$65)), "")))))))</f>
        <v/>
      </c>
      <c r="CL81" s="316" t="str">
        <f t="shared" ca="1" si="226"/>
        <v/>
      </c>
      <c r="CM81" s="413" t="str">
        <f t="shared" ca="1" si="227"/>
        <v/>
      </c>
      <c r="CN81" s="412" t="str">
        <f>IF(OR(CO81="",CO81=0),"",MAX(CN$5:CN80)+1)</f>
        <v/>
      </c>
      <c r="CO81" s="316">
        <f>IFERROR(INDEX($AJ$70:$AJ$81, ROWS($CO$4:CO79)), IFERROR(INDEX($AN$70:$AN$81, ROWS($CO$4:CO79)-ROWS($AJ$70:$AJ$81)), IFERROR(INDEX($AR$70:$AR$81, ROWS($CO$4:CO79)-ROWS($AJ$70:$AJ$81)-ROWS($AN$70:$AN$81)),IFERROR(INDEX($AV$70:$AV$81, ROWS($CO$4:CO79)-ROWS($AJ$70:$AJ$81)-ROWS($AN$70:$AN$81)-ROWS($AR$70:$AR$81)),IFERROR(INDEX($AZ$70:$AZ$81, ROWS($CO$4:CO79)-ROWS($AJ$70:$AJ$81)-ROWS($AN$70:$AN$81)-ROWS($AR$70:$AR$81)-ROWS($AV$70:$AV$81)),IFERROR(INDEX($BD$70:$BD$81, ROWS($CO$4:CO79)-ROWS($AJ$70:$AJ$81)-ROWS($AN$70:$AN$81)-ROWS($AR$70:$AR$81)-ROWS($AV$70:$AV$81)-ROWS($AZ$70:$AZ$81)),IFERROR(INDEX($BH$70:$BH$81, ROWS($CO$4:CO79)-ROWS($AJ$70:$AJ$81)-ROWS($AN$70:$AN$81)-ROWS($AR$70:$AR$81)-ROWS($AV$70:$AV$81)-ROWS($AZ$70:$AZ$81)-ROWS($BD$70:$BD$81)), "")))))))</f>
        <v>0</v>
      </c>
      <c r="CP81" s="316" t="str">
        <f t="shared" ca="1" si="228"/>
        <v/>
      </c>
      <c r="CQ81" s="316" t="str">
        <f>IF(OR(CR81="",CR81=0),"",MAX(CQ$5:CQ80)+1)</f>
        <v/>
      </c>
      <c r="CR81" s="316">
        <f>IFERROR(INDEX($AK$70:$AK$81, ROWS($CR$4:CR79)), IFERROR(INDEX($AO$70:$AO$81, ROWS($CR$4:CR79)-ROWS($AK$70:$AK$81)), IFERROR(INDEX($AS$70:$AS$81, ROWS($CR$4:CR79)-ROWS($AK$70:$AK$81)-ROWS($AO$70:$AO$81)),IFERROR(INDEX($AW$70:$AW$81, ROWS($CR$4:CR79)-ROWS($AK$70:$AK$81)-ROWS($AO$70:$AO$81)-ROWS($AS$70:$AS$81)),IFERROR(INDEX($BA$70:$BA$81, ROWS($CR$4:CR79)-ROWS($AK$70:$AK$81)-ROWS($AO$70:$AO$81)-ROWS($AS$70:$AS$81)-ROWS($AW$70:$AW$81)),IFERROR(INDEX($BE$70:$BE$81, ROWS($CR$4:CR79)-ROWS($AK$70:$AK$81)-ROWS($AO$70:$AO$81)-ROWS($AS$70:$AS$81)-ROWS($AW$70:$AW$81)-ROWS($BA$70:$BA$81)),IFERROR(INDEX($BI$70:$BI$81, ROWS($CR$4:CR79)-ROWS($AK$70:$AK$81)-ROWS($AO$70:$AO$81)-ROWS($AS$70:$AS$81)-ROWS($AW$70:$AW$81)-ROWS($BA$70:$BA$81)-ROWS($BE$70:$BE$81)), "")))))))</f>
        <v>0</v>
      </c>
      <c r="CS81" s="316" t="str">
        <f t="shared" ca="1" si="229"/>
        <v/>
      </c>
      <c r="CT81" s="413" t="str">
        <f t="shared" ca="1" si="230"/>
        <v/>
      </c>
      <c r="CU81" s="412" t="str">
        <f>IF(OR(CV81="",CV81=0),"",MAX(CU$5:CU80)+1)</f>
        <v/>
      </c>
      <c r="CV81" s="316" t="str">
        <f>IFERROR(INDEX($AJ$86:$AJ$97, ROWS($CV$4:CV79)), IFERROR(INDEX($AN$86:$AN$97, ROWS($CV$4:CV79)-ROWS($AJ$86:$AJ$97)), ""))</f>
        <v/>
      </c>
      <c r="CW81" s="316" t="str">
        <f t="shared" si="231"/>
        <v/>
      </c>
      <c r="CX81" s="316" t="str">
        <f>IF(OR(CY81="",CY81=0),"",MAX(CX$5:CX80)+1)</f>
        <v/>
      </c>
      <c r="CY81" s="316" t="str">
        <f>IFERROR(INDEX($AK$86:$AK$97, ROWS($CY$4:CY79)), IFERROR(INDEX($AO$86:$AO$97, ROWS($CY$4:CY79)-ROWS($AK$86:$AK$97)), ""))</f>
        <v/>
      </c>
      <c r="CZ81" s="316" t="str">
        <f t="shared" si="232"/>
        <v/>
      </c>
      <c r="DA81" s="413" t="str">
        <f t="shared" si="233"/>
        <v/>
      </c>
      <c r="DC81" s="438" t="str">
        <f ca="1">IF(OR(DD81="",DD81=0),"",MAX(DC$65:DC80)+1)</f>
        <v/>
      </c>
      <c r="DD81" s="434" t="str">
        <f t="shared" ca="1" si="196"/>
        <v/>
      </c>
      <c r="DE81" s="413" t="str">
        <f t="shared" ca="1" si="197"/>
        <v/>
      </c>
      <c r="DF81" s="431" t="str">
        <f ca="1">IF(OR(DG81="",DG81=0),"",MAX(DF$65:DF80)+1)</f>
        <v/>
      </c>
      <c r="DG81" s="412" t="str">
        <f t="shared" ca="1" si="198"/>
        <v/>
      </c>
      <c r="DH81" s="413" t="str">
        <f t="shared" ca="1" si="199"/>
        <v/>
      </c>
      <c r="DI81" s="412" t="str">
        <f t="shared" ca="1" si="200"/>
        <v/>
      </c>
      <c r="DJ81" s="413" t="str">
        <f t="shared" ca="1" si="201"/>
        <v/>
      </c>
      <c r="DK81" s="412" t="str">
        <f t="shared" ca="1" si="202"/>
        <v/>
      </c>
      <c r="DL81" s="413" t="str">
        <f t="shared" ca="1" si="203"/>
        <v/>
      </c>
      <c r="DN81" s="278"/>
      <c r="DO81" s="278"/>
      <c r="DP81" s="278"/>
      <c r="DQ81" s="278"/>
      <c r="DR81" s="278"/>
      <c r="DS81" s="278"/>
    </row>
    <row r="82" spans="28:123" ht="15" customHeight="1" x14ac:dyDescent="0.3">
      <c r="AB82" s="395">
        <f ca="1">IFERROR(MATCH($AB$59,OFFSET(Year!$AT$11:$AT$62,AB81,,1000),0)+AB81,"")</f>
        <v>114</v>
      </c>
      <c r="AC82" s="404" t="str">
        <f ca="1">IFERROR(INDEX(Year!$AW$11:$AW$62,AB82),"")</f>
        <v/>
      </c>
      <c r="AD82" s="405" t="str">
        <f ca="1">IFERROR(INDEX(Year!$AU$11:$AU$62,AB82),"")</f>
        <v/>
      </c>
      <c r="AE82" s="406" t="str">
        <f ca="1">IFERROR(INDEX(Year!$AV$11:$AV$62,AB82),"")</f>
        <v/>
      </c>
      <c r="AF82" s="407" t="str">
        <f ca="1">IFERROR(INDEX(Year!$AT$11:$AT$62,AB82),"")</f>
        <v/>
      </c>
      <c r="BL82" s="412" t="str">
        <f ca="1">IF(OR(BM82="",BM82=0),"",MAX(BL$5:BL81)+1)</f>
        <v/>
      </c>
      <c r="BM82" s="316" t="str">
        <f ca="1">IFERROR(INDEX($AJ$6:$AJ$17, ROWS(BM$4:$BM80)), IFERROR(INDEX($AN$6:$AN$17, ROWS(BM$4:$BM80)-ROWS($AJ$6:$AJ$17)), IFERROR(INDEX($AR$6:$AR$17, ROWS(BM$4:$BM80)-ROWS($AJ$6:$AJ$17)-ROWS($AN$6:$AN$17)),IFERROR(INDEX($AV$6:$AV$17, ROWS(BM$4:$BM80)-ROWS($AJ$6:$AJ$17)-ROWS($AN$6:$AN$17)-ROWS($AR$6:$AR$17)),IFERROR(INDEX($AZ$6:$AZ$17, ROWS(BM$4:$BM80)-ROWS($AJ$6:$AJ$17)-ROWS($AN$6:$AN$17)-ROWS($AR$6:$AR$17)-ROWS($AV$6:$AV$17)),IFERROR(INDEX($BD$6:$BD$17, ROWS(BM$4:$BM80)-ROWS($AJ$6:$AJ$17)-ROWS($AN$6:$AN$17)-ROWS($AR$6:$AR$17)-ROWS($AV$6:$AV$17)-ROWS($AZ$6:$AZ$17)),IFERROR(INDEX($BH$6:$BH$17, ROWS(BM$4:$BM80)-ROWS($AJ$6:$AJ$17)-ROWS($AN$6:$AN$17)-ROWS($AR$6:$AR$17)-ROWS($AV$6:$AV$17)-ROWS($AZ$6:$AZ$17)-ROWS($BD$6:$BD$17)), "")))))))</f>
        <v/>
      </c>
      <c r="BN82" s="316" t="str">
        <f t="shared" ca="1" si="216"/>
        <v/>
      </c>
      <c r="BO82" s="316" t="str">
        <f ca="1">IF(OR(BP82="",BP82=0),"",MAX(BO$5:BO81)+1)</f>
        <v/>
      </c>
      <c r="BP82" s="316" t="str">
        <f ca="1">IFERROR(INDEX($AK$6:$AK$17, ROWS($BP$4:BP80)), IFERROR(INDEX($AO$6:$AO$17, ROWS($BP$4:BP80)-ROWS($AK$6:$AK$17)), IFERROR(INDEX($AS$6:$AS$17, ROWS($BP$4:BP80)-ROWS($AK$6:$AK$17)-ROWS($AO$6:$AO$17)),IFERROR(INDEX($AW$6:$AW$17, ROWS($BP$4:BP80)-ROWS($AK$6:$AK$17)-ROWS($AO$6:$AO$17)-ROWS($AS$6:$AS$17)),IFERROR(INDEX($BA$6:$BA$17, ROWS($BP$4:BP80)-ROWS($AK$6:$AK$17)-ROWS($AO$6:$AO$17)-ROWS($AS$6:$AS$17)-ROWS($AW$6:$AW$17)),IFERROR(INDEX($BE$6:$BE$17, ROWS($BP$4:BP80)-ROWS($AK$6:$AK$17)-ROWS($AO$6:$AO$17)-ROWS($AS$6:$AS$17)-ROWS($AW$6:$AW$17)-ROWS($BA$6:$BA$17)),IFERROR(INDEX($BI$6:$BI$17, ROWS($BP$4:BP80)-ROWS($AK$6:$AK$17)-ROWS($AO$6:$AO$17)-ROWS($AS$6:$AS$17)-ROWS($AW$6:$AW$17)-ROWS($BA$6:$BA$17)-ROWS($BE$6:$BE$17)), "")))))))</f>
        <v/>
      </c>
      <c r="BQ82" s="316" t="str">
        <f t="shared" ca="1" si="217"/>
        <v/>
      </c>
      <c r="BR82" s="413" t="str">
        <f t="shared" ca="1" si="218"/>
        <v/>
      </c>
      <c r="BS82" s="412" t="str">
        <f ca="1">IF(OR(BT82="",BT82=0),"",MAX(BS$5:BS81)+1)</f>
        <v/>
      </c>
      <c r="BT82" s="316" t="str">
        <f ca="1">IFERROR(INDEX($AJ$22:$AJ$33, ROWS($BT$4:BT80)), IFERROR(INDEX($AN$22:$AN$33, ROWS($BT$4:BT80)-ROWS($AJ$22:$AJ$33)), IFERROR(INDEX($AR$22:$AR$33, ROWS($BT$4:BT80)-ROWS($AJ$22:$AJ$33)-ROWS($AN$22:$AN$33)),IFERROR(INDEX($AV$22:$AV$33, ROWS($BT$4:BT80)-ROWS($AJ$22:$AJ$33)-ROWS($AN$22:$AN$33)-ROWS($AR$22:$AR$33)),IFERROR(INDEX($AZ$22:$AZ$33, ROWS($BT$4:BT80)-ROWS($AJ$22:$AJ$33)-ROWS($AN$22:$AN$33)-ROWS($AR$22:$AR$33)-ROWS($AV$22:$AV$33)),IFERROR(INDEX($BD$22:$BD$33, ROWS($BT$4:BT80)-ROWS($AJ$22:$AJ$33)-ROWS($AN$22:$AN$33)-ROWS($AR$22:$AR$33)-ROWS($AV$22:$AV$33)-ROWS($AZ$22:$AZ$33)),IFERROR(INDEX($BH$22:$BH$33, ROWS($BT$4:BT80)-ROWS($AJ$22:$AJ$33)-ROWS($AN$22:$AN$33)-ROWS($AR$22:$AR$33)-ROWS($AV$22:$AV$33)-ROWS($AZ$22:$AZ$33)-ROWS($BD$22:$BD$33)), "")))))))</f>
        <v/>
      </c>
      <c r="BU82" s="316" t="str">
        <f t="shared" ca="1" si="219"/>
        <v/>
      </c>
      <c r="BV82" s="316" t="str">
        <f ca="1">IF(OR(BW82="",BW82=0),"",MAX(BV$5:BV81)+1)</f>
        <v/>
      </c>
      <c r="BW82" s="316" t="str">
        <f ca="1">IFERROR(INDEX($AK$22:$AK$33, ROWS($BW$4:BW80)), IFERROR(INDEX($AO$22:$AO$33, ROWS($BW$4:BW80)-ROWS($AK$22:$AK$33)), IFERROR(INDEX($AS$22:$AS$33, ROWS($BW$4:BW80)-ROWS($AK$22:$AK$33)-ROWS($AO$22:$AO$33)),IFERROR(INDEX($AW$22:$AW$33, ROWS($BW$4:BW80)-ROWS($AK$22:$AK$33)-ROWS($AO$22:$AO$33)-ROWS($AS$22:$AS$33)),IFERROR(INDEX($BA$22:$BA$33, ROWS($BW$4:BW80)-ROWS($AK$22:$AK$33)-ROWS($AO$22:$AO$33)-ROWS($AS$22:$AS$33)-ROWS($AW$22:$AW$33)),IFERROR(INDEX($BE$22:$BE$33, ROWS($BW$4:BW80)-ROWS($AK$22:$AK$33)-ROWS($AO$22:$AO$33)-ROWS($AS$22:$AS$33)-ROWS($AW$22:$AW$33)-ROWS($BA$22:$BA$33)),IFERROR(INDEX($BI$22:$BI$33, ROWS($BW$4:BW80)-ROWS($AK$22:$AK$33)-ROWS($AO$22:$AO$33)-ROWS($AS$22:$AS$33)-ROWS($AW$22:$AW$33)-ROWS($BA$22:$BA$33)-ROWS($BE$22:$BE$33)), "")))))))</f>
        <v/>
      </c>
      <c r="BX82" s="316" t="str">
        <f t="shared" ca="1" si="220"/>
        <v/>
      </c>
      <c r="BY82" s="413" t="str">
        <f t="shared" ca="1" si="221"/>
        <v/>
      </c>
      <c r="BZ82" s="412" t="str">
        <f ca="1">IF(OR(CA82="",CA82=0),"",MAX(BZ$5:BZ81)+1)</f>
        <v/>
      </c>
      <c r="CA82" s="316" t="str">
        <f ca="1">IFERROR(INDEX($AJ$38:$AJ$49, ROWS($CA$4:CA80)), IFERROR(INDEX($AN$38:$AN$49, ROWS($CA$4:CA80)-ROWS($AJ$38:$AJ$49)), IFERROR(INDEX($AR$38:$AR$49, ROWS($CA$4:CA80)-ROWS($AJ$38:$AJ$49)-ROWS($AN$38:$AN$49)),IFERROR(INDEX($AV$38:$AV$49, ROWS($CA$4:CA80)-ROWS($AJ$38:$AJ$49)-ROWS($AN$38:$AN$49)-ROWS($AR$38:$AR$49)),IFERROR(INDEX($AZ$38:$AZ$49, ROWS($CA$4:CA80)-ROWS($AJ$38:$AJ$49)-ROWS($AN$38:$AN$49)-ROWS($AR$38:$AR$49)-ROWS($AV$38:$AV$49)),IFERROR(INDEX($BD$38:$BD$49, ROWS($CA$4:CA80)-ROWS($AJ$38:$AJ$49)-ROWS($AN$38:$AN$49)-ROWS($AR$38:$AR$49)-ROWS($AV$38:$AV$49)-ROWS($AZ$38:$AZ$49)),IFERROR(INDEX($BH$38:$BH$49, ROWS($CA$4:CA80)-ROWS($AJ$38:$AJ$49)-ROWS($AN$38:$AN$49)-ROWS($AR$38:$AR$49)-ROWS($AV$38:$AV$49)-ROWS($AZ$38:$AZ$49)-ROWS($BD$38:$BD$49)), "")))))))</f>
        <v/>
      </c>
      <c r="CB82" s="316" t="str">
        <f t="shared" ca="1" si="222"/>
        <v/>
      </c>
      <c r="CC82" s="316" t="str">
        <f ca="1">IF(OR(CD82="",CD82=0),"",MAX(CC$5:CC81)+1)</f>
        <v/>
      </c>
      <c r="CD82" s="316" t="str">
        <f ca="1">IFERROR(INDEX($AK$38:$AK$49, ROWS($CD$4:CD80)), IFERROR(INDEX($AO$38:$AO$49, ROWS($CD$4:CD80)-ROWS($AK$38:$AK$49)), IFERROR(INDEX($AS$38:$AS$49, ROWS($CD$4:CD80)-ROWS($AK$38:$AK$49)-ROWS($AO$38:$AO$49)),IFERROR(INDEX($AW$38:$AW$49, ROWS($CD$4:CD80)-ROWS($AK$38:$AK$49)-ROWS($AO$38:$AO$49)-ROWS($AS$38:$AS$49)),IFERROR(INDEX($BA$38:$BA$49, ROWS($CD$4:CD80)-ROWS($AK$38:$AK$49)-ROWS($AO$38:$AO$49)-ROWS($AS$38:$AS$49)-ROWS($AW$38:$AW$49)),IFERROR(INDEX($BE$38:$BE$49, ROWS($CD$4:CD80)-ROWS($AK$38:$AK$49)-ROWS($AO$38:$AO$49)-ROWS($AS$38:$AS$49)-ROWS($AW$38:$AW$49)-ROWS($BA$38:$BA$49)),IFERROR(INDEX($BI$38:$BI$49, ROWS($CD$4:CD80)-ROWS($AK$38:$AK$49)-ROWS($AO$38:$AO$49)-ROWS($AS$38:$AS$49)-ROWS($AW$38:$AW$49)-ROWS($BA$38:$BA$49)-ROWS($BE$38:$BE$49)), "")))))))</f>
        <v/>
      </c>
      <c r="CE82" s="316" t="str">
        <f t="shared" ca="1" si="223"/>
        <v/>
      </c>
      <c r="CF82" s="413" t="str">
        <f t="shared" ca="1" si="224"/>
        <v/>
      </c>
      <c r="CG82" s="412" t="str">
        <f ca="1">IF(OR(CH82="",CH82=0),"",MAX(CG$5:CG81)+1)</f>
        <v/>
      </c>
      <c r="CH82" s="316" t="str">
        <f ca="1">IFERROR(INDEX($AJ$54:$AJ$65, ROWS($CH$4:CH80)), IFERROR(INDEX($AN$54:$AN$65, ROWS($CH$4:CH80)-ROWS($AJ$54:$AJ$65)), IFERROR(INDEX($AR$54:$AR$65, ROWS($CH$4:CH80)-ROWS($AJ$54:$AJ$65)-ROWS($AN$54:$AN$65)),IFERROR(INDEX($AV$54:$AV$65, ROWS($CH$4:CH80)-ROWS($AJ$54:$AJ$65)-ROWS($AN$54:$AN$65)-ROWS($AR$54:$AR$65)),IFERROR(INDEX($AZ$54:$AZ$65, ROWS($CH$4:CH80)-ROWS($AJ$54:$AJ$65)-ROWS($AN$54:$AN$65)-ROWS($AR$54:$AR$65)-ROWS($AV$54:$AV$65)),IFERROR(INDEX($BD$54:$BD$65, ROWS($CH$4:CH80)-ROWS($AJ$54:$AJ$65)-ROWS($AN$54:$AN$65)-ROWS($AR$54:$AR$65)-ROWS($AV$54:$AV$65)-ROWS($AZ$54:$AZ$65)),IFERROR(INDEX($BH$54:$BH$65, ROWS($CH$4:CH80)-ROWS($AJ$54:$AJ$65)-ROWS($AN$54:$AN$65)-ROWS($AR$54:$AR$65)-ROWS($AV$54:$AV$65)-ROWS($AZ$54:$AZ$65)-ROWS($BD$54:$BD$65)), "")))))))</f>
        <v/>
      </c>
      <c r="CI82" s="316" t="str">
        <f t="shared" ca="1" si="225"/>
        <v/>
      </c>
      <c r="CJ82" s="316" t="str">
        <f ca="1">IF(OR(CK82="",CK82=0),"",MAX(CJ$5:CJ81)+1)</f>
        <v/>
      </c>
      <c r="CK82" s="316" t="str">
        <f ca="1">IFERROR(INDEX($AK$54:$AK$65, ROWS($CK$4:CK80)), IFERROR(INDEX($AO$54:$AO$65, ROWS($CK$4:CK80)-ROWS($AK$54:$AK$65)), IFERROR(INDEX($AS$54:$AS$65, ROWS($CK$4:CK80)-ROWS($AK$54:$AK$65)-ROWS($AO$54:$AO$65)),IFERROR(INDEX($AW$54:$AW$65, ROWS($CK$4:CK80)-ROWS($AK$54:$AK$65)-ROWS($AO$54:$AO$65)-ROWS($AS$54:$AS$65)),IFERROR(INDEX($BA$54:$BA$65, ROWS($CK$4:CK80)-ROWS($AK$54:$AK$65)-ROWS($AO$54:$AO$65)-ROWS($AS$54:$AS$65)-ROWS($AW$54:$AW$65)),IFERROR(INDEX($BE$54:$BE$65, ROWS($CK$4:CK80)-ROWS($AK$54:$AK$65)-ROWS($AO$54:$AO$65)-ROWS($AS$54:$AS$65)-ROWS($AW$54:$AW$65)-ROWS($BA$54:$BA$65)),IFERROR(INDEX($BI$54:$BI$65, ROWS($CK$4:CK80)-ROWS($AK$54:$AK$65)-ROWS($AO$54:$AO$65)-ROWS($AS$54:$AS$65)-ROWS($AW$54:$AW$65)-ROWS($BA$54:$BA$65)-ROWS($BE$54:$BE$65)), "")))))))</f>
        <v/>
      </c>
      <c r="CL82" s="316" t="str">
        <f t="shared" ca="1" si="226"/>
        <v/>
      </c>
      <c r="CM82" s="413" t="str">
        <f t="shared" ca="1" si="227"/>
        <v/>
      </c>
      <c r="CN82" s="412" t="str">
        <f>IF(OR(CO82="",CO82=0),"",MAX(CN$5:CN81)+1)</f>
        <v/>
      </c>
      <c r="CO82" s="316">
        <f>IFERROR(INDEX($AJ$70:$AJ$81, ROWS($CO$4:CO80)), IFERROR(INDEX($AN$70:$AN$81, ROWS($CO$4:CO80)-ROWS($AJ$70:$AJ$81)), IFERROR(INDEX($AR$70:$AR$81, ROWS($CO$4:CO80)-ROWS($AJ$70:$AJ$81)-ROWS($AN$70:$AN$81)),IFERROR(INDEX($AV$70:$AV$81, ROWS($CO$4:CO80)-ROWS($AJ$70:$AJ$81)-ROWS($AN$70:$AN$81)-ROWS($AR$70:$AR$81)),IFERROR(INDEX($AZ$70:$AZ$81, ROWS($CO$4:CO80)-ROWS($AJ$70:$AJ$81)-ROWS($AN$70:$AN$81)-ROWS($AR$70:$AR$81)-ROWS($AV$70:$AV$81)),IFERROR(INDEX($BD$70:$BD$81, ROWS($CO$4:CO80)-ROWS($AJ$70:$AJ$81)-ROWS($AN$70:$AN$81)-ROWS($AR$70:$AR$81)-ROWS($AV$70:$AV$81)-ROWS($AZ$70:$AZ$81)),IFERROR(INDEX($BH$70:$BH$81, ROWS($CO$4:CO80)-ROWS($AJ$70:$AJ$81)-ROWS($AN$70:$AN$81)-ROWS($AR$70:$AR$81)-ROWS($AV$70:$AV$81)-ROWS($AZ$70:$AZ$81)-ROWS($BD$70:$BD$81)), "")))))))</f>
        <v>0</v>
      </c>
      <c r="CP82" s="316" t="str">
        <f t="shared" ca="1" si="228"/>
        <v/>
      </c>
      <c r="CQ82" s="316" t="str">
        <f>IF(OR(CR82="",CR82=0),"",MAX(CQ$5:CQ81)+1)</f>
        <v/>
      </c>
      <c r="CR82" s="316">
        <f>IFERROR(INDEX($AK$70:$AK$81, ROWS($CR$4:CR80)), IFERROR(INDEX($AO$70:$AO$81, ROWS($CR$4:CR80)-ROWS($AK$70:$AK$81)), IFERROR(INDEX($AS$70:$AS$81, ROWS($CR$4:CR80)-ROWS($AK$70:$AK$81)-ROWS($AO$70:$AO$81)),IFERROR(INDEX($AW$70:$AW$81, ROWS($CR$4:CR80)-ROWS($AK$70:$AK$81)-ROWS($AO$70:$AO$81)-ROWS($AS$70:$AS$81)),IFERROR(INDEX($BA$70:$BA$81, ROWS($CR$4:CR80)-ROWS($AK$70:$AK$81)-ROWS($AO$70:$AO$81)-ROWS($AS$70:$AS$81)-ROWS($AW$70:$AW$81)),IFERROR(INDEX($BE$70:$BE$81, ROWS($CR$4:CR80)-ROWS($AK$70:$AK$81)-ROWS($AO$70:$AO$81)-ROWS($AS$70:$AS$81)-ROWS($AW$70:$AW$81)-ROWS($BA$70:$BA$81)),IFERROR(INDEX($BI$70:$BI$81, ROWS($CR$4:CR80)-ROWS($AK$70:$AK$81)-ROWS($AO$70:$AO$81)-ROWS($AS$70:$AS$81)-ROWS($AW$70:$AW$81)-ROWS($BA$70:$BA$81)-ROWS($BE$70:$BE$81)), "")))))))</f>
        <v>0</v>
      </c>
      <c r="CS82" s="316" t="str">
        <f t="shared" ca="1" si="229"/>
        <v/>
      </c>
      <c r="CT82" s="413" t="str">
        <f t="shared" ca="1" si="230"/>
        <v/>
      </c>
      <c r="CU82" s="412" t="str">
        <f>IF(OR(CV82="",CV82=0),"",MAX(CU$5:CU81)+1)</f>
        <v/>
      </c>
      <c r="CV82" s="316" t="str">
        <f>IFERROR(INDEX($AJ$86:$AJ$97, ROWS($CV$4:CV80)), IFERROR(INDEX($AN$86:$AN$97, ROWS($CV$4:CV80)-ROWS($AJ$86:$AJ$97)), ""))</f>
        <v/>
      </c>
      <c r="CW82" s="316" t="str">
        <f t="shared" si="231"/>
        <v/>
      </c>
      <c r="CX82" s="316" t="str">
        <f>IF(OR(CY82="",CY82=0),"",MAX(CX$5:CX81)+1)</f>
        <v/>
      </c>
      <c r="CY82" s="316" t="str">
        <f>IFERROR(INDEX($AK$86:$AK$97, ROWS($CY$4:CY80)), IFERROR(INDEX($AO$86:$AO$97, ROWS($CY$4:CY80)-ROWS($AK$86:$AK$97)), ""))</f>
        <v/>
      </c>
      <c r="CZ82" s="316" t="str">
        <f t="shared" si="232"/>
        <v/>
      </c>
      <c r="DA82" s="413" t="str">
        <f t="shared" si="233"/>
        <v/>
      </c>
      <c r="DC82" s="438" t="str">
        <f ca="1">IF(OR(DD82="",DD82=0),"",MAX(DC$65:DC81)+1)</f>
        <v/>
      </c>
      <c r="DD82" s="434" t="str">
        <f t="shared" ca="1" si="196"/>
        <v/>
      </c>
      <c r="DE82" s="413" t="str">
        <f t="shared" ca="1" si="197"/>
        <v/>
      </c>
      <c r="DF82" s="431" t="str">
        <f ca="1">IF(OR(DG82="",DG82=0),"",MAX(DF$65:DF81)+1)</f>
        <v/>
      </c>
      <c r="DG82" s="412" t="str">
        <f t="shared" ca="1" si="198"/>
        <v/>
      </c>
      <c r="DH82" s="413" t="str">
        <f t="shared" ca="1" si="199"/>
        <v/>
      </c>
      <c r="DI82" s="412" t="str">
        <f t="shared" ca="1" si="200"/>
        <v/>
      </c>
      <c r="DJ82" s="413" t="str">
        <f t="shared" ca="1" si="201"/>
        <v/>
      </c>
      <c r="DK82" s="412" t="str">
        <f t="shared" ca="1" si="202"/>
        <v/>
      </c>
      <c r="DL82" s="413" t="str">
        <f t="shared" ca="1" si="203"/>
        <v/>
      </c>
    </row>
    <row r="83" spans="28:123" ht="15" customHeight="1" thickBot="1" x14ac:dyDescent="0.35">
      <c r="AB83" s="395">
        <f ca="1">IFERROR(MATCH($AB$59,OFFSET(Year!$AT$11:$AT$62,AB82,,1000),0)+AB82,"")</f>
        <v>115</v>
      </c>
      <c r="AC83" s="404" t="str">
        <f ca="1">IFERROR(INDEX(Year!$AW$11:$AW$62,AB83),"")</f>
        <v/>
      </c>
      <c r="AD83" s="405" t="str">
        <f ca="1">IFERROR(INDEX(Year!$AU$11:$AU$62,AB83),"")</f>
        <v/>
      </c>
      <c r="AE83" s="406" t="str">
        <f ca="1">IFERROR(INDEX(Year!$AV$11:$AV$62,AB83),"")</f>
        <v/>
      </c>
      <c r="AF83" s="407" t="str">
        <f ca="1">IFERROR(INDEX(Year!$AT$11:$AT$62,AB83),"")</f>
        <v/>
      </c>
      <c r="BL83" s="412" t="str">
        <f ca="1">IF(OR(BM83="",BM83=0),"",MAX(BL$5:BL82)+1)</f>
        <v/>
      </c>
      <c r="BM83" s="316" t="str">
        <f ca="1">IFERROR(INDEX($AJ$6:$AJ$17, ROWS(BM$4:$BM81)), IFERROR(INDEX($AN$6:$AN$17, ROWS(BM$4:$BM81)-ROWS($AJ$6:$AJ$17)), IFERROR(INDEX($AR$6:$AR$17, ROWS(BM$4:$BM81)-ROWS($AJ$6:$AJ$17)-ROWS($AN$6:$AN$17)),IFERROR(INDEX($AV$6:$AV$17, ROWS(BM$4:$BM81)-ROWS($AJ$6:$AJ$17)-ROWS($AN$6:$AN$17)-ROWS($AR$6:$AR$17)),IFERROR(INDEX($AZ$6:$AZ$17, ROWS(BM$4:$BM81)-ROWS($AJ$6:$AJ$17)-ROWS($AN$6:$AN$17)-ROWS($AR$6:$AR$17)-ROWS($AV$6:$AV$17)),IFERROR(INDEX($BD$6:$BD$17, ROWS(BM$4:$BM81)-ROWS($AJ$6:$AJ$17)-ROWS($AN$6:$AN$17)-ROWS($AR$6:$AR$17)-ROWS($AV$6:$AV$17)-ROWS($AZ$6:$AZ$17)),IFERROR(INDEX($BH$6:$BH$17, ROWS(BM$4:$BM81)-ROWS($AJ$6:$AJ$17)-ROWS($AN$6:$AN$17)-ROWS($AR$6:$AR$17)-ROWS($AV$6:$AV$17)-ROWS($AZ$6:$AZ$17)-ROWS($BD$6:$BD$17)), "")))))))</f>
        <v/>
      </c>
      <c r="BN83" s="316" t="str">
        <f t="shared" ca="1" si="216"/>
        <v/>
      </c>
      <c r="BO83" s="316" t="str">
        <f ca="1">IF(OR(BP83="",BP83=0),"",MAX(BO$5:BO82)+1)</f>
        <v/>
      </c>
      <c r="BP83" s="316" t="str">
        <f ca="1">IFERROR(INDEX($AK$6:$AK$17, ROWS($BP$4:BP81)), IFERROR(INDEX($AO$6:$AO$17, ROWS($BP$4:BP81)-ROWS($AK$6:$AK$17)), IFERROR(INDEX($AS$6:$AS$17, ROWS($BP$4:BP81)-ROWS($AK$6:$AK$17)-ROWS($AO$6:$AO$17)),IFERROR(INDEX($AW$6:$AW$17, ROWS($BP$4:BP81)-ROWS($AK$6:$AK$17)-ROWS($AO$6:$AO$17)-ROWS($AS$6:$AS$17)),IFERROR(INDEX($BA$6:$BA$17, ROWS($BP$4:BP81)-ROWS($AK$6:$AK$17)-ROWS($AO$6:$AO$17)-ROWS($AS$6:$AS$17)-ROWS($AW$6:$AW$17)),IFERROR(INDEX($BE$6:$BE$17, ROWS($BP$4:BP81)-ROWS($AK$6:$AK$17)-ROWS($AO$6:$AO$17)-ROWS($AS$6:$AS$17)-ROWS($AW$6:$AW$17)-ROWS($BA$6:$BA$17)),IFERROR(INDEX($BI$6:$BI$17, ROWS($BP$4:BP81)-ROWS($AK$6:$AK$17)-ROWS($AO$6:$AO$17)-ROWS($AS$6:$AS$17)-ROWS($AW$6:$AW$17)-ROWS($BA$6:$BA$17)-ROWS($BE$6:$BE$17)), "")))))))</f>
        <v/>
      </c>
      <c r="BQ83" s="316" t="str">
        <f t="shared" ca="1" si="217"/>
        <v/>
      </c>
      <c r="BR83" s="413" t="str">
        <f t="shared" ca="1" si="218"/>
        <v/>
      </c>
      <c r="BS83" s="412" t="str">
        <f ca="1">IF(OR(BT83="",BT83=0),"",MAX(BS$5:BS82)+1)</f>
        <v/>
      </c>
      <c r="BT83" s="316" t="str">
        <f ca="1">IFERROR(INDEX($AJ$22:$AJ$33, ROWS($BT$4:BT81)), IFERROR(INDEX($AN$22:$AN$33, ROWS($BT$4:BT81)-ROWS($AJ$22:$AJ$33)), IFERROR(INDEX($AR$22:$AR$33, ROWS($BT$4:BT81)-ROWS($AJ$22:$AJ$33)-ROWS($AN$22:$AN$33)),IFERROR(INDEX($AV$22:$AV$33, ROWS($BT$4:BT81)-ROWS($AJ$22:$AJ$33)-ROWS($AN$22:$AN$33)-ROWS($AR$22:$AR$33)),IFERROR(INDEX($AZ$22:$AZ$33, ROWS($BT$4:BT81)-ROWS($AJ$22:$AJ$33)-ROWS($AN$22:$AN$33)-ROWS($AR$22:$AR$33)-ROWS($AV$22:$AV$33)),IFERROR(INDEX($BD$22:$BD$33, ROWS($BT$4:BT81)-ROWS($AJ$22:$AJ$33)-ROWS($AN$22:$AN$33)-ROWS($AR$22:$AR$33)-ROWS($AV$22:$AV$33)-ROWS($AZ$22:$AZ$33)),IFERROR(INDEX($BH$22:$BH$33, ROWS($BT$4:BT81)-ROWS($AJ$22:$AJ$33)-ROWS($AN$22:$AN$33)-ROWS($AR$22:$AR$33)-ROWS($AV$22:$AV$33)-ROWS($AZ$22:$AZ$33)-ROWS($BD$22:$BD$33)), "")))))))</f>
        <v/>
      </c>
      <c r="BU83" s="316" t="str">
        <f t="shared" ca="1" si="219"/>
        <v/>
      </c>
      <c r="BV83" s="316" t="str">
        <f ca="1">IF(OR(BW83="",BW83=0),"",MAX(BV$5:BV82)+1)</f>
        <v/>
      </c>
      <c r="BW83" s="316" t="str">
        <f ca="1">IFERROR(INDEX($AK$22:$AK$33, ROWS($BW$4:BW81)), IFERROR(INDEX($AO$22:$AO$33, ROWS($BW$4:BW81)-ROWS($AK$22:$AK$33)), IFERROR(INDEX($AS$22:$AS$33, ROWS($BW$4:BW81)-ROWS($AK$22:$AK$33)-ROWS($AO$22:$AO$33)),IFERROR(INDEX($AW$22:$AW$33, ROWS($BW$4:BW81)-ROWS($AK$22:$AK$33)-ROWS($AO$22:$AO$33)-ROWS($AS$22:$AS$33)),IFERROR(INDEX($BA$22:$BA$33, ROWS($BW$4:BW81)-ROWS($AK$22:$AK$33)-ROWS($AO$22:$AO$33)-ROWS($AS$22:$AS$33)-ROWS($AW$22:$AW$33)),IFERROR(INDEX($BE$22:$BE$33, ROWS($BW$4:BW81)-ROWS($AK$22:$AK$33)-ROWS($AO$22:$AO$33)-ROWS($AS$22:$AS$33)-ROWS($AW$22:$AW$33)-ROWS($BA$22:$BA$33)),IFERROR(INDEX($BI$22:$BI$33, ROWS($BW$4:BW81)-ROWS($AK$22:$AK$33)-ROWS($AO$22:$AO$33)-ROWS($AS$22:$AS$33)-ROWS($AW$22:$AW$33)-ROWS($BA$22:$BA$33)-ROWS($BE$22:$BE$33)), "")))))))</f>
        <v/>
      </c>
      <c r="BX83" s="316" t="str">
        <f t="shared" ca="1" si="220"/>
        <v/>
      </c>
      <c r="BY83" s="413" t="str">
        <f t="shared" ca="1" si="221"/>
        <v/>
      </c>
      <c r="BZ83" s="412" t="str">
        <f ca="1">IF(OR(CA83="",CA83=0),"",MAX(BZ$5:BZ82)+1)</f>
        <v/>
      </c>
      <c r="CA83" s="316" t="str">
        <f ca="1">IFERROR(INDEX($AJ$38:$AJ$49, ROWS($CA$4:CA81)), IFERROR(INDEX($AN$38:$AN$49, ROWS($CA$4:CA81)-ROWS($AJ$38:$AJ$49)), IFERROR(INDEX($AR$38:$AR$49, ROWS($CA$4:CA81)-ROWS($AJ$38:$AJ$49)-ROWS($AN$38:$AN$49)),IFERROR(INDEX($AV$38:$AV$49, ROWS($CA$4:CA81)-ROWS($AJ$38:$AJ$49)-ROWS($AN$38:$AN$49)-ROWS($AR$38:$AR$49)),IFERROR(INDEX($AZ$38:$AZ$49, ROWS($CA$4:CA81)-ROWS($AJ$38:$AJ$49)-ROWS($AN$38:$AN$49)-ROWS($AR$38:$AR$49)-ROWS($AV$38:$AV$49)),IFERROR(INDEX($BD$38:$BD$49, ROWS($CA$4:CA81)-ROWS($AJ$38:$AJ$49)-ROWS($AN$38:$AN$49)-ROWS($AR$38:$AR$49)-ROWS($AV$38:$AV$49)-ROWS($AZ$38:$AZ$49)),IFERROR(INDEX($BH$38:$BH$49, ROWS($CA$4:CA81)-ROWS($AJ$38:$AJ$49)-ROWS($AN$38:$AN$49)-ROWS($AR$38:$AR$49)-ROWS($AV$38:$AV$49)-ROWS($AZ$38:$AZ$49)-ROWS($BD$38:$BD$49)), "")))))))</f>
        <v/>
      </c>
      <c r="CB83" s="316" t="str">
        <f t="shared" ca="1" si="222"/>
        <v/>
      </c>
      <c r="CC83" s="316" t="str">
        <f ca="1">IF(OR(CD83="",CD83=0),"",MAX(CC$5:CC82)+1)</f>
        <v/>
      </c>
      <c r="CD83" s="316" t="str">
        <f ca="1">IFERROR(INDEX($AK$38:$AK$49, ROWS($CD$4:CD81)), IFERROR(INDEX($AO$38:$AO$49, ROWS($CD$4:CD81)-ROWS($AK$38:$AK$49)), IFERROR(INDEX($AS$38:$AS$49, ROWS($CD$4:CD81)-ROWS($AK$38:$AK$49)-ROWS($AO$38:$AO$49)),IFERROR(INDEX($AW$38:$AW$49, ROWS($CD$4:CD81)-ROWS($AK$38:$AK$49)-ROWS($AO$38:$AO$49)-ROWS($AS$38:$AS$49)),IFERROR(INDEX($BA$38:$BA$49, ROWS($CD$4:CD81)-ROWS($AK$38:$AK$49)-ROWS($AO$38:$AO$49)-ROWS($AS$38:$AS$49)-ROWS($AW$38:$AW$49)),IFERROR(INDEX($BE$38:$BE$49, ROWS($CD$4:CD81)-ROWS($AK$38:$AK$49)-ROWS($AO$38:$AO$49)-ROWS($AS$38:$AS$49)-ROWS($AW$38:$AW$49)-ROWS($BA$38:$BA$49)),IFERROR(INDEX($BI$38:$BI$49, ROWS($CD$4:CD81)-ROWS($AK$38:$AK$49)-ROWS($AO$38:$AO$49)-ROWS($AS$38:$AS$49)-ROWS($AW$38:$AW$49)-ROWS($BA$38:$BA$49)-ROWS($BE$38:$BE$49)), "")))))))</f>
        <v/>
      </c>
      <c r="CE83" s="316" t="str">
        <f t="shared" ca="1" si="223"/>
        <v/>
      </c>
      <c r="CF83" s="413" t="str">
        <f t="shared" ca="1" si="224"/>
        <v/>
      </c>
      <c r="CG83" s="412" t="str">
        <f ca="1">IF(OR(CH83="",CH83=0),"",MAX(CG$5:CG82)+1)</f>
        <v/>
      </c>
      <c r="CH83" s="316" t="str">
        <f ca="1">IFERROR(INDEX($AJ$54:$AJ$65, ROWS($CH$4:CH81)), IFERROR(INDEX($AN$54:$AN$65, ROWS($CH$4:CH81)-ROWS($AJ$54:$AJ$65)), IFERROR(INDEX($AR$54:$AR$65, ROWS($CH$4:CH81)-ROWS($AJ$54:$AJ$65)-ROWS($AN$54:$AN$65)),IFERROR(INDEX($AV$54:$AV$65, ROWS($CH$4:CH81)-ROWS($AJ$54:$AJ$65)-ROWS($AN$54:$AN$65)-ROWS($AR$54:$AR$65)),IFERROR(INDEX($AZ$54:$AZ$65, ROWS($CH$4:CH81)-ROWS($AJ$54:$AJ$65)-ROWS($AN$54:$AN$65)-ROWS($AR$54:$AR$65)-ROWS($AV$54:$AV$65)),IFERROR(INDEX($BD$54:$BD$65, ROWS($CH$4:CH81)-ROWS($AJ$54:$AJ$65)-ROWS($AN$54:$AN$65)-ROWS($AR$54:$AR$65)-ROWS($AV$54:$AV$65)-ROWS($AZ$54:$AZ$65)),IFERROR(INDEX($BH$54:$BH$65, ROWS($CH$4:CH81)-ROWS($AJ$54:$AJ$65)-ROWS($AN$54:$AN$65)-ROWS($AR$54:$AR$65)-ROWS($AV$54:$AV$65)-ROWS($AZ$54:$AZ$65)-ROWS($BD$54:$BD$65)), "")))))))</f>
        <v/>
      </c>
      <c r="CI83" s="316" t="str">
        <f t="shared" ca="1" si="225"/>
        <v/>
      </c>
      <c r="CJ83" s="316" t="str">
        <f ca="1">IF(OR(CK83="",CK83=0),"",MAX(CJ$5:CJ82)+1)</f>
        <v/>
      </c>
      <c r="CK83" s="316" t="str">
        <f ca="1">IFERROR(INDEX($AK$54:$AK$65, ROWS($CK$4:CK81)), IFERROR(INDEX($AO$54:$AO$65, ROWS($CK$4:CK81)-ROWS($AK$54:$AK$65)), IFERROR(INDEX($AS$54:$AS$65, ROWS($CK$4:CK81)-ROWS($AK$54:$AK$65)-ROWS($AO$54:$AO$65)),IFERROR(INDEX($AW$54:$AW$65, ROWS($CK$4:CK81)-ROWS($AK$54:$AK$65)-ROWS($AO$54:$AO$65)-ROWS($AS$54:$AS$65)),IFERROR(INDEX($BA$54:$BA$65, ROWS($CK$4:CK81)-ROWS($AK$54:$AK$65)-ROWS($AO$54:$AO$65)-ROWS($AS$54:$AS$65)-ROWS($AW$54:$AW$65)),IFERROR(INDEX($BE$54:$BE$65, ROWS($CK$4:CK81)-ROWS($AK$54:$AK$65)-ROWS($AO$54:$AO$65)-ROWS($AS$54:$AS$65)-ROWS($AW$54:$AW$65)-ROWS($BA$54:$BA$65)),IFERROR(INDEX($BI$54:$BI$65, ROWS($CK$4:CK81)-ROWS($AK$54:$AK$65)-ROWS($AO$54:$AO$65)-ROWS($AS$54:$AS$65)-ROWS($AW$54:$AW$65)-ROWS($BA$54:$BA$65)-ROWS($BE$54:$BE$65)), "")))))))</f>
        <v/>
      </c>
      <c r="CL83" s="316" t="str">
        <f t="shared" ca="1" si="226"/>
        <v/>
      </c>
      <c r="CM83" s="413" t="str">
        <f t="shared" ca="1" si="227"/>
        <v/>
      </c>
      <c r="CN83" s="412" t="str">
        <f>IF(OR(CO83="",CO83=0),"",MAX(CN$5:CN82)+1)</f>
        <v/>
      </c>
      <c r="CO83" s="316">
        <f>IFERROR(INDEX($AJ$70:$AJ$81, ROWS($CO$4:CO81)), IFERROR(INDEX($AN$70:$AN$81, ROWS($CO$4:CO81)-ROWS($AJ$70:$AJ$81)), IFERROR(INDEX($AR$70:$AR$81, ROWS($CO$4:CO81)-ROWS($AJ$70:$AJ$81)-ROWS($AN$70:$AN$81)),IFERROR(INDEX($AV$70:$AV$81, ROWS($CO$4:CO81)-ROWS($AJ$70:$AJ$81)-ROWS($AN$70:$AN$81)-ROWS($AR$70:$AR$81)),IFERROR(INDEX($AZ$70:$AZ$81, ROWS($CO$4:CO81)-ROWS($AJ$70:$AJ$81)-ROWS($AN$70:$AN$81)-ROWS($AR$70:$AR$81)-ROWS($AV$70:$AV$81)),IFERROR(INDEX($BD$70:$BD$81, ROWS($CO$4:CO81)-ROWS($AJ$70:$AJ$81)-ROWS($AN$70:$AN$81)-ROWS($AR$70:$AR$81)-ROWS($AV$70:$AV$81)-ROWS($AZ$70:$AZ$81)),IFERROR(INDEX($BH$70:$BH$81, ROWS($CO$4:CO81)-ROWS($AJ$70:$AJ$81)-ROWS($AN$70:$AN$81)-ROWS($AR$70:$AR$81)-ROWS($AV$70:$AV$81)-ROWS($AZ$70:$AZ$81)-ROWS($BD$70:$BD$81)), "")))))))</f>
        <v>0</v>
      </c>
      <c r="CP83" s="316" t="str">
        <f t="shared" ca="1" si="228"/>
        <v/>
      </c>
      <c r="CQ83" s="316" t="str">
        <f>IF(OR(CR83="",CR83=0),"",MAX(CQ$5:CQ82)+1)</f>
        <v/>
      </c>
      <c r="CR83" s="316">
        <f>IFERROR(INDEX($AK$70:$AK$81, ROWS($CR$4:CR81)), IFERROR(INDEX($AO$70:$AO$81, ROWS($CR$4:CR81)-ROWS($AK$70:$AK$81)), IFERROR(INDEX($AS$70:$AS$81, ROWS($CR$4:CR81)-ROWS($AK$70:$AK$81)-ROWS($AO$70:$AO$81)),IFERROR(INDEX($AW$70:$AW$81, ROWS($CR$4:CR81)-ROWS($AK$70:$AK$81)-ROWS($AO$70:$AO$81)-ROWS($AS$70:$AS$81)),IFERROR(INDEX($BA$70:$BA$81, ROWS($CR$4:CR81)-ROWS($AK$70:$AK$81)-ROWS($AO$70:$AO$81)-ROWS($AS$70:$AS$81)-ROWS($AW$70:$AW$81)),IFERROR(INDEX($BE$70:$BE$81, ROWS($CR$4:CR81)-ROWS($AK$70:$AK$81)-ROWS($AO$70:$AO$81)-ROWS($AS$70:$AS$81)-ROWS($AW$70:$AW$81)-ROWS($BA$70:$BA$81)),IFERROR(INDEX($BI$70:$BI$81, ROWS($CR$4:CR81)-ROWS($AK$70:$AK$81)-ROWS($AO$70:$AO$81)-ROWS($AS$70:$AS$81)-ROWS($AW$70:$AW$81)-ROWS($BA$70:$BA$81)-ROWS($BE$70:$BE$81)), "")))))))</f>
        <v>0</v>
      </c>
      <c r="CS83" s="316" t="str">
        <f t="shared" ca="1" si="229"/>
        <v/>
      </c>
      <c r="CT83" s="413" t="str">
        <f t="shared" ca="1" si="230"/>
        <v/>
      </c>
      <c r="CU83" s="412" t="str">
        <f>IF(OR(CV83="",CV83=0),"",MAX(CU$5:CU82)+1)</f>
        <v/>
      </c>
      <c r="CV83" s="316" t="str">
        <f>IFERROR(INDEX($AJ$86:$AJ$97, ROWS($CV$4:CV81)), IFERROR(INDEX($AN$86:$AN$97, ROWS($CV$4:CV81)-ROWS($AJ$86:$AJ$97)), ""))</f>
        <v/>
      </c>
      <c r="CW83" s="316" t="str">
        <f t="shared" si="231"/>
        <v/>
      </c>
      <c r="CX83" s="316" t="str">
        <f>IF(OR(CY83="",CY83=0),"",MAX(CX$5:CX82)+1)</f>
        <v/>
      </c>
      <c r="CY83" s="316" t="str">
        <f>IFERROR(INDEX($AK$86:$AK$97, ROWS($CY$4:CY81)), IFERROR(INDEX($AO$86:$AO$97, ROWS($CY$4:CY81)-ROWS($AK$86:$AK$97)), ""))</f>
        <v/>
      </c>
      <c r="CZ83" s="316" t="str">
        <f t="shared" si="232"/>
        <v/>
      </c>
      <c r="DA83" s="413" t="str">
        <f t="shared" si="233"/>
        <v/>
      </c>
      <c r="DC83" s="439" t="str">
        <f ca="1">IF(OR(DD83="",DD83=0),"",MAX(DC$65:DC82)+1)</f>
        <v/>
      </c>
      <c r="DD83" s="436" t="str">
        <f t="shared" ca="1" si="196"/>
        <v/>
      </c>
      <c r="DE83" s="422" t="str">
        <f t="shared" ca="1" si="197"/>
        <v/>
      </c>
      <c r="DF83" s="433" t="str">
        <f ca="1">IF(OR(DG83="",DG83=0),"",MAX(DF$65:DF82)+1)</f>
        <v/>
      </c>
      <c r="DG83" s="420" t="str">
        <f t="shared" ca="1" si="198"/>
        <v/>
      </c>
      <c r="DH83" s="422" t="str">
        <f t="shared" ca="1" si="199"/>
        <v/>
      </c>
      <c r="DI83" s="420" t="str">
        <f t="shared" ca="1" si="200"/>
        <v/>
      </c>
      <c r="DJ83" s="422" t="str">
        <f t="shared" ca="1" si="201"/>
        <v/>
      </c>
      <c r="DK83" s="420" t="str">
        <f t="shared" ca="1" si="202"/>
        <v/>
      </c>
      <c r="DL83" s="422" t="str">
        <f t="shared" ca="1" si="203"/>
        <v/>
      </c>
    </row>
    <row r="84" spans="28:123" ht="15" customHeight="1" thickBot="1" x14ac:dyDescent="0.35">
      <c r="AB84" s="395">
        <f ca="1">IFERROR(MATCH($AB$59,OFFSET(Year!$AT$11:$AT$62,AB83,,1000),0)+AB83,"")</f>
        <v>116</v>
      </c>
      <c r="AC84" s="404" t="str">
        <f ca="1">IFERROR(INDEX(Year!$AW$11:$AW$62,AB84),"")</f>
        <v/>
      </c>
      <c r="AD84" s="405" t="str">
        <f ca="1">IFERROR(INDEX(Year!$AU$11:$AU$62,AB84),"")</f>
        <v/>
      </c>
      <c r="AE84" s="406" t="str">
        <f ca="1">IFERROR(INDEX(Year!$AV$11:$AV$62,AB84),"")</f>
        <v/>
      </c>
      <c r="AF84" s="407" t="str">
        <f ca="1">IFERROR(INDEX(Year!$AT$11:$AT$62,AB84),"")</f>
        <v/>
      </c>
      <c r="AI84" s="1153" t="str">
        <f>IF(A35="","",--TEXT(A35,"dd"))</f>
        <v/>
      </c>
      <c r="AJ84" s="1154"/>
      <c r="AK84" s="1154"/>
      <c r="AL84" s="1155"/>
      <c r="AM84" s="1153" t="str">
        <f>IF(C35="","",--TEXT(C35,"dd"))</f>
        <v/>
      </c>
      <c r="AN84" s="1154"/>
      <c r="AO84" s="1154"/>
      <c r="AP84" s="1155"/>
      <c r="BL84" s="412" t="str">
        <f ca="1">IF(OR(BM84="",BM84=0),"",MAX(BL$5:BL83)+1)</f>
        <v/>
      </c>
      <c r="BM84" s="316" t="str">
        <f ca="1">IFERROR(INDEX($AJ$6:$AJ$17, ROWS(BM$4:$BM82)), IFERROR(INDEX($AN$6:$AN$17, ROWS(BM$4:$BM82)-ROWS($AJ$6:$AJ$17)), IFERROR(INDEX($AR$6:$AR$17, ROWS(BM$4:$BM82)-ROWS($AJ$6:$AJ$17)-ROWS($AN$6:$AN$17)),IFERROR(INDEX($AV$6:$AV$17, ROWS(BM$4:$BM82)-ROWS($AJ$6:$AJ$17)-ROWS($AN$6:$AN$17)-ROWS($AR$6:$AR$17)),IFERROR(INDEX($AZ$6:$AZ$17, ROWS(BM$4:$BM82)-ROWS($AJ$6:$AJ$17)-ROWS($AN$6:$AN$17)-ROWS($AR$6:$AR$17)-ROWS($AV$6:$AV$17)),IFERROR(INDEX($BD$6:$BD$17, ROWS(BM$4:$BM82)-ROWS($AJ$6:$AJ$17)-ROWS($AN$6:$AN$17)-ROWS($AR$6:$AR$17)-ROWS($AV$6:$AV$17)-ROWS($AZ$6:$AZ$17)),IFERROR(INDEX($BH$6:$BH$17, ROWS(BM$4:$BM82)-ROWS($AJ$6:$AJ$17)-ROWS($AN$6:$AN$17)-ROWS($AR$6:$AR$17)-ROWS($AV$6:$AV$17)-ROWS($AZ$6:$AZ$17)-ROWS($BD$6:$BD$17)), "")))))))</f>
        <v/>
      </c>
      <c r="BN84" s="316" t="str">
        <f t="shared" ca="1" si="216"/>
        <v/>
      </c>
      <c r="BO84" s="316" t="str">
        <f ca="1">IF(OR(BP84="",BP84=0),"",MAX(BO$5:BO83)+1)</f>
        <v/>
      </c>
      <c r="BP84" s="316" t="str">
        <f ca="1">IFERROR(INDEX($AK$6:$AK$17, ROWS($BP$4:BP82)), IFERROR(INDEX($AO$6:$AO$17, ROWS($BP$4:BP82)-ROWS($AK$6:$AK$17)), IFERROR(INDEX($AS$6:$AS$17, ROWS($BP$4:BP82)-ROWS($AK$6:$AK$17)-ROWS($AO$6:$AO$17)),IFERROR(INDEX($AW$6:$AW$17, ROWS($BP$4:BP82)-ROWS($AK$6:$AK$17)-ROWS($AO$6:$AO$17)-ROWS($AS$6:$AS$17)),IFERROR(INDEX($BA$6:$BA$17, ROWS($BP$4:BP82)-ROWS($AK$6:$AK$17)-ROWS($AO$6:$AO$17)-ROWS($AS$6:$AS$17)-ROWS($AW$6:$AW$17)),IFERROR(INDEX($BE$6:$BE$17, ROWS($BP$4:BP82)-ROWS($AK$6:$AK$17)-ROWS($AO$6:$AO$17)-ROWS($AS$6:$AS$17)-ROWS($AW$6:$AW$17)-ROWS($BA$6:$BA$17)),IFERROR(INDEX($BI$6:$BI$17, ROWS($BP$4:BP82)-ROWS($AK$6:$AK$17)-ROWS($AO$6:$AO$17)-ROWS($AS$6:$AS$17)-ROWS($AW$6:$AW$17)-ROWS($BA$6:$BA$17)-ROWS($BE$6:$BE$17)), "")))))))</f>
        <v/>
      </c>
      <c r="BQ84" s="316" t="str">
        <f t="shared" ca="1" si="217"/>
        <v/>
      </c>
      <c r="BR84" s="413" t="str">
        <f t="shared" ca="1" si="218"/>
        <v/>
      </c>
      <c r="BS84" s="412" t="str">
        <f ca="1">IF(OR(BT84="",BT84=0),"",MAX(BS$5:BS83)+1)</f>
        <v/>
      </c>
      <c r="BT84" s="316" t="str">
        <f ca="1">IFERROR(INDEX($AJ$22:$AJ$33, ROWS($BT$4:BT82)), IFERROR(INDEX($AN$22:$AN$33, ROWS($BT$4:BT82)-ROWS($AJ$22:$AJ$33)), IFERROR(INDEX($AR$22:$AR$33, ROWS($BT$4:BT82)-ROWS($AJ$22:$AJ$33)-ROWS($AN$22:$AN$33)),IFERROR(INDEX($AV$22:$AV$33, ROWS($BT$4:BT82)-ROWS($AJ$22:$AJ$33)-ROWS($AN$22:$AN$33)-ROWS($AR$22:$AR$33)),IFERROR(INDEX($AZ$22:$AZ$33, ROWS($BT$4:BT82)-ROWS($AJ$22:$AJ$33)-ROWS($AN$22:$AN$33)-ROWS($AR$22:$AR$33)-ROWS($AV$22:$AV$33)),IFERROR(INDEX($BD$22:$BD$33, ROWS($BT$4:BT82)-ROWS($AJ$22:$AJ$33)-ROWS($AN$22:$AN$33)-ROWS($AR$22:$AR$33)-ROWS($AV$22:$AV$33)-ROWS($AZ$22:$AZ$33)),IFERROR(INDEX($BH$22:$BH$33, ROWS($BT$4:BT82)-ROWS($AJ$22:$AJ$33)-ROWS($AN$22:$AN$33)-ROWS($AR$22:$AR$33)-ROWS($AV$22:$AV$33)-ROWS($AZ$22:$AZ$33)-ROWS($BD$22:$BD$33)), "")))))))</f>
        <v/>
      </c>
      <c r="BU84" s="316" t="str">
        <f t="shared" ca="1" si="219"/>
        <v/>
      </c>
      <c r="BV84" s="316" t="str">
        <f ca="1">IF(OR(BW84="",BW84=0),"",MAX(BV$5:BV83)+1)</f>
        <v/>
      </c>
      <c r="BW84" s="316" t="str">
        <f ca="1">IFERROR(INDEX($AK$22:$AK$33, ROWS($BW$4:BW82)), IFERROR(INDEX($AO$22:$AO$33, ROWS($BW$4:BW82)-ROWS($AK$22:$AK$33)), IFERROR(INDEX($AS$22:$AS$33, ROWS($BW$4:BW82)-ROWS($AK$22:$AK$33)-ROWS($AO$22:$AO$33)),IFERROR(INDEX($AW$22:$AW$33, ROWS($BW$4:BW82)-ROWS($AK$22:$AK$33)-ROWS($AO$22:$AO$33)-ROWS($AS$22:$AS$33)),IFERROR(INDEX($BA$22:$BA$33, ROWS($BW$4:BW82)-ROWS($AK$22:$AK$33)-ROWS($AO$22:$AO$33)-ROWS($AS$22:$AS$33)-ROWS($AW$22:$AW$33)),IFERROR(INDEX($BE$22:$BE$33, ROWS($BW$4:BW82)-ROWS($AK$22:$AK$33)-ROWS($AO$22:$AO$33)-ROWS($AS$22:$AS$33)-ROWS($AW$22:$AW$33)-ROWS($BA$22:$BA$33)),IFERROR(INDEX($BI$22:$BI$33, ROWS($BW$4:BW82)-ROWS($AK$22:$AK$33)-ROWS($AO$22:$AO$33)-ROWS($AS$22:$AS$33)-ROWS($AW$22:$AW$33)-ROWS($BA$22:$BA$33)-ROWS($BE$22:$BE$33)), "")))))))</f>
        <v/>
      </c>
      <c r="BX84" s="316" t="str">
        <f t="shared" ca="1" si="220"/>
        <v/>
      </c>
      <c r="BY84" s="413" t="str">
        <f t="shared" ca="1" si="221"/>
        <v/>
      </c>
      <c r="BZ84" s="412" t="str">
        <f ca="1">IF(OR(CA84="",CA84=0),"",MAX(BZ$5:BZ83)+1)</f>
        <v/>
      </c>
      <c r="CA84" s="316" t="str">
        <f ca="1">IFERROR(INDEX($AJ$38:$AJ$49, ROWS($CA$4:CA82)), IFERROR(INDEX($AN$38:$AN$49, ROWS($CA$4:CA82)-ROWS($AJ$38:$AJ$49)), IFERROR(INDEX($AR$38:$AR$49, ROWS($CA$4:CA82)-ROWS($AJ$38:$AJ$49)-ROWS($AN$38:$AN$49)),IFERROR(INDEX($AV$38:$AV$49, ROWS($CA$4:CA82)-ROWS($AJ$38:$AJ$49)-ROWS($AN$38:$AN$49)-ROWS($AR$38:$AR$49)),IFERROR(INDEX($AZ$38:$AZ$49, ROWS($CA$4:CA82)-ROWS($AJ$38:$AJ$49)-ROWS($AN$38:$AN$49)-ROWS($AR$38:$AR$49)-ROWS($AV$38:$AV$49)),IFERROR(INDEX($BD$38:$BD$49, ROWS($CA$4:CA82)-ROWS($AJ$38:$AJ$49)-ROWS($AN$38:$AN$49)-ROWS($AR$38:$AR$49)-ROWS($AV$38:$AV$49)-ROWS($AZ$38:$AZ$49)),IFERROR(INDEX($BH$38:$BH$49, ROWS($CA$4:CA82)-ROWS($AJ$38:$AJ$49)-ROWS($AN$38:$AN$49)-ROWS($AR$38:$AR$49)-ROWS($AV$38:$AV$49)-ROWS($AZ$38:$AZ$49)-ROWS($BD$38:$BD$49)), "")))))))</f>
        <v/>
      </c>
      <c r="CB84" s="316" t="str">
        <f t="shared" ca="1" si="222"/>
        <v/>
      </c>
      <c r="CC84" s="316" t="str">
        <f ca="1">IF(OR(CD84="",CD84=0),"",MAX(CC$5:CC83)+1)</f>
        <v/>
      </c>
      <c r="CD84" s="316" t="str">
        <f ca="1">IFERROR(INDEX($AK$38:$AK$49, ROWS($CD$4:CD82)), IFERROR(INDEX($AO$38:$AO$49, ROWS($CD$4:CD82)-ROWS($AK$38:$AK$49)), IFERROR(INDEX($AS$38:$AS$49, ROWS($CD$4:CD82)-ROWS($AK$38:$AK$49)-ROWS($AO$38:$AO$49)),IFERROR(INDEX($AW$38:$AW$49, ROWS($CD$4:CD82)-ROWS($AK$38:$AK$49)-ROWS($AO$38:$AO$49)-ROWS($AS$38:$AS$49)),IFERROR(INDEX($BA$38:$BA$49, ROWS($CD$4:CD82)-ROWS($AK$38:$AK$49)-ROWS($AO$38:$AO$49)-ROWS($AS$38:$AS$49)-ROWS($AW$38:$AW$49)),IFERROR(INDEX($BE$38:$BE$49, ROWS($CD$4:CD82)-ROWS($AK$38:$AK$49)-ROWS($AO$38:$AO$49)-ROWS($AS$38:$AS$49)-ROWS($AW$38:$AW$49)-ROWS($BA$38:$BA$49)),IFERROR(INDEX($BI$38:$BI$49, ROWS($CD$4:CD82)-ROWS($AK$38:$AK$49)-ROWS($AO$38:$AO$49)-ROWS($AS$38:$AS$49)-ROWS($AW$38:$AW$49)-ROWS($BA$38:$BA$49)-ROWS($BE$38:$BE$49)), "")))))))</f>
        <v/>
      </c>
      <c r="CE84" s="316" t="str">
        <f t="shared" ca="1" si="223"/>
        <v/>
      </c>
      <c r="CF84" s="413" t="str">
        <f t="shared" ca="1" si="224"/>
        <v/>
      </c>
      <c r="CG84" s="412" t="str">
        <f ca="1">IF(OR(CH84="",CH84=0),"",MAX(CG$5:CG83)+1)</f>
        <v/>
      </c>
      <c r="CH84" s="316" t="str">
        <f ca="1">IFERROR(INDEX($AJ$54:$AJ$65, ROWS($CH$4:CH82)), IFERROR(INDEX($AN$54:$AN$65, ROWS($CH$4:CH82)-ROWS($AJ$54:$AJ$65)), IFERROR(INDEX($AR$54:$AR$65, ROWS($CH$4:CH82)-ROWS($AJ$54:$AJ$65)-ROWS($AN$54:$AN$65)),IFERROR(INDEX($AV$54:$AV$65, ROWS($CH$4:CH82)-ROWS($AJ$54:$AJ$65)-ROWS($AN$54:$AN$65)-ROWS($AR$54:$AR$65)),IFERROR(INDEX($AZ$54:$AZ$65, ROWS($CH$4:CH82)-ROWS($AJ$54:$AJ$65)-ROWS($AN$54:$AN$65)-ROWS($AR$54:$AR$65)-ROWS($AV$54:$AV$65)),IFERROR(INDEX($BD$54:$BD$65, ROWS($CH$4:CH82)-ROWS($AJ$54:$AJ$65)-ROWS($AN$54:$AN$65)-ROWS($AR$54:$AR$65)-ROWS($AV$54:$AV$65)-ROWS($AZ$54:$AZ$65)),IFERROR(INDEX($BH$54:$BH$65, ROWS($CH$4:CH82)-ROWS($AJ$54:$AJ$65)-ROWS($AN$54:$AN$65)-ROWS($AR$54:$AR$65)-ROWS($AV$54:$AV$65)-ROWS($AZ$54:$AZ$65)-ROWS($BD$54:$BD$65)), "")))))))</f>
        <v/>
      </c>
      <c r="CI84" s="316" t="str">
        <f t="shared" ca="1" si="225"/>
        <v/>
      </c>
      <c r="CJ84" s="316" t="str">
        <f ca="1">IF(OR(CK84="",CK84=0),"",MAX(CJ$5:CJ83)+1)</f>
        <v/>
      </c>
      <c r="CK84" s="316" t="str">
        <f ca="1">IFERROR(INDEX($AK$54:$AK$65, ROWS($CK$4:CK82)), IFERROR(INDEX($AO$54:$AO$65, ROWS($CK$4:CK82)-ROWS($AK$54:$AK$65)), IFERROR(INDEX($AS$54:$AS$65, ROWS($CK$4:CK82)-ROWS($AK$54:$AK$65)-ROWS($AO$54:$AO$65)),IFERROR(INDEX($AW$54:$AW$65, ROWS($CK$4:CK82)-ROWS($AK$54:$AK$65)-ROWS($AO$54:$AO$65)-ROWS($AS$54:$AS$65)),IFERROR(INDEX($BA$54:$BA$65, ROWS($CK$4:CK82)-ROWS($AK$54:$AK$65)-ROWS($AO$54:$AO$65)-ROWS($AS$54:$AS$65)-ROWS($AW$54:$AW$65)),IFERROR(INDEX($BE$54:$BE$65, ROWS($CK$4:CK82)-ROWS($AK$54:$AK$65)-ROWS($AO$54:$AO$65)-ROWS($AS$54:$AS$65)-ROWS($AW$54:$AW$65)-ROWS($BA$54:$BA$65)),IFERROR(INDEX($BI$54:$BI$65, ROWS($CK$4:CK82)-ROWS($AK$54:$AK$65)-ROWS($AO$54:$AO$65)-ROWS($AS$54:$AS$65)-ROWS($AW$54:$AW$65)-ROWS($BA$54:$BA$65)-ROWS($BE$54:$BE$65)), "")))))))</f>
        <v/>
      </c>
      <c r="CL84" s="316" t="str">
        <f t="shared" ca="1" si="226"/>
        <v/>
      </c>
      <c r="CM84" s="413" t="str">
        <f t="shared" ca="1" si="227"/>
        <v/>
      </c>
      <c r="CN84" s="412" t="str">
        <f>IF(OR(CO84="",CO84=0),"",MAX(CN$5:CN83)+1)</f>
        <v/>
      </c>
      <c r="CO84" s="316">
        <f>IFERROR(INDEX($AJ$70:$AJ$81, ROWS($CO$4:CO82)), IFERROR(INDEX($AN$70:$AN$81, ROWS($CO$4:CO82)-ROWS($AJ$70:$AJ$81)), IFERROR(INDEX($AR$70:$AR$81, ROWS($CO$4:CO82)-ROWS($AJ$70:$AJ$81)-ROWS($AN$70:$AN$81)),IFERROR(INDEX($AV$70:$AV$81, ROWS($CO$4:CO82)-ROWS($AJ$70:$AJ$81)-ROWS($AN$70:$AN$81)-ROWS($AR$70:$AR$81)),IFERROR(INDEX($AZ$70:$AZ$81, ROWS($CO$4:CO82)-ROWS($AJ$70:$AJ$81)-ROWS($AN$70:$AN$81)-ROWS($AR$70:$AR$81)-ROWS($AV$70:$AV$81)),IFERROR(INDEX($BD$70:$BD$81, ROWS($CO$4:CO82)-ROWS($AJ$70:$AJ$81)-ROWS($AN$70:$AN$81)-ROWS($AR$70:$AR$81)-ROWS($AV$70:$AV$81)-ROWS($AZ$70:$AZ$81)),IFERROR(INDEX($BH$70:$BH$81, ROWS($CO$4:CO82)-ROWS($AJ$70:$AJ$81)-ROWS($AN$70:$AN$81)-ROWS($AR$70:$AR$81)-ROWS($AV$70:$AV$81)-ROWS($AZ$70:$AZ$81)-ROWS($BD$70:$BD$81)), "")))))))</f>
        <v>0</v>
      </c>
      <c r="CP84" s="316" t="str">
        <f t="shared" ca="1" si="228"/>
        <v/>
      </c>
      <c r="CQ84" s="316" t="str">
        <f>IF(OR(CR84="",CR84=0),"",MAX(CQ$5:CQ83)+1)</f>
        <v/>
      </c>
      <c r="CR84" s="316">
        <f>IFERROR(INDEX($AK$70:$AK$81, ROWS($CR$4:CR82)), IFERROR(INDEX($AO$70:$AO$81, ROWS($CR$4:CR82)-ROWS($AK$70:$AK$81)), IFERROR(INDEX($AS$70:$AS$81, ROWS($CR$4:CR82)-ROWS($AK$70:$AK$81)-ROWS($AO$70:$AO$81)),IFERROR(INDEX($AW$70:$AW$81, ROWS($CR$4:CR82)-ROWS($AK$70:$AK$81)-ROWS($AO$70:$AO$81)-ROWS($AS$70:$AS$81)),IFERROR(INDEX($BA$70:$BA$81, ROWS($CR$4:CR82)-ROWS($AK$70:$AK$81)-ROWS($AO$70:$AO$81)-ROWS($AS$70:$AS$81)-ROWS($AW$70:$AW$81)),IFERROR(INDEX($BE$70:$BE$81, ROWS($CR$4:CR82)-ROWS($AK$70:$AK$81)-ROWS($AO$70:$AO$81)-ROWS($AS$70:$AS$81)-ROWS($AW$70:$AW$81)-ROWS($BA$70:$BA$81)),IFERROR(INDEX($BI$70:$BI$81, ROWS($CR$4:CR82)-ROWS($AK$70:$AK$81)-ROWS($AO$70:$AO$81)-ROWS($AS$70:$AS$81)-ROWS($AW$70:$AW$81)-ROWS($BA$70:$BA$81)-ROWS($BE$70:$BE$81)), "")))))))</f>
        <v>0</v>
      </c>
      <c r="CS84" s="316" t="str">
        <f t="shared" ca="1" si="229"/>
        <v/>
      </c>
      <c r="CT84" s="413" t="str">
        <f t="shared" ca="1" si="230"/>
        <v/>
      </c>
      <c r="CU84" s="412" t="str">
        <f>IF(OR(CV84="",CV84=0),"",MAX(CU$5:CU83)+1)</f>
        <v/>
      </c>
      <c r="CV84" s="316" t="str">
        <f>IFERROR(INDEX($AJ$86:$AJ$97, ROWS($CV$4:CV82)), IFERROR(INDEX($AN$86:$AN$97, ROWS($CV$4:CV82)-ROWS($AJ$86:$AJ$97)), ""))</f>
        <v/>
      </c>
      <c r="CW84" s="316" t="str">
        <f t="shared" si="231"/>
        <v/>
      </c>
      <c r="CX84" s="316" t="str">
        <f>IF(OR(CY84="",CY84=0),"",MAX(CX$5:CX83)+1)</f>
        <v/>
      </c>
      <c r="CY84" s="316" t="str">
        <f>IFERROR(INDEX($AK$86:$AK$97, ROWS($CY$4:CY82)), IFERROR(INDEX($AO$86:$AO$97, ROWS($CY$4:CY82)-ROWS($AK$86:$AK$97)), ""))</f>
        <v/>
      </c>
      <c r="CZ84" s="316" t="str">
        <f t="shared" si="232"/>
        <v/>
      </c>
      <c r="DA84" s="413" t="str">
        <f t="shared" si="233"/>
        <v/>
      </c>
      <c r="DC84" s="1167" t="s">
        <v>490</v>
      </c>
      <c r="DD84" s="1168"/>
      <c r="DE84" s="1168"/>
      <c r="DF84" s="1168"/>
      <c r="DG84" s="1168"/>
      <c r="DH84" s="1168"/>
      <c r="DI84" s="1168"/>
      <c r="DJ84" s="1168"/>
      <c r="DK84" s="1168"/>
      <c r="DL84" s="1169"/>
      <c r="DM84" s="292"/>
      <c r="DN84" s="1199" t="s">
        <v>490</v>
      </c>
      <c r="DO84" s="1200"/>
      <c r="DP84" s="1200"/>
      <c r="DQ84" s="1200"/>
      <c r="DR84" s="1200"/>
      <c r="DS84" s="1201"/>
    </row>
    <row r="85" spans="28:123" ht="15" customHeight="1" thickBot="1" x14ac:dyDescent="0.35">
      <c r="AB85" s="395">
        <f ca="1">IFERROR(MATCH($AB$59,OFFSET(Year!$AT$11:$AT$62,AB84,,1000),0)+AB84,"")</f>
        <v>117</v>
      </c>
      <c r="AC85" s="404" t="str">
        <f ca="1">IFERROR(INDEX(Year!$AW$11:$AW$62,AB85),"")</f>
        <v/>
      </c>
      <c r="AD85" s="405" t="str">
        <f ca="1">IFERROR(INDEX(Year!$AU$11:$AU$62,AB85),"")</f>
        <v/>
      </c>
      <c r="AE85" s="406" t="str">
        <f ca="1">IFERROR(INDEX(Year!$AV$11:$AV$62,AB85),"")</f>
        <v/>
      </c>
      <c r="AF85" s="407" t="str">
        <f ca="1">IFERROR(INDEX(Year!$AT$11:$AT$62,AB85),"")</f>
        <v/>
      </c>
      <c r="AI85" s="312"/>
      <c r="AJ85" s="313" t="s">
        <v>483</v>
      </c>
      <c r="AK85" s="313" t="s">
        <v>13</v>
      </c>
      <c r="AL85" s="314" t="s">
        <v>11</v>
      </c>
      <c r="AM85" s="312"/>
      <c r="AN85" s="313" t="s">
        <v>483</v>
      </c>
      <c r="AO85" s="313" t="s">
        <v>13</v>
      </c>
      <c r="AP85" s="314" t="s">
        <v>11</v>
      </c>
      <c r="BL85" s="412" t="str">
        <f ca="1">IF(OR(BM85="",BM85=0),"",MAX(BL$5:BL84)+1)</f>
        <v/>
      </c>
      <c r="BM85" s="316" t="str">
        <f ca="1">IFERROR(INDEX($AJ$6:$AJ$17, ROWS(BM$4:$BM83)), IFERROR(INDEX($AN$6:$AN$17, ROWS(BM$4:$BM83)-ROWS($AJ$6:$AJ$17)), IFERROR(INDEX($AR$6:$AR$17, ROWS(BM$4:$BM83)-ROWS($AJ$6:$AJ$17)-ROWS($AN$6:$AN$17)),IFERROR(INDEX($AV$6:$AV$17, ROWS(BM$4:$BM83)-ROWS($AJ$6:$AJ$17)-ROWS($AN$6:$AN$17)-ROWS($AR$6:$AR$17)),IFERROR(INDEX($AZ$6:$AZ$17, ROWS(BM$4:$BM83)-ROWS($AJ$6:$AJ$17)-ROWS($AN$6:$AN$17)-ROWS($AR$6:$AR$17)-ROWS($AV$6:$AV$17)),IFERROR(INDEX($BD$6:$BD$17, ROWS(BM$4:$BM83)-ROWS($AJ$6:$AJ$17)-ROWS($AN$6:$AN$17)-ROWS($AR$6:$AR$17)-ROWS($AV$6:$AV$17)-ROWS($AZ$6:$AZ$17)),IFERROR(INDEX($BH$6:$BH$17, ROWS(BM$4:$BM83)-ROWS($AJ$6:$AJ$17)-ROWS($AN$6:$AN$17)-ROWS($AR$6:$AR$17)-ROWS($AV$6:$AV$17)-ROWS($AZ$6:$AZ$17)-ROWS($BD$6:$BD$17)), "")))))))</f>
        <v/>
      </c>
      <c r="BN85" s="316" t="str">
        <f t="shared" ca="1" si="216"/>
        <v/>
      </c>
      <c r="BO85" s="316" t="str">
        <f ca="1">IF(OR(BP85="",BP85=0),"",MAX(BO$5:BO84)+1)</f>
        <v/>
      </c>
      <c r="BP85" s="316" t="str">
        <f ca="1">IFERROR(INDEX($AK$6:$AK$17, ROWS($BP$4:BP83)), IFERROR(INDEX($AO$6:$AO$17, ROWS($BP$4:BP83)-ROWS($AK$6:$AK$17)), IFERROR(INDEX($AS$6:$AS$17, ROWS($BP$4:BP83)-ROWS($AK$6:$AK$17)-ROWS($AO$6:$AO$17)),IFERROR(INDEX($AW$6:$AW$17, ROWS($BP$4:BP83)-ROWS($AK$6:$AK$17)-ROWS($AO$6:$AO$17)-ROWS($AS$6:$AS$17)),IFERROR(INDEX($BA$6:$BA$17, ROWS($BP$4:BP83)-ROWS($AK$6:$AK$17)-ROWS($AO$6:$AO$17)-ROWS($AS$6:$AS$17)-ROWS($AW$6:$AW$17)),IFERROR(INDEX($BE$6:$BE$17, ROWS($BP$4:BP83)-ROWS($AK$6:$AK$17)-ROWS($AO$6:$AO$17)-ROWS($AS$6:$AS$17)-ROWS($AW$6:$AW$17)-ROWS($BA$6:$BA$17)),IFERROR(INDEX($BI$6:$BI$17, ROWS($BP$4:BP83)-ROWS($AK$6:$AK$17)-ROWS($AO$6:$AO$17)-ROWS($AS$6:$AS$17)-ROWS($AW$6:$AW$17)-ROWS($BA$6:$BA$17)-ROWS($BE$6:$BE$17)), "")))))))</f>
        <v/>
      </c>
      <c r="BQ85" s="316" t="str">
        <f t="shared" ca="1" si="217"/>
        <v/>
      </c>
      <c r="BR85" s="413" t="str">
        <f t="shared" ca="1" si="218"/>
        <v/>
      </c>
      <c r="BS85" s="412" t="str">
        <f ca="1">IF(OR(BT85="",BT85=0),"",MAX(BS$5:BS84)+1)</f>
        <v/>
      </c>
      <c r="BT85" s="316" t="str">
        <f ca="1">IFERROR(INDEX($AJ$22:$AJ$33, ROWS($BT$4:BT83)), IFERROR(INDEX($AN$22:$AN$33, ROWS($BT$4:BT83)-ROWS($AJ$22:$AJ$33)), IFERROR(INDEX($AR$22:$AR$33, ROWS($BT$4:BT83)-ROWS($AJ$22:$AJ$33)-ROWS($AN$22:$AN$33)),IFERROR(INDEX($AV$22:$AV$33, ROWS($BT$4:BT83)-ROWS($AJ$22:$AJ$33)-ROWS($AN$22:$AN$33)-ROWS($AR$22:$AR$33)),IFERROR(INDEX($AZ$22:$AZ$33, ROWS($BT$4:BT83)-ROWS($AJ$22:$AJ$33)-ROWS($AN$22:$AN$33)-ROWS($AR$22:$AR$33)-ROWS($AV$22:$AV$33)),IFERROR(INDEX($BD$22:$BD$33, ROWS($BT$4:BT83)-ROWS($AJ$22:$AJ$33)-ROWS($AN$22:$AN$33)-ROWS($AR$22:$AR$33)-ROWS($AV$22:$AV$33)-ROWS($AZ$22:$AZ$33)),IFERROR(INDEX($BH$22:$BH$33, ROWS($BT$4:BT83)-ROWS($AJ$22:$AJ$33)-ROWS($AN$22:$AN$33)-ROWS($AR$22:$AR$33)-ROWS($AV$22:$AV$33)-ROWS($AZ$22:$AZ$33)-ROWS($BD$22:$BD$33)), "")))))))</f>
        <v/>
      </c>
      <c r="BU85" s="316" t="str">
        <f t="shared" ca="1" si="219"/>
        <v/>
      </c>
      <c r="BV85" s="316" t="str">
        <f ca="1">IF(OR(BW85="",BW85=0),"",MAX(BV$5:BV84)+1)</f>
        <v/>
      </c>
      <c r="BW85" s="316" t="str">
        <f ca="1">IFERROR(INDEX($AK$22:$AK$33, ROWS($BW$4:BW83)), IFERROR(INDEX($AO$22:$AO$33, ROWS($BW$4:BW83)-ROWS($AK$22:$AK$33)), IFERROR(INDEX($AS$22:$AS$33, ROWS($BW$4:BW83)-ROWS($AK$22:$AK$33)-ROWS($AO$22:$AO$33)),IFERROR(INDEX($AW$22:$AW$33, ROWS($BW$4:BW83)-ROWS($AK$22:$AK$33)-ROWS($AO$22:$AO$33)-ROWS($AS$22:$AS$33)),IFERROR(INDEX($BA$22:$BA$33, ROWS($BW$4:BW83)-ROWS($AK$22:$AK$33)-ROWS($AO$22:$AO$33)-ROWS($AS$22:$AS$33)-ROWS($AW$22:$AW$33)),IFERROR(INDEX($BE$22:$BE$33, ROWS($BW$4:BW83)-ROWS($AK$22:$AK$33)-ROWS($AO$22:$AO$33)-ROWS($AS$22:$AS$33)-ROWS($AW$22:$AW$33)-ROWS($BA$22:$BA$33)),IFERROR(INDEX($BI$22:$BI$33, ROWS($BW$4:BW83)-ROWS($AK$22:$AK$33)-ROWS($AO$22:$AO$33)-ROWS($AS$22:$AS$33)-ROWS($AW$22:$AW$33)-ROWS($BA$22:$BA$33)-ROWS($BE$22:$BE$33)), "")))))))</f>
        <v/>
      </c>
      <c r="BX85" s="316" t="str">
        <f t="shared" ca="1" si="220"/>
        <v/>
      </c>
      <c r="BY85" s="413" t="str">
        <f t="shared" ca="1" si="221"/>
        <v/>
      </c>
      <c r="BZ85" s="412" t="str">
        <f ca="1">IF(OR(CA85="",CA85=0),"",MAX(BZ$5:BZ84)+1)</f>
        <v/>
      </c>
      <c r="CA85" s="316" t="str">
        <f ca="1">IFERROR(INDEX($AJ$38:$AJ$49, ROWS($CA$4:CA83)), IFERROR(INDEX($AN$38:$AN$49, ROWS($CA$4:CA83)-ROWS($AJ$38:$AJ$49)), IFERROR(INDEX($AR$38:$AR$49, ROWS($CA$4:CA83)-ROWS($AJ$38:$AJ$49)-ROWS($AN$38:$AN$49)),IFERROR(INDEX($AV$38:$AV$49, ROWS($CA$4:CA83)-ROWS($AJ$38:$AJ$49)-ROWS($AN$38:$AN$49)-ROWS($AR$38:$AR$49)),IFERROR(INDEX($AZ$38:$AZ$49, ROWS($CA$4:CA83)-ROWS($AJ$38:$AJ$49)-ROWS($AN$38:$AN$49)-ROWS($AR$38:$AR$49)-ROWS($AV$38:$AV$49)),IFERROR(INDEX($BD$38:$BD$49, ROWS($CA$4:CA83)-ROWS($AJ$38:$AJ$49)-ROWS($AN$38:$AN$49)-ROWS($AR$38:$AR$49)-ROWS($AV$38:$AV$49)-ROWS($AZ$38:$AZ$49)),IFERROR(INDEX($BH$38:$BH$49, ROWS($CA$4:CA83)-ROWS($AJ$38:$AJ$49)-ROWS($AN$38:$AN$49)-ROWS($AR$38:$AR$49)-ROWS($AV$38:$AV$49)-ROWS($AZ$38:$AZ$49)-ROWS($BD$38:$BD$49)), "")))))))</f>
        <v/>
      </c>
      <c r="CB85" s="316" t="str">
        <f t="shared" ca="1" si="222"/>
        <v/>
      </c>
      <c r="CC85" s="316" t="str">
        <f ca="1">IF(OR(CD85="",CD85=0),"",MAX(CC$5:CC84)+1)</f>
        <v/>
      </c>
      <c r="CD85" s="316" t="str">
        <f ca="1">IFERROR(INDEX($AK$38:$AK$49, ROWS($CD$4:CD83)), IFERROR(INDEX($AO$38:$AO$49, ROWS($CD$4:CD83)-ROWS($AK$38:$AK$49)), IFERROR(INDEX($AS$38:$AS$49, ROWS($CD$4:CD83)-ROWS($AK$38:$AK$49)-ROWS($AO$38:$AO$49)),IFERROR(INDEX($AW$38:$AW$49, ROWS($CD$4:CD83)-ROWS($AK$38:$AK$49)-ROWS($AO$38:$AO$49)-ROWS($AS$38:$AS$49)),IFERROR(INDEX($BA$38:$BA$49, ROWS($CD$4:CD83)-ROWS($AK$38:$AK$49)-ROWS($AO$38:$AO$49)-ROWS($AS$38:$AS$49)-ROWS($AW$38:$AW$49)),IFERROR(INDEX($BE$38:$BE$49, ROWS($CD$4:CD83)-ROWS($AK$38:$AK$49)-ROWS($AO$38:$AO$49)-ROWS($AS$38:$AS$49)-ROWS($AW$38:$AW$49)-ROWS($BA$38:$BA$49)),IFERROR(INDEX($BI$38:$BI$49, ROWS($CD$4:CD83)-ROWS($AK$38:$AK$49)-ROWS($AO$38:$AO$49)-ROWS($AS$38:$AS$49)-ROWS($AW$38:$AW$49)-ROWS($BA$38:$BA$49)-ROWS($BE$38:$BE$49)), "")))))))</f>
        <v/>
      </c>
      <c r="CE85" s="316" t="str">
        <f t="shared" ca="1" si="223"/>
        <v/>
      </c>
      <c r="CF85" s="413" t="str">
        <f t="shared" ca="1" si="224"/>
        <v/>
      </c>
      <c r="CG85" s="412" t="str">
        <f ca="1">IF(OR(CH85="",CH85=0),"",MAX(CG$5:CG84)+1)</f>
        <v/>
      </c>
      <c r="CH85" s="316" t="str">
        <f ca="1">IFERROR(INDEX($AJ$54:$AJ$65, ROWS($CH$4:CH83)), IFERROR(INDEX($AN$54:$AN$65, ROWS($CH$4:CH83)-ROWS($AJ$54:$AJ$65)), IFERROR(INDEX($AR$54:$AR$65, ROWS($CH$4:CH83)-ROWS($AJ$54:$AJ$65)-ROWS($AN$54:$AN$65)),IFERROR(INDEX($AV$54:$AV$65, ROWS($CH$4:CH83)-ROWS($AJ$54:$AJ$65)-ROWS($AN$54:$AN$65)-ROWS($AR$54:$AR$65)),IFERROR(INDEX($AZ$54:$AZ$65, ROWS($CH$4:CH83)-ROWS($AJ$54:$AJ$65)-ROWS($AN$54:$AN$65)-ROWS($AR$54:$AR$65)-ROWS($AV$54:$AV$65)),IFERROR(INDEX($BD$54:$BD$65, ROWS($CH$4:CH83)-ROWS($AJ$54:$AJ$65)-ROWS($AN$54:$AN$65)-ROWS($AR$54:$AR$65)-ROWS($AV$54:$AV$65)-ROWS($AZ$54:$AZ$65)),IFERROR(INDEX($BH$54:$BH$65, ROWS($CH$4:CH83)-ROWS($AJ$54:$AJ$65)-ROWS($AN$54:$AN$65)-ROWS($AR$54:$AR$65)-ROWS($AV$54:$AV$65)-ROWS($AZ$54:$AZ$65)-ROWS($BD$54:$BD$65)), "")))))))</f>
        <v/>
      </c>
      <c r="CI85" s="316" t="str">
        <f t="shared" ca="1" si="225"/>
        <v/>
      </c>
      <c r="CJ85" s="316" t="str">
        <f ca="1">IF(OR(CK85="",CK85=0),"",MAX(CJ$5:CJ84)+1)</f>
        <v/>
      </c>
      <c r="CK85" s="316" t="str">
        <f ca="1">IFERROR(INDEX($AK$54:$AK$65, ROWS($CK$4:CK83)), IFERROR(INDEX($AO$54:$AO$65, ROWS($CK$4:CK83)-ROWS($AK$54:$AK$65)), IFERROR(INDEX($AS$54:$AS$65, ROWS($CK$4:CK83)-ROWS($AK$54:$AK$65)-ROWS($AO$54:$AO$65)),IFERROR(INDEX($AW$54:$AW$65, ROWS($CK$4:CK83)-ROWS($AK$54:$AK$65)-ROWS($AO$54:$AO$65)-ROWS($AS$54:$AS$65)),IFERROR(INDEX($BA$54:$BA$65, ROWS($CK$4:CK83)-ROWS($AK$54:$AK$65)-ROWS($AO$54:$AO$65)-ROWS($AS$54:$AS$65)-ROWS($AW$54:$AW$65)),IFERROR(INDEX($BE$54:$BE$65, ROWS($CK$4:CK83)-ROWS($AK$54:$AK$65)-ROWS($AO$54:$AO$65)-ROWS($AS$54:$AS$65)-ROWS($AW$54:$AW$65)-ROWS($BA$54:$BA$65)),IFERROR(INDEX($BI$54:$BI$65, ROWS($CK$4:CK83)-ROWS($AK$54:$AK$65)-ROWS($AO$54:$AO$65)-ROWS($AS$54:$AS$65)-ROWS($AW$54:$AW$65)-ROWS($BA$54:$BA$65)-ROWS($BE$54:$BE$65)), "")))))))</f>
        <v/>
      </c>
      <c r="CL85" s="316" t="str">
        <f t="shared" ca="1" si="226"/>
        <v/>
      </c>
      <c r="CM85" s="413" t="str">
        <f t="shared" ca="1" si="227"/>
        <v/>
      </c>
      <c r="CN85" s="412" t="str">
        <f>IF(OR(CO85="",CO85=0),"",MAX(CN$5:CN84)+1)</f>
        <v/>
      </c>
      <c r="CO85" s="316">
        <f>IFERROR(INDEX($AJ$70:$AJ$81, ROWS($CO$4:CO83)), IFERROR(INDEX($AN$70:$AN$81, ROWS($CO$4:CO83)-ROWS($AJ$70:$AJ$81)), IFERROR(INDEX($AR$70:$AR$81, ROWS($CO$4:CO83)-ROWS($AJ$70:$AJ$81)-ROWS($AN$70:$AN$81)),IFERROR(INDEX($AV$70:$AV$81, ROWS($CO$4:CO83)-ROWS($AJ$70:$AJ$81)-ROWS($AN$70:$AN$81)-ROWS($AR$70:$AR$81)),IFERROR(INDEX($AZ$70:$AZ$81, ROWS($CO$4:CO83)-ROWS($AJ$70:$AJ$81)-ROWS($AN$70:$AN$81)-ROWS($AR$70:$AR$81)-ROWS($AV$70:$AV$81)),IFERROR(INDEX($BD$70:$BD$81, ROWS($CO$4:CO83)-ROWS($AJ$70:$AJ$81)-ROWS($AN$70:$AN$81)-ROWS($AR$70:$AR$81)-ROWS($AV$70:$AV$81)-ROWS($AZ$70:$AZ$81)),IFERROR(INDEX($BH$70:$BH$81, ROWS($CO$4:CO83)-ROWS($AJ$70:$AJ$81)-ROWS($AN$70:$AN$81)-ROWS($AR$70:$AR$81)-ROWS($AV$70:$AV$81)-ROWS($AZ$70:$AZ$81)-ROWS($BD$70:$BD$81)), "")))))))</f>
        <v>0</v>
      </c>
      <c r="CP85" s="316" t="str">
        <f t="shared" ca="1" si="228"/>
        <v/>
      </c>
      <c r="CQ85" s="316" t="str">
        <f>IF(OR(CR85="",CR85=0),"",MAX(CQ$5:CQ84)+1)</f>
        <v/>
      </c>
      <c r="CR85" s="316">
        <f>IFERROR(INDEX($AK$70:$AK$81, ROWS($CR$4:CR83)), IFERROR(INDEX($AO$70:$AO$81, ROWS($CR$4:CR83)-ROWS($AK$70:$AK$81)), IFERROR(INDEX($AS$70:$AS$81, ROWS($CR$4:CR83)-ROWS($AK$70:$AK$81)-ROWS($AO$70:$AO$81)),IFERROR(INDEX($AW$70:$AW$81, ROWS($CR$4:CR83)-ROWS($AK$70:$AK$81)-ROWS($AO$70:$AO$81)-ROWS($AS$70:$AS$81)),IFERROR(INDEX($BA$70:$BA$81, ROWS($CR$4:CR83)-ROWS($AK$70:$AK$81)-ROWS($AO$70:$AO$81)-ROWS($AS$70:$AS$81)-ROWS($AW$70:$AW$81)),IFERROR(INDEX($BE$70:$BE$81, ROWS($CR$4:CR83)-ROWS($AK$70:$AK$81)-ROWS($AO$70:$AO$81)-ROWS($AS$70:$AS$81)-ROWS($AW$70:$AW$81)-ROWS($BA$70:$BA$81)),IFERROR(INDEX($BI$70:$BI$81, ROWS($CR$4:CR83)-ROWS($AK$70:$AK$81)-ROWS($AO$70:$AO$81)-ROWS($AS$70:$AS$81)-ROWS($AW$70:$AW$81)-ROWS($BA$70:$BA$81)-ROWS($BE$70:$BE$81)), "")))))))</f>
        <v>0</v>
      </c>
      <c r="CS85" s="316" t="str">
        <f t="shared" ca="1" si="229"/>
        <v/>
      </c>
      <c r="CT85" s="413" t="str">
        <f t="shared" ca="1" si="230"/>
        <v/>
      </c>
      <c r="CU85" s="412" t="str">
        <f>IF(OR(CV85="",CV85=0),"",MAX(CU$5:CU84)+1)</f>
        <v/>
      </c>
      <c r="CV85" s="316" t="str">
        <f>IFERROR(INDEX($AJ$86:$AJ$97, ROWS($CV$4:CV83)), IFERROR(INDEX($AN$86:$AN$97, ROWS($CV$4:CV83)-ROWS($AJ$86:$AJ$97)), ""))</f>
        <v/>
      </c>
      <c r="CW85" s="316" t="str">
        <f t="shared" si="231"/>
        <v/>
      </c>
      <c r="CX85" s="316" t="str">
        <f>IF(OR(CY85="",CY85=0),"",MAX(CX$5:CX84)+1)</f>
        <v/>
      </c>
      <c r="CY85" s="316" t="str">
        <f>IFERROR(INDEX($AK$86:$AK$97, ROWS($CY$4:CY83)), IFERROR(INDEX($AO$86:$AO$97, ROWS($CY$4:CY83)-ROWS($AK$86:$AK$97)), ""))</f>
        <v/>
      </c>
      <c r="CZ85" s="316" t="str">
        <f t="shared" si="232"/>
        <v/>
      </c>
      <c r="DA85" s="413" t="str">
        <f t="shared" si="233"/>
        <v/>
      </c>
      <c r="DC85" s="437"/>
      <c r="DD85" s="1151" t="s">
        <v>504</v>
      </c>
      <c r="DE85" s="1152"/>
      <c r="DF85" s="430"/>
      <c r="DG85" s="1162" t="s">
        <v>23</v>
      </c>
      <c r="DH85" s="1152"/>
      <c r="DI85" s="1162" t="s">
        <v>504</v>
      </c>
      <c r="DJ85" s="1152"/>
      <c r="DK85" s="1162" t="s">
        <v>23</v>
      </c>
      <c r="DL85" s="1152"/>
      <c r="DM85" s="292"/>
      <c r="DN85" s="1163" t="s">
        <v>481</v>
      </c>
      <c r="DO85" s="1164"/>
      <c r="DP85" s="1164"/>
      <c r="DQ85" s="1165" t="s">
        <v>491</v>
      </c>
      <c r="DR85" s="1164"/>
      <c r="DS85" s="1166"/>
    </row>
    <row r="86" spans="28:123" ht="15" customHeight="1" x14ac:dyDescent="0.3">
      <c r="AB86" s="395">
        <f ca="1">IFERROR(MATCH($AB$59,OFFSET(Year!$AT$11:$AT$62,AB85,,1000),0)+AB85,"")</f>
        <v>118</v>
      </c>
      <c r="AC86" s="404" t="str">
        <f ca="1">IFERROR(INDEX(Year!$AW$11:$AW$62,AB86),"")</f>
        <v/>
      </c>
      <c r="AD86" s="405" t="str">
        <f ca="1">IFERROR(INDEX(Year!$AU$11:$AU$62,AB86),"")</f>
        <v/>
      </c>
      <c r="AE86" s="406" t="str">
        <f ca="1">IFERROR(INDEX(Year!$AV$11:$AV$62,AB86),"")</f>
        <v/>
      </c>
      <c r="AF86" s="407" t="str">
        <f ca="1">IFERROR(INDEX(Year!$AT$11:$AT$62,AB86),"")</f>
        <v/>
      </c>
      <c r="AI86" s="304"/>
      <c r="AJ86" s="305"/>
      <c r="AK86" s="306"/>
      <c r="AL86" s="307"/>
      <c r="AM86" s="304"/>
      <c r="AN86" s="305"/>
      <c r="AO86" s="306"/>
      <c r="AP86" s="307"/>
      <c r="BL86" s="412" t="str">
        <f ca="1">IF(OR(BM86="",BM86=0),"",MAX(BL$5:BL85)+1)</f>
        <v/>
      </c>
      <c r="BM86" s="316" t="str">
        <f ca="1">IFERROR(INDEX($AJ$6:$AJ$17, ROWS(BM$4:$BM84)), IFERROR(INDEX($AN$6:$AN$17, ROWS(BM$4:$BM84)-ROWS($AJ$6:$AJ$17)), IFERROR(INDEX($AR$6:$AR$17, ROWS(BM$4:$BM84)-ROWS($AJ$6:$AJ$17)-ROWS($AN$6:$AN$17)),IFERROR(INDEX($AV$6:$AV$17, ROWS(BM$4:$BM84)-ROWS($AJ$6:$AJ$17)-ROWS($AN$6:$AN$17)-ROWS($AR$6:$AR$17)),IFERROR(INDEX($AZ$6:$AZ$17, ROWS(BM$4:$BM84)-ROWS($AJ$6:$AJ$17)-ROWS($AN$6:$AN$17)-ROWS($AR$6:$AR$17)-ROWS($AV$6:$AV$17)),IFERROR(INDEX($BD$6:$BD$17, ROWS(BM$4:$BM84)-ROWS($AJ$6:$AJ$17)-ROWS($AN$6:$AN$17)-ROWS($AR$6:$AR$17)-ROWS($AV$6:$AV$17)-ROWS($AZ$6:$AZ$17)),IFERROR(INDEX($BH$6:$BH$17, ROWS(BM$4:$BM84)-ROWS($AJ$6:$AJ$17)-ROWS($AN$6:$AN$17)-ROWS($AR$6:$AR$17)-ROWS($AV$6:$AV$17)-ROWS($AZ$6:$AZ$17)-ROWS($BD$6:$BD$17)), "")))))))</f>
        <v/>
      </c>
      <c r="BN86" s="316" t="str">
        <f t="shared" ca="1" si="216"/>
        <v/>
      </c>
      <c r="BO86" s="316" t="str">
        <f ca="1">IF(OR(BP86="",BP86=0),"",MAX(BO$5:BO85)+1)</f>
        <v/>
      </c>
      <c r="BP86" s="316" t="str">
        <f ca="1">IFERROR(INDEX($AK$6:$AK$17, ROWS($BP$4:BP84)), IFERROR(INDEX($AO$6:$AO$17, ROWS($BP$4:BP84)-ROWS($AK$6:$AK$17)), IFERROR(INDEX($AS$6:$AS$17, ROWS($BP$4:BP84)-ROWS($AK$6:$AK$17)-ROWS($AO$6:$AO$17)),IFERROR(INDEX($AW$6:$AW$17, ROWS($BP$4:BP84)-ROWS($AK$6:$AK$17)-ROWS($AO$6:$AO$17)-ROWS($AS$6:$AS$17)),IFERROR(INDEX($BA$6:$BA$17, ROWS($BP$4:BP84)-ROWS($AK$6:$AK$17)-ROWS($AO$6:$AO$17)-ROWS($AS$6:$AS$17)-ROWS($AW$6:$AW$17)),IFERROR(INDEX($BE$6:$BE$17, ROWS($BP$4:BP84)-ROWS($AK$6:$AK$17)-ROWS($AO$6:$AO$17)-ROWS($AS$6:$AS$17)-ROWS($AW$6:$AW$17)-ROWS($BA$6:$BA$17)),IFERROR(INDEX($BI$6:$BI$17, ROWS($BP$4:BP84)-ROWS($AK$6:$AK$17)-ROWS($AO$6:$AO$17)-ROWS($AS$6:$AS$17)-ROWS($AW$6:$AW$17)-ROWS($BA$6:$BA$17)-ROWS($BE$6:$BE$17)), "")))))))</f>
        <v/>
      </c>
      <c r="BQ86" s="316" t="str">
        <f t="shared" ca="1" si="217"/>
        <v/>
      </c>
      <c r="BR86" s="413" t="str">
        <f t="shared" ca="1" si="218"/>
        <v/>
      </c>
      <c r="BS86" s="412" t="str">
        <f ca="1">IF(OR(BT86="",BT86=0),"",MAX(BS$5:BS85)+1)</f>
        <v/>
      </c>
      <c r="BT86" s="316" t="str">
        <f ca="1">IFERROR(INDEX($AJ$22:$AJ$33, ROWS($BT$4:BT84)), IFERROR(INDEX($AN$22:$AN$33, ROWS($BT$4:BT84)-ROWS($AJ$22:$AJ$33)), IFERROR(INDEX($AR$22:$AR$33, ROWS($BT$4:BT84)-ROWS($AJ$22:$AJ$33)-ROWS($AN$22:$AN$33)),IFERROR(INDEX($AV$22:$AV$33, ROWS($BT$4:BT84)-ROWS($AJ$22:$AJ$33)-ROWS($AN$22:$AN$33)-ROWS($AR$22:$AR$33)),IFERROR(INDEX($AZ$22:$AZ$33, ROWS($BT$4:BT84)-ROWS($AJ$22:$AJ$33)-ROWS($AN$22:$AN$33)-ROWS($AR$22:$AR$33)-ROWS($AV$22:$AV$33)),IFERROR(INDEX($BD$22:$BD$33, ROWS($BT$4:BT84)-ROWS($AJ$22:$AJ$33)-ROWS($AN$22:$AN$33)-ROWS($AR$22:$AR$33)-ROWS($AV$22:$AV$33)-ROWS($AZ$22:$AZ$33)),IFERROR(INDEX($BH$22:$BH$33, ROWS($BT$4:BT84)-ROWS($AJ$22:$AJ$33)-ROWS($AN$22:$AN$33)-ROWS($AR$22:$AR$33)-ROWS($AV$22:$AV$33)-ROWS($AZ$22:$AZ$33)-ROWS($BD$22:$BD$33)), "")))))))</f>
        <v/>
      </c>
      <c r="BU86" s="316" t="str">
        <f t="shared" ca="1" si="219"/>
        <v/>
      </c>
      <c r="BV86" s="316" t="str">
        <f ca="1">IF(OR(BW86="",BW86=0),"",MAX(BV$5:BV85)+1)</f>
        <v/>
      </c>
      <c r="BW86" s="316" t="str">
        <f ca="1">IFERROR(INDEX($AK$22:$AK$33, ROWS($BW$4:BW84)), IFERROR(INDEX($AO$22:$AO$33, ROWS($BW$4:BW84)-ROWS($AK$22:$AK$33)), IFERROR(INDEX($AS$22:$AS$33, ROWS($BW$4:BW84)-ROWS($AK$22:$AK$33)-ROWS($AO$22:$AO$33)),IFERROR(INDEX($AW$22:$AW$33, ROWS($BW$4:BW84)-ROWS($AK$22:$AK$33)-ROWS($AO$22:$AO$33)-ROWS($AS$22:$AS$33)),IFERROR(INDEX($BA$22:$BA$33, ROWS($BW$4:BW84)-ROWS($AK$22:$AK$33)-ROWS($AO$22:$AO$33)-ROWS($AS$22:$AS$33)-ROWS($AW$22:$AW$33)),IFERROR(INDEX($BE$22:$BE$33, ROWS($BW$4:BW84)-ROWS($AK$22:$AK$33)-ROWS($AO$22:$AO$33)-ROWS($AS$22:$AS$33)-ROWS($AW$22:$AW$33)-ROWS($BA$22:$BA$33)),IFERROR(INDEX($BI$22:$BI$33, ROWS($BW$4:BW84)-ROWS($AK$22:$AK$33)-ROWS($AO$22:$AO$33)-ROWS($AS$22:$AS$33)-ROWS($AW$22:$AW$33)-ROWS($BA$22:$BA$33)-ROWS($BE$22:$BE$33)), "")))))))</f>
        <v/>
      </c>
      <c r="BX86" s="316" t="str">
        <f t="shared" ca="1" si="220"/>
        <v/>
      </c>
      <c r="BY86" s="413" t="str">
        <f t="shared" ca="1" si="221"/>
        <v/>
      </c>
      <c r="BZ86" s="412" t="str">
        <f ca="1">IF(OR(CA86="",CA86=0),"",MAX(BZ$5:BZ85)+1)</f>
        <v/>
      </c>
      <c r="CA86" s="316" t="str">
        <f ca="1">IFERROR(INDEX($AJ$38:$AJ$49, ROWS($CA$4:CA84)), IFERROR(INDEX($AN$38:$AN$49, ROWS($CA$4:CA84)-ROWS($AJ$38:$AJ$49)), IFERROR(INDEX($AR$38:$AR$49, ROWS($CA$4:CA84)-ROWS($AJ$38:$AJ$49)-ROWS($AN$38:$AN$49)),IFERROR(INDEX($AV$38:$AV$49, ROWS($CA$4:CA84)-ROWS($AJ$38:$AJ$49)-ROWS($AN$38:$AN$49)-ROWS($AR$38:$AR$49)),IFERROR(INDEX($AZ$38:$AZ$49, ROWS($CA$4:CA84)-ROWS($AJ$38:$AJ$49)-ROWS($AN$38:$AN$49)-ROWS($AR$38:$AR$49)-ROWS($AV$38:$AV$49)),IFERROR(INDEX($BD$38:$BD$49, ROWS($CA$4:CA84)-ROWS($AJ$38:$AJ$49)-ROWS($AN$38:$AN$49)-ROWS($AR$38:$AR$49)-ROWS($AV$38:$AV$49)-ROWS($AZ$38:$AZ$49)),IFERROR(INDEX($BH$38:$BH$49, ROWS($CA$4:CA84)-ROWS($AJ$38:$AJ$49)-ROWS($AN$38:$AN$49)-ROWS($AR$38:$AR$49)-ROWS($AV$38:$AV$49)-ROWS($AZ$38:$AZ$49)-ROWS($BD$38:$BD$49)), "")))))))</f>
        <v/>
      </c>
      <c r="CB86" s="316" t="str">
        <f t="shared" ca="1" si="222"/>
        <v/>
      </c>
      <c r="CC86" s="316" t="str">
        <f ca="1">IF(OR(CD86="",CD86=0),"",MAX(CC$5:CC85)+1)</f>
        <v/>
      </c>
      <c r="CD86" s="316" t="str">
        <f ca="1">IFERROR(INDEX($AK$38:$AK$49, ROWS($CD$4:CD84)), IFERROR(INDEX($AO$38:$AO$49, ROWS($CD$4:CD84)-ROWS($AK$38:$AK$49)), IFERROR(INDEX($AS$38:$AS$49, ROWS($CD$4:CD84)-ROWS($AK$38:$AK$49)-ROWS($AO$38:$AO$49)),IFERROR(INDEX($AW$38:$AW$49, ROWS($CD$4:CD84)-ROWS($AK$38:$AK$49)-ROWS($AO$38:$AO$49)-ROWS($AS$38:$AS$49)),IFERROR(INDEX($BA$38:$BA$49, ROWS($CD$4:CD84)-ROWS($AK$38:$AK$49)-ROWS($AO$38:$AO$49)-ROWS($AS$38:$AS$49)-ROWS($AW$38:$AW$49)),IFERROR(INDEX($BE$38:$BE$49, ROWS($CD$4:CD84)-ROWS($AK$38:$AK$49)-ROWS($AO$38:$AO$49)-ROWS($AS$38:$AS$49)-ROWS($AW$38:$AW$49)-ROWS($BA$38:$BA$49)),IFERROR(INDEX($BI$38:$BI$49, ROWS($CD$4:CD84)-ROWS($AK$38:$AK$49)-ROWS($AO$38:$AO$49)-ROWS($AS$38:$AS$49)-ROWS($AW$38:$AW$49)-ROWS($BA$38:$BA$49)-ROWS($BE$38:$BE$49)), "")))))))</f>
        <v/>
      </c>
      <c r="CE86" s="316" t="str">
        <f t="shared" ca="1" si="223"/>
        <v/>
      </c>
      <c r="CF86" s="413" t="str">
        <f t="shared" ca="1" si="224"/>
        <v/>
      </c>
      <c r="CG86" s="412" t="str">
        <f ca="1">IF(OR(CH86="",CH86=0),"",MAX(CG$5:CG85)+1)</f>
        <v/>
      </c>
      <c r="CH86" s="316" t="str">
        <f ca="1">IFERROR(INDEX($AJ$54:$AJ$65, ROWS($CH$4:CH84)), IFERROR(INDEX($AN$54:$AN$65, ROWS($CH$4:CH84)-ROWS($AJ$54:$AJ$65)), IFERROR(INDEX($AR$54:$AR$65, ROWS($CH$4:CH84)-ROWS($AJ$54:$AJ$65)-ROWS($AN$54:$AN$65)),IFERROR(INDEX($AV$54:$AV$65, ROWS($CH$4:CH84)-ROWS($AJ$54:$AJ$65)-ROWS($AN$54:$AN$65)-ROWS($AR$54:$AR$65)),IFERROR(INDEX($AZ$54:$AZ$65, ROWS($CH$4:CH84)-ROWS($AJ$54:$AJ$65)-ROWS($AN$54:$AN$65)-ROWS($AR$54:$AR$65)-ROWS($AV$54:$AV$65)),IFERROR(INDEX($BD$54:$BD$65, ROWS($CH$4:CH84)-ROWS($AJ$54:$AJ$65)-ROWS($AN$54:$AN$65)-ROWS($AR$54:$AR$65)-ROWS($AV$54:$AV$65)-ROWS($AZ$54:$AZ$65)),IFERROR(INDEX($BH$54:$BH$65, ROWS($CH$4:CH84)-ROWS($AJ$54:$AJ$65)-ROWS($AN$54:$AN$65)-ROWS($AR$54:$AR$65)-ROWS($AV$54:$AV$65)-ROWS($AZ$54:$AZ$65)-ROWS($BD$54:$BD$65)), "")))))))</f>
        <v/>
      </c>
      <c r="CI86" s="316" t="str">
        <f t="shared" ca="1" si="225"/>
        <v/>
      </c>
      <c r="CJ86" s="316" t="str">
        <f ca="1">IF(OR(CK86="",CK86=0),"",MAX(CJ$5:CJ85)+1)</f>
        <v/>
      </c>
      <c r="CK86" s="316" t="str">
        <f ca="1">IFERROR(INDEX($AK$54:$AK$65, ROWS($CK$4:CK84)), IFERROR(INDEX($AO$54:$AO$65, ROWS($CK$4:CK84)-ROWS($AK$54:$AK$65)), IFERROR(INDEX($AS$54:$AS$65, ROWS($CK$4:CK84)-ROWS($AK$54:$AK$65)-ROWS($AO$54:$AO$65)),IFERROR(INDEX($AW$54:$AW$65, ROWS($CK$4:CK84)-ROWS($AK$54:$AK$65)-ROWS($AO$54:$AO$65)-ROWS($AS$54:$AS$65)),IFERROR(INDEX($BA$54:$BA$65, ROWS($CK$4:CK84)-ROWS($AK$54:$AK$65)-ROWS($AO$54:$AO$65)-ROWS($AS$54:$AS$65)-ROWS($AW$54:$AW$65)),IFERROR(INDEX($BE$54:$BE$65, ROWS($CK$4:CK84)-ROWS($AK$54:$AK$65)-ROWS($AO$54:$AO$65)-ROWS($AS$54:$AS$65)-ROWS($AW$54:$AW$65)-ROWS($BA$54:$BA$65)),IFERROR(INDEX($BI$54:$BI$65, ROWS($CK$4:CK84)-ROWS($AK$54:$AK$65)-ROWS($AO$54:$AO$65)-ROWS($AS$54:$AS$65)-ROWS($AW$54:$AW$65)-ROWS($BA$54:$BA$65)-ROWS($BE$54:$BE$65)), "")))))))</f>
        <v/>
      </c>
      <c r="CL86" s="316" t="str">
        <f t="shared" ca="1" si="226"/>
        <v/>
      </c>
      <c r="CM86" s="413" t="str">
        <f t="shared" ca="1" si="227"/>
        <v/>
      </c>
      <c r="CN86" s="412" t="str">
        <f>IF(OR(CO86="",CO86=0),"",MAX(CN$5:CN85)+1)</f>
        <v/>
      </c>
      <c r="CO86" s="316">
        <f>IFERROR(INDEX($AJ$70:$AJ$81, ROWS($CO$4:CO84)), IFERROR(INDEX($AN$70:$AN$81, ROWS($CO$4:CO84)-ROWS($AJ$70:$AJ$81)), IFERROR(INDEX($AR$70:$AR$81, ROWS($CO$4:CO84)-ROWS($AJ$70:$AJ$81)-ROWS($AN$70:$AN$81)),IFERROR(INDEX($AV$70:$AV$81, ROWS($CO$4:CO84)-ROWS($AJ$70:$AJ$81)-ROWS($AN$70:$AN$81)-ROWS($AR$70:$AR$81)),IFERROR(INDEX($AZ$70:$AZ$81, ROWS($CO$4:CO84)-ROWS($AJ$70:$AJ$81)-ROWS($AN$70:$AN$81)-ROWS($AR$70:$AR$81)-ROWS($AV$70:$AV$81)),IFERROR(INDEX($BD$70:$BD$81, ROWS($CO$4:CO84)-ROWS($AJ$70:$AJ$81)-ROWS($AN$70:$AN$81)-ROWS($AR$70:$AR$81)-ROWS($AV$70:$AV$81)-ROWS($AZ$70:$AZ$81)),IFERROR(INDEX($BH$70:$BH$81, ROWS($CO$4:CO84)-ROWS($AJ$70:$AJ$81)-ROWS($AN$70:$AN$81)-ROWS($AR$70:$AR$81)-ROWS($AV$70:$AV$81)-ROWS($AZ$70:$AZ$81)-ROWS($BD$70:$BD$81)), "")))))))</f>
        <v>0</v>
      </c>
      <c r="CP86" s="316" t="str">
        <f t="shared" ca="1" si="228"/>
        <v/>
      </c>
      <c r="CQ86" s="316" t="str">
        <f>IF(OR(CR86="",CR86=0),"",MAX(CQ$5:CQ85)+1)</f>
        <v/>
      </c>
      <c r="CR86" s="316">
        <f>IFERROR(INDEX($AK$70:$AK$81, ROWS($CR$4:CR84)), IFERROR(INDEX($AO$70:$AO$81, ROWS($CR$4:CR84)-ROWS($AK$70:$AK$81)), IFERROR(INDEX($AS$70:$AS$81, ROWS($CR$4:CR84)-ROWS($AK$70:$AK$81)-ROWS($AO$70:$AO$81)),IFERROR(INDEX($AW$70:$AW$81, ROWS($CR$4:CR84)-ROWS($AK$70:$AK$81)-ROWS($AO$70:$AO$81)-ROWS($AS$70:$AS$81)),IFERROR(INDEX($BA$70:$BA$81, ROWS($CR$4:CR84)-ROWS($AK$70:$AK$81)-ROWS($AO$70:$AO$81)-ROWS($AS$70:$AS$81)-ROWS($AW$70:$AW$81)),IFERROR(INDEX($BE$70:$BE$81, ROWS($CR$4:CR84)-ROWS($AK$70:$AK$81)-ROWS($AO$70:$AO$81)-ROWS($AS$70:$AS$81)-ROWS($AW$70:$AW$81)-ROWS($BA$70:$BA$81)),IFERROR(INDEX($BI$70:$BI$81, ROWS($CR$4:CR84)-ROWS($AK$70:$AK$81)-ROWS($AO$70:$AO$81)-ROWS($AS$70:$AS$81)-ROWS($AW$70:$AW$81)-ROWS($BA$70:$BA$81)-ROWS($BE$70:$BE$81)), "")))))))</f>
        <v>0</v>
      </c>
      <c r="CS86" s="316" t="str">
        <f t="shared" ca="1" si="229"/>
        <v/>
      </c>
      <c r="CT86" s="413" t="str">
        <f t="shared" ca="1" si="230"/>
        <v/>
      </c>
      <c r="CU86" s="412" t="str">
        <f>IF(OR(CV86="",CV86=0),"",MAX(CU$5:CU85)+1)</f>
        <v/>
      </c>
      <c r="CV86" s="316" t="str">
        <f>IFERROR(INDEX($AJ$86:$AJ$97, ROWS($CV$4:CV84)), IFERROR(INDEX($AN$86:$AN$97, ROWS($CV$4:CV84)-ROWS($AJ$86:$AJ$97)), ""))</f>
        <v/>
      </c>
      <c r="CW86" s="316" t="str">
        <f t="shared" si="231"/>
        <v/>
      </c>
      <c r="CX86" s="316" t="str">
        <f>IF(OR(CY86="",CY86=0),"",MAX(CX$5:CX85)+1)</f>
        <v/>
      </c>
      <c r="CY86" s="316" t="str">
        <f>IFERROR(INDEX($AK$86:$AK$97, ROWS($CY$4:CY84)), IFERROR(INDEX($AO$86:$AO$97, ROWS($CY$4:CY84)-ROWS($AK$86:$AK$97)), ""))</f>
        <v/>
      </c>
      <c r="CZ86" s="316" t="str">
        <f t="shared" si="232"/>
        <v/>
      </c>
      <c r="DA86" s="413" t="str">
        <f t="shared" si="233"/>
        <v/>
      </c>
      <c r="DC86" s="438">
        <f ca="1">IF(OR(DD86="",DD86=0),"",MAX(DC$85:DC85)+1)</f>
        <v>1</v>
      </c>
      <c r="DD86" s="434" t="str">
        <f ca="1">IF(CP6="","",IF(NOT(CT6="Income"),CP6,""))</f>
        <v>Spotify</v>
      </c>
      <c r="DE86" s="413">
        <f ca="1">IF(CS6="","",IF(NOT(CT6="Income"),CS6,""))</f>
        <v>9.99</v>
      </c>
      <c r="DF86" s="438" t="str">
        <f ca="1">IF(OR(DG86="",DG86=0),"",MAX(DF$85:DF85)+1)</f>
        <v/>
      </c>
      <c r="DG86" s="412" t="str">
        <f ca="1">IF(CP6="","",IF(CT6="Income",CP6,""))</f>
        <v/>
      </c>
      <c r="DH86" s="413" t="str">
        <f ca="1">IF(CP6="","",IF(CT6="Income",CS6,""))</f>
        <v/>
      </c>
      <c r="DI86" s="412" t="str">
        <f ca="1">IFERROR(INDEX($DD$86:$DD$103,MATCH(ROW()-ROW($DI$85),$DC$86:$DC$103,0)),"")</f>
        <v>Spotify</v>
      </c>
      <c r="DJ86" s="413">
        <f ca="1">IFERROR(INDEX($DE$86:$DE$103,MATCH(ROW()-ROW($DI$85),$DC$86:$DC$103,0)),"")</f>
        <v>9.99</v>
      </c>
      <c r="DK86" s="412" t="str">
        <f ca="1">IFERROR(INDEX($DG$86:$DG$103,MATCH(ROW()-ROW($DK$85),$DF$86:$DF$103,0)),"")</f>
        <v>Paycheck 2</v>
      </c>
      <c r="DL86" s="413">
        <f ca="1">IFERROR(INDEX($DH$86:$DH$103,MATCH(ROW()-ROW($DK$85),$DF$86:$DF$103,0)),"")</f>
        <v>400</v>
      </c>
      <c r="DM86" s="292"/>
      <c r="DN86" s="425" t="str">
        <f ca="1">IF(DI86="","",CONCATENATE(DI86," - ",DJ86))</f>
        <v>Spotify - 9.99</v>
      </c>
      <c r="DO86" s="295" t="str">
        <f ca="1">IF(DI87="","",CONCATENATE(DI87," - ",DJ87))</f>
        <v>Groceries - 125</v>
      </c>
      <c r="DP86" s="295" t="str">
        <f ca="1">IF(DI88="","",CONCATENATE(DI88," - ",DJ88))</f>
        <v>Electric / Water - 150</v>
      </c>
      <c r="DQ86" s="440" t="str">
        <f ca="1">IF(DK86="","",CONCATENATE(DK86," - ",DL86))</f>
        <v>Paycheck 2 - 400</v>
      </c>
      <c r="DR86" s="441" t="str">
        <f ca="1">IF(DK87="","",CONCATENATE(DK87," - ",DL87))</f>
        <v/>
      </c>
      <c r="DS86" s="442" t="str">
        <f ca="1">IF(DK88="","",CONCATENATE(DK88," - ",DL88))</f>
        <v/>
      </c>
    </row>
    <row r="87" spans="28:123" ht="15" customHeight="1" x14ac:dyDescent="0.3">
      <c r="AB87" s="395">
        <f ca="1">IFERROR(MATCH($AB$59,OFFSET(Year!$AT$11:$AT$62,AB86,,1000),0)+AB86,"")</f>
        <v>119</v>
      </c>
      <c r="AC87" s="404" t="str">
        <f ca="1">IFERROR(INDEX(Year!$AW$11:$AW$62,AB87),"")</f>
        <v/>
      </c>
      <c r="AD87" s="405" t="str">
        <f ca="1">IFERROR(INDEX(Year!$AU$11:$AU$62,AB87),"")</f>
        <v/>
      </c>
      <c r="AE87" s="406" t="str">
        <f ca="1">IFERROR(INDEX(Year!$AV$11:$AV$62,AB87),"")</f>
        <v/>
      </c>
      <c r="AF87" s="407" t="str">
        <f ca="1">IFERROR(INDEX(Year!$AT$11:$AT$62,AB87),"")</f>
        <v/>
      </c>
      <c r="AI87" s="304"/>
      <c r="AJ87" s="305"/>
      <c r="AK87" s="306"/>
      <c r="AL87" s="307"/>
      <c r="AM87" s="304"/>
      <c r="AN87" s="305"/>
      <c r="AO87" s="306"/>
      <c r="AP87" s="307"/>
      <c r="BL87" s="412" t="str">
        <f ca="1">IF(OR(BM87="",BM87=0),"",MAX(BL$5:BL86)+1)</f>
        <v/>
      </c>
      <c r="BM87" s="316" t="str">
        <f ca="1">IFERROR(INDEX($AJ$6:$AJ$17, ROWS(BM$4:$BM85)), IFERROR(INDEX($AN$6:$AN$17, ROWS(BM$4:$BM85)-ROWS($AJ$6:$AJ$17)), IFERROR(INDEX($AR$6:$AR$17, ROWS(BM$4:$BM85)-ROWS($AJ$6:$AJ$17)-ROWS($AN$6:$AN$17)),IFERROR(INDEX($AV$6:$AV$17, ROWS(BM$4:$BM85)-ROWS($AJ$6:$AJ$17)-ROWS($AN$6:$AN$17)-ROWS($AR$6:$AR$17)),IFERROR(INDEX($AZ$6:$AZ$17, ROWS(BM$4:$BM85)-ROWS($AJ$6:$AJ$17)-ROWS($AN$6:$AN$17)-ROWS($AR$6:$AR$17)-ROWS($AV$6:$AV$17)),IFERROR(INDEX($BD$6:$BD$17, ROWS(BM$4:$BM85)-ROWS($AJ$6:$AJ$17)-ROWS($AN$6:$AN$17)-ROWS($AR$6:$AR$17)-ROWS($AV$6:$AV$17)-ROWS($AZ$6:$AZ$17)),IFERROR(INDEX($BH$6:$BH$17, ROWS(BM$4:$BM85)-ROWS($AJ$6:$AJ$17)-ROWS($AN$6:$AN$17)-ROWS($AR$6:$AR$17)-ROWS($AV$6:$AV$17)-ROWS($AZ$6:$AZ$17)-ROWS($BD$6:$BD$17)), "")))))))</f>
        <v/>
      </c>
      <c r="BN87" s="316" t="str">
        <f t="shared" ca="1" si="216"/>
        <v/>
      </c>
      <c r="BO87" s="316" t="str">
        <f ca="1">IF(OR(BP87="",BP87=0),"",MAX(BO$5:BO86)+1)</f>
        <v/>
      </c>
      <c r="BP87" s="316" t="str">
        <f ca="1">IFERROR(INDEX($AK$6:$AK$17, ROWS($BP$4:BP85)), IFERROR(INDEX($AO$6:$AO$17, ROWS($BP$4:BP85)-ROWS($AK$6:$AK$17)), IFERROR(INDEX($AS$6:$AS$17, ROWS($BP$4:BP85)-ROWS($AK$6:$AK$17)-ROWS($AO$6:$AO$17)),IFERROR(INDEX($AW$6:$AW$17, ROWS($BP$4:BP85)-ROWS($AK$6:$AK$17)-ROWS($AO$6:$AO$17)-ROWS($AS$6:$AS$17)),IFERROR(INDEX($BA$6:$BA$17, ROWS($BP$4:BP85)-ROWS($AK$6:$AK$17)-ROWS($AO$6:$AO$17)-ROWS($AS$6:$AS$17)-ROWS($AW$6:$AW$17)),IFERROR(INDEX($BE$6:$BE$17, ROWS($BP$4:BP85)-ROWS($AK$6:$AK$17)-ROWS($AO$6:$AO$17)-ROWS($AS$6:$AS$17)-ROWS($AW$6:$AW$17)-ROWS($BA$6:$BA$17)),IFERROR(INDEX($BI$6:$BI$17, ROWS($BP$4:BP85)-ROWS($AK$6:$AK$17)-ROWS($AO$6:$AO$17)-ROWS($AS$6:$AS$17)-ROWS($AW$6:$AW$17)-ROWS($BA$6:$BA$17)-ROWS($BE$6:$BE$17)), "")))))))</f>
        <v/>
      </c>
      <c r="BQ87" s="316" t="str">
        <f t="shared" ca="1" si="217"/>
        <v/>
      </c>
      <c r="BR87" s="413" t="str">
        <f t="shared" ca="1" si="218"/>
        <v/>
      </c>
      <c r="BS87" s="412" t="str">
        <f ca="1">IF(OR(BT87="",BT87=0),"",MAX(BS$5:BS86)+1)</f>
        <v/>
      </c>
      <c r="BT87" s="316" t="str">
        <f ca="1">IFERROR(INDEX($AJ$22:$AJ$33, ROWS($BT$4:BT85)), IFERROR(INDEX($AN$22:$AN$33, ROWS($BT$4:BT85)-ROWS($AJ$22:$AJ$33)), IFERROR(INDEX($AR$22:$AR$33, ROWS($BT$4:BT85)-ROWS($AJ$22:$AJ$33)-ROWS($AN$22:$AN$33)),IFERROR(INDEX($AV$22:$AV$33, ROWS($BT$4:BT85)-ROWS($AJ$22:$AJ$33)-ROWS($AN$22:$AN$33)-ROWS($AR$22:$AR$33)),IFERROR(INDEX($AZ$22:$AZ$33, ROWS($BT$4:BT85)-ROWS($AJ$22:$AJ$33)-ROWS($AN$22:$AN$33)-ROWS($AR$22:$AR$33)-ROWS($AV$22:$AV$33)),IFERROR(INDEX($BD$22:$BD$33, ROWS($BT$4:BT85)-ROWS($AJ$22:$AJ$33)-ROWS($AN$22:$AN$33)-ROWS($AR$22:$AR$33)-ROWS($AV$22:$AV$33)-ROWS($AZ$22:$AZ$33)),IFERROR(INDEX($BH$22:$BH$33, ROWS($BT$4:BT85)-ROWS($AJ$22:$AJ$33)-ROWS($AN$22:$AN$33)-ROWS($AR$22:$AR$33)-ROWS($AV$22:$AV$33)-ROWS($AZ$22:$AZ$33)-ROWS($BD$22:$BD$33)), "")))))))</f>
        <v/>
      </c>
      <c r="BU87" s="316" t="str">
        <f t="shared" ca="1" si="219"/>
        <v/>
      </c>
      <c r="BV87" s="316" t="str">
        <f ca="1">IF(OR(BW87="",BW87=0),"",MAX(BV$5:BV86)+1)</f>
        <v/>
      </c>
      <c r="BW87" s="316" t="str">
        <f ca="1">IFERROR(INDEX($AK$22:$AK$33, ROWS($BW$4:BW85)), IFERROR(INDEX($AO$22:$AO$33, ROWS($BW$4:BW85)-ROWS($AK$22:$AK$33)), IFERROR(INDEX($AS$22:$AS$33, ROWS($BW$4:BW85)-ROWS($AK$22:$AK$33)-ROWS($AO$22:$AO$33)),IFERROR(INDEX($AW$22:$AW$33, ROWS($BW$4:BW85)-ROWS($AK$22:$AK$33)-ROWS($AO$22:$AO$33)-ROWS($AS$22:$AS$33)),IFERROR(INDEX($BA$22:$BA$33, ROWS($BW$4:BW85)-ROWS($AK$22:$AK$33)-ROWS($AO$22:$AO$33)-ROWS($AS$22:$AS$33)-ROWS($AW$22:$AW$33)),IFERROR(INDEX($BE$22:$BE$33, ROWS($BW$4:BW85)-ROWS($AK$22:$AK$33)-ROWS($AO$22:$AO$33)-ROWS($AS$22:$AS$33)-ROWS($AW$22:$AW$33)-ROWS($BA$22:$BA$33)),IFERROR(INDEX($BI$22:$BI$33, ROWS($BW$4:BW85)-ROWS($AK$22:$AK$33)-ROWS($AO$22:$AO$33)-ROWS($AS$22:$AS$33)-ROWS($AW$22:$AW$33)-ROWS($BA$22:$BA$33)-ROWS($BE$22:$BE$33)), "")))))))</f>
        <v/>
      </c>
      <c r="BX87" s="316" t="str">
        <f t="shared" ca="1" si="220"/>
        <v/>
      </c>
      <c r="BY87" s="413" t="str">
        <f t="shared" ca="1" si="221"/>
        <v/>
      </c>
      <c r="BZ87" s="412" t="str">
        <f ca="1">IF(OR(CA87="",CA87=0),"",MAX(BZ$5:BZ86)+1)</f>
        <v/>
      </c>
      <c r="CA87" s="316" t="str">
        <f ca="1">IFERROR(INDEX($AJ$38:$AJ$49, ROWS($CA$4:CA85)), IFERROR(INDEX($AN$38:$AN$49, ROWS($CA$4:CA85)-ROWS($AJ$38:$AJ$49)), IFERROR(INDEX($AR$38:$AR$49, ROWS($CA$4:CA85)-ROWS($AJ$38:$AJ$49)-ROWS($AN$38:$AN$49)),IFERROR(INDEX($AV$38:$AV$49, ROWS($CA$4:CA85)-ROWS($AJ$38:$AJ$49)-ROWS($AN$38:$AN$49)-ROWS($AR$38:$AR$49)),IFERROR(INDEX($AZ$38:$AZ$49, ROWS($CA$4:CA85)-ROWS($AJ$38:$AJ$49)-ROWS($AN$38:$AN$49)-ROWS($AR$38:$AR$49)-ROWS($AV$38:$AV$49)),IFERROR(INDEX($BD$38:$BD$49, ROWS($CA$4:CA85)-ROWS($AJ$38:$AJ$49)-ROWS($AN$38:$AN$49)-ROWS($AR$38:$AR$49)-ROWS($AV$38:$AV$49)-ROWS($AZ$38:$AZ$49)),IFERROR(INDEX($BH$38:$BH$49, ROWS($CA$4:CA85)-ROWS($AJ$38:$AJ$49)-ROWS($AN$38:$AN$49)-ROWS($AR$38:$AR$49)-ROWS($AV$38:$AV$49)-ROWS($AZ$38:$AZ$49)-ROWS($BD$38:$BD$49)), "")))))))</f>
        <v/>
      </c>
      <c r="CB87" s="316" t="str">
        <f t="shared" ca="1" si="222"/>
        <v/>
      </c>
      <c r="CC87" s="316" t="str">
        <f ca="1">IF(OR(CD87="",CD87=0),"",MAX(CC$5:CC86)+1)</f>
        <v/>
      </c>
      <c r="CD87" s="316" t="str">
        <f ca="1">IFERROR(INDEX($AK$38:$AK$49, ROWS($CD$4:CD85)), IFERROR(INDEX($AO$38:$AO$49, ROWS($CD$4:CD85)-ROWS($AK$38:$AK$49)), IFERROR(INDEX($AS$38:$AS$49, ROWS($CD$4:CD85)-ROWS($AK$38:$AK$49)-ROWS($AO$38:$AO$49)),IFERROR(INDEX($AW$38:$AW$49, ROWS($CD$4:CD85)-ROWS($AK$38:$AK$49)-ROWS($AO$38:$AO$49)-ROWS($AS$38:$AS$49)),IFERROR(INDEX($BA$38:$BA$49, ROWS($CD$4:CD85)-ROWS($AK$38:$AK$49)-ROWS($AO$38:$AO$49)-ROWS($AS$38:$AS$49)-ROWS($AW$38:$AW$49)),IFERROR(INDEX($BE$38:$BE$49, ROWS($CD$4:CD85)-ROWS($AK$38:$AK$49)-ROWS($AO$38:$AO$49)-ROWS($AS$38:$AS$49)-ROWS($AW$38:$AW$49)-ROWS($BA$38:$BA$49)),IFERROR(INDEX($BI$38:$BI$49, ROWS($CD$4:CD85)-ROWS($AK$38:$AK$49)-ROWS($AO$38:$AO$49)-ROWS($AS$38:$AS$49)-ROWS($AW$38:$AW$49)-ROWS($BA$38:$BA$49)-ROWS($BE$38:$BE$49)), "")))))))</f>
        <v/>
      </c>
      <c r="CE87" s="316" t="str">
        <f t="shared" ca="1" si="223"/>
        <v/>
      </c>
      <c r="CF87" s="413" t="str">
        <f t="shared" ca="1" si="224"/>
        <v/>
      </c>
      <c r="CG87" s="412" t="str">
        <f ca="1">IF(OR(CH87="",CH87=0),"",MAX(CG$5:CG86)+1)</f>
        <v/>
      </c>
      <c r="CH87" s="316" t="str">
        <f ca="1">IFERROR(INDEX($AJ$54:$AJ$65, ROWS($CH$4:CH85)), IFERROR(INDEX($AN$54:$AN$65, ROWS($CH$4:CH85)-ROWS($AJ$54:$AJ$65)), IFERROR(INDEX($AR$54:$AR$65, ROWS($CH$4:CH85)-ROWS($AJ$54:$AJ$65)-ROWS($AN$54:$AN$65)),IFERROR(INDEX($AV$54:$AV$65, ROWS($CH$4:CH85)-ROWS($AJ$54:$AJ$65)-ROWS($AN$54:$AN$65)-ROWS($AR$54:$AR$65)),IFERROR(INDEX($AZ$54:$AZ$65, ROWS($CH$4:CH85)-ROWS($AJ$54:$AJ$65)-ROWS($AN$54:$AN$65)-ROWS($AR$54:$AR$65)-ROWS($AV$54:$AV$65)),IFERROR(INDEX($BD$54:$BD$65, ROWS($CH$4:CH85)-ROWS($AJ$54:$AJ$65)-ROWS($AN$54:$AN$65)-ROWS($AR$54:$AR$65)-ROWS($AV$54:$AV$65)-ROWS($AZ$54:$AZ$65)),IFERROR(INDEX($BH$54:$BH$65, ROWS($CH$4:CH85)-ROWS($AJ$54:$AJ$65)-ROWS($AN$54:$AN$65)-ROWS($AR$54:$AR$65)-ROWS($AV$54:$AV$65)-ROWS($AZ$54:$AZ$65)-ROWS($BD$54:$BD$65)), "")))))))</f>
        <v/>
      </c>
      <c r="CI87" s="316" t="str">
        <f t="shared" ca="1" si="225"/>
        <v/>
      </c>
      <c r="CJ87" s="316" t="str">
        <f ca="1">IF(OR(CK87="",CK87=0),"",MAX(CJ$5:CJ86)+1)</f>
        <v/>
      </c>
      <c r="CK87" s="316" t="str">
        <f ca="1">IFERROR(INDEX($AK$54:$AK$65, ROWS($CK$4:CK85)), IFERROR(INDEX($AO$54:$AO$65, ROWS($CK$4:CK85)-ROWS($AK$54:$AK$65)), IFERROR(INDEX($AS$54:$AS$65, ROWS($CK$4:CK85)-ROWS($AK$54:$AK$65)-ROWS($AO$54:$AO$65)),IFERROR(INDEX($AW$54:$AW$65, ROWS($CK$4:CK85)-ROWS($AK$54:$AK$65)-ROWS($AO$54:$AO$65)-ROWS($AS$54:$AS$65)),IFERROR(INDEX($BA$54:$BA$65, ROWS($CK$4:CK85)-ROWS($AK$54:$AK$65)-ROWS($AO$54:$AO$65)-ROWS($AS$54:$AS$65)-ROWS($AW$54:$AW$65)),IFERROR(INDEX($BE$54:$BE$65, ROWS($CK$4:CK85)-ROWS($AK$54:$AK$65)-ROWS($AO$54:$AO$65)-ROWS($AS$54:$AS$65)-ROWS($AW$54:$AW$65)-ROWS($BA$54:$BA$65)),IFERROR(INDEX($BI$54:$BI$65, ROWS($CK$4:CK85)-ROWS($AK$54:$AK$65)-ROWS($AO$54:$AO$65)-ROWS($AS$54:$AS$65)-ROWS($AW$54:$AW$65)-ROWS($BA$54:$BA$65)-ROWS($BE$54:$BE$65)), "")))))))</f>
        <v/>
      </c>
      <c r="CL87" s="316" t="str">
        <f t="shared" ca="1" si="226"/>
        <v/>
      </c>
      <c r="CM87" s="413" t="str">
        <f t="shared" ca="1" si="227"/>
        <v/>
      </c>
      <c r="CN87" s="412" t="str">
        <f>IF(OR(CO87="",CO87=0),"",MAX(CN$5:CN86)+1)</f>
        <v/>
      </c>
      <c r="CO87" s="316">
        <f>IFERROR(INDEX($AJ$70:$AJ$81, ROWS($CO$4:CO85)), IFERROR(INDEX($AN$70:$AN$81, ROWS($CO$4:CO85)-ROWS($AJ$70:$AJ$81)), IFERROR(INDEX($AR$70:$AR$81, ROWS($CO$4:CO85)-ROWS($AJ$70:$AJ$81)-ROWS($AN$70:$AN$81)),IFERROR(INDEX($AV$70:$AV$81, ROWS($CO$4:CO85)-ROWS($AJ$70:$AJ$81)-ROWS($AN$70:$AN$81)-ROWS($AR$70:$AR$81)),IFERROR(INDEX($AZ$70:$AZ$81, ROWS($CO$4:CO85)-ROWS($AJ$70:$AJ$81)-ROWS($AN$70:$AN$81)-ROWS($AR$70:$AR$81)-ROWS($AV$70:$AV$81)),IFERROR(INDEX($BD$70:$BD$81, ROWS($CO$4:CO85)-ROWS($AJ$70:$AJ$81)-ROWS($AN$70:$AN$81)-ROWS($AR$70:$AR$81)-ROWS($AV$70:$AV$81)-ROWS($AZ$70:$AZ$81)),IFERROR(INDEX($BH$70:$BH$81, ROWS($CO$4:CO85)-ROWS($AJ$70:$AJ$81)-ROWS($AN$70:$AN$81)-ROWS($AR$70:$AR$81)-ROWS($AV$70:$AV$81)-ROWS($AZ$70:$AZ$81)-ROWS($BD$70:$BD$81)), "")))))))</f>
        <v>0</v>
      </c>
      <c r="CP87" s="316" t="str">
        <f t="shared" ca="1" si="228"/>
        <v/>
      </c>
      <c r="CQ87" s="316" t="str">
        <f>IF(OR(CR87="",CR87=0),"",MAX(CQ$5:CQ86)+1)</f>
        <v/>
      </c>
      <c r="CR87" s="316">
        <f>IFERROR(INDEX($AK$70:$AK$81, ROWS($CR$4:CR85)), IFERROR(INDEX($AO$70:$AO$81, ROWS($CR$4:CR85)-ROWS($AK$70:$AK$81)), IFERROR(INDEX($AS$70:$AS$81, ROWS($CR$4:CR85)-ROWS($AK$70:$AK$81)-ROWS($AO$70:$AO$81)),IFERROR(INDEX($AW$70:$AW$81, ROWS($CR$4:CR85)-ROWS($AK$70:$AK$81)-ROWS($AO$70:$AO$81)-ROWS($AS$70:$AS$81)),IFERROR(INDEX($BA$70:$BA$81, ROWS($CR$4:CR85)-ROWS($AK$70:$AK$81)-ROWS($AO$70:$AO$81)-ROWS($AS$70:$AS$81)-ROWS($AW$70:$AW$81)),IFERROR(INDEX($BE$70:$BE$81, ROWS($CR$4:CR85)-ROWS($AK$70:$AK$81)-ROWS($AO$70:$AO$81)-ROWS($AS$70:$AS$81)-ROWS($AW$70:$AW$81)-ROWS($BA$70:$BA$81)),IFERROR(INDEX($BI$70:$BI$81, ROWS($CR$4:CR85)-ROWS($AK$70:$AK$81)-ROWS($AO$70:$AO$81)-ROWS($AS$70:$AS$81)-ROWS($AW$70:$AW$81)-ROWS($BA$70:$BA$81)-ROWS($BE$70:$BE$81)), "")))))))</f>
        <v>0</v>
      </c>
      <c r="CS87" s="316" t="str">
        <f t="shared" ca="1" si="229"/>
        <v/>
      </c>
      <c r="CT87" s="413" t="str">
        <f t="shared" ca="1" si="230"/>
        <v/>
      </c>
      <c r="CU87" s="412" t="str">
        <f>IF(OR(CV87="",CV87=0),"",MAX(CU$5:CU86)+1)</f>
        <v/>
      </c>
      <c r="CV87" s="316" t="str">
        <f>IFERROR(INDEX($AJ$86:$AJ$97, ROWS($CV$4:CV85)), IFERROR(INDEX($AN$86:$AN$97, ROWS($CV$4:CV85)-ROWS($AJ$86:$AJ$97)), ""))</f>
        <v/>
      </c>
      <c r="CW87" s="316" t="str">
        <f t="shared" si="231"/>
        <v/>
      </c>
      <c r="CX87" s="316" t="str">
        <f>IF(OR(CY87="",CY87=0),"",MAX(CX$5:CX86)+1)</f>
        <v/>
      </c>
      <c r="CY87" s="316" t="str">
        <f>IFERROR(INDEX($AK$86:$AK$97, ROWS($CY$4:CY85)), IFERROR(INDEX($AO$86:$AO$97, ROWS($CY$4:CY85)-ROWS($AK$86:$AK$97)), ""))</f>
        <v/>
      </c>
      <c r="CZ87" s="316" t="str">
        <f t="shared" si="232"/>
        <v/>
      </c>
      <c r="DA87" s="413" t="str">
        <f t="shared" si="233"/>
        <v/>
      </c>
      <c r="DC87" s="438">
        <f ca="1">IF(OR(DD87="",DD87=0),"",MAX(DC$85:DC86)+1)</f>
        <v>2</v>
      </c>
      <c r="DD87" s="434" t="str">
        <f t="shared" ref="DD87:DD103" ca="1" si="234">IF(CP7="","",IF(NOT(CT7="Income"),CP7,""))</f>
        <v>Groceries</v>
      </c>
      <c r="DE87" s="413">
        <f t="shared" ref="DE87:DE103" ca="1" si="235">IF(CS7="","",IF(NOT(CT7="Income"),CS7,""))</f>
        <v>125</v>
      </c>
      <c r="DF87" s="431" t="str">
        <f ca="1">IF(OR(DG87="",DG87=0),"",MAX(DF$85:DF86)+1)</f>
        <v/>
      </c>
      <c r="DG87" s="412" t="str">
        <f t="shared" ref="DG87:DG103" ca="1" si="236">IF(CP7="","",IF(CT7="Income",CP7,""))</f>
        <v/>
      </c>
      <c r="DH87" s="413" t="str">
        <f t="shared" ref="DH87:DH103" ca="1" si="237">IF(CP7="","",IF(CT7="Income",CS7,""))</f>
        <v/>
      </c>
      <c r="DI87" s="412" t="str">
        <f t="shared" ref="DI87:DI103" ca="1" si="238">IFERROR(INDEX($DD$86:$DD$103,MATCH(ROW()-ROW($DI$85),$DC$86:$DC$103,0)),"")</f>
        <v>Groceries</v>
      </c>
      <c r="DJ87" s="413">
        <f t="shared" ref="DJ87:DJ103" ca="1" si="239">IFERROR(INDEX($DE$86:$DE$103,MATCH(ROW()-ROW($DI$85),$DC$86:$DC$103,0)),"")</f>
        <v>125</v>
      </c>
      <c r="DK87" s="412" t="str">
        <f t="shared" ref="DK87:DK103" ca="1" si="240">IFERROR(INDEX($DG$86:$DG$103,MATCH(ROW()-ROW($DK$85),$DF$86:$DF$103,0)),"")</f>
        <v/>
      </c>
      <c r="DL87" s="413" t="str">
        <f t="shared" ref="DL87:DL103" ca="1" si="241">IFERROR(INDEX($DH$86:$DH$103,MATCH(ROW()-ROW($DK$85),$DF$86:$DF$103,0)),"")</f>
        <v/>
      </c>
      <c r="DM87" s="292"/>
      <c r="DN87" s="425" t="str">
        <f ca="1">IF(DI89="","",CONCATENATE(DI89," - ",DJ89))</f>
        <v>Car 2 Gas - 80</v>
      </c>
      <c r="DO87" s="295" t="str">
        <f ca="1">IF(DI90="","",CONCATENATE(DI90," - ",DJ90))</f>
        <v/>
      </c>
      <c r="DP87" s="295" t="str">
        <f ca="1">IF(DI91="","",CONCATENATE(DI91," - ",DJ91))</f>
        <v/>
      </c>
      <c r="DQ87" s="425" t="str">
        <f ca="1">IF(DK89="","",CONCATENATE(DK89," - ",DL89))</f>
        <v/>
      </c>
      <c r="DR87" s="295" t="str">
        <f ca="1">IF(DK90="","",CONCATENATE(DK90," - ",DL90))</f>
        <v/>
      </c>
      <c r="DS87" s="426" t="str">
        <f ca="1">IF(DK91="","",CONCATENATE(DK91," - ",DL91))</f>
        <v/>
      </c>
    </row>
    <row r="88" spans="28:123" ht="15" customHeight="1" x14ac:dyDescent="0.3">
      <c r="AB88" s="395">
        <f ca="1">IFERROR(MATCH($AB$59,OFFSET(Year!$AT$11:$AT$62,AB87,,1000),0)+AB87,"")</f>
        <v>120</v>
      </c>
      <c r="AC88" s="404" t="str">
        <f ca="1">IFERROR(INDEX(Year!$AW$11:$AW$62,AB88),"")</f>
        <v/>
      </c>
      <c r="AD88" s="405" t="str">
        <f ca="1">IFERROR(INDEX(Year!$AU$11:$AU$62,AB88),"")</f>
        <v/>
      </c>
      <c r="AE88" s="406" t="str">
        <f ca="1">IFERROR(INDEX(Year!$AV$11:$AV$62,AB88),"")</f>
        <v/>
      </c>
      <c r="AF88" s="407" t="str">
        <f ca="1">IFERROR(INDEX(Year!$AT$11:$AT$62,AB88),"")</f>
        <v/>
      </c>
      <c r="AI88" s="304"/>
      <c r="AJ88" s="305"/>
      <c r="AK88" s="306"/>
      <c r="AL88" s="307"/>
      <c r="AM88" s="304"/>
      <c r="AN88" s="305"/>
      <c r="AO88" s="306"/>
      <c r="AP88" s="307"/>
      <c r="BL88" s="412" t="str">
        <f ca="1">IF(OR(BM88="",BM88=0),"",MAX(BL$5:BL87)+1)</f>
        <v/>
      </c>
      <c r="BM88" s="316" t="str">
        <f ca="1">IFERROR(INDEX($AJ$6:$AJ$17, ROWS(BM$4:$BM86)), IFERROR(INDEX($AN$6:$AN$17, ROWS(BM$4:$BM86)-ROWS($AJ$6:$AJ$17)), IFERROR(INDEX($AR$6:$AR$17, ROWS(BM$4:$BM86)-ROWS($AJ$6:$AJ$17)-ROWS($AN$6:$AN$17)),IFERROR(INDEX($AV$6:$AV$17, ROWS(BM$4:$BM86)-ROWS($AJ$6:$AJ$17)-ROWS($AN$6:$AN$17)-ROWS($AR$6:$AR$17)),IFERROR(INDEX($AZ$6:$AZ$17, ROWS(BM$4:$BM86)-ROWS($AJ$6:$AJ$17)-ROWS($AN$6:$AN$17)-ROWS($AR$6:$AR$17)-ROWS($AV$6:$AV$17)),IFERROR(INDEX($BD$6:$BD$17, ROWS(BM$4:$BM86)-ROWS($AJ$6:$AJ$17)-ROWS($AN$6:$AN$17)-ROWS($AR$6:$AR$17)-ROWS($AV$6:$AV$17)-ROWS($AZ$6:$AZ$17)),IFERROR(INDEX($BH$6:$BH$17, ROWS(BM$4:$BM86)-ROWS($AJ$6:$AJ$17)-ROWS($AN$6:$AN$17)-ROWS($AR$6:$AR$17)-ROWS($AV$6:$AV$17)-ROWS($AZ$6:$AZ$17)-ROWS($BD$6:$BD$17)), "")))))))</f>
        <v/>
      </c>
      <c r="BN88" s="316" t="str">
        <f t="shared" ca="1" si="216"/>
        <v/>
      </c>
      <c r="BO88" s="316" t="str">
        <f ca="1">IF(OR(BP88="",BP88=0),"",MAX(BO$5:BO87)+1)</f>
        <v/>
      </c>
      <c r="BP88" s="316" t="str">
        <f ca="1">IFERROR(INDEX($AK$6:$AK$17, ROWS($BP$4:BP86)), IFERROR(INDEX($AO$6:$AO$17, ROWS($BP$4:BP86)-ROWS($AK$6:$AK$17)), IFERROR(INDEX($AS$6:$AS$17, ROWS($BP$4:BP86)-ROWS($AK$6:$AK$17)-ROWS($AO$6:$AO$17)),IFERROR(INDEX($AW$6:$AW$17, ROWS($BP$4:BP86)-ROWS($AK$6:$AK$17)-ROWS($AO$6:$AO$17)-ROWS($AS$6:$AS$17)),IFERROR(INDEX($BA$6:$BA$17, ROWS($BP$4:BP86)-ROWS($AK$6:$AK$17)-ROWS($AO$6:$AO$17)-ROWS($AS$6:$AS$17)-ROWS($AW$6:$AW$17)),IFERROR(INDEX($BE$6:$BE$17, ROWS($BP$4:BP86)-ROWS($AK$6:$AK$17)-ROWS($AO$6:$AO$17)-ROWS($AS$6:$AS$17)-ROWS($AW$6:$AW$17)-ROWS($BA$6:$BA$17)),IFERROR(INDEX($BI$6:$BI$17, ROWS($BP$4:BP86)-ROWS($AK$6:$AK$17)-ROWS($AO$6:$AO$17)-ROWS($AS$6:$AS$17)-ROWS($AW$6:$AW$17)-ROWS($BA$6:$BA$17)-ROWS($BE$6:$BE$17)), "")))))))</f>
        <v/>
      </c>
      <c r="BQ88" s="316" t="str">
        <f t="shared" ca="1" si="217"/>
        <v/>
      </c>
      <c r="BR88" s="413" t="str">
        <f t="shared" ca="1" si="218"/>
        <v/>
      </c>
      <c r="BS88" s="412" t="str">
        <f ca="1">IF(OR(BT88="",BT88=0),"",MAX(BS$5:BS87)+1)</f>
        <v/>
      </c>
      <c r="BT88" s="316" t="str">
        <f ca="1">IFERROR(INDEX($AJ$22:$AJ$33, ROWS($BT$4:BT86)), IFERROR(INDEX($AN$22:$AN$33, ROWS($BT$4:BT86)-ROWS($AJ$22:$AJ$33)), IFERROR(INDEX($AR$22:$AR$33, ROWS($BT$4:BT86)-ROWS($AJ$22:$AJ$33)-ROWS($AN$22:$AN$33)),IFERROR(INDEX($AV$22:$AV$33, ROWS($BT$4:BT86)-ROWS($AJ$22:$AJ$33)-ROWS($AN$22:$AN$33)-ROWS($AR$22:$AR$33)),IFERROR(INDEX($AZ$22:$AZ$33, ROWS($BT$4:BT86)-ROWS($AJ$22:$AJ$33)-ROWS($AN$22:$AN$33)-ROWS($AR$22:$AR$33)-ROWS($AV$22:$AV$33)),IFERROR(INDEX($BD$22:$BD$33, ROWS($BT$4:BT86)-ROWS($AJ$22:$AJ$33)-ROWS($AN$22:$AN$33)-ROWS($AR$22:$AR$33)-ROWS($AV$22:$AV$33)-ROWS($AZ$22:$AZ$33)),IFERROR(INDEX($BH$22:$BH$33, ROWS($BT$4:BT86)-ROWS($AJ$22:$AJ$33)-ROWS($AN$22:$AN$33)-ROWS($AR$22:$AR$33)-ROWS($AV$22:$AV$33)-ROWS($AZ$22:$AZ$33)-ROWS($BD$22:$BD$33)), "")))))))</f>
        <v/>
      </c>
      <c r="BU88" s="316" t="str">
        <f t="shared" ca="1" si="219"/>
        <v/>
      </c>
      <c r="BV88" s="316" t="str">
        <f ca="1">IF(OR(BW88="",BW88=0),"",MAX(BV$5:BV87)+1)</f>
        <v/>
      </c>
      <c r="BW88" s="316" t="str">
        <f ca="1">IFERROR(INDEX($AK$22:$AK$33, ROWS($BW$4:BW86)), IFERROR(INDEX($AO$22:$AO$33, ROWS($BW$4:BW86)-ROWS($AK$22:$AK$33)), IFERROR(INDEX($AS$22:$AS$33, ROWS($BW$4:BW86)-ROWS($AK$22:$AK$33)-ROWS($AO$22:$AO$33)),IFERROR(INDEX($AW$22:$AW$33, ROWS($BW$4:BW86)-ROWS($AK$22:$AK$33)-ROWS($AO$22:$AO$33)-ROWS($AS$22:$AS$33)),IFERROR(INDEX($BA$22:$BA$33, ROWS($BW$4:BW86)-ROWS($AK$22:$AK$33)-ROWS($AO$22:$AO$33)-ROWS($AS$22:$AS$33)-ROWS($AW$22:$AW$33)),IFERROR(INDEX($BE$22:$BE$33, ROWS($BW$4:BW86)-ROWS($AK$22:$AK$33)-ROWS($AO$22:$AO$33)-ROWS($AS$22:$AS$33)-ROWS($AW$22:$AW$33)-ROWS($BA$22:$BA$33)),IFERROR(INDEX($BI$22:$BI$33, ROWS($BW$4:BW86)-ROWS($AK$22:$AK$33)-ROWS($AO$22:$AO$33)-ROWS($AS$22:$AS$33)-ROWS($AW$22:$AW$33)-ROWS($BA$22:$BA$33)-ROWS($BE$22:$BE$33)), "")))))))</f>
        <v/>
      </c>
      <c r="BX88" s="316" t="str">
        <f t="shared" ca="1" si="220"/>
        <v/>
      </c>
      <c r="BY88" s="413" t="str">
        <f t="shared" ca="1" si="221"/>
        <v/>
      </c>
      <c r="BZ88" s="412" t="str">
        <f ca="1">IF(OR(CA88="",CA88=0),"",MAX(BZ$5:BZ87)+1)</f>
        <v/>
      </c>
      <c r="CA88" s="316" t="str">
        <f ca="1">IFERROR(INDEX($AJ$38:$AJ$49, ROWS($CA$4:CA86)), IFERROR(INDEX($AN$38:$AN$49, ROWS($CA$4:CA86)-ROWS($AJ$38:$AJ$49)), IFERROR(INDEX($AR$38:$AR$49, ROWS($CA$4:CA86)-ROWS($AJ$38:$AJ$49)-ROWS($AN$38:$AN$49)),IFERROR(INDEX($AV$38:$AV$49, ROWS($CA$4:CA86)-ROWS($AJ$38:$AJ$49)-ROWS($AN$38:$AN$49)-ROWS($AR$38:$AR$49)),IFERROR(INDEX($AZ$38:$AZ$49, ROWS($CA$4:CA86)-ROWS($AJ$38:$AJ$49)-ROWS($AN$38:$AN$49)-ROWS($AR$38:$AR$49)-ROWS($AV$38:$AV$49)),IFERROR(INDEX($BD$38:$BD$49, ROWS($CA$4:CA86)-ROWS($AJ$38:$AJ$49)-ROWS($AN$38:$AN$49)-ROWS($AR$38:$AR$49)-ROWS($AV$38:$AV$49)-ROWS($AZ$38:$AZ$49)),IFERROR(INDEX($BH$38:$BH$49, ROWS($CA$4:CA86)-ROWS($AJ$38:$AJ$49)-ROWS($AN$38:$AN$49)-ROWS($AR$38:$AR$49)-ROWS($AV$38:$AV$49)-ROWS($AZ$38:$AZ$49)-ROWS($BD$38:$BD$49)), "")))))))</f>
        <v/>
      </c>
      <c r="CB88" s="316" t="str">
        <f t="shared" ca="1" si="222"/>
        <v/>
      </c>
      <c r="CC88" s="316" t="str">
        <f ca="1">IF(OR(CD88="",CD88=0),"",MAX(CC$5:CC87)+1)</f>
        <v/>
      </c>
      <c r="CD88" s="316" t="str">
        <f ca="1">IFERROR(INDEX($AK$38:$AK$49, ROWS($CD$4:CD86)), IFERROR(INDEX($AO$38:$AO$49, ROWS($CD$4:CD86)-ROWS($AK$38:$AK$49)), IFERROR(INDEX($AS$38:$AS$49, ROWS($CD$4:CD86)-ROWS($AK$38:$AK$49)-ROWS($AO$38:$AO$49)),IFERROR(INDEX($AW$38:$AW$49, ROWS($CD$4:CD86)-ROWS($AK$38:$AK$49)-ROWS($AO$38:$AO$49)-ROWS($AS$38:$AS$49)),IFERROR(INDEX($BA$38:$BA$49, ROWS($CD$4:CD86)-ROWS($AK$38:$AK$49)-ROWS($AO$38:$AO$49)-ROWS($AS$38:$AS$49)-ROWS($AW$38:$AW$49)),IFERROR(INDEX($BE$38:$BE$49, ROWS($CD$4:CD86)-ROWS($AK$38:$AK$49)-ROWS($AO$38:$AO$49)-ROWS($AS$38:$AS$49)-ROWS($AW$38:$AW$49)-ROWS($BA$38:$BA$49)),IFERROR(INDEX($BI$38:$BI$49, ROWS($CD$4:CD86)-ROWS($AK$38:$AK$49)-ROWS($AO$38:$AO$49)-ROWS($AS$38:$AS$49)-ROWS($AW$38:$AW$49)-ROWS($BA$38:$BA$49)-ROWS($BE$38:$BE$49)), "")))))))</f>
        <v/>
      </c>
      <c r="CE88" s="316" t="str">
        <f t="shared" ca="1" si="223"/>
        <v/>
      </c>
      <c r="CF88" s="413" t="str">
        <f t="shared" ca="1" si="224"/>
        <v/>
      </c>
      <c r="CG88" s="412" t="str">
        <f ca="1">IF(OR(CH88="",CH88=0),"",MAX(CG$5:CG87)+1)</f>
        <v/>
      </c>
      <c r="CH88" s="316" t="str">
        <f ca="1">IFERROR(INDEX($AJ$54:$AJ$65, ROWS($CH$4:CH86)), IFERROR(INDEX($AN$54:$AN$65, ROWS($CH$4:CH86)-ROWS($AJ$54:$AJ$65)), IFERROR(INDEX($AR$54:$AR$65, ROWS($CH$4:CH86)-ROWS($AJ$54:$AJ$65)-ROWS($AN$54:$AN$65)),IFERROR(INDEX($AV$54:$AV$65, ROWS($CH$4:CH86)-ROWS($AJ$54:$AJ$65)-ROWS($AN$54:$AN$65)-ROWS($AR$54:$AR$65)),IFERROR(INDEX($AZ$54:$AZ$65, ROWS($CH$4:CH86)-ROWS($AJ$54:$AJ$65)-ROWS($AN$54:$AN$65)-ROWS($AR$54:$AR$65)-ROWS($AV$54:$AV$65)),IFERROR(INDEX($BD$54:$BD$65, ROWS($CH$4:CH86)-ROWS($AJ$54:$AJ$65)-ROWS($AN$54:$AN$65)-ROWS($AR$54:$AR$65)-ROWS($AV$54:$AV$65)-ROWS($AZ$54:$AZ$65)),IFERROR(INDEX($BH$54:$BH$65, ROWS($CH$4:CH86)-ROWS($AJ$54:$AJ$65)-ROWS($AN$54:$AN$65)-ROWS($AR$54:$AR$65)-ROWS($AV$54:$AV$65)-ROWS($AZ$54:$AZ$65)-ROWS($BD$54:$BD$65)), "")))))))</f>
        <v/>
      </c>
      <c r="CI88" s="316" t="str">
        <f t="shared" ca="1" si="225"/>
        <v/>
      </c>
      <c r="CJ88" s="316" t="str">
        <f ca="1">IF(OR(CK88="",CK88=0),"",MAX(CJ$5:CJ87)+1)</f>
        <v/>
      </c>
      <c r="CK88" s="316" t="str">
        <f ca="1">IFERROR(INDEX($AK$54:$AK$65, ROWS($CK$4:CK86)), IFERROR(INDEX($AO$54:$AO$65, ROWS($CK$4:CK86)-ROWS($AK$54:$AK$65)), IFERROR(INDEX($AS$54:$AS$65, ROWS($CK$4:CK86)-ROWS($AK$54:$AK$65)-ROWS($AO$54:$AO$65)),IFERROR(INDEX($AW$54:$AW$65, ROWS($CK$4:CK86)-ROWS($AK$54:$AK$65)-ROWS($AO$54:$AO$65)-ROWS($AS$54:$AS$65)),IFERROR(INDEX($BA$54:$BA$65, ROWS($CK$4:CK86)-ROWS($AK$54:$AK$65)-ROWS($AO$54:$AO$65)-ROWS($AS$54:$AS$65)-ROWS($AW$54:$AW$65)),IFERROR(INDEX($BE$54:$BE$65, ROWS($CK$4:CK86)-ROWS($AK$54:$AK$65)-ROWS($AO$54:$AO$65)-ROWS($AS$54:$AS$65)-ROWS($AW$54:$AW$65)-ROWS($BA$54:$BA$65)),IFERROR(INDEX($BI$54:$BI$65, ROWS($CK$4:CK86)-ROWS($AK$54:$AK$65)-ROWS($AO$54:$AO$65)-ROWS($AS$54:$AS$65)-ROWS($AW$54:$AW$65)-ROWS($BA$54:$BA$65)-ROWS($BE$54:$BE$65)), "")))))))</f>
        <v/>
      </c>
      <c r="CL88" s="316" t="str">
        <f t="shared" ca="1" si="226"/>
        <v/>
      </c>
      <c r="CM88" s="413" t="str">
        <f t="shared" ca="1" si="227"/>
        <v/>
      </c>
      <c r="CN88" s="412" t="str">
        <f>IF(OR(CO88="",CO88=0),"",MAX(CN$5:CN87)+1)</f>
        <v/>
      </c>
      <c r="CO88" s="316">
        <f>IFERROR(INDEX($AJ$70:$AJ$81, ROWS($CO$4:CO86)), IFERROR(INDEX($AN$70:$AN$81, ROWS($CO$4:CO86)-ROWS($AJ$70:$AJ$81)), IFERROR(INDEX($AR$70:$AR$81, ROWS($CO$4:CO86)-ROWS($AJ$70:$AJ$81)-ROWS($AN$70:$AN$81)),IFERROR(INDEX($AV$70:$AV$81, ROWS($CO$4:CO86)-ROWS($AJ$70:$AJ$81)-ROWS($AN$70:$AN$81)-ROWS($AR$70:$AR$81)),IFERROR(INDEX($AZ$70:$AZ$81, ROWS($CO$4:CO86)-ROWS($AJ$70:$AJ$81)-ROWS($AN$70:$AN$81)-ROWS($AR$70:$AR$81)-ROWS($AV$70:$AV$81)),IFERROR(INDEX($BD$70:$BD$81, ROWS($CO$4:CO86)-ROWS($AJ$70:$AJ$81)-ROWS($AN$70:$AN$81)-ROWS($AR$70:$AR$81)-ROWS($AV$70:$AV$81)-ROWS($AZ$70:$AZ$81)),IFERROR(INDEX($BH$70:$BH$81, ROWS($CO$4:CO86)-ROWS($AJ$70:$AJ$81)-ROWS($AN$70:$AN$81)-ROWS($AR$70:$AR$81)-ROWS($AV$70:$AV$81)-ROWS($AZ$70:$AZ$81)-ROWS($BD$70:$BD$81)), "")))))))</f>
        <v>0</v>
      </c>
      <c r="CP88" s="316" t="str">
        <f t="shared" ca="1" si="228"/>
        <v/>
      </c>
      <c r="CQ88" s="316" t="str">
        <f>IF(OR(CR88="",CR88=0),"",MAX(CQ$5:CQ87)+1)</f>
        <v/>
      </c>
      <c r="CR88" s="316">
        <f>IFERROR(INDEX($AK$70:$AK$81, ROWS($CR$4:CR86)), IFERROR(INDEX($AO$70:$AO$81, ROWS($CR$4:CR86)-ROWS($AK$70:$AK$81)), IFERROR(INDEX($AS$70:$AS$81, ROWS($CR$4:CR86)-ROWS($AK$70:$AK$81)-ROWS($AO$70:$AO$81)),IFERROR(INDEX($AW$70:$AW$81, ROWS($CR$4:CR86)-ROWS($AK$70:$AK$81)-ROWS($AO$70:$AO$81)-ROWS($AS$70:$AS$81)),IFERROR(INDEX($BA$70:$BA$81, ROWS($CR$4:CR86)-ROWS($AK$70:$AK$81)-ROWS($AO$70:$AO$81)-ROWS($AS$70:$AS$81)-ROWS($AW$70:$AW$81)),IFERROR(INDEX($BE$70:$BE$81, ROWS($CR$4:CR86)-ROWS($AK$70:$AK$81)-ROWS($AO$70:$AO$81)-ROWS($AS$70:$AS$81)-ROWS($AW$70:$AW$81)-ROWS($BA$70:$BA$81)),IFERROR(INDEX($BI$70:$BI$81, ROWS($CR$4:CR86)-ROWS($AK$70:$AK$81)-ROWS($AO$70:$AO$81)-ROWS($AS$70:$AS$81)-ROWS($AW$70:$AW$81)-ROWS($BA$70:$BA$81)-ROWS($BE$70:$BE$81)), "")))))))</f>
        <v>0</v>
      </c>
      <c r="CS88" s="316" t="str">
        <f t="shared" ca="1" si="229"/>
        <v/>
      </c>
      <c r="CT88" s="413" t="str">
        <f t="shared" ca="1" si="230"/>
        <v/>
      </c>
      <c r="CU88" s="412" t="str">
        <f>IF(OR(CV88="",CV88=0),"",MAX(CU$5:CU87)+1)</f>
        <v/>
      </c>
      <c r="CV88" s="316" t="str">
        <f>IFERROR(INDEX($AJ$86:$AJ$97, ROWS($CV$4:CV86)), IFERROR(INDEX($AN$86:$AN$97, ROWS($CV$4:CV86)-ROWS($AJ$86:$AJ$97)), ""))</f>
        <v/>
      </c>
      <c r="CW88" s="316" t="str">
        <f t="shared" si="231"/>
        <v/>
      </c>
      <c r="CX88" s="316" t="str">
        <f>IF(OR(CY88="",CY88=0),"",MAX(CX$5:CX87)+1)</f>
        <v/>
      </c>
      <c r="CY88" s="316" t="str">
        <f>IFERROR(INDEX($AK$86:$AK$97, ROWS($CY$4:CY86)), IFERROR(INDEX($AO$86:$AO$97, ROWS($CY$4:CY86)-ROWS($AK$86:$AK$97)), ""))</f>
        <v/>
      </c>
      <c r="CZ88" s="316" t="str">
        <f t="shared" si="232"/>
        <v/>
      </c>
      <c r="DA88" s="413" t="str">
        <f t="shared" si="233"/>
        <v/>
      </c>
      <c r="DC88" s="438">
        <f ca="1">IF(OR(DD88="",DD88=0),"",MAX(DC$85:DC87)+1)</f>
        <v>3</v>
      </c>
      <c r="DD88" s="434" t="str">
        <f t="shared" ca="1" si="234"/>
        <v>Electric / Water</v>
      </c>
      <c r="DE88" s="413">
        <f t="shared" ca="1" si="235"/>
        <v>150</v>
      </c>
      <c r="DF88" s="431" t="str">
        <f ca="1">IF(OR(DG88="",DG88=0),"",MAX(DF$85:DF87)+1)</f>
        <v/>
      </c>
      <c r="DG88" s="412" t="str">
        <f t="shared" ca="1" si="236"/>
        <v/>
      </c>
      <c r="DH88" s="413" t="str">
        <f t="shared" ca="1" si="237"/>
        <v/>
      </c>
      <c r="DI88" s="412" t="str">
        <f t="shared" ca="1" si="238"/>
        <v>Electric / Water</v>
      </c>
      <c r="DJ88" s="413">
        <f t="shared" ca="1" si="239"/>
        <v>150</v>
      </c>
      <c r="DK88" s="412" t="str">
        <f t="shared" ca="1" si="240"/>
        <v/>
      </c>
      <c r="DL88" s="413" t="str">
        <f t="shared" ca="1" si="241"/>
        <v/>
      </c>
      <c r="DM88" s="292"/>
      <c r="DN88" s="425" t="str">
        <f ca="1">IF(DI92="","",CONCATENATE(DI92," - ",DJ92))</f>
        <v/>
      </c>
      <c r="DO88" s="295" t="str">
        <f ca="1">IF(DI93="","",CONCATENATE(DI93," - ",DJ93))</f>
        <v/>
      </c>
      <c r="DP88" s="295" t="str">
        <f ca="1">IF(DI94="","",CONCATENATE(DI94," - ",DJ94))</f>
        <v/>
      </c>
      <c r="DQ88" s="425" t="str">
        <f ca="1">IF(DK92="","",CONCATENATE(DK92," - ",DL92))</f>
        <v/>
      </c>
      <c r="DR88" s="295" t="str">
        <f ca="1">IF(DK93="","",CONCATENATE(DK93," - ",DL93))</f>
        <v/>
      </c>
      <c r="DS88" s="426" t="str">
        <f ca="1">IF(DK94="","",CONCATENATE(DK94," - ",DL94))</f>
        <v/>
      </c>
    </row>
    <row r="89" spans="28:123" ht="15" customHeight="1" x14ac:dyDescent="0.3">
      <c r="AB89" s="395">
        <f ca="1">IFERROR(MATCH($AB$59,OFFSET(Year!$AT$11:$AT$62,AB88,,1000),0)+AB88,"")</f>
        <v>121</v>
      </c>
      <c r="AC89" s="404" t="str">
        <f ca="1">IFERROR(INDEX(Year!$AW$11:$AW$62,AB89),"")</f>
        <v/>
      </c>
      <c r="AD89" s="405" t="str">
        <f ca="1">IFERROR(INDEX(Year!$AU$11:$AU$62,AB89),"")</f>
        <v/>
      </c>
      <c r="AE89" s="406" t="str">
        <f ca="1">IFERROR(INDEX(Year!$AV$11:$AV$62,AB89),"")</f>
        <v/>
      </c>
      <c r="AF89" s="407" t="str">
        <f ca="1">IFERROR(INDEX(Year!$AT$11:$AT$62,AB89),"")</f>
        <v/>
      </c>
      <c r="AI89" s="304"/>
      <c r="AJ89" s="305"/>
      <c r="AK89" s="306"/>
      <c r="AL89" s="307"/>
      <c r="AM89" s="304"/>
      <c r="AN89" s="305"/>
      <c r="AO89" s="306"/>
      <c r="AP89" s="307"/>
      <c r="BL89" s="412" t="str">
        <f ca="1">IF(OR(BM89="",BM89=0),"",MAX(BL$5:BL88)+1)</f>
        <v/>
      </c>
      <c r="BM89" s="316" t="str">
        <f ca="1">IFERROR(INDEX($AJ$6:$AJ$17, ROWS(BM$4:$BM87)), IFERROR(INDEX($AN$6:$AN$17, ROWS(BM$4:$BM87)-ROWS($AJ$6:$AJ$17)), IFERROR(INDEX($AR$6:$AR$17, ROWS(BM$4:$BM87)-ROWS($AJ$6:$AJ$17)-ROWS($AN$6:$AN$17)),IFERROR(INDEX($AV$6:$AV$17, ROWS(BM$4:$BM87)-ROWS($AJ$6:$AJ$17)-ROWS($AN$6:$AN$17)-ROWS($AR$6:$AR$17)),IFERROR(INDEX($AZ$6:$AZ$17, ROWS(BM$4:$BM87)-ROWS($AJ$6:$AJ$17)-ROWS($AN$6:$AN$17)-ROWS($AR$6:$AR$17)-ROWS($AV$6:$AV$17)),IFERROR(INDEX($BD$6:$BD$17, ROWS(BM$4:$BM87)-ROWS($AJ$6:$AJ$17)-ROWS($AN$6:$AN$17)-ROWS($AR$6:$AR$17)-ROWS($AV$6:$AV$17)-ROWS($AZ$6:$AZ$17)),IFERROR(INDEX($BH$6:$BH$17, ROWS(BM$4:$BM87)-ROWS($AJ$6:$AJ$17)-ROWS($AN$6:$AN$17)-ROWS($AR$6:$AR$17)-ROWS($AV$6:$AV$17)-ROWS($AZ$6:$AZ$17)-ROWS($BD$6:$BD$17)), "")))))))</f>
        <v/>
      </c>
      <c r="BN89" s="316" t="str">
        <f t="shared" ca="1" si="216"/>
        <v/>
      </c>
      <c r="BO89" s="316" t="str">
        <f ca="1">IF(OR(BP89="",BP89=0),"",MAX(BO$5:BO88)+1)</f>
        <v/>
      </c>
      <c r="BP89" s="316" t="str">
        <f ca="1">IFERROR(INDEX($AK$6:$AK$17, ROWS($BP$4:BP87)), IFERROR(INDEX($AO$6:$AO$17, ROWS($BP$4:BP87)-ROWS($AK$6:$AK$17)), IFERROR(INDEX($AS$6:$AS$17, ROWS($BP$4:BP87)-ROWS($AK$6:$AK$17)-ROWS($AO$6:$AO$17)),IFERROR(INDEX($AW$6:$AW$17, ROWS($BP$4:BP87)-ROWS($AK$6:$AK$17)-ROWS($AO$6:$AO$17)-ROWS($AS$6:$AS$17)),IFERROR(INDEX($BA$6:$BA$17, ROWS($BP$4:BP87)-ROWS($AK$6:$AK$17)-ROWS($AO$6:$AO$17)-ROWS($AS$6:$AS$17)-ROWS($AW$6:$AW$17)),IFERROR(INDEX($BE$6:$BE$17, ROWS($BP$4:BP87)-ROWS($AK$6:$AK$17)-ROWS($AO$6:$AO$17)-ROWS($AS$6:$AS$17)-ROWS($AW$6:$AW$17)-ROWS($BA$6:$BA$17)),IFERROR(INDEX($BI$6:$BI$17, ROWS($BP$4:BP87)-ROWS($AK$6:$AK$17)-ROWS($AO$6:$AO$17)-ROWS($AS$6:$AS$17)-ROWS($AW$6:$AW$17)-ROWS($BA$6:$BA$17)-ROWS($BE$6:$BE$17)), "")))))))</f>
        <v/>
      </c>
      <c r="BQ89" s="316" t="str">
        <f t="shared" ca="1" si="217"/>
        <v/>
      </c>
      <c r="BR89" s="413" t="str">
        <f t="shared" ca="1" si="218"/>
        <v/>
      </c>
      <c r="BS89" s="412" t="str">
        <f ca="1">IF(OR(BT89="",BT89=0),"",MAX(BS$5:BS88)+1)</f>
        <v/>
      </c>
      <c r="BT89" s="316" t="str">
        <f ca="1">IFERROR(INDEX($AJ$22:$AJ$33, ROWS($BT$4:BT87)), IFERROR(INDEX($AN$22:$AN$33, ROWS($BT$4:BT87)-ROWS($AJ$22:$AJ$33)), IFERROR(INDEX($AR$22:$AR$33, ROWS($BT$4:BT87)-ROWS($AJ$22:$AJ$33)-ROWS($AN$22:$AN$33)),IFERROR(INDEX($AV$22:$AV$33, ROWS($BT$4:BT87)-ROWS($AJ$22:$AJ$33)-ROWS($AN$22:$AN$33)-ROWS($AR$22:$AR$33)),IFERROR(INDEX($AZ$22:$AZ$33, ROWS($BT$4:BT87)-ROWS($AJ$22:$AJ$33)-ROWS($AN$22:$AN$33)-ROWS($AR$22:$AR$33)-ROWS($AV$22:$AV$33)),IFERROR(INDEX($BD$22:$BD$33, ROWS($BT$4:BT87)-ROWS($AJ$22:$AJ$33)-ROWS($AN$22:$AN$33)-ROWS($AR$22:$AR$33)-ROWS($AV$22:$AV$33)-ROWS($AZ$22:$AZ$33)),IFERROR(INDEX($BH$22:$BH$33, ROWS($BT$4:BT87)-ROWS($AJ$22:$AJ$33)-ROWS($AN$22:$AN$33)-ROWS($AR$22:$AR$33)-ROWS($AV$22:$AV$33)-ROWS($AZ$22:$AZ$33)-ROWS($BD$22:$BD$33)), "")))))))</f>
        <v/>
      </c>
      <c r="BU89" s="316" t="str">
        <f t="shared" ca="1" si="219"/>
        <v/>
      </c>
      <c r="BV89" s="316" t="str">
        <f ca="1">IF(OR(BW89="",BW89=0),"",MAX(BV$5:BV88)+1)</f>
        <v/>
      </c>
      <c r="BW89" s="316" t="str">
        <f ca="1">IFERROR(INDEX($AK$22:$AK$33, ROWS($BW$4:BW87)), IFERROR(INDEX($AO$22:$AO$33, ROWS($BW$4:BW87)-ROWS($AK$22:$AK$33)), IFERROR(INDEX($AS$22:$AS$33, ROWS($BW$4:BW87)-ROWS($AK$22:$AK$33)-ROWS($AO$22:$AO$33)),IFERROR(INDEX($AW$22:$AW$33, ROWS($BW$4:BW87)-ROWS($AK$22:$AK$33)-ROWS($AO$22:$AO$33)-ROWS($AS$22:$AS$33)),IFERROR(INDEX($BA$22:$BA$33, ROWS($BW$4:BW87)-ROWS($AK$22:$AK$33)-ROWS($AO$22:$AO$33)-ROWS($AS$22:$AS$33)-ROWS($AW$22:$AW$33)),IFERROR(INDEX($BE$22:$BE$33, ROWS($BW$4:BW87)-ROWS($AK$22:$AK$33)-ROWS($AO$22:$AO$33)-ROWS($AS$22:$AS$33)-ROWS($AW$22:$AW$33)-ROWS($BA$22:$BA$33)),IFERROR(INDEX($BI$22:$BI$33, ROWS($BW$4:BW87)-ROWS($AK$22:$AK$33)-ROWS($AO$22:$AO$33)-ROWS($AS$22:$AS$33)-ROWS($AW$22:$AW$33)-ROWS($BA$22:$BA$33)-ROWS($BE$22:$BE$33)), "")))))))</f>
        <v/>
      </c>
      <c r="BX89" s="316" t="str">
        <f t="shared" ca="1" si="220"/>
        <v/>
      </c>
      <c r="BY89" s="413" t="str">
        <f t="shared" ca="1" si="221"/>
        <v/>
      </c>
      <c r="BZ89" s="412" t="str">
        <f ca="1">IF(OR(CA89="",CA89=0),"",MAX(BZ$5:BZ88)+1)</f>
        <v/>
      </c>
      <c r="CA89" s="316" t="str">
        <f ca="1">IFERROR(INDEX($AJ$38:$AJ$49, ROWS($CA$4:CA87)), IFERROR(INDEX($AN$38:$AN$49, ROWS($CA$4:CA87)-ROWS($AJ$38:$AJ$49)), IFERROR(INDEX($AR$38:$AR$49, ROWS($CA$4:CA87)-ROWS($AJ$38:$AJ$49)-ROWS($AN$38:$AN$49)),IFERROR(INDEX($AV$38:$AV$49, ROWS($CA$4:CA87)-ROWS($AJ$38:$AJ$49)-ROWS($AN$38:$AN$49)-ROWS($AR$38:$AR$49)),IFERROR(INDEX($AZ$38:$AZ$49, ROWS($CA$4:CA87)-ROWS($AJ$38:$AJ$49)-ROWS($AN$38:$AN$49)-ROWS($AR$38:$AR$49)-ROWS($AV$38:$AV$49)),IFERROR(INDEX($BD$38:$BD$49, ROWS($CA$4:CA87)-ROWS($AJ$38:$AJ$49)-ROWS($AN$38:$AN$49)-ROWS($AR$38:$AR$49)-ROWS($AV$38:$AV$49)-ROWS($AZ$38:$AZ$49)),IFERROR(INDEX($BH$38:$BH$49, ROWS($CA$4:CA87)-ROWS($AJ$38:$AJ$49)-ROWS($AN$38:$AN$49)-ROWS($AR$38:$AR$49)-ROWS($AV$38:$AV$49)-ROWS($AZ$38:$AZ$49)-ROWS($BD$38:$BD$49)), "")))))))</f>
        <v/>
      </c>
      <c r="CB89" s="316" t="str">
        <f t="shared" ca="1" si="222"/>
        <v/>
      </c>
      <c r="CC89" s="316" t="str">
        <f ca="1">IF(OR(CD89="",CD89=0),"",MAX(CC$5:CC88)+1)</f>
        <v/>
      </c>
      <c r="CD89" s="316" t="str">
        <f ca="1">IFERROR(INDEX($AK$38:$AK$49, ROWS($CD$4:CD87)), IFERROR(INDEX($AO$38:$AO$49, ROWS($CD$4:CD87)-ROWS($AK$38:$AK$49)), IFERROR(INDEX($AS$38:$AS$49, ROWS($CD$4:CD87)-ROWS($AK$38:$AK$49)-ROWS($AO$38:$AO$49)),IFERROR(INDEX($AW$38:$AW$49, ROWS($CD$4:CD87)-ROWS($AK$38:$AK$49)-ROWS($AO$38:$AO$49)-ROWS($AS$38:$AS$49)),IFERROR(INDEX($BA$38:$BA$49, ROWS($CD$4:CD87)-ROWS($AK$38:$AK$49)-ROWS($AO$38:$AO$49)-ROWS($AS$38:$AS$49)-ROWS($AW$38:$AW$49)),IFERROR(INDEX($BE$38:$BE$49, ROWS($CD$4:CD87)-ROWS($AK$38:$AK$49)-ROWS($AO$38:$AO$49)-ROWS($AS$38:$AS$49)-ROWS($AW$38:$AW$49)-ROWS($BA$38:$BA$49)),IFERROR(INDEX($BI$38:$BI$49, ROWS($CD$4:CD87)-ROWS($AK$38:$AK$49)-ROWS($AO$38:$AO$49)-ROWS($AS$38:$AS$49)-ROWS($AW$38:$AW$49)-ROWS($BA$38:$BA$49)-ROWS($BE$38:$BE$49)), "")))))))</f>
        <v/>
      </c>
      <c r="CE89" s="316" t="str">
        <f t="shared" ca="1" si="223"/>
        <v/>
      </c>
      <c r="CF89" s="413" t="str">
        <f t="shared" ca="1" si="224"/>
        <v/>
      </c>
      <c r="CG89" s="412" t="str">
        <f ca="1">IF(OR(CH89="",CH89=0),"",MAX(CG$5:CG88)+1)</f>
        <v/>
      </c>
      <c r="CH89" s="316" t="str">
        <f ca="1">IFERROR(INDEX($AJ$54:$AJ$65, ROWS($CH$4:CH87)), IFERROR(INDEX($AN$54:$AN$65, ROWS($CH$4:CH87)-ROWS($AJ$54:$AJ$65)), IFERROR(INDEX($AR$54:$AR$65, ROWS($CH$4:CH87)-ROWS($AJ$54:$AJ$65)-ROWS($AN$54:$AN$65)),IFERROR(INDEX($AV$54:$AV$65, ROWS($CH$4:CH87)-ROWS($AJ$54:$AJ$65)-ROWS($AN$54:$AN$65)-ROWS($AR$54:$AR$65)),IFERROR(INDEX($AZ$54:$AZ$65, ROWS($CH$4:CH87)-ROWS($AJ$54:$AJ$65)-ROWS($AN$54:$AN$65)-ROWS($AR$54:$AR$65)-ROWS($AV$54:$AV$65)),IFERROR(INDEX($BD$54:$BD$65, ROWS($CH$4:CH87)-ROWS($AJ$54:$AJ$65)-ROWS($AN$54:$AN$65)-ROWS($AR$54:$AR$65)-ROWS($AV$54:$AV$65)-ROWS($AZ$54:$AZ$65)),IFERROR(INDEX($BH$54:$BH$65, ROWS($CH$4:CH87)-ROWS($AJ$54:$AJ$65)-ROWS($AN$54:$AN$65)-ROWS($AR$54:$AR$65)-ROWS($AV$54:$AV$65)-ROWS($AZ$54:$AZ$65)-ROWS($BD$54:$BD$65)), "")))))))</f>
        <v/>
      </c>
      <c r="CI89" s="316" t="str">
        <f t="shared" ca="1" si="225"/>
        <v/>
      </c>
      <c r="CJ89" s="316" t="str">
        <f ca="1">IF(OR(CK89="",CK89=0),"",MAX(CJ$5:CJ88)+1)</f>
        <v/>
      </c>
      <c r="CK89" s="316" t="str">
        <f ca="1">IFERROR(INDEX($AK$54:$AK$65, ROWS($CK$4:CK87)), IFERROR(INDEX($AO$54:$AO$65, ROWS($CK$4:CK87)-ROWS($AK$54:$AK$65)), IFERROR(INDEX($AS$54:$AS$65, ROWS($CK$4:CK87)-ROWS($AK$54:$AK$65)-ROWS($AO$54:$AO$65)),IFERROR(INDEX($AW$54:$AW$65, ROWS($CK$4:CK87)-ROWS($AK$54:$AK$65)-ROWS($AO$54:$AO$65)-ROWS($AS$54:$AS$65)),IFERROR(INDEX($BA$54:$BA$65, ROWS($CK$4:CK87)-ROWS($AK$54:$AK$65)-ROWS($AO$54:$AO$65)-ROWS($AS$54:$AS$65)-ROWS($AW$54:$AW$65)),IFERROR(INDEX($BE$54:$BE$65, ROWS($CK$4:CK87)-ROWS($AK$54:$AK$65)-ROWS($AO$54:$AO$65)-ROWS($AS$54:$AS$65)-ROWS($AW$54:$AW$65)-ROWS($BA$54:$BA$65)),IFERROR(INDEX($BI$54:$BI$65, ROWS($CK$4:CK87)-ROWS($AK$54:$AK$65)-ROWS($AO$54:$AO$65)-ROWS($AS$54:$AS$65)-ROWS($AW$54:$AW$65)-ROWS($BA$54:$BA$65)-ROWS($BE$54:$BE$65)), "")))))))</f>
        <v/>
      </c>
      <c r="CL89" s="316" t="str">
        <f t="shared" ca="1" si="226"/>
        <v/>
      </c>
      <c r="CM89" s="413" t="str">
        <f t="shared" ca="1" si="227"/>
        <v/>
      </c>
      <c r="CN89" s="412" t="str">
        <f>IF(OR(CO89="",CO89=0),"",MAX(CN$5:CN88)+1)</f>
        <v/>
      </c>
      <c r="CO89" s="316">
        <f>IFERROR(INDEX($AJ$70:$AJ$81, ROWS($CO$4:CO87)), IFERROR(INDEX($AN$70:$AN$81, ROWS($CO$4:CO87)-ROWS($AJ$70:$AJ$81)), IFERROR(INDEX($AR$70:$AR$81, ROWS($CO$4:CO87)-ROWS($AJ$70:$AJ$81)-ROWS($AN$70:$AN$81)),IFERROR(INDEX($AV$70:$AV$81, ROWS($CO$4:CO87)-ROWS($AJ$70:$AJ$81)-ROWS($AN$70:$AN$81)-ROWS($AR$70:$AR$81)),IFERROR(INDEX($AZ$70:$AZ$81, ROWS($CO$4:CO87)-ROWS($AJ$70:$AJ$81)-ROWS($AN$70:$AN$81)-ROWS($AR$70:$AR$81)-ROWS($AV$70:$AV$81)),IFERROR(INDEX($BD$70:$BD$81, ROWS($CO$4:CO87)-ROWS($AJ$70:$AJ$81)-ROWS($AN$70:$AN$81)-ROWS($AR$70:$AR$81)-ROWS($AV$70:$AV$81)-ROWS($AZ$70:$AZ$81)),IFERROR(INDEX($BH$70:$BH$81, ROWS($CO$4:CO87)-ROWS($AJ$70:$AJ$81)-ROWS($AN$70:$AN$81)-ROWS($AR$70:$AR$81)-ROWS($AV$70:$AV$81)-ROWS($AZ$70:$AZ$81)-ROWS($BD$70:$BD$81)), "")))))))</f>
        <v>0</v>
      </c>
      <c r="CP89" s="316" t="str">
        <f t="shared" ca="1" si="228"/>
        <v/>
      </c>
      <c r="CQ89" s="316" t="str">
        <f>IF(OR(CR89="",CR89=0),"",MAX(CQ$5:CQ88)+1)</f>
        <v/>
      </c>
      <c r="CR89" s="316">
        <f>IFERROR(INDEX($AK$70:$AK$81, ROWS($CR$4:CR87)), IFERROR(INDEX($AO$70:$AO$81, ROWS($CR$4:CR87)-ROWS($AK$70:$AK$81)), IFERROR(INDEX($AS$70:$AS$81, ROWS($CR$4:CR87)-ROWS($AK$70:$AK$81)-ROWS($AO$70:$AO$81)),IFERROR(INDEX($AW$70:$AW$81, ROWS($CR$4:CR87)-ROWS($AK$70:$AK$81)-ROWS($AO$70:$AO$81)-ROWS($AS$70:$AS$81)),IFERROR(INDEX($BA$70:$BA$81, ROWS($CR$4:CR87)-ROWS($AK$70:$AK$81)-ROWS($AO$70:$AO$81)-ROWS($AS$70:$AS$81)-ROWS($AW$70:$AW$81)),IFERROR(INDEX($BE$70:$BE$81, ROWS($CR$4:CR87)-ROWS($AK$70:$AK$81)-ROWS($AO$70:$AO$81)-ROWS($AS$70:$AS$81)-ROWS($AW$70:$AW$81)-ROWS($BA$70:$BA$81)),IFERROR(INDEX($BI$70:$BI$81, ROWS($CR$4:CR87)-ROWS($AK$70:$AK$81)-ROWS($AO$70:$AO$81)-ROWS($AS$70:$AS$81)-ROWS($AW$70:$AW$81)-ROWS($BA$70:$BA$81)-ROWS($BE$70:$BE$81)), "")))))))</f>
        <v>0</v>
      </c>
      <c r="CS89" s="316" t="str">
        <f t="shared" ca="1" si="229"/>
        <v/>
      </c>
      <c r="CT89" s="413" t="str">
        <f t="shared" ca="1" si="230"/>
        <v/>
      </c>
      <c r="CU89" s="412" t="str">
        <f>IF(OR(CV89="",CV89=0),"",MAX(CU$5:CU88)+1)</f>
        <v/>
      </c>
      <c r="CV89" s="316" t="str">
        <f>IFERROR(INDEX($AJ$86:$AJ$97, ROWS($CV$4:CV87)), IFERROR(INDEX($AN$86:$AN$97, ROWS($CV$4:CV87)-ROWS($AJ$86:$AJ$97)), ""))</f>
        <v/>
      </c>
      <c r="CW89" s="316" t="str">
        <f t="shared" si="231"/>
        <v/>
      </c>
      <c r="CX89" s="316" t="str">
        <f>IF(OR(CY89="",CY89=0),"",MAX(CX$5:CX88)+1)</f>
        <v/>
      </c>
      <c r="CY89" s="316" t="str">
        <f>IFERROR(INDEX($AK$86:$AK$97, ROWS($CY$4:CY87)), IFERROR(INDEX($AO$86:$AO$97, ROWS($CY$4:CY87)-ROWS($AK$86:$AK$97)), ""))</f>
        <v/>
      </c>
      <c r="CZ89" s="316" t="str">
        <f t="shared" si="232"/>
        <v/>
      </c>
      <c r="DA89" s="413" t="str">
        <f t="shared" si="233"/>
        <v/>
      </c>
      <c r="DC89" s="438" t="str">
        <f ca="1">IF(OR(DD89="",DD89=0),"",MAX(DC$85:DC88)+1)</f>
        <v/>
      </c>
      <c r="DD89" s="434" t="str">
        <f t="shared" ca="1" si="234"/>
        <v/>
      </c>
      <c r="DE89" s="413" t="str">
        <f t="shared" ca="1" si="235"/>
        <v/>
      </c>
      <c r="DF89" s="431">
        <f ca="1">IF(OR(DG89="",DG89=0),"",MAX(DF$85:DF88)+1)</f>
        <v>1</v>
      </c>
      <c r="DG89" s="412" t="str">
        <f t="shared" ca="1" si="236"/>
        <v>Paycheck 2</v>
      </c>
      <c r="DH89" s="413">
        <f t="shared" ca="1" si="237"/>
        <v>400</v>
      </c>
      <c r="DI89" s="412" t="str">
        <f t="shared" ca="1" si="238"/>
        <v>Car 2 Gas</v>
      </c>
      <c r="DJ89" s="413">
        <f t="shared" ca="1" si="239"/>
        <v>80</v>
      </c>
      <c r="DK89" s="412" t="str">
        <f t="shared" ca="1" si="240"/>
        <v/>
      </c>
      <c r="DL89" s="413" t="str">
        <f t="shared" ca="1" si="241"/>
        <v/>
      </c>
      <c r="DM89" s="293"/>
      <c r="DN89" s="425" t="str">
        <f ca="1">IF(DI95="","",CONCATENATE(DI95," - ",DJ95))</f>
        <v/>
      </c>
      <c r="DO89" s="295" t="str">
        <f ca="1">IF(DI96="","",CONCATENATE(DI96," - ",DJ96))</f>
        <v/>
      </c>
      <c r="DP89" s="295" t="str">
        <f ca="1">IF(DI97="","",CONCATENATE(DI97," - ",DJ97))</f>
        <v/>
      </c>
      <c r="DQ89" s="425" t="str">
        <f ca="1">IF(DK95="","",CONCATENATE(DK95," - ",DL95))</f>
        <v/>
      </c>
      <c r="DR89" s="295" t="str">
        <f ca="1">IF(DK96="","",CONCATENATE(DK96," - ",DL96))</f>
        <v/>
      </c>
      <c r="DS89" s="426" t="str">
        <f ca="1">IF(DK97="","",CONCATENATE(DK97," - ",DL97))</f>
        <v/>
      </c>
    </row>
    <row r="90" spans="28:123" ht="15" customHeight="1" thickBot="1" x14ac:dyDescent="0.35">
      <c r="AB90" s="408">
        <f ca="1">IFERROR(MATCH($AB$59,OFFSET(Year!$AT$11:$AT$62,AB89,,1000),0)+AB89,"")</f>
        <v>122</v>
      </c>
      <c r="AC90" s="399" t="str">
        <f ca="1">IFERROR(INDEX(Year!$AW$11:$AW$62,AB90),"")</f>
        <v/>
      </c>
      <c r="AD90" s="349" t="str">
        <f ca="1">IFERROR(INDEX(Year!$AU$11:$AU$62,AB90),"")</f>
        <v/>
      </c>
      <c r="AE90" s="364" t="str">
        <f ca="1">IFERROR(INDEX(Year!$AV$11:$AV$62,AB90),"")</f>
        <v/>
      </c>
      <c r="AF90" s="403" t="str">
        <f ca="1">IFERROR(INDEX(Year!$AT$11:$AT$62,AB90),"")</f>
        <v/>
      </c>
      <c r="AI90" s="304"/>
      <c r="AJ90" s="305"/>
      <c r="AK90" s="306"/>
      <c r="AL90" s="307"/>
      <c r="AM90" s="304"/>
      <c r="AN90" s="305"/>
      <c r="AO90" s="306"/>
      <c r="AP90" s="307"/>
      <c r="BL90" s="420" t="str">
        <f>IF(OR(BM90="",BM90=0),"",MAX(BL$5:BL89)+1)</f>
        <v/>
      </c>
      <c r="BM90" s="421" t="str">
        <f>IFERROR(INDEX($AJ$6:$AJ$17, ROWS(BM$4:$BM88)), IFERROR(INDEX($AN$6:$AN$17, ROWS(BM$4:$BM88)-ROWS($AJ$6:$AJ$17)), IFERROR(INDEX($AR$6:$AR$17, ROWS(BM$4:$BM88)-ROWS($AJ$6:$AJ$17)-ROWS($AN$6:$AN$17)),IFERROR(INDEX($AV$6:$AV$17, ROWS(BM$4:$BM88)-ROWS($AJ$6:$AJ$17)-ROWS($AN$6:$AN$17)-ROWS($AR$6:$AR$17)),IFERROR(INDEX($AZ$6:$AZ$17, ROWS(BM$4:$BM88)-ROWS($AJ$6:$AJ$17)-ROWS($AN$6:$AN$17)-ROWS($AR$6:$AR$17)-ROWS($AV$6:$AV$17)),IFERROR(INDEX($BD$6:$BD$17, ROWS(BM$4:$BM88)-ROWS($AJ$6:$AJ$17)-ROWS($AN$6:$AN$17)-ROWS($AR$6:$AR$17)-ROWS($AV$6:$AV$17)-ROWS($AZ$6:$AZ$17)),IFERROR(INDEX($BH$6:$BH$17, ROWS(BM$4:$BM88)-ROWS($AJ$6:$AJ$17)-ROWS($AN$6:$AN$17)-ROWS($AR$6:$AR$17)-ROWS($AV$6:$AV$17)-ROWS($AZ$6:$AZ$17)-ROWS($BD$6:$BD$17)), "")))))))</f>
        <v/>
      </c>
      <c r="BN90" s="421" t="str">
        <f t="shared" ca="1" si="216"/>
        <v/>
      </c>
      <c r="BO90" s="421" t="str">
        <f>IF(OR(BP90="",BP90=0),"",MAX(BO$5:BO89)+1)</f>
        <v/>
      </c>
      <c r="BP90" s="421" t="str">
        <f>IFERROR(INDEX($AK$6:$AK$17, ROWS($BP$4:BP88)), IFERROR(INDEX($AO$6:$AO$17, ROWS($BP$4:BP88)-ROWS($AK$6:$AK$17)), IFERROR(INDEX($AS$6:$AS$17, ROWS($BP$4:BP88)-ROWS($AK$6:$AK$17)-ROWS($AO$6:$AO$17)),IFERROR(INDEX($AW$6:$AW$17, ROWS($BP$4:BP88)-ROWS($AK$6:$AK$17)-ROWS($AO$6:$AO$17)-ROWS($AS$6:$AS$17)),IFERROR(INDEX($BA$6:$BA$17, ROWS($BP$4:BP88)-ROWS($AK$6:$AK$17)-ROWS($AO$6:$AO$17)-ROWS($AS$6:$AS$17)-ROWS($AW$6:$AW$17)),IFERROR(INDEX($BE$6:$BE$17, ROWS($BP$4:BP88)-ROWS($AK$6:$AK$17)-ROWS($AO$6:$AO$17)-ROWS($AS$6:$AS$17)-ROWS($AW$6:$AW$17)-ROWS($BA$6:$BA$17)),IFERROR(INDEX($BI$6:$BI$17, ROWS($BP$4:BP88)-ROWS($AK$6:$AK$17)-ROWS($AO$6:$AO$17)-ROWS($AS$6:$AS$17)-ROWS($AW$6:$AW$17)-ROWS($BA$6:$BA$17)-ROWS($BE$6:$BE$17)), "")))))))</f>
        <v/>
      </c>
      <c r="BQ90" s="421" t="str">
        <f t="shared" ca="1" si="217"/>
        <v/>
      </c>
      <c r="BR90" s="422" t="str">
        <f t="shared" ca="1" si="218"/>
        <v/>
      </c>
      <c r="BS90" s="420" t="str">
        <f>IF(OR(BT90="",BT90=0),"",MAX(BS$5:BS89)+1)</f>
        <v/>
      </c>
      <c r="BT90" s="421" t="str">
        <f>IFERROR(INDEX($AJ$22:$AJ$33, ROWS($BT$4:BT88)), IFERROR(INDEX($AN$22:$AN$33, ROWS($BT$4:BT88)-ROWS($AJ$22:$AJ$33)), IFERROR(INDEX($AR$22:$AR$33, ROWS($BT$4:BT88)-ROWS($AJ$22:$AJ$33)-ROWS($AN$22:$AN$33)),IFERROR(INDEX($AV$22:$AV$33, ROWS($BT$4:BT88)-ROWS($AJ$22:$AJ$33)-ROWS($AN$22:$AN$33)-ROWS($AR$22:$AR$33)),IFERROR(INDEX($AZ$22:$AZ$33, ROWS($BT$4:BT88)-ROWS($AJ$22:$AJ$33)-ROWS($AN$22:$AN$33)-ROWS($AR$22:$AR$33)-ROWS($AV$22:$AV$33)),IFERROR(INDEX($BD$22:$BD$33, ROWS($BT$4:BT88)-ROWS($AJ$22:$AJ$33)-ROWS($AN$22:$AN$33)-ROWS($AR$22:$AR$33)-ROWS($AV$22:$AV$33)-ROWS($AZ$22:$AZ$33)),IFERROR(INDEX($BH$22:$BH$33, ROWS($BT$4:BT88)-ROWS($AJ$22:$AJ$33)-ROWS($AN$22:$AN$33)-ROWS($AR$22:$AR$33)-ROWS($AV$22:$AV$33)-ROWS($AZ$22:$AZ$33)-ROWS($BD$22:$BD$33)), "")))))))</f>
        <v/>
      </c>
      <c r="BU90" s="421" t="str">
        <f t="shared" ca="1" si="219"/>
        <v/>
      </c>
      <c r="BV90" s="421" t="str">
        <f>IF(OR(BW90="",BW90=0),"",MAX(BV$5:BV89)+1)</f>
        <v/>
      </c>
      <c r="BW90" s="421" t="str">
        <f>IFERROR(INDEX($AK$22:$AK$33, ROWS($BW$4:BW88)), IFERROR(INDEX($AO$22:$AO$33, ROWS($BW$4:BW88)-ROWS($AK$22:$AK$33)), IFERROR(INDEX($AS$22:$AS$33, ROWS($BW$4:BW88)-ROWS($AK$22:$AK$33)-ROWS($AO$22:$AO$33)),IFERROR(INDEX($AW$22:$AW$33, ROWS($BW$4:BW88)-ROWS($AK$22:$AK$33)-ROWS($AO$22:$AO$33)-ROWS($AS$22:$AS$33)),IFERROR(INDEX($BA$22:$BA$33, ROWS($BW$4:BW88)-ROWS($AK$22:$AK$33)-ROWS($AO$22:$AO$33)-ROWS($AS$22:$AS$33)-ROWS($AW$22:$AW$33)),IFERROR(INDEX($BE$22:$BE$33, ROWS($BW$4:BW88)-ROWS($AK$22:$AK$33)-ROWS($AO$22:$AO$33)-ROWS($AS$22:$AS$33)-ROWS($AW$22:$AW$33)-ROWS($BA$22:$BA$33)),IFERROR(INDEX($BI$22:$BI$33, ROWS($BW$4:BW88)-ROWS($AK$22:$AK$33)-ROWS($AO$22:$AO$33)-ROWS($AS$22:$AS$33)-ROWS($AW$22:$AW$33)-ROWS($BA$22:$BA$33)-ROWS($BE$22:$BE$33)), "")))))))</f>
        <v/>
      </c>
      <c r="BX90" s="421" t="str">
        <f t="shared" ca="1" si="220"/>
        <v/>
      </c>
      <c r="BY90" s="422" t="str">
        <f t="shared" ca="1" si="221"/>
        <v/>
      </c>
      <c r="BZ90" s="420" t="str">
        <f>IF(OR(CA90="",CA90=0),"",MAX(BZ$5:BZ89)+1)</f>
        <v/>
      </c>
      <c r="CA90" s="421" t="str">
        <f>IFERROR(INDEX($AJ$38:$AJ$49, ROWS($CA$4:CA88)), IFERROR(INDEX($AN$38:$AN$49, ROWS($CA$4:CA88)-ROWS($AJ$38:$AJ$49)), IFERROR(INDEX($AR$38:$AR$49, ROWS($CA$4:CA88)-ROWS($AJ$38:$AJ$49)-ROWS($AN$38:$AN$49)),IFERROR(INDEX($AV$38:$AV$49, ROWS($CA$4:CA88)-ROWS($AJ$38:$AJ$49)-ROWS($AN$38:$AN$49)-ROWS($AR$38:$AR$49)),IFERROR(INDEX($AZ$38:$AZ$49, ROWS($CA$4:CA88)-ROWS($AJ$38:$AJ$49)-ROWS($AN$38:$AN$49)-ROWS($AR$38:$AR$49)-ROWS($AV$38:$AV$49)),IFERROR(INDEX($BD$38:$BD$49, ROWS($CA$4:CA88)-ROWS($AJ$38:$AJ$49)-ROWS($AN$38:$AN$49)-ROWS($AR$38:$AR$49)-ROWS($AV$38:$AV$49)-ROWS($AZ$38:$AZ$49)),IFERROR(INDEX($BH$38:$BH$49, ROWS($CA$4:CA88)-ROWS($AJ$38:$AJ$49)-ROWS($AN$38:$AN$49)-ROWS($AR$38:$AR$49)-ROWS($AV$38:$AV$49)-ROWS($AZ$38:$AZ$49)-ROWS($BD$38:$BD$49)), "")))))))</f>
        <v/>
      </c>
      <c r="CB90" s="421" t="str">
        <f t="shared" ca="1" si="222"/>
        <v/>
      </c>
      <c r="CC90" s="421" t="str">
        <f>IF(OR(CD90="",CD90=0),"",MAX(CC$5:CC89)+1)</f>
        <v/>
      </c>
      <c r="CD90" s="421" t="str">
        <f>IFERROR(INDEX($AK$38:$AK$49, ROWS($CD$4:CD88)), IFERROR(INDEX($AO$38:$AO$49, ROWS($CD$4:CD88)-ROWS($AK$38:$AK$49)), IFERROR(INDEX($AS$38:$AS$49, ROWS($CD$4:CD88)-ROWS($AK$38:$AK$49)-ROWS($AO$38:$AO$49)),IFERROR(INDEX($AW$38:$AW$49, ROWS($CD$4:CD88)-ROWS($AK$38:$AK$49)-ROWS($AO$38:$AO$49)-ROWS($AS$38:$AS$49)),IFERROR(INDEX($BA$38:$BA$49, ROWS($CD$4:CD88)-ROWS($AK$38:$AK$49)-ROWS($AO$38:$AO$49)-ROWS($AS$38:$AS$49)-ROWS($AW$38:$AW$49)),IFERROR(INDEX($BE$38:$BE$49, ROWS($CD$4:CD88)-ROWS($AK$38:$AK$49)-ROWS($AO$38:$AO$49)-ROWS($AS$38:$AS$49)-ROWS($AW$38:$AW$49)-ROWS($BA$38:$BA$49)),IFERROR(INDEX($BI$38:$BI$49, ROWS($CD$4:CD88)-ROWS($AK$38:$AK$49)-ROWS($AO$38:$AO$49)-ROWS($AS$38:$AS$49)-ROWS($AW$38:$AW$49)-ROWS($BA$38:$BA$49)-ROWS($BE$38:$BE$49)), "")))))))</f>
        <v/>
      </c>
      <c r="CE90" s="421" t="str">
        <f t="shared" ca="1" si="223"/>
        <v/>
      </c>
      <c r="CF90" s="422" t="str">
        <f t="shared" ca="1" si="224"/>
        <v/>
      </c>
      <c r="CG90" s="420" t="str">
        <f>IF(OR(CH90="",CH90=0),"",MAX(CG$5:CG89)+1)</f>
        <v/>
      </c>
      <c r="CH90" s="421" t="str">
        <f>IFERROR(INDEX($AJ$54:$AJ$65, ROWS($CH$4:CH88)), IFERROR(INDEX($AN$54:$AN$65, ROWS($CH$4:CH88)-ROWS($AJ$54:$AJ$65)), IFERROR(INDEX($AR$54:$AR$65, ROWS($CH$4:CH88)-ROWS($AJ$54:$AJ$65)-ROWS($AN$54:$AN$65)),IFERROR(INDEX($AV$54:$AV$65, ROWS($CH$4:CH88)-ROWS($AJ$54:$AJ$65)-ROWS($AN$54:$AN$65)-ROWS($AR$54:$AR$65)),IFERROR(INDEX($AZ$54:$AZ$65, ROWS($CH$4:CH88)-ROWS($AJ$54:$AJ$65)-ROWS($AN$54:$AN$65)-ROWS($AR$54:$AR$65)-ROWS($AV$54:$AV$65)),IFERROR(INDEX($BD$54:$BD$65, ROWS($CH$4:CH88)-ROWS($AJ$54:$AJ$65)-ROWS($AN$54:$AN$65)-ROWS($AR$54:$AR$65)-ROWS($AV$54:$AV$65)-ROWS($AZ$54:$AZ$65)),IFERROR(INDEX($BH$54:$BH$65, ROWS($CH$4:CH88)-ROWS($AJ$54:$AJ$65)-ROWS($AN$54:$AN$65)-ROWS($AR$54:$AR$65)-ROWS($AV$54:$AV$65)-ROWS($AZ$54:$AZ$65)-ROWS($BD$54:$BD$65)), "")))))))</f>
        <v/>
      </c>
      <c r="CI90" s="421" t="str">
        <f t="shared" ca="1" si="225"/>
        <v/>
      </c>
      <c r="CJ90" s="421" t="str">
        <f>IF(OR(CK90="",CK90=0),"",MAX(CJ$5:CJ89)+1)</f>
        <v/>
      </c>
      <c r="CK90" s="421" t="str">
        <f>IFERROR(INDEX($AK$54:$AK$65, ROWS($CK$4:CK88)), IFERROR(INDEX($AO$54:$AO$65, ROWS($CK$4:CK88)-ROWS($AK$54:$AK$65)), IFERROR(INDEX($AS$54:$AS$65, ROWS($CK$4:CK88)-ROWS($AK$54:$AK$65)-ROWS($AO$54:$AO$65)),IFERROR(INDEX($AW$54:$AW$65, ROWS($CK$4:CK88)-ROWS($AK$54:$AK$65)-ROWS($AO$54:$AO$65)-ROWS($AS$54:$AS$65)),IFERROR(INDEX($BA$54:$BA$65, ROWS($CK$4:CK88)-ROWS($AK$54:$AK$65)-ROWS($AO$54:$AO$65)-ROWS($AS$54:$AS$65)-ROWS($AW$54:$AW$65)),IFERROR(INDEX($BE$54:$BE$65, ROWS($CK$4:CK88)-ROWS($AK$54:$AK$65)-ROWS($AO$54:$AO$65)-ROWS($AS$54:$AS$65)-ROWS($AW$54:$AW$65)-ROWS($BA$54:$BA$65)),IFERROR(INDEX($BI$54:$BI$65, ROWS($CK$4:CK88)-ROWS($AK$54:$AK$65)-ROWS($AO$54:$AO$65)-ROWS($AS$54:$AS$65)-ROWS($AW$54:$AW$65)-ROWS($BA$54:$BA$65)-ROWS($BE$54:$BE$65)), "")))))))</f>
        <v/>
      </c>
      <c r="CL90" s="421" t="str">
        <f t="shared" ca="1" si="226"/>
        <v/>
      </c>
      <c r="CM90" s="422" t="str">
        <f t="shared" ca="1" si="227"/>
        <v/>
      </c>
      <c r="CN90" s="420" t="str">
        <f>IF(OR(CO90="",CO90=0),"",MAX(CN$5:CN89)+1)</f>
        <v/>
      </c>
      <c r="CO90" s="421" t="str">
        <f>IFERROR(INDEX($AJ$70:$AJ$81, ROWS($CO$4:CO88)), IFERROR(INDEX($AN$70:$AN$81, ROWS($CO$4:CO88)-ROWS($AJ$70:$AJ$81)), IFERROR(INDEX($AR$70:$AR$81, ROWS($CO$4:CO88)-ROWS($AJ$70:$AJ$81)-ROWS($AN$70:$AN$81)),IFERROR(INDEX($AV$70:$AV$81, ROWS($CO$4:CO88)-ROWS($AJ$70:$AJ$81)-ROWS($AN$70:$AN$81)-ROWS($AR$70:$AR$81)),IFERROR(INDEX($AZ$70:$AZ$81, ROWS($CO$4:CO88)-ROWS($AJ$70:$AJ$81)-ROWS($AN$70:$AN$81)-ROWS($AR$70:$AR$81)-ROWS($AV$70:$AV$81)),IFERROR(INDEX($BD$70:$BD$81, ROWS($CO$4:CO88)-ROWS($AJ$70:$AJ$81)-ROWS($AN$70:$AN$81)-ROWS($AR$70:$AR$81)-ROWS($AV$70:$AV$81)-ROWS($AZ$70:$AZ$81)),IFERROR(INDEX($BH$70:$BH$81, ROWS($CO$4:CO88)-ROWS($AJ$70:$AJ$81)-ROWS($AN$70:$AN$81)-ROWS($AR$70:$AR$81)-ROWS($AV$70:$AV$81)-ROWS($AZ$70:$AZ$81)-ROWS($BD$70:$BD$81)), "")))))))</f>
        <v/>
      </c>
      <c r="CP90" s="421" t="str">
        <f t="shared" ca="1" si="228"/>
        <v/>
      </c>
      <c r="CQ90" s="421" t="str">
        <f>IF(OR(CR90="",CR90=0),"",MAX(CQ$5:CQ89)+1)</f>
        <v/>
      </c>
      <c r="CR90" s="421" t="str">
        <f>IFERROR(INDEX($AK$70:$AK$81, ROWS($CR$4:CR88)), IFERROR(INDEX($AO$70:$AO$81, ROWS($CR$4:CR88)-ROWS($AK$70:$AK$81)), IFERROR(INDEX($AS$70:$AS$81, ROWS($CR$4:CR88)-ROWS($AK$70:$AK$81)-ROWS($AO$70:$AO$81)),IFERROR(INDEX($AW$70:$AW$81, ROWS($CR$4:CR88)-ROWS($AK$70:$AK$81)-ROWS($AO$70:$AO$81)-ROWS($AS$70:$AS$81)),IFERROR(INDEX($BA$70:$BA$81, ROWS($CR$4:CR88)-ROWS($AK$70:$AK$81)-ROWS($AO$70:$AO$81)-ROWS($AS$70:$AS$81)-ROWS($AW$70:$AW$81)),IFERROR(INDEX($BE$70:$BE$81, ROWS($CR$4:CR88)-ROWS($AK$70:$AK$81)-ROWS($AO$70:$AO$81)-ROWS($AS$70:$AS$81)-ROWS($AW$70:$AW$81)-ROWS($BA$70:$BA$81)),IFERROR(INDEX($BI$70:$BI$81, ROWS($CR$4:CR88)-ROWS($AK$70:$AK$81)-ROWS($AO$70:$AO$81)-ROWS($AS$70:$AS$81)-ROWS($AW$70:$AW$81)-ROWS($BA$70:$BA$81)-ROWS($BE$70:$BE$81)), "")))))))</f>
        <v/>
      </c>
      <c r="CS90" s="421" t="str">
        <f t="shared" ca="1" si="229"/>
        <v/>
      </c>
      <c r="CT90" s="422" t="str">
        <f t="shared" ca="1" si="230"/>
        <v/>
      </c>
      <c r="CU90" s="420" t="str">
        <f>IF(OR(CV90="",CV90=0),"",MAX(CU$5:CU89)+1)</f>
        <v/>
      </c>
      <c r="CV90" s="421" t="str">
        <f>IFERROR(INDEX($AJ$86:$AJ$97, ROWS($CV$4:CV88)), IFERROR(INDEX($AN$86:$AN$97, ROWS($CV$4:CV88)-ROWS($AJ$86:$AJ$97)), ""))</f>
        <v/>
      </c>
      <c r="CW90" s="421" t="str">
        <f t="shared" si="231"/>
        <v/>
      </c>
      <c r="CX90" s="421" t="str">
        <f>IF(OR(CY90="",CY90=0),"",MAX(CX$5:CX89)+1)</f>
        <v/>
      </c>
      <c r="CY90" s="421" t="str">
        <f>IFERROR(INDEX($AK$86:$AK$97, ROWS($CY$4:CY88)), IFERROR(INDEX($AO$86:$AO$97, ROWS($CY$4:CY88)-ROWS($AK$86:$AK$97)), ""))</f>
        <v/>
      </c>
      <c r="CZ90" s="421" t="str">
        <f t="shared" si="232"/>
        <v/>
      </c>
      <c r="DA90" s="422" t="str">
        <f t="shared" si="233"/>
        <v/>
      </c>
      <c r="DC90" s="438">
        <f ca="1">IF(OR(DD90="",DD90=0),"",MAX(DC$85:DC89)+1)</f>
        <v>4</v>
      </c>
      <c r="DD90" s="434" t="str">
        <f t="shared" ca="1" si="234"/>
        <v>Car 2 Gas</v>
      </c>
      <c r="DE90" s="413">
        <f t="shared" ca="1" si="235"/>
        <v>80</v>
      </c>
      <c r="DF90" s="431" t="str">
        <f ca="1">IF(OR(DG90="",DG90=0),"",MAX(DF$85:DF89)+1)</f>
        <v/>
      </c>
      <c r="DG90" s="412" t="str">
        <f t="shared" ca="1" si="236"/>
        <v/>
      </c>
      <c r="DH90" s="413" t="str">
        <f t="shared" ca="1" si="237"/>
        <v/>
      </c>
      <c r="DI90" s="412" t="str">
        <f t="shared" ca="1" si="238"/>
        <v/>
      </c>
      <c r="DJ90" s="413" t="str">
        <f t="shared" ca="1" si="239"/>
        <v/>
      </c>
      <c r="DK90" s="412" t="str">
        <f t="shared" ca="1" si="240"/>
        <v/>
      </c>
      <c r="DL90" s="413" t="str">
        <f t="shared" ca="1" si="241"/>
        <v/>
      </c>
      <c r="DM90" s="292"/>
      <c r="DN90" s="425" t="str">
        <f ca="1">IF(DI98="","",CONCATENATE(DI98," - ",DJ98))</f>
        <v/>
      </c>
      <c r="DO90" s="295" t="str">
        <f ca="1">IF(DI99="","",CONCATENATE(DI99," - ",DJ99))</f>
        <v/>
      </c>
      <c r="DP90" s="295" t="str">
        <f ca="1">IF(DI100="","",CONCATENATE(DI100," - ",DJ100))</f>
        <v/>
      </c>
      <c r="DQ90" s="425" t="str">
        <f ca="1">IF(DK98="","",CONCATENATE(DK98," - ",DL98))</f>
        <v/>
      </c>
      <c r="DR90" s="295" t="str">
        <f ca="1">IF(DK99="","",CONCATENATE(DK99," - ",DL99))</f>
        <v/>
      </c>
      <c r="DS90" s="426" t="str">
        <f ca="1">IF(DK100="","",CONCATENATE(DK100," - ",DL100))</f>
        <v/>
      </c>
    </row>
    <row r="91" spans="28:123" ht="15" customHeight="1" thickBot="1" x14ac:dyDescent="0.35">
      <c r="AI91" s="304"/>
      <c r="AJ91" s="305"/>
      <c r="AK91" s="306"/>
      <c r="AL91" s="307"/>
      <c r="AM91" s="304"/>
      <c r="AN91" s="305"/>
      <c r="AO91" s="306"/>
      <c r="AP91" s="307"/>
      <c r="BL91" s="315"/>
      <c r="BM91" s="315"/>
      <c r="BN91" s="315"/>
      <c r="BO91" s="315"/>
      <c r="BP91" s="315"/>
      <c r="BQ91" s="315"/>
      <c r="BR91" s="315"/>
      <c r="BY91" s="315"/>
      <c r="CF91" s="315"/>
      <c r="CM91" s="315"/>
      <c r="CT91" s="315"/>
      <c r="DA91" s="315"/>
      <c r="DC91" s="438" t="str">
        <f ca="1">IF(OR(DD91="",DD91=0),"",MAX(DC$85:DC90)+1)</f>
        <v/>
      </c>
      <c r="DD91" s="434" t="str">
        <f t="shared" ca="1" si="234"/>
        <v/>
      </c>
      <c r="DE91" s="413" t="str">
        <f t="shared" ca="1" si="235"/>
        <v/>
      </c>
      <c r="DF91" s="431" t="str">
        <f ca="1">IF(OR(DG91="",DG91=0),"",MAX(DF$85:DF90)+1)</f>
        <v/>
      </c>
      <c r="DG91" s="412" t="str">
        <f t="shared" ca="1" si="236"/>
        <v/>
      </c>
      <c r="DH91" s="413" t="str">
        <f t="shared" ca="1" si="237"/>
        <v/>
      </c>
      <c r="DI91" s="412" t="str">
        <f t="shared" ca="1" si="238"/>
        <v/>
      </c>
      <c r="DJ91" s="413" t="str">
        <f t="shared" ca="1" si="239"/>
        <v/>
      </c>
      <c r="DK91" s="412" t="str">
        <f t="shared" ca="1" si="240"/>
        <v/>
      </c>
      <c r="DL91" s="413" t="str">
        <f t="shared" ca="1" si="241"/>
        <v/>
      </c>
      <c r="DM91" s="292"/>
      <c r="DN91" s="427" t="str">
        <f ca="1">IF(DI101="","",CONCATENATE(DI101," - ",DJ101))</f>
        <v/>
      </c>
      <c r="DO91" s="428" t="str">
        <f ca="1">IF(DI102="","",CONCATENATE(DI102," - ",DJ102))</f>
        <v/>
      </c>
      <c r="DP91" s="428" t="str">
        <f ca="1">IF(DI103="","",CONCATENATE(DI103," - ",DJ103))</f>
        <v/>
      </c>
      <c r="DQ91" s="427" t="str">
        <f ca="1">IF(DK101="","",CONCATENATE(DK101," - ",DL101))</f>
        <v/>
      </c>
      <c r="DR91" s="428" t="str">
        <f ca="1">IF(DK102="","",CONCATENATE(DK102," - ",DL102))</f>
        <v/>
      </c>
      <c r="DS91" s="429" t="str">
        <f ca="1">IF(DK103="","",CONCATENATE(DK103," - ",DL103))</f>
        <v/>
      </c>
    </row>
    <row r="92" spans="28:123" ht="15" customHeight="1" thickBot="1" x14ac:dyDescent="0.35">
      <c r="AB92" s="1093" t="s">
        <v>18</v>
      </c>
      <c r="AC92" s="1094"/>
      <c r="AD92" s="1094"/>
      <c r="AE92" s="1094"/>
      <c r="AF92" s="1095"/>
      <c r="AI92" s="304"/>
      <c r="AJ92" s="305"/>
      <c r="AK92" s="306"/>
      <c r="AL92" s="307"/>
      <c r="AM92" s="304"/>
      <c r="AN92" s="305"/>
      <c r="AO92" s="306"/>
      <c r="AP92" s="307"/>
      <c r="BL92" s="315"/>
      <c r="BM92" s="315"/>
      <c r="BN92" s="315"/>
      <c r="BO92" s="315"/>
      <c r="BP92" s="315"/>
      <c r="BQ92" s="315"/>
      <c r="BR92" s="315"/>
      <c r="BY92" s="315"/>
      <c r="CF92" s="315"/>
      <c r="CM92" s="315"/>
      <c r="CT92" s="315"/>
      <c r="DA92" s="315"/>
      <c r="DC92" s="438" t="str">
        <f ca="1">IF(OR(DD92="",DD92=0),"",MAX(DC$85:DC91)+1)</f>
        <v/>
      </c>
      <c r="DD92" s="434" t="str">
        <f t="shared" ca="1" si="234"/>
        <v/>
      </c>
      <c r="DE92" s="413" t="str">
        <f t="shared" ca="1" si="235"/>
        <v/>
      </c>
      <c r="DF92" s="431" t="str">
        <f ca="1">IF(OR(DG92="",DG92=0),"",MAX(DF$85:DF91)+1)</f>
        <v/>
      </c>
      <c r="DG92" s="412" t="str">
        <f t="shared" ca="1" si="236"/>
        <v/>
      </c>
      <c r="DH92" s="413" t="str">
        <f t="shared" ca="1" si="237"/>
        <v/>
      </c>
      <c r="DI92" s="412" t="str">
        <f t="shared" ca="1" si="238"/>
        <v/>
      </c>
      <c r="DJ92" s="413" t="str">
        <f t="shared" ca="1" si="239"/>
        <v/>
      </c>
      <c r="DK92" s="412" t="str">
        <f t="shared" ca="1" si="240"/>
        <v/>
      </c>
      <c r="DL92" s="413" t="str">
        <f t="shared" ca="1" si="241"/>
        <v/>
      </c>
      <c r="DM92" s="292"/>
      <c r="DN92" s="1192" t="s">
        <v>505</v>
      </c>
      <c r="DO92" s="1193"/>
      <c r="DP92" s="443">
        <f ca="1">IF(DJ86="","",SUM(DJ86:DJ103))</f>
        <v>364.99</v>
      </c>
      <c r="DQ92" s="1192" t="s">
        <v>506</v>
      </c>
      <c r="DR92" s="1193"/>
      <c r="DS92" s="444">
        <f ca="1">IF(DL86="","",SUM(DL86:DL103))</f>
        <v>400</v>
      </c>
    </row>
    <row r="93" spans="28:123" ht="15" customHeight="1" x14ac:dyDescent="0.3">
      <c r="AB93" s="389"/>
      <c r="AC93" s="400" t="s">
        <v>495</v>
      </c>
      <c r="AD93" s="400" t="s">
        <v>192</v>
      </c>
      <c r="AE93" s="400" t="s">
        <v>193</v>
      </c>
      <c r="AF93" s="401" t="s">
        <v>11</v>
      </c>
      <c r="AI93" s="304"/>
      <c r="AJ93" s="305"/>
      <c r="AK93" s="306"/>
      <c r="AL93" s="307"/>
      <c r="AM93" s="304"/>
      <c r="AN93" s="305"/>
      <c r="AO93" s="306"/>
      <c r="AP93" s="307"/>
      <c r="BL93" s="315"/>
      <c r="BM93" s="315"/>
      <c r="BN93" s="315"/>
      <c r="BO93" s="315"/>
      <c r="BP93" s="315"/>
      <c r="BQ93" s="315"/>
      <c r="BR93" s="315"/>
      <c r="BY93" s="315"/>
      <c r="CF93" s="315"/>
      <c r="CM93" s="315"/>
      <c r="CT93" s="315"/>
      <c r="DA93" s="315"/>
      <c r="DC93" s="438" t="str">
        <f ca="1">IF(OR(DD93="",DD93=0),"",MAX(DC$85:DC92)+1)</f>
        <v/>
      </c>
      <c r="DD93" s="434" t="str">
        <f t="shared" ca="1" si="234"/>
        <v/>
      </c>
      <c r="DE93" s="413" t="str">
        <f t="shared" ca="1" si="235"/>
        <v/>
      </c>
      <c r="DF93" s="431" t="str">
        <f ca="1">IF(OR(DG93="",DG93=0),"",MAX(DF$85:DF92)+1)</f>
        <v/>
      </c>
      <c r="DG93" s="412" t="str">
        <f t="shared" ca="1" si="236"/>
        <v/>
      </c>
      <c r="DH93" s="413" t="str">
        <f t="shared" ca="1" si="237"/>
        <v/>
      </c>
      <c r="DI93" s="412" t="str">
        <f t="shared" ca="1" si="238"/>
        <v/>
      </c>
      <c r="DJ93" s="413" t="str">
        <f t="shared" ca="1" si="239"/>
        <v/>
      </c>
      <c r="DK93" s="412" t="str">
        <f t="shared" ca="1" si="240"/>
        <v/>
      </c>
      <c r="DL93" s="413" t="str">
        <f t="shared" ca="1" si="241"/>
        <v/>
      </c>
      <c r="DM93" s="292"/>
      <c r="DN93" s="292"/>
      <c r="DO93" s="292"/>
      <c r="DP93" s="292"/>
      <c r="DQ93" s="292"/>
      <c r="DR93" s="292"/>
      <c r="DS93" s="292"/>
    </row>
    <row r="94" spans="28:123" ht="15" customHeight="1" x14ac:dyDescent="0.3">
      <c r="AB94" s="395">
        <f ca="1">IFERROR(MATCH($AB$92,OFFSET(Year!$AT$11:$AT$62,AB93,,1000),0)+AB93,"")</f>
        <v>11</v>
      </c>
      <c r="AC94" s="340">
        <f ca="1">IFERROR(INDEX(Year!$AW$11:$AW$62,AB94),"")</f>
        <v>9</v>
      </c>
      <c r="AD94" s="348" t="str">
        <f ca="1">IFERROR(INDEX(Year!$AU$11:$AU$62,AB94),"")</f>
        <v>Lawn Service</v>
      </c>
      <c r="AE94" s="363">
        <f ca="1">IFERROR(INDEX(Year!$AV$11:$AV$62,AB94),"")</f>
        <v>50</v>
      </c>
      <c r="AF94" s="402" t="str">
        <f ca="1">IFERROR(INDEX(Year!$AT$11:$AT$62,AB94),"")</f>
        <v>Fixed Bills</v>
      </c>
      <c r="AI94" s="304"/>
      <c r="AJ94" s="305"/>
      <c r="AK94" s="306"/>
      <c r="AL94" s="307"/>
      <c r="AM94" s="304"/>
      <c r="AN94" s="305"/>
      <c r="AO94" s="306"/>
      <c r="AP94" s="307"/>
      <c r="BL94" s="315"/>
      <c r="BM94" s="315"/>
      <c r="BN94" s="315"/>
      <c r="BO94" s="315"/>
      <c r="BP94" s="315"/>
      <c r="BQ94" s="315"/>
      <c r="BR94" s="315"/>
      <c r="BY94" s="315"/>
      <c r="CF94" s="315"/>
      <c r="CM94" s="315"/>
      <c r="CT94" s="315"/>
      <c r="DA94" s="315"/>
      <c r="DC94" s="438" t="str">
        <f ca="1">IF(OR(DD94="",DD94=0),"",MAX(DC$85:DC93)+1)</f>
        <v/>
      </c>
      <c r="DD94" s="434" t="str">
        <f t="shared" ca="1" si="234"/>
        <v/>
      </c>
      <c r="DE94" s="413" t="str">
        <f t="shared" ca="1" si="235"/>
        <v/>
      </c>
      <c r="DF94" s="431" t="str">
        <f ca="1">IF(OR(DG94="",DG94=0),"",MAX(DF$85:DF93)+1)</f>
        <v/>
      </c>
      <c r="DG94" s="412" t="str">
        <f t="shared" ca="1" si="236"/>
        <v/>
      </c>
      <c r="DH94" s="413" t="str">
        <f t="shared" ca="1" si="237"/>
        <v/>
      </c>
      <c r="DI94" s="412" t="str">
        <f t="shared" ca="1" si="238"/>
        <v/>
      </c>
      <c r="DJ94" s="413" t="str">
        <f t="shared" ca="1" si="239"/>
        <v/>
      </c>
      <c r="DK94" s="412" t="str">
        <f t="shared" ca="1" si="240"/>
        <v/>
      </c>
      <c r="DL94" s="413" t="str">
        <f t="shared" ca="1" si="241"/>
        <v/>
      </c>
      <c r="DM94" s="292"/>
      <c r="DN94" s="292"/>
      <c r="DO94" s="292"/>
      <c r="DP94" s="292"/>
      <c r="DQ94" s="292"/>
      <c r="DR94" s="292"/>
      <c r="DS94" s="292"/>
    </row>
    <row r="95" spans="28:123" ht="15" customHeight="1" x14ac:dyDescent="0.3">
      <c r="AB95" s="395">
        <f ca="1">IFERROR(MATCH($AB$92,OFFSET(Year!$AT$11:$AT$62,AB94,,1000),0)+AB94,"")</f>
        <v>12</v>
      </c>
      <c r="AC95" s="340">
        <f ca="1">IFERROR(INDEX(Year!$AW$11:$AW$62,AB95),"")</f>
        <v>23</v>
      </c>
      <c r="AD95" s="348" t="str">
        <f ca="1">IFERROR(INDEX(Year!$AU$11:$AU$62,AB95),"")</f>
        <v>Lawn Service</v>
      </c>
      <c r="AE95" s="363">
        <f ca="1">IFERROR(INDEX(Year!$AV$11:$AV$62,AB95),"")</f>
        <v>50</v>
      </c>
      <c r="AF95" s="402" t="str">
        <f ca="1">IFERROR(INDEX(Year!$AT$11:$AT$62,AB95),"")</f>
        <v>Fixed Bills</v>
      </c>
      <c r="AI95" s="302"/>
      <c r="AJ95" s="293"/>
      <c r="AK95" s="293"/>
      <c r="AL95" s="303"/>
      <c r="AM95" s="302"/>
      <c r="AN95" s="293"/>
      <c r="AO95" s="293"/>
      <c r="AP95" s="303"/>
      <c r="BL95" s="315"/>
      <c r="BM95" s="315"/>
      <c r="BN95" s="315"/>
      <c r="BO95" s="315"/>
      <c r="BP95" s="315"/>
      <c r="BQ95" s="315"/>
      <c r="BR95" s="315"/>
      <c r="BY95" s="315"/>
      <c r="CF95" s="315"/>
      <c r="CM95" s="315"/>
      <c r="CT95" s="315"/>
      <c r="DA95" s="315"/>
      <c r="DC95" s="438" t="str">
        <f ca="1">IF(OR(DD95="",DD95=0),"",MAX(DC$85:DC94)+1)</f>
        <v/>
      </c>
      <c r="DD95" s="434" t="str">
        <f t="shared" ca="1" si="234"/>
        <v/>
      </c>
      <c r="DE95" s="413" t="str">
        <f t="shared" ca="1" si="235"/>
        <v/>
      </c>
      <c r="DF95" s="431" t="str">
        <f ca="1">IF(OR(DG95="",DG95=0),"",MAX(DF$85:DF94)+1)</f>
        <v/>
      </c>
      <c r="DG95" s="412" t="str">
        <f t="shared" ca="1" si="236"/>
        <v/>
      </c>
      <c r="DH95" s="413" t="str">
        <f t="shared" ca="1" si="237"/>
        <v/>
      </c>
      <c r="DI95" s="412" t="str">
        <f t="shared" ca="1" si="238"/>
        <v/>
      </c>
      <c r="DJ95" s="413" t="str">
        <f t="shared" ca="1" si="239"/>
        <v/>
      </c>
      <c r="DK95" s="412" t="str">
        <f t="shared" ca="1" si="240"/>
        <v/>
      </c>
      <c r="DL95" s="413" t="str">
        <f t="shared" ca="1" si="241"/>
        <v/>
      </c>
      <c r="DN95" s="292"/>
      <c r="DO95" s="292"/>
      <c r="DP95" s="292"/>
      <c r="DQ95" s="292"/>
      <c r="DR95" s="292"/>
      <c r="DS95" s="292"/>
    </row>
    <row r="96" spans="28:123" ht="15" customHeight="1" x14ac:dyDescent="0.3">
      <c r="AB96" s="395">
        <f ca="1">IFERROR(MATCH($AB$92,OFFSET(Year!$AT$11:$AT$62,AB95,,1000),0)+AB95,"")</f>
        <v>67</v>
      </c>
      <c r="AC96" s="340" t="str">
        <f ca="1">IFERROR(INDEX(Year!$AW$11:$AW$62,AB96),"")</f>
        <v/>
      </c>
      <c r="AD96" s="348" t="str">
        <f ca="1">IFERROR(INDEX(Year!$AU$11:$AU$62,AB96),"")</f>
        <v/>
      </c>
      <c r="AE96" s="363" t="str">
        <f ca="1">IFERROR(INDEX(Year!$AV$11:$AV$62,AB96),"")</f>
        <v/>
      </c>
      <c r="AF96" s="402" t="str">
        <f ca="1">IFERROR(INDEX(Year!$AT$11:$AT$62,AB96),"")</f>
        <v/>
      </c>
      <c r="AI96" s="308"/>
      <c r="AJ96" s="293"/>
      <c r="AK96" s="293"/>
      <c r="AL96" s="303"/>
      <c r="AM96" s="308"/>
      <c r="AN96" s="293"/>
      <c r="AO96" s="293"/>
      <c r="AP96" s="303"/>
      <c r="BL96" s="315"/>
      <c r="BM96" s="315"/>
      <c r="BN96" s="315"/>
      <c r="BO96" s="315"/>
      <c r="BP96" s="315"/>
      <c r="BQ96" s="315"/>
      <c r="BR96" s="315"/>
      <c r="BY96" s="315"/>
      <c r="CF96" s="315"/>
      <c r="CM96" s="315"/>
      <c r="CT96" s="315"/>
      <c r="DA96" s="315"/>
      <c r="DC96" s="438" t="str">
        <f ca="1">IF(OR(DD96="",DD96=0),"",MAX(DC$85:DC95)+1)</f>
        <v/>
      </c>
      <c r="DD96" s="434" t="str">
        <f t="shared" ca="1" si="234"/>
        <v/>
      </c>
      <c r="DE96" s="413" t="str">
        <f t="shared" ca="1" si="235"/>
        <v/>
      </c>
      <c r="DF96" s="431" t="str">
        <f ca="1">IF(OR(DG96="",DG96=0),"",MAX(DF$85:DF95)+1)</f>
        <v/>
      </c>
      <c r="DG96" s="412" t="str">
        <f t="shared" ca="1" si="236"/>
        <v/>
      </c>
      <c r="DH96" s="413" t="str">
        <f t="shared" ca="1" si="237"/>
        <v/>
      </c>
      <c r="DI96" s="412" t="str">
        <f t="shared" ca="1" si="238"/>
        <v/>
      </c>
      <c r="DJ96" s="413" t="str">
        <f t="shared" ca="1" si="239"/>
        <v/>
      </c>
      <c r="DK96" s="412" t="str">
        <f t="shared" ca="1" si="240"/>
        <v/>
      </c>
      <c r="DL96" s="413" t="str">
        <f t="shared" ca="1" si="241"/>
        <v/>
      </c>
      <c r="DM96" s="278"/>
    </row>
    <row r="97" spans="28:123" ht="15" customHeight="1" thickBot="1" x14ac:dyDescent="0.35">
      <c r="AB97" s="395">
        <f ca="1">IFERROR(MATCH($AB$92,OFFSET(Year!$AT$11:$AT$62,AB96,,1000),0)+AB96,"")</f>
        <v>68</v>
      </c>
      <c r="AC97" s="340" t="str">
        <f ca="1">IFERROR(INDEX(Year!$AW$11:$AW$62,AB97),"")</f>
        <v/>
      </c>
      <c r="AD97" s="348" t="str">
        <f ca="1">IFERROR(INDEX(Year!$AU$11:$AU$62,AB97),"")</f>
        <v/>
      </c>
      <c r="AE97" s="363" t="str">
        <f ca="1">IFERROR(INDEX(Year!$AV$11:$AV$62,AB97),"")</f>
        <v/>
      </c>
      <c r="AF97" s="402" t="str">
        <f ca="1">IFERROR(INDEX(Year!$AT$11:$AT$62,AB97),"")</f>
        <v/>
      </c>
      <c r="AI97" s="309"/>
      <c r="AJ97" s="310"/>
      <c r="AK97" s="310"/>
      <c r="AL97" s="311"/>
      <c r="AM97" s="309"/>
      <c r="AN97" s="310"/>
      <c r="AO97" s="310"/>
      <c r="AP97" s="311"/>
      <c r="BL97" s="315"/>
      <c r="BM97" s="315"/>
      <c r="BN97" s="315"/>
      <c r="BO97" s="315"/>
      <c r="BP97" s="315"/>
      <c r="BQ97" s="315"/>
      <c r="BR97" s="315"/>
      <c r="BY97" s="315"/>
      <c r="CF97" s="315"/>
      <c r="CM97" s="315"/>
      <c r="CT97" s="315"/>
      <c r="DA97" s="315"/>
      <c r="DC97" s="438" t="str">
        <f ca="1">IF(OR(DD97="",DD97=0),"",MAX(DC$85:DC96)+1)</f>
        <v/>
      </c>
      <c r="DD97" s="435" t="str">
        <f t="shared" ca="1" si="234"/>
        <v/>
      </c>
      <c r="DE97" s="413" t="str">
        <f t="shared" ca="1" si="235"/>
        <v/>
      </c>
      <c r="DF97" s="432" t="str">
        <f ca="1">IF(OR(DG97="",DG97=0),"",MAX(DF$85:DF96)+1)</f>
        <v/>
      </c>
      <c r="DG97" s="414" t="str">
        <f t="shared" ca="1" si="236"/>
        <v/>
      </c>
      <c r="DH97" s="415" t="str">
        <f t="shared" ca="1" si="237"/>
        <v/>
      </c>
      <c r="DI97" s="414" t="str">
        <f t="shared" ca="1" si="238"/>
        <v/>
      </c>
      <c r="DJ97" s="413" t="str">
        <f t="shared" ca="1" si="239"/>
        <v/>
      </c>
      <c r="DK97" s="414" t="str">
        <f t="shared" ca="1" si="240"/>
        <v/>
      </c>
      <c r="DL97" s="415" t="str">
        <f t="shared" ca="1" si="241"/>
        <v/>
      </c>
      <c r="DM97" s="278"/>
      <c r="DN97" s="278"/>
      <c r="DO97" s="278"/>
      <c r="DP97" s="278"/>
      <c r="DQ97" s="278"/>
      <c r="DR97" s="278"/>
      <c r="DS97" s="278"/>
    </row>
    <row r="98" spans="28:123" ht="15" customHeight="1" x14ac:dyDescent="0.3">
      <c r="AB98" s="395">
        <f ca="1">IFERROR(MATCH($AB$92,OFFSET(Year!$AT$11:$AT$62,AB97,,1000),0)+AB97,"")</f>
        <v>69</v>
      </c>
      <c r="AC98" s="340" t="str">
        <f ca="1">IFERROR(INDEX(Year!$AW$11:$AW$62,AB98),"")</f>
        <v/>
      </c>
      <c r="AD98" s="348" t="str">
        <f ca="1">IFERROR(INDEX(Year!$AU$11:$AU$62,AB98),"")</f>
        <v/>
      </c>
      <c r="AE98" s="363" t="str">
        <f ca="1">IFERROR(INDEX(Year!$AV$11:$AV$62,AB98),"")</f>
        <v/>
      </c>
      <c r="AF98" s="402" t="str">
        <f ca="1">IFERROR(INDEX(Year!$AT$11:$AT$62,AB98),"")</f>
        <v/>
      </c>
      <c r="BL98" s="315"/>
      <c r="BM98" s="315"/>
      <c r="BN98" s="315"/>
      <c r="BO98" s="315"/>
      <c r="BP98" s="315"/>
      <c r="BQ98" s="315"/>
      <c r="BR98" s="315"/>
      <c r="BY98" s="315"/>
      <c r="CF98" s="315"/>
      <c r="CM98" s="315"/>
      <c r="CT98" s="315"/>
      <c r="DA98" s="315"/>
      <c r="DC98" s="438" t="str">
        <f ca="1">IF(OR(DD98="",DD98=0),"",MAX(DC$85:DC97)+1)</f>
        <v/>
      </c>
      <c r="DD98" s="434" t="str">
        <f t="shared" ca="1" si="234"/>
        <v/>
      </c>
      <c r="DE98" s="413" t="str">
        <f t="shared" ca="1" si="235"/>
        <v/>
      </c>
      <c r="DF98" s="431" t="str">
        <f ca="1">IF(OR(DG98="",DG98=0),"",MAX(DF$85:DF97)+1)</f>
        <v/>
      </c>
      <c r="DG98" s="412" t="str">
        <f t="shared" ca="1" si="236"/>
        <v/>
      </c>
      <c r="DH98" s="413" t="str">
        <f t="shared" ca="1" si="237"/>
        <v/>
      </c>
      <c r="DI98" s="412" t="str">
        <f t="shared" ca="1" si="238"/>
        <v/>
      </c>
      <c r="DJ98" s="413" t="str">
        <f t="shared" ca="1" si="239"/>
        <v/>
      </c>
      <c r="DK98" s="412" t="str">
        <f t="shared" ca="1" si="240"/>
        <v/>
      </c>
      <c r="DL98" s="413" t="str">
        <f t="shared" ca="1" si="241"/>
        <v/>
      </c>
      <c r="DM98" s="278"/>
      <c r="DN98" s="278"/>
      <c r="DO98" s="278"/>
      <c r="DP98" s="278"/>
      <c r="DQ98" s="278"/>
      <c r="DR98" s="278"/>
      <c r="DS98" s="278"/>
    </row>
    <row r="99" spans="28:123" ht="15" customHeight="1" x14ac:dyDescent="0.3">
      <c r="AB99" s="395">
        <f ca="1">IFERROR(MATCH($AB$92,OFFSET(Year!$AT$11:$AT$62,AB98,,1000),0)+AB98,"")</f>
        <v>123</v>
      </c>
      <c r="AC99" s="340" t="str">
        <f ca="1">IFERROR(INDEX(Year!$AW$11:$AW$62,AB99),"")</f>
        <v/>
      </c>
      <c r="AD99" s="348" t="str">
        <f ca="1">IFERROR(INDEX(Year!$AU$11:$AU$62,AB99),"")</f>
        <v/>
      </c>
      <c r="AE99" s="363" t="str">
        <f ca="1">IFERROR(INDEX(Year!$AV$11:$AV$62,AB99),"")</f>
        <v/>
      </c>
      <c r="AF99" s="402" t="str">
        <f ca="1">IFERROR(INDEX(Year!$AT$11:$AT$62,AB99),"")</f>
        <v/>
      </c>
      <c r="DC99" s="438" t="str">
        <f ca="1">IF(OR(DD99="",DD99=0),"",MAX(DC$85:DC98)+1)</f>
        <v/>
      </c>
      <c r="DD99" s="434" t="str">
        <f t="shared" ca="1" si="234"/>
        <v/>
      </c>
      <c r="DE99" s="413" t="str">
        <f t="shared" ca="1" si="235"/>
        <v/>
      </c>
      <c r="DF99" s="431" t="str">
        <f ca="1">IF(OR(DG99="",DG99=0),"",MAX(DF$85:DF98)+1)</f>
        <v/>
      </c>
      <c r="DG99" s="412" t="str">
        <f t="shared" ca="1" si="236"/>
        <v/>
      </c>
      <c r="DH99" s="413" t="str">
        <f t="shared" ca="1" si="237"/>
        <v/>
      </c>
      <c r="DI99" s="412" t="str">
        <f t="shared" ca="1" si="238"/>
        <v/>
      </c>
      <c r="DJ99" s="413" t="str">
        <f t="shared" ca="1" si="239"/>
        <v/>
      </c>
      <c r="DK99" s="412" t="str">
        <f t="shared" ca="1" si="240"/>
        <v/>
      </c>
      <c r="DL99" s="413" t="str">
        <f t="shared" ca="1" si="241"/>
        <v/>
      </c>
      <c r="DM99" s="278"/>
      <c r="DN99" s="278"/>
      <c r="DO99" s="278"/>
      <c r="DP99" s="278"/>
      <c r="DQ99" s="278"/>
      <c r="DR99" s="278"/>
      <c r="DS99" s="278"/>
    </row>
    <row r="100" spans="28:123" ht="15" customHeight="1" x14ac:dyDescent="0.3">
      <c r="AB100" s="395">
        <f ca="1">IFERROR(MATCH($AB$92,OFFSET(Year!$AT$11:$AT$62,AB99,,1000),0)+AB99,"")</f>
        <v>124</v>
      </c>
      <c r="AC100" s="340" t="str">
        <f ca="1">IFERROR(INDEX(Year!$AW$11:$AW$62,AB100),"")</f>
        <v/>
      </c>
      <c r="AD100" s="348" t="str">
        <f ca="1">IFERROR(INDEX(Year!$AU$11:$AU$62,AB100),"")</f>
        <v/>
      </c>
      <c r="AE100" s="363" t="str">
        <f ca="1">IFERROR(INDEX(Year!$AV$11:$AV$62,AB100),"")</f>
        <v/>
      </c>
      <c r="AF100" s="402" t="str">
        <f ca="1">IFERROR(INDEX(Year!$AT$11:$AT$62,AB100),"")</f>
        <v/>
      </c>
      <c r="DC100" s="438" t="str">
        <f ca="1">IF(OR(DD100="",DD100=0),"",MAX(DC$85:DC99)+1)</f>
        <v/>
      </c>
      <c r="DD100" s="434" t="str">
        <f t="shared" ca="1" si="234"/>
        <v/>
      </c>
      <c r="DE100" s="413" t="str">
        <f t="shared" ca="1" si="235"/>
        <v/>
      </c>
      <c r="DF100" s="431" t="str">
        <f ca="1">IF(OR(DG100="",DG100=0),"",MAX(DF$85:DF99)+1)</f>
        <v/>
      </c>
      <c r="DG100" s="412" t="str">
        <f t="shared" ca="1" si="236"/>
        <v/>
      </c>
      <c r="DH100" s="413" t="str">
        <f t="shared" ca="1" si="237"/>
        <v/>
      </c>
      <c r="DI100" s="412" t="str">
        <f t="shared" ca="1" si="238"/>
        <v/>
      </c>
      <c r="DJ100" s="413" t="str">
        <f t="shared" ca="1" si="239"/>
        <v/>
      </c>
      <c r="DK100" s="412" t="str">
        <f t="shared" ca="1" si="240"/>
        <v/>
      </c>
      <c r="DL100" s="413" t="str">
        <f t="shared" ca="1" si="241"/>
        <v/>
      </c>
      <c r="DM100" s="278"/>
      <c r="DN100" s="278"/>
      <c r="DO100" s="278"/>
      <c r="DP100" s="278"/>
      <c r="DQ100" s="278"/>
      <c r="DR100" s="278"/>
      <c r="DS100" s="278"/>
    </row>
    <row r="101" spans="28:123" ht="15" customHeight="1" x14ac:dyDescent="0.3">
      <c r="AB101" s="395" t="str">
        <f ca="1">IFERROR(MATCH($AB$92,OFFSET(Year!$AT$11:$AT$62,AB100,,1000),0)+AB100,"")</f>
        <v/>
      </c>
      <c r="AC101" s="340" t="str">
        <f ca="1">IFERROR(INDEX(Year!$AW$11:$AW$62,AB101),"")</f>
        <v/>
      </c>
      <c r="AD101" s="348" t="str">
        <f ca="1">IFERROR(INDEX(Year!$AU$11:$AU$62,AB101),"")</f>
        <v/>
      </c>
      <c r="AE101" s="363" t="str">
        <f ca="1">IFERROR(INDEX(Year!$AV$11:$AV$62,AB101),"")</f>
        <v/>
      </c>
      <c r="AF101" s="402" t="str">
        <f ca="1">IFERROR(INDEX(Year!$AT$11:$AT$62,AB101),"")</f>
        <v/>
      </c>
      <c r="DC101" s="438" t="str">
        <f ca="1">IF(OR(DD101="",DD101=0),"",MAX(DC$85:DC100)+1)</f>
        <v/>
      </c>
      <c r="DD101" s="434" t="str">
        <f t="shared" ca="1" si="234"/>
        <v/>
      </c>
      <c r="DE101" s="413" t="str">
        <f t="shared" ca="1" si="235"/>
        <v/>
      </c>
      <c r="DF101" s="431" t="str">
        <f ca="1">IF(OR(DG101="",DG101=0),"",MAX(DF$85:DF100)+1)</f>
        <v/>
      </c>
      <c r="DG101" s="412" t="str">
        <f t="shared" ca="1" si="236"/>
        <v/>
      </c>
      <c r="DH101" s="413" t="str">
        <f t="shared" ca="1" si="237"/>
        <v/>
      </c>
      <c r="DI101" s="412" t="str">
        <f t="shared" ca="1" si="238"/>
        <v/>
      </c>
      <c r="DJ101" s="413" t="str">
        <f t="shared" ca="1" si="239"/>
        <v/>
      </c>
      <c r="DK101" s="412" t="str">
        <f t="shared" ca="1" si="240"/>
        <v/>
      </c>
      <c r="DL101" s="413" t="str">
        <f t="shared" ca="1" si="241"/>
        <v/>
      </c>
      <c r="DN101" s="278"/>
      <c r="DO101" s="278"/>
      <c r="DP101" s="278"/>
      <c r="DQ101" s="278"/>
      <c r="DR101" s="278"/>
      <c r="DS101" s="278"/>
    </row>
    <row r="102" spans="28:123" ht="15" customHeight="1" x14ac:dyDescent="0.3">
      <c r="AB102" s="395" t="str">
        <f ca="1">IFERROR(MATCH($AB$92,OFFSET(Year!$AT$11:$AT$62,AB101,,1000),0)+AB101,"")</f>
        <v/>
      </c>
      <c r="AC102" s="340" t="str">
        <f ca="1">IFERROR(INDEX(Year!$AW$11:$AW$62,AB102),"")</f>
        <v/>
      </c>
      <c r="AD102" s="348" t="str">
        <f ca="1">IFERROR(INDEX(Year!$AU$11:$AU$62,AB102),"")</f>
        <v/>
      </c>
      <c r="AE102" s="363" t="str">
        <f ca="1">IFERROR(INDEX(Year!$AV$11:$AV$62,AB102),"")</f>
        <v/>
      </c>
      <c r="AF102" s="402" t="str">
        <f ca="1">IFERROR(INDEX(Year!$AT$11:$AT$62,AB102),"")</f>
        <v/>
      </c>
      <c r="DC102" s="438" t="str">
        <f ca="1">IF(OR(DD102="",DD102=0),"",MAX(DC$85:DC101)+1)</f>
        <v/>
      </c>
      <c r="DD102" s="434" t="str">
        <f t="shared" ca="1" si="234"/>
        <v/>
      </c>
      <c r="DE102" s="413" t="str">
        <f t="shared" ca="1" si="235"/>
        <v/>
      </c>
      <c r="DF102" s="431" t="str">
        <f ca="1">IF(OR(DG102="",DG102=0),"",MAX(DF$85:DF101)+1)</f>
        <v/>
      </c>
      <c r="DG102" s="412" t="str">
        <f t="shared" ca="1" si="236"/>
        <v/>
      </c>
      <c r="DH102" s="413" t="str">
        <f t="shared" ca="1" si="237"/>
        <v/>
      </c>
      <c r="DI102" s="412" t="str">
        <f t="shared" ca="1" si="238"/>
        <v/>
      </c>
      <c r="DJ102" s="413" t="str">
        <f t="shared" ca="1" si="239"/>
        <v/>
      </c>
      <c r="DK102" s="412" t="str">
        <f t="shared" ca="1" si="240"/>
        <v/>
      </c>
      <c r="DL102" s="413" t="str">
        <f t="shared" ca="1" si="241"/>
        <v/>
      </c>
    </row>
    <row r="103" spans="28:123" ht="15.75" thickBot="1" x14ac:dyDescent="0.35">
      <c r="AB103" s="395" t="str">
        <f ca="1">IFERROR(MATCH($AB$92,OFFSET(Year!$AT$11:$AT$62,AB102,,1000),0)+AB102,"")</f>
        <v/>
      </c>
      <c r="AC103" s="340" t="str">
        <f ca="1">IFERROR(INDEX(Year!$AW$11:$AW$62,AB103),"")</f>
        <v/>
      </c>
      <c r="AD103" s="348" t="str">
        <f ca="1">IFERROR(INDEX(Year!$AU$11:$AU$62,AB103),"")</f>
        <v/>
      </c>
      <c r="AE103" s="363" t="str">
        <f ca="1">IFERROR(INDEX(Year!$AV$11:$AV$62,AB103),"")</f>
        <v/>
      </c>
      <c r="AF103" s="402" t="str">
        <f ca="1">IFERROR(INDEX(Year!$AT$11:$AT$62,AB103),"")</f>
        <v/>
      </c>
      <c r="DC103" s="439" t="str">
        <f ca="1">IF(OR(DD103="",DD103=0),"",MAX(DC$85:DC102)+1)</f>
        <v/>
      </c>
      <c r="DD103" s="436" t="str">
        <f t="shared" ca="1" si="234"/>
        <v/>
      </c>
      <c r="DE103" s="422" t="str">
        <f t="shared" ca="1" si="235"/>
        <v/>
      </c>
      <c r="DF103" s="433" t="str">
        <f ca="1">IF(OR(DG103="",DG103=0),"",MAX(DF$85:DF102)+1)</f>
        <v/>
      </c>
      <c r="DG103" s="420" t="str">
        <f t="shared" ca="1" si="236"/>
        <v/>
      </c>
      <c r="DH103" s="422" t="str">
        <f t="shared" ca="1" si="237"/>
        <v/>
      </c>
      <c r="DI103" s="420" t="str">
        <f t="shared" ca="1" si="238"/>
        <v/>
      </c>
      <c r="DJ103" s="422" t="str">
        <f t="shared" ca="1" si="239"/>
        <v/>
      </c>
      <c r="DK103" s="420" t="str">
        <f t="shared" ca="1" si="240"/>
        <v/>
      </c>
      <c r="DL103" s="422" t="str">
        <f t="shared" ca="1" si="241"/>
        <v/>
      </c>
    </row>
    <row r="104" spans="28:123" ht="15.75" thickBot="1" x14ac:dyDescent="0.35">
      <c r="AB104" s="395" t="str">
        <f ca="1">IFERROR(MATCH($AB$92,OFFSET(Year!$AT$11:$AT$62,AB103,,1000),0)+AB103,"")</f>
        <v/>
      </c>
      <c r="AC104" s="340" t="str">
        <f ca="1">IFERROR(INDEX(Year!$AW$11:$AW$62,AB104),"")</f>
        <v/>
      </c>
      <c r="AD104" s="348" t="str">
        <f ca="1">IFERROR(INDEX(Year!$AU$11:$AU$62,AB104),"")</f>
        <v/>
      </c>
      <c r="AE104" s="363" t="str">
        <f ca="1">IFERROR(INDEX(Year!$AV$11:$AV$62,AB104),"")</f>
        <v/>
      </c>
      <c r="AF104" s="402" t="str">
        <f ca="1">IFERROR(INDEX(Year!$AT$11:$AT$62,AB104),"")</f>
        <v/>
      </c>
      <c r="DC104" s="1167" t="s">
        <v>493</v>
      </c>
      <c r="DD104" s="1168"/>
      <c r="DE104" s="1168"/>
      <c r="DF104" s="1168"/>
      <c r="DG104" s="1168"/>
      <c r="DH104" s="1168"/>
      <c r="DI104" s="1168"/>
      <c r="DJ104" s="1168"/>
      <c r="DK104" s="1168"/>
      <c r="DL104" s="1169"/>
      <c r="DM104" s="292"/>
      <c r="DN104" s="1199" t="s">
        <v>493</v>
      </c>
      <c r="DO104" s="1200"/>
      <c r="DP104" s="1200"/>
      <c r="DQ104" s="1200"/>
      <c r="DR104" s="1200"/>
      <c r="DS104" s="1201"/>
    </row>
    <row r="105" spans="28:123" ht="15.75" thickBot="1" x14ac:dyDescent="0.35">
      <c r="AB105" s="395" t="str">
        <f ca="1">IFERROR(MATCH($AB$92,OFFSET(Year!$AT$11:$AT$62,AB104,,1000),0)+AB104,"")</f>
        <v/>
      </c>
      <c r="AC105" s="340" t="str">
        <f ca="1">IFERROR(INDEX(Year!$AW$11:$AW$62,AB105),"")</f>
        <v/>
      </c>
      <c r="AD105" s="348" t="str">
        <f ca="1">IFERROR(INDEX(Year!$AU$11:$AU$62,AB105),"")</f>
        <v/>
      </c>
      <c r="AE105" s="363" t="str">
        <f ca="1">IFERROR(INDEX(Year!$AV$11:$AV$62,AB105),"")</f>
        <v/>
      </c>
      <c r="AF105" s="402" t="str">
        <f ca="1">IFERROR(INDEX(Year!$AT$11:$AT$62,AB105),"")</f>
        <v/>
      </c>
      <c r="DC105" s="437"/>
      <c r="DD105" s="1151" t="s">
        <v>504</v>
      </c>
      <c r="DE105" s="1152"/>
      <c r="DF105" s="430"/>
      <c r="DG105" s="1162" t="s">
        <v>23</v>
      </c>
      <c r="DH105" s="1152"/>
      <c r="DI105" s="1162" t="s">
        <v>504</v>
      </c>
      <c r="DJ105" s="1152"/>
      <c r="DK105" s="1162" t="s">
        <v>23</v>
      </c>
      <c r="DL105" s="1152"/>
      <c r="DM105" s="292"/>
      <c r="DN105" s="1163" t="s">
        <v>481</v>
      </c>
      <c r="DO105" s="1164"/>
      <c r="DP105" s="1164"/>
      <c r="DQ105" s="1165" t="s">
        <v>491</v>
      </c>
      <c r="DR105" s="1164"/>
      <c r="DS105" s="1166"/>
    </row>
    <row r="106" spans="28:123" x14ac:dyDescent="0.3">
      <c r="AB106" s="395" t="str">
        <f ca="1">IFERROR(MATCH($AB$92,OFFSET(Year!$AT$11:$AT$62,AB105,,1000),0)+AB105,"")</f>
        <v/>
      </c>
      <c r="AC106" s="340" t="str">
        <f ca="1">IFERROR(INDEX(Year!$AW$11:$AW$62,AB106),"")</f>
        <v/>
      </c>
      <c r="AD106" s="348" t="str">
        <f ca="1">IFERROR(INDEX(Year!$AU$11:$AU$62,AB106),"")</f>
        <v/>
      </c>
      <c r="AE106" s="363" t="str">
        <f ca="1">IFERROR(INDEX(Year!$AV$11:$AV$62,AB106),"")</f>
        <v/>
      </c>
      <c r="AF106" s="402" t="str">
        <f ca="1">IFERROR(INDEX(Year!$AT$11:$AT$62,AB106),"")</f>
        <v/>
      </c>
      <c r="DC106" s="438" t="str">
        <f>IF(OR(DD106="",DD106=0),"",MAX(DC$105:DC105)+1)</f>
        <v/>
      </c>
      <c r="DD106" s="434" t="str">
        <f>IF(CW6="","",IF(NOT(DA6="Income"),CW6,""))</f>
        <v/>
      </c>
      <c r="DE106" s="413" t="str">
        <f>IF(CZ6="","",IF(NOT(DA6="Income"),CZ6,""))</f>
        <v/>
      </c>
      <c r="DF106" s="438" t="str">
        <f>IF(OR(DG106="",DG106=0),"",MAX(DF$105:DF105)+1)</f>
        <v/>
      </c>
      <c r="DG106" s="412" t="str">
        <f>IF(CW6="","",IF(DA6="Income",CW6,""))</f>
        <v/>
      </c>
      <c r="DH106" s="413" t="str">
        <f>IF(CW6="","",IF(DA6="Income",CZ6,""))</f>
        <v/>
      </c>
      <c r="DI106" s="412" t="str">
        <f>IFERROR(INDEX($DD$106:$DD$123,MATCH(ROW()-ROW($DI$105),$DC$106:$DC$123,0)),"")</f>
        <v/>
      </c>
      <c r="DJ106" s="413" t="str">
        <f>IFERROR(INDEX($DE$106:$DE$123,MATCH(ROW()-ROW($DI$105),$DC$106:$DC$123,0)),"")</f>
        <v/>
      </c>
      <c r="DK106" s="412" t="str">
        <f>IFERROR(INDEX($DG$106:$DG$123,MATCH(ROW()-ROW($DK$105),$DF$106:$DF$123,0)),"")</f>
        <v/>
      </c>
      <c r="DL106" s="413" t="str">
        <f>IFERROR(INDEX($DH$106:$DH$123,MATCH(ROW()-ROW($DK$105),$DF$106:$DF$123,0)),"")</f>
        <v/>
      </c>
      <c r="DM106" s="292"/>
      <c r="DN106" s="425" t="str">
        <f>IF(DI106="","",CONCATENATE(DI106," - ",DJ106))</f>
        <v/>
      </c>
      <c r="DO106" s="295" t="str">
        <f>IF(DI107="","",CONCATENATE(DI107," - ",DJ107))</f>
        <v/>
      </c>
      <c r="DP106" s="295" t="str">
        <f>IF(DI108="","",CONCATENATE(DI108," - ",DJ108))</f>
        <v/>
      </c>
      <c r="DQ106" s="440" t="str">
        <f>IF(DK106="","",CONCATENATE(DK106," - ",DL106))</f>
        <v/>
      </c>
      <c r="DR106" s="441" t="str">
        <f>IF(DK107="","",CONCATENATE(DK107," - ",DL107))</f>
        <v/>
      </c>
      <c r="DS106" s="442" t="str">
        <f>IF(DK108="","",CONCATENATE(DK108," - ",DL108))</f>
        <v/>
      </c>
    </row>
    <row r="107" spans="28:123" x14ac:dyDescent="0.3">
      <c r="AB107" s="395" t="str">
        <f ca="1">IFERROR(MATCH($AB$92,OFFSET(Year!$AT$11:$AT$62,AB106,,1000),0)+AB106,"")</f>
        <v/>
      </c>
      <c r="AC107" s="340" t="str">
        <f ca="1">IFERROR(INDEX(Year!$AW$11:$AW$62,AB107),"")</f>
        <v/>
      </c>
      <c r="AD107" s="348" t="str">
        <f ca="1">IFERROR(INDEX(Year!$AU$11:$AU$62,AB107),"")</f>
        <v/>
      </c>
      <c r="AE107" s="363" t="str">
        <f ca="1">IFERROR(INDEX(Year!$AV$11:$AV$62,AB107),"")</f>
        <v/>
      </c>
      <c r="AF107" s="402" t="str">
        <f ca="1">IFERROR(INDEX(Year!$AT$11:$AT$62,AB107),"")</f>
        <v/>
      </c>
      <c r="DC107" s="438" t="str">
        <f>IF(OR(DD107="",DD107=0),"",MAX(DC$105:DC106)+1)</f>
        <v/>
      </c>
      <c r="DD107" s="434" t="str">
        <f t="shared" ref="DD107:DD123" si="242">IF(CW7="","",IF(NOT(DA7="Income"),CW7,""))</f>
        <v/>
      </c>
      <c r="DE107" s="413" t="str">
        <f t="shared" ref="DE107:DE123" si="243">IF(CZ7="","",IF(NOT(DA7="Income"),CZ7,""))</f>
        <v/>
      </c>
      <c r="DF107" s="431" t="str">
        <f>IF(OR(DG107="",DG107=0),"",MAX(DF$105:DF106)+1)</f>
        <v/>
      </c>
      <c r="DG107" s="412" t="str">
        <f t="shared" ref="DG107:DG123" si="244">IF(CW7="","",IF(DA7="Income",CW7,""))</f>
        <v/>
      </c>
      <c r="DH107" s="413" t="str">
        <f t="shared" ref="DH107:DH123" si="245">IF(CW7="","",IF(DA7="Income",CZ7,""))</f>
        <v/>
      </c>
      <c r="DI107" s="412" t="str">
        <f t="shared" ref="DI107:DI123" si="246">IFERROR(INDEX($DD$106:$DD$123,MATCH(ROW()-ROW($DI$105),$DC$106:$DC$123,0)),"")</f>
        <v/>
      </c>
      <c r="DJ107" s="413" t="str">
        <f t="shared" ref="DJ107:DJ123" si="247">IFERROR(INDEX($DE$106:$DE$123,MATCH(ROW()-ROW($DI$105),$DC$106:$DC$123,0)),"")</f>
        <v/>
      </c>
      <c r="DK107" s="412" t="str">
        <f t="shared" ref="DK107:DK123" si="248">IFERROR(INDEX($DG$106:$DG$123,MATCH(ROW()-ROW($DK$105),$DF$106:$DF$123,0)),"")</f>
        <v/>
      </c>
      <c r="DL107" s="413" t="str">
        <f t="shared" ref="DL107:DL123" si="249">IFERROR(INDEX($DH$106:$DH$123,MATCH(ROW()-ROW($DK$105),$DF$106:$DF$123,0)),"")</f>
        <v/>
      </c>
      <c r="DM107" s="292"/>
      <c r="DN107" s="425" t="str">
        <f>IF(DI109="","",CONCATENATE(DI109," - ",DJ109))</f>
        <v/>
      </c>
      <c r="DO107" s="295" t="str">
        <f>IF(DI110="","",CONCATENATE(DI110," - ",DJ110))</f>
        <v/>
      </c>
      <c r="DP107" s="295" t="str">
        <f>IF(DI111="","",CONCATENATE(DI111," - ",DJ111))</f>
        <v/>
      </c>
      <c r="DQ107" s="425" t="str">
        <f>IF(DK109="","",CONCATENATE(DK109," - ",DL109))</f>
        <v/>
      </c>
      <c r="DR107" s="295" t="str">
        <f>IF(DK110="","",CONCATENATE(DK110," - ",DL110))</f>
        <v/>
      </c>
      <c r="DS107" s="426" t="str">
        <f>IF(DK111="","",CONCATENATE(DK111," - ",DL111))</f>
        <v/>
      </c>
    </row>
    <row r="108" spans="28:123" x14ac:dyDescent="0.3">
      <c r="AB108" s="395" t="str">
        <f ca="1">IFERROR(MATCH($AB$92,OFFSET(Year!$AT$11:$AT$62,AB107,,1000),0)+AB107,"")</f>
        <v/>
      </c>
      <c r="AC108" s="340" t="str">
        <f ca="1">IFERROR(INDEX(Year!$AW$11:$AW$62,AB108),"")</f>
        <v/>
      </c>
      <c r="AD108" s="348" t="str">
        <f ca="1">IFERROR(INDEX(Year!$AU$11:$AU$62,AB108),"")</f>
        <v/>
      </c>
      <c r="AE108" s="363" t="str">
        <f ca="1">IFERROR(INDEX(Year!$AV$11:$AV$62,AB108),"")</f>
        <v/>
      </c>
      <c r="AF108" s="402" t="str">
        <f ca="1">IFERROR(INDEX(Year!$AT$11:$AT$62,AB108),"")</f>
        <v/>
      </c>
      <c r="DC108" s="438" t="str">
        <f>IF(OR(DD108="",DD108=0),"",MAX(DC$105:DC107)+1)</f>
        <v/>
      </c>
      <c r="DD108" s="434" t="str">
        <f t="shared" si="242"/>
        <v/>
      </c>
      <c r="DE108" s="413" t="str">
        <f t="shared" si="243"/>
        <v/>
      </c>
      <c r="DF108" s="431" t="str">
        <f>IF(OR(DG108="",DG108=0),"",MAX(DF$105:DF107)+1)</f>
        <v/>
      </c>
      <c r="DG108" s="412" t="str">
        <f t="shared" si="244"/>
        <v/>
      </c>
      <c r="DH108" s="413" t="str">
        <f t="shared" si="245"/>
        <v/>
      </c>
      <c r="DI108" s="412" t="str">
        <f t="shared" si="246"/>
        <v/>
      </c>
      <c r="DJ108" s="413" t="str">
        <f t="shared" si="247"/>
        <v/>
      </c>
      <c r="DK108" s="412" t="str">
        <f t="shared" si="248"/>
        <v/>
      </c>
      <c r="DL108" s="413" t="str">
        <f t="shared" si="249"/>
        <v/>
      </c>
      <c r="DM108" s="292"/>
      <c r="DN108" s="425" t="str">
        <f>IF(DI112="","",CONCATENATE(DI112," - ",DJ112))</f>
        <v/>
      </c>
      <c r="DO108" s="295" t="str">
        <f>IF(DI113="","",CONCATENATE(DI113," - ",DJ113))</f>
        <v/>
      </c>
      <c r="DP108" s="295" t="str">
        <f>IF(DI114="","",CONCATENATE(DI114," - ",DJ114))</f>
        <v/>
      </c>
      <c r="DQ108" s="425" t="str">
        <f>IF(DK112="","",CONCATENATE(DK112," - ",DL112))</f>
        <v/>
      </c>
      <c r="DR108" s="295" t="str">
        <f>IF(DK113="","",CONCATENATE(DK113," - ",DL113))</f>
        <v/>
      </c>
      <c r="DS108" s="426" t="str">
        <f>IF(DK114="","",CONCATENATE(DK114," - ",DL114))</f>
        <v/>
      </c>
    </row>
    <row r="109" spans="28:123" x14ac:dyDescent="0.3">
      <c r="AB109" s="395" t="str">
        <f ca="1">IFERROR(MATCH($AB$92,OFFSET(Year!$AT$11:$AT$62,AB108,,1000),0)+AB108,"")</f>
        <v/>
      </c>
      <c r="AC109" s="340" t="str">
        <f ca="1">IFERROR(INDEX(Year!$AW$11:$AW$62,AB109),"")</f>
        <v/>
      </c>
      <c r="AD109" s="348" t="str">
        <f ca="1">IFERROR(INDEX(Year!$AU$11:$AU$62,AB109),"")</f>
        <v/>
      </c>
      <c r="AE109" s="363" t="str">
        <f ca="1">IFERROR(INDEX(Year!$AV$11:$AV$62,AB109),"")</f>
        <v/>
      </c>
      <c r="AF109" s="402" t="str">
        <f ca="1">IFERROR(INDEX(Year!$AT$11:$AT$62,AB109),"")</f>
        <v/>
      </c>
      <c r="DC109" s="438" t="str">
        <f>IF(OR(DD109="",DD109=0),"",MAX(DC$105:DC108)+1)</f>
        <v/>
      </c>
      <c r="DD109" s="434" t="str">
        <f t="shared" si="242"/>
        <v/>
      </c>
      <c r="DE109" s="413" t="str">
        <f t="shared" si="243"/>
        <v/>
      </c>
      <c r="DF109" s="431" t="str">
        <f>IF(OR(DG109="",DG109=0),"",MAX(DF$105:DF108)+1)</f>
        <v/>
      </c>
      <c r="DG109" s="412" t="str">
        <f t="shared" si="244"/>
        <v/>
      </c>
      <c r="DH109" s="413" t="str">
        <f t="shared" si="245"/>
        <v/>
      </c>
      <c r="DI109" s="412" t="str">
        <f t="shared" si="246"/>
        <v/>
      </c>
      <c r="DJ109" s="413" t="str">
        <f t="shared" si="247"/>
        <v/>
      </c>
      <c r="DK109" s="412" t="str">
        <f t="shared" si="248"/>
        <v/>
      </c>
      <c r="DL109" s="413" t="str">
        <f t="shared" si="249"/>
        <v/>
      </c>
      <c r="DM109" s="293"/>
      <c r="DN109" s="425" t="str">
        <f>IF(DI115="","",CONCATENATE(DI115," - ",DJ115))</f>
        <v/>
      </c>
      <c r="DO109" s="295" t="str">
        <f>IF(DI116="","",CONCATENATE(DI116," - ",DJ116))</f>
        <v/>
      </c>
      <c r="DP109" s="295" t="str">
        <f>IF(DI117="","",CONCATENATE(DI117," - ",DJ117))</f>
        <v/>
      </c>
      <c r="DQ109" s="425" t="str">
        <f>IF(DK115="","",CONCATENATE(DK115," - ",DL115))</f>
        <v/>
      </c>
      <c r="DR109" s="295" t="str">
        <f>IF(DK116="","",CONCATENATE(DK116," - ",DL116))</f>
        <v/>
      </c>
      <c r="DS109" s="426" t="str">
        <f>IF(DK117="","",CONCATENATE(DK117," - ",DL117))</f>
        <v/>
      </c>
    </row>
    <row r="110" spans="28:123" x14ac:dyDescent="0.3">
      <c r="AB110" s="395" t="str">
        <f ca="1">IFERROR(MATCH($AB$92,OFFSET(Year!$AT$11:$AT$62,AB109,,1000),0)+AB109,"")</f>
        <v/>
      </c>
      <c r="AC110" s="340" t="str">
        <f ca="1">IFERROR(INDEX(Year!$AW$11:$AW$62,AB110),"")</f>
        <v/>
      </c>
      <c r="AD110" s="348" t="str">
        <f ca="1">IFERROR(INDEX(Year!$AU$11:$AU$62,AB110),"")</f>
        <v/>
      </c>
      <c r="AE110" s="363" t="str">
        <f ca="1">IFERROR(INDEX(Year!$AV$11:$AV$62,AB110),"")</f>
        <v/>
      </c>
      <c r="AF110" s="402" t="str">
        <f ca="1">IFERROR(INDEX(Year!$AT$11:$AT$62,AB110),"")</f>
        <v/>
      </c>
      <c r="DC110" s="438" t="str">
        <f>IF(OR(DD110="",DD110=0),"",MAX(DC$105:DC109)+1)</f>
        <v/>
      </c>
      <c r="DD110" s="434" t="str">
        <f t="shared" si="242"/>
        <v/>
      </c>
      <c r="DE110" s="413" t="str">
        <f t="shared" si="243"/>
        <v/>
      </c>
      <c r="DF110" s="431" t="str">
        <f>IF(OR(DG110="",DG110=0),"",MAX(DF$105:DF109)+1)</f>
        <v/>
      </c>
      <c r="DG110" s="412" t="str">
        <f t="shared" si="244"/>
        <v/>
      </c>
      <c r="DH110" s="413" t="str">
        <f t="shared" si="245"/>
        <v/>
      </c>
      <c r="DI110" s="412" t="str">
        <f t="shared" si="246"/>
        <v/>
      </c>
      <c r="DJ110" s="413" t="str">
        <f t="shared" si="247"/>
        <v/>
      </c>
      <c r="DK110" s="412" t="str">
        <f t="shared" si="248"/>
        <v/>
      </c>
      <c r="DL110" s="413" t="str">
        <f t="shared" si="249"/>
        <v/>
      </c>
      <c r="DM110" s="292"/>
      <c r="DN110" s="425" t="str">
        <f>IF(DI118="","",CONCATENATE(DI118," - ",DJ118))</f>
        <v/>
      </c>
      <c r="DO110" s="295" t="str">
        <f>IF(DI119="","",CONCATENATE(DI119," - ",DJ119))</f>
        <v/>
      </c>
      <c r="DP110" s="295" t="str">
        <f>IF(DI120="","",CONCATENATE(DI120," - ",DJ120))</f>
        <v/>
      </c>
      <c r="DQ110" s="425" t="str">
        <f>IF(DK118="","",CONCATENATE(DK118," - ",DL118))</f>
        <v/>
      </c>
      <c r="DR110" s="295" t="str">
        <f>IF(DK119="","",CONCATENATE(DK119," - ",DL119))</f>
        <v/>
      </c>
      <c r="DS110" s="426" t="str">
        <f>IF(DK120="","",CONCATENATE(DK120," - ",DL120))</f>
        <v/>
      </c>
    </row>
    <row r="111" spans="28:123" ht="15.75" thickBot="1" x14ac:dyDescent="0.35">
      <c r="AB111" s="395" t="str">
        <f ca="1">IFERROR(MATCH($AB$92,OFFSET(Year!$AT$11:$AT$62,AB110,,1000),0)+AB110,"")</f>
        <v/>
      </c>
      <c r="AC111" s="340" t="str">
        <f ca="1">IFERROR(INDEX(Year!$AW$11:$AW$62,AB111),"")</f>
        <v/>
      </c>
      <c r="AD111" s="348" t="str">
        <f ca="1">IFERROR(INDEX(Year!$AU$11:$AU$62,AB111),"")</f>
        <v/>
      </c>
      <c r="AE111" s="363" t="str">
        <f ca="1">IFERROR(INDEX(Year!$AV$11:$AV$62,AB111),"")</f>
        <v/>
      </c>
      <c r="AF111" s="402" t="str">
        <f ca="1">IFERROR(INDEX(Year!$AT$11:$AT$62,AB111),"")</f>
        <v/>
      </c>
      <c r="DC111" s="438" t="str">
        <f>IF(OR(DD111="",DD111=0),"",MAX(DC$105:DC110)+1)</f>
        <v/>
      </c>
      <c r="DD111" s="434" t="str">
        <f t="shared" si="242"/>
        <v/>
      </c>
      <c r="DE111" s="413" t="str">
        <f t="shared" si="243"/>
        <v/>
      </c>
      <c r="DF111" s="431" t="str">
        <f>IF(OR(DG111="",DG111=0),"",MAX(DF$105:DF110)+1)</f>
        <v/>
      </c>
      <c r="DG111" s="412" t="str">
        <f t="shared" si="244"/>
        <v/>
      </c>
      <c r="DH111" s="413" t="str">
        <f t="shared" si="245"/>
        <v/>
      </c>
      <c r="DI111" s="412" t="str">
        <f t="shared" si="246"/>
        <v/>
      </c>
      <c r="DJ111" s="413" t="str">
        <f t="shared" si="247"/>
        <v/>
      </c>
      <c r="DK111" s="412" t="str">
        <f t="shared" si="248"/>
        <v/>
      </c>
      <c r="DL111" s="413" t="str">
        <f t="shared" si="249"/>
        <v/>
      </c>
      <c r="DM111" s="292"/>
      <c r="DN111" s="427" t="str">
        <f>IF(DI121="","",CONCATENATE(DI121," - ",DJ121))</f>
        <v/>
      </c>
      <c r="DO111" s="428" t="str">
        <f>IF(DI122="","",CONCATENATE(DI122," - ",DJ122))</f>
        <v/>
      </c>
      <c r="DP111" s="428" t="str">
        <f>IF(DI123="","",CONCATENATE(DI123," - ",DJ123))</f>
        <v/>
      </c>
      <c r="DQ111" s="427" t="str">
        <f>IF(DK121="","",CONCATENATE(DK121," - ",DL121))</f>
        <v/>
      </c>
      <c r="DR111" s="428" t="str">
        <f>IF(DK122="","",CONCATENATE(DK122," - ",DL122))</f>
        <v/>
      </c>
      <c r="DS111" s="429" t="str">
        <f>IF(DK123="","",CONCATENATE(DK123," - ",DL123))</f>
        <v/>
      </c>
    </row>
    <row r="112" spans="28:123" ht="15.75" thickBot="1" x14ac:dyDescent="0.35">
      <c r="AB112" s="395" t="str">
        <f ca="1">IFERROR(MATCH($AB$92,OFFSET(Year!$AT$11:$AT$62,AB111,,1000),0)+AB111,"")</f>
        <v/>
      </c>
      <c r="AC112" s="340" t="str">
        <f ca="1">IFERROR(INDEX(Year!$AW$11:$AW$62,AB112),"")</f>
        <v/>
      </c>
      <c r="AD112" s="348" t="str">
        <f ca="1">IFERROR(INDEX(Year!$AU$11:$AU$62,AB112),"")</f>
        <v/>
      </c>
      <c r="AE112" s="363" t="str">
        <f ca="1">IFERROR(INDEX(Year!$AV$11:$AV$62,AB112),"")</f>
        <v/>
      </c>
      <c r="AF112" s="402" t="str">
        <f ca="1">IFERROR(INDEX(Year!$AT$11:$AT$62,AB112),"")</f>
        <v/>
      </c>
      <c r="DC112" s="438" t="str">
        <f>IF(OR(DD112="",DD112=0),"",MAX(DC$105:DC111)+1)</f>
        <v/>
      </c>
      <c r="DD112" s="434" t="str">
        <f t="shared" si="242"/>
        <v/>
      </c>
      <c r="DE112" s="413" t="str">
        <f t="shared" si="243"/>
        <v/>
      </c>
      <c r="DF112" s="431" t="str">
        <f>IF(OR(DG112="",DG112=0),"",MAX(DF$105:DF111)+1)</f>
        <v/>
      </c>
      <c r="DG112" s="412" t="str">
        <f t="shared" si="244"/>
        <v/>
      </c>
      <c r="DH112" s="413" t="str">
        <f t="shared" si="245"/>
        <v/>
      </c>
      <c r="DI112" s="412" t="str">
        <f t="shared" si="246"/>
        <v/>
      </c>
      <c r="DJ112" s="413" t="str">
        <f t="shared" si="247"/>
        <v/>
      </c>
      <c r="DK112" s="412" t="str">
        <f t="shared" si="248"/>
        <v/>
      </c>
      <c r="DL112" s="413" t="str">
        <f t="shared" si="249"/>
        <v/>
      </c>
      <c r="DM112" s="292"/>
      <c r="DN112" s="1192" t="s">
        <v>505</v>
      </c>
      <c r="DO112" s="1193"/>
      <c r="DP112" s="443" t="str">
        <f>IF(DJ106="","",SUM(DJ106:DJ123))</f>
        <v/>
      </c>
      <c r="DQ112" s="1192" t="s">
        <v>506</v>
      </c>
      <c r="DR112" s="1193"/>
      <c r="DS112" s="444" t="str">
        <f>IF(DL106="","",SUM(DL106:DL123))</f>
        <v/>
      </c>
    </row>
    <row r="113" spans="28:123" x14ac:dyDescent="0.3">
      <c r="AB113" s="395" t="str">
        <f ca="1">IFERROR(MATCH($AB$92,OFFSET(Year!$AT$11:$AT$62,AB112,,1000),0)+AB112,"")</f>
        <v/>
      </c>
      <c r="AC113" s="340" t="str">
        <f ca="1">IFERROR(INDEX(Year!$AW$11:$AW$62,AB113),"")</f>
        <v/>
      </c>
      <c r="AD113" s="348" t="str">
        <f ca="1">IFERROR(INDEX(Year!$AU$11:$AU$62,AB113),"")</f>
        <v/>
      </c>
      <c r="AE113" s="363" t="str">
        <f ca="1">IFERROR(INDEX(Year!$AV$11:$AV$62,AB113),"")</f>
        <v/>
      </c>
      <c r="AF113" s="402" t="str">
        <f ca="1">IFERROR(INDEX(Year!$AT$11:$AT$62,AB113),"")</f>
        <v/>
      </c>
      <c r="DC113" s="438" t="str">
        <f>IF(OR(DD113="",DD113=0),"",MAX(DC$105:DC112)+1)</f>
        <v/>
      </c>
      <c r="DD113" s="434" t="str">
        <f t="shared" si="242"/>
        <v/>
      </c>
      <c r="DE113" s="413" t="str">
        <f t="shared" si="243"/>
        <v/>
      </c>
      <c r="DF113" s="431" t="str">
        <f>IF(OR(DG113="",DG113=0),"",MAX(DF$105:DF112)+1)</f>
        <v/>
      </c>
      <c r="DG113" s="412" t="str">
        <f t="shared" si="244"/>
        <v/>
      </c>
      <c r="DH113" s="413" t="str">
        <f t="shared" si="245"/>
        <v/>
      </c>
      <c r="DI113" s="412" t="str">
        <f t="shared" si="246"/>
        <v/>
      </c>
      <c r="DJ113" s="413" t="str">
        <f t="shared" si="247"/>
        <v/>
      </c>
      <c r="DK113" s="412" t="str">
        <f t="shared" si="248"/>
        <v/>
      </c>
      <c r="DL113" s="413" t="str">
        <f t="shared" si="249"/>
        <v/>
      </c>
      <c r="DM113" s="292"/>
      <c r="DN113" s="292"/>
      <c r="DO113" s="292"/>
      <c r="DP113" s="292"/>
      <c r="DQ113" s="292"/>
      <c r="DR113" s="292"/>
      <c r="DS113" s="292"/>
    </row>
    <row r="114" spans="28:123" x14ac:dyDescent="0.3">
      <c r="AB114" s="395" t="str">
        <f ca="1">IFERROR(MATCH($AB$92,OFFSET(Year!$AT$11:$AT$62,AB113,,1000),0)+AB113,"")</f>
        <v/>
      </c>
      <c r="AC114" s="340" t="str">
        <f ca="1">IFERROR(INDEX(Year!$AW$11:$AW$62,AB114),"")</f>
        <v/>
      </c>
      <c r="AD114" s="348" t="str">
        <f ca="1">IFERROR(INDEX(Year!$AU$11:$AU$62,AB114),"")</f>
        <v/>
      </c>
      <c r="AE114" s="363" t="str">
        <f ca="1">IFERROR(INDEX(Year!$AV$11:$AV$62,AB114),"")</f>
        <v/>
      </c>
      <c r="AF114" s="402" t="str">
        <f ca="1">IFERROR(INDEX(Year!$AT$11:$AT$62,AB114),"")</f>
        <v/>
      </c>
      <c r="DC114" s="438" t="str">
        <f>IF(OR(DD114="",DD114=0),"",MAX(DC$105:DC113)+1)</f>
        <v/>
      </c>
      <c r="DD114" s="434" t="str">
        <f t="shared" si="242"/>
        <v/>
      </c>
      <c r="DE114" s="413" t="str">
        <f t="shared" si="243"/>
        <v/>
      </c>
      <c r="DF114" s="431" t="str">
        <f>IF(OR(DG114="",DG114=0),"",MAX(DF$105:DF113)+1)</f>
        <v/>
      </c>
      <c r="DG114" s="412" t="str">
        <f t="shared" si="244"/>
        <v/>
      </c>
      <c r="DH114" s="413" t="str">
        <f t="shared" si="245"/>
        <v/>
      </c>
      <c r="DI114" s="412" t="str">
        <f t="shared" si="246"/>
        <v/>
      </c>
      <c r="DJ114" s="413" t="str">
        <f t="shared" si="247"/>
        <v/>
      </c>
      <c r="DK114" s="412" t="str">
        <f t="shared" si="248"/>
        <v/>
      </c>
      <c r="DL114" s="413" t="str">
        <f t="shared" si="249"/>
        <v/>
      </c>
      <c r="DM114" s="292"/>
      <c r="DN114" s="292"/>
      <c r="DO114" s="292"/>
      <c r="DP114" s="292"/>
      <c r="DQ114" s="292"/>
      <c r="DR114" s="292"/>
      <c r="DS114" s="292"/>
    </row>
    <row r="115" spans="28:123" x14ac:dyDescent="0.3">
      <c r="AB115" s="395" t="str">
        <f ca="1">IFERROR(MATCH($AB$92,OFFSET(Year!$AT$11:$AT$62,AB114,,1000),0)+AB114,"")</f>
        <v/>
      </c>
      <c r="AC115" s="340" t="str">
        <f ca="1">IFERROR(INDEX(Year!$AW$11:$AW$62,AB115),"")</f>
        <v/>
      </c>
      <c r="AD115" s="348" t="str">
        <f ca="1">IFERROR(INDEX(Year!$AU$11:$AU$62,AB115),"")</f>
        <v/>
      </c>
      <c r="AE115" s="363" t="str">
        <f ca="1">IFERROR(INDEX(Year!$AV$11:$AV$62,AB115),"")</f>
        <v/>
      </c>
      <c r="AF115" s="402" t="str">
        <f ca="1">IFERROR(INDEX(Year!$AT$11:$AT$62,AB115),"")</f>
        <v/>
      </c>
      <c r="DC115" s="438" t="str">
        <f>IF(OR(DD115="",DD115=0),"",MAX(DC$105:DC114)+1)</f>
        <v/>
      </c>
      <c r="DD115" s="434" t="str">
        <f t="shared" si="242"/>
        <v/>
      </c>
      <c r="DE115" s="413" t="str">
        <f t="shared" si="243"/>
        <v/>
      </c>
      <c r="DF115" s="431" t="str">
        <f>IF(OR(DG115="",DG115=0),"",MAX(DF$105:DF114)+1)</f>
        <v/>
      </c>
      <c r="DG115" s="412" t="str">
        <f t="shared" si="244"/>
        <v/>
      </c>
      <c r="DH115" s="413" t="str">
        <f t="shared" si="245"/>
        <v/>
      </c>
      <c r="DI115" s="412" t="str">
        <f t="shared" si="246"/>
        <v/>
      </c>
      <c r="DJ115" s="413" t="str">
        <f t="shared" si="247"/>
        <v/>
      </c>
      <c r="DK115" s="412" t="str">
        <f t="shared" si="248"/>
        <v/>
      </c>
      <c r="DL115" s="413" t="str">
        <f t="shared" si="249"/>
        <v/>
      </c>
      <c r="DN115" s="292"/>
      <c r="DO115" s="292"/>
      <c r="DP115" s="292"/>
      <c r="DQ115" s="292"/>
      <c r="DR115" s="292"/>
      <c r="DS115" s="292"/>
    </row>
    <row r="116" spans="28:123" x14ac:dyDescent="0.3">
      <c r="AB116" s="395" t="str">
        <f ca="1">IFERROR(MATCH($AB$92,OFFSET(Year!$AT$11:$AT$62,AB115,,1000),0)+AB115,"")</f>
        <v/>
      </c>
      <c r="AC116" s="340" t="str">
        <f ca="1">IFERROR(INDEX(Year!$AW$11:$AW$62,AB116),"")</f>
        <v/>
      </c>
      <c r="AD116" s="348" t="str">
        <f ca="1">IFERROR(INDEX(Year!$AU$11:$AU$62,AB116),"")</f>
        <v/>
      </c>
      <c r="AE116" s="363" t="str">
        <f ca="1">IFERROR(INDEX(Year!$AV$11:$AV$62,AB116),"")</f>
        <v/>
      </c>
      <c r="AF116" s="402" t="str">
        <f ca="1">IFERROR(INDEX(Year!$AT$11:$AT$62,AB116),"")</f>
        <v/>
      </c>
      <c r="DC116" s="438" t="str">
        <f>IF(OR(DD116="",DD116=0),"",MAX(DC$105:DC115)+1)</f>
        <v/>
      </c>
      <c r="DD116" s="434" t="str">
        <f t="shared" si="242"/>
        <v/>
      </c>
      <c r="DE116" s="413" t="str">
        <f t="shared" si="243"/>
        <v/>
      </c>
      <c r="DF116" s="431" t="str">
        <f>IF(OR(DG116="",DG116=0),"",MAX(DF$105:DF115)+1)</f>
        <v/>
      </c>
      <c r="DG116" s="412" t="str">
        <f t="shared" si="244"/>
        <v/>
      </c>
      <c r="DH116" s="413" t="str">
        <f t="shared" si="245"/>
        <v/>
      </c>
      <c r="DI116" s="412" t="str">
        <f t="shared" si="246"/>
        <v/>
      </c>
      <c r="DJ116" s="413" t="str">
        <f t="shared" si="247"/>
        <v/>
      </c>
      <c r="DK116" s="412" t="str">
        <f t="shared" si="248"/>
        <v/>
      </c>
      <c r="DL116" s="413" t="str">
        <f t="shared" si="249"/>
        <v/>
      </c>
      <c r="DM116" s="278"/>
    </row>
    <row r="117" spans="28:123" x14ac:dyDescent="0.3">
      <c r="AB117" s="395" t="str">
        <f ca="1">IFERROR(MATCH($AB$92,OFFSET(Year!$AT$11:$AT$62,AB116,,1000),0)+AB116,"")</f>
        <v/>
      </c>
      <c r="AC117" s="340" t="str">
        <f ca="1">IFERROR(INDEX(Year!$AW$11:$AW$62,AB117),"")</f>
        <v/>
      </c>
      <c r="AD117" s="348" t="str">
        <f ca="1">IFERROR(INDEX(Year!$AU$11:$AU$62,AB117),"")</f>
        <v/>
      </c>
      <c r="AE117" s="363" t="str">
        <f ca="1">IFERROR(INDEX(Year!$AV$11:$AV$62,AB117),"")</f>
        <v/>
      </c>
      <c r="AF117" s="402" t="str">
        <f ca="1">IFERROR(INDEX(Year!$AT$11:$AT$62,AB117),"")</f>
        <v/>
      </c>
      <c r="DC117" s="438" t="str">
        <f>IF(OR(DD117="",DD117=0),"",MAX(DC$105:DC116)+1)</f>
        <v/>
      </c>
      <c r="DD117" s="435" t="str">
        <f t="shared" si="242"/>
        <v/>
      </c>
      <c r="DE117" s="413" t="str">
        <f t="shared" si="243"/>
        <v/>
      </c>
      <c r="DF117" s="432" t="str">
        <f>IF(OR(DG117="",DG117=0),"",MAX(DF$105:DF116)+1)</f>
        <v/>
      </c>
      <c r="DG117" s="414" t="str">
        <f t="shared" si="244"/>
        <v/>
      </c>
      <c r="DH117" s="415" t="str">
        <f t="shared" si="245"/>
        <v/>
      </c>
      <c r="DI117" s="414" t="str">
        <f t="shared" si="246"/>
        <v/>
      </c>
      <c r="DJ117" s="413" t="str">
        <f t="shared" si="247"/>
        <v/>
      </c>
      <c r="DK117" s="414" t="str">
        <f t="shared" si="248"/>
        <v/>
      </c>
      <c r="DL117" s="415" t="str">
        <f t="shared" si="249"/>
        <v/>
      </c>
      <c r="DM117" s="278"/>
      <c r="DN117" s="278"/>
      <c r="DO117" s="278"/>
      <c r="DP117" s="278"/>
      <c r="DQ117" s="278"/>
      <c r="DR117" s="278"/>
      <c r="DS117" s="278"/>
    </row>
    <row r="118" spans="28:123" x14ac:dyDescent="0.3">
      <c r="AB118" s="395" t="str">
        <f ca="1">IFERROR(MATCH($AB$92,OFFSET(Year!$AT$11:$AT$62,AB117,,1000),0)+AB117,"")</f>
        <v/>
      </c>
      <c r="AC118" s="340" t="str">
        <f ca="1">IFERROR(INDEX(Year!$AW$11:$AW$62,AB118),"")</f>
        <v/>
      </c>
      <c r="AD118" s="348" t="str">
        <f ca="1">IFERROR(INDEX(Year!$AU$11:$AU$62,AB118),"")</f>
        <v/>
      </c>
      <c r="AE118" s="363" t="str">
        <f ca="1">IFERROR(INDEX(Year!$AV$11:$AV$62,AB118),"")</f>
        <v/>
      </c>
      <c r="AF118" s="402" t="str">
        <f ca="1">IFERROR(INDEX(Year!$AT$11:$AT$62,AB118),"")</f>
        <v/>
      </c>
      <c r="DC118" s="438" t="str">
        <f>IF(OR(DD118="",DD118=0),"",MAX(DC$105:DC117)+1)</f>
        <v/>
      </c>
      <c r="DD118" s="434" t="str">
        <f t="shared" si="242"/>
        <v/>
      </c>
      <c r="DE118" s="413" t="str">
        <f t="shared" si="243"/>
        <v/>
      </c>
      <c r="DF118" s="431" t="str">
        <f>IF(OR(DG118="",DG118=0),"",MAX(DF$105:DF117)+1)</f>
        <v/>
      </c>
      <c r="DG118" s="412" t="str">
        <f t="shared" si="244"/>
        <v/>
      </c>
      <c r="DH118" s="413" t="str">
        <f t="shared" si="245"/>
        <v/>
      </c>
      <c r="DI118" s="412" t="str">
        <f t="shared" si="246"/>
        <v/>
      </c>
      <c r="DJ118" s="413" t="str">
        <f t="shared" si="247"/>
        <v/>
      </c>
      <c r="DK118" s="412" t="str">
        <f t="shared" si="248"/>
        <v/>
      </c>
      <c r="DL118" s="413" t="str">
        <f t="shared" si="249"/>
        <v/>
      </c>
      <c r="DM118" s="278"/>
      <c r="DN118" s="278"/>
      <c r="DO118" s="278"/>
      <c r="DP118" s="278"/>
      <c r="DQ118" s="278"/>
      <c r="DR118" s="278"/>
      <c r="DS118" s="278"/>
    </row>
    <row r="119" spans="28:123" x14ac:dyDescent="0.3">
      <c r="AB119" s="395" t="str">
        <f ca="1">IFERROR(MATCH($AB$92,OFFSET(Year!$AT$11:$AT$62,AB118,,1000),0)+AB118,"")</f>
        <v/>
      </c>
      <c r="AC119" s="340" t="str">
        <f ca="1">IFERROR(INDEX(Year!$AW$11:$AW$62,AB119),"")</f>
        <v/>
      </c>
      <c r="AD119" s="348" t="str">
        <f ca="1">IFERROR(INDEX(Year!$AU$11:$AU$62,AB119),"")</f>
        <v/>
      </c>
      <c r="AE119" s="363" t="str">
        <f ca="1">IFERROR(INDEX(Year!$AV$11:$AV$62,AB119),"")</f>
        <v/>
      </c>
      <c r="AF119" s="402" t="str">
        <f ca="1">IFERROR(INDEX(Year!$AT$11:$AT$62,AB119),"")</f>
        <v/>
      </c>
      <c r="DC119" s="438" t="str">
        <f>IF(OR(DD119="",DD119=0),"",MAX(DC$105:DC118)+1)</f>
        <v/>
      </c>
      <c r="DD119" s="434" t="str">
        <f t="shared" si="242"/>
        <v/>
      </c>
      <c r="DE119" s="413" t="str">
        <f t="shared" si="243"/>
        <v/>
      </c>
      <c r="DF119" s="431" t="str">
        <f>IF(OR(DG119="",DG119=0),"",MAX(DF$105:DF118)+1)</f>
        <v/>
      </c>
      <c r="DG119" s="412" t="str">
        <f t="shared" si="244"/>
        <v/>
      </c>
      <c r="DH119" s="413" t="str">
        <f t="shared" si="245"/>
        <v/>
      </c>
      <c r="DI119" s="412" t="str">
        <f t="shared" si="246"/>
        <v/>
      </c>
      <c r="DJ119" s="413" t="str">
        <f t="shared" si="247"/>
        <v/>
      </c>
      <c r="DK119" s="412" t="str">
        <f t="shared" si="248"/>
        <v/>
      </c>
      <c r="DL119" s="413" t="str">
        <f t="shared" si="249"/>
        <v/>
      </c>
      <c r="DM119" s="278"/>
      <c r="DN119" s="278"/>
      <c r="DO119" s="278"/>
      <c r="DP119" s="278"/>
      <c r="DQ119" s="278"/>
      <c r="DR119" s="278"/>
      <c r="DS119" s="278"/>
    </row>
    <row r="120" spans="28:123" x14ac:dyDescent="0.3">
      <c r="AB120" s="395" t="str">
        <f ca="1">IFERROR(MATCH($AB$92,OFFSET(Year!$AT$11:$AT$62,AB119,,1000),0)+AB119,"")</f>
        <v/>
      </c>
      <c r="AC120" s="340" t="str">
        <f ca="1">IFERROR(INDEX(Year!$AW$11:$AW$62,AB120),"")</f>
        <v/>
      </c>
      <c r="AD120" s="348" t="str">
        <f ca="1">IFERROR(INDEX(Year!$AU$11:$AU$62,AB120),"")</f>
        <v/>
      </c>
      <c r="AE120" s="363" t="str">
        <f ca="1">IFERROR(INDEX(Year!$AV$11:$AV$62,AB120),"")</f>
        <v/>
      </c>
      <c r="AF120" s="402" t="str">
        <f ca="1">IFERROR(INDEX(Year!$AT$11:$AT$62,AB120),"")</f>
        <v/>
      </c>
      <c r="DC120" s="438" t="str">
        <f>IF(OR(DD120="",DD120=0),"",MAX(DC$105:DC119)+1)</f>
        <v/>
      </c>
      <c r="DD120" s="434" t="str">
        <f t="shared" si="242"/>
        <v/>
      </c>
      <c r="DE120" s="413" t="str">
        <f t="shared" si="243"/>
        <v/>
      </c>
      <c r="DF120" s="431" t="str">
        <f>IF(OR(DG120="",DG120=0),"",MAX(DF$105:DF119)+1)</f>
        <v/>
      </c>
      <c r="DG120" s="412" t="str">
        <f t="shared" si="244"/>
        <v/>
      </c>
      <c r="DH120" s="413" t="str">
        <f t="shared" si="245"/>
        <v/>
      </c>
      <c r="DI120" s="412" t="str">
        <f t="shared" si="246"/>
        <v/>
      </c>
      <c r="DJ120" s="413" t="str">
        <f t="shared" si="247"/>
        <v/>
      </c>
      <c r="DK120" s="412" t="str">
        <f t="shared" si="248"/>
        <v/>
      </c>
      <c r="DL120" s="413" t="str">
        <f t="shared" si="249"/>
        <v/>
      </c>
      <c r="DM120" s="278"/>
      <c r="DN120" s="278"/>
      <c r="DO120" s="278"/>
      <c r="DP120" s="278"/>
      <c r="DQ120" s="278"/>
      <c r="DR120" s="278"/>
      <c r="DS120" s="278"/>
    </row>
    <row r="121" spans="28:123" x14ac:dyDescent="0.3">
      <c r="AB121" s="395" t="str">
        <f ca="1">IFERROR(MATCH($AB$92,OFFSET(Year!$AT$11:$AT$62,AB120,,1000),0)+AB120,"")</f>
        <v/>
      </c>
      <c r="AC121" s="340" t="str">
        <f ca="1">IFERROR(INDEX(Year!$AW$11:$AW$62,AB121),"")</f>
        <v/>
      </c>
      <c r="AD121" s="348" t="str">
        <f ca="1">IFERROR(INDEX(Year!$AU$11:$AU$62,AB121),"")</f>
        <v/>
      </c>
      <c r="AE121" s="363" t="str">
        <f ca="1">IFERROR(INDEX(Year!$AV$11:$AV$62,AB121),"")</f>
        <v/>
      </c>
      <c r="AF121" s="402" t="str">
        <f ca="1">IFERROR(INDEX(Year!$AT$11:$AT$62,AB121),"")</f>
        <v/>
      </c>
      <c r="DC121" s="438" t="str">
        <f>IF(OR(DD121="",DD121=0),"",MAX(DC$105:DC120)+1)</f>
        <v/>
      </c>
      <c r="DD121" s="434" t="str">
        <f t="shared" si="242"/>
        <v/>
      </c>
      <c r="DE121" s="413" t="str">
        <f t="shared" si="243"/>
        <v/>
      </c>
      <c r="DF121" s="431" t="str">
        <f>IF(OR(DG121="",DG121=0),"",MAX(DF$105:DF120)+1)</f>
        <v/>
      </c>
      <c r="DG121" s="412" t="str">
        <f t="shared" si="244"/>
        <v/>
      </c>
      <c r="DH121" s="413" t="str">
        <f t="shared" si="245"/>
        <v/>
      </c>
      <c r="DI121" s="412" t="str">
        <f t="shared" si="246"/>
        <v/>
      </c>
      <c r="DJ121" s="413" t="str">
        <f t="shared" si="247"/>
        <v/>
      </c>
      <c r="DK121" s="412" t="str">
        <f t="shared" si="248"/>
        <v/>
      </c>
      <c r="DL121" s="413" t="str">
        <f t="shared" si="249"/>
        <v/>
      </c>
      <c r="DN121" s="278"/>
      <c r="DO121" s="278"/>
      <c r="DP121" s="278"/>
      <c r="DQ121" s="278"/>
      <c r="DR121" s="278"/>
      <c r="DS121" s="278"/>
    </row>
    <row r="122" spans="28:123" x14ac:dyDescent="0.3">
      <c r="AB122" s="395" t="str">
        <f ca="1">IFERROR(MATCH($AB$92,OFFSET(Year!$AT$11:$AT$62,AB121,,1000),0)+AB121,"")</f>
        <v/>
      </c>
      <c r="AC122" s="340" t="str">
        <f ca="1">IFERROR(INDEX(Year!$AW$11:$AW$62,AB122),"")</f>
        <v/>
      </c>
      <c r="AD122" s="348" t="str">
        <f ca="1">IFERROR(INDEX(Year!$AU$11:$AU$62,AB122),"")</f>
        <v/>
      </c>
      <c r="AE122" s="363" t="str">
        <f ca="1">IFERROR(INDEX(Year!$AV$11:$AV$62,AB122),"")</f>
        <v/>
      </c>
      <c r="AF122" s="402" t="str">
        <f ca="1">IFERROR(INDEX(Year!$AT$11:$AT$62,AB122),"")</f>
        <v/>
      </c>
      <c r="DC122" s="438" t="str">
        <f>IF(OR(DD122="",DD122=0),"",MAX(DC$105:DC121)+1)</f>
        <v/>
      </c>
      <c r="DD122" s="434" t="str">
        <f t="shared" si="242"/>
        <v/>
      </c>
      <c r="DE122" s="413" t="str">
        <f t="shared" si="243"/>
        <v/>
      </c>
      <c r="DF122" s="431" t="str">
        <f>IF(OR(DG122="",DG122=0),"",MAX(DF$105:DF121)+1)</f>
        <v/>
      </c>
      <c r="DG122" s="412" t="str">
        <f t="shared" si="244"/>
        <v/>
      </c>
      <c r="DH122" s="413" t="str">
        <f t="shared" si="245"/>
        <v/>
      </c>
      <c r="DI122" s="412" t="str">
        <f t="shared" si="246"/>
        <v/>
      </c>
      <c r="DJ122" s="413" t="str">
        <f t="shared" si="247"/>
        <v/>
      </c>
      <c r="DK122" s="412" t="str">
        <f t="shared" si="248"/>
        <v/>
      </c>
      <c r="DL122" s="413" t="str">
        <f t="shared" si="249"/>
        <v/>
      </c>
    </row>
    <row r="123" spans="28:123" ht="15.75" thickBot="1" x14ac:dyDescent="0.35">
      <c r="AB123" s="395" t="str">
        <f ca="1">IFERROR(MATCH($AB$92,OFFSET(Year!$AT$11:$AT$62,AB122,,1000),0)+AB122,"")</f>
        <v/>
      </c>
      <c r="AC123" s="340" t="str">
        <f ca="1">IFERROR(INDEX(Year!$AW$11:$AW$62,AB123),"")</f>
        <v/>
      </c>
      <c r="AD123" s="348" t="str">
        <f ca="1">IFERROR(INDEX(Year!$AU$11:$AU$62,AB123),"")</f>
        <v/>
      </c>
      <c r="AE123" s="363" t="str">
        <f ca="1">IFERROR(INDEX(Year!$AV$11:$AV$62,AB123),"")</f>
        <v/>
      </c>
      <c r="AF123" s="402" t="str">
        <f ca="1">IFERROR(INDEX(Year!$AT$11:$AT$62,AB123),"")</f>
        <v/>
      </c>
      <c r="DC123" s="439" t="str">
        <f>IF(OR(DD123="",DD123=0),"",MAX(DC$105:DC122)+1)</f>
        <v/>
      </c>
      <c r="DD123" s="436" t="str">
        <f t="shared" si="242"/>
        <v/>
      </c>
      <c r="DE123" s="422" t="str">
        <f t="shared" si="243"/>
        <v/>
      </c>
      <c r="DF123" s="433" t="str">
        <f>IF(OR(DG123="",DG123=0),"",MAX(DF$105:DF122)+1)</f>
        <v/>
      </c>
      <c r="DG123" s="420" t="str">
        <f t="shared" si="244"/>
        <v/>
      </c>
      <c r="DH123" s="422" t="str">
        <f t="shared" si="245"/>
        <v/>
      </c>
      <c r="DI123" s="420" t="str">
        <f t="shared" si="246"/>
        <v/>
      </c>
      <c r="DJ123" s="422" t="str">
        <f t="shared" si="247"/>
        <v/>
      </c>
      <c r="DK123" s="420" t="str">
        <f t="shared" si="248"/>
        <v/>
      </c>
      <c r="DL123" s="422" t="str">
        <f t="shared" si="249"/>
        <v/>
      </c>
    </row>
    <row r="124" spans="28:123" ht="15.75" thickBot="1" x14ac:dyDescent="0.35"/>
    <row r="125" spans="28:123" x14ac:dyDescent="0.3">
      <c r="AB125" s="1093" t="s">
        <v>24</v>
      </c>
      <c r="AC125" s="1094"/>
      <c r="AD125" s="1094"/>
      <c r="AE125" s="1094"/>
      <c r="AF125" s="1095"/>
    </row>
    <row r="126" spans="28:123" x14ac:dyDescent="0.3">
      <c r="AB126" s="389"/>
      <c r="AC126" s="400" t="s">
        <v>495</v>
      </c>
      <c r="AD126" s="400" t="s">
        <v>192</v>
      </c>
      <c r="AE126" s="400" t="s">
        <v>193</v>
      </c>
      <c r="AF126" s="401" t="s">
        <v>11</v>
      </c>
    </row>
    <row r="127" spans="28:123" x14ac:dyDescent="0.3">
      <c r="AB127" s="395">
        <f ca="1">IFERROR(MATCH($AB$125,OFFSET(Year!$AT$11:$AT$62,AB126,,1000),0)+AB126,"")</f>
        <v>13</v>
      </c>
      <c r="AC127" s="340">
        <f ca="1">IFERROR(INDEX(Year!$AW$11:$AW$62,AB127),"")</f>
        <v>5</v>
      </c>
      <c r="AD127" s="348" t="str">
        <f ca="1">IFERROR(INDEX(Year!$AU$11:$AU$62,AB127),"")</f>
        <v>Pet Care</v>
      </c>
      <c r="AE127" s="363">
        <f ca="1">IFERROR(INDEX(Year!$AV$11:$AV$62,AB127),"")</f>
        <v>80</v>
      </c>
      <c r="AF127" s="402" t="str">
        <f ca="1">IFERROR(INDEX(Year!$AT$11:$AT$62,AB127),"")</f>
        <v>Liquid Bills</v>
      </c>
    </row>
    <row r="128" spans="28:123" x14ac:dyDescent="0.3">
      <c r="AB128" s="358">
        <f ca="1">IFERROR(MATCH($AB$125,OFFSET(Year!$AT$11:$AT$62,AB127,,1000),0)+AB127,"")</f>
        <v>14</v>
      </c>
      <c r="AC128" s="384">
        <f ca="1">IFERROR(INDEX(Year!$AW$11:$AW$62,AB128),"")</f>
        <v>7</v>
      </c>
      <c r="AD128" s="356" t="str">
        <f ca="1">IFERROR(INDEX(Year!$AU$11:$AU$62,AB128),"")</f>
        <v>Car 1 Gas</v>
      </c>
      <c r="AE128" s="363">
        <f ca="1">IFERROR(INDEX(Year!$AV$11:$AV$62,AB128),"")</f>
        <v>50</v>
      </c>
      <c r="AF128" s="402" t="str">
        <f ca="1">IFERROR(INDEX(Year!$AT$11:$AT$62,AB128),"")</f>
        <v>Liquid Bills</v>
      </c>
    </row>
    <row r="129" spans="28:32" x14ac:dyDescent="0.3">
      <c r="AB129" s="358">
        <f ca="1">IFERROR(MATCH($AB$125,OFFSET(Year!$AT$11:$AT$62,AB128,,1000),0)+AB128,"")</f>
        <v>15</v>
      </c>
      <c r="AC129" s="384">
        <f ca="1">IFERROR(INDEX(Year!$AW$11:$AW$62,AB129),"")</f>
        <v>21</v>
      </c>
      <c r="AD129" s="356" t="str">
        <f ca="1">IFERROR(INDEX(Year!$AU$11:$AU$62,AB129),"")</f>
        <v>Car 1 Gas</v>
      </c>
      <c r="AE129" s="363">
        <f ca="1">IFERROR(INDEX(Year!$AV$11:$AV$62,AB129),"")</f>
        <v>50</v>
      </c>
      <c r="AF129" s="402" t="str">
        <f ca="1">IFERROR(INDEX(Year!$AT$11:$AT$62,AB129),"")</f>
        <v>Liquid Bills</v>
      </c>
    </row>
    <row r="130" spans="28:32" x14ac:dyDescent="0.3">
      <c r="AB130" s="358">
        <f ca="1">IFERROR(MATCH($AB$125,OFFSET(Year!$AT$11:$AT$62,AB129,,1000),0)+AB129,"")</f>
        <v>16</v>
      </c>
      <c r="AC130" s="384">
        <f ca="1">IFERROR(INDEX(Year!$AW$11:$AW$62,AB130),"")</f>
        <v>2</v>
      </c>
      <c r="AD130" s="356" t="str">
        <f ca="1">IFERROR(INDEX(Year!$AU$11:$AU$62,AB130),"")</f>
        <v>Car 2 Gas</v>
      </c>
      <c r="AE130" s="363">
        <f ca="1">IFERROR(INDEX(Year!$AV$11:$AV$62,AB130),"")</f>
        <v>80</v>
      </c>
      <c r="AF130" s="402" t="str">
        <f ca="1">IFERROR(INDEX(Year!$AT$11:$AT$62,AB130),"")</f>
        <v>Liquid Bills</v>
      </c>
    </row>
    <row r="131" spans="28:32" x14ac:dyDescent="0.3">
      <c r="AB131" s="358">
        <f ca="1">IFERROR(MATCH($AB$125,OFFSET(Year!$AT$11:$AT$62,AB130,,1000),0)+AB130,"")</f>
        <v>17</v>
      </c>
      <c r="AC131" s="384">
        <f ca="1">IFERROR(INDEX(Year!$AW$11:$AW$62,AB131),"")</f>
        <v>16</v>
      </c>
      <c r="AD131" s="356" t="str">
        <f ca="1">IFERROR(INDEX(Year!$AU$11:$AU$62,AB131),"")</f>
        <v>Car 2 Gas</v>
      </c>
      <c r="AE131" s="363">
        <f ca="1">IFERROR(INDEX(Year!$AV$11:$AV$62,AB131),"")</f>
        <v>80</v>
      </c>
      <c r="AF131" s="402" t="str">
        <f ca="1">IFERROR(INDEX(Year!$AT$11:$AT$62,AB131),"")</f>
        <v>Liquid Bills</v>
      </c>
    </row>
    <row r="132" spans="28:32" x14ac:dyDescent="0.3">
      <c r="AB132" s="358">
        <f ca="1">IFERROR(MATCH($AB$125,OFFSET(Year!$AT$11:$AT$62,AB131,,1000),0)+AB131,"")</f>
        <v>18</v>
      </c>
      <c r="AC132" s="384">
        <f ca="1">IFERROR(INDEX(Year!$AW$11:$AW$62,AB132),"")</f>
        <v>30</v>
      </c>
      <c r="AD132" s="356" t="str">
        <f ca="1">IFERROR(INDEX(Year!$AU$11:$AU$62,AB132),"")</f>
        <v>Car 2 Gas</v>
      </c>
      <c r="AE132" s="363">
        <f ca="1">IFERROR(INDEX(Year!$AV$11:$AV$62,AB132),"")</f>
        <v>80</v>
      </c>
      <c r="AF132" s="402" t="str">
        <f ca="1">IFERROR(INDEX(Year!$AT$11:$AT$62,AB132),"")</f>
        <v>Liquid Bills</v>
      </c>
    </row>
    <row r="133" spans="28:32" x14ac:dyDescent="0.3">
      <c r="AB133" s="358">
        <f ca="1">IFERROR(MATCH($AB$125,OFFSET(Year!$AT$11:$AT$62,AB132,,1000),0)+AB132,"")</f>
        <v>19</v>
      </c>
      <c r="AC133" s="384">
        <f ca="1">IFERROR(INDEX(Year!$AW$11:$AW$62,AB133),"")</f>
        <v>1</v>
      </c>
      <c r="AD133" s="356" t="str">
        <f ca="1">IFERROR(INDEX(Year!$AU$11:$AU$62,AB133),"")</f>
        <v>Groceries</v>
      </c>
      <c r="AE133" s="363">
        <f ca="1">IFERROR(INDEX(Year!$AV$11:$AV$62,AB133),"")</f>
        <v>125</v>
      </c>
      <c r="AF133" s="402" t="str">
        <f ca="1">IFERROR(INDEX(Year!$AT$11:$AT$62,AB133),"")</f>
        <v>Liquid Bills</v>
      </c>
    </row>
    <row r="134" spans="28:32" x14ac:dyDescent="0.3">
      <c r="AB134" s="358">
        <f ca="1">IFERROR(MATCH($AB$125,OFFSET(Year!$AT$11:$AT$62,AB133,,1000),0)+AB133,"")</f>
        <v>20</v>
      </c>
      <c r="AC134" s="384">
        <f ca="1">IFERROR(INDEX(Year!$AW$11:$AW$62,AB134),"")</f>
        <v>8</v>
      </c>
      <c r="AD134" s="356" t="str">
        <f ca="1">IFERROR(INDEX(Year!$AU$11:$AU$62,AB134),"")</f>
        <v>Groceries</v>
      </c>
      <c r="AE134" s="363">
        <f ca="1">IFERROR(INDEX(Year!$AV$11:$AV$62,AB134),"")</f>
        <v>125</v>
      </c>
      <c r="AF134" s="402" t="str">
        <f ca="1">IFERROR(INDEX(Year!$AT$11:$AT$62,AB134),"")</f>
        <v>Liquid Bills</v>
      </c>
    </row>
    <row r="135" spans="28:32" x14ac:dyDescent="0.3">
      <c r="AB135" s="358">
        <f ca="1">IFERROR(MATCH($AB$125,OFFSET(Year!$AT$11:$AT$62,AB134,,1000),0)+AB134,"")</f>
        <v>21</v>
      </c>
      <c r="AC135" s="384">
        <f ca="1">IFERROR(INDEX(Year!$AW$11:$AW$62,AB135),"")</f>
        <v>15</v>
      </c>
      <c r="AD135" s="356" t="str">
        <f ca="1">IFERROR(INDEX(Year!$AU$11:$AU$62,AB135),"")</f>
        <v>Groceries</v>
      </c>
      <c r="AE135" s="363">
        <f ca="1">IFERROR(INDEX(Year!$AV$11:$AV$62,AB135),"")</f>
        <v>125</v>
      </c>
      <c r="AF135" s="402" t="str">
        <f ca="1">IFERROR(INDEX(Year!$AT$11:$AT$62,AB135),"")</f>
        <v>Liquid Bills</v>
      </c>
    </row>
    <row r="136" spans="28:32" x14ac:dyDescent="0.3">
      <c r="AB136" s="358">
        <f ca="1">IFERROR(MATCH($AB$125,OFFSET(Year!$AT$11:$AT$62,AB135,,1000),0)+AB135,"")</f>
        <v>22</v>
      </c>
      <c r="AC136" s="384">
        <f ca="1">IFERROR(INDEX(Year!$AW$11:$AW$62,AB136),"")</f>
        <v>22</v>
      </c>
      <c r="AD136" s="356" t="str">
        <f ca="1">IFERROR(INDEX(Year!$AU$11:$AU$62,AB136),"")</f>
        <v>Groceries</v>
      </c>
      <c r="AE136" s="363">
        <f ca="1">IFERROR(INDEX(Year!$AV$11:$AV$62,AB136),"")</f>
        <v>125</v>
      </c>
      <c r="AF136" s="402" t="str">
        <f ca="1">IFERROR(INDEX(Year!$AT$11:$AT$62,AB136),"")</f>
        <v>Liquid Bills</v>
      </c>
    </row>
    <row r="137" spans="28:32" x14ac:dyDescent="0.3">
      <c r="AB137" s="358">
        <f ca="1">IFERROR(MATCH($AB$125,OFFSET(Year!$AT$11:$AT$62,AB136,,1000),0)+AB136,"")</f>
        <v>23</v>
      </c>
      <c r="AC137" s="384">
        <f ca="1">IFERROR(INDEX(Year!$AW$11:$AW$62,AB137),"")</f>
        <v>29</v>
      </c>
      <c r="AD137" s="356" t="str">
        <f ca="1">IFERROR(INDEX(Year!$AU$11:$AU$62,AB137),"")</f>
        <v>Groceries</v>
      </c>
      <c r="AE137" s="363">
        <f ca="1">IFERROR(INDEX(Year!$AV$11:$AV$62,AB137),"")</f>
        <v>125</v>
      </c>
      <c r="AF137" s="402" t="str">
        <f ca="1">IFERROR(INDEX(Year!$AT$11:$AT$62,AB137),"")</f>
        <v>Liquid Bills</v>
      </c>
    </row>
    <row r="138" spans="28:32" x14ac:dyDescent="0.3">
      <c r="AB138" s="358">
        <f ca="1">IFERROR(MATCH($AB$125,OFFSET(Year!$AT$11:$AT$62,AB137,,1000),0)+AB137,"")</f>
        <v>70</v>
      </c>
      <c r="AC138" s="384" t="str">
        <f ca="1">IFERROR(INDEX(Year!$AW$11:$AW$62,AB138),"")</f>
        <v/>
      </c>
      <c r="AD138" s="356" t="str">
        <f ca="1">IFERROR(INDEX(Year!$AU$11:$AU$62,AB138),"")</f>
        <v/>
      </c>
      <c r="AE138" s="363" t="str">
        <f ca="1">IFERROR(INDEX(Year!$AV$11:$AV$62,AB138),"")</f>
        <v/>
      </c>
      <c r="AF138" s="402" t="str">
        <f ca="1">IFERROR(INDEX(Year!$AT$11:$AT$62,AB138),"")</f>
        <v/>
      </c>
    </row>
    <row r="139" spans="28:32" x14ac:dyDescent="0.3">
      <c r="AB139" s="358">
        <f ca="1">IFERROR(MATCH($AB$125,OFFSET(Year!$AT$11:$AT$62,AB138,,1000),0)+AB138,"")</f>
        <v>71</v>
      </c>
      <c r="AC139" s="384" t="str">
        <f ca="1">IFERROR(INDEX(Year!$AW$11:$AW$62,AB139),"")</f>
        <v/>
      </c>
      <c r="AD139" s="356" t="str">
        <f ca="1">IFERROR(INDEX(Year!$AU$11:$AU$62,AB139),"")</f>
        <v/>
      </c>
      <c r="AE139" s="363" t="str">
        <f ca="1">IFERROR(INDEX(Year!$AV$11:$AV$62,AB139),"")</f>
        <v/>
      </c>
      <c r="AF139" s="402" t="str">
        <f ca="1">IFERROR(INDEX(Year!$AT$11:$AT$62,AB139),"")</f>
        <v/>
      </c>
    </row>
    <row r="140" spans="28:32" x14ac:dyDescent="0.3">
      <c r="AB140" s="358">
        <f ca="1">IFERROR(MATCH($AB$125,OFFSET(Year!$AT$11:$AT$62,AB139,,1000),0)+AB139,"")</f>
        <v>72</v>
      </c>
      <c r="AC140" s="384" t="str">
        <f ca="1">IFERROR(INDEX(Year!$AW$11:$AW$62,AB140),"")</f>
        <v/>
      </c>
      <c r="AD140" s="356" t="str">
        <f ca="1">IFERROR(INDEX(Year!$AU$11:$AU$62,AB140),"")</f>
        <v/>
      </c>
      <c r="AE140" s="363" t="str">
        <f ca="1">IFERROR(INDEX(Year!$AV$11:$AV$62,AB140),"")</f>
        <v/>
      </c>
      <c r="AF140" s="402" t="str">
        <f ca="1">IFERROR(INDEX(Year!$AT$11:$AT$62,AB140),"")</f>
        <v/>
      </c>
    </row>
    <row r="141" spans="28:32" x14ac:dyDescent="0.3">
      <c r="AB141" s="358">
        <f ca="1">IFERROR(MATCH($AB$125,OFFSET(Year!$AT$11:$AT$62,AB140,,1000),0)+AB140,"")</f>
        <v>73</v>
      </c>
      <c r="AC141" s="384" t="str">
        <f ca="1">IFERROR(INDEX(Year!$AW$11:$AW$62,AB141),"")</f>
        <v/>
      </c>
      <c r="AD141" s="356" t="str">
        <f ca="1">IFERROR(INDEX(Year!$AU$11:$AU$62,AB141),"")</f>
        <v/>
      </c>
      <c r="AE141" s="363" t="str">
        <f ca="1">IFERROR(INDEX(Year!$AV$11:$AV$62,AB141),"")</f>
        <v/>
      </c>
      <c r="AF141" s="402" t="str">
        <f ca="1">IFERROR(INDEX(Year!$AT$11:$AT$62,AB141),"")</f>
        <v/>
      </c>
    </row>
    <row r="142" spans="28:32" x14ac:dyDescent="0.3">
      <c r="AB142" s="358">
        <f ca="1">IFERROR(MATCH($AB$125,OFFSET(Year!$AT$11:$AT$62,AB141,,1000),0)+AB141,"")</f>
        <v>74</v>
      </c>
      <c r="AC142" s="384" t="str">
        <f ca="1">IFERROR(INDEX(Year!$AW$11:$AW$62,AB142),"")</f>
        <v/>
      </c>
      <c r="AD142" s="356" t="str">
        <f ca="1">IFERROR(INDEX(Year!$AU$11:$AU$62,AB142),"")</f>
        <v/>
      </c>
      <c r="AE142" s="363" t="str">
        <f ca="1">IFERROR(INDEX(Year!$AV$11:$AV$62,AB142),"")</f>
        <v/>
      </c>
      <c r="AF142" s="402" t="str">
        <f ca="1">IFERROR(INDEX(Year!$AT$11:$AT$62,AB142),"")</f>
        <v/>
      </c>
    </row>
    <row r="143" spans="28:32" x14ac:dyDescent="0.3">
      <c r="AB143" s="358">
        <f ca="1">IFERROR(MATCH($AB$125,OFFSET(Year!$AT$11:$AT$62,AB142,,1000),0)+AB142,"")</f>
        <v>75</v>
      </c>
      <c r="AC143" s="384" t="str">
        <f ca="1">IFERROR(INDEX(Year!$AW$11:$AW$62,AB143),"")</f>
        <v/>
      </c>
      <c r="AD143" s="356" t="str">
        <f ca="1">IFERROR(INDEX(Year!$AU$11:$AU$62,AB143),"")</f>
        <v/>
      </c>
      <c r="AE143" s="363" t="str">
        <f ca="1">IFERROR(INDEX(Year!$AV$11:$AV$62,AB143),"")</f>
        <v/>
      </c>
      <c r="AF143" s="402" t="str">
        <f ca="1">IFERROR(INDEX(Year!$AT$11:$AT$62,AB143),"")</f>
        <v/>
      </c>
    </row>
    <row r="144" spans="28:32" x14ac:dyDescent="0.3">
      <c r="AB144" s="358">
        <f ca="1">IFERROR(MATCH($AB$125,OFFSET(Year!$AT$11:$AT$62,AB143,,1000),0)+AB143,"")</f>
        <v>76</v>
      </c>
      <c r="AC144" s="384" t="str">
        <f ca="1">IFERROR(INDEX(Year!$AW$11:$AW$62,AB144),"")</f>
        <v/>
      </c>
      <c r="AD144" s="356" t="str">
        <f ca="1">IFERROR(INDEX(Year!$AU$11:$AU$62,AB144),"")</f>
        <v/>
      </c>
      <c r="AE144" s="363" t="str">
        <f ca="1">IFERROR(INDEX(Year!$AV$11:$AV$62,AB144),"")</f>
        <v/>
      </c>
      <c r="AF144" s="402" t="str">
        <f ca="1">IFERROR(INDEX(Year!$AT$11:$AT$62,AB144),"")</f>
        <v/>
      </c>
    </row>
    <row r="145" spans="28:32" x14ac:dyDescent="0.3">
      <c r="AB145" s="358">
        <f ca="1">IFERROR(MATCH($AB$125,OFFSET(Year!$AT$11:$AT$62,AB144,,1000),0)+AB144,"")</f>
        <v>77</v>
      </c>
      <c r="AC145" s="384" t="str">
        <f ca="1">IFERROR(INDEX(Year!$AW$11:$AW$62,AB145),"")</f>
        <v/>
      </c>
      <c r="AD145" s="356" t="str">
        <f ca="1">IFERROR(INDEX(Year!$AU$11:$AU$62,AB145),"")</f>
        <v/>
      </c>
      <c r="AE145" s="363" t="str">
        <f ca="1">IFERROR(INDEX(Year!$AV$11:$AV$62,AB145),"")</f>
        <v/>
      </c>
      <c r="AF145" s="402" t="str">
        <f ca="1">IFERROR(INDEX(Year!$AT$11:$AT$62,AB145),"")</f>
        <v/>
      </c>
    </row>
    <row r="146" spans="28:32" x14ac:dyDescent="0.3">
      <c r="AB146" s="358">
        <f ca="1">IFERROR(MATCH($AB$125,OFFSET(Year!$AT$11:$AT$62,AB145,,1000),0)+AB145,"")</f>
        <v>78</v>
      </c>
      <c r="AC146" s="384" t="str">
        <f ca="1">IFERROR(INDEX(Year!$AW$11:$AW$62,AB146),"")</f>
        <v/>
      </c>
      <c r="AD146" s="356" t="str">
        <f ca="1">IFERROR(INDEX(Year!$AU$11:$AU$62,AB146),"")</f>
        <v/>
      </c>
      <c r="AE146" s="363" t="str">
        <f ca="1">IFERROR(INDEX(Year!$AV$11:$AV$62,AB146),"")</f>
        <v/>
      </c>
      <c r="AF146" s="402" t="str">
        <f ca="1">IFERROR(INDEX(Year!$AT$11:$AT$62,AB146),"")</f>
        <v/>
      </c>
    </row>
    <row r="147" spans="28:32" x14ac:dyDescent="0.3">
      <c r="AB147" s="358">
        <f ca="1">IFERROR(MATCH($AB$125,OFFSET(Year!$AT$11:$AT$62,AB146,,1000),0)+AB146,"")</f>
        <v>125</v>
      </c>
      <c r="AC147" s="384" t="str">
        <f ca="1">IFERROR(INDEX(Year!$AW$11:$AW$62,AB147),"")</f>
        <v/>
      </c>
      <c r="AD147" s="356" t="str">
        <f ca="1">IFERROR(INDEX(Year!$AU$11:$AU$62,AB147),"")</f>
        <v/>
      </c>
      <c r="AE147" s="363" t="str">
        <f ca="1">IFERROR(INDEX(Year!$AV$11:$AV$62,AB147),"")</f>
        <v/>
      </c>
      <c r="AF147" s="402" t="str">
        <f ca="1">IFERROR(INDEX(Year!$AT$11:$AT$62,AB147),"")</f>
        <v/>
      </c>
    </row>
    <row r="148" spans="28:32" x14ac:dyDescent="0.3">
      <c r="AB148" s="358">
        <f ca="1">IFERROR(MATCH($AB$125,OFFSET(Year!$AT$11:$AT$62,AB147,,1000),0)+AB147,"")</f>
        <v>126</v>
      </c>
      <c r="AC148" s="384" t="str">
        <f ca="1">IFERROR(INDEX(Year!$AW$11:$AW$62,AB148),"")</f>
        <v/>
      </c>
      <c r="AD148" s="356" t="str">
        <f ca="1">IFERROR(INDEX(Year!$AU$11:$AU$62,AB148),"")</f>
        <v/>
      </c>
      <c r="AE148" s="363" t="str">
        <f ca="1">IFERROR(INDEX(Year!$AV$11:$AV$62,AB148),"")</f>
        <v/>
      </c>
      <c r="AF148" s="402" t="str">
        <f ca="1">IFERROR(INDEX(Year!$AT$11:$AT$62,AB148),"")</f>
        <v/>
      </c>
    </row>
    <row r="149" spans="28:32" x14ac:dyDescent="0.3">
      <c r="AB149" s="358">
        <f ca="1">IFERROR(MATCH($AB$125,OFFSET(Year!$AT$11:$AT$62,AB148,,1000),0)+AB148,"")</f>
        <v>127</v>
      </c>
      <c r="AC149" s="384" t="str">
        <f ca="1">IFERROR(INDEX(Year!$AW$11:$AW$62,AB149),"")</f>
        <v/>
      </c>
      <c r="AD149" s="356" t="str">
        <f ca="1">IFERROR(INDEX(Year!$AU$11:$AU$62,AB149),"")</f>
        <v/>
      </c>
      <c r="AE149" s="363" t="str">
        <f ca="1">IFERROR(INDEX(Year!$AV$11:$AV$62,AB149),"")</f>
        <v/>
      </c>
      <c r="AF149" s="402" t="str">
        <f ca="1">IFERROR(INDEX(Year!$AT$11:$AT$62,AB149),"")</f>
        <v/>
      </c>
    </row>
    <row r="150" spans="28:32" x14ac:dyDescent="0.3">
      <c r="AB150" s="358">
        <f ca="1">IFERROR(MATCH($AB$125,OFFSET(Year!$AT$11:$AT$62,AB149,,1000),0)+AB149,"")</f>
        <v>128</v>
      </c>
      <c r="AC150" s="384" t="str">
        <f ca="1">IFERROR(INDEX(Year!$AW$11:$AW$62,AB150),"")</f>
        <v/>
      </c>
      <c r="AD150" s="356" t="str">
        <f ca="1">IFERROR(INDEX(Year!$AU$11:$AU$62,AB150),"")</f>
        <v/>
      </c>
      <c r="AE150" s="363" t="str">
        <f ca="1">IFERROR(INDEX(Year!$AV$11:$AV$62,AB150),"")</f>
        <v/>
      </c>
      <c r="AF150" s="402" t="str">
        <f ca="1">IFERROR(INDEX(Year!$AT$11:$AT$62,AB150),"")</f>
        <v/>
      </c>
    </row>
    <row r="151" spans="28:32" x14ac:dyDescent="0.3">
      <c r="AB151" s="358">
        <f ca="1">IFERROR(MATCH($AB$125,OFFSET(Year!$AT$11:$AT$62,AB150,,1000),0)+AB150,"")</f>
        <v>129</v>
      </c>
      <c r="AC151" s="384" t="str">
        <f ca="1">IFERROR(INDEX(Year!$AW$11:$AW$62,AB151),"")</f>
        <v/>
      </c>
      <c r="AD151" s="356" t="str">
        <f ca="1">IFERROR(INDEX(Year!$AU$11:$AU$62,AB151),"")</f>
        <v/>
      </c>
      <c r="AE151" s="363" t="str">
        <f ca="1">IFERROR(INDEX(Year!$AV$11:$AV$62,AB151),"")</f>
        <v/>
      </c>
      <c r="AF151" s="402" t="str">
        <f ca="1">IFERROR(INDEX(Year!$AT$11:$AT$62,AB151),"")</f>
        <v/>
      </c>
    </row>
    <row r="152" spans="28:32" x14ac:dyDescent="0.3">
      <c r="AB152" s="358">
        <f ca="1">IFERROR(MATCH($AB$125,OFFSET(Year!$AT$11:$AT$62,AB151,,1000),0)+AB151,"")</f>
        <v>130</v>
      </c>
      <c r="AC152" s="384" t="str">
        <f ca="1">IFERROR(INDEX(Year!$AW$11:$AW$62,AB152),"")</f>
        <v/>
      </c>
      <c r="AD152" s="356" t="str">
        <f ca="1">IFERROR(INDEX(Year!$AU$11:$AU$62,AB152),"")</f>
        <v/>
      </c>
      <c r="AE152" s="363" t="str">
        <f ca="1">IFERROR(INDEX(Year!$AV$11:$AV$62,AB152),"")</f>
        <v/>
      </c>
      <c r="AF152" s="402" t="str">
        <f ca="1">IFERROR(INDEX(Year!$AT$11:$AT$62,AB152),"")</f>
        <v/>
      </c>
    </row>
    <row r="153" spans="28:32" x14ac:dyDescent="0.3">
      <c r="AB153" s="358">
        <f ca="1">IFERROR(MATCH($AB$125,OFFSET(Year!$AT$11:$AT$62,AB152,,1000),0)+AB152,"")</f>
        <v>131</v>
      </c>
      <c r="AC153" s="384" t="str">
        <f ca="1">IFERROR(INDEX(Year!$AW$11:$AW$62,AB153),"")</f>
        <v/>
      </c>
      <c r="AD153" s="356" t="str">
        <f ca="1">IFERROR(INDEX(Year!$AU$11:$AU$62,AB153),"")</f>
        <v/>
      </c>
      <c r="AE153" s="363" t="str">
        <f ca="1">IFERROR(INDEX(Year!$AV$11:$AV$62,AB153),"")</f>
        <v/>
      </c>
      <c r="AF153" s="402" t="str">
        <f ca="1">IFERROR(INDEX(Year!$AT$11:$AT$62,AB153),"")</f>
        <v/>
      </c>
    </row>
    <row r="154" spans="28:32" x14ac:dyDescent="0.3">
      <c r="AB154" s="358">
        <f ca="1">IFERROR(MATCH($AB$125,OFFSET(Year!$AT$11:$AT$62,AB153,,1000),0)+AB153,"")</f>
        <v>132</v>
      </c>
      <c r="AC154" s="384" t="str">
        <f ca="1">IFERROR(INDEX(Year!$AW$11:$AW$62,AB154),"")</f>
        <v/>
      </c>
      <c r="AD154" s="356" t="str">
        <f ca="1">IFERROR(INDEX(Year!$AU$11:$AU$62,AB154),"")</f>
        <v/>
      </c>
      <c r="AE154" s="363" t="str">
        <f ca="1">IFERROR(INDEX(Year!$AV$11:$AV$62,AB154),"")</f>
        <v/>
      </c>
      <c r="AF154" s="402" t="str">
        <f ca="1">IFERROR(INDEX(Year!$AT$11:$AT$62,AB154),"")</f>
        <v/>
      </c>
    </row>
    <row r="155" spans="28:32" x14ac:dyDescent="0.3">
      <c r="AB155" s="358">
        <f ca="1">IFERROR(MATCH($AB$125,OFFSET(Year!$AT$11:$AT$62,AB154,,1000),0)+AB154,"")</f>
        <v>133</v>
      </c>
      <c r="AC155" s="384" t="str">
        <f ca="1">IFERROR(INDEX(Year!$AW$11:$AW$62,AB155),"")</f>
        <v/>
      </c>
      <c r="AD155" s="356" t="str">
        <f ca="1">IFERROR(INDEX(Year!$AU$11:$AU$62,AB155),"")</f>
        <v/>
      </c>
      <c r="AE155" s="363" t="str">
        <f ca="1">IFERROR(INDEX(Year!$AV$11:$AV$62,AB155),"")</f>
        <v/>
      </c>
      <c r="AF155" s="402" t="str">
        <f ca="1">IFERROR(INDEX(Year!$AT$11:$AT$62,AB155),"")</f>
        <v/>
      </c>
    </row>
    <row r="156" spans="28:32" ht="15.75" thickBot="1" x14ac:dyDescent="0.35">
      <c r="AB156" s="359">
        <f ca="1">IFERROR(MATCH($AB$125,OFFSET(Year!$AT$11:$AT$62,AB155,,1000),0)+AB155,"")</f>
        <v>134</v>
      </c>
      <c r="AC156" s="386" t="str">
        <f ca="1">IFERROR(INDEX(Year!$AW$11:$AW$62,AB156),"")</f>
        <v/>
      </c>
      <c r="AD156" s="360" t="str">
        <f ca="1">IFERROR(INDEX(Year!$AU$11:$AU$62,AB156),"")</f>
        <v/>
      </c>
      <c r="AE156" s="364" t="str">
        <f ca="1">IFERROR(INDEX(Year!$AV$11:$AV$62,AB156),"")</f>
        <v/>
      </c>
      <c r="AF156" s="365" t="str">
        <f ca="1">IFERROR(INDEX(Year!$AT$11:$AT$62,AB156),"")</f>
        <v/>
      </c>
    </row>
  </sheetData>
  <mergeCells count="396">
    <mergeCell ref="P67:R67"/>
    <mergeCell ref="P68:R68"/>
    <mergeCell ref="P69:S69"/>
    <mergeCell ref="P53:Q53"/>
    <mergeCell ref="P54:Q54"/>
    <mergeCell ref="P55:Q55"/>
    <mergeCell ref="P56:Q56"/>
    <mergeCell ref="P57:Q57"/>
    <mergeCell ref="P58:Q58"/>
    <mergeCell ref="P59:Q59"/>
    <mergeCell ref="P60:Q60"/>
    <mergeCell ref="P61:Q61"/>
    <mergeCell ref="P49:Q49"/>
    <mergeCell ref="P50:Q50"/>
    <mergeCell ref="P51:Q51"/>
    <mergeCell ref="P52:Q52"/>
    <mergeCell ref="P62:Q62"/>
    <mergeCell ref="P63:Q63"/>
    <mergeCell ref="P64:Q64"/>
    <mergeCell ref="P65:Q65"/>
    <mergeCell ref="P66:R66"/>
    <mergeCell ref="DN112:DO112"/>
    <mergeCell ref="DQ112:DR112"/>
    <mergeCell ref="H1:N3"/>
    <mergeCell ref="A1:G3"/>
    <mergeCell ref="V1:W2"/>
    <mergeCell ref="X1:X2"/>
    <mergeCell ref="DD105:DE105"/>
    <mergeCell ref="DG105:DH105"/>
    <mergeCell ref="DI105:DJ105"/>
    <mergeCell ref="DK105:DL105"/>
    <mergeCell ref="DN4:DS4"/>
    <mergeCell ref="DN24:DS24"/>
    <mergeCell ref="DN44:DS44"/>
    <mergeCell ref="DN64:DS64"/>
    <mergeCell ref="DN84:DS84"/>
    <mergeCell ref="DN104:DS104"/>
    <mergeCell ref="DN12:DO12"/>
    <mergeCell ref="DQ12:DR12"/>
    <mergeCell ref="DN32:DO32"/>
    <mergeCell ref="DQ32:DR32"/>
    <mergeCell ref="DN52:DO52"/>
    <mergeCell ref="DQ52:DR52"/>
    <mergeCell ref="DN72:DO72"/>
    <mergeCell ref="DQ72:DR72"/>
    <mergeCell ref="DQ105:DS105"/>
    <mergeCell ref="V38:W38"/>
    <mergeCell ref="V39:W39"/>
    <mergeCell ref="V40:W40"/>
    <mergeCell ref="DC44:DL44"/>
    <mergeCell ref="DN45:DP45"/>
    <mergeCell ref="DQ45:DS45"/>
    <mergeCell ref="DD45:DE45"/>
    <mergeCell ref="DG45:DH45"/>
    <mergeCell ref="DI45:DJ45"/>
    <mergeCell ref="DK45:DL45"/>
    <mergeCell ref="DN92:DO92"/>
    <mergeCell ref="DQ92:DR92"/>
    <mergeCell ref="DC84:DL84"/>
    <mergeCell ref="DN85:DP85"/>
    <mergeCell ref="DQ85:DS85"/>
    <mergeCell ref="DD85:DE85"/>
    <mergeCell ref="DG85:DH85"/>
    <mergeCell ref="DI85:DJ85"/>
    <mergeCell ref="DK85:DL85"/>
    <mergeCell ref="AI68:AL68"/>
    <mergeCell ref="AM68:AP68"/>
    <mergeCell ref="AQ68:AT68"/>
    <mergeCell ref="U58:V58"/>
    <mergeCell ref="DN105:DP105"/>
    <mergeCell ref="DC104:DL104"/>
    <mergeCell ref="U44:X44"/>
    <mergeCell ref="U45:V45"/>
    <mergeCell ref="U46:V46"/>
    <mergeCell ref="U47:V47"/>
    <mergeCell ref="U48:V48"/>
    <mergeCell ref="U49:V49"/>
    <mergeCell ref="U50:V50"/>
    <mergeCell ref="U51:V51"/>
    <mergeCell ref="U52:V52"/>
    <mergeCell ref="U53:V53"/>
    <mergeCell ref="U54:V54"/>
    <mergeCell ref="U55:V55"/>
    <mergeCell ref="U56:V56"/>
    <mergeCell ref="U57:V57"/>
    <mergeCell ref="U69:X69"/>
    <mergeCell ref="U64:V64"/>
    <mergeCell ref="U59:V59"/>
    <mergeCell ref="U60:V60"/>
    <mergeCell ref="U61:V61"/>
    <mergeCell ref="U62:V62"/>
    <mergeCell ref="U63:V63"/>
    <mergeCell ref="DN65:DP65"/>
    <mergeCell ref="G6:H6"/>
    <mergeCell ref="E7:F7"/>
    <mergeCell ref="G7:H7"/>
    <mergeCell ref="M10:N10"/>
    <mergeCell ref="I8:J8"/>
    <mergeCell ref="P4:R4"/>
    <mergeCell ref="S4:U4"/>
    <mergeCell ref="BL4:BR4"/>
    <mergeCell ref="BS4:BY4"/>
    <mergeCell ref="V4:X4"/>
    <mergeCell ref="AI4:AL4"/>
    <mergeCell ref="AM4:AP4"/>
    <mergeCell ref="AQ4:AT4"/>
    <mergeCell ref="AU4:AX4"/>
    <mergeCell ref="AY4:BB4"/>
    <mergeCell ref="BC4:BF4"/>
    <mergeCell ref="BG4:BJ4"/>
    <mergeCell ref="V5:W5"/>
    <mergeCell ref="V6:W6"/>
    <mergeCell ref="V7:W7"/>
    <mergeCell ref="V8:W8"/>
    <mergeCell ref="V9:W9"/>
    <mergeCell ref="V10:W10"/>
    <mergeCell ref="K4:L4"/>
    <mergeCell ref="M13:N13"/>
    <mergeCell ref="M14:N14"/>
    <mergeCell ref="I4:J4"/>
    <mergeCell ref="I7:J7"/>
    <mergeCell ref="K7:L7"/>
    <mergeCell ref="A7:B7"/>
    <mergeCell ref="C7:D7"/>
    <mergeCell ref="AC4:AF4"/>
    <mergeCell ref="A8:B8"/>
    <mergeCell ref="C8:D8"/>
    <mergeCell ref="E8:F8"/>
    <mergeCell ref="G8:H8"/>
    <mergeCell ref="A9:B9"/>
    <mergeCell ref="C9:D9"/>
    <mergeCell ref="E9:F9"/>
    <mergeCell ref="G9:H9"/>
    <mergeCell ref="A4:B4"/>
    <mergeCell ref="C4:D4"/>
    <mergeCell ref="E4:F4"/>
    <mergeCell ref="G4:H4"/>
    <mergeCell ref="A6:B6"/>
    <mergeCell ref="C6:D6"/>
    <mergeCell ref="E6:F6"/>
    <mergeCell ref="K8:L8"/>
    <mergeCell ref="I6:J6"/>
    <mergeCell ref="K6:L6"/>
    <mergeCell ref="M6:N6"/>
    <mergeCell ref="M7:N7"/>
    <mergeCell ref="M8:N8"/>
    <mergeCell ref="M4:N4"/>
    <mergeCell ref="M9:N9"/>
    <mergeCell ref="I12:J12"/>
    <mergeCell ref="K12:L12"/>
    <mergeCell ref="I10:J10"/>
    <mergeCell ref="K10:L10"/>
    <mergeCell ref="M12:N12"/>
    <mergeCell ref="I9:J9"/>
    <mergeCell ref="K9:L9"/>
    <mergeCell ref="A14:B14"/>
    <mergeCell ref="C14:D14"/>
    <mergeCell ref="E14:F14"/>
    <mergeCell ref="G14:H14"/>
    <mergeCell ref="I14:J14"/>
    <mergeCell ref="K14:L14"/>
    <mergeCell ref="A10:B10"/>
    <mergeCell ref="C10:D10"/>
    <mergeCell ref="E10:F10"/>
    <mergeCell ref="G10:H10"/>
    <mergeCell ref="I13:J13"/>
    <mergeCell ref="K13:L13"/>
    <mergeCell ref="E13:F13"/>
    <mergeCell ref="G13:H13"/>
    <mergeCell ref="A13:B13"/>
    <mergeCell ref="C13:D13"/>
    <mergeCell ref="A12:B12"/>
    <mergeCell ref="C12:D12"/>
    <mergeCell ref="E12:F12"/>
    <mergeCell ref="G12:H12"/>
    <mergeCell ref="M19:N19"/>
    <mergeCell ref="A18:B18"/>
    <mergeCell ref="C18:D18"/>
    <mergeCell ref="M15:N15"/>
    <mergeCell ref="A16:B16"/>
    <mergeCell ref="C16:D16"/>
    <mergeCell ref="E16:F16"/>
    <mergeCell ref="G16:H16"/>
    <mergeCell ref="I16:J16"/>
    <mergeCell ref="K16:L16"/>
    <mergeCell ref="I15:J15"/>
    <mergeCell ref="K15:L15"/>
    <mergeCell ref="M16:N16"/>
    <mergeCell ref="M18:N18"/>
    <mergeCell ref="A15:B15"/>
    <mergeCell ref="C15:D15"/>
    <mergeCell ref="E15:F15"/>
    <mergeCell ref="G15:H15"/>
    <mergeCell ref="I18:J18"/>
    <mergeCell ref="K18:L18"/>
    <mergeCell ref="E18:F18"/>
    <mergeCell ref="G18:H18"/>
    <mergeCell ref="A19:B19"/>
    <mergeCell ref="C19:D19"/>
    <mergeCell ref="E19:F19"/>
    <mergeCell ref="G19:H19"/>
    <mergeCell ref="I19:J19"/>
    <mergeCell ref="K19:L19"/>
    <mergeCell ref="A24:B24"/>
    <mergeCell ref="C24:D24"/>
    <mergeCell ref="E24:F24"/>
    <mergeCell ref="G24:H24"/>
    <mergeCell ref="I24:J24"/>
    <mergeCell ref="K24:L24"/>
    <mergeCell ref="K21:L21"/>
    <mergeCell ref="I21:J21"/>
    <mergeCell ref="A21:B21"/>
    <mergeCell ref="C21:D21"/>
    <mergeCell ref="E21:F21"/>
    <mergeCell ref="G21:H21"/>
    <mergeCell ref="A20:B20"/>
    <mergeCell ref="C20:D20"/>
    <mergeCell ref="E20:F20"/>
    <mergeCell ref="G20:H20"/>
    <mergeCell ref="I22:J22"/>
    <mergeCell ref="I20:J20"/>
    <mergeCell ref="K20:L20"/>
    <mergeCell ref="A22:B22"/>
    <mergeCell ref="C22:D22"/>
    <mergeCell ref="A27:B27"/>
    <mergeCell ref="C27:D27"/>
    <mergeCell ref="A26:B26"/>
    <mergeCell ref="A25:B25"/>
    <mergeCell ref="M20:N20"/>
    <mergeCell ref="M27:N27"/>
    <mergeCell ref="M25:N25"/>
    <mergeCell ref="G30:H30"/>
    <mergeCell ref="C26:D26"/>
    <mergeCell ref="E26:F26"/>
    <mergeCell ref="G26:H26"/>
    <mergeCell ref="M21:N21"/>
    <mergeCell ref="M22:N22"/>
    <mergeCell ref="K26:L26"/>
    <mergeCell ref="M26:N26"/>
    <mergeCell ref="I25:J25"/>
    <mergeCell ref="K25:L25"/>
    <mergeCell ref="M24:N24"/>
    <mergeCell ref="M30:N30"/>
    <mergeCell ref="K22:L22"/>
    <mergeCell ref="E22:F22"/>
    <mergeCell ref="G22:H22"/>
    <mergeCell ref="M28:N28"/>
    <mergeCell ref="C25:D25"/>
    <mergeCell ref="A31:B31"/>
    <mergeCell ref="C31:D31"/>
    <mergeCell ref="E31:F31"/>
    <mergeCell ref="G31:H31"/>
    <mergeCell ref="I31:J31"/>
    <mergeCell ref="K31:L31"/>
    <mergeCell ref="M33:N33"/>
    <mergeCell ref="A32:B32"/>
    <mergeCell ref="M31:N31"/>
    <mergeCell ref="M32:N32"/>
    <mergeCell ref="A33:B33"/>
    <mergeCell ref="I30:J30"/>
    <mergeCell ref="K30:L30"/>
    <mergeCell ref="I26:J26"/>
    <mergeCell ref="E25:F25"/>
    <mergeCell ref="G25:H25"/>
    <mergeCell ref="I27:J27"/>
    <mergeCell ref="K27:L27"/>
    <mergeCell ref="E27:F27"/>
    <mergeCell ref="G27:H27"/>
    <mergeCell ref="K28:L28"/>
    <mergeCell ref="K33:L33"/>
    <mergeCell ref="K32:L32"/>
    <mergeCell ref="A40:B40"/>
    <mergeCell ref="C40:D40"/>
    <mergeCell ref="A37:B37"/>
    <mergeCell ref="C37:D37"/>
    <mergeCell ref="A38:B38"/>
    <mergeCell ref="C38:D38"/>
    <mergeCell ref="C34:D34"/>
    <mergeCell ref="E34:F34"/>
    <mergeCell ref="G34:H34"/>
    <mergeCell ref="A36:B36"/>
    <mergeCell ref="C36:D36"/>
    <mergeCell ref="A34:B34"/>
    <mergeCell ref="A39:B39"/>
    <mergeCell ref="C39:D39"/>
    <mergeCell ref="I34:J34"/>
    <mergeCell ref="K34:L34"/>
    <mergeCell ref="I32:J32"/>
    <mergeCell ref="C32:D32"/>
    <mergeCell ref="E32:F32"/>
    <mergeCell ref="G32:H32"/>
    <mergeCell ref="C33:D33"/>
    <mergeCell ref="E33:F33"/>
    <mergeCell ref="G33:H33"/>
    <mergeCell ref="A28:B28"/>
    <mergeCell ref="C28:D28"/>
    <mergeCell ref="E28:F28"/>
    <mergeCell ref="G28:H28"/>
    <mergeCell ref="I28:J28"/>
    <mergeCell ref="A30:B30"/>
    <mergeCell ref="C30:D30"/>
    <mergeCell ref="E30:F30"/>
    <mergeCell ref="I33:J33"/>
    <mergeCell ref="DQ65:DS65"/>
    <mergeCell ref="DD65:DE65"/>
    <mergeCell ref="DG65:DH65"/>
    <mergeCell ref="DI65:DJ65"/>
    <mergeCell ref="DK65:DL65"/>
    <mergeCell ref="DN25:DP25"/>
    <mergeCell ref="DQ25:DS25"/>
    <mergeCell ref="M34:N34"/>
    <mergeCell ref="V28:W28"/>
    <mergeCell ref="V29:W29"/>
    <mergeCell ref="V30:W30"/>
    <mergeCell ref="V31:W31"/>
    <mergeCell ref="V32:W32"/>
    <mergeCell ref="V33:W33"/>
    <mergeCell ref="V34:W34"/>
    <mergeCell ref="V35:W35"/>
    <mergeCell ref="V36:W36"/>
    <mergeCell ref="V37:W37"/>
    <mergeCell ref="P44:S44"/>
    <mergeCell ref="P45:Q45"/>
    <mergeCell ref="P46:Q46"/>
    <mergeCell ref="P47:Q47"/>
    <mergeCell ref="P48:Q48"/>
    <mergeCell ref="U65:V65"/>
    <mergeCell ref="AB125:AF125"/>
    <mergeCell ref="AI52:AL52"/>
    <mergeCell ref="AM52:AP52"/>
    <mergeCell ref="AQ52:AT52"/>
    <mergeCell ref="AU52:AX52"/>
    <mergeCell ref="AY52:BB52"/>
    <mergeCell ref="BC52:BF52"/>
    <mergeCell ref="BG52:BJ52"/>
    <mergeCell ref="AI84:AL84"/>
    <mergeCell ref="AM84:AP84"/>
    <mergeCell ref="BC68:BF68"/>
    <mergeCell ref="BG68:BJ68"/>
    <mergeCell ref="AU68:AX68"/>
    <mergeCell ref="AY68:BB68"/>
    <mergeCell ref="AB59:AF59"/>
    <mergeCell ref="AB92:AF92"/>
    <mergeCell ref="DC64:DL64"/>
    <mergeCell ref="BZ4:CF4"/>
    <mergeCell ref="CG4:CM4"/>
    <mergeCell ref="CN4:CT4"/>
    <mergeCell ref="AC26:AF26"/>
    <mergeCell ref="AI20:AL20"/>
    <mergeCell ref="AM20:AP20"/>
    <mergeCell ref="AQ20:AT20"/>
    <mergeCell ref="AU20:AX20"/>
    <mergeCell ref="DC24:DL24"/>
    <mergeCell ref="AY20:BB20"/>
    <mergeCell ref="BC20:BF20"/>
    <mergeCell ref="BG20:BJ20"/>
    <mergeCell ref="AI36:AL36"/>
    <mergeCell ref="AM36:AP36"/>
    <mergeCell ref="AQ36:AT36"/>
    <mergeCell ref="DG25:DH25"/>
    <mergeCell ref="DI25:DJ25"/>
    <mergeCell ref="DK25:DL25"/>
    <mergeCell ref="V25:W25"/>
    <mergeCell ref="V26:W26"/>
    <mergeCell ref="V27:W27"/>
    <mergeCell ref="DG5:DH5"/>
    <mergeCell ref="DN5:DP5"/>
    <mergeCell ref="DQ5:DS5"/>
    <mergeCell ref="DI5:DJ5"/>
    <mergeCell ref="DK5:DL5"/>
    <mergeCell ref="DC4:DL4"/>
    <mergeCell ref="CU4:DA4"/>
    <mergeCell ref="U66:W66"/>
    <mergeCell ref="U67:W67"/>
    <mergeCell ref="U68:W68"/>
    <mergeCell ref="DD5:DE5"/>
    <mergeCell ref="AU36:AX36"/>
    <mergeCell ref="AY36:BB36"/>
    <mergeCell ref="BC36:BF36"/>
    <mergeCell ref="BG36:BJ36"/>
    <mergeCell ref="AC46:AF46"/>
    <mergeCell ref="V11:W11"/>
    <mergeCell ref="V12:W12"/>
    <mergeCell ref="V13:W13"/>
    <mergeCell ref="V14:W14"/>
    <mergeCell ref="V15:W15"/>
    <mergeCell ref="V16:W16"/>
    <mergeCell ref="V17:W17"/>
    <mergeCell ref="V18:W18"/>
    <mergeCell ref="V19:W19"/>
    <mergeCell ref="V20:W20"/>
    <mergeCell ref="DD25:DE25"/>
    <mergeCell ref="V21:W21"/>
    <mergeCell ref="V22:W22"/>
    <mergeCell ref="V23:W23"/>
    <mergeCell ref="V24:W24"/>
  </mergeCells>
  <printOptions horizontalCentered="1" verticalCentered="1"/>
  <pageMargins left="0.5" right="0.5" top="0.25" bottom="0.25" header="0.25" footer="0.25"/>
  <pageSetup fitToWidth="0" orientation="landscape" r:id="rId1"/>
  <headerFooter alignWithMargins="0"/>
  <colBreaks count="2" manualBreakCount="2">
    <brk id="14" max="39" man="1"/>
    <brk id="24" max="64"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tint="-0.249977111117893"/>
    <pageSetUpPr fitToPage="1"/>
  </sheetPr>
  <dimension ref="A1:FI156"/>
  <sheetViews>
    <sheetView workbookViewId="0">
      <selection sqref="A1:G3"/>
    </sheetView>
  </sheetViews>
  <sheetFormatPr defaultRowHeight="15" x14ac:dyDescent="0.3"/>
  <cols>
    <col min="1" max="1" width="4.140625" style="259" customWidth="1"/>
    <col min="2" max="2" width="13.7109375" style="259" customWidth="1"/>
    <col min="3" max="3" width="4.140625" style="259" customWidth="1"/>
    <col min="4" max="4" width="13.7109375" style="259" customWidth="1"/>
    <col min="5" max="5" width="4.140625" style="259" customWidth="1"/>
    <col min="6" max="6" width="13.7109375" style="259" customWidth="1"/>
    <col min="7" max="7" width="4.140625" style="259" customWidth="1"/>
    <col min="8" max="8" width="13.7109375" style="259" customWidth="1"/>
    <col min="9" max="9" width="4.140625" style="259" customWidth="1"/>
    <col min="10" max="10" width="13.7109375" style="259" customWidth="1"/>
    <col min="11" max="11" width="4.140625" style="259" customWidth="1"/>
    <col min="12" max="12" width="13.7109375" style="259" customWidth="1"/>
    <col min="13" max="13" width="4.140625" style="259" customWidth="1"/>
    <col min="14" max="14" width="13.7109375" style="259" customWidth="1"/>
    <col min="15" max="15" width="9.140625" style="259"/>
    <col min="16" max="21" width="22.7109375" style="259" customWidth="1"/>
    <col min="22" max="22" width="12.7109375" style="259" customWidth="1"/>
    <col min="23" max="23" width="15.28515625" style="259" customWidth="1"/>
    <col min="24" max="24" width="12.7109375" style="259" customWidth="1"/>
    <col min="25" max="25" width="9.140625" customWidth="1"/>
    <col min="26" max="27" width="9.140625" style="259" hidden="1" customWidth="1"/>
    <col min="28" max="28" width="9.140625" style="261" hidden="1" customWidth="1"/>
    <col min="29" max="29" width="13.140625" style="301" hidden="1" customWidth="1"/>
    <col min="30" max="30" width="15.5703125" style="301" hidden="1" customWidth="1"/>
    <col min="31" max="31" width="9.140625" style="301" hidden="1" customWidth="1"/>
    <col min="32" max="32" width="12.7109375" style="301" hidden="1" customWidth="1"/>
    <col min="33" max="33" width="9.140625" style="301" hidden="1" customWidth="1"/>
    <col min="34" max="34" width="9.140625" hidden="1" customWidth="1"/>
    <col min="35" max="35" width="6.7109375" style="259" hidden="1" customWidth="1"/>
    <col min="36" max="36" width="15.7109375" style="259" hidden="1" customWidth="1"/>
    <col min="37" max="38" width="10.7109375" style="259" hidden="1" customWidth="1"/>
    <col min="39" max="39" width="6.7109375" style="259" hidden="1" customWidth="1"/>
    <col min="40" max="40" width="15.7109375" style="259" hidden="1" customWidth="1"/>
    <col min="41" max="42" width="10.7109375" style="259" hidden="1" customWidth="1"/>
    <col min="43" max="43" width="6.7109375" style="259" hidden="1" customWidth="1"/>
    <col min="44" max="44" width="15.7109375" style="259" hidden="1" customWidth="1"/>
    <col min="45" max="46" width="10.7109375" style="259" hidden="1" customWidth="1"/>
    <col min="47" max="47" width="6.7109375" style="259" hidden="1" customWidth="1"/>
    <col min="48" max="48" width="15.7109375" style="259" hidden="1" customWidth="1"/>
    <col min="49" max="50" width="10.7109375" style="259" hidden="1" customWidth="1"/>
    <col min="51" max="51" width="6.7109375" style="259" hidden="1" customWidth="1"/>
    <col min="52" max="52" width="15.7109375" style="259" hidden="1" customWidth="1"/>
    <col min="53" max="54" width="10.7109375" style="259" hidden="1" customWidth="1"/>
    <col min="55" max="55" width="6.7109375" style="259" hidden="1" customWidth="1"/>
    <col min="56" max="56" width="15.7109375" style="259" hidden="1" customWidth="1"/>
    <col min="57" max="58" width="10.7109375" style="259" hidden="1" customWidth="1"/>
    <col min="59" max="59" width="6.7109375" style="259" hidden="1" customWidth="1"/>
    <col min="60" max="60" width="15.7109375" style="259" hidden="1" customWidth="1"/>
    <col min="61" max="62" width="10.7109375" style="259" hidden="1" customWidth="1"/>
    <col min="63" max="63" width="9.140625" style="259" hidden="1" customWidth="1"/>
    <col min="64" max="64" width="5.7109375" style="259" hidden="1" customWidth="1"/>
    <col min="65" max="66" width="15.7109375" style="259" hidden="1" customWidth="1"/>
    <col min="67" max="67" width="5.7109375" style="259" hidden="1" customWidth="1"/>
    <col min="68" max="69" width="15.7109375" style="259" hidden="1" customWidth="1"/>
    <col min="70" max="70" width="10.7109375" style="259" hidden="1" customWidth="1"/>
    <col min="71" max="71" width="5.7109375" style="259" hidden="1" customWidth="1"/>
    <col min="72" max="73" width="15.7109375" style="259" hidden="1" customWidth="1"/>
    <col min="74" max="74" width="5.7109375" style="259" hidden="1" customWidth="1"/>
    <col min="75" max="76" width="15.7109375" style="259" hidden="1" customWidth="1"/>
    <col min="77" max="77" width="10.7109375" style="259" hidden="1" customWidth="1"/>
    <col min="78" max="78" width="5.7109375" style="259" hidden="1" customWidth="1"/>
    <col min="79" max="80" width="15.7109375" style="259" hidden="1" customWidth="1"/>
    <col min="81" max="81" width="5.7109375" style="259" hidden="1" customWidth="1"/>
    <col min="82" max="83" width="15.7109375" style="259" hidden="1" customWidth="1"/>
    <col min="84" max="84" width="10.7109375" style="259" hidden="1" customWidth="1"/>
    <col min="85" max="85" width="5.7109375" style="259" hidden="1" customWidth="1"/>
    <col min="86" max="87" width="15.7109375" style="259" hidden="1" customWidth="1"/>
    <col min="88" max="88" width="5.7109375" style="259" hidden="1" customWidth="1"/>
    <col min="89" max="90" width="15.7109375" style="259" hidden="1" customWidth="1"/>
    <col min="91" max="91" width="10.7109375" style="259" hidden="1" customWidth="1"/>
    <col min="92" max="92" width="5.7109375" style="259" hidden="1" customWidth="1"/>
    <col min="93" max="94" width="15.7109375" style="259" hidden="1" customWidth="1"/>
    <col min="95" max="95" width="5.7109375" style="259" hidden="1" customWidth="1"/>
    <col min="96" max="97" width="15.7109375" style="259" hidden="1" customWidth="1"/>
    <col min="98" max="98" width="10.7109375" style="259" hidden="1" customWidth="1"/>
    <col min="99" max="99" width="5.7109375" style="259" hidden="1" customWidth="1"/>
    <col min="100" max="101" width="15.7109375" style="259" hidden="1" customWidth="1"/>
    <col min="102" max="102" width="5.7109375" style="259" hidden="1" customWidth="1"/>
    <col min="103" max="104" width="15.7109375" style="259" hidden="1" customWidth="1"/>
    <col min="105" max="105" width="10.7109375" style="259" hidden="1" customWidth="1"/>
    <col min="106" max="106" width="9.140625" style="259" hidden="1" customWidth="1"/>
    <col min="107" max="107" width="6" style="259" hidden="1" customWidth="1"/>
    <col min="108" max="108" width="18.140625" style="259" hidden="1" customWidth="1"/>
    <col min="109" max="109" width="10.85546875" style="259" hidden="1" customWidth="1"/>
    <col min="110" max="110" width="6.7109375" style="259" hidden="1" customWidth="1"/>
    <col min="111" max="111" width="18.140625" style="259" hidden="1" customWidth="1"/>
    <col min="112" max="112" width="10.85546875" style="259" hidden="1" customWidth="1"/>
    <col min="113" max="113" width="18.140625" style="259" hidden="1" customWidth="1"/>
    <col min="114" max="114" width="10.85546875" style="259" hidden="1" customWidth="1"/>
    <col min="115" max="115" width="18.140625" style="259" hidden="1" customWidth="1"/>
    <col min="116" max="116" width="10.85546875" style="259" hidden="1" customWidth="1"/>
    <col min="117" max="117" width="9.140625" style="259" hidden="1" customWidth="1"/>
    <col min="118" max="123" width="22.7109375" style="259" hidden="1" customWidth="1"/>
    <col min="124" max="16384" width="9.140625" style="259"/>
  </cols>
  <sheetData>
    <row r="1" spans="1:165" ht="15.6" customHeight="1" x14ac:dyDescent="0.3">
      <c r="A1" s="1196" t="str">
        <f>IF(Year!$Q$4="","",Year!$Q$4)</f>
        <v/>
      </c>
      <c r="B1" s="1196"/>
      <c r="C1" s="1196"/>
      <c r="D1" s="1196"/>
      <c r="E1" s="1196"/>
      <c r="F1" s="1196"/>
      <c r="G1" s="1196"/>
      <c r="H1" s="1194">
        <f>Year!I9</f>
        <v>44958</v>
      </c>
      <c r="I1" s="1194"/>
      <c r="J1" s="1194"/>
      <c r="K1" s="1194"/>
      <c r="L1" s="1194"/>
      <c r="M1" s="1194"/>
      <c r="N1" s="1194"/>
      <c r="O1"/>
      <c r="V1" s="1198" t="s">
        <v>509</v>
      </c>
      <c r="W1" s="1198"/>
      <c r="X1" s="1196">
        <f ca="1">IF('1'!X68="",0,'1'!X68)</f>
        <v>1290.1100000000001</v>
      </c>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row>
    <row r="2" spans="1:165" ht="15.6" customHeight="1" x14ac:dyDescent="0.3">
      <c r="A2" s="1196"/>
      <c r="B2" s="1196"/>
      <c r="C2" s="1196"/>
      <c r="D2" s="1196"/>
      <c r="E2" s="1196"/>
      <c r="F2" s="1196"/>
      <c r="G2" s="1196"/>
      <c r="H2" s="1194"/>
      <c r="I2" s="1194"/>
      <c r="J2" s="1194"/>
      <c r="K2" s="1194"/>
      <c r="L2" s="1194"/>
      <c r="M2" s="1194"/>
      <c r="N2" s="1194"/>
      <c r="O2"/>
      <c r="V2" s="1198"/>
      <c r="W2" s="1198"/>
      <c r="X2" s="1196"/>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row>
    <row r="3" spans="1:165" s="293" customFormat="1" ht="15.6" customHeight="1" thickBot="1" x14ac:dyDescent="0.35">
      <c r="A3" s="1197"/>
      <c r="B3" s="1197"/>
      <c r="C3" s="1197"/>
      <c r="D3" s="1197"/>
      <c r="E3" s="1197"/>
      <c r="F3" s="1197"/>
      <c r="G3" s="1197"/>
      <c r="H3" s="1195"/>
      <c r="I3" s="1195"/>
      <c r="J3" s="1195"/>
      <c r="K3" s="1195"/>
      <c r="L3" s="1195"/>
      <c r="M3" s="1195"/>
      <c r="N3" s="1195"/>
      <c r="O3"/>
      <c r="P3"/>
      <c r="Q3"/>
      <c r="R3"/>
      <c r="S3"/>
      <c r="T3"/>
      <c r="U3"/>
      <c r="V3"/>
      <c r="W3"/>
      <c r="X3"/>
      <c r="Y3"/>
      <c r="AB3" s="299"/>
      <c r="AC3" s="300"/>
      <c r="AD3" s="300"/>
      <c r="AE3" s="300"/>
      <c r="AF3" s="300"/>
      <c r="AG3" s="300"/>
      <c r="AH3"/>
      <c r="BL3" s="315"/>
      <c r="BM3" s="315"/>
      <c r="BN3" s="315"/>
      <c r="BO3" s="315"/>
      <c r="BP3" s="315"/>
      <c r="BQ3" s="315"/>
      <c r="BR3" s="315"/>
      <c r="BY3" s="315"/>
      <c r="CF3" s="315"/>
      <c r="CM3" s="315"/>
      <c r="CT3" s="315"/>
      <c r="DA3" s="315"/>
      <c r="DN3" s="259"/>
      <c r="DO3" s="259"/>
      <c r="DP3" s="259"/>
      <c r="DQ3" s="259"/>
      <c r="DR3" s="259"/>
      <c r="DS3" s="259"/>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row>
    <row r="4" spans="1:165" s="293" customFormat="1" ht="16.5" customHeight="1" thickBot="1" x14ac:dyDescent="0.35">
      <c r="A4" s="1184">
        <f>A11</f>
        <v>44962</v>
      </c>
      <c r="B4" s="1184"/>
      <c r="C4" s="1184">
        <f>C11</f>
        <v>44963</v>
      </c>
      <c r="D4" s="1184"/>
      <c r="E4" s="1184">
        <f>E11</f>
        <v>44964</v>
      </c>
      <c r="F4" s="1184"/>
      <c r="G4" s="1184">
        <f>G11</f>
        <v>44965</v>
      </c>
      <c r="H4" s="1184"/>
      <c r="I4" s="1184">
        <f>I11</f>
        <v>44966</v>
      </c>
      <c r="J4" s="1184"/>
      <c r="K4" s="1184">
        <f>K11</f>
        <v>44967</v>
      </c>
      <c r="L4" s="1184"/>
      <c r="M4" s="1184">
        <f>M11</f>
        <v>44968</v>
      </c>
      <c r="N4" s="1184"/>
      <c r="P4" s="1185" t="s">
        <v>481</v>
      </c>
      <c r="Q4" s="1185"/>
      <c r="R4" s="1185"/>
      <c r="S4" s="1186" t="s">
        <v>491</v>
      </c>
      <c r="T4" s="1185"/>
      <c r="U4" s="1185"/>
      <c r="V4" s="1186" t="s">
        <v>492</v>
      </c>
      <c r="W4" s="1185"/>
      <c r="X4" s="1185"/>
      <c r="Y4"/>
      <c r="AB4" s="299"/>
      <c r="AC4" s="1093" t="s">
        <v>498</v>
      </c>
      <c r="AD4" s="1094"/>
      <c r="AE4" s="1094"/>
      <c r="AF4" s="1095"/>
      <c r="AG4" s="300"/>
      <c r="AH4"/>
      <c r="AI4" s="1153" t="str">
        <f>IF(A5="","",--TEXT(A5,"dd"))</f>
        <v/>
      </c>
      <c r="AJ4" s="1154"/>
      <c r="AK4" s="1154"/>
      <c r="AL4" s="1155"/>
      <c r="AM4" s="1153" t="str">
        <f>IF(C5="","",--TEXT(C5,"dd"))</f>
        <v/>
      </c>
      <c r="AN4" s="1154"/>
      <c r="AO4" s="1154"/>
      <c r="AP4" s="1155"/>
      <c r="AQ4" s="1153" t="str">
        <f>IF(E5="","",--TEXT(E5,"dd"))</f>
        <v/>
      </c>
      <c r="AR4" s="1154"/>
      <c r="AS4" s="1154"/>
      <c r="AT4" s="1155"/>
      <c r="AU4" s="1153">
        <f>IF(G5="","",--TEXT(G5,"dd"))</f>
        <v>1</v>
      </c>
      <c r="AV4" s="1154"/>
      <c r="AW4" s="1154"/>
      <c r="AX4" s="1155"/>
      <c r="AY4" s="1153">
        <f>IF(I5="","",--TEXT(I5,"dd"))</f>
        <v>2</v>
      </c>
      <c r="AZ4" s="1154"/>
      <c r="BA4" s="1154"/>
      <c r="BB4" s="1155"/>
      <c r="BC4" s="1153">
        <f>IF(K5="","",--TEXT(K5,"dd"))</f>
        <v>3</v>
      </c>
      <c r="BD4" s="1154"/>
      <c r="BE4" s="1154"/>
      <c r="BF4" s="1155"/>
      <c r="BG4" s="1153">
        <f>IF(M5="","",--TEXT(M5,"dd"))</f>
        <v>4</v>
      </c>
      <c r="BH4" s="1154"/>
      <c r="BI4" s="1154"/>
      <c r="BJ4" s="1155"/>
      <c r="BL4" s="1167" t="s">
        <v>484</v>
      </c>
      <c r="BM4" s="1168"/>
      <c r="BN4" s="1168"/>
      <c r="BO4" s="1168"/>
      <c r="BP4" s="1168"/>
      <c r="BQ4" s="1168"/>
      <c r="BR4" s="1169"/>
      <c r="BS4" s="1167" t="s">
        <v>487</v>
      </c>
      <c r="BT4" s="1168"/>
      <c r="BU4" s="1168"/>
      <c r="BV4" s="1168"/>
      <c r="BW4" s="1168"/>
      <c r="BX4" s="1168"/>
      <c r="BY4" s="1169"/>
      <c r="BZ4" s="1167" t="s">
        <v>488</v>
      </c>
      <c r="CA4" s="1168"/>
      <c r="CB4" s="1168"/>
      <c r="CC4" s="1168"/>
      <c r="CD4" s="1168"/>
      <c r="CE4" s="1168"/>
      <c r="CF4" s="1169"/>
      <c r="CG4" s="1167" t="s">
        <v>489</v>
      </c>
      <c r="CH4" s="1168"/>
      <c r="CI4" s="1168"/>
      <c r="CJ4" s="1168"/>
      <c r="CK4" s="1168"/>
      <c r="CL4" s="1168"/>
      <c r="CM4" s="1169"/>
      <c r="CN4" s="1167" t="s">
        <v>490</v>
      </c>
      <c r="CO4" s="1168"/>
      <c r="CP4" s="1168"/>
      <c r="CQ4" s="1168"/>
      <c r="CR4" s="1168"/>
      <c r="CS4" s="1168"/>
      <c r="CT4" s="1169"/>
      <c r="CU4" s="1167" t="s">
        <v>493</v>
      </c>
      <c r="CV4" s="1168"/>
      <c r="CW4" s="1168"/>
      <c r="CX4" s="1168"/>
      <c r="CY4" s="1168"/>
      <c r="CZ4" s="1168"/>
      <c r="DA4" s="1169"/>
      <c r="DC4" s="1167" t="s">
        <v>484</v>
      </c>
      <c r="DD4" s="1168"/>
      <c r="DE4" s="1168"/>
      <c r="DF4" s="1168"/>
      <c r="DG4" s="1168"/>
      <c r="DH4" s="1168"/>
      <c r="DI4" s="1168"/>
      <c r="DJ4" s="1168"/>
      <c r="DK4" s="1168"/>
      <c r="DL4" s="1169"/>
      <c r="DN4" s="1199" t="s">
        <v>484</v>
      </c>
      <c r="DO4" s="1200"/>
      <c r="DP4" s="1200"/>
      <c r="DQ4" s="1200"/>
      <c r="DR4" s="1200"/>
      <c r="DS4" s="1201"/>
    </row>
    <row r="5" spans="1:165" s="293" customFormat="1" ht="15" customHeight="1" thickBot="1" x14ac:dyDescent="0.35">
      <c r="A5" s="294" t="str">
        <f>Year!I11</f>
        <v/>
      </c>
      <c r="B5" s="290" t="str">
        <f>IF(ISERROR(MATCH(A5,event_dates,0)),"",INDEX(events,MATCH(A5,event_dates,0)))</f>
        <v/>
      </c>
      <c r="C5" s="294" t="str">
        <f>Year!J11</f>
        <v/>
      </c>
      <c r="D5" s="290" t="str">
        <f>IF(ISERROR(MATCH(C5,event_dates,0)),"",INDEX(events,MATCH(C5,event_dates,0)))</f>
        <v/>
      </c>
      <c r="E5" s="294" t="str">
        <f>Year!K11</f>
        <v/>
      </c>
      <c r="F5" s="290" t="str">
        <f>IF(ISERROR(MATCH(E5,event_dates,0)),"",INDEX(events,MATCH(E5,event_dates,0)))</f>
        <v/>
      </c>
      <c r="G5" s="294">
        <f>Year!L11</f>
        <v>44958</v>
      </c>
      <c r="H5" s="290" t="str">
        <f>IF(ISERROR(MATCH(G5,event_dates,0)),"",INDEX(events,MATCH(G5,event_dates,0)))</f>
        <v/>
      </c>
      <c r="I5" s="294">
        <f>Year!M11</f>
        <v>44959</v>
      </c>
      <c r="J5" s="290" t="str">
        <f>IF(ISERROR(MATCH(I5,event_dates,0)),"",INDEX(events,MATCH(I5,event_dates,0)))</f>
        <v/>
      </c>
      <c r="K5" s="294">
        <f>Year!N11</f>
        <v>44960</v>
      </c>
      <c r="L5" s="290" t="str">
        <f>IF(ISERROR(MATCH(K5,event_dates,0)),"",INDEX(events,MATCH(K5,event_dates,0)))</f>
        <v/>
      </c>
      <c r="M5" s="294">
        <f>Year!O11</f>
        <v>44961</v>
      </c>
      <c r="N5" s="290" t="str">
        <f>IF(ISERROR(MATCH(M5,event_dates,0)),"",INDEX(events,MATCH(M5,event_dates,0)))</f>
        <v/>
      </c>
      <c r="P5" s="295" t="str">
        <f ca="1">IF(DN6="","",DN6)</f>
        <v>Bank Loan 1 - 120</v>
      </c>
      <c r="Q5" s="295" t="str">
        <f t="shared" ref="Q5:U10" ca="1" si="0">IF(DO6="","",DO6)</f>
        <v>Mortgage - 800</v>
      </c>
      <c r="R5" s="295" t="str">
        <f t="shared" ca="1" si="0"/>
        <v>HOA - 150</v>
      </c>
      <c r="S5" s="296" t="str">
        <f t="shared" ca="1" si="0"/>
        <v>Paycheck 3 - 700</v>
      </c>
      <c r="T5" s="295" t="str">
        <f t="shared" ca="1" si="0"/>
        <v>Paycheck 1 - 850</v>
      </c>
      <c r="U5" s="295" t="str">
        <f t="shared" ca="1" si="0"/>
        <v/>
      </c>
      <c r="V5" s="1158"/>
      <c r="W5" s="1159"/>
      <c r="X5" s="423"/>
      <c r="Y5"/>
      <c r="AB5" s="299"/>
      <c r="AC5" s="366" t="s">
        <v>495</v>
      </c>
      <c r="AD5" s="367" t="s">
        <v>192</v>
      </c>
      <c r="AE5" s="367" t="s">
        <v>193</v>
      </c>
      <c r="AF5" s="368" t="s">
        <v>194</v>
      </c>
      <c r="AG5" s="300"/>
      <c r="AH5"/>
      <c r="AI5" s="312"/>
      <c r="AJ5" s="313" t="s">
        <v>483</v>
      </c>
      <c r="AK5" s="313" t="s">
        <v>13</v>
      </c>
      <c r="AL5" s="314" t="s">
        <v>11</v>
      </c>
      <c r="AM5" s="312"/>
      <c r="AN5" s="313" t="s">
        <v>483</v>
      </c>
      <c r="AO5" s="313" t="s">
        <v>13</v>
      </c>
      <c r="AP5" s="314" t="s">
        <v>11</v>
      </c>
      <c r="AQ5" s="312"/>
      <c r="AR5" s="313" t="s">
        <v>483</v>
      </c>
      <c r="AS5" s="313" t="s">
        <v>13</v>
      </c>
      <c r="AT5" s="314" t="s">
        <v>11</v>
      </c>
      <c r="AU5" s="312"/>
      <c r="AV5" s="313" t="s">
        <v>483</v>
      </c>
      <c r="AW5" s="313" t="s">
        <v>13</v>
      </c>
      <c r="AX5" s="314" t="s">
        <v>11</v>
      </c>
      <c r="AY5" s="312"/>
      <c r="AZ5" s="313" t="s">
        <v>483</v>
      </c>
      <c r="BA5" s="313" t="s">
        <v>13</v>
      </c>
      <c r="BB5" s="314" t="s">
        <v>11</v>
      </c>
      <c r="BC5" s="312"/>
      <c r="BD5" s="313" t="s">
        <v>483</v>
      </c>
      <c r="BE5" s="313" t="s">
        <v>13</v>
      </c>
      <c r="BF5" s="314" t="s">
        <v>11</v>
      </c>
      <c r="BG5" s="312"/>
      <c r="BH5" s="313" t="s">
        <v>483</v>
      </c>
      <c r="BI5" s="313" t="s">
        <v>13</v>
      </c>
      <c r="BJ5" s="314" t="s">
        <v>11</v>
      </c>
      <c r="BL5" s="410"/>
      <c r="BM5" s="318" t="s">
        <v>486</v>
      </c>
      <c r="BN5" s="317" t="s">
        <v>485</v>
      </c>
      <c r="BO5" s="317"/>
      <c r="BP5" s="318" t="s">
        <v>13</v>
      </c>
      <c r="BQ5" s="317" t="s">
        <v>485</v>
      </c>
      <c r="BR5" s="411" t="s">
        <v>261</v>
      </c>
      <c r="BS5" s="410"/>
      <c r="BT5" s="318" t="s">
        <v>486</v>
      </c>
      <c r="BU5" s="317" t="s">
        <v>485</v>
      </c>
      <c r="BV5" s="317"/>
      <c r="BW5" s="318" t="s">
        <v>13</v>
      </c>
      <c r="BX5" s="317" t="s">
        <v>485</v>
      </c>
      <c r="BY5" s="411" t="s">
        <v>261</v>
      </c>
      <c r="BZ5" s="410"/>
      <c r="CA5" s="318" t="s">
        <v>486</v>
      </c>
      <c r="CB5" s="317" t="s">
        <v>485</v>
      </c>
      <c r="CC5" s="317"/>
      <c r="CD5" s="318" t="s">
        <v>13</v>
      </c>
      <c r="CE5" s="317" t="s">
        <v>485</v>
      </c>
      <c r="CF5" s="411" t="s">
        <v>261</v>
      </c>
      <c r="CG5" s="410"/>
      <c r="CH5" s="318" t="s">
        <v>486</v>
      </c>
      <c r="CI5" s="317" t="s">
        <v>485</v>
      </c>
      <c r="CJ5" s="317"/>
      <c r="CK5" s="318" t="s">
        <v>13</v>
      </c>
      <c r="CL5" s="317" t="s">
        <v>485</v>
      </c>
      <c r="CM5" s="411" t="s">
        <v>261</v>
      </c>
      <c r="CN5" s="410"/>
      <c r="CO5" s="318" t="s">
        <v>486</v>
      </c>
      <c r="CP5" s="317" t="s">
        <v>485</v>
      </c>
      <c r="CQ5" s="317"/>
      <c r="CR5" s="318" t="s">
        <v>13</v>
      </c>
      <c r="CS5" s="317" t="s">
        <v>485</v>
      </c>
      <c r="CT5" s="411" t="s">
        <v>261</v>
      </c>
      <c r="CU5" s="410"/>
      <c r="CV5" s="318" t="s">
        <v>486</v>
      </c>
      <c r="CW5" s="317" t="s">
        <v>485</v>
      </c>
      <c r="CX5" s="317"/>
      <c r="CY5" s="318" t="s">
        <v>13</v>
      </c>
      <c r="CZ5" s="317" t="s">
        <v>485</v>
      </c>
      <c r="DA5" s="411" t="s">
        <v>261</v>
      </c>
      <c r="DC5" s="437"/>
      <c r="DD5" s="1151" t="s">
        <v>504</v>
      </c>
      <c r="DE5" s="1152"/>
      <c r="DF5" s="430"/>
      <c r="DG5" s="1162" t="s">
        <v>23</v>
      </c>
      <c r="DH5" s="1152"/>
      <c r="DI5" s="1162" t="s">
        <v>504</v>
      </c>
      <c r="DJ5" s="1152"/>
      <c r="DK5" s="1162" t="s">
        <v>23</v>
      </c>
      <c r="DL5" s="1152"/>
      <c r="DN5" s="1163" t="s">
        <v>481</v>
      </c>
      <c r="DO5" s="1164"/>
      <c r="DP5" s="1164"/>
      <c r="DQ5" s="1165" t="s">
        <v>491</v>
      </c>
      <c r="DR5" s="1164"/>
      <c r="DS5" s="1166"/>
    </row>
    <row r="6" spans="1:165" s="292" customFormat="1" ht="15" customHeight="1" x14ac:dyDescent="0.3">
      <c r="A6" s="1181" t="str">
        <f ca="1">IF(ISERROR(MATCH(A5,event_dates,0)+MATCH(A5,OFFSET(event_dates,MATCH(A5,event_dates,0),0,500,1),0)),"",INDEX(events,MATCH(A5,event_dates,0)+MATCH(A5,OFFSET(event_dates,MATCH(A5,event_dates,0),0,500,1),0)))</f>
        <v/>
      </c>
      <c r="B6" s="1182"/>
      <c r="C6" s="1181" t="str">
        <f ca="1">IF(ISERROR(MATCH(C5,event_dates,0)+MATCH(C5,OFFSET(event_dates,MATCH(C5,event_dates,0),0,500,1),0)),"",INDEX(events,MATCH(C5,event_dates,0)+MATCH(C5,OFFSET(event_dates,MATCH(C5,event_dates,0),0,500,1),0)))</f>
        <v/>
      </c>
      <c r="D6" s="1182"/>
      <c r="E6" s="1181" t="str">
        <f ca="1">IF(ISERROR(MATCH(E5,event_dates,0)+MATCH(E5,OFFSET(event_dates,MATCH(E5,event_dates,0),0,500,1),0)),"",INDEX(events,MATCH(E5,event_dates,0)+MATCH(E5,OFFSET(event_dates,MATCH(E5,event_dates,0),0,500,1),0)))</f>
        <v/>
      </c>
      <c r="F6" s="1182"/>
      <c r="G6" s="1181" t="str">
        <f ca="1">IF(ISERROR(MATCH(G5,event_dates,0)+MATCH(G5,OFFSET(event_dates,MATCH(G5,event_dates,0),0,500,1),0)),"",INDEX(events,MATCH(G5,event_dates,0)+MATCH(G5,OFFSET(event_dates,MATCH(G5,event_dates,0),0,500,1),0)))</f>
        <v/>
      </c>
      <c r="H6" s="1182"/>
      <c r="I6" s="1181" t="str">
        <f ca="1">IF(ISERROR(MATCH(I5,event_dates,0)+MATCH(I5,OFFSET(event_dates,MATCH(I5,event_dates,0),0,500,1),0)),"",INDEX(events,MATCH(I5,event_dates,0)+MATCH(I5,OFFSET(event_dates,MATCH(I5,event_dates,0),0,500,1),0)))</f>
        <v/>
      </c>
      <c r="J6" s="1182"/>
      <c r="K6" s="1181" t="str">
        <f ca="1">IF(ISERROR(MATCH(K5,event_dates,0)+MATCH(K5,OFFSET(event_dates,MATCH(K5,event_dates,0),0,500,1),0)),"",INDEX(events,MATCH(K5,event_dates,0)+MATCH(K5,OFFSET(event_dates,MATCH(K5,event_dates,0),0,500,1),0)))</f>
        <v/>
      </c>
      <c r="L6" s="1182"/>
      <c r="M6" s="1181" t="str">
        <f ca="1">IF(ISERROR(MATCH(M5,event_dates,0)+MATCH(M5,OFFSET(event_dates,MATCH(M5,event_dates,0),0,500,1),0)),"",INDEX(events,MATCH(M5,event_dates,0)+MATCH(M5,OFFSET(event_dates,MATCH(M5,event_dates,0),0,500,1),0)))</f>
        <v/>
      </c>
      <c r="N6" s="1182"/>
      <c r="P6" s="295" t="str">
        <f t="shared" ref="P6:P10" ca="1" si="1">IF(DN7="","",DN7)</f>
        <v>Car 1 Gas - 50</v>
      </c>
      <c r="Q6" s="295" t="str">
        <f t="shared" ca="1" si="0"/>
        <v/>
      </c>
      <c r="R6" s="295" t="str">
        <f t="shared" ca="1" si="0"/>
        <v/>
      </c>
      <c r="S6" s="296" t="str">
        <f t="shared" ca="1" si="0"/>
        <v/>
      </c>
      <c r="T6" s="295" t="str">
        <f t="shared" ca="1" si="0"/>
        <v/>
      </c>
      <c r="U6" s="295" t="str">
        <f t="shared" ca="1" si="0"/>
        <v/>
      </c>
      <c r="V6" s="1158" t="s">
        <v>502</v>
      </c>
      <c r="W6" s="1159"/>
      <c r="X6" s="445">
        <f ca="1">IF(DP12="",0,DP12)</f>
        <v>1120</v>
      </c>
      <c r="Y6"/>
      <c r="AB6" s="299"/>
      <c r="AC6" s="358">
        <f>IF('Data Entry'!B12="","",'Data Entry'!B12)</f>
        <v>30</v>
      </c>
      <c r="AD6" s="356" t="str">
        <f>IF('Data Entry'!A12="","",'Data Entry'!A12)</f>
        <v>Electric / Water</v>
      </c>
      <c r="AE6" s="363">
        <f>IF('Data Entry'!C12="","",'Data Entry'!C12)</f>
        <v>150</v>
      </c>
      <c r="AF6" s="402" t="str">
        <f>IF('Data Entry'!E12="","",'Data Entry'!E12)</f>
        <v>Monthly</v>
      </c>
      <c r="AG6" s="300"/>
      <c r="AH6"/>
      <c r="AI6" s="304">
        <f ca="1">IFERROR(MATCH($AI$4,OFFSET($AC$1,AI5,,1000),0)+AI5,"")</f>
        <v>15</v>
      </c>
      <c r="AJ6" s="305" t="str">
        <f t="shared" ref="AJ6:AJ17" ca="1" si="2">IFERROR(INDEX(AD:AD,AI6),"")</f>
        <v/>
      </c>
      <c r="AK6" s="306" t="str">
        <f t="shared" ref="AK6:AK17" ca="1" si="3">IFERROR(INDEX(AE:AE,AI6),"")</f>
        <v/>
      </c>
      <c r="AL6" s="307" t="str">
        <f t="shared" ref="AL6:AL17" ca="1" si="4">IFERROR(INDEX(AF:AF,AI6),"")</f>
        <v/>
      </c>
      <c r="AM6" s="304">
        <f ca="1">IFERROR(MATCH($AM$4,OFFSET($AC$1,AM5,,1000),0)+AM5,"")</f>
        <v>15</v>
      </c>
      <c r="AN6" s="305" t="str">
        <f t="shared" ref="AN6:AN17" ca="1" si="5">IFERROR(INDEX(AD:AD,AM6),"")</f>
        <v/>
      </c>
      <c r="AO6" s="306" t="str">
        <f t="shared" ref="AO6:AO17" ca="1" si="6">IFERROR(INDEX(AE:AE,AM6),"")</f>
        <v/>
      </c>
      <c r="AP6" s="307" t="str">
        <f t="shared" ref="AP6:AP17" ca="1" si="7">IFERROR(INDEX(AF:AF,AM6),"")</f>
        <v/>
      </c>
      <c r="AQ6" s="304">
        <f ca="1">IFERROR(MATCH($AQ$4,OFFSET($AC$1,AQ5,,1000),0)+AQ5,"")</f>
        <v>15</v>
      </c>
      <c r="AR6" s="305" t="str">
        <f t="shared" ref="AR6:AR17" ca="1" si="8">IFERROR(INDEX(AD:AD,AQ6),"")</f>
        <v/>
      </c>
      <c r="AS6" s="306" t="str">
        <f t="shared" ref="AS6:AS17" ca="1" si="9">IFERROR(INDEX(AE:AE,AQ6),"")</f>
        <v/>
      </c>
      <c r="AT6" s="307" t="str">
        <f t="shared" ref="AT6:AT17" ca="1" si="10">IFERROR(INDEX(AF:AF,AQ6),"")</f>
        <v/>
      </c>
      <c r="AU6" s="304">
        <f ca="1">IFERROR(MATCH($AU$4,OFFSET($AC$1,AU5,,1000),0)+AU5,"")</f>
        <v>48</v>
      </c>
      <c r="AV6" s="305" t="str">
        <f t="shared" ref="AV6:AV17" ca="1" si="11">IFERROR(INDEX(AD:AD,AU6),"")</f>
        <v>Bank Loan 1</v>
      </c>
      <c r="AW6" s="306">
        <f t="shared" ref="AW6:AW17" ca="1" si="12">IFERROR(INDEX(AE:AE,AU6),"")</f>
        <v>120</v>
      </c>
      <c r="AX6" s="307">
        <f t="shared" ref="AX6:AX17" ca="1" si="13">IFERROR(INDEX(AF:AF,AU6),"")</f>
        <v>5000</v>
      </c>
      <c r="AY6" s="304">
        <f ca="1">IFERROR(MATCH($AY$4,OFFSET($AC$1,AY5,,1000),0)+AY5,"")</f>
        <v>96</v>
      </c>
      <c r="AZ6" s="305" t="str">
        <f t="shared" ref="AZ6:AZ17" ca="1" si="14">IFERROR(INDEX(AD:AD,AY6),"")</f>
        <v>HOA</v>
      </c>
      <c r="BA6" s="306">
        <f t="shared" ref="BA6:BA17" ca="1" si="15">IFERROR(INDEX(AE:AE,AY6),"")</f>
        <v>150</v>
      </c>
      <c r="BB6" s="307" t="str">
        <f t="shared" ref="BB6:BB17" ca="1" si="16">IFERROR(INDEX(AF:AF,AY6),"")</f>
        <v>Fixed Bills</v>
      </c>
      <c r="BC6" s="304">
        <f ca="1">IFERROR(MATCH($BC$4,OFFSET($AC$1,BC5,,1000),0)+BC5,"")</f>
        <v>61</v>
      </c>
      <c r="BD6" s="305" t="str">
        <f t="shared" ref="BD6:BD17" ca="1" si="17">IFERROR(INDEX(AD:AD,BC6),"")</f>
        <v>Paycheck 1</v>
      </c>
      <c r="BE6" s="306">
        <f t="shared" ref="BE6:BE17" ca="1" si="18">IFERROR(INDEX(AE:AE,BC6),"")</f>
        <v>850</v>
      </c>
      <c r="BF6" s="307" t="str">
        <f t="shared" ref="BF6:BF17" ca="1" si="19">IFERROR(INDEX(AF:AF,BC6),"")</f>
        <v>Income</v>
      </c>
      <c r="BG6" s="304">
        <f ca="1">IFERROR(MATCH($BG$4,OFFSET($AC$1,BG5,,1000),0)+BG5,"")</f>
        <v>128</v>
      </c>
      <c r="BH6" s="305" t="str">
        <f t="shared" ref="BH6:BH17" ca="1" si="20">IFERROR(INDEX(AD:AD,BG6),"")</f>
        <v>Car 1 Gas</v>
      </c>
      <c r="BI6" s="306">
        <f t="shared" ref="BI6:BI17" ca="1" si="21">IFERROR(INDEX(AE:AE,BG6),"")</f>
        <v>50</v>
      </c>
      <c r="BJ6" s="307" t="str">
        <f t="shared" ref="BJ6:BJ17" ca="1" si="22">IFERROR(INDEX(AF:AF,BG6),"")</f>
        <v>Liquid Bills</v>
      </c>
      <c r="BL6" s="412" t="str">
        <f ca="1">IF(OR(BM6="",BM6=0),"",MAX(BL$5:BL5)+1)</f>
        <v/>
      </c>
      <c r="BM6" s="316" t="str">
        <f ca="1">IFERROR(INDEX($AJ$6:$AJ$17, ROWS(BM4:$BM$4)), IFERROR(INDEX($AN$6:$AN$17, ROWS(BM4:$BM$4)-ROWS($AJ$6:$AJ$17)), IFERROR(INDEX($AR$6:$AR$17, ROWS(BM4:$BM$4)-ROWS($AJ$6:$AJ$17)-ROWS($AN$6:$AN$17)),IFERROR(INDEX($AV$6:$AV$17, ROWS(BM4:$BM$4)-ROWS($AJ$6:$AJ$17)-ROWS($AN$6:$AN$17)-ROWS($AR$6:$AR$17)),IFERROR(INDEX($AZ$6:$AZ$17, ROWS(BM4:$BM$4)-ROWS($AJ$6:$AJ$17)-ROWS($AN$6:$AN$17)-ROWS($AR$6:$AR$17)-ROWS($AV$6:$AV$17)),IFERROR(INDEX($BD$6:$BD$17, ROWS(BM4:$BM$4)-ROWS($AJ$6:$AJ$17)-ROWS($AN$6:$AN$17)-ROWS($AR$6:$AR$17)-ROWS($AV$6:$AV$17)-ROWS($AZ$6:$AZ$17)),IFERROR(INDEX($BH$6:$BH$17, ROWS(BM4:$BM$4)-ROWS($AJ$6:$AJ$17)-ROWS($AN$6:$AN$17)-ROWS($AR$6:$AR$17)-ROWS($AV$6:$AV$17)-ROWS($AZ$6:$AZ$17)-ROWS($BD$6:$BD$17)), "")))))))</f>
        <v/>
      </c>
      <c r="BN6" s="316" t="str">
        <f ca="1">IFERROR(INDEX($BM$6:$BM$90,MATCH(ROW()-ROW($BN$5),$BL$6:$BL$90,0)),"")</f>
        <v>Bank Loan 1</v>
      </c>
      <c r="BO6" s="316" t="str">
        <f ca="1">IF(OR(BP6="",BP6=0),"",MAX(BO$5:BO5)+1)</f>
        <v/>
      </c>
      <c r="BP6" s="316" t="str">
        <f ca="1">IFERROR(INDEX($AK$6:$AK$17, ROWS($BP4:BP$4)), IFERROR(INDEX($AO$6:$AO$17, ROWS($BP4:BP$4)-ROWS($AK$6:$AK$17)), IFERROR(INDEX($AS$6:$AS$17, ROWS($BP4:BP$4)-ROWS($AK$6:$AK$17)-ROWS($AO$6:$AO$17)),IFERROR(INDEX($AW$6:$AW$17, ROWS($BP4:BP$4)-ROWS($AK$6:$AK$17)-ROWS($AO$6:$AO$17)-ROWS($AS$6:$AS$17)),IFERROR(INDEX($BA$6:$BA$17, ROWS($BP4:BP$4)-ROWS($AK$6:$AK$17)-ROWS($AO$6:$AO$17)-ROWS($AS$6:$AS$17)-ROWS($AW$6:$AW$17)),IFERROR(INDEX($BE$6:$BE$17, ROWS($BP4:BP$4)-ROWS($AK$6:$AK$17)-ROWS($AO$6:$AO$17)-ROWS($AS$6:$AS$17)-ROWS($AW$6:$AW$17)-ROWS($BA$6:$BA$17)),IFERROR(INDEX($BI$6:$BI$17, ROWS($BP4:BP$4)-ROWS($AK$6:$AK$17)-ROWS($AO$6:$AO$17)-ROWS($AS$6:$AS$17)-ROWS($AW$6:$AW$17)-ROWS($BA$6:$BA$17)-ROWS($BE$6:$BE$17)), "")))))))</f>
        <v/>
      </c>
      <c r="BQ6" s="316">
        <f ca="1">IFERROR(INDEX($BP$6:$BP$90,MATCH(ROW()-ROW($BQ$5),$BO$6:$BO$90,0)),"")</f>
        <v>120</v>
      </c>
      <c r="BR6" s="413" t="str">
        <f ca="1">IF(INDEX($AB$3:$AF$156,MATCH(BN6,$AD$3:$AD$156,0),5)="Income",INDEX($AB$3:$AF$156,MATCH(BN6,$AD$3:$AD$156,0),5),"")</f>
        <v/>
      </c>
      <c r="BS6" s="412">
        <f ca="1">IF(OR(BT6="",BT6=0),"",MAX(BS$5:BS5)+1)</f>
        <v>1</v>
      </c>
      <c r="BT6" s="316" t="str">
        <f ca="1">IFERROR(INDEX($AJ$22:$AJ$33, ROWS($BT4:BT$4)), IFERROR(INDEX($AN$22:$AN$33, ROWS($BT4:BT$4)-ROWS($AJ$22:$AJ$33)), IFERROR(INDEX($AR$22:$AR$33, ROWS($BT4:BT$4)-ROWS($AJ$22:$AJ$33)-ROWS($AN$22:$AN$33)),IFERROR(INDEX($AV$22:$AV$33, ROWS($BT4:BT$4)-ROWS($AJ$22:$AJ$33)-ROWS($AN$22:$AN$33)-ROWS($AR$22:$AR$33)),IFERROR(INDEX($AZ$22:$AZ$33, ROWS($BT4:BT$4)-ROWS($AJ$22:$AJ$33)-ROWS($AN$22:$AN$33)-ROWS($AR$22:$AR$33)-ROWS($AV$22:$AV$33)),IFERROR(INDEX($BD$22:$BD$33, ROWS($BT4:BT$4)-ROWS($AJ$22:$AJ$33)-ROWS($AN$22:$AN$33)-ROWS($AR$22:$AR$33)-ROWS($AV$22:$AV$33)-ROWS($AZ$22:$AZ$33)),IFERROR(INDEX($BH$22:$BH$33, ROWS($BT4:BT$4)-ROWS($AJ$22:$AJ$33)-ROWS($AN$22:$AN$33)-ROWS($AR$22:$AR$33)-ROWS($AV$22:$AV$33)-ROWS($AZ$22:$AZ$33)-ROWS($BD$22:$BD$33)), "")))))))</f>
        <v>Internet</v>
      </c>
      <c r="BU6" s="316" t="str">
        <f ca="1">IFERROR(INDEX($BT$6:$BT$90,MATCH(ROW()-ROW($BU$5),$BS$6:$BS$90,0)),"")</f>
        <v>Internet</v>
      </c>
      <c r="BV6" s="316">
        <f ca="1">IF(OR(BW6="",BW6=0),"",MAX(BV$5:BV5)+1)</f>
        <v>1</v>
      </c>
      <c r="BW6" s="316">
        <f ca="1">IFERROR(INDEX($AK$22:$AK$33, ROWS($BW4:BW$4)), IFERROR(INDEX($AO$22:$AO$33, ROWS($BW4:BW$4)-ROWS($AK$22:$AK$33)), IFERROR(INDEX($AS$22:$AS$33, ROWS($BW4:BW$4)-ROWS($AK$22:$AK$33)-ROWS($AO$22:$AO$33)),IFERROR(INDEX($AW$22:$AW$33, ROWS($BW4:BW$4)-ROWS($AK$22:$AK$33)-ROWS($AO$22:$AO$33)-ROWS($AS$22:$AS$33)),IFERROR(INDEX($BA$22:$BA$33, ROWS($BW4:BW$4)-ROWS($AK$22:$AK$33)-ROWS($AO$22:$AO$33)-ROWS($AS$22:$AS$33)-ROWS($AW$22:$AW$33)),IFERROR(INDEX($BE$22:$BE$33, ROWS($BW4:BW$4)-ROWS($AK$22:$AK$33)-ROWS($AO$22:$AO$33)-ROWS($AS$22:$AS$33)-ROWS($AW$22:$AW$33)-ROWS($BA$22:$BA$33)),IFERROR(INDEX($BI$22:$BI$33, ROWS($BW4:BW$4)-ROWS($AK$22:$AK$33)-ROWS($AO$22:$AO$33)-ROWS($AS$22:$AS$33)-ROWS($AW$22:$AW$33)-ROWS($BA$22:$BA$33)-ROWS($BE$22:$BE$33)), "")))))))</f>
        <v>100</v>
      </c>
      <c r="BX6" s="316">
        <f ca="1">IFERROR(INDEX($BW$6:$BW$90,MATCH(ROW()-ROW($BX$5),$BV$6:$BV$90,0)),"")</f>
        <v>100</v>
      </c>
      <c r="BY6" s="413" t="str">
        <f ca="1">IF(INDEX($AB$3:$AF$156,MATCH(BU6,$AD$3:$AD$156,0),5)="Income",INDEX($AB$3:$AF$156,MATCH(BU6,$AD$3:$AD$156,0),5),"")</f>
        <v/>
      </c>
      <c r="BZ6" s="412">
        <f ca="1">IF(OR(CA6="",CA6=0),"",MAX(BZ$5:BZ5)+1)</f>
        <v>1</v>
      </c>
      <c r="CA6" s="316" t="str">
        <f ca="1">IFERROR(INDEX($AJ$38:$AJ$49, ROWS($CA4:CA$4)), IFERROR(INDEX($AN$38:$AN$49, ROWS($CA4:CA$4)-ROWS($AJ$38:$AJ$49)), IFERROR(INDEX($AR$38:$AR$49, ROWS($CA4:CA$4)-ROWS($AJ$38:$AJ$49)-ROWS($AN$38:$AN$49)),IFERROR(INDEX($AV$38:$AV$49, ROWS($CA4:CA$4)-ROWS($AJ$38:$AJ$49)-ROWS($AN$38:$AN$49)-ROWS($AR$38:$AR$49)),IFERROR(INDEX($AZ$38:$AZ$49, ROWS($CA4:CA$4)-ROWS($AJ$38:$AJ$49)-ROWS($AN$38:$AN$49)-ROWS($AR$38:$AR$49)-ROWS($AV$38:$AV$49)),IFERROR(INDEX($BD$38:$BD$49, ROWS($CA4:CA$4)-ROWS($AJ$38:$AJ$49)-ROWS($AN$38:$AN$49)-ROWS($AR$38:$AR$49)-ROWS($AV$38:$AV$49)-ROWS($AZ$38:$AZ$49)),IFERROR(INDEX($BH$38:$BH$49, ROWS($CA4:CA$4)-ROWS($AJ$38:$AJ$49)-ROWS($AN$38:$AN$49)-ROWS($AR$38:$AR$49)-ROWS($AV$38:$AV$49)-ROWS($AZ$38:$AZ$49)-ROWS($BD$38:$BD$49)), "")))))))</f>
        <v>D. Store Card 4</v>
      </c>
      <c r="CB6" s="316" t="str">
        <f ca="1">IFERROR(INDEX($CA$6:$CA$90,MATCH(ROW()-ROW($CB$5),$BZ$6:$BZ$90,0)),"")</f>
        <v>D. Store Card 4</v>
      </c>
      <c r="CC6" s="316">
        <f ca="1">IF(OR(CD6="",CD6=0),"",MAX(CC$5:CC5)+1)</f>
        <v>1</v>
      </c>
      <c r="CD6" s="316">
        <f ca="1">IFERROR(INDEX($AK$38:$AK$49, ROWS($CD4:CD$4)), IFERROR(INDEX($AO$38:$AO$49, ROWS($CD4:CD$4)-ROWS($AK$38:$AK$49)), IFERROR(INDEX($AS$38:$AS$49, ROWS($CD4:CD$4)-ROWS($AK$38:$AK$49)-ROWS($AO$38:$AO$49)),IFERROR(INDEX($AW$38:$AW$49, ROWS($CD4:CD$4)-ROWS($AK$38:$AK$49)-ROWS($AO$38:$AO$49)-ROWS($AS$38:$AS$49)),IFERROR(INDEX($BA$38:$BA$49, ROWS($CD4:CD$4)-ROWS($AK$38:$AK$49)-ROWS($AO$38:$AO$49)-ROWS($AS$38:$AS$49)-ROWS($AW$38:$AW$49)),IFERROR(INDEX($BE$38:$BE$49, ROWS($CD4:CD$4)-ROWS($AK$38:$AK$49)-ROWS($AO$38:$AO$49)-ROWS($AS$38:$AS$49)-ROWS($AW$38:$AW$49)-ROWS($BA$38:$BA$49)),IFERROR(INDEX($BI$38:$BI$49, ROWS($CD4:CD$4)-ROWS($AK$38:$AK$49)-ROWS($AO$38:$AO$49)-ROWS($AS$38:$AS$49)-ROWS($AW$38:$AW$49)-ROWS($BA$38:$BA$49)-ROWS($BE$38:$BE$49)), "")))))))</f>
        <v>30</v>
      </c>
      <c r="CE6" s="316">
        <f ca="1">IFERROR(INDEX($CD$6:$CD$90,MATCH(ROW()-ROW($CE$5),$CC$6:$CC$90,0)),"")</f>
        <v>30</v>
      </c>
      <c r="CF6" s="413" t="str">
        <f ca="1">IF(INDEX($AB$3:$AF$156,MATCH(CB6,$AD$3:$AD$156,0),5)="Income",INDEX($AB$3:$AF$156,MATCH(CB6,$AD$3:$AD$156,0),5),"")</f>
        <v/>
      </c>
      <c r="CG6" s="412">
        <f ca="1">IF(OR(CH6="",CH6=0),"",MAX(CG$5:CG5)+1)</f>
        <v>1</v>
      </c>
      <c r="CH6" s="316" t="str">
        <f ca="1">IFERROR(INDEX($AJ$54:$AJ$65, ROWS($CH4:CH$4)), IFERROR(INDEX($AN$54:$AN$65, ROWS($CH4:CH$4)-ROWS($AJ$54:$AJ$65)), IFERROR(INDEX($AR$54:$AR$65, ROWS($CH4:CH$4)-ROWS($AJ$54:$AJ$65)-ROWS($AN$54:$AN$65)),IFERROR(INDEX($AV$54:$AV$65, ROWS($CH4:CH$4)-ROWS($AJ$54:$AJ$65)-ROWS($AN$54:$AN$65)-ROWS($AR$54:$AR$65)),IFERROR(INDEX($AZ$54:$AZ$65, ROWS($CH4:CH$4)-ROWS($AJ$54:$AJ$65)-ROWS($AN$54:$AN$65)-ROWS($AR$54:$AR$65)-ROWS($AV$54:$AV$65)),IFERROR(INDEX($BD$54:$BD$65, ROWS($CH4:CH$4)-ROWS($AJ$54:$AJ$65)-ROWS($AN$54:$AN$65)-ROWS($AR$54:$AR$65)-ROWS($AV$54:$AV$65)-ROWS($AZ$54:$AZ$65)),IFERROR(INDEX($BH$54:$BH$65, ROWS($CH4:CH$4)-ROWS($AJ$54:$AJ$65)-ROWS($AN$54:$AN$65)-ROWS($AR$54:$AR$65)-ROWS($AV$54:$AV$65)-ROWS($AZ$54:$AZ$65)-ROWS($BD$54:$BD$65)), "")))))))</f>
        <v>Groceries</v>
      </c>
      <c r="CI6" s="316" t="str">
        <f ca="1">IFERROR(INDEX($CH$6:$CH$90,MATCH(ROW()-ROW($CI$5),$CG$6:$CG$90,0)),"")</f>
        <v>Groceries</v>
      </c>
      <c r="CJ6" s="316">
        <f ca="1">IF(OR(CK6="",CK6=0),"",MAX(CJ$5:CJ5)+1)</f>
        <v>1</v>
      </c>
      <c r="CK6" s="316">
        <f ca="1">IFERROR(INDEX($AK$54:$AK$65, ROWS($CK4:CK$4)), IFERROR(INDEX($AO$54:$AO$65, ROWS($CK4:CK$4)-ROWS($AK$54:$AK$65)), IFERROR(INDEX($AS$54:$AS$65, ROWS($CK4:CK$4)-ROWS($AK$54:$AK$65)-ROWS($AO$54:$AO$65)),IFERROR(INDEX($AW$54:$AW$65, ROWS($CK4:CK$4)-ROWS($AK$54:$AK$65)-ROWS($AO$54:$AO$65)-ROWS($AS$54:$AS$65)),IFERROR(INDEX($BA$54:$BA$65, ROWS($CK4:CK$4)-ROWS($AK$54:$AK$65)-ROWS($AO$54:$AO$65)-ROWS($AS$54:$AS$65)-ROWS($AW$54:$AW$65)),IFERROR(INDEX($BE$54:$BE$65, ROWS($CK4:CK$4)-ROWS($AK$54:$AK$65)-ROWS($AO$54:$AO$65)-ROWS($AS$54:$AS$65)-ROWS($AW$54:$AW$65)-ROWS($BA$54:$BA$65)),IFERROR(INDEX($BI$54:$BI$65, ROWS($CK4:CK$4)-ROWS($AK$54:$AK$65)-ROWS($AO$54:$AO$65)-ROWS($AS$54:$AS$65)-ROWS($AW$54:$AW$65)-ROWS($BA$54:$BA$65)-ROWS($BE$54:$BE$65)), "")))))))</f>
        <v>125</v>
      </c>
      <c r="CL6" s="316">
        <f ca="1">IFERROR(INDEX($CK$6:$CK$90,MATCH(ROW()-ROW($CL$5),$CJ$6:$CJ$90,0)),"")</f>
        <v>125</v>
      </c>
      <c r="CM6" s="413" t="str">
        <f ca="1">IF(INDEX($AB$3:$AF$156,MATCH(CI6,$AD$3:$AD$156,0),5)="Income",INDEX($AB$3:$AF$156,MATCH(CI6,$AD$3:$AD$156,0),5),"")</f>
        <v/>
      </c>
      <c r="CN6" s="412">
        <f ca="1">IF(OR(CO6="",CO6=0),"",MAX(CN$5:CN5)+1)</f>
        <v>1</v>
      </c>
      <c r="CO6" s="316" t="str">
        <f ca="1">IFERROR(INDEX($AJ$70:$AJ$81, ROWS($CO4:CO$4)), IFERROR(INDEX($AN$70:$AN$81, ROWS($CO4:CO$4)-ROWS($AJ$70:$AJ$81)), IFERROR(INDEX($AR$70:$AR$81, ROWS($CO4:CO$4)-ROWS($AJ$70:$AJ$81)-ROWS($AN$70:$AN$81)),IFERROR(INDEX($AV$70:$AV$81, ROWS($CO4:CO$4)-ROWS($AJ$70:$AJ$81)-ROWS($AN$70:$AN$81)-ROWS($AR$70:$AR$81)),IFERROR(INDEX($AZ$70:$AZ$81, ROWS($CO4:CO$4)-ROWS($AJ$70:$AJ$81)-ROWS($AN$70:$AN$81)-ROWS($AR$70:$AR$81)-ROWS($AV$70:$AV$81)),IFERROR(INDEX($BD$70:$BD$81, ROWS($CO4:CO$4)-ROWS($AJ$70:$AJ$81)-ROWS($AN$70:$AN$81)-ROWS($AR$70:$AR$81)-ROWS($AV$70:$AV$81)-ROWS($AZ$70:$AZ$81)),IFERROR(INDEX($BH$70:$BH$81, ROWS($CO4:CO$4)-ROWS($AJ$70:$AJ$81)-ROWS($AN$70:$AN$81)-ROWS($AR$70:$AR$81)-ROWS($AV$70:$AV$81)-ROWS($AZ$70:$AZ$81)-ROWS($BD$70:$BD$81)), "")))))))</f>
        <v>Groceries</v>
      </c>
      <c r="CP6" s="316" t="str">
        <f ca="1">IFERROR(INDEX($CO$6:$CO$90,MATCH(ROW()-ROW($CP$5),$CN$6:$CN$90,0)),"")</f>
        <v>Groceries</v>
      </c>
      <c r="CQ6" s="316">
        <f ca="1">IF(OR(CR6="",CR6=0),"",MAX(CQ$5:CQ5)+1)</f>
        <v>1</v>
      </c>
      <c r="CR6" s="316">
        <f ca="1">IFERROR(INDEX($AK$70:$AK$81, ROWS($CR4:CR$4)), IFERROR(INDEX($AO$70:$AO$81, ROWS($CR4:CR$4)-ROWS($AK$70:$AK$81)), IFERROR(INDEX($AS$70:$AS$81, ROWS($CR4:CR$4)-ROWS($AK$70:$AK$81)-ROWS($AO$70:$AO$81)),IFERROR(INDEX($AW$70:$AW$81, ROWS($CR4:CR$4)-ROWS($AK$70:$AK$81)-ROWS($AO$70:$AO$81)-ROWS($AS$70:$AS$81)),IFERROR(INDEX($BA$70:$BA$81, ROWS($CR4:CR$4)-ROWS($AK$70:$AK$81)-ROWS($AO$70:$AO$81)-ROWS($AS$70:$AS$81)-ROWS($AW$70:$AW$81)),IFERROR(INDEX($BE$70:$BE$81, ROWS($CR4:CR$4)-ROWS($AK$70:$AK$81)-ROWS($AO$70:$AO$81)-ROWS($AS$70:$AS$81)-ROWS($AW$70:$AW$81)-ROWS($BA$70:$BA$81)),IFERROR(INDEX($BI$70:$BI$81, ROWS($CR4:CR$4)-ROWS($AK$70:$AK$81)-ROWS($AO$70:$AO$81)-ROWS($AS$70:$AS$81)-ROWS($AW$70:$AW$81)-ROWS($BA$70:$BA$81)-ROWS($BE$70:$BE$81)), "")))))))</f>
        <v>125</v>
      </c>
      <c r="CS6" s="316">
        <f ca="1">IFERROR(INDEX($CR$6:$CR$90,MATCH(ROW()-ROW($CS$5),$CQ$6:$CQ$90,0)),"")</f>
        <v>125</v>
      </c>
      <c r="CT6" s="413" t="str">
        <f ca="1">IF(INDEX($AB$3:$AF$156,MATCH(CP6,$AD$3:$AD$156,0),5)="Income",INDEX($AB$3:$AF$156,MATCH(CP6,$AD$3:$AD$156,0),5),"")</f>
        <v/>
      </c>
      <c r="CU6" s="412" t="str">
        <f>IF(OR(CV6="",CV6=0),"",MAX(CU$5:CU5)+1)</f>
        <v/>
      </c>
      <c r="CV6" s="316">
        <f>IFERROR(INDEX($AJ$86:$AJ$97, ROWS($CV4:CV$4)), IFERROR(INDEX($AN$86:$AN$97, ROWS($CV4:CV$4)-ROWS($AJ$86:$AJ$97)), ""))</f>
        <v>0</v>
      </c>
      <c r="CW6" s="316" t="str">
        <f>IFERROR(INDEX($CV$6:$CV$90,MATCH(ROW()-ROW($CW$5),$CU$6:$CU$90,0)),"")</f>
        <v/>
      </c>
      <c r="CX6" s="316" t="str">
        <f>IF(OR(CY6="",CY6=0),"",MAX(CX$5:CX5)+1)</f>
        <v/>
      </c>
      <c r="CY6" s="316">
        <f>IFERROR(INDEX($AK$86:$AK$97, ROWS($CY4:CY$4)), IFERROR(INDEX($AO$86:$AO$97, ROWS($CY4:CY$4)-ROWS($AK$86:$AK$97)), ""))</f>
        <v>0</v>
      </c>
      <c r="CZ6" s="316" t="str">
        <f>IFERROR(INDEX($CY$6:$CY$90,MATCH(ROW()-ROW($CZ$5),$CX$6:$CX$90,0)),"")</f>
        <v/>
      </c>
      <c r="DA6" s="413" t="str">
        <f>IF(INDEX($AB$3:$AF$156,MATCH(CW6,$AD$3:$AD$156,0),5)="Income",INDEX($AB$3:$AF$156,MATCH(CW6,$AD$3:$AD$156,0),5),"")</f>
        <v/>
      </c>
      <c r="DC6" s="438">
        <f ca="1">IF(OR(DD6="",DD6=0),"",MAX(DC$5:DC5)+1)</f>
        <v>1</v>
      </c>
      <c r="DD6" s="434" t="str">
        <f ca="1">IF(BN6="","",IF(NOT(BR6="Income"),BN6,""))</f>
        <v>Bank Loan 1</v>
      </c>
      <c r="DE6" s="413">
        <f ca="1">IF(BQ6="","",IF(NOT(BR6="Income"),BQ6,""))</f>
        <v>120</v>
      </c>
      <c r="DF6" s="438" t="str">
        <f ca="1">IF(OR(DG6="",DG6=0),"",MAX(DF$5:DF5)+1)</f>
        <v/>
      </c>
      <c r="DG6" s="412" t="str">
        <f ca="1">IF(BN6="","",IF(BR6="Income",BN6,""))</f>
        <v/>
      </c>
      <c r="DH6" s="413" t="str">
        <f ca="1">IF(BN6="","",IF(BR6="Income",BQ6,""))</f>
        <v/>
      </c>
      <c r="DI6" s="412" t="str">
        <f ca="1">IFERROR(INDEX($DD$6:$DD$23,MATCH(ROW()-ROW($DI$5),$DC$6:$DC$23,0)),"")</f>
        <v>Bank Loan 1</v>
      </c>
      <c r="DJ6" s="413">
        <f ca="1">IFERROR(INDEX($DE$6:$DE$23,MATCH(ROW()-ROW($DI$5),$DC$6:$DC$23,0)),"")</f>
        <v>120</v>
      </c>
      <c r="DK6" s="412" t="str">
        <f ca="1">IFERROR(INDEX($DG$6:$DG$23,MATCH(ROW()-ROW($DK$5),$DF$6:$DF$23,0)),"")</f>
        <v>Paycheck 3</v>
      </c>
      <c r="DL6" s="413">
        <f ca="1">IFERROR(INDEX($DH$6:$DH$23,MATCH(ROW()-ROW($DK$5),$DF$6:$DF$23,0)),"")</f>
        <v>700</v>
      </c>
      <c r="DN6" s="425" t="str">
        <f ca="1">IF(DI6="","",CONCATENATE(DI6," - ",DJ6))</f>
        <v>Bank Loan 1 - 120</v>
      </c>
      <c r="DO6" s="295" t="str">
        <f ca="1">IF(DI7="","",CONCATENATE(DI7," - ",DJ7))</f>
        <v>Mortgage - 800</v>
      </c>
      <c r="DP6" s="295" t="str">
        <f ca="1">IF(DI8="","",CONCATENATE(DI8," - ",DJ8))</f>
        <v>HOA - 150</v>
      </c>
      <c r="DQ6" s="440" t="str">
        <f ca="1">IF(DK6="","",CONCATENATE(DK6," - ",DL6))</f>
        <v>Paycheck 3 - 700</v>
      </c>
      <c r="DR6" s="441" t="str">
        <f ca="1">IF(DK7="","",CONCATENATE(DK7," - ",DL7))</f>
        <v>Paycheck 1 - 850</v>
      </c>
      <c r="DS6" s="442" t="str">
        <f ca="1">IF(DK8="","",CONCATENATE(DK8," - ",DL8))</f>
        <v/>
      </c>
    </row>
    <row r="7" spans="1:165" s="292" customFormat="1" ht="15" customHeight="1" x14ac:dyDescent="0.3">
      <c r="A7" s="1183"/>
      <c r="B7" s="1182"/>
      <c r="C7" s="1183"/>
      <c r="D7" s="1182"/>
      <c r="E7" s="1183"/>
      <c r="F7" s="1182"/>
      <c r="G7" s="1183"/>
      <c r="H7" s="1182"/>
      <c r="I7" s="1183"/>
      <c r="J7" s="1182"/>
      <c r="K7" s="1183"/>
      <c r="L7" s="1182"/>
      <c r="M7" s="1183"/>
      <c r="N7" s="1182"/>
      <c r="P7" s="295" t="str">
        <f t="shared" ca="1" si="1"/>
        <v/>
      </c>
      <c r="Q7" s="295" t="str">
        <f t="shared" ca="1" si="0"/>
        <v/>
      </c>
      <c r="R7" s="295" t="str">
        <f t="shared" ca="1" si="0"/>
        <v/>
      </c>
      <c r="S7" s="296" t="str">
        <f t="shared" ca="1" si="0"/>
        <v/>
      </c>
      <c r="T7" s="295" t="str">
        <f t="shared" ca="1" si="0"/>
        <v/>
      </c>
      <c r="U7" s="295" t="str">
        <f t="shared" ca="1" si="0"/>
        <v/>
      </c>
      <c r="V7" s="1158" t="s">
        <v>507</v>
      </c>
      <c r="W7" s="1159"/>
      <c r="X7" s="445">
        <f ca="1">IF(DS12="",0,DS12)</f>
        <v>1550</v>
      </c>
      <c r="Y7"/>
      <c r="AB7" s="299"/>
      <c r="AC7" s="358">
        <f>IF('Data Entry'!B13="","",'Data Entry'!B13)</f>
        <v>24</v>
      </c>
      <c r="AD7" s="356" t="str">
        <f>IF('Data Entry'!A13="","",'Data Entry'!A13)</f>
        <v>Auto Insurance</v>
      </c>
      <c r="AE7" s="363">
        <f>IF('Data Entry'!C13="","",'Data Entry'!C13)</f>
        <v>180</v>
      </c>
      <c r="AF7" s="402" t="str">
        <f>IF('Data Entry'!E13="","",'Data Entry'!E13)</f>
        <v>Monthly</v>
      </c>
      <c r="AG7" s="300"/>
      <c r="AH7"/>
      <c r="AI7" s="304">
        <f t="shared" ref="AI7:AI17" ca="1" si="23">IFERROR(MATCH($AI$4,OFFSET($AC$1,AI6,,1000),0)+AI6,"")</f>
        <v>16</v>
      </c>
      <c r="AJ7" s="305" t="str">
        <f t="shared" ca="1" si="2"/>
        <v/>
      </c>
      <c r="AK7" s="306" t="str">
        <f t="shared" ca="1" si="3"/>
        <v/>
      </c>
      <c r="AL7" s="307" t="str">
        <f t="shared" ca="1" si="4"/>
        <v/>
      </c>
      <c r="AM7" s="304">
        <f t="shared" ref="AM7:AM17" ca="1" si="24">IFERROR(MATCH($AM$4,OFFSET($AC$1,AM6,,1000),0)+AM6,"")</f>
        <v>16</v>
      </c>
      <c r="AN7" s="305" t="str">
        <f t="shared" ca="1" si="5"/>
        <v/>
      </c>
      <c r="AO7" s="306" t="str">
        <f t="shared" ca="1" si="6"/>
        <v/>
      </c>
      <c r="AP7" s="307" t="str">
        <f t="shared" ca="1" si="7"/>
        <v/>
      </c>
      <c r="AQ7" s="304">
        <f t="shared" ref="AQ7:AQ17" ca="1" si="25">IFERROR(MATCH($AQ$4,OFFSET($AC$1,AQ6,,1000),0)+AQ6,"")</f>
        <v>16</v>
      </c>
      <c r="AR7" s="305" t="str">
        <f t="shared" ca="1" si="8"/>
        <v/>
      </c>
      <c r="AS7" s="306" t="str">
        <f t="shared" ca="1" si="9"/>
        <v/>
      </c>
      <c r="AT7" s="307" t="str">
        <f t="shared" ca="1" si="10"/>
        <v/>
      </c>
      <c r="AU7" s="304">
        <f t="shared" ref="AU7:AU17" ca="1" si="26">IFERROR(MATCH($AU$4,OFFSET($AC$1,AU6,,1000),0)+AU6,"")</f>
        <v>51</v>
      </c>
      <c r="AV7" s="305" t="str">
        <f t="shared" ca="1" si="11"/>
        <v>Mortgage</v>
      </c>
      <c r="AW7" s="306">
        <f t="shared" ca="1" si="12"/>
        <v>800</v>
      </c>
      <c r="AX7" s="307">
        <f t="shared" ca="1" si="13"/>
        <v>110000</v>
      </c>
      <c r="AY7" s="304" t="str">
        <f t="shared" ref="AY7:AY17" ca="1" si="27">IFERROR(MATCH($AY$4,OFFSET($AC$1,AY6,,1000),0)+AY6,"")</f>
        <v/>
      </c>
      <c r="AZ7" s="305" t="str">
        <f t="shared" ca="1" si="14"/>
        <v/>
      </c>
      <c r="BA7" s="306" t="str">
        <f t="shared" ca="1" si="15"/>
        <v/>
      </c>
      <c r="BB7" s="307" t="str">
        <f t="shared" ca="1" si="16"/>
        <v/>
      </c>
      <c r="BC7" s="304" t="str">
        <f t="shared" ref="BC7:BC17" ca="1" si="28">IFERROR(MATCH($BC$4,OFFSET($AC$1,BC6,,1000),0)+BC6,"")</f>
        <v/>
      </c>
      <c r="BD7" s="305" t="str">
        <f t="shared" ca="1" si="17"/>
        <v/>
      </c>
      <c r="BE7" s="306" t="str">
        <f t="shared" ca="1" si="18"/>
        <v/>
      </c>
      <c r="BF7" s="307" t="str">
        <f t="shared" ca="1" si="19"/>
        <v/>
      </c>
      <c r="BG7" s="304" t="str">
        <f t="shared" ref="BG7:BG17" ca="1" si="29">IFERROR(MATCH($BG$4,OFFSET($AC$1,BG6,,1000),0)+BG6,"")</f>
        <v/>
      </c>
      <c r="BH7" s="305" t="str">
        <f t="shared" ca="1" si="20"/>
        <v/>
      </c>
      <c r="BI7" s="306" t="str">
        <f t="shared" ca="1" si="21"/>
        <v/>
      </c>
      <c r="BJ7" s="307" t="str">
        <f t="shared" ca="1" si="22"/>
        <v/>
      </c>
      <c r="BL7" s="412" t="str">
        <f ca="1">IF(OR(BM7="",BM7=0),"",MAX(BL$5:BL6)+1)</f>
        <v/>
      </c>
      <c r="BM7" s="316" t="str">
        <f ca="1">IFERROR(INDEX($AJ$6:$AJ$17, ROWS(BM$4:$BM5)), IFERROR(INDEX($AN$6:$AN$17, ROWS(BM$4:$BM5)-ROWS($AJ$6:$AJ$17)), IFERROR(INDEX($AR$6:$AR$17, ROWS(BM$4:$BM5)-ROWS($AJ$6:$AJ$17)-ROWS($AN$6:$AN$17)),IFERROR(INDEX($AV$6:$AV$17, ROWS(BM$4:$BM5)-ROWS($AJ$6:$AJ$17)-ROWS($AN$6:$AN$17)-ROWS($AR$6:$AR$17)),IFERROR(INDEX($AZ$6:$AZ$17, ROWS(BM$4:$BM5)-ROWS($AJ$6:$AJ$17)-ROWS($AN$6:$AN$17)-ROWS($AR$6:$AR$17)-ROWS($AV$6:$AV$17)),IFERROR(INDEX($BD$6:$BD$17, ROWS(BM$4:$BM5)-ROWS($AJ$6:$AJ$17)-ROWS($AN$6:$AN$17)-ROWS($AR$6:$AR$17)-ROWS($AV$6:$AV$17)-ROWS($AZ$6:$AZ$17)),IFERROR(INDEX($BH$6:$BH$17, ROWS(BM$4:$BM5)-ROWS($AJ$6:$AJ$17)-ROWS($AN$6:$AN$17)-ROWS($AR$6:$AR$17)-ROWS($AV$6:$AV$17)-ROWS($AZ$6:$AZ$17)-ROWS($BD$6:$BD$17)), "")))))))</f>
        <v/>
      </c>
      <c r="BN7" s="316" t="str">
        <f t="shared" ref="BN7:BN70" ca="1" si="30">IFERROR(INDEX($BM$6:$BM$90,MATCH(ROW()-ROW($BN$5),$BL$6:$BL$90,0)),"")</f>
        <v>Mortgage</v>
      </c>
      <c r="BO7" s="316" t="str">
        <f ca="1">IF(OR(BP7="",BP7=0),"",MAX(BO$5:BO6)+1)</f>
        <v/>
      </c>
      <c r="BP7" s="316" t="str">
        <f ca="1">IFERROR(INDEX($AK$6:$AK$17, ROWS($BP$4:BP5)), IFERROR(INDEX($AO$6:$AO$17, ROWS($BP$4:BP5)-ROWS($AK$6:$AK$17)), IFERROR(INDEX($AS$6:$AS$17, ROWS($BP$4:BP5)-ROWS($AK$6:$AK$17)-ROWS($AO$6:$AO$17)),IFERROR(INDEX($AW$6:$AW$17, ROWS($BP$4:BP5)-ROWS($AK$6:$AK$17)-ROWS($AO$6:$AO$17)-ROWS($AS$6:$AS$17)),IFERROR(INDEX($BA$6:$BA$17, ROWS($BP$4:BP5)-ROWS($AK$6:$AK$17)-ROWS($AO$6:$AO$17)-ROWS($AS$6:$AS$17)-ROWS($AW$6:$AW$17)),IFERROR(INDEX($BE$6:$BE$17, ROWS($BP$4:BP5)-ROWS($AK$6:$AK$17)-ROWS($AO$6:$AO$17)-ROWS($AS$6:$AS$17)-ROWS($AW$6:$AW$17)-ROWS($BA$6:$BA$17)),IFERROR(INDEX($BI$6:$BI$17, ROWS($BP$4:BP5)-ROWS($AK$6:$AK$17)-ROWS($AO$6:$AO$17)-ROWS($AS$6:$AS$17)-ROWS($AW$6:$AW$17)-ROWS($BA$6:$BA$17)-ROWS($BE$6:$BE$17)), "")))))))</f>
        <v/>
      </c>
      <c r="BQ7" s="316">
        <f t="shared" ref="BQ7:BQ70" ca="1" si="31">IFERROR(INDEX($BP$6:$BP$90,MATCH(ROW()-ROW($BQ$5),$BO$6:$BO$90,0)),"")</f>
        <v>800</v>
      </c>
      <c r="BR7" s="413" t="str">
        <f t="shared" ref="BR7:BR70" ca="1" si="32">IF(INDEX($AB$3:$AF$156,MATCH(BN7,$AD$3:$AD$156,0),5)="Income",INDEX($AB$3:$AF$156,MATCH(BN7,$AD$3:$AD$156,0),5),"")</f>
        <v/>
      </c>
      <c r="BS7" s="412">
        <f ca="1">IF(OR(BT7="",BT7=0),"",MAX(BS$5:BS6)+1)</f>
        <v>2</v>
      </c>
      <c r="BT7" s="316" t="str">
        <f ca="1">IFERROR(INDEX($AJ$22:$AJ$33, ROWS($BT$4:BT5)), IFERROR(INDEX($AN$22:$AN$33, ROWS($BT$4:BT5)-ROWS($AJ$22:$AJ$33)), IFERROR(INDEX($AR$22:$AR$33, ROWS($BT$4:BT5)-ROWS($AJ$22:$AJ$33)-ROWS($AN$22:$AN$33)),IFERROR(INDEX($AV$22:$AV$33, ROWS($BT$4:BT5)-ROWS($AJ$22:$AJ$33)-ROWS($AN$22:$AN$33)-ROWS($AR$22:$AR$33)),IFERROR(INDEX($AZ$22:$AZ$33, ROWS($BT$4:BT5)-ROWS($AJ$22:$AJ$33)-ROWS($AN$22:$AN$33)-ROWS($AR$22:$AR$33)-ROWS($AV$22:$AV$33)),IFERROR(INDEX($BD$22:$BD$33, ROWS($BT$4:BT5)-ROWS($AJ$22:$AJ$33)-ROWS($AN$22:$AN$33)-ROWS($AR$22:$AR$33)-ROWS($AV$22:$AV$33)-ROWS($AZ$22:$AZ$33)),IFERROR(INDEX($BH$22:$BH$33, ROWS($BT$4:BT5)-ROWS($AJ$22:$AJ$33)-ROWS($AN$22:$AN$33)-ROWS($AR$22:$AR$33)-ROWS($AV$22:$AV$33)-ROWS($AZ$22:$AZ$33)-ROWS($BD$22:$BD$33)), "")))))))</f>
        <v>D. Store Card 3</v>
      </c>
      <c r="BU7" s="316" t="str">
        <f t="shared" ref="BU7:BU70" ca="1" si="33">IFERROR(INDEX($BT$6:$BT$90,MATCH(ROW()-ROW($BU$5),$BS$6:$BS$90,0)),"")</f>
        <v>D. Store Card 3</v>
      </c>
      <c r="BV7" s="316">
        <f ca="1">IF(OR(BW7="",BW7=0),"",MAX(BV$5:BV6)+1)</f>
        <v>2</v>
      </c>
      <c r="BW7" s="316">
        <f ca="1">IFERROR(INDEX($AK$22:$AK$33, ROWS($BW$4:BW5)), IFERROR(INDEX($AO$22:$AO$33, ROWS($BW$4:BW5)-ROWS($AK$22:$AK$33)), IFERROR(INDEX($AS$22:$AS$33, ROWS($BW$4:BW5)-ROWS($AK$22:$AK$33)-ROWS($AO$22:$AO$33)),IFERROR(INDEX($AW$22:$AW$33, ROWS($BW$4:BW5)-ROWS($AK$22:$AK$33)-ROWS($AO$22:$AO$33)-ROWS($AS$22:$AS$33)),IFERROR(INDEX($BA$22:$BA$33, ROWS($BW$4:BW5)-ROWS($AK$22:$AK$33)-ROWS($AO$22:$AO$33)-ROWS($AS$22:$AS$33)-ROWS($AW$22:$AW$33)),IFERROR(INDEX($BE$22:$BE$33, ROWS($BW$4:BW5)-ROWS($AK$22:$AK$33)-ROWS($AO$22:$AO$33)-ROWS($AS$22:$AS$33)-ROWS($AW$22:$AW$33)-ROWS($BA$22:$BA$33)),IFERROR(INDEX($BI$22:$BI$33, ROWS($BW$4:BW5)-ROWS($AK$22:$AK$33)-ROWS($AO$22:$AO$33)-ROWS($AS$22:$AS$33)-ROWS($AW$22:$AW$33)-ROWS($BA$22:$BA$33)-ROWS($BE$22:$BE$33)), "")))))))</f>
        <v>30</v>
      </c>
      <c r="BX7" s="316">
        <f t="shared" ref="BX7:BX70" ca="1" si="34">IFERROR(INDEX($BW$6:$BW$90,MATCH(ROW()-ROW($BX$5),$BV$6:$BV$90,0)),"")</f>
        <v>30</v>
      </c>
      <c r="BY7" s="413" t="str">
        <f t="shared" ref="BY7:BY70" ca="1" si="35">IF(INDEX($AB$3:$AF$156,MATCH(BU7,$AD$3:$AD$156,0),5)="Income",INDEX($AB$3:$AF$156,MATCH(BU7,$AD$3:$AD$156,0),5),"")</f>
        <v/>
      </c>
      <c r="BZ7" s="412">
        <f ca="1">IF(OR(CA7="",CA7=0),"",MAX(BZ$5:BZ6)+1)</f>
        <v>2</v>
      </c>
      <c r="CA7" s="316" t="str">
        <f ca="1">IFERROR(INDEX($AJ$38:$AJ$49, ROWS($CA$4:CA5)), IFERROR(INDEX($AN$38:$AN$49, ROWS($CA$4:CA5)-ROWS($AJ$38:$AJ$49)), IFERROR(INDEX($AR$38:$AR$49, ROWS($CA$4:CA5)-ROWS($AJ$38:$AJ$49)-ROWS($AN$38:$AN$49)),IFERROR(INDEX($AV$38:$AV$49, ROWS($CA$4:CA5)-ROWS($AJ$38:$AJ$49)-ROWS($AN$38:$AN$49)-ROWS($AR$38:$AR$49)),IFERROR(INDEX($AZ$38:$AZ$49, ROWS($CA$4:CA5)-ROWS($AJ$38:$AJ$49)-ROWS($AN$38:$AN$49)-ROWS($AR$38:$AR$49)-ROWS($AV$38:$AV$49)),IFERROR(INDEX($BD$38:$BD$49, ROWS($CA$4:CA5)-ROWS($AJ$38:$AJ$49)-ROWS($AN$38:$AN$49)-ROWS($AR$38:$AR$49)-ROWS($AV$38:$AV$49)-ROWS($AZ$38:$AZ$49)),IFERROR(INDEX($BH$38:$BH$49, ROWS($CA$4:CA5)-ROWS($AJ$38:$AJ$49)-ROWS($AN$38:$AN$49)-ROWS($AR$38:$AR$49)-ROWS($AV$38:$AV$49)-ROWS($AZ$38:$AZ$49)-ROWS($BD$38:$BD$49)), "")))))))</f>
        <v>Groceries</v>
      </c>
      <c r="CB7" s="316" t="str">
        <f t="shared" ref="CB7:CB70" ca="1" si="36">IFERROR(INDEX($CA$6:$CA$90,MATCH(ROW()-ROW($CB$5),$BZ$6:$BZ$90,0)),"")</f>
        <v>Groceries</v>
      </c>
      <c r="CC7" s="316">
        <f ca="1">IF(OR(CD7="",CD7=0),"",MAX(CC$5:CC6)+1)</f>
        <v>2</v>
      </c>
      <c r="CD7" s="316">
        <f ca="1">IFERROR(INDEX($AK$38:$AK$49, ROWS($CD$4:CD5)), IFERROR(INDEX($AO$38:$AO$49, ROWS($CD$4:CD5)-ROWS($AK$38:$AK$49)), IFERROR(INDEX($AS$38:$AS$49, ROWS($CD$4:CD5)-ROWS($AK$38:$AK$49)-ROWS($AO$38:$AO$49)),IFERROR(INDEX($AW$38:$AW$49, ROWS($CD$4:CD5)-ROWS($AK$38:$AK$49)-ROWS($AO$38:$AO$49)-ROWS($AS$38:$AS$49)),IFERROR(INDEX($BA$38:$BA$49, ROWS($CD$4:CD5)-ROWS($AK$38:$AK$49)-ROWS($AO$38:$AO$49)-ROWS($AS$38:$AS$49)-ROWS($AW$38:$AW$49)),IFERROR(INDEX($BE$38:$BE$49, ROWS($CD$4:CD5)-ROWS($AK$38:$AK$49)-ROWS($AO$38:$AO$49)-ROWS($AS$38:$AS$49)-ROWS($AW$38:$AW$49)-ROWS($BA$38:$BA$49)),IFERROR(INDEX($BI$38:$BI$49, ROWS($CD$4:CD5)-ROWS($AK$38:$AK$49)-ROWS($AO$38:$AO$49)-ROWS($AS$38:$AS$49)-ROWS($AW$38:$AW$49)-ROWS($BA$38:$BA$49)-ROWS($BE$38:$BE$49)), "")))))))</f>
        <v>125</v>
      </c>
      <c r="CE7" s="316">
        <f t="shared" ref="CE7:CE70" ca="1" si="37">IFERROR(INDEX($CD$6:$CD$90,MATCH(ROW()-ROW($CE$5),$CC$6:$CC$90,0)),"")</f>
        <v>125</v>
      </c>
      <c r="CF7" s="413" t="str">
        <f t="shared" ref="CF7:CF70" ca="1" si="38">IF(INDEX($AB$3:$AF$156,MATCH(CB7,$AD$3:$AD$156,0),5)="Income",INDEX($AB$3:$AF$156,MATCH(CB7,$AD$3:$AD$156,0),5),"")</f>
        <v/>
      </c>
      <c r="CG7" s="412" t="str">
        <f ca="1">IF(OR(CH7="",CH7=0),"",MAX(CG$5:CG6)+1)</f>
        <v/>
      </c>
      <c r="CH7" s="316" t="str">
        <f ca="1">IFERROR(INDEX($AJ$54:$AJ$65, ROWS($CH$4:CH5)), IFERROR(INDEX($AN$54:$AN$65, ROWS($CH$4:CH5)-ROWS($AJ$54:$AJ$65)), IFERROR(INDEX($AR$54:$AR$65, ROWS($CH$4:CH5)-ROWS($AJ$54:$AJ$65)-ROWS($AN$54:$AN$65)),IFERROR(INDEX($AV$54:$AV$65, ROWS($CH$4:CH5)-ROWS($AJ$54:$AJ$65)-ROWS($AN$54:$AN$65)-ROWS($AR$54:$AR$65)),IFERROR(INDEX($AZ$54:$AZ$65, ROWS($CH$4:CH5)-ROWS($AJ$54:$AJ$65)-ROWS($AN$54:$AN$65)-ROWS($AR$54:$AR$65)-ROWS($AV$54:$AV$65)),IFERROR(INDEX($BD$54:$BD$65, ROWS($CH$4:CH5)-ROWS($AJ$54:$AJ$65)-ROWS($AN$54:$AN$65)-ROWS($AR$54:$AR$65)-ROWS($AV$54:$AV$65)-ROWS($AZ$54:$AZ$65)),IFERROR(INDEX($BH$54:$BH$65, ROWS($CH$4:CH5)-ROWS($AJ$54:$AJ$65)-ROWS($AN$54:$AN$65)-ROWS($AR$54:$AR$65)-ROWS($AV$54:$AV$65)-ROWS($AZ$54:$AZ$65)-ROWS($BD$54:$BD$65)), "")))))))</f>
        <v/>
      </c>
      <c r="CI7" s="316" t="str">
        <f t="shared" ref="CI7:CI70" ca="1" si="39">IFERROR(INDEX($CH$6:$CH$90,MATCH(ROW()-ROW($CI$5),$CG$6:$CG$90,0)),"")</f>
        <v>Paycheck 2</v>
      </c>
      <c r="CJ7" s="316" t="str">
        <f ca="1">IF(OR(CK7="",CK7=0),"",MAX(CJ$5:CJ6)+1)</f>
        <v/>
      </c>
      <c r="CK7" s="316" t="str">
        <f ca="1">IFERROR(INDEX($AK$54:$AK$65, ROWS($CK$4:CK5)), IFERROR(INDEX($AO$54:$AO$65, ROWS($CK$4:CK5)-ROWS($AK$54:$AK$65)), IFERROR(INDEX($AS$54:$AS$65, ROWS($CK$4:CK5)-ROWS($AK$54:$AK$65)-ROWS($AO$54:$AO$65)),IFERROR(INDEX($AW$54:$AW$65, ROWS($CK$4:CK5)-ROWS($AK$54:$AK$65)-ROWS($AO$54:$AO$65)-ROWS($AS$54:$AS$65)),IFERROR(INDEX($BA$54:$BA$65, ROWS($CK$4:CK5)-ROWS($AK$54:$AK$65)-ROWS($AO$54:$AO$65)-ROWS($AS$54:$AS$65)-ROWS($AW$54:$AW$65)),IFERROR(INDEX($BE$54:$BE$65, ROWS($CK$4:CK5)-ROWS($AK$54:$AK$65)-ROWS($AO$54:$AO$65)-ROWS($AS$54:$AS$65)-ROWS($AW$54:$AW$65)-ROWS($BA$54:$BA$65)),IFERROR(INDEX($BI$54:$BI$65, ROWS($CK$4:CK5)-ROWS($AK$54:$AK$65)-ROWS($AO$54:$AO$65)-ROWS($AS$54:$AS$65)-ROWS($AW$54:$AW$65)-ROWS($BA$54:$BA$65)-ROWS($BE$54:$BE$65)), "")))))))</f>
        <v/>
      </c>
      <c r="CL7" s="316">
        <f t="shared" ref="CL7:CL70" ca="1" si="40">IFERROR(INDEX($CK$6:$CK$90,MATCH(ROW()-ROW($CL$5),$CJ$6:$CJ$90,0)),"")</f>
        <v>400</v>
      </c>
      <c r="CM7" s="413" t="str">
        <f t="shared" ref="CM7:CM70" ca="1" si="41">IF(INDEX($AB$3:$AF$156,MATCH(CI7,$AD$3:$AD$156,0),5)="Income",INDEX($AB$3:$AF$156,MATCH(CI7,$AD$3:$AD$156,0),5),"")</f>
        <v>Income</v>
      </c>
      <c r="CN7" s="412" t="str">
        <f ca="1">IF(OR(CO7="",CO7=0),"",MAX(CN$5:CN6)+1)</f>
        <v/>
      </c>
      <c r="CO7" s="316" t="str">
        <f ca="1">IFERROR(INDEX($AJ$70:$AJ$81, ROWS($CO$4:CO5)), IFERROR(INDEX($AN$70:$AN$81, ROWS($CO$4:CO5)-ROWS($AJ$70:$AJ$81)), IFERROR(INDEX($AR$70:$AR$81, ROWS($CO$4:CO5)-ROWS($AJ$70:$AJ$81)-ROWS($AN$70:$AN$81)),IFERROR(INDEX($AV$70:$AV$81, ROWS($CO$4:CO5)-ROWS($AJ$70:$AJ$81)-ROWS($AN$70:$AN$81)-ROWS($AR$70:$AR$81)),IFERROR(INDEX($AZ$70:$AZ$81, ROWS($CO$4:CO5)-ROWS($AJ$70:$AJ$81)-ROWS($AN$70:$AN$81)-ROWS($AR$70:$AR$81)-ROWS($AV$70:$AV$81)),IFERROR(INDEX($BD$70:$BD$81, ROWS($CO$4:CO5)-ROWS($AJ$70:$AJ$81)-ROWS($AN$70:$AN$81)-ROWS($AR$70:$AR$81)-ROWS($AV$70:$AV$81)-ROWS($AZ$70:$AZ$81)),IFERROR(INDEX($BH$70:$BH$81, ROWS($CO$4:CO5)-ROWS($AJ$70:$AJ$81)-ROWS($AN$70:$AN$81)-ROWS($AR$70:$AR$81)-ROWS($AV$70:$AV$81)-ROWS($AZ$70:$AZ$81)-ROWS($BD$70:$BD$81)), "")))))))</f>
        <v/>
      </c>
      <c r="CP7" s="316" t="str">
        <f t="shared" ref="CP7:CP70" ca="1" si="42">IFERROR(INDEX($CO$6:$CO$90,MATCH(ROW()-ROW($CP$5),$CN$6:$CN$90,0)),"")</f>
        <v>Paycheck 2</v>
      </c>
      <c r="CQ7" s="316" t="str">
        <f ca="1">IF(OR(CR7="",CR7=0),"",MAX(CQ$5:CQ6)+1)</f>
        <v/>
      </c>
      <c r="CR7" s="316" t="str">
        <f ca="1">IFERROR(INDEX($AK$70:$AK$81, ROWS($CR$4:CR5)), IFERROR(INDEX($AO$70:$AO$81, ROWS($CR$4:CR5)-ROWS($AK$70:$AK$81)), IFERROR(INDEX($AS$70:$AS$81, ROWS($CR$4:CR5)-ROWS($AK$70:$AK$81)-ROWS($AO$70:$AO$81)),IFERROR(INDEX($AW$70:$AW$81, ROWS($CR$4:CR5)-ROWS($AK$70:$AK$81)-ROWS($AO$70:$AO$81)-ROWS($AS$70:$AS$81)),IFERROR(INDEX($BA$70:$BA$81, ROWS($CR$4:CR5)-ROWS($AK$70:$AK$81)-ROWS($AO$70:$AO$81)-ROWS($AS$70:$AS$81)-ROWS($AW$70:$AW$81)),IFERROR(INDEX($BE$70:$BE$81, ROWS($CR$4:CR5)-ROWS($AK$70:$AK$81)-ROWS($AO$70:$AO$81)-ROWS($AS$70:$AS$81)-ROWS($AW$70:$AW$81)-ROWS($BA$70:$BA$81)),IFERROR(INDEX($BI$70:$BI$81, ROWS($CR$4:CR5)-ROWS($AK$70:$AK$81)-ROWS($AO$70:$AO$81)-ROWS($AS$70:$AS$81)-ROWS($AW$70:$AW$81)-ROWS($BA$70:$BA$81)-ROWS($BE$70:$BE$81)), "")))))))</f>
        <v/>
      </c>
      <c r="CS7" s="316">
        <f t="shared" ref="CS7:CS70" ca="1" si="43">IFERROR(INDEX($CR$6:$CR$90,MATCH(ROW()-ROW($CS$5),$CQ$6:$CQ$90,0)),"")</f>
        <v>400</v>
      </c>
      <c r="CT7" s="413" t="str">
        <f t="shared" ref="CT7:CT70" ca="1" si="44">IF(INDEX($AB$3:$AF$156,MATCH(CP7,$AD$3:$AD$156,0),5)="Income",INDEX($AB$3:$AF$156,MATCH(CP7,$AD$3:$AD$156,0),5),"")</f>
        <v>Income</v>
      </c>
      <c r="CU7" s="412" t="str">
        <f>IF(OR(CV7="",CV7=0),"",MAX(CU$5:CU6)+1)</f>
        <v/>
      </c>
      <c r="CV7" s="316">
        <f>IFERROR(INDEX($AJ$86:$AJ$97, ROWS($CV$4:CV5)), IFERROR(INDEX($AN$86:$AN$97, ROWS($CV$4:CV5)-ROWS($AJ$86:$AJ$97)), ""))</f>
        <v>0</v>
      </c>
      <c r="CW7" s="316" t="str">
        <f t="shared" ref="CW7:CW70" si="45">IFERROR(INDEX($CV$6:$CV$90,MATCH(ROW()-ROW($CW$5),$CU$6:$CU$90,0)),"")</f>
        <v/>
      </c>
      <c r="CX7" s="316" t="str">
        <f>IF(OR(CY7="",CY7=0),"",MAX(CX$5:CX6)+1)</f>
        <v/>
      </c>
      <c r="CY7" s="316">
        <f>IFERROR(INDEX($AK$86:$AK$97, ROWS($CY$4:CY5)), IFERROR(INDEX($AO$86:$AO$97, ROWS($CY$4:CY5)-ROWS($AK$86:$AK$97)), ""))</f>
        <v>0</v>
      </c>
      <c r="CZ7" s="316" t="str">
        <f t="shared" ref="CZ7:CZ70" si="46">IFERROR(INDEX($CY$6:$CY$90,MATCH(ROW()-ROW($CZ$5),$CX$6:$CX$90,0)),"")</f>
        <v/>
      </c>
      <c r="DA7" s="413" t="str">
        <f t="shared" ref="DA7:DA70" si="47">IF(INDEX($AB$3:$AF$156,MATCH(CW7,$AD$3:$AD$156,0),5)="Income",INDEX($AB$3:$AF$156,MATCH(CW7,$AD$3:$AD$156,0),5),"")</f>
        <v/>
      </c>
      <c r="DC7" s="438">
        <f ca="1">IF(OR(DD7="",DD7=0),"",MAX(DC$5:DC6)+1)</f>
        <v>2</v>
      </c>
      <c r="DD7" s="434" t="str">
        <f t="shared" ref="DD7:DD23" ca="1" si="48">IF(BN7="","",IF(NOT(BR7="Income"),BN7,""))</f>
        <v>Mortgage</v>
      </c>
      <c r="DE7" s="413">
        <f t="shared" ref="DE7:DE23" ca="1" si="49">IF(BQ7="","",IF(NOT(BR7="Income"),BQ7,""))</f>
        <v>800</v>
      </c>
      <c r="DF7" s="431" t="str">
        <f ca="1">IF(OR(DG7="",DG7=0),"",MAX(DF$5:DF6)+1)</f>
        <v/>
      </c>
      <c r="DG7" s="412" t="str">
        <f t="shared" ref="DG7:DG23" ca="1" si="50">IF(BN7="","",IF(BR7="Income",BN7,""))</f>
        <v/>
      </c>
      <c r="DH7" s="413" t="str">
        <f t="shared" ref="DH7:DH23" ca="1" si="51">IF(BN7="","",IF(BR7="Income",BQ7,""))</f>
        <v/>
      </c>
      <c r="DI7" s="412" t="str">
        <f t="shared" ref="DI7:DI23" ca="1" si="52">IFERROR(INDEX($DD$6:$DD$23,MATCH(ROW()-ROW($DI$5),$DC$6:$DC$23,0)),"")</f>
        <v>Mortgage</v>
      </c>
      <c r="DJ7" s="413">
        <f t="shared" ref="DJ7:DJ23" ca="1" si="53">IFERROR(INDEX($DE$6:$DE$23,MATCH(ROW()-ROW($DI$5),$DC$6:$DC$23,0)),"")</f>
        <v>800</v>
      </c>
      <c r="DK7" s="412" t="str">
        <f t="shared" ref="DK7:DK23" ca="1" si="54">IFERROR(INDEX($DG$6:$DG$23,MATCH(ROW()-ROW($DK$5),$DF$6:$DF$23,0)),"")</f>
        <v>Paycheck 1</v>
      </c>
      <c r="DL7" s="413">
        <f t="shared" ref="DL7:DL23" ca="1" si="55">IFERROR(INDEX($DH$6:$DH$23,MATCH(ROW()-ROW($DK$5),$DF$6:$DF$23,0)),"")</f>
        <v>850</v>
      </c>
      <c r="DN7" s="425" t="str">
        <f ca="1">IF(DI9="","",CONCATENATE(DI9," - ",DJ9))</f>
        <v>Car 1 Gas - 50</v>
      </c>
      <c r="DO7" s="295" t="str">
        <f ca="1">IF(DI10="","",CONCATENATE(DI10," - ",DJ10))</f>
        <v/>
      </c>
      <c r="DP7" s="295" t="str">
        <f ca="1">IF(DI11="","",CONCATENATE(DI11," - ",DJ11))</f>
        <v/>
      </c>
      <c r="DQ7" s="425" t="str">
        <f ca="1">IF(DK9="","",CONCATENATE(DK9," - ",DL9))</f>
        <v/>
      </c>
      <c r="DR7" s="295" t="str">
        <f ca="1">IF(DK10="","",CONCATENATE(DK10," - ",DL10))</f>
        <v/>
      </c>
      <c r="DS7" s="426" t="str">
        <f ca="1">IF(DK11="","",CONCATENATE(DK11," - ",DL11))</f>
        <v/>
      </c>
    </row>
    <row r="8" spans="1:165" s="292" customFormat="1" ht="15" customHeight="1" x14ac:dyDescent="0.3">
      <c r="A8" s="1183"/>
      <c r="B8" s="1182"/>
      <c r="C8" s="1183"/>
      <c r="D8" s="1182"/>
      <c r="E8" s="1183"/>
      <c r="F8" s="1182"/>
      <c r="G8" s="1183"/>
      <c r="H8" s="1182"/>
      <c r="I8" s="1183"/>
      <c r="J8" s="1182"/>
      <c r="K8" s="1183"/>
      <c r="L8" s="1182"/>
      <c r="M8" s="1183"/>
      <c r="N8" s="1182"/>
      <c r="P8" s="295" t="str">
        <f t="shared" ca="1" si="1"/>
        <v/>
      </c>
      <c r="Q8" s="295" t="str">
        <f t="shared" ca="1" si="0"/>
        <v/>
      </c>
      <c r="R8" s="295" t="str">
        <f t="shared" ca="1" si="0"/>
        <v/>
      </c>
      <c r="S8" s="296" t="str">
        <f t="shared" ca="1" si="0"/>
        <v/>
      </c>
      <c r="T8" s="295" t="str">
        <f t="shared" ca="1" si="0"/>
        <v/>
      </c>
      <c r="U8" s="295" t="str">
        <f t="shared" ca="1" si="0"/>
        <v/>
      </c>
      <c r="V8" s="1158" t="s">
        <v>508</v>
      </c>
      <c r="W8" s="1159"/>
      <c r="X8" s="445">
        <f ca="1">IF(X1="",0,X1)</f>
        <v>1290.1100000000001</v>
      </c>
      <c r="Y8"/>
      <c r="AB8" s="299"/>
      <c r="AC8" s="358">
        <f>IF('Data Entry'!B14="","",'Data Entry'!B14)</f>
        <v>6</v>
      </c>
      <c r="AD8" s="356" t="str">
        <f>IF('Data Entry'!A14="","",'Data Entry'!A14)</f>
        <v>Life Insurance</v>
      </c>
      <c r="AE8" s="363">
        <f>IF('Data Entry'!C14="","",'Data Entry'!C14)</f>
        <v>70</v>
      </c>
      <c r="AF8" s="402" t="str">
        <f>IF('Data Entry'!E14="","",'Data Entry'!E14)</f>
        <v>Monthly</v>
      </c>
      <c r="AG8" s="300"/>
      <c r="AH8"/>
      <c r="AI8" s="304">
        <f t="shared" ca="1" si="23"/>
        <v>17</v>
      </c>
      <c r="AJ8" s="305" t="str">
        <f t="shared" ca="1" si="2"/>
        <v/>
      </c>
      <c r="AK8" s="306" t="str">
        <f t="shared" ca="1" si="3"/>
        <v/>
      </c>
      <c r="AL8" s="307" t="str">
        <f t="shared" ca="1" si="4"/>
        <v/>
      </c>
      <c r="AM8" s="304">
        <f t="shared" ca="1" si="24"/>
        <v>17</v>
      </c>
      <c r="AN8" s="305" t="str">
        <f t="shared" ca="1" si="5"/>
        <v/>
      </c>
      <c r="AO8" s="306" t="str">
        <f t="shared" ca="1" si="6"/>
        <v/>
      </c>
      <c r="AP8" s="307" t="str">
        <f t="shared" ca="1" si="7"/>
        <v/>
      </c>
      <c r="AQ8" s="304">
        <f t="shared" ca="1" si="25"/>
        <v>17</v>
      </c>
      <c r="AR8" s="305" t="str">
        <f t="shared" ca="1" si="8"/>
        <v/>
      </c>
      <c r="AS8" s="306" t="str">
        <f t="shared" ca="1" si="9"/>
        <v/>
      </c>
      <c r="AT8" s="307" t="str">
        <f t="shared" ca="1" si="10"/>
        <v/>
      </c>
      <c r="AU8" s="304">
        <f t="shared" ca="1" si="26"/>
        <v>68</v>
      </c>
      <c r="AV8" s="305" t="str">
        <f t="shared" ca="1" si="11"/>
        <v>Paycheck 3</v>
      </c>
      <c r="AW8" s="306">
        <f t="shared" ca="1" si="12"/>
        <v>700</v>
      </c>
      <c r="AX8" s="307" t="str">
        <f t="shared" ca="1" si="13"/>
        <v>Income</v>
      </c>
      <c r="AY8" s="304" t="str">
        <f t="shared" ca="1" si="27"/>
        <v/>
      </c>
      <c r="AZ8" s="305" t="str">
        <f t="shared" ca="1" si="14"/>
        <v/>
      </c>
      <c r="BA8" s="306" t="str">
        <f t="shared" ca="1" si="15"/>
        <v/>
      </c>
      <c r="BB8" s="307" t="str">
        <f t="shared" ca="1" si="16"/>
        <v/>
      </c>
      <c r="BC8" s="304" t="str">
        <f t="shared" ca="1" si="28"/>
        <v/>
      </c>
      <c r="BD8" s="305" t="str">
        <f t="shared" ca="1" si="17"/>
        <v/>
      </c>
      <c r="BE8" s="306" t="str">
        <f t="shared" ca="1" si="18"/>
        <v/>
      </c>
      <c r="BF8" s="307" t="str">
        <f t="shared" ca="1" si="19"/>
        <v/>
      </c>
      <c r="BG8" s="304" t="str">
        <f t="shared" ca="1" si="29"/>
        <v/>
      </c>
      <c r="BH8" s="305" t="str">
        <f t="shared" ca="1" si="20"/>
        <v/>
      </c>
      <c r="BI8" s="306" t="str">
        <f t="shared" ca="1" si="21"/>
        <v/>
      </c>
      <c r="BJ8" s="307" t="str">
        <f t="shared" ca="1" si="22"/>
        <v/>
      </c>
      <c r="BL8" s="412" t="str">
        <f ca="1">IF(OR(BM8="",BM8=0),"",MAX(BL$5:BL7)+1)</f>
        <v/>
      </c>
      <c r="BM8" s="316" t="str">
        <f ca="1">IFERROR(INDEX($AJ$6:$AJ$17, ROWS(BM$4:$BM6)), IFERROR(INDEX($AN$6:$AN$17, ROWS(BM$4:$BM6)-ROWS($AJ$6:$AJ$17)), IFERROR(INDEX($AR$6:$AR$17, ROWS(BM$4:$BM6)-ROWS($AJ$6:$AJ$17)-ROWS($AN$6:$AN$17)),IFERROR(INDEX($AV$6:$AV$17, ROWS(BM$4:$BM6)-ROWS($AJ$6:$AJ$17)-ROWS($AN$6:$AN$17)-ROWS($AR$6:$AR$17)),IFERROR(INDEX($AZ$6:$AZ$17, ROWS(BM$4:$BM6)-ROWS($AJ$6:$AJ$17)-ROWS($AN$6:$AN$17)-ROWS($AR$6:$AR$17)-ROWS($AV$6:$AV$17)),IFERROR(INDEX($BD$6:$BD$17, ROWS(BM$4:$BM6)-ROWS($AJ$6:$AJ$17)-ROWS($AN$6:$AN$17)-ROWS($AR$6:$AR$17)-ROWS($AV$6:$AV$17)-ROWS($AZ$6:$AZ$17)),IFERROR(INDEX($BH$6:$BH$17, ROWS(BM$4:$BM6)-ROWS($AJ$6:$AJ$17)-ROWS($AN$6:$AN$17)-ROWS($AR$6:$AR$17)-ROWS($AV$6:$AV$17)-ROWS($AZ$6:$AZ$17)-ROWS($BD$6:$BD$17)), "")))))))</f>
        <v/>
      </c>
      <c r="BN8" s="316" t="str">
        <f t="shared" ca="1" si="30"/>
        <v>Paycheck 3</v>
      </c>
      <c r="BO8" s="316" t="str">
        <f ca="1">IF(OR(BP8="",BP8=0),"",MAX(BO$5:BO7)+1)</f>
        <v/>
      </c>
      <c r="BP8" s="316" t="str">
        <f ca="1">IFERROR(INDEX($AK$6:$AK$17, ROWS($BP$4:BP6)), IFERROR(INDEX($AO$6:$AO$17, ROWS($BP$4:BP6)-ROWS($AK$6:$AK$17)), IFERROR(INDEX($AS$6:$AS$17, ROWS($BP$4:BP6)-ROWS($AK$6:$AK$17)-ROWS($AO$6:$AO$17)),IFERROR(INDEX($AW$6:$AW$17, ROWS($BP$4:BP6)-ROWS($AK$6:$AK$17)-ROWS($AO$6:$AO$17)-ROWS($AS$6:$AS$17)),IFERROR(INDEX($BA$6:$BA$17, ROWS($BP$4:BP6)-ROWS($AK$6:$AK$17)-ROWS($AO$6:$AO$17)-ROWS($AS$6:$AS$17)-ROWS($AW$6:$AW$17)),IFERROR(INDEX($BE$6:$BE$17, ROWS($BP$4:BP6)-ROWS($AK$6:$AK$17)-ROWS($AO$6:$AO$17)-ROWS($AS$6:$AS$17)-ROWS($AW$6:$AW$17)-ROWS($BA$6:$BA$17)),IFERROR(INDEX($BI$6:$BI$17, ROWS($BP$4:BP6)-ROWS($AK$6:$AK$17)-ROWS($AO$6:$AO$17)-ROWS($AS$6:$AS$17)-ROWS($AW$6:$AW$17)-ROWS($BA$6:$BA$17)-ROWS($BE$6:$BE$17)), "")))))))</f>
        <v/>
      </c>
      <c r="BQ8" s="316">
        <f t="shared" ca="1" si="31"/>
        <v>700</v>
      </c>
      <c r="BR8" s="413" t="str">
        <f t="shared" ca="1" si="32"/>
        <v>Income</v>
      </c>
      <c r="BS8" s="412">
        <f ca="1">IF(OR(BT8="",BT8=0),"",MAX(BS$5:BS7)+1)</f>
        <v>3</v>
      </c>
      <c r="BT8" s="316" t="str">
        <f ca="1">IFERROR(INDEX($AJ$22:$AJ$33, ROWS($BT$4:BT6)), IFERROR(INDEX($AN$22:$AN$33, ROWS($BT$4:BT6)-ROWS($AJ$22:$AJ$33)), IFERROR(INDEX($AR$22:$AR$33, ROWS($BT$4:BT6)-ROWS($AJ$22:$AJ$33)-ROWS($AN$22:$AN$33)),IFERROR(INDEX($AV$22:$AV$33, ROWS($BT$4:BT6)-ROWS($AJ$22:$AJ$33)-ROWS($AN$22:$AN$33)-ROWS($AR$22:$AR$33)),IFERROR(INDEX($AZ$22:$AZ$33, ROWS($BT$4:BT6)-ROWS($AJ$22:$AJ$33)-ROWS($AN$22:$AN$33)-ROWS($AR$22:$AR$33)-ROWS($AV$22:$AV$33)),IFERROR(INDEX($BD$22:$BD$33, ROWS($BT$4:BT6)-ROWS($AJ$22:$AJ$33)-ROWS($AN$22:$AN$33)-ROWS($AR$22:$AR$33)-ROWS($AV$22:$AV$33)-ROWS($AZ$22:$AZ$33)),IFERROR(INDEX($BH$22:$BH$33, ROWS($BT$4:BT6)-ROWS($AJ$22:$AJ$33)-ROWS($AN$22:$AN$33)-ROWS($AR$22:$AR$33)-ROWS($AV$22:$AV$33)-ROWS($AZ$22:$AZ$33)-ROWS($BD$22:$BD$33)), "")))))))</f>
        <v>Pet Care</v>
      </c>
      <c r="BU8" s="316" t="str">
        <f t="shared" ca="1" si="33"/>
        <v>Pet Care</v>
      </c>
      <c r="BV8" s="316">
        <f ca="1">IF(OR(BW8="",BW8=0),"",MAX(BV$5:BV7)+1)</f>
        <v>3</v>
      </c>
      <c r="BW8" s="316">
        <f ca="1">IFERROR(INDEX($AK$22:$AK$33, ROWS($BW$4:BW6)), IFERROR(INDEX($AO$22:$AO$33, ROWS($BW$4:BW6)-ROWS($AK$22:$AK$33)), IFERROR(INDEX($AS$22:$AS$33, ROWS($BW$4:BW6)-ROWS($AK$22:$AK$33)-ROWS($AO$22:$AO$33)),IFERROR(INDEX($AW$22:$AW$33, ROWS($BW$4:BW6)-ROWS($AK$22:$AK$33)-ROWS($AO$22:$AO$33)-ROWS($AS$22:$AS$33)),IFERROR(INDEX($BA$22:$BA$33, ROWS($BW$4:BW6)-ROWS($AK$22:$AK$33)-ROWS($AO$22:$AO$33)-ROWS($AS$22:$AS$33)-ROWS($AW$22:$AW$33)),IFERROR(INDEX($BE$22:$BE$33, ROWS($BW$4:BW6)-ROWS($AK$22:$AK$33)-ROWS($AO$22:$AO$33)-ROWS($AS$22:$AS$33)-ROWS($AW$22:$AW$33)-ROWS($BA$22:$BA$33)),IFERROR(INDEX($BI$22:$BI$33, ROWS($BW$4:BW6)-ROWS($AK$22:$AK$33)-ROWS($AO$22:$AO$33)-ROWS($AS$22:$AS$33)-ROWS($AW$22:$AW$33)-ROWS($BA$22:$BA$33)-ROWS($BE$22:$BE$33)), "")))))))</f>
        <v>80</v>
      </c>
      <c r="BX8" s="316">
        <f t="shared" ca="1" si="34"/>
        <v>80</v>
      </c>
      <c r="BY8" s="413" t="str">
        <f t="shared" ca="1" si="35"/>
        <v/>
      </c>
      <c r="BZ8" s="412" t="str">
        <f ca="1">IF(OR(CA8="",CA8=0),"",MAX(BZ$5:BZ7)+1)</f>
        <v/>
      </c>
      <c r="CA8" s="316" t="str">
        <f ca="1">IFERROR(INDEX($AJ$38:$AJ$49, ROWS($CA$4:CA6)), IFERROR(INDEX($AN$38:$AN$49, ROWS($CA$4:CA6)-ROWS($AJ$38:$AJ$49)), IFERROR(INDEX($AR$38:$AR$49, ROWS($CA$4:CA6)-ROWS($AJ$38:$AJ$49)-ROWS($AN$38:$AN$49)),IFERROR(INDEX($AV$38:$AV$49, ROWS($CA$4:CA6)-ROWS($AJ$38:$AJ$49)-ROWS($AN$38:$AN$49)-ROWS($AR$38:$AR$49)),IFERROR(INDEX($AZ$38:$AZ$49, ROWS($CA$4:CA6)-ROWS($AJ$38:$AJ$49)-ROWS($AN$38:$AN$49)-ROWS($AR$38:$AR$49)-ROWS($AV$38:$AV$49)),IFERROR(INDEX($BD$38:$BD$49, ROWS($CA$4:CA6)-ROWS($AJ$38:$AJ$49)-ROWS($AN$38:$AN$49)-ROWS($AR$38:$AR$49)-ROWS($AV$38:$AV$49)-ROWS($AZ$38:$AZ$49)),IFERROR(INDEX($BH$38:$BH$49, ROWS($CA$4:CA6)-ROWS($AJ$38:$AJ$49)-ROWS($AN$38:$AN$49)-ROWS($AR$38:$AR$49)-ROWS($AV$38:$AV$49)-ROWS($AZ$38:$AZ$49)-ROWS($BD$38:$BD$49)), "")))))))</f>
        <v/>
      </c>
      <c r="CB8" s="316" t="str">
        <f t="shared" ca="1" si="36"/>
        <v>D. Store Card 1</v>
      </c>
      <c r="CC8" s="316" t="str">
        <f ca="1">IF(OR(CD8="",CD8=0),"",MAX(CC$5:CC7)+1)</f>
        <v/>
      </c>
      <c r="CD8" s="316" t="str">
        <f ca="1">IFERROR(INDEX($AK$38:$AK$49, ROWS($CD$4:CD6)), IFERROR(INDEX($AO$38:$AO$49, ROWS($CD$4:CD6)-ROWS($AK$38:$AK$49)), IFERROR(INDEX($AS$38:$AS$49, ROWS($CD$4:CD6)-ROWS($AK$38:$AK$49)-ROWS($AO$38:$AO$49)),IFERROR(INDEX($AW$38:$AW$49, ROWS($CD$4:CD6)-ROWS($AK$38:$AK$49)-ROWS($AO$38:$AO$49)-ROWS($AS$38:$AS$49)),IFERROR(INDEX($BA$38:$BA$49, ROWS($CD$4:CD6)-ROWS($AK$38:$AK$49)-ROWS($AO$38:$AO$49)-ROWS($AS$38:$AS$49)-ROWS($AW$38:$AW$49)),IFERROR(INDEX($BE$38:$BE$49, ROWS($CD$4:CD6)-ROWS($AK$38:$AK$49)-ROWS($AO$38:$AO$49)-ROWS($AS$38:$AS$49)-ROWS($AW$38:$AW$49)-ROWS($BA$38:$BA$49)),IFERROR(INDEX($BI$38:$BI$49, ROWS($CD$4:CD6)-ROWS($AK$38:$AK$49)-ROWS($AO$38:$AO$49)-ROWS($AS$38:$AS$49)-ROWS($AW$38:$AW$49)-ROWS($BA$38:$BA$49)-ROWS($BE$38:$BE$49)), "")))))))</f>
        <v/>
      </c>
      <c r="CE8" s="316">
        <f t="shared" ca="1" si="37"/>
        <v>30</v>
      </c>
      <c r="CF8" s="413" t="str">
        <f t="shared" ca="1" si="38"/>
        <v/>
      </c>
      <c r="CG8" s="412" t="str">
        <f ca="1">IF(OR(CH8="",CH8=0),"",MAX(CG$5:CG7)+1)</f>
        <v/>
      </c>
      <c r="CH8" s="316" t="str">
        <f ca="1">IFERROR(INDEX($AJ$54:$AJ$65, ROWS($CH$4:CH6)), IFERROR(INDEX($AN$54:$AN$65, ROWS($CH$4:CH6)-ROWS($AJ$54:$AJ$65)), IFERROR(INDEX($AR$54:$AR$65, ROWS($CH$4:CH6)-ROWS($AJ$54:$AJ$65)-ROWS($AN$54:$AN$65)),IFERROR(INDEX($AV$54:$AV$65, ROWS($CH$4:CH6)-ROWS($AJ$54:$AJ$65)-ROWS($AN$54:$AN$65)-ROWS($AR$54:$AR$65)),IFERROR(INDEX($AZ$54:$AZ$65, ROWS($CH$4:CH6)-ROWS($AJ$54:$AJ$65)-ROWS($AN$54:$AN$65)-ROWS($AR$54:$AR$65)-ROWS($AV$54:$AV$65)),IFERROR(INDEX($BD$54:$BD$65, ROWS($CH$4:CH6)-ROWS($AJ$54:$AJ$65)-ROWS($AN$54:$AN$65)-ROWS($AR$54:$AR$65)-ROWS($AV$54:$AV$65)-ROWS($AZ$54:$AZ$65)),IFERROR(INDEX($BH$54:$BH$65, ROWS($CH$4:CH6)-ROWS($AJ$54:$AJ$65)-ROWS($AN$54:$AN$65)-ROWS($AR$54:$AR$65)-ROWS($AV$54:$AV$65)-ROWS($AZ$54:$AZ$65)-ROWS($BD$54:$BD$65)), "")))))))</f>
        <v/>
      </c>
      <c r="CI8" s="316" t="str">
        <f t="shared" ca="1" si="39"/>
        <v>Lawn Service</v>
      </c>
      <c r="CJ8" s="316" t="str">
        <f ca="1">IF(OR(CK8="",CK8=0),"",MAX(CJ$5:CJ7)+1)</f>
        <v/>
      </c>
      <c r="CK8" s="316" t="str">
        <f ca="1">IFERROR(INDEX($AK$54:$AK$65, ROWS($CK$4:CK6)), IFERROR(INDEX($AO$54:$AO$65, ROWS($CK$4:CK6)-ROWS($AK$54:$AK$65)), IFERROR(INDEX($AS$54:$AS$65, ROWS($CK$4:CK6)-ROWS($AK$54:$AK$65)-ROWS($AO$54:$AO$65)),IFERROR(INDEX($AW$54:$AW$65, ROWS($CK$4:CK6)-ROWS($AK$54:$AK$65)-ROWS($AO$54:$AO$65)-ROWS($AS$54:$AS$65)),IFERROR(INDEX($BA$54:$BA$65, ROWS($CK$4:CK6)-ROWS($AK$54:$AK$65)-ROWS($AO$54:$AO$65)-ROWS($AS$54:$AS$65)-ROWS($AW$54:$AW$65)),IFERROR(INDEX($BE$54:$BE$65, ROWS($CK$4:CK6)-ROWS($AK$54:$AK$65)-ROWS($AO$54:$AO$65)-ROWS($AS$54:$AS$65)-ROWS($AW$54:$AW$65)-ROWS($BA$54:$BA$65)),IFERROR(INDEX($BI$54:$BI$65, ROWS($CK$4:CK6)-ROWS($AK$54:$AK$65)-ROWS($AO$54:$AO$65)-ROWS($AS$54:$AS$65)-ROWS($AW$54:$AW$65)-ROWS($BA$54:$BA$65)-ROWS($BE$54:$BE$65)), "")))))))</f>
        <v/>
      </c>
      <c r="CL8" s="316">
        <f t="shared" ca="1" si="40"/>
        <v>50</v>
      </c>
      <c r="CM8" s="413" t="str">
        <f t="shared" ca="1" si="41"/>
        <v/>
      </c>
      <c r="CN8" s="412" t="str">
        <f ca="1">IF(OR(CO8="",CO8=0),"",MAX(CN$5:CN7)+1)</f>
        <v/>
      </c>
      <c r="CO8" s="316" t="str">
        <f ca="1">IFERROR(INDEX($AJ$70:$AJ$81, ROWS($CO$4:CO6)), IFERROR(INDEX($AN$70:$AN$81, ROWS($CO$4:CO6)-ROWS($AJ$70:$AJ$81)), IFERROR(INDEX($AR$70:$AR$81, ROWS($CO$4:CO6)-ROWS($AJ$70:$AJ$81)-ROWS($AN$70:$AN$81)),IFERROR(INDEX($AV$70:$AV$81, ROWS($CO$4:CO6)-ROWS($AJ$70:$AJ$81)-ROWS($AN$70:$AN$81)-ROWS($AR$70:$AR$81)),IFERROR(INDEX($AZ$70:$AZ$81, ROWS($CO$4:CO6)-ROWS($AJ$70:$AJ$81)-ROWS($AN$70:$AN$81)-ROWS($AR$70:$AR$81)-ROWS($AV$70:$AV$81)),IFERROR(INDEX($BD$70:$BD$81, ROWS($CO$4:CO6)-ROWS($AJ$70:$AJ$81)-ROWS($AN$70:$AN$81)-ROWS($AR$70:$AR$81)-ROWS($AV$70:$AV$81)-ROWS($AZ$70:$AZ$81)),IFERROR(INDEX($BH$70:$BH$81, ROWS($CO$4:CO6)-ROWS($AJ$70:$AJ$81)-ROWS($AN$70:$AN$81)-ROWS($AR$70:$AR$81)-ROWS($AV$70:$AV$81)-ROWS($AZ$70:$AZ$81)-ROWS($BD$70:$BD$81)), "")))))))</f>
        <v/>
      </c>
      <c r="CP8" s="316" t="str">
        <f t="shared" ca="1" si="42"/>
        <v>Car 2 Gas</v>
      </c>
      <c r="CQ8" s="316" t="str">
        <f ca="1">IF(OR(CR8="",CR8=0),"",MAX(CQ$5:CQ7)+1)</f>
        <v/>
      </c>
      <c r="CR8" s="316" t="str">
        <f ca="1">IFERROR(INDEX($AK$70:$AK$81, ROWS($CR$4:CR6)), IFERROR(INDEX($AO$70:$AO$81, ROWS($CR$4:CR6)-ROWS($AK$70:$AK$81)), IFERROR(INDEX($AS$70:$AS$81, ROWS($CR$4:CR6)-ROWS($AK$70:$AK$81)-ROWS($AO$70:$AO$81)),IFERROR(INDEX($AW$70:$AW$81, ROWS($CR$4:CR6)-ROWS($AK$70:$AK$81)-ROWS($AO$70:$AO$81)-ROWS($AS$70:$AS$81)),IFERROR(INDEX($BA$70:$BA$81, ROWS($CR$4:CR6)-ROWS($AK$70:$AK$81)-ROWS($AO$70:$AO$81)-ROWS($AS$70:$AS$81)-ROWS($AW$70:$AW$81)),IFERROR(INDEX($BE$70:$BE$81, ROWS($CR$4:CR6)-ROWS($AK$70:$AK$81)-ROWS($AO$70:$AO$81)-ROWS($AS$70:$AS$81)-ROWS($AW$70:$AW$81)-ROWS($BA$70:$BA$81)),IFERROR(INDEX($BI$70:$BI$81, ROWS($CR$4:CR6)-ROWS($AK$70:$AK$81)-ROWS($AO$70:$AO$81)-ROWS($AS$70:$AS$81)-ROWS($AW$70:$AW$81)-ROWS($BA$70:$BA$81)-ROWS($BE$70:$BE$81)), "")))))))</f>
        <v/>
      </c>
      <c r="CS8" s="316">
        <f t="shared" ca="1" si="43"/>
        <v>80</v>
      </c>
      <c r="CT8" s="413" t="str">
        <f t="shared" ca="1" si="44"/>
        <v/>
      </c>
      <c r="CU8" s="412" t="str">
        <f>IF(OR(CV8="",CV8=0),"",MAX(CU$5:CU7)+1)</f>
        <v/>
      </c>
      <c r="CV8" s="316">
        <f>IFERROR(INDEX($AJ$86:$AJ$97, ROWS($CV$4:CV6)), IFERROR(INDEX($AN$86:$AN$97, ROWS($CV$4:CV6)-ROWS($AJ$86:$AJ$97)), ""))</f>
        <v>0</v>
      </c>
      <c r="CW8" s="316" t="str">
        <f t="shared" si="45"/>
        <v/>
      </c>
      <c r="CX8" s="316" t="str">
        <f>IF(OR(CY8="",CY8=0),"",MAX(CX$5:CX7)+1)</f>
        <v/>
      </c>
      <c r="CY8" s="316">
        <f>IFERROR(INDEX($AK$86:$AK$97, ROWS($CY$4:CY6)), IFERROR(INDEX($AO$86:$AO$97, ROWS($CY$4:CY6)-ROWS($AK$86:$AK$97)), ""))</f>
        <v>0</v>
      </c>
      <c r="CZ8" s="316" t="str">
        <f t="shared" si="46"/>
        <v/>
      </c>
      <c r="DA8" s="413" t="str">
        <f t="shared" si="47"/>
        <v/>
      </c>
      <c r="DC8" s="438" t="str">
        <f ca="1">IF(OR(DD8="",DD8=0),"",MAX(DC$5:DC7)+1)</f>
        <v/>
      </c>
      <c r="DD8" s="434" t="str">
        <f t="shared" ca="1" si="48"/>
        <v/>
      </c>
      <c r="DE8" s="413" t="str">
        <f t="shared" ca="1" si="49"/>
        <v/>
      </c>
      <c r="DF8" s="431">
        <f ca="1">IF(OR(DG8="",DG8=0),"",MAX(DF$5:DF7)+1)</f>
        <v>1</v>
      </c>
      <c r="DG8" s="412" t="str">
        <f t="shared" ca="1" si="50"/>
        <v>Paycheck 3</v>
      </c>
      <c r="DH8" s="413">
        <f t="shared" ca="1" si="51"/>
        <v>700</v>
      </c>
      <c r="DI8" s="412" t="str">
        <f t="shared" ca="1" si="52"/>
        <v>HOA</v>
      </c>
      <c r="DJ8" s="413">
        <f t="shared" ca="1" si="53"/>
        <v>150</v>
      </c>
      <c r="DK8" s="412" t="str">
        <f t="shared" ca="1" si="54"/>
        <v/>
      </c>
      <c r="DL8" s="413" t="str">
        <f t="shared" ca="1" si="55"/>
        <v/>
      </c>
      <c r="DN8" s="425" t="str">
        <f ca="1">IF(DI12="","",CONCATENATE(DI12," - ",DJ12))</f>
        <v/>
      </c>
      <c r="DO8" s="295" t="str">
        <f ca="1">IF(DI13="","",CONCATENATE(DI13," - ",DJ13))</f>
        <v/>
      </c>
      <c r="DP8" s="295" t="str">
        <f ca="1">IF(DI14="","",CONCATENATE(DI14," - ",DJ14))</f>
        <v/>
      </c>
      <c r="DQ8" s="425" t="str">
        <f ca="1">IF(DK12="","",CONCATENATE(DK12," - ",DL12))</f>
        <v/>
      </c>
      <c r="DR8" s="295" t="str">
        <f ca="1">IF(DK13="","",CONCATENATE(DK13," - ",DL13))</f>
        <v/>
      </c>
      <c r="DS8" s="426" t="str">
        <f ca="1">IF(DK14="","",CONCATENATE(DK14," - ",DL14))</f>
        <v/>
      </c>
    </row>
    <row r="9" spans="1:165" s="292" customFormat="1" ht="15" customHeight="1" x14ac:dyDescent="0.3">
      <c r="A9" s="1183" t="s">
        <v>478</v>
      </c>
      <c r="B9" s="1182"/>
      <c r="C9" s="1183" t="s">
        <v>478</v>
      </c>
      <c r="D9" s="1182"/>
      <c r="E9" s="1183" t="s">
        <v>478</v>
      </c>
      <c r="F9" s="1182"/>
      <c r="G9" s="1183" t="s">
        <v>478</v>
      </c>
      <c r="H9" s="1182"/>
      <c r="I9" s="1183" t="s">
        <v>478</v>
      </c>
      <c r="J9" s="1182"/>
      <c r="K9" s="1183" t="s">
        <v>478</v>
      </c>
      <c r="L9" s="1182"/>
      <c r="M9" s="1183" t="s">
        <v>478</v>
      </c>
      <c r="N9" s="1182"/>
      <c r="P9" s="295" t="str">
        <f t="shared" ca="1" si="1"/>
        <v/>
      </c>
      <c r="Q9" s="295" t="str">
        <f t="shared" ca="1" si="0"/>
        <v/>
      </c>
      <c r="R9" s="295" t="str">
        <f t="shared" ca="1" si="0"/>
        <v/>
      </c>
      <c r="S9" s="296" t="str">
        <f t="shared" ca="1" si="0"/>
        <v/>
      </c>
      <c r="T9" s="295" t="str">
        <f t="shared" ca="1" si="0"/>
        <v/>
      </c>
      <c r="U9" s="295" t="str">
        <f t="shared" ca="1" si="0"/>
        <v/>
      </c>
      <c r="V9" s="1158"/>
      <c r="W9" s="1159"/>
      <c r="X9" s="445"/>
      <c r="Y9"/>
      <c r="AB9" s="299"/>
      <c r="AC9" s="358">
        <f>IF('Data Entry'!B15="","",'Data Entry'!B15)</f>
        <v>17</v>
      </c>
      <c r="AD9" s="356" t="str">
        <f>IF('Data Entry'!A15="","",'Data Entry'!A15)</f>
        <v>Cellular</v>
      </c>
      <c r="AE9" s="363">
        <f>IF('Data Entry'!C15="","",'Data Entry'!C15)</f>
        <v>225</v>
      </c>
      <c r="AF9" s="402" t="str">
        <f>IF('Data Entry'!E15="","",'Data Entry'!E15)</f>
        <v>Monthly</v>
      </c>
      <c r="AG9" s="300"/>
      <c r="AH9"/>
      <c r="AI9" s="304">
        <f t="shared" ca="1" si="23"/>
        <v>18</v>
      </c>
      <c r="AJ9" s="305" t="str">
        <f t="shared" ca="1" si="2"/>
        <v/>
      </c>
      <c r="AK9" s="306" t="str">
        <f t="shared" ca="1" si="3"/>
        <v/>
      </c>
      <c r="AL9" s="307" t="str">
        <f t="shared" ca="1" si="4"/>
        <v/>
      </c>
      <c r="AM9" s="304">
        <f t="shared" ca="1" si="24"/>
        <v>18</v>
      </c>
      <c r="AN9" s="305" t="str">
        <f t="shared" ca="1" si="5"/>
        <v/>
      </c>
      <c r="AO9" s="306" t="str">
        <f t="shared" ca="1" si="6"/>
        <v/>
      </c>
      <c r="AP9" s="307" t="str">
        <f t="shared" ca="1" si="7"/>
        <v/>
      </c>
      <c r="AQ9" s="304">
        <f t="shared" ca="1" si="25"/>
        <v>18</v>
      </c>
      <c r="AR9" s="305" t="str">
        <f t="shared" ca="1" si="8"/>
        <v/>
      </c>
      <c r="AS9" s="306" t="str">
        <f t="shared" ca="1" si="9"/>
        <v/>
      </c>
      <c r="AT9" s="307" t="str">
        <f t="shared" ca="1" si="10"/>
        <v/>
      </c>
      <c r="AU9" s="304" t="str">
        <f t="shared" ca="1" si="26"/>
        <v/>
      </c>
      <c r="AV9" s="305" t="str">
        <f t="shared" ca="1" si="11"/>
        <v/>
      </c>
      <c r="AW9" s="306" t="str">
        <f t="shared" ca="1" si="12"/>
        <v/>
      </c>
      <c r="AX9" s="307" t="str">
        <f t="shared" ca="1" si="13"/>
        <v/>
      </c>
      <c r="AY9" s="304" t="str">
        <f t="shared" ca="1" si="27"/>
        <v/>
      </c>
      <c r="AZ9" s="305" t="str">
        <f t="shared" ca="1" si="14"/>
        <v/>
      </c>
      <c r="BA9" s="306" t="str">
        <f t="shared" ca="1" si="15"/>
        <v/>
      </c>
      <c r="BB9" s="307" t="str">
        <f t="shared" ca="1" si="16"/>
        <v/>
      </c>
      <c r="BC9" s="304" t="str">
        <f t="shared" ca="1" si="28"/>
        <v/>
      </c>
      <c r="BD9" s="305" t="str">
        <f t="shared" ca="1" si="17"/>
        <v/>
      </c>
      <c r="BE9" s="306" t="str">
        <f t="shared" ca="1" si="18"/>
        <v/>
      </c>
      <c r="BF9" s="307" t="str">
        <f t="shared" ca="1" si="19"/>
        <v/>
      </c>
      <c r="BG9" s="304" t="str">
        <f t="shared" ca="1" si="29"/>
        <v/>
      </c>
      <c r="BH9" s="305" t="str">
        <f t="shared" ca="1" si="20"/>
        <v/>
      </c>
      <c r="BI9" s="306" t="str">
        <f t="shared" ca="1" si="21"/>
        <v/>
      </c>
      <c r="BJ9" s="307" t="str">
        <f t="shared" ca="1" si="22"/>
        <v/>
      </c>
      <c r="BL9" s="412" t="str">
        <f ca="1">IF(OR(BM9="",BM9=0),"",MAX(BL$5:BL8)+1)</f>
        <v/>
      </c>
      <c r="BM9" s="316" t="str">
        <f ca="1">IFERROR(INDEX($AJ$6:$AJ$17, ROWS(BM$4:$BM7)), IFERROR(INDEX($AN$6:$AN$17, ROWS(BM$4:$BM7)-ROWS($AJ$6:$AJ$17)), IFERROR(INDEX($AR$6:$AR$17, ROWS(BM$4:$BM7)-ROWS($AJ$6:$AJ$17)-ROWS($AN$6:$AN$17)),IFERROR(INDEX($AV$6:$AV$17, ROWS(BM$4:$BM7)-ROWS($AJ$6:$AJ$17)-ROWS($AN$6:$AN$17)-ROWS($AR$6:$AR$17)),IFERROR(INDEX($AZ$6:$AZ$17, ROWS(BM$4:$BM7)-ROWS($AJ$6:$AJ$17)-ROWS($AN$6:$AN$17)-ROWS($AR$6:$AR$17)-ROWS($AV$6:$AV$17)),IFERROR(INDEX($BD$6:$BD$17, ROWS(BM$4:$BM7)-ROWS($AJ$6:$AJ$17)-ROWS($AN$6:$AN$17)-ROWS($AR$6:$AR$17)-ROWS($AV$6:$AV$17)-ROWS($AZ$6:$AZ$17)),IFERROR(INDEX($BH$6:$BH$17, ROWS(BM$4:$BM7)-ROWS($AJ$6:$AJ$17)-ROWS($AN$6:$AN$17)-ROWS($AR$6:$AR$17)-ROWS($AV$6:$AV$17)-ROWS($AZ$6:$AZ$17)-ROWS($BD$6:$BD$17)), "")))))))</f>
        <v/>
      </c>
      <c r="BN9" s="316" t="str">
        <f t="shared" ca="1" si="30"/>
        <v>HOA</v>
      </c>
      <c r="BO9" s="316" t="str">
        <f ca="1">IF(OR(BP9="",BP9=0),"",MAX(BO$5:BO8)+1)</f>
        <v/>
      </c>
      <c r="BP9" s="316" t="str">
        <f ca="1">IFERROR(INDEX($AK$6:$AK$17, ROWS($BP$4:BP7)), IFERROR(INDEX($AO$6:$AO$17, ROWS($BP$4:BP7)-ROWS($AK$6:$AK$17)), IFERROR(INDEX($AS$6:$AS$17, ROWS($BP$4:BP7)-ROWS($AK$6:$AK$17)-ROWS($AO$6:$AO$17)),IFERROR(INDEX($AW$6:$AW$17, ROWS($BP$4:BP7)-ROWS($AK$6:$AK$17)-ROWS($AO$6:$AO$17)-ROWS($AS$6:$AS$17)),IFERROR(INDEX($BA$6:$BA$17, ROWS($BP$4:BP7)-ROWS($AK$6:$AK$17)-ROWS($AO$6:$AO$17)-ROWS($AS$6:$AS$17)-ROWS($AW$6:$AW$17)),IFERROR(INDEX($BE$6:$BE$17, ROWS($BP$4:BP7)-ROWS($AK$6:$AK$17)-ROWS($AO$6:$AO$17)-ROWS($AS$6:$AS$17)-ROWS($AW$6:$AW$17)-ROWS($BA$6:$BA$17)),IFERROR(INDEX($BI$6:$BI$17, ROWS($BP$4:BP7)-ROWS($AK$6:$AK$17)-ROWS($AO$6:$AO$17)-ROWS($AS$6:$AS$17)-ROWS($AW$6:$AW$17)-ROWS($BA$6:$BA$17)-ROWS($BE$6:$BE$17)), "")))))))</f>
        <v/>
      </c>
      <c r="BQ9" s="316">
        <f t="shared" ca="1" si="31"/>
        <v>150</v>
      </c>
      <c r="BR9" s="413" t="str">
        <f t="shared" ca="1" si="32"/>
        <v/>
      </c>
      <c r="BS9" s="412">
        <f ca="1">IF(OR(BT9="",BT9=0),"",MAX(BS$5:BS8)+1)</f>
        <v>4</v>
      </c>
      <c r="BT9" s="316" t="str">
        <f ca="1">IFERROR(INDEX($AJ$22:$AJ$33, ROWS($BT$4:BT7)), IFERROR(INDEX($AN$22:$AN$33, ROWS($BT$4:BT7)-ROWS($AJ$22:$AJ$33)), IFERROR(INDEX($AR$22:$AR$33, ROWS($BT$4:BT7)-ROWS($AJ$22:$AJ$33)-ROWS($AN$22:$AN$33)),IFERROR(INDEX($AV$22:$AV$33, ROWS($BT$4:BT7)-ROWS($AJ$22:$AJ$33)-ROWS($AN$22:$AN$33)-ROWS($AR$22:$AR$33)),IFERROR(INDEX($AZ$22:$AZ$33, ROWS($BT$4:BT7)-ROWS($AJ$22:$AJ$33)-ROWS($AN$22:$AN$33)-ROWS($AR$22:$AR$33)-ROWS($AV$22:$AV$33)),IFERROR(INDEX($BD$22:$BD$33, ROWS($BT$4:BT7)-ROWS($AJ$22:$AJ$33)-ROWS($AN$22:$AN$33)-ROWS($AR$22:$AR$33)-ROWS($AV$22:$AV$33)-ROWS($AZ$22:$AZ$33)),IFERROR(INDEX($BH$22:$BH$33, ROWS($BT$4:BT7)-ROWS($AJ$22:$AJ$33)-ROWS($AN$22:$AN$33)-ROWS($AR$22:$AR$33)-ROWS($AV$22:$AV$33)-ROWS($AZ$22:$AZ$33)-ROWS($BD$22:$BD$33)), "")))))))</f>
        <v>Groceries</v>
      </c>
      <c r="BU9" s="316" t="str">
        <f t="shared" ca="1" si="33"/>
        <v>Groceries</v>
      </c>
      <c r="BV9" s="316">
        <f ca="1">IF(OR(BW9="",BW9=0),"",MAX(BV$5:BV8)+1)</f>
        <v>4</v>
      </c>
      <c r="BW9" s="316">
        <f ca="1">IFERROR(INDEX($AK$22:$AK$33, ROWS($BW$4:BW7)), IFERROR(INDEX($AO$22:$AO$33, ROWS($BW$4:BW7)-ROWS($AK$22:$AK$33)), IFERROR(INDEX($AS$22:$AS$33, ROWS($BW$4:BW7)-ROWS($AK$22:$AK$33)-ROWS($AO$22:$AO$33)),IFERROR(INDEX($AW$22:$AW$33, ROWS($BW$4:BW7)-ROWS($AK$22:$AK$33)-ROWS($AO$22:$AO$33)-ROWS($AS$22:$AS$33)),IFERROR(INDEX($BA$22:$BA$33, ROWS($BW$4:BW7)-ROWS($AK$22:$AK$33)-ROWS($AO$22:$AO$33)-ROWS($AS$22:$AS$33)-ROWS($AW$22:$AW$33)),IFERROR(INDEX($BE$22:$BE$33, ROWS($BW$4:BW7)-ROWS($AK$22:$AK$33)-ROWS($AO$22:$AO$33)-ROWS($AS$22:$AS$33)-ROWS($AW$22:$AW$33)-ROWS($BA$22:$BA$33)),IFERROR(INDEX($BI$22:$BI$33, ROWS($BW$4:BW7)-ROWS($AK$22:$AK$33)-ROWS($AO$22:$AO$33)-ROWS($AS$22:$AS$33)-ROWS($AW$22:$AW$33)-ROWS($BA$22:$BA$33)-ROWS($BE$22:$BE$33)), "")))))))</f>
        <v>125</v>
      </c>
      <c r="BX9" s="316">
        <f t="shared" ca="1" si="34"/>
        <v>125</v>
      </c>
      <c r="BY9" s="413" t="str">
        <f t="shared" ca="1" si="35"/>
        <v/>
      </c>
      <c r="BZ9" s="412" t="str">
        <f ca="1">IF(OR(CA9="",CA9=0),"",MAX(BZ$5:BZ8)+1)</f>
        <v/>
      </c>
      <c r="CA9" s="316" t="str">
        <f ca="1">IFERROR(INDEX($AJ$38:$AJ$49, ROWS($CA$4:CA7)), IFERROR(INDEX($AN$38:$AN$49, ROWS($CA$4:CA7)-ROWS($AJ$38:$AJ$49)), IFERROR(INDEX($AR$38:$AR$49, ROWS($CA$4:CA7)-ROWS($AJ$38:$AJ$49)-ROWS($AN$38:$AN$49)),IFERROR(INDEX($AV$38:$AV$49, ROWS($CA$4:CA7)-ROWS($AJ$38:$AJ$49)-ROWS($AN$38:$AN$49)-ROWS($AR$38:$AR$49)),IFERROR(INDEX($AZ$38:$AZ$49, ROWS($CA$4:CA7)-ROWS($AJ$38:$AJ$49)-ROWS($AN$38:$AN$49)-ROWS($AR$38:$AR$49)-ROWS($AV$38:$AV$49)),IFERROR(INDEX($BD$38:$BD$49, ROWS($CA$4:CA7)-ROWS($AJ$38:$AJ$49)-ROWS($AN$38:$AN$49)-ROWS($AR$38:$AR$49)-ROWS($AV$38:$AV$49)-ROWS($AZ$38:$AZ$49)),IFERROR(INDEX($BH$38:$BH$49, ROWS($CA$4:CA7)-ROWS($AJ$38:$AJ$49)-ROWS($AN$38:$AN$49)-ROWS($AR$38:$AR$49)-ROWS($AV$38:$AV$49)-ROWS($AZ$38:$AZ$49)-ROWS($BD$38:$BD$49)), "")))))))</f>
        <v/>
      </c>
      <c r="CB9" s="316" t="str">
        <f t="shared" ca="1" si="36"/>
        <v>Paycheck 2</v>
      </c>
      <c r="CC9" s="316" t="str">
        <f ca="1">IF(OR(CD9="",CD9=0),"",MAX(CC$5:CC8)+1)</f>
        <v/>
      </c>
      <c r="CD9" s="316" t="str">
        <f ca="1">IFERROR(INDEX($AK$38:$AK$49, ROWS($CD$4:CD7)), IFERROR(INDEX($AO$38:$AO$49, ROWS($CD$4:CD7)-ROWS($AK$38:$AK$49)), IFERROR(INDEX($AS$38:$AS$49, ROWS($CD$4:CD7)-ROWS($AK$38:$AK$49)-ROWS($AO$38:$AO$49)),IFERROR(INDEX($AW$38:$AW$49, ROWS($CD$4:CD7)-ROWS($AK$38:$AK$49)-ROWS($AO$38:$AO$49)-ROWS($AS$38:$AS$49)),IFERROR(INDEX($BA$38:$BA$49, ROWS($CD$4:CD7)-ROWS($AK$38:$AK$49)-ROWS($AO$38:$AO$49)-ROWS($AS$38:$AS$49)-ROWS($AW$38:$AW$49)),IFERROR(INDEX($BE$38:$BE$49, ROWS($CD$4:CD7)-ROWS($AK$38:$AK$49)-ROWS($AO$38:$AO$49)-ROWS($AS$38:$AS$49)-ROWS($AW$38:$AW$49)-ROWS($BA$38:$BA$49)),IFERROR(INDEX($BI$38:$BI$49, ROWS($CD$4:CD7)-ROWS($AK$38:$AK$49)-ROWS($AO$38:$AO$49)-ROWS($AS$38:$AS$49)-ROWS($AW$38:$AW$49)-ROWS($BA$38:$BA$49)-ROWS($BE$38:$BE$49)), "")))))))</f>
        <v/>
      </c>
      <c r="CE9" s="316">
        <f t="shared" ca="1" si="37"/>
        <v>400</v>
      </c>
      <c r="CF9" s="413" t="str">
        <f t="shared" ca="1" si="38"/>
        <v>Income</v>
      </c>
      <c r="CG9" s="412" t="str">
        <f ca="1">IF(OR(CH9="",CH9=0),"",MAX(CG$5:CG8)+1)</f>
        <v/>
      </c>
      <c r="CH9" s="316" t="str">
        <f ca="1">IFERROR(INDEX($AJ$54:$AJ$65, ROWS($CH$4:CH7)), IFERROR(INDEX($AN$54:$AN$65, ROWS($CH$4:CH7)-ROWS($AJ$54:$AJ$65)), IFERROR(INDEX($AR$54:$AR$65, ROWS($CH$4:CH7)-ROWS($AJ$54:$AJ$65)-ROWS($AN$54:$AN$65)),IFERROR(INDEX($AV$54:$AV$65, ROWS($CH$4:CH7)-ROWS($AJ$54:$AJ$65)-ROWS($AN$54:$AN$65)-ROWS($AR$54:$AR$65)),IFERROR(INDEX($AZ$54:$AZ$65, ROWS($CH$4:CH7)-ROWS($AJ$54:$AJ$65)-ROWS($AN$54:$AN$65)-ROWS($AR$54:$AR$65)-ROWS($AV$54:$AV$65)),IFERROR(INDEX($BD$54:$BD$65, ROWS($CH$4:CH7)-ROWS($AJ$54:$AJ$65)-ROWS($AN$54:$AN$65)-ROWS($AR$54:$AR$65)-ROWS($AV$54:$AV$65)-ROWS($AZ$54:$AZ$65)),IFERROR(INDEX($BH$54:$BH$65, ROWS($CH$4:CH7)-ROWS($AJ$54:$AJ$65)-ROWS($AN$54:$AN$65)-ROWS($AR$54:$AR$65)-ROWS($AV$54:$AV$65)-ROWS($AZ$54:$AZ$65)-ROWS($BD$54:$BD$65)), "")))))))</f>
        <v/>
      </c>
      <c r="CI9" s="316" t="str">
        <f t="shared" ca="1" si="39"/>
        <v>Credit Card 1</v>
      </c>
      <c r="CJ9" s="316" t="str">
        <f ca="1">IF(OR(CK9="",CK9=0),"",MAX(CJ$5:CJ8)+1)</f>
        <v/>
      </c>
      <c r="CK9" s="316" t="str">
        <f ca="1">IFERROR(INDEX($AK$54:$AK$65, ROWS($CK$4:CK7)), IFERROR(INDEX($AO$54:$AO$65, ROWS($CK$4:CK7)-ROWS($AK$54:$AK$65)), IFERROR(INDEX($AS$54:$AS$65, ROWS($CK$4:CK7)-ROWS($AK$54:$AK$65)-ROWS($AO$54:$AO$65)),IFERROR(INDEX($AW$54:$AW$65, ROWS($CK$4:CK7)-ROWS($AK$54:$AK$65)-ROWS($AO$54:$AO$65)-ROWS($AS$54:$AS$65)),IFERROR(INDEX($BA$54:$BA$65, ROWS($CK$4:CK7)-ROWS($AK$54:$AK$65)-ROWS($AO$54:$AO$65)-ROWS($AS$54:$AS$65)-ROWS($AW$54:$AW$65)),IFERROR(INDEX($BE$54:$BE$65, ROWS($CK$4:CK7)-ROWS($AK$54:$AK$65)-ROWS($AO$54:$AO$65)-ROWS($AS$54:$AS$65)-ROWS($AW$54:$AW$65)-ROWS($BA$54:$BA$65)),IFERROR(INDEX($BI$54:$BI$65, ROWS($CK$4:CK7)-ROWS($AK$54:$AK$65)-ROWS($AO$54:$AO$65)-ROWS($AS$54:$AS$65)-ROWS($AW$54:$AW$65)-ROWS($BA$54:$BA$65)-ROWS($BE$54:$BE$65)), "")))))))</f>
        <v/>
      </c>
      <c r="CL9" s="316">
        <f t="shared" ca="1" si="40"/>
        <v>50</v>
      </c>
      <c r="CM9" s="413" t="str">
        <f t="shared" ca="1" si="41"/>
        <v/>
      </c>
      <c r="CN9" s="412" t="str">
        <f ca="1">IF(OR(CO9="",CO9=0),"",MAX(CN$5:CN8)+1)</f>
        <v/>
      </c>
      <c r="CO9" s="316" t="str">
        <f ca="1">IFERROR(INDEX($AJ$70:$AJ$81, ROWS($CO$4:CO7)), IFERROR(INDEX($AN$70:$AN$81, ROWS($CO$4:CO7)-ROWS($AJ$70:$AJ$81)), IFERROR(INDEX($AR$70:$AR$81, ROWS($CO$4:CO7)-ROWS($AJ$70:$AJ$81)-ROWS($AN$70:$AN$81)),IFERROR(INDEX($AV$70:$AV$81, ROWS($CO$4:CO7)-ROWS($AJ$70:$AJ$81)-ROWS($AN$70:$AN$81)-ROWS($AR$70:$AR$81)),IFERROR(INDEX($AZ$70:$AZ$81, ROWS($CO$4:CO7)-ROWS($AJ$70:$AJ$81)-ROWS($AN$70:$AN$81)-ROWS($AR$70:$AR$81)-ROWS($AV$70:$AV$81)),IFERROR(INDEX($BD$70:$BD$81, ROWS($CO$4:CO7)-ROWS($AJ$70:$AJ$81)-ROWS($AN$70:$AN$81)-ROWS($AR$70:$AR$81)-ROWS($AV$70:$AV$81)-ROWS($AZ$70:$AZ$81)),IFERROR(INDEX($BH$70:$BH$81, ROWS($CO$4:CO7)-ROWS($AJ$70:$AJ$81)-ROWS($AN$70:$AN$81)-ROWS($AR$70:$AR$81)-ROWS($AV$70:$AV$81)-ROWS($AZ$70:$AZ$81)-ROWS($BD$70:$BD$81)), "")))))))</f>
        <v/>
      </c>
      <c r="CP9" s="316" t="str">
        <f t="shared" ca="1" si="42"/>
        <v/>
      </c>
      <c r="CQ9" s="316" t="str">
        <f ca="1">IF(OR(CR9="",CR9=0),"",MAX(CQ$5:CQ8)+1)</f>
        <v/>
      </c>
      <c r="CR9" s="316" t="str">
        <f ca="1">IFERROR(INDEX($AK$70:$AK$81, ROWS($CR$4:CR7)), IFERROR(INDEX($AO$70:$AO$81, ROWS($CR$4:CR7)-ROWS($AK$70:$AK$81)), IFERROR(INDEX($AS$70:$AS$81, ROWS($CR$4:CR7)-ROWS($AK$70:$AK$81)-ROWS($AO$70:$AO$81)),IFERROR(INDEX($AW$70:$AW$81, ROWS($CR$4:CR7)-ROWS($AK$70:$AK$81)-ROWS($AO$70:$AO$81)-ROWS($AS$70:$AS$81)),IFERROR(INDEX($BA$70:$BA$81, ROWS($CR$4:CR7)-ROWS($AK$70:$AK$81)-ROWS($AO$70:$AO$81)-ROWS($AS$70:$AS$81)-ROWS($AW$70:$AW$81)),IFERROR(INDEX($BE$70:$BE$81, ROWS($CR$4:CR7)-ROWS($AK$70:$AK$81)-ROWS($AO$70:$AO$81)-ROWS($AS$70:$AS$81)-ROWS($AW$70:$AW$81)-ROWS($BA$70:$BA$81)),IFERROR(INDEX($BI$70:$BI$81, ROWS($CR$4:CR7)-ROWS($AK$70:$AK$81)-ROWS($AO$70:$AO$81)-ROWS($AS$70:$AS$81)-ROWS($AW$70:$AW$81)-ROWS($BA$70:$BA$81)-ROWS($BE$70:$BE$81)), "")))))))</f>
        <v/>
      </c>
      <c r="CS9" s="316" t="str">
        <f t="shared" ca="1" si="43"/>
        <v/>
      </c>
      <c r="CT9" s="413" t="str">
        <f t="shared" ca="1" si="44"/>
        <v/>
      </c>
      <c r="CU9" s="412" t="str">
        <f>IF(OR(CV9="",CV9=0),"",MAX(CU$5:CU8)+1)</f>
        <v/>
      </c>
      <c r="CV9" s="316">
        <f>IFERROR(INDEX($AJ$86:$AJ$97, ROWS($CV$4:CV7)), IFERROR(INDEX($AN$86:$AN$97, ROWS($CV$4:CV7)-ROWS($AJ$86:$AJ$97)), ""))</f>
        <v>0</v>
      </c>
      <c r="CW9" s="316" t="str">
        <f t="shared" si="45"/>
        <v/>
      </c>
      <c r="CX9" s="316" t="str">
        <f>IF(OR(CY9="",CY9=0),"",MAX(CX$5:CX8)+1)</f>
        <v/>
      </c>
      <c r="CY9" s="316">
        <f>IFERROR(INDEX($AK$86:$AK$97, ROWS($CY$4:CY7)), IFERROR(INDEX($AO$86:$AO$97, ROWS($CY$4:CY7)-ROWS($AK$86:$AK$97)), ""))</f>
        <v>0</v>
      </c>
      <c r="CZ9" s="316" t="str">
        <f t="shared" si="46"/>
        <v/>
      </c>
      <c r="DA9" s="413" t="str">
        <f t="shared" si="47"/>
        <v/>
      </c>
      <c r="DC9" s="438">
        <f ca="1">IF(OR(DD9="",DD9=0),"",MAX(DC$5:DC8)+1)</f>
        <v>3</v>
      </c>
      <c r="DD9" s="434" t="str">
        <f t="shared" ca="1" si="48"/>
        <v>HOA</v>
      </c>
      <c r="DE9" s="413">
        <f t="shared" ca="1" si="49"/>
        <v>150</v>
      </c>
      <c r="DF9" s="431" t="str">
        <f ca="1">IF(OR(DG9="",DG9=0),"",MAX(DF$5:DF8)+1)</f>
        <v/>
      </c>
      <c r="DG9" s="412" t="str">
        <f t="shared" ca="1" si="50"/>
        <v/>
      </c>
      <c r="DH9" s="413" t="str">
        <f t="shared" ca="1" si="51"/>
        <v/>
      </c>
      <c r="DI9" s="412" t="str">
        <f t="shared" ca="1" si="52"/>
        <v>Car 1 Gas</v>
      </c>
      <c r="DJ9" s="413">
        <f t="shared" ca="1" si="53"/>
        <v>50</v>
      </c>
      <c r="DK9" s="412" t="str">
        <f t="shared" ca="1" si="54"/>
        <v/>
      </c>
      <c r="DL9" s="413" t="str">
        <f t="shared" ca="1" si="55"/>
        <v/>
      </c>
      <c r="DN9" s="425" t="str">
        <f ca="1">IF(DI15="","",CONCATENATE(DI15," - ",DJ15))</f>
        <v/>
      </c>
      <c r="DO9" s="295" t="str">
        <f ca="1">IF(DI16="","",CONCATENATE(DI16," - ",DJ16))</f>
        <v/>
      </c>
      <c r="DP9" s="295" t="str">
        <f ca="1">IF(DI17="","",CONCATENATE(DI17," - ",DJ17))</f>
        <v/>
      </c>
      <c r="DQ9" s="425" t="str">
        <f ca="1">IF(DK15="","",CONCATENATE(DK15," - ",DL15))</f>
        <v/>
      </c>
      <c r="DR9" s="295" t="str">
        <f ca="1">IF(DK16="","",CONCATENATE(DK16," - ",DL16))</f>
        <v/>
      </c>
      <c r="DS9" s="426" t="str">
        <f ca="1">IF(DK17="","",CONCATENATE(DK17," - ",DL17))</f>
        <v/>
      </c>
    </row>
    <row r="10" spans="1:165" s="292" customFormat="1" ht="15" customHeight="1" x14ac:dyDescent="0.3">
      <c r="A10" s="1173" t="s">
        <v>478</v>
      </c>
      <c r="B10" s="1174"/>
      <c r="C10" s="1173" t="s">
        <v>478</v>
      </c>
      <c r="D10" s="1174"/>
      <c r="E10" s="1173" t="s">
        <v>478</v>
      </c>
      <c r="F10" s="1174"/>
      <c r="G10" s="1173" t="s">
        <v>478</v>
      </c>
      <c r="H10" s="1174"/>
      <c r="I10" s="1173" t="s">
        <v>478</v>
      </c>
      <c r="J10" s="1174"/>
      <c r="K10" s="1173" t="s">
        <v>478</v>
      </c>
      <c r="L10" s="1174"/>
      <c r="M10" s="1173" t="s">
        <v>478</v>
      </c>
      <c r="N10" s="1174"/>
      <c r="P10" s="297" t="str">
        <f t="shared" ca="1" si="1"/>
        <v/>
      </c>
      <c r="Q10" s="297" t="str">
        <f t="shared" ca="1" si="0"/>
        <v/>
      </c>
      <c r="R10" s="297" t="str">
        <f t="shared" ca="1" si="0"/>
        <v/>
      </c>
      <c r="S10" s="298" t="str">
        <f t="shared" ca="1" si="0"/>
        <v/>
      </c>
      <c r="T10" s="297" t="str">
        <f t="shared" ca="1" si="0"/>
        <v/>
      </c>
      <c r="U10" s="297" t="str">
        <f t="shared" ca="1" si="0"/>
        <v/>
      </c>
      <c r="V10" s="1160" t="s">
        <v>503</v>
      </c>
      <c r="W10" s="1161"/>
      <c r="X10" s="424">
        <f ca="1">IF(OR(X6="",X7=""),0,SUM(X7+X8-X6))</f>
        <v>1720.1100000000001</v>
      </c>
      <c r="Y10"/>
      <c r="AB10" s="299"/>
      <c r="AC10" s="358">
        <f>IF('Data Entry'!B16="","",'Data Entry'!B16)</f>
        <v>5</v>
      </c>
      <c r="AD10" s="356" t="str">
        <f>IF('Data Entry'!A16="","",'Data Entry'!A16)</f>
        <v>Internet</v>
      </c>
      <c r="AE10" s="363">
        <f>IF('Data Entry'!C16="","",'Data Entry'!C16)</f>
        <v>100</v>
      </c>
      <c r="AF10" s="402" t="str">
        <f>IF('Data Entry'!E16="","",'Data Entry'!E16)</f>
        <v>Monthly</v>
      </c>
      <c r="AG10" s="300"/>
      <c r="AH10"/>
      <c r="AI10" s="304">
        <f t="shared" ca="1" si="23"/>
        <v>19</v>
      </c>
      <c r="AJ10" s="305" t="str">
        <f t="shared" ca="1" si="2"/>
        <v/>
      </c>
      <c r="AK10" s="306" t="str">
        <f t="shared" ca="1" si="3"/>
        <v/>
      </c>
      <c r="AL10" s="307" t="str">
        <f t="shared" ca="1" si="4"/>
        <v/>
      </c>
      <c r="AM10" s="304">
        <f t="shared" ca="1" si="24"/>
        <v>19</v>
      </c>
      <c r="AN10" s="305" t="str">
        <f t="shared" ca="1" si="5"/>
        <v/>
      </c>
      <c r="AO10" s="306" t="str">
        <f t="shared" ca="1" si="6"/>
        <v/>
      </c>
      <c r="AP10" s="307" t="str">
        <f t="shared" ca="1" si="7"/>
        <v/>
      </c>
      <c r="AQ10" s="304">
        <f t="shared" ca="1" si="25"/>
        <v>19</v>
      </c>
      <c r="AR10" s="305" t="str">
        <f t="shared" ca="1" si="8"/>
        <v/>
      </c>
      <c r="AS10" s="306" t="str">
        <f t="shared" ca="1" si="9"/>
        <v/>
      </c>
      <c r="AT10" s="307" t="str">
        <f t="shared" ca="1" si="10"/>
        <v/>
      </c>
      <c r="AU10" s="304" t="str">
        <f t="shared" ca="1" si="26"/>
        <v/>
      </c>
      <c r="AV10" s="305" t="str">
        <f t="shared" ca="1" si="11"/>
        <v/>
      </c>
      <c r="AW10" s="306" t="str">
        <f t="shared" ca="1" si="12"/>
        <v/>
      </c>
      <c r="AX10" s="307" t="str">
        <f t="shared" ca="1" si="13"/>
        <v/>
      </c>
      <c r="AY10" s="304" t="str">
        <f t="shared" ca="1" si="27"/>
        <v/>
      </c>
      <c r="AZ10" s="305" t="str">
        <f t="shared" ca="1" si="14"/>
        <v/>
      </c>
      <c r="BA10" s="306" t="str">
        <f t="shared" ca="1" si="15"/>
        <v/>
      </c>
      <c r="BB10" s="307" t="str">
        <f t="shared" ca="1" si="16"/>
        <v/>
      </c>
      <c r="BC10" s="304" t="str">
        <f t="shared" ca="1" si="28"/>
        <v/>
      </c>
      <c r="BD10" s="305" t="str">
        <f t="shared" ca="1" si="17"/>
        <v/>
      </c>
      <c r="BE10" s="306" t="str">
        <f t="shared" ca="1" si="18"/>
        <v/>
      </c>
      <c r="BF10" s="307" t="str">
        <f t="shared" ca="1" si="19"/>
        <v/>
      </c>
      <c r="BG10" s="304" t="str">
        <f t="shared" ca="1" si="29"/>
        <v/>
      </c>
      <c r="BH10" s="305" t="str">
        <f t="shared" ca="1" si="20"/>
        <v/>
      </c>
      <c r="BI10" s="306" t="str">
        <f t="shared" ca="1" si="21"/>
        <v/>
      </c>
      <c r="BJ10" s="307" t="str">
        <f t="shared" ca="1" si="22"/>
        <v/>
      </c>
      <c r="BL10" s="412" t="str">
        <f ca="1">IF(OR(BM10="",BM10=0),"",MAX(BL$5:BL9)+1)</f>
        <v/>
      </c>
      <c r="BM10" s="316" t="str">
        <f ca="1">IFERROR(INDEX($AJ$6:$AJ$17, ROWS(BM$4:$BM8)), IFERROR(INDEX($AN$6:$AN$17, ROWS(BM$4:$BM8)-ROWS($AJ$6:$AJ$17)), IFERROR(INDEX($AR$6:$AR$17, ROWS(BM$4:$BM8)-ROWS($AJ$6:$AJ$17)-ROWS($AN$6:$AN$17)),IFERROR(INDEX($AV$6:$AV$17, ROWS(BM$4:$BM8)-ROWS($AJ$6:$AJ$17)-ROWS($AN$6:$AN$17)-ROWS($AR$6:$AR$17)),IFERROR(INDEX($AZ$6:$AZ$17, ROWS(BM$4:$BM8)-ROWS($AJ$6:$AJ$17)-ROWS($AN$6:$AN$17)-ROWS($AR$6:$AR$17)-ROWS($AV$6:$AV$17)),IFERROR(INDEX($BD$6:$BD$17, ROWS(BM$4:$BM8)-ROWS($AJ$6:$AJ$17)-ROWS($AN$6:$AN$17)-ROWS($AR$6:$AR$17)-ROWS($AV$6:$AV$17)-ROWS($AZ$6:$AZ$17)),IFERROR(INDEX($BH$6:$BH$17, ROWS(BM$4:$BM8)-ROWS($AJ$6:$AJ$17)-ROWS($AN$6:$AN$17)-ROWS($AR$6:$AR$17)-ROWS($AV$6:$AV$17)-ROWS($AZ$6:$AZ$17)-ROWS($BD$6:$BD$17)), "")))))))</f>
        <v/>
      </c>
      <c r="BN10" s="316" t="str">
        <f t="shared" ca="1" si="30"/>
        <v>Paycheck 1</v>
      </c>
      <c r="BO10" s="316" t="str">
        <f ca="1">IF(OR(BP10="",BP10=0),"",MAX(BO$5:BO9)+1)</f>
        <v/>
      </c>
      <c r="BP10" s="316" t="str">
        <f ca="1">IFERROR(INDEX($AK$6:$AK$17, ROWS($BP$4:BP8)), IFERROR(INDEX($AO$6:$AO$17, ROWS($BP$4:BP8)-ROWS($AK$6:$AK$17)), IFERROR(INDEX($AS$6:$AS$17, ROWS($BP$4:BP8)-ROWS($AK$6:$AK$17)-ROWS($AO$6:$AO$17)),IFERROR(INDEX($AW$6:$AW$17, ROWS($BP$4:BP8)-ROWS($AK$6:$AK$17)-ROWS($AO$6:$AO$17)-ROWS($AS$6:$AS$17)),IFERROR(INDEX($BA$6:$BA$17, ROWS($BP$4:BP8)-ROWS($AK$6:$AK$17)-ROWS($AO$6:$AO$17)-ROWS($AS$6:$AS$17)-ROWS($AW$6:$AW$17)),IFERROR(INDEX($BE$6:$BE$17, ROWS($BP$4:BP8)-ROWS($AK$6:$AK$17)-ROWS($AO$6:$AO$17)-ROWS($AS$6:$AS$17)-ROWS($AW$6:$AW$17)-ROWS($BA$6:$BA$17)),IFERROR(INDEX($BI$6:$BI$17, ROWS($BP$4:BP8)-ROWS($AK$6:$AK$17)-ROWS($AO$6:$AO$17)-ROWS($AS$6:$AS$17)-ROWS($AW$6:$AW$17)-ROWS($BA$6:$BA$17)-ROWS($BE$6:$BE$17)), "")))))))</f>
        <v/>
      </c>
      <c r="BQ10" s="316">
        <f t="shared" ca="1" si="31"/>
        <v>850</v>
      </c>
      <c r="BR10" s="413" t="str">
        <f t="shared" ca="1" si="32"/>
        <v>Income</v>
      </c>
      <c r="BS10" s="412" t="str">
        <f ca="1">IF(OR(BT10="",BT10=0),"",MAX(BS$5:BS9)+1)</f>
        <v/>
      </c>
      <c r="BT10" s="316" t="str">
        <f ca="1">IFERROR(INDEX($AJ$22:$AJ$33, ROWS($BT$4:BT8)), IFERROR(INDEX($AN$22:$AN$33, ROWS($BT$4:BT8)-ROWS($AJ$22:$AJ$33)), IFERROR(INDEX($AR$22:$AR$33, ROWS($BT$4:BT8)-ROWS($AJ$22:$AJ$33)-ROWS($AN$22:$AN$33)),IFERROR(INDEX($AV$22:$AV$33, ROWS($BT$4:BT8)-ROWS($AJ$22:$AJ$33)-ROWS($AN$22:$AN$33)-ROWS($AR$22:$AR$33)),IFERROR(INDEX($AZ$22:$AZ$33, ROWS($BT$4:BT8)-ROWS($AJ$22:$AJ$33)-ROWS($AN$22:$AN$33)-ROWS($AR$22:$AR$33)-ROWS($AV$22:$AV$33)),IFERROR(INDEX($BD$22:$BD$33, ROWS($BT$4:BT8)-ROWS($AJ$22:$AJ$33)-ROWS($AN$22:$AN$33)-ROWS($AR$22:$AR$33)-ROWS($AV$22:$AV$33)-ROWS($AZ$22:$AZ$33)),IFERROR(INDEX($BH$22:$BH$33, ROWS($BT$4:BT8)-ROWS($AJ$22:$AJ$33)-ROWS($AN$22:$AN$33)-ROWS($AR$22:$AR$33)-ROWS($AV$22:$AV$33)-ROWS($AZ$22:$AZ$33)-ROWS($BD$22:$BD$33)), "")))))))</f>
        <v/>
      </c>
      <c r="BU10" s="316" t="str">
        <f t="shared" ca="1" si="33"/>
        <v>Life Insurance</v>
      </c>
      <c r="BV10" s="316" t="str">
        <f ca="1">IF(OR(BW10="",BW10=0),"",MAX(BV$5:BV9)+1)</f>
        <v/>
      </c>
      <c r="BW10" s="316" t="str">
        <f ca="1">IFERROR(INDEX($AK$22:$AK$33, ROWS($BW$4:BW8)), IFERROR(INDEX($AO$22:$AO$33, ROWS($BW$4:BW8)-ROWS($AK$22:$AK$33)), IFERROR(INDEX($AS$22:$AS$33, ROWS($BW$4:BW8)-ROWS($AK$22:$AK$33)-ROWS($AO$22:$AO$33)),IFERROR(INDEX($AW$22:$AW$33, ROWS($BW$4:BW8)-ROWS($AK$22:$AK$33)-ROWS($AO$22:$AO$33)-ROWS($AS$22:$AS$33)),IFERROR(INDEX($BA$22:$BA$33, ROWS($BW$4:BW8)-ROWS($AK$22:$AK$33)-ROWS($AO$22:$AO$33)-ROWS($AS$22:$AS$33)-ROWS($AW$22:$AW$33)),IFERROR(INDEX($BE$22:$BE$33, ROWS($BW$4:BW8)-ROWS($AK$22:$AK$33)-ROWS($AO$22:$AO$33)-ROWS($AS$22:$AS$33)-ROWS($AW$22:$AW$33)-ROWS($BA$22:$BA$33)),IFERROR(INDEX($BI$22:$BI$33, ROWS($BW$4:BW8)-ROWS($AK$22:$AK$33)-ROWS($AO$22:$AO$33)-ROWS($AS$22:$AS$33)-ROWS($AW$22:$AW$33)-ROWS($BA$22:$BA$33)-ROWS($BE$22:$BE$33)), "")))))))</f>
        <v/>
      </c>
      <c r="BX10" s="316">
        <f t="shared" ca="1" si="34"/>
        <v>70</v>
      </c>
      <c r="BY10" s="413" t="str">
        <f t="shared" ca="1" si="35"/>
        <v/>
      </c>
      <c r="BZ10" s="412" t="str">
        <f ca="1">IF(OR(CA10="",CA10=0),"",MAX(BZ$5:BZ9)+1)</f>
        <v/>
      </c>
      <c r="CA10" s="316" t="str">
        <f ca="1">IFERROR(INDEX($AJ$38:$AJ$49, ROWS($CA$4:CA8)), IFERROR(INDEX($AN$38:$AN$49, ROWS($CA$4:CA8)-ROWS($AJ$38:$AJ$49)), IFERROR(INDEX($AR$38:$AR$49, ROWS($CA$4:CA8)-ROWS($AJ$38:$AJ$49)-ROWS($AN$38:$AN$49)),IFERROR(INDEX($AV$38:$AV$49, ROWS($CA$4:CA8)-ROWS($AJ$38:$AJ$49)-ROWS($AN$38:$AN$49)-ROWS($AR$38:$AR$49)),IFERROR(INDEX($AZ$38:$AZ$49, ROWS($CA$4:CA8)-ROWS($AJ$38:$AJ$49)-ROWS($AN$38:$AN$49)-ROWS($AR$38:$AR$49)-ROWS($AV$38:$AV$49)),IFERROR(INDEX($BD$38:$BD$49, ROWS($CA$4:CA8)-ROWS($AJ$38:$AJ$49)-ROWS($AN$38:$AN$49)-ROWS($AR$38:$AR$49)-ROWS($AV$38:$AV$49)-ROWS($AZ$38:$AZ$49)),IFERROR(INDEX($BH$38:$BH$49, ROWS($CA$4:CA8)-ROWS($AJ$38:$AJ$49)-ROWS($AN$38:$AN$49)-ROWS($AR$38:$AR$49)-ROWS($AV$38:$AV$49)-ROWS($AZ$38:$AZ$49)-ROWS($BD$38:$BD$49)), "")))))))</f>
        <v/>
      </c>
      <c r="CB10" s="316" t="str">
        <f t="shared" ca="1" si="36"/>
        <v>Car 2 Gas</v>
      </c>
      <c r="CC10" s="316" t="str">
        <f ca="1">IF(OR(CD10="",CD10=0),"",MAX(CC$5:CC9)+1)</f>
        <v/>
      </c>
      <c r="CD10" s="316" t="str">
        <f ca="1">IFERROR(INDEX($AK$38:$AK$49, ROWS($CD$4:CD8)), IFERROR(INDEX($AO$38:$AO$49, ROWS($CD$4:CD8)-ROWS($AK$38:$AK$49)), IFERROR(INDEX($AS$38:$AS$49, ROWS($CD$4:CD8)-ROWS($AK$38:$AK$49)-ROWS($AO$38:$AO$49)),IFERROR(INDEX($AW$38:$AW$49, ROWS($CD$4:CD8)-ROWS($AK$38:$AK$49)-ROWS($AO$38:$AO$49)-ROWS($AS$38:$AS$49)),IFERROR(INDEX($BA$38:$BA$49, ROWS($CD$4:CD8)-ROWS($AK$38:$AK$49)-ROWS($AO$38:$AO$49)-ROWS($AS$38:$AS$49)-ROWS($AW$38:$AW$49)),IFERROR(INDEX($BE$38:$BE$49, ROWS($CD$4:CD8)-ROWS($AK$38:$AK$49)-ROWS($AO$38:$AO$49)-ROWS($AS$38:$AS$49)-ROWS($AW$38:$AW$49)-ROWS($BA$38:$BA$49)),IFERROR(INDEX($BI$38:$BI$49, ROWS($CD$4:CD8)-ROWS($AK$38:$AK$49)-ROWS($AO$38:$AO$49)-ROWS($AS$38:$AS$49)-ROWS($AW$38:$AW$49)-ROWS($BA$38:$BA$49)-ROWS($BE$38:$BE$49)), "")))))))</f>
        <v/>
      </c>
      <c r="CE10" s="316">
        <f t="shared" ca="1" si="37"/>
        <v>80</v>
      </c>
      <c r="CF10" s="413" t="str">
        <f t="shared" ca="1" si="38"/>
        <v/>
      </c>
      <c r="CG10" s="412" t="str">
        <f ca="1">IF(OR(CH10="",CH10=0),"",MAX(CG$5:CG9)+1)</f>
        <v/>
      </c>
      <c r="CH10" s="316" t="str">
        <f ca="1">IFERROR(INDEX($AJ$54:$AJ$65, ROWS($CH$4:CH8)), IFERROR(INDEX($AN$54:$AN$65, ROWS($CH$4:CH8)-ROWS($AJ$54:$AJ$65)), IFERROR(INDEX($AR$54:$AR$65, ROWS($CH$4:CH8)-ROWS($AJ$54:$AJ$65)-ROWS($AN$54:$AN$65)),IFERROR(INDEX($AV$54:$AV$65, ROWS($CH$4:CH8)-ROWS($AJ$54:$AJ$65)-ROWS($AN$54:$AN$65)-ROWS($AR$54:$AR$65)),IFERROR(INDEX($AZ$54:$AZ$65, ROWS($CH$4:CH8)-ROWS($AJ$54:$AJ$65)-ROWS($AN$54:$AN$65)-ROWS($AR$54:$AR$65)-ROWS($AV$54:$AV$65)),IFERROR(INDEX($BD$54:$BD$65, ROWS($CH$4:CH8)-ROWS($AJ$54:$AJ$65)-ROWS($AN$54:$AN$65)-ROWS($AR$54:$AR$65)-ROWS($AV$54:$AV$65)-ROWS($AZ$54:$AZ$65)),IFERROR(INDEX($BH$54:$BH$65, ROWS($CH$4:CH8)-ROWS($AJ$54:$AJ$65)-ROWS($AN$54:$AN$65)-ROWS($AR$54:$AR$65)-ROWS($AV$54:$AV$65)-ROWS($AZ$54:$AZ$65)-ROWS($BD$54:$BD$65)), "")))))))</f>
        <v/>
      </c>
      <c r="CI10" s="316" t="str">
        <f t="shared" ca="1" si="39"/>
        <v>Auto Insurance</v>
      </c>
      <c r="CJ10" s="316" t="str">
        <f ca="1">IF(OR(CK10="",CK10=0),"",MAX(CJ$5:CJ9)+1)</f>
        <v/>
      </c>
      <c r="CK10" s="316" t="str">
        <f ca="1">IFERROR(INDEX($AK$54:$AK$65, ROWS($CK$4:CK8)), IFERROR(INDEX($AO$54:$AO$65, ROWS($CK$4:CK8)-ROWS($AK$54:$AK$65)), IFERROR(INDEX($AS$54:$AS$65, ROWS($CK$4:CK8)-ROWS($AK$54:$AK$65)-ROWS($AO$54:$AO$65)),IFERROR(INDEX($AW$54:$AW$65, ROWS($CK$4:CK8)-ROWS($AK$54:$AK$65)-ROWS($AO$54:$AO$65)-ROWS($AS$54:$AS$65)),IFERROR(INDEX($BA$54:$BA$65, ROWS($CK$4:CK8)-ROWS($AK$54:$AK$65)-ROWS($AO$54:$AO$65)-ROWS($AS$54:$AS$65)-ROWS($AW$54:$AW$65)),IFERROR(INDEX($BE$54:$BE$65, ROWS($CK$4:CK8)-ROWS($AK$54:$AK$65)-ROWS($AO$54:$AO$65)-ROWS($AS$54:$AS$65)-ROWS($AW$54:$AW$65)-ROWS($BA$54:$BA$65)),IFERROR(INDEX($BI$54:$BI$65, ROWS($CK$4:CK8)-ROWS($AK$54:$AK$65)-ROWS($AO$54:$AO$65)-ROWS($AS$54:$AS$65)-ROWS($AW$54:$AW$65)-ROWS($BA$54:$BA$65)-ROWS($BE$54:$BE$65)), "")))))))</f>
        <v/>
      </c>
      <c r="CL10" s="316">
        <f t="shared" ca="1" si="40"/>
        <v>180</v>
      </c>
      <c r="CM10" s="413" t="str">
        <f t="shared" ca="1" si="41"/>
        <v/>
      </c>
      <c r="CN10" s="412" t="str">
        <f ca="1">IF(OR(CO10="",CO10=0),"",MAX(CN$5:CN9)+1)</f>
        <v/>
      </c>
      <c r="CO10" s="316" t="str">
        <f ca="1">IFERROR(INDEX($AJ$70:$AJ$81, ROWS($CO$4:CO8)), IFERROR(INDEX($AN$70:$AN$81, ROWS($CO$4:CO8)-ROWS($AJ$70:$AJ$81)), IFERROR(INDEX($AR$70:$AR$81, ROWS($CO$4:CO8)-ROWS($AJ$70:$AJ$81)-ROWS($AN$70:$AN$81)),IFERROR(INDEX($AV$70:$AV$81, ROWS($CO$4:CO8)-ROWS($AJ$70:$AJ$81)-ROWS($AN$70:$AN$81)-ROWS($AR$70:$AR$81)),IFERROR(INDEX($AZ$70:$AZ$81, ROWS($CO$4:CO8)-ROWS($AJ$70:$AJ$81)-ROWS($AN$70:$AN$81)-ROWS($AR$70:$AR$81)-ROWS($AV$70:$AV$81)),IFERROR(INDEX($BD$70:$BD$81, ROWS($CO$4:CO8)-ROWS($AJ$70:$AJ$81)-ROWS($AN$70:$AN$81)-ROWS($AR$70:$AR$81)-ROWS($AV$70:$AV$81)-ROWS($AZ$70:$AZ$81)),IFERROR(INDEX($BH$70:$BH$81, ROWS($CO$4:CO8)-ROWS($AJ$70:$AJ$81)-ROWS($AN$70:$AN$81)-ROWS($AR$70:$AR$81)-ROWS($AV$70:$AV$81)-ROWS($AZ$70:$AZ$81)-ROWS($BD$70:$BD$81)), "")))))))</f>
        <v/>
      </c>
      <c r="CP10" s="316" t="str">
        <f t="shared" ca="1" si="42"/>
        <v/>
      </c>
      <c r="CQ10" s="316" t="str">
        <f ca="1">IF(OR(CR10="",CR10=0),"",MAX(CQ$5:CQ9)+1)</f>
        <v/>
      </c>
      <c r="CR10" s="316" t="str">
        <f ca="1">IFERROR(INDEX($AK$70:$AK$81, ROWS($CR$4:CR8)), IFERROR(INDEX($AO$70:$AO$81, ROWS($CR$4:CR8)-ROWS($AK$70:$AK$81)), IFERROR(INDEX($AS$70:$AS$81, ROWS($CR$4:CR8)-ROWS($AK$70:$AK$81)-ROWS($AO$70:$AO$81)),IFERROR(INDEX($AW$70:$AW$81, ROWS($CR$4:CR8)-ROWS($AK$70:$AK$81)-ROWS($AO$70:$AO$81)-ROWS($AS$70:$AS$81)),IFERROR(INDEX($BA$70:$BA$81, ROWS($CR$4:CR8)-ROWS($AK$70:$AK$81)-ROWS($AO$70:$AO$81)-ROWS($AS$70:$AS$81)-ROWS($AW$70:$AW$81)),IFERROR(INDEX($BE$70:$BE$81, ROWS($CR$4:CR8)-ROWS($AK$70:$AK$81)-ROWS($AO$70:$AO$81)-ROWS($AS$70:$AS$81)-ROWS($AW$70:$AW$81)-ROWS($BA$70:$BA$81)),IFERROR(INDEX($BI$70:$BI$81, ROWS($CR$4:CR8)-ROWS($AK$70:$AK$81)-ROWS($AO$70:$AO$81)-ROWS($AS$70:$AS$81)-ROWS($AW$70:$AW$81)-ROWS($BA$70:$BA$81)-ROWS($BE$70:$BE$81)), "")))))))</f>
        <v/>
      </c>
      <c r="CS10" s="316" t="str">
        <f t="shared" ca="1" si="43"/>
        <v/>
      </c>
      <c r="CT10" s="413" t="str">
        <f t="shared" ca="1" si="44"/>
        <v/>
      </c>
      <c r="CU10" s="412" t="str">
        <f>IF(OR(CV10="",CV10=0),"",MAX(CU$5:CU9)+1)</f>
        <v/>
      </c>
      <c r="CV10" s="316">
        <f>IFERROR(INDEX($AJ$86:$AJ$97, ROWS($CV$4:CV8)), IFERROR(INDEX($AN$86:$AN$97, ROWS($CV$4:CV8)-ROWS($AJ$86:$AJ$97)), ""))</f>
        <v>0</v>
      </c>
      <c r="CW10" s="316" t="str">
        <f t="shared" si="45"/>
        <v/>
      </c>
      <c r="CX10" s="316" t="str">
        <f>IF(OR(CY10="",CY10=0),"",MAX(CX$5:CX9)+1)</f>
        <v/>
      </c>
      <c r="CY10" s="316">
        <f>IFERROR(INDEX($AK$86:$AK$97, ROWS($CY$4:CY8)), IFERROR(INDEX($AO$86:$AO$97, ROWS($CY$4:CY8)-ROWS($AK$86:$AK$97)), ""))</f>
        <v>0</v>
      </c>
      <c r="CZ10" s="316" t="str">
        <f t="shared" si="46"/>
        <v/>
      </c>
      <c r="DA10" s="413" t="str">
        <f t="shared" si="47"/>
        <v/>
      </c>
      <c r="DC10" s="438" t="str">
        <f ca="1">IF(OR(DD10="",DD10=0),"",MAX(DC$5:DC9)+1)</f>
        <v/>
      </c>
      <c r="DD10" s="434" t="str">
        <f t="shared" ca="1" si="48"/>
        <v/>
      </c>
      <c r="DE10" s="413" t="str">
        <f t="shared" ca="1" si="49"/>
        <v/>
      </c>
      <c r="DF10" s="431">
        <f ca="1">IF(OR(DG10="",DG10=0),"",MAX(DF$5:DF9)+1)</f>
        <v>2</v>
      </c>
      <c r="DG10" s="412" t="str">
        <f t="shared" ca="1" si="50"/>
        <v>Paycheck 1</v>
      </c>
      <c r="DH10" s="413">
        <f t="shared" ca="1" si="51"/>
        <v>850</v>
      </c>
      <c r="DI10" s="412" t="str">
        <f t="shared" ca="1" si="52"/>
        <v/>
      </c>
      <c r="DJ10" s="413" t="str">
        <f t="shared" ca="1" si="53"/>
        <v/>
      </c>
      <c r="DK10" s="412" t="str">
        <f t="shared" ca="1" si="54"/>
        <v/>
      </c>
      <c r="DL10" s="413" t="str">
        <f t="shared" ca="1" si="55"/>
        <v/>
      </c>
      <c r="DN10" s="425" t="str">
        <f ca="1">IF(DI18="","",CONCATENATE(DI18," - ",DJ18))</f>
        <v/>
      </c>
      <c r="DO10" s="295" t="str">
        <f ca="1">IF(DI19="","",CONCATENATE(DI19," - ",DJ19))</f>
        <v/>
      </c>
      <c r="DP10" s="295" t="str">
        <f ca="1">IF(DI20="","",CONCATENATE(DI20," - ",DJ20))</f>
        <v/>
      </c>
      <c r="DQ10" s="425" t="str">
        <f ca="1">IF(DK18="","",CONCATENATE(DK18," - ",DL18))</f>
        <v/>
      </c>
      <c r="DR10" s="295" t="str">
        <f ca="1">IF(DK19="","",CONCATENATE(DK19," - ",DL19))</f>
        <v/>
      </c>
      <c r="DS10" s="426" t="str">
        <f ca="1">IF(DK20="","",CONCATENATE(DK20," - ",DL20))</f>
        <v/>
      </c>
    </row>
    <row r="11" spans="1:165" s="293" customFormat="1" ht="15" customHeight="1" thickBot="1" x14ac:dyDescent="0.35">
      <c r="A11" s="291">
        <f>Year!I12</f>
        <v>44962</v>
      </c>
      <c r="B11" s="290" t="str">
        <f>IF(ISERROR(MATCH(A11,event_dates,0)),"",INDEX(events,MATCH(A11,event_dates,0)))</f>
        <v/>
      </c>
      <c r="C11" s="291">
        <f>Year!J12</f>
        <v>44963</v>
      </c>
      <c r="D11" s="290" t="str">
        <f>IF(ISERROR(MATCH(C11,event_dates,0)),"",INDEX(events,MATCH(C11,event_dates,0)))</f>
        <v/>
      </c>
      <c r="E11" s="291">
        <f>Year!K12</f>
        <v>44964</v>
      </c>
      <c r="F11" s="290" t="str">
        <f>IF(ISERROR(MATCH(E11,event_dates,0)),"",INDEX(events,MATCH(E11,event_dates,0)))</f>
        <v/>
      </c>
      <c r="G11" s="291">
        <f>Year!L12</f>
        <v>44965</v>
      </c>
      <c r="H11" s="290" t="str">
        <f>IF(ISERROR(MATCH(G11,event_dates,0)),"",INDEX(events,MATCH(G11,event_dates,0)))</f>
        <v/>
      </c>
      <c r="I11" s="291">
        <f>Year!M12</f>
        <v>44966</v>
      </c>
      <c r="J11" s="290" t="str">
        <f>IF(ISERROR(MATCH(I11,event_dates,0)),"",INDEX(events,MATCH(I11,event_dates,0)))</f>
        <v/>
      </c>
      <c r="K11" s="291">
        <f>Year!N12</f>
        <v>44967</v>
      </c>
      <c r="L11" s="290" t="str">
        <f>IF(ISERROR(MATCH(K11,event_dates,0)),"",INDEX(events,MATCH(K11,event_dates,0)))</f>
        <v/>
      </c>
      <c r="M11" s="291">
        <f>Year!O12</f>
        <v>44968</v>
      </c>
      <c r="N11" s="290" t="str">
        <f>IF(ISERROR(MATCH(M11,event_dates,0)),"",INDEX(events,MATCH(M11,event_dates,0)))</f>
        <v/>
      </c>
      <c r="P11" s="295" t="str">
        <f ca="1">IF(DN26="","",DN26)</f>
        <v>Internet - 100</v>
      </c>
      <c r="Q11" s="295" t="str">
        <f t="shared" ref="Q11:U16" ca="1" si="56">IF(DO26="","",DO26)</f>
        <v>D. Store Card 3 - 30</v>
      </c>
      <c r="R11" s="295" t="str">
        <f t="shared" ca="1" si="56"/>
        <v>Pet Care - 80</v>
      </c>
      <c r="S11" s="296" t="str">
        <f t="shared" ca="1" si="56"/>
        <v>Paycheck 2 - 400</v>
      </c>
      <c r="T11" s="295" t="str">
        <f t="shared" ca="1" si="56"/>
        <v/>
      </c>
      <c r="U11" s="295" t="str">
        <f t="shared" ca="1" si="56"/>
        <v/>
      </c>
      <c r="V11" s="1156"/>
      <c r="W11" s="1157"/>
      <c r="X11" s="445"/>
      <c r="Y11"/>
      <c r="AB11" s="299"/>
      <c r="AC11" s="358">
        <f>IF('Data Entry'!B17="","",'Data Entry'!B17)</f>
        <v>15</v>
      </c>
      <c r="AD11" s="356" t="str">
        <f>IF('Data Entry'!A17="","",'Data Entry'!A17)</f>
        <v>Roth IRA</v>
      </c>
      <c r="AE11" s="363">
        <f>IF('Data Entry'!C17="","",'Data Entry'!C17)</f>
        <v>100</v>
      </c>
      <c r="AF11" s="402" t="str">
        <f>IF('Data Entry'!E17="","",'Data Entry'!E17)</f>
        <v>Monthly</v>
      </c>
      <c r="AG11" s="300"/>
      <c r="AH11"/>
      <c r="AI11" s="304">
        <f t="shared" ca="1" si="23"/>
        <v>20</v>
      </c>
      <c r="AJ11" s="305" t="str">
        <f t="shared" ca="1" si="2"/>
        <v/>
      </c>
      <c r="AK11" s="306" t="str">
        <f t="shared" ca="1" si="3"/>
        <v/>
      </c>
      <c r="AL11" s="307" t="str">
        <f t="shared" ca="1" si="4"/>
        <v/>
      </c>
      <c r="AM11" s="304">
        <f t="shared" ca="1" si="24"/>
        <v>20</v>
      </c>
      <c r="AN11" s="305" t="str">
        <f t="shared" ca="1" si="5"/>
        <v/>
      </c>
      <c r="AO11" s="306" t="str">
        <f t="shared" ca="1" si="6"/>
        <v/>
      </c>
      <c r="AP11" s="307" t="str">
        <f t="shared" ca="1" si="7"/>
        <v/>
      </c>
      <c r="AQ11" s="304">
        <f t="shared" ca="1" si="25"/>
        <v>20</v>
      </c>
      <c r="AR11" s="305" t="str">
        <f t="shared" ca="1" si="8"/>
        <v/>
      </c>
      <c r="AS11" s="306" t="str">
        <f t="shared" ca="1" si="9"/>
        <v/>
      </c>
      <c r="AT11" s="307" t="str">
        <f t="shared" ca="1" si="10"/>
        <v/>
      </c>
      <c r="AU11" s="304" t="str">
        <f t="shared" ca="1" si="26"/>
        <v/>
      </c>
      <c r="AV11" s="305" t="str">
        <f t="shared" ca="1" si="11"/>
        <v/>
      </c>
      <c r="AW11" s="306" t="str">
        <f t="shared" ca="1" si="12"/>
        <v/>
      </c>
      <c r="AX11" s="307" t="str">
        <f t="shared" ca="1" si="13"/>
        <v/>
      </c>
      <c r="AY11" s="304" t="str">
        <f t="shared" ca="1" si="27"/>
        <v/>
      </c>
      <c r="AZ11" s="305" t="str">
        <f t="shared" ca="1" si="14"/>
        <v/>
      </c>
      <c r="BA11" s="306" t="str">
        <f t="shared" ca="1" si="15"/>
        <v/>
      </c>
      <c r="BB11" s="307" t="str">
        <f t="shared" ca="1" si="16"/>
        <v/>
      </c>
      <c r="BC11" s="304" t="str">
        <f t="shared" ca="1" si="28"/>
        <v/>
      </c>
      <c r="BD11" s="305" t="str">
        <f t="shared" ca="1" si="17"/>
        <v/>
      </c>
      <c r="BE11" s="306" t="str">
        <f t="shared" ca="1" si="18"/>
        <v/>
      </c>
      <c r="BF11" s="307" t="str">
        <f t="shared" ca="1" si="19"/>
        <v/>
      </c>
      <c r="BG11" s="304" t="str">
        <f t="shared" ca="1" si="29"/>
        <v/>
      </c>
      <c r="BH11" s="305" t="str">
        <f t="shared" ca="1" si="20"/>
        <v/>
      </c>
      <c r="BI11" s="306" t="str">
        <f t="shared" ca="1" si="21"/>
        <v/>
      </c>
      <c r="BJ11" s="307" t="str">
        <f t="shared" ca="1" si="22"/>
        <v/>
      </c>
      <c r="BL11" s="412" t="str">
        <f ca="1">IF(OR(BM11="",BM11=0),"",MAX(BL$5:BL10)+1)</f>
        <v/>
      </c>
      <c r="BM11" s="316" t="str">
        <f ca="1">IFERROR(INDEX($AJ$6:$AJ$17, ROWS(BM$4:$BM9)), IFERROR(INDEX($AN$6:$AN$17, ROWS(BM$4:$BM9)-ROWS($AJ$6:$AJ$17)), IFERROR(INDEX($AR$6:$AR$17, ROWS(BM$4:$BM9)-ROWS($AJ$6:$AJ$17)-ROWS($AN$6:$AN$17)),IFERROR(INDEX($AV$6:$AV$17, ROWS(BM$4:$BM9)-ROWS($AJ$6:$AJ$17)-ROWS($AN$6:$AN$17)-ROWS($AR$6:$AR$17)),IFERROR(INDEX($AZ$6:$AZ$17, ROWS(BM$4:$BM9)-ROWS($AJ$6:$AJ$17)-ROWS($AN$6:$AN$17)-ROWS($AR$6:$AR$17)-ROWS($AV$6:$AV$17)),IFERROR(INDEX($BD$6:$BD$17, ROWS(BM$4:$BM9)-ROWS($AJ$6:$AJ$17)-ROWS($AN$6:$AN$17)-ROWS($AR$6:$AR$17)-ROWS($AV$6:$AV$17)-ROWS($AZ$6:$AZ$17)),IFERROR(INDEX($BH$6:$BH$17, ROWS(BM$4:$BM9)-ROWS($AJ$6:$AJ$17)-ROWS($AN$6:$AN$17)-ROWS($AR$6:$AR$17)-ROWS($AV$6:$AV$17)-ROWS($AZ$6:$AZ$17)-ROWS($BD$6:$BD$17)), "")))))))</f>
        <v/>
      </c>
      <c r="BN11" s="316" t="str">
        <f t="shared" ca="1" si="30"/>
        <v>Car 1 Gas</v>
      </c>
      <c r="BO11" s="316" t="str">
        <f ca="1">IF(OR(BP11="",BP11=0),"",MAX(BO$5:BO10)+1)</f>
        <v/>
      </c>
      <c r="BP11" s="316" t="str">
        <f ca="1">IFERROR(INDEX($AK$6:$AK$17, ROWS($BP$4:BP9)), IFERROR(INDEX($AO$6:$AO$17, ROWS($BP$4:BP9)-ROWS($AK$6:$AK$17)), IFERROR(INDEX($AS$6:$AS$17, ROWS($BP$4:BP9)-ROWS($AK$6:$AK$17)-ROWS($AO$6:$AO$17)),IFERROR(INDEX($AW$6:$AW$17, ROWS($BP$4:BP9)-ROWS($AK$6:$AK$17)-ROWS($AO$6:$AO$17)-ROWS($AS$6:$AS$17)),IFERROR(INDEX($BA$6:$BA$17, ROWS($BP$4:BP9)-ROWS($AK$6:$AK$17)-ROWS($AO$6:$AO$17)-ROWS($AS$6:$AS$17)-ROWS($AW$6:$AW$17)),IFERROR(INDEX($BE$6:$BE$17, ROWS($BP$4:BP9)-ROWS($AK$6:$AK$17)-ROWS($AO$6:$AO$17)-ROWS($AS$6:$AS$17)-ROWS($AW$6:$AW$17)-ROWS($BA$6:$BA$17)),IFERROR(INDEX($BI$6:$BI$17, ROWS($BP$4:BP9)-ROWS($AK$6:$AK$17)-ROWS($AO$6:$AO$17)-ROWS($AS$6:$AS$17)-ROWS($AW$6:$AW$17)-ROWS($BA$6:$BA$17)-ROWS($BE$6:$BE$17)), "")))))))</f>
        <v/>
      </c>
      <c r="BQ11" s="316">
        <f t="shared" ca="1" si="31"/>
        <v>50</v>
      </c>
      <c r="BR11" s="413" t="str">
        <f t="shared" ca="1" si="32"/>
        <v/>
      </c>
      <c r="BS11" s="412" t="str">
        <f ca="1">IF(OR(BT11="",BT11=0),"",MAX(BS$5:BS10)+1)</f>
        <v/>
      </c>
      <c r="BT11" s="316" t="str">
        <f ca="1">IFERROR(INDEX($AJ$22:$AJ$33, ROWS($BT$4:BT9)), IFERROR(INDEX($AN$22:$AN$33, ROWS($BT$4:BT9)-ROWS($AJ$22:$AJ$33)), IFERROR(INDEX($AR$22:$AR$33, ROWS($BT$4:BT9)-ROWS($AJ$22:$AJ$33)-ROWS($AN$22:$AN$33)),IFERROR(INDEX($AV$22:$AV$33, ROWS($BT$4:BT9)-ROWS($AJ$22:$AJ$33)-ROWS($AN$22:$AN$33)-ROWS($AR$22:$AR$33)),IFERROR(INDEX($AZ$22:$AZ$33, ROWS($BT$4:BT9)-ROWS($AJ$22:$AJ$33)-ROWS($AN$22:$AN$33)-ROWS($AR$22:$AR$33)-ROWS($AV$22:$AV$33)),IFERROR(INDEX($BD$22:$BD$33, ROWS($BT$4:BT9)-ROWS($AJ$22:$AJ$33)-ROWS($AN$22:$AN$33)-ROWS($AR$22:$AR$33)-ROWS($AV$22:$AV$33)-ROWS($AZ$22:$AZ$33)),IFERROR(INDEX($BH$22:$BH$33, ROWS($BT$4:BT9)-ROWS($AJ$22:$AJ$33)-ROWS($AN$22:$AN$33)-ROWS($AR$22:$AR$33)-ROWS($AV$22:$AV$33)-ROWS($AZ$22:$AZ$33)-ROWS($BD$22:$BD$33)), "")))))))</f>
        <v/>
      </c>
      <c r="BU11" s="316" t="str">
        <f t="shared" ca="1" si="33"/>
        <v>Paycheck 2</v>
      </c>
      <c r="BV11" s="316" t="str">
        <f ca="1">IF(OR(BW11="",BW11=0),"",MAX(BV$5:BV10)+1)</f>
        <v/>
      </c>
      <c r="BW11" s="316" t="str">
        <f ca="1">IFERROR(INDEX($AK$22:$AK$33, ROWS($BW$4:BW9)), IFERROR(INDEX($AO$22:$AO$33, ROWS($BW$4:BW9)-ROWS($AK$22:$AK$33)), IFERROR(INDEX($AS$22:$AS$33, ROWS($BW$4:BW9)-ROWS($AK$22:$AK$33)-ROWS($AO$22:$AO$33)),IFERROR(INDEX($AW$22:$AW$33, ROWS($BW$4:BW9)-ROWS($AK$22:$AK$33)-ROWS($AO$22:$AO$33)-ROWS($AS$22:$AS$33)),IFERROR(INDEX($BA$22:$BA$33, ROWS($BW$4:BW9)-ROWS($AK$22:$AK$33)-ROWS($AO$22:$AO$33)-ROWS($AS$22:$AS$33)-ROWS($AW$22:$AW$33)),IFERROR(INDEX($BE$22:$BE$33, ROWS($BW$4:BW9)-ROWS($AK$22:$AK$33)-ROWS($AO$22:$AO$33)-ROWS($AS$22:$AS$33)-ROWS($AW$22:$AW$33)-ROWS($BA$22:$BA$33)),IFERROR(INDEX($BI$22:$BI$33, ROWS($BW$4:BW9)-ROWS($AK$22:$AK$33)-ROWS($AO$22:$AO$33)-ROWS($AS$22:$AS$33)-ROWS($AW$22:$AW$33)-ROWS($BA$22:$BA$33)-ROWS($BE$22:$BE$33)), "")))))))</f>
        <v/>
      </c>
      <c r="BX11" s="316">
        <f t="shared" ca="1" si="34"/>
        <v>400</v>
      </c>
      <c r="BY11" s="413" t="str">
        <f t="shared" ca="1" si="35"/>
        <v>Income</v>
      </c>
      <c r="BZ11" s="412" t="str">
        <f ca="1">IF(OR(CA11="",CA11=0),"",MAX(BZ$5:BZ10)+1)</f>
        <v/>
      </c>
      <c r="CA11" s="316" t="str">
        <f ca="1">IFERROR(INDEX($AJ$38:$AJ$49, ROWS($CA$4:CA9)), IFERROR(INDEX($AN$38:$AN$49, ROWS($CA$4:CA9)-ROWS($AJ$38:$AJ$49)), IFERROR(INDEX($AR$38:$AR$49, ROWS($CA$4:CA9)-ROWS($AJ$38:$AJ$49)-ROWS($AN$38:$AN$49)),IFERROR(INDEX($AV$38:$AV$49, ROWS($CA$4:CA9)-ROWS($AJ$38:$AJ$49)-ROWS($AN$38:$AN$49)-ROWS($AR$38:$AR$49)),IFERROR(INDEX($AZ$38:$AZ$49, ROWS($CA$4:CA9)-ROWS($AJ$38:$AJ$49)-ROWS($AN$38:$AN$49)-ROWS($AR$38:$AR$49)-ROWS($AV$38:$AV$49)),IFERROR(INDEX($BD$38:$BD$49, ROWS($CA$4:CA9)-ROWS($AJ$38:$AJ$49)-ROWS($AN$38:$AN$49)-ROWS($AR$38:$AR$49)-ROWS($AV$38:$AV$49)-ROWS($AZ$38:$AZ$49)),IFERROR(INDEX($BH$38:$BH$49, ROWS($CA$4:CA9)-ROWS($AJ$38:$AJ$49)-ROWS($AN$38:$AN$49)-ROWS($AR$38:$AR$49)-ROWS($AV$38:$AV$49)-ROWS($AZ$38:$AZ$49)-ROWS($BD$38:$BD$49)), "")))))))</f>
        <v/>
      </c>
      <c r="CB11" s="316" t="str">
        <f t="shared" ca="1" si="36"/>
        <v>Roth IRA</v>
      </c>
      <c r="CC11" s="316" t="str">
        <f ca="1">IF(OR(CD11="",CD11=0),"",MAX(CC$5:CC10)+1)</f>
        <v/>
      </c>
      <c r="CD11" s="316" t="str">
        <f ca="1">IFERROR(INDEX($AK$38:$AK$49, ROWS($CD$4:CD9)), IFERROR(INDEX($AO$38:$AO$49, ROWS($CD$4:CD9)-ROWS($AK$38:$AK$49)), IFERROR(INDEX($AS$38:$AS$49, ROWS($CD$4:CD9)-ROWS($AK$38:$AK$49)-ROWS($AO$38:$AO$49)),IFERROR(INDEX($AW$38:$AW$49, ROWS($CD$4:CD9)-ROWS($AK$38:$AK$49)-ROWS($AO$38:$AO$49)-ROWS($AS$38:$AS$49)),IFERROR(INDEX($BA$38:$BA$49, ROWS($CD$4:CD9)-ROWS($AK$38:$AK$49)-ROWS($AO$38:$AO$49)-ROWS($AS$38:$AS$49)-ROWS($AW$38:$AW$49)),IFERROR(INDEX($BE$38:$BE$49, ROWS($CD$4:CD9)-ROWS($AK$38:$AK$49)-ROWS($AO$38:$AO$49)-ROWS($AS$38:$AS$49)-ROWS($AW$38:$AW$49)-ROWS($BA$38:$BA$49)),IFERROR(INDEX($BI$38:$BI$49, ROWS($CD$4:CD9)-ROWS($AK$38:$AK$49)-ROWS($AO$38:$AO$49)-ROWS($AS$38:$AS$49)-ROWS($AW$38:$AW$49)-ROWS($BA$38:$BA$49)-ROWS($BE$38:$BE$49)), "")))))))</f>
        <v/>
      </c>
      <c r="CE11" s="316">
        <f t="shared" ca="1" si="37"/>
        <v>100</v>
      </c>
      <c r="CF11" s="413" t="str">
        <f t="shared" ca="1" si="38"/>
        <v/>
      </c>
      <c r="CG11" s="412" t="str">
        <f ca="1">IF(OR(CH11="",CH11=0),"",MAX(CG$5:CG10)+1)</f>
        <v/>
      </c>
      <c r="CH11" s="316" t="str">
        <f ca="1">IFERROR(INDEX($AJ$54:$AJ$65, ROWS($CH$4:CH9)), IFERROR(INDEX($AN$54:$AN$65, ROWS($CH$4:CH9)-ROWS($AJ$54:$AJ$65)), IFERROR(INDEX($AR$54:$AR$65, ROWS($CH$4:CH9)-ROWS($AJ$54:$AJ$65)-ROWS($AN$54:$AN$65)),IFERROR(INDEX($AV$54:$AV$65, ROWS($CH$4:CH9)-ROWS($AJ$54:$AJ$65)-ROWS($AN$54:$AN$65)-ROWS($AR$54:$AR$65)),IFERROR(INDEX($AZ$54:$AZ$65, ROWS($CH$4:CH9)-ROWS($AJ$54:$AJ$65)-ROWS($AN$54:$AN$65)-ROWS($AR$54:$AR$65)-ROWS($AV$54:$AV$65)),IFERROR(INDEX($BD$54:$BD$65, ROWS($CH$4:CH9)-ROWS($AJ$54:$AJ$65)-ROWS($AN$54:$AN$65)-ROWS($AR$54:$AR$65)-ROWS($AV$54:$AV$65)-ROWS($AZ$54:$AZ$65)),IFERROR(INDEX($BH$54:$BH$65, ROWS($CH$4:CH9)-ROWS($AJ$54:$AJ$65)-ROWS($AN$54:$AN$65)-ROWS($AR$54:$AR$65)-ROWS($AV$54:$AV$65)-ROWS($AZ$54:$AZ$65)-ROWS($BD$54:$BD$65)), "")))))))</f>
        <v/>
      </c>
      <c r="CI11" s="316" t="str">
        <f t="shared" ca="1" si="39"/>
        <v>Boat Loan</v>
      </c>
      <c r="CJ11" s="316" t="str">
        <f ca="1">IF(OR(CK11="",CK11=0),"",MAX(CJ$5:CJ10)+1)</f>
        <v/>
      </c>
      <c r="CK11" s="316" t="str">
        <f ca="1">IFERROR(INDEX($AK$54:$AK$65, ROWS($CK$4:CK9)), IFERROR(INDEX($AO$54:$AO$65, ROWS($CK$4:CK9)-ROWS($AK$54:$AK$65)), IFERROR(INDEX($AS$54:$AS$65, ROWS($CK$4:CK9)-ROWS($AK$54:$AK$65)-ROWS($AO$54:$AO$65)),IFERROR(INDEX($AW$54:$AW$65, ROWS($CK$4:CK9)-ROWS($AK$54:$AK$65)-ROWS($AO$54:$AO$65)-ROWS($AS$54:$AS$65)),IFERROR(INDEX($BA$54:$BA$65, ROWS($CK$4:CK9)-ROWS($AK$54:$AK$65)-ROWS($AO$54:$AO$65)-ROWS($AS$54:$AS$65)-ROWS($AW$54:$AW$65)),IFERROR(INDEX($BE$54:$BE$65, ROWS($CK$4:CK9)-ROWS($AK$54:$AK$65)-ROWS($AO$54:$AO$65)-ROWS($AS$54:$AS$65)-ROWS($AW$54:$AW$65)-ROWS($BA$54:$BA$65)),IFERROR(INDEX($BI$54:$BI$65, ROWS($CK$4:CK9)-ROWS($AK$54:$AK$65)-ROWS($AO$54:$AO$65)-ROWS($AS$54:$AS$65)-ROWS($AW$54:$AW$65)-ROWS($BA$54:$BA$65)-ROWS($BE$54:$BE$65)), "")))))))</f>
        <v/>
      </c>
      <c r="CL11" s="316">
        <f t="shared" ca="1" si="40"/>
        <v>300</v>
      </c>
      <c r="CM11" s="413" t="str">
        <f t="shared" ca="1" si="41"/>
        <v/>
      </c>
      <c r="CN11" s="412" t="str">
        <f ca="1">IF(OR(CO11="",CO11=0),"",MAX(CN$5:CN10)+1)</f>
        <v/>
      </c>
      <c r="CO11" s="316" t="str">
        <f ca="1">IFERROR(INDEX($AJ$70:$AJ$81, ROWS($CO$4:CO9)), IFERROR(INDEX($AN$70:$AN$81, ROWS($CO$4:CO9)-ROWS($AJ$70:$AJ$81)), IFERROR(INDEX($AR$70:$AR$81, ROWS($CO$4:CO9)-ROWS($AJ$70:$AJ$81)-ROWS($AN$70:$AN$81)),IFERROR(INDEX($AV$70:$AV$81, ROWS($CO$4:CO9)-ROWS($AJ$70:$AJ$81)-ROWS($AN$70:$AN$81)-ROWS($AR$70:$AR$81)),IFERROR(INDEX($AZ$70:$AZ$81, ROWS($CO$4:CO9)-ROWS($AJ$70:$AJ$81)-ROWS($AN$70:$AN$81)-ROWS($AR$70:$AR$81)-ROWS($AV$70:$AV$81)),IFERROR(INDEX($BD$70:$BD$81, ROWS($CO$4:CO9)-ROWS($AJ$70:$AJ$81)-ROWS($AN$70:$AN$81)-ROWS($AR$70:$AR$81)-ROWS($AV$70:$AV$81)-ROWS($AZ$70:$AZ$81)),IFERROR(INDEX($BH$70:$BH$81, ROWS($CO$4:CO9)-ROWS($AJ$70:$AJ$81)-ROWS($AN$70:$AN$81)-ROWS($AR$70:$AR$81)-ROWS($AV$70:$AV$81)-ROWS($AZ$70:$AZ$81)-ROWS($BD$70:$BD$81)), "")))))))</f>
        <v/>
      </c>
      <c r="CP11" s="316" t="str">
        <f t="shared" ca="1" si="42"/>
        <v/>
      </c>
      <c r="CQ11" s="316" t="str">
        <f ca="1">IF(OR(CR11="",CR11=0),"",MAX(CQ$5:CQ10)+1)</f>
        <v/>
      </c>
      <c r="CR11" s="316" t="str">
        <f ca="1">IFERROR(INDEX($AK$70:$AK$81, ROWS($CR$4:CR9)), IFERROR(INDEX($AO$70:$AO$81, ROWS($CR$4:CR9)-ROWS($AK$70:$AK$81)), IFERROR(INDEX($AS$70:$AS$81, ROWS($CR$4:CR9)-ROWS($AK$70:$AK$81)-ROWS($AO$70:$AO$81)),IFERROR(INDEX($AW$70:$AW$81, ROWS($CR$4:CR9)-ROWS($AK$70:$AK$81)-ROWS($AO$70:$AO$81)-ROWS($AS$70:$AS$81)),IFERROR(INDEX($BA$70:$BA$81, ROWS($CR$4:CR9)-ROWS($AK$70:$AK$81)-ROWS($AO$70:$AO$81)-ROWS($AS$70:$AS$81)-ROWS($AW$70:$AW$81)),IFERROR(INDEX($BE$70:$BE$81, ROWS($CR$4:CR9)-ROWS($AK$70:$AK$81)-ROWS($AO$70:$AO$81)-ROWS($AS$70:$AS$81)-ROWS($AW$70:$AW$81)-ROWS($BA$70:$BA$81)),IFERROR(INDEX($BI$70:$BI$81, ROWS($CR$4:CR9)-ROWS($AK$70:$AK$81)-ROWS($AO$70:$AO$81)-ROWS($AS$70:$AS$81)-ROWS($AW$70:$AW$81)-ROWS($BA$70:$BA$81)-ROWS($BE$70:$BE$81)), "")))))))</f>
        <v/>
      </c>
      <c r="CS11" s="316" t="str">
        <f t="shared" ca="1" si="43"/>
        <v/>
      </c>
      <c r="CT11" s="413" t="str">
        <f t="shared" ca="1" si="44"/>
        <v/>
      </c>
      <c r="CU11" s="412" t="str">
        <f>IF(OR(CV11="",CV11=0),"",MAX(CU$5:CU10)+1)</f>
        <v/>
      </c>
      <c r="CV11" s="316">
        <f>IFERROR(INDEX($AJ$86:$AJ$97, ROWS($CV$4:CV9)), IFERROR(INDEX($AN$86:$AN$97, ROWS($CV$4:CV9)-ROWS($AJ$86:$AJ$97)), ""))</f>
        <v>0</v>
      </c>
      <c r="CW11" s="316" t="str">
        <f t="shared" si="45"/>
        <v/>
      </c>
      <c r="CX11" s="316" t="str">
        <f>IF(OR(CY11="",CY11=0),"",MAX(CX$5:CX10)+1)</f>
        <v/>
      </c>
      <c r="CY11" s="316">
        <f>IFERROR(INDEX($AK$86:$AK$97, ROWS($CY$4:CY9)), IFERROR(INDEX($AO$86:$AO$97, ROWS($CY$4:CY9)-ROWS($AK$86:$AK$97)), ""))</f>
        <v>0</v>
      </c>
      <c r="CZ11" s="316" t="str">
        <f t="shared" si="46"/>
        <v/>
      </c>
      <c r="DA11" s="413" t="str">
        <f t="shared" si="47"/>
        <v/>
      </c>
      <c r="DC11" s="438">
        <f ca="1">IF(OR(DD11="",DD11=0),"",MAX(DC$5:DC10)+1)</f>
        <v>4</v>
      </c>
      <c r="DD11" s="434" t="str">
        <f t="shared" ca="1" si="48"/>
        <v>Car 1 Gas</v>
      </c>
      <c r="DE11" s="413">
        <f t="shared" ca="1" si="49"/>
        <v>50</v>
      </c>
      <c r="DF11" s="431" t="str">
        <f ca="1">IF(OR(DG11="",DG11=0),"",MAX(DF$5:DF10)+1)</f>
        <v/>
      </c>
      <c r="DG11" s="412" t="str">
        <f t="shared" ca="1" si="50"/>
        <v/>
      </c>
      <c r="DH11" s="413" t="str">
        <f t="shared" ca="1" si="51"/>
        <v/>
      </c>
      <c r="DI11" s="412" t="str">
        <f t="shared" ca="1" si="52"/>
        <v/>
      </c>
      <c r="DJ11" s="413" t="str">
        <f t="shared" ca="1" si="53"/>
        <v/>
      </c>
      <c r="DK11" s="412" t="str">
        <f t="shared" ca="1" si="54"/>
        <v/>
      </c>
      <c r="DL11" s="413" t="str">
        <f t="shared" ca="1" si="55"/>
        <v/>
      </c>
      <c r="DN11" s="427" t="str">
        <f ca="1">IF(DI21="","",CONCATENATE(DI21," - ",DJ21))</f>
        <v/>
      </c>
      <c r="DO11" s="428" t="str">
        <f ca="1">IF(DI22="","",CONCATENATE(DI22," - ",DJ22))</f>
        <v/>
      </c>
      <c r="DP11" s="428" t="str">
        <f ca="1">IF(DI23="","",CONCATENATE(DI23," - ",DJ23))</f>
        <v/>
      </c>
      <c r="DQ11" s="427" t="str">
        <f ca="1">IF(DK21="","",CONCATENATE(DK21," - ",DL21))</f>
        <v/>
      </c>
      <c r="DR11" s="428" t="str">
        <f ca="1">IF(DK22="","",CONCATENATE(DK22," - ",DL22))</f>
        <v/>
      </c>
      <c r="DS11" s="429" t="str">
        <f ca="1">IF(DK23="","",CONCATENATE(DK23," - ",DL23))</f>
        <v/>
      </c>
    </row>
    <row r="12" spans="1:165" s="292" customFormat="1" ht="15" customHeight="1" thickBot="1" x14ac:dyDescent="0.35">
      <c r="A12" s="1181" t="str">
        <f ca="1">IF(ISERROR(MATCH(A11,event_dates,0)+MATCH(A11,OFFSET(event_dates,MATCH(A11,event_dates,0),0,500,1),0)),"",INDEX(events,MATCH(A11,event_dates,0)+MATCH(A11,OFFSET(event_dates,MATCH(A11,event_dates,0),0,500,1),0)))</f>
        <v/>
      </c>
      <c r="B12" s="1182"/>
      <c r="C12" s="1181" t="str">
        <f ca="1">IF(ISERROR(MATCH(C11,event_dates,0)+MATCH(C11,OFFSET(event_dates,MATCH(C11,event_dates,0),0,500,1),0)),"",INDEX(events,MATCH(C11,event_dates,0)+MATCH(C11,OFFSET(event_dates,MATCH(C11,event_dates,0),0,500,1),0)))</f>
        <v/>
      </c>
      <c r="D12" s="1182"/>
      <c r="E12" s="1181" t="str">
        <f ca="1">IF(ISERROR(MATCH(E11,event_dates,0)+MATCH(E11,OFFSET(event_dates,MATCH(E11,event_dates,0),0,500,1),0)),"",INDEX(events,MATCH(E11,event_dates,0)+MATCH(E11,OFFSET(event_dates,MATCH(E11,event_dates,0),0,500,1),0)))</f>
        <v/>
      </c>
      <c r="F12" s="1182"/>
      <c r="G12" s="1181" t="str">
        <f ca="1">IF(ISERROR(MATCH(G11,event_dates,0)+MATCH(G11,OFFSET(event_dates,MATCH(G11,event_dates,0),0,500,1),0)),"",INDEX(events,MATCH(G11,event_dates,0)+MATCH(G11,OFFSET(event_dates,MATCH(G11,event_dates,0),0,500,1),0)))</f>
        <v/>
      </c>
      <c r="H12" s="1182"/>
      <c r="I12" s="1181" t="str">
        <f ca="1">IF(ISERROR(MATCH(I11,event_dates,0)+MATCH(I11,OFFSET(event_dates,MATCH(I11,event_dates,0),0,500,1),0)),"",INDEX(events,MATCH(I11,event_dates,0)+MATCH(I11,OFFSET(event_dates,MATCH(I11,event_dates,0),0,500,1),0)))</f>
        <v/>
      </c>
      <c r="J12" s="1182"/>
      <c r="K12" s="1181" t="str">
        <f ca="1">IF(ISERROR(MATCH(K11,event_dates,0)+MATCH(K11,OFFSET(event_dates,MATCH(K11,event_dates,0),0,500,1),0)),"",INDEX(events,MATCH(K11,event_dates,0)+MATCH(K11,OFFSET(event_dates,MATCH(K11,event_dates,0),0,500,1),0)))</f>
        <v/>
      </c>
      <c r="L12" s="1182"/>
      <c r="M12" s="1181" t="str">
        <f ca="1">IF(ISERROR(MATCH(M11,event_dates,0)+MATCH(M11,OFFSET(event_dates,MATCH(M11,event_dates,0),0,500,1),0)),"",INDEX(events,MATCH(M11,event_dates,0)+MATCH(M11,OFFSET(event_dates,MATCH(M11,event_dates,0),0,500,1),0)))</f>
        <v/>
      </c>
      <c r="N12" s="1182"/>
      <c r="P12" s="295" t="str">
        <f t="shared" ref="P12:P16" ca="1" si="57">IF(DN27="","",DN27)</f>
        <v>Groceries - 125</v>
      </c>
      <c r="Q12" s="295" t="str">
        <f t="shared" ca="1" si="56"/>
        <v>Life Insurance - 70</v>
      </c>
      <c r="R12" s="295" t="str">
        <f t="shared" ca="1" si="56"/>
        <v>Lawn Service - 50</v>
      </c>
      <c r="S12" s="296" t="str">
        <f t="shared" ca="1" si="56"/>
        <v/>
      </c>
      <c r="T12" s="295" t="str">
        <f t="shared" ca="1" si="56"/>
        <v/>
      </c>
      <c r="U12" s="295" t="str">
        <f t="shared" ca="1" si="56"/>
        <v/>
      </c>
      <c r="V12" s="1158" t="s">
        <v>502</v>
      </c>
      <c r="W12" s="1159"/>
      <c r="X12" s="445">
        <f ca="1">IF(DP32="",0,DP32)</f>
        <v>469.95</v>
      </c>
      <c r="Y12"/>
      <c r="AB12" s="299"/>
      <c r="AC12" s="358">
        <f>IF('Data Entry'!B18="","",'Data Entry'!B18)</f>
        <v>16</v>
      </c>
      <c r="AD12" s="356" t="str">
        <f>IF('Data Entry'!A18="","",'Data Entry'!A18)</f>
        <v>Audible</v>
      </c>
      <c r="AE12" s="363">
        <f>IF('Data Entry'!C18="","",'Data Entry'!C18)</f>
        <v>14.95</v>
      </c>
      <c r="AF12" s="402" t="str">
        <f>IF('Data Entry'!E18="","",'Data Entry'!E18)</f>
        <v>Monthly</v>
      </c>
      <c r="AG12" s="300"/>
      <c r="AH12"/>
      <c r="AI12" s="304">
        <f t="shared" ca="1" si="23"/>
        <v>21</v>
      </c>
      <c r="AJ12" s="305" t="str">
        <f t="shared" ca="1" si="2"/>
        <v/>
      </c>
      <c r="AK12" s="306" t="str">
        <f t="shared" ca="1" si="3"/>
        <v/>
      </c>
      <c r="AL12" s="307" t="str">
        <f t="shared" ca="1" si="4"/>
        <v/>
      </c>
      <c r="AM12" s="304">
        <f t="shared" ca="1" si="24"/>
        <v>21</v>
      </c>
      <c r="AN12" s="305" t="str">
        <f t="shared" ca="1" si="5"/>
        <v/>
      </c>
      <c r="AO12" s="306" t="str">
        <f t="shared" ca="1" si="6"/>
        <v/>
      </c>
      <c r="AP12" s="307" t="str">
        <f t="shared" ca="1" si="7"/>
        <v/>
      </c>
      <c r="AQ12" s="304">
        <f t="shared" ca="1" si="25"/>
        <v>21</v>
      </c>
      <c r="AR12" s="305" t="str">
        <f t="shared" ca="1" si="8"/>
        <v/>
      </c>
      <c r="AS12" s="306" t="str">
        <f t="shared" ca="1" si="9"/>
        <v/>
      </c>
      <c r="AT12" s="307" t="str">
        <f t="shared" ca="1" si="10"/>
        <v/>
      </c>
      <c r="AU12" s="304" t="str">
        <f t="shared" ca="1" si="26"/>
        <v/>
      </c>
      <c r="AV12" s="305" t="str">
        <f t="shared" ca="1" si="11"/>
        <v/>
      </c>
      <c r="AW12" s="306" t="str">
        <f t="shared" ca="1" si="12"/>
        <v/>
      </c>
      <c r="AX12" s="307" t="str">
        <f t="shared" ca="1" si="13"/>
        <v/>
      </c>
      <c r="AY12" s="304" t="str">
        <f t="shared" ca="1" si="27"/>
        <v/>
      </c>
      <c r="AZ12" s="305" t="str">
        <f t="shared" ca="1" si="14"/>
        <v/>
      </c>
      <c r="BA12" s="306" t="str">
        <f t="shared" ca="1" si="15"/>
        <v/>
      </c>
      <c r="BB12" s="307" t="str">
        <f t="shared" ca="1" si="16"/>
        <v/>
      </c>
      <c r="BC12" s="304" t="str">
        <f t="shared" ca="1" si="28"/>
        <v/>
      </c>
      <c r="BD12" s="305" t="str">
        <f t="shared" ca="1" si="17"/>
        <v/>
      </c>
      <c r="BE12" s="306" t="str">
        <f t="shared" ca="1" si="18"/>
        <v/>
      </c>
      <c r="BF12" s="307" t="str">
        <f t="shared" ca="1" si="19"/>
        <v/>
      </c>
      <c r="BG12" s="304" t="str">
        <f t="shared" ca="1" si="29"/>
        <v/>
      </c>
      <c r="BH12" s="305" t="str">
        <f t="shared" ca="1" si="20"/>
        <v/>
      </c>
      <c r="BI12" s="306" t="str">
        <f t="shared" ca="1" si="21"/>
        <v/>
      </c>
      <c r="BJ12" s="307" t="str">
        <f t="shared" ca="1" si="22"/>
        <v/>
      </c>
      <c r="BL12" s="412" t="str">
        <f ca="1">IF(OR(BM12="",BM12=0),"",MAX(BL$5:BL11)+1)</f>
        <v/>
      </c>
      <c r="BM12" s="316" t="str">
        <f ca="1">IFERROR(INDEX($AJ$6:$AJ$17, ROWS(BM$4:$BM10)), IFERROR(INDEX($AN$6:$AN$17, ROWS(BM$4:$BM10)-ROWS($AJ$6:$AJ$17)), IFERROR(INDEX($AR$6:$AR$17, ROWS(BM$4:$BM10)-ROWS($AJ$6:$AJ$17)-ROWS($AN$6:$AN$17)),IFERROR(INDEX($AV$6:$AV$17, ROWS(BM$4:$BM10)-ROWS($AJ$6:$AJ$17)-ROWS($AN$6:$AN$17)-ROWS($AR$6:$AR$17)),IFERROR(INDEX($AZ$6:$AZ$17, ROWS(BM$4:$BM10)-ROWS($AJ$6:$AJ$17)-ROWS($AN$6:$AN$17)-ROWS($AR$6:$AR$17)-ROWS($AV$6:$AV$17)),IFERROR(INDEX($BD$6:$BD$17, ROWS(BM$4:$BM10)-ROWS($AJ$6:$AJ$17)-ROWS($AN$6:$AN$17)-ROWS($AR$6:$AR$17)-ROWS($AV$6:$AV$17)-ROWS($AZ$6:$AZ$17)),IFERROR(INDEX($BH$6:$BH$17, ROWS(BM$4:$BM10)-ROWS($AJ$6:$AJ$17)-ROWS($AN$6:$AN$17)-ROWS($AR$6:$AR$17)-ROWS($AV$6:$AV$17)-ROWS($AZ$6:$AZ$17)-ROWS($BD$6:$BD$17)), "")))))))</f>
        <v/>
      </c>
      <c r="BN12" s="316" t="str">
        <f t="shared" ca="1" si="30"/>
        <v/>
      </c>
      <c r="BO12" s="316" t="str">
        <f ca="1">IF(OR(BP12="",BP12=0),"",MAX(BO$5:BO11)+1)</f>
        <v/>
      </c>
      <c r="BP12" s="316" t="str">
        <f ca="1">IFERROR(INDEX($AK$6:$AK$17, ROWS($BP$4:BP10)), IFERROR(INDEX($AO$6:$AO$17, ROWS($BP$4:BP10)-ROWS($AK$6:$AK$17)), IFERROR(INDEX($AS$6:$AS$17, ROWS($BP$4:BP10)-ROWS($AK$6:$AK$17)-ROWS($AO$6:$AO$17)),IFERROR(INDEX($AW$6:$AW$17, ROWS($BP$4:BP10)-ROWS($AK$6:$AK$17)-ROWS($AO$6:$AO$17)-ROWS($AS$6:$AS$17)),IFERROR(INDEX($BA$6:$BA$17, ROWS($BP$4:BP10)-ROWS($AK$6:$AK$17)-ROWS($AO$6:$AO$17)-ROWS($AS$6:$AS$17)-ROWS($AW$6:$AW$17)),IFERROR(INDEX($BE$6:$BE$17, ROWS($BP$4:BP10)-ROWS($AK$6:$AK$17)-ROWS($AO$6:$AO$17)-ROWS($AS$6:$AS$17)-ROWS($AW$6:$AW$17)-ROWS($BA$6:$BA$17)),IFERROR(INDEX($BI$6:$BI$17, ROWS($BP$4:BP10)-ROWS($AK$6:$AK$17)-ROWS($AO$6:$AO$17)-ROWS($AS$6:$AS$17)-ROWS($AW$6:$AW$17)-ROWS($BA$6:$BA$17)-ROWS($BE$6:$BE$17)), "")))))))</f>
        <v/>
      </c>
      <c r="BQ12" s="316" t="str">
        <f t="shared" ca="1" si="31"/>
        <v/>
      </c>
      <c r="BR12" s="413" t="str">
        <f t="shared" ca="1" si="32"/>
        <v/>
      </c>
      <c r="BS12" s="412" t="str">
        <f ca="1">IF(OR(BT12="",BT12=0),"",MAX(BS$5:BS11)+1)</f>
        <v/>
      </c>
      <c r="BT12" s="316" t="str">
        <f ca="1">IFERROR(INDEX($AJ$22:$AJ$33, ROWS($BT$4:BT10)), IFERROR(INDEX($AN$22:$AN$33, ROWS($BT$4:BT10)-ROWS($AJ$22:$AJ$33)), IFERROR(INDEX($AR$22:$AR$33, ROWS($BT$4:BT10)-ROWS($AJ$22:$AJ$33)-ROWS($AN$22:$AN$33)),IFERROR(INDEX($AV$22:$AV$33, ROWS($BT$4:BT10)-ROWS($AJ$22:$AJ$33)-ROWS($AN$22:$AN$33)-ROWS($AR$22:$AR$33)),IFERROR(INDEX($AZ$22:$AZ$33, ROWS($BT$4:BT10)-ROWS($AJ$22:$AJ$33)-ROWS($AN$22:$AN$33)-ROWS($AR$22:$AR$33)-ROWS($AV$22:$AV$33)),IFERROR(INDEX($BD$22:$BD$33, ROWS($BT$4:BT10)-ROWS($AJ$22:$AJ$33)-ROWS($AN$22:$AN$33)-ROWS($AR$22:$AR$33)-ROWS($AV$22:$AV$33)-ROWS($AZ$22:$AZ$33)),IFERROR(INDEX($BH$22:$BH$33, ROWS($BT$4:BT10)-ROWS($AJ$22:$AJ$33)-ROWS($AN$22:$AN$33)-ROWS($AR$22:$AR$33)-ROWS($AV$22:$AV$33)-ROWS($AZ$22:$AZ$33)-ROWS($BD$22:$BD$33)), "")))))))</f>
        <v/>
      </c>
      <c r="BU12" s="316" t="str">
        <f t="shared" ca="1" si="33"/>
        <v>Lawn Service</v>
      </c>
      <c r="BV12" s="316" t="str">
        <f ca="1">IF(OR(BW12="",BW12=0),"",MAX(BV$5:BV11)+1)</f>
        <v/>
      </c>
      <c r="BW12" s="316" t="str">
        <f ca="1">IFERROR(INDEX($AK$22:$AK$33, ROWS($BW$4:BW10)), IFERROR(INDEX($AO$22:$AO$33, ROWS($BW$4:BW10)-ROWS($AK$22:$AK$33)), IFERROR(INDEX($AS$22:$AS$33, ROWS($BW$4:BW10)-ROWS($AK$22:$AK$33)-ROWS($AO$22:$AO$33)),IFERROR(INDEX($AW$22:$AW$33, ROWS($BW$4:BW10)-ROWS($AK$22:$AK$33)-ROWS($AO$22:$AO$33)-ROWS($AS$22:$AS$33)),IFERROR(INDEX($BA$22:$BA$33, ROWS($BW$4:BW10)-ROWS($AK$22:$AK$33)-ROWS($AO$22:$AO$33)-ROWS($AS$22:$AS$33)-ROWS($AW$22:$AW$33)),IFERROR(INDEX($BE$22:$BE$33, ROWS($BW$4:BW10)-ROWS($AK$22:$AK$33)-ROWS($AO$22:$AO$33)-ROWS($AS$22:$AS$33)-ROWS($AW$22:$AW$33)-ROWS($BA$22:$BA$33)),IFERROR(INDEX($BI$22:$BI$33, ROWS($BW$4:BW10)-ROWS($AK$22:$AK$33)-ROWS($AO$22:$AO$33)-ROWS($AS$22:$AS$33)-ROWS($AW$22:$AW$33)-ROWS($BA$22:$BA$33)-ROWS($BE$22:$BE$33)), "")))))))</f>
        <v/>
      </c>
      <c r="BX12" s="316">
        <f t="shared" ca="1" si="34"/>
        <v>50</v>
      </c>
      <c r="BY12" s="413" t="str">
        <f t="shared" ca="1" si="35"/>
        <v/>
      </c>
      <c r="BZ12" s="412" t="str">
        <f ca="1">IF(OR(CA12="",CA12=0),"",MAX(BZ$5:BZ11)+1)</f>
        <v/>
      </c>
      <c r="CA12" s="316" t="str">
        <f ca="1">IFERROR(INDEX($AJ$38:$AJ$49, ROWS($CA$4:CA10)), IFERROR(INDEX($AN$38:$AN$49, ROWS($CA$4:CA10)-ROWS($AJ$38:$AJ$49)), IFERROR(INDEX($AR$38:$AR$49, ROWS($CA$4:CA10)-ROWS($AJ$38:$AJ$49)-ROWS($AN$38:$AN$49)),IFERROR(INDEX($AV$38:$AV$49, ROWS($CA$4:CA10)-ROWS($AJ$38:$AJ$49)-ROWS($AN$38:$AN$49)-ROWS($AR$38:$AR$49)),IFERROR(INDEX($AZ$38:$AZ$49, ROWS($CA$4:CA10)-ROWS($AJ$38:$AJ$49)-ROWS($AN$38:$AN$49)-ROWS($AR$38:$AR$49)-ROWS($AV$38:$AV$49)),IFERROR(INDEX($BD$38:$BD$49, ROWS($CA$4:CA10)-ROWS($AJ$38:$AJ$49)-ROWS($AN$38:$AN$49)-ROWS($AR$38:$AR$49)-ROWS($AV$38:$AV$49)-ROWS($AZ$38:$AZ$49)),IFERROR(INDEX($BH$38:$BH$49, ROWS($CA$4:CA10)-ROWS($AJ$38:$AJ$49)-ROWS($AN$38:$AN$49)-ROWS($AR$38:$AR$49)-ROWS($AV$38:$AV$49)-ROWS($AZ$38:$AZ$49)-ROWS($BD$38:$BD$49)), "")))))))</f>
        <v/>
      </c>
      <c r="CB12" s="316" t="str">
        <f t="shared" ca="1" si="36"/>
        <v>D. Store Card 2</v>
      </c>
      <c r="CC12" s="316" t="str">
        <f ca="1">IF(OR(CD12="",CD12=0),"",MAX(CC$5:CC11)+1)</f>
        <v/>
      </c>
      <c r="CD12" s="316" t="str">
        <f ca="1">IFERROR(INDEX($AK$38:$AK$49, ROWS($CD$4:CD10)), IFERROR(INDEX($AO$38:$AO$49, ROWS($CD$4:CD10)-ROWS($AK$38:$AK$49)), IFERROR(INDEX($AS$38:$AS$49, ROWS($CD$4:CD10)-ROWS($AK$38:$AK$49)-ROWS($AO$38:$AO$49)),IFERROR(INDEX($AW$38:$AW$49, ROWS($CD$4:CD10)-ROWS($AK$38:$AK$49)-ROWS($AO$38:$AO$49)-ROWS($AS$38:$AS$49)),IFERROR(INDEX($BA$38:$BA$49, ROWS($CD$4:CD10)-ROWS($AK$38:$AK$49)-ROWS($AO$38:$AO$49)-ROWS($AS$38:$AS$49)-ROWS($AW$38:$AW$49)),IFERROR(INDEX($BE$38:$BE$49, ROWS($CD$4:CD10)-ROWS($AK$38:$AK$49)-ROWS($AO$38:$AO$49)-ROWS($AS$38:$AS$49)-ROWS($AW$38:$AW$49)-ROWS($BA$38:$BA$49)),IFERROR(INDEX($BI$38:$BI$49, ROWS($CD$4:CD10)-ROWS($AK$38:$AK$49)-ROWS($AO$38:$AO$49)-ROWS($AS$38:$AS$49)-ROWS($AW$38:$AW$49)-ROWS($BA$38:$BA$49)-ROWS($BE$38:$BE$49)), "")))))))</f>
        <v/>
      </c>
      <c r="CE12" s="316">
        <f t="shared" ca="1" si="37"/>
        <v>30</v>
      </c>
      <c r="CF12" s="413" t="str">
        <f t="shared" ca="1" si="38"/>
        <v/>
      </c>
      <c r="CG12" s="412" t="str">
        <f ca="1">IF(OR(CH12="",CH12=0),"",MAX(CG$5:CG11)+1)</f>
        <v/>
      </c>
      <c r="CH12" s="316" t="str">
        <f ca="1">IFERROR(INDEX($AJ$54:$AJ$65, ROWS($CH$4:CH10)), IFERROR(INDEX($AN$54:$AN$65, ROWS($CH$4:CH10)-ROWS($AJ$54:$AJ$65)), IFERROR(INDEX($AR$54:$AR$65, ROWS($CH$4:CH10)-ROWS($AJ$54:$AJ$65)-ROWS($AN$54:$AN$65)),IFERROR(INDEX($AV$54:$AV$65, ROWS($CH$4:CH10)-ROWS($AJ$54:$AJ$65)-ROWS($AN$54:$AN$65)-ROWS($AR$54:$AR$65)),IFERROR(INDEX($AZ$54:$AZ$65, ROWS($CH$4:CH10)-ROWS($AJ$54:$AJ$65)-ROWS($AN$54:$AN$65)-ROWS($AR$54:$AR$65)-ROWS($AV$54:$AV$65)),IFERROR(INDEX($BD$54:$BD$65, ROWS($CH$4:CH10)-ROWS($AJ$54:$AJ$65)-ROWS($AN$54:$AN$65)-ROWS($AR$54:$AR$65)-ROWS($AV$54:$AV$65)-ROWS($AZ$54:$AZ$65)),IFERROR(INDEX($BH$54:$BH$65, ROWS($CH$4:CH10)-ROWS($AJ$54:$AJ$65)-ROWS($AN$54:$AN$65)-ROWS($AR$54:$AR$65)-ROWS($AV$54:$AV$65)-ROWS($AZ$54:$AZ$65)-ROWS($BD$54:$BD$65)), "")))))))</f>
        <v/>
      </c>
      <c r="CI12" s="316" t="str">
        <f t="shared" ca="1" si="39"/>
        <v/>
      </c>
      <c r="CJ12" s="316" t="str">
        <f ca="1">IF(OR(CK12="",CK12=0),"",MAX(CJ$5:CJ11)+1)</f>
        <v/>
      </c>
      <c r="CK12" s="316" t="str">
        <f ca="1">IFERROR(INDEX($AK$54:$AK$65, ROWS($CK$4:CK10)), IFERROR(INDEX($AO$54:$AO$65, ROWS($CK$4:CK10)-ROWS($AK$54:$AK$65)), IFERROR(INDEX($AS$54:$AS$65, ROWS($CK$4:CK10)-ROWS($AK$54:$AK$65)-ROWS($AO$54:$AO$65)),IFERROR(INDEX($AW$54:$AW$65, ROWS($CK$4:CK10)-ROWS($AK$54:$AK$65)-ROWS($AO$54:$AO$65)-ROWS($AS$54:$AS$65)),IFERROR(INDEX($BA$54:$BA$65, ROWS($CK$4:CK10)-ROWS($AK$54:$AK$65)-ROWS($AO$54:$AO$65)-ROWS($AS$54:$AS$65)-ROWS($AW$54:$AW$65)),IFERROR(INDEX($BE$54:$BE$65, ROWS($CK$4:CK10)-ROWS($AK$54:$AK$65)-ROWS($AO$54:$AO$65)-ROWS($AS$54:$AS$65)-ROWS($AW$54:$AW$65)-ROWS($BA$54:$BA$65)),IFERROR(INDEX($BI$54:$BI$65, ROWS($CK$4:CK10)-ROWS($AK$54:$AK$65)-ROWS($AO$54:$AO$65)-ROWS($AS$54:$AS$65)-ROWS($AW$54:$AW$65)-ROWS($BA$54:$BA$65)-ROWS($BE$54:$BE$65)), "")))))))</f>
        <v/>
      </c>
      <c r="CL12" s="316" t="str">
        <f t="shared" ca="1" si="40"/>
        <v/>
      </c>
      <c r="CM12" s="413" t="str">
        <f t="shared" ca="1" si="41"/>
        <v/>
      </c>
      <c r="CN12" s="412" t="str">
        <f ca="1">IF(OR(CO12="",CO12=0),"",MAX(CN$5:CN11)+1)</f>
        <v/>
      </c>
      <c r="CO12" s="316" t="str">
        <f ca="1">IFERROR(INDEX($AJ$70:$AJ$81, ROWS($CO$4:CO10)), IFERROR(INDEX($AN$70:$AN$81, ROWS($CO$4:CO10)-ROWS($AJ$70:$AJ$81)), IFERROR(INDEX($AR$70:$AR$81, ROWS($CO$4:CO10)-ROWS($AJ$70:$AJ$81)-ROWS($AN$70:$AN$81)),IFERROR(INDEX($AV$70:$AV$81, ROWS($CO$4:CO10)-ROWS($AJ$70:$AJ$81)-ROWS($AN$70:$AN$81)-ROWS($AR$70:$AR$81)),IFERROR(INDEX($AZ$70:$AZ$81, ROWS($CO$4:CO10)-ROWS($AJ$70:$AJ$81)-ROWS($AN$70:$AN$81)-ROWS($AR$70:$AR$81)-ROWS($AV$70:$AV$81)),IFERROR(INDEX($BD$70:$BD$81, ROWS($CO$4:CO10)-ROWS($AJ$70:$AJ$81)-ROWS($AN$70:$AN$81)-ROWS($AR$70:$AR$81)-ROWS($AV$70:$AV$81)-ROWS($AZ$70:$AZ$81)),IFERROR(INDEX($BH$70:$BH$81, ROWS($CO$4:CO10)-ROWS($AJ$70:$AJ$81)-ROWS($AN$70:$AN$81)-ROWS($AR$70:$AR$81)-ROWS($AV$70:$AV$81)-ROWS($AZ$70:$AZ$81)-ROWS($BD$70:$BD$81)), "")))))))</f>
        <v/>
      </c>
      <c r="CP12" s="316" t="str">
        <f t="shared" ca="1" si="42"/>
        <v/>
      </c>
      <c r="CQ12" s="316" t="str">
        <f ca="1">IF(OR(CR12="",CR12=0),"",MAX(CQ$5:CQ11)+1)</f>
        <v/>
      </c>
      <c r="CR12" s="316" t="str">
        <f ca="1">IFERROR(INDEX($AK$70:$AK$81, ROWS($CR$4:CR10)), IFERROR(INDEX($AO$70:$AO$81, ROWS($CR$4:CR10)-ROWS($AK$70:$AK$81)), IFERROR(INDEX($AS$70:$AS$81, ROWS($CR$4:CR10)-ROWS($AK$70:$AK$81)-ROWS($AO$70:$AO$81)),IFERROR(INDEX($AW$70:$AW$81, ROWS($CR$4:CR10)-ROWS($AK$70:$AK$81)-ROWS($AO$70:$AO$81)-ROWS($AS$70:$AS$81)),IFERROR(INDEX($BA$70:$BA$81, ROWS($CR$4:CR10)-ROWS($AK$70:$AK$81)-ROWS($AO$70:$AO$81)-ROWS($AS$70:$AS$81)-ROWS($AW$70:$AW$81)),IFERROR(INDEX($BE$70:$BE$81, ROWS($CR$4:CR10)-ROWS($AK$70:$AK$81)-ROWS($AO$70:$AO$81)-ROWS($AS$70:$AS$81)-ROWS($AW$70:$AW$81)-ROWS($BA$70:$BA$81)),IFERROR(INDEX($BI$70:$BI$81, ROWS($CR$4:CR10)-ROWS($AK$70:$AK$81)-ROWS($AO$70:$AO$81)-ROWS($AS$70:$AS$81)-ROWS($AW$70:$AW$81)-ROWS($BA$70:$BA$81)-ROWS($BE$70:$BE$81)), "")))))))</f>
        <v/>
      </c>
      <c r="CS12" s="316" t="str">
        <f t="shared" ca="1" si="43"/>
        <v/>
      </c>
      <c r="CT12" s="413" t="str">
        <f t="shared" ca="1" si="44"/>
        <v/>
      </c>
      <c r="CU12" s="412" t="str">
        <f>IF(OR(CV12="",CV12=0),"",MAX(CU$5:CU11)+1)</f>
        <v/>
      </c>
      <c r="CV12" s="316">
        <f>IFERROR(INDEX($AJ$86:$AJ$97, ROWS($CV$4:CV10)), IFERROR(INDEX($AN$86:$AN$97, ROWS($CV$4:CV10)-ROWS($AJ$86:$AJ$97)), ""))</f>
        <v>0</v>
      </c>
      <c r="CW12" s="316" t="str">
        <f t="shared" si="45"/>
        <v/>
      </c>
      <c r="CX12" s="316" t="str">
        <f>IF(OR(CY12="",CY12=0),"",MAX(CX$5:CX11)+1)</f>
        <v/>
      </c>
      <c r="CY12" s="316">
        <f>IFERROR(INDEX($AK$86:$AK$97, ROWS($CY$4:CY10)), IFERROR(INDEX($AO$86:$AO$97, ROWS($CY$4:CY10)-ROWS($AK$86:$AK$97)), ""))</f>
        <v>0</v>
      </c>
      <c r="CZ12" s="316" t="str">
        <f t="shared" si="46"/>
        <v/>
      </c>
      <c r="DA12" s="413" t="str">
        <f t="shared" si="47"/>
        <v/>
      </c>
      <c r="DC12" s="438" t="str">
        <f ca="1">IF(OR(DD12="",DD12=0),"",MAX(DC$5:DC11)+1)</f>
        <v/>
      </c>
      <c r="DD12" s="434" t="str">
        <f t="shared" ca="1" si="48"/>
        <v/>
      </c>
      <c r="DE12" s="413" t="str">
        <f t="shared" ca="1" si="49"/>
        <v/>
      </c>
      <c r="DF12" s="431" t="str">
        <f ca="1">IF(OR(DG12="",DG12=0),"",MAX(DF$5:DF11)+1)</f>
        <v/>
      </c>
      <c r="DG12" s="412" t="str">
        <f t="shared" ca="1" si="50"/>
        <v/>
      </c>
      <c r="DH12" s="413" t="str">
        <f t="shared" ca="1" si="51"/>
        <v/>
      </c>
      <c r="DI12" s="412" t="str">
        <f t="shared" ca="1" si="52"/>
        <v/>
      </c>
      <c r="DJ12" s="413" t="str">
        <f t="shared" ca="1" si="53"/>
        <v/>
      </c>
      <c r="DK12" s="412" t="str">
        <f t="shared" ca="1" si="54"/>
        <v/>
      </c>
      <c r="DL12" s="413" t="str">
        <f t="shared" ca="1" si="55"/>
        <v/>
      </c>
      <c r="DN12" s="1192" t="s">
        <v>505</v>
      </c>
      <c r="DO12" s="1193"/>
      <c r="DP12" s="443">
        <f ca="1">IF(DJ6="","",SUM(DJ6:DJ23))</f>
        <v>1120</v>
      </c>
      <c r="DQ12" s="1192" t="s">
        <v>506</v>
      </c>
      <c r="DR12" s="1193"/>
      <c r="DS12" s="444">
        <f ca="1">IF(DL6="","",SUM(DL6:DL23))</f>
        <v>1550</v>
      </c>
    </row>
    <row r="13" spans="1:165" s="292" customFormat="1" ht="15" customHeight="1" x14ac:dyDescent="0.3">
      <c r="A13" s="1183"/>
      <c r="B13" s="1182"/>
      <c r="C13" s="1183"/>
      <c r="D13" s="1182"/>
      <c r="E13" s="1183"/>
      <c r="F13" s="1182"/>
      <c r="G13" s="1183"/>
      <c r="H13" s="1182"/>
      <c r="I13" s="1183"/>
      <c r="J13" s="1182"/>
      <c r="K13" s="1183"/>
      <c r="L13" s="1182"/>
      <c r="M13" s="1183"/>
      <c r="N13" s="1182"/>
      <c r="P13" s="295" t="str">
        <f t="shared" ca="1" si="57"/>
        <v>Netflix - 14.95</v>
      </c>
      <c r="Q13" s="295" t="str">
        <f t="shared" ca="1" si="56"/>
        <v/>
      </c>
      <c r="R13" s="295" t="str">
        <f t="shared" ca="1" si="56"/>
        <v/>
      </c>
      <c r="S13" s="296" t="str">
        <f t="shared" ca="1" si="56"/>
        <v/>
      </c>
      <c r="T13" s="295" t="str">
        <f t="shared" ca="1" si="56"/>
        <v/>
      </c>
      <c r="U13" s="295" t="str">
        <f t="shared" ca="1" si="56"/>
        <v/>
      </c>
      <c r="V13" s="1158" t="s">
        <v>507</v>
      </c>
      <c r="W13" s="1159"/>
      <c r="X13" s="445">
        <f ca="1">IF(DS32="",0,DS32)</f>
        <v>400</v>
      </c>
      <c r="Y13"/>
      <c r="AB13" s="299"/>
      <c r="AC13" s="358">
        <f>IF('Data Entry'!B19="","",'Data Entry'!B19)</f>
        <v>29</v>
      </c>
      <c r="AD13" s="356" t="str">
        <f>IF('Data Entry'!A19="","",'Data Entry'!A19)</f>
        <v>Spotify</v>
      </c>
      <c r="AE13" s="363">
        <f>IF('Data Entry'!C19="","",'Data Entry'!C19)</f>
        <v>9.99</v>
      </c>
      <c r="AF13" s="402" t="str">
        <f>IF('Data Entry'!E19="","",'Data Entry'!E19)</f>
        <v>Monthly</v>
      </c>
      <c r="AG13" s="300"/>
      <c r="AH13"/>
      <c r="AI13" s="304">
        <f t="shared" ca="1" si="23"/>
        <v>22</v>
      </c>
      <c r="AJ13" s="305" t="str">
        <f t="shared" ca="1" si="2"/>
        <v/>
      </c>
      <c r="AK13" s="306" t="str">
        <f t="shared" ca="1" si="3"/>
        <v/>
      </c>
      <c r="AL13" s="307" t="str">
        <f t="shared" ca="1" si="4"/>
        <v/>
      </c>
      <c r="AM13" s="304">
        <f t="shared" ca="1" si="24"/>
        <v>22</v>
      </c>
      <c r="AN13" s="305" t="str">
        <f t="shared" ca="1" si="5"/>
        <v/>
      </c>
      <c r="AO13" s="306" t="str">
        <f t="shared" ca="1" si="6"/>
        <v/>
      </c>
      <c r="AP13" s="307" t="str">
        <f t="shared" ca="1" si="7"/>
        <v/>
      </c>
      <c r="AQ13" s="304">
        <f t="shared" ca="1" si="25"/>
        <v>22</v>
      </c>
      <c r="AR13" s="305" t="str">
        <f t="shared" ca="1" si="8"/>
        <v/>
      </c>
      <c r="AS13" s="306" t="str">
        <f t="shared" ca="1" si="9"/>
        <v/>
      </c>
      <c r="AT13" s="307" t="str">
        <f t="shared" ca="1" si="10"/>
        <v/>
      </c>
      <c r="AU13" s="304" t="str">
        <f t="shared" ca="1" si="26"/>
        <v/>
      </c>
      <c r="AV13" s="305" t="str">
        <f t="shared" ca="1" si="11"/>
        <v/>
      </c>
      <c r="AW13" s="306" t="str">
        <f t="shared" ca="1" si="12"/>
        <v/>
      </c>
      <c r="AX13" s="307" t="str">
        <f t="shared" ca="1" si="13"/>
        <v/>
      </c>
      <c r="AY13" s="304" t="str">
        <f t="shared" ca="1" si="27"/>
        <v/>
      </c>
      <c r="AZ13" s="305" t="str">
        <f t="shared" ca="1" si="14"/>
        <v/>
      </c>
      <c r="BA13" s="306" t="str">
        <f t="shared" ca="1" si="15"/>
        <v/>
      </c>
      <c r="BB13" s="307" t="str">
        <f t="shared" ca="1" si="16"/>
        <v/>
      </c>
      <c r="BC13" s="304" t="str">
        <f t="shared" ca="1" si="28"/>
        <v/>
      </c>
      <c r="BD13" s="305" t="str">
        <f t="shared" ca="1" si="17"/>
        <v/>
      </c>
      <c r="BE13" s="306" t="str">
        <f t="shared" ca="1" si="18"/>
        <v/>
      </c>
      <c r="BF13" s="307" t="str">
        <f t="shared" ca="1" si="19"/>
        <v/>
      </c>
      <c r="BG13" s="304" t="str">
        <f t="shared" ca="1" si="29"/>
        <v/>
      </c>
      <c r="BH13" s="305" t="str">
        <f t="shared" ca="1" si="20"/>
        <v/>
      </c>
      <c r="BI13" s="306" t="str">
        <f t="shared" ca="1" si="21"/>
        <v/>
      </c>
      <c r="BJ13" s="307" t="str">
        <f t="shared" ca="1" si="22"/>
        <v/>
      </c>
      <c r="BL13" s="412" t="str">
        <f ca="1">IF(OR(BM13="",BM13=0),"",MAX(BL$5:BL12)+1)</f>
        <v/>
      </c>
      <c r="BM13" s="316" t="str">
        <f ca="1">IFERROR(INDEX($AJ$6:$AJ$17, ROWS(BM$4:$BM11)), IFERROR(INDEX($AN$6:$AN$17, ROWS(BM$4:$BM11)-ROWS($AJ$6:$AJ$17)), IFERROR(INDEX($AR$6:$AR$17, ROWS(BM$4:$BM11)-ROWS($AJ$6:$AJ$17)-ROWS($AN$6:$AN$17)),IFERROR(INDEX($AV$6:$AV$17, ROWS(BM$4:$BM11)-ROWS($AJ$6:$AJ$17)-ROWS($AN$6:$AN$17)-ROWS($AR$6:$AR$17)),IFERROR(INDEX($AZ$6:$AZ$17, ROWS(BM$4:$BM11)-ROWS($AJ$6:$AJ$17)-ROWS($AN$6:$AN$17)-ROWS($AR$6:$AR$17)-ROWS($AV$6:$AV$17)),IFERROR(INDEX($BD$6:$BD$17, ROWS(BM$4:$BM11)-ROWS($AJ$6:$AJ$17)-ROWS($AN$6:$AN$17)-ROWS($AR$6:$AR$17)-ROWS($AV$6:$AV$17)-ROWS($AZ$6:$AZ$17)),IFERROR(INDEX($BH$6:$BH$17, ROWS(BM$4:$BM11)-ROWS($AJ$6:$AJ$17)-ROWS($AN$6:$AN$17)-ROWS($AR$6:$AR$17)-ROWS($AV$6:$AV$17)-ROWS($AZ$6:$AZ$17)-ROWS($BD$6:$BD$17)), "")))))))</f>
        <v/>
      </c>
      <c r="BN13" s="316" t="str">
        <f t="shared" ca="1" si="30"/>
        <v/>
      </c>
      <c r="BO13" s="316" t="str">
        <f ca="1">IF(OR(BP13="",BP13=0),"",MAX(BO$5:BO12)+1)</f>
        <v/>
      </c>
      <c r="BP13" s="316" t="str">
        <f ca="1">IFERROR(INDEX($AK$6:$AK$17, ROWS($BP$4:BP11)), IFERROR(INDEX($AO$6:$AO$17, ROWS($BP$4:BP11)-ROWS($AK$6:$AK$17)), IFERROR(INDEX($AS$6:$AS$17, ROWS($BP$4:BP11)-ROWS($AK$6:$AK$17)-ROWS($AO$6:$AO$17)),IFERROR(INDEX($AW$6:$AW$17, ROWS($BP$4:BP11)-ROWS($AK$6:$AK$17)-ROWS($AO$6:$AO$17)-ROWS($AS$6:$AS$17)),IFERROR(INDEX($BA$6:$BA$17, ROWS($BP$4:BP11)-ROWS($AK$6:$AK$17)-ROWS($AO$6:$AO$17)-ROWS($AS$6:$AS$17)-ROWS($AW$6:$AW$17)),IFERROR(INDEX($BE$6:$BE$17, ROWS($BP$4:BP11)-ROWS($AK$6:$AK$17)-ROWS($AO$6:$AO$17)-ROWS($AS$6:$AS$17)-ROWS($AW$6:$AW$17)-ROWS($BA$6:$BA$17)),IFERROR(INDEX($BI$6:$BI$17, ROWS($BP$4:BP11)-ROWS($AK$6:$AK$17)-ROWS($AO$6:$AO$17)-ROWS($AS$6:$AS$17)-ROWS($AW$6:$AW$17)-ROWS($BA$6:$BA$17)-ROWS($BE$6:$BE$17)), "")))))))</f>
        <v/>
      </c>
      <c r="BQ13" s="316" t="str">
        <f t="shared" ca="1" si="31"/>
        <v/>
      </c>
      <c r="BR13" s="413" t="str">
        <f t="shared" ca="1" si="32"/>
        <v/>
      </c>
      <c r="BS13" s="412" t="str">
        <f ca="1">IF(OR(BT13="",BT13=0),"",MAX(BS$5:BS12)+1)</f>
        <v/>
      </c>
      <c r="BT13" s="316" t="str">
        <f ca="1">IFERROR(INDEX($AJ$22:$AJ$33, ROWS($BT$4:BT11)), IFERROR(INDEX($AN$22:$AN$33, ROWS($BT$4:BT11)-ROWS($AJ$22:$AJ$33)), IFERROR(INDEX($AR$22:$AR$33, ROWS($BT$4:BT11)-ROWS($AJ$22:$AJ$33)-ROWS($AN$22:$AN$33)),IFERROR(INDEX($AV$22:$AV$33, ROWS($BT$4:BT11)-ROWS($AJ$22:$AJ$33)-ROWS($AN$22:$AN$33)-ROWS($AR$22:$AR$33)),IFERROR(INDEX($AZ$22:$AZ$33, ROWS($BT$4:BT11)-ROWS($AJ$22:$AJ$33)-ROWS($AN$22:$AN$33)-ROWS($AR$22:$AR$33)-ROWS($AV$22:$AV$33)),IFERROR(INDEX($BD$22:$BD$33, ROWS($BT$4:BT11)-ROWS($AJ$22:$AJ$33)-ROWS($AN$22:$AN$33)-ROWS($AR$22:$AR$33)-ROWS($AV$22:$AV$33)-ROWS($AZ$22:$AZ$33)),IFERROR(INDEX($BH$22:$BH$33, ROWS($BT$4:BT11)-ROWS($AJ$22:$AJ$33)-ROWS($AN$22:$AN$33)-ROWS($AR$22:$AR$33)-ROWS($AV$22:$AV$33)-ROWS($AZ$22:$AZ$33)-ROWS($BD$22:$BD$33)), "")))))))</f>
        <v/>
      </c>
      <c r="BU13" s="316" t="str">
        <f t="shared" ca="1" si="33"/>
        <v>Netflix</v>
      </c>
      <c r="BV13" s="316" t="str">
        <f ca="1">IF(OR(BW13="",BW13=0),"",MAX(BV$5:BV12)+1)</f>
        <v/>
      </c>
      <c r="BW13" s="316" t="str">
        <f ca="1">IFERROR(INDEX($AK$22:$AK$33, ROWS($BW$4:BW11)), IFERROR(INDEX($AO$22:$AO$33, ROWS($BW$4:BW11)-ROWS($AK$22:$AK$33)), IFERROR(INDEX($AS$22:$AS$33, ROWS($BW$4:BW11)-ROWS($AK$22:$AK$33)-ROWS($AO$22:$AO$33)),IFERROR(INDEX($AW$22:$AW$33, ROWS($BW$4:BW11)-ROWS($AK$22:$AK$33)-ROWS($AO$22:$AO$33)-ROWS($AS$22:$AS$33)),IFERROR(INDEX($BA$22:$BA$33, ROWS($BW$4:BW11)-ROWS($AK$22:$AK$33)-ROWS($AO$22:$AO$33)-ROWS($AS$22:$AS$33)-ROWS($AW$22:$AW$33)),IFERROR(INDEX($BE$22:$BE$33, ROWS($BW$4:BW11)-ROWS($AK$22:$AK$33)-ROWS($AO$22:$AO$33)-ROWS($AS$22:$AS$33)-ROWS($AW$22:$AW$33)-ROWS($BA$22:$BA$33)),IFERROR(INDEX($BI$22:$BI$33, ROWS($BW$4:BW11)-ROWS($AK$22:$AK$33)-ROWS($AO$22:$AO$33)-ROWS($AS$22:$AS$33)-ROWS($AW$22:$AW$33)-ROWS($BA$22:$BA$33)-ROWS($BE$22:$BE$33)), "")))))))</f>
        <v/>
      </c>
      <c r="BX13" s="316">
        <f t="shared" ca="1" si="34"/>
        <v>14.95</v>
      </c>
      <c r="BY13" s="413" t="str">
        <f t="shared" ca="1" si="35"/>
        <v/>
      </c>
      <c r="BZ13" s="412" t="str">
        <f ca="1">IF(OR(CA13="",CA13=0),"",MAX(BZ$5:BZ12)+1)</f>
        <v/>
      </c>
      <c r="CA13" s="316" t="str">
        <f ca="1">IFERROR(INDEX($AJ$38:$AJ$49, ROWS($CA$4:CA11)), IFERROR(INDEX($AN$38:$AN$49, ROWS($CA$4:CA11)-ROWS($AJ$38:$AJ$49)), IFERROR(INDEX($AR$38:$AR$49, ROWS($CA$4:CA11)-ROWS($AJ$38:$AJ$49)-ROWS($AN$38:$AN$49)),IFERROR(INDEX($AV$38:$AV$49, ROWS($CA$4:CA11)-ROWS($AJ$38:$AJ$49)-ROWS($AN$38:$AN$49)-ROWS($AR$38:$AR$49)),IFERROR(INDEX($AZ$38:$AZ$49, ROWS($CA$4:CA11)-ROWS($AJ$38:$AJ$49)-ROWS($AN$38:$AN$49)-ROWS($AR$38:$AR$49)-ROWS($AV$38:$AV$49)),IFERROR(INDEX($BD$38:$BD$49, ROWS($CA$4:CA11)-ROWS($AJ$38:$AJ$49)-ROWS($AN$38:$AN$49)-ROWS($AR$38:$AR$49)-ROWS($AV$38:$AV$49)-ROWS($AZ$38:$AZ$49)),IFERROR(INDEX($BH$38:$BH$49, ROWS($CA$4:CA11)-ROWS($AJ$38:$AJ$49)-ROWS($AN$38:$AN$49)-ROWS($AR$38:$AR$49)-ROWS($AV$38:$AV$49)-ROWS($AZ$38:$AZ$49)-ROWS($BD$38:$BD$49)), "")))))))</f>
        <v/>
      </c>
      <c r="CB13" s="316" t="str">
        <f t="shared" ca="1" si="36"/>
        <v>Car Payment 1</v>
      </c>
      <c r="CC13" s="316" t="str">
        <f ca="1">IF(OR(CD13="",CD13=0),"",MAX(CC$5:CC12)+1)</f>
        <v/>
      </c>
      <c r="CD13" s="316" t="str">
        <f ca="1">IFERROR(INDEX($AK$38:$AK$49, ROWS($CD$4:CD11)), IFERROR(INDEX($AO$38:$AO$49, ROWS($CD$4:CD11)-ROWS($AK$38:$AK$49)), IFERROR(INDEX($AS$38:$AS$49, ROWS($CD$4:CD11)-ROWS($AK$38:$AK$49)-ROWS($AO$38:$AO$49)),IFERROR(INDEX($AW$38:$AW$49, ROWS($CD$4:CD11)-ROWS($AK$38:$AK$49)-ROWS($AO$38:$AO$49)-ROWS($AS$38:$AS$49)),IFERROR(INDEX($BA$38:$BA$49, ROWS($CD$4:CD11)-ROWS($AK$38:$AK$49)-ROWS($AO$38:$AO$49)-ROWS($AS$38:$AS$49)-ROWS($AW$38:$AW$49)),IFERROR(INDEX($BE$38:$BE$49, ROWS($CD$4:CD11)-ROWS($AK$38:$AK$49)-ROWS($AO$38:$AO$49)-ROWS($AS$38:$AS$49)-ROWS($AW$38:$AW$49)-ROWS($BA$38:$BA$49)),IFERROR(INDEX($BI$38:$BI$49, ROWS($CD$4:CD11)-ROWS($AK$38:$AK$49)-ROWS($AO$38:$AO$49)-ROWS($AS$38:$AS$49)-ROWS($AW$38:$AW$49)-ROWS($BA$38:$BA$49)-ROWS($BE$38:$BE$49)), "")))))))</f>
        <v/>
      </c>
      <c r="CE13" s="316">
        <f t="shared" ca="1" si="37"/>
        <v>350</v>
      </c>
      <c r="CF13" s="413" t="str">
        <f t="shared" ca="1" si="38"/>
        <v/>
      </c>
      <c r="CG13" s="412" t="str">
        <f ca="1">IF(OR(CH13="",CH13=0),"",MAX(CG$5:CG12)+1)</f>
        <v/>
      </c>
      <c r="CH13" s="316" t="str">
        <f ca="1">IFERROR(INDEX($AJ$54:$AJ$65, ROWS($CH$4:CH11)), IFERROR(INDEX($AN$54:$AN$65, ROWS($CH$4:CH11)-ROWS($AJ$54:$AJ$65)), IFERROR(INDEX($AR$54:$AR$65, ROWS($CH$4:CH11)-ROWS($AJ$54:$AJ$65)-ROWS($AN$54:$AN$65)),IFERROR(INDEX($AV$54:$AV$65, ROWS($CH$4:CH11)-ROWS($AJ$54:$AJ$65)-ROWS($AN$54:$AN$65)-ROWS($AR$54:$AR$65)),IFERROR(INDEX($AZ$54:$AZ$65, ROWS($CH$4:CH11)-ROWS($AJ$54:$AJ$65)-ROWS($AN$54:$AN$65)-ROWS($AR$54:$AR$65)-ROWS($AV$54:$AV$65)),IFERROR(INDEX($BD$54:$BD$65, ROWS($CH$4:CH11)-ROWS($AJ$54:$AJ$65)-ROWS($AN$54:$AN$65)-ROWS($AR$54:$AR$65)-ROWS($AV$54:$AV$65)-ROWS($AZ$54:$AZ$65)),IFERROR(INDEX($BH$54:$BH$65, ROWS($CH$4:CH11)-ROWS($AJ$54:$AJ$65)-ROWS($AN$54:$AN$65)-ROWS($AR$54:$AR$65)-ROWS($AV$54:$AV$65)-ROWS($AZ$54:$AZ$65)-ROWS($BD$54:$BD$65)), "")))))))</f>
        <v/>
      </c>
      <c r="CI13" s="316" t="str">
        <f t="shared" ca="1" si="39"/>
        <v/>
      </c>
      <c r="CJ13" s="316" t="str">
        <f ca="1">IF(OR(CK13="",CK13=0),"",MAX(CJ$5:CJ12)+1)</f>
        <v/>
      </c>
      <c r="CK13" s="316" t="str">
        <f ca="1">IFERROR(INDEX($AK$54:$AK$65, ROWS($CK$4:CK11)), IFERROR(INDEX($AO$54:$AO$65, ROWS($CK$4:CK11)-ROWS($AK$54:$AK$65)), IFERROR(INDEX($AS$54:$AS$65, ROWS($CK$4:CK11)-ROWS($AK$54:$AK$65)-ROWS($AO$54:$AO$65)),IFERROR(INDEX($AW$54:$AW$65, ROWS($CK$4:CK11)-ROWS($AK$54:$AK$65)-ROWS($AO$54:$AO$65)-ROWS($AS$54:$AS$65)),IFERROR(INDEX($BA$54:$BA$65, ROWS($CK$4:CK11)-ROWS($AK$54:$AK$65)-ROWS($AO$54:$AO$65)-ROWS($AS$54:$AS$65)-ROWS($AW$54:$AW$65)),IFERROR(INDEX($BE$54:$BE$65, ROWS($CK$4:CK11)-ROWS($AK$54:$AK$65)-ROWS($AO$54:$AO$65)-ROWS($AS$54:$AS$65)-ROWS($AW$54:$AW$65)-ROWS($BA$54:$BA$65)),IFERROR(INDEX($BI$54:$BI$65, ROWS($CK$4:CK11)-ROWS($AK$54:$AK$65)-ROWS($AO$54:$AO$65)-ROWS($AS$54:$AS$65)-ROWS($AW$54:$AW$65)-ROWS($BA$54:$BA$65)-ROWS($BE$54:$BE$65)), "")))))))</f>
        <v/>
      </c>
      <c r="CL13" s="316" t="str">
        <f t="shared" ca="1" si="40"/>
        <v/>
      </c>
      <c r="CM13" s="413" t="str">
        <f t="shared" ca="1" si="41"/>
        <v/>
      </c>
      <c r="CN13" s="412" t="str">
        <f ca="1">IF(OR(CO13="",CO13=0),"",MAX(CN$5:CN12)+1)</f>
        <v/>
      </c>
      <c r="CO13" s="316" t="str">
        <f ca="1">IFERROR(INDEX($AJ$70:$AJ$81, ROWS($CO$4:CO11)), IFERROR(INDEX($AN$70:$AN$81, ROWS($CO$4:CO11)-ROWS($AJ$70:$AJ$81)), IFERROR(INDEX($AR$70:$AR$81, ROWS($CO$4:CO11)-ROWS($AJ$70:$AJ$81)-ROWS($AN$70:$AN$81)),IFERROR(INDEX($AV$70:$AV$81, ROWS($CO$4:CO11)-ROWS($AJ$70:$AJ$81)-ROWS($AN$70:$AN$81)-ROWS($AR$70:$AR$81)),IFERROR(INDEX($AZ$70:$AZ$81, ROWS($CO$4:CO11)-ROWS($AJ$70:$AJ$81)-ROWS($AN$70:$AN$81)-ROWS($AR$70:$AR$81)-ROWS($AV$70:$AV$81)),IFERROR(INDEX($BD$70:$BD$81, ROWS($CO$4:CO11)-ROWS($AJ$70:$AJ$81)-ROWS($AN$70:$AN$81)-ROWS($AR$70:$AR$81)-ROWS($AV$70:$AV$81)-ROWS($AZ$70:$AZ$81)),IFERROR(INDEX($BH$70:$BH$81, ROWS($CO$4:CO11)-ROWS($AJ$70:$AJ$81)-ROWS($AN$70:$AN$81)-ROWS($AR$70:$AR$81)-ROWS($AV$70:$AV$81)-ROWS($AZ$70:$AZ$81)-ROWS($BD$70:$BD$81)), "")))))))</f>
        <v/>
      </c>
      <c r="CP13" s="316" t="str">
        <f t="shared" ca="1" si="42"/>
        <v/>
      </c>
      <c r="CQ13" s="316" t="str">
        <f ca="1">IF(OR(CR13="",CR13=0),"",MAX(CQ$5:CQ12)+1)</f>
        <v/>
      </c>
      <c r="CR13" s="316" t="str">
        <f ca="1">IFERROR(INDEX($AK$70:$AK$81, ROWS($CR$4:CR11)), IFERROR(INDEX($AO$70:$AO$81, ROWS($CR$4:CR11)-ROWS($AK$70:$AK$81)), IFERROR(INDEX($AS$70:$AS$81, ROWS($CR$4:CR11)-ROWS($AK$70:$AK$81)-ROWS($AO$70:$AO$81)),IFERROR(INDEX($AW$70:$AW$81, ROWS($CR$4:CR11)-ROWS($AK$70:$AK$81)-ROWS($AO$70:$AO$81)-ROWS($AS$70:$AS$81)),IFERROR(INDEX($BA$70:$BA$81, ROWS($CR$4:CR11)-ROWS($AK$70:$AK$81)-ROWS($AO$70:$AO$81)-ROWS($AS$70:$AS$81)-ROWS($AW$70:$AW$81)),IFERROR(INDEX($BE$70:$BE$81, ROWS($CR$4:CR11)-ROWS($AK$70:$AK$81)-ROWS($AO$70:$AO$81)-ROWS($AS$70:$AS$81)-ROWS($AW$70:$AW$81)-ROWS($BA$70:$BA$81)),IFERROR(INDEX($BI$70:$BI$81, ROWS($CR$4:CR11)-ROWS($AK$70:$AK$81)-ROWS($AO$70:$AO$81)-ROWS($AS$70:$AS$81)-ROWS($AW$70:$AW$81)-ROWS($BA$70:$BA$81)-ROWS($BE$70:$BE$81)), "")))))))</f>
        <v/>
      </c>
      <c r="CS13" s="316" t="str">
        <f t="shared" ca="1" si="43"/>
        <v/>
      </c>
      <c r="CT13" s="413" t="str">
        <f t="shared" ca="1" si="44"/>
        <v/>
      </c>
      <c r="CU13" s="412" t="str">
        <f>IF(OR(CV13="",CV13=0),"",MAX(CU$5:CU12)+1)</f>
        <v/>
      </c>
      <c r="CV13" s="316">
        <f>IFERROR(INDEX($AJ$86:$AJ$97, ROWS($CV$4:CV11)), IFERROR(INDEX($AN$86:$AN$97, ROWS($CV$4:CV11)-ROWS($AJ$86:$AJ$97)), ""))</f>
        <v>0</v>
      </c>
      <c r="CW13" s="316" t="str">
        <f t="shared" si="45"/>
        <v/>
      </c>
      <c r="CX13" s="316" t="str">
        <f>IF(OR(CY13="",CY13=0),"",MAX(CX$5:CX12)+1)</f>
        <v/>
      </c>
      <c r="CY13" s="316">
        <f>IFERROR(INDEX($AK$86:$AK$97, ROWS($CY$4:CY11)), IFERROR(INDEX($AO$86:$AO$97, ROWS($CY$4:CY11)-ROWS($AK$86:$AK$97)), ""))</f>
        <v>0</v>
      </c>
      <c r="CZ13" s="316" t="str">
        <f t="shared" si="46"/>
        <v/>
      </c>
      <c r="DA13" s="413" t="str">
        <f t="shared" si="47"/>
        <v/>
      </c>
      <c r="DC13" s="438" t="str">
        <f ca="1">IF(OR(DD13="",DD13=0),"",MAX(DC$5:DC12)+1)</f>
        <v/>
      </c>
      <c r="DD13" s="434" t="str">
        <f t="shared" ca="1" si="48"/>
        <v/>
      </c>
      <c r="DE13" s="413" t="str">
        <f t="shared" ca="1" si="49"/>
        <v/>
      </c>
      <c r="DF13" s="431" t="str">
        <f ca="1">IF(OR(DG13="",DG13=0),"",MAX(DF$5:DF12)+1)</f>
        <v/>
      </c>
      <c r="DG13" s="412" t="str">
        <f t="shared" ca="1" si="50"/>
        <v/>
      </c>
      <c r="DH13" s="413" t="str">
        <f t="shared" ca="1" si="51"/>
        <v/>
      </c>
      <c r="DI13" s="412" t="str">
        <f t="shared" ca="1" si="52"/>
        <v/>
      </c>
      <c r="DJ13" s="413" t="str">
        <f t="shared" ca="1" si="53"/>
        <v/>
      </c>
      <c r="DK13" s="412" t="str">
        <f t="shared" ca="1" si="54"/>
        <v/>
      </c>
      <c r="DL13" s="413" t="str">
        <f t="shared" ca="1" si="55"/>
        <v/>
      </c>
    </row>
    <row r="14" spans="1:165" s="292" customFormat="1" ht="15" customHeight="1" x14ac:dyDescent="0.3">
      <c r="A14" s="1183"/>
      <c r="B14" s="1182"/>
      <c r="C14" s="1183"/>
      <c r="D14" s="1182"/>
      <c r="E14" s="1183"/>
      <c r="F14" s="1182"/>
      <c r="G14" s="1183"/>
      <c r="H14" s="1182"/>
      <c r="I14" s="1183"/>
      <c r="J14" s="1182"/>
      <c r="K14" s="1183"/>
      <c r="L14" s="1182"/>
      <c r="M14" s="1183"/>
      <c r="N14" s="1182"/>
      <c r="P14" s="295" t="str">
        <f t="shared" ca="1" si="57"/>
        <v/>
      </c>
      <c r="Q14" s="295" t="str">
        <f t="shared" ca="1" si="56"/>
        <v/>
      </c>
      <c r="R14" s="295" t="str">
        <f t="shared" ca="1" si="56"/>
        <v/>
      </c>
      <c r="S14" s="296" t="str">
        <f t="shared" ca="1" si="56"/>
        <v/>
      </c>
      <c r="T14" s="295" t="str">
        <f t="shared" ca="1" si="56"/>
        <v/>
      </c>
      <c r="U14" s="295" t="str">
        <f t="shared" ca="1" si="56"/>
        <v/>
      </c>
      <c r="V14" s="1158" t="s">
        <v>508</v>
      </c>
      <c r="W14" s="1159"/>
      <c r="X14" s="445">
        <f ca="1">IF(X10="",0,X10)</f>
        <v>1720.1100000000001</v>
      </c>
      <c r="Y14"/>
      <c r="AB14" s="299"/>
      <c r="AC14" s="358">
        <f>IF('Data Entry'!B20="","",'Data Entry'!B20)</f>
        <v>11</v>
      </c>
      <c r="AD14" s="356" t="str">
        <f>IF('Data Entry'!A20="","",'Data Entry'!A20)</f>
        <v>Netflix</v>
      </c>
      <c r="AE14" s="363">
        <f>IF('Data Entry'!C20="","",'Data Entry'!C20)</f>
        <v>14.95</v>
      </c>
      <c r="AF14" s="402" t="str">
        <f>IF('Data Entry'!E20="","",'Data Entry'!E20)</f>
        <v>Monthly</v>
      </c>
      <c r="AG14" s="300"/>
      <c r="AH14"/>
      <c r="AI14" s="304">
        <f t="shared" ca="1" si="23"/>
        <v>23</v>
      </c>
      <c r="AJ14" s="305" t="str">
        <f t="shared" ca="1" si="2"/>
        <v/>
      </c>
      <c r="AK14" s="306" t="str">
        <f t="shared" ca="1" si="3"/>
        <v/>
      </c>
      <c r="AL14" s="307" t="str">
        <f t="shared" ca="1" si="4"/>
        <v/>
      </c>
      <c r="AM14" s="304">
        <f t="shared" ca="1" si="24"/>
        <v>23</v>
      </c>
      <c r="AN14" s="305" t="str">
        <f t="shared" ca="1" si="5"/>
        <v/>
      </c>
      <c r="AO14" s="306" t="str">
        <f t="shared" ca="1" si="6"/>
        <v/>
      </c>
      <c r="AP14" s="307" t="str">
        <f t="shared" ca="1" si="7"/>
        <v/>
      </c>
      <c r="AQ14" s="304">
        <f t="shared" ca="1" si="25"/>
        <v>23</v>
      </c>
      <c r="AR14" s="305" t="str">
        <f t="shared" ca="1" si="8"/>
        <v/>
      </c>
      <c r="AS14" s="306" t="str">
        <f t="shared" ca="1" si="9"/>
        <v/>
      </c>
      <c r="AT14" s="307" t="str">
        <f t="shared" ca="1" si="10"/>
        <v/>
      </c>
      <c r="AU14" s="304" t="str">
        <f t="shared" ca="1" si="26"/>
        <v/>
      </c>
      <c r="AV14" s="305" t="str">
        <f t="shared" ca="1" si="11"/>
        <v/>
      </c>
      <c r="AW14" s="306" t="str">
        <f t="shared" ca="1" si="12"/>
        <v/>
      </c>
      <c r="AX14" s="307" t="str">
        <f t="shared" ca="1" si="13"/>
        <v/>
      </c>
      <c r="AY14" s="304" t="str">
        <f t="shared" ca="1" si="27"/>
        <v/>
      </c>
      <c r="AZ14" s="305" t="str">
        <f t="shared" ca="1" si="14"/>
        <v/>
      </c>
      <c r="BA14" s="306" t="str">
        <f t="shared" ca="1" si="15"/>
        <v/>
      </c>
      <c r="BB14" s="307" t="str">
        <f t="shared" ca="1" si="16"/>
        <v/>
      </c>
      <c r="BC14" s="304" t="str">
        <f t="shared" ca="1" si="28"/>
        <v/>
      </c>
      <c r="BD14" s="305" t="str">
        <f t="shared" ca="1" si="17"/>
        <v/>
      </c>
      <c r="BE14" s="306" t="str">
        <f t="shared" ca="1" si="18"/>
        <v/>
      </c>
      <c r="BF14" s="307" t="str">
        <f t="shared" ca="1" si="19"/>
        <v/>
      </c>
      <c r="BG14" s="304" t="str">
        <f t="shared" ca="1" si="29"/>
        <v/>
      </c>
      <c r="BH14" s="305" t="str">
        <f t="shared" ca="1" si="20"/>
        <v/>
      </c>
      <c r="BI14" s="306" t="str">
        <f t="shared" ca="1" si="21"/>
        <v/>
      </c>
      <c r="BJ14" s="307" t="str">
        <f t="shared" ca="1" si="22"/>
        <v/>
      </c>
      <c r="BL14" s="412" t="str">
        <f ca="1">IF(OR(BM14="",BM14=0),"",MAX(BL$5:BL13)+1)</f>
        <v/>
      </c>
      <c r="BM14" s="316" t="str">
        <f ca="1">IFERROR(INDEX($AJ$6:$AJ$17, ROWS(BM$4:$BM12)), IFERROR(INDEX($AN$6:$AN$17, ROWS(BM$4:$BM12)-ROWS($AJ$6:$AJ$17)), IFERROR(INDEX($AR$6:$AR$17, ROWS(BM$4:$BM12)-ROWS($AJ$6:$AJ$17)-ROWS($AN$6:$AN$17)),IFERROR(INDEX($AV$6:$AV$17, ROWS(BM$4:$BM12)-ROWS($AJ$6:$AJ$17)-ROWS($AN$6:$AN$17)-ROWS($AR$6:$AR$17)),IFERROR(INDEX($AZ$6:$AZ$17, ROWS(BM$4:$BM12)-ROWS($AJ$6:$AJ$17)-ROWS($AN$6:$AN$17)-ROWS($AR$6:$AR$17)-ROWS($AV$6:$AV$17)),IFERROR(INDEX($BD$6:$BD$17, ROWS(BM$4:$BM12)-ROWS($AJ$6:$AJ$17)-ROWS($AN$6:$AN$17)-ROWS($AR$6:$AR$17)-ROWS($AV$6:$AV$17)-ROWS($AZ$6:$AZ$17)),IFERROR(INDEX($BH$6:$BH$17, ROWS(BM$4:$BM12)-ROWS($AJ$6:$AJ$17)-ROWS($AN$6:$AN$17)-ROWS($AR$6:$AR$17)-ROWS($AV$6:$AV$17)-ROWS($AZ$6:$AZ$17)-ROWS($BD$6:$BD$17)), "")))))))</f>
        <v/>
      </c>
      <c r="BN14" s="316" t="str">
        <f t="shared" ca="1" si="30"/>
        <v/>
      </c>
      <c r="BO14" s="316" t="str">
        <f ca="1">IF(OR(BP14="",BP14=0),"",MAX(BO$5:BO13)+1)</f>
        <v/>
      </c>
      <c r="BP14" s="316" t="str">
        <f ca="1">IFERROR(INDEX($AK$6:$AK$17, ROWS($BP$4:BP12)), IFERROR(INDEX($AO$6:$AO$17, ROWS($BP$4:BP12)-ROWS($AK$6:$AK$17)), IFERROR(INDEX($AS$6:$AS$17, ROWS($BP$4:BP12)-ROWS($AK$6:$AK$17)-ROWS($AO$6:$AO$17)),IFERROR(INDEX($AW$6:$AW$17, ROWS($BP$4:BP12)-ROWS($AK$6:$AK$17)-ROWS($AO$6:$AO$17)-ROWS($AS$6:$AS$17)),IFERROR(INDEX($BA$6:$BA$17, ROWS($BP$4:BP12)-ROWS($AK$6:$AK$17)-ROWS($AO$6:$AO$17)-ROWS($AS$6:$AS$17)-ROWS($AW$6:$AW$17)),IFERROR(INDEX($BE$6:$BE$17, ROWS($BP$4:BP12)-ROWS($AK$6:$AK$17)-ROWS($AO$6:$AO$17)-ROWS($AS$6:$AS$17)-ROWS($AW$6:$AW$17)-ROWS($BA$6:$BA$17)),IFERROR(INDEX($BI$6:$BI$17, ROWS($BP$4:BP12)-ROWS($AK$6:$AK$17)-ROWS($AO$6:$AO$17)-ROWS($AS$6:$AS$17)-ROWS($AW$6:$AW$17)-ROWS($BA$6:$BA$17)-ROWS($BE$6:$BE$17)), "")))))))</f>
        <v/>
      </c>
      <c r="BQ14" s="316" t="str">
        <f t="shared" ca="1" si="31"/>
        <v/>
      </c>
      <c r="BR14" s="413" t="str">
        <f t="shared" ca="1" si="32"/>
        <v/>
      </c>
      <c r="BS14" s="412" t="str">
        <f ca="1">IF(OR(BT14="",BT14=0),"",MAX(BS$5:BS13)+1)</f>
        <v/>
      </c>
      <c r="BT14" s="316" t="str">
        <f ca="1">IFERROR(INDEX($AJ$22:$AJ$33, ROWS($BT$4:BT12)), IFERROR(INDEX($AN$22:$AN$33, ROWS($BT$4:BT12)-ROWS($AJ$22:$AJ$33)), IFERROR(INDEX($AR$22:$AR$33, ROWS($BT$4:BT12)-ROWS($AJ$22:$AJ$33)-ROWS($AN$22:$AN$33)),IFERROR(INDEX($AV$22:$AV$33, ROWS($BT$4:BT12)-ROWS($AJ$22:$AJ$33)-ROWS($AN$22:$AN$33)-ROWS($AR$22:$AR$33)),IFERROR(INDEX($AZ$22:$AZ$33, ROWS($BT$4:BT12)-ROWS($AJ$22:$AJ$33)-ROWS($AN$22:$AN$33)-ROWS($AR$22:$AR$33)-ROWS($AV$22:$AV$33)),IFERROR(INDEX($BD$22:$BD$33, ROWS($BT$4:BT12)-ROWS($AJ$22:$AJ$33)-ROWS($AN$22:$AN$33)-ROWS($AR$22:$AR$33)-ROWS($AV$22:$AV$33)-ROWS($AZ$22:$AZ$33)),IFERROR(INDEX($BH$22:$BH$33, ROWS($BT$4:BT12)-ROWS($AJ$22:$AJ$33)-ROWS($AN$22:$AN$33)-ROWS($AR$22:$AR$33)-ROWS($AV$22:$AV$33)-ROWS($AZ$22:$AZ$33)-ROWS($BD$22:$BD$33)), "")))))))</f>
        <v/>
      </c>
      <c r="BU14" s="316" t="str">
        <f t="shared" ca="1" si="33"/>
        <v/>
      </c>
      <c r="BV14" s="316" t="str">
        <f ca="1">IF(OR(BW14="",BW14=0),"",MAX(BV$5:BV13)+1)</f>
        <v/>
      </c>
      <c r="BW14" s="316" t="str">
        <f ca="1">IFERROR(INDEX($AK$22:$AK$33, ROWS($BW$4:BW12)), IFERROR(INDEX($AO$22:$AO$33, ROWS($BW$4:BW12)-ROWS($AK$22:$AK$33)), IFERROR(INDEX($AS$22:$AS$33, ROWS($BW$4:BW12)-ROWS($AK$22:$AK$33)-ROWS($AO$22:$AO$33)),IFERROR(INDEX($AW$22:$AW$33, ROWS($BW$4:BW12)-ROWS($AK$22:$AK$33)-ROWS($AO$22:$AO$33)-ROWS($AS$22:$AS$33)),IFERROR(INDEX($BA$22:$BA$33, ROWS($BW$4:BW12)-ROWS($AK$22:$AK$33)-ROWS($AO$22:$AO$33)-ROWS($AS$22:$AS$33)-ROWS($AW$22:$AW$33)),IFERROR(INDEX($BE$22:$BE$33, ROWS($BW$4:BW12)-ROWS($AK$22:$AK$33)-ROWS($AO$22:$AO$33)-ROWS($AS$22:$AS$33)-ROWS($AW$22:$AW$33)-ROWS($BA$22:$BA$33)),IFERROR(INDEX($BI$22:$BI$33, ROWS($BW$4:BW12)-ROWS($AK$22:$AK$33)-ROWS($AO$22:$AO$33)-ROWS($AS$22:$AS$33)-ROWS($AW$22:$AW$33)-ROWS($BA$22:$BA$33)-ROWS($BE$22:$BE$33)), "")))))))</f>
        <v/>
      </c>
      <c r="BX14" s="316" t="str">
        <f t="shared" ca="1" si="34"/>
        <v/>
      </c>
      <c r="BY14" s="413" t="str">
        <f t="shared" ca="1" si="35"/>
        <v/>
      </c>
      <c r="BZ14" s="412" t="str">
        <f ca="1">IF(OR(CA14="",CA14=0),"",MAX(BZ$5:BZ13)+1)</f>
        <v/>
      </c>
      <c r="CA14" s="316" t="str">
        <f ca="1">IFERROR(INDEX($AJ$38:$AJ$49, ROWS($CA$4:CA12)), IFERROR(INDEX($AN$38:$AN$49, ROWS($CA$4:CA12)-ROWS($AJ$38:$AJ$49)), IFERROR(INDEX($AR$38:$AR$49, ROWS($CA$4:CA12)-ROWS($AJ$38:$AJ$49)-ROWS($AN$38:$AN$49)),IFERROR(INDEX($AV$38:$AV$49, ROWS($CA$4:CA12)-ROWS($AJ$38:$AJ$49)-ROWS($AN$38:$AN$49)-ROWS($AR$38:$AR$49)),IFERROR(INDEX($AZ$38:$AZ$49, ROWS($CA$4:CA12)-ROWS($AJ$38:$AJ$49)-ROWS($AN$38:$AN$49)-ROWS($AR$38:$AR$49)-ROWS($AV$38:$AV$49)),IFERROR(INDEX($BD$38:$BD$49, ROWS($CA$4:CA12)-ROWS($AJ$38:$AJ$49)-ROWS($AN$38:$AN$49)-ROWS($AR$38:$AR$49)-ROWS($AV$38:$AV$49)-ROWS($AZ$38:$AZ$49)),IFERROR(INDEX($BH$38:$BH$49, ROWS($CA$4:CA12)-ROWS($AJ$38:$AJ$49)-ROWS($AN$38:$AN$49)-ROWS($AR$38:$AR$49)-ROWS($AV$38:$AV$49)-ROWS($AZ$38:$AZ$49)-ROWS($BD$38:$BD$49)), "")))))))</f>
        <v/>
      </c>
      <c r="CB14" s="316" t="str">
        <f t="shared" ca="1" si="36"/>
        <v>Car Payment 2</v>
      </c>
      <c r="CC14" s="316" t="str">
        <f ca="1">IF(OR(CD14="",CD14=0),"",MAX(CC$5:CC13)+1)</f>
        <v/>
      </c>
      <c r="CD14" s="316" t="str">
        <f ca="1">IFERROR(INDEX($AK$38:$AK$49, ROWS($CD$4:CD12)), IFERROR(INDEX($AO$38:$AO$49, ROWS($CD$4:CD12)-ROWS($AK$38:$AK$49)), IFERROR(INDEX($AS$38:$AS$49, ROWS($CD$4:CD12)-ROWS($AK$38:$AK$49)-ROWS($AO$38:$AO$49)),IFERROR(INDEX($AW$38:$AW$49, ROWS($CD$4:CD12)-ROWS($AK$38:$AK$49)-ROWS($AO$38:$AO$49)-ROWS($AS$38:$AS$49)),IFERROR(INDEX($BA$38:$BA$49, ROWS($CD$4:CD12)-ROWS($AK$38:$AK$49)-ROWS($AO$38:$AO$49)-ROWS($AS$38:$AS$49)-ROWS($AW$38:$AW$49)),IFERROR(INDEX($BE$38:$BE$49, ROWS($CD$4:CD12)-ROWS($AK$38:$AK$49)-ROWS($AO$38:$AO$49)-ROWS($AS$38:$AS$49)-ROWS($AW$38:$AW$49)-ROWS($BA$38:$BA$49)),IFERROR(INDEX($BI$38:$BI$49, ROWS($CD$4:CD12)-ROWS($AK$38:$AK$49)-ROWS($AO$38:$AO$49)-ROWS($AS$38:$AS$49)-ROWS($AW$38:$AW$49)-ROWS($BA$38:$BA$49)-ROWS($BE$38:$BE$49)), "")))))))</f>
        <v/>
      </c>
      <c r="CE14" s="316">
        <f t="shared" ca="1" si="37"/>
        <v>200</v>
      </c>
      <c r="CF14" s="413" t="str">
        <f t="shared" ca="1" si="38"/>
        <v/>
      </c>
      <c r="CG14" s="412" t="str">
        <f ca="1">IF(OR(CH14="",CH14=0),"",MAX(CG$5:CG13)+1)</f>
        <v/>
      </c>
      <c r="CH14" s="316" t="str">
        <f ca="1">IFERROR(INDEX($AJ$54:$AJ$65, ROWS($CH$4:CH12)), IFERROR(INDEX($AN$54:$AN$65, ROWS($CH$4:CH12)-ROWS($AJ$54:$AJ$65)), IFERROR(INDEX($AR$54:$AR$65, ROWS($CH$4:CH12)-ROWS($AJ$54:$AJ$65)-ROWS($AN$54:$AN$65)),IFERROR(INDEX($AV$54:$AV$65, ROWS($CH$4:CH12)-ROWS($AJ$54:$AJ$65)-ROWS($AN$54:$AN$65)-ROWS($AR$54:$AR$65)),IFERROR(INDEX($AZ$54:$AZ$65, ROWS($CH$4:CH12)-ROWS($AJ$54:$AJ$65)-ROWS($AN$54:$AN$65)-ROWS($AR$54:$AR$65)-ROWS($AV$54:$AV$65)),IFERROR(INDEX($BD$54:$BD$65, ROWS($CH$4:CH12)-ROWS($AJ$54:$AJ$65)-ROWS($AN$54:$AN$65)-ROWS($AR$54:$AR$65)-ROWS($AV$54:$AV$65)-ROWS($AZ$54:$AZ$65)),IFERROR(INDEX($BH$54:$BH$65, ROWS($CH$4:CH12)-ROWS($AJ$54:$AJ$65)-ROWS($AN$54:$AN$65)-ROWS($AR$54:$AR$65)-ROWS($AV$54:$AV$65)-ROWS($AZ$54:$AZ$65)-ROWS($BD$54:$BD$65)), "")))))))</f>
        <v/>
      </c>
      <c r="CI14" s="316" t="str">
        <f t="shared" ca="1" si="39"/>
        <v/>
      </c>
      <c r="CJ14" s="316" t="str">
        <f ca="1">IF(OR(CK14="",CK14=0),"",MAX(CJ$5:CJ13)+1)</f>
        <v/>
      </c>
      <c r="CK14" s="316" t="str">
        <f ca="1">IFERROR(INDEX($AK$54:$AK$65, ROWS($CK$4:CK12)), IFERROR(INDEX($AO$54:$AO$65, ROWS($CK$4:CK12)-ROWS($AK$54:$AK$65)), IFERROR(INDEX($AS$54:$AS$65, ROWS($CK$4:CK12)-ROWS($AK$54:$AK$65)-ROWS($AO$54:$AO$65)),IFERROR(INDEX($AW$54:$AW$65, ROWS($CK$4:CK12)-ROWS($AK$54:$AK$65)-ROWS($AO$54:$AO$65)-ROWS($AS$54:$AS$65)),IFERROR(INDEX($BA$54:$BA$65, ROWS($CK$4:CK12)-ROWS($AK$54:$AK$65)-ROWS($AO$54:$AO$65)-ROWS($AS$54:$AS$65)-ROWS($AW$54:$AW$65)),IFERROR(INDEX($BE$54:$BE$65, ROWS($CK$4:CK12)-ROWS($AK$54:$AK$65)-ROWS($AO$54:$AO$65)-ROWS($AS$54:$AS$65)-ROWS($AW$54:$AW$65)-ROWS($BA$54:$BA$65)),IFERROR(INDEX($BI$54:$BI$65, ROWS($CK$4:CK12)-ROWS($AK$54:$AK$65)-ROWS($AO$54:$AO$65)-ROWS($AS$54:$AS$65)-ROWS($AW$54:$AW$65)-ROWS($BA$54:$BA$65)-ROWS($BE$54:$BE$65)), "")))))))</f>
        <v/>
      </c>
      <c r="CL14" s="316" t="str">
        <f t="shared" ca="1" si="40"/>
        <v/>
      </c>
      <c r="CM14" s="413" t="str">
        <f t="shared" ca="1" si="41"/>
        <v/>
      </c>
      <c r="CN14" s="412" t="str">
        <f ca="1">IF(OR(CO14="",CO14=0),"",MAX(CN$5:CN13)+1)</f>
        <v/>
      </c>
      <c r="CO14" s="316" t="str">
        <f ca="1">IFERROR(INDEX($AJ$70:$AJ$81, ROWS($CO$4:CO12)), IFERROR(INDEX($AN$70:$AN$81, ROWS($CO$4:CO12)-ROWS($AJ$70:$AJ$81)), IFERROR(INDEX($AR$70:$AR$81, ROWS($CO$4:CO12)-ROWS($AJ$70:$AJ$81)-ROWS($AN$70:$AN$81)),IFERROR(INDEX($AV$70:$AV$81, ROWS($CO$4:CO12)-ROWS($AJ$70:$AJ$81)-ROWS($AN$70:$AN$81)-ROWS($AR$70:$AR$81)),IFERROR(INDEX($AZ$70:$AZ$81, ROWS($CO$4:CO12)-ROWS($AJ$70:$AJ$81)-ROWS($AN$70:$AN$81)-ROWS($AR$70:$AR$81)-ROWS($AV$70:$AV$81)),IFERROR(INDEX($BD$70:$BD$81, ROWS($CO$4:CO12)-ROWS($AJ$70:$AJ$81)-ROWS($AN$70:$AN$81)-ROWS($AR$70:$AR$81)-ROWS($AV$70:$AV$81)-ROWS($AZ$70:$AZ$81)),IFERROR(INDEX($BH$70:$BH$81, ROWS($CO$4:CO12)-ROWS($AJ$70:$AJ$81)-ROWS($AN$70:$AN$81)-ROWS($AR$70:$AR$81)-ROWS($AV$70:$AV$81)-ROWS($AZ$70:$AZ$81)-ROWS($BD$70:$BD$81)), "")))))))</f>
        <v/>
      </c>
      <c r="CP14" s="316" t="str">
        <f t="shared" ca="1" si="42"/>
        <v/>
      </c>
      <c r="CQ14" s="316" t="str">
        <f ca="1">IF(OR(CR14="",CR14=0),"",MAX(CQ$5:CQ13)+1)</f>
        <v/>
      </c>
      <c r="CR14" s="316" t="str">
        <f ca="1">IFERROR(INDEX($AK$70:$AK$81, ROWS($CR$4:CR12)), IFERROR(INDEX($AO$70:$AO$81, ROWS($CR$4:CR12)-ROWS($AK$70:$AK$81)), IFERROR(INDEX($AS$70:$AS$81, ROWS($CR$4:CR12)-ROWS($AK$70:$AK$81)-ROWS($AO$70:$AO$81)),IFERROR(INDEX($AW$70:$AW$81, ROWS($CR$4:CR12)-ROWS($AK$70:$AK$81)-ROWS($AO$70:$AO$81)-ROWS($AS$70:$AS$81)),IFERROR(INDEX($BA$70:$BA$81, ROWS($CR$4:CR12)-ROWS($AK$70:$AK$81)-ROWS($AO$70:$AO$81)-ROWS($AS$70:$AS$81)-ROWS($AW$70:$AW$81)),IFERROR(INDEX($BE$70:$BE$81, ROWS($CR$4:CR12)-ROWS($AK$70:$AK$81)-ROWS($AO$70:$AO$81)-ROWS($AS$70:$AS$81)-ROWS($AW$70:$AW$81)-ROWS($BA$70:$BA$81)),IFERROR(INDEX($BI$70:$BI$81, ROWS($CR$4:CR12)-ROWS($AK$70:$AK$81)-ROWS($AO$70:$AO$81)-ROWS($AS$70:$AS$81)-ROWS($AW$70:$AW$81)-ROWS($BA$70:$BA$81)-ROWS($BE$70:$BE$81)), "")))))))</f>
        <v/>
      </c>
      <c r="CS14" s="316" t="str">
        <f t="shared" ca="1" si="43"/>
        <v/>
      </c>
      <c r="CT14" s="413" t="str">
        <f t="shared" ca="1" si="44"/>
        <v/>
      </c>
      <c r="CU14" s="412" t="str">
        <f>IF(OR(CV14="",CV14=0),"",MAX(CU$5:CU13)+1)</f>
        <v/>
      </c>
      <c r="CV14" s="316">
        <f>IFERROR(INDEX($AJ$86:$AJ$97, ROWS($CV$4:CV12)), IFERROR(INDEX($AN$86:$AN$97, ROWS($CV$4:CV12)-ROWS($AJ$86:$AJ$97)), ""))</f>
        <v>0</v>
      </c>
      <c r="CW14" s="316" t="str">
        <f t="shared" si="45"/>
        <v/>
      </c>
      <c r="CX14" s="316" t="str">
        <f>IF(OR(CY14="",CY14=0),"",MAX(CX$5:CX13)+1)</f>
        <v/>
      </c>
      <c r="CY14" s="316">
        <f>IFERROR(INDEX($AK$86:$AK$97, ROWS($CY$4:CY12)), IFERROR(INDEX($AO$86:$AO$97, ROWS($CY$4:CY12)-ROWS($AK$86:$AK$97)), ""))</f>
        <v>0</v>
      </c>
      <c r="CZ14" s="316" t="str">
        <f t="shared" si="46"/>
        <v/>
      </c>
      <c r="DA14" s="413" t="str">
        <f t="shared" si="47"/>
        <v/>
      </c>
      <c r="DC14" s="438" t="str">
        <f ca="1">IF(OR(DD14="",DD14=0),"",MAX(DC$5:DC13)+1)</f>
        <v/>
      </c>
      <c r="DD14" s="434" t="str">
        <f t="shared" ca="1" si="48"/>
        <v/>
      </c>
      <c r="DE14" s="413" t="str">
        <f t="shared" ca="1" si="49"/>
        <v/>
      </c>
      <c r="DF14" s="431" t="str">
        <f ca="1">IF(OR(DG14="",DG14=0),"",MAX(DF$5:DF13)+1)</f>
        <v/>
      </c>
      <c r="DG14" s="412" t="str">
        <f t="shared" ca="1" si="50"/>
        <v/>
      </c>
      <c r="DH14" s="413" t="str">
        <f t="shared" ca="1" si="51"/>
        <v/>
      </c>
      <c r="DI14" s="412" t="str">
        <f t="shared" ca="1" si="52"/>
        <v/>
      </c>
      <c r="DJ14" s="413" t="str">
        <f t="shared" ca="1" si="53"/>
        <v/>
      </c>
      <c r="DK14" s="412" t="str">
        <f t="shared" ca="1" si="54"/>
        <v/>
      </c>
      <c r="DL14" s="413" t="str">
        <f t="shared" ca="1" si="55"/>
        <v/>
      </c>
    </row>
    <row r="15" spans="1:165" s="292" customFormat="1" ht="15" customHeight="1" x14ac:dyDescent="0.3">
      <c r="A15" s="1183" t="s">
        <v>478</v>
      </c>
      <c r="B15" s="1182"/>
      <c r="C15" s="1183" t="s">
        <v>478</v>
      </c>
      <c r="D15" s="1182"/>
      <c r="E15" s="1183" t="s">
        <v>478</v>
      </c>
      <c r="F15" s="1182"/>
      <c r="G15" s="1183" t="s">
        <v>478</v>
      </c>
      <c r="H15" s="1182"/>
      <c r="I15" s="1183" t="s">
        <v>478</v>
      </c>
      <c r="J15" s="1182"/>
      <c r="K15" s="1183" t="s">
        <v>478</v>
      </c>
      <c r="L15" s="1182"/>
      <c r="M15" s="1183" t="s">
        <v>478</v>
      </c>
      <c r="N15" s="1182"/>
      <c r="P15" s="295" t="str">
        <f t="shared" ca="1" si="57"/>
        <v/>
      </c>
      <c r="Q15" s="295" t="str">
        <f t="shared" ca="1" si="56"/>
        <v/>
      </c>
      <c r="R15" s="295" t="str">
        <f t="shared" ca="1" si="56"/>
        <v/>
      </c>
      <c r="S15" s="296" t="str">
        <f t="shared" ca="1" si="56"/>
        <v/>
      </c>
      <c r="T15" s="295" t="str">
        <f t="shared" ca="1" si="56"/>
        <v/>
      </c>
      <c r="U15" s="295" t="str">
        <f t="shared" ca="1" si="56"/>
        <v/>
      </c>
      <c r="V15" s="1158"/>
      <c r="W15" s="1159"/>
      <c r="X15" s="445"/>
      <c r="Y15"/>
      <c r="AB15" s="299"/>
      <c r="AC15" s="358" t="str">
        <f>IF('Data Entry'!B21="","",'Data Entry'!B21)</f>
        <v/>
      </c>
      <c r="AD15" s="356" t="str">
        <f>IF('Data Entry'!A21="","",'Data Entry'!A21)</f>
        <v/>
      </c>
      <c r="AE15" s="363" t="str">
        <f>IF('Data Entry'!C21="","",'Data Entry'!C21)</f>
        <v/>
      </c>
      <c r="AF15" s="402" t="str">
        <f>IF('Data Entry'!E21="","",'Data Entry'!E21)</f>
        <v/>
      </c>
      <c r="AG15" s="300"/>
      <c r="AH15"/>
      <c r="AI15" s="302">
        <f t="shared" ca="1" si="23"/>
        <v>24</v>
      </c>
      <c r="AJ15" s="293" t="str">
        <f t="shared" ca="1" si="2"/>
        <v/>
      </c>
      <c r="AK15" s="293" t="str">
        <f t="shared" ca="1" si="3"/>
        <v/>
      </c>
      <c r="AL15" s="303" t="str">
        <f t="shared" ca="1" si="4"/>
        <v/>
      </c>
      <c r="AM15" s="302">
        <f t="shared" ca="1" si="24"/>
        <v>24</v>
      </c>
      <c r="AN15" s="293" t="str">
        <f t="shared" ca="1" si="5"/>
        <v/>
      </c>
      <c r="AO15" s="293" t="str">
        <f t="shared" ca="1" si="6"/>
        <v/>
      </c>
      <c r="AP15" s="303" t="str">
        <f t="shared" ca="1" si="7"/>
        <v/>
      </c>
      <c r="AQ15" s="302">
        <f t="shared" ca="1" si="25"/>
        <v>24</v>
      </c>
      <c r="AR15" s="293" t="str">
        <f t="shared" ca="1" si="8"/>
        <v/>
      </c>
      <c r="AS15" s="293" t="str">
        <f t="shared" ca="1" si="9"/>
        <v/>
      </c>
      <c r="AT15" s="303" t="str">
        <f t="shared" ca="1" si="10"/>
        <v/>
      </c>
      <c r="AU15" s="302" t="str">
        <f t="shared" ca="1" si="26"/>
        <v/>
      </c>
      <c r="AV15" s="293" t="str">
        <f t="shared" ca="1" si="11"/>
        <v/>
      </c>
      <c r="AW15" s="293" t="str">
        <f t="shared" ca="1" si="12"/>
        <v/>
      </c>
      <c r="AX15" s="303" t="str">
        <f t="shared" ca="1" si="13"/>
        <v/>
      </c>
      <c r="AY15" s="302" t="str">
        <f t="shared" ca="1" si="27"/>
        <v/>
      </c>
      <c r="AZ15" s="293" t="str">
        <f t="shared" ca="1" si="14"/>
        <v/>
      </c>
      <c r="BA15" s="293" t="str">
        <f t="shared" ca="1" si="15"/>
        <v/>
      </c>
      <c r="BB15" s="303" t="str">
        <f t="shared" ca="1" si="16"/>
        <v/>
      </c>
      <c r="BC15" s="302" t="str">
        <f t="shared" ca="1" si="28"/>
        <v/>
      </c>
      <c r="BD15" s="293" t="str">
        <f t="shared" ca="1" si="17"/>
        <v/>
      </c>
      <c r="BE15" s="293" t="str">
        <f t="shared" ca="1" si="18"/>
        <v/>
      </c>
      <c r="BF15" s="303" t="str">
        <f t="shared" ca="1" si="19"/>
        <v/>
      </c>
      <c r="BG15" s="302" t="str">
        <f t="shared" ca="1" si="29"/>
        <v/>
      </c>
      <c r="BH15" s="293" t="str">
        <f t="shared" ca="1" si="20"/>
        <v/>
      </c>
      <c r="BI15" s="293" t="str">
        <f t="shared" ca="1" si="21"/>
        <v/>
      </c>
      <c r="BJ15" s="303" t="str">
        <f t="shared" ca="1" si="22"/>
        <v/>
      </c>
      <c r="BL15" s="412" t="str">
        <f ca="1">IF(OR(BM15="",BM15=0),"",MAX(BL$5:BL14)+1)</f>
        <v/>
      </c>
      <c r="BM15" s="316" t="str">
        <f ca="1">IFERROR(INDEX($AJ$6:$AJ$17, ROWS(BM$4:$BM13)), IFERROR(INDEX($AN$6:$AN$17, ROWS(BM$4:$BM13)-ROWS($AJ$6:$AJ$17)), IFERROR(INDEX($AR$6:$AR$17, ROWS(BM$4:$BM13)-ROWS($AJ$6:$AJ$17)-ROWS($AN$6:$AN$17)),IFERROR(INDEX($AV$6:$AV$17, ROWS(BM$4:$BM13)-ROWS($AJ$6:$AJ$17)-ROWS($AN$6:$AN$17)-ROWS($AR$6:$AR$17)),IFERROR(INDEX($AZ$6:$AZ$17, ROWS(BM$4:$BM13)-ROWS($AJ$6:$AJ$17)-ROWS($AN$6:$AN$17)-ROWS($AR$6:$AR$17)-ROWS($AV$6:$AV$17)),IFERROR(INDEX($BD$6:$BD$17, ROWS(BM$4:$BM13)-ROWS($AJ$6:$AJ$17)-ROWS($AN$6:$AN$17)-ROWS($AR$6:$AR$17)-ROWS($AV$6:$AV$17)-ROWS($AZ$6:$AZ$17)),IFERROR(INDEX($BH$6:$BH$17, ROWS(BM$4:$BM13)-ROWS($AJ$6:$AJ$17)-ROWS($AN$6:$AN$17)-ROWS($AR$6:$AR$17)-ROWS($AV$6:$AV$17)-ROWS($AZ$6:$AZ$17)-ROWS($BD$6:$BD$17)), "")))))))</f>
        <v/>
      </c>
      <c r="BN15" s="316" t="str">
        <f t="shared" ca="1" si="30"/>
        <v/>
      </c>
      <c r="BO15" s="316" t="str">
        <f ca="1">IF(OR(BP15="",BP15=0),"",MAX(BO$5:BO14)+1)</f>
        <v/>
      </c>
      <c r="BP15" s="316" t="str">
        <f ca="1">IFERROR(INDEX($AK$6:$AK$17, ROWS($BP$4:BP13)), IFERROR(INDEX($AO$6:$AO$17, ROWS($BP$4:BP13)-ROWS($AK$6:$AK$17)), IFERROR(INDEX($AS$6:$AS$17, ROWS($BP$4:BP13)-ROWS($AK$6:$AK$17)-ROWS($AO$6:$AO$17)),IFERROR(INDEX($AW$6:$AW$17, ROWS($BP$4:BP13)-ROWS($AK$6:$AK$17)-ROWS($AO$6:$AO$17)-ROWS($AS$6:$AS$17)),IFERROR(INDEX($BA$6:$BA$17, ROWS($BP$4:BP13)-ROWS($AK$6:$AK$17)-ROWS($AO$6:$AO$17)-ROWS($AS$6:$AS$17)-ROWS($AW$6:$AW$17)),IFERROR(INDEX($BE$6:$BE$17, ROWS($BP$4:BP13)-ROWS($AK$6:$AK$17)-ROWS($AO$6:$AO$17)-ROWS($AS$6:$AS$17)-ROWS($AW$6:$AW$17)-ROWS($BA$6:$BA$17)),IFERROR(INDEX($BI$6:$BI$17, ROWS($BP$4:BP13)-ROWS($AK$6:$AK$17)-ROWS($AO$6:$AO$17)-ROWS($AS$6:$AS$17)-ROWS($AW$6:$AW$17)-ROWS($BA$6:$BA$17)-ROWS($BE$6:$BE$17)), "")))))))</f>
        <v/>
      </c>
      <c r="BQ15" s="316" t="str">
        <f t="shared" ca="1" si="31"/>
        <v/>
      </c>
      <c r="BR15" s="413" t="str">
        <f t="shared" ca="1" si="32"/>
        <v/>
      </c>
      <c r="BS15" s="412" t="str">
        <f ca="1">IF(OR(BT15="",BT15=0),"",MAX(BS$5:BS14)+1)</f>
        <v/>
      </c>
      <c r="BT15" s="316" t="str">
        <f ca="1">IFERROR(INDEX($AJ$22:$AJ$33, ROWS($BT$4:BT13)), IFERROR(INDEX($AN$22:$AN$33, ROWS($BT$4:BT13)-ROWS($AJ$22:$AJ$33)), IFERROR(INDEX($AR$22:$AR$33, ROWS($BT$4:BT13)-ROWS($AJ$22:$AJ$33)-ROWS($AN$22:$AN$33)),IFERROR(INDEX($AV$22:$AV$33, ROWS($BT$4:BT13)-ROWS($AJ$22:$AJ$33)-ROWS($AN$22:$AN$33)-ROWS($AR$22:$AR$33)),IFERROR(INDEX($AZ$22:$AZ$33, ROWS($BT$4:BT13)-ROWS($AJ$22:$AJ$33)-ROWS($AN$22:$AN$33)-ROWS($AR$22:$AR$33)-ROWS($AV$22:$AV$33)),IFERROR(INDEX($BD$22:$BD$33, ROWS($BT$4:BT13)-ROWS($AJ$22:$AJ$33)-ROWS($AN$22:$AN$33)-ROWS($AR$22:$AR$33)-ROWS($AV$22:$AV$33)-ROWS($AZ$22:$AZ$33)),IFERROR(INDEX($BH$22:$BH$33, ROWS($BT$4:BT13)-ROWS($AJ$22:$AJ$33)-ROWS($AN$22:$AN$33)-ROWS($AR$22:$AR$33)-ROWS($AV$22:$AV$33)-ROWS($AZ$22:$AZ$33)-ROWS($BD$22:$BD$33)), "")))))))</f>
        <v/>
      </c>
      <c r="BU15" s="316" t="str">
        <f t="shared" ca="1" si="33"/>
        <v/>
      </c>
      <c r="BV15" s="316" t="str">
        <f ca="1">IF(OR(BW15="",BW15=0),"",MAX(BV$5:BV14)+1)</f>
        <v/>
      </c>
      <c r="BW15" s="316" t="str">
        <f ca="1">IFERROR(INDEX($AK$22:$AK$33, ROWS($BW$4:BW13)), IFERROR(INDEX($AO$22:$AO$33, ROWS($BW$4:BW13)-ROWS($AK$22:$AK$33)), IFERROR(INDEX($AS$22:$AS$33, ROWS($BW$4:BW13)-ROWS($AK$22:$AK$33)-ROWS($AO$22:$AO$33)),IFERROR(INDEX($AW$22:$AW$33, ROWS($BW$4:BW13)-ROWS($AK$22:$AK$33)-ROWS($AO$22:$AO$33)-ROWS($AS$22:$AS$33)),IFERROR(INDEX($BA$22:$BA$33, ROWS($BW$4:BW13)-ROWS($AK$22:$AK$33)-ROWS($AO$22:$AO$33)-ROWS($AS$22:$AS$33)-ROWS($AW$22:$AW$33)),IFERROR(INDEX($BE$22:$BE$33, ROWS($BW$4:BW13)-ROWS($AK$22:$AK$33)-ROWS($AO$22:$AO$33)-ROWS($AS$22:$AS$33)-ROWS($AW$22:$AW$33)-ROWS($BA$22:$BA$33)),IFERROR(INDEX($BI$22:$BI$33, ROWS($BW$4:BW13)-ROWS($AK$22:$AK$33)-ROWS($AO$22:$AO$33)-ROWS($AS$22:$AS$33)-ROWS($AW$22:$AW$33)-ROWS($BA$22:$BA$33)-ROWS($BE$22:$BE$33)), "")))))))</f>
        <v/>
      </c>
      <c r="BX15" s="316" t="str">
        <f t="shared" ca="1" si="34"/>
        <v/>
      </c>
      <c r="BY15" s="413" t="str">
        <f t="shared" ca="1" si="35"/>
        <v/>
      </c>
      <c r="BZ15" s="412" t="str">
        <f ca="1">IF(OR(CA15="",CA15=0),"",MAX(BZ$5:BZ14)+1)</f>
        <v/>
      </c>
      <c r="CA15" s="316" t="str">
        <f ca="1">IFERROR(INDEX($AJ$38:$AJ$49, ROWS($CA$4:CA13)), IFERROR(INDEX($AN$38:$AN$49, ROWS($CA$4:CA13)-ROWS($AJ$38:$AJ$49)), IFERROR(INDEX($AR$38:$AR$49, ROWS($CA$4:CA13)-ROWS($AJ$38:$AJ$49)-ROWS($AN$38:$AN$49)),IFERROR(INDEX($AV$38:$AV$49, ROWS($CA$4:CA13)-ROWS($AJ$38:$AJ$49)-ROWS($AN$38:$AN$49)-ROWS($AR$38:$AR$49)),IFERROR(INDEX($AZ$38:$AZ$49, ROWS($CA$4:CA13)-ROWS($AJ$38:$AJ$49)-ROWS($AN$38:$AN$49)-ROWS($AR$38:$AR$49)-ROWS($AV$38:$AV$49)),IFERROR(INDEX($BD$38:$BD$49, ROWS($CA$4:CA13)-ROWS($AJ$38:$AJ$49)-ROWS($AN$38:$AN$49)-ROWS($AR$38:$AR$49)-ROWS($AV$38:$AV$49)-ROWS($AZ$38:$AZ$49)),IFERROR(INDEX($BH$38:$BH$49, ROWS($CA$4:CA13)-ROWS($AJ$38:$AJ$49)-ROWS($AN$38:$AN$49)-ROWS($AR$38:$AR$49)-ROWS($AV$38:$AV$49)-ROWS($AZ$38:$AZ$49)-ROWS($BD$38:$BD$49)), "")))))))</f>
        <v/>
      </c>
      <c r="CB15" s="316" t="str">
        <f t="shared" ca="1" si="36"/>
        <v>Investment 1</v>
      </c>
      <c r="CC15" s="316" t="str">
        <f ca="1">IF(OR(CD15="",CD15=0),"",MAX(CC$5:CC14)+1)</f>
        <v/>
      </c>
      <c r="CD15" s="316" t="str">
        <f ca="1">IFERROR(INDEX($AK$38:$AK$49, ROWS($CD$4:CD13)), IFERROR(INDEX($AO$38:$AO$49, ROWS($CD$4:CD13)-ROWS($AK$38:$AK$49)), IFERROR(INDEX($AS$38:$AS$49, ROWS($CD$4:CD13)-ROWS($AK$38:$AK$49)-ROWS($AO$38:$AO$49)),IFERROR(INDEX($AW$38:$AW$49, ROWS($CD$4:CD13)-ROWS($AK$38:$AK$49)-ROWS($AO$38:$AO$49)-ROWS($AS$38:$AS$49)),IFERROR(INDEX($BA$38:$BA$49, ROWS($CD$4:CD13)-ROWS($AK$38:$AK$49)-ROWS($AO$38:$AO$49)-ROWS($AS$38:$AS$49)-ROWS($AW$38:$AW$49)),IFERROR(INDEX($BE$38:$BE$49, ROWS($CD$4:CD13)-ROWS($AK$38:$AK$49)-ROWS($AO$38:$AO$49)-ROWS($AS$38:$AS$49)-ROWS($AW$38:$AW$49)-ROWS($BA$38:$BA$49)),IFERROR(INDEX($BI$38:$BI$49, ROWS($CD$4:CD13)-ROWS($AK$38:$AK$49)-ROWS($AO$38:$AO$49)-ROWS($AS$38:$AS$49)-ROWS($AW$38:$AW$49)-ROWS($BA$38:$BA$49)-ROWS($BE$38:$BE$49)), "")))))))</f>
        <v/>
      </c>
      <c r="CE15" s="316">
        <f t="shared" ca="1" si="37"/>
        <v>200</v>
      </c>
      <c r="CF15" s="413" t="str">
        <f t="shared" ca="1" si="38"/>
        <v>Income</v>
      </c>
      <c r="CG15" s="412" t="str">
        <f ca="1">IF(OR(CH15="",CH15=0),"",MAX(CG$5:CG14)+1)</f>
        <v/>
      </c>
      <c r="CH15" s="316" t="str">
        <f ca="1">IFERROR(INDEX($AJ$54:$AJ$65, ROWS($CH$4:CH13)), IFERROR(INDEX($AN$54:$AN$65, ROWS($CH$4:CH13)-ROWS($AJ$54:$AJ$65)), IFERROR(INDEX($AR$54:$AR$65, ROWS($CH$4:CH13)-ROWS($AJ$54:$AJ$65)-ROWS($AN$54:$AN$65)),IFERROR(INDEX($AV$54:$AV$65, ROWS($CH$4:CH13)-ROWS($AJ$54:$AJ$65)-ROWS($AN$54:$AN$65)-ROWS($AR$54:$AR$65)),IFERROR(INDEX($AZ$54:$AZ$65, ROWS($CH$4:CH13)-ROWS($AJ$54:$AJ$65)-ROWS($AN$54:$AN$65)-ROWS($AR$54:$AR$65)-ROWS($AV$54:$AV$65)),IFERROR(INDEX($BD$54:$BD$65, ROWS($CH$4:CH13)-ROWS($AJ$54:$AJ$65)-ROWS($AN$54:$AN$65)-ROWS($AR$54:$AR$65)-ROWS($AV$54:$AV$65)-ROWS($AZ$54:$AZ$65)),IFERROR(INDEX($BH$54:$BH$65, ROWS($CH$4:CH13)-ROWS($AJ$54:$AJ$65)-ROWS($AN$54:$AN$65)-ROWS($AR$54:$AR$65)-ROWS($AV$54:$AV$65)-ROWS($AZ$54:$AZ$65)-ROWS($BD$54:$BD$65)), "")))))))</f>
        <v/>
      </c>
      <c r="CI15" s="316" t="str">
        <f t="shared" ca="1" si="39"/>
        <v/>
      </c>
      <c r="CJ15" s="316" t="str">
        <f ca="1">IF(OR(CK15="",CK15=0),"",MAX(CJ$5:CJ14)+1)</f>
        <v/>
      </c>
      <c r="CK15" s="316" t="str">
        <f ca="1">IFERROR(INDEX($AK$54:$AK$65, ROWS($CK$4:CK13)), IFERROR(INDEX($AO$54:$AO$65, ROWS($CK$4:CK13)-ROWS($AK$54:$AK$65)), IFERROR(INDEX($AS$54:$AS$65, ROWS($CK$4:CK13)-ROWS($AK$54:$AK$65)-ROWS($AO$54:$AO$65)),IFERROR(INDEX($AW$54:$AW$65, ROWS($CK$4:CK13)-ROWS($AK$54:$AK$65)-ROWS($AO$54:$AO$65)-ROWS($AS$54:$AS$65)),IFERROR(INDEX($BA$54:$BA$65, ROWS($CK$4:CK13)-ROWS($AK$54:$AK$65)-ROWS($AO$54:$AO$65)-ROWS($AS$54:$AS$65)-ROWS($AW$54:$AW$65)),IFERROR(INDEX($BE$54:$BE$65, ROWS($CK$4:CK13)-ROWS($AK$54:$AK$65)-ROWS($AO$54:$AO$65)-ROWS($AS$54:$AS$65)-ROWS($AW$54:$AW$65)-ROWS($BA$54:$BA$65)),IFERROR(INDEX($BI$54:$BI$65, ROWS($CK$4:CK13)-ROWS($AK$54:$AK$65)-ROWS($AO$54:$AO$65)-ROWS($AS$54:$AS$65)-ROWS($AW$54:$AW$65)-ROWS($BA$54:$BA$65)-ROWS($BE$54:$BE$65)), "")))))))</f>
        <v/>
      </c>
      <c r="CL15" s="316" t="str">
        <f t="shared" ca="1" si="40"/>
        <v/>
      </c>
      <c r="CM15" s="413" t="str">
        <f t="shared" ca="1" si="41"/>
        <v/>
      </c>
      <c r="CN15" s="412" t="str">
        <f ca="1">IF(OR(CO15="",CO15=0),"",MAX(CN$5:CN14)+1)</f>
        <v/>
      </c>
      <c r="CO15" s="316" t="str">
        <f ca="1">IFERROR(INDEX($AJ$70:$AJ$81, ROWS($CO$4:CO13)), IFERROR(INDEX($AN$70:$AN$81, ROWS($CO$4:CO13)-ROWS($AJ$70:$AJ$81)), IFERROR(INDEX($AR$70:$AR$81, ROWS($CO$4:CO13)-ROWS($AJ$70:$AJ$81)-ROWS($AN$70:$AN$81)),IFERROR(INDEX($AV$70:$AV$81, ROWS($CO$4:CO13)-ROWS($AJ$70:$AJ$81)-ROWS($AN$70:$AN$81)-ROWS($AR$70:$AR$81)),IFERROR(INDEX($AZ$70:$AZ$81, ROWS($CO$4:CO13)-ROWS($AJ$70:$AJ$81)-ROWS($AN$70:$AN$81)-ROWS($AR$70:$AR$81)-ROWS($AV$70:$AV$81)),IFERROR(INDEX($BD$70:$BD$81, ROWS($CO$4:CO13)-ROWS($AJ$70:$AJ$81)-ROWS($AN$70:$AN$81)-ROWS($AR$70:$AR$81)-ROWS($AV$70:$AV$81)-ROWS($AZ$70:$AZ$81)),IFERROR(INDEX($BH$70:$BH$81, ROWS($CO$4:CO13)-ROWS($AJ$70:$AJ$81)-ROWS($AN$70:$AN$81)-ROWS($AR$70:$AR$81)-ROWS($AV$70:$AV$81)-ROWS($AZ$70:$AZ$81)-ROWS($BD$70:$BD$81)), "")))))))</f>
        <v/>
      </c>
      <c r="CP15" s="316" t="str">
        <f t="shared" ca="1" si="42"/>
        <v/>
      </c>
      <c r="CQ15" s="316" t="str">
        <f ca="1">IF(OR(CR15="",CR15=0),"",MAX(CQ$5:CQ14)+1)</f>
        <v/>
      </c>
      <c r="CR15" s="316" t="str">
        <f ca="1">IFERROR(INDEX($AK$70:$AK$81, ROWS($CR$4:CR13)), IFERROR(INDEX($AO$70:$AO$81, ROWS($CR$4:CR13)-ROWS($AK$70:$AK$81)), IFERROR(INDEX($AS$70:$AS$81, ROWS($CR$4:CR13)-ROWS($AK$70:$AK$81)-ROWS($AO$70:$AO$81)),IFERROR(INDEX($AW$70:$AW$81, ROWS($CR$4:CR13)-ROWS($AK$70:$AK$81)-ROWS($AO$70:$AO$81)-ROWS($AS$70:$AS$81)),IFERROR(INDEX($BA$70:$BA$81, ROWS($CR$4:CR13)-ROWS($AK$70:$AK$81)-ROWS($AO$70:$AO$81)-ROWS($AS$70:$AS$81)-ROWS($AW$70:$AW$81)),IFERROR(INDEX($BE$70:$BE$81, ROWS($CR$4:CR13)-ROWS($AK$70:$AK$81)-ROWS($AO$70:$AO$81)-ROWS($AS$70:$AS$81)-ROWS($AW$70:$AW$81)-ROWS($BA$70:$BA$81)),IFERROR(INDEX($BI$70:$BI$81, ROWS($CR$4:CR13)-ROWS($AK$70:$AK$81)-ROWS($AO$70:$AO$81)-ROWS($AS$70:$AS$81)-ROWS($AW$70:$AW$81)-ROWS($BA$70:$BA$81)-ROWS($BE$70:$BE$81)), "")))))))</f>
        <v/>
      </c>
      <c r="CS15" s="316" t="str">
        <f t="shared" ca="1" si="43"/>
        <v/>
      </c>
      <c r="CT15" s="413" t="str">
        <f t="shared" ca="1" si="44"/>
        <v/>
      </c>
      <c r="CU15" s="412" t="str">
        <f>IF(OR(CV15="",CV15=0),"",MAX(CU$5:CU14)+1)</f>
        <v/>
      </c>
      <c r="CV15" s="316">
        <f>IFERROR(INDEX($AJ$86:$AJ$97, ROWS($CV$4:CV13)), IFERROR(INDEX($AN$86:$AN$97, ROWS($CV$4:CV13)-ROWS($AJ$86:$AJ$97)), ""))</f>
        <v>0</v>
      </c>
      <c r="CW15" s="316" t="str">
        <f t="shared" si="45"/>
        <v/>
      </c>
      <c r="CX15" s="316" t="str">
        <f>IF(OR(CY15="",CY15=0),"",MAX(CX$5:CX14)+1)</f>
        <v/>
      </c>
      <c r="CY15" s="316">
        <f>IFERROR(INDEX($AK$86:$AK$97, ROWS($CY$4:CY13)), IFERROR(INDEX($AO$86:$AO$97, ROWS($CY$4:CY13)-ROWS($AK$86:$AK$97)), ""))</f>
        <v>0</v>
      </c>
      <c r="CZ15" s="316" t="str">
        <f t="shared" si="46"/>
        <v/>
      </c>
      <c r="DA15" s="413" t="str">
        <f t="shared" si="47"/>
        <v/>
      </c>
      <c r="DC15" s="438" t="str">
        <f ca="1">IF(OR(DD15="",DD15=0),"",MAX(DC$5:DC14)+1)</f>
        <v/>
      </c>
      <c r="DD15" s="434" t="str">
        <f t="shared" ca="1" si="48"/>
        <v/>
      </c>
      <c r="DE15" s="413" t="str">
        <f t="shared" ca="1" si="49"/>
        <v/>
      </c>
      <c r="DF15" s="431" t="str">
        <f ca="1">IF(OR(DG15="",DG15=0),"",MAX(DF$5:DF14)+1)</f>
        <v/>
      </c>
      <c r="DG15" s="412" t="str">
        <f t="shared" ca="1" si="50"/>
        <v/>
      </c>
      <c r="DH15" s="413" t="str">
        <f t="shared" ca="1" si="51"/>
        <v/>
      </c>
      <c r="DI15" s="412" t="str">
        <f t="shared" ca="1" si="52"/>
        <v/>
      </c>
      <c r="DJ15" s="413" t="str">
        <f t="shared" ca="1" si="53"/>
        <v/>
      </c>
      <c r="DK15" s="412" t="str">
        <f t="shared" ca="1" si="54"/>
        <v/>
      </c>
      <c r="DL15" s="413" t="str">
        <f t="shared" ca="1" si="55"/>
        <v/>
      </c>
    </row>
    <row r="16" spans="1:165" s="292" customFormat="1" ht="15" customHeight="1" x14ac:dyDescent="0.3">
      <c r="A16" s="1173" t="s">
        <v>478</v>
      </c>
      <c r="B16" s="1174"/>
      <c r="C16" s="1173" t="s">
        <v>478</v>
      </c>
      <c r="D16" s="1174"/>
      <c r="E16" s="1173" t="s">
        <v>478</v>
      </c>
      <c r="F16" s="1174"/>
      <c r="G16" s="1173" t="s">
        <v>478</v>
      </c>
      <c r="H16" s="1174"/>
      <c r="I16" s="1173" t="s">
        <v>478</v>
      </c>
      <c r="J16" s="1174"/>
      <c r="K16" s="1173" t="s">
        <v>478</v>
      </c>
      <c r="L16" s="1174"/>
      <c r="M16" s="1173" t="s">
        <v>478</v>
      </c>
      <c r="N16" s="1174"/>
      <c r="P16" s="297" t="str">
        <f t="shared" ca="1" si="57"/>
        <v/>
      </c>
      <c r="Q16" s="297" t="str">
        <f t="shared" ca="1" si="56"/>
        <v/>
      </c>
      <c r="R16" s="297" t="str">
        <f t="shared" ca="1" si="56"/>
        <v/>
      </c>
      <c r="S16" s="298" t="str">
        <f t="shared" ca="1" si="56"/>
        <v/>
      </c>
      <c r="T16" s="297" t="str">
        <f t="shared" ca="1" si="56"/>
        <v/>
      </c>
      <c r="U16" s="297" t="str">
        <f t="shared" ca="1" si="56"/>
        <v/>
      </c>
      <c r="V16" s="1160" t="s">
        <v>503</v>
      </c>
      <c r="W16" s="1161"/>
      <c r="X16" s="424">
        <f ca="1">IF(OR(X14=""),0,SUM(X13+X14-X12))</f>
        <v>1650.16</v>
      </c>
      <c r="Y16"/>
      <c r="AB16" s="299"/>
      <c r="AC16" s="358" t="str">
        <f>IF('Data Entry'!B22="","",'Data Entry'!B22)</f>
        <v/>
      </c>
      <c r="AD16" s="356" t="str">
        <f>IF('Data Entry'!A22="","",'Data Entry'!A22)</f>
        <v/>
      </c>
      <c r="AE16" s="363" t="str">
        <f>IF('Data Entry'!C22="","",'Data Entry'!C22)</f>
        <v/>
      </c>
      <c r="AF16" s="402" t="str">
        <f>IF('Data Entry'!E22="","",'Data Entry'!E22)</f>
        <v/>
      </c>
      <c r="AG16" s="300"/>
      <c r="AH16"/>
      <c r="AI16" s="308">
        <f t="shared" ca="1" si="23"/>
        <v>34</v>
      </c>
      <c r="AJ16" s="293" t="str">
        <f t="shared" ca="1" si="2"/>
        <v/>
      </c>
      <c r="AK16" s="293" t="str">
        <f t="shared" ca="1" si="3"/>
        <v/>
      </c>
      <c r="AL16" s="303" t="str">
        <f t="shared" ca="1" si="4"/>
        <v/>
      </c>
      <c r="AM16" s="308">
        <f t="shared" ca="1" si="24"/>
        <v>34</v>
      </c>
      <c r="AN16" s="293" t="str">
        <f t="shared" ca="1" si="5"/>
        <v/>
      </c>
      <c r="AO16" s="293" t="str">
        <f t="shared" ca="1" si="6"/>
        <v/>
      </c>
      <c r="AP16" s="303" t="str">
        <f t="shared" ca="1" si="7"/>
        <v/>
      </c>
      <c r="AQ16" s="308">
        <f t="shared" ca="1" si="25"/>
        <v>34</v>
      </c>
      <c r="AR16" s="293" t="str">
        <f t="shared" ca="1" si="8"/>
        <v/>
      </c>
      <c r="AS16" s="293" t="str">
        <f t="shared" ca="1" si="9"/>
        <v/>
      </c>
      <c r="AT16" s="303" t="str">
        <f t="shared" ca="1" si="10"/>
        <v/>
      </c>
      <c r="AU16" s="308" t="str">
        <f t="shared" ca="1" si="26"/>
        <v/>
      </c>
      <c r="AV16" s="293" t="str">
        <f t="shared" ca="1" si="11"/>
        <v/>
      </c>
      <c r="AW16" s="293" t="str">
        <f t="shared" ca="1" si="12"/>
        <v/>
      </c>
      <c r="AX16" s="303" t="str">
        <f t="shared" ca="1" si="13"/>
        <v/>
      </c>
      <c r="AY16" s="308" t="str">
        <f t="shared" ca="1" si="27"/>
        <v/>
      </c>
      <c r="AZ16" s="293" t="str">
        <f t="shared" ca="1" si="14"/>
        <v/>
      </c>
      <c r="BA16" s="293" t="str">
        <f t="shared" ca="1" si="15"/>
        <v/>
      </c>
      <c r="BB16" s="303" t="str">
        <f t="shared" ca="1" si="16"/>
        <v/>
      </c>
      <c r="BC16" s="308" t="str">
        <f t="shared" ca="1" si="28"/>
        <v/>
      </c>
      <c r="BD16" s="293" t="str">
        <f t="shared" ca="1" si="17"/>
        <v/>
      </c>
      <c r="BE16" s="293" t="str">
        <f t="shared" ca="1" si="18"/>
        <v/>
      </c>
      <c r="BF16" s="303" t="str">
        <f t="shared" ca="1" si="19"/>
        <v/>
      </c>
      <c r="BG16" s="308" t="str">
        <f t="shared" ca="1" si="29"/>
        <v/>
      </c>
      <c r="BH16" s="293" t="str">
        <f t="shared" ca="1" si="20"/>
        <v/>
      </c>
      <c r="BI16" s="293" t="str">
        <f t="shared" ca="1" si="21"/>
        <v/>
      </c>
      <c r="BJ16" s="303" t="str">
        <f t="shared" ca="1" si="22"/>
        <v/>
      </c>
      <c r="BL16" s="412" t="str">
        <f ca="1">IF(OR(BM16="",BM16=0),"",MAX(BL$5:BL15)+1)</f>
        <v/>
      </c>
      <c r="BM16" s="316" t="str">
        <f ca="1">IFERROR(INDEX($AJ$6:$AJ$17, ROWS(BM$4:$BM14)), IFERROR(INDEX($AN$6:$AN$17, ROWS(BM$4:$BM14)-ROWS($AJ$6:$AJ$17)), IFERROR(INDEX($AR$6:$AR$17, ROWS(BM$4:$BM14)-ROWS($AJ$6:$AJ$17)-ROWS($AN$6:$AN$17)),IFERROR(INDEX($AV$6:$AV$17, ROWS(BM$4:$BM14)-ROWS($AJ$6:$AJ$17)-ROWS($AN$6:$AN$17)-ROWS($AR$6:$AR$17)),IFERROR(INDEX($AZ$6:$AZ$17, ROWS(BM$4:$BM14)-ROWS($AJ$6:$AJ$17)-ROWS($AN$6:$AN$17)-ROWS($AR$6:$AR$17)-ROWS($AV$6:$AV$17)),IFERROR(INDEX($BD$6:$BD$17, ROWS(BM$4:$BM14)-ROWS($AJ$6:$AJ$17)-ROWS($AN$6:$AN$17)-ROWS($AR$6:$AR$17)-ROWS($AV$6:$AV$17)-ROWS($AZ$6:$AZ$17)),IFERROR(INDEX($BH$6:$BH$17, ROWS(BM$4:$BM14)-ROWS($AJ$6:$AJ$17)-ROWS($AN$6:$AN$17)-ROWS($AR$6:$AR$17)-ROWS($AV$6:$AV$17)-ROWS($AZ$6:$AZ$17)-ROWS($BD$6:$BD$17)), "")))))))</f>
        <v/>
      </c>
      <c r="BN16" s="316" t="str">
        <f t="shared" ca="1" si="30"/>
        <v/>
      </c>
      <c r="BO16" s="316" t="str">
        <f ca="1">IF(OR(BP16="",BP16=0),"",MAX(BO$5:BO15)+1)</f>
        <v/>
      </c>
      <c r="BP16" s="316" t="str">
        <f ca="1">IFERROR(INDEX($AK$6:$AK$17, ROWS($BP$4:BP14)), IFERROR(INDEX($AO$6:$AO$17, ROWS($BP$4:BP14)-ROWS($AK$6:$AK$17)), IFERROR(INDEX($AS$6:$AS$17, ROWS($BP$4:BP14)-ROWS($AK$6:$AK$17)-ROWS($AO$6:$AO$17)),IFERROR(INDEX($AW$6:$AW$17, ROWS($BP$4:BP14)-ROWS($AK$6:$AK$17)-ROWS($AO$6:$AO$17)-ROWS($AS$6:$AS$17)),IFERROR(INDEX($BA$6:$BA$17, ROWS($BP$4:BP14)-ROWS($AK$6:$AK$17)-ROWS($AO$6:$AO$17)-ROWS($AS$6:$AS$17)-ROWS($AW$6:$AW$17)),IFERROR(INDEX($BE$6:$BE$17, ROWS($BP$4:BP14)-ROWS($AK$6:$AK$17)-ROWS($AO$6:$AO$17)-ROWS($AS$6:$AS$17)-ROWS($AW$6:$AW$17)-ROWS($BA$6:$BA$17)),IFERROR(INDEX($BI$6:$BI$17, ROWS($BP$4:BP14)-ROWS($AK$6:$AK$17)-ROWS($AO$6:$AO$17)-ROWS($AS$6:$AS$17)-ROWS($AW$6:$AW$17)-ROWS($BA$6:$BA$17)-ROWS($BE$6:$BE$17)), "")))))))</f>
        <v/>
      </c>
      <c r="BQ16" s="316" t="str">
        <f t="shared" ca="1" si="31"/>
        <v/>
      </c>
      <c r="BR16" s="413" t="str">
        <f t="shared" ca="1" si="32"/>
        <v/>
      </c>
      <c r="BS16" s="412" t="str">
        <f ca="1">IF(OR(BT16="",BT16=0),"",MAX(BS$5:BS15)+1)</f>
        <v/>
      </c>
      <c r="BT16" s="316" t="str">
        <f ca="1">IFERROR(INDEX($AJ$22:$AJ$33, ROWS($BT$4:BT14)), IFERROR(INDEX($AN$22:$AN$33, ROWS($BT$4:BT14)-ROWS($AJ$22:$AJ$33)), IFERROR(INDEX($AR$22:$AR$33, ROWS($BT$4:BT14)-ROWS($AJ$22:$AJ$33)-ROWS($AN$22:$AN$33)),IFERROR(INDEX($AV$22:$AV$33, ROWS($BT$4:BT14)-ROWS($AJ$22:$AJ$33)-ROWS($AN$22:$AN$33)-ROWS($AR$22:$AR$33)),IFERROR(INDEX($AZ$22:$AZ$33, ROWS($BT$4:BT14)-ROWS($AJ$22:$AJ$33)-ROWS($AN$22:$AN$33)-ROWS($AR$22:$AR$33)-ROWS($AV$22:$AV$33)),IFERROR(INDEX($BD$22:$BD$33, ROWS($BT$4:BT14)-ROWS($AJ$22:$AJ$33)-ROWS($AN$22:$AN$33)-ROWS($AR$22:$AR$33)-ROWS($AV$22:$AV$33)-ROWS($AZ$22:$AZ$33)),IFERROR(INDEX($BH$22:$BH$33, ROWS($BT$4:BT14)-ROWS($AJ$22:$AJ$33)-ROWS($AN$22:$AN$33)-ROWS($AR$22:$AR$33)-ROWS($AV$22:$AV$33)-ROWS($AZ$22:$AZ$33)-ROWS($BD$22:$BD$33)), "")))))))</f>
        <v/>
      </c>
      <c r="BU16" s="316" t="str">
        <f t="shared" ca="1" si="33"/>
        <v/>
      </c>
      <c r="BV16" s="316" t="str">
        <f ca="1">IF(OR(BW16="",BW16=0),"",MAX(BV$5:BV15)+1)</f>
        <v/>
      </c>
      <c r="BW16" s="316" t="str">
        <f ca="1">IFERROR(INDEX($AK$22:$AK$33, ROWS($BW$4:BW14)), IFERROR(INDEX($AO$22:$AO$33, ROWS($BW$4:BW14)-ROWS($AK$22:$AK$33)), IFERROR(INDEX($AS$22:$AS$33, ROWS($BW$4:BW14)-ROWS($AK$22:$AK$33)-ROWS($AO$22:$AO$33)),IFERROR(INDEX($AW$22:$AW$33, ROWS($BW$4:BW14)-ROWS($AK$22:$AK$33)-ROWS($AO$22:$AO$33)-ROWS($AS$22:$AS$33)),IFERROR(INDEX($BA$22:$BA$33, ROWS($BW$4:BW14)-ROWS($AK$22:$AK$33)-ROWS($AO$22:$AO$33)-ROWS($AS$22:$AS$33)-ROWS($AW$22:$AW$33)),IFERROR(INDEX($BE$22:$BE$33, ROWS($BW$4:BW14)-ROWS($AK$22:$AK$33)-ROWS($AO$22:$AO$33)-ROWS($AS$22:$AS$33)-ROWS($AW$22:$AW$33)-ROWS($BA$22:$BA$33)),IFERROR(INDEX($BI$22:$BI$33, ROWS($BW$4:BW14)-ROWS($AK$22:$AK$33)-ROWS($AO$22:$AO$33)-ROWS($AS$22:$AS$33)-ROWS($AW$22:$AW$33)-ROWS($BA$22:$BA$33)-ROWS($BE$22:$BE$33)), "")))))))</f>
        <v/>
      </c>
      <c r="BX16" s="316" t="str">
        <f t="shared" ca="1" si="34"/>
        <v/>
      </c>
      <c r="BY16" s="413" t="str">
        <f t="shared" ca="1" si="35"/>
        <v/>
      </c>
      <c r="BZ16" s="412" t="str">
        <f ca="1">IF(OR(CA16="",CA16=0),"",MAX(BZ$5:BZ15)+1)</f>
        <v/>
      </c>
      <c r="CA16" s="316" t="str">
        <f ca="1">IFERROR(INDEX($AJ$38:$AJ$49, ROWS($CA$4:CA14)), IFERROR(INDEX($AN$38:$AN$49, ROWS($CA$4:CA14)-ROWS($AJ$38:$AJ$49)), IFERROR(INDEX($AR$38:$AR$49, ROWS($CA$4:CA14)-ROWS($AJ$38:$AJ$49)-ROWS($AN$38:$AN$49)),IFERROR(INDEX($AV$38:$AV$49, ROWS($CA$4:CA14)-ROWS($AJ$38:$AJ$49)-ROWS($AN$38:$AN$49)-ROWS($AR$38:$AR$49)),IFERROR(INDEX($AZ$38:$AZ$49, ROWS($CA$4:CA14)-ROWS($AJ$38:$AJ$49)-ROWS($AN$38:$AN$49)-ROWS($AR$38:$AR$49)-ROWS($AV$38:$AV$49)),IFERROR(INDEX($BD$38:$BD$49, ROWS($CA$4:CA14)-ROWS($AJ$38:$AJ$49)-ROWS($AN$38:$AN$49)-ROWS($AR$38:$AR$49)-ROWS($AV$38:$AV$49)-ROWS($AZ$38:$AZ$49)),IFERROR(INDEX($BH$38:$BH$49, ROWS($CA$4:CA14)-ROWS($AJ$38:$AJ$49)-ROWS($AN$38:$AN$49)-ROWS($AR$38:$AR$49)-ROWS($AV$38:$AV$49)-ROWS($AZ$38:$AZ$49)-ROWS($BD$38:$BD$49)), "")))))))</f>
        <v/>
      </c>
      <c r="CB16" s="316" t="str">
        <f t="shared" ca="1" si="36"/>
        <v>Paycheck 3</v>
      </c>
      <c r="CC16" s="316" t="str">
        <f ca="1">IF(OR(CD16="",CD16=0),"",MAX(CC$5:CC15)+1)</f>
        <v/>
      </c>
      <c r="CD16" s="316" t="str">
        <f ca="1">IFERROR(INDEX($AK$38:$AK$49, ROWS($CD$4:CD14)), IFERROR(INDEX($AO$38:$AO$49, ROWS($CD$4:CD14)-ROWS($AK$38:$AK$49)), IFERROR(INDEX($AS$38:$AS$49, ROWS($CD$4:CD14)-ROWS($AK$38:$AK$49)-ROWS($AO$38:$AO$49)),IFERROR(INDEX($AW$38:$AW$49, ROWS($CD$4:CD14)-ROWS($AK$38:$AK$49)-ROWS($AO$38:$AO$49)-ROWS($AS$38:$AS$49)),IFERROR(INDEX($BA$38:$BA$49, ROWS($CD$4:CD14)-ROWS($AK$38:$AK$49)-ROWS($AO$38:$AO$49)-ROWS($AS$38:$AS$49)-ROWS($AW$38:$AW$49)),IFERROR(INDEX($BE$38:$BE$49, ROWS($CD$4:CD14)-ROWS($AK$38:$AK$49)-ROWS($AO$38:$AO$49)-ROWS($AS$38:$AS$49)-ROWS($AW$38:$AW$49)-ROWS($BA$38:$BA$49)),IFERROR(INDEX($BI$38:$BI$49, ROWS($CD$4:CD14)-ROWS($AK$38:$AK$49)-ROWS($AO$38:$AO$49)-ROWS($AS$38:$AS$49)-ROWS($AW$38:$AW$49)-ROWS($BA$38:$BA$49)-ROWS($BE$38:$BE$49)), "")))))))</f>
        <v/>
      </c>
      <c r="CE16" s="316">
        <f t="shared" ca="1" si="37"/>
        <v>700</v>
      </c>
      <c r="CF16" s="413" t="str">
        <f t="shared" ca="1" si="38"/>
        <v>Income</v>
      </c>
      <c r="CG16" s="412" t="str">
        <f ca="1">IF(OR(CH16="",CH16=0),"",MAX(CG$5:CG15)+1)</f>
        <v/>
      </c>
      <c r="CH16" s="316" t="str">
        <f ca="1">IFERROR(INDEX($AJ$54:$AJ$65, ROWS($CH$4:CH14)), IFERROR(INDEX($AN$54:$AN$65, ROWS($CH$4:CH14)-ROWS($AJ$54:$AJ$65)), IFERROR(INDEX($AR$54:$AR$65, ROWS($CH$4:CH14)-ROWS($AJ$54:$AJ$65)-ROWS($AN$54:$AN$65)),IFERROR(INDEX($AV$54:$AV$65, ROWS($CH$4:CH14)-ROWS($AJ$54:$AJ$65)-ROWS($AN$54:$AN$65)-ROWS($AR$54:$AR$65)),IFERROR(INDEX($AZ$54:$AZ$65, ROWS($CH$4:CH14)-ROWS($AJ$54:$AJ$65)-ROWS($AN$54:$AN$65)-ROWS($AR$54:$AR$65)-ROWS($AV$54:$AV$65)),IFERROR(INDEX($BD$54:$BD$65, ROWS($CH$4:CH14)-ROWS($AJ$54:$AJ$65)-ROWS($AN$54:$AN$65)-ROWS($AR$54:$AR$65)-ROWS($AV$54:$AV$65)-ROWS($AZ$54:$AZ$65)),IFERROR(INDEX($BH$54:$BH$65, ROWS($CH$4:CH14)-ROWS($AJ$54:$AJ$65)-ROWS($AN$54:$AN$65)-ROWS($AR$54:$AR$65)-ROWS($AV$54:$AV$65)-ROWS($AZ$54:$AZ$65)-ROWS($BD$54:$BD$65)), "")))))))</f>
        <v/>
      </c>
      <c r="CI16" s="316" t="str">
        <f t="shared" ca="1" si="39"/>
        <v/>
      </c>
      <c r="CJ16" s="316" t="str">
        <f ca="1">IF(OR(CK16="",CK16=0),"",MAX(CJ$5:CJ15)+1)</f>
        <v/>
      </c>
      <c r="CK16" s="316" t="str">
        <f ca="1">IFERROR(INDEX($AK$54:$AK$65, ROWS($CK$4:CK14)), IFERROR(INDEX($AO$54:$AO$65, ROWS($CK$4:CK14)-ROWS($AK$54:$AK$65)), IFERROR(INDEX($AS$54:$AS$65, ROWS($CK$4:CK14)-ROWS($AK$54:$AK$65)-ROWS($AO$54:$AO$65)),IFERROR(INDEX($AW$54:$AW$65, ROWS($CK$4:CK14)-ROWS($AK$54:$AK$65)-ROWS($AO$54:$AO$65)-ROWS($AS$54:$AS$65)),IFERROR(INDEX($BA$54:$BA$65, ROWS($CK$4:CK14)-ROWS($AK$54:$AK$65)-ROWS($AO$54:$AO$65)-ROWS($AS$54:$AS$65)-ROWS($AW$54:$AW$65)),IFERROR(INDEX($BE$54:$BE$65, ROWS($CK$4:CK14)-ROWS($AK$54:$AK$65)-ROWS($AO$54:$AO$65)-ROWS($AS$54:$AS$65)-ROWS($AW$54:$AW$65)-ROWS($BA$54:$BA$65)),IFERROR(INDEX($BI$54:$BI$65, ROWS($CK$4:CK14)-ROWS($AK$54:$AK$65)-ROWS($AO$54:$AO$65)-ROWS($AS$54:$AS$65)-ROWS($AW$54:$AW$65)-ROWS($BA$54:$BA$65)-ROWS($BE$54:$BE$65)), "")))))))</f>
        <v/>
      </c>
      <c r="CL16" s="316" t="str">
        <f t="shared" ca="1" si="40"/>
        <v/>
      </c>
      <c r="CM16" s="413" t="str">
        <f t="shared" ca="1" si="41"/>
        <v/>
      </c>
      <c r="CN16" s="412" t="str">
        <f ca="1">IF(OR(CO16="",CO16=0),"",MAX(CN$5:CN15)+1)</f>
        <v/>
      </c>
      <c r="CO16" s="316" t="str">
        <f ca="1">IFERROR(INDEX($AJ$70:$AJ$81, ROWS($CO$4:CO14)), IFERROR(INDEX($AN$70:$AN$81, ROWS($CO$4:CO14)-ROWS($AJ$70:$AJ$81)), IFERROR(INDEX($AR$70:$AR$81, ROWS($CO$4:CO14)-ROWS($AJ$70:$AJ$81)-ROWS($AN$70:$AN$81)),IFERROR(INDEX($AV$70:$AV$81, ROWS($CO$4:CO14)-ROWS($AJ$70:$AJ$81)-ROWS($AN$70:$AN$81)-ROWS($AR$70:$AR$81)),IFERROR(INDEX($AZ$70:$AZ$81, ROWS($CO$4:CO14)-ROWS($AJ$70:$AJ$81)-ROWS($AN$70:$AN$81)-ROWS($AR$70:$AR$81)-ROWS($AV$70:$AV$81)),IFERROR(INDEX($BD$70:$BD$81, ROWS($CO$4:CO14)-ROWS($AJ$70:$AJ$81)-ROWS($AN$70:$AN$81)-ROWS($AR$70:$AR$81)-ROWS($AV$70:$AV$81)-ROWS($AZ$70:$AZ$81)),IFERROR(INDEX($BH$70:$BH$81, ROWS($CO$4:CO14)-ROWS($AJ$70:$AJ$81)-ROWS($AN$70:$AN$81)-ROWS($AR$70:$AR$81)-ROWS($AV$70:$AV$81)-ROWS($AZ$70:$AZ$81)-ROWS($BD$70:$BD$81)), "")))))))</f>
        <v/>
      </c>
      <c r="CP16" s="316" t="str">
        <f t="shared" ca="1" si="42"/>
        <v/>
      </c>
      <c r="CQ16" s="316" t="str">
        <f ca="1">IF(OR(CR16="",CR16=0),"",MAX(CQ$5:CQ15)+1)</f>
        <v/>
      </c>
      <c r="CR16" s="316" t="str">
        <f ca="1">IFERROR(INDEX($AK$70:$AK$81, ROWS($CR$4:CR14)), IFERROR(INDEX($AO$70:$AO$81, ROWS($CR$4:CR14)-ROWS($AK$70:$AK$81)), IFERROR(INDEX($AS$70:$AS$81, ROWS($CR$4:CR14)-ROWS($AK$70:$AK$81)-ROWS($AO$70:$AO$81)),IFERROR(INDEX($AW$70:$AW$81, ROWS($CR$4:CR14)-ROWS($AK$70:$AK$81)-ROWS($AO$70:$AO$81)-ROWS($AS$70:$AS$81)),IFERROR(INDEX($BA$70:$BA$81, ROWS($CR$4:CR14)-ROWS($AK$70:$AK$81)-ROWS($AO$70:$AO$81)-ROWS($AS$70:$AS$81)-ROWS($AW$70:$AW$81)),IFERROR(INDEX($BE$70:$BE$81, ROWS($CR$4:CR14)-ROWS($AK$70:$AK$81)-ROWS($AO$70:$AO$81)-ROWS($AS$70:$AS$81)-ROWS($AW$70:$AW$81)-ROWS($BA$70:$BA$81)),IFERROR(INDEX($BI$70:$BI$81, ROWS($CR$4:CR14)-ROWS($AK$70:$AK$81)-ROWS($AO$70:$AO$81)-ROWS($AS$70:$AS$81)-ROWS($AW$70:$AW$81)-ROWS($BA$70:$BA$81)-ROWS($BE$70:$BE$81)), "")))))))</f>
        <v/>
      </c>
      <c r="CS16" s="316" t="str">
        <f t="shared" ca="1" si="43"/>
        <v/>
      </c>
      <c r="CT16" s="413" t="str">
        <f t="shared" ca="1" si="44"/>
        <v/>
      </c>
      <c r="CU16" s="412" t="str">
        <f>IF(OR(CV16="",CV16=0),"",MAX(CU$5:CU15)+1)</f>
        <v/>
      </c>
      <c r="CV16" s="316">
        <f>IFERROR(INDEX($AJ$86:$AJ$97, ROWS($CV$4:CV14)), IFERROR(INDEX($AN$86:$AN$97, ROWS($CV$4:CV14)-ROWS($AJ$86:$AJ$97)), ""))</f>
        <v>0</v>
      </c>
      <c r="CW16" s="316" t="str">
        <f t="shared" si="45"/>
        <v/>
      </c>
      <c r="CX16" s="316" t="str">
        <f>IF(OR(CY16="",CY16=0),"",MAX(CX$5:CX15)+1)</f>
        <v/>
      </c>
      <c r="CY16" s="316">
        <f>IFERROR(INDEX($AK$86:$AK$97, ROWS($CY$4:CY14)), IFERROR(INDEX($AO$86:$AO$97, ROWS($CY$4:CY14)-ROWS($AK$86:$AK$97)), ""))</f>
        <v>0</v>
      </c>
      <c r="CZ16" s="316" t="str">
        <f t="shared" si="46"/>
        <v/>
      </c>
      <c r="DA16" s="413" t="str">
        <f t="shared" si="47"/>
        <v/>
      </c>
      <c r="DC16" s="438" t="str">
        <f ca="1">IF(OR(DD16="",DD16=0),"",MAX(DC$5:DC15)+1)</f>
        <v/>
      </c>
      <c r="DD16" s="434" t="str">
        <f t="shared" ca="1" si="48"/>
        <v/>
      </c>
      <c r="DE16" s="413" t="str">
        <f t="shared" ca="1" si="49"/>
        <v/>
      </c>
      <c r="DF16" s="431" t="str">
        <f ca="1">IF(OR(DG16="",DG16=0),"",MAX(DF$5:DF15)+1)</f>
        <v/>
      </c>
      <c r="DG16" s="412" t="str">
        <f t="shared" ca="1" si="50"/>
        <v/>
      </c>
      <c r="DH16" s="413" t="str">
        <f t="shared" ca="1" si="51"/>
        <v/>
      </c>
      <c r="DI16" s="412" t="str">
        <f t="shared" ca="1" si="52"/>
        <v/>
      </c>
      <c r="DJ16" s="413" t="str">
        <f t="shared" ca="1" si="53"/>
        <v/>
      </c>
      <c r="DK16" s="412" t="str">
        <f t="shared" ca="1" si="54"/>
        <v/>
      </c>
      <c r="DL16" s="413" t="str">
        <f t="shared" ca="1" si="55"/>
        <v/>
      </c>
    </row>
    <row r="17" spans="1:123" s="293" customFormat="1" ht="15" customHeight="1" thickBot="1" x14ac:dyDescent="0.35">
      <c r="A17" s="291">
        <f>Year!I13</f>
        <v>44969</v>
      </c>
      <c r="B17" s="290" t="str">
        <f>IF(ISERROR(MATCH(A17,event_dates,0)),"",INDEX(events,MATCH(A17,event_dates,0)))</f>
        <v/>
      </c>
      <c r="C17" s="291">
        <f>Year!J13</f>
        <v>44970</v>
      </c>
      <c r="D17" s="290" t="str">
        <f>IF(ISERROR(MATCH(C17,event_dates,0)),"",INDEX(events,MATCH(C17,event_dates,0)))</f>
        <v/>
      </c>
      <c r="E17" s="291">
        <f>Year!K13</f>
        <v>44971</v>
      </c>
      <c r="F17" s="290" t="str">
        <f>IF(ISERROR(MATCH(E17,event_dates,0)),"",INDEX(events,MATCH(E17,event_dates,0)))</f>
        <v>Valentines Day</v>
      </c>
      <c r="G17" s="291">
        <f>Year!L13</f>
        <v>44972</v>
      </c>
      <c r="H17" s="290" t="str">
        <f>IF(ISERROR(MATCH(G17,event_dates,0)),"",INDEX(events,MATCH(G17,event_dates,0)))</f>
        <v/>
      </c>
      <c r="I17" s="291">
        <f>Year!M13</f>
        <v>44973</v>
      </c>
      <c r="J17" s="290" t="str">
        <f>IF(ISERROR(MATCH(I17,event_dates,0)),"",INDEX(events,MATCH(I17,event_dates,0)))</f>
        <v/>
      </c>
      <c r="K17" s="291">
        <f>Year!N13</f>
        <v>44974</v>
      </c>
      <c r="L17" s="290" t="str">
        <f>IF(ISERROR(MATCH(K17,event_dates,0)),"",INDEX(events,MATCH(K17,event_dates,0)))</f>
        <v/>
      </c>
      <c r="M17" s="291">
        <f>Year!O13</f>
        <v>44975</v>
      </c>
      <c r="N17" s="290" t="str">
        <f>IF(ISERROR(MATCH(M17,event_dates,0)),"",INDEX(events,MATCH(M17,event_dates,0)))</f>
        <v/>
      </c>
      <c r="P17" s="295" t="str">
        <f ca="1">IF(DN46="","",DN46)</f>
        <v>D. Store Card 4 - 30</v>
      </c>
      <c r="Q17" s="295" t="str">
        <f t="shared" ref="Q17:U22" ca="1" si="58">IF(DO46="","",DO46)</f>
        <v>Groceries - 125</v>
      </c>
      <c r="R17" s="446" t="str">
        <f t="shared" ca="1" si="58"/>
        <v>D. Store Card 1 - 30</v>
      </c>
      <c r="S17" s="295" t="str">
        <f t="shared" ca="1" si="58"/>
        <v>Paycheck 2 - 400</v>
      </c>
      <c r="T17" s="295" t="str">
        <f t="shared" ca="1" si="58"/>
        <v>Investment 1 - 200</v>
      </c>
      <c r="U17" s="295" t="str">
        <f t="shared" ca="1" si="58"/>
        <v>Paycheck 3 - 700</v>
      </c>
      <c r="V17" s="1156"/>
      <c r="W17" s="1157"/>
      <c r="X17" s="445"/>
      <c r="Y17"/>
      <c r="AB17" s="299"/>
      <c r="AC17" s="358" t="str">
        <f>IF('Data Entry'!B23="","",'Data Entry'!B23)</f>
        <v/>
      </c>
      <c r="AD17" s="356" t="str">
        <f>IF('Data Entry'!A23="","",'Data Entry'!A23)</f>
        <v/>
      </c>
      <c r="AE17" s="363" t="str">
        <f>IF('Data Entry'!C23="","",'Data Entry'!C23)</f>
        <v/>
      </c>
      <c r="AF17" s="402" t="str">
        <f>IF('Data Entry'!E23="","",'Data Entry'!E23)</f>
        <v/>
      </c>
      <c r="AG17" s="300"/>
      <c r="AH17"/>
      <c r="AI17" s="309">
        <f t="shared" ca="1" si="23"/>
        <v>35</v>
      </c>
      <c r="AJ17" s="310" t="str">
        <f t="shared" ca="1" si="2"/>
        <v/>
      </c>
      <c r="AK17" s="310" t="str">
        <f t="shared" ca="1" si="3"/>
        <v/>
      </c>
      <c r="AL17" s="311" t="str">
        <f t="shared" ca="1" si="4"/>
        <v/>
      </c>
      <c r="AM17" s="309">
        <f t="shared" ca="1" si="24"/>
        <v>35</v>
      </c>
      <c r="AN17" s="310" t="str">
        <f t="shared" ca="1" si="5"/>
        <v/>
      </c>
      <c r="AO17" s="310" t="str">
        <f t="shared" ca="1" si="6"/>
        <v/>
      </c>
      <c r="AP17" s="311" t="str">
        <f t="shared" ca="1" si="7"/>
        <v/>
      </c>
      <c r="AQ17" s="309">
        <f t="shared" ca="1" si="25"/>
        <v>35</v>
      </c>
      <c r="AR17" s="310" t="str">
        <f t="shared" ca="1" si="8"/>
        <v/>
      </c>
      <c r="AS17" s="310" t="str">
        <f t="shared" ca="1" si="9"/>
        <v/>
      </c>
      <c r="AT17" s="311" t="str">
        <f t="shared" ca="1" si="10"/>
        <v/>
      </c>
      <c r="AU17" s="309" t="str">
        <f t="shared" ca="1" si="26"/>
        <v/>
      </c>
      <c r="AV17" s="310" t="str">
        <f t="shared" ca="1" si="11"/>
        <v/>
      </c>
      <c r="AW17" s="310" t="str">
        <f t="shared" ca="1" si="12"/>
        <v/>
      </c>
      <c r="AX17" s="311" t="str">
        <f t="shared" ca="1" si="13"/>
        <v/>
      </c>
      <c r="AY17" s="309" t="str">
        <f t="shared" ca="1" si="27"/>
        <v/>
      </c>
      <c r="AZ17" s="310" t="str">
        <f t="shared" ca="1" si="14"/>
        <v/>
      </c>
      <c r="BA17" s="310" t="str">
        <f t="shared" ca="1" si="15"/>
        <v/>
      </c>
      <c r="BB17" s="311" t="str">
        <f t="shared" ca="1" si="16"/>
        <v/>
      </c>
      <c r="BC17" s="309" t="str">
        <f t="shared" ca="1" si="28"/>
        <v/>
      </c>
      <c r="BD17" s="310" t="str">
        <f t="shared" ca="1" si="17"/>
        <v/>
      </c>
      <c r="BE17" s="310" t="str">
        <f t="shared" ca="1" si="18"/>
        <v/>
      </c>
      <c r="BF17" s="311" t="str">
        <f t="shared" ca="1" si="19"/>
        <v/>
      </c>
      <c r="BG17" s="309" t="str">
        <f t="shared" ca="1" si="29"/>
        <v/>
      </c>
      <c r="BH17" s="310" t="str">
        <f t="shared" ca="1" si="20"/>
        <v/>
      </c>
      <c r="BI17" s="310" t="str">
        <f t="shared" ca="1" si="21"/>
        <v/>
      </c>
      <c r="BJ17" s="311" t="str">
        <f t="shared" ca="1" si="22"/>
        <v/>
      </c>
      <c r="BL17" s="414" t="str">
        <f ca="1">IF(OR(BM17="",BM17=0),"",MAX(BL$5:BL16)+1)</f>
        <v/>
      </c>
      <c r="BM17" s="409" t="str">
        <f ca="1">IFERROR(INDEX($AJ$6:$AJ$17, ROWS(BM$4:$BM15)), IFERROR(INDEX($AN$6:$AN$17, ROWS(BM$4:$BM15)-ROWS($AJ$6:$AJ$17)), IFERROR(INDEX($AR$6:$AR$17, ROWS(BM$4:$BM15)-ROWS($AJ$6:$AJ$17)-ROWS($AN$6:$AN$17)),IFERROR(INDEX($AV$6:$AV$17, ROWS(BM$4:$BM15)-ROWS($AJ$6:$AJ$17)-ROWS($AN$6:$AN$17)-ROWS($AR$6:$AR$17)),IFERROR(INDEX($AZ$6:$AZ$17, ROWS(BM$4:$BM15)-ROWS($AJ$6:$AJ$17)-ROWS($AN$6:$AN$17)-ROWS($AR$6:$AR$17)-ROWS($AV$6:$AV$17)),IFERROR(INDEX($BD$6:$BD$17, ROWS(BM$4:$BM15)-ROWS($AJ$6:$AJ$17)-ROWS($AN$6:$AN$17)-ROWS($AR$6:$AR$17)-ROWS($AV$6:$AV$17)-ROWS($AZ$6:$AZ$17)),IFERROR(INDEX($BH$6:$BH$17, ROWS(BM$4:$BM15)-ROWS($AJ$6:$AJ$17)-ROWS($AN$6:$AN$17)-ROWS($AR$6:$AR$17)-ROWS($AV$6:$AV$17)-ROWS($AZ$6:$AZ$17)-ROWS($BD$6:$BD$17)), "")))))))</f>
        <v/>
      </c>
      <c r="BN17" s="409" t="str">
        <f t="shared" ca="1" si="30"/>
        <v/>
      </c>
      <c r="BO17" s="409" t="str">
        <f ca="1">IF(OR(BP17="",BP17=0),"",MAX(BO$5:BO16)+1)</f>
        <v/>
      </c>
      <c r="BP17" s="409" t="str">
        <f ca="1">IFERROR(INDEX($AK$6:$AK$17, ROWS($BP$4:BP15)), IFERROR(INDEX($AO$6:$AO$17, ROWS($BP$4:BP15)-ROWS($AK$6:$AK$17)), IFERROR(INDEX($AS$6:$AS$17, ROWS($BP$4:BP15)-ROWS($AK$6:$AK$17)-ROWS($AO$6:$AO$17)),IFERROR(INDEX($AW$6:$AW$17, ROWS($BP$4:BP15)-ROWS($AK$6:$AK$17)-ROWS($AO$6:$AO$17)-ROWS($AS$6:$AS$17)),IFERROR(INDEX($BA$6:$BA$17, ROWS($BP$4:BP15)-ROWS($AK$6:$AK$17)-ROWS($AO$6:$AO$17)-ROWS($AS$6:$AS$17)-ROWS($AW$6:$AW$17)),IFERROR(INDEX($BE$6:$BE$17, ROWS($BP$4:BP15)-ROWS($AK$6:$AK$17)-ROWS($AO$6:$AO$17)-ROWS($AS$6:$AS$17)-ROWS($AW$6:$AW$17)-ROWS($BA$6:$BA$17)),IFERROR(INDEX($BI$6:$BI$17, ROWS($BP$4:BP15)-ROWS($AK$6:$AK$17)-ROWS($AO$6:$AO$17)-ROWS($AS$6:$AS$17)-ROWS($AW$6:$AW$17)-ROWS($BA$6:$BA$17)-ROWS($BE$6:$BE$17)), "")))))))</f>
        <v/>
      </c>
      <c r="BQ17" s="409" t="str">
        <f t="shared" ca="1" si="31"/>
        <v/>
      </c>
      <c r="BR17" s="415" t="str">
        <f t="shared" ca="1" si="32"/>
        <v/>
      </c>
      <c r="BS17" s="414" t="str">
        <f ca="1">IF(OR(BT17="",BT17=0),"",MAX(BS$5:BS16)+1)</f>
        <v/>
      </c>
      <c r="BT17" s="409" t="str">
        <f ca="1">IFERROR(INDEX($AJ$22:$AJ$33, ROWS($BT$4:BT15)), IFERROR(INDEX($AN$22:$AN$33, ROWS($BT$4:BT15)-ROWS($AJ$22:$AJ$33)), IFERROR(INDEX($AR$22:$AR$33, ROWS($BT$4:BT15)-ROWS($AJ$22:$AJ$33)-ROWS($AN$22:$AN$33)),IFERROR(INDEX($AV$22:$AV$33, ROWS($BT$4:BT15)-ROWS($AJ$22:$AJ$33)-ROWS($AN$22:$AN$33)-ROWS($AR$22:$AR$33)),IFERROR(INDEX($AZ$22:$AZ$33, ROWS($BT$4:BT15)-ROWS($AJ$22:$AJ$33)-ROWS($AN$22:$AN$33)-ROWS($AR$22:$AR$33)-ROWS($AV$22:$AV$33)),IFERROR(INDEX($BD$22:$BD$33, ROWS($BT$4:BT15)-ROWS($AJ$22:$AJ$33)-ROWS($AN$22:$AN$33)-ROWS($AR$22:$AR$33)-ROWS($AV$22:$AV$33)-ROWS($AZ$22:$AZ$33)),IFERROR(INDEX($BH$22:$BH$33, ROWS($BT$4:BT15)-ROWS($AJ$22:$AJ$33)-ROWS($AN$22:$AN$33)-ROWS($AR$22:$AR$33)-ROWS($AV$22:$AV$33)-ROWS($AZ$22:$AZ$33)-ROWS($BD$22:$BD$33)), "")))))))</f>
        <v/>
      </c>
      <c r="BU17" s="409" t="str">
        <f t="shared" ca="1" si="33"/>
        <v/>
      </c>
      <c r="BV17" s="409" t="str">
        <f ca="1">IF(OR(BW17="",BW17=0),"",MAX(BV$5:BV16)+1)</f>
        <v/>
      </c>
      <c r="BW17" s="409" t="str">
        <f ca="1">IFERROR(INDEX($AK$22:$AK$33, ROWS($BW$4:BW15)), IFERROR(INDEX($AO$22:$AO$33, ROWS($BW$4:BW15)-ROWS($AK$22:$AK$33)), IFERROR(INDEX($AS$22:$AS$33, ROWS($BW$4:BW15)-ROWS($AK$22:$AK$33)-ROWS($AO$22:$AO$33)),IFERROR(INDEX($AW$22:$AW$33, ROWS($BW$4:BW15)-ROWS($AK$22:$AK$33)-ROWS($AO$22:$AO$33)-ROWS($AS$22:$AS$33)),IFERROR(INDEX($BA$22:$BA$33, ROWS($BW$4:BW15)-ROWS($AK$22:$AK$33)-ROWS($AO$22:$AO$33)-ROWS($AS$22:$AS$33)-ROWS($AW$22:$AW$33)),IFERROR(INDEX($BE$22:$BE$33, ROWS($BW$4:BW15)-ROWS($AK$22:$AK$33)-ROWS($AO$22:$AO$33)-ROWS($AS$22:$AS$33)-ROWS($AW$22:$AW$33)-ROWS($BA$22:$BA$33)),IFERROR(INDEX($BI$22:$BI$33, ROWS($BW$4:BW15)-ROWS($AK$22:$AK$33)-ROWS($AO$22:$AO$33)-ROWS($AS$22:$AS$33)-ROWS($AW$22:$AW$33)-ROWS($BA$22:$BA$33)-ROWS($BE$22:$BE$33)), "")))))))</f>
        <v/>
      </c>
      <c r="BX17" s="409" t="str">
        <f t="shared" ca="1" si="34"/>
        <v/>
      </c>
      <c r="BY17" s="415" t="str">
        <f t="shared" ca="1" si="35"/>
        <v/>
      </c>
      <c r="BZ17" s="414" t="str">
        <f ca="1">IF(OR(CA17="",CA17=0),"",MAX(BZ$5:BZ16)+1)</f>
        <v/>
      </c>
      <c r="CA17" s="409" t="str">
        <f ca="1">IFERROR(INDEX($AJ$38:$AJ$49, ROWS($CA$4:CA15)), IFERROR(INDEX($AN$38:$AN$49, ROWS($CA$4:CA15)-ROWS($AJ$38:$AJ$49)), IFERROR(INDEX($AR$38:$AR$49, ROWS($CA$4:CA15)-ROWS($AJ$38:$AJ$49)-ROWS($AN$38:$AN$49)),IFERROR(INDEX($AV$38:$AV$49, ROWS($CA$4:CA15)-ROWS($AJ$38:$AJ$49)-ROWS($AN$38:$AN$49)-ROWS($AR$38:$AR$49)),IFERROR(INDEX($AZ$38:$AZ$49, ROWS($CA$4:CA15)-ROWS($AJ$38:$AJ$49)-ROWS($AN$38:$AN$49)-ROWS($AR$38:$AR$49)-ROWS($AV$38:$AV$49)),IFERROR(INDEX($BD$38:$BD$49, ROWS($CA$4:CA15)-ROWS($AJ$38:$AJ$49)-ROWS($AN$38:$AN$49)-ROWS($AR$38:$AR$49)-ROWS($AV$38:$AV$49)-ROWS($AZ$38:$AZ$49)),IFERROR(INDEX($BH$38:$BH$49, ROWS($CA$4:CA15)-ROWS($AJ$38:$AJ$49)-ROWS($AN$38:$AN$49)-ROWS($AR$38:$AR$49)-ROWS($AV$38:$AV$49)-ROWS($AZ$38:$AZ$49)-ROWS($BD$38:$BD$49)), "")))))))</f>
        <v/>
      </c>
      <c r="CB17" s="409" t="str">
        <f t="shared" ca="1" si="36"/>
        <v>Audible</v>
      </c>
      <c r="CC17" s="409" t="str">
        <f ca="1">IF(OR(CD17="",CD17=0),"",MAX(CC$5:CC16)+1)</f>
        <v/>
      </c>
      <c r="CD17" s="409" t="str">
        <f ca="1">IFERROR(INDEX($AK$38:$AK$49, ROWS($CD$4:CD15)), IFERROR(INDEX($AO$38:$AO$49, ROWS($CD$4:CD15)-ROWS($AK$38:$AK$49)), IFERROR(INDEX($AS$38:$AS$49, ROWS($CD$4:CD15)-ROWS($AK$38:$AK$49)-ROWS($AO$38:$AO$49)),IFERROR(INDEX($AW$38:$AW$49, ROWS($CD$4:CD15)-ROWS($AK$38:$AK$49)-ROWS($AO$38:$AO$49)-ROWS($AS$38:$AS$49)),IFERROR(INDEX($BA$38:$BA$49, ROWS($CD$4:CD15)-ROWS($AK$38:$AK$49)-ROWS($AO$38:$AO$49)-ROWS($AS$38:$AS$49)-ROWS($AW$38:$AW$49)),IFERROR(INDEX($BE$38:$BE$49, ROWS($CD$4:CD15)-ROWS($AK$38:$AK$49)-ROWS($AO$38:$AO$49)-ROWS($AS$38:$AS$49)-ROWS($AW$38:$AW$49)-ROWS($BA$38:$BA$49)),IFERROR(INDEX($BI$38:$BI$49, ROWS($CD$4:CD15)-ROWS($AK$38:$AK$49)-ROWS($AO$38:$AO$49)-ROWS($AS$38:$AS$49)-ROWS($AW$38:$AW$49)-ROWS($BA$38:$BA$49)-ROWS($BE$38:$BE$49)), "")))))))</f>
        <v/>
      </c>
      <c r="CE17" s="409">
        <f t="shared" ca="1" si="37"/>
        <v>14.95</v>
      </c>
      <c r="CF17" s="415" t="str">
        <f t="shared" ca="1" si="38"/>
        <v/>
      </c>
      <c r="CG17" s="414" t="str">
        <f ca="1">IF(OR(CH17="",CH17=0),"",MAX(CG$5:CG16)+1)</f>
        <v/>
      </c>
      <c r="CH17" s="409" t="str">
        <f ca="1">IFERROR(INDEX($AJ$54:$AJ$65, ROWS($CH$4:CH15)), IFERROR(INDEX($AN$54:$AN$65, ROWS($CH$4:CH15)-ROWS($AJ$54:$AJ$65)), IFERROR(INDEX($AR$54:$AR$65, ROWS($CH$4:CH15)-ROWS($AJ$54:$AJ$65)-ROWS($AN$54:$AN$65)),IFERROR(INDEX($AV$54:$AV$65, ROWS($CH$4:CH15)-ROWS($AJ$54:$AJ$65)-ROWS($AN$54:$AN$65)-ROWS($AR$54:$AR$65)),IFERROR(INDEX($AZ$54:$AZ$65, ROWS($CH$4:CH15)-ROWS($AJ$54:$AJ$65)-ROWS($AN$54:$AN$65)-ROWS($AR$54:$AR$65)-ROWS($AV$54:$AV$65)),IFERROR(INDEX($BD$54:$BD$65, ROWS($CH$4:CH15)-ROWS($AJ$54:$AJ$65)-ROWS($AN$54:$AN$65)-ROWS($AR$54:$AR$65)-ROWS($AV$54:$AV$65)-ROWS($AZ$54:$AZ$65)),IFERROR(INDEX($BH$54:$BH$65, ROWS($CH$4:CH15)-ROWS($AJ$54:$AJ$65)-ROWS($AN$54:$AN$65)-ROWS($AR$54:$AR$65)-ROWS($AV$54:$AV$65)-ROWS($AZ$54:$AZ$65)-ROWS($BD$54:$BD$65)), "")))))))</f>
        <v/>
      </c>
      <c r="CI17" s="409" t="str">
        <f t="shared" ca="1" si="39"/>
        <v/>
      </c>
      <c r="CJ17" s="409" t="str">
        <f ca="1">IF(OR(CK17="",CK17=0),"",MAX(CJ$5:CJ16)+1)</f>
        <v/>
      </c>
      <c r="CK17" s="409" t="str">
        <f ca="1">IFERROR(INDEX($AK$54:$AK$65, ROWS($CK$4:CK15)), IFERROR(INDEX($AO$54:$AO$65, ROWS($CK$4:CK15)-ROWS($AK$54:$AK$65)), IFERROR(INDEX($AS$54:$AS$65, ROWS($CK$4:CK15)-ROWS($AK$54:$AK$65)-ROWS($AO$54:$AO$65)),IFERROR(INDEX($AW$54:$AW$65, ROWS($CK$4:CK15)-ROWS($AK$54:$AK$65)-ROWS($AO$54:$AO$65)-ROWS($AS$54:$AS$65)),IFERROR(INDEX($BA$54:$BA$65, ROWS($CK$4:CK15)-ROWS($AK$54:$AK$65)-ROWS($AO$54:$AO$65)-ROWS($AS$54:$AS$65)-ROWS($AW$54:$AW$65)),IFERROR(INDEX($BE$54:$BE$65, ROWS($CK$4:CK15)-ROWS($AK$54:$AK$65)-ROWS($AO$54:$AO$65)-ROWS($AS$54:$AS$65)-ROWS($AW$54:$AW$65)-ROWS($BA$54:$BA$65)),IFERROR(INDEX($BI$54:$BI$65, ROWS($CK$4:CK15)-ROWS($AK$54:$AK$65)-ROWS($AO$54:$AO$65)-ROWS($AS$54:$AS$65)-ROWS($AW$54:$AW$65)-ROWS($BA$54:$BA$65)-ROWS($BE$54:$BE$65)), "")))))))</f>
        <v/>
      </c>
      <c r="CL17" s="409" t="str">
        <f t="shared" ca="1" si="40"/>
        <v/>
      </c>
      <c r="CM17" s="415" t="str">
        <f t="shared" ca="1" si="41"/>
        <v/>
      </c>
      <c r="CN17" s="414" t="str">
        <f ca="1">IF(OR(CO17="",CO17=0),"",MAX(CN$5:CN16)+1)</f>
        <v/>
      </c>
      <c r="CO17" s="409" t="str">
        <f ca="1">IFERROR(INDEX($AJ$70:$AJ$81, ROWS($CO$4:CO15)), IFERROR(INDEX($AN$70:$AN$81, ROWS($CO$4:CO15)-ROWS($AJ$70:$AJ$81)), IFERROR(INDEX($AR$70:$AR$81, ROWS($CO$4:CO15)-ROWS($AJ$70:$AJ$81)-ROWS($AN$70:$AN$81)),IFERROR(INDEX($AV$70:$AV$81, ROWS($CO$4:CO15)-ROWS($AJ$70:$AJ$81)-ROWS($AN$70:$AN$81)-ROWS($AR$70:$AR$81)),IFERROR(INDEX($AZ$70:$AZ$81, ROWS($CO$4:CO15)-ROWS($AJ$70:$AJ$81)-ROWS($AN$70:$AN$81)-ROWS($AR$70:$AR$81)-ROWS($AV$70:$AV$81)),IFERROR(INDEX($BD$70:$BD$81, ROWS($CO$4:CO15)-ROWS($AJ$70:$AJ$81)-ROWS($AN$70:$AN$81)-ROWS($AR$70:$AR$81)-ROWS($AV$70:$AV$81)-ROWS($AZ$70:$AZ$81)),IFERROR(INDEX($BH$70:$BH$81, ROWS($CO$4:CO15)-ROWS($AJ$70:$AJ$81)-ROWS($AN$70:$AN$81)-ROWS($AR$70:$AR$81)-ROWS($AV$70:$AV$81)-ROWS($AZ$70:$AZ$81)-ROWS($BD$70:$BD$81)), "")))))))</f>
        <v/>
      </c>
      <c r="CP17" s="409" t="str">
        <f t="shared" ca="1" si="42"/>
        <v/>
      </c>
      <c r="CQ17" s="409" t="str">
        <f ca="1">IF(OR(CR17="",CR17=0),"",MAX(CQ$5:CQ16)+1)</f>
        <v/>
      </c>
      <c r="CR17" s="409" t="str">
        <f ca="1">IFERROR(INDEX($AK$70:$AK$81, ROWS($CR$4:CR15)), IFERROR(INDEX($AO$70:$AO$81, ROWS($CR$4:CR15)-ROWS($AK$70:$AK$81)), IFERROR(INDEX($AS$70:$AS$81, ROWS($CR$4:CR15)-ROWS($AK$70:$AK$81)-ROWS($AO$70:$AO$81)),IFERROR(INDEX($AW$70:$AW$81, ROWS($CR$4:CR15)-ROWS($AK$70:$AK$81)-ROWS($AO$70:$AO$81)-ROWS($AS$70:$AS$81)),IFERROR(INDEX($BA$70:$BA$81, ROWS($CR$4:CR15)-ROWS($AK$70:$AK$81)-ROWS($AO$70:$AO$81)-ROWS($AS$70:$AS$81)-ROWS($AW$70:$AW$81)),IFERROR(INDEX($BE$70:$BE$81, ROWS($CR$4:CR15)-ROWS($AK$70:$AK$81)-ROWS($AO$70:$AO$81)-ROWS($AS$70:$AS$81)-ROWS($AW$70:$AW$81)-ROWS($BA$70:$BA$81)),IFERROR(INDEX($BI$70:$BI$81, ROWS($CR$4:CR15)-ROWS($AK$70:$AK$81)-ROWS($AO$70:$AO$81)-ROWS($AS$70:$AS$81)-ROWS($AW$70:$AW$81)-ROWS($BA$70:$BA$81)-ROWS($BE$70:$BE$81)), "")))))))</f>
        <v/>
      </c>
      <c r="CS17" s="409" t="str">
        <f t="shared" ca="1" si="43"/>
        <v/>
      </c>
      <c r="CT17" s="415" t="str">
        <f t="shared" ca="1" si="44"/>
        <v/>
      </c>
      <c r="CU17" s="414" t="str">
        <f>IF(OR(CV17="",CV17=0),"",MAX(CU$5:CU16)+1)</f>
        <v/>
      </c>
      <c r="CV17" s="409">
        <f>IFERROR(INDEX($AJ$86:$AJ$97, ROWS($CV$4:CV15)), IFERROR(INDEX($AN$86:$AN$97, ROWS($CV$4:CV15)-ROWS($AJ$86:$AJ$97)), ""))</f>
        <v>0</v>
      </c>
      <c r="CW17" s="409" t="str">
        <f t="shared" si="45"/>
        <v/>
      </c>
      <c r="CX17" s="409" t="str">
        <f>IF(OR(CY17="",CY17=0),"",MAX(CX$5:CX16)+1)</f>
        <v/>
      </c>
      <c r="CY17" s="409">
        <f>IFERROR(INDEX($AK$86:$AK$97, ROWS($CY$4:CY15)), IFERROR(INDEX($AO$86:$AO$97, ROWS($CY$4:CY15)-ROWS($AK$86:$AK$97)), ""))</f>
        <v>0</v>
      </c>
      <c r="CZ17" s="409" t="str">
        <f t="shared" si="46"/>
        <v/>
      </c>
      <c r="DA17" s="415" t="str">
        <f t="shared" si="47"/>
        <v/>
      </c>
      <c r="DC17" s="438" t="str">
        <f ca="1">IF(OR(DD17="",DD17=0),"",MAX(DC$5:DC16)+1)</f>
        <v/>
      </c>
      <c r="DD17" s="435" t="str">
        <f t="shared" ca="1" si="48"/>
        <v/>
      </c>
      <c r="DE17" s="413" t="str">
        <f t="shared" ca="1" si="49"/>
        <v/>
      </c>
      <c r="DF17" s="432" t="str">
        <f ca="1">IF(OR(DG17="",DG17=0),"",MAX(DF$5:DF16)+1)</f>
        <v/>
      </c>
      <c r="DG17" s="414" t="str">
        <f t="shared" ca="1" si="50"/>
        <v/>
      </c>
      <c r="DH17" s="415" t="str">
        <f t="shared" ca="1" si="51"/>
        <v/>
      </c>
      <c r="DI17" s="414" t="str">
        <f t="shared" ca="1" si="52"/>
        <v/>
      </c>
      <c r="DJ17" s="413" t="str">
        <f t="shared" ca="1" si="53"/>
        <v/>
      </c>
      <c r="DK17" s="414" t="str">
        <f t="shared" ca="1" si="54"/>
        <v/>
      </c>
      <c r="DL17" s="415" t="str">
        <f t="shared" ca="1" si="55"/>
        <v/>
      </c>
      <c r="DN17" s="292"/>
      <c r="DO17" s="292"/>
      <c r="DP17" s="292"/>
      <c r="DQ17" s="292"/>
      <c r="DR17" s="292"/>
      <c r="DS17" s="292"/>
    </row>
    <row r="18" spans="1:123" s="292" customFormat="1" ht="15" customHeight="1" x14ac:dyDescent="0.3">
      <c r="A18" s="1181" t="str">
        <f ca="1">IF(ISERROR(MATCH(A17,event_dates,0)+MATCH(A17,OFFSET(event_dates,MATCH(A17,event_dates,0),0,500,1),0)),"",INDEX(events,MATCH(A17,event_dates,0)+MATCH(A17,OFFSET(event_dates,MATCH(A17,event_dates,0),0,500,1),0)))</f>
        <v/>
      </c>
      <c r="B18" s="1182"/>
      <c r="C18" s="1181" t="str">
        <f ca="1">IF(ISERROR(MATCH(C17,event_dates,0)+MATCH(C17,OFFSET(event_dates,MATCH(C17,event_dates,0),0,500,1),0)),"",INDEX(events,MATCH(C17,event_dates,0)+MATCH(C17,OFFSET(event_dates,MATCH(C17,event_dates,0),0,500,1),0)))</f>
        <v/>
      </c>
      <c r="D18" s="1182"/>
      <c r="E18" s="1181" t="str">
        <f ca="1">IF(ISERROR(MATCH(E17,event_dates,0)+MATCH(E17,OFFSET(event_dates,MATCH(E17,event_dates,0),0,500,1),0)),"",INDEX(events,MATCH(E17,event_dates,0)+MATCH(E17,OFFSET(event_dates,MATCH(E17,event_dates,0),0,500,1),0)))</f>
        <v/>
      </c>
      <c r="F18" s="1182"/>
      <c r="G18" s="1181" t="str">
        <f ca="1">IF(ISERROR(MATCH(G17,event_dates,0)+MATCH(G17,OFFSET(event_dates,MATCH(G17,event_dates,0),0,500,1),0)),"",INDEX(events,MATCH(G17,event_dates,0)+MATCH(G17,OFFSET(event_dates,MATCH(G17,event_dates,0),0,500,1),0)))</f>
        <v/>
      </c>
      <c r="H18" s="1182"/>
      <c r="I18" s="1181" t="str">
        <f ca="1">IF(ISERROR(MATCH(I17,event_dates,0)+MATCH(I17,OFFSET(event_dates,MATCH(I17,event_dates,0),0,500,1),0)),"",INDEX(events,MATCH(I17,event_dates,0)+MATCH(I17,OFFSET(event_dates,MATCH(I17,event_dates,0),0,500,1),0)))</f>
        <v/>
      </c>
      <c r="J18" s="1182"/>
      <c r="K18" s="1181" t="str">
        <f ca="1">IF(ISERROR(MATCH(K17,event_dates,0)+MATCH(K17,OFFSET(event_dates,MATCH(K17,event_dates,0),0,500,1),0)),"",INDEX(events,MATCH(K17,event_dates,0)+MATCH(K17,OFFSET(event_dates,MATCH(K17,event_dates,0),0,500,1),0)))</f>
        <v/>
      </c>
      <c r="L18" s="1182"/>
      <c r="M18" s="1181" t="str">
        <f ca="1">IF(ISERROR(MATCH(M17,event_dates,0)+MATCH(M17,OFFSET(event_dates,MATCH(M17,event_dates,0),0,500,1),0)),"",INDEX(events,MATCH(M17,event_dates,0)+MATCH(M17,OFFSET(event_dates,MATCH(M17,event_dates,0),0,500,1),0)))</f>
        <v/>
      </c>
      <c r="N18" s="1182"/>
      <c r="P18" s="295" t="str">
        <f t="shared" ref="P18:P22" ca="1" si="59">IF(DN47="","",DN47)</f>
        <v>Car 2 Gas - 80</v>
      </c>
      <c r="Q18" s="295" t="str">
        <f t="shared" ca="1" si="58"/>
        <v>Roth IRA - 100</v>
      </c>
      <c r="R18" s="295" t="str">
        <f t="shared" ca="1" si="58"/>
        <v>D. Store Card 2 - 30</v>
      </c>
      <c r="S18" s="296" t="str">
        <f t="shared" ca="1" si="58"/>
        <v>Paycheck 1 - 850</v>
      </c>
      <c r="T18" s="295" t="str">
        <f t="shared" ca="1" si="58"/>
        <v/>
      </c>
      <c r="U18" s="295" t="str">
        <f t="shared" ca="1" si="58"/>
        <v/>
      </c>
      <c r="V18" s="1158" t="s">
        <v>502</v>
      </c>
      <c r="W18" s="1159"/>
      <c r="X18" s="445">
        <f ca="1">IF(DP52="",0,DP52)</f>
        <v>1294.95</v>
      </c>
      <c r="Y18"/>
      <c r="AB18" s="299"/>
      <c r="AC18" s="358" t="str">
        <f>IF('Data Entry'!B24="","",'Data Entry'!B24)</f>
        <v/>
      </c>
      <c r="AD18" s="356" t="str">
        <f>IF('Data Entry'!A24="","",'Data Entry'!A24)</f>
        <v/>
      </c>
      <c r="AE18" s="363" t="str">
        <f>IF('Data Entry'!C24="","",'Data Entry'!C24)</f>
        <v/>
      </c>
      <c r="AF18" s="402" t="str">
        <f>IF('Data Entry'!E24="","",'Data Entry'!E24)</f>
        <v/>
      </c>
      <c r="AG18" s="300"/>
      <c r="AH18"/>
      <c r="AI18"/>
      <c r="AJ18"/>
      <c r="AK18"/>
      <c r="AL18"/>
      <c r="BL18" s="412" t="str">
        <f ca="1">IF(OR(BM18="",BM18=0),"",MAX(BL$5:BL17)+1)</f>
        <v/>
      </c>
      <c r="BM18" s="316" t="str">
        <f ca="1">IFERROR(INDEX($AJ$6:$AJ$17, ROWS(BM$4:$BM16)), IFERROR(INDEX($AN$6:$AN$17, ROWS(BM$4:$BM16)-ROWS($AJ$6:$AJ$17)), IFERROR(INDEX($AR$6:$AR$17, ROWS(BM$4:$BM16)-ROWS($AJ$6:$AJ$17)-ROWS($AN$6:$AN$17)),IFERROR(INDEX($AV$6:$AV$17, ROWS(BM$4:$BM16)-ROWS($AJ$6:$AJ$17)-ROWS($AN$6:$AN$17)-ROWS($AR$6:$AR$17)),IFERROR(INDEX($AZ$6:$AZ$17, ROWS(BM$4:$BM16)-ROWS($AJ$6:$AJ$17)-ROWS($AN$6:$AN$17)-ROWS($AR$6:$AR$17)-ROWS($AV$6:$AV$17)),IFERROR(INDEX($BD$6:$BD$17, ROWS(BM$4:$BM16)-ROWS($AJ$6:$AJ$17)-ROWS($AN$6:$AN$17)-ROWS($AR$6:$AR$17)-ROWS($AV$6:$AV$17)-ROWS($AZ$6:$AZ$17)),IFERROR(INDEX($BH$6:$BH$17, ROWS(BM$4:$BM16)-ROWS($AJ$6:$AJ$17)-ROWS($AN$6:$AN$17)-ROWS($AR$6:$AR$17)-ROWS($AV$6:$AV$17)-ROWS($AZ$6:$AZ$17)-ROWS($BD$6:$BD$17)), "")))))))</f>
        <v/>
      </c>
      <c r="BN18" s="316" t="str">
        <f t="shared" ca="1" si="30"/>
        <v/>
      </c>
      <c r="BO18" s="316" t="str">
        <f ca="1">IF(OR(BP18="",BP18=0),"",MAX(BO$5:BO17)+1)</f>
        <v/>
      </c>
      <c r="BP18" s="316" t="str">
        <f ca="1">IFERROR(INDEX($AK$6:$AK$17, ROWS($BP$4:BP16)), IFERROR(INDEX($AO$6:$AO$17, ROWS($BP$4:BP16)-ROWS($AK$6:$AK$17)), IFERROR(INDEX($AS$6:$AS$17, ROWS($BP$4:BP16)-ROWS($AK$6:$AK$17)-ROWS($AO$6:$AO$17)),IFERROR(INDEX($AW$6:$AW$17, ROWS($BP$4:BP16)-ROWS($AK$6:$AK$17)-ROWS($AO$6:$AO$17)-ROWS($AS$6:$AS$17)),IFERROR(INDEX($BA$6:$BA$17, ROWS($BP$4:BP16)-ROWS($AK$6:$AK$17)-ROWS($AO$6:$AO$17)-ROWS($AS$6:$AS$17)-ROWS($AW$6:$AW$17)),IFERROR(INDEX($BE$6:$BE$17, ROWS($BP$4:BP16)-ROWS($AK$6:$AK$17)-ROWS($AO$6:$AO$17)-ROWS($AS$6:$AS$17)-ROWS($AW$6:$AW$17)-ROWS($BA$6:$BA$17)),IFERROR(INDEX($BI$6:$BI$17, ROWS($BP$4:BP16)-ROWS($AK$6:$AK$17)-ROWS($AO$6:$AO$17)-ROWS($AS$6:$AS$17)-ROWS($AW$6:$AW$17)-ROWS($BA$6:$BA$17)-ROWS($BE$6:$BE$17)), "")))))))</f>
        <v/>
      </c>
      <c r="BQ18" s="316" t="str">
        <f t="shared" ca="1" si="31"/>
        <v/>
      </c>
      <c r="BR18" s="413" t="str">
        <f t="shared" ca="1" si="32"/>
        <v/>
      </c>
      <c r="BS18" s="412">
        <f ca="1">IF(OR(BT18="",BT18=0),"",MAX(BS$5:BS17)+1)</f>
        <v>5</v>
      </c>
      <c r="BT18" s="316" t="str">
        <f ca="1">IFERROR(INDEX($AJ$22:$AJ$33, ROWS($BT$4:BT16)), IFERROR(INDEX($AN$22:$AN$33, ROWS($BT$4:BT16)-ROWS($AJ$22:$AJ$33)), IFERROR(INDEX($AR$22:$AR$33, ROWS($BT$4:BT16)-ROWS($AJ$22:$AJ$33)-ROWS($AN$22:$AN$33)),IFERROR(INDEX($AV$22:$AV$33, ROWS($BT$4:BT16)-ROWS($AJ$22:$AJ$33)-ROWS($AN$22:$AN$33)-ROWS($AR$22:$AR$33)),IFERROR(INDEX($AZ$22:$AZ$33, ROWS($BT$4:BT16)-ROWS($AJ$22:$AJ$33)-ROWS($AN$22:$AN$33)-ROWS($AR$22:$AR$33)-ROWS($AV$22:$AV$33)),IFERROR(INDEX($BD$22:$BD$33, ROWS($BT$4:BT16)-ROWS($AJ$22:$AJ$33)-ROWS($AN$22:$AN$33)-ROWS($AR$22:$AR$33)-ROWS($AV$22:$AV$33)-ROWS($AZ$22:$AZ$33)),IFERROR(INDEX($BH$22:$BH$33, ROWS($BT$4:BT16)-ROWS($AJ$22:$AJ$33)-ROWS($AN$22:$AN$33)-ROWS($AR$22:$AR$33)-ROWS($AV$22:$AV$33)-ROWS($AZ$22:$AZ$33)-ROWS($BD$22:$BD$33)), "")))))))</f>
        <v>Life Insurance</v>
      </c>
      <c r="BU18" s="316" t="str">
        <f t="shared" ca="1" si="33"/>
        <v/>
      </c>
      <c r="BV18" s="316">
        <f ca="1">IF(OR(BW18="",BW18=0),"",MAX(BV$5:BV17)+1)</f>
        <v>5</v>
      </c>
      <c r="BW18" s="316">
        <f ca="1">IFERROR(INDEX($AK$22:$AK$33, ROWS($BW$4:BW16)), IFERROR(INDEX($AO$22:$AO$33, ROWS($BW$4:BW16)-ROWS($AK$22:$AK$33)), IFERROR(INDEX($AS$22:$AS$33, ROWS($BW$4:BW16)-ROWS($AK$22:$AK$33)-ROWS($AO$22:$AO$33)),IFERROR(INDEX($AW$22:$AW$33, ROWS($BW$4:BW16)-ROWS($AK$22:$AK$33)-ROWS($AO$22:$AO$33)-ROWS($AS$22:$AS$33)),IFERROR(INDEX($BA$22:$BA$33, ROWS($BW$4:BW16)-ROWS($AK$22:$AK$33)-ROWS($AO$22:$AO$33)-ROWS($AS$22:$AS$33)-ROWS($AW$22:$AW$33)),IFERROR(INDEX($BE$22:$BE$33, ROWS($BW$4:BW16)-ROWS($AK$22:$AK$33)-ROWS($AO$22:$AO$33)-ROWS($AS$22:$AS$33)-ROWS($AW$22:$AW$33)-ROWS($BA$22:$BA$33)),IFERROR(INDEX($BI$22:$BI$33, ROWS($BW$4:BW16)-ROWS($AK$22:$AK$33)-ROWS($AO$22:$AO$33)-ROWS($AS$22:$AS$33)-ROWS($AW$22:$AW$33)-ROWS($BA$22:$BA$33)-ROWS($BE$22:$BE$33)), "")))))))</f>
        <v>70</v>
      </c>
      <c r="BX18" s="316" t="str">
        <f t="shared" ca="1" si="34"/>
        <v/>
      </c>
      <c r="BY18" s="413" t="str">
        <f t="shared" ca="1" si="35"/>
        <v/>
      </c>
      <c r="BZ18" s="412">
        <f ca="1">IF(OR(CA18="",CA18=0),"",MAX(BZ$5:BZ17)+1)</f>
        <v>3</v>
      </c>
      <c r="CA18" s="316" t="str">
        <f ca="1">IFERROR(INDEX($AJ$38:$AJ$49, ROWS($CA$4:CA16)), IFERROR(INDEX($AN$38:$AN$49, ROWS($CA$4:CA16)-ROWS($AJ$38:$AJ$49)), IFERROR(INDEX($AR$38:$AR$49, ROWS($CA$4:CA16)-ROWS($AJ$38:$AJ$49)-ROWS($AN$38:$AN$49)),IFERROR(INDEX($AV$38:$AV$49, ROWS($CA$4:CA16)-ROWS($AJ$38:$AJ$49)-ROWS($AN$38:$AN$49)-ROWS($AR$38:$AR$49)),IFERROR(INDEX($AZ$38:$AZ$49, ROWS($CA$4:CA16)-ROWS($AJ$38:$AJ$49)-ROWS($AN$38:$AN$49)-ROWS($AR$38:$AR$49)-ROWS($AV$38:$AV$49)),IFERROR(INDEX($BD$38:$BD$49, ROWS($CA$4:CA16)-ROWS($AJ$38:$AJ$49)-ROWS($AN$38:$AN$49)-ROWS($AR$38:$AR$49)-ROWS($AV$38:$AV$49)-ROWS($AZ$38:$AZ$49)),IFERROR(INDEX($BH$38:$BH$49, ROWS($CA$4:CA16)-ROWS($AJ$38:$AJ$49)-ROWS($AN$38:$AN$49)-ROWS($AR$38:$AR$49)-ROWS($AV$38:$AV$49)-ROWS($AZ$38:$AZ$49)-ROWS($BD$38:$BD$49)), "")))))))</f>
        <v>D. Store Card 1</v>
      </c>
      <c r="CB18" s="316" t="str">
        <f t="shared" ca="1" si="36"/>
        <v>Cellular</v>
      </c>
      <c r="CC18" s="316">
        <f ca="1">IF(OR(CD18="",CD18=0),"",MAX(CC$5:CC17)+1)</f>
        <v>3</v>
      </c>
      <c r="CD18" s="316">
        <f ca="1">IFERROR(INDEX($AK$38:$AK$49, ROWS($CD$4:CD16)), IFERROR(INDEX($AO$38:$AO$49, ROWS($CD$4:CD16)-ROWS($AK$38:$AK$49)), IFERROR(INDEX($AS$38:$AS$49, ROWS($CD$4:CD16)-ROWS($AK$38:$AK$49)-ROWS($AO$38:$AO$49)),IFERROR(INDEX($AW$38:$AW$49, ROWS($CD$4:CD16)-ROWS($AK$38:$AK$49)-ROWS($AO$38:$AO$49)-ROWS($AS$38:$AS$49)),IFERROR(INDEX($BA$38:$BA$49, ROWS($CD$4:CD16)-ROWS($AK$38:$AK$49)-ROWS($AO$38:$AO$49)-ROWS($AS$38:$AS$49)-ROWS($AW$38:$AW$49)),IFERROR(INDEX($BE$38:$BE$49, ROWS($CD$4:CD16)-ROWS($AK$38:$AK$49)-ROWS($AO$38:$AO$49)-ROWS($AS$38:$AS$49)-ROWS($AW$38:$AW$49)-ROWS($BA$38:$BA$49)),IFERROR(INDEX($BI$38:$BI$49, ROWS($CD$4:CD16)-ROWS($AK$38:$AK$49)-ROWS($AO$38:$AO$49)-ROWS($AS$38:$AS$49)-ROWS($AW$38:$AW$49)-ROWS($BA$38:$BA$49)-ROWS($BE$38:$BE$49)), "")))))))</f>
        <v>30</v>
      </c>
      <c r="CE18" s="316">
        <f t="shared" ca="1" si="37"/>
        <v>225</v>
      </c>
      <c r="CF18" s="413" t="str">
        <f t="shared" ca="1" si="38"/>
        <v/>
      </c>
      <c r="CG18" s="412">
        <f ca="1">IF(OR(CH18="",CH18=0),"",MAX(CG$5:CG17)+1)</f>
        <v>2</v>
      </c>
      <c r="CH18" s="316" t="str">
        <f ca="1">IFERROR(INDEX($AJ$54:$AJ$65, ROWS($CH$4:CH16)), IFERROR(INDEX($AN$54:$AN$65, ROWS($CH$4:CH16)-ROWS($AJ$54:$AJ$65)), IFERROR(INDEX($AR$54:$AR$65, ROWS($CH$4:CH16)-ROWS($AJ$54:$AJ$65)-ROWS($AN$54:$AN$65)),IFERROR(INDEX($AV$54:$AV$65, ROWS($CH$4:CH16)-ROWS($AJ$54:$AJ$65)-ROWS($AN$54:$AN$65)-ROWS($AR$54:$AR$65)),IFERROR(INDEX($AZ$54:$AZ$65, ROWS($CH$4:CH16)-ROWS($AJ$54:$AJ$65)-ROWS($AN$54:$AN$65)-ROWS($AR$54:$AR$65)-ROWS($AV$54:$AV$65)),IFERROR(INDEX($BD$54:$BD$65, ROWS($CH$4:CH16)-ROWS($AJ$54:$AJ$65)-ROWS($AN$54:$AN$65)-ROWS($AR$54:$AR$65)-ROWS($AV$54:$AV$65)-ROWS($AZ$54:$AZ$65)),IFERROR(INDEX($BH$54:$BH$65, ROWS($CH$4:CH16)-ROWS($AJ$54:$AJ$65)-ROWS($AN$54:$AN$65)-ROWS($AR$54:$AR$65)-ROWS($AV$54:$AV$65)-ROWS($AZ$54:$AZ$65)-ROWS($BD$54:$BD$65)), "")))))))</f>
        <v>Paycheck 2</v>
      </c>
      <c r="CI18" s="316" t="str">
        <f t="shared" ca="1" si="39"/>
        <v/>
      </c>
      <c r="CJ18" s="316">
        <f ca="1">IF(OR(CK18="",CK18=0),"",MAX(CJ$5:CJ17)+1)</f>
        <v>2</v>
      </c>
      <c r="CK18" s="316">
        <f ca="1">IFERROR(INDEX($AK$54:$AK$65, ROWS($CK$4:CK16)), IFERROR(INDEX($AO$54:$AO$65, ROWS($CK$4:CK16)-ROWS($AK$54:$AK$65)), IFERROR(INDEX($AS$54:$AS$65, ROWS($CK$4:CK16)-ROWS($AK$54:$AK$65)-ROWS($AO$54:$AO$65)),IFERROR(INDEX($AW$54:$AW$65, ROWS($CK$4:CK16)-ROWS($AK$54:$AK$65)-ROWS($AO$54:$AO$65)-ROWS($AS$54:$AS$65)),IFERROR(INDEX($BA$54:$BA$65, ROWS($CK$4:CK16)-ROWS($AK$54:$AK$65)-ROWS($AO$54:$AO$65)-ROWS($AS$54:$AS$65)-ROWS($AW$54:$AW$65)),IFERROR(INDEX($BE$54:$BE$65, ROWS($CK$4:CK16)-ROWS($AK$54:$AK$65)-ROWS($AO$54:$AO$65)-ROWS($AS$54:$AS$65)-ROWS($AW$54:$AW$65)-ROWS($BA$54:$BA$65)),IFERROR(INDEX($BI$54:$BI$65, ROWS($CK$4:CK16)-ROWS($AK$54:$AK$65)-ROWS($AO$54:$AO$65)-ROWS($AS$54:$AS$65)-ROWS($AW$54:$AW$65)-ROWS($BA$54:$BA$65)-ROWS($BE$54:$BE$65)), "")))))))</f>
        <v>400</v>
      </c>
      <c r="CL18" s="316" t="str">
        <f t="shared" ca="1" si="40"/>
        <v/>
      </c>
      <c r="CM18" s="413" t="str">
        <f t="shared" ca="1" si="41"/>
        <v/>
      </c>
      <c r="CN18" s="412">
        <f ca="1">IF(OR(CO18="",CO18=0),"",MAX(CN$5:CN17)+1)</f>
        <v>2</v>
      </c>
      <c r="CO18" s="316" t="str">
        <f ca="1">IFERROR(INDEX($AJ$70:$AJ$81, ROWS($CO$4:CO16)), IFERROR(INDEX($AN$70:$AN$81, ROWS($CO$4:CO16)-ROWS($AJ$70:$AJ$81)), IFERROR(INDEX($AR$70:$AR$81, ROWS($CO$4:CO16)-ROWS($AJ$70:$AJ$81)-ROWS($AN$70:$AN$81)),IFERROR(INDEX($AV$70:$AV$81, ROWS($CO$4:CO16)-ROWS($AJ$70:$AJ$81)-ROWS($AN$70:$AN$81)-ROWS($AR$70:$AR$81)),IFERROR(INDEX($AZ$70:$AZ$81, ROWS($CO$4:CO16)-ROWS($AJ$70:$AJ$81)-ROWS($AN$70:$AN$81)-ROWS($AR$70:$AR$81)-ROWS($AV$70:$AV$81)),IFERROR(INDEX($BD$70:$BD$81, ROWS($CO$4:CO16)-ROWS($AJ$70:$AJ$81)-ROWS($AN$70:$AN$81)-ROWS($AR$70:$AR$81)-ROWS($AV$70:$AV$81)-ROWS($AZ$70:$AZ$81)),IFERROR(INDEX($BH$70:$BH$81, ROWS($CO$4:CO16)-ROWS($AJ$70:$AJ$81)-ROWS($AN$70:$AN$81)-ROWS($AR$70:$AR$81)-ROWS($AV$70:$AV$81)-ROWS($AZ$70:$AZ$81)-ROWS($BD$70:$BD$81)), "")))))))</f>
        <v>Paycheck 2</v>
      </c>
      <c r="CP18" s="316" t="str">
        <f t="shared" ca="1" si="42"/>
        <v/>
      </c>
      <c r="CQ18" s="316">
        <f ca="1">IF(OR(CR18="",CR18=0),"",MAX(CQ$5:CQ17)+1)</f>
        <v>2</v>
      </c>
      <c r="CR18" s="316">
        <f ca="1">IFERROR(INDEX($AK$70:$AK$81, ROWS($CR$4:CR16)), IFERROR(INDEX($AO$70:$AO$81, ROWS($CR$4:CR16)-ROWS($AK$70:$AK$81)), IFERROR(INDEX($AS$70:$AS$81, ROWS($CR$4:CR16)-ROWS($AK$70:$AK$81)-ROWS($AO$70:$AO$81)),IFERROR(INDEX($AW$70:$AW$81, ROWS($CR$4:CR16)-ROWS($AK$70:$AK$81)-ROWS($AO$70:$AO$81)-ROWS($AS$70:$AS$81)),IFERROR(INDEX($BA$70:$BA$81, ROWS($CR$4:CR16)-ROWS($AK$70:$AK$81)-ROWS($AO$70:$AO$81)-ROWS($AS$70:$AS$81)-ROWS($AW$70:$AW$81)),IFERROR(INDEX($BE$70:$BE$81, ROWS($CR$4:CR16)-ROWS($AK$70:$AK$81)-ROWS($AO$70:$AO$81)-ROWS($AS$70:$AS$81)-ROWS($AW$70:$AW$81)-ROWS($BA$70:$BA$81)),IFERROR(INDEX($BI$70:$BI$81, ROWS($CR$4:CR16)-ROWS($AK$70:$AK$81)-ROWS($AO$70:$AO$81)-ROWS($AS$70:$AS$81)-ROWS($AW$70:$AW$81)-ROWS($BA$70:$BA$81)-ROWS($BE$70:$BE$81)), "")))))))</f>
        <v>400</v>
      </c>
      <c r="CS18" s="316" t="str">
        <f t="shared" ca="1" si="43"/>
        <v/>
      </c>
      <c r="CT18" s="413" t="str">
        <f t="shared" ca="1" si="44"/>
        <v/>
      </c>
      <c r="CU18" s="412" t="str">
        <f>IF(OR(CV18="",CV18=0),"",MAX(CU$5:CU17)+1)</f>
        <v/>
      </c>
      <c r="CV18" s="316">
        <f>IFERROR(INDEX($AJ$86:$AJ$97, ROWS($CV$4:CV16)), IFERROR(INDEX($AN$86:$AN$97, ROWS($CV$4:CV16)-ROWS($AJ$86:$AJ$97)), ""))</f>
        <v>0</v>
      </c>
      <c r="CW18" s="316" t="str">
        <f t="shared" si="45"/>
        <v/>
      </c>
      <c r="CX18" s="316" t="str">
        <f>IF(OR(CY18="",CY18=0),"",MAX(CX$5:CX17)+1)</f>
        <v/>
      </c>
      <c r="CY18" s="316">
        <f>IFERROR(INDEX($AK$86:$AK$97, ROWS($CY$4:CY16)), IFERROR(INDEX($AO$86:$AO$97, ROWS($CY$4:CY16)-ROWS($AK$86:$AK$97)), ""))</f>
        <v>0</v>
      </c>
      <c r="CZ18" s="316" t="str">
        <f t="shared" si="46"/>
        <v/>
      </c>
      <c r="DA18" s="413" t="str">
        <f t="shared" si="47"/>
        <v/>
      </c>
      <c r="DC18" s="438" t="str">
        <f ca="1">IF(OR(DD18="",DD18=0),"",MAX(DC$5:DC17)+1)</f>
        <v/>
      </c>
      <c r="DD18" s="434" t="str">
        <f t="shared" ca="1" si="48"/>
        <v/>
      </c>
      <c r="DE18" s="413" t="str">
        <f t="shared" ca="1" si="49"/>
        <v/>
      </c>
      <c r="DF18" s="431" t="str">
        <f ca="1">IF(OR(DG18="",DG18=0),"",MAX(DF$5:DF17)+1)</f>
        <v/>
      </c>
      <c r="DG18" s="412" t="str">
        <f t="shared" ca="1" si="50"/>
        <v/>
      </c>
      <c r="DH18" s="413" t="str">
        <f t="shared" ca="1" si="51"/>
        <v/>
      </c>
      <c r="DI18" s="412" t="str">
        <f t="shared" ca="1" si="52"/>
        <v/>
      </c>
      <c r="DJ18" s="413" t="str">
        <f t="shared" ca="1" si="53"/>
        <v/>
      </c>
      <c r="DK18" s="412" t="str">
        <f t="shared" ca="1" si="54"/>
        <v/>
      </c>
      <c r="DL18" s="413" t="str">
        <f t="shared" ca="1" si="55"/>
        <v/>
      </c>
      <c r="DN18" s="293"/>
      <c r="DO18" s="293"/>
      <c r="DP18" s="293"/>
      <c r="DQ18" s="293"/>
      <c r="DR18" s="293"/>
      <c r="DS18" s="293"/>
    </row>
    <row r="19" spans="1:123" s="292" customFormat="1" ht="15" customHeight="1" thickBot="1" x14ac:dyDescent="0.35">
      <c r="A19" s="1183"/>
      <c r="B19" s="1182"/>
      <c r="C19" s="1183"/>
      <c r="D19" s="1182"/>
      <c r="E19" s="1183"/>
      <c r="F19" s="1182"/>
      <c r="G19" s="1183"/>
      <c r="H19" s="1182"/>
      <c r="I19" s="1183"/>
      <c r="J19" s="1182"/>
      <c r="K19" s="1183"/>
      <c r="L19" s="1182"/>
      <c r="M19" s="1183"/>
      <c r="N19" s="1182"/>
      <c r="P19" s="295" t="str">
        <f t="shared" ca="1" si="59"/>
        <v>Car Payment 1 - 350</v>
      </c>
      <c r="Q19" s="295" t="str">
        <f t="shared" ca="1" si="58"/>
        <v>Car Payment 2 - 200</v>
      </c>
      <c r="R19" s="295" t="str">
        <f t="shared" ca="1" si="58"/>
        <v>Audible - 14.95</v>
      </c>
      <c r="S19" s="296" t="str">
        <f t="shared" ca="1" si="58"/>
        <v/>
      </c>
      <c r="T19" s="295" t="str">
        <f t="shared" ca="1" si="58"/>
        <v/>
      </c>
      <c r="U19" s="295" t="str">
        <f t="shared" ca="1" si="58"/>
        <v/>
      </c>
      <c r="V19" s="1158" t="s">
        <v>507</v>
      </c>
      <c r="W19" s="1159"/>
      <c r="X19" s="445">
        <f ca="1">IF(DS52="",0,DS52)</f>
        <v>2150</v>
      </c>
      <c r="Y19"/>
      <c r="AB19" s="299"/>
      <c r="AC19" s="358" t="str">
        <f>IF('Data Entry'!B25="","",'Data Entry'!B25)</f>
        <v/>
      </c>
      <c r="AD19" s="356" t="str">
        <f>IF('Data Entry'!A25="","",'Data Entry'!A25)</f>
        <v/>
      </c>
      <c r="AE19" s="363" t="str">
        <f>IF('Data Entry'!C25="","",'Data Entry'!C25)</f>
        <v/>
      </c>
      <c r="AF19" s="402" t="str">
        <f>IF('Data Entry'!E25="","",'Data Entry'!E25)</f>
        <v/>
      </c>
      <c r="AG19" s="300"/>
      <c r="AH19"/>
      <c r="AI19"/>
      <c r="AJ19"/>
      <c r="AK19"/>
      <c r="AL19"/>
      <c r="BL19" s="412" t="str">
        <f ca="1">IF(OR(BM19="",BM19=0),"",MAX(BL$5:BL18)+1)</f>
        <v/>
      </c>
      <c r="BM19" s="316" t="str">
        <f ca="1">IFERROR(INDEX($AJ$6:$AJ$17, ROWS(BM$4:$BM17)), IFERROR(INDEX($AN$6:$AN$17, ROWS(BM$4:$BM17)-ROWS($AJ$6:$AJ$17)), IFERROR(INDEX($AR$6:$AR$17, ROWS(BM$4:$BM17)-ROWS($AJ$6:$AJ$17)-ROWS($AN$6:$AN$17)),IFERROR(INDEX($AV$6:$AV$17, ROWS(BM$4:$BM17)-ROWS($AJ$6:$AJ$17)-ROWS($AN$6:$AN$17)-ROWS($AR$6:$AR$17)),IFERROR(INDEX($AZ$6:$AZ$17, ROWS(BM$4:$BM17)-ROWS($AJ$6:$AJ$17)-ROWS($AN$6:$AN$17)-ROWS($AR$6:$AR$17)-ROWS($AV$6:$AV$17)),IFERROR(INDEX($BD$6:$BD$17, ROWS(BM$4:$BM17)-ROWS($AJ$6:$AJ$17)-ROWS($AN$6:$AN$17)-ROWS($AR$6:$AR$17)-ROWS($AV$6:$AV$17)-ROWS($AZ$6:$AZ$17)),IFERROR(INDEX($BH$6:$BH$17, ROWS(BM$4:$BM17)-ROWS($AJ$6:$AJ$17)-ROWS($AN$6:$AN$17)-ROWS($AR$6:$AR$17)-ROWS($AV$6:$AV$17)-ROWS($AZ$6:$AZ$17)-ROWS($BD$6:$BD$17)), "")))))))</f>
        <v/>
      </c>
      <c r="BN19" s="316" t="str">
        <f t="shared" ca="1" si="30"/>
        <v/>
      </c>
      <c r="BO19" s="316" t="str">
        <f ca="1">IF(OR(BP19="",BP19=0),"",MAX(BO$5:BO18)+1)</f>
        <v/>
      </c>
      <c r="BP19" s="316" t="str">
        <f ca="1">IFERROR(INDEX($AK$6:$AK$17, ROWS($BP$4:BP17)), IFERROR(INDEX($AO$6:$AO$17, ROWS($BP$4:BP17)-ROWS($AK$6:$AK$17)), IFERROR(INDEX($AS$6:$AS$17, ROWS($BP$4:BP17)-ROWS($AK$6:$AK$17)-ROWS($AO$6:$AO$17)),IFERROR(INDEX($AW$6:$AW$17, ROWS($BP$4:BP17)-ROWS($AK$6:$AK$17)-ROWS($AO$6:$AO$17)-ROWS($AS$6:$AS$17)),IFERROR(INDEX($BA$6:$BA$17, ROWS($BP$4:BP17)-ROWS($AK$6:$AK$17)-ROWS($AO$6:$AO$17)-ROWS($AS$6:$AS$17)-ROWS($AW$6:$AW$17)),IFERROR(INDEX($BE$6:$BE$17, ROWS($BP$4:BP17)-ROWS($AK$6:$AK$17)-ROWS($AO$6:$AO$17)-ROWS($AS$6:$AS$17)-ROWS($AW$6:$AW$17)-ROWS($BA$6:$BA$17)),IFERROR(INDEX($BI$6:$BI$17, ROWS($BP$4:BP17)-ROWS($AK$6:$AK$17)-ROWS($AO$6:$AO$17)-ROWS($AS$6:$AS$17)-ROWS($AW$6:$AW$17)-ROWS($BA$6:$BA$17)-ROWS($BE$6:$BE$17)), "")))))))</f>
        <v/>
      </c>
      <c r="BQ19" s="316" t="str">
        <f t="shared" ca="1" si="31"/>
        <v/>
      </c>
      <c r="BR19" s="413" t="str">
        <f t="shared" ca="1" si="32"/>
        <v/>
      </c>
      <c r="BS19" s="412">
        <f ca="1">IF(OR(BT19="",BT19=0),"",MAX(BS$5:BS18)+1)</f>
        <v>6</v>
      </c>
      <c r="BT19" s="316" t="str">
        <f ca="1">IFERROR(INDEX($AJ$22:$AJ$33, ROWS($BT$4:BT17)), IFERROR(INDEX($AN$22:$AN$33, ROWS($BT$4:BT17)-ROWS($AJ$22:$AJ$33)), IFERROR(INDEX($AR$22:$AR$33, ROWS($BT$4:BT17)-ROWS($AJ$22:$AJ$33)-ROWS($AN$22:$AN$33)),IFERROR(INDEX($AV$22:$AV$33, ROWS($BT$4:BT17)-ROWS($AJ$22:$AJ$33)-ROWS($AN$22:$AN$33)-ROWS($AR$22:$AR$33)),IFERROR(INDEX($AZ$22:$AZ$33, ROWS($BT$4:BT17)-ROWS($AJ$22:$AJ$33)-ROWS($AN$22:$AN$33)-ROWS($AR$22:$AR$33)-ROWS($AV$22:$AV$33)),IFERROR(INDEX($BD$22:$BD$33, ROWS($BT$4:BT17)-ROWS($AJ$22:$AJ$33)-ROWS($AN$22:$AN$33)-ROWS($AR$22:$AR$33)-ROWS($AV$22:$AV$33)-ROWS($AZ$22:$AZ$33)),IFERROR(INDEX($BH$22:$BH$33, ROWS($BT$4:BT17)-ROWS($AJ$22:$AJ$33)-ROWS($AN$22:$AN$33)-ROWS($AR$22:$AR$33)-ROWS($AV$22:$AV$33)-ROWS($AZ$22:$AZ$33)-ROWS($BD$22:$BD$33)), "")))))))</f>
        <v>Paycheck 2</v>
      </c>
      <c r="BU19" s="316" t="str">
        <f t="shared" ca="1" si="33"/>
        <v/>
      </c>
      <c r="BV19" s="316">
        <f ca="1">IF(OR(BW19="",BW19=0),"",MAX(BV$5:BV18)+1)</f>
        <v>6</v>
      </c>
      <c r="BW19" s="316">
        <f ca="1">IFERROR(INDEX($AK$22:$AK$33, ROWS($BW$4:BW17)), IFERROR(INDEX($AO$22:$AO$33, ROWS($BW$4:BW17)-ROWS($AK$22:$AK$33)), IFERROR(INDEX($AS$22:$AS$33, ROWS($BW$4:BW17)-ROWS($AK$22:$AK$33)-ROWS($AO$22:$AO$33)),IFERROR(INDEX($AW$22:$AW$33, ROWS($BW$4:BW17)-ROWS($AK$22:$AK$33)-ROWS($AO$22:$AO$33)-ROWS($AS$22:$AS$33)),IFERROR(INDEX($BA$22:$BA$33, ROWS($BW$4:BW17)-ROWS($AK$22:$AK$33)-ROWS($AO$22:$AO$33)-ROWS($AS$22:$AS$33)-ROWS($AW$22:$AW$33)),IFERROR(INDEX($BE$22:$BE$33, ROWS($BW$4:BW17)-ROWS($AK$22:$AK$33)-ROWS($AO$22:$AO$33)-ROWS($AS$22:$AS$33)-ROWS($AW$22:$AW$33)-ROWS($BA$22:$BA$33)),IFERROR(INDEX($BI$22:$BI$33, ROWS($BW$4:BW17)-ROWS($AK$22:$AK$33)-ROWS($AO$22:$AO$33)-ROWS($AS$22:$AS$33)-ROWS($AW$22:$AW$33)-ROWS($BA$22:$BA$33)-ROWS($BE$22:$BE$33)), "")))))))</f>
        <v>400</v>
      </c>
      <c r="BX19" s="316" t="str">
        <f t="shared" ca="1" si="34"/>
        <v/>
      </c>
      <c r="BY19" s="413" t="str">
        <f t="shared" ca="1" si="35"/>
        <v/>
      </c>
      <c r="BZ19" s="412">
        <f ca="1">IF(OR(CA19="",CA19=0),"",MAX(BZ$5:BZ18)+1)</f>
        <v>4</v>
      </c>
      <c r="CA19" s="316" t="str">
        <f ca="1">IFERROR(INDEX($AJ$38:$AJ$49, ROWS($CA$4:CA17)), IFERROR(INDEX($AN$38:$AN$49, ROWS($CA$4:CA17)-ROWS($AJ$38:$AJ$49)), IFERROR(INDEX($AR$38:$AR$49, ROWS($CA$4:CA17)-ROWS($AJ$38:$AJ$49)-ROWS($AN$38:$AN$49)),IFERROR(INDEX($AV$38:$AV$49, ROWS($CA$4:CA17)-ROWS($AJ$38:$AJ$49)-ROWS($AN$38:$AN$49)-ROWS($AR$38:$AR$49)),IFERROR(INDEX($AZ$38:$AZ$49, ROWS($CA$4:CA17)-ROWS($AJ$38:$AJ$49)-ROWS($AN$38:$AN$49)-ROWS($AR$38:$AR$49)-ROWS($AV$38:$AV$49)),IFERROR(INDEX($BD$38:$BD$49, ROWS($CA$4:CA17)-ROWS($AJ$38:$AJ$49)-ROWS($AN$38:$AN$49)-ROWS($AR$38:$AR$49)-ROWS($AV$38:$AV$49)-ROWS($AZ$38:$AZ$49)),IFERROR(INDEX($BH$38:$BH$49, ROWS($CA$4:CA17)-ROWS($AJ$38:$AJ$49)-ROWS($AN$38:$AN$49)-ROWS($AR$38:$AR$49)-ROWS($AV$38:$AV$49)-ROWS($AZ$38:$AZ$49)-ROWS($BD$38:$BD$49)), "")))))))</f>
        <v>Paycheck 2</v>
      </c>
      <c r="CB19" s="316" t="str">
        <f t="shared" ca="1" si="36"/>
        <v>Credit Card 2</v>
      </c>
      <c r="CC19" s="316">
        <f ca="1">IF(OR(CD19="",CD19=0),"",MAX(CC$5:CC18)+1)</f>
        <v>4</v>
      </c>
      <c r="CD19" s="316">
        <f ca="1">IFERROR(INDEX($AK$38:$AK$49, ROWS($CD$4:CD17)), IFERROR(INDEX($AO$38:$AO$49, ROWS($CD$4:CD17)-ROWS($AK$38:$AK$49)), IFERROR(INDEX($AS$38:$AS$49, ROWS($CD$4:CD17)-ROWS($AK$38:$AK$49)-ROWS($AO$38:$AO$49)),IFERROR(INDEX($AW$38:$AW$49, ROWS($CD$4:CD17)-ROWS($AK$38:$AK$49)-ROWS($AO$38:$AO$49)-ROWS($AS$38:$AS$49)),IFERROR(INDEX($BA$38:$BA$49, ROWS($CD$4:CD17)-ROWS($AK$38:$AK$49)-ROWS($AO$38:$AO$49)-ROWS($AS$38:$AS$49)-ROWS($AW$38:$AW$49)),IFERROR(INDEX($BE$38:$BE$49, ROWS($CD$4:CD17)-ROWS($AK$38:$AK$49)-ROWS($AO$38:$AO$49)-ROWS($AS$38:$AS$49)-ROWS($AW$38:$AW$49)-ROWS($BA$38:$BA$49)),IFERROR(INDEX($BI$38:$BI$49, ROWS($CD$4:CD17)-ROWS($AK$38:$AK$49)-ROWS($AO$38:$AO$49)-ROWS($AS$38:$AS$49)-ROWS($AW$38:$AW$49)-ROWS($BA$38:$BA$49)-ROWS($BE$38:$BE$49)), "")))))))</f>
        <v>400</v>
      </c>
      <c r="CE19" s="316">
        <f t="shared" ca="1" si="37"/>
        <v>60</v>
      </c>
      <c r="CF19" s="413" t="str">
        <f t="shared" ca="1" si="38"/>
        <v/>
      </c>
      <c r="CG19" s="412">
        <f ca="1">IF(OR(CH19="",CH19=0),"",MAX(CG$5:CG18)+1)</f>
        <v>3</v>
      </c>
      <c r="CH19" s="316" t="str">
        <f ca="1">IFERROR(INDEX($AJ$54:$AJ$65, ROWS($CH$4:CH17)), IFERROR(INDEX($AN$54:$AN$65, ROWS($CH$4:CH17)-ROWS($AJ$54:$AJ$65)), IFERROR(INDEX($AR$54:$AR$65, ROWS($CH$4:CH17)-ROWS($AJ$54:$AJ$65)-ROWS($AN$54:$AN$65)),IFERROR(INDEX($AV$54:$AV$65, ROWS($CH$4:CH17)-ROWS($AJ$54:$AJ$65)-ROWS($AN$54:$AN$65)-ROWS($AR$54:$AR$65)),IFERROR(INDEX($AZ$54:$AZ$65, ROWS($CH$4:CH17)-ROWS($AJ$54:$AJ$65)-ROWS($AN$54:$AN$65)-ROWS($AR$54:$AR$65)-ROWS($AV$54:$AV$65)),IFERROR(INDEX($BD$54:$BD$65, ROWS($CH$4:CH17)-ROWS($AJ$54:$AJ$65)-ROWS($AN$54:$AN$65)-ROWS($AR$54:$AR$65)-ROWS($AV$54:$AV$65)-ROWS($AZ$54:$AZ$65)),IFERROR(INDEX($BH$54:$BH$65, ROWS($CH$4:CH17)-ROWS($AJ$54:$AJ$65)-ROWS($AN$54:$AN$65)-ROWS($AR$54:$AR$65)-ROWS($AV$54:$AV$65)-ROWS($AZ$54:$AZ$65)-ROWS($BD$54:$BD$65)), "")))))))</f>
        <v>Lawn Service</v>
      </c>
      <c r="CI19" s="316" t="str">
        <f t="shared" ca="1" si="39"/>
        <v/>
      </c>
      <c r="CJ19" s="316">
        <f ca="1">IF(OR(CK19="",CK19=0),"",MAX(CJ$5:CJ18)+1)</f>
        <v>3</v>
      </c>
      <c r="CK19" s="316">
        <f ca="1">IFERROR(INDEX($AK$54:$AK$65, ROWS($CK$4:CK17)), IFERROR(INDEX($AO$54:$AO$65, ROWS($CK$4:CK17)-ROWS($AK$54:$AK$65)), IFERROR(INDEX($AS$54:$AS$65, ROWS($CK$4:CK17)-ROWS($AK$54:$AK$65)-ROWS($AO$54:$AO$65)),IFERROR(INDEX($AW$54:$AW$65, ROWS($CK$4:CK17)-ROWS($AK$54:$AK$65)-ROWS($AO$54:$AO$65)-ROWS($AS$54:$AS$65)),IFERROR(INDEX($BA$54:$BA$65, ROWS($CK$4:CK17)-ROWS($AK$54:$AK$65)-ROWS($AO$54:$AO$65)-ROWS($AS$54:$AS$65)-ROWS($AW$54:$AW$65)),IFERROR(INDEX($BE$54:$BE$65, ROWS($CK$4:CK17)-ROWS($AK$54:$AK$65)-ROWS($AO$54:$AO$65)-ROWS($AS$54:$AS$65)-ROWS($AW$54:$AW$65)-ROWS($BA$54:$BA$65)),IFERROR(INDEX($BI$54:$BI$65, ROWS($CK$4:CK17)-ROWS($AK$54:$AK$65)-ROWS($AO$54:$AO$65)-ROWS($AS$54:$AS$65)-ROWS($AW$54:$AW$65)-ROWS($BA$54:$BA$65)-ROWS($BE$54:$BE$65)), "")))))))</f>
        <v>50</v>
      </c>
      <c r="CL19" s="316" t="str">
        <f t="shared" ca="1" si="40"/>
        <v/>
      </c>
      <c r="CM19" s="413" t="str">
        <f t="shared" ca="1" si="41"/>
        <v/>
      </c>
      <c r="CN19" s="412">
        <f ca="1">IF(OR(CO19="",CO19=0),"",MAX(CN$5:CN18)+1)</f>
        <v>3</v>
      </c>
      <c r="CO19" s="316" t="str">
        <f ca="1">IFERROR(INDEX($AJ$70:$AJ$81, ROWS($CO$4:CO17)), IFERROR(INDEX($AN$70:$AN$81, ROWS($CO$4:CO17)-ROWS($AJ$70:$AJ$81)), IFERROR(INDEX($AR$70:$AR$81, ROWS($CO$4:CO17)-ROWS($AJ$70:$AJ$81)-ROWS($AN$70:$AN$81)),IFERROR(INDEX($AV$70:$AV$81, ROWS($CO$4:CO17)-ROWS($AJ$70:$AJ$81)-ROWS($AN$70:$AN$81)-ROWS($AR$70:$AR$81)),IFERROR(INDEX($AZ$70:$AZ$81, ROWS($CO$4:CO17)-ROWS($AJ$70:$AJ$81)-ROWS($AN$70:$AN$81)-ROWS($AR$70:$AR$81)-ROWS($AV$70:$AV$81)),IFERROR(INDEX($BD$70:$BD$81, ROWS($CO$4:CO17)-ROWS($AJ$70:$AJ$81)-ROWS($AN$70:$AN$81)-ROWS($AR$70:$AR$81)-ROWS($AV$70:$AV$81)-ROWS($AZ$70:$AZ$81)),IFERROR(INDEX($BH$70:$BH$81, ROWS($CO$4:CO17)-ROWS($AJ$70:$AJ$81)-ROWS($AN$70:$AN$81)-ROWS($AR$70:$AR$81)-ROWS($AV$70:$AV$81)-ROWS($AZ$70:$AZ$81)-ROWS($BD$70:$BD$81)), "")))))))</f>
        <v>Car 2 Gas</v>
      </c>
      <c r="CP19" s="316" t="str">
        <f t="shared" ca="1" si="42"/>
        <v/>
      </c>
      <c r="CQ19" s="316">
        <f ca="1">IF(OR(CR19="",CR19=0),"",MAX(CQ$5:CQ18)+1)</f>
        <v>3</v>
      </c>
      <c r="CR19" s="316">
        <f ca="1">IFERROR(INDEX($AK$70:$AK$81, ROWS($CR$4:CR17)), IFERROR(INDEX($AO$70:$AO$81, ROWS($CR$4:CR17)-ROWS($AK$70:$AK$81)), IFERROR(INDEX($AS$70:$AS$81, ROWS($CR$4:CR17)-ROWS($AK$70:$AK$81)-ROWS($AO$70:$AO$81)),IFERROR(INDEX($AW$70:$AW$81, ROWS($CR$4:CR17)-ROWS($AK$70:$AK$81)-ROWS($AO$70:$AO$81)-ROWS($AS$70:$AS$81)),IFERROR(INDEX($BA$70:$BA$81, ROWS($CR$4:CR17)-ROWS($AK$70:$AK$81)-ROWS($AO$70:$AO$81)-ROWS($AS$70:$AS$81)-ROWS($AW$70:$AW$81)),IFERROR(INDEX($BE$70:$BE$81, ROWS($CR$4:CR17)-ROWS($AK$70:$AK$81)-ROWS($AO$70:$AO$81)-ROWS($AS$70:$AS$81)-ROWS($AW$70:$AW$81)-ROWS($BA$70:$BA$81)),IFERROR(INDEX($BI$70:$BI$81, ROWS($CR$4:CR17)-ROWS($AK$70:$AK$81)-ROWS($AO$70:$AO$81)-ROWS($AS$70:$AS$81)-ROWS($AW$70:$AW$81)-ROWS($BA$70:$BA$81)-ROWS($BE$70:$BE$81)), "")))))))</f>
        <v>80</v>
      </c>
      <c r="CS19" s="316" t="str">
        <f t="shared" ca="1" si="43"/>
        <v/>
      </c>
      <c r="CT19" s="413" t="str">
        <f t="shared" ca="1" si="44"/>
        <v/>
      </c>
      <c r="CU19" s="412" t="str">
        <f>IF(OR(CV19="",CV19=0),"",MAX(CU$5:CU18)+1)</f>
        <v/>
      </c>
      <c r="CV19" s="316">
        <f>IFERROR(INDEX($AJ$86:$AJ$97, ROWS($CV$4:CV17)), IFERROR(INDEX($AN$86:$AN$97, ROWS($CV$4:CV17)-ROWS($AJ$86:$AJ$97)), ""))</f>
        <v>0</v>
      </c>
      <c r="CW19" s="316" t="str">
        <f t="shared" si="45"/>
        <v/>
      </c>
      <c r="CX19" s="316" t="str">
        <f>IF(OR(CY19="",CY19=0),"",MAX(CX$5:CX18)+1)</f>
        <v/>
      </c>
      <c r="CY19" s="316">
        <f>IFERROR(INDEX($AK$86:$AK$97, ROWS($CY$4:CY17)), IFERROR(INDEX($AO$86:$AO$97, ROWS($CY$4:CY17)-ROWS($AK$86:$AK$97)), ""))</f>
        <v>0</v>
      </c>
      <c r="CZ19" s="316" t="str">
        <f t="shared" si="46"/>
        <v/>
      </c>
      <c r="DA19" s="413" t="str">
        <f t="shared" si="47"/>
        <v/>
      </c>
      <c r="DC19" s="438" t="str">
        <f ca="1">IF(OR(DD19="",DD19=0),"",MAX(DC$5:DC18)+1)</f>
        <v/>
      </c>
      <c r="DD19" s="434" t="str">
        <f t="shared" ca="1" si="48"/>
        <v/>
      </c>
      <c r="DE19" s="413" t="str">
        <f t="shared" ca="1" si="49"/>
        <v/>
      </c>
      <c r="DF19" s="431" t="str">
        <f ca="1">IF(OR(DG19="",DG19=0),"",MAX(DF$5:DF18)+1)</f>
        <v/>
      </c>
      <c r="DG19" s="412" t="str">
        <f t="shared" ca="1" si="50"/>
        <v/>
      </c>
      <c r="DH19" s="413" t="str">
        <f t="shared" ca="1" si="51"/>
        <v/>
      </c>
      <c r="DI19" s="412" t="str">
        <f t="shared" ca="1" si="52"/>
        <v/>
      </c>
      <c r="DJ19" s="413" t="str">
        <f t="shared" ca="1" si="53"/>
        <v/>
      </c>
      <c r="DK19" s="412" t="str">
        <f t="shared" ca="1" si="54"/>
        <v/>
      </c>
      <c r="DL19" s="413" t="str">
        <f t="shared" ca="1" si="55"/>
        <v/>
      </c>
    </row>
    <row r="20" spans="1:123" s="292" customFormat="1" ht="15" customHeight="1" x14ac:dyDescent="0.3">
      <c r="A20" s="1183"/>
      <c r="B20" s="1182"/>
      <c r="C20" s="1183"/>
      <c r="D20" s="1182"/>
      <c r="E20" s="1183"/>
      <c r="F20" s="1182"/>
      <c r="G20" s="1183"/>
      <c r="H20" s="1182"/>
      <c r="I20" s="1183"/>
      <c r="J20" s="1182"/>
      <c r="K20" s="1183"/>
      <c r="L20" s="1182"/>
      <c r="M20" s="1183"/>
      <c r="N20" s="1182"/>
      <c r="P20" s="295" t="str">
        <f t="shared" ca="1" si="59"/>
        <v>Cellular - 225</v>
      </c>
      <c r="Q20" s="295" t="str">
        <f t="shared" ca="1" si="58"/>
        <v>Credit Card 2 - 60</v>
      </c>
      <c r="R20" s="295" t="str">
        <f t="shared" ca="1" si="58"/>
        <v>Car 1 Gas - 50</v>
      </c>
      <c r="S20" s="296" t="str">
        <f t="shared" ca="1" si="58"/>
        <v/>
      </c>
      <c r="T20" s="295" t="str">
        <f t="shared" ca="1" si="58"/>
        <v/>
      </c>
      <c r="U20" s="295" t="str">
        <f t="shared" ca="1" si="58"/>
        <v/>
      </c>
      <c r="V20" s="1158" t="s">
        <v>508</v>
      </c>
      <c r="W20" s="1159"/>
      <c r="X20" s="445">
        <f ca="1">IF(X16="",0,X16)</f>
        <v>1650.16</v>
      </c>
      <c r="Y20"/>
      <c r="AB20" s="299"/>
      <c r="AC20" s="358" t="str">
        <f>IF('Data Entry'!B26="","",'Data Entry'!B26)</f>
        <v/>
      </c>
      <c r="AD20" s="356" t="str">
        <f>IF('Data Entry'!A26="","",'Data Entry'!A26)</f>
        <v/>
      </c>
      <c r="AE20" s="363" t="str">
        <f>IF('Data Entry'!C26="","",'Data Entry'!C26)</f>
        <v/>
      </c>
      <c r="AF20" s="402" t="str">
        <f>IF('Data Entry'!E26="","",'Data Entry'!E26)</f>
        <v/>
      </c>
      <c r="AG20" s="300"/>
      <c r="AH20"/>
      <c r="AI20" s="1153">
        <f>IF(A11="","",--TEXT(A11,"dd"))</f>
        <v>5</v>
      </c>
      <c r="AJ20" s="1154"/>
      <c r="AK20" s="1154"/>
      <c r="AL20" s="1155"/>
      <c r="AM20" s="1153">
        <f>IF(C11="","",--TEXT(C11,"dd"))</f>
        <v>6</v>
      </c>
      <c r="AN20" s="1154"/>
      <c r="AO20" s="1154"/>
      <c r="AP20" s="1155"/>
      <c r="AQ20" s="1153">
        <f>IF(E11="","",--TEXT(E11,"dd"))</f>
        <v>7</v>
      </c>
      <c r="AR20" s="1154"/>
      <c r="AS20" s="1154"/>
      <c r="AT20" s="1155"/>
      <c r="AU20" s="1153">
        <f>IF(G11="","",--TEXT(G11,"dd"))</f>
        <v>8</v>
      </c>
      <c r="AV20" s="1154"/>
      <c r="AW20" s="1154"/>
      <c r="AX20" s="1155"/>
      <c r="AY20" s="1153">
        <f>IF(I11="","",--TEXT(I11,"dd"))</f>
        <v>9</v>
      </c>
      <c r="AZ20" s="1154"/>
      <c r="BA20" s="1154"/>
      <c r="BB20" s="1155"/>
      <c r="BC20" s="1153">
        <f>IF(K11="","",--TEXT(K11,"dd"))</f>
        <v>10</v>
      </c>
      <c r="BD20" s="1154"/>
      <c r="BE20" s="1154"/>
      <c r="BF20" s="1155"/>
      <c r="BG20" s="1153">
        <f>IF(M11="","",--TEXT(M11,"dd"))</f>
        <v>11</v>
      </c>
      <c r="BH20" s="1154"/>
      <c r="BI20" s="1154"/>
      <c r="BJ20" s="1155"/>
      <c r="BL20" s="412" t="str">
        <f ca="1">IF(OR(BM20="",BM20=0),"",MAX(BL$5:BL19)+1)</f>
        <v/>
      </c>
      <c r="BM20" s="316" t="str">
        <f ca="1">IFERROR(INDEX($AJ$6:$AJ$17, ROWS(BM$4:$BM18)), IFERROR(INDEX($AN$6:$AN$17, ROWS(BM$4:$BM18)-ROWS($AJ$6:$AJ$17)), IFERROR(INDEX($AR$6:$AR$17, ROWS(BM$4:$BM18)-ROWS($AJ$6:$AJ$17)-ROWS($AN$6:$AN$17)),IFERROR(INDEX($AV$6:$AV$17, ROWS(BM$4:$BM18)-ROWS($AJ$6:$AJ$17)-ROWS($AN$6:$AN$17)-ROWS($AR$6:$AR$17)),IFERROR(INDEX($AZ$6:$AZ$17, ROWS(BM$4:$BM18)-ROWS($AJ$6:$AJ$17)-ROWS($AN$6:$AN$17)-ROWS($AR$6:$AR$17)-ROWS($AV$6:$AV$17)),IFERROR(INDEX($BD$6:$BD$17, ROWS(BM$4:$BM18)-ROWS($AJ$6:$AJ$17)-ROWS($AN$6:$AN$17)-ROWS($AR$6:$AR$17)-ROWS($AV$6:$AV$17)-ROWS($AZ$6:$AZ$17)),IFERROR(INDEX($BH$6:$BH$17, ROWS(BM$4:$BM18)-ROWS($AJ$6:$AJ$17)-ROWS($AN$6:$AN$17)-ROWS($AR$6:$AR$17)-ROWS($AV$6:$AV$17)-ROWS($AZ$6:$AZ$17)-ROWS($BD$6:$BD$17)), "")))))))</f>
        <v/>
      </c>
      <c r="BN20" s="316" t="str">
        <f t="shared" ca="1" si="30"/>
        <v/>
      </c>
      <c r="BO20" s="316" t="str">
        <f ca="1">IF(OR(BP20="",BP20=0),"",MAX(BO$5:BO19)+1)</f>
        <v/>
      </c>
      <c r="BP20" s="316" t="str">
        <f ca="1">IFERROR(INDEX($AK$6:$AK$17, ROWS($BP$4:BP18)), IFERROR(INDEX($AO$6:$AO$17, ROWS($BP$4:BP18)-ROWS($AK$6:$AK$17)), IFERROR(INDEX($AS$6:$AS$17, ROWS($BP$4:BP18)-ROWS($AK$6:$AK$17)-ROWS($AO$6:$AO$17)),IFERROR(INDEX($AW$6:$AW$17, ROWS($BP$4:BP18)-ROWS($AK$6:$AK$17)-ROWS($AO$6:$AO$17)-ROWS($AS$6:$AS$17)),IFERROR(INDEX($BA$6:$BA$17, ROWS($BP$4:BP18)-ROWS($AK$6:$AK$17)-ROWS($AO$6:$AO$17)-ROWS($AS$6:$AS$17)-ROWS($AW$6:$AW$17)),IFERROR(INDEX($BE$6:$BE$17, ROWS($BP$4:BP18)-ROWS($AK$6:$AK$17)-ROWS($AO$6:$AO$17)-ROWS($AS$6:$AS$17)-ROWS($AW$6:$AW$17)-ROWS($BA$6:$BA$17)),IFERROR(INDEX($BI$6:$BI$17, ROWS($BP$4:BP18)-ROWS($AK$6:$AK$17)-ROWS($AO$6:$AO$17)-ROWS($AS$6:$AS$17)-ROWS($AW$6:$AW$17)-ROWS($BA$6:$BA$17)-ROWS($BE$6:$BE$17)), "")))))))</f>
        <v/>
      </c>
      <c r="BQ20" s="316" t="str">
        <f t="shared" ca="1" si="31"/>
        <v/>
      </c>
      <c r="BR20" s="413" t="str">
        <f t="shared" ca="1" si="32"/>
        <v/>
      </c>
      <c r="BS20" s="412">
        <f ca="1">IF(OR(BT20="",BT20=0),"",MAX(BS$5:BS19)+1)</f>
        <v>7</v>
      </c>
      <c r="BT20" s="316" t="str">
        <f ca="1">IFERROR(INDEX($AJ$22:$AJ$33, ROWS($BT$4:BT18)), IFERROR(INDEX($AN$22:$AN$33, ROWS($BT$4:BT18)-ROWS($AJ$22:$AJ$33)), IFERROR(INDEX($AR$22:$AR$33, ROWS($BT$4:BT18)-ROWS($AJ$22:$AJ$33)-ROWS($AN$22:$AN$33)),IFERROR(INDEX($AV$22:$AV$33, ROWS($BT$4:BT18)-ROWS($AJ$22:$AJ$33)-ROWS($AN$22:$AN$33)-ROWS($AR$22:$AR$33)),IFERROR(INDEX($AZ$22:$AZ$33, ROWS($BT$4:BT18)-ROWS($AJ$22:$AJ$33)-ROWS($AN$22:$AN$33)-ROWS($AR$22:$AR$33)-ROWS($AV$22:$AV$33)),IFERROR(INDEX($BD$22:$BD$33, ROWS($BT$4:BT18)-ROWS($AJ$22:$AJ$33)-ROWS($AN$22:$AN$33)-ROWS($AR$22:$AR$33)-ROWS($AV$22:$AV$33)-ROWS($AZ$22:$AZ$33)),IFERROR(INDEX($BH$22:$BH$33, ROWS($BT$4:BT18)-ROWS($AJ$22:$AJ$33)-ROWS($AN$22:$AN$33)-ROWS($AR$22:$AR$33)-ROWS($AV$22:$AV$33)-ROWS($AZ$22:$AZ$33)-ROWS($BD$22:$BD$33)), "")))))))</f>
        <v>Lawn Service</v>
      </c>
      <c r="BU20" s="316" t="str">
        <f t="shared" ca="1" si="33"/>
        <v/>
      </c>
      <c r="BV20" s="316">
        <f ca="1">IF(OR(BW20="",BW20=0),"",MAX(BV$5:BV19)+1)</f>
        <v>7</v>
      </c>
      <c r="BW20" s="316">
        <f ca="1">IFERROR(INDEX($AK$22:$AK$33, ROWS($BW$4:BW18)), IFERROR(INDEX($AO$22:$AO$33, ROWS($BW$4:BW18)-ROWS($AK$22:$AK$33)), IFERROR(INDEX($AS$22:$AS$33, ROWS($BW$4:BW18)-ROWS($AK$22:$AK$33)-ROWS($AO$22:$AO$33)),IFERROR(INDEX($AW$22:$AW$33, ROWS($BW$4:BW18)-ROWS($AK$22:$AK$33)-ROWS($AO$22:$AO$33)-ROWS($AS$22:$AS$33)),IFERROR(INDEX($BA$22:$BA$33, ROWS($BW$4:BW18)-ROWS($AK$22:$AK$33)-ROWS($AO$22:$AO$33)-ROWS($AS$22:$AS$33)-ROWS($AW$22:$AW$33)),IFERROR(INDEX($BE$22:$BE$33, ROWS($BW$4:BW18)-ROWS($AK$22:$AK$33)-ROWS($AO$22:$AO$33)-ROWS($AS$22:$AS$33)-ROWS($AW$22:$AW$33)-ROWS($BA$22:$BA$33)),IFERROR(INDEX($BI$22:$BI$33, ROWS($BW$4:BW18)-ROWS($AK$22:$AK$33)-ROWS($AO$22:$AO$33)-ROWS($AS$22:$AS$33)-ROWS($AW$22:$AW$33)-ROWS($BA$22:$BA$33)-ROWS($BE$22:$BE$33)), "")))))))</f>
        <v>50</v>
      </c>
      <c r="BX20" s="316" t="str">
        <f t="shared" ca="1" si="34"/>
        <v/>
      </c>
      <c r="BY20" s="413" t="str">
        <f t="shared" ca="1" si="35"/>
        <v/>
      </c>
      <c r="BZ20" s="412">
        <f ca="1">IF(OR(CA20="",CA20=0),"",MAX(BZ$5:BZ19)+1)</f>
        <v>5</v>
      </c>
      <c r="CA20" s="316" t="str">
        <f ca="1">IFERROR(INDEX($AJ$38:$AJ$49, ROWS($CA$4:CA18)), IFERROR(INDEX($AN$38:$AN$49, ROWS($CA$4:CA18)-ROWS($AJ$38:$AJ$49)), IFERROR(INDEX($AR$38:$AR$49, ROWS($CA$4:CA18)-ROWS($AJ$38:$AJ$49)-ROWS($AN$38:$AN$49)),IFERROR(INDEX($AV$38:$AV$49, ROWS($CA$4:CA18)-ROWS($AJ$38:$AJ$49)-ROWS($AN$38:$AN$49)-ROWS($AR$38:$AR$49)),IFERROR(INDEX($AZ$38:$AZ$49, ROWS($CA$4:CA18)-ROWS($AJ$38:$AJ$49)-ROWS($AN$38:$AN$49)-ROWS($AR$38:$AR$49)-ROWS($AV$38:$AV$49)),IFERROR(INDEX($BD$38:$BD$49, ROWS($CA$4:CA18)-ROWS($AJ$38:$AJ$49)-ROWS($AN$38:$AN$49)-ROWS($AR$38:$AR$49)-ROWS($AV$38:$AV$49)-ROWS($AZ$38:$AZ$49)),IFERROR(INDEX($BH$38:$BH$49, ROWS($CA$4:CA18)-ROWS($AJ$38:$AJ$49)-ROWS($AN$38:$AN$49)-ROWS($AR$38:$AR$49)-ROWS($AV$38:$AV$49)-ROWS($AZ$38:$AZ$49)-ROWS($BD$38:$BD$49)), "")))))))</f>
        <v>Car 2 Gas</v>
      </c>
      <c r="CB20" s="316" t="str">
        <f t="shared" ca="1" si="36"/>
        <v>Paycheck 1</v>
      </c>
      <c r="CC20" s="316">
        <f ca="1">IF(OR(CD20="",CD20=0),"",MAX(CC$5:CC19)+1)</f>
        <v>5</v>
      </c>
      <c r="CD20" s="316">
        <f ca="1">IFERROR(INDEX($AK$38:$AK$49, ROWS($CD$4:CD18)), IFERROR(INDEX($AO$38:$AO$49, ROWS($CD$4:CD18)-ROWS($AK$38:$AK$49)), IFERROR(INDEX($AS$38:$AS$49, ROWS($CD$4:CD18)-ROWS($AK$38:$AK$49)-ROWS($AO$38:$AO$49)),IFERROR(INDEX($AW$38:$AW$49, ROWS($CD$4:CD18)-ROWS($AK$38:$AK$49)-ROWS($AO$38:$AO$49)-ROWS($AS$38:$AS$49)),IFERROR(INDEX($BA$38:$BA$49, ROWS($CD$4:CD18)-ROWS($AK$38:$AK$49)-ROWS($AO$38:$AO$49)-ROWS($AS$38:$AS$49)-ROWS($AW$38:$AW$49)),IFERROR(INDEX($BE$38:$BE$49, ROWS($CD$4:CD18)-ROWS($AK$38:$AK$49)-ROWS($AO$38:$AO$49)-ROWS($AS$38:$AS$49)-ROWS($AW$38:$AW$49)-ROWS($BA$38:$BA$49)),IFERROR(INDEX($BI$38:$BI$49, ROWS($CD$4:CD18)-ROWS($AK$38:$AK$49)-ROWS($AO$38:$AO$49)-ROWS($AS$38:$AS$49)-ROWS($AW$38:$AW$49)-ROWS($BA$38:$BA$49)-ROWS($BE$38:$BE$49)), "")))))))</f>
        <v>80</v>
      </c>
      <c r="CE20" s="316">
        <f t="shared" ca="1" si="37"/>
        <v>850</v>
      </c>
      <c r="CF20" s="413" t="str">
        <f t="shared" ca="1" si="38"/>
        <v>Income</v>
      </c>
      <c r="CG20" s="412" t="str">
        <f ca="1">IF(OR(CH20="",CH20=0),"",MAX(CG$5:CG19)+1)</f>
        <v/>
      </c>
      <c r="CH20" s="316" t="str">
        <f ca="1">IFERROR(INDEX($AJ$54:$AJ$65, ROWS($CH$4:CH18)), IFERROR(INDEX($AN$54:$AN$65, ROWS($CH$4:CH18)-ROWS($AJ$54:$AJ$65)), IFERROR(INDEX($AR$54:$AR$65, ROWS($CH$4:CH18)-ROWS($AJ$54:$AJ$65)-ROWS($AN$54:$AN$65)),IFERROR(INDEX($AV$54:$AV$65, ROWS($CH$4:CH18)-ROWS($AJ$54:$AJ$65)-ROWS($AN$54:$AN$65)-ROWS($AR$54:$AR$65)),IFERROR(INDEX($AZ$54:$AZ$65, ROWS($CH$4:CH18)-ROWS($AJ$54:$AJ$65)-ROWS($AN$54:$AN$65)-ROWS($AR$54:$AR$65)-ROWS($AV$54:$AV$65)),IFERROR(INDEX($BD$54:$BD$65, ROWS($CH$4:CH18)-ROWS($AJ$54:$AJ$65)-ROWS($AN$54:$AN$65)-ROWS($AR$54:$AR$65)-ROWS($AV$54:$AV$65)-ROWS($AZ$54:$AZ$65)),IFERROR(INDEX($BH$54:$BH$65, ROWS($CH$4:CH18)-ROWS($AJ$54:$AJ$65)-ROWS($AN$54:$AN$65)-ROWS($AR$54:$AR$65)-ROWS($AV$54:$AV$65)-ROWS($AZ$54:$AZ$65)-ROWS($BD$54:$BD$65)), "")))))))</f>
        <v/>
      </c>
      <c r="CI20" s="316" t="str">
        <f t="shared" ca="1" si="39"/>
        <v/>
      </c>
      <c r="CJ20" s="316" t="str">
        <f ca="1">IF(OR(CK20="",CK20=0),"",MAX(CJ$5:CJ19)+1)</f>
        <v/>
      </c>
      <c r="CK20" s="316" t="str">
        <f ca="1">IFERROR(INDEX($AK$54:$AK$65, ROWS($CK$4:CK18)), IFERROR(INDEX($AO$54:$AO$65, ROWS($CK$4:CK18)-ROWS($AK$54:$AK$65)), IFERROR(INDEX($AS$54:$AS$65, ROWS($CK$4:CK18)-ROWS($AK$54:$AK$65)-ROWS($AO$54:$AO$65)),IFERROR(INDEX($AW$54:$AW$65, ROWS($CK$4:CK18)-ROWS($AK$54:$AK$65)-ROWS($AO$54:$AO$65)-ROWS($AS$54:$AS$65)),IFERROR(INDEX($BA$54:$BA$65, ROWS($CK$4:CK18)-ROWS($AK$54:$AK$65)-ROWS($AO$54:$AO$65)-ROWS($AS$54:$AS$65)-ROWS($AW$54:$AW$65)),IFERROR(INDEX($BE$54:$BE$65, ROWS($CK$4:CK18)-ROWS($AK$54:$AK$65)-ROWS($AO$54:$AO$65)-ROWS($AS$54:$AS$65)-ROWS($AW$54:$AW$65)-ROWS($BA$54:$BA$65)),IFERROR(INDEX($BI$54:$BI$65, ROWS($CK$4:CK18)-ROWS($AK$54:$AK$65)-ROWS($AO$54:$AO$65)-ROWS($AS$54:$AS$65)-ROWS($AW$54:$AW$65)-ROWS($BA$54:$BA$65)-ROWS($BE$54:$BE$65)), "")))))))</f>
        <v/>
      </c>
      <c r="CL20" s="316" t="str">
        <f t="shared" ca="1" si="40"/>
        <v/>
      </c>
      <c r="CM20" s="413" t="str">
        <f t="shared" ca="1" si="41"/>
        <v/>
      </c>
      <c r="CN20" s="412" t="str">
        <f ca="1">IF(OR(CO20="",CO20=0),"",MAX(CN$5:CN19)+1)</f>
        <v/>
      </c>
      <c r="CO20" s="316" t="str">
        <f ca="1">IFERROR(INDEX($AJ$70:$AJ$81, ROWS($CO$4:CO18)), IFERROR(INDEX($AN$70:$AN$81, ROWS($CO$4:CO18)-ROWS($AJ$70:$AJ$81)), IFERROR(INDEX($AR$70:$AR$81, ROWS($CO$4:CO18)-ROWS($AJ$70:$AJ$81)-ROWS($AN$70:$AN$81)),IFERROR(INDEX($AV$70:$AV$81, ROWS($CO$4:CO18)-ROWS($AJ$70:$AJ$81)-ROWS($AN$70:$AN$81)-ROWS($AR$70:$AR$81)),IFERROR(INDEX($AZ$70:$AZ$81, ROWS($CO$4:CO18)-ROWS($AJ$70:$AJ$81)-ROWS($AN$70:$AN$81)-ROWS($AR$70:$AR$81)-ROWS($AV$70:$AV$81)),IFERROR(INDEX($BD$70:$BD$81, ROWS($CO$4:CO18)-ROWS($AJ$70:$AJ$81)-ROWS($AN$70:$AN$81)-ROWS($AR$70:$AR$81)-ROWS($AV$70:$AV$81)-ROWS($AZ$70:$AZ$81)),IFERROR(INDEX($BH$70:$BH$81, ROWS($CO$4:CO18)-ROWS($AJ$70:$AJ$81)-ROWS($AN$70:$AN$81)-ROWS($AR$70:$AR$81)-ROWS($AV$70:$AV$81)-ROWS($AZ$70:$AZ$81)-ROWS($BD$70:$BD$81)), "")))))))</f>
        <v/>
      </c>
      <c r="CP20" s="316" t="str">
        <f t="shared" ca="1" si="42"/>
        <v/>
      </c>
      <c r="CQ20" s="316" t="str">
        <f ca="1">IF(OR(CR20="",CR20=0),"",MAX(CQ$5:CQ19)+1)</f>
        <v/>
      </c>
      <c r="CR20" s="316" t="str">
        <f ca="1">IFERROR(INDEX($AK$70:$AK$81, ROWS($CR$4:CR18)), IFERROR(INDEX($AO$70:$AO$81, ROWS($CR$4:CR18)-ROWS($AK$70:$AK$81)), IFERROR(INDEX($AS$70:$AS$81, ROWS($CR$4:CR18)-ROWS($AK$70:$AK$81)-ROWS($AO$70:$AO$81)),IFERROR(INDEX($AW$70:$AW$81, ROWS($CR$4:CR18)-ROWS($AK$70:$AK$81)-ROWS($AO$70:$AO$81)-ROWS($AS$70:$AS$81)),IFERROR(INDEX($BA$70:$BA$81, ROWS($CR$4:CR18)-ROWS($AK$70:$AK$81)-ROWS($AO$70:$AO$81)-ROWS($AS$70:$AS$81)-ROWS($AW$70:$AW$81)),IFERROR(INDEX($BE$70:$BE$81, ROWS($CR$4:CR18)-ROWS($AK$70:$AK$81)-ROWS($AO$70:$AO$81)-ROWS($AS$70:$AS$81)-ROWS($AW$70:$AW$81)-ROWS($BA$70:$BA$81)),IFERROR(INDEX($BI$70:$BI$81, ROWS($CR$4:CR18)-ROWS($AK$70:$AK$81)-ROWS($AO$70:$AO$81)-ROWS($AS$70:$AS$81)-ROWS($AW$70:$AW$81)-ROWS($BA$70:$BA$81)-ROWS($BE$70:$BE$81)), "")))))))</f>
        <v/>
      </c>
      <c r="CS20" s="316" t="str">
        <f t="shared" ca="1" si="43"/>
        <v/>
      </c>
      <c r="CT20" s="413" t="str">
        <f t="shared" ca="1" si="44"/>
        <v/>
      </c>
      <c r="CU20" s="412" t="str">
        <f>IF(OR(CV20="",CV20=0),"",MAX(CU$5:CU19)+1)</f>
        <v/>
      </c>
      <c r="CV20" s="316">
        <f>IFERROR(INDEX($AJ$86:$AJ$97, ROWS($CV$4:CV18)), IFERROR(INDEX($AN$86:$AN$97, ROWS($CV$4:CV18)-ROWS($AJ$86:$AJ$97)), ""))</f>
        <v>0</v>
      </c>
      <c r="CW20" s="316" t="str">
        <f t="shared" si="45"/>
        <v/>
      </c>
      <c r="CX20" s="316" t="str">
        <f>IF(OR(CY20="",CY20=0),"",MAX(CX$5:CX19)+1)</f>
        <v/>
      </c>
      <c r="CY20" s="316">
        <f>IFERROR(INDEX($AK$86:$AK$97, ROWS($CY$4:CY18)), IFERROR(INDEX($AO$86:$AO$97, ROWS($CY$4:CY18)-ROWS($AK$86:$AK$97)), ""))</f>
        <v>0</v>
      </c>
      <c r="CZ20" s="316" t="str">
        <f t="shared" si="46"/>
        <v/>
      </c>
      <c r="DA20" s="413" t="str">
        <f t="shared" si="47"/>
        <v/>
      </c>
      <c r="DC20" s="438" t="str">
        <f ca="1">IF(OR(DD20="",DD20=0),"",MAX(DC$5:DC19)+1)</f>
        <v/>
      </c>
      <c r="DD20" s="434" t="str">
        <f t="shared" ca="1" si="48"/>
        <v/>
      </c>
      <c r="DE20" s="413" t="str">
        <f t="shared" ca="1" si="49"/>
        <v/>
      </c>
      <c r="DF20" s="431" t="str">
        <f ca="1">IF(OR(DG20="",DG20=0),"",MAX(DF$5:DF19)+1)</f>
        <v/>
      </c>
      <c r="DG20" s="412" t="str">
        <f t="shared" ca="1" si="50"/>
        <v/>
      </c>
      <c r="DH20" s="413" t="str">
        <f t="shared" ca="1" si="51"/>
        <v/>
      </c>
      <c r="DI20" s="412" t="str">
        <f t="shared" ca="1" si="52"/>
        <v/>
      </c>
      <c r="DJ20" s="413" t="str">
        <f t="shared" ca="1" si="53"/>
        <v/>
      </c>
      <c r="DK20" s="412" t="str">
        <f t="shared" ca="1" si="54"/>
        <v/>
      </c>
      <c r="DL20" s="413" t="str">
        <f t="shared" ca="1" si="55"/>
        <v/>
      </c>
    </row>
    <row r="21" spans="1:123" s="292" customFormat="1" ht="15" customHeight="1" thickBot="1" x14ac:dyDescent="0.35">
      <c r="A21" s="1183" t="s">
        <v>478</v>
      </c>
      <c r="B21" s="1182"/>
      <c r="C21" s="1183" t="s">
        <v>478</v>
      </c>
      <c r="D21" s="1182"/>
      <c r="E21" s="1183" t="s">
        <v>478</v>
      </c>
      <c r="F21" s="1182"/>
      <c r="G21" s="1183" t="s">
        <v>478</v>
      </c>
      <c r="H21" s="1182"/>
      <c r="I21" s="1183" t="s">
        <v>478</v>
      </c>
      <c r="J21" s="1182"/>
      <c r="K21" s="1183" t="s">
        <v>478</v>
      </c>
      <c r="L21" s="1182"/>
      <c r="M21" s="1183" t="s">
        <v>478</v>
      </c>
      <c r="N21" s="1182"/>
      <c r="P21" s="295" t="str">
        <f t="shared" ca="1" si="59"/>
        <v/>
      </c>
      <c r="Q21" s="295" t="str">
        <f t="shared" ca="1" si="58"/>
        <v/>
      </c>
      <c r="R21" s="295" t="str">
        <f t="shared" ca="1" si="58"/>
        <v/>
      </c>
      <c r="S21" s="296" t="str">
        <f t="shared" ca="1" si="58"/>
        <v/>
      </c>
      <c r="T21" s="295" t="str">
        <f t="shared" ca="1" si="58"/>
        <v/>
      </c>
      <c r="U21" s="295" t="str">
        <f t="shared" ca="1" si="58"/>
        <v/>
      </c>
      <c r="V21" s="1158"/>
      <c r="W21" s="1159"/>
      <c r="X21" s="445"/>
      <c r="Y21"/>
      <c r="AB21" s="299"/>
      <c r="AC21" s="358" t="str">
        <f>IF('Data Entry'!B27="","",'Data Entry'!B27)</f>
        <v/>
      </c>
      <c r="AD21" s="356" t="str">
        <f>IF('Data Entry'!A27="","",'Data Entry'!A27)</f>
        <v/>
      </c>
      <c r="AE21" s="363" t="str">
        <f>IF('Data Entry'!C27="","",'Data Entry'!C27)</f>
        <v/>
      </c>
      <c r="AF21" s="402" t="str">
        <f>IF('Data Entry'!E27="","",'Data Entry'!E27)</f>
        <v/>
      </c>
      <c r="AG21" s="300"/>
      <c r="AH21"/>
      <c r="AI21" s="312"/>
      <c r="AJ21" s="313" t="s">
        <v>483</v>
      </c>
      <c r="AK21" s="313" t="s">
        <v>13</v>
      </c>
      <c r="AL21" s="314" t="s">
        <v>11</v>
      </c>
      <c r="AM21" s="312"/>
      <c r="AN21" s="313" t="s">
        <v>483</v>
      </c>
      <c r="AO21" s="313" t="s">
        <v>13</v>
      </c>
      <c r="AP21" s="314" t="s">
        <v>11</v>
      </c>
      <c r="AQ21" s="312"/>
      <c r="AR21" s="313" t="s">
        <v>483</v>
      </c>
      <c r="AS21" s="313" t="s">
        <v>13</v>
      </c>
      <c r="AT21" s="314" t="s">
        <v>11</v>
      </c>
      <c r="AU21" s="312"/>
      <c r="AV21" s="313" t="s">
        <v>483</v>
      </c>
      <c r="AW21" s="313" t="s">
        <v>13</v>
      </c>
      <c r="AX21" s="314" t="s">
        <v>11</v>
      </c>
      <c r="AY21" s="312"/>
      <c r="AZ21" s="313" t="s">
        <v>483</v>
      </c>
      <c r="BA21" s="313" t="s">
        <v>13</v>
      </c>
      <c r="BB21" s="314" t="s">
        <v>11</v>
      </c>
      <c r="BC21" s="312"/>
      <c r="BD21" s="313" t="s">
        <v>483</v>
      </c>
      <c r="BE21" s="313" t="s">
        <v>13</v>
      </c>
      <c r="BF21" s="314" t="s">
        <v>11</v>
      </c>
      <c r="BG21" s="312"/>
      <c r="BH21" s="313" t="s">
        <v>483</v>
      </c>
      <c r="BI21" s="313" t="s">
        <v>13</v>
      </c>
      <c r="BJ21" s="314" t="s">
        <v>11</v>
      </c>
      <c r="BL21" s="412" t="str">
        <f ca="1">IF(OR(BM21="",BM21=0),"",MAX(BL$5:BL20)+1)</f>
        <v/>
      </c>
      <c r="BM21" s="316" t="str">
        <f ca="1">IFERROR(INDEX($AJ$6:$AJ$17, ROWS(BM$4:$BM19)), IFERROR(INDEX($AN$6:$AN$17, ROWS(BM$4:$BM19)-ROWS($AJ$6:$AJ$17)), IFERROR(INDEX($AR$6:$AR$17, ROWS(BM$4:$BM19)-ROWS($AJ$6:$AJ$17)-ROWS($AN$6:$AN$17)),IFERROR(INDEX($AV$6:$AV$17, ROWS(BM$4:$BM19)-ROWS($AJ$6:$AJ$17)-ROWS($AN$6:$AN$17)-ROWS($AR$6:$AR$17)),IFERROR(INDEX($AZ$6:$AZ$17, ROWS(BM$4:$BM19)-ROWS($AJ$6:$AJ$17)-ROWS($AN$6:$AN$17)-ROWS($AR$6:$AR$17)-ROWS($AV$6:$AV$17)),IFERROR(INDEX($BD$6:$BD$17, ROWS(BM$4:$BM19)-ROWS($AJ$6:$AJ$17)-ROWS($AN$6:$AN$17)-ROWS($AR$6:$AR$17)-ROWS($AV$6:$AV$17)-ROWS($AZ$6:$AZ$17)),IFERROR(INDEX($BH$6:$BH$17, ROWS(BM$4:$BM19)-ROWS($AJ$6:$AJ$17)-ROWS($AN$6:$AN$17)-ROWS($AR$6:$AR$17)-ROWS($AV$6:$AV$17)-ROWS($AZ$6:$AZ$17)-ROWS($BD$6:$BD$17)), "")))))))</f>
        <v/>
      </c>
      <c r="BN21" s="316" t="str">
        <f t="shared" ca="1" si="30"/>
        <v/>
      </c>
      <c r="BO21" s="316" t="str">
        <f ca="1">IF(OR(BP21="",BP21=0),"",MAX(BO$5:BO20)+1)</f>
        <v/>
      </c>
      <c r="BP21" s="316" t="str">
        <f ca="1">IFERROR(INDEX($AK$6:$AK$17, ROWS($BP$4:BP19)), IFERROR(INDEX($AO$6:$AO$17, ROWS($BP$4:BP19)-ROWS($AK$6:$AK$17)), IFERROR(INDEX($AS$6:$AS$17, ROWS($BP$4:BP19)-ROWS($AK$6:$AK$17)-ROWS($AO$6:$AO$17)),IFERROR(INDEX($AW$6:$AW$17, ROWS($BP$4:BP19)-ROWS($AK$6:$AK$17)-ROWS($AO$6:$AO$17)-ROWS($AS$6:$AS$17)),IFERROR(INDEX($BA$6:$BA$17, ROWS($BP$4:BP19)-ROWS($AK$6:$AK$17)-ROWS($AO$6:$AO$17)-ROWS($AS$6:$AS$17)-ROWS($AW$6:$AW$17)),IFERROR(INDEX($BE$6:$BE$17, ROWS($BP$4:BP19)-ROWS($AK$6:$AK$17)-ROWS($AO$6:$AO$17)-ROWS($AS$6:$AS$17)-ROWS($AW$6:$AW$17)-ROWS($BA$6:$BA$17)),IFERROR(INDEX($BI$6:$BI$17, ROWS($BP$4:BP19)-ROWS($AK$6:$AK$17)-ROWS($AO$6:$AO$17)-ROWS($AS$6:$AS$17)-ROWS($AW$6:$AW$17)-ROWS($BA$6:$BA$17)-ROWS($BE$6:$BE$17)), "")))))))</f>
        <v/>
      </c>
      <c r="BQ21" s="316" t="str">
        <f t="shared" ca="1" si="31"/>
        <v/>
      </c>
      <c r="BR21" s="413" t="str">
        <f t="shared" ca="1" si="32"/>
        <v/>
      </c>
      <c r="BS21" s="412" t="str">
        <f ca="1">IF(OR(BT21="",BT21=0),"",MAX(BS$5:BS20)+1)</f>
        <v/>
      </c>
      <c r="BT21" s="316" t="str">
        <f ca="1">IFERROR(INDEX($AJ$22:$AJ$33, ROWS($BT$4:BT19)), IFERROR(INDEX($AN$22:$AN$33, ROWS($BT$4:BT19)-ROWS($AJ$22:$AJ$33)), IFERROR(INDEX($AR$22:$AR$33, ROWS($BT$4:BT19)-ROWS($AJ$22:$AJ$33)-ROWS($AN$22:$AN$33)),IFERROR(INDEX($AV$22:$AV$33, ROWS($BT$4:BT19)-ROWS($AJ$22:$AJ$33)-ROWS($AN$22:$AN$33)-ROWS($AR$22:$AR$33)),IFERROR(INDEX($AZ$22:$AZ$33, ROWS($BT$4:BT19)-ROWS($AJ$22:$AJ$33)-ROWS($AN$22:$AN$33)-ROWS($AR$22:$AR$33)-ROWS($AV$22:$AV$33)),IFERROR(INDEX($BD$22:$BD$33, ROWS($BT$4:BT19)-ROWS($AJ$22:$AJ$33)-ROWS($AN$22:$AN$33)-ROWS($AR$22:$AR$33)-ROWS($AV$22:$AV$33)-ROWS($AZ$22:$AZ$33)),IFERROR(INDEX($BH$22:$BH$33, ROWS($BT$4:BT19)-ROWS($AJ$22:$AJ$33)-ROWS($AN$22:$AN$33)-ROWS($AR$22:$AR$33)-ROWS($AV$22:$AV$33)-ROWS($AZ$22:$AZ$33)-ROWS($BD$22:$BD$33)), "")))))))</f>
        <v/>
      </c>
      <c r="BU21" s="316" t="str">
        <f t="shared" ca="1" si="33"/>
        <v/>
      </c>
      <c r="BV21" s="316" t="str">
        <f ca="1">IF(OR(BW21="",BW21=0),"",MAX(BV$5:BV20)+1)</f>
        <v/>
      </c>
      <c r="BW21" s="316" t="str">
        <f ca="1">IFERROR(INDEX($AK$22:$AK$33, ROWS($BW$4:BW19)), IFERROR(INDEX($AO$22:$AO$33, ROWS($BW$4:BW19)-ROWS($AK$22:$AK$33)), IFERROR(INDEX($AS$22:$AS$33, ROWS($BW$4:BW19)-ROWS($AK$22:$AK$33)-ROWS($AO$22:$AO$33)),IFERROR(INDEX($AW$22:$AW$33, ROWS($BW$4:BW19)-ROWS($AK$22:$AK$33)-ROWS($AO$22:$AO$33)-ROWS($AS$22:$AS$33)),IFERROR(INDEX($BA$22:$BA$33, ROWS($BW$4:BW19)-ROWS($AK$22:$AK$33)-ROWS($AO$22:$AO$33)-ROWS($AS$22:$AS$33)-ROWS($AW$22:$AW$33)),IFERROR(INDEX($BE$22:$BE$33, ROWS($BW$4:BW19)-ROWS($AK$22:$AK$33)-ROWS($AO$22:$AO$33)-ROWS($AS$22:$AS$33)-ROWS($AW$22:$AW$33)-ROWS($BA$22:$BA$33)),IFERROR(INDEX($BI$22:$BI$33, ROWS($BW$4:BW19)-ROWS($AK$22:$AK$33)-ROWS($AO$22:$AO$33)-ROWS($AS$22:$AS$33)-ROWS($AW$22:$AW$33)-ROWS($BA$22:$BA$33)-ROWS($BE$22:$BE$33)), "")))))))</f>
        <v/>
      </c>
      <c r="BX21" s="316" t="str">
        <f t="shared" ca="1" si="34"/>
        <v/>
      </c>
      <c r="BY21" s="413" t="str">
        <f t="shared" ca="1" si="35"/>
        <v/>
      </c>
      <c r="BZ21" s="412" t="str">
        <f ca="1">IF(OR(CA21="",CA21=0),"",MAX(BZ$5:BZ20)+1)</f>
        <v/>
      </c>
      <c r="CA21" s="316" t="str">
        <f ca="1">IFERROR(INDEX($AJ$38:$AJ$49, ROWS($CA$4:CA19)), IFERROR(INDEX($AN$38:$AN$49, ROWS($CA$4:CA19)-ROWS($AJ$38:$AJ$49)), IFERROR(INDEX($AR$38:$AR$49, ROWS($CA$4:CA19)-ROWS($AJ$38:$AJ$49)-ROWS($AN$38:$AN$49)),IFERROR(INDEX($AV$38:$AV$49, ROWS($CA$4:CA19)-ROWS($AJ$38:$AJ$49)-ROWS($AN$38:$AN$49)-ROWS($AR$38:$AR$49)),IFERROR(INDEX($AZ$38:$AZ$49, ROWS($CA$4:CA19)-ROWS($AJ$38:$AJ$49)-ROWS($AN$38:$AN$49)-ROWS($AR$38:$AR$49)-ROWS($AV$38:$AV$49)),IFERROR(INDEX($BD$38:$BD$49, ROWS($CA$4:CA19)-ROWS($AJ$38:$AJ$49)-ROWS($AN$38:$AN$49)-ROWS($AR$38:$AR$49)-ROWS($AV$38:$AV$49)-ROWS($AZ$38:$AZ$49)),IFERROR(INDEX($BH$38:$BH$49, ROWS($CA$4:CA19)-ROWS($AJ$38:$AJ$49)-ROWS($AN$38:$AN$49)-ROWS($AR$38:$AR$49)-ROWS($AV$38:$AV$49)-ROWS($AZ$38:$AZ$49)-ROWS($BD$38:$BD$49)), "")))))))</f>
        <v/>
      </c>
      <c r="CB21" s="316" t="str">
        <f t="shared" ca="1" si="36"/>
        <v>Car 1 Gas</v>
      </c>
      <c r="CC21" s="316" t="str">
        <f ca="1">IF(OR(CD21="",CD21=0),"",MAX(CC$5:CC20)+1)</f>
        <v/>
      </c>
      <c r="CD21" s="316" t="str">
        <f ca="1">IFERROR(INDEX($AK$38:$AK$49, ROWS($CD$4:CD19)), IFERROR(INDEX($AO$38:$AO$49, ROWS($CD$4:CD19)-ROWS($AK$38:$AK$49)), IFERROR(INDEX($AS$38:$AS$49, ROWS($CD$4:CD19)-ROWS($AK$38:$AK$49)-ROWS($AO$38:$AO$49)),IFERROR(INDEX($AW$38:$AW$49, ROWS($CD$4:CD19)-ROWS($AK$38:$AK$49)-ROWS($AO$38:$AO$49)-ROWS($AS$38:$AS$49)),IFERROR(INDEX($BA$38:$BA$49, ROWS($CD$4:CD19)-ROWS($AK$38:$AK$49)-ROWS($AO$38:$AO$49)-ROWS($AS$38:$AS$49)-ROWS($AW$38:$AW$49)),IFERROR(INDEX($BE$38:$BE$49, ROWS($CD$4:CD19)-ROWS($AK$38:$AK$49)-ROWS($AO$38:$AO$49)-ROWS($AS$38:$AS$49)-ROWS($AW$38:$AW$49)-ROWS($BA$38:$BA$49)),IFERROR(INDEX($BI$38:$BI$49, ROWS($CD$4:CD19)-ROWS($AK$38:$AK$49)-ROWS($AO$38:$AO$49)-ROWS($AS$38:$AS$49)-ROWS($AW$38:$AW$49)-ROWS($BA$38:$BA$49)-ROWS($BE$38:$BE$49)), "")))))))</f>
        <v/>
      </c>
      <c r="CE21" s="316">
        <f t="shared" ca="1" si="37"/>
        <v>50</v>
      </c>
      <c r="CF21" s="413" t="str">
        <f t="shared" ca="1" si="38"/>
        <v/>
      </c>
      <c r="CG21" s="412" t="str">
        <f ca="1">IF(OR(CH21="",CH21=0),"",MAX(CG$5:CG20)+1)</f>
        <v/>
      </c>
      <c r="CH21" s="316" t="str">
        <f ca="1">IFERROR(INDEX($AJ$54:$AJ$65, ROWS($CH$4:CH19)), IFERROR(INDEX($AN$54:$AN$65, ROWS($CH$4:CH19)-ROWS($AJ$54:$AJ$65)), IFERROR(INDEX($AR$54:$AR$65, ROWS($CH$4:CH19)-ROWS($AJ$54:$AJ$65)-ROWS($AN$54:$AN$65)),IFERROR(INDEX($AV$54:$AV$65, ROWS($CH$4:CH19)-ROWS($AJ$54:$AJ$65)-ROWS($AN$54:$AN$65)-ROWS($AR$54:$AR$65)),IFERROR(INDEX($AZ$54:$AZ$65, ROWS($CH$4:CH19)-ROWS($AJ$54:$AJ$65)-ROWS($AN$54:$AN$65)-ROWS($AR$54:$AR$65)-ROWS($AV$54:$AV$65)),IFERROR(INDEX($BD$54:$BD$65, ROWS($CH$4:CH19)-ROWS($AJ$54:$AJ$65)-ROWS($AN$54:$AN$65)-ROWS($AR$54:$AR$65)-ROWS($AV$54:$AV$65)-ROWS($AZ$54:$AZ$65)),IFERROR(INDEX($BH$54:$BH$65, ROWS($CH$4:CH19)-ROWS($AJ$54:$AJ$65)-ROWS($AN$54:$AN$65)-ROWS($AR$54:$AR$65)-ROWS($AV$54:$AV$65)-ROWS($AZ$54:$AZ$65)-ROWS($BD$54:$BD$65)), "")))))))</f>
        <v/>
      </c>
      <c r="CI21" s="316" t="str">
        <f t="shared" ca="1" si="39"/>
        <v/>
      </c>
      <c r="CJ21" s="316" t="str">
        <f ca="1">IF(OR(CK21="",CK21=0),"",MAX(CJ$5:CJ20)+1)</f>
        <v/>
      </c>
      <c r="CK21" s="316" t="str">
        <f ca="1">IFERROR(INDEX($AK$54:$AK$65, ROWS($CK$4:CK19)), IFERROR(INDEX($AO$54:$AO$65, ROWS($CK$4:CK19)-ROWS($AK$54:$AK$65)), IFERROR(INDEX($AS$54:$AS$65, ROWS($CK$4:CK19)-ROWS($AK$54:$AK$65)-ROWS($AO$54:$AO$65)),IFERROR(INDEX($AW$54:$AW$65, ROWS($CK$4:CK19)-ROWS($AK$54:$AK$65)-ROWS($AO$54:$AO$65)-ROWS($AS$54:$AS$65)),IFERROR(INDEX($BA$54:$BA$65, ROWS($CK$4:CK19)-ROWS($AK$54:$AK$65)-ROWS($AO$54:$AO$65)-ROWS($AS$54:$AS$65)-ROWS($AW$54:$AW$65)),IFERROR(INDEX($BE$54:$BE$65, ROWS($CK$4:CK19)-ROWS($AK$54:$AK$65)-ROWS($AO$54:$AO$65)-ROWS($AS$54:$AS$65)-ROWS($AW$54:$AW$65)-ROWS($BA$54:$BA$65)),IFERROR(INDEX($BI$54:$BI$65, ROWS($CK$4:CK19)-ROWS($AK$54:$AK$65)-ROWS($AO$54:$AO$65)-ROWS($AS$54:$AS$65)-ROWS($AW$54:$AW$65)-ROWS($BA$54:$BA$65)-ROWS($BE$54:$BE$65)), "")))))))</f>
        <v/>
      </c>
      <c r="CL21" s="316" t="str">
        <f t="shared" ca="1" si="40"/>
        <v/>
      </c>
      <c r="CM21" s="413" t="str">
        <f t="shared" ca="1" si="41"/>
        <v/>
      </c>
      <c r="CN21" s="412" t="str">
        <f ca="1">IF(OR(CO21="",CO21=0),"",MAX(CN$5:CN20)+1)</f>
        <v/>
      </c>
      <c r="CO21" s="316" t="str">
        <f ca="1">IFERROR(INDEX($AJ$70:$AJ$81, ROWS($CO$4:CO19)), IFERROR(INDEX($AN$70:$AN$81, ROWS($CO$4:CO19)-ROWS($AJ$70:$AJ$81)), IFERROR(INDEX($AR$70:$AR$81, ROWS($CO$4:CO19)-ROWS($AJ$70:$AJ$81)-ROWS($AN$70:$AN$81)),IFERROR(INDEX($AV$70:$AV$81, ROWS($CO$4:CO19)-ROWS($AJ$70:$AJ$81)-ROWS($AN$70:$AN$81)-ROWS($AR$70:$AR$81)),IFERROR(INDEX($AZ$70:$AZ$81, ROWS($CO$4:CO19)-ROWS($AJ$70:$AJ$81)-ROWS($AN$70:$AN$81)-ROWS($AR$70:$AR$81)-ROWS($AV$70:$AV$81)),IFERROR(INDEX($BD$70:$BD$81, ROWS($CO$4:CO19)-ROWS($AJ$70:$AJ$81)-ROWS($AN$70:$AN$81)-ROWS($AR$70:$AR$81)-ROWS($AV$70:$AV$81)-ROWS($AZ$70:$AZ$81)),IFERROR(INDEX($BH$70:$BH$81, ROWS($CO$4:CO19)-ROWS($AJ$70:$AJ$81)-ROWS($AN$70:$AN$81)-ROWS($AR$70:$AR$81)-ROWS($AV$70:$AV$81)-ROWS($AZ$70:$AZ$81)-ROWS($BD$70:$BD$81)), "")))))))</f>
        <v/>
      </c>
      <c r="CP21" s="316" t="str">
        <f t="shared" ca="1" si="42"/>
        <v/>
      </c>
      <c r="CQ21" s="316" t="str">
        <f ca="1">IF(OR(CR21="",CR21=0),"",MAX(CQ$5:CQ20)+1)</f>
        <v/>
      </c>
      <c r="CR21" s="316" t="str">
        <f ca="1">IFERROR(INDEX($AK$70:$AK$81, ROWS($CR$4:CR19)), IFERROR(INDEX($AO$70:$AO$81, ROWS($CR$4:CR19)-ROWS($AK$70:$AK$81)), IFERROR(INDEX($AS$70:$AS$81, ROWS($CR$4:CR19)-ROWS($AK$70:$AK$81)-ROWS($AO$70:$AO$81)),IFERROR(INDEX($AW$70:$AW$81, ROWS($CR$4:CR19)-ROWS($AK$70:$AK$81)-ROWS($AO$70:$AO$81)-ROWS($AS$70:$AS$81)),IFERROR(INDEX($BA$70:$BA$81, ROWS($CR$4:CR19)-ROWS($AK$70:$AK$81)-ROWS($AO$70:$AO$81)-ROWS($AS$70:$AS$81)-ROWS($AW$70:$AW$81)),IFERROR(INDEX($BE$70:$BE$81, ROWS($CR$4:CR19)-ROWS($AK$70:$AK$81)-ROWS($AO$70:$AO$81)-ROWS($AS$70:$AS$81)-ROWS($AW$70:$AW$81)-ROWS($BA$70:$BA$81)),IFERROR(INDEX($BI$70:$BI$81, ROWS($CR$4:CR19)-ROWS($AK$70:$AK$81)-ROWS($AO$70:$AO$81)-ROWS($AS$70:$AS$81)-ROWS($AW$70:$AW$81)-ROWS($BA$70:$BA$81)-ROWS($BE$70:$BE$81)), "")))))))</f>
        <v/>
      </c>
      <c r="CS21" s="316" t="str">
        <f t="shared" ca="1" si="43"/>
        <v/>
      </c>
      <c r="CT21" s="413" t="str">
        <f t="shared" ca="1" si="44"/>
        <v/>
      </c>
      <c r="CU21" s="412" t="str">
        <f>IF(OR(CV21="",CV21=0),"",MAX(CU$5:CU20)+1)</f>
        <v/>
      </c>
      <c r="CV21" s="316">
        <f>IFERROR(INDEX($AJ$86:$AJ$97, ROWS($CV$4:CV19)), IFERROR(INDEX($AN$86:$AN$97, ROWS($CV$4:CV19)-ROWS($AJ$86:$AJ$97)), ""))</f>
        <v>0</v>
      </c>
      <c r="CW21" s="316" t="str">
        <f t="shared" si="45"/>
        <v/>
      </c>
      <c r="CX21" s="316" t="str">
        <f>IF(OR(CY21="",CY21=0),"",MAX(CX$5:CX20)+1)</f>
        <v/>
      </c>
      <c r="CY21" s="316">
        <f>IFERROR(INDEX($AK$86:$AK$97, ROWS($CY$4:CY19)), IFERROR(INDEX($AO$86:$AO$97, ROWS($CY$4:CY19)-ROWS($AK$86:$AK$97)), ""))</f>
        <v>0</v>
      </c>
      <c r="CZ21" s="316" t="str">
        <f t="shared" si="46"/>
        <v/>
      </c>
      <c r="DA21" s="413" t="str">
        <f t="shared" si="47"/>
        <v/>
      </c>
      <c r="DC21" s="438" t="str">
        <f ca="1">IF(OR(DD21="",DD21=0),"",MAX(DC$5:DC20)+1)</f>
        <v/>
      </c>
      <c r="DD21" s="434" t="str">
        <f t="shared" ca="1" si="48"/>
        <v/>
      </c>
      <c r="DE21" s="413" t="str">
        <f t="shared" ca="1" si="49"/>
        <v/>
      </c>
      <c r="DF21" s="431" t="str">
        <f ca="1">IF(OR(DG21="",DG21=0),"",MAX(DF$5:DF20)+1)</f>
        <v/>
      </c>
      <c r="DG21" s="412" t="str">
        <f t="shared" ca="1" si="50"/>
        <v/>
      </c>
      <c r="DH21" s="413" t="str">
        <f t="shared" ca="1" si="51"/>
        <v/>
      </c>
      <c r="DI21" s="412" t="str">
        <f t="shared" ca="1" si="52"/>
        <v/>
      </c>
      <c r="DJ21" s="413" t="str">
        <f t="shared" ca="1" si="53"/>
        <v/>
      </c>
      <c r="DK21" s="412" t="str">
        <f t="shared" ca="1" si="54"/>
        <v/>
      </c>
      <c r="DL21" s="413" t="str">
        <f t="shared" ca="1" si="55"/>
        <v/>
      </c>
    </row>
    <row r="22" spans="1:123" s="292" customFormat="1" ht="15" customHeight="1" x14ac:dyDescent="0.3">
      <c r="A22" s="1173" t="s">
        <v>478</v>
      </c>
      <c r="B22" s="1174"/>
      <c r="C22" s="1173" t="s">
        <v>478</v>
      </c>
      <c r="D22" s="1174"/>
      <c r="E22" s="1173" t="s">
        <v>478</v>
      </c>
      <c r="F22" s="1174"/>
      <c r="G22" s="1173" t="s">
        <v>478</v>
      </c>
      <c r="H22" s="1174"/>
      <c r="I22" s="1173" t="s">
        <v>478</v>
      </c>
      <c r="J22" s="1174"/>
      <c r="K22" s="1173" t="s">
        <v>478</v>
      </c>
      <c r="L22" s="1174"/>
      <c r="M22" s="1173" t="s">
        <v>478</v>
      </c>
      <c r="N22" s="1174"/>
      <c r="P22" s="297" t="str">
        <f t="shared" ca="1" si="59"/>
        <v/>
      </c>
      <c r="Q22" s="297" t="str">
        <f t="shared" ca="1" si="58"/>
        <v/>
      </c>
      <c r="R22" s="297" t="str">
        <f t="shared" ca="1" si="58"/>
        <v/>
      </c>
      <c r="S22" s="298" t="str">
        <f t="shared" ca="1" si="58"/>
        <v/>
      </c>
      <c r="T22" s="297" t="str">
        <f t="shared" ca="1" si="58"/>
        <v/>
      </c>
      <c r="U22" s="297" t="str">
        <f t="shared" ca="1" si="58"/>
        <v/>
      </c>
      <c r="V22" s="1160" t="s">
        <v>503</v>
      </c>
      <c r="W22" s="1161"/>
      <c r="X22" s="424">
        <f ca="1">IF(OR(X20=""),0,SUM(X19+X20-X18))</f>
        <v>2505.21</v>
      </c>
      <c r="Y22"/>
      <c r="AB22" s="299"/>
      <c r="AC22" s="358" t="str">
        <f>IF('Data Entry'!B28="","",'Data Entry'!B28)</f>
        <v/>
      </c>
      <c r="AD22" s="356" t="str">
        <f>IF('Data Entry'!A28="","",'Data Entry'!A28)</f>
        <v/>
      </c>
      <c r="AE22" s="363" t="str">
        <f>IF('Data Entry'!C28="","",'Data Entry'!C28)</f>
        <v/>
      </c>
      <c r="AF22" s="402" t="str">
        <f>IF('Data Entry'!E28="","",'Data Entry'!E28)</f>
        <v/>
      </c>
      <c r="AG22" s="300"/>
      <c r="AH22"/>
      <c r="AI22" s="304">
        <f ca="1">IFERROR(MATCH($AI$20,OFFSET($AC$1,AI21,,1000),0)+AI21,"")</f>
        <v>10</v>
      </c>
      <c r="AJ22" s="305" t="str">
        <f t="shared" ref="AJ22:AJ33" ca="1" si="60">IFERROR(INDEX(AD:AD,AI22),"")</f>
        <v>Internet</v>
      </c>
      <c r="AK22" s="306">
        <f t="shared" ref="AK22:AK33" ca="1" si="61">IFERROR(INDEX(AE:AE,AI22),"")</f>
        <v>100</v>
      </c>
      <c r="AL22" s="307" t="str">
        <f t="shared" ref="AL22:AL33" ca="1" si="62">IFERROR(INDEX(AF:AF,AI22),"")</f>
        <v>Monthly</v>
      </c>
      <c r="AM22" s="304">
        <f ca="1">IFERROR(MATCH($AM$20,OFFSET($AC$1,AM21,,1000),0)+AM21,"")</f>
        <v>8</v>
      </c>
      <c r="AN22" s="305" t="str">
        <f t="shared" ref="AN22:AN33" ca="1" si="63">IFERROR(INDEX(AD:AD,AM22),"")</f>
        <v>Life Insurance</v>
      </c>
      <c r="AO22" s="306">
        <f t="shared" ref="AO22:AO33" ca="1" si="64">IFERROR(INDEX(AE:AE,AM22),"")</f>
        <v>70</v>
      </c>
      <c r="AP22" s="307" t="str">
        <f t="shared" ref="AP22:AP33" ca="1" si="65">IFERROR(INDEX(AF:AF,AM22),"")</f>
        <v>Monthly</v>
      </c>
      <c r="AQ22" s="304" t="str">
        <f ca="1">IFERROR(MATCH($AQ$20,OFFSET($AC$1,AQ21,,1000),0)+AQ21,"")</f>
        <v/>
      </c>
      <c r="AR22" s="305" t="str">
        <f t="shared" ref="AR22:AR33" ca="1" si="66">IFERROR(INDEX(AD:AD,AQ22),"")</f>
        <v/>
      </c>
      <c r="AS22" s="306" t="str">
        <f t="shared" ref="AS22:AS33" ca="1" si="67">IFERROR(INDEX(AE:AE,AQ22),"")</f>
        <v/>
      </c>
      <c r="AT22" s="307" t="str">
        <f t="shared" ref="AT22:AT33" ca="1" si="68">IFERROR(INDEX(AF:AF,AQ22),"")</f>
        <v/>
      </c>
      <c r="AU22" s="304" t="str">
        <f ca="1">IFERROR(MATCH($AU$20,OFFSET($AC$1,AU21,,1000),0)+AU21,"")</f>
        <v/>
      </c>
      <c r="AV22" s="305" t="str">
        <f t="shared" ref="AV22:AV33" ca="1" si="69">IFERROR(INDEX(AD:AD,AU22),"")</f>
        <v/>
      </c>
      <c r="AW22" s="306" t="str">
        <f t="shared" ref="AW22:AW33" ca="1" si="70">IFERROR(INDEX(AE:AE,AU22),"")</f>
        <v/>
      </c>
      <c r="AX22" s="307" t="str">
        <f t="shared" ref="AX22:AX33" ca="1" si="71">IFERROR(INDEX(AF:AF,AU22),"")</f>
        <v/>
      </c>
      <c r="AY22" s="304" t="str">
        <f ca="1">IFERROR(MATCH($AY$20,OFFSET($AC$1,AY21,,1000),0)+AY21,"")</f>
        <v/>
      </c>
      <c r="AZ22" s="305" t="str">
        <f t="shared" ref="AZ22:AZ33" ca="1" si="72">IFERROR(INDEX(AD:AD,AY22),"")</f>
        <v/>
      </c>
      <c r="BA22" s="306" t="str">
        <f t="shared" ref="BA22:BA33" ca="1" si="73">IFERROR(INDEX(AE:AE,AY22),"")</f>
        <v/>
      </c>
      <c r="BB22" s="307" t="str">
        <f t="shared" ref="BB22:BB33" ca="1" si="74">IFERROR(INDEX(AF:AF,AY22),"")</f>
        <v/>
      </c>
      <c r="BC22" s="304" t="str">
        <f ca="1">IFERROR(MATCH($BC$20,OFFSET($AC$1,BC21,,1000),0)+BC21,"")</f>
        <v/>
      </c>
      <c r="BD22" s="305" t="str">
        <f t="shared" ref="BD22:BD33" ca="1" si="75">IFERROR(INDEX(AD:AD,BC22),"")</f>
        <v/>
      </c>
      <c r="BE22" s="306" t="str">
        <f t="shared" ref="BE22:BE33" ca="1" si="76">IFERROR(INDEX(AE:AE,BC22),"")</f>
        <v/>
      </c>
      <c r="BF22" s="307" t="str">
        <f t="shared" ref="BF22:BF33" ca="1" si="77">IFERROR(INDEX(AF:AF,BC22),"")</f>
        <v/>
      </c>
      <c r="BG22" s="304">
        <f ca="1">IFERROR(MATCH($BG$20,OFFSET($AC$1,BG21,,1000),0)+BG21,"")</f>
        <v>14</v>
      </c>
      <c r="BH22" s="305" t="str">
        <f t="shared" ref="BH22:BH33" ca="1" si="78">IFERROR(INDEX(AD:AD,BG22),"")</f>
        <v>Netflix</v>
      </c>
      <c r="BI22" s="306">
        <f t="shared" ref="BI22:BI33" ca="1" si="79">IFERROR(INDEX(AE:AE,BG22),"")</f>
        <v>14.95</v>
      </c>
      <c r="BJ22" s="307" t="str">
        <f t="shared" ref="BJ22:BJ33" ca="1" si="80">IFERROR(INDEX(AF:AF,BG22),"")</f>
        <v>Monthly</v>
      </c>
      <c r="BL22" s="412" t="str">
        <f ca="1">IF(OR(BM22="",BM22=0),"",MAX(BL$5:BL21)+1)</f>
        <v/>
      </c>
      <c r="BM22" s="316" t="str">
        <f ca="1">IFERROR(INDEX($AJ$6:$AJ$17, ROWS(BM$4:$BM20)), IFERROR(INDEX($AN$6:$AN$17, ROWS(BM$4:$BM20)-ROWS($AJ$6:$AJ$17)), IFERROR(INDEX($AR$6:$AR$17, ROWS(BM$4:$BM20)-ROWS($AJ$6:$AJ$17)-ROWS($AN$6:$AN$17)),IFERROR(INDEX($AV$6:$AV$17, ROWS(BM$4:$BM20)-ROWS($AJ$6:$AJ$17)-ROWS($AN$6:$AN$17)-ROWS($AR$6:$AR$17)),IFERROR(INDEX($AZ$6:$AZ$17, ROWS(BM$4:$BM20)-ROWS($AJ$6:$AJ$17)-ROWS($AN$6:$AN$17)-ROWS($AR$6:$AR$17)-ROWS($AV$6:$AV$17)),IFERROR(INDEX($BD$6:$BD$17, ROWS(BM$4:$BM20)-ROWS($AJ$6:$AJ$17)-ROWS($AN$6:$AN$17)-ROWS($AR$6:$AR$17)-ROWS($AV$6:$AV$17)-ROWS($AZ$6:$AZ$17)),IFERROR(INDEX($BH$6:$BH$17, ROWS(BM$4:$BM20)-ROWS($AJ$6:$AJ$17)-ROWS($AN$6:$AN$17)-ROWS($AR$6:$AR$17)-ROWS($AV$6:$AV$17)-ROWS($AZ$6:$AZ$17)-ROWS($BD$6:$BD$17)), "")))))))</f>
        <v/>
      </c>
      <c r="BN22" s="316" t="str">
        <f t="shared" ca="1" si="30"/>
        <v/>
      </c>
      <c r="BO22" s="316" t="str">
        <f ca="1">IF(OR(BP22="",BP22=0),"",MAX(BO$5:BO21)+1)</f>
        <v/>
      </c>
      <c r="BP22" s="316" t="str">
        <f ca="1">IFERROR(INDEX($AK$6:$AK$17, ROWS($BP$4:BP20)), IFERROR(INDEX($AO$6:$AO$17, ROWS($BP$4:BP20)-ROWS($AK$6:$AK$17)), IFERROR(INDEX($AS$6:$AS$17, ROWS($BP$4:BP20)-ROWS($AK$6:$AK$17)-ROWS($AO$6:$AO$17)),IFERROR(INDEX($AW$6:$AW$17, ROWS($BP$4:BP20)-ROWS($AK$6:$AK$17)-ROWS($AO$6:$AO$17)-ROWS($AS$6:$AS$17)),IFERROR(INDEX($BA$6:$BA$17, ROWS($BP$4:BP20)-ROWS($AK$6:$AK$17)-ROWS($AO$6:$AO$17)-ROWS($AS$6:$AS$17)-ROWS($AW$6:$AW$17)),IFERROR(INDEX($BE$6:$BE$17, ROWS($BP$4:BP20)-ROWS($AK$6:$AK$17)-ROWS($AO$6:$AO$17)-ROWS($AS$6:$AS$17)-ROWS($AW$6:$AW$17)-ROWS($BA$6:$BA$17)),IFERROR(INDEX($BI$6:$BI$17, ROWS($BP$4:BP20)-ROWS($AK$6:$AK$17)-ROWS($AO$6:$AO$17)-ROWS($AS$6:$AS$17)-ROWS($AW$6:$AW$17)-ROWS($BA$6:$BA$17)-ROWS($BE$6:$BE$17)), "")))))))</f>
        <v/>
      </c>
      <c r="BQ22" s="316" t="str">
        <f t="shared" ca="1" si="31"/>
        <v/>
      </c>
      <c r="BR22" s="413" t="str">
        <f t="shared" ca="1" si="32"/>
        <v/>
      </c>
      <c r="BS22" s="412" t="str">
        <f ca="1">IF(OR(BT22="",BT22=0),"",MAX(BS$5:BS21)+1)</f>
        <v/>
      </c>
      <c r="BT22" s="316" t="str">
        <f ca="1">IFERROR(INDEX($AJ$22:$AJ$33, ROWS($BT$4:BT20)), IFERROR(INDEX($AN$22:$AN$33, ROWS($BT$4:BT20)-ROWS($AJ$22:$AJ$33)), IFERROR(INDEX($AR$22:$AR$33, ROWS($BT$4:BT20)-ROWS($AJ$22:$AJ$33)-ROWS($AN$22:$AN$33)),IFERROR(INDEX($AV$22:$AV$33, ROWS($BT$4:BT20)-ROWS($AJ$22:$AJ$33)-ROWS($AN$22:$AN$33)-ROWS($AR$22:$AR$33)),IFERROR(INDEX($AZ$22:$AZ$33, ROWS($BT$4:BT20)-ROWS($AJ$22:$AJ$33)-ROWS($AN$22:$AN$33)-ROWS($AR$22:$AR$33)-ROWS($AV$22:$AV$33)),IFERROR(INDEX($BD$22:$BD$33, ROWS($BT$4:BT20)-ROWS($AJ$22:$AJ$33)-ROWS($AN$22:$AN$33)-ROWS($AR$22:$AR$33)-ROWS($AV$22:$AV$33)-ROWS($AZ$22:$AZ$33)),IFERROR(INDEX($BH$22:$BH$33, ROWS($BT$4:BT20)-ROWS($AJ$22:$AJ$33)-ROWS($AN$22:$AN$33)-ROWS($AR$22:$AR$33)-ROWS($AV$22:$AV$33)-ROWS($AZ$22:$AZ$33)-ROWS($BD$22:$BD$33)), "")))))))</f>
        <v/>
      </c>
      <c r="BU22" s="316" t="str">
        <f t="shared" ca="1" si="33"/>
        <v/>
      </c>
      <c r="BV22" s="316" t="str">
        <f ca="1">IF(OR(BW22="",BW22=0),"",MAX(BV$5:BV21)+1)</f>
        <v/>
      </c>
      <c r="BW22" s="316" t="str">
        <f ca="1">IFERROR(INDEX($AK$22:$AK$33, ROWS($BW$4:BW20)), IFERROR(INDEX($AO$22:$AO$33, ROWS($BW$4:BW20)-ROWS($AK$22:$AK$33)), IFERROR(INDEX($AS$22:$AS$33, ROWS($BW$4:BW20)-ROWS($AK$22:$AK$33)-ROWS($AO$22:$AO$33)),IFERROR(INDEX($AW$22:$AW$33, ROWS($BW$4:BW20)-ROWS($AK$22:$AK$33)-ROWS($AO$22:$AO$33)-ROWS($AS$22:$AS$33)),IFERROR(INDEX($BA$22:$BA$33, ROWS($BW$4:BW20)-ROWS($AK$22:$AK$33)-ROWS($AO$22:$AO$33)-ROWS($AS$22:$AS$33)-ROWS($AW$22:$AW$33)),IFERROR(INDEX($BE$22:$BE$33, ROWS($BW$4:BW20)-ROWS($AK$22:$AK$33)-ROWS($AO$22:$AO$33)-ROWS($AS$22:$AS$33)-ROWS($AW$22:$AW$33)-ROWS($BA$22:$BA$33)),IFERROR(INDEX($BI$22:$BI$33, ROWS($BW$4:BW20)-ROWS($AK$22:$AK$33)-ROWS($AO$22:$AO$33)-ROWS($AS$22:$AS$33)-ROWS($AW$22:$AW$33)-ROWS($BA$22:$BA$33)-ROWS($BE$22:$BE$33)), "")))))))</f>
        <v/>
      </c>
      <c r="BX22" s="316" t="str">
        <f t="shared" ca="1" si="34"/>
        <v/>
      </c>
      <c r="BY22" s="413" t="str">
        <f t="shared" ca="1" si="35"/>
        <v/>
      </c>
      <c r="BZ22" s="412" t="str">
        <f ca="1">IF(OR(CA22="",CA22=0),"",MAX(BZ$5:BZ21)+1)</f>
        <v/>
      </c>
      <c r="CA22" s="316" t="str">
        <f ca="1">IFERROR(INDEX($AJ$38:$AJ$49, ROWS($CA$4:CA20)), IFERROR(INDEX($AN$38:$AN$49, ROWS($CA$4:CA20)-ROWS($AJ$38:$AJ$49)), IFERROR(INDEX($AR$38:$AR$49, ROWS($CA$4:CA20)-ROWS($AJ$38:$AJ$49)-ROWS($AN$38:$AN$49)),IFERROR(INDEX($AV$38:$AV$49, ROWS($CA$4:CA20)-ROWS($AJ$38:$AJ$49)-ROWS($AN$38:$AN$49)-ROWS($AR$38:$AR$49)),IFERROR(INDEX($AZ$38:$AZ$49, ROWS($CA$4:CA20)-ROWS($AJ$38:$AJ$49)-ROWS($AN$38:$AN$49)-ROWS($AR$38:$AR$49)-ROWS($AV$38:$AV$49)),IFERROR(INDEX($BD$38:$BD$49, ROWS($CA$4:CA20)-ROWS($AJ$38:$AJ$49)-ROWS($AN$38:$AN$49)-ROWS($AR$38:$AR$49)-ROWS($AV$38:$AV$49)-ROWS($AZ$38:$AZ$49)),IFERROR(INDEX($BH$38:$BH$49, ROWS($CA$4:CA20)-ROWS($AJ$38:$AJ$49)-ROWS($AN$38:$AN$49)-ROWS($AR$38:$AR$49)-ROWS($AV$38:$AV$49)-ROWS($AZ$38:$AZ$49)-ROWS($BD$38:$BD$49)), "")))))))</f>
        <v/>
      </c>
      <c r="CB22" s="316" t="str">
        <f t="shared" ca="1" si="36"/>
        <v/>
      </c>
      <c r="CC22" s="316" t="str">
        <f ca="1">IF(OR(CD22="",CD22=0),"",MAX(CC$5:CC21)+1)</f>
        <v/>
      </c>
      <c r="CD22" s="316" t="str">
        <f ca="1">IFERROR(INDEX($AK$38:$AK$49, ROWS($CD$4:CD20)), IFERROR(INDEX($AO$38:$AO$49, ROWS($CD$4:CD20)-ROWS($AK$38:$AK$49)), IFERROR(INDEX($AS$38:$AS$49, ROWS($CD$4:CD20)-ROWS($AK$38:$AK$49)-ROWS($AO$38:$AO$49)),IFERROR(INDEX($AW$38:$AW$49, ROWS($CD$4:CD20)-ROWS($AK$38:$AK$49)-ROWS($AO$38:$AO$49)-ROWS($AS$38:$AS$49)),IFERROR(INDEX($BA$38:$BA$49, ROWS($CD$4:CD20)-ROWS($AK$38:$AK$49)-ROWS($AO$38:$AO$49)-ROWS($AS$38:$AS$49)-ROWS($AW$38:$AW$49)),IFERROR(INDEX($BE$38:$BE$49, ROWS($CD$4:CD20)-ROWS($AK$38:$AK$49)-ROWS($AO$38:$AO$49)-ROWS($AS$38:$AS$49)-ROWS($AW$38:$AW$49)-ROWS($BA$38:$BA$49)),IFERROR(INDEX($BI$38:$BI$49, ROWS($CD$4:CD20)-ROWS($AK$38:$AK$49)-ROWS($AO$38:$AO$49)-ROWS($AS$38:$AS$49)-ROWS($AW$38:$AW$49)-ROWS($BA$38:$BA$49)-ROWS($BE$38:$BE$49)), "")))))))</f>
        <v/>
      </c>
      <c r="CE22" s="316" t="str">
        <f t="shared" ca="1" si="37"/>
        <v/>
      </c>
      <c r="CF22" s="413" t="str">
        <f t="shared" ca="1" si="38"/>
        <v/>
      </c>
      <c r="CG22" s="412" t="str">
        <f ca="1">IF(OR(CH22="",CH22=0),"",MAX(CG$5:CG21)+1)</f>
        <v/>
      </c>
      <c r="CH22" s="316" t="str">
        <f ca="1">IFERROR(INDEX($AJ$54:$AJ$65, ROWS($CH$4:CH20)), IFERROR(INDEX($AN$54:$AN$65, ROWS($CH$4:CH20)-ROWS($AJ$54:$AJ$65)), IFERROR(INDEX($AR$54:$AR$65, ROWS($CH$4:CH20)-ROWS($AJ$54:$AJ$65)-ROWS($AN$54:$AN$65)),IFERROR(INDEX($AV$54:$AV$65, ROWS($CH$4:CH20)-ROWS($AJ$54:$AJ$65)-ROWS($AN$54:$AN$65)-ROWS($AR$54:$AR$65)),IFERROR(INDEX($AZ$54:$AZ$65, ROWS($CH$4:CH20)-ROWS($AJ$54:$AJ$65)-ROWS($AN$54:$AN$65)-ROWS($AR$54:$AR$65)-ROWS($AV$54:$AV$65)),IFERROR(INDEX($BD$54:$BD$65, ROWS($CH$4:CH20)-ROWS($AJ$54:$AJ$65)-ROWS($AN$54:$AN$65)-ROWS($AR$54:$AR$65)-ROWS($AV$54:$AV$65)-ROWS($AZ$54:$AZ$65)),IFERROR(INDEX($BH$54:$BH$65, ROWS($CH$4:CH20)-ROWS($AJ$54:$AJ$65)-ROWS($AN$54:$AN$65)-ROWS($AR$54:$AR$65)-ROWS($AV$54:$AV$65)-ROWS($AZ$54:$AZ$65)-ROWS($BD$54:$BD$65)), "")))))))</f>
        <v/>
      </c>
      <c r="CI22" s="316" t="str">
        <f t="shared" ca="1" si="39"/>
        <v/>
      </c>
      <c r="CJ22" s="316" t="str">
        <f ca="1">IF(OR(CK22="",CK22=0),"",MAX(CJ$5:CJ21)+1)</f>
        <v/>
      </c>
      <c r="CK22" s="316" t="str">
        <f ca="1">IFERROR(INDEX($AK$54:$AK$65, ROWS($CK$4:CK20)), IFERROR(INDEX($AO$54:$AO$65, ROWS($CK$4:CK20)-ROWS($AK$54:$AK$65)), IFERROR(INDEX($AS$54:$AS$65, ROWS($CK$4:CK20)-ROWS($AK$54:$AK$65)-ROWS($AO$54:$AO$65)),IFERROR(INDEX($AW$54:$AW$65, ROWS($CK$4:CK20)-ROWS($AK$54:$AK$65)-ROWS($AO$54:$AO$65)-ROWS($AS$54:$AS$65)),IFERROR(INDEX($BA$54:$BA$65, ROWS($CK$4:CK20)-ROWS($AK$54:$AK$65)-ROWS($AO$54:$AO$65)-ROWS($AS$54:$AS$65)-ROWS($AW$54:$AW$65)),IFERROR(INDEX($BE$54:$BE$65, ROWS($CK$4:CK20)-ROWS($AK$54:$AK$65)-ROWS($AO$54:$AO$65)-ROWS($AS$54:$AS$65)-ROWS($AW$54:$AW$65)-ROWS($BA$54:$BA$65)),IFERROR(INDEX($BI$54:$BI$65, ROWS($CK$4:CK20)-ROWS($AK$54:$AK$65)-ROWS($AO$54:$AO$65)-ROWS($AS$54:$AS$65)-ROWS($AW$54:$AW$65)-ROWS($BA$54:$BA$65)-ROWS($BE$54:$BE$65)), "")))))))</f>
        <v/>
      </c>
      <c r="CL22" s="316" t="str">
        <f t="shared" ca="1" si="40"/>
        <v/>
      </c>
      <c r="CM22" s="413" t="str">
        <f t="shared" ca="1" si="41"/>
        <v/>
      </c>
      <c r="CN22" s="412" t="str">
        <f ca="1">IF(OR(CO22="",CO22=0),"",MAX(CN$5:CN21)+1)</f>
        <v/>
      </c>
      <c r="CO22" s="316" t="str">
        <f ca="1">IFERROR(INDEX($AJ$70:$AJ$81, ROWS($CO$4:CO20)), IFERROR(INDEX($AN$70:$AN$81, ROWS($CO$4:CO20)-ROWS($AJ$70:$AJ$81)), IFERROR(INDEX($AR$70:$AR$81, ROWS($CO$4:CO20)-ROWS($AJ$70:$AJ$81)-ROWS($AN$70:$AN$81)),IFERROR(INDEX($AV$70:$AV$81, ROWS($CO$4:CO20)-ROWS($AJ$70:$AJ$81)-ROWS($AN$70:$AN$81)-ROWS($AR$70:$AR$81)),IFERROR(INDEX($AZ$70:$AZ$81, ROWS($CO$4:CO20)-ROWS($AJ$70:$AJ$81)-ROWS($AN$70:$AN$81)-ROWS($AR$70:$AR$81)-ROWS($AV$70:$AV$81)),IFERROR(INDEX($BD$70:$BD$81, ROWS($CO$4:CO20)-ROWS($AJ$70:$AJ$81)-ROWS($AN$70:$AN$81)-ROWS($AR$70:$AR$81)-ROWS($AV$70:$AV$81)-ROWS($AZ$70:$AZ$81)),IFERROR(INDEX($BH$70:$BH$81, ROWS($CO$4:CO20)-ROWS($AJ$70:$AJ$81)-ROWS($AN$70:$AN$81)-ROWS($AR$70:$AR$81)-ROWS($AV$70:$AV$81)-ROWS($AZ$70:$AZ$81)-ROWS($BD$70:$BD$81)), "")))))))</f>
        <v/>
      </c>
      <c r="CP22" s="316" t="str">
        <f t="shared" ca="1" si="42"/>
        <v/>
      </c>
      <c r="CQ22" s="316" t="str">
        <f ca="1">IF(OR(CR22="",CR22=0),"",MAX(CQ$5:CQ21)+1)</f>
        <v/>
      </c>
      <c r="CR22" s="316" t="str">
        <f ca="1">IFERROR(INDEX($AK$70:$AK$81, ROWS($CR$4:CR20)), IFERROR(INDEX($AO$70:$AO$81, ROWS($CR$4:CR20)-ROWS($AK$70:$AK$81)), IFERROR(INDEX($AS$70:$AS$81, ROWS($CR$4:CR20)-ROWS($AK$70:$AK$81)-ROWS($AO$70:$AO$81)),IFERROR(INDEX($AW$70:$AW$81, ROWS($CR$4:CR20)-ROWS($AK$70:$AK$81)-ROWS($AO$70:$AO$81)-ROWS($AS$70:$AS$81)),IFERROR(INDEX($BA$70:$BA$81, ROWS($CR$4:CR20)-ROWS($AK$70:$AK$81)-ROWS($AO$70:$AO$81)-ROWS($AS$70:$AS$81)-ROWS($AW$70:$AW$81)),IFERROR(INDEX($BE$70:$BE$81, ROWS($CR$4:CR20)-ROWS($AK$70:$AK$81)-ROWS($AO$70:$AO$81)-ROWS($AS$70:$AS$81)-ROWS($AW$70:$AW$81)-ROWS($BA$70:$BA$81)),IFERROR(INDEX($BI$70:$BI$81, ROWS($CR$4:CR20)-ROWS($AK$70:$AK$81)-ROWS($AO$70:$AO$81)-ROWS($AS$70:$AS$81)-ROWS($AW$70:$AW$81)-ROWS($BA$70:$BA$81)-ROWS($BE$70:$BE$81)), "")))))))</f>
        <v/>
      </c>
      <c r="CS22" s="316" t="str">
        <f t="shared" ca="1" si="43"/>
        <v/>
      </c>
      <c r="CT22" s="413" t="str">
        <f t="shared" ca="1" si="44"/>
        <v/>
      </c>
      <c r="CU22" s="412" t="str">
        <f>IF(OR(CV22="",CV22=0),"",MAX(CU$5:CU21)+1)</f>
        <v/>
      </c>
      <c r="CV22" s="316">
        <f>IFERROR(INDEX($AJ$86:$AJ$97, ROWS($CV$4:CV20)), IFERROR(INDEX($AN$86:$AN$97, ROWS($CV$4:CV20)-ROWS($AJ$86:$AJ$97)), ""))</f>
        <v>0</v>
      </c>
      <c r="CW22" s="316" t="str">
        <f t="shared" si="45"/>
        <v/>
      </c>
      <c r="CX22" s="316" t="str">
        <f>IF(OR(CY22="",CY22=0),"",MAX(CX$5:CX21)+1)</f>
        <v/>
      </c>
      <c r="CY22" s="316">
        <f>IFERROR(INDEX($AK$86:$AK$97, ROWS($CY$4:CY20)), IFERROR(INDEX($AO$86:$AO$97, ROWS($CY$4:CY20)-ROWS($AK$86:$AK$97)), ""))</f>
        <v>0</v>
      </c>
      <c r="CZ22" s="316" t="str">
        <f t="shared" si="46"/>
        <v/>
      </c>
      <c r="DA22" s="413" t="str">
        <f t="shared" si="47"/>
        <v/>
      </c>
      <c r="DC22" s="438" t="str">
        <f ca="1">IF(OR(DD22="",DD22=0),"",MAX(DC$5:DC21)+1)</f>
        <v/>
      </c>
      <c r="DD22" s="434" t="str">
        <f t="shared" ca="1" si="48"/>
        <v/>
      </c>
      <c r="DE22" s="413" t="str">
        <f t="shared" ca="1" si="49"/>
        <v/>
      </c>
      <c r="DF22" s="431" t="str">
        <f ca="1">IF(OR(DG22="",DG22=0),"",MAX(DF$5:DF21)+1)</f>
        <v/>
      </c>
      <c r="DG22" s="412" t="str">
        <f t="shared" ca="1" si="50"/>
        <v/>
      </c>
      <c r="DH22" s="413" t="str">
        <f t="shared" ca="1" si="51"/>
        <v/>
      </c>
      <c r="DI22" s="412" t="str">
        <f t="shared" ca="1" si="52"/>
        <v/>
      </c>
      <c r="DJ22" s="413" t="str">
        <f t="shared" ca="1" si="53"/>
        <v/>
      </c>
      <c r="DK22" s="412" t="str">
        <f t="shared" ca="1" si="54"/>
        <v/>
      </c>
      <c r="DL22" s="413" t="str">
        <f t="shared" ca="1" si="55"/>
        <v/>
      </c>
    </row>
    <row r="23" spans="1:123" s="293" customFormat="1" ht="15" customHeight="1" thickBot="1" x14ac:dyDescent="0.35">
      <c r="A23" s="291">
        <f>Year!I14</f>
        <v>44976</v>
      </c>
      <c r="B23" s="290" t="str">
        <f>IF(ISERROR(MATCH(A23,event_dates,0)),"",INDEX(events,MATCH(A23,event_dates,0)))</f>
        <v/>
      </c>
      <c r="C23" s="291">
        <f>Year!J14</f>
        <v>44977</v>
      </c>
      <c r="D23" s="290" t="str">
        <f>IF(ISERROR(MATCH(C23,event_dates,0)),"",INDEX(events,MATCH(C23,event_dates,0)))</f>
        <v>President's Day</v>
      </c>
      <c r="E23" s="291">
        <f>Year!K14</f>
        <v>44978</v>
      </c>
      <c r="F23" s="290" t="str">
        <f>IF(ISERROR(MATCH(E23,event_dates,0)),"",INDEX(events,MATCH(E23,event_dates,0)))</f>
        <v/>
      </c>
      <c r="G23" s="291">
        <f>Year!L14</f>
        <v>44979</v>
      </c>
      <c r="H23" s="290" t="str">
        <f>IF(ISERROR(MATCH(G23,event_dates,0)),"",INDEX(events,MATCH(G23,event_dates,0)))</f>
        <v>Ash Wednesday</v>
      </c>
      <c r="I23" s="291">
        <f>Year!M14</f>
        <v>44980</v>
      </c>
      <c r="J23" s="290" t="str">
        <f>IF(ISERROR(MATCH(I23,event_dates,0)),"",INDEX(events,MATCH(I23,event_dates,0)))</f>
        <v/>
      </c>
      <c r="K23" s="291">
        <f>Year!N14</f>
        <v>44981</v>
      </c>
      <c r="L23" s="290" t="str">
        <f>IF(ISERROR(MATCH(K23,event_dates,0)),"",INDEX(events,MATCH(K23,event_dates,0)))</f>
        <v/>
      </c>
      <c r="M23" s="291">
        <f>Year!O14</f>
        <v>44982</v>
      </c>
      <c r="N23" s="290" t="str">
        <f>IF(ISERROR(MATCH(M23,event_dates,0)),"",INDEX(events,MATCH(M23,event_dates,0)))</f>
        <v/>
      </c>
      <c r="P23" s="295" t="str">
        <f ca="1">IF(DN66="","",DN66)</f>
        <v>Groceries - 125</v>
      </c>
      <c r="Q23" s="295" t="str">
        <f t="shared" ref="Q23:U28" ca="1" si="81">IF(DO66="","",DO66)</f>
        <v>Lawn Service - 50</v>
      </c>
      <c r="R23" s="295" t="str">
        <f t="shared" ca="1" si="81"/>
        <v>Credit Card 1 - 50</v>
      </c>
      <c r="S23" s="296" t="str">
        <f t="shared" ca="1" si="81"/>
        <v>Paycheck 2 - 400</v>
      </c>
      <c r="T23" s="295" t="str">
        <f t="shared" ca="1" si="81"/>
        <v/>
      </c>
      <c r="U23" s="295" t="str">
        <f t="shared" ca="1" si="81"/>
        <v/>
      </c>
      <c r="V23" s="1156"/>
      <c r="W23" s="1157"/>
      <c r="X23" s="445"/>
      <c r="Y23"/>
      <c r="AB23" s="299"/>
      <c r="AC23" s="358" t="str">
        <f>IF('Data Entry'!B29="","",'Data Entry'!B29)</f>
        <v/>
      </c>
      <c r="AD23" s="356" t="str">
        <f>IF('Data Entry'!A29="","",'Data Entry'!A29)</f>
        <v/>
      </c>
      <c r="AE23" s="363" t="str">
        <f>IF('Data Entry'!C29="","",'Data Entry'!C29)</f>
        <v/>
      </c>
      <c r="AF23" s="402" t="str">
        <f>IF('Data Entry'!E29="","",'Data Entry'!E29)</f>
        <v/>
      </c>
      <c r="AG23" s="300"/>
      <c r="AH23"/>
      <c r="AI23" s="304">
        <f t="shared" ref="AI23:AI33" ca="1" si="82">IFERROR(MATCH($AI$20,OFFSET($AC$1,AI22,,1000),0)+AI22,"")</f>
        <v>32</v>
      </c>
      <c r="AJ23" s="305" t="str">
        <f t="shared" ca="1" si="60"/>
        <v>D. Store Card 3</v>
      </c>
      <c r="AK23" s="306">
        <f t="shared" ca="1" si="61"/>
        <v>30</v>
      </c>
      <c r="AL23" s="307">
        <f t="shared" ca="1" si="62"/>
        <v>400</v>
      </c>
      <c r="AM23" s="304">
        <f t="shared" ref="AM23:AM33" ca="1" si="83">IFERROR(MATCH($AM$20,OFFSET($AC$1,AM22,,1000),0)+AM22,"")</f>
        <v>63</v>
      </c>
      <c r="AN23" s="305" t="str">
        <f t="shared" ca="1" si="63"/>
        <v>Paycheck 2</v>
      </c>
      <c r="AO23" s="306">
        <f t="shared" ca="1" si="64"/>
        <v>400</v>
      </c>
      <c r="AP23" s="307" t="str">
        <f t="shared" ca="1" si="65"/>
        <v>Income</v>
      </c>
      <c r="AQ23" s="304" t="str">
        <f t="shared" ref="AQ23:AQ33" ca="1" si="84">IFERROR(MATCH($AQ$20,OFFSET($AC$1,AQ22,,1000),0)+AQ22,"")</f>
        <v/>
      </c>
      <c r="AR23" s="305" t="str">
        <f t="shared" ca="1" si="66"/>
        <v/>
      </c>
      <c r="AS23" s="306" t="str">
        <f t="shared" ca="1" si="67"/>
        <v/>
      </c>
      <c r="AT23" s="307" t="str">
        <f t="shared" ca="1" si="68"/>
        <v/>
      </c>
      <c r="AU23" s="304" t="str">
        <f t="shared" ref="AU23:AU33" ca="1" si="85">IFERROR(MATCH($AU$20,OFFSET($AC$1,AU22,,1000),0)+AU22,"")</f>
        <v/>
      </c>
      <c r="AV23" s="305" t="str">
        <f t="shared" ca="1" si="69"/>
        <v/>
      </c>
      <c r="AW23" s="306" t="str">
        <f t="shared" ca="1" si="70"/>
        <v/>
      </c>
      <c r="AX23" s="307" t="str">
        <f t="shared" ca="1" si="71"/>
        <v/>
      </c>
      <c r="AY23" s="304" t="str">
        <f t="shared" ref="AY23:AY33" ca="1" si="86">IFERROR(MATCH($AY$20,OFFSET($AC$1,AY22,,1000),0)+AY22,"")</f>
        <v/>
      </c>
      <c r="AZ23" s="305" t="str">
        <f t="shared" ca="1" si="72"/>
        <v/>
      </c>
      <c r="BA23" s="306" t="str">
        <f t="shared" ca="1" si="73"/>
        <v/>
      </c>
      <c r="BB23" s="307" t="str">
        <f t="shared" ca="1" si="74"/>
        <v/>
      </c>
      <c r="BC23" s="304" t="str">
        <f t="shared" ref="BC23:BC33" ca="1" si="87">IFERROR(MATCH($BC$20,OFFSET($AC$1,BC22,,1000),0)+BC22,"")</f>
        <v/>
      </c>
      <c r="BD23" s="305" t="str">
        <f t="shared" ca="1" si="75"/>
        <v/>
      </c>
      <c r="BE23" s="306" t="str">
        <f t="shared" ca="1" si="76"/>
        <v/>
      </c>
      <c r="BF23" s="307" t="str">
        <f t="shared" ca="1" si="77"/>
        <v/>
      </c>
      <c r="BG23" s="304" t="str">
        <f t="shared" ref="BG23:BG33" ca="1" si="88">IFERROR(MATCH($BG$20,OFFSET($AC$1,BG22,,1000),0)+BG22,"")</f>
        <v/>
      </c>
      <c r="BH23" s="305" t="str">
        <f t="shared" ca="1" si="78"/>
        <v/>
      </c>
      <c r="BI23" s="306" t="str">
        <f t="shared" ca="1" si="79"/>
        <v/>
      </c>
      <c r="BJ23" s="307" t="str">
        <f t="shared" ca="1" si="80"/>
        <v/>
      </c>
      <c r="BL23" s="416" t="str">
        <f ca="1">IF(OR(BM23="",BM23=0),"",MAX(BL$5:BL22)+1)</f>
        <v/>
      </c>
      <c r="BM23" s="321" t="str">
        <f ca="1">IFERROR(INDEX($AJ$6:$AJ$17, ROWS(BM$4:$BM21)), IFERROR(INDEX($AN$6:$AN$17, ROWS(BM$4:$BM21)-ROWS($AJ$6:$AJ$17)), IFERROR(INDEX($AR$6:$AR$17, ROWS(BM$4:$BM21)-ROWS($AJ$6:$AJ$17)-ROWS($AN$6:$AN$17)),IFERROR(INDEX($AV$6:$AV$17, ROWS(BM$4:$BM21)-ROWS($AJ$6:$AJ$17)-ROWS($AN$6:$AN$17)-ROWS($AR$6:$AR$17)),IFERROR(INDEX($AZ$6:$AZ$17, ROWS(BM$4:$BM21)-ROWS($AJ$6:$AJ$17)-ROWS($AN$6:$AN$17)-ROWS($AR$6:$AR$17)-ROWS($AV$6:$AV$17)),IFERROR(INDEX($BD$6:$BD$17, ROWS(BM$4:$BM21)-ROWS($AJ$6:$AJ$17)-ROWS($AN$6:$AN$17)-ROWS($AR$6:$AR$17)-ROWS($AV$6:$AV$17)-ROWS($AZ$6:$AZ$17)),IFERROR(INDEX($BH$6:$BH$17, ROWS(BM$4:$BM21)-ROWS($AJ$6:$AJ$17)-ROWS($AN$6:$AN$17)-ROWS($AR$6:$AR$17)-ROWS($AV$6:$AV$17)-ROWS($AZ$6:$AZ$17)-ROWS($BD$6:$BD$17)), "")))))))</f>
        <v/>
      </c>
      <c r="BN23" s="321" t="str">
        <f t="shared" ca="1" si="30"/>
        <v/>
      </c>
      <c r="BO23" s="321" t="str">
        <f ca="1">IF(OR(BP23="",BP23=0),"",MAX(BO$5:BO22)+1)</f>
        <v/>
      </c>
      <c r="BP23" s="321" t="str">
        <f ca="1">IFERROR(INDEX($AK$6:$AK$17, ROWS($BP$4:BP21)), IFERROR(INDEX($AO$6:$AO$17, ROWS($BP$4:BP21)-ROWS($AK$6:$AK$17)), IFERROR(INDEX($AS$6:$AS$17, ROWS($BP$4:BP21)-ROWS($AK$6:$AK$17)-ROWS($AO$6:$AO$17)),IFERROR(INDEX($AW$6:$AW$17, ROWS($BP$4:BP21)-ROWS($AK$6:$AK$17)-ROWS($AO$6:$AO$17)-ROWS($AS$6:$AS$17)),IFERROR(INDEX($BA$6:$BA$17, ROWS($BP$4:BP21)-ROWS($AK$6:$AK$17)-ROWS($AO$6:$AO$17)-ROWS($AS$6:$AS$17)-ROWS($AW$6:$AW$17)),IFERROR(INDEX($BE$6:$BE$17, ROWS($BP$4:BP21)-ROWS($AK$6:$AK$17)-ROWS($AO$6:$AO$17)-ROWS($AS$6:$AS$17)-ROWS($AW$6:$AW$17)-ROWS($BA$6:$BA$17)),IFERROR(INDEX($BI$6:$BI$17, ROWS($BP$4:BP21)-ROWS($AK$6:$AK$17)-ROWS($AO$6:$AO$17)-ROWS($AS$6:$AS$17)-ROWS($AW$6:$AW$17)-ROWS($BA$6:$BA$17)-ROWS($BE$6:$BE$17)), "")))))))</f>
        <v/>
      </c>
      <c r="BQ23" s="321" t="str">
        <f t="shared" ca="1" si="31"/>
        <v/>
      </c>
      <c r="BR23" s="417" t="str">
        <f t="shared" ca="1" si="32"/>
        <v/>
      </c>
      <c r="BS23" s="416" t="str">
        <f ca="1">IF(OR(BT23="",BT23=0),"",MAX(BS$5:BS22)+1)</f>
        <v/>
      </c>
      <c r="BT23" s="321" t="str">
        <f ca="1">IFERROR(INDEX($AJ$22:$AJ$33, ROWS($BT$4:BT21)), IFERROR(INDEX($AN$22:$AN$33, ROWS($BT$4:BT21)-ROWS($AJ$22:$AJ$33)), IFERROR(INDEX($AR$22:$AR$33, ROWS($BT$4:BT21)-ROWS($AJ$22:$AJ$33)-ROWS($AN$22:$AN$33)),IFERROR(INDEX($AV$22:$AV$33, ROWS($BT$4:BT21)-ROWS($AJ$22:$AJ$33)-ROWS($AN$22:$AN$33)-ROWS($AR$22:$AR$33)),IFERROR(INDEX($AZ$22:$AZ$33, ROWS($BT$4:BT21)-ROWS($AJ$22:$AJ$33)-ROWS($AN$22:$AN$33)-ROWS($AR$22:$AR$33)-ROWS($AV$22:$AV$33)),IFERROR(INDEX($BD$22:$BD$33, ROWS($BT$4:BT21)-ROWS($AJ$22:$AJ$33)-ROWS($AN$22:$AN$33)-ROWS($AR$22:$AR$33)-ROWS($AV$22:$AV$33)-ROWS($AZ$22:$AZ$33)),IFERROR(INDEX($BH$22:$BH$33, ROWS($BT$4:BT21)-ROWS($AJ$22:$AJ$33)-ROWS($AN$22:$AN$33)-ROWS($AR$22:$AR$33)-ROWS($AV$22:$AV$33)-ROWS($AZ$22:$AZ$33)-ROWS($BD$22:$BD$33)), "")))))))</f>
        <v/>
      </c>
      <c r="BU23" s="321" t="str">
        <f t="shared" ca="1" si="33"/>
        <v/>
      </c>
      <c r="BV23" s="321" t="str">
        <f ca="1">IF(OR(BW23="",BW23=0),"",MAX(BV$5:BV22)+1)</f>
        <v/>
      </c>
      <c r="BW23" s="321" t="str">
        <f ca="1">IFERROR(INDEX($AK$22:$AK$33, ROWS($BW$4:BW21)), IFERROR(INDEX($AO$22:$AO$33, ROWS($BW$4:BW21)-ROWS($AK$22:$AK$33)), IFERROR(INDEX($AS$22:$AS$33, ROWS($BW$4:BW21)-ROWS($AK$22:$AK$33)-ROWS($AO$22:$AO$33)),IFERROR(INDEX($AW$22:$AW$33, ROWS($BW$4:BW21)-ROWS($AK$22:$AK$33)-ROWS($AO$22:$AO$33)-ROWS($AS$22:$AS$33)),IFERROR(INDEX($BA$22:$BA$33, ROWS($BW$4:BW21)-ROWS($AK$22:$AK$33)-ROWS($AO$22:$AO$33)-ROWS($AS$22:$AS$33)-ROWS($AW$22:$AW$33)),IFERROR(INDEX($BE$22:$BE$33, ROWS($BW$4:BW21)-ROWS($AK$22:$AK$33)-ROWS($AO$22:$AO$33)-ROWS($AS$22:$AS$33)-ROWS($AW$22:$AW$33)-ROWS($BA$22:$BA$33)),IFERROR(INDEX($BI$22:$BI$33, ROWS($BW$4:BW21)-ROWS($AK$22:$AK$33)-ROWS($AO$22:$AO$33)-ROWS($AS$22:$AS$33)-ROWS($AW$22:$AW$33)-ROWS($BA$22:$BA$33)-ROWS($BE$22:$BE$33)), "")))))))</f>
        <v/>
      </c>
      <c r="BX23" s="321" t="str">
        <f t="shared" ca="1" si="34"/>
        <v/>
      </c>
      <c r="BY23" s="417" t="str">
        <f t="shared" ca="1" si="35"/>
        <v/>
      </c>
      <c r="BZ23" s="416" t="str">
        <f ca="1">IF(OR(CA23="",CA23=0),"",MAX(BZ$5:BZ22)+1)</f>
        <v/>
      </c>
      <c r="CA23" s="321" t="str">
        <f ca="1">IFERROR(INDEX($AJ$38:$AJ$49, ROWS($CA$4:CA21)), IFERROR(INDEX($AN$38:$AN$49, ROWS($CA$4:CA21)-ROWS($AJ$38:$AJ$49)), IFERROR(INDEX($AR$38:$AR$49, ROWS($CA$4:CA21)-ROWS($AJ$38:$AJ$49)-ROWS($AN$38:$AN$49)),IFERROR(INDEX($AV$38:$AV$49, ROWS($CA$4:CA21)-ROWS($AJ$38:$AJ$49)-ROWS($AN$38:$AN$49)-ROWS($AR$38:$AR$49)),IFERROR(INDEX($AZ$38:$AZ$49, ROWS($CA$4:CA21)-ROWS($AJ$38:$AJ$49)-ROWS($AN$38:$AN$49)-ROWS($AR$38:$AR$49)-ROWS($AV$38:$AV$49)),IFERROR(INDEX($BD$38:$BD$49, ROWS($CA$4:CA21)-ROWS($AJ$38:$AJ$49)-ROWS($AN$38:$AN$49)-ROWS($AR$38:$AR$49)-ROWS($AV$38:$AV$49)-ROWS($AZ$38:$AZ$49)),IFERROR(INDEX($BH$38:$BH$49, ROWS($CA$4:CA21)-ROWS($AJ$38:$AJ$49)-ROWS($AN$38:$AN$49)-ROWS($AR$38:$AR$49)-ROWS($AV$38:$AV$49)-ROWS($AZ$38:$AZ$49)-ROWS($BD$38:$BD$49)), "")))))))</f>
        <v/>
      </c>
      <c r="CB23" s="321" t="str">
        <f t="shared" ca="1" si="36"/>
        <v/>
      </c>
      <c r="CC23" s="321" t="str">
        <f ca="1">IF(OR(CD23="",CD23=0),"",MAX(CC$5:CC22)+1)</f>
        <v/>
      </c>
      <c r="CD23" s="321" t="str">
        <f ca="1">IFERROR(INDEX($AK$38:$AK$49, ROWS($CD$4:CD21)), IFERROR(INDEX($AO$38:$AO$49, ROWS($CD$4:CD21)-ROWS($AK$38:$AK$49)), IFERROR(INDEX($AS$38:$AS$49, ROWS($CD$4:CD21)-ROWS($AK$38:$AK$49)-ROWS($AO$38:$AO$49)),IFERROR(INDEX($AW$38:$AW$49, ROWS($CD$4:CD21)-ROWS($AK$38:$AK$49)-ROWS($AO$38:$AO$49)-ROWS($AS$38:$AS$49)),IFERROR(INDEX($BA$38:$BA$49, ROWS($CD$4:CD21)-ROWS($AK$38:$AK$49)-ROWS($AO$38:$AO$49)-ROWS($AS$38:$AS$49)-ROWS($AW$38:$AW$49)),IFERROR(INDEX($BE$38:$BE$49, ROWS($CD$4:CD21)-ROWS($AK$38:$AK$49)-ROWS($AO$38:$AO$49)-ROWS($AS$38:$AS$49)-ROWS($AW$38:$AW$49)-ROWS($BA$38:$BA$49)),IFERROR(INDEX($BI$38:$BI$49, ROWS($CD$4:CD21)-ROWS($AK$38:$AK$49)-ROWS($AO$38:$AO$49)-ROWS($AS$38:$AS$49)-ROWS($AW$38:$AW$49)-ROWS($BA$38:$BA$49)-ROWS($BE$38:$BE$49)), "")))))))</f>
        <v/>
      </c>
      <c r="CE23" s="321" t="str">
        <f t="shared" ca="1" si="37"/>
        <v/>
      </c>
      <c r="CF23" s="417" t="str">
        <f t="shared" ca="1" si="38"/>
        <v/>
      </c>
      <c r="CG23" s="416" t="str">
        <f ca="1">IF(OR(CH23="",CH23=0),"",MAX(CG$5:CG22)+1)</f>
        <v/>
      </c>
      <c r="CH23" s="321" t="str">
        <f ca="1">IFERROR(INDEX($AJ$54:$AJ$65, ROWS($CH$4:CH21)), IFERROR(INDEX($AN$54:$AN$65, ROWS($CH$4:CH21)-ROWS($AJ$54:$AJ$65)), IFERROR(INDEX($AR$54:$AR$65, ROWS($CH$4:CH21)-ROWS($AJ$54:$AJ$65)-ROWS($AN$54:$AN$65)),IFERROR(INDEX($AV$54:$AV$65, ROWS($CH$4:CH21)-ROWS($AJ$54:$AJ$65)-ROWS($AN$54:$AN$65)-ROWS($AR$54:$AR$65)),IFERROR(INDEX($AZ$54:$AZ$65, ROWS($CH$4:CH21)-ROWS($AJ$54:$AJ$65)-ROWS($AN$54:$AN$65)-ROWS($AR$54:$AR$65)-ROWS($AV$54:$AV$65)),IFERROR(INDEX($BD$54:$BD$65, ROWS($CH$4:CH21)-ROWS($AJ$54:$AJ$65)-ROWS($AN$54:$AN$65)-ROWS($AR$54:$AR$65)-ROWS($AV$54:$AV$65)-ROWS($AZ$54:$AZ$65)),IFERROR(INDEX($BH$54:$BH$65, ROWS($CH$4:CH21)-ROWS($AJ$54:$AJ$65)-ROWS($AN$54:$AN$65)-ROWS($AR$54:$AR$65)-ROWS($AV$54:$AV$65)-ROWS($AZ$54:$AZ$65)-ROWS($BD$54:$BD$65)), "")))))))</f>
        <v/>
      </c>
      <c r="CI23" s="321" t="str">
        <f t="shared" ca="1" si="39"/>
        <v/>
      </c>
      <c r="CJ23" s="321" t="str">
        <f ca="1">IF(OR(CK23="",CK23=0),"",MAX(CJ$5:CJ22)+1)</f>
        <v/>
      </c>
      <c r="CK23" s="321" t="str">
        <f ca="1">IFERROR(INDEX($AK$54:$AK$65, ROWS($CK$4:CK21)), IFERROR(INDEX($AO$54:$AO$65, ROWS($CK$4:CK21)-ROWS($AK$54:$AK$65)), IFERROR(INDEX($AS$54:$AS$65, ROWS($CK$4:CK21)-ROWS($AK$54:$AK$65)-ROWS($AO$54:$AO$65)),IFERROR(INDEX($AW$54:$AW$65, ROWS($CK$4:CK21)-ROWS($AK$54:$AK$65)-ROWS($AO$54:$AO$65)-ROWS($AS$54:$AS$65)),IFERROR(INDEX($BA$54:$BA$65, ROWS($CK$4:CK21)-ROWS($AK$54:$AK$65)-ROWS($AO$54:$AO$65)-ROWS($AS$54:$AS$65)-ROWS($AW$54:$AW$65)),IFERROR(INDEX($BE$54:$BE$65, ROWS($CK$4:CK21)-ROWS($AK$54:$AK$65)-ROWS($AO$54:$AO$65)-ROWS($AS$54:$AS$65)-ROWS($AW$54:$AW$65)-ROWS($BA$54:$BA$65)),IFERROR(INDEX($BI$54:$BI$65, ROWS($CK$4:CK21)-ROWS($AK$54:$AK$65)-ROWS($AO$54:$AO$65)-ROWS($AS$54:$AS$65)-ROWS($AW$54:$AW$65)-ROWS($BA$54:$BA$65)-ROWS($BE$54:$BE$65)), "")))))))</f>
        <v/>
      </c>
      <c r="CL23" s="321" t="str">
        <f t="shared" ca="1" si="40"/>
        <v/>
      </c>
      <c r="CM23" s="417" t="str">
        <f t="shared" ca="1" si="41"/>
        <v/>
      </c>
      <c r="CN23" s="416" t="str">
        <f ca="1">IF(OR(CO23="",CO23=0),"",MAX(CN$5:CN22)+1)</f>
        <v/>
      </c>
      <c r="CO23" s="321" t="str">
        <f ca="1">IFERROR(INDEX($AJ$70:$AJ$81, ROWS($CO$4:CO21)), IFERROR(INDEX($AN$70:$AN$81, ROWS($CO$4:CO21)-ROWS($AJ$70:$AJ$81)), IFERROR(INDEX($AR$70:$AR$81, ROWS($CO$4:CO21)-ROWS($AJ$70:$AJ$81)-ROWS($AN$70:$AN$81)),IFERROR(INDEX($AV$70:$AV$81, ROWS($CO$4:CO21)-ROWS($AJ$70:$AJ$81)-ROWS($AN$70:$AN$81)-ROWS($AR$70:$AR$81)),IFERROR(INDEX($AZ$70:$AZ$81, ROWS($CO$4:CO21)-ROWS($AJ$70:$AJ$81)-ROWS($AN$70:$AN$81)-ROWS($AR$70:$AR$81)-ROWS($AV$70:$AV$81)),IFERROR(INDEX($BD$70:$BD$81, ROWS($CO$4:CO21)-ROWS($AJ$70:$AJ$81)-ROWS($AN$70:$AN$81)-ROWS($AR$70:$AR$81)-ROWS($AV$70:$AV$81)-ROWS($AZ$70:$AZ$81)),IFERROR(INDEX($BH$70:$BH$81, ROWS($CO$4:CO21)-ROWS($AJ$70:$AJ$81)-ROWS($AN$70:$AN$81)-ROWS($AR$70:$AR$81)-ROWS($AV$70:$AV$81)-ROWS($AZ$70:$AZ$81)-ROWS($BD$70:$BD$81)), "")))))))</f>
        <v/>
      </c>
      <c r="CP23" s="321" t="str">
        <f t="shared" ca="1" si="42"/>
        <v/>
      </c>
      <c r="CQ23" s="321" t="str">
        <f ca="1">IF(OR(CR23="",CR23=0),"",MAX(CQ$5:CQ22)+1)</f>
        <v/>
      </c>
      <c r="CR23" s="321" t="str">
        <f ca="1">IFERROR(INDEX($AK$70:$AK$81, ROWS($CR$4:CR21)), IFERROR(INDEX($AO$70:$AO$81, ROWS($CR$4:CR21)-ROWS($AK$70:$AK$81)), IFERROR(INDEX($AS$70:$AS$81, ROWS($CR$4:CR21)-ROWS($AK$70:$AK$81)-ROWS($AO$70:$AO$81)),IFERROR(INDEX($AW$70:$AW$81, ROWS($CR$4:CR21)-ROWS($AK$70:$AK$81)-ROWS($AO$70:$AO$81)-ROWS($AS$70:$AS$81)),IFERROR(INDEX($BA$70:$BA$81, ROWS($CR$4:CR21)-ROWS($AK$70:$AK$81)-ROWS($AO$70:$AO$81)-ROWS($AS$70:$AS$81)-ROWS($AW$70:$AW$81)),IFERROR(INDEX($BE$70:$BE$81, ROWS($CR$4:CR21)-ROWS($AK$70:$AK$81)-ROWS($AO$70:$AO$81)-ROWS($AS$70:$AS$81)-ROWS($AW$70:$AW$81)-ROWS($BA$70:$BA$81)),IFERROR(INDEX($BI$70:$BI$81, ROWS($CR$4:CR21)-ROWS($AK$70:$AK$81)-ROWS($AO$70:$AO$81)-ROWS($AS$70:$AS$81)-ROWS($AW$70:$AW$81)-ROWS($BA$70:$BA$81)-ROWS($BE$70:$BE$81)), "")))))))</f>
        <v/>
      </c>
      <c r="CS23" s="321" t="str">
        <f t="shared" ca="1" si="43"/>
        <v/>
      </c>
      <c r="CT23" s="417" t="str">
        <f t="shared" ca="1" si="44"/>
        <v/>
      </c>
      <c r="CU23" s="416" t="str">
        <f>IF(OR(CV23="",CV23=0),"",MAX(CU$5:CU22)+1)</f>
        <v/>
      </c>
      <c r="CV23" s="321">
        <f>IFERROR(INDEX($AJ$86:$AJ$97, ROWS($CV$4:CV21)), IFERROR(INDEX($AN$86:$AN$97, ROWS($CV$4:CV21)-ROWS($AJ$86:$AJ$97)), ""))</f>
        <v>0</v>
      </c>
      <c r="CW23" s="321" t="str">
        <f t="shared" si="45"/>
        <v/>
      </c>
      <c r="CX23" s="321" t="str">
        <f>IF(OR(CY23="",CY23=0),"",MAX(CX$5:CX22)+1)</f>
        <v/>
      </c>
      <c r="CY23" s="321">
        <f>IFERROR(INDEX($AK$86:$AK$97, ROWS($CY$4:CY21)), IFERROR(INDEX($AO$86:$AO$97, ROWS($CY$4:CY21)-ROWS($AK$86:$AK$97)), ""))</f>
        <v>0</v>
      </c>
      <c r="CZ23" s="321" t="str">
        <f t="shared" si="46"/>
        <v/>
      </c>
      <c r="DA23" s="417" t="str">
        <f t="shared" si="47"/>
        <v/>
      </c>
      <c r="DC23" s="439" t="str">
        <f ca="1">IF(OR(DD23="",DD23=0),"",MAX(DC$5:DC22)+1)</f>
        <v/>
      </c>
      <c r="DD23" s="436" t="str">
        <f t="shared" ca="1" si="48"/>
        <v/>
      </c>
      <c r="DE23" s="422" t="str">
        <f t="shared" ca="1" si="49"/>
        <v/>
      </c>
      <c r="DF23" s="433" t="str">
        <f ca="1">IF(OR(DG23="",DG23=0),"",MAX(DF$5:DF22)+1)</f>
        <v/>
      </c>
      <c r="DG23" s="420" t="str">
        <f t="shared" ca="1" si="50"/>
        <v/>
      </c>
      <c r="DH23" s="422" t="str">
        <f t="shared" ca="1" si="51"/>
        <v/>
      </c>
      <c r="DI23" s="420" t="str">
        <f t="shared" ca="1" si="52"/>
        <v/>
      </c>
      <c r="DJ23" s="422" t="str">
        <f t="shared" ca="1" si="53"/>
        <v/>
      </c>
      <c r="DK23" s="420" t="str">
        <f t="shared" ca="1" si="54"/>
        <v/>
      </c>
      <c r="DL23" s="422" t="str">
        <f t="shared" ca="1" si="55"/>
        <v/>
      </c>
      <c r="DN23" s="292"/>
      <c r="DO23" s="292"/>
      <c r="DP23" s="292"/>
      <c r="DQ23" s="292"/>
      <c r="DR23" s="292"/>
      <c r="DS23" s="292"/>
    </row>
    <row r="24" spans="1:123" s="292" customFormat="1" ht="15" customHeight="1" thickTop="1" thickBot="1" x14ac:dyDescent="0.35">
      <c r="A24" s="1181" t="str">
        <f ca="1">IF(ISERROR(MATCH(A23,event_dates,0)+MATCH(A23,OFFSET(event_dates,MATCH(A23,event_dates,0),0,500,1),0)),"",INDEX(events,MATCH(A23,event_dates,0)+MATCH(A23,OFFSET(event_dates,MATCH(A23,event_dates,0),0,500,1),0)))</f>
        <v/>
      </c>
      <c r="B24" s="1182"/>
      <c r="C24" s="1181" t="str">
        <f ca="1">IF(ISERROR(MATCH(C23,event_dates,0)+MATCH(C23,OFFSET(event_dates,MATCH(C23,event_dates,0),0,500,1),0)),"",INDEX(events,MATCH(C23,event_dates,0)+MATCH(C23,OFFSET(event_dates,MATCH(C23,event_dates,0),0,500,1),0)))</f>
        <v/>
      </c>
      <c r="D24" s="1182"/>
      <c r="E24" s="1181" t="str">
        <f ca="1">IF(ISERROR(MATCH(E23,event_dates,0)+MATCH(E23,OFFSET(event_dates,MATCH(E23,event_dates,0),0,500,1),0)),"",INDEX(events,MATCH(E23,event_dates,0)+MATCH(E23,OFFSET(event_dates,MATCH(E23,event_dates,0),0,500,1),0)))</f>
        <v/>
      </c>
      <c r="F24" s="1182"/>
      <c r="G24" s="1181" t="str">
        <f ca="1">IF(ISERROR(MATCH(G23,event_dates,0)+MATCH(G23,OFFSET(event_dates,MATCH(G23,event_dates,0),0,500,1),0)),"",INDEX(events,MATCH(G23,event_dates,0)+MATCH(G23,OFFSET(event_dates,MATCH(G23,event_dates,0),0,500,1),0)))</f>
        <v/>
      </c>
      <c r="H24" s="1182"/>
      <c r="I24" s="1181" t="str">
        <f ca="1">IF(ISERROR(MATCH(I23,event_dates,0)+MATCH(I23,OFFSET(event_dates,MATCH(I23,event_dates,0),0,500,1),0)),"",INDEX(events,MATCH(I23,event_dates,0)+MATCH(I23,OFFSET(event_dates,MATCH(I23,event_dates,0),0,500,1),0)))</f>
        <v/>
      </c>
      <c r="J24" s="1182"/>
      <c r="K24" s="1181" t="str">
        <f ca="1">IF(ISERROR(MATCH(K23,event_dates,0)+MATCH(K23,OFFSET(event_dates,MATCH(K23,event_dates,0),0,500,1),0)),"",INDEX(events,MATCH(K23,event_dates,0)+MATCH(K23,OFFSET(event_dates,MATCH(K23,event_dates,0),0,500,1),0)))</f>
        <v/>
      </c>
      <c r="L24" s="1182"/>
      <c r="M24" s="1181" t="str">
        <f ca="1">IF(ISERROR(MATCH(M23,event_dates,0)+MATCH(M23,OFFSET(event_dates,MATCH(M23,event_dates,0),0,500,1),0)),"",INDEX(events,MATCH(M23,event_dates,0)+MATCH(M23,OFFSET(event_dates,MATCH(M23,event_dates,0),0,500,1),0)))</f>
        <v/>
      </c>
      <c r="N24" s="1182"/>
      <c r="P24" s="295" t="str">
        <f t="shared" ref="P24:P28" ca="1" si="89">IF(DN67="","",DN67)</f>
        <v>Auto Insurance - 180</v>
      </c>
      <c r="Q24" s="295" t="str">
        <f t="shared" ca="1" si="81"/>
        <v>Boat Loan - 300</v>
      </c>
      <c r="R24" s="295" t="str">
        <f t="shared" ca="1" si="81"/>
        <v/>
      </c>
      <c r="S24" s="296" t="str">
        <f t="shared" ca="1" si="81"/>
        <v/>
      </c>
      <c r="T24" s="295" t="str">
        <f t="shared" ca="1" si="81"/>
        <v/>
      </c>
      <c r="U24" s="295" t="str">
        <f t="shared" ca="1" si="81"/>
        <v/>
      </c>
      <c r="V24" s="1158" t="s">
        <v>502</v>
      </c>
      <c r="W24" s="1159"/>
      <c r="X24" s="445">
        <f ca="1">IF(DP72="",0,DP72)</f>
        <v>705</v>
      </c>
      <c r="Y24"/>
      <c r="AB24" s="299"/>
      <c r="AC24" s="359" t="str">
        <f>IF('Data Entry'!B30="","",'Data Entry'!B30)</f>
        <v/>
      </c>
      <c r="AD24" s="360" t="str">
        <f>IF('Data Entry'!A30="","",'Data Entry'!A30)</f>
        <v/>
      </c>
      <c r="AE24" s="364" t="str">
        <f>IF('Data Entry'!C30="","",'Data Entry'!C30)</f>
        <v/>
      </c>
      <c r="AF24" s="403" t="str">
        <f>IF('Data Entry'!E30="","",'Data Entry'!E30)</f>
        <v/>
      </c>
      <c r="AG24" s="300"/>
      <c r="AH24"/>
      <c r="AI24" s="304">
        <f t="shared" ca="1" si="82"/>
        <v>127</v>
      </c>
      <c r="AJ24" s="305" t="str">
        <f t="shared" ca="1" si="60"/>
        <v>Pet Care</v>
      </c>
      <c r="AK24" s="306">
        <f t="shared" ca="1" si="61"/>
        <v>80</v>
      </c>
      <c r="AL24" s="307" t="str">
        <f t="shared" ca="1" si="62"/>
        <v>Liquid Bills</v>
      </c>
      <c r="AM24" s="304">
        <f t="shared" ca="1" si="83"/>
        <v>94</v>
      </c>
      <c r="AN24" s="305" t="str">
        <f t="shared" ca="1" si="63"/>
        <v>Lawn Service</v>
      </c>
      <c r="AO24" s="306">
        <f t="shared" ca="1" si="64"/>
        <v>50</v>
      </c>
      <c r="AP24" s="307" t="str">
        <f t="shared" ca="1" si="65"/>
        <v>Fixed Bills</v>
      </c>
      <c r="AQ24" s="304" t="str">
        <f t="shared" ca="1" si="84"/>
        <v/>
      </c>
      <c r="AR24" s="305" t="str">
        <f t="shared" ca="1" si="66"/>
        <v/>
      </c>
      <c r="AS24" s="306" t="str">
        <f t="shared" ca="1" si="67"/>
        <v/>
      </c>
      <c r="AT24" s="307" t="str">
        <f t="shared" ca="1" si="68"/>
        <v/>
      </c>
      <c r="AU24" s="304" t="str">
        <f t="shared" ca="1" si="85"/>
        <v/>
      </c>
      <c r="AV24" s="305" t="str">
        <f t="shared" ca="1" si="69"/>
        <v/>
      </c>
      <c r="AW24" s="306" t="str">
        <f t="shared" ca="1" si="70"/>
        <v/>
      </c>
      <c r="AX24" s="307" t="str">
        <f t="shared" ca="1" si="71"/>
        <v/>
      </c>
      <c r="AY24" s="304" t="str">
        <f t="shared" ca="1" si="86"/>
        <v/>
      </c>
      <c r="AZ24" s="305" t="str">
        <f t="shared" ca="1" si="72"/>
        <v/>
      </c>
      <c r="BA24" s="306" t="str">
        <f t="shared" ca="1" si="73"/>
        <v/>
      </c>
      <c r="BB24" s="307" t="str">
        <f t="shared" ca="1" si="74"/>
        <v/>
      </c>
      <c r="BC24" s="304" t="str">
        <f t="shared" ca="1" si="87"/>
        <v/>
      </c>
      <c r="BD24" s="305" t="str">
        <f t="shared" ca="1" si="75"/>
        <v/>
      </c>
      <c r="BE24" s="306" t="str">
        <f t="shared" ca="1" si="76"/>
        <v/>
      </c>
      <c r="BF24" s="307" t="str">
        <f t="shared" ca="1" si="77"/>
        <v/>
      </c>
      <c r="BG24" s="304" t="str">
        <f t="shared" ca="1" si="88"/>
        <v/>
      </c>
      <c r="BH24" s="305" t="str">
        <f t="shared" ca="1" si="78"/>
        <v/>
      </c>
      <c r="BI24" s="306" t="str">
        <f t="shared" ca="1" si="79"/>
        <v/>
      </c>
      <c r="BJ24" s="307" t="str">
        <f t="shared" ca="1" si="80"/>
        <v/>
      </c>
      <c r="BL24" s="418" t="str">
        <f ca="1">IF(OR(BM24="",BM24=0),"",MAX(BL$5:BL23)+1)</f>
        <v/>
      </c>
      <c r="BM24" s="320" t="str">
        <f ca="1">IFERROR(INDEX($AJ$6:$AJ$17, ROWS(BM$4:$BM22)), IFERROR(INDEX($AN$6:$AN$17, ROWS(BM$4:$BM22)-ROWS($AJ$6:$AJ$17)), IFERROR(INDEX($AR$6:$AR$17, ROWS(BM$4:$BM22)-ROWS($AJ$6:$AJ$17)-ROWS($AN$6:$AN$17)),IFERROR(INDEX($AV$6:$AV$17, ROWS(BM$4:$BM22)-ROWS($AJ$6:$AJ$17)-ROWS($AN$6:$AN$17)-ROWS($AR$6:$AR$17)),IFERROR(INDEX($AZ$6:$AZ$17, ROWS(BM$4:$BM22)-ROWS($AJ$6:$AJ$17)-ROWS($AN$6:$AN$17)-ROWS($AR$6:$AR$17)-ROWS($AV$6:$AV$17)),IFERROR(INDEX($BD$6:$BD$17, ROWS(BM$4:$BM22)-ROWS($AJ$6:$AJ$17)-ROWS($AN$6:$AN$17)-ROWS($AR$6:$AR$17)-ROWS($AV$6:$AV$17)-ROWS($AZ$6:$AZ$17)),IFERROR(INDEX($BH$6:$BH$17, ROWS(BM$4:$BM22)-ROWS($AJ$6:$AJ$17)-ROWS($AN$6:$AN$17)-ROWS($AR$6:$AR$17)-ROWS($AV$6:$AV$17)-ROWS($AZ$6:$AZ$17)-ROWS($BD$6:$BD$17)), "")))))))</f>
        <v/>
      </c>
      <c r="BN24" s="320" t="str">
        <f t="shared" ca="1" si="30"/>
        <v/>
      </c>
      <c r="BO24" s="320" t="str">
        <f ca="1">IF(OR(BP24="",BP24=0),"",MAX(BO$5:BO23)+1)</f>
        <v/>
      </c>
      <c r="BP24" s="320" t="str">
        <f ca="1">IFERROR(INDEX($AK$6:$AK$17, ROWS($BP$4:BP22)), IFERROR(INDEX($AO$6:$AO$17, ROWS($BP$4:BP22)-ROWS($AK$6:$AK$17)), IFERROR(INDEX($AS$6:$AS$17, ROWS($BP$4:BP22)-ROWS($AK$6:$AK$17)-ROWS($AO$6:$AO$17)),IFERROR(INDEX($AW$6:$AW$17, ROWS($BP$4:BP22)-ROWS($AK$6:$AK$17)-ROWS($AO$6:$AO$17)-ROWS($AS$6:$AS$17)),IFERROR(INDEX($BA$6:$BA$17, ROWS($BP$4:BP22)-ROWS($AK$6:$AK$17)-ROWS($AO$6:$AO$17)-ROWS($AS$6:$AS$17)-ROWS($AW$6:$AW$17)),IFERROR(INDEX($BE$6:$BE$17, ROWS($BP$4:BP22)-ROWS($AK$6:$AK$17)-ROWS($AO$6:$AO$17)-ROWS($AS$6:$AS$17)-ROWS($AW$6:$AW$17)-ROWS($BA$6:$BA$17)),IFERROR(INDEX($BI$6:$BI$17, ROWS($BP$4:BP22)-ROWS($AK$6:$AK$17)-ROWS($AO$6:$AO$17)-ROWS($AS$6:$AS$17)-ROWS($AW$6:$AW$17)-ROWS($BA$6:$BA$17)-ROWS($BE$6:$BE$17)), "")))))))</f>
        <v/>
      </c>
      <c r="BQ24" s="320" t="str">
        <f t="shared" ca="1" si="31"/>
        <v/>
      </c>
      <c r="BR24" s="419" t="str">
        <f t="shared" ca="1" si="32"/>
        <v/>
      </c>
      <c r="BS24" s="418" t="str">
        <f ca="1">IF(OR(BT24="",BT24=0),"",MAX(BS$5:BS23)+1)</f>
        <v/>
      </c>
      <c r="BT24" s="320" t="str">
        <f ca="1">IFERROR(INDEX($AJ$22:$AJ$33, ROWS($BT$4:BT22)), IFERROR(INDEX($AN$22:$AN$33, ROWS($BT$4:BT22)-ROWS($AJ$22:$AJ$33)), IFERROR(INDEX($AR$22:$AR$33, ROWS($BT$4:BT22)-ROWS($AJ$22:$AJ$33)-ROWS($AN$22:$AN$33)),IFERROR(INDEX($AV$22:$AV$33, ROWS($BT$4:BT22)-ROWS($AJ$22:$AJ$33)-ROWS($AN$22:$AN$33)-ROWS($AR$22:$AR$33)),IFERROR(INDEX($AZ$22:$AZ$33, ROWS($BT$4:BT22)-ROWS($AJ$22:$AJ$33)-ROWS($AN$22:$AN$33)-ROWS($AR$22:$AR$33)-ROWS($AV$22:$AV$33)),IFERROR(INDEX($BD$22:$BD$33, ROWS($BT$4:BT22)-ROWS($AJ$22:$AJ$33)-ROWS($AN$22:$AN$33)-ROWS($AR$22:$AR$33)-ROWS($AV$22:$AV$33)-ROWS($AZ$22:$AZ$33)),IFERROR(INDEX($BH$22:$BH$33, ROWS($BT$4:BT22)-ROWS($AJ$22:$AJ$33)-ROWS($AN$22:$AN$33)-ROWS($AR$22:$AR$33)-ROWS($AV$22:$AV$33)-ROWS($AZ$22:$AZ$33)-ROWS($BD$22:$BD$33)), "")))))))</f>
        <v/>
      </c>
      <c r="BU24" s="320" t="str">
        <f t="shared" ca="1" si="33"/>
        <v/>
      </c>
      <c r="BV24" s="320" t="str">
        <f ca="1">IF(OR(BW24="",BW24=0),"",MAX(BV$5:BV23)+1)</f>
        <v/>
      </c>
      <c r="BW24" s="320" t="str">
        <f ca="1">IFERROR(INDEX($AK$22:$AK$33, ROWS($BW$4:BW22)), IFERROR(INDEX($AO$22:$AO$33, ROWS($BW$4:BW22)-ROWS($AK$22:$AK$33)), IFERROR(INDEX($AS$22:$AS$33, ROWS($BW$4:BW22)-ROWS($AK$22:$AK$33)-ROWS($AO$22:$AO$33)),IFERROR(INDEX($AW$22:$AW$33, ROWS($BW$4:BW22)-ROWS($AK$22:$AK$33)-ROWS($AO$22:$AO$33)-ROWS($AS$22:$AS$33)),IFERROR(INDEX($BA$22:$BA$33, ROWS($BW$4:BW22)-ROWS($AK$22:$AK$33)-ROWS($AO$22:$AO$33)-ROWS($AS$22:$AS$33)-ROWS($AW$22:$AW$33)),IFERROR(INDEX($BE$22:$BE$33, ROWS($BW$4:BW22)-ROWS($AK$22:$AK$33)-ROWS($AO$22:$AO$33)-ROWS($AS$22:$AS$33)-ROWS($AW$22:$AW$33)-ROWS($BA$22:$BA$33)),IFERROR(INDEX($BI$22:$BI$33, ROWS($BW$4:BW22)-ROWS($AK$22:$AK$33)-ROWS($AO$22:$AO$33)-ROWS($AS$22:$AS$33)-ROWS($AW$22:$AW$33)-ROWS($BA$22:$BA$33)-ROWS($BE$22:$BE$33)), "")))))))</f>
        <v/>
      </c>
      <c r="BX24" s="320" t="str">
        <f t="shared" ca="1" si="34"/>
        <v/>
      </c>
      <c r="BY24" s="419" t="str">
        <f t="shared" ca="1" si="35"/>
        <v/>
      </c>
      <c r="BZ24" s="418" t="str">
        <f ca="1">IF(OR(CA24="",CA24=0),"",MAX(BZ$5:BZ23)+1)</f>
        <v/>
      </c>
      <c r="CA24" s="320" t="str">
        <f ca="1">IFERROR(INDEX($AJ$38:$AJ$49, ROWS($CA$4:CA22)), IFERROR(INDEX($AN$38:$AN$49, ROWS($CA$4:CA22)-ROWS($AJ$38:$AJ$49)), IFERROR(INDEX($AR$38:$AR$49, ROWS($CA$4:CA22)-ROWS($AJ$38:$AJ$49)-ROWS($AN$38:$AN$49)),IFERROR(INDEX($AV$38:$AV$49, ROWS($CA$4:CA22)-ROWS($AJ$38:$AJ$49)-ROWS($AN$38:$AN$49)-ROWS($AR$38:$AR$49)),IFERROR(INDEX($AZ$38:$AZ$49, ROWS($CA$4:CA22)-ROWS($AJ$38:$AJ$49)-ROWS($AN$38:$AN$49)-ROWS($AR$38:$AR$49)-ROWS($AV$38:$AV$49)),IFERROR(INDEX($BD$38:$BD$49, ROWS($CA$4:CA22)-ROWS($AJ$38:$AJ$49)-ROWS($AN$38:$AN$49)-ROWS($AR$38:$AR$49)-ROWS($AV$38:$AV$49)-ROWS($AZ$38:$AZ$49)),IFERROR(INDEX($BH$38:$BH$49, ROWS($CA$4:CA22)-ROWS($AJ$38:$AJ$49)-ROWS($AN$38:$AN$49)-ROWS($AR$38:$AR$49)-ROWS($AV$38:$AV$49)-ROWS($AZ$38:$AZ$49)-ROWS($BD$38:$BD$49)), "")))))))</f>
        <v/>
      </c>
      <c r="CB24" s="320" t="str">
        <f t="shared" ca="1" si="36"/>
        <v/>
      </c>
      <c r="CC24" s="320" t="str">
        <f ca="1">IF(OR(CD24="",CD24=0),"",MAX(CC$5:CC23)+1)</f>
        <v/>
      </c>
      <c r="CD24" s="320" t="str">
        <f ca="1">IFERROR(INDEX($AK$38:$AK$49, ROWS($CD$4:CD22)), IFERROR(INDEX($AO$38:$AO$49, ROWS($CD$4:CD22)-ROWS($AK$38:$AK$49)), IFERROR(INDEX($AS$38:$AS$49, ROWS($CD$4:CD22)-ROWS($AK$38:$AK$49)-ROWS($AO$38:$AO$49)),IFERROR(INDEX($AW$38:$AW$49, ROWS($CD$4:CD22)-ROWS($AK$38:$AK$49)-ROWS($AO$38:$AO$49)-ROWS($AS$38:$AS$49)),IFERROR(INDEX($BA$38:$BA$49, ROWS($CD$4:CD22)-ROWS($AK$38:$AK$49)-ROWS($AO$38:$AO$49)-ROWS($AS$38:$AS$49)-ROWS($AW$38:$AW$49)),IFERROR(INDEX($BE$38:$BE$49, ROWS($CD$4:CD22)-ROWS($AK$38:$AK$49)-ROWS($AO$38:$AO$49)-ROWS($AS$38:$AS$49)-ROWS($AW$38:$AW$49)-ROWS($BA$38:$BA$49)),IFERROR(INDEX($BI$38:$BI$49, ROWS($CD$4:CD22)-ROWS($AK$38:$AK$49)-ROWS($AO$38:$AO$49)-ROWS($AS$38:$AS$49)-ROWS($AW$38:$AW$49)-ROWS($BA$38:$BA$49)-ROWS($BE$38:$BE$49)), "")))))))</f>
        <v/>
      </c>
      <c r="CE24" s="320" t="str">
        <f t="shared" ca="1" si="37"/>
        <v/>
      </c>
      <c r="CF24" s="419" t="str">
        <f t="shared" ca="1" si="38"/>
        <v/>
      </c>
      <c r="CG24" s="418" t="str">
        <f ca="1">IF(OR(CH24="",CH24=0),"",MAX(CG$5:CG23)+1)</f>
        <v/>
      </c>
      <c r="CH24" s="320" t="str">
        <f ca="1">IFERROR(INDEX($AJ$54:$AJ$65, ROWS($CH$4:CH22)), IFERROR(INDEX($AN$54:$AN$65, ROWS($CH$4:CH22)-ROWS($AJ$54:$AJ$65)), IFERROR(INDEX($AR$54:$AR$65, ROWS($CH$4:CH22)-ROWS($AJ$54:$AJ$65)-ROWS($AN$54:$AN$65)),IFERROR(INDEX($AV$54:$AV$65, ROWS($CH$4:CH22)-ROWS($AJ$54:$AJ$65)-ROWS($AN$54:$AN$65)-ROWS($AR$54:$AR$65)),IFERROR(INDEX($AZ$54:$AZ$65, ROWS($CH$4:CH22)-ROWS($AJ$54:$AJ$65)-ROWS($AN$54:$AN$65)-ROWS($AR$54:$AR$65)-ROWS($AV$54:$AV$65)),IFERROR(INDEX($BD$54:$BD$65, ROWS($CH$4:CH22)-ROWS($AJ$54:$AJ$65)-ROWS($AN$54:$AN$65)-ROWS($AR$54:$AR$65)-ROWS($AV$54:$AV$65)-ROWS($AZ$54:$AZ$65)),IFERROR(INDEX($BH$54:$BH$65, ROWS($CH$4:CH22)-ROWS($AJ$54:$AJ$65)-ROWS($AN$54:$AN$65)-ROWS($AR$54:$AR$65)-ROWS($AV$54:$AV$65)-ROWS($AZ$54:$AZ$65)-ROWS($BD$54:$BD$65)), "")))))))</f>
        <v/>
      </c>
      <c r="CI24" s="320" t="str">
        <f t="shared" ca="1" si="39"/>
        <v/>
      </c>
      <c r="CJ24" s="320" t="str">
        <f ca="1">IF(OR(CK24="",CK24=0),"",MAX(CJ$5:CJ23)+1)</f>
        <v/>
      </c>
      <c r="CK24" s="320" t="str">
        <f ca="1">IFERROR(INDEX($AK$54:$AK$65, ROWS($CK$4:CK22)), IFERROR(INDEX($AO$54:$AO$65, ROWS($CK$4:CK22)-ROWS($AK$54:$AK$65)), IFERROR(INDEX($AS$54:$AS$65, ROWS($CK$4:CK22)-ROWS($AK$54:$AK$65)-ROWS($AO$54:$AO$65)),IFERROR(INDEX($AW$54:$AW$65, ROWS($CK$4:CK22)-ROWS($AK$54:$AK$65)-ROWS($AO$54:$AO$65)-ROWS($AS$54:$AS$65)),IFERROR(INDEX($BA$54:$BA$65, ROWS($CK$4:CK22)-ROWS($AK$54:$AK$65)-ROWS($AO$54:$AO$65)-ROWS($AS$54:$AS$65)-ROWS($AW$54:$AW$65)),IFERROR(INDEX($BE$54:$BE$65, ROWS($CK$4:CK22)-ROWS($AK$54:$AK$65)-ROWS($AO$54:$AO$65)-ROWS($AS$54:$AS$65)-ROWS($AW$54:$AW$65)-ROWS($BA$54:$BA$65)),IFERROR(INDEX($BI$54:$BI$65, ROWS($CK$4:CK22)-ROWS($AK$54:$AK$65)-ROWS($AO$54:$AO$65)-ROWS($AS$54:$AS$65)-ROWS($AW$54:$AW$65)-ROWS($BA$54:$BA$65)-ROWS($BE$54:$BE$65)), "")))))))</f>
        <v/>
      </c>
      <c r="CL24" s="320" t="str">
        <f t="shared" ca="1" si="40"/>
        <v/>
      </c>
      <c r="CM24" s="419" t="str">
        <f t="shared" ca="1" si="41"/>
        <v/>
      </c>
      <c r="CN24" s="418" t="str">
        <f ca="1">IF(OR(CO24="",CO24=0),"",MAX(CN$5:CN23)+1)</f>
        <v/>
      </c>
      <c r="CO24" s="320" t="str">
        <f ca="1">IFERROR(INDEX($AJ$70:$AJ$81, ROWS($CO$4:CO22)), IFERROR(INDEX($AN$70:$AN$81, ROWS($CO$4:CO22)-ROWS($AJ$70:$AJ$81)), IFERROR(INDEX($AR$70:$AR$81, ROWS($CO$4:CO22)-ROWS($AJ$70:$AJ$81)-ROWS($AN$70:$AN$81)),IFERROR(INDEX($AV$70:$AV$81, ROWS($CO$4:CO22)-ROWS($AJ$70:$AJ$81)-ROWS($AN$70:$AN$81)-ROWS($AR$70:$AR$81)),IFERROR(INDEX($AZ$70:$AZ$81, ROWS($CO$4:CO22)-ROWS($AJ$70:$AJ$81)-ROWS($AN$70:$AN$81)-ROWS($AR$70:$AR$81)-ROWS($AV$70:$AV$81)),IFERROR(INDEX($BD$70:$BD$81, ROWS($CO$4:CO22)-ROWS($AJ$70:$AJ$81)-ROWS($AN$70:$AN$81)-ROWS($AR$70:$AR$81)-ROWS($AV$70:$AV$81)-ROWS($AZ$70:$AZ$81)),IFERROR(INDEX($BH$70:$BH$81, ROWS($CO$4:CO22)-ROWS($AJ$70:$AJ$81)-ROWS($AN$70:$AN$81)-ROWS($AR$70:$AR$81)-ROWS($AV$70:$AV$81)-ROWS($AZ$70:$AZ$81)-ROWS($BD$70:$BD$81)), "")))))))</f>
        <v/>
      </c>
      <c r="CP24" s="320" t="str">
        <f t="shared" ca="1" si="42"/>
        <v/>
      </c>
      <c r="CQ24" s="320" t="str">
        <f ca="1">IF(OR(CR24="",CR24=0),"",MAX(CQ$5:CQ23)+1)</f>
        <v/>
      </c>
      <c r="CR24" s="320" t="str">
        <f ca="1">IFERROR(INDEX($AK$70:$AK$81, ROWS($CR$4:CR22)), IFERROR(INDEX($AO$70:$AO$81, ROWS($CR$4:CR22)-ROWS($AK$70:$AK$81)), IFERROR(INDEX($AS$70:$AS$81, ROWS($CR$4:CR22)-ROWS($AK$70:$AK$81)-ROWS($AO$70:$AO$81)),IFERROR(INDEX($AW$70:$AW$81, ROWS($CR$4:CR22)-ROWS($AK$70:$AK$81)-ROWS($AO$70:$AO$81)-ROWS($AS$70:$AS$81)),IFERROR(INDEX($BA$70:$BA$81, ROWS($CR$4:CR22)-ROWS($AK$70:$AK$81)-ROWS($AO$70:$AO$81)-ROWS($AS$70:$AS$81)-ROWS($AW$70:$AW$81)),IFERROR(INDEX($BE$70:$BE$81, ROWS($CR$4:CR22)-ROWS($AK$70:$AK$81)-ROWS($AO$70:$AO$81)-ROWS($AS$70:$AS$81)-ROWS($AW$70:$AW$81)-ROWS($BA$70:$BA$81)),IFERROR(INDEX($BI$70:$BI$81, ROWS($CR$4:CR22)-ROWS($AK$70:$AK$81)-ROWS($AO$70:$AO$81)-ROWS($AS$70:$AS$81)-ROWS($AW$70:$AW$81)-ROWS($BA$70:$BA$81)-ROWS($BE$70:$BE$81)), "")))))))</f>
        <v/>
      </c>
      <c r="CS24" s="320" t="str">
        <f t="shared" ca="1" si="43"/>
        <v/>
      </c>
      <c r="CT24" s="419" t="str">
        <f t="shared" ca="1" si="44"/>
        <v/>
      </c>
      <c r="CU24" s="418" t="str">
        <f>IF(OR(CV24="",CV24=0),"",MAX(CU$5:CU23)+1)</f>
        <v/>
      </c>
      <c r="CV24" s="320">
        <f>IFERROR(INDEX($AJ$86:$AJ$97, ROWS($CV$4:CV22)), IFERROR(INDEX($AN$86:$AN$97, ROWS($CV$4:CV22)-ROWS($AJ$86:$AJ$97)), ""))</f>
        <v>0</v>
      </c>
      <c r="CW24" s="320" t="str">
        <f t="shared" si="45"/>
        <v/>
      </c>
      <c r="CX24" s="320" t="str">
        <f>IF(OR(CY24="",CY24=0),"",MAX(CX$5:CX23)+1)</f>
        <v/>
      </c>
      <c r="CY24" s="320">
        <f>IFERROR(INDEX($AK$86:$AK$97, ROWS($CY$4:CY22)), IFERROR(INDEX($AO$86:$AO$97, ROWS($CY$4:CY22)-ROWS($AK$86:$AK$97)), ""))</f>
        <v>0</v>
      </c>
      <c r="CZ24" s="320" t="str">
        <f t="shared" si="46"/>
        <v/>
      </c>
      <c r="DA24" s="419" t="str">
        <f t="shared" si="47"/>
        <v/>
      </c>
      <c r="DC24" s="1167" t="s">
        <v>487</v>
      </c>
      <c r="DD24" s="1168"/>
      <c r="DE24" s="1168"/>
      <c r="DF24" s="1168"/>
      <c r="DG24" s="1168"/>
      <c r="DH24" s="1168"/>
      <c r="DI24" s="1168"/>
      <c r="DJ24" s="1168"/>
      <c r="DK24" s="1168"/>
      <c r="DL24" s="1169"/>
      <c r="DN24" s="1199" t="s">
        <v>487</v>
      </c>
      <c r="DO24" s="1200"/>
      <c r="DP24" s="1200"/>
      <c r="DQ24" s="1200"/>
      <c r="DR24" s="1200"/>
      <c r="DS24" s="1201"/>
    </row>
    <row r="25" spans="1:123" s="292" customFormat="1" ht="15" customHeight="1" thickBot="1" x14ac:dyDescent="0.35">
      <c r="A25" s="1183"/>
      <c r="B25" s="1182"/>
      <c r="C25" s="1183"/>
      <c r="D25" s="1182"/>
      <c r="E25" s="1183"/>
      <c r="F25" s="1182"/>
      <c r="G25" s="1183"/>
      <c r="H25" s="1182"/>
      <c r="I25" s="1183"/>
      <c r="J25" s="1182"/>
      <c r="K25" s="1183"/>
      <c r="L25" s="1182"/>
      <c r="M25" s="1183"/>
      <c r="N25" s="1182"/>
      <c r="P25" s="295" t="str">
        <f t="shared" ca="1" si="89"/>
        <v/>
      </c>
      <c r="Q25" s="295" t="str">
        <f t="shared" ca="1" si="81"/>
        <v/>
      </c>
      <c r="R25" s="295" t="str">
        <f t="shared" ca="1" si="81"/>
        <v/>
      </c>
      <c r="S25" s="296" t="str">
        <f t="shared" ca="1" si="81"/>
        <v/>
      </c>
      <c r="T25" s="295" t="str">
        <f t="shared" ca="1" si="81"/>
        <v/>
      </c>
      <c r="U25" s="295" t="str">
        <f t="shared" ca="1" si="81"/>
        <v/>
      </c>
      <c r="V25" s="1158" t="s">
        <v>507</v>
      </c>
      <c r="W25" s="1159"/>
      <c r="X25" s="445">
        <f ca="1">IF(DS72="",0,DS72)</f>
        <v>400</v>
      </c>
      <c r="Y25"/>
      <c r="AB25" s="299"/>
      <c r="AC25" s="301"/>
      <c r="AD25" s="301"/>
      <c r="AE25" s="301"/>
      <c r="AF25" s="301"/>
      <c r="AG25" s="300"/>
      <c r="AH25"/>
      <c r="AI25" s="304">
        <f t="shared" ca="1" si="82"/>
        <v>132</v>
      </c>
      <c r="AJ25" s="305" t="str">
        <f t="shared" ca="1" si="60"/>
        <v>Groceries</v>
      </c>
      <c r="AK25" s="306">
        <f t="shared" ca="1" si="61"/>
        <v>125</v>
      </c>
      <c r="AL25" s="307" t="str">
        <f t="shared" ca="1" si="62"/>
        <v>Liquid Bills</v>
      </c>
      <c r="AM25" s="304" t="str">
        <f t="shared" ca="1" si="83"/>
        <v/>
      </c>
      <c r="AN25" s="305" t="str">
        <f t="shared" ca="1" si="63"/>
        <v/>
      </c>
      <c r="AO25" s="306" t="str">
        <f t="shared" ca="1" si="64"/>
        <v/>
      </c>
      <c r="AP25" s="307" t="str">
        <f t="shared" ca="1" si="65"/>
        <v/>
      </c>
      <c r="AQ25" s="304" t="str">
        <f t="shared" ca="1" si="84"/>
        <v/>
      </c>
      <c r="AR25" s="305" t="str">
        <f t="shared" ca="1" si="66"/>
        <v/>
      </c>
      <c r="AS25" s="306" t="str">
        <f t="shared" ca="1" si="67"/>
        <v/>
      </c>
      <c r="AT25" s="307" t="str">
        <f t="shared" ca="1" si="68"/>
        <v/>
      </c>
      <c r="AU25" s="304" t="str">
        <f t="shared" ca="1" si="85"/>
        <v/>
      </c>
      <c r="AV25" s="305" t="str">
        <f t="shared" ca="1" si="69"/>
        <v/>
      </c>
      <c r="AW25" s="306" t="str">
        <f t="shared" ca="1" si="70"/>
        <v/>
      </c>
      <c r="AX25" s="307" t="str">
        <f t="shared" ca="1" si="71"/>
        <v/>
      </c>
      <c r="AY25" s="304" t="str">
        <f t="shared" ca="1" si="86"/>
        <v/>
      </c>
      <c r="AZ25" s="305" t="str">
        <f t="shared" ca="1" si="72"/>
        <v/>
      </c>
      <c r="BA25" s="306" t="str">
        <f t="shared" ca="1" si="73"/>
        <v/>
      </c>
      <c r="BB25" s="307" t="str">
        <f t="shared" ca="1" si="74"/>
        <v/>
      </c>
      <c r="BC25" s="304" t="str">
        <f t="shared" ca="1" si="87"/>
        <v/>
      </c>
      <c r="BD25" s="305" t="str">
        <f t="shared" ca="1" si="75"/>
        <v/>
      </c>
      <c r="BE25" s="306" t="str">
        <f t="shared" ca="1" si="76"/>
        <v/>
      </c>
      <c r="BF25" s="307" t="str">
        <f t="shared" ca="1" si="77"/>
        <v/>
      </c>
      <c r="BG25" s="304" t="str">
        <f t="shared" ca="1" si="88"/>
        <v/>
      </c>
      <c r="BH25" s="305" t="str">
        <f t="shared" ca="1" si="78"/>
        <v/>
      </c>
      <c r="BI25" s="306" t="str">
        <f t="shared" ca="1" si="79"/>
        <v/>
      </c>
      <c r="BJ25" s="307" t="str">
        <f t="shared" ca="1" si="80"/>
        <v/>
      </c>
      <c r="BL25" s="412" t="str">
        <f ca="1">IF(OR(BM25="",BM25=0),"",MAX(BL$5:BL24)+1)</f>
        <v/>
      </c>
      <c r="BM25" s="316" t="str">
        <f ca="1">IFERROR(INDEX($AJ$6:$AJ$17, ROWS(BM$4:$BM23)), IFERROR(INDEX($AN$6:$AN$17, ROWS(BM$4:$BM23)-ROWS($AJ$6:$AJ$17)), IFERROR(INDEX($AR$6:$AR$17, ROWS(BM$4:$BM23)-ROWS($AJ$6:$AJ$17)-ROWS($AN$6:$AN$17)),IFERROR(INDEX($AV$6:$AV$17, ROWS(BM$4:$BM23)-ROWS($AJ$6:$AJ$17)-ROWS($AN$6:$AN$17)-ROWS($AR$6:$AR$17)),IFERROR(INDEX($AZ$6:$AZ$17, ROWS(BM$4:$BM23)-ROWS($AJ$6:$AJ$17)-ROWS($AN$6:$AN$17)-ROWS($AR$6:$AR$17)-ROWS($AV$6:$AV$17)),IFERROR(INDEX($BD$6:$BD$17, ROWS(BM$4:$BM23)-ROWS($AJ$6:$AJ$17)-ROWS($AN$6:$AN$17)-ROWS($AR$6:$AR$17)-ROWS($AV$6:$AV$17)-ROWS($AZ$6:$AZ$17)),IFERROR(INDEX($BH$6:$BH$17, ROWS(BM$4:$BM23)-ROWS($AJ$6:$AJ$17)-ROWS($AN$6:$AN$17)-ROWS($AR$6:$AR$17)-ROWS($AV$6:$AV$17)-ROWS($AZ$6:$AZ$17)-ROWS($BD$6:$BD$17)), "")))))))</f>
        <v/>
      </c>
      <c r="BN25" s="316" t="str">
        <f t="shared" ca="1" si="30"/>
        <v/>
      </c>
      <c r="BO25" s="316" t="str">
        <f ca="1">IF(OR(BP25="",BP25=0),"",MAX(BO$5:BO24)+1)</f>
        <v/>
      </c>
      <c r="BP25" s="316" t="str">
        <f ca="1">IFERROR(INDEX($AK$6:$AK$17, ROWS($BP$4:BP23)), IFERROR(INDEX($AO$6:$AO$17, ROWS($BP$4:BP23)-ROWS($AK$6:$AK$17)), IFERROR(INDEX($AS$6:$AS$17, ROWS($BP$4:BP23)-ROWS($AK$6:$AK$17)-ROWS($AO$6:$AO$17)),IFERROR(INDEX($AW$6:$AW$17, ROWS($BP$4:BP23)-ROWS($AK$6:$AK$17)-ROWS($AO$6:$AO$17)-ROWS($AS$6:$AS$17)),IFERROR(INDEX($BA$6:$BA$17, ROWS($BP$4:BP23)-ROWS($AK$6:$AK$17)-ROWS($AO$6:$AO$17)-ROWS($AS$6:$AS$17)-ROWS($AW$6:$AW$17)),IFERROR(INDEX($BE$6:$BE$17, ROWS($BP$4:BP23)-ROWS($AK$6:$AK$17)-ROWS($AO$6:$AO$17)-ROWS($AS$6:$AS$17)-ROWS($AW$6:$AW$17)-ROWS($BA$6:$BA$17)),IFERROR(INDEX($BI$6:$BI$17, ROWS($BP$4:BP23)-ROWS($AK$6:$AK$17)-ROWS($AO$6:$AO$17)-ROWS($AS$6:$AS$17)-ROWS($AW$6:$AW$17)-ROWS($BA$6:$BA$17)-ROWS($BE$6:$BE$17)), "")))))))</f>
        <v/>
      </c>
      <c r="BQ25" s="316" t="str">
        <f t="shared" ca="1" si="31"/>
        <v/>
      </c>
      <c r="BR25" s="413" t="str">
        <f t="shared" ca="1" si="32"/>
        <v/>
      </c>
      <c r="BS25" s="412" t="str">
        <f ca="1">IF(OR(BT25="",BT25=0),"",MAX(BS$5:BS24)+1)</f>
        <v/>
      </c>
      <c r="BT25" s="316" t="str">
        <f ca="1">IFERROR(INDEX($AJ$22:$AJ$33, ROWS($BT$4:BT23)), IFERROR(INDEX($AN$22:$AN$33, ROWS($BT$4:BT23)-ROWS($AJ$22:$AJ$33)), IFERROR(INDEX($AR$22:$AR$33, ROWS($BT$4:BT23)-ROWS($AJ$22:$AJ$33)-ROWS($AN$22:$AN$33)),IFERROR(INDEX($AV$22:$AV$33, ROWS($BT$4:BT23)-ROWS($AJ$22:$AJ$33)-ROWS($AN$22:$AN$33)-ROWS($AR$22:$AR$33)),IFERROR(INDEX($AZ$22:$AZ$33, ROWS($BT$4:BT23)-ROWS($AJ$22:$AJ$33)-ROWS($AN$22:$AN$33)-ROWS($AR$22:$AR$33)-ROWS($AV$22:$AV$33)),IFERROR(INDEX($BD$22:$BD$33, ROWS($BT$4:BT23)-ROWS($AJ$22:$AJ$33)-ROWS($AN$22:$AN$33)-ROWS($AR$22:$AR$33)-ROWS($AV$22:$AV$33)-ROWS($AZ$22:$AZ$33)),IFERROR(INDEX($BH$22:$BH$33, ROWS($BT$4:BT23)-ROWS($AJ$22:$AJ$33)-ROWS($AN$22:$AN$33)-ROWS($AR$22:$AR$33)-ROWS($AV$22:$AV$33)-ROWS($AZ$22:$AZ$33)-ROWS($BD$22:$BD$33)), "")))))))</f>
        <v/>
      </c>
      <c r="BU25" s="316" t="str">
        <f t="shared" ca="1" si="33"/>
        <v/>
      </c>
      <c r="BV25" s="316" t="str">
        <f ca="1">IF(OR(BW25="",BW25=0),"",MAX(BV$5:BV24)+1)</f>
        <v/>
      </c>
      <c r="BW25" s="316" t="str">
        <f ca="1">IFERROR(INDEX($AK$22:$AK$33, ROWS($BW$4:BW23)), IFERROR(INDEX($AO$22:$AO$33, ROWS($BW$4:BW23)-ROWS($AK$22:$AK$33)), IFERROR(INDEX($AS$22:$AS$33, ROWS($BW$4:BW23)-ROWS($AK$22:$AK$33)-ROWS($AO$22:$AO$33)),IFERROR(INDEX($AW$22:$AW$33, ROWS($BW$4:BW23)-ROWS($AK$22:$AK$33)-ROWS($AO$22:$AO$33)-ROWS($AS$22:$AS$33)),IFERROR(INDEX($BA$22:$BA$33, ROWS($BW$4:BW23)-ROWS($AK$22:$AK$33)-ROWS($AO$22:$AO$33)-ROWS($AS$22:$AS$33)-ROWS($AW$22:$AW$33)),IFERROR(INDEX($BE$22:$BE$33, ROWS($BW$4:BW23)-ROWS($AK$22:$AK$33)-ROWS($AO$22:$AO$33)-ROWS($AS$22:$AS$33)-ROWS($AW$22:$AW$33)-ROWS($BA$22:$BA$33)),IFERROR(INDEX($BI$22:$BI$33, ROWS($BW$4:BW23)-ROWS($AK$22:$AK$33)-ROWS($AO$22:$AO$33)-ROWS($AS$22:$AS$33)-ROWS($AW$22:$AW$33)-ROWS($BA$22:$BA$33)-ROWS($BE$22:$BE$33)), "")))))))</f>
        <v/>
      </c>
      <c r="BX25" s="316" t="str">
        <f t="shared" ca="1" si="34"/>
        <v/>
      </c>
      <c r="BY25" s="413" t="str">
        <f t="shared" ca="1" si="35"/>
        <v/>
      </c>
      <c r="BZ25" s="412" t="str">
        <f ca="1">IF(OR(CA25="",CA25=0),"",MAX(BZ$5:BZ24)+1)</f>
        <v/>
      </c>
      <c r="CA25" s="316" t="str">
        <f ca="1">IFERROR(INDEX($AJ$38:$AJ$49, ROWS($CA$4:CA23)), IFERROR(INDEX($AN$38:$AN$49, ROWS($CA$4:CA23)-ROWS($AJ$38:$AJ$49)), IFERROR(INDEX($AR$38:$AR$49, ROWS($CA$4:CA23)-ROWS($AJ$38:$AJ$49)-ROWS($AN$38:$AN$49)),IFERROR(INDEX($AV$38:$AV$49, ROWS($CA$4:CA23)-ROWS($AJ$38:$AJ$49)-ROWS($AN$38:$AN$49)-ROWS($AR$38:$AR$49)),IFERROR(INDEX($AZ$38:$AZ$49, ROWS($CA$4:CA23)-ROWS($AJ$38:$AJ$49)-ROWS($AN$38:$AN$49)-ROWS($AR$38:$AR$49)-ROWS($AV$38:$AV$49)),IFERROR(INDEX($BD$38:$BD$49, ROWS($CA$4:CA23)-ROWS($AJ$38:$AJ$49)-ROWS($AN$38:$AN$49)-ROWS($AR$38:$AR$49)-ROWS($AV$38:$AV$49)-ROWS($AZ$38:$AZ$49)),IFERROR(INDEX($BH$38:$BH$49, ROWS($CA$4:CA23)-ROWS($AJ$38:$AJ$49)-ROWS($AN$38:$AN$49)-ROWS($AR$38:$AR$49)-ROWS($AV$38:$AV$49)-ROWS($AZ$38:$AZ$49)-ROWS($BD$38:$BD$49)), "")))))))</f>
        <v/>
      </c>
      <c r="CB25" s="316" t="str">
        <f t="shared" ca="1" si="36"/>
        <v/>
      </c>
      <c r="CC25" s="316" t="str">
        <f ca="1">IF(OR(CD25="",CD25=0),"",MAX(CC$5:CC24)+1)</f>
        <v/>
      </c>
      <c r="CD25" s="316" t="str">
        <f ca="1">IFERROR(INDEX($AK$38:$AK$49, ROWS($CD$4:CD23)), IFERROR(INDEX($AO$38:$AO$49, ROWS($CD$4:CD23)-ROWS($AK$38:$AK$49)), IFERROR(INDEX($AS$38:$AS$49, ROWS($CD$4:CD23)-ROWS($AK$38:$AK$49)-ROWS($AO$38:$AO$49)),IFERROR(INDEX($AW$38:$AW$49, ROWS($CD$4:CD23)-ROWS($AK$38:$AK$49)-ROWS($AO$38:$AO$49)-ROWS($AS$38:$AS$49)),IFERROR(INDEX($BA$38:$BA$49, ROWS($CD$4:CD23)-ROWS($AK$38:$AK$49)-ROWS($AO$38:$AO$49)-ROWS($AS$38:$AS$49)-ROWS($AW$38:$AW$49)),IFERROR(INDEX($BE$38:$BE$49, ROWS($CD$4:CD23)-ROWS($AK$38:$AK$49)-ROWS($AO$38:$AO$49)-ROWS($AS$38:$AS$49)-ROWS($AW$38:$AW$49)-ROWS($BA$38:$BA$49)),IFERROR(INDEX($BI$38:$BI$49, ROWS($CD$4:CD23)-ROWS($AK$38:$AK$49)-ROWS($AO$38:$AO$49)-ROWS($AS$38:$AS$49)-ROWS($AW$38:$AW$49)-ROWS($BA$38:$BA$49)-ROWS($BE$38:$BE$49)), "")))))))</f>
        <v/>
      </c>
      <c r="CE25" s="316" t="str">
        <f t="shared" ca="1" si="37"/>
        <v/>
      </c>
      <c r="CF25" s="413" t="str">
        <f t="shared" ca="1" si="38"/>
        <v/>
      </c>
      <c r="CG25" s="412" t="str">
        <f ca="1">IF(OR(CH25="",CH25=0),"",MAX(CG$5:CG24)+1)</f>
        <v/>
      </c>
      <c r="CH25" s="316" t="str">
        <f ca="1">IFERROR(INDEX($AJ$54:$AJ$65, ROWS($CH$4:CH23)), IFERROR(INDEX($AN$54:$AN$65, ROWS($CH$4:CH23)-ROWS($AJ$54:$AJ$65)), IFERROR(INDEX($AR$54:$AR$65, ROWS($CH$4:CH23)-ROWS($AJ$54:$AJ$65)-ROWS($AN$54:$AN$65)),IFERROR(INDEX($AV$54:$AV$65, ROWS($CH$4:CH23)-ROWS($AJ$54:$AJ$65)-ROWS($AN$54:$AN$65)-ROWS($AR$54:$AR$65)),IFERROR(INDEX($AZ$54:$AZ$65, ROWS($CH$4:CH23)-ROWS($AJ$54:$AJ$65)-ROWS($AN$54:$AN$65)-ROWS($AR$54:$AR$65)-ROWS($AV$54:$AV$65)),IFERROR(INDEX($BD$54:$BD$65, ROWS($CH$4:CH23)-ROWS($AJ$54:$AJ$65)-ROWS($AN$54:$AN$65)-ROWS($AR$54:$AR$65)-ROWS($AV$54:$AV$65)-ROWS($AZ$54:$AZ$65)),IFERROR(INDEX($BH$54:$BH$65, ROWS($CH$4:CH23)-ROWS($AJ$54:$AJ$65)-ROWS($AN$54:$AN$65)-ROWS($AR$54:$AR$65)-ROWS($AV$54:$AV$65)-ROWS($AZ$54:$AZ$65)-ROWS($BD$54:$BD$65)), "")))))))</f>
        <v/>
      </c>
      <c r="CI25" s="316" t="str">
        <f t="shared" ca="1" si="39"/>
        <v/>
      </c>
      <c r="CJ25" s="316" t="str">
        <f ca="1">IF(OR(CK25="",CK25=0),"",MAX(CJ$5:CJ24)+1)</f>
        <v/>
      </c>
      <c r="CK25" s="316" t="str">
        <f ca="1">IFERROR(INDEX($AK$54:$AK$65, ROWS($CK$4:CK23)), IFERROR(INDEX($AO$54:$AO$65, ROWS($CK$4:CK23)-ROWS($AK$54:$AK$65)), IFERROR(INDEX($AS$54:$AS$65, ROWS($CK$4:CK23)-ROWS($AK$54:$AK$65)-ROWS($AO$54:$AO$65)),IFERROR(INDEX($AW$54:$AW$65, ROWS($CK$4:CK23)-ROWS($AK$54:$AK$65)-ROWS($AO$54:$AO$65)-ROWS($AS$54:$AS$65)),IFERROR(INDEX($BA$54:$BA$65, ROWS($CK$4:CK23)-ROWS($AK$54:$AK$65)-ROWS($AO$54:$AO$65)-ROWS($AS$54:$AS$65)-ROWS($AW$54:$AW$65)),IFERROR(INDEX($BE$54:$BE$65, ROWS($CK$4:CK23)-ROWS($AK$54:$AK$65)-ROWS($AO$54:$AO$65)-ROWS($AS$54:$AS$65)-ROWS($AW$54:$AW$65)-ROWS($BA$54:$BA$65)),IFERROR(INDEX($BI$54:$BI$65, ROWS($CK$4:CK23)-ROWS($AK$54:$AK$65)-ROWS($AO$54:$AO$65)-ROWS($AS$54:$AS$65)-ROWS($AW$54:$AW$65)-ROWS($BA$54:$BA$65)-ROWS($BE$54:$BE$65)), "")))))))</f>
        <v/>
      </c>
      <c r="CL25" s="316" t="str">
        <f t="shared" ca="1" si="40"/>
        <v/>
      </c>
      <c r="CM25" s="413" t="str">
        <f t="shared" ca="1" si="41"/>
        <v/>
      </c>
      <c r="CN25" s="412" t="str">
        <f ca="1">IF(OR(CO25="",CO25=0),"",MAX(CN$5:CN24)+1)</f>
        <v/>
      </c>
      <c r="CO25" s="316" t="str">
        <f ca="1">IFERROR(INDEX($AJ$70:$AJ$81, ROWS($CO$4:CO23)), IFERROR(INDEX($AN$70:$AN$81, ROWS($CO$4:CO23)-ROWS($AJ$70:$AJ$81)), IFERROR(INDEX($AR$70:$AR$81, ROWS($CO$4:CO23)-ROWS($AJ$70:$AJ$81)-ROWS($AN$70:$AN$81)),IFERROR(INDEX($AV$70:$AV$81, ROWS($CO$4:CO23)-ROWS($AJ$70:$AJ$81)-ROWS($AN$70:$AN$81)-ROWS($AR$70:$AR$81)),IFERROR(INDEX($AZ$70:$AZ$81, ROWS($CO$4:CO23)-ROWS($AJ$70:$AJ$81)-ROWS($AN$70:$AN$81)-ROWS($AR$70:$AR$81)-ROWS($AV$70:$AV$81)),IFERROR(INDEX($BD$70:$BD$81, ROWS($CO$4:CO23)-ROWS($AJ$70:$AJ$81)-ROWS($AN$70:$AN$81)-ROWS($AR$70:$AR$81)-ROWS($AV$70:$AV$81)-ROWS($AZ$70:$AZ$81)),IFERROR(INDEX($BH$70:$BH$81, ROWS($CO$4:CO23)-ROWS($AJ$70:$AJ$81)-ROWS($AN$70:$AN$81)-ROWS($AR$70:$AR$81)-ROWS($AV$70:$AV$81)-ROWS($AZ$70:$AZ$81)-ROWS($BD$70:$BD$81)), "")))))))</f>
        <v/>
      </c>
      <c r="CP25" s="316" t="str">
        <f t="shared" ca="1" si="42"/>
        <v/>
      </c>
      <c r="CQ25" s="316" t="str">
        <f ca="1">IF(OR(CR25="",CR25=0),"",MAX(CQ$5:CQ24)+1)</f>
        <v/>
      </c>
      <c r="CR25" s="316" t="str">
        <f ca="1">IFERROR(INDEX($AK$70:$AK$81, ROWS($CR$4:CR23)), IFERROR(INDEX($AO$70:$AO$81, ROWS($CR$4:CR23)-ROWS($AK$70:$AK$81)), IFERROR(INDEX($AS$70:$AS$81, ROWS($CR$4:CR23)-ROWS($AK$70:$AK$81)-ROWS($AO$70:$AO$81)),IFERROR(INDEX($AW$70:$AW$81, ROWS($CR$4:CR23)-ROWS($AK$70:$AK$81)-ROWS($AO$70:$AO$81)-ROWS($AS$70:$AS$81)),IFERROR(INDEX($BA$70:$BA$81, ROWS($CR$4:CR23)-ROWS($AK$70:$AK$81)-ROWS($AO$70:$AO$81)-ROWS($AS$70:$AS$81)-ROWS($AW$70:$AW$81)),IFERROR(INDEX($BE$70:$BE$81, ROWS($CR$4:CR23)-ROWS($AK$70:$AK$81)-ROWS($AO$70:$AO$81)-ROWS($AS$70:$AS$81)-ROWS($AW$70:$AW$81)-ROWS($BA$70:$BA$81)),IFERROR(INDEX($BI$70:$BI$81, ROWS($CR$4:CR23)-ROWS($AK$70:$AK$81)-ROWS($AO$70:$AO$81)-ROWS($AS$70:$AS$81)-ROWS($AW$70:$AW$81)-ROWS($BA$70:$BA$81)-ROWS($BE$70:$BE$81)), "")))))))</f>
        <v/>
      </c>
      <c r="CS25" s="316" t="str">
        <f t="shared" ca="1" si="43"/>
        <v/>
      </c>
      <c r="CT25" s="413" t="str">
        <f t="shared" ca="1" si="44"/>
        <v/>
      </c>
      <c r="CU25" s="412" t="str">
        <f>IF(OR(CV25="",CV25=0),"",MAX(CU$5:CU24)+1)</f>
        <v/>
      </c>
      <c r="CV25" s="316">
        <f>IFERROR(INDEX($AJ$86:$AJ$97, ROWS($CV$4:CV23)), IFERROR(INDEX($AN$86:$AN$97, ROWS($CV$4:CV23)-ROWS($AJ$86:$AJ$97)), ""))</f>
        <v>0</v>
      </c>
      <c r="CW25" s="316" t="str">
        <f t="shared" si="45"/>
        <v/>
      </c>
      <c r="CX25" s="316" t="str">
        <f>IF(OR(CY25="",CY25=0),"",MAX(CX$5:CX24)+1)</f>
        <v/>
      </c>
      <c r="CY25" s="316">
        <f>IFERROR(INDEX($AK$86:$AK$97, ROWS($CY$4:CY23)), IFERROR(INDEX($AO$86:$AO$97, ROWS($CY$4:CY23)-ROWS($AK$86:$AK$97)), ""))</f>
        <v>0</v>
      </c>
      <c r="CZ25" s="316" t="str">
        <f t="shared" si="46"/>
        <v/>
      </c>
      <c r="DA25" s="413" t="str">
        <f t="shared" si="47"/>
        <v/>
      </c>
      <c r="DC25" s="437"/>
      <c r="DD25" s="1151" t="s">
        <v>504</v>
      </c>
      <c r="DE25" s="1152"/>
      <c r="DF25" s="430"/>
      <c r="DG25" s="1162" t="s">
        <v>23</v>
      </c>
      <c r="DH25" s="1152"/>
      <c r="DI25" s="1162" t="s">
        <v>504</v>
      </c>
      <c r="DJ25" s="1152"/>
      <c r="DK25" s="1162" t="s">
        <v>23</v>
      </c>
      <c r="DL25" s="1152"/>
      <c r="DN25" s="1163" t="s">
        <v>481</v>
      </c>
      <c r="DO25" s="1164"/>
      <c r="DP25" s="1164"/>
      <c r="DQ25" s="1165" t="s">
        <v>491</v>
      </c>
      <c r="DR25" s="1164"/>
      <c r="DS25" s="1166"/>
    </row>
    <row r="26" spans="1:123" s="292" customFormat="1" ht="15" customHeight="1" x14ac:dyDescent="0.3">
      <c r="A26" s="1183"/>
      <c r="B26" s="1182"/>
      <c r="C26" s="1183"/>
      <c r="D26" s="1182"/>
      <c r="E26" s="1183"/>
      <c r="F26" s="1182"/>
      <c r="G26" s="1183"/>
      <c r="H26" s="1182"/>
      <c r="I26" s="1183"/>
      <c r="J26" s="1182"/>
      <c r="K26" s="1183"/>
      <c r="L26" s="1182"/>
      <c r="M26" s="1183"/>
      <c r="N26" s="1182"/>
      <c r="P26" s="295" t="str">
        <f t="shared" ca="1" si="89"/>
        <v/>
      </c>
      <c r="Q26" s="295" t="str">
        <f t="shared" ca="1" si="81"/>
        <v/>
      </c>
      <c r="R26" s="295" t="str">
        <f t="shared" ca="1" si="81"/>
        <v/>
      </c>
      <c r="S26" s="296" t="str">
        <f t="shared" ca="1" si="81"/>
        <v/>
      </c>
      <c r="T26" s="295" t="str">
        <f t="shared" ca="1" si="81"/>
        <v/>
      </c>
      <c r="U26" s="295" t="str">
        <f t="shared" ca="1" si="81"/>
        <v/>
      </c>
      <c r="V26" s="1158" t="s">
        <v>508</v>
      </c>
      <c r="W26" s="1159"/>
      <c r="X26" s="445">
        <f ca="1">IF(X22="",0,X22)</f>
        <v>2505.21</v>
      </c>
      <c r="Y26"/>
      <c r="AB26" s="299"/>
      <c r="AC26" s="1093" t="s">
        <v>19</v>
      </c>
      <c r="AD26" s="1094"/>
      <c r="AE26" s="1094"/>
      <c r="AF26" s="1095"/>
      <c r="AG26" s="300"/>
      <c r="AH26"/>
      <c r="AI26" s="304" t="str">
        <f t="shared" ca="1" si="82"/>
        <v/>
      </c>
      <c r="AJ26" s="305" t="str">
        <f t="shared" ca="1" si="60"/>
        <v/>
      </c>
      <c r="AK26" s="306" t="str">
        <f t="shared" ca="1" si="61"/>
        <v/>
      </c>
      <c r="AL26" s="307" t="str">
        <f t="shared" ca="1" si="62"/>
        <v/>
      </c>
      <c r="AM26" s="304" t="str">
        <f t="shared" ca="1" si="83"/>
        <v/>
      </c>
      <c r="AN26" s="305" t="str">
        <f t="shared" ca="1" si="63"/>
        <v/>
      </c>
      <c r="AO26" s="306" t="str">
        <f t="shared" ca="1" si="64"/>
        <v/>
      </c>
      <c r="AP26" s="307" t="str">
        <f t="shared" ca="1" si="65"/>
        <v/>
      </c>
      <c r="AQ26" s="304" t="str">
        <f t="shared" ca="1" si="84"/>
        <v/>
      </c>
      <c r="AR26" s="305" t="str">
        <f t="shared" ca="1" si="66"/>
        <v/>
      </c>
      <c r="AS26" s="306" t="str">
        <f t="shared" ca="1" si="67"/>
        <v/>
      </c>
      <c r="AT26" s="307" t="str">
        <f t="shared" ca="1" si="68"/>
        <v/>
      </c>
      <c r="AU26" s="304" t="str">
        <f t="shared" ca="1" si="85"/>
        <v/>
      </c>
      <c r="AV26" s="305" t="str">
        <f t="shared" ca="1" si="69"/>
        <v/>
      </c>
      <c r="AW26" s="306" t="str">
        <f t="shared" ca="1" si="70"/>
        <v/>
      </c>
      <c r="AX26" s="307" t="str">
        <f t="shared" ca="1" si="71"/>
        <v/>
      </c>
      <c r="AY26" s="304" t="str">
        <f t="shared" ca="1" si="86"/>
        <v/>
      </c>
      <c r="AZ26" s="305" t="str">
        <f t="shared" ca="1" si="72"/>
        <v/>
      </c>
      <c r="BA26" s="306" t="str">
        <f t="shared" ca="1" si="73"/>
        <v/>
      </c>
      <c r="BB26" s="307" t="str">
        <f t="shared" ca="1" si="74"/>
        <v/>
      </c>
      <c r="BC26" s="304" t="str">
        <f t="shared" ca="1" si="87"/>
        <v/>
      </c>
      <c r="BD26" s="305" t="str">
        <f t="shared" ca="1" si="75"/>
        <v/>
      </c>
      <c r="BE26" s="306" t="str">
        <f t="shared" ca="1" si="76"/>
        <v/>
      </c>
      <c r="BF26" s="307" t="str">
        <f t="shared" ca="1" si="77"/>
        <v/>
      </c>
      <c r="BG26" s="304" t="str">
        <f t="shared" ca="1" si="88"/>
        <v/>
      </c>
      <c r="BH26" s="305" t="str">
        <f t="shared" ca="1" si="78"/>
        <v/>
      </c>
      <c r="BI26" s="306" t="str">
        <f t="shared" ca="1" si="79"/>
        <v/>
      </c>
      <c r="BJ26" s="307" t="str">
        <f t="shared" ca="1" si="80"/>
        <v/>
      </c>
      <c r="BL26" s="412" t="str">
        <f ca="1">IF(OR(BM26="",BM26=0),"",MAX(BL$5:BL25)+1)</f>
        <v/>
      </c>
      <c r="BM26" s="316" t="str">
        <f ca="1">IFERROR(INDEX($AJ$6:$AJ$17, ROWS(BM$4:$BM24)), IFERROR(INDEX($AN$6:$AN$17, ROWS(BM$4:$BM24)-ROWS($AJ$6:$AJ$17)), IFERROR(INDEX($AR$6:$AR$17, ROWS(BM$4:$BM24)-ROWS($AJ$6:$AJ$17)-ROWS($AN$6:$AN$17)),IFERROR(INDEX($AV$6:$AV$17, ROWS(BM$4:$BM24)-ROWS($AJ$6:$AJ$17)-ROWS($AN$6:$AN$17)-ROWS($AR$6:$AR$17)),IFERROR(INDEX($AZ$6:$AZ$17, ROWS(BM$4:$BM24)-ROWS($AJ$6:$AJ$17)-ROWS($AN$6:$AN$17)-ROWS($AR$6:$AR$17)-ROWS($AV$6:$AV$17)),IFERROR(INDEX($BD$6:$BD$17, ROWS(BM$4:$BM24)-ROWS($AJ$6:$AJ$17)-ROWS($AN$6:$AN$17)-ROWS($AR$6:$AR$17)-ROWS($AV$6:$AV$17)-ROWS($AZ$6:$AZ$17)),IFERROR(INDEX($BH$6:$BH$17, ROWS(BM$4:$BM24)-ROWS($AJ$6:$AJ$17)-ROWS($AN$6:$AN$17)-ROWS($AR$6:$AR$17)-ROWS($AV$6:$AV$17)-ROWS($AZ$6:$AZ$17)-ROWS($BD$6:$BD$17)), "")))))))</f>
        <v/>
      </c>
      <c r="BN26" s="316" t="str">
        <f t="shared" ca="1" si="30"/>
        <v/>
      </c>
      <c r="BO26" s="316" t="str">
        <f ca="1">IF(OR(BP26="",BP26=0),"",MAX(BO$5:BO25)+1)</f>
        <v/>
      </c>
      <c r="BP26" s="316" t="str">
        <f ca="1">IFERROR(INDEX($AK$6:$AK$17, ROWS($BP$4:BP24)), IFERROR(INDEX($AO$6:$AO$17, ROWS($BP$4:BP24)-ROWS($AK$6:$AK$17)), IFERROR(INDEX($AS$6:$AS$17, ROWS($BP$4:BP24)-ROWS($AK$6:$AK$17)-ROWS($AO$6:$AO$17)),IFERROR(INDEX($AW$6:$AW$17, ROWS($BP$4:BP24)-ROWS($AK$6:$AK$17)-ROWS($AO$6:$AO$17)-ROWS($AS$6:$AS$17)),IFERROR(INDEX($BA$6:$BA$17, ROWS($BP$4:BP24)-ROWS($AK$6:$AK$17)-ROWS($AO$6:$AO$17)-ROWS($AS$6:$AS$17)-ROWS($AW$6:$AW$17)),IFERROR(INDEX($BE$6:$BE$17, ROWS($BP$4:BP24)-ROWS($AK$6:$AK$17)-ROWS($AO$6:$AO$17)-ROWS($AS$6:$AS$17)-ROWS($AW$6:$AW$17)-ROWS($BA$6:$BA$17)),IFERROR(INDEX($BI$6:$BI$17, ROWS($BP$4:BP24)-ROWS($AK$6:$AK$17)-ROWS($AO$6:$AO$17)-ROWS($AS$6:$AS$17)-ROWS($AW$6:$AW$17)-ROWS($BA$6:$BA$17)-ROWS($BE$6:$BE$17)), "")))))))</f>
        <v/>
      </c>
      <c r="BQ26" s="316" t="str">
        <f t="shared" ca="1" si="31"/>
        <v/>
      </c>
      <c r="BR26" s="413" t="str">
        <f t="shared" ca="1" si="32"/>
        <v/>
      </c>
      <c r="BS26" s="412" t="str">
        <f ca="1">IF(OR(BT26="",BT26=0),"",MAX(BS$5:BS25)+1)</f>
        <v/>
      </c>
      <c r="BT26" s="316" t="str">
        <f ca="1">IFERROR(INDEX($AJ$22:$AJ$33, ROWS($BT$4:BT24)), IFERROR(INDEX($AN$22:$AN$33, ROWS($BT$4:BT24)-ROWS($AJ$22:$AJ$33)), IFERROR(INDEX($AR$22:$AR$33, ROWS($BT$4:BT24)-ROWS($AJ$22:$AJ$33)-ROWS($AN$22:$AN$33)),IFERROR(INDEX($AV$22:$AV$33, ROWS($BT$4:BT24)-ROWS($AJ$22:$AJ$33)-ROWS($AN$22:$AN$33)-ROWS($AR$22:$AR$33)),IFERROR(INDEX($AZ$22:$AZ$33, ROWS($BT$4:BT24)-ROWS($AJ$22:$AJ$33)-ROWS($AN$22:$AN$33)-ROWS($AR$22:$AR$33)-ROWS($AV$22:$AV$33)),IFERROR(INDEX($BD$22:$BD$33, ROWS($BT$4:BT24)-ROWS($AJ$22:$AJ$33)-ROWS($AN$22:$AN$33)-ROWS($AR$22:$AR$33)-ROWS($AV$22:$AV$33)-ROWS($AZ$22:$AZ$33)),IFERROR(INDEX($BH$22:$BH$33, ROWS($BT$4:BT24)-ROWS($AJ$22:$AJ$33)-ROWS($AN$22:$AN$33)-ROWS($AR$22:$AR$33)-ROWS($AV$22:$AV$33)-ROWS($AZ$22:$AZ$33)-ROWS($BD$22:$BD$33)), "")))))))</f>
        <v/>
      </c>
      <c r="BU26" s="316" t="str">
        <f t="shared" ca="1" si="33"/>
        <v/>
      </c>
      <c r="BV26" s="316" t="str">
        <f ca="1">IF(OR(BW26="",BW26=0),"",MAX(BV$5:BV25)+1)</f>
        <v/>
      </c>
      <c r="BW26" s="316" t="str">
        <f ca="1">IFERROR(INDEX($AK$22:$AK$33, ROWS($BW$4:BW24)), IFERROR(INDEX($AO$22:$AO$33, ROWS($BW$4:BW24)-ROWS($AK$22:$AK$33)), IFERROR(INDEX($AS$22:$AS$33, ROWS($BW$4:BW24)-ROWS($AK$22:$AK$33)-ROWS($AO$22:$AO$33)),IFERROR(INDEX($AW$22:$AW$33, ROWS($BW$4:BW24)-ROWS($AK$22:$AK$33)-ROWS($AO$22:$AO$33)-ROWS($AS$22:$AS$33)),IFERROR(INDEX($BA$22:$BA$33, ROWS($BW$4:BW24)-ROWS($AK$22:$AK$33)-ROWS($AO$22:$AO$33)-ROWS($AS$22:$AS$33)-ROWS($AW$22:$AW$33)),IFERROR(INDEX($BE$22:$BE$33, ROWS($BW$4:BW24)-ROWS($AK$22:$AK$33)-ROWS($AO$22:$AO$33)-ROWS($AS$22:$AS$33)-ROWS($AW$22:$AW$33)-ROWS($BA$22:$BA$33)),IFERROR(INDEX($BI$22:$BI$33, ROWS($BW$4:BW24)-ROWS($AK$22:$AK$33)-ROWS($AO$22:$AO$33)-ROWS($AS$22:$AS$33)-ROWS($AW$22:$AW$33)-ROWS($BA$22:$BA$33)-ROWS($BE$22:$BE$33)), "")))))))</f>
        <v/>
      </c>
      <c r="BX26" s="316" t="str">
        <f t="shared" ca="1" si="34"/>
        <v/>
      </c>
      <c r="BY26" s="413" t="str">
        <f t="shared" ca="1" si="35"/>
        <v/>
      </c>
      <c r="BZ26" s="412" t="str">
        <f ca="1">IF(OR(CA26="",CA26=0),"",MAX(BZ$5:BZ25)+1)</f>
        <v/>
      </c>
      <c r="CA26" s="316" t="str">
        <f ca="1">IFERROR(INDEX($AJ$38:$AJ$49, ROWS($CA$4:CA24)), IFERROR(INDEX($AN$38:$AN$49, ROWS($CA$4:CA24)-ROWS($AJ$38:$AJ$49)), IFERROR(INDEX($AR$38:$AR$49, ROWS($CA$4:CA24)-ROWS($AJ$38:$AJ$49)-ROWS($AN$38:$AN$49)),IFERROR(INDEX($AV$38:$AV$49, ROWS($CA$4:CA24)-ROWS($AJ$38:$AJ$49)-ROWS($AN$38:$AN$49)-ROWS($AR$38:$AR$49)),IFERROR(INDEX($AZ$38:$AZ$49, ROWS($CA$4:CA24)-ROWS($AJ$38:$AJ$49)-ROWS($AN$38:$AN$49)-ROWS($AR$38:$AR$49)-ROWS($AV$38:$AV$49)),IFERROR(INDEX($BD$38:$BD$49, ROWS($CA$4:CA24)-ROWS($AJ$38:$AJ$49)-ROWS($AN$38:$AN$49)-ROWS($AR$38:$AR$49)-ROWS($AV$38:$AV$49)-ROWS($AZ$38:$AZ$49)),IFERROR(INDEX($BH$38:$BH$49, ROWS($CA$4:CA24)-ROWS($AJ$38:$AJ$49)-ROWS($AN$38:$AN$49)-ROWS($AR$38:$AR$49)-ROWS($AV$38:$AV$49)-ROWS($AZ$38:$AZ$49)-ROWS($BD$38:$BD$49)), "")))))))</f>
        <v/>
      </c>
      <c r="CB26" s="316" t="str">
        <f t="shared" ca="1" si="36"/>
        <v/>
      </c>
      <c r="CC26" s="316" t="str">
        <f ca="1">IF(OR(CD26="",CD26=0),"",MAX(CC$5:CC25)+1)</f>
        <v/>
      </c>
      <c r="CD26" s="316" t="str">
        <f ca="1">IFERROR(INDEX($AK$38:$AK$49, ROWS($CD$4:CD24)), IFERROR(INDEX($AO$38:$AO$49, ROWS($CD$4:CD24)-ROWS($AK$38:$AK$49)), IFERROR(INDEX($AS$38:$AS$49, ROWS($CD$4:CD24)-ROWS($AK$38:$AK$49)-ROWS($AO$38:$AO$49)),IFERROR(INDEX($AW$38:$AW$49, ROWS($CD$4:CD24)-ROWS($AK$38:$AK$49)-ROWS($AO$38:$AO$49)-ROWS($AS$38:$AS$49)),IFERROR(INDEX($BA$38:$BA$49, ROWS($CD$4:CD24)-ROWS($AK$38:$AK$49)-ROWS($AO$38:$AO$49)-ROWS($AS$38:$AS$49)-ROWS($AW$38:$AW$49)),IFERROR(INDEX($BE$38:$BE$49, ROWS($CD$4:CD24)-ROWS($AK$38:$AK$49)-ROWS($AO$38:$AO$49)-ROWS($AS$38:$AS$49)-ROWS($AW$38:$AW$49)-ROWS($BA$38:$BA$49)),IFERROR(INDEX($BI$38:$BI$49, ROWS($CD$4:CD24)-ROWS($AK$38:$AK$49)-ROWS($AO$38:$AO$49)-ROWS($AS$38:$AS$49)-ROWS($AW$38:$AW$49)-ROWS($BA$38:$BA$49)-ROWS($BE$38:$BE$49)), "")))))))</f>
        <v/>
      </c>
      <c r="CE26" s="316" t="str">
        <f t="shared" ca="1" si="37"/>
        <v/>
      </c>
      <c r="CF26" s="413" t="str">
        <f t="shared" ca="1" si="38"/>
        <v/>
      </c>
      <c r="CG26" s="412" t="str">
        <f ca="1">IF(OR(CH26="",CH26=0),"",MAX(CG$5:CG25)+1)</f>
        <v/>
      </c>
      <c r="CH26" s="316" t="str">
        <f ca="1">IFERROR(INDEX($AJ$54:$AJ$65, ROWS($CH$4:CH24)), IFERROR(INDEX($AN$54:$AN$65, ROWS($CH$4:CH24)-ROWS($AJ$54:$AJ$65)), IFERROR(INDEX($AR$54:$AR$65, ROWS($CH$4:CH24)-ROWS($AJ$54:$AJ$65)-ROWS($AN$54:$AN$65)),IFERROR(INDEX($AV$54:$AV$65, ROWS($CH$4:CH24)-ROWS($AJ$54:$AJ$65)-ROWS($AN$54:$AN$65)-ROWS($AR$54:$AR$65)),IFERROR(INDEX($AZ$54:$AZ$65, ROWS($CH$4:CH24)-ROWS($AJ$54:$AJ$65)-ROWS($AN$54:$AN$65)-ROWS($AR$54:$AR$65)-ROWS($AV$54:$AV$65)),IFERROR(INDEX($BD$54:$BD$65, ROWS($CH$4:CH24)-ROWS($AJ$54:$AJ$65)-ROWS($AN$54:$AN$65)-ROWS($AR$54:$AR$65)-ROWS($AV$54:$AV$65)-ROWS($AZ$54:$AZ$65)),IFERROR(INDEX($BH$54:$BH$65, ROWS($CH$4:CH24)-ROWS($AJ$54:$AJ$65)-ROWS($AN$54:$AN$65)-ROWS($AR$54:$AR$65)-ROWS($AV$54:$AV$65)-ROWS($AZ$54:$AZ$65)-ROWS($BD$54:$BD$65)), "")))))))</f>
        <v/>
      </c>
      <c r="CI26" s="316" t="str">
        <f t="shared" ca="1" si="39"/>
        <v/>
      </c>
      <c r="CJ26" s="316" t="str">
        <f ca="1">IF(OR(CK26="",CK26=0),"",MAX(CJ$5:CJ25)+1)</f>
        <v/>
      </c>
      <c r="CK26" s="316" t="str">
        <f ca="1">IFERROR(INDEX($AK$54:$AK$65, ROWS($CK$4:CK24)), IFERROR(INDEX($AO$54:$AO$65, ROWS($CK$4:CK24)-ROWS($AK$54:$AK$65)), IFERROR(INDEX($AS$54:$AS$65, ROWS($CK$4:CK24)-ROWS($AK$54:$AK$65)-ROWS($AO$54:$AO$65)),IFERROR(INDEX($AW$54:$AW$65, ROWS($CK$4:CK24)-ROWS($AK$54:$AK$65)-ROWS($AO$54:$AO$65)-ROWS($AS$54:$AS$65)),IFERROR(INDEX($BA$54:$BA$65, ROWS($CK$4:CK24)-ROWS($AK$54:$AK$65)-ROWS($AO$54:$AO$65)-ROWS($AS$54:$AS$65)-ROWS($AW$54:$AW$65)),IFERROR(INDEX($BE$54:$BE$65, ROWS($CK$4:CK24)-ROWS($AK$54:$AK$65)-ROWS($AO$54:$AO$65)-ROWS($AS$54:$AS$65)-ROWS($AW$54:$AW$65)-ROWS($BA$54:$BA$65)),IFERROR(INDEX($BI$54:$BI$65, ROWS($CK$4:CK24)-ROWS($AK$54:$AK$65)-ROWS($AO$54:$AO$65)-ROWS($AS$54:$AS$65)-ROWS($AW$54:$AW$65)-ROWS($BA$54:$BA$65)-ROWS($BE$54:$BE$65)), "")))))))</f>
        <v/>
      </c>
      <c r="CL26" s="316" t="str">
        <f t="shared" ca="1" si="40"/>
        <v/>
      </c>
      <c r="CM26" s="413" t="str">
        <f t="shared" ca="1" si="41"/>
        <v/>
      </c>
      <c r="CN26" s="412" t="str">
        <f ca="1">IF(OR(CO26="",CO26=0),"",MAX(CN$5:CN25)+1)</f>
        <v/>
      </c>
      <c r="CO26" s="316" t="str">
        <f ca="1">IFERROR(INDEX($AJ$70:$AJ$81, ROWS($CO$4:CO24)), IFERROR(INDEX($AN$70:$AN$81, ROWS($CO$4:CO24)-ROWS($AJ$70:$AJ$81)), IFERROR(INDEX($AR$70:$AR$81, ROWS($CO$4:CO24)-ROWS($AJ$70:$AJ$81)-ROWS($AN$70:$AN$81)),IFERROR(INDEX($AV$70:$AV$81, ROWS($CO$4:CO24)-ROWS($AJ$70:$AJ$81)-ROWS($AN$70:$AN$81)-ROWS($AR$70:$AR$81)),IFERROR(INDEX($AZ$70:$AZ$81, ROWS($CO$4:CO24)-ROWS($AJ$70:$AJ$81)-ROWS($AN$70:$AN$81)-ROWS($AR$70:$AR$81)-ROWS($AV$70:$AV$81)),IFERROR(INDEX($BD$70:$BD$81, ROWS($CO$4:CO24)-ROWS($AJ$70:$AJ$81)-ROWS($AN$70:$AN$81)-ROWS($AR$70:$AR$81)-ROWS($AV$70:$AV$81)-ROWS($AZ$70:$AZ$81)),IFERROR(INDEX($BH$70:$BH$81, ROWS($CO$4:CO24)-ROWS($AJ$70:$AJ$81)-ROWS($AN$70:$AN$81)-ROWS($AR$70:$AR$81)-ROWS($AV$70:$AV$81)-ROWS($AZ$70:$AZ$81)-ROWS($BD$70:$BD$81)), "")))))))</f>
        <v/>
      </c>
      <c r="CP26" s="316" t="str">
        <f t="shared" ca="1" si="42"/>
        <v/>
      </c>
      <c r="CQ26" s="316" t="str">
        <f ca="1">IF(OR(CR26="",CR26=0),"",MAX(CQ$5:CQ25)+1)</f>
        <v/>
      </c>
      <c r="CR26" s="316" t="str">
        <f ca="1">IFERROR(INDEX($AK$70:$AK$81, ROWS($CR$4:CR24)), IFERROR(INDEX($AO$70:$AO$81, ROWS($CR$4:CR24)-ROWS($AK$70:$AK$81)), IFERROR(INDEX($AS$70:$AS$81, ROWS($CR$4:CR24)-ROWS($AK$70:$AK$81)-ROWS($AO$70:$AO$81)),IFERROR(INDEX($AW$70:$AW$81, ROWS($CR$4:CR24)-ROWS($AK$70:$AK$81)-ROWS($AO$70:$AO$81)-ROWS($AS$70:$AS$81)),IFERROR(INDEX($BA$70:$BA$81, ROWS($CR$4:CR24)-ROWS($AK$70:$AK$81)-ROWS($AO$70:$AO$81)-ROWS($AS$70:$AS$81)-ROWS($AW$70:$AW$81)),IFERROR(INDEX($BE$70:$BE$81, ROWS($CR$4:CR24)-ROWS($AK$70:$AK$81)-ROWS($AO$70:$AO$81)-ROWS($AS$70:$AS$81)-ROWS($AW$70:$AW$81)-ROWS($BA$70:$BA$81)),IFERROR(INDEX($BI$70:$BI$81, ROWS($CR$4:CR24)-ROWS($AK$70:$AK$81)-ROWS($AO$70:$AO$81)-ROWS($AS$70:$AS$81)-ROWS($AW$70:$AW$81)-ROWS($BA$70:$BA$81)-ROWS($BE$70:$BE$81)), "")))))))</f>
        <v/>
      </c>
      <c r="CS26" s="316" t="str">
        <f t="shared" ca="1" si="43"/>
        <v/>
      </c>
      <c r="CT26" s="413" t="str">
        <f t="shared" ca="1" si="44"/>
        <v/>
      </c>
      <c r="CU26" s="412" t="str">
        <f>IF(OR(CV26="",CV26=0),"",MAX(CU$5:CU25)+1)</f>
        <v/>
      </c>
      <c r="CV26" s="316">
        <f>IFERROR(INDEX($AJ$86:$AJ$97, ROWS($CV$4:CV24)), IFERROR(INDEX($AN$86:$AN$97, ROWS($CV$4:CV24)-ROWS($AJ$86:$AJ$97)), ""))</f>
        <v>0</v>
      </c>
      <c r="CW26" s="316" t="str">
        <f t="shared" si="45"/>
        <v/>
      </c>
      <c r="CX26" s="316" t="str">
        <f>IF(OR(CY26="",CY26=0),"",MAX(CX$5:CX25)+1)</f>
        <v/>
      </c>
      <c r="CY26" s="316">
        <f>IFERROR(INDEX($AK$86:$AK$97, ROWS($CY$4:CY24)), IFERROR(INDEX($AO$86:$AO$97, ROWS($CY$4:CY24)-ROWS($AK$86:$AK$97)), ""))</f>
        <v>0</v>
      </c>
      <c r="CZ26" s="316" t="str">
        <f t="shared" si="46"/>
        <v/>
      </c>
      <c r="DA26" s="413" t="str">
        <f t="shared" si="47"/>
        <v/>
      </c>
      <c r="DC26" s="438">
        <f ca="1">IF(OR(DD26="",DD26=0),"",MAX(DC$25:DC25)+1)</f>
        <v>1</v>
      </c>
      <c r="DD26" s="434" t="str">
        <f ca="1">IF(BU6="","",IF(NOT(BY6="Income"),BU6,""))</f>
        <v>Internet</v>
      </c>
      <c r="DE26" s="413">
        <f ca="1">IF(BX6="","",IF(NOT(BY6="Income"),BX6,""))</f>
        <v>100</v>
      </c>
      <c r="DF26" s="438" t="str">
        <f ca="1">IF(OR(DG26="",DG26=0),"",MAX(DF$25:DF25)+1)</f>
        <v/>
      </c>
      <c r="DG26" s="412" t="str">
        <f ca="1">IF(BU6="","",IF(BY6="Income",BU6,""))</f>
        <v/>
      </c>
      <c r="DH26" s="413" t="str">
        <f ca="1">IF(BU6="","",IF(BY6="Income",BX6,""))</f>
        <v/>
      </c>
      <c r="DI26" s="412" t="str">
        <f ca="1">IFERROR(INDEX($DD$26:$DD$43,MATCH(ROW()-ROW($DI$25),$DC$26:$DC$43,0)),"")</f>
        <v>Internet</v>
      </c>
      <c r="DJ26" s="413">
        <f ca="1">IFERROR(INDEX($DE$26:$DE$43,MATCH(ROW()-ROW($DI$25),$DC$26:$DC$43,0)),"")</f>
        <v>100</v>
      </c>
      <c r="DK26" s="412" t="str">
        <f ca="1">IFERROR(INDEX($DG$26:$DG$43,MATCH(ROW()-ROW($DK$25),$DF$26:$DF$43,0)),"")</f>
        <v>Paycheck 2</v>
      </c>
      <c r="DL26" s="413">
        <f ca="1">IFERROR(INDEX($DH$26:$DH$43,MATCH(ROW()-ROW($DK$25),$DF$26:$DF$43,0)),"")</f>
        <v>400</v>
      </c>
      <c r="DN26" s="425" t="str">
        <f ca="1">IF(DI26="","",CONCATENATE(DI26," - ",DJ26))</f>
        <v>Internet - 100</v>
      </c>
      <c r="DO26" s="295" t="str">
        <f ca="1">IF(DI27="","",CONCATENATE(DI27," - ",DJ27))</f>
        <v>D. Store Card 3 - 30</v>
      </c>
      <c r="DP26" s="295" t="str">
        <f ca="1">IF(DI28="","",CONCATENATE(DI28," - ",DJ28))</f>
        <v>Pet Care - 80</v>
      </c>
      <c r="DQ26" s="440" t="str">
        <f ca="1">IF(DK26="","",CONCATENATE(DK26," - ",DL26))</f>
        <v>Paycheck 2 - 400</v>
      </c>
      <c r="DR26" s="441" t="str">
        <f ca="1">IF(DK27="","",CONCATENATE(DK27," - ",DL27))</f>
        <v/>
      </c>
      <c r="DS26" s="442" t="str">
        <f ca="1">IF(DK28="","",CONCATENATE(DK28," - ",DL28))</f>
        <v/>
      </c>
    </row>
    <row r="27" spans="1:123" s="292" customFormat="1" ht="15" customHeight="1" x14ac:dyDescent="0.3">
      <c r="A27" s="1183" t="s">
        <v>478</v>
      </c>
      <c r="B27" s="1182"/>
      <c r="C27" s="1183" t="s">
        <v>478</v>
      </c>
      <c r="D27" s="1182"/>
      <c r="E27" s="1183" t="s">
        <v>478</v>
      </c>
      <c r="F27" s="1182"/>
      <c r="G27" s="1183" t="s">
        <v>478</v>
      </c>
      <c r="H27" s="1182"/>
      <c r="I27" s="1183" t="s">
        <v>478</v>
      </c>
      <c r="J27" s="1182"/>
      <c r="K27" s="1183" t="s">
        <v>478</v>
      </c>
      <c r="L27" s="1182"/>
      <c r="M27" s="1183" t="s">
        <v>478</v>
      </c>
      <c r="N27" s="1182"/>
      <c r="P27" s="295" t="str">
        <f t="shared" ca="1" si="89"/>
        <v/>
      </c>
      <c r="Q27" s="295" t="str">
        <f t="shared" ca="1" si="81"/>
        <v/>
      </c>
      <c r="R27" s="295" t="str">
        <f t="shared" ca="1" si="81"/>
        <v/>
      </c>
      <c r="S27" s="296" t="str">
        <f t="shared" ca="1" si="81"/>
        <v/>
      </c>
      <c r="T27" s="295" t="str">
        <f t="shared" ca="1" si="81"/>
        <v/>
      </c>
      <c r="U27" s="295" t="str">
        <f t="shared" ca="1" si="81"/>
        <v/>
      </c>
      <c r="V27" s="1158"/>
      <c r="W27" s="1159"/>
      <c r="X27" s="445"/>
      <c r="Y27"/>
      <c r="AB27" s="299"/>
      <c r="AC27" s="366" t="s">
        <v>495</v>
      </c>
      <c r="AD27" s="367" t="s">
        <v>192</v>
      </c>
      <c r="AE27" s="367" t="s">
        <v>193</v>
      </c>
      <c r="AF27" s="368" t="s">
        <v>11</v>
      </c>
      <c r="AG27" s="300"/>
      <c r="AH27"/>
      <c r="AI27" s="304" t="str">
        <f t="shared" ca="1" si="82"/>
        <v/>
      </c>
      <c r="AJ27" s="305" t="str">
        <f t="shared" ca="1" si="60"/>
        <v/>
      </c>
      <c r="AK27" s="306" t="str">
        <f t="shared" ca="1" si="61"/>
        <v/>
      </c>
      <c r="AL27" s="307" t="str">
        <f t="shared" ca="1" si="62"/>
        <v/>
      </c>
      <c r="AM27" s="304" t="str">
        <f t="shared" ca="1" si="83"/>
        <v/>
      </c>
      <c r="AN27" s="305" t="str">
        <f t="shared" ca="1" si="63"/>
        <v/>
      </c>
      <c r="AO27" s="306" t="str">
        <f t="shared" ca="1" si="64"/>
        <v/>
      </c>
      <c r="AP27" s="307" t="str">
        <f t="shared" ca="1" si="65"/>
        <v/>
      </c>
      <c r="AQ27" s="304" t="str">
        <f t="shared" ca="1" si="84"/>
        <v/>
      </c>
      <c r="AR27" s="305" t="str">
        <f t="shared" ca="1" si="66"/>
        <v/>
      </c>
      <c r="AS27" s="306" t="str">
        <f t="shared" ca="1" si="67"/>
        <v/>
      </c>
      <c r="AT27" s="307" t="str">
        <f t="shared" ca="1" si="68"/>
        <v/>
      </c>
      <c r="AU27" s="304" t="str">
        <f t="shared" ca="1" si="85"/>
        <v/>
      </c>
      <c r="AV27" s="305" t="str">
        <f t="shared" ca="1" si="69"/>
        <v/>
      </c>
      <c r="AW27" s="306" t="str">
        <f t="shared" ca="1" si="70"/>
        <v/>
      </c>
      <c r="AX27" s="307" t="str">
        <f t="shared" ca="1" si="71"/>
        <v/>
      </c>
      <c r="AY27" s="304" t="str">
        <f t="shared" ca="1" si="86"/>
        <v/>
      </c>
      <c r="AZ27" s="305" t="str">
        <f t="shared" ca="1" si="72"/>
        <v/>
      </c>
      <c r="BA27" s="306" t="str">
        <f t="shared" ca="1" si="73"/>
        <v/>
      </c>
      <c r="BB27" s="307" t="str">
        <f t="shared" ca="1" si="74"/>
        <v/>
      </c>
      <c r="BC27" s="304" t="str">
        <f t="shared" ca="1" si="87"/>
        <v/>
      </c>
      <c r="BD27" s="305" t="str">
        <f t="shared" ca="1" si="75"/>
        <v/>
      </c>
      <c r="BE27" s="306" t="str">
        <f t="shared" ca="1" si="76"/>
        <v/>
      </c>
      <c r="BF27" s="307" t="str">
        <f t="shared" ca="1" si="77"/>
        <v/>
      </c>
      <c r="BG27" s="304" t="str">
        <f t="shared" ca="1" si="88"/>
        <v/>
      </c>
      <c r="BH27" s="305" t="str">
        <f t="shared" ca="1" si="78"/>
        <v/>
      </c>
      <c r="BI27" s="306" t="str">
        <f t="shared" ca="1" si="79"/>
        <v/>
      </c>
      <c r="BJ27" s="307" t="str">
        <f t="shared" ca="1" si="80"/>
        <v/>
      </c>
      <c r="BL27" s="412" t="str">
        <f ca="1">IF(OR(BM27="",BM27=0),"",MAX(BL$5:BL26)+1)</f>
        <v/>
      </c>
      <c r="BM27" s="316" t="str">
        <f ca="1">IFERROR(INDEX($AJ$6:$AJ$17, ROWS(BM$4:$BM25)), IFERROR(INDEX($AN$6:$AN$17, ROWS(BM$4:$BM25)-ROWS($AJ$6:$AJ$17)), IFERROR(INDEX($AR$6:$AR$17, ROWS(BM$4:$BM25)-ROWS($AJ$6:$AJ$17)-ROWS($AN$6:$AN$17)),IFERROR(INDEX($AV$6:$AV$17, ROWS(BM$4:$BM25)-ROWS($AJ$6:$AJ$17)-ROWS($AN$6:$AN$17)-ROWS($AR$6:$AR$17)),IFERROR(INDEX($AZ$6:$AZ$17, ROWS(BM$4:$BM25)-ROWS($AJ$6:$AJ$17)-ROWS($AN$6:$AN$17)-ROWS($AR$6:$AR$17)-ROWS($AV$6:$AV$17)),IFERROR(INDEX($BD$6:$BD$17, ROWS(BM$4:$BM25)-ROWS($AJ$6:$AJ$17)-ROWS($AN$6:$AN$17)-ROWS($AR$6:$AR$17)-ROWS($AV$6:$AV$17)-ROWS($AZ$6:$AZ$17)),IFERROR(INDEX($BH$6:$BH$17, ROWS(BM$4:$BM25)-ROWS($AJ$6:$AJ$17)-ROWS($AN$6:$AN$17)-ROWS($AR$6:$AR$17)-ROWS($AV$6:$AV$17)-ROWS($AZ$6:$AZ$17)-ROWS($BD$6:$BD$17)), "")))))))</f>
        <v/>
      </c>
      <c r="BN27" s="316" t="str">
        <f t="shared" ca="1" si="30"/>
        <v/>
      </c>
      <c r="BO27" s="316" t="str">
        <f ca="1">IF(OR(BP27="",BP27=0),"",MAX(BO$5:BO26)+1)</f>
        <v/>
      </c>
      <c r="BP27" s="316" t="str">
        <f ca="1">IFERROR(INDEX($AK$6:$AK$17, ROWS($BP$4:BP25)), IFERROR(INDEX($AO$6:$AO$17, ROWS($BP$4:BP25)-ROWS($AK$6:$AK$17)), IFERROR(INDEX($AS$6:$AS$17, ROWS($BP$4:BP25)-ROWS($AK$6:$AK$17)-ROWS($AO$6:$AO$17)),IFERROR(INDEX($AW$6:$AW$17, ROWS($BP$4:BP25)-ROWS($AK$6:$AK$17)-ROWS($AO$6:$AO$17)-ROWS($AS$6:$AS$17)),IFERROR(INDEX($BA$6:$BA$17, ROWS($BP$4:BP25)-ROWS($AK$6:$AK$17)-ROWS($AO$6:$AO$17)-ROWS($AS$6:$AS$17)-ROWS($AW$6:$AW$17)),IFERROR(INDEX($BE$6:$BE$17, ROWS($BP$4:BP25)-ROWS($AK$6:$AK$17)-ROWS($AO$6:$AO$17)-ROWS($AS$6:$AS$17)-ROWS($AW$6:$AW$17)-ROWS($BA$6:$BA$17)),IFERROR(INDEX($BI$6:$BI$17, ROWS($BP$4:BP25)-ROWS($AK$6:$AK$17)-ROWS($AO$6:$AO$17)-ROWS($AS$6:$AS$17)-ROWS($AW$6:$AW$17)-ROWS($BA$6:$BA$17)-ROWS($BE$6:$BE$17)), "")))))))</f>
        <v/>
      </c>
      <c r="BQ27" s="316" t="str">
        <f t="shared" ca="1" si="31"/>
        <v/>
      </c>
      <c r="BR27" s="413" t="str">
        <f t="shared" ca="1" si="32"/>
        <v/>
      </c>
      <c r="BS27" s="412" t="str">
        <f ca="1">IF(OR(BT27="",BT27=0),"",MAX(BS$5:BS26)+1)</f>
        <v/>
      </c>
      <c r="BT27" s="316" t="str">
        <f ca="1">IFERROR(INDEX($AJ$22:$AJ$33, ROWS($BT$4:BT25)), IFERROR(INDEX($AN$22:$AN$33, ROWS($BT$4:BT25)-ROWS($AJ$22:$AJ$33)), IFERROR(INDEX($AR$22:$AR$33, ROWS($BT$4:BT25)-ROWS($AJ$22:$AJ$33)-ROWS($AN$22:$AN$33)),IFERROR(INDEX($AV$22:$AV$33, ROWS($BT$4:BT25)-ROWS($AJ$22:$AJ$33)-ROWS($AN$22:$AN$33)-ROWS($AR$22:$AR$33)),IFERROR(INDEX($AZ$22:$AZ$33, ROWS($BT$4:BT25)-ROWS($AJ$22:$AJ$33)-ROWS($AN$22:$AN$33)-ROWS($AR$22:$AR$33)-ROWS($AV$22:$AV$33)),IFERROR(INDEX($BD$22:$BD$33, ROWS($BT$4:BT25)-ROWS($AJ$22:$AJ$33)-ROWS($AN$22:$AN$33)-ROWS($AR$22:$AR$33)-ROWS($AV$22:$AV$33)-ROWS($AZ$22:$AZ$33)),IFERROR(INDEX($BH$22:$BH$33, ROWS($BT$4:BT25)-ROWS($AJ$22:$AJ$33)-ROWS($AN$22:$AN$33)-ROWS($AR$22:$AR$33)-ROWS($AV$22:$AV$33)-ROWS($AZ$22:$AZ$33)-ROWS($BD$22:$BD$33)), "")))))))</f>
        <v/>
      </c>
      <c r="BU27" s="316" t="str">
        <f t="shared" ca="1" si="33"/>
        <v/>
      </c>
      <c r="BV27" s="316" t="str">
        <f ca="1">IF(OR(BW27="",BW27=0),"",MAX(BV$5:BV26)+1)</f>
        <v/>
      </c>
      <c r="BW27" s="316" t="str">
        <f ca="1">IFERROR(INDEX($AK$22:$AK$33, ROWS($BW$4:BW25)), IFERROR(INDEX($AO$22:$AO$33, ROWS($BW$4:BW25)-ROWS($AK$22:$AK$33)), IFERROR(INDEX($AS$22:$AS$33, ROWS($BW$4:BW25)-ROWS($AK$22:$AK$33)-ROWS($AO$22:$AO$33)),IFERROR(INDEX($AW$22:$AW$33, ROWS($BW$4:BW25)-ROWS($AK$22:$AK$33)-ROWS($AO$22:$AO$33)-ROWS($AS$22:$AS$33)),IFERROR(INDEX($BA$22:$BA$33, ROWS($BW$4:BW25)-ROWS($AK$22:$AK$33)-ROWS($AO$22:$AO$33)-ROWS($AS$22:$AS$33)-ROWS($AW$22:$AW$33)),IFERROR(INDEX($BE$22:$BE$33, ROWS($BW$4:BW25)-ROWS($AK$22:$AK$33)-ROWS($AO$22:$AO$33)-ROWS($AS$22:$AS$33)-ROWS($AW$22:$AW$33)-ROWS($BA$22:$BA$33)),IFERROR(INDEX($BI$22:$BI$33, ROWS($BW$4:BW25)-ROWS($AK$22:$AK$33)-ROWS($AO$22:$AO$33)-ROWS($AS$22:$AS$33)-ROWS($AW$22:$AW$33)-ROWS($BA$22:$BA$33)-ROWS($BE$22:$BE$33)), "")))))))</f>
        <v/>
      </c>
      <c r="BX27" s="316" t="str">
        <f t="shared" ca="1" si="34"/>
        <v/>
      </c>
      <c r="BY27" s="413" t="str">
        <f t="shared" ca="1" si="35"/>
        <v/>
      </c>
      <c r="BZ27" s="412" t="str">
        <f ca="1">IF(OR(CA27="",CA27=0),"",MAX(BZ$5:BZ26)+1)</f>
        <v/>
      </c>
      <c r="CA27" s="316" t="str">
        <f ca="1">IFERROR(INDEX($AJ$38:$AJ$49, ROWS($CA$4:CA25)), IFERROR(INDEX($AN$38:$AN$49, ROWS($CA$4:CA25)-ROWS($AJ$38:$AJ$49)), IFERROR(INDEX($AR$38:$AR$49, ROWS($CA$4:CA25)-ROWS($AJ$38:$AJ$49)-ROWS($AN$38:$AN$49)),IFERROR(INDEX($AV$38:$AV$49, ROWS($CA$4:CA25)-ROWS($AJ$38:$AJ$49)-ROWS($AN$38:$AN$49)-ROWS($AR$38:$AR$49)),IFERROR(INDEX($AZ$38:$AZ$49, ROWS($CA$4:CA25)-ROWS($AJ$38:$AJ$49)-ROWS($AN$38:$AN$49)-ROWS($AR$38:$AR$49)-ROWS($AV$38:$AV$49)),IFERROR(INDEX($BD$38:$BD$49, ROWS($CA$4:CA25)-ROWS($AJ$38:$AJ$49)-ROWS($AN$38:$AN$49)-ROWS($AR$38:$AR$49)-ROWS($AV$38:$AV$49)-ROWS($AZ$38:$AZ$49)),IFERROR(INDEX($BH$38:$BH$49, ROWS($CA$4:CA25)-ROWS($AJ$38:$AJ$49)-ROWS($AN$38:$AN$49)-ROWS($AR$38:$AR$49)-ROWS($AV$38:$AV$49)-ROWS($AZ$38:$AZ$49)-ROWS($BD$38:$BD$49)), "")))))))</f>
        <v/>
      </c>
      <c r="CB27" s="316" t="str">
        <f t="shared" ca="1" si="36"/>
        <v/>
      </c>
      <c r="CC27" s="316" t="str">
        <f ca="1">IF(OR(CD27="",CD27=0),"",MAX(CC$5:CC26)+1)</f>
        <v/>
      </c>
      <c r="CD27" s="316" t="str">
        <f ca="1">IFERROR(INDEX($AK$38:$AK$49, ROWS($CD$4:CD25)), IFERROR(INDEX($AO$38:$AO$49, ROWS($CD$4:CD25)-ROWS($AK$38:$AK$49)), IFERROR(INDEX($AS$38:$AS$49, ROWS($CD$4:CD25)-ROWS($AK$38:$AK$49)-ROWS($AO$38:$AO$49)),IFERROR(INDEX($AW$38:$AW$49, ROWS($CD$4:CD25)-ROWS($AK$38:$AK$49)-ROWS($AO$38:$AO$49)-ROWS($AS$38:$AS$49)),IFERROR(INDEX($BA$38:$BA$49, ROWS($CD$4:CD25)-ROWS($AK$38:$AK$49)-ROWS($AO$38:$AO$49)-ROWS($AS$38:$AS$49)-ROWS($AW$38:$AW$49)),IFERROR(INDEX($BE$38:$BE$49, ROWS($CD$4:CD25)-ROWS($AK$38:$AK$49)-ROWS($AO$38:$AO$49)-ROWS($AS$38:$AS$49)-ROWS($AW$38:$AW$49)-ROWS($BA$38:$BA$49)),IFERROR(INDEX($BI$38:$BI$49, ROWS($CD$4:CD25)-ROWS($AK$38:$AK$49)-ROWS($AO$38:$AO$49)-ROWS($AS$38:$AS$49)-ROWS($AW$38:$AW$49)-ROWS($BA$38:$BA$49)-ROWS($BE$38:$BE$49)), "")))))))</f>
        <v/>
      </c>
      <c r="CE27" s="316" t="str">
        <f t="shared" ca="1" si="37"/>
        <v/>
      </c>
      <c r="CF27" s="413" t="str">
        <f t="shared" ca="1" si="38"/>
        <v/>
      </c>
      <c r="CG27" s="412" t="str">
        <f ca="1">IF(OR(CH27="",CH27=0),"",MAX(CG$5:CG26)+1)</f>
        <v/>
      </c>
      <c r="CH27" s="316" t="str">
        <f ca="1">IFERROR(INDEX($AJ$54:$AJ$65, ROWS($CH$4:CH25)), IFERROR(INDEX($AN$54:$AN$65, ROWS($CH$4:CH25)-ROWS($AJ$54:$AJ$65)), IFERROR(INDEX($AR$54:$AR$65, ROWS($CH$4:CH25)-ROWS($AJ$54:$AJ$65)-ROWS($AN$54:$AN$65)),IFERROR(INDEX($AV$54:$AV$65, ROWS($CH$4:CH25)-ROWS($AJ$54:$AJ$65)-ROWS($AN$54:$AN$65)-ROWS($AR$54:$AR$65)),IFERROR(INDEX($AZ$54:$AZ$65, ROWS($CH$4:CH25)-ROWS($AJ$54:$AJ$65)-ROWS($AN$54:$AN$65)-ROWS($AR$54:$AR$65)-ROWS($AV$54:$AV$65)),IFERROR(INDEX($BD$54:$BD$65, ROWS($CH$4:CH25)-ROWS($AJ$54:$AJ$65)-ROWS($AN$54:$AN$65)-ROWS($AR$54:$AR$65)-ROWS($AV$54:$AV$65)-ROWS($AZ$54:$AZ$65)),IFERROR(INDEX($BH$54:$BH$65, ROWS($CH$4:CH25)-ROWS($AJ$54:$AJ$65)-ROWS($AN$54:$AN$65)-ROWS($AR$54:$AR$65)-ROWS($AV$54:$AV$65)-ROWS($AZ$54:$AZ$65)-ROWS($BD$54:$BD$65)), "")))))))</f>
        <v/>
      </c>
      <c r="CI27" s="316" t="str">
        <f t="shared" ca="1" si="39"/>
        <v/>
      </c>
      <c r="CJ27" s="316" t="str">
        <f ca="1">IF(OR(CK27="",CK27=0),"",MAX(CJ$5:CJ26)+1)</f>
        <v/>
      </c>
      <c r="CK27" s="316" t="str">
        <f ca="1">IFERROR(INDEX($AK$54:$AK$65, ROWS($CK$4:CK25)), IFERROR(INDEX($AO$54:$AO$65, ROWS($CK$4:CK25)-ROWS($AK$54:$AK$65)), IFERROR(INDEX($AS$54:$AS$65, ROWS($CK$4:CK25)-ROWS($AK$54:$AK$65)-ROWS($AO$54:$AO$65)),IFERROR(INDEX($AW$54:$AW$65, ROWS($CK$4:CK25)-ROWS($AK$54:$AK$65)-ROWS($AO$54:$AO$65)-ROWS($AS$54:$AS$65)),IFERROR(INDEX($BA$54:$BA$65, ROWS($CK$4:CK25)-ROWS($AK$54:$AK$65)-ROWS($AO$54:$AO$65)-ROWS($AS$54:$AS$65)-ROWS($AW$54:$AW$65)),IFERROR(INDEX($BE$54:$BE$65, ROWS($CK$4:CK25)-ROWS($AK$54:$AK$65)-ROWS($AO$54:$AO$65)-ROWS($AS$54:$AS$65)-ROWS($AW$54:$AW$65)-ROWS($BA$54:$BA$65)),IFERROR(INDEX($BI$54:$BI$65, ROWS($CK$4:CK25)-ROWS($AK$54:$AK$65)-ROWS($AO$54:$AO$65)-ROWS($AS$54:$AS$65)-ROWS($AW$54:$AW$65)-ROWS($BA$54:$BA$65)-ROWS($BE$54:$BE$65)), "")))))))</f>
        <v/>
      </c>
      <c r="CL27" s="316" t="str">
        <f t="shared" ca="1" si="40"/>
        <v/>
      </c>
      <c r="CM27" s="413" t="str">
        <f t="shared" ca="1" si="41"/>
        <v/>
      </c>
      <c r="CN27" s="412" t="str">
        <f ca="1">IF(OR(CO27="",CO27=0),"",MAX(CN$5:CN26)+1)</f>
        <v/>
      </c>
      <c r="CO27" s="316" t="str">
        <f ca="1">IFERROR(INDEX($AJ$70:$AJ$81, ROWS($CO$4:CO25)), IFERROR(INDEX($AN$70:$AN$81, ROWS($CO$4:CO25)-ROWS($AJ$70:$AJ$81)), IFERROR(INDEX($AR$70:$AR$81, ROWS($CO$4:CO25)-ROWS($AJ$70:$AJ$81)-ROWS($AN$70:$AN$81)),IFERROR(INDEX($AV$70:$AV$81, ROWS($CO$4:CO25)-ROWS($AJ$70:$AJ$81)-ROWS($AN$70:$AN$81)-ROWS($AR$70:$AR$81)),IFERROR(INDEX($AZ$70:$AZ$81, ROWS($CO$4:CO25)-ROWS($AJ$70:$AJ$81)-ROWS($AN$70:$AN$81)-ROWS($AR$70:$AR$81)-ROWS($AV$70:$AV$81)),IFERROR(INDEX($BD$70:$BD$81, ROWS($CO$4:CO25)-ROWS($AJ$70:$AJ$81)-ROWS($AN$70:$AN$81)-ROWS($AR$70:$AR$81)-ROWS($AV$70:$AV$81)-ROWS($AZ$70:$AZ$81)),IFERROR(INDEX($BH$70:$BH$81, ROWS($CO$4:CO25)-ROWS($AJ$70:$AJ$81)-ROWS($AN$70:$AN$81)-ROWS($AR$70:$AR$81)-ROWS($AV$70:$AV$81)-ROWS($AZ$70:$AZ$81)-ROWS($BD$70:$BD$81)), "")))))))</f>
        <v/>
      </c>
      <c r="CP27" s="316" t="str">
        <f t="shared" ca="1" si="42"/>
        <v/>
      </c>
      <c r="CQ27" s="316" t="str">
        <f ca="1">IF(OR(CR27="",CR27=0),"",MAX(CQ$5:CQ26)+1)</f>
        <v/>
      </c>
      <c r="CR27" s="316" t="str">
        <f ca="1">IFERROR(INDEX($AK$70:$AK$81, ROWS($CR$4:CR25)), IFERROR(INDEX($AO$70:$AO$81, ROWS($CR$4:CR25)-ROWS($AK$70:$AK$81)), IFERROR(INDEX($AS$70:$AS$81, ROWS($CR$4:CR25)-ROWS($AK$70:$AK$81)-ROWS($AO$70:$AO$81)),IFERROR(INDEX($AW$70:$AW$81, ROWS($CR$4:CR25)-ROWS($AK$70:$AK$81)-ROWS($AO$70:$AO$81)-ROWS($AS$70:$AS$81)),IFERROR(INDEX($BA$70:$BA$81, ROWS($CR$4:CR25)-ROWS($AK$70:$AK$81)-ROWS($AO$70:$AO$81)-ROWS($AS$70:$AS$81)-ROWS($AW$70:$AW$81)),IFERROR(INDEX($BE$70:$BE$81, ROWS($CR$4:CR25)-ROWS($AK$70:$AK$81)-ROWS($AO$70:$AO$81)-ROWS($AS$70:$AS$81)-ROWS($AW$70:$AW$81)-ROWS($BA$70:$BA$81)),IFERROR(INDEX($BI$70:$BI$81, ROWS($CR$4:CR25)-ROWS($AK$70:$AK$81)-ROWS($AO$70:$AO$81)-ROWS($AS$70:$AS$81)-ROWS($AW$70:$AW$81)-ROWS($BA$70:$BA$81)-ROWS($BE$70:$BE$81)), "")))))))</f>
        <v/>
      </c>
      <c r="CS27" s="316" t="str">
        <f t="shared" ca="1" si="43"/>
        <v/>
      </c>
      <c r="CT27" s="413" t="str">
        <f t="shared" ca="1" si="44"/>
        <v/>
      </c>
      <c r="CU27" s="412" t="str">
        <f>IF(OR(CV27="",CV27=0),"",MAX(CU$5:CU26)+1)</f>
        <v/>
      </c>
      <c r="CV27" s="316">
        <f>IFERROR(INDEX($AJ$86:$AJ$97, ROWS($CV$4:CV25)), IFERROR(INDEX($AN$86:$AN$97, ROWS($CV$4:CV25)-ROWS($AJ$86:$AJ$97)), ""))</f>
        <v>0</v>
      </c>
      <c r="CW27" s="316" t="str">
        <f t="shared" si="45"/>
        <v/>
      </c>
      <c r="CX27" s="316" t="str">
        <f>IF(OR(CY27="",CY27=0),"",MAX(CX$5:CX26)+1)</f>
        <v/>
      </c>
      <c r="CY27" s="316">
        <f>IFERROR(INDEX($AK$86:$AK$97, ROWS($CY$4:CY25)), IFERROR(INDEX($AO$86:$AO$97, ROWS($CY$4:CY25)-ROWS($AK$86:$AK$97)), ""))</f>
        <v>0</v>
      </c>
      <c r="CZ27" s="316" t="str">
        <f t="shared" si="46"/>
        <v/>
      </c>
      <c r="DA27" s="413" t="str">
        <f t="shared" si="47"/>
        <v/>
      </c>
      <c r="DC27" s="438">
        <f ca="1">IF(OR(DD27="",DD27=0),"",MAX(DC$25:DC26)+1)</f>
        <v>2</v>
      </c>
      <c r="DD27" s="434" t="str">
        <f t="shared" ref="DD27:DD43" ca="1" si="90">IF(BU7="","",IF(NOT(BY7="Income"),BU7,""))</f>
        <v>D. Store Card 3</v>
      </c>
      <c r="DE27" s="413">
        <f t="shared" ref="DE27:DE43" ca="1" si="91">IF(BX7="","",IF(NOT(BY7="Income"),BX7,""))</f>
        <v>30</v>
      </c>
      <c r="DF27" s="431" t="str">
        <f ca="1">IF(OR(DG27="",DG27=0),"",MAX(DF$25:DF26)+1)</f>
        <v/>
      </c>
      <c r="DG27" s="412" t="str">
        <f t="shared" ref="DG27:DG43" ca="1" si="92">IF(BU7="","",IF(BY7="Income",BU7,""))</f>
        <v/>
      </c>
      <c r="DH27" s="413" t="str">
        <f t="shared" ref="DH27:DH43" ca="1" si="93">IF(BU7="","",IF(BY7="Income",BX7,""))</f>
        <v/>
      </c>
      <c r="DI27" s="412" t="str">
        <f t="shared" ref="DI27:DI43" ca="1" si="94">IFERROR(INDEX($DD$26:$DD$43,MATCH(ROW()-ROW($DI$25),$DC$26:$DC$43,0)),"")</f>
        <v>D. Store Card 3</v>
      </c>
      <c r="DJ27" s="413">
        <f t="shared" ref="DJ27:DJ43" ca="1" si="95">IFERROR(INDEX($DE$26:$DE$43,MATCH(ROW()-ROW($DI$25),$DC$26:$DC$43,0)),"")</f>
        <v>30</v>
      </c>
      <c r="DK27" s="412" t="str">
        <f t="shared" ref="DK27:DK43" ca="1" si="96">IFERROR(INDEX($DG$26:$DG$43,MATCH(ROW()-ROW($DK$25),$DF$26:$DF$43,0)),"")</f>
        <v/>
      </c>
      <c r="DL27" s="413" t="str">
        <f t="shared" ref="DL27:DL43" ca="1" si="97">IFERROR(INDEX($DH$26:$DH$43,MATCH(ROW()-ROW($DK$25),$DF$26:$DF$43,0)),"")</f>
        <v/>
      </c>
      <c r="DN27" s="425" t="str">
        <f ca="1">IF(DI29="","",CONCATENATE(DI29," - ",DJ29))</f>
        <v>Groceries - 125</v>
      </c>
      <c r="DO27" s="295" t="str">
        <f ca="1">IF(DI30="","",CONCATENATE(DI30," - ",DJ30))</f>
        <v>Life Insurance - 70</v>
      </c>
      <c r="DP27" s="295" t="str">
        <f ca="1">IF(DI31="","",CONCATENATE(DI31," - ",DJ31))</f>
        <v>Lawn Service - 50</v>
      </c>
      <c r="DQ27" s="425" t="str">
        <f ca="1">IF(DK29="","",CONCATENATE(DK29," - ",DL29))</f>
        <v/>
      </c>
      <c r="DR27" s="295" t="str">
        <f ca="1">IF(DK30="","",CONCATENATE(DK30," - ",DL30))</f>
        <v/>
      </c>
      <c r="DS27" s="426" t="str">
        <f ca="1">IF(DK31="","",CONCATENATE(DK31," - ",DL31))</f>
        <v/>
      </c>
    </row>
    <row r="28" spans="1:123" s="292" customFormat="1" ht="15" customHeight="1" x14ac:dyDescent="0.3">
      <c r="A28" s="1173" t="s">
        <v>478</v>
      </c>
      <c r="B28" s="1174"/>
      <c r="C28" s="1173" t="s">
        <v>478</v>
      </c>
      <c r="D28" s="1174"/>
      <c r="E28" s="1173" t="s">
        <v>478</v>
      </c>
      <c r="F28" s="1174"/>
      <c r="G28" s="1173" t="s">
        <v>478</v>
      </c>
      <c r="H28" s="1174"/>
      <c r="I28" s="1173" t="s">
        <v>478</v>
      </c>
      <c r="J28" s="1174"/>
      <c r="K28" s="1173" t="s">
        <v>478</v>
      </c>
      <c r="L28" s="1174"/>
      <c r="M28" s="1173" t="s">
        <v>478</v>
      </c>
      <c r="N28" s="1174"/>
      <c r="P28" s="297" t="str">
        <f t="shared" ca="1" si="89"/>
        <v/>
      </c>
      <c r="Q28" s="297" t="str">
        <f t="shared" ca="1" si="81"/>
        <v/>
      </c>
      <c r="R28" s="297" t="str">
        <f t="shared" ca="1" si="81"/>
        <v/>
      </c>
      <c r="S28" s="298" t="str">
        <f t="shared" ca="1" si="81"/>
        <v/>
      </c>
      <c r="T28" s="297" t="str">
        <f t="shared" ca="1" si="81"/>
        <v/>
      </c>
      <c r="U28" s="297" t="str">
        <f t="shared" ca="1" si="81"/>
        <v/>
      </c>
      <c r="V28" s="1160" t="s">
        <v>503</v>
      </c>
      <c r="W28" s="1161"/>
      <c r="X28" s="424">
        <f ca="1">IF(OR(X26=""),0,SUM(X25+X26-X24))</f>
        <v>2200.21</v>
      </c>
      <c r="Y28"/>
      <c r="AB28" s="299"/>
      <c r="AC28" s="358">
        <f>IF('Data Entry'!H12="","",'Data Entry'!H12)</f>
        <v>23</v>
      </c>
      <c r="AD28" s="356" t="str">
        <f>IF('Data Entry'!G12="","",'Data Entry'!G12)</f>
        <v>Credit Card 1</v>
      </c>
      <c r="AE28" s="363">
        <f>IF('Data Entry'!J12="","",'Data Entry'!J12)</f>
        <v>50</v>
      </c>
      <c r="AF28" s="402">
        <f>IF('Data Entry'!I12="","",'Data Entry'!I12)</f>
        <v>800</v>
      </c>
      <c r="AG28" s="300"/>
      <c r="AH28"/>
      <c r="AI28" s="304" t="str">
        <f t="shared" ca="1" si="82"/>
        <v/>
      </c>
      <c r="AJ28" s="305" t="str">
        <f t="shared" ca="1" si="60"/>
        <v/>
      </c>
      <c r="AK28" s="306" t="str">
        <f t="shared" ca="1" si="61"/>
        <v/>
      </c>
      <c r="AL28" s="307" t="str">
        <f t="shared" ca="1" si="62"/>
        <v/>
      </c>
      <c r="AM28" s="304" t="str">
        <f t="shared" ca="1" si="83"/>
        <v/>
      </c>
      <c r="AN28" s="305" t="str">
        <f t="shared" ca="1" si="63"/>
        <v/>
      </c>
      <c r="AO28" s="306" t="str">
        <f t="shared" ca="1" si="64"/>
        <v/>
      </c>
      <c r="AP28" s="307" t="str">
        <f t="shared" ca="1" si="65"/>
        <v/>
      </c>
      <c r="AQ28" s="304" t="str">
        <f t="shared" ca="1" si="84"/>
        <v/>
      </c>
      <c r="AR28" s="305" t="str">
        <f t="shared" ca="1" si="66"/>
        <v/>
      </c>
      <c r="AS28" s="306" t="str">
        <f t="shared" ca="1" si="67"/>
        <v/>
      </c>
      <c r="AT28" s="307" t="str">
        <f t="shared" ca="1" si="68"/>
        <v/>
      </c>
      <c r="AU28" s="304" t="str">
        <f t="shared" ca="1" si="85"/>
        <v/>
      </c>
      <c r="AV28" s="305" t="str">
        <f t="shared" ca="1" si="69"/>
        <v/>
      </c>
      <c r="AW28" s="306" t="str">
        <f t="shared" ca="1" si="70"/>
        <v/>
      </c>
      <c r="AX28" s="307" t="str">
        <f t="shared" ca="1" si="71"/>
        <v/>
      </c>
      <c r="AY28" s="304" t="str">
        <f t="shared" ca="1" si="86"/>
        <v/>
      </c>
      <c r="AZ28" s="305" t="str">
        <f t="shared" ca="1" si="72"/>
        <v/>
      </c>
      <c r="BA28" s="306" t="str">
        <f t="shared" ca="1" si="73"/>
        <v/>
      </c>
      <c r="BB28" s="307" t="str">
        <f t="shared" ca="1" si="74"/>
        <v/>
      </c>
      <c r="BC28" s="304" t="str">
        <f t="shared" ca="1" si="87"/>
        <v/>
      </c>
      <c r="BD28" s="305" t="str">
        <f t="shared" ca="1" si="75"/>
        <v/>
      </c>
      <c r="BE28" s="306" t="str">
        <f t="shared" ca="1" si="76"/>
        <v/>
      </c>
      <c r="BF28" s="307" t="str">
        <f t="shared" ca="1" si="77"/>
        <v/>
      </c>
      <c r="BG28" s="304" t="str">
        <f t="shared" ca="1" si="88"/>
        <v/>
      </c>
      <c r="BH28" s="305" t="str">
        <f t="shared" ca="1" si="78"/>
        <v/>
      </c>
      <c r="BI28" s="306" t="str">
        <f t="shared" ca="1" si="79"/>
        <v/>
      </c>
      <c r="BJ28" s="307" t="str">
        <f t="shared" ca="1" si="80"/>
        <v/>
      </c>
      <c r="BL28" s="412" t="str">
        <f ca="1">IF(OR(BM28="",BM28=0),"",MAX(BL$5:BL27)+1)</f>
        <v/>
      </c>
      <c r="BM28" s="316" t="str">
        <f ca="1">IFERROR(INDEX($AJ$6:$AJ$17, ROWS(BM$4:$BM26)), IFERROR(INDEX($AN$6:$AN$17, ROWS(BM$4:$BM26)-ROWS($AJ$6:$AJ$17)), IFERROR(INDEX($AR$6:$AR$17, ROWS(BM$4:$BM26)-ROWS($AJ$6:$AJ$17)-ROWS($AN$6:$AN$17)),IFERROR(INDEX($AV$6:$AV$17, ROWS(BM$4:$BM26)-ROWS($AJ$6:$AJ$17)-ROWS($AN$6:$AN$17)-ROWS($AR$6:$AR$17)),IFERROR(INDEX($AZ$6:$AZ$17, ROWS(BM$4:$BM26)-ROWS($AJ$6:$AJ$17)-ROWS($AN$6:$AN$17)-ROWS($AR$6:$AR$17)-ROWS($AV$6:$AV$17)),IFERROR(INDEX($BD$6:$BD$17, ROWS(BM$4:$BM26)-ROWS($AJ$6:$AJ$17)-ROWS($AN$6:$AN$17)-ROWS($AR$6:$AR$17)-ROWS($AV$6:$AV$17)-ROWS($AZ$6:$AZ$17)),IFERROR(INDEX($BH$6:$BH$17, ROWS(BM$4:$BM26)-ROWS($AJ$6:$AJ$17)-ROWS($AN$6:$AN$17)-ROWS($AR$6:$AR$17)-ROWS($AV$6:$AV$17)-ROWS($AZ$6:$AZ$17)-ROWS($BD$6:$BD$17)), "")))))))</f>
        <v/>
      </c>
      <c r="BN28" s="316" t="str">
        <f t="shared" ca="1" si="30"/>
        <v/>
      </c>
      <c r="BO28" s="316" t="str">
        <f ca="1">IF(OR(BP28="",BP28=0),"",MAX(BO$5:BO27)+1)</f>
        <v/>
      </c>
      <c r="BP28" s="316" t="str">
        <f ca="1">IFERROR(INDEX($AK$6:$AK$17, ROWS($BP$4:BP26)), IFERROR(INDEX($AO$6:$AO$17, ROWS($BP$4:BP26)-ROWS($AK$6:$AK$17)), IFERROR(INDEX($AS$6:$AS$17, ROWS($BP$4:BP26)-ROWS($AK$6:$AK$17)-ROWS($AO$6:$AO$17)),IFERROR(INDEX($AW$6:$AW$17, ROWS($BP$4:BP26)-ROWS($AK$6:$AK$17)-ROWS($AO$6:$AO$17)-ROWS($AS$6:$AS$17)),IFERROR(INDEX($BA$6:$BA$17, ROWS($BP$4:BP26)-ROWS($AK$6:$AK$17)-ROWS($AO$6:$AO$17)-ROWS($AS$6:$AS$17)-ROWS($AW$6:$AW$17)),IFERROR(INDEX($BE$6:$BE$17, ROWS($BP$4:BP26)-ROWS($AK$6:$AK$17)-ROWS($AO$6:$AO$17)-ROWS($AS$6:$AS$17)-ROWS($AW$6:$AW$17)-ROWS($BA$6:$BA$17)),IFERROR(INDEX($BI$6:$BI$17, ROWS($BP$4:BP26)-ROWS($AK$6:$AK$17)-ROWS($AO$6:$AO$17)-ROWS($AS$6:$AS$17)-ROWS($AW$6:$AW$17)-ROWS($BA$6:$BA$17)-ROWS($BE$6:$BE$17)), "")))))))</f>
        <v/>
      </c>
      <c r="BQ28" s="316" t="str">
        <f t="shared" ca="1" si="31"/>
        <v/>
      </c>
      <c r="BR28" s="413" t="str">
        <f t="shared" ca="1" si="32"/>
        <v/>
      </c>
      <c r="BS28" s="412" t="str">
        <f ca="1">IF(OR(BT28="",BT28=0),"",MAX(BS$5:BS27)+1)</f>
        <v/>
      </c>
      <c r="BT28" s="316" t="str">
        <f ca="1">IFERROR(INDEX($AJ$22:$AJ$33, ROWS($BT$4:BT26)), IFERROR(INDEX($AN$22:$AN$33, ROWS($BT$4:BT26)-ROWS($AJ$22:$AJ$33)), IFERROR(INDEX($AR$22:$AR$33, ROWS($BT$4:BT26)-ROWS($AJ$22:$AJ$33)-ROWS($AN$22:$AN$33)),IFERROR(INDEX($AV$22:$AV$33, ROWS($BT$4:BT26)-ROWS($AJ$22:$AJ$33)-ROWS($AN$22:$AN$33)-ROWS($AR$22:$AR$33)),IFERROR(INDEX($AZ$22:$AZ$33, ROWS($BT$4:BT26)-ROWS($AJ$22:$AJ$33)-ROWS($AN$22:$AN$33)-ROWS($AR$22:$AR$33)-ROWS($AV$22:$AV$33)),IFERROR(INDEX($BD$22:$BD$33, ROWS($BT$4:BT26)-ROWS($AJ$22:$AJ$33)-ROWS($AN$22:$AN$33)-ROWS($AR$22:$AR$33)-ROWS($AV$22:$AV$33)-ROWS($AZ$22:$AZ$33)),IFERROR(INDEX($BH$22:$BH$33, ROWS($BT$4:BT26)-ROWS($AJ$22:$AJ$33)-ROWS($AN$22:$AN$33)-ROWS($AR$22:$AR$33)-ROWS($AV$22:$AV$33)-ROWS($AZ$22:$AZ$33)-ROWS($BD$22:$BD$33)), "")))))))</f>
        <v/>
      </c>
      <c r="BU28" s="316" t="str">
        <f t="shared" ca="1" si="33"/>
        <v/>
      </c>
      <c r="BV28" s="316" t="str">
        <f ca="1">IF(OR(BW28="",BW28=0),"",MAX(BV$5:BV27)+1)</f>
        <v/>
      </c>
      <c r="BW28" s="316" t="str">
        <f ca="1">IFERROR(INDEX($AK$22:$AK$33, ROWS($BW$4:BW26)), IFERROR(INDEX($AO$22:$AO$33, ROWS($BW$4:BW26)-ROWS($AK$22:$AK$33)), IFERROR(INDEX($AS$22:$AS$33, ROWS($BW$4:BW26)-ROWS($AK$22:$AK$33)-ROWS($AO$22:$AO$33)),IFERROR(INDEX($AW$22:$AW$33, ROWS($BW$4:BW26)-ROWS($AK$22:$AK$33)-ROWS($AO$22:$AO$33)-ROWS($AS$22:$AS$33)),IFERROR(INDEX($BA$22:$BA$33, ROWS($BW$4:BW26)-ROWS($AK$22:$AK$33)-ROWS($AO$22:$AO$33)-ROWS($AS$22:$AS$33)-ROWS($AW$22:$AW$33)),IFERROR(INDEX($BE$22:$BE$33, ROWS($BW$4:BW26)-ROWS($AK$22:$AK$33)-ROWS($AO$22:$AO$33)-ROWS($AS$22:$AS$33)-ROWS($AW$22:$AW$33)-ROWS($BA$22:$BA$33)),IFERROR(INDEX($BI$22:$BI$33, ROWS($BW$4:BW26)-ROWS($AK$22:$AK$33)-ROWS($AO$22:$AO$33)-ROWS($AS$22:$AS$33)-ROWS($AW$22:$AW$33)-ROWS($BA$22:$BA$33)-ROWS($BE$22:$BE$33)), "")))))))</f>
        <v/>
      </c>
      <c r="BX28" s="316" t="str">
        <f t="shared" ca="1" si="34"/>
        <v/>
      </c>
      <c r="BY28" s="413" t="str">
        <f t="shared" ca="1" si="35"/>
        <v/>
      </c>
      <c r="BZ28" s="412" t="str">
        <f ca="1">IF(OR(CA28="",CA28=0),"",MAX(BZ$5:BZ27)+1)</f>
        <v/>
      </c>
      <c r="CA28" s="316" t="str">
        <f ca="1">IFERROR(INDEX($AJ$38:$AJ$49, ROWS($CA$4:CA26)), IFERROR(INDEX($AN$38:$AN$49, ROWS($CA$4:CA26)-ROWS($AJ$38:$AJ$49)), IFERROR(INDEX($AR$38:$AR$49, ROWS($CA$4:CA26)-ROWS($AJ$38:$AJ$49)-ROWS($AN$38:$AN$49)),IFERROR(INDEX($AV$38:$AV$49, ROWS($CA$4:CA26)-ROWS($AJ$38:$AJ$49)-ROWS($AN$38:$AN$49)-ROWS($AR$38:$AR$49)),IFERROR(INDEX($AZ$38:$AZ$49, ROWS($CA$4:CA26)-ROWS($AJ$38:$AJ$49)-ROWS($AN$38:$AN$49)-ROWS($AR$38:$AR$49)-ROWS($AV$38:$AV$49)),IFERROR(INDEX($BD$38:$BD$49, ROWS($CA$4:CA26)-ROWS($AJ$38:$AJ$49)-ROWS($AN$38:$AN$49)-ROWS($AR$38:$AR$49)-ROWS($AV$38:$AV$49)-ROWS($AZ$38:$AZ$49)),IFERROR(INDEX($BH$38:$BH$49, ROWS($CA$4:CA26)-ROWS($AJ$38:$AJ$49)-ROWS($AN$38:$AN$49)-ROWS($AR$38:$AR$49)-ROWS($AV$38:$AV$49)-ROWS($AZ$38:$AZ$49)-ROWS($BD$38:$BD$49)), "")))))))</f>
        <v/>
      </c>
      <c r="CB28" s="316" t="str">
        <f t="shared" ca="1" si="36"/>
        <v/>
      </c>
      <c r="CC28" s="316" t="str">
        <f ca="1">IF(OR(CD28="",CD28=0),"",MAX(CC$5:CC27)+1)</f>
        <v/>
      </c>
      <c r="CD28" s="316" t="str">
        <f ca="1">IFERROR(INDEX($AK$38:$AK$49, ROWS($CD$4:CD26)), IFERROR(INDEX($AO$38:$AO$49, ROWS($CD$4:CD26)-ROWS($AK$38:$AK$49)), IFERROR(INDEX($AS$38:$AS$49, ROWS($CD$4:CD26)-ROWS($AK$38:$AK$49)-ROWS($AO$38:$AO$49)),IFERROR(INDEX($AW$38:$AW$49, ROWS($CD$4:CD26)-ROWS($AK$38:$AK$49)-ROWS($AO$38:$AO$49)-ROWS($AS$38:$AS$49)),IFERROR(INDEX($BA$38:$BA$49, ROWS($CD$4:CD26)-ROWS($AK$38:$AK$49)-ROWS($AO$38:$AO$49)-ROWS($AS$38:$AS$49)-ROWS($AW$38:$AW$49)),IFERROR(INDEX($BE$38:$BE$49, ROWS($CD$4:CD26)-ROWS($AK$38:$AK$49)-ROWS($AO$38:$AO$49)-ROWS($AS$38:$AS$49)-ROWS($AW$38:$AW$49)-ROWS($BA$38:$BA$49)),IFERROR(INDEX($BI$38:$BI$49, ROWS($CD$4:CD26)-ROWS($AK$38:$AK$49)-ROWS($AO$38:$AO$49)-ROWS($AS$38:$AS$49)-ROWS($AW$38:$AW$49)-ROWS($BA$38:$BA$49)-ROWS($BE$38:$BE$49)), "")))))))</f>
        <v/>
      </c>
      <c r="CE28" s="316" t="str">
        <f t="shared" ca="1" si="37"/>
        <v/>
      </c>
      <c r="CF28" s="413" t="str">
        <f t="shared" ca="1" si="38"/>
        <v/>
      </c>
      <c r="CG28" s="412" t="str">
        <f ca="1">IF(OR(CH28="",CH28=0),"",MAX(CG$5:CG27)+1)</f>
        <v/>
      </c>
      <c r="CH28" s="316" t="str">
        <f ca="1">IFERROR(INDEX($AJ$54:$AJ$65, ROWS($CH$4:CH26)), IFERROR(INDEX($AN$54:$AN$65, ROWS($CH$4:CH26)-ROWS($AJ$54:$AJ$65)), IFERROR(INDEX($AR$54:$AR$65, ROWS($CH$4:CH26)-ROWS($AJ$54:$AJ$65)-ROWS($AN$54:$AN$65)),IFERROR(INDEX($AV$54:$AV$65, ROWS($CH$4:CH26)-ROWS($AJ$54:$AJ$65)-ROWS($AN$54:$AN$65)-ROWS($AR$54:$AR$65)),IFERROR(INDEX($AZ$54:$AZ$65, ROWS($CH$4:CH26)-ROWS($AJ$54:$AJ$65)-ROWS($AN$54:$AN$65)-ROWS($AR$54:$AR$65)-ROWS($AV$54:$AV$65)),IFERROR(INDEX($BD$54:$BD$65, ROWS($CH$4:CH26)-ROWS($AJ$54:$AJ$65)-ROWS($AN$54:$AN$65)-ROWS($AR$54:$AR$65)-ROWS($AV$54:$AV$65)-ROWS($AZ$54:$AZ$65)),IFERROR(INDEX($BH$54:$BH$65, ROWS($CH$4:CH26)-ROWS($AJ$54:$AJ$65)-ROWS($AN$54:$AN$65)-ROWS($AR$54:$AR$65)-ROWS($AV$54:$AV$65)-ROWS($AZ$54:$AZ$65)-ROWS($BD$54:$BD$65)), "")))))))</f>
        <v/>
      </c>
      <c r="CI28" s="316" t="str">
        <f t="shared" ca="1" si="39"/>
        <v/>
      </c>
      <c r="CJ28" s="316" t="str">
        <f ca="1">IF(OR(CK28="",CK28=0),"",MAX(CJ$5:CJ27)+1)</f>
        <v/>
      </c>
      <c r="CK28" s="316" t="str">
        <f ca="1">IFERROR(INDEX($AK$54:$AK$65, ROWS($CK$4:CK26)), IFERROR(INDEX($AO$54:$AO$65, ROWS($CK$4:CK26)-ROWS($AK$54:$AK$65)), IFERROR(INDEX($AS$54:$AS$65, ROWS($CK$4:CK26)-ROWS($AK$54:$AK$65)-ROWS($AO$54:$AO$65)),IFERROR(INDEX($AW$54:$AW$65, ROWS($CK$4:CK26)-ROWS($AK$54:$AK$65)-ROWS($AO$54:$AO$65)-ROWS($AS$54:$AS$65)),IFERROR(INDEX($BA$54:$BA$65, ROWS($CK$4:CK26)-ROWS($AK$54:$AK$65)-ROWS($AO$54:$AO$65)-ROWS($AS$54:$AS$65)-ROWS($AW$54:$AW$65)),IFERROR(INDEX($BE$54:$BE$65, ROWS($CK$4:CK26)-ROWS($AK$54:$AK$65)-ROWS($AO$54:$AO$65)-ROWS($AS$54:$AS$65)-ROWS($AW$54:$AW$65)-ROWS($BA$54:$BA$65)),IFERROR(INDEX($BI$54:$BI$65, ROWS($CK$4:CK26)-ROWS($AK$54:$AK$65)-ROWS($AO$54:$AO$65)-ROWS($AS$54:$AS$65)-ROWS($AW$54:$AW$65)-ROWS($BA$54:$BA$65)-ROWS($BE$54:$BE$65)), "")))))))</f>
        <v/>
      </c>
      <c r="CL28" s="316" t="str">
        <f t="shared" ca="1" si="40"/>
        <v/>
      </c>
      <c r="CM28" s="413" t="str">
        <f t="shared" ca="1" si="41"/>
        <v/>
      </c>
      <c r="CN28" s="412" t="str">
        <f ca="1">IF(OR(CO28="",CO28=0),"",MAX(CN$5:CN27)+1)</f>
        <v/>
      </c>
      <c r="CO28" s="316" t="str">
        <f ca="1">IFERROR(INDEX($AJ$70:$AJ$81, ROWS($CO$4:CO26)), IFERROR(INDEX($AN$70:$AN$81, ROWS($CO$4:CO26)-ROWS($AJ$70:$AJ$81)), IFERROR(INDEX($AR$70:$AR$81, ROWS($CO$4:CO26)-ROWS($AJ$70:$AJ$81)-ROWS($AN$70:$AN$81)),IFERROR(INDEX($AV$70:$AV$81, ROWS($CO$4:CO26)-ROWS($AJ$70:$AJ$81)-ROWS($AN$70:$AN$81)-ROWS($AR$70:$AR$81)),IFERROR(INDEX($AZ$70:$AZ$81, ROWS($CO$4:CO26)-ROWS($AJ$70:$AJ$81)-ROWS($AN$70:$AN$81)-ROWS($AR$70:$AR$81)-ROWS($AV$70:$AV$81)),IFERROR(INDEX($BD$70:$BD$81, ROWS($CO$4:CO26)-ROWS($AJ$70:$AJ$81)-ROWS($AN$70:$AN$81)-ROWS($AR$70:$AR$81)-ROWS($AV$70:$AV$81)-ROWS($AZ$70:$AZ$81)),IFERROR(INDEX($BH$70:$BH$81, ROWS($CO$4:CO26)-ROWS($AJ$70:$AJ$81)-ROWS($AN$70:$AN$81)-ROWS($AR$70:$AR$81)-ROWS($AV$70:$AV$81)-ROWS($AZ$70:$AZ$81)-ROWS($BD$70:$BD$81)), "")))))))</f>
        <v/>
      </c>
      <c r="CP28" s="316" t="str">
        <f t="shared" ca="1" si="42"/>
        <v/>
      </c>
      <c r="CQ28" s="316" t="str">
        <f ca="1">IF(OR(CR28="",CR28=0),"",MAX(CQ$5:CQ27)+1)</f>
        <v/>
      </c>
      <c r="CR28" s="316" t="str">
        <f ca="1">IFERROR(INDEX($AK$70:$AK$81, ROWS($CR$4:CR26)), IFERROR(INDEX($AO$70:$AO$81, ROWS($CR$4:CR26)-ROWS($AK$70:$AK$81)), IFERROR(INDEX($AS$70:$AS$81, ROWS($CR$4:CR26)-ROWS($AK$70:$AK$81)-ROWS($AO$70:$AO$81)),IFERROR(INDEX($AW$70:$AW$81, ROWS($CR$4:CR26)-ROWS($AK$70:$AK$81)-ROWS($AO$70:$AO$81)-ROWS($AS$70:$AS$81)),IFERROR(INDEX($BA$70:$BA$81, ROWS($CR$4:CR26)-ROWS($AK$70:$AK$81)-ROWS($AO$70:$AO$81)-ROWS($AS$70:$AS$81)-ROWS($AW$70:$AW$81)),IFERROR(INDEX($BE$70:$BE$81, ROWS($CR$4:CR26)-ROWS($AK$70:$AK$81)-ROWS($AO$70:$AO$81)-ROWS($AS$70:$AS$81)-ROWS($AW$70:$AW$81)-ROWS($BA$70:$BA$81)),IFERROR(INDEX($BI$70:$BI$81, ROWS($CR$4:CR26)-ROWS($AK$70:$AK$81)-ROWS($AO$70:$AO$81)-ROWS($AS$70:$AS$81)-ROWS($AW$70:$AW$81)-ROWS($BA$70:$BA$81)-ROWS($BE$70:$BE$81)), "")))))))</f>
        <v/>
      </c>
      <c r="CS28" s="316" t="str">
        <f t="shared" ca="1" si="43"/>
        <v/>
      </c>
      <c r="CT28" s="413" t="str">
        <f t="shared" ca="1" si="44"/>
        <v/>
      </c>
      <c r="CU28" s="412" t="str">
        <f>IF(OR(CV28="",CV28=0),"",MAX(CU$5:CU27)+1)</f>
        <v/>
      </c>
      <c r="CV28" s="316">
        <f>IFERROR(INDEX($AJ$86:$AJ$97, ROWS($CV$4:CV26)), IFERROR(INDEX($AN$86:$AN$97, ROWS($CV$4:CV26)-ROWS($AJ$86:$AJ$97)), ""))</f>
        <v>0</v>
      </c>
      <c r="CW28" s="316" t="str">
        <f t="shared" si="45"/>
        <v/>
      </c>
      <c r="CX28" s="316" t="str">
        <f>IF(OR(CY28="",CY28=0),"",MAX(CX$5:CX27)+1)</f>
        <v/>
      </c>
      <c r="CY28" s="316">
        <f>IFERROR(INDEX($AK$86:$AK$97, ROWS($CY$4:CY26)), IFERROR(INDEX($AO$86:$AO$97, ROWS($CY$4:CY26)-ROWS($AK$86:$AK$97)), ""))</f>
        <v>0</v>
      </c>
      <c r="CZ28" s="316" t="str">
        <f t="shared" si="46"/>
        <v/>
      </c>
      <c r="DA28" s="413" t="str">
        <f t="shared" si="47"/>
        <v/>
      </c>
      <c r="DC28" s="438">
        <f ca="1">IF(OR(DD28="",DD28=0),"",MAX(DC$25:DC27)+1)</f>
        <v>3</v>
      </c>
      <c r="DD28" s="434" t="str">
        <f t="shared" ca="1" si="90"/>
        <v>Pet Care</v>
      </c>
      <c r="DE28" s="413">
        <f t="shared" ca="1" si="91"/>
        <v>80</v>
      </c>
      <c r="DF28" s="431" t="str">
        <f ca="1">IF(OR(DG28="",DG28=0),"",MAX(DF$25:DF27)+1)</f>
        <v/>
      </c>
      <c r="DG28" s="412" t="str">
        <f t="shared" ca="1" si="92"/>
        <v/>
      </c>
      <c r="DH28" s="413" t="str">
        <f t="shared" ca="1" si="93"/>
        <v/>
      </c>
      <c r="DI28" s="412" t="str">
        <f t="shared" ca="1" si="94"/>
        <v>Pet Care</v>
      </c>
      <c r="DJ28" s="413">
        <f t="shared" ca="1" si="95"/>
        <v>80</v>
      </c>
      <c r="DK28" s="412" t="str">
        <f t="shared" ca="1" si="96"/>
        <v/>
      </c>
      <c r="DL28" s="413" t="str">
        <f t="shared" ca="1" si="97"/>
        <v/>
      </c>
      <c r="DN28" s="425" t="str">
        <f ca="1">IF(DI32="","",CONCATENATE(DI32," - ",DJ32))</f>
        <v>Netflix - 14.95</v>
      </c>
      <c r="DO28" s="295" t="str">
        <f ca="1">IF(DI33="","",CONCATENATE(DI33," - ",DJ33))</f>
        <v/>
      </c>
      <c r="DP28" s="295" t="str">
        <f ca="1">IF(DI34="","",CONCATENATE(DI34," - ",DJ34))</f>
        <v/>
      </c>
      <c r="DQ28" s="425" t="str">
        <f ca="1">IF(DK32="","",CONCATENATE(DK32," - ",DL32))</f>
        <v/>
      </c>
      <c r="DR28" s="295" t="str">
        <f ca="1">IF(DK33="","",CONCATENATE(DK33," - ",DL33))</f>
        <v/>
      </c>
      <c r="DS28" s="426" t="str">
        <f ca="1">IF(DK34="","",CONCATENATE(DK34," - ",DL34))</f>
        <v/>
      </c>
    </row>
    <row r="29" spans="1:123" s="293" customFormat="1" ht="15" customHeight="1" x14ac:dyDescent="0.3">
      <c r="A29" s="291">
        <f>Year!I15</f>
        <v>44983</v>
      </c>
      <c r="B29" s="290" t="str">
        <f>IF(ISERROR(MATCH(A29,event_dates,0)),"",INDEX(events,MATCH(A29,event_dates,0)))</f>
        <v/>
      </c>
      <c r="C29" s="291">
        <f>Year!J15</f>
        <v>44984</v>
      </c>
      <c r="D29" s="290" t="str">
        <f>IF(ISERROR(MATCH(C29,event_dates,0)),"",INDEX(events,MATCH(C29,event_dates,0)))</f>
        <v/>
      </c>
      <c r="E29" s="291">
        <f>Year!K15</f>
        <v>44985</v>
      </c>
      <c r="F29" s="290" t="str">
        <f>IF(ISERROR(MATCH(E29,event_dates,0)),"",INDEX(events,MATCH(E29,event_dates,0)))</f>
        <v/>
      </c>
      <c r="G29" s="291" t="str">
        <f>Year!L15</f>
        <v/>
      </c>
      <c r="H29" s="290" t="str">
        <f>IF(ISERROR(MATCH(G29,event_dates,0)),"",INDEX(events,MATCH(G29,event_dates,0)))</f>
        <v/>
      </c>
      <c r="I29" s="291" t="str">
        <f>Year!M15</f>
        <v/>
      </c>
      <c r="J29" s="290" t="str">
        <f>IF(ISERROR(MATCH(I29,event_dates,0)),"",INDEX(events,MATCH(I29,event_dates,0)))</f>
        <v/>
      </c>
      <c r="K29" s="291" t="str">
        <f>Year!N15</f>
        <v/>
      </c>
      <c r="L29" s="290" t="str">
        <f>IF(ISERROR(MATCH(K29,event_dates,0)),"",INDEX(events,MATCH(K29,event_dates,0)))</f>
        <v/>
      </c>
      <c r="M29" s="291" t="str">
        <f>Year!O15</f>
        <v/>
      </c>
      <c r="N29" s="290" t="str">
        <f>IF(ISERROR(MATCH(M29,event_dates,0)),"",INDEX(events,MATCH(M29,event_dates,0)))</f>
        <v/>
      </c>
      <c r="P29" s="295" t="str">
        <f ca="1">IF(DN86="","",DN86)</f>
        <v>Groceries - 125</v>
      </c>
      <c r="Q29" s="295" t="str">
        <f t="shared" ref="Q29:U34" ca="1" si="98">IF(DO86="","",DO86)</f>
        <v>Car 2 Gas - 80</v>
      </c>
      <c r="R29" s="295" t="str">
        <f t="shared" ca="1" si="98"/>
        <v/>
      </c>
      <c r="S29" s="296" t="str">
        <f t="shared" ca="1" si="98"/>
        <v>Paycheck 2 - 400</v>
      </c>
      <c r="T29" s="295" t="str">
        <f t="shared" ca="1" si="98"/>
        <v/>
      </c>
      <c r="U29" s="295" t="str">
        <f t="shared" ca="1" si="98"/>
        <v/>
      </c>
      <c r="V29" s="1156"/>
      <c r="W29" s="1157"/>
      <c r="X29" s="445"/>
      <c r="Y29"/>
      <c r="AB29" s="299"/>
      <c r="AC29" s="358">
        <f>IF('Data Entry'!H13="","",'Data Entry'!H13)</f>
        <v>17</v>
      </c>
      <c r="AD29" s="356" t="str">
        <f>IF('Data Entry'!G13="","",'Data Entry'!G13)</f>
        <v>Credit Card 2</v>
      </c>
      <c r="AE29" s="363">
        <f>IF('Data Entry'!J13="","",'Data Entry'!J13)</f>
        <v>60</v>
      </c>
      <c r="AF29" s="402">
        <f>IF('Data Entry'!I13="","",'Data Entry'!I13)</f>
        <v>1400</v>
      </c>
      <c r="AG29" s="300"/>
      <c r="AH29"/>
      <c r="AI29" s="304" t="str">
        <f t="shared" ca="1" si="82"/>
        <v/>
      </c>
      <c r="AJ29" s="305" t="str">
        <f t="shared" ca="1" si="60"/>
        <v/>
      </c>
      <c r="AK29" s="306" t="str">
        <f t="shared" ca="1" si="61"/>
        <v/>
      </c>
      <c r="AL29" s="307" t="str">
        <f t="shared" ca="1" si="62"/>
        <v/>
      </c>
      <c r="AM29" s="304" t="str">
        <f t="shared" ca="1" si="83"/>
        <v/>
      </c>
      <c r="AN29" s="305" t="str">
        <f t="shared" ca="1" si="63"/>
        <v/>
      </c>
      <c r="AO29" s="306" t="str">
        <f t="shared" ca="1" si="64"/>
        <v/>
      </c>
      <c r="AP29" s="307" t="str">
        <f t="shared" ca="1" si="65"/>
        <v/>
      </c>
      <c r="AQ29" s="304" t="str">
        <f t="shared" ca="1" si="84"/>
        <v/>
      </c>
      <c r="AR29" s="305" t="str">
        <f t="shared" ca="1" si="66"/>
        <v/>
      </c>
      <c r="AS29" s="306" t="str">
        <f t="shared" ca="1" si="67"/>
        <v/>
      </c>
      <c r="AT29" s="307" t="str">
        <f t="shared" ca="1" si="68"/>
        <v/>
      </c>
      <c r="AU29" s="304" t="str">
        <f t="shared" ca="1" si="85"/>
        <v/>
      </c>
      <c r="AV29" s="305" t="str">
        <f t="shared" ca="1" si="69"/>
        <v/>
      </c>
      <c r="AW29" s="306" t="str">
        <f t="shared" ca="1" si="70"/>
        <v/>
      </c>
      <c r="AX29" s="307" t="str">
        <f t="shared" ca="1" si="71"/>
        <v/>
      </c>
      <c r="AY29" s="304" t="str">
        <f t="shared" ca="1" si="86"/>
        <v/>
      </c>
      <c r="AZ29" s="305" t="str">
        <f t="shared" ca="1" si="72"/>
        <v/>
      </c>
      <c r="BA29" s="306" t="str">
        <f t="shared" ca="1" si="73"/>
        <v/>
      </c>
      <c r="BB29" s="307" t="str">
        <f t="shared" ca="1" si="74"/>
        <v/>
      </c>
      <c r="BC29" s="304" t="str">
        <f t="shared" ca="1" si="87"/>
        <v/>
      </c>
      <c r="BD29" s="305" t="str">
        <f t="shared" ca="1" si="75"/>
        <v/>
      </c>
      <c r="BE29" s="306" t="str">
        <f t="shared" ca="1" si="76"/>
        <v/>
      </c>
      <c r="BF29" s="307" t="str">
        <f t="shared" ca="1" si="77"/>
        <v/>
      </c>
      <c r="BG29" s="304" t="str">
        <f t="shared" ca="1" si="88"/>
        <v/>
      </c>
      <c r="BH29" s="305" t="str">
        <f t="shared" ca="1" si="78"/>
        <v/>
      </c>
      <c r="BI29" s="306" t="str">
        <f t="shared" ca="1" si="79"/>
        <v/>
      </c>
      <c r="BJ29" s="307" t="str">
        <f t="shared" ca="1" si="80"/>
        <v/>
      </c>
      <c r="BL29" s="412" t="str">
        <f ca="1">IF(OR(BM29="",BM29=0),"",MAX(BL$5:BL28)+1)</f>
        <v/>
      </c>
      <c r="BM29" s="316" t="str">
        <f ca="1">IFERROR(INDEX($AJ$6:$AJ$17, ROWS(BM$4:$BM27)), IFERROR(INDEX($AN$6:$AN$17, ROWS(BM$4:$BM27)-ROWS($AJ$6:$AJ$17)), IFERROR(INDEX($AR$6:$AR$17, ROWS(BM$4:$BM27)-ROWS($AJ$6:$AJ$17)-ROWS($AN$6:$AN$17)),IFERROR(INDEX($AV$6:$AV$17, ROWS(BM$4:$BM27)-ROWS($AJ$6:$AJ$17)-ROWS($AN$6:$AN$17)-ROWS($AR$6:$AR$17)),IFERROR(INDEX($AZ$6:$AZ$17, ROWS(BM$4:$BM27)-ROWS($AJ$6:$AJ$17)-ROWS($AN$6:$AN$17)-ROWS($AR$6:$AR$17)-ROWS($AV$6:$AV$17)),IFERROR(INDEX($BD$6:$BD$17, ROWS(BM$4:$BM27)-ROWS($AJ$6:$AJ$17)-ROWS($AN$6:$AN$17)-ROWS($AR$6:$AR$17)-ROWS($AV$6:$AV$17)-ROWS($AZ$6:$AZ$17)),IFERROR(INDEX($BH$6:$BH$17, ROWS(BM$4:$BM27)-ROWS($AJ$6:$AJ$17)-ROWS($AN$6:$AN$17)-ROWS($AR$6:$AR$17)-ROWS($AV$6:$AV$17)-ROWS($AZ$6:$AZ$17)-ROWS($BD$6:$BD$17)), "")))))))</f>
        <v/>
      </c>
      <c r="BN29" s="316" t="str">
        <f t="shared" ca="1" si="30"/>
        <v/>
      </c>
      <c r="BO29" s="316" t="str">
        <f ca="1">IF(OR(BP29="",BP29=0),"",MAX(BO$5:BO28)+1)</f>
        <v/>
      </c>
      <c r="BP29" s="316" t="str">
        <f ca="1">IFERROR(INDEX($AK$6:$AK$17, ROWS($BP$4:BP27)), IFERROR(INDEX($AO$6:$AO$17, ROWS($BP$4:BP27)-ROWS($AK$6:$AK$17)), IFERROR(INDEX($AS$6:$AS$17, ROWS($BP$4:BP27)-ROWS($AK$6:$AK$17)-ROWS($AO$6:$AO$17)),IFERROR(INDEX($AW$6:$AW$17, ROWS($BP$4:BP27)-ROWS($AK$6:$AK$17)-ROWS($AO$6:$AO$17)-ROWS($AS$6:$AS$17)),IFERROR(INDEX($BA$6:$BA$17, ROWS($BP$4:BP27)-ROWS($AK$6:$AK$17)-ROWS($AO$6:$AO$17)-ROWS($AS$6:$AS$17)-ROWS($AW$6:$AW$17)),IFERROR(INDEX($BE$6:$BE$17, ROWS($BP$4:BP27)-ROWS($AK$6:$AK$17)-ROWS($AO$6:$AO$17)-ROWS($AS$6:$AS$17)-ROWS($AW$6:$AW$17)-ROWS($BA$6:$BA$17)),IFERROR(INDEX($BI$6:$BI$17, ROWS($BP$4:BP27)-ROWS($AK$6:$AK$17)-ROWS($AO$6:$AO$17)-ROWS($AS$6:$AS$17)-ROWS($AW$6:$AW$17)-ROWS($BA$6:$BA$17)-ROWS($BE$6:$BE$17)), "")))))))</f>
        <v/>
      </c>
      <c r="BQ29" s="316" t="str">
        <f t="shared" ca="1" si="31"/>
        <v/>
      </c>
      <c r="BR29" s="413" t="str">
        <f t="shared" ca="1" si="32"/>
        <v/>
      </c>
      <c r="BS29" s="412" t="str">
        <f ca="1">IF(OR(BT29="",BT29=0),"",MAX(BS$5:BS28)+1)</f>
        <v/>
      </c>
      <c r="BT29" s="316" t="str">
        <f ca="1">IFERROR(INDEX($AJ$22:$AJ$33, ROWS($BT$4:BT27)), IFERROR(INDEX($AN$22:$AN$33, ROWS($BT$4:BT27)-ROWS($AJ$22:$AJ$33)), IFERROR(INDEX($AR$22:$AR$33, ROWS($BT$4:BT27)-ROWS($AJ$22:$AJ$33)-ROWS($AN$22:$AN$33)),IFERROR(INDEX($AV$22:$AV$33, ROWS($BT$4:BT27)-ROWS($AJ$22:$AJ$33)-ROWS($AN$22:$AN$33)-ROWS($AR$22:$AR$33)),IFERROR(INDEX($AZ$22:$AZ$33, ROWS($BT$4:BT27)-ROWS($AJ$22:$AJ$33)-ROWS($AN$22:$AN$33)-ROWS($AR$22:$AR$33)-ROWS($AV$22:$AV$33)),IFERROR(INDEX($BD$22:$BD$33, ROWS($BT$4:BT27)-ROWS($AJ$22:$AJ$33)-ROWS($AN$22:$AN$33)-ROWS($AR$22:$AR$33)-ROWS($AV$22:$AV$33)-ROWS($AZ$22:$AZ$33)),IFERROR(INDEX($BH$22:$BH$33, ROWS($BT$4:BT27)-ROWS($AJ$22:$AJ$33)-ROWS($AN$22:$AN$33)-ROWS($AR$22:$AR$33)-ROWS($AV$22:$AV$33)-ROWS($AZ$22:$AZ$33)-ROWS($BD$22:$BD$33)), "")))))))</f>
        <v/>
      </c>
      <c r="BU29" s="316" t="str">
        <f t="shared" ca="1" si="33"/>
        <v/>
      </c>
      <c r="BV29" s="316" t="str">
        <f ca="1">IF(OR(BW29="",BW29=0),"",MAX(BV$5:BV28)+1)</f>
        <v/>
      </c>
      <c r="BW29" s="316" t="str">
        <f ca="1">IFERROR(INDEX($AK$22:$AK$33, ROWS($BW$4:BW27)), IFERROR(INDEX($AO$22:$AO$33, ROWS($BW$4:BW27)-ROWS($AK$22:$AK$33)), IFERROR(INDEX($AS$22:$AS$33, ROWS($BW$4:BW27)-ROWS($AK$22:$AK$33)-ROWS($AO$22:$AO$33)),IFERROR(INDEX($AW$22:$AW$33, ROWS($BW$4:BW27)-ROWS($AK$22:$AK$33)-ROWS($AO$22:$AO$33)-ROWS($AS$22:$AS$33)),IFERROR(INDEX($BA$22:$BA$33, ROWS($BW$4:BW27)-ROWS($AK$22:$AK$33)-ROWS($AO$22:$AO$33)-ROWS($AS$22:$AS$33)-ROWS($AW$22:$AW$33)),IFERROR(INDEX($BE$22:$BE$33, ROWS($BW$4:BW27)-ROWS($AK$22:$AK$33)-ROWS($AO$22:$AO$33)-ROWS($AS$22:$AS$33)-ROWS($AW$22:$AW$33)-ROWS($BA$22:$BA$33)),IFERROR(INDEX($BI$22:$BI$33, ROWS($BW$4:BW27)-ROWS($AK$22:$AK$33)-ROWS($AO$22:$AO$33)-ROWS($AS$22:$AS$33)-ROWS($AW$22:$AW$33)-ROWS($BA$22:$BA$33)-ROWS($BE$22:$BE$33)), "")))))))</f>
        <v/>
      </c>
      <c r="BX29" s="316" t="str">
        <f t="shared" ca="1" si="34"/>
        <v/>
      </c>
      <c r="BY29" s="413" t="str">
        <f t="shared" ca="1" si="35"/>
        <v/>
      </c>
      <c r="BZ29" s="412" t="str">
        <f ca="1">IF(OR(CA29="",CA29=0),"",MAX(BZ$5:BZ28)+1)</f>
        <v/>
      </c>
      <c r="CA29" s="316" t="str">
        <f ca="1">IFERROR(INDEX($AJ$38:$AJ$49, ROWS($CA$4:CA27)), IFERROR(INDEX($AN$38:$AN$49, ROWS($CA$4:CA27)-ROWS($AJ$38:$AJ$49)), IFERROR(INDEX($AR$38:$AR$49, ROWS($CA$4:CA27)-ROWS($AJ$38:$AJ$49)-ROWS($AN$38:$AN$49)),IFERROR(INDEX($AV$38:$AV$49, ROWS($CA$4:CA27)-ROWS($AJ$38:$AJ$49)-ROWS($AN$38:$AN$49)-ROWS($AR$38:$AR$49)),IFERROR(INDEX($AZ$38:$AZ$49, ROWS($CA$4:CA27)-ROWS($AJ$38:$AJ$49)-ROWS($AN$38:$AN$49)-ROWS($AR$38:$AR$49)-ROWS($AV$38:$AV$49)),IFERROR(INDEX($BD$38:$BD$49, ROWS($CA$4:CA27)-ROWS($AJ$38:$AJ$49)-ROWS($AN$38:$AN$49)-ROWS($AR$38:$AR$49)-ROWS($AV$38:$AV$49)-ROWS($AZ$38:$AZ$49)),IFERROR(INDEX($BH$38:$BH$49, ROWS($CA$4:CA27)-ROWS($AJ$38:$AJ$49)-ROWS($AN$38:$AN$49)-ROWS($AR$38:$AR$49)-ROWS($AV$38:$AV$49)-ROWS($AZ$38:$AZ$49)-ROWS($BD$38:$BD$49)), "")))))))</f>
        <v/>
      </c>
      <c r="CB29" s="316" t="str">
        <f t="shared" ca="1" si="36"/>
        <v/>
      </c>
      <c r="CC29" s="316" t="str">
        <f ca="1">IF(OR(CD29="",CD29=0),"",MAX(CC$5:CC28)+1)</f>
        <v/>
      </c>
      <c r="CD29" s="316" t="str">
        <f ca="1">IFERROR(INDEX($AK$38:$AK$49, ROWS($CD$4:CD27)), IFERROR(INDEX($AO$38:$AO$49, ROWS($CD$4:CD27)-ROWS($AK$38:$AK$49)), IFERROR(INDEX($AS$38:$AS$49, ROWS($CD$4:CD27)-ROWS($AK$38:$AK$49)-ROWS($AO$38:$AO$49)),IFERROR(INDEX($AW$38:$AW$49, ROWS($CD$4:CD27)-ROWS($AK$38:$AK$49)-ROWS($AO$38:$AO$49)-ROWS($AS$38:$AS$49)),IFERROR(INDEX($BA$38:$BA$49, ROWS($CD$4:CD27)-ROWS($AK$38:$AK$49)-ROWS($AO$38:$AO$49)-ROWS($AS$38:$AS$49)-ROWS($AW$38:$AW$49)),IFERROR(INDEX($BE$38:$BE$49, ROWS($CD$4:CD27)-ROWS($AK$38:$AK$49)-ROWS($AO$38:$AO$49)-ROWS($AS$38:$AS$49)-ROWS($AW$38:$AW$49)-ROWS($BA$38:$BA$49)),IFERROR(INDEX($BI$38:$BI$49, ROWS($CD$4:CD27)-ROWS($AK$38:$AK$49)-ROWS($AO$38:$AO$49)-ROWS($AS$38:$AS$49)-ROWS($AW$38:$AW$49)-ROWS($BA$38:$BA$49)-ROWS($BE$38:$BE$49)), "")))))))</f>
        <v/>
      </c>
      <c r="CE29" s="316" t="str">
        <f t="shared" ca="1" si="37"/>
        <v/>
      </c>
      <c r="CF29" s="413" t="str">
        <f t="shared" ca="1" si="38"/>
        <v/>
      </c>
      <c r="CG29" s="412" t="str">
        <f ca="1">IF(OR(CH29="",CH29=0),"",MAX(CG$5:CG28)+1)</f>
        <v/>
      </c>
      <c r="CH29" s="316" t="str">
        <f ca="1">IFERROR(INDEX($AJ$54:$AJ$65, ROWS($CH$4:CH27)), IFERROR(INDEX($AN$54:$AN$65, ROWS($CH$4:CH27)-ROWS($AJ$54:$AJ$65)), IFERROR(INDEX($AR$54:$AR$65, ROWS($CH$4:CH27)-ROWS($AJ$54:$AJ$65)-ROWS($AN$54:$AN$65)),IFERROR(INDEX($AV$54:$AV$65, ROWS($CH$4:CH27)-ROWS($AJ$54:$AJ$65)-ROWS($AN$54:$AN$65)-ROWS($AR$54:$AR$65)),IFERROR(INDEX($AZ$54:$AZ$65, ROWS($CH$4:CH27)-ROWS($AJ$54:$AJ$65)-ROWS($AN$54:$AN$65)-ROWS($AR$54:$AR$65)-ROWS($AV$54:$AV$65)),IFERROR(INDEX($BD$54:$BD$65, ROWS($CH$4:CH27)-ROWS($AJ$54:$AJ$65)-ROWS($AN$54:$AN$65)-ROWS($AR$54:$AR$65)-ROWS($AV$54:$AV$65)-ROWS($AZ$54:$AZ$65)),IFERROR(INDEX($BH$54:$BH$65, ROWS($CH$4:CH27)-ROWS($AJ$54:$AJ$65)-ROWS($AN$54:$AN$65)-ROWS($AR$54:$AR$65)-ROWS($AV$54:$AV$65)-ROWS($AZ$54:$AZ$65)-ROWS($BD$54:$BD$65)), "")))))))</f>
        <v/>
      </c>
      <c r="CI29" s="316" t="str">
        <f t="shared" ca="1" si="39"/>
        <v/>
      </c>
      <c r="CJ29" s="316" t="str">
        <f ca="1">IF(OR(CK29="",CK29=0),"",MAX(CJ$5:CJ28)+1)</f>
        <v/>
      </c>
      <c r="CK29" s="316" t="str">
        <f ca="1">IFERROR(INDEX($AK$54:$AK$65, ROWS($CK$4:CK27)), IFERROR(INDEX($AO$54:$AO$65, ROWS($CK$4:CK27)-ROWS($AK$54:$AK$65)), IFERROR(INDEX($AS$54:$AS$65, ROWS($CK$4:CK27)-ROWS($AK$54:$AK$65)-ROWS($AO$54:$AO$65)),IFERROR(INDEX($AW$54:$AW$65, ROWS($CK$4:CK27)-ROWS($AK$54:$AK$65)-ROWS($AO$54:$AO$65)-ROWS($AS$54:$AS$65)),IFERROR(INDEX($BA$54:$BA$65, ROWS($CK$4:CK27)-ROWS($AK$54:$AK$65)-ROWS($AO$54:$AO$65)-ROWS($AS$54:$AS$65)-ROWS($AW$54:$AW$65)),IFERROR(INDEX($BE$54:$BE$65, ROWS($CK$4:CK27)-ROWS($AK$54:$AK$65)-ROWS($AO$54:$AO$65)-ROWS($AS$54:$AS$65)-ROWS($AW$54:$AW$65)-ROWS($BA$54:$BA$65)),IFERROR(INDEX($BI$54:$BI$65, ROWS($CK$4:CK27)-ROWS($AK$54:$AK$65)-ROWS($AO$54:$AO$65)-ROWS($AS$54:$AS$65)-ROWS($AW$54:$AW$65)-ROWS($BA$54:$BA$65)-ROWS($BE$54:$BE$65)), "")))))))</f>
        <v/>
      </c>
      <c r="CL29" s="316" t="str">
        <f t="shared" ca="1" si="40"/>
        <v/>
      </c>
      <c r="CM29" s="413" t="str">
        <f t="shared" ca="1" si="41"/>
        <v/>
      </c>
      <c r="CN29" s="412" t="str">
        <f ca="1">IF(OR(CO29="",CO29=0),"",MAX(CN$5:CN28)+1)</f>
        <v/>
      </c>
      <c r="CO29" s="316" t="str">
        <f ca="1">IFERROR(INDEX($AJ$70:$AJ$81, ROWS($CO$4:CO27)), IFERROR(INDEX($AN$70:$AN$81, ROWS($CO$4:CO27)-ROWS($AJ$70:$AJ$81)), IFERROR(INDEX($AR$70:$AR$81, ROWS($CO$4:CO27)-ROWS($AJ$70:$AJ$81)-ROWS($AN$70:$AN$81)),IFERROR(INDEX($AV$70:$AV$81, ROWS($CO$4:CO27)-ROWS($AJ$70:$AJ$81)-ROWS($AN$70:$AN$81)-ROWS($AR$70:$AR$81)),IFERROR(INDEX($AZ$70:$AZ$81, ROWS($CO$4:CO27)-ROWS($AJ$70:$AJ$81)-ROWS($AN$70:$AN$81)-ROWS($AR$70:$AR$81)-ROWS($AV$70:$AV$81)),IFERROR(INDEX($BD$70:$BD$81, ROWS($CO$4:CO27)-ROWS($AJ$70:$AJ$81)-ROWS($AN$70:$AN$81)-ROWS($AR$70:$AR$81)-ROWS($AV$70:$AV$81)-ROWS($AZ$70:$AZ$81)),IFERROR(INDEX($BH$70:$BH$81, ROWS($CO$4:CO27)-ROWS($AJ$70:$AJ$81)-ROWS($AN$70:$AN$81)-ROWS($AR$70:$AR$81)-ROWS($AV$70:$AV$81)-ROWS($AZ$70:$AZ$81)-ROWS($BD$70:$BD$81)), "")))))))</f>
        <v/>
      </c>
      <c r="CP29" s="316" t="str">
        <f t="shared" ca="1" si="42"/>
        <v/>
      </c>
      <c r="CQ29" s="316" t="str">
        <f ca="1">IF(OR(CR29="",CR29=0),"",MAX(CQ$5:CQ28)+1)</f>
        <v/>
      </c>
      <c r="CR29" s="316" t="str">
        <f ca="1">IFERROR(INDEX($AK$70:$AK$81, ROWS($CR$4:CR27)), IFERROR(INDEX($AO$70:$AO$81, ROWS($CR$4:CR27)-ROWS($AK$70:$AK$81)), IFERROR(INDEX($AS$70:$AS$81, ROWS($CR$4:CR27)-ROWS($AK$70:$AK$81)-ROWS($AO$70:$AO$81)),IFERROR(INDEX($AW$70:$AW$81, ROWS($CR$4:CR27)-ROWS($AK$70:$AK$81)-ROWS($AO$70:$AO$81)-ROWS($AS$70:$AS$81)),IFERROR(INDEX($BA$70:$BA$81, ROWS($CR$4:CR27)-ROWS($AK$70:$AK$81)-ROWS($AO$70:$AO$81)-ROWS($AS$70:$AS$81)-ROWS($AW$70:$AW$81)),IFERROR(INDEX($BE$70:$BE$81, ROWS($CR$4:CR27)-ROWS($AK$70:$AK$81)-ROWS($AO$70:$AO$81)-ROWS($AS$70:$AS$81)-ROWS($AW$70:$AW$81)-ROWS($BA$70:$BA$81)),IFERROR(INDEX($BI$70:$BI$81, ROWS($CR$4:CR27)-ROWS($AK$70:$AK$81)-ROWS($AO$70:$AO$81)-ROWS($AS$70:$AS$81)-ROWS($AW$70:$AW$81)-ROWS($BA$70:$BA$81)-ROWS($BE$70:$BE$81)), "")))))))</f>
        <v/>
      </c>
      <c r="CS29" s="316" t="str">
        <f t="shared" ca="1" si="43"/>
        <v/>
      </c>
      <c r="CT29" s="413" t="str">
        <f t="shared" ca="1" si="44"/>
        <v/>
      </c>
      <c r="CU29" s="412" t="str">
        <f>IF(OR(CV29="",CV29=0),"",MAX(CU$5:CU28)+1)</f>
        <v/>
      </c>
      <c r="CV29" s="316">
        <f>IFERROR(INDEX($AJ$86:$AJ$97, ROWS($CV$4:CV27)), IFERROR(INDEX($AN$86:$AN$97, ROWS($CV$4:CV27)-ROWS($AJ$86:$AJ$97)), ""))</f>
        <v>0</v>
      </c>
      <c r="CW29" s="316" t="str">
        <f t="shared" si="45"/>
        <v/>
      </c>
      <c r="CX29" s="316" t="str">
        <f>IF(OR(CY29="",CY29=0),"",MAX(CX$5:CX28)+1)</f>
        <v/>
      </c>
      <c r="CY29" s="316">
        <f>IFERROR(INDEX($AK$86:$AK$97, ROWS($CY$4:CY27)), IFERROR(INDEX($AO$86:$AO$97, ROWS($CY$4:CY27)-ROWS($AK$86:$AK$97)), ""))</f>
        <v>0</v>
      </c>
      <c r="CZ29" s="316" t="str">
        <f t="shared" si="46"/>
        <v/>
      </c>
      <c r="DA29" s="413" t="str">
        <f t="shared" si="47"/>
        <v/>
      </c>
      <c r="DC29" s="438">
        <f ca="1">IF(OR(DD29="",DD29=0),"",MAX(DC$25:DC28)+1)</f>
        <v>4</v>
      </c>
      <c r="DD29" s="434" t="str">
        <f t="shared" ca="1" si="90"/>
        <v>Groceries</v>
      </c>
      <c r="DE29" s="413">
        <f t="shared" ca="1" si="91"/>
        <v>125</v>
      </c>
      <c r="DF29" s="431" t="str">
        <f ca="1">IF(OR(DG29="",DG29=0),"",MAX(DF$25:DF28)+1)</f>
        <v/>
      </c>
      <c r="DG29" s="412" t="str">
        <f t="shared" ca="1" si="92"/>
        <v/>
      </c>
      <c r="DH29" s="413" t="str">
        <f t="shared" ca="1" si="93"/>
        <v/>
      </c>
      <c r="DI29" s="412" t="str">
        <f t="shared" ca="1" si="94"/>
        <v>Groceries</v>
      </c>
      <c r="DJ29" s="413">
        <f t="shared" ca="1" si="95"/>
        <v>125</v>
      </c>
      <c r="DK29" s="412" t="str">
        <f t="shared" ca="1" si="96"/>
        <v/>
      </c>
      <c r="DL29" s="413" t="str">
        <f t="shared" ca="1" si="97"/>
        <v/>
      </c>
      <c r="DN29" s="425" t="str">
        <f ca="1">IF(DI35="","",CONCATENATE(DI35," - ",DJ35))</f>
        <v/>
      </c>
      <c r="DO29" s="295" t="str">
        <f ca="1">IF(DI36="","",CONCATENATE(DI36," - ",DJ36))</f>
        <v/>
      </c>
      <c r="DP29" s="295" t="str">
        <f ca="1">IF(DI37="","",CONCATENATE(DI37," - ",DJ37))</f>
        <v/>
      </c>
      <c r="DQ29" s="425" t="str">
        <f ca="1">IF(DK35="","",CONCATENATE(DK35," - ",DL35))</f>
        <v/>
      </c>
      <c r="DR29" s="295" t="str">
        <f ca="1">IF(DK36="","",CONCATENATE(DK36," - ",DL36))</f>
        <v/>
      </c>
      <c r="DS29" s="426" t="str">
        <f ca="1">IF(DK37="","",CONCATENATE(DK37," - ",DL37))</f>
        <v/>
      </c>
    </row>
    <row r="30" spans="1:123" s="292" customFormat="1" ht="15" customHeight="1" x14ac:dyDescent="0.3">
      <c r="A30" s="1181" t="str">
        <f ca="1">IF(ISERROR(MATCH(A29,event_dates,0)+MATCH(A29,OFFSET(event_dates,MATCH(A29,event_dates,0),0,500,1),0)),"",INDEX(events,MATCH(A29,event_dates,0)+MATCH(A29,OFFSET(event_dates,MATCH(A29,event_dates,0),0,500,1),0)))</f>
        <v/>
      </c>
      <c r="B30" s="1182"/>
      <c r="C30" s="1181" t="str">
        <f ca="1">IF(ISERROR(MATCH(C29,event_dates,0)+MATCH(C29,OFFSET(event_dates,MATCH(C29,event_dates,0),0,500,1),0)),"",INDEX(events,MATCH(C29,event_dates,0)+MATCH(C29,OFFSET(event_dates,MATCH(C29,event_dates,0),0,500,1),0)))</f>
        <v/>
      </c>
      <c r="D30" s="1182"/>
      <c r="E30" s="1181" t="str">
        <f ca="1">IF(ISERROR(MATCH(E29,event_dates,0)+MATCH(E29,OFFSET(event_dates,MATCH(E29,event_dates,0),0,500,1),0)),"",INDEX(events,MATCH(E29,event_dates,0)+MATCH(E29,OFFSET(event_dates,MATCH(E29,event_dates,0),0,500,1),0)))</f>
        <v/>
      </c>
      <c r="F30" s="1182"/>
      <c r="G30" s="1181" t="str">
        <f ca="1">IF(ISERROR(MATCH(G29,event_dates,0)+MATCH(G29,OFFSET(event_dates,MATCH(G29,event_dates,0),0,500,1),0)),"",INDEX(events,MATCH(G29,event_dates,0)+MATCH(G29,OFFSET(event_dates,MATCH(G29,event_dates,0),0,500,1),0)))</f>
        <v/>
      </c>
      <c r="H30" s="1182"/>
      <c r="I30" s="1181" t="str">
        <f ca="1">IF(ISERROR(MATCH(I29,event_dates,0)+MATCH(I29,OFFSET(event_dates,MATCH(I29,event_dates,0),0,500,1),0)),"",INDEX(events,MATCH(I29,event_dates,0)+MATCH(I29,OFFSET(event_dates,MATCH(I29,event_dates,0),0,500,1),0)))</f>
        <v/>
      </c>
      <c r="J30" s="1182"/>
      <c r="K30" s="1181" t="str">
        <f ca="1">IF(ISERROR(MATCH(K29,event_dates,0)+MATCH(K29,OFFSET(event_dates,MATCH(K29,event_dates,0),0,500,1),0)),"",INDEX(events,MATCH(K29,event_dates,0)+MATCH(K29,OFFSET(event_dates,MATCH(K29,event_dates,0),0,500,1),0)))</f>
        <v/>
      </c>
      <c r="L30" s="1182"/>
      <c r="M30" s="1181" t="str">
        <f ca="1">IF(ISERROR(MATCH(M29,event_dates,0)+MATCH(M29,OFFSET(event_dates,MATCH(M29,event_dates,0),0,500,1),0)),"",INDEX(events,MATCH(M29,event_dates,0)+MATCH(M29,OFFSET(event_dates,MATCH(M29,event_dates,0),0,500,1),0)))</f>
        <v/>
      </c>
      <c r="N30" s="1182"/>
      <c r="P30" s="295" t="str">
        <f t="shared" ref="P30:P34" ca="1" si="99">IF(DN87="","",DN87)</f>
        <v/>
      </c>
      <c r="Q30" s="295" t="str">
        <f t="shared" ca="1" si="98"/>
        <v/>
      </c>
      <c r="R30" s="295" t="str">
        <f t="shared" ca="1" si="98"/>
        <v/>
      </c>
      <c r="S30" s="296" t="str">
        <f t="shared" ca="1" si="98"/>
        <v/>
      </c>
      <c r="T30" s="295" t="str">
        <f t="shared" ca="1" si="98"/>
        <v/>
      </c>
      <c r="U30" s="295" t="str">
        <f t="shared" ca="1" si="98"/>
        <v/>
      </c>
      <c r="V30" s="1158" t="s">
        <v>502</v>
      </c>
      <c r="W30" s="1159"/>
      <c r="X30" s="445">
        <f ca="1">IF(DP92="",0,DP92)</f>
        <v>205</v>
      </c>
      <c r="Y30"/>
      <c r="AB30" s="299"/>
      <c r="AC30" s="358">
        <f>IF('Data Entry'!H14="","",'Data Entry'!H14)</f>
        <v>13</v>
      </c>
      <c r="AD30" s="356" t="str">
        <f>IF('Data Entry'!G14="","",'Data Entry'!G14)</f>
        <v>D. Store Card 1</v>
      </c>
      <c r="AE30" s="363">
        <f>IF('Data Entry'!J14="","",'Data Entry'!J14)</f>
        <v>30</v>
      </c>
      <c r="AF30" s="402">
        <f>IF('Data Entry'!I14="","",'Data Entry'!I14)</f>
        <v>200</v>
      </c>
      <c r="AG30" s="300"/>
      <c r="AH30"/>
      <c r="AI30" s="304" t="str">
        <f t="shared" ca="1" si="82"/>
        <v/>
      </c>
      <c r="AJ30" s="305" t="str">
        <f t="shared" ca="1" si="60"/>
        <v/>
      </c>
      <c r="AK30" s="306" t="str">
        <f t="shared" ca="1" si="61"/>
        <v/>
      </c>
      <c r="AL30" s="307" t="str">
        <f t="shared" ca="1" si="62"/>
        <v/>
      </c>
      <c r="AM30" s="304" t="str">
        <f t="shared" ca="1" si="83"/>
        <v/>
      </c>
      <c r="AN30" s="305" t="str">
        <f t="shared" ca="1" si="63"/>
        <v/>
      </c>
      <c r="AO30" s="306" t="str">
        <f t="shared" ca="1" si="64"/>
        <v/>
      </c>
      <c r="AP30" s="307" t="str">
        <f t="shared" ca="1" si="65"/>
        <v/>
      </c>
      <c r="AQ30" s="304" t="str">
        <f t="shared" ca="1" si="84"/>
        <v/>
      </c>
      <c r="AR30" s="305" t="str">
        <f t="shared" ca="1" si="66"/>
        <v/>
      </c>
      <c r="AS30" s="306" t="str">
        <f t="shared" ca="1" si="67"/>
        <v/>
      </c>
      <c r="AT30" s="307" t="str">
        <f t="shared" ca="1" si="68"/>
        <v/>
      </c>
      <c r="AU30" s="304" t="str">
        <f t="shared" ca="1" si="85"/>
        <v/>
      </c>
      <c r="AV30" s="305" t="str">
        <f t="shared" ca="1" si="69"/>
        <v/>
      </c>
      <c r="AW30" s="306" t="str">
        <f t="shared" ca="1" si="70"/>
        <v/>
      </c>
      <c r="AX30" s="307" t="str">
        <f t="shared" ca="1" si="71"/>
        <v/>
      </c>
      <c r="AY30" s="304" t="str">
        <f t="shared" ca="1" si="86"/>
        <v/>
      </c>
      <c r="AZ30" s="305" t="str">
        <f t="shared" ca="1" si="72"/>
        <v/>
      </c>
      <c r="BA30" s="306" t="str">
        <f t="shared" ca="1" si="73"/>
        <v/>
      </c>
      <c r="BB30" s="307" t="str">
        <f t="shared" ca="1" si="74"/>
        <v/>
      </c>
      <c r="BC30" s="304" t="str">
        <f t="shared" ca="1" si="87"/>
        <v/>
      </c>
      <c r="BD30" s="305" t="str">
        <f t="shared" ca="1" si="75"/>
        <v/>
      </c>
      <c r="BE30" s="306" t="str">
        <f t="shared" ca="1" si="76"/>
        <v/>
      </c>
      <c r="BF30" s="307" t="str">
        <f t="shared" ca="1" si="77"/>
        <v/>
      </c>
      <c r="BG30" s="304" t="str">
        <f t="shared" ca="1" si="88"/>
        <v/>
      </c>
      <c r="BH30" s="305" t="str">
        <f t="shared" ca="1" si="78"/>
        <v/>
      </c>
      <c r="BI30" s="306" t="str">
        <f t="shared" ca="1" si="79"/>
        <v/>
      </c>
      <c r="BJ30" s="307" t="str">
        <f t="shared" ca="1" si="80"/>
        <v/>
      </c>
      <c r="BL30" s="412" t="str">
        <f ca="1">IF(OR(BM30="",BM30=0),"",MAX(BL$5:BL29)+1)</f>
        <v/>
      </c>
      <c r="BM30" s="316" t="str">
        <f ca="1">IFERROR(INDEX($AJ$6:$AJ$17, ROWS(BM$4:$BM28)), IFERROR(INDEX($AN$6:$AN$17, ROWS(BM$4:$BM28)-ROWS($AJ$6:$AJ$17)), IFERROR(INDEX($AR$6:$AR$17, ROWS(BM$4:$BM28)-ROWS($AJ$6:$AJ$17)-ROWS($AN$6:$AN$17)),IFERROR(INDEX($AV$6:$AV$17, ROWS(BM$4:$BM28)-ROWS($AJ$6:$AJ$17)-ROWS($AN$6:$AN$17)-ROWS($AR$6:$AR$17)),IFERROR(INDEX($AZ$6:$AZ$17, ROWS(BM$4:$BM28)-ROWS($AJ$6:$AJ$17)-ROWS($AN$6:$AN$17)-ROWS($AR$6:$AR$17)-ROWS($AV$6:$AV$17)),IFERROR(INDEX($BD$6:$BD$17, ROWS(BM$4:$BM28)-ROWS($AJ$6:$AJ$17)-ROWS($AN$6:$AN$17)-ROWS($AR$6:$AR$17)-ROWS($AV$6:$AV$17)-ROWS($AZ$6:$AZ$17)),IFERROR(INDEX($BH$6:$BH$17, ROWS(BM$4:$BM28)-ROWS($AJ$6:$AJ$17)-ROWS($AN$6:$AN$17)-ROWS($AR$6:$AR$17)-ROWS($AV$6:$AV$17)-ROWS($AZ$6:$AZ$17)-ROWS($BD$6:$BD$17)), "")))))))</f>
        <v/>
      </c>
      <c r="BN30" s="316" t="str">
        <f t="shared" ca="1" si="30"/>
        <v/>
      </c>
      <c r="BO30" s="316" t="str">
        <f ca="1">IF(OR(BP30="",BP30=0),"",MAX(BO$5:BO29)+1)</f>
        <v/>
      </c>
      <c r="BP30" s="316" t="str">
        <f ca="1">IFERROR(INDEX($AK$6:$AK$17, ROWS($BP$4:BP28)), IFERROR(INDEX($AO$6:$AO$17, ROWS($BP$4:BP28)-ROWS($AK$6:$AK$17)), IFERROR(INDEX($AS$6:$AS$17, ROWS($BP$4:BP28)-ROWS($AK$6:$AK$17)-ROWS($AO$6:$AO$17)),IFERROR(INDEX($AW$6:$AW$17, ROWS($BP$4:BP28)-ROWS($AK$6:$AK$17)-ROWS($AO$6:$AO$17)-ROWS($AS$6:$AS$17)),IFERROR(INDEX($BA$6:$BA$17, ROWS($BP$4:BP28)-ROWS($AK$6:$AK$17)-ROWS($AO$6:$AO$17)-ROWS($AS$6:$AS$17)-ROWS($AW$6:$AW$17)),IFERROR(INDEX($BE$6:$BE$17, ROWS($BP$4:BP28)-ROWS($AK$6:$AK$17)-ROWS($AO$6:$AO$17)-ROWS($AS$6:$AS$17)-ROWS($AW$6:$AW$17)-ROWS($BA$6:$BA$17)),IFERROR(INDEX($BI$6:$BI$17, ROWS($BP$4:BP28)-ROWS($AK$6:$AK$17)-ROWS($AO$6:$AO$17)-ROWS($AS$6:$AS$17)-ROWS($AW$6:$AW$17)-ROWS($BA$6:$BA$17)-ROWS($BE$6:$BE$17)), "")))))))</f>
        <v/>
      </c>
      <c r="BQ30" s="316" t="str">
        <f t="shared" ca="1" si="31"/>
        <v/>
      </c>
      <c r="BR30" s="413" t="str">
        <f t="shared" ca="1" si="32"/>
        <v/>
      </c>
      <c r="BS30" s="412" t="str">
        <f ca="1">IF(OR(BT30="",BT30=0),"",MAX(BS$5:BS29)+1)</f>
        <v/>
      </c>
      <c r="BT30" s="316" t="str">
        <f ca="1">IFERROR(INDEX($AJ$22:$AJ$33, ROWS($BT$4:BT28)), IFERROR(INDEX($AN$22:$AN$33, ROWS($BT$4:BT28)-ROWS($AJ$22:$AJ$33)), IFERROR(INDEX($AR$22:$AR$33, ROWS($BT$4:BT28)-ROWS($AJ$22:$AJ$33)-ROWS($AN$22:$AN$33)),IFERROR(INDEX($AV$22:$AV$33, ROWS($BT$4:BT28)-ROWS($AJ$22:$AJ$33)-ROWS($AN$22:$AN$33)-ROWS($AR$22:$AR$33)),IFERROR(INDEX($AZ$22:$AZ$33, ROWS($BT$4:BT28)-ROWS($AJ$22:$AJ$33)-ROWS($AN$22:$AN$33)-ROWS($AR$22:$AR$33)-ROWS($AV$22:$AV$33)),IFERROR(INDEX($BD$22:$BD$33, ROWS($BT$4:BT28)-ROWS($AJ$22:$AJ$33)-ROWS($AN$22:$AN$33)-ROWS($AR$22:$AR$33)-ROWS($AV$22:$AV$33)-ROWS($AZ$22:$AZ$33)),IFERROR(INDEX($BH$22:$BH$33, ROWS($BT$4:BT28)-ROWS($AJ$22:$AJ$33)-ROWS($AN$22:$AN$33)-ROWS($AR$22:$AR$33)-ROWS($AV$22:$AV$33)-ROWS($AZ$22:$AZ$33)-ROWS($BD$22:$BD$33)), "")))))))</f>
        <v/>
      </c>
      <c r="BU30" s="316" t="str">
        <f t="shared" ca="1" si="33"/>
        <v/>
      </c>
      <c r="BV30" s="316" t="str">
        <f ca="1">IF(OR(BW30="",BW30=0),"",MAX(BV$5:BV29)+1)</f>
        <v/>
      </c>
      <c r="BW30" s="316" t="str">
        <f ca="1">IFERROR(INDEX($AK$22:$AK$33, ROWS($BW$4:BW28)), IFERROR(INDEX($AO$22:$AO$33, ROWS($BW$4:BW28)-ROWS($AK$22:$AK$33)), IFERROR(INDEX($AS$22:$AS$33, ROWS($BW$4:BW28)-ROWS($AK$22:$AK$33)-ROWS($AO$22:$AO$33)),IFERROR(INDEX($AW$22:$AW$33, ROWS($BW$4:BW28)-ROWS($AK$22:$AK$33)-ROWS($AO$22:$AO$33)-ROWS($AS$22:$AS$33)),IFERROR(INDEX($BA$22:$BA$33, ROWS($BW$4:BW28)-ROWS($AK$22:$AK$33)-ROWS($AO$22:$AO$33)-ROWS($AS$22:$AS$33)-ROWS($AW$22:$AW$33)),IFERROR(INDEX($BE$22:$BE$33, ROWS($BW$4:BW28)-ROWS($AK$22:$AK$33)-ROWS($AO$22:$AO$33)-ROWS($AS$22:$AS$33)-ROWS($AW$22:$AW$33)-ROWS($BA$22:$BA$33)),IFERROR(INDEX($BI$22:$BI$33, ROWS($BW$4:BW28)-ROWS($AK$22:$AK$33)-ROWS($AO$22:$AO$33)-ROWS($AS$22:$AS$33)-ROWS($AW$22:$AW$33)-ROWS($BA$22:$BA$33)-ROWS($BE$22:$BE$33)), "")))))))</f>
        <v/>
      </c>
      <c r="BX30" s="316" t="str">
        <f t="shared" ca="1" si="34"/>
        <v/>
      </c>
      <c r="BY30" s="413" t="str">
        <f t="shared" ca="1" si="35"/>
        <v/>
      </c>
      <c r="BZ30" s="412" t="str">
        <f ca="1">IF(OR(CA30="",CA30=0),"",MAX(BZ$5:BZ29)+1)</f>
        <v/>
      </c>
      <c r="CA30" s="316" t="str">
        <f ca="1">IFERROR(INDEX($AJ$38:$AJ$49, ROWS($CA$4:CA28)), IFERROR(INDEX($AN$38:$AN$49, ROWS($CA$4:CA28)-ROWS($AJ$38:$AJ$49)), IFERROR(INDEX($AR$38:$AR$49, ROWS($CA$4:CA28)-ROWS($AJ$38:$AJ$49)-ROWS($AN$38:$AN$49)),IFERROR(INDEX($AV$38:$AV$49, ROWS($CA$4:CA28)-ROWS($AJ$38:$AJ$49)-ROWS($AN$38:$AN$49)-ROWS($AR$38:$AR$49)),IFERROR(INDEX($AZ$38:$AZ$49, ROWS($CA$4:CA28)-ROWS($AJ$38:$AJ$49)-ROWS($AN$38:$AN$49)-ROWS($AR$38:$AR$49)-ROWS($AV$38:$AV$49)),IFERROR(INDEX($BD$38:$BD$49, ROWS($CA$4:CA28)-ROWS($AJ$38:$AJ$49)-ROWS($AN$38:$AN$49)-ROWS($AR$38:$AR$49)-ROWS($AV$38:$AV$49)-ROWS($AZ$38:$AZ$49)),IFERROR(INDEX($BH$38:$BH$49, ROWS($CA$4:CA28)-ROWS($AJ$38:$AJ$49)-ROWS($AN$38:$AN$49)-ROWS($AR$38:$AR$49)-ROWS($AV$38:$AV$49)-ROWS($AZ$38:$AZ$49)-ROWS($BD$38:$BD$49)), "")))))))</f>
        <v/>
      </c>
      <c r="CB30" s="316" t="str">
        <f t="shared" ca="1" si="36"/>
        <v/>
      </c>
      <c r="CC30" s="316" t="str">
        <f ca="1">IF(OR(CD30="",CD30=0),"",MAX(CC$5:CC29)+1)</f>
        <v/>
      </c>
      <c r="CD30" s="316" t="str">
        <f ca="1">IFERROR(INDEX($AK$38:$AK$49, ROWS($CD$4:CD28)), IFERROR(INDEX($AO$38:$AO$49, ROWS($CD$4:CD28)-ROWS($AK$38:$AK$49)), IFERROR(INDEX($AS$38:$AS$49, ROWS($CD$4:CD28)-ROWS($AK$38:$AK$49)-ROWS($AO$38:$AO$49)),IFERROR(INDEX($AW$38:$AW$49, ROWS($CD$4:CD28)-ROWS($AK$38:$AK$49)-ROWS($AO$38:$AO$49)-ROWS($AS$38:$AS$49)),IFERROR(INDEX($BA$38:$BA$49, ROWS($CD$4:CD28)-ROWS($AK$38:$AK$49)-ROWS($AO$38:$AO$49)-ROWS($AS$38:$AS$49)-ROWS($AW$38:$AW$49)),IFERROR(INDEX($BE$38:$BE$49, ROWS($CD$4:CD28)-ROWS($AK$38:$AK$49)-ROWS($AO$38:$AO$49)-ROWS($AS$38:$AS$49)-ROWS($AW$38:$AW$49)-ROWS($BA$38:$BA$49)),IFERROR(INDEX($BI$38:$BI$49, ROWS($CD$4:CD28)-ROWS($AK$38:$AK$49)-ROWS($AO$38:$AO$49)-ROWS($AS$38:$AS$49)-ROWS($AW$38:$AW$49)-ROWS($BA$38:$BA$49)-ROWS($BE$38:$BE$49)), "")))))))</f>
        <v/>
      </c>
      <c r="CE30" s="316" t="str">
        <f t="shared" ca="1" si="37"/>
        <v/>
      </c>
      <c r="CF30" s="413" t="str">
        <f t="shared" ca="1" si="38"/>
        <v/>
      </c>
      <c r="CG30" s="412" t="str">
        <f ca="1">IF(OR(CH30="",CH30=0),"",MAX(CG$5:CG29)+1)</f>
        <v/>
      </c>
      <c r="CH30" s="316" t="str">
        <f ca="1">IFERROR(INDEX($AJ$54:$AJ$65, ROWS($CH$4:CH28)), IFERROR(INDEX($AN$54:$AN$65, ROWS($CH$4:CH28)-ROWS($AJ$54:$AJ$65)), IFERROR(INDEX($AR$54:$AR$65, ROWS($CH$4:CH28)-ROWS($AJ$54:$AJ$65)-ROWS($AN$54:$AN$65)),IFERROR(INDEX($AV$54:$AV$65, ROWS($CH$4:CH28)-ROWS($AJ$54:$AJ$65)-ROWS($AN$54:$AN$65)-ROWS($AR$54:$AR$65)),IFERROR(INDEX($AZ$54:$AZ$65, ROWS($CH$4:CH28)-ROWS($AJ$54:$AJ$65)-ROWS($AN$54:$AN$65)-ROWS($AR$54:$AR$65)-ROWS($AV$54:$AV$65)),IFERROR(INDEX($BD$54:$BD$65, ROWS($CH$4:CH28)-ROWS($AJ$54:$AJ$65)-ROWS($AN$54:$AN$65)-ROWS($AR$54:$AR$65)-ROWS($AV$54:$AV$65)-ROWS($AZ$54:$AZ$65)),IFERROR(INDEX($BH$54:$BH$65, ROWS($CH$4:CH28)-ROWS($AJ$54:$AJ$65)-ROWS($AN$54:$AN$65)-ROWS($AR$54:$AR$65)-ROWS($AV$54:$AV$65)-ROWS($AZ$54:$AZ$65)-ROWS($BD$54:$BD$65)), "")))))))</f>
        <v/>
      </c>
      <c r="CI30" s="316" t="str">
        <f t="shared" ca="1" si="39"/>
        <v/>
      </c>
      <c r="CJ30" s="316" t="str">
        <f ca="1">IF(OR(CK30="",CK30=0),"",MAX(CJ$5:CJ29)+1)</f>
        <v/>
      </c>
      <c r="CK30" s="316" t="str">
        <f ca="1">IFERROR(INDEX($AK$54:$AK$65, ROWS($CK$4:CK28)), IFERROR(INDEX($AO$54:$AO$65, ROWS($CK$4:CK28)-ROWS($AK$54:$AK$65)), IFERROR(INDEX($AS$54:$AS$65, ROWS($CK$4:CK28)-ROWS($AK$54:$AK$65)-ROWS($AO$54:$AO$65)),IFERROR(INDEX($AW$54:$AW$65, ROWS($CK$4:CK28)-ROWS($AK$54:$AK$65)-ROWS($AO$54:$AO$65)-ROWS($AS$54:$AS$65)),IFERROR(INDEX($BA$54:$BA$65, ROWS($CK$4:CK28)-ROWS($AK$54:$AK$65)-ROWS($AO$54:$AO$65)-ROWS($AS$54:$AS$65)-ROWS($AW$54:$AW$65)),IFERROR(INDEX($BE$54:$BE$65, ROWS($CK$4:CK28)-ROWS($AK$54:$AK$65)-ROWS($AO$54:$AO$65)-ROWS($AS$54:$AS$65)-ROWS($AW$54:$AW$65)-ROWS($BA$54:$BA$65)),IFERROR(INDEX($BI$54:$BI$65, ROWS($CK$4:CK28)-ROWS($AK$54:$AK$65)-ROWS($AO$54:$AO$65)-ROWS($AS$54:$AS$65)-ROWS($AW$54:$AW$65)-ROWS($BA$54:$BA$65)-ROWS($BE$54:$BE$65)), "")))))))</f>
        <v/>
      </c>
      <c r="CL30" s="316" t="str">
        <f t="shared" ca="1" si="40"/>
        <v/>
      </c>
      <c r="CM30" s="413" t="str">
        <f t="shared" ca="1" si="41"/>
        <v/>
      </c>
      <c r="CN30" s="412" t="str">
        <f ca="1">IF(OR(CO30="",CO30=0),"",MAX(CN$5:CN29)+1)</f>
        <v/>
      </c>
      <c r="CO30" s="316" t="str">
        <f ca="1">IFERROR(INDEX($AJ$70:$AJ$81, ROWS($CO$4:CO28)), IFERROR(INDEX($AN$70:$AN$81, ROWS($CO$4:CO28)-ROWS($AJ$70:$AJ$81)), IFERROR(INDEX($AR$70:$AR$81, ROWS($CO$4:CO28)-ROWS($AJ$70:$AJ$81)-ROWS($AN$70:$AN$81)),IFERROR(INDEX($AV$70:$AV$81, ROWS($CO$4:CO28)-ROWS($AJ$70:$AJ$81)-ROWS($AN$70:$AN$81)-ROWS($AR$70:$AR$81)),IFERROR(INDEX($AZ$70:$AZ$81, ROWS($CO$4:CO28)-ROWS($AJ$70:$AJ$81)-ROWS($AN$70:$AN$81)-ROWS($AR$70:$AR$81)-ROWS($AV$70:$AV$81)),IFERROR(INDEX($BD$70:$BD$81, ROWS($CO$4:CO28)-ROWS($AJ$70:$AJ$81)-ROWS($AN$70:$AN$81)-ROWS($AR$70:$AR$81)-ROWS($AV$70:$AV$81)-ROWS($AZ$70:$AZ$81)),IFERROR(INDEX($BH$70:$BH$81, ROWS($CO$4:CO28)-ROWS($AJ$70:$AJ$81)-ROWS($AN$70:$AN$81)-ROWS($AR$70:$AR$81)-ROWS($AV$70:$AV$81)-ROWS($AZ$70:$AZ$81)-ROWS($BD$70:$BD$81)), "")))))))</f>
        <v/>
      </c>
      <c r="CP30" s="316" t="str">
        <f t="shared" ca="1" si="42"/>
        <v/>
      </c>
      <c r="CQ30" s="316" t="str">
        <f ca="1">IF(OR(CR30="",CR30=0),"",MAX(CQ$5:CQ29)+1)</f>
        <v/>
      </c>
      <c r="CR30" s="316" t="str">
        <f ca="1">IFERROR(INDEX($AK$70:$AK$81, ROWS($CR$4:CR28)), IFERROR(INDEX($AO$70:$AO$81, ROWS($CR$4:CR28)-ROWS($AK$70:$AK$81)), IFERROR(INDEX($AS$70:$AS$81, ROWS($CR$4:CR28)-ROWS($AK$70:$AK$81)-ROWS($AO$70:$AO$81)),IFERROR(INDEX($AW$70:$AW$81, ROWS($CR$4:CR28)-ROWS($AK$70:$AK$81)-ROWS($AO$70:$AO$81)-ROWS($AS$70:$AS$81)),IFERROR(INDEX($BA$70:$BA$81, ROWS($CR$4:CR28)-ROWS($AK$70:$AK$81)-ROWS($AO$70:$AO$81)-ROWS($AS$70:$AS$81)-ROWS($AW$70:$AW$81)),IFERROR(INDEX($BE$70:$BE$81, ROWS($CR$4:CR28)-ROWS($AK$70:$AK$81)-ROWS($AO$70:$AO$81)-ROWS($AS$70:$AS$81)-ROWS($AW$70:$AW$81)-ROWS($BA$70:$BA$81)),IFERROR(INDEX($BI$70:$BI$81, ROWS($CR$4:CR28)-ROWS($AK$70:$AK$81)-ROWS($AO$70:$AO$81)-ROWS($AS$70:$AS$81)-ROWS($AW$70:$AW$81)-ROWS($BA$70:$BA$81)-ROWS($BE$70:$BE$81)), "")))))))</f>
        <v/>
      </c>
      <c r="CS30" s="316" t="str">
        <f t="shared" ca="1" si="43"/>
        <v/>
      </c>
      <c r="CT30" s="413" t="str">
        <f t="shared" ca="1" si="44"/>
        <v/>
      </c>
      <c r="CU30" s="412" t="str">
        <f>IF(OR(CV30="",CV30=0),"",MAX(CU$5:CU29)+1)</f>
        <v/>
      </c>
      <c r="CV30" s="316" t="str">
        <f>IFERROR(INDEX($AJ$86:$AJ$97, ROWS($CV$4:CV28)), IFERROR(INDEX($AN$86:$AN$97, ROWS($CV$4:CV28)-ROWS($AJ$86:$AJ$97)), ""))</f>
        <v/>
      </c>
      <c r="CW30" s="316" t="str">
        <f t="shared" si="45"/>
        <v/>
      </c>
      <c r="CX30" s="316" t="str">
        <f>IF(OR(CY30="",CY30=0),"",MAX(CX$5:CX29)+1)</f>
        <v/>
      </c>
      <c r="CY30" s="316" t="str">
        <f>IFERROR(INDEX($AK$86:$AK$97, ROWS($CY$4:CY28)), IFERROR(INDEX($AO$86:$AO$97, ROWS($CY$4:CY28)-ROWS($AK$86:$AK$97)), ""))</f>
        <v/>
      </c>
      <c r="CZ30" s="316" t="str">
        <f t="shared" si="46"/>
        <v/>
      </c>
      <c r="DA30" s="413" t="str">
        <f t="shared" si="47"/>
        <v/>
      </c>
      <c r="DC30" s="438">
        <f ca="1">IF(OR(DD30="",DD30=0),"",MAX(DC$25:DC29)+1)</f>
        <v>5</v>
      </c>
      <c r="DD30" s="434" t="str">
        <f t="shared" ca="1" si="90"/>
        <v>Life Insurance</v>
      </c>
      <c r="DE30" s="413">
        <f t="shared" ca="1" si="91"/>
        <v>70</v>
      </c>
      <c r="DF30" s="431" t="str">
        <f ca="1">IF(OR(DG30="",DG30=0),"",MAX(DF$25:DF29)+1)</f>
        <v/>
      </c>
      <c r="DG30" s="412" t="str">
        <f t="shared" ca="1" si="92"/>
        <v/>
      </c>
      <c r="DH30" s="413" t="str">
        <f t="shared" ca="1" si="93"/>
        <v/>
      </c>
      <c r="DI30" s="412" t="str">
        <f t="shared" ca="1" si="94"/>
        <v>Life Insurance</v>
      </c>
      <c r="DJ30" s="413">
        <f t="shared" ca="1" si="95"/>
        <v>70</v>
      </c>
      <c r="DK30" s="412" t="str">
        <f t="shared" ca="1" si="96"/>
        <v/>
      </c>
      <c r="DL30" s="413" t="str">
        <f t="shared" ca="1" si="97"/>
        <v/>
      </c>
      <c r="DN30" s="425" t="str">
        <f ca="1">IF(DI38="","",CONCATENATE(DI38," - ",DJ38))</f>
        <v/>
      </c>
      <c r="DO30" s="295" t="str">
        <f ca="1">IF(DI39="","",CONCATENATE(DI39," - ",DJ39))</f>
        <v/>
      </c>
      <c r="DP30" s="295" t="str">
        <f ca="1">IF(DI40="","",CONCATENATE(DI40," - ",DJ40))</f>
        <v/>
      </c>
      <c r="DQ30" s="425" t="str">
        <f ca="1">IF(DK38="","",CONCATENATE(DK38," - ",DL38))</f>
        <v/>
      </c>
      <c r="DR30" s="295" t="str">
        <f ca="1">IF(DK39="","",CONCATENATE(DK39," - ",DL39))</f>
        <v/>
      </c>
      <c r="DS30" s="426" t="str">
        <f ca="1">IF(DK40="","",CONCATENATE(DK40," - ",DL40))</f>
        <v/>
      </c>
    </row>
    <row r="31" spans="1:123" s="292" customFormat="1" ht="15" customHeight="1" thickBot="1" x14ac:dyDescent="0.35">
      <c r="A31" s="1183"/>
      <c r="B31" s="1182"/>
      <c r="C31" s="1183"/>
      <c r="D31" s="1182"/>
      <c r="E31" s="1183"/>
      <c r="F31" s="1182"/>
      <c r="G31" s="1183"/>
      <c r="H31" s="1182"/>
      <c r="I31" s="1183"/>
      <c r="J31" s="1182"/>
      <c r="K31" s="1183"/>
      <c r="L31" s="1182"/>
      <c r="M31" s="1183"/>
      <c r="N31" s="1182"/>
      <c r="P31" s="295" t="str">
        <f t="shared" ca="1" si="99"/>
        <v/>
      </c>
      <c r="Q31" s="295" t="str">
        <f t="shared" ca="1" si="98"/>
        <v/>
      </c>
      <c r="R31" s="295" t="str">
        <f t="shared" ca="1" si="98"/>
        <v/>
      </c>
      <c r="S31" s="296" t="str">
        <f t="shared" ca="1" si="98"/>
        <v/>
      </c>
      <c r="T31" s="295" t="str">
        <f t="shared" ca="1" si="98"/>
        <v/>
      </c>
      <c r="U31" s="295" t="str">
        <f t="shared" ca="1" si="98"/>
        <v/>
      </c>
      <c r="V31" s="1158" t="s">
        <v>507</v>
      </c>
      <c r="W31" s="1159"/>
      <c r="X31" s="445">
        <f ca="1">IF(DS92="",0,DS92)</f>
        <v>400</v>
      </c>
      <c r="Y31"/>
      <c r="AB31" s="299"/>
      <c r="AC31" s="358">
        <f>IF('Data Entry'!H15="","",'Data Entry'!H15)</f>
        <v>15</v>
      </c>
      <c r="AD31" s="356" t="str">
        <f>IF('Data Entry'!G15="","",'Data Entry'!G15)</f>
        <v>D. Store Card 2</v>
      </c>
      <c r="AE31" s="363">
        <f>IF('Data Entry'!J15="","",'Data Entry'!J15)</f>
        <v>30</v>
      </c>
      <c r="AF31" s="402">
        <f>IF('Data Entry'!I15="","",'Data Entry'!I15)</f>
        <v>350</v>
      </c>
      <c r="AG31" s="300"/>
      <c r="AH31"/>
      <c r="AI31" s="302" t="str">
        <f t="shared" ca="1" si="82"/>
        <v/>
      </c>
      <c r="AJ31" s="293" t="str">
        <f t="shared" ca="1" si="60"/>
        <v/>
      </c>
      <c r="AK31" s="293" t="str">
        <f t="shared" ca="1" si="61"/>
        <v/>
      </c>
      <c r="AL31" s="303" t="str">
        <f t="shared" ca="1" si="62"/>
        <v/>
      </c>
      <c r="AM31" s="302" t="str">
        <f t="shared" ca="1" si="83"/>
        <v/>
      </c>
      <c r="AN31" s="293" t="str">
        <f t="shared" ca="1" si="63"/>
        <v/>
      </c>
      <c r="AO31" s="293" t="str">
        <f t="shared" ca="1" si="64"/>
        <v/>
      </c>
      <c r="AP31" s="303" t="str">
        <f t="shared" ca="1" si="65"/>
        <v/>
      </c>
      <c r="AQ31" s="302" t="str">
        <f t="shared" ca="1" si="84"/>
        <v/>
      </c>
      <c r="AR31" s="293" t="str">
        <f t="shared" ca="1" si="66"/>
        <v/>
      </c>
      <c r="AS31" s="293" t="str">
        <f t="shared" ca="1" si="67"/>
        <v/>
      </c>
      <c r="AT31" s="303" t="str">
        <f t="shared" ca="1" si="68"/>
        <v/>
      </c>
      <c r="AU31" s="302" t="str">
        <f t="shared" ca="1" si="85"/>
        <v/>
      </c>
      <c r="AV31" s="293" t="str">
        <f t="shared" ca="1" si="69"/>
        <v/>
      </c>
      <c r="AW31" s="293" t="str">
        <f t="shared" ca="1" si="70"/>
        <v/>
      </c>
      <c r="AX31" s="303" t="str">
        <f t="shared" ca="1" si="71"/>
        <v/>
      </c>
      <c r="AY31" s="302" t="str">
        <f t="shared" ca="1" si="86"/>
        <v/>
      </c>
      <c r="AZ31" s="293" t="str">
        <f t="shared" ca="1" si="72"/>
        <v/>
      </c>
      <c r="BA31" s="293" t="str">
        <f t="shared" ca="1" si="73"/>
        <v/>
      </c>
      <c r="BB31" s="303" t="str">
        <f t="shared" ca="1" si="74"/>
        <v/>
      </c>
      <c r="BC31" s="302" t="str">
        <f t="shared" ca="1" si="87"/>
        <v/>
      </c>
      <c r="BD31" s="293" t="str">
        <f t="shared" ca="1" si="75"/>
        <v/>
      </c>
      <c r="BE31" s="293" t="str">
        <f t="shared" ca="1" si="76"/>
        <v/>
      </c>
      <c r="BF31" s="303" t="str">
        <f t="shared" ca="1" si="77"/>
        <v/>
      </c>
      <c r="BG31" s="302" t="str">
        <f t="shared" ca="1" si="88"/>
        <v/>
      </c>
      <c r="BH31" s="293" t="str">
        <f t="shared" ca="1" si="78"/>
        <v/>
      </c>
      <c r="BI31" s="293" t="str">
        <f t="shared" ca="1" si="79"/>
        <v/>
      </c>
      <c r="BJ31" s="303" t="str">
        <f t="shared" ca="1" si="80"/>
        <v/>
      </c>
      <c r="BL31" s="412" t="str">
        <f ca="1">IF(OR(BM31="",BM31=0),"",MAX(BL$5:BL30)+1)</f>
        <v/>
      </c>
      <c r="BM31" s="316" t="str">
        <f ca="1">IFERROR(INDEX($AJ$6:$AJ$17, ROWS(BM$4:$BM29)), IFERROR(INDEX($AN$6:$AN$17, ROWS(BM$4:$BM29)-ROWS($AJ$6:$AJ$17)), IFERROR(INDEX($AR$6:$AR$17, ROWS(BM$4:$BM29)-ROWS($AJ$6:$AJ$17)-ROWS($AN$6:$AN$17)),IFERROR(INDEX($AV$6:$AV$17, ROWS(BM$4:$BM29)-ROWS($AJ$6:$AJ$17)-ROWS($AN$6:$AN$17)-ROWS($AR$6:$AR$17)),IFERROR(INDEX($AZ$6:$AZ$17, ROWS(BM$4:$BM29)-ROWS($AJ$6:$AJ$17)-ROWS($AN$6:$AN$17)-ROWS($AR$6:$AR$17)-ROWS($AV$6:$AV$17)),IFERROR(INDEX($BD$6:$BD$17, ROWS(BM$4:$BM29)-ROWS($AJ$6:$AJ$17)-ROWS($AN$6:$AN$17)-ROWS($AR$6:$AR$17)-ROWS($AV$6:$AV$17)-ROWS($AZ$6:$AZ$17)),IFERROR(INDEX($BH$6:$BH$17, ROWS(BM$4:$BM29)-ROWS($AJ$6:$AJ$17)-ROWS($AN$6:$AN$17)-ROWS($AR$6:$AR$17)-ROWS($AV$6:$AV$17)-ROWS($AZ$6:$AZ$17)-ROWS($BD$6:$BD$17)), "")))))))</f>
        <v/>
      </c>
      <c r="BN31" s="316" t="str">
        <f t="shared" ca="1" si="30"/>
        <v/>
      </c>
      <c r="BO31" s="316" t="str">
        <f ca="1">IF(OR(BP31="",BP31=0),"",MAX(BO$5:BO30)+1)</f>
        <v/>
      </c>
      <c r="BP31" s="316" t="str">
        <f ca="1">IFERROR(INDEX($AK$6:$AK$17, ROWS($BP$4:BP29)), IFERROR(INDEX($AO$6:$AO$17, ROWS($BP$4:BP29)-ROWS($AK$6:$AK$17)), IFERROR(INDEX($AS$6:$AS$17, ROWS($BP$4:BP29)-ROWS($AK$6:$AK$17)-ROWS($AO$6:$AO$17)),IFERROR(INDEX($AW$6:$AW$17, ROWS($BP$4:BP29)-ROWS($AK$6:$AK$17)-ROWS($AO$6:$AO$17)-ROWS($AS$6:$AS$17)),IFERROR(INDEX($BA$6:$BA$17, ROWS($BP$4:BP29)-ROWS($AK$6:$AK$17)-ROWS($AO$6:$AO$17)-ROWS($AS$6:$AS$17)-ROWS($AW$6:$AW$17)),IFERROR(INDEX($BE$6:$BE$17, ROWS($BP$4:BP29)-ROWS($AK$6:$AK$17)-ROWS($AO$6:$AO$17)-ROWS($AS$6:$AS$17)-ROWS($AW$6:$AW$17)-ROWS($BA$6:$BA$17)),IFERROR(INDEX($BI$6:$BI$17, ROWS($BP$4:BP29)-ROWS($AK$6:$AK$17)-ROWS($AO$6:$AO$17)-ROWS($AS$6:$AS$17)-ROWS($AW$6:$AW$17)-ROWS($BA$6:$BA$17)-ROWS($BE$6:$BE$17)), "")))))))</f>
        <v/>
      </c>
      <c r="BQ31" s="316" t="str">
        <f t="shared" ca="1" si="31"/>
        <v/>
      </c>
      <c r="BR31" s="413" t="str">
        <f t="shared" ca="1" si="32"/>
        <v/>
      </c>
      <c r="BS31" s="412" t="str">
        <f ca="1">IF(OR(BT31="",BT31=0),"",MAX(BS$5:BS30)+1)</f>
        <v/>
      </c>
      <c r="BT31" s="316" t="str">
        <f ca="1">IFERROR(INDEX($AJ$22:$AJ$33, ROWS($BT$4:BT29)), IFERROR(INDEX($AN$22:$AN$33, ROWS($BT$4:BT29)-ROWS($AJ$22:$AJ$33)), IFERROR(INDEX($AR$22:$AR$33, ROWS($BT$4:BT29)-ROWS($AJ$22:$AJ$33)-ROWS($AN$22:$AN$33)),IFERROR(INDEX($AV$22:$AV$33, ROWS($BT$4:BT29)-ROWS($AJ$22:$AJ$33)-ROWS($AN$22:$AN$33)-ROWS($AR$22:$AR$33)),IFERROR(INDEX($AZ$22:$AZ$33, ROWS($BT$4:BT29)-ROWS($AJ$22:$AJ$33)-ROWS($AN$22:$AN$33)-ROWS($AR$22:$AR$33)-ROWS($AV$22:$AV$33)),IFERROR(INDEX($BD$22:$BD$33, ROWS($BT$4:BT29)-ROWS($AJ$22:$AJ$33)-ROWS($AN$22:$AN$33)-ROWS($AR$22:$AR$33)-ROWS($AV$22:$AV$33)-ROWS($AZ$22:$AZ$33)),IFERROR(INDEX($BH$22:$BH$33, ROWS($BT$4:BT29)-ROWS($AJ$22:$AJ$33)-ROWS($AN$22:$AN$33)-ROWS($AR$22:$AR$33)-ROWS($AV$22:$AV$33)-ROWS($AZ$22:$AZ$33)-ROWS($BD$22:$BD$33)), "")))))))</f>
        <v/>
      </c>
      <c r="BU31" s="316" t="str">
        <f t="shared" ca="1" si="33"/>
        <v/>
      </c>
      <c r="BV31" s="316" t="str">
        <f ca="1">IF(OR(BW31="",BW31=0),"",MAX(BV$5:BV30)+1)</f>
        <v/>
      </c>
      <c r="BW31" s="316" t="str">
        <f ca="1">IFERROR(INDEX($AK$22:$AK$33, ROWS($BW$4:BW29)), IFERROR(INDEX($AO$22:$AO$33, ROWS($BW$4:BW29)-ROWS($AK$22:$AK$33)), IFERROR(INDEX($AS$22:$AS$33, ROWS($BW$4:BW29)-ROWS($AK$22:$AK$33)-ROWS($AO$22:$AO$33)),IFERROR(INDEX($AW$22:$AW$33, ROWS($BW$4:BW29)-ROWS($AK$22:$AK$33)-ROWS($AO$22:$AO$33)-ROWS($AS$22:$AS$33)),IFERROR(INDEX($BA$22:$BA$33, ROWS($BW$4:BW29)-ROWS($AK$22:$AK$33)-ROWS($AO$22:$AO$33)-ROWS($AS$22:$AS$33)-ROWS($AW$22:$AW$33)),IFERROR(INDEX($BE$22:$BE$33, ROWS($BW$4:BW29)-ROWS($AK$22:$AK$33)-ROWS($AO$22:$AO$33)-ROWS($AS$22:$AS$33)-ROWS($AW$22:$AW$33)-ROWS($BA$22:$BA$33)),IFERROR(INDEX($BI$22:$BI$33, ROWS($BW$4:BW29)-ROWS($AK$22:$AK$33)-ROWS($AO$22:$AO$33)-ROWS($AS$22:$AS$33)-ROWS($AW$22:$AW$33)-ROWS($BA$22:$BA$33)-ROWS($BE$22:$BE$33)), "")))))))</f>
        <v/>
      </c>
      <c r="BX31" s="316" t="str">
        <f t="shared" ca="1" si="34"/>
        <v/>
      </c>
      <c r="BY31" s="413" t="str">
        <f t="shared" ca="1" si="35"/>
        <v/>
      </c>
      <c r="BZ31" s="412" t="str">
        <f ca="1">IF(OR(CA31="",CA31=0),"",MAX(BZ$5:BZ30)+1)</f>
        <v/>
      </c>
      <c r="CA31" s="316" t="str">
        <f ca="1">IFERROR(INDEX($AJ$38:$AJ$49, ROWS($CA$4:CA29)), IFERROR(INDEX($AN$38:$AN$49, ROWS($CA$4:CA29)-ROWS($AJ$38:$AJ$49)), IFERROR(INDEX($AR$38:$AR$49, ROWS($CA$4:CA29)-ROWS($AJ$38:$AJ$49)-ROWS($AN$38:$AN$49)),IFERROR(INDEX($AV$38:$AV$49, ROWS($CA$4:CA29)-ROWS($AJ$38:$AJ$49)-ROWS($AN$38:$AN$49)-ROWS($AR$38:$AR$49)),IFERROR(INDEX($AZ$38:$AZ$49, ROWS($CA$4:CA29)-ROWS($AJ$38:$AJ$49)-ROWS($AN$38:$AN$49)-ROWS($AR$38:$AR$49)-ROWS($AV$38:$AV$49)),IFERROR(INDEX($BD$38:$BD$49, ROWS($CA$4:CA29)-ROWS($AJ$38:$AJ$49)-ROWS($AN$38:$AN$49)-ROWS($AR$38:$AR$49)-ROWS($AV$38:$AV$49)-ROWS($AZ$38:$AZ$49)),IFERROR(INDEX($BH$38:$BH$49, ROWS($CA$4:CA29)-ROWS($AJ$38:$AJ$49)-ROWS($AN$38:$AN$49)-ROWS($AR$38:$AR$49)-ROWS($AV$38:$AV$49)-ROWS($AZ$38:$AZ$49)-ROWS($BD$38:$BD$49)), "")))))))</f>
        <v/>
      </c>
      <c r="CB31" s="316" t="str">
        <f t="shared" ca="1" si="36"/>
        <v/>
      </c>
      <c r="CC31" s="316" t="str">
        <f ca="1">IF(OR(CD31="",CD31=0),"",MAX(CC$5:CC30)+1)</f>
        <v/>
      </c>
      <c r="CD31" s="316" t="str">
        <f ca="1">IFERROR(INDEX($AK$38:$AK$49, ROWS($CD$4:CD29)), IFERROR(INDEX($AO$38:$AO$49, ROWS($CD$4:CD29)-ROWS($AK$38:$AK$49)), IFERROR(INDEX($AS$38:$AS$49, ROWS($CD$4:CD29)-ROWS($AK$38:$AK$49)-ROWS($AO$38:$AO$49)),IFERROR(INDEX($AW$38:$AW$49, ROWS($CD$4:CD29)-ROWS($AK$38:$AK$49)-ROWS($AO$38:$AO$49)-ROWS($AS$38:$AS$49)),IFERROR(INDEX($BA$38:$BA$49, ROWS($CD$4:CD29)-ROWS($AK$38:$AK$49)-ROWS($AO$38:$AO$49)-ROWS($AS$38:$AS$49)-ROWS($AW$38:$AW$49)),IFERROR(INDEX($BE$38:$BE$49, ROWS($CD$4:CD29)-ROWS($AK$38:$AK$49)-ROWS($AO$38:$AO$49)-ROWS($AS$38:$AS$49)-ROWS($AW$38:$AW$49)-ROWS($BA$38:$BA$49)),IFERROR(INDEX($BI$38:$BI$49, ROWS($CD$4:CD29)-ROWS($AK$38:$AK$49)-ROWS($AO$38:$AO$49)-ROWS($AS$38:$AS$49)-ROWS($AW$38:$AW$49)-ROWS($BA$38:$BA$49)-ROWS($BE$38:$BE$49)), "")))))))</f>
        <v/>
      </c>
      <c r="CE31" s="316" t="str">
        <f t="shared" ca="1" si="37"/>
        <v/>
      </c>
      <c r="CF31" s="413" t="str">
        <f t="shared" ca="1" si="38"/>
        <v/>
      </c>
      <c r="CG31" s="412" t="str">
        <f ca="1">IF(OR(CH31="",CH31=0),"",MAX(CG$5:CG30)+1)</f>
        <v/>
      </c>
      <c r="CH31" s="316" t="str">
        <f ca="1">IFERROR(INDEX($AJ$54:$AJ$65, ROWS($CH$4:CH29)), IFERROR(INDEX($AN$54:$AN$65, ROWS($CH$4:CH29)-ROWS($AJ$54:$AJ$65)), IFERROR(INDEX($AR$54:$AR$65, ROWS($CH$4:CH29)-ROWS($AJ$54:$AJ$65)-ROWS($AN$54:$AN$65)),IFERROR(INDEX($AV$54:$AV$65, ROWS($CH$4:CH29)-ROWS($AJ$54:$AJ$65)-ROWS($AN$54:$AN$65)-ROWS($AR$54:$AR$65)),IFERROR(INDEX($AZ$54:$AZ$65, ROWS($CH$4:CH29)-ROWS($AJ$54:$AJ$65)-ROWS($AN$54:$AN$65)-ROWS($AR$54:$AR$65)-ROWS($AV$54:$AV$65)),IFERROR(INDEX($BD$54:$BD$65, ROWS($CH$4:CH29)-ROWS($AJ$54:$AJ$65)-ROWS($AN$54:$AN$65)-ROWS($AR$54:$AR$65)-ROWS($AV$54:$AV$65)-ROWS($AZ$54:$AZ$65)),IFERROR(INDEX($BH$54:$BH$65, ROWS($CH$4:CH29)-ROWS($AJ$54:$AJ$65)-ROWS($AN$54:$AN$65)-ROWS($AR$54:$AR$65)-ROWS($AV$54:$AV$65)-ROWS($AZ$54:$AZ$65)-ROWS($BD$54:$BD$65)), "")))))))</f>
        <v/>
      </c>
      <c r="CI31" s="316" t="str">
        <f t="shared" ca="1" si="39"/>
        <v/>
      </c>
      <c r="CJ31" s="316" t="str">
        <f ca="1">IF(OR(CK31="",CK31=0),"",MAX(CJ$5:CJ30)+1)</f>
        <v/>
      </c>
      <c r="CK31" s="316" t="str">
        <f ca="1">IFERROR(INDEX($AK$54:$AK$65, ROWS($CK$4:CK29)), IFERROR(INDEX($AO$54:$AO$65, ROWS($CK$4:CK29)-ROWS($AK$54:$AK$65)), IFERROR(INDEX($AS$54:$AS$65, ROWS($CK$4:CK29)-ROWS($AK$54:$AK$65)-ROWS($AO$54:$AO$65)),IFERROR(INDEX($AW$54:$AW$65, ROWS($CK$4:CK29)-ROWS($AK$54:$AK$65)-ROWS($AO$54:$AO$65)-ROWS($AS$54:$AS$65)),IFERROR(INDEX($BA$54:$BA$65, ROWS($CK$4:CK29)-ROWS($AK$54:$AK$65)-ROWS($AO$54:$AO$65)-ROWS($AS$54:$AS$65)-ROWS($AW$54:$AW$65)),IFERROR(INDEX($BE$54:$BE$65, ROWS($CK$4:CK29)-ROWS($AK$54:$AK$65)-ROWS($AO$54:$AO$65)-ROWS($AS$54:$AS$65)-ROWS($AW$54:$AW$65)-ROWS($BA$54:$BA$65)),IFERROR(INDEX($BI$54:$BI$65, ROWS($CK$4:CK29)-ROWS($AK$54:$AK$65)-ROWS($AO$54:$AO$65)-ROWS($AS$54:$AS$65)-ROWS($AW$54:$AW$65)-ROWS($BA$54:$BA$65)-ROWS($BE$54:$BE$65)), "")))))))</f>
        <v/>
      </c>
      <c r="CL31" s="316" t="str">
        <f t="shared" ca="1" si="40"/>
        <v/>
      </c>
      <c r="CM31" s="413" t="str">
        <f t="shared" ca="1" si="41"/>
        <v/>
      </c>
      <c r="CN31" s="412" t="str">
        <f ca="1">IF(OR(CO31="",CO31=0),"",MAX(CN$5:CN30)+1)</f>
        <v/>
      </c>
      <c r="CO31" s="316" t="str">
        <f ca="1">IFERROR(INDEX($AJ$70:$AJ$81, ROWS($CO$4:CO29)), IFERROR(INDEX($AN$70:$AN$81, ROWS($CO$4:CO29)-ROWS($AJ$70:$AJ$81)), IFERROR(INDEX($AR$70:$AR$81, ROWS($CO$4:CO29)-ROWS($AJ$70:$AJ$81)-ROWS($AN$70:$AN$81)),IFERROR(INDEX($AV$70:$AV$81, ROWS($CO$4:CO29)-ROWS($AJ$70:$AJ$81)-ROWS($AN$70:$AN$81)-ROWS($AR$70:$AR$81)),IFERROR(INDEX($AZ$70:$AZ$81, ROWS($CO$4:CO29)-ROWS($AJ$70:$AJ$81)-ROWS($AN$70:$AN$81)-ROWS($AR$70:$AR$81)-ROWS($AV$70:$AV$81)),IFERROR(INDEX($BD$70:$BD$81, ROWS($CO$4:CO29)-ROWS($AJ$70:$AJ$81)-ROWS($AN$70:$AN$81)-ROWS($AR$70:$AR$81)-ROWS($AV$70:$AV$81)-ROWS($AZ$70:$AZ$81)),IFERROR(INDEX($BH$70:$BH$81, ROWS($CO$4:CO29)-ROWS($AJ$70:$AJ$81)-ROWS($AN$70:$AN$81)-ROWS($AR$70:$AR$81)-ROWS($AV$70:$AV$81)-ROWS($AZ$70:$AZ$81)-ROWS($BD$70:$BD$81)), "")))))))</f>
        <v/>
      </c>
      <c r="CP31" s="316" t="str">
        <f t="shared" ca="1" si="42"/>
        <v/>
      </c>
      <c r="CQ31" s="316" t="str">
        <f ca="1">IF(OR(CR31="",CR31=0),"",MAX(CQ$5:CQ30)+1)</f>
        <v/>
      </c>
      <c r="CR31" s="316" t="str">
        <f ca="1">IFERROR(INDEX($AK$70:$AK$81, ROWS($CR$4:CR29)), IFERROR(INDEX($AO$70:$AO$81, ROWS($CR$4:CR29)-ROWS($AK$70:$AK$81)), IFERROR(INDEX($AS$70:$AS$81, ROWS($CR$4:CR29)-ROWS($AK$70:$AK$81)-ROWS($AO$70:$AO$81)),IFERROR(INDEX($AW$70:$AW$81, ROWS($CR$4:CR29)-ROWS($AK$70:$AK$81)-ROWS($AO$70:$AO$81)-ROWS($AS$70:$AS$81)),IFERROR(INDEX($BA$70:$BA$81, ROWS($CR$4:CR29)-ROWS($AK$70:$AK$81)-ROWS($AO$70:$AO$81)-ROWS($AS$70:$AS$81)-ROWS($AW$70:$AW$81)),IFERROR(INDEX($BE$70:$BE$81, ROWS($CR$4:CR29)-ROWS($AK$70:$AK$81)-ROWS($AO$70:$AO$81)-ROWS($AS$70:$AS$81)-ROWS($AW$70:$AW$81)-ROWS($BA$70:$BA$81)),IFERROR(INDEX($BI$70:$BI$81, ROWS($CR$4:CR29)-ROWS($AK$70:$AK$81)-ROWS($AO$70:$AO$81)-ROWS($AS$70:$AS$81)-ROWS($AW$70:$AW$81)-ROWS($BA$70:$BA$81)-ROWS($BE$70:$BE$81)), "")))))))</f>
        <v/>
      </c>
      <c r="CS31" s="316" t="str">
        <f t="shared" ca="1" si="43"/>
        <v/>
      </c>
      <c r="CT31" s="413" t="str">
        <f t="shared" ca="1" si="44"/>
        <v/>
      </c>
      <c r="CU31" s="412" t="str">
        <f>IF(OR(CV31="",CV31=0),"",MAX(CU$5:CU30)+1)</f>
        <v/>
      </c>
      <c r="CV31" s="316" t="str">
        <f>IFERROR(INDEX($AJ$86:$AJ$97, ROWS($CV$4:CV29)), IFERROR(INDEX($AN$86:$AN$97, ROWS($CV$4:CV29)-ROWS($AJ$86:$AJ$97)), ""))</f>
        <v/>
      </c>
      <c r="CW31" s="316" t="str">
        <f t="shared" si="45"/>
        <v/>
      </c>
      <c r="CX31" s="316" t="str">
        <f>IF(OR(CY31="",CY31=0),"",MAX(CX$5:CX30)+1)</f>
        <v/>
      </c>
      <c r="CY31" s="316" t="str">
        <f>IFERROR(INDEX($AK$86:$AK$97, ROWS($CY$4:CY29)), IFERROR(INDEX($AO$86:$AO$97, ROWS($CY$4:CY29)-ROWS($AK$86:$AK$97)), ""))</f>
        <v/>
      </c>
      <c r="CZ31" s="316" t="str">
        <f t="shared" si="46"/>
        <v/>
      </c>
      <c r="DA31" s="413" t="str">
        <f t="shared" si="47"/>
        <v/>
      </c>
      <c r="DC31" s="438" t="str">
        <f ca="1">IF(OR(DD31="",DD31=0),"",MAX(DC$25:DC30)+1)</f>
        <v/>
      </c>
      <c r="DD31" s="434" t="str">
        <f t="shared" ca="1" si="90"/>
        <v/>
      </c>
      <c r="DE31" s="413" t="str">
        <f t="shared" ca="1" si="91"/>
        <v/>
      </c>
      <c r="DF31" s="431">
        <f ca="1">IF(OR(DG31="",DG31=0),"",MAX(DF$25:DF30)+1)</f>
        <v>1</v>
      </c>
      <c r="DG31" s="412" t="str">
        <f t="shared" ca="1" si="92"/>
        <v>Paycheck 2</v>
      </c>
      <c r="DH31" s="413">
        <f t="shared" ca="1" si="93"/>
        <v>400</v>
      </c>
      <c r="DI31" s="412" t="str">
        <f t="shared" ca="1" si="94"/>
        <v>Lawn Service</v>
      </c>
      <c r="DJ31" s="413">
        <f t="shared" ca="1" si="95"/>
        <v>50</v>
      </c>
      <c r="DK31" s="412" t="str">
        <f t="shared" ca="1" si="96"/>
        <v/>
      </c>
      <c r="DL31" s="413" t="str">
        <f t="shared" ca="1" si="97"/>
        <v/>
      </c>
      <c r="DN31" s="427" t="str">
        <f ca="1">IF(DI41="","",CONCATENATE(DI41," - ",DJ41))</f>
        <v/>
      </c>
      <c r="DO31" s="428" t="str">
        <f ca="1">IF(DI42="","",CONCATENATE(DI42," - ",DJ42))</f>
        <v/>
      </c>
      <c r="DP31" s="428" t="str">
        <f ca="1">IF(DI43="","",CONCATENATE(DI43," - ",DJ43))</f>
        <v/>
      </c>
      <c r="DQ31" s="427" t="str">
        <f ca="1">IF(DK41="","",CONCATENATE(DK41," - ",DL41))</f>
        <v/>
      </c>
      <c r="DR31" s="428" t="str">
        <f ca="1">IF(DK42="","",CONCATENATE(DK42," - ",DL42))</f>
        <v/>
      </c>
      <c r="DS31" s="429" t="str">
        <f ca="1">IF(DK43="","",CONCATENATE(DK43," - ",DL43))</f>
        <v/>
      </c>
    </row>
    <row r="32" spans="1:123" s="292" customFormat="1" ht="15" customHeight="1" thickBot="1" x14ac:dyDescent="0.35">
      <c r="A32" s="1183"/>
      <c r="B32" s="1182"/>
      <c r="C32" s="1183"/>
      <c r="D32" s="1182"/>
      <c r="E32" s="1183"/>
      <c r="F32" s="1182"/>
      <c r="G32" s="1183"/>
      <c r="H32" s="1182"/>
      <c r="I32" s="1183"/>
      <c r="J32" s="1182"/>
      <c r="K32" s="1183"/>
      <c r="L32" s="1182"/>
      <c r="M32" s="1183"/>
      <c r="N32" s="1182"/>
      <c r="P32" s="295" t="str">
        <f t="shared" ca="1" si="99"/>
        <v/>
      </c>
      <c r="Q32" s="295" t="str">
        <f t="shared" ca="1" si="98"/>
        <v/>
      </c>
      <c r="R32" s="295" t="str">
        <f t="shared" ca="1" si="98"/>
        <v/>
      </c>
      <c r="S32" s="296" t="str">
        <f t="shared" ca="1" si="98"/>
        <v/>
      </c>
      <c r="T32" s="295" t="str">
        <f t="shared" ca="1" si="98"/>
        <v/>
      </c>
      <c r="U32" s="295" t="str">
        <f t="shared" ca="1" si="98"/>
        <v/>
      </c>
      <c r="V32" s="1158" t="s">
        <v>508</v>
      </c>
      <c r="W32" s="1159"/>
      <c r="X32" s="445">
        <f ca="1">IF(X28="",0,X28)</f>
        <v>2200.21</v>
      </c>
      <c r="Y32"/>
      <c r="AB32" s="299"/>
      <c r="AC32" s="358">
        <f>IF('Data Entry'!H16="","",'Data Entry'!H16)</f>
        <v>5</v>
      </c>
      <c r="AD32" s="356" t="str">
        <f>IF('Data Entry'!G16="","",'Data Entry'!G16)</f>
        <v>D. Store Card 3</v>
      </c>
      <c r="AE32" s="363">
        <f>IF('Data Entry'!J16="","",'Data Entry'!J16)</f>
        <v>30</v>
      </c>
      <c r="AF32" s="402">
        <f>IF('Data Entry'!I16="","",'Data Entry'!I16)</f>
        <v>400</v>
      </c>
      <c r="AG32" s="300"/>
      <c r="AH32"/>
      <c r="AI32" s="308" t="str">
        <f t="shared" ca="1" si="82"/>
        <v/>
      </c>
      <c r="AJ32" s="293" t="str">
        <f t="shared" ca="1" si="60"/>
        <v/>
      </c>
      <c r="AK32" s="293" t="str">
        <f t="shared" ca="1" si="61"/>
        <v/>
      </c>
      <c r="AL32" s="303" t="str">
        <f t="shared" ca="1" si="62"/>
        <v/>
      </c>
      <c r="AM32" s="308" t="str">
        <f t="shared" ca="1" si="83"/>
        <v/>
      </c>
      <c r="AN32" s="293" t="str">
        <f t="shared" ca="1" si="63"/>
        <v/>
      </c>
      <c r="AO32" s="293" t="str">
        <f t="shared" ca="1" si="64"/>
        <v/>
      </c>
      <c r="AP32" s="303" t="str">
        <f t="shared" ca="1" si="65"/>
        <v/>
      </c>
      <c r="AQ32" s="308" t="str">
        <f t="shared" ca="1" si="84"/>
        <v/>
      </c>
      <c r="AR32" s="293" t="str">
        <f t="shared" ca="1" si="66"/>
        <v/>
      </c>
      <c r="AS32" s="293" t="str">
        <f t="shared" ca="1" si="67"/>
        <v/>
      </c>
      <c r="AT32" s="303" t="str">
        <f t="shared" ca="1" si="68"/>
        <v/>
      </c>
      <c r="AU32" s="308" t="str">
        <f t="shared" ca="1" si="85"/>
        <v/>
      </c>
      <c r="AV32" s="293" t="str">
        <f t="shared" ca="1" si="69"/>
        <v/>
      </c>
      <c r="AW32" s="293" t="str">
        <f t="shared" ca="1" si="70"/>
        <v/>
      </c>
      <c r="AX32" s="303" t="str">
        <f t="shared" ca="1" si="71"/>
        <v/>
      </c>
      <c r="AY32" s="308" t="str">
        <f t="shared" ca="1" si="86"/>
        <v/>
      </c>
      <c r="AZ32" s="293" t="str">
        <f t="shared" ca="1" si="72"/>
        <v/>
      </c>
      <c r="BA32" s="293" t="str">
        <f t="shared" ca="1" si="73"/>
        <v/>
      </c>
      <c r="BB32" s="303" t="str">
        <f t="shared" ca="1" si="74"/>
        <v/>
      </c>
      <c r="BC32" s="308" t="str">
        <f t="shared" ca="1" si="87"/>
        <v/>
      </c>
      <c r="BD32" s="293" t="str">
        <f t="shared" ca="1" si="75"/>
        <v/>
      </c>
      <c r="BE32" s="293" t="str">
        <f t="shared" ca="1" si="76"/>
        <v/>
      </c>
      <c r="BF32" s="303" t="str">
        <f t="shared" ca="1" si="77"/>
        <v/>
      </c>
      <c r="BG32" s="308" t="str">
        <f t="shared" ca="1" si="88"/>
        <v/>
      </c>
      <c r="BH32" s="293" t="str">
        <f t="shared" ca="1" si="78"/>
        <v/>
      </c>
      <c r="BI32" s="293" t="str">
        <f t="shared" ca="1" si="79"/>
        <v/>
      </c>
      <c r="BJ32" s="303" t="str">
        <f t="shared" ca="1" si="80"/>
        <v/>
      </c>
      <c r="BL32" s="412" t="str">
        <f ca="1">IF(OR(BM32="",BM32=0),"",MAX(BL$5:BL31)+1)</f>
        <v/>
      </c>
      <c r="BM32" s="316" t="str">
        <f ca="1">IFERROR(INDEX($AJ$6:$AJ$17, ROWS(BM$4:$BM30)), IFERROR(INDEX($AN$6:$AN$17, ROWS(BM$4:$BM30)-ROWS($AJ$6:$AJ$17)), IFERROR(INDEX($AR$6:$AR$17, ROWS(BM$4:$BM30)-ROWS($AJ$6:$AJ$17)-ROWS($AN$6:$AN$17)),IFERROR(INDEX($AV$6:$AV$17, ROWS(BM$4:$BM30)-ROWS($AJ$6:$AJ$17)-ROWS($AN$6:$AN$17)-ROWS($AR$6:$AR$17)),IFERROR(INDEX($AZ$6:$AZ$17, ROWS(BM$4:$BM30)-ROWS($AJ$6:$AJ$17)-ROWS($AN$6:$AN$17)-ROWS($AR$6:$AR$17)-ROWS($AV$6:$AV$17)),IFERROR(INDEX($BD$6:$BD$17, ROWS(BM$4:$BM30)-ROWS($AJ$6:$AJ$17)-ROWS($AN$6:$AN$17)-ROWS($AR$6:$AR$17)-ROWS($AV$6:$AV$17)-ROWS($AZ$6:$AZ$17)),IFERROR(INDEX($BH$6:$BH$17, ROWS(BM$4:$BM30)-ROWS($AJ$6:$AJ$17)-ROWS($AN$6:$AN$17)-ROWS($AR$6:$AR$17)-ROWS($AV$6:$AV$17)-ROWS($AZ$6:$AZ$17)-ROWS($BD$6:$BD$17)), "")))))))</f>
        <v/>
      </c>
      <c r="BN32" s="316" t="str">
        <f t="shared" ca="1" si="30"/>
        <v/>
      </c>
      <c r="BO32" s="316" t="str">
        <f ca="1">IF(OR(BP32="",BP32=0),"",MAX(BO$5:BO31)+1)</f>
        <v/>
      </c>
      <c r="BP32" s="316" t="str">
        <f ca="1">IFERROR(INDEX($AK$6:$AK$17, ROWS($BP$4:BP30)), IFERROR(INDEX($AO$6:$AO$17, ROWS($BP$4:BP30)-ROWS($AK$6:$AK$17)), IFERROR(INDEX($AS$6:$AS$17, ROWS($BP$4:BP30)-ROWS($AK$6:$AK$17)-ROWS($AO$6:$AO$17)),IFERROR(INDEX($AW$6:$AW$17, ROWS($BP$4:BP30)-ROWS($AK$6:$AK$17)-ROWS($AO$6:$AO$17)-ROWS($AS$6:$AS$17)),IFERROR(INDEX($BA$6:$BA$17, ROWS($BP$4:BP30)-ROWS($AK$6:$AK$17)-ROWS($AO$6:$AO$17)-ROWS($AS$6:$AS$17)-ROWS($AW$6:$AW$17)),IFERROR(INDEX($BE$6:$BE$17, ROWS($BP$4:BP30)-ROWS($AK$6:$AK$17)-ROWS($AO$6:$AO$17)-ROWS($AS$6:$AS$17)-ROWS($AW$6:$AW$17)-ROWS($BA$6:$BA$17)),IFERROR(INDEX($BI$6:$BI$17, ROWS($BP$4:BP30)-ROWS($AK$6:$AK$17)-ROWS($AO$6:$AO$17)-ROWS($AS$6:$AS$17)-ROWS($AW$6:$AW$17)-ROWS($BA$6:$BA$17)-ROWS($BE$6:$BE$17)), "")))))))</f>
        <v/>
      </c>
      <c r="BQ32" s="316" t="str">
        <f t="shared" ca="1" si="31"/>
        <v/>
      </c>
      <c r="BR32" s="413" t="str">
        <f t="shared" ca="1" si="32"/>
        <v/>
      </c>
      <c r="BS32" s="412" t="str">
        <f ca="1">IF(OR(BT32="",BT32=0),"",MAX(BS$5:BS31)+1)</f>
        <v/>
      </c>
      <c r="BT32" s="316" t="str">
        <f ca="1">IFERROR(INDEX($AJ$22:$AJ$33, ROWS($BT$4:BT30)), IFERROR(INDEX($AN$22:$AN$33, ROWS($BT$4:BT30)-ROWS($AJ$22:$AJ$33)), IFERROR(INDEX($AR$22:$AR$33, ROWS($BT$4:BT30)-ROWS($AJ$22:$AJ$33)-ROWS($AN$22:$AN$33)),IFERROR(INDEX($AV$22:$AV$33, ROWS($BT$4:BT30)-ROWS($AJ$22:$AJ$33)-ROWS($AN$22:$AN$33)-ROWS($AR$22:$AR$33)),IFERROR(INDEX($AZ$22:$AZ$33, ROWS($BT$4:BT30)-ROWS($AJ$22:$AJ$33)-ROWS($AN$22:$AN$33)-ROWS($AR$22:$AR$33)-ROWS($AV$22:$AV$33)),IFERROR(INDEX($BD$22:$BD$33, ROWS($BT$4:BT30)-ROWS($AJ$22:$AJ$33)-ROWS($AN$22:$AN$33)-ROWS($AR$22:$AR$33)-ROWS($AV$22:$AV$33)-ROWS($AZ$22:$AZ$33)),IFERROR(INDEX($BH$22:$BH$33, ROWS($BT$4:BT30)-ROWS($AJ$22:$AJ$33)-ROWS($AN$22:$AN$33)-ROWS($AR$22:$AR$33)-ROWS($AV$22:$AV$33)-ROWS($AZ$22:$AZ$33)-ROWS($BD$22:$BD$33)), "")))))))</f>
        <v/>
      </c>
      <c r="BU32" s="316" t="str">
        <f t="shared" ca="1" si="33"/>
        <v/>
      </c>
      <c r="BV32" s="316" t="str">
        <f ca="1">IF(OR(BW32="",BW32=0),"",MAX(BV$5:BV31)+1)</f>
        <v/>
      </c>
      <c r="BW32" s="316" t="str">
        <f ca="1">IFERROR(INDEX($AK$22:$AK$33, ROWS($BW$4:BW30)), IFERROR(INDEX($AO$22:$AO$33, ROWS($BW$4:BW30)-ROWS($AK$22:$AK$33)), IFERROR(INDEX($AS$22:$AS$33, ROWS($BW$4:BW30)-ROWS($AK$22:$AK$33)-ROWS($AO$22:$AO$33)),IFERROR(INDEX($AW$22:$AW$33, ROWS($BW$4:BW30)-ROWS($AK$22:$AK$33)-ROWS($AO$22:$AO$33)-ROWS($AS$22:$AS$33)),IFERROR(INDEX($BA$22:$BA$33, ROWS($BW$4:BW30)-ROWS($AK$22:$AK$33)-ROWS($AO$22:$AO$33)-ROWS($AS$22:$AS$33)-ROWS($AW$22:$AW$33)),IFERROR(INDEX($BE$22:$BE$33, ROWS($BW$4:BW30)-ROWS($AK$22:$AK$33)-ROWS($AO$22:$AO$33)-ROWS($AS$22:$AS$33)-ROWS($AW$22:$AW$33)-ROWS($BA$22:$BA$33)),IFERROR(INDEX($BI$22:$BI$33, ROWS($BW$4:BW30)-ROWS($AK$22:$AK$33)-ROWS($AO$22:$AO$33)-ROWS($AS$22:$AS$33)-ROWS($AW$22:$AW$33)-ROWS($BA$22:$BA$33)-ROWS($BE$22:$BE$33)), "")))))))</f>
        <v/>
      </c>
      <c r="BX32" s="316" t="str">
        <f t="shared" ca="1" si="34"/>
        <v/>
      </c>
      <c r="BY32" s="413" t="str">
        <f t="shared" ca="1" si="35"/>
        <v/>
      </c>
      <c r="BZ32" s="412" t="str">
        <f ca="1">IF(OR(CA32="",CA32=0),"",MAX(BZ$5:BZ31)+1)</f>
        <v/>
      </c>
      <c r="CA32" s="316" t="str">
        <f ca="1">IFERROR(INDEX($AJ$38:$AJ$49, ROWS($CA$4:CA30)), IFERROR(INDEX($AN$38:$AN$49, ROWS($CA$4:CA30)-ROWS($AJ$38:$AJ$49)), IFERROR(INDEX($AR$38:$AR$49, ROWS($CA$4:CA30)-ROWS($AJ$38:$AJ$49)-ROWS($AN$38:$AN$49)),IFERROR(INDEX($AV$38:$AV$49, ROWS($CA$4:CA30)-ROWS($AJ$38:$AJ$49)-ROWS($AN$38:$AN$49)-ROWS($AR$38:$AR$49)),IFERROR(INDEX($AZ$38:$AZ$49, ROWS($CA$4:CA30)-ROWS($AJ$38:$AJ$49)-ROWS($AN$38:$AN$49)-ROWS($AR$38:$AR$49)-ROWS($AV$38:$AV$49)),IFERROR(INDEX($BD$38:$BD$49, ROWS($CA$4:CA30)-ROWS($AJ$38:$AJ$49)-ROWS($AN$38:$AN$49)-ROWS($AR$38:$AR$49)-ROWS($AV$38:$AV$49)-ROWS($AZ$38:$AZ$49)),IFERROR(INDEX($BH$38:$BH$49, ROWS($CA$4:CA30)-ROWS($AJ$38:$AJ$49)-ROWS($AN$38:$AN$49)-ROWS($AR$38:$AR$49)-ROWS($AV$38:$AV$49)-ROWS($AZ$38:$AZ$49)-ROWS($BD$38:$BD$49)), "")))))))</f>
        <v/>
      </c>
      <c r="CB32" s="316" t="str">
        <f t="shared" ca="1" si="36"/>
        <v/>
      </c>
      <c r="CC32" s="316" t="str">
        <f ca="1">IF(OR(CD32="",CD32=0),"",MAX(CC$5:CC31)+1)</f>
        <v/>
      </c>
      <c r="CD32" s="316" t="str">
        <f ca="1">IFERROR(INDEX($AK$38:$AK$49, ROWS($CD$4:CD30)), IFERROR(INDEX($AO$38:$AO$49, ROWS($CD$4:CD30)-ROWS($AK$38:$AK$49)), IFERROR(INDEX($AS$38:$AS$49, ROWS($CD$4:CD30)-ROWS($AK$38:$AK$49)-ROWS($AO$38:$AO$49)),IFERROR(INDEX($AW$38:$AW$49, ROWS($CD$4:CD30)-ROWS($AK$38:$AK$49)-ROWS($AO$38:$AO$49)-ROWS($AS$38:$AS$49)),IFERROR(INDEX($BA$38:$BA$49, ROWS($CD$4:CD30)-ROWS($AK$38:$AK$49)-ROWS($AO$38:$AO$49)-ROWS($AS$38:$AS$49)-ROWS($AW$38:$AW$49)),IFERROR(INDEX($BE$38:$BE$49, ROWS($CD$4:CD30)-ROWS($AK$38:$AK$49)-ROWS($AO$38:$AO$49)-ROWS($AS$38:$AS$49)-ROWS($AW$38:$AW$49)-ROWS($BA$38:$BA$49)),IFERROR(INDEX($BI$38:$BI$49, ROWS($CD$4:CD30)-ROWS($AK$38:$AK$49)-ROWS($AO$38:$AO$49)-ROWS($AS$38:$AS$49)-ROWS($AW$38:$AW$49)-ROWS($BA$38:$BA$49)-ROWS($BE$38:$BE$49)), "")))))))</f>
        <v/>
      </c>
      <c r="CE32" s="316" t="str">
        <f t="shared" ca="1" si="37"/>
        <v/>
      </c>
      <c r="CF32" s="413" t="str">
        <f t="shared" ca="1" si="38"/>
        <v/>
      </c>
      <c r="CG32" s="412" t="str">
        <f ca="1">IF(OR(CH32="",CH32=0),"",MAX(CG$5:CG31)+1)</f>
        <v/>
      </c>
      <c r="CH32" s="316" t="str">
        <f ca="1">IFERROR(INDEX($AJ$54:$AJ$65, ROWS($CH$4:CH30)), IFERROR(INDEX($AN$54:$AN$65, ROWS($CH$4:CH30)-ROWS($AJ$54:$AJ$65)), IFERROR(INDEX($AR$54:$AR$65, ROWS($CH$4:CH30)-ROWS($AJ$54:$AJ$65)-ROWS($AN$54:$AN$65)),IFERROR(INDEX($AV$54:$AV$65, ROWS($CH$4:CH30)-ROWS($AJ$54:$AJ$65)-ROWS($AN$54:$AN$65)-ROWS($AR$54:$AR$65)),IFERROR(INDEX($AZ$54:$AZ$65, ROWS($CH$4:CH30)-ROWS($AJ$54:$AJ$65)-ROWS($AN$54:$AN$65)-ROWS($AR$54:$AR$65)-ROWS($AV$54:$AV$65)),IFERROR(INDEX($BD$54:$BD$65, ROWS($CH$4:CH30)-ROWS($AJ$54:$AJ$65)-ROWS($AN$54:$AN$65)-ROWS($AR$54:$AR$65)-ROWS($AV$54:$AV$65)-ROWS($AZ$54:$AZ$65)),IFERROR(INDEX($BH$54:$BH$65, ROWS($CH$4:CH30)-ROWS($AJ$54:$AJ$65)-ROWS($AN$54:$AN$65)-ROWS($AR$54:$AR$65)-ROWS($AV$54:$AV$65)-ROWS($AZ$54:$AZ$65)-ROWS($BD$54:$BD$65)), "")))))))</f>
        <v/>
      </c>
      <c r="CI32" s="316" t="str">
        <f t="shared" ca="1" si="39"/>
        <v/>
      </c>
      <c r="CJ32" s="316" t="str">
        <f ca="1">IF(OR(CK32="",CK32=0),"",MAX(CJ$5:CJ31)+1)</f>
        <v/>
      </c>
      <c r="CK32" s="316" t="str">
        <f ca="1">IFERROR(INDEX($AK$54:$AK$65, ROWS($CK$4:CK30)), IFERROR(INDEX($AO$54:$AO$65, ROWS($CK$4:CK30)-ROWS($AK$54:$AK$65)), IFERROR(INDEX($AS$54:$AS$65, ROWS($CK$4:CK30)-ROWS($AK$54:$AK$65)-ROWS($AO$54:$AO$65)),IFERROR(INDEX($AW$54:$AW$65, ROWS($CK$4:CK30)-ROWS($AK$54:$AK$65)-ROWS($AO$54:$AO$65)-ROWS($AS$54:$AS$65)),IFERROR(INDEX($BA$54:$BA$65, ROWS($CK$4:CK30)-ROWS($AK$54:$AK$65)-ROWS($AO$54:$AO$65)-ROWS($AS$54:$AS$65)-ROWS($AW$54:$AW$65)),IFERROR(INDEX($BE$54:$BE$65, ROWS($CK$4:CK30)-ROWS($AK$54:$AK$65)-ROWS($AO$54:$AO$65)-ROWS($AS$54:$AS$65)-ROWS($AW$54:$AW$65)-ROWS($BA$54:$BA$65)),IFERROR(INDEX($BI$54:$BI$65, ROWS($CK$4:CK30)-ROWS($AK$54:$AK$65)-ROWS($AO$54:$AO$65)-ROWS($AS$54:$AS$65)-ROWS($AW$54:$AW$65)-ROWS($BA$54:$BA$65)-ROWS($BE$54:$BE$65)), "")))))))</f>
        <v/>
      </c>
      <c r="CL32" s="316" t="str">
        <f t="shared" ca="1" si="40"/>
        <v/>
      </c>
      <c r="CM32" s="413" t="str">
        <f t="shared" ca="1" si="41"/>
        <v/>
      </c>
      <c r="CN32" s="412" t="str">
        <f ca="1">IF(OR(CO32="",CO32=0),"",MAX(CN$5:CN31)+1)</f>
        <v/>
      </c>
      <c r="CO32" s="316" t="str">
        <f ca="1">IFERROR(INDEX($AJ$70:$AJ$81, ROWS($CO$4:CO30)), IFERROR(INDEX($AN$70:$AN$81, ROWS($CO$4:CO30)-ROWS($AJ$70:$AJ$81)), IFERROR(INDEX($AR$70:$AR$81, ROWS($CO$4:CO30)-ROWS($AJ$70:$AJ$81)-ROWS($AN$70:$AN$81)),IFERROR(INDEX($AV$70:$AV$81, ROWS($CO$4:CO30)-ROWS($AJ$70:$AJ$81)-ROWS($AN$70:$AN$81)-ROWS($AR$70:$AR$81)),IFERROR(INDEX($AZ$70:$AZ$81, ROWS($CO$4:CO30)-ROWS($AJ$70:$AJ$81)-ROWS($AN$70:$AN$81)-ROWS($AR$70:$AR$81)-ROWS($AV$70:$AV$81)),IFERROR(INDEX($BD$70:$BD$81, ROWS($CO$4:CO30)-ROWS($AJ$70:$AJ$81)-ROWS($AN$70:$AN$81)-ROWS($AR$70:$AR$81)-ROWS($AV$70:$AV$81)-ROWS($AZ$70:$AZ$81)),IFERROR(INDEX($BH$70:$BH$81, ROWS($CO$4:CO30)-ROWS($AJ$70:$AJ$81)-ROWS($AN$70:$AN$81)-ROWS($AR$70:$AR$81)-ROWS($AV$70:$AV$81)-ROWS($AZ$70:$AZ$81)-ROWS($BD$70:$BD$81)), "")))))))</f>
        <v/>
      </c>
      <c r="CP32" s="316" t="str">
        <f t="shared" ca="1" si="42"/>
        <v/>
      </c>
      <c r="CQ32" s="316" t="str">
        <f ca="1">IF(OR(CR32="",CR32=0),"",MAX(CQ$5:CQ31)+1)</f>
        <v/>
      </c>
      <c r="CR32" s="316" t="str">
        <f ca="1">IFERROR(INDEX($AK$70:$AK$81, ROWS($CR$4:CR30)), IFERROR(INDEX($AO$70:$AO$81, ROWS($CR$4:CR30)-ROWS($AK$70:$AK$81)), IFERROR(INDEX($AS$70:$AS$81, ROWS($CR$4:CR30)-ROWS($AK$70:$AK$81)-ROWS($AO$70:$AO$81)),IFERROR(INDEX($AW$70:$AW$81, ROWS($CR$4:CR30)-ROWS($AK$70:$AK$81)-ROWS($AO$70:$AO$81)-ROWS($AS$70:$AS$81)),IFERROR(INDEX($BA$70:$BA$81, ROWS($CR$4:CR30)-ROWS($AK$70:$AK$81)-ROWS($AO$70:$AO$81)-ROWS($AS$70:$AS$81)-ROWS($AW$70:$AW$81)),IFERROR(INDEX($BE$70:$BE$81, ROWS($CR$4:CR30)-ROWS($AK$70:$AK$81)-ROWS($AO$70:$AO$81)-ROWS($AS$70:$AS$81)-ROWS($AW$70:$AW$81)-ROWS($BA$70:$BA$81)),IFERROR(INDEX($BI$70:$BI$81, ROWS($CR$4:CR30)-ROWS($AK$70:$AK$81)-ROWS($AO$70:$AO$81)-ROWS($AS$70:$AS$81)-ROWS($AW$70:$AW$81)-ROWS($BA$70:$BA$81)-ROWS($BE$70:$BE$81)), "")))))))</f>
        <v/>
      </c>
      <c r="CS32" s="316" t="str">
        <f t="shared" ca="1" si="43"/>
        <v/>
      </c>
      <c r="CT32" s="413" t="str">
        <f t="shared" ca="1" si="44"/>
        <v/>
      </c>
      <c r="CU32" s="412" t="str">
        <f>IF(OR(CV32="",CV32=0),"",MAX(CU$5:CU31)+1)</f>
        <v/>
      </c>
      <c r="CV32" s="316" t="str">
        <f>IFERROR(INDEX($AJ$86:$AJ$97, ROWS($CV$4:CV30)), IFERROR(INDEX($AN$86:$AN$97, ROWS($CV$4:CV30)-ROWS($AJ$86:$AJ$97)), ""))</f>
        <v/>
      </c>
      <c r="CW32" s="316" t="str">
        <f t="shared" si="45"/>
        <v/>
      </c>
      <c r="CX32" s="316" t="str">
        <f>IF(OR(CY32="",CY32=0),"",MAX(CX$5:CX31)+1)</f>
        <v/>
      </c>
      <c r="CY32" s="316" t="str">
        <f>IFERROR(INDEX($AK$86:$AK$97, ROWS($CY$4:CY30)), IFERROR(INDEX($AO$86:$AO$97, ROWS($CY$4:CY30)-ROWS($AK$86:$AK$97)), ""))</f>
        <v/>
      </c>
      <c r="CZ32" s="316" t="str">
        <f t="shared" si="46"/>
        <v/>
      </c>
      <c r="DA32" s="413" t="str">
        <f t="shared" si="47"/>
        <v/>
      </c>
      <c r="DC32" s="438">
        <f ca="1">IF(OR(DD32="",DD32=0),"",MAX(DC$25:DC31)+1)</f>
        <v>6</v>
      </c>
      <c r="DD32" s="434" t="str">
        <f t="shared" ca="1" si="90"/>
        <v>Lawn Service</v>
      </c>
      <c r="DE32" s="413">
        <f t="shared" ca="1" si="91"/>
        <v>50</v>
      </c>
      <c r="DF32" s="431" t="str">
        <f ca="1">IF(OR(DG32="",DG32=0),"",MAX(DF$25:DF31)+1)</f>
        <v/>
      </c>
      <c r="DG32" s="412" t="str">
        <f t="shared" ca="1" si="92"/>
        <v/>
      </c>
      <c r="DH32" s="413" t="str">
        <f t="shared" ca="1" si="93"/>
        <v/>
      </c>
      <c r="DI32" s="412" t="str">
        <f t="shared" ca="1" si="94"/>
        <v>Netflix</v>
      </c>
      <c r="DJ32" s="413">
        <f t="shared" ca="1" si="95"/>
        <v>14.95</v>
      </c>
      <c r="DK32" s="412" t="str">
        <f t="shared" ca="1" si="96"/>
        <v/>
      </c>
      <c r="DL32" s="413" t="str">
        <f t="shared" ca="1" si="97"/>
        <v/>
      </c>
      <c r="DN32" s="1192" t="s">
        <v>505</v>
      </c>
      <c r="DO32" s="1193"/>
      <c r="DP32" s="443">
        <f ca="1">IF(DJ26="","",SUM(DJ26:DJ43))</f>
        <v>469.95</v>
      </c>
      <c r="DQ32" s="1192" t="s">
        <v>506</v>
      </c>
      <c r="DR32" s="1193"/>
      <c r="DS32" s="444">
        <f ca="1">IF(DL26="","",SUM(DL26:DL43))</f>
        <v>400</v>
      </c>
    </row>
    <row r="33" spans="1:123" s="292" customFormat="1" ht="15" customHeight="1" thickBot="1" x14ac:dyDescent="0.35">
      <c r="A33" s="1183" t="s">
        <v>478</v>
      </c>
      <c r="B33" s="1182"/>
      <c r="C33" s="1183" t="s">
        <v>478</v>
      </c>
      <c r="D33" s="1182"/>
      <c r="E33" s="1183" t="s">
        <v>478</v>
      </c>
      <c r="F33" s="1182"/>
      <c r="G33" s="1183" t="s">
        <v>478</v>
      </c>
      <c r="H33" s="1182"/>
      <c r="I33" s="1183" t="s">
        <v>478</v>
      </c>
      <c r="J33" s="1182"/>
      <c r="K33" s="1183" t="s">
        <v>478</v>
      </c>
      <c r="L33" s="1182"/>
      <c r="M33" s="1183" t="s">
        <v>478</v>
      </c>
      <c r="N33" s="1182"/>
      <c r="P33" s="295" t="str">
        <f t="shared" ca="1" si="99"/>
        <v/>
      </c>
      <c r="Q33" s="295" t="str">
        <f t="shared" ca="1" si="98"/>
        <v/>
      </c>
      <c r="R33" s="295" t="str">
        <f t="shared" ca="1" si="98"/>
        <v/>
      </c>
      <c r="S33" s="296" t="str">
        <f t="shared" ca="1" si="98"/>
        <v/>
      </c>
      <c r="T33" s="295" t="str">
        <f t="shared" ca="1" si="98"/>
        <v/>
      </c>
      <c r="U33" s="295" t="str">
        <f t="shared" ca="1" si="98"/>
        <v/>
      </c>
      <c r="V33" s="1158"/>
      <c r="W33" s="1159"/>
      <c r="X33" s="445"/>
      <c r="Y33"/>
      <c r="AB33" s="299"/>
      <c r="AC33" s="358">
        <f>IF('Data Entry'!H17="","",'Data Entry'!H17)</f>
        <v>12</v>
      </c>
      <c r="AD33" s="356" t="str">
        <f>IF('Data Entry'!G17="","",'Data Entry'!G17)</f>
        <v>D. Store Card 4</v>
      </c>
      <c r="AE33" s="363">
        <f>IF('Data Entry'!J17="","",'Data Entry'!J17)</f>
        <v>30</v>
      </c>
      <c r="AF33" s="402">
        <f>IF('Data Entry'!I17="","",'Data Entry'!I17)</f>
        <v>120</v>
      </c>
      <c r="AG33" s="300"/>
      <c r="AH33"/>
      <c r="AI33" s="309" t="str">
        <f t="shared" ca="1" si="82"/>
        <v/>
      </c>
      <c r="AJ33" s="310" t="str">
        <f t="shared" ca="1" si="60"/>
        <v/>
      </c>
      <c r="AK33" s="310" t="str">
        <f t="shared" ca="1" si="61"/>
        <v/>
      </c>
      <c r="AL33" s="311" t="str">
        <f t="shared" ca="1" si="62"/>
        <v/>
      </c>
      <c r="AM33" s="309" t="str">
        <f t="shared" ca="1" si="83"/>
        <v/>
      </c>
      <c r="AN33" s="310" t="str">
        <f t="shared" ca="1" si="63"/>
        <v/>
      </c>
      <c r="AO33" s="310" t="str">
        <f t="shared" ca="1" si="64"/>
        <v/>
      </c>
      <c r="AP33" s="311" t="str">
        <f t="shared" ca="1" si="65"/>
        <v/>
      </c>
      <c r="AQ33" s="309" t="str">
        <f t="shared" ca="1" si="84"/>
        <v/>
      </c>
      <c r="AR33" s="310" t="str">
        <f t="shared" ca="1" si="66"/>
        <v/>
      </c>
      <c r="AS33" s="310" t="str">
        <f t="shared" ca="1" si="67"/>
        <v/>
      </c>
      <c r="AT33" s="311" t="str">
        <f t="shared" ca="1" si="68"/>
        <v/>
      </c>
      <c r="AU33" s="309" t="str">
        <f t="shared" ca="1" si="85"/>
        <v/>
      </c>
      <c r="AV33" s="310" t="str">
        <f t="shared" ca="1" si="69"/>
        <v/>
      </c>
      <c r="AW33" s="310" t="str">
        <f t="shared" ca="1" si="70"/>
        <v/>
      </c>
      <c r="AX33" s="311" t="str">
        <f t="shared" ca="1" si="71"/>
        <v/>
      </c>
      <c r="AY33" s="309" t="str">
        <f t="shared" ca="1" si="86"/>
        <v/>
      </c>
      <c r="AZ33" s="310" t="str">
        <f t="shared" ca="1" si="72"/>
        <v/>
      </c>
      <c r="BA33" s="310" t="str">
        <f t="shared" ca="1" si="73"/>
        <v/>
      </c>
      <c r="BB33" s="311" t="str">
        <f t="shared" ca="1" si="74"/>
        <v/>
      </c>
      <c r="BC33" s="309" t="str">
        <f t="shared" ca="1" si="87"/>
        <v/>
      </c>
      <c r="BD33" s="310" t="str">
        <f t="shared" ca="1" si="75"/>
        <v/>
      </c>
      <c r="BE33" s="310" t="str">
        <f t="shared" ca="1" si="76"/>
        <v/>
      </c>
      <c r="BF33" s="311" t="str">
        <f t="shared" ca="1" si="77"/>
        <v/>
      </c>
      <c r="BG33" s="309" t="str">
        <f t="shared" ca="1" si="88"/>
        <v/>
      </c>
      <c r="BH33" s="310" t="str">
        <f t="shared" ca="1" si="78"/>
        <v/>
      </c>
      <c r="BI33" s="310" t="str">
        <f t="shared" ca="1" si="79"/>
        <v/>
      </c>
      <c r="BJ33" s="311" t="str">
        <f t="shared" ca="1" si="80"/>
        <v/>
      </c>
      <c r="BL33" s="412" t="str">
        <f ca="1">IF(OR(BM33="",BM33=0),"",MAX(BL$5:BL32)+1)</f>
        <v/>
      </c>
      <c r="BM33" s="316" t="str">
        <f ca="1">IFERROR(INDEX($AJ$6:$AJ$17, ROWS(BM$4:$BM31)), IFERROR(INDEX($AN$6:$AN$17, ROWS(BM$4:$BM31)-ROWS($AJ$6:$AJ$17)), IFERROR(INDEX($AR$6:$AR$17, ROWS(BM$4:$BM31)-ROWS($AJ$6:$AJ$17)-ROWS($AN$6:$AN$17)),IFERROR(INDEX($AV$6:$AV$17, ROWS(BM$4:$BM31)-ROWS($AJ$6:$AJ$17)-ROWS($AN$6:$AN$17)-ROWS($AR$6:$AR$17)),IFERROR(INDEX($AZ$6:$AZ$17, ROWS(BM$4:$BM31)-ROWS($AJ$6:$AJ$17)-ROWS($AN$6:$AN$17)-ROWS($AR$6:$AR$17)-ROWS($AV$6:$AV$17)),IFERROR(INDEX($BD$6:$BD$17, ROWS(BM$4:$BM31)-ROWS($AJ$6:$AJ$17)-ROWS($AN$6:$AN$17)-ROWS($AR$6:$AR$17)-ROWS($AV$6:$AV$17)-ROWS($AZ$6:$AZ$17)),IFERROR(INDEX($BH$6:$BH$17, ROWS(BM$4:$BM31)-ROWS($AJ$6:$AJ$17)-ROWS($AN$6:$AN$17)-ROWS($AR$6:$AR$17)-ROWS($AV$6:$AV$17)-ROWS($AZ$6:$AZ$17)-ROWS($BD$6:$BD$17)), "")))))))</f>
        <v/>
      </c>
      <c r="BN33" s="316" t="str">
        <f t="shared" ca="1" si="30"/>
        <v/>
      </c>
      <c r="BO33" s="316" t="str">
        <f ca="1">IF(OR(BP33="",BP33=0),"",MAX(BO$5:BO32)+1)</f>
        <v/>
      </c>
      <c r="BP33" s="316" t="str">
        <f ca="1">IFERROR(INDEX($AK$6:$AK$17, ROWS($BP$4:BP31)), IFERROR(INDEX($AO$6:$AO$17, ROWS($BP$4:BP31)-ROWS($AK$6:$AK$17)), IFERROR(INDEX($AS$6:$AS$17, ROWS($BP$4:BP31)-ROWS($AK$6:$AK$17)-ROWS($AO$6:$AO$17)),IFERROR(INDEX($AW$6:$AW$17, ROWS($BP$4:BP31)-ROWS($AK$6:$AK$17)-ROWS($AO$6:$AO$17)-ROWS($AS$6:$AS$17)),IFERROR(INDEX($BA$6:$BA$17, ROWS($BP$4:BP31)-ROWS($AK$6:$AK$17)-ROWS($AO$6:$AO$17)-ROWS($AS$6:$AS$17)-ROWS($AW$6:$AW$17)),IFERROR(INDEX($BE$6:$BE$17, ROWS($BP$4:BP31)-ROWS($AK$6:$AK$17)-ROWS($AO$6:$AO$17)-ROWS($AS$6:$AS$17)-ROWS($AW$6:$AW$17)-ROWS($BA$6:$BA$17)),IFERROR(INDEX($BI$6:$BI$17, ROWS($BP$4:BP31)-ROWS($AK$6:$AK$17)-ROWS($AO$6:$AO$17)-ROWS($AS$6:$AS$17)-ROWS($AW$6:$AW$17)-ROWS($BA$6:$BA$17)-ROWS($BE$6:$BE$17)), "")))))))</f>
        <v/>
      </c>
      <c r="BQ33" s="316" t="str">
        <f t="shared" ca="1" si="31"/>
        <v/>
      </c>
      <c r="BR33" s="413" t="str">
        <f t="shared" ca="1" si="32"/>
        <v/>
      </c>
      <c r="BS33" s="412" t="str">
        <f ca="1">IF(OR(BT33="",BT33=0),"",MAX(BS$5:BS32)+1)</f>
        <v/>
      </c>
      <c r="BT33" s="316" t="str">
        <f ca="1">IFERROR(INDEX($AJ$22:$AJ$33, ROWS($BT$4:BT31)), IFERROR(INDEX($AN$22:$AN$33, ROWS($BT$4:BT31)-ROWS($AJ$22:$AJ$33)), IFERROR(INDEX($AR$22:$AR$33, ROWS($BT$4:BT31)-ROWS($AJ$22:$AJ$33)-ROWS($AN$22:$AN$33)),IFERROR(INDEX($AV$22:$AV$33, ROWS($BT$4:BT31)-ROWS($AJ$22:$AJ$33)-ROWS($AN$22:$AN$33)-ROWS($AR$22:$AR$33)),IFERROR(INDEX($AZ$22:$AZ$33, ROWS($BT$4:BT31)-ROWS($AJ$22:$AJ$33)-ROWS($AN$22:$AN$33)-ROWS($AR$22:$AR$33)-ROWS($AV$22:$AV$33)),IFERROR(INDEX($BD$22:$BD$33, ROWS($BT$4:BT31)-ROWS($AJ$22:$AJ$33)-ROWS($AN$22:$AN$33)-ROWS($AR$22:$AR$33)-ROWS($AV$22:$AV$33)-ROWS($AZ$22:$AZ$33)),IFERROR(INDEX($BH$22:$BH$33, ROWS($BT$4:BT31)-ROWS($AJ$22:$AJ$33)-ROWS($AN$22:$AN$33)-ROWS($AR$22:$AR$33)-ROWS($AV$22:$AV$33)-ROWS($AZ$22:$AZ$33)-ROWS($BD$22:$BD$33)), "")))))))</f>
        <v/>
      </c>
      <c r="BU33" s="316" t="str">
        <f t="shared" ca="1" si="33"/>
        <v/>
      </c>
      <c r="BV33" s="316" t="str">
        <f ca="1">IF(OR(BW33="",BW33=0),"",MAX(BV$5:BV32)+1)</f>
        <v/>
      </c>
      <c r="BW33" s="316" t="str">
        <f ca="1">IFERROR(INDEX($AK$22:$AK$33, ROWS($BW$4:BW31)), IFERROR(INDEX($AO$22:$AO$33, ROWS($BW$4:BW31)-ROWS($AK$22:$AK$33)), IFERROR(INDEX($AS$22:$AS$33, ROWS($BW$4:BW31)-ROWS($AK$22:$AK$33)-ROWS($AO$22:$AO$33)),IFERROR(INDEX($AW$22:$AW$33, ROWS($BW$4:BW31)-ROWS($AK$22:$AK$33)-ROWS($AO$22:$AO$33)-ROWS($AS$22:$AS$33)),IFERROR(INDEX($BA$22:$BA$33, ROWS($BW$4:BW31)-ROWS($AK$22:$AK$33)-ROWS($AO$22:$AO$33)-ROWS($AS$22:$AS$33)-ROWS($AW$22:$AW$33)),IFERROR(INDEX($BE$22:$BE$33, ROWS($BW$4:BW31)-ROWS($AK$22:$AK$33)-ROWS($AO$22:$AO$33)-ROWS($AS$22:$AS$33)-ROWS($AW$22:$AW$33)-ROWS($BA$22:$BA$33)),IFERROR(INDEX($BI$22:$BI$33, ROWS($BW$4:BW31)-ROWS($AK$22:$AK$33)-ROWS($AO$22:$AO$33)-ROWS($AS$22:$AS$33)-ROWS($AW$22:$AW$33)-ROWS($BA$22:$BA$33)-ROWS($BE$22:$BE$33)), "")))))))</f>
        <v/>
      </c>
      <c r="BX33" s="316" t="str">
        <f t="shared" ca="1" si="34"/>
        <v/>
      </c>
      <c r="BY33" s="413" t="str">
        <f t="shared" ca="1" si="35"/>
        <v/>
      </c>
      <c r="BZ33" s="412" t="str">
        <f ca="1">IF(OR(CA33="",CA33=0),"",MAX(BZ$5:BZ32)+1)</f>
        <v/>
      </c>
      <c r="CA33" s="316" t="str">
        <f ca="1">IFERROR(INDEX($AJ$38:$AJ$49, ROWS($CA$4:CA31)), IFERROR(INDEX($AN$38:$AN$49, ROWS($CA$4:CA31)-ROWS($AJ$38:$AJ$49)), IFERROR(INDEX($AR$38:$AR$49, ROWS($CA$4:CA31)-ROWS($AJ$38:$AJ$49)-ROWS($AN$38:$AN$49)),IFERROR(INDEX($AV$38:$AV$49, ROWS($CA$4:CA31)-ROWS($AJ$38:$AJ$49)-ROWS($AN$38:$AN$49)-ROWS($AR$38:$AR$49)),IFERROR(INDEX($AZ$38:$AZ$49, ROWS($CA$4:CA31)-ROWS($AJ$38:$AJ$49)-ROWS($AN$38:$AN$49)-ROWS($AR$38:$AR$49)-ROWS($AV$38:$AV$49)),IFERROR(INDEX($BD$38:$BD$49, ROWS($CA$4:CA31)-ROWS($AJ$38:$AJ$49)-ROWS($AN$38:$AN$49)-ROWS($AR$38:$AR$49)-ROWS($AV$38:$AV$49)-ROWS($AZ$38:$AZ$49)),IFERROR(INDEX($BH$38:$BH$49, ROWS($CA$4:CA31)-ROWS($AJ$38:$AJ$49)-ROWS($AN$38:$AN$49)-ROWS($AR$38:$AR$49)-ROWS($AV$38:$AV$49)-ROWS($AZ$38:$AZ$49)-ROWS($BD$38:$BD$49)), "")))))))</f>
        <v/>
      </c>
      <c r="CB33" s="316" t="str">
        <f t="shared" ca="1" si="36"/>
        <v/>
      </c>
      <c r="CC33" s="316" t="str">
        <f ca="1">IF(OR(CD33="",CD33=0),"",MAX(CC$5:CC32)+1)</f>
        <v/>
      </c>
      <c r="CD33" s="316" t="str">
        <f ca="1">IFERROR(INDEX($AK$38:$AK$49, ROWS($CD$4:CD31)), IFERROR(INDEX($AO$38:$AO$49, ROWS($CD$4:CD31)-ROWS($AK$38:$AK$49)), IFERROR(INDEX($AS$38:$AS$49, ROWS($CD$4:CD31)-ROWS($AK$38:$AK$49)-ROWS($AO$38:$AO$49)),IFERROR(INDEX($AW$38:$AW$49, ROWS($CD$4:CD31)-ROWS($AK$38:$AK$49)-ROWS($AO$38:$AO$49)-ROWS($AS$38:$AS$49)),IFERROR(INDEX($BA$38:$BA$49, ROWS($CD$4:CD31)-ROWS($AK$38:$AK$49)-ROWS($AO$38:$AO$49)-ROWS($AS$38:$AS$49)-ROWS($AW$38:$AW$49)),IFERROR(INDEX($BE$38:$BE$49, ROWS($CD$4:CD31)-ROWS($AK$38:$AK$49)-ROWS($AO$38:$AO$49)-ROWS($AS$38:$AS$49)-ROWS($AW$38:$AW$49)-ROWS($BA$38:$BA$49)),IFERROR(INDEX($BI$38:$BI$49, ROWS($CD$4:CD31)-ROWS($AK$38:$AK$49)-ROWS($AO$38:$AO$49)-ROWS($AS$38:$AS$49)-ROWS($AW$38:$AW$49)-ROWS($BA$38:$BA$49)-ROWS($BE$38:$BE$49)), "")))))))</f>
        <v/>
      </c>
      <c r="CE33" s="316" t="str">
        <f t="shared" ca="1" si="37"/>
        <v/>
      </c>
      <c r="CF33" s="413" t="str">
        <f t="shared" ca="1" si="38"/>
        <v/>
      </c>
      <c r="CG33" s="412" t="str">
        <f ca="1">IF(OR(CH33="",CH33=0),"",MAX(CG$5:CG32)+1)</f>
        <v/>
      </c>
      <c r="CH33" s="316" t="str">
        <f ca="1">IFERROR(INDEX($AJ$54:$AJ$65, ROWS($CH$4:CH31)), IFERROR(INDEX($AN$54:$AN$65, ROWS($CH$4:CH31)-ROWS($AJ$54:$AJ$65)), IFERROR(INDEX($AR$54:$AR$65, ROWS($CH$4:CH31)-ROWS($AJ$54:$AJ$65)-ROWS($AN$54:$AN$65)),IFERROR(INDEX($AV$54:$AV$65, ROWS($CH$4:CH31)-ROWS($AJ$54:$AJ$65)-ROWS($AN$54:$AN$65)-ROWS($AR$54:$AR$65)),IFERROR(INDEX($AZ$54:$AZ$65, ROWS($CH$4:CH31)-ROWS($AJ$54:$AJ$65)-ROWS($AN$54:$AN$65)-ROWS($AR$54:$AR$65)-ROWS($AV$54:$AV$65)),IFERROR(INDEX($BD$54:$BD$65, ROWS($CH$4:CH31)-ROWS($AJ$54:$AJ$65)-ROWS($AN$54:$AN$65)-ROWS($AR$54:$AR$65)-ROWS($AV$54:$AV$65)-ROWS($AZ$54:$AZ$65)),IFERROR(INDEX($BH$54:$BH$65, ROWS($CH$4:CH31)-ROWS($AJ$54:$AJ$65)-ROWS($AN$54:$AN$65)-ROWS($AR$54:$AR$65)-ROWS($AV$54:$AV$65)-ROWS($AZ$54:$AZ$65)-ROWS($BD$54:$BD$65)), "")))))))</f>
        <v/>
      </c>
      <c r="CI33" s="316" t="str">
        <f t="shared" ca="1" si="39"/>
        <v/>
      </c>
      <c r="CJ33" s="316" t="str">
        <f ca="1">IF(OR(CK33="",CK33=0),"",MAX(CJ$5:CJ32)+1)</f>
        <v/>
      </c>
      <c r="CK33" s="316" t="str">
        <f ca="1">IFERROR(INDEX($AK$54:$AK$65, ROWS($CK$4:CK31)), IFERROR(INDEX($AO$54:$AO$65, ROWS($CK$4:CK31)-ROWS($AK$54:$AK$65)), IFERROR(INDEX($AS$54:$AS$65, ROWS($CK$4:CK31)-ROWS($AK$54:$AK$65)-ROWS($AO$54:$AO$65)),IFERROR(INDEX($AW$54:$AW$65, ROWS($CK$4:CK31)-ROWS($AK$54:$AK$65)-ROWS($AO$54:$AO$65)-ROWS($AS$54:$AS$65)),IFERROR(INDEX($BA$54:$BA$65, ROWS($CK$4:CK31)-ROWS($AK$54:$AK$65)-ROWS($AO$54:$AO$65)-ROWS($AS$54:$AS$65)-ROWS($AW$54:$AW$65)),IFERROR(INDEX($BE$54:$BE$65, ROWS($CK$4:CK31)-ROWS($AK$54:$AK$65)-ROWS($AO$54:$AO$65)-ROWS($AS$54:$AS$65)-ROWS($AW$54:$AW$65)-ROWS($BA$54:$BA$65)),IFERROR(INDEX($BI$54:$BI$65, ROWS($CK$4:CK31)-ROWS($AK$54:$AK$65)-ROWS($AO$54:$AO$65)-ROWS($AS$54:$AS$65)-ROWS($AW$54:$AW$65)-ROWS($BA$54:$BA$65)-ROWS($BE$54:$BE$65)), "")))))))</f>
        <v/>
      </c>
      <c r="CL33" s="316" t="str">
        <f t="shared" ca="1" si="40"/>
        <v/>
      </c>
      <c r="CM33" s="413" t="str">
        <f t="shared" ca="1" si="41"/>
        <v/>
      </c>
      <c r="CN33" s="412" t="str">
        <f ca="1">IF(OR(CO33="",CO33=0),"",MAX(CN$5:CN32)+1)</f>
        <v/>
      </c>
      <c r="CO33" s="316" t="str">
        <f ca="1">IFERROR(INDEX($AJ$70:$AJ$81, ROWS($CO$4:CO31)), IFERROR(INDEX($AN$70:$AN$81, ROWS($CO$4:CO31)-ROWS($AJ$70:$AJ$81)), IFERROR(INDEX($AR$70:$AR$81, ROWS($CO$4:CO31)-ROWS($AJ$70:$AJ$81)-ROWS($AN$70:$AN$81)),IFERROR(INDEX($AV$70:$AV$81, ROWS($CO$4:CO31)-ROWS($AJ$70:$AJ$81)-ROWS($AN$70:$AN$81)-ROWS($AR$70:$AR$81)),IFERROR(INDEX($AZ$70:$AZ$81, ROWS($CO$4:CO31)-ROWS($AJ$70:$AJ$81)-ROWS($AN$70:$AN$81)-ROWS($AR$70:$AR$81)-ROWS($AV$70:$AV$81)),IFERROR(INDEX($BD$70:$BD$81, ROWS($CO$4:CO31)-ROWS($AJ$70:$AJ$81)-ROWS($AN$70:$AN$81)-ROWS($AR$70:$AR$81)-ROWS($AV$70:$AV$81)-ROWS($AZ$70:$AZ$81)),IFERROR(INDEX($BH$70:$BH$81, ROWS($CO$4:CO31)-ROWS($AJ$70:$AJ$81)-ROWS($AN$70:$AN$81)-ROWS($AR$70:$AR$81)-ROWS($AV$70:$AV$81)-ROWS($AZ$70:$AZ$81)-ROWS($BD$70:$BD$81)), "")))))))</f>
        <v/>
      </c>
      <c r="CP33" s="316" t="str">
        <f t="shared" ca="1" si="42"/>
        <v/>
      </c>
      <c r="CQ33" s="316" t="str">
        <f ca="1">IF(OR(CR33="",CR33=0),"",MAX(CQ$5:CQ32)+1)</f>
        <v/>
      </c>
      <c r="CR33" s="316" t="str">
        <f ca="1">IFERROR(INDEX($AK$70:$AK$81, ROWS($CR$4:CR31)), IFERROR(INDEX($AO$70:$AO$81, ROWS($CR$4:CR31)-ROWS($AK$70:$AK$81)), IFERROR(INDEX($AS$70:$AS$81, ROWS($CR$4:CR31)-ROWS($AK$70:$AK$81)-ROWS($AO$70:$AO$81)),IFERROR(INDEX($AW$70:$AW$81, ROWS($CR$4:CR31)-ROWS($AK$70:$AK$81)-ROWS($AO$70:$AO$81)-ROWS($AS$70:$AS$81)),IFERROR(INDEX($BA$70:$BA$81, ROWS($CR$4:CR31)-ROWS($AK$70:$AK$81)-ROWS($AO$70:$AO$81)-ROWS($AS$70:$AS$81)-ROWS($AW$70:$AW$81)),IFERROR(INDEX($BE$70:$BE$81, ROWS($CR$4:CR31)-ROWS($AK$70:$AK$81)-ROWS($AO$70:$AO$81)-ROWS($AS$70:$AS$81)-ROWS($AW$70:$AW$81)-ROWS($BA$70:$BA$81)),IFERROR(INDEX($BI$70:$BI$81, ROWS($CR$4:CR31)-ROWS($AK$70:$AK$81)-ROWS($AO$70:$AO$81)-ROWS($AS$70:$AS$81)-ROWS($AW$70:$AW$81)-ROWS($BA$70:$BA$81)-ROWS($BE$70:$BE$81)), "")))))))</f>
        <v/>
      </c>
      <c r="CS33" s="316" t="str">
        <f t="shared" ca="1" si="43"/>
        <v/>
      </c>
      <c r="CT33" s="413" t="str">
        <f t="shared" ca="1" si="44"/>
        <v/>
      </c>
      <c r="CU33" s="412" t="str">
        <f>IF(OR(CV33="",CV33=0),"",MAX(CU$5:CU32)+1)</f>
        <v/>
      </c>
      <c r="CV33" s="316" t="str">
        <f>IFERROR(INDEX($AJ$86:$AJ$97, ROWS($CV$4:CV31)), IFERROR(INDEX($AN$86:$AN$97, ROWS($CV$4:CV31)-ROWS($AJ$86:$AJ$97)), ""))</f>
        <v/>
      </c>
      <c r="CW33" s="316" t="str">
        <f t="shared" si="45"/>
        <v/>
      </c>
      <c r="CX33" s="316" t="str">
        <f>IF(OR(CY33="",CY33=0),"",MAX(CX$5:CX32)+1)</f>
        <v/>
      </c>
      <c r="CY33" s="316" t="str">
        <f>IFERROR(INDEX($AK$86:$AK$97, ROWS($CY$4:CY31)), IFERROR(INDEX($AO$86:$AO$97, ROWS($CY$4:CY31)-ROWS($AK$86:$AK$97)), ""))</f>
        <v/>
      </c>
      <c r="CZ33" s="316" t="str">
        <f t="shared" si="46"/>
        <v/>
      </c>
      <c r="DA33" s="413" t="str">
        <f t="shared" si="47"/>
        <v/>
      </c>
      <c r="DC33" s="438">
        <f ca="1">IF(OR(DD33="",DD33=0),"",MAX(DC$25:DC32)+1)</f>
        <v>7</v>
      </c>
      <c r="DD33" s="434" t="str">
        <f t="shared" ca="1" si="90"/>
        <v>Netflix</v>
      </c>
      <c r="DE33" s="413">
        <f t="shared" ca="1" si="91"/>
        <v>14.95</v>
      </c>
      <c r="DF33" s="431" t="str">
        <f ca="1">IF(OR(DG33="",DG33=0),"",MAX(DF$25:DF32)+1)</f>
        <v/>
      </c>
      <c r="DG33" s="412" t="str">
        <f t="shared" ca="1" si="92"/>
        <v/>
      </c>
      <c r="DH33" s="413" t="str">
        <f t="shared" ca="1" si="93"/>
        <v/>
      </c>
      <c r="DI33" s="412" t="str">
        <f t="shared" ca="1" si="94"/>
        <v/>
      </c>
      <c r="DJ33" s="413" t="str">
        <f t="shared" ca="1" si="95"/>
        <v/>
      </c>
      <c r="DK33" s="412" t="str">
        <f t="shared" ca="1" si="96"/>
        <v/>
      </c>
      <c r="DL33" s="413" t="str">
        <f t="shared" ca="1" si="97"/>
        <v/>
      </c>
    </row>
    <row r="34" spans="1:123" s="292" customFormat="1" ht="15" customHeight="1" x14ac:dyDescent="0.3">
      <c r="A34" s="1173" t="s">
        <v>478</v>
      </c>
      <c r="B34" s="1174"/>
      <c r="C34" s="1173" t="s">
        <v>478</v>
      </c>
      <c r="D34" s="1174"/>
      <c r="E34" s="1173" t="s">
        <v>478</v>
      </c>
      <c r="F34" s="1174"/>
      <c r="G34" s="1173" t="s">
        <v>478</v>
      </c>
      <c r="H34" s="1174"/>
      <c r="I34" s="1173" t="s">
        <v>478</v>
      </c>
      <c r="J34" s="1174"/>
      <c r="K34" s="1173" t="s">
        <v>478</v>
      </c>
      <c r="L34" s="1174"/>
      <c r="M34" s="1173" t="s">
        <v>478</v>
      </c>
      <c r="N34" s="1174"/>
      <c r="P34" s="297" t="str">
        <f t="shared" ca="1" si="99"/>
        <v/>
      </c>
      <c r="Q34" s="297" t="str">
        <f t="shared" ca="1" si="98"/>
        <v/>
      </c>
      <c r="R34" s="297" t="str">
        <f t="shared" ca="1" si="98"/>
        <v/>
      </c>
      <c r="S34" s="298" t="str">
        <f t="shared" ca="1" si="98"/>
        <v/>
      </c>
      <c r="T34" s="297" t="str">
        <f t="shared" ca="1" si="98"/>
        <v/>
      </c>
      <c r="U34" s="297" t="str">
        <f t="shared" ca="1" si="98"/>
        <v/>
      </c>
      <c r="V34" s="1160" t="s">
        <v>503</v>
      </c>
      <c r="W34" s="1161"/>
      <c r="X34" s="424">
        <f ca="1">IF(OR(X30="",X31=""),0,SUM(X31+X32-X30))</f>
        <v>2395.21</v>
      </c>
      <c r="Y34"/>
      <c r="AB34" s="299"/>
      <c r="AC34" s="358" t="str">
        <f>IF('Data Entry'!H18="","",'Data Entry'!H18)</f>
        <v/>
      </c>
      <c r="AD34" s="356" t="str">
        <f>IF('Data Entry'!G18="","",'Data Entry'!G18)</f>
        <v/>
      </c>
      <c r="AE34" s="363" t="str">
        <f>IF('Data Entry'!J18="","",'Data Entry'!J18)</f>
        <v/>
      </c>
      <c r="AF34" s="402" t="str">
        <f>IF('Data Entry'!I18="","",'Data Entry'!I18)</f>
        <v/>
      </c>
      <c r="AG34" s="300"/>
      <c r="AH34"/>
      <c r="AL34"/>
      <c r="AM34"/>
      <c r="AN34"/>
      <c r="AO34"/>
      <c r="AP34"/>
      <c r="AQ34"/>
      <c r="AR34"/>
      <c r="AS34"/>
      <c r="AT34"/>
      <c r="AU34"/>
      <c r="AV34"/>
      <c r="BL34" s="412" t="str">
        <f ca="1">IF(OR(BM34="",BM34=0),"",MAX(BL$5:BL33)+1)</f>
        <v/>
      </c>
      <c r="BM34" s="316" t="str">
        <f ca="1">IFERROR(INDEX($AJ$6:$AJ$17, ROWS(BM$4:$BM32)), IFERROR(INDEX($AN$6:$AN$17, ROWS(BM$4:$BM32)-ROWS($AJ$6:$AJ$17)), IFERROR(INDEX($AR$6:$AR$17, ROWS(BM$4:$BM32)-ROWS($AJ$6:$AJ$17)-ROWS($AN$6:$AN$17)),IFERROR(INDEX($AV$6:$AV$17, ROWS(BM$4:$BM32)-ROWS($AJ$6:$AJ$17)-ROWS($AN$6:$AN$17)-ROWS($AR$6:$AR$17)),IFERROR(INDEX($AZ$6:$AZ$17, ROWS(BM$4:$BM32)-ROWS($AJ$6:$AJ$17)-ROWS($AN$6:$AN$17)-ROWS($AR$6:$AR$17)-ROWS($AV$6:$AV$17)),IFERROR(INDEX($BD$6:$BD$17, ROWS(BM$4:$BM32)-ROWS($AJ$6:$AJ$17)-ROWS($AN$6:$AN$17)-ROWS($AR$6:$AR$17)-ROWS($AV$6:$AV$17)-ROWS($AZ$6:$AZ$17)),IFERROR(INDEX($BH$6:$BH$17, ROWS(BM$4:$BM32)-ROWS($AJ$6:$AJ$17)-ROWS($AN$6:$AN$17)-ROWS($AR$6:$AR$17)-ROWS($AV$6:$AV$17)-ROWS($AZ$6:$AZ$17)-ROWS($BD$6:$BD$17)), "")))))))</f>
        <v/>
      </c>
      <c r="BN34" s="316" t="str">
        <f t="shared" ca="1" si="30"/>
        <v/>
      </c>
      <c r="BO34" s="316" t="str">
        <f ca="1">IF(OR(BP34="",BP34=0),"",MAX(BO$5:BO33)+1)</f>
        <v/>
      </c>
      <c r="BP34" s="316" t="str">
        <f ca="1">IFERROR(INDEX($AK$6:$AK$17, ROWS($BP$4:BP32)), IFERROR(INDEX($AO$6:$AO$17, ROWS($BP$4:BP32)-ROWS($AK$6:$AK$17)), IFERROR(INDEX($AS$6:$AS$17, ROWS($BP$4:BP32)-ROWS($AK$6:$AK$17)-ROWS($AO$6:$AO$17)),IFERROR(INDEX($AW$6:$AW$17, ROWS($BP$4:BP32)-ROWS($AK$6:$AK$17)-ROWS($AO$6:$AO$17)-ROWS($AS$6:$AS$17)),IFERROR(INDEX($BA$6:$BA$17, ROWS($BP$4:BP32)-ROWS($AK$6:$AK$17)-ROWS($AO$6:$AO$17)-ROWS($AS$6:$AS$17)-ROWS($AW$6:$AW$17)),IFERROR(INDEX($BE$6:$BE$17, ROWS($BP$4:BP32)-ROWS($AK$6:$AK$17)-ROWS($AO$6:$AO$17)-ROWS($AS$6:$AS$17)-ROWS($AW$6:$AW$17)-ROWS($BA$6:$BA$17)),IFERROR(INDEX($BI$6:$BI$17, ROWS($BP$4:BP32)-ROWS($AK$6:$AK$17)-ROWS($AO$6:$AO$17)-ROWS($AS$6:$AS$17)-ROWS($AW$6:$AW$17)-ROWS($BA$6:$BA$17)-ROWS($BE$6:$BE$17)), "")))))))</f>
        <v/>
      </c>
      <c r="BQ34" s="316" t="str">
        <f t="shared" ca="1" si="31"/>
        <v/>
      </c>
      <c r="BR34" s="413" t="str">
        <f t="shared" ca="1" si="32"/>
        <v/>
      </c>
      <c r="BS34" s="412" t="str">
        <f ca="1">IF(OR(BT34="",BT34=0),"",MAX(BS$5:BS33)+1)</f>
        <v/>
      </c>
      <c r="BT34" s="316" t="str">
        <f ca="1">IFERROR(INDEX($AJ$22:$AJ$33, ROWS($BT$4:BT32)), IFERROR(INDEX($AN$22:$AN$33, ROWS($BT$4:BT32)-ROWS($AJ$22:$AJ$33)), IFERROR(INDEX($AR$22:$AR$33, ROWS($BT$4:BT32)-ROWS($AJ$22:$AJ$33)-ROWS($AN$22:$AN$33)),IFERROR(INDEX($AV$22:$AV$33, ROWS($BT$4:BT32)-ROWS($AJ$22:$AJ$33)-ROWS($AN$22:$AN$33)-ROWS($AR$22:$AR$33)),IFERROR(INDEX($AZ$22:$AZ$33, ROWS($BT$4:BT32)-ROWS($AJ$22:$AJ$33)-ROWS($AN$22:$AN$33)-ROWS($AR$22:$AR$33)-ROWS($AV$22:$AV$33)),IFERROR(INDEX($BD$22:$BD$33, ROWS($BT$4:BT32)-ROWS($AJ$22:$AJ$33)-ROWS($AN$22:$AN$33)-ROWS($AR$22:$AR$33)-ROWS($AV$22:$AV$33)-ROWS($AZ$22:$AZ$33)),IFERROR(INDEX($BH$22:$BH$33, ROWS($BT$4:BT32)-ROWS($AJ$22:$AJ$33)-ROWS($AN$22:$AN$33)-ROWS($AR$22:$AR$33)-ROWS($AV$22:$AV$33)-ROWS($AZ$22:$AZ$33)-ROWS($BD$22:$BD$33)), "")))))))</f>
        <v/>
      </c>
      <c r="BU34" s="316" t="str">
        <f t="shared" ca="1" si="33"/>
        <v/>
      </c>
      <c r="BV34" s="316" t="str">
        <f ca="1">IF(OR(BW34="",BW34=0),"",MAX(BV$5:BV33)+1)</f>
        <v/>
      </c>
      <c r="BW34" s="316" t="str">
        <f ca="1">IFERROR(INDEX($AK$22:$AK$33, ROWS($BW$4:BW32)), IFERROR(INDEX($AO$22:$AO$33, ROWS($BW$4:BW32)-ROWS($AK$22:$AK$33)), IFERROR(INDEX($AS$22:$AS$33, ROWS($BW$4:BW32)-ROWS($AK$22:$AK$33)-ROWS($AO$22:$AO$33)),IFERROR(INDEX($AW$22:$AW$33, ROWS($BW$4:BW32)-ROWS($AK$22:$AK$33)-ROWS($AO$22:$AO$33)-ROWS($AS$22:$AS$33)),IFERROR(INDEX($BA$22:$BA$33, ROWS($BW$4:BW32)-ROWS($AK$22:$AK$33)-ROWS($AO$22:$AO$33)-ROWS($AS$22:$AS$33)-ROWS($AW$22:$AW$33)),IFERROR(INDEX($BE$22:$BE$33, ROWS($BW$4:BW32)-ROWS($AK$22:$AK$33)-ROWS($AO$22:$AO$33)-ROWS($AS$22:$AS$33)-ROWS($AW$22:$AW$33)-ROWS($BA$22:$BA$33)),IFERROR(INDEX($BI$22:$BI$33, ROWS($BW$4:BW32)-ROWS($AK$22:$AK$33)-ROWS($AO$22:$AO$33)-ROWS($AS$22:$AS$33)-ROWS($AW$22:$AW$33)-ROWS($BA$22:$BA$33)-ROWS($BE$22:$BE$33)), "")))))))</f>
        <v/>
      </c>
      <c r="BX34" s="316" t="str">
        <f t="shared" ca="1" si="34"/>
        <v/>
      </c>
      <c r="BY34" s="413" t="str">
        <f t="shared" ca="1" si="35"/>
        <v/>
      </c>
      <c r="BZ34" s="412" t="str">
        <f ca="1">IF(OR(CA34="",CA34=0),"",MAX(BZ$5:BZ33)+1)</f>
        <v/>
      </c>
      <c r="CA34" s="316" t="str">
        <f ca="1">IFERROR(INDEX($AJ$38:$AJ$49, ROWS($CA$4:CA32)), IFERROR(INDEX($AN$38:$AN$49, ROWS($CA$4:CA32)-ROWS($AJ$38:$AJ$49)), IFERROR(INDEX($AR$38:$AR$49, ROWS($CA$4:CA32)-ROWS($AJ$38:$AJ$49)-ROWS($AN$38:$AN$49)),IFERROR(INDEX($AV$38:$AV$49, ROWS($CA$4:CA32)-ROWS($AJ$38:$AJ$49)-ROWS($AN$38:$AN$49)-ROWS($AR$38:$AR$49)),IFERROR(INDEX($AZ$38:$AZ$49, ROWS($CA$4:CA32)-ROWS($AJ$38:$AJ$49)-ROWS($AN$38:$AN$49)-ROWS($AR$38:$AR$49)-ROWS($AV$38:$AV$49)),IFERROR(INDEX($BD$38:$BD$49, ROWS($CA$4:CA32)-ROWS($AJ$38:$AJ$49)-ROWS($AN$38:$AN$49)-ROWS($AR$38:$AR$49)-ROWS($AV$38:$AV$49)-ROWS($AZ$38:$AZ$49)),IFERROR(INDEX($BH$38:$BH$49, ROWS($CA$4:CA32)-ROWS($AJ$38:$AJ$49)-ROWS($AN$38:$AN$49)-ROWS($AR$38:$AR$49)-ROWS($AV$38:$AV$49)-ROWS($AZ$38:$AZ$49)-ROWS($BD$38:$BD$49)), "")))))))</f>
        <v/>
      </c>
      <c r="CB34" s="316" t="str">
        <f t="shared" ca="1" si="36"/>
        <v/>
      </c>
      <c r="CC34" s="316" t="str">
        <f ca="1">IF(OR(CD34="",CD34=0),"",MAX(CC$5:CC33)+1)</f>
        <v/>
      </c>
      <c r="CD34" s="316" t="str">
        <f ca="1">IFERROR(INDEX($AK$38:$AK$49, ROWS($CD$4:CD32)), IFERROR(INDEX($AO$38:$AO$49, ROWS($CD$4:CD32)-ROWS($AK$38:$AK$49)), IFERROR(INDEX($AS$38:$AS$49, ROWS($CD$4:CD32)-ROWS($AK$38:$AK$49)-ROWS($AO$38:$AO$49)),IFERROR(INDEX($AW$38:$AW$49, ROWS($CD$4:CD32)-ROWS($AK$38:$AK$49)-ROWS($AO$38:$AO$49)-ROWS($AS$38:$AS$49)),IFERROR(INDEX($BA$38:$BA$49, ROWS($CD$4:CD32)-ROWS($AK$38:$AK$49)-ROWS($AO$38:$AO$49)-ROWS($AS$38:$AS$49)-ROWS($AW$38:$AW$49)),IFERROR(INDEX($BE$38:$BE$49, ROWS($CD$4:CD32)-ROWS($AK$38:$AK$49)-ROWS($AO$38:$AO$49)-ROWS($AS$38:$AS$49)-ROWS($AW$38:$AW$49)-ROWS($BA$38:$BA$49)),IFERROR(INDEX($BI$38:$BI$49, ROWS($CD$4:CD32)-ROWS($AK$38:$AK$49)-ROWS($AO$38:$AO$49)-ROWS($AS$38:$AS$49)-ROWS($AW$38:$AW$49)-ROWS($BA$38:$BA$49)-ROWS($BE$38:$BE$49)), "")))))))</f>
        <v/>
      </c>
      <c r="CE34" s="316" t="str">
        <f t="shared" ca="1" si="37"/>
        <v/>
      </c>
      <c r="CF34" s="413" t="str">
        <f t="shared" ca="1" si="38"/>
        <v/>
      </c>
      <c r="CG34" s="412" t="str">
        <f ca="1">IF(OR(CH34="",CH34=0),"",MAX(CG$5:CG33)+1)</f>
        <v/>
      </c>
      <c r="CH34" s="316" t="str">
        <f ca="1">IFERROR(INDEX($AJ$54:$AJ$65, ROWS($CH$4:CH32)), IFERROR(INDEX($AN$54:$AN$65, ROWS($CH$4:CH32)-ROWS($AJ$54:$AJ$65)), IFERROR(INDEX($AR$54:$AR$65, ROWS($CH$4:CH32)-ROWS($AJ$54:$AJ$65)-ROWS($AN$54:$AN$65)),IFERROR(INDEX($AV$54:$AV$65, ROWS($CH$4:CH32)-ROWS($AJ$54:$AJ$65)-ROWS($AN$54:$AN$65)-ROWS($AR$54:$AR$65)),IFERROR(INDEX($AZ$54:$AZ$65, ROWS($CH$4:CH32)-ROWS($AJ$54:$AJ$65)-ROWS($AN$54:$AN$65)-ROWS($AR$54:$AR$65)-ROWS($AV$54:$AV$65)),IFERROR(INDEX($BD$54:$BD$65, ROWS($CH$4:CH32)-ROWS($AJ$54:$AJ$65)-ROWS($AN$54:$AN$65)-ROWS($AR$54:$AR$65)-ROWS($AV$54:$AV$65)-ROWS($AZ$54:$AZ$65)),IFERROR(INDEX($BH$54:$BH$65, ROWS($CH$4:CH32)-ROWS($AJ$54:$AJ$65)-ROWS($AN$54:$AN$65)-ROWS($AR$54:$AR$65)-ROWS($AV$54:$AV$65)-ROWS($AZ$54:$AZ$65)-ROWS($BD$54:$BD$65)), "")))))))</f>
        <v/>
      </c>
      <c r="CI34" s="316" t="str">
        <f t="shared" ca="1" si="39"/>
        <v/>
      </c>
      <c r="CJ34" s="316" t="str">
        <f ca="1">IF(OR(CK34="",CK34=0),"",MAX(CJ$5:CJ33)+1)</f>
        <v/>
      </c>
      <c r="CK34" s="316" t="str">
        <f ca="1">IFERROR(INDEX($AK$54:$AK$65, ROWS($CK$4:CK32)), IFERROR(INDEX($AO$54:$AO$65, ROWS($CK$4:CK32)-ROWS($AK$54:$AK$65)), IFERROR(INDEX($AS$54:$AS$65, ROWS($CK$4:CK32)-ROWS($AK$54:$AK$65)-ROWS($AO$54:$AO$65)),IFERROR(INDEX($AW$54:$AW$65, ROWS($CK$4:CK32)-ROWS($AK$54:$AK$65)-ROWS($AO$54:$AO$65)-ROWS($AS$54:$AS$65)),IFERROR(INDEX($BA$54:$BA$65, ROWS($CK$4:CK32)-ROWS($AK$54:$AK$65)-ROWS($AO$54:$AO$65)-ROWS($AS$54:$AS$65)-ROWS($AW$54:$AW$65)),IFERROR(INDEX($BE$54:$BE$65, ROWS($CK$4:CK32)-ROWS($AK$54:$AK$65)-ROWS($AO$54:$AO$65)-ROWS($AS$54:$AS$65)-ROWS($AW$54:$AW$65)-ROWS($BA$54:$BA$65)),IFERROR(INDEX($BI$54:$BI$65, ROWS($CK$4:CK32)-ROWS($AK$54:$AK$65)-ROWS($AO$54:$AO$65)-ROWS($AS$54:$AS$65)-ROWS($AW$54:$AW$65)-ROWS($BA$54:$BA$65)-ROWS($BE$54:$BE$65)), "")))))))</f>
        <v/>
      </c>
      <c r="CL34" s="316" t="str">
        <f t="shared" ca="1" si="40"/>
        <v/>
      </c>
      <c r="CM34" s="413" t="str">
        <f t="shared" ca="1" si="41"/>
        <v/>
      </c>
      <c r="CN34" s="412" t="str">
        <f ca="1">IF(OR(CO34="",CO34=0),"",MAX(CN$5:CN33)+1)</f>
        <v/>
      </c>
      <c r="CO34" s="316" t="str">
        <f ca="1">IFERROR(INDEX($AJ$70:$AJ$81, ROWS($CO$4:CO32)), IFERROR(INDEX($AN$70:$AN$81, ROWS($CO$4:CO32)-ROWS($AJ$70:$AJ$81)), IFERROR(INDEX($AR$70:$AR$81, ROWS($CO$4:CO32)-ROWS($AJ$70:$AJ$81)-ROWS($AN$70:$AN$81)),IFERROR(INDEX($AV$70:$AV$81, ROWS($CO$4:CO32)-ROWS($AJ$70:$AJ$81)-ROWS($AN$70:$AN$81)-ROWS($AR$70:$AR$81)),IFERROR(INDEX($AZ$70:$AZ$81, ROWS($CO$4:CO32)-ROWS($AJ$70:$AJ$81)-ROWS($AN$70:$AN$81)-ROWS($AR$70:$AR$81)-ROWS($AV$70:$AV$81)),IFERROR(INDEX($BD$70:$BD$81, ROWS($CO$4:CO32)-ROWS($AJ$70:$AJ$81)-ROWS($AN$70:$AN$81)-ROWS($AR$70:$AR$81)-ROWS($AV$70:$AV$81)-ROWS($AZ$70:$AZ$81)),IFERROR(INDEX($BH$70:$BH$81, ROWS($CO$4:CO32)-ROWS($AJ$70:$AJ$81)-ROWS($AN$70:$AN$81)-ROWS($AR$70:$AR$81)-ROWS($AV$70:$AV$81)-ROWS($AZ$70:$AZ$81)-ROWS($BD$70:$BD$81)), "")))))))</f>
        <v/>
      </c>
      <c r="CP34" s="316" t="str">
        <f t="shared" ca="1" si="42"/>
        <v/>
      </c>
      <c r="CQ34" s="316" t="str">
        <f ca="1">IF(OR(CR34="",CR34=0),"",MAX(CQ$5:CQ33)+1)</f>
        <v/>
      </c>
      <c r="CR34" s="316" t="str">
        <f ca="1">IFERROR(INDEX($AK$70:$AK$81, ROWS($CR$4:CR32)), IFERROR(INDEX($AO$70:$AO$81, ROWS($CR$4:CR32)-ROWS($AK$70:$AK$81)), IFERROR(INDEX($AS$70:$AS$81, ROWS($CR$4:CR32)-ROWS($AK$70:$AK$81)-ROWS($AO$70:$AO$81)),IFERROR(INDEX($AW$70:$AW$81, ROWS($CR$4:CR32)-ROWS($AK$70:$AK$81)-ROWS($AO$70:$AO$81)-ROWS($AS$70:$AS$81)),IFERROR(INDEX($BA$70:$BA$81, ROWS($CR$4:CR32)-ROWS($AK$70:$AK$81)-ROWS($AO$70:$AO$81)-ROWS($AS$70:$AS$81)-ROWS($AW$70:$AW$81)),IFERROR(INDEX($BE$70:$BE$81, ROWS($CR$4:CR32)-ROWS($AK$70:$AK$81)-ROWS($AO$70:$AO$81)-ROWS($AS$70:$AS$81)-ROWS($AW$70:$AW$81)-ROWS($BA$70:$BA$81)),IFERROR(INDEX($BI$70:$BI$81, ROWS($CR$4:CR32)-ROWS($AK$70:$AK$81)-ROWS($AO$70:$AO$81)-ROWS($AS$70:$AS$81)-ROWS($AW$70:$AW$81)-ROWS($BA$70:$BA$81)-ROWS($BE$70:$BE$81)), "")))))))</f>
        <v/>
      </c>
      <c r="CS34" s="316" t="str">
        <f t="shared" ca="1" si="43"/>
        <v/>
      </c>
      <c r="CT34" s="413" t="str">
        <f t="shared" ca="1" si="44"/>
        <v/>
      </c>
      <c r="CU34" s="412" t="str">
        <f>IF(OR(CV34="",CV34=0),"",MAX(CU$5:CU33)+1)</f>
        <v/>
      </c>
      <c r="CV34" s="316" t="str">
        <f>IFERROR(INDEX($AJ$86:$AJ$97, ROWS($CV$4:CV32)), IFERROR(INDEX($AN$86:$AN$97, ROWS($CV$4:CV32)-ROWS($AJ$86:$AJ$97)), ""))</f>
        <v/>
      </c>
      <c r="CW34" s="316" t="str">
        <f t="shared" si="45"/>
        <v/>
      </c>
      <c r="CX34" s="316" t="str">
        <f>IF(OR(CY34="",CY34=0),"",MAX(CX$5:CX33)+1)</f>
        <v/>
      </c>
      <c r="CY34" s="316" t="str">
        <f>IFERROR(INDEX($AK$86:$AK$97, ROWS($CY$4:CY32)), IFERROR(INDEX($AO$86:$AO$97, ROWS($CY$4:CY32)-ROWS($AK$86:$AK$97)), ""))</f>
        <v/>
      </c>
      <c r="CZ34" s="316" t="str">
        <f t="shared" si="46"/>
        <v/>
      </c>
      <c r="DA34" s="413" t="str">
        <f t="shared" si="47"/>
        <v/>
      </c>
      <c r="DC34" s="438" t="str">
        <f ca="1">IF(OR(DD34="",DD34=0),"",MAX(DC$25:DC33)+1)</f>
        <v/>
      </c>
      <c r="DD34" s="434" t="str">
        <f t="shared" ca="1" si="90"/>
        <v/>
      </c>
      <c r="DE34" s="413" t="str">
        <f t="shared" ca="1" si="91"/>
        <v/>
      </c>
      <c r="DF34" s="431" t="str">
        <f ca="1">IF(OR(DG34="",DG34=0),"",MAX(DF$25:DF33)+1)</f>
        <v/>
      </c>
      <c r="DG34" s="412" t="str">
        <f t="shared" ca="1" si="92"/>
        <v/>
      </c>
      <c r="DH34" s="413" t="str">
        <f t="shared" ca="1" si="93"/>
        <v/>
      </c>
      <c r="DI34" s="412" t="str">
        <f t="shared" ca="1" si="94"/>
        <v/>
      </c>
      <c r="DJ34" s="413" t="str">
        <f t="shared" ca="1" si="95"/>
        <v/>
      </c>
      <c r="DK34" s="412" t="str">
        <f t="shared" ca="1" si="96"/>
        <v/>
      </c>
      <c r="DL34" s="413" t="str">
        <f t="shared" ca="1" si="97"/>
        <v/>
      </c>
    </row>
    <row r="35" spans="1:123" ht="15" customHeight="1" thickBot="1" x14ac:dyDescent="0.35">
      <c r="A35" s="291" t="str">
        <f>Year!I16</f>
        <v/>
      </c>
      <c r="B35" s="290" t="str">
        <f>IF(ISERROR(MATCH(A35,event_dates,0)),"",INDEX(events,MATCH(A35,event_dates,0)))</f>
        <v/>
      </c>
      <c r="C35" s="291" t="str">
        <f>Year!J16</f>
        <v/>
      </c>
      <c r="D35" s="290" t="str">
        <f>IF(ISERROR(MATCH(C35,event_dates,0)),"",INDEX(events,MATCH(C35,event_dates,0)))</f>
        <v/>
      </c>
      <c r="E35" s="289" t="s">
        <v>479</v>
      </c>
      <c r="F35" s="288"/>
      <c r="G35" s="287"/>
      <c r="H35" s="287"/>
      <c r="I35" s="287"/>
      <c r="J35" s="287"/>
      <c r="K35" s="287"/>
      <c r="L35" s="287"/>
      <c r="M35" s="287"/>
      <c r="N35" s="286"/>
      <c r="P35" s="295" t="str">
        <f>IF(DN106="","",DN106)</f>
        <v/>
      </c>
      <c r="Q35" s="295" t="str">
        <f t="shared" ref="Q35:U40" si="100">IF(DO106="","",DO106)</f>
        <v/>
      </c>
      <c r="R35" s="295" t="str">
        <f t="shared" si="100"/>
        <v/>
      </c>
      <c r="S35" s="296" t="str">
        <f t="shared" si="100"/>
        <v/>
      </c>
      <c r="T35" s="295" t="str">
        <f t="shared" si="100"/>
        <v/>
      </c>
      <c r="U35" s="295" t="str">
        <f t="shared" si="100"/>
        <v/>
      </c>
      <c r="V35" s="1156"/>
      <c r="W35" s="1157"/>
      <c r="X35" s="445"/>
      <c r="AC35" s="358" t="str">
        <f>IF('Data Entry'!H19="","",'Data Entry'!H19)</f>
        <v/>
      </c>
      <c r="AD35" s="356" t="str">
        <f>IF('Data Entry'!G19="","",'Data Entry'!G19)</f>
        <v/>
      </c>
      <c r="AE35" s="363" t="str">
        <f>IF('Data Entry'!J19="","",'Data Entry'!J19)</f>
        <v/>
      </c>
      <c r="AF35" s="402" t="str">
        <f>IF('Data Entry'!I19="","",'Data Entry'!I19)</f>
        <v/>
      </c>
      <c r="AI35" s="293"/>
      <c r="AJ35" s="293"/>
      <c r="AK35" s="293"/>
      <c r="AL35"/>
      <c r="AM35"/>
      <c r="AN35"/>
      <c r="AO35"/>
      <c r="AP35"/>
      <c r="AQ35"/>
      <c r="AR35"/>
      <c r="AS35"/>
      <c r="AT35"/>
      <c r="AU35"/>
      <c r="AV35"/>
      <c r="AW35" s="293"/>
      <c r="AX35" s="293"/>
      <c r="BL35" s="412" t="str">
        <f ca="1">IF(OR(BM35="",BM35=0),"",MAX(BL$5:BL34)+1)</f>
        <v/>
      </c>
      <c r="BM35" s="316" t="str">
        <f ca="1">IFERROR(INDEX($AJ$6:$AJ$17, ROWS(BM$4:$BM33)), IFERROR(INDEX($AN$6:$AN$17, ROWS(BM$4:$BM33)-ROWS($AJ$6:$AJ$17)), IFERROR(INDEX($AR$6:$AR$17, ROWS(BM$4:$BM33)-ROWS($AJ$6:$AJ$17)-ROWS($AN$6:$AN$17)),IFERROR(INDEX($AV$6:$AV$17, ROWS(BM$4:$BM33)-ROWS($AJ$6:$AJ$17)-ROWS($AN$6:$AN$17)-ROWS($AR$6:$AR$17)),IFERROR(INDEX($AZ$6:$AZ$17, ROWS(BM$4:$BM33)-ROWS($AJ$6:$AJ$17)-ROWS($AN$6:$AN$17)-ROWS($AR$6:$AR$17)-ROWS($AV$6:$AV$17)),IFERROR(INDEX($BD$6:$BD$17, ROWS(BM$4:$BM33)-ROWS($AJ$6:$AJ$17)-ROWS($AN$6:$AN$17)-ROWS($AR$6:$AR$17)-ROWS($AV$6:$AV$17)-ROWS($AZ$6:$AZ$17)),IFERROR(INDEX($BH$6:$BH$17, ROWS(BM$4:$BM33)-ROWS($AJ$6:$AJ$17)-ROWS($AN$6:$AN$17)-ROWS($AR$6:$AR$17)-ROWS($AV$6:$AV$17)-ROWS($AZ$6:$AZ$17)-ROWS($BD$6:$BD$17)), "")))))))</f>
        <v/>
      </c>
      <c r="BN35" s="316" t="str">
        <f t="shared" ca="1" si="30"/>
        <v/>
      </c>
      <c r="BO35" s="316" t="str">
        <f ca="1">IF(OR(BP35="",BP35=0),"",MAX(BO$5:BO34)+1)</f>
        <v/>
      </c>
      <c r="BP35" s="316" t="str">
        <f ca="1">IFERROR(INDEX($AK$6:$AK$17, ROWS($BP$4:BP33)), IFERROR(INDEX($AO$6:$AO$17, ROWS($BP$4:BP33)-ROWS($AK$6:$AK$17)), IFERROR(INDEX($AS$6:$AS$17, ROWS($BP$4:BP33)-ROWS($AK$6:$AK$17)-ROWS($AO$6:$AO$17)),IFERROR(INDEX($AW$6:$AW$17, ROWS($BP$4:BP33)-ROWS($AK$6:$AK$17)-ROWS($AO$6:$AO$17)-ROWS($AS$6:$AS$17)),IFERROR(INDEX($BA$6:$BA$17, ROWS($BP$4:BP33)-ROWS($AK$6:$AK$17)-ROWS($AO$6:$AO$17)-ROWS($AS$6:$AS$17)-ROWS($AW$6:$AW$17)),IFERROR(INDEX($BE$6:$BE$17, ROWS($BP$4:BP33)-ROWS($AK$6:$AK$17)-ROWS($AO$6:$AO$17)-ROWS($AS$6:$AS$17)-ROWS($AW$6:$AW$17)-ROWS($BA$6:$BA$17)),IFERROR(INDEX($BI$6:$BI$17, ROWS($BP$4:BP33)-ROWS($AK$6:$AK$17)-ROWS($AO$6:$AO$17)-ROWS($AS$6:$AS$17)-ROWS($AW$6:$AW$17)-ROWS($BA$6:$BA$17)-ROWS($BE$6:$BE$17)), "")))))))</f>
        <v/>
      </c>
      <c r="BQ35" s="316" t="str">
        <f t="shared" ca="1" si="31"/>
        <v/>
      </c>
      <c r="BR35" s="413" t="str">
        <f t="shared" ca="1" si="32"/>
        <v/>
      </c>
      <c r="BS35" s="412" t="str">
        <f ca="1">IF(OR(BT35="",BT35=0),"",MAX(BS$5:BS34)+1)</f>
        <v/>
      </c>
      <c r="BT35" s="316" t="str">
        <f ca="1">IFERROR(INDEX($AJ$22:$AJ$33, ROWS($BT$4:BT33)), IFERROR(INDEX($AN$22:$AN$33, ROWS($BT$4:BT33)-ROWS($AJ$22:$AJ$33)), IFERROR(INDEX($AR$22:$AR$33, ROWS($BT$4:BT33)-ROWS($AJ$22:$AJ$33)-ROWS($AN$22:$AN$33)),IFERROR(INDEX($AV$22:$AV$33, ROWS($BT$4:BT33)-ROWS($AJ$22:$AJ$33)-ROWS($AN$22:$AN$33)-ROWS($AR$22:$AR$33)),IFERROR(INDEX($AZ$22:$AZ$33, ROWS($BT$4:BT33)-ROWS($AJ$22:$AJ$33)-ROWS($AN$22:$AN$33)-ROWS($AR$22:$AR$33)-ROWS($AV$22:$AV$33)),IFERROR(INDEX($BD$22:$BD$33, ROWS($BT$4:BT33)-ROWS($AJ$22:$AJ$33)-ROWS($AN$22:$AN$33)-ROWS($AR$22:$AR$33)-ROWS($AV$22:$AV$33)-ROWS($AZ$22:$AZ$33)),IFERROR(INDEX($BH$22:$BH$33, ROWS($BT$4:BT33)-ROWS($AJ$22:$AJ$33)-ROWS($AN$22:$AN$33)-ROWS($AR$22:$AR$33)-ROWS($AV$22:$AV$33)-ROWS($AZ$22:$AZ$33)-ROWS($BD$22:$BD$33)), "")))))))</f>
        <v/>
      </c>
      <c r="BU35" s="316" t="str">
        <f t="shared" ca="1" si="33"/>
        <v/>
      </c>
      <c r="BV35" s="316" t="str">
        <f ca="1">IF(OR(BW35="",BW35=0),"",MAX(BV$5:BV34)+1)</f>
        <v/>
      </c>
      <c r="BW35" s="316" t="str">
        <f ca="1">IFERROR(INDEX($AK$22:$AK$33, ROWS($BW$4:BW33)), IFERROR(INDEX($AO$22:$AO$33, ROWS($BW$4:BW33)-ROWS($AK$22:$AK$33)), IFERROR(INDEX($AS$22:$AS$33, ROWS($BW$4:BW33)-ROWS($AK$22:$AK$33)-ROWS($AO$22:$AO$33)),IFERROR(INDEX($AW$22:$AW$33, ROWS($BW$4:BW33)-ROWS($AK$22:$AK$33)-ROWS($AO$22:$AO$33)-ROWS($AS$22:$AS$33)),IFERROR(INDEX($BA$22:$BA$33, ROWS($BW$4:BW33)-ROWS($AK$22:$AK$33)-ROWS($AO$22:$AO$33)-ROWS($AS$22:$AS$33)-ROWS($AW$22:$AW$33)),IFERROR(INDEX($BE$22:$BE$33, ROWS($BW$4:BW33)-ROWS($AK$22:$AK$33)-ROWS($AO$22:$AO$33)-ROWS($AS$22:$AS$33)-ROWS($AW$22:$AW$33)-ROWS($BA$22:$BA$33)),IFERROR(INDEX($BI$22:$BI$33, ROWS($BW$4:BW33)-ROWS($AK$22:$AK$33)-ROWS($AO$22:$AO$33)-ROWS($AS$22:$AS$33)-ROWS($AW$22:$AW$33)-ROWS($BA$22:$BA$33)-ROWS($BE$22:$BE$33)), "")))))))</f>
        <v/>
      </c>
      <c r="BX35" s="316" t="str">
        <f t="shared" ca="1" si="34"/>
        <v/>
      </c>
      <c r="BY35" s="413" t="str">
        <f t="shared" ca="1" si="35"/>
        <v/>
      </c>
      <c r="BZ35" s="412" t="str">
        <f ca="1">IF(OR(CA35="",CA35=0),"",MAX(BZ$5:BZ34)+1)</f>
        <v/>
      </c>
      <c r="CA35" s="316" t="str">
        <f ca="1">IFERROR(INDEX($AJ$38:$AJ$49, ROWS($CA$4:CA33)), IFERROR(INDEX($AN$38:$AN$49, ROWS($CA$4:CA33)-ROWS($AJ$38:$AJ$49)), IFERROR(INDEX($AR$38:$AR$49, ROWS($CA$4:CA33)-ROWS($AJ$38:$AJ$49)-ROWS($AN$38:$AN$49)),IFERROR(INDEX($AV$38:$AV$49, ROWS($CA$4:CA33)-ROWS($AJ$38:$AJ$49)-ROWS($AN$38:$AN$49)-ROWS($AR$38:$AR$49)),IFERROR(INDEX($AZ$38:$AZ$49, ROWS($CA$4:CA33)-ROWS($AJ$38:$AJ$49)-ROWS($AN$38:$AN$49)-ROWS($AR$38:$AR$49)-ROWS($AV$38:$AV$49)),IFERROR(INDEX($BD$38:$BD$49, ROWS($CA$4:CA33)-ROWS($AJ$38:$AJ$49)-ROWS($AN$38:$AN$49)-ROWS($AR$38:$AR$49)-ROWS($AV$38:$AV$49)-ROWS($AZ$38:$AZ$49)),IFERROR(INDEX($BH$38:$BH$49, ROWS($CA$4:CA33)-ROWS($AJ$38:$AJ$49)-ROWS($AN$38:$AN$49)-ROWS($AR$38:$AR$49)-ROWS($AV$38:$AV$49)-ROWS($AZ$38:$AZ$49)-ROWS($BD$38:$BD$49)), "")))))))</f>
        <v/>
      </c>
      <c r="CB35" s="316" t="str">
        <f t="shared" ca="1" si="36"/>
        <v/>
      </c>
      <c r="CC35" s="316" t="str">
        <f ca="1">IF(OR(CD35="",CD35=0),"",MAX(CC$5:CC34)+1)</f>
        <v/>
      </c>
      <c r="CD35" s="316" t="str">
        <f ca="1">IFERROR(INDEX($AK$38:$AK$49, ROWS($CD$4:CD33)), IFERROR(INDEX($AO$38:$AO$49, ROWS($CD$4:CD33)-ROWS($AK$38:$AK$49)), IFERROR(INDEX($AS$38:$AS$49, ROWS($CD$4:CD33)-ROWS($AK$38:$AK$49)-ROWS($AO$38:$AO$49)),IFERROR(INDEX($AW$38:$AW$49, ROWS($CD$4:CD33)-ROWS($AK$38:$AK$49)-ROWS($AO$38:$AO$49)-ROWS($AS$38:$AS$49)),IFERROR(INDEX($BA$38:$BA$49, ROWS($CD$4:CD33)-ROWS($AK$38:$AK$49)-ROWS($AO$38:$AO$49)-ROWS($AS$38:$AS$49)-ROWS($AW$38:$AW$49)),IFERROR(INDEX($BE$38:$BE$49, ROWS($CD$4:CD33)-ROWS($AK$38:$AK$49)-ROWS($AO$38:$AO$49)-ROWS($AS$38:$AS$49)-ROWS($AW$38:$AW$49)-ROWS($BA$38:$BA$49)),IFERROR(INDEX($BI$38:$BI$49, ROWS($CD$4:CD33)-ROWS($AK$38:$AK$49)-ROWS($AO$38:$AO$49)-ROWS($AS$38:$AS$49)-ROWS($AW$38:$AW$49)-ROWS($BA$38:$BA$49)-ROWS($BE$38:$BE$49)), "")))))))</f>
        <v/>
      </c>
      <c r="CE35" s="316" t="str">
        <f t="shared" ca="1" si="37"/>
        <v/>
      </c>
      <c r="CF35" s="413" t="str">
        <f t="shared" ca="1" si="38"/>
        <v/>
      </c>
      <c r="CG35" s="412" t="str">
        <f ca="1">IF(OR(CH35="",CH35=0),"",MAX(CG$5:CG34)+1)</f>
        <v/>
      </c>
      <c r="CH35" s="316" t="str">
        <f ca="1">IFERROR(INDEX($AJ$54:$AJ$65, ROWS($CH$4:CH33)), IFERROR(INDEX($AN$54:$AN$65, ROWS($CH$4:CH33)-ROWS($AJ$54:$AJ$65)), IFERROR(INDEX($AR$54:$AR$65, ROWS($CH$4:CH33)-ROWS($AJ$54:$AJ$65)-ROWS($AN$54:$AN$65)),IFERROR(INDEX($AV$54:$AV$65, ROWS($CH$4:CH33)-ROWS($AJ$54:$AJ$65)-ROWS($AN$54:$AN$65)-ROWS($AR$54:$AR$65)),IFERROR(INDEX($AZ$54:$AZ$65, ROWS($CH$4:CH33)-ROWS($AJ$54:$AJ$65)-ROWS($AN$54:$AN$65)-ROWS($AR$54:$AR$65)-ROWS($AV$54:$AV$65)),IFERROR(INDEX($BD$54:$BD$65, ROWS($CH$4:CH33)-ROWS($AJ$54:$AJ$65)-ROWS($AN$54:$AN$65)-ROWS($AR$54:$AR$65)-ROWS($AV$54:$AV$65)-ROWS($AZ$54:$AZ$65)),IFERROR(INDEX($BH$54:$BH$65, ROWS($CH$4:CH33)-ROWS($AJ$54:$AJ$65)-ROWS($AN$54:$AN$65)-ROWS($AR$54:$AR$65)-ROWS($AV$54:$AV$65)-ROWS($AZ$54:$AZ$65)-ROWS($BD$54:$BD$65)), "")))))))</f>
        <v/>
      </c>
      <c r="CI35" s="316" t="str">
        <f t="shared" ca="1" si="39"/>
        <v/>
      </c>
      <c r="CJ35" s="316" t="str">
        <f ca="1">IF(OR(CK35="",CK35=0),"",MAX(CJ$5:CJ34)+1)</f>
        <v/>
      </c>
      <c r="CK35" s="316" t="str">
        <f ca="1">IFERROR(INDEX($AK$54:$AK$65, ROWS($CK$4:CK33)), IFERROR(INDEX($AO$54:$AO$65, ROWS($CK$4:CK33)-ROWS($AK$54:$AK$65)), IFERROR(INDEX($AS$54:$AS$65, ROWS($CK$4:CK33)-ROWS($AK$54:$AK$65)-ROWS($AO$54:$AO$65)),IFERROR(INDEX($AW$54:$AW$65, ROWS($CK$4:CK33)-ROWS($AK$54:$AK$65)-ROWS($AO$54:$AO$65)-ROWS($AS$54:$AS$65)),IFERROR(INDEX($BA$54:$BA$65, ROWS($CK$4:CK33)-ROWS($AK$54:$AK$65)-ROWS($AO$54:$AO$65)-ROWS($AS$54:$AS$65)-ROWS($AW$54:$AW$65)),IFERROR(INDEX($BE$54:$BE$65, ROWS($CK$4:CK33)-ROWS($AK$54:$AK$65)-ROWS($AO$54:$AO$65)-ROWS($AS$54:$AS$65)-ROWS($AW$54:$AW$65)-ROWS($BA$54:$BA$65)),IFERROR(INDEX($BI$54:$BI$65, ROWS($CK$4:CK33)-ROWS($AK$54:$AK$65)-ROWS($AO$54:$AO$65)-ROWS($AS$54:$AS$65)-ROWS($AW$54:$AW$65)-ROWS($BA$54:$BA$65)-ROWS($BE$54:$BE$65)), "")))))))</f>
        <v/>
      </c>
      <c r="CL35" s="316" t="str">
        <f t="shared" ca="1" si="40"/>
        <v/>
      </c>
      <c r="CM35" s="413" t="str">
        <f t="shared" ca="1" si="41"/>
        <v/>
      </c>
      <c r="CN35" s="412" t="str">
        <f ca="1">IF(OR(CO35="",CO35=0),"",MAX(CN$5:CN34)+1)</f>
        <v/>
      </c>
      <c r="CO35" s="316" t="str">
        <f ca="1">IFERROR(INDEX($AJ$70:$AJ$81, ROWS($CO$4:CO33)), IFERROR(INDEX($AN$70:$AN$81, ROWS($CO$4:CO33)-ROWS($AJ$70:$AJ$81)), IFERROR(INDEX($AR$70:$AR$81, ROWS($CO$4:CO33)-ROWS($AJ$70:$AJ$81)-ROWS($AN$70:$AN$81)),IFERROR(INDEX($AV$70:$AV$81, ROWS($CO$4:CO33)-ROWS($AJ$70:$AJ$81)-ROWS($AN$70:$AN$81)-ROWS($AR$70:$AR$81)),IFERROR(INDEX($AZ$70:$AZ$81, ROWS($CO$4:CO33)-ROWS($AJ$70:$AJ$81)-ROWS($AN$70:$AN$81)-ROWS($AR$70:$AR$81)-ROWS($AV$70:$AV$81)),IFERROR(INDEX($BD$70:$BD$81, ROWS($CO$4:CO33)-ROWS($AJ$70:$AJ$81)-ROWS($AN$70:$AN$81)-ROWS($AR$70:$AR$81)-ROWS($AV$70:$AV$81)-ROWS($AZ$70:$AZ$81)),IFERROR(INDEX($BH$70:$BH$81, ROWS($CO$4:CO33)-ROWS($AJ$70:$AJ$81)-ROWS($AN$70:$AN$81)-ROWS($AR$70:$AR$81)-ROWS($AV$70:$AV$81)-ROWS($AZ$70:$AZ$81)-ROWS($BD$70:$BD$81)), "")))))))</f>
        <v/>
      </c>
      <c r="CP35" s="316" t="str">
        <f t="shared" ca="1" si="42"/>
        <v/>
      </c>
      <c r="CQ35" s="316" t="str">
        <f ca="1">IF(OR(CR35="",CR35=0),"",MAX(CQ$5:CQ34)+1)</f>
        <v/>
      </c>
      <c r="CR35" s="316" t="str">
        <f ca="1">IFERROR(INDEX($AK$70:$AK$81, ROWS($CR$4:CR33)), IFERROR(INDEX($AO$70:$AO$81, ROWS($CR$4:CR33)-ROWS($AK$70:$AK$81)), IFERROR(INDEX($AS$70:$AS$81, ROWS($CR$4:CR33)-ROWS($AK$70:$AK$81)-ROWS($AO$70:$AO$81)),IFERROR(INDEX($AW$70:$AW$81, ROWS($CR$4:CR33)-ROWS($AK$70:$AK$81)-ROWS($AO$70:$AO$81)-ROWS($AS$70:$AS$81)),IFERROR(INDEX($BA$70:$BA$81, ROWS($CR$4:CR33)-ROWS($AK$70:$AK$81)-ROWS($AO$70:$AO$81)-ROWS($AS$70:$AS$81)-ROWS($AW$70:$AW$81)),IFERROR(INDEX($BE$70:$BE$81, ROWS($CR$4:CR33)-ROWS($AK$70:$AK$81)-ROWS($AO$70:$AO$81)-ROWS($AS$70:$AS$81)-ROWS($AW$70:$AW$81)-ROWS($BA$70:$BA$81)),IFERROR(INDEX($BI$70:$BI$81, ROWS($CR$4:CR33)-ROWS($AK$70:$AK$81)-ROWS($AO$70:$AO$81)-ROWS($AS$70:$AS$81)-ROWS($AW$70:$AW$81)-ROWS($BA$70:$BA$81)-ROWS($BE$70:$BE$81)), "")))))))</f>
        <v/>
      </c>
      <c r="CS35" s="316" t="str">
        <f t="shared" ca="1" si="43"/>
        <v/>
      </c>
      <c r="CT35" s="413" t="str">
        <f t="shared" ca="1" si="44"/>
        <v/>
      </c>
      <c r="CU35" s="412" t="str">
        <f>IF(OR(CV35="",CV35=0),"",MAX(CU$5:CU34)+1)</f>
        <v/>
      </c>
      <c r="CV35" s="316" t="str">
        <f>IFERROR(INDEX($AJ$86:$AJ$97, ROWS($CV$4:CV33)), IFERROR(INDEX($AN$86:$AN$97, ROWS($CV$4:CV33)-ROWS($AJ$86:$AJ$97)), ""))</f>
        <v/>
      </c>
      <c r="CW35" s="316" t="str">
        <f t="shared" si="45"/>
        <v/>
      </c>
      <c r="CX35" s="316" t="str">
        <f>IF(OR(CY35="",CY35=0),"",MAX(CX$5:CX34)+1)</f>
        <v/>
      </c>
      <c r="CY35" s="316" t="str">
        <f>IFERROR(INDEX($AK$86:$AK$97, ROWS($CY$4:CY33)), IFERROR(INDEX($AO$86:$AO$97, ROWS($CY$4:CY33)-ROWS($AK$86:$AK$97)), ""))</f>
        <v/>
      </c>
      <c r="CZ35" s="316" t="str">
        <f t="shared" si="46"/>
        <v/>
      </c>
      <c r="DA35" s="413" t="str">
        <f t="shared" si="47"/>
        <v/>
      </c>
      <c r="DC35" s="438" t="str">
        <f ca="1">IF(OR(DD35="",DD35=0),"",MAX(DC$25:DC34)+1)</f>
        <v/>
      </c>
      <c r="DD35" s="434" t="str">
        <f t="shared" ca="1" si="90"/>
        <v/>
      </c>
      <c r="DE35" s="413" t="str">
        <f t="shared" ca="1" si="91"/>
        <v/>
      </c>
      <c r="DF35" s="431" t="str">
        <f ca="1">IF(OR(DG35="",DG35=0),"",MAX(DF$25:DF34)+1)</f>
        <v/>
      </c>
      <c r="DG35" s="412" t="str">
        <f t="shared" ca="1" si="92"/>
        <v/>
      </c>
      <c r="DH35" s="413" t="str">
        <f t="shared" ca="1" si="93"/>
        <v/>
      </c>
      <c r="DI35" s="412" t="str">
        <f t="shared" ca="1" si="94"/>
        <v/>
      </c>
      <c r="DJ35" s="413" t="str">
        <f t="shared" ca="1" si="95"/>
        <v/>
      </c>
      <c r="DK35" s="412" t="str">
        <f t="shared" ca="1" si="96"/>
        <v/>
      </c>
      <c r="DL35" s="413" t="str">
        <f t="shared" ca="1" si="97"/>
        <v/>
      </c>
      <c r="DN35" s="292"/>
      <c r="DO35" s="292"/>
      <c r="DP35" s="292"/>
      <c r="DQ35" s="292"/>
      <c r="DR35" s="292"/>
      <c r="DS35" s="292"/>
    </row>
    <row r="36" spans="1:123" s="278" customFormat="1" ht="15" customHeight="1" x14ac:dyDescent="0.3">
      <c r="A36" s="1181" t="str">
        <f ca="1">IF(ISERROR(MATCH(A35,event_dates,0)+MATCH(A35,OFFSET(event_dates,MATCH(A35,event_dates,0),0,500,1),0)),"",INDEX(events,MATCH(A35,event_dates,0)+MATCH(A35,OFFSET(event_dates,MATCH(A35,event_dates,0),0,500,1),0)))</f>
        <v/>
      </c>
      <c r="B36" s="1182"/>
      <c r="C36" s="1181" t="str">
        <f ca="1">IF(ISERROR(MATCH(C35,event_dates,0)+MATCH(C35,OFFSET(event_dates,MATCH(C35,event_dates,0),0,500,1),0)),"",INDEX(events,MATCH(C35,event_dates,0)+MATCH(C35,OFFSET(event_dates,MATCH(C35,event_dates,0),0,500,1),0)))</f>
        <v/>
      </c>
      <c r="D36" s="1182"/>
      <c r="E36" s="284"/>
      <c r="F36" s="283"/>
      <c r="G36" s="283"/>
      <c r="H36" s="283"/>
      <c r="I36" s="283"/>
      <c r="J36" s="283"/>
      <c r="K36" s="283"/>
      <c r="L36" s="283"/>
      <c r="M36" s="283"/>
      <c r="N36" s="285"/>
      <c r="P36" s="295" t="str">
        <f t="shared" ref="P36:P40" si="101">IF(DN107="","",DN107)</f>
        <v/>
      </c>
      <c r="Q36" s="295" t="str">
        <f t="shared" si="100"/>
        <v/>
      </c>
      <c r="R36" s="295" t="str">
        <f t="shared" si="100"/>
        <v/>
      </c>
      <c r="S36" s="296" t="str">
        <f t="shared" si="100"/>
        <v/>
      </c>
      <c r="T36" s="295" t="str">
        <f t="shared" si="100"/>
        <v/>
      </c>
      <c r="U36" s="295" t="str">
        <f t="shared" si="100"/>
        <v/>
      </c>
      <c r="V36" s="1158" t="s">
        <v>502</v>
      </c>
      <c r="W36" s="1159"/>
      <c r="X36" s="445">
        <f>IF(DP112="",0,DP112)</f>
        <v>0</v>
      </c>
      <c r="Y36"/>
      <c r="AB36" s="261"/>
      <c r="AC36" s="358" t="str">
        <f>IF('Data Entry'!H20="","",'Data Entry'!H20)</f>
        <v/>
      </c>
      <c r="AD36" s="356" t="str">
        <f>IF('Data Entry'!G20="","",'Data Entry'!G20)</f>
        <v/>
      </c>
      <c r="AE36" s="363" t="str">
        <f>IF('Data Entry'!J20="","",'Data Entry'!J20)</f>
        <v/>
      </c>
      <c r="AF36" s="402" t="str">
        <f>IF('Data Entry'!I20="","",'Data Entry'!I20)</f>
        <v/>
      </c>
      <c r="AG36" s="301"/>
      <c r="AH36"/>
      <c r="AI36" s="1153">
        <f>IF(A17="","",--TEXT(A17,"dd"))</f>
        <v>12</v>
      </c>
      <c r="AJ36" s="1154"/>
      <c r="AK36" s="1154"/>
      <c r="AL36" s="1155"/>
      <c r="AM36" s="1153">
        <f>IF(C17="","",--TEXT(C17,"dd"))</f>
        <v>13</v>
      </c>
      <c r="AN36" s="1154"/>
      <c r="AO36" s="1154"/>
      <c r="AP36" s="1155"/>
      <c r="AQ36" s="1153">
        <f>IF(E17="","",--TEXT(E17,"dd"))</f>
        <v>14</v>
      </c>
      <c r="AR36" s="1154"/>
      <c r="AS36" s="1154"/>
      <c r="AT36" s="1155"/>
      <c r="AU36" s="1153">
        <f>IF(G17="","",--TEXT(G17,"dd"))</f>
        <v>15</v>
      </c>
      <c r="AV36" s="1154"/>
      <c r="AW36" s="1154"/>
      <c r="AX36" s="1155"/>
      <c r="AY36" s="1153">
        <f>IF(I17="","",--TEXT(I17,"dd"))</f>
        <v>16</v>
      </c>
      <c r="AZ36" s="1154"/>
      <c r="BA36" s="1154"/>
      <c r="BB36" s="1155"/>
      <c r="BC36" s="1153">
        <f>IF(K17="","",--TEXT(K17,"dd"))</f>
        <v>17</v>
      </c>
      <c r="BD36" s="1154"/>
      <c r="BE36" s="1154"/>
      <c r="BF36" s="1155"/>
      <c r="BG36" s="1153">
        <f>IF(M17="","",--TEXT(M17,"dd"))</f>
        <v>18</v>
      </c>
      <c r="BH36" s="1154"/>
      <c r="BI36" s="1154"/>
      <c r="BJ36" s="1155"/>
      <c r="BL36" s="412" t="str">
        <f ca="1">IF(OR(BM36="",BM36=0),"",MAX(BL$5:BL35)+1)</f>
        <v/>
      </c>
      <c r="BM36" s="316" t="str">
        <f ca="1">IFERROR(INDEX($AJ$6:$AJ$17, ROWS(BM$4:$BM34)), IFERROR(INDEX($AN$6:$AN$17, ROWS(BM$4:$BM34)-ROWS($AJ$6:$AJ$17)), IFERROR(INDEX($AR$6:$AR$17, ROWS(BM$4:$BM34)-ROWS($AJ$6:$AJ$17)-ROWS($AN$6:$AN$17)),IFERROR(INDEX($AV$6:$AV$17, ROWS(BM$4:$BM34)-ROWS($AJ$6:$AJ$17)-ROWS($AN$6:$AN$17)-ROWS($AR$6:$AR$17)),IFERROR(INDEX($AZ$6:$AZ$17, ROWS(BM$4:$BM34)-ROWS($AJ$6:$AJ$17)-ROWS($AN$6:$AN$17)-ROWS($AR$6:$AR$17)-ROWS($AV$6:$AV$17)),IFERROR(INDEX($BD$6:$BD$17, ROWS(BM$4:$BM34)-ROWS($AJ$6:$AJ$17)-ROWS($AN$6:$AN$17)-ROWS($AR$6:$AR$17)-ROWS($AV$6:$AV$17)-ROWS($AZ$6:$AZ$17)),IFERROR(INDEX($BH$6:$BH$17, ROWS(BM$4:$BM34)-ROWS($AJ$6:$AJ$17)-ROWS($AN$6:$AN$17)-ROWS($AR$6:$AR$17)-ROWS($AV$6:$AV$17)-ROWS($AZ$6:$AZ$17)-ROWS($BD$6:$BD$17)), "")))))))</f>
        <v/>
      </c>
      <c r="BN36" s="316" t="str">
        <f t="shared" ca="1" si="30"/>
        <v/>
      </c>
      <c r="BO36" s="316" t="str">
        <f ca="1">IF(OR(BP36="",BP36=0),"",MAX(BO$5:BO35)+1)</f>
        <v/>
      </c>
      <c r="BP36" s="316" t="str">
        <f ca="1">IFERROR(INDEX($AK$6:$AK$17, ROWS($BP$4:BP34)), IFERROR(INDEX($AO$6:$AO$17, ROWS($BP$4:BP34)-ROWS($AK$6:$AK$17)), IFERROR(INDEX($AS$6:$AS$17, ROWS($BP$4:BP34)-ROWS($AK$6:$AK$17)-ROWS($AO$6:$AO$17)),IFERROR(INDEX($AW$6:$AW$17, ROWS($BP$4:BP34)-ROWS($AK$6:$AK$17)-ROWS($AO$6:$AO$17)-ROWS($AS$6:$AS$17)),IFERROR(INDEX($BA$6:$BA$17, ROWS($BP$4:BP34)-ROWS($AK$6:$AK$17)-ROWS($AO$6:$AO$17)-ROWS($AS$6:$AS$17)-ROWS($AW$6:$AW$17)),IFERROR(INDEX($BE$6:$BE$17, ROWS($BP$4:BP34)-ROWS($AK$6:$AK$17)-ROWS($AO$6:$AO$17)-ROWS($AS$6:$AS$17)-ROWS($AW$6:$AW$17)-ROWS($BA$6:$BA$17)),IFERROR(INDEX($BI$6:$BI$17, ROWS($BP$4:BP34)-ROWS($AK$6:$AK$17)-ROWS($AO$6:$AO$17)-ROWS($AS$6:$AS$17)-ROWS($AW$6:$AW$17)-ROWS($BA$6:$BA$17)-ROWS($BE$6:$BE$17)), "")))))))</f>
        <v/>
      </c>
      <c r="BQ36" s="316" t="str">
        <f t="shared" ca="1" si="31"/>
        <v/>
      </c>
      <c r="BR36" s="413" t="str">
        <f t="shared" ca="1" si="32"/>
        <v/>
      </c>
      <c r="BS36" s="412" t="str">
        <f ca="1">IF(OR(BT36="",BT36=0),"",MAX(BS$5:BS35)+1)</f>
        <v/>
      </c>
      <c r="BT36" s="316" t="str">
        <f ca="1">IFERROR(INDEX($AJ$22:$AJ$33, ROWS($BT$4:BT34)), IFERROR(INDEX($AN$22:$AN$33, ROWS($BT$4:BT34)-ROWS($AJ$22:$AJ$33)), IFERROR(INDEX($AR$22:$AR$33, ROWS($BT$4:BT34)-ROWS($AJ$22:$AJ$33)-ROWS($AN$22:$AN$33)),IFERROR(INDEX($AV$22:$AV$33, ROWS($BT$4:BT34)-ROWS($AJ$22:$AJ$33)-ROWS($AN$22:$AN$33)-ROWS($AR$22:$AR$33)),IFERROR(INDEX($AZ$22:$AZ$33, ROWS($BT$4:BT34)-ROWS($AJ$22:$AJ$33)-ROWS($AN$22:$AN$33)-ROWS($AR$22:$AR$33)-ROWS($AV$22:$AV$33)),IFERROR(INDEX($BD$22:$BD$33, ROWS($BT$4:BT34)-ROWS($AJ$22:$AJ$33)-ROWS($AN$22:$AN$33)-ROWS($AR$22:$AR$33)-ROWS($AV$22:$AV$33)-ROWS($AZ$22:$AZ$33)),IFERROR(INDEX($BH$22:$BH$33, ROWS($BT$4:BT34)-ROWS($AJ$22:$AJ$33)-ROWS($AN$22:$AN$33)-ROWS($AR$22:$AR$33)-ROWS($AV$22:$AV$33)-ROWS($AZ$22:$AZ$33)-ROWS($BD$22:$BD$33)), "")))))))</f>
        <v/>
      </c>
      <c r="BU36" s="316" t="str">
        <f t="shared" ca="1" si="33"/>
        <v/>
      </c>
      <c r="BV36" s="316" t="str">
        <f ca="1">IF(OR(BW36="",BW36=0),"",MAX(BV$5:BV35)+1)</f>
        <v/>
      </c>
      <c r="BW36" s="316" t="str">
        <f ca="1">IFERROR(INDEX($AK$22:$AK$33, ROWS($BW$4:BW34)), IFERROR(INDEX($AO$22:$AO$33, ROWS($BW$4:BW34)-ROWS($AK$22:$AK$33)), IFERROR(INDEX($AS$22:$AS$33, ROWS($BW$4:BW34)-ROWS($AK$22:$AK$33)-ROWS($AO$22:$AO$33)),IFERROR(INDEX($AW$22:$AW$33, ROWS($BW$4:BW34)-ROWS($AK$22:$AK$33)-ROWS($AO$22:$AO$33)-ROWS($AS$22:$AS$33)),IFERROR(INDEX($BA$22:$BA$33, ROWS($BW$4:BW34)-ROWS($AK$22:$AK$33)-ROWS($AO$22:$AO$33)-ROWS($AS$22:$AS$33)-ROWS($AW$22:$AW$33)),IFERROR(INDEX($BE$22:$BE$33, ROWS($BW$4:BW34)-ROWS($AK$22:$AK$33)-ROWS($AO$22:$AO$33)-ROWS($AS$22:$AS$33)-ROWS($AW$22:$AW$33)-ROWS($BA$22:$BA$33)),IFERROR(INDEX($BI$22:$BI$33, ROWS($BW$4:BW34)-ROWS($AK$22:$AK$33)-ROWS($AO$22:$AO$33)-ROWS($AS$22:$AS$33)-ROWS($AW$22:$AW$33)-ROWS($BA$22:$BA$33)-ROWS($BE$22:$BE$33)), "")))))))</f>
        <v/>
      </c>
      <c r="BX36" s="316" t="str">
        <f t="shared" ca="1" si="34"/>
        <v/>
      </c>
      <c r="BY36" s="413" t="str">
        <f t="shared" ca="1" si="35"/>
        <v/>
      </c>
      <c r="BZ36" s="412" t="str">
        <f ca="1">IF(OR(CA36="",CA36=0),"",MAX(BZ$5:BZ35)+1)</f>
        <v/>
      </c>
      <c r="CA36" s="316" t="str">
        <f ca="1">IFERROR(INDEX($AJ$38:$AJ$49, ROWS($CA$4:CA34)), IFERROR(INDEX($AN$38:$AN$49, ROWS($CA$4:CA34)-ROWS($AJ$38:$AJ$49)), IFERROR(INDEX($AR$38:$AR$49, ROWS($CA$4:CA34)-ROWS($AJ$38:$AJ$49)-ROWS($AN$38:$AN$49)),IFERROR(INDEX($AV$38:$AV$49, ROWS($CA$4:CA34)-ROWS($AJ$38:$AJ$49)-ROWS($AN$38:$AN$49)-ROWS($AR$38:$AR$49)),IFERROR(INDEX($AZ$38:$AZ$49, ROWS($CA$4:CA34)-ROWS($AJ$38:$AJ$49)-ROWS($AN$38:$AN$49)-ROWS($AR$38:$AR$49)-ROWS($AV$38:$AV$49)),IFERROR(INDEX($BD$38:$BD$49, ROWS($CA$4:CA34)-ROWS($AJ$38:$AJ$49)-ROWS($AN$38:$AN$49)-ROWS($AR$38:$AR$49)-ROWS($AV$38:$AV$49)-ROWS($AZ$38:$AZ$49)),IFERROR(INDEX($BH$38:$BH$49, ROWS($CA$4:CA34)-ROWS($AJ$38:$AJ$49)-ROWS($AN$38:$AN$49)-ROWS($AR$38:$AR$49)-ROWS($AV$38:$AV$49)-ROWS($AZ$38:$AZ$49)-ROWS($BD$38:$BD$49)), "")))))))</f>
        <v/>
      </c>
      <c r="CB36" s="316" t="str">
        <f t="shared" ca="1" si="36"/>
        <v/>
      </c>
      <c r="CC36" s="316" t="str">
        <f ca="1">IF(OR(CD36="",CD36=0),"",MAX(CC$5:CC35)+1)</f>
        <v/>
      </c>
      <c r="CD36" s="316" t="str">
        <f ca="1">IFERROR(INDEX($AK$38:$AK$49, ROWS($CD$4:CD34)), IFERROR(INDEX($AO$38:$AO$49, ROWS($CD$4:CD34)-ROWS($AK$38:$AK$49)), IFERROR(INDEX($AS$38:$AS$49, ROWS($CD$4:CD34)-ROWS($AK$38:$AK$49)-ROWS($AO$38:$AO$49)),IFERROR(INDEX($AW$38:$AW$49, ROWS($CD$4:CD34)-ROWS($AK$38:$AK$49)-ROWS($AO$38:$AO$49)-ROWS($AS$38:$AS$49)),IFERROR(INDEX($BA$38:$BA$49, ROWS($CD$4:CD34)-ROWS($AK$38:$AK$49)-ROWS($AO$38:$AO$49)-ROWS($AS$38:$AS$49)-ROWS($AW$38:$AW$49)),IFERROR(INDEX($BE$38:$BE$49, ROWS($CD$4:CD34)-ROWS($AK$38:$AK$49)-ROWS($AO$38:$AO$49)-ROWS($AS$38:$AS$49)-ROWS($AW$38:$AW$49)-ROWS($BA$38:$BA$49)),IFERROR(INDEX($BI$38:$BI$49, ROWS($CD$4:CD34)-ROWS($AK$38:$AK$49)-ROWS($AO$38:$AO$49)-ROWS($AS$38:$AS$49)-ROWS($AW$38:$AW$49)-ROWS($BA$38:$BA$49)-ROWS($BE$38:$BE$49)), "")))))))</f>
        <v/>
      </c>
      <c r="CE36" s="316" t="str">
        <f t="shared" ca="1" si="37"/>
        <v/>
      </c>
      <c r="CF36" s="413" t="str">
        <f t="shared" ca="1" si="38"/>
        <v/>
      </c>
      <c r="CG36" s="412" t="str">
        <f ca="1">IF(OR(CH36="",CH36=0),"",MAX(CG$5:CG35)+1)</f>
        <v/>
      </c>
      <c r="CH36" s="316" t="str">
        <f ca="1">IFERROR(INDEX($AJ$54:$AJ$65, ROWS($CH$4:CH34)), IFERROR(INDEX($AN$54:$AN$65, ROWS($CH$4:CH34)-ROWS($AJ$54:$AJ$65)), IFERROR(INDEX($AR$54:$AR$65, ROWS($CH$4:CH34)-ROWS($AJ$54:$AJ$65)-ROWS($AN$54:$AN$65)),IFERROR(INDEX($AV$54:$AV$65, ROWS($CH$4:CH34)-ROWS($AJ$54:$AJ$65)-ROWS($AN$54:$AN$65)-ROWS($AR$54:$AR$65)),IFERROR(INDEX($AZ$54:$AZ$65, ROWS($CH$4:CH34)-ROWS($AJ$54:$AJ$65)-ROWS($AN$54:$AN$65)-ROWS($AR$54:$AR$65)-ROWS($AV$54:$AV$65)),IFERROR(INDEX($BD$54:$BD$65, ROWS($CH$4:CH34)-ROWS($AJ$54:$AJ$65)-ROWS($AN$54:$AN$65)-ROWS($AR$54:$AR$65)-ROWS($AV$54:$AV$65)-ROWS($AZ$54:$AZ$65)),IFERROR(INDEX($BH$54:$BH$65, ROWS($CH$4:CH34)-ROWS($AJ$54:$AJ$65)-ROWS($AN$54:$AN$65)-ROWS($AR$54:$AR$65)-ROWS($AV$54:$AV$65)-ROWS($AZ$54:$AZ$65)-ROWS($BD$54:$BD$65)), "")))))))</f>
        <v/>
      </c>
      <c r="CI36" s="316" t="str">
        <f t="shared" ca="1" si="39"/>
        <v/>
      </c>
      <c r="CJ36" s="316" t="str">
        <f ca="1">IF(OR(CK36="",CK36=0),"",MAX(CJ$5:CJ35)+1)</f>
        <v/>
      </c>
      <c r="CK36" s="316" t="str">
        <f ca="1">IFERROR(INDEX($AK$54:$AK$65, ROWS($CK$4:CK34)), IFERROR(INDEX($AO$54:$AO$65, ROWS($CK$4:CK34)-ROWS($AK$54:$AK$65)), IFERROR(INDEX($AS$54:$AS$65, ROWS($CK$4:CK34)-ROWS($AK$54:$AK$65)-ROWS($AO$54:$AO$65)),IFERROR(INDEX($AW$54:$AW$65, ROWS($CK$4:CK34)-ROWS($AK$54:$AK$65)-ROWS($AO$54:$AO$65)-ROWS($AS$54:$AS$65)),IFERROR(INDEX($BA$54:$BA$65, ROWS($CK$4:CK34)-ROWS($AK$54:$AK$65)-ROWS($AO$54:$AO$65)-ROWS($AS$54:$AS$65)-ROWS($AW$54:$AW$65)),IFERROR(INDEX($BE$54:$BE$65, ROWS($CK$4:CK34)-ROWS($AK$54:$AK$65)-ROWS($AO$54:$AO$65)-ROWS($AS$54:$AS$65)-ROWS($AW$54:$AW$65)-ROWS($BA$54:$BA$65)),IFERROR(INDEX($BI$54:$BI$65, ROWS($CK$4:CK34)-ROWS($AK$54:$AK$65)-ROWS($AO$54:$AO$65)-ROWS($AS$54:$AS$65)-ROWS($AW$54:$AW$65)-ROWS($BA$54:$BA$65)-ROWS($BE$54:$BE$65)), "")))))))</f>
        <v/>
      </c>
      <c r="CL36" s="316" t="str">
        <f t="shared" ca="1" si="40"/>
        <v/>
      </c>
      <c r="CM36" s="413" t="str">
        <f t="shared" ca="1" si="41"/>
        <v/>
      </c>
      <c r="CN36" s="412" t="str">
        <f ca="1">IF(OR(CO36="",CO36=0),"",MAX(CN$5:CN35)+1)</f>
        <v/>
      </c>
      <c r="CO36" s="316" t="str">
        <f ca="1">IFERROR(INDEX($AJ$70:$AJ$81, ROWS($CO$4:CO34)), IFERROR(INDEX($AN$70:$AN$81, ROWS($CO$4:CO34)-ROWS($AJ$70:$AJ$81)), IFERROR(INDEX($AR$70:$AR$81, ROWS($CO$4:CO34)-ROWS($AJ$70:$AJ$81)-ROWS($AN$70:$AN$81)),IFERROR(INDEX($AV$70:$AV$81, ROWS($CO$4:CO34)-ROWS($AJ$70:$AJ$81)-ROWS($AN$70:$AN$81)-ROWS($AR$70:$AR$81)),IFERROR(INDEX($AZ$70:$AZ$81, ROWS($CO$4:CO34)-ROWS($AJ$70:$AJ$81)-ROWS($AN$70:$AN$81)-ROWS($AR$70:$AR$81)-ROWS($AV$70:$AV$81)),IFERROR(INDEX($BD$70:$BD$81, ROWS($CO$4:CO34)-ROWS($AJ$70:$AJ$81)-ROWS($AN$70:$AN$81)-ROWS($AR$70:$AR$81)-ROWS($AV$70:$AV$81)-ROWS($AZ$70:$AZ$81)),IFERROR(INDEX($BH$70:$BH$81, ROWS($CO$4:CO34)-ROWS($AJ$70:$AJ$81)-ROWS($AN$70:$AN$81)-ROWS($AR$70:$AR$81)-ROWS($AV$70:$AV$81)-ROWS($AZ$70:$AZ$81)-ROWS($BD$70:$BD$81)), "")))))))</f>
        <v/>
      </c>
      <c r="CP36" s="316" t="str">
        <f t="shared" ca="1" si="42"/>
        <v/>
      </c>
      <c r="CQ36" s="316" t="str">
        <f ca="1">IF(OR(CR36="",CR36=0),"",MAX(CQ$5:CQ35)+1)</f>
        <v/>
      </c>
      <c r="CR36" s="316" t="str">
        <f ca="1">IFERROR(INDEX($AK$70:$AK$81, ROWS($CR$4:CR34)), IFERROR(INDEX($AO$70:$AO$81, ROWS($CR$4:CR34)-ROWS($AK$70:$AK$81)), IFERROR(INDEX($AS$70:$AS$81, ROWS($CR$4:CR34)-ROWS($AK$70:$AK$81)-ROWS($AO$70:$AO$81)),IFERROR(INDEX($AW$70:$AW$81, ROWS($CR$4:CR34)-ROWS($AK$70:$AK$81)-ROWS($AO$70:$AO$81)-ROWS($AS$70:$AS$81)),IFERROR(INDEX($BA$70:$BA$81, ROWS($CR$4:CR34)-ROWS($AK$70:$AK$81)-ROWS($AO$70:$AO$81)-ROWS($AS$70:$AS$81)-ROWS($AW$70:$AW$81)),IFERROR(INDEX($BE$70:$BE$81, ROWS($CR$4:CR34)-ROWS($AK$70:$AK$81)-ROWS($AO$70:$AO$81)-ROWS($AS$70:$AS$81)-ROWS($AW$70:$AW$81)-ROWS($BA$70:$BA$81)),IFERROR(INDEX($BI$70:$BI$81, ROWS($CR$4:CR34)-ROWS($AK$70:$AK$81)-ROWS($AO$70:$AO$81)-ROWS($AS$70:$AS$81)-ROWS($AW$70:$AW$81)-ROWS($BA$70:$BA$81)-ROWS($BE$70:$BE$81)), "")))))))</f>
        <v/>
      </c>
      <c r="CS36" s="316" t="str">
        <f t="shared" ca="1" si="43"/>
        <v/>
      </c>
      <c r="CT36" s="413" t="str">
        <f t="shared" ca="1" si="44"/>
        <v/>
      </c>
      <c r="CU36" s="412" t="str">
        <f>IF(OR(CV36="",CV36=0),"",MAX(CU$5:CU35)+1)</f>
        <v/>
      </c>
      <c r="CV36" s="316" t="str">
        <f>IFERROR(INDEX($AJ$86:$AJ$97, ROWS($CV$4:CV34)), IFERROR(INDEX($AN$86:$AN$97, ROWS($CV$4:CV34)-ROWS($AJ$86:$AJ$97)), ""))</f>
        <v/>
      </c>
      <c r="CW36" s="316" t="str">
        <f t="shared" si="45"/>
        <v/>
      </c>
      <c r="CX36" s="316" t="str">
        <f>IF(OR(CY36="",CY36=0),"",MAX(CX$5:CX35)+1)</f>
        <v/>
      </c>
      <c r="CY36" s="316" t="str">
        <f>IFERROR(INDEX($AK$86:$AK$97, ROWS($CY$4:CY34)), IFERROR(INDEX($AO$86:$AO$97, ROWS($CY$4:CY34)-ROWS($AK$86:$AK$97)), ""))</f>
        <v/>
      </c>
      <c r="CZ36" s="316" t="str">
        <f t="shared" si="46"/>
        <v/>
      </c>
      <c r="DA36" s="413" t="str">
        <f t="shared" si="47"/>
        <v/>
      </c>
      <c r="DC36" s="438" t="str">
        <f ca="1">IF(OR(DD36="",DD36=0),"",MAX(DC$25:DC35)+1)</f>
        <v/>
      </c>
      <c r="DD36" s="434" t="str">
        <f t="shared" ca="1" si="90"/>
        <v/>
      </c>
      <c r="DE36" s="413" t="str">
        <f t="shared" ca="1" si="91"/>
        <v/>
      </c>
      <c r="DF36" s="431" t="str">
        <f ca="1">IF(OR(DG36="",DG36=0),"",MAX(DF$25:DF35)+1)</f>
        <v/>
      </c>
      <c r="DG36" s="412" t="str">
        <f t="shared" ca="1" si="92"/>
        <v/>
      </c>
      <c r="DH36" s="413" t="str">
        <f t="shared" ca="1" si="93"/>
        <v/>
      </c>
      <c r="DI36" s="412" t="str">
        <f t="shared" ca="1" si="94"/>
        <v/>
      </c>
      <c r="DJ36" s="413" t="str">
        <f t="shared" ca="1" si="95"/>
        <v/>
      </c>
      <c r="DK36" s="412" t="str">
        <f t="shared" ca="1" si="96"/>
        <v/>
      </c>
      <c r="DL36" s="413" t="str">
        <f t="shared" ca="1" si="97"/>
        <v/>
      </c>
      <c r="DN36" s="259"/>
      <c r="DO36" s="259"/>
      <c r="DP36" s="259"/>
      <c r="DQ36" s="259"/>
      <c r="DR36" s="259"/>
      <c r="DS36" s="259"/>
    </row>
    <row r="37" spans="1:123" s="278" customFormat="1" ht="15" customHeight="1" thickBot="1" x14ac:dyDescent="0.35">
      <c r="A37" s="1183"/>
      <c r="B37" s="1182"/>
      <c r="C37" s="1183"/>
      <c r="D37" s="1182"/>
      <c r="E37" s="284"/>
      <c r="F37" s="283"/>
      <c r="G37" s="283"/>
      <c r="H37" s="283"/>
      <c r="I37" s="283"/>
      <c r="J37" s="283"/>
      <c r="K37" s="283"/>
      <c r="L37" s="283"/>
      <c r="M37" s="283"/>
      <c r="N37" s="285"/>
      <c r="P37" s="295" t="str">
        <f t="shared" si="101"/>
        <v/>
      </c>
      <c r="Q37" s="295" t="str">
        <f t="shared" si="100"/>
        <v/>
      </c>
      <c r="R37" s="295" t="str">
        <f t="shared" si="100"/>
        <v/>
      </c>
      <c r="S37" s="296" t="str">
        <f t="shared" si="100"/>
        <v/>
      </c>
      <c r="T37" s="295" t="str">
        <f t="shared" si="100"/>
        <v/>
      </c>
      <c r="U37" s="295" t="str">
        <f t="shared" si="100"/>
        <v/>
      </c>
      <c r="V37" s="1158" t="s">
        <v>507</v>
      </c>
      <c r="W37" s="1159"/>
      <c r="X37" s="445">
        <f>IF(DS112="",0,DS112)</f>
        <v>0</v>
      </c>
      <c r="Y37"/>
      <c r="AB37" s="261"/>
      <c r="AC37" s="358" t="str">
        <f>IF('Data Entry'!H21="","",'Data Entry'!H21)</f>
        <v/>
      </c>
      <c r="AD37" s="356" t="str">
        <f>IF('Data Entry'!G21="","",'Data Entry'!G21)</f>
        <v/>
      </c>
      <c r="AE37" s="363" t="str">
        <f>IF('Data Entry'!J21="","",'Data Entry'!J21)</f>
        <v/>
      </c>
      <c r="AF37" s="402" t="str">
        <f>IF('Data Entry'!I21="","",'Data Entry'!I21)</f>
        <v/>
      </c>
      <c r="AG37" s="301"/>
      <c r="AH37"/>
      <c r="AI37" s="312"/>
      <c r="AJ37" s="313" t="s">
        <v>483</v>
      </c>
      <c r="AK37" s="313" t="s">
        <v>13</v>
      </c>
      <c r="AL37" s="314" t="s">
        <v>11</v>
      </c>
      <c r="AM37" s="312"/>
      <c r="AN37" s="313" t="s">
        <v>483</v>
      </c>
      <c r="AO37" s="313" t="s">
        <v>13</v>
      </c>
      <c r="AP37" s="314" t="s">
        <v>11</v>
      </c>
      <c r="AQ37" s="312"/>
      <c r="AR37" s="313" t="s">
        <v>483</v>
      </c>
      <c r="AS37" s="313" t="s">
        <v>13</v>
      </c>
      <c r="AT37" s="314" t="s">
        <v>11</v>
      </c>
      <c r="AU37" s="312"/>
      <c r="AV37" s="313" t="s">
        <v>483</v>
      </c>
      <c r="AW37" s="313" t="s">
        <v>13</v>
      </c>
      <c r="AX37" s="314" t="s">
        <v>11</v>
      </c>
      <c r="AY37" s="312"/>
      <c r="AZ37" s="313" t="s">
        <v>483</v>
      </c>
      <c r="BA37" s="313" t="s">
        <v>13</v>
      </c>
      <c r="BB37" s="314" t="s">
        <v>11</v>
      </c>
      <c r="BC37" s="312"/>
      <c r="BD37" s="313" t="s">
        <v>483</v>
      </c>
      <c r="BE37" s="313" t="s">
        <v>13</v>
      </c>
      <c r="BF37" s="314" t="s">
        <v>11</v>
      </c>
      <c r="BG37" s="312"/>
      <c r="BH37" s="313" t="s">
        <v>483</v>
      </c>
      <c r="BI37" s="313" t="s">
        <v>13</v>
      </c>
      <c r="BJ37" s="314" t="s">
        <v>11</v>
      </c>
      <c r="BL37" s="412" t="str">
        <f ca="1">IF(OR(BM37="",BM37=0),"",MAX(BL$5:BL36)+1)</f>
        <v/>
      </c>
      <c r="BM37" s="316" t="str">
        <f ca="1">IFERROR(INDEX($AJ$6:$AJ$17, ROWS(BM$4:$BM35)), IFERROR(INDEX($AN$6:$AN$17, ROWS(BM$4:$BM35)-ROWS($AJ$6:$AJ$17)), IFERROR(INDEX($AR$6:$AR$17, ROWS(BM$4:$BM35)-ROWS($AJ$6:$AJ$17)-ROWS($AN$6:$AN$17)),IFERROR(INDEX($AV$6:$AV$17, ROWS(BM$4:$BM35)-ROWS($AJ$6:$AJ$17)-ROWS($AN$6:$AN$17)-ROWS($AR$6:$AR$17)),IFERROR(INDEX($AZ$6:$AZ$17, ROWS(BM$4:$BM35)-ROWS($AJ$6:$AJ$17)-ROWS($AN$6:$AN$17)-ROWS($AR$6:$AR$17)-ROWS($AV$6:$AV$17)),IFERROR(INDEX($BD$6:$BD$17, ROWS(BM$4:$BM35)-ROWS($AJ$6:$AJ$17)-ROWS($AN$6:$AN$17)-ROWS($AR$6:$AR$17)-ROWS($AV$6:$AV$17)-ROWS($AZ$6:$AZ$17)),IFERROR(INDEX($BH$6:$BH$17, ROWS(BM$4:$BM35)-ROWS($AJ$6:$AJ$17)-ROWS($AN$6:$AN$17)-ROWS($AR$6:$AR$17)-ROWS($AV$6:$AV$17)-ROWS($AZ$6:$AZ$17)-ROWS($BD$6:$BD$17)), "")))))))</f>
        <v/>
      </c>
      <c r="BN37" s="316" t="str">
        <f t="shared" ca="1" si="30"/>
        <v/>
      </c>
      <c r="BO37" s="316" t="str">
        <f ca="1">IF(OR(BP37="",BP37=0),"",MAX(BO$5:BO36)+1)</f>
        <v/>
      </c>
      <c r="BP37" s="316" t="str">
        <f ca="1">IFERROR(INDEX($AK$6:$AK$17, ROWS($BP$4:BP35)), IFERROR(INDEX($AO$6:$AO$17, ROWS($BP$4:BP35)-ROWS($AK$6:$AK$17)), IFERROR(INDEX($AS$6:$AS$17, ROWS($BP$4:BP35)-ROWS($AK$6:$AK$17)-ROWS($AO$6:$AO$17)),IFERROR(INDEX($AW$6:$AW$17, ROWS($BP$4:BP35)-ROWS($AK$6:$AK$17)-ROWS($AO$6:$AO$17)-ROWS($AS$6:$AS$17)),IFERROR(INDEX($BA$6:$BA$17, ROWS($BP$4:BP35)-ROWS($AK$6:$AK$17)-ROWS($AO$6:$AO$17)-ROWS($AS$6:$AS$17)-ROWS($AW$6:$AW$17)),IFERROR(INDEX($BE$6:$BE$17, ROWS($BP$4:BP35)-ROWS($AK$6:$AK$17)-ROWS($AO$6:$AO$17)-ROWS($AS$6:$AS$17)-ROWS($AW$6:$AW$17)-ROWS($BA$6:$BA$17)),IFERROR(INDEX($BI$6:$BI$17, ROWS($BP$4:BP35)-ROWS($AK$6:$AK$17)-ROWS($AO$6:$AO$17)-ROWS($AS$6:$AS$17)-ROWS($AW$6:$AW$17)-ROWS($BA$6:$BA$17)-ROWS($BE$6:$BE$17)), "")))))))</f>
        <v/>
      </c>
      <c r="BQ37" s="316" t="str">
        <f t="shared" ca="1" si="31"/>
        <v/>
      </c>
      <c r="BR37" s="413" t="str">
        <f t="shared" ca="1" si="32"/>
        <v/>
      </c>
      <c r="BS37" s="412" t="str">
        <f ca="1">IF(OR(BT37="",BT37=0),"",MAX(BS$5:BS36)+1)</f>
        <v/>
      </c>
      <c r="BT37" s="316" t="str">
        <f ca="1">IFERROR(INDEX($AJ$22:$AJ$33, ROWS($BT$4:BT35)), IFERROR(INDEX($AN$22:$AN$33, ROWS($BT$4:BT35)-ROWS($AJ$22:$AJ$33)), IFERROR(INDEX($AR$22:$AR$33, ROWS($BT$4:BT35)-ROWS($AJ$22:$AJ$33)-ROWS($AN$22:$AN$33)),IFERROR(INDEX($AV$22:$AV$33, ROWS($BT$4:BT35)-ROWS($AJ$22:$AJ$33)-ROWS($AN$22:$AN$33)-ROWS($AR$22:$AR$33)),IFERROR(INDEX($AZ$22:$AZ$33, ROWS($BT$4:BT35)-ROWS($AJ$22:$AJ$33)-ROWS($AN$22:$AN$33)-ROWS($AR$22:$AR$33)-ROWS($AV$22:$AV$33)),IFERROR(INDEX($BD$22:$BD$33, ROWS($BT$4:BT35)-ROWS($AJ$22:$AJ$33)-ROWS($AN$22:$AN$33)-ROWS($AR$22:$AR$33)-ROWS($AV$22:$AV$33)-ROWS($AZ$22:$AZ$33)),IFERROR(INDEX($BH$22:$BH$33, ROWS($BT$4:BT35)-ROWS($AJ$22:$AJ$33)-ROWS($AN$22:$AN$33)-ROWS($AR$22:$AR$33)-ROWS($AV$22:$AV$33)-ROWS($AZ$22:$AZ$33)-ROWS($BD$22:$BD$33)), "")))))))</f>
        <v/>
      </c>
      <c r="BU37" s="316" t="str">
        <f t="shared" ca="1" si="33"/>
        <v/>
      </c>
      <c r="BV37" s="316" t="str">
        <f ca="1">IF(OR(BW37="",BW37=0),"",MAX(BV$5:BV36)+1)</f>
        <v/>
      </c>
      <c r="BW37" s="316" t="str">
        <f ca="1">IFERROR(INDEX($AK$22:$AK$33, ROWS($BW$4:BW35)), IFERROR(INDEX($AO$22:$AO$33, ROWS($BW$4:BW35)-ROWS($AK$22:$AK$33)), IFERROR(INDEX($AS$22:$AS$33, ROWS($BW$4:BW35)-ROWS($AK$22:$AK$33)-ROWS($AO$22:$AO$33)),IFERROR(INDEX($AW$22:$AW$33, ROWS($BW$4:BW35)-ROWS($AK$22:$AK$33)-ROWS($AO$22:$AO$33)-ROWS($AS$22:$AS$33)),IFERROR(INDEX($BA$22:$BA$33, ROWS($BW$4:BW35)-ROWS($AK$22:$AK$33)-ROWS($AO$22:$AO$33)-ROWS($AS$22:$AS$33)-ROWS($AW$22:$AW$33)),IFERROR(INDEX($BE$22:$BE$33, ROWS($BW$4:BW35)-ROWS($AK$22:$AK$33)-ROWS($AO$22:$AO$33)-ROWS($AS$22:$AS$33)-ROWS($AW$22:$AW$33)-ROWS($BA$22:$BA$33)),IFERROR(INDEX($BI$22:$BI$33, ROWS($BW$4:BW35)-ROWS($AK$22:$AK$33)-ROWS($AO$22:$AO$33)-ROWS($AS$22:$AS$33)-ROWS($AW$22:$AW$33)-ROWS($BA$22:$BA$33)-ROWS($BE$22:$BE$33)), "")))))))</f>
        <v/>
      </c>
      <c r="BX37" s="316" t="str">
        <f t="shared" ca="1" si="34"/>
        <v/>
      </c>
      <c r="BY37" s="413" t="str">
        <f t="shared" ca="1" si="35"/>
        <v/>
      </c>
      <c r="BZ37" s="412" t="str">
        <f ca="1">IF(OR(CA37="",CA37=0),"",MAX(BZ$5:BZ36)+1)</f>
        <v/>
      </c>
      <c r="CA37" s="316" t="str">
        <f ca="1">IFERROR(INDEX($AJ$38:$AJ$49, ROWS($CA$4:CA35)), IFERROR(INDEX($AN$38:$AN$49, ROWS($CA$4:CA35)-ROWS($AJ$38:$AJ$49)), IFERROR(INDEX($AR$38:$AR$49, ROWS($CA$4:CA35)-ROWS($AJ$38:$AJ$49)-ROWS($AN$38:$AN$49)),IFERROR(INDEX($AV$38:$AV$49, ROWS($CA$4:CA35)-ROWS($AJ$38:$AJ$49)-ROWS($AN$38:$AN$49)-ROWS($AR$38:$AR$49)),IFERROR(INDEX($AZ$38:$AZ$49, ROWS($CA$4:CA35)-ROWS($AJ$38:$AJ$49)-ROWS($AN$38:$AN$49)-ROWS($AR$38:$AR$49)-ROWS($AV$38:$AV$49)),IFERROR(INDEX($BD$38:$BD$49, ROWS($CA$4:CA35)-ROWS($AJ$38:$AJ$49)-ROWS($AN$38:$AN$49)-ROWS($AR$38:$AR$49)-ROWS($AV$38:$AV$49)-ROWS($AZ$38:$AZ$49)),IFERROR(INDEX($BH$38:$BH$49, ROWS($CA$4:CA35)-ROWS($AJ$38:$AJ$49)-ROWS($AN$38:$AN$49)-ROWS($AR$38:$AR$49)-ROWS($AV$38:$AV$49)-ROWS($AZ$38:$AZ$49)-ROWS($BD$38:$BD$49)), "")))))))</f>
        <v/>
      </c>
      <c r="CB37" s="316" t="str">
        <f t="shared" ca="1" si="36"/>
        <v/>
      </c>
      <c r="CC37" s="316" t="str">
        <f ca="1">IF(OR(CD37="",CD37=0),"",MAX(CC$5:CC36)+1)</f>
        <v/>
      </c>
      <c r="CD37" s="316" t="str">
        <f ca="1">IFERROR(INDEX($AK$38:$AK$49, ROWS($CD$4:CD35)), IFERROR(INDEX($AO$38:$AO$49, ROWS($CD$4:CD35)-ROWS($AK$38:$AK$49)), IFERROR(INDEX($AS$38:$AS$49, ROWS($CD$4:CD35)-ROWS($AK$38:$AK$49)-ROWS($AO$38:$AO$49)),IFERROR(INDEX($AW$38:$AW$49, ROWS($CD$4:CD35)-ROWS($AK$38:$AK$49)-ROWS($AO$38:$AO$49)-ROWS($AS$38:$AS$49)),IFERROR(INDEX($BA$38:$BA$49, ROWS($CD$4:CD35)-ROWS($AK$38:$AK$49)-ROWS($AO$38:$AO$49)-ROWS($AS$38:$AS$49)-ROWS($AW$38:$AW$49)),IFERROR(INDEX($BE$38:$BE$49, ROWS($CD$4:CD35)-ROWS($AK$38:$AK$49)-ROWS($AO$38:$AO$49)-ROWS($AS$38:$AS$49)-ROWS($AW$38:$AW$49)-ROWS($BA$38:$BA$49)),IFERROR(INDEX($BI$38:$BI$49, ROWS($CD$4:CD35)-ROWS($AK$38:$AK$49)-ROWS($AO$38:$AO$49)-ROWS($AS$38:$AS$49)-ROWS($AW$38:$AW$49)-ROWS($BA$38:$BA$49)-ROWS($BE$38:$BE$49)), "")))))))</f>
        <v/>
      </c>
      <c r="CE37" s="316" t="str">
        <f t="shared" ca="1" si="37"/>
        <v/>
      </c>
      <c r="CF37" s="413" t="str">
        <f t="shared" ca="1" si="38"/>
        <v/>
      </c>
      <c r="CG37" s="412" t="str">
        <f ca="1">IF(OR(CH37="",CH37=0),"",MAX(CG$5:CG36)+1)</f>
        <v/>
      </c>
      <c r="CH37" s="316" t="str">
        <f ca="1">IFERROR(INDEX($AJ$54:$AJ$65, ROWS($CH$4:CH35)), IFERROR(INDEX($AN$54:$AN$65, ROWS($CH$4:CH35)-ROWS($AJ$54:$AJ$65)), IFERROR(INDEX($AR$54:$AR$65, ROWS($CH$4:CH35)-ROWS($AJ$54:$AJ$65)-ROWS($AN$54:$AN$65)),IFERROR(INDEX($AV$54:$AV$65, ROWS($CH$4:CH35)-ROWS($AJ$54:$AJ$65)-ROWS($AN$54:$AN$65)-ROWS($AR$54:$AR$65)),IFERROR(INDEX($AZ$54:$AZ$65, ROWS($CH$4:CH35)-ROWS($AJ$54:$AJ$65)-ROWS($AN$54:$AN$65)-ROWS($AR$54:$AR$65)-ROWS($AV$54:$AV$65)),IFERROR(INDEX($BD$54:$BD$65, ROWS($CH$4:CH35)-ROWS($AJ$54:$AJ$65)-ROWS($AN$54:$AN$65)-ROWS($AR$54:$AR$65)-ROWS($AV$54:$AV$65)-ROWS($AZ$54:$AZ$65)),IFERROR(INDEX($BH$54:$BH$65, ROWS($CH$4:CH35)-ROWS($AJ$54:$AJ$65)-ROWS($AN$54:$AN$65)-ROWS($AR$54:$AR$65)-ROWS($AV$54:$AV$65)-ROWS($AZ$54:$AZ$65)-ROWS($BD$54:$BD$65)), "")))))))</f>
        <v/>
      </c>
      <c r="CI37" s="316" t="str">
        <f t="shared" ca="1" si="39"/>
        <v/>
      </c>
      <c r="CJ37" s="316" t="str">
        <f ca="1">IF(OR(CK37="",CK37=0),"",MAX(CJ$5:CJ36)+1)</f>
        <v/>
      </c>
      <c r="CK37" s="316" t="str">
        <f ca="1">IFERROR(INDEX($AK$54:$AK$65, ROWS($CK$4:CK35)), IFERROR(INDEX($AO$54:$AO$65, ROWS($CK$4:CK35)-ROWS($AK$54:$AK$65)), IFERROR(INDEX($AS$54:$AS$65, ROWS($CK$4:CK35)-ROWS($AK$54:$AK$65)-ROWS($AO$54:$AO$65)),IFERROR(INDEX($AW$54:$AW$65, ROWS($CK$4:CK35)-ROWS($AK$54:$AK$65)-ROWS($AO$54:$AO$65)-ROWS($AS$54:$AS$65)),IFERROR(INDEX($BA$54:$BA$65, ROWS($CK$4:CK35)-ROWS($AK$54:$AK$65)-ROWS($AO$54:$AO$65)-ROWS($AS$54:$AS$65)-ROWS($AW$54:$AW$65)),IFERROR(INDEX($BE$54:$BE$65, ROWS($CK$4:CK35)-ROWS($AK$54:$AK$65)-ROWS($AO$54:$AO$65)-ROWS($AS$54:$AS$65)-ROWS($AW$54:$AW$65)-ROWS($BA$54:$BA$65)),IFERROR(INDEX($BI$54:$BI$65, ROWS($CK$4:CK35)-ROWS($AK$54:$AK$65)-ROWS($AO$54:$AO$65)-ROWS($AS$54:$AS$65)-ROWS($AW$54:$AW$65)-ROWS($BA$54:$BA$65)-ROWS($BE$54:$BE$65)), "")))))))</f>
        <v/>
      </c>
      <c r="CL37" s="316" t="str">
        <f t="shared" ca="1" si="40"/>
        <v/>
      </c>
      <c r="CM37" s="413" t="str">
        <f t="shared" ca="1" si="41"/>
        <v/>
      </c>
      <c r="CN37" s="412" t="str">
        <f ca="1">IF(OR(CO37="",CO37=0),"",MAX(CN$5:CN36)+1)</f>
        <v/>
      </c>
      <c r="CO37" s="316" t="str">
        <f ca="1">IFERROR(INDEX($AJ$70:$AJ$81, ROWS($CO$4:CO35)), IFERROR(INDEX($AN$70:$AN$81, ROWS($CO$4:CO35)-ROWS($AJ$70:$AJ$81)), IFERROR(INDEX($AR$70:$AR$81, ROWS($CO$4:CO35)-ROWS($AJ$70:$AJ$81)-ROWS($AN$70:$AN$81)),IFERROR(INDEX($AV$70:$AV$81, ROWS($CO$4:CO35)-ROWS($AJ$70:$AJ$81)-ROWS($AN$70:$AN$81)-ROWS($AR$70:$AR$81)),IFERROR(INDEX($AZ$70:$AZ$81, ROWS($CO$4:CO35)-ROWS($AJ$70:$AJ$81)-ROWS($AN$70:$AN$81)-ROWS($AR$70:$AR$81)-ROWS($AV$70:$AV$81)),IFERROR(INDEX($BD$70:$BD$81, ROWS($CO$4:CO35)-ROWS($AJ$70:$AJ$81)-ROWS($AN$70:$AN$81)-ROWS($AR$70:$AR$81)-ROWS($AV$70:$AV$81)-ROWS($AZ$70:$AZ$81)),IFERROR(INDEX($BH$70:$BH$81, ROWS($CO$4:CO35)-ROWS($AJ$70:$AJ$81)-ROWS($AN$70:$AN$81)-ROWS($AR$70:$AR$81)-ROWS($AV$70:$AV$81)-ROWS($AZ$70:$AZ$81)-ROWS($BD$70:$BD$81)), "")))))))</f>
        <v/>
      </c>
      <c r="CP37" s="316" t="str">
        <f t="shared" ca="1" si="42"/>
        <v/>
      </c>
      <c r="CQ37" s="316" t="str">
        <f ca="1">IF(OR(CR37="",CR37=0),"",MAX(CQ$5:CQ36)+1)</f>
        <v/>
      </c>
      <c r="CR37" s="316" t="str">
        <f ca="1">IFERROR(INDEX($AK$70:$AK$81, ROWS($CR$4:CR35)), IFERROR(INDEX($AO$70:$AO$81, ROWS($CR$4:CR35)-ROWS($AK$70:$AK$81)), IFERROR(INDEX($AS$70:$AS$81, ROWS($CR$4:CR35)-ROWS($AK$70:$AK$81)-ROWS($AO$70:$AO$81)),IFERROR(INDEX($AW$70:$AW$81, ROWS($CR$4:CR35)-ROWS($AK$70:$AK$81)-ROWS($AO$70:$AO$81)-ROWS($AS$70:$AS$81)),IFERROR(INDEX($BA$70:$BA$81, ROWS($CR$4:CR35)-ROWS($AK$70:$AK$81)-ROWS($AO$70:$AO$81)-ROWS($AS$70:$AS$81)-ROWS($AW$70:$AW$81)),IFERROR(INDEX($BE$70:$BE$81, ROWS($CR$4:CR35)-ROWS($AK$70:$AK$81)-ROWS($AO$70:$AO$81)-ROWS($AS$70:$AS$81)-ROWS($AW$70:$AW$81)-ROWS($BA$70:$BA$81)),IFERROR(INDEX($BI$70:$BI$81, ROWS($CR$4:CR35)-ROWS($AK$70:$AK$81)-ROWS($AO$70:$AO$81)-ROWS($AS$70:$AS$81)-ROWS($AW$70:$AW$81)-ROWS($BA$70:$BA$81)-ROWS($BE$70:$BE$81)), "")))))))</f>
        <v/>
      </c>
      <c r="CS37" s="316" t="str">
        <f t="shared" ca="1" si="43"/>
        <v/>
      </c>
      <c r="CT37" s="413" t="str">
        <f t="shared" ca="1" si="44"/>
        <v/>
      </c>
      <c r="CU37" s="412" t="str">
        <f>IF(OR(CV37="",CV37=0),"",MAX(CU$5:CU36)+1)</f>
        <v/>
      </c>
      <c r="CV37" s="316" t="str">
        <f>IFERROR(INDEX($AJ$86:$AJ$97, ROWS($CV$4:CV35)), IFERROR(INDEX($AN$86:$AN$97, ROWS($CV$4:CV35)-ROWS($AJ$86:$AJ$97)), ""))</f>
        <v/>
      </c>
      <c r="CW37" s="316" t="str">
        <f t="shared" si="45"/>
        <v/>
      </c>
      <c r="CX37" s="316" t="str">
        <f>IF(OR(CY37="",CY37=0),"",MAX(CX$5:CX36)+1)</f>
        <v/>
      </c>
      <c r="CY37" s="316" t="str">
        <f>IFERROR(INDEX($AK$86:$AK$97, ROWS($CY$4:CY35)), IFERROR(INDEX($AO$86:$AO$97, ROWS($CY$4:CY35)-ROWS($AK$86:$AK$97)), ""))</f>
        <v/>
      </c>
      <c r="CZ37" s="316" t="str">
        <f t="shared" si="46"/>
        <v/>
      </c>
      <c r="DA37" s="413" t="str">
        <f t="shared" si="47"/>
        <v/>
      </c>
      <c r="DC37" s="438" t="str">
        <f ca="1">IF(OR(DD37="",DD37=0),"",MAX(DC$25:DC36)+1)</f>
        <v/>
      </c>
      <c r="DD37" s="435" t="str">
        <f t="shared" ca="1" si="90"/>
        <v/>
      </c>
      <c r="DE37" s="413" t="str">
        <f t="shared" ca="1" si="91"/>
        <v/>
      </c>
      <c r="DF37" s="432" t="str">
        <f ca="1">IF(OR(DG37="",DG37=0),"",MAX(DF$25:DF36)+1)</f>
        <v/>
      </c>
      <c r="DG37" s="414" t="str">
        <f t="shared" ca="1" si="92"/>
        <v/>
      </c>
      <c r="DH37" s="415" t="str">
        <f t="shared" ca="1" si="93"/>
        <v/>
      </c>
      <c r="DI37" s="414" t="str">
        <f t="shared" ca="1" si="94"/>
        <v/>
      </c>
      <c r="DJ37" s="413" t="str">
        <f t="shared" ca="1" si="95"/>
        <v/>
      </c>
      <c r="DK37" s="414" t="str">
        <f t="shared" ca="1" si="96"/>
        <v/>
      </c>
      <c r="DL37" s="415" t="str">
        <f t="shared" ca="1" si="97"/>
        <v/>
      </c>
    </row>
    <row r="38" spans="1:123" s="278" customFormat="1" ht="15" customHeight="1" x14ac:dyDescent="0.3">
      <c r="A38" s="1183"/>
      <c r="B38" s="1182"/>
      <c r="C38" s="1183"/>
      <c r="D38" s="1182"/>
      <c r="E38" s="284"/>
      <c r="F38" s="283"/>
      <c r="G38" s="283"/>
      <c r="H38" s="283"/>
      <c r="I38" s="283"/>
      <c r="J38" s="283"/>
      <c r="K38" s="283"/>
      <c r="L38" s="283"/>
      <c r="M38" s="283"/>
      <c r="N38" s="285"/>
      <c r="P38" s="295" t="str">
        <f t="shared" si="101"/>
        <v/>
      </c>
      <c r="Q38" s="295" t="str">
        <f t="shared" si="100"/>
        <v/>
      </c>
      <c r="R38" s="295" t="str">
        <f t="shared" si="100"/>
        <v/>
      </c>
      <c r="S38" s="296" t="str">
        <f t="shared" si="100"/>
        <v/>
      </c>
      <c r="T38" s="295" t="str">
        <f t="shared" si="100"/>
        <v/>
      </c>
      <c r="U38" s="295" t="str">
        <f t="shared" si="100"/>
        <v/>
      </c>
      <c r="V38" s="1158" t="s">
        <v>508</v>
      </c>
      <c r="W38" s="1159"/>
      <c r="X38" s="445">
        <f ca="1">IF(X34="",0,X34)</f>
        <v>2395.21</v>
      </c>
      <c r="Y38"/>
      <c r="AB38" s="261"/>
      <c r="AC38" s="358" t="str">
        <f>IF('Data Entry'!H22="","",'Data Entry'!H22)</f>
        <v/>
      </c>
      <c r="AD38" s="356" t="str">
        <f>IF('Data Entry'!G22="","",'Data Entry'!G22)</f>
        <v/>
      </c>
      <c r="AE38" s="363" t="str">
        <f>IF('Data Entry'!J22="","",'Data Entry'!J22)</f>
        <v/>
      </c>
      <c r="AF38" s="402" t="str">
        <f>IF('Data Entry'!I22="","",'Data Entry'!I22)</f>
        <v/>
      </c>
      <c r="AG38" s="301"/>
      <c r="AH38"/>
      <c r="AI38" s="304">
        <f ca="1">IFERROR(MATCH($AI$36,OFFSET($AC$1,AI37,,1000),0)+AI37,"")</f>
        <v>33</v>
      </c>
      <c r="AJ38" s="305" t="str">
        <f t="shared" ref="AJ38:AJ49" ca="1" si="102">IFERROR(INDEX(AD:AD,AI38),"")</f>
        <v>D. Store Card 4</v>
      </c>
      <c r="AK38" s="306">
        <f t="shared" ref="AK38:AK49" ca="1" si="103">IFERROR(INDEX(AE:AE,AI38),"")</f>
        <v>30</v>
      </c>
      <c r="AL38" s="307">
        <f t="shared" ref="AL38:AL49" ca="1" si="104">IFERROR(INDEX(AF:AF,AI38),"")</f>
        <v>120</v>
      </c>
      <c r="AM38" s="304">
        <f ca="1">IFERROR(MATCH($AM$36,OFFSET($AC$1,AM37,,1000),0)+AM37,"")</f>
        <v>30</v>
      </c>
      <c r="AN38" s="305" t="str">
        <f t="shared" ref="AN38:AN49" ca="1" si="105">IFERROR(INDEX(AD:AD,AM38),"")</f>
        <v>D. Store Card 1</v>
      </c>
      <c r="AO38" s="306">
        <f t="shared" ref="AO38:AO49" ca="1" si="106">IFERROR(INDEX(AE:AE,AM38),"")</f>
        <v>30</v>
      </c>
      <c r="AP38" s="307">
        <f t="shared" ref="AP38:AP49" ca="1" si="107">IFERROR(INDEX(AF:AF,AM38),"")</f>
        <v>200</v>
      </c>
      <c r="AQ38" s="304" t="str">
        <f ca="1">IFERROR(MATCH($AQ$36,OFFSET($AC$1,AQ37,,1000),0)+AQ37,"")</f>
        <v/>
      </c>
      <c r="AR38" s="305" t="str">
        <f t="shared" ref="AR38:AR49" ca="1" si="108">IFERROR(INDEX(AD:AD,AQ38),"")</f>
        <v/>
      </c>
      <c r="AS38" s="306" t="str">
        <f t="shared" ref="AS38:AS49" ca="1" si="109">IFERROR(INDEX(AE:AE,AQ38),"")</f>
        <v/>
      </c>
      <c r="AT38" s="307" t="str">
        <f t="shared" ref="AT38:AT49" ca="1" si="110">IFERROR(INDEX(AF:AF,AQ38),"")</f>
        <v/>
      </c>
      <c r="AU38" s="304">
        <f ca="1">IFERROR(MATCH($AU$36,OFFSET($AC$1,AU37,,1000),0)+AU37,"")</f>
        <v>11</v>
      </c>
      <c r="AV38" s="305" t="str">
        <f t="shared" ref="AV38:AV49" ca="1" si="111">IFERROR(INDEX(AD:AD,AU38),"")</f>
        <v>Roth IRA</v>
      </c>
      <c r="AW38" s="306">
        <f t="shared" ref="AW38:AW49" ca="1" si="112">IFERROR(INDEX(AE:AE,AU38),"")</f>
        <v>100</v>
      </c>
      <c r="AX38" s="307" t="str">
        <f t="shared" ref="AX38:AX49" ca="1" si="113">IFERROR(INDEX(AF:AF,AU38),"")</f>
        <v>Monthly</v>
      </c>
      <c r="AY38" s="304">
        <f ca="1">IFERROR(MATCH($AY$36,OFFSET($AC$1,AY37,,1000),0)+AY37,"")</f>
        <v>12</v>
      </c>
      <c r="AZ38" s="305" t="str">
        <f t="shared" ref="AZ38:AZ49" ca="1" si="114">IFERROR(INDEX(AD:AD,AY38),"")</f>
        <v>Audible</v>
      </c>
      <c r="BA38" s="306">
        <f t="shared" ref="BA38:BA49" ca="1" si="115">IFERROR(INDEX(AE:AE,AY38),"")</f>
        <v>14.95</v>
      </c>
      <c r="BB38" s="307" t="str">
        <f t="shared" ref="BB38:BB49" ca="1" si="116">IFERROR(INDEX(AF:AF,AY38),"")</f>
        <v>Monthly</v>
      </c>
      <c r="BC38" s="304">
        <f ca="1">IFERROR(MATCH($BC$36,OFFSET($AC$1,BC37,,1000),0)+BC37,"")</f>
        <v>9</v>
      </c>
      <c r="BD38" s="305" t="str">
        <f t="shared" ref="BD38:BD49" ca="1" si="117">IFERROR(INDEX(AD:AD,BC38),"")</f>
        <v>Cellular</v>
      </c>
      <c r="BE38" s="306">
        <f t="shared" ref="BE38:BE49" ca="1" si="118">IFERROR(INDEX(AE:AE,BC38),"")</f>
        <v>225</v>
      </c>
      <c r="BF38" s="307" t="str">
        <f t="shared" ref="BF38:BF49" ca="1" si="119">IFERROR(INDEX(AF:AF,BC38),"")</f>
        <v>Monthly</v>
      </c>
      <c r="BG38" s="304">
        <f ca="1">IFERROR(MATCH($BG$36,OFFSET($AC$1,BG37,,1000),0)+BG37,"")</f>
        <v>129</v>
      </c>
      <c r="BH38" s="305" t="str">
        <f t="shared" ref="BH38:BH49" ca="1" si="120">IFERROR(INDEX(AD:AD,BG38),"")</f>
        <v>Car 1 Gas</v>
      </c>
      <c r="BI38" s="306">
        <f t="shared" ref="BI38:BI49" ca="1" si="121">IFERROR(INDEX(AE:AE,BG38),"")</f>
        <v>50</v>
      </c>
      <c r="BJ38" s="307" t="str">
        <f t="shared" ref="BJ38:BJ49" ca="1" si="122">IFERROR(INDEX(AF:AF,BG38),"")</f>
        <v>Liquid Bills</v>
      </c>
      <c r="BL38" s="412" t="str">
        <f ca="1">IF(OR(BM38="",BM38=0),"",MAX(BL$5:BL37)+1)</f>
        <v/>
      </c>
      <c r="BM38" s="316" t="str">
        <f ca="1">IFERROR(INDEX($AJ$6:$AJ$17, ROWS(BM$4:$BM36)), IFERROR(INDEX($AN$6:$AN$17, ROWS(BM$4:$BM36)-ROWS($AJ$6:$AJ$17)), IFERROR(INDEX($AR$6:$AR$17, ROWS(BM$4:$BM36)-ROWS($AJ$6:$AJ$17)-ROWS($AN$6:$AN$17)),IFERROR(INDEX($AV$6:$AV$17, ROWS(BM$4:$BM36)-ROWS($AJ$6:$AJ$17)-ROWS($AN$6:$AN$17)-ROWS($AR$6:$AR$17)),IFERROR(INDEX($AZ$6:$AZ$17, ROWS(BM$4:$BM36)-ROWS($AJ$6:$AJ$17)-ROWS($AN$6:$AN$17)-ROWS($AR$6:$AR$17)-ROWS($AV$6:$AV$17)),IFERROR(INDEX($BD$6:$BD$17, ROWS(BM$4:$BM36)-ROWS($AJ$6:$AJ$17)-ROWS($AN$6:$AN$17)-ROWS($AR$6:$AR$17)-ROWS($AV$6:$AV$17)-ROWS($AZ$6:$AZ$17)),IFERROR(INDEX($BH$6:$BH$17, ROWS(BM$4:$BM36)-ROWS($AJ$6:$AJ$17)-ROWS($AN$6:$AN$17)-ROWS($AR$6:$AR$17)-ROWS($AV$6:$AV$17)-ROWS($AZ$6:$AZ$17)-ROWS($BD$6:$BD$17)), "")))))))</f>
        <v/>
      </c>
      <c r="BN38" s="316" t="str">
        <f t="shared" ca="1" si="30"/>
        <v/>
      </c>
      <c r="BO38" s="316" t="str">
        <f ca="1">IF(OR(BP38="",BP38=0),"",MAX(BO$5:BO37)+1)</f>
        <v/>
      </c>
      <c r="BP38" s="316" t="str">
        <f ca="1">IFERROR(INDEX($AK$6:$AK$17, ROWS($BP$4:BP36)), IFERROR(INDEX($AO$6:$AO$17, ROWS($BP$4:BP36)-ROWS($AK$6:$AK$17)), IFERROR(INDEX($AS$6:$AS$17, ROWS($BP$4:BP36)-ROWS($AK$6:$AK$17)-ROWS($AO$6:$AO$17)),IFERROR(INDEX($AW$6:$AW$17, ROWS($BP$4:BP36)-ROWS($AK$6:$AK$17)-ROWS($AO$6:$AO$17)-ROWS($AS$6:$AS$17)),IFERROR(INDEX($BA$6:$BA$17, ROWS($BP$4:BP36)-ROWS($AK$6:$AK$17)-ROWS($AO$6:$AO$17)-ROWS($AS$6:$AS$17)-ROWS($AW$6:$AW$17)),IFERROR(INDEX($BE$6:$BE$17, ROWS($BP$4:BP36)-ROWS($AK$6:$AK$17)-ROWS($AO$6:$AO$17)-ROWS($AS$6:$AS$17)-ROWS($AW$6:$AW$17)-ROWS($BA$6:$BA$17)),IFERROR(INDEX($BI$6:$BI$17, ROWS($BP$4:BP36)-ROWS($AK$6:$AK$17)-ROWS($AO$6:$AO$17)-ROWS($AS$6:$AS$17)-ROWS($AW$6:$AW$17)-ROWS($BA$6:$BA$17)-ROWS($BE$6:$BE$17)), "")))))))</f>
        <v/>
      </c>
      <c r="BQ38" s="316" t="str">
        <f t="shared" ca="1" si="31"/>
        <v/>
      </c>
      <c r="BR38" s="413" t="str">
        <f t="shared" ca="1" si="32"/>
        <v/>
      </c>
      <c r="BS38" s="412" t="str">
        <f ca="1">IF(OR(BT38="",BT38=0),"",MAX(BS$5:BS37)+1)</f>
        <v/>
      </c>
      <c r="BT38" s="316" t="str">
        <f ca="1">IFERROR(INDEX($AJ$22:$AJ$33, ROWS($BT$4:BT36)), IFERROR(INDEX($AN$22:$AN$33, ROWS($BT$4:BT36)-ROWS($AJ$22:$AJ$33)), IFERROR(INDEX($AR$22:$AR$33, ROWS($BT$4:BT36)-ROWS($AJ$22:$AJ$33)-ROWS($AN$22:$AN$33)),IFERROR(INDEX($AV$22:$AV$33, ROWS($BT$4:BT36)-ROWS($AJ$22:$AJ$33)-ROWS($AN$22:$AN$33)-ROWS($AR$22:$AR$33)),IFERROR(INDEX($AZ$22:$AZ$33, ROWS($BT$4:BT36)-ROWS($AJ$22:$AJ$33)-ROWS($AN$22:$AN$33)-ROWS($AR$22:$AR$33)-ROWS($AV$22:$AV$33)),IFERROR(INDEX($BD$22:$BD$33, ROWS($BT$4:BT36)-ROWS($AJ$22:$AJ$33)-ROWS($AN$22:$AN$33)-ROWS($AR$22:$AR$33)-ROWS($AV$22:$AV$33)-ROWS($AZ$22:$AZ$33)),IFERROR(INDEX($BH$22:$BH$33, ROWS($BT$4:BT36)-ROWS($AJ$22:$AJ$33)-ROWS($AN$22:$AN$33)-ROWS($AR$22:$AR$33)-ROWS($AV$22:$AV$33)-ROWS($AZ$22:$AZ$33)-ROWS($BD$22:$BD$33)), "")))))))</f>
        <v/>
      </c>
      <c r="BU38" s="316" t="str">
        <f t="shared" ca="1" si="33"/>
        <v/>
      </c>
      <c r="BV38" s="316" t="str">
        <f ca="1">IF(OR(BW38="",BW38=0),"",MAX(BV$5:BV37)+1)</f>
        <v/>
      </c>
      <c r="BW38" s="316" t="str">
        <f ca="1">IFERROR(INDEX($AK$22:$AK$33, ROWS($BW$4:BW36)), IFERROR(INDEX($AO$22:$AO$33, ROWS($BW$4:BW36)-ROWS($AK$22:$AK$33)), IFERROR(INDEX($AS$22:$AS$33, ROWS($BW$4:BW36)-ROWS($AK$22:$AK$33)-ROWS($AO$22:$AO$33)),IFERROR(INDEX($AW$22:$AW$33, ROWS($BW$4:BW36)-ROWS($AK$22:$AK$33)-ROWS($AO$22:$AO$33)-ROWS($AS$22:$AS$33)),IFERROR(INDEX($BA$22:$BA$33, ROWS($BW$4:BW36)-ROWS($AK$22:$AK$33)-ROWS($AO$22:$AO$33)-ROWS($AS$22:$AS$33)-ROWS($AW$22:$AW$33)),IFERROR(INDEX($BE$22:$BE$33, ROWS($BW$4:BW36)-ROWS($AK$22:$AK$33)-ROWS($AO$22:$AO$33)-ROWS($AS$22:$AS$33)-ROWS($AW$22:$AW$33)-ROWS($BA$22:$BA$33)),IFERROR(INDEX($BI$22:$BI$33, ROWS($BW$4:BW36)-ROWS($AK$22:$AK$33)-ROWS($AO$22:$AO$33)-ROWS($AS$22:$AS$33)-ROWS($AW$22:$AW$33)-ROWS($BA$22:$BA$33)-ROWS($BE$22:$BE$33)), "")))))))</f>
        <v/>
      </c>
      <c r="BX38" s="316" t="str">
        <f t="shared" ca="1" si="34"/>
        <v/>
      </c>
      <c r="BY38" s="413" t="str">
        <f t="shared" ca="1" si="35"/>
        <v/>
      </c>
      <c r="BZ38" s="412" t="str">
        <f ca="1">IF(OR(CA38="",CA38=0),"",MAX(BZ$5:BZ37)+1)</f>
        <v/>
      </c>
      <c r="CA38" s="316" t="str">
        <f ca="1">IFERROR(INDEX($AJ$38:$AJ$49, ROWS($CA$4:CA36)), IFERROR(INDEX($AN$38:$AN$49, ROWS($CA$4:CA36)-ROWS($AJ$38:$AJ$49)), IFERROR(INDEX($AR$38:$AR$49, ROWS($CA$4:CA36)-ROWS($AJ$38:$AJ$49)-ROWS($AN$38:$AN$49)),IFERROR(INDEX($AV$38:$AV$49, ROWS($CA$4:CA36)-ROWS($AJ$38:$AJ$49)-ROWS($AN$38:$AN$49)-ROWS($AR$38:$AR$49)),IFERROR(INDEX($AZ$38:$AZ$49, ROWS($CA$4:CA36)-ROWS($AJ$38:$AJ$49)-ROWS($AN$38:$AN$49)-ROWS($AR$38:$AR$49)-ROWS($AV$38:$AV$49)),IFERROR(INDEX($BD$38:$BD$49, ROWS($CA$4:CA36)-ROWS($AJ$38:$AJ$49)-ROWS($AN$38:$AN$49)-ROWS($AR$38:$AR$49)-ROWS($AV$38:$AV$49)-ROWS($AZ$38:$AZ$49)),IFERROR(INDEX($BH$38:$BH$49, ROWS($CA$4:CA36)-ROWS($AJ$38:$AJ$49)-ROWS($AN$38:$AN$49)-ROWS($AR$38:$AR$49)-ROWS($AV$38:$AV$49)-ROWS($AZ$38:$AZ$49)-ROWS($BD$38:$BD$49)), "")))))))</f>
        <v/>
      </c>
      <c r="CB38" s="316" t="str">
        <f t="shared" ca="1" si="36"/>
        <v/>
      </c>
      <c r="CC38" s="316" t="str">
        <f ca="1">IF(OR(CD38="",CD38=0),"",MAX(CC$5:CC37)+1)</f>
        <v/>
      </c>
      <c r="CD38" s="316" t="str">
        <f ca="1">IFERROR(INDEX($AK$38:$AK$49, ROWS($CD$4:CD36)), IFERROR(INDEX($AO$38:$AO$49, ROWS($CD$4:CD36)-ROWS($AK$38:$AK$49)), IFERROR(INDEX($AS$38:$AS$49, ROWS($CD$4:CD36)-ROWS($AK$38:$AK$49)-ROWS($AO$38:$AO$49)),IFERROR(INDEX($AW$38:$AW$49, ROWS($CD$4:CD36)-ROWS($AK$38:$AK$49)-ROWS($AO$38:$AO$49)-ROWS($AS$38:$AS$49)),IFERROR(INDEX($BA$38:$BA$49, ROWS($CD$4:CD36)-ROWS($AK$38:$AK$49)-ROWS($AO$38:$AO$49)-ROWS($AS$38:$AS$49)-ROWS($AW$38:$AW$49)),IFERROR(INDEX($BE$38:$BE$49, ROWS($CD$4:CD36)-ROWS($AK$38:$AK$49)-ROWS($AO$38:$AO$49)-ROWS($AS$38:$AS$49)-ROWS($AW$38:$AW$49)-ROWS($BA$38:$BA$49)),IFERROR(INDEX($BI$38:$BI$49, ROWS($CD$4:CD36)-ROWS($AK$38:$AK$49)-ROWS($AO$38:$AO$49)-ROWS($AS$38:$AS$49)-ROWS($AW$38:$AW$49)-ROWS($BA$38:$BA$49)-ROWS($BE$38:$BE$49)), "")))))))</f>
        <v/>
      </c>
      <c r="CE38" s="316" t="str">
        <f t="shared" ca="1" si="37"/>
        <v/>
      </c>
      <c r="CF38" s="413" t="str">
        <f t="shared" ca="1" si="38"/>
        <v/>
      </c>
      <c r="CG38" s="412" t="str">
        <f ca="1">IF(OR(CH38="",CH38=0),"",MAX(CG$5:CG37)+1)</f>
        <v/>
      </c>
      <c r="CH38" s="316" t="str">
        <f ca="1">IFERROR(INDEX($AJ$54:$AJ$65, ROWS($CH$4:CH36)), IFERROR(INDEX($AN$54:$AN$65, ROWS($CH$4:CH36)-ROWS($AJ$54:$AJ$65)), IFERROR(INDEX($AR$54:$AR$65, ROWS($CH$4:CH36)-ROWS($AJ$54:$AJ$65)-ROWS($AN$54:$AN$65)),IFERROR(INDEX($AV$54:$AV$65, ROWS($CH$4:CH36)-ROWS($AJ$54:$AJ$65)-ROWS($AN$54:$AN$65)-ROWS($AR$54:$AR$65)),IFERROR(INDEX($AZ$54:$AZ$65, ROWS($CH$4:CH36)-ROWS($AJ$54:$AJ$65)-ROWS($AN$54:$AN$65)-ROWS($AR$54:$AR$65)-ROWS($AV$54:$AV$65)),IFERROR(INDEX($BD$54:$BD$65, ROWS($CH$4:CH36)-ROWS($AJ$54:$AJ$65)-ROWS($AN$54:$AN$65)-ROWS($AR$54:$AR$65)-ROWS($AV$54:$AV$65)-ROWS($AZ$54:$AZ$65)),IFERROR(INDEX($BH$54:$BH$65, ROWS($CH$4:CH36)-ROWS($AJ$54:$AJ$65)-ROWS($AN$54:$AN$65)-ROWS($AR$54:$AR$65)-ROWS($AV$54:$AV$65)-ROWS($AZ$54:$AZ$65)-ROWS($BD$54:$BD$65)), "")))))))</f>
        <v/>
      </c>
      <c r="CI38" s="316" t="str">
        <f t="shared" ca="1" si="39"/>
        <v/>
      </c>
      <c r="CJ38" s="316" t="str">
        <f ca="1">IF(OR(CK38="",CK38=0),"",MAX(CJ$5:CJ37)+1)</f>
        <v/>
      </c>
      <c r="CK38" s="316" t="str">
        <f ca="1">IFERROR(INDEX($AK$54:$AK$65, ROWS($CK$4:CK36)), IFERROR(INDEX($AO$54:$AO$65, ROWS($CK$4:CK36)-ROWS($AK$54:$AK$65)), IFERROR(INDEX($AS$54:$AS$65, ROWS($CK$4:CK36)-ROWS($AK$54:$AK$65)-ROWS($AO$54:$AO$65)),IFERROR(INDEX($AW$54:$AW$65, ROWS($CK$4:CK36)-ROWS($AK$54:$AK$65)-ROWS($AO$54:$AO$65)-ROWS($AS$54:$AS$65)),IFERROR(INDEX($BA$54:$BA$65, ROWS($CK$4:CK36)-ROWS($AK$54:$AK$65)-ROWS($AO$54:$AO$65)-ROWS($AS$54:$AS$65)-ROWS($AW$54:$AW$65)),IFERROR(INDEX($BE$54:$BE$65, ROWS($CK$4:CK36)-ROWS($AK$54:$AK$65)-ROWS($AO$54:$AO$65)-ROWS($AS$54:$AS$65)-ROWS($AW$54:$AW$65)-ROWS($BA$54:$BA$65)),IFERROR(INDEX($BI$54:$BI$65, ROWS($CK$4:CK36)-ROWS($AK$54:$AK$65)-ROWS($AO$54:$AO$65)-ROWS($AS$54:$AS$65)-ROWS($AW$54:$AW$65)-ROWS($BA$54:$BA$65)-ROWS($BE$54:$BE$65)), "")))))))</f>
        <v/>
      </c>
      <c r="CL38" s="316" t="str">
        <f t="shared" ca="1" si="40"/>
        <v/>
      </c>
      <c r="CM38" s="413" t="str">
        <f t="shared" ca="1" si="41"/>
        <v/>
      </c>
      <c r="CN38" s="412" t="str">
        <f ca="1">IF(OR(CO38="",CO38=0),"",MAX(CN$5:CN37)+1)</f>
        <v/>
      </c>
      <c r="CO38" s="316" t="str">
        <f ca="1">IFERROR(INDEX($AJ$70:$AJ$81, ROWS($CO$4:CO36)), IFERROR(INDEX($AN$70:$AN$81, ROWS($CO$4:CO36)-ROWS($AJ$70:$AJ$81)), IFERROR(INDEX($AR$70:$AR$81, ROWS($CO$4:CO36)-ROWS($AJ$70:$AJ$81)-ROWS($AN$70:$AN$81)),IFERROR(INDEX($AV$70:$AV$81, ROWS($CO$4:CO36)-ROWS($AJ$70:$AJ$81)-ROWS($AN$70:$AN$81)-ROWS($AR$70:$AR$81)),IFERROR(INDEX($AZ$70:$AZ$81, ROWS($CO$4:CO36)-ROWS($AJ$70:$AJ$81)-ROWS($AN$70:$AN$81)-ROWS($AR$70:$AR$81)-ROWS($AV$70:$AV$81)),IFERROR(INDEX($BD$70:$BD$81, ROWS($CO$4:CO36)-ROWS($AJ$70:$AJ$81)-ROWS($AN$70:$AN$81)-ROWS($AR$70:$AR$81)-ROWS($AV$70:$AV$81)-ROWS($AZ$70:$AZ$81)),IFERROR(INDEX($BH$70:$BH$81, ROWS($CO$4:CO36)-ROWS($AJ$70:$AJ$81)-ROWS($AN$70:$AN$81)-ROWS($AR$70:$AR$81)-ROWS($AV$70:$AV$81)-ROWS($AZ$70:$AZ$81)-ROWS($BD$70:$BD$81)), "")))))))</f>
        <v/>
      </c>
      <c r="CP38" s="316" t="str">
        <f t="shared" ca="1" si="42"/>
        <v/>
      </c>
      <c r="CQ38" s="316" t="str">
        <f ca="1">IF(OR(CR38="",CR38=0),"",MAX(CQ$5:CQ37)+1)</f>
        <v/>
      </c>
      <c r="CR38" s="316" t="str">
        <f ca="1">IFERROR(INDEX($AK$70:$AK$81, ROWS($CR$4:CR36)), IFERROR(INDEX($AO$70:$AO$81, ROWS($CR$4:CR36)-ROWS($AK$70:$AK$81)), IFERROR(INDEX($AS$70:$AS$81, ROWS($CR$4:CR36)-ROWS($AK$70:$AK$81)-ROWS($AO$70:$AO$81)),IFERROR(INDEX($AW$70:$AW$81, ROWS($CR$4:CR36)-ROWS($AK$70:$AK$81)-ROWS($AO$70:$AO$81)-ROWS($AS$70:$AS$81)),IFERROR(INDEX($BA$70:$BA$81, ROWS($CR$4:CR36)-ROWS($AK$70:$AK$81)-ROWS($AO$70:$AO$81)-ROWS($AS$70:$AS$81)-ROWS($AW$70:$AW$81)),IFERROR(INDEX($BE$70:$BE$81, ROWS($CR$4:CR36)-ROWS($AK$70:$AK$81)-ROWS($AO$70:$AO$81)-ROWS($AS$70:$AS$81)-ROWS($AW$70:$AW$81)-ROWS($BA$70:$BA$81)),IFERROR(INDEX($BI$70:$BI$81, ROWS($CR$4:CR36)-ROWS($AK$70:$AK$81)-ROWS($AO$70:$AO$81)-ROWS($AS$70:$AS$81)-ROWS($AW$70:$AW$81)-ROWS($BA$70:$BA$81)-ROWS($BE$70:$BE$81)), "")))))))</f>
        <v/>
      </c>
      <c r="CS38" s="316" t="str">
        <f t="shared" ca="1" si="43"/>
        <v/>
      </c>
      <c r="CT38" s="413" t="str">
        <f t="shared" ca="1" si="44"/>
        <v/>
      </c>
      <c r="CU38" s="412" t="str">
        <f>IF(OR(CV38="",CV38=0),"",MAX(CU$5:CU37)+1)</f>
        <v/>
      </c>
      <c r="CV38" s="316" t="str">
        <f>IFERROR(INDEX($AJ$86:$AJ$97, ROWS($CV$4:CV36)), IFERROR(INDEX($AN$86:$AN$97, ROWS($CV$4:CV36)-ROWS($AJ$86:$AJ$97)), ""))</f>
        <v/>
      </c>
      <c r="CW38" s="316" t="str">
        <f t="shared" si="45"/>
        <v/>
      </c>
      <c r="CX38" s="316" t="str">
        <f>IF(OR(CY38="",CY38=0),"",MAX(CX$5:CX37)+1)</f>
        <v/>
      </c>
      <c r="CY38" s="316" t="str">
        <f>IFERROR(INDEX($AK$86:$AK$97, ROWS($CY$4:CY36)), IFERROR(INDEX($AO$86:$AO$97, ROWS($CY$4:CY36)-ROWS($AK$86:$AK$97)), ""))</f>
        <v/>
      </c>
      <c r="CZ38" s="316" t="str">
        <f t="shared" si="46"/>
        <v/>
      </c>
      <c r="DA38" s="413" t="str">
        <f t="shared" si="47"/>
        <v/>
      </c>
      <c r="DC38" s="438" t="str">
        <f ca="1">IF(OR(DD38="",DD38=0),"",MAX(DC$25:DC37)+1)</f>
        <v/>
      </c>
      <c r="DD38" s="434" t="str">
        <f t="shared" ca="1" si="90"/>
        <v/>
      </c>
      <c r="DE38" s="413" t="str">
        <f t="shared" ca="1" si="91"/>
        <v/>
      </c>
      <c r="DF38" s="431" t="str">
        <f ca="1">IF(OR(DG38="",DG38=0),"",MAX(DF$25:DF37)+1)</f>
        <v/>
      </c>
      <c r="DG38" s="412" t="str">
        <f t="shared" ca="1" si="92"/>
        <v/>
      </c>
      <c r="DH38" s="413" t="str">
        <f t="shared" ca="1" si="93"/>
        <v/>
      </c>
      <c r="DI38" s="412" t="str">
        <f t="shared" ca="1" si="94"/>
        <v/>
      </c>
      <c r="DJ38" s="413" t="str">
        <f t="shared" ca="1" si="95"/>
        <v/>
      </c>
      <c r="DK38" s="412" t="str">
        <f t="shared" ca="1" si="96"/>
        <v/>
      </c>
      <c r="DL38" s="413" t="str">
        <f t="shared" ca="1" si="97"/>
        <v/>
      </c>
    </row>
    <row r="39" spans="1:123" s="278" customFormat="1" ht="15" customHeight="1" x14ac:dyDescent="0.3">
      <c r="A39" s="1183" t="s">
        <v>478</v>
      </c>
      <c r="B39" s="1182"/>
      <c r="C39" s="1183" t="s">
        <v>478</v>
      </c>
      <c r="D39" s="1182"/>
      <c r="E39" s="284"/>
      <c r="F39" s="283"/>
      <c r="G39" s="283"/>
      <c r="H39" s="283"/>
      <c r="I39" s="283"/>
      <c r="J39" s="283"/>
      <c r="M39" s="282"/>
      <c r="N39" s="281"/>
      <c r="P39" s="295" t="str">
        <f t="shared" si="101"/>
        <v/>
      </c>
      <c r="Q39" s="295" t="str">
        <f t="shared" si="100"/>
        <v/>
      </c>
      <c r="R39" s="295" t="str">
        <f t="shared" si="100"/>
        <v/>
      </c>
      <c r="S39" s="296" t="str">
        <f t="shared" si="100"/>
        <v/>
      </c>
      <c r="T39" s="295" t="str">
        <f t="shared" si="100"/>
        <v/>
      </c>
      <c r="U39" s="295" t="str">
        <f t="shared" si="100"/>
        <v/>
      </c>
      <c r="V39" s="1158"/>
      <c r="W39" s="1159"/>
      <c r="X39" s="445"/>
      <c r="Y39"/>
      <c r="AB39" s="261"/>
      <c r="AC39" s="358" t="str">
        <f>IF('Data Entry'!H23="","",'Data Entry'!H23)</f>
        <v/>
      </c>
      <c r="AD39" s="356" t="str">
        <f>IF('Data Entry'!G23="","",'Data Entry'!G23)</f>
        <v/>
      </c>
      <c r="AE39" s="363" t="str">
        <f>IF('Data Entry'!J23="","",'Data Entry'!J23)</f>
        <v/>
      </c>
      <c r="AF39" s="402" t="str">
        <f>IF('Data Entry'!I23="","",'Data Entry'!I23)</f>
        <v/>
      </c>
      <c r="AG39" s="301"/>
      <c r="AH39"/>
      <c r="AI39" s="304">
        <f t="shared" ref="AI39:AI49" ca="1" si="123">IFERROR(MATCH($AI$36,OFFSET($AC$1,AI38,,1000),0)+AI38,"")</f>
        <v>133</v>
      </c>
      <c r="AJ39" s="305" t="str">
        <f t="shared" ca="1" si="102"/>
        <v>Groceries</v>
      </c>
      <c r="AK39" s="306">
        <f t="shared" ca="1" si="103"/>
        <v>125</v>
      </c>
      <c r="AL39" s="307" t="str">
        <f t="shared" ca="1" si="104"/>
        <v>Liquid Bills</v>
      </c>
      <c r="AM39" s="304">
        <f t="shared" ref="AM39:AM49" ca="1" si="124">IFERROR(MATCH($AM$36,OFFSET($AC$1,AM38,,1000),0)+AM38,"")</f>
        <v>64</v>
      </c>
      <c r="AN39" s="305" t="str">
        <f t="shared" ca="1" si="105"/>
        <v>Paycheck 2</v>
      </c>
      <c r="AO39" s="306">
        <f t="shared" ca="1" si="106"/>
        <v>400</v>
      </c>
      <c r="AP39" s="307" t="str">
        <f t="shared" ca="1" si="107"/>
        <v>Income</v>
      </c>
      <c r="AQ39" s="304" t="str">
        <f t="shared" ref="AQ39:AQ49" ca="1" si="125">IFERROR(MATCH($AQ$36,OFFSET($AC$1,AQ38,,1000),0)+AQ38,"")</f>
        <v/>
      </c>
      <c r="AR39" s="305" t="str">
        <f t="shared" ca="1" si="108"/>
        <v/>
      </c>
      <c r="AS39" s="306" t="str">
        <f t="shared" ca="1" si="109"/>
        <v/>
      </c>
      <c r="AT39" s="307" t="str">
        <f t="shared" ca="1" si="110"/>
        <v/>
      </c>
      <c r="AU39" s="304">
        <f t="shared" ref="AU39:AU49" ca="1" si="126">IFERROR(MATCH($AU$36,OFFSET($AC$1,AU38,,1000),0)+AU38,"")</f>
        <v>31</v>
      </c>
      <c r="AV39" s="305" t="str">
        <f t="shared" ca="1" si="111"/>
        <v>D. Store Card 2</v>
      </c>
      <c r="AW39" s="306">
        <f t="shared" ca="1" si="112"/>
        <v>30</v>
      </c>
      <c r="AX39" s="307">
        <f t="shared" ca="1" si="113"/>
        <v>350</v>
      </c>
      <c r="AY39" s="304" t="str">
        <f t="shared" ref="AY39:AY49" ca="1" si="127">IFERROR(MATCH($AY$36,OFFSET($AC$1,AY38,,1000),0)+AY38,"")</f>
        <v/>
      </c>
      <c r="AZ39" s="305" t="str">
        <f t="shared" ca="1" si="114"/>
        <v/>
      </c>
      <c r="BA39" s="306" t="str">
        <f t="shared" ca="1" si="115"/>
        <v/>
      </c>
      <c r="BB39" s="307" t="str">
        <f t="shared" ca="1" si="116"/>
        <v/>
      </c>
      <c r="BC39" s="304">
        <f t="shared" ref="BC39:BC49" ca="1" si="128">IFERROR(MATCH($BC$36,OFFSET($AC$1,BC38,,1000),0)+BC38,"")</f>
        <v>29</v>
      </c>
      <c r="BD39" s="305" t="str">
        <f t="shared" ca="1" si="117"/>
        <v>Credit Card 2</v>
      </c>
      <c r="BE39" s="306">
        <f t="shared" ca="1" si="118"/>
        <v>60</v>
      </c>
      <c r="BF39" s="307">
        <f t="shared" ca="1" si="119"/>
        <v>1400</v>
      </c>
      <c r="BG39" s="304" t="str">
        <f t="shared" ref="BG39:BG49" ca="1" si="129">IFERROR(MATCH($BG$36,OFFSET($AC$1,BG38,,1000),0)+BG38,"")</f>
        <v/>
      </c>
      <c r="BH39" s="305" t="str">
        <f t="shared" ca="1" si="120"/>
        <v/>
      </c>
      <c r="BI39" s="306" t="str">
        <f t="shared" ca="1" si="121"/>
        <v/>
      </c>
      <c r="BJ39" s="307" t="str">
        <f t="shared" ca="1" si="122"/>
        <v/>
      </c>
      <c r="BL39" s="412" t="str">
        <f ca="1">IF(OR(BM39="",BM39=0),"",MAX(BL$5:BL38)+1)</f>
        <v/>
      </c>
      <c r="BM39" s="316" t="str">
        <f ca="1">IFERROR(INDEX($AJ$6:$AJ$17, ROWS(BM$4:$BM37)), IFERROR(INDEX($AN$6:$AN$17, ROWS(BM$4:$BM37)-ROWS($AJ$6:$AJ$17)), IFERROR(INDEX($AR$6:$AR$17, ROWS(BM$4:$BM37)-ROWS($AJ$6:$AJ$17)-ROWS($AN$6:$AN$17)),IFERROR(INDEX($AV$6:$AV$17, ROWS(BM$4:$BM37)-ROWS($AJ$6:$AJ$17)-ROWS($AN$6:$AN$17)-ROWS($AR$6:$AR$17)),IFERROR(INDEX($AZ$6:$AZ$17, ROWS(BM$4:$BM37)-ROWS($AJ$6:$AJ$17)-ROWS($AN$6:$AN$17)-ROWS($AR$6:$AR$17)-ROWS($AV$6:$AV$17)),IFERROR(INDEX($BD$6:$BD$17, ROWS(BM$4:$BM37)-ROWS($AJ$6:$AJ$17)-ROWS($AN$6:$AN$17)-ROWS($AR$6:$AR$17)-ROWS($AV$6:$AV$17)-ROWS($AZ$6:$AZ$17)),IFERROR(INDEX($BH$6:$BH$17, ROWS(BM$4:$BM37)-ROWS($AJ$6:$AJ$17)-ROWS($AN$6:$AN$17)-ROWS($AR$6:$AR$17)-ROWS($AV$6:$AV$17)-ROWS($AZ$6:$AZ$17)-ROWS($BD$6:$BD$17)), "")))))))</f>
        <v/>
      </c>
      <c r="BN39" s="316" t="str">
        <f t="shared" ca="1" si="30"/>
        <v/>
      </c>
      <c r="BO39" s="316" t="str">
        <f ca="1">IF(OR(BP39="",BP39=0),"",MAX(BO$5:BO38)+1)</f>
        <v/>
      </c>
      <c r="BP39" s="316" t="str">
        <f ca="1">IFERROR(INDEX($AK$6:$AK$17, ROWS($BP$4:BP37)), IFERROR(INDEX($AO$6:$AO$17, ROWS($BP$4:BP37)-ROWS($AK$6:$AK$17)), IFERROR(INDEX($AS$6:$AS$17, ROWS($BP$4:BP37)-ROWS($AK$6:$AK$17)-ROWS($AO$6:$AO$17)),IFERROR(INDEX($AW$6:$AW$17, ROWS($BP$4:BP37)-ROWS($AK$6:$AK$17)-ROWS($AO$6:$AO$17)-ROWS($AS$6:$AS$17)),IFERROR(INDEX($BA$6:$BA$17, ROWS($BP$4:BP37)-ROWS($AK$6:$AK$17)-ROWS($AO$6:$AO$17)-ROWS($AS$6:$AS$17)-ROWS($AW$6:$AW$17)),IFERROR(INDEX($BE$6:$BE$17, ROWS($BP$4:BP37)-ROWS($AK$6:$AK$17)-ROWS($AO$6:$AO$17)-ROWS($AS$6:$AS$17)-ROWS($AW$6:$AW$17)-ROWS($BA$6:$BA$17)),IFERROR(INDEX($BI$6:$BI$17, ROWS($BP$4:BP37)-ROWS($AK$6:$AK$17)-ROWS($AO$6:$AO$17)-ROWS($AS$6:$AS$17)-ROWS($AW$6:$AW$17)-ROWS($BA$6:$BA$17)-ROWS($BE$6:$BE$17)), "")))))))</f>
        <v/>
      </c>
      <c r="BQ39" s="316" t="str">
        <f t="shared" ca="1" si="31"/>
        <v/>
      </c>
      <c r="BR39" s="413" t="str">
        <f t="shared" ca="1" si="32"/>
        <v/>
      </c>
      <c r="BS39" s="412" t="str">
        <f ca="1">IF(OR(BT39="",BT39=0),"",MAX(BS$5:BS38)+1)</f>
        <v/>
      </c>
      <c r="BT39" s="316" t="str">
        <f ca="1">IFERROR(INDEX($AJ$22:$AJ$33, ROWS($BT$4:BT37)), IFERROR(INDEX($AN$22:$AN$33, ROWS($BT$4:BT37)-ROWS($AJ$22:$AJ$33)), IFERROR(INDEX($AR$22:$AR$33, ROWS($BT$4:BT37)-ROWS($AJ$22:$AJ$33)-ROWS($AN$22:$AN$33)),IFERROR(INDEX($AV$22:$AV$33, ROWS($BT$4:BT37)-ROWS($AJ$22:$AJ$33)-ROWS($AN$22:$AN$33)-ROWS($AR$22:$AR$33)),IFERROR(INDEX($AZ$22:$AZ$33, ROWS($BT$4:BT37)-ROWS($AJ$22:$AJ$33)-ROWS($AN$22:$AN$33)-ROWS($AR$22:$AR$33)-ROWS($AV$22:$AV$33)),IFERROR(INDEX($BD$22:$BD$33, ROWS($BT$4:BT37)-ROWS($AJ$22:$AJ$33)-ROWS($AN$22:$AN$33)-ROWS($AR$22:$AR$33)-ROWS($AV$22:$AV$33)-ROWS($AZ$22:$AZ$33)),IFERROR(INDEX($BH$22:$BH$33, ROWS($BT$4:BT37)-ROWS($AJ$22:$AJ$33)-ROWS($AN$22:$AN$33)-ROWS($AR$22:$AR$33)-ROWS($AV$22:$AV$33)-ROWS($AZ$22:$AZ$33)-ROWS($BD$22:$BD$33)), "")))))))</f>
        <v/>
      </c>
      <c r="BU39" s="316" t="str">
        <f t="shared" ca="1" si="33"/>
        <v/>
      </c>
      <c r="BV39" s="316" t="str">
        <f ca="1">IF(OR(BW39="",BW39=0),"",MAX(BV$5:BV38)+1)</f>
        <v/>
      </c>
      <c r="BW39" s="316" t="str">
        <f ca="1">IFERROR(INDEX($AK$22:$AK$33, ROWS($BW$4:BW37)), IFERROR(INDEX($AO$22:$AO$33, ROWS($BW$4:BW37)-ROWS($AK$22:$AK$33)), IFERROR(INDEX($AS$22:$AS$33, ROWS($BW$4:BW37)-ROWS($AK$22:$AK$33)-ROWS($AO$22:$AO$33)),IFERROR(INDEX($AW$22:$AW$33, ROWS($BW$4:BW37)-ROWS($AK$22:$AK$33)-ROWS($AO$22:$AO$33)-ROWS($AS$22:$AS$33)),IFERROR(INDEX($BA$22:$BA$33, ROWS($BW$4:BW37)-ROWS($AK$22:$AK$33)-ROWS($AO$22:$AO$33)-ROWS($AS$22:$AS$33)-ROWS($AW$22:$AW$33)),IFERROR(INDEX($BE$22:$BE$33, ROWS($BW$4:BW37)-ROWS($AK$22:$AK$33)-ROWS($AO$22:$AO$33)-ROWS($AS$22:$AS$33)-ROWS($AW$22:$AW$33)-ROWS($BA$22:$BA$33)),IFERROR(INDEX($BI$22:$BI$33, ROWS($BW$4:BW37)-ROWS($AK$22:$AK$33)-ROWS($AO$22:$AO$33)-ROWS($AS$22:$AS$33)-ROWS($AW$22:$AW$33)-ROWS($BA$22:$BA$33)-ROWS($BE$22:$BE$33)), "")))))))</f>
        <v/>
      </c>
      <c r="BX39" s="316" t="str">
        <f t="shared" ca="1" si="34"/>
        <v/>
      </c>
      <c r="BY39" s="413" t="str">
        <f t="shared" ca="1" si="35"/>
        <v/>
      </c>
      <c r="BZ39" s="412" t="str">
        <f ca="1">IF(OR(CA39="",CA39=0),"",MAX(BZ$5:BZ38)+1)</f>
        <v/>
      </c>
      <c r="CA39" s="316" t="str">
        <f ca="1">IFERROR(INDEX($AJ$38:$AJ$49, ROWS($CA$4:CA37)), IFERROR(INDEX($AN$38:$AN$49, ROWS($CA$4:CA37)-ROWS($AJ$38:$AJ$49)), IFERROR(INDEX($AR$38:$AR$49, ROWS($CA$4:CA37)-ROWS($AJ$38:$AJ$49)-ROWS($AN$38:$AN$49)),IFERROR(INDEX($AV$38:$AV$49, ROWS($CA$4:CA37)-ROWS($AJ$38:$AJ$49)-ROWS($AN$38:$AN$49)-ROWS($AR$38:$AR$49)),IFERROR(INDEX($AZ$38:$AZ$49, ROWS($CA$4:CA37)-ROWS($AJ$38:$AJ$49)-ROWS($AN$38:$AN$49)-ROWS($AR$38:$AR$49)-ROWS($AV$38:$AV$49)),IFERROR(INDEX($BD$38:$BD$49, ROWS($CA$4:CA37)-ROWS($AJ$38:$AJ$49)-ROWS($AN$38:$AN$49)-ROWS($AR$38:$AR$49)-ROWS($AV$38:$AV$49)-ROWS($AZ$38:$AZ$49)),IFERROR(INDEX($BH$38:$BH$49, ROWS($CA$4:CA37)-ROWS($AJ$38:$AJ$49)-ROWS($AN$38:$AN$49)-ROWS($AR$38:$AR$49)-ROWS($AV$38:$AV$49)-ROWS($AZ$38:$AZ$49)-ROWS($BD$38:$BD$49)), "")))))))</f>
        <v/>
      </c>
      <c r="CB39" s="316" t="str">
        <f t="shared" ca="1" si="36"/>
        <v/>
      </c>
      <c r="CC39" s="316" t="str">
        <f ca="1">IF(OR(CD39="",CD39=0),"",MAX(CC$5:CC38)+1)</f>
        <v/>
      </c>
      <c r="CD39" s="316" t="str">
        <f ca="1">IFERROR(INDEX($AK$38:$AK$49, ROWS($CD$4:CD37)), IFERROR(INDEX($AO$38:$AO$49, ROWS($CD$4:CD37)-ROWS($AK$38:$AK$49)), IFERROR(INDEX($AS$38:$AS$49, ROWS($CD$4:CD37)-ROWS($AK$38:$AK$49)-ROWS($AO$38:$AO$49)),IFERROR(INDEX($AW$38:$AW$49, ROWS($CD$4:CD37)-ROWS($AK$38:$AK$49)-ROWS($AO$38:$AO$49)-ROWS($AS$38:$AS$49)),IFERROR(INDEX($BA$38:$BA$49, ROWS($CD$4:CD37)-ROWS($AK$38:$AK$49)-ROWS($AO$38:$AO$49)-ROWS($AS$38:$AS$49)-ROWS($AW$38:$AW$49)),IFERROR(INDEX($BE$38:$BE$49, ROWS($CD$4:CD37)-ROWS($AK$38:$AK$49)-ROWS($AO$38:$AO$49)-ROWS($AS$38:$AS$49)-ROWS($AW$38:$AW$49)-ROWS($BA$38:$BA$49)),IFERROR(INDEX($BI$38:$BI$49, ROWS($CD$4:CD37)-ROWS($AK$38:$AK$49)-ROWS($AO$38:$AO$49)-ROWS($AS$38:$AS$49)-ROWS($AW$38:$AW$49)-ROWS($BA$38:$BA$49)-ROWS($BE$38:$BE$49)), "")))))))</f>
        <v/>
      </c>
      <c r="CE39" s="316" t="str">
        <f t="shared" ca="1" si="37"/>
        <v/>
      </c>
      <c r="CF39" s="413" t="str">
        <f t="shared" ca="1" si="38"/>
        <v/>
      </c>
      <c r="CG39" s="412" t="str">
        <f ca="1">IF(OR(CH39="",CH39=0),"",MAX(CG$5:CG38)+1)</f>
        <v/>
      </c>
      <c r="CH39" s="316" t="str">
        <f ca="1">IFERROR(INDEX($AJ$54:$AJ$65, ROWS($CH$4:CH37)), IFERROR(INDEX($AN$54:$AN$65, ROWS($CH$4:CH37)-ROWS($AJ$54:$AJ$65)), IFERROR(INDEX($AR$54:$AR$65, ROWS($CH$4:CH37)-ROWS($AJ$54:$AJ$65)-ROWS($AN$54:$AN$65)),IFERROR(INDEX($AV$54:$AV$65, ROWS($CH$4:CH37)-ROWS($AJ$54:$AJ$65)-ROWS($AN$54:$AN$65)-ROWS($AR$54:$AR$65)),IFERROR(INDEX($AZ$54:$AZ$65, ROWS($CH$4:CH37)-ROWS($AJ$54:$AJ$65)-ROWS($AN$54:$AN$65)-ROWS($AR$54:$AR$65)-ROWS($AV$54:$AV$65)),IFERROR(INDEX($BD$54:$BD$65, ROWS($CH$4:CH37)-ROWS($AJ$54:$AJ$65)-ROWS($AN$54:$AN$65)-ROWS($AR$54:$AR$65)-ROWS($AV$54:$AV$65)-ROWS($AZ$54:$AZ$65)),IFERROR(INDEX($BH$54:$BH$65, ROWS($CH$4:CH37)-ROWS($AJ$54:$AJ$65)-ROWS($AN$54:$AN$65)-ROWS($AR$54:$AR$65)-ROWS($AV$54:$AV$65)-ROWS($AZ$54:$AZ$65)-ROWS($BD$54:$BD$65)), "")))))))</f>
        <v/>
      </c>
      <c r="CI39" s="316" t="str">
        <f t="shared" ca="1" si="39"/>
        <v/>
      </c>
      <c r="CJ39" s="316" t="str">
        <f ca="1">IF(OR(CK39="",CK39=0),"",MAX(CJ$5:CJ38)+1)</f>
        <v/>
      </c>
      <c r="CK39" s="316" t="str">
        <f ca="1">IFERROR(INDEX($AK$54:$AK$65, ROWS($CK$4:CK37)), IFERROR(INDEX($AO$54:$AO$65, ROWS($CK$4:CK37)-ROWS($AK$54:$AK$65)), IFERROR(INDEX($AS$54:$AS$65, ROWS($CK$4:CK37)-ROWS($AK$54:$AK$65)-ROWS($AO$54:$AO$65)),IFERROR(INDEX($AW$54:$AW$65, ROWS($CK$4:CK37)-ROWS($AK$54:$AK$65)-ROWS($AO$54:$AO$65)-ROWS($AS$54:$AS$65)),IFERROR(INDEX($BA$54:$BA$65, ROWS($CK$4:CK37)-ROWS($AK$54:$AK$65)-ROWS($AO$54:$AO$65)-ROWS($AS$54:$AS$65)-ROWS($AW$54:$AW$65)),IFERROR(INDEX($BE$54:$BE$65, ROWS($CK$4:CK37)-ROWS($AK$54:$AK$65)-ROWS($AO$54:$AO$65)-ROWS($AS$54:$AS$65)-ROWS($AW$54:$AW$65)-ROWS($BA$54:$BA$65)),IFERROR(INDEX($BI$54:$BI$65, ROWS($CK$4:CK37)-ROWS($AK$54:$AK$65)-ROWS($AO$54:$AO$65)-ROWS($AS$54:$AS$65)-ROWS($AW$54:$AW$65)-ROWS($BA$54:$BA$65)-ROWS($BE$54:$BE$65)), "")))))))</f>
        <v/>
      </c>
      <c r="CL39" s="316" t="str">
        <f t="shared" ca="1" si="40"/>
        <v/>
      </c>
      <c r="CM39" s="413" t="str">
        <f t="shared" ca="1" si="41"/>
        <v/>
      </c>
      <c r="CN39" s="412" t="str">
        <f ca="1">IF(OR(CO39="",CO39=0),"",MAX(CN$5:CN38)+1)</f>
        <v/>
      </c>
      <c r="CO39" s="316" t="str">
        <f ca="1">IFERROR(INDEX($AJ$70:$AJ$81, ROWS($CO$4:CO37)), IFERROR(INDEX($AN$70:$AN$81, ROWS($CO$4:CO37)-ROWS($AJ$70:$AJ$81)), IFERROR(INDEX($AR$70:$AR$81, ROWS($CO$4:CO37)-ROWS($AJ$70:$AJ$81)-ROWS($AN$70:$AN$81)),IFERROR(INDEX($AV$70:$AV$81, ROWS($CO$4:CO37)-ROWS($AJ$70:$AJ$81)-ROWS($AN$70:$AN$81)-ROWS($AR$70:$AR$81)),IFERROR(INDEX($AZ$70:$AZ$81, ROWS($CO$4:CO37)-ROWS($AJ$70:$AJ$81)-ROWS($AN$70:$AN$81)-ROWS($AR$70:$AR$81)-ROWS($AV$70:$AV$81)),IFERROR(INDEX($BD$70:$BD$81, ROWS($CO$4:CO37)-ROWS($AJ$70:$AJ$81)-ROWS($AN$70:$AN$81)-ROWS($AR$70:$AR$81)-ROWS($AV$70:$AV$81)-ROWS($AZ$70:$AZ$81)),IFERROR(INDEX($BH$70:$BH$81, ROWS($CO$4:CO37)-ROWS($AJ$70:$AJ$81)-ROWS($AN$70:$AN$81)-ROWS($AR$70:$AR$81)-ROWS($AV$70:$AV$81)-ROWS($AZ$70:$AZ$81)-ROWS($BD$70:$BD$81)), "")))))))</f>
        <v/>
      </c>
      <c r="CP39" s="316" t="str">
        <f t="shared" ca="1" si="42"/>
        <v/>
      </c>
      <c r="CQ39" s="316" t="str">
        <f ca="1">IF(OR(CR39="",CR39=0),"",MAX(CQ$5:CQ38)+1)</f>
        <v/>
      </c>
      <c r="CR39" s="316" t="str">
        <f ca="1">IFERROR(INDEX($AK$70:$AK$81, ROWS($CR$4:CR37)), IFERROR(INDEX($AO$70:$AO$81, ROWS($CR$4:CR37)-ROWS($AK$70:$AK$81)), IFERROR(INDEX($AS$70:$AS$81, ROWS($CR$4:CR37)-ROWS($AK$70:$AK$81)-ROWS($AO$70:$AO$81)),IFERROR(INDEX($AW$70:$AW$81, ROWS($CR$4:CR37)-ROWS($AK$70:$AK$81)-ROWS($AO$70:$AO$81)-ROWS($AS$70:$AS$81)),IFERROR(INDEX($BA$70:$BA$81, ROWS($CR$4:CR37)-ROWS($AK$70:$AK$81)-ROWS($AO$70:$AO$81)-ROWS($AS$70:$AS$81)-ROWS($AW$70:$AW$81)),IFERROR(INDEX($BE$70:$BE$81, ROWS($CR$4:CR37)-ROWS($AK$70:$AK$81)-ROWS($AO$70:$AO$81)-ROWS($AS$70:$AS$81)-ROWS($AW$70:$AW$81)-ROWS($BA$70:$BA$81)),IFERROR(INDEX($BI$70:$BI$81, ROWS($CR$4:CR37)-ROWS($AK$70:$AK$81)-ROWS($AO$70:$AO$81)-ROWS($AS$70:$AS$81)-ROWS($AW$70:$AW$81)-ROWS($BA$70:$BA$81)-ROWS($BE$70:$BE$81)), "")))))))</f>
        <v/>
      </c>
      <c r="CS39" s="316" t="str">
        <f t="shared" ca="1" si="43"/>
        <v/>
      </c>
      <c r="CT39" s="413" t="str">
        <f t="shared" ca="1" si="44"/>
        <v/>
      </c>
      <c r="CU39" s="412" t="str">
        <f>IF(OR(CV39="",CV39=0),"",MAX(CU$5:CU38)+1)</f>
        <v/>
      </c>
      <c r="CV39" s="316" t="str">
        <f>IFERROR(INDEX($AJ$86:$AJ$97, ROWS($CV$4:CV37)), IFERROR(INDEX($AN$86:$AN$97, ROWS($CV$4:CV37)-ROWS($AJ$86:$AJ$97)), ""))</f>
        <v/>
      </c>
      <c r="CW39" s="316" t="str">
        <f t="shared" si="45"/>
        <v/>
      </c>
      <c r="CX39" s="316" t="str">
        <f>IF(OR(CY39="",CY39=0),"",MAX(CX$5:CX38)+1)</f>
        <v/>
      </c>
      <c r="CY39" s="316" t="str">
        <f>IFERROR(INDEX($AK$86:$AK$97, ROWS($CY$4:CY37)), IFERROR(INDEX($AO$86:$AO$97, ROWS($CY$4:CY37)-ROWS($AK$86:$AK$97)), ""))</f>
        <v/>
      </c>
      <c r="CZ39" s="316" t="str">
        <f t="shared" si="46"/>
        <v/>
      </c>
      <c r="DA39" s="413" t="str">
        <f t="shared" si="47"/>
        <v/>
      </c>
      <c r="DC39" s="438" t="str">
        <f ca="1">IF(OR(DD39="",DD39=0),"",MAX(DC$25:DC38)+1)</f>
        <v/>
      </c>
      <c r="DD39" s="434" t="str">
        <f t="shared" ca="1" si="90"/>
        <v/>
      </c>
      <c r="DE39" s="413" t="str">
        <f t="shared" ca="1" si="91"/>
        <v/>
      </c>
      <c r="DF39" s="431" t="str">
        <f ca="1">IF(OR(DG39="",DG39=0),"",MAX(DF$25:DF38)+1)</f>
        <v/>
      </c>
      <c r="DG39" s="412" t="str">
        <f t="shared" ca="1" si="92"/>
        <v/>
      </c>
      <c r="DH39" s="413" t="str">
        <f t="shared" ca="1" si="93"/>
        <v/>
      </c>
      <c r="DI39" s="412" t="str">
        <f t="shared" ca="1" si="94"/>
        <v/>
      </c>
      <c r="DJ39" s="413" t="str">
        <f t="shared" ca="1" si="95"/>
        <v/>
      </c>
      <c r="DK39" s="412" t="str">
        <f t="shared" ca="1" si="96"/>
        <v/>
      </c>
      <c r="DL39" s="413" t="str">
        <f t="shared" ca="1" si="97"/>
        <v/>
      </c>
    </row>
    <row r="40" spans="1:123" s="278" customFormat="1" ht="15" customHeight="1" x14ac:dyDescent="0.3">
      <c r="A40" s="1173" t="s">
        <v>478</v>
      </c>
      <c r="B40" s="1174"/>
      <c r="C40" s="1173"/>
      <c r="D40" s="1174"/>
      <c r="E40" s="280" t="s">
        <v>477</v>
      </c>
      <c r="F40" s="279"/>
      <c r="G40" s="279"/>
      <c r="H40" s="279"/>
      <c r="I40" s="279"/>
      <c r="J40" s="279"/>
      <c r="K40" s="1207"/>
      <c r="L40" s="1207"/>
      <c r="M40" s="1207"/>
      <c r="N40" s="1208"/>
      <c r="P40" s="297" t="str">
        <f t="shared" si="101"/>
        <v/>
      </c>
      <c r="Q40" s="297" t="str">
        <f t="shared" si="100"/>
        <v/>
      </c>
      <c r="R40" s="297" t="str">
        <f t="shared" si="100"/>
        <v/>
      </c>
      <c r="S40" s="298" t="str">
        <f t="shared" si="100"/>
        <v/>
      </c>
      <c r="T40" s="297" t="str">
        <f t="shared" si="100"/>
        <v/>
      </c>
      <c r="U40" s="297" t="str">
        <f t="shared" si="100"/>
        <v/>
      </c>
      <c r="V40" s="1160" t="s">
        <v>503</v>
      </c>
      <c r="W40" s="1161"/>
      <c r="X40" s="424">
        <f ca="1">IF(OR(X36="",X37=""),0,SUM(X37+X38-X36))</f>
        <v>2395.21</v>
      </c>
      <c r="Y40"/>
      <c r="AB40" s="261"/>
      <c r="AC40" s="358" t="str">
        <f>IF('Data Entry'!H24="","",'Data Entry'!H24)</f>
        <v/>
      </c>
      <c r="AD40" s="356" t="str">
        <f>IF('Data Entry'!G24="","",'Data Entry'!G24)</f>
        <v/>
      </c>
      <c r="AE40" s="363" t="str">
        <f>IF('Data Entry'!J24="","",'Data Entry'!J24)</f>
        <v/>
      </c>
      <c r="AF40" s="402" t="str">
        <f>IF('Data Entry'!I24="","",'Data Entry'!I24)</f>
        <v/>
      </c>
      <c r="AG40" s="301"/>
      <c r="AH40"/>
      <c r="AI40" s="304" t="str">
        <f t="shared" ca="1" si="123"/>
        <v/>
      </c>
      <c r="AJ40" s="305" t="str">
        <f t="shared" ca="1" si="102"/>
        <v/>
      </c>
      <c r="AK40" s="306" t="str">
        <f t="shared" ca="1" si="103"/>
        <v/>
      </c>
      <c r="AL40" s="307" t="str">
        <f t="shared" ca="1" si="104"/>
        <v/>
      </c>
      <c r="AM40" s="304">
        <f t="shared" ca="1" si="124"/>
        <v>130</v>
      </c>
      <c r="AN40" s="305" t="str">
        <f t="shared" ca="1" si="105"/>
        <v>Car 2 Gas</v>
      </c>
      <c r="AO40" s="306">
        <f t="shared" ca="1" si="106"/>
        <v>80</v>
      </c>
      <c r="AP40" s="307" t="str">
        <f t="shared" ca="1" si="107"/>
        <v>Liquid Bills</v>
      </c>
      <c r="AQ40" s="304" t="str">
        <f t="shared" ca="1" si="125"/>
        <v/>
      </c>
      <c r="AR40" s="305" t="str">
        <f t="shared" ca="1" si="108"/>
        <v/>
      </c>
      <c r="AS40" s="306" t="str">
        <f t="shared" ca="1" si="109"/>
        <v/>
      </c>
      <c r="AT40" s="307" t="str">
        <f t="shared" ca="1" si="110"/>
        <v/>
      </c>
      <c r="AU40" s="304">
        <f t="shared" ca="1" si="126"/>
        <v>49</v>
      </c>
      <c r="AV40" s="305" t="str">
        <f t="shared" ca="1" si="111"/>
        <v>Car Payment 1</v>
      </c>
      <c r="AW40" s="306">
        <f t="shared" ca="1" si="112"/>
        <v>350</v>
      </c>
      <c r="AX40" s="307">
        <f t="shared" ca="1" si="113"/>
        <v>18000</v>
      </c>
      <c r="AY40" s="304" t="str">
        <f t="shared" ca="1" si="127"/>
        <v/>
      </c>
      <c r="AZ40" s="305" t="str">
        <f t="shared" ca="1" si="114"/>
        <v/>
      </c>
      <c r="BA40" s="306" t="str">
        <f t="shared" ca="1" si="115"/>
        <v/>
      </c>
      <c r="BB40" s="307" t="str">
        <f t="shared" ca="1" si="116"/>
        <v/>
      </c>
      <c r="BC40" s="304">
        <f t="shared" ca="1" si="128"/>
        <v>62</v>
      </c>
      <c r="BD40" s="305" t="str">
        <f t="shared" ca="1" si="117"/>
        <v>Paycheck 1</v>
      </c>
      <c r="BE40" s="306">
        <f t="shared" ca="1" si="118"/>
        <v>850</v>
      </c>
      <c r="BF40" s="307" t="str">
        <f t="shared" ca="1" si="119"/>
        <v>Income</v>
      </c>
      <c r="BG40" s="304" t="str">
        <f t="shared" ca="1" si="129"/>
        <v/>
      </c>
      <c r="BH40" s="305" t="str">
        <f t="shared" ca="1" si="120"/>
        <v/>
      </c>
      <c r="BI40" s="306" t="str">
        <f t="shared" ca="1" si="121"/>
        <v/>
      </c>
      <c r="BJ40" s="307" t="str">
        <f t="shared" ca="1" si="122"/>
        <v/>
      </c>
      <c r="BL40" s="412" t="str">
        <f ca="1">IF(OR(BM40="",BM40=0),"",MAX(BL$5:BL39)+1)</f>
        <v/>
      </c>
      <c r="BM40" s="316" t="str">
        <f ca="1">IFERROR(INDEX($AJ$6:$AJ$17, ROWS(BM$4:$BM38)), IFERROR(INDEX($AN$6:$AN$17, ROWS(BM$4:$BM38)-ROWS($AJ$6:$AJ$17)), IFERROR(INDEX($AR$6:$AR$17, ROWS(BM$4:$BM38)-ROWS($AJ$6:$AJ$17)-ROWS($AN$6:$AN$17)),IFERROR(INDEX($AV$6:$AV$17, ROWS(BM$4:$BM38)-ROWS($AJ$6:$AJ$17)-ROWS($AN$6:$AN$17)-ROWS($AR$6:$AR$17)),IFERROR(INDEX($AZ$6:$AZ$17, ROWS(BM$4:$BM38)-ROWS($AJ$6:$AJ$17)-ROWS($AN$6:$AN$17)-ROWS($AR$6:$AR$17)-ROWS($AV$6:$AV$17)),IFERROR(INDEX($BD$6:$BD$17, ROWS(BM$4:$BM38)-ROWS($AJ$6:$AJ$17)-ROWS($AN$6:$AN$17)-ROWS($AR$6:$AR$17)-ROWS($AV$6:$AV$17)-ROWS($AZ$6:$AZ$17)),IFERROR(INDEX($BH$6:$BH$17, ROWS(BM$4:$BM38)-ROWS($AJ$6:$AJ$17)-ROWS($AN$6:$AN$17)-ROWS($AR$6:$AR$17)-ROWS($AV$6:$AV$17)-ROWS($AZ$6:$AZ$17)-ROWS($BD$6:$BD$17)), "")))))))</f>
        <v/>
      </c>
      <c r="BN40" s="316" t="str">
        <f t="shared" ca="1" si="30"/>
        <v/>
      </c>
      <c r="BO40" s="316" t="str">
        <f ca="1">IF(OR(BP40="",BP40=0),"",MAX(BO$5:BO39)+1)</f>
        <v/>
      </c>
      <c r="BP40" s="316" t="str">
        <f ca="1">IFERROR(INDEX($AK$6:$AK$17, ROWS($BP$4:BP38)), IFERROR(INDEX($AO$6:$AO$17, ROWS($BP$4:BP38)-ROWS($AK$6:$AK$17)), IFERROR(INDEX($AS$6:$AS$17, ROWS($BP$4:BP38)-ROWS($AK$6:$AK$17)-ROWS($AO$6:$AO$17)),IFERROR(INDEX($AW$6:$AW$17, ROWS($BP$4:BP38)-ROWS($AK$6:$AK$17)-ROWS($AO$6:$AO$17)-ROWS($AS$6:$AS$17)),IFERROR(INDEX($BA$6:$BA$17, ROWS($BP$4:BP38)-ROWS($AK$6:$AK$17)-ROWS($AO$6:$AO$17)-ROWS($AS$6:$AS$17)-ROWS($AW$6:$AW$17)),IFERROR(INDEX($BE$6:$BE$17, ROWS($BP$4:BP38)-ROWS($AK$6:$AK$17)-ROWS($AO$6:$AO$17)-ROWS($AS$6:$AS$17)-ROWS($AW$6:$AW$17)-ROWS($BA$6:$BA$17)),IFERROR(INDEX($BI$6:$BI$17, ROWS($BP$4:BP38)-ROWS($AK$6:$AK$17)-ROWS($AO$6:$AO$17)-ROWS($AS$6:$AS$17)-ROWS($AW$6:$AW$17)-ROWS($BA$6:$BA$17)-ROWS($BE$6:$BE$17)), "")))))))</f>
        <v/>
      </c>
      <c r="BQ40" s="316" t="str">
        <f t="shared" ca="1" si="31"/>
        <v/>
      </c>
      <c r="BR40" s="413" t="str">
        <f t="shared" ca="1" si="32"/>
        <v/>
      </c>
      <c r="BS40" s="412" t="str">
        <f ca="1">IF(OR(BT40="",BT40=0),"",MAX(BS$5:BS39)+1)</f>
        <v/>
      </c>
      <c r="BT40" s="316" t="str">
        <f ca="1">IFERROR(INDEX($AJ$22:$AJ$33, ROWS($BT$4:BT38)), IFERROR(INDEX($AN$22:$AN$33, ROWS($BT$4:BT38)-ROWS($AJ$22:$AJ$33)), IFERROR(INDEX($AR$22:$AR$33, ROWS($BT$4:BT38)-ROWS($AJ$22:$AJ$33)-ROWS($AN$22:$AN$33)),IFERROR(INDEX($AV$22:$AV$33, ROWS($BT$4:BT38)-ROWS($AJ$22:$AJ$33)-ROWS($AN$22:$AN$33)-ROWS($AR$22:$AR$33)),IFERROR(INDEX($AZ$22:$AZ$33, ROWS($BT$4:BT38)-ROWS($AJ$22:$AJ$33)-ROWS($AN$22:$AN$33)-ROWS($AR$22:$AR$33)-ROWS($AV$22:$AV$33)),IFERROR(INDEX($BD$22:$BD$33, ROWS($BT$4:BT38)-ROWS($AJ$22:$AJ$33)-ROWS($AN$22:$AN$33)-ROWS($AR$22:$AR$33)-ROWS($AV$22:$AV$33)-ROWS($AZ$22:$AZ$33)),IFERROR(INDEX($BH$22:$BH$33, ROWS($BT$4:BT38)-ROWS($AJ$22:$AJ$33)-ROWS($AN$22:$AN$33)-ROWS($AR$22:$AR$33)-ROWS($AV$22:$AV$33)-ROWS($AZ$22:$AZ$33)-ROWS($BD$22:$BD$33)), "")))))))</f>
        <v/>
      </c>
      <c r="BU40" s="316" t="str">
        <f t="shared" ca="1" si="33"/>
        <v/>
      </c>
      <c r="BV40" s="316" t="str">
        <f ca="1">IF(OR(BW40="",BW40=0),"",MAX(BV$5:BV39)+1)</f>
        <v/>
      </c>
      <c r="BW40" s="316" t="str">
        <f ca="1">IFERROR(INDEX($AK$22:$AK$33, ROWS($BW$4:BW38)), IFERROR(INDEX($AO$22:$AO$33, ROWS($BW$4:BW38)-ROWS($AK$22:$AK$33)), IFERROR(INDEX($AS$22:$AS$33, ROWS($BW$4:BW38)-ROWS($AK$22:$AK$33)-ROWS($AO$22:$AO$33)),IFERROR(INDEX($AW$22:$AW$33, ROWS($BW$4:BW38)-ROWS($AK$22:$AK$33)-ROWS($AO$22:$AO$33)-ROWS($AS$22:$AS$33)),IFERROR(INDEX($BA$22:$BA$33, ROWS($BW$4:BW38)-ROWS($AK$22:$AK$33)-ROWS($AO$22:$AO$33)-ROWS($AS$22:$AS$33)-ROWS($AW$22:$AW$33)),IFERROR(INDEX($BE$22:$BE$33, ROWS($BW$4:BW38)-ROWS($AK$22:$AK$33)-ROWS($AO$22:$AO$33)-ROWS($AS$22:$AS$33)-ROWS($AW$22:$AW$33)-ROWS($BA$22:$BA$33)),IFERROR(INDEX($BI$22:$BI$33, ROWS($BW$4:BW38)-ROWS($AK$22:$AK$33)-ROWS($AO$22:$AO$33)-ROWS($AS$22:$AS$33)-ROWS($AW$22:$AW$33)-ROWS($BA$22:$BA$33)-ROWS($BE$22:$BE$33)), "")))))))</f>
        <v/>
      </c>
      <c r="BX40" s="316" t="str">
        <f t="shared" ca="1" si="34"/>
        <v/>
      </c>
      <c r="BY40" s="413" t="str">
        <f t="shared" ca="1" si="35"/>
        <v/>
      </c>
      <c r="BZ40" s="412" t="str">
        <f ca="1">IF(OR(CA40="",CA40=0),"",MAX(BZ$5:BZ39)+1)</f>
        <v/>
      </c>
      <c r="CA40" s="316" t="str">
        <f ca="1">IFERROR(INDEX($AJ$38:$AJ$49, ROWS($CA$4:CA38)), IFERROR(INDEX($AN$38:$AN$49, ROWS($CA$4:CA38)-ROWS($AJ$38:$AJ$49)), IFERROR(INDEX($AR$38:$AR$49, ROWS($CA$4:CA38)-ROWS($AJ$38:$AJ$49)-ROWS($AN$38:$AN$49)),IFERROR(INDEX($AV$38:$AV$49, ROWS($CA$4:CA38)-ROWS($AJ$38:$AJ$49)-ROWS($AN$38:$AN$49)-ROWS($AR$38:$AR$49)),IFERROR(INDEX($AZ$38:$AZ$49, ROWS($CA$4:CA38)-ROWS($AJ$38:$AJ$49)-ROWS($AN$38:$AN$49)-ROWS($AR$38:$AR$49)-ROWS($AV$38:$AV$49)),IFERROR(INDEX($BD$38:$BD$49, ROWS($CA$4:CA38)-ROWS($AJ$38:$AJ$49)-ROWS($AN$38:$AN$49)-ROWS($AR$38:$AR$49)-ROWS($AV$38:$AV$49)-ROWS($AZ$38:$AZ$49)),IFERROR(INDEX($BH$38:$BH$49, ROWS($CA$4:CA38)-ROWS($AJ$38:$AJ$49)-ROWS($AN$38:$AN$49)-ROWS($AR$38:$AR$49)-ROWS($AV$38:$AV$49)-ROWS($AZ$38:$AZ$49)-ROWS($BD$38:$BD$49)), "")))))))</f>
        <v/>
      </c>
      <c r="CB40" s="316" t="str">
        <f t="shared" ca="1" si="36"/>
        <v/>
      </c>
      <c r="CC40" s="316" t="str">
        <f ca="1">IF(OR(CD40="",CD40=0),"",MAX(CC$5:CC39)+1)</f>
        <v/>
      </c>
      <c r="CD40" s="316" t="str">
        <f ca="1">IFERROR(INDEX($AK$38:$AK$49, ROWS($CD$4:CD38)), IFERROR(INDEX($AO$38:$AO$49, ROWS($CD$4:CD38)-ROWS($AK$38:$AK$49)), IFERROR(INDEX($AS$38:$AS$49, ROWS($CD$4:CD38)-ROWS($AK$38:$AK$49)-ROWS($AO$38:$AO$49)),IFERROR(INDEX($AW$38:$AW$49, ROWS($CD$4:CD38)-ROWS($AK$38:$AK$49)-ROWS($AO$38:$AO$49)-ROWS($AS$38:$AS$49)),IFERROR(INDEX($BA$38:$BA$49, ROWS($CD$4:CD38)-ROWS($AK$38:$AK$49)-ROWS($AO$38:$AO$49)-ROWS($AS$38:$AS$49)-ROWS($AW$38:$AW$49)),IFERROR(INDEX($BE$38:$BE$49, ROWS($CD$4:CD38)-ROWS($AK$38:$AK$49)-ROWS($AO$38:$AO$49)-ROWS($AS$38:$AS$49)-ROWS($AW$38:$AW$49)-ROWS($BA$38:$BA$49)),IFERROR(INDEX($BI$38:$BI$49, ROWS($CD$4:CD38)-ROWS($AK$38:$AK$49)-ROWS($AO$38:$AO$49)-ROWS($AS$38:$AS$49)-ROWS($AW$38:$AW$49)-ROWS($BA$38:$BA$49)-ROWS($BE$38:$BE$49)), "")))))))</f>
        <v/>
      </c>
      <c r="CE40" s="316" t="str">
        <f t="shared" ca="1" si="37"/>
        <v/>
      </c>
      <c r="CF40" s="413" t="str">
        <f t="shared" ca="1" si="38"/>
        <v/>
      </c>
      <c r="CG40" s="412" t="str">
        <f ca="1">IF(OR(CH40="",CH40=0),"",MAX(CG$5:CG39)+1)</f>
        <v/>
      </c>
      <c r="CH40" s="316" t="str">
        <f ca="1">IFERROR(INDEX($AJ$54:$AJ$65, ROWS($CH$4:CH38)), IFERROR(INDEX($AN$54:$AN$65, ROWS($CH$4:CH38)-ROWS($AJ$54:$AJ$65)), IFERROR(INDEX($AR$54:$AR$65, ROWS($CH$4:CH38)-ROWS($AJ$54:$AJ$65)-ROWS($AN$54:$AN$65)),IFERROR(INDEX($AV$54:$AV$65, ROWS($CH$4:CH38)-ROWS($AJ$54:$AJ$65)-ROWS($AN$54:$AN$65)-ROWS($AR$54:$AR$65)),IFERROR(INDEX($AZ$54:$AZ$65, ROWS($CH$4:CH38)-ROWS($AJ$54:$AJ$65)-ROWS($AN$54:$AN$65)-ROWS($AR$54:$AR$65)-ROWS($AV$54:$AV$65)),IFERROR(INDEX($BD$54:$BD$65, ROWS($CH$4:CH38)-ROWS($AJ$54:$AJ$65)-ROWS($AN$54:$AN$65)-ROWS($AR$54:$AR$65)-ROWS($AV$54:$AV$65)-ROWS($AZ$54:$AZ$65)),IFERROR(INDEX($BH$54:$BH$65, ROWS($CH$4:CH38)-ROWS($AJ$54:$AJ$65)-ROWS($AN$54:$AN$65)-ROWS($AR$54:$AR$65)-ROWS($AV$54:$AV$65)-ROWS($AZ$54:$AZ$65)-ROWS($BD$54:$BD$65)), "")))))))</f>
        <v/>
      </c>
      <c r="CI40" s="316" t="str">
        <f t="shared" ca="1" si="39"/>
        <v/>
      </c>
      <c r="CJ40" s="316" t="str">
        <f ca="1">IF(OR(CK40="",CK40=0),"",MAX(CJ$5:CJ39)+1)</f>
        <v/>
      </c>
      <c r="CK40" s="316" t="str">
        <f ca="1">IFERROR(INDEX($AK$54:$AK$65, ROWS($CK$4:CK38)), IFERROR(INDEX($AO$54:$AO$65, ROWS($CK$4:CK38)-ROWS($AK$54:$AK$65)), IFERROR(INDEX($AS$54:$AS$65, ROWS($CK$4:CK38)-ROWS($AK$54:$AK$65)-ROWS($AO$54:$AO$65)),IFERROR(INDEX($AW$54:$AW$65, ROWS($CK$4:CK38)-ROWS($AK$54:$AK$65)-ROWS($AO$54:$AO$65)-ROWS($AS$54:$AS$65)),IFERROR(INDEX($BA$54:$BA$65, ROWS($CK$4:CK38)-ROWS($AK$54:$AK$65)-ROWS($AO$54:$AO$65)-ROWS($AS$54:$AS$65)-ROWS($AW$54:$AW$65)),IFERROR(INDEX($BE$54:$BE$65, ROWS($CK$4:CK38)-ROWS($AK$54:$AK$65)-ROWS($AO$54:$AO$65)-ROWS($AS$54:$AS$65)-ROWS($AW$54:$AW$65)-ROWS($BA$54:$BA$65)),IFERROR(INDEX($BI$54:$BI$65, ROWS($CK$4:CK38)-ROWS($AK$54:$AK$65)-ROWS($AO$54:$AO$65)-ROWS($AS$54:$AS$65)-ROWS($AW$54:$AW$65)-ROWS($BA$54:$BA$65)-ROWS($BE$54:$BE$65)), "")))))))</f>
        <v/>
      </c>
      <c r="CL40" s="316" t="str">
        <f t="shared" ca="1" si="40"/>
        <v/>
      </c>
      <c r="CM40" s="413" t="str">
        <f t="shared" ca="1" si="41"/>
        <v/>
      </c>
      <c r="CN40" s="412" t="str">
        <f ca="1">IF(OR(CO40="",CO40=0),"",MAX(CN$5:CN39)+1)</f>
        <v/>
      </c>
      <c r="CO40" s="316" t="str">
        <f ca="1">IFERROR(INDEX($AJ$70:$AJ$81, ROWS($CO$4:CO38)), IFERROR(INDEX($AN$70:$AN$81, ROWS($CO$4:CO38)-ROWS($AJ$70:$AJ$81)), IFERROR(INDEX($AR$70:$AR$81, ROWS($CO$4:CO38)-ROWS($AJ$70:$AJ$81)-ROWS($AN$70:$AN$81)),IFERROR(INDEX($AV$70:$AV$81, ROWS($CO$4:CO38)-ROWS($AJ$70:$AJ$81)-ROWS($AN$70:$AN$81)-ROWS($AR$70:$AR$81)),IFERROR(INDEX($AZ$70:$AZ$81, ROWS($CO$4:CO38)-ROWS($AJ$70:$AJ$81)-ROWS($AN$70:$AN$81)-ROWS($AR$70:$AR$81)-ROWS($AV$70:$AV$81)),IFERROR(INDEX($BD$70:$BD$81, ROWS($CO$4:CO38)-ROWS($AJ$70:$AJ$81)-ROWS($AN$70:$AN$81)-ROWS($AR$70:$AR$81)-ROWS($AV$70:$AV$81)-ROWS($AZ$70:$AZ$81)),IFERROR(INDEX($BH$70:$BH$81, ROWS($CO$4:CO38)-ROWS($AJ$70:$AJ$81)-ROWS($AN$70:$AN$81)-ROWS($AR$70:$AR$81)-ROWS($AV$70:$AV$81)-ROWS($AZ$70:$AZ$81)-ROWS($BD$70:$BD$81)), "")))))))</f>
        <v/>
      </c>
      <c r="CP40" s="316" t="str">
        <f t="shared" ca="1" si="42"/>
        <v/>
      </c>
      <c r="CQ40" s="316" t="str">
        <f ca="1">IF(OR(CR40="",CR40=0),"",MAX(CQ$5:CQ39)+1)</f>
        <v/>
      </c>
      <c r="CR40" s="316" t="str">
        <f ca="1">IFERROR(INDEX($AK$70:$AK$81, ROWS($CR$4:CR38)), IFERROR(INDEX($AO$70:$AO$81, ROWS($CR$4:CR38)-ROWS($AK$70:$AK$81)), IFERROR(INDEX($AS$70:$AS$81, ROWS($CR$4:CR38)-ROWS($AK$70:$AK$81)-ROWS($AO$70:$AO$81)),IFERROR(INDEX($AW$70:$AW$81, ROWS($CR$4:CR38)-ROWS($AK$70:$AK$81)-ROWS($AO$70:$AO$81)-ROWS($AS$70:$AS$81)),IFERROR(INDEX($BA$70:$BA$81, ROWS($CR$4:CR38)-ROWS($AK$70:$AK$81)-ROWS($AO$70:$AO$81)-ROWS($AS$70:$AS$81)-ROWS($AW$70:$AW$81)),IFERROR(INDEX($BE$70:$BE$81, ROWS($CR$4:CR38)-ROWS($AK$70:$AK$81)-ROWS($AO$70:$AO$81)-ROWS($AS$70:$AS$81)-ROWS($AW$70:$AW$81)-ROWS($BA$70:$BA$81)),IFERROR(INDEX($BI$70:$BI$81, ROWS($CR$4:CR38)-ROWS($AK$70:$AK$81)-ROWS($AO$70:$AO$81)-ROWS($AS$70:$AS$81)-ROWS($AW$70:$AW$81)-ROWS($BA$70:$BA$81)-ROWS($BE$70:$BE$81)), "")))))))</f>
        <v/>
      </c>
      <c r="CS40" s="316" t="str">
        <f t="shared" ca="1" si="43"/>
        <v/>
      </c>
      <c r="CT40" s="413" t="str">
        <f t="shared" ca="1" si="44"/>
        <v/>
      </c>
      <c r="CU40" s="412" t="str">
        <f>IF(OR(CV40="",CV40=0),"",MAX(CU$5:CU39)+1)</f>
        <v/>
      </c>
      <c r="CV40" s="316" t="str">
        <f>IFERROR(INDEX($AJ$86:$AJ$97, ROWS($CV$4:CV38)), IFERROR(INDEX($AN$86:$AN$97, ROWS($CV$4:CV38)-ROWS($AJ$86:$AJ$97)), ""))</f>
        <v/>
      </c>
      <c r="CW40" s="316" t="str">
        <f t="shared" si="45"/>
        <v/>
      </c>
      <c r="CX40" s="316" t="str">
        <f>IF(OR(CY40="",CY40=0),"",MAX(CX$5:CX39)+1)</f>
        <v/>
      </c>
      <c r="CY40" s="316" t="str">
        <f>IFERROR(INDEX($AK$86:$AK$97, ROWS($CY$4:CY38)), IFERROR(INDEX($AO$86:$AO$97, ROWS($CY$4:CY38)-ROWS($AK$86:$AK$97)), ""))</f>
        <v/>
      </c>
      <c r="CZ40" s="316" t="str">
        <f t="shared" si="46"/>
        <v/>
      </c>
      <c r="DA40" s="413" t="str">
        <f t="shared" si="47"/>
        <v/>
      </c>
      <c r="DC40" s="438" t="str">
        <f ca="1">IF(OR(DD40="",DD40=0),"",MAX(DC$25:DC39)+1)</f>
        <v/>
      </c>
      <c r="DD40" s="434" t="str">
        <f t="shared" ca="1" si="90"/>
        <v/>
      </c>
      <c r="DE40" s="413" t="str">
        <f t="shared" ca="1" si="91"/>
        <v/>
      </c>
      <c r="DF40" s="431" t="str">
        <f ca="1">IF(OR(DG40="",DG40=0),"",MAX(DF$25:DF39)+1)</f>
        <v/>
      </c>
      <c r="DG40" s="412" t="str">
        <f t="shared" ca="1" si="92"/>
        <v/>
      </c>
      <c r="DH40" s="413" t="str">
        <f t="shared" ca="1" si="93"/>
        <v/>
      </c>
      <c r="DI40" s="412" t="str">
        <f t="shared" ca="1" si="94"/>
        <v/>
      </c>
      <c r="DJ40" s="413" t="str">
        <f t="shared" ca="1" si="95"/>
        <v/>
      </c>
      <c r="DK40" s="412" t="str">
        <f t="shared" ca="1" si="96"/>
        <v/>
      </c>
      <c r="DL40" s="413" t="str">
        <f t="shared" ca="1" si="97"/>
        <v/>
      </c>
    </row>
    <row r="41" spans="1:123" x14ac:dyDescent="0.3">
      <c r="AC41" s="358" t="str">
        <f>IF('Data Entry'!H25="","",'Data Entry'!H25)</f>
        <v/>
      </c>
      <c r="AD41" s="356" t="str">
        <f>IF('Data Entry'!G25="","",'Data Entry'!G25)</f>
        <v/>
      </c>
      <c r="AE41" s="363" t="str">
        <f>IF('Data Entry'!J25="","",'Data Entry'!J25)</f>
        <v/>
      </c>
      <c r="AF41" s="402" t="str">
        <f>IF('Data Entry'!I25="","",'Data Entry'!I25)</f>
        <v/>
      </c>
      <c r="AI41" s="304" t="str">
        <f t="shared" ca="1" si="123"/>
        <v/>
      </c>
      <c r="AJ41" s="305" t="str">
        <f t="shared" ca="1" si="102"/>
        <v/>
      </c>
      <c r="AK41" s="306" t="str">
        <f t="shared" ca="1" si="103"/>
        <v/>
      </c>
      <c r="AL41" s="307" t="str">
        <f t="shared" ca="1" si="104"/>
        <v/>
      </c>
      <c r="AM41" s="304" t="str">
        <f t="shared" ca="1" si="124"/>
        <v/>
      </c>
      <c r="AN41" s="305" t="str">
        <f t="shared" ca="1" si="105"/>
        <v/>
      </c>
      <c r="AO41" s="306" t="str">
        <f t="shared" ca="1" si="106"/>
        <v/>
      </c>
      <c r="AP41" s="307" t="str">
        <f t="shared" ca="1" si="107"/>
        <v/>
      </c>
      <c r="AQ41" s="304" t="str">
        <f t="shared" ca="1" si="125"/>
        <v/>
      </c>
      <c r="AR41" s="305" t="str">
        <f t="shared" ca="1" si="108"/>
        <v/>
      </c>
      <c r="AS41" s="306" t="str">
        <f t="shared" ca="1" si="109"/>
        <v/>
      </c>
      <c r="AT41" s="307" t="str">
        <f t="shared" ca="1" si="110"/>
        <v/>
      </c>
      <c r="AU41" s="304">
        <f t="shared" ca="1" si="126"/>
        <v>50</v>
      </c>
      <c r="AV41" s="305" t="str">
        <f t="shared" ca="1" si="111"/>
        <v>Car Payment 2</v>
      </c>
      <c r="AW41" s="306">
        <f t="shared" ca="1" si="112"/>
        <v>200</v>
      </c>
      <c r="AX41" s="307">
        <f t="shared" ca="1" si="113"/>
        <v>8000</v>
      </c>
      <c r="AY41" s="304" t="str">
        <f t="shared" ca="1" si="127"/>
        <v/>
      </c>
      <c r="AZ41" s="305" t="str">
        <f t="shared" ca="1" si="114"/>
        <v/>
      </c>
      <c r="BA41" s="306" t="str">
        <f t="shared" ca="1" si="115"/>
        <v/>
      </c>
      <c r="BB41" s="307" t="str">
        <f t="shared" ca="1" si="116"/>
        <v/>
      </c>
      <c r="BC41" s="304" t="str">
        <f t="shared" ca="1" si="128"/>
        <v/>
      </c>
      <c r="BD41" s="305" t="str">
        <f t="shared" ca="1" si="117"/>
        <v/>
      </c>
      <c r="BE41" s="306" t="str">
        <f t="shared" ca="1" si="118"/>
        <v/>
      </c>
      <c r="BF41" s="307" t="str">
        <f t="shared" ca="1" si="119"/>
        <v/>
      </c>
      <c r="BG41" s="304" t="str">
        <f t="shared" ca="1" si="129"/>
        <v/>
      </c>
      <c r="BH41" s="305" t="str">
        <f t="shared" ca="1" si="120"/>
        <v/>
      </c>
      <c r="BI41" s="306" t="str">
        <f t="shared" ca="1" si="121"/>
        <v/>
      </c>
      <c r="BJ41" s="307" t="str">
        <f t="shared" ca="1" si="122"/>
        <v/>
      </c>
      <c r="BL41" s="412" t="str">
        <f ca="1">IF(OR(BM41="",BM41=0),"",MAX(BL$5:BL40)+1)</f>
        <v/>
      </c>
      <c r="BM41" s="316" t="str">
        <f ca="1">IFERROR(INDEX($AJ$6:$AJ$17, ROWS(BM$4:$BM39)), IFERROR(INDEX($AN$6:$AN$17, ROWS(BM$4:$BM39)-ROWS($AJ$6:$AJ$17)), IFERROR(INDEX($AR$6:$AR$17, ROWS(BM$4:$BM39)-ROWS($AJ$6:$AJ$17)-ROWS($AN$6:$AN$17)),IFERROR(INDEX($AV$6:$AV$17, ROWS(BM$4:$BM39)-ROWS($AJ$6:$AJ$17)-ROWS($AN$6:$AN$17)-ROWS($AR$6:$AR$17)),IFERROR(INDEX($AZ$6:$AZ$17, ROWS(BM$4:$BM39)-ROWS($AJ$6:$AJ$17)-ROWS($AN$6:$AN$17)-ROWS($AR$6:$AR$17)-ROWS($AV$6:$AV$17)),IFERROR(INDEX($BD$6:$BD$17, ROWS(BM$4:$BM39)-ROWS($AJ$6:$AJ$17)-ROWS($AN$6:$AN$17)-ROWS($AR$6:$AR$17)-ROWS($AV$6:$AV$17)-ROWS($AZ$6:$AZ$17)),IFERROR(INDEX($BH$6:$BH$17, ROWS(BM$4:$BM39)-ROWS($AJ$6:$AJ$17)-ROWS($AN$6:$AN$17)-ROWS($AR$6:$AR$17)-ROWS($AV$6:$AV$17)-ROWS($AZ$6:$AZ$17)-ROWS($BD$6:$BD$17)), "")))))))</f>
        <v/>
      </c>
      <c r="BN41" s="316" t="str">
        <f t="shared" ca="1" si="30"/>
        <v/>
      </c>
      <c r="BO41" s="316" t="str">
        <f ca="1">IF(OR(BP41="",BP41=0),"",MAX(BO$5:BO40)+1)</f>
        <v/>
      </c>
      <c r="BP41" s="316" t="str">
        <f ca="1">IFERROR(INDEX($AK$6:$AK$17, ROWS($BP$4:BP39)), IFERROR(INDEX($AO$6:$AO$17, ROWS($BP$4:BP39)-ROWS($AK$6:$AK$17)), IFERROR(INDEX($AS$6:$AS$17, ROWS($BP$4:BP39)-ROWS($AK$6:$AK$17)-ROWS($AO$6:$AO$17)),IFERROR(INDEX($AW$6:$AW$17, ROWS($BP$4:BP39)-ROWS($AK$6:$AK$17)-ROWS($AO$6:$AO$17)-ROWS($AS$6:$AS$17)),IFERROR(INDEX($BA$6:$BA$17, ROWS($BP$4:BP39)-ROWS($AK$6:$AK$17)-ROWS($AO$6:$AO$17)-ROWS($AS$6:$AS$17)-ROWS($AW$6:$AW$17)),IFERROR(INDEX($BE$6:$BE$17, ROWS($BP$4:BP39)-ROWS($AK$6:$AK$17)-ROWS($AO$6:$AO$17)-ROWS($AS$6:$AS$17)-ROWS($AW$6:$AW$17)-ROWS($BA$6:$BA$17)),IFERROR(INDEX($BI$6:$BI$17, ROWS($BP$4:BP39)-ROWS($AK$6:$AK$17)-ROWS($AO$6:$AO$17)-ROWS($AS$6:$AS$17)-ROWS($AW$6:$AW$17)-ROWS($BA$6:$BA$17)-ROWS($BE$6:$BE$17)), "")))))))</f>
        <v/>
      </c>
      <c r="BQ41" s="316" t="str">
        <f t="shared" ca="1" si="31"/>
        <v/>
      </c>
      <c r="BR41" s="413" t="str">
        <f t="shared" ca="1" si="32"/>
        <v/>
      </c>
      <c r="BS41" s="412" t="str">
        <f ca="1">IF(OR(BT41="",BT41=0),"",MAX(BS$5:BS40)+1)</f>
        <v/>
      </c>
      <c r="BT41" s="316" t="str">
        <f ca="1">IFERROR(INDEX($AJ$22:$AJ$33, ROWS($BT$4:BT39)), IFERROR(INDEX($AN$22:$AN$33, ROWS($BT$4:BT39)-ROWS($AJ$22:$AJ$33)), IFERROR(INDEX($AR$22:$AR$33, ROWS($BT$4:BT39)-ROWS($AJ$22:$AJ$33)-ROWS($AN$22:$AN$33)),IFERROR(INDEX($AV$22:$AV$33, ROWS($BT$4:BT39)-ROWS($AJ$22:$AJ$33)-ROWS($AN$22:$AN$33)-ROWS($AR$22:$AR$33)),IFERROR(INDEX($AZ$22:$AZ$33, ROWS($BT$4:BT39)-ROWS($AJ$22:$AJ$33)-ROWS($AN$22:$AN$33)-ROWS($AR$22:$AR$33)-ROWS($AV$22:$AV$33)),IFERROR(INDEX($BD$22:$BD$33, ROWS($BT$4:BT39)-ROWS($AJ$22:$AJ$33)-ROWS($AN$22:$AN$33)-ROWS($AR$22:$AR$33)-ROWS($AV$22:$AV$33)-ROWS($AZ$22:$AZ$33)),IFERROR(INDEX($BH$22:$BH$33, ROWS($BT$4:BT39)-ROWS($AJ$22:$AJ$33)-ROWS($AN$22:$AN$33)-ROWS($AR$22:$AR$33)-ROWS($AV$22:$AV$33)-ROWS($AZ$22:$AZ$33)-ROWS($BD$22:$BD$33)), "")))))))</f>
        <v/>
      </c>
      <c r="BU41" s="316" t="str">
        <f t="shared" ca="1" si="33"/>
        <v/>
      </c>
      <c r="BV41" s="316" t="str">
        <f ca="1">IF(OR(BW41="",BW41=0),"",MAX(BV$5:BV40)+1)</f>
        <v/>
      </c>
      <c r="BW41" s="316" t="str">
        <f ca="1">IFERROR(INDEX($AK$22:$AK$33, ROWS($BW$4:BW39)), IFERROR(INDEX($AO$22:$AO$33, ROWS($BW$4:BW39)-ROWS($AK$22:$AK$33)), IFERROR(INDEX($AS$22:$AS$33, ROWS($BW$4:BW39)-ROWS($AK$22:$AK$33)-ROWS($AO$22:$AO$33)),IFERROR(INDEX($AW$22:$AW$33, ROWS($BW$4:BW39)-ROWS($AK$22:$AK$33)-ROWS($AO$22:$AO$33)-ROWS($AS$22:$AS$33)),IFERROR(INDEX($BA$22:$BA$33, ROWS($BW$4:BW39)-ROWS($AK$22:$AK$33)-ROWS($AO$22:$AO$33)-ROWS($AS$22:$AS$33)-ROWS($AW$22:$AW$33)),IFERROR(INDEX($BE$22:$BE$33, ROWS($BW$4:BW39)-ROWS($AK$22:$AK$33)-ROWS($AO$22:$AO$33)-ROWS($AS$22:$AS$33)-ROWS($AW$22:$AW$33)-ROWS($BA$22:$BA$33)),IFERROR(INDEX($BI$22:$BI$33, ROWS($BW$4:BW39)-ROWS($AK$22:$AK$33)-ROWS($AO$22:$AO$33)-ROWS($AS$22:$AS$33)-ROWS($AW$22:$AW$33)-ROWS($BA$22:$BA$33)-ROWS($BE$22:$BE$33)), "")))))))</f>
        <v/>
      </c>
      <c r="BX41" s="316" t="str">
        <f t="shared" ca="1" si="34"/>
        <v/>
      </c>
      <c r="BY41" s="413" t="str">
        <f t="shared" ca="1" si="35"/>
        <v/>
      </c>
      <c r="BZ41" s="412" t="str">
        <f ca="1">IF(OR(CA41="",CA41=0),"",MAX(BZ$5:BZ40)+1)</f>
        <v/>
      </c>
      <c r="CA41" s="316" t="str">
        <f ca="1">IFERROR(INDEX($AJ$38:$AJ$49, ROWS($CA$4:CA39)), IFERROR(INDEX($AN$38:$AN$49, ROWS($CA$4:CA39)-ROWS($AJ$38:$AJ$49)), IFERROR(INDEX($AR$38:$AR$49, ROWS($CA$4:CA39)-ROWS($AJ$38:$AJ$49)-ROWS($AN$38:$AN$49)),IFERROR(INDEX($AV$38:$AV$49, ROWS($CA$4:CA39)-ROWS($AJ$38:$AJ$49)-ROWS($AN$38:$AN$49)-ROWS($AR$38:$AR$49)),IFERROR(INDEX($AZ$38:$AZ$49, ROWS($CA$4:CA39)-ROWS($AJ$38:$AJ$49)-ROWS($AN$38:$AN$49)-ROWS($AR$38:$AR$49)-ROWS($AV$38:$AV$49)),IFERROR(INDEX($BD$38:$BD$49, ROWS($CA$4:CA39)-ROWS($AJ$38:$AJ$49)-ROWS($AN$38:$AN$49)-ROWS($AR$38:$AR$49)-ROWS($AV$38:$AV$49)-ROWS($AZ$38:$AZ$49)),IFERROR(INDEX($BH$38:$BH$49, ROWS($CA$4:CA39)-ROWS($AJ$38:$AJ$49)-ROWS($AN$38:$AN$49)-ROWS($AR$38:$AR$49)-ROWS($AV$38:$AV$49)-ROWS($AZ$38:$AZ$49)-ROWS($BD$38:$BD$49)), "")))))))</f>
        <v/>
      </c>
      <c r="CB41" s="316" t="str">
        <f t="shared" ca="1" si="36"/>
        <v/>
      </c>
      <c r="CC41" s="316" t="str">
        <f ca="1">IF(OR(CD41="",CD41=0),"",MAX(CC$5:CC40)+1)</f>
        <v/>
      </c>
      <c r="CD41" s="316" t="str">
        <f ca="1">IFERROR(INDEX($AK$38:$AK$49, ROWS($CD$4:CD39)), IFERROR(INDEX($AO$38:$AO$49, ROWS($CD$4:CD39)-ROWS($AK$38:$AK$49)), IFERROR(INDEX($AS$38:$AS$49, ROWS($CD$4:CD39)-ROWS($AK$38:$AK$49)-ROWS($AO$38:$AO$49)),IFERROR(INDEX($AW$38:$AW$49, ROWS($CD$4:CD39)-ROWS($AK$38:$AK$49)-ROWS($AO$38:$AO$49)-ROWS($AS$38:$AS$49)),IFERROR(INDEX($BA$38:$BA$49, ROWS($CD$4:CD39)-ROWS($AK$38:$AK$49)-ROWS($AO$38:$AO$49)-ROWS($AS$38:$AS$49)-ROWS($AW$38:$AW$49)),IFERROR(INDEX($BE$38:$BE$49, ROWS($CD$4:CD39)-ROWS($AK$38:$AK$49)-ROWS($AO$38:$AO$49)-ROWS($AS$38:$AS$49)-ROWS($AW$38:$AW$49)-ROWS($BA$38:$BA$49)),IFERROR(INDEX($BI$38:$BI$49, ROWS($CD$4:CD39)-ROWS($AK$38:$AK$49)-ROWS($AO$38:$AO$49)-ROWS($AS$38:$AS$49)-ROWS($AW$38:$AW$49)-ROWS($BA$38:$BA$49)-ROWS($BE$38:$BE$49)), "")))))))</f>
        <v/>
      </c>
      <c r="CE41" s="316" t="str">
        <f t="shared" ca="1" si="37"/>
        <v/>
      </c>
      <c r="CF41" s="413" t="str">
        <f t="shared" ca="1" si="38"/>
        <v/>
      </c>
      <c r="CG41" s="412" t="str">
        <f ca="1">IF(OR(CH41="",CH41=0),"",MAX(CG$5:CG40)+1)</f>
        <v/>
      </c>
      <c r="CH41" s="316" t="str">
        <f ca="1">IFERROR(INDEX($AJ$54:$AJ$65, ROWS($CH$4:CH39)), IFERROR(INDEX($AN$54:$AN$65, ROWS($CH$4:CH39)-ROWS($AJ$54:$AJ$65)), IFERROR(INDEX($AR$54:$AR$65, ROWS($CH$4:CH39)-ROWS($AJ$54:$AJ$65)-ROWS($AN$54:$AN$65)),IFERROR(INDEX($AV$54:$AV$65, ROWS($CH$4:CH39)-ROWS($AJ$54:$AJ$65)-ROWS($AN$54:$AN$65)-ROWS($AR$54:$AR$65)),IFERROR(INDEX($AZ$54:$AZ$65, ROWS($CH$4:CH39)-ROWS($AJ$54:$AJ$65)-ROWS($AN$54:$AN$65)-ROWS($AR$54:$AR$65)-ROWS($AV$54:$AV$65)),IFERROR(INDEX($BD$54:$BD$65, ROWS($CH$4:CH39)-ROWS($AJ$54:$AJ$65)-ROWS($AN$54:$AN$65)-ROWS($AR$54:$AR$65)-ROWS($AV$54:$AV$65)-ROWS($AZ$54:$AZ$65)),IFERROR(INDEX($BH$54:$BH$65, ROWS($CH$4:CH39)-ROWS($AJ$54:$AJ$65)-ROWS($AN$54:$AN$65)-ROWS($AR$54:$AR$65)-ROWS($AV$54:$AV$65)-ROWS($AZ$54:$AZ$65)-ROWS($BD$54:$BD$65)), "")))))))</f>
        <v/>
      </c>
      <c r="CI41" s="316" t="str">
        <f t="shared" ca="1" si="39"/>
        <v/>
      </c>
      <c r="CJ41" s="316" t="str">
        <f ca="1">IF(OR(CK41="",CK41=0),"",MAX(CJ$5:CJ40)+1)</f>
        <v/>
      </c>
      <c r="CK41" s="316" t="str">
        <f ca="1">IFERROR(INDEX($AK$54:$AK$65, ROWS($CK$4:CK39)), IFERROR(INDEX($AO$54:$AO$65, ROWS($CK$4:CK39)-ROWS($AK$54:$AK$65)), IFERROR(INDEX($AS$54:$AS$65, ROWS($CK$4:CK39)-ROWS($AK$54:$AK$65)-ROWS($AO$54:$AO$65)),IFERROR(INDEX($AW$54:$AW$65, ROWS($CK$4:CK39)-ROWS($AK$54:$AK$65)-ROWS($AO$54:$AO$65)-ROWS($AS$54:$AS$65)),IFERROR(INDEX($BA$54:$BA$65, ROWS($CK$4:CK39)-ROWS($AK$54:$AK$65)-ROWS($AO$54:$AO$65)-ROWS($AS$54:$AS$65)-ROWS($AW$54:$AW$65)),IFERROR(INDEX($BE$54:$BE$65, ROWS($CK$4:CK39)-ROWS($AK$54:$AK$65)-ROWS($AO$54:$AO$65)-ROWS($AS$54:$AS$65)-ROWS($AW$54:$AW$65)-ROWS($BA$54:$BA$65)),IFERROR(INDEX($BI$54:$BI$65, ROWS($CK$4:CK39)-ROWS($AK$54:$AK$65)-ROWS($AO$54:$AO$65)-ROWS($AS$54:$AS$65)-ROWS($AW$54:$AW$65)-ROWS($BA$54:$BA$65)-ROWS($BE$54:$BE$65)), "")))))))</f>
        <v/>
      </c>
      <c r="CL41" s="316" t="str">
        <f t="shared" ca="1" si="40"/>
        <v/>
      </c>
      <c r="CM41" s="413" t="str">
        <f t="shared" ca="1" si="41"/>
        <v/>
      </c>
      <c r="CN41" s="412" t="str">
        <f ca="1">IF(OR(CO41="",CO41=0),"",MAX(CN$5:CN40)+1)</f>
        <v/>
      </c>
      <c r="CO41" s="316" t="str">
        <f ca="1">IFERROR(INDEX($AJ$70:$AJ$81, ROWS($CO$4:CO39)), IFERROR(INDEX($AN$70:$AN$81, ROWS($CO$4:CO39)-ROWS($AJ$70:$AJ$81)), IFERROR(INDEX($AR$70:$AR$81, ROWS($CO$4:CO39)-ROWS($AJ$70:$AJ$81)-ROWS($AN$70:$AN$81)),IFERROR(INDEX($AV$70:$AV$81, ROWS($CO$4:CO39)-ROWS($AJ$70:$AJ$81)-ROWS($AN$70:$AN$81)-ROWS($AR$70:$AR$81)),IFERROR(INDEX($AZ$70:$AZ$81, ROWS($CO$4:CO39)-ROWS($AJ$70:$AJ$81)-ROWS($AN$70:$AN$81)-ROWS($AR$70:$AR$81)-ROWS($AV$70:$AV$81)),IFERROR(INDEX($BD$70:$BD$81, ROWS($CO$4:CO39)-ROWS($AJ$70:$AJ$81)-ROWS($AN$70:$AN$81)-ROWS($AR$70:$AR$81)-ROWS($AV$70:$AV$81)-ROWS($AZ$70:$AZ$81)),IFERROR(INDEX($BH$70:$BH$81, ROWS($CO$4:CO39)-ROWS($AJ$70:$AJ$81)-ROWS($AN$70:$AN$81)-ROWS($AR$70:$AR$81)-ROWS($AV$70:$AV$81)-ROWS($AZ$70:$AZ$81)-ROWS($BD$70:$BD$81)), "")))))))</f>
        <v/>
      </c>
      <c r="CP41" s="316" t="str">
        <f t="shared" ca="1" si="42"/>
        <v/>
      </c>
      <c r="CQ41" s="316" t="str">
        <f ca="1">IF(OR(CR41="",CR41=0),"",MAX(CQ$5:CQ40)+1)</f>
        <v/>
      </c>
      <c r="CR41" s="316" t="str">
        <f ca="1">IFERROR(INDEX($AK$70:$AK$81, ROWS($CR$4:CR39)), IFERROR(INDEX($AO$70:$AO$81, ROWS($CR$4:CR39)-ROWS($AK$70:$AK$81)), IFERROR(INDEX($AS$70:$AS$81, ROWS($CR$4:CR39)-ROWS($AK$70:$AK$81)-ROWS($AO$70:$AO$81)),IFERROR(INDEX($AW$70:$AW$81, ROWS($CR$4:CR39)-ROWS($AK$70:$AK$81)-ROWS($AO$70:$AO$81)-ROWS($AS$70:$AS$81)),IFERROR(INDEX($BA$70:$BA$81, ROWS($CR$4:CR39)-ROWS($AK$70:$AK$81)-ROWS($AO$70:$AO$81)-ROWS($AS$70:$AS$81)-ROWS($AW$70:$AW$81)),IFERROR(INDEX($BE$70:$BE$81, ROWS($CR$4:CR39)-ROWS($AK$70:$AK$81)-ROWS($AO$70:$AO$81)-ROWS($AS$70:$AS$81)-ROWS($AW$70:$AW$81)-ROWS($BA$70:$BA$81)),IFERROR(INDEX($BI$70:$BI$81, ROWS($CR$4:CR39)-ROWS($AK$70:$AK$81)-ROWS($AO$70:$AO$81)-ROWS($AS$70:$AS$81)-ROWS($AW$70:$AW$81)-ROWS($BA$70:$BA$81)-ROWS($BE$70:$BE$81)), "")))))))</f>
        <v/>
      </c>
      <c r="CS41" s="316" t="str">
        <f t="shared" ca="1" si="43"/>
        <v/>
      </c>
      <c r="CT41" s="413" t="str">
        <f t="shared" ca="1" si="44"/>
        <v/>
      </c>
      <c r="CU41" s="412" t="str">
        <f>IF(OR(CV41="",CV41=0),"",MAX(CU$5:CU40)+1)</f>
        <v/>
      </c>
      <c r="CV41" s="316" t="str">
        <f>IFERROR(INDEX($AJ$86:$AJ$97, ROWS($CV$4:CV39)), IFERROR(INDEX($AN$86:$AN$97, ROWS($CV$4:CV39)-ROWS($AJ$86:$AJ$97)), ""))</f>
        <v/>
      </c>
      <c r="CW41" s="316" t="str">
        <f t="shared" si="45"/>
        <v/>
      </c>
      <c r="CX41" s="316" t="str">
        <f>IF(OR(CY41="",CY41=0),"",MAX(CX$5:CX40)+1)</f>
        <v/>
      </c>
      <c r="CY41" s="316" t="str">
        <f>IFERROR(INDEX($AK$86:$AK$97, ROWS($CY$4:CY39)), IFERROR(INDEX($AO$86:$AO$97, ROWS($CY$4:CY39)-ROWS($AK$86:$AK$97)), ""))</f>
        <v/>
      </c>
      <c r="CZ41" s="316" t="str">
        <f t="shared" si="46"/>
        <v/>
      </c>
      <c r="DA41" s="413" t="str">
        <f t="shared" si="47"/>
        <v/>
      </c>
      <c r="DC41" s="438" t="str">
        <f ca="1">IF(OR(DD41="",DD41=0),"",MAX(DC$25:DC40)+1)</f>
        <v/>
      </c>
      <c r="DD41" s="434" t="str">
        <f t="shared" ca="1" si="90"/>
        <v/>
      </c>
      <c r="DE41" s="413" t="str">
        <f t="shared" ca="1" si="91"/>
        <v/>
      </c>
      <c r="DF41" s="431" t="str">
        <f ca="1">IF(OR(DG41="",DG41=0),"",MAX(DF$25:DF40)+1)</f>
        <v/>
      </c>
      <c r="DG41" s="412" t="str">
        <f t="shared" ca="1" si="92"/>
        <v/>
      </c>
      <c r="DH41" s="413" t="str">
        <f t="shared" ca="1" si="93"/>
        <v/>
      </c>
      <c r="DI41" s="412" t="str">
        <f t="shared" ca="1" si="94"/>
        <v/>
      </c>
      <c r="DJ41" s="413" t="str">
        <f t="shared" ca="1" si="95"/>
        <v/>
      </c>
      <c r="DK41" s="412" t="str">
        <f t="shared" ca="1" si="96"/>
        <v/>
      </c>
      <c r="DL41" s="413" t="str">
        <f t="shared" ca="1" si="97"/>
        <v/>
      </c>
      <c r="DN41" s="278"/>
      <c r="DO41" s="278"/>
      <c r="DP41" s="278"/>
      <c r="DQ41" s="278"/>
      <c r="DR41" s="278"/>
      <c r="DS41" s="278"/>
    </row>
    <row r="42" spans="1:123" x14ac:dyDescent="0.3">
      <c r="AC42" s="358" t="str">
        <f>IF('Data Entry'!H26="","",'Data Entry'!H26)</f>
        <v/>
      </c>
      <c r="AD42" s="356" t="str">
        <f>IF('Data Entry'!G26="","",'Data Entry'!G26)</f>
        <v/>
      </c>
      <c r="AE42" s="363" t="str">
        <f>IF('Data Entry'!J26="","",'Data Entry'!J26)</f>
        <v/>
      </c>
      <c r="AF42" s="402" t="str">
        <f>IF('Data Entry'!I26="","",'Data Entry'!I26)</f>
        <v/>
      </c>
      <c r="AI42" s="304" t="str">
        <f t="shared" ca="1" si="123"/>
        <v/>
      </c>
      <c r="AJ42" s="305" t="str">
        <f t="shared" ca="1" si="102"/>
        <v/>
      </c>
      <c r="AK42" s="306" t="str">
        <f t="shared" ca="1" si="103"/>
        <v/>
      </c>
      <c r="AL42" s="307" t="str">
        <f t="shared" ca="1" si="104"/>
        <v/>
      </c>
      <c r="AM42" s="304" t="str">
        <f t="shared" ca="1" si="124"/>
        <v/>
      </c>
      <c r="AN42" s="305" t="str">
        <f t="shared" ca="1" si="105"/>
        <v/>
      </c>
      <c r="AO42" s="306" t="str">
        <f t="shared" ca="1" si="106"/>
        <v/>
      </c>
      <c r="AP42" s="307" t="str">
        <f t="shared" ca="1" si="107"/>
        <v/>
      </c>
      <c r="AQ42" s="304" t="str">
        <f t="shared" ca="1" si="125"/>
        <v/>
      </c>
      <c r="AR42" s="305" t="str">
        <f t="shared" ca="1" si="108"/>
        <v/>
      </c>
      <c r="AS42" s="306" t="str">
        <f t="shared" ca="1" si="109"/>
        <v/>
      </c>
      <c r="AT42" s="307" t="str">
        <f t="shared" ca="1" si="110"/>
        <v/>
      </c>
      <c r="AU42" s="304">
        <f t="shared" ca="1" si="126"/>
        <v>67</v>
      </c>
      <c r="AV42" s="305" t="str">
        <f t="shared" ca="1" si="111"/>
        <v>Investment 1</v>
      </c>
      <c r="AW42" s="306">
        <f t="shared" ca="1" si="112"/>
        <v>200</v>
      </c>
      <c r="AX42" s="307" t="str">
        <f t="shared" ca="1" si="113"/>
        <v>Income</v>
      </c>
      <c r="AY42" s="304" t="str">
        <f t="shared" ca="1" si="127"/>
        <v/>
      </c>
      <c r="AZ42" s="305" t="str">
        <f t="shared" ca="1" si="114"/>
        <v/>
      </c>
      <c r="BA42" s="306" t="str">
        <f t="shared" ca="1" si="115"/>
        <v/>
      </c>
      <c r="BB42" s="307" t="str">
        <f t="shared" ca="1" si="116"/>
        <v/>
      </c>
      <c r="BC42" s="304" t="str">
        <f t="shared" ca="1" si="128"/>
        <v/>
      </c>
      <c r="BD42" s="305" t="str">
        <f t="shared" ca="1" si="117"/>
        <v/>
      </c>
      <c r="BE42" s="306" t="str">
        <f t="shared" ca="1" si="118"/>
        <v/>
      </c>
      <c r="BF42" s="307" t="str">
        <f t="shared" ca="1" si="119"/>
        <v/>
      </c>
      <c r="BG42" s="304" t="str">
        <f t="shared" ca="1" si="129"/>
        <v/>
      </c>
      <c r="BH42" s="305" t="str">
        <f t="shared" ca="1" si="120"/>
        <v/>
      </c>
      <c r="BI42" s="306" t="str">
        <f t="shared" ca="1" si="121"/>
        <v/>
      </c>
      <c r="BJ42" s="307" t="str">
        <f t="shared" ca="1" si="122"/>
        <v/>
      </c>
      <c r="BL42" s="412">
        <f ca="1">IF(OR(BM42="",BM42=0),"",MAX(BL$5:BL41)+1)</f>
        <v>1</v>
      </c>
      <c r="BM42" s="316" t="str">
        <f ca="1">IFERROR(INDEX($AJ$6:$AJ$17, ROWS(BM$4:$BM40)), IFERROR(INDEX($AN$6:$AN$17, ROWS(BM$4:$BM40)-ROWS($AJ$6:$AJ$17)), IFERROR(INDEX($AR$6:$AR$17, ROWS(BM$4:$BM40)-ROWS($AJ$6:$AJ$17)-ROWS($AN$6:$AN$17)),IFERROR(INDEX($AV$6:$AV$17, ROWS(BM$4:$BM40)-ROWS($AJ$6:$AJ$17)-ROWS($AN$6:$AN$17)-ROWS($AR$6:$AR$17)),IFERROR(INDEX($AZ$6:$AZ$17, ROWS(BM$4:$BM40)-ROWS($AJ$6:$AJ$17)-ROWS($AN$6:$AN$17)-ROWS($AR$6:$AR$17)-ROWS($AV$6:$AV$17)),IFERROR(INDEX($BD$6:$BD$17, ROWS(BM$4:$BM40)-ROWS($AJ$6:$AJ$17)-ROWS($AN$6:$AN$17)-ROWS($AR$6:$AR$17)-ROWS($AV$6:$AV$17)-ROWS($AZ$6:$AZ$17)),IFERROR(INDEX($BH$6:$BH$17, ROWS(BM$4:$BM40)-ROWS($AJ$6:$AJ$17)-ROWS($AN$6:$AN$17)-ROWS($AR$6:$AR$17)-ROWS($AV$6:$AV$17)-ROWS($AZ$6:$AZ$17)-ROWS($BD$6:$BD$17)), "")))))))</f>
        <v>Bank Loan 1</v>
      </c>
      <c r="BN42" s="316" t="str">
        <f t="shared" ca="1" si="30"/>
        <v/>
      </c>
      <c r="BO42" s="316">
        <f ca="1">IF(OR(BP42="",BP42=0),"",MAX(BO$5:BO41)+1)</f>
        <v>1</v>
      </c>
      <c r="BP42" s="316">
        <f ca="1">IFERROR(INDEX($AK$6:$AK$17, ROWS($BP$4:BP40)), IFERROR(INDEX($AO$6:$AO$17, ROWS($BP$4:BP40)-ROWS($AK$6:$AK$17)), IFERROR(INDEX($AS$6:$AS$17, ROWS($BP$4:BP40)-ROWS($AK$6:$AK$17)-ROWS($AO$6:$AO$17)),IFERROR(INDEX($AW$6:$AW$17, ROWS($BP$4:BP40)-ROWS($AK$6:$AK$17)-ROWS($AO$6:$AO$17)-ROWS($AS$6:$AS$17)),IFERROR(INDEX($BA$6:$BA$17, ROWS($BP$4:BP40)-ROWS($AK$6:$AK$17)-ROWS($AO$6:$AO$17)-ROWS($AS$6:$AS$17)-ROWS($AW$6:$AW$17)),IFERROR(INDEX($BE$6:$BE$17, ROWS($BP$4:BP40)-ROWS($AK$6:$AK$17)-ROWS($AO$6:$AO$17)-ROWS($AS$6:$AS$17)-ROWS($AW$6:$AW$17)-ROWS($BA$6:$BA$17)),IFERROR(INDEX($BI$6:$BI$17, ROWS($BP$4:BP40)-ROWS($AK$6:$AK$17)-ROWS($AO$6:$AO$17)-ROWS($AS$6:$AS$17)-ROWS($AW$6:$AW$17)-ROWS($BA$6:$BA$17)-ROWS($BE$6:$BE$17)), "")))))))</f>
        <v>120</v>
      </c>
      <c r="BQ42" s="316" t="str">
        <f t="shared" ca="1" si="31"/>
        <v/>
      </c>
      <c r="BR42" s="413" t="str">
        <f t="shared" ca="1" si="32"/>
        <v/>
      </c>
      <c r="BS42" s="412" t="str">
        <f ca="1">IF(OR(BT42="",BT42=0),"",MAX(BS$5:BS41)+1)</f>
        <v/>
      </c>
      <c r="BT42" s="316" t="str">
        <f ca="1">IFERROR(INDEX($AJ$22:$AJ$33, ROWS($BT$4:BT40)), IFERROR(INDEX($AN$22:$AN$33, ROWS($BT$4:BT40)-ROWS($AJ$22:$AJ$33)), IFERROR(INDEX($AR$22:$AR$33, ROWS($BT$4:BT40)-ROWS($AJ$22:$AJ$33)-ROWS($AN$22:$AN$33)),IFERROR(INDEX($AV$22:$AV$33, ROWS($BT$4:BT40)-ROWS($AJ$22:$AJ$33)-ROWS($AN$22:$AN$33)-ROWS($AR$22:$AR$33)),IFERROR(INDEX($AZ$22:$AZ$33, ROWS($BT$4:BT40)-ROWS($AJ$22:$AJ$33)-ROWS($AN$22:$AN$33)-ROWS($AR$22:$AR$33)-ROWS($AV$22:$AV$33)),IFERROR(INDEX($BD$22:$BD$33, ROWS($BT$4:BT40)-ROWS($AJ$22:$AJ$33)-ROWS($AN$22:$AN$33)-ROWS($AR$22:$AR$33)-ROWS($AV$22:$AV$33)-ROWS($AZ$22:$AZ$33)),IFERROR(INDEX($BH$22:$BH$33, ROWS($BT$4:BT40)-ROWS($AJ$22:$AJ$33)-ROWS($AN$22:$AN$33)-ROWS($AR$22:$AR$33)-ROWS($AV$22:$AV$33)-ROWS($AZ$22:$AZ$33)-ROWS($BD$22:$BD$33)), "")))))))</f>
        <v/>
      </c>
      <c r="BU42" s="316" t="str">
        <f t="shared" ca="1" si="33"/>
        <v/>
      </c>
      <c r="BV42" s="316" t="str">
        <f ca="1">IF(OR(BW42="",BW42=0),"",MAX(BV$5:BV41)+1)</f>
        <v/>
      </c>
      <c r="BW42" s="316" t="str">
        <f ca="1">IFERROR(INDEX($AK$22:$AK$33, ROWS($BW$4:BW40)), IFERROR(INDEX($AO$22:$AO$33, ROWS($BW$4:BW40)-ROWS($AK$22:$AK$33)), IFERROR(INDEX($AS$22:$AS$33, ROWS($BW$4:BW40)-ROWS($AK$22:$AK$33)-ROWS($AO$22:$AO$33)),IFERROR(INDEX($AW$22:$AW$33, ROWS($BW$4:BW40)-ROWS($AK$22:$AK$33)-ROWS($AO$22:$AO$33)-ROWS($AS$22:$AS$33)),IFERROR(INDEX($BA$22:$BA$33, ROWS($BW$4:BW40)-ROWS($AK$22:$AK$33)-ROWS($AO$22:$AO$33)-ROWS($AS$22:$AS$33)-ROWS($AW$22:$AW$33)),IFERROR(INDEX($BE$22:$BE$33, ROWS($BW$4:BW40)-ROWS($AK$22:$AK$33)-ROWS($AO$22:$AO$33)-ROWS($AS$22:$AS$33)-ROWS($AW$22:$AW$33)-ROWS($BA$22:$BA$33)),IFERROR(INDEX($BI$22:$BI$33, ROWS($BW$4:BW40)-ROWS($AK$22:$AK$33)-ROWS($AO$22:$AO$33)-ROWS($AS$22:$AS$33)-ROWS($AW$22:$AW$33)-ROWS($BA$22:$BA$33)-ROWS($BE$22:$BE$33)), "")))))))</f>
        <v/>
      </c>
      <c r="BX42" s="316" t="str">
        <f t="shared" ca="1" si="34"/>
        <v/>
      </c>
      <c r="BY42" s="413" t="str">
        <f t="shared" ca="1" si="35"/>
        <v/>
      </c>
      <c r="BZ42" s="412">
        <f ca="1">IF(OR(CA42="",CA42=0),"",MAX(BZ$5:BZ41)+1)</f>
        <v>6</v>
      </c>
      <c r="CA42" s="316" t="str">
        <f ca="1">IFERROR(INDEX($AJ$38:$AJ$49, ROWS($CA$4:CA40)), IFERROR(INDEX($AN$38:$AN$49, ROWS($CA$4:CA40)-ROWS($AJ$38:$AJ$49)), IFERROR(INDEX($AR$38:$AR$49, ROWS($CA$4:CA40)-ROWS($AJ$38:$AJ$49)-ROWS($AN$38:$AN$49)),IFERROR(INDEX($AV$38:$AV$49, ROWS($CA$4:CA40)-ROWS($AJ$38:$AJ$49)-ROWS($AN$38:$AN$49)-ROWS($AR$38:$AR$49)),IFERROR(INDEX($AZ$38:$AZ$49, ROWS($CA$4:CA40)-ROWS($AJ$38:$AJ$49)-ROWS($AN$38:$AN$49)-ROWS($AR$38:$AR$49)-ROWS($AV$38:$AV$49)),IFERROR(INDEX($BD$38:$BD$49, ROWS($CA$4:CA40)-ROWS($AJ$38:$AJ$49)-ROWS($AN$38:$AN$49)-ROWS($AR$38:$AR$49)-ROWS($AV$38:$AV$49)-ROWS($AZ$38:$AZ$49)),IFERROR(INDEX($BH$38:$BH$49, ROWS($CA$4:CA40)-ROWS($AJ$38:$AJ$49)-ROWS($AN$38:$AN$49)-ROWS($AR$38:$AR$49)-ROWS($AV$38:$AV$49)-ROWS($AZ$38:$AZ$49)-ROWS($BD$38:$BD$49)), "")))))))</f>
        <v>Roth IRA</v>
      </c>
      <c r="CB42" s="316" t="str">
        <f t="shared" ca="1" si="36"/>
        <v/>
      </c>
      <c r="CC42" s="316">
        <f ca="1">IF(OR(CD42="",CD42=0),"",MAX(CC$5:CC41)+1)</f>
        <v>6</v>
      </c>
      <c r="CD42" s="316">
        <f ca="1">IFERROR(INDEX($AK$38:$AK$49, ROWS($CD$4:CD40)), IFERROR(INDEX($AO$38:$AO$49, ROWS($CD$4:CD40)-ROWS($AK$38:$AK$49)), IFERROR(INDEX($AS$38:$AS$49, ROWS($CD$4:CD40)-ROWS($AK$38:$AK$49)-ROWS($AO$38:$AO$49)),IFERROR(INDEX($AW$38:$AW$49, ROWS($CD$4:CD40)-ROWS($AK$38:$AK$49)-ROWS($AO$38:$AO$49)-ROWS($AS$38:$AS$49)),IFERROR(INDEX($BA$38:$BA$49, ROWS($CD$4:CD40)-ROWS($AK$38:$AK$49)-ROWS($AO$38:$AO$49)-ROWS($AS$38:$AS$49)-ROWS($AW$38:$AW$49)),IFERROR(INDEX($BE$38:$BE$49, ROWS($CD$4:CD40)-ROWS($AK$38:$AK$49)-ROWS($AO$38:$AO$49)-ROWS($AS$38:$AS$49)-ROWS($AW$38:$AW$49)-ROWS($BA$38:$BA$49)),IFERROR(INDEX($BI$38:$BI$49, ROWS($CD$4:CD40)-ROWS($AK$38:$AK$49)-ROWS($AO$38:$AO$49)-ROWS($AS$38:$AS$49)-ROWS($AW$38:$AW$49)-ROWS($BA$38:$BA$49)-ROWS($BE$38:$BE$49)), "")))))))</f>
        <v>100</v>
      </c>
      <c r="CE42" s="316" t="str">
        <f t="shared" ca="1" si="37"/>
        <v/>
      </c>
      <c r="CF42" s="413" t="str">
        <f t="shared" ca="1" si="38"/>
        <v/>
      </c>
      <c r="CG42" s="412" t="str">
        <f ca="1">IF(OR(CH42="",CH42=0),"",MAX(CG$5:CG41)+1)</f>
        <v/>
      </c>
      <c r="CH42" s="316" t="str">
        <f ca="1">IFERROR(INDEX($AJ$54:$AJ$65, ROWS($CH$4:CH40)), IFERROR(INDEX($AN$54:$AN$65, ROWS($CH$4:CH40)-ROWS($AJ$54:$AJ$65)), IFERROR(INDEX($AR$54:$AR$65, ROWS($CH$4:CH40)-ROWS($AJ$54:$AJ$65)-ROWS($AN$54:$AN$65)),IFERROR(INDEX($AV$54:$AV$65, ROWS($CH$4:CH40)-ROWS($AJ$54:$AJ$65)-ROWS($AN$54:$AN$65)-ROWS($AR$54:$AR$65)),IFERROR(INDEX($AZ$54:$AZ$65, ROWS($CH$4:CH40)-ROWS($AJ$54:$AJ$65)-ROWS($AN$54:$AN$65)-ROWS($AR$54:$AR$65)-ROWS($AV$54:$AV$65)),IFERROR(INDEX($BD$54:$BD$65, ROWS($CH$4:CH40)-ROWS($AJ$54:$AJ$65)-ROWS($AN$54:$AN$65)-ROWS($AR$54:$AR$65)-ROWS($AV$54:$AV$65)-ROWS($AZ$54:$AZ$65)),IFERROR(INDEX($BH$54:$BH$65, ROWS($CH$4:CH40)-ROWS($AJ$54:$AJ$65)-ROWS($AN$54:$AN$65)-ROWS($AR$54:$AR$65)-ROWS($AV$54:$AV$65)-ROWS($AZ$54:$AZ$65)-ROWS($BD$54:$BD$65)), "")))))))</f>
        <v/>
      </c>
      <c r="CI42" s="316" t="str">
        <f t="shared" ca="1" si="39"/>
        <v/>
      </c>
      <c r="CJ42" s="316" t="str">
        <f ca="1">IF(OR(CK42="",CK42=0),"",MAX(CJ$5:CJ41)+1)</f>
        <v/>
      </c>
      <c r="CK42" s="316" t="str">
        <f ca="1">IFERROR(INDEX($AK$54:$AK$65, ROWS($CK$4:CK40)), IFERROR(INDEX($AO$54:$AO$65, ROWS($CK$4:CK40)-ROWS($AK$54:$AK$65)), IFERROR(INDEX($AS$54:$AS$65, ROWS($CK$4:CK40)-ROWS($AK$54:$AK$65)-ROWS($AO$54:$AO$65)),IFERROR(INDEX($AW$54:$AW$65, ROWS($CK$4:CK40)-ROWS($AK$54:$AK$65)-ROWS($AO$54:$AO$65)-ROWS($AS$54:$AS$65)),IFERROR(INDEX($BA$54:$BA$65, ROWS($CK$4:CK40)-ROWS($AK$54:$AK$65)-ROWS($AO$54:$AO$65)-ROWS($AS$54:$AS$65)-ROWS($AW$54:$AW$65)),IFERROR(INDEX($BE$54:$BE$65, ROWS($CK$4:CK40)-ROWS($AK$54:$AK$65)-ROWS($AO$54:$AO$65)-ROWS($AS$54:$AS$65)-ROWS($AW$54:$AW$65)-ROWS($BA$54:$BA$65)),IFERROR(INDEX($BI$54:$BI$65, ROWS($CK$4:CK40)-ROWS($AK$54:$AK$65)-ROWS($AO$54:$AO$65)-ROWS($AS$54:$AS$65)-ROWS($AW$54:$AW$65)-ROWS($BA$54:$BA$65)-ROWS($BE$54:$BE$65)), "")))))))</f>
        <v/>
      </c>
      <c r="CL42" s="316" t="str">
        <f t="shared" ca="1" si="40"/>
        <v/>
      </c>
      <c r="CM42" s="413" t="str">
        <f t="shared" ca="1" si="41"/>
        <v/>
      </c>
      <c r="CN42" s="412" t="str">
        <f>IF(OR(CO42="",CO42=0),"",MAX(CN$5:CN41)+1)</f>
        <v/>
      </c>
      <c r="CO42" s="316">
        <f>IFERROR(INDEX($AJ$70:$AJ$81, ROWS($CO$4:CO40)), IFERROR(INDEX($AN$70:$AN$81, ROWS($CO$4:CO40)-ROWS($AJ$70:$AJ$81)), IFERROR(INDEX($AR$70:$AR$81, ROWS($CO$4:CO40)-ROWS($AJ$70:$AJ$81)-ROWS($AN$70:$AN$81)),IFERROR(INDEX($AV$70:$AV$81, ROWS($CO$4:CO40)-ROWS($AJ$70:$AJ$81)-ROWS($AN$70:$AN$81)-ROWS($AR$70:$AR$81)),IFERROR(INDEX($AZ$70:$AZ$81, ROWS($CO$4:CO40)-ROWS($AJ$70:$AJ$81)-ROWS($AN$70:$AN$81)-ROWS($AR$70:$AR$81)-ROWS($AV$70:$AV$81)),IFERROR(INDEX($BD$70:$BD$81, ROWS($CO$4:CO40)-ROWS($AJ$70:$AJ$81)-ROWS($AN$70:$AN$81)-ROWS($AR$70:$AR$81)-ROWS($AV$70:$AV$81)-ROWS($AZ$70:$AZ$81)),IFERROR(INDEX($BH$70:$BH$81, ROWS($CO$4:CO40)-ROWS($AJ$70:$AJ$81)-ROWS($AN$70:$AN$81)-ROWS($AR$70:$AR$81)-ROWS($AV$70:$AV$81)-ROWS($AZ$70:$AZ$81)-ROWS($BD$70:$BD$81)), "")))))))</f>
        <v>0</v>
      </c>
      <c r="CP42" s="316" t="str">
        <f t="shared" ca="1" si="42"/>
        <v/>
      </c>
      <c r="CQ42" s="316" t="str">
        <f>IF(OR(CR42="",CR42=0),"",MAX(CQ$5:CQ41)+1)</f>
        <v/>
      </c>
      <c r="CR42" s="316">
        <f>IFERROR(INDEX($AK$70:$AK$81, ROWS($CR$4:CR40)), IFERROR(INDEX($AO$70:$AO$81, ROWS($CR$4:CR40)-ROWS($AK$70:$AK$81)), IFERROR(INDEX($AS$70:$AS$81, ROWS($CR$4:CR40)-ROWS($AK$70:$AK$81)-ROWS($AO$70:$AO$81)),IFERROR(INDEX($AW$70:$AW$81, ROWS($CR$4:CR40)-ROWS($AK$70:$AK$81)-ROWS($AO$70:$AO$81)-ROWS($AS$70:$AS$81)),IFERROR(INDEX($BA$70:$BA$81, ROWS($CR$4:CR40)-ROWS($AK$70:$AK$81)-ROWS($AO$70:$AO$81)-ROWS($AS$70:$AS$81)-ROWS($AW$70:$AW$81)),IFERROR(INDEX($BE$70:$BE$81, ROWS($CR$4:CR40)-ROWS($AK$70:$AK$81)-ROWS($AO$70:$AO$81)-ROWS($AS$70:$AS$81)-ROWS($AW$70:$AW$81)-ROWS($BA$70:$BA$81)),IFERROR(INDEX($BI$70:$BI$81, ROWS($CR$4:CR40)-ROWS($AK$70:$AK$81)-ROWS($AO$70:$AO$81)-ROWS($AS$70:$AS$81)-ROWS($AW$70:$AW$81)-ROWS($BA$70:$BA$81)-ROWS($BE$70:$BE$81)), "")))))))</f>
        <v>0</v>
      </c>
      <c r="CS42" s="316" t="str">
        <f t="shared" ca="1" si="43"/>
        <v/>
      </c>
      <c r="CT42" s="413" t="str">
        <f t="shared" ca="1" si="44"/>
        <v/>
      </c>
      <c r="CU42" s="412" t="str">
        <f>IF(OR(CV42="",CV42=0),"",MAX(CU$5:CU41)+1)</f>
        <v/>
      </c>
      <c r="CV42" s="316" t="str">
        <f>IFERROR(INDEX($AJ$86:$AJ$97, ROWS($CV$4:CV40)), IFERROR(INDEX($AN$86:$AN$97, ROWS($CV$4:CV40)-ROWS($AJ$86:$AJ$97)), ""))</f>
        <v/>
      </c>
      <c r="CW42" s="316" t="str">
        <f t="shared" si="45"/>
        <v/>
      </c>
      <c r="CX42" s="316" t="str">
        <f>IF(OR(CY42="",CY42=0),"",MAX(CX$5:CX41)+1)</f>
        <v/>
      </c>
      <c r="CY42" s="316" t="str">
        <f>IFERROR(INDEX($AK$86:$AK$97, ROWS($CY$4:CY40)), IFERROR(INDEX($AO$86:$AO$97, ROWS($CY$4:CY40)-ROWS($AK$86:$AK$97)), ""))</f>
        <v/>
      </c>
      <c r="CZ42" s="316" t="str">
        <f t="shared" si="46"/>
        <v/>
      </c>
      <c r="DA42" s="413" t="str">
        <f t="shared" si="47"/>
        <v/>
      </c>
      <c r="DC42" s="438" t="str">
        <f ca="1">IF(OR(DD42="",DD42=0),"",MAX(DC$25:DC41)+1)</f>
        <v/>
      </c>
      <c r="DD42" s="434" t="str">
        <f t="shared" ca="1" si="90"/>
        <v/>
      </c>
      <c r="DE42" s="413" t="str">
        <f t="shared" ca="1" si="91"/>
        <v/>
      </c>
      <c r="DF42" s="431" t="str">
        <f ca="1">IF(OR(DG42="",DG42=0),"",MAX(DF$25:DF41)+1)</f>
        <v/>
      </c>
      <c r="DG42" s="412" t="str">
        <f t="shared" ca="1" si="92"/>
        <v/>
      </c>
      <c r="DH42" s="413" t="str">
        <f t="shared" ca="1" si="93"/>
        <v/>
      </c>
      <c r="DI42" s="412" t="str">
        <f t="shared" ca="1" si="94"/>
        <v/>
      </c>
      <c r="DJ42" s="413" t="str">
        <f t="shared" ca="1" si="95"/>
        <v/>
      </c>
      <c r="DK42" s="412" t="str">
        <f t="shared" ca="1" si="96"/>
        <v/>
      </c>
      <c r="DL42" s="413" t="str">
        <f t="shared" ca="1" si="97"/>
        <v/>
      </c>
    </row>
    <row r="43" spans="1:123" ht="15.75" thickBot="1" x14ac:dyDescent="0.35">
      <c r="AC43" s="358" t="str">
        <f>IF('Data Entry'!H27="","",'Data Entry'!H27)</f>
        <v/>
      </c>
      <c r="AD43" s="356" t="str">
        <f>IF('Data Entry'!G27="","",'Data Entry'!G27)</f>
        <v/>
      </c>
      <c r="AE43" s="363" t="str">
        <f>IF('Data Entry'!J27="","",'Data Entry'!J27)</f>
        <v/>
      </c>
      <c r="AF43" s="402" t="str">
        <f>IF('Data Entry'!I27="","",'Data Entry'!I27)</f>
        <v/>
      </c>
      <c r="AI43" s="304" t="str">
        <f t="shared" ca="1" si="123"/>
        <v/>
      </c>
      <c r="AJ43" s="305" t="str">
        <f t="shared" ca="1" si="102"/>
        <v/>
      </c>
      <c r="AK43" s="306" t="str">
        <f t="shared" ca="1" si="103"/>
        <v/>
      </c>
      <c r="AL43" s="307" t="str">
        <f t="shared" ca="1" si="104"/>
        <v/>
      </c>
      <c r="AM43" s="304" t="str">
        <f t="shared" ca="1" si="124"/>
        <v/>
      </c>
      <c r="AN43" s="305" t="str">
        <f t="shared" ca="1" si="105"/>
        <v/>
      </c>
      <c r="AO43" s="306" t="str">
        <f t="shared" ca="1" si="106"/>
        <v/>
      </c>
      <c r="AP43" s="307" t="str">
        <f t="shared" ca="1" si="107"/>
        <v/>
      </c>
      <c r="AQ43" s="304" t="str">
        <f t="shared" ca="1" si="125"/>
        <v/>
      </c>
      <c r="AR43" s="305" t="str">
        <f t="shared" ca="1" si="108"/>
        <v/>
      </c>
      <c r="AS43" s="306" t="str">
        <f t="shared" ca="1" si="109"/>
        <v/>
      </c>
      <c r="AT43" s="307" t="str">
        <f t="shared" ca="1" si="110"/>
        <v/>
      </c>
      <c r="AU43" s="304">
        <f t="shared" ca="1" si="126"/>
        <v>69</v>
      </c>
      <c r="AV43" s="305" t="str">
        <f t="shared" ca="1" si="111"/>
        <v>Paycheck 3</v>
      </c>
      <c r="AW43" s="306">
        <f t="shared" ca="1" si="112"/>
        <v>700</v>
      </c>
      <c r="AX43" s="307" t="str">
        <f t="shared" ca="1" si="113"/>
        <v>Income</v>
      </c>
      <c r="AY43" s="304" t="str">
        <f t="shared" ca="1" si="127"/>
        <v/>
      </c>
      <c r="AZ43" s="305" t="str">
        <f t="shared" ca="1" si="114"/>
        <v/>
      </c>
      <c r="BA43" s="306" t="str">
        <f t="shared" ca="1" si="115"/>
        <v/>
      </c>
      <c r="BB43" s="307" t="str">
        <f t="shared" ca="1" si="116"/>
        <v/>
      </c>
      <c r="BC43" s="304" t="str">
        <f t="shared" ca="1" si="128"/>
        <v/>
      </c>
      <c r="BD43" s="305" t="str">
        <f t="shared" ca="1" si="117"/>
        <v/>
      </c>
      <c r="BE43" s="306" t="str">
        <f t="shared" ca="1" si="118"/>
        <v/>
      </c>
      <c r="BF43" s="307" t="str">
        <f t="shared" ca="1" si="119"/>
        <v/>
      </c>
      <c r="BG43" s="304" t="str">
        <f t="shared" ca="1" si="129"/>
        <v/>
      </c>
      <c r="BH43" s="305" t="str">
        <f t="shared" ca="1" si="120"/>
        <v/>
      </c>
      <c r="BI43" s="306" t="str">
        <f t="shared" ca="1" si="121"/>
        <v/>
      </c>
      <c r="BJ43" s="307" t="str">
        <f t="shared" ca="1" si="122"/>
        <v/>
      </c>
      <c r="BL43" s="412">
        <f ca="1">IF(OR(BM43="",BM43=0),"",MAX(BL$5:BL42)+1)</f>
        <v>2</v>
      </c>
      <c r="BM43" s="316" t="str">
        <f ca="1">IFERROR(INDEX($AJ$6:$AJ$17, ROWS(BM$4:$BM41)), IFERROR(INDEX($AN$6:$AN$17, ROWS(BM$4:$BM41)-ROWS($AJ$6:$AJ$17)), IFERROR(INDEX($AR$6:$AR$17, ROWS(BM$4:$BM41)-ROWS($AJ$6:$AJ$17)-ROWS($AN$6:$AN$17)),IFERROR(INDEX($AV$6:$AV$17, ROWS(BM$4:$BM41)-ROWS($AJ$6:$AJ$17)-ROWS($AN$6:$AN$17)-ROWS($AR$6:$AR$17)),IFERROR(INDEX($AZ$6:$AZ$17, ROWS(BM$4:$BM41)-ROWS($AJ$6:$AJ$17)-ROWS($AN$6:$AN$17)-ROWS($AR$6:$AR$17)-ROWS($AV$6:$AV$17)),IFERROR(INDEX($BD$6:$BD$17, ROWS(BM$4:$BM41)-ROWS($AJ$6:$AJ$17)-ROWS($AN$6:$AN$17)-ROWS($AR$6:$AR$17)-ROWS($AV$6:$AV$17)-ROWS($AZ$6:$AZ$17)),IFERROR(INDEX($BH$6:$BH$17, ROWS(BM$4:$BM41)-ROWS($AJ$6:$AJ$17)-ROWS($AN$6:$AN$17)-ROWS($AR$6:$AR$17)-ROWS($AV$6:$AV$17)-ROWS($AZ$6:$AZ$17)-ROWS($BD$6:$BD$17)), "")))))))</f>
        <v>Mortgage</v>
      </c>
      <c r="BN43" s="316" t="str">
        <f t="shared" ca="1" si="30"/>
        <v/>
      </c>
      <c r="BO43" s="316">
        <f ca="1">IF(OR(BP43="",BP43=0),"",MAX(BO$5:BO42)+1)</f>
        <v>2</v>
      </c>
      <c r="BP43" s="316">
        <f ca="1">IFERROR(INDEX($AK$6:$AK$17, ROWS($BP$4:BP41)), IFERROR(INDEX($AO$6:$AO$17, ROWS($BP$4:BP41)-ROWS($AK$6:$AK$17)), IFERROR(INDEX($AS$6:$AS$17, ROWS($BP$4:BP41)-ROWS($AK$6:$AK$17)-ROWS($AO$6:$AO$17)),IFERROR(INDEX($AW$6:$AW$17, ROWS($BP$4:BP41)-ROWS($AK$6:$AK$17)-ROWS($AO$6:$AO$17)-ROWS($AS$6:$AS$17)),IFERROR(INDEX($BA$6:$BA$17, ROWS($BP$4:BP41)-ROWS($AK$6:$AK$17)-ROWS($AO$6:$AO$17)-ROWS($AS$6:$AS$17)-ROWS($AW$6:$AW$17)),IFERROR(INDEX($BE$6:$BE$17, ROWS($BP$4:BP41)-ROWS($AK$6:$AK$17)-ROWS($AO$6:$AO$17)-ROWS($AS$6:$AS$17)-ROWS($AW$6:$AW$17)-ROWS($BA$6:$BA$17)),IFERROR(INDEX($BI$6:$BI$17, ROWS($BP$4:BP41)-ROWS($AK$6:$AK$17)-ROWS($AO$6:$AO$17)-ROWS($AS$6:$AS$17)-ROWS($AW$6:$AW$17)-ROWS($BA$6:$BA$17)-ROWS($BE$6:$BE$17)), "")))))))</f>
        <v>800</v>
      </c>
      <c r="BQ43" s="316" t="str">
        <f t="shared" ca="1" si="31"/>
        <v/>
      </c>
      <c r="BR43" s="413" t="str">
        <f t="shared" ca="1" si="32"/>
        <v/>
      </c>
      <c r="BS43" s="412" t="str">
        <f ca="1">IF(OR(BT43="",BT43=0),"",MAX(BS$5:BS42)+1)</f>
        <v/>
      </c>
      <c r="BT43" s="316" t="str">
        <f ca="1">IFERROR(INDEX($AJ$22:$AJ$33, ROWS($BT$4:BT41)), IFERROR(INDEX($AN$22:$AN$33, ROWS($BT$4:BT41)-ROWS($AJ$22:$AJ$33)), IFERROR(INDEX($AR$22:$AR$33, ROWS($BT$4:BT41)-ROWS($AJ$22:$AJ$33)-ROWS($AN$22:$AN$33)),IFERROR(INDEX($AV$22:$AV$33, ROWS($BT$4:BT41)-ROWS($AJ$22:$AJ$33)-ROWS($AN$22:$AN$33)-ROWS($AR$22:$AR$33)),IFERROR(INDEX($AZ$22:$AZ$33, ROWS($BT$4:BT41)-ROWS($AJ$22:$AJ$33)-ROWS($AN$22:$AN$33)-ROWS($AR$22:$AR$33)-ROWS($AV$22:$AV$33)),IFERROR(INDEX($BD$22:$BD$33, ROWS($BT$4:BT41)-ROWS($AJ$22:$AJ$33)-ROWS($AN$22:$AN$33)-ROWS($AR$22:$AR$33)-ROWS($AV$22:$AV$33)-ROWS($AZ$22:$AZ$33)),IFERROR(INDEX($BH$22:$BH$33, ROWS($BT$4:BT41)-ROWS($AJ$22:$AJ$33)-ROWS($AN$22:$AN$33)-ROWS($AR$22:$AR$33)-ROWS($AV$22:$AV$33)-ROWS($AZ$22:$AZ$33)-ROWS($BD$22:$BD$33)), "")))))))</f>
        <v/>
      </c>
      <c r="BU43" s="316" t="str">
        <f t="shared" ca="1" si="33"/>
        <v/>
      </c>
      <c r="BV43" s="316" t="str">
        <f ca="1">IF(OR(BW43="",BW43=0),"",MAX(BV$5:BV42)+1)</f>
        <v/>
      </c>
      <c r="BW43" s="316" t="str">
        <f ca="1">IFERROR(INDEX($AK$22:$AK$33, ROWS($BW$4:BW41)), IFERROR(INDEX($AO$22:$AO$33, ROWS($BW$4:BW41)-ROWS($AK$22:$AK$33)), IFERROR(INDEX($AS$22:$AS$33, ROWS($BW$4:BW41)-ROWS($AK$22:$AK$33)-ROWS($AO$22:$AO$33)),IFERROR(INDEX($AW$22:$AW$33, ROWS($BW$4:BW41)-ROWS($AK$22:$AK$33)-ROWS($AO$22:$AO$33)-ROWS($AS$22:$AS$33)),IFERROR(INDEX($BA$22:$BA$33, ROWS($BW$4:BW41)-ROWS($AK$22:$AK$33)-ROWS($AO$22:$AO$33)-ROWS($AS$22:$AS$33)-ROWS($AW$22:$AW$33)),IFERROR(INDEX($BE$22:$BE$33, ROWS($BW$4:BW41)-ROWS($AK$22:$AK$33)-ROWS($AO$22:$AO$33)-ROWS($AS$22:$AS$33)-ROWS($AW$22:$AW$33)-ROWS($BA$22:$BA$33)),IFERROR(INDEX($BI$22:$BI$33, ROWS($BW$4:BW41)-ROWS($AK$22:$AK$33)-ROWS($AO$22:$AO$33)-ROWS($AS$22:$AS$33)-ROWS($AW$22:$AW$33)-ROWS($BA$22:$BA$33)-ROWS($BE$22:$BE$33)), "")))))))</f>
        <v/>
      </c>
      <c r="BX43" s="316" t="str">
        <f t="shared" ca="1" si="34"/>
        <v/>
      </c>
      <c r="BY43" s="413" t="str">
        <f t="shared" ca="1" si="35"/>
        <v/>
      </c>
      <c r="BZ43" s="412">
        <f ca="1">IF(OR(CA43="",CA43=0),"",MAX(BZ$5:BZ42)+1)</f>
        <v>7</v>
      </c>
      <c r="CA43" s="316" t="str">
        <f ca="1">IFERROR(INDEX($AJ$38:$AJ$49, ROWS($CA$4:CA41)), IFERROR(INDEX($AN$38:$AN$49, ROWS($CA$4:CA41)-ROWS($AJ$38:$AJ$49)), IFERROR(INDEX($AR$38:$AR$49, ROWS($CA$4:CA41)-ROWS($AJ$38:$AJ$49)-ROWS($AN$38:$AN$49)),IFERROR(INDEX($AV$38:$AV$49, ROWS($CA$4:CA41)-ROWS($AJ$38:$AJ$49)-ROWS($AN$38:$AN$49)-ROWS($AR$38:$AR$49)),IFERROR(INDEX($AZ$38:$AZ$49, ROWS($CA$4:CA41)-ROWS($AJ$38:$AJ$49)-ROWS($AN$38:$AN$49)-ROWS($AR$38:$AR$49)-ROWS($AV$38:$AV$49)),IFERROR(INDEX($BD$38:$BD$49, ROWS($CA$4:CA41)-ROWS($AJ$38:$AJ$49)-ROWS($AN$38:$AN$49)-ROWS($AR$38:$AR$49)-ROWS($AV$38:$AV$49)-ROWS($AZ$38:$AZ$49)),IFERROR(INDEX($BH$38:$BH$49, ROWS($CA$4:CA41)-ROWS($AJ$38:$AJ$49)-ROWS($AN$38:$AN$49)-ROWS($AR$38:$AR$49)-ROWS($AV$38:$AV$49)-ROWS($AZ$38:$AZ$49)-ROWS($BD$38:$BD$49)), "")))))))</f>
        <v>D. Store Card 2</v>
      </c>
      <c r="CB43" s="316" t="str">
        <f t="shared" ca="1" si="36"/>
        <v/>
      </c>
      <c r="CC43" s="316">
        <f ca="1">IF(OR(CD43="",CD43=0),"",MAX(CC$5:CC42)+1)</f>
        <v>7</v>
      </c>
      <c r="CD43" s="316">
        <f ca="1">IFERROR(INDEX($AK$38:$AK$49, ROWS($CD$4:CD41)), IFERROR(INDEX($AO$38:$AO$49, ROWS($CD$4:CD41)-ROWS($AK$38:$AK$49)), IFERROR(INDEX($AS$38:$AS$49, ROWS($CD$4:CD41)-ROWS($AK$38:$AK$49)-ROWS($AO$38:$AO$49)),IFERROR(INDEX($AW$38:$AW$49, ROWS($CD$4:CD41)-ROWS($AK$38:$AK$49)-ROWS($AO$38:$AO$49)-ROWS($AS$38:$AS$49)),IFERROR(INDEX($BA$38:$BA$49, ROWS($CD$4:CD41)-ROWS($AK$38:$AK$49)-ROWS($AO$38:$AO$49)-ROWS($AS$38:$AS$49)-ROWS($AW$38:$AW$49)),IFERROR(INDEX($BE$38:$BE$49, ROWS($CD$4:CD41)-ROWS($AK$38:$AK$49)-ROWS($AO$38:$AO$49)-ROWS($AS$38:$AS$49)-ROWS($AW$38:$AW$49)-ROWS($BA$38:$BA$49)),IFERROR(INDEX($BI$38:$BI$49, ROWS($CD$4:CD41)-ROWS($AK$38:$AK$49)-ROWS($AO$38:$AO$49)-ROWS($AS$38:$AS$49)-ROWS($AW$38:$AW$49)-ROWS($BA$38:$BA$49)-ROWS($BE$38:$BE$49)), "")))))))</f>
        <v>30</v>
      </c>
      <c r="CE43" s="316" t="str">
        <f t="shared" ca="1" si="37"/>
        <v/>
      </c>
      <c r="CF43" s="413" t="str">
        <f t="shared" ca="1" si="38"/>
        <v/>
      </c>
      <c r="CG43" s="412" t="str">
        <f ca="1">IF(OR(CH43="",CH43=0),"",MAX(CG$5:CG42)+1)</f>
        <v/>
      </c>
      <c r="CH43" s="316" t="str">
        <f ca="1">IFERROR(INDEX($AJ$54:$AJ$65, ROWS($CH$4:CH41)), IFERROR(INDEX($AN$54:$AN$65, ROWS($CH$4:CH41)-ROWS($AJ$54:$AJ$65)), IFERROR(INDEX($AR$54:$AR$65, ROWS($CH$4:CH41)-ROWS($AJ$54:$AJ$65)-ROWS($AN$54:$AN$65)),IFERROR(INDEX($AV$54:$AV$65, ROWS($CH$4:CH41)-ROWS($AJ$54:$AJ$65)-ROWS($AN$54:$AN$65)-ROWS($AR$54:$AR$65)),IFERROR(INDEX($AZ$54:$AZ$65, ROWS($CH$4:CH41)-ROWS($AJ$54:$AJ$65)-ROWS($AN$54:$AN$65)-ROWS($AR$54:$AR$65)-ROWS($AV$54:$AV$65)),IFERROR(INDEX($BD$54:$BD$65, ROWS($CH$4:CH41)-ROWS($AJ$54:$AJ$65)-ROWS($AN$54:$AN$65)-ROWS($AR$54:$AR$65)-ROWS($AV$54:$AV$65)-ROWS($AZ$54:$AZ$65)),IFERROR(INDEX($BH$54:$BH$65, ROWS($CH$4:CH41)-ROWS($AJ$54:$AJ$65)-ROWS($AN$54:$AN$65)-ROWS($AR$54:$AR$65)-ROWS($AV$54:$AV$65)-ROWS($AZ$54:$AZ$65)-ROWS($BD$54:$BD$65)), "")))))))</f>
        <v/>
      </c>
      <c r="CI43" s="316" t="str">
        <f t="shared" ca="1" si="39"/>
        <v/>
      </c>
      <c r="CJ43" s="316" t="str">
        <f ca="1">IF(OR(CK43="",CK43=0),"",MAX(CJ$5:CJ42)+1)</f>
        <v/>
      </c>
      <c r="CK43" s="316" t="str">
        <f ca="1">IFERROR(INDEX($AK$54:$AK$65, ROWS($CK$4:CK41)), IFERROR(INDEX($AO$54:$AO$65, ROWS($CK$4:CK41)-ROWS($AK$54:$AK$65)), IFERROR(INDEX($AS$54:$AS$65, ROWS($CK$4:CK41)-ROWS($AK$54:$AK$65)-ROWS($AO$54:$AO$65)),IFERROR(INDEX($AW$54:$AW$65, ROWS($CK$4:CK41)-ROWS($AK$54:$AK$65)-ROWS($AO$54:$AO$65)-ROWS($AS$54:$AS$65)),IFERROR(INDEX($BA$54:$BA$65, ROWS($CK$4:CK41)-ROWS($AK$54:$AK$65)-ROWS($AO$54:$AO$65)-ROWS($AS$54:$AS$65)-ROWS($AW$54:$AW$65)),IFERROR(INDEX($BE$54:$BE$65, ROWS($CK$4:CK41)-ROWS($AK$54:$AK$65)-ROWS($AO$54:$AO$65)-ROWS($AS$54:$AS$65)-ROWS($AW$54:$AW$65)-ROWS($BA$54:$BA$65)),IFERROR(INDEX($BI$54:$BI$65, ROWS($CK$4:CK41)-ROWS($AK$54:$AK$65)-ROWS($AO$54:$AO$65)-ROWS($AS$54:$AS$65)-ROWS($AW$54:$AW$65)-ROWS($BA$54:$BA$65)-ROWS($BE$54:$BE$65)), "")))))))</f>
        <v/>
      </c>
      <c r="CL43" s="316" t="str">
        <f t="shared" ca="1" si="40"/>
        <v/>
      </c>
      <c r="CM43" s="413" t="str">
        <f t="shared" ca="1" si="41"/>
        <v/>
      </c>
      <c r="CN43" s="412" t="str">
        <f>IF(OR(CO43="",CO43=0),"",MAX(CN$5:CN42)+1)</f>
        <v/>
      </c>
      <c r="CO43" s="316">
        <f>IFERROR(INDEX($AJ$70:$AJ$81, ROWS($CO$4:CO41)), IFERROR(INDEX($AN$70:$AN$81, ROWS($CO$4:CO41)-ROWS($AJ$70:$AJ$81)), IFERROR(INDEX($AR$70:$AR$81, ROWS($CO$4:CO41)-ROWS($AJ$70:$AJ$81)-ROWS($AN$70:$AN$81)),IFERROR(INDEX($AV$70:$AV$81, ROWS($CO$4:CO41)-ROWS($AJ$70:$AJ$81)-ROWS($AN$70:$AN$81)-ROWS($AR$70:$AR$81)),IFERROR(INDEX($AZ$70:$AZ$81, ROWS($CO$4:CO41)-ROWS($AJ$70:$AJ$81)-ROWS($AN$70:$AN$81)-ROWS($AR$70:$AR$81)-ROWS($AV$70:$AV$81)),IFERROR(INDEX($BD$70:$BD$81, ROWS($CO$4:CO41)-ROWS($AJ$70:$AJ$81)-ROWS($AN$70:$AN$81)-ROWS($AR$70:$AR$81)-ROWS($AV$70:$AV$81)-ROWS($AZ$70:$AZ$81)),IFERROR(INDEX($BH$70:$BH$81, ROWS($CO$4:CO41)-ROWS($AJ$70:$AJ$81)-ROWS($AN$70:$AN$81)-ROWS($AR$70:$AR$81)-ROWS($AV$70:$AV$81)-ROWS($AZ$70:$AZ$81)-ROWS($BD$70:$BD$81)), "")))))))</f>
        <v>0</v>
      </c>
      <c r="CP43" s="316" t="str">
        <f t="shared" ca="1" si="42"/>
        <v/>
      </c>
      <c r="CQ43" s="316" t="str">
        <f>IF(OR(CR43="",CR43=0),"",MAX(CQ$5:CQ42)+1)</f>
        <v/>
      </c>
      <c r="CR43" s="316">
        <f>IFERROR(INDEX($AK$70:$AK$81, ROWS($CR$4:CR41)), IFERROR(INDEX($AO$70:$AO$81, ROWS($CR$4:CR41)-ROWS($AK$70:$AK$81)), IFERROR(INDEX($AS$70:$AS$81, ROWS($CR$4:CR41)-ROWS($AK$70:$AK$81)-ROWS($AO$70:$AO$81)),IFERROR(INDEX($AW$70:$AW$81, ROWS($CR$4:CR41)-ROWS($AK$70:$AK$81)-ROWS($AO$70:$AO$81)-ROWS($AS$70:$AS$81)),IFERROR(INDEX($BA$70:$BA$81, ROWS($CR$4:CR41)-ROWS($AK$70:$AK$81)-ROWS($AO$70:$AO$81)-ROWS($AS$70:$AS$81)-ROWS($AW$70:$AW$81)),IFERROR(INDEX($BE$70:$BE$81, ROWS($CR$4:CR41)-ROWS($AK$70:$AK$81)-ROWS($AO$70:$AO$81)-ROWS($AS$70:$AS$81)-ROWS($AW$70:$AW$81)-ROWS($BA$70:$BA$81)),IFERROR(INDEX($BI$70:$BI$81, ROWS($CR$4:CR41)-ROWS($AK$70:$AK$81)-ROWS($AO$70:$AO$81)-ROWS($AS$70:$AS$81)-ROWS($AW$70:$AW$81)-ROWS($BA$70:$BA$81)-ROWS($BE$70:$BE$81)), "")))))))</f>
        <v>0</v>
      </c>
      <c r="CS43" s="316" t="str">
        <f t="shared" ca="1" si="43"/>
        <v/>
      </c>
      <c r="CT43" s="413" t="str">
        <f t="shared" ca="1" si="44"/>
        <v/>
      </c>
      <c r="CU43" s="412" t="str">
        <f>IF(OR(CV43="",CV43=0),"",MAX(CU$5:CU42)+1)</f>
        <v/>
      </c>
      <c r="CV43" s="316" t="str">
        <f>IFERROR(INDEX($AJ$86:$AJ$97, ROWS($CV$4:CV41)), IFERROR(INDEX($AN$86:$AN$97, ROWS($CV$4:CV41)-ROWS($AJ$86:$AJ$97)), ""))</f>
        <v/>
      </c>
      <c r="CW43" s="316" t="str">
        <f t="shared" si="45"/>
        <v/>
      </c>
      <c r="CX43" s="316" t="str">
        <f>IF(OR(CY43="",CY43=0),"",MAX(CX$5:CX42)+1)</f>
        <v/>
      </c>
      <c r="CY43" s="316" t="str">
        <f>IFERROR(INDEX($AK$86:$AK$97, ROWS($CY$4:CY41)), IFERROR(INDEX($AO$86:$AO$97, ROWS($CY$4:CY41)-ROWS($AK$86:$AK$97)), ""))</f>
        <v/>
      </c>
      <c r="CZ43" s="316" t="str">
        <f t="shared" si="46"/>
        <v/>
      </c>
      <c r="DA43" s="413" t="str">
        <f t="shared" si="47"/>
        <v/>
      </c>
      <c r="DC43" s="439" t="str">
        <f ca="1">IF(OR(DD43="",DD43=0),"",MAX(DC$25:DC42)+1)</f>
        <v/>
      </c>
      <c r="DD43" s="436" t="str">
        <f t="shared" ca="1" si="90"/>
        <v/>
      </c>
      <c r="DE43" s="422" t="str">
        <f t="shared" ca="1" si="91"/>
        <v/>
      </c>
      <c r="DF43" s="433" t="str">
        <f ca="1">IF(OR(DG43="",DG43=0),"",MAX(DF$25:DF42)+1)</f>
        <v/>
      </c>
      <c r="DG43" s="420" t="str">
        <f t="shared" ca="1" si="92"/>
        <v/>
      </c>
      <c r="DH43" s="422" t="str">
        <f t="shared" ca="1" si="93"/>
        <v/>
      </c>
      <c r="DI43" s="420" t="str">
        <f t="shared" ca="1" si="94"/>
        <v/>
      </c>
      <c r="DJ43" s="422" t="str">
        <f t="shared" ca="1" si="95"/>
        <v/>
      </c>
      <c r="DK43" s="420" t="str">
        <f t="shared" ca="1" si="96"/>
        <v/>
      </c>
      <c r="DL43" s="422" t="str">
        <f t="shared" ca="1" si="97"/>
        <v/>
      </c>
    </row>
    <row r="44" spans="1:123" ht="15.75" thickBot="1" x14ac:dyDescent="0.35">
      <c r="P44" s="1097" t="s">
        <v>547</v>
      </c>
      <c r="Q44" s="1098"/>
      <c r="R44" s="1098"/>
      <c r="S44" s="1099"/>
      <c r="U44" s="1093" t="s">
        <v>515</v>
      </c>
      <c r="V44" s="1094"/>
      <c r="W44" s="1094"/>
      <c r="X44" s="1095"/>
      <c r="AC44" s="359" t="str">
        <f>IF('Data Entry'!H28="","",'Data Entry'!H28)</f>
        <v/>
      </c>
      <c r="AD44" s="360" t="str">
        <f>IF('Data Entry'!G28="","",'Data Entry'!G28)</f>
        <v/>
      </c>
      <c r="AE44" s="364" t="str">
        <f>IF('Data Entry'!J28="","",'Data Entry'!J28)</f>
        <v/>
      </c>
      <c r="AF44" s="403" t="str">
        <f>IF('Data Entry'!I28="","",'Data Entry'!I28)</f>
        <v/>
      </c>
      <c r="AI44" s="304" t="str">
        <f t="shared" ca="1" si="123"/>
        <v/>
      </c>
      <c r="AJ44" s="305" t="str">
        <f t="shared" ca="1" si="102"/>
        <v/>
      </c>
      <c r="AK44" s="306" t="str">
        <f t="shared" ca="1" si="103"/>
        <v/>
      </c>
      <c r="AL44" s="307" t="str">
        <f t="shared" ca="1" si="104"/>
        <v/>
      </c>
      <c r="AM44" s="304" t="str">
        <f t="shared" ca="1" si="124"/>
        <v/>
      </c>
      <c r="AN44" s="305" t="str">
        <f t="shared" ca="1" si="105"/>
        <v/>
      </c>
      <c r="AO44" s="306" t="str">
        <f t="shared" ca="1" si="106"/>
        <v/>
      </c>
      <c r="AP44" s="307" t="str">
        <f t="shared" ca="1" si="107"/>
        <v/>
      </c>
      <c r="AQ44" s="304" t="str">
        <f t="shared" ca="1" si="125"/>
        <v/>
      </c>
      <c r="AR44" s="305" t="str">
        <f t="shared" ca="1" si="108"/>
        <v/>
      </c>
      <c r="AS44" s="306" t="str">
        <f t="shared" ca="1" si="109"/>
        <v/>
      </c>
      <c r="AT44" s="307" t="str">
        <f t="shared" ca="1" si="110"/>
        <v/>
      </c>
      <c r="AU44" s="304" t="str">
        <f t="shared" ca="1" si="126"/>
        <v/>
      </c>
      <c r="AV44" s="305" t="str">
        <f t="shared" ca="1" si="111"/>
        <v/>
      </c>
      <c r="AW44" s="306" t="str">
        <f t="shared" ca="1" si="112"/>
        <v/>
      </c>
      <c r="AX44" s="307" t="str">
        <f t="shared" ca="1" si="113"/>
        <v/>
      </c>
      <c r="AY44" s="304" t="str">
        <f t="shared" ca="1" si="127"/>
        <v/>
      </c>
      <c r="AZ44" s="305" t="str">
        <f t="shared" ca="1" si="114"/>
        <v/>
      </c>
      <c r="BA44" s="306" t="str">
        <f t="shared" ca="1" si="115"/>
        <v/>
      </c>
      <c r="BB44" s="307" t="str">
        <f t="shared" ca="1" si="116"/>
        <v/>
      </c>
      <c r="BC44" s="304" t="str">
        <f t="shared" ca="1" si="128"/>
        <v/>
      </c>
      <c r="BD44" s="305" t="str">
        <f t="shared" ca="1" si="117"/>
        <v/>
      </c>
      <c r="BE44" s="306" t="str">
        <f t="shared" ca="1" si="118"/>
        <v/>
      </c>
      <c r="BF44" s="307" t="str">
        <f t="shared" ca="1" si="119"/>
        <v/>
      </c>
      <c r="BG44" s="304" t="str">
        <f t="shared" ca="1" si="129"/>
        <v/>
      </c>
      <c r="BH44" s="305" t="str">
        <f t="shared" ca="1" si="120"/>
        <v/>
      </c>
      <c r="BI44" s="306" t="str">
        <f t="shared" ca="1" si="121"/>
        <v/>
      </c>
      <c r="BJ44" s="307" t="str">
        <f t="shared" ca="1" si="122"/>
        <v/>
      </c>
      <c r="BL44" s="412">
        <f ca="1">IF(OR(BM44="",BM44=0),"",MAX(BL$5:BL43)+1)</f>
        <v>3</v>
      </c>
      <c r="BM44" s="316" t="str">
        <f ca="1">IFERROR(INDEX($AJ$6:$AJ$17, ROWS(BM$4:$BM42)), IFERROR(INDEX($AN$6:$AN$17, ROWS(BM$4:$BM42)-ROWS($AJ$6:$AJ$17)), IFERROR(INDEX($AR$6:$AR$17, ROWS(BM$4:$BM42)-ROWS($AJ$6:$AJ$17)-ROWS($AN$6:$AN$17)),IFERROR(INDEX($AV$6:$AV$17, ROWS(BM$4:$BM42)-ROWS($AJ$6:$AJ$17)-ROWS($AN$6:$AN$17)-ROWS($AR$6:$AR$17)),IFERROR(INDEX($AZ$6:$AZ$17, ROWS(BM$4:$BM42)-ROWS($AJ$6:$AJ$17)-ROWS($AN$6:$AN$17)-ROWS($AR$6:$AR$17)-ROWS($AV$6:$AV$17)),IFERROR(INDEX($BD$6:$BD$17, ROWS(BM$4:$BM42)-ROWS($AJ$6:$AJ$17)-ROWS($AN$6:$AN$17)-ROWS($AR$6:$AR$17)-ROWS($AV$6:$AV$17)-ROWS($AZ$6:$AZ$17)),IFERROR(INDEX($BH$6:$BH$17, ROWS(BM$4:$BM42)-ROWS($AJ$6:$AJ$17)-ROWS($AN$6:$AN$17)-ROWS($AR$6:$AR$17)-ROWS($AV$6:$AV$17)-ROWS($AZ$6:$AZ$17)-ROWS($BD$6:$BD$17)), "")))))))</f>
        <v>Paycheck 3</v>
      </c>
      <c r="BN44" s="316" t="str">
        <f t="shared" ca="1" si="30"/>
        <v/>
      </c>
      <c r="BO44" s="316">
        <f ca="1">IF(OR(BP44="",BP44=0),"",MAX(BO$5:BO43)+1)</f>
        <v>3</v>
      </c>
      <c r="BP44" s="316">
        <f ca="1">IFERROR(INDEX($AK$6:$AK$17, ROWS($BP$4:BP42)), IFERROR(INDEX($AO$6:$AO$17, ROWS($BP$4:BP42)-ROWS($AK$6:$AK$17)), IFERROR(INDEX($AS$6:$AS$17, ROWS($BP$4:BP42)-ROWS($AK$6:$AK$17)-ROWS($AO$6:$AO$17)),IFERROR(INDEX($AW$6:$AW$17, ROWS($BP$4:BP42)-ROWS($AK$6:$AK$17)-ROWS($AO$6:$AO$17)-ROWS($AS$6:$AS$17)),IFERROR(INDEX($BA$6:$BA$17, ROWS($BP$4:BP42)-ROWS($AK$6:$AK$17)-ROWS($AO$6:$AO$17)-ROWS($AS$6:$AS$17)-ROWS($AW$6:$AW$17)),IFERROR(INDEX($BE$6:$BE$17, ROWS($BP$4:BP42)-ROWS($AK$6:$AK$17)-ROWS($AO$6:$AO$17)-ROWS($AS$6:$AS$17)-ROWS($AW$6:$AW$17)-ROWS($BA$6:$BA$17)),IFERROR(INDEX($BI$6:$BI$17, ROWS($BP$4:BP42)-ROWS($AK$6:$AK$17)-ROWS($AO$6:$AO$17)-ROWS($AS$6:$AS$17)-ROWS($AW$6:$AW$17)-ROWS($BA$6:$BA$17)-ROWS($BE$6:$BE$17)), "")))))))</f>
        <v>700</v>
      </c>
      <c r="BQ44" s="316" t="str">
        <f t="shared" ca="1" si="31"/>
        <v/>
      </c>
      <c r="BR44" s="413" t="str">
        <f t="shared" ca="1" si="32"/>
        <v/>
      </c>
      <c r="BS44" s="412" t="str">
        <f ca="1">IF(OR(BT44="",BT44=0),"",MAX(BS$5:BS43)+1)</f>
        <v/>
      </c>
      <c r="BT44" s="316" t="str">
        <f ca="1">IFERROR(INDEX($AJ$22:$AJ$33, ROWS($BT$4:BT42)), IFERROR(INDEX($AN$22:$AN$33, ROWS($BT$4:BT42)-ROWS($AJ$22:$AJ$33)), IFERROR(INDEX($AR$22:$AR$33, ROWS($BT$4:BT42)-ROWS($AJ$22:$AJ$33)-ROWS($AN$22:$AN$33)),IFERROR(INDEX($AV$22:$AV$33, ROWS($BT$4:BT42)-ROWS($AJ$22:$AJ$33)-ROWS($AN$22:$AN$33)-ROWS($AR$22:$AR$33)),IFERROR(INDEX($AZ$22:$AZ$33, ROWS($BT$4:BT42)-ROWS($AJ$22:$AJ$33)-ROWS($AN$22:$AN$33)-ROWS($AR$22:$AR$33)-ROWS($AV$22:$AV$33)),IFERROR(INDEX($BD$22:$BD$33, ROWS($BT$4:BT42)-ROWS($AJ$22:$AJ$33)-ROWS($AN$22:$AN$33)-ROWS($AR$22:$AR$33)-ROWS($AV$22:$AV$33)-ROWS($AZ$22:$AZ$33)),IFERROR(INDEX($BH$22:$BH$33, ROWS($BT$4:BT42)-ROWS($AJ$22:$AJ$33)-ROWS($AN$22:$AN$33)-ROWS($AR$22:$AR$33)-ROWS($AV$22:$AV$33)-ROWS($AZ$22:$AZ$33)-ROWS($BD$22:$BD$33)), "")))))))</f>
        <v/>
      </c>
      <c r="BU44" s="316" t="str">
        <f t="shared" ca="1" si="33"/>
        <v/>
      </c>
      <c r="BV44" s="316" t="str">
        <f ca="1">IF(OR(BW44="",BW44=0),"",MAX(BV$5:BV43)+1)</f>
        <v/>
      </c>
      <c r="BW44" s="316" t="str">
        <f ca="1">IFERROR(INDEX($AK$22:$AK$33, ROWS($BW$4:BW42)), IFERROR(INDEX($AO$22:$AO$33, ROWS($BW$4:BW42)-ROWS($AK$22:$AK$33)), IFERROR(INDEX($AS$22:$AS$33, ROWS($BW$4:BW42)-ROWS($AK$22:$AK$33)-ROWS($AO$22:$AO$33)),IFERROR(INDEX($AW$22:$AW$33, ROWS($BW$4:BW42)-ROWS($AK$22:$AK$33)-ROWS($AO$22:$AO$33)-ROWS($AS$22:$AS$33)),IFERROR(INDEX($BA$22:$BA$33, ROWS($BW$4:BW42)-ROWS($AK$22:$AK$33)-ROWS($AO$22:$AO$33)-ROWS($AS$22:$AS$33)-ROWS($AW$22:$AW$33)),IFERROR(INDEX($BE$22:$BE$33, ROWS($BW$4:BW42)-ROWS($AK$22:$AK$33)-ROWS($AO$22:$AO$33)-ROWS($AS$22:$AS$33)-ROWS($AW$22:$AW$33)-ROWS($BA$22:$BA$33)),IFERROR(INDEX($BI$22:$BI$33, ROWS($BW$4:BW42)-ROWS($AK$22:$AK$33)-ROWS($AO$22:$AO$33)-ROWS($AS$22:$AS$33)-ROWS($AW$22:$AW$33)-ROWS($BA$22:$BA$33)-ROWS($BE$22:$BE$33)), "")))))))</f>
        <v/>
      </c>
      <c r="BX44" s="316" t="str">
        <f t="shared" ca="1" si="34"/>
        <v/>
      </c>
      <c r="BY44" s="413" t="str">
        <f t="shared" ca="1" si="35"/>
        <v/>
      </c>
      <c r="BZ44" s="412">
        <f ca="1">IF(OR(CA44="",CA44=0),"",MAX(BZ$5:BZ43)+1)</f>
        <v>8</v>
      </c>
      <c r="CA44" s="316" t="str">
        <f ca="1">IFERROR(INDEX($AJ$38:$AJ$49, ROWS($CA$4:CA42)), IFERROR(INDEX($AN$38:$AN$49, ROWS($CA$4:CA42)-ROWS($AJ$38:$AJ$49)), IFERROR(INDEX($AR$38:$AR$49, ROWS($CA$4:CA42)-ROWS($AJ$38:$AJ$49)-ROWS($AN$38:$AN$49)),IFERROR(INDEX($AV$38:$AV$49, ROWS($CA$4:CA42)-ROWS($AJ$38:$AJ$49)-ROWS($AN$38:$AN$49)-ROWS($AR$38:$AR$49)),IFERROR(INDEX($AZ$38:$AZ$49, ROWS($CA$4:CA42)-ROWS($AJ$38:$AJ$49)-ROWS($AN$38:$AN$49)-ROWS($AR$38:$AR$49)-ROWS($AV$38:$AV$49)),IFERROR(INDEX($BD$38:$BD$49, ROWS($CA$4:CA42)-ROWS($AJ$38:$AJ$49)-ROWS($AN$38:$AN$49)-ROWS($AR$38:$AR$49)-ROWS($AV$38:$AV$49)-ROWS($AZ$38:$AZ$49)),IFERROR(INDEX($BH$38:$BH$49, ROWS($CA$4:CA42)-ROWS($AJ$38:$AJ$49)-ROWS($AN$38:$AN$49)-ROWS($AR$38:$AR$49)-ROWS($AV$38:$AV$49)-ROWS($AZ$38:$AZ$49)-ROWS($BD$38:$BD$49)), "")))))))</f>
        <v>Car Payment 1</v>
      </c>
      <c r="CB44" s="316" t="str">
        <f t="shared" ca="1" si="36"/>
        <v/>
      </c>
      <c r="CC44" s="316">
        <f ca="1">IF(OR(CD44="",CD44=0),"",MAX(CC$5:CC43)+1)</f>
        <v>8</v>
      </c>
      <c r="CD44" s="316">
        <f ca="1">IFERROR(INDEX($AK$38:$AK$49, ROWS($CD$4:CD42)), IFERROR(INDEX($AO$38:$AO$49, ROWS($CD$4:CD42)-ROWS($AK$38:$AK$49)), IFERROR(INDEX($AS$38:$AS$49, ROWS($CD$4:CD42)-ROWS($AK$38:$AK$49)-ROWS($AO$38:$AO$49)),IFERROR(INDEX($AW$38:$AW$49, ROWS($CD$4:CD42)-ROWS($AK$38:$AK$49)-ROWS($AO$38:$AO$49)-ROWS($AS$38:$AS$49)),IFERROR(INDEX($BA$38:$BA$49, ROWS($CD$4:CD42)-ROWS($AK$38:$AK$49)-ROWS($AO$38:$AO$49)-ROWS($AS$38:$AS$49)-ROWS($AW$38:$AW$49)),IFERROR(INDEX($BE$38:$BE$49, ROWS($CD$4:CD42)-ROWS($AK$38:$AK$49)-ROWS($AO$38:$AO$49)-ROWS($AS$38:$AS$49)-ROWS($AW$38:$AW$49)-ROWS($BA$38:$BA$49)),IFERROR(INDEX($BI$38:$BI$49, ROWS($CD$4:CD42)-ROWS($AK$38:$AK$49)-ROWS($AO$38:$AO$49)-ROWS($AS$38:$AS$49)-ROWS($AW$38:$AW$49)-ROWS($BA$38:$BA$49)-ROWS($BE$38:$BE$49)), "")))))))</f>
        <v>350</v>
      </c>
      <c r="CE44" s="316" t="str">
        <f t="shared" ca="1" si="37"/>
        <v/>
      </c>
      <c r="CF44" s="413" t="str">
        <f t="shared" ca="1" si="38"/>
        <v/>
      </c>
      <c r="CG44" s="412" t="str">
        <f ca="1">IF(OR(CH44="",CH44=0),"",MAX(CG$5:CG43)+1)</f>
        <v/>
      </c>
      <c r="CH44" s="316" t="str">
        <f ca="1">IFERROR(INDEX($AJ$54:$AJ$65, ROWS($CH$4:CH42)), IFERROR(INDEX($AN$54:$AN$65, ROWS($CH$4:CH42)-ROWS($AJ$54:$AJ$65)), IFERROR(INDEX($AR$54:$AR$65, ROWS($CH$4:CH42)-ROWS($AJ$54:$AJ$65)-ROWS($AN$54:$AN$65)),IFERROR(INDEX($AV$54:$AV$65, ROWS($CH$4:CH42)-ROWS($AJ$54:$AJ$65)-ROWS($AN$54:$AN$65)-ROWS($AR$54:$AR$65)),IFERROR(INDEX($AZ$54:$AZ$65, ROWS($CH$4:CH42)-ROWS($AJ$54:$AJ$65)-ROWS($AN$54:$AN$65)-ROWS($AR$54:$AR$65)-ROWS($AV$54:$AV$65)),IFERROR(INDEX($BD$54:$BD$65, ROWS($CH$4:CH42)-ROWS($AJ$54:$AJ$65)-ROWS($AN$54:$AN$65)-ROWS($AR$54:$AR$65)-ROWS($AV$54:$AV$65)-ROWS($AZ$54:$AZ$65)),IFERROR(INDEX($BH$54:$BH$65, ROWS($CH$4:CH42)-ROWS($AJ$54:$AJ$65)-ROWS($AN$54:$AN$65)-ROWS($AR$54:$AR$65)-ROWS($AV$54:$AV$65)-ROWS($AZ$54:$AZ$65)-ROWS($BD$54:$BD$65)), "")))))))</f>
        <v/>
      </c>
      <c r="CI44" s="316" t="str">
        <f t="shared" ca="1" si="39"/>
        <v/>
      </c>
      <c r="CJ44" s="316" t="str">
        <f ca="1">IF(OR(CK44="",CK44=0),"",MAX(CJ$5:CJ43)+1)</f>
        <v/>
      </c>
      <c r="CK44" s="316" t="str">
        <f ca="1">IFERROR(INDEX($AK$54:$AK$65, ROWS($CK$4:CK42)), IFERROR(INDEX($AO$54:$AO$65, ROWS($CK$4:CK42)-ROWS($AK$54:$AK$65)), IFERROR(INDEX($AS$54:$AS$65, ROWS($CK$4:CK42)-ROWS($AK$54:$AK$65)-ROWS($AO$54:$AO$65)),IFERROR(INDEX($AW$54:$AW$65, ROWS($CK$4:CK42)-ROWS($AK$54:$AK$65)-ROWS($AO$54:$AO$65)-ROWS($AS$54:$AS$65)),IFERROR(INDEX($BA$54:$BA$65, ROWS($CK$4:CK42)-ROWS($AK$54:$AK$65)-ROWS($AO$54:$AO$65)-ROWS($AS$54:$AS$65)-ROWS($AW$54:$AW$65)),IFERROR(INDEX($BE$54:$BE$65, ROWS($CK$4:CK42)-ROWS($AK$54:$AK$65)-ROWS($AO$54:$AO$65)-ROWS($AS$54:$AS$65)-ROWS($AW$54:$AW$65)-ROWS($BA$54:$BA$65)),IFERROR(INDEX($BI$54:$BI$65, ROWS($CK$4:CK42)-ROWS($AK$54:$AK$65)-ROWS($AO$54:$AO$65)-ROWS($AS$54:$AS$65)-ROWS($AW$54:$AW$65)-ROWS($BA$54:$BA$65)-ROWS($BE$54:$BE$65)), "")))))))</f>
        <v/>
      </c>
      <c r="CL44" s="316" t="str">
        <f t="shared" ca="1" si="40"/>
        <v/>
      </c>
      <c r="CM44" s="413" t="str">
        <f t="shared" ca="1" si="41"/>
        <v/>
      </c>
      <c r="CN44" s="412" t="str">
        <f>IF(OR(CO44="",CO44=0),"",MAX(CN$5:CN43)+1)</f>
        <v/>
      </c>
      <c r="CO44" s="316">
        <f>IFERROR(INDEX($AJ$70:$AJ$81, ROWS($CO$4:CO42)), IFERROR(INDEX($AN$70:$AN$81, ROWS($CO$4:CO42)-ROWS($AJ$70:$AJ$81)), IFERROR(INDEX($AR$70:$AR$81, ROWS($CO$4:CO42)-ROWS($AJ$70:$AJ$81)-ROWS($AN$70:$AN$81)),IFERROR(INDEX($AV$70:$AV$81, ROWS($CO$4:CO42)-ROWS($AJ$70:$AJ$81)-ROWS($AN$70:$AN$81)-ROWS($AR$70:$AR$81)),IFERROR(INDEX($AZ$70:$AZ$81, ROWS($CO$4:CO42)-ROWS($AJ$70:$AJ$81)-ROWS($AN$70:$AN$81)-ROWS($AR$70:$AR$81)-ROWS($AV$70:$AV$81)),IFERROR(INDEX($BD$70:$BD$81, ROWS($CO$4:CO42)-ROWS($AJ$70:$AJ$81)-ROWS($AN$70:$AN$81)-ROWS($AR$70:$AR$81)-ROWS($AV$70:$AV$81)-ROWS($AZ$70:$AZ$81)),IFERROR(INDEX($BH$70:$BH$81, ROWS($CO$4:CO42)-ROWS($AJ$70:$AJ$81)-ROWS($AN$70:$AN$81)-ROWS($AR$70:$AR$81)-ROWS($AV$70:$AV$81)-ROWS($AZ$70:$AZ$81)-ROWS($BD$70:$BD$81)), "")))))))</f>
        <v>0</v>
      </c>
      <c r="CP44" s="316" t="str">
        <f t="shared" ca="1" si="42"/>
        <v/>
      </c>
      <c r="CQ44" s="316" t="str">
        <f>IF(OR(CR44="",CR44=0),"",MAX(CQ$5:CQ43)+1)</f>
        <v/>
      </c>
      <c r="CR44" s="316">
        <f>IFERROR(INDEX($AK$70:$AK$81, ROWS($CR$4:CR42)), IFERROR(INDEX($AO$70:$AO$81, ROWS($CR$4:CR42)-ROWS($AK$70:$AK$81)), IFERROR(INDEX($AS$70:$AS$81, ROWS($CR$4:CR42)-ROWS($AK$70:$AK$81)-ROWS($AO$70:$AO$81)),IFERROR(INDEX($AW$70:$AW$81, ROWS($CR$4:CR42)-ROWS($AK$70:$AK$81)-ROWS($AO$70:$AO$81)-ROWS($AS$70:$AS$81)),IFERROR(INDEX($BA$70:$BA$81, ROWS($CR$4:CR42)-ROWS($AK$70:$AK$81)-ROWS($AO$70:$AO$81)-ROWS($AS$70:$AS$81)-ROWS($AW$70:$AW$81)),IFERROR(INDEX($BE$70:$BE$81, ROWS($CR$4:CR42)-ROWS($AK$70:$AK$81)-ROWS($AO$70:$AO$81)-ROWS($AS$70:$AS$81)-ROWS($AW$70:$AW$81)-ROWS($BA$70:$BA$81)),IFERROR(INDEX($BI$70:$BI$81, ROWS($CR$4:CR42)-ROWS($AK$70:$AK$81)-ROWS($AO$70:$AO$81)-ROWS($AS$70:$AS$81)-ROWS($AW$70:$AW$81)-ROWS($BA$70:$BA$81)-ROWS($BE$70:$BE$81)), "")))))))</f>
        <v>0</v>
      </c>
      <c r="CS44" s="316" t="str">
        <f t="shared" ca="1" si="43"/>
        <v/>
      </c>
      <c r="CT44" s="413" t="str">
        <f t="shared" ca="1" si="44"/>
        <v/>
      </c>
      <c r="CU44" s="412" t="str">
        <f>IF(OR(CV44="",CV44=0),"",MAX(CU$5:CU43)+1)</f>
        <v/>
      </c>
      <c r="CV44" s="316" t="str">
        <f>IFERROR(INDEX($AJ$86:$AJ$97, ROWS($CV$4:CV42)), IFERROR(INDEX($AN$86:$AN$97, ROWS($CV$4:CV42)-ROWS($AJ$86:$AJ$97)), ""))</f>
        <v/>
      </c>
      <c r="CW44" s="316" t="str">
        <f t="shared" si="45"/>
        <v/>
      </c>
      <c r="CX44" s="316" t="str">
        <f>IF(OR(CY44="",CY44=0),"",MAX(CX$5:CX43)+1)</f>
        <v/>
      </c>
      <c r="CY44" s="316" t="str">
        <f>IFERROR(INDEX($AK$86:$AK$97, ROWS($CY$4:CY42)), IFERROR(INDEX($AO$86:$AO$97, ROWS($CY$4:CY42)-ROWS($AK$86:$AK$97)), ""))</f>
        <v/>
      </c>
      <c r="CZ44" s="316" t="str">
        <f t="shared" si="46"/>
        <v/>
      </c>
      <c r="DA44" s="413" t="str">
        <f t="shared" si="47"/>
        <v/>
      </c>
      <c r="DC44" s="1167" t="s">
        <v>488</v>
      </c>
      <c r="DD44" s="1168"/>
      <c r="DE44" s="1168"/>
      <c r="DF44" s="1168"/>
      <c r="DG44" s="1168"/>
      <c r="DH44" s="1168"/>
      <c r="DI44" s="1168"/>
      <c r="DJ44" s="1168"/>
      <c r="DK44" s="1168"/>
      <c r="DL44" s="1169"/>
      <c r="DM44" s="292"/>
      <c r="DN44" s="1199" t="s">
        <v>488</v>
      </c>
      <c r="DO44" s="1200"/>
      <c r="DP44" s="1200"/>
      <c r="DQ44" s="1200"/>
      <c r="DR44" s="1200"/>
      <c r="DS44" s="1201"/>
    </row>
    <row r="45" spans="1:123" ht="15.75" thickBot="1" x14ac:dyDescent="0.35">
      <c r="P45" s="1175" t="s">
        <v>548</v>
      </c>
      <c r="Q45" s="1176"/>
      <c r="R45" s="450" t="s">
        <v>5</v>
      </c>
      <c r="S45" s="451" t="s">
        <v>193</v>
      </c>
      <c r="T45"/>
      <c r="U45" s="1187" t="s">
        <v>516</v>
      </c>
      <c r="V45" s="1188"/>
      <c r="W45" s="367" t="s">
        <v>5</v>
      </c>
      <c r="X45" s="368" t="s">
        <v>193</v>
      </c>
      <c r="AI45" s="304" t="str">
        <f t="shared" ca="1" si="123"/>
        <v/>
      </c>
      <c r="AJ45" s="305" t="str">
        <f t="shared" ca="1" si="102"/>
        <v/>
      </c>
      <c r="AK45" s="306" t="str">
        <f t="shared" ca="1" si="103"/>
        <v/>
      </c>
      <c r="AL45" s="307" t="str">
        <f t="shared" ca="1" si="104"/>
        <v/>
      </c>
      <c r="AM45" s="304" t="str">
        <f t="shared" ca="1" si="124"/>
        <v/>
      </c>
      <c r="AN45" s="305" t="str">
        <f t="shared" ca="1" si="105"/>
        <v/>
      </c>
      <c r="AO45" s="306" t="str">
        <f t="shared" ca="1" si="106"/>
        <v/>
      </c>
      <c r="AP45" s="307" t="str">
        <f t="shared" ca="1" si="107"/>
        <v/>
      </c>
      <c r="AQ45" s="304" t="str">
        <f t="shared" ca="1" si="125"/>
        <v/>
      </c>
      <c r="AR45" s="305" t="str">
        <f t="shared" ca="1" si="108"/>
        <v/>
      </c>
      <c r="AS45" s="306" t="str">
        <f t="shared" ca="1" si="109"/>
        <v/>
      </c>
      <c r="AT45" s="307" t="str">
        <f t="shared" ca="1" si="110"/>
        <v/>
      </c>
      <c r="AU45" s="304" t="str">
        <f t="shared" ca="1" si="126"/>
        <v/>
      </c>
      <c r="AV45" s="305" t="str">
        <f t="shared" ca="1" si="111"/>
        <v/>
      </c>
      <c r="AW45" s="306" t="str">
        <f t="shared" ca="1" si="112"/>
        <v/>
      </c>
      <c r="AX45" s="307" t="str">
        <f t="shared" ca="1" si="113"/>
        <v/>
      </c>
      <c r="AY45" s="304" t="str">
        <f t="shared" ca="1" si="127"/>
        <v/>
      </c>
      <c r="AZ45" s="305" t="str">
        <f t="shared" ca="1" si="114"/>
        <v/>
      </c>
      <c r="BA45" s="306" t="str">
        <f t="shared" ca="1" si="115"/>
        <v/>
      </c>
      <c r="BB45" s="307" t="str">
        <f t="shared" ca="1" si="116"/>
        <v/>
      </c>
      <c r="BC45" s="304" t="str">
        <f t="shared" ca="1" si="128"/>
        <v/>
      </c>
      <c r="BD45" s="305" t="str">
        <f t="shared" ca="1" si="117"/>
        <v/>
      </c>
      <c r="BE45" s="306" t="str">
        <f t="shared" ca="1" si="118"/>
        <v/>
      </c>
      <c r="BF45" s="307" t="str">
        <f t="shared" ca="1" si="119"/>
        <v/>
      </c>
      <c r="BG45" s="304" t="str">
        <f t="shared" ca="1" si="129"/>
        <v/>
      </c>
      <c r="BH45" s="305" t="str">
        <f t="shared" ca="1" si="120"/>
        <v/>
      </c>
      <c r="BI45" s="306" t="str">
        <f t="shared" ca="1" si="121"/>
        <v/>
      </c>
      <c r="BJ45" s="307" t="str">
        <f t="shared" ca="1" si="122"/>
        <v/>
      </c>
      <c r="BL45" s="412" t="str">
        <f ca="1">IF(OR(BM45="",BM45=0),"",MAX(BL$5:BL44)+1)</f>
        <v/>
      </c>
      <c r="BM45" s="316" t="str">
        <f ca="1">IFERROR(INDEX($AJ$6:$AJ$17, ROWS(BM$4:$BM43)), IFERROR(INDEX($AN$6:$AN$17, ROWS(BM$4:$BM43)-ROWS($AJ$6:$AJ$17)), IFERROR(INDEX($AR$6:$AR$17, ROWS(BM$4:$BM43)-ROWS($AJ$6:$AJ$17)-ROWS($AN$6:$AN$17)),IFERROR(INDEX($AV$6:$AV$17, ROWS(BM$4:$BM43)-ROWS($AJ$6:$AJ$17)-ROWS($AN$6:$AN$17)-ROWS($AR$6:$AR$17)),IFERROR(INDEX($AZ$6:$AZ$17, ROWS(BM$4:$BM43)-ROWS($AJ$6:$AJ$17)-ROWS($AN$6:$AN$17)-ROWS($AR$6:$AR$17)-ROWS($AV$6:$AV$17)),IFERROR(INDEX($BD$6:$BD$17, ROWS(BM$4:$BM43)-ROWS($AJ$6:$AJ$17)-ROWS($AN$6:$AN$17)-ROWS($AR$6:$AR$17)-ROWS($AV$6:$AV$17)-ROWS($AZ$6:$AZ$17)),IFERROR(INDEX($BH$6:$BH$17, ROWS(BM$4:$BM43)-ROWS($AJ$6:$AJ$17)-ROWS($AN$6:$AN$17)-ROWS($AR$6:$AR$17)-ROWS($AV$6:$AV$17)-ROWS($AZ$6:$AZ$17)-ROWS($BD$6:$BD$17)), "")))))))</f>
        <v/>
      </c>
      <c r="BN45" s="316" t="str">
        <f t="shared" ca="1" si="30"/>
        <v/>
      </c>
      <c r="BO45" s="316" t="str">
        <f ca="1">IF(OR(BP45="",BP45=0),"",MAX(BO$5:BO44)+1)</f>
        <v/>
      </c>
      <c r="BP45" s="316" t="str">
        <f ca="1">IFERROR(INDEX($AK$6:$AK$17, ROWS($BP$4:BP43)), IFERROR(INDEX($AO$6:$AO$17, ROWS($BP$4:BP43)-ROWS($AK$6:$AK$17)), IFERROR(INDEX($AS$6:$AS$17, ROWS($BP$4:BP43)-ROWS($AK$6:$AK$17)-ROWS($AO$6:$AO$17)),IFERROR(INDEX($AW$6:$AW$17, ROWS($BP$4:BP43)-ROWS($AK$6:$AK$17)-ROWS($AO$6:$AO$17)-ROWS($AS$6:$AS$17)),IFERROR(INDEX($BA$6:$BA$17, ROWS($BP$4:BP43)-ROWS($AK$6:$AK$17)-ROWS($AO$6:$AO$17)-ROWS($AS$6:$AS$17)-ROWS($AW$6:$AW$17)),IFERROR(INDEX($BE$6:$BE$17, ROWS($BP$4:BP43)-ROWS($AK$6:$AK$17)-ROWS($AO$6:$AO$17)-ROWS($AS$6:$AS$17)-ROWS($AW$6:$AW$17)-ROWS($BA$6:$BA$17)),IFERROR(INDEX($BI$6:$BI$17, ROWS($BP$4:BP43)-ROWS($AK$6:$AK$17)-ROWS($AO$6:$AO$17)-ROWS($AS$6:$AS$17)-ROWS($AW$6:$AW$17)-ROWS($BA$6:$BA$17)-ROWS($BE$6:$BE$17)), "")))))))</f>
        <v/>
      </c>
      <c r="BQ45" s="316" t="str">
        <f t="shared" ca="1" si="31"/>
        <v/>
      </c>
      <c r="BR45" s="413" t="str">
        <f t="shared" ca="1" si="32"/>
        <v/>
      </c>
      <c r="BS45" s="412" t="str">
        <f ca="1">IF(OR(BT45="",BT45=0),"",MAX(BS$5:BS44)+1)</f>
        <v/>
      </c>
      <c r="BT45" s="316" t="str">
        <f ca="1">IFERROR(INDEX($AJ$22:$AJ$33, ROWS($BT$4:BT43)), IFERROR(INDEX($AN$22:$AN$33, ROWS($BT$4:BT43)-ROWS($AJ$22:$AJ$33)), IFERROR(INDEX($AR$22:$AR$33, ROWS($BT$4:BT43)-ROWS($AJ$22:$AJ$33)-ROWS($AN$22:$AN$33)),IFERROR(INDEX($AV$22:$AV$33, ROWS($BT$4:BT43)-ROWS($AJ$22:$AJ$33)-ROWS($AN$22:$AN$33)-ROWS($AR$22:$AR$33)),IFERROR(INDEX($AZ$22:$AZ$33, ROWS($BT$4:BT43)-ROWS($AJ$22:$AJ$33)-ROWS($AN$22:$AN$33)-ROWS($AR$22:$AR$33)-ROWS($AV$22:$AV$33)),IFERROR(INDEX($BD$22:$BD$33, ROWS($BT$4:BT43)-ROWS($AJ$22:$AJ$33)-ROWS($AN$22:$AN$33)-ROWS($AR$22:$AR$33)-ROWS($AV$22:$AV$33)-ROWS($AZ$22:$AZ$33)),IFERROR(INDEX($BH$22:$BH$33, ROWS($BT$4:BT43)-ROWS($AJ$22:$AJ$33)-ROWS($AN$22:$AN$33)-ROWS($AR$22:$AR$33)-ROWS($AV$22:$AV$33)-ROWS($AZ$22:$AZ$33)-ROWS($BD$22:$BD$33)), "")))))))</f>
        <v/>
      </c>
      <c r="BU45" s="316" t="str">
        <f t="shared" ca="1" si="33"/>
        <v/>
      </c>
      <c r="BV45" s="316" t="str">
        <f ca="1">IF(OR(BW45="",BW45=0),"",MAX(BV$5:BV44)+1)</f>
        <v/>
      </c>
      <c r="BW45" s="316" t="str">
        <f ca="1">IFERROR(INDEX($AK$22:$AK$33, ROWS($BW$4:BW43)), IFERROR(INDEX($AO$22:$AO$33, ROWS($BW$4:BW43)-ROWS($AK$22:$AK$33)), IFERROR(INDEX($AS$22:$AS$33, ROWS($BW$4:BW43)-ROWS($AK$22:$AK$33)-ROWS($AO$22:$AO$33)),IFERROR(INDEX($AW$22:$AW$33, ROWS($BW$4:BW43)-ROWS($AK$22:$AK$33)-ROWS($AO$22:$AO$33)-ROWS($AS$22:$AS$33)),IFERROR(INDEX($BA$22:$BA$33, ROWS($BW$4:BW43)-ROWS($AK$22:$AK$33)-ROWS($AO$22:$AO$33)-ROWS($AS$22:$AS$33)-ROWS($AW$22:$AW$33)),IFERROR(INDEX($BE$22:$BE$33, ROWS($BW$4:BW43)-ROWS($AK$22:$AK$33)-ROWS($AO$22:$AO$33)-ROWS($AS$22:$AS$33)-ROWS($AW$22:$AW$33)-ROWS($BA$22:$BA$33)),IFERROR(INDEX($BI$22:$BI$33, ROWS($BW$4:BW43)-ROWS($AK$22:$AK$33)-ROWS($AO$22:$AO$33)-ROWS($AS$22:$AS$33)-ROWS($AW$22:$AW$33)-ROWS($BA$22:$BA$33)-ROWS($BE$22:$BE$33)), "")))))))</f>
        <v/>
      </c>
      <c r="BX45" s="316" t="str">
        <f t="shared" ca="1" si="34"/>
        <v/>
      </c>
      <c r="BY45" s="413" t="str">
        <f t="shared" ca="1" si="35"/>
        <v/>
      </c>
      <c r="BZ45" s="412">
        <f ca="1">IF(OR(CA45="",CA45=0),"",MAX(BZ$5:BZ44)+1)</f>
        <v>9</v>
      </c>
      <c r="CA45" s="316" t="str">
        <f ca="1">IFERROR(INDEX($AJ$38:$AJ$49, ROWS($CA$4:CA43)), IFERROR(INDEX($AN$38:$AN$49, ROWS($CA$4:CA43)-ROWS($AJ$38:$AJ$49)), IFERROR(INDEX($AR$38:$AR$49, ROWS($CA$4:CA43)-ROWS($AJ$38:$AJ$49)-ROWS($AN$38:$AN$49)),IFERROR(INDEX($AV$38:$AV$49, ROWS($CA$4:CA43)-ROWS($AJ$38:$AJ$49)-ROWS($AN$38:$AN$49)-ROWS($AR$38:$AR$49)),IFERROR(INDEX($AZ$38:$AZ$49, ROWS($CA$4:CA43)-ROWS($AJ$38:$AJ$49)-ROWS($AN$38:$AN$49)-ROWS($AR$38:$AR$49)-ROWS($AV$38:$AV$49)),IFERROR(INDEX($BD$38:$BD$49, ROWS($CA$4:CA43)-ROWS($AJ$38:$AJ$49)-ROWS($AN$38:$AN$49)-ROWS($AR$38:$AR$49)-ROWS($AV$38:$AV$49)-ROWS($AZ$38:$AZ$49)),IFERROR(INDEX($BH$38:$BH$49, ROWS($CA$4:CA43)-ROWS($AJ$38:$AJ$49)-ROWS($AN$38:$AN$49)-ROWS($AR$38:$AR$49)-ROWS($AV$38:$AV$49)-ROWS($AZ$38:$AZ$49)-ROWS($BD$38:$BD$49)), "")))))))</f>
        <v>Car Payment 2</v>
      </c>
      <c r="CB45" s="316" t="str">
        <f t="shared" ca="1" si="36"/>
        <v/>
      </c>
      <c r="CC45" s="316">
        <f ca="1">IF(OR(CD45="",CD45=0),"",MAX(CC$5:CC44)+1)</f>
        <v>9</v>
      </c>
      <c r="CD45" s="316">
        <f ca="1">IFERROR(INDEX($AK$38:$AK$49, ROWS($CD$4:CD43)), IFERROR(INDEX($AO$38:$AO$49, ROWS($CD$4:CD43)-ROWS($AK$38:$AK$49)), IFERROR(INDEX($AS$38:$AS$49, ROWS($CD$4:CD43)-ROWS($AK$38:$AK$49)-ROWS($AO$38:$AO$49)),IFERROR(INDEX($AW$38:$AW$49, ROWS($CD$4:CD43)-ROWS($AK$38:$AK$49)-ROWS($AO$38:$AO$49)-ROWS($AS$38:$AS$49)),IFERROR(INDEX($BA$38:$BA$49, ROWS($CD$4:CD43)-ROWS($AK$38:$AK$49)-ROWS($AO$38:$AO$49)-ROWS($AS$38:$AS$49)-ROWS($AW$38:$AW$49)),IFERROR(INDEX($BE$38:$BE$49, ROWS($CD$4:CD43)-ROWS($AK$38:$AK$49)-ROWS($AO$38:$AO$49)-ROWS($AS$38:$AS$49)-ROWS($AW$38:$AW$49)-ROWS($BA$38:$BA$49)),IFERROR(INDEX($BI$38:$BI$49, ROWS($CD$4:CD43)-ROWS($AK$38:$AK$49)-ROWS($AO$38:$AO$49)-ROWS($AS$38:$AS$49)-ROWS($AW$38:$AW$49)-ROWS($BA$38:$BA$49)-ROWS($BE$38:$BE$49)), "")))))))</f>
        <v>200</v>
      </c>
      <c r="CE45" s="316" t="str">
        <f t="shared" ca="1" si="37"/>
        <v/>
      </c>
      <c r="CF45" s="413" t="str">
        <f t="shared" ca="1" si="38"/>
        <v/>
      </c>
      <c r="CG45" s="412" t="str">
        <f ca="1">IF(OR(CH45="",CH45=0),"",MAX(CG$5:CG44)+1)</f>
        <v/>
      </c>
      <c r="CH45" s="316" t="str">
        <f ca="1">IFERROR(INDEX($AJ$54:$AJ$65, ROWS($CH$4:CH43)), IFERROR(INDEX($AN$54:$AN$65, ROWS($CH$4:CH43)-ROWS($AJ$54:$AJ$65)), IFERROR(INDEX($AR$54:$AR$65, ROWS($CH$4:CH43)-ROWS($AJ$54:$AJ$65)-ROWS($AN$54:$AN$65)),IFERROR(INDEX($AV$54:$AV$65, ROWS($CH$4:CH43)-ROWS($AJ$54:$AJ$65)-ROWS($AN$54:$AN$65)-ROWS($AR$54:$AR$65)),IFERROR(INDEX($AZ$54:$AZ$65, ROWS($CH$4:CH43)-ROWS($AJ$54:$AJ$65)-ROWS($AN$54:$AN$65)-ROWS($AR$54:$AR$65)-ROWS($AV$54:$AV$65)),IFERROR(INDEX($BD$54:$BD$65, ROWS($CH$4:CH43)-ROWS($AJ$54:$AJ$65)-ROWS($AN$54:$AN$65)-ROWS($AR$54:$AR$65)-ROWS($AV$54:$AV$65)-ROWS($AZ$54:$AZ$65)),IFERROR(INDEX($BH$54:$BH$65, ROWS($CH$4:CH43)-ROWS($AJ$54:$AJ$65)-ROWS($AN$54:$AN$65)-ROWS($AR$54:$AR$65)-ROWS($AV$54:$AV$65)-ROWS($AZ$54:$AZ$65)-ROWS($BD$54:$BD$65)), "")))))))</f>
        <v/>
      </c>
      <c r="CI45" s="316" t="str">
        <f t="shared" ca="1" si="39"/>
        <v/>
      </c>
      <c r="CJ45" s="316" t="str">
        <f ca="1">IF(OR(CK45="",CK45=0),"",MAX(CJ$5:CJ44)+1)</f>
        <v/>
      </c>
      <c r="CK45" s="316" t="str">
        <f ca="1">IFERROR(INDEX($AK$54:$AK$65, ROWS($CK$4:CK43)), IFERROR(INDEX($AO$54:$AO$65, ROWS($CK$4:CK43)-ROWS($AK$54:$AK$65)), IFERROR(INDEX($AS$54:$AS$65, ROWS($CK$4:CK43)-ROWS($AK$54:$AK$65)-ROWS($AO$54:$AO$65)),IFERROR(INDEX($AW$54:$AW$65, ROWS($CK$4:CK43)-ROWS($AK$54:$AK$65)-ROWS($AO$54:$AO$65)-ROWS($AS$54:$AS$65)),IFERROR(INDEX($BA$54:$BA$65, ROWS($CK$4:CK43)-ROWS($AK$54:$AK$65)-ROWS($AO$54:$AO$65)-ROWS($AS$54:$AS$65)-ROWS($AW$54:$AW$65)),IFERROR(INDEX($BE$54:$BE$65, ROWS($CK$4:CK43)-ROWS($AK$54:$AK$65)-ROWS($AO$54:$AO$65)-ROWS($AS$54:$AS$65)-ROWS($AW$54:$AW$65)-ROWS($BA$54:$BA$65)),IFERROR(INDEX($BI$54:$BI$65, ROWS($CK$4:CK43)-ROWS($AK$54:$AK$65)-ROWS($AO$54:$AO$65)-ROWS($AS$54:$AS$65)-ROWS($AW$54:$AW$65)-ROWS($BA$54:$BA$65)-ROWS($BE$54:$BE$65)), "")))))))</f>
        <v/>
      </c>
      <c r="CL45" s="316" t="str">
        <f t="shared" ca="1" si="40"/>
        <v/>
      </c>
      <c r="CM45" s="413" t="str">
        <f t="shared" ca="1" si="41"/>
        <v/>
      </c>
      <c r="CN45" s="412" t="str">
        <f>IF(OR(CO45="",CO45=0),"",MAX(CN$5:CN44)+1)</f>
        <v/>
      </c>
      <c r="CO45" s="316">
        <f>IFERROR(INDEX($AJ$70:$AJ$81, ROWS($CO$4:CO43)), IFERROR(INDEX($AN$70:$AN$81, ROWS($CO$4:CO43)-ROWS($AJ$70:$AJ$81)), IFERROR(INDEX($AR$70:$AR$81, ROWS($CO$4:CO43)-ROWS($AJ$70:$AJ$81)-ROWS($AN$70:$AN$81)),IFERROR(INDEX($AV$70:$AV$81, ROWS($CO$4:CO43)-ROWS($AJ$70:$AJ$81)-ROWS($AN$70:$AN$81)-ROWS($AR$70:$AR$81)),IFERROR(INDEX($AZ$70:$AZ$81, ROWS($CO$4:CO43)-ROWS($AJ$70:$AJ$81)-ROWS($AN$70:$AN$81)-ROWS($AR$70:$AR$81)-ROWS($AV$70:$AV$81)),IFERROR(INDEX($BD$70:$BD$81, ROWS($CO$4:CO43)-ROWS($AJ$70:$AJ$81)-ROWS($AN$70:$AN$81)-ROWS($AR$70:$AR$81)-ROWS($AV$70:$AV$81)-ROWS($AZ$70:$AZ$81)),IFERROR(INDEX($BH$70:$BH$81, ROWS($CO$4:CO43)-ROWS($AJ$70:$AJ$81)-ROWS($AN$70:$AN$81)-ROWS($AR$70:$AR$81)-ROWS($AV$70:$AV$81)-ROWS($AZ$70:$AZ$81)-ROWS($BD$70:$BD$81)), "")))))))</f>
        <v>0</v>
      </c>
      <c r="CP45" s="316" t="str">
        <f t="shared" ca="1" si="42"/>
        <v/>
      </c>
      <c r="CQ45" s="316" t="str">
        <f>IF(OR(CR45="",CR45=0),"",MAX(CQ$5:CQ44)+1)</f>
        <v/>
      </c>
      <c r="CR45" s="316">
        <f>IFERROR(INDEX($AK$70:$AK$81, ROWS($CR$4:CR43)), IFERROR(INDEX($AO$70:$AO$81, ROWS($CR$4:CR43)-ROWS($AK$70:$AK$81)), IFERROR(INDEX($AS$70:$AS$81, ROWS($CR$4:CR43)-ROWS($AK$70:$AK$81)-ROWS($AO$70:$AO$81)),IFERROR(INDEX($AW$70:$AW$81, ROWS($CR$4:CR43)-ROWS($AK$70:$AK$81)-ROWS($AO$70:$AO$81)-ROWS($AS$70:$AS$81)),IFERROR(INDEX($BA$70:$BA$81, ROWS($CR$4:CR43)-ROWS($AK$70:$AK$81)-ROWS($AO$70:$AO$81)-ROWS($AS$70:$AS$81)-ROWS($AW$70:$AW$81)),IFERROR(INDEX($BE$70:$BE$81, ROWS($CR$4:CR43)-ROWS($AK$70:$AK$81)-ROWS($AO$70:$AO$81)-ROWS($AS$70:$AS$81)-ROWS($AW$70:$AW$81)-ROWS($BA$70:$BA$81)),IFERROR(INDEX($BI$70:$BI$81, ROWS($CR$4:CR43)-ROWS($AK$70:$AK$81)-ROWS($AO$70:$AO$81)-ROWS($AS$70:$AS$81)-ROWS($AW$70:$AW$81)-ROWS($BA$70:$BA$81)-ROWS($BE$70:$BE$81)), "")))))))</f>
        <v>0</v>
      </c>
      <c r="CS45" s="316" t="str">
        <f t="shared" ca="1" si="43"/>
        <v/>
      </c>
      <c r="CT45" s="413" t="str">
        <f t="shared" ca="1" si="44"/>
        <v/>
      </c>
      <c r="CU45" s="412" t="str">
        <f>IF(OR(CV45="",CV45=0),"",MAX(CU$5:CU44)+1)</f>
        <v/>
      </c>
      <c r="CV45" s="316" t="str">
        <f>IFERROR(INDEX($AJ$86:$AJ$97, ROWS($CV$4:CV43)), IFERROR(INDEX($AN$86:$AN$97, ROWS($CV$4:CV43)-ROWS($AJ$86:$AJ$97)), ""))</f>
        <v/>
      </c>
      <c r="CW45" s="316" t="str">
        <f t="shared" si="45"/>
        <v/>
      </c>
      <c r="CX45" s="316" t="str">
        <f>IF(OR(CY45="",CY45=0),"",MAX(CX$5:CX44)+1)</f>
        <v/>
      </c>
      <c r="CY45" s="316" t="str">
        <f>IFERROR(INDEX($AK$86:$AK$97, ROWS($CY$4:CY43)), IFERROR(INDEX($AO$86:$AO$97, ROWS($CY$4:CY43)-ROWS($AK$86:$AK$97)), ""))</f>
        <v/>
      </c>
      <c r="CZ45" s="316" t="str">
        <f t="shared" si="46"/>
        <v/>
      </c>
      <c r="DA45" s="413" t="str">
        <f t="shared" si="47"/>
        <v/>
      </c>
      <c r="DC45" s="437"/>
      <c r="DD45" s="1151" t="s">
        <v>504</v>
      </c>
      <c r="DE45" s="1152"/>
      <c r="DF45" s="430"/>
      <c r="DG45" s="1162" t="s">
        <v>23</v>
      </c>
      <c r="DH45" s="1152"/>
      <c r="DI45" s="1162" t="s">
        <v>504</v>
      </c>
      <c r="DJ45" s="1152"/>
      <c r="DK45" s="1162" t="s">
        <v>23</v>
      </c>
      <c r="DL45" s="1152"/>
      <c r="DM45" s="292"/>
      <c r="DN45" s="1163" t="s">
        <v>481</v>
      </c>
      <c r="DO45" s="1164"/>
      <c r="DP45" s="1164"/>
      <c r="DQ45" s="1165" t="s">
        <v>491</v>
      </c>
      <c r="DR45" s="1164"/>
      <c r="DS45" s="1166"/>
    </row>
    <row r="46" spans="1:123" x14ac:dyDescent="0.3">
      <c r="P46" s="1177"/>
      <c r="Q46" s="1178"/>
      <c r="R46" s="453"/>
      <c r="S46" s="402"/>
      <c r="T46"/>
      <c r="U46" s="1177"/>
      <c r="V46" s="1178"/>
      <c r="W46" s="453"/>
      <c r="X46" s="402"/>
      <c r="AC46" s="1093" t="s">
        <v>22</v>
      </c>
      <c r="AD46" s="1094"/>
      <c r="AE46" s="1094"/>
      <c r="AF46" s="1095"/>
      <c r="AI46" s="304" t="str">
        <f t="shared" ca="1" si="123"/>
        <v/>
      </c>
      <c r="AJ46" s="305" t="str">
        <f t="shared" ca="1" si="102"/>
        <v/>
      </c>
      <c r="AK46" s="306" t="str">
        <f t="shared" ca="1" si="103"/>
        <v/>
      </c>
      <c r="AL46" s="307" t="str">
        <f t="shared" ca="1" si="104"/>
        <v/>
      </c>
      <c r="AM46" s="304" t="str">
        <f t="shared" ca="1" si="124"/>
        <v/>
      </c>
      <c r="AN46" s="305" t="str">
        <f t="shared" ca="1" si="105"/>
        <v/>
      </c>
      <c r="AO46" s="306" t="str">
        <f t="shared" ca="1" si="106"/>
        <v/>
      </c>
      <c r="AP46" s="307" t="str">
        <f t="shared" ca="1" si="107"/>
        <v/>
      </c>
      <c r="AQ46" s="304" t="str">
        <f t="shared" ca="1" si="125"/>
        <v/>
      </c>
      <c r="AR46" s="305" t="str">
        <f t="shared" ca="1" si="108"/>
        <v/>
      </c>
      <c r="AS46" s="306" t="str">
        <f t="shared" ca="1" si="109"/>
        <v/>
      </c>
      <c r="AT46" s="307" t="str">
        <f t="shared" ca="1" si="110"/>
        <v/>
      </c>
      <c r="AU46" s="304" t="str">
        <f t="shared" ca="1" si="126"/>
        <v/>
      </c>
      <c r="AV46" s="305" t="str">
        <f t="shared" ca="1" si="111"/>
        <v/>
      </c>
      <c r="AW46" s="306" t="str">
        <f t="shared" ca="1" si="112"/>
        <v/>
      </c>
      <c r="AX46" s="307" t="str">
        <f t="shared" ca="1" si="113"/>
        <v/>
      </c>
      <c r="AY46" s="304" t="str">
        <f t="shared" ca="1" si="127"/>
        <v/>
      </c>
      <c r="AZ46" s="305" t="str">
        <f t="shared" ca="1" si="114"/>
        <v/>
      </c>
      <c r="BA46" s="306" t="str">
        <f t="shared" ca="1" si="115"/>
        <v/>
      </c>
      <c r="BB46" s="307" t="str">
        <f t="shared" ca="1" si="116"/>
        <v/>
      </c>
      <c r="BC46" s="304" t="str">
        <f t="shared" ca="1" si="128"/>
        <v/>
      </c>
      <c r="BD46" s="305" t="str">
        <f t="shared" ca="1" si="117"/>
        <v/>
      </c>
      <c r="BE46" s="306" t="str">
        <f t="shared" ca="1" si="118"/>
        <v/>
      </c>
      <c r="BF46" s="307" t="str">
        <f t="shared" ca="1" si="119"/>
        <v/>
      </c>
      <c r="BG46" s="304" t="str">
        <f t="shared" ca="1" si="129"/>
        <v/>
      </c>
      <c r="BH46" s="305" t="str">
        <f t="shared" ca="1" si="120"/>
        <v/>
      </c>
      <c r="BI46" s="306" t="str">
        <f t="shared" ca="1" si="121"/>
        <v/>
      </c>
      <c r="BJ46" s="307" t="str">
        <f t="shared" ca="1" si="122"/>
        <v/>
      </c>
      <c r="BL46" s="412" t="str">
        <f ca="1">IF(OR(BM46="",BM46=0),"",MAX(BL$5:BL45)+1)</f>
        <v/>
      </c>
      <c r="BM46" s="316" t="str">
        <f ca="1">IFERROR(INDEX($AJ$6:$AJ$17, ROWS(BM$4:$BM44)), IFERROR(INDEX($AN$6:$AN$17, ROWS(BM$4:$BM44)-ROWS($AJ$6:$AJ$17)), IFERROR(INDEX($AR$6:$AR$17, ROWS(BM$4:$BM44)-ROWS($AJ$6:$AJ$17)-ROWS($AN$6:$AN$17)),IFERROR(INDEX($AV$6:$AV$17, ROWS(BM$4:$BM44)-ROWS($AJ$6:$AJ$17)-ROWS($AN$6:$AN$17)-ROWS($AR$6:$AR$17)),IFERROR(INDEX($AZ$6:$AZ$17, ROWS(BM$4:$BM44)-ROWS($AJ$6:$AJ$17)-ROWS($AN$6:$AN$17)-ROWS($AR$6:$AR$17)-ROWS($AV$6:$AV$17)),IFERROR(INDEX($BD$6:$BD$17, ROWS(BM$4:$BM44)-ROWS($AJ$6:$AJ$17)-ROWS($AN$6:$AN$17)-ROWS($AR$6:$AR$17)-ROWS($AV$6:$AV$17)-ROWS($AZ$6:$AZ$17)),IFERROR(INDEX($BH$6:$BH$17, ROWS(BM$4:$BM44)-ROWS($AJ$6:$AJ$17)-ROWS($AN$6:$AN$17)-ROWS($AR$6:$AR$17)-ROWS($AV$6:$AV$17)-ROWS($AZ$6:$AZ$17)-ROWS($BD$6:$BD$17)), "")))))))</f>
        <v/>
      </c>
      <c r="BN46" s="316" t="str">
        <f t="shared" ca="1" si="30"/>
        <v/>
      </c>
      <c r="BO46" s="316" t="str">
        <f ca="1">IF(OR(BP46="",BP46=0),"",MAX(BO$5:BO45)+1)</f>
        <v/>
      </c>
      <c r="BP46" s="316" t="str">
        <f ca="1">IFERROR(INDEX($AK$6:$AK$17, ROWS($BP$4:BP44)), IFERROR(INDEX($AO$6:$AO$17, ROWS($BP$4:BP44)-ROWS($AK$6:$AK$17)), IFERROR(INDEX($AS$6:$AS$17, ROWS($BP$4:BP44)-ROWS($AK$6:$AK$17)-ROWS($AO$6:$AO$17)),IFERROR(INDEX($AW$6:$AW$17, ROWS($BP$4:BP44)-ROWS($AK$6:$AK$17)-ROWS($AO$6:$AO$17)-ROWS($AS$6:$AS$17)),IFERROR(INDEX($BA$6:$BA$17, ROWS($BP$4:BP44)-ROWS($AK$6:$AK$17)-ROWS($AO$6:$AO$17)-ROWS($AS$6:$AS$17)-ROWS($AW$6:$AW$17)),IFERROR(INDEX($BE$6:$BE$17, ROWS($BP$4:BP44)-ROWS($AK$6:$AK$17)-ROWS($AO$6:$AO$17)-ROWS($AS$6:$AS$17)-ROWS($AW$6:$AW$17)-ROWS($BA$6:$BA$17)),IFERROR(INDEX($BI$6:$BI$17, ROWS($BP$4:BP44)-ROWS($AK$6:$AK$17)-ROWS($AO$6:$AO$17)-ROWS($AS$6:$AS$17)-ROWS($AW$6:$AW$17)-ROWS($BA$6:$BA$17)-ROWS($BE$6:$BE$17)), "")))))))</f>
        <v/>
      </c>
      <c r="BQ46" s="316" t="str">
        <f t="shared" ca="1" si="31"/>
        <v/>
      </c>
      <c r="BR46" s="413" t="str">
        <f t="shared" ca="1" si="32"/>
        <v/>
      </c>
      <c r="BS46" s="412" t="str">
        <f ca="1">IF(OR(BT46="",BT46=0),"",MAX(BS$5:BS45)+1)</f>
        <v/>
      </c>
      <c r="BT46" s="316" t="str">
        <f ca="1">IFERROR(INDEX($AJ$22:$AJ$33, ROWS($BT$4:BT44)), IFERROR(INDEX($AN$22:$AN$33, ROWS($BT$4:BT44)-ROWS($AJ$22:$AJ$33)), IFERROR(INDEX($AR$22:$AR$33, ROWS($BT$4:BT44)-ROWS($AJ$22:$AJ$33)-ROWS($AN$22:$AN$33)),IFERROR(INDEX($AV$22:$AV$33, ROWS($BT$4:BT44)-ROWS($AJ$22:$AJ$33)-ROWS($AN$22:$AN$33)-ROWS($AR$22:$AR$33)),IFERROR(INDEX($AZ$22:$AZ$33, ROWS($BT$4:BT44)-ROWS($AJ$22:$AJ$33)-ROWS($AN$22:$AN$33)-ROWS($AR$22:$AR$33)-ROWS($AV$22:$AV$33)),IFERROR(INDEX($BD$22:$BD$33, ROWS($BT$4:BT44)-ROWS($AJ$22:$AJ$33)-ROWS($AN$22:$AN$33)-ROWS($AR$22:$AR$33)-ROWS($AV$22:$AV$33)-ROWS($AZ$22:$AZ$33)),IFERROR(INDEX($BH$22:$BH$33, ROWS($BT$4:BT44)-ROWS($AJ$22:$AJ$33)-ROWS($AN$22:$AN$33)-ROWS($AR$22:$AR$33)-ROWS($AV$22:$AV$33)-ROWS($AZ$22:$AZ$33)-ROWS($BD$22:$BD$33)), "")))))))</f>
        <v/>
      </c>
      <c r="BU46" s="316" t="str">
        <f t="shared" ca="1" si="33"/>
        <v/>
      </c>
      <c r="BV46" s="316" t="str">
        <f ca="1">IF(OR(BW46="",BW46=0),"",MAX(BV$5:BV45)+1)</f>
        <v/>
      </c>
      <c r="BW46" s="316" t="str">
        <f ca="1">IFERROR(INDEX($AK$22:$AK$33, ROWS($BW$4:BW44)), IFERROR(INDEX($AO$22:$AO$33, ROWS($BW$4:BW44)-ROWS($AK$22:$AK$33)), IFERROR(INDEX($AS$22:$AS$33, ROWS($BW$4:BW44)-ROWS($AK$22:$AK$33)-ROWS($AO$22:$AO$33)),IFERROR(INDEX($AW$22:$AW$33, ROWS($BW$4:BW44)-ROWS($AK$22:$AK$33)-ROWS($AO$22:$AO$33)-ROWS($AS$22:$AS$33)),IFERROR(INDEX($BA$22:$BA$33, ROWS($BW$4:BW44)-ROWS($AK$22:$AK$33)-ROWS($AO$22:$AO$33)-ROWS($AS$22:$AS$33)-ROWS($AW$22:$AW$33)),IFERROR(INDEX($BE$22:$BE$33, ROWS($BW$4:BW44)-ROWS($AK$22:$AK$33)-ROWS($AO$22:$AO$33)-ROWS($AS$22:$AS$33)-ROWS($AW$22:$AW$33)-ROWS($BA$22:$BA$33)),IFERROR(INDEX($BI$22:$BI$33, ROWS($BW$4:BW44)-ROWS($AK$22:$AK$33)-ROWS($AO$22:$AO$33)-ROWS($AS$22:$AS$33)-ROWS($AW$22:$AW$33)-ROWS($BA$22:$BA$33)-ROWS($BE$22:$BE$33)), "")))))))</f>
        <v/>
      </c>
      <c r="BX46" s="316" t="str">
        <f t="shared" ca="1" si="34"/>
        <v/>
      </c>
      <c r="BY46" s="413" t="str">
        <f t="shared" ca="1" si="35"/>
        <v/>
      </c>
      <c r="BZ46" s="412">
        <f ca="1">IF(OR(CA46="",CA46=0),"",MAX(BZ$5:BZ45)+1)</f>
        <v>10</v>
      </c>
      <c r="CA46" s="316" t="str">
        <f ca="1">IFERROR(INDEX($AJ$38:$AJ$49, ROWS($CA$4:CA44)), IFERROR(INDEX($AN$38:$AN$49, ROWS($CA$4:CA44)-ROWS($AJ$38:$AJ$49)), IFERROR(INDEX($AR$38:$AR$49, ROWS($CA$4:CA44)-ROWS($AJ$38:$AJ$49)-ROWS($AN$38:$AN$49)),IFERROR(INDEX($AV$38:$AV$49, ROWS($CA$4:CA44)-ROWS($AJ$38:$AJ$49)-ROWS($AN$38:$AN$49)-ROWS($AR$38:$AR$49)),IFERROR(INDEX($AZ$38:$AZ$49, ROWS($CA$4:CA44)-ROWS($AJ$38:$AJ$49)-ROWS($AN$38:$AN$49)-ROWS($AR$38:$AR$49)-ROWS($AV$38:$AV$49)),IFERROR(INDEX($BD$38:$BD$49, ROWS($CA$4:CA44)-ROWS($AJ$38:$AJ$49)-ROWS($AN$38:$AN$49)-ROWS($AR$38:$AR$49)-ROWS($AV$38:$AV$49)-ROWS($AZ$38:$AZ$49)),IFERROR(INDEX($BH$38:$BH$49, ROWS($CA$4:CA44)-ROWS($AJ$38:$AJ$49)-ROWS($AN$38:$AN$49)-ROWS($AR$38:$AR$49)-ROWS($AV$38:$AV$49)-ROWS($AZ$38:$AZ$49)-ROWS($BD$38:$BD$49)), "")))))))</f>
        <v>Investment 1</v>
      </c>
      <c r="CB46" s="316" t="str">
        <f t="shared" ca="1" si="36"/>
        <v/>
      </c>
      <c r="CC46" s="316">
        <f ca="1">IF(OR(CD46="",CD46=0),"",MAX(CC$5:CC45)+1)</f>
        <v>10</v>
      </c>
      <c r="CD46" s="316">
        <f ca="1">IFERROR(INDEX($AK$38:$AK$49, ROWS($CD$4:CD44)), IFERROR(INDEX($AO$38:$AO$49, ROWS($CD$4:CD44)-ROWS($AK$38:$AK$49)), IFERROR(INDEX($AS$38:$AS$49, ROWS($CD$4:CD44)-ROWS($AK$38:$AK$49)-ROWS($AO$38:$AO$49)),IFERROR(INDEX($AW$38:$AW$49, ROWS($CD$4:CD44)-ROWS($AK$38:$AK$49)-ROWS($AO$38:$AO$49)-ROWS($AS$38:$AS$49)),IFERROR(INDEX($BA$38:$BA$49, ROWS($CD$4:CD44)-ROWS($AK$38:$AK$49)-ROWS($AO$38:$AO$49)-ROWS($AS$38:$AS$49)-ROWS($AW$38:$AW$49)),IFERROR(INDEX($BE$38:$BE$49, ROWS($CD$4:CD44)-ROWS($AK$38:$AK$49)-ROWS($AO$38:$AO$49)-ROWS($AS$38:$AS$49)-ROWS($AW$38:$AW$49)-ROWS($BA$38:$BA$49)),IFERROR(INDEX($BI$38:$BI$49, ROWS($CD$4:CD44)-ROWS($AK$38:$AK$49)-ROWS($AO$38:$AO$49)-ROWS($AS$38:$AS$49)-ROWS($AW$38:$AW$49)-ROWS($BA$38:$BA$49)-ROWS($BE$38:$BE$49)), "")))))))</f>
        <v>200</v>
      </c>
      <c r="CE46" s="316" t="str">
        <f t="shared" ca="1" si="37"/>
        <v/>
      </c>
      <c r="CF46" s="413" t="str">
        <f t="shared" ca="1" si="38"/>
        <v/>
      </c>
      <c r="CG46" s="412" t="str">
        <f ca="1">IF(OR(CH46="",CH46=0),"",MAX(CG$5:CG45)+1)</f>
        <v/>
      </c>
      <c r="CH46" s="316" t="str">
        <f ca="1">IFERROR(INDEX($AJ$54:$AJ$65, ROWS($CH$4:CH44)), IFERROR(INDEX($AN$54:$AN$65, ROWS($CH$4:CH44)-ROWS($AJ$54:$AJ$65)), IFERROR(INDEX($AR$54:$AR$65, ROWS($CH$4:CH44)-ROWS($AJ$54:$AJ$65)-ROWS($AN$54:$AN$65)),IFERROR(INDEX($AV$54:$AV$65, ROWS($CH$4:CH44)-ROWS($AJ$54:$AJ$65)-ROWS($AN$54:$AN$65)-ROWS($AR$54:$AR$65)),IFERROR(INDEX($AZ$54:$AZ$65, ROWS($CH$4:CH44)-ROWS($AJ$54:$AJ$65)-ROWS($AN$54:$AN$65)-ROWS($AR$54:$AR$65)-ROWS($AV$54:$AV$65)),IFERROR(INDEX($BD$54:$BD$65, ROWS($CH$4:CH44)-ROWS($AJ$54:$AJ$65)-ROWS($AN$54:$AN$65)-ROWS($AR$54:$AR$65)-ROWS($AV$54:$AV$65)-ROWS($AZ$54:$AZ$65)),IFERROR(INDEX($BH$54:$BH$65, ROWS($CH$4:CH44)-ROWS($AJ$54:$AJ$65)-ROWS($AN$54:$AN$65)-ROWS($AR$54:$AR$65)-ROWS($AV$54:$AV$65)-ROWS($AZ$54:$AZ$65)-ROWS($BD$54:$BD$65)), "")))))))</f>
        <v/>
      </c>
      <c r="CI46" s="316" t="str">
        <f t="shared" ca="1" si="39"/>
        <v/>
      </c>
      <c r="CJ46" s="316" t="str">
        <f ca="1">IF(OR(CK46="",CK46=0),"",MAX(CJ$5:CJ45)+1)</f>
        <v/>
      </c>
      <c r="CK46" s="316" t="str">
        <f ca="1">IFERROR(INDEX($AK$54:$AK$65, ROWS($CK$4:CK44)), IFERROR(INDEX($AO$54:$AO$65, ROWS($CK$4:CK44)-ROWS($AK$54:$AK$65)), IFERROR(INDEX($AS$54:$AS$65, ROWS($CK$4:CK44)-ROWS($AK$54:$AK$65)-ROWS($AO$54:$AO$65)),IFERROR(INDEX($AW$54:$AW$65, ROWS($CK$4:CK44)-ROWS($AK$54:$AK$65)-ROWS($AO$54:$AO$65)-ROWS($AS$54:$AS$65)),IFERROR(INDEX($BA$54:$BA$65, ROWS($CK$4:CK44)-ROWS($AK$54:$AK$65)-ROWS($AO$54:$AO$65)-ROWS($AS$54:$AS$65)-ROWS($AW$54:$AW$65)),IFERROR(INDEX($BE$54:$BE$65, ROWS($CK$4:CK44)-ROWS($AK$54:$AK$65)-ROWS($AO$54:$AO$65)-ROWS($AS$54:$AS$65)-ROWS($AW$54:$AW$65)-ROWS($BA$54:$BA$65)),IFERROR(INDEX($BI$54:$BI$65, ROWS($CK$4:CK44)-ROWS($AK$54:$AK$65)-ROWS($AO$54:$AO$65)-ROWS($AS$54:$AS$65)-ROWS($AW$54:$AW$65)-ROWS($BA$54:$BA$65)-ROWS($BE$54:$BE$65)), "")))))))</f>
        <v/>
      </c>
      <c r="CL46" s="316" t="str">
        <f t="shared" ca="1" si="40"/>
        <v/>
      </c>
      <c r="CM46" s="413" t="str">
        <f t="shared" ca="1" si="41"/>
        <v/>
      </c>
      <c r="CN46" s="412" t="str">
        <f>IF(OR(CO46="",CO46=0),"",MAX(CN$5:CN45)+1)</f>
        <v/>
      </c>
      <c r="CO46" s="316">
        <f>IFERROR(INDEX($AJ$70:$AJ$81, ROWS($CO$4:CO44)), IFERROR(INDEX($AN$70:$AN$81, ROWS($CO$4:CO44)-ROWS($AJ$70:$AJ$81)), IFERROR(INDEX($AR$70:$AR$81, ROWS($CO$4:CO44)-ROWS($AJ$70:$AJ$81)-ROWS($AN$70:$AN$81)),IFERROR(INDEX($AV$70:$AV$81, ROWS($CO$4:CO44)-ROWS($AJ$70:$AJ$81)-ROWS($AN$70:$AN$81)-ROWS($AR$70:$AR$81)),IFERROR(INDEX($AZ$70:$AZ$81, ROWS($CO$4:CO44)-ROWS($AJ$70:$AJ$81)-ROWS($AN$70:$AN$81)-ROWS($AR$70:$AR$81)-ROWS($AV$70:$AV$81)),IFERROR(INDEX($BD$70:$BD$81, ROWS($CO$4:CO44)-ROWS($AJ$70:$AJ$81)-ROWS($AN$70:$AN$81)-ROWS($AR$70:$AR$81)-ROWS($AV$70:$AV$81)-ROWS($AZ$70:$AZ$81)),IFERROR(INDEX($BH$70:$BH$81, ROWS($CO$4:CO44)-ROWS($AJ$70:$AJ$81)-ROWS($AN$70:$AN$81)-ROWS($AR$70:$AR$81)-ROWS($AV$70:$AV$81)-ROWS($AZ$70:$AZ$81)-ROWS($BD$70:$BD$81)), "")))))))</f>
        <v>0</v>
      </c>
      <c r="CP46" s="316" t="str">
        <f t="shared" ca="1" si="42"/>
        <v/>
      </c>
      <c r="CQ46" s="316" t="str">
        <f>IF(OR(CR46="",CR46=0),"",MAX(CQ$5:CQ45)+1)</f>
        <v/>
      </c>
      <c r="CR46" s="316">
        <f>IFERROR(INDEX($AK$70:$AK$81, ROWS($CR$4:CR44)), IFERROR(INDEX($AO$70:$AO$81, ROWS($CR$4:CR44)-ROWS($AK$70:$AK$81)), IFERROR(INDEX($AS$70:$AS$81, ROWS($CR$4:CR44)-ROWS($AK$70:$AK$81)-ROWS($AO$70:$AO$81)),IFERROR(INDEX($AW$70:$AW$81, ROWS($CR$4:CR44)-ROWS($AK$70:$AK$81)-ROWS($AO$70:$AO$81)-ROWS($AS$70:$AS$81)),IFERROR(INDEX($BA$70:$BA$81, ROWS($CR$4:CR44)-ROWS($AK$70:$AK$81)-ROWS($AO$70:$AO$81)-ROWS($AS$70:$AS$81)-ROWS($AW$70:$AW$81)),IFERROR(INDEX($BE$70:$BE$81, ROWS($CR$4:CR44)-ROWS($AK$70:$AK$81)-ROWS($AO$70:$AO$81)-ROWS($AS$70:$AS$81)-ROWS($AW$70:$AW$81)-ROWS($BA$70:$BA$81)),IFERROR(INDEX($BI$70:$BI$81, ROWS($CR$4:CR44)-ROWS($AK$70:$AK$81)-ROWS($AO$70:$AO$81)-ROWS($AS$70:$AS$81)-ROWS($AW$70:$AW$81)-ROWS($BA$70:$BA$81)-ROWS($BE$70:$BE$81)), "")))))))</f>
        <v>0</v>
      </c>
      <c r="CS46" s="316" t="str">
        <f t="shared" ca="1" si="43"/>
        <v/>
      </c>
      <c r="CT46" s="413" t="str">
        <f t="shared" ca="1" si="44"/>
        <v/>
      </c>
      <c r="CU46" s="412" t="str">
        <f>IF(OR(CV46="",CV46=0),"",MAX(CU$5:CU45)+1)</f>
        <v/>
      </c>
      <c r="CV46" s="316" t="str">
        <f>IFERROR(INDEX($AJ$86:$AJ$97, ROWS($CV$4:CV44)), IFERROR(INDEX($AN$86:$AN$97, ROWS($CV$4:CV44)-ROWS($AJ$86:$AJ$97)), ""))</f>
        <v/>
      </c>
      <c r="CW46" s="316" t="str">
        <f t="shared" si="45"/>
        <v/>
      </c>
      <c r="CX46" s="316" t="str">
        <f>IF(OR(CY46="",CY46=0),"",MAX(CX$5:CX45)+1)</f>
        <v/>
      </c>
      <c r="CY46" s="316" t="str">
        <f>IFERROR(INDEX($AK$86:$AK$97, ROWS($CY$4:CY44)), IFERROR(INDEX($AO$86:$AO$97, ROWS($CY$4:CY44)-ROWS($AK$86:$AK$97)), ""))</f>
        <v/>
      </c>
      <c r="CZ46" s="316" t="str">
        <f t="shared" si="46"/>
        <v/>
      </c>
      <c r="DA46" s="413" t="str">
        <f t="shared" si="47"/>
        <v/>
      </c>
      <c r="DC46" s="438">
        <f ca="1">IF(OR(DD46="",DD46=0),"",MAX(DC$45:DC45)+1)</f>
        <v>1</v>
      </c>
      <c r="DD46" s="434" t="str">
        <f ca="1">IF(CB6="","",IF(NOT(CF6="Income"),CB6,""))</f>
        <v>D. Store Card 4</v>
      </c>
      <c r="DE46" s="413">
        <f ca="1">IF(CE6="","",IF(NOT(CF6="Income"),CE6,""))</f>
        <v>30</v>
      </c>
      <c r="DF46" s="438" t="str">
        <f ca="1">IF(OR(DG46="",DG46=0),"",MAX(DF$45:DF45)+1)</f>
        <v/>
      </c>
      <c r="DG46" s="412" t="str">
        <f ca="1">IF(CB6="","",IF(CF6="Income",CB6,""))</f>
        <v/>
      </c>
      <c r="DH46" s="413" t="str">
        <f ca="1">IF(CB6="","",IF(CF6="Income",CE6,""))</f>
        <v/>
      </c>
      <c r="DI46" s="412" t="str">
        <f ca="1">IFERROR(INDEX($DD$46:$DD$63,MATCH(ROW()-ROW($DI$45),$DC$46:$DC$63,0)),"")</f>
        <v>D. Store Card 4</v>
      </c>
      <c r="DJ46" s="413">
        <f ca="1">IFERROR(INDEX($DE$46:$DE$63,MATCH(ROW()-ROW($DI$45),$DC$46:$DC$63,0)),"")</f>
        <v>30</v>
      </c>
      <c r="DK46" s="412" t="str">
        <f ca="1">IFERROR(INDEX($DG$46:$DG$63,MATCH(ROW()-ROW($DK$45),$DF$46:$DF$63,0)),"")</f>
        <v>Paycheck 2</v>
      </c>
      <c r="DL46" s="413">
        <f ca="1">IFERROR(INDEX($DH$46:$DH$63,MATCH(ROW()-ROW($DK$45),$DF$46:$DF$63,0)),"")</f>
        <v>400</v>
      </c>
      <c r="DM46" s="292"/>
      <c r="DN46" s="425" t="str">
        <f ca="1">IF(DI46="","",CONCATENATE(DI46," - ",DJ46))</f>
        <v>D. Store Card 4 - 30</v>
      </c>
      <c r="DO46" s="295" t="str">
        <f ca="1">IF(DI47="","",CONCATENATE(DI47," - ",DJ47))</f>
        <v>Groceries - 125</v>
      </c>
      <c r="DP46" s="295" t="str">
        <f ca="1">IF(DI48="","",CONCATENATE(DI48," - ",DJ48))</f>
        <v>D. Store Card 1 - 30</v>
      </c>
      <c r="DQ46" s="440" t="str">
        <f ca="1">IF(DK46="","",CONCATENATE(DK46," - ",DL46))</f>
        <v>Paycheck 2 - 400</v>
      </c>
      <c r="DR46" s="441" t="str">
        <f ca="1">IF(DK47="","",CONCATENATE(DK47," - ",DL47))</f>
        <v>Investment 1 - 200</v>
      </c>
      <c r="DS46" s="442" t="str">
        <f ca="1">IF(DK48="","",CONCATENATE(DK48," - ",DL48))</f>
        <v>Paycheck 3 - 700</v>
      </c>
    </row>
    <row r="47" spans="1:123" x14ac:dyDescent="0.3">
      <c r="P47" s="1177"/>
      <c r="Q47" s="1178"/>
      <c r="R47" s="453"/>
      <c r="S47" s="402"/>
      <c r="T47"/>
      <c r="U47" s="1177"/>
      <c r="V47" s="1178"/>
      <c r="W47" s="453"/>
      <c r="X47" s="402"/>
      <c r="AC47" s="366" t="s">
        <v>495</v>
      </c>
      <c r="AD47" s="367" t="s">
        <v>192</v>
      </c>
      <c r="AE47" s="367" t="s">
        <v>193</v>
      </c>
      <c r="AF47" s="368" t="s">
        <v>11</v>
      </c>
      <c r="AI47" s="302" t="str">
        <f t="shared" ca="1" si="123"/>
        <v/>
      </c>
      <c r="AJ47" s="305" t="str">
        <f t="shared" ca="1" si="102"/>
        <v/>
      </c>
      <c r="AK47" s="293" t="str">
        <f t="shared" ca="1" si="103"/>
        <v/>
      </c>
      <c r="AL47" s="303" t="str">
        <f t="shared" ca="1" si="104"/>
        <v/>
      </c>
      <c r="AM47" s="302" t="str">
        <f t="shared" ca="1" si="124"/>
        <v/>
      </c>
      <c r="AN47" s="293" t="str">
        <f t="shared" ca="1" si="105"/>
        <v/>
      </c>
      <c r="AO47" s="293" t="str">
        <f t="shared" ca="1" si="106"/>
        <v/>
      </c>
      <c r="AP47" s="303" t="str">
        <f t="shared" ca="1" si="107"/>
        <v/>
      </c>
      <c r="AQ47" s="302" t="str">
        <f t="shared" ca="1" si="125"/>
        <v/>
      </c>
      <c r="AR47" s="293" t="str">
        <f t="shared" ca="1" si="108"/>
        <v/>
      </c>
      <c r="AS47" s="293" t="str">
        <f t="shared" ca="1" si="109"/>
        <v/>
      </c>
      <c r="AT47" s="303" t="str">
        <f t="shared" ca="1" si="110"/>
        <v/>
      </c>
      <c r="AU47" s="302" t="str">
        <f t="shared" ca="1" si="126"/>
        <v/>
      </c>
      <c r="AV47" s="293" t="str">
        <f t="shared" ca="1" si="111"/>
        <v/>
      </c>
      <c r="AW47" s="293" t="str">
        <f t="shared" ca="1" si="112"/>
        <v/>
      </c>
      <c r="AX47" s="303" t="str">
        <f t="shared" ca="1" si="113"/>
        <v/>
      </c>
      <c r="AY47" s="302" t="str">
        <f t="shared" ca="1" si="127"/>
        <v/>
      </c>
      <c r="AZ47" s="293" t="str">
        <f t="shared" ca="1" si="114"/>
        <v/>
      </c>
      <c r="BA47" s="293" t="str">
        <f t="shared" ca="1" si="115"/>
        <v/>
      </c>
      <c r="BB47" s="303" t="str">
        <f t="shared" ca="1" si="116"/>
        <v/>
      </c>
      <c r="BC47" s="302" t="str">
        <f t="shared" ca="1" si="128"/>
        <v/>
      </c>
      <c r="BD47" s="293" t="str">
        <f t="shared" ca="1" si="117"/>
        <v/>
      </c>
      <c r="BE47" s="293" t="str">
        <f t="shared" ca="1" si="118"/>
        <v/>
      </c>
      <c r="BF47" s="303" t="str">
        <f t="shared" ca="1" si="119"/>
        <v/>
      </c>
      <c r="BG47" s="302" t="str">
        <f t="shared" ca="1" si="129"/>
        <v/>
      </c>
      <c r="BH47" s="293" t="str">
        <f t="shared" ca="1" si="120"/>
        <v/>
      </c>
      <c r="BI47" s="293" t="str">
        <f t="shared" ca="1" si="121"/>
        <v/>
      </c>
      <c r="BJ47" s="303" t="str">
        <f t="shared" ca="1" si="122"/>
        <v/>
      </c>
      <c r="BL47" s="412" t="str">
        <f ca="1">IF(OR(BM47="",BM47=0),"",MAX(BL$5:BL46)+1)</f>
        <v/>
      </c>
      <c r="BM47" s="316" t="str">
        <f ca="1">IFERROR(INDEX($AJ$6:$AJ$17, ROWS(BM$4:$BM45)), IFERROR(INDEX($AN$6:$AN$17, ROWS(BM$4:$BM45)-ROWS($AJ$6:$AJ$17)), IFERROR(INDEX($AR$6:$AR$17, ROWS(BM$4:$BM45)-ROWS($AJ$6:$AJ$17)-ROWS($AN$6:$AN$17)),IFERROR(INDEX($AV$6:$AV$17, ROWS(BM$4:$BM45)-ROWS($AJ$6:$AJ$17)-ROWS($AN$6:$AN$17)-ROWS($AR$6:$AR$17)),IFERROR(INDEX($AZ$6:$AZ$17, ROWS(BM$4:$BM45)-ROWS($AJ$6:$AJ$17)-ROWS($AN$6:$AN$17)-ROWS($AR$6:$AR$17)-ROWS($AV$6:$AV$17)),IFERROR(INDEX($BD$6:$BD$17, ROWS(BM$4:$BM45)-ROWS($AJ$6:$AJ$17)-ROWS($AN$6:$AN$17)-ROWS($AR$6:$AR$17)-ROWS($AV$6:$AV$17)-ROWS($AZ$6:$AZ$17)),IFERROR(INDEX($BH$6:$BH$17, ROWS(BM$4:$BM45)-ROWS($AJ$6:$AJ$17)-ROWS($AN$6:$AN$17)-ROWS($AR$6:$AR$17)-ROWS($AV$6:$AV$17)-ROWS($AZ$6:$AZ$17)-ROWS($BD$6:$BD$17)), "")))))))</f>
        <v/>
      </c>
      <c r="BN47" s="316" t="str">
        <f t="shared" ca="1" si="30"/>
        <v/>
      </c>
      <c r="BO47" s="316" t="str">
        <f ca="1">IF(OR(BP47="",BP47=0),"",MAX(BO$5:BO46)+1)</f>
        <v/>
      </c>
      <c r="BP47" s="316" t="str">
        <f ca="1">IFERROR(INDEX($AK$6:$AK$17, ROWS($BP$4:BP45)), IFERROR(INDEX($AO$6:$AO$17, ROWS($BP$4:BP45)-ROWS($AK$6:$AK$17)), IFERROR(INDEX($AS$6:$AS$17, ROWS($BP$4:BP45)-ROWS($AK$6:$AK$17)-ROWS($AO$6:$AO$17)),IFERROR(INDEX($AW$6:$AW$17, ROWS($BP$4:BP45)-ROWS($AK$6:$AK$17)-ROWS($AO$6:$AO$17)-ROWS($AS$6:$AS$17)),IFERROR(INDEX($BA$6:$BA$17, ROWS($BP$4:BP45)-ROWS($AK$6:$AK$17)-ROWS($AO$6:$AO$17)-ROWS($AS$6:$AS$17)-ROWS($AW$6:$AW$17)),IFERROR(INDEX($BE$6:$BE$17, ROWS($BP$4:BP45)-ROWS($AK$6:$AK$17)-ROWS($AO$6:$AO$17)-ROWS($AS$6:$AS$17)-ROWS($AW$6:$AW$17)-ROWS($BA$6:$BA$17)),IFERROR(INDEX($BI$6:$BI$17, ROWS($BP$4:BP45)-ROWS($AK$6:$AK$17)-ROWS($AO$6:$AO$17)-ROWS($AS$6:$AS$17)-ROWS($AW$6:$AW$17)-ROWS($BA$6:$BA$17)-ROWS($BE$6:$BE$17)), "")))))))</f>
        <v/>
      </c>
      <c r="BQ47" s="316" t="str">
        <f t="shared" ca="1" si="31"/>
        <v/>
      </c>
      <c r="BR47" s="413" t="str">
        <f t="shared" ca="1" si="32"/>
        <v/>
      </c>
      <c r="BS47" s="412" t="str">
        <f ca="1">IF(OR(BT47="",BT47=0),"",MAX(BS$5:BS46)+1)</f>
        <v/>
      </c>
      <c r="BT47" s="316" t="str">
        <f ca="1">IFERROR(INDEX($AJ$22:$AJ$33, ROWS($BT$4:BT45)), IFERROR(INDEX($AN$22:$AN$33, ROWS($BT$4:BT45)-ROWS($AJ$22:$AJ$33)), IFERROR(INDEX($AR$22:$AR$33, ROWS($BT$4:BT45)-ROWS($AJ$22:$AJ$33)-ROWS($AN$22:$AN$33)),IFERROR(INDEX($AV$22:$AV$33, ROWS($BT$4:BT45)-ROWS($AJ$22:$AJ$33)-ROWS($AN$22:$AN$33)-ROWS($AR$22:$AR$33)),IFERROR(INDEX($AZ$22:$AZ$33, ROWS($BT$4:BT45)-ROWS($AJ$22:$AJ$33)-ROWS($AN$22:$AN$33)-ROWS($AR$22:$AR$33)-ROWS($AV$22:$AV$33)),IFERROR(INDEX($BD$22:$BD$33, ROWS($BT$4:BT45)-ROWS($AJ$22:$AJ$33)-ROWS($AN$22:$AN$33)-ROWS($AR$22:$AR$33)-ROWS($AV$22:$AV$33)-ROWS($AZ$22:$AZ$33)),IFERROR(INDEX($BH$22:$BH$33, ROWS($BT$4:BT45)-ROWS($AJ$22:$AJ$33)-ROWS($AN$22:$AN$33)-ROWS($AR$22:$AR$33)-ROWS($AV$22:$AV$33)-ROWS($AZ$22:$AZ$33)-ROWS($BD$22:$BD$33)), "")))))))</f>
        <v/>
      </c>
      <c r="BU47" s="316" t="str">
        <f t="shared" ca="1" si="33"/>
        <v/>
      </c>
      <c r="BV47" s="316" t="str">
        <f ca="1">IF(OR(BW47="",BW47=0),"",MAX(BV$5:BV46)+1)</f>
        <v/>
      </c>
      <c r="BW47" s="316" t="str">
        <f ca="1">IFERROR(INDEX($AK$22:$AK$33, ROWS($BW$4:BW45)), IFERROR(INDEX($AO$22:$AO$33, ROWS($BW$4:BW45)-ROWS($AK$22:$AK$33)), IFERROR(INDEX($AS$22:$AS$33, ROWS($BW$4:BW45)-ROWS($AK$22:$AK$33)-ROWS($AO$22:$AO$33)),IFERROR(INDEX($AW$22:$AW$33, ROWS($BW$4:BW45)-ROWS($AK$22:$AK$33)-ROWS($AO$22:$AO$33)-ROWS($AS$22:$AS$33)),IFERROR(INDEX($BA$22:$BA$33, ROWS($BW$4:BW45)-ROWS($AK$22:$AK$33)-ROWS($AO$22:$AO$33)-ROWS($AS$22:$AS$33)-ROWS($AW$22:$AW$33)),IFERROR(INDEX($BE$22:$BE$33, ROWS($BW$4:BW45)-ROWS($AK$22:$AK$33)-ROWS($AO$22:$AO$33)-ROWS($AS$22:$AS$33)-ROWS($AW$22:$AW$33)-ROWS($BA$22:$BA$33)),IFERROR(INDEX($BI$22:$BI$33, ROWS($BW$4:BW45)-ROWS($AK$22:$AK$33)-ROWS($AO$22:$AO$33)-ROWS($AS$22:$AS$33)-ROWS($AW$22:$AW$33)-ROWS($BA$22:$BA$33)-ROWS($BE$22:$BE$33)), "")))))))</f>
        <v/>
      </c>
      <c r="BX47" s="316" t="str">
        <f t="shared" ca="1" si="34"/>
        <v/>
      </c>
      <c r="BY47" s="413" t="str">
        <f t="shared" ca="1" si="35"/>
        <v/>
      </c>
      <c r="BZ47" s="412">
        <f ca="1">IF(OR(CA47="",CA47=0),"",MAX(BZ$5:BZ46)+1)</f>
        <v>11</v>
      </c>
      <c r="CA47" s="316" t="str">
        <f ca="1">IFERROR(INDEX($AJ$38:$AJ$49, ROWS($CA$4:CA45)), IFERROR(INDEX($AN$38:$AN$49, ROWS($CA$4:CA45)-ROWS($AJ$38:$AJ$49)), IFERROR(INDEX($AR$38:$AR$49, ROWS($CA$4:CA45)-ROWS($AJ$38:$AJ$49)-ROWS($AN$38:$AN$49)),IFERROR(INDEX($AV$38:$AV$49, ROWS($CA$4:CA45)-ROWS($AJ$38:$AJ$49)-ROWS($AN$38:$AN$49)-ROWS($AR$38:$AR$49)),IFERROR(INDEX($AZ$38:$AZ$49, ROWS($CA$4:CA45)-ROWS($AJ$38:$AJ$49)-ROWS($AN$38:$AN$49)-ROWS($AR$38:$AR$49)-ROWS($AV$38:$AV$49)),IFERROR(INDEX($BD$38:$BD$49, ROWS($CA$4:CA45)-ROWS($AJ$38:$AJ$49)-ROWS($AN$38:$AN$49)-ROWS($AR$38:$AR$49)-ROWS($AV$38:$AV$49)-ROWS($AZ$38:$AZ$49)),IFERROR(INDEX($BH$38:$BH$49, ROWS($CA$4:CA45)-ROWS($AJ$38:$AJ$49)-ROWS($AN$38:$AN$49)-ROWS($AR$38:$AR$49)-ROWS($AV$38:$AV$49)-ROWS($AZ$38:$AZ$49)-ROWS($BD$38:$BD$49)), "")))))))</f>
        <v>Paycheck 3</v>
      </c>
      <c r="CB47" s="316" t="str">
        <f t="shared" ca="1" si="36"/>
        <v/>
      </c>
      <c r="CC47" s="316">
        <f ca="1">IF(OR(CD47="",CD47=0),"",MAX(CC$5:CC46)+1)</f>
        <v>11</v>
      </c>
      <c r="CD47" s="316">
        <f ca="1">IFERROR(INDEX($AK$38:$AK$49, ROWS($CD$4:CD45)), IFERROR(INDEX($AO$38:$AO$49, ROWS($CD$4:CD45)-ROWS($AK$38:$AK$49)), IFERROR(INDEX($AS$38:$AS$49, ROWS($CD$4:CD45)-ROWS($AK$38:$AK$49)-ROWS($AO$38:$AO$49)),IFERROR(INDEX($AW$38:$AW$49, ROWS($CD$4:CD45)-ROWS($AK$38:$AK$49)-ROWS($AO$38:$AO$49)-ROWS($AS$38:$AS$49)),IFERROR(INDEX($BA$38:$BA$49, ROWS($CD$4:CD45)-ROWS($AK$38:$AK$49)-ROWS($AO$38:$AO$49)-ROWS($AS$38:$AS$49)-ROWS($AW$38:$AW$49)),IFERROR(INDEX($BE$38:$BE$49, ROWS($CD$4:CD45)-ROWS($AK$38:$AK$49)-ROWS($AO$38:$AO$49)-ROWS($AS$38:$AS$49)-ROWS($AW$38:$AW$49)-ROWS($BA$38:$BA$49)),IFERROR(INDEX($BI$38:$BI$49, ROWS($CD$4:CD45)-ROWS($AK$38:$AK$49)-ROWS($AO$38:$AO$49)-ROWS($AS$38:$AS$49)-ROWS($AW$38:$AW$49)-ROWS($BA$38:$BA$49)-ROWS($BE$38:$BE$49)), "")))))))</f>
        <v>700</v>
      </c>
      <c r="CE47" s="316" t="str">
        <f t="shared" ca="1" si="37"/>
        <v/>
      </c>
      <c r="CF47" s="413" t="str">
        <f t="shared" ca="1" si="38"/>
        <v/>
      </c>
      <c r="CG47" s="412" t="str">
        <f ca="1">IF(OR(CH47="",CH47=0),"",MAX(CG$5:CG46)+1)</f>
        <v/>
      </c>
      <c r="CH47" s="316" t="str">
        <f ca="1">IFERROR(INDEX($AJ$54:$AJ$65, ROWS($CH$4:CH45)), IFERROR(INDEX($AN$54:$AN$65, ROWS($CH$4:CH45)-ROWS($AJ$54:$AJ$65)), IFERROR(INDEX($AR$54:$AR$65, ROWS($CH$4:CH45)-ROWS($AJ$54:$AJ$65)-ROWS($AN$54:$AN$65)),IFERROR(INDEX($AV$54:$AV$65, ROWS($CH$4:CH45)-ROWS($AJ$54:$AJ$65)-ROWS($AN$54:$AN$65)-ROWS($AR$54:$AR$65)),IFERROR(INDEX($AZ$54:$AZ$65, ROWS($CH$4:CH45)-ROWS($AJ$54:$AJ$65)-ROWS($AN$54:$AN$65)-ROWS($AR$54:$AR$65)-ROWS($AV$54:$AV$65)),IFERROR(INDEX($BD$54:$BD$65, ROWS($CH$4:CH45)-ROWS($AJ$54:$AJ$65)-ROWS($AN$54:$AN$65)-ROWS($AR$54:$AR$65)-ROWS($AV$54:$AV$65)-ROWS($AZ$54:$AZ$65)),IFERROR(INDEX($BH$54:$BH$65, ROWS($CH$4:CH45)-ROWS($AJ$54:$AJ$65)-ROWS($AN$54:$AN$65)-ROWS($AR$54:$AR$65)-ROWS($AV$54:$AV$65)-ROWS($AZ$54:$AZ$65)-ROWS($BD$54:$BD$65)), "")))))))</f>
        <v/>
      </c>
      <c r="CI47" s="316" t="str">
        <f t="shared" ca="1" si="39"/>
        <v/>
      </c>
      <c r="CJ47" s="316" t="str">
        <f ca="1">IF(OR(CK47="",CK47=0),"",MAX(CJ$5:CJ46)+1)</f>
        <v/>
      </c>
      <c r="CK47" s="316" t="str">
        <f ca="1">IFERROR(INDEX($AK$54:$AK$65, ROWS($CK$4:CK45)), IFERROR(INDEX($AO$54:$AO$65, ROWS($CK$4:CK45)-ROWS($AK$54:$AK$65)), IFERROR(INDEX($AS$54:$AS$65, ROWS($CK$4:CK45)-ROWS($AK$54:$AK$65)-ROWS($AO$54:$AO$65)),IFERROR(INDEX($AW$54:$AW$65, ROWS($CK$4:CK45)-ROWS($AK$54:$AK$65)-ROWS($AO$54:$AO$65)-ROWS($AS$54:$AS$65)),IFERROR(INDEX($BA$54:$BA$65, ROWS($CK$4:CK45)-ROWS($AK$54:$AK$65)-ROWS($AO$54:$AO$65)-ROWS($AS$54:$AS$65)-ROWS($AW$54:$AW$65)),IFERROR(INDEX($BE$54:$BE$65, ROWS($CK$4:CK45)-ROWS($AK$54:$AK$65)-ROWS($AO$54:$AO$65)-ROWS($AS$54:$AS$65)-ROWS($AW$54:$AW$65)-ROWS($BA$54:$BA$65)),IFERROR(INDEX($BI$54:$BI$65, ROWS($CK$4:CK45)-ROWS($AK$54:$AK$65)-ROWS($AO$54:$AO$65)-ROWS($AS$54:$AS$65)-ROWS($AW$54:$AW$65)-ROWS($BA$54:$BA$65)-ROWS($BE$54:$BE$65)), "")))))))</f>
        <v/>
      </c>
      <c r="CL47" s="316" t="str">
        <f t="shared" ca="1" si="40"/>
        <v/>
      </c>
      <c r="CM47" s="413" t="str">
        <f t="shared" ca="1" si="41"/>
        <v/>
      </c>
      <c r="CN47" s="412" t="str">
        <f>IF(OR(CO47="",CO47=0),"",MAX(CN$5:CN46)+1)</f>
        <v/>
      </c>
      <c r="CO47" s="316">
        <f>IFERROR(INDEX($AJ$70:$AJ$81, ROWS($CO$4:CO45)), IFERROR(INDEX($AN$70:$AN$81, ROWS($CO$4:CO45)-ROWS($AJ$70:$AJ$81)), IFERROR(INDEX($AR$70:$AR$81, ROWS($CO$4:CO45)-ROWS($AJ$70:$AJ$81)-ROWS($AN$70:$AN$81)),IFERROR(INDEX($AV$70:$AV$81, ROWS($CO$4:CO45)-ROWS($AJ$70:$AJ$81)-ROWS($AN$70:$AN$81)-ROWS($AR$70:$AR$81)),IFERROR(INDEX($AZ$70:$AZ$81, ROWS($CO$4:CO45)-ROWS($AJ$70:$AJ$81)-ROWS($AN$70:$AN$81)-ROWS($AR$70:$AR$81)-ROWS($AV$70:$AV$81)),IFERROR(INDEX($BD$70:$BD$81, ROWS($CO$4:CO45)-ROWS($AJ$70:$AJ$81)-ROWS($AN$70:$AN$81)-ROWS($AR$70:$AR$81)-ROWS($AV$70:$AV$81)-ROWS($AZ$70:$AZ$81)),IFERROR(INDEX($BH$70:$BH$81, ROWS($CO$4:CO45)-ROWS($AJ$70:$AJ$81)-ROWS($AN$70:$AN$81)-ROWS($AR$70:$AR$81)-ROWS($AV$70:$AV$81)-ROWS($AZ$70:$AZ$81)-ROWS($BD$70:$BD$81)), "")))))))</f>
        <v>0</v>
      </c>
      <c r="CP47" s="316" t="str">
        <f t="shared" ca="1" si="42"/>
        <v/>
      </c>
      <c r="CQ47" s="316" t="str">
        <f>IF(OR(CR47="",CR47=0),"",MAX(CQ$5:CQ46)+1)</f>
        <v/>
      </c>
      <c r="CR47" s="316">
        <f>IFERROR(INDEX($AK$70:$AK$81, ROWS($CR$4:CR45)), IFERROR(INDEX($AO$70:$AO$81, ROWS($CR$4:CR45)-ROWS($AK$70:$AK$81)), IFERROR(INDEX($AS$70:$AS$81, ROWS($CR$4:CR45)-ROWS($AK$70:$AK$81)-ROWS($AO$70:$AO$81)),IFERROR(INDEX($AW$70:$AW$81, ROWS($CR$4:CR45)-ROWS($AK$70:$AK$81)-ROWS($AO$70:$AO$81)-ROWS($AS$70:$AS$81)),IFERROR(INDEX($BA$70:$BA$81, ROWS($CR$4:CR45)-ROWS($AK$70:$AK$81)-ROWS($AO$70:$AO$81)-ROWS($AS$70:$AS$81)-ROWS($AW$70:$AW$81)),IFERROR(INDEX($BE$70:$BE$81, ROWS($CR$4:CR45)-ROWS($AK$70:$AK$81)-ROWS($AO$70:$AO$81)-ROWS($AS$70:$AS$81)-ROWS($AW$70:$AW$81)-ROWS($BA$70:$BA$81)),IFERROR(INDEX($BI$70:$BI$81, ROWS($CR$4:CR45)-ROWS($AK$70:$AK$81)-ROWS($AO$70:$AO$81)-ROWS($AS$70:$AS$81)-ROWS($AW$70:$AW$81)-ROWS($BA$70:$BA$81)-ROWS($BE$70:$BE$81)), "")))))))</f>
        <v>0</v>
      </c>
      <c r="CS47" s="316" t="str">
        <f t="shared" ca="1" si="43"/>
        <v/>
      </c>
      <c r="CT47" s="413" t="str">
        <f t="shared" ca="1" si="44"/>
        <v/>
      </c>
      <c r="CU47" s="412" t="str">
        <f>IF(OR(CV47="",CV47=0),"",MAX(CU$5:CU46)+1)</f>
        <v/>
      </c>
      <c r="CV47" s="316" t="str">
        <f>IFERROR(INDEX($AJ$86:$AJ$97, ROWS($CV$4:CV45)), IFERROR(INDEX($AN$86:$AN$97, ROWS($CV$4:CV45)-ROWS($AJ$86:$AJ$97)), ""))</f>
        <v/>
      </c>
      <c r="CW47" s="316" t="str">
        <f t="shared" si="45"/>
        <v/>
      </c>
      <c r="CX47" s="316" t="str">
        <f>IF(OR(CY47="",CY47=0),"",MAX(CX$5:CX46)+1)</f>
        <v/>
      </c>
      <c r="CY47" s="316" t="str">
        <f>IFERROR(INDEX($AK$86:$AK$97, ROWS($CY$4:CY45)), IFERROR(INDEX($AO$86:$AO$97, ROWS($CY$4:CY45)-ROWS($AK$86:$AK$97)), ""))</f>
        <v/>
      </c>
      <c r="CZ47" s="316" t="str">
        <f t="shared" si="46"/>
        <v/>
      </c>
      <c r="DA47" s="413" t="str">
        <f t="shared" si="47"/>
        <v/>
      </c>
      <c r="DC47" s="438">
        <f ca="1">IF(OR(DD47="",DD47=0),"",MAX(DC$45:DC46)+1)</f>
        <v>2</v>
      </c>
      <c r="DD47" s="434" t="str">
        <f t="shared" ref="DD47:DD63" ca="1" si="130">IF(CB7="","",IF(NOT(CF7="Income"),CB7,""))</f>
        <v>Groceries</v>
      </c>
      <c r="DE47" s="413">
        <f t="shared" ref="DE47:DE63" ca="1" si="131">IF(CE7="","",IF(NOT(CF7="Income"),CE7,""))</f>
        <v>125</v>
      </c>
      <c r="DF47" s="431" t="str">
        <f ca="1">IF(OR(DG47="",DG47=0),"",MAX(DF$45:DF46)+1)</f>
        <v/>
      </c>
      <c r="DG47" s="412" t="str">
        <f t="shared" ref="DG47:DG63" ca="1" si="132">IF(CB7="","",IF(CF7="Income",CB7,""))</f>
        <v/>
      </c>
      <c r="DH47" s="413" t="str">
        <f t="shared" ref="DH47:DH63" ca="1" si="133">IF(CB7="","",IF(CF7="Income",CE7,""))</f>
        <v/>
      </c>
      <c r="DI47" s="412" t="str">
        <f t="shared" ref="DI47:DI63" ca="1" si="134">IFERROR(INDEX($DD$46:$DD$63,MATCH(ROW()-ROW($DI$45),$DC$46:$DC$63,0)),"")</f>
        <v>Groceries</v>
      </c>
      <c r="DJ47" s="413">
        <f t="shared" ref="DJ47:DJ63" ca="1" si="135">IFERROR(INDEX($DE$46:$DE$63,MATCH(ROW()-ROW($DI$45),$DC$46:$DC$63,0)),"")</f>
        <v>125</v>
      </c>
      <c r="DK47" s="412" t="str">
        <f t="shared" ref="DK47:DK63" ca="1" si="136">IFERROR(INDEX($DG$46:$DG$63,MATCH(ROW()-ROW($DK$45),$DF$46:$DF$63,0)),"")</f>
        <v>Investment 1</v>
      </c>
      <c r="DL47" s="413">
        <f t="shared" ref="DL47:DL63" ca="1" si="137">IFERROR(INDEX($DH$46:$DH$63,MATCH(ROW()-ROW($DK$45),$DF$46:$DF$63,0)),"")</f>
        <v>200</v>
      </c>
      <c r="DM47" s="292"/>
      <c r="DN47" s="425" t="str">
        <f ca="1">IF(DI49="","",CONCATENATE(DI49," - ",DJ49))</f>
        <v>Car 2 Gas - 80</v>
      </c>
      <c r="DO47" s="295" t="str">
        <f ca="1">IF(DI50="","",CONCATENATE(DI50," - ",DJ50))</f>
        <v>Roth IRA - 100</v>
      </c>
      <c r="DP47" s="295" t="str">
        <f ca="1">IF(DI51="","",CONCATENATE(DI51," - ",DJ51))</f>
        <v>D. Store Card 2 - 30</v>
      </c>
      <c r="DQ47" s="425" t="str">
        <f ca="1">IF(DK49="","",CONCATENATE(DK49," - ",DL49))</f>
        <v>Paycheck 1 - 850</v>
      </c>
      <c r="DR47" s="295" t="str">
        <f ca="1">IF(DK50="","",CONCATENATE(DK50," - ",DL50))</f>
        <v/>
      </c>
      <c r="DS47" s="426" t="str">
        <f ca="1">IF(DK51="","",CONCATENATE(DK51," - ",DL51))</f>
        <v/>
      </c>
    </row>
    <row r="48" spans="1:123" x14ac:dyDescent="0.3">
      <c r="P48" s="1177"/>
      <c r="Q48" s="1178"/>
      <c r="R48" s="453"/>
      <c r="S48" s="402"/>
      <c r="T48"/>
      <c r="U48" s="1177"/>
      <c r="V48" s="1178"/>
      <c r="W48" s="453"/>
      <c r="X48" s="402"/>
      <c r="AC48" s="358">
        <f>IF('Data Entry'!H30="","",'Data Entry'!H30)</f>
        <v>1</v>
      </c>
      <c r="AD48" s="356" t="str">
        <f>IF('Data Entry'!G30="","",'Data Entry'!G30)</f>
        <v>Bank Loan 1</v>
      </c>
      <c r="AE48" s="357">
        <f>IF('Data Entry'!J30="","",'Data Entry'!J30)</f>
        <v>120</v>
      </c>
      <c r="AF48" s="402">
        <f>IF('Data Entry'!I30="","",'Data Entry'!I30)</f>
        <v>5000</v>
      </c>
      <c r="AI48" s="308" t="str">
        <f t="shared" ca="1" si="123"/>
        <v/>
      </c>
      <c r="AJ48" s="305" t="str">
        <f t="shared" ca="1" si="102"/>
        <v/>
      </c>
      <c r="AK48" s="293" t="str">
        <f t="shared" ca="1" si="103"/>
        <v/>
      </c>
      <c r="AL48" s="303" t="str">
        <f t="shared" ca="1" si="104"/>
        <v/>
      </c>
      <c r="AM48" s="308" t="str">
        <f t="shared" ca="1" si="124"/>
        <v/>
      </c>
      <c r="AN48" s="293" t="str">
        <f t="shared" ca="1" si="105"/>
        <v/>
      </c>
      <c r="AO48" s="293" t="str">
        <f t="shared" ca="1" si="106"/>
        <v/>
      </c>
      <c r="AP48" s="303" t="str">
        <f t="shared" ca="1" si="107"/>
        <v/>
      </c>
      <c r="AQ48" s="308" t="str">
        <f t="shared" ca="1" si="125"/>
        <v/>
      </c>
      <c r="AR48" s="293" t="str">
        <f t="shared" ca="1" si="108"/>
        <v/>
      </c>
      <c r="AS48" s="293" t="str">
        <f t="shared" ca="1" si="109"/>
        <v/>
      </c>
      <c r="AT48" s="303" t="str">
        <f t="shared" ca="1" si="110"/>
        <v/>
      </c>
      <c r="AU48" s="308" t="str">
        <f t="shared" ca="1" si="126"/>
        <v/>
      </c>
      <c r="AV48" s="293" t="str">
        <f t="shared" ca="1" si="111"/>
        <v/>
      </c>
      <c r="AW48" s="293" t="str">
        <f t="shared" ca="1" si="112"/>
        <v/>
      </c>
      <c r="AX48" s="303" t="str">
        <f t="shared" ca="1" si="113"/>
        <v/>
      </c>
      <c r="AY48" s="308" t="str">
        <f t="shared" ca="1" si="127"/>
        <v/>
      </c>
      <c r="AZ48" s="293" t="str">
        <f t="shared" ca="1" si="114"/>
        <v/>
      </c>
      <c r="BA48" s="293" t="str">
        <f t="shared" ca="1" si="115"/>
        <v/>
      </c>
      <c r="BB48" s="303" t="str">
        <f t="shared" ca="1" si="116"/>
        <v/>
      </c>
      <c r="BC48" s="308" t="str">
        <f t="shared" ca="1" si="128"/>
        <v/>
      </c>
      <c r="BD48" s="293" t="str">
        <f t="shared" ca="1" si="117"/>
        <v/>
      </c>
      <c r="BE48" s="293" t="str">
        <f t="shared" ca="1" si="118"/>
        <v/>
      </c>
      <c r="BF48" s="303" t="str">
        <f t="shared" ca="1" si="119"/>
        <v/>
      </c>
      <c r="BG48" s="308" t="str">
        <f t="shared" ca="1" si="129"/>
        <v/>
      </c>
      <c r="BH48" s="293" t="str">
        <f t="shared" ca="1" si="120"/>
        <v/>
      </c>
      <c r="BI48" s="293" t="str">
        <f t="shared" ca="1" si="121"/>
        <v/>
      </c>
      <c r="BJ48" s="303" t="str">
        <f t="shared" ca="1" si="122"/>
        <v/>
      </c>
      <c r="BL48" s="412" t="str">
        <f ca="1">IF(OR(BM48="",BM48=0),"",MAX(BL$5:BL47)+1)</f>
        <v/>
      </c>
      <c r="BM48" s="316" t="str">
        <f ca="1">IFERROR(INDEX($AJ$6:$AJ$17, ROWS(BM$4:$BM46)), IFERROR(INDEX($AN$6:$AN$17, ROWS(BM$4:$BM46)-ROWS($AJ$6:$AJ$17)), IFERROR(INDEX($AR$6:$AR$17, ROWS(BM$4:$BM46)-ROWS($AJ$6:$AJ$17)-ROWS($AN$6:$AN$17)),IFERROR(INDEX($AV$6:$AV$17, ROWS(BM$4:$BM46)-ROWS($AJ$6:$AJ$17)-ROWS($AN$6:$AN$17)-ROWS($AR$6:$AR$17)),IFERROR(INDEX($AZ$6:$AZ$17, ROWS(BM$4:$BM46)-ROWS($AJ$6:$AJ$17)-ROWS($AN$6:$AN$17)-ROWS($AR$6:$AR$17)-ROWS($AV$6:$AV$17)),IFERROR(INDEX($BD$6:$BD$17, ROWS(BM$4:$BM46)-ROWS($AJ$6:$AJ$17)-ROWS($AN$6:$AN$17)-ROWS($AR$6:$AR$17)-ROWS($AV$6:$AV$17)-ROWS($AZ$6:$AZ$17)),IFERROR(INDEX($BH$6:$BH$17, ROWS(BM$4:$BM46)-ROWS($AJ$6:$AJ$17)-ROWS($AN$6:$AN$17)-ROWS($AR$6:$AR$17)-ROWS($AV$6:$AV$17)-ROWS($AZ$6:$AZ$17)-ROWS($BD$6:$BD$17)), "")))))))</f>
        <v/>
      </c>
      <c r="BN48" s="316" t="str">
        <f t="shared" ca="1" si="30"/>
        <v/>
      </c>
      <c r="BO48" s="316" t="str">
        <f ca="1">IF(OR(BP48="",BP48=0),"",MAX(BO$5:BO47)+1)</f>
        <v/>
      </c>
      <c r="BP48" s="316" t="str">
        <f ca="1">IFERROR(INDEX($AK$6:$AK$17, ROWS($BP$4:BP46)), IFERROR(INDEX($AO$6:$AO$17, ROWS($BP$4:BP46)-ROWS($AK$6:$AK$17)), IFERROR(INDEX($AS$6:$AS$17, ROWS($BP$4:BP46)-ROWS($AK$6:$AK$17)-ROWS($AO$6:$AO$17)),IFERROR(INDEX($AW$6:$AW$17, ROWS($BP$4:BP46)-ROWS($AK$6:$AK$17)-ROWS($AO$6:$AO$17)-ROWS($AS$6:$AS$17)),IFERROR(INDEX($BA$6:$BA$17, ROWS($BP$4:BP46)-ROWS($AK$6:$AK$17)-ROWS($AO$6:$AO$17)-ROWS($AS$6:$AS$17)-ROWS($AW$6:$AW$17)),IFERROR(INDEX($BE$6:$BE$17, ROWS($BP$4:BP46)-ROWS($AK$6:$AK$17)-ROWS($AO$6:$AO$17)-ROWS($AS$6:$AS$17)-ROWS($AW$6:$AW$17)-ROWS($BA$6:$BA$17)),IFERROR(INDEX($BI$6:$BI$17, ROWS($BP$4:BP46)-ROWS($AK$6:$AK$17)-ROWS($AO$6:$AO$17)-ROWS($AS$6:$AS$17)-ROWS($AW$6:$AW$17)-ROWS($BA$6:$BA$17)-ROWS($BE$6:$BE$17)), "")))))))</f>
        <v/>
      </c>
      <c r="BQ48" s="316" t="str">
        <f t="shared" ca="1" si="31"/>
        <v/>
      </c>
      <c r="BR48" s="413" t="str">
        <f t="shared" ca="1" si="32"/>
        <v/>
      </c>
      <c r="BS48" s="412" t="str">
        <f ca="1">IF(OR(BT48="",BT48=0),"",MAX(BS$5:BS47)+1)</f>
        <v/>
      </c>
      <c r="BT48" s="316" t="str">
        <f ca="1">IFERROR(INDEX($AJ$22:$AJ$33, ROWS($BT$4:BT46)), IFERROR(INDEX($AN$22:$AN$33, ROWS($BT$4:BT46)-ROWS($AJ$22:$AJ$33)), IFERROR(INDEX($AR$22:$AR$33, ROWS($BT$4:BT46)-ROWS($AJ$22:$AJ$33)-ROWS($AN$22:$AN$33)),IFERROR(INDEX($AV$22:$AV$33, ROWS($BT$4:BT46)-ROWS($AJ$22:$AJ$33)-ROWS($AN$22:$AN$33)-ROWS($AR$22:$AR$33)),IFERROR(INDEX($AZ$22:$AZ$33, ROWS($BT$4:BT46)-ROWS($AJ$22:$AJ$33)-ROWS($AN$22:$AN$33)-ROWS($AR$22:$AR$33)-ROWS($AV$22:$AV$33)),IFERROR(INDEX($BD$22:$BD$33, ROWS($BT$4:BT46)-ROWS($AJ$22:$AJ$33)-ROWS($AN$22:$AN$33)-ROWS($AR$22:$AR$33)-ROWS($AV$22:$AV$33)-ROWS($AZ$22:$AZ$33)),IFERROR(INDEX($BH$22:$BH$33, ROWS($BT$4:BT46)-ROWS($AJ$22:$AJ$33)-ROWS($AN$22:$AN$33)-ROWS($AR$22:$AR$33)-ROWS($AV$22:$AV$33)-ROWS($AZ$22:$AZ$33)-ROWS($BD$22:$BD$33)), "")))))))</f>
        <v/>
      </c>
      <c r="BU48" s="316" t="str">
        <f t="shared" ca="1" si="33"/>
        <v/>
      </c>
      <c r="BV48" s="316" t="str">
        <f ca="1">IF(OR(BW48="",BW48=0),"",MAX(BV$5:BV47)+1)</f>
        <v/>
      </c>
      <c r="BW48" s="316" t="str">
        <f ca="1">IFERROR(INDEX($AK$22:$AK$33, ROWS($BW$4:BW46)), IFERROR(INDEX($AO$22:$AO$33, ROWS($BW$4:BW46)-ROWS($AK$22:$AK$33)), IFERROR(INDEX($AS$22:$AS$33, ROWS($BW$4:BW46)-ROWS($AK$22:$AK$33)-ROWS($AO$22:$AO$33)),IFERROR(INDEX($AW$22:$AW$33, ROWS($BW$4:BW46)-ROWS($AK$22:$AK$33)-ROWS($AO$22:$AO$33)-ROWS($AS$22:$AS$33)),IFERROR(INDEX($BA$22:$BA$33, ROWS($BW$4:BW46)-ROWS($AK$22:$AK$33)-ROWS($AO$22:$AO$33)-ROWS($AS$22:$AS$33)-ROWS($AW$22:$AW$33)),IFERROR(INDEX($BE$22:$BE$33, ROWS($BW$4:BW46)-ROWS($AK$22:$AK$33)-ROWS($AO$22:$AO$33)-ROWS($AS$22:$AS$33)-ROWS($AW$22:$AW$33)-ROWS($BA$22:$BA$33)),IFERROR(INDEX($BI$22:$BI$33, ROWS($BW$4:BW46)-ROWS($AK$22:$AK$33)-ROWS($AO$22:$AO$33)-ROWS($AS$22:$AS$33)-ROWS($AW$22:$AW$33)-ROWS($BA$22:$BA$33)-ROWS($BE$22:$BE$33)), "")))))))</f>
        <v/>
      </c>
      <c r="BX48" s="316" t="str">
        <f t="shared" ca="1" si="34"/>
        <v/>
      </c>
      <c r="BY48" s="413" t="str">
        <f t="shared" ca="1" si="35"/>
        <v/>
      </c>
      <c r="BZ48" s="412" t="str">
        <f ca="1">IF(OR(CA48="",CA48=0),"",MAX(BZ$5:BZ47)+1)</f>
        <v/>
      </c>
      <c r="CA48" s="316" t="str">
        <f ca="1">IFERROR(INDEX($AJ$38:$AJ$49, ROWS($CA$4:CA46)), IFERROR(INDEX($AN$38:$AN$49, ROWS($CA$4:CA46)-ROWS($AJ$38:$AJ$49)), IFERROR(INDEX($AR$38:$AR$49, ROWS($CA$4:CA46)-ROWS($AJ$38:$AJ$49)-ROWS($AN$38:$AN$49)),IFERROR(INDEX($AV$38:$AV$49, ROWS($CA$4:CA46)-ROWS($AJ$38:$AJ$49)-ROWS($AN$38:$AN$49)-ROWS($AR$38:$AR$49)),IFERROR(INDEX($AZ$38:$AZ$49, ROWS($CA$4:CA46)-ROWS($AJ$38:$AJ$49)-ROWS($AN$38:$AN$49)-ROWS($AR$38:$AR$49)-ROWS($AV$38:$AV$49)),IFERROR(INDEX($BD$38:$BD$49, ROWS($CA$4:CA46)-ROWS($AJ$38:$AJ$49)-ROWS($AN$38:$AN$49)-ROWS($AR$38:$AR$49)-ROWS($AV$38:$AV$49)-ROWS($AZ$38:$AZ$49)),IFERROR(INDEX($BH$38:$BH$49, ROWS($CA$4:CA46)-ROWS($AJ$38:$AJ$49)-ROWS($AN$38:$AN$49)-ROWS($AR$38:$AR$49)-ROWS($AV$38:$AV$49)-ROWS($AZ$38:$AZ$49)-ROWS($BD$38:$BD$49)), "")))))))</f>
        <v/>
      </c>
      <c r="CB48" s="316" t="str">
        <f t="shared" ca="1" si="36"/>
        <v/>
      </c>
      <c r="CC48" s="316" t="str">
        <f ca="1">IF(OR(CD48="",CD48=0),"",MAX(CC$5:CC47)+1)</f>
        <v/>
      </c>
      <c r="CD48" s="316" t="str">
        <f ca="1">IFERROR(INDEX($AK$38:$AK$49, ROWS($CD$4:CD46)), IFERROR(INDEX($AO$38:$AO$49, ROWS($CD$4:CD46)-ROWS($AK$38:$AK$49)), IFERROR(INDEX($AS$38:$AS$49, ROWS($CD$4:CD46)-ROWS($AK$38:$AK$49)-ROWS($AO$38:$AO$49)),IFERROR(INDEX($AW$38:$AW$49, ROWS($CD$4:CD46)-ROWS($AK$38:$AK$49)-ROWS($AO$38:$AO$49)-ROWS($AS$38:$AS$49)),IFERROR(INDEX($BA$38:$BA$49, ROWS($CD$4:CD46)-ROWS($AK$38:$AK$49)-ROWS($AO$38:$AO$49)-ROWS($AS$38:$AS$49)-ROWS($AW$38:$AW$49)),IFERROR(INDEX($BE$38:$BE$49, ROWS($CD$4:CD46)-ROWS($AK$38:$AK$49)-ROWS($AO$38:$AO$49)-ROWS($AS$38:$AS$49)-ROWS($AW$38:$AW$49)-ROWS($BA$38:$BA$49)),IFERROR(INDEX($BI$38:$BI$49, ROWS($CD$4:CD46)-ROWS($AK$38:$AK$49)-ROWS($AO$38:$AO$49)-ROWS($AS$38:$AS$49)-ROWS($AW$38:$AW$49)-ROWS($BA$38:$BA$49)-ROWS($BE$38:$BE$49)), "")))))))</f>
        <v/>
      </c>
      <c r="CE48" s="316" t="str">
        <f t="shared" ca="1" si="37"/>
        <v/>
      </c>
      <c r="CF48" s="413" t="str">
        <f t="shared" ca="1" si="38"/>
        <v/>
      </c>
      <c r="CG48" s="412" t="str">
        <f ca="1">IF(OR(CH48="",CH48=0),"",MAX(CG$5:CG47)+1)</f>
        <v/>
      </c>
      <c r="CH48" s="316" t="str">
        <f ca="1">IFERROR(INDEX($AJ$54:$AJ$65, ROWS($CH$4:CH46)), IFERROR(INDEX($AN$54:$AN$65, ROWS($CH$4:CH46)-ROWS($AJ$54:$AJ$65)), IFERROR(INDEX($AR$54:$AR$65, ROWS($CH$4:CH46)-ROWS($AJ$54:$AJ$65)-ROWS($AN$54:$AN$65)),IFERROR(INDEX($AV$54:$AV$65, ROWS($CH$4:CH46)-ROWS($AJ$54:$AJ$65)-ROWS($AN$54:$AN$65)-ROWS($AR$54:$AR$65)),IFERROR(INDEX($AZ$54:$AZ$65, ROWS($CH$4:CH46)-ROWS($AJ$54:$AJ$65)-ROWS($AN$54:$AN$65)-ROWS($AR$54:$AR$65)-ROWS($AV$54:$AV$65)),IFERROR(INDEX($BD$54:$BD$65, ROWS($CH$4:CH46)-ROWS($AJ$54:$AJ$65)-ROWS($AN$54:$AN$65)-ROWS($AR$54:$AR$65)-ROWS($AV$54:$AV$65)-ROWS($AZ$54:$AZ$65)),IFERROR(INDEX($BH$54:$BH$65, ROWS($CH$4:CH46)-ROWS($AJ$54:$AJ$65)-ROWS($AN$54:$AN$65)-ROWS($AR$54:$AR$65)-ROWS($AV$54:$AV$65)-ROWS($AZ$54:$AZ$65)-ROWS($BD$54:$BD$65)), "")))))))</f>
        <v/>
      </c>
      <c r="CI48" s="316" t="str">
        <f t="shared" ca="1" si="39"/>
        <v/>
      </c>
      <c r="CJ48" s="316" t="str">
        <f ca="1">IF(OR(CK48="",CK48=0),"",MAX(CJ$5:CJ47)+1)</f>
        <v/>
      </c>
      <c r="CK48" s="316" t="str">
        <f ca="1">IFERROR(INDEX($AK$54:$AK$65, ROWS($CK$4:CK46)), IFERROR(INDEX($AO$54:$AO$65, ROWS($CK$4:CK46)-ROWS($AK$54:$AK$65)), IFERROR(INDEX($AS$54:$AS$65, ROWS($CK$4:CK46)-ROWS($AK$54:$AK$65)-ROWS($AO$54:$AO$65)),IFERROR(INDEX($AW$54:$AW$65, ROWS($CK$4:CK46)-ROWS($AK$54:$AK$65)-ROWS($AO$54:$AO$65)-ROWS($AS$54:$AS$65)),IFERROR(INDEX($BA$54:$BA$65, ROWS($CK$4:CK46)-ROWS($AK$54:$AK$65)-ROWS($AO$54:$AO$65)-ROWS($AS$54:$AS$65)-ROWS($AW$54:$AW$65)),IFERROR(INDEX($BE$54:$BE$65, ROWS($CK$4:CK46)-ROWS($AK$54:$AK$65)-ROWS($AO$54:$AO$65)-ROWS($AS$54:$AS$65)-ROWS($AW$54:$AW$65)-ROWS($BA$54:$BA$65)),IFERROR(INDEX($BI$54:$BI$65, ROWS($CK$4:CK46)-ROWS($AK$54:$AK$65)-ROWS($AO$54:$AO$65)-ROWS($AS$54:$AS$65)-ROWS($AW$54:$AW$65)-ROWS($BA$54:$BA$65)-ROWS($BE$54:$BE$65)), "")))))))</f>
        <v/>
      </c>
      <c r="CL48" s="316" t="str">
        <f t="shared" ca="1" si="40"/>
        <v/>
      </c>
      <c r="CM48" s="413" t="str">
        <f t="shared" ca="1" si="41"/>
        <v/>
      </c>
      <c r="CN48" s="412" t="str">
        <f>IF(OR(CO48="",CO48=0),"",MAX(CN$5:CN47)+1)</f>
        <v/>
      </c>
      <c r="CO48" s="316">
        <f>IFERROR(INDEX($AJ$70:$AJ$81, ROWS($CO$4:CO46)), IFERROR(INDEX($AN$70:$AN$81, ROWS($CO$4:CO46)-ROWS($AJ$70:$AJ$81)), IFERROR(INDEX($AR$70:$AR$81, ROWS($CO$4:CO46)-ROWS($AJ$70:$AJ$81)-ROWS($AN$70:$AN$81)),IFERROR(INDEX($AV$70:$AV$81, ROWS($CO$4:CO46)-ROWS($AJ$70:$AJ$81)-ROWS($AN$70:$AN$81)-ROWS($AR$70:$AR$81)),IFERROR(INDEX($AZ$70:$AZ$81, ROWS($CO$4:CO46)-ROWS($AJ$70:$AJ$81)-ROWS($AN$70:$AN$81)-ROWS($AR$70:$AR$81)-ROWS($AV$70:$AV$81)),IFERROR(INDEX($BD$70:$BD$81, ROWS($CO$4:CO46)-ROWS($AJ$70:$AJ$81)-ROWS($AN$70:$AN$81)-ROWS($AR$70:$AR$81)-ROWS($AV$70:$AV$81)-ROWS($AZ$70:$AZ$81)),IFERROR(INDEX($BH$70:$BH$81, ROWS($CO$4:CO46)-ROWS($AJ$70:$AJ$81)-ROWS($AN$70:$AN$81)-ROWS($AR$70:$AR$81)-ROWS($AV$70:$AV$81)-ROWS($AZ$70:$AZ$81)-ROWS($BD$70:$BD$81)), "")))))))</f>
        <v>0</v>
      </c>
      <c r="CP48" s="316" t="str">
        <f t="shared" ca="1" si="42"/>
        <v/>
      </c>
      <c r="CQ48" s="316" t="str">
        <f>IF(OR(CR48="",CR48=0),"",MAX(CQ$5:CQ47)+1)</f>
        <v/>
      </c>
      <c r="CR48" s="316">
        <f>IFERROR(INDEX($AK$70:$AK$81, ROWS($CR$4:CR46)), IFERROR(INDEX($AO$70:$AO$81, ROWS($CR$4:CR46)-ROWS($AK$70:$AK$81)), IFERROR(INDEX($AS$70:$AS$81, ROWS($CR$4:CR46)-ROWS($AK$70:$AK$81)-ROWS($AO$70:$AO$81)),IFERROR(INDEX($AW$70:$AW$81, ROWS($CR$4:CR46)-ROWS($AK$70:$AK$81)-ROWS($AO$70:$AO$81)-ROWS($AS$70:$AS$81)),IFERROR(INDEX($BA$70:$BA$81, ROWS($CR$4:CR46)-ROWS($AK$70:$AK$81)-ROWS($AO$70:$AO$81)-ROWS($AS$70:$AS$81)-ROWS($AW$70:$AW$81)),IFERROR(INDEX($BE$70:$BE$81, ROWS($CR$4:CR46)-ROWS($AK$70:$AK$81)-ROWS($AO$70:$AO$81)-ROWS($AS$70:$AS$81)-ROWS($AW$70:$AW$81)-ROWS($BA$70:$BA$81)),IFERROR(INDEX($BI$70:$BI$81, ROWS($CR$4:CR46)-ROWS($AK$70:$AK$81)-ROWS($AO$70:$AO$81)-ROWS($AS$70:$AS$81)-ROWS($AW$70:$AW$81)-ROWS($BA$70:$BA$81)-ROWS($BE$70:$BE$81)), "")))))))</f>
        <v>0</v>
      </c>
      <c r="CS48" s="316" t="str">
        <f t="shared" ca="1" si="43"/>
        <v/>
      </c>
      <c r="CT48" s="413" t="str">
        <f t="shared" ca="1" si="44"/>
        <v/>
      </c>
      <c r="CU48" s="412" t="str">
        <f>IF(OR(CV48="",CV48=0),"",MAX(CU$5:CU47)+1)</f>
        <v/>
      </c>
      <c r="CV48" s="316" t="str">
        <f>IFERROR(INDEX($AJ$86:$AJ$97, ROWS($CV$4:CV46)), IFERROR(INDEX($AN$86:$AN$97, ROWS($CV$4:CV46)-ROWS($AJ$86:$AJ$97)), ""))</f>
        <v/>
      </c>
      <c r="CW48" s="316" t="str">
        <f t="shared" si="45"/>
        <v/>
      </c>
      <c r="CX48" s="316" t="str">
        <f>IF(OR(CY48="",CY48=0),"",MAX(CX$5:CX47)+1)</f>
        <v/>
      </c>
      <c r="CY48" s="316" t="str">
        <f>IFERROR(INDEX($AK$86:$AK$97, ROWS($CY$4:CY46)), IFERROR(INDEX($AO$86:$AO$97, ROWS($CY$4:CY46)-ROWS($AK$86:$AK$97)), ""))</f>
        <v/>
      </c>
      <c r="CZ48" s="316" t="str">
        <f t="shared" si="46"/>
        <v/>
      </c>
      <c r="DA48" s="413" t="str">
        <f t="shared" si="47"/>
        <v/>
      </c>
      <c r="DC48" s="438">
        <f ca="1">IF(OR(DD48="",DD48=0),"",MAX(DC$45:DC47)+1)</f>
        <v>3</v>
      </c>
      <c r="DD48" s="434" t="str">
        <f t="shared" ca="1" si="130"/>
        <v>D. Store Card 1</v>
      </c>
      <c r="DE48" s="413">
        <f t="shared" ca="1" si="131"/>
        <v>30</v>
      </c>
      <c r="DF48" s="431" t="str">
        <f ca="1">IF(OR(DG48="",DG48=0),"",MAX(DF$45:DF47)+1)</f>
        <v/>
      </c>
      <c r="DG48" s="412" t="str">
        <f t="shared" ca="1" si="132"/>
        <v/>
      </c>
      <c r="DH48" s="413" t="str">
        <f t="shared" ca="1" si="133"/>
        <v/>
      </c>
      <c r="DI48" s="412" t="str">
        <f t="shared" ca="1" si="134"/>
        <v>D. Store Card 1</v>
      </c>
      <c r="DJ48" s="413">
        <f t="shared" ca="1" si="135"/>
        <v>30</v>
      </c>
      <c r="DK48" s="412" t="str">
        <f t="shared" ca="1" si="136"/>
        <v>Paycheck 3</v>
      </c>
      <c r="DL48" s="413">
        <f t="shared" ca="1" si="137"/>
        <v>700</v>
      </c>
      <c r="DM48" s="292"/>
      <c r="DN48" s="425" t="str">
        <f ca="1">IF(DI52="","",CONCATENATE(DI52," - ",DJ52))</f>
        <v>Car Payment 1 - 350</v>
      </c>
      <c r="DO48" s="295" t="str">
        <f ca="1">IF(DI53="","",CONCATENATE(DI53," - ",DJ53))</f>
        <v>Car Payment 2 - 200</v>
      </c>
      <c r="DP48" s="295" t="str">
        <f ca="1">IF(DI54="","",CONCATENATE(DI54," - ",DJ54))</f>
        <v>Audible - 14.95</v>
      </c>
      <c r="DQ48" s="425" t="str">
        <f ca="1">IF(DK52="","",CONCATENATE(DK52," - ",DL52))</f>
        <v/>
      </c>
      <c r="DR48" s="295" t="str">
        <f ca="1">IF(DK53="","",CONCATENATE(DK53," - ",DL53))</f>
        <v/>
      </c>
      <c r="DS48" s="426" t="str">
        <f ca="1">IF(DK54="","",CONCATENATE(DK54," - ",DL54))</f>
        <v/>
      </c>
    </row>
    <row r="49" spans="16:123" ht="15.75" thickBot="1" x14ac:dyDescent="0.35">
      <c r="P49" s="1177"/>
      <c r="Q49" s="1178"/>
      <c r="R49" s="453"/>
      <c r="S49" s="402"/>
      <c r="T49"/>
      <c r="U49" s="1177"/>
      <c r="V49" s="1178"/>
      <c r="W49" s="453"/>
      <c r="X49" s="402"/>
      <c r="AC49" s="358">
        <f>IF('Data Entry'!H31="","",'Data Entry'!H31)</f>
        <v>15</v>
      </c>
      <c r="AD49" s="356" t="str">
        <f>IF('Data Entry'!G31="","",'Data Entry'!G31)</f>
        <v>Car Payment 1</v>
      </c>
      <c r="AE49" s="357">
        <f>IF('Data Entry'!J31="","",'Data Entry'!J31)</f>
        <v>350</v>
      </c>
      <c r="AF49" s="402">
        <f>IF('Data Entry'!I31="","",'Data Entry'!I31)</f>
        <v>18000</v>
      </c>
      <c r="AI49" s="309" t="str">
        <f t="shared" ca="1" si="123"/>
        <v/>
      </c>
      <c r="AJ49" s="319" t="str">
        <f t="shared" ca="1" si="102"/>
        <v/>
      </c>
      <c r="AK49" s="310" t="str">
        <f t="shared" ca="1" si="103"/>
        <v/>
      </c>
      <c r="AL49" s="311" t="str">
        <f t="shared" ca="1" si="104"/>
        <v/>
      </c>
      <c r="AM49" s="309" t="str">
        <f t="shared" ca="1" si="124"/>
        <v/>
      </c>
      <c r="AN49" s="310" t="str">
        <f t="shared" ca="1" si="105"/>
        <v/>
      </c>
      <c r="AO49" s="310" t="str">
        <f t="shared" ca="1" si="106"/>
        <v/>
      </c>
      <c r="AP49" s="311" t="str">
        <f t="shared" ca="1" si="107"/>
        <v/>
      </c>
      <c r="AQ49" s="309" t="str">
        <f t="shared" ca="1" si="125"/>
        <v/>
      </c>
      <c r="AR49" s="310" t="str">
        <f t="shared" ca="1" si="108"/>
        <v/>
      </c>
      <c r="AS49" s="310" t="str">
        <f t="shared" ca="1" si="109"/>
        <v/>
      </c>
      <c r="AT49" s="311" t="str">
        <f t="shared" ca="1" si="110"/>
        <v/>
      </c>
      <c r="AU49" s="309" t="str">
        <f t="shared" ca="1" si="126"/>
        <v/>
      </c>
      <c r="AV49" s="310" t="str">
        <f t="shared" ca="1" si="111"/>
        <v/>
      </c>
      <c r="AW49" s="310" t="str">
        <f t="shared" ca="1" si="112"/>
        <v/>
      </c>
      <c r="AX49" s="311" t="str">
        <f t="shared" ca="1" si="113"/>
        <v/>
      </c>
      <c r="AY49" s="309" t="str">
        <f t="shared" ca="1" si="127"/>
        <v/>
      </c>
      <c r="AZ49" s="310" t="str">
        <f t="shared" ca="1" si="114"/>
        <v/>
      </c>
      <c r="BA49" s="310" t="str">
        <f t="shared" ca="1" si="115"/>
        <v/>
      </c>
      <c r="BB49" s="311" t="str">
        <f t="shared" ca="1" si="116"/>
        <v/>
      </c>
      <c r="BC49" s="309" t="str">
        <f t="shared" ca="1" si="128"/>
        <v/>
      </c>
      <c r="BD49" s="310" t="str">
        <f t="shared" ca="1" si="117"/>
        <v/>
      </c>
      <c r="BE49" s="310" t="str">
        <f t="shared" ca="1" si="118"/>
        <v/>
      </c>
      <c r="BF49" s="311" t="str">
        <f t="shared" ca="1" si="119"/>
        <v/>
      </c>
      <c r="BG49" s="309" t="str">
        <f t="shared" ca="1" si="129"/>
        <v/>
      </c>
      <c r="BH49" s="310" t="str">
        <f t="shared" ca="1" si="120"/>
        <v/>
      </c>
      <c r="BI49" s="310" t="str">
        <f t="shared" ca="1" si="121"/>
        <v/>
      </c>
      <c r="BJ49" s="311" t="str">
        <f t="shared" ca="1" si="122"/>
        <v/>
      </c>
      <c r="BL49" s="412" t="str">
        <f ca="1">IF(OR(BM49="",BM49=0),"",MAX(BL$5:BL48)+1)</f>
        <v/>
      </c>
      <c r="BM49" s="316" t="str">
        <f ca="1">IFERROR(INDEX($AJ$6:$AJ$17, ROWS(BM$4:$BM47)), IFERROR(INDEX($AN$6:$AN$17, ROWS(BM$4:$BM47)-ROWS($AJ$6:$AJ$17)), IFERROR(INDEX($AR$6:$AR$17, ROWS(BM$4:$BM47)-ROWS($AJ$6:$AJ$17)-ROWS($AN$6:$AN$17)),IFERROR(INDEX($AV$6:$AV$17, ROWS(BM$4:$BM47)-ROWS($AJ$6:$AJ$17)-ROWS($AN$6:$AN$17)-ROWS($AR$6:$AR$17)),IFERROR(INDEX($AZ$6:$AZ$17, ROWS(BM$4:$BM47)-ROWS($AJ$6:$AJ$17)-ROWS($AN$6:$AN$17)-ROWS($AR$6:$AR$17)-ROWS($AV$6:$AV$17)),IFERROR(INDEX($BD$6:$BD$17, ROWS(BM$4:$BM47)-ROWS($AJ$6:$AJ$17)-ROWS($AN$6:$AN$17)-ROWS($AR$6:$AR$17)-ROWS($AV$6:$AV$17)-ROWS($AZ$6:$AZ$17)),IFERROR(INDEX($BH$6:$BH$17, ROWS(BM$4:$BM47)-ROWS($AJ$6:$AJ$17)-ROWS($AN$6:$AN$17)-ROWS($AR$6:$AR$17)-ROWS($AV$6:$AV$17)-ROWS($AZ$6:$AZ$17)-ROWS($BD$6:$BD$17)), "")))))))</f>
        <v/>
      </c>
      <c r="BN49" s="316" t="str">
        <f t="shared" ca="1" si="30"/>
        <v/>
      </c>
      <c r="BO49" s="316" t="str">
        <f ca="1">IF(OR(BP49="",BP49=0),"",MAX(BO$5:BO48)+1)</f>
        <v/>
      </c>
      <c r="BP49" s="316" t="str">
        <f ca="1">IFERROR(INDEX($AK$6:$AK$17, ROWS($BP$4:BP47)), IFERROR(INDEX($AO$6:$AO$17, ROWS($BP$4:BP47)-ROWS($AK$6:$AK$17)), IFERROR(INDEX($AS$6:$AS$17, ROWS($BP$4:BP47)-ROWS($AK$6:$AK$17)-ROWS($AO$6:$AO$17)),IFERROR(INDEX($AW$6:$AW$17, ROWS($BP$4:BP47)-ROWS($AK$6:$AK$17)-ROWS($AO$6:$AO$17)-ROWS($AS$6:$AS$17)),IFERROR(INDEX($BA$6:$BA$17, ROWS($BP$4:BP47)-ROWS($AK$6:$AK$17)-ROWS($AO$6:$AO$17)-ROWS($AS$6:$AS$17)-ROWS($AW$6:$AW$17)),IFERROR(INDEX($BE$6:$BE$17, ROWS($BP$4:BP47)-ROWS($AK$6:$AK$17)-ROWS($AO$6:$AO$17)-ROWS($AS$6:$AS$17)-ROWS($AW$6:$AW$17)-ROWS($BA$6:$BA$17)),IFERROR(INDEX($BI$6:$BI$17, ROWS($BP$4:BP47)-ROWS($AK$6:$AK$17)-ROWS($AO$6:$AO$17)-ROWS($AS$6:$AS$17)-ROWS($AW$6:$AW$17)-ROWS($BA$6:$BA$17)-ROWS($BE$6:$BE$17)), "")))))))</f>
        <v/>
      </c>
      <c r="BQ49" s="316" t="str">
        <f t="shared" ca="1" si="31"/>
        <v/>
      </c>
      <c r="BR49" s="413" t="str">
        <f t="shared" ca="1" si="32"/>
        <v/>
      </c>
      <c r="BS49" s="412" t="str">
        <f ca="1">IF(OR(BT49="",BT49=0),"",MAX(BS$5:BS48)+1)</f>
        <v/>
      </c>
      <c r="BT49" s="316" t="str">
        <f ca="1">IFERROR(INDEX($AJ$22:$AJ$33, ROWS($BT$4:BT47)), IFERROR(INDEX($AN$22:$AN$33, ROWS($BT$4:BT47)-ROWS($AJ$22:$AJ$33)), IFERROR(INDEX($AR$22:$AR$33, ROWS($BT$4:BT47)-ROWS($AJ$22:$AJ$33)-ROWS($AN$22:$AN$33)),IFERROR(INDEX($AV$22:$AV$33, ROWS($BT$4:BT47)-ROWS($AJ$22:$AJ$33)-ROWS($AN$22:$AN$33)-ROWS($AR$22:$AR$33)),IFERROR(INDEX($AZ$22:$AZ$33, ROWS($BT$4:BT47)-ROWS($AJ$22:$AJ$33)-ROWS($AN$22:$AN$33)-ROWS($AR$22:$AR$33)-ROWS($AV$22:$AV$33)),IFERROR(INDEX($BD$22:$BD$33, ROWS($BT$4:BT47)-ROWS($AJ$22:$AJ$33)-ROWS($AN$22:$AN$33)-ROWS($AR$22:$AR$33)-ROWS($AV$22:$AV$33)-ROWS($AZ$22:$AZ$33)),IFERROR(INDEX($BH$22:$BH$33, ROWS($BT$4:BT47)-ROWS($AJ$22:$AJ$33)-ROWS($AN$22:$AN$33)-ROWS($AR$22:$AR$33)-ROWS($AV$22:$AV$33)-ROWS($AZ$22:$AZ$33)-ROWS($BD$22:$BD$33)), "")))))))</f>
        <v/>
      </c>
      <c r="BU49" s="316" t="str">
        <f t="shared" ca="1" si="33"/>
        <v/>
      </c>
      <c r="BV49" s="316" t="str">
        <f ca="1">IF(OR(BW49="",BW49=0),"",MAX(BV$5:BV48)+1)</f>
        <v/>
      </c>
      <c r="BW49" s="316" t="str">
        <f ca="1">IFERROR(INDEX($AK$22:$AK$33, ROWS($BW$4:BW47)), IFERROR(INDEX($AO$22:$AO$33, ROWS($BW$4:BW47)-ROWS($AK$22:$AK$33)), IFERROR(INDEX($AS$22:$AS$33, ROWS($BW$4:BW47)-ROWS($AK$22:$AK$33)-ROWS($AO$22:$AO$33)),IFERROR(INDEX($AW$22:$AW$33, ROWS($BW$4:BW47)-ROWS($AK$22:$AK$33)-ROWS($AO$22:$AO$33)-ROWS($AS$22:$AS$33)),IFERROR(INDEX($BA$22:$BA$33, ROWS($BW$4:BW47)-ROWS($AK$22:$AK$33)-ROWS($AO$22:$AO$33)-ROWS($AS$22:$AS$33)-ROWS($AW$22:$AW$33)),IFERROR(INDEX($BE$22:$BE$33, ROWS($BW$4:BW47)-ROWS($AK$22:$AK$33)-ROWS($AO$22:$AO$33)-ROWS($AS$22:$AS$33)-ROWS($AW$22:$AW$33)-ROWS($BA$22:$BA$33)),IFERROR(INDEX($BI$22:$BI$33, ROWS($BW$4:BW47)-ROWS($AK$22:$AK$33)-ROWS($AO$22:$AO$33)-ROWS($AS$22:$AS$33)-ROWS($AW$22:$AW$33)-ROWS($BA$22:$BA$33)-ROWS($BE$22:$BE$33)), "")))))))</f>
        <v/>
      </c>
      <c r="BX49" s="316" t="str">
        <f t="shared" ca="1" si="34"/>
        <v/>
      </c>
      <c r="BY49" s="413" t="str">
        <f t="shared" ca="1" si="35"/>
        <v/>
      </c>
      <c r="BZ49" s="412" t="str">
        <f ca="1">IF(OR(CA49="",CA49=0),"",MAX(BZ$5:BZ48)+1)</f>
        <v/>
      </c>
      <c r="CA49" s="316" t="str">
        <f ca="1">IFERROR(INDEX($AJ$38:$AJ$49, ROWS($CA$4:CA47)), IFERROR(INDEX($AN$38:$AN$49, ROWS($CA$4:CA47)-ROWS($AJ$38:$AJ$49)), IFERROR(INDEX($AR$38:$AR$49, ROWS($CA$4:CA47)-ROWS($AJ$38:$AJ$49)-ROWS($AN$38:$AN$49)),IFERROR(INDEX($AV$38:$AV$49, ROWS($CA$4:CA47)-ROWS($AJ$38:$AJ$49)-ROWS($AN$38:$AN$49)-ROWS($AR$38:$AR$49)),IFERROR(INDEX($AZ$38:$AZ$49, ROWS($CA$4:CA47)-ROWS($AJ$38:$AJ$49)-ROWS($AN$38:$AN$49)-ROWS($AR$38:$AR$49)-ROWS($AV$38:$AV$49)),IFERROR(INDEX($BD$38:$BD$49, ROWS($CA$4:CA47)-ROWS($AJ$38:$AJ$49)-ROWS($AN$38:$AN$49)-ROWS($AR$38:$AR$49)-ROWS($AV$38:$AV$49)-ROWS($AZ$38:$AZ$49)),IFERROR(INDEX($BH$38:$BH$49, ROWS($CA$4:CA47)-ROWS($AJ$38:$AJ$49)-ROWS($AN$38:$AN$49)-ROWS($AR$38:$AR$49)-ROWS($AV$38:$AV$49)-ROWS($AZ$38:$AZ$49)-ROWS($BD$38:$BD$49)), "")))))))</f>
        <v/>
      </c>
      <c r="CB49" s="316" t="str">
        <f t="shared" ca="1" si="36"/>
        <v/>
      </c>
      <c r="CC49" s="316" t="str">
        <f ca="1">IF(OR(CD49="",CD49=0),"",MAX(CC$5:CC48)+1)</f>
        <v/>
      </c>
      <c r="CD49" s="316" t="str">
        <f ca="1">IFERROR(INDEX($AK$38:$AK$49, ROWS($CD$4:CD47)), IFERROR(INDEX($AO$38:$AO$49, ROWS($CD$4:CD47)-ROWS($AK$38:$AK$49)), IFERROR(INDEX($AS$38:$AS$49, ROWS($CD$4:CD47)-ROWS($AK$38:$AK$49)-ROWS($AO$38:$AO$49)),IFERROR(INDEX($AW$38:$AW$49, ROWS($CD$4:CD47)-ROWS($AK$38:$AK$49)-ROWS($AO$38:$AO$49)-ROWS($AS$38:$AS$49)),IFERROR(INDEX($BA$38:$BA$49, ROWS($CD$4:CD47)-ROWS($AK$38:$AK$49)-ROWS($AO$38:$AO$49)-ROWS($AS$38:$AS$49)-ROWS($AW$38:$AW$49)),IFERROR(INDEX($BE$38:$BE$49, ROWS($CD$4:CD47)-ROWS($AK$38:$AK$49)-ROWS($AO$38:$AO$49)-ROWS($AS$38:$AS$49)-ROWS($AW$38:$AW$49)-ROWS($BA$38:$BA$49)),IFERROR(INDEX($BI$38:$BI$49, ROWS($CD$4:CD47)-ROWS($AK$38:$AK$49)-ROWS($AO$38:$AO$49)-ROWS($AS$38:$AS$49)-ROWS($AW$38:$AW$49)-ROWS($BA$38:$BA$49)-ROWS($BE$38:$BE$49)), "")))))))</f>
        <v/>
      </c>
      <c r="CE49" s="316" t="str">
        <f t="shared" ca="1" si="37"/>
        <v/>
      </c>
      <c r="CF49" s="413" t="str">
        <f t="shared" ca="1" si="38"/>
        <v/>
      </c>
      <c r="CG49" s="412" t="str">
        <f ca="1">IF(OR(CH49="",CH49=0),"",MAX(CG$5:CG48)+1)</f>
        <v/>
      </c>
      <c r="CH49" s="316" t="str">
        <f ca="1">IFERROR(INDEX($AJ$54:$AJ$65, ROWS($CH$4:CH47)), IFERROR(INDEX($AN$54:$AN$65, ROWS($CH$4:CH47)-ROWS($AJ$54:$AJ$65)), IFERROR(INDEX($AR$54:$AR$65, ROWS($CH$4:CH47)-ROWS($AJ$54:$AJ$65)-ROWS($AN$54:$AN$65)),IFERROR(INDEX($AV$54:$AV$65, ROWS($CH$4:CH47)-ROWS($AJ$54:$AJ$65)-ROWS($AN$54:$AN$65)-ROWS($AR$54:$AR$65)),IFERROR(INDEX($AZ$54:$AZ$65, ROWS($CH$4:CH47)-ROWS($AJ$54:$AJ$65)-ROWS($AN$54:$AN$65)-ROWS($AR$54:$AR$65)-ROWS($AV$54:$AV$65)),IFERROR(INDEX($BD$54:$BD$65, ROWS($CH$4:CH47)-ROWS($AJ$54:$AJ$65)-ROWS($AN$54:$AN$65)-ROWS($AR$54:$AR$65)-ROWS($AV$54:$AV$65)-ROWS($AZ$54:$AZ$65)),IFERROR(INDEX($BH$54:$BH$65, ROWS($CH$4:CH47)-ROWS($AJ$54:$AJ$65)-ROWS($AN$54:$AN$65)-ROWS($AR$54:$AR$65)-ROWS($AV$54:$AV$65)-ROWS($AZ$54:$AZ$65)-ROWS($BD$54:$BD$65)), "")))))))</f>
        <v/>
      </c>
      <c r="CI49" s="316" t="str">
        <f t="shared" ca="1" si="39"/>
        <v/>
      </c>
      <c r="CJ49" s="316" t="str">
        <f ca="1">IF(OR(CK49="",CK49=0),"",MAX(CJ$5:CJ48)+1)</f>
        <v/>
      </c>
      <c r="CK49" s="316" t="str">
        <f ca="1">IFERROR(INDEX($AK$54:$AK$65, ROWS($CK$4:CK47)), IFERROR(INDEX($AO$54:$AO$65, ROWS($CK$4:CK47)-ROWS($AK$54:$AK$65)), IFERROR(INDEX($AS$54:$AS$65, ROWS($CK$4:CK47)-ROWS($AK$54:$AK$65)-ROWS($AO$54:$AO$65)),IFERROR(INDEX($AW$54:$AW$65, ROWS($CK$4:CK47)-ROWS($AK$54:$AK$65)-ROWS($AO$54:$AO$65)-ROWS($AS$54:$AS$65)),IFERROR(INDEX($BA$54:$BA$65, ROWS($CK$4:CK47)-ROWS($AK$54:$AK$65)-ROWS($AO$54:$AO$65)-ROWS($AS$54:$AS$65)-ROWS($AW$54:$AW$65)),IFERROR(INDEX($BE$54:$BE$65, ROWS($CK$4:CK47)-ROWS($AK$54:$AK$65)-ROWS($AO$54:$AO$65)-ROWS($AS$54:$AS$65)-ROWS($AW$54:$AW$65)-ROWS($BA$54:$BA$65)),IFERROR(INDEX($BI$54:$BI$65, ROWS($CK$4:CK47)-ROWS($AK$54:$AK$65)-ROWS($AO$54:$AO$65)-ROWS($AS$54:$AS$65)-ROWS($AW$54:$AW$65)-ROWS($BA$54:$BA$65)-ROWS($BE$54:$BE$65)), "")))))))</f>
        <v/>
      </c>
      <c r="CL49" s="316" t="str">
        <f t="shared" ca="1" si="40"/>
        <v/>
      </c>
      <c r="CM49" s="413" t="str">
        <f t="shared" ca="1" si="41"/>
        <v/>
      </c>
      <c r="CN49" s="412" t="str">
        <f>IF(OR(CO49="",CO49=0),"",MAX(CN$5:CN48)+1)</f>
        <v/>
      </c>
      <c r="CO49" s="316">
        <f>IFERROR(INDEX($AJ$70:$AJ$81, ROWS($CO$4:CO47)), IFERROR(INDEX($AN$70:$AN$81, ROWS($CO$4:CO47)-ROWS($AJ$70:$AJ$81)), IFERROR(INDEX($AR$70:$AR$81, ROWS($CO$4:CO47)-ROWS($AJ$70:$AJ$81)-ROWS($AN$70:$AN$81)),IFERROR(INDEX($AV$70:$AV$81, ROWS($CO$4:CO47)-ROWS($AJ$70:$AJ$81)-ROWS($AN$70:$AN$81)-ROWS($AR$70:$AR$81)),IFERROR(INDEX($AZ$70:$AZ$81, ROWS($CO$4:CO47)-ROWS($AJ$70:$AJ$81)-ROWS($AN$70:$AN$81)-ROWS($AR$70:$AR$81)-ROWS($AV$70:$AV$81)),IFERROR(INDEX($BD$70:$BD$81, ROWS($CO$4:CO47)-ROWS($AJ$70:$AJ$81)-ROWS($AN$70:$AN$81)-ROWS($AR$70:$AR$81)-ROWS($AV$70:$AV$81)-ROWS($AZ$70:$AZ$81)),IFERROR(INDEX($BH$70:$BH$81, ROWS($CO$4:CO47)-ROWS($AJ$70:$AJ$81)-ROWS($AN$70:$AN$81)-ROWS($AR$70:$AR$81)-ROWS($AV$70:$AV$81)-ROWS($AZ$70:$AZ$81)-ROWS($BD$70:$BD$81)), "")))))))</f>
        <v>0</v>
      </c>
      <c r="CP49" s="316" t="str">
        <f t="shared" ca="1" si="42"/>
        <v/>
      </c>
      <c r="CQ49" s="316" t="str">
        <f>IF(OR(CR49="",CR49=0),"",MAX(CQ$5:CQ48)+1)</f>
        <v/>
      </c>
      <c r="CR49" s="316">
        <f>IFERROR(INDEX($AK$70:$AK$81, ROWS($CR$4:CR47)), IFERROR(INDEX($AO$70:$AO$81, ROWS($CR$4:CR47)-ROWS($AK$70:$AK$81)), IFERROR(INDEX($AS$70:$AS$81, ROWS($CR$4:CR47)-ROWS($AK$70:$AK$81)-ROWS($AO$70:$AO$81)),IFERROR(INDEX($AW$70:$AW$81, ROWS($CR$4:CR47)-ROWS($AK$70:$AK$81)-ROWS($AO$70:$AO$81)-ROWS($AS$70:$AS$81)),IFERROR(INDEX($BA$70:$BA$81, ROWS($CR$4:CR47)-ROWS($AK$70:$AK$81)-ROWS($AO$70:$AO$81)-ROWS($AS$70:$AS$81)-ROWS($AW$70:$AW$81)),IFERROR(INDEX($BE$70:$BE$81, ROWS($CR$4:CR47)-ROWS($AK$70:$AK$81)-ROWS($AO$70:$AO$81)-ROWS($AS$70:$AS$81)-ROWS($AW$70:$AW$81)-ROWS($BA$70:$BA$81)),IFERROR(INDEX($BI$70:$BI$81, ROWS($CR$4:CR47)-ROWS($AK$70:$AK$81)-ROWS($AO$70:$AO$81)-ROWS($AS$70:$AS$81)-ROWS($AW$70:$AW$81)-ROWS($BA$70:$BA$81)-ROWS($BE$70:$BE$81)), "")))))))</f>
        <v>0</v>
      </c>
      <c r="CS49" s="316" t="str">
        <f t="shared" ca="1" si="43"/>
        <v/>
      </c>
      <c r="CT49" s="413" t="str">
        <f t="shared" ca="1" si="44"/>
        <v/>
      </c>
      <c r="CU49" s="412" t="str">
        <f>IF(OR(CV49="",CV49=0),"",MAX(CU$5:CU48)+1)</f>
        <v/>
      </c>
      <c r="CV49" s="316" t="str">
        <f>IFERROR(INDEX($AJ$86:$AJ$97, ROWS($CV$4:CV47)), IFERROR(INDEX($AN$86:$AN$97, ROWS($CV$4:CV47)-ROWS($AJ$86:$AJ$97)), ""))</f>
        <v/>
      </c>
      <c r="CW49" s="316" t="str">
        <f t="shared" si="45"/>
        <v/>
      </c>
      <c r="CX49" s="316" t="str">
        <f>IF(OR(CY49="",CY49=0),"",MAX(CX$5:CX48)+1)</f>
        <v/>
      </c>
      <c r="CY49" s="316" t="str">
        <f>IFERROR(INDEX($AK$86:$AK$97, ROWS($CY$4:CY47)), IFERROR(INDEX($AO$86:$AO$97, ROWS($CY$4:CY47)-ROWS($AK$86:$AK$97)), ""))</f>
        <v/>
      </c>
      <c r="CZ49" s="316" t="str">
        <f t="shared" si="46"/>
        <v/>
      </c>
      <c r="DA49" s="413" t="str">
        <f t="shared" si="47"/>
        <v/>
      </c>
      <c r="DC49" s="438" t="str">
        <f ca="1">IF(OR(DD49="",DD49=0),"",MAX(DC$45:DC48)+1)</f>
        <v/>
      </c>
      <c r="DD49" s="434" t="str">
        <f t="shared" ca="1" si="130"/>
        <v/>
      </c>
      <c r="DE49" s="413" t="str">
        <f t="shared" ca="1" si="131"/>
        <v/>
      </c>
      <c r="DF49" s="431">
        <f ca="1">IF(OR(DG49="",DG49=0),"",MAX(DF$45:DF48)+1)</f>
        <v>1</v>
      </c>
      <c r="DG49" s="412" t="str">
        <f t="shared" ca="1" si="132"/>
        <v>Paycheck 2</v>
      </c>
      <c r="DH49" s="413">
        <f t="shared" ca="1" si="133"/>
        <v>400</v>
      </c>
      <c r="DI49" s="412" t="str">
        <f t="shared" ca="1" si="134"/>
        <v>Car 2 Gas</v>
      </c>
      <c r="DJ49" s="413">
        <f t="shared" ca="1" si="135"/>
        <v>80</v>
      </c>
      <c r="DK49" s="412" t="str">
        <f t="shared" ca="1" si="136"/>
        <v>Paycheck 1</v>
      </c>
      <c r="DL49" s="413">
        <f t="shared" ca="1" si="137"/>
        <v>850</v>
      </c>
      <c r="DM49" s="293"/>
      <c r="DN49" s="425" t="str">
        <f ca="1">IF(DI55="","",CONCATENATE(DI55," - ",DJ55))</f>
        <v>Cellular - 225</v>
      </c>
      <c r="DO49" s="295" t="str">
        <f ca="1">IF(DI56="","",CONCATENATE(DI56," - ",DJ56))</f>
        <v>Credit Card 2 - 60</v>
      </c>
      <c r="DP49" s="295" t="str">
        <f ca="1">IF(DI57="","",CONCATENATE(DI57," - ",DJ57))</f>
        <v>Car 1 Gas - 50</v>
      </c>
      <c r="DQ49" s="425" t="str">
        <f ca="1">IF(DK55="","",CONCATENATE(DK55," - ",DL55))</f>
        <v/>
      </c>
      <c r="DR49" s="295" t="str">
        <f ca="1">IF(DK56="","",CONCATENATE(DK56," - ",DL56))</f>
        <v/>
      </c>
      <c r="DS49" s="426" t="str">
        <f ca="1">IF(DK57="","",CONCATENATE(DK57," - ",DL57))</f>
        <v/>
      </c>
    </row>
    <row r="50" spans="16:123" x14ac:dyDescent="0.3">
      <c r="P50" s="1177"/>
      <c r="Q50" s="1178"/>
      <c r="R50" s="453"/>
      <c r="S50" s="402"/>
      <c r="T50"/>
      <c r="U50" s="1177"/>
      <c r="V50" s="1178"/>
      <c r="W50" s="453"/>
      <c r="X50" s="402"/>
      <c r="AC50" s="358">
        <f>IF('Data Entry'!H32="","",'Data Entry'!H32)</f>
        <v>15</v>
      </c>
      <c r="AD50" s="356" t="str">
        <f>IF('Data Entry'!G32="","",'Data Entry'!G32)</f>
        <v>Car Payment 2</v>
      </c>
      <c r="AE50" s="357">
        <f>IF('Data Entry'!J32="","",'Data Entry'!J32)</f>
        <v>200</v>
      </c>
      <c r="AF50" s="402">
        <f>IF('Data Entry'!I32="","",'Data Entry'!I32)</f>
        <v>8000</v>
      </c>
      <c r="AI50" s="278"/>
      <c r="AJ50" s="278"/>
      <c r="AK50" s="278"/>
      <c r="AL50" s="278"/>
      <c r="AM50" s="278"/>
      <c r="AN50" s="278"/>
      <c r="AO50" s="278"/>
      <c r="AP50" s="278"/>
      <c r="AQ50" s="278"/>
      <c r="AR50" s="278"/>
      <c r="AS50" s="278"/>
      <c r="AT50" s="278"/>
      <c r="AU50" s="278"/>
      <c r="AV50" s="278"/>
      <c r="AW50" s="278"/>
      <c r="AX50" s="278"/>
      <c r="AY50" s="278"/>
      <c r="AZ50" s="278"/>
      <c r="BA50" s="278"/>
      <c r="BB50" s="278"/>
      <c r="BC50" s="278"/>
      <c r="BL50" s="412" t="str">
        <f ca="1">IF(OR(BM50="",BM50=0),"",MAX(BL$5:BL49)+1)</f>
        <v/>
      </c>
      <c r="BM50" s="316" t="str">
        <f ca="1">IFERROR(INDEX($AJ$6:$AJ$17, ROWS(BM$4:$BM48)), IFERROR(INDEX($AN$6:$AN$17, ROWS(BM$4:$BM48)-ROWS($AJ$6:$AJ$17)), IFERROR(INDEX($AR$6:$AR$17, ROWS(BM$4:$BM48)-ROWS($AJ$6:$AJ$17)-ROWS($AN$6:$AN$17)),IFERROR(INDEX($AV$6:$AV$17, ROWS(BM$4:$BM48)-ROWS($AJ$6:$AJ$17)-ROWS($AN$6:$AN$17)-ROWS($AR$6:$AR$17)),IFERROR(INDEX($AZ$6:$AZ$17, ROWS(BM$4:$BM48)-ROWS($AJ$6:$AJ$17)-ROWS($AN$6:$AN$17)-ROWS($AR$6:$AR$17)-ROWS($AV$6:$AV$17)),IFERROR(INDEX($BD$6:$BD$17, ROWS(BM$4:$BM48)-ROWS($AJ$6:$AJ$17)-ROWS($AN$6:$AN$17)-ROWS($AR$6:$AR$17)-ROWS($AV$6:$AV$17)-ROWS($AZ$6:$AZ$17)),IFERROR(INDEX($BH$6:$BH$17, ROWS(BM$4:$BM48)-ROWS($AJ$6:$AJ$17)-ROWS($AN$6:$AN$17)-ROWS($AR$6:$AR$17)-ROWS($AV$6:$AV$17)-ROWS($AZ$6:$AZ$17)-ROWS($BD$6:$BD$17)), "")))))))</f>
        <v/>
      </c>
      <c r="BN50" s="316" t="str">
        <f t="shared" ca="1" si="30"/>
        <v/>
      </c>
      <c r="BO50" s="316" t="str">
        <f ca="1">IF(OR(BP50="",BP50=0),"",MAX(BO$5:BO49)+1)</f>
        <v/>
      </c>
      <c r="BP50" s="316" t="str">
        <f ca="1">IFERROR(INDEX($AK$6:$AK$17, ROWS($BP$4:BP48)), IFERROR(INDEX($AO$6:$AO$17, ROWS($BP$4:BP48)-ROWS($AK$6:$AK$17)), IFERROR(INDEX($AS$6:$AS$17, ROWS($BP$4:BP48)-ROWS($AK$6:$AK$17)-ROWS($AO$6:$AO$17)),IFERROR(INDEX($AW$6:$AW$17, ROWS($BP$4:BP48)-ROWS($AK$6:$AK$17)-ROWS($AO$6:$AO$17)-ROWS($AS$6:$AS$17)),IFERROR(INDEX($BA$6:$BA$17, ROWS($BP$4:BP48)-ROWS($AK$6:$AK$17)-ROWS($AO$6:$AO$17)-ROWS($AS$6:$AS$17)-ROWS($AW$6:$AW$17)),IFERROR(INDEX($BE$6:$BE$17, ROWS($BP$4:BP48)-ROWS($AK$6:$AK$17)-ROWS($AO$6:$AO$17)-ROWS($AS$6:$AS$17)-ROWS($AW$6:$AW$17)-ROWS($BA$6:$BA$17)),IFERROR(INDEX($BI$6:$BI$17, ROWS($BP$4:BP48)-ROWS($AK$6:$AK$17)-ROWS($AO$6:$AO$17)-ROWS($AS$6:$AS$17)-ROWS($AW$6:$AW$17)-ROWS($BA$6:$BA$17)-ROWS($BE$6:$BE$17)), "")))))))</f>
        <v/>
      </c>
      <c r="BQ50" s="316" t="str">
        <f t="shared" ca="1" si="31"/>
        <v/>
      </c>
      <c r="BR50" s="413" t="str">
        <f t="shared" ca="1" si="32"/>
        <v/>
      </c>
      <c r="BS50" s="412" t="str">
        <f ca="1">IF(OR(BT50="",BT50=0),"",MAX(BS$5:BS49)+1)</f>
        <v/>
      </c>
      <c r="BT50" s="316" t="str">
        <f ca="1">IFERROR(INDEX($AJ$22:$AJ$33, ROWS($BT$4:BT48)), IFERROR(INDEX($AN$22:$AN$33, ROWS($BT$4:BT48)-ROWS($AJ$22:$AJ$33)), IFERROR(INDEX($AR$22:$AR$33, ROWS($BT$4:BT48)-ROWS($AJ$22:$AJ$33)-ROWS($AN$22:$AN$33)),IFERROR(INDEX($AV$22:$AV$33, ROWS($BT$4:BT48)-ROWS($AJ$22:$AJ$33)-ROWS($AN$22:$AN$33)-ROWS($AR$22:$AR$33)),IFERROR(INDEX($AZ$22:$AZ$33, ROWS($BT$4:BT48)-ROWS($AJ$22:$AJ$33)-ROWS($AN$22:$AN$33)-ROWS($AR$22:$AR$33)-ROWS($AV$22:$AV$33)),IFERROR(INDEX($BD$22:$BD$33, ROWS($BT$4:BT48)-ROWS($AJ$22:$AJ$33)-ROWS($AN$22:$AN$33)-ROWS($AR$22:$AR$33)-ROWS($AV$22:$AV$33)-ROWS($AZ$22:$AZ$33)),IFERROR(INDEX($BH$22:$BH$33, ROWS($BT$4:BT48)-ROWS($AJ$22:$AJ$33)-ROWS($AN$22:$AN$33)-ROWS($AR$22:$AR$33)-ROWS($AV$22:$AV$33)-ROWS($AZ$22:$AZ$33)-ROWS($BD$22:$BD$33)), "")))))))</f>
        <v/>
      </c>
      <c r="BU50" s="316" t="str">
        <f t="shared" ca="1" si="33"/>
        <v/>
      </c>
      <c r="BV50" s="316" t="str">
        <f ca="1">IF(OR(BW50="",BW50=0),"",MAX(BV$5:BV49)+1)</f>
        <v/>
      </c>
      <c r="BW50" s="316" t="str">
        <f ca="1">IFERROR(INDEX($AK$22:$AK$33, ROWS($BW$4:BW48)), IFERROR(INDEX($AO$22:$AO$33, ROWS($BW$4:BW48)-ROWS($AK$22:$AK$33)), IFERROR(INDEX($AS$22:$AS$33, ROWS($BW$4:BW48)-ROWS($AK$22:$AK$33)-ROWS($AO$22:$AO$33)),IFERROR(INDEX($AW$22:$AW$33, ROWS($BW$4:BW48)-ROWS($AK$22:$AK$33)-ROWS($AO$22:$AO$33)-ROWS($AS$22:$AS$33)),IFERROR(INDEX($BA$22:$BA$33, ROWS($BW$4:BW48)-ROWS($AK$22:$AK$33)-ROWS($AO$22:$AO$33)-ROWS($AS$22:$AS$33)-ROWS($AW$22:$AW$33)),IFERROR(INDEX($BE$22:$BE$33, ROWS($BW$4:BW48)-ROWS($AK$22:$AK$33)-ROWS($AO$22:$AO$33)-ROWS($AS$22:$AS$33)-ROWS($AW$22:$AW$33)-ROWS($BA$22:$BA$33)),IFERROR(INDEX($BI$22:$BI$33, ROWS($BW$4:BW48)-ROWS($AK$22:$AK$33)-ROWS($AO$22:$AO$33)-ROWS($AS$22:$AS$33)-ROWS($AW$22:$AW$33)-ROWS($BA$22:$BA$33)-ROWS($BE$22:$BE$33)), "")))))))</f>
        <v/>
      </c>
      <c r="BX50" s="316" t="str">
        <f t="shared" ca="1" si="34"/>
        <v/>
      </c>
      <c r="BY50" s="413" t="str">
        <f t="shared" ca="1" si="35"/>
        <v/>
      </c>
      <c r="BZ50" s="412" t="str">
        <f ca="1">IF(OR(CA50="",CA50=0),"",MAX(BZ$5:BZ49)+1)</f>
        <v/>
      </c>
      <c r="CA50" s="316" t="str">
        <f ca="1">IFERROR(INDEX($AJ$38:$AJ$49, ROWS($CA$4:CA48)), IFERROR(INDEX($AN$38:$AN$49, ROWS($CA$4:CA48)-ROWS($AJ$38:$AJ$49)), IFERROR(INDEX($AR$38:$AR$49, ROWS($CA$4:CA48)-ROWS($AJ$38:$AJ$49)-ROWS($AN$38:$AN$49)),IFERROR(INDEX($AV$38:$AV$49, ROWS($CA$4:CA48)-ROWS($AJ$38:$AJ$49)-ROWS($AN$38:$AN$49)-ROWS($AR$38:$AR$49)),IFERROR(INDEX($AZ$38:$AZ$49, ROWS($CA$4:CA48)-ROWS($AJ$38:$AJ$49)-ROWS($AN$38:$AN$49)-ROWS($AR$38:$AR$49)-ROWS($AV$38:$AV$49)),IFERROR(INDEX($BD$38:$BD$49, ROWS($CA$4:CA48)-ROWS($AJ$38:$AJ$49)-ROWS($AN$38:$AN$49)-ROWS($AR$38:$AR$49)-ROWS($AV$38:$AV$49)-ROWS($AZ$38:$AZ$49)),IFERROR(INDEX($BH$38:$BH$49, ROWS($CA$4:CA48)-ROWS($AJ$38:$AJ$49)-ROWS($AN$38:$AN$49)-ROWS($AR$38:$AR$49)-ROWS($AV$38:$AV$49)-ROWS($AZ$38:$AZ$49)-ROWS($BD$38:$BD$49)), "")))))))</f>
        <v/>
      </c>
      <c r="CB50" s="316" t="str">
        <f t="shared" ca="1" si="36"/>
        <v/>
      </c>
      <c r="CC50" s="316" t="str">
        <f ca="1">IF(OR(CD50="",CD50=0),"",MAX(CC$5:CC49)+1)</f>
        <v/>
      </c>
      <c r="CD50" s="316" t="str">
        <f ca="1">IFERROR(INDEX($AK$38:$AK$49, ROWS($CD$4:CD48)), IFERROR(INDEX($AO$38:$AO$49, ROWS($CD$4:CD48)-ROWS($AK$38:$AK$49)), IFERROR(INDEX($AS$38:$AS$49, ROWS($CD$4:CD48)-ROWS($AK$38:$AK$49)-ROWS($AO$38:$AO$49)),IFERROR(INDEX($AW$38:$AW$49, ROWS($CD$4:CD48)-ROWS($AK$38:$AK$49)-ROWS($AO$38:$AO$49)-ROWS($AS$38:$AS$49)),IFERROR(INDEX($BA$38:$BA$49, ROWS($CD$4:CD48)-ROWS($AK$38:$AK$49)-ROWS($AO$38:$AO$49)-ROWS($AS$38:$AS$49)-ROWS($AW$38:$AW$49)),IFERROR(INDEX($BE$38:$BE$49, ROWS($CD$4:CD48)-ROWS($AK$38:$AK$49)-ROWS($AO$38:$AO$49)-ROWS($AS$38:$AS$49)-ROWS($AW$38:$AW$49)-ROWS($BA$38:$BA$49)),IFERROR(INDEX($BI$38:$BI$49, ROWS($CD$4:CD48)-ROWS($AK$38:$AK$49)-ROWS($AO$38:$AO$49)-ROWS($AS$38:$AS$49)-ROWS($AW$38:$AW$49)-ROWS($BA$38:$BA$49)-ROWS($BE$38:$BE$49)), "")))))))</f>
        <v/>
      </c>
      <c r="CE50" s="316" t="str">
        <f t="shared" ca="1" si="37"/>
        <v/>
      </c>
      <c r="CF50" s="413" t="str">
        <f t="shared" ca="1" si="38"/>
        <v/>
      </c>
      <c r="CG50" s="412" t="str">
        <f ca="1">IF(OR(CH50="",CH50=0),"",MAX(CG$5:CG49)+1)</f>
        <v/>
      </c>
      <c r="CH50" s="316" t="str">
        <f ca="1">IFERROR(INDEX($AJ$54:$AJ$65, ROWS($CH$4:CH48)), IFERROR(INDEX($AN$54:$AN$65, ROWS($CH$4:CH48)-ROWS($AJ$54:$AJ$65)), IFERROR(INDEX($AR$54:$AR$65, ROWS($CH$4:CH48)-ROWS($AJ$54:$AJ$65)-ROWS($AN$54:$AN$65)),IFERROR(INDEX($AV$54:$AV$65, ROWS($CH$4:CH48)-ROWS($AJ$54:$AJ$65)-ROWS($AN$54:$AN$65)-ROWS($AR$54:$AR$65)),IFERROR(INDEX($AZ$54:$AZ$65, ROWS($CH$4:CH48)-ROWS($AJ$54:$AJ$65)-ROWS($AN$54:$AN$65)-ROWS($AR$54:$AR$65)-ROWS($AV$54:$AV$65)),IFERROR(INDEX($BD$54:$BD$65, ROWS($CH$4:CH48)-ROWS($AJ$54:$AJ$65)-ROWS($AN$54:$AN$65)-ROWS($AR$54:$AR$65)-ROWS($AV$54:$AV$65)-ROWS($AZ$54:$AZ$65)),IFERROR(INDEX($BH$54:$BH$65, ROWS($CH$4:CH48)-ROWS($AJ$54:$AJ$65)-ROWS($AN$54:$AN$65)-ROWS($AR$54:$AR$65)-ROWS($AV$54:$AV$65)-ROWS($AZ$54:$AZ$65)-ROWS($BD$54:$BD$65)), "")))))))</f>
        <v/>
      </c>
      <c r="CI50" s="316" t="str">
        <f t="shared" ca="1" si="39"/>
        <v/>
      </c>
      <c r="CJ50" s="316" t="str">
        <f ca="1">IF(OR(CK50="",CK50=0),"",MAX(CJ$5:CJ49)+1)</f>
        <v/>
      </c>
      <c r="CK50" s="316" t="str">
        <f ca="1">IFERROR(INDEX($AK$54:$AK$65, ROWS($CK$4:CK48)), IFERROR(INDEX($AO$54:$AO$65, ROWS($CK$4:CK48)-ROWS($AK$54:$AK$65)), IFERROR(INDEX($AS$54:$AS$65, ROWS($CK$4:CK48)-ROWS($AK$54:$AK$65)-ROWS($AO$54:$AO$65)),IFERROR(INDEX($AW$54:$AW$65, ROWS($CK$4:CK48)-ROWS($AK$54:$AK$65)-ROWS($AO$54:$AO$65)-ROWS($AS$54:$AS$65)),IFERROR(INDEX($BA$54:$BA$65, ROWS($CK$4:CK48)-ROWS($AK$54:$AK$65)-ROWS($AO$54:$AO$65)-ROWS($AS$54:$AS$65)-ROWS($AW$54:$AW$65)),IFERROR(INDEX($BE$54:$BE$65, ROWS($CK$4:CK48)-ROWS($AK$54:$AK$65)-ROWS($AO$54:$AO$65)-ROWS($AS$54:$AS$65)-ROWS($AW$54:$AW$65)-ROWS($BA$54:$BA$65)),IFERROR(INDEX($BI$54:$BI$65, ROWS($CK$4:CK48)-ROWS($AK$54:$AK$65)-ROWS($AO$54:$AO$65)-ROWS($AS$54:$AS$65)-ROWS($AW$54:$AW$65)-ROWS($BA$54:$BA$65)-ROWS($BE$54:$BE$65)), "")))))))</f>
        <v/>
      </c>
      <c r="CL50" s="316" t="str">
        <f t="shared" ca="1" si="40"/>
        <v/>
      </c>
      <c r="CM50" s="413" t="str">
        <f t="shared" ca="1" si="41"/>
        <v/>
      </c>
      <c r="CN50" s="412" t="str">
        <f>IF(OR(CO50="",CO50=0),"",MAX(CN$5:CN49)+1)</f>
        <v/>
      </c>
      <c r="CO50" s="316">
        <f>IFERROR(INDEX($AJ$70:$AJ$81, ROWS($CO$4:CO48)), IFERROR(INDEX($AN$70:$AN$81, ROWS($CO$4:CO48)-ROWS($AJ$70:$AJ$81)), IFERROR(INDEX($AR$70:$AR$81, ROWS($CO$4:CO48)-ROWS($AJ$70:$AJ$81)-ROWS($AN$70:$AN$81)),IFERROR(INDEX($AV$70:$AV$81, ROWS($CO$4:CO48)-ROWS($AJ$70:$AJ$81)-ROWS($AN$70:$AN$81)-ROWS($AR$70:$AR$81)),IFERROR(INDEX($AZ$70:$AZ$81, ROWS($CO$4:CO48)-ROWS($AJ$70:$AJ$81)-ROWS($AN$70:$AN$81)-ROWS($AR$70:$AR$81)-ROWS($AV$70:$AV$81)),IFERROR(INDEX($BD$70:$BD$81, ROWS($CO$4:CO48)-ROWS($AJ$70:$AJ$81)-ROWS($AN$70:$AN$81)-ROWS($AR$70:$AR$81)-ROWS($AV$70:$AV$81)-ROWS($AZ$70:$AZ$81)),IFERROR(INDEX($BH$70:$BH$81, ROWS($CO$4:CO48)-ROWS($AJ$70:$AJ$81)-ROWS($AN$70:$AN$81)-ROWS($AR$70:$AR$81)-ROWS($AV$70:$AV$81)-ROWS($AZ$70:$AZ$81)-ROWS($BD$70:$BD$81)), "")))))))</f>
        <v>0</v>
      </c>
      <c r="CP50" s="316" t="str">
        <f t="shared" ca="1" si="42"/>
        <v/>
      </c>
      <c r="CQ50" s="316" t="str">
        <f>IF(OR(CR50="",CR50=0),"",MAX(CQ$5:CQ49)+1)</f>
        <v/>
      </c>
      <c r="CR50" s="316">
        <f>IFERROR(INDEX($AK$70:$AK$81, ROWS($CR$4:CR48)), IFERROR(INDEX($AO$70:$AO$81, ROWS($CR$4:CR48)-ROWS($AK$70:$AK$81)), IFERROR(INDEX($AS$70:$AS$81, ROWS($CR$4:CR48)-ROWS($AK$70:$AK$81)-ROWS($AO$70:$AO$81)),IFERROR(INDEX($AW$70:$AW$81, ROWS($CR$4:CR48)-ROWS($AK$70:$AK$81)-ROWS($AO$70:$AO$81)-ROWS($AS$70:$AS$81)),IFERROR(INDEX($BA$70:$BA$81, ROWS($CR$4:CR48)-ROWS($AK$70:$AK$81)-ROWS($AO$70:$AO$81)-ROWS($AS$70:$AS$81)-ROWS($AW$70:$AW$81)),IFERROR(INDEX($BE$70:$BE$81, ROWS($CR$4:CR48)-ROWS($AK$70:$AK$81)-ROWS($AO$70:$AO$81)-ROWS($AS$70:$AS$81)-ROWS($AW$70:$AW$81)-ROWS($BA$70:$BA$81)),IFERROR(INDEX($BI$70:$BI$81, ROWS($CR$4:CR48)-ROWS($AK$70:$AK$81)-ROWS($AO$70:$AO$81)-ROWS($AS$70:$AS$81)-ROWS($AW$70:$AW$81)-ROWS($BA$70:$BA$81)-ROWS($BE$70:$BE$81)), "")))))))</f>
        <v>0</v>
      </c>
      <c r="CS50" s="316" t="str">
        <f t="shared" ca="1" si="43"/>
        <v/>
      </c>
      <c r="CT50" s="413" t="str">
        <f t="shared" ca="1" si="44"/>
        <v/>
      </c>
      <c r="CU50" s="412" t="str">
        <f>IF(OR(CV50="",CV50=0),"",MAX(CU$5:CU49)+1)</f>
        <v/>
      </c>
      <c r="CV50" s="316" t="str">
        <f>IFERROR(INDEX($AJ$86:$AJ$97, ROWS($CV$4:CV48)), IFERROR(INDEX($AN$86:$AN$97, ROWS($CV$4:CV48)-ROWS($AJ$86:$AJ$97)), ""))</f>
        <v/>
      </c>
      <c r="CW50" s="316" t="str">
        <f t="shared" si="45"/>
        <v/>
      </c>
      <c r="CX50" s="316" t="str">
        <f>IF(OR(CY50="",CY50=0),"",MAX(CX$5:CX49)+1)</f>
        <v/>
      </c>
      <c r="CY50" s="316" t="str">
        <f>IFERROR(INDEX($AK$86:$AK$97, ROWS($CY$4:CY48)), IFERROR(INDEX($AO$86:$AO$97, ROWS($CY$4:CY48)-ROWS($AK$86:$AK$97)), ""))</f>
        <v/>
      </c>
      <c r="CZ50" s="316" t="str">
        <f t="shared" si="46"/>
        <v/>
      </c>
      <c r="DA50" s="413" t="str">
        <f t="shared" si="47"/>
        <v/>
      </c>
      <c r="DC50" s="438">
        <f ca="1">IF(OR(DD50="",DD50=0),"",MAX(DC$45:DC49)+1)</f>
        <v>4</v>
      </c>
      <c r="DD50" s="434" t="str">
        <f t="shared" ca="1" si="130"/>
        <v>Car 2 Gas</v>
      </c>
      <c r="DE50" s="413">
        <f t="shared" ca="1" si="131"/>
        <v>80</v>
      </c>
      <c r="DF50" s="431" t="str">
        <f ca="1">IF(OR(DG50="",DG50=0),"",MAX(DF$45:DF49)+1)</f>
        <v/>
      </c>
      <c r="DG50" s="412" t="str">
        <f t="shared" ca="1" si="132"/>
        <v/>
      </c>
      <c r="DH50" s="413" t="str">
        <f t="shared" ca="1" si="133"/>
        <v/>
      </c>
      <c r="DI50" s="412" t="str">
        <f t="shared" ca="1" si="134"/>
        <v>Roth IRA</v>
      </c>
      <c r="DJ50" s="413">
        <f t="shared" ca="1" si="135"/>
        <v>100</v>
      </c>
      <c r="DK50" s="412" t="str">
        <f t="shared" ca="1" si="136"/>
        <v/>
      </c>
      <c r="DL50" s="413" t="str">
        <f t="shared" ca="1" si="137"/>
        <v/>
      </c>
      <c r="DM50" s="292"/>
      <c r="DN50" s="425" t="str">
        <f ca="1">IF(DI58="","",CONCATENATE(DI58," - ",DJ58))</f>
        <v/>
      </c>
      <c r="DO50" s="295" t="str">
        <f ca="1">IF(DI59="","",CONCATENATE(DI59," - ",DJ59))</f>
        <v/>
      </c>
      <c r="DP50" s="295" t="str">
        <f ca="1">IF(DI60="","",CONCATENATE(DI60," - ",DJ60))</f>
        <v/>
      </c>
      <c r="DQ50" s="425" t="str">
        <f ca="1">IF(DK58="","",CONCATENATE(DK58," - ",DL58))</f>
        <v/>
      </c>
      <c r="DR50" s="295" t="str">
        <f ca="1">IF(DK59="","",CONCATENATE(DK59," - ",DL59))</f>
        <v/>
      </c>
      <c r="DS50" s="426" t="str">
        <f ca="1">IF(DK60="","",CONCATENATE(DK60," - ",DL60))</f>
        <v/>
      </c>
    </row>
    <row r="51" spans="16:123" ht="15.75" thickBot="1" x14ac:dyDescent="0.35">
      <c r="P51" s="1177"/>
      <c r="Q51" s="1178"/>
      <c r="R51" s="453"/>
      <c r="S51" s="402"/>
      <c r="T51"/>
      <c r="U51" s="1177"/>
      <c r="V51" s="1178"/>
      <c r="W51" s="453"/>
      <c r="X51" s="402"/>
      <c r="AC51" s="358">
        <f>IF('Data Entry'!H33="","",'Data Entry'!H33)</f>
        <v>1</v>
      </c>
      <c r="AD51" s="356" t="str">
        <f>IF('Data Entry'!G33="","",'Data Entry'!G33)</f>
        <v>Mortgage</v>
      </c>
      <c r="AE51" s="357">
        <f>IF('Data Entry'!J33="","",'Data Entry'!J33)</f>
        <v>800</v>
      </c>
      <c r="AF51" s="402">
        <f>IF('Data Entry'!I33="","",'Data Entry'!I33)</f>
        <v>110000</v>
      </c>
      <c r="AI51" s="278"/>
      <c r="AJ51" s="278"/>
      <c r="AK51" s="278"/>
      <c r="AL51" s="278"/>
      <c r="AM51" s="278"/>
      <c r="AN51" s="278"/>
      <c r="AO51" s="278"/>
      <c r="AP51" s="278"/>
      <c r="AQ51" s="278"/>
      <c r="AR51" s="278"/>
      <c r="AS51" s="278"/>
      <c r="AT51" s="278"/>
      <c r="AU51" s="278"/>
      <c r="AV51" s="278"/>
      <c r="AW51" s="278"/>
      <c r="AX51" s="278"/>
      <c r="AY51" s="278"/>
      <c r="AZ51" s="278"/>
      <c r="BA51" s="278"/>
      <c r="BB51" s="278"/>
      <c r="BC51" s="278"/>
      <c r="BL51" s="412" t="str">
        <f ca="1">IF(OR(BM51="",BM51=0),"",MAX(BL$5:BL50)+1)</f>
        <v/>
      </c>
      <c r="BM51" s="316" t="str">
        <f ca="1">IFERROR(INDEX($AJ$6:$AJ$17, ROWS(BM$4:$BM49)), IFERROR(INDEX($AN$6:$AN$17, ROWS(BM$4:$BM49)-ROWS($AJ$6:$AJ$17)), IFERROR(INDEX($AR$6:$AR$17, ROWS(BM$4:$BM49)-ROWS($AJ$6:$AJ$17)-ROWS($AN$6:$AN$17)),IFERROR(INDEX($AV$6:$AV$17, ROWS(BM$4:$BM49)-ROWS($AJ$6:$AJ$17)-ROWS($AN$6:$AN$17)-ROWS($AR$6:$AR$17)),IFERROR(INDEX($AZ$6:$AZ$17, ROWS(BM$4:$BM49)-ROWS($AJ$6:$AJ$17)-ROWS($AN$6:$AN$17)-ROWS($AR$6:$AR$17)-ROWS($AV$6:$AV$17)),IFERROR(INDEX($BD$6:$BD$17, ROWS(BM$4:$BM49)-ROWS($AJ$6:$AJ$17)-ROWS($AN$6:$AN$17)-ROWS($AR$6:$AR$17)-ROWS($AV$6:$AV$17)-ROWS($AZ$6:$AZ$17)),IFERROR(INDEX($BH$6:$BH$17, ROWS(BM$4:$BM49)-ROWS($AJ$6:$AJ$17)-ROWS($AN$6:$AN$17)-ROWS($AR$6:$AR$17)-ROWS($AV$6:$AV$17)-ROWS($AZ$6:$AZ$17)-ROWS($BD$6:$BD$17)), "")))))))</f>
        <v/>
      </c>
      <c r="BN51" s="316" t="str">
        <f t="shared" ca="1" si="30"/>
        <v/>
      </c>
      <c r="BO51" s="316" t="str">
        <f ca="1">IF(OR(BP51="",BP51=0),"",MAX(BO$5:BO50)+1)</f>
        <v/>
      </c>
      <c r="BP51" s="316" t="str">
        <f ca="1">IFERROR(INDEX($AK$6:$AK$17, ROWS($BP$4:BP49)), IFERROR(INDEX($AO$6:$AO$17, ROWS($BP$4:BP49)-ROWS($AK$6:$AK$17)), IFERROR(INDEX($AS$6:$AS$17, ROWS($BP$4:BP49)-ROWS($AK$6:$AK$17)-ROWS($AO$6:$AO$17)),IFERROR(INDEX($AW$6:$AW$17, ROWS($BP$4:BP49)-ROWS($AK$6:$AK$17)-ROWS($AO$6:$AO$17)-ROWS($AS$6:$AS$17)),IFERROR(INDEX($BA$6:$BA$17, ROWS($BP$4:BP49)-ROWS($AK$6:$AK$17)-ROWS($AO$6:$AO$17)-ROWS($AS$6:$AS$17)-ROWS($AW$6:$AW$17)),IFERROR(INDEX($BE$6:$BE$17, ROWS($BP$4:BP49)-ROWS($AK$6:$AK$17)-ROWS($AO$6:$AO$17)-ROWS($AS$6:$AS$17)-ROWS($AW$6:$AW$17)-ROWS($BA$6:$BA$17)),IFERROR(INDEX($BI$6:$BI$17, ROWS($BP$4:BP49)-ROWS($AK$6:$AK$17)-ROWS($AO$6:$AO$17)-ROWS($AS$6:$AS$17)-ROWS($AW$6:$AW$17)-ROWS($BA$6:$BA$17)-ROWS($BE$6:$BE$17)), "")))))))</f>
        <v/>
      </c>
      <c r="BQ51" s="316" t="str">
        <f t="shared" ca="1" si="31"/>
        <v/>
      </c>
      <c r="BR51" s="413" t="str">
        <f t="shared" ca="1" si="32"/>
        <v/>
      </c>
      <c r="BS51" s="412" t="str">
        <f ca="1">IF(OR(BT51="",BT51=0),"",MAX(BS$5:BS50)+1)</f>
        <v/>
      </c>
      <c r="BT51" s="316" t="str">
        <f ca="1">IFERROR(INDEX($AJ$22:$AJ$33, ROWS($BT$4:BT49)), IFERROR(INDEX($AN$22:$AN$33, ROWS($BT$4:BT49)-ROWS($AJ$22:$AJ$33)), IFERROR(INDEX($AR$22:$AR$33, ROWS($BT$4:BT49)-ROWS($AJ$22:$AJ$33)-ROWS($AN$22:$AN$33)),IFERROR(INDEX($AV$22:$AV$33, ROWS($BT$4:BT49)-ROWS($AJ$22:$AJ$33)-ROWS($AN$22:$AN$33)-ROWS($AR$22:$AR$33)),IFERROR(INDEX($AZ$22:$AZ$33, ROWS($BT$4:BT49)-ROWS($AJ$22:$AJ$33)-ROWS($AN$22:$AN$33)-ROWS($AR$22:$AR$33)-ROWS($AV$22:$AV$33)),IFERROR(INDEX($BD$22:$BD$33, ROWS($BT$4:BT49)-ROWS($AJ$22:$AJ$33)-ROWS($AN$22:$AN$33)-ROWS($AR$22:$AR$33)-ROWS($AV$22:$AV$33)-ROWS($AZ$22:$AZ$33)),IFERROR(INDEX($BH$22:$BH$33, ROWS($BT$4:BT49)-ROWS($AJ$22:$AJ$33)-ROWS($AN$22:$AN$33)-ROWS($AR$22:$AR$33)-ROWS($AV$22:$AV$33)-ROWS($AZ$22:$AZ$33)-ROWS($BD$22:$BD$33)), "")))))))</f>
        <v/>
      </c>
      <c r="BU51" s="316" t="str">
        <f t="shared" ca="1" si="33"/>
        <v/>
      </c>
      <c r="BV51" s="316" t="str">
        <f ca="1">IF(OR(BW51="",BW51=0),"",MAX(BV$5:BV50)+1)</f>
        <v/>
      </c>
      <c r="BW51" s="316" t="str">
        <f ca="1">IFERROR(INDEX($AK$22:$AK$33, ROWS($BW$4:BW49)), IFERROR(INDEX($AO$22:$AO$33, ROWS($BW$4:BW49)-ROWS($AK$22:$AK$33)), IFERROR(INDEX($AS$22:$AS$33, ROWS($BW$4:BW49)-ROWS($AK$22:$AK$33)-ROWS($AO$22:$AO$33)),IFERROR(INDEX($AW$22:$AW$33, ROWS($BW$4:BW49)-ROWS($AK$22:$AK$33)-ROWS($AO$22:$AO$33)-ROWS($AS$22:$AS$33)),IFERROR(INDEX($BA$22:$BA$33, ROWS($BW$4:BW49)-ROWS($AK$22:$AK$33)-ROWS($AO$22:$AO$33)-ROWS($AS$22:$AS$33)-ROWS($AW$22:$AW$33)),IFERROR(INDEX($BE$22:$BE$33, ROWS($BW$4:BW49)-ROWS($AK$22:$AK$33)-ROWS($AO$22:$AO$33)-ROWS($AS$22:$AS$33)-ROWS($AW$22:$AW$33)-ROWS($BA$22:$BA$33)),IFERROR(INDEX($BI$22:$BI$33, ROWS($BW$4:BW49)-ROWS($AK$22:$AK$33)-ROWS($AO$22:$AO$33)-ROWS($AS$22:$AS$33)-ROWS($AW$22:$AW$33)-ROWS($BA$22:$BA$33)-ROWS($BE$22:$BE$33)), "")))))))</f>
        <v/>
      </c>
      <c r="BX51" s="316" t="str">
        <f t="shared" ca="1" si="34"/>
        <v/>
      </c>
      <c r="BY51" s="413" t="str">
        <f t="shared" ca="1" si="35"/>
        <v/>
      </c>
      <c r="BZ51" s="412" t="str">
        <f ca="1">IF(OR(CA51="",CA51=0),"",MAX(BZ$5:BZ50)+1)</f>
        <v/>
      </c>
      <c r="CA51" s="316" t="str">
        <f ca="1">IFERROR(INDEX($AJ$38:$AJ$49, ROWS($CA$4:CA49)), IFERROR(INDEX($AN$38:$AN$49, ROWS($CA$4:CA49)-ROWS($AJ$38:$AJ$49)), IFERROR(INDEX($AR$38:$AR$49, ROWS($CA$4:CA49)-ROWS($AJ$38:$AJ$49)-ROWS($AN$38:$AN$49)),IFERROR(INDEX($AV$38:$AV$49, ROWS($CA$4:CA49)-ROWS($AJ$38:$AJ$49)-ROWS($AN$38:$AN$49)-ROWS($AR$38:$AR$49)),IFERROR(INDEX($AZ$38:$AZ$49, ROWS($CA$4:CA49)-ROWS($AJ$38:$AJ$49)-ROWS($AN$38:$AN$49)-ROWS($AR$38:$AR$49)-ROWS($AV$38:$AV$49)),IFERROR(INDEX($BD$38:$BD$49, ROWS($CA$4:CA49)-ROWS($AJ$38:$AJ$49)-ROWS($AN$38:$AN$49)-ROWS($AR$38:$AR$49)-ROWS($AV$38:$AV$49)-ROWS($AZ$38:$AZ$49)),IFERROR(INDEX($BH$38:$BH$49, ROWS($CA$4:CA49)-ROWS($AJ$38:$AJ$49)-ROWS($AN$38:$AN$49)-ROWS($AR$38:$AR$49)-ROWS($AV$38:$AV$49)-ROWS($AZ$38:$AZ$49)-ROWS($BD$38:$BD$49)), "")))))))</f>
        <v/>
      </c>
      <c r="CB51" s="316" t="str">
        <f t="shared" ca="1" si="36"/>
        <v/>
      </c>
      <c r="CC51" s="316" t="str">
        <f ca="1">IF(OR(CD51="",CD51=0),"",MAX(CC$5:CC50)+1)</f>
        <v/>
      </c>
      <c r="CD51" s="316" t="str">
        <f ca="1">IFERROR(INDEX($AK$38:$AK$49, ROWS($CD$4:CD49)), IFERROR(INDEX($AO$38:$AO$49, ROWS($CD$4:CD49)-ROWS($AK$38:$AK$49)), IFERROR(INDEX($AS$38:$AS$49, ROWS($CD$4:CD49)-ROWS($AK$38:$AK$49)-ROWS($AO$38:$AO$49)),IFERROR(INDEX($AW$38:$AW$49, ROWS($CD$4:CD49)-ROWS($AK$38:$AK$49)-ROWS($AO$38:$AO$49)-ROWS($AS$38:$AS$49)),IFERROR(INDEX($BA$38:$BA$49, ROWS($CD$4:CD49)-ROWS($AK$38:$AK$49)-ROWS($AO$38:$AO$49)-ROWS($AS$38:$AS$49)-ROWS($AW$38:$AW$49)),IFERROR(INDEX($BE$38:$BE$49, ROWS($CD$4:CD49)-ROWS($AK$38:$AK$49)-ROWS($AO$38:$AO$49)-ROWS($AS$38:$AS$49)-ROWS($AW$38:$AW$49)-ROWS($BA$38:$BA$49)),IFERROR(INDEX($BI$38:$BI$49, ROWS($CD$4:CD49)-ROWS($AK$38:$AK$49)-ROWS($AO$38:$AO$49)-ROWS($AS$38:$AS$49)-ROWS($AW$38:$AW$49)-ROWS($BA$38:$BA$49)-ROWS($BE$38:$BE$49)), "")))))))</f>
        <v/>
      </c>
      <c r="CE51" s="316" t="str">
        <f t="shared" ca="1" si="37"/>
        <v/>
      </c>
      <c r="CF51" s="413" t="str">
        <f t="shared" ca="1" si="38"/>
        <v/>
      </c>
      <c r="CG51" s="412" t="str">
        <f ca="1">IF(OR(CH51="",CH51=0),"",MAX(CG$5:CG50)+1)</f>
        <v/>
      </c>
      <c r="CH51" s="316" t="str">
        <f ca="1">IFERROR(INDEX($AJ$54:$AJ$65, ROWS($CH$4:CH49)), IFERROR(INDEX($AN$54:$AN$65, ROWS($CH$4:CH49)-ROWS($AJ$54:$AJ$65)), IFERROR(INDEX($AR$54:$AR$65, ROWS($CH$4:CH49)-ROWS($AJ$54:$AJ$65)-ROWS($AN$54:$AN$65)),IFERROR(INDEX($AV$54:$AV$65, ROWS($CH$4:CH49)-ROWS($AJ$54:$AJ$65)-ROWS($AN$54:$AN$65)-ROWS($AR$54:$AR$65)),IFERROR(INDEX($AZ$54:$AZ$65, ROWS($CH$4:CH49)-ROWS($AJ$54:$AJ$65)-ROWS($AN$54:$AN$65)-ROWS($AR$54:$AR$65)-ROWS($AV$54:$AV$65)),IFERROR(INDEX($BD$54:$BD$65, ROWS($CH$4:CH49)-ROWS($AJ$54:$AJ$65)-ROWS($AN$54:$AN$65)-ROWS($AR$54:$AR$65)-ROWS($AV$54:$AV$65)-ROWS($AZ$54:$AZ$65)),IFERROR(INDEX($BH$54:$BH$65, ROWS($CH$4:CH49)-ROWS($AJ$54:$AJ$65)-ROWS($AN$54:$AN$65)-ROWS($AR$54:$AR$65)-ROWS($AV$54:$AV$65)-ROWS($AZ$54:$AZ$65)-ROWS($BD$54:$BD$65)), "")))))))</f>
        <v/>
      </c>
      <c r="CI51" s="316" t="str">
        <f t="shared" ca="1" si="39"/>
        <v/>
      </c>
      <c r="CJ51" s="316" t="str">
        <f ca="1">IF(OR(CK51="",CK51=0),"",MAX(CJ$5:CJ50)+1)</f>
        <v/>
      </c>
      <c r="CK51" s="316" t="str">
        <f ca="1">IFERROR(INDEX($AK$54:$AK$65, ROWS($CK$4:CK49)), IFERROR(INDEX($AO$54:$AO$65, ROWS($CK$4:CK49)-ROWS($AK$54:$AK$65)), IFERROR(INDEX($AS$54:$AS$65, ROWS($CK$4:CK49)-ROWS($AK$54:$AK$65)-ROWS($AO$54:$AO$65)),IFERROR(INDEX($AW$54:$AW$65, ROWS($CK$4:CK49)-ROWS($AK$54:$AK$65)-ROWS($AO$54:$AO$65)-ROWS($AS$54:$AS$65)),IFERROR(INDEX($BA$54:$BA$65, ROWS($CK$4:CK49)-ROWS($AK$54:$AK$65)-ROWS($AO$54:$AO$65)-ROWS($AS$54:$AS$65)-ROWS($AW$54:$AW$65)),IFERROR(INDEX($BE$54:$BE$65, ROWS($CK$4:CK49)-ROWS($AK$54:$AK$65)-ROWS($AO$54:$AO$65)-ROWS($AS$54:$AS$65)-ROWS($AW$54:$AW$65)-ROWS($BA$54:$BA$65)),IFERROR(INDEX($BI$54:$BI$65, ROWS($CK$4:CK49)-ROWS($AK$54:$AK$65)-ROWS($AO$54:$AO$65)-ROWS($AS$54:$AS$65)-ROWS($AW$54:$AW$65)-ROWS($BA$54:$BA$65)-ROWS($BE$54:$BE$65)), "")))))))</f>
        <v/>
      </c>
      <c r="CL51" s="316" t="str">
        <f t="shared" ca="1" si="40"/>
        <v/>
      </c>
      <c r="CM51" s="413" t="str">
        <f t="shared" ca="1" si="41"/>
        <v/>
      </c>
      <c r="CN51" s="412" t="str">
        <f>IF(OR(CO51="",CO51=0),"",MAX(CN$5:CN50)+1)</f>
        <v/>
      </c>
      <c r="CO51" s="316">
        <f>IFERROR(INDEX($AJ$70:$AJ$81, ROWS($CO$4:CO49)), IFERROR(INDEX($AN$70:$AN$81, ROWS($CO$4:CO49)-ROWS($AJ$70:$AJ$81)), IFERROR(INDEX($AR$70:$AR$81, ROWS($CO$4:CO49)-ROWS($AJ$70:$AJ$81)-ROWS($AN$70:$AN$81)),IFERROR(INDEX($AV$70:$AV$81, ROWS($CO$4:CO49)-ROWS($AJ$70:$AJ$81)-ROWS($AN$70:$AN$81)-ROWS($AR$70:$AR$81)),IFERROR(INDEX($AZ$70:$AZ$81, ROWS($CO$4:CO49)-ROWS($AJ$70:$AJ$81)-ROWS($AN$70:$AN$81)-ROWS($AR$70:$AR$81)-ROWS($AV$70:$AV$81)),IFERROR(INDEX($BD$70:$BD$81, ROWS($CO$4:CO49)-ROWS($AJ$70:$AJ$81)-ROWS($AN$70:$AN$81)-ROWS($AR$70:$AR$81)-ROWS($AV$70:$AV$81)-ROWS($AZ$70:$AZ$81)),IFERROR(INDEX($BH$70:$BH$81, ROWS($CO$4:CO49)-ROWS($AJ$70:$AJ$81)-ROWS($AN$70:$AN$81)-ROWS($AR$70:$AR$81)-ROWS($AV$70:$AV$81)-ROWS($AZ$70:$AZ$81)-ROWS($BD$70:$BD$81)), "")))))))</f>
        <v>0</v>
      </c>
      <c r="CP51" s="316" t="str">
        <f t="shared" ca="1" si="42"/>
        <v/>
      </c>
      <c r="CQ51" s="316" t="str">
        <f>IF(OR(CR51="",CR51=0),"",MAX(CQ$5:CQ50)+1)</f>
        <v/>
      </c>
      <c r="CR51" s="316">
        <f>IFERROR(INDEX($AK$70:$AK$81, ROWS($CR$4:CR49)), IFERROR(INDEX($AO$70:$AO$81, ROWS($CR$4:CR49)-ROWS($AK$70:$AK$81)), IFERROR(INDEX($AS$70:$AS$81, ROWS($CR$4:CR49)-ROWS($AK$70:$AK$81)-ROWS($AO$70:$AO$81)),IFERROR(INDEX($AW$70:$AW$81, ROWS($CR$4:CR49)-ROWS($AK$70:$AK$81)-ROWS($AO$70:$AO$81)-ROWS($AS$70:$AS$81)),IFERROR(INDEX($BA$70:$BA$81, ROWS($CR$4:CR49)-ROWS($AK$70:$AK$81)-ROWS($AO$70:$AO$81)-ROWS($AS$70:$AS$81)-ROWS($AW$70:$AW$81)),IFERROR(INDEX($BE$70:$BE$81, ROWS($CR$4:CR49)-ROWS($AK$70:$AK$81)-ROWS($AO$70:$AO$81)-ROWS($AS$70:$AS$81)-ROWS($AW$70:$AW$81)-ROWS($BA$70:$BA$81)),IFERROR(INDEX($BI$70:$BI$81, ROWS($CR$4:CR49)-ROWS($AK$70:$AK$81)-ROWS($AO$70:$AO$81)-ROWS($AS$70:$AS$81)-ROWS($AW$70:$AW$81)-ROWS($BA$70:$BA$81)-ROWS($BE$70:$BE$81)), "")))))))</f>
        <v>0</v>
      </c>
      <c r="CS51" s="316" t="str">
        <f t="shared" ca="1" si="43"/>
        <v/>
      </c>
      <c r="CT51" s="413" t="str">
        <f t="shared" ca="1" si="44"/>
        <v/>
      </c>
      <c r="CU51" s="412" t="str">
        <f>IF(OR(CV51="",CV51=0),"",MAX(CU$5:CU50)+1)</f>
        <v/>
      </c>
      <c r="CV51" s="316" t="str">
        <f>IFERROR(INDEX($AJ$86:$AJ$97, ROWS($CV$4:CV49)), IFERROR(INDEX($AN$86:$AN$97, ROWS($CV$4:CV49)-ROWS($AJ$86:$AJ$97)), ""))</f>
        <v/>
      </c>
      <c r="CW51" s="316" t="str">
        <f t="shared" si="45"/>
        <v/>
      </c>
      <c r="CX51" s="316" t="str">
        <f>IF(OR(CY51="",CY51=0),"",MAX(CX$5:CX50)+1)</f>
        <v/>
      </c>
      <c r="CY51" s="316" t="str">
        <f>IFERROR(INDEX($AK$86:$AK$97, ROWS($CY$4:CY49)), IFERROR(INDEX($AO$86:$AO$97, ROWS($CY$4:CY49)-ROWS($AK$86:$AK$97)), ""))</f>
        <v/>
      </c>
      <c r="CZ51" s="316" t="str">
        <f t="shared" si="46"/>
        <v/>
      </c>
      <c r="DA51" s="413" t="str">
        <f t="shared" si="47"/>
        <v/>
      </c>
      <c r="DC51" s="438">
        <f ca="1">IF(OR(DD51="",DD51=0),"",MAX(DC$45:DC50)+1)</f>
        <v>5</v>
      </c>
      <c r="DD51" s="434" t="str">
        <f t="shared" ca="1" si="130"/>
        <v>Roth IRA</v>
      </c>
      <c r="DE51" s="413">
        <f t="shared" ca="1" si="131"/>
        <v>100</v>
      </c>
      <c r="DF51" s="431" t="str">
        <f ca="1">IF(OR(DG51="",DG51=0),"",MAX(DF$45:DF50)+1)</f>
        <v/>
      </c>
      <c r="DG51" s="412" t="str">
        <f t="shared" ca="1" si="132"/>
        <v/>
      </c>
      <c r="DH51" s="413" t="str">
        <f t="shared" ca="1" si="133"/>
        <v/>
      </c>
      <c r="DI51" s="412" t="str">
        <f t="shared" ca="1" si="134"/>
        <v>D. Store Card 2</v>
      </c>
      <c r="DJ51" s="413">
        <f t="shared" ca="1" si="135"/>
        <v>30</v>
      </c>
      <c r="DK51" s="412" t="str">
        <f t="shared" ca="1" si="136"/>
        <v/>
      </c>
      <c r="DL51" s="413" t="str">
        <f t="shared" ca="1" si="137"/>
        <v/>
      </c>
      <c r="DM51" s="292"/>
      <c r="DN51" s="427" t="str">
        <f ca="1">IF(DI61="","",CONCATENATE(DI61," - ",DJ61))</f>
        <v/>
      </c>
      <c r="DO51" s="428" t="str">
        <f ca="1">IF(DI62="","",CONCATENATE(DI62," - ",DJ62))</f>
        <v/>
      </c>
      <c r="DP51" s="428" t="str">
        <f ca="1">IF(DI63="","",CONCATENATE(DI63," - ",DJ63))</f>
        <v/>
      </c>
      <c r="DQ51" s="427" t="str">
        <f ca="1">IF(DK61="","",CONCATENATE(DK61," - ",DL61))</f>
        <v/>
      </c>
      <c r="DR51" s="428" t="str">
        <f ca="1">IF(DK62="","",CONCATENATE(DK62," - ",DL62))</f>
        <v/>
      </c>
      <c r="DS51" s="429" t="str">
        <f ca="1">IF(DK63="","",CONCATENATE(DK63," - ",DL63))</f>
        <v/>
      </c>
    </row>
    <row r="52" spans="16:123" ht="15.75" thickBot="1" x14ac:dyDescent="0.35">
      <c r="P52" s="1177"/>
      <c r="Q52" s="1178"/>
      <c r="R52" s="453"/>
      <c r="S52" s="402"/>
      <c r="T52"/>
      <c r="U52" s="1177"/>
      <c r="V52" s="1178"/>
      <c r="W52" s="453"/>
      <c r="X52" s="402"/>
      <c r="AC52" s="358">
        <f>IF('Data Entry'!H34="","",'Data Entry'!H34)</f>
        <v>25</v>
      </c>
      <c r="AD52" s="356" t="str">
        <f>IF('Data Entry'!G34="","",'Data Entry'!G34)</f>
        <v>Boat Loan</v>
      </c>
      <c r="AE52" s="357">
        <f>IF('Data Entry'!J34="","",'Data Entry'!J34)</f>
        <v>300</v>
      </c>
      <c r="AF52" s="402">
        <f>IF('Data Entry'!I34="","",'Data Entry'!I34)</f>
        <v>22000</v>
      </c>
      <c r="AI52" s="1153">
        <f>IF(A23="","",--TEXT(A23,"dd"))</f>
        <v>19</v>
      </c>
      <c r="AJ52" s="1154"/>
      <c r="AK52" s="1154"/>
      <c r="AL52" s="1155"/>
      <c r="AM52" s="1153">
        <f>IF(C23="","",--TEXT(C23,"dd"))</f>
        <v>20</v>
      </c>
      <c r="AN52" s="1154"/>
      <c r="AO52" s="1154"/>
      <c r="AP52" s="1155"/>
      <c r="AQ52" s="1153">
        <f>IF(E23="","",--TEXT(E23,"dd"))</f>
        <v>21</v>
      </c>
      <c r="AR52" s="1154"/>
      <c r="AS52" s="1154"/>
      <c r="AT52" s="1155"/>
      <c r="AU52" s="1153">
        <f>IF(G23="","",--TEXT(G23,"dd"))</f>
        <v>22</v>
      </c>
      <c r="AV52" s="1154"/>
      <c r="AW52" s="1154"/>
      <c r="AX52" s="1155"/>
      <c r="AY52" s="1153">
        <f>IF(I23="","",--TEXT(I23,"dd"))</f>
        <v>23</v>
      </c>
      <c r="AZ52" s="1154"/>
      <c r="BA52" s="1154"/>
      <c r="BB52" s="1155"/>
      <c r="BC52" s="1153">
        <f>IF(K23="","",--TEXT(K23,"dd"))</f>
        <v>24</v>
      </c>
      <c r="BD52" s="1154"/>
      <c r="BE52" s="1154"/>
      <c r="BF52" s="1155"/>
      <c r="BG52" s="1153">
        <f>IF(M23="","",--TEXT(M23,"dd"))</f>
        <v>25</v>
      </c>
      <c r="BH52" s="1154"/>
      <c r="BI52" s="1154"/>
      <c r="BJ52" s="1155"/>
      <c r="BL52" s="412" t="str">
        <f ca="1">IF(OR(BM52="",BM52=0),"",MAX(BL$5:BL51)+1)</f>
        <v/>
      </c>
      <c r="BM52" s="316" t="str">
        <f ca="1">IFERROR(INDEX($AJ$6:$AJ$17, ROWS(BM$4:$BM50)), IFERROR(INDEX($AN$6:$AN$17, ROWS(BM$4:$BM50)-ROWS($AJ$6:$AJ$17)), IFERROR(INDEX($AR$6:$AR$17, ROWS(BM$4:$BM50)-ROWS($AJ$6:$AJ$17)-ROWS($AN$6:$AN$17)),IFERROR(INDEX($AV$6:$AV$17, ROWS(BM$4:$BM50)-ROWS($AJ$6:$AJ$17)-ROWS($AN$6:$AN$17)-ROWS($AR$6:$AR$17)),IFERROR(INDEX($AZ$6:$AZ$17, ROWS(BM$4:$BM50)-ROWS($AJ$6:$AJ$17)-ROWS($AN$6:$AN$17)-ROWS($AR$6:$AR$17)-ROWS($AV$6:$AV$17)),IFERROR(INDEX($BD$6:$BD$17, ROWS(BM$4:$BM50)-ROWS($AJ$6:$AJ$17)-ROWS($AN$6:$AN$17)-ROWS($AR$6:$AR$17)-ROWS($AV$6:$AV$17)-ROWS($AZ$6:$AZ$17)),IFERROR(INDEX($BH$6:$BH$17, ROWS(BM$4:$BM50)-ROWS($AJ$6:$AJ$17)-ROWS($AN$6:$AN$17)-ROWS($AR$6:$AR$17)-ROWS($AV$6:$AV$17)-ROWS($AZ$6:$AZ$17)-ROWS($BD$6:$BD$17)), "")))))))</f>
        <v/>
      </c>
      <c r="BN52" s="316" t="str">
        <f t="shared" ca="1" si="30"/>
        <v/>
      </c>
      <c r="BO52" s="316" t="str">
        <f ca="1">IF(OR(BP52="",BP52=0),"",MAX(BO$5:BO51)+1)</f>
        <v/>
      </c>
      <c r="BP52" s="316" t="str">
        <f ca="1">IFERROR(INDEX($AK$6:$AK$17, ROWS($BP$4:BP50)), IFERROR(INDEX($AO$6:$AO$17, ROWS($BP$4:BP50)-ROWS($AK$6:$AK$17)), IFERROR(INDEX($AS$6:$AS$17, ROWS($BP$4:BP50)-ROWS($AK$6:$AK$17)-ROWS($AO$6:$AO$17)),IFERROR(INDEX($AW$6:$AW$17, ROWS($BP$4:BP50)-ROWS($AK$6:$AK$17)-ROWS($AO$6:$AO$17)-ROWS($AS$6:$AS$17)),IFERROR(INDEX($BA$6:$BA$17, ROWS($BP$4:BP50)-ROWS($AK$6:$AK$17)-ROWS($AO$6:$AO$17)-ROWS($AS$6:$AS$17)-ROWS($AW$6:$AW$17)),IFERROR(INDEX($BE$6:$BE$17, ROWS($BP$4:BP50)-ROWS($AK$6:$AK$17)-ROWS($AO$6:$AO$17)-ROWS($AS$6:$AS$17)-ROWS($AW$6:$AW$17)-ROWS($BA$6:$BA$17)),IFERROR(INDEX($BI$6:$BI$17, ROWS($BP$4:BP50)-ROWS($AK$6:$AK$17)-ROWS($AO$6:$AO$17)-ROWS($AS$6:$AS$17)-ROWS($AW$6:$AW$17)-ROWS($BA$6:$BA$17)-ROWS($BE$6:$BE$17)), "")))))))</f>
        <v/>
      </c>
      <c r="BQ52" s="316" t="str">
        <f t="shared" ca="1" si="31"/>
        <v/>
      </c>
      <c r="BR52" s="413" t="str">
        <f t="shared" ca="1" si="32"/>
        <v/>
      </c>
      <c r="BS52" s="412" t="str">
        <f ca="1">IF(OR(BT52="",BT52=0),"",MAX(BS$5:BS51)+1)</f>
        <v/>
      </c>
      <c r="BT52" s="316" t="str">
        <f ca="1">IFERROR(INDEX($AJ$22:$AJ$33, ROWS($BT$4:BT50)), IFERROR(INDEX($AN$22:$AN$33, ROWS($BT$4:BT50)-ROWS($AJ$22:$AJ$33)), IFERROR(INDEX($AR$22:$AR$33, ROWS($BT$4:BT50)-ROWS($AJ$22:$AJ$33)-ROWS($AN$22:$AN$33)),IFERROR(INDEX($AV$22:$AV$33, ROWS($BT$4:BT50)-ROWS($AJ$22:$AJ$33)-ROWS($AN$22:$AN$33)-ROWS($AR$22:$AR$33)),IFERROR(INDEX($AZ$22:$AZ$33, ROWS($BT$4:BT50)-ROWS($AJ$22:$AJ$33)-ROWS($AN$22:$AN$33)-ROWS($AR$22:$AR$33)-ROWS($AV$22:$AV$33)),IFERROR(INDEX($BD$22:$BD$33, ROWS($BT$4:BT50)-ROWS($AJ$22:$AJ$33)-ROWS($AN$22:$AN$33)-ROWS($AR$22:$AR$33)-ROWS($AV$22:$AV$33)-ROWS($AZ$22:$AZ$33)),IFERROR(INDEX($BH$22:$BH$33, ROWS($BT$4:BT50)-ROWS($AJ$22:$AJ$33)-ROWS($AN$22:$AN$33)-ROWS($AR$22:$AR$33)-ROWS($AV$22:$AV$33)-ROWS($AZ$22:$AZ$33)-ROWS($BD$22:$BD$33)), "")))))))</f>
        <v/>
      </c>
      <c r="BU52" s="316" t="str">
        <f t="shared" ca="1" si="33"/>
        <v/>
      </c>
      <c r="BV52" s="316" t="str">
        <f ca="1">IF(OR(BW52="",BW52=0),"",MAX(BV$5:BV51)+1)</f>
        <v/>
      </c>
      <c r="BW52" s="316" t="str">
        <f ca="1">IFERROR(INDEX($AK$22:$AK$33, ROWS($BW$4:BW50)), IFERROR(INDEX($AO$22:$AO$33, ROWS($BW$4:BW50)-ROWS($AK$22:$AK$33)), IFERROR(INDEX($AS$22:$AS$33, ROWS($BW$4:BW50)-ROWS($AK$22:$AK$33)-ROWS($AO$22:$AO$33)),IFERROR(INDEX($AW$22:$AW$33, ROWS($BW$4:BW50)-ROWS($AK$22:$AK$33)-ROWS($AO$22:$AO$33)-ROWS($AS$22:$AS$33)),IFERROR(INDEX($BA$22:$BA$33, ROWS($BW$4:BW50)-ROWS($AK$22:$AK$33)-ROWS($AO$22:$AO$33)-ROWS($AS$22:$AS$33)-ROWS($AW$22:$AW$33)),IFERROR(INDEX($BE$22:$BE$33, ROWS($BW$4:BW50)-ROWS($AK$22:$AK$33)-ROWS($AO$22:$AO$33)-ROWS($AS$22:$AS$33)-ROWS($AW$22:$AW$33)-ROWS($BA$22:$BA$33)),IFERROR(INDEX($BI$22:$BI$33, ROWS($BW$4:BW50)-ROWS($AK$22:$AK$33)-ROWS($AO$22:$AO$33)-ROWS($AS$22:$AS$33)-ROWS($AW$22:$AW$33)-ROWS($BA$22:$BA$33)-ROWS($BE$22:$BE$33)), "")))))))</f>
        <v/>
      </c>
      <c r="BX52" s="316" t="str">
        <f t="shared" ca="1" si="34"/>
        <v/>
      </c>
      <c r="BY52" s="413" t="str">
        <f t="shared" ca="1" si="35"/>
        <v/>
      </c>
      <c r="BZ52" s="412" t="str">
        <f ca="1">IF(OR(CA52="",CA52=0),"",MAX(BZ$5:BZ51)+1)</f>
        <v/>
      </c>
      <c r="CA52" s="316" t="str">
        <f ca="1">IFERROR(INDEX($AJ$38:$AJ$49, ROWS($CA$4:CA50)), IFERROR(INDEX($AN$38:$AN$49, ROWS($CA$4:CA50)-ROWS($AJ$38:$AJ$49)), IFERROR(INDEX($AR$38:$AR$49, ROWS($CA$4:CA50)-ROWS($AJ$38:$AJ$49)-ROWS($AN$38:$AN$49)),IFERROR(INDEX($AV$38:$AV$49, ROWS($CA$4:CA50)-ROWS($AJ$38:$AJ$49)-ROWS($AN$38:$AN$49)-ROWS($AR$38:$AR$49)),IFERROR(INDEX($AZ$38:$AZ$49, ROWS($CA$4:CA50)-ROWS($AJ$38:$AJ$49)-ROWS($AN$38:$AN$49)-ROWS($AR$38:$AR$49)-ROWS($AV$38:$AV$49)),IFERROR(INDEX($BD$38:$BD$49, ROWS($CA$4:CA50)-ROWS($AJ$38:$AJ$49)-ROWS($AN$38:$AN$49)-ROWS($AR$38:$AR$49)-ROWS($AV$38:$AV$49)-ROWS($AZ$38:$AZ$49)),IFERROR(INDEX($BH$38:$BH$49, ROWS($CA$4:CA50)-ROWS($AJ$38:$AJ$49)-ROWS($AN$38:$AN$49)-ROWS($AR$38:$AR$49)-ROWS($AV$38:$AV$49)-ROWS($AZ$38:$AZ$49)-ROWS($BD$38:$BD$49)), "")))))))</f>
        <v/>
      </c>
      <c r="CB52" s="316" t="str">
        <f t="shared" ca="1" si="36"/>
        <v/>
      </c>
      <c r="CC52" s="316" t="str">
        <f ca="1">IF(OR(CD52="",CD52=0),"",MAX(CC$5:CC51)+1)</f>
        <v/>
      </c>
      <c r="CD52" s="316" t="str">
        <f ca="1">IFERROR(INDEX($AK$38:$AK$49, ROWS($CD$4:CD50)), IFERROR(INDEX($AO$38:$AO$49, ROWS($CD$4:CD50)-ROWS($AK$38:$AK$49)), IFERROR(INDEX($AS$38:$AS$49, ROWS($CD$4:CD50)-ROWS($AK$38:$AK$49)-ROWS($AO$38:$AO$49)),IFERROR(INDEX($AW$38:$AW$49, ROWS($CD$4:CD50)-ROWS($AK$38:$AK$49)-ROWS($AO$38:$AO$49)-ROWS($AS$38:$AS$49)),IFERROR(INDEX($BA$38:$BA$49, ROWS($CD$4:CD50)-ROWS($AK$38:$AK$49)-ROWS($AO$38:$AO$49)-ROWS($AS$38:$AS$49)-ROWS($AW$38:$AW$49)),IFERROR(INDEX($BE$38:$BE$49, ROWS($CD$4:CD50)-ROWS($AK$38:$AK$49)-ROWS($AO$38:$AO$49)-ROWS($AS$38:$AS$49)-ROWS($AW$38:$AW$49)-ROWS($BA$38:$BA$49)),IFERROR(INDEX($BI$38:$BI$49, ROWS($CD$4:CD50)-ROWS($AK$38:$AK$49)-ROWS($AO$38:$AO$49)-ROWS($AS$38:$AS$49)-ROWS($AW$38:$AW$49)-ROWS($BA$38:$BA$49)-ROWS($BE$38:$BE$49)), "")))))))</f>
        <v/>
      </c>
      <c r="CE52" s="316" t="str">
        <f t="shared" ca="1" si="37"/>
        <v/>
      </c>
      <c r="CF52" s="413" t="str">
        <f t="shared" ca="1" si="38"/>
        <v/>
      </c>
      <c r="CG52" s="412" t="str">
        <f ca="1">IF(OR(CH52="",CH52=0),"",MAX(CG$5:CG51)+1)</f>
        <v/>
      </c>
      <c r="CH52" s="316" t="str">
        <f ca="1">IFERROR(INDEX($AJ$54:$AJ$65, ROWS($CH$4:CH50)), IFERROR(INDEX($AN$54:$AN$65, ROWS($CH$4:CH50)-ROWS($AJ$54:$AJ$65)), IFERROR(INDEX($AR$54:$AR$65, ROWS($CH$4:CH50)-ROWS($AJ$54:$AJ$65)-ROWS($AN$54:$AN$65)),IFERROR(INDEX($AV$54:$AV$65, ROWS($CH$4:CH50)-ROWS($AJ$54:$AJ$65)-ROWS($AN$54:$AN$65)-ROWS($AR$54:$AR$65)),IFERROR(INDEX($AZ$54:$AZ$65, ROWS($CH$4:CH50)-ROWS($AJ$54:$AJ$65)-ROWS($AN$54:$AN$65)-ROWS($AR$54:$AR$65)-ROWS($AV$54:$AV$65)),IFERROR(INDEX($BD$54:$BD$65, ROWS($CH$4:CH50)-ROWS($AJ$54:$AJ$65)-ROWS($AN$54:$AN$65)-ROWS($AR$54:$AR$65)-ROWS($AV$54:$AV$65)-ROWS($AZ$54:$AZ$65)),IFERROR(INDEX($BH$54:$BH$65, ROWS($CH$4:CH50)-ROWS($AJ$54:$AJ$65)-ROWS($AN$54:$AN$65)-ROWS($AR$54:$AR$65)-ROWS($AV$54:$AV$65)-ROWS($AZ$54:$AZ$65)-ROWS($BD$54:$BD$65)), "")))))))</f>
        <v/>
      </c>
      <c r="CI52" s="316" t="str">
        <f t="shared" ca="1" si="39"/>
        <v/>
      </c>
      <c r="CJ52" s="316" t="str">
        <f ca="1">IF(OR(CK52="",CK52=0),"",MAX(CJ$5:CJ51)+1)</f>
        <v/>
      </c>
      <c r="CK52" s="316" t="str">
        <f ca="1">IFERROR(INDEX($AK$54:$AK$65, ROWS($CK$4:CK50)), IFERROR(INDEX($AO$54:$AO$65, ROWS($CK$4:CK50)-ROWS($AK$54:$AK$65)), IFERROR(INDEX($AS$54:$AS$65, ROWS($CK$4:CK50)-ROWS($AK$54:$AK$65)-ROWS($AO$54:$AO$65)),IFERROR(INDEX($AW$54:$AW$65, ROWS($CK$4:CK50)-ROWS($AK$54:$AK$65)-ROWS($AO$54:$AO$65)-ROWS($AS$54:$AS$65)),IFERROR(INDEX($BA$54:$BA$65, ROWS($CK$4:CK50)-ROWS($AK$54:$AK$65)-ROWS($AO$54:$AO$65)-ROWS($AS$54:$AS$65)-ROWS($AW$54:$AW$65)),IFERROR(INDEX($BE$54:$BE$65, ROWS($CK$4:CK50)-ROWS($AK$54:$AK$65)-ROWS($AO$54:$AO$65)-ROWS($AS$54:$AS$65)-ROWS($AW$54:$AW$65)-ROWS($BA$54:$BA$65)),IFERROR(INDEX($BI$54:$BI$65, ROWS($CK$4:CK50)-ROWS($AK$54:$AK$65)-ROWS($AO$54:$AO$65)-ROWS($AS$54:$AS$65)-ROWS($AW$54:$AW$65)-ROWS($BA$54:$BA$65)-ROWS($BE$54:$BE$65)), "")))))))</f>
        <v/>
      </c>
      <c r="CL52" s="316" t="str">
        <f t="shared" ca="1" si="40"/>
        <v/>
      </c>
      <c r="CM52" s="413" t="str">
        <f t="shared" ca="1" si="41"/>
        <v/>
      </c>
      <c r="CN52" s="412" t="str">
        <f>IF(OR(CO52="",CO52=0),"",MAX(CN$5:CN51)+1)</f>
        <v/>
      </c>
      <c r="CO52" s="316">
        <f>IFERROR(INDEX($AJ$70:$AJ$81, ROWS($CO$4:CO50)), IFERROR(INDEX($AN$70:$AN$81, ROWS($CO$4:CO50)-ROWS($AJ$70:$AJ$81)), IFERROR(INDEX($AR$70:$AR$81, ROWS($CO$4:CO50)-ROWS($AJ$70:$AJ$81)-ROWS($AN$70:$AN$81)),IFERROR(INDEX($AV$70:$AV$81, ROWS($CO$4:CO50)-ROWS($AJ$70:$AJ$81)-ROWS($AN$70:$AN$81)-ROWS($AR$70:$AR$81)),IFERROR(INDEX($AZ$70:$AZ$81, ROWS($CO$4:CO50)-ROWS($AJ$70:$AJ$81)-ROWS($AN$70:$AN$81)-ROWS($AR$70:$AR$81)-ROWS($AV$70:$AV$81)),IFERROR(INDEX($BD$70:$BD$81, ROWS($CO$4:CO50)-ROWS($AJ$70:$AJ$81)-ROWS($AN$70:$AN$81)-ROWS($AR$70:$AR$81)-ROWS($AV$70:$AV$81)-ROWS($AZ$70:$AZ$81)),IFERROR(INDEX($BH$70:$BH$81, ROWS($CO$4:CO50)-ROWS($AJ$70:$AJ$81)-ROWS($AN$70:$AN$81)-ROWS($AR$70:$AR$81)-ROWS($AV$70:$AV$81)-ROWS($AZ$70:$AZ$81)-ROWS($BD$70:$BD$81)), "")))))))</f>
        <v>0</v>
      </c>
      <c r="CP52" s="316" t="str">
        <f t="shared" ca="1" si="42"/>
        <v/>
      </c>
      <c r="CQ52" s="316" t="str">
        <f>IF(OR(CR52="",CR52=0),"",MAX(CQ$5:CQ51)+1)</f>
        <v/>
      </c>
      <c r="CR52" s="316">
        <f>IFERROR(INDEX($AK$70:$AK$81, ROWS($CR$4:CR50)), IFERROR(INDEX($AO$70:$AO$81, ROWS($CR$4:CR50)-ROWS($AK$70:$AK$81)), IFERROR(INDEX($AS$70:$AS$81, ROWS($CR$4:CR50)-ROWS($AK$70:$AK$81)-ROWS($AO$70:$AO$81)),IFERROR(INDEX($AW$70:$AW$81, ROWS($CR$4:CR50)-ROWS($AK$70:$AK$81)-ROWS($AO$70:$AO$81)-ROWS($AS$70:$AS$81)),IFERROR(INDEX($BA$70:$BA$81, ROWS($CR$4:CR50)-ROWS($AK$70:$AK$81)-ROWS($AO$70:$AO$81)-ROWS($AS$70:$AS$81)-ROWS($AW$70:$AW$81)),IFERROR(INDEX($BE$70:$BE$81, ROWS($CR$4:CR50)-ROWS($AK$70:$AK$81)-ROWS($AO$70:$AO$81)-ROWS($AS$70:$AS$81)-ROWS($AW$70:$AW$81)-ROWS($BA$70:$BA$81)),IFERROR(INDEX($BI$70:$BI$81, ROWS($CR$4:CR50)-ROWS($AK$70:$AK$81)-ROWS($AO$70:$AO$81)-ROWS($AS$70:$AS$81)-ROWS($AW$70:$AW$81)-ROWS($BA$70:$BA$81)-ROWS($BE$70:$BE$81)), "")))))))</f>
        <v>0</v>
      </c>
      <c r="CS52" s="316" t="str">
        <f t="shared" ca="1" si="43"/>
        <v/>
      </c>
      <c r="CT52" s="413" t="str">
        <f t="shared" ca="1" si="44"/>
        <v/>
      </c>
      <c r="CU52" s="412" t="str">
        <f>IF(OR(CV52="",CV52=0),"",MAX(CU$5:CU51)+1)</f>
        <v/>
      </c>
      <c r="CV52" s="316" t="str">
        <f>IFERROR(INDEX($AJ$86:$AJ$97, ROWS($CV$4:CV50)), IFERROR(INDEX($AN$86:$AN$97, ROWS($CV$4:CV50)-ROWS($AJ$86:$AJ$97)), ""))</f>
        <v/>
      </c>
      <c r="CW52" s="316" t="str">
        <f t="shared" si="45"/>
        <v/>
      </c>
      <c r="CX52" s="316" t="str">
        <f>IF(OR(CY52="",CY52=0),"",MAX(CX$5:CX51)+1)</f>
        <v/>
      </c>
      <c r="CY52" s="316" t="str">
        <f>IFERROR(INDEX($AK$86:$AK$97, ROWS($CY$4:CY50)), IFERROR(INDEX($AO$86:$AO$97, ROWS($CY$4:CY50)-ROWS($AK$86:$AK$97)), ""))</f>
        <v/>
      </c>
      <c r="CZ52" s="316" t="str">
        <f t="shared" si="46"/>
        <v/>
      </c>
      <c r="DA52" s="413" t="str">
        <f t="shared" si="47"/>
        <v/>
      </c>
      <c r="DC52" s="438">
        <f ca="1">IF(OR(DD52="",DD52=0),"",MAX(DC$45:DC51)+1)</f>
        <v>6</v>
      </c>
      <c r="DD52" s="434" t="str">
        <f t="shared" ca="1" si="130"/>
        <v>D. Store Card 2</v>
      </c>
      <c r="DE52" s="413">
        <f t="shared" ca="1" si="131"/>
        <v>30</v>
      </c>
      <c r="DF52" s="431" t="str">
        <f ca="1">IF(OR(DG52="",DG52=0),"",MAX(DF$45:DF51)+1)</f>
        <v/>
      </c>
      <c r="DG52" s="412" t="str">
        <f t="shared" ca="1" si="132"/>
        <v/>
      </c>
      <c r="DH52" s="413" t="str">
        <f t="shared" ca="1" si="133"/>
        <v/>
      </c>
      <c r="DI52" s="412" t="str">
        <f t="shared" ca="1" si="134"/>
        <v>Car Payment 1</v>
      </c>
      <c r="DJ52" s="413">
        <f t="shared" ca="1" si="135"/>
        <v>350</v>
      </c>
      <c r="DK52" s="412" t="str">
        <f t="shared" ca="1" si="136"/>
        <v/>
      </c>
      <c r="DL52" s="413" t="str">
        <f t="shared" ca="1" si="137"/>
        <v/>
      </c>
      <c r="DM52" s="292"/>
      <c r="DN52" s="1192" t="s">
        <v>505</v>
      </c>
      <c r="DO52" s="1193"/>
      <c r="DP52" s="443">
        <f ca="1">IF(DJ46="","",SUM(DJ46:DJ63))</f>
        <v>1294.95</v>
      </c>
      <c r="DQ52" s="1192" t="s">
        <v>506</v>
      </c>
      <c r="DR52" s="1193"/>
      <c r="DS52" s="444">
        <f ca="1">IF(DL46="","",SUM(DL46:DL63))</f>
        <v>2150</v>
      </c>
    </row>
    <row r="53" spans="16:123" ht="15.75" thickBot="1" x14ac:dyDescent="0.35">
      <c r="P53" s="1177"/>
      <c r="Q53" s="1178"/>
      <c r="R53" s="453"/>
      <c r="S53" s="402"/>
      <c r="T53"/>
      <c r="U53" s="1177"/>
      <c r="V53" s="1178"/>
      <c r="W53" s="453"/>
      <c r="X53" s="402"/>
      <c r="AC53" s="358" t="str">
        <f>IF('Data Entry'!H35="","",'Data Entry'!H35)</f>
        <v/>
      </c>
      <c r="AD53" s="356" t="str">
        <f>IF('Data Entry'!G35="","",'Data Entry'!G35)</f>
        <v/>
      </c>
      <c r="AE53" s="357" t="str">
        <f>IF('Data Entry'!J35="","",'Data Entry'!J35)</f>
        <v/>
      </c>
      <c r="AF53" s="402" t="str">
        <f>IF('Data Entry'!I35="","",'Data Entry'!I35)</f>
        <v/>
      </c>
      <c r="AI53" s="312"/>
      <c r="AJ53" s="313" t="s">
        <v>483</v>
      </c>
      <c r="AK53" s="313" t="s">
        <v>13</v>
      </c>
      <c r="AL53" s="314" t="s">
        <v>11</v>
      </c>
      <c r="AM53" s="312"/>
      <c r="AN53" s="313" t="s">
        <v>483</v>
      </c>
      <c r="AO53" s="313" t="s">
        <v>13</v>
      </c>
      <c r="AP53" s="314" t="s">
        <v>11</v>
      </c>
      <c r="AQ53" s="312"/>
      <c r="AR53" s="313" t="s">
        <v>483</v>
      </c>
      <c r="AS53" s="313" t="s">
        <v>13</v>
      </c>
      <c r="AT53" s="314" t="s">
        <v>11</v>
      </c>
      <c r="AU53" s="312"/>
      <c r="AV53" s="313" t="s">
        <v>483</v>
      </c>
      <c r="AW53" s="313" t="s">
        <v>13</v>
      </c>
      <c r="AX53" s="314" t="s">
        <v>11</v>
      </c>
      <c r="AY53" s="312"/>
      <c r="AZ53" s="313" t="s">
        <v>483</v>
      </c>
      <c r="BA53" s="313" t="s">
        <v>13</v>
      </c>
      <c r="BB53" s="314" t="s">
        <v>11</v>
      </c>
      <c r="BC53" s="312"/>
      <c r="BD53" s="313" t="s">
        <v>483</v>
      </c>
      <c r="BE53" s="313" t="s">
        <v>13</v>
      </c>
      <c r="BF53" s="314" t="s">
        <v>11</v>
      </c>
      <c r="BG53" s="312"/>
      <c r="BH53" s="313" t="s">
        <v>483</v>
      </c>
      <c r="BI53" s="313" t="s">
        <v>13</v>
      </c>
      <c r="BJ53" s="314" t="s">
        <v>11</v>
      </c>
      <c r="BL53" s="412" t="str">
        <f ca="1">IF(OR(BM53="",BM53=0),"",MAX(BL$5:BL52)+1)</f>
        <v/>
      </c>
      <c r="BM53" s="316" t="str">
        <f ca="1">IFERROR(INDEX($AJ$6:$AJ$17, ROWS(BM$4:$BM51)), IFERROR(INDEX($AN$6:$AN$17, ROWS(BM$4:$BM51)-ROWS($AJ$6:$AJ$17)), IFERROR(INDEX($AR$6:$AR$17, ROWS(BM$4:$BM51)-ROWS($AJ$6:$AJ$17)-ROWS($AN$6:$AN$17)),IFERROR(INDEX($AV$6:$AV$17, ROWS(BM$4:$BM51)-ROWS($AJ$6:$AJ$17)-ROWS($AN$6:$AN$17)-ROWS($AR$6:$AR$17)),IFERROR(INDEX($AZ$6:$AZ$17, ROWS(BM$4:$BM51)-ROWS($AJ$6:$AJ$17)-ROWS($AN$6:$AN$17)-ROWS($AR$6:$AR$17)-ROWS($AV$6:$AV$17)),IFERROR(INDEX($BD$6:$BD$17, ROWS(BM$4:$BM51)-ROWS($AJ$6:$AJ$17)-ROWS($AN$6:$AN$17)-ROWS($AR$6:$AR$17)-ROWS($AV$6:$AV$17)-ROWS($AZ$6:$AZ$17)),IFERROR(INDEX($BH$6:$BH$17, ROWS(BM$4:$BM51)-ROWS($AJ$6:$AJ$17)-ROWS($AN$6:$AN$17)-ROWS($AR$6:$AR$17)-ROWS($AV$6:$AV$17)-ROWS($AZ$6:$AZ$17)-ROWS($BD$6:$BD$17)), "")))))))</f>
        <v/>
      </c>
      <c r="BN53" s="316" t="str">
        <f t="shared" ca="1" si="30"/>
        <v/>
      </c>
      <c r="BO53" s="316" t="str">
        <f ca="1">IF(OR(BP53="",BP53=0),"",MAX(BO$5:BO52)+1)</f>
        <v/>
      </c>
      <c r="BP53" s="316" t="str">
        <f ca="1">IFERROR(INDEX($AK$6:$AK$17, ROWS($BP$4:BP51)), IFERROR(INDEX($AO$6:$AO$17, ROWS($BP$4:BP51)-ROWS($AK$6:$AK$17)), IFERROR(INDEX($AS$6:$AS$17, ROWS($BP$4:BP51)-ROWS($AK$6:$AK$17)-ROWS($AO$6:$AO$17)),IFERROR(INDEX($AW$6:$AW$17, ROWS($BP$4:BP51)-ROWS($AK$6:$AK$17)-ROWS($AO$6:$AO$17)-ROWS($AS$6:$AS$17)),IFERROR(INDEX($BA$6:$BA$17, ROWS($BP$4:BP51)-ROWS($AK$6:$AK$17)-ROWS($AO$6:$AO$17)-ROWS($AS$6:$AS$17)-ROWS($AW$6:$AW$17)),IFERROR(INDEX($BE$6:$BE$17, ROWS($BP$4:BP51)-ROWS($AK$6:$AK$17)-ROWS($AO$6:$AO$17)-ROWS($AS$6:$AS$17)-ROWS($AW$6:$AW$17)-ROWS($BA$6:$BA$17)),IFERROR(INDEX($BI$6:$BI$17, ROWS($BP$4:BP51)-ROWS($AK$6:$AK$17)-ROWS($AO$6:$AO$17)-ROWS($AS$6:$AS$17)-ROWS($AW$6:$AW$17)-ROWS($BA$6:$BA$17)-ROWS($BE$6:$BE$17)), "")))))))</f>
        <v/>
      </c>
      <c r="BQ53" s="316" t="str">
        <f t="shared" ca="1" si="31"/>
        <v/>
      </c>
      <c r="BR53" s="413" t="str">
        <f t="shared" ca="1" si="32"/>
        <v/>
      </c>
      <c r="BS53" s="412" t="str">
        <f ca="1">IF(OR(BT53="",BT53=0),"",MAX(BS$5:BS52)+1)</f>
        <v/>
      </c>
      <c r="BT53" s="316" t="str">
        <f ca="1">IFERROR(INDEX($AJ$22:$AJ$33, ROWS($BT$4:BT51)), IFERROR(INDEX($AN$22:$AN$33, ROWS($BT$4:BT51)-ROWS($AJ$22:$AJ$33)), IFERROR(INDEX($AR$22:$AR$33, ROWS($BT$4:BT51)-ROWS($AJ$22:$AJ$33)-ROWS($AN$22:$AN$33)),IFERROR(INDEX($AV$22:$AV$33, ROWS($BT$4:BT51)-ROWS($AJ$22:$AJ$33)-ROWS($AN$22:$AN$33)-ROWS($AR$22:$AR$33)),IFERROR(INDEX($AZ$22:$AZ$33, ROWS($BT$4:BT51)-ROWS($AJ$22:$AJ$33)-ROWS($AN$22:$AN$33)-ROWS($AR$22:$AR$33)-ROWS($AV$22:$AV$33)),IFERROR(INDEX($BD$22:$BD$33, ROWS($BT$4:BT51)-ROWS($AJ$22:$AJ$33)-ROWS($AN$22:$AN$33)-ROWS($AR$22:$AR$33)-ROWS($AV$22:$AV$33)-ROWS($AZ$22:$AZ$33)),IFERROR(INDEX($BH$22:$BH$33, ROWS($BT$4:BT51)-ROWS($AJ$22:$AJ$33)-ROWS($AN$22:$AN$33)-ROWS($AR$22:$AR$33)-ROWS($AV$22:$AV$33)-ROWS($AZ$22:$AZ$33)-ROWS($BD$22:$BD$33)), "")))))))</f>
        <v/>
      </c>
      <c r="BU53" s="316" t="str">
        <f t="shared" ca="1" si="33"/>
        <v/>
      </c>
      <c r="BV53" s="316" t="str">
        <f ca="1">IF(OR(BW53="",BW53=0),"",MAX(BV$5:BV52)+1)</f>
        <v/>
      </c>
      <c r="BW53" s="316" t="str">
        <f ca="1">IFERROR(INDEX($AK$22:$AK$33, ROWS($BW$4:BW51)), IFERROR(INDEX($AO$22:$AO$33, ROWS($BW$4:BW51)-ROWS($AK$22:$AK$33)), IFERROR(INDEX($AS$22:$AS$33, ROWS($BW$4:BW51)-ROWS($AK$22:$AK$33)-ROWS($AO$22:$AO$33)),IFERROR(INDEX($AW$22:$AW$33, ROWS($BW$4:BW51)-ROWS($AK$22:$AK$33)-ROWS($AO$22:$AO$33)-ROWS($AS$22:$AS$33)),IFERROR(INDEX($BA$22:$BA$33, ROWS($BW$4:BW51)-ROWS($AK$22:$AK$33)-ROWS($AO$22:$AO$33)-ROWS($AS$22:$AS$33)-ROWS($AW$22:$AW$33)),IFERROR(INDEX($BE$22:$BE$33, ROWS($BW$4:BW51)-ROWS($AK$22:$AK$33)-ROWS($AO$22:$AO$33)-ROWS($AS$22:$AS$33)-ROWS($AW$22:$AW$33)-ROWS($BA$22:$BA$33)),IFERROR(INDEX($BI$22:$BI$33, ROWS($BW$4:BW51)-ROWS($AK$22:$AK$33)-ROWS($AO$22:$AO$33)-ROWS($AS$22:$AS$33)-ROWS($AW$22:$AW$33)-ROWS($BA$22:$BA$33)-ROWS($BE$22:$BE$33)), "")))))))</f>
        <v/>
      </c>
      <c r="BX53" s="316" t="str">
        <f t="shared" ca="1" si="34"/>
        <v/>
      </c>
      <c r="BY53" s="413" t="str">
        <f t="shared" ca="1" si="35"/>
        <v/>
      </c>
      <c r="BZ53" s="412" t="str">
        <f ca="1">IF(OR(CA53="",CA53=0),"",MAX(BZ$5:BZ52)+1)</f>
        <v/>
      </c>
      <c r="CA53" s="316" t="str">
        <f ca="1">IFERROR(INDEX($AJ$38:$AJ$49, ROWS($CA$4:CA51)), IFERROR(INDEX($AN$38:$AN$49, ROWS($CA$4:CA51)-ROWS($AJ$38:$AJ$49)), IFERROR(INDEX($AR$38:$AR$49, ROWS($CA$4:CA51)-ROWS($AJ$38:$AJ$49)-ROWS($AN$38:$AN$49)),IFERROR(INDEX($AV$38:$AV$49, ROWS($CA$4:CA51)-ROWS($AJ$38:$AJ$49)-ROWS($AN$38:$AN$49)-ROWS($AR$38:$AR$49)),IFERROR(INDEX($AZ$38:$AZ$49, ROWS($CA$4:CA51)-ROWS($AJ$38:$AJ$49)-ROWS($AN$38:$AN$49)-ROWS($AR$38:$AR$49)-ROWS($AV$38:$AV$49)),IFERROR(INDEX($BD$38:$BD$49, ROWS($CA$4:CA51)-ROWS($AJ$38:$AJ$49)-ROWS($AN$38:$AN$49)-ROWS($AR$38:$AR$49)-ROWS($AV$38:$AV$49)-ROWS($AZ$38:$AZ$49)),IFERROR(INDEX($BH$38:$BH$49, ROWS($CA$4:CA51)-ROWS($AJ$38:$AJ$49)-ROWS($AN$38:$AN$49)-ROWS($AR$38:$AR$49)-ROWS($AV$38:$AV$49)-ROWS($AZ$38:$AZ$49)-ROWS($BD$38:$BD$49)), "")))))))</f>
        <v/>
      </c>
      <c r="CB53" s="316" t="str">
        <f t="shared" ca="1" si="36"/>
        <v/>
      </c>
      <c r="CC53" s="316" t="str">
        <f ca="1">IF(OR(CD53="",CD53=0),"",MAX(CC$5:CC52)+1)</f>
        <v/>
      </c>
      <c r="CD53" s="316" t="str">
        <f ca="1">IFERROR(INDEX($AK$38:$AK$49, ROWS($CD$4:CD51)), IFERROR(INDEX($AO$38:$AO$49, ROWS($CD$4:CD51)-ROWS($AK$38:$AK$49)), IFERROR(INDEX($AS$38:$AS$49, ROWS($CD$4:CD51)-ROWS($AK$38:$AK$49)-ROWS($AO$38:$AO$49)),IFERROR(INDEX($AW$38:$AW$49, ROWS($CD$4:CD51)-ROWS($AK$38:$AK$49)-ROWS($AO$38:$AO$49)-ROWS($AS$38:$AS$49)),IFERROR(INDEX($BA$38:$BA$49, ROWS($CD$4:CD51)-ROWS($AK$38:$AK$49)-ROWS($AO$38:$AO$49)-ROWS($AS$38:$AS$49)-ROWS($AW$38:$AW$49)),IFERROR(INDEX($BE$38:$BE$49, ROWS($CD$4:CD51)-ROWS($AK$38:$AK$49)-ROWS($AO$38:$AO$49)-ROWS($AS$38:$AS$49)-ROWS($AW$38:$AW$49)-ROWS($BA$38:$BA$49)),IFERROR(INDEX($BI$38:$BI$49, ROWS($CD$4:CD51)-ROWS($AK$38:$AK$49)-ROWS($AO$38:$AO$49)-ROWS($AS$38:$AS$49)-ROWS($AW$38:$AW$49)-ROWS($BA$38:$BA$49)-ROWS($BE$38:$BE$49)), "")))))))</f>
        <v/>
      </c>
      <c r="CE53" s="316" t="str">
        <f t="shared" ca="1" si="37"/>
        <v/>
      </c>
      <c r="CF53" s="413" t="str">
        <f t="shared" ca="1" si="38"/>
        <v/>
      </c>
      <c r="CG53" s="412" t="str">
        <f ca="1">IF(OR(CH53="",CH53=0),"",MAX(CG$5:CG52)+1)</f>
        <v/>
      </c>
      <c r="CH53" s="316" t="str">
        <f ca="1">IFERROR(INDEX($AJ$54:$AJ$65, ROWS($CH$4:CH51)), IFERROR(INDEX($AN$54:$AN$65, ROWS($CH$4:CH51)-ROWS($AJ$54:$AJ$65)), IFERROR(INDEX($AR$54:$AR$65, ROWS($CH$4:CH51)-ROWS($AJ$54:$AJ$65)-ROWS($AN$54:$AN$65)),IFERROR(INDEX($AV$54:$AV$65, ROWS($CH$4:CH51)-ROWS($AJ$54:$AJ$65)-ROWS($AN$54:$AN$65)-ROWS($AR$54:$AR$65)),IFERROR(INDEX($AZ$54:$AZ$65, ROWS($CH$4:CH51)-ROWS($AJ$54:$AJ$65)-ROWS($AN$54:$AN$65)-ROWS($AR$54:$AR$65)-ROWS($AV$54:$AV$65)),IFERROR(INDEX($BD$54:$BD$65, ROWS($CH$4:CH51)-ROWS($AJ$54:$AJ$65)-ROWS($AN$54:$AN$65)-ROWS($AR$54:$AR$65)-ROWS($AV$54:$AV$65)-ROWS($AZ$54:$AZ$65)),IFERROR(INDEX($BH$54:$BH$65, ROWS($CH$4:CH51)-ROWS($AJ$54:$AJ$65)-ROWS($AN$54:$AN$65)-ROWS($AR$54:$AR$65)-ROWS($AV$54:$AV$65)-ROWS($AZ$54:$AZ$65)-ROWS($BD$54:$BD$65)), "")))))))</f>
        <v/>
      </c>
      <c r="CI53" s="316" t="str">
        <f t="shared" ca="1" si="39"/>
        <v/>
      </c>
      <c r="CJ53" s="316" t="str">
        <f ca="1">IF(OR(CK53="",CK53=0),"",MAX(CJ$5:CJ52)+1)</f>
        <v/>
      </c>
      <c r="CK53" s="316" t="str">
        <f ca="1">IFERROR(INDEX($AK$54:$AK$65, ROWS($CK$4:CK51)), IFERROR(INDEX($AO$54:$AO$65, ROWS($CK$4:CK51)-ROWS($AK$54:$AK$65)), IFERROR(INDEX($AS$54:$AS$65, ROWS($CK$4:CK51)-ROWS($AK$54:$AK$65)-ROWS($AO$54:$AO$65)),IFERROR(INDEX($AW$54:$AW$65, ROWS($CK$4:CK51)-ROWS($AK$54:$AK$65)-ROWS($AO$54:$AO$65)-ROWS($AS$54:$AS$65)),IFERROR(INDEX($BA$54:$BA$65, ROWS($CK$4:CK51)-ROWS($AK$54:$AK$65)-ROWS($AO$54:$AO$65)-ROWS($AS$54:$AS$65)-ROWS($AW$54:$AW$65)),IFERROR(INDEX($BE$54:$BE$65, ROWS($CK$4:CK51)-ROWS($AK$54:$AK$65)-ROWS($AO$54:$AO$65)-ROWS($AS$54:$AS$65)-ROWS($AW$54:$AW$65)-ROWS($BA$54:$BA$65)),IFERROR(INDEX($BI$54:$BI$65, ROWS($CK$4:CK51)-ROWS($AK$54:$AK$65)-ROWS($AO$54:$AO$65)-ROWS($AS$54:$AS$65)-ROWS($AW$54:$AW$65)-ROWS($BA$54:$BA$65)-ROWS($BE$54:$BE$65)), "")))))))</f>
        <v/>
      </c>
      <c r="CL53" s="316" t="str">
        <f t="shared" ca="1" si="40"/>
        <v/>
      </c>
      <c r="CM53" s="413" t="str">
        <f t="shared" ca="1" si="41"/>
        <v/>
      </c>
      <c r="CN53" s="412" t="str">
        <f>IF(OR(CO53="",CO53=0),"",MAX(CN$5:CN52)+1)</f>
        <v/>
      </c>
      <c r="CO53" s="316">
        <f>IFERROR(INDEX($AJ$70:$AJ$81, ROWS($CO$4:CO51)), IFERROR(INDEX($AN$70:$AN$81, ROWS($CO$4:CO51)-ROWS($AJ$70:$AJ$81)), IFERROR(INDEX($AR$70:$AR$81, ROWS($CO$4:CO51)-ROWS($AJ$70:$AJ$81)-ROWS($AN$70:$AN$81)),IFERROR(INDEX($AV$70:$AV$81, ROWS($CO$4:CO51)-ROWS($AJ$70:$AJ$81)-ROWS($AN$70:$AN$81)-ROWS($AR$70:$AR$81)),IFERROR(INDEX($AZ$70:$AZ$81, ROWS($CO$4:CO51)-ROWS($AJ$70:$AJ$81)-ROWS($AN$70:$AN$81)-ROWS($AR$70:$AR$81)-ROWS($AV$70:$AV$81)),IFERROR(INDEX($BD$70:$BD$81, ROWS($CO$4:CO51)-ROWS($AJ$70:$AJ$81)-ROWS($AN$70:$AN$81)-ROWS($AR$70:$AR$81)-ROWS($AV$70:$AV$81)-ROWS($AZ$70:$AZ$81)),IFERROR(INDEX($BH$70:$BH$81, ROWS($CO$4:CO51)-ROWS($AJ$70:$AJ$81)-ROWS($AN$70:$AN$81)-ROWS($AR$70:$AR$81)-ROWS($AV$70:$AV$81)-ROWS($AZ$70:$AZ$81)-ROWS($BD$70:$BD$81)), "")))))))</f>
        <v>0</v>
      </c>
      <c r="CP53" s="316" t="str">
        <f t="shared" ca="1" si="42"/>
        <v/>
      </c>
      <c r="CQ53" s="316" t="str">
        <f>IF(OR(CR53="",CR53=0),"",MAX(CQ$5:CQ52)+1)</f>
        <v/>
      </c>
      <c r="CR53" s="316">
        <f>IFERROR(INDEX($AK$70:$AK$81, ROWS($CR$4:CR51)), IFERROR(INDEX($AO$70:$AO$81, ROWS($CR$4:CR51)-ROWS($AK$70:$AK$81)), IFERROR(INDEX($AS$70:$AS$81, ROWS($CR$4:CR51)-ROWS($AK$70:$AK$81)-ROWS($AO$70:$AO$81)),IFERROR(INDEX($AW$70:$AW$81, ROWS($CR$4:CR51)-ROWS($AK$70:$AK$81)-ROWS($AO$70:$AO$81)-ROWS($AS$70:$AS$81)),IFERROR(INDEX($BA$70:$BA$81, ROWS($CR$4:CR51)-ROWS($AK$70:$AK$81)-ROWS($AO$70:$AO$81)-ROWS($AS$70:$AS$81)-ROWS($AW$70:$AW$81)),IFERROR(INDEX($BE$70:$BE$81, ROWS($CR$4:CR51)-ROWS($AK$70:$AK$81)-ROWS($AO$70:$AO$81)-ROWS($AS$70:$AS$81)-ROWS($AW$70:$AW$81)-ROWS($BA$70:$BA$81)),IFERROR(INDEX($BI$70:$BI$81, ROWS($CR$4:CR51)-ROWS($AK$70:$AK$81)-ROWS($AO$70:$AO$81)-ROWS($AS$70:$AS$81)-ROWS($AW$70:$AW$81)-ROWS($BA$70:$BA$81)-ROWS($BE$70:$BE$81)), "")))))))</f>
        <v>0</v>
      </c>
      <c r="CS53" s="316" t="str">
        <f t="shared" ca="1" si="43"/>
        <v/>
      </c>
      <c r="CT53" s="413" t="str">
        <f t="shared" ca="1" si="44"/>
        <v/>
      </c>
      <c r="CU53" s="412" t="str">
        <f>IF(OR(CV53="",CV53=0),"",MAX(CU$5:CU52)+1)</f>
        <v/>
      </c>
      <c r="CV53" s="316" t="str">
        <f>IFERROR(INDEX($AJ$86:$AJ$97, ROWS($CV$4:CV51)), IFERROR(INDEX($AN$86:$AN$97, ROWS($CV$4:CV51)-ROWS($AJ$86:$AJ$97)), ""))</f>
        <v/>
      </c>
      <c r="CW53" s="316" t="str">
        <f t="shared" si="45"/>
        <v/>
      </c>
      <c r="CX53" s="316" t="str">
        <f>IF(OR(CY53="",CY53=0),"",MAX(CX$5:CX52)+1)</f>
        <v/>
      </c>
      <c r="CY53" s="316" t="str">
        <f>IFERROR(INDEX($AK$86:$AK$97, ROWS($CY$4:CY51)), IFERROR(INDEX($AO$86:$AO$97, ROWS($CY$4:CY51)-ROWS($AK$86:$AK$97)), ""))</f>
        <v/>
      </c>
      <c r="CZ53" s="316" t="str">
        <f t="shared" si="46"/>
        <v/>
      </c>
      <c r="DA53" s="413" t="str">
        <f t="shared" si="47"/>
        <v/>
      </c>
      <c r="DC53" s="438">
        <f ca="1">IF(OR(DD53="",DD53=0),"",MAX(DC$45:DC52)+1)</f>
        <v>7</v>
      </c>
      <c r="DD53" s="434" t="str">
        <f t="shared" ca="1" si="130"/>
        <v>Car Payment 1</v>
      </c>
      <c r="DE53" s="413">
        <f t="shared" ca="1" si="131"/>
        <v>350</v>
      </c>
      <c r="DF53" s="431" t="str">
        <f ca="1">IF(OR(DG53="",DG53=0),"",MAX(DF$45:DF52)+1)</f>
        <v/>
      </c>
      <c r="DG53" s="412" t="str">
        <f t="shared" ca="1" si="132"/>
        <v/>
      </c>
      <c r="DH53" s="413" t="str">
        <f t="shared" ca="1" si="133"/>
        <v/>
      </c>
      <c r="DI53" s="412" t="str">
        <f t="shared" ca="1" si="134"/>
        <v>Car Payment 2</v>
      </c>
      <c r="DJ53" s="413">
        <f t="shared" ca="1" si="135"/>
        <v>200</v>
      </c>
      <c r="DK53" s="412" t="str">
        <f t="shared" ca="1" si="136"/>
        <v/>
      </c>
      <c r="DL53" s="413" t="str">
        <f t="shared" ca="1" si="137"/>
        <v/>
      </c>
      <c r="DM53" s="292"/>
      <c r="DN53" s="292"/>
      <c r="DO53" s="292"/>
      <c r="DP53" s="292"/>
      <c r="DQ53" s="292"/>
      <c r="DR53" s="292"/>
      <c r="DS53" s="292"/>
    </row>
    <row r="54" spans="16:123" x14ac:dyDescent="0.3">
      <c r="P54" s="1177"/>
      <c r="Q54" s="1178"/>
      <c r="R54" s="453"/>
      <c r="S54" s="402"/>
      <c r="T54"/>
      <c r="U54" s="1177"/>
      <c r="V54" s="1178"/>
      <c r="W54" s="453"/>
      <c r="X54" s="402"/>
      <c r="AC54" s="358" t="str">
        <f>IF('Data Entry'!H36="","",'Data Entry'!H36)</f>
        <v/>
      </c>
      <c r="AD54" s="356" t="str">
        <f>IF('Data Entry'!G36="","",'Data Entry'!G36)</f>
        <v/>
      </c>
      <c r="AE54" s="357" t="str">
        <f>IF('Data Entry'!J36="","",'Data Entry'!J36)</f>
        <v/>
      </c>
      <c r="AF54" s="402" t="str">
        <f>IF('Data Entry'!I36="","",'Data Entry'!I36)</f>
        <v/>
      </c>
      <c r="AI54" s="304">
        <f ca="1">IFERROR(MATCH($AI$52,OFFSET($AC$1,AI53,,1000),0)+AI53,"")</f>
        <v>134</v>
      </c>
      <c r="AJ54" s="305" t="str">
        <f t="shared" ref="AJ54:AJ65" ca="1" si="138">IFERROR(INDEX(AD:AD,AI54),"")</f>
        <v>Groceries</v>
      </c>
      <c r="AK54" s="306">
        <f t="shared" ref="AK54:AK65" ca="1" si="139">IFERROR(INDEX(AE:AE,AI54),"")</f>
        <v>125</v>
      </c>
      <c r="AL54" s="307" t="str">
        <f t="shared" ref="AL54:AL65" ca="1" si="140">IFERROR(INDEX(AF:AF,AI54),"")</f>
        <v>Liquid Bills</v>
      </c>
      <c r="AM54" s="304">
        <f ca="1">IFERROR(MATCH($AM$52,OFFSET($AC$1,AM53,,1000),0)+AM53,"")</f>
        <v>65</v>
      </c>
      <c r="AN54" s="305" t="str">
        <f t="shared" ref="AN54:AN65" ca="1" si="141">IFERROR(INDEX(AD:AD,AM54),"")</f>
        <v>Paycheck 2</v>
      </c>
      <c r="AO54" s="306">
        <f t="shared" ref="AO54:AO65" ca="1" si="142">IFERROR(INDEX(AE:AE,AM54),"")</f>
        <v>400</v>
      </c>
      <c r="AP54" s="307" t="str">
        <f t="shared" ref="AP54:AP65" ca="1" si="143">IFERROR(INDEX(AF:AF,AM54),"")</f>
        <v>Income</v>
      </c>
      <c r="AQ54" s="304" t="str">
        <f ca="1">IFERROR(MATCH($AQ$52,OFFSET($AC$1,AQ53,,1000),0)+AQ53,"")</f>
        <v/>
      </c>
      <c r="AR54" s="305" t="str">
        <f t="shared" ref="AR54:AR65" ca="1" si="144">IFERROR(INDEX(AD:AD,AQ54),"")</f>
        <v/>
      </c>
      <c r="AS54" s="306" t="str">
        <f t="shared" ref="AS54:AS65" ca="1" si="145">IFERROR(INDEX(AE:AE,AQ54),"")</f>
        <v/>
      </c>
      <c r="AT54" s="307" t="str">
        <f t="shared" ref="AT54:AT65" ca="1" si="146">IFERROR(INDEX(AF:AF,AQ54),"")</f>
        <v/>
      </c>
      <c r="AU54" s="304" t="str">
        <f ca="1">IFERROR(MATCH($AU$52,OFFSET($AC$1,AU53,,1000),0)+AU53,"")</f>
        <v/>
      </c>
      <c r="AV54" s="305" t="str">
        <f t="shared" ref="AV54:AV65" ca="1" si="147">IFERROR(INDEX(AD:AD,AU54),"")</f>
        <v/>
      </c>
      <c r="AW54" s="306" t="str">
        <f t="shared" ref="AW54:AW65" ca="1" si="148">IFERROR(INDEX(AE:AE,AU54),"")</f>
        <v/>
      </c>
      <c r="AX54" s="307" t="str">
        <f t="shared" ref="AX54:AX65" ca="1" si="149">IFERROR(INDEX(AF:AF,AU54),"")</f>
        <v/>
      </c>
      <c r="AY54" s="304">
        <f ca="1">IFERROR(MATCH($AY$52,OFFSET($AC$1,AY53,,1000),0)+AY53,"")</f>
        <v>28</v>
      </c>
      <c r="AZ54" s="305" t="str">
        <f t="shared" ref="AZ54:AZ65" ca="1" si="150">IFERROR(INDEX(AD:AD,AY54),"")</f>
        <v>Credit Card 1</v>
      </c>
      <c r="BA54" s="306">
        <f t="shared" ref="BA54:BA65" ca="1" si="151">IFERROR(INDEX(AE:AE,AY54),"")</f>
        <v>50</v>
      </c>
      <c r="BB54" s="307">
        <f t="shared" ref="BB54:BB65" ca="1" si="152">IFERROR(INDEX(AF:AF,AY54),"")</f>
        <v>800</v>
      </c>
      <c r="BC54" s="304">
        <f ca="1">IFERROR(MATCH($BC$52,OFFSET($AC$1,BC53,,1000),0)+BC53,"")</f>
        <v>7</v>
      </c>
      <c r="BD54" s="305" t="str">
        <f t="shared" ref="BD54:BD65" ca="1" si="153">IFERROR(INDEX(AD:AD,BC54),"")</f>
        <v>Auto Insurance</v>
      </c>
      <c r="BE54" s="306">
        <f t="shared" ref="BE54:BE65" ca="1" si="154">IFERROR(INDEX(AE:AE,BC54),"")</f>
        <v>180</v>
      </c>
      <c r="BF54" s="307" t="str">
        <f t="shared" ref="BF54:BF65" ca="1" si="155">IFERROR(INDEX(AF:AF,BC54),"")</f>
        <v>Monthly</v>
      </c>
      <c r="BG54" s="304">
        <f ca="1">IFERROR(MATCH($BG$52,OFFSET($AC$1,BG53,,1000),0)+BG53,"")</f>
        <v>52</v>
      </c>
      <c r="BH54" s="305" t="str">
        <f t="shared" ref="BH54:BH65" ca="1" si="156">IFERROR(INDEX(AD:AD,BG54),"")</f>
        <v>Boat Loan</v>
      </c>
      <c r="BI54" s="306">
        <f t="shared" ref="BI54:BI65" ca="1" si="157">IFERROR(INDEX(AE:AE,BG54),"")</f>
        <v>300</v>
      </c>
      <c r="BJ54" s="307">
        <f t="shared" ref="BJ54:BJ65" ca="1" si="158">IFERROR(INDEX(AF:AF,BG54),"")</f>
        <v>22000</v>
      </c>
      <c r="BL54" s="412">
        <f ca="1">IF(OR(BM54="",BM54=0),"",MAX(BL$5:BL53)+1)</f>
        <v>4</v>
      </c>
      <c r="BM54" s="316" t="str">
        <f ca="1">IFERROR(INDEX($AJ$6:$AJ$17, ROWS(BM$4:$BM52)), IFERROR(INDEX($AN$6:$AN$17, ROWS(BM$4:$BM52)-ROWS($AJ$6:$AJ$17)), IFERROR(INDEX($AR$6:$AR$17, ROWS(BM$4:$BM52)-ROWS($AJ$6:$AJ$17)-ROWS($AN$6:$AN$17)),IFERROR(INDEX($AV$6:$AV$17, ROWS(BM$4:$BM52)-ROWS($AJ$6:$AJ$17)-ROWS($AN$6:$AN$17)-ROWS($AR$6:$AR$17)),IFERROR(INDEX($AZ$6:$AZ$17, ROWS(BM$4:$BM52)-ROWS($AJ$6:$AJ$17)-ROWS($AN$6:$AN$17)-ROWS($AR$6:$AR$17)-ROWS($AV$6:$AV$17)),IFERROR(INDEX($BD$6:$BD$17, ROWS(BM$4:$BM52)-ROWS($AJ$6:$AJ$17)-ROWS($AN$6:$AN$17)-ROWS($AR$6:$AR$17)-ROWS($AV$6:$AV$17)-ROWS($AZ$6:$AZ$17)),IFERROR(INDEX($BH$6:$BH$17, ROWS(BM$4:$BM52)-ROWS($AJ$6:$AJ$17)-ROWS($AN$6:$AN$17)-ROWS($AR$6:$AR$17)-ROWS($AV$6:$AV$17)-ROWS($AZ$6:$AZ$17)-ROWS($BD$6:$BD$17)), "")))))))</f>
        <v>HOA</v>
      </c>
      <c r="BN54" s="316" t="str">
        <f t="shared" ca="1" si="30"/>
        <v/>
      </c>
      <c r="BO54" s="316">
        <f ca="1">IF(OR(BP54="",BP54=0),"",MAX(BO$5:BO53)+1)</f>
        <v>4</v>
      </c>
      <c r="BP54" s="316">
        <f ca="1">IFERROR(INDEX($AK$6:$AK$17, ROWS($BP$4:BP52)), IFERROR(INDEX($AO$6:$AO$17, ROWS($BP$4:BP52)-ROWS($AK$6:$AK$17)), IFERROR(INDEX($AS$6:$AS$17, ROWS($BP$4:BP52)-ROWS($AK$6:$AK$17)-ROWS($AO$6:$AO$17)),IFERROR(INDEX($AW$6:$AW$17, ROWS($BP$4:BP52)-ROWS($AK$6:$AK$17)-ROWS($AO$6:$AO$17)-ROWS($AS$6:$AS$17)),IFERROR(INDEX($BA$6:$BA$17, ROWS($BP$4:BP52)-ROWS($AK$6:$AK$17)-ROWS($AO$6:$AO$17)-ROWS($AS$6:$AS$17)-ROWS($AW$6:$AW$17)),IFERROR(INDEX($BE$6:$BE$17, ROWS($BP$4:BP52)-ROWS($AK$6:$AK$17)-ROWS($AO$6:$AO$17)-ROWS($AS$6:$AS$17)-ROWS($AW$6:$AW$17)-ROWS($BA$6:$BA$17)),IFERROR(INDEX($BI$6:$BI$17, ROWS($BP$4:BP52)-ROWS($AK$6:$AK$17)-ROWS($AO$6:$AO$17)-ROWS($AS$6:$AS$17)-ROWS($AW$6:$AW$17)-ROWS($BA$6:$BA$17)-ROWS($BE$6:$BE$17)), "")))))))</f>
        <v>150</v>
      </c>
      <c r="BQ54" s="316" t="str">
        <f t="shared" ca="1" si="31"/>
        <v/>
      </c>
      <c r="BR54" s="413" t="str">
        <f t="shared" ca="1" si="32"/>
        <v/>
      </c>
      <c r="BS54" s="412" t="str">
        <f ca="1">IF(OR(BT54="",BT54=0),"",MAX(BS$5:BS53)+1)</f>
        <v/>
      </c>
      <c r="BT54" s="316" t="str">
        <f ca="1">IFERROR(INDEX($AJ$22:$AJ$33, ROWS($BT$4:BT52)), IFERROR(INDEX($AN$22:$AN$33, ROWS($BT$4:BT52)-ROWS($AJ$22:$AJ$33)), IFERROR(INDEX($AR$22:$AR$33, ROWS($BT$4:BT52)-ROWS($AJ$22:$AJ$33)-ROWS($AN$22:$AN$33)),IFERROR(INDEX($AV$22:$AV$33, ROWS($BT$4:BT52)-ROWS($AJ$22:$AJ$33)-ROWS($AN$22:$AN$33)-ROWS($AR$22:$AR$33)),IFERROR(INDEX($AZ$22:$AZ$33, ROWS($BT$4:BT52)-ROWS($AJ$22:$AJ$33)-ROWS($AN$22:$AN$33)-ROWS($AR$22:$AR$33)-ROWS($AV$22:$AV$33)),IFERROR(INDEX($BD$22:$BD$33, ROWS($BT$4:BT52)-ROWS($AJ$22:$AJ$33)-ROWS($AN$22:$AN$33)-ROWS($AR$22:$AR$33)-ROWS($AV$22:$AV$33)-ROWS($AZ$22:$AZ$33)),IFERROR(INDEX($BH$22:$BH$33, ROWS($BT$4:BT52)-ROWS($AJ$22:$AJ$33)-ROWS($AN$22:$AN$33)-ROWS($AR$22:$AR$33)-ROWS($AV$22:$AV$33)-ROWS($AZ$22:$AZ$33)-ROWS($BD$22:$BD$33)), "")))))))</f>
        <v/>
      </c>
      <c r="BU54" s="316" t="str">
        <f t="shared" ca="1" si="33"/>
        <v/>
      </c>
      <c r="BV54" s="316" t="str">
        <f ca="1">IF(OR(BW54="",BW54=0),"",MAX(BV$5:BV53)+1)</f>
        <v/>
      </c>
      <c r="BW54" s="316" t="str">
        <f ca="1">IFERROR(INDEX($AK$22:$AK$33, ROWS($BW$4:BW52)), IFERROR(INDEX($AO$22:$AO$33, ROWS($BW$4:BW52)-ROWS($AK$22:$AK$33)), IFERROR(INDEX($AS$22:$AS$33, ROWS($BW$4:BW52)-ROWS($AK$22:$AK$33)-ROWS($AO$22:$AO$33)),IFERROR(INDEX($AW$22:$AW$33, ROWS($BW$4:BW52)-ROWS($AK$22:$AK$33)-ROWS($AO$22:$AO$33)-ROWS($AS$22:$AS$33)),IFERROR(INDEX($BA$22:$BA$33, ROWS($BW$4:BW52)-ROWS($AK$22:$AK$33)-ROWS($AO$22:$AO$33)-ROWS($AS$22:$AS$33)-ROWS($AW$22:$AW$33)),IFERROR(INDEX($BE$22:$BE$33, ROWS($BW$4:BW52)-ROWS($AK$22:$AK$33)-ROWS($AO$22:$AO$33)-ROWS($AS$22:$AS$33)-ROWS($AW$22:$AW$33)-ROWS($BA$22:$BA$33)),IFERROR(INDEX($BI$22:$BI$33, ROWS($BW$4:BW52)-ROWS($AK$22:$AK$33)-ROWS($AO$22:$AO$33)-ROWS($AS$22:$AS$33)-ROWS($AW$22:$AW$33)-ROWS($BA$22:$BA$33)-ROWS($BE$22:$BE$33)), "")))))))</f>
        <v/>
      </c>
      <c r="BX54" s="316" t="str">
        <f t="shared" ca="1" si="34"/>
        <v/>
      </c>
      <c r="BY54" s="413" t="str">
        <f t="shared" ca="1" si="35"/>
        <v/>
      </c>
      <c r="BZ54" s="412">
        <f ca="1">IF(OR(CA54="",CA54=0),"",MAX(BZ$5:BZ53)+1)</f>
        <v>12</v>
      </c>
      <c r="CA54" s="316" t="str">
        <f ca="1">IFERROR(INDEX($AJ$38:$AJ$49, ROWS($CA$4:CA52)), IFERROR(INDEX($AN$38:$AN$49, ROWS($CA$4:CA52)-ROWS($AJ$38:$AJ$49)), IFERROR(INDEX($AR$38:$AR$49, ROWS($CA$4:CA52)-ROWS($AJ$38:$AJ$49)-ROWS($AN$38:$AN$49)),IFERROR(INDEX($AV$38:$AV$49, ROWS($CA$4:CA52)-ROWS($AJ$38:$AJ$49)-ROWS($AN$38:$AN$49)-ROWS($AR$38:$AR$49)),IFERROR(INDEX($AZ$38:$AZ$49, ROWS($CA$4:CA52)-ROWS($AJ$38:$AJ$49)-ROWS($AN$38:$AN$49)-ROWS($AR$38:$AR$49)-ROWS($AV$38:$AV$49)),IFERROR(INDEX($BD$38:$BD$49, ROWS($CA$4:CA52)-ROWS($AJ$38:$AJ$49)-ROWS($AN$38:$AN$49)-ROWS($AR$38:$AR$49)-ROWS($AV$38:$AV$49)-ROWS($AZ$38:$AZ$49)),IFERROR(INDEX($BH$38:$BH$49, ROWS($CA$4:CA52)-ROWS($AJ$38:$AJ$49)-ROWS($AN$38:$AN$49)-ROWS($AR$38:$AR$49)-ROWS($AV$38:$AV$49)-ROWS($AZ$38:$AZ$49)-ROWS($BD$38:$BD$49)), "")))))))</f>
        <v>Audible</v>
      </c>
      <c r="CB54" s="316" t="str">
        <f t="shared" ca="1" si="36"/>
        <v/>
      </c>
      <c r="CC54" s="316">
        <f ca="1">IF(OR(CD54="",CD54=0),"",MAX(CC$5:CC53)+1)</f>
        <v>12</v>
      </c>
      <c r="CD54" s="316">
        <f ca="1">IFERROR(INDEX($AK$38:$AK$49, ROWS($CD$4:CD52)), IFERROR(INDEX($AO$38:$AO$49, ROWS($CD$4:CD52)-ROWS($AK$38:$AK$49)), IFERROR(INDEX($AS$38:$AS$49, ROWS($CD$4:CD52)-ROWS($AK$38:$AK$49)-ROWS($AO$38:$AO$49)),IFERROR(INDEX($AW$38:$AW$49, ROWS($CD$4:CD52)-ROWS($AK$38:$AK$49)-ROWS($AO$38:$AO$49)-ROWS($AS$38:$AS$49)),IFERROR(INDEX($BA$38:$BA$49, ROWS($CD$4:CD52)-ROWS($AK$38:$AK$49)-ROWS($AO$38:$AO$49)-ROWS($AS$38:$AS$49)-ROWS($AW$38:$AW$49)),IFERROR(INDEX($BE$38:$BE$49, ROWS($CD$4:CD52)-ROWS($AK$38:$AK$49)-ROWS($AO$38:$AO$49)-ROWS($AS$38:$AS$49)-ROWS($AW$38:$AW$49)-ROWS($BA$38:$BA$49)),IFERROR(INDEX($BI$38:$BI$49, ROWS($CD$4:CD52)-ROWS($AK$38:$AK$49)-ROWS($AO$38:$AO$49)-ROWS($AS$38:$AS$49)-ROWS($AW$38:$AW$49)-ROWS($BA$38:$BA$49)-ROWS($BE$38:$BE$49)), "")))))))</f>
        <v>14.95</v>
      </c>
      <c r="CE54" s="316" t="str">
        <f t="shared" ca="1" si="37"/>
        <v/>
      </c>
      <c r="CF54" s="413" t="str">
        <f t="shared" ca="1" si="38"/>
        <v/>
      </c>
      <c r="CG54" s="412">
        <f ca="1">IF(OR(CH54="",CH54=0),"",MAX(CG$5:CG53)+1)</f>
        <v>4</v>
      </c>
      <c r="CH54" s="316" t="str">
        <f ca="1">IFERROR(INDEX($AJ$54:$AJ$65, ROWS($CH$4:CH52)), IFERROR(INDEX($AN$54:$AN$65, ROWS($CH$4:CH52)-ROWS($AJ$54:$AJ$65)), IFERROR(INDEX($AR$54:$AR$65, ROWS($CH$4:CH52)-ROWS($AJ$54:$AJ$65)-ROWS($AN$54:$AN$65)),IFERROR(INDEX($AV$54:$AV$65, ROWS($CH$4:CH52)-ROWS($AJ$54:$AJ$65)-ROWS($AN$54:$AN$65)-ROWS($AR$54:$AR$65)),IFERROR(INDEX($AZ$54:$AZ$65, ROWS($CH$4:CH52)-ROWS($AJ$54:$AJ$65)-ROWS($AN$54:$AN$65)-ROWS($AR$54:$AR$65)-ROWS($AV$54:$AV$65)),IFERROR(INDEX($BD$54:$BD$65, ROWS($CH$4:CH52)-ROWS($AJ$54:$AJ$65)-ROWS($AN$54:$AN$65)-ROWS($AR$54:$AR$65)-ROWS($AV$54:$AV$65)-ROWS($AZ$54:$AZ$65)),IFERROR(INDEX($BH$54:$BH$65, ROWS($CH$4:CH52)-ROWS($AJ$54:$AJ$65)-ROWS($AN$54:$AN$65)-ROWS($AR$54:$AR$65)-ROWS($AV$54:$AV$65)-ROWS($AZ$54:$AZ$65)-ROWS($BD$54:$BD$65)), "")))))))</f>
        <v>Credit Card 1</v>
      </c>
      <c r="CI54" s="316" t="str">
        <f t="shared" ca="1" si="39"/>
        <v/>
      </c>
      <c r="CJ54" s="316">
        <f ca="1">IF(OR(CK54="",CK54=0),"",MAX(CJ$5:CJ53)+1)</f>
        <v>4</v>
      </c>
      <c r="CK54" s="316">
        <f ca="1">IFERROR(INDEX($AK$54:$AK$65, ROWS($CK$4:CK52)), IFERROR(INDEX($AO$54:$AO$65, ROWS($CK$4:CK52)-ROWS($AK$54:$AK$65)), IFERROR(INDEX($AS$54:$AS$65, ROWS($CK$4:CK52)-ROWS($AK$54:$AK$65)-ROWS($AO$54:$AO$65)),IFERROR(INDEX($AW$54:$AW$65, ROWS($CK$4:CK52)-ROWS($AK$54:$AK$65)-ROWS($AO$54:$AO$65)-ROWS($AS$54:$AS$65)),IFERROR(INDEX($BA$54:$BA$65, ROWS($CK$4:CK52)-ROWS($AK$54:$AK$65)-ROWS($AO$54:$AO$65)-ROWS($AS$54:$AS$65)-ROWS($AW$54:$AW$65)),IFERROR(INDEX($BE$54:$BE$65, ROWS($CK$4:CK52)-ROWS($AK$54:$AK$65)-ROWS($AO$54:$AO$65)-ROWS($AS$54:$AS$65)-ROWS($AW$54:$AW$65)-ROWS($BA$54:$BA$65)),IFERROR(INDEX($BI$54:$BI$65, ROWS($CK$4:CK52)-ROWS($AK$54:$AK$65)-ROWS($AO$54:$AO$65)-ROWS($AS$54:$AS$65)-ROWS($AW$54:$AW$65)-ROWS($BA$54:$BA$65)-ROWS($BE$54:$BE$65)), "")))))))</f>
        <v>50</v>
      </c>
      <c r="CL54" s="316" t="str">
        <f t="shared" ca="1" si="40"/>
        <v/>
      </c>
      <c r="CM54" s="413" t="str">
        <f t="shared" ca="1" si="41"/>
        <v/>
      </c>
      <c r="CN54" s="412" t="str">
        <f>IF(OR(CO54="",CO54=0),"",MAX(CN$5:CN53)+1)</f>
        <v/>
      </c>
      <c r="CO54" s="316">
        <f>IFERROR(INDEX($AJ$70:$AJ$81, ROWS($CO$4:CO52)), IFERROR(INDEX($AN$70:$AN$81, ROWS($CO$4:CO52)-ROWS($AJ$70:$AJ$81)), IFERROR(INDEX($AR$70:$AR$81, ROWS($CO$4:CO52)-ROWS($AJ$70:$AJ$81)-ROWS($AN$70:$AN$81)),IFERROR(INDEX($AV$70:$AV$81, ROWS($CO$4:CO52)-ROWS($AJ$70:$AJ$81)-ROWS($AN$70:$AN$81)-ROWS($AR$70:$AR$81)),IFERROR(INDEX($AZ$70:$AZ$81, ROWS($CO$4:CO52)-ROWS($AJ$70:$AJ$81)-ROWS($AN$70:$AN$81)-ROWS($AR$70:$AR$81)-ROWS($AV$70:$AV$81)),IFERROR(INDEX($BD$70:$BD$81, ROWS($CO$4:CO52)-ROWS($AJ$70:$AJ$81)-ROWS($AN$70:$AN$81)-ROWS($AR$70:$AR$81)-ROWS($AV$70:$AV$81)-ROWS($AZ$70:$AZ$81)),IFERROR(INDEX($BH$70:$BH$81, ROWS($CO$4:CO52)-ROWS($AJ$70:$AJ$81)-ROWS($AN$70:$AN$81)-ROWS($AR$70:$AR$81)-ROWS($AV$70:$AV$81)-ROWS($AZ$70:$AZ$81)-ROWS($BD$70:$BD$81)), "")))))))</f>
        <v>0</v>
      </c>
      <c r="CP54" s="316" t="str">
        <f t="shared" ca="1" si="42"/>
        <v/>
      </c>
      <c r="CQ54" s="316" t="str">
        <f>IF(OR(CR54="",CR54=0),"",MAX(CQ$5:CQ53)+1)</f>
        <v/>
      </c>
      <c r="CR54" s="316">
        <f>IFERROR(INDEX($AK$70:$AK$81, ROWS($CR$4:CR52)), IFERROR(INDEX($AO$70:$AO$81, ROWS($CR$4:CR52)-ROWS($AK$70:$AK$81)), IFERROR(INDEX($AS$70:$AS$81, ROWS($CR$4:CR52)-ROWS($AK$70:$AK$81)-ROWS($AO$70:$AO$81)),IFERROR(INDEX($AW$70:$AW$81, ROWS($CR$4:CR52)-ROWS($AK$70:$AK$81)-ROWS($AO$70:$AO$81)-ROWS($AS$70:$AS$81)),IFERROR(INDEX($BA$70:$BA$81, ROWS($CR$4:CR52)-ROWS($AK$70:$AK$81)-ROWS($AO$70:$AO$81)-ROWS($AS$70:$AS$81)-ROWS($AW$70:$AW$81)),IFERROR(INDEX($BE$70:$BE$81, ROWS($CR$4:CR52)-ROWS($AK$70:$AK$81)-ROWS($AO$70:$AO$81)-ROWS($AS$70:$AS$81)-ROWS($AW$70:$AW$81)-ROWS($BA$70:$BA$81)),IFERROR(INDEX($BI$70:$BI$81, ROWS($CR$4:CR52)-ROWS($AK$70:$AK$81)-ROWS($AO$70:$AO$81)-ROWS($AS$70:$AS$81)-ROWS($AW$70:$AW$81)-ROWS($BA$70:$BA$81)-ROWS($BE$70:$BE$81)), "")))))))</f>
        <v>0</v>
      </c>
      <c r="CS54" s="316" t="str">
        <f t="shared" ca="1" si="43"/>
        <v/>
      </c>
      <c r="CT54" s="413" t="str">
        <f t="shared" ca="1" si="44"/>
        <v/>
      </c>
      <c r="CU54" s="412" t="str">
        <f>IF(OR(CV54="",CV54=0),"",MAX(CU$5:CU53)+1)</f>
        <v/>
      </c>
      <c r="CV54" s="316" t="str">
        <f>IFERROR(INDEX($AJ$86:$AJ$97, ROWS($CV$4:CV52)), IFERROR(INDEX($AN$86:$AN$97, ROWS($CV$4:CV52)-ROWS($AJ$86:$AJ$97)), ""))</f>
        <v/>
      </c>
      <c r="CW54" s="316" t="str">
        <f t="shared" si="45"/>
        <v/>
      </c>
      <c r="CX54" s="316" t="str">
        <f>IF(OR(CY54="",CY54=0),"",MAX(CX$5:CX53)+1)</f>
        <v/>
      </c>
      <c r="CY54" s="316" t="str">
        <f>IFERROR(INDEX($AK$86:$AK$97, ROWS($CY$4:CY52)), IFERROR(INDEX($AO$86:$AO$97, ROWS($CY$4:CY52)-ROWS($AK$86:$AK$97)), ""))</f>
        <v/>
      </c>
      <c r="CZ54" s="316" t="str">
        <f t="shared" si="46"/>
        <v/>
      </c>
      <c r="DA54" s="413" t="str">
        <f t="shared" si="47"/>
        <v/>
      </c>
      <c r="DC54" s="438">
        <f ca="1">IF(OR(DD54="",DD54=0),"",MAX(DC$45:DC53)+1)</f>
        <v>8</v>
      </c>
      <c r="DD54" s="434" t="str">
        <f t="shared" ca="1" si="130"/>
        <v>Car Payment 2</v>
      </c>
      <c r="DE54" s="413">
        <f t="shared" ca="1" si="131"/>
        <v>200</v>
      </c>
      <c r="DF54" s="431" t="str">
        <f ca="1">IF(OR(DG54="",DG54=0),"",MAX(DF$45:DF53)+1)</f>
        <v/>
      </c>
      <c r="DG54" s="412" t="str">
        <f t="shared" ca="1" si="132"/>
        <v/>
      </c>
      <c r="DH54" s="413" t="str">
        <f t="shared" ca="1" si="133"/>
        <v/>
      </c>
      <c r="DI54" s="412" t="str">
        <f t="shared" ca="1" si="134"/>
        <v>Audible</v>
      </c>
      <c r="DJ54" s="413">
        <f t="shared" ca="1" si="135"/>
        <v>14.95</v>
      </c>
      <c r="DK54" s="412" t="str">
        <f t="shared" ca="1" si="136"/>
        <v/>
      </c>
      <c r="DL54" s="413" t="str">
        <f t="shared" ca="1" si="137"/>
        <v/>
      </c>
      <c r="DM54" s="292"/>
      <c r="DN54" s="292"/>
      <c r="DO54" s="292"/>
      <c r="DP54" s="292"/>
      <c r="DQ54" s="292"/>
      <c r="DR54" s="292"/>
      <c r="DS54" s="292"/>
    </row>
    <row r="55" spans="16:123" x14ac:dyDescent="0.3">
      <c r="P55" s="1177"/>
      <c r="Q55" s="1178"/>
      <c r="R55" s="453"/>
      <c r="S55" s="402"/>
      <c r="T55"/>
      <c r="U55" s="1177"/>
      <c r="V55" s="1178"/>
      <c r="W55" s="453"/>
      <c r="X55" s="402"/>
      <c r="AC55" s="358" t="str">
        <f>IF('Data Entry'!H37="","",'Data Entry'!H37)</f>
        <v/>
      </c>
      <c r="AD55" s="356" t="str">
        <f>IF('Data Entry'!G37="","",'Data Entry'!G37)</f>
        <v/>
      </c>
      <c r="AE55" s="357" t="str">
        <f>IF('Data Entry'!J37="","",'Data Entry'!J37)</f>
        <v/>
      </c>
      <c r="AF55" s="402" t="str">
        <f>IF('Data Entry'!I37="","",'Data Entry'!I37)</f>
        <v/>
      </c>
      <c r="AI55" s="304" t="str">
        <f t="shared" ref="AI55:AI65" ca="1" si="159">IFERROR(MATCH($AI$52,OFFSET($AC$1,AI54,,1000),0)+AI54,"")</f>
        <v/>
      </c>
      <c r="AJ55" s="305" t="str">
        <f t="shared" ca="1" si="138"/>
        <v/>
      </c>
      <c r="AK55" s="306" t="str">
        <f t="shared" ca="1" si="139"/>
        <v/>
      </c>
      <c r="AL55" s="307" t="str">
        <f t="shared" ca="1" si="140"/>
        <v/>
      </c>
      <c r="AM55" s="304">
        <f t="shared" ref="AM55:AM65" ca="1" si="160">IFERROR(MATCH($AM$52,OFFSET($AC$1,AM54,,1000),0)+AM54,"")</f>
        <v>95</v>
      </c>
      <c r="AN55" s="305" t="str">
        <f t="shared" ca="1" si="141"/>
        <v>Lawn Service</v>
      </c>
      <c r="AO55" s="306">
        <f t="shared" ca="1" si="142"/>
        <v>50</v>
      </c>
      <c r="AP55" s="307" t="str">
        <f t="shared" ca="1" si="143"/>
        <v>Fixed Bills</v>
      </c>
      <c r="AQ55" s="304" t="str">
        <f t="shared" ref="AQ55:AQ65" ca="1" si="161">IFERROR(MATCH($AQ$52,OFFSET($AC$1,AQ54,,1000),0)+AQ54,"")</f>
        <v/>
      </c>
      <c r="AR55" s="305" t="str">
        <f t="shared" ca="1" si="144"/>
        <v/>
      </c>
      <c r="AS55" s="306" t="str">
        <f t="shared" ca="1" si="145"/>
        <v/>
      </c>
      <c r="AT55" s="307" t="str">
        <f t="shared" ca="1" si="146"/>
        <v/>
      </c>
      <c r="AU55" s="304" t="str">
        <f t="shared" ref="AU55:AU65" ca="1" si="162">IFERROR(MATCH($AU$52,OFFSET($AC$1,AU54,,1000),0)+AU54,"")</f>
        <v/>
      </c>
      <c r="AV55" s="305" t="str">
        <f t="shared" ca="1" si="147"/>
        <v/>
      </c>
      <c r="AW55" s="306" t="str">
        <f t="shared" ca="1" si="148"/>
        <v/>
      </c>
      <c r="AX55" s="307" t="str">
        <f t="shared" ca="1" si="149"/>
        <v/>
      </c>
      <c r="AY55" s="304" t="str">
        <f t="shared" ref="AY55:AY65" ca="1" si="163">IFERROR(MATCH($AY$52,OFFSET($AC$1,AY54,,1000),0)+AY54,"")</f>
        <v/>
      </c>
      <c r="AZ55" s="305" t="str">
        <f t="shared" ca="1" si="150"/>
        <v/>
      </c>
      <c r="BA55" s="306" t="str">
        <f t="shared" ca="1" si="151"/>
        <v/>
      </c>
      <c r="BB55" s="307" t="str">
        <f t="shared" ca="1" si="152"/>
        <v/>
      </c>
      <c r="BC55" s="304" t="str">
        <f t="shared" ref="BC55:BC65" ca="1" si="164">IFERROR(MATCH($BC$52,OFFSET($AC$1,BC54,,1000),0)+BC54,"")</f>
        <v/>
      </c>
      <c r="BD55" s="305" t="str">
        <f t="shared" ca="1" si="153"/>
        <v/>
      </c>
      <c r="BE55" s="306" t="str">
        <f t="shared" ca="1" si="154"/>
        <v/>
      </c>
      <c r="BF55" s="307" t="str">
        <f t="shared" ca="1" si="155"/>
        <v/>
      </c>
      <c r="BG55" s="304" t="str">
        <f t="shared" ref="BG55:BG65" ca="1" si="165">IFERROR(MATCH($BG$52,OFFSET($AC$1,BG54,,1000),0)+BG54,"")</f>
        <v/>
      </c>
      <c r="BH55" s="305" t="str">
        <f t="shared" ca="1" si="156"/>
        <v/>
      </c>
      <c r="BI55" s="306" t="str">
        <f t="shared" ca="1" si="157"/>
        <v/>
      </c>
      <c r="BJ55" s="307" t="str">
        <f t="shared" ca="1" si="158"/>
        <v/>
      </c>
      <c r="BL55" s="412" t="str">
        <f ca="1">IF(OR(BM55="",BM55=0),"",MAX(BL$5:BL54)+1)</f>
        <v/>
      </c>
      <c r="BM55" s="316" t="str">
        <f ca="1">IFERROR(INDEX($AJ$6:$AJ$17, ROWS(BM$4:$BM53)), IFERROR(INDEX($AN$6:$AN$17, ROWS(BM$4:$BM53)-ROWS($AJ$6:$AJ$17)), IFERROR(INDEX($AR$6:$AR$17, ROWS(BM$4:$BM53)-ROWS($AJ$6:$AJ$17)-ROWS($AN$6:$AN$17)),IFERROR(INDEX($AV$6:$AV$17, ROWS(BM$4:$BM53)-ROWS($AJ$6:$AJ$17)-ROWS($AN$6:$AN$17)-ROWS($AR$6:$AR$17)),IFERROR(INDEX($AZ$6:$AZ$17, ROWS(BM$4:$BM53)-ROWS($AJ$6:$AJ$17)-ROWS($AN$6:$AN$17)-ROWS($AR$6:$AR$17)-ROWS($AV$6:$AV$17)),IFERROR(INDEX($BD$6:$BD$17, ROWS(BM$4:$BM53)-ROWS($AJ$6:$AJ$17)-ROWS($AN$6:$AN$17)-ROWS($AR$6:$AR$17)-ROWS($AV$6:$AV$17)-ROWS($AZ$6:$AZ$17)),IFERROR(INDEX($BH$6:$BH$17, ROWS(BM$4:$BM53)-ROWS($AJ$6:$AJ$17)-ROWS($AN$6:$AN$17)-ROWS($AR$6:$AR$17)-ROWS($AV$6:$AV$17)-ROWS($AZ$6:$AZ$17)-ROWS($BD$6:$BD$17)), "")))))))</f>
        <v/>
      </c>
      <c r="BN55" s="316" t="str">
        <f t="shared" ca="1" si="30"/>
        <v/>
      </c>
      <c r="BO55" s="316" t="str">
        <f ca="1">IF(OR(BP55="",BP55=0),"",MAX(BO$5:BO54)+1)</f>
        <v/>
      </c>
      <c r="BP55" s="316" t="str">
        <f ca="1">IFERROR(INDEX($AK$6:$AK$17, ROWS($BP$4:BP53)), IFERROR(INDEX($AO$6:$AO$17, ROWS($BP$4:BP53)-ROWS($AK$6:$AK$17)), IFERROR(INDEX($AS$6:$AS$17, ROWS($BP$4:BP53)-ROWS($AK$6:$AK$17)-ROWS($AO$6:$AO$17)),IFERROR(INDEX($AW$6:$AW$17, ROWS($BP$4:BP53)-ROWS($AK$6:$AK$17)-ROWS($AO$6:$AO$17)-ROWS($AS$6:$AS$17)),IFERROR(INDEX($BA$6:$BA$17, ROWS($BP$4:BP53)-ROWS($AK$6:$AK$17)-ROWS($AO$6:$AO$17)-ROWS($AS$6:$AS$17)-ROWS($AW$6:$AW$17)),IFERROR(INDEX($BE$6:$BE$17, ROWS($BP$4:BP53)-ROWS($AK$6:$AK$17)-ROWS($AO$6:$AO$17)-ROWS($AS$6:$AS$17)-ROWS($AW$6:$AW$17)-ROWS($BA$6:$BA$17)),IFERROR(INDEX($BI$6:$BI$17, ROWS($BP$4:BP53)-ROWS($AK$6:$AK$17)-ROWS($AO$6:$AO$17)-ROWS($AS$6:$AS$17)-ROWS($AW$6:$AW$17)-ROWS($BA$6:$BA$17)-ROWS($BE$6:$BE$17)), "")))))))</f>
        <v/>
      </c>
      <c r="BQ55" s="316" t="str">
        <f t="shared" ca="1" si="31"/>
        <v/>
      </c>
      <c r="BR55" s="413" t="str">
        <f t="shared" ca="1" si="32"/>
        <v/>
      </c>
      <c r="BS55" s="412" t="str">
        <f ca="1">IF(OR(BT55="",BT55=0),"",MAX(BS$5:BS54)+1)</f>
        <v/>
      </c>
      <c r="BT55" s="316" t="str">
        <f ca="1">IFERROR(INDEX($AJ$22:$AJ$33, ROWS($BT$4:BT53)), IFERROR(INDEX($AN$22:$AN$33, ROWS($BT$4:BT53)-ROWS($AJ$22:$AJ$33)), IFERROR(INDEX($AR$22:$AR$33, ROWS($BT$4:BT53)-ROWS($AJ$22:$AJ$33)-ROWS($AN$22:$AN$33)),IFERROR(INDEX($AV$22:$AV$33, ROWS($BT$4:BT53)-ROWS($AJ$22:$AJ$33)-ROWS($AN$22:$AN$33)-ROWS($AR$22:$AR$33)),IFERROR(INDEX($AZ$22:$AZ$33, ROWS($BT$4:BT53)-ROWS($AJ$22:$AJ$33)-ROWS($AN$22:$AN$33)-ROWS($AR$22:$AR$33)-ROWS($AV$22:$AV$33)),IFERROR(INDEX($BD$22:$BD$33, ROWS($BT$4:BT53)-ROWS($AJ$22:$AJ$33)-ROWS($AN$22:$AN$33)-ROWS($AR$22:$AR$33)-ROWS($AV$22:$AV$33)-ROWS($AZ$22:$AZ$33)),IFERROR(INDEX($BH$22:$BH$33, ROWS($BT$4:BT53)-ROWS($AJ$22:$AJ$33)-ROWS($AN$22:$AN$33)-ROWS($AR$22:$AR$33)-ROWS($AV$22:$AV$33)-ROWS($AZ$22:$AZ$33)-ROWS($BD$22:$BD$33)), "")))))))</f>
        <v/>
      </c>
      <c r="BU55" s="316" t="str">
        <f t="shared" ca="1" si="33"/>
        <v/>
      </c>
      <c r="BV55" s="316" t="str">
        <f ca="1">IF(OR(BW55="",BW55=0),"",MAX(BV$5:BV54)+1)</f>
        <v/>
      </c>
      <c r="BW55" s="316" t="str">
        <f ca="1">IFERROR(INDEX($AK$22:$AK$33, ROWS($BW$4:BW53)), IFERROR(INDEX($AO$22:$AO$33, ROWS($BW$4:BW53)-ROWS($AK$22:$AK$33)), IFERROR(INDEX($AS$22:$AS$33, ROWS($BW$4:BW53)-ROWS($AK$22:$AK$33)-ROWS($AO$22:$AO$33)),IFERROR(INDEX($AW$22:$AW$33, ROWS($BW$4:BW53)-ROWS($AK$22:$AK$33)-ROWS($AO$22:$AO$33)-ROWS($AS$22:$AS$33)),IFERROR(INDEX($BA$22:$BA$33, ROWS($BW$4:BW53)-ROWS($AK$22:$AK$33)-ROWS($AO$22:$AO$33)-ROWS($AS$22:$AS$33)-ROWS($AW$22:$AW$33)),IFERROR(INDEX($BE$22:$BE$33, ROWS($BW$4:BW53)-ROWS($AK$22:$AK$33)-ROWS($AO$22:$AO$33)-ROWS($AS$22:$AS$33)-ROWS($AW$22:$AW$33)-ROWS($BA$22:$BA$33)),IFERROR(INDEX($BI$22:$BI$33, ROWS($BW$4:BW53)-ROWS($AK$22:$AK$33)-ROWS($AO$22:$AO$33)-ROWS($AS$22:$AS$33)-ROWS($AW$22:$AW$33)-ROWS($BA$22:$BA$33)-ROWS($BE$22:$BE$33)), "")))))))</f>
        <v/>
      </c>
      <c r="BX55" s="316" t="str">
        <f t="shared" ca="1" si="34"/>
        <v/>
      </c>
      <c r="BY55" s="413" t="str">
        <f t="shared" ca="1" si="35"/>
        <v/>
      </c>
      <c r="BZ55" s="412" t="str">
        <f ca="1">IF(OR(CA55="",CA55=0),"",MAX(BZ$5:BZ54)+1)</f>
        <v/>
      </c>
      <c r="CA55" s="316" t="str">
        <f ca="1">IFERROR(INDEX($AJ$38:$AJ$49, ROWS($CA$4:CA53)), IFERROR(INDEX($AN$38:$AN$49, ROWS($CA$4:CA53)-ROWS($AJ$38:$AJ$49)), IFERROR(INDEX($AR$38:$AR$49, ROWS($CA$4:CA53)-ROWS($AJ$38:$AJ$49)-ROWS($AN$38:$AN$49)),IFERROR(INDEX($AV$38:$AV$49, ROWS($CA$4:CA53)-ROWS($AJ$38:$AJ$49)-ROWS($AN$38:$AN$49)-ROWS($AR$38:$AR$49)),IFERROR(INDEX($AZ$38:$AZ$49, ROWS($CA$4:CA53)-ROWS($AJ$38:$AJ$49)-ROWS($AN$38:$AN$49)-ROWS($AR$38:$AR$49)-ROWS($AV$38:$AV$49)),IFERROR(INDEX($BD$38:$BD$49, ROWS($CA$4:CA53)-ROWS($AJ$38:$AJ$49)-ROWS($AN$38:$AN$49)-ROWS($AR$38:$AR$49)-ROWS($AV$38:$AV$49)-ROWS($AZ$38:$AZ$49)),IFERROR(INDEX($BH$38:$BH$49, ROWS($CA$4:CA53)-ROWS($AJ$38:$AJ$49)-ROWS($AN$38:$AN$49)-ROWS($AR$38:$AR$49)-ROWS($AV$38:$AV$49)-ROWS($AZ$38:$AZ$49)-ROWS($BD$38:$BD$49)), "")))))))</f>
        <v/>
      </c>
      <c r="CB55" s="316" t="str">
        <f t="shared" ca="1" si="36"/>
        <v/>
      </c>
      <c r="CC55" s="316" t="str">
        <f ca="1">IF(OR(CD55="",CD55=0),"",MAX(CC$5:CC54)+1)</f>
        <v/>
      </c>
      <c r="CD55" s="316" t="str">
        <f ca="1">IFERROR(INDEX($AK$38:$AK$49, ROWS($CD$4:CD53)), IFERROR(INDEX($AO$38:$AO$49, ROWS($CD$4:CD53)-ROWS($AK$38:$AK$49)), IFERROR(INDEX($AS$38:$AS$49, ROWS($CD$4:CD53)-ROWS($AK$38:$AK$49)-ROWS($AO$38:$AO$49)),IFERROR(INDEX($AW$38:$AW$49, ROWS($CD$4:CD53)-ROWS($AK$38:$AK$49)-ROWS($AO$38:$AO$49)-ROWS($AS$38:$AS$49)),IFERROR(INDEX($BA$38:$BA$49, ROWS($CD$4:CD53)-ROWS($AK$38:$AK$49)-ROWS($AO$38:$AO$49)-ROWS($AS$38:$AS$49)-ROWS($AW$38:$AW$49)),IFERROR(INDEX($BE$38:$BE$49, ROWS($CD$4:CD53)-ROWS($AK$38:$AK$49)-ROWS($AO$38:$AO$49)-ROWS($AS$38:$AS$49)-ROWS($AW$38:$AW$49)-ROWS($BA$38:$BA$49)),IFERROR(INDEX($BI$38:$BI$49, ROWS($CD$4:CD53)-ROWS($AK$38:$AK$49)-ROWS($AO$38:$AO$49)-ROWS($AS$38:$AS$49)-ROWS($AW$38:$AW$49)-ROWS($BA$38:$BA$49)-ROWS($BE$38:$BE$49)), "")))))))</f>
        <v/>
      </c>
      <c r="CE55" s="316" t="str">
        <f t="shared" ca="1" si="37"/>
        <v/>
      </c>
      <c r="CF55" s="413" t="str">
        <f t="shared" ca="1" si="38"/>
        <v/>
      </c>
      <c r="CG55" s="412" t="str">
        <f ca="1">IF(OR(CH55="",CH55=0),"",MAX(CG$5:CG54)+1)</f>
        <v/>
      </c>
      <c r="CH55" s="316" t="str">
        <f ca="1">IFERROR(INDEX($AJ$54:$AJ$65, ROWS($CH$4:CH53)), IFERROR(INDEX($AN$54:$AN$65, ROWS($CH$4:CH53)-ROWS($AJ$54:$AJ$65)), IFERROR(INDEX($AR$54:$AR$65, ROWS($CH$4:CH53)-ROWS($AJ$54:$AJ$65)-ROWS($AN$54:$AN$65)),IFERROR(INDEX($AV$54:$AV$65, ROWS($CH$4:CH53)-ROWS($AJ$54:$AJ$65)-ROWS($AN$54:$AN$65)-ROWS($AR$54:$AR$65)),IFERROR(INDEX($AZ$54:$AZ$65, ROWS($CH$4:CH53)-ROWS($AJ$54:$AJ$65)-ROWS($AN$54:$AN$65)-ROWS($AR$54:$AR$65)-ROWS($AV$54:$AV$65)),IFERROR(INDEX($BD$54:$BD$65, ROWS($CH$4:CH53)-ROWS($AJ$54:$AJ$65)-ROWS($AN$54:$AN$65)-ROWS($AR$54:$AR$65)-ROWS($AV$54:$AV$65)-ROWS($AZ$54:$AZ$65)),IFERROR(INDEX($BH$54:$BH$65, ROWS($CH$4:CH53)-ROWS($AJ$54:$AJ$65)-ROWS($AN$54:$AN$65)-ROWS($AR$54:$AR$65)-ROWS($AV$54:$AV$65)-ROWS($AZ$54:$AZ$65)-ROWS($BD$54:$BD$65)), "")))))))</f>
        <v/>
      </c>
      <c r="CI55" s="316" t="str">
        <f t="shared" ca="1" si="39"/>
        <v/>
      </c>
      <c r="CJ55" s="316" t="str">
        <f ca="1">IF(OR(CK55="",CK55=0),"",MAX(CJ$5:CJ54)+1)</f>
        <v/>
      </c>
      <c r="CK55" s="316" t="str">
        <f ca="1">IFERROR(INDEX($AK$54:$AK$65, ROWS($CK$4:CK53)), IFERROR(INDEX($AO$54:$AO$65, ROWS($CK$4:CK53)-ROWS($AK$54:$AK$65)), IFERROR(INDEX($AS$54:$AS$65, ROWS($CK$4:CK53)-ROWS($AK$54:$AK$65)-ROWS($AO$54:$AO$65)),IFERROR(INDEX($AW$54:$AW$65, ROWS($CK$4:CK53)-ROWS($AK$54:$AK$65)-ROWS($AO$54:$AO$65)-ROWS($AS$54:$AS$65)),IFERROR(INDEX($BA$54:$BA$65, ROWS($CK$4:CK53)-ROWS($AK$54:$AK$65)-ROWS($AO$54:$AO$65)-ROWS($AS$54:$AS$65)-ROWS($AW$54:$AW$65)),IFERROR(INDEX($BE$54:$BE$65, ROWS($CK$4:CK53)-ROWS($AK$54:$AK$65)-ROWS($AO$54:$AO$65)-ROWS($AS$54:$AS$65)-ROWS($AW$54:$AW$65)-ROWS($BA$54:$BA$65)),IFERROR(INDEX($BI$54:$BI$65, ROWS($CK$4:CK53)-ROWS($AK$54:$AK$65)-ROWS($AO$54:$AO$65)-ROWS($AS$54:$AS$65)-ROWS($AW$54:$AW$65)-ROWS($BA$54:$BA$65)-ROWS($BE$54:$BE$65)), "")))))))</f>
        <v/>
      </c>
      <c r="CL55" s="316" t="str">
        <f t="shared" ca="1" si="40"/>
        <v/>
      </c>
      <c r="CM55" s="413" t="str">
        <f t="shared" ca="1" si="41"/>
        <v/>
      </c>
      <c r="CN55" s="412" t="str">
        <f>IF(OR(CO55="",CO55=0),"",MAX(CN$5:CN54)+1)</f>
        <v/>
      </c>
      <c r="CO55" s="316">
        <f>IFERROR(INDEX($AJ$70:$AJ$81, ROWS($CO$4:CO53)), IFERROR(INDEX($AN$70:$AN$81, ROWS($CO$4:CO53)-ROWS($AJ$70:$AJ$81)), IFERROR(INDEX($AR$70:$AR$81, ROWS($CO$4:CO53)-ROWS($AJ$70:$AJ$81)-ROWS($AN$70:$AN$81)),IFERROR(INDEX($AV$70:$AV$81, ROWS($CO$4:CO53)-ROWS($AJ$70:$AJ$81)-ROWS($AN$70:$AN$81)-ROWS($AR$70:$AR$81)),IFERROR(INDEX($AZ$70:$AZ$81, ROWS($CO$4:CO53)-ROWS($AJ$70:$AJ$81)-ROWS($AN$70:$AN$81)-ROWS($AR$70:$AR$81)-ROWS($AV$70:$AV$81)),IFERROR(INDEX($BD$70:$BD$81, ROWS($CO$4:CO53)-ROWS($AJ$70:$AJ$81)-ROWS($AN$70:$AN$81)-ROWS($AR$70:$AR$81)-ROWS($AV$70:$AV$81)-ROWS($AZ$70:$AZ$81)),IFERROR(INDEX($BH$70:$BH$81, ROWS($CO$4:CO53)-ROWS($AJ$70:$AJ$81)-ROWS($AN$70:$AN$81)-ROWS($AR$70:$AR$81)-ROWS($AV$70:$AV$81)-ROWS($AZ$70:$AZ$81)-ROWS($BD$70:$BD$81)), "")))))))</f>
        <v>0</v>
      </c>
      <c r="CP55" s="316" t="str">
        <f t="shared" ca="1" si="42"/>
        <v/>
      </c>
      <c r="CQ55" s="316" t="str">
        <f>IF(OR(CR55="",CR55=0),"",MAX(CQ$5:CQ54)+1)</f>
        <v/>
      </c>
      <c r="CR55" s="316">
        <f>IFERROR(INDEX($AK$70:$AK$81, ROWS($CR$4:CR53)), IFERROR(INDEX($AO$70:$AO$81, ROWS($CR$4:CR53)-ROWS($AK$70:$AK$81)), IFERROR(INDEX($AS$70:$AS$81, ROWS($CR$4:CR53)-ROWS($AK$70:$AK$81)-ROWS($AO$70:$AO$81)),IFERROR(INDEX($AW$70:$AW$81, ROWS($CR$4:CR53)-ROWS($AK$70:$AK$81)-ROWS($AO$70:$AO$81)-ROWS($AS$70:$AS$81)),IFERROR(INDEX($BA$70:$BA$81, ROWS($CR$4:CR53)-ROWS($AK$70:$AK$81)-ROWS($AO$70:$AO$81)-ROWS($AS$70:$AS$81)-ROWS($AW$70:$AW$81)),IFERROR(INDEX($BE$70:$BE$81, ROWS($CR$4:CR53)-ROWS($AK$70:$AK$81)-ROWS($AO$70:$AO$81)-ROWS($AS$70:$AS$81)-ROWS($AW$70:$AW$81)-ROWS($BA$70:$BA$81)),IFERROR(INDEX($BI$70:$BI$81, ROWS($CR$4:CR53)-ROWS($AK$70:$AK$81)-ROWS($AO$70:$AO$81)-ROWS($AS$70:$AS$81)-ROWS($AW$70:$AW$81)-ROWS($BA$70:$BA$81)-ROWS($BE$70:$BE$81)), "")))))))</f>
        <v>0</v>
      </c>
      <c r="CS55" s="316" t="str">
        <f t="shared" ca="1" si="43"/>
        <v/>
      </c>
      <c r="CT55" s="413" t="str">
        <f t="shared" ca="1" si="44"/>
        <v/>
      </c>
      <c r="CU55" s="412" t="str">
        <f>IF(OR(CV55="",CV55=0),"",MAX(CU$5:CU54)+1)</f>
        <v/>
      </c>
      <c r="CV55" s="316" t="str">
        <f>IFERROR(INDEX($AJ$86:$AJ$97, ROWS($CV$4:CV53)), IFERROR(INDEX($AN$86:$AN$97, ROWS($CV$4:CV53)-ROWS($AJ$86:$AJ$97)), ""))</f>
        <v/>
      </c>
      <c r="CW55" s="316" t="str">
        <f t="shared" si="45"/>
        <v/>
      </c>
      <c r="CX55" s="316" t="str">
        <f>IF(OR(CY55="",CY55=0),"",MAX(CX$5:CX54)+1)</f>
        <v/>
      </c>
      <c r="CY55" s="316" t="str">
        <f>IFERROR(INDEX($AK$86:$AK$97, ROWS($CY$4:CY53)), IFERROR(INDEX($AO$86:$AO$97, ROWS($CY$4:CY53)-ROWS($AK$86:$AK$97)), ""))</f>
        <v/>
      </c>
      <c r="CZ55" s="316" t="str">
        <f t="shared" si="46"/>
        <v/>
      </c>
      <c r="DA55" s="413" t="str">
        <f t="shared" si="47"/>
        <v/>
      </c>
      <c r="DC55" s="438" t="str">
        <f ca="1">IF(OR(DD55="",DD55=0),"",MAX(DC$45:DC54)+1)</f>
        <v/>
      </c>
      <c r="DD55" s="434" t="str">
        <f t="shared" ca="1" si="130"/>
        <v/>
      </c>
      <c r="DE55" s="413" t="str">
        <f t="shared" ca="1" si="131"/>
        <v/>
      </c>
      <c r="DF55" s="431">
        <f ca="1">IF(OR(DG55="",DG55=0),"",MAX(DF$45:DF54)+1)</f>
        <v>2</v>
      </c>
      <c r="DG55" s="412" t="str">
        <f t="shared" ca="1" si="132"/>
        <v>Investment 1</v>
      </c>
      <c r="DH55" s="413">
        <f t="shared" ca="1" si="133"/>
        <v>200</v>
      </c>
      <c r="DI55" s="412" t="str">
        <f t="shared" ca="1" si="134"/>
        <v>Cellular</v>
      </c>
      <c r="DJ55" s="413">
        <f t="shared" ca="1" si="135"/>
        <v>225</v>
      </c>
      <c r="DK55" s="412" t="str">
        <f t="shared" ca="1" si="136"/>
        <v/>
      </c>
      <c r="DL55" s="413" t="str">
        <f t="shared" ca="1" si="137"/>
        <v/>
      </c>
      <c r="DN55" s="292"/>
      <c r="DO55" s="292"/>
      <c r="DP55" s="292"/>
      <c r="DQ55" s="292"/>
      <c r="DR55" s="292"/>
      <c r="DS55" s="292"/>
    </row>
    <row r="56" spans="16:123" x14ac:dyDescent="0.3">
      <c r="P56" s="1177"/>
      <c r="Q56" s="1178"/>
      <c r="R56" s="453"/>
      <c r="S56" s="402"/>
      <c r="U56" s="1177"/>
      <c r="V56" s="1178"/>
      <c r="W56" s="453"/>
      <c r="X56" s="402"/>
      <c r="AC56" s="358" t="str">
        <f>IF('Data Entry'!H38="","",'Data Entry'!H38)</f>
        <v/>
      </c>
      <c r="AD56" s="356" t="str">
        <f>IF('Data Entry'!G38="","",'Data Entry'!G38)</f>
        <v/>
      </c>
      <c r="AE56" s="357" t="str">
        <f>IF('Data Entry'!J38="","",'Data Entry'!J38)</f>
        <v/>
      </c>
      <c r="AF56" s="402" t="str">
        <f>IF('Data Entry'!I38="","",'Data Entry'!I38)</f>
        <v/>
      </c>
      <c r="AI56" s="304" t="str">
        <f t="shared" ca="1" si="159"/>
        <v/>
      </c>
      <c r="AJ56" s="305" t="str">
        <f t="shared" ca="1" si="138"/>
        <v/>
      </c>
      <c r="AK56" s="306" t="str">
        <f t="shared" ca="1" si="139"/>
        <v/>
      </c>
      <c r="AL56" s="307" t="str">
        <f t="shared" ca="1" si="140"/>
        <v/>
      </c>
      <c r="AM56" s="304" t="str">
        <f t="shared" ca="1" si="160"/>
        <v/>
      </c>
      <c r="AN56" s="305" t="str">
        <f t="shared" ca="1" si="141"/>
        <v/>
      </c>
      <c r="AO56" s="306" t="str">
        <f t="shared" ca="1" si="142"/>
        <v/>
      </c>
      <c r="AP56" s="307" t="str">
        <f t="shared" ca="1" si="143"/>
        <v/>
      </c>
      <c r="AQ56" s="304" t="str">
        <f t="shared" ca="1" si="161"/>
        <v/>
      </c>
      <c r="AR56" s="305" t="str">
        <f t="shared" ca="1" si="144"/>
        <v/>
      </c>
      <c r="AS56" s="306" t="str">
        <f t="shared" ca="1" si="145"/>
        <v/>
      </c>
      <c r="AT56" s="307" t="str">
        <f t="shared" ca="1" si="146"/>
        <v/>
      </c>
      <c r="AU56" s="304" t="str">
        <f t="shared" ca="1" si="162"/>
        <v/>
      </c>
      <c r="AV56" s="305" t="str">
        <f t="shared" ca="1" si="147"/>
        <v/>
      </c>
      <c r="AW56" s="306" t="str">
        <f t="shared" ca="1" si="148"/>
        <v/>
      </c>
      <c r="AX56" s="307" t="str">
        <f t="shared" ca="1" si="149"/>
        <v/>
      </c>
      <c r="AY56" s="304" t="str">
        <f t="shared" ca="1" si="163"/>
        <v/>
      </c>
      <c r="AZ56" s="305" t="str">
        <f t="shared" ca="1" si="150"/>
        <v/>
      </c>
      <c r="BA56" s="306" t="str">
        <f t="shared" ca="1" si="151"/>
        <v/>
      </c>
      <c r="BB56" s="307" t="str">
        <f t="shared" ca="1" si="152"/>
        <v/>
      </c>
      <c r="BC56" s="304" t="str">
        <f t="shared" ca="1" si="164"/>
        <v/>
      </c>
      <c r="BD56" s="305" t="str">
        <f t="shared" ca="1" si="153"/>
        <v/>
      </c>
      <c r="BE56" s="306" t="str">
        <f t="shared" ca="1" si="154"/>
        <v/>
      </c>
      <c r="BF56" s="307" t="str">
        <f t="shared" ca="1" si="155"/>
        <v/>
      </c>
      <c r="BG56" s="304" t="str">
        <f t="shared" ca="1" si="165"/>
        <v/>
      </c>
      <c r="BH56" s="305" t="str">
        <f t="shared" ca="1" si="156"/>
        <v/>
      </c>
      <c r="BI56" s="306" t="str">
        <f t="shared" ca="1" si="157"/>
        <v/>
      </c>
      <c r="BJ56" s="307" t="str">
        <f t="shared" ca="1" si="158"/>
        <v/>
      </c>
      <c r="BL56" s="412" t="str">
        <f ca="1">IF(OR(BM56="",BM56=0),"",MAX(BL$5:BL55)+1)</f>
        <v/>
      </c>
      <c r="BM56" s="316" t="str">
        <f ca="1">IFERROR(INDEX($AJ$6:$AJ$17, ROWS(BM$4:$BM54)), IFERROR(INDEX($AN$6:$AN$17, ROWS(BM$4:$BM54)-ROWS($AJ$6:$AJ$17)), IFERROR(INDEX($AR$6:$AR$17, ROWS(BM$4:$BM54)-ROWS($AJ$6:$AJ$17)-ROWS($AN$6:$AN$17)),IFERROR(INDEX($AV$6:$AV$17, ROWS(BM$4:$BM54)-ROWS($AJ$6:$AJ$17)-ROWS($AN$6:$AN$17)-ROWS($AR$6:$AR$17)),IFERROR(INDEX($AZ$6:$AZ$17, ROWS(BM$4:$BM54)-ROWS($AJ$6:$AJ$17)-ROWS($AN$6:$AN$17)-ROWS($AR$6:$AR$17)-ROWS($AV$6:$AV$17)),IFERROR(INDEX($BD$6:$BD$17, ROWS(BM$4:$BM54)-ROWS($AJ$6:$AJ$17)-ROWS($AN$6:$AN$17)-ROWS($AR$6:$AR$17)-ROWS($AV$6:$AV$17)-ROWS($AZ$6:$AZ$17)),IFERROR(INDEX($BH$6:$BH$17, ROWS(BM$4:$BM54)-ROWS($AJ$6:$AJ$17)-ROWS($AN$6:$AN$17)-ROWS($AR$6:$AR$17)-ROWS($AV$6:$AV$17)-ROWS($AZ$6:$AZ$17)-ROWS($BD$6:$BD$17)), "")))))))</f>
        <v/>
      </c>
      <c r="BN56" s="316" t="str">
        <f t="shared" ca="1" si="30"/>
        <v/>
      </c>
      <c r="BO56" s="316" t="str">
        <f ca="1">IF(OR(BP56="",BP56=0),"",MAX(BO$5:BO55)+1)</f>
        <v/>
      </c>
      <c r="BP56" s="316" t="str">
        <f ca="1">IFERROR(INDEX($AK$6:$AK$17, ROWS($BP$4:BP54)), IFERROR(INDEX($AO$6:$AO$17, ROWS($BP$4:BP54)-ROWS($AK$6:$AK$17)), IFERROR(INDEX($AS$6:$AS$17, ROWS($BP$4:BP54)-ROWS($AK$6:$AK$17)-ROWS($AO$6:$AO$17)),IFERROR(INDEX($AW$6:$AW$17, ROWS($BP$4:BP54)-ROWS($AK$6:$AK$17)-ROWS($AO$6:$AO$17)-ROWS($AS$6:$AS$17)),IFERROR(INDEX($BA$6:$BA$17, ROWS($BP$4:BP54)-ROWS($AK$6:$AK$17)-ROWS($AO$6:$AO$17)-ROWS($AS$6:$AS$17)-ROWS($AW$6:$AW$17)),IFERROR(INDEX($BE$6:$BE$17, ROWS($BP$4:BP54)-ROWS($AK$6:$AK$17)-ROWS($AO$6:$AO$17)-ROWS($AS$6:$AS$17)-ROWS($AW$6:$AW$17)-ROWS($BA$6:$BA$17)),IFERROR(INDEX($BI$6:$BI$17, ROWS($BP$4:BP54)-ROWS($AK$6:$AK$17)-ROWS($AO$6:$AO$17)-ROWS($AS$6:$AS$17)-ROWS($AW$6:$AW$17)-ROWS($BA$6:$BA$17)-ROWS($BE$6:$BE$17)), "")))))))</f>
        <v/>
      </c>
      <c r="BQ56" s="316" t="str">
        <f t="shared" ca="1" si="31"/>
        <v/>
      </c>
      <c r="BR56" s="413" t="str">
        <f t="shared" ca="1" si="32"/>
        <v/>
      </c>
      <c r="BS56" s="412" t="str">
        <f ca="1">IF(OR(BT56="",BT56=0),"",MAX(BS$5:BS55)+1)</f>
        <v/>
      </c>
      <c r="BT56" s="316" t="str">
        <f ca="1">IFERROR(INDEX($AJ$22:$AJ$33, ROWS($BT$4:BT54)), IFERROR(INDEX($AN$22:$AN$33, ROWS($BT$4:BT54)-ROWS($AJ$22:$AJ$33)), IFERROR(INDEX($AR$22:$AR$33, ROWS($BT$4:BT54)-ROWS($AJ$22:$AJ$33)-ROWS($AN$22:$AN$33)),IFERROR(INDEX($AV$22:$AV$33, ROWS($BT$4:BT54)-ROWS($AJ$22:$AJ$33)-ROWS($AN$22:$AN$33)-ROWS($AR$22:$AR$33)),IFERROR(INDEX($AZ$22:$AZ$33, ROWS($BT$4:BT54)-ROWS($AJ$22:$AJ$33)-ROWS($AN$22:$AN$33)-ROWS($AR$22:$AR$33)-ROWS($AV$22:$AV$33)),IFERROR(INDEX($BD$22:$BD$33, ROWS($BT$4:BT54)-ROWS($AJ$22:$AJ$33)-ROWS($AN$22:$AN$33)-ROWS($AR$22:$AR$33)-ROWS($AV$22:$AV$33)-ROWS($AZ$22:$AZ$33)),IFERROR(INDEX($BH$22:$BH$33, ROWS($BT$4:BT54)-ROWS($AJ$22:$AJ$33)-ROWS($AN$22:$AN$33)-ROWS($AR$22:$AR$33)-ROWS($AV$22:$AV$33)-ROWS($AZ$22:$AZ$33)-ROWS($BD$22:$BD$33)), "")))))))</f>
        <v/>
      </c>
      <c r="BU56" s="316" t="str">
        <f t="shared" ca="1" si="33"/>
        <v/>
      </c>
      <c r="BV56" s="316" t="str">
        <f ca="1">IF(OR(BW56="",BW56=0),"",MAX(BV$5:BV55)+1)</f>
        <v/>
      </c>
      <c r="BW56" s="316" t="str">
        <f ca="1">IFERROR(INDEX($AK$22:$AK$33, ROWS($BW$4:BW54)), IFERROR(INDEX($AO$22:$AO$33, ROWS($BW$4:BW54)-ROWS($AK$22:$AK$33)), IFERROR(INDEX($AS$22:$AS$33, ROWS($BW$4:BW54)-ROWS($AK$22:$AK$33)-ROWS($AO$22:$AO$33)),IFERROR(INDEX($AW$22:$AW$33, ROWS($BW$4:BW54)-ROWS($AK$22:$AK$33)-ROWS($AO$22:$AO$33)-ROWS($AS$22:$AS$33)),IFERROR(INDEX($BA$22:$BA$33, ROWS($BW$4:BW54)-ROWS($AK$22:$AK$33)-ROWS($AO$22:$AO$33)-ROWS($AS$22:$AS$33)-ROWS($AW$22:$AW$33)),IFERROR(INDEX($BE$22:$BE$33, ROWS($BW$4:BW54)-ROWS($AK$22:$AK$33)-ROWS($AO$22:$AO$33)-ROWS($AS$22:$AS$33)-ROWS($AW$22:$AW$33)-ROWS($BA$22:$BA$33)),IFERROR(INDEX($BI$22:$BI$33, ROWS($BW$4:BW54)-ROWS($AK$22:$AK$33)-ROWS($AO$22:$AO$33)-ROWS($AS$22:$AS$33)-ROWS($AW$22:$AW$33)-ROWS($BA$22:$BA$33)-ROWS($BE$22:$BE$33)), "")))))))</f>
        <v/>
      </c>
      <c r="BX56" s="316" t="str">
        <f t="shared" ca="1" si="34"/>
        <v/>
      </c>
      <c r="BY56" s="413" t="str">
        <f t="shared" ca="1" si="35"/>
        <v/>
      </c>
      <c r="BZ56" s="412" t="str">
        <f ca="1">IF(OR(CA56="",CA56=0),"",MAX(BZ$5:BZ55)+1)</f>
        <v/>
      </c>
      <c r="CA56" s="316" t="str">
        <f ca="1">IFERROR(INDEX($AJ$38:$AJ$49, ROWS($CA$4:CA54)), IFERROR(INDEX($AN$38:$AN$49, ROWS($CA$4:CA54)-ROWS($AJ$38:$AJ$49)), IFERROR(INDEX($AR$38:$AR$49, ROWS($CA$4:CA54)-ROWS($AJ$38:$AJ$49)-ROWS($AN$38:$AN$49)),IFERROR(INDEX($AV$38:$AV$49, ROWS($CA$4:CA54)-ROWS($AJ$38:$AJ$49)-ROWS($AN$38:$AN$49)-ROWS($AR$38:$AR$49)),IFERROR(INDEX($AZ$38:$AZ$49, ROWS($CA$4:CA54)-ROWS($AJ$38:$AJ$49)-ROWS($AN$38:$AN$49)-ROWS($AR$38:$AR$49)-ROWS($AV$38:$AV$49)),IFERROR(INDEX($BD$38:$BD$49, ROWS($CA$4:CA54)-ROWS($AJ$38:$AJ$49)-ROWS($AN$38:$AN$49)-ROWS($AR$38:$AR$49)-ROWS($AV$38:$AV$49)-ROWS($AZ$38:$AZ$49)),IFERROR(INDEX($BH$38:$BH$49, ROWS($CA$4:CA54)-ROWS($AJ$38:$AJ$49)-ROWS($AN$38:$AN$49)-ROWS($AR$38:$AR$49)-ROWS($AV$38:$AV$49)-ROWS($AZ$38:$AZ$49)-ROWS($BD$38:$BD$49)), "")))))))</f>
        <v/>
      </c>
      <c r="CB56" s="316" t="str">
        <f t="shared" ca="1" si="36"/>
        <v/>
      </c>
      <c r="CC56" s="316" t="str">
        <f ca="1">IF(OR(CD56="",CD56=0),"",MAX(CC$5:CC55)+1)</f>
        <v/>
      </c>
      <c r="CD56" s="316" t="str">
        <f ca="1">IFERROR(INDEX($AK$38:$AK$49, ROWS($CD$4:CD54)), IFERROR(INDEX($AO$38:$AO$49, ROWS($CD$4:CD54)-ROWS($AK$38:$AK$49)), IFERROR(INDEX($AS$38:$AS$49, ROWS($CD$4:CD54)-ROWS($AK$38:$AK$49)-ROWS($AO$38:$AO$49)),IFERROR(INDEX($AW$38:$AW$49, ROWS($CD$4:CD54)-ROWS($AK$38:$AK$49)-ROWS($AO$38:$AO$49)-ROWS($AS$38:$AS$49)),IFERROR(INDEX($BA$38:$BA$49, ROWS($CD$4:CD54)-ROWS($AK$38:$AK$49)-ROWS($AO$38:$AO$49)-ROWS($AS$38:$AS$49)-ROWS($AW$38:$AW$49)),IFERROR(INDEX($BE$38:$BE$49, ROWS($CD$4:CD54)-ROWS($AK$38:$AK$49)-ROWS($AO$38:$AO$49)-ROWS($AS$38:$AS$49)-ROWS($AW$38:$AW$49)-ROWS($BA$38:$BA$49)),IFERROR(INDEX($BI$38:$BI$49, ROWS($CD$4:CD54)-ROWS($AK$38:$AK$49)-ROWS($AO$38:$AO$49)-ROWS($AS$38:$AS$49)-ROWS($AW$38:$AW$49)-ROWS($BA$38:$BA$49)-ROWS($BE$38:$BE$49)), "")))))))</f>
        <v/>
      </c>
      <c r="CE56" s="316" t="str">
        <f t="shared" ca="1" si="37"/>
        <v/>
      </c>
      <c r="CF56" s="413" t="str">
        <f t="shared" ca="1" si="38"/>
        <v/>
      </c>
      <c r="CG56" s="412" t="str">
        <f ca="1">IF(OR(CH56="",CH56=0),"",MAX(CG$5:CG55)+1)</f>
        <v/>
      </c>
      <c r="CH56" s="316" t="str">
        <f ca="1">IFERROR(INDEX($AJ$54:$AJ$65, ROWS($CH$4:CH54)), IFERROR(INDEX($AN$54:$AN$65, ROWS($CH$4:CH54)-ROWS($AJ$54:$AJ$65)), IFERROR(INDEX($AR$54:$AR$65, ROWS($CH$4:CH54)-ROWS($AJ$54:$AJ$65)-ROWS($AN$54:$AN$65)),IFERROR(INDEX($AV$54:$AV$65, ROWS($CH$4:CH54)-ROWS($AJ$54:$AJ$65)-ROWS($AN$54:$AN$65)-ROWS($AR$54:$AR$65)),IFERROR(INDEX($AZ$54:$AZ$65, ROWS($CH$4:CH54)-ROWS($AJ$54:$AJ$65)-ROWS($AN$54:$AN$65)-ROWS($AR$54:$AR$65)-ROWS($AV$54:$AV$65)),IFERROR(INDEX($BD$54:$BD$65, ROWS($CH$4:CH54)-ROWS($AJ$54:$AJ$65)-ROWS($AN$54:$AN$65)-ROWS($AR$54:$AR$65)-ROWS($AV$54:$AV$65)-ROWS($AZ$54:$AZ$65)),IFERROR(INDEX($BH$54:$BH$65, ROWS($CH$4:CH54)-ROWS($AJ$54:$AJ$65)-ROWS($AN$54:$AN$65)-ROWS($AR$54:$AR$65)-ROWS($AV$54:$AV$65)-ROWS($AZ$54:$AZ$65)-ROWS($BD$54:$BD$65)), "")))))))</f>
        <v/>
      </c>
      <c r="CI56" s="316" t="str">
        <f t="shared" ca="1" si="39"/>
        <v/>
      </c>
      <c r="CJ56" s="316" t="str">
        <f ca="1">IF(OR(CK56="",CK56=0),"",MAX(CJ$5:CJ55)+1)</f>
        <v/>
      </c>
      <c r="CK56" s="316" t="str">
        <f ca="1">IFERROR(INDEX($AK$54:$AK$65, ROWS($CK$4:CK54)), IFERROR(INDEX($AO$54:$AO$65, ROWS($CK$4:CK54)-ROWS($AK$54:$AK$65)), IFERROR(INDEX($AS$54:$AS$65, ROWS($CK$4:CK54)-ROWS($AK$54:$AK$65)-ROWS($AO$54:$AO$65)),IFERROR(INDEX($AW$54:$AW$65, ROWS($CK$4:CK54)-ROWS($AK$54:$AK$65)-ROWS($AO$54:$AO$65)-ROWS($AS$54:$AS$65)),IFERROR(INDEX($BA$54:$BA$65, ROWS($CK$4:CK54)-ROWS($AK$54:$AK$65)-ROWS($AO$54:$AO$65)-ROWS($AS$54:$AS$65)-ROWS($AW$54:$AW$65)),IFERROR(INDEX($BE$54:$BE$65, ROWS($CK$4:CK54)-ROWS($AK$54:$AK$65)-ROWS($AO$54:$AO$65)-ROWS($AS$54:$AS$65)-ROWS($AW$54:$AW$65)-ROWS($BA$54:$BA$65)),IFERROR(INDEX($BI$54:$BI$65, ROWS($CK$4:CK54)-ROWS($AK$54:$AK$65)-ROWS($AO$54:$AO$65)-ROWS($AS$54:$AS$65)-ROWS($AW$54:$AW$65)-ROWS($BA$54:$BA$65)-ROWS($BE$54:$BE$65)), "")))))))</f>
        <v/>
      </c>
      <c r="CL56" s="316" t="str">
        <f t="shared" ca="1" si="40"/>
        <v/>
      </c>
      <c r="CM56" s="413" t="str">
        <f t="shared" ca="1" si="41"/>
        <v/>
      </c>
      <c r="CN56" s="412" t="str">
        <f>IF(OR(CO56="",CO56=0),"",MAX(CN$5:CN55)+1)</f>
        <v/>
      </c>
      <c r="CO56" s="316">
        <f>IFERROR(INDEX($AJ$70:$AJ$81, ROWS($CO$4:CO54)), IFERROR(INDEX($AN$70:$AN$81, ROWS($CO$4:CO54)-ROWS($AJ$70:$AJ$81)), IFERROR(INDEX($AR$70:$AR$81, ROWS($CO$4:CO54)-ROWS($AJ$70:$AJ$81)-ROWS($AN$70:$AN$81)),IFERROR(INDEX($AV$70:$AV$81, ROWS($CO$4:CO54)-ROWS($AJ$70:$AJ$81)-ROWS($AN$70:$AN$81)-ROWS($AR$70:$AR$81)),IFERROR(INDEX($AZ$70:$AZ$81, ROWS($CO$4:CO54)-ROWS($AJ$70:$AJ$81)-ROWS($AN$70:$AN$81)-ROWS($AR$70:$AR$81)-ROWS($AV$70:$AV$81)),IFERROR(INDEX($BD$70:$BD$81, ROWS($CO$4:CO54)-ROWS($AJ$70:$AJ$81)-ROWS($AN$70:$AN$81)-ROWS($AR$70:$AR$81)-ROWS($AV$70:$AV$81)-ROWS($AZ$70:$AZ$81)),IFERROR(INDEX($BH$70:$BH$81, ROWS($CO$4:CO54)-ROWS($AJ$70:$AJ$81)-ROWS($AN$70:$AN$81)-ROWS($AR$70:$AR$81)-ROWS($AV$70:$AV$81)-ROWS($AZ$70:$AZ$81)-ROWS($BD$70:$BD$81)), "")))))))</f>
        <v>0</v>
      </c>
      <c r="CP56" s="316" t="str">
        <f t="shared" ca="1" si="42"/>
        <v/>
      </c>
      <c r="CQ56" s="316" t="str">
        <f>IF(OR(CR56="",CR56=0),"",MAX(CQ$5:CQ55)+1)</f>
        <v/>
      </c>
      <c r="CR56" s="316">
        <f>IFERROR(INDEX($AK$70:$AK$81, ROWS($CR$4:CR54)), IFERROR(INDEX($AO$70:$AO$81, ROWS($CR$4:CR54)-ROWS($AK$70:$AK$81)), IFERROR(INDEX($AS$70:$AS$81, ROWS($CR$4:CR54)-ROWS($AK$70:$AK$81)-ROWS($AO$70:$AO$81)),IFERROR(INDEX($AW$70:$AW$81, ROWS($CR$4:CR54)-ROWS($AK$70:$AK$81)-ROWS($AO$70:$AO$81)-ROWS($AS$70:$AS$81)),IFERROR(INDEX($BA$70:$BA$81, ROWS($CR$4:CR54)-ROWS($AK$70:$AK$81)-ROWS($AO$70:$AO$81)-ROWS($AS$70:$AS$81)-ROWS($AW$70:$AW$81)),IFERROR(INDEX($BE$70:$BE$81, ROWS($CR$4:CR54)-ROWS($AK$70:$AK$81)-ROWS($AO$70:$AO$81)-ROWS($AS$70:$AS$81)-ROWS($AW$70:$AW$81)-ROWS($BA$70:$BA$81)),IFERROR(INDEX($BI$70:$BI$81, ROWS($CR$4:CR54)-ROWS($AK$70:$AK$81)-ROWS($AO$70:$AO$81)-ROWS($AS$70:$AS$81)-ROWS($AW$70:$AW$81)-ROWS($BA$70:$BA$81)-ROWS($BE$70:$BE$81)), "")))))))</f>
        <v>0</v>
      </c>
      <c r="CS56" s="316" t="str">
        <f t="shared" ca="1" si="43"/>
        <v/>
      </c>
      <c r="CT56" s="413" t="str">
        <f t="shared" ca="1" si="44"/>
        <v/>
      </c>
      <c r="CU56" s="412" t="str">
        <f>IF(OR(CV56="",CV56=0),"",MAX(CU$5:CU55)+1)</f>
        <v/>
      </c>
      <c r="CV56" s="316" t="str">
        <f>IFERROR(INDEX($AJ$86:$AJ$97, ROWS($CV$4:CV54)), IFERROR(INDEX($AN$86:$AN$97, ROWS($CV$4:CV54)-ROWS($AJ$86:$AJ$97)), ""))</f>
        <v/>
      </c>
      <c r="CW56" s="316" t="str">
        <f t="shared" si="45"/>
        <v/>
      </c>
      <c r="CX56" s="316" t="str">
        <f>IF(OR(CY56="",CY56=0),"",MAX(CX$5:CX55)+1)</f>
        <v/>
      </c>
      <c r="CY56" s="316" t="str">
        <f>IFERROR(INDEX($AK$86:$AK$97, ROWS($CY$4:CY54)), IFERROR(INDEX($AO$86:$AO$97, ROWS($CY$4:CY54)-ROWS($AK$86:$AK$97)), ""))</f>
        <v/>
      </c>
      <c r="CZ56" s="316" t="str">
        <f t="shared" si="46"/>
        <v/>
      </c>
      <c r="DA56" s="413" t="str">
        <f t="shared" si="47"/>
        <v/>
      </c>
      <c r="DC56" s="438" t="str">
        <f ca="1">IF(OR(DD56="",DD56=0),"",MAX(DC$45:DC55)+1)</f>
        <v/>
      </c>
      <c r="DD56" s="434" t="str">
        <f t="shared" ca="1" si="130"/>
        <v/>
      </c>
      <c r="DE56" s="413" t="str">
        <f t="shared" ca="1" si="131"/>
        <v/>
      </c>
      <c r="DF56" s="431">
        <f ca="1">IF(OR(DG56="",DG56=0),"",MAX(DF$45:DF55)+1)</f>
        <v>3</v>
      </c>
      <c r="DG56" s="412" t="str">
        <f t="shared" ca="1" si="132"/>
        <v>Paycheck 3</v>
      </c>
      <c r="DH56" s="413">
        <f t="shared" ca="1" si="133"/>
        <v>700</v>
      </c>
      <c r="DI56" s="412" t="str">
        <f t="shared" ca="1" si="134"/>
        <v>Credit Card 2</v>
      </c>
      <c r="DJ56" s="413">
        <f t="shared" ca="1" si="135"/>
        <v>60</v>
      </c>
      <c r="DK56" s="412" t="str">
        <f t="shared" ca="1" si="136"/>
        <v/>
      </c>
      <c r="DL56" s="413" t="str">
        <f t="shared" ca="1" si="137"/>
        <v/>
      </c>
      <c r="DM56" s="278"/>
    </row>
    <row r="57" spans="16:123" ht="15.75" thickBot="1" x14ac:dyDescent="0.35">
      <c r="P57" s="1177"/>
      <c r="Q57" s="1178"/>
      <c r="R57" s="453"/>
      <c r="S57" s="402"/>
      <c r="U57" s="1177"/>
      <c r="V57" s="1178"/>
      <c r="W57" s="453"/>
      <c r="X57" s="402"/>
      <c r="AC57" s="359" t="str">
        <f>IF('Data Entry'!H39="","",'Data Entry'!H39)</f>
        <v/>
      </c>
      <c r="AD57" s="360" t="str">
        <f>IF('Data Entry'!G39="","",'Data Entry'!G39)</f>
        <v/>
      </c>
      <c r="AE57" s="361" t="str">
        <f>IF('Data Entry'!J39="","",'Data Entry'!J39)</f>
        <v/>
      </c>
      <c r="AF57" s="403" t="str">
        <f>IF('Data Entry'!I39="","",'Data Entry'!I39)</f>
        <v/>
      </c>
      <c r="AI57" s="304" t="str">
        <f t="shared" ca="1" si="159"/>
        <v/>
      </c>
      <c r="AJ57" s="305" t="str">
        <f t="shared" ca="1" si="138"/>
        <v/>
      </c>
      <c r="AK57" s="306" t="str">
        <f t="shared" ca="1" si="139"/>
        <v/>
      </c>
      <c r="AL57" s="307" t="str">
        <f t="shared" ca="1" si="140"/>
        <v/>
      </c>
      <c r="AM57" s="304" t="str">
        <f t="shared" ca="1" si="160"/>
        <v/>
      </c>
      <c r="AN57" s="305" t="str">
        <f t="shared" ca="1" si="141"/>
        <v/>
      </c>
      <c r="AO57" s="306" t="str">
        <f t="shared" ca="1" si="142"/>
        <v/>
      </c>
      <c r="AP57" s="307" t="str">
        <f t="shared" ca="1" si="143"/>
        <v/>
      </c>
      <c r="AQ57" s="304" t="str">
        <f t="shared" ca="1" si="161"/>
        <v/>
      </c>
      <c r="AR57" s="305" t="str">
        <f t="shared" ca="1" si="144"/>
        <v/>
      </c>
      <c r="AS57" s="306" t="str">
        <f t="shared" ca="1" si="145"/>
        <v/>
      </c>
      <c r="AT57" s="307" t="str">
        <f t="shared" ca="1" si="146"/>
        <v/>
      </c>
      <c r="AU57" s="304" t="str">
        <f t="shared" ca="1" si="162"/>
        <v/>
      </c>
      <c r="AV57" s="305" t="str">
        <f t="shared" ca="1" si="147"/>
        <v/>
      </c>
      <c r="AW57" s="306" t="str">
        <f t="shared" ca="1" si="148"/>
        <v/>
      </c>
      <c r="AX57" s="307" t="str">
        <f t="shared" ca="1" si="149"/>
        <v/>
      </c>
      <c r="AY57" s="304" t="str">
        <f t="shared" ca="1" si="163"/>
        <v/>
      </c>
      <c r="AZ57" s="305" t="str">
        <f t="shared" ca="1" si="150"/>
        <v/>
      </c>
      <c r="BA57" s="306" t="str">
        <f t="shared" ca="1" si="151"/>
        <v/>
      </c>
      <c r="BB57" s="307" t="str">
        <f t="shared" ca="1" si="152"/>
        <v/>
      </c>
      <c r="BC57" s="304" t="str">
        <f t="shared" ca="1" si="164"/>
        <v/>
      </c>
      <c r="BD57" s="305" t="str">
        <f t="shared" ca="1" si="153"/>
        <v/>
      </c>
      <c r="BE57" s="306" t="str">
        <f t="shared" ca="1" si="154"/>
        <v/>
      </c>
      <c r="BF57" s="307" t="str">
        <f t="shared" ca="1" si="155"/>
        <v/>
      </c>
      <c r="BG57" s="304" t="str">
        <f t="shared" ca="1" si="165"/>
        <v/>
      </c>
      <c r="BH57" s="305" t="str">
        <f t="shared" ca="1" si="156"/>
        <v/>
      </c>
      <c r="BI57" s="306" t="str">
        <f t="shared" ca="1" si="157"/>
        <v/>
      </c>
      <c r="BJ57" s="307" t="str">
        <f t="shared" ca="1" si="158"/>
        <v/>
      </c>
      <c r="BL57" s="412" t="str">
        <f ca="1">IF(OR(BM57="",BM57=0),"",MAX(BL$5:BL56)+1)</f>
        <v/>
      </c>
      <c r="BM57" s="316" t="str">
        <f ca="1">IFERROR(INDEX($AJ$6:$AJ$17, ROWS(BM$4:$BM55)), IFERROR(INDEX($AN$6:$AN$17, ROWS(BM$4:$BM55)-ROWS($AJ$6:$AJ$17)), IFERROR(INDEX($AR$6:$AR$17, ROWS(BM$4:$BM55)-ROWS($AJ$6:$AJ$17)-ROWS($AN$6:$AN$17)),IFERROR(INDEX($AV$6:$AV$17, ROWS(BM$4:$BM55)-ROWS($AJ$6:$AJ$17)-ROWS($AN$6:$AN$17)-ROWS($AR$6:$AR$17)),IFERROR(INDEX($AZ$6:$AZ$17, ROWS(BM$4:$BM55)-ROWS($AJ$6:$AJ$17)-ROWS($AN$6:$AN$17)-ROWS($AR$6:$AR$17)-ROWS($AV$6:$AV$17)),IFERROR(INDEX($BD$6:$BD$17, ROWS(BM$4:$BM55)-ROWS($AJ$6:$AJ$17)-ROWS($AN$6:$AN$17)-ROWS($AR$6:$AR$17)-ROWS($AV$6:$AV$17)-ROWS($AZ$6:$AZ$17)),IFERROR(INDEX($BH$6:$BH$17, ROWS(BM$4:$BM55)-ROWS($AJ$6:$AJ$17)-ROWS($AN$6:$AN$17)-ROWS($AR$6:$AR$17)-ROWS($AV$6:$AV$17)-ROWS($AZ$6:$AZ$17)-ROWS($BD$6:$BD$17)), "")))))))</f>
        <v/>
      </c>
      <c r="BN57" s="316" t="str">
        <f t="shared" ca="1" si="30"/>
        <v/>
      </c>
      <c r="BO57" s="316" t="str">
        <f ca="1">IF(OR(BP57="",BP57=0),"",MAX(BO$5:BO56)+1)</f>
        <v/>
      </c>
      <c r="BP57" s="316" t="str">
        <f ca="1">IFERROR(INDEX($AK$6:$AK$17, ROWS($BP$4:BP55)), IFERROR(INDEX($AO$6:$AO$17, ROWS($BP$4:BP55)-ROWS($AK$6:$AK$17)), IFERROR(INDEX($AS$6:$AS$17, ROWS($BP$4:BP55)-ROWS($AK$6:$AK$17)-ROWS($AO$6:$AO$17)),IFERROR(INDEX($AW$6:$AW$17, ROWS($BP$4:BP55)-ROWS($AK$6:$AK$17)-ROWS($AO$6:$AO$17)-ROWS($AS$6:$AS$17)),IFERROR(INDEX($BA$6:$BA$17, ROWS($BP$4:BP55)-ROWS($AK$6:$AK$17)-ROWS($AO$6:$AO$17)-ROWS($AS$6:$AS$17)-ROWS($AW$6:$AW$17)),IFERROR(INDEX($BE$6:$BE$17, ROWS($BP$4:BP55)-ROWS($AK$6:$AK$17)-ROWS($AO$6:$AO$17)-ROWS($AS$6:$AS$17)-ROWS($AW$6:$AW$17)-ROWS($BA$6:$BA$17)),IFERROR(INDEX($BI$6:$BI$17, ROWS($BP$4:BP55)-ROWS($AK$6:$AK$17)-ROWS($AO$6:$AO$17)-ROWS($AS$6:$AS$17)-ROWS($AW$6:$AW$17)-ROWS($BA$6:$BA$17)-ROWS($BE$6:$BE$17)), "")))))))</f>
        <v/>
      </c>
      <c r="BQ57" s="316" t="str">
        <f t="shared" ca="1" si="31"/>
        <v/>
      </c>
      <c r="BR57" s="413" t="str">
        <f t="shared" ca="1" si="32"/>
        <v/>
      </c>
      <c r="BS57" s="412" t="str">
        <f ca="1">IF(OR(BT57="",BT57=0),"",MAX(BS$5:BS56)+1)</f>
        <v/>
      </c>
      <c r="BT57" s="316" t="str">
        <f ca="1">IFERROR(INDEX($AJ$22:$AJ$33, ROWS($BT$4:BT55)), IFERROR(INDEX($AN$22:$AN$33, ROWS($BT$4:BT55)-ROWS($AJ$22:$AJ$33)), IFERROR(INDEX($AR$22:$AR$33, ROWS($BT$4:BT55)-ROWS($AJ$22:$AJ$33)-ROWS($AN$22:$AN$33)),IFERROR(INDEX($AV$22:$AV$33, ROWS($BT$4:BT55)-ROWS($AJ$22:$AJ$33)-ROWS($AN$22:$AN$33)-ROWS($AR$22:$AR$33)),IFERROR(INDEX($AZ$22:$AZ$33, ROWS($BT$4:BT55)-ROWS($AJ$22:$AJ$33)-ROWS($AN$22:$AN$33)-ROWS($AR$22:$AR$33)-ROWS($AV$22:$AV$33)),IFERROR(INDEX($BD$22:$BD$33, ROWS($BT$4:BT55)-ROWS($AJ$22:$AJ$33)-ROWS($AN$22:$AN$33)-ROWS($AR$22:$AR$33)-ROWS($AV$22:$AV$33)-ROWS($AZ$22:$AZ$33)),IFERROR(INDEX($BH$22:$BH$33, ROWS($BT$4:BT55)-ROWS($AJ$22:$AJ$33)-ROWS($AN$22:$AN$33)-ROWS($AR$22:$AR$33)-ROWS($AV$22:$AV$33)-ROWS($AZ$22:$AZ$33)-ROWS($BD$22:$BD$33)), "")))))))</f>
        <v/>
      </c>
      <c r="BU57" s="316" t="str">
        <f t="shared" ca="1" si="33"/>
        <v/>
      </c>
      <c r="BV57" s="316" t="str">
        <f ca="1">IF(OR(BW57="",BW57=0),"",MAX(BV$5:BV56)+1)</f>
        <v/>
      </c>
      <c r="BW57" s="316" t="str">
        <f ca="1">IFERROR(INDEX($AK$22:$AK$33, ROWS($BW$4:BW55)), IFERROR(INDEX($AO$22:$AO$33, ROWS($BW$4:BW55)-ROWS($AK$22:$AK$33)), IFERROR(INDEX($AS$22:$AS$33, ROWS($BW$4:BW55)-ROWS($AK$22:$AK$33)-ROWS($AO$22:$AO$33)),IFERROR(INDEX($AW$22:$AW$33, ROWS($BW$4:BW55)-ROWS($AK$22:$AK$33)-ROWS($AO$22:$AO$33)-ROWS($AS$22:$AS$33)),IFERROR(INDEX($BA$22:$BA$33, ROWS($BW$4:BW55)-ROWS($AK$22:$AK$33)-ROWS($AO$22:$AO$33)-ROWS($AS$22:$AS$33)-ROWS($AW$22:$AW$33)),IFERROR(INDEX($BE$22:$BE$33, ROWS($BW$4:BW55)-ROWS($AK$22:$AK$33)-ROWS($AO$22:$AO$33)-ROWS($AS$22:$AS$33)-ROWS($AW$22:$AW$33)-ROWS($BA$22:$BA$33)),IFERROR(INDEX($BI$22:$BI$33, ROWS($BW$4:BW55)-ROWS($AK$22:$AK$33)-ROWS($AO$22:$AO$33)-ROWS($AS$22:$AS$33)-ROWS($AW$22:$AW$33)-ROWS($BA$22:$BA$33)-ROWS($BE$22:$BE$33)), "")))))))</f>
        <v/>
      </c>
      <c r="BX57" s="316" t="str">
        <f t="shared" ca="1" si="34"/>
        <v/>
      </c>
      <c r="BY57" s="413" t="str">
        <f t="shared" ca="1" si="35"/>
        <v/>
      </c>
      <c r="BZ57" s="412" t="str">
        <f ca="1">IF(OR(CA57="",CA57=0),"",MAX(BZ$5:BZ56)+1)</f>
        <v/>
      </c>
      <c r="CA57" s="316" t="str">
        <f ca="1">IFERROR(INDEX($AJ$38:$AJ$49, ROWS($CA$4:CA55)), IFERROR(INDEX($AN$38:$AN$49, ROWS($CA$4:CA55)-ROWS($AJ$38:$AJ$49)), IFERROR(INDEX($AR$38:$AR$49, ROWS($CA$4:CA55)-ROWS($AJ$38:$AJ$49)-ROWS($AN$38:$AN$49)),IFERROR(INDEX($AV$38:$AV$49, ROWS($CA$4:CA55)-ROWS($AJ$38:$AJ$49)-ROWS($AN$38:$AN$49)-ROWS($AR$38:$AR$49)),IFERROR(INDEX($AZ$38:$AZ$49, ROWS($CA$4:CA55)-ROWS($AJ$38:$AJ$49)-ROWS($AN$38:$AN$49)-ROWS($AR$38:$AR$49)-ROWS($AV$38:$AV$49)),IFERROR(INDEX($BD$38:$BD$49, ROWS($CA$4:CA55)-ROWS($AJ$38:$AJ$49)-ROWS($AN$38:$AN$49)-ROWS($AR$38:$AR$49)-ROWS($AV$38:$AV$49)-ROWS($AZ$38:$AZ$49)),IFERROR(INDEX($BH$38:$BH$49, ROWS($CA$4:CA55)-ROWS($AJ$38:$AJ$49)-ROWS($AN$38:$AN$49)-ROWS($AR$38:$AR$49)-ROWS($AV$38:$AV$49)-ROWS($AZ$38:$AZ$49)-ROWS($BD$38:$BD$49)), "")))))))</f>
        <v/>
      </c>
      <c r="CB57" s="316" t="str">
        <f t="shared" ca="1" si="36"/>
        <v/>
      </c>
      <c r="CC57" s="316" t="str">
        <f ca="1">IF(OR(CD57="",CD57=0),"",MAX(CC$5:CC56)+1)</f>
        <v/>
      </c>
      <c r="CD57" s="316" t="str">
        <f ca="1">IFERROR(INDEX($AK$38:$AK$49, ROWS($CD$4:CD55)), IFERROR(INDEX($AO$38:$AO$49, ROWS($CD$4:CD55)-ROWS($AK$38:$AK$49)), IFERROR(INDEX($AS$38:$AS$49, ROWS($CD$4:CD55)-ROWS($AK$38:$AK$49)-ROWS($AO$38:$AO$49)),IFERROR(INDEX($AW$38:$AW$49, ROWS($CD$4:CD55)-ROWS($AK$38:$AK$49)-ROWS($AO$38:$AO$49)-ROWS($AS$38:$AS$49)),IFERROR(INDEX($BA$38:$BA$49, ROWS($CD$4:CD55)-ROWS($AK$38:$AK$49)-ROWS($AO$38:$AO$49)-ROWS($AS$38:$AS$49)-ROWS($AW$38:$AW$49)),IFERROR(INDEX($BE$38:$BE$49, ROWS($CD$4:CD55)-ROWS($AK$38:$AK$49)-ROWS($AO$38:$AO$49)-ROWS($AS$38:$AS$49)-ROWS($AW$38:$AW$49)-ROWS($BA$38:$BA$49)),IFERROR(INDEX($BI$38:$BI$49, ROWS($CD$4:CD55)-ROWS($AK$38:$AK$49)-ROWS($AO$38:$AO$49)-ROWS($AS$38:$AS$49)-ROWS($AW$38:$AW$49)-ROWS($BA$38:$BA$49)-ROWS($BE$38:$BE$49)), "")))))))</f>
        <v/>
      </c>
      <c r="CE57" s="316" t="str">
        <f t="shared" ca="1" si="37"/>
        <v/>
      </c>
      <c r="CF57" s="413" t="str">
        <f t="shared" ca="1" si="38"/>
        <v/>
      </c>
      <c r="CG57" s="412" t="str">
        <f ca="1">IF(OR(CH57="",CH57=0),"",MAX(CG$5:CG56)+1)</f>
        <v/>
      </c>
      <c r="CH57" s="316" t="str">
        <f ca="1">IFERROR(INDEX($AJ$54:$AJ$65, ROWS($CH$4:CH55)), IFERROR(INDEX($AN$54:$AN$65, ROWS($CH$4:CH55)-ROWS($AJ$54:$AJ$65)), IFERROR(INDEX($AR$54:$AR$65, ROWS($CH$4:CH55)-ROWS($AJ$54:$AJ$65)-ROWS($AN$54:$AN$65)),IFERROR(INDEX($AV$54:$AV$65, ROWS($CH$4:CH55)-ROWS($AJ$54:$AJ$65)-ROWS($AN$54:$AN$65)-ROWS($AR$54:$AR$65)),IFERROR(INDEX($AZ$54:$AZ$65, ROWS($CH$4:CH55)-ROWS($AJ$54:$AJ$65)-ROWS($AN$54:$AN$65)-ROWS($AR$54:$AR$65)-ROWS($AV$54:$AV$65)),IFERROR(INDEX($BD$54:$BD$65, ROWS($CH$4:CH55)-ROWS($AJ$54:$AJ$65)-ROWS($AN$54:$AN$65)-ROWS($AR$54:$AR$65)-ROWS($AV$54:$AV$65)-ROWS($AZ$54:$AZ$65)),IFERROR(INDEX($BH$54:$BH$65, ROWS($CH$4:CH55)-ROWS($AJ$54:$AJ$65)-ROWS($AN$54:$AN$65)-ROWS($AR$54:$AR$65)-ROWS($AV$54:$AV$65)-ROWS($AZ$54:$AZ$65)-ROWS($BD$54:$BD$65)), "")))))))</f>
        <v/>
      </c>
      <c r="CI57" s="316" t="str">
        <f t="shared" ca="1" si="39"/>
        <v/>
      </c>
      <c r="CJ57" s="316" t="str">
        <f ca="1">IF(OR(CK57="",CK57=0),"",MAX(CJ$5:CJ56)+1)</f>
        <v/>
      </c>
      <c r="CK57" s="316" t="str">
        <f ca="1">IFERROR(INDEX($AK$54:$AK$65, ROWS($CK$4:CK55)), IFERROR(INDEX($AO$54:$AO$65, ROWS($CK$4:CK55)-ROWS($AK$54:$AK$65)), IFERROR(INDEX($AS$54:$AS$65, ROWS($CK$4:CK55)-ROWS($AK$54:$AK$65)-ROWS($AO$54:$AO$65)),IFERROR(INDEX($AW$54:$AW$65, ROWS($CK$4:CK55)-ROWS($AK$54:$AK$65)-ROWS($AO$54:$AO$65)-ROWS($AS$54:$AS$65)),IFERROR(INDEX($BA$54:$BA$65, ROWS($CK$4:CK55)-ROWS($AK$54:$AK$65)-ROWS($AO$54:$AO$65)-ROWS($AS$54:$AS$65)-ROWS($AW$54:$AW$65)),IFERROR(INDEX($BE$54:$BE$65, ROWS($CK$4:CK55)-ROWS($AK$54:$AK$65)-ROWS($AO$54:$AO$65)-ROWS($AS$54:$AS$65)-ROWS($AW$54:$AW$65)-ROWS($BA$54:$BA$65)),IFERROR(INDEX($BI$54:$BI$65, ROWS($CK$4:CK55)-ROWS($AK$54:$AK$65)-ROWS($AO$54:$AO$65)-ROWS($AS$54:$AS$65)-ROWS($AW$54:$AW$65)-ROWS($BA$54:$BA$65)-ROWS($BE$54:$BE$65)), "")))))))</f>
        <v/>
      </c>
      <c r="CL57" s="316" t="str">
        <f t="shared" ca="1" si="40"/>
        <v/>
      </c>
      <c r="CM57" s="413" t="str">
        <f t="shared" ca="1" si="41"/>
        <v/>
      </c>
      <c r="CN57" s="412" t="str">
        <f>IF(OR(CO57="",CO57=0),"",MAX(CN$5:CN56)+1)</f>
        <v/>
      </c>
      <c r="CO57" s="316">
        <f>IFERROR(INDEX($AJ$70:$AJ$81, ROWS($CO$4:CO55)), IFERROR(INDEX($AN$70:$AN$81, ROWS($CO$4:CO55)-ROWS($AJ$70:$AJ$81)), IFERROR(INDEX($AR$70:$AR$81, ROWS($CO$4:CO55)-ROWS($AJ$70:$AJ$81)-ROWS($AN$70:$AN$81)),IFERROR(INDEX($AV$70:$AV$81, ROWS($CO$4:CO55)-ROWS($AJ$70:$AJ$81)-ROWS($AN$70:$AN$81)-ROWS($AR$70:$AR$81)),IFERROR(INDEX($AZ$70:$AZ$81, ROWS($CO$4:CO55)-ROWS($AJ$70:$AJ$81)-ROWS($AN$70:$AN$81)-ROWS($AR$70:$AR$81)-ROWS($AV$70:$AV$81)),IFERROR(INDEX($BD$70:$BD$81, ROWS($CO$4:CO55)-ROWS($AJ$70:$AJ$81)-ROWS($AN$70:$AN$81)-ROWS($AR$70:$AR$81)-ROWS($AV$70:$AV$81)-ROWS($AZ$70:$AZ$81)),IFERROR(INDEX($BH$70:$BH$81, ROWS($CO$4:CO55)-ROWS($AJ$70:$AJ$81)-ROWS($AN$70:$AN$81)-ROWS($AR$70:$AR$81)-ROWS($AV$70:$AV$81)-ROWS($AZ$70:$AZ$81)-ROWS($BD$70:$BD$81)), "")))))))</f>
        <v>0</v>
      </c>
      <c r="CP57" s="316" t="str">
        <f t="shared" ca="1" si="42"/>
        <v/>
      </c>
      <c r="CQ57" s="316" t="str">
        <f>IF(OR(CR57="",CR57=0),"",MAX(CQ$5:CQ56)+1)</f>
        <v/>
      </c>
      <c r="CR57" s="316">
        <f>IFERROR(INDEX($AK$70:$AK$81, ROWS($CR$4:CR55)), IFERROR(INDEX($AO$70:$AO$81, ROWS($CR$4:CR55)-ROWS($AK$70:$AK$81)), IFERROR(INDEX($AS$70:$AS$81, ROWS($CR$4:CR55)-ROWS($AK$70:$AK$81)-ROWS($AO$70:$AO$81)),IFERROR(INDEX($AW$70:$AW$81, ROWS($CR$4:CR55)-ROWS($AK$70:$AK$81)-ROWS($AO$70:$AO$81)-ROWS($AS$70:$AS$81)),IFERROR(INDEX($BA$70:$BA$81, ROWS($CR$4:CR55)-ROWS($AK$70:$AK$81)-ROWS($AO$70:$AO$81)-ROWS($AS$70:$AS$81)-ROWS($AW$70:$AW$81)),IFERROR(INDEX($BE$70:$BE$81, ROWS($CR$4:CR55)-ROWS($AK$70:$AK$81)-ROWS($AO$70:$AO$81)-ROWS($AS$70:$AS$81)-ROWS($AW$70:$AW$81)-ROWS($BA$70:$BA$81)),IFERROR(INDEX($BI$70:$BI$81, ROWS($CR$4:CR55)-ROWS($AK$70:$AK$81)-ROWS($AO$70:$AO$81)-ROWS($AS$70:$AS$81)-ROWS($AW$70:$AW$81)-ROWS($BA$70:$BA$81)-ROWS($BE$70:$BE$81)), "")))))))</f>
        <v>0</v>
      </c>
      <c r="CS57" s="316" t="str">
        <f t="shared" ca="1" si="43"/>
        <v/>
      </c>
      <c r="CT57" s="413" t="str">
        <f t="shared" ca="1" si="44"/>
        <v/>
      </c>
      <c r="CU57" s="412" t="str">
        <f>IF(OR(CV57="",CV57=0),"",MAX(CU$5:CU56)+1)</f>
        <v/>
      </c>
      <c r="CV57" s="316" t="str">
        <f>IFERROR(INDEX($AJ$86:$AJ$97, ROWS($CV$4:CV55)), IFERROR(INDEX($AN$86:$AN$97, ROWS($CV$4:CV55)-ROWS($AJ$86:$AJ$97)), ""))</f>
        <v/>
      </c>
      <c r="CW57" s="316" t="str">
        <f t="shared" si="45"/>
        <v/>
      </c>
      <c r="CX57" s="316" t="str">
        <f>IF(OR(CY57="",CY57=0),"",MAX(CX$5:CX56)+1)</f>
        <v/>
      </c>
      <c r="CY57" s="316" t="str">
        <f>IFERROR(INDEX($AK$86:$AK$97, ROWS($CY$4:CY55)), IFERROR(INDEX($AO$86:$AO$97, ROWS($CY$4:CY55)-ROWS($AK$86:$AK$97)), ""))</f>
        <v/>
      </c>
      <c r="CZ57" s="316" t="str">
        <f t="shared" si="46"/>
        <v/>
      </c>
      <c r="DA57" s="413" t="str">
        <f t="shared" si="47"/>
        <v/>
      </c>
      <c r="DC57" s="438">
        <f ca="1">IF(OR(DD57="",DD57=0),"",MAX(DC$45:DC56)+1)</f>
        <v>9</v>
      </c>
      <c r="DD57" s="435" t="str">
        <f t="shared" ca="1" si="130"/>
        <v>Audible</v>
      </c>
      <c r="DE57" s="413">
        <f t="shared" ca="1" si="131"/>
        <v>14.95</v>
      </c>
      <c r="DF57" s="432" t="str">
        <f ca="1">IF(OR(DG57="",DG57=0),"",MAX(DF$45:DF56)+1)</f>
        <v/>
      </c>
      <c r="DG57" s="414" t="str">
        <f t="shared" ca="1" si="132"/>
        <v/>
      </c>
      <c r="DH57" s="415" t="str">
        <f t="shared" ca="1" si="133"/>
        <v/>
      </c>
      <c r="DI57" s="414" t="str">
        <f t="shared" ca="1" si="134"/>
        <v>Car 1 Gas</v>
      </c>
      <c r="DJ57" s="413">
        <f t="shared" ca="1" si="135"/>
        <v>50</v>
      </c>
      <c r="DK57" s="414" t="str">
        <f t="shared" ca="1" si="136"/>
        <v/>
      </c>
      <c r="DL57" s="415" t="str">
        <f t="shared" ca="1" si="137"/>
        <v/>
      </c>
      <c r="DM57" s="278"/>
      <c r="DN57" s="278"/>
      <c r="DO57" s="278"/>
      <c r="DP57" s="278"/>
      <c r="DQ57" s="278"/>
      <c r="DR57" s="278"/>
      <c r="DS57" s="278"/>
    </row>
    <row r="58" spans="16:123" ht="15.75" thickBot="1" x14ac:dyDescent="0.35">
      <c r="P58" s="1177"/>
      <c r="Q58" s="1178"/>
      <c r="R58" s="453"/>
      <c r="S58" s="402"/>
      <c r="U58" s="1177"/>
      <c r="V58" s="1178"/>
      <c r="W58" s="453"/>
      <c r="X58" s="402"/>
      <c r="AI58" s="304" t="str">
        <f t="shared" ca="1" si="159"/>
        <v/>
      </c>
      <c r="AJ58" s="305" t="str">
        <f t="shared" ca="1" si="138"/>
        <v/>
      </c>
      <c r="AK58" s="306" t="str">
        <f t="shared" ca="1" si="139"/>
        <v/>
      </c>
      <c r="AL58" s="307" t="str">
        <f t="shared" ca="1" si="140"/>
        <v/>
      </c>
      <c r="AM58" s="304" t="str">
        <f t="shared" ca="1" si="160"/>
        <v/>
      </c>
      <c r="AN58" s="305" t="str">
        <f t="shared" ca="1" si="141"/>
        <v/>
      </c>
      <c r="AO58" s="306" t="str">
        <f t="shared" ca="1" si="142"/>
        <v/>
      </c>
      <c r="AP58" s="307" t="str">
        <f t="shared" ca="1" si="143"/>
        <v/>
      </c>
      <c r="AQ58" s="304" t="str">
        <f t="shared" ca="1" si="161"/>
        <v/>
      </c>
      <c r="AR58" s="305" t="str">
        <f t="shared" ca="1" si="144"/>
        <v/>
      </c>
      <c r="AS58" s="306" t="str">
        <f t="shared" ca="1" si="145"/>
        <v/>
      </c>
      <c r="AT58" s="307" t="str">
        <f t="shared" ca="1" si="146"/>
        <v/>
      </c>
      <c r="AU58" s="304" t="str">
        <f t="shared" ca="1" si="162"/>
        <v/>
      </c>
      <c r="AV58" s="305" t="str">
        <f t="shared" ca="1" si="147"/>
        <v/>
      </c>
      <c r="AW58" s="306" t="str">
        <f t="shared" ca="1" si="148"/>
        <v/>
      </c>
      <c r="AX58" s="307" t="str">
        <f t="shared" ca="1" si="149"/>
        <v/>
      </c>
      <c r="AY58" s="304" t="str">
        <f t="shared" ca="1" si="163"/>
        <v/>
      </c>
      <c r="AZ58" s="305" t="str">
        <f t="shared" ca="1" si="150"/>
        <v/>
      </c>
      <c r="BA58" s="306" t="str">
        <f t="shared" ca="1" si="151"/>
        <v/>
      </c>
      <c r="BB58" s="307" t="str">
        <f t="shared" ca="1" si="152"/>
        <v/>
      </c>
      <c r="BC58" s="304" t="str">
        <f t="shared" ca="1" si="164"/>
        <v/>
      </c>
      <c r="BD58" s="305" t="str">
        <f t="shared" ca="1" si="153"/>
        <v/>
      </c>
      <c r="BE58" s="306" t="str">
        <f t="shared" ca="1" si="154"/>
        <v/>
      </c>
      <c r="BF58" s="307" t="str">
        <f t="shared" ca="1" si="155"/>
        <v/>
      </c>
      <c r="BG58" s="304" t="str">
        <f t="shared" ca="1" si="165"/>
        <v/>
      </c>
      <c r="BH58" s="305" t="str">
        <f t="shared" ca="1" si="156"/>
        <v/>
      </c>
      <c r="BI58" s="306" t="str">
        <f t="shared" ca="1" si="157"/>
        <v/>
      </c>
      <c r="BJ58" s="307" t="str">
        <f t="shared" ca="1" si="158"/>
        <v/>
      </c>
      <c r="BL58" s="412" t="str">
        <f ca="1">IF(OR(BM58="",BM58=0),"",MAX(BL$5:BL57)+1)</f>
        <v/>
      </c>
      <c r="BM58" s="316" t="str">
        <f ca="1">IFERROR(INDEX($AJ$6:$AJ$17, ROWS(BM$4:$BM56)), IFERROR(INDEX($AN$6:$AN$17, ROWS(BM$4:$BM56)-ROWS($AJ$6:$AJ$17)), IFERROR(INDEX($AR$6:$AR$17, ROWS(BM$4:$BM56)-ROWS($AJ$6:$AJ$17)-ROWS($AN$6:$AN$17)),IFERROR(INDEX($AV$6:$AV$17, ROWS(BM$4:$BM56)-ROWS($AJ$6:$AJ$17)-ROWS($AN$6:$AN$17)-ROWS($AR$6:$AR$17)),IFERROR(INDEX($AZ$6:$AZ$17, ROWS(BM$4:$BM56)-ROWS($AJ$6:$AJ$17)-ROWS($AN$6:$AN$17)-ROWS($AR$6:$AR$17)-ROWS($AV$6:$AV$17)),IFERROR(INDEX($BD$6:$BD$17, ROWS(BM$4:$BM56)-ROWS($AJ$6:$AJ$17)-ROWS($AN$6:$AN$17)-ROWS($AR$6:$AR$17)-ROWS($AV$6:$AV$17)-ROWS($AZ$6:$AZ$17)),IFERROR(INDEX($BH$6:$BH$17, ROWS(BM$4:$BM56)-ROWS($AJ$6:$AJ$17)-ROWS($AN$6:$AN$17)-ROWS($AR$6:$AR$17)-ROWS($AV$6:$AV$17)-ROWS($AZ$6:$AZ$17)-ROWS($BD$6:$BD$17)), "")))))))</f>
        <v/>
      </c>
      <c r="BN58" s="316" t="str">
        <f t="shared" ca="1" si="30"/>
        <v/>
      </c>
      <c r="BO58" s="316" t="str">
        <f ca="1">IF(OR(BP58="",BP58=0),"",MAX(BO$5:BO57)+1)</f>
        <v/>
      </c>
      <c r="BP58" s="316" t="str">
        <f ca="1">IFERROR(INDEX($AK$6:$AK$17, ROWS($BP$4:BP56)), IFERROR(INDEX($AO$6:$AO$17, ROWS($BP$4:BP56)-ROWS($AK$6:$AK$17)), IFERROR(INDEX($AS$6:$AS$17, ROWS($BP$4:BP56)-ROWS($AK$6:$AK$17)-ROWS($AO$6:$AO$17)),IFERROR(INDEX($AW$6:$AW$17, ROWS($BP$4:BP56)-ROWS($AK$6:$AK$17)-ROWS($AO$6:$AO$17)-ROWS($AS$6:$AS$17)),IFERROR(INDEX($BA$6:$BA$17, ROWS($BP$4:BP56)-ROWS($AK$6:$AK$17)-ROWS($AO$6:$AO$17)-ROWS($AS$6:$AS$17)-ROWS($AW$6:$AW$17)),IFERROR(INDEX($BE$6:$BE$17, ROWS($BP$4:BP56)-ROWS($AK$6:$AK$17)-ROWS($AO$6:$AO$17)-ROWS($AS$6:$AS$17)-ROWS($AW$6:$AW$17)-ROWS($BA$6:$BA$17)),IFERROR(INDEX($BI$6:$BI$17, ROWS($BP$4:BP56)-ROWS($AK$6:$AK$17)-ROWS($AO$6:$AO$17)-ROWS($AS$6:$AS$17)-ROWS($AW$6:$AW$17)-ROWS($BA$6:$BA$17)-ROWS($BE$6:$BE$17)), "")))))))</f>
        <v/>
      </c>
      <c r="BQ58" s="316" t="str">
        <f t="shared" ca="1" si="31"/>
        <v/>
      </c>
      <c r="BR58" s="413" t="str">
        <f t="shared" ca="1" si="32"/>
        <v/>
      </c>
      <c r="BS58" s="412" t="str">
        <f ca="1">IF(OR(BT58="",BT58=0),"",MAX(BS$5:BS57)+1)</f>
        <v/>
      </c>
      <c r="BT58" s="316" t="str">
        <f ca="1">IFERROR(INDEX($AJ$22:$AJ$33, ROWS($BT$4:BT56)), IFERROR(INDEX($AN$22:$AN$33, ROWS($BT$4:BT56)-ROWS($AJ$22:$AJ$33)), IFERROR(INDEX($AR$22:$AR$33, ROWS($BT$4:BT56)-ROWS($AJ$22:$AJ$33)-ROWS($AN$22:$AN$33)),IFERROR(INDEX($AV$22:$AV$33, ROWS($BT$4:BT56)-ROWS($AJ$22:$AJ$33)-ROWS($AN$22:$AN$33)-ROWS($AR$22:$AR$33)),IFERROR(INDEX($AZ$22:$AZ$33, ROWS($BT$4:BT56)-ROWS($AJ$22:$AJ$33)-ROWS($AN$22:$AN$33)-ROWS($AR$22:$AR$33)-ROWS($AV$22:$AV$33)),IFERROR(INDEX($BD$22:$BD$33, ROWS($BT$4:BT56)-ROWS($AJ$22:$AJ$33)-ROWS($AN$22:$AN$33)-ROWS($AR$22:$AR$33)-ROWS($AV$22:$AV$33)-ROWS($AZ$22:$AZ$33)),IFERROR(INDEX($BH$22:$BH$33, ROWS($BT$4:BT56)-ROWS($AJ$22:$AJ$33)-ROWS($AN$22:$AN$33)-ROWS($AR$22:$AR$33)-ROWS($AV$22:$AV$33)-ROWS($AZ$22:$AZ$33)-ROWS($BD$22:$BD$33)), "")))))))</f>
        <v/>
      </c>
      <c r="BU58" s="316" t="str">
        <f t="shared" ca="1" si="33"/>
        <v/>
      </c>
      <c r="BV58" s="316" t="str">
        <f ca="1">IF(OR(BW58="",BW58=0),"",MAX(BV$5:BV57)+1)</f>
        <v/>
      </c>
      <c r="BW58" s="316" t="str">
        <f ca="1">IFERROR(INDEX($AK$22:$AK$33, ROWS($BW$4:BW56)), IFERROR(INDEX($AO$22:$AO$33, ROWS($BW$4:BW56)-ROWS($AK$22:$AK$33)), IFERROR(INDEX($AS$22:$AS$33, ROWS($BW$4:BW56)-ROWS($AK$22:$AK$33)-ROWS($AO$22:$AO$33)),IFERROR(INDEX($AW$22:$AW$33, ROWS($BW$4:BW56)-ROWS($AK$22:$AK$33)-ROWS($AO$22:$AO$33)-ROWS($AS$22:$AS$33)),IFERROR(INDEX($BA$22:$BA$33, ROWS($BW$4:BW56)-ROWS($AK$22:$AK$33)-ROWS($AO$22:$AO$33)-ROWS($AS$22:$AS$33)-ROWS($AW$22:$AW$33)),IFERROR(INDEX($BE$22:$BE$33, ROWS($BW$4:BW56)-ROWS($AK$22:$AK$33)-ROWS($AO$22:$AO$33)-ROWS($AS$22:$AS$33)-ROWS($AW$22:$AW$33)-ROWS($BA$22:$BA$33)),IFERROR(INDEX($BI$22:$BI$33, ROWS($BW$4:BW56)-ROWS($AK$22:$AK$33)-ROWS($AO$22:$AO$33)-ROWS($AS$22:$AS$33)-ROWS($AW$22:$AW$33)-ROWS($BA$22:$BA$33)-ROWS($BE$22:$BE$33)), "")))))))</f>
        <v/>
      </c>
      <c r="BX58" s="316" t="str">
        <f t="shared" ca="1" si="34"/>
        <v/>
      </c>
      <c r="BY58" s="413" t="str">
        <f t="shared" ca="1" si="35"/>
        <v/>
      </c>
      <c r="BZ58" s="412" t="str">
        <f ca="1">IF(OR(CA58="",CA58=0),"",MAX(BZ$5:BZ57)+1)</f>
        <v/>
      </c>
      <c r="CA58" s="316" t="str">
        <f ca="1">IFERROR(INDEX($AJ$38:$AJ$49, ROWS($CA$4:CA56)), IFERROR(INDEX($AN$38:$AN$49, ROWS($CA$4:CA56)-ROWS($AJ$38:$AJ$49)), IFERROR(INDEX($AR$38:$AR$49, ROWS($CA$4:CA56)-ROWS($AJ$38:$AJ$49)-ROWS($AN$38:$AN$49)),IFERROR(INDEX($AV$38:$AV$49, ROWS($CA$4:CA56)-ROWS($AJ$38:$AJ$49)-ROWS($AN$38:$AN$49)-ROWS($AR$38:$AR$49)),IFERROR(INDEX($AZ$38:$AZ$49, ROWS($CA$4:CA56)-ROWS($AJ$38:$AJ$49)-ROWS($AN$38:$AN$49)-ROWS($AR$38:$AR$49)-ROWS($AV$38:$AV$49)),IFERROR(INDEX($BD$38:$BD$49, ROWS($CA$4:CA56)-ROWS($AJ$38:$AJ$49)-ROWS($AN$38:$AN$49)-ROWS($AR$38:$AR$49)-ROWS($AV$38:$AV$49)-ROWS($AZ$38:$AZ$49)),IFERROR(INDEX($BH$38:$BH$49, ROWS($CA$4:CA56)-ROWS($AJ$38:$AJ$49)-ROWS($AN$38:$AN$49)-ROWS($AR$38:$AR$49)-ROWS($AV$38:$AV$49)-ROWS($AZ$38:$AZ$49)-ROWS($BD$38:$BD$49)), "")))))))</f>
        <v/>
      </c>
      <c r="CB58" s="316" t="str">
        <f t="shared" ca="1" si="36"/>
        <v/>
      </c>
      <c r="CC58" s="316" t="str">
        <f ca="1">IF(OR(CD58="",CD58=0),"",MAX(CC$5:CC57)+1)</f>
        <v/>
      </c>
      <c r="CD58" s="316" t="str">
        <f ca="1">IFERROR(INDEX($AK$38:$AK$49, ROWS($CD$4:CD56)), IFERROR(INDEX($AO$38:$AO$49, ROWS($CD$4:CD56)-ROWS($AK$38:$AK$49)), IFERROR(INDEX($AS$38:$AS$49, ROWS($CD$4:CD56)-ROWS($AK$38:$AK$49)-ROWS($AO$38:$AO$49)),IFERROR(INDEX($AW$38:$AW$49, ROWS($CD$4:CD56)-ROWS($AK$38:$AK$49)-ROWS($AO$38:$AO$49)-ROWS($AS$38:$AS$49)),IFERROR(INDEX($BA$38:$BA$49, ROWS($CD$4:CD56)-ROWS($AK$38:$AK$49)-ROWS($AO$38:$AO$49)-ROWS($AS$38:$AS$49)-ROWS($AW$38:$AW$49)),IFERROR(INDEX($BE$38:$BE$49, ROWS($CD$4:CD56)-ROWS($AK$38:$AK$49)-ROWS($AO$38:$AO$49)-ROWS($AS$38:$AS$49)-ROWS($AW$38:$AW$49)-ROWS($BA$38:$BA$49)),IFERROR(INDEX($BI$38:$BI$49, ROWS($CD$4:CD56)-ROWS($AK$38:$AK$49)-ROWS($AO$38:$AO$49)-ROWS($AS$38:$AS$49)-ROWS($AW$38:$AW$49)-ROWS($BA$38:$BA$49)-ROWS($BE$38:$BE$49)), "")))))))</f>
        <v/>
      </c>
      <c r="CE58" s="316" t="str">
        <f t="shared" ca="1" si="37"/>
        <v/>
      </c>
      <c r="CF58" s="413" t="str">
        <f t="shared" ca="1" si="38"/>
        <v/>
      </c>
      <c r="CG58" s="412" t="str">
        <f ca="1">IF(OR(CH58="",CH58=0),"",MAX(CG$5:CG57)+1)</f>
        <v/>
      </c>
      <c r="CH58" s="316" t="str">
        <f ca="1">IFERROR(INDEX($AJ$54:$AJ$65, ROWS($CH$4:CH56)), IFERROR(INDEX($AN$54:$AN$65, ROWS($CH$4:CH56)-ROWS($AJ$54:$AJ$65)), IFERROR(INDEX($AR$54:$AR$65, ROWS($CH$4:CH56)-ROWS($AJ$54:$AJ$65)-ROWS($AN$54:$AN$65)),IFERROR(INDEX($AV$54:$AV$65, ROWS($CH$4:CH56)-ROWS($AJ$54:$AJ$65)-ROWS($AN$54:$AN$65)-ROWS($AR$54:$AR$65)),IFERROR(INDEX($AZ$54:$AZ$65, ROWS($CH$4:CH56)-ROWS($AJ$54:$AJ$65)-ROWS($AN$54:$AN$65)-ROWS($AR$54:$AR$65)-ROWS($AV$54:$AV$65)),IFERROR(INDEX($BD$54:$BD$65, ROWS($CH$4:CH56)-ROWS($AJ$54:$AJ$65)-ROWS($AN$54:$AN$65)-ROWS($AR$54:$AR$65)-ROWS($AV$54:$AV$65)-ROWS($AZ$54:$AZ$65)),IFERROR(INDEX($BH$54:$BH$65, ROWS($CH$4:CH56)-ROWS($AJ$54:$AJ$65)-ROWS($AN$54:$AN$65)-ROWS($AR$54:$AR$65)-ROWS($AV$54:$AV$65)-ROWS($AZ$54:$AZ$65)-ROWS($BD$54:$BD$65)), "")))))))</f>
        <v/>
      </c>
      <c r="CI58" s="316" t="str">
        <f t="shared" ca="1" si="39"/>
        <v/>
      </c>
      <c r="CJ58" s="316" t="str">
        <f ca="1">IF(OR(CK58="",CK58=0),"",MAX(CJ$5:CJ57)+1)</f>
        <v/>
      </c>
      <c r="CK58" s="316" t="str">
        <f ca="1">IFERROR(INDEX($AK$54:$AK$65, ROWS($CK$4:CK56)), IFERROR(INDEX($AO$54:$AO$65, ROWS($CK$4:CK56)-ROWS($AK$54:$AK$65)), IFERROR(INDEX($AS$54:$AS$65, ROWS($CK$4:CK56)-ROWS($AK$54:$AK$65)-ROWS($AO$54:$AO$65)),IFERROR(INDEX($AW$54:$AW$65, ROWS($CK$4:CK56)-ROWS($AK$54:$AK$65)-ROWS($AO$54:$AO$65)-ROWS($AS$54:$AS$65)),IFERROR(INDEX($BA$54:$BA$65, ROWS($CK$4:CK56)-ROWS($AK$54:$AK$65)-ROWS($AO$54:$AO$65)-ROWS($AS$54:$AS$65)-ROWS($AW$54:$AW$65)),IFERROR(INDEX($BE$54:$BE$65, ROWS($CK$4:CK56)-ROWS($AK$54:$AK$65)-ROWS($AO$54:$AO$65)-ROWS($AS$54:$AS$65)-ROWS($AW$54:$AW$65)-ROWS($BA$54:$BA$65)),IFERROR(INDEX($BI$54:$BI$65, ROWS($CK$4:CK56)-ROWS($AK$54:$AK$65)-ROWS($AO$54:$AO$65)-ROWS($AS$54:$AS$65)-ROWS($AW$54:$AW$65)-ROWS($BA$54:$BA$65)-ROWS($BE$54:$BE$65)), "")))))))</f>
        <v/>
      </c>
      <c r="CL58" s="316" t="str">
        <f t="shared" ca="1" si="40"/>
        <v/>
      </c>
      <c r="CM58" s="413" t="str">
        <f t="shared" ca="1" si="41"/>
        <v/>
      </c>
      <c r="CN58" s="412" t="str">
        <f>IF(OR(CO58="",CO58=0),"",MAX(CN$5:CN57)+1)</f>
        <v/>
      </c>
      <c r="CO58" s="316">
        <f>IFERROR(INDEX($AJ$70:$AJ$81, ROWS($CO$4:CO56)), IFERROR(INDEX($AN$70:$AN$81, ROWS($CO$4:CO56)-ROWS($AJ$70:$AJ$81)), IFERROR(INDEX($AR$70:$AR$81, ROWS($CO$4:CO56)-ROWS($AJ$70:$AJ$81)-ROWS($AN$70:$AN$81)),IFERROR(INDEX($AV$70:$AV$81, ROWS($CO$4:CO56)-ROWS($AJ$70:$AJ$81)-ROWS($AN$70:$AN$81)-ROWS($AR$70:$AR$81)),IFERROR(INDEX($AZ$70:$AZ$81, ROWS($CO$4:CO56)-ROWS($AJ$70:$AJ$81)-ROWS($AN$70:$AN$81)-ROWS($AR$70:$AR$81)-ROWS($AV$70:$AV$81)),IFERROR(INDEX($BD$70:$BD$81, ROWS($CO$4:CO56)-ROWS($AJ$70:$AJ$81)-ROWS($AN$70:$AN$81)-ROWS($AR$70:$AR$81)-ROWS($AV$70:$AV$81)-ROWS($AZ$70:$AZ$81)),IFERROR(INDEX($BH$70:$BH$81, ROWS($CO$4:CO56)-ROWS($AJ$70:$AJ$81)-ROWS($AN$70:$AN$81)-ROWS($AR$70:$AR$81)-ROWS($AV$70:$AV$81)-ROWS($AZ$70:$AZ$81)-ROWS($BD$70:$BD$81)), "")))))))</f>
        <v>0</v>
      </c>
      <c r="CP58" s="316" t="str">
        <f t="shared" ca="1" si="42"/>
        <v/>
      </c>
      <c r="CQ58" s="316" t="str">
        <f>IF(OR(CR58="",CR58=0),"",MAX(CQ$5:CQ57)+1)</f>
        <v/>
      </c>
      <c r="CR58" s="316">
        <f>IFERROR(INDEX($AK$70:$AK$81, ROWS($CR$4:CR56)), IFERROR(INDEX($AO$70:$AO$81, ROWS($CR$4:CR56)-ROWS($AK$70:$AK$81)), IFERROR(INDEX($AS$70:$AS$81, ROWS($CR$4:CR56)-ROWS($AK$70:$AK$81)-ROWS($AO$70:$AO$81)),IFERROR(INDEX($AW$70:$AW$81, ROWS($CR$4:CR56)-ROWS($AK$70:$AK$81)-ROWS($AO$70:$AO$81)-ROWS($AS$70:$AS$81)),IFERROR(INDEX($BA$70:$BA$81, ROWS($CR$4:CR56)-ROWS($AK$70:$AK$81)-ROWS($AO$70:$AO$81)-ROWS($AS$70:$AS$81)-ROWS($AW$70:$AW$81)),IFERROR(INDEX($BE$70:$BE$81, ROWS($CR$4:CR56)-ROWS($AK$70:$AK$81)-ROWS($AO$70:$AO$81)-ROWS($AS$70:$AS$81)-ROWS($AW$70:$AW$81)-ROWS($BA$70:$BA$81)),IFERROR(INDEX($BI$70:$BI$81, ROWS($CR$4:CR56)-ROWS($AK$70:$AK$81)-ROWS($AO$70:$AO$81)-ROWS($AS$70:$AS$81)-ROWS($AW$70:$AW$81)-ROWS($BA$70:$BA$81)-ROWS($BE$70:$BE$81)), "")))))))</f>
        <v>0</v>
      </c>
      <c r="CS58" s="316" t="str">
        <f t="shared" ca="1" si="43"/>
        <v/>
      </c>
      <c r="CT58" s="413" t="str">
        <f t="shared" ca="1" si="44"/>
        <v/>
      </c>
      <c r="CU58" s="412" t="str">
        <f>IF(OR(CV58="",CV58=0),"",MAX(CU$5:CU57)+1)</f>
        <v/>
      </c>
      <c r="CV58" s="316" t="str">
        <f>IFERROR(INDEX($AJ$86:$AJ$97, ROWS($CV$4:CV56)), IFERROR(INDEX($AN$86:$AN$97, ROWS($CV$4:CV56)-ROWS($AJ$86:$AJ$97)), ""))</f>
        <v/>
      </c>
      <c r="CW58" s="316" t="str">
        <f t="shared" si="45"/>
        <v/>
      </c>
      <c r="CX58" s="316" t="str">
        <f>IF(OR(CY58="",CY58=0),"",MAX(CX$5:CX57)+1)</f>
        <v/>
      </c>
      <c r="CY58" s="316" t="str">
        <f>IFERROR(INDEX($AK$86:$AK$97, ROWS($CY$4:CY56)), IFERROR(INDEX($AO$86:$AO$97, ROWS($CY$4:CY56)-ROWS($AK$86:$AK$97)), ""))</f>
        <v/>
      </c>
      <c r="CZ58" s="316" t="str">
        <f t="shared" si="46"/>
        <v/>
      </c>
      <c r="DA58" s="413" t="str">
        <f t="shared" si="47"/>
        <v/>
      </c>
      <c r="DC58" s="438">
        <f ca="1">IF(OR(DD58="",DD58=0),"",MAX(DC$45:DC57)+1)</f>
        <v>10</v>
      </c>
      <c r="DD58" s="434" t="str">
        <f t="shared" ca="1" si="130"/>
        <v>Cellular</v>
      </c>
      <c r="DE58" s="413">
        <f t="shared" ca="1" si="131"/>
        <v>225</v>
      </c>
      <c r="DF58" s="431" t="str">
        <f ca="1">IF(OR(DG58="",DG58=0),"",MAX(DF$45:DF57)+1)</f>
        <v/>
      </c>
      <c r="DG58" s="412" t="str">
        <f t="shared" ca="1" si="132"/>
        <v/>
      </c>
      <c r="DH58" s="413" t="str">
        <f t="shared" ca="1" si="133"/>
        <v/>
      </c>
      <c r="DI58" s="412" t="str">
        <f t="shared" ca="1" si="134"/>
        <v/>
      </c>
      <c r="DJ58" s="413" t="str">
        <f t="shared" ca="1" si="135"/>
        <v/>
      </c>
      <c r="DK58" s="412" t="str">
        <f t="shared" ca="1" si="136"/>
        <v/>
      </c>
      <c r="DL58" s="413" t="str">
        <f t="shared" ca="1" si="137"/>
        <v/>
      </c>
      <c r="DM58" s="278"/>
      <c r="DN58" s="278"/>
      <c r="DO58" s="278"/>
      <c r="DP58" s="278"/>
      <c r="DQ58" s="278"/>
      <c r="DR58" s="278"/>
      <c r="DS58" s="278"/>
    </row>
    <row r="59" spans="16:123" x14ac:dyDescent="0.3">
      <c r="P59" s="1177"/>
      <c r="Q59" s="1178"/>
      <c r="R59" s="453"/>
      <c r="S59" s="402"/>
      <c r="U59" s="1177"/>
      <c r="V59" s="1178"/>
      <c r="W59" s="453"/>
      <c r="X59" s="402"/>
      <c r="AB59" s="1170" t="s">
        <v>23</v>
      </c>
      <c r="AC59" s="1171"/>
      <c r="AD59" s="1171"/>
      <c r="AE59" s="1171"/>
      <c r="AF59" s="1172"/>
      <c r="AI59" s="304" t="str">
        <f t="shared" ca="1" si="159"/>
        <v/>
      </c>
      <c r="AJ59" s="305" t="str">
        <f t="shared" ca="1" si="138"/>
        <v/>
      </c>
      <c r="AK59" s="306" t="str">
        <f t="shared" ca="1" si="139"/>
        <v/>
      </c>
      <c r="AL59" s="307" t="str">
        <f t="shared" ca="1" si="140"/>
        <v/>
      </c>
      <c r="AM59" s="304" t="str">
        <f t="shared" ca="1" si="160"/>
        <v/>
      </c>
      <c r="AN59" s="305" t="str">
        <f t="shared" ca="1" si="141"/>
        <v/>
      </c>
      <c r="AO59" s="306" t="str">
        <f t="shared" ca="1" si="142"/>
        <v/>
      </c>
      <c r="AP59" s="307" t="str">
        <f t="shared" ca="1" si="143"/>
        <v/>
      </c>
      <c r="AQ59" s="304" t="str">
        <f t="shared" ca="1" si="161"/>
        <v/>
      </c>
      <c r="AR59" s="305" t="str">
        <f t="shared" ca="1" si="144"/>
        <v/>
      </c>
      <c r="AS59" s="306" t="str">
        <f t="shared" ca="1" si="145"/>
        <v/>
      </c>
      <c r="AT59" s="307" t="str">
        <f t="shared" ca="1" si="146"/>
        <v/>
      </c>
      <c r="AU59" s="304" t="str">
        <f t="shared" ca="1" si="162"/>
        <v/>
      </c>
      <c r="AV59" s="305" t="str">
        <f t="shared" ca="1" si="147"/>
        <v/>
      </c>
      <c r="AW59" s="306" t="str">
        <f t="shared" ca="1" si="148"/>
        <v/>
      </c>
      <c r="AX59" s="307" t="str">
        <f t="shared" ca="1" si="149"/>
        <v/>
      </c>
      <c r="AY59" s="304" t="str">
        <f t="shared" ca="1" si="163"/>
        <v/>
      </c>
      <c r="AZ59" s="305" t="str">
        <f t="shared" ca="1" si="150"/>
        <v/>
      </c>
      <c r="BA59" s="306" t="str">
        <f t="shared" ca="1" si="151"/>
        <v/>
      </c>
      <c r="BB59" s="307" t="str">
        <f t="shared" ca="1" si="152"/>
        <v/>
      </c>
      <c r="BC59" s="304" t="str">
        <f t="shared" ca="1" si="164"/>
        <v/>
      </c>
      <c r="BD59" s="305" t="str">
        <f t="shared" ca="1" si="153"/>
        <v/>
      </c>
      <c r="BE59" s="306" t="str">
        <f t="shared" ca="1" si="154"/>
        <v/>
      </c>
      <c r="BF59" s="307" t="str">
        <f t="shared" ca="1" si="155"/>
        <v/>
      </c>
      <c r="BG59" s="304" t="str">
        <f t="shared" ca="1" si="165"/>
        <v/>
      </c>
      <c r="BH59" s="305" t="str">
        <f t="shared" ca="1" si="156"/>
        <v/>
      </c>
      <c r="BI59" s="306" t="str">
        <f t="shared" ca="1" si="157"/>
        <v/>
      </c>
      <c r="BJ59" s="307" t="str">
        <f t="shared" ca="1" si="158"/>
        <v/>
      </c>
      <c r="BL59" s="412" t="str">
        <f ca="1">IF(OR(BM59="",BM59=0),"",MAX(BL$5:BL58)+1)</f>
        <v/>
      </c>
      <c r="BM59" s="316" t="str">
        <f ca="1">IFERROR(INDEX($AJ$6:$AJ$17, ROWS(BM$4:$BM57)), IFERROR(INDEX($AN$6:$AN$17, ROWS(BM$4:$BM57)-ROWS($AJ$6:$AJ$17)), IFERROR(INDEX($AR$6:$AR$17, ROWS(BM$4:$BM57)-ROWS($AJ$6:$AJ$17)-ROWS($AN$6:$AN$17)),IFERROR(INDEX($AV$6:$AV$17, ROWS(BM$4:$BM57)-ROWS($AJ$6:$AJ$17)-ROWS($AN$6:$AN$17)-ROWS($AR$6:$AR$17)),IFERROR(INDEX($AZ$6:$AZ$17, ROWS(BM$4:$BM57)-ROWS($AJ$6:$AJ$17)-ROWS($AN$6:$AN$17)-ROWS($AR$6:$AR$17)-ROWS($AV$6:$AV$17)),IFERROR(INDEX($BD$6:$BD$17, ROWS(BM$4:$BM57)-ROWS($AJ$6:$AJ$17)-ROWS($AN$6:$AN$17)-ROWS($AR$6:$AR$17)-ROWS($AV$6:$AV$17)-ROWS($AZ$6:$AZ$17)),IFERROR(INDEX($BH$6:$BH$17, ROWS(BM$4:$BM57)-ROWS($AJ$6:$AJ$17)-ROWS($AN$6:$AN$17)-ROWS($AR$6:$AR$17)-ROWS($AV$6:$AV$17)-ROWS($AZ$6:$AZ$17)-ROWS($BD$6:$BD$17)), "")))))))</f>
        <v/>
      </c>
      <c r="BN59" s="316" t="str">
        <f t="shared" ca="1" si="30"/>
        <v/>
      </c>
      <c r="BO59" s="316" t="str">
        <f ca="1">IF(OR(BP59="",BP59=0),"",MAX(BO$5:BO58)+1)</f>
        <v/>
      </c>
      <c r="BP59" s="316" t="str">
        <f ca="1">IFERROR(INDEX($AK$6:$AK$17, ROWS($BP$4:BP57)), IFERROR(INDEX($AO$6:$AO$17, ROWS($BP$4:BP57)-ROWS($AK$6:$AK$17)), IFERROR(INDEX($AS$6:$AS$17, ROWS($BP$4:BP57)-ROWS($AK$6:$AK$17)-ROWS($AO$6:$AO$17)),IFERROR(INDEX($AW$6:$AW$17, ROWS($BP$4:BP57)-ROWS($AK$6:$AK$17)-ROWS($AO$6:$AO$17)-ROWS($AS$6:$AS$17)),IFERROR(INDEX($BA$6:$BA$17, ROWS($BP$4:BP57)-ROWS($AK$6:$AK$17)-ROWS($AO$6:$AO$17)-ROWS($AS$6:$AS$17)-ROWS($AW$6:$AW$17)),IFERROR(INDEX($BE$6:$BE$17, ROWS($BP$4:BP57)-ROWS($AK$6:$AK$17)-ROWS($AO$6:$AO$17)-ROWS($AS$6:$AS$17)-ROWS($AW$6:$AW$17)-ROWS($BA$6:$BA$17)),IFERROR(INDEX($BI$6:$BI$17, ROWS($BP$4:BP57)-ROWS($AK$6:$AK$17)-ROWS($AO$6:$AO$17)-ROWS($AS$6:$AS$17)-ROWS($AW$6:$AW$17)-ROWS($BA$6:$BA$17)-ROWS($BE$6:$BE$17)), "")))))))</f>
        <v/>
      </c>
      <c r="BQ59" s="316" t="str">
        <f t="shared" ca="1" si="31"/>
        <v/>
      </c>
      <c r="BR59" s="413" t="str">
        <f t="shared" ca="1" si="32"/>
        <v/>
      </c>
      <c r="BS59" s="412" t="str">
        <f ca="1">IF(OR(BT59="",BT59=0),"",MAX(BS$5:BS58)+1)</f>
        <v/>
      </c>
      <c r="BT59" s="316" t="str">
        <f ca="1">IFERROR(INDEX($AJ$22:$AJ$33, ROWS($BT$4:BT57)), IFERROR(INDEX($AN$22:$AN$33, ROWS($BT$4:BT57)-ROWS($AJ$22:$AJ$33)), IFERROR(INDEX($AR$22:$AR$33, ROWS($BT$4:BT57)-ROWS($AJ$22:$AJ$33)-ROWS($AN$22:$AN$33)),IFERROR(INDEX($AV$22:$AV$33, ROWS($BT$4:BT57)-ROWS($AJ$22:$AJ$33)-ROWS($AN$22:$AN$33)-ROWS($AR$22:$AR$33)),IFERROR(INDEX($AZ$22:$AZ$33, ROWS($BT$4:BT57)-ROWS($AJ$22:$AJ$33)-ROWS($AN$22:$AN$33)-ROWS($AR$22:$AR$33)-ROWS($AV$22:$AV$33)),IFERROR(INDEX($BD$22:$BD$33, ROWS($BT$4:BT57)-ROWS($AJ$22:$AJ$33)-ROWS($AN$22:$AN$33)-ROWS($AR$22:$AR$33)-ROWS($AV$22:$AV$33)-ROWS($AZ$22:$AZ$33)),IFERROR(INDEX($BH$22:$BH$33, ROWS($BT$4:BT57)-ROWS($AJ$22:$AJ$33)-ROWS($AN$22:$AN$33)-ROWS($AR$22:$AR$33)-ROWS($AV$22:$AV$33)-ROWS($AZ$22:$AZ$33)-ROWS($BD$22:$BD$33)), "")))))))</f>
        <v/>
      </c>
      <c r="BU59" s="316" t="str">
        <f t="shared" ca="1" si="33"/>
        <v/>
      </c>
      <c r="BV59" s="316" t="str">
        <f ca="1">IF(OR(BW59="",BW59=0),"",MAX(BV$5:BV58)+1)</f>
        <v/>
      </c>
      <c r="BW59" s="316" t="str">
        <f ca="1">IFERROR(INDEX($AK$22:$AK$33, ROWS($BW$4:BW57)), IFERROR(INDEX($AO$22:$AO$33, ROWS($BW$4:BW57)-ROWS($AK$22:$AK$33)), IFERROR(INDEX($AS$22:$AS$33, ROWS($BW$4:BW57)-ROWS($AK$22:$AK$33)-ROWS($AO$22:$AO$33)),IFERROR(INDEX($AW$22:$AW$33, ROWS($BW$4:BW57)-ROWS($AK$22:$AK$33)-ROWS($AO$22:$AO$33)-ROWS($AS$22:$AS$33)),IFERROR(INDEX($BA$22:$BA$33, ROWS($BW$4:BW57)-ROWS($AK$22:$AK$33)-ROWS($AO$22:$AO$33)-ROWS($AS$22:$AS$33)-ROWS($AW$22:$AW$33)),IFERROR(INDEX($BE$22:$BE$33, ROWS($BW$4:BW57)-ROWS($AK$22:$AK$33)-ROWS($AO$22:$AO$33)-ROWS($AS$22:$AS$33)-ROWS($AW$22:$AW$33)-ROWS($BA$22:$BA$33)),IFERROR(INDEX($BI$22:$BI$33, ROWS($BW$4:BW57)-ROWS($AK$22:$AK$33)-ROWS($AO$22:$AO$33)-ROWS($AS$22:$AS$33)-ROWS($AW$22:$AW$33)-ROWS($BA$22:$BA$33)-ROWS($BE$22:$BE$33)), "")))))))</f>
        <v/>
      </c>
      <c r="BX59" s="316" t="str">
        <f t="shared" ca="1" si="34"/>
        <v/>
      </c>
      <c r="BY59" s="413" t="str">
        <f t="shared" ca="1" si="35"/>
        <v/>
      </c>
      <c r="BZ59" s="412" t="str">
        <f ca="1">IF(OR(CA59="",CA59=0),"",MAX(BZ$5:BZ58)+1)</f>
        <v/>
      </c>
      <c r="CA59" s="316" t="str">
        <f ca="1">IFERROR(INDEX($AJ$38:$AJ$49, ROWS($CA$4:CA57)), IFERROR(INDEX($AN$38:$AN$49, ROWS($CA$4:CA57)-ROWS($AJ$38:$AJ$49)), IFERROR(INDEX($AR$38:$AR$49, ROWS($CA$4:CA57)-ROWS($AJ$38:$AJ$49)-ROWS($AN$38:$AN$49)),IFERROR(INDEX($AV$38:$AV$49, ROWS($CA$4:CA57)-ROWS($AJ$38:$AJ$49)-ROWS($AN$38:$AN$49)-ROWS($AR$38:$AR$49)),IFERROR(INDEX($AZ$38:$AZ$49, ROWS($CA$4:CA57)-ROWS($AJ$38:$AJ$49)-ROWS($AN$38:$AN$49)-ROWS($AR$38:$AR$49)-ROWS($AV$38:$AV$49)),IFERROR(INDEX($BD$38:$BD$49, ROWS($CA$4:CA57)-ROWS($AJ$38:$AJ$49)-ROWS($AN$38:$AN$49)-ROWS($AR$38:$AR$49)-ROWS($AV$38:$AV$49)-ROWS($AZ$38:$AZ$49)),IFERROR(INDEX($BH$38:$BH$49, ROWS($CA$4:CA57)-ROWS($AJ$38:$AJ$49)-ROWS($AN$38:$AN$49)-ROWS($AR$38:$AR$49)-ROWS($AV$38:$AV$49)-ROWS($AZ$38:$AZ$49)-ROWS($BD$38:$BD$49)), "")))))))</f>
        <v/>
      </c>
      <c r="CB59" s="316" t="str">
        <f t="shared" ca="1" si="36"/>
        <v/>
      </c>
      <c r="CC59" s="316" t="str">
        <f ca="1">IF(OR(CD59="",CD59=0),"",MAX(CC$5:CC58)+1)</f>
        <v/>
      </c>
      <c r="CD59" s="316" t="str">
        <f ca="1">IFERROR(INDEX($AK$38:$AK$49, ROWS($CD$4:CD57)), IFERROR(INDEX($AO$38:$AO$49, ROWS($CD$4:CD57)-ROWS($AK$38:$AK$49)), IFERROR(INDEX($AS$38:$AS$49, ROWS($CD$4:CD57)-ROWS($AK$38:$AK$49)-ROWS($AO$38:$AO$49)),IFERROR(INDEX($AW$38:$AW$49, ROWS($CD$4:CD57)-ROWS($AK$38:$AK$49)-ROWS($AO$38:$AO$49)-ROWS($AS$38:$AS$49)),IFERROR(INDEX($BA$38:$BA$49, ROWS($CD$4:CD57)-ROWS($AK$38:$AK$49)-ROWS($AO$38:$AO$49)-ROWS($AS$38:$AS$49)-ROWS($AW$38:$AW$49)),IFERROR(INDEX($BE$38:$BE$49, ROWS($CD$4:CD57)-ROWS($AK$38:$AK$49)-ROWS($AO$38:$AO$49)-ROWS($AS$38:$AS$49)-ROWS($AW$38:$AW$49)-ROWS($BA$38:$BA$49)),IFERROR(INDEX($BI$38:$BI$49, ROWS($CD$4:CD57)-ROWS($AK$38:$AK$49)-ROWS($AO$38:$AO$49)-ROWS($AS$38:$AS$49)-ROWS($AW$38:$AW$49)-ROWS($BA$38:$BA$49)-ROWS($BE$38:$BE$49)), "")))))))</f>
        <v/>
      </c>
      <c r="CE59" s="316" t="str">
        <f t="shared" ca="1" si="37"/>
        <v/>
      </c>
      <c r="CF59" s="413" t="str">
        <f t="shared" ca="1" si="38"/>
        <v/>
      </c>
      <c r="CG59" s="412" t="str">
        <f ca="1">IF(OR(CH59="",CH59=0),"",MAX(CG$5:CG58)+1)</f>
        <v/>
      </c>
      <c r="CH59" s="316" t="str">
        <f ca="1">IFERROR(INDEX($AJ$54:$AJ$65, ROWS($CH$4:CH57)), IFERROR(INDEX($AN$54:$AN$65, ROWS($CH$4:CH57)-ROWS($AJ$54:$AJ$65)), IFERROR(INDEX($AR$54:$AR$65, ROWS($CH$4:CH57)-ROWS($AJ$54:$AJ$65)-ROWS($AN$54:$AN$65)),IFERROR(INDEX($AV$54:$AV$65, ROWS($CH$4:CH57)-ROWS($AJ$54:$AJ$65)-ROWS($AN$54:$AN$65)-ROWS($AR$54:$AR$65)),IFERROR(INDEX($AZ$54:$AZ$65, ROWS($CH$4:CH57)-ROWS($AJ$54:$AJ$65)-ROWS($AN$54:$AN$65)-ROWS($AR$54:$AR$65)-ROWS($AV$54:$AV$65)),IFERROR(INDEX($BD$54:$BD$65, ROWS($CH$4:CH57)-ROWS($AJ$54:$AJ$65)-ROWS($AN$54:$AN$65)-ROWS($AR$54:$AR$65)-ROWS($AV$54:$AV$65)-ROWS($AZ$54:$AZ$65)),IFERROR(INDEX($BH$54:$BH$65, ROWS($CH$4:CH57)-ROWS($AJ$54:$AJ$65)-ROWS($AN$54:$AN$65)-ROWS($AR$54:$AR$65)-ROWS($AV$54:$AV$65)-ROWS($AZ$54:$AZ$65)-ROWS($BD$54:$BD$65)), "")))))))</f>
        <v/>
      </c>
      <c r="CI59" s="316" t="str">
        <f t="shared" ca="1" si="39"/>
        <v/>
      </c>
      <c r="CJ59" s="316" t="str">
        <f ca="1">IF(OR(CK59="",CK59=0),"",MAX(CJ$5:CJ58)+1)</f>
        <v/>
      </c>
      <c r="CK59" s="316" t="str">
        <f ca="1">IFERROR(INDEX($AK$54:$AK$65, ROWS($CK$4:CK57)), IFERROR(INDEX($AO$54:$AO$65, ROWS($CK$4:CK57)-ROWS($AK$54:$AK$65)), IFERROR(INDEX($AS$54:$AS$65, ROWS($CK$4:CK57)-ROWS($AK$54:$AK$65)-ROWS($AO$54:$AO$65)),IFERROR(INDEX($AW$54:$AW$65, ROWS($CK$4:CK57)-ROWS($AK$54:$AK$65)-ROWS($AO$54:$AO$65)-ROWS($AS$54:$AS$65)),IFERROR(INDEX($BA$54:$BA$65, ROWS($CK$4:CK57)-ROWS($AK$54:$AK$65)-ROWS($AO$54:$AO$65)-ROWS($AS$54:$AS$65)-ROWS($AW$54:$AW$65)),IFERROR(INDEX($BE$54:$BE$65, ROWS($CK$4:CK57)-ROWS($AK$54:$AK$65)-ROWS($AO$54:$AO$65)-ROWS($AS$54:$AS$65)-ROWS($AW$54:$AW$65)-ROWS($BA$54:$BA$65)),IFERROR(INDEX($BI$54:$BI$65, ROWS($CK$4:CK57)-ROWS($AK$54:$AK$65)-ROWS($AO$54:$AO$65)-ROWS($AS$54:$AS$65)-ROWS($AW$54:$AW$65)-ROWS($BA$54:$BA$65)-ROWS($BE$54:$BE$65)), "")))))))</f>
        <v/>
      </c>
      <c r="CL59" s="316" t="str">
        <f t="shared" ca="1" si="40"/>
        <v/>
      </c>
      <c r="CM59" s="413" t="str">
        <f t="shared" ca="1" si="41"/>
        <v/>
      </c>
      <c r="CN59" s="412" t="str">
        <f>IF(OR(CO59="",CO59=0),"",MAX(CN$5:CN58)+1)</f>
        <v/>
      </c>
      <c r="CO59" s="316">
        <f>IFERROR(INDEX($AJ$70:$AJ$81, ROWS($CO$4:CO57)), IFERROR(INDEX($AN$70:$AN$81, ROWS($CO$4:CO57)-ROWS($AJ$70:$AJ$81)), IFERROR(INDEX($AR$70:$AR$81, ROWS($CO$4:CO57)-ROWS($AJ$70:$AJ$81)-ROWS($AN$70:$AN$81)),IFERROR(INDEX($AV$70:$AV$81, ROWS($CO$4:CO57)-ROWS($AJ$70:$AJ$81)-ROWS($AN$70:$AN$81)-ROWS($AR$70:$AR$81)),IFERROR(INDEX($AZ$70:$AZ$81, ROWS($CO$4:CO57)-ROWS($AJ$70:$AJ$81)-ROWS($AN$70:$AN$81)-ROWS($AR$70:$AR$81)-ROWS($AV$70:$AV$81)),IFERROR(INDEX($BD$70:$BD$81, ROWS($CO$4:CO57)-ROWS($AJ$70:$AJ$81)-ROWS($AN$70:$AN$81)-ROWS($AR$70:$AR$81)-ROWS($AV$70:$AV$81)-ROWS($AZ$70:$AZ$81)),IFERROR(INDEX($BH$70:$BH$81, ROWS($CO$4:CO57)-ROWS($AJ$70:$AJ$81)-ROWS($AN$70:$AN$81)-ROWS($AR$70:$AR$81)-ROWS($AV$70:$AV$81)-ROWS($AZ$70:$AZ$81)-ROWS($BD$70:$BD$81)), "")))))))</f>
        <v>0</v>
      </c>
      <c r="CP59" s="316" t="str">
        <f t="shared" ca="1" si="42"/>
        <v/>
      </c>
      <c r="CQ59" s="316" t="str">
        <f>IF(OR(CR59="",CR59=0),"",MAX(CQ$5:CQ58)+1)</f>
        <v/>
      </c>
      <c r="CR59" s="316">
        <f>IFERROR(INDEX($AK$70:$AK$81, ROWS($CR$4:CR57)), IFERROR(INDEX($AO$70:$AO$81, ROWS($CR$4:CR57)-ROWS($AK$70:$AK$81)), IFERROR(INDEX($AS$70:$AS$81, ROWS($CR$4:CR57)-ROWS($AK$70:$AK$81)-ROWS($AO$70:$AO$81)),IFERROR(INDEX($AW$70:$AW$81, ROWS($CR$4:CR57)-ROWS($AK$70:$AK$81)-ROWS($AO$70:$AO$81)-ROWS($AS$70:$AS$81)),IFERROR(INDEX($BA$70:$BA$81, ROWS($CR$4:CR57)-ROWS($AK$70:$AK$81)-ROWS($AO$70:$AO$81)-ROWS($AS$70:$AS$81)-ROWS($AW$70:$AW$81)),IFERROR(INDEX($BE$70:$BE$81, ROWS($CR$4:CR57)-ROWS($AK$70:$AK$81)-ROWS($AO$70:$AO$81)-ROWS($AS$70:$AS$81)-ROWS($AW$70:$AW$81)-ROWS($BA$70:$BA$81)),IFERROR(INDEX($BI$70:$BI$81, ROWS($CR$4:CR57)-ROWS($AK$70:$AK$81)-ROWS($AO$70:$AO$81)-ROWS($AS$70:$AS$81)-ROWS($AW$70:$AW$81)-ROWS($BA$70:$BA$81)-ROWS($BE$70:$BE$81)), "")))))))</f>
        <v>0</v>
      </c>
      <c r="CS59" s="316" t="str">
        <f t="shared" ca="1" si="43"/>
        <v/>
      </c>
      <c r="CT59" s="413" t="str">
        <f t="shared" ca="1" si="44"/>
        <v/>
      </c>
      <c r="CU59" s="412" t="str">
        <f>IF(OR(CV59="",CV59=0),"",MAX(CU$5:CU58)+1)</f>
        <v/>
      </c>
      <c r="CV59" s="316" t="str">
        <f>IFERROR(INDEX($AJ$86:$AJ$97, ROWS($CV$4:CV57)), IFERROR(INDEX($AN$86:$AN$97, ROWS($CV$4:CV57)-ROWS($AJ$86:$AJ$97)), ""))</f>
        <v/>
      </c>
      <c r="CW59" s="316" t="str">
        <f t="shared" si="45"/>
        <v/>
      </c>
      <c r="CX59" s="316" t="str">
        <f>IF(OR(CY59="",CY59=0),"",MAX(CX$5:CX58)+1)</f>
        <v/>
      </c>
      <c r="CY59" s="316" t="str">
        <f>IFERROR(INDEX($AK$86:$AK$97, ROWS($CY$4:CY57)), IFERROR(INDEX($AO$86:$AO$97, ROWS($CY$4:CY57)-ROWS($AK$86:$AK$97)), ""))</f>
        <v/>
      </c>
      <c r="CZ59" s="316" t="str">
        <f t="shared" si="46"/>
        <v/>
      </c>
      <c r="DA59" s="413" t="str">
        <f t="shared" si="47"/>
        <v/>
      </c>
      <c r="DC59" s="438">
        <f ca="1">IF(OR(DD59="",DD59=0),"",MAX(DC$45:DC58)+1)</f>
        <v>11</v>
      </c>
      <c r="DD59" s="434" t="str">
        <f t="shared" ca="1" si="130"/>
        <v>Credit Card 2</v>
      </c>
      <c r="DE59" s="413">
        <f t="shared" ca="1" si="131"/>
        <v>60</v>
      </c>
      <c r="DF59" s="431" t="str">
        <f ca="1">IF(OR(DG59="",DG59=0),"",MAX(DF$45:DF58)+1)</f>
        <v/>
      </c>
      <c r="DG59" s="412" t="str">
        <f t="shared" ca="1" si="132"/>
        <v/>
      </c>
      <c r="DH59" s="413" t="str">
        <f t="shared" ca="1" si="133"/>
        <v/>
      </c>
      <c r="DI59" s="412" t="str">
        <f t="shared" ca="1" si="134"/>
        <v/>
      </c>
      <c r="DJ59" s="413" t="str">
        <f t="shared" ca="1" si="135"/>
        <v/>
      </c>
      <c r="DK59" s="412" t="str">
        <f t="shared" ca="1" si="136"/>
        <v/>
      </c>
      <c r="DL59" s="413" t="str">
        <f t="shared" ca="1" si="137"/>
        <v/>
      </c>
      <c r="DM59" s="278"/>
      <c r="DN59" s="278"/>
      <c r="DO59" s="278"/>
      <c r="DP59" s="278"/>
      <c r="DQ59" s="278"/>
      <c r="DR59" s="278"/>
      <c r="DS59" s="278"/>
    </row>
    <row r="60" spans="16:123" x14ac:dyDescent="0.3">
      <c r="P60" s="1177"/>
      <c r="Q60" s="1178"/>
      <c r="R60" s="453"/>
      <c r="S60" s="402"/>
      <c r="U60" s="1177"/>
      <c r="V60" s="1178"/>
      <c r="W60" s="453"/>
      <c r="X60" s="402"/>
      <c r="AB60" s="362"/>
      <c r="AC60" s="396" t="s">
        <v>495</v>
      </c>
      <c r="AD60" s="397" t="s">
        <v>192</v>
      </c>
      <c r="AE60" s="397" t="s">
        <v>193</v>
      </c>
      <c r="AF60" s="398" t="s">
        <v>261</v>
      </c>
      <c r="AI60" s="304" t="str">
        <f t="shared" ca="1" si="159"/>
        <v/>
      </c>
      <c r="AJ60" s="305" t="str">
        <f t="shared" ca="1" si="138"/>
        <v/>
      </c>
      <c r="AK60" s="306" t="str">
        <f t="shared" ca="1" si="139"/>
        <v/>
      </c>
      <c r="AL60" s="307" t="str">
        <f t="shared" ca="1" si="140"/>
        <v/>
      </c>
      <c r="AM60" s="304" t="str">
        <f t="shared" ca="1" si="160"/>
        <v/>
      </c>
      <c r="AN60" s="305" t="str">
        <f t="shared" ca="1" si="141"/>
        <v/>
      </c>
      <c r="AO60" s="306" t="str">
        <f t="shared" ca="1" si="142"/>
        <v/>
      </c>
      <c r="AP60" s="307" t="str">
        <f t="shared" ca="1" si="143"/>
        <v/>
      </c>
      <c r="AQ60" s="304" t="str">
        <f t="shared" ca="1" si="161"/>
        <v/>
      </c>
      <c r="AR60" s="305" t="str">
        <f t="shared" ca="1" si="144"/>
        <v/>
      </c>
      <c r="AS60" s="306" t="str">
        <f t="shared" ca="1" si="145"/>
        <v/>
      </c>
      <c r="AT60" s="307" t="str">
        <f t="shared" ca="1" si="146"/>
        <v/>
      </c>
      <c r="AU60" s="304" t="str">
        <f t="shared" ca="1" si="162"/>
        <v/>
      </c>
      <c r="AV60" s="305" t="str">
        <f t="shared" ca="1" si="147"/>
        <v/>
      </c>
      <c r="AW60" s="306" t="str">
        <f t="shared" ca="1" si="148"/>
        <v/>
      </c>
      <c r="AX60" s="307" t="str">
        <f t="shared" ca="1" si="149"/>
        <v/>
      </c>
      <c r="AY60" s="304" t="str">
        <f t="shared" ca="1" si="163"/>
        <v/>
      </c>
      <c r="AZ60" s="305" t="str">
        <f t="shared" ca="1" si="150"/>
        <v/>
      </c>
      <c r="BA60" s="306" t="str">
        <f t="shared" ca="1" si="151"/>
        <v/>
      </c>
      <c r="BB60" s="307" t="str">
        <f t="shared" ca="1" si="152"/>
        <v/>
      </c>
      <c r="BC60" s="304" t="str">
        <f t="shared" ca="1" si="164"/>
        <v/>
      </c>
      <c r="BD60" s="305" t="str">
        <f t="shared" ca="1" si="153"/>
        <v/>
      </c>
      <c r="BE60" s="306" t="str">
        <f t="shared" ca="1" si="154"/>
        <v/>
      </c>
      <c r="BF60" s="307" t="str">
        <f t="shared" ca="1" si="155"/>
        <v/>
      </c>
      <c r="BG60" s="304" t="str">
        <f t="shared" ca="1" si="165"/>
        <v/>
      </c>
      <c r="BH60" s="305" t="str">
        <f t="shared" ca="1" si="156"/>
        <v/>
      </c>
      <c r="BI60" s="306" t="str">
        <f t="shared" ca="1" si="157"/>
        <v/>
      </c>
      <c r="BJ60" s="307" t="str">
        <f t="shared" ca="1" si="158"/>
        <v/>
      </c>
      <c r="BL60" s="412" t="str">
        <f ca="1">IF(OR(BM60="",BM60=0),"",MAX(BL$5:BL59)+1)</f>
        <v/>
      </c>
      <c r="BM60" s="316" t="str">
        <f ca="1">IFERROR(INDEX($AJ$6:$AJ$17, ROWS(BM$4:$BM58)), IFERROR(INDEX($AN$6:$AN$17, ROWS(BM$4:$BM58)-ROWS($AJ$6:$AJ$17)), IFERROR(INDEX($AR$6:$AR$17, ROWS(BM$4:$BM58)-ROWS($AJ$6:$AJ$17)-ROWS($AN$6:$AN$17)),IFERROR(INDEX($AV$6:$AV$17, ROWS(BM$4:$BM58)-ROWS($AJ$6:$AJ$17)-ROWS($AN$6:$AN$17)-ROWS($AR$6:$AR$17)),IFERROR(INDEX($AZ$6:$AZ$17, ROWS(BM$4:$BM58)-ROWS($AJ$6:$AJ$17)-ROWS($AN$6:$AN$17)-ROWS($AR$6:$AR$17)-ROWS($AV$6:$AV$17)),IFERROR(INDEX($BD$6:$BD$17, ROWS(BM$4:$BM58)-ROWS($AJ$6:$AJ$17)-ROWS($AN$6:$AN$17)-ROWS($AR$6:$AR$17)-ROWS($AV$6:$AV$17)-ROWS($AZ$6:$AZ$17)),IFERROR(INDEX($BH$6:$BH$17, ROWS(BM$4:$BM58)-ROWS($AJ$6:$AJ$17)-ROWS($AN$6:$AN$17)-ROWS($AR$6:$AR$17)-ROWS($AV$6:$AV$17)-ROWS($AZ$6:$AZ$17)-ROWS($BD$6:$BD$17)), "")))))))</f>
        <v/>
      </c>
      <c r="BN60" s="316" t="str">
        <f t="shared" ca="1" si="30"/>
        <v/>
      </c>
      <c r="BO60" s="316" t="str">
        <f ca="1">IF(OR(BP60="",BP60=0),"",MAX(BO$5:BO59)+1)</f>
        <v/>
      </c>
      <c r="BP60" s="316" t="str">
        <f ca="1">IFERROR(INDEX($AK$6:$AK$17, ROWS($BP$4:BP58)), IFERROR(INDEX($AO$6:$AO$17, ROWS($BP$4:BP58)-ROWS($AK$6:$AK$17)), IFERROR(INDEX($AS$6:$AS$17, ROWS($BP$4:BP58)-ROWS($AK$6:$AK$17)-ROWS($AO$6:$AO$17)),IFERROR(INDEX($AW$6:$AW$17, ROWS($BP$4:BP58)-ROWS($AK$6:$AK$17)-ROWS($AO$6:$AO$17)-ROWS($AS$6:$AS$17)),IFERROR(INDEX($BA$6:$BA$17, ROWS($BP$4:BP58)-ROWS($AK$6:$AK$17)-ROWS($AO$6:$AO$17)-ROWS($AS$6:$AS$17)-ROWS($AW$6:$AW$17)),IFERROR(INDEX($BE$6:$BE$17, ROWS($BP$4:BP58)-ROWS($AK$6:$AK$17)-ROWS($AO$6:$AO$17)-ROWS($AS$6:$AS$17)-ROWS($AW$6:$AW$17)-ROWS($BA$6:$BA$17)),IFERROR(INDEX($BI$6:$BI$17, ROWS($BP$4:BP58)-ROWS($AK$6:$AK$17)-ROWS($AO$6:$AO$17)-ROWS($AS$6:$AS$17)-ROWS($AW$6:$AW$17)-ROWS($BA$6:$BA$17)-ROWS($BE$6:$BE$17)), "")))))))</f>
        <v/>
      </c>
      <c r="BQ60" s="316" t="str">
        <f t="shared" ca="1" si="31"/>
        <v/>
      </c>
      <c r="BR60" s="413" t="str">
        <f t="shared" ca="1" si="32"/>
        <v/>
      </c>
      <c r="BS60" s="412" t="str">
        <f ca="1">IF(OR(BT60="",BT60=0),"",MAX(BS$5:BS59)+1)</f>
        <v/>
      </c>
      <c r="BT60" s="316" t="str">
        <f ca="1">IFERROR(INDEX($AJ$22:$AJ$33, ROWS($BT$4:BT58)), IFERROR(INDEX($AN$22:$AN$33, ROWS($BT$4:BT58)-ROWS($AJ$22:$AJ$33)), IFERROR(INDEX($AR$22:$AR$33, ROWS($BT$4:BT58)-ROWS($AJ$22:$AJ$33)-ROWS($AN$22:$AN$33)),IFERROR(INDEX($AV$22:$AV$33, ROWS($BT$4:BT58)-ROWS($AJ$22:$AJ$33)-ROWS($AN$22:$AN$33)-ROWS($AR$22:$AR$33)),IFERROR(INDEX($AZ$22:$AZ$33, ROWS($BT$4:BT58)-ROWS($AJ$22:$AJ$33)-ROWS($AN$22:$AN$33)-ROWS($AR$22:$AR$33)-ROWS($AV$22:$AV$33)),IFERROR(INDEX($BD$22:$BD$33, ROWS($BT$4:BT58)-ROWS($AJ$22:$AJ$33)-ROWS($AN$22:$AN$33)-ROWS($AR$22:$AR$33)-ROWS($AV$22:$AV$33)-ROWS($AZ$22:$AZ$33)),IFERROR(INDEX($BH$22:$BH$33, ROWS($BT$4:BT58)-ROWS($AJ$22:$AJ$33)-ROWS($AN$22:$AN$33)-ROWS($AR$22:$AR$33)-ROWS($AV$22:$AV$33)-ROWS($AZ$22:$AZ$33)-ROWS($BD$22:$BD$33)), "")))))))</f>
        <v/>
      </c>
      <c r="BU60" s="316" t="str">
        <f t="shared" ca="1" si="33"/>
        <v/>
      </c>
      <c r="BV60" s="316" t="str">
        <f ca="1">IF(OR(BW60="",BW60=0),"",MAX(BV$5:BV59)+1)</f>
        <v/>
      </c>
      <c r="BW60" s="316" t="str">
        <f ca="1">IFERROR(INDEX($AK$22:$AK$33, ROWS($BW$4:BW58)), IFERROR(INDEX($AO$22:$AO$33, ROWS($BW$4:BW58)-ROWS($AK$22:$AK$33)), IFERROR(INDEX($AS$22:$AS$33, ROWS($BW$4:BW58)-ROWS($AK$22:$AK$33)-ROWS($AO$22:$AO$33)),IFERROR(INDEX($AW$22:$AW$33, ROWS($BW$4:BW58)-ROWS($AK$22:$AK$33)-ROWS($AO$22:$AO$33)-ROWS($AS$22:$AS$33)),IFERROR(INDEX($BA$22:$BA$33, ROWS($BW$4:BW58)-ROWS($AK$22:$AK$33)-ROWS($AO$22:$AO$33)-ROWS($AS$22:$AS$33)-ROWS($AW$22:$AW$33)),IFERROR(INDEX($BE$22:$BE$33, ROWS($BW$4:BW58)-ROWS($AK$22:$AK$33)-ROWS($AO$22:$AO$33)-ROWS($AS$22:$AS$33)-ROWS($AW$22:$AW$33)-ROWS($BA$22:$BA$33)),IFERROR(INDEX($BI$22:$BI$33, ROWS($BW$4:BW58)-ROWS($AK$22:$AK$33)-ROWS($AO$22:$AO$33)-ROWS($AS$22:$AS$33)-ROWS($AW$22:$AW$33)-ROWS($BA$22:$BA$33)-ROWS($BE$22:$BE$33)), "")))))))</f>
        <v/>
      </c>
      <c r="BX60" s="316" t="str">
        <f t="shared" ca="1" si="34"/>
        <v/>
      </c>
      <c r="BY60" s="413" t="str">
        <f t="shared" ca="1" si="35"/>
        <v/>
      </c>
      <c r="BZ60" s="412" t="str">
        <f ca="1">IF(OR(CA60="",CA60=0),"",MAX(BZ$5:BZ59)+1)</f>
        <v/>
      </c>
      <c r="CA60" s="316" t="str">
        <f ca="1">IFERROR(INDEX($AJ$38:$AJ$49, ROWS($CA$4:CA58)), IFERROR(INDEX($AN$38:$AN$49, ROWS($CA$4:CA58)-ROWS($AJ$38:$AJ$49)), IFERROR(INDEX($AR$38:$AR$49, ROWS($CA$4:CA58)-ROWS($AJ$38:$AJ$49)-ROWS($AN$38:$AN$49)),IFERROR(INDEX($AV$38:$AV$49, ROWS($CA$4:CA58)-ROWS($AJ$38:$AJ$49)-ROWS($AN$38:$AN$49)-ROWS($AR$38:$AR$49)),IFERROR(INDEX($AZ$38:$AZ$49, ROWS($CA$4:CA58)-ROWS($AJ$38:$AJ$49)-ROWS($AN$38:$AN$49)-ROWS($AR$38:$AR$49)-ROWS($AV$38:$AV$49)),IFERROR(INDEX($BD$38:$BD$49, ROWS($CA$4:CA58)-ROWS($AJ$38:$AJ$49)-ROWS($AN$38:$AN$49)-ROWS($AR$38:$AR$49)-ROWS($AV$38:$AV$49)-ROWS($AZ$38:$AZ$49)),IFERROR(INDEX($BH$38:$BH$49, ROWS($CA$4:CA58)-ROWS($AJ$38:$AJ$49)-ROWS($AN$38:$AN$49)-ROWS($AR$38:$AR$49)-ROWS($AV$38:$AV$49)-ROWS($AZ$38:$AZ$49)-ROWS($BD$38:$BD$49)), "")))))))</f>
        <v/>
      </c>
      <c r="CB60" s="316" t="str">
        <f t="shared" ca="1" si="36"/>
        <v/>
      </c>
      <c r="CC60" s="316" t="str">
        <f ca="1">IF(OR(CD60="",CD60=0),"",MAX(CC$5:CC59)+1)</f>
        <v/>
      </c>
      <c r="CD60" s="316" t="str">
        <f ca="1">IFERROR(INDEX($AK$38:$AK$49, ROWS($CD$4:CD58)), IFERROR(INDEX($AO$38:$AO$49, ROWS($CD$4:CD58)-ROWS($AK$38:$AK$49)), IFERROR(INDEX($AS$38:$AS$49, ROWS($CD$4:CD58)-ROWS($AK$38:$AK$49)-ROWS($AO$38:$AO$49)),IFERROR(INDEX($AW$38:$AW$49, ROWS($CD$4:CD58)-ROWS($AK$38:$AK$49)-ROWS($AO$38:$AO$49)-ROWS($AS$38:$AS$49)),IFERROR(INDEX($BA$38:$BA$49, ROWS($CD$4:CD58)-ROWS($AK$38:$AK$49)-ROWS($AO$38:$AO$49)-ROWS($AS$38:$AS$49)-ROWS($AW$38:$AW$49)),IFERROR(INDEX($BE$38:$BE$49, ROWS($CD$4:CD58)-ROWS($AK$38:$AK$49)-ROWS($AO$38:$AO$49)-ROWS($AS$38:$AS$49)-ROWS($AW$38:$AW$49)-ROWS($BA$38:$BA$49)),IFERROR(INDEX($BI$38:$BI$49, ROWS($CD$4:CD58)-ROWS($AK$38:$AK$49)-ROWS($AO$38:$AO$49)-ROWS($AS$38:$AS$49)-ROWS($AW$38:$AW$49)-ROWS($BA$38:$BA$49)-ROWS($BE$38:$BE$49)), "")))))))</f>
        <v/>
      </c>
      <c r="CE60" s="316" t="str">
        <f t="shared" ca="1" si="37"/>
        <v/>
      </c>
      <c r="CF60" s="413" t="str">
        <f t="shared" ca="1" si="38"/>
        <v/>
      </c>
      <c r="CG60" s="412" t="str">
        <f ca="1">IF(OR(CH60="",CH60=0),"",MAX(CG$5:CG59)+1)</f>
        <v/>
      </c>
      <c r="CH60" s="316" t="str">
        <f ca="1">IFERROR(INDEX($AJ$54:$AJ$65, ROWS($CH$4:CH58)), IFERROR(INDEX($AN$54:$AN$65, ROWS($CH$4:CH58)-ROWS($AJ$54:$AJ$65)), IFERROR(INDEX($AR$54:$AR$65, ROWS($CH$4:CH58)-ROWS($AJ$54:$AJ$65)-ROWS($AN$54:$AN$65)),IFERROR(INDEX($AV$54:$AV$65, ROWS($CH$4:CH58)-ROWS($AJ$54:$AJ$65)-ROWS($AN$54:$AN$65)-ROWS($AR$54:$AR$65)),IFERROR(INDEX($AZ$54:$AZ$65, ROWS($CH$4:CH58)-ROWS($AJ$54:$AJ$65)-ROWS($AN$54:$AN$65)-ROWS($AR$54:$AR$65)-ROWS($AV$54:$AV$65)),IFERROR(INDEX($BD$54:$BD$65, ROWS($CH$4:CH58)-ROWS($AJ$54:$AJ$65)-ROWS($AN$54:$AN$65)-ROWS($AR$54:$AR$65)-ROWS($AV$54:$AV$65)-ROWS($AZ$54:$AZ$65)),IFERROR(INDEX($BH$54:$BH$65, ROWS($CH$4:CH58)-ROWS($AJ$54:$AJ$65)-ROWS($AN$54:$AN$65)-ROWS($AR$54:$AR$65)-ROWS($AV$54:$AV$65)-ROWS($AZ$54:$AZ$65)-ROWS($BD$54:$BD$65)), "")))))))</f>
        <v/>
      </c>
      <c r="CI60" s="316" t="str">
        <f t="shared" ca="1" si="39"/>
        <v/>
      </c>
      <c r="CJ60" s="316" t="str">
        <f ca="1">IF(OR(CK60="",CK60=0),"",MAX(CJ$5:CJ59)+1)</f>
        <v/>
      </c>
      <c r="CK60" s="316" t="str">
        <f ca="1">IFERROR(INDEX($AK$54:$AK$65, ROWS($CK$4:CK58)), IFERROR(INDEX($AO$54:$AO$65, ROWS($CK$4:CK58)-ROWS($AK$54:$AK$65)), IFERROR(INDEX($AS$54:$AS$65, ROWS($CK$4:CK58)-ROWS($AK$54:$AK$65)-ROWS($AO$54:$AO$65)),IFERROR(INDEX($AW$54:$AW$65, ROWS($CK$4:CK58)-ROWS($AK$54:$AK$65)-ROWS($AO$54:$AO$65)-ROWS($AS$54:$AS$65)),IFERROR(INDEX($BA$54:$BA$65, ROWS($CK$4:CK58)-ROWS($AK$54:$AK$65)-ROWS($AO$54:$AO$65)-ROWS($AS$54:$AS$65)-ROWS($AW$54:$AW$65)),IFERROR(INDEX($BE$54:$BE$65, ROWS($CK$4:CK58)-ROWS($AK$54:$AK$65)-ROWS($AO$54:$AO$65)-ROWS($AS$54:$AS$65)-ROWS($AW$54:$AW$65)-ROWS($BA$54:$BA$65)),IFERROR(INDEX($BI$54:$BI$65, ROWS($CK$4:CK58)-ROWS($AK$54:$AK$65)-ROWS($AO$54:$AO$65)-ROWS($AS$54:$AS$65)-ROWS($AW$54:$AW$65)-ROWS($BA$54:$BA$65)-ROWS($BE$54:$BE$65)), "")))))))</f>
        <v/>
      </c>
      <c r="CL60" s="316" t="str">
        <f t="shared" ca="1" si="40"/>
        <v/>
      </c>
      <c r="CM60" s="413" t="str">
        <f t="shared" ca="1" si="41"/>
        <v/>
      </c>
      <c r="CN60" s="412" t="str">
        <f>IF(OR(CO60="",CO60=0),"",MAX(CN$5:CN59)+1)</f>
        <v/>
      </c>
      <c r="CO60" s="316">
        <f>IFERROR(INDEX($AJ$70:$AJ$81, ROWS($CO$4:CO58)), IFERROR(INDEX($AN$70:$AN$81, ROWS($CO$4:CO58)-ROWS($AJ$70:$AJ$81)), IFERROR(INDEX($AR$70:$AR$81, ROWS($CO$4:CO58)-ROWS($AJ$70:$AJ$81)-ROWS($AN$70:$AN$81)),IFERROR(INDEX($AV$70:$AV$81, ROWS($CO$4:CO58)-ROWS($AJ$70:$AJ$81)-ROWS($AN$70:$AN$81)-ROWS($AR$70:$AR$81)),IFERROR(INDEX($AZ$70:$AZ$81, ROWS($CO$4:CO58)-ROWS($AJ$70:$AJ$81)-ROWS($AN$70:$AN$81)-ROWS($AR$70:$AR$81)-ROWS($AV$70:$AV$81)),IFERROR(INDEX($BD$70:$BD$81, ROWS($CO$4:CO58)-ROWS($AJ$70:$AJ$81)-ROWS($AN$70:$AN$81)-ROWS($AR$70:$AR$81)-ROWS($AV$70:$AV$81)-ROWS($AZ$70:$AZ$81)),IFERROR(INDEX($BH$70:$BH$81, ROWS($CO$4:CO58)-ROWS($AJ$70:$AJ$81)-ROWS($AN$70:$AN$81)-ROWS($AR$70:$AR$81)-ROWS($AV$70:$AV$81)-ROWS($AZ$70:$AZ$81)-ROWS($BD$70:$BD$81)), "")))))))</f>
        <v>0</v>
      </c>
      <c r="CP60" s="316" t="str">
        <f t="shared" ca="1" si="42"/>
        <v/>
      </c>
      <c r="CQ60" s="316" t="str">
        <f>IF(OR(CR60="",CR60=0),"",MAX(CQ$5:CQ59)+1)</f>
        <v/>
      </c>
      <c r="CR60" s="316">
        <f>IFERROR(INDEX($AK$70:$AK$81, ROWS($CR$4:CR58)), IFERROR(INDEX($AO$70:$AO$81, ROWS($CR$4:CR58)-ROWS($AK$70:$AK$81)), IFERROR(INDEX($AS$70:$AS$81, ROWS($CR$4:CR58)-ROWS($AK$70:$AK$81)-ROWS($AO$70:$AO$81)),IFERROR(INDEX($AW$70:$AW$81, ROWS($CR$4:CR58)-ROWS($AK$70:$AK$81)-ROWS($AO$70:$AO$81)-ROWS($AS$70:$AS$81)),IFERROR(INDEX($BA$70:$BA$81, ROWS($CR$4:CR58)-ROWS($AK$70:$AK$81)-ROWS($AO$70:$AO$81)-ROWS($AS$70:$AS$81)-ROWS($AW$70:$AW$81)),IFERROR(INDEX($BE$70:$BE$81, ROWS($CR$4:CR58)-ROWS($AK$70:$AK$81)-ROWS($AO$70:$AO$81)-ROWS($AS$70:$AS$81)-ROWS($AW$70:$AW$81)-ROWS($BA$70:$BA$81)),IFERROR(INDEX($BI$70:$BI$81, ROWS($CR$4:CR58)-ROWS($AK$70:$AK$81)-ROWS($AO$70:$AO$81)-ROWS($AS$70:$AS$81)-ROWS($AW$70:$AW$81)-ROWS($BA$70:$BA$81)-ROWS($BE$70:$BE$81)), "")))))))</f>
        <v>0</v>
      </c>
      <c r="CS60" s="316" t="str">
        <f t="shared" ca="1" si="43"/>
        <v/>
      </c>
      <c r="CT60" s="413" t="str">
        <f t="shared" ca="1" si="44"/>
        <v/>
      </c>
      <c r="CU60" s="412" t="str">
        <f>IF(OR(CV60="",CV60=0),"",MAX(CU$5:CU59)+1)</f>
        <v/>
      </c>
      <c r="CV60" s="316" t="str">
        <f>IFERROR(INDEX($AJ$86:$AJ$97, ROWS($CV$4:CV58)), IFERROR(INDEX($AN$86:$AN$97, ROWS($CV$4:CV58)-ROWS($AJ$86:$AJ$97)), ""))</f>
        <v/>
      </c>
      <c r="CW60" s="316" t="str">
        <f t="shared" si="45"/>
        <v/>
      </c>
      <c r="CX60" s="316" t="str">
        <f>IF(OR(CY60="",CY60=0),"",MAX(CX$5:CX59)+1)</f>
        <v/>
      </c>
      <c r="CY60" s="316" t="str">
        <f>IFERROR(INDEX($AK$86:$AK$97, ROWS($CY$4:CY58)), IFERROR(INDEX($AO$86:$AO$97, ROWS($CY$4:CY58)-ROWS($AK$86:$AK$97)), ""))</f>
        <v/>
      </c>
      <c r="CZ60" s="316" t="str">
        <f t="shared" si="46"/>
        <v/>
      </c>
      <c r="DA60" s="413" t="str">
        <f t="shared" si="47"/>
        <v/>
      </c>
      <c r="DC60" s="438" t="str">
        <f ca="1">IF(OR(DD60="",DD60=0),"",MAX(DC$45:DC59)+1)</f>
        <v/>
      </c>
      <c r="DD60" s="434" t="str">
        <f t="shared" ca="1" si="130"/>
        <v/>
      </c>
      <c r="DE60" s="413" t="str">
        <f t="shared" ca="1" si="131"/>
        <v/>
      </c>
      <c r="DF60" s="431">
        <f ca="1">IF(OR(DG60="",DG60=0),"",MAX(DF$45:DF59)+1)</f>
        <v>4</v>
      </c>
      <c r="DG60" s="412" t="str">
        <f t="shared" ca="1" si="132"/>
        <v>Paycheck 1</v>
      </c>
      <c r="DH60" s="413">
        <f t="shared" ca="1" si="133"/>
        <v>850</v>
      </c>
      <c r="DI60" s="412" t="str">
        <f t="shared" ca="1" si="134"/>
        <v/>
      </c>
      <c r="DJ60" s="413" t="str">
        <f t="shared" ca="1" si="135"/>
        <v/>
      </c>
      <c r="DK60" s="412" t="str">
        <f t="shared" ca="1" si="136"/>
        <v/>
      </c>
      <c r="DL60" s="413" t="str">
        <f t="shared" ca="1" si="137"/>
        <v/>
      </c>
      <c r="DM60" s="278"/>
      <c r="DN60" s="278"/>
      <c r="DO60" s="278"/>
      <c r="DP60" s="278"/>
      <c r="DQ60" s="278"/>
      <c r="DR60" s="278"/>
      <c r="DS60" s="278"/>
    </row>
    <row r="61" spans="16:123" x14ac:dyDescent="0.3">
      <c r="P61" s="1177"/>
      <c r="Q61" s="1178"/>
      <c r="R61" s="453"/>
      <c r="S61" s="402"/>
      <c r="U61" s="1177"/>
      <c r="V61" s="1178"/>
      <c r="W61" s="453"/>
      <c r="X61" s="402"/>
      <c r="AB61" s="395">
        <f ca="1">IFERROR(MATCH($AB$59,OFFSET(Year!$AY$11:$AY$62,AB60,,1000),0)+AB60,"")</f>
        <v>1</v>
      </c>
      <c r="AC61" s="340">
        <f ca="1">IFERROR(INDEX(Year!$BB$11:$BB$62,AB61),"")</f>
        <v>3</v>
      </c>
      <c r="AD61" s="348" t="str">
        <f ca="1">IFERROR(INDEX(Year!$AZ$11:$AZ$62,AB61),"")</f>
        <v>Paycheck 1</v>
      </c>
      <c r="AE61" s="363">
        <f ca="1">IFERROR(INDEX(Year!$BA$11:$BA$62,AB61),"")</f>
        <v>850</v>
      </c>
      <c r="AF61" s="402" t="str">
        <f ca="1">IFERROR(INDEX(Year!$AY$11:$AY$62,AB61),"")</f>
        <v>Income</v>
      </c>
      <c r="AI61" s="304" t="str">
        <f t="shared" ca="1" si="159"/>
        <v/>
      </c>
      <c r="AJ61" s="305" t="str">
        <f t="shared" ca="1" si="138"/>
        <v/>
      </c>
      <c r="AK61" s="306" t="str">
        <f t="shared" ca="1" si="139"/>
        <v/>
      </c>
      <c r="AL61" s="307" t="str">
        <f t="shared" ca="1" si="140"/>
        <v/>
      </c>
      <c r="AM61" s="304" t="str">
        <f t="shared" ca="1" si="160"/>
        <v/>
      </c>
      <c r="AN61" s="305" t="str">
        <f t="shared" ca="1" si="141"/>
        <v/>
      </c>
      <c r="AO61" s="306" t="str">
        <f t="shared" ca="1" si="142"/>
        <v/>
      </c>
      <c r="AP61" s="307" t="str">
        <f t="shared" ca="1" si="143"/>
        <v/>
      </c>
      <c r="AQ61" s="304" t="str">
        <f t="shared" ca="1" si="161"/>
        <v/>
      </c>
      <c r="AR61" s="305" t="str">
        <f t="shared" ca="1" si="144"/>
        <v/>
      </c>
      <c r="AS61" s="306" t="str">
        <f t="shared" ca="1" si="145"/>
        <v/>
      </c>
      <c r="AT61" s="307" t="str">
        <f t="shared" ca="1" si="146"/>
        <v/>
      </c>
      <c r="AU61" s="304" t="str">
        <f t="shared" ca="1" si="162"/>
        <v/>
      </c>
      <c r="AV61" s="305" t="str">
        <f t="shared" ca="1" si="147"/>
        <v/>
      </c>
      <c r="AW61" s="306" t="str">
        <f t="shared" ca="1" si="148"/>
        <v/>
      </c>
      <c r="AX61" s="307" t="str">
        <f t="shared" ca="1" si="149"/>
        <v/>
      </c>
      <c r="AY61" s="304" t="str">
        <f t="shared" ca="1" si="163"/>
        <v/>
      </c>
      <c r="AZ61" s="305" t="str">
        <f t="shared" ca="1" si="150"/>
        <v/>
      </c>
      <c r="BA61" s="306" t="str">
        <f t="shared" ca="1" si="151"/>
        <v/>
      </c>
      <c r="BB61" s="307" t="str">
        <f t="shared" ca="1" si="152"/>
        <v/>
      </c>
      <c r="BC61" s="304" t="str">
        <f t="shared" ca="1" si="164"/>
        <v/>
      </c>
      <c r="BD61" s="305" t="str">
        <f t="shared" ca="1" si="153"/>
        <v/>
      </c>
      <c r="BE61" s="306" t="str">
        <f t="shared" ca="1" si="154"/>
        <v/>
      </c>
      <c r="BF61" s="307" t="str">
        <f t="shared" ca="1" si="155"/>
        <v/>
      </c>
      <c r="BG61" s="304" t="str">
        <f t="shared" ca="1" si="165"/>
        <v/>
      </c>
      <c r="BH61" s="305" t="str">
        <f t="shared" ca="1" si="156"/>
        <v/>
      </c>
      <c r="BI61" s="306" t="str">
        <f t="shared" ca="1" si="157"/>
        <v/>
      </c>
      <c r="BJ61" s="307" t="str">
        <f t="shared" ca="1" si="158"/>
        <v/>
      </c>
      <c r="BL61" s="412" t="str">
        <f ca="1">IF(OR(BM61="",BM61=0),"",MAX(BL$5:BL60)+1)</f>
        <v/>
      </c>
      <c r="BM61" s="316" t="str">
        <f ca="1">IFERROR(INDEX($AJ$6:$AJ$17, ROWS(BM$4:$BM59)), IFERROR(INDEX($AN$6:$AN$17, ROWS(BM$4:$BM59)-ROWS($AJ$6:$AJ$17)), IFERROR(INDEX($AR$6:$AR$17, ROWS(BM$4:$BM59)-ROWS($AJ$6:$AJ$17)-ROWS($AN$6:$AN$17)),IFERROR(INDEX($AV$6:$AV$17, ROWS(BM$4:$BM59)-ROWS($AJ$6:$AJ$17)-ROWS($AN$6:$AN$17)-ROWS($AR$6:$AR$17)),IFERROR(INDEX($AZ$6:$AZ$17, ROWS(BM$4:$BM59)-ROWS($AJ$6:$AJ$17)-ROWS($AN$6:$AN$17)-ROWS($AR$6:$AR$17)-ROWS($AV$6:$AV$17)),IFERROR(INDEX($BD$6:$BD$17, ROWS(BM$4:$BM59)-ROWS($AJ$6:$AJ$17)-ROWS($AN$6:$AN$17)-ROWS($AR$6:$AR$17)-ROWS($AV$6:$AV$17)-ROWS($AZ$6:$AZ$17)),IFERROR(INDEX($BH$6:$BH$17, ROWS(BM$4:$BM59)-ROWS($AJ$6:$AJ$17)-ROWS($AN$6:$AN$17)-ROWS($AR$6:$AR$17)-ROWS($AV$6:$AV$17)-ROWS($AZ$6:$AZ$17)-ROWS($BD$6:$BD$17)), "")))))))</f>
        <v/>
      </c>
      <c r="BN61" s="316" t="str">
        <f t="shared" ca="1" si="30"/>
        <v/>
      </c>
      <c r="BO61" s="316" t="str">
        <f ca="1">IF(OR(BP61="",BP61=0),"",MAX(BO$5:BO60)+1)</f>
        <v/>
      </c>
      <c r="BP61" s="316" t="str">
        <f ca="1">IFERROR(INDEX($AK$6:$AK$17, ROWS($BP$4:BP59)), IFERROR(INDEX($AO$6:$AO$17, ROWS($BP$4:BP59)-ROWS($AK$6:$AK$17)), IFERROR(INDEX($AS$6:$AS$17, ROWS($BP$4:BP59)-ROWS($AK$6:$AK$17)-ROWS($AO$6:$AO$17)),IFERROR(INDEX($AW$6:$AW$17, ROWS($BP$4:BP59)-ROWS($AK$6:$AK$17)-ROWS($AO$6:$AO$17)-ROWS($AS$6:$AS$17)),IFERROR(INDEX($BA$6:$BA$17, ROWS($BP$4:BP59)-ROWS($AK$6:$AK$17)-ROWS($AO$6:$AO$17)-ROWS($AS$6:$AS$17)-ROWS($AW$6:$AW$17)),IFERROR(INDEX($BE$6:$BE$17, ROWS($BP$4:BP59)-ROWS($AK$6:$AK$17)-ROWS($AO$6:$AO$17)-ROWS($AS$6:$AS$17)-ROWS($AW$6:$AW$17)-ROWS($BA$6:$BA$17)),IFERROR(INDEX($BI$6:$BI$17, ROWS($BP$4:BP59)-ROWS($AK$6:$AK$17)-ROWS($AO$6:$AO$17)-ROWS($AS$6:$AS$17)-ROWS($AW$6:$AW$17)-ROWS($BA$6:$BA$17)-ROWS($BE$6:$BE$17)), "")))))))</f>
        <v/>
      </c>
      <c r="BQ61" s="316" t="str">
        <f t="shared" ca="1" si="31"/>
        <v/>
      </c>
      <c r="BR61" s="413" t="str">
        <f t="shared" ca="1" si="32"/>
        <v/>
      </c>
      <c r="BS61" s="412" t="str">
        <f ca="1">IF(OR(BT61="",BT61=0),"",MAX(BS$5:BS60)+1)</f>
        <v/>
      </c>
      <c r="BT61" s="316" t="str">
        <f ca="1">IFERROR(INDEX($AJ$22:$AJ$33, ROWS($BT$4:BT59)), IFERROR(INDEX($AN$22:$AN$33, ROWS($BT$4:BT59)-ROWS($AJ$22:$AJ$33)), IFERROR(INDEX($AR$22:$AR$33, ROWS($BT$4:BT59)-ROWS($AJ$22:$AJ$33)-ROWS($AN$22:$AN$33)),IFERROR(INDEX($AV$22:$AV$33, ROWS($BT$4:BT59)-ROWS($AJ$22:$AJ$33)-ROWS($AN$22:$AN$33)-ROWS($AR$22:$AR$33)),IFERROR(INDEX($AZ$22:$AZ$33, ROWS($BT$4:BT59)-ROWS($AJ$22:$AJ$33)-ROWS($AN$22:$AN$33)-ROWS($AR$22:$AR$33)-ROWS($AV$22:$AV$33)),IFERROR(INDEX($BD$22:$BD$33, ROWS($BT$4:BT59)-ROWS($AJ$22:$AJ$33)-ROWS($AN$22:$AN$33)-ROWS($AR$22:$AR$33)-ROWS($AV$22:$AV$33)-ROWS($AZ$22:$AZ$33)),IFERROR(INDEX($BH$22:$BH$33, ROWS($BT$4:BT59)-ROWS($AJ$22:$AJ$33)-ROWS($AN$22:$AN$33)-ROWS($AR$22:$AR$33)-ROWS($AV$22:$AV$33)-ROWS($AZ$22:$AZ$33)-ROWS($BD$22:$BD$33)), "")))))))</f>
        <v/>
      </c>
      <c r="BU61" s="316" t="str">
        <f t="shared" ca="1" si="33"/>
        <v/>
      </c>
      <c r="BV61" s="316" t="str">
        <f ca="1">IF(OR(BW61="",BW61=0),"",MAX(BV$5:BV60)+1)</f>
        <v/>
      </c>
      <c r="BW61" s="316" t="str">
        <f ca="1">IFERROR(INDEX($AK$22:$AK$33, ROWS($BW$4:BW59)), IFERROR(INDEX($AO$22:$AO$33, ROWS($BW$4:BW59)-ROWS($AK$22:$AK$33)), IFERROR(INDEX($AS$22:$AS$33, ROWS($BW$4:BW59)-ROWS($AK$22:$AK$33)-ROWS($AO$22:$AO$33)),IFERROR(INDEX($AW$22:$AW$33, ROWS($BW$4:BW59)-ROWS($AK$22:$AK$33)-ROWS($AO$22:$AO$33)-ROWS($AS$22:$AS$33)),IFERROR(INDEX($BA$22:$BA$33, ROWS($BW$4:BW59)-ROWS($AK$22:$AK$33)-ROWS($AO$22:$AO$33)-ROWS($AS$22:$AS$33)-ROWS($AW$22:$AW$33)),IFERROR(INDEX($BE$22:$BE$33, ROWS($BW$4:BW59)-ROWS($AK$22:$AK$33)-ROWS($AO$22:$AO$33)-ROWS($AS$22:$AS$33)-ROWS($AW$22:$AW$33)-ROWS($BA$22:$BA$33)),IFERROR(INDEX($BI$22:$BI$33, ROWS($BW$4:BW59)-ROWS($AK$22:$AK$33)-ROWS($AO$22:$AO$33)-ROWS($AS$22:$AS$33)-ROWS($AW$22:$AW$33)-ROWS($BA$22:$BA$33)-ROWS($BE$22:$BE$33)), "")))))))</f>
        <v/>
      </c>
      <c r="BX61" s="316" t="str">
        <f t="shared" ca="1" si="34"/>
        <v/>
      </c>
      <c r="BY61" s="413" t="str">
        <f t="shared" ca="1" si="35"/>
        <v/>
      </c>
      <c r="BZ61" s="412" t="str">
        <f ca="1">IF(OR(CA61="",CA61=0),"",MAX(BZ$5:BZ60)+1)</f>
        <v/>
      </c>
      <c r="CA61" s="316" t="str">
        <f ca="1">IFERROR(INDEX($AJ$38:$AJ$49, ROWS($CA$4:CA59)), IFERROR(INDEX($AN$38:$AN$49, ROWS($CA$4:CA59)-ROWS($AJ$38:$AJ$49)), IFERROR(INDEX($AR$38:$AR$49, ROWS($CA$4:CA59)-ROWS($AJ$38:$AJ$49)-ROWS($AN$38:$AN$49)),IFERROR(INDEX($AV$38:$AV$49, ROWS($CA$4:CA59)-ROWS($AJ$38:$AJ$49)-ROWS($AN$38:$AN$49)-ROWS($AR$38:$AR$49)),IFERROR(INDEX($AZ$38:$AZ$49, ROWS($CA$4:CA59)-ROWS($AJ$38:$AJ$49)-ROWS($AN$38:$AN$49)-ROWS($AR$38:$AR$49)-ROWS($AV$38:$AV$49)),IFERROR(INDEX($BD$38:$BD$49, ROWS($CA$4:CA59)-ROWS($AJ$38:$AJ$49)-ROWS($AN$38:$AN$49)-ROWS($AR$38:$AR$49)-ROWS($AV$38:$AV$49)-ROWS($AZ$38:$AZ$49)),IFERROR(INDEX($BH$38:$BH$49, ROWS($CA$4:CA59)-ROWS($AJ$38:$AJ$49)-ROWS($AN$38:$AN$49)-ROWS($AR$38:$AR$49)-ROWS($AV$38:$AV$49)-ROWS($AZ$38:$AZ$49)-ROWS($BD$38:$BD$49)), "")))))))</f>
        <v/>
      </c>
      <c r="CB61" s="316" t="str">
        <f t="shared" ca="1" si="36"/>
        <v/>
      </c>
      <c r="CC61" s="316" t="str">
        <f ca="1">IF(OR(CD61="",CD61=0),"",MAX(CC$5:CC60)+1)</f>
        <v/>
      </c>
      <c r="CD61" s="316" t="str">
        <f ca="1">IFERROR(INDEX($AK$38:$AK$49, ROWS($CD$4:CD59)), IFERROR(INDEX($AO$38:$AO$49, ROWS($CD$4:CD59)-ROWS($AK$38:$AK$49)), IFERROR(INDEX($AS$38:$AS$49, ROWS($CD$4:CD59)-ROWS($AK$38:$AK$49)-ROWS($AO$38:$AO$49)),IFERROR(INDEX($AW$38:$AW$49, ROWS($CD$4:CD59)-ROWS($AK$38:$AK$49)-ROWS($AO$38:$AO$49)-ROWS($AS$38:$AS$49)),IFERROR(INDEX($BA$38:$BA$49, ROWS($CD$4:CD59)-ROWS($AK$38:$AK$49)-ROWS($AO$38:$AO$49)-ROWS($AS$38:$AS$49)-ROWS($AW$38:$AW$49)),IFERROR(INDEX($BE$38:$BE$49, ROWS($CD$4:CD59)-ROWS($AK$38:$AK$49)-ROWS($AO$38:$AO$49)-ROWS($AS$38:$AS$49)-ROWS($AW$38:$AW$49)-ROWS($BA$38:$BA$49)),IFERROR(INDEX($BI$38:$BI$49, ROWS($CD$4:CD59)-ROWS($AK$38:$AK$49)-ROWS($AO$38:$AO$49)-ROWS($AS$38:$AS$49)-ROWS($AW$38:$AW$49)-ROWS($BA$38:$BA$49)-ROWS($BE$38:$BE$49)), "")))))))</f>
        <v/>
      </c>
      <c r="CE61" s="316" t="str">
        <f t="shared" ca="1" si="37"/>
        <v/>
      </c>
      <c r="CF61" s="413" t="str">
        <f t="shared" ca="1" si="38"/>
        <v/>
      </c>
      <c r="CG61" s="412" t="str">
        <f ca="1">IF(OR(CH61="",CH61=0),"",MAX(CG$5:CG60)+1)</f>
        <v/>
      </c>
      <c r="CH61" s="316" t="str">
        <f ca="1">IFERROR(INDEX($AJ$54:$AJ$65, ROWS($CH$4:CH59)), IFERROR(INDEX($AN$54:$AN$65, ROWS($CH$4:CH59)-ROWS($AJ$54:$AJ$65)), IFERROR(INDEX($AR$54:$AR$65, ROWS($CH$4:CH59)-ROWS($AJ$54:$AJ$65)-ROWS($AN$54:$AN$65)),IFERROR(INDEX($AV$54:$AV$65, ROWS($CH$4:CH59)-ROWS($AJ$54:$AJ$65)-ROWS($AN$54:$AN$65)-ROWS($AR$54:$AR$65)),IFERROR(INDEX($AZ$54:$AZ$65, ROWS($CH$4:CH59)-ROWS($AJ$54:$AJ$65)-ROWS($AN$54:$AN$65)-ROWS($AR$54:$AR$65)-ROWS($AV$54:$AV$65)),IFERROR(INDEX($BD$54:$BD$65, ROWS($CH$4:CH59)-ROWS($AJ$54:$AJ$65)-ROWS($AN$54:$AN$65)-ROWS($AR$54:$AR$65)-ROWS($AV$54:$AV$65)-ROWS($AZ$54:$AZ$65)),IFERROR(INDEX($BH$54:$BH$65, ROWS($CH$4:CH59)-ROWS($AJ$54:$AJ$65)-ROWS($AN$54:$AN$65)-ROWS($AR$54:$AR$65)-ROWS($AV$54:$AV$65)-ROWS($AZ$54:$AZ$65)-ROWS($BD$54:$BD$65)), "")))))))</f>
        <v/>
      </c>
      <c r="CI61" s="316" t="str">
        <f t="shared" ca="1" si="39"/>
        <v/>
      </c>
      <c r="CJ61" s="316" t="str">
        <f ca="1">IF(OR(CK61="",CK61=0),"",MAX(CJ$5:CJ60)+1)</f>
        <v/>
      </c>
      <c r="CK61" s="316" t="str">
        <f ca="1">IFERROR(INDEX($AK$54:$AK$65, ROWS($CK$4:CK59)), IFERROR(INDEX($AO$54:$AO$65, ROWS($CK$4:CK59)-ROWS($AK$54:$AK$65)), IFERROR(INDEX($AS$54:$AS$65, ROWS($CK$4:CK59)-ROWS($AK$54:$AK$65)-ROWS($AO$54:$AO$65)),IFERROR(INDEX($AW$54:$AW$65, ROWS($CK$4:CK59)-ROWS($AK$54:$AK$65)-ROWS($AO$54:$AO$65)-ROWS($AS$54:$AS$65)),IFERROR(INDEX($BA$54:$BA$65, ROWS($CK$4:CK59)-ROWS($AK$54:$AK$65)-ROWS($AO$54:$AO$65)-ROWS($AS$54:$AS$65)-ROWS($AW$54:$AW$65)),IFERROR(INDEX($BE$54:$BE$65, ROWS($CK$4:CK59)-ROWS($AK$54:$AK$65)-ROWS($AO$54:$AO$65)-ROWS($AS$54:$AS$65)-ROWS($AW$54:$AW$65)-ROWS($BA$54:$BA$65)),IFERROR(INDEX($BI$54:$BI$65, ROWS($CK$4:CK59)-ROWS($AK$54:$AK$65)-ROWS($AO$54:$AO$65)-ROWS($AS$54:$AS$65)-ROWS($AW$54:$AW$65)-ROWS($BA$54:$BA$65)-ROWS($BE$54:$BE$65)), "")))))))</f>
        <v/>
      </c>
      <c r="CL61" s="316" t="str">
        <f t="shared" ca="1" si="40"/>
        <v/>
      </c>
      <c r="CM61" s="413" t="str">
        <f t="shared" ca="1" si="41"/>
        <v/>
      </c>
      <c r="CN61" s="412" t="str">
        <f>IF(OR(CO61="",CO61=0),"",MAX(CN$5:CN60)+1)</f>
        <v/>
      </c>
      <c r="CO61" s="316">
        <f>IFERROR(INDEX($AJ$70:$AJ$81, ROWS($CO$4:CO59)), IFERROR(INDEX($AN$70:$AN$81, ROWS($CO$4:CO59)-ROWS($AJ$70:$AJ$81)), IFERROR(INDEX($AR$70:$AR$81, ROWS($CO$4:CO59)-ROWS($AJ$70:$AJ$81)-ROWS($AN$70:$AN$81)),IFERROR(INDEX($AV$70:$AV$81, ROWS($CO$4:CO59)-ROWS($AJ$70:$AJ$81)-ROWS($AN$70:$AN$81)-ROWS($AR$70:$AR$81)),IFERROR(INDEX($AZ$70:$AZ$81, ROWS($CO$4:CO59)-ROWS($AJ$70:$AJ$81)-ROWS($AN$70:$AN$81)-ROWS($AR$70:$AR$81)-ROWS($AV$70:$AV$81)),IFERROR(INDEX($BD$70:$BD$81, ROWS($CO$4:CO59)-ROWS($AJ$70:$AJ$81)-ROWS($AN$70:$AN$81)-ROWS($AR$70:$AR$81)-ROWS($AV$70:$AV$81)-ROWS($AZ$70:$AZ$81)),IFERROR(INDEX($BH$70:$BH$81, ROWS($CO$4:CO59)-ROWS($AJ$70:$AJ$81)-ROWS($AN$70:$AN$81)-ROWS($AR$70:$AR$81)-ROWS($AV$70:$AV$81)-ROWS($AZ$70:$AZ$81)-ROWS($BD$70:$BD$81)), "")))))))</f>
        <v>0</v>
      </c>
      <c r="CP61" s="316" t="str">
        <f t="shared" ca="1" si="42"/>
        <v/>
      </c>
      <c r="CQ61" s="316" t="str">
        <f>IF(OR(CR61="",CR61=0),"",MAX(CQ$5:CQ60)+1)</f>
        <v/>
      </c>
      <c r="CR61" s="316">
        <f>IFERROR(INDEX($AK$70:$AK$81, ROWS($CR$4:CR59)), IFERROR(INDEX($AO$70:$AO$81, ROWS($CR$4:CR59)-ROWS($AK$70:$AK$81)), IFERROR(INDEX($AS$70:$AS$81, ROWS($CR$4:CR59)-ROWS($AK$70:$AK$81)-ROWS($AO$70:$AO$81)),IFERROR(INDEX($AW$70:$AW$81, ROWS($CR$4:CR59)-ROWS($AK$70:$AK$81)-ROWS($AO$70:$AO$81)-ROWS($AS$70:$AS$81)),IFERROR(INDEX($BA$70:$BA$81, ROWS($CR$4:CR59)-ROWS($AK$70:$AK$81)-ROWS($AO$70:$AO$81)-ROWS($AS$70:$AS$81)-ROWS($AW$70:$AW$81)),IFERROR(INDEX($BE$70:$BE$81, ROWS($CR$4:CR59)-ROWS($AK$70:$AK$81)-ROWS($AO$70:$AO$81)-ROWS($AS$70:$AS$81)-ROWS($AW$70:$AW$81)-ROWS($BA$70:$BA$81)),IFERROR(INDEX($BI$70:$BI$81, ROWS($CR$4:CR59)-ROWS($AK$70:$AK$81)-ROWS($AO$70:$AO$81)-ROWS($AS$70:$AS$81)-ROWS($AW$70:$AW$81)-ROWS($BA$70:$BA$81)-ROWS($BE$70:$BE$81)), "")))))))</f>
        <v>0</v>
      </c>
      <c r="CS61" s="316" t="str">
        <f t="shared" ca="1" si="43"/>
        <v/>
      </c>
      <c r="CT61" s="413" t="str">
        <f t="shared" ca="1" si="44"/>
        <v/>
      </c>
      <c r="CU61" s="412" t="str">
        <f>IF(OR(CV61="",CV61=0),"",MAX(CU$5:CU60)+1)</f>
        <v/>
      </c>
      <c r="CV61" s="316" t="str">
        <f>IFERROR(INDEX($AJ$86:$AJ$97, ROWS($CV$4:CV59)), IFERROR(INDEX($AN$86:$AN$97, ROWS($CV$4:CV59)-ROWS($AJ$86:$AJ$97)), ""))</f>
        <v/>
      </c>
      <c r="CW61" s="316" t="str">
        <f t="shared" si="45"/>
        <v/>
      </c>
      <c r="CX61" s="316" t="str">
        <f>IF(OR(CY61="",CY61=0),"",MAX(CX$5:CX60)+1)</f>
        <v/>
      </c>
      <c r="CY61" s="316" t="str">
        <f>IFERROR(INDEX($AK$86:$AK$97, ROWS($CY$4:CY59)), IFERROR(INDEX($AO$86:$AO$97, ROWS($CY$4:CY59)-ROWS($AK$86:$AK$97)), ""))</f>
        <v/>
      </c>
      <c r="CZ61" s="316" t="str">
        <f t="shared" si="46"/>
        <v/>
      </c>
      <c r="DA61" s="413" t="str">
        <f t="shared" si="47"/>
        <v/>
      </c>
      <c r="DC61" s="438">
        <f ca="1">IF(OR(DD61="",DD61=0),"",MAX(DC$45:DC60)+1)</f>
        <v>12</v>
      </c>
      <c r="DD61" s="434" t="str">
        <f t="shared" ca="1" si="130"/>
        <v>Car 1 Gas</v>
      </c>
      <c r="DE61" s="413">
        <f t="shared" ca="1" si="131"/>
        <v>50</v>
      </c>
      <c r="DF61" s="431" t="str">
        <f ca="1">IF(OR(DG61="",DG61=0),"",MAX(DF$45:DF60)+1)</f>
        <v/>
      </c>
      <c r="DG61" s="412" t="str">
        <f t="shared" ca="1" si="132"/>
        <v/>
      </c>
      <c r="DH61" s="413" t="str">
        <f t="shared" ca="1" si="133"/>
        <v/>
      </c>
      <c r="DI61" s="412" t="str">
        <f t="shared" ca="1" si="134"/>
        <v/>
      </c>
      <c r="DJ61" s="413" t="str">
        <f t="shared" ca="1" si="135"/>
        <v/>
      </c>
      <c r="DK61" s="412" t="str">
        <f t="shared" ca="1" si="136"/>
        <v/>
      </c>
      <c r="DL61" s="413" t="str">
        <f t="shared" ca="1" si="137"/>
        <v/>
      </c>
      <c r="DN61" s="278"/>
      <c r="DO61" s="278"/>
      <c r="DP61" s="278"/>
      <c r="DQ61" s="278"/>
      <c r="DR61" s="278"/>
      <c r="DS61" s="278"/>
    </row>
    <row r="62" spans="16:123" x14ac:dyDescent="0.3">
      <c r="P62" s="1177"/>
      <c r="Q62" s="1178"/>
      <c r="R62" s="453"/>
      <c r="S62" s="402"/>
      <c r="U62" s="1177"/>
      <c r="V62" s="1178"/>
      <c r="W62" s="453"/>
      <c r="X62" s="402"/>
      <c r="AB62" s="395">
        <f ca="1">IFERROR(MATCH($AB$59,OFFSET(Year!$AY$11:$AY$62,AB61,,1000),0)+AB61,"")</f>
        <v>2</v>
      </c>
      <c r="AC62" s="340">
        <f ca="1">IFERROR(INDEX(Year!$BB$11:$BB$62,AB62),"")</f>
        <v>17</v>
      </c>
      <c r="AD62" s="348" t="str">
        <f ca="1">IFERROR(INDEX(Year!$AZ$11:$AZ$62,AB62),"")</f>
        <v>Paycheck 1</v>
      </c>
      <c r="AE62" s="363">
        <f ca="1">IFERROR(INDEX(Year!$BA$11:$BA$62,AB62),"")</f>
        <v>850</v>
      </c>
      <c r="AF62" s="402" t="str">
        <f ca="1">IFERROR(INDEX(Year!$AY$11:$AY$62,AB62),"")</f>
        <v>Income</v>
      </c>
      <c r="AI62" s="304" t="str">
        <f t="shared" ca="1" si="159"/>
        <v/>
      </c>
      <c r="AJ62" s="305" t="str">
        <f t="shared" ca="1" si="138"/>
        <v/>
      </c>
      <c r="AK62" s="306" t="str">
        <f t="shared" ca="1" si="139"/>
        <v/>
      </c>
      <c r="AL62" s="307" t="str">
        <f t="shared" ca="1" si="140"/>
        <v/>
      </c>
      <c r="AM62" s="304" t="str">
        <f t="shared" ca="1" si="160"/>
        <v/>
      </c>
      <c r="AN62" s="305" t="str">
        <f t="shared" ca="1" si="141"/>
        <v/>
      </c>
      <c r="AO62" s="306" t="str">
        <f t="shared" ca="1" si="142"/>
        <v/>
      </c>
      <c r="AP62" s="307" t="str">
        <f t="shared" ca="1" si="143"/>
        <v/>
      </c>
      <c r="AQ62" s="304" t="str">
        <f t="shared" ca="1" si="161"/>
        <v/>
      </c>
      <c r="AR62" s="305" t="str">
        <f t="shared" ca="1" si="144"/>
        <v/>
      </c>
      <c r="AS62" s="306" t="str">
        <f t="shared" ca="1" si="145"/>
        <v/>
      </c>
      <c r="AT62" s="307" t="str">
        <f t="shared" ca="1" si="146"/>
        <v/>
      </c>
      <c r="AU62" s="304" t="str">
        <f t="shared" ca="1" si="162"/>
        <v/>
      </c>
      <c r="AV62" s="305" t="str">
        <f t="shared" ca="1" si="147"/>
        <v/>
      </c>
      <c r="AW62" s="306" t="str">
        <f t="shared" ca="1" si="148"/>
        <v/>
      </c>
      <c r="AX62" s="307" t="str">
        <f t="shared" ca="1" si="149"/>
        <v/>
      </c>
      <c r="AY62" s="304" t="str">
        <f t="shared" ca="1" si="163"/>
        <v/>
      </c>
      <c r="AZ62" s="305" t="str">
        <f t="shared" ca="1" si="150"/>
        <v/>
      </c>
      <c r="BA62" s="306" t="str">
        <f t="shared" ca="1" si="151"/>
        <v/>
      </c>
      <c r="BB62" s="307" t="str">
        <f t="shared" ca="1" si="152"/>
        <v/>
      </c>
      <c r="BC62" s="304" t="str">
        <f t="shared" ca="1" si="164"/>
        <v/>
      </c>
      <c r="BD62" s="305" t="str">
        <f t="shared" ca="1" si="153"/>
        <v/>
      </c>
      <c r="BE62" s="306" t="str">
        <f t="shared" ca="1" si="154"/>
        <v/>
      </c>
      <c r="BF62" s="307" t="str">
        <f t="shared" ca="1" si="155"/>
        <v/>
      </c>
      <c r="BG62" s="304" t="str">
        <f t="shared" ca="1" si="165"/>
        <v/>
      </c>
      <c r="BH62" s="305" t="str">
        <f t="shared" ca="1" si="156"/>
        <v/>
      </c>
      <c r="BI62" s="306" t="str">
        <f t="shared" ca="1" si="157"/>
        <v/>
      </c>
      <c r="BJ62" s="307" t="str">
        <f t="shared" ca="1" si="158"/>
        <v/>
      </c>
      <c r="BL62" s="412" t="str">
        <f ca="1">IF(OR(BM62="",BM62=0),"",MAX(BL$5:BL61)+1)</f>
        <v/>
      </c>
      <c r="BM62" s="316" t="str">
        <f ca="1">IFERROR(INDEX($AJ$6:$AJ$17, ROWS(BM$4:$BM60)), IFERROR(INDEX($AN$6:$AN$17, ROWS(BM$4:$BM60)-ROWS($AJ$6:$AJ$17)), IFERROR(INDEX($AR$6:$AR$17, ROWS(BM$4:$BM60)-ROWS($AJ$6:$AJ$17)-ROWS($AN$6:$AN$17)),IFERROR(INDEX($AV$6:$AV$17, ROWS(BM$4:$BM60)-ROWS($AJ$6:$AJ$17)-ROWS($AN$6:$AN$17)-ROWS($AR$6:$AR$17)),IFERROR(INDEX($AZ$6:$AZ$17, ROWS(BM$4:$BM60)-ROWS($AJ$6:$AJ$17)-ROWS($AN$6:$AN$17)-ROWS($AR$6:$AR$17)-ROWS($AV$6:$AV$17)),IFERROR(INDEX($BD$6:$BD$17, ROWS(BM$4:$BM60)-ROWS($AJ$6:$AJ$17)-ROWS($AN$6:$AN$17)-ROWS($AR$6:$AR$17)-ROWS($AV$6:$AV$17)-ROWS($AZ$6:$AZ$17)),IFERROR(INDEX($BH$6:$BH$17, ROWS(BM$4:$BM60)-ROWS($AJ$6:$AJ$17)-ROWS($AN$6:$AN$17)-ROWS($AR$6:$AR$17)-ROWS($AV$6:$AV$17)-ROWS($AZ$6:$AZ$17)-ROWS($BD$6:$BD$17)), "")))))))</f>
        <v/>
      </c>
      <c r="BN62" s="316" t="str">
        <f t="shared" ca="1" si="30"/>
        <v/>
      </c>
      <c r="BO62" s="316" t="str">
        <f ca="1">IF(OR(BP62="",BP62=0),"",MAX(BO$5:BO61)+1)</f>
        <v/>
      </c>
      <c r="BP62" s="316" t="str">
        <f ca="1">IFERROR(INDEX($AK$6:$AK$17, ROWS($BP$4:BP60)), IFERROR(INDEX($AO$6:$AO$17, ROWS($BP$4:BP60)-ROWS($AK$6:$AK$17)), IFERROR(INDEX($AS$6:$AS$17, ROWS($BP$4:BP60)-ROWS($AK$6:$AK$17)-ROWS($AO$6:$AO$17)),IFERROR(INDEX($AW$6:$AW$17, ROWS($BP$4:BP60)-ROWS($AK$6:$AK$17)-ROWS($AO$6:$AO$17)-ROWS($AS$6:$AS$17)),IFERROR(INDEX($BA$6:$BA$17, ROWS($BP$4:BP60)-ROWS($AK$6:$AK$17)-ROWS($AO$6:$AO$17)-ROWS($AS$6:$AS$17)-ROWS($AW$6:$AW$17)),IFERROR(INDEX($BE$6:$BE$17, ROWS($BP$4:BP60)-ROWS($AK$6:$AK$17)-ROWS($AO$6:$AO$17)-ROWS($AS$6:$AS$17)-ROWS($AW$6:$AW$17)-ROWS($BA$6:$BA$17)),IFERROR(INDEX($BI$6:$BI$17, ROWS($BP$4:BP60)-ROWS($AK$6:$AK$17)-ROWS($AO$6:$AO$17)-ROWS($AS$6:$AS$17)-ROWS($AW$6:$AW$17)-ROWS($BA$6:$BA$17)-ROWS($BE$6:$BE$17)), "")))))))</f>
        <v/>
      </c>
      <c r="BQ62" s="316" t="str">
        <f t="shared" ca="1" si="31"/>
        <v/>
      </c>
      <c r="BR62" s="413" t="str">
        <f t="shared" ca="1" si="32"/>
        <v/>
      </c>
      <c r="BS62" s="412" t="str">
        <f ca="1">IF(OR(BT62="",BT62=0),"",MAX(BS$5:BS61)+1)</f>
        <v/>
      </c>
      <c r="BT62" s="316" t="str">
        <f ca="1">IFERROR(INDEX($AJ$22:$AJ$33, ROWS($BT$4:BT60)), IFERROR(INDEX($AN$22:$AN$33, ROWS($BT$4:BT60)-ROWS($AJ$22:$AJ$33)), IFERROR(INDEX($AR$22:$AR$33, ROWS($BT$4:BT60)-ROWS($AJ$22:$AJ$33)-ROWS($AN$22:$AN$33)),IFERROR(INDEX($AV$22:$AV$33, ROWS($BT$4:BT60)-ROWS($AJ$22:$AJ$33)-ROWS($AN$22:$AN$33)-ROWS($AR$22:$AR$33)),IFERROR(INDEX($AZ$22:$AZ$33, ROWS($BT$4:BT60)-ROWS($AJ$22:$AJ$33)-ROWS($AN$22:$AN$33)-ROWS($AR$22:$AR$33)-ROWS($AV$22:$AV$33)),IFERROR(INDEX($BD$22:$BD$33, ROWS($BT$4:BT60)-ROWS($AJ$22:$AJ$33)-ROWS($AN$22:$AN$33)-ROWS($AR$22:$AR$33)-ROWS($AV$22:$AV$33)-ROWS($AZ$22:$AZ$33)),IFERROR(INDEX($BH$22:$BH$33, ROWS($BT$4:BT60)-ROWS($AJ$22:$AJ$33)-ROWS($AN$22:$AN$33)-ROWS($AR$22:$AR$33)-ROWS($AV$22:$AV$33)-ROWS($AZ$22:$AZ$33)-ROWS($BD$22:$BD$33)), "")))))))</f>
        <v/>
      </c>
      <c r="BU62" s="316" t="str">
        <f t="shared" ca="1" si="33"/>
        <v/>
      </c>
      <c r="BV62" s="316" t="str">
        <f ca="1">IF(OR(BW62="",BW62=0),"",MAX(BV$5:BV61)+1)</f>
        <v/>
      </c>
      <c r="BW62" s="316" t="str">
        <f ca="1">IFERROR(INDEX($AK$22:$AK$33, ROWS($BW$4:BW60)), IFERROR(INDEX($AO$22:$AO$33, ROWS($BW$4:BW60)-ROWS($AK$22:$AK$33)), IFERROR(INDEX($AS$22:$AS$33, ROWS($BW$4:BW60)-ROWS($AK$22:$AK$33)-ROWS($AO$22:$AO$33)),IFERROR(INDEX($AW$22:$AW$33, ROWS($BW$4:BW60)-ROWS($AK$22:$AK$33)-ROWS($AO$22:$AO$33)-ROWS($AS$22:$AS$33)),IFERROR(INDEX($BA$22:$BA$33, ROWS($BW$4:BW60)-ROWS($AK$22:$AK$33)-ROWS($AO$22:$AO$33)-ROWS($AS$22:$AS$33)-ROWS($AW$22:$AW$33)),IFERROR(INDEX($BE$22:$BE$33, ROWS($BW$4:BW60)-ROWS($AK$22:$AK$33)-ROWS($AO$22:$AO$33)-ROWS($AS$22:$AS$33)-ROWS($AW$22:$AW$33)-ROWS($BA$22:$BA$33)),IFERROR(INDEX($BI$22:$BI$33, ROWS($BW$4:BW60)-ROWS($AK$22:$AK$33)-ROWS($AO$22:$AO$33)-ROWS($AS$22:$AS$33)-ROWS($AW$22:$AW$33)-ROWS($BA$22:$BA$33)-ROWS($BE$22:$BE$33)), "")))))))</f>
        <v/>
      </c>
      <c r="BX62" s="316" t="str">
        <f t="shared" ca="1" si="34"/>
        <v/>
      </c>
      <c r="BY62" s="413" t="str">
        <f t="shared" ca="1" si="35"/>
        <v/>
      </c>
      <c r="BZ62" s="412" t="str">
        <f ca="1">IF(OR(CA62="",CA62=0),"",MAX(BZ$5:BZ61)+1)</f>
        <v/>
      </c>
      <c r="CA62" s="316" t="str">
        <f ca="1">IFERROR(INDEX($AJ$38:$AJ$49, ROWS($CA$4:CA60)), IFERROR(INDEX($AN$38:$AN$49, ROWS($CA$4:CA60)-ROWS($AJ$38:$AJ$49)), IFERROR(INDEX($AR$38:$AR$49, ROWS($CA$4:CA60)-ROWS($AJ$38:$AJ$49)-ROWS($AN$38:$AN$49)),IFERROR(INDEX($AV$38:$AV$49, ROWS($CA$4:CA60)-ROWS($AJ$38:$AJ$49)-ROWS($AN$38:$AN$49)-ROWS($AR$38:$AR$49)),IFERROR(INDEX($AZ$38:$AZ$49, ROWS($CA$4:CA60)-ROWS($AJ$38:$AJ$49)-ROWS($AN$38:$AN$49)-ROWS($AR$38:$AR$49)-ROWS($AV$38:$AV$49)),IFERROR(INDEX($BD$38:$BD$49, ROWS($CA$4:CA60)-ROWS($AJ$38:$AJ$49)-ROWS($AN$38:$AN$49)-ROWS($AR$38:$AR$49)-ROWS($AV$38:$AV$49)-ROWS($AZ$38:$AZ$49)),IFERROR(INDEX($BH$38:$BH$49, ROWS($CA$4:CA60)-ROWS($AJ$38:$AJ$49)-ROWS($AN$38:$AN$49)-ROWS($AR$38:$AR$49)-ROWS($AV$38:$AV$49)-ROWS($AZ$38:$AZ$49)-ROWS($BD$38:$BD$49)), "")))))))</f>
        <v/>
      </c>
      <c r="CB62" s="316" t="str">
        <f t="shared" ca="1" si="36"/>
        <v/>
      </c>
      <c r="CC62" s="316" t="str">
        <f ca="1">IF(OR(CD62="",CD62=0),"",MAX(CC$5:CC61)+1)</f>
        <v/>
      </c>
      <c r="CD62" s="316" t="str">
        <f ca="1">IFERROR(INDEX($AK$38:$AK$49, ROWS($CD$4:CD60)), IFERROR(INDEX($AO$38:$AO$49, ROWS($CD$4:CD60)-ROWS($AK$38:$AK$49)), IFERROR(INDEX($AS$38:$AS$49, ROWS($CD$4:CD60)-ROWS($AK$38:$AK$49)-ROWS($AO$38:$AO$49)),IFERROR(INDEX($AW$38:$AW$49, ROWS($CD$4:CD60)-ROWS($AK$38:$AK$49)-ROWS($AO$38:$AO$49)-ROWS($AS$38:$AS$49)),IFERROR(INDEX($BA$38:$BA$49, ROWS($CD$4:CD60)-ROWS($AK$38:$AK$49)-ROWS($AO$38:$AO$49)-ROWS($AS$38:$AS$49)-ROWS($AW$38:$AW$49)),IFERROR(INDEX($BE$38:$BE$49, ROWS($CD$4:CD60)-ROWS($AK$38:$AK$49)-ROWS($AO$38:$AO$49)-ROWS($AS$38:$AS$49)-ROWS($AW$38:$AW$49)-ROWS($BA$38:$BA$49)),IFERROR(INDEX($BI$38:$BI$49, ROWS($CD$4:CD60)-ROWS($AK$38:$AK$49)-ROWS($AO$38:$AO$49)-ROWS($AS$38:$AS$49)-ROWS($AW$38:$AW$49)-ROWS($BA$38:$BA$49)-ROWS($BE$38:$BE$49)), "")))))))</f>
        <v/>
      </c>
      <c r="CE62" s="316" t="str">
        <f t="shared" ca="1" si="37"/>
        <v/>
      </c>
      <c r="CF62" s="413" t="str">
        <f t="shared" ca="1" si="38"/>
        <v/>
      </c>
      <c r="CG62" s="412" t="str">
        <f ca="1">IF(OR(CH62="",CH62=0),"",MAX(CG$5:CG61)+1)</f>
        <v/>
      </c>
      <c r="CH62" s="316" t="str">
        <f ca="1">IFERROR(INDEX($AJ$54:$AJ$65, ROWS($CH$4:CH60)), IFERROR(INDEX($AN$54:$AN$65, ROWS($CH$4:CH60)-ROWS($AJ$54:$AJ$65)), IFERROR(INDEX($AR$54:$AR$65, ROWS($CH$4:CH60)-ROWS($AJ$54:$AJ$65)-ROWS($AN$54:$AN$65)),IFERROR(INDEX($AV$54:$AV$65, ROWS($CH$4:CH60)-ROWS($AJ$54:$AJ$65)-ROWS($AN$54:$AN$65)-ROWS($AR$54:$AR$65)),IFERROR(INDEX($AZ$54:$AZ$65, ROWS($CH$4:CH60)-ROWS($AJ$54:$AJ$65)-ROWS($AN$54:$AN$65)-ROWS($AR$54:$AR$65)-ROWS($AV$54:$AV$65)),IFERROR(INDEX($BD$54:$BD$65, ROWS($CH$4:CH60)-ROWS($AJ$54:$AJ$65)-ROWS($AN$54:$AN$65)-ROWS($AR$54:$AR$65)-ROWS($AV$54:$AV$65)-ROWS($AZ$54:$AZ$65)),IFERROR(INDEX($BH$54:$BH$65, ROWS($CH$4:CH60)-ROWS($AJ$54:$AJ$65)-ROWS($AN$54:$AN$65)-ROWS($AR$54:$AR$65)-ROWS($AV$54:$AV$65)-ROWS($AZ$54:$AZ$65)-ROWS($BD$54:$BD$65)), "")))))))</f>
        <v/>
      </c>
      <c r="CI62" s="316" t="str">
        <f t="shared" ca="1" si="39"/>
        <v/>
      </c>
      <c r="CJ62" s="316" t="str">
        <f ca="1">IF(OR(CK62="",CK62=0),"",MAX(CJ$5:CJ61)+1)</f>
        <v/>
      </c>
      <c r="CK62" s="316" t="str">
        <f ca="1">IFERROR(INDEX($AK$54:$AK$65, ROWS($CK$4:CK60)), IFERROR(INDEX($AO$54:$AO$65, ROWS($CK$4:CK60)-ROWS($AK$54:$AK$65)), IFERROR(INDEX($AS$54:$AS$65, ROWS($CK$4:CK60)-ROWS($AK$54:$AK$65)-ROWS($AO$54:$AO$65)),IFERROR(INDEX($AW$54:$AW$65, ROWS($CK$4:CK60)-ROWS($AK$54:$AK$65)-ROWS($AO$54:$AO$65)-ROWS($AS$54:$AS$65)),IFERROR(INDEX($BA$54:$BA$65, ROWS($CK$4:CK60)-ROWS($AK$54:$AK$65)-ROWS($AO$54:$AO$65)-ROWS($AS$54:$AS$65)-ROWS($AW$54:$AW$65)),IFERROR(INDEX($BE$54:$BE$65, ROWS($CK$4:CK60)-ROWS($AK$54:$AK$65)-ROWS($AO$54:$AO$65)-ROWS($AS$54:$AS$65)-ROWS($AW$54:$AW$65)-ROWS($BA$54:$BA$65)),IFERROR(INDEX($BI$54:$BI$65, ROWS($CK$4:CK60)-ROWS($AK$54:$AK$65)-ROWS($AO$54:$AO$65)-ROWS($AS$54:$AS$65)-ROWS($AW$54:$AW$65)-ROWS($BA$54:$BA$65)-ROWS($BE$54:$BE$65)), "")))))))</f>
        <v/>
      </c>
      <c r="CL62" s="316" t="str">
        <f t="shared" ca="1" si="40"/>
        <v/>
      </c>
      <c r="CM62" s="413" t="str">
        <f t="shared" ca="1" si="41"/>
        <v/>
      </c>
      <c r="CN62" s="412" t="str">
        <f>IF(OR(CO62="",CO62=0),"",MAX(CN$5:CN61)+1)</f>
        <v/>
      </c>
      <c r="CO62" s="316">
        <f>IFERROR(INDEX($AJ$70:$AJ$81, ROWS($CO$4:CO60)), IFERROR(INDEX($AN$70:$AN$81, ROWS($CO$4:CO60)-ROWS($AJ$70:$AJ$81)), IFERROR(INDEX($AR$70:$AR$81, ROWS($CO$4:CO60)-ROWS($AJ$70:$AJ$81)-ROWS($AN$70:$AN$81)),IFERROR(INDEX($AV$70:$AV$81, ROWS($CO$4:CO60)-ROWS($AJ$70:$AJ$81)-ROWS($AN$70:$AN$81)-ROWS($AR$70:$AR$81)),IFERROR(INDEX($AZ$70:$AZ$81, ROWS($CO$4:CO60)-ROWS($AJ$70:$AJ$81)-ROWS($AN$70:$AN$81)-ROWS($AR$70:$AR$81)-ROWS($AV$70:$AV$81)),IFERROR(INDEX($BD$70:$BD$81, ROWS($CO$4:CO60)-ROWS($AJ$70:$AJ$81)-ROWS($AN$70:$AN$81)-ROWS($AR$70:$AR$81)-ROWS($AV$70:$AV$81)-ROWS($AZ$70:$AZ$81)),IFERROR(INDEX($BH$70:$BH$81, ROWS($CO$4:CO60)-ROWS($AJ$70:$AJ$81)-ROWS($AN$70:$AN$81)-ROWS($AR$70:$AR$81)-ROWS($AV$70:$AV$81)-ROWS($AZ$70:$AZ$81)-ROWS($BD$70:$BD$81)), "")))))))</f>
        <v>0</v>
      </c>
      <c r="CP62" s="316" t="str">
        <f t="shared" ca="1" si="42"/>
        <v/>
      </c>
      <c r="CQ62" s="316" t="str">
        <f>IF(OR(CR62="",CR62=0),"",MAX(CQ$5:CQ61)+1)</f>
        <v/>
      </c>
      <c r="CR62" s="316">
        <f>IFERROR(INDEX($AK$70:$AK$81, ROWS($CR$4:CR60)), IFERROR(INDEX($AO$70:$AO$81, ROWS($CR$4:CR60)-ROWS($AK$70:$AK$81)), IFERROR(INDEX($AS$70:$AS$81, ROWS($CR$4:CR60)-ROWS($AK$70:$AK$81)-ROWS($AO$70:$AO$81)),IFERROR(INDEX($AW$70:$AW$81, ROWS($CR$4:CR60)-ROWS($AK$70:$AK$81)-ROWS($AO$70:$AO$81)-ROWS($AS$70:$AS$81)),IFERROR(INDEX($BA$70:$BA$81, ROWS($CR$4:CR60)-ROWS($AK$70:$AK$81)-ROWS($AO$70:$AO$81)-ROWS($AS$70:$AS$81)-ROWS($AW$70:$AW$81)),IFERROR(INDEX($BE$70:$BE$81, ROWS($CR$4:CR60)-ROWS($AK$70:$AK$81)-ROWS($AO$70:$AO$81)-ROWS($AS$70:$AS$81)-ROWS($AW$70:$AW$81)-ROWS($BA$70:$BA$81)),IFERROR(INDEX($BI$70:$BI$81, ROWS($CR$4:CR60)-ROWS($AK$70:$AK$81)-ROWS($AO$70:$AO$81)-ROWS($AS$70:$AS$81)-ROWS($AW$70:$AW$81)-ROWS($BA$70:$BA$81)-ROWS($BE$70:$BE$81)), "")))))))</f>
        <v>0</v>
      </c>
      <c r="CS62" s="316" t="str">
        <f t="shared" ca="1" si="43"/>
        <v/>
      </c>
      <c r="CT62" s="413" t="str">
        <f t="shared" ca="1" si="44"/>
        <v/>
      </c>
      <c r="CU62" s="412" t="str">
        <f>IF(OR(CV62="",CV62=0),"",MAX(CU$5:CU61)+1)</f>
        <v/>
      </c>
      <c r="CV62" s="316" t="str">
        <f>IFERROR(INDEX($AJ$86:$AJ$97, ROWS($CV$4:CV60)), IFERROR(INDEX($AN$86:$AN$97, ROWS($CV$4:CV60)-ROWS($AJ$86:$AJ$97)), ""))</f>
        <v/>
      </c>
      <c r="CW62" s="316" t="str">
        <f t="shared" si="45"/>
        <v/>
      </c>
      <c r="CX62" s="316" t="str">
        <f>IF(OR(CY62="",CY62=0),"",MAX(CX$5:CX61)+1)</f>
        <v/>
      </c>
      <c r="CY62" s="316" t="str">
        <f>IFERROR(INDEX($AK$86:$AK$97, ROWS($CY$4:CY60)), IFERROR(INDEX($AO$86:$AO$97, ROWS($CY$4:CY60)-ROWS($AK$86:$AK$97)), ""))</f>
        <v/>
      </c>
      <c r="CZ62" s="316" t="str">
        <f t="shared" si="46"/>
        <v/>
      </c>
      <c r="DA62" s="413" t="str">
        <f t="shared" si="47"/>
        <v/>
      </c>
      <c r="DC62" s="438" t="str">
        <f ca="1">IF(OR(DD62="",DD62=0),"",MAX(DC$45:DC61)+1)</f>
        <v/>
      </c>
      <c r="DD62" s="434" t="str">
        <f t="shared" ca="1" si="130"/>
        <v/>
      </c>
      <c r="DE62" s="413" t="str">
        <f t="shared" ca="1" si="131"/>
        <v/>
      </c>
      <c r="DF62" s="431" t="str">
        <f ca="1">IF(OR(DG62="",DG62=0),"",MAX(DF$45:DF61)+1)</f>
        <v/>
      </c>
      <c r="DG62" s="412" t="str">
        <f t="shared" ca="1" si="132"/>
        <v/>
      </c>
      <c r="DH62" s="413" t="str">
        <f t="shared" ca="1" si="133"/>
        <v/>
      </c>
      <c r="DI62" s="412" t="str">
        <f t="shared" ca="1" si="134"/>
        <v/>
      </c>
      <c r="DJ62" s="413" t="str">
        <f t="shared" ca="1" si="135"/>
        <v/>
      </c>
      <c r="DK62" s="412" t="str">
        <f t="shared" ca="1" si="136"/>
        <v/>
      </c>
      <c r="DL62" s="413" t="str">
        <f t="shared" ca="1" si="137"/>
        <v/>
      </c>
    </row>
    <row r="63" spans="16:123" ht="15.75" thickBot="1" x14ac:dyDescent="0.35">
      <c r="P63" s="1177"/>
      <c r="Q63" s="1178"/>
      <c r="R63" s="453"/>
      <c r="S63" s="402"/>
      <c r="U63" s="1177"/>
      <c r="V63" s="1178"/>
      <c r="W63" s="453"/>
      <c r="X63" s="402"/>
      <c r="AB63" s="395">
        <f ca="1">IFERROR(MATCH($AB$59,OFFSET(Year!$AY$11:$AY$62,AB62,,1000),0)+AB62,"")</f>
        <v>3</v>
      </c>
      <c r="AC63" s="340">
        <f ca="1">IFERROR(INDEX(Year!$BB$11:$BB$62,AB63),"")</f>
        <v>6</v>
      </c>
      <c r="AD63" s="348" t="str">
        <f ca="1">IFERROR(INDEX(Year!$AZ$11:$AZ$62,AB63),"")</f>
        <v>Paycheck 2</v>
      </c>
      <c r="AE63" s="363">
        <f ca="1">IFERROR(INDEX(Year!$BA$11:$BA$62,AB63),"")</f>
        <v>400</v>
      </c>
      <c r="AF63" s="402" t="str">
        <f ca="1">IFERROR(INDEX(Year!$AY$11:$AY$62,AB63),"")</f>
        <v>Income</v>
      </c>
      <c r="AI63" s="302" t="str">
        <f t="shared" ca="1" si="159"/>
        <v/>
      </c>
      <c r="AJ63" s="293" t="str">
        <f t="shared" ca="1" si="138"/>
        <v/>
      </c>
      <c r="AK63" s="293" t="str">
        <f t="shared" ca="1" si="139"/>
        <v/>
      </c>
      <c r="AL63" s="303" t="str">
        <f t="shared" ca="1" si="140"/>
        <v/>
      </c>
      <c r="AM63" s="302" t="str">
        <f t="shared" ca="1" si="160"/>
        <v/>
      </c>
      <c r="AN63" s="293" t="str">
        <f t="shared" ca="1" si="141"/>
        <v/>
      </c>
      <c r="AO63" s="293" t="str">
        <f t="shared" ca="1" si="142"/>
        <v/>
      </c>
      <c r="AP63" s="303" t="str">
        <f t="shared" ca="1" si="143"/>
        <v/>
      </c>
      <c r="AQ63" s="302" t="str">
        <f t="shared" ca="1" si="161"/>
        <v/>
      </c>
      <c r="AR63" s="293" t="str">
        <f t="shared" ca="1" si="144"/>
        <v/>
      </c>
      <c r="AS63" s="293" t="str">
        <f t="shared" ca="1" si="145"/>
        <v/>
      </c>
      <c r="AT63" s="303" t="str">
        <f t="shared" ca="1" si="146"/>
        <v/>
      </c>
      <c r="AU63" s="302" t="str">
        <f t="shared" ca="1" si="162"/>
        <v/>
      </c>
      <c r="AV63" s="293" t="str">
        <f t="shared" ca="1" si="147"/>
        <v/>
      </c>
      <c r="AW63" s="293" t="str">
        <f t="shared" ca="1" si="148"/>
        <v/>
      </c>
      <c r="AX63" s="303" t="str">
        <f t="shared" ca="1" si="149"/>
        <v/>
      </c>
      <c r="AY63" s="302" t="str">
        <f t="shared" ca="1" si="163"/>
        <v/>
      </c>
      <c r="AZ63" s="293" t="str">
        <f t="shared" ca="1" si="150"/>
        <v/>
      </c>
      <c r="BA63" s="293" t="str">
        <f t="shared" ca="1" si="151"/>
        <v/>
      </c>
      <c r="BB63" s="303" t="str">
        <f t="shared" ca="1" si="152"/>
        <v/>
      </c>
      <c r="BC63" s="302" t="str">
        <f t="shared" ca="1" si="164"/>
        <v/>
      </c>
      <c r="BD63" s="293" t="str">
        <f t="shared" ca="1" si="153"/>
        <v/>
      </c>
      <c r="BE63" s="293" t="str">
        <f t="shared" ca="1" si="154"/>
        <v/>
      </c>
      <c r="BF63" s="303" t="str">
        <f t="shared" ca="1" si="155"/>
        <v/>
      </c>
      <c r="BG63" s="302" t="str">
        <f t="shared" ca="1" si="165"/>
        <v/>
      </c>
      <c r="BH63" s="293" t="str">
        <f t="shared" ca="1" si="156"/>
        <v/>
      </c>
      <c r="BI63" s="293" t="str">
        <f t="shared" ca="1" si="157"/>
        <v/>
      </c>
      <c r="BJ63" s="303" t="str">
        <f t="shared" ca="1" si="158"/>
        <v/>
      </c>
      <c r="BL63" s="412" t="str">
        <f ca="1">IF(OR(BM63="",BM63=0),"",MAX(BL$5:BL62)+1)</f>
        <v/>
      </c>
      <c r="BM63" s="316" t="str">
        <f ca="1">IFERROR(INDEX($AJ$6:$AJ$17, ROWS(BM$4:$BM61)), IFERROR(INDEX($AN$6:$AN$17, ROWS(BM$4:$BM61)-ROWS($AJ$6:$AJ$17)), IFERROR(INDEX($AR$6:$AR$17, ROWS(BM$4:$BM61)-ROWS($AJ$6:$AJ$17)-ROWS($AN$6:$AN$17)),IFERROR(INDEX($AV$6:$AV$17, ROWS(BM$4:$BM61)-ROWS($AJ$6:$AJ$17)-ROWS($AN$6:$AN$17)-ROWS($AR$6:$AR$17)),IFERROR(INDEX($AZ$6:$AZ$17, ROWS(BM$4:$BM61)-ROWS($AJ$6:$AJ$17)-ROWS($AN$6:$AN$17)-ROWS($AR$6:$AR$17)-ROWS($AV$6:$AV$17)),IFERROR(INDEX($BD$6:$BD$17, ROWS(BM$4:$BM61)-ROWS($AJ$6:$AJ$17)-ROWS($AN$6:$AN$17)-ROWS($AR$6:$AR$17)-ROWS($AV$6:$AV$17)-ROWS($AZ$6:$AZ$17)),IFERROR(INDEX($BH$6:$BH$17, ROWS(BM$4:$BM61)-ROWS($AJ$6:$AJ$17)-ROWS($AN$6:$AN$17)-ROWS($AR$6:$AR$17)-ROWS($AV$6:$AV$17)-ROWS($AZ$6:$AZ$17)-ROWS($BD$6:$BD$17)), "")))))))</f>
        <v/>
      </c>
      <c r="BN63" s="316" t="str">
        <f t="shared" ca="1" si="30"/>
        <v/>
      </c>
      <c r="BO63" s="316" t="str">
        <f ca="1">IF(OR(BP63="",BP63=0),"",MAX(BO$5:BO62)+1)</f>
        <v/>
      </c>
      <c r="BP63" s="316" t="str">
        <f ca="1">IFERROR(INDEX($AK$6:$AK$17, ROWS($BP$4:BP61)), IFERROR(INDEX($AO$6:$AO$17, ROWS($BP$4:BP61)-ROWS($AK$6:$AK$17)), IFERROR(INDEX($AS$6:$AS$17, ROWS($BP$4:BP61)-ROWS($AK$6:$AK$17)-ROWS($AO$6:$AO$17)),IFERROR(INDEX($AW$6:$AW$17, ROWS($BP$4:BP61)-ROWS($AK$6:$AK$17)-ROWS($AO$6:$AO$17)-ROWS($AS$6:$AS$17)),IFERROR(INDEX($BA$6:$BA$17, ROWS($BP$4:BP61)-ROWS($AK$6:$AK$17)-ROWS($AO$6:$AO$17)-ROWS($AS$6:$AS$17)-ROWS($AW$6:$AW$17)),IFERROR(INDEX($BE$6:$BE$17, ROWS($BP$4:BP61)-ROWS($AK$6:$AK$17)-ROWS($AO$6:$AO$17)-ROWS($AS$6:$AS$17)-ROWS($AW$6:$AW$17)-ROWS($BA$6:$BA$17)),IFERROR(INDEX($BI$6:$BI$17, ROWS($BP$4:BP61)-ROWS($AK$6:$AK$17)-ROWS($AO$6:$AO$17)-ROWS($AS$6:$AS$17)-ROWS($AW$6:$AW$17)-ROWS($BA$6:$BA$17)-ROWS($BE$6:$BE$17)), "")))))))</f>
        <v/>
      </c>
      <c r="BQ63" s="316" t="str">
        <f t="shared" ca="1" si="31"/>
        <v/>
      </c>
      <c r="BR63" s="413" t="str">
        <f t="shared" ca="1" si="32"/>
        <v/>
      </c>
      <c r="BS63" s="412" t="str">
        <f ca="1">IF(OR(BT63="",BT63=0),"",MAX(BS$5:BS62)+1)</f>
        <v/>
      </c>
      <c r="BT63" s="316" t="str">
        <f ca="1">IFERROR(INDEX($AJ$22:$AJ$33, ROWS($BT$4:BT61)), IFERROR(INDEX($AN$22:$AN$33, ROWS($BT$4:BT61)-ROWS($AJ$22:$AJ$33)), IFERROR(INDEX($AR$22:$AR$33, ROWS($BT$4:BT61)-ROWS($AJ$22:$AJ$33)-ROWS($AN$22:$AN$33)),IFERROR(INDEX($AV$22:$AV$33, ROWS($BT$4:BT61)-ROWS($AJ$22:$AJ$33)-ROWS($AN$22:$AN$33)-ROWS($AR$22:$AR$33)),IFERROR(INDEX($AZ$22:$AZ$33, ROWS($BT$4:BT61)-ROWS($AJ$22:$AJ$33)-ROWS($AN$22:$AN$33)-ROWS($AR$22:$AR$33)-ROWS($AV$22:$AV$33)),IFERROR(INDEX($BD$22:$BD$33, ROWS($BT$4:BT61)-ROWS($AJ$22:$AJ$33)-ROWS($AN$22:$AN$33)-ROWS($AR$22:$AR$33)-ROWS($AV$22:$AV$33)-ROWS($AZ$22:$AZ$33)),IFERROR(INDEX($BH$22:$BH$33, ROWS($BT$4:BT61)-ROWS($AJ$22:$AJ$33)-ROWS($AN$22:$AN$33)-ROWS($AR$22:$AR$33)-ROWS($AV$22:$AV$33)-ROWS($AZ$22:$AZ$33)-ROWS($BD$22:$BD$33)), "")))))))</f>
        <v/>
      </c>
      <c r="BU63" s="316" t="str">
        <f t="shared" ca="1" si="33"/>
        <v/>
      </c>
      <c r="BV63" s="316" t="str">
        <f ca="1">IF(OR(BW63="",BW63=0),"",MAX(BV$5:BV62)+1)</f>
        <v/>
      </c>
      <c r="BW63" s="316" t="str">
        <f ca="1">IFERROR(INDEX($AK$22:$AK$33, ROWS($BW$4:BW61)), IFERROR(INDEX($AO$22:$AO$33, ROWS($BW$4:BW61)-ROWS($AK$22:$AK$33)), IFERROR(INDEX($AS$22:$AS$33, ROWS($BW$4:BW61)-ROWS($AK$22:$AK$33)-ROWS($AO$22:$AO$33)),IFERROR(INDEX($AW$22:$AW$33, ROWS($BW$4:BW61)-ROWS($AK$22:$AK$33)-ROWS($AO$22:$AO$33)-ROWS($AS$22:$AS$33)),IFERROR(INDEX($BA$22:$BA$33, ROWS($BW$4:BW61)-ROWS($AK$22:$AK$33)-ROWS($AO$22:$AO$33)-ROWS($AS$22:$AS$33)-ROWS($AW$22:$AW$33)),IFERROR(INDEX($BE$22:$BE$33, ROWS($BW$4:BW61)-ROWS($AK$22:$AK$33)-ROWS($AO$22:$AO$33)-ROWS($AS$22:$AS$33)-ROWS($AW$22:$AW$33)-ROWS($BA$22:$BA$33)),IFERROR(INDEX($BI$22:$BI$33, ROWS($BW$4:BW61)-ROWS($AK$22:$AK$33)-ROWS($AO$22:$AO$33)-ROWS($AS$22:$AS$33)-ROWS($AW$22:$AW$33)-ROWS($BA$22:$BA$33)-ROWS($BE$22:$BE$33)), "")))))))</f>
        <v/>
      </c>
      <c r="BX63" s="316" t="str">
        <f t="shared" ca="1" si="34"/>
        <v/>
      </c>
      <c r="BY63" s="413" t="str">
        <f t="shared" ca="1" si="35"/>
        <v/>
      </c>
      <c r="BZ63" s="412" t="str">
        <f ca="1">IF(OR(CA63="",CA63=0),"",MAX(BZ$5:BZ62)+1)</f>
        <v/>
      </c>
      <c r="CA63" s="316" t="str">
        <f ca="1">IFERROR(INDEX($AJ$38:$AJ$49, ROWS($CA$4:CA61)), IFERROR(INDEX($AN$38:$AN$49, ROWS($CA$4:CA61)-ROWS($AJ$38:$AJ$49)), IFERROR(INDEX($AR$38:$AR$49, ROWS($CA$4:CA61)-ROWS($AJ$38:$AJ$49)-ROWS($AN$38:$AN$49)),IFERROR(INDEX($AV$38:$AV$49, ROWS($CA$4:CA61)-ROWS($AJ$38:$AJ$49)-ROWS($AN$38:$AN$49)-ROWS($AR$38:$AR$49)),IFERROR(INDEX($AZ$38:$AZ$49, ROWS($CA$4:CA61)-ROWS($AJ$38:$AJ$49)-ROWS($AN$38:$AN$49)-ROWS($AR$38:$AR$49)-ROWS($AV$38:$AV$49)),IFERROR(INDEX($BD$38:$BD$49, ROWS($CA$4:CA61)-ROWS($AJ$38:$AJ$49)-ROWS($AN$38:$AN$49)-ROWS($AR$38:$AR$49)-ROWS($AV$38:$AV$49)-ROWS($AZ$38:$AZ$49)),IFERROR(INDEX($BH$38:$BH$49, ROWS($CA$4:CA61)-ROWS($AJ$38:$AJ$49)-ROWS($AN$38:$AN$49)-ROWS($AR$38:$AR$49)-ROWS($AV$38:$AV$49)-ROWS($AZ$38:$AZ$49)-ROWS($BD$38:$BD$49)), "")))))))</f>
        <v/>
      </c>
      <c r="CB63" s="316" t="str">
        <f t="shared" ca="1" si="36"/>
        <v/>
      </c>
      <c r="CC63" s="316" t="str">
        <f ca="1">IF(OR(CD63="",CD63=0),"",MAX(CC$5:CC62)+1)</f>
        <v/>
      </c>
      <c r="CD63" s="316" t="str">
        <f ca="1">IFERROR(INDEX($AK$38:$AK$49, ROWS($CD$4:CD61)), IFERROR(INDEX($AO$38:$AO$49, ROWS($CD$4:CD61)-ROWS($AK$38:$AK$49)), IFERROR(INDEX($AS$38:$AS$49, ROWS($CD$4:CD61)-ROWS($AK$38:$AK$49)-ROWS($AO$38:$AO$49)),IFERROR(INDEX($AW$38:$AW$49, ROWS($CD$4:CD61)-ROWS($AK$38:$AK$49)-ROWS($AO$38:$AO$49)-ROWS($AS$38:$AS$49)),IFERROR(INDEX($BA$38:$BA$49, ROWS($CD$4:CD61)-ROWS($AK$38:$AK$49)-ROWS($AO$38:$AO$49)-ROWS($AS$38:$AS$49)-ROWS($AW$38:$AW$49)),IFERROR(INDEX($BE$38:$BE$49, ROWS($CD$4:CD61)-ROWS($AK$38:$AK$49)-ROWS($AO$38:$AO$49)-ROWS($AS$38:$AS$49)-ROWS($AW$38:$AW$49)-ROWS($BA$38:$BA$49)),IFERROR(INDEX($BI$38:$BI$49, ROWS($CD$4:CD61)-ROWS($AK$38:$AK$49)-ROWS($AO$38:$AO$49)-ROWS($AS$38:$AS$49)-ROWS($AW$38:$AW$49)-ROWS($BA$38:$BA$49)-ROWS($BE$38:$BE$49)), "")))))))</f>
        <v/>
      </c>
      <c r="CE63" s="316" t="str">
        <f t="shared" ca="1" si="37"/>
        <v/>
      </c>
      <c r="CF63" s="413" t="str">
        <f t="shared" ca="1" si="38"/>
        <v/>
      </c>
      <c r="CG63" s="412" t="str">
        <f ca="1">IF(OR(CH63="",CH63=0),"",MAX(CG$5:CG62)+1)</f>
        <v/>
      </c>
      <c r="CH63" s="316" t="str">
        <f ca="1">IFERROR(INDEX($AJ$54:$AJ$65, ROWS($CH$4:CH61)), IFERROR(INDEX($AN$54:$AN$65, ROWS($CH$4:CH61)-ROWS($AJ$54:$AJ$65)), IFERROR(INDEX($AR$54:$AR$65, ROWS($CH$4:CH61)-ROWS($AJ$54:$AJ$65)-ROWS($AN$54:$AN$65)),IFERROR(INDEX($AV$54:$AV$65, ROWS($CH$4:CH61)-ROWS($AJ$54:$AJ$65)-ROWS($AN$54:$AN$65)-ROWS($AR$54:$AR$65)),IFERROR(INDEX($AZ$54:$AZ$65, ROWS($CH$4:CH61)-ROWS($AJ$54:$AJ$65)-ROWS($AN$54:$AN$65)-ROWS($AR$54:$AR$65)-ROWS($AV$54:$AV$65)),IFERROR(INDEX($BD$54:$BD$65, ROWS($CH$4:CH61)-ROWS($AJ$54:$AJ$65)-ROWS($AN$54:$AN$65)-ROWS($AR$54:$AR$65)-ROWS($AV$54:$AV$65)-ROWS($AZ$54:$AZ$65)),IFERROR(INDEX($BH$54:$BH$65, ROWS($CH$4:CH61)-ROWS($AJ$54:$AJ$65)-ROWS($AN$54:$AN$65)-ROWS($AR$54:$AR$65)-ROWS($AV$54:$AV$65)-ROWS($AZ$54:$AZ$65)-ROWS($BD$54:$BD$65)), "")))))))</f>
        <v/>
      </c>
      <c r="CI63" s="316" t="str">
        <f t="shared" ca="1" si="39"/>
        <v/>
      </c>
      <c r="CJ63" s="316" t="str">
        <f ca="1">IF(OR(CK63="",CK63=0),"",MAX(CJ$5:CJ62)+1)</f>
        <v/>
      </c>
      <c r="CK63" s="316" t="str">
        <f ca="1">IFERROR(INDEX($AK$54:$AK$65, ROWS($CK$4:CK61)), IFERROR(INDEX($AO$54:$AO$65, ROWS($CK$4:CK61)-ROWS($AK$54:$AK$65)), IFERROR(INDEX($AS$54:$AS$65, ROWS($CK$4:CK61)-ROWS($AK$54:$AK$65)-ROWS($AO$54:$AO$65)),IFERROR(INDEX($AW$54:$AW$65, ROWS($CK$4:CK61)-ROWS($AK$54:$AK$65)-ROWS($AO$54:$AO$65)-ROWS($AS$54:$AS$65)),IFERROR(INDEX($BA$54:$BA$65, ROWS($CK$4:CK61)-ROWS($AK$54:$AK$65)-ROWS($AO$54:$AO$65)-ROWS($AS$54:$AS$65)-ROWS($AW$54:$AW$65)),IFERROR(INDEX($BE$54:$BE$65, ROWS($CK$4:CK61)-ROWS($AK$54:$AK$65)-ROWS($AO$54:$AO$65)-ROWS($AS$54:$AS$65)-ROWS($AW$54:$AW$65)-ROWS($BA$54:$BA$65)),IFERROR(INDEX($BI$54:$BI$65, ROWS($CK$4:CK61)-ROWS($AK$54:$AK$65)-ROWS($AO$54:$AO$65)-ROWS($AS$54:$AS$65)-ROWS($AW$54:$AW$65)-ROWS($BA$54:$BA$65)-ROWS($BE$54:$BE$65)), "")))))))</f>
        <v/>
      </c>
      <c r="CL63" s="316" t="str">
        <f t="shared" ca="1" si="40"/>
        <v/>
      </c>
      <c r="CM63" s="413" t="str">
        <f t="shared" ca="1" si="41"/>
        <v/>
      </c>
      <c r="CN63" s="412" t="str">
        <f>IF(OR(CO63="",CO63=0),"",MAX(CN$5:CN62)+1)</f>
        <v/>
      </c>
      <c r="CO63" s="316">
        <f>IFERROR(INDEX($AJ$70:$AJ$81, ROWS($CO$4:CO61)), IFERROR(INDEX($AN$70:$AN$81, ROWS($CO$4:CO61)-ROWS($AJ$70:$AJ$81)), IFERROR(INDEX($AR$70:$AR$81, ROWS($CO$4:CO61)-ROWS($AJ$70:$AJ$81)-ROWS($AN$70:$AN$81)),IFERROR(INDEX($AV$70:$AV$81, ROWS($CO$4:CO61)-ROWS($AJ$70:$AJ$81)-ROWS($AN$70:$AN$81)-ROWS($AR$70:$AR$81)),IFERROR(INDEX($AZ$70:$AZ$81, ROWS($CO$4:CO61)-ROWS($AJ$70:$AJ$81)-ROWS($AN$70:$AN$81)-ROWS($AR$70:$AR$81)-ROWS($AV$70:$AV$81)),IFERROR(INDEX($BD$70:$BD$81, ROWS($CO$4:CO61)-ROWS($AJ$70:$AJ$81)-ROWS($AN$70:$AN$81)-ROWS($AR$70:$AR$81)-ROWS($AV$70:$AV$81)-ROWS($AZ$70:$AZ$81)),IFERROR(INDEX($BH$70:$BH$81, ROWS($CO$4:CO61)-ROWS($AJ$70:$AJ$81)-ROWS($AN$70:$AN$81)-ROWS($AR$70:$AR$81)-ROWS($AV$70:$AV$81)-ROWS($AZ$70:$AZ$81)-ROWS($BD$70:$BD$81)), "")))))))</f>
        <v>0</v>
      </c>
      <c r="CP63" s="316" t="str">
        <f t="shared" ca="1" si="42"/>
        <v/>
      </c>
      <c r="CQ63" s="316" t="str">
        <f>IF(OR(CR63="",CR63=0),"",MAX(CQ$5:CQ62)+1)</f>
        <v/>
      </c>
      <c r="CR63" s="316">
        <f>IFERROR(INDEX($AK$70:$AK$81, ROWS($CR$4:CR61)), IFERROR(INDEX($AO$70:$AO$81, ROWS($CR$4:CR61)-ROWS($AK$70:$AK$81)), IFERROR(INDEX($AS$70:$AS$81, ROWS($CR$4:CR61)-ROWS($AK$70:$AK$81)-ROWS($AO$70:$AO$81)),IFERROR(INDEX($AW$70:$AW$81, ROWS($CR$4:CR61)-ROWS($AK$70:$AK$81)-ROWS($AO$70:$AO$81)-ROWS($AS$70:$AS$81)),IFERROR(INDEX($BA$70:$BA$81, ROWS($CR$4:CR61)-ROWS($AK$70:$AK$81)-ROWS($AO$70:$AO$81)-ROWS($AS$70:$AS$81)-ROWS($AW$70:$AW$81)),IFERROR(INDEX($BE$70:$BE$81, ROWS($CR$4:CR61)-ROWS($AK$70:$AK$81)-ROWS($AO$70:$AO$81)-ROWS($AS$70:$AS$81)-ROWS($AW$70:$AW$81)-ROWS($BA$70:$BA$81)),IFERROR(INDEX($BI$70:$BI$81, ROWS($CR$4:CR61)-ROWS($AK$70:$AK$81)-ROWS($AO$70:$AO$81)-ROWS($AS$70:$AS$81)-ROWS($AW$70:$AW$81)-ROWS($BA$70:$BA$81)-ROWS($BE$70:$BE$81)), "")))))))</f>
        <v>0</v>
      </c>
      <c r="CS63" s="316" t="str">
        <f t="shared" ca="1" si="43"/>
        <v/>
      </c>
      <c r="CT63" s="413" t="str">
        <f t="shared" ca="1" si="44"/>
        <v/>
      </c>
      <c r="CU63" s="412" t="str">
        <f>IF(OR(CV63="",CV63=0),"",MAX(CU$5:CU62)+1)</f>
        <v/>
      </c>
      <c r="CV63" s="316" t="str">
        <f>IFERROR(INDEX($AJ$86:$AJ$97, ROWS($CV$4:CV61)), IFERROR(INDEX($AN$86:$AN$97, ROWS($CV$4:CV61)-ROWS($AJ$86:$AJ$97)), ""))</f>
        <v/>
      </c>
      <c r="CW63" s="316" t="str">
        <f t="shared" si="45"/>
        <v/>
      </c>
      <c r="CX63" s="316" t="str">
        <f>IF(OR(CY63="",CY63=0),"",MAX(CX$5:CX62)+1)</f>
        <v/>
      </c>
      <c r="CY63" s="316" t="str">
        <f>IFERROR(INDEX($AK$86:$AK$97, ROWS($CY$4:CY61)), IFERROR(INDEX($AO$86:$AO$97, ROWS($CY$4:CY61)-ROWS($AK$86:$AK$97)), ""))</f>
        <v/>
      </c>
      <c r="CZ63" s="316" t="str">
        <f t="shared" si="46"/>
        <v/>
      </c>
      <c r="DA63" s="413" t="str">
        <f t="shared" si="47"/>
        <v/>
      </c>
      <c r="DC63" s="439" t="str">
        <f ca="1">IF(OR(DD63="",DD63=0),"",MAX(DC$45:DC62)+1)</f>
        <v/>
      </c>
      <c r="DD63" s="436" t="str">
        <f t="shared" ca="1" si="130"/>
        <v/>
      </c>
      <c r="DE63" s="422" t="str">
        <f t="shared" ca="1" si="131"/>
        <v/>
      </c>
      <c r="DF63" s="433" t="str">
        <f ca="1">IF(OR(DG63="",DG63=0),"",MAX(DF$45:DF62)+1)</f>
        <v/>
      </c>
      <c r="DG63" s="420" t="str">
        <f t="shared" ca="1" si="132"/>
        <v/>
      </c>
      <c r="DH63" s="422" t="str">
        <f t="shared" ca="1" si="133"/>
        <v/>
      </c>
      <c r="DI63" s="420" t="str">
        <f t="shared" ca="1" si="134"/>
        <v/>
      </c>
      <c r="DJ63" s="422" t="str">
        <f t="shared" ca="1" si="135"/>
        <v/>
      </c>
      <c r="DK63" s="420" t="str">
        <f t="shared" ca="1" si="136"/>
        <v/>
      </c>
      <c r="DL63" s="422" t="str">
        <f t="shared" ca="1" si="137"/>
        <v/>
      </c>
    </row>
    <row r="64" spans="16:123" ht="15.75" thickBot="1" x14ac:dyDescent="0.35">
      <c r="P64" s="1177"/>
      <c r="Q64" s="1178"/>
      <c r="R64" s="453"/>
      <c r="S64" s="407"/>
      <c r="U64" s="1177"/>
      <c r="V64" s="1178"/>
      <c r="W64" s="453"/>
      <c r="X64" s="407"/>
      <c r="AB64" s="395">
        <f ca="1">IFERROR(MATCH($AB$59,OFFSET(Year!$AY$11:$AY$62,AB63,,1000),0)+AB63,"")</f>
        <v>4</v>
      </c>
      <c r="AC64" s="340">
        <f ca="1">IFERROR(INDEX(Year!$BB$11:$BB$62,AB64),"")</f>
        <v>13</v>
      </c>
      <c r="AD64" s="348" t="str">
        <f ca="1">IFERROR(INDEX(Year!$AZ$11:$AZ$62,AB64),"")</f>
        <v>Paycheck 2</v>
      </c>
      <c r="AE64" s="363">
        <f ca="1">IFERROR(INDEX(Year!$BA$11:$BA$62,AB64),"")</f>
        <v>400</v>
      </c>
      <c r="AF64" s="402" t="str">
        <f ca="1">IFERROR(INDEX(Year!$AY$11:$AY$62,AB64),"")</f>
        <v>Income</v>
      </c>
      <c r="AI64" s="308" t="str">
        <f t="shared" ca="1" si="159"/>
        <v/>
      </c>
      <c r="AJ64" s="293" t="str">
        <f t="shared" ca="1" si="138"/>
        <v/>
      </c>
      <c r="AK64" s="293" t="str">
        <f t="shared" ca="1" si="139"/>
        <v/>
      </c>
      <c r="AL64" s="303" t="str">
        <f t="shared" ca="1" si="140"/>
        <v/>
      </c>
      <c r="AM64" s="308" t="str">
        <f t="shared" ca="1" si="160"/>
        <v/>
      </c>
      <c r="AN64" s="293" t="str">
        <f t="shared" ca="1" si="141"/>
        <v/>
      </c>
      <c r="AO64" s="293" t="str">
        <f t="shared" ca="1" si="142"/>
        <v/>
      </c>
      <c r="AP64" s="303" t="str">
        <f t="shared" ca="1" si="143"/>
        <v/>
      </c>
      <c r="AQ64" s="308" t="str">
        <f t="shared" ca="1" si="161"/>
        <v/>
      </c>
      <c r="AR64" s="293" t="str">
        <f t="shared" ca="1" si="144"/>
        <v/>
      </c>
      <c r="AS64" s="293" t="str">
        <f t="shared" ca="1" si="145"/>
        <v/>
      </c>
      <c r="AT64" s="303" t="str">
        <f t="shared" ca="1" si="146"/>
        <v/>
      </c>
      <c r="AU64" s="308" t="str">
        <f t="shared" ca="1" si="162"/>
        <v/>
      </c>
      <c r="AV64" s="293" t="str">
        <f t="shared" ca="1" si="147"/>
        <v/>
      </c>
      <c r="AW64" s="293" t="str">
        <f t="shared" ca="1" si="148"/>
        <v/>
      </c>
      <c r="AX64" s="303" t="str">
        <f t="shared" ca="1" si="149"/>
        <v/>
      </c>
      <c r="AY64" s="308" t="str">
        <f t="shared" ca="1" si="163"/>
        <v/>
      </c>
      <c r="AZ64" s="293" t="str">
        <f t="shared" ca="1" si="150"/>
        <v/>
      </c>
      <c r="BA64" s="293" t="str">
        <f t="shared" ca="1" si="151"/>
        <v/>
      </c>
      <c r="BB64" s="303" t="str">
        <f t="shared" ca="1" si="152"/>
        <v/>
      </c>
      <c r="BC64" s="308" t="str">
        <f t="shared" ca="1" si="164"/>
        <v/>
      </c>
      <c r="BD64" s="293" t="str">
        <f t="shared" ca="1" si="153"/>
        <v/>
      </c>
      <c r="BE64" s="293" t="str">
        <f t="shared" ca="1" si="154"/>
        <v/>
      </c>
      <c r="BF64" s="303" t="str">
        <f t="shared" ca="1" si="155"/>
        <v/>
      </c>
      <c r="BG64" s="308" t="str">
        <f t="shared" ca="1" si="165"/>
        <v/>
      </c>
      <c r="BH64" s="293" t="str">
        <f t="shared" ca="1" si="156"/>
        <v/>
      </c>
      <c r="BI64" s="293" t="str">
        <f t="shared" ca="1" si="157"/>
        <v/>
      </c>
      <c r="BJ64" s="303" t="str">
        <f t="shared" ca="1" si="158"/>
        <v/>
      </c>
      <c r="BL64" s="412" t="str">
        <f ca="1">IF(OR(BM64="",BM64=0),"",MAX(BL$5:BL63)+1)</f>
        <v/>
      </c>
      <c r="BM64" s="316" t="str">
        <f ca="1">IFERROR(INDEX($AJ$6:$AJ$17, ROWS(BM$4:$BM62)), IFERROR(INDEX($AN$6:$AN$17, ROWS(BM$4:$BM62)-ROWS($AJ$6:$AJ$17)), IFERROR(INDEX($AR$6:$AR$17, ROWS(BM$4:$BM62)-ROWS($AJ$6:$AJ$17)-ROWS($AN$6:$AN$17)),IFERROR(INDEX($AV$6:$AV$17, ROWS(BM$4:$BM62)-ROWS($AJ$6:$AJ$17)-ROWS($AN$6:$AN$17)-ROWS($AR$6:$AR$17)),IFERROR(INDEX($AZ$6:$AZ$17, ROWS(BM$4:$BM62)-ROWS($AJ$6:$AJ$17)-ROWS($AN$6:$AN$17)-ROWS($AR$6:$AR$17)-ROWS($AV$6:$AV$17)),IFERROR(INDEX($BD$6:$BD$17, ROWS(BM$4:$BM62)-ROWS($AJ$6:$AJ$17)-ROWS($AN$6:$AN$17)-ROWS($AR$6:$AR$17)-ROWS($AV$6:$AV$17)-ROWS($AZ$6:$AZ$17)),IFERROR(INDEX($BH$6:$BH$17, ROWS(BM$4:$BM62)-ROWS($AJ$6:$AJ$17)-ROWS($AN$6:$AN$17)-ROWS($AR$6:$AR$17)-ROWS($AV$6:$AV$17)-ROWS($AZ$6:$AZ$17)-ROWS($BD$6:$BD$17)), "")))))))</f>
        <v/>
      </c>
      <c r="BN64" s="316" t="str">
        <f t="shared" ca="1" si="30"/>
        <v/>
      </c>
      <c r="BO64" s="316" t="str">
        <f ca="1">IF(OR(BP64="",BP64=0),"",MAX(BO$5:BO63)+1)</f>
        <v/>
      </c>
      <c r="BP64" s="316" t="str">
        <f ca="1">IFERROR(INDEX($AK$6:$AK$17, ROWS($BP$4:BP62)), IFERROR(INDEX($AO$6:$AO$17, ROWS($BP$4:BP62)-ROWS($AK$6:$AK$17)), IFERROR(INDEX($AS$6:$AS$17, ROWS($BP$4:BP62)-ROWS($AK$6:$AK$17)-ROWS($AO$6:$AO$17)),IFERROR(INDEX($AW$6:$AW$17, ROWS($BP$4:BP62)-ROWS($AK$6:$AK$17)-ROWS($AO$6:$AO$17)-ROWS($AS$6:$AS$17)),IFERROR(INDEX($BA$6:$BA$17, ROWS($BP$4:BP62)-ROWS($AK$6:$AK$17)-ROWS($AO$6:$AO$17)-ROWS($AS$6:$AS$17)-ROWS($AW$6:$AW$17)),IFERROR(INDEX($BE$6:$BE$17, ROWS($BP$4:BP62)-ROWS($AK$6:$AK$17)-ROWS($AO$6:$AO$17)-ROWS($AS$6:$AS$17)-ROWS($AW$6:$AW$17)-ROWS($BA$6:$BA$17)),IFERROR(INDEX($BI$6:$BI$17, ROWS($BP$4:BP62)-ROWS($AK$6:$AK$17)-ROWS($AO$6:$AO$17)-ROWS($AS$6:$AS$17)-ROWS($AW$6:$AW$17)-ROWS($BA$6:$BA$17)-ROWS($BE$6:$BE$17)), "")))))))</f>
        <v/>
      </c>
      <c r="BQ64" s="316" t="str">
        <f t="shared" ca="1" si="31"/>
        <v/>
      </c>
      <c r="BR64" s="413" t="str">
        <f t="shared" ca="1" si="32"/>
        <v/>
      </c>
      <c r="BS64" s="412" t="str">
        <f ca="1">IF(OR(BT64="",BT64=0),"",MAX(BS$5:BS63)+1)</f>
        <v/>
      </c>
      <c r="BT64" s="316" t="str">
        <f ca="1">IFERROR(INDEX($AJ$22:$AJ$33, ROWS($BT$4:BT62)), IFERROR(INDEX($AN$22:$AN$33, ROWS($BT$4:BT62)-ROWS($AJ$22:$AJ$33)), IFERROR(INDEX($AR$22:$AR$33, ROWS($BT$4:BT62)-ROWS($AJ$22:$AJ$33)-ROWS($AN$22:$AN$33)),IFERROR(INDEX($AV$22:$AV$33, ROWS($BT$4:BT62)-ROWS($AJ$22:$AJ$33)-ROWS($AN$22:$AN$33)-ROWS($AR$22:$AR$33)),IFERROR(INDEX($AZ$22:$AZ$33, ROWS($BT$4:BT62)-ROWS($AJ$22:$AJ$33)-ROWS($AN$22:$AN$33)-ROWS($AR$22:$AR$33)-ROWS($AV$22:$AV$33)),IFERROR(INDEX($BD$22:$BD$33, ROWS($BT$4:BT62)-ROWS($AJ$22:$AJ$33)-ROWS($AN$22:$AN$33)-ROWS($AR$22:$AR$33)-ROWS($AV$22:$AV$33)-ROWS($AZ$22:$AZ$33)),IFERROR(INDEX($BH$22:$BH$33, ROWS($BT$4:BT62)-ROWS($AJ$22:$AJ$33)-ROWS($AN$22:$AN$33)-ROWS($AR$22:$AR$33)-ROWS($AV$22:$AV$33)-ROWS($AZ$22:$AZ$33)-ROWS($BD$22:$BD$33)), "")))))))</f>
        <v/>
      </c>
      <c r="BU64" s="316" t="str">
        <f t="shared" ca="1" si="33"/>
        <v/>
      </c>
      <c r="BV64" s="316" t="str">
        <f ca="1">IF(OR(BW64="",BW64=0),"",MAX(BV$5:BV63)+1)</f>
        <v/>
      </c>
      <c r="BW64" s="316" t="str">
        <f ca="1">IFERROR(INDEX($AK$22:$AK$33, ROWS($BW$4:BW62)), IFERROR(INDEX($AO$22:$AO$33, ROWS($BW$4:BW62)-ROWS($AK$22:$AK$33)), IFERROR(INDEX($AS$22:$AS$33, ROWS($BW$4:BW62)-ROWS($AK$22:$AK$33)-ROWS($AO$22:$AO$33)),IFERROR(INDEX($AW$22:$AW$33, ROWS($BW$4:BW62)-ROWS($AK$22:$AK$33)-ROWS($AO$22:$AO$33)-ROWS($AS$22:$AS$33)),IFERROR(INDEX($BA$22:$BA$33, ROWS($BW$4:BW62)-ROWS($AK$22:$AK$33)-ROWS($AO$22:$AO$33)-ROWS($AS$22:$AS$33)-ROWS($AW$22:$AW$33)),IFERROR(INDEX($BE$22:$BE$33, ROWS($BW$4:BW62)-ROWS($AK$22:$AK$33)-ROWS($AO$22:$AO$33)-ROWS($AS$22:$AS$33)-ROWS($AW$22:$AW$33)-ROWS($BA$22:$BA$33)),IFERROR(INDEX($BI$22:$BI$33, ROWS($BW$4:BW62)-ROWS($AK$22:$AK$33)-ROWS($AO$22:$AO$33)-ROWS($AS$22:$AS$33)-ROWS($AW$22:$AW$33)-ROWS($BA$22:$BA$33)-ROWS($BE$22:$BE$33)), "")))))))</f>
        <v/>
      </c>
      <c r="BX64" s="316" t="str">
        <f t="shared" ca="1" si="34"/>
        <v/>
      </c>
      <c r="BY64" s="413" t="str">
        <f t="shared" ca="1" si="35"/>
        <v/>
      </c>
      <c r="BZ64" s="412" t="str">
        <f ca="1">IF(OR(CA64="",CA64=0),"",MAX(BZ$5:BZ63)+1)</f>
        <v/>
      </c>
      <c r="CA64" s="316" t="str">
        <f ca="1">IFERROR(INDEX($AJ$38:$AJ$49, ROWS($CA$4:CA62)), IFERROR(INDEX($AN$38:$AN$49, ROWS($CA$4:CA62)-ROWS($AJ$38:$AJ$49)), IFERROR(INDEX($AR$38:$AR$49, ROWS($CA$4:CA62)-ROWS($AJ$38:$AJ$49)-ROWS($AN$38:$AN$49)),IFERROR(INDEX($AV$38:$AV$49, ROWS($CA$4:CA62)-ROWS($AJ$38:$AJ$49)-ROWS($AN$38:$AN$49)-ROWS($AR$38:$AR$49)),IFERROR(INDEX($AZ$38:$AZ$49, ROWS($CA$4:CA62)-ROWS($AJ$38:$AJ$49)-ROWS($AN$38:$AN$49)-ROWS($AR$38:$AR$49)-ROWS($AV$38:$AV$49)),IFERROR(INDEX($BD$38:$BD$49, ROWS($CA$4:CA62)-ROWS($AJ$38:$AJ$49)-ROWS($AN$38:$AN$49)-ROWS($AR$38:$AR$49)-ROWS($AV$38:$AV$49)-ROWS($AZ$38:$AZ$49)),IFERROR(INDEX($BH$38:$BH$49, ROWS($CA$4:CA62)-ROWS($AJ$38:$AJ$49)-ROWS($AN$38:$AN$49)-ROWS($AR$38:$AR$49)-ROWS($AV$38:$AV$49)-ROWS($AZ$38:$AZ$49)-ROWS($BD$38:$BD$49)), "")))))))</f>
        <v/>
      </c>
      <c r="CB64" s="316" t="str">
        <f t="shared" ca="1" si="36"/>
        <v/>
      </c>
      <c r="CC64" s="316" t="str">
        <f ca="1">IF(OR(CD64="",CD64=0),"",MAX(CC$5:CC63)+1)</f>
        <v/>
      </c>
      <c r="CD64" s="316" t="str">
        <f ca="1">IFERROR(INDEX($AK$38:$AK$49, ROWS($CD$4:CD62)), IFERROR(INDEX($AO$38:$AO$49, ROWS($CD$4:CD62)-ROWS($AK$38:$AK$49)), IFERROR(INDEX($AS$38:$AS$49, ROWS($CD$4:CD62)-ROWS($AK$38:$AK$49)-ROWS($AO$38:$AO$49)),IFERROR(INDEX($AW$38:$AW$49, ROWS($CD$4:CD62)-ROWS($AK$38:$AK$49)-ROWS($AO$38:$AO$49)-ROWS($AS$38:$AS$49)),IFERROR(INDEX($BA$38:$BA$49, ROWS($CD$4:CD62)-ROWS($AK$38:$AK$49)-ROWS($AO$38:$AO$49)-ROWS($AS$38:$AS$49)-ROWS($AW$38:$AW$49)),IFERROR(INDEX($BE$38:$BE$49, ROWS($CD$4:CD62)-ROWS($AK$38:$AK$49)-ROWS($AO$38:$AO$49)-ROWS($AS$38:$AS$49)-ROWS($AW$38:$AW$49)-ROWS($BA$38:$BA$49)),IFERROR(INDEX($BI$38:$BI$49, ROWS($CD$4:CD62)-ROWS($AK$38:$AK$49)-ROWS($AO$38:$AO$49)-ROWS($AS$38:$AS$49)-ROWS($AW$38:$AW$49)-ROWS($BA$38:$BA$49)-ROWS($BE$38:$BE$49)), "")))))))</f>
        <v/>
      </c>
      <c r="CE64" s="316" t="str">
        <f t="shared" ca="1" si="37"/>
        <v/>
      </c>
      <c r="CF64" s="413" t="str">
        <f t="shared" ca="1" si="38"/>
        <v/>
      </c>
      <c r="CG64" s="412" t="str">
        <f ca="1">IF(OR(CH64="",CH64=0),"",MAX(CG$5:CG63)+1)</f>
        <v/>
      </c>
      <c r="CH64" s="316" t="str">
        <f ca="1">IFERROR(INDEX($AJ$54:$AJ$65, ROWS($CH$4:CH62)), IFERROR(INDEX($AN$54:$AN$65, ROWS($CH$4:CH62)-ROWS($AJ$54:$AJ$65)), IFERROR(INDEX($AR$54:$AR$65, ROWS($CH$4:CH62)-ROWS($AJ$54:$AJ$65)-ROWS($AN$54:$AN$65)),IFERROR(INDEX($AV$54:$AV$65, ROWS($CH$4:CH62)-ROWS($AJ$54:$AJ$65)-ROWS($AN$54:$AN$65)-ROWS($AR$54:$AR$65)),IFERROR(INDEX($AZ$54:$AZ$65, ROWS($CH$4:CH62)-ROWS($AJ$54:$AJ$65)-ROWS($AN$54:$AN$65)-ROWS($AR$54:$AR$65)-ROWS($AV$54:$AV$65)),IFERROR(INDEX($BD$54:$BD$65, ROWS($CH$4:CH62)-ROWS($AJ$54:$AJ$65)-ROWS($AN$54:$AN$65)-ROWS($AR$54:$AR$65)-ROWS($AV$54:$AV$65)-ROWS($AZ$54:$AZ$65)),IFERROR(INDEX($BH$54:$BH$65, ROWS($CH$4:CH62)-ROWS($AJ$54:$AJ$65)-ROWS($AN$54:$AN$65)-ROWS($AR$54:$AR$65)-ROWS($AV$54:$AV$65)-ROWS($AZ$54:$AZ$65)-ROWS($BD$54:$BD$65)), "")))))))</f>
        <v/>
      </c>
      <c r="CI64" s="316" t="str">
        <f t="shared" ca="1" si="39"/>
        <v/>
      </c>
      <c r="CJ64" s="316" t="str">
        <f ca="1">IF(OR(CK64="",CK64=0),"",MAX(CJ$5:CJ63)+1)</f>
        <v/>
      </c>
      <c r="CK64" s="316" t="str">
        <f ca="1">IFERROR(INDEX($AK$54:$AK$65, ROWS($CK$4:CK62)), IFERROR(INDEX($AO$54:$AO$65, ROWS($CK$4:CK62)-ROWS($AK$54:$AK$65)), IFERROR(INDEX($AS$54:$AS$65, ROWS($CK$4:CK62)-ROWS($AK$54:$AK$65)-ROWS($AO$54:$AO$65)),IFERROR(INDEX($AW$54:$AW$65, ROWS($CK$4:CK62)-ROWS($AK$54:$AK$65)-ROWS($AO$54:$AO$65)-ROWS($AS$54:$AS$65)),IFERROR(INDEX($BA$54:$BA$65, ROWS($CK$4:CK62)-ROWS($AK$54:$AK$65)-ROWS($AO$54:$AO$65)-ROWS($AS$54:$AS$65)-ROWS($AW$54:$AW$65)),IFERROR(INDEX($BE$54:$BE$65, ROWS($CK$4:CK62)-ROWS($AK$54:$AK$65)-ROWS($AO$54:$AO$65)-ROWS($AS$54:$AS$65)-ROWS($AW$54:$AW$65)-ROWS($BA$54:$BA$65)),IFERROR(INDEX($BI$54:$BI$65, ROWS($CK$4:CK62)-ROWS($AK$54:$AK$65)-ROWS($AO$54:$AO$65)-ROWS($AS$54:$AS$65)-ROWS($AW$54:$AW$65)-ROWS($BA$54:$BA$65)-ROWS($BE$54:$BE$65)), "")))))))</f>
        <v/>
      </c>
      <c r="CL64" s="316" t="str">
        <f t="shared" ca="1" si="40"/>
        <v/>
      </c>
      <c r="CM64" s="413" t="str">
        <f t="shared" ca="1" si="41"/>
        <v/>
      </c>
      <c r="CN64" s="412" t="str">
        <f>IF(OR(CO64="",CO64=0),"",MAX(CN$5:CN63)+1)</f>
        <v/>
      </c>
      <c r="CO64" s="316">
        <f>IFERROR(INDEX($AJ$70:$AJ$81, ROWS($CO$4:CO62)), IFERROR(INDEX($AN$70:$AN$81, ROWS($CO$4:CO62)-ROWS($AJ$70:$AJ$81)), IFERROR(INDEX($AR$70:$AR$81, ROWS($CO$4:CO62)-ROWS($AJ$70:$AJ$81)-ROWS($AN$70:$AN$81)),IFERROR(INDEX($AV$70:$AV$81, ROWS($CO$4:CO62)-ROWS($AJ$70:$AJ$81)-ROWS($AN$70:$AN$81)-ROWS($AR$70:$AR$81)),IFERROR(INDEX($AZ$70:$AZ$81, ROWS($CO$4:CO62)-ROWS($AJ$70:$AJ$81)-ROWS($AN$70:$AN$81)-ROWS($AR$70:$AR$81)-ROWS($AV$70:$AV$81)),IFERROR(INDEX($BD$70:$BD$81, ROWS($CO$4:CO62)-ROWS($AJ$70:$AJ$81)-ROWS($AN$70:$AN$81)-ROWS($AR$70:$AR$81)-ROWS($AV$70:$AV$81)-ROWS($AZ$70:$AZ$81)),IFERROR(INDEX($BH$70:$BH$81, ROWS($CO$4:CO62)-ROWS($AJ$70:$AJ$81)-ROWS($AN$70:$AN$81)-ROWS($AR$70:$AR$81)-ROWS($AV$70:$AV$81)-ROWS($AZ$70:$AZ$81)-ROWS($BD$70:$BD$81)), "")))))))</f>
        <v>0</v>
      </c>
      <c r="CP64" s="316" t="str">
        <f t="shared" ca="1" si="42"/>
        <v/>
      </c>
      <c r="CQ64" s="316" t="str">
        <f>IF(OR(CR64="",CR64=0),"",MAX(CQ$5:CQ63)+1)</f>
        <v/>
      </c>
      <c r="CR64" s="316">
        <f>IFERROR(INDEX($AK$70:$AK$81, ROWS($CR$4:CR62)), IFERROR(INDEX($AO$70:$AO$81, ROWS($CR$4:CR62)-ROWS($AK$70:$AK$81)), IFERROR(INDEX($AS$70:$AS$81, ROWS($CR$4:CR62)-ROWS($AK$70:$AK$81)-ROWS($AO$70:$AO$81)),IFERROR(INDEX($AW$70:$AW$81, ROWS($CR$4:CR62)-ROWS($AK$70:$AK$81)-ROWS($AO$70:$AO$81)-ROWS($AS$70:$AS$81)),IFERROR(INDEX($BA$70:$BA$81, ROWS($CR$4:CR62)-ROWS($AK$70:$AK$81)-ROWS($AO$70:$AO$81)-ROWS($AS$70:$AS$81)-ROWS($AW$70:$AW$81)),IFERROR(INDEX($BE$70:$BE$81, ROWS($CR$4:CR62)-ROWS($AK$70:$AK$81)-ROWS($AO$70:$AO$81)-ROWS($AS$70:$AS$81)-ROWS($AW$70:$AW$81)-ROWS($BA$70:$BA$81)),IFERROR(INDEX($BI$70:$BI$81, ROWS($CR$4:CR62)-ROWS($AK$70:$AK$81)-ROWS($AO$70:$AO$81)-ROWS($AS$70:$AS$81)-ROWS($AW$70:$AW$81)-ROWS($BA$70:$BA$81)-ROWS($BE$70:$BE$81)), "")))))))</f>
        <v>0</v>
      </c>
      <c r="CS64" s="316" t="str">
        <f t="shared" ca="1" si="43"/>
        <v/>
      </c>
      <c r="CT64" s="413" t="str">
        <f t="shared" ca="1" si="44"/>
        <v/>
      </c>
      <c r="CU64" s="412" t="str">
        <f>IF(OR(CV64="",CV64=0),"",MAX(CU$5:CU63)+1)</f>
        <v/>
      </c>
      <c r="CV64" s="316" t="str">
        <f>IFERROR(INDEX($AJ$86:$AJ$97, ROWS($CV$4:CV62)), IFERROR(INDEX($AN$86:$AN$97, ROWS($CV$4:CV62)-ROWS($AJ$86:$AJ$97)), ""))</f>
        <v/>
      </c>
      <c r="CW64" s="316" t="str">
        <f t="shared" si="45"/>
        <v/>
      </c>
      <c r="CX64" s="316" t="str">
        <f>IF(OR(CY64="",CY64=0),"",MAX(CX$5:CX63)+1)</f>
        <v/>
      </c>
      <c r="CY64" s="316" t="str">
        <f>IFERROR(INDEX($AK$86:$AK$97, ROWS($CY$4:CY62)), IFERROR(INDEX($AO$86:$AO$97, ROWS($CY$4:CY62)-ROWS($AK$86:$AK$97)), ""))</f>
        <v/>
      </c>
      <c r="CZ64" s="316" t="str">
        <f t="shared" si="46"/>
        <v/>
      </c>
      <c r="DA64" s="413" t="str">
        <f t="shared" si="47"/>
        <v/>
      </c>
      <c r="DC64" s="1167" t="s">
        <v>489</v>
      </c>
      <c r="DD64" s="1168"/>
      <c r="DE64" s="1168"/>
      <c r="DF64" s="1168"/>
      <c r="DG64" s="1168"/>
      <c r="DH64" s="1168"/>
      <c r="DI64" s="1168"/>
      <c r="DJ64" s="1168"/>
      <c r="DK64" s="1168"/>
      <c r="DL64" s="1169"/>
      <c r="DM64" s="292"/>
      <c r="DN64" s="1199" t="s">
        <v>489</v>
      </c>
      <c r="DO64" s="1200"/>
      <c r="DP64" s="1200"/>
      <c r="DQ64" s="1200"/>
      <c r="DR64" s="1200"/>
      <c r="DS64" s="1201"/>
    </row>
    <row r="65" spans="16:123" ht="15.75" thickBot="1" x14ac:dyDescent="0.35">
      <c r="P65" s="1179"/>
      <c r="Q65" s="1180"/>
      <c r="R65" s="453"/>
      <c r="S65" s="407"/>
      <c r="U65" s="1179"/>
      <c r="V65" s="1180"/>
      <c r="W65" s="453"/>
      <c r="X65" s="407"/>
      <c r="AB65" s="395">
        <f ca="1">IFERROR(MATCH($AB$59,OFFSET(Year!$AY$11:$AY$62,AB64,,1000),0)+AB64,"")</f>
        <v>5</v>
      </c>
      <c r="AC65" s="340">
        <f ca="1">IFERROR(INDEX(Year!$BB$11:$BB$62,AB65),"")</f>
        <v>20</v>
      </c>
      <c r="AD65" s="348" t="str">
        <f ca="1">IFERROR(INDEX(Year!$AZ$11:$AZ$62,AB65),"")</f>
        <v>Paycheck 2</v>
      </c>
      <c r="AE65" s="363">
        <f ca="1">IFERROR(INDEX(Year!$BA$11:$BA$62,AB65),"")</f>
        <v>400</v>
      </c>
      <c r="AF65" s="402" t="str">
        <f ca="1">IFERROR(INDEX(Year!$AY$11:$AY$62,AB65),"")</f>
        <v>Income</v>
      </c>
      <c r="AI65" s="309" t="str">
        <f t="shared" ca="1" si="159"/>
        <v/>
      </c>
      <c r="AJ65" s="310" t="str">
        <f t="shared" ca="1" si="138"/>
        <v/>
      </c>
      <c r="AK65" s="310" t="str">
        <f t="shared" ca="1" si="139"/>
        <v/>
      </c>
      <c r="AL65" s="311" t="str">
        <f t="shared" ca="1" si="140"/>
        <v/>
      </c>
      <c r="AM65" s="309" t="str">
        <f t="shared" ca="1" si="160"/>
        <v/>
      </c>
      <c r="AN65" s="310" t="str">
        <f t="shared" ca="1" si="141"/>
        <v/>
      </c>
      <c r="AO65" s="310" t="str">
        <f t="shared" ca="1" si="142"/>
        <v/>
      </c>
      <c r="AP65" s="311" t="str">
        <f t="shared" ca="1" si="143"/>
        <v/>
      </c>
      <c r="AQ65" s="309" t="str">
        <f t="shared" ca="1" si="161"/>
        <v/>
      </c>
      <c r="AR65" s="310" t="str">
        <f t="shared" ca="1" si="144"/>
        <v/>
      </c>
      <c r="AS65" s="310" t="str">
        <f t="shared" ca="1" si="145"/>
        <v/>
      </c>
      <c r="AT65" s="311" t="str">
        <f t="shared" ca="1" si="146"/>
        <v/>
      </c>
      <c r="AU65" s="309" t="str">
        <f t="shared" ca="1" si="162"/>
        <v/>
      </c>
      <c r="AV65" s="310" t="str">
        <f t="shared" ca="1" si="147"/>
        <v/>
      </c>
      <c r="AW65" s="310" t="str">
        <f t="shared" ca="1" si="148"/>
        <v/>
      </c>
      <c r="AX65" s="311" t="str">
        <f t="shared" ca="1" si="149"/>
        <v/>
      </c>
      <c r="AY65" s="309" t="str">
        <f t="shared" ca="1" si="163"/>
        <v/>
      </c>
      <c r="AZ65" s="310" t="str">
        <f t="shared" ca="1" si="150"/>
        <v/>
      </c>
      <c r="BA65" s="310" t="str">
        <f t="shared" ca="1" si="151"/>
        <v/>
      </c>
      <c r="BB65" s="311" t="str">
        <f t="shared" ca="1" si="152"/>
        <v/>
      </c>
      <c r="BC65" s="309" t="str">
        <f t="shared" ca="1" si="164"/>
        <v/>
      </c>
      <c r="BD65" s="310" t="str">
        <f t="shared" ca="1" si="153"/>
        <v/>
      </c>
      <c r="BE65" s="310" t="str">
        <f t="shared" ca="1" si="154"/>
        <v/>
      </c>
      <c r="BF65" s="311" t="str">
        <f t="shared" ca="1" si="155"/>
        <v/>
      </c>
      <c r="BG65" s="309" t="str">
        <f t="shared" ca="1" si="165"/>
        <v/>
      </c>
      <c r="BH65" s="310" t="str">
        <f t="shared" ca="1" si="156"/>
        <v/>
      </c>
      <c r="BI65" s="310" t="str">
        <f t="shared" ca="1" si="157"/>
        <v/>
      </c>
      <c r="BJ65" s="311" t="str">
        <f t="shared" ca="1" si="158"/>
        <v/>
      </c>
      <c r="BL65" s="412" t="str">
        <f ca="1">IF(OR(BM65="",BM65=0),"",MAX(BL$5:BL64)+1)</f>
        <v/>
      </c>
      <c r="BM65" s="316" t="str">
        <f ca="1">IFERROR(INDEX($AJ$6:$AJ$17, ROWS(BM$4:$BM63)), IFERROR(INDEX($AN$6:$AN$17, ROWS(BM$4:$BM63)-ROWS($AJ$6:$AJ$17)), IFERROR(INDEX($AR$6:$AR$17, ROWS(BM$4:$BM63)-ROWS($AJ$6:$AJ$17)-ROWS($AN$6:$AN$17)),IFERROR(INDEX($AV$6:$AV$17, ROWS(BM$4:$BM63)-ROWS($AJ$6:$AJ$17)-ROWS($AN$6:$AN$17)-ROWS($AR$6:$AR$17)),IFERROR(INDEX($AZ$6:$AZ$17, ROWS(BM$4:$BM63)-ROWS($AJ$6:$AJ$17)-ROWS($AN$6:$AN$17)-ROWS($AR$6:$AR$17)-ROWS($AV$6:$AV$17)),IFERROR(INDEX($BD$6:$BD$17, ROWS(BM$4:$BM63)-ROWS($AJ$6:$AJ$17)-ROWS($AN$6:$AN$17)-ROWS($AR$6:$AR$17)-ROWS($AV$6:$AV$17)-ROWS($AZ$6:$AZ$17)),IFERROR(INDEX($BH$6:$BH$17, ROWS(BM$4:$BM63)-ROWS($AJ$6:$AJ$17)-ROWS($AN$6:$AN$17)-ROWS($AR$6:$AR$17)-ROWS($AV$6:$AV$17)-ROWS($AZ$6:$AZ$17)-ROWS($BD$6:$BD$17)), "")))))))</f>
        <v/>
      </c>
      <c r="BN65" s="316" t="str">
        <f t="shared" ca="1" si="30"/>
        <v/>
      </c>
      <c r="BO65" s="316" t="str">
        <f ca="1">IF(OR(BP65="",BP65=0),"",MAX(BO$5:BO64)+1)</f>
        <v/>
      </c>
      <c r="BP65" s="316" t="str">
        <f ca="1">IFERROR(INDEX($AK$6:$AK$17, ROWS($BP$4:BP63)), IFERROR(INDEX($AO$6:$AO$17, ROWS($BP$4:BP63)-ROWS($AK$6:$AK$17)), IFERROR(INDEX($AS$6:$AS$17, ROWS($BP$4:BP63)-ROWS($AK$6:$AK$17)-ROWS($AO$6:$AO$17)),IFERROR(INDEX($AW$6:$AW$17, ROWS($BP$4:BP63)-ROWS($AK$6:$AK$17)-ROWS($AO$6:$AO$17)-ROWS($AS$6:$AS$17)),IFERROR(INDEX($BA$6:$BA$17, ROWS($BP$4:BP63)-ROWS($AK$6:$AK$17)-ROWS($AO$6:$AO$17)-ROWS($AS$6:$AS$17)-ROWS($AW$6:$AW$17)),IFERROR(INDEX($BE$6:$BE$17, ROWS($BP$4:BP63)-ROWS($AK$6:$AK$17)-ROWS($AO$6:$AO$17)-ROWS($AS$6:$AS$17)-ROWS($AW$6:$AW$17)-ROWS($BA$6:$BA$17)),IFERROR(INDEX($BI$6:$BI$17, ROWS($BP$4:BP63)-ROWS($AK$6:$AK$17)-ROWS($AO$6:$AO$17)-ROWS($AS$6:$AS$17)-ROWS($AW$6:$AW$17)-ROWS($BA$6:$BA$17)-ROWS($BE$6:$BE$17)), "")))))))</f>
        <v/>
      </c>
      <c r="BQ65" s="316" t="str">
        <f t="shared" ca="1" si="31"/>
        <v/>
      </c>
      <c r="BR65" s="413" t="str">
        <f t="shared" ca="1" si="32"/>
        <v/>
      </c>
      <c r="BS65" s="412" t="str">
        <f ca="1">IF(OR(BT65="",BT65=0),"",MAX(BS$5:BS64)+1)</f>
        <v/>
      </c>
      <c r="BT65" s="316" t="str">
        <f ca="1">IFERROR(INDEX($AJ$22:$AJ$33, ROWS($BT$4:BT63)), IFERROR(INDEX($AN$22:$AN$33, ROWS($BT$4:BT63)-ROWS($AJ$22:$AJ$33)), IFERROR(INDEX($AR$22:$AR$33, ROWS($BT$4:BT63)-ROWS($AJ$22:$AJ$33)-ROWS($AN$22:$AN$33)),IFERROR(INDEX($AV$22:$AV$33, ROWS($BT$4:BT63)-ROWS($AJ$22:$AJ$33)-ROWS($AN$22:$AN$33)-ROWS($AR$22:$AR$33)),IFERROR(INDEX($AZ$22:$AZ$33, ROWS($BT$4:BT63)-ROWS($AJ$22:$AJ$33)-ROWS($AN$22:$AN$33)-ROWS($AR$22:$AR$33)-ROWS($AV$22:$AV$33)),IFERROR(INDEX($BD$22:$BD$33, ROWS($BT$4:BT63)-ROWS($AJ$22:$AJ$33)-ROWS($AN$22:$AN$33)-ROWS($AR$22:$AR$33)-ROWS($AV$22:$AV$33)-ROWS($AZ$22:$AZ$33)),IFERROR(INDEX($BH$22:$BH$33, ROWS($BT$4:BT63)-ROWS($AJ$22:$AJ$33)-ROWS($AN$22:$AN$33)-ROWS($AR$22:$AR$33)-ROWS($AV$22:$AV$33)-ROWS($AZ$22:$AZ$33)-ROWS($BD$22:$BD$33)), "")))))))</f>
        <v/>
      </c>
      <c r="BU65" s="316" t="str">
        <f t="shared" ca="1" si="33"/>
        <v/>
      </c>
      <c r="BV65" s="316" t="str">
        <f ca="1">IF(OR(BW65="",BW65=0),"",MAX(BV$5:BV64)+1)</f>
        <v/>
      </c>
      <c r="BW65" s="316" t="str">
        <f ca="1">IFERROR(INDEX($AK$22:$AK$33, ROWS($BW$4:BW63)), IFERROR(INDEX($AO$22:$AO$33, ROWS($BW$4:BW63)-ROWS($AK$22:$AK$33)), IFERROR(INDEX($AS$22:$AS$33, ROWS($BW$4:BW63)-ROWS($AK$22:$AK$33)-ROWS($AO$22:$AO$33)),IFERROR(INDEX($AW$22:$AW$33, ROWS($BW$4:BW63)-ROWS($AK$22:$AK$33)-ROWS($AO$22:$AO$33)-ROWS($AS$22:$AS$33)),IFERROR(INDEX($BA$22:$BA$33, ROWS($BW$4:BW63)-ROWS($AK$22:$AK$33)-ROWS($AO$22:$AO$33)-ROWS($AS$22:$AS$33)-ROWS($AW$22:$AW$33)),IFERROR(INDEX($BE$22:$BE$33, ROWS($BW$4:BW63)-ROWS($AK$22:$AK$33)-ROWS($AO$22:$AO$33)-ROWS($AS$22:$AS$33)-ROWS($AW$22:$AW$33)-ROWS($BA$22:$BA$33)),IFERROR(INDEX($BI$22:$BI$33, ROWS($BW$4:BW63)-ROWS($AK$22:$AK$33)-ROWS($AO$22:$AO$33)-ROWS($AS$22:$AS$33)-ROWS($AW$22:$AW$33)-ROWS($BA$22:$BA$33)-ROWS($BE$22:$BE$33)), "")))))))</f>
        <v/>
      </c>
      <c r="BX65" s="316" t="str">
        <f t="shared" ca="1" si="34"/>
        <v/>
      </c>
      <c r="BY65" s="413" t="str">
        <f t="shared" ca="1" si="35"/>
        <v/>
      </c>
      <c r="BZ65" s="412" t="str">
        <f ca="1">IF(OR(CA65="",CA65=0),"",MAX(BZ$5:BZ64)+1)</f>
        <v/>
      </c>
      <c r="CA65" s="316" t="str">
        <f ca="1">IFERROR(INDEX($AJ$38:$AJ$49, ROWS($CA$4:CA63)), IFERROR(INDEX($AN$38:$AN$49, ROWS($CA$4:CA63)-ROWS($AJ$38:$AJ$49)), IFERROR(INDEX($AR$38:$AR$49, ROWS($CA$4:CA63)-ROWS($AJ$38:$AJ$49)-ROWS($AN$38:$AN$49)),IFERROR(INDEX($AV$38:$AV$49, ROWS($CA$4:CA63)-ROWS($AJ$38:$AJ$49)-ROWS($AN$38:$AN$49)-ROWS($AR$38:$AR$49)),IFERROR(INDEX($AZ$38:$AZ$49, ROWS($CA$4:CA63)-ROWS($AJ$38:$AJ$49)-ROWS($AN$38:$AN$49)-ROWS($AR$38:$AR$49)-ROWS($AV$38:$AV$49)),IFERROR(INDEX($BD$38:$BD$49, ROWS($CA$4:CA63)-ROWS($AJ$38:$AJ$49)-ROWS($AN$38:$AN$49)-ROWS($AR$38:$AR$49)-ROWS($AV$38:$AV$49)-ROWS($AZ$38:$AZ$49)),IFERROR(INDEX($BH$38:$BH$49, ROWS($CA$4:CA63)-ROWS($AJ$38:$AJ$49)-ROWS($AN$38:$AN$49)-ROWS($AR$38:$AR$49)-ROWS($AV$38:$AV$49)-ROWS($AZ$38:$AZ$49)-ROWS($BD$38:$BD$49)), "")))))))</f>
        <v/>
      </c>
      <c r="CB65" s="316" t="str">
        <f t="shared" ca="1" si="36"/>
        <v/>
      </c>
      <c r="CC65" s="316" t="str">
        <f ca="1">IF(OR(CD65="",CD65=0),"",MAX(CC$5:CC64)+1)</f>
        <v/>
      </c>
      <c r="CD65" s="316" t="str">
        <f ca="1">IFERROR(INDEX($AK$38:$AK$49, ROWS($CD$4:CD63)), IFERROR(INDEX($AO$38:$AO$49, ROWS($CD$4:CD63)-ROWS($AK$38:$AK$49)), IFERROR(INDEX($AS$38:$AS$49, ROWS($CD$4:CD63)-ROWS($AK$38:$AK$49)-ROWS($AO$38:$AO$49)),IFERROR(INDEX($AW$38:$AW$49, ROWS($CD$4:CD63)-ROWS($AK$38:$AK$49)-ROWS($AO$38:$AO$49)-ROWS($AS$38:$AS$49)),IFERROR(INDEX($BA$38:$BA$49, ROWS($CD$4:CD63)-ROWS($AK$38:$AK$49)-ROWS($AO$38:$AO$49)-ROWS($AS$38:$AS$49)-ROWS($AW$38:$AW$49)),IFERROR(INDEX($BE$38:$BE$49, ROWS($CD$4:CD63)-ROWS($AK$38:$AK$49)-ROWS($AO$38:$AO$49)-ROWS($AS$38:$AS$49)-ROWS($AW$38:$AW$49)-ROWS($BA$38:$BA$49)),IFERROR(INDEX($BI$38:$BI$49, ROWS($CD$4:CD63)-ROWS($AK$38:$AK$49)-ROWS($AO$38:$AO$49)-ROWS($AS$38:$AS$49)-ROWS($AW$38:$AW$49)-ROWS($BA$38:$BA$49)-ROWS($BE$38:$BE$49)), "")))))))</f>
        <v/>
      </c>
      <c r="CE65" s="316" t="str">
        <f t="shared" ca="1" si="37"/>
        <v/>
      </c>
      <c r="CF65" s="413" t="str">
        <f t="shared" ca="1" si="38"/>
        <v/>
      </c>
      <c r="CG65" s="412" t="str">
        <f ca="1">IF(OR(CH65="",CH65=0),"",MAX(CG$5:CG64)+1)</f>
        <v/>
      </c>
      <c r="CH65" s="316" t="str">
        <f ca="1">IFERROR(INDEX($AJ$54:$AJ$65, ROWS($CH$4:CH63)), IFERROR(INDEX($AN$54:$AN$65, ROWS($CH$4:CH63)-ROWS($AJ$54:$AJ$65)), IFERROR(INDEX($AR$54:$AR$65, ROWS($CH$4:CH63)-ROWS($AJ$54:$AJ$65)-ROWS($AN$54:$AN$65)),IFERROR(INDEX($AV$54:$AV$65, ROWS($CH$4:CH63)-ROWS($AJ$54:$AJ$65)-ROWS($AN$54:$AN$65)-ROWS($AR$54:$AR$65)),IFERROR(INDEX($AZ$54:$AZ$65, ROWS($CH$4:CH63)-ROWS($AJ$54:$AJ$65)-ROWS($AN$54:$AN$65)-ROWS($AR$54:$AR$65)-ROWS($AV$54:$AV$65)),IFERROR(INDEX($BD$54:$BD$65, ROWS($CH$4:CH63)-ROWS($AJ$54:$AJ$65)-ROWS($AN$54:$AN$65)-ROWS($AR$54:$AR$65)-ROWS($AV$54:$AV$65)-ROWS($AZ$54:$AZ$65)),IFERROR(INDEX($BH$54:$BH$65, ROWS($CH$4:CH63)-ROWS($AJ$54:$AJ$65)-ROWS($AN$54:$AN$65)-ROWS($AR$54:$AR$65)-ROWS($AV$54:$AV$65)-ROWS($AZ$54:$AZ$65)-ROWS($BD$54:$BD$65)), "")))))))</f>
        <v/>
      </c>
      <c r="CI65" s="316" t="str">
        <f t="shared" ca="1" si="39"/>
        <v/>
      </c>
      <c r="CJ65" s="316" t="str">
        <f ca="1">IF(OR(CK65="",CK65=0),"",MAX(CJ$5:CJ64)+1)</f>
        <v/>
      </c>
      <c r="CK65" s="316" t="str">
        <f ca="1">IFERROR(INDEX($AK$54:$AK$65, ROWS($CK$4:CK63)), IFERROR(INDEX($AO$54:$AO$65, ROWS($CK$4:CK63)-ROWS($AK$54:$AK$65)), IFERROR(INDEX($AS$54:$AS$65, ROWS($CK$4:CK63)-ROWS($AK$54:$AK$65)-ROWS($AO$54:$AO$65)),IFERROR(INDEX($AW$54:$AW$65, ROWS($CK$4:CK63)-ROWS($AK$54:$AK$65)-ROWS($AO$54:$AO$65)-ROWS($AS$54:$AS$65)),IFERROR(INDEX($BA$54:$BA$65, ROWS($CK$4:CK63)-ROWS($AK$54:$AK$65)-ROWS($AO$54:$AO$65)-ROWS($AS$54:$AS$65)-ROWS($AW$54:$AW$65)),IFERROR(INDEX($BE$54:$BE$65, ROWS($CK$4:CK63)-ROWS($AK$54:$AK$65)-ROWS($AO$54:$AO$65)-ROWS($AS$54:$AS$65)-ROWS($AW$54:$AW$65)-ROWS($BA$54:$BA$65)),IFERROR(INDEX($BI$54:$BI$65, ROWS($CK$4:CK63)-ROWS($AK$54:$AK$65)-ROWS($AO$54:$AO$65)-ROWS($AS$54:$AS$65)-ROWS($AW$54:$AW$65)-ROWS($BA$54:$BA$65)-ROWS($BE$54:$BE$65)), "")))))))</f>
        <v/>
      </c>
      <c r="CL65" s="316" t="str">
        <f t="shared" ca="1" si="40"/>
        <v/>
      </c>
      <c r="CM65" s="413" t="str">
        <f t="shared" ca="1" si="41"/>
        <v/>
      </c>
      <c r="CN65" s="412" t="str">
        <f>IF(OR(CO65="",CO65=0),"",MAX(CN$5:CN64)+1)</f>
        <v/>
      </c>
      <c r="CO65" s="316">
        <f>IFERROR(INDEX($AJ$70:$AJ$81, ROWS($CO$4:CO63)), IFERROR(INDEX($AN$70:$AN$81, ROWS($CO$4:CO63)-ROWS($AJ$70:$AJ$81)), IFERROR(INDEX($AR$70:$AR$81, ROWS($CO$4:CO63)-ROWS($AJ$70:$AJ$81)-ROWS($AN$70:$AN$81)),IFERROR(INDEX($AV$70:$AV$81, ROWS($CO$4:CO63)-ROWS($AJ$70:$AJ$81)-ROWS($AN$70:$AN$81)-ROWS($AR$70:$AR$81)),IFERROR(INDEX($AZ$70:$AZ$81, ROWS($CO$4:CO63)-ROWS($AJ$70:$AJ$81)-ROWS($AN$70:$AN$81)-ROWS($AR$70:$AR$81)-ROWS($AV$70:$AV$81)),IFERROR(INDEX($BD$70:$BD$81, ROWS($CO$4:CO63)-ROWS($AJ$70:$AJ$81)-ROWS($AN$70:$AN$81)-ROWS($AR$70:$AR$81)-ROWS($AV$70:$AV$81)-ROWS($AZ$70:$AZ$81)),IFERROR(INDEX($BH$70:$BH$81, ROWS($CO$4:CO63)-ROWS($AJ$70:$AJ$81)-ROWS($AN$70:$AN$81)-ROWS($AR$70:$AR$81)-ROWS($AV$70:$AV$81)-ROWS($AZ$70:$AZ$81)-ROWS($BD$70:$BD$81)), "")))))))</f>
        <v>0</v>
      </c>
      <c r="CP65" s="316" t="str">
        <f t="shared" ca="1" si="42"/>
        <v/>
      </c>
      <c r="CQ65" s="316" t="str">
        <f>IF(OR(CR65="",CR65=0),"",MAX(CQ$5:CQ64)+1)</f>
        <v/>
      </c>
      <c r="CR65" s="316">
        <f>IFERROR(INDEX($AK$70:$AK$81, ROWS($CR$4:CR63)), IFERROR(INDEX($AO$70:$AO$81, ROWS($CR$4:CR63)-ROWS($AK$70:$AK$81)), IFERROR(INDEX($AS$70:$AS$81, ROWS($CR$4:CR63)-ROWS($AK$70:$AK$81)-ROWS($AO$70:$AO$81)),IFERROR(INDEX($AW$70:$AW$81, ROWS($CR$4:CR63)-ROWS($AK$70:$AK$81)-ROWS($AO$70:$AO$81)-ROWS($AS$70:$AS$81)),IFERROR(INDEX($BA$70:$BA$81, ROWS($CR$4:CR63)-ROWS($AK$70:$AK$81)-ROWS($AO$70:$AO$81)-ROWS($AS$70:$AS$81)-ROWS($AW$70:$AW$81)),IFERROR(INDEX($BE$70:$BE$81, ROWS($CR$4:CR63)-ROWS($AK$70:$AK$81)-ROWS($AO$70:$AO$81)-ROWS($AS$70:$AS$81)-ROWS($AW$70:$AW$81)-ROWS($BA$70:$BA$81)),IFERROR(INDEX($BI$70:$BI$81, ROWS($CR$4:CR63)-ROWS($AK$70:$AK$81)-ROWS($AO$70:$AO$81)-ROWS($AS$70:$AS$81)-ROWS($AW$70:$AW$81)-ROWS($BA$70:$BA$81)-ROWS($BE$70:$BE$81)), "")))))))</f>
        <v>0</v>
      </c>
      <c r="CS65" s="316" t="str">
        <f t="shared" ca="1" si="43"/>
        <v/>
      </c>
      <c r="CT65" s="413" t="str">
        <f t="shared" ca="1" si="44"/>
        <v/>
      </c>
      <c r="CU65" s="412" t="str">
        <f>IF(OR(CV65="",CV65=0),"",MAX(CU$5:CU64)+1)</f>
        <v/>
      </c>
      <c r="CV65" s="316" t="str">
        <f>IFERROR(INDEX($AJ$86:$AJ$97, ROWS($CV$4:CV63)), IFERROR(INDEX($AN$86:$AN$97, ROWS($CV$4:CV63)-ROWS($AJ$86:$AJ$97)), ""))</f>
        <v/>
      </c>
      <c r="CW65" s="316" t="str">
        <f t="shared" si="45"/>
        <v/>
      </c>
      <c r="CX65" s="316" t="str">
        <f>IF(OR(CY65="",CY65=0),"",MAX(CX$5:CX64)+1)</f>
        <v/>
      </c>
      <c r="CY65" s="316" t="str">
        <f>IFERROR(INDEX($AK$86:$AK$97, ROWS($CY$4:CY63)), IFERROR(INDEX($AO$86:$AO$97, ROWS($CY$4:CY63)-ROWS($AK$86:$AK$97)), ""))</f>
        <v/>
      </c>
      <c r="CZ65" s="316" t="str">
        <f t="shared" si="46"/>
        <v/>
      </c>
      <c r="DA65" s="413" t="str">
        <f t="shared" si="47"/>
        <v/>
      </c>
      <c r="DC65" s="437"/>
      <c r="DD65" s="1151" t="s">
        <v>504</v>
      </c>
      <c r="DE65" s="1152"/>
      <c r="DF65" s="430"/>
      <c r="DG65" s="1162" t="s">
        <v>23</v>
      </c>
      <c r="DH65" s="1152"/>
      <c r="DI65" s="1162" t="s">
        <v>504</v>
      </c>
      <c r="DJ65" s="1152"/>
      <c r="DK65" s="1162" t="s">
        <v>23</v>
      </c>
      <c r="DL65" s="1152"/>
      <c r="DM65" s="292"/>
      <c r="DN65" s="1163" t="s">
        <v>481</v>
      </c>
      <c r="DO65" s="1164"/>
      <c r="DP65" s="1164"/>
      <c r="DQ65" s="1165" t="s">
        <v>491</v>
      </c>
      <c r="DR65" s="1164"/>
      <c r="DS65" s="1166"/>
    </row>
    <row r="66" spans="16:123" x14ac:dyDescent="0.3">
      <c r="P66" s="1202" t="s">
        <v>549</v>
      </c>
      <c r="Q66" s="1203"/>
      <c r="R66" s="1203"/>
      <c r="S66" s="452">
        <f>IF(AND(S46="",S47="",S48="",S49="",S50="",S51="",S52="",S53="",S54="",S55="",S56="",S57="",S58="",S59="",S60="",S61="",S62="",S63="",S65=""),0,SUM(S46:S65))</f>
        <v>0</v>
      </c>
      <c r="U66" s="1149" t="s">
        <v>517</v>
      </c>
      <c r="V66" s="1150"/>
      <c r="W66" s="1150"/>
      <c r="X66" s="447">
        <f>IF(AND(X46="",X47="",X48="",X49="",X50="",X51="",X52="",X53="",X54="",X55="",X56="",X57="",X58="",X59="",X60="",X61="",X62="",X63="",X65=""),0,SUM(X46:X65))</f>
        <v>0</v>
      </c>
      <c r="AB66" s="395">
        <f ca="1">IFERROR(MATCH($AB$59,OFFSET(Year!$AY$11:$AY$62,AB65,,1000),0)+AB65,"")</f>
        <v>6</v>
      </c>
      <c r="AC66" s="340">
        <f ca="1">IFERROR(INDEX(Year!$BB$11:$BB$62,AB66),"")</f>
        <v>27</v>
      </c>
      <c r="AD66" s="348" t="str">
        <f ca="1">IFERROR(INDEX(Year!$AZ$11:$AZ$62,AB66),"")</f>
        <v>Paycheck 2</v>
      </c>
      <c r="AE66" s="363">
        <f ca="1">IFERROR(INDEX(Year!$BA$11:$BA$62,AB66),"")</f>
        <v>400</v>
      </c>
      <c r="AF66" s="402" t="str">
        <f ca="1">IFERROR(INDEX(Year!$AY$11:$AY$62,AB66),"")</f>
        <v>Income</v>
      </c>
      <c r="BL66" s="412">
        <f ca="1">IF(OR(BM66="",BM66=0),"",MAX(BL$5:BL65)+1)</f>
        <v>5</v>
      </c>
      <c r="BM66" s="316" t="str">
        <f ca="1">IFERROR(INDEX($AJ$6:$AJ$17, ROWS(BM$4:$BM64)), IFERROR(INDEX($AN$6:$AN$17, ROWS(BM$4:$BM64)-ROWS($AJ$6:$AJ$17)), IFERROR(INDEX($AR$6:$AR$17, ROWS(BM$4:$BM64)-ROWS($AJ$6:$AJ$17)-ROWS($AN$6:$AN$17)),IFERROR(INDEX($AV$6:$AV$17, ROWS(BM$4:$BM64)-ROWS($AJ$6:$AJ$17)-ROWS($AN$6:$AN$17)-ROWS($AR$6:$AR$17)),IFERROR(INDEX($AZ$6:$AZ$17, ROWS(BM$4:$BM64)-ROWS($AJ$6:$AJ$17)-ROWS($AN$6:$AN$17)-ROWS($AR$6:$AR$17)-ROWS($AV$6:$AV$17)),IFERROR(INDEX($BD$6:$BD$17, ROWS(BM$4:$BM64)-ROWS($AJ$6:$AJ$17)-ROWS($AN$6:$AN$17)-ROWS($AR$6:$AR$17)-ROWS($AV$6:$AV$17)-ROWS($AZ$6:$AZ$17)),IFERROR(INDEX($BH$6:$BH$17, ROWS(BM$4:$BM64)-ROWS($AJ$6:$AJ$17)-ROWS($AN$6:$AN$17)-ROWS($AR$6:$AR$17)-ROWS($AV$6:$AV$17)-ROWS($AZ$6:$AZ$17)-ROWS($BD$6:$BD$17)), "")))))))</f>
        <v>Paycheck 1</v>
      </c>
      <c r="BN66" s="316" t="str">
        <f t="shared" ca="1" si="30"/>
        <v/>
      </c>
      <c r="BO66" s="316">
        <f ca="1">IF(OR(BP66="",BP66=0),"",MAX(BO$5:BO65)+1)</f>
        <v>5</v>
      </c>
      <c r="BP66" s="316">
        <f ca="1">IFERROR(INDEX($AK$6:$AK$17, ROWS($BP$4:BP64)), IFERROR(INDEX($AO$6:$AO$17, ROWS($BP$4:BP64)-ROWS($AK$6:$AK$17)), IFERROR(INDEX($AS$6:$AS$17, ROWS($BP$4:BP64)-ROWS($AK$6:$AK$17)-ROWS($AO$6:$AO$17)),IFERROR(INDEX($AW$6:$AW$17, ROWS($BP$4:BP64)-ROWS($AK$6:$AK$17)-ROWS($AO$6:$AO$17)-ROWS($AS$6:$AS$17)),IFERROR(INDEX($BA$6:$BA$17, ROWS($BP$4:BP64)-ROWS($AK$6:$AK$17)-ROWS($AO$6:$AO$17)-ROWS($AS$6:$AS$17)-ROWS($AW$6:$AW$17)),IFERROR(INDEX($BE$6:$BE$17, ROWS($BP$4:BP64)-ROWS($AK$6:$AK$17)-ROWS($AO$6:$AO$17)-ROWS($AS$6:$AS$17)-ROWS($AW$6:$AW$17)-ROWS($BA$6:$BA$17)),IFERROR(INDEX($BI$6:$BI$17, ROWS($BP$4:BP64)-ROWS($AK$6:$AK$17)-ROWS($AO$6:$AO$17)-ROWS($AS$6:$AS$17)-ROWS($AW$6:$AW$17)-ROWS($BA$6:$BA$17)-ROWS($BE$6:$BE$17)), "")))))))</f>
        <v>850</v>
      </c>
      <c r="BQ66" s="316" t="str">
        <f t="shared" ca="1" si="31"/>
        <v/>
      </c>
      <c r="BR66" s="413" t="str">
        <f t="shared" ca="1" si="32"/>
        <v/>
      </c>
      <c r="BS66" s="412" t="str">
        <f ca="1">IF(OR(BT66="",BT66=0),"",MAX(BS$5:BS65)+1)</f>
        <v/>
      </c>
      <c r="BT66" s="316" t="str">
        <f ca="1">IFERROR(INDEX($AJ$22:$AJ$33, ROWS($BT$4:BT64)), IFERROR(INDEX($AN$22:$AN$33, ROWS($BT$4:BT64)-ROWS($AJ$22:$AJ$33)), IFERROR(INDEX($AR$22:$AR$33, ROWS($BT$4:BT64)-ROWS($AJ$22:$AJ$33)-ROWS($AN$22:$AN$33)),IFERROR(INDEX($AV$22:$AV$33, ROWS($BT$4:BT64)-ROWS($AJ$22:$AJ$33)-ROWS($AN$22:$AN$33)-ROWS($AR$22:$AR$33)),IFERROR(INDEX($AZ$22:$AZ$33, ROWS($BT$4:BT64)-ROWS($AJ$22:$AJ$33)-ROWS($AN$22:$AN$33)-ROWS($AR$22:$AR$33)-ROWS($AV$22:$AV$33)),IFERROR(INDEX($BD$22:$BD$33, ROWS($BT$4:BT64)-ROWS($AJ$22:$AJ$33)-ROWS($AN$22:$AN$33)-ROWS($AR$22:$AR$33)-ROWS($AV$22:$AV$33)-ROWS($AZ$22:$AZ$33)),IFERROR(INDEX($BH$22:$BH$33, ROWS($BT$4:BT64)-ROWS($AJ$22:$AJ$33)-ROWS($AN$22:$AN$33)-ROWS($AR$22:$AR$33)-ROWS($AV$22:$AV$33)-ROWS($AZ$22:$AZ$33)-ROWS($BD$22:$BD$33)), "")))))))</f>
        <v/>
      </c>
      <c r="BU66" s="316" t="str">
        <f t="shared" ca="1" si="33"/>
        <v/>
      </c>
      <c r="BV66" s="316" t="str">
        <f ca="1">IF(OR(BW66="",BW66=0),"",MAX(BV$5:BV65)+1)</f>
        <v/>
      </c>
      <c r="BW66" s="316" t="str">
        <f ca="1">IFERROR(INDEX($AK$22:$AK$33, ROWS($BW$4:BW64)), IFERROR(INDEX($AO$22:$AO$33, ROWS($BW$4:BW64)-ROWS($AK$22:$AK$33)), IFERROR(INDEX($AS$22:$AS$33, ROWS($BW$4:BW64)-ROWS($AK$22:$AK$33)-ROWS($AO$22:$AO$33)),IFERROR(INDEX($AW$22:$AW$33, ROWS($BW$4:BW64)-ROWS($AK$22:$AK$33)-ROWS($AO$22:$AO$33)-ROWS($AS$22:$AS$33)),IFERROR(INDEX($BA$22:$BA$33, ROWS($BW$4:BW64)-ROWS($AK$22:$AK$33)-ROWS($AO$22:$AO$33)-ROWS($AS$22:$AS$33)-ROWS($AW$22:$AW$33)),IFERROR(INDEX($BE$22:$BE$33, ROWS($BW$4:BW64)-ROWS($AK$22:$AK$33)-ROWS($AO$22:$AO$33)-ROWS($AS$22:$AS$33)-ROWS($AW$22:$AW$33)-ROWS($BA$22:$BA$33)),IFERROR(INDEX($BI$22:$BI$33, ROWS($BW$4:BW64)-ROWS($AK$22:$AK$33)-ROWS($AO$22:$AO$33)-ROWS($AS$22:$AS$33)-ROWS($AW$22:$AW$33)-ROWS($BA$22:$BA$33)-ROWS($BE$22:$BE$33)), "")))))))</f>
        <v/>
      </c>
      <c r="BX66" s="316" t="str">
        <f t="shared" ca="1" si="34"/>
        <v/>
      </c>
      <c r="BY66" s="413" t="str">
        <f t="shared" ca="1" si="35"/>
        <v/>
      </c>
      <c r="BZ66" s="412">
        <f ca="1">IF(OR(CA66="",CA66=0),"",MAX(BZ$5:BZ65)+1)</f>
        <v>13</v>
      </c>
      <c r="CA66" s="316" t="str">
        <f ca="1">IFERROR(INDEX($AJ$38:$AJ$49, ROWS($CA$4:CA64)), IFERROR(INDEX($AN$38:$AN$49, ROWS($CA$4:CA64)-ROWS($AJ$38:$AJ$49)), IFERROR(INDEX($AR$38:$AR$49, ROWS($CA$4:CA64)-ROWS($AJ$38:$AJ$49)-ROWS($AN$38:$AN$49)),IFERROR(INDEX($AV$38:$AV$49, ROWS($CA$4:CA64)-ROWS($AJ$38:$AJ$49)-ROWS($AN$38:$AN$49)-ROWS($AR$38:$AR$49)),IFERROR(INDEX($AZ$38:$AZ$49, ROWS($CA$4:CA64)-ROWS($AJ$38:$AJ$49)-ROWS($AN$38:$AN$49)-ROWS($AR$38:$AR$49)-ROWS($AV$38:$AV$49)),IFERROR(INDEX($BD$38:$BD$49, ROWS($CA$4:CA64)-ROWS($AJ$38:$AJ$49)-ROWS($AN$38:$AN$49)-ROWS($AR$38:$AR$49)-ROWS($AV$38:$AV$49)-ROWS($AZ$38:$AZ$49)),IFERROR(INDEX($BH$38:$BH$49, ROWS($CA$4:CA64)-ROWS($AJ$38:$AJ$49)-ROWS($AN$38:$AN$49)-ROWS($AR$38:$AR$49)-ROWS($AV$38:$AV$49)-ROWS($AZ$38:$AZ$49)-ROWS($BD$38:$BD$49)), "")))))))</f>
        <v>Cellular</v>
      </c>
      <c r="CB66" s="316" t="str">
        <f t="shared" ca="1" si="36"/>
        <v/>
      </c>
      <c r="CC66" s="316">
        <f ca="1">IF(OR(CD66="",CD66=0),"",MAX(CC$5:CC65)+1)</f>
        <v>13</v>
      </c>
      <c r="CD66" s="316">
        <f ca="1">IFERROR(INDEX($AK$38:$AK$49, ROWS($CD$4:CD64)), IFERROR(INDEX($AO$38:$AO$49, ROWS($CD$4:CD64)-ROWS($AK$38:$AK$49)), IFERROR(INDEX($AS$38:$AS$49, ROWS($CD$4:CD64)-ROWS($AK$38:$AK$49)-ROWS($AO$38:$AO$49)),IFERROR(INDEX($AW$38:$AW$49, ROWS($CD$4:CD64)-ROWS($AK$38:$AK$49)-ROWS($AO$38:$AO$49)-ROWS($AS$38:$AS$49)),IFERROR(INDEX($BA$38:$BA$49, ROWS($CD$4:CD64)-ROWS($AK$38:$AK$49)-ROWS($AO$38:$AO$49)-ROWS($AS$38:$AS$49)-ROWS($AW$38:$AW$49)),IFERROR(INDEX($BE$38:$BE$49, ROWS($CD$4:CD64)-ROWS($AK$38:$AK$49)-ROWS($AO$38:$AO$49)-ROWS($AS$38:$AS$49)-ROWS($AW$38:$AW$49)-ROWS($BA$38:$BA$49)),IFERROR(INDEX($BI$38:$BI$49, ROWS($CD$4:CD64)-ROWS($AK$38:$AK$49)-ROWS($AO$38:$AO$49)-ROWS($AS$38:$AS$49)-ROWS($AW$38:$AW$49)-ROWS($BA$38:$BA$49)-ROWS($BE$38:$BE$49)), "")))))))</f>
        <v>225</v>
      </c>
      <c r="CE66" s="316" t="str">
        <f t="shared" ca="1" si="37"/>
        <v/>
      </c>
      <c r="CF66" s="413" t="str">
        <f t="shared" ca="1" si="38"/>
        <v/>
      </c>
      <c r="CG66" s="412">
        <f ca="1">IF(OR(CH66="",CH66=0),"",MAX(CG$5:CG65)+1)</f>
        <v>5</v>
      </c>
      <c r="CH66" s="316" t="str">
        <f ca="1">IFERROR(INDEX($AJ$54:$AJ$65, ROWS($CH$4:CH64)), IFERROR(INDEX($AN$54:$AN$65, ROWS($CH$4:CH64)-ROWS($AJ$54:$AJ$65)), IFERROR(INDEX($AR$54:$AR$65, ROWS($CH$4:CH64)-ROWS($AJ$54:$AJ$65)-ROWS($AN$54:$AN$65)),IFERROR(INDEX($AV$54:$AV$65, ROWS($CH$4:CH64)-ROWS($AJ$54:$AJ$65)-ROWS($AN$54:$AN$65)-ROWS($AR$54:$AR$65)),IFERROR(INDEX($AZ$54:$AZ$65, ROWS($CH$4:CH64)-ROWS($AJ$54:$AJ$65)-ROWS($AN$54:$AN$65)-ROWS($AR$54:$AR$65)-ROWS($AV$54:$AV$65)),IFERROR(INDEX($BD$54:$BD$65, ROWS($CH$4:CH64)-ROWS($AJ$54:$AJ$65)-ROWS($AN$54:$AN$65)-ROWS($AR$54:$AR$65)-ROWS($AV$54:$AV$65)-ROWS($AZ$54:$AZ$65)),IFERROR(INDEX($BH$54:$BH$65, ROWS($CH$4:CH64)-ROWS($AJ$54:$AJ$65)-ROWS($AN$54:$AN$65)-ROWS($AR$54:$AR$65)-ROWS($AV$54:$AV$65)-ROWS($AZ$54:$AZ$65)-ROWS($BD$54:$BD$65)), "")))))))</f>
        <v>Auto Insurance</v>
      </c>
      <c r="CI66" s="316" t="str">
        <f t="shared" ca="1" si="39"/>
        <v/>
      </c>
      <c r="CJ66" s="316">
        <f ca="1">IF(OR(CK66="",CK66=0),"",MAX(CJ$5:CJ65)+1)</f>
        <v>5</v>
      </c>
      <c r="CK66" s="316">
        <f ca="1">IFERROR(INDEX($AK$54:$AK$65, ROWS($CK$4:CK64)), IFERROR(INDEX($AO$54:$AO$65, ROWS($CK$4:CK64)-ROWS($AK$54:$AK$65)), IFERROR(INDEX($AS$54:$AS$65, ROWS($CK$4:CK64)-ROWS($AK$54:$AK$65)-ROWS($AO$54:$AO$65)),IFERROR(INDEX($AW$54:$AW$65, ROWS($CK$4:CK64)-ROWS($AK$54:$AK$65)-ROWS($AO$54:$AO$65)-ROWS($AS$54:$AS$65)),IFERROR(INDEX($BA$54:$BA$65, ROWS($CK$4:CK64)-ROWS($AK$54:$AK$65)-ROWS($AO$54:$AO$65)-ROWS($AS$54:$AS$65)-ROWS($AW$54:$AW$65)),IFERROR(INDEX($BE$54:$BE$65, ROWS($CK$4:CK64)-ROWS($AK$54:$AK$65)-ROWS($AO$54:$AO$65)-ROWS($AS$54:$AS$65)-ROWS($AW$54:$AW$65)-ROWS($BA$54:$BA$65)),IFERROR(INDEX($BI$54:$BI$65, ROWS($CK$4:CK64)-ROWS($AK$54:$AK$65)-ROWS($AO$54:$AO$65)-ROWS($AS$54:$AS$65)-ROWS($AW$54:$AW$65)-ROWS($BA$54:$BA$65)-ROWS($BE$54:$BE$65)), "")))))))</f>
        <v>180</v>
      </c>
      <c r="CL66" s="316" t="str">
        <f t="shared" ca="1" si="40"/>
        <v/>
      </c>
      <c r="CM66" s="413" t="str">
        <f t="shared" ca="1" si="41"/>
        <v/>
      </c>
      <c r="CN66" s="412" t="str">
        <f>IF(OR(CO66="",CO66=0),"",MAX(CN$5:CN65)+1)</f>
        <v/>
      </c>
      <c r="CO66" s="316">
        <f>IFERROR(INDEX($AJ$70:$AJ$81, ROWS($CO$4:CO64)), IFERROR(INDEX($AN$70:$AN$81, ROWS($CO$4:CO64)-ROWS($AJ$70:$AJ$81)), IFERROR(INDEX($AR$70:$AR$81, ROWS($CO$4:CO64)-ROWS($AJ$70:$AJ$81)-ROWS($AN$70:$AN$81)),IFERROR(INDEX($AV$70:$AV$81, ROWS($CO$4:CO64)-ROWS($AJ$70:$AJ$81)-ROWS($AN$70:$AN$81)-ROWS($AR$70:$AR$81)),IFERROR(INDEX($AZ$70:$AZ$81, ROWS($CO$4:CO64)-ROWS($AJ$70:$AJ$81)-ROWS($AN$70:$AN$81)-ROWS($AR$70:$AR$81)-ROWS($AV$70:$AV$81)),IFERROR(INDEX($BD$70:$BD$81, ROWS($CO$4:CO64)-ROWS($AJ$70:$AJ$81)-ROWS($AN$70:$AN$81)-ROWS($AR$70:$AR$81)-ROWS($AV$70:$AV$81)-ROWS($AZ$70:$AZ$81)),IFERROR(INDEX($BH$70:$BH$81, ROWS($CO$4:CO64)-ROWS($AJ$70:$AJ$81)-ROWS($AN$70:$AN$81)-ROWS($AR$70:$AR$81)-ROWS($AV$70:$AV$81)-ROWS($AZ$70:$AZ$81)-ROWS($BD$70:$BD$81)), "")))))))</f>
        <v>0</v>
      </c>
      <c r="CP66" s="316" t="str">
        <f t="shared" ca="1" si="42"/>
        <v/>
      </c>
      <c r="CQ66" s="316" t="str">
        <f>IF(OR(CR66="",CR66=0),"",MAX(CQ$5:CQ65)+1)</f>
        <v/>
      </c>
      <c r="CR66" s="316">
        <f>IFERROR(INDEX($AK$70:$AK$81, ROWS($CR$4:CR64)), IFERROR(INDEX($AO$70:$AO$81, ROWS($CR$4:CR64)-ROWS($AK$70:$AK$81)), IFERROR(INDEX($AS$70:$AS$81, ROWS($CR$4:CR64)-ROWS($AK$70:$AK$81)-ROWS($AO$70:$AO$81)),IFERROR(INDEX($AW$70:$AW$81, ROWS($CR$4:CR64)-ROWS($AK$70:$AK$81)-ROWS($AO$70:$AO$81)-ROWS($AS$70:$AS$81)),IFERROR(INDEX($BA$70:$BA$81, ROWS($CR$4:CR64)-ROWS($AK$70:$AK$81)-ROWS($AO$70:$AO$81)-ROWS($AS$70:$AS$81)-ROWS($AW$70:$AW$81)),IFERROR(INDEX($BE$70:$BE$81, ROWS($CR$4:CR64)-ROWS($AK$70:$AK$81)-ROWS($AO$70:$AO$81)-ROWS($AS$70:$AS$81)-ROWS($AW$70:$AW$81)-ROWS($BA$70:$BA$81)),IFERROR(INDEX($BI$70:$BI$81, ROWS($CR$4:CR64)-ROWS($AK$70:$AK$81)-ROWS($AO$70:$AO$81)-ROWS($AS$70:$AS$81)-ROWS($AW$70:$AW$81)-ROWS($BA$70:$BA$81)-ROWS($BE$70:$BE$81)), "")))))))</f>
        <v>0</v>
      </c>
      <c r="CS66" s="316" t="str">
        <f t="shared" ca="1" si="43"/>
        <v/>
      </c>
      <c r="CT66" s="413" t="str">
        <f t="shared" ca="1" si="44"/>
        <v/>
      </c>
      <c r="CU66" s="412" t="str">
        <f>IF(OR(CV66="",CV66=0),"",MAX(CU$5:CU65)+1)</f>
        <v/>
      </c>
      <c r="CV66" s="316" t="str">
        <f>IFERROR(INDEX($AJ$86:$AJ$97, ROWS($CV$4:CV64)), IFERROR(INDEX($AN$86:$AN$97, ROWS($CV$4:CV64)-ROWS($AJ$86:$AJ$97)), ""))</f>
        <v/>
      </c>
      <c r="CW66" s="316" t="str">
        <f t="shared" si="45"/>
        <v/>
      </c>
      <c r="CX66" s="316" t="str">
        <f>IF(OR(CY66="",CY66=0),"",MAX(CX$5:CX65)+1)</f>
        <v/>
      </c>
      <c r="CY66" s="316" t="str">
        <f>IFERROR(INDEX($AK$86:$AK$97, ROWS($CY$4:CY64)), IFERROR(INDEX($AO$86:$AO$97, ROWS($CY$4:CY64)-ROWS($AK$86:$AK$97)), ""))</f>
        <v/>
      </c>
      <c r="CZ66" s="316" t="str">
        <f t="shared" si="46"/>
        <v/>
      </c>
      <c r="DA66" s="413" t="str">
        <f t="shared" si="47"/>
        <v/>
      </c>
      <c r="DC66" s="438">
        <f ca="1">IF(OR(DD66="",DD66=0),"",MAX(DC$65:DC65)+1)</f>
        <v>1</v>
      </c>
      <c r="DD66" s="434" t="str">
        <f ca="1">IF(CI6="","",IF(NOT(CM6="Income"),CI6,""))</f>
        <v>Groceries</v>
      </c>
      <c r="DE66" s="413">
        <f ca="1">IF(CL6="","",IF(NOT(CM6="Income"),CL6,""))</f>
        <v>125</v>
      </c>
      <c r="DF66" s="438" t="str">
        <f ca="1">IF(OR(DG66="",DG66=0),"",MAX(DF$65:DF65)+1)</f>
        <v/>
      </c>
      <c r="DG66" s="412" t="str">
        <f ca="1">IF(CI6="","",IF(CM6="Income",CI6,""))</f>
        <v/>
      </c>
      <c r="DH66" s="413" t="str">
        <f ca="1">IF(CI6="","",IF(CM6="Income",CL6,""))</f>
        <v/>
      </c>
      <c r="DI66" s="412" t="str">
        <f ca="1">IFERROR(INDEX($DD$66:$DD$83,MATCH(ROW()-ROW($DI$65),$DC$66:$DC$83,0)),"")</f>
        <v>Groceries</v>
      </c>
      <c r="DJ66" s="413">
        <f ca="1">IFERROR(INDEX($DE$66:$DE$83,MATCH(ROW()-ROW($DI$65),$DC$66:$DC$83,0)),"")</f>
        <v>125</v>
      </c>
      <c r="DK66" s="412" t="str">
        <f ca="1">IFERROR(INDEX($DG$66:$DG$83,MATCH(ROW()-ROW($DK$65),$DF$66:$DF$83,0)),"")</f>
        <v>Paycheck 2</v>
      </c>
      <c r="DL66" s="413">
        <f ca="1">IFERROR(INDEX($DH$66:$DH$83,MATCH(ROW()-ROW($DK$65),$DF$66:$DF$83,0)),"")</f>
        <v>400</v>
      </c>
      <c r="DM66" s="292"/>
      <c r="DN66" s="425" t="str">
        <f ca="1">IF(DI66="","",CONCATENATE(DI66," - ",DJ66))</f>
        <v>Groceries - 125</v>
      </c>
      <c r="DO66" s="295" t="str">
        <f ca="1">IF(DI67="","",CONCATENATE(DI67," - ",DJ67))</f>
        <v>Lawn Service - 50</v>
      </c>
      <c r="DP66" s="295" t="str">
        <f ca="1">IF(DI68="","",CONCATENATE(DI68," - ",DJ68))</f>
        <v>Credit Card 1 - 50</v>
      </c>
      <c r="DQ66" s="440" t="str">
        <f ca="1">IF(DK66="","",CONCATENATE(DK66," - ",DL66))</f>
        <v>Paycheck 2 - 400</v>
      </c>
      <c r="DR66" s="441" t="str">
        <f ca="1">IF(DK67="","",CONCATENATE(DK67," - ",DL67))</f>
        <v/>
      </c>
      <c r="DS66" s="442" t="str">
        <f ca="1">IF(DK68="","",CONCATENATE(DK68," - ",DL68))</f>
        <v/>
      </c>
    </row>
    <row r="67" spans="16:123" ht="15.75" thickBot="1" x14ac:dyDescent="0.35">
      <c r="P67" s="1202" t="s">
        <v>518</v>
      </c>
      <c r="Q67" s="1203"/>
      <c r="R67" s="1203"/>
      <c r="S67" s="452">
        <f ca="1">IF(X40=0,0,X40)</f>
        <v>2395.21</v>
      </c>
      <c r="U67" s="1149" t="s">
        <v>551</v>
      </c>
      <c r="V67" s="1150"/>
      <c r="W67" s="1150"/>
      <c r="X67" s="447">
        <f ca="1">IF(S68=0,0,S68)</f>
        <v>2395.21</v>
      </c>
      <c r="AB67" s="395">
        <f ca="1">IFERROR(MATCH($AB$59,OFFSET(Year!$AY$11:$AY$62,AB66,,1000),0)+AB66,"")</f>
        <v>7</v>
      </c>
      <c r="AC67" s="340">
        <f ca="1">IFERROR(INDEX(Year!$BB$11:$BB$62,AB67),"")</f>
        <v>15</v>
      </c>
      <c r="AD67" s="348" t="str">
        <f ca="1">IFERROR(INDEX(Year!$AZ$11:$AZ$62,AB67),"")</f>
        <v>Investment 1</v>
      </c>
      <c r="AE67" s="363">
        <f ca="1">IFERROR(INDEX(Year!$BA$11:$BA$62,AB67),"")</f>
        <v>200</v>
      </c>
      <c r="AF67" s="402" t="str">
        <f ca="1">IFERROR(INDEX(Year!$AY$11:$AY$62,AB67),"")</f>
        <v>Income</v>
      </c>
      <c r="BL67" s="412" t="str">
        <f ca="1">IF(OR(BM67="",BM67=0),"",MAX(BL$5:BL66)+1)</f>
        <v/>
      </c>
      <c r="BM67" s="316" t="str">
        <f ca="1">IFERROR(INDEX($AJ$6:$AJ$17, ROWS(BM$4:$BM65)), IFERROR(INDEX($AN$6:$AN$17, ROWS(BM$4:$BM65)-ROWS($AJ$6:$AJ$17)), IFERROR(INDEX($AR$6:$AR$17, ROWS(BM$4:$BM65)-ROWS($AJ$6:$AJ$17)-ROWS($AN$6:$AN$17)),IFERROR(INDEX($AV$6:$AV$17, ROWS(BM$4:$BM65)-ROWS($AJ$6:$AJ$17)-ROWS($AN$6:$AN$17)-ROWS($AR$6:$AR$17)),IFERROR(INDEX($AZ$6:$AZ$17, ROWS(BM$4:$BM65)-ROWS($AJ$6:$AJ$17)-ROWS($AN$6:$AN$17)-ROWS($AR$6:$AR$17)-ROWS($AV$6:$AV$17)),IFERROR(INDEX($BD$6:$BD$17, ROWS(BM$4:$BM65)-ROWS($AJ$6:$AJ$17)-ROWS($AN$6:$AN$17)-ROWS($AR$6:$AR$17)-ROWS($AV$6:$AV$17)-ROWS($AZ$6:$AZ$17)),IFERROR(INDEX($BH$6:$BH$17, ROWS(BM$4:$BM65)-ROWS($AJ$6:$AJ$17)-ROWS($AN$6:$AN$17)-ROWS($AR$6:$AR$17)-ROWS($AV$6:$AV$17)-ROWS($AZ$6:$AZ$17)-ROWS($BD$6:$BD$17)), "")))))))</f>
        <v/>
      </c>
      <c r="BN67" s="316" t="str">
        <f t="shared" ca="1" si="30"/>
        <v/>
      </c>
      <c r="BO67" s="316" t="str">
        <f ca="1">IF(OR(BP67="",BP67=0),"",MAX(BO$5:BO66)+1)</f>
        <v/>
      </c>
      <c r="BP67" s="316" t="str">
        <f ca="1">IFERROR(INDEX($AK$6:$AK$17, ROWS($BP$4:BP65)), IFERROR(INDEX($AO$6:$AO$17, ROWS($BP$4:BP65)-ROWS($AK$6:$AK$17)), IFERROR(INDEX($AS$6:$AS$17, ROWS($BP$4:BP65)-ROWS($AK$6:$AK$17)-ROWS($AO$6:$AO$17)),IFERROR(INDEX($AW$6:$AW$17, ROWS($BP$4:BP65)-ROWS($AK$6:$AK$17)-ROWS($AO$6:$AO$17)-ROWS($AS$6:$AS$17)),IFERROR(INDEX($BA$6:$BA$17, ROWS($BP$4:BP65)-ROWS($AK$6:$AK$17)-ROWS($AO$6:$AO$17)-ROWS($AS$6:$AS$17)-ROWS($AW$6:$AW$17)),IFERROR(INDEX($BE$6:$BE$17, ROWS($BP$4:BP65)-ROWS($AK$6:$AK$17)-ROWS($AO$6:$AO$17)-ROWS($AS$6:$AS$17)-ROWS($AW$6:$AW$17)-ROWS($BA$6:$BA$17)),IFERROR(INDEX($BI$6:$BI$17, ROWS($BP$4:BP65)-ROWS($AK$6:$AK$17)-ROWS($AO$6:$AO$17)-ROWS($AS$6:$AS$17)-ROWS($AW$6:$AW$17)-ROWS($BA$6:$BA$17)-ROWS($BE$6:$BE$17)), "")))))))</f>
        <v/>
      </c>
      <c r="BQ67" s="316" t="str">
        <f t="shared" ca="1" si="31"/>
        <v/>
      </c>
      <c r="BR67" s="413" t="str">
        <f t="shared" ca="1" si="32"/>
        <v/>
      </c>
      <c r="BS67" s="412" t="str">
        <f ca="1">IF(OR(BT67="",BT67=0),"",MAX(BS$5:BS66)+1)</f>
        <v/>
      </c>
      <c r="BT67" s="316" t="str">
        <f ca="1">IFERROR(INDEX($AJ$22:$AJ$33, ROWS($BT$4:BT65)), IFERROR(INDEX($AN$22:$AN$33, ROWS($BT$4:BT65)-ROWS($AJ$22:$AJ$33)), IFERROR(INDEX($AR$22:$AR$33, ROWS($BT$4:BT65)-ROWS($AJ$22:$AJ$33)-ROWS($AN$22:$AN$33)),IFERROR(INDEX($AV$22:$AV$33, ROWS($BT$4:BT65)-ROWS($AJ$22:$AJ$33)-ROWS($AN$22:$AN$33)-ROWS($AR$22:$AR$33)),IFERROR(INDEX($AZ$22:$AZ$33, ROWS($BT$4:BT65)-ROWS($AJ$22:$AJ$33)-ROWS($AN$22:$AN$33)-ROWS($AR$22:$AR$33)-ROWS($AV$22:$AV$33)),IFERROR(INDEX($BD$22:$BD$33, ROWS($BT$4:BT65)-ROWS($AJ$22:$AJ$33)-ROWS($AN$22:$AN$33)-ROWS($AR$22:$AR$33)-ROWS($AV$22:$AV$33)-ROWS($AZ$22:$AZ$33)),IFERROR(INDEX($BH$22:$BH$33, ROWS($BT$4:BT65)-ROWS($AJ$22:$AJ$33)-ROWS($AN$22:$AN$33)-ROWS($AR$22:$AR$33)-ROWS($AV$22:$AV$33)-ROWS($AZ$22:$AZ$33)-ROWS($BD$22:$BD$33)), "")))))))</f>
        <v/>
      </c>
      <c r="BU67" s="316" t="str">
        <f t="shared" ca="1" si="33"/>
        <v/>
      </c>
      <c r="BV67" s="316" t="str">
        <f ca="1">IF(OR(BW67="",BW67=0),"",MAX(BV$5:BV66)+1)</f>
        <v/>
      </c>
      <c r="BW67" s="316" t="str">
        <f ca="1">IFERROR(INDEX($AK$22:$AK$33, ROWS($BW$4:BW65)), IFERROR(INDEX($AO$22:$AO$33, ROWS($BW$4:BW65)-ROWS($AK$22:$AK$33)), IFERROR(INDEX($AS$22:$AS$33, ROWS($BW$4:BW65)-ROWS($AK$22:$AK$33)-ROWS($AO$22:$AO$33)),IFERROR(INDEX($AW$22:$AW$33, ROWS($BW$4:BW65)-ROWS($AK$22:$AK$33)-ROWS($AO$22:$AO$33)-ROWS($AS$22:$AS$33)),IFERROR(INDEX($BA$22:$BA$33, ROWS($BW$4:BW65)-ROWS($AK$22:$AK$33)-ROWS($AO$22:$AO$33)-ROWS($AS$22:$AS$33)-ROWS($AW$22:$AW$33)),IFERROR(INDEX($BE$22:$BE$33, ROWS($BW$4:BW65)-ROWS($AK$22:$AK$33)-ROWS($AO$22:$AO$33)-ROWS($AS$22:$AS$33)-ROWS($AW$22:$AW$33)-ROWS($BA$22:$BA$33)),IFERROR(INDEX($BI$22:$BI$33, ROWS($BW$4:BW65)-ROWS($AK$22:$AK$33)-ROWS($AO$22:$AO$33)-ROWS($AS$22:$AS$33)-ROWS($AW$22:$AW$33)-ROWS($BA$22:$BA$33)-ROWS($BE$22:$BE$33)), "")))))))</f>
        <v/>
      </c>
      <c r="BX67" s="316" t="str">
        <f t="shared" ca="1" si="34"/>
        <v/>
      </c>
      <c r="BY67" s="413" t="str">
        <f t="shared" ca="1" si="35"/>
        <v/>
      </c>
      <c r="BZ67" s="412">
        <f ca="1">IF(OR(CA67="",CA67=0),"",MAX(BZ$5:BZ66)+1)</f>
        <v>14</v>
      </c>
      <c r="CA67" s="316" t="str">
        <f ca="1">IFERROR(INDEX($AJ$38:$AJ$49, ROWS($CA$4:CA65)), IFERROR(INDEX($AN$38:$AN$49, ROWS($CA$4:CA65)-ROWS($AJ$38:$AJ$49)), IFERROR(INDEX($AR$38:$AR$49, ROWS($CA$4:CA65)-ROWS($AJ$38:$AJ$49)-ROWS($AN$38:$AN$49)),IFERROR(INDEX($AV$38:$AV$49, ROWS($CA$4:CA65)-ROWS($AJ$38:$AJ$49)-ROWS($AN$38:$AN$49)-ROWS($AR$38:$AR$49)),IFERROR(INDEX($AZ$38:$AZ$49, ROWS($CA$4:CA65)-ROWS($AJ$38:$AJ$49)-ROWS($AN$38:$AN$49)-ROWS($AR$38:$AR$49)-ROWS($AV$38:$AV$49)),IFERROR(INDEX($BD$38:$BD$49, ROWS($CA$4:CA65)-ROWS($AJ$38:$AJ$49)-ROWS($AN$38:$AN$49)-ROWS($AR$38:$AR$49)-ROWS($AV$38:$AV$49)-ROWS($AZ$38:$AZ$49)),IFERROR(INDEX($BH$38:$BH$49, ROWS($CA$4:CA65)-ROWS($AJ$38:$AJ$49)-ROWS($AN$38:$AN$49)-ROWS($AR$38:$AR$49)-ROWS($AV$38:$AV$49)-ROWS($AZ$38:$AZ$49)-ROWS($BD$38:$BD$49)), "")))))))</f>
        <v>Credit Card 2</v>
      </c>
      <c r="CB67" s="316" t="str">
        <f t="shared" ca="1" si="36"/>
        <v/>
      </c>
      <c r="CC67" s="316">
        <f ca="1">IF(OR(CD67="",CD67=0),"",MAX(CC$5:CC66)+1)</f>
        <v>14</v>
      </c>
      <c r="CD67" s="316">
        <f ca="1">IFERROR(INDEX($AK$38:$AK$49, ROWS($CD$4:CD65)), IFERROR(INDEX($AO$38:$AO$49, ROWS($CD$4:CD65)-ROWS($AK$38:$AK$49)), IFERROR(INDEX($AS$38:$AS$49, ROWS($CD$4:CD65)-ROWS($AK$38:$AK$49)-ROWS($AO$38:$AO$49)),IFERROR(INDEX($AW$38:$AW$49, ROWS($CD$4:CD65)-ROWS($AK$38:$AK$49)-ROWS($AO$38:$AO$49)-ROWS($AS$38:$AS$49)),IFERROR(INDEX($BA$38:$BA$49, ROWS($CD$4:CD65)-ROWS($AK$38:$AK$49)-ROWS($AO$38:$AO$49)-ROWS($AS$38:$AS$49)-ROWS($AW$38:$AW$49)),IFERROR(INDEX($BE$38:$BE$49, ROWS($CD$4:CD65)-ROWS($AK$38:$AK$49)-ROWS($AO$38:$AO$49)-ROWS($AS$38:$AS$49)-ROWS($AW$38:$AW$49)-ROWS($BA$38:$BA$49)),IFERROR(INDEX($BI$38:$BI$49, ROWS($CD$4:CD65)-ROWS($AK$38:$AK$49)-ROWS($AO$38:$AO$49)-ROWS($AS$38:$AS$49)-ROWS($AW$38:$AW$49)-ROWS($BA$38:$BA$49)-ROWS($BE$38:$BE$49)), "")))))))</f>
        <v>60</v>
      </c>
      <c r="CE67" s="316" t="str">
        <f t="shared" ca="1" si="37"/>
        <v/>
      </c>
      <c r="CF67" s="413" t="str">
        <f t="shared" ca="1" si="38"/>
        <v/>
      </c>
      <c r="CG67" s="412" t="str">
        <f ca="1">IF(OR(CH67="",CH67=0),"",MAX(CG$5:CG66)+1)</f>
        <v/>
      </c>
      <c r="CH67" s="316" t="str">
        <f ca="1">IFERROR(INDEX($AJ$54:$AJ$65, ROWS($CH$4:CH65)), IFERROR(INDEX($AN$54:$AN$65, ROWS($CH$4:CH65)-ROWS($AJ$54:$AJ$65)), IFERROR(INDEX($AR$54:$AR$65, ROWS($CH$4:CH65)-ROWS($AJ$54:$AJ$65)-ROWS($AN$54:$AN$65)),IFERROR(INDEX($AV$54:$AV$65, ROWS($CH$4:CH65)-ROWS($AJ$54:$AJ$65)-ROWS($AN$54:$AN$65)-ROWS($AR$54:$AR$65)),IFERROR(INDEX($AZ$54:$AZ$65, ROWS($CH$4:CH65)-ROWS($AJ$54:$AJ$65)-ROWS($AN$54:$AN$65)-ROWS($AR$54:$AR$65)-ROWS($AV$54:$AV$65)),IFERROR(INDEX($BD$54:$BD$65, ROWS($CH$4:CH65)-ROWS($AJ$54:$AJ$65)-ROWS($AN$54:$AN$65)-ROWS($AR$54:$AR$65)-ROWS($AV$54:$AV$65)-ROWS($AZ$54:$AZ$65)),IFERROR(INDEX($BH$54:$BH$65, ROWS($CH$4:CH65)-ROWS($AJ$54:$AJ$65)-ROWS($AN$54:$AN$65)-ROWS($AR$54:$AR$65)-ROWS($AV$54:$AV$65)-ROWS($AZ$54:$AZ$65)-ROWS($BD$54:$BD$65)), "")))))))</f>
        <v/>
      </c>
      <c r="CI67" s="316" t="str">
        <f t="shared" ca="1" si="39"/>
        <v/>
      </c>
      <c r="CJ67" s="316" t="str">
        <f ca="1">IF(OR(CK67="",CK67=0),"",MAX(CJ$5:CJ66)+1)</f>
        <v/>
      </c>
      <c r="CK67" s="316" t="str">
        <f ca="1">IFERROR(INDEX($AK$54:$AK$65, ROWS($CK$4:CK65)), IFERROR(INDEX($AO$54:$AO$65, ROWS($CK$4:CK65)-ROWS($AK$54:$AK$65)), IFERROR(INDEX($AS$54:$AS$65, ROWS($CK$4:CK65)-ROWS($AK$54:$AK$65)-ROWS($AO$54:$AO$65)),IFERROR(INDEX($AW$54:$AW$65, ROWS($CK$4:CK65)-ROWS($AK$54:$AK$65)-ROWS($AO$54:$AO$65)-ROWS($AS$54:$AS$65)),IFERROR(INDEX($BA$54:$BA$65, ROWS($CK$4:CK65)-ROWS($AK$54:$AK$65)-ROWS($AO$54:$AO$65)-ROWS($AS$54:$AS$65)-ROWS($AW$54:$AW$65)),IFERROR(INDEX($BE$54:$BE$65, ROWS($CK$4:CK65)-ROWS($AK$54:$AK$65)-ROWS($AO$54:$AO$65)-ROWS($AS$54:$AS$65)-ROWS($AW$54:$AW$65)-ROWS($BA$54:$BA$65)),IFERROR(INDEX($BI$54:$BI$65, ROWS($CK$4:CK65)-ROWS($AK$54:$AK$65)-ROWS($AO$54:$AO$65)-ROWS($AS$54:$AS$65)-ROWS($AW$54:$AW$65)-ROWS($BA$54:$BA$65)-ROWS($BE$54:$BE$65)), "")))))))</f>
        <v/>
      </c>
      <c r="CL67" s="316" t="str">
        <f t="shared" ca="1" si="40"/>
        <v/>
      </c>
      <c r="CM67" s="413" t="str">
        <f t="shared" ca="1" si="41"/>
        <v/>
      </c>
      <c r="CN67" s="412" t="str">
        <f>IF(OR(CO67="",CO67=0),"",MAX(CN$5:CN66)+1)</f>
        <v/>
      </c>
      <c r="CO67" s="316">
        <f>IFERROR(INDEX($AJ$70:$AJ$81, ROWS($CO$4:CO65)), IFERROR(INDEX($AN$70:$AN$81, ROWS($CO$4:CO65)-ROWS($AJ$70:$AJ$81)), IFERROR(INDEX($AR$70:$AR$81, ROWS($CO$4:CO65)-ROWS($AJ$70:$AJ$81)-ROWS($AN$70:$AN$81)),IFERROR(INDEX($AV$70:$AV$81, ROWS($CO$4:CO65)-ROWS($AJ$70:$AJ$81)-ROWS($AN$70:$AN$81)-ROWS($AR$70:$AR$81)),IFERROR(INDEX($AZ$70:$AZ$81, ROWS($CO$4:CO65)-ROWS($AJ$70:$AJ$81)-ROWS($AN$70:$AN$81)-ROWS($AR$70:$AR$81)-ROWS($AV$70:$AV$81)),IFERROR(INDEX($BD$70:$BD$81, ROWS($CO$4:CO65)-ROWS($AJ$70:$AJ$81)-ROWS($AN$70:$AN$81)-ROWS($AR$70:$AR$81)-ROWS($AV$70:$AV$81)-ROWS($AZ$70:$AZ$81)),IFERROR(INDEX($BH$70:$BH$81, ROWS($CO$4:CO65)-ROWS($AJ$70:$AJ$81)-ROWS($AN$70:$AN$81)-ROWS($AR$70:$AR$81)-ROWS($AV$70:$AV$81)-ROWS($AZ$70:$AZ$81)-ROWS($BD$70:$BD$81)), "")))))))</f>
        <v>0</v>
      </c>
      <c r="CP67" s="316" t="str">
        <f t="shared" ca="1" si="42"/>
        <v/>
      </c>
      <c r="CQ67" s="316" t="str">
        <f>IF(OR(CR67="",CR67=0),"",MAX(CQ$5:CQ66)+1)</f>
        <v/>
      </c>
      <c r="CR67" s="316">
        <f>IFERROR(INDEX($AK$70:$AK$81, ROWS($CR$4:CR65)), IFERROR(INDEX($AO$70:$AO$81, ROWS($CR$4:CR65)-ROWS($AK$70:$AK$81)), IFERROR(INDEX($AS$70:$AS$81, ROWS($CR$4:CR65)-ROWS($AK$70:$AK$81)-ROWS($AO$70:$AO$81)),IFERROR(INDEX($AW$70:$AW$81, ROWS($CR$4:CR65)-ROWS($AK$70:$AK$81)-ROWS($AO$70:$AO$81)-ROWS($AS$70:$AS$81)),IFERROR(INDEX($BA$70:$BA$81, ROWS($CR$4:CR65)-ROWS($AK$70:$AK$81)-ROWS($AO$70:$AO$81)-ROWS($AS$70:$AS$81)-ROWS($AW$70:$AW$81)),IFERROR(INDEX($BE$70:$BE$81, ROWS($CR$4:CR65)-ROWS($AK$70:$AK$81)-ROWS($AO$70:$AO$81)-ROWS($AS$70:$AS$81)-ROWS($AW$70:$AW$81)-ROWS($BA$70:$BA$81)),IFERROR(INDEX($BI$70:$BI$81, ROWS($CR$4:CR65)-ROWS($AK$70:$AK$81)-ROWS($AO$70:$AO$81)-ROWS($AS$70:$AS$81)-ROWS($AW$70:$AW$81)-ROWS($BA$70:$BA$81)-ROWS($BE$70:$BE$81)), "")))))))</f>
        <v>0</v>
      </c>
      <c r="CS67" s="316" t="str">
        <f t="shared" ca="1" si="43"/>
        <v/>
      </c>
      <c r="CT67" s="413" t="str">
        <f t="shared" ca="1" si="44"/>
        <v/>
      </c>
      <c r="CU67" s="412" t="str">
        <f>IF(OR(CV67="",CV67=0),"",MAX(CU$5:CU66)+1)</f>
        <v/>
      </c>
      <c r="CV67" s="316" t="str">
        <f>IFERROR(INDEX($AJ$86:$AJ$97, ROWS($CV$4:CV65)), IFERROR(INDEX($AN$86:$AN$97, ROWS($CV$4:CV65)-ROWS($AJ$86:$AJ$97)), ""))</f>
        <v/>
      </c>
      <c r="CW67" s="316" t="str">
        <f t="shared" si="45"/>
        <v/>
      </c>
      <c r="CX67" s="316" t="str">
        <f>IF(OR(CY67="",CY67=0),"",MAX(CX$5:CX66)+1)</f>
        <v/>
      </c>
      <c r="CY67" s="316" t="str">
        <f>IFERROR(INDEX($AK$86:$AK$97, ROWS($CY$4:CY65)), IFERROR(INDEX($AO$86:$AO$97, ROWS($CY$4:CY65)-ROWS($AK$86:$AK$97)), ""))</f>
        <v/>
      </c>
      <c r="CZ67" s="316" t="str">
        <f t="shared" si="46"/>
        <v/>
      </c>
      <c r="DA67" s="413" t="str">
        <f t="shared" si="47"/>
        <v/>
      </c>
      <c r="DC67" s="438" t="str">
        <f ca="1">IF(OR(DD67="",DD67=0),"",MAX(DC$65:DC66)+1)</f>
        <v/>
      </c>
      <c r="DD67" s="434" t="str">
        <f t="shared" ref="DD67:DD83" ca="1" si="166">IF(CI7="","",IF(NOT(CM7="Income"),CI7,""))</f>
        <v/>
      </c>
      <c r="DE67" s="413" t="str">
        <f t="shared" ref="DE67:DE83" ca="1" si="167">IF(CL7="","",IF(NOT(CM7="Income"),CL7,""))</f>
        <v/>
      </c>
      <c r="DF67" s="431">
        <f ca="1">IF(OR(DG67="",DG67=0),"",MAX(DF$65:DF66)+1)</f>
        <v>1</v>
      </c>
      <c r="DG67" s="412" t="str">
        <f t="shared" ref="DG67:DG83" ca="1" si="168">IF(CI7="","",IF(CM7="Income",CI7,""))</f>
        <v>Paycheck 2</v>
      </c>
      <c r="DH67" s="413">
        <f t="shared" ref="DH67:DH83" ca="1" si="169">IF(CI7="","",IF(CM7="Income",CL7,""))</f>
        <v>400</v>
      </c>
      <c r="DI67" s="412" t="str">
        <f t="shared" ref="DI67:DI83" ca="1" si="170">IFERROR(INDEX($DD$66:$DD$83,MATCH(ROW()-ROW($DI$65),$DC$66:$DC$83,0)),"")</f>
        <v>Lawn Service</v>
      </c>
      <c r="DJ67" s="413">
        <f t="shared" ref="DJ67:DJ83" ca="1" si="171">IFERROR(INDEX($DE$66:$DE$83,MATCH(ROW()-ROW($DI$65),$DC$66:$DC$83,0)),"")</f>
        <v>50</v>
      </c>
      <c r="DK67" s="412" t="str">
        <f t="shared" ref="DK67:DK83" ca="1" si="172">IFERROR(INDEX($DG$66:$DG$83,MATCH(ROW()-ROW($DK$65),$DF$66:$DF$83,0)),"")</f>
        <v/>
      </c>
      <c r="DL67" s="413" t="str">
        <f t="shared" ref="DL67:DL83" ca="1" si="173">IFERROR(INDEX($DH$66:$DH$83,MATCH(ROW()-ROW($DK$65),$DF$66:$DF$83,0)),"")</f>
        <v/>
      </c>
      <c r="DM67" s="292"/>
      <c r="DN67" s="425" t="str">
        <f ca="1">IF(DI69="","",CONCATENATE(DI69," - ",DJ69))</f>
        <v>Auto Insurance - 180</v>
      </c>
      <c r="DO67" s="295" t="str">
        <f ca="1">IF(DI70="","",CONCATENATE(DI70," - ",DJ70))</f>
        <v>Boat Loan - 300</v>
      </c>
      <c r="DP67" s="295" t="str">
        <f ca="1">IF(DI71="","",CONCATENATE(DI71," - ",DJ71))</f>
        <v/>
      </c>
      <c r="DQ67" s="425" t="str">
        <f ca="1">IF(DK69="","",CONCATENATE(DK69," - ",DL69))</f>
        <v/>
      </c>
      <c r="DR67" s="295" t="str">
        <f ca="1">IF(DK70="","",CONCATENATE(DK70," - ",DL70))</f>
        <v/>
      </c>
      <c r="DS67" s="426" t="str">
        <f ca="1">IF(DK71="","",CONCATENATE(DK71," - ",DL71))</f>
        <v/>
      </c>
    </row>
    <row r="68" spans="16:123" x14ac:dyDescent="0.3">
      <c r="P68" s="1202" t="s">
        <v>550</v>
      </c>
      <c r="Q68" s="1203"/>
      <c r="R68" s="1203"/>
      <c r="S68" s="452">
        <f ca="1">IF(AND(S66=0,S67=0),0,SUM(S67,S66))</f>
        <v>2395.21</v>
      </c>
      <c r="U68" s="1149" t="s">
        <v>519</v>
      </c>
      <c r="V68" s="1150"/>
      <c r="W68" s="1150"/>
      <c r="X68" s="447">
        <f ca="1">IF(AND(X66=0,X67=0),0,SUM(X67-X66))</f>
        <v>2395.21</v>
      </c>
      <c r="AB68" s="395">
        <f ca="1">IFERROR(MATCH($AB$59,OFFSET(Year!$AY$11:$AY$62,AB67,,1000),0)+AB67,"")</f>
        <v>8</v>
      </c>
      <c r="AC68" s="340">
        <f ca="1">IFERROR(INDEX(Year!$BB$11:$BB$62,AB68),"")</f>
        <v>1</v>
      </c>
      <c r="AD68" s="348" t="str">
        <f ca="1">IFERROR(INDEX(Year!$AZ$11:$AZ$62,AB68),"")</f>
        <v>Paycheck 3</v>
      </c>
      <c r="AE68" s="363">
        <f ca="1">IFERROR(INDEX(Year!$BA$11:$BA$62,AB68),"")</f>
        <v>700</v>
      </c>
      <c r="AF68" s="402" t="str">
        <f ca="1">IFERROR(INDEX(Year!$AY$11:$AY$62,AB68),"")</f>
        <v>Income</v>
      </c>
      <c r="AI68" s="1153">
        <f>IF(A29="","",--TEXT(A29,"dd"))</f>
        <v>26</v>
      </c>
      <c r="AJ68" s="1154"/>
      <c r="AK68" s="1154"/>
      <c r="AL68" s="1155"/>
      <c r="AM68" s="1153">
        <f>IF(C29="","",--TEXT(C29,"dd"))</f>
        <v>27</v>
      </c>
      <c r="AN68" s="1154"/>
      <c r="AO68" s="1154"/>
      <c r="AP68" s="1155"/>
      <c r="AQ68" s="1153">
        <f>IF(E29="","",--TEXT(E29,"dd"))</f>
        <v>28</v>
      </c>
      <c r="AR68" s="1154"/>
      <c r="AS68" s="1154"/>
      <c r="AT68" s="1155"/>
      <c r="AU68" s="1153" t="str">
        <f>IF(G29="","",--TEXT(G29,"dd"))</f>
        <v/>
      </c>
      <c r="AV68" s="1154"/>
      <c r="AW68" s="1154"/>
      <c r="AX68" s="1155"/>
      <c r="AY68" s="1153" t="str">
        <f>IF(I29="","",--TEXT(I29,"dd"))</f>
        <v/>
      </c>
      <c r="AZ68" s="1154"/>
      <c r="BA68" s="1154"/>
      <c r="BB68" s="1155"/>
      <c r="BC68" s="1153" t="str">
        <f>IF(K29="","",--TEXT(K29,"dd"))</f>
        <v/>
      </c>
      <c r="BD68" s="1154"/>
      <c r="BE68" s="1154"/>
      <c r="BF68" s="1155"/>
      <c r="BG68" s="1153" t="str">
        <f>IF(M29="","",--TEXT(M29,"dd"))</f>
        <v/>
      </c>
      <c r="BH68" s="1154"/>
      <c r="BI68" s="1154"/>
      <c r="BJ68" s="1155"/>
      <c r="BL68" s="412" t="str">
        <f ca="1">IF(OR(BM68="",BM68=0),"",MAX(BL$5:BL67)+1)</f>
        <v/>
      </c>
      <c r="BM68" s="316" t="str">
        <f ca="1">IFERROR(INDEX($AJ$6:$AJ$17, ROWS(BM$4:$BM66)), IFERROR(INDEX($AN$6:$AN$17, ROWS(BM$4:$BM66)-ROWS($AJ$6:$AJ$17)), IFERROR(INDEX($AR$6:$AR$17, ROWS(BM$4:$BM66)-ROWS($AJ$6:$AJ$17)-ROWS($AN$6:$AN$17)),IFERROR(INDEX($AV$6:$AV$17, ROWS(BM$4:$BM66)-ROWS($AJ$6:$AJ$17)-ROWS($AN$6:$AN$17)-ROWS($AR$6:$AR$17)),IFERROR(INDEX($AZ$6:$AZ$17, ROWS(BM$4:$BM66)-ROWS($AJ$6:$AJ$17)-ROWS($AN$6:$AN$17)-ROWS($AR$6:$AR$17)-ROWS($AV$6:$AV$17)),IFERROR(INDEX($BD$6:$BD$17, ROWS(BM$4:$BM66)-ROWS($AJ$6:$AJ$17)-ROWS($AN$6:$AN$17)-ROWS($AR$6:$AR$17)-ROWS($AV$6:$AV$17)-ROWS($AZ$6:$AZ$17)),IFERROR(INDEX($BH$6:$BH$17, ROWS(BM$4:$BM66)-ROWS($AJ$6:$AJ$17)-ROWS($AN$6:$AN$17)-ROWS($AR$6:$AR$17)-ROWS($AV$6:$AV$17)-ROWS($AZ$6:$AZ$17)-ROWS($BD$6:$BD$17)), "")))))))</f>
        <v/>
      </c>
      <c r="BN68" s="316" t="str">
        <f t="shared" ca="1" si="30"/>
        <v/>
      </c>
      <c r="BO68" s="316" t="str">
        <f ca="1">IF(OR(BP68="",BP68=0),"",MAX(BO$5:BO67)+1)</f>
        <v/>
      </c>
      <c r="BP68" s="316" t="str">
        <f ca="1">IFERROR(INDEX($AK$6:$AK$17, ROWS($BP$4:BP66)), IFERROR(INDEX($AO$6:$AO$17, ROWS($BP$4:BP66)-ROWS($AK$6:$AK$17)), IFERROR(INDEX($AS$6:$AS$17, ROWS($BP$4:BP66)-ROWS($AK$6:$AK$17)-ROWS($AO$6:$AO$17)),IFERROR(INDEX($AW$6:$AW$17, ROWS($BP$4:BP66)-ROWS($AK$6:$AK$17)-ROWS($AO$6:$AO$17)-ROWS($AS$6:$AS$17)),IFERROR(INDEX($BA$6:$BA$17, ROWS($BP$4:BP66)-ROWS($AK$6:$AK$17)-ROWS($AO$6:$AO$17)-ROWS($AS$6:$AS$17)-ROWS($AW$6:$AW$17)),IFERROR(INDEX($BE$6:$BE$17, ROWS($BP$4:BP66)-ROWS($AK$6:$AK$17)-ROWS($AO$6:$AO$17)-ROWS($AS$6:$AS$17)-ROWS($AW$6:$AW$17)-ROWS($BA$6:$BA$17)),IFERROR(INDEX($BI$6:$BI$17, ROWS($BP$4:BP66)-ROWS($AK$6:$AK$17)-ROWS($AO$6:$AO$17)-ROWS($AS$6:$AS$17)-ROWS($AW$6:$AW$17)-ROWS($BA$6:$BA$17)-ROWS($BE$6:$BE$17)), "")))))))</f>
        <v/>
      </c>
      <c r="BQ68" s="316" t="str">
        <f t="shared" ca="1" si="31"/>
        <v/>
      </c>
      <c r="BR68" s="413" t="str">
        <f t="shared" ca="1" si="32"/>
        <v/>
      </c>
      <c r="BS68" s="412" t="str">
        <f ca="1">IF(OR(BT68="",BT68=0),"",MAX(BS$5:BS67)+1)</f>
        <v/>
      </c>
      <c r="BT68" s="316" t="str">
        <f ca="1">IFERROR(INDEX($AJ$22:$AJ$33, ROWS($BT$4:BT66)), IFERROR(INDEX($AN$22:$AN$33, ROWS($BT$4:BT66)-ROWS($AJ$22:$AJ$33)), IFERROR(INDEX($AR$22:$AR$33, ROWS($BT$4:BT66)-ROWS($AJ$22:$AJ$33)-ROWS($AN$22:$AN$33)),IFERROR(INDEX($AV$22:$AV$33, ROWS($BT$4:BT66)-ROWS($AJ$22:$AJ$33)-ROWS($AN$22:$AN$33)-ROWS($AR$22:$AR$33)),IFERROR(INDEX($AZ$22:$AZ$33, ROWS($BT$4:BT66)-ROWS($AJ$22:$AJ$33)-ROWS($AN$22:$AN$33)-ROWS($AR$22:$AR$33)-ROWS($AV$22:$AV$33)),IFERROR(INDEX($BD$22:$BD$33, ROWS($BT$4:BT66)-ROWS($AJ$22:$AJ$33)-ROWS($AN$22:$AN$33)-ROWS($AR$22:$AR$33)-ROWS($AV$22:$AV$33)-ROWS($AZ$22:$AZ$33)),IFERROR(INDEX($BH$22:$BH$33, ROWS($BT$4:BT66)-ROWS($AJ$22:$AJ$33)-ROWS($AN$22:$AN$33)-ROWS($AR$22:$AR$33)-ROWS($AV$22:$AV$33)-ROWS($AZ$22:$AZ$33)-ROWS($BD$22:$BD$33)), "")))))))</f>
        <v/>
      </c>
      <c r="BU68" s="316" t="str">
        <f t="shared" ca="1" si="33"/>
        <v/>
      </c>
      <c r="BV68" s="316" t="str">
        <f ca="1">IF(OR(BW68="",BW68=0),"",MAX(BV$5:BV67)+1)</f>
        <v/>
      </c>
      <c r="BW68" s="316" t="str">
        <f ca="1">IFERROR(INDEX($AK$22:$AK$33, ROWS($BW$4:BW66)), IFERROR(INDEX($AO$22:$AO$33, ROWS($BW$4:BW66)-ROWS($AK$22:$AK$33)), IFERROR(INDEX($AS$22:$AS$33, ROWS($BW$4:BW66)-ROWS($AK$22:$AK$33)-ROWS($AO$22:$AO$33)),IFERROR(INDEX($AW$22:$AW$33, ROWS($BW$4:BW66)-ROWS($AK$22:$AK$33)-ROWS($AO$22:$AO$33)-ROWS($AS$22:$AS$33)),IFERROR(INDEX($BA$22:$BA$33, ROWS($BW$4:BW66)-ROWS($AK$22:$AK$33)-ROWS($AO$22:$AO$33)-ROWS($AS$22:$AS$33)-ROWS($AW$22:$AW$33)),IFERROR(INDEX($BE$22:$BE$33, ROWS($BW$4:BW66)-ROWS($AK$22:$AK$33)-ROWS($AO$22:$AO$33)-ROWS($AS$22:$AS$33)-ROWS($AW$22:$AW$33)-ROWS($BA$22:$BA$33)),IFERROR(INDEX($BI$22:$BI$33, ROWS($BW$4:BW66)-ROWS($AK$22:$AK$33)-ROWS($AO$22:$AO$33)-ROWS($AS$22:$AS$33)-ROWS($AW$22:$AW$33)-ROWS($BA$22:$BA$33)-ROWS($BE$22:$BE$33)), "")))))))</f>
        <v/>
      </c>
      <c r="BX68" s="316" t="str">
        <f t="shared" ca="1" si="34"/>
        <v/>
      </c>
      <c r="BY68" s="413" t="str">
        <f t="shared" ca="1" si="35"/>
        <v/>
      </c>
      <c r="BZ68" s="412">
        <f ca="1">IF(OR(CA68="",CA68=0),"",MAX(BZ$5:BZ67)+1)</f>
        <v>15</v>
      </c>
      <c r="CA68" s="316" t="str">
        <f ca="1">IFERROR(INDEX($AJ$38:$AJ$49, ROWS($CA$4:CA66)), IFERROR(INDEX($AN$38:$AN$49, ROWS($CA$4:CA66)-ROWS($AJ$38:$AJ$49)), IFERROR(INDEX($AR$38:$AR$49, ROWS($CA$4:CA66)-ROWS($AJ$38:$AJ$49)-ROWS($AN$38:$AN$49)),IFERROR(INDEX($AV$38:$AV$49, ROWS($CA$4:CA66)-ROWS($AJ$38:$AJ$49)-ROWS($AN$38:$AN$49)-ROWS($AR$38:$AR$49)),IFERROR(INDEX($AZ$38:$AZ$49, ROWS($CA$4:CA66)-ROWS($AJ$38:$AJ$49)-ROWS($AN$38:$AN$49)-ROWS($AR$38:$AR$49)-ROWS($AV$38:$AV$49)),IFERROR(INDEX($BD$38:$BD$49, ROWS($CA$4:CA66)-ROWS($AJ$38:$AJ$49)-ROWS($AN$38:$AN$49)-ROWS($AR$38:$AR$49)-ROWS($AV$38:$AV$49)-ROWS($AZ$38:$AZ$49)),IFERROR(INDEX($BH$38:$BH$49, ROWS($CA$4:CA66)-ROWS($AJ$38:$AJ$49)-ROWS($AN$38:$AN$49)-ROWS($AR$38:$AR$49)-ROWS($AV$38:$AV$49)-ROWS($AZ$38:$AZ$49)-ROWS($BD$38:$BD$49)), "")))))))</f>
        <v>Paycheck 1</v>
      </c>
      <c r="CB68" s="316" t="str">
        <f t="shared" ca="1" si="36"/>
        <v/>
      </c>
      <c r="CC68" s="316">
        <f ca="1">IF(OR(CD68="",CD68=0),"",MAX(CC$5:CC67)+1)</f>
        <v>15</v>
      </c>
      <c r="CD68" s="316">
        <f ca="1">IFERROR(INDEX($AK$38:$AK$49, ROWS($CD$4:CD66)), IFERROR(INDEX($AO$38:$AO$49, ROWS($CD$4:CD66)-ROWS($AK$38:$AK$49)), IFERROR(INDEX($AS$38:$AS$49, ROWS($CD$4:CD66)-ROWS($AK$38:$AK$49)-ROWS($AO$38:$AO$49)),IFERROR(INDEX($AW$38:$AW$49, ROWS($CD$4:CD66)-ROWS($AK$38:$AK$49)-ROWS($AO$38:$AO$49)-ROWS($AS$38:$AS$49)),IFERROR(INDEX($BA$38:$BA$49, ROWS($CD$4:CD66)-ROWS($AK$38:$AK$49)-ROWS($AO$38:$AO$49)-ROWS($AS$38:$AS$49)-ROWS($AW$38:$AW$49)),IFERROR(INDEX($BE$38:$BE$49, ROWS($CD$4:CD66)-ROWS($AK$38:$AK$49)-ROWS($AO$38:$AO$49)-ROWS($AS$38:$AS$49)-ROWS($AW$38:$AW$49)-ROWS($BA$38:$BA$49)),IFERROR(INDEX($BI$38:$BI$49, ROWS($CD$4:CD66)-ROWS($AK$38:$AK$49)-ROWS($AO$38:$AO$49)-ROWS($AS$38:$AS$49)-ROWS($AW$38:$AW$49)-ROWS($BA$38:$BA$49)-ROWS($BE$38:$BE$49)), "")))))))</f>
        <v>850</v>
      </c>
      <c r="CE68" s="316" t="str">
        <f t="shared" ca="1" si="37"/>
        <v/>
      </c>
      <c r="CF68" s="413" t="str">
        <f t="shared" ca="1" si="38"/>
        <v/>
      </c>
      <c r="CG68" s="412" t="str">
        <f ca="1">IF(OR(CH68="",CH68=0),"",MAX(CG$5:CG67)+1)</f>
        <v/>
      </c>
      <c r="CH68" s="316" t="str">
        <f ca="1">IFERROR(INDEX($AJ$54:$AJ$65, ROWS($CH$4:CH66)), IFERROR(INDEX($AN$54:$AN$65, ROWS($CH$4:CH66)-ROWS($AJ$54:$AJ$65)), IFERROR(INDEX($AR$54:$AR$65, ROWS($CH$4:CH66)-ROWS($AJ$54:$AJ$65)-ROWS($AN$54:$AN$65)),IFERROR(INDEX($AV$54:$AV$65, ROWS($CH$4:CH66)-ROWS($AJ$54:$AJ$65)-ROWS($AN$54:$AN$65)-ROWS($AR$54:$AR$65)),IFERROR(INDEX($AZ$54:$AZ$65, ROWS($CH$4:CH66)-ROWS($AJ$54:$AJ$65)-ROWS($AN$54:$AN$65)-ROWS($AR$54:$AR$65)-ROWS($AV$54:$AV$65)),IFERROR(INDEX($BD$54:$BD$65, ROWS($CH$4:CH66)-ROWS($AJ$54:$AJ$65)-ROWS($AN$54:$AN$65)-ROWS($AR$54:$AR$65)-ROWS($AV$54:$AV$65)-ROWS($AZ$54:$AZ$65)),IFERROR(INDEX($BH$54:$BH$65, ROWS($CH$4:CH66)-ROWS($AJ$54:$AJ$65)-ROWS($AN$54:$AN$65)-ROWS($AR$54:$AR$65)-ROWS($AV$54:$AV$65)-ROWS($AZ$54:$AZ$65)-ROWS($BD$54:$BD$65)), "")))))))</f>
        <v/>
      </c>
      <c r="CI68" s="316" t="str">
        <f t="shared" ca="1" si="39"/>
        <v/>
      </c>
      <c r="CJ68" s="316" t="str">
        <f ca="1">IF(OR(CK68="",CK68=0),"",MAX(CJ$5:CJ67)+1)</f>
        <v/>
      </c>
      <c r="CK68" s="316" t="str">
        <f ca="1">IFERROR(INDEX($AK$54:$AK$65, ROWS($CK$4:CK66)), IFERROR(INDEX($AO$54:$AO$65, ROWS($CK$4:CK66)-ROWS($AK$54:$AK$65)), IFERROR(INDEX($AS$54:$AS$65, ROWS($CK$4:CK66)-ROWS($AK$54:$AK$65)-ROWS($AO$54:$AO$65)),IFERROR(INDEX($AW$54:$AW$65, ROWS($CK$4:CK66)-ROWS($AK$54:$AK$65)-ROWS($AO$54:$AO$65)-ROWS($AS$54:$AS$65)),IFERROR(INDEX($BA$54:$BA$65, ROWS($CK$4:CK66)-ROWS($AK$54:$AK$65)-ROWS($AO$54:$AO$65)-ROWS($AS$54:$AS$65)-ROWS($AW$54:$AW$65)),IFERROR(INDEX($BE$54:$BE$65, ROWS($CK$4:CK66)-ROWS($AK$54:$AK$65)-ROWS($AO$54:$AO$65)-ROWS($AS$54:$AS$65)-ROWS($AW$54:$AW$65)-ROWS($BA$54:$BA$65)),IFERROR(INDEX($BI$54:$BI$65, ROWS($CK$4:CK66)-ROWS($AK$54:$AK$65)-ROWS($AO$54:$AO$65)-ROWS($AS$54:$AS$65)-ROWS($AW$54:$AW$65)-ROWS($BA$54:$BA$65)-ROWS($BE$54:$BE$65)), "")))))))</f>
        <v/>
      </c>
      <c r="CL68" s="316" t="str">
        <f t="shared" ca="1" si="40"/>
        <v/>
      </c>
      <c r="CM68" s="413" t="str">
        <f t="shared" ca="1" si="41"/>
        <v/>
      </c>
      <c r="CN68" s="412" t="str">
        <f>IF(OR(CO68="",CO68=0),"",MAX(CN$5:CN67)+1)</f>
        <v/>
      </c>
      <c r="CO68" s="316">
        <f>IFERROR(INDEX($AJ$70:$AJ$81, ROWS($CO$4:CO66)), IFERROR(INDEX($AN$70:$AN$81, ROWS($CO$4:CO66)-ROWS($AJ$70:$AJ$81)), IFERROR(INDEX($AR$70:$AR$81, ROWS($CO$4:CO66)-ROWS($AJ$70:$AJ$81)-ROWS($AN$70:$AN$81)),IFERROR(INDEX($AV$70:$AV$81, ROWS($CO$4:CO66)-ROWS($AJ$70:$AJ$81)-ROWS($AN$70:$AN$81)-ROWS($AR$70:$AR$81)),IFERROR(INDEX($AZ$70:$AZ$81, ROWS($CO$4:CO66)-ROWS($AJ$70:$AJ$81)-ROWS($AN$70:$AN$81)-ROWS($AR$70:$AR$81)-ROWS($AV$70:$AV$81)),IFERROR(INDEX($BD$70:$BD$81, ROWS($CO$4:CO66)-ROWS($AJ$70:$AJ$81)-ROWS($AN$70:$AN$81)-ROWS($AR$70:$AR$81)-ROWS($AV$70:$AV$81)-ROWS($AZ$70:$AZ$81)),IFERROR(INDEX($BH$70:$BH$81, ROWS($CO$4:CO66)-ROWS($AJ$70:$AJ$81)-ROWS($AN$70:$AN$81)-ROWS($AR$70:$AR$81)-ROWS($AV$70:$AV$81)-ROWS($AZ$70:$AZ$81)-ROWS($BD$70:$BD$81)), "")))))))</f>
        <v>0</v>
      </c>
      <c r="CP68" s="316" t="str">
        <f t="shared" ca="1" si="42"/>
        <v/>
      </c>
      <c r="CQ68" s="316" t="str">
        <f>IF(OR(CR68="",CR68=0),"",MAX(CQ$5:CQ67)+1)</f>
        <v/>
      </c>
      <c r="CR68" s="316">
        <f>IFERROR(INDEX($AK$70:$AK$81, ROWS($CR$4:CR66)), IFERROR(INDEX($AO$70:$AO$81, ROWS($CR$4:CR66)-ROWS($AK$70:$AK$81)), IFERROR(INDEX($AS$70:$AS$81, ROWS($CR$4:CR66)-ROWS($AK$70:$AK$81)-ROWS($AO$70:$AO$81)),IFERROR(INDEX($AW$70:$AW$81, ROWS($CR$4:CR66)-ROWS($AK$70:$AK$81)-ROWS($AO$70:$AO$81)-ROWS($AS$70:$AS$81)),IFERROR(INDEX($BA$70:$BA$81, ROWS($CR$4:CR66)-ROWS($AK$70:$AK$81)-ROWS($AO$70:$AO$81)-ROWS($AS$70:$AS$81)-ROWS($AW$70:$AW$81)),IFERROR(INDEX($BE$70:$BE$81, ROWS($CR$4:CR66)-ROWS($AK$70:$AK$81)-ROWS($AO$70:$AO$81)-ROWS($AS$70:$AS$81)-ROWS($AW$70:$AW$81)-ROWS($BA$70:$BA$81)),IFERROR(INDEX($BI$70:$BI$81, ROWS($CR$4:CR66)-ROWS($AK$70:$AK$81)-ROWS($AO$70:$AO$81)-ROWS($AS$70:$AS$81)-ROWS($AW$70:$AW$81)-ROWS($BA$70:$BA$81)-ROWS($BE$70:$BE$81)), "")))))))</f>
        <v>0</v>
      </c>
      <c r="CS68" s="316" t="str">
        <f t="shared" ca="1" si="43"/>
        <v/>
      </c>
      <c r="CT68" s="413" t="str">
        <f t="shared" ca="1" si="44"/>
        <v/>
      </c>
      <c r="CU68" s="412" t="str">
        <f>IF(OR(CV68="",CV68=0),"",MAX(CU$5:CU67)+1)</f>
        <v/>
      </c>
      <c r="CV68" s="316" t="str">
        <f>IFERROR(INDEX($AJ$86:$AJ$97, ROWS($CV$4:CV66)), IFERROR(INDEX($AN$86:$AN$97, ROWS($CV$4:CV66)-ROWS($AJ$86:$AJ$97)), ""))</f>
        <v/>
      </c>
      <c r="CW68" s="316" t="str">
        <f t="shared" si="45"/>
        <v/>
      </c>
      <c r="CX68" s="316" t="str">
        <f>IF(OR(CY68="",CY68=0),"",MAX(CX$5:CX67)+1)</f>
        <v/>
      </c>
      <c r="CY68" s="316" t="str">
        <f>IFERROR(INDEX($AK$86:$AK$97, ROWS($CY$4:CY66)), IFERROR(INDEX($AO$86:$AO$97, ROWS($CY$4:CY66)-ROWS($AK$86:$AK$97)), ""))</f>
        <v/>
      </c>
      <c r="CZ68" s="316" t="str">
        <f t="shared" si="46"/>
        <v/>
      </c>
      <c r="DA68" s="413" t="str">
        <f t="shared" si="47"/>
        <v/>
      </c>
      <c r="DC68" s="438">
        <f ca="1">IF(OR(DD68="",DD68=0),"",MAX(DC$65:DC67)+1)</f>
        <v>2</v>
      </c>
      <c r="DD68" s="434" t="str">
        <f t="shared" ca="1" si="166"/>
        <v>Lawn Service</v>
      </c>
      <c r="DE68" s="413">
        <f t="shared" ca="1" si="167"/>
        <v>50</v>
      </c>
      <c r="DF68" s="431" t="str">
        <f ca="1">IF(OR(DG68="",DG68=0),"",MAX(DF$65:DF67)+1)</f>
        <v/>
      </c>
      <c r="DG68" s="412" t="str">
        <f t="shared" ca="1" si="168"/>
        <v/>
      </c>
      <c r="DH68" s="413" t="str">
        <f t="shared" ca="1" si="169"/>
        <v/>
      </c>
      <c r="DI68" s="412" t="str">
        <f t="shared" ca="1" si="170"/>
        <v>Credit Card 1</v>
      </c>
      <c r="DJ68" s="413">
        <f t="shared" ca="1" si="171"/>
        <v>50</v>
      </c>
      <c r="DK68" s="412" t="str">
        <f t="shared" ca="1" si="172"/>
        <v/>
      </c>
      <c r="DL68" s="413" t="str">
        <f t="shared" ca="1" si="173"/>
        <v/>
      </c>
      <c r="DM68" s="292"/>
      <c r="DN68" s="425" t="str">
        <f ca="1">IF(DI72="","",CONCATENATE(DI72," - ",DJ72))</f>
        <v/>
      </c>
      <c r="DO68" s="295" t="str">
        <f ca="1">IF(DI73="","",CONCATENATE(DI73," - ",DJ73))</f>
        <v/>
      </c>
      <c r="DP68" s="295" t="str">
        <f ca="1">IF(DI74="","",CONCATENATE(DI74," - ",DJ74))</f>
        <v/>
      </c>
      <c r="DQ68" s="425" t="str">
        <f ca="1">IF(DK72="","",CONCATENATE(DK72," - ",DL72))</f>
        <v/>
      </c>
      <c r="DR68" s="295" t="str">
        <f ca="1">IF(DK73="","",CONCATENATE(DK73," - ",DL73))</f>
        <v/>
      </c>
      <c r="DS68" s="426" t="str">
        <f ca="1">IF(DK74="","",CONCATENATE(DK74," - ",DL74))</f>
        <v/>
      </c>
    </row>
    <row r="69" spans="16:123" ht="15.75" thickBot="1" x14ac:dyDescent="0.35">
      <c r="P69" s="1204"/>
      <c r="Q69" s="1205"/>
      <c r="R69" s="1205"/>
      <c r="S69" s="1206"/>
      <c r="U69" s="1189"/>
      <c r="V69" s="1190"/>
      <c r="W69" s="1190"/>
      <c r="X69" s="1191"/>
      <c r="AB69" s="395">
        <f ca="1">IFERROR(MATCH($AB$59,OFFSET(Year!$AY$11:$AY$62,AB68,,1000),0)+AB68,"")</f>
        <v>9</v>
      </c>
      <c r="AC69" s="340">
        <f ca="1">IFERROR(INDEX(Year!$BB$11:$BB$62,AB69),"")</f>
        <v>15</v>
      </c>
      <c r="AD69" s="348" t="str">
        <f ca="1">IFERROR(INDEX(Year!$AZ$11:$AZ$62,AB69),"")</f>
        <v>Paycheck 3</v>
      </c>
      <c r="AE69" s="363">
        <f ca="1">IFERROR(INDEX(Year!$BA$11:$BA$62,AB69),"")</f>
        <v>700</v>
      </c>
      <c r="AF69" s="402" t="str">
        <f ca="1">IFERROR(INDEX(Year!$AY$11:$AY$62,AB69),"")</f>
        <v>Income</v>
      </c>
      <c r="AI69" s="312"/>
      <c r="AJ69" s="313" t="s">
        <v>483</v>
      </c>
      <c r="AK69" s="313" t="s">
        <v>13</v>
      </c>
      <c r="AL69" s="314" t="s">
        <v>11</v>
      </c>
      <c r="AM69" s="312"/>
      <c r="AN69" s="313" t="s">
        <v>483</v>
      </c>
      <c r="AO69" s="313" t="s">
        <v>13</v>
      </c>
      <c r="AP69" s="314" t="s">
        <v>11</v>
      </c>
      <c r="AQ69" s="312"/>
      <c r="AR69" s="313" t="s">
        <v>483</v>
      </c>
      <c r="AS69" s="313" t="s">
        <v>13</v>
      </c>
      <c r="AT69" s="314" t="s">
        <v>11</v>
      </c>
      <c r="AU69" s="312"/>
      <c r="AV69" s="313" t="s">
        <v>483</v>
      </c>
      <c r="AW69" s="313" t="s">
        <v>13</v>
      </c>
      <c r="AX69" s="314" t="s">
        <v>11</v>
      </c>
      <c r="AY69" s="312"/>
      <c r="AZ69" s="313" t="s">
        <v>483</v>
      </c>
      <c r="BA69" s="313" t="s">
        <v>13</v>
      </c>
      <c r="BB69" s="314" t="s">
        <v>11</v>
      </c>
      <c r="BC69" s="312"/>
      <c r="BD69" s="313" t="s">
        <v>483</v>
      </c>
      <c r="BE69" s="313" t="s">
        <v>13</v>
      </c>
      <c r="BF69" s="314" t="s">
        <v>11</v>
      </c>
      <c r="BG69" s="312"/>
      <c r="BH69" s="313" t="s">
        <v>483</v>
      </c>
      <c r="BI69" s="313" t="s">
        <v>13</v>
      </c>
      <c r="BJ69" s="314" t="s">
        <v>11</v>
      </c>
      <c r="BL69" s="412" t="str">
        <f ca="1">IF(OR(BM69="",BM69=0),"",MAX(BL$5:BL68)+1)</f>
        <v/>
      </c>
      <c r="BM69" s="316" t="str">
        <f ca="1">IFERROR(INDEX($AJ$6:$AJ$17, ROWS(BM$4:$BM67)), IFERROR(INDEX($AN$6:$AN$17, ROWS(BM$4:$BM67)-ROWS($AJ$6:$AJ$17)), IFERROR(INDEX($AR$6:$AR$17, ROWS(BM$4:$BM67)-ROWS($AJ$6:$AJ$17)-ROWS($AN$6:$AN$17)),IFERROR(INDEX($AV$6:$AV$17, ROWS(BM$4:$BM67)-ROWS($AJ$6:$AJ$17)-ROWS($AN$6:$AN$17)-ROWS($AR$6:$AR$17)),IFERROR(INDEX($AZ$6:$AZ$17, ROWS(BM$4:$BM67)-ROWS($AJ$6:$AJ$17)-ROWS($AN$6:$AN$17)-ROWS($AR$6:$AR$17)-ROWS($AV$6:$AV$17)),IFERROR(INDEX($BD$6:$BD$17, ROWS(BM$4:$BM67)-ROWS($AJ$6:$AJ$17)-ROWS($AN$6:$AN$17)-ROWS($AR$6:$AR$17)-ROWS($AV$6:$AV$17)-ROWS($AZ$6:$AZ$17)),IFERROR(INDEX($BH$6:$BH$17, ROWS(BM$4:$BM67)-ROWS($AJ$6:$AJ$17)-ROWS($AN$6:$AN$17)-ROWS($AR$6:$AR$17)-ROWS($AV$6:$AV$17)-ROWS($AZ$6:$AZ$17)-ROWS($BD$6:$BD$17)), "")))))))</f>
        <v/>
      </c>
      <c r="BN69" s="316" t="str">
        <f t="shared" ca="1" si="30"/>
        <v/>
      </c>
      <c r="BO69" s="316" t="str">
        <f ca="1">IF(OR(BP69="",BP69=0),"",MAX(BO$5:BO68)+1)</f>
        <v/>
      </c>
      <c r="BP69" s="316" t="str">
        <f ca="1">IFERROR(INDEX($AK$6:$AK$17, ROWS($BP$4:BP67)), IFERROR(INDEX($AO$6:$AO$17, ROWS($BP$4:BP67)-ROWS($AK$6:$AK$17)), IFERROR(INDEX($AS$6:$AS$17, ROWS($BP$4:BP67)-ROWS($AK$6:$AK$17)-ROWS($AO$6:$AO$17)),IFERROR(INDEX($AW$6:$AW$17, ROWS($BP$4:BP67)-ROWS($AK$6:$AK$17)-ROWS($AO$6:$AO$17)-ROWS($AS$6:$AS$17)),IFERROR(INDEX($BA$6:$BA$17, ROWS($BP$4:BP67)-ROWS($AK$6:$AK$17)-ROWS($AO$6:$AO$17)-ROWS($AS$6:$AS$17)-ROWS($AW$6:$AW$17)),IFERROR(INDEX($BE$6:$BE$17, ROWS($BP$4:BP67)-ROWS($AK$6:$AK$17)-ROWS($AO$6:$AO$17)-ROWS($AS$6:$AS$17)-ROWS($AW$6:$AW$17)-ROWS($BA$6:$BA$17)),IFERROR(INDEX($BI$6:$BI$17, ROWS($BP$4:BP67)-ROWS($AK$6:$AK$17)-ROWS($AO$6:$AO$17)-ROWS($AS$6:$AS$17)-ROWS($AW$6:$AW$17)-ROWS($BA$6:$BA$17)-ROWS($BE$6:$BE$17)), "")))))))</f>
        <v/>
      </c>
      <c r="BQ69" s="316" t="str">
        <f t="shared" ca="1" si="31"/>
        <v/>
      </c>
      <c r="BR69" s="413" t="str">
        <f t="shared" ca="1" si="32"/>
        <v/>
      </c>
      <c r="BS69" s="412" t="str">
        <f ca="1">IF(OR(BT69="",BT69=0),"",MAX(BS$5:BS68)+1)</f>
        <v/>
      </c>
      <c r="BT69" s="316" t="str">
        <f ca="1">IFERROR(INDEX($AJ$22:$AJ$33, ROWS($BT$4:BT67)), IFERROR(INDEX($AN$22:$AN$33, ROWS($BT$4:BT67)-ROWS($AJ$22:$AJ$33)), IFERROR(INDEX($AR$22:$AR$33, ROWS($BT$4:BT67)-ROWS($AJ$22:$AJ$33)-ROWS($AN$22:$AN$33)),IFERROR(INDEX($AV$22:$AV$33, ROWS($BT$4:BT67)-ROWS($AJ$22:$AJ$33)-ROWS($AN$22:$AN$33)-ROWS($AR$22:$AR$33)),IFERROR(INDEX($AZ$22:$AZ$33, ROWS($BT$4:BT67)-ROWS($AJ$22:$AJ$33)-ROWS($AN$22:$AN$33)-ROWS($AR$22:$AR$33)-ROWS($AV$22:$AV$33)),IFERROR(INDEX($BD$22:$BD$33, ROWS($BT$4:BT67)-ROWS($AJ$22:$AJ$33)-ROWS($AN$22:$AN$33)-ROWS($AR$22:$AR$33)-ROWS($AV$22:$AV$33)-ROWS($AZ$22:$AZ$33)),IFERROR(INDEX($BH$22:$BH$33, ROWS($BT$4:BT67)-ROWS($AJ$22:$AJ$33)-ROWS($AN$22:$AN$33)-ROWS($AR$22:$AR$33)-ROWS($AV$22:$AV$33)-ROWS($AZ$22:$AZ$33)-ROWS($BD$22:$BD$33)), "")))))))</f>
        <v/>
      </c>
      <c r="BU69" s="316" t="str">
        <f t="shared" ca="1" si="33"/>
        <v/>
      </c>
      <c r="BV69" s="316" t="str">
        <f ca="1">IF(OR(BW69="",BW69=0),"",MAX(BV$5:BV68)+1)</f>
        <v/>
      </c>
      <c r="BW69" s="316" t="str">
        <f ca="1">IFERROR(INDEX($AK$22:$AK$33, ROWS($BW$4:BW67)), IFERROR(INDEX($AO$22:$AO$33, ROWS($BW$4:BW67)-ROWS($AK$22:$AK$33)), IFERROR(INDEX($AS$22:$AS$33, ROWS($BW$4:BW67)-ROWS($AK$22:$AK$33)-ROWS($AO$22:$AO$33)),IFERROR(INDEX($AW$22:$AW$33, ROWS($BW$4:BW67)-ROWS($AK$22:$AK$33)-ROWS($AO$22:$AO$33)-ROWS($AS$22:$AS$33)),IFERROR(INDEX($BA$22:$BA$33, ROWS($BW$4:BW67)-ROWS($AK$22:$AK$33)-ROWS($AO$22:$AO$33)-ROWS($AS$22:$AS$33)-ROWS($AW$22:$AW$33)),IFERROR(INDEX($BE$22:$BE$33, ROWS($BW$4:BW67)-ROWS($AK$22:$AK$33)-ROWS($AO$22:$AO$33)-ROWS($AS$22:$AS$33)-ROWS($AW$22:$AW$33)-ROWS($BA$22:$BA$33)),IFERROR(INDEX($BI$22:$BI$33, ROWS($BW$4:BW67)-ROWS($AK$22:$AK$33)-ROWS($AO$22:$AO$33)-ROWS($AS$22:$AS$33)-ROWS($AW$22:$AW$33)-ROWS($BA$22:$BA$33)-ROWS($BE$22:$BE$33)), "")))))))</f>
        <v/>
      </c>
      <c r="BX69" s="316" t="str">
        <f t="shared" ca="1" si="34"/>
        <v/>
      </c>
      <c r="BY69" s="413" t="str">
        <f t="shared" ca="1" si="35"/>
        <v/>
      </c>
      <c r="BZ69" s="412" t="str">
        <f ca="1">IF(OR(CA69="",CA69=0),"",MAX(BZ$5:BZ68)+1)</f>
        <v/>
      </c>
      <c r="CA69" s="316" t="str">
        <f ca="1">IFERROR(INDEX($AJ$38:$AJ$49, ROWS($CA$4:CA67)), IFERROR(INDEX($AN$38:$AN$49, ROWS($CA$4:CA67)-ROWS($AJ$38:$AJ$49)), IFERROR(INDEX($AR$38:$AR$49, ROWS($CA$4:CA67)-ROWS($AJ$38:$AJ$49)-ROWS($AN$38:$AN$49)),IFERROR(INDEX($AV$38:$AV$49, ROWS($CA$4:CA67)-ROWS($AJ$38:$AJ$49)-ROWS($AN$38:$AN$49)-ROWS($AR$38:$AR$49)),IFERROR(INDEX($AZ$38:$AZ$49, ROWS($CA$4:CA67)-ROWS($AJ$38:$AJ$49)-ROWS($AN$38:$AN$49)-ROWS($AR$38:$AR$49)-ROWS($AV$38:$AV$49)),IFERROR(INDEX($BD$38:$BD$49, ROWS($CA$4:CA67)-ROWS($AJ$38:$AJ$49)-ROWS($AN$38:$AN$49)-ROWS($AR$38:$AR$49)-ROWS($AV$38:$AV$49)-ROWS($AZ$38:$AZ$49)),IFERROR(INDEX($BH$38:$BH$49, ROWS($CA$4:CA67)-ROWS($AJ$38:$AJ$49)-ROWS($AN$38:$AN$49)-ROWS($AR$38:$AR$49)-ROWS($AV$38:$AV$49)-ROWS($AZ$38:$AZ$49)-ROWS($BD$38:$BD$49)), "")))))))</f>
        <v/>
      </c>
      <c r="CB69" s="316" t="str">
        <f t="shared" ca="1" si="36"/>
        <v/>
      </c>
      <c r="CC69" s="316" t="str">
        <f ca="1">IF(OR(CD69="",CD69=0),"",MAX(CC$5:CC68)+1)</f>
        <v/>
      </c>
      <c r="CD69" s="316" t="str">
        <f ca="1">IFERROR(INDEX($AK$38:$AK$49, ROWS($CD$4:CD67)), IFERROR(INDEX($AO$38:$AO$49, ROWS($CD$4:CD67)-ROWS($AK$38:$AK$49)), IFERROR(INDEX($AS$38:$AS$49, ROWS($CD$4:CD67)-ROWS($AK$38:$AK$49)-ROWS($AO$38:$AO$49)),IFERROR(INDEX($AW$38:$AW$49, ROWS($CD$4:CD67)-ROWS($AK$38:$AK$49)-ROWS($AO$38:$AO$49)-ROWS($AS$38:$AS$49)),IFERROR(INDEX($BA$38:$BA$49, ROWS($CD$4:CD67)-ROWS($AK$38:$AK$49)-ROWS($AO$38:$AO$49)-ROWS($AS$38:$AS$49)-ROWS($AW$38:$AW$49)),IFERROR(INDEX($BE$38:$BE$49, ROWS($CD$4:CD67)-ROWS($AK$38:$AK$49)-ROWS($AO$38:$AO$49)-ROWS($AS$38:$AS$49)-ROWS($AW$38:$AW$49)-ROWS($BA$38:$BA$49)),IFERROR(INDEX($BI$38:$BI$49, ROWS($CD$4:CD67)-ROWS($AK$38:$AK$49)-ROWS($AO$38:$AO$49)-ROWS($AS$38:$AS$49)-ROWS($AW$38:$AW$49)-ROWS($BA$38:$BA$49)-ROWS($BE$38:$BE$49)), "")))))))</f>
        <v/>
      </c>
      <c r="CE69" s="316" t="str">
        <f t="shared" ca="1" si="37"/>
        <v/>
      </c>
      <c r="CF69" s="413" t="str">
        <f t="shared" ca="1" si="38"/>
        <v/>
      </c>
      <c r="CG69" s="412" t="str">
        <f ca="1">IF(OR(CH69="",CH69=0),"",MAX(CG$5:CG68)+1)</f>
        <v/>
      </c>
      <c r="CH69" s="316" t="str">
        <f ca="1">IFERROR(INDEX($AJ$54:$AJ$65, ROWS($CH$4:CH67)), IFERROR(INDEX($AN$54:$AN$65, ROWS($CH$4:CH67)-ROWS($AJ$54:$AJ$65)), IFERROR(INDEX($AR$54:$AR$65, ROWS($CH$4:CH67)-ROWS($AJ$54:$AJ$65)-ROWS($AN$54:$AN$65)),IFERROR(INDEX($AV$54:$AV$65, ROWS($CH$4:CH67)-ROWS($AJ$54:$AJ$65)-ROWS($AN$54:$AN$65)-ROWS($AR$54:$AR$65)),IFERROR(INDEX($AZ$54:$AZ$65, ROWS($CH$4:CH67)-ROWS($AJ$54:$AJ$65)-ROWS($AN$54:$AN$65)-ROWS($AR$54:$AR$65)-ROWS($AV$54:$AV$65)),IFERROR(INDEX($BD$54:$BD$65, ROWS($CH$4:CH67)-ROWS($AJ$54:$AJ$65)-ROWS($AN$54:$AN$65)-ROWS($AR$54:$AR$65)-ROWS($AV$54:$AV$65)-ROWS($AZ$54:$AZ$65)),IFERROR(INDEX($BH$54:$BH$65, ROWS($CH$4:CH67)-ROWS($AJ$54:$AJ$65)-ROWS($AN$54:$AN$65)-ROWS($AR$54:$AR$65)-ROWS($AV$54:$AV$65)-ROWS($AZ$54:$AZ$65)-ROWS($BD$54:$BD$65)), "")))))))</f>
        <v/>
      </c>
      <c r="CI69" s="316" t="str">
        <f t="shared" ca="1" si="39"/>
        <v/>
      </c>
      <c r="CJ69" s="316" t="str">
        <f ca="1">IF(OR(CK69="",CK69=0),"",MAX(CJ$5:CJ68)+1)</f>
        <v/>
      </c>
      <c r="CK69" s="316" t="str">
        <f ca="1">IFERROR(INDEX($AK$54:$AK$65, ROWS($CK$4:CK67)), IFERROR(INDEX($AO$54:$AO$65, ROWS($CK$4:CK67)-ROWS($AK$54:$AK$65)), IFERROR(INDEX($AS$54:$AS$65, ROWS($CK$4:CK67)-ROWS($AK$54:$AK$65)-ROWS($AO$54:$AO$65)),IFERROR(INDEX($AW$54:$AW$65, ROWS($CK$4:CK67)-ROWS($AK$54:$AK$65)-ROWS($AO$54:$AO$65)-ROWS($AS$54:$AS$65)),IFERROR(INDEX($BA$54:$BA$65, ROWS($CK$4:CK67)-ROWS($AK$54:$AK$65)-ROWS($AO$54:$AO$65)-ROWS($AS$54:$AS$65)-ROWS($AW$54:$AW$65)),IFERROR(INDEX($BE$54:$BE$65, ROWS($CK$4:CK67)-ROWS($AK$54:$AK$65)-ROWS($AO$54:$AO$65)-ROWS($AS$54:$AS$65)-ROWS($AW$54:$AW$65)-ROWS($BA$54:$BA$65)),IFERROR(INDEX($BI$54:$BI$65, ROWS($CK$4:CK67)-ROWS($AK$54:$AK$65)-ROWS($AO$54:$AO$65)-ROWS($AS$54:$AS$65)-ROWS($AW$54:$AW$65)-ROWS($BA$54:$BA$65)-ROWS($BE$54:$BE$65)), "")))))))</f>
        <v/>
      </c>
      <c r="CL69" s="316" t="str">
        <f t="shared" ca="1" si="40"/>
        <v/>
      </c>
      <c r="CM69" s="413" t="str">
        <f t="shared" ca="1" si="41"/>
        <v/>
      </c>
      <c r="CN69" s="412" t="str">
        <f>IF(OR(CO69="",CO69=0),"",MAX(CN$5:CN68)+1)</f>
        <v/>
      </c>
      <c r="CO69" s="316">
        <f>IFERROR(INDEX($AJ$70:$AJ$81, ROWS($CO$4:CO67)), IFERROR(INDEX($AN$70:$AN$81, ROWS($CO$4:CO67)-ROWS($AJ$70:$AJ$81)), IFERROR(INDEX($AR$70:$AR$81, ROWS($CO$4:CO67)-ROWS($AJ$70:$AJ$81)-ROWS($AN$70:$AN$81)),IFERROR(INDEX($AV$70:$AV$81, ROWS($CO$4:CO67)-ROWS($AJ$70:$AJ$81)-ROWS($AN$70:$AN$81)-ROWS($AR$70:$AR$81)),IFERROR(INDEX($AZ$70:$AZ$81, ROWS($CO$4:CO67)-ROWS($AJ$70:$AJ$81)-ROWS($AN$70:$AN$81)-ROWS($AR$70:$AR$81)-ROWS($AV$70:$AV$81)),IFERROR(INDEX($BD$70:$BD$81, ROWS($CO$4:CO67)-ROWS($AJ$70:$AJ$81)-ROWS($AN$70:$AN$81)-ROWS($AR$70:$AR$81)-ROWS($AV$70:$AV$81)-ROWS($AZ$70:$AZ$81)),IFERROR(INDEX($BH$70:$BH$81, ROWS($CO$4:CO67)-ROWS($AJ$70:$AJ$81)-ROWS($AN$70:$AN$81)-ROWS($AR$70:$AR$81)-ROWS($AV$70:$AV$81)-ROWS($AZ$70:$AZ$81)-ROWS($BD$70:$BD$81)), "")))))))</f>
        <v>0</v>
      </c>
      <c r="CP69" s="316" t="str">
        <f t="shared" ca="1" si="42"/>
        <v/>
      </c>
      <c r="CQ69" s="316" t="str">
        <f>IF(OR(CR69="",CR69=0),"",MAX(CQ$5:CQ68)+1)</f>
        <v/>
      </c>
      <c r="CR69" s="316">
        <f>IFERROR(INDEX($AK$70:$AK$81, ROWS($CR$4:CR67)), IFERROR(INDEX($AO$70:$AO$81, ROWS($CR$4:CR67)-ROWS($AK$70:$AK$81)), IFERROR(INDEX($AS$70:$AS$81, ROWS($CR$4:CR67)-ROWS($AK$70:$AK$81)-ROWS($AO$70:$AO$81)),IFERROR(INDEX($AW$70:$AW$81, ROWS($CR$4:CR67)-ROWS($AK$70:$AK$81)-ROWS($AO$70:$AO$81)-ROWS($AS$70:$AS$81)),IFERROR(INDEX($BA$70:$BA$81, ROWS($CR$4:CR67)-ROWS($AK$70:$AK$81)-ROWS($AO$70:$AO$81)-ROWS($AS$70:$AS$81)-ROWS($AW$70:$AW$81)),IFERROR(INDEX($BE$70:$BE$81, ROWS($CR$4:CR67)-ROWS($AK$70:$AK$81)-ROWS($AO$70:$AO$81)-ROWS($AS$70:$AS$81)-ROWS($AW$70:$AW$81)-ROWS($BA$70:$BA$81)),IFERROR(INDEX($BI$70:$BI$81, ROWS($CR$4:CR67)-ROWS($AK$70:$AK$81)-ROWS($AO$70:$AO$81)-ROWS($AS$70:$AS$81)-ROWS($AW$70:$AW$81)-ROWS($BA$70:$BA$81)-ROWS($BE$70:$BE$81)), "")))))))</f>
        <v>0</v>
      </c>
      <c r="CS69" s="316" t="str">
        <f t="shared" ca="1" si="43"/>
        <v/>
      </c>
      <c r="CT69" s="413" t="str">
        <f t="shared" ca="1" si="44"/>
        <v/>
      </c>
      <c r="CU69" s="412" t="str">
        <f>IF(OR(CV69="",CV69=0),"",MAX(CU$5:CU68)+1)</f>
        <v/>
      </c>
      <c r="CV69" s="316" t="str">
        <f>IFERROR(INDEX($AJ$86:$AJ$97, ROWS($CV$4:CV67)), IFERROR(INDEX($AN$86:$AN$97, ROWS($CV$4:CV67)-ROWS($AJ$86:$AJ$97)), ""))</f>
        <v/>
      </c>
      <c r="CW69" s="316" t="str">
        <f t="shared" si="45"/>
        <v/>
      </c>
      <c r="CX69" s="316" t="str">
        <f>IF(OR(CY69="",CY69=0),"",MAX(CX$5:CX68)+1)</f>
        <v/>
      </c>
      <c r="CY69" s="316" t="str">
        <f>IFERROR(INDEX($AK$86:$AK$97, ROWS($CY$4:CY67)), IFERROR(INDEX($AO$86:$AO$97, ROWS($CY$4:CY67)-ROWS($AK$86:$AK$97)), ""))</f>
        <v/>
      </c>
      <c r="CZ69" s="316" t="str">
        <f t="shared" si="46"/>
        <v/>
      </c>
      <c r="DA69" s="413" t="str">
        <f t="shared" si="47"/>
        <v/>
      </c>
      <c r="DC69" s="438">
        <f ca="1">IF(OR(DD69="",DD69=0),"",MAX(DC$65:DC68)+1)</f>
        <v>3</v>
      </c>
      <c r="DD69" s="434" t="str">
        <f t="shared" ca="1" si="166"/>
        <v>Credit Card 1</v>
      </c>
      <c r="DE69" s="413">
        <f t="shared" ca="1" si="167"/>
        <v>50</v>
      </c>
      <c r="DF69" s="431" t="str">
        <f ca="1">IF(OR(DG69="",DG69=0),"",MAX(DF$65:DF68)+1)</f>
        <v/>
      </c>
      <c r="DG69" s="412" t="str">
        <f t="shared" ca="1" si="168"/>
        <v/>
      </c>
      <c r="DH69" s="413" t="str">
        <f t="shared" ca="1" si="169"/>
        <v/>
      </c>
      <c r="DI69" s="412" t="str">
        <f t="shared" ca="1" si="170"/>
        <v>Auto Insurance</v>
      </c>
      <c r="DJ69" s="413">
        <f t="shared" ca="1" si="171"/>
        <v>180</v>
      </c>
      <c r="DK69" s="412" t="str">
        <f t="shared" ca="1" si="172"/>
        <v/>
      </c>
      <c r="DL69" s="413" t="str">
        <f t="shared" ca="1" si="173"/>
        <v/>
      </c>
      <c r="DM69" s="293"/>
      <c r="DN69" s="425" t="str">
        <f ca="1">IF(DI75="","",CONCATENATE(DI75," - ",DJ75))</f>
        <v/>
      </c>
      <c r="DO69" s="295" t="str">
        <f ca="1">IF(DI76="","",CONCATENATE(DI76," - ",DJ76))</f>
        <v/>
      </c>
      <c r="DP69" s="295" t="str">
        <f ca="1">IF(DI77="","",CONCATENATE(DI77," - ",DJ77))</f>
        <v/>
      </c>
      <c r="DQ69" s="425" t="str">
        <f ca="1">IF(DK75="","",CONCATENATE(DK75," - ",DL75))</f>
        <v/>
      </c>
      <c r="DR69" s="295" t="str">
        <f ca="1">IF(DK76="","",CONCATENATE(DK76," - ",DL76))</f>
        <v/>
      </c>
      <c r="DS69" s="426" t="str">
        <f ca="1">IF(DK77="","",CONCATENATE(DK77," - ",DL77))</f>
        <v/>
      </c>
    </row>
    <row r="70" spans="16:123" x14ac:dyDescent="0.3">
      <c r="AB70" s="395">
        <f ca="1">IFERROR(MATCH($AB$59,OFFSET(Year!$AY$11:$AY$62,AB69,,1000),0)+AB69,"")</f>
        <v>57</v>
      </c>
      <c r="AC70" s="340" t="str">
        <f ca="1">IFERROR(INDEX(Year!$BB$11:$BB$62,AB70),"")</f>
        <v/>
      </c>
      <c r="AD70" s="348" t="str">
        <f ca="1">IFERROR(INDEX(Year!$AZ$11:$AZ$62,AB70),"")</f>
        <v/>
      </c>
      <c r="AE70" s="363" t="str">
        <f ca="1">IFERROR(INDEX(Year!$BA$11:$BA$62,AB70),"")</f>
        <v/>
      </c>
      <c r="AF70" s="402" t="str">
        <f ca="1">IFERROR(INDEX(Year!$AY$11:$AY$62,AB70),"")</f>
        <v/>
      </c>
      <c r="AI70" s="304">
        <f ca="1">IFERROR(MATCH($AI$68,OFFSET($AC$1,AI69,,1000),0)+AI69,"")</f>
        <v>135</v>
      </c>
      <c r="AJ70" s="305" t="str">
        <f t="shared" ref="AJ70:AJ81" ca="1" si="174">IFERROR(INDEX(AD:AD,AI70),"")</f>
        <v>Groceries</v>
      </c>
      <c r="AK70" s="306">
        <f t="shared" ref="AK70:AK81" ca="1" si="175">IFERROR(INDEX(AE:AE,AI70),"")</f>
        <v>125</v>
      </c>
      <c r="AL70" s="307" t="str">
        <f t="shared" ref="AL70:AL81" ca="1" si="176">IFERROR(INDEX(AF:AF,AI70),"")</f>
        <v>Liquid Bills</v>
      </c>
      <c r="AM70" s="304">
        <f ca="1">IFERROR(MATCH($AM$68,OFFSET($AC$1,AM69,,1000),0)+AM69,"")</f>
        <v>66</v>
      </c>
      <c r="AN70" s="305" t="str">
        <f t="shared" ref="AN70:AN81" ca="1" si="177">IFERROR(INDEX(AD:AD,AM70),"")</f>
        <v>Paycheck 2</v>
      </c>
      <c r="AO70" s="306">
        <f t="shared" ref="AO70:AO81" ca="1" si="178">IFERROR(INDEX(AE:AE,AM70),"")</f>
        <v>400</v>
      </c>
      <c r="AP70" s="307" t="str">
        <f t="shared" ref="AP70:AP81" ca="1" si="179">IFERROR(INDEX(AF:AF,AM70),"")</f>
        <v>Income</v>
      </c>
      <c r="AQ70" s="304" t="str">
        <f ca="1">IFERROR(MATCH($AQ$68,OFFSET($AC$1,AQ69,,1000),0)+AQ69,"")</f>
        <v/>
      </c>
      <c r="AR70" s="305" t="str">
        <f t="shared" ref="AR70:AR81" ca="1" si="180">IFERROR(INDEX(AD:AD,AQ70),"")</f>
        <v/>
      </c>
      <c r="AS70" s="306" t="str">
        <f t="shared" ref="AS70:AS81" ca="1" si="181">IFERROR(INDEX(AE:AE,AQ70),"")</f>
        <v/>
      </c>
      <c r="AT70" s="307" t="str">
        <f t="shared" ref="AT70:AT81" ca="1" si="182">IFERROR(INDEX(AF:AF,AQ70),"")</f>
        <v/>
      </c>
      <c r="AU70" s="304"/>
      <c r="AV70" s="305"/>
      <c r="AW70" s="306"/>
      <c r="AX70" s="307"/>
      <c r="AY70" s="304"/>
      <c r="AZ70" s="305"/>
      <c r="BA70" s="306"/>
      <c r="BB70" s="307"/>
      <c r="BC70" s="304"/>
      <c r="BD70" s="305"/>
      <c r="BE70" s="306"/>
      <c r="BF70" s="307"/>
      <c r="BG70" s="304"/>
      <c r="BH70" s="305"/>
      <c r="BI70" s="306"/>
      <c r="BJ70" s="307"/>
      <c r="BL70" s="412" t="str">
        <f ca="1">IF(OR(BM70="",BM70=0),"",MAX(BL$5:BL69)+1)</f>
        <v/>
      </c>
      <c r="BM70" s="316" t="str">
        <f ca="1">IFERROR(INDEX($AJ$6:$AJ$17, ROWS(BM$4:$BM68)), IFERROR(INDEX($AN$6:$AN$17, ROWS(BM$4:$BM68)-ROWS($AJ$6:$AJ$17)), IFERROR(INDEX($AR$6:$AR$17, ROWS(BM$4:$BM68)-ROWS($AJ$6:$AJ$17)-ROWS($AN$6:$AN$17)),IFERROR(INDEX($AV$6:$AV$17, ROWS(BM$4:$BM68)-ROWS($AJ$6:$AJ$17)-ROWS($AN$6:$AN$17)-ROWS($AR$6:$AR$17)),IFERROR(INDEX($AZ$6:$AZ$17, ROWS(BM$4:$BM68)-ROWS($AJ$6:$AJ$17)-ROWS($AN$6:$AN$17)-ROWS($AR$6:$AR$17)-ROWS($AV$6:$AV$17)),IFERROR(INDEX($BD$6:$BD$17, ROWS(BM$4:$BM68)-ROWS($AJ$6:$AJ$17)-ROWS($AN$6:$AN$17)-ROWS($AR$6:$AR$17)-ROWS($AV$6:$AV$17)-ROWS($AZ$6:$AZ$17)),IFERROR(INDEX($BH$6:$BH$17, ROWS(BM$4:$BM68)-ROWS($AJ$6:$AJ$17)-ROWS($AN$6:$AN$17)-ROWS($AR$6:$AR$17)-ROWS($AV$6:$AV$17)-ROWS($AZ$6:$AZ$17)-ROWS($BD$6:$BD$17)), "")))))))</f>
        <v/>
      </c>
      <c r="BN70" s="316" t="str">
        <f t="shared" ca="1" si="30"/>
        <v/>
      </c>
      <c r="BO70" s="316" t="str">
        <f ca="1">IF(OR(BP70="",BP70=0),"",MAX(BO$5:BO69)+1)</f>
        <v/>
      </c>
      <c r="BP70" s="316" t="str">
        <f ca="1">IFERROR(INDEX($AK$6:$AK$17, ROWS($BP$4:BP68)), IFERROR(INDEX($AO$6:$AO$17, ROWS($BP$4:BP68)-ROWS($AK$6:$AK$17)), IFERROR(INDEX($AS$6:$AS$17, ROWS($BP$4:BP68)-ROWS($AK$6:$AK$17)-ROWS($AO$6:$AO$17)),IFERROR(INDEX($AW$6:$AW$17, ROWS($BP$4:BP68)-ROWS($AK$6:$AK$17)-ROWS($AO$6:$AO$17)-ROWS($AS$6:$AS$17)),IFERROR(INDEX($BA$6:$BA$17, ROWS($BP$4:BP68)-ROWS($AK$6:$AK$17)-ROWS($AO$6:$AO$17)-ROWS($AS$6:$AS$17)-ROWS($AW$6:$AW$17)),IFERROR(INDEX($BE$6:$BE$17, ROWS($BP$4:BP68)-ROWS($AK$6:$AK$17)-ROWS($AO$6:$AO$17)-ROWS($AS$6:$AS$17)-ROWS($AW$6:$AW$17)-ROWS($BA$6:$BA$17)),IFERROR(INDEX($BI$6:$BI$17, ROWS($BP$4:BP68)-ROWS($AK$6:$AK$17)-ROWS($AO$6:$AO$17)-ROWS($AS$6:$AS$17)-ROWS($AW$6:$AW$17)-ROWS($BA$6:$BA$17)-ROWS($BE$6:$BE$17)), "")))))))</f>
        <v/>
      </c>
      <c r="BQ70" s="316" t="str">
        <f t="shared" ca="1" si="31"/>
        <v/>
      </c>
      <c r="BR70" s="413" t="str">
        <f t="shared" ca="1" si="32"/>
        <v/>
      </c>
      <c r="BS70" s="412" t="str">
        <f ca="1">IF(OR(BT70="",BT70=0),"",MAX(BS$5:BS69)+1)</f>
        <v/>
      </c>
      <c r="BT70" s="316" t="str">
        <f ca="1">IFERROR(INDEX($AJ$22:$AJ$33, ROWS($BT$4:BT68)), IFERROR(INDEX($AN$22:$AN$33, ROWS($BT$4:BT68)-ROWS($AJ$22:$AJ$33)), IFERROR(INDEX($AR$22:$AR$33, ROWS($BT$4:BT68)-ROWS($AJ$22:$AJ$33)-ROWS($AN$22:$AN$33)),IFERROR(INDEX($AV$22:$AV$33, ROWS($BT$4:BT68)-ROWS($AJ$22:$AJ$33)-ROWS($AN$22:$AN$33)-ROWS($AR$22:$AR$33)),IFERROR(INDEX($AZ$22:$AZ$33, ROWS($BT$4:BT68)-ROWS($AJ$22:$AJ$33)-ROWS($AN$22:$AN$33)-ROWS($AR$22:$AR$33)-ROWS($AV$22:$AV$33)),IFERROR(INDEX($BD$22:$BD$33, ROWS($BT$4:BT68)-ROWS($AJ$22:$AJ$33)-ROWS($AN$22:$AN$33)-ROWS($AR$22:$AR$33)-ROWS($AV$22:$AV$33)-ROWS($AZ$22:$AZ$33)),IFERROR(INDEX($BH$22:$BH$33, ROWS($BT$4:BT68)-ROWS($AJ$22:$AJ$33)-ROWS($AN$22:$AN$33)-ROWS($AR$22:$AR$33)-ROWS($AV$22:$AV$33)-ROWS($AZ$22:$AZ$33)-ROWS($BD$22:$BD$33)), "")))))))</f>
        <v/>
      </c>
      <c r="BU70" s="316" t="str">
        <f t="shared" ca="1" si="33"/>
        <v/>
      </c>
      <c r="BV70" s="316" t="str">
        <f ca="1">IF(OR(BW70="",BW70=0),"",MAX(BV$5:BV69)+1)</f>
        <v/>
      </c>
      <c r="BW70" s="316" t="str">
        <f ca="1">IFERROR(INDEX($AK$22:$AK$33, ROWS($BW$4:BW68)), IFERROR(INDEX($AO$22:$AO$33, ROWS($BW$4:BW68)-ROWS($AK$22:$AK$33)), IFERROR(INDEX($AS$22:$AS$33, ROWS($BW$4:BW68)-ROWS($AK$22:$AK$33)-ROWS($AO$22:$AO$33)),IFERROR(INDEX($AW$22:$AW$33, ROWS($BW$4:BW68)-ROWS($AK$22:$AK$33)-ROWS($AO$22:$AO$33)-ROWS($AS$22:$AS$33)),IFERROR(INDEX($BA$22:$BA$33, ROWS($BW$4:BW68)-ROWS($AK$22:$AK$33)-ROWS($AO$22:$AO$33)-ROWS($AS$22:$AS$33)-ROWS($AW$22:$AW$33)),IFERROR(INDEX($BE$22:$BE$33, ROWS($BW$4:BW68)-ROWS($AK$22:$AK$33)-ROWS($AO$22:$AO$33)-ROWS($AS$22:$AS$33)-ROWS($AW$22:$AW$33)-ROWS($BA$22:$BA$33)),IFERROR(INDEX($BI$22:$BI$33, ROWS($BW$4:BW68)-ROWS($AK$22:$AK$33)-ROWS($AO$22:$AO$33)-ROWS($AS$22:$AS$33)-ROWS($AW$22:$AW$33)-ROWS($BA$22:$BA$33)-ROWS($BE$22:$BE$33)), "")))))))</f>
        <v/>
      </c>
      <c r="BX70" s="316" t="str">
        <f t="shared" ca="1" si="34"/>
        <v/>
      </c>
      <c r="BY70" s="413" t="str">
        <f t="shared" ca="1" si="35"/>
        <v/>
      </c>
      <c r="BZ70" s="412" t="str">
        <f ca="1">IF(OR(CA70="",CA70=0),"",MAX(BZ$5:BZ69)+1)</f>
        <v/>
      </c>
      <c r="CA70" s="316" t="str">
        <f ca="1">IFERROR(INDEX($AJ$38:$AJ$49, ROWS($CA$4:CA68)), IFERROR(INDEX($AN$38:$AN$49, ROWS($CA$4:CA68)-ROWS($AJ$38:$AJ$49)), IFERROR(INDEX($AR$38:$AR$49, ROWS($CA$4:CA68)-ROWS($AJ$38:$AJ$49)-ROWS($AN$38:$AN$49)),IFERROR(INDEX($AV$38:$AV$49, ROWS($CA$4:CA68)-ROWS($AJ$38:$AJ$49)-ROWS($AN$38:$AN$49)-ROWS($AR$38:$AR$49)),IFERROR(INDEX($AZ$38:$AZ$49, ROWS($CA$4:CA68)-ROWS($AJ$38:$AJ$49)-ROWS($AN$38:$AN$49)-ROWS($AR$38:$AR$49)-ROWS($AV$38:$AV$49)),IFERROR(INDEX($BD$38:$BD$49, ROWS($CA$4:CA68)-ROWS($AJ$38:$AJ$49)-ROWS($AN$38:$AN$49)-ROWS($AR$38:$AR$49)-ROWS($AV$38:$AV$49)-ROWS($AZ$38:$AZ$49)),IFERROR(INDEX($BH$38:$BH$49, ROWS($CA$4:CA68)-ROWS($AJ$38:$AJ$49)-ROWS($AN$38:$AN$49)-ROWS($AR$38:$AR$49)-ROWS($AV$38:$AV$49)-ROWS($AZ$38:$AZ$49)-ROWS($BD$38:$BD$49)), "")))))))</f>
        <v/>
      </c>
      <c r="CB70" s="316" t="str">
        <f t="shared" ca="1" si="36"/>
        <v/>
      </c>
      <c r="CC70" s="316" t="str">
        <f ca="1">IF(OR(CD70="",CD70=0),"",MAX(CC$5:CC69)+1)</f>
        <v/>
      </c>
      <c r="CD70" s="316" t="str">
        <f ca="1">IFERROR(INDEX($AK$38:$AK$49, ROWS($CD$4:CD68)), IFERROR(INDEX($AO$38:$AO$49, ROWS($CD$4:CD68)-ROWS($AK$38:$AK$49)), IFERROR(INDEX($AS$38:$AS$49, ROWS($CD$4:CD68)-ROWS($AK$38:$AK$49)-ROWS($AO$38:$AO$49)),IFERROR(INDEX($AW$38:$AW$49, ROWS($CD$4:CD68)-ROWS($AK$38:$AK$49)-ROWS($AO$38:$AO$49)-ROWS($AS$38:$AS$49)),IFERROR(INDEX($BA$38:$BA$49, ROWS($CD$4:CD68)-ROWS($AK$38:$AK$49)-ROWS($AO$38:$AO$49)-ROWS($AS$38:$AS$49)-ROWS($AW$38:$AW$49)),IFERROR(INDEX($BE$38:$BE$49, ROWS($CD$4:CD68)-ROWS($AK$38:$AK$49)-ROWS($AO$38:$AO$49)-ROWS($AS$38:$AS$49)-ROWS($AW$38:$AW$49)-ROWS($BA$38:$BA$49)),IFERROR(INDEX($BI$38:$BI$49, ROWS($CD$4:CD68)-ROWS($AK$38:$AK$49)-ROWS($AO$38:$AO$49)-ROWS($AS$38:$AS$49)-ROWS($AW$38:$AW$49)-ROWS($BA$38:$BA$49)-ROWS($BE$38:$BE$49)), "")))))))</f>
        <v/>
      </c>
      <c r="CE70" s="316" t="str">
        <f t="shared" ca="1" si="37"/>
        <v/>
      </c>
      <c r="CF70" s="413" t="str">
        <f t="shared" ca="1" si="38"/>
        <v/>
      </c>
      <c r="CG70" s="412" t="str">
        <f ca="1">IF(OR(CH70="",CH70=0),"",MAX(CG$5:CG69)+1)</f>
        <v/>
      </c>
      <c r="CH70" s="316" t="str">
        <f ca="1">IFERROR(INDEX($AJ$54:$AJ$65, ROWS($CH$4:CH68)), IFERROR(INDEX($AN$54:$AN$65, ROWS($CH$4:CH68)-ROWS($AJ$54:$AJ$65)), IFERROR(INDEX($AR$54:$AR$65, ROWS($CH$4:CH68)-ROWS($AJ$54:$AJ$65)-ROWS($AN$54:$AN$65)),IFERROR(INDEX($AV$54:$AV$65, ROWS($CH$4:CH68)-ROWS($AJ$54:$AJ$65)-ROWS($AN$54:$AN$65)-ROWS($AR$54:$AR$65)),IFERROR(INDEX($AZ$54:$AZ$65, ROWS($CH$4:CH68)-ROWS($AJ$54:$AJ$65)-ROWS($AN$54:$AN$65)-ROWS($AR$54:$AR$65)-ROWS($AV$54:$AV$65)),IFERROR(INDEX($BD$54:$BD$65, ROWS($CH$4:CH68)-ROWS($AJ$54:$AJ$65)-ROWS($AN$54:$AN$65)-ROWS($AR$54:$AR$65)-ROWS($AV$54:$AV$65)-ROWS($AZ$54:$AZ$65)),IFERROR(INDEX($BH$54:$BH$65, ROWS($CH$4:CH68)-ROWS($AJ$54:$AJ$65)-ROWS($AN$54:$AN$65)-ROWS($AR$54:$AR$65)-ROWS($AV$54:$AV$65)-ROWS($AZ$54:$AZ$65)-ROWS($BD$54:$BD$65)), "")))))))</f>
        <v/>
      </c>
      <c r="CI70" s="316" t="str">
        <f t="shared" ca="1" si="39"/>
        <v/>
      </c>
      <c r="CJ70" s="316" t="str">
        <f ca="1">IF(OR(CK70="",CK70=0),"",MAX(CJ$5:CJ69)+1)</f>
        <v/>
      </c>
      <c r="CK70" s="316" t="str">
        <f ca="1">IFERROR(INDEX($AK$54:$AK$65, ROWS($CK$4:CK68)), IFERROR(INDEX($AO$54:$AO$65, ROWS($CK$4:CK68)-ROWS($AK$54:$AK$65)), IFERROR(INDEX($AS$54:$AS$65, ROWS($CK$4:CK68)-ROWS($AK$54:$AK$65)-ROWS($AO$54:$AO$65)),IFERROR(INDEX($AW$54:$AW$65, ROWS($CK$4:CK68)-ROWS($AK$54:$AK$65)-ROWS($AO$54:$AO$65)-ROWS($AS$54:$AS$65)),IFERROR(INDEX($BA$54:$BA$65, ROWS($CK$4:CK68)-ROWS($AK$54:$AK$65)-ROWS($AO$54:$AO$65)-ROWS($AS$54:$AS$65)-ROWS($AW$54:$AW$65)),IFERROR(INDEX($BE$54:$BE$65, ROWS($CK$4:CK68)-ROWS($AK$54:$AK$65)-ROWS($AO$54:$AO$65)-ROWS($AS$54:$AS$65)-ROWS($AW$54:$AW$65)-ROWS($BA$54:$BA$65)),IFERROR(INDEX($BI$54:$BI$65, ROWS($CK$4:CK68)-ROWS($AK$54:$AK$65)-ROWS($AO$54:$AO$65)-ROWS($AS$54:$AS$65)-ROWS($AW$54:$AW$65)-ROWS($BA$54:$BA$65)-ROWS($BE$54:$BE$65)), "")))))))</f>
        <v/>
      </c>
      <c r="CL70" s="316" t="str">
        <f t="shared" ca="1" si="40"/>
        <v/>
      </c>
      <c r="CM70" s="413" t="str">
        <f t="shared" ca="1" si="41"/>
        <v/>
      </c>
      <c r="CN70" s="412" t="str">
        <f>IF(OR(CO70="",CO70=0),"",MAX(CN$5:CN69)+1)</f>
        <v/>
      </c>
      <c r="CO70" s="316">
        <f>IFERROR(INDEX($AJ$70:$AJ$81, ROWS($CO$4:CO68)), IFERROR(INDEX($AN$70:$AN$81, ROWS($CO$4:CO68)-ROWS($AJ$70:$AJ$81)), IFERROR(INDEX($AR$70:$AR$81, ROWS($CO$4:CO68)-ROWS($AJ$70:$AJ$81)-ROWS($AN$70:$AN$81)),IFERROR(INDEX($AV$70:$AV$81, ROWS($CO$4:CO68)-ROWS($AJ$70:$AJ$81)-ROWS($AN$70:$AN$81)-ROWS($AR$70:$AR$81)),IFERROR(INDEX($AZ$70:$AZ$81, ROWS($CO$4:CO68)-ROWS($AJ$70:$AJ$81)-ROWS($AN$70:$AN$81)-ROWS($AR$70:$AR$81)-ROWS($AV$70:$AV$81)),IFERROR(INDEX($BD$70:$BD$81, ROWS($CO$4:CO68)-ROWS($AJ$70:$AJ$81)-ROWS($AN$70:$AN$81)-ROWS($AR$70:$AR$81)-ROWS($AV$70:$AV$81)-ROWS($AZ$70:$AZ$81)),IFERROR(INDEX($BH$70:$BH$81, ROWS($CO$4:CO68)-ROWS($AJ$70:$AJ$81)-ROWS($AN$70:$AN$81)-ROWS($AR$70:$AR$81)-ROWS($AV$70:$AV$81)-ROWS($AZ$70:$AZ$81)-ROWS($BD$70:$BD$81)), "")))))))</f>
        <v>0</v>
      </c>
      <c r="CP70" s="316" t="str">
        <f t="shared" ca="1" si="42"/>
        <v/>
      </c>
      <c r="CQ70" s="316" t="str">
        <f>IF(OR(CR70="",CR70=0),"",MAX(CQ$5:CQ69)+1)</f>
        <v/>
      </c>
      <c r="CR70" s="316">
        <f>IFERROR(INDEX($AK$70:$AK$81, ROWS($CR$4:CR68)), IFERROR(INDEX($AO$70:$AO$81, ROWS($CR$4:CR68)-ROWS($AK$70:$AK$81)), IFERROR(INDEX($AS$70:$AS$81, ROWS($CR$4:CR68)-ROWS($AK$70:$AK$81)-ROWS($AO$70:$AO$81)),IFERROR(INDEX($AW$70:$AW$81, ROWS($CR$4:CR68)-ROWS($AK$70:$AK$81)-ROWS($AO$70:$AO$81)-ROWS($AS$70:$AS$81)),IFERROR(INDEX($BA$70:$BA$81, ROWS($CR$4:CR68)-ROWS($AK$70:$AK$81)-ROWS($AO$70:$AO$81)-ROWS($AS$70:$AS$81)-ROWS($AW$70:$AW$81)),IFERROR(INDEX($BE$70:$BE$81, ROWS($CR$4:CR68)-ROWS($AK$70:$AK$81)-ROWS($AO$70:$AO$81)-ROWS($AS$70:$AS$81)-ROWS($AW$70:$AW$81)-ROWS($BA$70:$BA$81)),IFERROR(INDEX($BI$70:$BI$81, ROWS($CR$4:CR68)-ROWS($AK$70:$AK$81)-ROWS($AO$70:$AO$81)-ROWS($AS$70:$AS$81)-ROWS($AW$70:$AW$81)-ROWS($BA$70:$BA$81)-ROWS($BE$70:$BE$81)), "")))))))</f>
        <v>0</v>
      </c>
      <c r="CS70" s="316" t="str">
        <f t="shared" ca="1" si="43"/>
        <v/>
      </c>
      <c r="CT70" s="413" t="str">
        <f t="shared" ca="1" si="44"/>
        <v/>
      </c>
      <c r="CU70" s="412" t="str">
        <f>IF(OR(CV70="",CV70=0),"",MAX(CU$5:CU69)+1)</f>
        <v/>
      </c>
      <c r="CV70" s="316" t="str">
        <f>IFERROR(INDEX($AJ$86:$AJ$97, ROWS($CV$4:CV68)), IFERROR(INDEX($AN$86:$AN$97, ROWS($CV$4:CV68)-ROWS($AJ$86:$AJ$97)), ""))</f>
        <v/>
      </c>
      <c r="CW70" s="316" t="str">
        <f t="shared" si="45"/>
        <v/>
      </c>
      <c r="CX70" s="316" t="str">
        <f>IF(OR(CY70="",CY70=0),"",MAX(CX$5:CX69)+1)</f>
        <v/>
      </c>
      <c r="CY70" s="316" t="str">
        <f>IFERROR(INDEX($AK$86:$AK$97, ROWS($CY$4:CY68)), IFERROR(INDEX($AO$86:$AO$97, ROWS($CY$4:CY68)-ROWS($AK$86:$AK$97)), ""))</f>
        <v/>
      </c>
      <c r="CZ70" s="316" t="str">
        <f t="shared" si="46"/>
        <v/>
      </c>
      <c r="DA70" s="413" t="str">
        <f t="shared" si="47"/>
        <v/>
      </c>
      <c r="DC70" s="438">
        <f ca="1">IF(OR(DD70="",DD70=0),"",MAX(DC$65:DC69)+1)</f>
        <v>4</v>
      </c>
      <c r="DD70" s="434" t="str">
        <f t="shared" ca="1" si="166"/>
        <v>Auto Insurance</v>
      </c>
      <c r="DE70" s="413">
        <f t="shared" ca="1" si="167"/>
        <v>180</v>
      </c>
      <c r="DF70" s="431" t="str">
        <f ca="1">IF(OR(DG70="",DG70=0),"",MAX(DF$65:DF69)+1)</f>
        <v/>
      </c>
      <c r="DG70" s="412" t="str">
        <f t="shared" ca="1" si="168"/>
        <v/>
      </c>
      <c r="DH70" s="413" t="str">
        <f t="shared" ca="1" si="169"/>
        <v/>
      </c>
      <c r="DI70" s="412" t="str">
        <f t="shared" ca="1" si="170"/>
        <v>Boat Loan</v>
      </c>
      <c r="DJ70" s="413">
        <f t="shared" ca="1" si="171"/>
        <v>300</v>
      </c>
      <c r="DK70" s="412" t="str">
        <f t="shared" ca="1" si="172"/>
        <v/>
      </c>
      <c r="DL70" s="413" t="str">
        <f t="shared" ca="1" si="173"/>
        <v/>
      </c>
      <c r="DM70" s="292"/>
      <c r="DN70" s="425" t="str">
        <f ca="1">IF(DI78="","",CONCATENATE(DI78," - ",DJ78))</f>
        <v/>
      </c>
      <c r="DO70" s="295" t="str">
        <f ca="1">IF(DI79="","",CONCATENATE(DI79," - ",DJ79))</f>
        <v/>
      </c>
      <c r="DP70" s="295" t="str">
        <f ca="1">IF(DI80="","",CONCATENATE(DI80," - ",DJ80))</f>
        <v/>
      </c>
      <c r="DQ70" s="425" t="str">
        <f ca="1">IF(DK78="","",CONCATENATE(DK78," - ",DL78))</f>
        <v/>
      </c>
      <c r="DR70" s="295" t="str">
        <f ca="1">IF(DK79="","",CONCATENATE(DK79," - ",DL79))</f>
        <v/>
      </c>
      <c r="DS70" s="426" t="str">
        <f ca="1">IF(DK80="","",CONCATENATE(DK80," - ",DL80))</f>
        <v/>
      </c>
    </row>
    <row r="71" spans="16:123" ht="15.75" thickBot="1" x14ac:dyDescent="0.35">
      <c r="AB71" s="395">
        <f ca="1">IFERROR(MATCH($AB$59,OFFSET(Year!$AY$11:$AY$62,AB70,,1000),0)+AB70,"")</f>
        <v>58</v>
      </c>
      <c r="AC71" s="404" t="str">
        <f ca="1">IFERROR(INDEX(Year!$BB$11:$BB$62,AB71),"")</f>
        <v/>
      </c>
      <c r="AD71" s="405" t="str">
        <f ca="1">IFERROR(INDEX(Year!$AZ$11:$AZ$62,AB71),"")</f>
        <v/>
      </c>
      <c r="AE71" s="406" t="str">
        <f ca="1">IFERROR(INDEX(Year!$BA$11:$BA$62,AB71),"")</f>
        <v/>
      </c>
      <c r="AF71" s="407" t="str">
        <f ca="1">IFERROR(INDEX(Year!$AY$11:$AY$62,AB71),"")</f>
        <v/>
      </c>
      <c r="AI71" s="304" t="str">
        <f t="shared" ref="AI71:AI81" ca="1" si="183">IFERROR(MATCH($AI$68,OFFSET($AC$1,AI70,,1000),0)+AI70,"")</f>
        <v/>
      </c>
      <c r="AJ71" s="305" t="str">
        <f t="shared" ca="1" si="174"/>
        <v/>
      </c>
      <c r="AK71" s="306" t="str">
        <f t="shared" ca="1" si="175"/>
        <v/>
      </c>
      <c r="AL71" s="307" t="str">
        <f t="shared" ca="1" si="176"/>
        <v/>
      </c>
      <c r="AM71" s="304">
        <f t="shared" ref="AM71:AM81" ca="1" si="184">IFERROR(MATCH($AM$68,OFFSET($AC$1,AM70,,1000),0)+AM70,"")</f>
        <v>131</v>
      </c>
      <c r="AN71" s="305" t="str">
        <f t="shared" ca="1" si="177"/>
        <v>Car 2 Gas</v>
      </c>
      <c r="AO71" s="306">
        <f t="shared" ca="1" si="178"/>
        <v>80</v>
      </c>
      <c r="AP71" s="307" t="str">
        <f t="shared" ca="1" si="179"/>
        <v>Liquid Bills</v>
      </c>
      <c r="AQ71" s="304" t="str">
        <f t="shared" ref="AQ71:AQ81" ca="1" si="185">IFERROR(MATCH($AQ$68,OFFSET($AC$1,AQ70,,1000),0)+AQ70,"")</f>
        <v/>
      </c>
      <c r="AR71" s="305" t="str">
        <f t="shared" ca="1" si="180"/>
        <v/>
      </c>
      <c r="AS71" s="306" t="str">
        <f t="shared" ca="1" si="181"/>
        <v/>
      </c>
      <c r="AT71" s="307" t="str">
        <f t="shared" ca="1" si="182"/>
        <v/>
      </c>
      <c r="AU71" s="304"/>
      <c r="AV71" s="305"/>
      <c r="AW71" s="306"/>
      <c r="AX71" s="307"/>
      <c r="AY71" s="304"/>
      <c r="AZ71" s="305"/>
      <c r="BA71" s="306"/>
      <c r="BB71" s="307"/>
      <c r="BC71" s="304"/>
      <c r="BD71" s="305"/>
      <c r="BE71" s="306"/>
      <c r="BF71" s="307"/>
      <c r="BG71" s="304"/>
      <c r="BH71" s="305"/>
      <c r="BI71" s="306"/>
      <c r="BJ71" s="307"/>
      <c r="BL71" s="412" t="str">
        <f ca="1">IF(OR(BM71="",BM71=0),"",MAX(BL$5:BL70)+1)</f>
        <v/>
      </c>
      <c r="BM71" s="316" t="str">
        <f ca="1">IFERROR(INDEX($AJ$6:$AJ$17, ROWS(BM$4:$BM69)), IFERROR(INDEX($AN$6:$AN$17, ROWS(BM$4:$BM69)-ROWS($AJ$6:$AJ$17)), IFERROR(INDEX($AR$6:$AR$17, ROWS(BM$4:$BM69)-ROWS($AJ$6:$AJ$17)-ROWS($AN$6:$AN$17)),IFERROR(INDEX($AV$6:$AV$17, ROWS(BM$4:$BM69)-ROWS($AJ$6:$AJ$17)-ROWS($AN$6:$AN$17)-ROWS($AR$6:$AR$17)),IFERROR(INDEX($AZ$6:$AZ$17, ROWS(BM$4:$BM69)-ROWS($AJ$6:$AJ$17)-ROWS($AN$6:$AN$17)-ROWS($AR$6:$AR$17)-ROWS($AV$6:$AV$17)),IFERROR(INDEX($BD$6:$BD$17, ROWS(BM$4:$BM69)-ROWS($AJ$6:$AJ$17)-ROWS($AN$6:$AN$17)-ROWS($AR$6:$AR$17)-ROWS($AV$6:$AV$17)-ROWS($AZ$6:$AZ$17)),IFERROR(INDEX($BH$6:$BH$17, ROWS(BM$4:$BM69)-ROWS($AJ$6:$AJ$17)-ROWS($AN$6:$AN$17)-ROWS($AR$6:$AR$17)-ROWS($AV$6:$AV$17)-ROWS($AZ$6:$AZ$17)-ROWS($BD$6:$BD$17)), "")))))))</f>
        <v/>
      </c>
      <c r="BN71" s="316" t="str">
        <f t="shared" ref="BN71:BN90" ca="1" si="186">IFERROR(INDEX($BM$6:$BM$90,MATCH(ROW()-ROW($BN$5),$BL$6:$BL$90,0)),"")</f>
        <v/>
      </c>
      <c r="BO71" s="316" t="str">
        <f ca="1">IF(OR(BP71="",BP71=0),"",MAX(BO$5:BO70)+1)</f>
        <v/>
      </c>
      <c r="BP71" s="316" t="str">
        <f ca="1">IFERROR(INDEX($AK$6:$AK$17, ROWS($BP$4:BP69)), IFERROR(INDEX($AO$6:$AO$17, ROWS($BP$4:BP69)-ROWS($AK$6:$AK$17)), IFERROR(INDEX($AS$6:$AS$17, ROWS($BP$4:BP69)-ROWS($AK$6:$AK$17)-ROWS($AO$6:$AO$17)),IFERROR(INDEX($AW$6:$AW$17, ROWS($BP$4:BP69)-ROWS($AK$6:$AK$17)-ROWS($AO$6:$AO$17)-ROWS($AS$6:$AS$17)),IFERROR(INDEX($BA$6:$BA$17, ROWS($BP$4:BP69)-ROWS($AK$6:$AK$17)-ROWS($AO$6:$AO$17)-ROWS($AS$6:$AS$17)-ROWS($AW$6:$AW$17)),IFERROR(INDEX($BE$6:$BE$17, ROWS($BP$4:BP69)-ROWS($AK$6:$AK$17)-ROWS($AO$6:$AO$17)-ROWS($AS$6:$AS$17)-ROWS($AW$6:$AW$17)-ROWS($BA$6:$BA$17)),IFERROR(INDEX($BI$6:$BI$17, ROWS($BP$4:BP69)-ROWS($AK$6:$AK$17)-ROWS($AO$6:$AO$17)-ROWS($AS$6:$AS$17)-ROWS($AW$6:$AW$17)-ROWS($BA$6:$BA$17)-ROWS($BE$6:$BE$17)), "")))))))</f>
        <v/>
      </c>
      <c r="BQ71" s="316" t="str">
        <f t="shared" ref="BQ71:BQ90" ca="1" si="187">IFERROR(INDEX($BP$6:$BP$90,MATCH(ROW()-ROW($BQ$5),$BO$6:$BO$90,0)),"")</f>
        <v/>
      </c>
      <c r="BR71" s="413" t="str">
        <f t="shared" ref="BR71:BR90" ca="1" si="188">IF(INDEX($AB$3:$AF$156,MATCH(BN71,$AD$3:$AD$156,0),5)="Income",INDEX($AB$3:$AF$156,MATCH(BN71,$AD$3:$AD$156,0),5),"")</f>
        <v/>
      </c>
      <c r="BS71" s="412" t="str">
        <f ca="1">IF(OR(BT71="",BT71=0),"",MAX(BS$5:BS70)+1)</f>
        <v/>
      </c>
      <c r="BT71" s="316" t="str">
        <f ca="1">IFERROR(INDEX($AJ$22:$AJ$33, ROWS($BT$4:BT69)), IFERROR(INDEX($AN$22:$AN$33, ROWS($BT$4:BT69)-ROWS($AJ$22:$AJ$33)), IFERROR(INDEX($AR$22:$AR$33, ROWS($BT$4:BT69)-ROWS($AJ$22:$AJ$33)-ROWS($AN$22:$AN$33)),IFERROR(INDEX($AV$22:$AV$33, ROWS($BT$4:BT69)-ROWS($AJ$22:$AJ$33)-ROWS($AN$22:$AN$33)-ROWS($AR$22:$AR$33)),IFERROR(INDEX($AZ$22:$AZ$33, ROWS($BT$4:BT69)-ROWS($AJ$22:$AJ$33)-ROWS($AN$22:$AN$33)-ROWS($AR$22:$AR$33)-ROWS($AV$22:$AV$33)),IFERROR(INDEX($BD$22:$BD$33, ROWS($BT$4:BT69)-ROWS($AJ$22:$AJ$33)-ROWS($AN$22:$AN$33)-ROWS($AR$22:$AR$33)-ROWS($AV$22:$AV$33)-ROWS($AZ$22:$AZ$33)),IFERROR(INDEX($BH$22:$BH$33, ROWS($BT$4:BT69)-ROWS($AJ$22:$AJ$33)-ROWS($AN$22:$AN$33)-ROWS($AR$22:$AR$33)-ROWS($AV$22:$AV$33)-ROWS($AZ$22:$AZ$33)-ROWS($BD$22:$BD$33)), "")))))))</f>
        <v/>
      </c>
      <c r="BU71" s="316" t="str">
        <f t="shared" ref="BU71:BU90" ca="1" si="189">IFERROR(INDEX($BT$6:$BT$90,MATCH(ROW()-ROW($BU$5),$BS$6:$BS$90,0)),"")</f>
        <v/>
      </c>
      <c r="BV71" s="316" t="str">
        <f ca="1">IF(OR(BW71="",BW71=0),"",MAX(BV$5:BV70)+1)</f>
        <v/>
      </c>
      <c r="BW71" s="316" t="str">
        <f ca="1">IFERROR(INDEX($AK$22:$AK$33, ROWS($BW$4:BW69)), IFERROR(INDEX($AO$22:$AO$33, ROWS($BW$4:BW69)-ROWS($AK$22:$AK$33)), IFERROR(INDEX($AS$22:$AS$33, ROWS($BW$4:BW69)-ROWS($AK$22:$AK$33)-ROWS($AO$22:$AO$33)),IFERROR(INDEX($AW$22:$AW$33, ROWS($BW$4:BW69)-ROWS($AK$22:$AK$33)-ROWS($AO$22:$AO$33)-ROWS($AS$22:$AS$33)),IFERROR(INDEX($BA$22:$BA$33, ROWS($BW$4:BW69)-ROWS($AK$22:$AK$33)-ROWS($AO$22:$AO$33)-ROWS($AS$22:$AS$33)-ROWS($AW$22:$AW$33)),IFERROR(INDEX($BE$22:$BE$33, ROWS($BW$4:BW69)-ROWS($AK$22:$AK$33)-ROWS($AO$22:$AO$33)-ROWS($AS$22:$AS$33)-ROWS($AW$22:$AW$33)-ROWS($BA$22:$BA$33)),IFERROR(INDEX($BI$22:$BI$33, ROWS($BW$4:BW69)-ROWS($AK$22:$AK$33)-ROWS($AO$22:$AO$33)-ROWS($AS$22:$AS$33)-ROWS($AW$22:$AW$33)-ROWS($BA$22:$BA$33)-ROWS($BE$22:$BE$33)), "")))))))</f>
        <v/>
      </c>
      <c r="BX71" s="316" t="str">
        <f t="shared" ref="BX71:BX90" ca="1" si="190">IFERROR(INDEX($BW$6:$BW$90,MATCH(ROW()-ROW($BX$5),$BV$6:$BV$90,0)),"")</f>
        <v/>
      </c>
      <c r="BY71" s="413" t="str">
        <f t="shared" ref="BY71:BY90" ca="1" si="191">IF(INDEX($AB$3:$AF$156,MATCH(BU71,$AD$3:$AD$156,0),5)="Income",INDEX($AB$3:$AF$156,MATCH(BU71,$AD$3:$AD$156,0),5),"")</f>
        <v/>
      </c>
      <c r="BZ71" s="412" t="str">
        <f ca="1">IF(OR(CA71="",CA71=0),"",MAX(BZ$5:BZ70)+1)</f>
        <v/>
      </c>
      <c r="CA71" s="316" t="str">
        <f ca="1">IFERROR(INDEX($AJ$38:$AJ$49, ROWS($CA$4:CA69)), IFERROR(INDEX($AN$38:$AN$49, ROWS($CA$4:CA69)-ROWS($AJ$38:$AJ$49)), IFERROR(INDEX($AR$38:$AR$49, ROWS($CA$4:CA69)-ROWS($AJ$38:$AJ$49)-ROWS($AN$38:$AN$49)),IFERROR(INDEX($AV$38:$AV$49, ROWS($CA$4:CA69)-ROWS($AJ$38:$AJ$49)-ROWS($AN$38:$AN$49)-ROWS($AR$38:$AR$49)),IFERROR(INDEX($AZ$38:$AZ$49, ROWS($CA$4:CA69)-ROWS($AJ$38:$AJ$49)-ROWS($AN$38:$AN$49)-ROWS($AR$38:$AR$49)-ROWS($AV$38:$AV$49)),IFERROR(INDEX($BD$38:$BD$49, ROWS($CA$4:CA69)-ROWS($AJ$38:$AJ$49)-ROWS($AN$38:$AN$49)-ROWS($AR$38:$AR$49)-ROWS($AV$38:$AV$49)-ROWS($AZ$38:$AZ$49)),IFERROR(INDEX($BH$38:$BH$49, ROWS($CA$4:CA69)-ROWS($AJ$38:$AJ$49)-ROWS($AN$38:$AN$49)-ROWS($AR$38:$AR$49)-ROWS($AV$38:$AV$49)-ROWS($AZ$38:$AZ$49)-ROWS($BD$38:$BD$49)), "")))))))</f>
        <v/>
      </c>
      <c r="CB71" s="316" t="str">
        <f t="shared" ref="CB71:CB90" ca="1" si="192">IFERROR(INDEX($CA$6:$CA$90,MATCH(ROW()-ROW($CB$5),$BZ$6:$BZ$90,0)),"")</f>
        <v/>
      </c>
      <c r="CC71" s="316" t="str">
        <f ca="1">IF(OR(CD71="",CD71=0),"",MAX(CC$5:CC70)+1)</f>
        <v/>
      </c>
      <c r="CD71" s="316" t="str">
        <f ca="1">IFERROR(INDEX($AK$38:$AK$49, ROWS($CD$4:CD69)), IFERROR(INDEX($AO$38:$AO$49, ROWS($CD$4:CD69)-ROWS($AK$38:$AK$49)), IFERROR(INDEX($AS$38:$AS$49, ROWS($CD$4:CD69)-ROWS($AK$38:$AK$49)-ROWS($AO$38:$AO$49)),IFERROR(INDEX($AW$38:$AW$49, ROWS($CD$4:CD69)-ROWS($AK$38:$AK$49)-ROWS($AO$38:$AO$49)-ROWS($AS$38:$AS$49)),IFERROR(INDEX($BA$38:$BA$49, ROWS($CD$4:CD69)-ROWS($AK$38:$AK$49)-ROWS($AO$38:$AO$49)-ROWS($AS$38:$AS$49)-ROWS($AW$38:$AW$49)),IFERROR(INDEX($BE$38:$BE$49, ROWS($CD$4:CD69)-ROWS($AK$38:$AK$49)-ROWS($AO$38:$AO$49)-ROWS($AS$38:$AS$49)-ROWS($AW$38:$AW$49)-ROWS($BA$38:$BA$49)),IFERROR(INDEX($BI$38:$BI$49, ROWS($CD$4:CD69)-ROWS($AK$38:$AK$49)-ROWS($AO$38:$AO$49)-ROWS($AS$38:$AS$49)-ROWS($AW$38:$AW$49)-ROWS($BA$38:$BA$49)-ROWS($BE$38:$BE$49)), "")))))))</f>
        <v/>
      </c>
      <c r="CE71" s="316" t="str">
        <f t="shared" ref="CE71:CE90" ca="1" si="193">IFERROR(INDEX($CD$6:$CD$90,MATCH(ROW()-ROW($CE$5),$CC$6:$CC$90,0)),"")</f>
        <v/>
      </c>
      <c r="CF71" s="413" t="str">
        <f t="shared" ref="CF71:CF90" ca="1" si="194">IF(INDEX($AB$3:$AF$156,MATCH(CB71,$AD$3:$AD$156,0),5)="Income",INDEX($AB$3:$AF$156,MATCH(CB71,$AD$3:$AD$156,0),5),"")</f>
        <v/>
      </c>
      <c r="CG71" s="412" t="str">
        <f ca="1">IF(OR(CH71="",CH71=0),"",MAX(CG$5:CG70)+1)</f>
        <v/>
      </c>
      <c r="CH71" s="316" t="str">
        <f ca="1">IFERROR(INDEX($AJ$54:$AJ$65, ROWS($CH$4:CH69)), IFERROR(INDEX($AN$54:$AN$65, ROWS($CH$4:CH69)-ROWS($AJ$54:$AJ$65)), IFERROR(INDEX($AR$54:$AR$65, ROWS($CH$4:CH69)-ROWS($AJ$54:$AJ$65)-ROWS($AN$54:$AN$65)),IFERROR(INDEX($AV$54:$AV$65, ROWS($CH$4:CH69)-ROWS($AJ$54:$AJ$65)-ROWS($AN$54:$AN$65)-ROWS($AR$54:$AR$65)),IFERROR(INDEX($AZ$54:$AZ$65, ROWS($CH$4:CH69)-ROWS($AJ$54:$AJ$65)-ROWS($AN$54:$AN$65)-ROWS($AR$54:$AR$65)-ROWS($AV$54:$AV$65)),IFERROR(INDEX($BD$54:$BD$65, ROWS($CH$4:CH69)-ROWS($AJ$54:$AJ$65)-ROWS($AN$54:$AN$65)-ROWS($AR$54:$AR$65)-ROWS($AV$54:$AV$65)-ROWS($AZ$54:$AZ$65)),IFERROR(INDEX($BH$54:$BH$65, ROWS($CH$4:CH69)-ROWS($AJ$54:$AJ$65)-ROWS($AN$54:$AN$65)-ROWS($AR$54:$AR$65)-ROWS($AV$54:$AV$65)-ROWS($AZ$54:$AZ$65)-ROWS($BD$54:$BD$65)), "")))))))</f>
        <v/>
      </c>
      <c r="CI71" s="316" t="str">
        <f t="shared" ref="CI71:CI90" ca="1" si="195">IFERROR(INDEX($CH$6:$CH$90,MATCH(ROW()-ROW($CI$5),$CG$6:$CG$90,0)),"")</f>
        <v/>
      </c>
      <c r="CJ71" s="316" t="str">
        <f ca="1">IF(OR(CK71="",CK71=0),"",MAX(CJ$5:CJ70)+1)</f>
        <v/>
      </c>
      <c r="CK71" s="316" t="str">
        <f ca="1">IFERROR(INDEX($AK$54:$AK$65, ROWS($CK$4:CK69)), IFERROR(INDEX($AO$54:$AO$65, ROWS($CK$4:CK69)-ROWS($AK$54:$AK$65)), IFERROR(INDEX($AS$54:$AS$65, ROWS($CK$4:CK69)-ROWS($AK$54:$AK$65)-ROWS($AO$54:$AO$65)),IFERROR(INDEX($AW$54:$AW$65, ROWS($CK$4:CK69)-ROWS($AK$54:$AK$65)-ROWS($AO$54:$AO$65)-ROWS($AS$54:$AS$65)),IFERROR(INDEX($BA$54:$BA$65, ROWS($CK$4:CK69)-ROWS($AK$54:$AK$65)-ROWS($AO$54:$AO$65)-ROWS($AS$54:$AS$65)-ROWS($AW$54:$AW$65)),IFERROR(INDEX($BE$54:$BE$65, ROWS($CK$4:CK69)-ROWS($AK$54:$AK$65)-ROWS($AO$54:$AO$65)-ROWS($AS$54:$AS$65)-ROWS($AW$54:$AW$65)-ROWS($BA$54:$BA$65)),IFERROR(INDEX($BI$54:$BI$65, ROWS($CK$4:CK69)-ROWS($AK$54:$AK$65)-ROWS($AO$54:$AO$65)-ROWS($AS$54:$AS$65)-ROWS($AW$54:$AW$65)-ROWS($BA$54:$BA$65)-ROWS($BE$54:$BE$65)), "")))))))</f>
        <v/>
      </c>
      <c r="CL71" s="316" t="str">
        <f t="shared" ref="CL71:CL90" ca="1" si="196">IFERROR(INDEX($CK$6:$CK$90,MATCH(ROW()-ROW($CL$5),$CJ$6:$CJ$90,0)),"")</f>
        <v/>
      </c>
      <c r="CM71" s="413" t="str">
        <f t="shared" ref="CM71:CM90" ca="1" si="197">IF(INDEX($AB$3:$AF$156,MATCH(CI71,$AD$3:$AD$156,0),5)="Income",INDEX($AB$3:$AF$156,MATCH(CI71,$AD$3:$AD$156,0),5),"")</f>
        <v/>
      </c>
      <c r="CN71" s="412" t="str">
        <f>IF(OR(CO71="",CO71=0),"",MAX(CN$5:CN70)+1)</f>
        <v/>
      </c>
      <c r="CO71" s="316">
        <f>IFERROR(INDEX($AJ$70:$AJ$81, ROWS($CO$4:CO69)), IFERROR(INDEX($AN$70:$AN$81, ROWS($CO$4:CO69)-ROWS($AJ$70:$AJ$81)), IFERROR(INDEX($AR$70:$AR$81, ROWS($CO$4:CO69)-ROWS($AJ$70:$AJ$81)-ROWS($AN$70:$AN$81)),IFERROR(INDEX($AV$70:$AV$81, ROWS($CO$4:CO69)-ROWS($AJ$70:$AJ$81)-ROWS($AN$70:$AN$81)-ROWS($AR$70:$AR$81)),IFERROR(INDEX($AZ$70:$AZ$81, ROWS($CO$4:CO69)-ROWS($AJ$70:$AJ$81)-ROWS($AN$70:$AN$81)-ROWS($AR$70:$AR$81)-ROWS($AV$70:$AV$81)),IFERROR(INDEX($BD$70:$BD$81, ROWS($CO$4:CO69)-ROWS($AJ$70:$AJ$81)-ROWS($AN$70:$AN$81)-ROWS($AR$70:$AR$81)-ROWS($AV$70:$AV$81)-ROWS($AZ$70:$AZ$81)),IFERROR(INDEX($BH$70:$BH$81, ROWS($CO$4:CO69)-ROWS($AJ$70:$AJ$81)-ROWS($AN$70:$AN$81)-ROWS($AR$70:$AR$81)-ROWS($AV$70:$AV$81)-ROWS($AZ$70:$AZ$81)-ROWS($BD$70:$BD$81)), "")))))))</f>
        <v>0</v>
      </c>
      <c r="CP71" s="316" t="str">
        <f t="shared" ref="CP71:CP90" ca="1" si="198">IFERROR(INDEX($CO$6:$CO$90,MATCH(ROW()-ROW($CP$5),$CN$6:$CN$90,0)),"")</f>
        <v/>
      </c>
      <c r="CQ71" s="316" t="str">
        <f>IF(OR(CR71="",CR71=0),"",MAX(CQ$5:CQ70)+1)</f>
        <v/>
      </c>
      <c r="CR71" s="316">
        <f>IFERROR(INDEX($AK$70:$AK$81, ROWS($CR$4:CR69)), IFERROR(INDEX($AO$70:$AO$81, ROWS($CR$4:CR69)-ROWS($AK$70:$AK$81)), IFERROR(INDEX($AS$70:$AS$81, ROWS($CR$4:CR69)-ROWS($AK$70:$AK$81)-ROWS($AO$70:$AO$81)),IFERROR(INDEX($AW$70:$AW$81, ROWS($CR$4:CR69)-ROWS($AK$70:$AK$81)-ROWS($AO$70:$AO$81)-ROWS($AS$70:$AS$81)),IFERROR(INDEX($BA$70:$BA$81, ROWS($CR$4:CR69)-ROWS($AK$70:$AK$81)-ROWS($AO$70:$AO$81)-ROWS($AS$70:$AS$81)-ROWS($AW$70:$AW$81)),IFERROR(INDEX($BE$70:$BE$81, ROWS($CR$4:CR69)-ROWS($AK$70:$AK$81)-ROWS($AO$70:$AO$81)-ROWS($AS$70:$AS$81)-ROWS($AW$70:$AW$81)-ROWS($BA$70:$BA$81)),IFERROR(INDEX($BI$70:$BI$81, ROWS($CR$4:CR69)-ROWS($AK$70:$AK$81)-ROWS($AO$70:$AO$81)-ROWS($AS$70:$AS$81)-ROWS($AW$70:$AW$81)-ROWS($BA$70:$BA$81)-ROWS($BE$70:$BE$81)), "")))))))</f>
        <v>0</v>
      </c>
      <c r="CS71" s="316" t="str">
        <f t="shared" ref="CS71:CS90" ca="1" si="199">IFERROR(INDEX($CR$6:$CR$90,MATCH(ROW()-ROW($CS$5),$CQ$6:$CQ$90,0)),"")</f>
        <v/>
      </c>
      <c r="CT71" s="413" t="str">
        <f t="shared" ref="CT71:CT90" ca="1" si="200">IF(INDEX($AB$3:$AF$156,MATCH(CP71,$AD$3:$AD$156,0),5)="Income",INDEX($AB$3:$AF$156,MATCH(CP71,$AD$3:$AD$156,0),5),"")</f>
        <v/>
      </c>
      <c r="CU71" s="412" t="str">
        <f>IF(OR(CV71="",CV71=0),"",MAX(CU$5:CU70)+1)</f>
        <v/>
      </c>
      <c r="CV71" s="316" t="str">
        <f>IFERROR(INDEX($AJ$86:$AJ$97, ROWS($CV$4:CV69)), IFERROR(INDEX($AN$86:$AN$97, ROWS($CV$4:CV69)-ROWS($AJ$86:$AJ$97)), ""))</f>
        <v/>
      </c>
      <c r="CW71" s="316" t="str">
        <f t="shared" ref="CW71:CW90" si="201">IFERROR(INDEX($CV$6:$CV$90,MATCH(ROW()-ROW($CW$5),$CU$6:$CU$90,0)),"")</f>
        <v/>
      </c>
      <c r="CX71" s="316" t="str">
        <f>IF(OR(CY71="",CY71=0),"",MAX(CX$5:CX70)+1)</f>
        <v/>
      </c>
      <c r="CY71" s="316" t="str">
        <f>IFERROR(INDEX($AK$86:$AK$97, ROWS($CY$4:CY69)), IFERROR(INDEX($AO$86:$AO$97, ROWS($CY$4:CY69)-ROWS($AK$86:$AK$97)), ""))</f>
        <v/>
      </c>
      <c r="CZ71" s="316" t="str">
        <f t="shared" ref="CZ71:CZ90" si="202">IFERROR(INDEX($CY$6:$CY$90,MATCH(ROW()-ROW($CZ$5),$CX$6:$CX$90,0)),"")</f>
        <v/>
      </c>
      <c r="DA71" s="413" t="str">
        <f t="shared" ref="DA71:DA90" si="203">IF(INDEX($AB$3:$AF$156,MATCH(CW71,$AD$3:$AD$156,0),5)="Income",INDEX($AB$3:$AF$156,MATCH(CW71,$AD$3:$AD$156,0),5),"")</f>
        <v/>
      </c>
      <c r="DC71" s="438">
        <f ca="1">IF(OR(DD71="",DD71=0),"",MAX(DC$65:DC70)+1)</f>
        <v>5</v>
      </c>
      <c r="DD71" s="434" t="str">
        <f t="shared" ca="1" si="166"/>
        <v>Boat Loan</v>
      </c>
      <c r="DE71" s="413">
        <f t="shared" ca="1" si="167"/>
        <v>300</v>
      </c>
      <c r="DF71" s="431" t="str">
        <f ca="1">IF(OR(DG71="",DG71=0),"",MAX(DF$65:DF70)+1)</f>
        <v/>
      </c>
      <c r="DG71" s="412" t="str">
        <f t="shared" ca="1" si="168"/>
        <v/>
      </c>
      <c r="DH71" s="413" t="str">
        <f t="shared" ca="1" si="169"/>
        <v/>
      </c>
      <c r="DI71" s="412" t="str">
        <f t="shared" ca="1" si="170"/>
        <v/>
      </c>
      <c r="DJ71" s="413" t="str">
        <f t="shared" ca="1" si="171"/>
        <v/>
      </c>
      <c r="DK71" s="412" t="str">
        <f t="shared" ca="1" si="172"/>
        <v/>
      </c>
      <c r="DL71" s="413" t="str">
        <f t="shared" ca="1" si="173"/>
        <v/>
      </c>
      <c r="DM71" s="292"/>
      <c r="DN71" s="427" t="str">
        <f ca="1">IF(DI81="","",CONCATENATE(DI81," - ",DJ81))</f>
        <v/>
      </c>
      <c r="DO71" s="428" t="str">
        <f ca="1">IF(DI82="","",CONCATENATE(DI82," - ",DJ82))</f>
        <v/>
      </c>
      <c r="DP71" s="428" t="str">
        <f ca="1">IF(DI83="","",CONCATENATE(DI83," - ",DJ83))</f>
        <v/>
      </c>
      <c r="DQ71" s="427" t="str">
        <f ca="1">IF(DK81="","",CONCATENATE(DK81," - ",DL81))</f>
        <v/>
      </c>
      <c r="DR71" s="428" t="str">
        <f ca="1">IF(DK82="","",CONCATENATE(DK82," - ",DL82))</f>
        <v/>
      </c>
      <c r="DS71" s="429" t="str">
        <f ca="1">IF(DK83="","",CONCATENATE(DK83," - ",DL83))</f>
        <v/>
      </c>
    </row>
    <row r="72" spans="16:123" ht="15.75" thickBot="1" x14ac:dyDescent="0.35">
      <c r="AB72" s="395">
        <f ca="1">IFERROR(MATCH($AB$59,OFFSET(Year!$AY$11:$AY$62,AB71,,1000),0)+AB71,"")</f>
        <v>59</v>
      </c>
      <c r="AC72" s="404" t="str">
        <f ca="1">IFERROR(INDEX(Year!$BB$11:$BB$62,AB72),"")</f>
        <v/>
      </c>
      <c r="AD72" s="405" t="str">
        <f ca="1">IFERROR(INDEX(Year!$AZ$11:$AZ$62,AB72),"")</f>
        <v/>
      </c>
      <c r="AE72" s="406" t="str">
        <f ca="1">IFERROR(INDEX(Year!$BA$11:$BA$62,AB72),"")</f>
        <v/>
      </c>
      <c r="AF72" s="407" t="str">
        <f ca="1">IFERROR(INDEX(Year!$AY$11:$AY$62,AB72),"")</f>
        <v/>
      </c>
      <c r="AI72" s="304" t="str">
        <f t="shared" ca="1" si="183"/>
        <v/>
      </c>
      <c r="AJ72" s="305" t="str">
        <f t="shared" ca="1" si="174"/>
        <v/>
      </c>
      <c r="AK72" s="306" t="str">
        <f t="shared" ca="1" si="175"/>
        <v/>
      </c>
      <c r="AL72" s="307" t="str">
        <f t="shared" ca="1" si="176"/>
        <v/>
      </c>
      <c r="AM72" s="304" t="str">
        <f t="shared" ca="1" si="184"/>
        <v/>
      </c>
      <c r="AN72" s="305" t="str">
        <f t="shared" ca="1" si="177"/>
        <v/>
      </c>
      <c r="AO72" s="306" t="str">
        <f t="shared" ca="1" si="178"/>
        <v/>
      </c>
      <c r="AP72" s="307" t="str">
        <f t="shared" ca="1" si="179"/>
        <v/>
      </c>
      <c r="AQ72" s="304" t="str">
        <f t="shared" ca="1" si="185"/>
        <v/>
      </c>
      <c r="AR72" s="305" t="str">
        <f t="shared" ca="1" si="180"/>
        <v/>
      </c>
      <c r="AS72" s="306" t="str">
        <f t="shared" ca="1" si="181"/>
        <v/>
      </c>
      <c r="AT72" s="307" t="str">
        <f t="shared" ca="1" si="182"/>
        <v/>
      </c>
      <c r="AU72" s="304"/>
      <c r="AV72" s="305"/>
      <c r="AW72" s="306"/>
      <c r="AX72" s="307"/>
      <c r="AY72" s="304"/>
      <c r="AZ72" s="305"/>
      <c r="BA72" s="306"/>
      <c r="BB72" s="307"/>
      <c r="BC72" s="304"/>
      <c r="BD72" s="305"/>
      <c r="BE72" s="306"/>
      <c r="BF72" s="307"/>
      <c r="BG72" s="304"/>
      <c r="BH72" s="305"/>
      <c r="BI72" s="306"/>
      <c r="BJ72" s="307"/>
      <c r="BL72" s="412" t="str">
        <f ca="1">IF(OR(BM72="",BM72=0),"",MAX(BL$5:BL71)+1)</f>
        <v/>
      </c>
      <c r="BM72" s="316" t="str">
        <f ca="1">IFERROR(INDEX($AJ$6:$AJ$17, ROWS(BM$4:$BM70)), IFERROR(INDEX($AN$6:$AN$17, ROWS(BM$4:$BM70)-ROWS($AJ$6:$AJ$17)), IFERROR(INDEX($AR$6:$AR$17, ROWS(BM$4:$BM70)-ROWS($AJ$6:$AJ$17)-ROWS($AN$6:$AN$17)),IFERROR(INDEX($AV$6:$AV$17, ROWS(BM$4:$BM70)-ROWS($AJ$6:$AJ$17)-ROWS($AN$6:$AN$17)-ROWS($AR$6:$AR$17)),IFERROR(INDEX($AZ$6:$AZ$17, ROWS(BM$4:$BM70)-ROWS($AJ$6:$AJ$17)-ROWS($AN$6:$AN$17)-ROWS($AR$6:$AR$17)-ROWS($AV$6:$AV$17)),IFERROR(INDEX($BD$6:$BD$17, ROWS(BM$4:$BM70)-ROWS($AJ$6:$AJ$17)-ROWS($AN$6:$AN$17)-ROWS($AR$6:$AR$17)-ROWS($AV$6:$AV$17)-ROWS($AZ$6:$AZ$17)),IFERROR(INDEX($BH$6:$BH$17, ROWS(BM$4:$BM70)-ROWS($AJ$6:$AJ$17)-ROWS($AN$6:$AN$17)-ROWS($AR$6:$AR$17)-ROWS($AV$6:$AV$17)-ROWS($AZ$6:$AZ$17)-ROWS($BD$6:$BD$17)), "")))))))</f>
        <v/>
      </c>
      <c r="BN72" s="316" t="str">
        <f t="shared" ca="1" si="186"/>
        <v/>
      </c>
      <c r="BO72" s="316" t="str">
        <f ca="1">IF(OR(BP72="",BP72=0),"",MAX(BO$5:BO71)+1)</f>
        <v/>
      </c>
      <c r="BP72" s="316" t="str">
        <f ca="1">IFERROR(INDEX($AK$6:$AK$17, ROWS($BP$4:BP70)), IFERROR(INDEX($AO$6:$AO$17, ROWS($BP$4:BP70)-ROWS($AK$6:$AK$17)), IFERROR(INDEX($AS$6:$AS$17, ROWS($BP$4:BP70)-ROWS($AK$6:$AK$17)-ROWS($AO$6:$AO$17)),IFERROR(INDEX($AW$6:$AW$17, ROWS($BP$4:BP70)-ROWS($AK$6:$AK$17)-ROWS($AO$6:$AO$17)-ROWS($AS$6:$AS$17)),IFERROR(INDEX($BA$6:$BA$17, ROWS($BP$4:BP70)-ROWS($AK$6:$AK$17)-ROWS($AO$6:$AO$17)-ROWS($AS$6:$AS$17)-ROWS($AW$6:$AW$17)),IFERROR(INDEX($BE$6:$BE$17, ROWS($BP$4:BP70)-ROWS($AK$6:$AK$17)-ROWS($AO$6:$AO$17)-ROWS($AS$6:$AS$17)-ROWS($AW$6:$AW$17)-ROWS($BA$6:$BA$17)),IFERROR(INDEX($BI$6:$BI$17, ROWS($BP$4:BP70)-ROWS($AK$6:$AK$17)-ROWS($AO$6:$AO$17)-ROWS($AS$6:$AS$17)-ROWS($AW$6:$AW$17)-ROWS($BA$6:$BA$17)-ROWS($BE$6:$BE$17)), "")))))))</f>
        <v/>
      </c>
      <c r="BQ72" s="316" t="str">
        <f t="shared" ca="1" si="187"/>
        <v/>
      </c>
      <c r="BR72" s="413" t="str">
        <f t="shared" ca="1" si="188"/>
        <v/>
      </c>
      <c r="BS72" s="412" t="str">
        <f ca="1">IF(OR(BT72="",BT72=0),"",MAX(BS$5:BS71)+1)</f>
        <v/>
      </c>
      <c r="BT72" s="316" t="str">
        <f ca="1">IFERROR(INDEX($AJ$22:$AJ$33, ROWS($BT$4:BT70)), IFERROR(INDEX($AN$22:$AN$33, ROWS($BT$4:BT70)-ROWS($AJ$22:$AJ$33)), IFERROR(INDEX($AR$22:$AR$33, ROWS($BT$4:BT70)-ROWS($AJ$22:$AJ$33)-ROWS($AN$22:$AN$33)),IFERROR(INDEX($AV$22:$AV$33, ROWS($BT$4:BT70)-ROWS($AJ$22:$AJ$33)-ROWS($AN$22:$AN$33)-ROWS($AR$22:$AR$33)),IFERROR(INDEX($AZ$22:$AZ$33, ROWS($BT$4:BT70)-ROWS($AJ$22:$AJ$33)-ROWS($AN$22:$AN$33)-ROWS($AR$22:$AR$33)-ROWS($AV$22:$AV$33)),IFERROR(INDEX($BD$22:$BD$33, ROWS($BT$4:BT70)-ROWS($AJ$22:$AJ$33)-ROWS($AN$22:$AN$33)-ROWS($AR$22:$AR$33)-ROWS($AV$22:$AV$33)-ROWS($AZ$22:$AZ$33)),IFERROR(INDEX($BH$22:$BH$33, ROWS($BT$4:BT70)-ROWS($AJ$22:$AJ$33)-ROWS($AN$22:$AN$33)-ROWS($AR$22:$AR$33)-ROWS($AV$22:$AV$33)-ROWS($AZ$22:$AZ$33)-ROWS($BD$22:$BD$33)), "")))))))</f>
        <v/>
      </c>
      <c r="BU72" s="316" t="str">
        <f t="shared" ca="1" si="189"/>
        <v/>
      </c>
      <c r="BV72" s="316" t="str">
        <f ca="1">IF(OR(BW72="",BW72=0),"",MAX(BV$5:BV71)+1)</f>
        <v/>
      </c>
      <c r="BW72" s="316" t="str">
        <f ca="1">IFERROR(INDEX($AK$22:$AK$33, ROWS($BW$4:BW70)), IFERROR(INDEX($AO$22:$AO$33, ROWS($BW$4:BW70)-ROWS($AK$22:$AK$33)), IFERROR(INDEX($AS$22:$AS$33, ROWS($BW$4:BW70)-ROWS($AK$22:$AK$33)-ROWS($AO$22:$AO$33)),IFERROR(INDEX($AW$22:$AW$33, ROWS($BW$4:BW70)-ROWS($AK$22:$AK$33)-ROWS($AO$22:$AO$33)-ROWS($AS$22:$AS$33)),IFERROR(INDEX($BA$22:$BA$33, ROWS($BW$4:BW70)-ROWS($AK$22:$AK$33)-ROWS($AO$22:$AO$33)-ROWS($AS$22:$AS$33)-ROWS($AW$22:$AW$33)),IFERROR(INDEX($BE$22:$BE$33, ROWS($BW$4:BW70)-ROWS($AK$22:$AK$33)-ROWS($AO$22:$AO$33)-ROWS($AS$22:$AS$33)-ROWS($AW$22:$AW$33)-ROWS($BA$22:$BA$33)),IFERROR(INDEX($BI$22:$BI$33, ROWS($BW$4:BW70)-ROWS($AK$22:$AK$33)-ROWS($AO$22:$AO$33)-ROWS($AS$22:$AS$33)-ROWS($AW$22:$AW$33)-ROWS($BA$22:$BA$33)-ROWS($BE$22:$BE$33)), "")))))))</f>
        <v/>
      </c>
      <c r="BX72" s="316" t="str">
        <f t="shared" ca="1" si="190"/>
        <v/>
      </c>
      <c r="BY72" s="413" t="str">
        <f t="shared" ca="1" si="191"/>
        <v/>
      </c>
      <c r="BZ72" s="412" t="str">
        <f ca="1">IF(OR(CA72="",CA72=0),"",MAX(BZ$5:BZ71)+1)</f>
        <v/>
      </c>
      <c r="CA72" s="316" t="str">
        <f ca="1">IFERROR(INDEX($AJ$38:$AJ$49, ROWS($CA$4:CA70)), IFERROR(INDEX($AN$38:$AN$49, ROWS($CA$4:CA70)-ROWS($AJ$38:$AJ$49)), IFERROR(INDEX($AR$38:$AR$49, ROWS($CA$4:CA70)-ROWS($AJ$38:$AJ$49)-ROWS($AN$38:$AN$49)),IFERROR(INDEX($AV$38:$AV$49, ROWS($CA$4:CA70)-ROWS($AJ$38:$AJ$49)-ROWS($AN$38:$AN$49)-ROWS($AR$38:$AR$49)),IFERROR(INDEX($AZ$38:$AZ$49, ROWS($CA$4:CA70)-ROWS($AJ$38:$AJ$49)-ROWS($AN$38:$AN$49)-ROWS($AR$38:$AR$49)-ROWS($AV$38:$AV$49)),IFERROR(INDEX($BD$38:$BD$49, ROWS($CA$4:CA70)-ROWS($AJ$38:$AJ$49)-ROWS($AN$38:$AN$49)-ROWS($AR$38:$AR$49)-ROWS($AV$38:$AV$49)-ROWS($AZ$38:$AZ$49)),IFERROR(INDEX($BH$38:$BH$49, ROWS($CA$4:CA70)-ROWS($AJ$38:$AJ$49)-ROWS($AN$38:$AN$49)-ROWS($AR$38:$AR$49)-ROWS($AV$38:$AV$49)-ROWS($AZ$38:$AZ$49)-ROWS($BD$38:$BD$49)), "")))))))</f>
        <v/>
      </c>
      <c r="CB72" s="316" t="str">
        <f t="shared" ca="1" si="192"/>
        <v/>
      </c>
      <c r="CC72" s="316" t="str">
        <f ca="1">IF(OR(CD72="",CD72=0),"",MAX(CC$5:CC71)+1)</f>
        <v/>
      </c>
      <c r="CD72" s="316" t="str">
        <f ca="1">IFERROR(INDEX($AK$38:$AK$49, ROWS($CD$4:CD70)), IFERROR(INDEX($AO$38:$AO$49, ROWS($CD$4:CD70)-ROWS($AK$38:$AK$49)), IFERROR(INDEX($AS$38:$AS$49, ROWS($CD$4:CD70)-ROWS($AK$38:$AK$49)-ROWS($AO$38:$AO$49)),IFERROR(INDEX($AW$38:$AW$49, ROWS($CD$4:CD70)-ROWS($AK$38:$AK$49)-ROWS($AO$38:$AO$49)-ROWS($AS$38:$AS$49)),IFERROR(INDEX($BA$38:$BA$49, ROWS($CD$4:CD70)-ROWS($AK$38:$AK$49)-ROWS($AO$38:$AO$49)-ROWS($AS$38:$AS$49)-ROWS($AW$38:$AW$49)),IFERROR(INDEX($BE$38:$BE$49, ROWS($CD$4:CD70)-ROWS($AK$38:$AK$49)-ROWS($AO$38:$AO$49)-ROWS($AS$38:$AS$49)-ROWS($AW$38:$AW$49)-ROWS($BA$38:$BA$49)),IFERROR(INDEX($BI$38:$BI$49, ROWS($CD$4:CD70)-ROWS($AK$38:$AK$49)-ROWS($AO$38:$AO$49)-ROWS($AS$38:$AS$49)-ROWS($AW$38:$AW$49)-ROWS($BA$38:$BA$49)-ROWS($BE$38:$BE$49)), "")))))))</f>
        <v/>
      </c>
      <c r="CE72" s="316" t="str">
        <f t="shared" ca="1" si="193"/>
        <v/>
      </c>
      <c r="CF72" s="413" t="str">
        <f t="shared" ca="1" si="194"/>
        <v/>
      </c>
      <c r="CG72" s="412" t="str">
        <f ca="1">IF(OR(CH72="",CH72=0),"",MAX(CG$5:CG71)+1)</f>
        <v/>
      </c>
      <c r="CH72" s="316" t="str">
        <f ca="1">IFERROR(INDEX($AJ$54:$AJ$65, ROWS($CH$4:CH70)), IFERROR(INDEX($AN$54:$AN$65, ROWS($CH$4:CH70)-ROWS($AJ$54:$AJ$65)), IFERROR(INDEX($AR$54:$AR$65, ROWS($CH$4:CH70)-ROWS($AJ$54:$AJ$65)-ROWS($AN$54:$AN$65)),IFERROR(INDEX($AV$54:$AV$65, ROWS($CH$4:CH70)-ROWS($AJ$54:$AJ$65)-ROWS($AN$54:$AN$65)-ROWS($AR$54:$AR$65)),IFERROR(INDEX($AZ$54:$AZ$65, ROWS($CH$4:CH70)-ROWS($AJ$54:$AJ$65)-ROWS($AN$54:$AN$65)-ROWS($AR$54:$AR$65)-ROWS($AV$54:$AV$65)),IFERROR(INDEX($BD$54:$BD$65, ROWS($CH$4:CH70)-ROWS($AJ$54:$AJ$65)-ROWS($AN$54:$AN$65)-ROWS($AR$54:$AR$65)-ROWS($AV$54:$AV$65)-ROWS($AZ$54:$AZ$65)),IFERROR(INDEX($BH$54:$BH$65, ROWS($CH$4:CH70)-ROWS($AJ$54:$AJ$65)-ROWS($AN$54:$AN$65)-ROWS($AR$54:$AR$65)-ROWS($AV$54:$AV$65)-ROWS($AZ$54:$AZ$65)-ROWS($BD$54:$BD$65)), "")))))))</f>
        <v/>
      </c>
      <c r="CI72" s="316" t="str">
        <f t="shared" ca="1" si="195"/>
        <v/>
      </c>
      <c r="CJ72" s="316" t="str">
        <f ca="1">IF(OR(CK72="",CK72=0),"",MAX(CJ$5:CJ71)+1)</f>
        <v/>
      </c>
      <c r="CK72" s="316" t="str">
        <f ca="1">IFERROR(INDEX($AK$54:$AK$65, ROWS($CK$4:CK70)), IFERROR(INDEX($AO$54:$AO$65, ROWS($CK$4:CK70)-ROWS($AK$54:$AK$65)), IFERROR(INDEX($AS$54:$AS$65, ROWS($CK$4:CK70)-ROWS($AK$54:$AK$65)-ROWS($AO$54:$AO$65)),IFERROR(INDEX($AW$54:$AW$65, ROWS($CK$4:CK70)-ROWS($AK$54:$AK$65)-ROWS($AO$54:$AO$65)-ROWS($AS$54:$AS$65)),IFERROR(INDEX($BA$54:$BA$65, ROWS($CK$4:CK70)-ROWS($AK$54:$AK$65)-ROWS($AO$54:$AO$65)-ROWS($AS$54:$AS$65)-ROWS($AW$54:$AW$65)),IFERROR(INDEX($BE$54:$BE$65, ROWS($CK$4:CK70)-ROWS($AK$54:$AK$65)-ROWS($AO$54:$AO$65)-ROWS($AS$54:$AS$65)-ROWS($AW$54:$AW$65)-ROWS($BA$54:$BA$65)),IFERROR(INDEX($BI$54:$BI$65, ROWS($CK$4:CK70)-ROWS($AK$54:$AK$65)-ROWS($AO$54:$AO$65)-ROWS($AS$54:$AS$65)-ROWS($AW$54:$AW$65)-ROWS($BA$54:$BA$65)-ROWS($BE$54:$BE$65)), "")))))))</f>
        <v/>
      </c>
      <c r="CL72" s="316" t="str">
        <f t="shared" ca="1" si="196"/>
        <v/>
      </c>
      <c r="CM72" s="413" t="str">
        <f t="shared" ca="1" si="197"/>
        <v/>
      </c>
      <c r="CN72" s="412" t="str">
        <f>IF(OR(CO72="",CO72=0),"",MAX(CN$5:CN71)+1)</f>
        <v/>
      </c>
      <c r="CO72" s="316">
        <f>IFERROR(INDEX($AJ$70:$AJ$81, ROWS($CO$4:CO70)), IFERROR(INDEX($AN$70:$AN$81, ROWS($CO$4:CO70)-ROWS($AJ$70:$AJ$81)), IFERROR(INDEX($AR$70:$AR$81, ROWS($CO$4:CO70)-ROWS($AJ$70:$AJ$81)-ROWS($AN$70:$AN$81)),IFERROR(INDEX($AV$70:$AV$81, ROWS($CO$4:CO70)-ROWS($AJ$70:$AJ$81)-ROWS($AN$70:$AN$81)-ROWS($AR$70:$AR$81)),IFERROR(INDEX($AZ$70:$AZ$81, ROWS($CO$4:CO70)-ROWS($AJ$70:$AJ$81)-ROWS($AN$70:$AN$81)-ROWS($AR$70:$AR$81)-ROWS($AV$70:$AV$81)),IFERROR(INDEX($BD$70:$BD$81, ROWS($CO$4:CO70)-ROWS($AJ$70:$AJ$81)-ROWS($AN$70:$AN$81)-ROWS($AR$70:$AR$81)-ROWS($AV$70:$AV$81)-ROWS($AZ$70:$AZ$81)),IFERROR(INDEX($BH$70:$BH$81, ROWS($CO$4:CO70)-ROWS($AJ$70:$AJ$81)-ROWS($AN$70:$AN$81)-ROWS($AR$70:$AR$81)-ROWS($AV$70:$AV$81)-ROWS($AZ$70:$AZ$81)-ROWS($BD$70:$BD$81)), "")))))))</f>
        <v>0</v>
      </c>
      <c r="CP72" s="316" t="str">
        <f t="shared" ca="1" si="198"/>
        <v/>
      </c>
      <c r="CQ72" s="316" t="str">
        <f>IF(OR(CR72="",CR72=0),"",MAX(CQ$5:CQ71)+1)</f>
        <v/>
      </c>
      <c r="CR72" s="316">
        <f>IFERROR(INDEX($AK$70:$AK$81, ROWS($CR$4:CR70)), IFERROR(INDEX($AO$70:$AO$81, ROWS($CR$4:CR70)-ROWS($AK$70:$AK$81)), IFERROR(INDEX($AS$70:$AS$81, ROWS($CR$4:CR70)-ROWS($AK$70:$AK$81)-ROWS($AO$70:$AO$81)),IFERROR(INDEX($AW$70:$AW$81, ROWS($CR$4:CR70)-ROWS($AK$70:$AK$81)-ROWS($AO$70:$AO$81)-ROWS($AS$70:$AS$81)),IFERROR(INDEX($BA$70:$BA$81, ROWS($CR$4:CR70)-ROWS($AK$70:$AK$81)-ROWS($AO$70:$AO$81)-ROWS($AS$70:$AS$81)-ROWS($AW$70:$AW$81)),IFERROR(INDEX($BE$70:$BE$81, ROWS($CR$4:CR70)-ROWS($AK$70:$AK$81)-ROWS($AO$70:$AO$81)-ROWS($AS$70:$AS$81)-ROWS($AW$70:$AW$81)-ROWS($BA$70:$BA$81)),IFERROR(INDEX($BI$70:$BI$81, ROWS($CR$4:CR70)-ROWS($AK$70:$AK$81)-ROWS($AO$70:$AO$81)-ROWS($AS$70:$AS$81)-ROWS($AW$70:$AW$81)-ROWS($BA$70:$BA$81)-ROWS($BE$70:$BE$81)), "")))))))</f>
        <v>0</v>
      </c>
      <c r="CS72" s="316" t="str">
        <f t="shared" ca="1" si="199"/>
        <v/>
      </c>
      <c r="CT72" s="413" t="str">
        <f t="shared" ca="1" si="200"/>
        <v/>
      </c>
      <c r="CU72" s="412" t="str">
        <f>IF(OR(CV72="",CV72=0),"",MAX(CU$5:CU71)+1)</f>
        <v/>
      </c>
      <c r="CV72" s="316" t="str">
        <f>IFERROR(INDEX($AJ$86:$AJ$97, ROWS($CV$4:CV70)), IFERROR(INDEX($AN$86:$AN$97, ROWS($CV$4:CV70)-ROWS($AJ$86:$AJ$97)), ""))</f>
        <v/>
      </c>
      <c r="CW72" s="316" t="str">
        <f t="shared" si="201"/>
        <v/>
      </c>
      <c r="CX72" s="316" t="str">
        <f>IF(OR(CY72="",CY72=0),"",MAX(CX$5:CX71)+1)</f>
        <v/>
      </c>
      <c r="CY72" s="316" t="str">
        <f>IFERROR(INDEX($AK$86:$AK$97, ROWS($CY$4:CY70)), IFERROR(INDEX($AO$86:$AO$97, ROWS($CY$4:CY70)-ROWS($AK$86:$AK$97)), ""))</f>
        <v/>
      </c>
      <c r="CZ72" s="316" t="str">
        <f t="shared" si="202"/>
        <v/>
      </c>
      <c r="DA72" s="413" t="str">
        <f t="shared" si="203"/>
        <v/>
      </c>
      <c r="DC72" s="438" t="str">
        <f ca="1">IF(OR(DD72="",DD72=0),"",MAX(DC$65:DC71)+1)</f>
        <v/>
      </c>
      <c r="DD72" s="434" t="str">
        <f t="shared" ca="1" si="166"/>
        <v/>
      </c>
      <c r="DE72" s="413" t="str">
        <f t="shared" ca="1" si="167"/>
        <v/>
      </c>
      <c r="DF72" s="431" t="str">
        <f ca="1">IF(OR(DG72="",DG72=0),"",MAX(DF$65:DF71)+1)</f>
        <v/>
      </c>
      <c r="DG72" s="412" t="str">
        <f t="shared" ca="1" si="168"/>
        <v/>
      </c>
      <c r="DH72" s="413" t="str">
        <f t="shared" ca="1" si="169"/>
        <v/>
      </c>
      <c r="DI72" s="412" t="str">
        <f t="shared" ca="1" si="170"/>
        <v/>
      </c>
      <c r="DJ72" s="413" t="str">
        <f t="shared" ca="1" si="171"/>
        <v/>
      </c>
      <c r="DK72" s="412" t="str">
        <f t="shared" ca="1" si="172"/>
        <v/>
      </c>
      <c r="DL72" s="413" t="str">
        <f t="shared" ca="1" si="173"/>
        <v/>
      </c>
      <c r="DM72" s="292"/>
      <c r="DN72" s="1192" t="s">
        <v>505</v>
      </c>
      <c r="DO72" s="1193"/>
      <c r="DP72" s="443">
        <f ca="1">IF(DJ66="","",SUM(DJ66:DJ83))</f>
        <v>705</v>
      </c>
      <c r="DQ72" s="1192" t="s">
        <v>506</v>
      </c>
      <c r="DR72" s="1193"/>
      <c r="DS72" s="444">
        <f ca="1">IF(DL66="","",SUM(DL66:DL83))</f>
        <v>400</v>
      </c>
    </row>
    <row r="73" spans="16:123" x14ac:dyDescent="0.3">
      <c r="AB73" s="395">
        <f ca="1">IFERROR(MATCH($AB$59,OFFSET(Year!$AY$11:$AY$62,AB72,,1000),0)+AB72,"")</f>
        <v>60</v>
      </c>
      <c r="AC73" s="404" t="str">
        <f ca="1">IFERROR(INDEX(Year!$BB$11:$BB$62,AB73),"")</f>
        <v/>
      </c>
      <c r="AD73" s="405" t="str">
        <f ca="1">IFERROR(INDEX(Year!$AZ$11:$AZ$62,AB73),"")</f>
        <v/>
      </c>
      <c r="AE73" s="406" t="str">
        <f ca="1">IFERROR(INDEX(Year!$BA$11:$BA$62,AB73),"")</f>
        <v/>
      </c>
      <c r="AF73" s="407" t="str">
        <f ca="1">IFERROR(INDEX(Year!$AY$11:$AY$62,AB73),"")</f>
        <v/>
      </c>
      <c r="AI73" s="304" t="str">
        <f t="shared" ca="1" si="183"/>
        <v/>
      </c>
      <c r="AJ73" s="305" t="str">
        <f t="shared" ca="1" si="174"/>
        <v/>
      </c>
      <c r="AK73" s="306" t="str">
        <f t="shared" ca="1" si="175"/>
        <v/>
      </c>
      <c r="AL73" s="307" t="str">
        <f t="shared" ca="1" si="176"/>
        <v/>
      </c>
      <c r="AM73" s="304" t="str">
        <f t="shared" ca="1" si="184"/>
        <v/>
      </c>
      <c r="AN73" s="305" t="str">
        <f t="shared" ca="1" si="177"/>
        <v/>
      </c>
      <c r="AO73" s="306" t="str">
        <f t="shared" ca="1" si="178"/>
        <v/>
      </c>
      <c r="AP73" s="307" t="str">
        <f t="shared" ca="1" si="179"/>
        <v/>
      </c>
      <c r="AQ73" s="304" t="str">
        <f t="shared" ca="1" si="185"/>
        <v/>
      </c>
      <c r="AR73" s="305" t="str">
        <f t="shared" ca="1" si="180"/>
        <v/>
      </c>
      <c r="AS73" s="306" t="str">
        <f t="shared" ca="1" si="181"/>
        <v/>
      </c>
      <c r="AT73" s="307" t="str">
        <f t="shared" ca="1" si="182"/>
        <v/>
      </c>
      <c r="AU73" s="304"/>
      <c r="AV73" s="305"/>
      <c r="AW73" s="306"/>
      <c r="AX73" s="307"/>
      <c r="AY73" s="304"/>
      <c r="AZ73" s="305"/>
      <c r="BA73" s="306"/>
      <c r="BB73" s="307"/>
      <c r="BC73" s="304"/>
      <c r="BD73" s="305"/>
      <c r="BE73" s="306"/>
      <c r="BF73" s="307"/>
      <c r="BG73" s="304"/>
      <c r="BH73" s="305"/>
      <c r="BI73" s="306"/>
      <c r="BJ73" s="307"/>
      <c r="BL73" s="412" t="str">
        <f ca="1">IF(OR(BM73="",BM73=0),"",MAX(BL$5:BL72)+1)</f>
        <v/>
      </c>
      <c r="BM73" s="316" t="str">
        <f ca="1">IFERROR(INDEX($AJ$6:$AJ$17, ROWS(BM$4:$BM71)), IFERROR(INDEX($AN$6:$AN$17, ROWS(BM$4:$BM71)-ROWS($AJ$6:$AJ$17)), IFERROR(INDEX($AR$6:$AR$17, ROWS(BM$4:$BM71)-ROWS($AJ$6:$AJ$17)-ROWS($AN$6:$AN$17)),IFERROR(INDEX($AV$6:$AV$17, ROWS(BM$4:$BM71)-ROWS($AJ$6:$AJ$17)-ROWS($AN$6:$AN$17)-ROWS($AR$6:$AR$17)),IFERROR(INDEX($AZ$6:$AZ$17, ROWS(BM$4:$BM71)-ROWS($AJ$6:$AJ$17)-ROWS($AN$6:$AN$17)-ROWS($AR$6:$AR$17)-ROWS($AV$6:$AV$17)),IFERROR(INDEX($BD$6:$BD$17, ROWS(BM$4:$BM71)-ROWS($AJ$6:$AJ$17)-ROWS($AN$6:$AN$17)-ROWS($AR$6:$AR$17)-ROWS($AV$6:$AV$17)-ROWS($AZ$6:$AZ$17)),IFERROR(INDEX($BH$6:$BH$17, ROWS(BM$4:$BM71)-ROWS($AJ$6:$AJ$17)-ROWS($AN$6:$AN$17)-ROWS($AR$6:$AR$17)-ROWS($AV$6:$AV$17)-ROWS($AZ$6:$AZ$17)-ROWS($BD$6:$BD$17)), "")))))))</f>
        <v/>
      </c>
      <c r="BN73" s="316" t="str">
        <f t="shared" ca="1" si="186"/>
        <v/>
      </c>
      <c r="BO73" s="316" t="str">
        <f ca="1">IF(OR(BP73="",BP73=0),"",MAX(BO$5:BO72)+1)</f>
        <v/>
      </c>
      <c r="BP73" s="316" t="str">
        <f ca="1">IFERROR(INDEX($AK$6:$AK$17, ROWS($BP$4:BP71)), IFERROR(INDEX($AO$6:$AO$17, ROWS($BP$4:BP71)-ROWS($AK$6:$AK$17)), IFERROR(INDEX($AS$6:$AS$17, ROWS($BP$4:BP71)-ROWS($AK$6:$AK$17)-ROWS($AO$6:$AO$17)),IFERROR(INDEX($AW$6:$AW$17, ROWS($BP$4:BP71)-ROWS($AK$6:$AK$17)-ROWS($AO$6:$AO$17)-ROWS($AS$6:$AS$17)),IFERROR(INDEX($BA$6:$BA$17, ROWS($BP$4:BP71)-ROWS($AK$6:$AK$17)-ROWS($AO$6:$AO$17)-ROWS($AS$6:$AS$17)-ROWS($AW$6:$AW$17)),IFERROR(INDEX($BE$6:$BE$17, ROWS($BP$4:BP71)-ROWS($AK$6:$AK$17)-ROWS($AO$6:$AO$17)-ROWS($AS$6:$AS$17)-ROWS($AW$6:$AW$17)-ROWS($BA$6:$BA$17)),IFERROR(INDEX($BI$6:$BI$17, ROWS($BP$4:BP71)-ROWS($AK$6:$AK$17)-ROWS($AO$6:$AO$17)-ROWS($AS$6:$AS$17)-ROWS($AW$6:$AW$17)-ROWS($BA$6:$BA$17)-ROWS($BE$6:$BE$17)), "")))))))</f>
        <v/>
      </c>
      <c r="BQ73" s="316" t="str">
        <f t="shared" ca="1" si="187"/>
        <v/>
      </c>
      <c r="BR73" s="413" t="str">
        <f t="shared" ca="1" si="188"/>
        <v/>
      </c>
      <c r="BS73" s="412" t="str">
        <f ca="1">IF(OR(BT73="",BT73=0),"",MAX(BS$5:BS72)+1)</f>
        <v/>
      </c>
      <c r="BT73" s="316" t="str">
        <f ca="1">IFERROR(INDEX($AJ$22:$AJ$33, ROWS($BT$4:BT71)), IFERROR(INDEX($AN$22:$AN$33, ROWS($BT$4:BT71)-ROWS($AJ$22:$AJ$33)), IFERROR(INDEX($AR$22:$AR$33, ROWS($BT$4:BT71)-ROWS($AJ$22:$AJ$33)-ROWS($AN$22:$AN$33)),IFERROR(INDEX($AV$22:$AV$33, ROWS($BT$4:BT71)-ROWS($AJ$22:$AJ$33)-ROWS($AN$22:$AN$33)-ROWS($AR$22:$AR$33)),IFERROR(INDEX($AZ$22:$AZ$33, ROWS($BT$4:BT71)-ROWS($AJ$22:$AJ$33)-ROWS($AN$22:$AN$33)-ROWS($AR$22:$AR$33)-ROWS($AV$22:$AV$33)),IFERROR(INDEX($BD$22:$BD$33, ROWS($BT$4:BT71)-ROWS($AJ$22:$AJ$33)-ROWS($AN$22:$AN$33)-ROWS($AR$22:$AR$33)-ROWS($AV$22:$AV$33)-ROWS($AZ$22:$AZ$33)),IFERROR(INDEX($BH$22:$BH$33, ROWS($BT$4:BT71)-ROWS($AJ$22:$AJ$33)-ROWS($AN$22:$AN$33)-ROWS($AR$22:$AR$33)-ROWS($AV$22:$AV$33)-ROWS($AZ$22:$AZ$33)-ROWS($BD$22:$BD$33)), "")))))))</f>
        <v/>
      </c>
      <c r="BU73" s="316" t="str">
        <f t="shared" ca="1" si="189"/>
        <v/>
      </c>
      <c r="BV73" s="316" t="str">
        <f ca="1">IF(OR(BW73="",BW73=0),"",MAX(BV$5:BV72)+1)</f>
        <v/>
      </c>
      <c r="BW73" s="316" t="str">
        <f ca="1">IFERROR(INDEX($AK$22:$AK$33, ROWS($BW$4:BW71)), IFERROR(INDEX($AO$22:$AO$33, ROWS($BW$4:BW71)-ROWS($AK$22:$AK$33)), IFERROR(INDEX($AS$22:$AS$33, ROWS($BW$4:BW71)-ROWS($AK$22:$AK$33)-ROWS($AO$22:$AO$33)),IFERROR(INDEX($AW$22:$AW$33, ROWS($BW$4:BW71)-ROWS($AK$22:$AK$33)-ROWS($AO$22:$AO$33)-ROWS($AS$22:$AS$33)),IFERROR(INDEX($BA$22:$BA$33, ROWS($BW$4:BW71)-ROWS($AK$22:$AK$33)-ROWS($AO$22:$AO$33)-ROWS($AS$22:$AS$33)-ROWS($AW$22:$AW$33)),IFERROR(INDEX($BE$22:$BE$33, ROWS($BW$4:BW71)-ROWS($AK$22:$AK$33)-ROWS($AO$22:$AO$33)-ROWS($AS$22:$AS$33)-ROWS($AW$22:$AW$33)-ROWS($BA$22:$BA$33)),IFERROR(INDEX($BI$22:$BI$33, ROWS($BW$4:BW71)-ROWS($AK$22:$AK$33)-ROWS($AO$22:$AO$33)-ROWS($AS$22:$AS$33)-ROWS($AW$22:$AW$33)-ROWS($BA$22:$BA$33)-ROWS($BE$22:$BE$33)), "")))))))</f>
        <v/>
      </c>
      <c r="BX73" s="316" t="str">
        <f t="shared" ca="1" si="190"/>
        <v/>
      </c>
      <c r="BY73" s="413" t="str">
        <f t="shared" ca="1" si="191"/>
        <v/>
      </c>
      <c r="BZ73" s="412" t="str">
        <f ca="1">IF(OR(CA73="",CA73=0),"",MAX(BZ$5:BZ72)+1)</f>
        <v/>
      </c>
      <c r="CA73" s="316" t="str">
        <f ca="1">IFERROR(INDEX($AJ$38:$AJ$49, ROWS($CA$4:CA71)), IFERROR(INDEX($AN$38:$AN$49, ROWS($CA$4:CA71)-ROWS($AJ$38:$AJ$49)), IFERROR(INDEX($AR$38:$AR$49, ROWS($CA$4:CA71)-ROWS($AJ$38:$AJ$49)-ROWS($AN$38:$AN$49)),IFERROR(INDEX($AV$38:$AV$49, ROWS($CA$4:CA71)-ROWS($AJ$38:$AJ$49)-ROWS($AN$38:$AN$49)-ROWS($AR$38:$AR$49)),IFERROR(INDEX($AZ$38:$AZ$49, ROWS($CA$4:CA71)-ROWS($AJ$38:$AJ$49)-ROWS($AN$38:$AN$49)-ROWS($AR$38:$AR$49)-ROWS($AV$38:$AV$49)),IFERROR(INDEX($BD$38:$BD$49, ROWS($CA$4:CA71)-ROWS($AJ$38:$AJ$49)-ROWS($AN$38:$AN$49)-ROWS($AR$38:$AR$49)-ROWS($AV$38:$AV$49)-ROWS($AZ$38:$AZ$49)),IFERROR(INDEX($BH$38:$BH$49, ROWS($CA$4:CA71)-ROWS($AJ$38:$AJ$49)-ROWS($AN$38:$AN$49)-ROWS($AR$38:$AR$49)-ROWS($AV$38:$AV$49)-ROWS($AZ$38:$AZ$49)-ROWS($BD$38:$BD$49)), "")))))))</f>
        <v/>
      </c>
      <c r="CB73" s="316" t="str">
        <f t="shared" ca="1" si="192"/>
        <v/>
      </c>
      <c r="CC73" s="316" t="str">
        <f ca="1">IF(OR(CD73="",CD73=0),"",MAX(CC$5:CC72)+1)</f>
        <v/>
      </c>
      <c r="CD73" s="316" t="str">
        <f ca="1">IFERROR(INDEX($AK$38:$AK$49, ROWS($CD$4:CD71)), IFERROR(INDEX($AO$38:$AO$49, ROWS($CD$4:CD71)-ROWS($AK$38:$AK$49)), IFERROR(INDEX($AS$38:$AS$49, ROWS($CD$4:CD71)-ROWS($AK$38:$AK$49)-ROWS($AO$38:$AO$49)),IFERROR(INDEX($AW$38:$AW$49, ROWS($CD$4:CD71)-ROWS($AK$38:$AK$49)-ROWS($AO$38:$AO$49)-ROWS($AS$38:$AS$49)),IFERROR(INDEX($BA$38:$BA$49, ROWS($CD$4:CD71)-ROWS($AK$38:$AK$49)-ROWS($AO$38:$AO$49)-ROWS($AS$38:$AS$49)-ROWS($AW$38:$AW$49)),IFERROR(INDEX($BE$38:$BE$49, ROWS($CD$4:CD71)-ROWS($AK$38:$AK$49)-ROWS($AO$38:$AO$49)-ROWS($AS$38:$AS$49)-ROWS($AW$38:$AW$49)-ROWS($BA$38:$BA$49)),IFERROR(INDEX($BI$38:$BI$49, ROWS($CD$4:CD71)-ROWS($AK$38:$AK$49)-ROWS($AO$38:$AO$49)-ROWS($AS$38:$AS$49)-ROWS($AW$38:$AW$49)-ROWS($BA$38:$BA$49)-ROWS($BE$38:$BE$49)), "")))))))</f>
        <v/>
      </c>
      <c r="CE73" s="316" t="str">
        <f t="shared" ca="1" si="193"/>
        <v/>
      </c>
      <c r="CF73" s="413" t="str">
        <f t="shared" ca="1" si="194"/>
        <v/>
      </c>
      <c r="CG73" s="412" t="str">
        <f ca="1">IF(OR(CH73="",CH73=0),"",MAX(CG$5:CG72)+1)</f>
        <v/>
      </c>
      <c r="CH73" s="316" t="str">
        <f ca="1">IFERROR(INDEX($AJ$54:$AJ$65, ROWS($CH$4:CH71)), IFERROR(INDEX($AN$54:$AN$65, ROWS($CH$4:CH71)-ROWS($AJ$54:$AJ$65)), IFERROR(INDEX($AR$54:$AR$65, ROWS($CH$4:CH71)-ROWS($AJ$54:$AJ$65)-ROWS($AN$54:$AN$65)),IFERROR(INDEX($AV$54:$AV$65, ROWS($CH$4:CH71)-ROWS($AJ$54:$AJ$65)-ROWS($AN$54:$AN$65)-ROWS($AR$54:$AR$65)),IFERROR(INDEX($AZ$54:$AZ$65, ROWS($CH$4:CH71)-ROWS($AJ$54:$AJ$65)-ROWS($AN$54:$AN$65)-ROWS($AR$54:$AR$65)-ROWS($AV$54:$AV$65)),IFERROR(INDEX($BD$54:$BD$65, ROWS($CH$4:CH71)-ROWS($AJ$54:$AJ$65)-ROWS($AN$54:$AN$65)-ROWS($AR$54:$AR$65)-ROWS($AV$54:$AV$65)-ROWS($AZ$54:$AZ$65)),IFERROR(INDEX($BH$54:$BH$65, ROWS($CH$4:CH71)-ROWS($AJ$54:$AJ$65)-ROWS($AN$54:$AN$65)-ROWS($AR$54:$AR$65)-ROWS($AV$54:$AV$65)-ROWS($AZ$54:$AZ$65)-ROWS($BD$54:$BD$65)), "")))))))</f>
        <v/>
      </c>
      <c r="CI73" s="316" t="str">
        <f t="shared" ca="1" si="195"/>
        <v/>
      </c>
      <c r="CJ73" s="316" t="str">
        <f ca="1">IF(OR(CK73="",CK73=0),"",MAX(CJ$5:CJ72)+1)</f>
        <v/>
      </c>
      <c r="CK73" s="316" t="str">
        <f ca="1">IFERROR(INDEX($AK$54:$AK$65, ROWS($CK$4:CK71)), IFERROR(INDEX($AO$54:$AO$65, ROWS($CK$4:CK71)-ROWS($AK$54:$AK$65)), IFERROR(INDEX($AS$54:$AS$65, ROWS($CK$4:CK71)-ROWS($AK$54:$AK$65)-ROWS($AO$54:$AO$65)),IFERROR(INDEX($AW$54:$AW$65, ROWS($CK$4:CK71)-ROWS($AK$54:$AK$65)-ROWS($AO$54:$AO$65)-ROWS($AS$54:$AS$65)),IFERROR(INDEX($BA$54:$BA$65, ROWS($CK$4:CK71)-ROWS($AK$54:$AK$65)-ROWS($AO$54:$AO$65)-ROWS($AS$54:$AS$65)-ROWS($AW$54:$AW$65)),IFERROR(INDEX($BE$54:$BE$65, ROWS($CK$4:CK71)-ROWS($AK$54:$AK$65)-ROWS($AO$54:$AO$65)-ROWS($AS$54:$AS$65)-ROWS($AW$54:$AW$65)-ROWS($BA$54:$BA$65)),IFERROR(INDEX($BI$54:$BI$65, ROWS($CK$4:CK71)-ROWS($AK$54:$AK$65)-ROWS($AO$54:$AO$65)-ROWS($AS$54:$AS$65)-ROWS($AW$54:$AW$65)-ROWS($BA$54:$BA$65)-ROWS($BE$54:$BE$65)), "")))))))</f>
        <v/>
      </c>
      <c r="CL73" s="316" t="str">
        <f t="shared" ca="1" si="196"/>
        <v/>
      </c>
      <c r="CM73" s="413" t="str">
        <f t="shared" ca="1" si="197"/>
        <v/>
      </c>
      <c r="CN73" s="412" t="str">
        <f>IF(OR(CO73="",CO73=0),"",MAX(CN$5:CN72)+1)</f>
        <v/>
      </c>
      <c r="CO73" s="316">
        <f>IFERROR(INDEX($AJ$70:$AJ$81, ROWS($CO$4:CO71)), IFERROR(INDEX($AN$70:$AN$81, ROWS($CO$4:CO71)-ROWS($AJ$70:$AJ$81)), IFERROR(INDEX($AR$70:$AR$81, ROWS($CO$4:CO71)-ROWS($AJ$70:$AJ$81)-ROWS($AN$70:$AN$81)),IFERROR(INDEX($AV$70:$AV$81, ROWS($CO$4:CO71)-ROWS($AJ$70:$AJ$81)-ROWS($AN$70:$AN$81)-ROWS($AR$70:$AR$81)),IFERROR(INDEX($AZ$70:$AZ$81, ROWS($CO$4:CO71)-ROWS($AJ$70:$AJ$81)-ROWS($AN$70:$AN$81)-ROWS($AR$70:$AR$81)-ROWS($AV$70:$AV$81)),IFERROR(INDEX($BD$70:$BD$81, ROWS($CO$4:CO71)-ROWS($AJ$70:$AJ$81)-ROWS($AN$70:$AN$81)-ROWS($AR$70:$AR$81)-ROWS($AV$70:$AV$81)-ROWS($AZ$70:$AZ$81)),IFERROR(INDEX($BH$70:$BH$81, ROWS($CO$4:CO71)-ROWS($AJ$70:$AJ$81)-ROWS($AN$70:$AN$81)-ROWS($AR$70:$AR$81)-ROWS($AV$70:$AV$81)-ROWS($AZ$70:$AZ$81)-ROWS($BD$70:$BD$81)), "")))))))</f>
        <v>0</v>
      </c>
      <c r="CP73" s="316" t="str">
        <f t="shared" ca="1" si="198"/>
        <v/>
      </c>
      <c r="CQ73" s="316" t="str">
        <f>IF(OR(CR73="",CR73=0),"",MAX(CQ$5:CQ72)+1)</f>
        <v/>
      </c>
      <c r="CR73" s="316">
        <f>IFERROR(INDEX($AK$70:$AK$81, ROWS($CR$4:CR71)), IFERROR(INDEX($AO$70:$AO$81, ROWS($CR$4:CR71)-ROWS($AK$70:$AK$81)), IFERROR(INDEX($AS$70:$AS$81, ROWS($CR$4:CR71)-ROWS($AK$70:$AK$81)-ROWS($AO$70:$AO$81)),IFERROR(INDEX($AW$70:$AW$81, ROWS($CR$4:CR71)-ROWS($AK$70:$AK$81)-ROWS($AO$70:$AO$81)-ROWS($AS$70:$AS$81)),IFERROR(INDEX($BA$70:$BA$81, ROWS($CR$4:CR71)-ROWS($AK$70:$AK$81)-ROWS($AO$70:$AO$81)-ROWS($AS$70:$AS$81)-ROWS($AW$70:$AW$81)),IFERROR(INDEX($BE$70:$BE$81, ROWS($CR$4:CR71)-ROWS($AK$70:$AK$81)-ROWS($AO$70:$AO$81)-ROWS($AS$70:$AS$81)-ROWS($AW$70:$AW$81)-ROWS($BA$70:$BA$81)),IFERROR(INDEX($BI$70:$BI$81, ROWS($CR$4:CR71)-ROWS($AK$70:$AK$81)-ROWS($AO$70:$AO$81)-ROWS($AS$70:$AS$81)-ROWS($AW$70:$AW$81)-ROWS($BA$70:$BA$81)-ROWS($BE$70:$BE$81)), "")))))))</f>
        <v>0</v>
      </c>
      <c r="CS73" s="316" t="str">
        <f t="shared" ca="1" si="199"/>
        <v/>
      </c>
      <c r="CT73" s="413" t="str">
        <f t="shared" ca="1" si="200"/>
        <v/>
      </c>
      <c r="CU73" s="412" t="str">
        <f>IF(OR(CV73="",CV73=0),"",MAX(CU$5:CU72)+1)</f>
        <v/>
      </c>
      <c r="CV73" s="316" t="str">
        <f>IFERROR(INDEX($AJ$86:$AJ$97, ROWS($CV$4:CV71)), IFERROR(INDEX($AN$86:$AN$97, ROWS($CV$4:CV71)-ROWS($AJ$86:$AJ$97)), ""))</f>
        <v/>
      </c>
      <c r="CW73" s="316" t="str">
        <f t="shared" si="201"/>
        <v/>
      </c>
      <c r="CX73" s="316" t="str">
        <f>IF(OR(CY73="",CY73=0),"",MAX(CX$5:CX72)+1)</f>
        <v/>
      </c>
      <c r="CY73" s="316" t="str">
        <f>IFERROR(INDEX($AK$86:$AK$97, ROWS($CY$4:CY71)), IFERROR(INDEX($AO$86:$AO$97, ROWS($CY$4:CY71)-ROWS($AK$86:$AK$97)), ""))</f>
        <v/>
      </c>
      <c r="CZ73" s="316" t="str">
        <f t="shared" si="202"/>
        <v/>
      </c>
      <c r="DA73" s="413" t="str">
        <f t="shared" si="203"/>
        <v/>
      </c>
      <c r="DC73" s="438" t="str">
        <f ca="1">IF(OR(DD73="",DD73=0),"",MAX(DC$65:DC72)+1)</f>
        <v/>
      </c>
      <c r="DD73" s="434" t="str">
        <f t="shared" ca="1" si="166"/>
        <v/>
      </c>
      <c r="DE73" s="413" t="str">
        <f t="shared" ca="1" si="167"/>
        <v/>
      </c>
      <c r="DF73" s="431" t="str">
        <f ca="1">IF(OR(DG73="",DG73=0),"",MAX(DF$65:DF72)+1)</f>
        <v/>
      </c>
      <c r="DG73" s="412" t="str">
        <f t="shared" ca="1" si="168"/>
        <v/>
      </c>
      <c r="DH73" s="413" t="str">
        <f t="shared" ca="1" si="169"/>
        <v/>
      </c>
      <c r="DI73" s="412" t="str">
        <f t="shared" ca="1" si="170"/>
        <v/>
      </c>
      <c r="DJ73" s="413" t="str">
        <f t="shared" ca="1" si="171"/>
        <v/>
      </c>
      <c r="DK73" s="412" t="str">
        <f t="shared" ca="1" si="172"/>
        <v/>
      </c>
      <c r="DL73" s="413" t="str">
        <f t="shared" ca="1" si="173"/>
        <v/>
      </c>
      <c r="DM73" s="292"/>
      <c r="DN73" s="292"/>
      <c r="DO73" s="292"/>
      <c r="DP73" s="292"/>
      <c r="DQ73" s="292"/>
      <c r="DR73" s="292"/>
      <c r="DS73" s="292"/>
    </row>
    <row r="74" spans="16:123" x14ac:dyDescent="0.3">
      <c r="AB74" s="395">
        <f ca="1">IFERROR(MATCH($AB$59,OFFSET(Year!$AY$11:$AY$62,AB73,,1000),0)+AB73,"")</f>
        <v>61</v>
      </c>
      <c r="AC74" s="404" t="str">
        <f ca="1">IFERROR(INDEX(Year!$BB$11:$BB$62,AB74),"")</f>
        <v/>
      </c>
      <c r="AD74" s="405" t="str">
        <f ca="1">IFERROR(INDEX(Year!$AZ$11:$AZ$62,AB74),"")</f>
        <v/>
      </c>
      <c r="AE74" s="406" t="str">
        <f ca="1">IFERROR(INDEX(Year!$BA$11:$BA$62,AB74),"")</f>
        <v/>
      </c>
      <c r="AF74" s="407" t="str">
        <f ca="1">IFERROR(INDEX(Year!$AY$11:$AY$62,AB74),"")</f>
        <v/>
      </c>
      <c r="AI74" s="304" t="str">
        <f t="shared" ca="1" si="183"/>
        <v/>
      </c>
      <c r="AJ74" s="305" t="str">
        <f t="shared" ca="1" si="174"/>
        <v/>
      </c>
      <c r="AK74" s="306" t="str">
        <f t="shared" ca="1" si="175"/>
        <v/>
      </c>
      <c r="AL74" s="307" t="str">
        <f t="shared" ca="1" si="176"/>
        <v/>
      </c>
      <c r="AM74" s="304" t="str">
        <f t="shared" ca="1" si="184"/>
        <v/>
      </c>
      <c r="AN74" s="305" t="str">
        <f t="shared" ca="1" si="177"/>
        <v/>
      </c>
      <c r="AO74" s="306" t="str">
        <f t="shared" ca="1" si="178"/>
        <v/>
      </c>
      <c r="AP74" s="307" t="str">
        <f t="shared" ca="1" si="179"/>
        <v/>
      </c>
      <c r="AQ74" s="304" t="str">
        <f t="shared" ca="1" si="185"/>
        <v/>
      </c>
      <c r="AR74" s="305" t="str">
        <f t="shared" ca="1" si="180"/>
        <v/>
      </c>
      <c r="AS74" s="306" t="str">
        <f t="shared" ca="1" si="181"/>
        <v/>
      </c>
      <c r="AT74" s="307" t="str">
        <f t="shared" ca="1" si="182"/>
        <v/>
      </c>
      <c r="AU74" s="304"/>
      <c r="AV74" s="305"/>
      <c r="AW74" s="306"/>
      <c r="AX74" s="307"/>
      <c r="AY74" s="304"/>
      <c r="AZ74" s="305"/>
      <c r="BA74" s="306"/>
      <c r="BB74" s="307"/>
      <c r="BC74" s="304"/>
      <c r="BD74" s="305"/>
      <c r="BE74" s="306"/>
      <c r="BF74" s="307"/>
      <c r="BG74" s="304"/>
      <c r="BH74" s="305"/>
      <c r="BI74" s="306"/>
      <c r="BJ74" s="307"/>
      <c r="BL74" s="412" t="str">
        <f ca="1">IF(OR(BM74="",BM74=0),"",MAX(BL$5:BL73)+1)</f>
        <v/>
      </c>
      <c r="BM74" s="316" t="str">
        <f ca="1">IFERROR(INDEX($AJ$6:$AJ$17, ROWS(BM$4:$BM72)), IFERROR(INDEX($AN$6:$AN$17, ROWS(BM$4:$BM72)-ROWS($AJ$6:$AJ$17)), IFERROR(INDEX($AR$6:$AR$17, ROWS(BM$4:$BM72)-ROWS($AJ$6:$AJ$17)-ROWS($AN$6:$AN$17)),IFERROR(INDEX($AV$6:$AV$17, ROWS(BM$4:$BM72)-ROWS($AJ$6:$AJ$17)-ROWS($AN$6:$AN$17)-ROWS($AR$6:$AR$17)),IFERROR(INDEX($AZ$6:$AZ$17, ROWS(BM$4:$BM72)-ROWS($AJ$6:$AJ$17)-ROWS($AN$6:$AN$17)-ROWS($AR$6:$AR$17)-ROWS($AV$6:$AV$17)),IFERROR(INDEX($BD$6:$BD$17, ROWS(BM$4:$BM72)-ROWS($AJ$6:$AJ$17)-ROWS($AN$6:$AN$17)-ROWS($AR$6:$AR$17)-ROWS($AV$6:$AV$17)-ROWS($AZ$6:$AZ$17)),IFERROR(INDEX($BH$6:$BH$17, ROWS(BM$4:$BM72)-ROWS($AJ$6:$AJ$17)-ROWS($AN$6:$AN$17)-ROWS($AR$6:$AR$17)-ROWS($AV$6:$AV$17)-ROWS($AZ$6:$AZ$17)-ROWS($BD$6:$BD$17)), "")))))))</f>
        <v/>
      </c>
      <c r="BN74" s="316" t="str">
        <f t="shared" ca="1" si="186"/>
        <v/>
      </c>
      <c r="BO74" s="316" t="str">
        <f ca="1">IF(OR(BP74="",BP74=0),"",MAX(BO$5:BO73)+1)</f>
        <v/>
      </c>
      <c r="BP74" s="316" t="str">
        <f ca="1">IFERROR(INDEX($AK$6:$AK$17, ROWS($BP$4:BP72)), IFERROR(INDEX($AO$6:$AO$17, ROWS($BP$4:BP72)-ROWS($AK$6:$AK$17)), IFERROR(INDEX($AS$6:$AS$17, ROWS($BP$4:BP72)-ROWS($AK$6:$AK$17)-ROWS($AO$6:$AO$17)),IFERROR(INDEX($AW$6:$AW$17, ROWS($BP$4:BP72)-ROWS($AK$6:$AK$17)-ROWS($AO$6:$AO$17)-ROWS($AS$6:$AS$17)),IFERROR(INDEX($BA$6:$BA$17, ROWS($BP$4:BP72)-ROWS($AK$6:$AK$17)-ROWS($AO$6:$AO$17)-ROWS($AS$6:$AS$17)-ROWS($AW$6:$AW$17)),IFERROR(INDEX($BE$6:$BE$17, ROWS($BP$4:BP72)-ROWS($AK$6:$AK$17)-ROWS($AO$6:$AO$17)-ROWS($AS$6:$AS$17)-ROWS($AW$6:$AW$17)-ROWS($BA$6:$BA$17)),IFERROR(INDEX($BI$6:$BI$17, ROWS($BP$4:BP72)-ROWS($AK$6:$AK$17)-ROWS($AO$6:$AO$17)-ROWS($AS$6:$AS$17)-ROWS($AW$6:$AW$17)-ROWS($BA$6:$BA$17)-ROWS($BE$6:$BE$17)), "")))))))</f>
        <v/>
      </c>
      <c r="BQ74" s="316" t="str">
        <f t="shared" ca="1" si="187"/>
        <v/>
      </c>
      <c r="BR74" s="413" t="str">
        <f t="shared" ca="1" si="188"/>
        <v/>
      </c>
      <c r="BS74" s="412" t="str">
        <f ca="1">IF(OR(BT74="",BT74=0),"",MAX(BS$5:BS73)+1)</f>
        <v/>
      </c>
      <c r="BT74" s="316" t="str">
        <f ca="1">IFERROR(INDEX($AJ$22:$AJ$33, ROWS($BT$4:BT72)), IFERROR(INDEX($AN$22:$AN$33, ROWS($BT$4:BT72)-ROWS($AJ$22:$AJ$33)), IFERROR(INDEX($AR$22:$AR$33, ROWS($BT$4:BT72)-ROWS($AJ$22:$AJ$33)-ROWS($AN$22:$AN$33)),IFERROR(INDEX($AV$22:$AV$33, ROWS($BT$4:BT72)-ROWS($AJ$22:$AJ$33)-ROWS($AN$22:$AN$33)-ROWS($AR$22:$AR$33)),IFERROR(INDEX($AZ$22:$AZ$33, ROWS($BT$4:BT72)-ROWS($AJ$22:$AJ$33)-ROWS($AN$22:$AN$33)-ROWS($AR$22:$AR$33)-ROWS($AV$22:$AV$33)),IFERROR(INDEX($BD$22:$BD$33, ROWS($BT$4:BT72)-ROWS($AJ$22:$AJ$33)-ROWS($AN$22:$AN$33)-ROWS($AR$22:$AR$33)-ROWS($AV$22:$AV$33)-ROWS($AZ$22:$AZ$33)),IFERROR(INDEX($BH$22:$BH$33, ROWS($BT$4:BT72)-ROWS($AJ$22:$AJ$33)-ROWS($AN$22:$AN$33)-ROWS($AR$22:$AR$33)-ROWS($AV$22:$AV$33)-ROWS($AZ$22:$AZ$33)-ROWS($BD$22:$BD$33)), "")))))))</f>
        <v/>
      </c>
      <c r="BU74" s="316" t="str">
        <f t="shared" ca="1" si="189"/>
        <v/>
      </c>
      <c r="BV74" s="316" t="str">
        <f ca="1">IF(OR(BW74="",BW74=0),"",MAX(BV$5:BV73)+1)</f>
        <v/>
      </c>
      <c r="BW74" s="316" t="str">
        <f ca="1">IFERROR(INDEX($AK$22:$AK$33, ROWS($BW$4:BW72)), IFERROR(INDEX($AO$22:$AO$33, ROWS($BW$4:BW72)-ROWS($AK$22:$AK$33)), IFERROR(INDEX($AS$22:$AS$33, ROWS($BW$4:BW72)-ROWS($AK$22:$AK$33)-ROWS($AO$22:$AO$33)),IFERROR(INDEX($AW$22:$AW$33, ROWS($BW$4:BW72)-ROWS($AK$22:$AK$33)-ROWS($AO$22:$AO$33)-ROWS($AS$22:$AS$33)),IFERROR(INDEX($BA$22:$BA$33, ROWS($BW$4:BW72)-ROWS($AK$22:$AK$33)-ROWS($AO$22:$AO$33)-ROWS($AS$22:$AS$33)-ROWS($AW$22:$AW$33)),IFERROR(INDEX($BE$22:$BE$33, ROWS($BW$4:BW72)-ROWS($AK$22:$AK$33)-ROWS($AO$22:$AO$33)-ROWS($AS$22:$AS$33)-ROWS($AW$22:$AW$33)-ROWS($BA$22:$BA$33)),IFERROR(INDEX($BI$22:$BI$33, ROWS($BW$4:BW72)-ROWS($AK$22:$AK$33)-ROWS($AO$22:$AO$33)-ROWS($AS$22:$AS$33)-ROWS($AW$22:$AW$33)-ROWS($BA$22:$BA$33)-ROWS($BE$22:$BE$33)), "")))))))</f>
        <v/>
      </c>
      <c r="BX74" s="316" t="str">
        <f t="shared" ca="1" si="190"/>
        <v/>
      </c>
      <c r="BY74" s="413" t="str">
        <f t="shared" ca="1" si="191"/>
        <v/>
      </c>
      <c r="BZ74" s="412" t="str">
        <f ca="1">IF(OR(CA74="",CA74=0),"",MAX(BZ$5:BZ73)+1)</f>
        <v/>
      </c>
      <c r="CA74" s="316" t="str">
        <f ca="1">IFERROR(INDEX($AJ$38:$AJ$49, ROWS($CA$4:CA72)), IFERROR(INDEX($AN$38:$AN$49, ROWS($CA$4:CA72)-ROWS($AJ$38:$AJ$49)), IFERROR(INDEX($AR$38:$AR$49, ROWS($CA$4:CA72)-ROWS($AJ$38:$AJ$49)-ROWS($AN$38:$AN$49)),IFERROR(INDEX($AV$38:$AV$49, ROWS($CA$4:CA72)-ROWS($AJ$38:$AJ$49)-ROWS($AN$38:$AN$49)-ROWS($AR$38:$AR$49)),IFERROR(INDEX($AZ$38:$AZ$49, ROWS($CA$4:CA72)-ROWS($AJ$38:$AJ$49)-ROWS($AN$38:$AN$49)-ROWS($AR$38:$AR$49)-ROWS($AV$38:$AV$49)),IFERROR(INDEX($BD$38:$BD$49, ROWS($CA$4:CA72)-ROWS($AJ$38:$AJ$49)-ROWS($AN$38:$AN$49)-ROWS($AR$38:$AR$49)-ROWS($AV$38:$AV$49)-ROWS($AZ$38:$AZ$49)),IFERROR(INDEX($BH$38:$BH$49, ROWS($CA$4:CA72)-ROWS($AJ$38:$AJ$49)-ROWS($AN$38:$AN$49)-ROWS($AR$38:$AR$49)-ROWS($AV$38:$AV$49)-ROWS($AZ$38:$AZ$49)-ROWS($BD$38:$BD$49)), "")))))))</f>
        <v/>
      </c>
      <c r="CB74" s="316" t="str">
        <f t="shared" ca="1" si="192"/>
        <v/>
      </c>
      <c r="CC74" s="316" t="str">
        <f ca="1">IF(OR(CD74="",CD74=0),"",MAX(CC$5:CC73)+1)</f>
        <v/>
      </c>
      <c r="CD74" s="316" t="str">
        <f ca="1">IFERROR(INDEX($AK$38:$AK$49, ROWS($CD$4:CD72)), IFERROR(INDEX($AO$38:$AO$49, ROWS($CD$4:CD72)-ROWS($AK$38:$AK$49)), IFERROR(INDEX($AS$38:$AS$49, ROWS($CD$4:CD72)-ROWS($AK$38:$AK$49)-ROWS($AO$38:$AO$49)),IFERROR(INDEX($AW$38:$AW$49, ROWS($CD$4:CD72)-ROWS($AK$38:$AK$49)-ROWS($AO$38:$AO$49)-ROWS($AS$38:$AS$49)),IFERROR(INDEX($BA$38:$BA$49, ROWS($CD$4:CD72)-ROWS($AK$38:$AK$49)-ROWS($AO$38:$AO$49)-ROWS($AS$38:$AS$49)-ROWS($AW$38:$AW$49)),IFERROR(INDEX($BE$38:$BE$49, ROWS($CD$4:CD72)-ROWS($AK$38:$AK$49)-ROWS($AO$38:$AO$49)-ROWS($AS$38:$AS$49)-ROWS($AW$38:$AW$49)-ROWS($BA$38:$BA$49)),IFERROR(INDEX($BI$38:$BI$49, ROWS($CD$4:CD72)-ROWS($AK$38:$AK$49)-ROWS($AO$38:$AO$49)-ROWS($AS$38:$AS$49)-ROWS($AW$38:$AW$49)-ROWS($BA$38:$BA$49)-ROWS($BE$38:$BE$49)), "")))))))</f>
        <v/>
      </c>
      <c r="CE74" s="316" t="str">
        <f t="shared" ca="1" si="193"/>
        <v/>
      </c>
      <c r="CF74" s="413" t="str">
        <f t="shared" ca="1" si="194"/>
        <v/>
      </c>
      <c r="CG74" s="412" t="str">
        <f ca="1">IF(OR(CH74="",CH74=0),"",MAX(CG$5:CG73)+1)</f>
        <v/>
      </c>
      <c r="CH74" s="316" t="str">
        <f ca="1">IFERROR(INDEX($AJ$54:$AJ$65, ROWS($CH$4:CH72)), IFERROR(INDEX($AN$54:$AN$65, ROWS($CH$4:CH72)-ROWS($AJ$54:$AJ$65)), IFERROR(INDEX($AR$54:$AR$65, ROWS($CH$4:CH72)-ROWS($AJ$54:$AJ$65)-ROWS($AN$54:$AN$65)),IFERROR(INDEX($AV$54:$AV$65, ROWS($CH$4:CH72)-ROWS($AJ$54:$AJ$65)-ROWS($AN$54:$AN$65)-ROWS($AR$54:$AR$65)),IFERROR(INDEX($AZ$54:$AZ$65, ROWS($CH$4:CH72)-ROWS($AJ$54:$AJ$65)-ROWS($AN$54:$AN$65)-ROWS($AR$54:$AR$65)-ROWS($AV$54:$AV$65)),IFERROR(INDEX($BD$54:$BD$65, ROWS($CH$4:CH72)-ROWS($AJ$54:$AJ$65)-ROWS($AN$54:$AN$65)-ROWS($AR$54:$AR$65)-ROWS($AV$54:$AV$65)-ROWS($AZ$54:$AZ$65)),IFERROR(INDEX($BH$54:$BH$65, ROWS($CH$4:CH72)-ROWS($AJ$54:$AJ$65)-ROWS($AN$54:$AN$65)-ROWS($AR$54:$AR$65)-ROWS($AV$54:$AV$65)-ROWS($AZ$54:$AZ$65)-ROWS($BD$54:$BD$65)), "")))))))</f>
        <v/>
      </c>
      <c r="CI74" s="316" t="str">
        <f t="shared" ca="1" si="195"/>
        <v/>
      </c>
      <c r="CJ74" s="316" t="str">
        <f ca="1">IF(OR(CK74="",CK74=0),"",MAX(CJ$5:CJ73)+1)</f>
        <v/>
      </c>
      <c r="CK74" s="316" t="str">
        <f ca="1">IFERROR(INDEX($AK$54:$AK$65, ROWS($CK$4:CK72)), IFERROR(INDEX($AO$54:$AO$65, ROWS($CK$4:CK72)-ROWS($AK$54:$AK$65)), IFERROR(INDEX($AS$54:$AS$65, ROWS($CK$4:CK72)-ROWS($AK$54:$AK$65)-ROWS($AO$54:$AO$65)),IFERROR(INDEX($AW$54:$AW$65, ROWS($CK$4:CK72)-ROWS($AK$54:$AK$65)-ROWS($AO$54:$AO$65)-ROWS($AS$54:$AS$65)),IFERROR(INDEX($BA$54:$BA$65, ROWS($CK$4:CK72)-ROWS($AK$54:$AK$65)-ROWS($AO$54:$AO$65)-ROWS($AS$54:$AS$65)-ROWS($AW$54:$AW$65)),IFERROR(INDEX($BE$54:$BE$65, ROWS($CK$4:CK72)-ROWS($AK$54:$AK$65)-ROWS($AO$54:$AO$65)-ROWS($AS$54:$AS$65)-ROWS($AW$54:$AW$65)-ROWS($BA$54:$BA$65)),IFERROR(INDEX($BI$54:$BI$65, ROWS($CK$4:CK72)-ROWS($AK$54:$AK$65)-ROWS($AO$54:$AO$65)-ROWS($AS$54:$AS$65)-ROWS($AW$54:$AW$65)-ROWS($BA$54:$BA$65)-ROWS($BE$54:$BE$65)), "")))))))</f>
        <v/>
      </c>
      <c r="CL74" s="316" t="str">
        <f t="shared" ca="1" si="196"/>
        <v/>
      </c>
      <c r="CM74" s="413" t="str">
        <f t="shared" ca="1" si="197"/>
        <v/>
      </c>
      <c r="CN74" s="412" t="str">
        <f>IF(OR(CO74="",CO74=0),"",MAX(CN$5:CN73)+1)</f>
        <v/>
      </c>
      <c r="CO74" s="316">
        <f>IFERROR(INDEX($AJ$70:$AJ$81, ROWS($CO$4:CO72)), IFERROR(INDEX($AN$70:$AN$81, ROWS($CO$4:CO72)-ROWS($AJ$70:$AJ$81)), IFERROR(INDEX($AR$70:$AR$81, ROWS($CO$4:CO72)-ROWS($AJ$70:$AJ$81)-ROWS($AN$70:$AN$81)),IFERROR(INDEX($AV$70:$AV$81, ROWS($CO$4:CO72)-ROWS($AJ$70:$AJ$81)-ROWS($AN$70:$AN$81)-ROWS($AR$70:$AR$81)),IFERROR(INDEX($AZ$70:$AZ$81, ROWS($CO$4:CO72)-ROWS($AJ$70:$AJ$81)-ROWS($AN$70:$AN$81)-ROWS($AR$70:$AR$81)-ROWS($AV$70:$AV$81)),IFERROR(INDEX($BD$70:$BD$81, ROWS($CO$4:CO72)-ROWS($AJ$70:$AJ$81)-ROWS($AN$70:$AN$81)-ROWS($AR$70:$AR$81)-ROWS($AV$70:$AV$81)-ROWS($AZ$70:$AZ$81)),IFERROR(INDEX($BH$70:$BH$81, ROWS($CO$4:CO72)-ROWS($AJ$70:$AJ$81)-ROWS($AN$70:$AN$81)-ROWS($AR$70:$AR$81)-ROWS($AV$70:$AV$81)-ROWS($AZ$70:$AZ$81)-ROWS($BD$70:$BD$81)), "")))))))</f>
        <v>0</v>
      </c>
      <c r="CP74" s="316" t="str">
        <f t="shared" ca="1" si="198"/>
        <v/>
      </c>
      <c r="CQ74" s="316" t="str">
        <f>IF(OR(CR74="",CR74=0),"",MAX(CQ$5:CQ73)+1)</f>
        <v/>
      </c>
      <c r="CR74" s="316">
        <f>IFERROR(INDEX($AK$70:$AK$81, ROWS($CR$4:CR72)), IFERROR(INDEX($AO$70:$AO$81, ROWS($CR$4:CR72)-ROWS($AK$70:$AK$81)), IFERROR(INDEX($AS$70:$AS$81, ROWS($CR$4:CR72)-ROWS($AK$70:$AK$81)-ROWS($AO$70:$AO$81)),IFERROR(INDEX($AW$70:$AW$81, ROWS($CR$4:CR72)-ROWS($AK$70:$AK$81)-ROWS($AO$70:$AO$81)-ROWS($AS$70:$AS$81)),IFERROR(INDEX($BA$70:$BA$81, ROWS($CR$4:CR72)-ROWS($AK$70:$AK$81)-ROWS($AO$70:$AO$81)-ROWS($AS$70:$AS$81)-ROWS($AW$70:$AW$81)),IFERROR(INDEX($BE$70:$BE$81, ROWS($CR$4:CR72)-ROWS($AK$70:$AK$81)-ROWS($AO$70:$AO$81)-ROWS($AS$70:$AS$81)-ROWS($AW$70:$AW$81)-ROWS($BA$70:$BA$81)),IFERROR(INDEX($BI$70:$BI$81, ROWS($CR$4:CR72)-ROWS($AK$70:$AK$81)-ROWS($AO$70:$AO$81)-ROWS($AS$70:$AS$81)-ROWS($AW$70:$AW$81)-ROWS($BA$70:$BA$81)-ROWS($BE$70:$BE$81)), "")))))))</f>
        <v>0</v>
      </c>
      <c r="CS74" s="316" t="str">
        <f t="shared" ca="1" si="199"/>
        <v/>
      </c>
      <c r="CT74" s="413" t="str">
        <f t="shared" ca="1" si="200"/>
        <v/>
      </c>
      <c r="CU74" s="412" t="str">
        <f>IF(OR(CV74="",CV74=0),"",MAX(CU$5:CU73)+1)</f>
        <v/>
      </c>
      <c r="CV74" s="316" t="str">
        <f>IFERROR(INDEX($AJ$86:$AJ$97, ROWS($CV$4:CV72)), IFERROR(INDEX($AN$86:$AN$97, ROWS($CV$4:CV72)-ROWS($AJ$86:$AJ$97)), ""))</f>
        <v/>
      </c>
      <c r="CW74" s="316" t="str">
        <f t="shared" si="201"/>
        <v/>
      </c>
      <c r="CX74" s="316" t="str">
        <f>IF(OR(CY74="",CY74=0),"",MAX(CX$5:CX73)+1)</f>
        <v/>
      </c>
      <c r="CY74" s="316" t="str">
        <f>IFERROR(INDEX($AK$86:$AK$97, ROWS($CY$4:CY72)), IFERROR(INDEX($AO$86:$AO$97, ROWS($CY$4:CY72)-ROWS($AK$86:$AK$97)), ""))</f>
        <v/>
      </c>
      <c r="CZ74" s="316" t="str">
        <f t="shared" si="202"/>
        <v/>
      </c>
      <c r="DA74" s="413" t="str">
        <f t="shared" si="203"/>
        <v/>
      </c>
      <c r="DC74" s="438" t="str">
        <f ca="1">IF(OR(DD74="",DD74=0),"",MAX(DC$65:DC73)+1)</f>
        <v/>
      </c>
      <c r="DD74" s="434" t="str">
        <f t="shared" ca="1" si="166"/>
        <v/>
      </c>
      <c r="DE74" s="413" t="str">
        <f t="shared" ca="1" si="167"/>
        <v/>
      </c>
      <c r="DF74" s="431" t="str">
        <f ca="1">IF(OR(DG74="",DG74=0),"",MAX(DF$65:DF73)+1)</f>
        <v/>
      </c>
      <c r="DG74" s="412" t="str">
        <f t="shared" ca="1" si="168"/>
        <v/>
      </c>
      <c r="DH74" s="413" t="str">
        <f t="shared" ca="1" si="169"/>
        <v/>
      </c>
      <c r="DI74" s="412" t="str">
        <f t="shared" ca="1" si="170"/>
        <v/>
      </c>
      <c r="DJ74" s="413" t="str">
        <f t="shared" ca="1" si="171"/>
        <v/>
      </c>
      <c r="DK74" s="412" t="str">
        <f t="shared" ca="1" si="172"/>
        <v/>
      </c>
      <c r="DL74" s="413" t="str">
        <f t="shared" ca="1" si="173"/>
        <v/>
      </c>
      <c r="DM74" s="292"/>
      <c r="DN74" s="292"/>
      <c r="DO74" s="292"/>
      <c r="DP74" s="292"/>
      <c r="DQ74" s="292"/>
      <c r="DR74" s="292"/>
      <c r="DS74" s="292"/>
    </row>
    <row r="75" spans="16:123" x14ac:dyDescent="0.3">
      <c r="AB75" s="395">
        <f ca="1">IFERROR(MATCH($AB$59,OFFSET(Year!$AY$11:$AY$62,AB74,,1000),0)+AB74,"")</f>
        <v>62</v>
      </c>
      <c r="AC75" s="404" t="str">
        <f ca="1">IFERROR(INDEX(Year!$BB$11:$BB$62,AB75),"")</f>
        <v/>
      </c>
      <c r="AD75" s="405" t="str">
        <f ca="1">IFERROR(INDEX(Year!$AZ$11:$AZ$62,AB75),"")</f>
        <v/>
      </c>
      <c r="AE75" s="406" t="str">
        <f ca="1">IFERROR(INDEX(Year!$BA$11:$BA$62,AB75),"")</f>
        <v/>
      </c>
      <c r="AF75" s="407" t="str">
        <f ca="1">IFERROR(INDEX(Year!$AY$11:$AY$62,AB75),"")</f>
        <v/>
      </c>
      <c r="AI75" s="304" t="str">
        <f t="shared" ca="1" si="183"/>
        <v/>
      </c>
      <c r="AJ75" s="305" t="str">
        <f t="shared" ca="1" si="174"/>
        <v/>
      </c>
      <c r="AK75" s="306" t="str">
        <f t="shared" ca="1" si="175"/>
        <v/>
      </c>
      <c r="AL75" s="307" t="str">
        <f t="shared" ca="1" si="176"/>
        <v/>
      </c>
      <c r="AM75" s="304" t="str">
        <f t="shared" ca="1" si="184"/>
        <v/>
      </c>
      <c r="AN75" s="305" t="str">
        <f t="shared" ca="1" si="177"/>
        <v/>
      </c>
      <c r="AO75" s="306" t="str">
        <f t="shared" ca="1" si="178"/>
        <v/>
      </c>
      <c r="AP75" s="307" t="str">
        <f t="shared" ca="1" si="179"/>
        <v/>
      </c>
      <c r="AQ75" s="304" t="str">
        <f t="shared" ca="1" si="185"/>
        <v/>
      </c>
      <c r="AR75" s="305" t="str">
        <f t="shared" ca="1" si="180"/>
        <v/>
      </c>
      <c r="AS75" s="306" t="str">
        <f t="shared" ca="1" si="181"/>
        <v/>
      </c>
      <c r="AT75" s="307" t="str">
        <f t="shared" ca="1" si="182"/>
        <v/>
      </c>
      <c r="AU75" s="304"/>
      <c r="AV75" s="305"/>
      <c r="AW75" s="306"/>
      <c r="AX75" s="307"/>
      <c r="AY75" s="304"/>
      <c r="AZ75" s="305"/>
      <c r="BA75" s="306"/>
      <c r="BB75" s="307"/>
      <c r="BC75" s="304"/>
      <c r="BD75" s="305"/>
      <c r="BE75" s="306"/>
      <c r="BF75" s="307"/>
      <c r="BG75" s="304"/>
      <c r="BH75" s="305"/>
      <c r="BI75" s="306"/>
      <c r="BJ75" s="307"/>
      <c r="BL75" s="412" t="str">
        <f ca="1">IF(OR(BM75="",BM75=0),"",MAX(BL$5:BL74)+1)</f>
        <v/>
      </c>
      <c r="BM75" s="316" t="str">
        <f ca="1">IFERROR(INDEX($AJ$6:$AJ$17, ROWS(BM$4:$BM73)), IFERROR(INDEX($AN$6:$AN$17, ROWS(BM$4:$BM73)-ROWS($AJ$6:$AJ$17)), IFERROR(INDEX($AR$6:$AR$17, ROWS(BM$4:$BM73)-ROWS($AJ$6:$AJ$17)-ROWS($AN$6:$AN$17)),IFERROR(INDEX($AV$6:$AV$17, ROWS(BM$4:$BM73)-ROWS($AJ$6:$AJ$17)-ROWS($AN$6:$AN$17)-ROWS($AR$6:$AR$17)),IFERROR(INDEX($AZ$6:$AZ$17, ROWS(BM$4:$BM73)-ROWS($AJ$6:$AJ$17)-ROWS($AN$6:$AN$17)-ROWS($AR$6:$AR$17)-ROWS($AV$6:$AV$17)),IFERROR(INDEX($BD$6:$BD$17, ROWS(BM$4:$BM73)-ROWS($AJ$6:$AJ$17)-ROWS($AN$6:$AN$17)-ROWS($AR$6:$AR$17)-ROWS($AV$6:$AV$17)-ROWS($AZ$6:$AZ$17)),IFERROR(INDEX($BH$6:$BH$17, ROWS(BM$4:$BM73)-ROWS($AJ$6:$AJ$17)-ROWS($AN$6:$AN$17)-ROWS($AR$6:$AR$17)-ROWS($AV$6:$AV$17)-ROWS($AZ$6:$AZ$17)-ROWS($BD$6:$BD$17)), "")))))))</f>
        <v/>
      </c>
      <c r="BN75" s="316" t="str">
        <f t="shared" ca="1" si="186"/>
        <v/>
      </c>
      <c r="BO75" s="316" t="str">
        <f ca="1">IF(OR(BP75="",BP75=0),"",MAX(BO$5:BO74)+1)</f>
        <v/>
      </c>
      <c r="BP75" s="316" t="str">
        <f ca="1">IFERROR(INDEX($AK$6:$AK$17, ROWS($BP$4:BP73)), IFERROR(INDEX($AO$6:$AO$17, ROWS($BP$4:BP73)-ROWS($AK$6:$AK$17)), IFERROR(INDEX($AS$6:$AS$17, ROWS($BP$4:BP73)-ROWS($AK$6:$AK$17)-ROWS($AO$6:$AO$17)),IFERROR(INDEX($AW$6:$AW$17, ROWS($BP$4:BP73)-ROWS($AK$6:$AK$17)-ROWS($AO$6:$AO$17)-ROWS($AS$6:$AS$17)),IFERROR(INDEX($BA$6:$BA$17, ROWS($BP$4:BP73)-ROWS($AK$6:$AK$17)-ROWS($AO$6:$AO$17)-ROWS($AS$6:$AS$17)-ROWS($AW$6:$AW$17)),IFERROR(INDEX($BE$6:$BE$17, ROWS($BP$4:BP73)-ROWS($AK$6:$AK$17)-ROWS($AO$6:$AO$17)-ROWS($AS$6:$AS$17)-ROWS($AW$6:$AW$17)-ROWS($BA$6:$BA$17)),IFERROR(INDEX($BI$6:$BI$17, ROWS($BP$4:BP73)-ROWS($AK$6:$AK$17)-ROWS($AO$6:$AO$17)-ROWS($AS$6:$AS$17)-ROWS($AW$6:$AW$17)-ROWS($BA$6:$BA$17)-ROWS($BE$6:$BE$17)), "")))))))</f>
        <v/>
      </c>
      <c r="BQ75" s="316" t="str">
        <f t="shared" ca="1" si="187"/>
        <v/>
      </c>
      <c r="BR75" s="413" t="str">
        <f t="shared" ca="1" si="188"/>
        <v/>
      </c>
      <c r="BS75" s="412" t="str">
        <f ca="1">IF(OR(BT75="",BT75=0),"",MAX(BS$5:BS74)+1)</f>
        <v/>
      </c>
      <c r="BT75" s="316" t="str">
        <f ca="1">IFERROR(INDEX($AJ$22:$AJ$33, ROWS($BT$4:BT73)), IFERROR(INDEX($AN$22:$AN$33, ROWS($BT$4:BT73)-ROWS($AJ$22:$AJ$33)), IFERROR(INDEX($AR$22:$AR$33, ROWS($BT$4:BT73)-ROWS($AJ$22:$AJ$33)-ROWS($AN$22:$AN$33)),IFERROR(INDEX($AV$22:$AV$33, ROWS($BT$4:BT73)-ROWS($AJ$22:$AJ$33)-ROWS($AN$22:$AN$33)-ROWS($AR$22:$AR$33)),IFERROR(INDEX($AZ$22:$AZ$33, ROWS($BT$4:BT73)-ROWS($AJ$22:$AJ$33)-ROWS($AN$22:$AN$33)-ROWS($AR$22:$AR$33)-ROWS($AV$22:$AV$33)),IFERROR(INDEX($BD$22:$BD$33, ROWS($BT$4:BT73)-ROWS($AJ$22:$AJ$33)-ROWS($AN$22:$AN$33)-ROWS($AR$22:$AR$33)-ROWS($AV$22:$AV$33)-ROWS($AZ$22:$AZ$33)),IFERROR(INDEX($BH$22:$BH$33, ROWS($BT$4:BT73)-ROWS($AJ$22:$AJ$33)-ROWS($AN$22:$AN$33)-ROWS($AR$22:$AR$33)-ROWS($AV$22:$AV$33)-ROWS($AZ$22:$AZ$33)-ROWS($BD$22:$BD$33)), "")))))))</f>
        <v/>
      </c>
      <c r="BU75" s="316" t="str">
        <f t="shared" ca="1" si="189"/>
        <v/>
      </c>
      <c r="BV75" s="316" t="str">
        <f ca="1">IF(OR(BW75="",BW75=0),"",MAX(BV$5:BV74)+1)</f>
        <v/>
      </c>
      <c r="BW75" s="316" t="str">
        <f ca="1">IFERROR(INDEX($AK$22:$AK$33, ROWS($BW$4:BW73)), IFERROR(INDEX($AO$22:$AO$33, ROWS($BW$4:BW73)-ROWS($AK$22:$AK$33)), IFERROR(INDEX($AS$22:$AS$33, ROWS($BW$4:BW73)-ROWS($AK$22:$AK$33)-ROWS($AO$22:$AO$33)),IFERROR(INDEX($AW$22:$AW$33, ROWS($BW$4:BW73)-ROWS($AK$22:$AK$33)-ROWS($AO$22:$AO$33)-ROWS($AS$22:$AS$33)),IFERROR(INDEX($BA$22:$BA$33, ROWS($BW$4:BW73)-ROWS($AK$22:$AK$33)-ROWS($AO$22:$AO$33)-ROWS($AS$22:$AS$33)-ROWS($AW$22:$AW$33)),IFERROR(INDEX($BE$22:$BE$33, ROWS($BW$4:BW73)-ROWS($AK$22:$AK$33)-ROWS($AO$22:$AO$33)-ROWS($AS$22:$AS$33)-ROWS($AW$22:$AW$33)-ROWS($BA$22:$BA$33)),IFERROR(INDEX($BI$22:$BI$33, ROWS($BW$4:BW73)-ROWS($AK$22:$AK$33)-ROWS($AO$22:$AO$33)-ROWS($AS$22:$AS$33)-ROWS($AW$22:$AW$33)-ROWS($BA$22:$BA$33)-ROWS($BE$22:$BE$33)), "")))))))</f>
        <v/>
      </c>
      <c r="BX75" s="316" t="str">
        <f t="shared" ca="1" si="190"/>
        <v/>
      </c>
      <c r="BY75" s="413" t="str">
        <f t="shared" ca="1" si="191"/>
        <v/>
      </c>
      <c r="BZ75" s="412" t="str">
        <f ca="1">IF(OR(CA75="",CA75=0),"",MAX(BZ$5:BZ74)+1)</f>
        <v/>
      </c>
      <c r="CA75" s="316" t="str">
        <f ca="1">IFERROR(INDEX($AJ$38:$AJ$49, ROWS($CA$4:CA73)), IFERROR(INDEX($AN$38:$AN$49, ROWS($CA$4:CA73)-ROWS($AJ$38:$AJ$49)), IFERROR(INDEX($AR$38:$AR$49, ROWS($CA$4:CA73)-ROWS($AJ$38:$AJ$49)-ROWS($AN$38:$AN$49)),IFERROR(INDEX($AV$38:$AV$49, ROWS($CA$4:CA73)-ROWS($AJ$38:$AJ$49)-ROWS($AN$38:$AN$49)-ROWS($AR$38:$AR$49)),IFERROR(INDEX($AZ$38:$AZ$49, ROWS($CA$4:CA73)-ROWS($AJ$38:$AJ$49)-ROWS($AN$38:$AN$49)-ROWS($AR$38:$AR$49)-ROWS($AV$38:$AV$49)),IFERROR(INDEX($BD$38:$BD$49, ROWS($CA$4:CA73)-ROWS($AJ$38:$AJ$49)-ROWS($AN$38:$AN$49)-ROWS($AR$38:$AR$49)-ROWS($AV$38:$AV$49)-ROWS($AZ$38:$AZ$49)),IFERROR(INDEX($BH$38:$BH$49, ROWS($CA$4:CA73)-ROWS($AJ$38:$AJ$49)-ROWS($AN$38:$AN$49)-ROWS($AR$38:$AR$49)-ROWS($AV$38:$AV$49)-ROWS($AZ$38:$AZ$49)-ROWS($BD$38:$BD$49)), "")))))))</f>
        <v/>
      </c>
      <c r="CB75" s="316" t="str">
        <f t="shared" ca="1" si="192"/>
        <v/>
      </c>
      <c r="CC75" s="316" t="str">
        <f ca="1">IF(OR(CD75="",CD75=0),"",MAX(CC$5:CC74)+1)</f>
        <v/>
      </c>
      <c r="CD75" s="316" t="str">
        <f ca="1">IFERROR(INDEX($AK$38:$AK$49, ROWS($CD$4:CD73)), IFERROR(INDEX($AO$38:$AO$49, ROWS($CD$4:CD73)-ROWS($AK$38:$AK$49)), IFERROR(INDEX($AS$38:$AS$49, ROWS($CD$4:CD73)-ROWS($AK$38:$AK$49)-ROWS($AO$38:$AO$49)),IFERROR(INDEX($AW$38:$AW$49, ROWS($CD$4:CD73)-ROWS($AK$38:$AK$49)-ROWS($AO$38:$AO$49)-ROWS($AS$38:$AS$49)),IFERROR(INDEX($BA$38:$BA$49, ROWS($CD$4:CD73)-ROWS($AK$38:$AK$49)-ROWS($AO$38:$AO$49)-ROWS($AS$38:$AS$49)-ROWS($AW$38:$AW$49)),IFERROR(INDEX($BE$38:$BE$49, ROWS($CD$4:CD73)-ROWS($AK$38:$AK$49)-ROWS($AO$38:$AO$49)-ROWS($AS$38:$AS$49)-ROWS($AW$38:$AW$49)-ROWS($BA$38:$BA$49)),IFERROR(INDEX($BI$38:$BI$49, ROWS($CD$4:CD73)-ROWS($AK$38:$AK$49)-ROWS($AO$38:$AO$49)-ROWS($AS$38:$AS$49)-ROWS($AW$38:$AW$49)-ROWS($BA$38:$BA$49)-ROWS($BE$38:$BE$49)), "")))))))</f>
        <v/>
      </c>
      <c r="CE75" s="316" t="str">
        <f t="shared" ca="1" si="193"/>
        <v/>
      </c>
      <c r="CF75" s="413" t="str">
        <f t="shared" ca="1" si="194"/>
        <v/>
      </c>
      <c r="CG75" s="412" t="str">
        <f ca="1">IF(OR(CH75="",CH75=0),"",MAX(CG$5:CG74)+1)</f>
        <v/>
      </c>
      <c r="CH75" s="316" t="str">
        <f ca="1">IFERROR(INDEX($AJ$54:$AJ$65, ROWS($CH$4:CH73)), IFERROR(INDEX($AN$54:$AN$65, ROWS($CH$4:CH73)-ROWS($AJ$54:$AJ$65)), IFERROR(INDEX($AR$54:$AR$65, ROWS($CH$4:CH73)-ROWS($AJ$54:$AJ$65)-ROWS($AN$54:$AN$65)),IFERROR(INDEX($AV$54:$AV$65, ROWS($CH$4:CH73)-ROWS($AJ$54:$AJ$65)-ROWS($AN$54:$AN$65)-ROWS($AR$54:$AR$65)),IFERROR(INDEX($AZ$54:$AZ$65, ROWS($CH$4:CH73)-ROWS($AJ$54:$AJ$65)-ROWS($AN$54:$AN$65)-ROWS($AR$54:$AR$65)-ROWS($AV$54:$AV$65)),IFERROR(INDEX($BD$54:$BD$65, ROWS($CH$4:CH73)-ROWS($AJ$54:$AJ$65)-ROWS($AN$54:$AN$65)-ROWS($AR$54:$AR$65)-ROWS($AV$54:$AV$65)-ROWS($AZ$54:$AZ$65)),IFERROR(INDEX($BH$54:$BH$65, ROWS($CH$4:CH73)-ROWS($AJ$54:$AJ$65)-ROWS($AN$54:$AN$65)-ROWS($AR$54:$AR$65)-ROWS($AV$54:$AV$65)-ROWS($AZ$54:$AZ$65)-ROWS($BD$54:$BD$65)), "")))))))</f>
        <v/>
      </c>
      <c r="CI75" s="316" t="str">
        <f t="shared" ca="1" si="195"/>
        <v/>
      </c>
      <c r="CJ75" s="316" t="str">
        <f ca="1">IF(OR(CK75="",CK75=0),"",MAX(CJ$5:CJ74)+1)</f>
        <v/>
      </c>
      <c r="CK75" s="316" t="str">
        <f ca="1">IFERROR(INDEX($AK$54:$AK$65, ROWS($CK$4:CK73)), IFERROR(INDEX($AO$54:$AO$65, ROWS($CK$4:CK73)-ROWS($AK$54:$AK$65)), IFERROR(INDEX($AS$54:$AS$65, ROWS($CK$4:CK73)-ROWS($AK$54:$AK$65)-ROWS($AO$54:$AO$65)),IFERROR(INDEX($AW$54:$AW$65, ROWS($CK$4:CK73)-ROWS($AK$54:$AK$65)-ROWS($AO$54:$AO$65)-ROWS($AS$54:$AS$65)),IFERROR(INDEX($BA$54:$BA$65, ROWS($CK$4:CK73)-ROWS($AK$54:$AK$65)-ROWS($AO$54:$AO$65)-ROWS($AS$54:$AS$65)-ROWS($AW$54:$AW$65)),IFERROR(INDEX($BE$54:$BE$65, ROWS($CK$4:CK73)-ROWS($AK$54:$AK$65)-ROWS($AO$54:$AO$65)-ROWS($AS$54:$AS$65)-ROWS($AW$54:$AW$65)-ROWS($BA$54:$BA$65)),IFERROR(INDEX($BI$54:$BI$65, ROWS($CK$4:CK73)-ROWS($AK$54:$AK$65)-ROWS($AO$54:$AO$65)-ROWS($AS$54:$AS$65)-ROWS($AW$54:$AW$65)-ROWS($BA$54:$BA$65)-ROWS($BE$54:$BE$65)), "")))))))</f>
        <v/>
      </c>
      <c r="CL75" s="316" t="str">
        <f t="shared" ca="1" si="196"/>
        <v/>
      </c>
      <c r="CM75" s="413" t="str">
        <f t="shared" ca="1" si="197"/>
        <v/>
      </c>
      <c r="CN75" s="412" t="str">
        <f>IF(OR(CO75="",CO75=0),"",MAX(CN$5:CN74)+1)</f>
        <v/>
      </c>
      <c r="CO75" s="316">
        <f>IFERROR(INDEX($AJ$70:$AJ$81, ROWS($CO$4:CO73)), IFERROR(INDEX($AN$70:$AN$81, ROWS($CO$4:CO73)-ROWS($AJ$70:$AJ$81)), IFERROR(INDEX($AR$70:$AR$81, ROWS($CO$4:CO73)-ROWS($AJ$70:$AJ$81)-ROWS($AN$70:$AN$81)),IFERROR(INDEX($AV$70:$AV$81, ROWS($CO$4:CO73)-ROWS($AJ$70:$AJ$81)-ROWS($AN$70:$AN$81)-ROWS($AR$70:$AR$81)),IFERROR(INDEX($AZ$70:$AZ$81, ROWS($CO$4:CO73)-ROWS($AJ$70:$AJ$81)-ROWS($AN$70:$AN$81)-ROWS($AR$70:$AR$81)-ROWS($AV$70:$AV$81)),IFERROR(INDEX($BD$70:$BD$81, ROWS($CO$4:CO73)-ROWS($AJ$70:$AJ$81)-ROWS($AN$70:$AN$81)-ROWS($AR$70:$AR$81)-ROWS($AV$70:$AV$81)-ROWS($AZ$70:$AZ$81)),IFERROR(INDEX($BH$70:$BH$81, ROWS($CO$4:CO73)-ROWS($AJ$70:$AJ$81)-ROWS($AN$70:$AN$81)-ROWS($AR$70:$AR$81)-ROWS($AV$70:$AV$81)-ROWS($AZ$70:$AZ$81)-ROWS($BD$70:$BD$81)), "")))))))</f>
        <v>0</v>
      </c>
      <c r="CP75" s="316" t="str">
        <f t="shared" ca="1" si="198"/>
        <v/>
      </c>
      <c r="CQ75" s="316" t="str">
        <f>IF(OR(CR75="",CR75=0),"",MAX(CQ$5:CQ74)+1)</f>
        <v/>
      </c>
      <c r="CR75" s="316">
        <f>IFERROR(INDEX($AK$70:$AK$81, ROWS($CR$4:CR73)), IFERROR(INDEX($AO$70:$AO$81, ROWS($CR$4:CR73)-ROWS($AK$70:$AK$81)), IFERROR(INDEX($AS$70:$AS$81, ROWS($CR$4:CR73)-ROWS($AK$70:$AK$81)-ROWS($AO$70:$AO$81)),IFERROR(INDEX($AW$70:$AW$81, ROWS($CR$4:CR73)-ROWS($AK$70:$AK$81)-ROWS($AO$70:$AO$81)-ROWS($AS$70:$AS$81)),IFERROR(INDEX($BA$70:$BA$81, ROWS($CR$4:CR73)-ROWS($AK$70:$AK$81)-ROWS($AO$70:$AO$81)-ROWS($AS$70:$AS$81)-ROWS($AW$70:$AW$81)),IFERROR(INDEX($BE$70:$BE$81, ROWS($CR$4:CR73)-ROWS($AK$70:$AK$81)-ROWS($AO$70:$AO$81)-ROWS($AS$70:$AS$81)-ROWS($AW$70:$AW$81)-ROWS($BA$70:$BA$81)),IFERROR(INDEX($BI$70:$BI$81, ROWS($CR$4:CR73)-ROWS($AK$70:$AK$81)-ROWS($AO$70:$AO$81)-ROWS($AS$70:$AS$81)-ROWS($AW$70:$AW$81)-ROWS($BA$70:$BA$81)-ROWS($BE$70:$BE$81)), "")))))))</f>
        <v>0</v>
      </c>
      <c r="CS75" s="316" t="str">
        <f t="shared" ca="1" si="199"/>
        <v/>
      </c>
      <c r="CT75" s="413" t="str">
        <f t="shared" ca="1" si="200"/>
        <v/>
      </c>
      <c r="CU75" s="412" t="str">
        <f>IF(OR(CV75="",CV75=0),"",MAX(CU$5:CU74)+1)</f>
        <v/>
      </c>
      <c r="CV75" s="316" t="str">
        <f>IFERROR(INDEX($AJ$86:$AJ$97, ROWS($CV$4:CV73)), IFERROR(INDEX($AN$86:$AN$97, ROWS($CV$4:CV73)-ROWS($AJ$86:$AJ$97)), ""))</f>
        <v/>
      </c>
      <c r="CW75" s="316" t="str">
        <f t="shared" si="201"/>
        <v/>
      </c>
      <c r="CX75" s="316" t="str">
        <f>IF(OR(CY75="",CY75=0),"",MAX(CX$5:CX74)+1)</f>
        <v/>
      </c>
      <c r="CY75" s="316" t="str">
        <f>IFERROR(INDEX($AK$86:$AK$97, ROWS($CY$4:CY73)), IFERROR(INDEX($AO$86:$AO$97, ROWS($CY$4:CY73)-ROWS($AK$86:$AK$97)), ""))</f>
        <v/>
      </c>
      <c r="CZ75" s="316" t="str">
        <f t="shared" si="202"/>
        <v/>
      </c>
      <c r="DA75" s="413" t="str">
        <f t="shared" si="203"/>
        <v/>
      </c>
      <c r="DC75" s="438" t="str">
        <f ca="1">IF(OR(DD75="",DD75=0),"",MAX(DC$65:DC74)+1)</f>
        <v/>
      </c>
      <c r="DD75" s="434" t="str">
        <f t="shared" ca="1" si="166"/>
        <v/>
      </c>
      <c r="DE75" s="413" t="str">
        <f t="shared" ca="1" si="167"/>
        <v/>
      </c>
      <c r="DF75" s="431" t="str">
        <f ca="1">IF(OR(DG75="",DG75=0),"",MAX(DF$65:DF74)+1)</f>
        <v/>
      </c>
      <c r="DG75" s="412" t="str">
        <f t="shared" ca="1" si="168"/>
        <v/>
      </c>
      <c r="DH75" s="413" t="str">
        <f t="shared" ca="1" si="169"/>
        <v/>
      </c>
      <c r="DI75" s="412" t="str">
        <f t="shared" ca="1" si="170"/>
        <v/>
      </c>
      <c r="DJ75" s="413" t="str">
        <f t="shared" ca="1" si="171"/>
        <v/>
      </c>
      <c r="DK75" s="412" t="str">
        <f t="shared" ca="1" si="172"/>
        <v/>
      </c>
      <c r="DL75" s="413" t="str">
        <f t="shared" ca="1" si="173"/>
        <v/>
      </c>
      <c r="DN75" s="292"/>
      <c r="DO75" s="292"/>
      <c r="DP75" s="292"/>
      <c r="DQ75" s="292"/>
      <c r="DR75" s="292"/>
      <c r="DS75" s="292"/>
    </row>
    <row r="76" spans="16:123" x14ac:dyDescent="0.3">
      <c r="AB76" s="395">
        <f ca="1">IFERROR(MATCH($AB$59,OFFSET(Year!$AY$11:$AY$62,AB75,,1000),0)+AB75,"")</f>
        <v>63</v>
      </c>
      <c r="AC76" s="404" t="str">
        <f ca="1">IFERROR(INDEX(Year!$BB$11:$BB$62,AB76),"")</f>
        <v/>
      </c>
      <c r="AD76" s="405" t="str">
        <f ca="1">IFERROR(INDEX(Year!$AZ$11:$AZ$62,AB76),"")</f>
        <v/>
      </c>
      <c r="AE76" s="406" t="str">
        <f ca="1">IFERROR(INDEX(Year!$BA$11:$BA$62,AB76),"")</f>
        <v/>
      </c>
      <c r="AF76" s="407" t="str">
        <f ca="1">IFERROR(INDEX(Year!$AY$11:$AY$62,AB76),"")</f>
        <v/>
      </c>
      <c r="AI76" s="304" t="str">
        <f t="shared" ca="1" si="183"/>
        <v/>
      </c>
      <c r="AJ76" s="305" t="str">
        <f t="shared" ca="1" si="174"/>
        <v/>
      </c>
      <c r="AK76" s="306" t="str">
        <f t="shared" ca="1" si="175"/>
        <v/>
      </c>
      <c r="AL76" s="307" t="str">
        <f t="shared" ca="1" si="176"/>
        <v/>
      </c>
      <c r="AM76" s="304" t="str">
        <f t="shared" ca="1" si="184"/>
        <v/>
      </c>
      <c r="AN76" s="305" t="str">
        <f t="shared" ca="1" si="177"/>
        <v/>
      </c>
      <c r="AO76" s="306" t="str">
        <f t="shared" ca="1" si="178"/>
        <v/>
      </c>
      <c r="AP76" s="307" t="str">
        <f t="shared" ca="1" si="179"/>
        <v/>
      </c>
      <c r="AQ76" s="304" t="str">
        <f t="shared" ca="1" si="185"/>
        <v/>
      </c>
      <c r="AR76" s="305" t="str">
        <f t="shared" ca="1" si="180"/>
        <v/>
      </c>
      <c r="AS76" s="306" t="str">
        <f t="shared" ca="1" si="181"/>
        <v/>
      </c>
      <c r="AT76" s="307" t="str">
        <f t="shared" ca="1" si="182"/>
        <v/>
      </c>
      <c r="AU76" s="304"/>
      <c r="AV76" s="305"/>
      <c r="AW76" s="306"/>
      <c r="AX76" s="307"/>
      <c r="AY76" s="304"/>
      <c r="AZ76" s="305"/>
      <c r="BA76" s="306"/>
      <c r="BB76" s="307"/>
      <c r="BC76" s="304"/>
      <c r="BD76" s="305"/>
      <c r="BE76" s="306"/>
      <c r="BF76" s="307"/>
      <c r="BG76" s="304"/>
      <c r="BH76" s="305"/>
      <c r="BI76" s="306"/>
      <c r="BJ76" s="307"/>
      <c r="BL76" s="412" t="str">
        <f ca="1">IF(OR(BM76="",BM76=0),"",MAX(BL$5:BL75)+1)</f>
        <v/>
      </c>
      <c r="BM76" s="316" t="str">
        <f ca="1">IFERROR(INDEX($AJ$6:$AJ$17, ROWS(BM$4:$BM74)), IFERROR(INDEX($AN$6:$AN$17, ROWS(BM$4:$BM74)-ROWS($AJ$6:$AJ$17)), IFERROR(INDEX($AR$6:$AR$17, ROWS(BM$4:$BM74)-ROWS($AJ$6:$AJ$17)-ROWS($AN$6:$AN$17)),IFERROR(INDEX($AV$6:$AV$17, ROWS(BM$4:$BM74)-ROWS($AJ$6:$AJ$17)-ROWS($AN$6:$AN$17)-ROWS($AR$6:$AR$17)),IFERROR(INDEX($AZ$6:$AZ$17, ROWS(BM$4:$BM74)-ROWS($AJ$6:$AJ$17)-ROWS($AN$6:$AN$17)-ROWS($AR$6:$AR$17)-ROWS($AV$6:$AV$17)),IFERROR(INDEX($BD$6:$BD$17, ROWS(BM$4:$BM74)-ROWS($AJ$6:$AJ$17)-ROWS($AN$6:$AN$17)-ROWS($AR$6:$AR$17)-ROWS($AV$6:$AV$17)-ROWS($AZ$6:$AZ$17)),IFERROR(INDEX($BH$6:$BH$17, ROWS(BM$4:$BM74)-ROWS($AJ$6:$AJ$17)-ROWS($AN$6:$AN$17)-ROWS($AR$6:$AR$17)-ROWS($AV$6:$AV$17)-ROWS($AZ$6:$AZ$17)-ROWS($BD$6:$BD$17)), "")))))))</f>
        <v/>
      </c>
      <c r="BN76" s="316" t="str">
        <f t="shared" ca="1" si="186"/>
        <v/>
      </c>
      <c r="BO76" s="316" t="str">
        <f ca="1">IF(OR(BP76="",BP76=0),"",MAX(BO$5:BO75)+1)</f>
        <v/>
      </c>
      <c r="BP76" s="316" t="str">
        <f ca="1">IFERROR(INDEX($AK$6:$AK$17, ROWS($BP$4:BP74)), IFERROR(INDEX($AO$6:$AO$17, ROWS($BP$4:BP74)-ROWS($AK$6:$AK$17)), IFERROR(INDEX($AS$6:$AS$17, ROWS($BP$4:BP74)-ROWS($AK$6:$AK$17)-ROWS($AO$6:$AO$17)),IFERROR(INDEX($AW$6:$AW$17, ROWS($BP$4:BP74)-ROWS($AK$6:$AK$17)-ROWS($AO$6:$AO$17)-ROWS($AS$6:$AS$17)),IFERROR(INDEX($BA$6:$BA$17, ROWS($BP$4:BP74)-ROWS($AK$6:$AK$17)-ROWS($AO$6:$AO$17)-ROWS($AS$6:$AS$17)-ROWS($AW$6:$AW$17)),IFERROR(INDEX($BE$6:$BE$17, ROWS($BP$4:BP74)-ROWS($AK$6:$AK$17)-ROWS($AO$6:$AO$17)-ROWS($AS$6:$AS$17)-ROWS($AW$6:$AW$17)-ROWS($BA$6:$BA$17)),IFERROR(INDEX($BI$6:$BI$17, ROWS($BP$4:BP74)-ROWS($AK$6:$AK$17)-ROWS($AO$6:$AO$17)-ROWS($AS$6:$AS$17)-ROWS($AW$6:$AW$17)-ROWS($BA$6:$BA$17)-ROWS($BE$6:$BE$17)), "")))))))</f>
        <v/>
      </c>
      <c r="BQ76" s="316" t="str">
        <f t="shared" ca="1" si="187"/>
        <v/>
      </c>
      <c r="BR76" s="413" t="str">
        <f t="shared" ca="1" si="188"/>
        <v/>
      </c>
      <c r="BS76" s="412" t="str">
        <f ca="1">IF(OR(BT76="",BT76=0),"",MAX(BS$5:BS75)+1)</f>
        <v/>
      </c>
      <c r="BT76" s="316" t="str">
        <f ca="1">IFERROR(INDEX($AJ$22:$AJ$33, ROWS($BT$4:BT74)), IFERROR(INDEX($AN$22:$AN$33, ROWS($BT$4:BT74)-ROWS($AJ$22:$AJ$33)), IFERROR(INDEX($AR$22:$AR$33, ROWS($BT$4:BT74)-ROWS($AJ$22:$AJ$33)-ROWS($AN$22:$AN$33)),IFERROR(INDEX($AV$22:$AV$33, ROWS($BT$4:BT74)-ROWS($AJ$22:$AJ$33)-ROWS($AN$22:$AN$33)-ROWS($AR$22:$AR$33)),IFERROR(INDEX($AZ$22:$AZ$33, ROWS($BT$4:BT74)-ROWS($AJ$22:$AJ$33)-ROWS($AN$22:$AN$33)-ROWS($AR$22:$AR$33)-ROWS($AV$22:$AV$33)),IFERROR(INDEX($BD$22:$BD$33, ROWS($BT$4:BT74)-ROWS($AJ$22:$AJ$33)-ROWS($AN$22:$AN$33)-ROWS($AR$22:$AR$33)-ROWS($AV$22:$AV$33)-ROWS($AZ$22:$AZ$33)),IFERROR(INDEX($BH$22:$BH$33, ROWS($BT$4:BT74)-ROWS($AJ$22:$AJ$33)-ROWS($AN$22:$AN$33)-ROWS($AR$22:$AR$33)-ROWS($AV$22:$AV$33)-ROWS($AZ$22:$AZ$33)-ROWS($BD$22:$BD$33)), "")))))))</f>
        <v/>
      </c>
      <c r="BU76" s="316" t="str">
        <f t="shared" ca="1" si="189"/>
        <v/>
      </c>
      <c r="BV76" s="316" t="str">
        <f ca="1">IF(OR(BW76="",BW76=0),"",MAX(BV$5:BV75)+1)</f>
        <v/>
      </c>
      <c r="BW76" s="316" t="str">
        <f ca="1">IFERROR(INDEX($AK$22:$AK$33, ROWS($BW$4:BW74)), IFERROR(INDEX($AO$22:$AO$33, ROWS($BW$4:BW74)-ROWS($AK$22:$AK$33)), IFERROR(INDEX($AS$22:$AS$33, ROWS($BW$4:BW74)-ROWS($AK$22:$AK$33)-ROWS($AO$22:$AO$33)),IFERROR(INDEX($AW$22:$AW$33, ROWS($BW$4:BW74)-ROWS($AK$22:$AK$33)-ROWS($AO$22:$AO$33)-ROWS($AS$22:$AS$33)),IFERROR(INDEX($BA$22:$BA$33, ROWS($BW$4:BW74)-ROWS($AK$22:$AK$33)-ROWS($AO$22:$AO$33)-ROWS($AS$22:$AS$33)-ROWS($AW$22:$AW$33)),IFERROR(INDEX($BE$22:$BE$33, ROWS($BW$4:BW74)-ROWS($AK$22:$AK$33)-ROWS($AO$22:$AO$33)-ROWS($AS$22:$AS$33)-ROWS($AW$22:$AW$33)-ROWS($BA$22:$BA$33)),IFERROR(INDEX($BI$22:$BI$33, ROWS($BW$4:BW74)-ROWS($AK$22:$AK$33)-ROWS($AO$22:$AO$33)-ROWS($AS$22:$AS$33)-ROWS($AW$22:$AW$33)-ROWS($BA$22:$BA$33)-ROWS($BE$22:$BE$33)), "")))))))</f>
        <v/>
      </c>
      <c r="BX76" s="316" t="str">
        <f t="shared" ca="1" si="190"/>
        <v/>
      </c>
      <c r="BY76" s="413" t="str">
        <f t="shared" ca="1" si="191"/>
        <v/>
      </c>
      <c r="BZ76" s="412" t="str">
        <f ca="1">IF(OR(CA76="",CA76=0),"",MAX(BZ$5:BZ75)+1)</f>
        <v/>
      </c>
      <c r="CA76" s="316" t="str">
        <f ca="1">IFERROR(INDEX($AJ$38:$AJ$49, ROWS($CA$4:CA74)), IFERROR(INDEX($AN$38:$AN$49, ROWS($CA$4:CA74)-ROWS($AJ$38:$AJ$49)), IFERROR(INDEX($AR$38:$AR$49, ROWS($CA$4:CA74)-ROWS($AJ$38:$AJ$49)-ROWS($AN$38:$AN$49)),IFERROR(INDEX($AV$38:$AV$49, ROWS($CA$4:CA74)-ROWS($AJ$38:$AJ$49)-ROWS($AN$38:$AN$49)-ROWS($AR$38:$AR$49)),IFERROR(INDEX($AZ$38:$AZ$49, ROWS($CA$4:CA74)-ROWS($AJ$38:$AJ$49)-ROWS($AN$38:$AN$49)-ROWS($AR$38:$AR$49)-ROWS($AV$38:$AV$49)),IFERROR(INDEX($BD$38:$BD$49, ROWS($CA$4:CA74)-ROWS($AJ$38:$AJ$49)-ROWS($AN$38:$AN$49)-ROWS($AR$38:$AR$49)-ROWS($AV$38:$AV$49)-ROWS($AZ$38:$AZ$49)),IFERROR(INDEX($BH$38:$BH$49, ROWS($CA$4:CA74)-ROWS($AJ$38:$AJ$49)-ROWS($AN$38:$AN$49)-ROWS($AR$38:$AR$49)-ROWS($AV$38:$AV$49)-ROWS($AZ$38:$AZ$49)-ROWS($BD$38:$BD$49)), "")))))))</f>
        <v/>
      </c>
      <c r="CB76" s="316" t="str">
        <f t="shared" ca="1" si="192"/>
        <v/>
      </c>
      <c r="CC76" s="316" t="str">
        <f ca="1">IF(OR(CD76="",CD76=0),"",MAX(CC$5:CC75)+1)</f>
        <v/>
      </c>
      <c r="CD76" s="316" t="str">
        <f ca="1">IFERROR(INDEX($AK$38:$AK$49, ROWS($CD$4:CD74)), IFERROR(INDEX($AO$38:$AO$49, ROWS($CD$4:CD74)-ROWS($AK$38:$AK$49)), IFERROR(INDEX($AS$38:$AS$49, ROWS($CD$4:CD74)-ROWS($AK$38:$AK$49)-ROWS($AO$38:$AO$49)),IFERROR(INDEX($AW$38:$AW$49, ROWS($CD$4:CD74)-ROWS($AK$38:$AK$49)-ROWS($AO$38:$AO$49)-ROWS($AS$38:$AS$49)),IFERROR(INDEX($BA$38:$BA$49, ROWS($CD$4:CD74)-ROWS($AK$38:$AK$49)-ROWS($AO$38:$AO$49)-ROWS($AS$38:$AS$49)-ROWS($AW$38:$AW$49)),IFERROR(INDEX($BE$38:$BE$49, ROWS($CD$4:CD74)-ROWS($AK$38:$AK$49)-ROWS($AO$38:$AO$49)-ROWS($AS$38:$AS$49)-ROWS($AW$38:$AW$49)-ROWS($BA$38:$BA$49)),IFERROR(INDEX($BI$38:$BI$49, ROWS($CD$4:CD74)-ROWS($AK$38:$AK$49)-ROWS($AO$38:$AO$49)-ROWS($AS$38:$AS$49)-ROWS($AW$38:$AW$49)-ROWS($BA$38:$BA$49)-ROWS($BE$38:$BE$49)), "")))))))</f>
        <v/>
      </c>
      <c r="CE76" s="316" t="str">
        <f t="shared" ca="1" si="193"/>
        <v/>
      </c>
      <c r="CF76" s="413" t="str">
        <f t="shared" ca="1" si="194"/>
        <v/>
      </c>
      <c r="CG76" s="412" t="str">
        <f ca="1">IF(OR(CH76="",CH76=0),"",MAX(CG$5:CG75)+1)</f>
        <v/>
      </c>
      <c r="CH76" s="316" t="str">
        <f ca="1">IFERROR(INDEX($AJ$54:$AJ$65, ROWS($CH$4:CH74)), IFERROR(INDEX($AN$54:$AN$65, ROWS($CH$4:CH74)-ROWS($AJ$54:$AJ$65)), IFERROR(INDEX($AR$54:$AR$65, ROWS($CH$4:CH74)-ROWS($AJ$54:$AJ$65)-ROWS($AN$54:$AN$65)),IFERROR(INDEX($AV$54:$AV$65, ROWS($CH$4:CH74)-ROWS($AJ$54:$AJ$65)-ROWS($AN$54:$AN$65)-ROWS($AR$54:$AR$65)),IFERROR(INDEX($AZ$54:$AZ$65, ROWS($CH$4:CH74)-ROWS($AJ$54:$AJ$65)-ROWS($AN$54:$AN$65)-ROWS($AR$54:$AR$65)-ROWS($AV$54:$AV$65)),IFERROR(INDEX($BD$54:$BD$65, ROWS($CH$4:CH74)-ROWS($AJ$54:$AJ$65)-ROWS($AN$54:$AN$65)-ROWS($AR$54:$AR$65)-ROWS($AV$54:$AV$65)-ROWS($AZ$54:$AZ$65)),IFERROR(INDEX($BH$54:$BH$65, ROWS($CH$4:CH74)-ROWS($AJ$54:$AJ$65)-ROWS($AN$54:$AN$65)-ROWS($AR$54:$AR$65)-ROWS($AV$54:$AV$65)-ROWS($AZ$54:$AZ$65)-ROWS($BD$54:$BD$65)), "")))))))</f>
        <v/>
      </c>
      <c r="CI76" s="316" t="str">
        <f t="shared" ca="1" si="195"/>
        <v/>
      </c>
      <c r="CJ76" s="316" t="str">
        <f ca="1">IF(OR(CK76="",CK76=0),"",MAX(CJ$5:CJ75)+1)</f>
        <v/>
      </c>
      <c r="CK76" s="316" t="str">
        <f ca="1">IFERROR(INDEX($AK$54:$AK$65, ROWS($CK$4:CK74)), IFERROR(INDEX($AO$54:$AO$65, ROWS($CK$4:CK74)-ROWS($AK$54:$AK$65)), IFERROR(INDEX($AS$54:$AS$65, ROWS($CK$4:CK74)-ROWS($AK$54:$AK$65)-ROWS($AO$54:$AO$65)),IFERROR(INDEX($AW$54:$AW$65, ROWS($CK$4:CK74)-ROWS($AK$54:$AK$65)-ROWS($AO$54:$AO$65)-ROWS($AS$54:$AS$65)),IFERROR(INDEX($BA$54:$BA$65, ROWS($CK$4:CK74)-ROWS($AK$54:$AK$65)-ROWS($AO$54:$AO$65)-ROWS($AS$54:$AS$65)-ROWS($AW$54:$AW$65)),IFERROR(INDEX($BE$54:$BE$65, ROWS($CK$4:CK74)-ROWS($AK$54:$AK$65)-ROWS($AO$54:$AO$65)-ROWS($AS$54:$AS$65)-ROWS($AW$54:$AW$65)-ROWS($BA$54:$BA$65)),IFERROR(INDEX($BI$54:$BI$65, ROWS($CK$4:CK74)-ROWS($AK$54:$AK$65)-ROWS($AO$54:$AO$65)-ROWS($AS$54:$AS$65)-ROWS($AW$54:$AW$65)-ROWS($BA$54:$BA$65)-ROWS($BE$54:$BE$65)), "")))))))</f>
        <v/>
      </c>
      <c r="CL76" s="316" t="str">
        <f t="shared" ca="1" si="196"/>
        <v/>
      </c>
      <c r="CM76" s="413" t="str">
        <f t="shared" ca="1" si="197"/>
        <v/>
      </c>
      <c r="CN76" s="412" t="str">
        <f>IF(OR(CO76="",CO76=0),"",MAX(CN$5:CN75)+1)</f>
        <v/>
      </c>
      <c r="CO76" s="316">
        <f>IFERROR(INDEX($AJ$70:$AJ$81, ROWS($CO$4:CO74)), IFERROR(INDEX($AN$70:$AN$81, ROWS($CO$4:CO74)-ROWS($AJ$70:$AJ$81)), IFERROR(INDEX($AR$70:$AR$81, ROWS($CO$4:CO74)-ROWS($AJ$70:$AJ$81)-ROWS($AN$70:$AN$81)),IFERROR(INDEX($AV$70:$AV$81, ROWS($CO$4:CO74)-ROWS($AJ$70:$AJ$81)-ROWS($AN$70:$AN$81)-ROWS($AR$70:$AR$81)),IFERROR(INDEX($AZ$70:$AZ$81, ROWS($CO$4:CO74)-ROWS($AJ$70:$AJ$81)-ROWS($AN$70:$AN$81)-ROWS($AR$70:$AR$81)-ROWS($AV$70:$AV$81)),IFERROR(INDEX($BD$70:$BD$81, ROWS($CO$4:CO74)-ROWS($AJ$70:$AJ$81)-ROWS($AN$70:$AN$81)-ROWS($AR$70:$AR$81)-ROWS($AV$70:$AV$81)-ROWS($AZ$70:$AZ$81)),IFERROR(INDEX($BH$70:$BH$81, ROWS($CO$4:CO74)-ROWS($AJ$70:$AJ$81)-ROWS($AN$70:$AN$81)-ROWS($AR$70:$AR$81)-ROWS($AV$70:$AV$81)-ROWS($AZ$70:$AZ$81)-ROWS($BD$70:$BD$81)), "")))))))</f>
        <v>0</v>
      </c>
      <c r="CP76" s="316" t="str">
        <f t="shared" ca="1" si="198"/>
        <v/>
      </c>
      <c r="CQ76" s="316" t="str">
        <f>IF(OR(CR76="",CR76=0),"",MAX(CQ$5:CQ75)+1)</f>
        <v/>
      </c>
      <c r="CR76" s="316">
        <f>IFERROR(INDEX($AK$70:$AK$81, ROWS($CR$4:CR74)), IFERROR(INDEX($AO$70:$AO$81, ROWS($CR$4:CR74)-ROWS($AK$70:$AK$81)), IFERROR(INDEX($AS$70:$AS$81, ROWS($CR$4:CR74)-ROWS($AK$70:$AK$81)-ROWS($AO$70:$AO$81)),IFERROR(INDEX($AW$70:$AW$81, ROWS($CR$4:CR74)-ROWS($AK$70:$AK$81)-ROWS($AO$70:$AO$81)-ROWS($AS$70:$AS$81)),IFERROR(INDEX($BA$70:$BA$81, ROWS($CR$4:CR74)-ROWS($AK$70:$AK$81)-ROWS($AO$70:$AO$81)-ROWS($AS$70:$AS$81)-ROWS($AW$70:$AW$81)),IFERROR(INDEX($BE$70:$BE$81, ROWS($CR$4:CR74)-ROWS($AK$70:$AK$81)-ROWS($AO$70:$AO$81)-ROWS($AS$70:$AS$81)-ROWS($AW$70:$AW$81)-ROWS($BA$70:$BA$81)),IFERROR(INDEX($BI$70:$BI$81, ROWS($CR$4:CR74)-ROWS($AK$70:$AK$81)-ROWS($AO$70:$AO$81)-ROWS($AS$70:$AS$81)-ROWS($AW$70:$AW$81)-ROWS($BA$70:$BA$81)-ROWS($BE$70:$BE$81)), "")))))))</f>
        <v>0</v>
      </c>
      <c r="CS76" s="316" t="str">
        <f t="shared" ca="1" si="199"/>
        <v/>
      </c>
      <c r="CT76" s="413" t="str">
        <f t="shared" ca="1" si="200"/>
        <v/>
      </c>
      <c r="CU76" s="412" t="str">
        <f>IF(OR(CV76="",CV76=0),"",MAX(CU$5:CU75)+1)</f>
        <v/>
      </c>
      <c r="CV76" s="316" t="str">
        <f>IFERROR(INDEX($AJ$86:$AJ$97, ROWS($CV$4:CV74)), IFERROR(INDEX($AN$86:$AN$97, ROWS($CV$4:CV74)-ROWS($AJ$86:$AJ$97)), ""))</f>
        <v/>
      </c>
      <c r="CW76" s="316" t="str">
        <f t="shared" si="201"/>
        <v/>
      </c>
      <c r="CX76" s="316" t="str">
        <f>IF(OR(CY76="",CY76=0),"",MAX(CX$5:CX75)+1)</f>
        <v/>
      </c>
      <c r="CY76" s="316" t="str">
        <f>IFERROR(INDEX($AK$86:$AK$97, ROWS($CY$4:CY74)), IFERROR(INDEX($AO$86:$AO$97, ROWS($CY$4:CY74)-ROWS($AK$86:$AK$97)), ""))</f>
        <v/>
      </c>
      <c r="CZ76" s="316" t="str">
        <f t="shared" si="202"/>
        <v/>
      </c>
      <c r="DA76" s="413" t="str">
        <f t="shared" si="203"/>
        <v/>
      </c>
      <c r="DC76" s="438" t="str">
        <f ca="1">IF(OR(DD76="",DD76=0),"",MAX(DC$65:DC75)+1)</f>
        <v/>
      </c>
      <c r="DD76" s="434" t="str">
        <f t="shared" ca="1" si="166"/>
        <v/>
      </c>
      <c r="DE76" s="413" t="str">
        <f t="shared" ca="1" si="167"/>
        <v/>
      </c>
      <c r="DF76" s="431" t="str">
        <f ca="1">IF(OR(DG76="",DG76=0),"",MAX(DF$65:DF75)+1)</f>
        <v/>
      </c>
      <c r="DG76" s="412" t="str">
        <f t="shared" ca="1" si="168"/>
        <v/>
      </c>
      <c r="DH76" s="413" t="str">
        <f t="shared" ca="1" si="169"/>
        <v/>
      </c>
      <c r="DI76" s="412" t="str">
        <f t="shared" ca="1" si="170"/>
        <v/>
      </c>
      <c r="DJ76" s="413" t="str">
        <f t="shared" ca="1" si="171"/>
        <v/>
      </c>
      <c r="DK76" s="412" t="str">
        <f t="shared" ca="1" si="172"/>
        <v/>
      </c>
      <c r="DL76" s="413" t="str">
        <f t="shared" ca="1" si="173"/>
        <v/>
      </c>
      <c r="DM76" s="278"/>
    </row>
    <row r="77" spans="16:123" x14ac:dyDescent="0.3">
      <c r="AB77" s="395">
        <f ca="1">IFERROR(MATCH($AB$59,OFFSET(Year!$AY$11:$AY$62,AB76,,1000),0)+AB76,"")</f>
        <v>64</v>
      </c>
      <c r="AC77" s="404" t="str">
        <f ca="1">IFERROR(INDEX(Year!$BB$11:$BB$62,AB77),"")</f>
        <v/>
      </c>
      <c r="AD77" s="405" t="str">
        <f ca="1">IFERROR(INDEX(Year!$AZ$11:$AZ$62,AB77),"")</f>
        <v/>
      </c>
      <c r="AE77" s="406" t="str">
        <f ca="1">IFERROR(INDEX(Year!$BA$11:$BA$62,AB77),"")</f>
        <v/>
      </c>
      <c r="AF77" s="407" t="str">
        <f ca="1">IFERROR(INDEX(Year!$AY$11:$AY$62,AB77),"")</f>
        <v/>
      </c>
      <c r="AI77" s="304" t="str">
        <f t="shared" ca="1" si="183"/>
        <v/>
      </c>
      <c r="AJ77" s="305" t="str">
        <f t="shared" ca="1" si="174"/>
        <v/>
      </c>
      <c r="AK77" s="306" t="str">
        <f t="shared" ca="1" si="175"/>
        <v/>
      </c>
      <c r="AL77" s="307" t="str">
        <f t="shared" ca="1" si="176"/>
        <v/>
      </c>
      <c r="AM77" s="304" t="str">
        <f t="shared" ca="1" si="184"/>
        <v/>
      </c>
      <c r="AN77" s="305" t="str">
        <f t="shared" ca="1" si="177"/>
        <v/>
      </c>
      <c r="AO77" s="306" t="str">
        <f t="shared" ca="1" si="178"/>
        <v/>
      </c>
      <c r="AP77" s="307" t="str">
        <f t="shared" ca="1" si="179"/>
        <v/>
      </c>
      <c r="AQ77" s="304" t="str">
        <f t="shared" ca="1" si="185"/>
        <v/>
      </c>
      <c r="AR77" s="305" t="str">
        <f t="shared" ca="1" si="180"/>
        <v/>
      </c>
      <c r="AS77" s="306" t="str">
        <f t="shared" ca="1" si="181"/>
        <v/>
      </c>
      <c r="AT77" s="307" t="str">
        <f t="shared" ca="1" si="182"/>
        <v/>
      </c>
      <c r="AU77" s="304"/>
      <c r="AV77" s="305"/>
      <c r="AW77" s="306"/>
      <c r="AX77" s="307"/>
      <c r="AY77" s="304"/>
      <c r="AZ77" s="305"/>
      <c r="BA77" s="306"/>
      <c r="BB77" s="307"/>
      <c r="BC77" s="304"/>
      <c r="BD77" s="305"/>
      <c r="BE77" s="306"/>
      <c r="BF77" s="307"/>
      <c r="BG77" s="304"/>
      <c r="BH77" s="305"/>
      <c r="BI77" s="306"/>
      <c r="BJ77" s="307"/>
      <c r="BL77" s="412" t="str">
        <f ca="1">IF(OR(BM77="",BM77=0),"",MAX(BL$5:BL76)+1)</f>
        <v/>
      </c>
      <c r="BM77" s="316" t="str">
        <f ca="1">IFERROR(INDEX($AJ$6:$AJ$17, ROWS(BM$4:$BM75)), IFERROR(INDEX($AN$6:$AN$17, ROWS(BM$4:$BM75)-ROWS($AJ$6:$AJ$17)), IFERROR(INDEX($AR$6:$AR$17, ROWS(BM$4:$BM75)-ROWS($AJ$6:$AJ$17)-ROWS($AN$6:$AN$17)),IFERROR(INDEX($AV$6:$AV$17, ROWS(BM$4:$BM75)-ROWS($AJ$6:$AJ$17)-ROWS($AN$6:$AN$17)-ROWS($AR$6:$AR$17)),IFERROR(INDEX($AZ$6:$AZ$17, ROWS(BM$4:$BM75)-ROWS($AJ$6:$AJ$17)-ROWS($AN$6:$AN$17)-ROWS($AR$6:$AR$17)-ROWS($AV$6:$AV$17)),IFERROR(INDEX($BD$6:$BD$17, ROWS(BM$4:$BM75)-ROWS($AJ$6:$AJ$17)-ROWS($AN$6:$AN$17)-ROWS($AR$6:$AR$17)-ROWS($AV$6:$AV$17)-ROWS($AZ$6:$AZ$17)),IFERROR(INDEX($BH$6:$BH$17, ROWS(BM$4:$BM75)-ROWS($AJ$6:$AJ$17)-ROWS($AN$6:$AN$17)-ROWS($AR$6:$AR$17)-ROWS($AV$6:$AV$17)-ROWS($AZ$6:$AZ$17)-ROWS($BD$6:$BD$17)), "")))))))</f>
        <v/>
      </c>
      <c r="BN77" s="316" t="str">
        <f t="shared" ca="1" si="186"/>
        <v/>
      </c>
      <c r="BO77" s="316" t="str">
        <f ca="1">IF(OR(BP77="",BP77=0),"",MAX(BO$5:BO76)+1)</f>
        <v/>
      </c>
      <c r="BP77" s="316" t="str">
        <f ca="1">IFERROR(INDEX($AK$6:$AK$17, ROWS($BP$4:BP75)), IFERROR(INDEX($AO$6:$AO$17, ROWS($BP$4:BP75)-ROWS($AK$6:$AK$17)), IFERROR(INDEX($AS$6:$AS$17, ROWS($BP$4:BP75)-ROWS($AK$6:$AK$17)-ROWS($AO$6:$AO$17)),IFERROR(INDEX($AW$6:$AW$17, ROWS($BP$4:BP75)-ROWS($AK$6:$AK$17)-ROWS($AO$6:$AO$17)-ROWS($AS$6:$AS$17)),IFERROR(INDEX($BA$6:$BA$17, ROWS($BP$4:BP75)-ROWS($AK$6:$AK$17)-ROWS($AO$6:$AO$17)-ROWS($AS$6:$AS$17)-ROWS($AW$6:$AW$17)),IFERROR(INDEX($BE$6:$BE$17, ROWS($BP$4:BP75)-ROWS($AK$6:$AK$17)-ROWS($AO$6:$AO$17)-ROWS($AS$6:$AS$17)-ROWS($AW$6:$AW$17)-ROWS($BA$6:$BA$17)),IFERROR(INDEX($BI$6:$BI$17, ROWS($BP$4:BP75)-ROWS($AK$6:$AK$17)-ROWS($AO$6:$AO$17)-ROWS($AS$6:$AS$17)-ROWS($AW$6:$AW$17)-ROWS($BA$6:$BA$17)-ROWS($BE$6:$BE$17)), "")))))))</f>
        <v/>
      </c>
      <c r="BQ77" s="316" t="str">
        <f t="shared" ca="1" si="187"/>
        <v/>
      </c>
      <c r="BR77" s="413" t="str">
        <f t="shared" ca="1" si="188"/>
        <v/>
      </c>
      <c r="BS77" s="412" t="str">
        <f ca="1">IF(OR(BT77="",BT77=0),"",MAX(BS$5:BS76)+1)</f>
        <v/>
      </c>
      <c r="BT77" s="316" t="str">
        <f ca="1">IFERROR(INDEX($AJ$22:$AJ$33, ROWS($BT$4:BT75)), IFERROR(INDEX($AN$22:$AN$33, ROWS($BT$4:BT75)-ROWS($AJ$22:$AJ$33)), IFERROR(INDEX($AR$22:$AR$33, ROWS($BT$4:BT75)-ROWS($AJ$22:$AJ$33)-ROWS($AN$22:$AN$33)),IFERROR(INDEX($AV$22:$AV$33, ROWS($BT$4:BT75)-ROWS($AJ$22:$AJ$33)-ROWS($AN$22:$AN$33)-ROWS($AR$22:$AR$33)),IFERROR(INDEX($AZ$22:$AZ$33, ROWS($BT$4:BT75)-ROWS($AJ$22:$AJ$33)-ROWS($AN$22:$AN$33)-ROWS($AR$22:$AR$33)-ROWS($AV$22:$AV$33)),IFERROR(INDEX($BD$22:$BD$33, ROWS($BT$4:BT75)-ROWS($AJ$22:$AJ$33)-ROWS($AN$22:$AN$33)-ROWS($AR$22:$AR$33)-ROWS($AV$22:$AV$33)-ROWS($AZ$22:$AZ$33)),IFERROR(INDEX($BH$22:$BH$33, ROWS($BT$4:BT75)-ROWS($AJ$22:$AJ$33)-ROWS($AN$22:$AN$33)-ROWS($AR$22:$AR$33)-ROWS($AV$22:$AV$33)-ROWS($AZ$22:$AZ$33)-ROWS($BD$22:$BD$33)), "")))))))</f>
        <v/>
      </c>
      <c r="BU77" s="316" t="str">
        <f t="shared" ca="1" si="189"/>
        <v/>
      </c>
      <c r="BV77" s="316" t="str">
        <f ca="1">IF(OR(BW77="",BW77=0),"",MAX(BV$5:BV76)+1)</f>
        <v/>
      </c>
      <c r="BW77" s="316" t="str">
        <f ca="1">IFERROR(INDEX($AK$22:$AK$33, ROWS($BW$4:BW75)), IFERROR(INDEX($AO$22:$AO$33, ROWS($BW$4:BW75)-ROWS($AK$22:$AK$33)), IFERROR(INDEX($AS$22:$AS$33, ROWS($BW$4:BW75)-ROWS($AK$22:$AK$33)-ROWS($AO$22:$AO$33)),IFERROR(INDEX($AW$22:$AW$33, ROWS($BW$4:BW75)-ROWS($AK$22:$AK$33)-ROWS($AO$22:$AO$33)-ROWS($AS$22:$AS$33)),IFERROR(INDEX($BA$22:$BA$33, ROWS($BW$4:BW75)-ROWS($AK$22:$AK$33)-ROWS($AO$22:$AO$33)-ROWS($AS$22:$AS$33)-ROWS($AW$22:$AW$33)),IFERROR(INDEX($BE$22:$BE$33, ROWS($BW$4:BW75)-ROWS($AK$22:$AK$33)-ROWS($AO$22:$AO$33)-ROWS($AS$22:$AS$33)-ROWS($AW$22:$AW$33)-ROWS($BA$22:$BA$33)),IFERROR(INDEX($BI$22:$BI$33, ROWS($BW$4:BW75)-ROWS($AK$22:$AK$33)-ROWS($AO$22:$AO$33)-ROWS($AS$22:$AS$33)-ROWS($AW$22:$AW$33)-ROWS($BA$22:$BA$33)-ROWS($BE$22:$BE$33)), "")))))))</f>
        <v/>
      </c>
      <c r="BX77" s="316" t="str">
        <f t="shared" ca="1" si="190"/>
        <v/>
      </c>
      <c r="BY77" s="413" t="str">
        <f t="shared" ca="1" si="191"/>
        <v/>
      </c>
      <c r="BZ77" s="412" t="str">
        <f ca="1">IF(OR(CA77="",CA77=0),"",MAX(BZ$5:BZ76)+1)</f>
        <v/>
      </c>
      <c r="CA77" s="316" t="str">
        <f ca="1">IFERROR(INDEX($AJ$38:$AJ$49, ROWS($CA$4:CA75)), IFERROR(INDEX($AN$38:$AN$49, ROWS($CA$4:CA75)-ROWS($AJ$38:$AJ$49)), IFERROR(INDEX($AR$38:$AR$49, ROWS($CA$4:CA75)-ROWS($AJ$38:$AJ$49)-ROWS($AN$38:$AN$49)),IFERROR(INDEX($AV$38:$AV$49, ROWS($CA$4:CA75)-ROWS($AJ$38:$AJ$49)-ROWS($AN$38:$AN$49)-ROWS($AR$38:$AR$49)),IFERROR(INDEX($AZ$38:$AZ$49, ROWS($CA$4:CA75)-ROWS($AJ$38:$AJ$49)-ROWS($AN$38:$AN$49)-ROWS($AR$38:$AR$49)-ROWS($AV$38:$AV$49)),IFERROR(INDEX($BD$38:$BD$49, ROWS($CA$4:CA75)-ROWS($AJ$38:$AJ$49)-ROWS($AN$38:$AN$49)-ROWS($AR$38:$AR$49)-ROWS($AV$38:$AV$49)-ROWS($AZ$38:$AZ$49)),IFERROR(INDEX($BH$38:$BH$49, ROWS($CA$4:CA75)-ROWS($AJ$38:$AJ$49)-ROWS($AN$38:$AN$49)-ROWS($AR$38:$AR$49)-ROWS($AV$38:$AV$49)-ROWS($AZ$38:$AZ$49)-ROWS($BD$38:$BD$49)), "")))))))</f>
        <v/>
      </c>
      <c r="CB77" s="316" t="str">
        <f t="shared" ca="1" si="192"/>
        <v/>
      </c>
      <c r="CC77" s="316" t="str">
        <f ca="1">IF(OR(CD77="",CD77=0),"",MAX(CC$5:CC76)+1)</f>
        <v/>
      </c>
      <c r="CD77" s="316" t="str">
        <f ca="1">IFERROR(INDEX($AK$38:$AK$49, ROWS($CD$4:CD75)), IFERROR(INDEX($AO$38:$AO$49, ROWS($CD$4:CD75)-ROWS($AK$38:$AK$49)), IFERROR(INDEX($AS$38:$AS$49, ROWS($CD$4:CD75)-ROWS($AK$38:$AK$49)-ROWS($AO$38:$AO$49)),IFERROR(INDEX($AW$38:$AW$49, ROWS($CD$4:CD75)-ROWS($AK$38:$AK$49)-ROWS($AO$38:$AO$49)-ROWS($AS$38:$AS$49)),IFERROR(INDEX($BA$38:$BA$49, ROWS($CD$4:CD75)-ROWS($AK$38:$AK$49)-ROWS($AO$38:$AO$49)-ROWS($AS$38:$AS$49)-ROWS($AW$38:$AW$49)),IFERROR(INDEX($BE$38:$BE$49, ROWS($CD$4:CD75)-ROWS($AK$38:$AK$49)-ROWS($AO$38:$AO$49)-ROWS($AS$38:$AS$49)-ROWS($AW$38:$AW$49)-ROWS($BA$38:$BA$49)),IFERROR(INDEX($BI$38:$BI$49, ROWS($CD$4:CD75)-ROWS($AK$38:$AK$49)-ROWS($AO$38:$AO$49)-ROWS($AS$38:$AS$49)-ROWS($AW$38:$AW$49)-ROWS($BA$38:$BA$49)-ROWS($BE$38:$BE$49)), "")))))))</f>
        <v/>
      </c>
      <c r="CE77" s="316" t="str">
        <f t="shared" ca="1" si="193"/>
        <v/>
      </c>
      <c r="CF77" s="413" t="str">
        <f t="shared" ca="1" si="194"/>
        <v/>
      </c>
      <c r="CG77" s="412" t="str">
        <f ca="1">IF(OR(CH77="",CH77=0),"",MAX(CG$5:CG76)+1)</f>
        <v/>
      </c>
      <c r="CH77" s="316" t="str">
        <f ca="1">IFERROR(INDEX($AJ$54:$AJ$65, ROWS($CH$4:CH75)), IFERROR(INDEX($AN$54:$AN$65, ROWS($CH$4:CH75)-ROWS($AJ$54:$AJ$65)), IFERROR(INDEX($AR$54:$AR$65, ROWS($CH$4:CH75)-ROWS($AJ$54:$AJ$65)-ROWS($AN$54:$AN$65)),IFERROR(INDEX($AV$54:$AV$65, ROWS($CH$4:CH75)-ROWS($AJ$54:$AJ$65)-ROWS($AN$54:$AN$65)-ROWS($AR$54:$AR$65)),IFERROR(INDEX($AZ$54:$AZ$65, ROWS($CH$4:CH75)-ROWS($AJ$54:$AJ$65)-ROWS($AN$54:$AN$65)-ROWS($AR$54:$AR$65)-ROWS($AV$54:$AV$65)),IFERROR(INDEX($BD$54:$BD$65, ROWS($CH$4:CH75)-ROWS($AJ$54:$AJ$65)-ROWS($AN$54:$AN$65)-ROWS($AR$54:$AR$65)-ROWS($AV$54:$AV$65)-ROWS($AZ$54:$AZ$65)),IFERROR(INDEX($BH$54:$BH$65, ROWS($CH$4:CH75)-ROWS($AJ$54:$AJ$65)-ROWS($AN$54:$AN$65)-ROWS($AR$54:$AR$65)-ROWS($AV$54:$AV$65)-ROWS($AZ$54:$AZ$65)-ROWS($BD$54:$BD$65)), "")))))))</f>
        <v/>
      </c>
      <c r="CI77" s="316" t="str">
        <f t="shared" ca="1" si="195"/>
        <v/>
      </c>
      <c r="CJ77" s="316" t="str">
        <f ca="1">IF(OR(CK77="",CK77=0),"",MAX(CJ$5:CJ76)+1)</f>
        <v/>
      </c>
      <c r="CK77" s="316" t="str">
        <f ca="1">IFERROR(INDEX($AK$54:$AK$65, ROWS($CK$4:CK75)), IFERROR(INDEX($AO$54:$AO$65, ROWS($CK$4:CK75)-ROWS($AK$54:$AK$65)), IFERROR(INDEX($AS$54:$AS$65, ROWS($CK$4:CK75)-ROWS($AK$54:$AK$65)-ROWS($AO$54:$AO$65)),IFERROR(INDEX($AW$54:$AW$65, ROWS($CK$4:CK75)-ROWS($AK$54:$AK$65)-ROWS($AO$54:$AO$65)-ROWS($AS$54:$AS$65)),IFERROR(INDEX($BA$54:$BA$65, ROWS($CK$4:CK75)-ROWS($AK$54:$AK$65)-ROWS($AO$54:$AO$65)-ROWS($AS$54:$AS$65)-ROWS($AW$54:$AW$65)),IFERROR(INDEX($BE$54:$BE$65, ROWS($CK$4:CK75)-ROWS($AK$54:$AK$65)-ROWS($AO$54:$AO$65)-ROWS($AS$54:$AS$65)-ROWS($AW$54:$AW$65)-ROWS($BA$54:$BA$65)),IFERROR(INDEX($BI$54:$BI$65, ROWS($CK$4:CK75)-ROWS($AK$54:$AK$65)-ROWS($AO$54:$AO$65)-ROWS($AS$54:$AS$65)-ROWS($AW$54:$AW$65)-ROWS($BA$54:$BA$65)-ROWS($BE$54:$BE$65)), "")))))))</f>
        <v/>
      </c>
      <c r="CL77" s="316" t="str">
        <f t="shared" ca="1" si="196"/>
        <v/>
      </c>
      <c r="CM77" s="413" t="str">
        <f t="shared" ca="1" si="197"/>
        <v/>
      </c>
      <c r="CN77" s="412" t="str">
        <f>IF(OR(CO77="",CO77=0),"",MAX(CN$5:CN76)+1)</f>
        <v/>
      </c>
      <c r="CO77" s="316">
        <f>IFERROR(INDEX($AJ$70:$AJ$81, ROWS($CO$4:CO75)), IFERROR(INDEX($AN$70:$AN$81, ROWS($CO$4:CO75)-ROWS($AJ$70:$AJ$81)), IFERROR(INDEX($AR$70:$AR$81, ROWS($CO$4:CO75)-ROWS($AJ$70:$AJ$81)-ROWS($AN$70:$AN$81)),IFERROR(INDEX($AV$70:$AV$81, ROWS($CO$4:CO75)-ROWS($AJ$70:$AJ$81)-ROWS($AN$70:$AN$81)-ROWS($AR$70:$AR$81)),IFERROR(INDEX($AZ$70:$AZ$81, ROWS($CO$4:CO75)-ROWS($AJ$70:$AJ$81)-ROWS($AN$70:$AN$81)-ROWS($AR$70:$AR$81)-ROWS($AV$70:$AV$81)),IFERROR(INDEX($BD$70:$BD$81, ROWS($CO$4:CO75)-ROWS($AJ$70:$AJ$81)-ROWS($AN$70:$AN$81)-ROWS($AR$70:$AR$81)-ROWS($AV$70:$AV$81)-ROWS($AZ$70:$AZ$81)),IFERROR(INDEX($BH$70:$BH$81, ROWS($CO$4:CO75)-ROWS($AJ$70:$AJ$81)-ROWS($AN$70:$AN$81)-ROWS($AR$70:$AR$81)-ROWS($AV$70:$AV$81)-ROWS($AZ$70:$AZ$81)-ROWS($BD$70:$BD$81)), "")))))))</f>
        <v>0</v>
      </c>
      <c r="CP77" s="316" t="str">
        <f t="shared" ca="1" si="198"/>
        <v/>
      </c>
      <c r="CQ77" s="316" t="str">
        <f>IF(OR(CR77="",CR77=0),"",MAX(CQ$5:CQ76)+1)</f>
        <v/>
      </c>
      <c r="CR77" s="316">
        <f>IFERROR(INDEX($AK$70:$AK$81, ROWS($CR$4:CR75)), IFERROR(INDEX($AO$70:$AO$81, ROWS($CR$4:CR75)-ROWS($AK$70:$AK$81)), IFERROR(INDEX($AS$70:$AS$81, ROWS($CR$4:CR75)-ROWS($AK$70:$AK$81)-ROWS($AO$70:$AO$81)),IFERROR(INDEX($AW$70:$AW$81, ROWS($CR$4:CR75)-ROWS($AK$70:$AK$81)-ROWS($AO$70:$AO$81)-ROWS($AS$70:$AS$81)),IFERROR(INDEX($BA$70:$BA$81, ROWS($CR$4:CR75)-ROWS($AK$70:$AK$81)-ROWS($AO$70:$AO$81)-ROWS($AS$70:$AS$81)-ROWS($AW$70:$AW$81)),IFERROR(INDEX($BE$70:$BE$81, ROWS($CR$4:CR75)-ROWS($AK$70:$AK$81)-ROWS($AO$70:$AO$81)-ROWS($AS$70:$AS$81)-ROWS($AW$70:$AW$81)-ROWS($BA$70:$BA$81)),IFERROR(INDEX($BI$70:$BI$81, ROWS($CR$4:CR75)-ROWS($AK$70:$AK$81)-ROWS($AO$70:$AO$81)-ROWS($AS$70:$AS$81)-ROWS($AW$70:$AW$81)-ROWS($BA$70:$BA$81)-ROWS($BE$70:$BE$81)), "")))))))</f>
        <v>0</v>
      </c>
      <c r="CS77" s="316" t="str">
        <f t="shared" ca="1" si="199"/>
        <v/>
      </c>
      <c r="CT77" s="413" t="str">
        <f t="shared" ca="1" si="200"/>
        <v/>
      </c>
      <c r="CU77" s="412" t="str">
        <f>IF(OR(CV77="",CV77=0),"",MAX(CU$5:CU76)+1)</f>
        <v/>
      </c>
      <c r="CV77" s="316" t="str">
        <f>IFERROR(INDEX($AJ$86:$AJ$97, ROWS($CV$4:CV75)), IFERROR(INDEX($AN$86:$AN$97, ROWS($CV$4:CV75)-ROWS($AJ$86:$AJ$97)), ""))</f>
        <v/>
      </c>
      <c r="CW77" s="316" t="str">
        <f t="shared" si="201"/>
        <v/>
      </c>
      <c r="CX77" s="316" t="str">
        <f>IF(OR(CY77="",CY77=0),"",MAX(CX$5:CX76)+1)</f>
        <v/>
      </c>
      <c r="CY77" s="316" t="str">
        <f>IFERROR(INDEX($AK$86:$AK$97, ROWS($CY$4:CY75)), IFERROR(INDEX($AO$86:$AO$97, ROWS($CY$4:CY75)-ROWS($AK$86:$AK$97)), ""))</f>
        <v/>
      </c>
      <c r="CZ77" s="316" t="str">
        <f t="shared" si="202"/>
        <v/>
      </c>
      <c r="DA77" s="413" t="str">
        <f t="shared" si="203"/>
        <v/>
      </c>
      <c r="DC77" s="438" t="str">
        <f ca="1">IF(OR(DD77="",DD77=0),"",MAX(DC$65:DC76)+1)</f>
        <v/>
      </c>
      <c r="DD77" s="435" t="str">
        <f t="shared" ca="1" si="166"/>
        <v/>
      </c>
      <c r="DE77" s="413" t="str">
        <f t="shared" ca="1" si="167"/>
        <v/>
      </c>
      <c r="DF77" s="432" t="str">
        <f ca="1">IF(OR(DG77="",DG77=0),"",MAX(DF$65:DF76)+1)</f>
        <v/>
      </c>
      <c r="DG77" s="414" t="str">
        <f t="shared" ca="1" si="168"/>
        <v/>
      </c>
      <c r="DH77" s="415" t="str">
        <f t="shared" ca="1" si="169"/>
        <v/>
      </c>
      <c r="DI77" s="414" t="str">
        <f t="shared" ca="1" si="170"/>
        <v/>
      </c>
      <c r="DJ77" s="413" t="str">
        <f t="shared" ca="1" si="171"/>
        <v/>
      </c>
      <c r="DK77" s="414" t="str">
        <f t="shared" ca="1" si="172"/>
        <v/>
      </c>
      <c r="DL77" s="415" t="str">
        <f t="shared" ca="1" si="173"/>
        <v/>
      </c>
      <c r="DM77" s="278"/>
      <c r="DN77" s="278"/>
      <c r="DO77" s="278"/>
      <c r="DP77" s="278"/>
      <c r="DQ77" s="278"/>
      <c r="DR77" s="278"/>
      <c r="DS77" s="278"/>
    </row>
    <row r="78" spans="16:123" x14ac:dyDescent="0.3">
      <c r="AB78" s="395">
        <f ca="1">IFERROR(MATCH($AB$59,OFFSET(Year!$AY$11:$AY$62,AB77,,1000),0)+AB77,"")</f>
        <v>65</v>
      </c>
      <c r="AC78" s="404" t="str">
        <f ca="1">IFERROR(INDEX(Year!$BB$11:$BB$62,AB78),"")</f>
        <v/>
      </c>
      <c r="AD78" s="405" t="str">
        <f ca="1">IFERROR(INDEX(Year!$AZ$11:$AZ$62,AB78),"")</f>
        <v/>
      </c>
      <c r="AE78" s="406" t="str">
        <f ca="1">IFERROR(INDEX(Year!$BA$11:$BA$62,AB78),"")</f>
        <v/>
      </c>
      <c r="AF78" s="407" t="str">
        <f ca="1">IFERROR(INDEX(Year!$AY$11:$AY$62,AB78),"")</f>
        <v/>
      </c>
      <c r="AI78" s="304" t="str">
        <f t="shared" ca="1" si="183"/>
        <v/>
      </c>
      <c r="AJ78" s="305" t="str">
        <f t="shared" ca="1" si="174"/>
        <v/>
      </c>
      <c r="AK78" s="306" t="str">
        <f t="shared" ca="1" si="175"/>
        <v/>
      </c>
      <c r="AL78" s="307" t="str">
        <f t="shared" ca="1" si="176"/>
        <v/>
      </c>
      <c r="AM78" s="304" t="str">
        <f t="shared" ca="1" si="184"/>
        <v/>
      </c>
      <c r="AN78" s="305" t="str">
        <f t="shared" ca="1" si="177"/>
        <v/>
      </c>
      <c r="AO78" s="306" t="str">
        <f t="shared" ca="1" si="178"/>
        <v/>
      </c>
      <c r="AP78" s="307" t="str">
        <f t="shared" ca="1" si="179"/>
        <v/>
      </c>
      <c r="AQ78" s="304" t="str">
        <f t="shared" ca="1" si="185"/>
        <v/>
      </c>
      <c r="AR78" s="305" t="str">
        <f t="shared" ca="1" si="180"/>
        <v/>
      </c>
      <c r="AS78" s="306" t="str">
        <f t="shared" ca="1" si="181"/>
        <v/>
      </c>
      <c r="AT78" s="307" t="str">
        <f t="shared" ca="1" si="182"/>
        <v/>
      </c>
      <c r="AU78" s="304"/>
      <c r="AV78" s="305"/>
      <c r="AW78" s="306"/>
      <c r="AX78" s="307"/>
      <c r="AY78" s="304"/>
      <c r="AZ78" s="305"/>
      <c r="BA78" s="306"/>
      <c r="BB78" s="307"/>
      <c r="BC78" s="304"/>
      <c r="BD78" s="305"/>
      <c r="BE78" s="306"/>
      <c r="BF78" s="307"/>
      <c r="BG78" s="304"/>
      <c r="BH78" s="305"/>
      <c r="BI78" s="306"/>
      <c r="BJ78" s="307"/>
      <c r="BL78" s="412">
        <f ca="1">IF(OR(BM78="",BM78=0),"",MAX(BL$5:BL77)+1)</f>
        <v>6</v>
      </c>
      <c r="BM78" s="316" t="str">
        <f ca="1">IFERROR(INDEX($AJ$6:$AJ$17, ROWS(BM$4:$BM76)), IFERROR(INDEX($AN$6:$AN$17, ROWS(BM$4:$BM76)-ROWS($AJ$6:$AJ$17)), IFERROR(INDEX($AR$6:$AR$17, ROWS(BM$4:$BM76)-ROWS($AJ$6:$AJ$17)-ROWS($AN$6:$AN$17)),IFERROR(INDEX($AV$6:$AV$17, ROWS(BM$4:$BM76)-ROWS($AJ$6:$AJ$17)-ROWS($AN$6:$AN$17)-ROWS($AR$6:$AR$17)),IFERROR(INDEX($AZ$6:$AZ$17, ROWS(BM$4:$BM76)-ROWS($AJ$6:$AJ$17)-ROWS($AN$6:$AN$17)-ROWS($AR$6:$AR$17)-ROWS($AV$6:$AV$17)),IFERROR(INDEX($BD$6:$BD$17, ROWS(BM$4:$BM76)-ROWS($AJ$6:$AJ$17)-ROWS($AN$6:$AN$17)-ROWS($AR$6:$AR$17)-ROWS($AV$6:$AV$17)-ROWS($AZ$6:$AZ$17)),IFERROR(INDEX($BH$6:$BH$17, ROWS(BM$4:$BM76)-ROWS($AJ$6:$AJ$17)-ROWS($AN$6:$AN$17)-ROWS($AR$6:$AR$17)-ROWS($AV$6:$AV$17)-ROWS($AZ$6:$AZ$17)-ROWS($BD$6:$BD$17)), "")))))))</f>
        <v>Car 1 Gas</v>
      </c>
      <c r="BN78" s="316" t="str">
        <f t="shared" ca="1" si="186"/>
        <v/>
      </c>
      <c r="BO78" s="316">
        <f ca="1">IF(OR(BP78="",BP78=0),"",MAX(BO$5:BO77)+1)</f>
        <v>6</v>
      </c>
      <c r="BP78" s="316">
        <f ca="1">IFERROR(INDEX($AK$6:$AK$17, ROWS($BP$4:BP76)), IFERROR(INDEX($AO$6:$AO$17, ROWS($BP$4:BP76)-ROWS($AK$6:$AK$17)), IFERROR(INDEX($AS$6:$AS$17, ROWS($BP$4:BP76)-ROWS($AK$6:$AK$17)-ROWS($AO$6:$AO$17)),IFERROR(INDEX($AW$6:$AW$17, ROWS($BP$4:BP76)-ROWS($AK$6:$AK$17)-ROWS($AO$6:$AO$17)-ROWS($AS$6:$AS$17)),IFERROR(INDEX($BA$6:$BA$17, ROWS($BP$4:BP76)-ROWS($AK$6:$AK$17)-ROWS($AO$6:$AO$17)-ROWS($AS$6:$AS$17)-ROWS($AW$6:$AW$17)),IFERROR(INDEX($BE$6:$BE$17, ROWS($BP$4:BP76)-ROWS($AK$6:$AK$17)-ROWS($AO$6:$AO$17)-ROWS($AS$6:$AS$17)-ROWS($AW$6:$AW$17)-ROWS($BA$6:$BA$17)),IFERROR(INDEX($BI$6:$BI$17, ROWS($BP$4:BP76)-ROWS($AK$6:$AK$17)-ROWS($AO$6:$AO$17)-ROWS($AS$6:$AS$17)-ROWS($AW$6:$AW$17)-ROWS($BA$6:$BA$17)-ROWS($BE$6:$BE$17)), "")))))))</f>
        <v>50</v>
      </c>
      <c r="BQ78" s="316" t="str">
        <f t="shared" ca="1" si="187"/>
        <v/>
      </c>
      <c r="BR78" s="413" t="str">
        <f t="shared" ca="1" si="188"/>
        <v/>
      </c>
      <c r="BS78" s="412">
        <f ca="1">IF(OR(BT78="",BT78=0),"",MAX(BS$5:BS77)+1)</f>
        <v>8</v>
      </c>
      <c r="BT78" s="316" t="str">
        <f ca="1">IFERROR(INDEX($AJ$22:$AJ$33, ROWS($BT$4:BT76)), IFERROR(INDEX($AN$22:$AN$33, ROWS($BT$4:BT76)-ROWS($AJ$22:$AJ$33)), IFERROR(INDEX($AR$22:$AR$33, ROWS($BT$4:BT76)-ROWS($AJ$22:$AJ$33)-ROWS($AN$22:$AN$33)),IFERROR(INDEX($AV$22:$AV$33, ROWS($BT$4:BT76)-ROWS($AJ$22:$AJ$33)-ROWS($AN$22:$AN$33)-ROWS($AR$22:$AR$33)),IFERROR(INDEX($AZ$22:$AZ$33, ROWS($BT$4:BT76)-ROWS($AJ$22:$AJ$33)-ROWS($AN$22:$AN$33)-ROWS($AR$22:$AR$33)-ROWS($AV$22:$AV$33)),IFERROR(INDEX($BD$22:$BD$33, ROWS($BT$4:BT76)-ROWS($AJ$22:$AJ$33)-ROWS($AN$22:$AN$33)-ROWS($AR$22:$AR$33)-ROWS($AV$22:$AV$33)-ROWS($AZ$22:$AZ$33)),IFERROR(INDEX($BH$22:$BH$33, ROWS($BT$4:BT76)-ROWS($AJ$22:$AJ$33)-ROWS($AN$22:$AN$33)-ROWS($AR$22:$AR$33)-ROWS($AV$22:$AV$33)-ROWS($AZ$22:$AZ$33)-ROWS($BD$22:$BD$33)), "")))))))</f>
        <v>Netflix</v>
      </c>
      <c r="BU78" s="316" t="str">
        <f t="shared" ca="1" si="189"/>
        <v/>
      </c>
      <c r="BV78" s="316">
        <f ca="1">IF(OR(BW78="",BW78=0),"",MAX(BV$5:BV77)+1)</f>
        <v>8</v>
      </c>
      <c r="BW78" s="316">
        <f ca="1">IFERROR(INDEX($AK$22:$AK$33, ROWS($BW$4:BW76)), IFERROR(INDEX($AO$22:$AO$33, ROWS($BW$4:BW76)-ROWS($AK$22:$AK$33)), IFERROR(INDEX($AS$22:$AS$33, ROWS($BW$4:BW76)-ROWS($AK$22:$AK$33)-ROWS($AO$22:$AO$33)),IFERROR(INDEX($AW$22:$AW$33, ROWS($BW$4:BW76)-ROWS($AK$22:$AK$33)-ROWS($AO$22:$AO$33)-ROWS($AS$22:$AS$33)),IFERROR(INDEX($BA$22:$BA$33, ROWS($BW$4:BW76)-ROWS($AK$22:$AK$33)-ROWS($AO$22:$AO$33)-ROWS($AS$22:$AS$33)-ROWS($AW$22:$AW$33)),IFERROR(INDEX($BE$22:$BE$33, ROWS($BW$4:BW76)-ROWS($AK$22:$AK$33)-ROWS($AO$22:$AO$33)-ROWS($AS$22:$AS$33)-ROWS($AW$22:$AW$33)-ROWS($BA$22:$BA$33)),IFERROR(INDEX($BI$22:$BI$33, ROWS($BW$4:BW76)-ROWS($AK$22:$AK$33)-ROWS($AO$22:$AO$33)-ROWS($AS$22:$AS$33)-ROWS($AW$22:$AW$33)-ROWS($BA$22:$BA$33)-ROWS($BE$22:$BE$33)), "")))))))</f>
        <v>14.95</v>
      </c>
      <c r="BX78" s="316" t="str">
        <f t="shared" ca="1" si="190"/>
        <v/>
      </c>
      <c r="BY78" s="413" t="str">
        <f t="shared" ca="1" si="191"/>
        <v/>
      </c>
      <c r="BZ78" s="412">
        <f ca="1">IF(OR(CA78="",CA78=0),"",MAX(BZ$5:BZ77)+1)</f>
        <v>16</v>
      </c>
      <c r="CA78" s="316" t="str">
        <f ca="1">IFERROR(INDEX($AJ$38:$AJ$49, ROWS($CA$4:CA76)), IFERROR(INDEX($AN$38:$AN$49, ROWS($CA$4:CA76)-ROWS($AJ$38:$AJ$49)), IFERROR(INDEX($AR$38:$AR$49, ROWS($CA$4:CA76)-ROWS($AJ$38:$AJ$49)-ROWS($AN$38:$AN$49)),IFERROR(INDEX($AV$38:$AV$49, ROWS($CA$4:CA76)-ROWS($AJ$38:$AJ$49)-ROWS($AN$38:$AN$49)-ROWS($AR$38:$AR$49)),IFERROR(INDEX($AZ$38:$AZ$49, ROWS($CA$4:CA76)-ROWS($AJ$38:$AJ$49)-ROWS($AN$38:$AN$49)-ROWS($AR$38:$AR$49)-ROWS($AV$38:$AV$49)),IFERROR(INDEX($BD$38:$BD$49, ROWS($CA$4:CA76)-ROWS($AJ$38:$AJ$49)-ROWS($AN$38:$AN$49)-ROWS($AR$38:$AR$49)-ROWS($AV$38:$AV$49)-ROWS($AZ$38:$AZ$49)),IFERROR(INDEX($BH$38:$BH$49, ROWS($CA$4:CA76)-ROWS($AJ$38:$AJ$49)-ROWS($AN$38:$AN$49)-ROWS($AR$38:$AR$49)-ROWS($AV$38:$AV$49)-ROWS($AZ$38:$AZ$49)-ROWS($BD$38:$BD$49)), "")))))))</f>
        <v>Car 1 Gas</v>
      </c>
      <c r="CB78" s="316" t="str">
        <f t="shared" ca="1" si="192"/>
        <v/>
      </c>
      <c r="CC78" s="316">
        <f ca="1">IF(OR(CD78="",CD78=0),"",MAX(CC$5:CC77)+1)</f>
        <v>16</v>
      </c>
      <c r="CD78" s="316">
        <f ca="1">IFERROR(INDEX($AK$38:$AK$49, ROWS($CD$4:CD76)), IFERROR(INDEX($AO$38:$AO$49, ROWS($CD$4:CD76)-ROWS($AK$38:$AK$49)), IFERROR(INDEX($AS$38:$AS$49, ROWS($CD$4:CD76)-ROWS($AK$38:$AK$49)-ROWS($AO$38:$AO$49)),IFERROR(INDEX($AW$38:$AW$49, ROWS($CD$4:CD76)-ROWS($AK$38:$AK$49)-ROWS($AO$38:$AO$49)-ROWS($AS$38:$AS$49)),IFERROR(INDEX($BA$38:$BA$49, ROWS($CD$4:CD76)-ROWS($AK$38:$AK$49)-ROWS($AO$38:$AO$49)-ROWS($AS$38:$AS$49)-ROWS($AW$38:$AW$49)),IFERROR(INDEX($BE$38:$BE$49, ROWS($CD$4:CD76)-ROWS($AK$38:$AK$49)-ROWS($AO$38:$AO$49)-ROWS($AS$38:$AS$49)-ROWS($AW$38:$AW$49)-ROWS($BA$38:$BA$49)),IFERROR(INDEX($BI$38:$BI$49, ROWS($CD$4:CD76)-ROWS($AK$38:$AK$49)-ROWS($AO$38:$AO$49)-ROWS($AS$38:$AS$49)-ROWS($AW$38:$AW$49)-ROWS($BA$38:$BA$49)-ROWS($BE$38:$BE$49)), "")))))))</f>
        <v>50</v>
      </c>
      <c r="CE78" s="316" t="str">
        <f t="shared" ca="1" si="193"/>
        <v/>
      </c>
      <c r="CF78" s="413" t="str">
        <f t="shared" ca="1" si="194"/>
        <v/>
      </c>
      <c r="CG78" s="412">
        <f ca="1">IF(OR(CH78="",CH78=0),"",MAX(CG$5:CG77)+1)</f>
        <v>6</v>
      </c>
      <c r="CH78" s="316" t="str">
        <f ca="1">IFERROR(INDEX($AJ$54:$AJ$65, ROWS($CH$4:CH76)), IFERROR(INDEX($AN$54:$AN$65, ROWS($CH$4:CH76)-ROWS($AJ$54:$AJ$65)), IFERROR(INDEX($AR$54:$AR$65, ROWS($CH$4:CH76)-ROWS($AJ$54:$AJ$65)-ROWS($AN$54:$AN$65)),IFERROR(INDEX($AV$54:$AV$65, ROWS($CH$4:CH76)-ROWS($AJ$54:$AJ$65)-ROWS($AN$54:$AN$65)-ROWS($AR$54:$AR$65)),IFERROR(INDEX($AZ$54:$AZ$65, ROWS($CH$4:CH76)-ROWS($AJ$54:$AJ$65)-ROWS($AN$54:$AN$65)-ROWS($AR$54:$AR$65)-ROWS($AV$54:$AV$65)),IFERROR(INDEX($BD$54:$BD$65, ROWS($CH$4:CH76)-ROWS($AJ$54:$AJ$65)-ROWS($AN$54:$AN$65)-ROWS($AR$54:$AR$65)-ROWS($AV$54:$AV$65)-ROWS($AZ$54:$AZ$65)),IFERROR(INDEX($BH$54:$BH$65, ROWS($CH$4:CH76)-ROWS($AJ$54:$AJ$65)-ROWS($AN$54:$AN$65)-ROWS($AR$54:$AR$65)-ROWS($AV$54:$AV$65)-ROWS($AZ$54:$AZ$65)-ROWS($BD$54:$BD$65)), "")))))))</f>
        <v>Boat Loan</v>
      </c>
      <c r="CI78" s="316" t="str">
        <f t="shared" ca="1" si="195"/>
        <v/>
      </c>
      <c r="CJ78" s="316">
        <f ca="1">IF(OR(CK78="",CK78=0),"",MAX(CJ$5:CJ77)+1)</f>
        <v>6</v>
      </c>
      <c r="CK78" s="316">
        <f ca="1">IFERROR(INDEX($AK$54:$AK$65, ROWS($CK$4:CK76)), IFERROR(INDEX($AO$54:$AO$65, ROWS($CK$4:CK76)-ROWS($AK$54:$AK$65)), IFERROR(INDEX($AS$54:$AS$65, ROWS($CK$4:CK76)-ROWS($AK$54:$AK$65)-ROWS($AO$54:$AO$65)),IFERROR(INDEX($AW$54:$AW$65, ROWS($CK$4:CK76)-ROWS($AK$54:$AK$65)-ROWS($AO$54:$AO$65)-ROWS($AS$54:$AS$65)),IFERROR(INDEX($BA$54:$BA$65, ROWS($CK$4:CK76)-ROWS($AK$54:$AK$65)-ROWS($AO$54:$AO$65)-ROWS($AS$54:$AS$65)-ROWS($AW$54:$AW$65)),IFERROR(INDEX($BE$54:$BE$65, ROWS($CK$4:CK76)-ROWS($AK$54:$AK$65)-ROWS($AO$54:$AO$65)-ROWS($AS$54:$AS$65)-ROWS($AW$54:$AW$65)-ROWS($BA$54:$BA$65)),IFERROR(INDEX($BI$54:$BI$65, ROWS($CK$4:CK76)-ROWS($AK$54:$AK$65)-ROWS($AO$54:$AO$65)-ROWS($AS$54:$AS$65)-ROWS($AW$54:$AW$65)-ROWS($BA$54:$BA$65)-ROWS($BE$54:$BE$65)), "")))))))</f>
        <v>300</v>
      </c>
      <c r="CL78" s="316" t="str">
        <f t="shared" ca="1" si="196"/>
        <v/>
      </c>
      <c r="CM78" s="413" t="str">
        <f t="shared" ca="1" si="197"/>
        <v/>
      </c>
      <c r="CN78" s="412" t="str">
        <f>IF(OR(CO78="",CO78=0),"",MAX(CN$5:CN77)+1)</f>
        <v/>
      </c>
      <c r="CO78" s="316">
        <f>IFERROR(INDEX($AJ$70:$AJ$81, ROWS($CO$4:CO76)), IFERROR(INDEX($AN$70:$AN$81, ROWS($CO$4:CO76)-ROWS($AJ$70:$AJ$81)), IFERROR(INDEX($AR$70:$AR$81, ROWS($CO$4:CO76)-ROWS($AJ$70:$AJ$81)-ROWS($AN$70:$AN$81)),IFERROR(INDEX($AV$70:$AV$81, ROWS($CO$4:CO76)-ROWS($AJ$70:$AJ$81)-ROWS($AN$70:$AN$81)-ROWS($AR$70:$AR$81)),IFERROR(INDEX($AZ$70:$AZ$81, ROWS($CO$4:CO76)-ROWS($AJ$70:$AJ$81)-ROWS($AN$70:$AN$81)-ROWS($AR$70:$AR$81)-ROWS($AV$70:$AV$81)),IFERROR(INDEX($BD$70:$BD$81, ROWS($CO$4:CO76)-ROWS($AJ$70:$AJ$81)-ROWS($AN$70:$AN$81)-ROWS($AR$70:$AR$81)-ROWS($AV$70:$AV$81)-ROWS($AZ$70:$AZ$81)),IFERROR(INDEX($BH$70:$BH$81, ROWS($CO$4:CO76)-ROWS($AJ$70:$AJ$81)-ROWS($AN$70:$AN$81)-ROWS($AR$70:$AR$81)-ROWS($AV$70:$AV$81)-ROWS($AZ$70:$AZ$81)-ROWS($BD$70:$BD$81)), "")))))))</f>
        <v>0</v>
      </c>
      <c r="CP78" s="316" t="str">
        <f t="shared" ca="1" si="198"/>
        <v/>
      </c>
      <c r="CQ78" s="316" t="str">
        <f>IF(OR(CR78="",CR78=0),"",MAX(CQ$5:CQ77)+1)</f>
        <v/>
      </c>
      <c r="CR78" s="316">
        <f>IFERROR(INDEX($AK$70:$AK$81, ROWS($CR$4:CR76)), IFERROR(INDEX($AO$70:$AO$81, ROWS($CR$4:CR76)-ROWS($AK$70:$AK$81)), IFERROR(INDEX($AS$70:$AS$81, ROWS($CR$4:CR76)-ROWS($AK$70:$AK$81)-ROWS($AO$70:$AO$81)),IFERROR(INDEX($AW$70:$AW$81, ROWS($CR$4:CR76)-ROWS($AK$70:$AK$81)-ROWS($AO$70:$AO$81)-ROWS($AS$70:$AS$81)),IFERROR(INDEX($BA$70:$BA$81, ROWS($CR$4:CR76)-ROWS($AK$70:$AK$81)-ROWS($AO$70:$AO$81)-ROWS($AS$70:$AS$81)-ROWS($AW$70:$AW$81)),IFERROR(INDEX($BE$70:$BE$81, ROWS($CR$4:CR76)-ROWS($AK$70:$AK$81)-ROWS($AO$70:$AO$81)-ROWS($AS$70:$AS$81)-ROWS($AW$70:$AW$81)-ROWS($BA$70:$BA$81)),IFERROR(INDEX($BI$70:$BI$81, ROWS($CR$4:CR76)-ROWS($AK$70:$AK$81)-ROWS($AO$70:$AO$81)-ROWS($AS$70:$AS$81)-ROWS($AW$70:$AW$81)-ROWS($BA$70:$BA$81)-ROWS($BE$70:$BE$81)), "")))))))</f>
        <v>0</v>
      </c>
      <c r="CS78" s="316" t="str">
        <f t="shared" ca="1" si="199"/>
        <v/>
      </c>
      <c r="CT78" s="413" t="str">
        <f t="shared" ca="1" si="200"/>
        <v/>
      </c>
      <c r="CU78" s="412" t="str">
        <f>IF(OR(CV78="",CV78=0),"",MAX(CU$5:CU77)+1)</f>
        <v/>
      </c>
      <c r="CV78" s="316" t="str">
        <f>IFERROR(INDEX($AJ$86:$AJ$97, ROWS($CV$4:CV76)), IFERROR(INDEX($AN$86:$AN$97, ROWS($CV$4:CV76)-ROWS($AJ$86:$AJ$97)), ""))</f>
        <v/>
      </c>
      <c r="CW78" s="316" t="str">
        <f t="shared" si="201"/>
        <v/>
      </c>
      <c r="CX78" s="316" t="str">
        <f>IF(OR(CY78="",CY78=0),"",MAX(CX$5:CX77)+1)</f>
        <v/>
      </c>
      <c r="CY78" s="316" t="str">
        <f>IFERROR(INDEX($AK$86:$AK$97, ROWS($CY$4:CY76)), IFERROR(INDEX($AO$86:$AO$97, ROWS($CY$4:CY76)-ROWS($AK$86:$AK$97)), ""))</f>
        <v/>
      </c>
      <c r="CZ78" s="316" t="str">
        <f t="shared" si="202"/>
        <v/>
      </c>
      <c r="DA78" s="413" t="str">
        <f t="shared" si="203"/>
        <v/>
      </c>
      <c r="DC78" s="438" t="str">
        <f ca="1">IF(OR(DD78="",DD78=0),"",MAX(DC$65:DC77)+1)</f>
        <v/>
      </c>
      <c r="DD78" s="434" t="str">
        <f t="shared" ca="1" si="166"/>
        <v/>
      </c>
      <c r="DE78" s="413" t="str">
        <f t="shared" ca="1" si="167"/>
        <v/>
      </c>
      <c r="DF78" s="431" t="str">
        <f ca="1">IF(OR(DG78="",DG78=0),"",MAX(DF$65:DF77)+1)</f>
        <v/>
      </c>
      <c r="DG78" s="412" t="str">
        <f t="shared" ca="1" si="168"/>
        <v/>
      </c>
      <c r="DH78" s="413" t="str">
        <f t="shared" ca="1" si="169"/>
        <v/>
      </c>
      <c r="DI78" s="412" t="str">
        <f t="shared" ca="1" si="170"/>
        <v/>
      </c>
      <c r="DJ78" s="413" t="str">
        <f t="shared" ca="1" si="171"/>
        <v/>
      </c>
      <c r="DK78" s="412" t="str">
        <f t="shared" ca="1" si="172"/>
        <v/>
      </c>
      <c r="DL78" s="413" t="str">
        <f t="shared" ca="1" si="173"/>
        <v/>
      </c>
      <c r="DM78" s="278"/>
      <c r="DN78" s="278"/>
      <c r="DO78" s="278"/>
      <c r="DP78" s="278"/>
      <c r="DQ78" s="278"/>
      <c r="DR78" s="278"/>
      <c r="DS78" s="278"/>
    </row>
    <row r="79" spans="16:123" x14ac:dyDescent="0.3">
      <c r="AB79" s="395">
        <f ca="1">IFERROR(MATCH($AB$59,OFFSET(Year!$AY$11:$AY$62,AB78,,1000),0)+AB78,"")</f>
        <v>66</v>
      </c>
      <c r="AC79" s="404" t="str">
        <f ca="1">IFERROR(INDEX(Year!$BB$11:$BB$62,AB79),"")</f>
        <v/>
      </c>
      <c r="AD79" s="405" t="str">
        <f ca="1">IFERROR(INDEX(Year!$AZ$11:$AZ$62,AB79),"")</f>
        <v/>
      </c>
      <c r="AE79" s="406" t="str">
        <f ca="1">IFERROR(INDEX(Year!$BA$11:$BA$62,AB79),"")</f>
        <v/>
      </c>
      <c r="AF79" s="407" t="str">
        <f ca="1">IFERROR(INDEX(Year!$AY$11:$AY$62,AB79),"")</f>
        <v/>
      </c>
      <c r="AI79" s="302" t="str">
        <f t="shared" ca="1" si="183"/>
        <v/>
      </c>
      <c r="AJ79" s="293" t="str">
        <f t="shared" ca="1" si="174"/>
        <v/>
      </c>
      <c r="AK79" s="293" t="str">
        <f t="shared" ca="1" si="175"/>
        <v/>
      </c>
      <c r="AL79" s="303" t="str">
        <f t="shared" ca="1" si="176"/>
        <v/>
      </c>
      <c r="AM79" s="302" t="str">
        <f t="shared" ca="1" si="184"/>
        <v/>
      </c>
      <c r="AN79" s="293" t="str">
        <f t="shared" ca="1" si="177"/>
        <v/>
      </c>
      <c r="AO79" s="293" t="str">
        <f t="shared" ca="1" si="178"/>
        <v/>
      </c>
      <c r="AP79" s="303" t="str">
        <f t="shared" ca="1" si="179"/>
        <v/>
      </c>
      <c r="AQ79" s="302" t="str">
        <f t="shared" ca="1" si="185"/>
        <v/>
      </c>
      <c r="AR79" s="293" t="str">
        <f t="shared" ca="1" si="180"/>
        <v/>
      </c>
      <c r="AS79" s="293" t="str">
        <f t="shared" ca="1" si="181"/>
        <v/>
      </c>
      <c r="AT79" s="303" t="str">
        <f t="shared" ca="1" si="182"/>
        <v/>
      </c>
      <c r="AU79" s="302"/>
      <c r="AV79" s="293"/>
      <c r="AW79" s="293"/>
      <c r="AX79" s="303"/>
      <c r="AY79" s="302"/>
      <c r="AZ79" s="293"/>
      <c r="BA79" s="293"/>
      <c r="BB79" s="303"/>
      <c r="BC79" s="302"/>
      <c r="BD79" s="293"/>
      <c r="BE79" s="293"/>
      <c r="BF79" s="303"/>
      <c r="BG79" s="302"/>
      <c r="BH79" s="293"/>
      <c r="BI79" s="293"/>
      <c r="BJ79" s="303"/>
      <c r="BL79" s="412" t="str">
        <f ca="1">IF(OR(BM79="",BM79=0),"",MAX(BL$5:BL78)+1)</f>
        <v/>
      </c>
      <c r="BM79" s="316" t="str">
        <f ca="1">IFERROR(INDEX($AJ$6:$AJ$17, ROWS(BM$4:$BM77)), IFERROR(INDEX($AN$6:$AN$17, ROWS(BM$4:$BM77)-ROWS($AJ$6:$AJ$17)), IFERROR(INDEX($AR$6:$AR$17, ROWS(BM$4:$BM77)-ROWS($AJ$6:$AJ$17)-ROWS($AN$6:$AN$17)),IFERROR(INDEX($AV$6:$AV$17, ROWS(BM$4:$BM77)-ROWS($AJ$6:$AJ$17)-ROWS($AN$6:$AN$17)-ROWS($AR$6:$AR$17)),IFERROR(INDEX($AZ$6:$AZ$17, ROWS(BM$4:$BM77)-ROWS($AJ$6:$AJ$17)-ROWS($AN$6:$AN$17)-ROWS($AR$6:$AR$17)-ROWS($AV$6:$AV$17)),IFERROR(INDEX($BD$6:$BD$17, ROWS(BM$4:$BM77)-ROWS($AJ$6:$AJ$17)-ROWS($AN$6:$AN$17)-ROWS($AR$6:$AR$17)-ROWS($AV$6:$AV$17)-ROWS($AZ$6:$AZ$17)),IFERROR(INDEX($BH$6:$BH$17, ROWS(BM$4:$BM77)-ROWS($AJ$6:$AJ$17)-ROWS($AN$6:$AN$17)-ROWS($AR$6:$AR$17)-ROWS($AV$6:$AV$17)-ROWS($AZ$6:$AZ$17)-ROWS($BD$6:$BD$17)), "")))))))</f>
        <v/>
      </c>
      <c r="BN79" s="316" t="str">
        <f t="shared" ca="1" si="186"/>
        <v/>
      </c>
      <c r="BO79" s="316" t="str">
        <f ca="1">IF(OR(BP79="",BP79=0),"",MAX(BO$5:BO78)+1)</f>
        <v/>
      </c>
      <c r="BP79" s="316" t="str">
        <f ca="1">IFERROR(INDEX($AK$6:$AK$17, ROWS($BP$4:BP77)), IFERROR(INDEX($AO$6:$AO$17, ROWS($BP$4:BP77)-ROWS($AK$6:$AK$17)), IFERROR(INDEX($AS$6:$AS$17, ROWS($BP$4:BP77)-ROWS($AK$6:$AK$17)-ROWS($AO$6:$AO$17)),IFERROR(INDEX($AW$6:$AW$17, ROWS($BP$4:BP77)-ROWS($AK$6:$AK$17)-ROWS($AO$6:$AO$17)-ROWS($AS$6:$AS$17)),IFERROR(INDEX($BA$6:$BA$17, ROWS($BP$4:BP77)-ROWS($AK$6:$AK$17)-ROWS($AO$6:$AO$17)-ROWS($AS$6:$AS$17)-ROWS($AW$6:$AW$17)),IFERROR(INDEX($BE$6:$BE$17, ROWS($BP$4:BP77)-ROWS($AK$6:$AK$17)-ROWS($AO$6:$AO$17)-ROWS($AS$6:$AS$17)-ROWS($AW$6:$AW$17)-ROWS($BA$6:$BA$17)),IFERROR(INDEX($BI$6:$BI$17, ROWS($BP$4:BP77)-ROWS($AK$6:$AK$17)-ROWS($AO$6:$AO$17)-ROWS($AS$6:$AS$17)-ROWS($AW$6:$AW$17)-ROWS($BA$6:$BA$17)-ROWS($BE$6:$BE$17)), "")))))))</f>
        <v/>
      </c>
      <c r="BQ79" s="316" t="str">
        <f t="shared" ca="1" si="187"/>
        <v/>
      </c>
      <c r="BR79" s="413" t="str">
        <f t="shared" ca="1" si="188"/>
        <v/>
      </c>
      <c r="BS79" s="412" t="str">
        <f ca="1">IF(OR(BT79="",BT79=0),"",MAX(BS$5:BS78)+1)</f>
        <v/>
      </c>
      <c r="BT79" s="316" t="str">
        <f ca="1">IFERROR(INDEX($AJ$22:$AJ$33, ROWS($BT$4:BT77)), IFERROR(INDEX($AN$22:$AN$33, ROWS($BT$4:BT77)-ROWS($AJ$22:$AJ$33)), IFERROR(INDEX($AR$22:$AR$33, ROWS($BT$4:BT77)-ROWS($AJ$22:$AJ$33)-ROWS($AN$22:$AN$33)),IFERROR(INDEX($AV$22:$AV$33, ROWS($BT$4:BT77)-ROWS($AJ$22:$AJ$33)-ROWS($AN$22:$AN$33)-ROWS($AR$22:$AR$33)),IFERROR(INDEX($AZ$22:$AZ$33, ROWS($BT$4:BT77)-ROWS($AJ$22:$AJ$33)-ROWS($AN$22:$AN$33)-ROWS($AR$22:$AR$33)-ROWS($AV$22:$AV$33)),IFERROR(INDEX($BD$22:$BD$33, ROWS($BT$4:BT77)-ROWS($AJ$22:$AJ$33)-ROWS($AN$22:$AN$33)-ROWS($AR$22:$AR$33)-ROWS($AV$22:$AV$33)-ROWS($AZ$22:$AZ$33)),IFERROR(INDEX($BH$22:$BH$33, ROWS($BT$4:BT77)-ROWS($AJ$22:$AJ$33)-ROWS($AN$22:$AN$33)-ROWS($AR$22:$AR$33)-ROWS($AV$22:$AV$33)-ROWS($AZ$22:$AZ$33)-ROWS($BD$22:$BD$33)), "")))))))</f>
        <v/>
      </c>
      <c r="BU79" s="316" t="str">
        <f t="shared" ca="1" si="189"/>
        <v/>
      </c>
      <c r="BV79" s="316" t="str">
        <f ca="1">IF(OR(BW79="",BW79=0),"",MAX(BV$5:BV78)+1)</f>
        <v/>
      </c>
      <c r="BW79" s="316" t="str">
        <f ca="1">IFERROR(INDEX($AK$22:$AK$33, ROWS($BW$4:BW77)), IFERROR(INDEX($AO$22:$AO$33, ROWS($BW$4:BW77)-ROWS($AK$22:$AK$33)), IFERROR(INDEX($AS$22:$AS$33, ROWS($BW$4:BW77)-ROWS($AK$22:$AK$33)-ROWS($AO$22:$AO$33)),IFERROR(INDEX($AW$22:$AW$33, ROWS($BW$4:BW77)-ROWS($AK$22:$AK$33)-ROWS($AO$22:$AO$33)-ROWS($AS$22:$AS$33)),IFERROR(INDEX($BA$22:$BA$33, ROWS($BW$4:BW77)-ROWS($AK$22:$AK$33)-ROWS($AO$22:$AO$33)-ROWS($AS$22:$AS$33)-ROWS($AW$22:$AW$33)),IFERROR(INDEX($BE$22:$BE$33, ROWS($BW$4:BW77)-ROWS($AK$22:$AK$33)-ROWS($AO$22:$AO$33)-ROWS($AS$22:$AS$33)-ROWS($AW$22:$AW$33)-ROWS($BA$22:$BA$33)),IFERROR(INDEX($BI$22:$BI$33, ROWS($BW$4:BW77)-ROWS($AK$22:$AK$33)-ROWS($AO$22:$AO$33)-ROWS($AS$22:$AS$33)-ROWS($AW$22:$AW$33)-ROWS($BA$22:$BA$33)-ROWS($BE$22:$BE$33)), "")))))))</f>
        <v/>
      </c>
      <c r="BX79" s="316" t="str">
        <f t="shared" ca="1" si="190"/>
        <v/>
      </c>
      <c r="BY79" s="413" t="str">
        <f t="shared" ca="1" si="191"/>
        <v/>
      </c>
      <c r="BZ79" s="412" t="str">
        <f ca="1">IF(OR(CA79="",CA79=0),"",MAX(BZ$5:BZ78)+1)</f>
        <v/>
      </c>
      <c r="CA79" s="316" t="str">
        <f ca="1">IFERROR(INDEX($AJ$38:$AJ$49, ROWS($CA$4:CA77)), IFERROR(INDEX($AN$38:$AN$49, ROWS($CA$4:CA77)-ROWS($AJ$38:$AJ$49)), IFERROR(INDEX($AR$38:$AR$49, ROWS($CA$4:CA77)-ROWS($AJ$38:$AJ$49)-ROWS($AN$38:$AN$49)),IFERROR(INDEX($AV$38:$AV$49, ROWS($CA$4:CA77)-ROWS($AJ$38:$AJ$49)-ROWS($AN$38:$AN$49)-ROWS($AR$38:$AR$49)),IFERROR(INDEX($AZ$38:$AZ$49, ROWS($CA$4:CA77)-ROWS($AJ$38:$AJ$49)-ROWS($AN$38:$AN$49)-ROWS($AR$38:$AR$49)-ROWS($AV$38:$AV$49)),IFERROR(INDEX($BD$38:$BD$49, ROWS($CA$4:CA77)-ROWS($AJ$38:$AJ$49)-ROWS($AN$38:$AN$49)-ROWS($AR$38:$AR$49)-ROWS($AV$38:$AV$49)-ROWS($AZ$38:$AZ$49)),IFERROR(INDEX($BH$38:$BH$49, ROWS($CA$4:CA77)-ROWS($AJ$38:$AJ$49)-ROWS($AN$38:$AN$49)-ROWS($AR$38:$AR$49)-ROWS($AV$38:$AV$49)-ROWS($AZ$38:$AZ$49)-ROWS($BD$38:$BD$49)), "")))))))</f>
        <v/>
      </c>
      <c r="CB79" s="316" t="str">
        <f t="shared" ca="1" si="192"/>
        <v/>
      </c>
      <c r="CC79" s="316" t="str">
        <f ca="1">IF(OR(CD79="",CD79=0),"",MAX(CC$5:CC78)+1)</f>
        <v/>
      </c>
      <c r="CD79" s="316" t="str">
        <f ca="1">IFERROR(INDEX($AK$38:$AK$49, ROWS($CD$4:CD77)), IFERROR(INDEX($AO$38:$AO$49, ROWS($CD$4:CD77)-ROWS($AK$38:$AK$49)), IFERROR(INDEX($AS$38:$AS$49, ROWS($CD$4:CD77)-ROWS($AK$38:$AK$49)-ROWS($AO$38:$AO$49)),IFERROR(INDEX($AW$38:$AW$49, ROWS($CD$4:CD77)-ROWS($AK$38:$AK$49)-ROWS($AO$38:$AO$49)-ROWS($AS$38:$AS$49)),IFERROR(INDEX($BA$38:$BA$49, ROWS($CD$4:CD77)-ROWS($AK$38:$AK$49)-ROWS($AO$38:$AO$49)-ROWS($AS$38:$AS$49)-ROWS($AW$38:$AW$49)),IFERROR(INDEX($BE$38:$BE$49, ROWS($CD$4:CD77)-ROWS($AK$38:$AK$49)-ROWS($AO$38:$AO$49)-ROWS($AS$38:$AS$49)-ROWS($AW$38:$AW$49)-ROWS($BA$38:$BA$49)),IFERROR(INDEX($BI$38:$BI$49, ROWS($CD$4:CD77)-ROWS($AK$38:$AK$49)-ROWS($AO$38:$AO$49)-ROWS($AS$38:$AS$49)-ROWS($AW$38:$AW$49)-ROWS($BA$38:$BA$49)-ROWS($BE$38:$BE$49)), "")))))))</f>
        <v/>
      </c>
      <c r="CE79" s="316" t="str">
        <f t="shared" ca="1" si="193"/>
        <v/>
      </c>
      <c r="CF79" s="413" t="str">
        <f t="shared" ca="1" si="194"/>
        <v/>
      </c>
      <c r="CG79" s="412" t="str">
        <f ca="1">IF(OR(CH79="",CH79=0),"",MAX(CG$5:CG78)+1)</f>
        <v/>
      </c>
      <c r="CH79" s="316" t="str">
        <f ca="1">IFERROR(INDEX($AJ$54:$AJ$65, ROWS($CH$4:CH77)), IFERROR(INDEX($AN$54:$AN$65, ROWS($CH$4:CH77)-ROWS($AJ$54:$AJ$65)), IFERROR(INDEX($AR$54:$AR$65, ROWS($CH$4:CH77)-ROWS($AJ$54:$AJ$65)-ROWS($AN$54:$AN$65)),IFERROR(INDEX($AV$54:$AV$65, ROWS($CH$4:CH77)-ROWS($AJ$54:$AJ$65)-ROWS($AN$54:$AN$65)-ROWS($AR$54:$AR$65)),IFERROR(INDEX($AZ$54:$AZ$65, ROWS($CH$4:CH77)-ROWS($AJ$54:$AJ$65)-ROWS($AN$54:$AN$65)-ROWS($AR$54:$AR$65)-ROWS($AV$54:$AV$65)),IFERROR(INDEX($BD$54:$BD$65, ROWS($CH$4:CH77)-ROWS($AJ$54:$AJ$65)-ROWS($AN$54:$AN$65)-ROWS($AR$54:$AR$65)-ROWS($AV$54:$AV$65)-ROWS($AZ$54:$AZ$65)),IFERROR(INDEX($BH$54:$BH$65, ROWS($CH$4:CH77)-ROWS($AJ$54:$AJ$65)-ROWS($AN$54:$AN$65)-ROWS($AR$54:$AR$65)-ROWS($AV$54:$AV$65)-ROWS($AZ$54:$AZ$65)-ROWS($BD$54:$BD$65)), "")))))))</f>
        <v/>
      </c>
      <c r="CI79" s="316" t="str">
        <f t="shared" ca="1" si="195"/>
        <v/>
      </c>
      <c r="CJ79" s="316" t="str">
        <f ca="1">IF(OR(CK79="",CK79=0),"",MAX(CJ$5:CJ78)+1)</f>
        <v/>
      </c>
      <c r="CK79" s="316" t="str">
        <f ca="1">IFERROR(INDEX($AK$54:$AK$65, ROWS($CK$4:CK77)), IFERROR(INDEX($AO$54:$AO$65, ROWS($CK$4:CK77)-ROWS($AK$54:$AK$65)), IFERROR(INDEX($AS$54:$AS$65, ROWS($CK$4:CK77)-ROWS($AK$54:$AK$65)-ROWS($AO$54:$AO$65)),IFERROR(INDEX($AW$54:$AW$65, ROWS($CK$4:CK77)-ROWS($AK$54:$AK$65)-ROWS($AO$54:$AO$65)-ROWS($AS$54:$AS$65)),IFERROR(INDEX($BA$54:$BA$65, ROWS($CK$4:CK77)-ROWS($AK$54:$AK$65)-ROWS($AO$54:$AO$65)-ROWS($AS$54:$AS$65)-ROWS($AW$54:$AW$65)),IFERROR(INDEX($BE$54:$BE$65, ROWS($CK$4:CK77)-ROWS($AK$54:$AK$65)-ROWS($AO$54:$AO$65)-ROWS($AS$54:$AS$65)-ROWS($AW$54:$AW$65)-ROWS($BA$54:$BA$65)),IFERROR(INDEX($BI$54:$BI$65, ROWS($CK$4:CK77)-ROWS($AK$54:$AK$65)-ROWS($AO$54:$AO$65)-ROWS($AS$54:$AS$65)-ROWS($AW$54:$AW$65)-ROWS($BA$54:$BA$65)-ROWS($BE$54:$BE$65)), "")))))))</f>
        <v/>
      </c>
      <c r="CL79" s="316" t="str">
        <f t="shared" ca="1" si="196"/>
        <v/>
      </c>
      <c r="CM79" s="413" t="str">
        <f t="shared" ca="1" si="197"/>
        <v/>
      </c>
      <c r="CN79" s="412" t="str">
        <f>IF(OR(CO79="",CO79=0),"",MAX(CN$5:CN78)+1)</f>
        <v/>
      </c>
      <c r="CO79" s="316">
        <f>IFERROR(INDEX($AJ$70:$AJ$81, ROWS($CO$4:CO77)), IFERROR(INDEX($AN$70:$AN$81, ROWS($CO$4:CO77)-ROWS($AJ$70:$AJ$81)), IFERROR(INDEX($AR$70:$AR$81, ROWS($CO$4:CO77)-ROWS($AJ$70:$AJ$81)-ROWS($AN$70:$AN$81)),IFERROR(INDEX($AV$70:$AV$81, ROWS($CO$4:CO77)-ROWS($AJ$70:$AJ$81)-ROWS($AN$70:$AN$81)-ROWS($AR$70:$AR$81)),IFERROR(INDEX($AZ$70:$AZ$81, ROWS($CO$4:CO77)-ROWS($AJ$70:$AJ$81)-ROWS($AN$70:$AN$81)-ROWS($AR$70:$AR$81)-ROWS($AV$70:$AV$81)),IFERROR(INDEX($BD$70:$BD$81, ROWS($CO$4:CO77)-ROWS($AJ$70:$AJ$81)-ROWS($AN$70:$AN$81)-ROWS($AR$70:$AR$81)-ROWS($AV$70:$AV$81)-ROWS($AZ$70:$AZ$81)),IFERROR(INDEX($BH$70:$BH$81, ROWS($CO$4:CO77)-ROWS($AJ$70:$AJ$81)-ROWS($AN$70:$AN$81)-ROWS($AR$70:$AR$81)-ROWS($AV$70:$AV$81)-ROWS($AZ$70:$AZ$81)-ROWS($BD$70:$BD$81)), "")))))))</f>
        <v>0</v>
      </c>
      <c r="CP79" s="316" t="str">
        <f t="shared" ca="1" si="198"/>
        <v/>
      </c>
      <c r="CQ79" s="316" t="str">
        <f>IF(OR(CR79="",CR79=0),"",MAX(CQ$5:CQ78)+1)</f>
        <v/>
      </c>
      <c r="CR79" s="316">
        <f>IFERROR(INDEX($AK$70:$AK$81, ROWS($CR$4:CR77)), IFERROR(INDEX($AO$70:$AO$81, ROWS($CR$4:CR77)-ROWS($AK$70:$AK$81)), IFERROR(INDEX($AS$70:$AS$81, ROWS($CR$4:CR77)-ROWS($AK$70:$AK$81)-ROWS($AO$70:$AO$81)),IFERROR(INDEX($AW$70:$AW$81, ROWS($CR$4:CR77)-ROWS($AK$70:$AK$81)-ROWS($AO$70:$AO$81)-ROWS($AS$70:$AS$81)),IFERROR(INDEX($BA$70:$BA$81, ROWS($CR$4:CR77)-ROWS($AK$70:$AK$81)-ROWS($AO$70:$AO$81)-ROWS($AS$70:$AS$81)-ROWS($AW$70:$AW$81)),IFERROR(INDEX($BE$70:$BE$81, ROWS($CR$4:CR77)-ROWS($AK$70:$AK$81)-ROWS($AO$70:$AO$81)-ROWS($AS$70:$AS$81)-ROWS($AW$70:$AW$81)-ROWS($BA$70:$BA$81)),IFERROR(INDEX($BI$70:$BI$81, ROWS($CR$4:CR77)-ROWS($AK$70:$AK$81)-ROWS($AO$70:$AO$81)-ROWS($AS$70:$AS$81)-ROWS($AW$70:$AW$81)-ROWS($BA$70:$BA$81)-ROWS($BE$70:$BE$81)), "")))))))</f>
        <v>0</v>
      </c>
      <c r="CS79" s="316" t="str">
        <f t="shared" ca="1" si="199"/>
        <v/>
      </c>
      <c r="CT79" s="413" t="str">
        <f t="shared" ca="1" si="200"/>
        <v/>
      </c>
      <c r="CU79" s="412" t="str">
        <f>IF(OR(CV79="",CV79=0),"",MAX(CU$5:CU78)+1)</f>
        <v/>
      </c>
      <c r="CV79" s="316" t="str">
        <f>IFERROR(INDEX($AJ$86:$AJ$97, ROWS($CV$4:CV77)), IFERROR(INDEX($AN$86:$AN$97, ROWS($CV$4:CV77)-ROWS($AJ$86:$AJ$97)), ""))</f>
        <v/>
      </c>
      <c r="CW79" s="316" t="str">
        <f t="shared" si="201"/>
        <v/>
      </c>
      <c r="CX79" s="316" t="str">
        <f>IF(OR(CY79="",CY79=0),"",MAX(CX$5:CX78)+1)</f>
        <v/>
      </c>
      <c r="CY79" s="316" t="str">
        <f>IFERROR(INDEX($AK$86:$AK$97, ROWS($CY$4:CY77)), IFERROR(INDEX($AO$86:$AO$97, ROWS($CY$4:CY77)-ROWS($AK$86:$AK$97)), ""))</f>
        <v/>
      </c>
      <c r="CZ79" s="316" t="str">
        <f t="shared" si="202"/>
        <v/>
      </c>
      <c r="DA79" s="413" t="str">
        <f t="shared" si="203"/>
        <v/>
      </c>
      <c r="DC79" s="438" t="str">
        <f ca="1">IF(OR(DD79="",DD79=0),"",MAX(DC$65:DC78)+1)</f>
        <v/>
      </c>
      <c r="DD79" s="434" t="str">
        <f t="shared" ca="1" si="166"/>
        <v/>
      </c>
      <c r="DE79" s="413" t="str">
        <f t="shared" ca="1" si="167"/>
        <v/>
      </c>
      <c r="DF79" s="431" t="str">
        <f ca="1">IF(OR(DG79="",DG79=0),"",MAX(DF$65:DF78)+1)</f>
        <v/>
      </c>
      <c r="DG79" s="412" t="str">
        <f t="shared" ca="1" si="168"/>
        <v/>
      </c>
      <c r="DH79" s="413" t="str">
        <f t="shared" ca="1" si="169"/>
        <v/>
      </c>
      <c r="DI79" s="412" t="str">
        <f t="shared" ca="1" si="170"/>
        <v/>
      </c>
      <c r="DJ79" s="413" t="str">
        <f t="shared" ca="1" si="171"/>
        <v/>
      </c>
      <c r="DK79" s="412" t="str">
        <f t="shared" ca="1" si="172"/>
        <v/>
      </c>
      <c r="DL79" s="413" t="str">
        <f t="shared" ca="1" si="173"/>
        <v/>
      </c>
      <c r="DM79" s="278"/>
      <c r="DN79" s="278"/>
      <c r="DO79" s="278"/>
      <c r="DP79" s="278"/>
      <c r="DQ79" s="278"/>
      <c r="DR79" s="278"/>
      <c r="DS79" s="278"/>
    </row>
    <row r="80" spans="16:123" x14ac:dyDescent="0.3">
      <c r="AB80" s="395">
        <f ca="1">IFERROR(MATCH($AB$59,OFFSET(Year!$AY$11:$AY$62,AB79,,1000),0)+AB79,"")</f>
        <v>113</v>
      </c>
      <c r="AC80" s="404" t="str">
        <f ca="1">IFERROR(INDEX(Year!$BB$11:$BB$62,AB80),"")</f>
        <v/>
      </c>
      <c r="AD80" s="405" t="str">
        <f ca="1">IFERROR(INDEX(Year!$AZ$11:$AZ$62,AB80),"")</f>
        <v/>
      </c>
      <c r="AE80" s="406" t="str">
        <f ca="1">IFERROR(INDEX(Year!$BA$11:$BA$62,AB80),"")</f>
        <v/>
      </c>
      <c r="AF80" s="407" t="str">
        <f ca="1">IFERROR(INDEX(Year!$AY$11:$AY$62,AB80),"")</f>
        <v/>
      </c>
      <c r="AI80" s="308" t="str">
        <f t="shared" ca="1" si="183"/>
        <v/>
      </c>
      <c r="AJ80" s="293" t="str">
        <f t="shared" ca="1" si="174"/>
        <v/>
      </c>
      <c r="AK80" s="293" t="str">
        <f t="shared" ca="1" si="175"/>
        <v/>
      </c>
      <c r="AL80" s="303" t="str">
        <f t="shared" ca="1" si="176"/>
        <v/>
      </c>
      <c r="AM80" s="308" t="str">
        <f t="shared" ca="1" si="184"/>
        <v/>
      </c>
      <c r="AN80" s="293" t="str">
        <f t="shared" ca="1" si="177"/>
        <v/>
      </c>
      <c r="AO80" s="293" t="str">
        <f t="shared" ca="1" si="178"/>
        <v/>
      </c>
      <c r="AP80" s="303" t="str">
        <f t="shared" ca="1" si="179"/>
        <v/>
      </c>
      <c r="AQ80" s="308" t="str">
        <f t="shared" ca="1" si="185"/>
        <v/>
      </c>
      <c r="AR80" s="293" t="str">
        <f t="shared" ca="1" si="180"/>
        <v/>
      </c>
      <c r="AS80" s="293" t="str">
        <f t="shared" ca="1" si="181"/>
        <v/>
      </c>
      <c r="AT80" s="303" t="str">
        <f t="shared" ca="1" si="182"/>
        <v/>
      </c>
      <c r="AU80" s="308"/>
      <c r="AV80" s="293"/>
      <c r="AW80" s="293"/>
      <c r="AX80" s="303"/>
      <c r="AY80" s="308"/>
      <c r="AZ80" s="293"/>
      <c r="BA80" s="293"/>
      <c r="BB80" s="303"/>
      <c r="BC80" s="308"/>
      <c r="BD80" s="293"/>
      <c r="BE80" s="293"/>
      <c r="BF80" s="303"/>
      <c r="BG80" s="308"/>
      <c r="BH80" s="293"/>
      <c r="BI80" s="293"/>
      <c r="BJ80" s="303"/>
      <c r="BL80" s="412" t="str">
        <f ca="1">IF(OR(BM80="",BM80=0),"",MAX(BL$5:BL79)+1)</f>
        <v/>
      </c>
      <c r="BM80" s="316" t="str">
        <f ca="1">IFERROR(INDEX($AJ$6:$AJ$17, ROWS(BM$4:$BM78)), IFERROR(INDEX($AN$6:$AN$17, ROWS(BM$4:$BM78)-ROWS($AJ$6:$AJ$17)), IFERROR(INDEX($AR$6:$AR$17, ROWS(BM$4:$BM78)-ROWS($AJ$6:$AJ$17)-ROWS($AN$6:$AN$17)),IFERROR(INDEX($AV$6:$AV$17, ROWS(BM$4:$BM78)-ROWS($AJ$6:$AJ$17)-ROWS($AN$6:$AN$17)-ROWS($AR$6:$AR$17)),IFERROR(INDEX($AZ$6:$AZ$17, ROWS(BM$4:$BM78)-ROWS($AJ$6:$AJ$17)-ROWS($AN$6:$AN$17)-ROWS($AR$6:$AR$17)-ROWS($AV$6:$AV$17)),IFERROR(INDEX($BD$6:$BD$17, ROWS(BM$4:$BM78)-ROWS($AJ$6:$AJ$17)-ROWS($AN$6:$AN$17)-ROWS($AR$6:$AR$17)-ROWS($AV$6:$AV$17)-ROWS($AZ$6:$AZ$17)),IFERROR(INDEX($BH$6:$BH$17, ROWS(BM$4:$BM78)-ROWS($AJ$6:$AJ$17)-ROWS($AN$6:$AN$17)-ROWS($AR$6:$AR$17)-ROWS($AV$6:$AV$17)-ROWS($AZ$6:$AZ$17)-ROWS($BD$6:$BD$17)), "")))))))</f>
        <v/>
      </c>
      <c r="BN80" s="316" t="str">
        <f t="shared" ca="1" si="186"/>
        <v/>
      </c>
      <c r="BO80" s="316" t="str">
        <f ca="1">IF(OR(BP80="",BP80=0),"",MAX(BO$5:BO79)+1)</f>
        <v/>
      </c>
      <c r="BP80" s="316" t="str">
        <f ca="1">IFERROR(INDEX($AK$6:$AK$17, ROWS($BP$4:BP78)), IFERROR(INDEX($AO$6:$AO$17, ROWS($BP$4:BP78)-ROWS($AK$6:$AK$17)), IFERROR(INDEX($AS$6:$AS$17, ROWS($BP$4:BP78)-ROWS($AK$6:$AK$17)-ROWS($AO$6:$AO$17)),IFERROR(INDEX($AW$6:$AW$17, ROWS($BP$4:BP78)-ROWS($AK$6:$AK$17)-ROWS($AO$6:$AO$17)-ROWS($AS$6:$AS$17)),IFERROR(INDEX($BA$6:$BA$17, ROWS($BP$4:BP78)-ROWS($AK$6:$AK$17)-ROWS($AO$6:$AO$17)-ROWS($AS$6:$AS$17)-ROWS($AW$6:$AW$17)),IFERROR(INDEX($BE$6:$BE$17, ROWS($BP$4:BP78)-ROWS($AK$6:$AK$17)-ROWS($AO$6:$AO$17)-ROWS($AS$6:$AS$17)-ROWS($AW$6:$AW$17)-ROWS($BA$6:$BA$17)),IFERROR(INDEX($BI$6:$BI$17, ROWS($BP$4:BP78)-ROWS($AK$6:$AK$17)-ROWS($AO$6:$AO$17)-ROWS($AS$6:$AS$17)-ROWS($AW$6:$AW$17)-ROWS($BA$6:$BA$17)-ROWS($BE$6:$BE$17)), "")))))))</f>
        <v/>
      </c>
      <c r="BQ80" s="316" t="str">
        <f t="shared" ca="1" si="187"/>
        <v/>
      </c>
      <c r="BR80" s="413" t="str">
        <f t="shared" ca="1" si="188"/>
        <v/>
      </c>
      <c r="BS80" s="412" t="str">
        <f ca="1">IF(OR(BT80="",BT80=0),"",MAX(BS$5:BS79)+1)</f>
        <v/>
      </c>
      <c r="BT80" s="316" t="str">
        <f ca="1">IFERROR(INDEX($AJ$22:$AJ$33, ROWS($BT$4:BT78)), IFERROR(INDEX($AN$22:$AN$33, ROWS($BT$4:BT78)-ROWS($AJ$22:$AJ$33)), IFERROR(INDEX($AR$22:$AR$33, ROWS($BT$4:BT78)-ROWS($AJ$22:$AJ$33)-ROWS($AN$22:$AN$33)),IFERROR(INDEX($AV$22:$AV$33, ROWS($BT$4:BT78)-ROWS($AJ$22:$AJ$33)-ROWS($AN$22:$AN$33)-ROWS($AR$22:$AR$33)),IFERROR(INDEX($AZ$22:$AZ$33, ROWS($BT$4:BT78)-ROWS($AJ$22:$AJ$33)-ROWS($AN$22:$AN$33)-ROWS($AR$22:$AR$33)-ROWS($AV$22:$AV$33)),IFERROR(INDEX($BD$22:$BD$33, ROWS($BT$4:BT78)-ROWS($AJ$22:$AJ$33)-ROWS($AN$22:$AN$33)-ROWS($AR$22:$AR$33)-ROWS($AV$22:$AV$33)-ROWS($AZ$22:$AZ$33)),IFERROR(INDEX($BH$22:$BH$33, ROWS($BT$4:BT78)-ROWS($AJ$22:$AJ$33)-ROWS($AN$22:$AN$33)-ROWS($AR$22:$AR$33)-ROWS($AV$22:$AV$33)-ROWS($AZ$22:$AZ$33)-ROWS($BD$22:$BD$33)), "")))))))</f>
        <v/>
      </c>
      <c r="BU80" s="316" t="str">
        <f t="shared" ca="1" si="189"/>
        <v/>
      </c>
      <c r="BV80" s="316" t="str">
        <f ca="1">IF(OR(BW80="",BW80=0),"",MAX(BV$5:BV79)+1)</f>
        <v/>
      </c>
      <c r="BW80" s="316" t="str">
        <f ca="1">IFERROR(INDEX($AK$22:$AK$33, ROWS($BW$4:BW78)), IFERROR(INDEX($AO$22:$AO$33, ROWS($BW$4:BW78)-ROWS($AK$22:$AK$33)), IFERROR(INDEX($AS$22:$AS$33, ROWS($BW$4:BW78)-ROWS($AK$22:$AK$33)-ROWS($AO$22:$AO$33)),IFERROR(INDEX($AW$22:$AW$33, ROWS($BW$4:BW78)-ROWS($AK$22:$AK$33)-ROWS($AO$22:$AO$33)-ROWS($AS$22:$AS$33)),IFERROR(INDEX($BA$22:$BA$33, ROWS($BW$4:BW78)-ROWS($AK$22:$AK$33)-ROWS($AO$22:$AO$33)-ROWS($AS$22:$AS$33)-ROWS($AW$22:$AW$33)),IFERROR(INDEX($BE$22:$BE$33, ROWS($BW$4:BW78)-ROWS($AK$22:$AK$33)-ROWS($AO$22:$AO$33)-ROWS($AS$22:$AS$33)-ROWS($AW$22:$AW$33)-ROWS($BA$22:$BA$33)),IFERROR(INDEX($BI$22:$BI$33, ROWS($BW$4:BW78)-ROWS($AK$22:$AK$33)-ROWS($AO$22:$AO$33)-ROWS($AS$22:$AS$33)-ROWS($AW$22:$AW$33)-ROWS($BA$22:$BA$33)-ROWS($BE$22:$BE$33)), "")))))))</f>
        <v/>
      </c>
      <c r="BX80" s="316" t="str">
        <f t="shared" ca="1" si="190"/>
        <v/>
      </c>
      <c r="BY80" s="413" t="str">
        <f t="shared" ca="1" si="191"/>
        <v/>
      </c>
      <c r="BZ80" s="412" t="str">
        <f ca="1">IF(OR(CA80="",CA80=0),"",MAX(BZ$5:BZ79)+1)</f>
        <v/>
      </c>
      <c r="CA80" s="316" t="str">
        <f ca="1">IFERROR(INDEX($AJ$38:$AJ$49, ROWS($CA$4:CA78)), IFERROR(INDEX($AN$38:$AN$49, ROWS($CA$4:CA78)-ROWS($AJ$38:$AJ$49)), IFERROR(INDEX($AR$38:$AR$49, ROWS($CA$4:CA78)-ROWS($AJ$38:$AJ$49)-ROWS($AN$38:$AN$49)),IFERROR(INDEX($AV$38:$AV$49, ROWS($CA$4:CA78)-ROWS($AJ$38:$AJ$49)-ROWS($AN$38:$AN$49)-ROWS($AR$38:$AR$49)),IFERROR(INDEX($AZ$38:$AZ$49, ROWS($CA$4:CA78)-ROWS($AJ$38:$AJ$49)-ROWS($AN$38:$AN$49)-ROWS($AR$38:$AR$49)-ROWS($AV$38:$AV$49)),IFERROR(INDEX($BD$38:$BD$49, ROWS($CA$4:CA78)-ROWS($AJ$38:$AJ$49)-ROWS($AN$38:$AN$49)-ROWS($AR$38:$AR$49)-ROWS($AV$38:$AV$49)-ROWS($AZ$38:$AZ$49)),IFERROR(INDEX($BH$38:$BH$49, ROWS($CA$4:CA78)-ROWS($AJ$38:$AJ$49)-ROWS($AN$38:$AN$49)-ROWS($AR$38:$AR$49)-ROWS($AV$38:$AV$49)-ROWS($AZ$38:$AZ$49)-ROWS($BD$38:$BD$49)), "")))))))</f>
        <v/>
      </c>
      <c r="CB80" s="316" t="str">
        <f t="shared" ca="1" si="192"/>
        <v/>
      </c>
      <c r="CC80" s="316" t="str">
        <f ca="1">IF(OR(CD80="",CD80=0),"",MAX(CC$5:CC79)+1)</f>
        <v/>
      </c>
      <c r="CD80" s="316" t="str">
        <f ca="1">IFERROR(INDEX($AK$38:$AK$49, ROWS($CD$4:CD78)), IFERROR(INDEX($AO$38:$AO$49, ROWS($CD$4:CD78)-ROWS($AK$38:$AK$49)), IFERROR(INDEX($AS$38:$AS$49, ROWS($CD$4:CD78)-ROWS($AK$38:$AK$49)-ROWS($AO$38:$AO$49)),IFERROR(INDEX($AW$38:$AW$49, ROWS($CD$4:CD78)-ROWS($AK$38:$AK$49)-ROWS($AO$38:$AO$49)-ROWS($AS$38:$AS$49)),IFERROR(INDEX($BA$38:$BA$49, ROWS($CD$4:CD78)-ROWS($AK$38:$AK$49)-ROWS($AO$38:$AO$49)-ROWS($AS$38:$AS$49)-ROWS($AW$38:$AW$49)),IFERROR(INDEX($BE$38:$BE$49, ROWS($CD$4:CD78)-ROWS($AK$38:$AK$49)-ROWS($AO$38:$AO$49)-ROWS($AS$38:$AS$49)-ROWS($AW$38:$AW$49)-ROWS($BA$38:$BA$49)),IFERROR(INDEX($BI$38:$BI$49, ROWS($CD$4:CD78)-ROWS($AK$38:$AK$49)-ROWS($AO$38:$AO$49)-ROWS($AS$38:$AS$49)-ROWS($AW$38:$AW$49)-ROWS($BA$38:$BA$49)-ROWS($BE$38:$BE$49)), "")))))))</f>
        <v/>
      </c>
      <c r="CE80" s="316" t="str">
        <f t="shared" ca="1" si="193"/>
        <v/>
      </c>
      <c r="CF80" s="413" t="str">
        <f t="shared" ca="1" si="194"/>
        <v/>
      </c>
      <c r="CG80" s="412" t="str">
        <f ca="1">IF(OR(CH80="",CH80=0),"",MAX(CG$5:CG79)+1)</f>
        <v/>
      </c>
      <c r="CH80" s="316" t="str">
        <f ca="1">IFERROR(INDEX($AJ$54:$AJ$65, ROWS($CH$4:CH78)), IFERROR(INDEX($AN$54:$AN$65, ROWS($CH$4:CH78)-ROWS($AJ$54:$AJ$65)), IFERROR(INDEX($AR$54:$AR$65, ROWS($CH$4:CH78)-ROWS($AJ$54:$AJ$65)-ROWS($AN$54:$AN$65)),IFERROR(INDEX($AV$54:$AV$65, ROWS($CH$4:CH78)-ROWS($AJ$54:$AJ$65)-ROWS($AN$54:$AN$65)-ROWS($AR$54:$AR$65)),IFERROR(INDEX($AZ$54:$AZ$65, ROWS($CH$4:CH78)-ROWS($AJ$54:$AJ$65)-ROWS($AN$54:$AN$65)-ROWS($AR$54:$AR$65)-ROWS($AV$54:$AV$65)),IFERROR(INDEX($BD$54:$BD$65, ROWS($CH$4:CH78)-ROWS($AJ$54:$AJ$65)-ROWS($AN$54:$AN$65)-ROWS($AR$54:$AR$65)-ROWS($AV$54:$AV$65)-ROWS($AZ$54:$AZ$65)),IFERROR(INDEX($BH$54:$BH$65, ROWS($CH$4:CH78)-ROWS($AJ$54:$AJ$65)-ROWS($AN$54:$AN$65)-ROWS($AR$54:$AR$65)-ROWS($AV$54:$AV$65)-ROWS($AZ$54:$AZ$65)-ROWS($BD$54:$BD$65)), "")))))))</f>
        <v/>
      </c>
      <c r="CI80" s="316" t="str">
        <f t="shared" ca="1" si="195"/>
        <v/>
      </c>
      <c r="CJ80" s="316" t="str">
        <f ca="1">IF(OR(CK80="",CK80=0),"",MAX(CJ$5:CJ79)+1)</f>
        <v/>
      </c>
      <c r="CK80" s="316" t="str">
        <f ca="1">IFERROR(INDEX($AK$54:$AK$65, ROWS($CK$4:CK78)), IFERROR(INDEX($AO$54:$AO$65, ROWS($CK$4:CK78)-ROWS($AK$54:$AK$65)), IFERROR(INDEX($AS$54:$AS$65, ROWS($CK$4:CK78)-ROWS($AK$54:$AK$65)-ROWS($AO$54:$AO$65)),IFERROR(INDEX($AW$54:$AW$65, ROWS($CK$4:CK78)-ROWS($AK$54:$AK$65)-ROWS($AO$54:$AO$65)-ROWS($AS$54:$AS$65)),IFERROR(INDEX($BA$54:$BA$65, ROWS($CK$4:CK78)-ROWS($AK$54:$AK$65)-ROWS($AO$54:$AO$65)-ROWS($AS$54:$AS$65)-ROWS($AW$54:$AW$65)),IFERROR(INDEX($BE$54:$BE$65, ROWS($CK$4:CK78)-ROWS($AK$54:$AK$65)-ROWS($AO$54:$AO$65)-ROWS($AS$54:$AS$65)-ROWS($AW$54:$AW$65)-ROWS($BA$54:$BA$65)),IFERROR(INDEX($BI$54:$BI$65, ROWS($CK$4:CK78)-ROWS($AK$54:$AK$65)-ROWS($AO$54:$AO$65)-ROWS($AS$54:$AS$65)-ROWS($AW$54:$AW$65)-ROWS($BA$54:$BA$65)-ROWS($BE$54:$BE$65)), "")))))))</f>
        <v/>
      </c>
      <c r="CL80" s="316" t="str">
        <f t="shared" ca="1" si="196"/>
        <v/>
      </c>
      <c r="CM80" s="413" t="str">
        <f t="shared" ca="1" si="197"/>
        <v/>
      </c>
      <c r="CN80" s="412" t="str">
        <f>IF(OR(CO80="",CO80=0),"",MAX(CN$5:CN79)+1)</f>
        <v/>
      </c>
      <c r="CO80" s="316">
        <f>IFERROR(INDEX($AJ$70:$AJ$81, ROWS($CO$4:CO78)), IFERROR(INDEX($AN$70:$AN$81, ROWS($CO$4:CO78)-ROWS($AJ$70:$AJ$81)), IFERROR(INDEX($AR$70:$AR$81, ROWS($CO$4:CO78)-ROWS($AJ$70:$AJ$81)-ROWS($AN$70:$AN$81)),IFERROR(INDEX($AV$70:$AV$81, ROWS($CO$4:CO78)-ROWS($AJ$70:$AJ$81)-ROWS($AN$70:$AN$81)-ROWS($AR$70:$AR$81)),IFERROR(INDEX($AZ$70:$AZ$81, ROWS($CO$4:CO78)-ROWS($AJ$70:$AJ$81)-ROWS($AN$70:$AN$81)-ROWS($AR$70:$AR$81)-ROWS($AV$70:$AV$81)),IFERROR(INDEX($BD$70:$BD$81, ROWS($CO$4:CO78)-ROWS($AJ$70:$AJ$81)-ROWS($AN$70:$AN$81)-ROWS($AR$70:$AR$81)-ROWS($AV$70:$AV$81)-ROWS($AZ$70:$AZ$81)),IFERROR(INDEX($BH$70:$BH$81, ROWS($CO$4:CO78)-ROWS($AJ$70:$AJ$81)-ROWS($AN$70:$AN$81)-ROWS($AR$70:$AR$81)-ROWS($AV$70:$AV$81)-ROWS($AZ$70:$AZ$81)-ROWS($BD$70:$BD$81)), "")))))))</f>
        <v>0</v>
      </c>
      <c r="CP80" s="316" t="str">
        <f t="shared" ca="1" si="198"/>
        <v/>
      </c>
      <c r="CQ80" s="316" t="str">
        <f>IF(OR(CR80="",CR80=0),"",MAX(CQ$5:CQ79)+1)</f>
        <v/>
      </c>
      <c r="CR80" s="316">
        <f>IFERROR(INDEX($AK$70:$AK$81, ROWS($CR$4:CR78)), IFERROR(INDEX($AO$70:$AO$81, ROWS($CR$4:CR78)-ROWS($AK$70:$AK$81)), IFERROR(INDEX($AS$70:$AS$81, ROWS($CR$4:CR78)-ROWS($AK$70:$AK$81)-ROWS($AO$70:$AO$81)),IFERROR(INDEX($AW$70:$AW$81, ROWS($CR$4:CR78)-ROWS($AK$70:$AK$81)-ROWS($AO$70:$AO$81)-ROWS($AS$70:$AS$81)),IFERROR(INDEX($BA$70:$BA$81, ROWS($CR$4:CR78)-ROWS($AK$70:$AK$81)-ROWS($AO$70:$AO$81)-ROWS($AS$70:$AS$81)-ROWS($AW$70:$AW$81)),IFERROR(INDEX($BE$70:$BE$81, ROWS($CR$4:CR78)-ROWS($AK$70:$AK$81)-ROWS($AO$70:$AO$81)-ROWS($AS$70:$AS$81)-ROWS($AW$70:$AW$81)-ROWS($BA$70:$BA$81)),IFERROR(INDEX($BI$70:$BI$81, ROWS($CR$4:CR78)-ROWS($AK$70:$AK$81)-ROWS($AO$70:$AO$81)-ROWS($AS$70:$AS$81)-ROWS($AW$70:$AW$81)-ROWS($BA$70:$BA$81)-ROWS($BE$70:$BE$81)), "")))))))</f>
        <v>0</v>
      </c>
      <c r="CS80" s="316" t="str">
        <f t="shared" ca="1" si="199"/>
        <v/>
      </c>
      <c r="CT80" s="413" t="str">
        <f t="shared" ca="1" si="200"/>
        <v/>
      </c>
      <c r="CU80" s="412" t="str">
        <f>IF(OR(CV80="",CV80=0),"",MAX(CU$5:CU79)+1)</f>
        <v/>
      </c>
      <c r="CV80" s="316" t="str">
        <f>IFERROR(INDEX($AJ$86:$AJ$97, ROWS($CV$4:CV78)), IFERROR(INDEX($AN$86:$AN$97, ROWS($CV$4:CV78)-ROWS($AJ$86:$AJ$97)), ""))</f>
        <v/>
      </c>
      <c r="CW80" s="316" t="str">
        <f t="shared" si="201"/>
        <v/>
      </c>
      <c r="CX80" s="316" t="str">
        <f>IF(OR(CY80="",CY80=0),"",MAX(CX$5:CX79)+1)</f>
        <v/>
      </c>
      <c r="CY80" s="316" t="str">
        <f>IFERROR(INDEX($AK$86:$AK$97, ROWS($CY$4:CY78)), IFERROR(INDEX($AO$86:$AO$97, ROWS($CY$4:CY78)-ROWS($AK$86:$AK$97)), ""))</f>
        <v/>
      </c>
      <c r="CZ80" s="316" t="str">
        <f t="shared" si="202"/>
        <v/>
      </c>
      <c r="DA80" s="413" t="str">
        <f t="shared" si="203"/>
        <v/>
      </c>
      <c r="DC80" s="438" t="str">
        <f ca="1">IF(OR(DD80="",DD80=0),"",MAX(DC$65:DC79)+1)</f>
        <v/>
      </c>
      <c r="DD80" s="434" t="str">
        <f t="shared" ca="1" si="166"/>
        <v/>
      </c>
      <c r="DE80" s="413" t="str">
        <f t="shared" ca="1" si="167"/>
        <v/>
      </c>
      <c r="DF80" s="431" t="str">
        <f ca="1">IF(OR(DG80="",DG80=0),"",MAX(DF$65:DF79)+1)</f>
        <v/>
      </c>
      <c r="DG80" s="412" t="str">
        <f t="shared" ca="1" si="168"/>
        <v/>
      </c>
      <c r="DH80" s="413" t="str">
        <f t="shared" ca="1" si="169"/>
        <v/>
      </c>
      <c r="DI80" s="412" t="str">
        <f t="shared" ca="1" si="170"/>
        <v/>
      </c>
      <c r="DJ80" s="413" t="str">
        <f t="shared" ca="1" si="171"/>
        <v/>
      </c>
      <c r="DK80" s="412" t="str">
        <f t="shared" ca="1" si="172"/>
        <v/>
      </c>
      <c r="DL80" s="413" t="str">
        <f t="shared" ca="1" si="173"/>
        <v/>
      </c>
      <c r="DM80" s="278"/>
      <c r="DN80" s="278"/>
      <c r="DO80" s="278"/>
      <c r="DP80" s="278"/>
      <c r="DQ80" s="278"/>
      <c r="DR80" s="278"/>
      <c r="DS80" s="278"/>
    </row>
    <row r="81" spans="28:123" ht="15.75" thickBot="1" x14ac:dyDescent="0.35">
      <c r="AB81" s="395">
        <f ca="1">IFERROR(MATCH($AB$59,OFFSET(Year!$AY$11:$AY$62,AB80,,1000),0)+AB80,"")</f>
        <v>114</v>
      </c>
      <c r="AC81" s="404" t="str">
        <f ca="1">IFERROR(INDEX(Year!$BB$11:$BB$62,AB81),"")</f>
        <v/>
      </c>
      <c r="AD81" s="405" t="str">
        <f ca="1">IFERROR(INDEX(Year!$AZ$11:$AZ$62,AB81),"")</f>
        <v/>
      </c>
      <c r="AE81" s="406" t="str">
        <f ca="1">IFERROR(INDEX(Year!$BA$11:$BA$62,AB81),"")</f>
        <v/>
      </c>
      <c r="AF81" s="407" t="str">
        <f ca="1">IFERROR(INDEX(Year!$AY$11:$AY$62,AB81),"")</f>
        <v/>
      </c>
      <c r="AI81" s="309" t="str">
        <f t="shared" ca="1" si="183"/>
        <v/>
      </c>
      <c r="AJ81" s="310" t="str">
        <f t="shared" ca="1" si="174"/>
        <v/>
      </c>
      <c r="AK81" s="310" t="str">
        <f t="shared" ca="1" si="175"/>
        <v/>
      </c>
      <c r="AL81" s="311" t="str">
        <f t="shared" ca="1" si="176"/>
        <v/>
      </c>
      <c r="AM81" s="309" t="str">
        <f t="shared" ca="1" si="184"/>
        <v/>
      </c>
      <c r="AN81" s="310" t="str">
        <f t="shared" ca="1" si="177"/>
        <v/>
      </c>
      <c r="AO81" s="310" t="str">
        <f t="shared" ca="1" si="178"/>
        <v/>
      </c>
      <c r="AP81" s="311" t="str">
        <f t="shared" ca="1" si="179"/>
        <v/>
      </c>
      <c r="AQ81" s="309" t="str">
        <f t="shared" ca="1" si="185"/>
        <v/>
      </c>
      <c r="AR81" s="310" t="str">
        <f t="shared" ca="1" si="180"/>
        <v/>
      </c>
      <c r="AS81" s="310" t="str">
        <f t="shared" ca="1" si="181"/>
        <v/>
      </c>
      <c r="AT81" s="311" t="str">
        <f t="shared" ca="1" si="182"/>
        <v/>
      </c>
      <c r="AU81" s="309"/>
      <c r="AV81" s="310"/>
      <c r="AW81" s="310"/>
      <c r="AX81" s="311"/>
      <c r="AY81" s="309"/>
      <c r="AZ81" s="310"/>
      <c r="BA81" s="310"/>
      <c r="BB81" s="311"/>
      <c r="BC81" s="309"/>
      <c r="BD81" s="310"/>
      <c r="BE81" s="310"/>
      <c r="BF81" s="311"/>
      <c r="BG81" s="309"/>
      <c r="BH81" s="310"/>
      <c r="BI81" s="310"/>
      <c r="BJ81" s="311"/>
      <c r="BL81" s="412" t="str">
        <f ca="1">IF(OR(BM81="",BM81=0),"",MAX(BL$5:BL80)+1)</f>
        <v/>
      </c>
      <c r="BM81" s="316" t="str">
        <f ca="1">IFERROR(INDEX($AJ$6:$AJ$17, ROWS(BM$4:$BM79)), IFERROR(INDEX($AN$6:$AN$17, ROWS(BM$4:$BM79)-ROWS($AJ$6:$AJ$17)), IFERROR(INDEX($AR$6:$AR$17, ROWS(BM$4:$BM79)-ROWS($AJ$6:$AJ$17)-ROWS($AN$6:$AN$17)),IFERROR(INDEX($AV$6:$AV$17, ROWS(BM$4:$BM79)-ROWS($AJ$6:$AJ$17)-ROWS($AN$6:$AN$17)-ROWS($AR$6:$AR$17)),IFERROR(INDEX($AZ$6:$AZ$17, ROWS(BM$4:$BM79)-ROWS($AJ$6:$AJ$17)-ROWS($AN$6:$AN$17)-ROWS($AR$6:$AR$17)-ROWS($AV$6:$AV$17)),IFERROR(INDEX($BD$6:$BD$17, ROWS(BM$4:$BM79)-ROWS($AJ$6:$AJ$17)-ROWS($AN$6:$AN$17)-ROWS($AR$6:$AR$17)-ROWS($AV$6:$AV$17)-ROWS($AZ$6:$AZ$17)),IFERROR(INDEX($BH$6:$BH$17, ROWS(BM$4:$BM79)-ROWS($AJ$6:$AJ$17)-ROWS($AN$6:$AN$17)-ROWS($AR$6:$AR$17)-ROWS($AV$6:$AV$17)-ROWS($AZ$6:$AZ$17)-ROWS($BD$6:$BD$17)), "")))))))</f>
        <v/>
      </c>
      <c r="BN81" s="316" t="str">
        <f t="shared" ca="1" si="186"/>
        <v/>
      </c>
      <c r="BO81" s="316" t="str">
        <f ca="1">IF(OR(BP81="",BP81=0),"",MAX(BO$5:BO80)+1)</f>
        <v/>
      </c>
      <c r="BP81" s="316" t="str">
        <f ca="1">IFERROR(INDEX($AK$6:$AK$17, ROWS($BP$4:BP79)), IFERROR(INDEX($AO$6:$AO$17, ROWS($BP$4:BP79)-ROWS($AK$6:$AK$17)), IFERROR(INDEX($AS$6:$AS$17, ROWS($BP$4:BP79)-ROWS($AK$6:$AK$17)-ROWS($AO$6:$AO$17)),IFERROR(INDEX($AW$6:$AW$17, ROWS($BP$4:BP79)-ROWS($AK$6:$AK$17)-ROWS($AO$6:$AO$17)-ROWS($AS$6:$AS$17)),IFERROR(INDEX($BA$6:$BA$17, ROWS($BP$4:BP79)-ROWS($AK$6:$AK$17)-ROWS($AO$6:$AO$17)-ROWS($AS$6:$AS$17)-ROWS($AW$6:$AW$17)),IFERROR(INDEX($BE$6:$BE$17, ROWS($BP$4:BP79)-ROWS($AK$6:$AK$17)-ROWS($AO$6:$AO$17)-ROWS($AS$6:$AS$17)-ROWS($AW$6:$AW$17)-ROWS($BA$6:$BA$17)),IFERROR(INDEX($BI$6:$BI$17, ROWS($BP$4:BP79)-ROWS($AK$6:$AK$17)-ROWS($AO$6:$AO$17)-ROWS($AS$6:$AS$17)-ROWS($AW$6:$AW$17)-ROWS($BA$6:$BA$17)-ROWS($BE$6:$BE$17)), "")))))))</f>
        <v/>
      </c>
      <c r="BQ81" s="316" t="str">
        <f t="shared" ca="1" si="187"/>
        <v/>
      </c>
      <c r="BR81" s="413" t="str">
        <f t="shared" ca="1" si="188"/>
        <v/>
      </c>
      <c r="BS81" s="412" t="str">
        <f ca="1">IF(OR(BT81="",BT81=0),"",MAX(BS$5:BS80)+1)</f>
        <v/>
      </c>
      <c r="BT81" s="316" t="str">
        <f ca="1">IFERROR(INDEX($AJ$22:$AJ$33, ROWS($BT$4:BT79)), IFERROR(INDEX($AN$22:$AN$33, ROWS($BT$4:BT79)-ROWS($AJ$22:$AJ$33)), IFERROR(INDEX($AR$22:$AR$33, ROWS($BT$4:BT79)-ROWS($AJ$22:$AJ$33)-ROWS($AN$22:$AN$33)),IFERROR(INDEX($AV$22:$AV$33, ROWS($BT$4:BT79)-ROWS($AJ$22:$AJ$33)-ROWS($AN$22:$AN$33)-ROWS($AR$22:$AR$33)),IFERROR(INDEX($AZ$22:$AZ$33, ROWS($BT$4:BT79)-ROWS($AJ$22:$AJ$33)-ROWS($AN$22:$AN$33)-ROWS($AR$22:$AR$33)-ROWS($AV$22:$AV$33)),IFERROR(INDEX($BD$22:$BD$33, ROWS($BT$4:BT79)-ROWS($AJ$22:$AJ$33)-ROWS($AN$22:$AN$33)-ROWS($AR$22:$AR$33)-ROWS($AV$22:$AV$33)-ROWS($AZ$22:$AZ$33)),IFERROR(INDEX($BH$22:$BH$33, ROWS($BT$4:BT79)-ROWS($AJ$22:$AJ$33)-ROWS($AN$22:$AN$33)-ROWS($AR$22:$AR$33)-ROWS($AV$22:$AV$33)-ROWS($AZ$22:$AZ$33)-ROWS($BD$22:$BD$33)), "")))))))</f>
        <v/>
      </c>
      <c r="BU81" s="316" t="str">
        <f t="shared" ca="1" si="189"/>
        <v/>
      </c>
      <c r="BV81" s="316" t="str">
        <f ca="1">IF(OR(BW81="",BW81=0),"",MAX(BV$5:BV80)+1)</f>
        <v/>
      </c>
      <c r="BW81" s="316" t="str">
        <f ca="1">IFERROR(INDEX($AK$22:$AK$33, ROWS($BW$4:BW79)), IFERROR(INDEX($AO$22:$AO$33, ROWS($BW$4:BW79)-ROWS($AK$22:$AK$33)), IFERROR(INDEX($AS$22:$AS$33, ROWS($BW$4:BW79)-ROWS($AK$22:$AK$33)-ROWS($AO$22:$AO$33)),IFERROR(INDEX($AW$22:$AW$33, ROWS($BW$4:BW79)-ROWS($AK$22:$AK$33)-ROWS($AO$22:$AO$33)-ROWS($AS$22:$AS$33)),IFERROR(INDEX($BA$22:$BA$33, ROWS($BW$4:BW79)-ROWS($AK$22:$AK$33)-ROWS($AO$22:$AO$33)-ROWS($AS$22:$AS$33)-ROWS($AW$22:$AW$33)),IFERROR(INDEX($BE$22:$BE$33, ROWS($BW$4:BW79)-ROWS($AK$22:$AK$33)-ROWS($AO$22:$AO$33)-ROWS($AS$22:$AS$33)-ROWS($AW$22:$AW$33)-ROWS($BA$22:$BA$33)),IFERROR(INDEX($BI$22:$BI$33, ROWS($BW$4:BW79)-ROWS($AK$22:$AK$33)-ROWS($AO$22:$AO$33)-ROWS($AS$22:$AS$33)-ROWS($AW$22:$AW$33)-ROWS($BA$22:$BA$33)-ROWS($BE$22:$BE$33)), "")))))))</f>
        <v/>
      </c>
      <c r="BX81" s="316" t="str">
        <f t="shared" ca="1" si="190"/>
        <v/>
      </c>
      <c r="BY81" s="413" t="str">
        <f t="shared" ca="1" si="191"/>
        <v/>
      </c>
      <c r="BZ81" s="412" t="str">
        <f ca="1">IF(OR(CA81="",CA81=0),"",MAX(BZ$5:BZ80)+1)</f>
        <v/>
      </c>
      <c r="CA81" s="316" t="str">
        <f ca="1">IFERROR(INDEX($AJ$38:$AJ$49, ROWS($CA$4:CA79)), IFERROR(INDEX($AN$38:$AN$49, ROWS($CA$4:CA79)-ROWS($AJ$38:$AJ$49)), IFERROR(INDEX($AR$38:$AR$49, ROWS($CA$4:CA79)-ROWS($AJ$38:$AJ$49)-ROWS($AN$38:$AN$49)),IFERROR(INDEX($AV$38:$AV$49, ROWS($CA$4:CA79)-ROWS($AJ$38:$AJ$49)-ROWS($AN$38:$AN$49)-ROWS($AR$38:$AR$49)),IFERROR(INDEX($AZ$38:$AZ$49, ROWS($CA$4:CA79)-ROWS($AJ$38:$AJ$49)-ROWS($AN$38:$AN$49)-ROWS($AR$38:$AR$49)-ROWS($AV$38:$AV$49)),IFERROR(INDEX($BD$38:$BD$49, ROWS($CA$4:CA79)-ROWS($AJ$38:$AJ$49)-ROWS($AN$38:$AN$49)-ROWS($AR$38:$AR$49)-ROWS($AV$38:$AV$49)-ROWS($AZ$38:$AZ$49)),IFERROR(INDEX($BH$38:$BH$49, ROWS($CA$4:CA79)-ROWS($AJ$38:$AJ$49)-ROWS($AN$38:$AN$49)-ROWS($AR$38:$AR$49)-ROWS($AV$38:$AV$49)-ROWS($AZ$38:$AZ$49)-ROWS($BD$38:$BD$49)), "")))))))</f>
        <v/>
      </c>
      <c r="CB81" s="316" t="str">
        <f t="shared" ca="1" si="192"/>
        <v/>
      </c>
      <c r="CC81" s="316" t="str">
        <f ca="1">IF(OR(CD81="",CD81=0),"",MAX(CC$5:CC80)+1)</f>
        <v/>
      </c>
      <c r="CD81" s="316" t="str">
        <f ca="1">IFERROR(INDEX($AK$38:$AK$49, ROWS($CD$4:CD79)), IFERROR(INDEX($AO$38:$AO$49, ROWS($CD$4:CD79)-ROWS($AK$38:$AK$49)), IFERROR(INDEX($AS$38:$AS$49, ROWS($CD$4:CD79)-ROWS($AK$38:$AK$49)-ROWS($AO$38:$AO$49)),IFERROR(INDEX($AW$38:$AW$49, ROWS($CD$4:CD79)-ROWS($AK$38:$AK$49)-ROWS($AO$38:$AO$49)-ROWS($AS$38:$AS$49)),IFERROR(INDEX($BA$38:$BA$49, ROWS($CD$4:CD79)-ROWS($AK$38:$AK$49)-ROWS($AO$38:$AO$49)-ROWS($AS$38:$AS$49)-ROWS($AW$38:$AW$49)),IFERROR(INDEX($BE$38:$BE$49, ROWS($CD$4:CD79)-ROWS($AK$38:$AK$49)-ROWS($AO$38:$AO$49)-ROWS($AS$38:$AS$49)-ROWS($AW$38:$AW$49)-ROWS($BA$38:$BA$49)),IFERROR(INDEX($BI$38:$BI$49, ROWS($CD$4:CD79)-ROWS($AK$38:$AK$49)-ROWS($AO$38:$AO$49)-ROWS($AS$38:$AS$49)-ROWS($AW$38:$AW$49)-ROWS($BA$38:$BA$49)-ROWS($BE$38:$BE$49)), "")))))))</f>
        <v/>
      </c>
      <c r="CE81" s="316" t="str">
        <f t="shared" ca="1" si="193"/>
        <v/>
      </c>
      <c r="CF81" s="413" t="str">
        <f t="shared" ca="1" si="194"/>
        <v/>
      </c>
      <c r="CG81" s="412" t="str">
        <f ca="1">IF(OR(CH81="",CH81=0),"",MAX(CG$5:CG80)+1)</f>
        <v/>
      </c>
      <c r="CH81" s="316" t="str">
        <f ca="1">IFERROR(INDEX($AJ$54:$AJ$65, ROWS($CH$4:CH79)), IFERROR(INDEX($AN$54:$AN$65, ROWS($CH$4:CH79)-ROWS($AJ$54:$AJ$65)), IFERROR(INDEX($AR$54:$AR$65, ROWS($CH$4:CH79)-ROWS($AJ$54:$AJ$65)-ROWS($AN$54:$AN$65)),IFERROR(INDEX($AV$54:$AV$65, ROWS($CH$4:CH79)-ROWS($AJ$54:$AJ$65)-ROWS($AN$54:$AN$65)-ROWS($AR$54:$AR$65)),IFERROR(INDEX($AZ$54:$AZ$65, ROWS($CH$4:CH79)-ROWS($AJ$54:$AJ$65)-ROWS($AN$54:$AN$65)-ROWS($AR$54:$AR$65)-ROWS($AV$54:$AV$65)),IFERROR(INDEX($BD$54:$BD$65, ROWS($CH$4:CH79)-ROWS($AJ$54:$AJ$65)-ROWS($AN$54:$AN$65)-ROWS($AR$54:$AR$65)-ROWS($AV$54:$AV$65)-ROWS($AZ$54:$AZ$65)),IFERROR(INDEX($BH$54:$BH$65, ROWS($CH$4:CH79)-ROWS($AJ$54:$AJ$65)-ROWS($AN$54:$AN$65)-ROWS($AR$54:$AR$65)-ROWS($AV$54:$AV$65)-ROWS($AZ$54:$AZ$65)-ROWS($BD$54:$BD$65)), "")))))))</f>
        <v/>
      </c>
      <c r="CI81" s="316" t="str">
        <f t="shared" ca="1" si="195"/>
        <v/>
      </c>
      <c r="CJ81" s="316" t="str">
        <f ca="1">IF(OR(CK81="",CK81=0),"",MAX(CJ$5:CJ80)+1)</f>
        <v/>
      </c>
      <c r="CK81" s="316" t="str">
        <f ca="1">IFERROR(INDEX($AK$54:$AK$65, ROWS($CK$4:CK79)), IFERROR(INDEX($AO$54:$AO$65, ROWS($CK$4:CK79)-ROWS($AK$54:$AK$65)), IFERROR(INDEX($AS$54:$AS$65, ROWS($CK$4:CK79)-ROWS($AK$54:$AK$65)-ROWS($AO$54:$AO$65)),IFERROR(INDEX($AW$54:$AW$65, ROWS($CK$4:CK79)-ROWS($AK$54:$AK$65)-ROWS($AO$54:$AO$65)-ROWS($AS$54:$AS$65)),IFERROR(INDEX($BA$54:$BA$65, ROWS($CK$4:CK79)-ROWS($AK$54:$AK$65)-ROWS($AO$54:$AO$65)-ROWS($AS$54:$AS$65)-ROWS($AW$54:$AW$65)),IFERROR(INDEX($BE$54:$BE$65, ROWS($CK$4:CK79)-ROWS($AK$54:$AK$65)-ROWS($AO$54:$AO$65)-ROWS($AS$54:$AS$65)-ROWS($AW$54:$AW$65)-ROWS($BA$54:$BA$65)),IFERROR(INDEX($BI$54:$BI$65, ROWS($CK$4:CK79)-ROWS($AK$54:$AK$65)-ROWS($AO$54:$AO$65)-ROWS($AS$54:$AS$65)-ROWS($AW$54:$AW$65)-ROWS($BA$54:$BA$65)-ROWS($BE$54:$BE$65)), "")))))))</f>
        <v/>
      </c>
      <c r="CL81" s="316" t="str">
        <f t="shared" ca="1" si="196"/>
        <v/>
      </c>
      <c r="CM81" s="413" t="str">
        <f t="shared" ca="1" si="197"/>
        <v/>
      </c>
      <c r="CN81" s="412" t="str">
        <f>IF(OR(CO81="",CO81=0),"",MAX(CN$5:CN80)+1)</f>
        <v/>
      </c>
      <c r="CO81" s="316">
        <f>IFERROR(INDEX($AJ$70:$AJ$81, ROWS($CO$4:CO79)), IFERROR(INDEX($AN$70:$AN$81, ROWS($CO$4:CO79)-ROWS($AJ$70:$AJ$81)), IFERROR(INDEX($AR$70:$AR$81, ROWS($CO$4:CO79)-ROWS($AJ$70:$AJ$81)-ROWS($AN$70:$AN$81)),IFERROR(INDEX($AV$70:$AV$81, ROWS($CO$4:CO79)-ROWS($AJ$70:$AJ$81)-ROWS($AN$70:$AN$81)-ROWS($AR$70:$AR$81)),IFERROR(INDEX($AZ$70:$AZ$81, ROWS($CO$4:CO79)-ROWS($AJ$70:$AJ$81)-ROWS($AN$70:$AN$81)-ROWS($AR$70:$AR$81)-ROWS($AV$70:$AV$81)),IFERROR(INDEX($BD$70:$BD$81, ROWS($CO$4:CO79)-ROWS($AJ$70:$AJ$81)-ROWS($AN$70:$AN$81)-ROWS($AR$70:$AR$81)-ROWS($AV$70:$AV$81)-ROWS($AZ$70:$AZ$81)),IFERROR(INDEX($BH$70:$BH$81, ROWS($CO$4:CO79)-ROWS($AJ$70:$AJ$81)-ROWS($AN$70:$AN$81)-ROWS($AR$70:$AR$81)-ROWS($AV$70:$AV$81)-ROWS($AZ$70:$AZ$81)-ROWS($BD$70:$BD$81)), "")))))))</f>
        <v>0</v>
      </c>
      <c r="CP81" s="316" t="str">
        <f t="shared" ca="1" si="198"/>
        <v/>
      </c>
      <c r="CQ81" s="316" t="str">
        <f>IF(OR(CR81="",CR81=0),"",MAX(CQ$5:CQ80)+1)</f>
        <v/>
      </c>
      <c r="CR81" s="316">
        <f>IFERROR(INDEX($AK$70:$AK$81, ROWS($CR$4:CR79)), IFERROR(INDEX($AO$70:$AO$81, ROWS($CR$4:CR79)-ROWS($AK$70:$AK$81)), IFERROR(INDEX($AS$70:$AS$81, ROWS($CR$4:CR79)-ROWS($AK$70:$AK$81)-ROWS($AO$70:$AO$81)),IFERROR(INDEX($AW$70:$AW$81, ROWS($CR$4:CR79)-ROWS($AK$70:$AK$81)-ROWS($AO$70:$AO$81)-ROWS($AS$70:$AS$81)),IFERROR(INDEX($BA$70:$BA$81, ROWS($CR$4:CR79)-ROWS($AK$70:$AK$81)-ROWS($AO$70:$AO$81)-ROWS($AS$70:$AS$81)-ROWS($AW$70:$AW$81)),IFERROR(INDEX($BE$70:$BE$81, ROWS($CR$4:CR79)-ROWS($AK$70:$AK$81)-ROWS($AO$70:$AO$81)-ROWS($AS$70:$AS$81)-ROWS($AW$70:$AW$81)-ROWS($BA$70:$BA$81)),IFERROR(INDEX($BI$70:$BI$81, ROWS($CR$4:CR79)-ROWS($AK$70:$AK$81)-ROWS($AO$70:$AO$81)-ROWS($AS$70:$AS$81)-ROWS($AW$70:$AW$81)-ROWS($BA$70:$BA$81)-ROWS($BE$70:$BE$81)), "")))))))</f>
        <v>0</v>
      </c>
      <c r="CS81" s="316" t="str">
        <f t="shared" ca="1" si="199"/>
        <v/>
      </c>
      <c r="CT81" s="413" t="str">
        <f t="shared" ca="1" si="200"/>
        <v/>
      </c>
      <c r="CU81" s="412" t="str">
        <f>IF(OR(CV81="",CV81=0),"",MAX(CU$5:CU80)+1)</f>
        <v/>
      </c>
      <c r="CV81" s="316" t="str">
        <f>IFERROR(INDEX($AJ$86:$AJ$97, ROWS($CV$4:CV79)), IFERROR(INDEX($AN$86:$AN$97, ROWS($CV$4:CV79)-ROWS($AJ$86:$AJ$97)), ""))</f>
        <v/>
      </c>
      <c r="CW81" s="316" t="str">
        <f t="shared" si="201"/>
        <v/>
      </c>
      <c r="CX81" s="316" t="str">
        <f>IF(OR(CY81="",CY81=0),"",MAX(CX$5:CX80)+1)</f>
        <v/>
      </c>
      <c r="CY81" s="316" t="str">
        <f>IFERROR(INDEX($AK$86:$AK$97, ROWS($CY$4:CY79)), IFERROR(INDEX($AO$86:$AO$97, ROWS($CY$4:CY79)-ROWS($AK$86:$AK$97)), ""))</f>
        <v/>
      </c>
      <c r="CZ81" s="316" t="str">
        <f t="shared" si="202"/>
        <v/>
      </c>
      <c r="DA81" s="413" t="str">
        <f t="shared" si="203"/>
        <v/>
      </c>
      <c r="DC81" s="438" t="str">
        <f ca="1">IF(OR(DD81="",DD81=0),"",MAX(DC$65:DC80)+1)</f>
        <v/>
      </c>
      <c r="DD81" s="434" t="str">
        <f t="shared" ca="1" si="166"/>
        <v/>
      </c>
      <c r="DE81" s="413" t="str">
        <f t="shared" ca="1" si="167"/>
        <v/>
      </c>
      <c r="DF81" s="431" t="str">
        <f ca="1">IF(OR(DG81="",DG81=0),"",MAX(DF$65:DF80)+1)</f>
        <v/>
      </c>
      <c r="DG81" s="412" t="str">
        <f t="shared" ca="1" si="168"/>
        <v/>
      </c>
      <c r="DH81" s="413" t="str">
        <f t="shared" ca="1" si="169"/>
        <v/>
      </c>
      <c r="DI81" s="412" t="str">
        <f t="shared" ca="1" si="170"/>
        <v/>
      </c>
      <c r="DJ81" s="413" t="str">
        <f t="shared" ca="1" si="171"/>
        <v/>
      </c>
      <c r="DK81" s="412" t="str">
        <f t="shared" ca="1" si="172"/>
        <v/>
      </c>
      <c r="DL81" s="413" t="str">
        <f t="shared" ca="1" si="173"/>
        <v/>
      </c>
      <c r="DN81" s="278"/>
      <c r="DO81" s="278"/>
      <c r="DP81" s="278"/>
      <c r="DQ81" s="278"/>
      <c r="DR81" s="278"/>
      <c r="DS81" s="278"/>
    </row>
    <row r="82" spans="28:123" x14ac:dyDescent="0.3">
      <c r="AB82" s="395">
        <f ca="1">IFERROR(MATCH($AB$59,OFFSET(Year!$AY$11:$AY$62,AB81,,1000),0)+AB81,"")</f>
        <v>115</v>
      </c>
      <c r="AC82" s="404" t="str">
        <f ca="1">IFERROR(INDEX(Year!$BB$11:$BB$62,AB82),"")</f>
        <v/>
      </c>
      <c r="AD82" s="405" t="str">
        <f ca="1">IFERROR(INDEX(Year!$AZ$11:$AZ$62,AB82),"")</f>
        <v/>
      </c>
      <c r="AE82" s="406" t="str">
        <f ca="1">IFERROR(INDEX(Year!$BA$11:$BA$62,AB82),"")</f>
        <v/>
      </c>
      <c r="AF82" s="407" t="str">
        <f ca="1">IFERROR(INDEX(Year!$AY$11:$AY$62,AB82),"")</f>
        <v/>
      </c>
      <c r="BL82" s="412" t="str">
        <f ca="1">IF(OR(BM82="",BM82=0),"",MAX(BL$5:BL81)+1)</f>
        <v/>
      </c>
      <c r="BM82" s="316" t="str">
        <f ca="1">IFERROR(INDEX($AJ$6:$AJ$17, ROWS(BM$4:$BM80)), IFERROR(INDEX($AN$6:$AN$17, ROWS(BM$4:$BM80)-ROWS($AJ$6:$AJ$17)), IFERROR(INDEX($AR$6:$AR$17, ROWS(BM$4:$BM80)-ROWS($AJ$6:$AJ$17)-ROWS($AN$6:$AN$17)),IFERROR(INDEX($AV$6:$AV$17, ROWS(BM$4:$BM80)-ROWS($AJ$6:$AJ$17)-ROWS($AN$6:$AN$17)-ROWS($AR$6:$AR$17)),IFERROR(INDEX($AZ$6:$AZ$17, ROWS(BM$4:$BM80)-ROWS($AJ$6:$AJ$17)-ROWS($AN$6:$AN$17)-ROWS($AR$6:$AR$17)-ROWS($AV$6:$AV$17)),IFERROR(INDEX($BD$6:$BD$17, ROWS(BM$4:$BM80)-ROWS($AJ$6:$AJ$17)-ROWS($AN$6:$AN$17)-ROWS($AR$6:$AR$17)-ROWS($AV$6:$AV$17)-ROWS($AZ$6:$AZ$17)),IFERROR(INDEX($BH$6:$BH$17, ROWS(BM$4:$BM80)-ROWS($AJ$6:$AJ$17)-ROWS($AN$6:$AN$17)-ROWS($AR$6:$AR$17)-ROWS($AV$6:$AV$17)-ROWS($AZ$6:$AZ$17)-ROWS($BD$6:$BD$17)), "")))))))</f>
        <v/>
      </c>
      <c r="BN82" s="316" t="str">
        <f t="shared" ca="1" si="186"/>
        <v/>
      </c>
      <c r="BO82" s="316" t="str">
        <f ca="1">IF(OR(BP82="",BP82=0),"",MAX(BO$5:BO81)+1)</f>
        <v/>
      </c>
      <c r="BP82" s="316" t="str">
        <f ca="1">IFERROR(INDEX($AK$6:$AK$17, ROWS($BP$4:BP80)), IFERROR(INDEX($AO$6:$AO$17, ROWS($BP$4:BP80)-ROWS($AK$6:$AK$17)), IFERROR(INDEX($AS$6:$AS$17, ROWS($BP$4:BP80)-ROWS($AK$6:$AK$17)-ROWS($AO$6:$AO$17)),IFERROR(INDEX($AW$6:$AW$17, ROWS($BP$4:BP80)-ROWS($AK$6:$AK$17)-ROWS($AO$6:$AO$17)-ROWS($AS$6:$AS$17)),IFERROR(INDEX($BA$6:$BA$17, ROWS($BP$4:BP80)-ROWS($AK$6:$AK$17)-ROWS($AO$6:$AO$17)-ROWS($AS$6:$AS$17)-ROWS($AW$6:$AW$17)),IFERROR(INDEX($BE$6:$BE$17, ROWS($BP$4:BP80)-ROWS($AK$6:$AK$17)-ROWS($AO$6:$AO$17)-ROWS($AS$6:$AS$17)-ROWS($AW$6:$AW$17)-ROWS($BA$6:$BA$17)),IFERROR(INDEX($BI$6:$BI$17, ROWS($BP$4:BP80)-ROWS($AK$6:$AK$17)-ROWS($AO$6:$AO$17)-ROWS($AS$6:$AS$17)-ROWS($AW$6:$AW$17)-ROWS($BA$6:$BA$17)-ROWS($BE$6:$BE$17)), "")))))))</f>
        <v/>
      </c>
      <c r="BQ82" s="316" t="str">
        <f t="shared" ca="1" si="187"/>
        <v/>
      </c>
      <c r="BR82" s="413" t="str">
        <f t="shared" ca="1" si="188"/>
        <v/>
      </c>
      <c r="BS82" s="412" t="str">
        <f ca="1">IF(OR(BT82="",BT82=0),"",MAX(BS$5:BS81)+1)</f>
        <v/>
      </c>
      <c r="BT82" s="316" t="str">
        <f ca="1">IFERROR(INDEX($AJ$22:$AJ$33, ROWS($BT$4:BT80)), IFERROR(INDEX($AN$22:$AN$33, ROWS($BT$4:BT80)-ROWS($AJ$22:$AJ$33)), IFERROR(INDEX($AR$22:$AR$33, ROWS($BT$4:BT80)-ROWS($AJ$22:$AJ$33)-ROWS($AN$22:$AN$33)),IFERROR(INDEX($AV$22:$AV$33, ROWS($BT$4:BT80)-ROWS($AJ$22:$AJ$33)-ROWS($AN$22:$AN$33)-ROWS($AR$22:$AR$33)),IFERROR(INDEX($AZ$22:$AZ$33, ROWS($BT$4:BT80)-ROWS($AJ$22:$AJ$33)-ROWS($AN$22:$AN$33)-ROWS($AR$22:$AR$33)-ROWS($AV$22:$AV$33)),IFERROR(INDEX($BD$22:$BD$33, ROWS($BT$4:BT80)-ROWS($AJ$22:$AJ$33)-ROWS($AN$22:$AN$33)-ROWS($AR$22:$AR$33)-ROWS($AV$22:$AV$33)-ROWS($AZ$22:$AZ$33)),IFERROR(INDEX($BH$22:$BH$33, ROWS($BT$4:BT80)-ROWS($AJ$22:$AJ$33)-ROWS($AN$22:$AN$33)-ROWS($AR$22:$AR$33)-ROWS($AV$22:$AV$33)-ROWS($AZ$22:$AZ$33)-ROWS($BD$22:$BD$33)), "")))))))</f>
        <v/>
      </c>
      <c r="BU82" s="316" t="str">
        <f t="shared" ca="1" si="189"/>
        <v/>
      </c>
      <c r="BV82" s="316" t="str">
        <f ca="1">IF(OR(BW82="",BW82=0),"",MAX(BV$5:BV81)+1)</f>
        <v/>
      </c>
      <c r="BW82" s="316" t="str">
        <f ca="1">IFERROR(INDEX($AK$22:$AK$33, ROWS($BW$4:BW80)), IFERROR(INDEX($AO$22:$AO$33, ROWS($BW$4:BW80)-ROWS($AK$22:$AK$33)), IFERROR(INDEX($AS$22:$AS$33, ROWS($BW$4:BW80)-ROWS($AK$22:$AK$33)-ROWS($AO$22:$AO$33)),IFERROR(INDEX($AW$22:$AW$33, ROWS($BW$4:BW80)-ROWS($AK$22:$AK$33)-ROWS($AO$22:$AO$33)-ROWS($AS$22:$AS$33)),IFERROR(INDEX($BA$22:$BA$33, ROWS($BW$4:BW80)-ROWS($AK$22:$AK$33)-ROWS($AO$22:$AO$33)-ROWS($AS$22:$AS$33)-ROWS($AW$22:$AW$33)),IFERROR(INDEX($BE$22:$BE$33, ROWS($BW$4:BW80)-ROWS($AK$22:$AK$33)-ROWS($AO$22:$AO$33)-ROWS($AS$22:$AS$33)-ROWS($AW$22:$AW$33)-ROWS($BA$22:$BA$33)),IFERROR(INDEX($BI$22:$BI$33, ROWS($BW$4:BW80)-ROWS($AK$22:$AK$33)-ROWS($AO$22:$AO$33)-ROWS($AS$22:$AS$33)-ROWS($AW$22:$AW$33)-ROWS($BA$22:$BA$33)-ROWS($BE$22:$BE$33)), "")))))))</f>
        <v/>
      </c>
      <c r="BX82" s="316" t="str">
        <f t="shared" ca="1" si="190"/>
        <v/>
      </c>
      <c r="BY82" s="413" t="str">
        <f t="shared" ca="1" si="191"/>
        <v/>
      </c>
      <c r="BZ82" s="412" t="str">
        <f ca="1">IF(OR(CA82="",CA82=0),"",MAX(BZ$5:BZ81)+1)</f>
        <v/>
      </c>
      <c r="CA82" s="316" t="str">
        <f ca="1">IFERROR(INDEX($AJ$38:$AJ$49, ROWS($CA$4:CA80)), IFERROR(INDEX($AN$38:$AN$49, ROWS($CA$4:CA80)-ROWS($AJ$38:$AJ$49)), IFERROR(INDEX($AR$38:$AR$49, ROWS($CA$4:CA80)-ROWS($AJ$38:$AJ$49)-ROWS($AN$38:$AN$49)),IFERROR(INDEX($AV$38:$AV$49, ROWS($CA$4:CA80)-ROWS($AJ$38:$AJ$49)-ROWS($AN$38:$AN$49)-ROWS($AR$38:$AR$49)),IFERROR(INDEX($AZ$38:$AZ$49, ROWS($CA$4:CA80)-ROWS($AJ$38:$AJ$49)-ROWS($AN$38:$AN$49)-ROWS($AR$38:$AR$49)-ROWS($AV$38:$AV$49)),IFERROR(INDEX($BD$38:$BD$49, ROWS($CA$4:CA80)-ROWS($AJ$38:$AJ$49)-ROWS($AN$38:$AN$49)-ROWS($AR$38:$AR$49)-ROWS($AV$38:$AV$49)-ROWS($AZ$38:$AZ$49)),IFERROR(INDEX($BH$38:$BH$49, ROWS($CA$4:CA80)-ROWS($AJ$38:$AJ$49)-ROWS($AN$38:$AN$49)-ROWS($AR$38:$AR$49)-ROWS($AV$38:$AV$49)-ROWS($AZ$38:$AZ$49)-ROWS($BD$38:$BD$49)), "")))))))</f>
        <v/>
      </c>
      <c r="CB82" s="316" t="str">
        <f t="shared" ca="1" si="192"/>
        <v/>
      </c>
      <c r="CC82" s="316" t="str">
        <f ca="1">IF(OR(CD82="",CD82=0),"",MAX(CC$5:CC81)+1)</f>
        <v/>
      </c>
      <c r="CD82" s="316" t="str">
        <f ca="1">IFERROR(INDEX($AK$38:$AK$49, ROWS($CD$4:CD80)), IFERROR(INDEX($AO$38:$AO$49, ROWS($CD$4:CD80)-ROWS($AK$38:$AK$49)), IFERROR(INDEX($AS$38:$AS$49, ROWS($CD$4:CD80)-ROWS($AK$38:$AK$49)-ROWS($AO$38:$AO$49)),IFERROR(INDEX($AW$38:$AW$49, ROWS($CD$4:CD80)-ROWS($AK$38:$AK$49)-ROWS($AO$38:$AO$49)-ROWS($AS$38:$AS$49)),IFERROR(INDEX($BA$38:$BA$49, ROWS($CD$4:CD80)-ROWS($AK$38:$AK$49)-ROWS($AO$38:$AO$49)-ROWS($AS$38:$AS$49)-ROWS($AW$38:$AW$49)),IFERROR(INDEX($BE$38:$BE$49, ROWS($CD$4:CD80)-ROWS($AK$38:$AK$49)-ROWS($AO$38:$AO$49)-ROWS($AS$38:$AS$49)-ROWS($AW$38:$AW$49)-ROWS($BA$38:$BA$49)),IFERROR(INDEX($BI$38:$BI$49, ROWS($CD$4:CD80)-ROWS($AK$38:$AK$49)-ROWS($AO$38:$AO$49)-ROWS($AS$38:$AS$49)-ROWS($AW$38:$AW$49)-ROWS($BA$38:$BA$49)-ROWS($BE$38:$BE$49)), "")))))))</f>
        <v/>
      </c>
      <c r="CE82" s="316" t="str">
        <f t="shared" ca="1" si="193"/>
        <v/>
      </c>
      <c r="CF82" s="413" t="str">
        <f t="shared" ca="1" si="194"/>
        <v/>
      </c>
      <c r="CG82" s="412" t="str">
        <f ca="1">IF(OR(CH82="",CH82=0),"",MAX(CG$5:CG81)+1)</f>
        <v/>
      </c>
      <c r="CH82" s="316" t="str">
        <f ca="1">IFERROR(INDEX($AJ$54:$AJ$65, ROWS($CH$4:CH80)), IFERROR(INDEX($AN$54:$AN$65, ROWS($CH$4:CH80)-ROWS($AJ$54:$AJ$65)), IFERROR(INDEX($AR$54:$AR$65, ROWS($CH$4:CH80)-ROWS($AJ$54:$AJ$65)-ROWS($AN$54:$AN$65)),IFERROR(INDEX($AV$54:$AV$65, ROWS($CH$4:CH80)-ROWS($AJ$54:$AJ$65)-ROWS($AN$54:$AN$65)-ROWS($AR$54:$AR$65)),IFERROR(INDEX($AZ$54:$AZ$65, ROWS($CH$4:CH80)-ROWS($AJ$54:$AJ$65)-ROWS($AN$54:$AN$65)-ROWS($AR$54:$AR$65)-ROWS($AV$54:$AV$65)),IFERROR(INDEX($BD$54:$BD$65, ROWS($CH$4:CH80)-ROWS($AJ$54:$AJ$65)-ROWS($AN$54:$AN$65)-ROWS($AR$54:$AR$65)-ROWS($AV$54:$AV$65)-ROWS($AZ$54:$AZ$65)),IFERROR(INDEX($BH$54:$BH$65, ROWS($CH$4:CH80)-ROWS($AJ$54:$AJ$65)-ROWS($AN$54:$AN$65)-ROWS($AR$54:$AR$65)-ROWS($AV$54:$AV$65)-ROWS($AZ$54:$AZ$65)-ROWS($BD$54:$BD$65)), "")))))))</f>
        <v/>
      </c>
      <c r="CI82" s="316" t="str">
        <f t="shared" ca="1" si="195"/>
        <v/>
      </c>
      <c r="CJ82" s="316" t="str">
        <f ca="1">IF(OR(CK82="",CK82=0),"",MAX(CJ$5:CJ81)+1)</f>
        <v/>
      </c>
      <c r="CK82" s="316" t="str">
        <f ca="1">IFERROR(INDEX($AK$54:$AK$65, ROWS($CK$4:CK80)), IFERROR(INDEX($AO$54:$AO$65, ROWS($CK$4:CK80)-ROWS($AK$54:$AK$65)), IFERROR(INDEX($AS$54:$AS$65, ROWS($CK$4:CK80)-ROWS($AK$54:$AK$65)-ROWS($AO$54:$AO$65)),IFERROR(INDEX($AW$54:$AW$65, ROWS($CK$4:CK80)-ROWS($AK$54:$AK$65)-ROWS($AO$54:$AO$65)-ROWS($AS$54:$AS$65)),IFERROR(INDEX($BA$54:$BA$65, ROWS($CK$4:CK80)-ROWS($AK$54:$AK$65)-ROWS($AO$54:$AO$65)-ROWS($AS$54:$AS$65)-ROWS($AW$54:$AW$65)),IFERROR(INDEX($BE$54:$BE$65, ROWS($CK$4:CK80)-ROWS($AK$54:$AK$65)-ROWS($AO$54:$AO$65)-ROWS($AS$54:$AS$65)-ROWS($AW$54:$AW$65)-ROWS($BA$54:$BA$65)),IFERROR(INDEX($BI$54:$BI$65, ROWS($CK$4:CK80)-ROWS($AK$54:$AK$65)-ROWS($AO$54:$AO$65)-ROWS($AS$54:$AS$65)-ROWS($AW$54:$AW$65)-ROWS($BA$54:$BA$65)-ROWS($BE$54:$BE$65)), "")))))))</f>
        <v/>
      </c>
      <c r="CL82" s="316" t="str">
        <f t="shared" ca="1" si="196"/>
        <v/>
      </c>
      <c r="CM82" s="413" t="str">
        <f t="shared" ca="1" si="197"/>
        <v/>
      </c>
      <c r="CN82" s="412" t="str">
        <f>IF(OR(CO82="",CO82=0),"",MAX(CN$5:CN81)+1)</f>
        <v/>
      </c>
      <c r="CO82" s="316">
        <f>IFERROR(INDEX($AJ$70:$AJ$81, ROWS($CO$4:CO80)), IFERROR(INDEX($AN$70:$AN$81, ROWS($CO$4:CO80)-ROWS($AJ$70:$AJ$81)), IFERROR(INDEX($AR$70:$AR$81, ROWS($CO$4:CO80)-ROWS($AJ$70:$AJ$81)-ROWS($AN$70:$AN$81)),IFERROR(INDEX($AV$70:$AV$81, ROWS($CO$4:CO80)-ROWS($AJ$70:$AJ$81)-ROWS($AN$70:$AN$81)-ROWS($AR$70:$AR$81)),IFERROR(INDEX($AZ$70:$AZ$81, ROWS($CO$4:CO80)-ROWS($AJ$70:$AJ$81)-ROWS($AN$70:$AN$81)-ROWS($AR$70:$AR$81)-ROWS($AV$70:$AV$81)),IFERROR(INDEX($BD$70:$BD$81, ROWS($CO$4:CO80)-ROWS($AJ$70:$AJ$81)-ROWS($AN$70:$AN$81)-ROWS($AR$70:$AR$81)-ROWS($AV$70:$AV$81)-ROWS($AZ$70:$AZ$81)),IFERROR(INDEX($BH$70:$BH$81, ROWS($CO$4:CO80)-ROWS($AJ$70:$AJ$81)-ROWS($AN$70:$AN$81)-ROWS($AR$70:$AR$81)-ROWS($AV$70:$AV$81)-ROWS($AZ$70:$AZ$81)-ROWS($BD$70:$BD$81)), "")))))))</f>
        <v>0</v>
      </c>
      <c r="CP82" s="316" t="str">
        <f t="shared" ca="1" si="198"/>
        <v/>
      </c>
      <c r="CQ82" s="316" t="str">
        <f>IF(OR(CR82="",CR82=0),"",MAX(CQ$5:CQ81)+1)</f>
        <v/>
      </c>
      <c r="CR82" s="316">
        <f>IFERROR(INDEX($AK$70:$AK$81, ROWS($CR$4:CR80)), IFERROR(INDEX($AO$70:$AO$81, ROWS($CR$4:CR80)-ROWS($AK$70:$AK$81)), IFERROR(INDEX($AS$70:$AS$81, ROWS($CR$4:CR80)-ROWS($AK$70:$AK$81)-ROWS($AO$70:$AO$81)),IFERROR(INDEX($AW$70:$AW$81, ROWS($CR$4:CR80)-ROWS($AK$70:$AK$81)-ROWS($AO$70:$AO$81)-ROWS($AS$70:$AS$81)),IFERROR(INDEX($BA$70:$BA$81, ROWS($CR$4:CR80)-ROWS($AK$70:$AK$81)-ROWS($AO$70:$AO$81)-ROWS($AS$70:$AS$81)-ROWS($AW$70:$AW$81)),IFERROR(INDEX($BE$70:$BE$81, ROWS($CR$4:CR80)-ROWS($AK$70:$AK$81)-ROWS($AO$70:$AO$81)-ROWS($AS$70:$AS$81)-ROWS($AW$70:$AW$81)-ROWS($BA$70:$BA$81)),IFERROR(INDEX($BI$70:$BI$81, ROWS($CR$4:CR80)-ROWS($AK$70:$AK$81)-ROWS($AO$70:$AO$81)-ROWS($AS$70:$AS$81)-ROWS($AW$70:$AW$81)-ROWS($BA$70:$BA$81)-ROWS($BE$70:$BE$81)), "")))))))</f>
        <v>0</v>
      </c>
      <c r="CS82" s="316" t="str">
        <f t="shared" ca="1" si="199"/>
        <v/>
      </c>
      <c r="CT82" s="413" t="str">
        <f t="shared" ca="1" si="200"/>
        <v/>
      </c>
      <c r="CU82" s="412" t="str">
        <f>IF(OR(CV82="",CV82=0),"",MAX(CU$5:CU81)+1)</f>
        <v/>
      </c>
      <c r="CV82" s="316" t="str">
        <f>IFERROR(INDEX($AJ$86:$AJ$97, ROWS($CV$4:CV80)), IFERROR(INDEX($AN$86:$AN$97, ROWS($CV$4:CV80)-ROWS($AJ$86:$AJ$97)), ""))</f>
        <v/>
      </c>
      <c r="CW82" s="316" t="str">
        <f t="shared" si="201"/>
        <v/>
      </c>
      <c r="CX82" s="316" t="str">
        <f>IF(OR(CY82="",CY82=0),"",MAX(CX$5:CX81)+1)</f>
        <v/>
      </c>
      <c r="CY82" s="316" t="str">
        <f>IFERROR(INDEX($AK$86:$AK$97, ROWS($CY$4:CY80)), IFERROR(INDEX($AO$86:$AO$97, ROWS($CY$4:CY80)-ROWS($AK$86:$AK$97)), ""))</f>
        <v/>
      </c>
      <c r="CZ82" s="316" t="str">
        <f t="shared" si="202"/>
        <v/>
      </c>
      <c r="DA82" s="413" t="str">
        <f t="shared" si="203"/>
        <v/>
      </c>
      <c r="DC82" s="438" t="str">
        <f ca="1">IF(OR(DD82="",DD82=0),"",MAX(DC$65:DC81)+1)</f>
        <v/>
      </c>
      <c r="DD82" s="434" t="str">
        <f t="shared" ca="1" si="166"/>
        <v/>
      </c>
      <c r="DE82" s="413" t="str">
        <f t="shared" ca="1" si="167"/>
        <v/>
      </c>
      <c r="DF82" s="431" t="str">
        <f ca="1">IF(OR(DG82="",DG82=0),"",MAX(DF$65:DF81)+1)</f>
        <v/>
      </c>
      <c r="DG82" s="412" t="str">
        <f t="shared" ca="1" si="168"/>
        <v/>
      </c>
      <c r="DH82" s="413" t="str">
        <f t="shared" ca="1" si="169"/>
        <v/>
      </c>
      <c r="DI82" s="412" t="str">
        <f t="shared" ca="1" si="170"/>
        <v/>
      </c>
      <c r="DJ82" s="413" t="str">
        <f t="shared" ca="1" si="171"/>
        <v/>
      </c>
      <c r="DK82" s="412" t="str">
        <f t="shared" ca="1" si="172"/>
        <v/>
      </c>
      <c r="DL82" s="413" t="str">
        <f t="shared" ca="1" si="173"/>
        <v/>
      </c>
    </row>
    <row r="83" spans="28:123" ht="15.75" thickBot="1" x14ac:dyDescent="0.35">
      <c r="AB83" s="395">
        <f ca="1">IFERROR(MATCH($AB$59,OFFSET(Year!$AY$11:$AY$62,AB82,,1000),0)+AB82,"")</f>
        <v>116</v>
      </c>
      <c r="AC83" s="404" t="str">
        <f ca="1">IFERROR(INDEX(Year!$BB$11:$BB$62,AB83),"")</f>
        <v/>
      </c>
      <c r="AD83" s="405" t="str">
        <f ca="1">IFERROR(INDEX(Year!$AZ$11:$AZ$62,AB83),"")</f>
        <v/>
      </c>
      <c r="AE83" s="406" t="str">
        <f ca="1">IFERROR(INDEX(Year!$BA$11:$BA$62,AB83),"")</f>
        <v/>
      </c>
      <c r="AF83" s="407" t="str">
        <f ca="1">IFERROR(INDEX(Year!$AY$11:$AY$62,AB83),"")</f>
        <v/>
      </c>
      <c r="BL83" s="412" t="str">
        <f ca="1">IF(OR(BM83="",BM83=0),"",MAX(BL$5:BL82)+1)</f>
        <v/>
      </c>
      <c r="BM83" s="316" t="str">
        <f ca="1">IFERROR(INDEX($AJ$6:$AJ$17, ROWS(BM$4:$BM81)), IFERROR(INDEX($AN$6:$AN$17, ROWS(BM$4:$BM81)-ROWS($AJ$6:$AJ$17)), IFERROR(INDEX($AR$6:$AR$17, ROWS(BM$4:$BM81)-ROWS($AJ$6:$AJ$17)-ROWS($AN$6:$AN$17)),IFERROR(INDEX($AV$6:$AV$17, ROWS(BM$4:$BM81)-ROWS($AJ$6:$AJ$17)-ROWS($AN$6:$AN$17)-ROWS($AR$6:$AR$17)),IFERROR(INDEX($AZ$6:$AZ$17, ROWS(BM$4:$BM81)-ROWS($AJ$6:$AJ$17)-ROWS($AN$6:$AN$17)-ROWS($AR$6:$AR$17)-ROWS($AV$6:$AV$17)),IFERROR(INDEX($BD$6:$BD$17, ROWS(BM$4:$BM81)-ROWS($AJ$6:$AJ$17)-ROWS($AN$6:$AN$17)-ROWS($AR$6:$AR$17)-ROWS($AV$6:$AV$17)-ROWS($AZ$6:$AZ$17)),IFERROR(INDEX($BH$6:$BH$17, ROWS(BM$4:$BM81)-ROWS($AJ$6:$AJ$17)-ROWS($AN$6:$AN$17)-ROWS($AR$6:$AR$17)-ROWS($AV$6:$AV$17)-ROWS($AZ$6:$AZ$17)-ROWS($BD$6:$BD$17)), "")))))))</f>
        <v/>
      </c>
      <c r="BN83" s="316" t="str">
        <f t="shared" ca="1" si="186"/>
        <v/>
      </c>
      <c r="BO83" s="316" t="str">
        <f ca="1">IF(OR(BP83="",BP83=0),"",MAX(BO$5:BO82)+1)</f>
        <v/>
      </c>
      <c r="BP83" s="316" t="str">
        <f ca="1">IFERROR(INDEX($AK$6:$AK$17, ROWS($BP$4:BP81)), IFERROR(INDEX($AO$6:$AO$17, ROWS($BP$4:BP81)-ROWS($AK$6:$AK$17)), IFERROR(INDEX($AS$6:$AS$17, ROWS($BP$4:BP81)-ROWS($AK$6:$AK$17)-ROWS($AO$6:$AO$17)),IFERROR(INDEX($AW$6:$AW$17, ROWS($BP$4:BP81)-ROWS($AK$6:$AK$17)-ROWS($AO$6:$AO$17)-ROWS($AS$6:$AS$17)),IFERROR(INDEX($BA$6:$BA$17, ROWS($BP$4:BP81)-ROWS($AK$6:$AK$17)-ROWS($AO$6:$AO$17)-ROWS($AS$6:$AS$17)-ROWS($AW$6:$AW$17)),IFERROR(INDEX($BE$6:$BE$17, ROWS($BP$4:BP81)-ROWS($AK$6:$AK$17)-ROWS($AO$6:$AO$17)-ROWS($AS$6:$AS$17)-ROWS($AW$6:$AW$17)-ROWS($BA$6:$BA$17)),IFERROR(INDEX($BI$6:$BI$17, ROWS($BP$4:BP81)-ROWS($AK$6:$AK$17)-ROWS($AO$6:$AO$17)-ROWS($AS$6:$AS$17)-ROWS($AW$6:$AW$17)-ROWS($BA$6:$BA$17)-ROWS($BE$6:$BE$17)), "")))))))</f>
        <v/>
      </c>
      <c r="BQ83" s="316" t="str">
        <f t="shared" ca="1" si="187"/>
        <v/>
      </c>
      <c r="BR83" s="413" t="str">
        <f t="shared" ca="1" si="188"/>
        <v/>
      </c>
      <c r="BS83" s="412" t="str">
        <f ca="1">IF(OR(BT83="",BT83=0),"",MAX(BS$5:BS82)+1)</f>
        <v/>
      </c>
      <c r="BT83" s="316" t="str">
        <f ca="1">IFERROR(INDEX($AJ$22:$AJ$33, ROWS($BT$4:BT81)), IFERROR(INDEX($AN$22:$AN$33, ROWS($BT$4:BT81)-ROWS($AJ$22:$AJ$33)), IFERROR(INDEX($AR$22:$AR$33, ROWS($BT$4:BT81)-ROWS($AJ$22:$AJ$33)-ROWS($AN$22:$AN$33)),IFERROR(INDEX($AV$22:$AV$33, ROWS($BT$4:BT81)-ROWS($AJ$22:$AJ$33)-ROWS($AN$22:$AN$33)-ROWS($AR$22:$AR$33)),IFERROR(INDEX($AZ$22:$AZ$33, ROWS($BT$4:BT81)-ROWS($AJ$22:$AJ$33)-ROWS($AN$22:$AN$33)-ROWS($AR$22:$AR$33)-ROWS($AV$22:$AV$33)),IFERROR(INDEX($BD$22:$BD$33, ROWS($BT$4:BT81)-ROWS($AJ$22:$AJ$33)-ROWS($AN$22:$AN$33)-ROWS($AR$22:$AR$33)-ROWS($AV$22:$AV$33)-ROWS($AZ$22:$AZ$33)),IFERROR(INDEX($BH$22:$BH$33, ROWS($BT$4:BT81)-ROWS($AJ$22:$AJ$33)-ROWS($AN$22:$AN$33)-ROWS($AR$22:$AR$33)-ROWS($AV$22:$AV$33)-ROWS($AZ$22:$AZ$33)-ROWS($BD$22:$BD$33)), "")))))))</f>
        <v/>
      </c>
      <c r="BU83" s="316" t="str">
        <f t="shared" ca="1" si="189"/>
        <v/>
      </c>
      <c r="BV83" s="316" t="str">
        <f ca="1">IF(OR(BW83="",BW83=0),"",MAX(BV$5:BV82)+1)</f>
        <v/>
      </c>
      <c r="BW83" s="316" t="str">
        <f ca="1">IFERROR(INDEX($AK$22:$AK$33, ROWS($BW$4:BW81)), IFERROR(INDEX($AO$22:$AO$33, ROWS($BW$4:BW81)-ROWS($AK$22:$AK$33)), IFERROR(INDEX($AS$22:$AS$33, ROWS($BW$4:BW81)-ROWS($AK$22:$AK$33)-ROWS($AO$22:$AO$33)),IFERROR(INDEX($AW$22:$AW$33, ROWS($BW$4:BW81)-ROWS($AK$22:$AK$33)-ROWS($AO$22:$AO$33)-ROWS($AS$22:$AS$33)),IFERROR(INDEX($BA$22:$BA$33, ROWS($BW$4:BW81)-ROWS($AK$22:$AK$33)-ROWS($AO$22:$AO$33)-ROWS($AS$22:$AS$33)-ROWS($AW$22:$AW$33)),IFERROR(INDEX($BE$22:$BE$33, ROWS($BW$4:BW81)-ROWS($AK$22:$AK$33)-ROWS($AO$22:$AO$33)-ROWS($AS$22:$AS$33)-ROWS($AW$22:$AW$33)-ROWS($BA$22:$BA$33)),IFERROR(INDEX($BI$22:$BI$33, ROWS($BW$4:BW81)-ROWS($AK$22:$AK$33)-ROWS($AO$22:$AO$33)-ROWS($AS$22:$AS$33)-ROWS($AW$22:$AW$33)-ROWS($BA$22:$BA$33)-ROWS($BE$22:$BE$33)), "")))))))</f>
        <v/>
      </c>
      <c r="BX83" s="316" t="str">
        <f t="shared" ca="1" si="190"/>
        <v/>
      </c>
      <c r="BY83" s="413" t="str">
        <f t="shared" ca="1" si="191"/>
        <v/>
      </c>
      <c r="BZ83" s="412" t="str">
        <f ca="1">IF(OR(CA83="",CA83=0),"",MAX(BZ$5:BZ82)+1)</f>
        <v/>
      </c>
      <c r="CA83" s="316" t="str">
        <f ca="1">IFERROR(INDEX($AJ$38:$AJ$49, ROWS($CA$4:CA81)), IFERROR(INDEX($AN$38:$AN$49, ROWS($CA$4:CA81)-ROWS($AJ$38:$AJ$49)), IFERROR(INDEX($AR$38:$AR$49, ROWS($CA$4:CA81)-ROWS($AJ$38:$AJ$49)-ROWS($AN$38:$AN$49)),IFERROR(INDEX($AV$38:$AV$49, ROWS($CA$4:CA81)-ROWS($AJ$38:$AJ$49)-ROWS($AN$38:$AN$49)-ROWS($AR$38:$AR$49)),IFERROR(INDEX($AZ$38:$AZ$49, ROWS($CA$4:CA81)-ROWS($AJ$38:$AJ$49)-ROWS($AN$38:$AN$49)-ROWS($AR$38:$AR$49)-ROWS($AV$38:$AV$49)),IFERROR(INDEX($BD$38:$BD$49, ROWS($CA$4:CA81)-ROWS($AJ$38:$AJ$49)-ROWS($AN$38:$AN$49)-ROWS($AR$38:$AR$49)-ROWS($AV$38:$AV$49)-ROWS($AZ$38:$AZ$49)),IFERROR(INDEX($BH$38:$BH$49, ROWS($CA$4:CA81)-ROWS($AJ$38:$AJ$49)-ROWS($AN$38:$AN$49)-ROWS($AR$38:$AR$49)-ROWS($AV$38:$AV$49)-ROWS($AZ$38:$AZ$49)-ROWS($BD$38:$BD$49)), "")))))))</f>
        <v/>
      </c>
      <c r="CB83" s="316" t="str">
        <f t="shared" ca="1" si="192"/>
        <v/>
      </c>
      <c r="CC83" s="316" t="str">
        <f ca="1">IF(OR(CD83="",CD83=0),"",MAX(CC$5:CC82)+1)</f>
        <v/>
      </c>
      <c r="CD83" s="316" t="str">
        <f ca="1">IFERROR(INDEX($AK$38:$AK$49, ROWS($CD$4:CD81)), IFERROR(INDEX($AO$38:$AO$49, ROWS($CD$4:CD81)-ROWS($AK$38:$AK$49)), IFERROR(INDEX($AS$38:$AS$49, ROWS($CD$4:CD81)-ROWS($AK$38:$AK$49)-ROWS($AO$38:$AO$49)),IFERROR(INDEX($AW$38:$AW$49, ROWS($CD$4:CD81)-ROWS($AK$38:$AK$49)-ROWS($AO$38:$AO$49)-ROWS($AS$38:$AS$49)),IFERROR(INDEX($BA$38:$BA$49, ROWS($CD$4:CD81)-ROWS($AK$38:$AK$49)-ROWS($AO$38:$AO$49)-ROWS($AS$38:$AS$49)-ROWS($AW$38:$AW$49)),IFERROR(INDEX($BE$38:$BE$49, ROWS($CD$4:CD81)-ROWS($AK$38:$AK$49)-ROWS($AO$38:$AO$49)-ROWS($AS$38:$AS$49)-ROWS($AW$38:$AW$49)-ROWS($BA$38:$BA$49)),IFERROR(INDEX($BI$38:$BI$49, ROWS($CD$4:CD81)-ROWS($AK$38:$AK$49)-ROWS($AO$38:$AO$49)-ROWS($AS$38:$AS$49)-ROWS($AW$38:$AW$49)-ROWS($BA$38:$BA$49)-ROWS($BE$38:$BE$49)), "")))))))</f>
        <v/>
      </c>
      <c r="CE83" s="316" t="str">
        <f t="shared" ca="1" si="193"/>
        <v/>
      </c>
      <c r="CF83" s="413" t="str">
        <f t="shared" ca="1" si="194"/>
        <v/>
      </c>
      <c r="CG83" s="412" t="str">
        <f ca="1">IF(OR(CH83="",CH83=0),"",MAX(CG$5:CG82)+1)</f>
        <v/>
      </c>
      <c r="CH83" s="316" t="str">
        <f ca="1">IFERROR(INDEX($AJ$54:$AJ$65, ROWS($CH$4:CH81)), IFERROR(INDEX($AN$54:$AN$65, ROWS($CH$4:CH81)-ROWS($AJ$54:$AJ$65)), IFERROR(INDEX($AR$54:$AR$65, ROWS($CH$4:CH81)-ROWS($AJ$54:$AJ$65)-ROWS($AN$54:$AN$65)),IFERROR(INDEX($AV$54:$AV$65, ROWS($CH$4:CH81)-ROWS($AJ$54:$AJ$65)-ROWS($AN$54:$AN$65)-ROWS($AR$54:$AR$65)),IFERROR(INDEX($AZ$54:$AZ$65, ROWS($CH$4:CH81)-ROWS($AJ$54:$AJ$65)-ROWS($AN$54:$AN$65)-ROWS($AR$54:$AR$65)-ROWS($AV$54:$AV$65)),IFERROR(INDEX($BD$54:$BD$65, ROWS($CH$4:CH81)-ROWS($AJ$54:$AJ$65)-ROWS($AN$54:$AN$65)-ROWS($AR$54:$AR$65)-ROWS($AV$54:$AV$65)-ROWS($AZ$54:$AZ$65)),IFERROR(INDEX($BH$54:$BH$65, ROWS($CH$4:CH81)-ROWS($AJ$54:$AJ$65)-ROWS($AN$54:$AN$65)-ROWS($AR$54:$AR$65)-ROWS($AV$54:$AV$65)-ROWS($AZ$54:$AZ$65)-ROWS($BD$54:$BD$65)), "")))))))</f>
        <v/>
      </c>
      <c r="CI83" s="316" t="str">
        <f t="shared" ca="1" si="195"/>
        <v/>
      </c>
      <c r="CJ83" s="316" t="str">
        <f ca="1">IF(OR(CK83="",CK83=0),"",MAX(CJ$5:CJ82)+1)</f>
        <v/>
      </c>
      <c r="CK83" s="316" t="str">
        <f ca="1">IFERROR(INDEX($AK$54:$AK$65, ROWS($CK$4:CK81)), IFERROR(INDEX($AO$54:$AO$65, ROWS($CK$4:CK81)-ROWS($AK$54:$AK$65)), IFERROR(INDEX($AS$54:$AS$65, ROWS($CK$4:CK81)-ROWS($AK$54:$AK$65)-ROWS($AO$54:$AO$65)),IFERROR(INDEX($AW$54:$AW$65, ROWS($CK$4:CK81)-ROWS($AK$54:$AK$65)-ROWS($AO$54:$AO$65)-ROWS($AS$54:$AS$65)),IFERROR(INDEX($BA$54:$BA$65, ROWS($CK$4:CK81)-ROWS($AK$54:$AK$65)-ROWS($AO$54:$AO$65)-ROWS($AS$54:$AS$65)-ROWS($AW$54:$AW$65)),IFERROR(INDEX($BE$54:$BE$65, ROWS($CK$4:CK81)-ROWS($AK$54:$AK$65)-ROWS($AO$54:$AO$65)-ROWS($AS$54:$AS$65)-ROWS($AW$54:$AW$65)-ROWS($BA$54:$BA$65)),IFERROR(INDEX($BI$54:$BI$65, ROWS($CK$4:CK81)-ROWS($AK$54:$AK$65)-ROWS($AO$54:$AO$65)-ROWS($AS$54:$AS$65)-ROWS($AW$54:$AW$65)-ROWS($BA$54:$BA$65)-ROWS($BE$54:$BE$65)), "")))))))</f>
        <v/>
      </c>
      <c r="CL83" s="316" t="str">
        <f t="shared" ca="1" si="196"/>
        <v/>
      </c>
      <c r="CM83" s="413" t="str">
        <f t="shared" ca="1" si="197"/>
        <v/>
      </c>
      <c r="CN83" s="412" t="str">
        <f>IF(OR(CO83="",CO83=0),"",MAX(CN$5:CN82)+1)</f>
        <v/>
      </c>
      <c r="CO83" s="316">
        <f>IFERROR(INDEX($AJ$70:$AJ$81, ROWS($CO$4:CO81)), IFERROR(INDEX($AN$70:$AN$81, ROWS($CO$4:CO81)-ROWS($AJ$70:$AJ$81)), IFERROR(INDEX($AR$70:$AR$81, ROWS($CO$4:CO81)-ROWS($AJ$70:$AJ$81)-ROWS($AN$70:$AN$81)),IFERROR(INDEX($AV$70:$AV$81, ROWS($CO$4:CO81)-ROWS($AJ$70:$AJ$81)-ROWS($AN$70:$AN$81)-ROWS($AR$70:$AR$81)),IFERROR(INDEX($AZ$70:$AZ$81, ROWS($CO$4:CO81)-ROWS($AJ$70:$AJ$81)-ROWS($AN$70:$AN$81)-ROWS($AR$70:$AR$81)-ROWS($AV$70:$AV$81)),IFERROR(INDEX($BD$70:$BD$81, ROWS($CO$4:CO81)-ROWS($AJ$70:$AJ$81)-ROWS($AN$70:$AN$81)-ROWS($AR$70:$AR$81)-ROWS($AV$70:$AV$81)-ROWS($AZ$70:$AZ$81)),IFERROR(INDEX($BH$70:$BH$81, ROWS($CO$4:CO81)-ROWS($AJ$70:$AJ$81)-ROWS($AN$70:$AN$81)-ROWS($AR$70:$AR$81)-ROWS($AV$70:$AV$81)-ROWS($AZ$70:$AZ$81)-ROWS($BD$70:$BD$81)), "")))))))</f>
        <v>0</v>
      </c>
      <c r="CP83" s="316" t="str">
        <f t="shared" ca="1" si="198"/>
        <v/>
      </c>
      <c r="CQ83" s="316" t="str">
        <f>IF(OR(CR83="",CR83=0),"",MAX(CQ$5:CQ82)+1)</f>
        <v/>
      </c>
      <c r="CR83" s="316">
        <f>IFERROR(INDEX($AK$70:$AK$81, ROWS($CR$4:CR81)), IFERROR(INDEX($AO$70:$AO$81, ROWS($CR$4:CR81)-ROWS($AK$70:$AK$81)), IFERROR(INDEX($AS$70:$AS$81, ROWS($CR$4:CR81)-ROWS($AK$70:$AK$81)-ROWS($AO$70:$AO$81)),IFERROR(INDEX($AW$70:$AW$81, ROWS($CR$4:CR81)-ROWS($AK$70:$AK$81)-ROWS($AO$70:$AO$81)-ROWS($AS$70:$AS$81)),IFERROR(INDEX($BA$70:$BA$81, ROWS($CR$4:CR81)-ROWS($AK$70:$AK$81)-ROWS($AO$70:$AO$81)-ROWS($AS$70:$AS$81)-ROWS($AW$70:$AW$81)),IFERROR(INDEX($BE$70:$BE$81, ROWS($CR$4:CR81)-ROWS($AK$70:$AK$81)-ROWS($AO$70:$AO$81)-ROWS($AS$70:$AS$81)-ROWS($AW$70:$AW$81)-ROWS($BA$70:$BA$81)),IFERROR(INDEX($BI$70:$BI$81, ROWS($CR$4:CR81)-ROWS($AK$70:$AK$81)-ROWS($AO$70:$AO$81)-ROWS($AS$70:$AS$81)-ROWS($AW$70:$AW$81)-ROWS($BA$70:$BA$81)-ROWS($BE$70:$BE$81)), "")))))))</f>
        <v>0</v>
      </c>
      <c r="CS83" s="316" t="str">
        <f t="shared" ca="1" si="199"/>
        <v/>
      </c>
      <c r="CT83" s="413" t="str">
        <f t="shared" ca="1" si="200"/>
        <v/>
      </c>
      <c r="CU83" s="412" t="str">
        <f>IF(OR(CV83="",CV83=0),"",MAX(CU$5:CU82)+1)</f>
        <v/>
      </c>
      <c r="CV83" s="316" t="str">
        <f>IFERROR(INDEX($AJ$86:$AJ$97, ROWS($CV$4:CV81)), IFERROR(INDEX($AN$86:$AN$97, ROWS($CV$4:CV81)-ROWS($AJ$86:$AJ$97)), ""))</f>
        <v/>
      </c>
      <c r="CW83" s="316" t="str">
        <f t="shared" si="201"/>
        <v/>
      </c>
      <c r="CX83" s="316" t="str">
        <f>IF(OR(CY83="",CY83=0),"",MAX(CX$5:CX82)+1)</f>
        <v/>
      </c>
      <c r="CY83" s="316" t="str">
        <f>IFERROR(INDEX($AK$86:$AK$97, ROWS($CY$4:CY81)), IFERROR(INDEX($AO$86:$AO$97, ROWS($CY$4:CY81)-ROWS($AK$86:$AK$97)), ""))</f>
        <v/>
      </c>
      <c r="CZ83" s="316" t="str">
        <f t="shared" si="202"/>
        <v/>
      </c>
      <c r="DA83" s="413" t="str">
        <f t="shared" si="203"/>
        <v/>
      </c>
      <c r="DC83" s="439" t="str">
        <f ca="1">IF(OR(DD83="",DD83=0),"",MAX(DC$65:DC82)+1)</f>
        <v/>
      </c>
      <c r="DD83" s="436" t="str">
        <f t="shared" ca="1" si="166"/>
        <v/>
      </c>
      <c r="DE83" s="422" t="str">
        <f t="shared" ca="1" si="167"/>
        <v/>
      </c>
      <c r="DF83" s="433" t="str">
        <f ca="1">IF(OR(DG83="",DG83=0),"",MAX(DF$65:DF82)+1)</f>
        <v/>
      </c>
      <c r="DG83" s="420" t="str">
        <f t="shared" ca="1" si="168"/>
        <v/>
      </c>
      <c r="DH83" s="422" t="str">
        <f t="shared" ca="1" si="169"/>
        <v/>
      </c>
      <c r="DI83" s="420" t="str">
        <f t="shared" ca="1" si="170"/>
        <v/>
      </c>
      <c r="DJ83" s="422" t="str">
        <f t="shared" ca="1" si="171"/>
        <v/>
      </c>
      <c r="DK83" s="420" t="str">
        <f t="shared" ca="1" si="172"/>
        <v/>
      </c>
      <c r="DL83" s="422" t="str">
        <f t="shared" ca="1" si="173"/>
        <v/>
      </c>
    </row>
    <row r="84" spans="28:123" ht="15.75" thickBot="1" x14ac:dyDescent="0.35">
      <c r="AB84" s="395">
        <f ca="1">IFERROR(MATCH($AB$59,OFFSET(Year!$AY$11:$AY$62,AB83,,1000),0)+AB83,"")</f>
        <v>117</v>
      </c>
      <c r="AC84" s="404" t="str">
        <f ca="1">IFERROR(INDEX(Year!$BB$11:$BB$62,AB84),"")</f>
        <v/>
      </c>
      <c r="AD84" s="405" t="str">
        <f ca="1">IFERROR(INDEX(Year!$AZ$11:$AZ$62,AB84),"")</f>
        <v/>
      </c>
      <c r="AE84" s="406" t="str">
        <f ca="1">IFERROR(INDEX(Year!$BA$11:$BA$62,AB84),"")</f>
        <v/>
      </c>
      <c r="AF84" s="407" t="str">
        <f ca="1">IFERROR(INDEX(Year!$AY$11:$AY$62,AB84),"")</f>
        <v/>
      </c>
      <c r="AI84" s="1153" t="str">
        <f>IF(A35="","",--TEXT(A35,"dd"))</f>
        <v/>
      </c>
      <c r="AJ84" s="1154"/>
      <c r="AK84" s="1154"/>
      <c r="AL84" s="1155"/>
      <c r="AM84" s="1153" t="str">
        <f>IF(C35="","",--TEXT(C35,"dd"))</f>
        <v/>
      </c>
      <c r="AN84" s="1154"/>
      <c r="AO84" s="1154"/>
      <c r="AP84" s="1155"/>
      <c r="BL84" s="412" t="str">
        <f ca="1">IF(OR(BM84="",BM84=0),"",MAX(BL$5:BL83)+1)</f>
        <v/>
      </c>
      <c r="BM84" s="316" t="str">
        <f ca="1">IFERROR(INDEX($AJ$6:$AJ$17, ROWS(BM$4:$BM82)), IFERROR(INDEX($AN$6:$AN$17, ROWS(BM$4:$BM82)-ROWS($AJ$6:$AJ$17)), IFERROR(INDEX($AR$6:$AR$17, ROWS(BM$4:$BM82)-ROWS($AJ$6:$AJ$17)-ROWS($AN$6:$AN$17)),IFERROR(INDEX($AV$6:$AV$17, ROWS(BM$4:$BM82)-ROWS($AJ$6:$AJ$17)-ROWS($AN$6:$AN$17)-ROWS($AR$6:$AR$17)),IFERROR(INDEX($AZ$6:$AZ$17, ROWS(BM$4:$BM82)-ROWS($AJ$6:$AJ$17)-ROWS($AN$6:$AN$17)-ROWS($AR$6:$AR$17)-ROWS($AV$6:$AV$17)),IFERROR(INDEX($BD$6:$BD$17, ROWS(BM$4:$BM82)-ROWS($AJ$6:$AJ$17)-ROWS($AN$6:$AN$17)-ROWS($AR$6:$AR$17)-ROWS($AV$6:$AV$17)-ROWS($AZ$6:$AZ$17)),IFERROR(INDEX($BH$6:$BH$17, ROWS(BM$4:$BM82)-ROWS($AJ$6:$AJ$17)-ROWS($AN$6:$AN$17)-ROWS($AR$6:$AR$17)-ROWS($AV$6:$AV$17)-ROWS($AZ$6:$AZ$17)-ROWS($BD$6:$BD$17)), "")))))))</f>
        <v/>
      </c>
      <c r="BN84" s="316" t="str">
        <f t="shared" ca="1" si="186"/>
        <v/>
      </c>
      <c r="BO84" s="316" t="str">
        <f ca="1">IF(OR(BP84="",BP84=0),"",MAX(BO$5:BO83)+1)</f>
        <v/>
      </c>
      <c r="BP84" s="316" t="str">
        <f ca="1">IFERROR(INDEX($AK$6:$AK$17, ROWS($BP$4:BP82)), IFERROR(INDEX($AO$6:$AO$17, ROWS($BP$4:BP82)-ROWS($AK$6:$AK$17)), IFERROR(INDEX($AS$6:$AS$17, ROWS($BP$4:BP82)-ROWS($AK$6:$AK$17)-ROWS($AO$6:$AO$17)),IFERROR(INDEX($AW$6:$AW$17, ROWS($BP$4:BP82)-ROWS($AK$6:$AK$17)-ROWS($AO$6:$AO$17)-ROWS($AS$6:$AS$17)),IFERROR(INDEX($BA$6:$BA$17, ROWS($BP$4:BP82)-ROWS($AK$6:$AK$17)-ROWS($AO$6:$AO$17)-ROWS($AS$6:$AS$17)-ROWS($AW$6:$AW$17)),IFERROR(INDEX($BE$6:$BE$17, ROWS($BP$4:BP82)-ROWS($AK$6:$AK$17)-ROWS($AO$6:$AO$17)-ROWS($AS$6:$AS$17)-ROWS($AW$6:$AW$17)-ROWS($BA$6:$BA$17)),IFERROR(INDEX($BI$6:$BI$17, ROWS($BP$4:BP82)-ROWS($AK$6:$AK$17)-ROWS($AO$6:$AO$17)-ROWS($AS$6:$AS$17)-ROWS($AW$6:$AW$17)-ROWS($BA$6:$BA$17)-ROWS($BE$6:$BE$17)), "")))))))</f>
        <v/>
      </c>
      <c r="BQ84" s="316" t="str">
        <f t="shared" ca="1" si="187"/>
        <v/>
      </c>
      <c r="BR84" s="413" t="str">
        <f t="shared" ca="1" si="188"/>
        <v/>
      </c>
      <c r="BS84" s="412" t="str">
        <f ca="1">IF(OR(BT84="",BT84=0),"",MAX(BS$5:BS83)+1)</f>
        <v/>
      </c>
      <c r="BT84" s="316" t="str">
        <f ca="1">IFERROR(INDEX($AJ$22:$AJ$33, ROWS($BT$4:BT82)), IFERROR(INDEX($AN$22:$AN$33, ROWS($BT$4:BT82)-ROWS($AJ$22:$AJ$33)), IFERROR(INDEX($AR$22:$AR$33, ROWS($BT$4:BT82)-ROWS($AJ$22:$AJ$33)-ROWS($AN$22:$AN$33)),IFERROR(INDEX($AV$22:$AV$33, ROWS($BT$4:BT82)-ROWS($AJ$22:$AJ$33)-ROWS($AN$22:$AN$33)-ROWS($AR$22:$AR$33)),IFERROR(INDEX($AZ$22:$AZ$33, ROWS($BT$4:BT82)-ROWS($AJ$22:$AJ$33)-ROWS($AN$22:$AN$33)-ROWS($AR$22:$AR$33)-ROWS($AV$22:$AV$33)),IFERROR(INDEX($BD$22:$BD$33, ROWS($BT$4:BT82)-ROWS($AJ$22:$AJ$33)-ROWS($AN$22:$AN$33)-ROWS($AR$22:$AR$33)-ROWS($AV$22:$AV$33)-ROWS($AZ$22:$AZ$33)),IFERROR(INDEX($BH$22:$BH$33, ROWS($BT$4:BT82)-ROWS($AJ$22:$AJ$33)-ROWS($AN$22:$AN$33)-ROWS($AR$22:$AR$33)-ROWS($AV$22:$AV$33)-ROWS($AZ$22:$AZ$33)-ROWS($BD$22:$BD$33)), "")))))))</f>
        <v/>
      </c>
      <c r="BU84" s="316" t="str">
        <f t="shared" ca="1" si="189"/>
        <v/>
      </c>
      <c r="BV84" s="316" t="str">
        <f ca="1">IF(OR(BW84="",BW84=0),"",MAX(BV$5:BV83)+1)</f>
        <v/>
      </c>
      <c r="BW84" s="316" t="str">
        <f ca="1">IFERROR(INDEX($AK$22:$AK$33, ROWS($BW$4:BW82)), IFERROR(INDEX($AO$22:$AO$33, ROWS($BW$4:BW82)-ROWS($AK$22:$AK$33)), IFERROR(INDEX($AS$22:$AS$33, ROWS($BW$4:BW82)-ROWS($AK$22:$AK$33)-ROWS($AO$22:$AO$33)),IFERROR(INDEX($AW$22:$AW$33, ROWS($BW$4:BW82)-ROWS($AK$22:$AK$33)-ROWS($AO$22:$AO$33)-ROWS($AS$22:$AS$33)),IFERROR(INDEX($BA$22:$BA$33, ROWS($BW$4:BW82)-ROWS($AK$22:$AK$33)-ROWS($AO$22:$AO$33)-ROWS($AS$22:$AS$33)-ROWS($AW$22:$AW$33)),IFERROR(INDEX($BE$22:$BE$33, ROWS($BW$4:BW82)-ROWS($AK$22:$AK$33)-ROWS($AO$22:$AO$33)-ROWS($AS$22:$AS$33)-ROWS($AW$22:$AW$33)-ROWS($BA$22:$BA$33)),IFERROR(INDEX($BI$22:$BI$33, ROWS($BW$4:BW82)-ROWS($AK$22:$AK$33)-ROWS($AO$22:$AO$33)-ROWS($AS$22:$AS$33)-ROWS($AW$22:$AW$33)-ROWS($BA$22:$BA$33)-ROWS($BE$22:$BE$33)), "")))))))</f>
        <v/>
      </c>
      <c r="BX84" s="316" t="str">
        <f t="shared" ca="1" si="190"/>
        <v/>
      </c>
      <c r="BY84" s="413" t="str">
        <f t="shared" ca="1" si="191"/>
        <v/>
      </c>
      <c r="BZ84" s="412" t="str">
        <f ca="1">IF(OR(CA84="",CA84=0),"",MAX(BZ$5:BZ83)+1)</f>
        <v/>
      </c>
      <c r="CA84" s="316" t="str">
        <f ca="1">IFERROR(INDEX($AJ$38:$AJ$49, ROWS($CA$4:CA82)), IFERROR(INDEX($AN$38:$AN$49, ROWS($CA$4:CA82)-ROWS($AJ$38:$AJ$49)), IFERROR(INDEX($AR$38:$AR$49, ROWS($CA$4:CA82)-ROWS($AJ$38:$AJ$49)-ROWS($AN$38:$AN$49)),IFERROR(INDEX($AV$38:$AV$49, ROWS($CA$4:CA82)-ROWS($AJ$38:$AJ$49)-ROWS($AN$38:$AN$49)-ROWS($AR$38:$AR$49)),IFERROR(INDEX($AZ$38:$AZ$49, ROWS($CA$4:CA82)-ROWS($AJ$38:$AJ$49)-ROWS($AN$38:$AN$49)-ROWS($AR$38:$AR$49)-ROWS($AV$38:$AV$49)),IFERROR(INDEX($BD$38:$BD$49, ROWS($CA$4:CA82)-ROWS($AJ$38:$AJ$49)-ROWS($AN$38:$AN$49)-ROWS($AR$38:$AR$49)-ROWS($AV$38:$AV$49)-ROWS($AZ$38:$AZ$49)),IFERROR(INDEX($BH$38:$BH$49, ROWS($CA$4:CA82)-ROWS($AJ$38:$AJ$49)-ROWS($AN$38:$AN$49)-ROWS($AR$38:$AR$49)-ROWS($AV$38:$AV$49)-ROWS($AZ$38:$AZ$49)-ROWS($BD$38:$BD$49)), "")))))))</f>
        <v/>
      </c>
      <c r="CB84" s="316" t="str">
        <f t="shared" ca="1" si="192"/>
        <v/>
      </c>
      <c r="CC84" s="316" t="str">
        <f ca="1">IF(OR(CD84="",CD84=0),"",MAX(CC$5:CC83)+1)</f>
        <v/>
      </c>
      <c r="CD84" s="316" t="str">
        <f ca="1">IFERROR(INDEX($AK$38:$AK$49, ROWS($CD$4:CD82)), IFERROR(INDEX($AO$38:$AO$49, ROWS($CD$4:CD82)-ROWS($AK$38:$AK$49)), IFERROR(INDEX($AS$38:$AS$49, ROWS($CD$4:CD82)-ROWS($AK$38:$AK$49)-ROWS($AO$38:$AO$49)),IFERROR(INDEX($AW$38:$AW$49, ROWS($CD$4:CD82)-ROWS($AK$38:$AK$49)-ROWS($AO$38:$AO$49)-ROWS($AS$38:$AS$49)),IFERROR(INDEX($BA$38:$BA$49, ROWS($CD$4:CD82)-ROWS($AK$38:$AK$49)-ROWS($AO$38:$AO$49)-ROWS($AS$38:$AS$49)-ROWS($AW$38:$AW$49)),IFERROR(INDEX($BE$38:$BE$49, ROWS($CD$4:CD82)-ROWS($AK$38:$AK$49)-ROWS($AO$38:$AO$49)-ROWS($AS$38:$AS$49)-ROWS($AW$38:$AW$49)-ROWS($BA$38:$BA$49)),IFERROR(INDEX($BI$38:$BI$49, ROWS($CD$4:CD82)-ROWS($AK$38:$AK$49)-ROWS($AO$38:$AO$49)-ROWS($AS$38:$AS$49)-ROWS($AW$38:$AW$49)-ROWS($BA$38:$BA$49)-ROWS($BE$38:$BE$49)), "")))))))</f>
        <v/>
      </c>
      <c r="CE84" s="316" t="str">
        <f t="shared" ca="1" si="193"/>
        <v/>
      </c>
      <c r="CF84" s="413" t="str">
        <f t="shared" ca="1" si="194"/>
        <v/>
      </c>
      <c r="CG84" s="412" t="str">
        <f ca="1">IF(OR(CH84="",CH84=0),"",MAX(CG$5:CG83)+1)</f>
        <v/>
      </c>
      <c r="CH84" s="316" t="str">
        <f ca="1">IFERROR(INDEX($AJ$54:$AJ$65, ROWS($CH$4:CH82)), IFERROR(INDEX($AN$54:$AN$65, ROWS($CH$4:CH82)-ROWS($AJ$54:$AJ$65)), IFERROR(INDEX($AR$54:$AR$65, ROWS($CH$4:CH82)-ROWS($AJ$54:$AJ$65)-ROWS($AN$54:$AN$65)),IFERROR(INDEX($AV$54:$AV$65, ROWS($CH$4:CH82)-ROWS($AJ$54:$AJ$65)-ROWS($AN$54:$AN$65)-ROWS($AR$54:$AR$65)),IFERROR(INDEX($AZ$54:$AZ$65, ROWS($CH$4:CH82)-ROWS($AJ$54:$AJ$65)-ROWS($AN$54:$AN$65)-ROWS($AR$54:$AR$65)-ROWS($AV$54:$AV$65)),IFERROR(INDEX($BD$54:$BD$65, ROWS($CH$4:CH82)-ROWS($AJ$54:$AJ$65)-ROWS($AN$54:$AN$65)-ROWS($AR$54:$AR$65)-ROWS($AV$54:$AV$65)-ROWS($AZ$54:$AZ$65)),IFERROR(INDEX($BH$54:$BH$65, ROWS($CH$4:CH82)-ROWS($AJ$54:$AJ$65)-ROWS($AN$54:$AN$65)-ROWS($AR$54:$AR$65)-ROWS($AV$54:$AV$65)-ROWS($AZ$54:$AZ$65)-ROWS($BD$54:$BD$65)), "")))))))</f>
        <v/>
      </c>
      <c r="CI84" s="316" t="str">
        <f t="shared" ca="1" si="195"/>
        <v/>
      </c>
      <c r="CJ84" s="316" t="str">
        <f ca="1">IF(OR(CK84="",CK84=0),"",MAX(CJ$5:CJ83)+1)</f>
        <v/>
      </c>
      <c r="CK84" s="316" t="str">
        <f ca="1">IFERROR(INDEX($AK$54:$AK$65, ROWS($CK$4:CK82)), IFERROR(INDEX($AO$54:$AO$65, ROWS($CK$4:CK82)-ROWS($AK$54:$AK$65)), IFERROR(INDEX($AS$54:$AS$65, ROWS($CK$4:CK82)-ROWS($AK$54:$AK$65)-ROWS($AO$54:$AO$65)),IFERROR(INDEX($AW$54:$AW$65, ROWS($CK$4:CK82)-ROWS($AK$54:$AK$65)-ROWS($AO$54:$AO$65)-ROWS($AS$54:$AS$65)),IFERROR(INDEX($BA$54:$BA$65, ROWS($CK$4:CK82)-ROWS($AK$54:$AK$65)-ROWS($AO$54:$AO$65)-ROWS($AS$54:$AS$65)-ROWS($AW$54:$AW$65)),IFERROR(INDEX($BE$54:$BE$65, ROWS($CK$4:CK82)-ROWS($AK$54:$AK$65)-ROWS($AO$54:$AO$65)-ROWS($AS$54:$AS$65)-ROWS($AW$54:$AW$65)-ROWS($BA$54:$BA$65)),IFERROR(INDEX($BI$54:$BI$65, ROWS($CK$4:CK82)-ROWS($AK$54:$AK$65)-ROWS($AO$54:$AO$65)-ROWS($AS$54:$AS$65)-ROWS($AW$54:$AW$65)-ROWS($BA$54:$BA$65)-ROWS($BE$54:$BE$65)), "")))))))</f>
        <v/>
      </c>
      <c r="CL84" s="316" t="str">
        <f t="shared" ca="1" si="196"/>
        <v/>
      </c>
      <c r="CM84" s="413" t="str">
        <f t="shared" ca="1" si="197"/>
        <v/>
      </c>
      <c r="CN84" s="412" t="str">
        <f>IF(OR(CO84="",CO84=0),"",MAX(CN$5:CN83)+1)</f>
        <v/>
      </c>
      <c r="CO84" s="316">
        <f>IFERROR(INDEX($AJ$70:$AJ$81, ROWS($CO$4:CO82)), IFERROR(INDEX($AN$70:$AN$81, ROWS($CO$4:CO82)-ROWS($AJ$70:$AJ$81)), IFERROR(INDEX($AR$70:$AR$81, ROWS($CO$4:CO82)-ROWS($AJ$70:$AJ$81)-ROWS($AN$70:$AN$81)),IFERROR(INDEX($AV$70:$AV$81, ROWS($CO$4:CO82)-ROWS($AJ$70:$AJ$81)-ROWS($AN$70:$AN$81)-ROWS($AR$70:$AR$81)),IFERROR(INDEX($AZ$70:$AZ$81, ROWS($CO$4:CO82)-ROWS($AJ$70:$AJ$81)-ROWS($AN$70:$AN$81)-ROWS($AR$70:$AR$81)-ROWS($AV$70:$AV$81)),IFERROR(INDEX($BD$70:$BD$81, ROWS($CO$4:CO82)-ROWS($AJ$70:$AJ$81)-ROWS($AN$70:$AN$81)-ROWS($AR$70:$AR$81)-ROWS($AV$70:$AV$81)-ROWS($AZ$70:$AZ$81)),IFERROR(INDEX($BH$70:$BH$81, ROWS($CO$4:CO82)-ROWS($AJ$70:$AJ$81)-ROWS($AN$70:$AN$81)-ROWS($AR$70:$AR$81)-ROWS($AV$70:$AV$81)-ROWS($AZ$70:$AZ$81)-ROWS($BD$70:$BD$81)), "")))))))</f>
        <v>0</v>
      </c>
      <c r="CP84" s="316" t="str">
        <f t="shared" ca="1" si="198"/>
        <v/>
      </c>
      <c r="CQ84" s="316" t="str">
        <f>IF(OR(CR84="",CR84=0),"",MAX(CQ$5:CQ83)+1)</f>
        <v/>
      </c>
      <c r="CR84" s="316">
        <f>IFERROR(INDEX($AK$70:$AK$81, ROWS($CR$4:CR82)), IFERROR(INDEX($AO$70:$AO$81, ROWS($CR$4:CR82)-ROWS($AK$70:$AK$81)), IFERROR(INDEX($AS$70:$AS$81, ROWS($CR$4:CR82)-ROWS($AK$70:$AK$81)-ROWS($AO$70:$AO$81)),IFERROR(INDEX($AW$70:$AW$81, ROWS($CR$4:CR82)-ROWS($AK$70:$AK$81)-ROWS($AO$70:$AO$81)-ROWS($AS$70:$AS$81)),IFERROR(INDEX($BA$70:$BA$81, ROWS($CR$4:CR82)-ROWS($AK$70:$AK$81)-ROWS($AO$70:$AO$81)-ROWS($AS$70:$AS$81)-ROWS($AW$70:$AW$81)),IFERROR(INDEX($BE$70:$BE$81, ROWS($CR$4:CR82)-ROWS($AK$70:$AK$81)-ROWS($AO$70:$AO$81)-ROWS($AS$70:$AS$81)-ROWS($AW$70:$AW$81)-ROWS($BA$70:$BA$81)),IFERROR(INDEX($BI$70:$BI$81, ROWS($CR$4:CR82)-ROWS($AK$70:$AK$81)-ROWS($AO$70:$AO$81)-ROWS($AS$70:$AS$81)-ROWS($AW$70:$AW$81)-ROWS($BA$70:$BA$81)-ROWS($BE$70:$BE$81)), "")))))))</f>
        <v>0</v>
      </c>
      <c r="CS84" s="316" t="str">
        <f t="shared" ca="1" si="199"/>
        <v/>
      </c>
      <c r="CT84" s="413" t="str">
        <f t="shared" ca="1" si="200"/>
        <v/>
      </c>
      <c r="CU84" s="412" t="str">
        <f>IF(OR(CV84="",CV84=0),"",MAX(CU$5:CU83)+1)</f>
        <v/>
      </c>
      <c r="CV84" s="316" t="str">
        <f>IFERROR(INDEX($AJ$86:$AJ$97, ROWS($CV$4:CV82)), IFERROR(INDEX($AN$86:$AN$97, ROWS($CV$4:CV82)-ROWS($AJ$86:$AJ$97)), ""))</f>
        <v/>
      </c>
      <c r="CW84" s="316" t="str">
        <f t="shared" si="201"/>
        <v/>
      </c>
      <c r="CX84" s="316" t="str">
        <f>IF(OR(CY84="",CY84=0),"",MAX(CX$5:CX83)+1)</f>
        <v/>
      </c>
      <c r="CY84" s="316" t="str">
        <f>IFERROR(INDEX($AK$86:$AK$97, ROWS($CY$4:CY82)), IFERROR(INDEX($AO$86:$AO$97, ROWS($CY$4:CY82)-ROWS($AK$86:$AK$97)), ""))</f>
        <v/>
      </c>
      <c r="CZ84" s="316" t="str">
        <f t="shared" si="202"/>
        <v/>
      </c>
      <c r="DA84" s="413" t="str">
        <f t="shared" si="203"/>
        <v/>
      </c>
      <c r="DC84" s="1167" t="s">
        <v>490</v>
      </c>
      <c r="DD84" s="1168"/>
      <c r="DE84" s="1168"/>
      <c r="DF84" s="1168"/>
      <c r="DG84" s="1168"/>
      <c r="DH84" s="1168"/>
      <c r="DI84" s="1168"/>
      <c r="DJ84" s="1168"/>
      <c r="DK84" s="1168"/>
      <c r="DL84" s="1169"/>
      <c r="DM84" s="292"/>
      <c r="DN84" s="1199" t="s">
        <v>490</v>
      </c>
      <c r="DO84" s="1200"/>
      <c r="DP84" s="1200"/>
      <c r="DQ84" s="1200"/>
      <c r="DR84" s="1200"/>
      <c r="DS84" s="1201"/>
    </row>
    <row r="85" spans="28:123" ht="15.75" thickBot="1" x14ac:dyDescent="0.35">
      <c r="AB85" s="395">
        <f ca="1">IFERROR(MATCH($AB$59,OFFSET(Year!$AY$11:$AY$62,AB84,,1000),0)+AB84,"")</f>
        <v>118</v>
      </c>
      <c r="AC85" s="404" t="str">
        <f ca="1">IFERROR(INDEX(Year!$BB$11:$BB$62,AB85),"")</f>
        <v/>
      </c>
      <c r="AD85" s="405" t="str">
        <f ca="1">IFERROR(INDEX(Year!$AZ$11:$AZ$62,AB85),"")</f>
        <v/>
      </c>
      <c r="AE85" s="406" t="str">
        <f ca="1">IFERROR(INDEX(Year!$BA$11:$BA$62,AB85),"")</f>
        <v/>
      </c>
      <c r="AF85" s="407" t="str">
        <f ca="1">IFERROR(INDEX(Year!$AY$11:$AY$62,AB85),"")</f>
        <v/>
      </c>
      <c r="AI85" s="312"/>
      <c r="AJ85" s="313" t="s">
        <v>483</v>
      </c>
      <c r="AK85" s="313" t="s">
        <v>13</v>
      </c>
      <c r="AL85" s="314" t="s">
        <v>11</v>
      </c>
      <c r="AM85" s="312"/>
      <c r="AN85" s="313" t="s">
        <v>483</v>
      </c>
      <c r="AO85" s="313" t="s">
        <v>13</v>
      </c>
      <c r="AP85" s="314" t="s">
        <v>11</v>
      </c>
      <c r="BL85" s="412" t="str">
        <f ca="1">IF(OR(BM85="",BM85=0),"",MAX(BL$5:BL84)+1)</f>
        <v/>
      </c>
      <c r="BM85" s="316" t="str">
        <f ca="1">IFERROR(INDEX($AJ$6:$AJ$17, ROWS(BM$4:$BM83)), IFERROR(INDEX($AN$6:$AN$17, ROWS(BM$4:$BM83)-ROWS($AJ$6:$AJ$17)), IFERROR(INDEX($AR$6:$AR$17, ROWS(BM$4:$BM83)-ROWS($AJ$6:$AJ$17)-ROWS($AN$6:$AN$17)),IFERROR(INDEX($AV$6:$AV$17, ROWS(BM$4:$BM83)-ROWS($AJ$6:$AJ$17)-ROWS($AN$6:$AN$17)-ROWS($AR$6:$AR$17)),IFERROR(INDEX($AZ$6:$AZ$17, ROWS(BM$4:$BM83)-ROWS($AJ$6:$AJ$17)-ROWS($AN$6:$AN$17)-ROWS($AR$6:$AR$17)-ROWS($AV$6:$AV$17)),IFERROR(INDEX($BD$6:$BD$17, ROWS(BM$4:$BM83)-ROWS($AJ$6:$AJ$17)-ROWS($AN$6:$AN$17)-ROWS($AR$6:$AR$17)-ROWS($AV$6:$AV$17)-ROWS($AZ$6:$AZ$17)),IFERROR(INDEX($BH$6:$BH$17, ROWS(BM$4:$BM83)-ROWS($AJ$6:$AJ$17)-ROWS($AN$6:$AN$17)-ROWS($AR$6:$AR$17)-ROWS($AV$6:$AV$17)-ROWS($AZ$6:$AZ$17)-ROWS($BD$6:$BD$17)), "")))))))</f>
        <v/>
      </c>
      <c r="BN85" s="316" t="str">
        <f t="shared" ca="1" si="186"/>
        <v/>
      </c>
      <c r="BO85" s="316" t="str">
        <f ca="1">IF(OR(BP85="",BP85=0),"",MAX(BO$5:BO84)+1)</f>
        <v/>
      </c>
      <c r="BP85" s="316" t="str">
        <f ca="1">IFERROR(INDEX($AK$6:$AK$17, ROWS($BP$4:BP83)), IFERROR(INDEX($AO$6:$AO$17, ROWS($BP$4:BP83)-ROWS($AK$6:$AK$17)), IFERROR(INDEX($AS$6:$AS$17, ROWS($BP$4:BP83)-ROWS($AK$6:$AK$17)-ROWS($AO$6:$AO$17)),IFERROR(INDEX($AW$6:$AW$17, ROWS($BP$4:BP83)-ROWS($AK$6:$AK$17)-ROWS($AO$6:$AO$17)-ROWS($AS$6:$AS$17)),IFERROR(INDEX($BA$6:$BA$17, ROWS($BP$4:BP83)-ROWS($AK$6:$AK$17)-ROWS($AO$6:$AO$17)-ROWS($AS$6:$AS$17)-ROWS($AW$6:$AW$17)),IFERROR(INDEX($BE$6:$BE$17, ROWS($BP$4:BP83)-ROWS($AK$6:$AK$17)-ROWS($AO$6:$AO$17)-ROWS($AS$6:$AS$17)-ROWS($AW$6:$AW$17)-ROWS($BA$6:$BA$17)),IFERROR(INDEX($BI$6:$BI$17, ROWS($BP$4:BP83)-ROWS($AK$6:$AK$17)-ROWS($AO$6:$AO$17)-ROWS($AS$6:$AS$17)-ROWS($AW$6:$AW$17)-ROWS($BA$6:$BA$17)-ROWS($BE$6:$BE$17)), "")))))))</f>
        <v/>
      </c>
      <c r="BQ85" s="316" t="str">
        <f t="shared" ca="1" si="187"/>
        <v/>
      </c>
      <c r="BR85" s="413" t="str">
        <f t="shared" ca="1" si="188"/>
        <v/>
      </c>
      <c r="BS85" s="412" t="str">
        <f ca="1">IF(OR(BT85="",BT85=0),"",MAX(BS$5:BS84)+1)</f>
        <v/>
      </c>
      <c r="BT85" s="316" t="str">
        <f ca="1">IFERROR(INDEX($AJ$22:$AJ$33, ROWS($BT$4:BT83)), IFERROR(INDEX($AN$22:$AN$33, ROWS($BT$4:BT83)-ROWS($AJ$22:$AJ$33)), IFERROR(INDEX($AR$22:$AR$33, ROWS($BT$4:BT83)-ROWS($AJ$22:$AJ$33)-ROWS($AN$22:$AN$33)),IFERROR(INDEX($AV$22:$AV$33, ROWS($BT$4:BT83)-ROWS($AJ$22:$AJ$33)-ROWS($AN$22:$AN$33)-ROWS($AR$22:$AR$33)),IFERROR(INDEX($AZ$22:$AZ$33, ROWS($BT$4:BT83)-ROWS($AJ$22:$AJ$33)-ROWS($AN$22:$AN$33)-ROWS($AR$22:$AR$33)-ROWS($AV$22:$AV$33)),IFERROR(INDEX($BD$22:$BD$33, ROWS($BT$4:BT83)-ROWS($AJ$22:$AJ$33)-ROWS($AN$22:$AN$33)-ROWS($AR$22:$AR$33)-ROWS($AV$22:$AV$33)-ROWS($AZ$22:$AZ$33)),IFERROR(INDEX($BH$22:$BH$33, ROWS($BT$4:BT83)-ROWS($AJ$22:$AJ$33)-ROWS($AN$22:$AN$33)-ROWS($AR$22:$AR$33)-ROWS($AV$22:$AV$33)-ROWS($AZ$22:$AZ$33)-ROWS($BD$22:$BD$33)), "")))))))</f>
        <v/>
      </c>
      <c r="BU85" s="316" t="str">
        <f t="shared" ca="1" si="189"/>
        <v/>
      </c>
      <c r="BV85" s="316" t="str">
        <f ca="1">IF(OR(BW85="",BW85=0),"",MAX(BV$5:BV84)+1)</f>
        <v/>
      </c>
      <c r="BW85" s="316" t="str">
        <f ca="1">IFERROR(INDEX($AK$22:$AK$33, ROWS($BW$4:BW83)), IFERROR(INDEX($AO$22:$AO$33, ROWS($BW$4:BW83)-ROWS($AK$22:$AK$33)), IFERROR(INDEX($AS$22:$AS$33, ROWS($BW$4:BW83)-ROWS($AK$22:$AK$33)-ROWS($AO$22:$AO$33)),IFERROR(INDEX($AW$22:$AW$33, ROWS($BW$4:BW83)-ROWS($AK$22:$AK$33)-ROWS($AO$22:$AO$33)-ROWS($AS$22:$AS$33)),IFERROR(INDEX($BA$22:$BA$33, ROWS($BW$4:BW83)-ROWS($AK$22:$AK$33)-ROWS($AO$22:$AO$33)-ROWS($AS$22:$AS$33)-ROWS($AW$22:$AW$33)),IFERROR(INDEX($BE$22:$BE$33, ROWS($BW$4:BW83)-ROWS($AK$22:$AK$33)-ROWS($AO$22:$AO$33)-ROWS($AS$22:$AS$33)-ROWS($AW$22:$AW$33)-ROWS($BA$22:$BA$33)),IFERROR(INDEX($BI$22:$BI$33, ROWS($BW$4:BW83)-ROWS($AK$22:$AK$33)-ROWS($AO$22:$AO$33)-ROWS($AS$22:$AS$33)-ROWS($AW$22:$AW$33)-ROWS($BA$22:$BA$33)-ROWS($BE$22:$BE$33)), "")))))))</f>
        <v/>
      </c>
      <c r="BX85" s="316" t="str">
        <f t="shared" ca="1" si="190"/>
        <v/>
      </c>
      <c r="BY85" s="413" t="str">
        <f t="shared" ca="1" si="191"/>
        <v/>
      </c>
      <c r="BZ85" s="412" t="str">
        <f ca="1">IF(OR(CA85="",CA85=0),"",MAX(BZ$5:BZ84)+1)</f>
        <v/>
      </c>
      <c r="CA85" s="316" t="str">
        <f ca="1">IFERROR(INDEX($AJ$38:$AJ$49, ROWS($CA$4:CA83)), IFERROR(INDEX($AN$38:$AN$49, ROWS($CA$4:CA83)-ROWS($AJ$38:$AJ$49)), IFERROR(INDEX($AR$38:$AR$49, ROWS($CA$4:CA83)-ROWS($AJ$38:$AJ$49)-ROWS($AN$38:$AN$49)),IFERROR(INDEX($AV$38:$AV$49, ROWS($CA$4:CA83)-ROWS($AJ$38:$AJ$49)-ROWS($AN$38:$AN$49)-ROWS($AR$38:$AR$49)),IFERROR(INDEX($AZ$38:$AZ$49, ROWS($CA$4:CA83)-ROWS($AJ$38:$AJ$49)-ROWS($AN$38:$AN$49)-ROWS($AR$38:$AR$49)-ROWS($AV$38:$AV$49)),IFERROR(INDEX($BD$38:$BD$49, ROWS($CA$4:CA83)-ROWS($AJ$38:$AJ$49)-ROWS($AN$38:$AN$49)-ROWS($AR$38:$AR$49)-ROWS($AV$38:$AV$49)-ROWS($AZ$38:$AZ$49)),IFERROR(INDEX($BH$38:$BH$49, ROWS($CA$4:CA83)-ROWS($AJ$38:$AJ$49)-ROWS($AN$38:$AN$49)-ROWS($AR$38:$AR$49)-ROWS($AV$38:$AV$49)-ROWS($AZ$38:$AZ$49)-ROWS($BD$38:$BD$49)), "")))))))</f>
        <v/>
      </c>
      <c r="CB85" s="316" t="str">
        <f t="shared" ca="1" si="192"/>
        <v/>
      </c>
      <c r="CC85" s="316" t="str">
        <f ca="1">IF(OR(CD85="",CD85=0),"",MAX(CC$5:CC84)+1)</f>
        <v/>
      </c>
      <c r="CD85" s="316" t="str">
        <f ca="1">IFERROR(INDEX($AK$38:$AK$49, ROWS($CD$4:CD83)), IFERROR(INDEX($AO$38:$AO$49, ROWS($CD$4:CD83)-ROWS($AK$38:$AK$49)), IFERROR(INDEX($AS$38:$AS$49, ROWS($CD$4:CD83)-ROWS($AK$38:$AK$49)-ROWS($AO$38:$AO$49)),IFERROR(INDEX($AW$38:$AW$49, ROWS($CD$4:CD83)-ROWS($AK$38:$AK$49)-ROWS($AO$38:$AO$49)-ROWS($AS$38:$AS$49)),IFERROR(INDEX($BA$38:$BA$49, ROWS($CD$4:CD83)-ROWS($AK$38:$AK$49)-ROWS($AO$38:$AO$49)-ROWS($AS$38:$AS$49)-ROWS($AW$38:$AW$49)),IFERROR(INDEX($BE$38:$BE$49, ROWS($CD$4:CD83)-ROWS($AK$38:$AK$49)-ROWS($AO$38:$AO$49)-ROWS($AS$38:$AS$49)-ROWS($AW$38:$AW$49)-ROWS($BA$38:$BA$49)),IFERROR(INDEX($BI$38:$BI$49, ROWS($CD$4:CD83)-ROWS($AK$38:$AK$49)-ROWS($AO$38:$AO$49)-ROWS($AS$38:$AS$49)-ROWS($AW$38:$AW$49)-ROWS($BA$38:$BA$49)-ROWS($BE$38:$BE$49)), "")))))))</f>
        <v/>
      </c>
      <c r="CE85" s="316" t="str">
        <f t="shared" ca="1" si="193"/>
        <v/>
      </c>
      <c r="CF85" s="413" t="str">
        <f t="shared" ca="1" si="194"/>
        <v/>
      </c>
      <c r="CG85" s="412" t="str">
        <f ca="1">IF(OR(CH85="",CH85=0),"",MAX(CG$5:CG84)+1)</f>
        <v/>
      </c>
      <c r="CH85" s="316" t="str">
        <f ca="1">IFERROR(INDEX($AJ$54:$AJ$65, ROWS($CH$4:CH83)), IFERROR(INDEX($AN$54:$AN$65, ROWS($CH$4:CH83)-ROWS($AJ$54:$AJ$65)), IFERROR(INDEX($AR$54:$AR$65, ROWS($CH$4:CH83)-ROWS($AJ$54:$AJ$65)-ROWS($AN$54:$AN$65)),IFERROR(INDEX($AV$54:$AV$65, ROWS($CH$4:CH83)-ROWS($AJ$54:$AJ$65)-ROWS($AN$54:$AN$65)-ROWS($AR$54:$AR$65)),IFERROR(INDEX($AZ$54:$AZ$65, ROWS($CH$4:CH83)-ROWS($AJ$54:$AJ$65)-ROWS($AN$54:$AN$65)-ROWS($AR$54:$AR$65)-ROWS($AV$54:$AV$65)),IFERROR(INDEX($BD$54:$BD$65, ROWS($CH$4:CH83)-ROWS($AJ$54:$AJ$65)-ROWS($AN$54:$AN$65)-ROWS($AR$54:$AR$65)-ROWS($AV$54:$AV$65)-ROWS($AZ$54:$AZ$65)),IFERROR(INDEX($BH$54:$BH$65, ROWS($CH$4:CH83)-ROWS($AJ$54:$AJ$65)-ROWS($AN$54:$AN$65)-ROWS($AR$54:$AR$65)-ROWS($AV$54:$AV$65)-ROWS($AZ$54:$AZ$65)-ROWS($BD$54:$BD$65)), "")))))))</f>
        <v/>
      </c>
      <c r="CI85" s="316" t="str">
        <f t="shared" ca="1" si="195"/>
        <v/>
      </c>
      <c r="CJ85" s="316" t="str">
        <f ca="1">IF(OR(CK85="",CK85=0),"",MAX(CJ$5:CJ84)+1)</f>
        <v/>
      </c>
      <c r="CK85" s="316" t="str">
        <f ca="1">IFERROR(INDEX($AK$54:$AK$65, ROWS($CK$4:CK83)), IFERROR(INDEX($AO$54:$AO$65, ROWS($CK$4:CK83)-ROWS($AK$54:$AK$65)), IFERROR(INDEX($AS$54:$AS$65, ROWS($CK$4:CK83)-ROWS($AK$54:$AK$65)-ROWS($AO$54:$AO$65)),IFERROR(INDEX($AW$54:$AW$65, ROWS($CK$4:CK83)-ROWS($AK$54:$AK$65)-ROWS($AO$54:$AO$65)-ROWS($AS$54:$AS$65)),IFERROR(INDEX($BA$54:$BA$65, ROWS($CK$4:CK83)-ROWS($AK$54:$AK$65)-ROWS($AO$54:$AO$65)-ROWS($AS$54:$AS$65)-ROWS($AW$54:$AW$65)),IFERROR(INDEX($BE$54:$BE$65, ROWS($CK$4:CK83)-ROWS($AK$54:$AK$65)-ROWS($AO$54:$AO$65)-ROWS($AS$54:$AS$65)-ROWS($AW$54:$AW$65)-ROWS($BA$54:$BA$65)),IFERROR(INDEX($BI$54:$BI$65, ROWS($CK$4:CK83)-ROWS($AK$54:$AK$65)-ROWS($AO$54:$AO$65)-ROWS($AS$54:$AS$65)-ROWS($AW$54:$AW$65)-ROWS($BA$54:$BA$65)-ROWS($BE$54:$BE$65)), "")))))))</f>
        <v/>
      </c>
      <c r="CL85" s="316" t="str">
        <f t="shared" ca="1" si="196"/>
        <v/>
      </c>
      <c r="CM85" s="413" t="str">
        <f t="shared" ca="1" si="197"/>
        <v/>
      </c>
      <c r="CN85" s="412" t="str">
        <f>IF(OR(CO85="",CO85=0),"",MAX(CN$5:CN84)+1)</f>
        <v/>
      </c>
      <c r="CO85" s="316">
        <f>IFERROR(INDEX($AJ$70:$AJ$81, ROWS($CO$4:CO83)), IFERROR(INDEX($AN$70:$AN$81, ROWS($CO$4:CO83)-ROWS($AJ$70:$AJ$81)), IFERROR(INDEX($AR$70:$AR$81, ROWS($CO$4:CO83)-ROWS($AJ$70:$AJ$81)-ROWS($AN$70:$AN$81)),IFERROR(INDEX($AV$70:$AV$81, ROWS($CO$4:CO83)-ROWS($AJ$70:$AJ$81)-ROWS($AN$70:$AN$81)-ROWS($AR$70:$AR$81)),IFERROR(INDEX($AZ$70:$AZ$81, ROWS($CO$4:CO83)-ROWS($AJ$70:$AJ$81)-ROWS($AN$70:$AN$81)-ROWS($AR$70:$AR$81)-ROWS($AV$70:$AV$81)),IFERROR(INDEX($BD$70:$BD$81, ROWS($CO$4:CO83)-ROWS($AJ$70:$AJ$81)-ROWS($AN$70:$AN$81)-ROWS($AR$70:$AR$81)-ROWS($AV$70:$AV$81)-ROWS($AZ$70:$AZ$81)),IFERROR(INDEX($BH$70:$BH$81, ROWS($CO$4:CO83)-ROWS($AJ$70:$AJ$81)-ROWS($AN$70:$AN$81)-ROWS($AR$70:$AR$81)-ROWS($AV$70:$AV$81)-ROWS($AZ$70:$AZ$81)-ROWS($BD$70:$BD$81)), "")))))))</f>
        <v>0</v>
      </c>
      <c r="CP85" s="316" t="str">
        <f t="shared" ca="1" si="198"/>
        <v/>
      </c>
      <c r="CQ85" s="316" t="str">
        <f>IF(OR(CR85="",CR85=0),"",MAX(CQ$5:CQ84)+1)</f>
        <v/>
      </c>
      <c r="CR85" s="316">
        <f>IFERROR(INDEX($AK$70:$AK$81, ROWS($CR$4:CR83)), IFERROR(INDEX($AO$70:$AO$81, ROWS($CR$4:CR83)-ROWS($AK$70:$AK$81)), IFERROR(INDEX($AS$70:$AS$81, ROWS($CR$4:CR83)-ROWS($AK$70:$AK$81)-ROWS($AO$70:$AO$81)),IFERROR(INDEX($AW$70:$AW$81, ROWS($CR$4:CR83)-ROWS($AK$70:$AK$81)-ROWS($AO$70:$AO$81)-ROWS($AS$70:$AS$81)),IFERROR(INDEX($BA$70:$BA$81, ROWS($CR$4:CR83)-ROWS($AK$70:$AK$81)-ROWS($AO$70:$AO$81)-ROWS($AS$70:$AS$81)-ROWS($AW$70:$AW$81)),IFERROR(INDEX($BE$70:$BE$81, ROWS($CR$4:CR83)-ROWS($AK$70:$AK$81)-ROWS($AO$70:$AO$81)-ROWS($AS$70:$AS$81)-ROWS($AW$70:$AW$81)-ROWS($BA$70:$BA$81)),IFERROR(INDEX($BI$70:$BI$81, ROWS($CR$4:CR83)-ROWS($AK$70:$AK$81)-ROWS($AO$70:$AO$81)-ROWS($AS$70:$AS$81)-ROWS($AW$70:$AW$81)-ROWS($BA$70:$BA$81)-ROWS($BE$70:$BE$81)), "")))))))</f>
        <v>0</v>
      </c>
      <c r="CS85" s="316" t="str">
        <f t="shared" ca="1" si="199"/>
        <v/>
      </c>
      <c r="CT85" s="413" t="str">
        <f t="shared" ca="1" si="200"/>
        <v/>
      </c>
      <c r="CU85" s="412" t="str">
        <f>IF(OR(CV85="",CV85=0),"",MAX(CU$5:CU84)+1)</f>
        <v/>
      </c>
      <c r="CV85" s="316" t="str">
        <f>IFERROR(INDEX($AJ$86:$AJ$97, ROWS($CV$4:CV83)), IFERROR(INDEX($AN$86:$AN$97, ROWS($CV$4:CV83)-ROWS($AJ$86:$AJ$97)), ""))</f>
        <v/>
      </c>
      <c r="CW85" s="316" t="str">
        <f t="shared" si="201"/>
        <v/>
      </c>
      <c r="CX85" s="316" t="str">
        <f>IF(OR(CY85="",CY85=0),"",MAX(CX$5:CX84)+1)</f>
        <v/>
      </c>
      <c r="CY85" s="316" t="str">
        <f>IFERROR(INDEX($AK$86:$AK$97, ROWS($CY$4:CY83)), IFERROR(INDEX($AO$86:$AO$97, ROWS($CY$4:CY83)-ROWS($AK$86:$AK$97)), ""))</f>
        <v/>
      </c>
      <c r="CZ85" s="316" t="str">
        <f t="shared" si="202"/>
        <v/>
      </c>
      <c r="DA85" s="413" t="str">
        <f t="shared" si="203"/>
        <v/>
      </c>
      <c r="DC85" s="437"/>
      <c r="DD85" s="1151" t="s">
        <v>504</v>
      </c>
      <c r="DE85" s="1152"/>
      <c r="DF85" s="430"/>
      <c r="DG85" s="1162" t="s">
        <v>23</v>
      </c>
      <c r="DH85" s="1152"/>
      <c r="DI85" s="1162" t="s">
        <v>504</v>
      </c>
      <c r="DJ85" s="1152"/>
      <c r="DK85" s="1162" t="s">
        <v>23</v>
      </c>
      <c r="DL85" s="1152"/>
      <c r="DM85" s="292"/>
      <c r="DN85" s="1163" t="s">
        <v>481</v>
      </c>
      <c r="DO85" s="1164"/>
      <c r="DP85" s="1164"/>
      <c r="DQ85" s="1165" t="s">
        <v>491</v>
      </c>
      <c r="DR85" s="1164"/>
      <c r="DS85" s="1166"/>
    </row>
    <row r="86" spans="28:123" x14ac:dyDescent="0.3">
      <c r="AB86" s="395">
        <f ca="1">IFERROR(MATCH($AB$59,OFFSET(Year!$AY$11:$AY$62,AB85,,1000),0)+AB85,"")</f>
        <v>119</v>
      </c>
      <c r="AC86" s="404" t="str">
        <f ca="1">IFERROR(INDEX(Year!$BB$11:$BB$62,AB86),"")</f>
        <v/>
      </c>
      <c r="AD86" s="405" t="str">
        <f ca="1">IFERROR(INDEX(Year!$AZ$11:$AZ$62,AB86),"")</f>
        <v/>
      </c>
      <c r="AE86" s="406" t="str">
        <f ca="1">IFERROR(INDEX(Year!$BA$11:$BA$62,AB86),"")</f>
        <v/>
      </c>
      <c r="AF86" s="407" t="str">
        <f ca="1">IFERROR(INDEX(Year!$AY$11:$AY$62,AB86),"")</f>
        <v/>
      </c>
      <c r="AI86" s="304"/>
      <c r="AJ86" s="305"/>
      <c r="AK86" s="306"/>
      <c r="AL86" s="307"/>
      <c r="AM86" s="304"/>
      <c r="AN86" s="305"/>
      <c r="AO86" s="306"/>
      <c r="AP86" s="307"/>
      <c r="BL86" s="412" t="str">
        <f ca="1">IF(OR(BM86="",BM86=0),"",MAX(BL$5:BL85)+1)</f>
        <v/>
      </c>
      <c r="BM86" s="316" t="str">
        <f ca="1">IFERROR(INDEX($AJ$6:$AJ$17, ROWS(BM$4:$BM84)), IFERROR(INDEX($AN$6:$AN$17, ROWS(BM$4:$BM84)-ROWS($AJ$6:$AJ$17)), IFERROR(INDEX($AR$6:$AR$17, ROWS(BM$4:$BM84)-ROWS($AJ$6:$AJ$17)-ROWS($AN$6:$AN$17)),IFERROR(INDEX($AV$6:$AV$17, ROWS(BM$4:$BM84)-ROWS($AJ$6:$AJ$17)-ROWS($AN$6:$AN$17)-ROWS($AR$6:$AR$17)),IFERROR(INDEX($AZ$6:$AZ$17, ROWS(BM$4:$BM84)-ROWS($AJ$6:$AJ$17)-ROWS($AN$6:$AN$17)-ROWS($AR$6:$AR$17)-ROWS($AV$6:$AV$17)),IFERROR(INDEX($BD$6:$BD$17, ROWS(BM$4:$BM84)-ROWS($AJ$6:$AJ$17)-ROWS($AN$6:$AN$17)-ROWS($AR$6:$AR$17)-ROWS($AV$6:$AV$17)-ROWS($AZ$6:$AZ$17)),IFERROR(INDEX($BH$6:$BH$17, ROWS(BM$4:$BM84)-ROWS($AJ$6:$AJ$17)-ROWS($AN$6:$AN$17)-ROWS($AR$6:$AR$17)-ROWS($AV$6:$AV$17)-ROWS($AZ$6:$AZ$17)-ROWS($BD$6:$BD$17)), "")))))))</f>
        <v/>
      </c>
      <c r="BN86" s="316" t="str">
        <f t="shared" ca="1" si="186"/>
        <v/>
      </c>
      <c r="BO86" s="316" t="str">
        <f ca="1">IF(OR(BP86="",BP86=0),"",MAX(BO$5:BO85)+1)</f>
        <v/>
      </c>
      <c r="BP86" s="316" t="str">
        <f ca="1">IFERROR(INDEX($AK$6:$AK$17, ROWS($BP$4:BP84)), IFERROR(INDEX($AO$6:$AO$17, ROWS($BP$4:BP84)-ROWS($AK$6:$AK$17)), IFERROR(INDEX($AS$6:$AS$17, ROWS($BP$4:BP84)-ROWS($AK$6:$AK$17)-ROWS($AO$6:$AO$17)),IFERROR(INDEX($AW$6:$AW$17, ROWS($BP$4:BP84)-ROWS($AK$6:$AK$17)-ROWS($AO$6:$AO$17)-ROWS($AS$6:$AS$17)),IFERROR(INDEX($BA$6:$BA$17, ROWS($BP$4:BP84)-ROWS($AK$6:$AK$17)-ROWS($AO$6:$AO$17)-ROWS($AS$6:$AS$17)-ROWS($AW$6:$AW$17)),IFERROR(INDEX($BE$6:$BE$17, ROWS($BP$4:BP84)-ROWS($AK$6:$AK$17)-ROWS($AO$6:$AO$17)-ROWS($AS$6:$AS$17)-ROWS($AW$6:$AW$17)-ROWS($BA$6:$BA$17)),IFERROR(INDEX($BI$6:$BI$17, ROWS($BP$4:BP84)-ROWS($AK$6:$AK$17)-ROWS($AO$6:$AO$17)-ROWS($AS$6:$AS$17)-ROWS($AW$6:$AW$17)-ROWS($BA$6:$BA$17)-ROWS($BE$6:$BE$17)), "")))))))</f>
        <v/>
      </c>
      <c r="BQ86" s="316" t="str">
        <f t="shared" ca="1" si="187"/>
        <v/>
      </c>
      <c r="BR86" s="413" t="str">
        <f t="shared" ca="1" si="188"/>
        <v/>
      </c>
      <c r="BS86" s="412" t="str">
        <f ca="1">IF(OR(BT86="",BT86=0),"",MAX(BS$5:BS85)+1)</f>
        <v/>
      </c>
      <c r="BT86" s="316" t="str">
        <f ca="1">IFERROR(INDEX($AJ$22:$AJ$33, ROWS($BT$4:BT84)), IFERROR(INDEX($AN$22:$AN$33, ROWS($BT$4:BT84)-ROWS($AJ$22:$AJ$33)), IFERROR(INDEX($AR$22:$AR$33, ROWS($BT$4:BT84)-ROWS($AJ$22:$AJ$33)-ROWS($AN$22:$AN$33)),IFERROR(INDEX($AV$22:$AV$33, ROWS($BT$4:BT84)-ROWS($AJ$22:$AJ$33)-ROWS($AN$22:$AN$33)-ROWS($AR$22:$AR$33)),IFERROR(INDEX($AZ$22:$AZ$33, ROWS($BT$4:BT84)-ROWS($AJ$22:$AJ$33)-ROWS($AN$22:$AN$33)-ROWS($AR$22:$AR$33)-ROWS($AV$22:$AV$33)),IFERROR(INDEX($BD$22:$BD$33, ROWS($BT$4:BT84)-ROWS($AJ$22:$AJ$33)-ROWS($AN$22:$AN$33)-ROWS($AR$22:$AR$33)-ROWS($AV$22:$AV$33)-ROWS($AZ$22:$AZ$33)),IFERROR(INDEX($BH$22:$BH$33, ROWS($BT$4:BT84)-ROWS($AJ$22:$AJ$33)-ROWS($AN$22:$AN$33)-ROWS($AR$22:$AR$33)-ROWS($AV$22:$AV$33)-ROWS($AZ$22:$AZ$33)-ROWS($BD$22:$BD$33)), "")))))))</f>
        <v/>
      </c>
      <c r="BU86" s="316" t="str">
        <f t="shared" ca="1" si="189"/>
        <v/>
      </c>
      <c r="BV86" s="316" t="str">
        <f ca="1">IF(OR(BW86="",BW86=0),"",MAX(BV$5:BV85)+1)</f>
        <v/>
      </c>
      <c r="BW86" s="316" t="str">
        <f ca="1">IFERROR(INDEX($AK$22:$AK$33, ROWS($BW$4:BW84)), IFERROR(INDEX($AO$22:$AO$33, ROWS($BW$4:BW84)-ROWS($AK$22:$AK$33)), IFERROR(INDEX($AS$22:$AS$33, ROWS($BW$4:BW84)-ROWS($AK$22:$AK$33)-ROWS($AO$22:$AO$33)),IFERROR(INDEX($AW$22:$AW$33, ROWS($BW$4:BW84)-ROWS($AK$22:$AK$33)-ROWS($AO$22:$AO$33)-ROWS($AS$22:$AS$33)),IFERROR(INDEX($BA$22:$BA$33, ROWS($BW$4:BW84)-ROWS($AK$22:$AK$33)-ROWS($AO$22:$AO$33)-ROWS($AS$22:$AS$33)-ROWS($AW$22:$AW$33)),IFERROR(INDEX($BE$22:$BE$33, ROWS($BW$4:BW84)-ROWS($AK$22:$AK$33)-ROWS($AO$22:$AO$33)-ROWS($AS$22:$AS$33)-ROWS($AW$22:$AW$33)-ROWS($BA$22:$BA$33)),IFERROR(INDEX($BI$22:$BI$33, ROWS($BW$4:BW84)-ROWS($AK$22:$AK$33)-ROWS($AO$22:$AO$33)-ROWS($AS$22:$AS$33)-ROWS($AW$22:$AW$33)-ROWS($BA$22:$BA$33)-ROWS($BE$22:$BE$33)), "")))))))</f>
        <v/>
      </c>
      <c r="BX86" s="316" t="str">
        <f t="shared" ca="1" si="190"/>
        <v/>
      </c>
      <c r="BY86" s="413" t="str">
        <f t="shared" ca="1" si="191"/>
        <v/>
      </c>
      <c r="BZ86" s="412" t="str">
        <f ca="1">IF(OR(CA86="",CA86=0),"",MAX(BZ$5:BZ85)+1)</f>
        <v/>
      </c>
      <c r="CA86" s="316" t="str">
        <f ca="1">IFERROR(INDEX($AJ$38:$AJ$49, ROWS($CA$4:CA84)), IFERROR(INDEX($AN$38:$AN$49, ROWS($CA$4:CA84)-ROWS($AJ$38:$AJ$49)), IFERROR(INDEX($AR$38:$AR$49, ROWS($CA$4:CA84)-ROWS($AJ$38:$AJ$49)-ROWS($AN$38:$AN$49)),IFERROR(INDEX($AV$38:$AV$49, ROWS($CA$4:CA84)-ROWS($AJ$38:$AJ$49)-ROWS($AN$38:$AN$49)-ROWS($AR$38:$AR$49)),IFERROR(INDEX($AZ$38:$AZ$49, ROWS($CA$4:CA84)-ROWS($AJ$38:$AJ$49)-ROWS($AN$38:$AN$49)-ROWS($AR$38:$AR$49)-ROWS($AV$38:$AV$49)),IFERROR(INDEX($BD$38:$BD$49, ROWS($CA$4:CA84)-ROWS($AJ$38:$AJ$49)-ROWS($AN$38:$AN$49)-ROWS($AR$38:$AR$49)-ROWS($AV$38:$AV$49)-ROWS($AZ$38:$AZ$49)),IFERROR(INDEX($BH$38:$BH$49, ROWS($CA$4:CA84)-ROWS($AJ$38:$AJ$49)-ROWS($AN$38:$AN$49)-ROWS($AR$38:$AR$49)-ROWS($AV$38:$AV$49)-ROWS($AZ$38:$AZ$49)-ROWS($BD$38:$BD$49)), "")))))))</f>
        <v/>
      </c>
      <c r="CB86" s="316" t="str">
        <f t="shared" ca="1" si="192"/>
        <v/>
      </c>
      <c r="CC86" s="316" t="str">
        <f ca="1">IF(OR(CD86="",CD86=0),"",MAX(CC$5:CC85)+1)</f>
        <v/>
      </c>
      <c r="CD86" s="316" t="str">
        <f ca="1">IFERROR(INDEX($AK$38:$AK$49, ROWS($CD$4:CD84)), IFERROR(INDEX($AO$38:$AO$49, ROWS($CD$4:CD84)-ROWS($AK$38:$AK$49)), IFERROR(INDEX($AS$38:$AS$49, ROWS($CD$4:CD84)-ROWS($AK$38:$AK$49)-ROWS($AO$38:$AO$49)),IFERROR(INDEX($AW$38:$AW$49, ROWS($CD$4:CD84)-ROWS($AK$38:$AK$49)-ROWS($AO$38:$AO$49)-ROWS($AS$38:$AS$49)),IFERROR(INDEX($BA$38:$BA$49, ROWS($CD$4:CD84)-ROWS($AK$38:$AK$49)-ROWS($AO$38:$AO$49)-ROWS($AS$38:$AS$49)-ROWS($AW$38:$AW$49)),IFERROR(INDEX($BE$38:$BE$49, ROWS($CD$4:CD84)-ROWS($AK$38:$AK$49)-ROWS($AO$38:$AO$49)-ROWS($AS$38:$AS$49)-ROWS($AW$38:$AW$49)-ROWS($BA$38:$BA$49)),IFERROR(INDEX($BI$38:$BI$49, ROWS($CD$4:CD84)-ROWS($AK$38:$AK$49)-ROWS($AO$38:$AO$49)-ROWS($AS$38:$AS$49)-ROWS($AW$38:$AW$49)-ROWS($BA$38:$BA$49)-ROWS($BE$38:$BE$49)), "")))))))</f>
        <v/>
      </c>
      <c r="CE86" s="316" t="str">
        <f t="shared" ca="1" si="193"/>
        <v/>
      </c>
      <c r="CF86" s="413" t="str">
        <f t="shared" ca="1" si="194"/>
        <v/>
      </c>
      <c r="CG86" s="412" t="str">
        <f ca="1">IF(OR(CH86="",CH86=0),"",MAX(CG$5:CG85)+1)</f>
        <v/>
      </c>
      <c r="CH86" s="316" t="str">
        <f ca="1">IFERROR(INDEX($AJ$54:$AJ$65, ROWS($CH$4:CH84)), IFERROR(INDEX($AN$54:$AN$65, ROWS($CH$4:CH84)-ROWS($AJ$54:$AJ$65)), IFERROR(INDEX($AR$54:$AR$65, ROWS($CH$4:CH84)-ROWS($AJ$54:$AJ$65)-ROWS($AN$54:$AN$65)),IFERROR(INDEX($AV$54:$AV$65, ROWS($CH$4:CH84)-ROWS($AJ$54:$AJ$65)-ROWS($AN$54:$AN$65)-ROWS($AR$54:$AR$65)),IFERROR(INDEX($AZ$54:$AZ$65, ROWS($CH$4:CH84)-ROWS($AJ$54:$AJ$65)-ROWS($AN$54:$AN$65)-ROWS($AR$54:$AR$65)-ROWS($AV$54:$AV$65)),IFERROR(INDEX($BD$54:$BD$65, ROWS($CH$4:CH84)-ROWS($AJ$54:$AJ$65)-ROWS($AN$54:$AN$65)-ROWS($AR$54:$AR$65)-ROWS($AV$54:$AV$65)-ROWS($AZ$54:$AZ$65)),IFERROR(INDEX($BH$54:$BH$65, ROWS($CH$4:CH84)-ROWS($AJ$54:$AJ$65)-ROWS($AN$54:$AN$65)-ROWS($AR$54:$AR$65)-ROWS($AV$54:$AV$65)-ROWS($AZ$54:$AZ$65)-ROWS($BD$54:$BD$65)), "")))))))</f>
        <v/>
      </c>
      <c r="CI86" s="316" t="str">
        <f t="shared" ca="1" si="195"/>
        <v/>
      </c>
      <c r="CJ86" s="316" t="str">
        <f ca="1">IF(OR(CK86="",CK86=0),"",MAX(CJ$5:CJ85)+1)</f>
        <v/>
      </c>
      <c r="CK86" s="316" t="str">
        <f ca="1">IFERROR(INDEX($AK$54:$AK$65, ROWS($CK$4:CK84)), IFERROR(INDEX($AO$54:$AO$65, ROWS($CK$4:CK84)-ROWS($AK$54:$AK$65)), IFERROR(INDEX($AS$54:$AS$65, ROWS($CK$4:CK84)-ROWS($AK$54:$AK$65)-ROWS($AO$54:$AO$65)),IFERROR(INDEX($AW$54:$AW$65, ROWS($CK$4:CK84)-ROWS($AK$54:$AK$65)-ROWS($AO$54:$AO$65)-ROWS($AS$54:$AS$65)),IFERROR(INDEX($BA$54:$BA$65, ROWS($CK$4:CK84)-ROWS($AK$54:$AK$65)-ROWS($AO$54:$AO$65)-ROWS($AS$54:$AS$65)-ROWS($AW$54:$AW$65)),IFERROR(INDEX($BE$54:$BE$65, ROWS($CK$4:CK84)-ROWS($AK$54:$AK$65)-ROWS($AO$54:$AO$65)-ROWS($AS$54:$AS$65)-ROWS($AW$54:$AW$65)-ROWS($BA$54:$BA$65)),IFERROR(INDEX($BI$54:$BI$65, ROWS($CK$4:CK84)-ROWS($AK$54:$AK$65)-ROWS($AO$54:$AO$65)-ROWS($AS$54:$AS$65)-ROWS($AW$54:$AW$65)-ROWS($BA$54:$BA$65)-ROWS($BE$54:$BE$65)), "")))))))</f>
        <v/>
      </c>
      <c r="CL86" s="316" t="str">
        <f t="shared" ca="1" si="196"/>
        <v/>
      </c>
      <c r="CM86" s="413" t="str">
        <f t="shared" ca="1" si="197"/>
        <v/>
      </c>
      <c r="CN86" s="412" t="str">
        <f>IF(OR(CO86="",CO86=0),"",MAX(CN$5:CN85)+1)</f>
        <v/>
      </c>
      <c r="CO86" s="316">
        <f>IFERROR(INDEX($AJ$70:$AJ$81, ROWS($CO$4:CO84)), IFERROR(INDEX($AN$70:$AN$81, ROWS($CO$4:CO84)-ROWS($AJ$70:$AJ$81)), IFERROR(INDEX($AR$70:$AR$81, ROWS($CO$4:CO84)-ROWS($AJ$70:$AJ$81)-ROWS($AN$70:$AN$81)),IFERROR(INDEX($AV$70:$AV$81, ROWS($CO$4:CO84)-ROWS($AJ$70:$AJ$81)-ROWS($AN$70:$AN$81)-ROWS($AR$70:$AR$81)),IFERROR(INDEX($AZ$70:$AZ$81, ROWS($CO$4:CO84)-ROWS($AJ$70:$AJ$81)-ROWS($AN$70:$AN$81)-ROWS($AR$70:$AR$81)-ROWS($AV$70:$AV$81)),IFERROR(INDEX($BD$70:$BD$81, ROWS($CO$4:CO84)-ROWS($AJ$70:$AJ$81)-ROWS($AN$70:$AN$81)-ROWS($AR$70:$AR$81)-ROWS($AV$70:$AV$81)-ROWS($AZ$70:$AZ$81)),IFERROR(INDEX($BH$70:$BH$81, ROWS($CO$4:CO84)-ROWS($AJ$70:$AJ$81)-ROWS($AN$70:$AN$81)-ROWS($AR$70:$AR$81)-ROWS($AV$70:$AV$81)-ROWS($AZ$70:$AZ$81)-ROWS($BD$70:$BD$81)), "")))))))</f>
        <v>0</v>
      </c>
      <c r="CP86" s="316" t="str">
        <f t="shared" ca="1" si="198"/>
        <v/>
      </c>
      <c r="CQ86" s="316" t="str">
        <f>IF(OR(CR86="",CR86=0),"",MAX(CQ$5:CQ85)+1)</f>
        <v/>
      </c>
      <c r="CR86" s="316">
        <f>IFERROR(INDEX($AK$70:$AK$81, ROWS($CR$4:CR84)), IFERROR(INDEX($AO$70:$AO$81, ROWS($CR$4:CR84)-ROWS($AK$70:$AK$81)), IFERROR(INDEX($AS$70:$AS$81, ROWS($CR$4:CR84)-ROWS($AK$70:$AK$81)-ROWS($AO$70:$AO$81)),IFERROR(INDEX($AW$70:$AW$81, ROWS($CR$4:CR84)-ROWS($AK$70:$AK$81)-ROWS($AO$70:$AO$81)-ROWS($AS$70:$AS$81)),IFERROR(INDEX($BA$70:$BA$81, ROWS($CR$4:CR84)-ROWS($AK$70:$AK$81)-ROWS($AO$70:$AO$81)-ROWS($AS$70:$AS$81)-ROWS($AW$70:$AW$81)),IFERROR(INDEX($BE$70:$BE$81, ROWS($CR$4:CR84)-ROWS($AK$70:$AK$81)-ROWS($AO$70:$AO$81)-ROWS($AS$70:$AS$81)-ROWS($AW$70:$AW$81)-ROWS($BA$70:$BA$81)),IFERROR(INDEX($BI$70:$BI$81, ROWS($CR$4:CR84)-ROWS($AK$70:$AK$81)-ROWS($AO$70:$AO$81)-ROWS($AS$70:$AS$81)-ROWS($AW$70:$AW$81)-ROWS($BA$70:$BA$81)-ROWS($BE$70:$BE$81)), "")))))))</f>
        <v>0</v>
      </c>
      <c r="CS86" s="316" t="str">
        <f t="shared" ca="1" si="199"/>
        <v/>
      </c>
      <c r="CT86" s="413" t="str">
        <f t="shared" ca="1" si="200"/>
        <v/>
      </c>
      <c r="CU86" s="412" t="str">
        <f>IF(OR(CV86="",CV86=0),"",MAX(CU$5:CU85)+1)</f>
        <v/>
      </c>
      <c r="CV86" s="316" t="str">
        <f>IFERROR(INDEX($AJ$86:$AJ$97, ROWS($CV$4:CV84)), IFERROR(INDEX($AN$86:$AN$97, ROWS($CV$4:CV84)-ROWS($AJ$86:$AJ$97)), ""))</f>
        <v/>
      </c>
      <c r="CW86" s="316" t="str">
        <f t="shared" si="201"/>
        <v/>
      </c>
      <c r="CX86" s="316" t="str">
        <f>IF(OR(CY86="",CY86=0),"",MAX(CX$5:CX85)+1)</f>
        <v/>
      </c>
      <c r="CY86" s="316" t="str">
        <f>IFERROR(INDEX($AK$86:$AK$97, ROWS($CY$4:CY84)), IFERROR(INDEX($AO$86:$AO$97, ROWS($CY$4:CY84)-ROWS($AK$86:$AK$97)), ""))</f>
        <v/>
      </c>
      <c r="CZ86" s="316" t="str">
        <f t="shared" si="202"/>
        <v/>
      </c>
      <c r="DA86" s="413" t="str">
        <f t="shared" si="203"/>
        <v/>
      </c>
      <c r="DC86" s="438">
        <f ca="1">IF(OR(DD86="",DD86=0),"",MAX(DC$85:DC85)+1)</f>
        <v>1</v>
      </c>
      <c r="DD86" s="434" t="str">
        <f ca="1">IF(CP6="","",IF(NOT(CT6="Income"),CP6,""))</f>
        <v>Groceries</v>
      </c>
      <c r="DE86" s="413">
        <f ca="1">IF(CS6="","",IF(NOT(CT6="Income"),CS6,""))</f>
        <v>125</v>
      </c>
      <c r="DF86" s="438" t="str">
        <f ca="1">IF(OR(DG86="",DG86=0),"",MAX(DF$85:DF85)+1)</f>
        <v/>
      </c>
      <c r="DG86" s="412" t="str">
        <f ca="1">IF(CP6="","",IF(CT6="Income",CP6,""))</f>
        <v/>
      </c>
      <c r="DH86" s="413" t="str">
        <f ca="1">IF(CP6="","",IF(CT6="Income",CS6,""))</f>
        <v/>
      </c>
      <c r="DI86" s="412" t="str">
        <f ca="1">IFERROR(INDEX($DD$86:$DD$103,MATCH(ROW()-ROW($DI$85),$DC$86:$DC$103,0)),"")</f>
        <v>Groceries</v>
      </c>
      <c r="DJ86" s="413">
        <f ca="1">IFERROR(INDEX($DE$86:$DE$103,MATCH(ROW()-ROW($DI$85),$DC$86:$DC$103,0)),"")</f>
        <v>125</v>
      </c>
      <c r="DK86" s="412" t="str">
        <f ca="1">IFERROR(INDEX($DG$86:$DG$103,MATCH(ROW()-ROW($DK$85),$DF$86:$DF$103,0)),"")</f>
        <v>Paycheck 2</v>
      </c>
      <c r="DL86" s="413">
        <f ca="1">IFERROR(INDEX($DH$86:$DH$103,MATCH(ROW()-ROW($DK$85),$DF$86:$DF$103,0)),"")</f>
        <v>400</v>
      </c>
      <c r="DM86" s="292"/>
      <c r="DN86" s="425" t="str">
        <f ca="1">IF(DI86="","",CONCATENATE(DI86," - ",DJ86))</f>
        <v>Groceries - 125</v>
      </c>
      <c r="DO86" s="295" t="str">
        <f ca="1">IF(DI87="","",CONCATENATE(DI87," - ",DJ87))</f>
        <v>Car 2 Gas - 80</v>
      </c>
      <c r="DP86" s="295" t="str">
        <f ca="1">IF(DI88="","",CONCATENATE(DI88," - ",DJ88))</f>
        <v/>
      </c>
      <c r="DQ86" s="440" t="str">
        <f ca="1">IF(DK86="","",CONCATENATE(DK86," - ",DL86))</f>
        <v>Paycheck 2 - 400</v>
      </c>
      <c r="DR86" s="441" t="str">
        <f ca="1">IF(DK87="","",CONCATENATE(DK87," - ",DL87))</f>
        <v/>
      </c>
      <c r="DS86" s="442" t="str">
        <f ca="1">IF(DK88="","",CONCATENATE(DK88," - ",DL88))</f>
        <v/>
      </c>
    </row>
    <row r="87" spans="28:123" x14ac:dyDescent="0.3">
      <c r="AB87" s="395">
        <f ca="1">IFERROR(MATCH($AB$59,OFFSET(Year!$AY$11:$AY$62,AB86,,1000),0)+AB86,"")</f>
        <v>120</v>
      </c>
      <c r="AC87" s="404" t="str">
        <f ca="1">IFERROR(INDEX(Year!$BB$11:$BB$62,AB87),"")</f>
        <v/>
      </c>
      <c r="AD87" s="405" t="str">
        <f ca="1">IFERROR(INDEX(Year!$AZ$11:$AZ$62,AB87),"")</f>
        <v/>
      </c>
      <c r="AE87" s="406" t="str">
        <f ca="1">IFERROR(INDEX(Year!$BA$11:$BA$62,AB87),"")</f>
        <v/>
      </c>
      <c r="AF87" s="407" t="str">
        <f ca="1">IFERROR(INDEX(Year!$AY$11:$AY$62,AB87),"")</f>
        <v/>
      </c>
      <c r="AI87" s="304"/>
      <c r="AJ87" s="305"/>
      <c r="AK87" s="306"/>
      <c r="AL87" s="307"/>
      <c r="AM87" s="304"/>
      <c r="AN87" s="305"/>
      <c r="AO87" s="306"/>
      <c r="AP87" s="307"/>
      <c r="BL87" s="412" t="str">
        <f ca="1">IF(OR(BM87="",BM87=0),"",MAX(BL$5:BL86)+1)</f>
        <v/>
      </c>
      <c r="BM87" s="316" t="str">
        <f ca="1">IFERROR(INDEX($AJ$6:$AJ$17, ROWS(BM$4:$BM85)), IFERROR(INDEX($AN$6:$AN$17, ROWS(BM$4:$BM85)-ROWS($AJ$6:$AJ$17)), IFERROR(INDEX($AR$6:$AR$17, ROWS(BM$4:$BM85)-ROWS($AJ$6:$AJ$17)-ROWS($AN$6:$AN$17)),IFERROR(INDEX($AV$6:$AV$17, ROWS(BM$4:$BM85)-ROWS($AJ$6:$AJ$17)-ROWS($AN$6:$AN$17)-ROWS($AR$6:$AR$17)),IFERROR(INDEX($AZ$6:$AZ$17, ROWS(BM$4:$BM85)-ROWS($AJ$6:$AJ$17)-ROWS($AN$6:$AN$17)-ROWS($AR$6:$AR$17)-ROWS($AV$6:$AV$17)),IFERROR(INDEX($BD$6:$BD$17, ROWS(BM$4:$BM85)-ROWS($AJ$6:$AJ$17)-ROWS($AN$6:$AN$17)-ROWS($AR$6:$AR$17)-ROWS($AV$6:$AV$17)-ROWS($AZ$6:$AZ$17)),IFERROR(INDEX($BH$6:$BH$17, ROWS(BM$4:$BM85)-ROWS($AJ$6:$AJ$17)-ROWS($AN$6:$AN$17)-ROWS($AR$6:$AR$17)-ROWS($AV$6:$AV$17)-ROWS($AZ$6:$AZ$17)-ROWS($BD$6:$BD$17)), "")))))))</f>
        <v/>
      </c>
      <c r="BN87" s="316" t="str">
        <f t="shared" ca="1" si="186"/>
        <v/>
      </c>
      <c r="BO87" s="316" t="str">
        <f ca="1">IF(OR(BP87="",BP87=0),"",MAX(BO$5:BO86)+1)</f>
        <v/>
      </c>
      <c r="BP87" s="316" t="str">
        <f ca="1">IFERROR(INDEX($AK$6:$AK$17, ROWS($BP$4:BP85)), IFERROR(INDEX($AO$6:$AO$17, ROWS($BP$4:BP85)-ROWS($AK$6:$AK$17)), IFERROR(INDEX($AS$6:$AS$17, ROWS($BP$4:BP85)-ROWS($AK$6:$AK$17)-ROWS($AO$6:$AO$17)),IFERROR(INDEX($AW$6:$AW$17, ROWS($BP$4:BP85)-ROWS($AK$6:$AK$17)-ROWS($AO$6:$AO$17)-ROWS($AS$6:$AS$17)),IFERROR(INDEX($BA$6:$BA$17, ROWS($BP$4:BP85)-ROWS($AK$6:$AK$17)-ROWS($AO$6:$AO$17)-ROWS($AS$6:$AS$17)-ROWS($AW$6:$AW$17)),IFERROR(INDEX($BE$6:$BE$17, ROWS($BP$4:BP85)-ROWS($AK$6:$AK$17)-ROWS($AO$6:$AO$17)-ROWS($AS$6:$AS$17)-ROWS($AW$6:$AW$17)-ROWS($BA$6:$BA$17)),IFERROR(INDEX($BI$6:$BI$17, ROWS($BP$4:BP85)-ROWS($AK$6:$AK$17)-ROWS($AO$6:$AO$17)-ROWS($AS$6:$AS$17)-ROWS($AW$6:$AW$17)-ROWS($BA$6:$BA$17)-ROWS($BE$6:$BE$17)), "")))))))</f>
        <v/>
      </c>
      <c r="BQ87" s="316" t="str">
        <f t="shared" ca="1" si="187"/>
        <v/>
      </c>
      <c r="BR87" s="413" t="str">
        <f t="shared" ca="1" si="188"/>
        <v/>
      </c>
      <c r="BS87" s="412" t="str">
        <f ca="1">IF(OR(BT87="",BT87=0),"",MAX(BS$5:BS86)+1)</f>
        <v/>
      </c>
      <c r="BT87" s="316" t="str">
        <f ca="1">IFERROR(INDEX($AJ$22:$AJ$33, ROWS($BT$4:BT85)), IFERROR(INDEX($AN$22:$AN$33, ROWS($BT$4:BT85)-ROWS($AJ$22:$AJ$33)), IFERROR(INDEX($AR$22:$AR$33, ROWS($BT$4:BT85)-ROWS($AJ$22:$AJ$33)-ROWS($AN$22:$AN$33)),IFERROR(INDEX($AV$22:$AV$33, ROWS($BT$4:BT85)-ROWS($AJ$22:$AJ$33)-ROWS($AN$22:$AN$33)-ROWS($AR$22:$AR$33)),IFERROR(INDEX($AZ$22:$AZ$33, ROWS($BT$4:BT85)-ROWS($AJ$22:$AJ$33)-ROWS($AN$22:$AN$33)-ROWS($AR$22:$AR$33)-ROWS($AV$22:$AV$33)),IFERROR(INDEX($BD$22:$BD$33, ROWS($BT$4:BT85)-ROWS($AJ$22:$AJ$33)-ROWS($AN$22:$AN$33)-ROWS($AR$22:$AR$33)-ROWS($AV$22:$AV$33)-ROWS($AZ$22:$AZ$33)),IFERROR(INDEX($BH$22:$BH$33, ROWS($BT$4:BT85)-ROWS($AJ$22:$AJ$33)-ROWS($AN$22:$AN$33)-ROWS($AR$22:$AR$33)-ROWS($AV$22:$AV$33)-ROWS($AZ$22:$AZ$33)-ROWS($BD$22:$BD$33)), "")))))))</f>
        <v/>
      </c>
      <c r="BU87" s="316" t="str">
        <f t="shared" ca="1" si="189"/>
        <v/>
      </c>
      <c r="BV87" s="316" t="str">
        <f ca="1">IF(OR(BW87="",BW87=0),"",MAX(BV$5:BV86)+1)</f>
        <v/>
      </c>
      <c r="BW87" s="316" t="str">
        <f ca="1">IFERROR(INDEX($AK$22:$AK$33, ROWS($BW$4:BW85)), IFERROR(INDEX($AO$22:$AO$33, ROWS($BW$4:BW85)-ROWS($AK$22:$AK$33)), IFERROR(INDEX($AS$22:$AS$33, ROWS($BW$4:BW85)-ROWS($AK$22:$AK$33)-ROWS($AO$22:$AO$33)),IFERROR(INDEX($AW$22:$AW$33, ROWS($BW$4:BW85)-ROWS($AK$22:$AK$33)-ROWS($AO$22:$AO$33)-ROWS($AS$22:$AS$33)),IFERROR(INDEX($BA$22:$BA$33, ROWS($BW$4:BW85)-ROWS($AK$22:$AK$33)-ROWS($AO$22:$AO$33)-ROWS($AS$22:$AS$33)-ROWS($AW$22:$AW$33)),IFERROR(INDEX($BE$22:$BE$33, ROWS($BW$4:BW85)-ROWS($AK$22:$AK$33)-ROWS($AO$22:$AO$33)-ROWS($AS$22:$AS$33)-ROWS($AW$22:$AW$33)-ROWS($BA$22:$BA$33)),IFERROR(INDEX($BI$22:$BI$33, ROWS($BW$4:BW85)-ROWS($AK$22:$AK$33)-ROWS($AO$22:$AO$33)-ROWS($AS$22:$AS$33)-ROWS($AW$22:$AW$33)-ROWS($BA$22:$BA$33)-ROWS($BE$22:$BE$33)), "")))))))</f>
        <v/>
      </c>
      <c r="BX87" s="316" t="str">
        <f t="shared" ca="1" si="190"/>
        <v/>
      </c>
      <c r="BY87" s="413" t="str">
        <f t="shared" ca="1" si="191"/>
        <v/>
      </c>
      <c r="BZ87" s="412" t="str">
        <f ca="1">IF(OR(CA87="",CA87=0),"",MAX(BZ$5:BZ86)+1)</f>
        <v/>
      </c>
      <c r="CA87" s="316" t="str">
        <f ca="1">IFERROR(INDEX($AJ$38:$AJ$49, ROWS($CA$4:CA85)), IFERROR(INDEX($AN$38:$AN$49, ROWS($CA$4:CA85)-ROWS($AJ$38:$AJ$49)), IFERROR(INDEX($AR$38:$AR$49, ROWS($CA$4:CA85)-ROWS($AJ$38:$AJ$49)-ROWS($AN$38:$AN$49)),IFERROR(INDEX($AV$38:$AV$49, ROWS($CA$4:CA85)-ROWS($AJ$38:$AJ$49)-ROWS($AN$38:$AN$49)-ROWS($AR$38:$AR$49)),IFERROR(INDEX($AZ$38:$AZ$49, ROWS($CA$4:CA85)-ROWS($AJ$38:$AJ$49)-ROWS($AN$38:$AN$49)-ROWS($AR$38:$AR$49)-ROWS($AV$38:$AV$49)),IFERROR(INDEX($BD$38:$BD$49, ROWS($CA$4:CA85)-ROWS($AJ$38:$AJ$49)-ROWS($AN$38:$AN$49)-ROWS($AR$38:$AR$49)-ROWS($AV$38:$AV$49)-ROWS($AZ$38:$AZ$49)),IFERROR(INDEX($BH$38:$BH$49, ROWS($CA$4:CA85)-ROWS($AJ$38:$AJ$49)-ROWS($AN$38:$AN$49)-ROWS($AR$38:$AR$49)-ROWS($AV$38:$AV$49)-ROWS($AZ$38:$AZ$49)-ROWS($BD$38:$BD$49)), "")))))))</f>
        <v/>
      </c>
      <c r="CB87" s="316" t="str">
        <f t="shared" ca="1" si="192"/>
        <v/>
      </c>
      <c r="CC87" s="316" t="str">
        <f ca="1">IF(OR(CD87="",CD87=0),"",MAX(CC$5:CC86)+1)</f>
        <v/>
      </c>
      <c r="CD87" s="316" t="str">
        <f ca="1">IFERROR(INDEX($AK$38:$AK$49, ROWS($CD$4:CD85)), IFERROR(INDEX($AO$38:$AO$49, ROWS($CD$4:CD85)-ROWS($AK$38:$AK$49)), IFERROR(INDEX($AS$38:$AS$49, ROWS($CD$4:CD85)-ROWS($AK$38:$AK$49)-ROWS($AO$38:$AO$49)),IFERROR(INDEX($AW$38:$AW$49, ROWS($CD$4:CD85)-ROWS($AK$38:$AK$49)-ROWS($AO$38:$AO$49)-ROWS($AS$38:$AS$49)),IFERROR(INDEX($BA$38:$BA$49, ROWS($CD$4:CD85)-ROWS($AK$38:$AK$49)-ROWS($AO$38:$AO$49)-ROWS($AS$38:$AS$49)-ROWS($AW$38:$AW$49)),IFERROR(INDEX($BE$38:$BE$49, ROWS($CD$4:CD85)-ROWS($AK$38:$AK$49)-ROWS($AO$38:$AO$49)-ROWS($AS$38:$AS$49)-ROWS($AW$38:$AW$49)-ROWS($BA$38:$BA$49)),IFERROR(INDEX($BI$38:$BI$49, ROWS($CD$4:CD85)-ROWS($AK$38:$AK$49)-ROWS($AO$38:$AO$49)-ROWS($AS$38:$AS$49)-ROWS($AW$38:$AW$49)-ROWS($BA$38:$BA$49)-ROWS($BE$38:$BE$49)), "")))))))</f>
        <v/>
      </c>
      <c r="CE87" s="316" t="str">
        <f t="shared" ca="1" si="193"/>
        <v/>
      </c>
      <c r="CF87" s="413" t="str">
        <f t="shared" ca="1" si="194"/>
        <v/>
      </c>
      <c r="CG87" s="412" t="str">
        <f ca="1">IF(OR(CH87="",CH87=0),"",MAX(CG$5:CG86)+1)</f>
        <v/>
      </c>
      <c r="CH87" s="316" t="str">
        <f ca="1">IFERROR(INDEX($AJ$54:$AJ$65, ROWS($CH$4:CH85)), IFERROR(INDEX($AN$54:$AN$65, ROWS($CH$4:CH85)-ROWS($AJ$54:$AJ$65)), IFERROR(INDEX($AR$54:$AR$65, ROWS($CH$4:CH85)-ROWS($AJ$54:$AJ$65)-ROWS($AN$54:$AN$65)),IFERROR(INDEX($AV$54:$AV$65, ROWS($CH$4:CH85)-ROWS($AJ$54:$AJ$65)-ROWS($AN$54:$AN$65)-ROWS($AR$54:$AR$65)),IFERROR(INDEX($AZ$54:$AZ$65, ROWS($CH$4:CH85)-ROWS($AJ$54:$AJ$65)-ROWS($AN$54:$AN$65)-ROWS($AR$54:$AR$65)-ROWS($AV$54:$AV$65)),IFERROR(INDEX($BD$54:$BD$65, ROWS($CH$4:CH85)-ROWS($AJ$54:$AJ$65)-ROWS($AN$54:$AN$65)-ROWS($AR$54:$AR$65)-ROWS($AV$54:$AV$65)-ROWS($AZ$54:$AZ$65)),IFERROR(INDEX($BH$54:$BH$65, ROWS($CH$4:CH85)-ROWS($AJ$54:$AJ$65)-ROWS($AN$54:$AN$65)-ROWS($AR$54:$AR$65)-ROWS($AV$54:$AV$65)-ROWS($AZ$54:$AZ$65)-ROWS($BD$54:$BD$65)), "")))))))</f>
        <v/>
      </c>
      <c r="CI87" s="316" t="str">
        <f t="shared" ca="1" si="195"/>
        <v/>
      </c>
      <c r="CJ87" s="316" t="str">
        <f ca="1">IF(OR(CK87="",CK87=0),"",MAX(CJ$5:CJ86)+1)</f>
        <v/>
      </c>
      <c r="CK87" s="316" t="str">
        <f ca="1">IFERROR(INDEX($AK$54:$AK$65, ROWS($CK$4:CK85)), IFERROR(INDEX($AO$54:$AO$65, ROWS($CK$4:CK85)-ROWS($AK$54:$AK$65)), IFERROR(INDEX($AS$54:$AS$65, ROWS($CK$4:CK85)-ROWS($AK$54:$AK$65)-ROWS($AO$54:$AO$65)),IFERROR(INDEX($AW$54:$AW$65, ROWS($CK$4:CK85)-ROWS($AK$54:$AK$65)-ROWS($AO$54:$AO$65)-ROWS($AS$54:$AS$65)),IFERROR(INDEX($BA$54:$BA$65, ROWS($CK$4:CK85)-ROWS($AK$54:$AK$65)-ROWS($AO$54:$AO$65)-ROWS($AS$54:$AS$65)-ROWS($AW$54:$AW$65)),IFERROR(INDEX($BE$54:$BE$65, ROWS($CK$4:CK85)-ROWS($AK$54:$AK$65)-ROWS($AO$54:$AO$65)-ROWS($AS$54:$AS$65)-ROWS($AW$54:$AW$65)-ROWS($BA$54:$BA$65)),IFERROR(INDEX($BI$54:$BI$65, ROWS($CK$4:CK85)-ROWS($AK$54:$AK$65)-ROWS($AO$54:$AO$65)-ROWS($AS$54:$AS$65)-ROWS($AW$54:$AW$65)-ROWS($BA$54:$BA$65)-ROWS($BE$54:$BE$65)), "")))))))</f>
        <v/>
      </c>
      <c r="CL87" s="316" t="str">
        <f t="shared" ca="1" si="196"/>
        <v/>
      </c>
      <c r="CM87" s="413" t="str">
        <f t="shared" ca="1" si="197"/>
        <v/>
      </c>
      <c r="CN87" s="412" t="str">
        <f>IF(OR(CO87="",CO87=0),"",MAX(CN$5:CN86)+1)</f>
        <v/>
      </c>
      <c r="CO87" s="316">
        <f>IFERROR(INDEX($AJ$70:$AJ$81, ROWS($CO$4:CO85)), IFERROR(INDEX($AN$70:$AN$81, ROWS($CO$4:CO85)-ROWS($AJ$70:$AJ$81)), IFERROR(INDEX($AR$70:$AR$81, ROWS($CO$4:CO85)-ROWS($AJ$70:$AJ$81)-ROWS($AN$70:$AN$81)),IFERROR(INDEX($AV$70:$AV$81, ROWS($CO$4:CO85)-ROWS($AJ$70:$AJ$81)-ROWS($AN$70:$AN$81)-ROWS($AR$70:$AR$81)),IFERROR(INDEX($AZ$70:$AZ$81, ROWS($CO$4:CO85)-ROWS($AJ$70:$AJ$81)-ROWS($AN$70:$AN$81)-ROWS($AR$70:$AR$81)-ROWS($AV$70:$AV$81)),IFERROR(INDEX($BD$70:$BD$81, ROWS($CO$4:CO85)-ROWS($AJ$70:$AJ$81)-ROWS($AN$70:$AN$81)-ROWS($AR$70:$AR$81)-ROWS($AV$70:$AV$81)-ROWS($AZ$70:$AZ$81)),IFERROR(INDEX($BH$70:$BH$81, ROWS($CO$4:CO85)-ROWS($AJ$70:$AJ$81)-ROWS($AN$70:$AN$81)-ROWS($AR$70:$AR$81)-ROWS($AV$70:$AV$81)-ROWS($AZ$70:$AZ$81)-ROWS($BD$70:$BD$81)), "")))))))</f>
        <v>0</v>
      </c>
      <c r="CP87" s="316" t="str">
        <f t="shared" ca="1" si="198"/>
        <v/>
      </c>
      <c r="CQ87" s="316" t="str">
        <f>IF(OR(CR87="",CR87=0),"",MAX(CQ$5:CQ86)+1)</f>
        <v/>
      </c>
      <c r="CR87" s="316">
        <f>IFERROR(INDEX($AK$70:$AK$81, ROWS($CR$4:CR85)), IFERROR(INDEX($AO$70:$AO$81, ROWS($CR$4:CR85)-ROWS($AK$70:$AK$81)), IFERROR(INDEX($AS$70:$AS$81, ROWS($CR$4:CR85)-ROWS($AK$70:$AK$81)-ROWS($AO$70:$AO$81)),IFERROR(INDEX($AW$70:$AW$81, ROWS($CR$4:CR85)-ROWS($AK$70:$AK$81)-ROWS($AO$70:$AO$81)-ROWS($AS$70:$AS$81)),IFERROR(INDEX($BA$70:$BA$81, ROWS($CR$4:CR85)-ROWS($AK$70:$AK$81)-ROWS($AO$70:$AO$81)-ROWS($AS$70:$AS$81)-ROWS($AW$70:$AW$81)),IFERROR(INDEX($BE$70:$BE$81, ROWS($CR$4:CR85)-ROWS($AK$70:$AK$81)-ROWS($AO$70:$AO$81)-ROWS($AS$70:$AS$81)-ROWS($AW$70:$AW$81)-ROWS($BA$70:$BA$81)),IFERROR(INDEX($BI$70:$BI$81, ROWS($CR$4:CR85)-ROWS($AK$70:$AK$81)-ROWS($AO$70:$AO$81)-ROWS($AS$70:$AS$81)-ROWS($AW$70:$AW$81)-ROWS($BA$70:$BA$81)-ROWS($BE$70:$BE$81)), "")))))))</f>
        <v>0</v>
      </c>
      <c r="CS87" s="316" t="str">
        <f t="shared" ca="1" si="199"/>
        <v/>
      </c>
      <c r="CT87" s="413" t="str">
        <f t="shared" ca="1" si="200"/>
        <v/>
      </c>
      <c r="CU87" s="412" t="str">
        <f>IF(OR(CV87="",CV87=0),"",MAX(CU$5:CU86)+1)</f>
        <v/>
      </c>
      <c r="CV87" s="316" t="str">
        <f>IFERROR(INDEX($AJ$86:$AJ$97, ROWS($CV$4:CV85)), IFERROR(INDEX($AN$86:$AN$97, ROWS($CV$4:CV85)-ROWS($AJ$86:$AJ$97)), ""))</f>
        <v/>
      </c>
      <c r="CW87" s="316" t="str">
        <f t="shared" si="201"/>
        <v/>
      </c>
      <c r="CX87" s="316" t="str">
        <f>IF(OR(CY87="",CY87=0),"",MAX(CX$5:CX86)+1)</f>
        <v/>
      </c>
      <c r="CY87" s="316" t="str">
        <f>IFERROR(INDEX($AK$86:$AK$97, ROWS($CY$4:CY85)), IFERROR(INDEX($AO$86:$AO$97, ROWS($CY$4:CY85)-ROWS($AK$86:$AK$97)), ""))</f>
        <v/>
      </c>
      <c r="CZ87" s="316" t="str">
        <f t="shared" si="202"/>
        <v/>
      </c>
      <c r="DA87" s="413" t="str">
        <f t="shared" si="203"/>
        <v/>
      </c>
      <c r="DC87" s="438" t="str">
        <f ca="1">IF(OR(DD87="",DD87=0),"",MAX(DC$85:DC86)+1)</f>
        <v/>
      </c>
      <c r="DD87" s="434" t="str">
        <f t="shared" ref="DD87:DD103" ca="1" si="204">IF(CP7="","",IF(NOT(CT7="Income"),CP7,""))</f>
        <v/>
      </c>
      <c r="DE87" s="413" t="str">
        <f t="shared" ref="DE87:DE103" ca="1" si="205">IF(CS7="","",IF(NOT(CT7="Income"),CS7,""))</f>
        <v/>
      </c>
      <c r="DF87" s="431">
        <f ca="1">IF(OR(DG87="",DG87=0),"",MAX(DF$85:DF86)+1)</f>
        <v>1</v>
      </c>
      <c r="DG87" s="412" t="str">
        <f t="shared" ref="DG87:DG103" ca="1" si="206">IF(CP7="","",IF(CT7="Income",CP7,""))</f>
        <v>Paycheck 2</v>
      </c>
      <c r="DH87" s="413">
        <f t="shared" ref="DH87:DH103" ca="1" si="207">IF(CP7="","",IF(CT7="Income",CS7,""))</f>
        <v>400</v>
      </c>
      <c r="DI87" s="412" t="str">
        <f t="shared" ref="DI87:DI103" ca="1" si="208">IFERROR(INDEX($DD$86:$DD$103,MATCH(ROW()-ROW($DI$85),$DC$86:$DC$103,0)),"")</f>
        <v>Car 2 Gas</v>
      </c>
      <c r="DJ87" s="413">
        <f t="shared" ref="DJ87:DJ103" ca="1" si="209">IFERROR(INDEX($DE$86:$DE$103,MATCH(ROW()-ROW($DI$85),$DC$86:$DC$103,0)),"")</f>
        <v>80</v>
      </c>
      <c r="DK87" s="412" t="str">
        <f t="shared" ref="DK87:DK103" ca="1" si="210">IFERROR(INDEX($DG$86:$DG$103,MATCH(ROW()-ROW($DK$85),$DF$86:$DF$103,0)),"")</f>
        <v/>
      </c>
      <c r="DL87" s="413" t="str">
        <f t="shared" ref="DL87:DL103" ca="1" si="211">IFERROR(INDEX($DH$86:$DH$103,MATCH(ROW()-ROW($DK$85),$DF$86:$DF$103,0)),"")</f>
        <v/>
      </c>
      <c r="DM87" s="292"/>
      <c r="DN87" s="425" t="str">
        <f ca="1">IF(DI89="","",CONCATENATE(DI89," - ",DJ89))</f>
        <v/>
      </c>
      <c r="DO87" s="295" t="str">
        <f ca="1">IF(DI90="","",CONCATENATE(DI90," - ",DJ90))</f>
        <v/>
      </c>
      <c r="DP87" s="295" t="str">
        <f ca="1">IF(DI91="","",CONCATENATE(DI91," - ",DJ91))</f>
        <v/>
      </c>
      <c r="DQ87" s="425" t="str">
        <f ca="1">IF(DK89="","",CONCATENATE(DK89," - ",DL89))</f>
        <v/>
      </c>
      <c r="DR87" s="295" t="str">
        <f ca="1">IF(DK90="","",CONCATENATE(DK90," - ",DL90))</f>
        <v/>
      </c>
      <c r="DS87" s="426" t="str">
        <f ca="1">IF(DK91="","",CONCATENATE(DK91," - ",DL91))</f>
        <v/>
      </c>
    </row>
    <row r="88" spans="28:123" x14ac:dyDescent="0.3">
      <c r="AB88" s="395">
        <f ca="1">IFERROR(MATCH($AB$59,OFFSET(Year!$AY$11:$AY$62,AB87,,1000),0)+AB87,"")</f>
        <v>121</v>
      </c>
      <c r="AC88" s="404" t="str">
        <f ca="1">IFERROR(INDEX(Year!$BB$11:$BB$62,AB88),"")</f>
        <v/>
      </c>
      <c r="AD88" s="405" t="str">
        <f ca="1">IFERROR(INDEX(Year!$AZ$11:$AZ$62,AB88),"")</f>
        <v/>
      </c>
      <c r="AE88" s="406" t="str">
        <f ca="1">IFERROR(INDEX(Year!$BA$11:$BA$62,AB88),"")</f>
        <v/>
      </c>
      <c r="AF88" s="407" t="str">
        <f ca="1">IFERROR(INDEX(Year!$AY$11:$AY$62,AB88),"")</f>
        <v/>
      </c>
      <c r="AI88" s="304"/>
      <c r="AJ88" s="305"/>
      <c r="AK88" s="306"/>
      <c r="AL88" s="307"/>
      <c r="AM88" s="304"/>
      <c r="AN88" s="305"/>
      <c r="AO88" s="306"/>
      <c r="AP88" s="307"/>
      <c r="BL88" s="412" t="str">
        <f ca="1">IF(OR(BM88="",BM88=0),"",MAX(BL$5:BL87)+1)</f>
        <v/>
      </c>
      <c r="BM88" s="316" t="str">
        <f ca="1">IFERROR(INDEX($AJ$6:$AJ$17, ROWS(BM$4:$BM86)), IFERROR(INDEX($AN$6:$AN$17, ROWS(BM$4:$BM86)-ROWS($AJ$6:$AJ$17)), IFERROR(INDEX($AR$6:$AR$17, ROWS(BM$4:$BM86)-ROWS($AJ$6:$AJ$17)-ROWS($AN$6:$AN$17)),IFERROR(INDEX($AV$6:$AV$17, ROWS(BM$4:$BM86)-ROWS($AJ$6:$AJ$17)-ROWS($AN$6:$AN$17)-ROWS($AR$6:$AR$17)),IFERROR(INDEX($AZ$6:$AZ$17, ROWS(BM$4:$BM86)-ROWS($AJ$6:$AJ$17)-ROWS($AN$6:$AN$17)-ROWS($AR$6:$AR$17)-ROWS($AV$6:$AV$17)),IFERROR(INDEX($BD$6:$BD$17, ROWS(BM$4:$BM86)-ROWS($AJ$6:$AJ$17)-ROWS($AN$6:$AN$17)-ROWS($AR$6:$AR$17)-ROWS($AV$6:$AV$17)-ROWS($AZ$6:$AZ$17)),IFERROR(INDEX($BH$6:$BH$17, ROWS(BM$4:$BM86)-ROWS($AJ$6:$AJ$17)-ROWS($AN$6:$AN$17)-ROWS($AR$6:$AR$17)-ROWS($AV$6:$AV$17)-ROWS($AZ$6:$AZ$17)-ROWS($BD$6:$BD$17)), "")))))))</f>
        <v/>
      </c>
      <c r="BN88" s="316" t="str">
        <f t="shared" ca="1" si="186"/>
        <v/>
      </c>
      <c r="BO88" s="316" t="str">
        <f ca="1">IF(OR(BP88="",BP88=0),"",MAX(BO$5:BO87)+1)</f>
        <v/>
      </c>
      <c r="BP88" s="316" t="str">
        <f ca="1">IFERROR(INDEX($AK$6:$AK$17, ROWS($BP$4:BP86)), IFERROR(INDEX($AO$6:$AO$17, ROWS($BP$4:BP86)-ROWS($AK$6:$AK$17)), IFERROR(INDEX($AS$6:$AS$17, ROWS($BP$4:BP86)-ROWS($AK$6:$AK$17)-ROWS($AO$6:$AO$17)),IFERROR(INDEX($AW$6:$AW$17, ROWS($BP$4:BP86)-ROWS($AK$6:$AK$17)-ROWS($AO$6:$AO$17)-ROWS($AS$6:$AS$17)),IFERROR(INDEX($BA$6:$BA$17, ROWS($BP$4:BP86)-ROWS($AK$6:$AK$17)-ROWS($AO$6:$AO$17)-ROWS($AS$6:$AS$17)-ROWS($AW$6:$AW$17)),IFERROR(INDEX($BE$6:$BE$17, ROWS($BP$4:BP86)-ROWS($AK$6:$AK$17)-ROWS($AO$6:$AO$17)-ROWS($AS$6:$AS$17)-ROWS($AW$6:$AW$17)-ROWS($BA$6:$BA$17)),IFERROR(INDEX($BI$6:$BI$17, ROWS($BP$4:BP86)-ROWS($AK$6:$AK$17)-ROWS($AO$6:$AO$17)-ROWS($AS$6:$AS$17)-ROWS($AW$6:$AW$17)-ROWS($BA$6:$BA$17)-ROWS($BE$6:$BE$17)), "")))))))</f>
        <v/>
      </c>
      <c r="BQ88" s="316" t="str">
        <f t="shared" ca="1" si="187"/>
        <v/>
      </c>
      <c r="BR88" s="413" t="str">
        <f t="shared" ca="1" si="188"/>
        <v/>
      </c>
      <c r="BS88" s="412" t="str">
        <f ca="1">IF(OR(BT88="",BT88=0),"",MAX(BS$5:BS87)+1)</f>
        <v/>
      </c>
      <c r="BT88" s="316" t="str">
        <f ca="1">IFERROR(INDEX($AJ$22:$AJ$33, ROWS($BT$4:BT86)), IFERROR(INDEX($AN$22:$AN$33, ROWS($BT$4:BT86)-ROWS($AJ$22:$AJ$33)), IFERROR(INDEX($AR$22:$AR$33, ROWS($BT$4:BT86)-ROWS($AJ$22:$AJ$33)-ROWS($AN$22:$AN$33)),IFERROR(INDEX($AV$22:$AV$33, ROWS($BT$4:BT86)-ROWS($AJ$22:$AJ$33)-ROWS($AN$22:$AN$33)-ROWS($AR$22:$AR$33)),IFERROR(INDEX($AZ$22:$AZ$33, ROWS($BT$4:BT86)-ROWS($AJ$22:$AJ$33)-ROWS($AN$22:$AN$33)-ROWS($AR$22:$AR$33)-ROWS($AV$22:$AV$33)),IFERROR(INDEX($BD$22:$BD$33, ROWS($BT$4:BT86)-ROWS($AJ$22:$AJ$33)-ROWS($AN$22:$AN$33)-ROWS($AR$22:$AR$33)-ROWS($AV$22:$AV$33)-ROWS($AZ$22:$AZ$33)),IFERROR(INDEX($BH$22:$BH$33, ROWS($BT$4:BT86)-ROWS($AJ$22:$AJ$33)-ROWS($AN$22:$AN$33)-ROWS($AR$22:$AR$33)-ROWS($AV$22:$AV$33)-ROWS($AZ$22:$AZ$33)-ROWS($BD$22:$BD$33)), "")))))))</f>
        <v/>
      </c>
      <c r="BU88" s="316" t="str">
        <f t="shared" ca="1" si="189"/>
        <v/>
      </c>
      <c r="BV88" s="316" t="str">
        <f ca="1">IF(OR(BW88="",BW88=0),"",MAX(BV$5:BV87)+1)</f>
        <v/>
      </c>
      <c r="BW88" s="316" t="str">
        <f ca="1">IFERROR(INDEX($AK$22:$AK$33, ROWS($BW$4:BW86)), IFERROR(INDEX($AO$22:$AO$33, ROWS($BW$4:BW86)-ROWS($AK$22:$AK$33)), IFERROR(INDEX($AS$22:$AS$33, ROWS($BW$4:BW86)-ROWS($AK$22:$AK$33)-ROWS($AO$22:$AO$33)),IFERROR(INDEX($AW$22:$AW$33, ROWS($BW$4:BW86)-ROWS($AK$22:$AK$33)-ROWS($AO$22:$AO$33)-ROWS($AS$22:$AS$33)),IFERROR(INDEX($BA$22:$BA$33, ROWS($BW$4:BW86)-ROWS($AK$22:$AK$33)-ROWS($AO$22:$AO$33)-ROWS($AS$22:$AS$33)-ROWS($AW$22:$AW$33)),IFERROR(INDEX($BE$22:$BE$33, ROWS($BW$4:BW86)-ROWS($AK$22:$AK$33)-ROWS($AO$22:$AO$33)-ROWS($AS$22:$AS$33)-ROWS($AW$22:$AW$33)-ROWS($BA$22:$BA$33)),IFERROR(INDEX($BI$22:$BI$33, ROWS($BW$4:BW86)-ROWS($AK$22:$AK$33)-ROWS($AO$22:$AO$33)-ROWS($AS$22:$AS$33)-ROWS($AW$22:$AW$33)-ROWS($BA$22:$BA$33)-ROWS($BE$22:$BE$33)), "")))))))</f>
        <v/>
      </c>
      <c r="BX88" s="316" t="str">
        <f t="shared" ca="1" si="190"/>
        <v/>
      </c>
      <c r="BY88" s="413" t="str">
        <f t="shared" ca="1" si="191"/>
        <v/>
      </c>
      <c r="BZ88" s="412" t="str">
        <f ca="1">IF(OR(CA88="",CA88=0),"",MAX(BZ$5:BZ87)+1)</f>
        <v/>
      </c>
      <c r="CA88" s="316" t="str">
        <f ca="1">IFERROR(INDEX($AJ$38:$AJ$49, ROWS($CA$4:CA86)), IFERROR(INDEX($AN$38:$AN$49, ROWS($CA$4:CA86)-ROWS($AJ$38:$AJ$49)), IFERROR(INDEX($AR$38:$AR$49, ROWS($CA$4:CA86)-ROWS($AJ$38:$AJ$49)-ROWS($AN$38:$AN$49)),IFERROR(INDEX($AV$38:$AV$49, ROWS($CA$4:CA86)-ROWS($AJ$38:$AJ$49)-ROWS($AN$38:$AN$49)-ROWS($AR$38:$AR$49)),IFERROR(INDEX($AZ$38:$AZ$49, ROWS($CA$4:CA86)-ROWS($AJ$38:$AJ$49)-ROWS($AN$38:$AN$49)-ROWS($AR$38:$AR$49)-ROWS($AV$38:$AV$49)),IFERROR(INDEX($BD$38:$BD$49, ROWS($CA$4:CA86)-ROWS($AJ$38:$AJ$49)-ROWS($AN$38:$AN$49)-ROWS($AR$38:$AR$49)-ROWS($AV$38:$AV$49)-ROWS($AZ$38:$AZ$49)),IFERROR(INDEX($BH$38:$BH$49, ROWS($CA$4:CA86)-ROWS($AJ$38:$AJ$49)-ROWS($AN$38:$AN$49)-ROWS($AR$38:$AR$49)-ROWS($AV$38:$AV$49)-ROWS($AZ$38:$AZ$49)-ROWS($BD$38:$BD$49)), "")))))))</f>
        <v/>
      </c>
      <c r="CB88" s="316" t="str">
        <f t="shared" ca="1" si="192"/>
        <v/>
      </c>
      <c r="CC88" s="316" t="str">
        <f ca="1">IF(OR(CD88="",CD88=0),"",MAX(CC$5:CC87)+1)</f>
        <v/>
      </c>
      <c r="CD88" s="316" t="str">
        <f ca="1">IFERROR(INDEX($AK$38:$AK$49, ROWS($CD$4:CD86)), IFERROR(INDEX($AO$38:$AO$49, ROWS($CD$4:CD86)-ROWS($AK$38:$AK$49)), IFERROR(INDEX($AS$38:$AS$49, ROWS($CD$4:CD86)-ROWS($AK$38:$AK$49)-ROWS($AO$38:$AO$49)),IFERROR(INDEX($AW$38:$AW$49, ROWS($CD$4:CD86)-ROWS($AK$38:$AK$49)-ROWS($AO$38:$AO$49)-ROWS($AS$38:$AS$49)),IFERROR(INDEX($BA$38:$BA$49, ROWS($CD$4:CD86)-ROWS($AK$38:$AK$49)-ROWS($AO$38:$AO$49)-ROWS($AS$38:$AS$49)-ROWS($AW$38:$AW$49)),IFERROR(INDEX($BE$38:$BE$49, ROWS($CD$4:CD86)-ROWS($AK$38:$AK$49)-ROWS($AO$38:$AO$49)-ROWS($AS$38:$AS$49)-ROWS($AW$38:$AW$49)-ROWS($BA$38:$BA$49)),IFERROR(INDEX($BI$38:$BI$49, ROWS($CD$4:CD86)-ROWS($AK$38:$AK$49)-ROWS($AO$38:$AO$49)-ROWS($AS$38:$AS$49)-ROWS($AW$38:$AW$49)-ROWS($BA$38:$BA$49)-ROWS($BE$38:$BE$49)), "")))))))</f>
        <v/>
      </c>
      <c r="CE88" s="316" t="str">
        <f t="shared" ca="1" si="193"/>
        <v/>
      </c>
      <c r="CF88" s="413" t="str">
        <f t="shared" ca="1" si="194"/>
        <v/>
      </c>
      <c r="CG88" s="412" t="str">
        <f ca="1">IF(OR(CH88="",CH88=0),"",MAX(CG$5:CG87)+1)</f>
        <v/>
      </c>
      <c r="CH88" s="316" t="str">
        <f ca="1">IFERROR(INDEX($AJ$54:$AJ$65, ROWS($CH$4:CH86)), IFERROR(INDEX($AN$54:$AN$65, ROWS($CH$4:CH86)-ROWS($AJ$54:$AJ$65)), IFERROR(INDEX($AR$54:$AR$65, ROWS($CH$4:CH86)-ROWS($AJ$54:$AJ$65)-ROWS($AN$54:$AN$65)),IFERROR(INDEX($AV$54:$AV$65, ROWS($CH$4:CH86)-ROWS($AJ$54:$AJ$65)-ROWS($AN$54:$AN$65)-ROWS($AR$54:$AR$65)),IFERROR(INDEX($AZ$54:$AZ$65, ROWS($CH$4:CH86)-ROWS($AJ$54:$AJ$65)-ROWS($AN$54:$AN$65)-ROWS($AR$54:$AR$65)-ROWS($AV$54:$AV$65)),IFERROR(INDEX($BD$54:$BD$65, ROWS($CH$4:CH86)-ROWS($AJ$54:$AJ$65)-ROWS($AN$54:$AN$65)-ROWS($AR$54:$AR$65)-ROWS($AV$54:$AV$65)-ROWS($AZ$54:$AZ$65)),IFERROR(INDEX($BH$54:$BH$65, ROWS($CH$4:CH86)-ROWS($AJ$54:$AJ$65)-ROWS($AN$54:$AN$65)-ROWS($AR$54:$AR$65)-ROWS($AV$54:$AV$65)-ROWS($AZ$54:$AZ$65)-ROWS($BD$54:$BD$65)), "")))))))</f>
        <v/>
      </c>
      <c r="CI88" s="316" t="str">
        <f t="shared" ca="1" si="195"/>
        <v/>
      </c>
      <c r="CJ88" s="316" t="str">
        <f ca="1">IF(OR(CK88="",CK88=0),"",MAX(CJ$5:CJ87)+1)</f>
        <v/>
      </c>
      <c r="CK88" s="316" t="str">
        <f ca="1">IFERROR(INDEX($AK$54:$AK$65, ROWS($CK$4:CK86)), IFERROR(INDEX($AO$54:$AO$65, ROWS($CK$4:CK86)-ROWS($AK$54:$AK$65)), IFERROR(INDEX($AS$54:$AS$65, ROWS($CK$4:CK86)-ROWS($AK$54:$AK$65)-ROWS($AO$54:$AO$65)),IFERROR(INDEX($AW$54:$AW$65, ROWS($CK$4:CK86)-ROWS($AK$54:$AK$65)-ROWS($AO$54:$AO$65)-ROWS($AS$54:$AS$65)),IFERROR(INDEX($BA$54:$BA$65, ROWS($CK$4:CK86)-ROWS($AK$54:$AK$65)-ROWS($AO$54:$AO$65)-ROWS($AS$54:$AS$65)-ROWS($AW$54:$AW$65)),IFERROR(INDEX($BE$54:$BE$65, ROWS($CK$4:CK86)-ROWS($AK$54:$AK$65)-ROWS($AO$54:$AO$65)-ROWS($AS$54:$AS$65)-ROWS($AW$54:$AW$65)-ROWS($BA$54:$BA$65)),IFERROR(INDEX($BI$54:$BI$65, ROWS($CK$4:CK86)-ROWS($AK$54:$AK$65)-ROWS($AO$54:$AO$65)-ROWS($AS$54:$AS$65)-ROWS($AW$54:$AW$65)-ROWS($BA$54:$BA$65)-ROWS($BE$54:$BE$65)), "")))))))</f>
        <v/>
      </c>
      <c r="CL88" s="316" t="str">
        <f t="shared" ca="1" si="196"/>
        <v/>
      </c>
      <c r="CM88" s="413" t="str">
        <f t="shared" ca="1" si="197"/>
        <v/>
      </c>
      <c r="CN88" s="412" t="str">
        <f>IF(OR(CO88="",CO88=0),"",MAX(CN$5:CN87)+1)</f>
        <v/>
      </c>
      <c r="CO88" s="316">
        <f>IFERROR(INDEX($AJ$70:$AJ$81, ROWS($CO$4:CO86)), IFERROR(INDEX($AN$70:$AN$81, ROWS($CO$4:CO86)-ROWS($AJ$70:$AJ$81)), IFERROR(INDEX($AR$70:$AR$81, ROWS($CO$4:CO86)-ROWS($AJ$70:$AJ$81)-ROWS($AN$70:$AN$81)),IFERROR(INDEX($AV$70:$AV$81, ROWS($CO$4:CO86)-ROWS($AJ$70:$AJ$81)-ROWS($AN$70:$AN$81)-ROWS($AR$70:$AR$81)),IFERROR(INDEX($AZ$70:$AZ$81, ROWS($CO$4:CO86)-ROWS($AJ$70:$AJ$81)-ROWS($AN$70:$AN$81)-ROWS($AR$70:$AR$81)-ROWS($AV$70:$AV$81)),IFERROR(INDEX($BD$70:$BD$81, ROWS($CO$4:CO86)-ROWS($AJ$70:$AJ$81)-ROWS($AN$70:$AN$81)-ROWS($AR$70:$AR$81)-ROWS($AV$70:$AV$81)-ROWS($AZ$70:$AZ$81)),IFERROR(INDEX($BH$70:$BH$81, ROWS($CO$4:CO86)-ROWS($AJ$70:$AJ$81)-ROWS($AN$70:$AN$81)-ROWS($AR$70:$AR$81)-ROWS($AV$70:$AV$81)-ROWS($AZ$70:$AZ$81)-ROWS($BD$70:$BD$81)), "")))))))</f>
        <v>0</v>
      </c>
      <c r="CP88" s="316" t="str">
        <f t="shared" ca="1" si="198"/>
        <v/>
      </c>
      <c r="CQ88" s="316" t="str">
        <f>IF(OR(CR88="",CR88=0),"",MAX(CQ$5:CQ87)+1)</f>
        <v/>
      </c>
      <c r="CR88" s="316">
        <f>IFERROR(INDEX($AK$70:$AK$81, ROWS($CR$4:CR86)), IFERROR(INDEX($AO$70:$AO$81, ROWS($CR$4:CR86)-ROWS($AK$70:$AK$81)), IFERROR(INDEX($AS$70:$AS$81, ROWS($CR$4:CR86)-ROWS($AK$70:$AK$81)-ROWS($AO$70:$AO$81)),IFERROR(INDEX($AW$70:$AW$81, ROWS($CR$4:CR86)-ROWS($AK$70:$AK$81)-ROWS($AO$70:$AO$81)-ROWS($AS$70:$AS$81)),IFERROR(INDEX($BA$70:$BA$81, ROWS($CR$4:CR86)-ROWS($AK$70:$AK$81)-ROWS($AO$70:$AO$81)-ROWS($AS$70:$AS$81)-ROWS($AW$70:$AW$81)),IFERROR(INDEX($BE$70:$BE$81, ROWS($CR$4:CR86)-ROWS($AK$70:$AK$81)-ROWS($AO$70:$AO$81)-ROWS($AS$70:$AS$81)-ROWS($AW$70:$AW$81)-ROWS($BA$70:$BA$81)),IFERROR(INDEX($BI$70:$BI$81, ROWS($CR$4:CR86)-ROWS($AK$70:$AK$81)-ROWS($AO$70:$AO$81)-ROWS($AS$70:$AS$81)-ROWS($AW$70:$AW$81)-ROWS($BA$70:$BA$81)-ROWS($BE$70:$BE$81)), "")))))))</f>
        <v>0</v>
      </c>
      <c r="CS88" s="316" t="str">
        <f t="shared" ca="1" si="199"/>
        <v/>
      </c>
      <c r="CT88" s="413" t="str">
        <f t="shared" ca="1" si="200"/>
        <v/>
      </c>
      <c r="CU88" s="412" t="str">
        <f>IF(OR(CV88="",CV88=0),"",MAX(CU$5:CU87)+1)</f>
        <v/>
      </c>
      <c r="CV88" s="316" t="str">
        <f>IFERROR(INDEX($AJ$86:$AJ$97, ROWS($CV$4:CV86)), IFERROR(INDEX($AN$86:$AN$97, ROWS($CV$4:CV86)-ROWS($AJ$86:$AJ$97)), ""))</f>
        <v/>
      </c>
      <c r="CW88" s="316" t="str">
        <f t="shared" si="201"/>
        <v/>
      </c>
      <c r="CX88" s="316" t="str">
        <f>IF(OR(CY88="",CY88=0),"",MAX(CX$5:CX87)+1)</f>
        <v/>
      </c>
      <c r="CY88" s="316" t="str">
        <f>IFERROR(INDEX($AK$86:$AK$97, ROWS($CY$4:CY86)), IFERROR(INDEX($AO$86:$AO$97, ROWS($CY$4:CY86)-ROWS($AK$86:$AK$97)), ""))</f>
        <v/>
      </c>
      <c r="CZ88" s="316" t="str">
        <f t="shared" si="202"/>
        <v/>
      </c>
      <c r="DA88" s="413" t="str">
        <f t="shared" si="203"/>
        <v/>
      </c>
      <c r="DC88" s="438">
        <f ca="1">IF(OR(DD88="",DD88=0),"",MAX(DC$85:DC87)+1)</f>
        <v>2</v>
      </c>
      <c r="DD88" s="434" t="str">
        <f t="shared" ca="1" si="204"/>
        <v>Car 2 Gas</v>
      </c>
      <c r="DE88" s="413">
        <f t="shared" ca="1" si="205"/>
        <v>80</v>
      </c>
      <c r="DF88" s="431" t="str">
        <f ca="1">IF(OR(DG88="",DG88=0),"",MAX(DF$85:DF87)+1)</f>
        <v/>
      </c>
      <c r="DG88" s="412" t="str">
        <f t="shared" ca="1" si="206"/>
        <v/>
      </c>
      <c r="DH88" s="413" t="str">
        <f t="shared" ca="1" si="207"/>
        <v/>
      </c>
      <c r="DI88" s="412" t="str">
        <f t="shared" ca="1" si="208"/>
        <v/>
      </c>
      <c r="DJ88" s="413" t="str">
        <f t="shared" ca="1" si="209"/>
        <v/>
      </c>
      <c r="DK88" s="412" t="str">
        <f t="shared" ca="1" si="210"/>
        <v/>
      </c>
      <c r="DL88" s="413" t="str">
        <f t="shared" ca="1" si="211"/>
        <v/>
      </c>
      <c r="DM88" s="292"/>
      <c r="DN88" s="425" t="str">
        <f ca="1">IF(DI92="","",CONCATENATE(DI92," - ",DJ92))</f>
        <v/>
      </c>
      <c r="DO88" s="295" t="str">
        <f ca="1">IF(DI93="","",CONCATENATE(DI93," - ",DJ93))</f>
        <v/>
      </c>
      <c r="DP88" s="295" t="str">
        <f ca="1">IF(DI94="","",CONCATENATE(DI94," - ",DJ94))</f>
        <v/>
      </c>
      <c r="DQ88" s="425" t="str">
        <f ca="1">IF(DK92="","",CONCATENATE(DK92," - ",DL92))</f>
        <v/>
      </c>
      <c r="DR88" s="295" t="str">
        <f ca="1">IF(DK93="","",CONCATENATE(DK93," - ",DL93))</f>
        <v/>
      </c>
      <c r="DS88" s="426" t="str">
        <f ca="1">IF(DK94="","",CONCATENATE(DK94," - ",DL94))</f>
        <v/>
      </c>
    </row>
    <row r="89" spans="28:123" x14ac:dyDescent="0.3">
      <c r="AB89" s="395">
        <f ca="1">IFERROR(MATCH($AB$59,OFFSET(Year!$AY$11:$AY$62,AB88,,1000),0)+AB88,"")</f>
        <v>122</v>
      </c>
      <c r="AC89" s="404" t="str">
        <f ca="1">IFERROR(INDEX(Year!$BB$11:$BB$62,AB89),"")</f>
        <v/>
      </c>
      <c r="AD89" s="405" t="str">
        <f ca="1">IFERROR(INDEX(Year!$AZ$11:$AZ$62,AB89),"")</f>
        <v/>
      </c>
      <c r="AE89" s="406" t="str">
        <f ca="1">IFERROR(INDEX(Year!$BA$11:$BA$62,AB89),"")</f>
        <v/>
      </c>
      <c r="AF89" s="407" t="str">
        <f ca="1">IFERROR(INDEX(Year!$AY$11:$AY$62,AB89),"")</f>
        <v/>
      </c>
      <c r="AI89" s="304"/>
      <c r="AJ89" s="305"/>
      <c r="AK89" s="306"/>
      <c r="AL89" s="307"/>
      <c r="AM89" s="304"/>
      <c r="AN89" s="305"/>
      <c r="AO89" s="306"/>
      <c r="AP89" s="307"/>
      <c r="BL89" s="412" t="str">
        <f ca="1">IF(OR(BM89="",BM89=0),"",MAX(BL$5:BL88)+1)</f>
        <v/>
      </c>
      <c r="BM89" s="316" t="str">
        <f ca="1">IFERROR(INDEX($AJ$6:$AJ$17, ROWS(BM$4:$BM87)), IFERROR(INDEX($AN$6:$AN$17, ROWS(BM$4:$BM87)-ROWS($AJ$6:$AJ$17)), IFERROR(INDEX($AR$6:$AR$17, ROWS(BM$4:$BM87)-ROWS($AJ$6:$AJ$17)-ROWS($AN$6:$AN$17)),IFERROR(INDEX($AV$6:$AV$17, ROWS(BM$4:$BM87)-ROWS($AJ$6:$AJ$17)-ROWS($AN$6:$AN$17)-ROWS($AR$6:$AR$17)),IFERROR(INDEX($AZ$6:$AZ$17, ROWS(BM$4:$BM87)-ROWS($AJ$6:$AJ$17)-ROWS($AN$6:$AN$17)-ROWS($AR$6:$AR$17)-ROWS($AV$6:$AV$17)),IFERROR(INDEX($BD$6:$BD$17, ROWS(BM$4:$BM87)-ROWS($AJ$6:$AJ$17)-ROWS($AN$6:$AN$17)-ROWS($AR$6:$AR$17)-ROWS($AV$6:$AV$17)-ROWS($AZ$6:$AZ$17)),IFERROR(INDEX($BH$6:$BH$17, ROWS(BM$4:$BM87)-ROWS($AJ$6:$AJ$17)-ROWS($AN$6:$AN$17)-ROWS($AR$6:$AR$17)-ROWS($AV$6:$AV$17)-ROWS($AZ$6:$AZ$17)-ROWS($BD$6:$BD$17)), "")))))))</f>
        <v/>
      </c>
      <c r="BN89" s="316" t="str">
        <f t="shared" ca="1" si="186"/>
        <v/>
      </c>
      <c r="BO89" s="316" t="str">
        <f ca="1">IF(OR(BP89="",BP89=0),"",MAX(BO$5:BO88)+1)</f>
        <v/>
      </c>
      <c r="BP89" s="316" t="str">
        <f ca="1">IFERROR(INDEX($AK$6:$AK$17, ROWS($BP$4:BP87)), IFERROR(INDEX($AO$6:$AO$17, ROWS($BP$4:BP87)-ROWS($AK$6:$AK$17)), IFERROR(INDEX($AS$6:$AS$17, ROWS($BP$4:BP87)-ROWS($AK$6:$AK$17)-ROWS($AO$6:$AO$17)),IFERROR(INDEX($AW$6:$AW$17, ROWS($BP$4:BP87)-ROWS($AK$6:$AK$17)-ROWS($AO$6:$AO$17)-ROWS($AS$6:$AS$17)),IFERROR(INDEX($BA$6:$BA$17, ROWS($BP$4:BP87)-ROWS($AK$6:$AK$17)-ROWS($AO$6:$AO$17)-ROWS($AS$6:$AS$17)-ROWS($AW$6:$AW$17)),IFERROR(INDEX($BE$6:$BE$17, ROWS($BP$4:BP87)-ROWS($AK$6:$AK$17)-ROWS($AO$6:$AO$17)-ROWS($AS$6:$AS$17)-ROWS($AW$6:$AW$17)-ROWS($BA$6:$BA$17)),IFERROR(INDEX($BI$6:$BI$17, ROWS($BP$4:BP87)-ROWS($AK$6:$AK$17)-ROWS($AO$6:$AO$17)-ROWS($AS$6:$AS$17)-ROWS($AW$6:$AW$17)-ROWS($BA$6:$BA$17)-ROWS($BE$6:$BE$17)), "")))))))</f>
        <v/>
      </c>
      <c r="BQ89" s="316" t="str">
        <f t="shared" ca="1" si="187"/>
        <v/>
      </c>
      <c r="BR89" s="413" t="str">
        <f t="shared" ca="1" si="188"/>
        <v/>
      </c>
      <c r="BS89" s="412" t="str">
        <f ca="1">IF(OR(BT89="",BT89=0),"",MAX(BS$5:BS88)+1)</f>
        <v/>
      </c>
      <c r="BT89" s="316" t="str">
        <f ca="1">IFERROR(INDEX($AJ$22:$AJ$33, ROWS($BT$4:BT87)), IFERROR(INDEX($AN$22:$AN$33, ROWS($BT$4:BT87)-ROWS($AJ$22:$AJ$33)), IFERROR(INDEX($AR$22:$AR$33, ROWS($BT$4:BT87)-ROWS($AJ$22:$AJ$33)-ROWS($AN$22:$AN$33)),IFERROR(INDEX($AV$22:$AV$33, ROWS($BT$4:BT87)-ROWS($AJ$22:$AJ$33)-ROWS($AN$22:$AN$33)-ROWS($AR$22:$AR$33)),IFERROR(INDEX($AZ$22:$AZ$33, ROWS($BT$4:BT87)-ROWS($AJ$22:$AJ$33)-ROWS($AN$22:$AN$33)-ROWS($AR$22:$AR$33)-ROWS($AV$22:$AV$33)),IFERROR(INDEX($BD$22:$BD$33, ROWS($BT$4:BT87)-ROWS($AJ$22:$AJ$33)-ROWS($AN$22:$AN$33)-ROWS($AR$22:$AR$33)-ROWS($AV$22:$AV$33)-ROWS($AZ$22:$AZ$33)),IFERROR(INDEX($BH$22:$BH$33, ROWS($BT$4:BT87)-ROWS($AJ$22:$AJ$33)-ROWS($AN$22:$AN$33)-ROWS($AR$22:$AR$33)-ROWS($AV$22:$AV$33)-ROWS($AZ$22:$AZ$33)-ROWS($BD$22:$BD$33)), "")))))))</f>
        <v/>
      </c>
      <c r="BU89" s="316" t="str">
        <f t="shared" ca="1" si="189"/>
        <v/>
      </c>
      <c r="BV89" s="316" t="str">
        <f ca="1">IF(OR(BW89="",BW89=0),"",MAX(BV$5:BV88)+1)</f>
        <v/>
      </c>
      <c r="BW89" s="316" t="str">
        <f ca="1">IFERROR(INDEX($AK$22:$AK$33, ROWS($BW$4:BW87)), IFERROR(INDEX($AO$22:$AO$33, ROWS($BW$4:BW87)-ROWS($AK$22:$AK$33)), IFERROR(INDEX($AS$22:$AS$33, ROWS($BW$4:BW87)-ROWS($AK$22:$AK$33)-ROWS($AO$22:$AO$33)),IFERROR(INDEX($AW$22:$AW$33, ROWS($BW$4:BW87)-ROWS($AK$22:$AK$33)-ROWS($AO$22:$AO$33)-ROWS($AS$22:$AS$33)),IFERROR(INDEX($BA$22:$BA$33, ROWS($BW$4:BW87)-ROWS($AK$22:$AK$33)-ROWS($AO$22:$AO$33)-ROWS($AS$22:$AS$33)-ROWS($AW$22:$AW$33)),IFERROR(INDEX($BE$22:$BE$33, ROWS($BW$4:BW87)-ROWS($AK$22:$AK$33)-ROWS($AO$22:$AO$33)-ROWS($AS$22:$AS$33)-ROWS($AW$22:$AW$33)-ROWS($BA$22:$BA$33)),IFERROR(INDEX($BI$22:$BI$33, ROWS($BW$4:BW87)-ROWS($AK$22:$AK$33)-ROWS($AO$22:$AO$33)-ROWS($AS$22:$AS$33)-ROWS($AW$22:$AW$33)-ROWS($BA$22:$BA$33)-ROWS($BE$22:$BE$33)), "")))))))</f>
        <v/>
      </c>
      <c r="BX89" s="316" t="str">
        <f t="shared" ca="1" si="190"/>
        <v/>
      </c>
      <c r="BY89" s="413" t="str">
        <f t="shared" ca="1" si="191"/>
        <v/>
      </c>
      <c r="BZ89" s="412" t="str">
        <f ca="1">IF(OR(CA89="",CA89=0),"",MAX(BZ$5:BZ88)+1)</f>
        <v/>
      </c>
      <c r="CA89" s="316" t="str">
        <f ca="1">IFERROR(INDEX($AJ$38:$AJ$49, ROWS($CA$4:CA87)), IFERROR(INDEX($AN$38:$AN$49, ROWS($CA$4:CA87)-ROWS($AJ$38:$AJ$49)), IFERROR(INDEX($AR$38:$AR$49, ROWS($CA$4:CA87)-ROWS($AJ$38:$AJ$49)-ROWS($AN$38:$AN$49)),IFERROR(INDEX($AV$38:$AV$49, ROWS($CA$4:CA87)-ROWS($AJ$38:$AJ$49)-ROWS($AN$38:$AN$49)-ROWS($AR$38:$AR$49)),IFERROR(INDEX($AZ$38:$AZ$49, ROWS($CA$4:CA87)-ROWS($AJ$38:$AJ$49)-ROWS($AN$38:$AN$49)-ROWS($AR$38:$AR$49)-ROWS($AV$38:$AV$49)),IFERROR(INDEX($BD$38:$BD$49, ROWS($CA$4:CA87)-ROWS($AJ$38:$AJ$49)-ROWS($AN$38:$AN$49)-ROWS($AR$38:$AR$49)-ROWS($AV$38:$AV$49)-ROWS($AZ$38:$AZ$49)),IFERROR(INDEX($BH$38:$BH$49, ROWS($CA$4:CA87)-ROWS($AJ$38:$AJ$49)-ROWS($AN$38:$AN$49)-ROWS($AR$38:$AR$49)-ROWS($AV$38:$AV$49)-ROWS($AZ$38:$AZ$49)-ROWS($BD$38:$BD$49)), "")))))))</f>
        <v/>
      </c>
      <c r="CB89" s="316" t="str">
        <f t="shared" ca="1" si="192"/>
        <v/>
      </c>
      <c r="CC89" s="316" t="str">
        <f ca="1">IF(OR(CD89="",CD89=0),"",MAX(CC$5:CC88)+1)</f>
        <v/>
      </c>
      <c r="CD89" s="316" t="str">
        <f ca="1">IFERROR(INDEX($AK$38:$AK$49, ROWS($CD$4:CD87)), IFERROR(INDEX($AO$38:$AO$49, ROWS($CD$4:CD87)-ROWS($AK$38:$AK$49)), IFERROR(INDEX($AS$38:$AS$49, ROWS($CD$4:CD87)-ROWS($AK$38:$AK$49)-ROWS($AO$38:$AO$49)),IFERROR(INDEX($AW$38:$AW$49, ROWS($CD$4:CD87)-ROWS($AK$38:$AK$49)-ROWS($AO$38:$AO$49)-ROWS($AS$38:$AS$49)),IFERROR(INDEX($BA$38:$BA$49, ROWS($CD$4:CD87)-ROWS($AK$38:$AK$49)-ROWS($AO$38:$AO$49)-ROWS($AS$38:$AS$49)-ROWS($AW$38:$AW$49)),IFERROR(INDEX($BE$38:$BE$49, ROWS($CD$4:CD87)-ROWS($AK$38:$AK$49)-ROWS($AO$38:$AO$49)-ROWS($AS$38:$AS$49)-ROWS($AW$38:$AW$49)-ROWS($BA$38:$BA$49)),IFERROR(INDEX($BI$38:$BI$49, ROWS($CD$4:CD87)-ROWS($AK$38:$AK$49)-ROWS($AO$38:$AO$49)-ROWS($AS$38:$AS$49)-ROWS($AW$38:$AW$49)-ROWS($BA$38:$BA$49)-ROWS($BE$38:$BE$49)), "")))))))</f>
        <v/>
      </c>
      <c r="CE89" s="316" t="str">
        <f t="shared" ca="1" si="193"/>
        <v/>
      </c>
      <c r="CF89" s="413" t="str">
        <f t="shared" ca="1" si="194"/>
        <v/>
      </c>
      <c r="CG89" s="412" t="str">
        <f ca="1">IF(OR(CH89="",CH89=0),"",MAX(CG$5:CG88)+1)</f>
        <v/>
      </c>
      <c r="CH89" s="316" t="str">
        <f ca="1">IFERROR(INDEX($AJ$54:$AJ$65, ROWS($CH$4:CH87)), IFERROR(INDEX($AN$54:$AN$65, ROWS($CH$4:CH87)-ROWS($AJ$54:$AJ$65)), IFERROR(INDEX($AR$54:$AR$65, ROWS($CH$4:CH87)-ROWS($AJ$54:$AJ$65)-ROWS($AN$54:$AN$65)),IFERROR(INDEX($AV$54:$AV$65, ROWS($CH$4:CH87)-ROWS($AJ$54:$AJ$65)-ROWS($AN$54:$AN$65)-ROWS($AR$54:$AR$65)),IFERROR(INDEX($AZ$54:$AZ$65, ROWS($CH$4:CH87)-ROWS($AJ$54:$AJ$65)-ROWS($AN$54:$AN$65)-ROWS($AR$54:$AR$65)-ROWS($AV$54:$AV$65)),IFERROR(INDEX($BD$54:$BD$65, ROWS($CH$4:CH87)-ROWS($AJ$54:$AJ$65)-ROWS($AN$54:$AN$65)-ROWS($AR$54:$AR$65)-ROWS($AV$54:$AV$65)-ROWS($AZ$54:$AZ$65)),IFERROR(INDEX($BH$54:$BH$65, ROWS($CH$4:CH87)-ROWS($AJ$54:$AJ$65)-ROWS($AN$54:$AN$65)-ROWS($AR$54:$AR$65)-ROWS($AV$54:$AV$65)-ROWS($AZ$54:$AZ$65)-ROWS($BD$54:$BD$65)), "")))))))</f>
        <v/>
      </c>
      <c r="CI89" s="316" t="str">
        <f t="shared" ca="1" si="195"/>
        <v/>
      </c>
      <c r="CJ89" s="316" t="str">
        <f ca="1">IF(OR(CK89="",CK89=0),"",MAX(CJ$5:CJ88)+1)</f>
        <v/>
      </c>
      <c r="CK89" s="316" t="str">
        <f ca="1">IFERROR(INDEX($AK$54:$AK$65, ROWS($CK$4:CK87)), IFERROR(INDEX($AO$54:$AO$65, ROWS($CK$4:CK87)-ROWS($AK$54:$AK$65)), IFERROR(INDEX($AS$54:$AS$65, ROWS($CK$4:CK87)-ROWS($AK$54:$AK$65)-ROWS($AO$54:$AO$65)),IFERROR(INDEX($AW$54:$AW$65, ROWS($CK$4:CK87)-ROWS($AK$54:$AK$65)-ROWS($AO$54:$AO$65)-ROWS($AS$54:$AS$65)),IFERROR(INDEX($BA$54:$BA$65, ROWS($CK$4:CK87)-ROWS($AK$54:$AK$65)-ROWS($AO$54:$AO$65)-ROWS($AS$54:$AS$65)-ROWS($AW$54:$AW$65)),IFERROR(INDEX($BE$54:$BE$65, ROWS($CK$4:CK87)-ROWS($AK$54:$AK$65)-ROWS($AO$54:$AO$65)-ROWS($AS$54:$AS$65)-ROWS($AW$54:$AW$65)-ROWS($BA$54:$BA$65)),IFERROR(INDEX($BI$54:$BI$65, ROWS($CK$4:CK87)-ROWS($AK$54:$AK$65)-ROWS($AO$54:$AO$65)-ROWS($AS$54:$AS$65)-ROWS($AW$54:$AW$65)-ROWS($BA$54:$BA$65)-ROWS($BE$54:$BE$65)), "")))))))</f>
        <v/>
      </c>
      <c r="CL89" s="316" t="str">
        <f t="shared" ca="1" si="196"/>
        <v/>
      </c>
      <c r="CM89" s="413" t="str">
        <f t="shared" ca="1" si="197"/>
        <v/>
      </c>
      <c r="CN89" s="412" t="str">
        <f>IF(OR(CO89="",CO89=0),"",MAX(CN$5:CN88)+1)</f>
        <v/>
      </c>
      <c r="CO89" s="316">
        <f>IFERROR(INDEX($AJ$70:$AJ$81, ROWS($CO$4:CO87)), IFERROR(INDEX($AN$70:$AN$81, ROWS($CO$4:CO87)-ROWS($AJ$70:$AJ$81)), IFERROR(INDEX($AR$70:$AR$81, ROWS($CO$4:CO87)-ROWS($AJ$70:$AJ$81)-ROWS($AN$70:$AN$81)),IFERROR(INDEX($AV$70:$AV$81, ROWS($CO$4:CO87)-ROWS($AJ$70:$AJ$81)-ROWS($AN$70:$AN$81)-ROWS($AR$70:$AR$81)),IFERROR(INDEX($AZ$70:$AZ$81, ROWS($CO$4:CO87)-ROWS($AJ$70:$AJ$81)-ROWS($AN$70:$AN$81)-ROWS($AR$70:$AR$81)-ROWS($AV$70:$AV$81)),IFERROR(INDEX($BD$70:$BD$81, ROWS($CO$4:CO87)-ROWS($AJ$70:$AJ$81)-ROWS($AN$70:$AN$81)-ROWS($AR$70:$AR$81)-ROWS($AV$70:$AV$81)-ROWS($AZ$70:$AZ$81)),IFERROR(INDEX($BH$70:$BH$81, ROWS($CO$4:CO87)-ROWS($AJ$70:$AJ$81)-ROWS($AN$70:$AN$81)-ROWS($AR$70:$AR$81)-ROWS($AV$70:$AV$81)-ROWS($AZ$70:$AZ$81)-ROWS($BD$70:$BD$81)), "")))))))</f>
        <v>0</v>
      </c>
      <c r="CP89" s="316" t="str">
        <f t="shared" ca="1" si="198"/>
        <v/>
      </c>
      <c r="CQ89" s="316" t="str">
        <f>IF(OR(CR89="",CR89=0),"",MAX(CQ$5:CQ88)+1)</f>
        <v/>
      </c>
      <c r="CR89" s="316">
        <f>IFERROR(INDEX($AK$70:$AK$81, ROWS($CR$4:CR87)), IFERROR(INDEX($AO$70:$AO$81, ROWS($CR$4:CR87)-ROWS($AK$70:$AK$81)), IFERROR(INDEX($AS$70:$AS$81, ROWS($CR$4:CR87)-ROWS($AK$70:$AK$81)-ROWS($AO$70:$AO$81)),IFERROR(INDEX($AW$70:$AW$81, ROWS($CR$4:CR87)-ROWS($AK$70:$AK$81)-ROWS($AO$70:$AO$81)-ROWS($AS$70:$AS$81)),IFERROR(INDEX($BA$70:$BA$81, ROWS($CR$4:CR87)-ROWS($AK$70:$AK$81)-ROWS($AO$70:$AO$81)-ROWS($AS$70:$AS$81)-ROWS($AW$70:$AW$81)),IFERROR(INDEX($BE$70:$BE$81, ROWS($CR$4:CR87)-ROWS($AK$70:$AK$81)-ROWS($AO$70:$AO$81)-ROWS($AS$70:$AS$81)-ROWS($AW$70:$AW$81)-ROWS($BA$70:$BA$81)),IFERROR(INDEX($BI$70:$BI$81, ROWS($CR$4:CR87)-ROWS($AK$70:$AK$81)-ROWS($AO$70:$AO$81)-ROWS($AS$70:$AS$81)-ROWS($AW$70:$AW$81)-ROWS($BA$70:$BA$81)-ROWS($BE$70:$BE$81)), "")))))))</f>
        <v>0</v>
      </c>
      <c r="CS89" s="316" t="str">
        <f t="shared" ca="1" si="199"/>
        <v/>
      </c>
      <c r="CT89" s="413" t="str">
        <f t="shared" ca="1" si="200"/>
        <v/>
      </c>
      <c r="CU89" s="412" t="str">
        <f>IF(OR(CV89="",CV89=0),"",MAX(CU$5:CU88)+1)</f>
        <v/>
      </c>
      <c r="CV89" s="316" t="str">
        <f>IFERROR(INDEX($AJ$86:$AJ$97, ROWS($CV$4:CV87)), IFERROR(INDEX($AN$86:$AN$97, ROWS($CV$4:CV87)-ROWS($AJ$86:$AJ$97)), ""))</f>
        <v/>
      </c>
      <c r="CW89" s="316" t="str">
        <f t="shared" si="201"/>
        <v/>
      </c>
      <c r="CX89" s="316" t="str">
        <f>IF(OR(CY89="",CY89=0),"",MAX(CX$5:CX88)+1)</f>
        <v/>
      </c>
      <c r="CY89" s="316" t="str">
        <f>IFERROR(INDEX($AK$86:$AK$97, ROWS($CY$4:CY87)), IFERROR(INDEX($AO$86:$AO$97, ROWS($CY$4:CY87)-ROWS($AK$86:$AK$97)), ""))</f>
        <v/>
      </c>
      <c r="CZ89" s="316" t="str">
        <f t="shared" si="202"/>
        <v/>
      </c>
      <c r="DA89" s="413" t="str">
        <f t="shared" si="203"/>
        <v/>
      </c>
      <c r="DC89" s="438" t="str">
        <f ca="1">IF(OR(DD89="",DD89=0),"",MAX(DC$85:DC88)+1)</f>
        <v/>
      </c>
      <c r="DD89" s="434" t="str">
        <f t="shared" ca="1" si="204"/>
        <v/>
      </c>
      <c r="DE89" s="413" t="str">
        <f t="shared" ca="1" si="205"/>
        <v/>
      </c>
      <c r="DF89" s="431" t="str">
        <f ca="1">IF(OR(DG89="",DG89=0),"",MAX(DF$85:DF88)+1)</f>
        <v/>
      </c>
      <c r="DG89" s="412" t="str">
        <f t="shared" ca="1" si="206"/>
        <v/>
      </c>
      <c r="DH89" s="413" t="str">
        <f t="shared" ca="1" si="207"/>
        <v/>
      </c>
      <c r="DI89" s="412" t="str">
        <f t="shared" ca="1" si="208"/>
        <v/>
      </c>
      <c r="DJ89" s="413" t="str">
        <f t="shared" ca="1" si="209"/>
        <v/>
      </c>
      <c r="DK89" s="412" t="str">
        <f t="shared" ca="1" si="210"/>
        <v/>
      </c>
      <c r="DL89" s="413" t="str">
        <f t="shared" ca="1" si="211"/>
        <v/>
      </c>
      <c r="DM89" s="293"/>
      <c r="DN89" s="425" t="str">
        <f ca="1">IF(DI95="","",CONCATENATE(DI95," - ",DJ95))</f>
        <v/>
      </c>
      <c r="DO89" s="295" t="str">
        <f ca="1">IF(DI96="","",CONCATENATE(DI96," - ",DJ96))</f>
        <v/>
      </c>
      <c r="DP89" s="295" t="str">
        <f ca="1">IF(DI97="","",CONCATENATE(DI97," - ",DJ97))</f>
        <v/>
      </c>
      <c r="DQ89" s="425" t="str">
        <f ca="1">IF(DK95="","",CONCATENATE(DK95," - ",DL95))</f>
        <v/>
      </c>
      <c r="DR89" s="295" t="str">
        <f ca="1">IF(DK96="","",CONCATENATE(DK96," - ",DL96))</f>
        <v/>
      </c>
      <c r="DS89" s="426" t="str">
        <f ca="1">IF(DK97="","",CONCATENATE(DK97," - ",DL97))</f>
        <v/>
      </c>
    </row>
    <row r="90" spans="28:123" ht="15.75" thickBot="1" x14ac:dyDescent="0.35">
      <c r="AB90" s="408" t="str">
        <f ca="1">IFERROR(MATCH($AB$59,OFFSET(Year!$AY$11:$AY$62,AB89,,1000),0)+AB89,"")</f>
        <v/>
      </c>
      <c r="AC90" s="399" t="str">
        <f ca="1">IFERROR(INDEX(Year!$BB$11:$BB$62,AB90),"")</f>
        <v/>
      </c>
      <c r="AD90" s="349" t="str">
        <f ca="1">IFERROR(INDEX(Year!$AZ$11:$AZ$62,AB90),"")</f>
        <v/>
      </c>
      <c r="AE90" s="364" t="str">
        <f ca="1">IFERROR(INDEX(Year!$BA$11:$BA$62,AB90),"")</f>
        <v/>
      </c>
      <c r="AF90" s="403" t="str">
        <f ca="1">IFERROR(INDEX(Year!$AY$11:$AY$62,AB90),"")</f>
        <v/>
      </c>
      <c r="AI90" s="304"/>
      <c r="AJ90" s="305"/>
      <c r="AK90" s="306"/>
      <c r="AL90" s="307"/>
      <c r="AM90" s="304"/>
      <c r="AN90" s="305"/>
      <c r="AO90" s="306"/>
      <c r="AP90" s="307"/>
      <c r="BL90" s="420" t="str">
        <f>IF(OR(BM90="",BM90=0),"",MAX(BL$5:BL89)+1)</f>
        <v/>
      </c>
      <c r="BM90" s="421" t="str">
        <f>IFERROR(INDEX($AJ$6:$AJ$17, ROWS(BM$4:$BM88)), IFERROR(INDEX($AN$6:$AN$17, ROWS(BM$4:$BM88)-ROWS($AJ$6:$AJ$17)), IFERROR(INDEX($AR$6:$AR$17, ROWS(BM$4:$BM88)-ROWS($AJ$6:$AJ$17)-ROWS($AN$6:$AN$17)),IFERROR(INDEX($AV$6:$AV$17, ROWS(BM$4:$BM88)-ROWS($AJ$6:$AJ$17)-ROWS($AN$6:$AN$17)-ROWS($AR$6:$AR$17)),IFERROR(INDEX($AZ$6:$AZ$17, ROWS(BM$4:$BM88)-ROWS($AJ$6:$AJ$17)-ROWS($AN$6:$AN$17)-ROWS($AR$6:$AR$17)-ROWS($AV$6:$AV$17)),IFERROR(INDEX($BD$6:$BD$17, ROWS(BM$4:$BM88)-ROWS($AJ$6:$AJ$17)-ROWS($AN$6:$AN$17)-ROWS($AR$6:$AR$17)-ROWS($AV$6:$AV$17)-ROWS($AZ$6:$AZ$17)),IFERROR(INDEX($BH$6:$BH$17, ROWS(BM$4:$BM88)-ROWS($AJ$6:$AJ$17)-ROWS($AN$6:$AN$17)-ROWS($AR$6:$AR$17)-ROWS($AV$6:$AV$17)-ROWS($AZ$6:$AZ$17)-ROWS($BD$6:$BD$17)), "")))))))</f>
        <v/>
      </c>
      <c r="BN90" s="421" t="str">
        <f t="shared" ca="1" si="186"/>
        <v/>
      </c>
      <c r="BO90" s="421" t="str">
        <f>IF(OR(BP90="",BP90=0),"",MAX(BO$5:BO89)+1)</f>
        <v/>
      </c>
      <c r="BP90" s="421" t="str">
        <f>IFERROR(INDEX($AK$6:$AK$17, ROWS($BP$4:BP88)), IFERROR(INDEX($AO$6:$AO$17, ROWS($BP$4:BP88)-ROWS($AK$6:$AK$17)), IFERROR(INDEX($AS$6:$AS$17, ROWS($BP$4:BP88)-ROWS($AK$6:$AK$17)-ROWS($AO$6:$AO$17)),IFERROR(INDEX($AW$6:$AW$17, ROWS($BP$4:BP88)-ROWS($AK$6:$AK$17)-ROWS($AO$6:$AO$17)-ROWS($AS$6:$AS$17)),IFERROR(INDEX($BA$6:$BA$17, ROWS($BP$4:BP88)-ROWS($AK$6:$AK$17)-ROWS($AO$6:$AO$17)-ROWS($AS$6:$AS$17)-ROWS($AW$6:$AW$17)),IFERROR(INDEX($BE$6:$BE$17, ROWS($BP$4:BP88)-ROWS($AK$6:$AK$17)-ROWS($AO$6:$AO$17)-ROWS($AS$6:$AS$17)-ROWS($AW$6:$AW$17)-ROWS($BA$6:$BA$17)),IFERROR(INDEX($BI$6:$BI$17, ROWS($BP$4:BP88)-ROWS($AK$6:$AK$17)-ROWS($AO$6:$AO$17)-ROWS($AS$6:$AS$17)-ROWS($AW$6:$AW$17)-ROWS($BA$6:$BA$17)-ROWS($BE$6:$BE$17)), "")))))))</f>
        <v/>
      </c>
      <c r="BQ90" s="421" t="str">
        <f t="shared" ca="1" si="187"/>
        <v/>
      </c>
      <c r="BR90" s="422" t="str">
        <f t="shared" ca="1" si="188"/>
        <v/>
      </c>
      <c r="BS90" s="420" t="str">
        <f>IF(OR(BT90="",BT90=0),"",MAX(BS$5:BS89)+1)</f>
        <v/>
      </c>
      <c r="BT90" s="421" t="str">
        <f>IFERROR(INDEX($AJ$22:$AJ$33, ROWS($BT$4:BT88)), IFERROR(INDEX($AN$22:$AN$33, ROWS($BT$4:BT88)-ROWS($AJ$22:$AJ$33)), IFERROR(INDEX($AR$22:$AR$33, ROWS($BT$4:BT88)-ROWS($AJ$22:$AJ$33)-ROWS($AN$22:$AN$33)),IFERROR(INDEX($AV$22:$AV$33, ROWS($BT$4:BT88)-ROWS($AJ$22:$AJ$33)-ROWS($AN$22:$AN$33)-ROWS($AR$22:$AR$33)),IFERROR(INDEX($AZ$22:$AZ$33, ROWS($BT$4:BT88)-ROWS($AJ$22:$AJ$33)-ROWS($AN$22:$AN$33)-ROWS($AR$22:$AR$33)-ROWS($AV$22:$AV$33)),IFERROR(INDEX($BD$22:$BD$33, ROWS($BT$4:BT88)-ROWS($AJ$22:$AJ$33)-ROWS($AN$22:$AN$33)-ROWS($AR$22:$AR$33)-ROWS($AV$22:$AV$33)-ROWS($AZ$22:$AZ$33)),IFERROR(INDEX($BH$22:$BH$33, ROWS($BT$4:BT88)-ROWS($AJ$22:$AJ$33)-ROWS($AN$22:$AN$33)-ROWS($AR$22:$AR$33)-ROWS($AV$22:$AV$33)-ROWS($AZ$22:$AZ$33)-ROWS($BD$22:$BD$33)), "")))))))</f>
        <v/>
      </c>
      <c r="BU90" s="421" t="str">
        <f t="shared" ca="1" si="189"/>
        <v/>
      </c>
      <c r="BV90" s="421" t="str">
        <f>IF(OR(BW90="",BW90=0),"",MAX(BV$5:BV89)+1)</f>
        <v/>
      </c>
      <c r="BW90" s="421" t="str">
        <f>IFERROR(INDEX($AK$22:$AK$33, ROWS($BW$4:BW88)), IFERROR(INDEX($AO$22:$AO$33, ROWS($BW$4:BW88)-ROWS($AK$22:$AK$33)), IFERROR(INDEX($AS$22:$AS$33, ROWS($BW$4:BW88)-ROWS($AK$22:$AK$33)-ROWS($AO$22:$AO$33)),IFERROR(INDEX($AW$22:$AW$33, ROWS($BW$4:BW88)-ROWS($AK$22:$AK$33)-ROWS($AO$22:$AO$33)-ROWS($AS$22:$AS$33)),IFERROR(INDEX($BA$22:$BA$33, ROWS($BW$4:BW88)-ROWS($AK$22:$AK$33)-ROWS($AO$22:$AO$33)-ROWS($AS$22:$AS$33)-ROWS($AW$22:$AW$33)),IFERROR(INDEX($BE$22:$BE$33, ROWS($BW$4:BW88)-ROWS($AK$22:$AK$33)-ROWS($AO$22:$AO$33)-ROWS($AS$22:$AS$33)-ROWS($AW$22:$AW$33)-ROWS($BA$22:$BA$33)),IFERROR(INDEX($BI$22:$BI$33, ROWS($BW$4:BW88)-ROWS($AK$22:$AK$33)-ROWS($AO$22:$AO$33)-ROWS($AS$22:$AS$33)-ROWS($AW$22:$AW$33)-ROWS($BA$22:$BA$33)-ROWS($BE$22:$BE$33)), "")))))))</f>
        <v/>
      </c>
      <c r="BX90" s="421" t="str">
        <f t="shared" ca="1" si="190"/>
        <v/>
      </c>
      <c r="BY90" s="422" t="str">
        <f t="shared" ca="1" si="191"/>
        <v/>
      </c>
      <c r="BZ90" s="420" t="str">
        <f>IF(OR(CA90="",CA90=0),"",MAX(BZ$5:BZ89)+1)</f>
        <v/>
      </c>
      <c r="CA90" s="421" t="str">
        <f>IFERROR(INDEX($AJ$38:$AJ$49, ROWS($CA$4:CA88)), IFERROR(INDEX($AN$38:$AN$49, ROWS($CA$4:CA88)-ROWS($AJ$38:$AJ$49)), IFERROR(INDEX($AR$38:$AR$49, ROWS($CA$4:CA88)-ROWS($AJ$38:$AJ$49)-ROWS($AN$38:$AN$49)),IFERROR(INDEX($AV$38:$AV$49, ROWS($CA$4:CA88)-ROWS($AJ$38:$AJ$49)-ROWS($AN$38:$AN$49)-ROWS($AR$38:$AR$49)),IFERROR(INDEX($AZ$38:$AZ$49, ROWS($CA$4:CA88)-ROWS($AJ$38:$AJ$49)-ROWS($AN$38:$AN$49)-ROWS($AR$38:$AR$49)-ROWS($AV$38:$AV$49)),IFERROR(INDEX($BD$38:$BD$49, ROWS($CA$4:CA88)-ROWS($AJ$38:$AJ$49)-ROWS($AN$38:$AN$49)-ROWS($AR$38:$AR$49)-ROWS($AV$38:$AV$49)-ROWS($AZ$38:$AZ$49)),IFERROR(INDEX($BH$38:$BH$49, ROWS($CA$4:CA88)-ROWS($AJ$38:$AJ$49)-ROWS($AN$38:$AN$49)-ROWS($AR$38:$AR$49)-ROWS($AV$38:$AV$49)-ROWS($AZ$38:$AZ$49)-ROWS($BD$38:$BD$49)), "")))))))</f>
        <v/>
      </c>
      <c r="CB90" s="421" t="str">
        <f t="shared" ca="1" si="192"/>
        <v/>
      </c>
      <c r="CC90" s="421" t="str">
        <f>IF(OR(CD90="",CD90=0),"",MAX(CC$5:CC89)+1)</f>
        <v/>
      </c>
      <c r="CD90" s="421" t="str">
        <f>IFERROR(INDEX($AK$38:$AK$49, ROWS($CD$4:CD88)), IFERROR(INDEX($AO$38:$AO$49, ROWS($CD$4:CD88)-ROWS($AK$38:$AK$49)), IFERROR(INDEX($AS$38:$AS$49, ROWS($CD$4:CD88)-ROWS($AK$38:$AK$49)-ROWS($AO$38:$AO$49)),IFERROR(INDEX($AW$38:$AW$49, ROWS($CD$4:CD88)-ROWS($AK$38:$AK$49)-ROWS($AO$38:$AO$49)-ROWS($AS$38:$AS$49)),IFERROR(INDEX($BA$38:$BA$49, ROWS($CD$4:CD88)-ROWS($AK$38:$AK$49)-ROWS($AO$38:$AO$49)-ROWS($AS$38:$AS$49)-ROWS($AW$38:$AW$49)),IFERROR(INDEX($BE$38:$BE$49, ROWS($CD$4:CD88)-ROWS($AK$38:$AK$49)-ROWS($AO$38:$AO$49)-ROWS($AS$38:$AS$49)-ROWS($AW$38:$AW$49)-ROWS($BA$38:$BA$49)),IFERROR(INDEX($BI$38:$BI$49, ROWS($CD$4:CD88)-ROWS($AK$38:$AK$49)-ROWS($AO$38:$AO$49)-ROWS($AS$38:$AS$49)-ROWS($AW$38:$AW$49)-ROWS($BA$38:$BA$49)-ROWS($BE$38:$BE$49)), "")))))))</f>
        <v/>
      </c>
      <c r="CE90" s="421" t="str">
        <f t="shared" ca="1" si="193"/>
        <v/>
      </c>
      <c r="CF90" s="422" t="str">
        <f t="shared" ca="1" si="194"/>
        <v/>
      </c>
      <c r="CG90" s="420" t="str">
        <f>IF(OR(CH90="",CH90=0),"",MAX(CG$5:CG89)+1)</f>
        <v/>
      </c>
      <c r="CH90" s="421" t="str">
        <f>IFERROR(INDEX($AJ$54:$AJ$65, ROWS($CH$4:CH88)), IFERROR(INDEX($AN$54:$AN$65, ROWS($CH$4:CH88)-ROWS($AJ$54:$AJ$65)), IFERROR(INDEX($AR$54:$AR$65, ROWS($CH$4:CH88)-ROWS($AJ$54:$AJ$65)-ROWS($AN$54:$AN$65)),IFERROR(INDEX($AV$54:$AV$65, ROWS($CH$4:CH88)-ROWS($AJ$54:$AJ$65)-ROWS($AN$54:$AN$65)-ROWS($AR$54:$AR$65)),IFERROR(INDEX($AZ$54:$AZ$65, ROWS($CH$4:CH88)-ROWS($AJ$54:$AJ$65)-ROWS($AN$54:$AN$65)-ROWS($AR$54:$AR$65)-ROWS($AV$54:$AV$65)),IFERROR(INDEX($BD$54:$BD$65, ROWS($CH$4:CH88)-ROWS($AJ$54:$AJ$65)-ROWS($AN$54:$AN$65)-ROWS($AR$54:$AR$65)-ROWS($AV$54:$AV$65)-ROWS($AZ$54:$AZ$65)),IFERROR(INDEX($BH$54:$BH$65, ROWS($CH$4:CH88)-ROWS($AJ$54:$AJ$65)-ROWS($AN$54:$AN$65)-ROWS($AR$54:$AR$65)-ROWS($AV$54:$AV$65)-ROWS($AZ$54:$AZ$65)-ROWS($BD$54:$BD$65)), "")))))))</f>
        <v/>
      </c>
      <c r="CI90" s="421" t="str">
        <f t="shared" ca="1" si="195"/>
        <v/>
      </c>
      <c r="CJ90" s="421" t="str">
        <f>IF(OR(CK90="",CK90=0),"",MAX(CJ$5:CJ89)+1)</f>
        <v/>
      </c>
      <c r="CK90" s="421" t="str">
        <f>IFERROR(INDEX($AK$54:$AK$65, ROWS($CK$4:CK88)), IFERROR(INDEX($AO$54:$AO$65, ROWS($CK$4:CK88)-ROWS($AK$54:$AK$65)), IFERROR(INDEX($AS$54:$AS$65, ROWS($CK$4:CK88)-ROWS($AK$54:$AK$65)-ROWS($AO$54:$AO$65)),IFERROR(INDEX($AW$54:$AW$65, ROWS($CK$4:CK88)-ROWS($AK$54:$AK$65)-ROWS($AO$54:$AO$65)-ROWS($AS$54:$AS$65)),IFERROR(INDEX($BA$54:$BA$65, ROWS($CK$4:CK88)-ROWS($AK$54:$AK$65)-ROWS($AO$54:$AO$65)-ROWS($AS$54:$AS$65)-ROWS($AW$54:$AW$65)),IFERROR(INDEX($BE$54:$BE$65, ROWS($CK$4:CK88)-ROWS($AK$54:$AK$65)-ROWS($AO$54:$AO$65)-ROWS($AS$54:$AS$65)-ROWS($AW$54:$AW$65)-ROWS($BA$54:$BA$65)),IFERROR(INDEX($BI$54:$BI$65, ROWS($CK$4:CK88)-ROWS($AK$54:$AK$65)-ROWS($AO$54:$AO$65)-ROWS($AS$54:$AS$65)-ROWS($AW$54:$AW$65)-ROWS($BA$54:$BA$65)-ROWS($BE$54:$BE$65)), "")))))))</f>
        <v/>
      </c>
      <c r="CL90" s="421" t="str">
        <f t="shared" ca="1" si="196"/>
        <v/>
      </c>
      <c r="CM90" s="422" t="str">
        <f t="shared" ca="1" si="197"/>
        <v/>
      </c>
      <c r="CN90" s="420" t="str">
        <f>IF(OR(CO90="",CO90=0),"",MAX(CN$5:CN89)+1)</f>
        <v/>
      </c>
      <c r="CO90" s="421" t="str">
        <f>IFERROR(INDEX($AJ$70:$AJ$81, ROWS($CO$4:CO88)), IFERROR(INDEX($AN$70:$AN$81, ROWS($CO$4:CO88)-ROWS($AJ$70:$AJ$81)), IFERROR(INDEX($AR$70:$AR$81, ROWS($CO$4:CO88)-ROWS($AJ$70:$AJ$81)-ROWS($AN$70:$AN$81)),IFERROR(INDEX($AV$70:$AV$81, ROWS($CO$4:CO88)-ROWS($AJ$70:$AJ$81)-ROWS($AN$70:$AN$81)-ROWS($AR$70:$AR$81)),IFERROR(INDEX($AZ$70:$AZ$81, ROWS($CO$4:CO88)-ROWS($AJ$70:$AJ$81)-ROWS($AN$70:$AN$81)-ROWS($AR$70:$AR$81)-ROWS($AV$70:$AV$81)),IFERROR(INDEX($BD$70:$BD$81, ROWS($CO$4:CO88)-ROWS($AJ$70:$AJ$81)-ROWS($AN$70:$AN$81)-ROWS($AR$70:$AR$81)-ROWS($AV$70:$AV$81)-ROWS($AZ$70:$AZ$81)),IFERROR(INDEX($BH$70:$BH$81, ROWS($CO$4:CO88)-ROWS($AJ$70:$AJ$81)-ROWS($AN$70:$AN$81)-ROWS($AR$70:$AR$81)-ROWS($AV$70:$AV$81)-ROWS($AZ$70:$AZ$81)-ROWS($BD$70:$BD$81)), "")))))))</f>
        <v/>
      </c>
      <c r="CP90" s="421" t="str">
        <f t="shared" ca="1" si="198"/>
        <v/>
      </c>
      <c r="CQ90" s="421" t="str">
        <f>IF(OR(CR90="",CR90=0),"",MAX(CQ$5:CQ89)+1)</f>
        <v/>
      </c>
      <c r="CR90" s="421" t="str">
        <f>IFERROR(INDEX($AK$70:$AK$81, ROWS($CR$4:CR88)), IFERROR(INDEX($AO$70:$AO$81, ROWS($CR$4:CR88)-ROWS($AK$70:$AK$81)), IFERROR(INDEX($AS$70:$AS$81, ROWS($CR$4:CR88)-ROWS($AK$70:$AK$81)-ROWS($AO$70:$AO$81)),IFERROR(INDEX($AW$70:$AW$81, ROWS($CR$4:CR88)-ROWS($AK$70:$AK$81)-ROWS($AO$70:$AO$81)-ROWS($AS$70:$AS$81)),IFERROR(INDEX($BA$70:$BA$81, ROWS($CR$4:CR88)-ROWS($AK$70:$AK$81)-ROWS($AO$70:$AO$81)-ROWS($AS$70:$AS$81)-ROWS($AW$70:$AW$81)),IFERROR(INDEX($BE$70:$BE$81, ROWS($CR$4:CR88)-ROWS($AK$70:$AK$81)-ROWS($AO$70:$AO$81)-ROWS($AS$70:$AS$81)-ROWS($AW$70:$AW$81)-ROWS($BA$70:$BA$81)),IFERROR(INDEX($BI$70:$BI$81, ROWS($CR$4:CR88)-ROWS($AK$70:$AK$81)-ROWS($AO$70:$AO$81)-ROWS($AS$70:$AS$81)-ROWS($AW$70:$AW$81)-ROWS($BA$70:$BA$81)-ROWS($BE$70:$BE$81)), "")))))))</f>
        <v/>
      </c>
      <c r="CS90" s="421" t="str">
        <f t="shared" ca="1" si="199"/>
        <v/>
      </c>
      <c r="CT90" s="422" t="str">
        <f t="shared" ca="1" si="200"/>
        <v/>
      </c>
      <c r="CU90" s="420" t="str">
        <f>IF(OR(CV90="",CV90=0),"",MAX(CU$5:CU89)+1)</f>
        <v/>
      </c>
      <c r="CV90" s="421" t="str">
        <f>IFERROR(INDEX($AJ$86:$AJ$97, ROWS($CV$4:CV88)), IFERROR(INDEX($AN$86:$AN$97, ROWS($CV$4:CV88)-ROWS($AJ$86:$AJ$97)), ""))</f>
        <v/>
      </c>
      <c r="CW90" s="421" t="str">
        <f t="shared" si="201"/>
        <v/>
      </c>
      <c r="CX90" s="421" t="str">
        <f>IF(OR(CY90="",CY90=0),"",MAX(CX$5:CX89)+1)</f>
        <v/>
      </c>
      <c r="CY90" s="421" t="str">
        <f>IFERROR(INDEX($AK$86:$AK$97, ROWS($CY$4:CY88)), IFERROR(INDEX($AO$86:$AO$97, ROWS($CY$4:CY88)-ROWS($AK$86:$AK$97)), ""))</f>
        <v/>
      </c>
      <c r="CZ90" s="421" t="str">
        <f t="shared" si="202"/>
        <v/>
      </c>
      <c r="DA90" s="422" t="str">
        <f t="shared" si="203"/>
        <v/>
      </c>
      <c r="DC90" s="438" t="str">
        <f ca="1">IF(OR(DD90="",DD90=0),"",MAX(DC$85:DC89)+1)</f>
        <v/>
      </c>
      <c r="DD90" s="434" t="str">
        <f t="shared" ca="1" si="204"/>
        <v/>
      </c>
      <c r="DE90" s="413" t="str">
        <f t="shared" ca="1" si="205"/>
        <v/>
      </c>
      <c r="DF90" s="431" t="str">
        <f ca="1">IF(OR(DG90="",DG90=0),"",MAX(DF$85:DF89)+1)</f>
        <v/>
      </c>
      <c r="DG90" s="412" t="str">
        <f t="shared" ca="1" si="206"/>
        <v/>
      </c>
      <c r="DH90" s="413" t="str">
        <f t="shared" ca="1" si="207"/>
        <v/>
      </c>
      <c r="DI90" s="412" t="str">
        <f t="shared" ca="1" si="208"/>
        <v/>
      </c>
      <c r="DJ90" s="413" t="str">
        <f t="shared" ca="1" si="209"/>
        <v/>
      </c>
      <c r="DK90" s="412" t="str">
        <f t="shared" ca="1" si="210"/>
        <v/>
      </c>
      <c r="DL90" s="413" t="str">
        <f t="shared" ca="1" si="211"/>
        <v/>
      </c>
      <c r="DM90" s="292"/>
      <c r="DN90" s="425" t="str">
        <f ca="1">IF(DI98="","",CONCATENATE(DI98," - ",DJ98))</f>
        <v/>
      </c>
      <c r="DO90" s="295" t="str">
        <f ca="1">IF(DI99="","",CONCATENATE(DI99," - ",DJ99))</f>
        <v/>
      </c>
      <c r="DP90" s="295" t="str">
        <f ca="1">IF(DI100="","",CONCATENATE(DI100," - ",DJ100))</f>
        <v/>
      </c>
      <c r="DQ90" s="425" t="str">
        <f ca="1">IF(DK98="","",CONCATENATE(DK98," - ",DL98))</f>
        <v/>
      </c>
      <c r="DR90" s="295" t="str">
        <f ca="1">IF(DK99="","",CONCATENATE(DK99," - ",DL99))</f>
        <v/>
      </c>
      <c r="DS90" s="426" t="str">
        <f ca="1">IF(DK100="","",CONCATENATE(DK100," - ",DL100))</f>
        <v/>
      </c>
    </row>
    <row r="91" spans="28:123" ht="16.5" thickBot="1" x14ac:dyDescent="0.35">
      <c r="AI91" s="304"/>
      <c r="AJ91" s="305"/>
      <c r="AK91" s="306"/>
      <c r="AL91" s="307"/>
      <c r="AM91" s="304"/>
      <c r="AN91" s="305"/>
      <c r="AO91" s="306"/>
      <c r="AP91" s="307"/>
      <c r="BL91" s="315"/>
      <c r="BM91" s="315"/>
      <c r="BN91" s="315"/>
      <c r="BO91" s="315"/>
      <c r="BP91" s="315"/>
      <c r="BQ91" s="315"/>
      <c r="BR91" s="315"/>
      <c r="BY91" s="315"/>
      <c r="CF91" s="315"/>
      <c r="CM91" s="315"/>
      <c r="CT91" s="315"/>
      <c r="DA91" s="315"/>
      <c r="DC91" s="438" t="str">
        <f ca="1">IF(OR(DD91="",DD91=0),"",MAX(DC$85:DC90)+1)</f>
        <v/>
      </c>
      <c r="DD91" s="434" t="str">
        <f t="shared" ca="1" si="204"/>
        <v/>
      </c>
      <c r="DE91" s="413" t="str">
        <f t="shared" ca="1" si="205"/>
        <v/>
      </c>
      <c r="DF91" s="431" t="str">
        <f ca="1">IF(OR(DG91="",DG91=0),"",MAX(DF$85:DF90)+1)</f>
        <v/>
      </c>
      <c r="DG91" s="412" t="str">
        <f t="shared" ca="1" si="206"/>
        <v/>
      </c>
      <c r="DH91" s="413" t="str">
        <f t="shared" ca="1" si="207"/>
        <v/>
      </c>
      <c r="DI91" s="412" t="str">
        <f t="shared" ca="1" si="208"/>
        <v/>
      </c>
      <c r="DJ91" s="413" t="str">
        <f t="shared" ca="1" si="209"/>
        <v/>
      </c>
      <c r="DK91" s="412" t="str">
        <f t="shared" ca="1" si="210"/>
        <v/>
      </c>
      <c r="DL91" s="413" t="str">
        <f t="shared" ca="1" si="211"/>
        <v/>
      </c>
      <c r="DM91" s="292"/>
      <c r="DN91" s="427" t="str">
        <f ca="1">IF(DI101="","",CONCATENATE(DI101," - ",DJ101))</f>
        <v/>
      </c>
      <c r="DO91" s="428" t="str">
        <f ca="1">IF(DI102="","",CONCATENATE(DI102," - ",DJ102))</f>
        <v/>
      </c>
      <c r="DP91" s="428" t="str">
        <f ca="1">IF(DI103="","",CONCATENATE(DI103," - ",DJ103))</f>
        <v/>
      </c>
      <c r="DQ91" s="427" t="str">
        <f ca="1">IF(DK101="","",CONCATENATE(DK101," - ",DL101))</f>
        <v/>
      </c>
      <c r="DR91" s="428" t="str">
        <f ca="1">IF(DK102="","",CONCATENATE(DK102," - ",DL102))</f>
        <v/>
      </c>
      <c r="DS91" s="429" t="str">
        <f ca="1">IF(DK103="","",CONCATENATE(DK103," - ",DL103))</f>
        <v/>
      </c>
    </row>
    <row r="92" spans="28:123" ht="16.5" thickBot="1" x14ac:dyDescent="0.35">
      <c r="AB92" s="1093" t="s">
        <v>18</v>
      </c>
      <c r="AC92" s="1094"/>
      <c r="AD92" s="1094"/>
      <c r="AE92" s="1094"/>
      <c r="AF92" s="1095"/>
      <c r="AI92" s="304"/>
      <c r="AJ92" s="305"/>
      <c r="AK92" s="306"/>
      <c r="AL92" s="307"/>
      <c r="AM92" s="304"/>
      <c r="AN92" s="305"/>
      <c r="AO92" s="306"/>
      <c r="AP92" s="307"/>
      <c r="BL92" s="315"/>
      <c r="BM92" s="315"/>
      <c r="BN92" s="315"/>
      <c r="BO92" s="315"/>
      <c r="BP92" s="315"/>
      <c r="BQ92" s="315"/>
      <c r="BR92" s="315"/>
      <c r="BY92" s="315"/>
      <c r="CF92" s="315"/>
      <c r="CM92" s="315"/>
      <c r="CT92" s="315"/>
      <c r="DA92" s="315"/>
      <c r="DC92" s="438" t="str">
        <f ca="1">IF(OR(DD92="",DD92=0),"",MAX(DC$85:DC91)+1)</f>
        <v/>
      </c>
      <c r="DD92" s="434" t="str">
        <f t="shared" ca="1" si="204"/>
        <v/>
      </c>
      <c r="DE92" s="413" t="str">
        <f t="shared" ca="1" si="205"/>
        <v/>
      </c>
      <c r="DF92" s="431" t="str">
        <f ca="1">IF(OR(DG92="",DG92=0),"",MAX(DF$85:DF91)+1)</f>
        <v/>
      </c>
      <c r="DG92" s="412" t="str">
        <f t="shared" ca="1" si="206"/>
        <v/>
      </c>
      <c r="DH92" s="413" t="str">
        <f t="shared" ca="1" si="207"/>
        <v/>
      </c>
      <c r="DI92" s="412" t="str">
        <f t="shared" ca="1" si="208"/>
        <v/>
      </c>
      <c r="DJ92" s="413" t="str">
        <f t="shared" ca="1" si="209"/>
        <v/>
      </c>
      <c r="DK92" s="412" t="str">
        <f t="shared" ca="1" si="210"/>
        <v/>
      </c>
      <c r="DL92" s="413" t="str">
        <f t="shared" ca="1" si="211"/>
        <v/>
      </c>
      <c r="DM92" s="292"/>
      <c r="DN92" s="1192" t="s">
        <v>505</v>
      </c>
      <c r="DO92" s="1193"/>
      <c r="DP92" s="443">
        <f ca="1">IF(DJ86="","",SUM(DJ86:DJ103))</f>
        <v>205</v>
      </c>
      <c r="DQ92" s="1192" t="s">
        <v>506</v>
      </c>
      <c r="DR92" s="1193"/>
      <c r="DS92" s="444">
        <f ca="1">IF(DL86="","",SUM(DL86:DL103))</f>
        <v>400</v>
      </c>
    </row>
    <row r="93" spans="28:123" ht="15.75" x14ac:dyDescent="0.3">
      <c r="AB93" s="389"/>
      <c r="AC93" s="400" t="s">
        <v>495</v>
      </c>
      <c r="AD93" s="400" t="s">
        <v>192</v>
      </c>
      <c r="AE93" s="400" t="s">
        <v>193</v>
      </c>
      <c r="AF93" s="401" t="s">
        <v>11</v>
      </c>
      <c r="AI93" s="304"/>
      <c r="AJ93" s="305"/>
      <c r="AK93" s="306"/>
      <c r="AL93" s="307"/>
      <c r="AM93" s="304"/>
      <c r="AN93" s="305"/>
      <c r="AO93" s="306"/>
      <c r="AP93" s="307"/>
      <c r="BL93" s="315"/>
      <c r="BM93" s="315"/>
      <c r="BN93" s="315"/>
      <c r="BO93" s="315"/>
      <c r="BP93" s="315"/>
      <c r="BQ93" s="315"/>
      <c r="BR93" s="315"/>
      <c r="BY93" s="315"/>
      <c r="CF93" s="315"/>
      <c r="CM93" s="315"/>
      <c r="CT93" s="315"/>
      <c r="DA93" s="315"/>
      <c r="DC93" s="438" t="str">
        <f ca="1">IF(OR(DD93="",DD93=0),"",MAX(DC$85:DC92)+1)</f>
        <v/>
      </c>
      <c r="DD93" s="434" t="str">
        <f t="shared" ca="1" si="204"/>
        <v/>
      </c>
      <c r="DE93" s="413" t="str">
        <f t="shared" ca="1" si="205"/>
        <v/>
      </c>
      <c r="DF93" s="431" t="str">
        <f ca="1">IF(OR(DG93="",DG93=0),"",MAX(DF$85:DF92)+1)</f>
        <v/>
      </c>
      <c r="DG93" s="412" t="str">
        <f t="shared" ca="1" si="206"/>
        <v/>
      </c>
      <c r="DH93" s="413" t="str">
        <f t="shared" ca="1" si="207"/>
        <v/>
      </c>
      <c r="DI93" s="412" t="str">
        <f t="shared" ca="1" si="208"/>
        <v/>
      </c>
      <c r="DJ93" s="413" t="str">
        <f t="shared" ca="1" si="209"/>
        <v/>
      </c>
      <c r="DK93" s="412" t="str">
        <f t="shared" ca="1" si="210"/>
        <v/>
      </c>
      <c r="DL93" s="413" t="str">
        <f t="shared" ca="1" si="211"/>
        <v/>
      </c>
      <c r="DM93" s="292"/>
      <c r="DN93" s="292"/>
      <c r="DO93" s="292"/>
      <c r="DP93" s="292"/>
      <c r="DQ93" s="292"/>
      <c r="DR93" s="292"/>
      <c r="DS93" s="292"/>
    </row>
    <row r="94" spans="28:123" ht="15.75" x14ac:dyDescent="0.3">
      <c r="AB94" s="395">
        <f ca="1">IFERROR(MATCH($AB$92,OFFSET(Year!$AY$11:$AY$62,AB93,,1000),0)+AB93,"")</f>
        <v>10</v>
      </c>
      <c r="AC94" s="340">
        <f ca="1">IFERROR(INDEX(Year!$BB$11:$BB$62,AB94),"")</f>
        <v>6</v>
      </c>
      <c r="AD94" s="348" t="str">
        <f ca="1">IFERROR(INDEX(Year!$AZ$11:$AZ$62,AB94),"")</f>
        <v>Lawn Service</v>
      </c>
      <c r="AE94" s="363">
        <f ca="1">IFERROR(INDEX(Year!$BA$11:$BA$62,AB94),"")</f>
        <v>50</v>
      </c>
      <c r="AF94" s="402" t="str">
        <f ca="1">IFERROR(INDEX(Year!$AY$11:$AY$62,AB94),"")</f>
        <v>Fixed Bills</v>
      </c>
      <c r="AI94" s="304"/>
      <c r="AJ94" s="305"/>
      <c r="AK94" s="306"/>
      <c r="AL94" s="307"/>
      <c r="AM94" s="304"/>
      <c r="AN94" s="305"/>
      <c r="AO94" s="306"/>
      <c r="AP94" s="307"/>
      <c r="BL94" s="315"/>
      <c r="BM94" s="315"/>
      <c r="BN94" s="315"/>
      <c r="BO94" s="315"/>
      <c r="BP94" s="315"/>
      <c r="BQ94" s="315"/>
      <c r="BR94" s="315"/>
      <c r="BY94" s="315"/>
      <c r="CF94" s="315"/>
      <c r="CM94" s="315"/>
      <c r="CT94" s="315"/>
      <c r="DA94" s="315"/>
      <c r="DC94" s="438" t="str">
        <f ca="1">IF(OR(DD94="",DD94=0),"",MAX(DC$85:DC93)+1)</f>
        <v/>
      </c>
      <c r="DD94" s="434" t="str">
        <f t="shared" ca="1" si="204"/>
        <v/>
      </c>
      <c r="DE94" s="413" t="str">
        <f t="shared" ca="1" si="205"/>
        <v/>
      </c>
      <c r="DF94" s="431" t="str">
        <f ca="1">IF(OR(DG94="",DG94=0),"",MAX(DF$85:DF93)+1)</f>
        <v/>
      </c>
      <c r="DG94" s="412" t="str">
        <f t="shared" ca="1" si="206"/>
        <v/>
      </c>
      <c r="DH94" s="413" t="str">
        <f t="shared" ca="1" si="207"/>
        <v/>
      </c>
      <c r="DI94" s="412" t="str">
        <f t="shared" ca="1" si="208"/>
        <v/>
      </c>
      <c r="DJ94" s="413" t="str">
        <f t="shared" ca="1" si="209"/>
        <v/>
      </c>
      <c r="DK94" s="412" t="str">
        <f t="shared" ca="1" si="210"/>
        <v/>
      </c>
      <c r="DL94" s="413" t="str">
        <f t="shared" ca="1" si="211"/>
        <v/>
      </c>
      <c r="DM94" s="292"/>
      <c r="DN94" s="292"/>
      <c r="DO94" s="292"/>
      <c r="DP94" s="292"/>
      <c r="DQ94" s="292"/>
      <c r="DR94" s="292"/>
      <c r="DS94" s="292"/>
    </row>
    <row r="95" spans="28:123" ht="15.75" x14ac:dyDescent="0.3">
      <c r="AB95" s="395">
        <f ca="1">IFERROR(MATCH($AB$92,OFFSET(Year!$AY$11:$AY$62,AB94,,1000),0)+AB94,"")</f>
        <v>11</v>
      </c>
      <c r="AC95" s="340">
        <f ca="1">IFERROR(INDEX(Year!$BB$11:$BB$62,AB95),"")</f>
        <v>20</v>
      </c>
      <c r="AD95" s="348" t="str">
        <f ca="1">IFERROR(INDEX(Year!$AZ$11:$AZ$62,AB95),"")</f>
        <v>Lawn Service</v>
      </c>
      <c r="AE95" s="363">
        <f ca="1">IFERROR(INDEX(Year!$BA$11:$BA$62,AB95),"")</f>
        <v>50</v>
      </c>
      <c r="AF95" s="402" t="str">
        <f ca="1">IFERROR(INDEX(Year!$AY$11:$AY$62,AB95),"")</f>
        <v>Fixed Bills</v>
      </c>
      <c r="AI95" s="302"/>
      <c r="AJ95" s="293"/>
      <c r="AK95" s="293"/>
      <c r="AL95" s="303"/>
      <c r="AM95" s="302"/>
      <c r="AN95" s="293"/>
      <c r="AO95" s="293"/>
      <c r="AP95" s="303"/>
      <c r="BL95" s="315"/>
      <c r="BM95" s="315"/>
      <c r="BN95" s="315"/>
      <c r="BO95" s="315"/>
      <c r="BP95" s="315"/>
      <c r="BQ95" s="315"/>
      <c r="BR95" s="315"/>
      <c r="BY95" s="315"/>
      <c r="CF95" s="315"/>
      <c r="CM95" s="315"/>
      <c r="CT95" s="315"/>
      <c r="DA95" s="315"/>
      <c r="DC95" s="438" t="str">
        <f ca="1">IF(OR(DD95="",DD95=0),"",MAX(DC$85:DC94)+1)</f>
        <v/>
      </c>
      <c r="DD95" s="434" t="str">
        <f t="shared" ca="1" si="204"/>
        <v/>
      </c>
      <c r="DE95" s="413" t="str">
        <f t="shared" ca="1" si="205"/>
        <v/>
      </c>
      <c r="DF95" s="431" t="str">
        <f ca="1">IF(OR(DG95="",DG95=0),"",MAX(DF$85:DF94)+1)</f>
        <v/>
      </c>
      <c r="DG95" s="412" t="str">
        <f t="shared" ca="1" si="206"/>
        <v/>
      </c>
      <c r="DH95" s="413" t="str">
        <f t="shared" ca="1" si="207"/>
        <v/>
      </c>
      <c r="DI95" s="412" t="str">
        <f t="shared" ca="1" si="208"/>
        <v/>
      </c>
      <c r="DJ95" s="413" t="str">
        <f t="shared" ca="1" si="209"/>
        <v/>
      </c>
      <c r="DK95" s="412" t="str">
        <f t="shared" ca="1" si="210"/>
        <v/>
      </c>
      <c r="DL95" s="413" t="str">
        <f t="shared" ca="1" si="211"/>
        <v/>
      </c>
      <c r="DN95" s="292"/>
      <c r="DO95" s="292"/>
      <c r="DP95" s="292"/>
      <c r="DQ95" s="292"/>
      <c r="DR95" s="292"/>
      <c r="DS95" s="292"/>
    </row>
    <row r="96" spans="28:123" ht="15.75" x14ac:dyDescent="0.3">
      <c r="AB96" s="395">
        <f ca="1">IFERROR(MATCH($AB$92,OFFSET(Year!$AY$11:$AY$62,AB95,,1000),0)+AB95,"")</f>
        <v>12</v>
      </c>
      <c r="AC96" s="340">
        <f ca="1">IFERROR(INDEX(Year!$BB$11:$BB$62,AB96),"")</f>
        <v>2</v>
      </c>
      <c r="AD96" s="348" t="str">
        <f ca="1">IFERROR(INDEX(Year!$AZ$11:$AZ$62,AB96),"")</f>
        <v>HOA</v>
      </c>
      <c r="AE96" s="363">
        <f ca="1">IFERROR(INDEX(Year!$BA$11:$BA$62,AB96),"")</f>
        <v>150</v>
      </c>
      <c r="AF96" s="402" t="str">
        <f ca="1">IFERROR(INDEX(Year!$AY$11:$AY$62,AB96),"")</f>
        <v>Fixed Bills</v>
      </c>
      <c r="AI96" s="308"/>
      <c r="AJ96" s="293"/>
      <c r="AK96" s="293"/>
      <c r="AL96" s="303"/>
      <c r="AM96" s="308"/>
      <c r="AN96" s="293"/>
      <c r="AO96" s="293"/>
      <c r="AP96" s="303"/>
      <c r="BL96" s="315"/>
      <c r="BM96" s="315"/>
      <c r="BN96" s="315"/>
      <c r="BO96" s="315"/>
      <c r="BP96" s="315"/>
      <c r="BQ96" s="315"/>
      <c r="BR96" s="315"/>
      <c r="BY96" s="315"/>
      <c r="CF96" s="315"/>
      <c r="CM96" s="315"/>
      <c r="CT96" s="315"/>
      <c r="DA96" s="315"/>
      <c r="DC96" s="438" t="str">
        <f ca="1">IF(OR(DD96="",DD96=0),"",MAX(DC$85:DC95)+1)</f>
        <v/>
      </c>
      <c r="DD96" s="434" t="str">
        <f t="shared" ca="1" si="204"/>
        <v/>
      </c>
      <c r="DE96" s="413" t="str">
        <f t="shared" ca="1" si="205"/>
        <v/>
      </c>
      <c r="DF96" s="431" t="str">
        <f ca="1">IF(OR(DG96="",DG96=0),"",MAX(DF$85:DF95)+1)</f>
        <v/>
      </c>
      <c r="DG96" s="412" t="str">
        <f t="shared" ca="1" si="206"/>
        <v/>
      </c>
      <c r="DH96" s="413" t="str">
        <f t="shared" ca="1" si="207"/>
        <v/>
      </c>
      <c r="DI96" s="412" t="str">
        <f t="shared" ca="1" si="208"/>
        <v/>
      </c>
      <c r="DJ96" s="413" t="str">
        <f t="shared" ca="1" si="209"/>
        <v/>
      </c>
      <c r="DK96" s="412" t="str">
        <f t="shared" ca="1" si="210"/>
        <v/>
      </c>
      <c r="DL96" s="413" t="str">
        <f t="shared" ca="1" si="211"/>
        <v/>
      </c>
      <c r="DM96" s="278"/>
    </row>
    <row r="97" spans="28:123" ht="16.5" thickBot="1" x14ac:dyDescent="0.35">
      <c r="AB97" s="395">
        <f ca="1">IFERROR(MATCH($AB$92,OFFSET(Year!$AY$11:$AY$62,AB96,,1000),0)+AB96,"")</f>
        <v>67</v>
      </c>
      <c r="AC97" s="340" t="str">
        <f ca="1">IFERROR(INDEX(Year!$BB$11:$BB$62,AB97),"")</f>
        <v/>
      </c>
      <c r="AD97" s="348" t="str">
        <f ca="1">IFERROR(INDEX(Year!$AZ$11:$AZ$62,AB97),"")</f>
        <v/>
      </c>
      <c r="AE97" s="363" t="str">
        <f ca="1">IFERROR(INDEX(Year!$BA$11:$BA$62,AB97),"")</f>
        <v/>
      </c>
      <c r="AF97" s="402" t="str">
        <f ca="1">IFERROR(INDEX(Year!$AY$11:$AY$62,AB97),"")</f>
        <v/>
      </c>
      <c r="AI97" s="309"/>
      <c r="AJ97" s="310"/>
      <c r="AK97" s="310"/>
      <c r="AL97" s="311"/>
      <c r="AM97" s="309"/>
      <c r="AN97" s="310"/>
      <c r="AO97" s="310"/>
      <c r="AP97" s="311"/>
      <c r="BL97" s="315"/>
      <c r="BM97" s="315"/>
      <c r="BN97" s="315"/>
      <c r="BO97" s="315"/>
      <c r="BP97" s="315"/>
      <c r="BQ97" s="315"/>
      <c r="BR97" s="315"/>
      <c r="BY97" s="315"/>
      <c r="CF97" s="315"/>
      <c r="CM97" s="315"/>
      <c r="CT97" s="315"/>
      <c r="DA97" s="315"/>
      <c r="DC97" s="438" t="str">
        <f ca="1">IF(OR(DD97="",DD97=0),"",MAX(DC$85:DC96)+1)</f>
        <v/>
      </c>
      <c r="DD97" s="435" t="str">
        <f t="shared" ca="1" si="204"/>
        <v/>
      </c>
      <c r="DE97" s="413" t="str">
        <f t="shared" ca="1" si="205"/>
        <v/>
      </c>
      <c r="DF97" s="432" t="str">
        <f ca="1">IF(OR(DG97="",DG97=0),"",MAX(DF$85:DF96)+1)</f>
        <v/>
      </c>
      <c r="DG97" s="414" t="str">
        <f t="shared" ca="1" si="206"/>
        <v/>
      </c>
      <c r="DH97" s="415" t="str">
        <f t="shared" ca="1" si="207"/>
        <v/>
      </c>
      <c r="DI97" s="414" t="str">
        <f t="shared" ca="1" si="208"/>
        <v/>
      </c>
      <c r="DJ97" s="413" t="str">
        <f t="shared" ca="1" si="209"/>
        <v/>
      </c>
      <c r="DK97" s="414" t="str">
        <f t="shared" ca="1" si="210"/>
        <v/>
      </c>
      <c r="DL97" s="415" t="str">
        <f t="shared" ca="1" si="211"/>
        <v/>
      </c>
      <c r="DM97" s="278"/>
      <c r="DN97" s="278"/>
      <c r="DO97" s="278"/>
      <c r="DP97" s="278"/>
      <c r="DQ97" s="278"/>
      <c r="DR97" s="278"/>
      <c r="DS97" s="278"/>
    </row>
    <row r="98" spans="28:123" ht="15.75" x14ac:dyDescent="0.3">
      <c r="AB98" s="395">
        <f ca="1">IFERROR(MATCH($AB$92,OFFSET(Year!$AY$11:$AY$62,AB97,,1000),0)+AB97,"")</f>
        <v>68</v>
      </c>
      <c r="AC98" s="340" t="str">
        <f ca="1">IFERROR(INDEX(Year!$BB$11:$BB$62,AB98),"")</f>
        <v/>
      </c>
      <c r="AD98" s="348" t="str">
        <f ca="1">IFERROR(INDEX(Year!$AZ$11:$AZ$62,AB98),"")</f>
        <v/>
      </c>
      <c r="AE98" s="363" t="str">
        <f ca="1">IFERROR(INDEX(Year!$BA$11:$BA$62,AB98),"")</f>
        <v/>
      </c>
      <c r="AF98" s="402" t="str">
        <f ca="1">IFERROR(INDEX(Year!$AY$11:$AY$62,AB98),"")</f>
        <v/>
      </c>
      <c r="BL98" s="315"/>
      <c r="BM98" s="315"/>
      <c r="BN98" s="315"/>
      <c r="BO98" s="315"/>
      <c r="BP98" s="315"/>
      <c r="BQ98" s="315"/>
      <c r="BR98" s="315"/>
      <c r="BY98" s="315"/>
      <c r="CF98" s="315"/>
      <c r="CM98" s="315"/>
      <c r="CT98" s="315"/>
      <c r="DA98" s="315"/>
      <c r="DC98" s="438" t="str">
        <f ca="1">IF(OR(DD98="",DD98=0),"",MAX(DC$85:DC97)+1)</f>
        <v/>
      </c>
      <c r="DD98" s="434" t="str">
        <f t="shared" ca="1" si="204"/>
        <v/>
      </c>
      <c r="DE98" s="413" t="str">
        <f t="shared" ca="1" si="205"/>
        <v/>
      </c>
      <c r="DF98" s="431" t="str">
        <f ca="1">IF(OR(DG98="",DG98=0),"",MAX(DF$85:DF97)+1)</f>
        <v/>
      </c>
      <c r="DG98" s="412" t="str">
        <f t="shared" ca="1" si="206"/>
        <v/>
      </c>
      <c r="DH98" s="413" t="str">
        <f t="shared" ca="1" si="207"/>
        <v/>
      </c>
      <c r="DI98" s="412" t="str">
        <f t="shared" ca="1" si="208"/>
        <v/>
      </c>
      <c r="DJ98" s="413" t="str">
        <f t="shared" ca="1" si="209"/>
        <v/>
      </c>
      <c r="DK98" s="412" t="str">
        <f t="shared" ca="1" si="210"/>
        <v/>
      </c>
      <c r="DL98" s="413" t="str">
        <f t="shared" ca="1" si="211"/>
        <v/>
      </c>
      <c r="DM98" s="278"/>
      <c r="DN98" s="278"/>
      <c r="DO98" s="278"/>
      <c r="DP98" s="278"/>
      <c r="DQ98" s="278"/>
      <c r="DR98" s="278"/>
      <c r="DS98" s="278"/>
    </row>
    <row r="99" spans="28:123" x14ac:dyDescent="0.3">
      <c r="AB99" s="395">
        <f ca="1">IFERROR(MATCH($AB$92,OFFSET(Year!$AY$11:$AY$62,AB98,,1000),0)+AB98,"")</f>
        <v>123</v>
      </c>
      <c r="AC99" s="340" t="str">
        <f ca="1">IFERROR(INDEX(Year!$BB$11:$BB$62,AB99),"")</f>
        <v/>
      </c>
      <c r="AD99" s="348" t="str">
        <f ca="1">IFERROR(INDEX(Year!$AZ$11:$AZ$62,AB99),"")</f>
        <v/>
      </c>
      <c r="AE99" s="363" t="str">
        <f ca="1">IFERROR(INDEX(Year!$BA$11:$BA$62,AB99),"")</f>
        <v/>
      </c>
      <c r="AF99" s="402" t="str">
        <f ca="1">IFERROR(INDEX(Year!$AY$11:$AY$62,AB99),"")</f>
        <v/>
      </c>
      <c r="DC99" s="438" t="str">
        <f ca="1">IF(OR(DD99="",DD99=0),"",MAX(DC$85:DC98)+1)</f>
        <v/>
      </c>
      <c r="DD99" s="434" t="str">
        <f t="shared" ca="1" si="204"/>
        <v/>
      </c>
      <c r="DE99" s="413" t="str">
        <f t="shared" ca="1" si="205"/>
        <v/>
      </c>
      <c r="DF99" s="431" t="str">
        <f ca="1">IF(OR(DG99="",DG99=0),"",MAX(DF$85:DF98)+1)</f>
        <v/>
      </c>
      <c r="DG99" s="412" t="str">
        <f t="shared" ca="1" si="206"/>
        <v/>
      </c>
      <c r="DH99" s="413" t="str">
        <f t="shared" ca="1" si="207"/>
        <v/>
      </c>
      <c r="DI99" s="412" t="str">
        <f t="shared" ca="1" si="208"/>
        <v/>
      </c>
      <c r="DJ99" s="413" t="str">
        <f t="shared" ca="1" si="209"/>
        <v/>
      </c>
      <c r="DK99" s="412" t="str">
        <f t="shared" ca="1" si="210"/>
        <v/>
      </c>
      <c r="DL99" s="413" t="str">
        <f t="shared" ca="1" si="211"/>
        <v/>
      </c>
      <c r="DM99" s="278"/>
      <c r="DN99" s="278"/>
      <c r="DO99" s="278"/>
      <c r="DP99" s="278"/>
      <c r="DQ99" s="278"/>
      <c r="DR99" s="278"/>
      <c r="DS99" s="278"/>
    </row>
    <row r="100" spans="28:123" x14ac:dyDescent="0.3">
      <c r="AB100" s="395">
        <f ca="1">IFERROR(MATCH($AB$92,OFFSET(Year!$AY$11:$AY$62,AB99,,1000),0)+AB99,"")</f>
        <v>124</v>
      </c>
      <c r="AC100" s="340" t="str">
        <f ca="1">IFERROR(INDEX(Year!$BB$11:$BB$62,AB100),"")</f>
        <v/>
      </c>
      <c r="AD100" s="348" t="str">
        <f ca="1">IFERROR(INDEX(Year!$AZ$11:$AZ$62,AB100),"")</f>
        <v/>
      </c>
      <c r="AE100" s="363" t="str">
        <f ca="1">IFERROR(INDEX(Year!$BA$11:$BA$62,AB100),"")</f>
        <v/>
      </c>
      <c r="AF100" s="402" t="str">
        <f ca="1">IFERROR(INDEX(Year!$AY$11:$AY$62,AB100),"")</f>
        <v/>
      </c>
      <c r="DC100" s="438" t="str">
        <f ca="1">IF(OR(DD100="",DD100=0),"",MAX(DC$85:DC99)+1)</f>
        <v/>
      </c>
      <c r="DD100" s="434" t="str">
        <f t="shared" ca="1" si="204"/>
        <v/>
      </c>
      <c r="DE100" s="413" t="str">
        <f t="shared" ca="1" si="205"/>
        <v/>
      </c>
      <c r="DF100" s="431" t="str">
        <f ca="1">IF(OR(DG100="",DG100=0),"",MAX(DF$85:DF99)+1)</f>
        <v/>
      </c>
      <c r="DG100" s="412" t="str">
        <f t="shared" ca="1" si="206"/>
        <v/>
      </c>
      <c r="DH100" s="413" t="str">
        <f t="shared" ca="1" si="207"/>
        <v/>
      </c>
      <c r="DI100" s="412" t="str">
        <f t="shared" ca="1" si="208"/>
        <v/>
      </c>
      <c r="DJ100" s="413" t="str">
        <f t="shared" ca="1" si="209"/>
        <v/>
      </c>
      <c r="DK100" s="412" t="str">
        <f t="shared" ca="1" si="210"/>
        <v/>
      </c>
      <c r="DL100" s="413" t="str">
        <f t="shared" ca="1" si="211"/>
        <v/>
      </c>
      <c r="DM100" s="278"/>
      <c r="DN100" s="278"/>
      <c r="DO100" s="278"/>
      <c r="DP100" s="278"/>
      <c r="DQ100" s="278"/>
      <c r="DR100" s="278"/>
      <c r="DS100" s="278"/>
    </row>
    <row r="101" spans="28:123" x14ac:dyDescent="0.3">
      <c r="AB101" s="395">
        <f ca="1">IFERROR(MATCH($AB$92,OFFSET(Year!$AY$11:$AY$62,AB100,,1000),0)+AB100,"")</f>
        <v>125</v>
      </c>
      <c r="AC101" s="340" t="str">
        <f ca="1">IFERROR(INDEX(Year!$BB$11:$BB$62,AB101),"")</f>
        <v/>
      </c>
      <c r="AD101" s="348" t="str">
        <f ca="1">IFERROR(INDEX(Year!$AZ$11:$AZ$62,AB101),"")</f>
        <v/>
      </c>
      <c r="AE101" s="363" t="str">
        <f ca="1">IFERROR(INDEX(Year!$BA$11:$BA$62,AB101),"")</f>
        <v/>
      </c>
      <c r="AF101" s="402" t="str">
        <f ca="1">IFERROR(INDEX(Year!$AY$11:$AY$62,AB101),"")</f>
        <v/>
      </c>
      <c r="DC101" s="438" t="str">
        <f ca="1">IF(OR(DD101="",DD101=0),"",MAX(DC$85:DC100)+1)</f>
        <v/>
      </c>
      <c r="DD101" s="434" t="str">
        <f t="shared" ca="1" si="204"/>
        <v/>
      </c>
      <c r="DE101" s="413" t="str">
        <f t="shared" ca="1" si="205"/>
        <v/>
      </c>
      <c r="DF101" s="431" t="str">
        <f ca="1">IF(OR(DG101="",DG101=0),"",MAX(DF$85:DF100)+1)</f>
        <v/>
      </c>
      <c r="DG101" s="412" t="str">
        <f t="shared" ca="1" si="206"/>
        <v/>
      </c>
      <c r="DH101" s="413" t="str">
        <f t="shared" ca="1" si="207"/>
        <v/>
      </c>
      <c r="DI101" s="412" t="str">
        <f t="shared" ca="1" si="208"/>
        <v/>
      </c>
      <c r="DJ101" s="413" t="str">
        <f t="shared" ca="1" si="209"/>
        <v/>
      </c>
      <c r="DK101" s="412" t="str">
        <f t="shared" ca="1" si="210"/>
        <v/>
      </c>
      <c r="DL101" s="413" t="str">
        <f t="shared" ca="1" si="211"/>
        <v/>
      </c>
      <c r="DN101" s="278"/>
      <c r="DO101" s="278"/>
      <c r="DP101" s="278"/>
      <c r="DQ101" s="278"/>
      <c r="DR101" s="278"/>
      <c r="DS101" s="278"/>
    </row>
    <row r="102" spans="28:123" x14ac:dyDescent="0.3">
      <c r="AB102" s="395" t="str">
        <f ca="1">IFERROR(MATCH($AB$92,OFFSET(Year!$AY$11:$AY$62,AB101,,1000),0)+AB101,"")</f>
        <v/>
      </c>
      <c r="AC102" s="340" t="str">
        <f ca="1">IFERROR(INDEX(Year!$BB$11:$BB$62,AB102),"")</f>
        <v/>
      </c>
      <c r="AD102" s="348" t="str">
        <f ca="1">IFERROR(INDEX(Year!$AZ$11:$AZ$62,AB102),"")</f>
        <v/>
      </c>
      <c r="AE102" s="363" t="str">
        <f ca="1">IFERROR(INDEX(Year!$BA$11:$BA$62,AB102),"")</f>
        <v/>
      </c>
      <c r="AF102" s="402" t="str">
        <f ca="1">IFERROR(INDEX(Year!$AY$11:$AY$62,AB102),"")</f>
        <v/>
      </c>
      <c r="DC102" s="438" t="str">
        <f ca="1">IF(OR(DD102="",DD102=0),"",MAX(DC$85:DC101)+1)</f>
        <v/>
      </c>
      <c r="DD102" s="434" t="str">
        <f t="shared" ca="1" si="204"/>
        <v/>
      </c>
      <c r="DE102" s="413" t="str">
        <f t="shared" ca="1" si="205"/>
        <v/>
      </c>
      <c r="DF102" s="431" t="str">
        <f ca="1">IF(OR(DG102="",DG102=0),"",MAX(DF$85:DF101)+1)</f>
        <v/>
      </c>
      <c r="DG102" s="412" t="str">
        <f t="shared" ca="1" si="206"/>
        <v/>
      </c>
      <c r="DH102" s="413" t="str">
        <f t="shared" ca="1" si="207"/>
        <v/>
      </c>
      <c r="DI102" s="412" t="str">
        <f t="shared" ca="1" si="208"/>
        <v/>
      </c>
      <c r="DJ102" s="413" t="str">
        <f t="shared" ca="1" si="209"/>
        <v/>
      </c>
      <c r="DK102" s="412" t="str">
        <f t="shared" ca="1" si="210"/>
        <v/>
      </c>
      <c r="DL102" s="413" t="str">
        <f t="shared" ca="1" si="211"/>
        <v/>
      </c>
    </row>
    <row r="103" spans="28:123" ht="15.75" thickBot="1" x14ac:dyDescent="0.35">
      <c r="AB103" s="395" t="str">
        <f ca="1">IFERROR(MATCH($AB$92,OFFSET(Year!$AY$11:$AY$62,AB102,,1000),0)+AB102,"")</f>
        <v/>
      </c>
      <c r="AC103" s="340" t="str">
        <f ca="1">IFERROR(INDEX(Year!$BB$11:$BB$62,AB103),"")</f>
        <v/>
      </c>
      <c r="AD103" s="348" t="str">
        <f ca="1">IFERROR(INDEX(Year!$AZ$11:$AZ$62,AB103),"")</f>
        <v/>
      </c>
      <c r="AE103" s="363" t="str">
        <f ca="1">IFERROR(INDEX(Year!$BA$11:$BA$62,AB103),"")</f>
        <v/>
      </c>
      <c r="AF103" s="402" t="str">
        <f ca="1">IFERROR(INDEX(Year!$AY$11:$AY$62,AB103),"")</f>
        <v/>
      </c>
      <c r="DC103" s="439" t="str">
        <f ca="1">IF(OR(DD103="",DD103=0),"",MAX(DC$85:DC102)+1)</f>
        <v/>
      </c>
      <c r="DD103" s="436" t="str">
        <f t="shared" ca="1" si="204"/>
        <v/>
      </c>
      <c r="DE103" s="422" t="str">
        <f t="shared" ca="1" si="205"/>
        <v/>
      </c>
      <c r="DF103" s="433" t="str">
        <f ca="1">IF(OR(DG103="",DG103=0),"",MAX(DF$85:DF102)+1)</f>
        <v/>
      </c>
      <c r="DG103" s="420" t="str">
        <f t="shared" ca="1" si="206"/>
        <v/>
      </c>
      <c r="DH103" s="422" t="str">
        <f t="shared" ca="1" si="207"/>
        <v/>
      </c>
      <c r="DI103" s="420" t="str">
        <f t="shared" ca="1" si="208"/>
        <v/>
      </c>
      <c r="DJ103" s="422" t="str">
        <f t="shared" ca="1" si="209"/>
        <v/>
      </c>
      <c r="DK103" s="420" t="str">
        <f t="shared" ca="1" si="210"/>
        <v/>
      </c>
      <c r="DL103" s="422" t="str">
        <f t="shared" ca="1" si="211"/>
        <v/>
      </c>
    </row>
    <row r="104" spans="28:123" ht="15.75" thickBot="1" x14ac:dyDescent="0.35">
      <c r="AB104" s="395" t="str">
        <f ca="1">IFERROR(MATCH($AB$92,OFFSET(Year!$AY$11:$AY$62,AB103,,1000),0)+AB103,"")</f>
        <v/>
      </c>
      <c r="AC104" s="340" t="str">
        <f ca="1">IFERROR(INDEX(Year!$BB$11:$BB$62,AB104),"")</f>
        <v/>
      </c>
      <c r="AD104" s="348" t="str">
        <f ca="1">IFERROR(INDEX(Year!$AZ$11:$AZ$62,AB104),"")</f>
        <v/>
      </c>
      <c r="AE104" s="363" t="str">
        <f ca="1">IFERROR(INDEX(Year!$BA$11:$BA$62,AB104),"")</f>
        <v/>
      </c>
      <c r="AF104" s="402" t="str">
        <f ca="1">IFERROR(INDEX(Year!$AY$11:$AY$62,AB104),"")</f>
        <v/>
      </c>
      <c r="DC104" s="1167" t="s">
        <v>493</v>
      </c>
      <c r="DD104" s="1168"/>
      <c r="DE104" s="1168"/>
      <c r="DF104" s="1168"/>
      <c r="DG104" s="1168"/>
      <c r="DH104" s="1168"/>
      <c r="DI104" s="1168"/>
      <c r="DJ104" s="1168"/>
      <c r="DK104" s="1168"/>
      <c r="DL104" s="1169"/>
      <c r="DM104" s="292"/>
      <c r="DN104" s="1199" t="s">
        <v>493</v>
      </c>
      <c r="DO104" s="1200"/>
      <c r="DP104" s="1200"/>
      <c r="DQ104" s="1200"/>
      <c r="DR104" s="1200"/>
      <c r="DS104" s="1201"/>
    </row>
    <row r="105" spans="28:123" ht="15.75" thickBot="1" x14ac:dyDescent="0.35">
      <c r="AB105" s="395" t="str">
        <f ca="1">IFERROR(MATCH($AB$92,OFFSET(Year!$AY$11:$AY$62,AB104,,1000),0)+AB104,"")</f>
        <v/>
      </c>
      <c r="AC105" s="340" t="str">
        <f ca="1">IFERROR(INDEX(Year!$BB$11:$BB$62,AB105),"")</f>
        <v/>
      </c>
      <c r="AD105" s="348" t="str">
        <f ca="1">IFERROR(INDEX(Year!$AZ$11:$AZ$62,AB105),"")</f>
        <v/>
      </c>
      <c r="AE105" s="363" t="str">
        <f ca="1">IFERROR(INDEX(Year!$BA$11:$BA$62,AB105),"")</f>
        <v/>
      </c>
      <c r="AF105" s="402" t="str">
        <f ca="1">IFERROR(INDEX(Year!$AY$11:$AY$62,AB105),"")</f>
        <v/>
      </c>
      <c r="DC105" s="437"/>
      <c r="DD105" s="1151" t="s">
        <v>504</v>
      </c>
      <c r="DE105" s="1152"/>
      <c r="DF105" s="430"/>
      <c r="DG105" s="1162" t="s">
        <v>23</v>
      </c>
      <c r="DH105" s="1152"/>
      <c r="DI105" s="1162" t="s">
        <v>504</v>
      </c>
      <c r="DJ105" s="1152"/>
      <c r="DK105" s="1162" t="s">
        <v>23</v>
      </c>
      <c r="DL105" s="1152"/>
      <c r="DM105" s="292"/>
      <c r="DN105" s="1163" t="s">
        <v>481</v>
      </c>
      <c r="DO105" s="1164"/>
      <c r="DP105" s="1164"/>
      <c r="DQ105" s="1165" t="s">
        <v>491</v>
      </c>
      <c r="DR105" s="1164"/>
      <c r="DS105" s="1166"/>
    </row>
    <row r="106" spans="28:123" x14ac:dyDescent="0.3">
      <c r="AB106" s="395" t="str">
        <f ca="1">IFERROR(MATCH($AB$92,OFFSET(Year!$AY$11:$AY$62,AB105,,1000),0)+AB105,"")</f>
        <v/>
      </c>
      <c r="AC106" s="340" t="str">
        <f ca="1">IFERROR(INDEX(Year!$BB$11:$BB$62,AB106),"")</f>
        <v/>
      </c>
      <c r="AD106" s="348" t="str">
        <f ca="1">IFERROR(INDEX(Year!$AZ$11:$AZ$62,AB106),"")</f>
        <v/>
      </c>
      <c r="AE106" s="363" t="str">
        <f ca="1">IFERROR(INDEX(Year!$BA$11:$BA$62,AB106),"")</f>
        <v/>
      </c>
      <c r="AF106" s="402" t="str">
        <f ca="1">IFERROR(INDEX(Year!$AY$11:$AY$62,AB106),"")</f>
        <v/>
      </c>
      <c r="DC106" s="438" t="str">
        <f>IF(OR(DD106="",DD106=0),"",MAX(DC$105:DC105)+1)</f>
        <v/>
      </c>
      <c r="DD106" s="434" t="str">
        <f>IF(CW6="","",IF(NOT(DA6="Income"),CW6,""))</f>
        <v/>
      </c>
      <c r="DE106" s="413" t="str">
        <f>IF(CZ6="","",IF(NOT(DA6="Income"),CZ6,""))</f>
        <v/>
      </c>
      <c r="DF106" s="438" t="str">
        <f>IF(OR(DG106="",DG106=0),"",MAX(DF$105:DF105)+1)</f>
        <v/>
      </c>
      <c r="DG106" s="412" t="str">
        <f>IF(CW6="","",IF(DA6="Income",CW6,""))</f>
        <v/>
      </c>
      <c r="DH106" s="413" t="str">
        <f>IF(CW6="","",IF(DA6="Income",CZ6,""))</f>
        <v/>
      </c>
      <c r="DI106" s="412" t="str">
        <f>IFERROR(INDEX($DD$106:$DD$123,MATCH(ROW()-ROW($DI$105),$DC$106:$DC$123,0)),"")</f>
        <v/>
      </c>
      <c r="DJ106" s="413" t="str">
        <f>IFERROR(INDEX($DE$106:$DE$123,MATCH(ROW()-ROW($DI$105),$DC$106:$DC$123,0)),"")</f>
        <v/>
      </c>
      <c r="DK106" s="412" t="str">
        <f>IFERROR(INDEX($DG$106:$DG$123,MATCH(ROW()-ROW($DK$105),$DF$106:$DF$123,0)),"")</f>
        <v/>
      </c>
      <c r="DL106" s="413" t="str">
        <f>IFERROR(INDEX($DH$106:$DH$123,MATCH(ROW()-ROW($DK$105),$DF$106:$DF$123,0)),"")</f>
        <v/>
      </c>
      <c r="DM106" s="292"/>
      <c r="DN106" s="425" t="str">
        <f>IF(DI106="","",CONCATENATE(DI106," - ",DJ106))</f>
        <v/>
      </c>
      <c r="DO106" s="295" t="str">
        <f>IF(DI107="","",CONCATENATE(DI107," - ",DJ107))</f>
        <v/>
      </c>
      <c r="DP106" s="295" t="str">
        <f>IF(DI108="","",CONCATENATE(DI108," - ",DJ108))</f>
        <v/>
      </c>
      <c r="DQ106" s="440" t="str">
        <f>IF(DK106="","",CONCATENATE(DK106," - ",DL106))</f>
        <v/>
      </c>
      <c r="DR106" s="441" t="str">
        <f>IF(DK107="","",CONCATENATE(DK107," - ",DL107))</f>
        <v/>
      </c>
      <c r="DS106" s="442" t="str">
        <f>IF(DK108="","",CONCATENATE(DK108," - ",DL108))</f>
        <v/>
      </c>
    </row>
    <row r="107" spans="28:123" x14ac:dyDescent="0.3">
      <c r="AB107" s="395" t="str">
        <f ca="1">IFERROR(MATCH($AB$92,OFFSET(Year!$AY$11:$AY$62,AB106,,1000),0)+AB106,"")</f>
        <v/>
      </c>
      <c r="AC107" s="340" t="str">
        <f ca="1">IFERROR(INDEX(Year!$BB$11:$BB$62,AB107),"")</f>
        <v/>
      </c>
      <c r="AD107" s="348" t="str">
        <f ca="1">IFERROR(INDEX(Year!$AZ$11:$AZ$62,AB107),"")</f>
        <v/>
      </c>
      <c r="AE107" s="363" t="str">
        <f ca="1">IFERROR(INDEX(Year!$BA$11:$BA$62,AB107),"")</f>
        <v/>
      </c>
      <c r="AF107" s="402" t="str">
        <f ca="1">IFERROR(INDEX(Year!$AY$11:$AY$62,AB107),"")</f>
        <v/>
      </c>
      <c r="DC107" s="438" t="str">
        <f>IF(OR(DD107="",DD107=0),"",MAX(DC$105:DC106)+1)</f>
        <v/>
      </c>
      <c r="DD107" s="434" t="str">
        <f t="shared" ref="DD107:DD123" si="212">IF(CW7="","",IF(NOT(DA7="Income"),CW7,""))</f>
        <v/>
      </c>
      <c r="DE107" s="413" t="str">
        <f t="shared" ref="DE107:DE123" si="213">IF(CZ7="","",IF(NOT(DA7="Income"),CZ7,""))</f>
        <v/>
      </c>
      <c r="DF107" s="431" t="str">
        <f>IF(OR(DG107="",DG107=0),"",MAX(DF$105:DF106)+1)</f>
        <v/>
      </c>
      <c r="DG107" s="412" t="str">
        <f t="shared" ref="DG107:DG123" si="214">IF(CW7="","",IF(DA7="Income",CW7,""))</f>
        <v/>
      </c>
      <c r="DH107" s="413" t="str">
        <f t="shared" ref="DH107:DH123" si="215">IF(CW7="","",IF(DA7="Income",CZ7,""))</f>
        <v/>
      </c>
      <c r="DI107" s="412" t="str">
        <f t="shared" ref="DI107:DI123" si="216">IFERROR(INDEX($DD$106:$DD$123,MATCH(ROW()-ROW($DI$105),$DC$106:$DC$123,0)),"")</f>
        <v/>
      </c>
      <c r="DJ107" s="413" t="str">
        <f t="shared" ref="DJ107:DJ123" si="217">IFERROR(INDEX($DE$106:$DE$123,MATCH(ROW()-ROW($DI$105),$DC$106:$DC$123,0)),"")</f>
        <v/>
      </c>
      <c r="DK107" s="412" t="str">
        <f t="shared" ref="DK107:DK123" si="218">IFERROR(INDEX($DG$106:$DG$123,MATCH(ROW()-ROW($DK$105),$DF$106:$DF$123,0)),"")</f>
        <v/>
      </c>
      <c r="DL107" s="413" t="str">
        <f t="shared" ref="DL107:DL123" si="219">IFERROR(INDEX($DH$106:$DH$123,MATCH(ROW()-ROW($DK$105),$DF$106:$DF$123,0)),"")</f>
        <v/>
      </c>
      <c r="DM107" s="292"/>
      <c r="DN107" s="425" t="str">
        <f>IF(DI109="","",CONCATENATE(DI109," - ",DJ109))</f>
        <v/>
      </c>
      <c r="DO107" s="295" t="str">
        <f>IF(DI110="","",CONCATENATE(DI110," - ",DJ110))</f>
        <v/>
      </c>
      <c r="DP107" s="295" t="str">
        <f>IF(DI111="","",CONCATENATE(DI111," - ",DJ111))</f>
        <v/>
      </c>
      <c r="DQ107" s="425" t="str">
        <f>IF(DK109="","",CONCATENATE(DK109," - ",DL109))</f>
        <v/>
      </c>
      <c r="DR107" s="295" t="str">
        <f>IF(DK110="","",CONCATENATE(DK110," - ",DL110))</f>
        <v/>
      </c>
      <c r="DS107" s="426" t="str">
        <f>IF(DK111="","",CONCATENATE(DK111," - ",DL111))</f>
        <v/>
      </c>
    </row>
    <row r="108" spans="28:123" x14ac:dyDescent="0.3">
      <c r="AB108" s="395" t="str">
        <f ca="1">IFERROR(MATCH($AB$92,OFFSET(Year!$AY$11:$AY$62,AB107,,1000),0)+AB107,"")</f>
        <v/>
      </c>
      <c r="AC108" s="340" t="str">
        <f ca="1">IFERROR(INDEX(Year!$BB$11:$BB$62,AB108),"")</f>
        <v/>
      </c>
      <c r="AD108" s="348" t="str">
        <f ca="1">IFERROR(INDEX(Year!$AZ$11:$AZ$62,AB108),"")</f>
        <v/>
      </c>
      <c r="AE108" s="363" t="str">
        <f ca="1">IFERROR(INDEX(Year!$BA$11:$BA$62,AB108),"")</f>
        <v/>
      </c>
      <c r="AF108" s="402" t="str">
        <f ca="1">IFERROR(INDEX(Year!$AY$11:$AY$62,AB108),"")</f>
        <v/>
      </c>
      <c r="DC108" s="438" t="str">
        <f>IF(OR(DD108="",DD108=0),"",MAX(DC$105:DC107)+1)</f>
        <v/>
      </c>
      <c r="DD108" s="434" t="str">
        <f t="shared" si="212"/>
        <v/>
      </c>
      <c r="DE108" s="413" t="str">
        <f t="shared" si="213"/>
        <v/>
      </c>
      <c r="DF108" s="431" t="str">
        <f>IF(OR(DG108="",DG108=0),"",MAX(DF$105:DF107)+1)</f>
        <v/>
      </c>
      <c r="DG108" s="412" t="str">
        <f t="shared" si="214"/>
        <v/>
      </c>
      <c r="DH108" s="413" t="str">
        <f t="shared" si="215"/>
        <v/>
      </c>
      <c r="DI108" s="412" t="str">
        <f t="shared" si="216"/>
        <v/>
      </c>
      <c r="DJ108" s="413" t="str">
        <f t="shared" si="217"/>
        <v/>
      </c>
      <c r="DK108" s="412" t="str">
        <f t="shared" si="218"/>
        <v/>
      </c>
      <c r="DL108" s="413" t="str">
        <f t="shared" si="219"/>
        <v/>
      </c>
      <c r="DM108" s="292"/>
      <c r="DN108" s="425" t="str">
        <f>IF(DI112="","",CONCATENATE(DI112," - ",DJ112))</f>
        <v/>
      </c>
      <c r="DO108" s="295" t="str">
        <f>IF(DI113="","",CONCATENATE(DI113," - ",DJ113))</f>
        <v/>
      </c>
      <c r="DP108" s="295" t="str">
        <f>IF(DI114="","",CONCATENATE(DI114," - ",DJ114))</f>
        <v/>
      </c>
      <c r="DQ108" s="425" t="str">
        <f>IF(DK112="","",CONCATENATE(DK112," - ",DL112))</f>
        <v/>
      </c>
      <c r="DR108" s="295" t="str">
        <f>IF(DK113="","",CONCATENATE(DK113," - ",DL113))</f>
        <v/>
      </c>
      <c r="DS108" s="426" t="str">
        <f>IF(DK114="","",CONCATENATE(DK114," - ",DL114))</f>
        <v/>
      </c>
    </row>
    <row r="109" spans="28:123" x14ac:dyDescent="0.3">
      <c r="AB109" s="395" t="str">
        <f ca="1">IFERROR(MATCH($AB$92,OFFSET(Year!$AY$11:$AY$62,AB108,,1000),0)+AB108,"")</f>
        <v/>
      </c>
      <c r="AC109" s="340" t="str">
        <f ca="1">IFERROR(INDEX(Year!$BB$11:$BB$62,AB109),"")</f>
        <v/>
      </c>
      <c r="AD109" s="348" t="str">
        <f ca="1">IFERROR(INDEX(Year!$AZ$11:$AZ$62,AB109),"")</f>
        <v/>
      </c>
      <c r="AE109" s="363" t="str">
        <f ca="1">IFERROR(INDEX(Year!$BA$11:$BA$62,AB109),"")</f>
        <v/>
      </c>
      <c r="AF109" s="402" t="str">
        <f ca="1">IFERROR(INDEX(Year!$AY$11:$AY$62,AB109),"")</f>
        <v/>
      </c>
      <c r="DC109" s="438" t="str">
        <f>IF(OR(DD109="",DD109=0),"",MAX(DC$105:DC108)+1)</f>
        <v/>
      </c>
      <c r="DD109" s="434" t="str">
        <f t="shared" si="212"/>
        <v/>
      </c>
      <c r="DE109" s="413" t="str">
        <f t="shared" si="213"/>
        <v/>
      </c>
      <c r="DF109" s="431" t="str">
        <f>IF(OR(DG109="",DG109=0),"",MAX(DF$105:DF108)+1)</f>
        <v/>
      </c>
      <c r="DG109" s="412" t="str">
        <f t="shared" si="214"/>
        <v/>
      </c>
      <c r="DH109" s="413" t="str">
        <f t="shared" si="215"/>
        <v/>
      </c>
      <c r="DI109" s="412" t="str">
        <f t="shared" si="216"/>
        <v/>
      </c>
      <c r="DJ109" s="413" t="str">
        <f t="shared" si="217"/>
        <v/>
      </c>
      <c r="DK109" s="412" t="str">
        <f t="shared" si="218"/>
        <v/>
      </c>
      <c r="DL109" s="413" t="str">
        <f t="shared" si="219"/>
        <v/>
      </c>
      <c r="DM109" s="293"/>
      <c r="DN109" s="425" t="str">
        <f>IF(DI115="","",CONCATENATE(DI115," - ",DJ115))</f>
        <v/>
      </c>
      <c r="DO109" s="295" t="str">
        <f>IF(DI116="","",CONCATENATE(DI116," - ",DJ116))</f>
        <v/>
      </c>
      <c r="DP109" s="295" t="str">
        <f>IF(DI117="","",CONCATENATE(DI117," - ",DJ117))</f>
        <v/>
      </c>
      <c r="DQ109" s="425" t="str">
        <f>IF(DK115="","",CONCATENATE(DK115," - ",DL115))</f>
        <v/>
      </c>
      <c r="DR109" s="295" t="str">
        <f>IF(DK116="","",CONCATENATE(DK116," - ",DL116))</f>
        <v/>
      </c>
      <c r="DS109" s="426" t="str">
        <f>IF(DK117="","",CONCATENATE(DK117," - ",DL117))</f>
        <v/>
      </c>
    </row>
    <row r="110" spans="28:123" x14ac:dyDescent="0.3">
      <c r="AB110" s="395" t="str">
        <f ca="1">IFERROR(MATCH($AB$92,OFFSET(Year!$AY$11:$AY$62,AB109,,1000),0)+AB109,"")</f>
        <v/>
      </c>
      <c r="AC110" s="340" t="str">
        <f ca="1">IFERROR(INDEX(Year!$BB$11:$BB$62,AB110),"")</f>
        <v/>
      </c>
      <c r="AD110" s="348" t="str">
        <f ca="1">IFERROR(INDEX(Year!$AZ$11:$AZ$62,AB110),"")</f>
        <v/>
      </c>
      <c r="AE110" s="363" t="str">
        <f ca="1">IFERROR(INDEX(Year!$BA$11:$BA$62,AB110),"")</f>
        <v/>
      </c>
      <c r="AF110" s="402" t="str">
        <f ca="1">IFERROR(INDEX(Year!$AY$11:$AY$62,AB110),"")</f>
        <v/>
      </c>
      <c r="DC110" s="438" t="str">
        <f>IF(OR(DD110="",DD110=0),"",MAX(DC$105:DC109)+1)</f>
        <v/>
      </c>
      <c r="DD110" s="434" t="str">
        <f t="shared" si="212"/>
        <v/>
      </c>
      <c r="DE110" s="413" t="str">
        <f t="shared" si="213"/>
        <v/>
      </c>
      <c r="DF110" s="431" t="str">
        <f>IF(OR(DG110="",DG110=0),"",MAX(DF$105:DF109)+1)</f>
        <v/>
      </c>
      <c r="DG110" s="412" t="str">
        <f t="shared" si="214"/>
        <v/>
      </c>
      <c r="DH110" s="413" t="str">
        <f t="shared" si="215"/>
        <v/>
      </c>
      <c r="DI110" s="412" t="str">
        <f t="shared" si="216"/>
        <v/>
      </c>
      <c r="DJ110" s="413" t="str">
        <f t="shared" si="217"/>
        <v/>
      </c>
      <c r="DK110" s="412" t="str">
        <f t="shared" si="218"/>
        <v/>
      </c>
      <c r="DL110" s="413" t="str">
        <f t="shared" si="219"/>
        <v/>
      </c>
      <c r="DM110" s="292"/>
      <c r="DN110" s="425" t="str">
        <f>IF(DI118="","",CONCATENATE(DI118," - ",DJ118))</f>
        <v/>
      </c>
      <c r="DO110" s="295" t="str">
        <f>IF(DI119="","",CONCATENATE(DI119," - ",DJ119))</f>
        <v/>
      </c>
      <c r="DP110" s="295" t="str">
        <f>IF(DI120="","",CONCATENATE(DI120," - ",DJ120))</f>
        <v/>
      </c>
      <c r="DQ110" s="425" t="str">
        <f>IF(DK118="","",CONCATENATE(DK118," - ",DL118))</f>
        <v/>
      </c>
      <c r="DR110" s="295" t="str">
        <f>IF(DK119="","",CONCATENATE(DK119," - ",DL119))</f>
        <v/>
      </c>
      <c r="DS110" s="426" t="str">
        <f>IF(DK120="","",CONCATENATE(DK120," - ",DL120))</f>
        <v/>
      </c>
    </row>
    <row r="111" spans="28:123" ht="15.75" thickBot="1" x14ac:dyDescent="0.35">
      <c r="AB111" s="395" t="str">
        <f ca="1">IFERROR(MATCH($AB$92,OFFSET(Year!$AY$11:$AY$62,AB110,,1000),0)+AB110,"")</f>
        <v/>
      </c>
      <c r="AC111" s="340" t="str">
        <f ca="1">IFERROR(INDEX(Year!$BB$11:$BB$62,AB111),"")</f>
        <v/>
      </c>
      <c r="AD111" s="348" t="str">
        <f ca="1">IFERROR(INDEX(Year!$AZ$11:$AZ$62,AB111),"")</f>
        <v/>
      </c>
      <c r="AE111" s="363" t="str">
        <f ca="1">IFERROR(INDEX(Year!$BA$11:$BA$62,AB111),"")</f>
        <v/>
      </c>
      <c r="AF111" s="402" t="str">
        <f ca="1">IFERROR(INDEX(Year!$AY$11:$AY$62,AB111),"")</f>
        <v/>
      </c>
      <c r="DC111" s="438" t="str">
        <f>IF(OR(DD111="",DD111=0),"",MAX(DC$105:DC110)+1)</f>
        <v/>
      </c>
      <c r="DD111" s="434" t="str">
        <f t="shared" si="212"/>
        <v/>
      </c>
      <c r="DE111" s="413" t="str">
        <f t="shared" si="213"/>
        <v/>
      </c>
      <c r="DF111" s="431" t="str">
        <f>IF(OR(DG111="",DG111=0),"",MAX(DF$105:DF110)+1)</f>
        <v/>
      </c>
      <c r="DG111" s="412" t="str">
        <f t="shared" si="214"/>
        <v/>
      </c>
      <c r="DH111" s="413" t="str">
        <f t="shared" si="215"/>
        <v/>
      </c>
      <c r="DI111" s="412" t="str">
        <f t="shared" si="216"/>
        <v/>
      </c>
      <c r="DJ111" s="413" t="str">
        <f t="shared" si="217"/>
        <v/>
      </c>
      <c r="DK111" s="412" t="str">
        <f t="shared" si="218"/>
        <v/>
      </c>
      <c r="DL111" s="413" t="str">
        <f t="shared" si="219"/>
        <v/>
      </c>
      <c r="DM111" s="292"/>
      <c r="DN111" s="427" t="str">
        <f>IF(DI121="","",CONCATENATE(DI121," - ",DJ121))</f>
        <v/>
      </c>
      <c r="DO111" s="428" t="str">
        <f>IF(DI122="","",CONCATENATE(DI122," - ",DJ122))</f>
        <v/>
      </c>
      <c r="DP111" s="428" t="str">
        <f>IF(DI123="","",CONCATENATE(DI123," - ",DJ123))</f>
        <v/>
      </c>
      <c r="DQ111" s="427" t="str">
        <f>IF(DK121="","",CONCATENATE(DK121," - ",DL121))</f>
        <v/>
      </c>
      <c r="DR111" s="428" t="str">
        <f>IF(DK122="","",CONCATENATE(DK122," - ",DL122))</f>
        <v/>
      </c>
      <c r="DS111" s="429" t="str">
        <f>IF(DK123="","",CONCATENATE(DK123," - ",DL123))</f>
        <v/>
      </c>
    </row>
    <row r="112" spans="28:123" ht="15.75" thickBot="1" x14ac:dyDescent="0.35">
      <c r="AB112" s="395" t="str">
        <f ca="1">IFERROR(MATCH($AB$92,OFFSET(Year!$AY$11:$AY$62,AB111,,1000),0)+AB111,"")</f>
        <v/>
      </c>
      <c r="AC112" s="340" t="str">
        <f ca="1">IFERROR(INDEX(Year!$BB$11:$BB$62,AB112),"")</f>
        <v/>
      </c>
      <c r="AD112" s="348" t="str">
        <f ca="1">IFERROR(INDEX(Year!$AZ$11:$AZ$62,AB112),"")</f>
        <v/>
      </c>
      <c r="AE112" s="363" t="str">
        <f ca="1">IFERROR(INDEX(Year!$BA$11:$BA$62,AB112),"")</f>
        <v/>
      </c>
      <c r="AF112" s="402" t="str">
        <f ca="1">IFERROR(INDEX(Year!$AY$11:$AY$62,AB112),"")</f>
        <v/>
      </c>
      <c r="DC112" s="438" t="str">
        <f>IF(OR(DD112="",DD112=0),"",MAX(DC$105:DC111)+1)</f>
        <v/>
      </c>
      <c r="DD112" s="434" t="str">
        <f t="shared" si="212"/>
        <v/>
      </c>
      <c r="DE112" s="413" t="str">
        <f t="shared" si="213"/>
        <v/>
      </c>
      <c r="DF112" s="431" t="str">
        <f>IF(OR(DG112="",DG112=0),"",MAX(DF$105:DF111)+1)</f>
        <v/>
      </c>
      <c r="DG112" s="412" t="str">
        <f t="shared" si="214"/>
        <v/>
      </c>
      <c r="DH112" s="413" t="str">
        <f t="shared" si="215"/>
        <v/>
      </c>
      <c r="DI112" s="412" t="str">
        <f t="shared" si="216"/>
        <v/>
      </c>
      <c r="DJ112" s="413" t="str">
        <f t="shared" si="217"/>
        <v/>
      </c>
      <c r="DK112" s="412" t="str">
        <f t="shared" si="218"/>
        <v/>
      </c>
      <c r="DL112" s="413" t="str">
        <f t="shared" si="219"/>
        <v/>
      </c>
      <c r="DM112" s="292"/>
      <c r="DN112" s="1192" t="s">
        <v>505</v>
      </c>
      <c r="DO112" s="1193"/>
      <c r="DP112" s="443" t="str">
        <f>IF(DJ106="","",SUM(DJ106:DJ123))</f>
        <v/>
      </c>
      <c r="DQ112" s="1192" t="s">
        <v>506</v>
      </c>
      <c r="DR112" s="1193"/>
      <c r="DS112" s="444" t="str">
        <f>IF(DL106="","",SUM(DL106:DL123))</f>
        <v/>
      </c>
    </row>
    <row r="113" spans="28:123" x14ac:dyDescent="0.3">
      <c r="AB113" s="395" t="str">
        <f ca="1">IFERROR(MATCH($AB$92,OFFSET(Year!$AY$11:$AY$62,AB112,,1000),0)+AB112,"")</f>
        <v/>
      </c>
      <c r="AC113" s="340" t="str">
        <f ca="1">IFERROR(INDEX(Year!$BB$11:$BB$62,AB113),"")</f>
        <v/>
      </c>
      <c r="AD113" s="348" t="str">
        <f ca="1">IFERROR(INDEX(Year!$AZ$11:$AZ$62,AB113),"")</f>
        <v/>
      </c>
      <c r="AE113" s="363" t="str">
        <f ca="1">IFERROR(INDEX(Year!$BA$11:$BA$62,AB113),"")</f>
        <v/>
      </c>
      <c r="AF113" s="402" t="str">
        <f ca="1">IFERROR(INDEX(Year!$AY$11:$AY$62,AB113),"")</f>
        <v/>
      </c>
      <c r="DC113" s="438" t="str">
        <f>IF(OR(DD113="",DD113=0),"",MAX(DC$105:DC112)+1)</f>
        <v/>
      </c>
      <c r="DD113" s="434" t="str">
        <f t="shared" si="212"/>
        <v/>
      </c>
      <c r="DE113" s="413" t="str">
        <f t="shared" si="213"/>
        <v/>
      </c>
      <c r="DF113" s="431" t="str">
        <f>IF(OR(DG113="",DG113=0),"",MAX(DF$105:DF112)+1)</f>
        <v/>
      </c>
      <c r="DG113" s="412" t="str">
        <f t="shared" si="214"/>
        <v/>
      </c>
      <c r="DH113" s="413" t="str">
        <f t="shared" si="215"/>
        <v/>
      </c>
      <c r="DI113" s="412" t="str">
        <f t="shared" si="216"/>
        <v/>
      </c>
      <c r="DJ113" s="413" t="str">
        <f t="shared" si="217"/>
        <v/>
      </c>
      <c r="DK113" s="412" t="str">
        <f t="shared" si="218"/>
        <v/>
      </c>
      <c r="DL113" s="413" t="str">
        <f t="shared" si="219"/>
        <v/>
      </c>
      <c r="DM113" s="292"/>
      <c r="DN113" s="292"/>
      <c r="DO113" s="292"/>
      <c r="DP113" s="292"/>
      <c r="DQ113" s="292"/>
      <c r="DR113" s="292"/>
      <c r="DS113" s="292"/>
    </row>
    <row r="114" spans="28:123" x14ac:dyDescent="0.3">
      <c r="AB114" s="395" t="str">
        <f ca="1">IFERROR(MATCH($AB$92,OFFSET(Year!$AY$11:$AY$62,AB113,,1000),0)+AB113,"")</f>
        <v/>
      </c>
      <c r="AC114" s="340" t="str">
        <f ca="1">IFERROR(INDEX(Year!$BB$11:$BB$62,AB114),"")</f>
        <v/>
      </c>
      <c r="AD114" s="348" t="str">
        <f ca="1">IFERROR(INDEX(Year!$AZ$11:$AZ$62,AB114),"")</f>
        <v/>
      </c>
      <c r="AE114" s="363" t="str">
        <f ca="1">IFERROR(INDEX(Year!$BA$11:$BA$62,AB114),"")</f>
        <v/>
      </c>
      <c r="AF114" s="402" t="str">
        <f ca="1">IFERROR(INDEX(Year!$AY$11:$AY$62,AB114),"")</f>
        <v/>
      </c>
      <c r="DC114" s="438" t="str">
        <f>IF(OR(DD114="",DD114=0),"",MAX(DC$105:DC113)+1)</f>
        <v/>
      </c>
      <c r="DD114" s="434" t="str">
        <f t="shared" si="212"/>
        <v/>
      </c>
      <c r="DE114" s="413" t="str">
        <f t="shared" si="213"/>
        <v/>
      </c>
      <c r="DF114" s="431" t="str">
        <f>IF(OR(DG114="",DG114=0),"",MAX(DF$105:DF113)+1)</f>
        <v/>
      </c>
      <c r="DG114" s="412" t="str">
        <f t="shared" si="214"/>
        <v/>
      </c>
      <c r="DH114" s="413" t="str">
        <f t="shared" si="215"/>
        <v/>
      </c>
      <c r="DI114" s="412" t="str">
        <f t="shared" si="216"/>
        <v/>
      </c>
      <c r="DJ114" s="413" t="str">
        <f t="shared" si="217"/>
        <v/>
      </c>
      <c r="DK114" s="412" t="str">
        <f t="shared" si="218"/>
        <v/>
      </c>
      <c r="DL114" s="413" t="str">
        <f t="shared" si="219"/>
        <v/>
      </c>
      <c r="DM114" s="292"/>
      <c r="DN114" s="292"/>
      <c r="DO114" s="292"/>
      <c r="DP114" s="292"/>
      <c r="DQ114" s="292"/>
      <c r="DR114" s="292"/>
      <c r="DS114" s="292"/>
    </row>
    <row r="115" spans="28:123" x14ac:dyDescent="0.3">
      <c r="AB115" s="395" t="str">
        <f ca="1">IFERROR(MATCH($AB$92,OFFSET(Year!$AY$11:$AY$62,AB114,,1000),0)+AB114,"")</f>
        <v/>
      </c>
      <c r="AC115" s="340" t="str">
        <f ca="1">IFERROR(INDEX(Year!$BB$11:$BB$62,AB115),"")</f>
        <v/>
      </c>
      <c r="AD115" s="348" t="str">
        <f ca="1">IFERROR(INDEX(Year!$AZ$11:$AZ$62,AB115),"")</f>
        <v/>
      </c>
      <c r="AE115" s="363" t="str">
        <f ca="1">IFERROR(INDEX(Year!$BA$11:$BA$62,AB115),"")</f>
        <v/>
      </c>
      <c r="AF115" s="402" t="str">
        <f ca="1">IFERROR(INDEX(Year!$AY$11:$AY$62,AB115),"")</f>
        <v/>
      </c>
      <c r="DC115" s="438" t="str">
        <f>IF(OR(DD115="",DD115=0),"",MAX(DC$105:DC114)+1)</f>
        <v/>
      </c>
      <c r="DD115" s="434" t="str">
        <f t="shared" si="212"/>
        <v/>
      </c>
      <c r="DE115" s="413" t="str">
        <f t="shared" si="213"/>
        <v/>
      </c>
      <c r="DF115" s="431" t="str">
        <f>IF(OR(DG115="",DG115=0),"",MAX(DF$105:DF114)+1)</f>
        <v/>
      </c>
      <c r="DG115" s="412" t="str">
        <f t="shared" si="214"/>
        <v/>
      </c>
      <c r="DH115" s="413" t="str">
        <f t="shared" si="215"/>
        <v/>
      </c>
      <c r="DI115" s="412" t="str">
        <f t="shared" si="216"/>
        <v/>
      </c>
      <c r="DJ115" s="413" t="str">
        <f t="shared" si="217"/>
        <v/>
      </c>
      <c r="DK115" s="412" t="str">
        <f t="shared" si="218"/>
        <v/>
      </c>
      <c r="DL115" s="413" t="str">
        <f t="shared" si="219"/>
        <v/>
      </c>
      <c r="DN115" s="292"/>
      <c r="DO115" s="292"/>
      <c r="DP115" s="292"/>
      <c r="DQ115" s="292"/>
      <c r="DR115" s="292"/>
      <c r="DS115" s="292"/>
    </row>
    <row r="116" spans="28:123" x14ac:dyDescent="0.3">
      <c r="AB116" s="395" t="str">
        <f ca="1">IFERROR(MATCH($AB$92,OFFSET(Year!$AY$11:$AY$62,AB115,,1000),0)+AB115,"")</f>
        <v/>
      </c>
      <c r="AC116" s="340" t="str">
        <f ca="1">IFERROR(INDEX(Year!$BB$11:$BB$62,AB116),"")</f>
        <v/>
      </c>
      <c r="AD116" s="348" t="str">
        <f ca="1">IFERROR(INDEX(Year!$AZ$11:$AZ$62,AB116),"")</f>
        <v/>
      </c>
      <c r="AE116" s="363" t="str">
        <f ca="1">IFERROR(INDEX(Year!$BA$11:$BA$62,AB116),"")</f>
        <v/>
      </c>
      <c r="AF116" s="402" t="str">
        <f ca="1">IFERROR(INDEX(Year!$AY$11:$AY$62,AB116),"")</f>
        <v/>
      </c>
      <c r="DC116" s="438" t="str">
        <f>IF(OR(DD116="",DD116=0),"",MAX(DC$105:DC115)+1)</f>
        <v/>
      </c>
      <c r="DD116" s="434" t="str">
        <f t="shared" si="212"/>
        <v/>
      </c>
      <c r="DE116" s="413" t="str">
        <f t="shared" si="213"/>
        <v/>
      </c>
      <c r="DF116" s="431" t="str">
        <f>IF(OR(DG116="",DG116=0),"",MAX(DF$105:DF115)+1)</f>
        <v/>
      </c>
      <c r="DG116" s="412" t="str">
        <f t="shared" si="214"/>
        <v/>
      </c>
      <c r="DH116" s="413" t="str">
        <f t="shared" si="215"/>
        <v/>
      </c>
      <c r="DI116" s="412" t="str">
        <f t="shared" si="216"/>
        <v/>
      </c>
      <c r="DJ116" s="413" t="str">
        <f t="shared" si="217"/>
        <v/>
      </c>
      <c r="DK116" s="412" t="str">
        <f t="shared" si="218"/>
        <v/>
      </c>
      <c r="DL116" s="413" t="str">
        <f t="shared" si="219"/>
        <v/>
      </c>
      <c r="DM116" s="278"/>
    </row>
    <row r="117" spans="28:123" x14ac:dyDescent="0.3">
      <c r="AB117" s="395" t="str">
        <f ca="1">IFERROR(MATCH($AB$92,OFFSET(Year!$AY$11:$AY$62,AB116,,1000),0)+AB116,"")</f>
        <v/>
      </c>
      <c r="AC117" s="340" t="str">
        <f ca="1">IFERROR(INDEX(Year!$BB$11:$BB$62,AB117),"")</f>
        <v/>
      </c>
      <c r="AD117" s="348" t="str">
        <f ca="1">IFERROR(INDEX(Year!$AZ$11:$AZ$62,AB117),"")</f>
        <v/>
      </c>
      <c r="AE117" s="363" t="str">
        <f ca="1">IFERROR(INDEX(Year!$BA$11:$BA$62,AB117),"")</f>
        <v/>
      </c>
      <c r="AF117" s="402" t="str">
        <f ca="1">IFERROR(INDEX(Year!$AY$11:$AY$62,AB117),"")</f>
        <v/>
      </c>
      <c r="DC117" s="438" t="str">
        <f>IF(OR(DD117="",DD117=0),"",MAX(DC$105:DC116)+1)</f>
        <v/>
      </c>
      <c r="DD117" s="435" t="str">
        <f t="shared" si="212"/>
        <v/>
      </c>
      <c r="DE117" s="413" t="str">
        <f t="shared" si="213"/>
        <v/>
      </c>
      <c r="DF117" s="432" t="str">
        <f>IF(OR(DG117="",DG117=0),"",MAX(DF$105:DF116)+1)</f>
        <v/>
      </c>
      <c r="DG117" s="414" t="str">
        <f t="shared" si="214"/>
        <v/>
      </c>
      <c r="DH117" s="415" t="str">
        <f t="shared" si="215"/>
        <v/>
      </c>
      <c r="DI117" s="414" t="str">
        <f t="shared" si="216"/>
        <v/>
      </c>
      <c r="DJ117" s="413" t="str">
        <f t="shared" si="217"/>
        <v/>
      </c>
      <c r="DK117" s="414" t="str">
        <f t="shared" si="218"/>
        <v/>
      </c>
      <c r="DL117" s="415" t="str">
        <f t="shared" si="219"/>
        <v/>
      </c>
      <c r="DM117" s="278"/>
      <c r="DN117" s="278"/>
      <c r="DO117" s="278"/>
      <c r="DP117" s="278"/>
      <c r="DQ117" s="278"/>
      <c r="DR117" s="278"/>
      <c r="DS117" s="278"/>
    </row>
    <row r="118" spans="28:123" x14ac:dyDescent="0.3">
      <c r="AB118" s="395" t="str">
        <f ca="1">IFERROR(MATCH($AB$92,OFFSET(Year!$AY$11:$AY$62,AB117,,1000),0)+AB117,"")</f>
        <v/>
      </c>
      <c r="AC118" s="340" t="str">
        <f ca="1">IFERROR(INDEX(Year!$BB$11:$BB$62,AB118),"")</f>
        <v/>
      </c>
      <c r="AD118" s="348" t="str">
        <f ca="1">IFERROR(INDEX(Year!$AZ$11:$AZ$62,AB118),"")</f>
        <v/>
      </c>
      <c r="AE118" s="363" t="str">
        <f ca="1">IFERROR(INDEX(Year!$BA$11:$BA$62,AB118),"")</f>
        <v/>
      </c>
      <c r="AF118" s="402" t="str">
        <f ca="1">IFERROR(INDEX(Year!$AY$11:$AY$62,AB118),"")</f>
        <v/>
      </c>
      <c r="DC118" s="438" t="str">
        <f>IF(OR(DD118="",DD118=0),"",MAX(DC$105:DC117)+1)</f>
        <v/>
      </c>
      <c r="DD118" s="434" t="str">
        <f t="shared" si="212"/>
        <v/>
      </c>
      <c r="DE118" s="413" t="str">
        <f t="shared" si="213"/>
        <v/>
      </c>
      <c r="DF118" s="431" t="str">
        <f>IF(OR(DG118="",DG118=0),"",MAX(DF$105:DF117)+1)</f>
        <v/>
      </c>
      <c r="DG118" s="412" t="str">
        <f t="shared" si="214"/>
        <v/>
      </c>
      <c r="DH118" s="413" t="str">
        <f t="shared" si="215"/>
        <v/>
      </c>
      <c r="DI118" s="412" t="str">
        <f t="shared" si="216"/>
        <v/>
      </c>
      <c r="DJ118" s="413" t="str">
        <f t="shared" si="217"/>
        <v/>
      </c>
      <c r="DK118" s="412" t="str">
        <f t="shared" si="218"/>
        <v/>
      </c>
      <c r="DL118" s="413" t="str">
        <f t="shared" si="219"/>
        <v/>
      </c>
      <c r="DM118" s="278"/>
      <c r="DN118" s="278"/>
      <c r="DO118" s="278"/>
      <c r="DP118" s="278"/>
      <c r="DQ118" s="278"/>
      <c r="DR118" s="278"/>
      <c r="DS118" s="278"/>
    </row>
    <row r="119" spans="28:123" x14ac:dyDescent="0.3">
      <c r="AB119" s="395" t="str">
        <f ca="1">IFERROR(MATCH($AB$92,OFFSET(Year!$AY$11:$AY$62,AB118,,1000),0)+AB118,"")</f>
        <v/>
      </c>
      <c r="AC119" s="340" t="str">
        <f ca="1">IFERROR(INDEX(Year!$BB$11:$BB$62,AB119),"")</f>
        <v/>
      </c>
      <c r="AD119" s="348" t="str">
        <f ca="1">IFERROR(INDEX(Year!$AZ$11:$AZ$62,AB119),"")</f>
        <v/>
      </c>
      <c r="AE119" s="363" t="str">
        <f ca="1">IFERROR(INDEX(Year!$BA$11:$BA$62,AB119),"")</f>
        <v/>
      </c>
      <c r="AF119" s="402" t="str">
        <f ca="1">IFERROR(INDEX(Year!$AY$11:$AY$62,AB119),"")</f>
        <v/>
      </c>
      <c r="DC119" s="438" t="str">
        <f>IF(OR(DD119="",DD119=0),"",MAX(DC$105:DC118)+1)</f>
        <v/>
      </c>
      <c r="DD119" s="434" t="str">
        <f t="shared" si="212"/>
        <v/>
      </c>
      <c r="DE119" s="413" t="str">
        <f t="shared" si="213"/>
        <v/>
      </c>
      <c r="DF119" s="431" t="str">
        <f>IF(OR(DG119="",DG119=0),"",MAX(DF$105:DF118)+1)</f>
        <v/>
      </c>
      <c r="DG119" s="412" t="str">
        <f t="shared" si="214"/>
        <v/>
      </c>
      <c r="DH119" s="413" t="str">
        <f t="shared" si="215"/>
        <v/>
      </c>
      <c r="DI119" s="412" t="str">
        <f t="shared" si="216"/>
        <v/>
      </c>
      <c r="DJ119" s="413" t="str">
        <f t="shared" si="217"/>
        <v/>
      </c>
      <c r="DK119" s="412" t="str">
        <f t="shared" si="218"/>
        <v/>
      </c>
      <c r="DL119" s="413" t="str">
        <f t="shared" si="219"/>
        <v/>
      </c>
      <c r="DM119" s="278"/>
      <c r="DN119" s="278"/>
      <c r="DO119" s="278"/>
      <c r="DP119" s="278"/>
      <c r="DQ119" s="278"/>
      <c r="DR119" s="278"/>
      <c r="DS119" s="278"/>
    </row>
    <row r="120" spans="28:123" x14ac:dyDescent="0.3">
      <c r="AB120" s="395" t="str">
        <f ca="1">IFERROR(MATCH($AB$92,OFFSET(Year!$AY$11:$AY$62,AB119,,1000),0)+AB119,"")</f>
        <v/>
      </c>
      <c r="AC120" s="340" t="str">
        <f ca="1">IFERROR(INDEX(Year!$BB$11:$BB$62,AB120),"")</f>
        <v/>
      </c>
      <c r="AD120" s="348" t="str">
        <f ca="1">IFERROR(INDEX(Year!$AZ$11:$AZ$62,AB120),"")</f>
        <v/>
      </c>
      <c r="AE120" s="363" t="str">
        <f ca="1">IFERROR(INDEX(Year!$BA$11:$BA$62,AB120),"")</f>
        <v/>
      </c>
      <c r="AF120" s="402" t="str">
        <f ca="1">IFERROR(INDEX(Year!$AY$11:$AY$62,AB120),"")</f>
        <v/>
      </c>
      <c r="DC120" s="438" t="str">
        <f>IF(OR(DD120="",DD120=0),"",MAX(DC$105:DC119)+1)</f>
        <v/>
      </c>
      <c r="DD120" s="434" t="str">
        <f t="shared" si="212"/>
        <v/>
      </c>
      <c r="DE120" s="413" t="str">
        <f t="shared" si="213"/>
        <v/>
      </c>
      <c r="DF120" s="431" t="str">
        <f>IF(OR(DG120="",DG120=0),"",MAX(DF$105:DF119)+1)</f>
        <v/>
      </c>
      <c r="DG120" s="412" t="str">
        <f t="shared" si="214"/>
        <v/>
      </c>
      <c r="DH120" s="413" t="str">
        <f t="shared" si="215"/>
        <v/>
      </c>
      <c r="DI120" s="412" t="str">
        <f t="shared" si="216"/>
        <v/>
      </c>
      <c r="DJ120" s="413" t="str">
        <f t="shared" si="217"/>
        <v/>
      </c>
      <c r="DK120" s="412" t="str">
        <f t="shared" si="218"/>
        <v/>
      </c>
      <c r="DL120" s="413" t="str">
        <f t="shared" si="219"/>
        <v/>
      </c>
      <c r="DM120" s="278"/>
      <c r="DN120" s="278"/>
      <c r="DO120" s="278"/>
      <c r="DP120" s="278"/>
      <c r="DQ120" s="278"/>
      <c r="DR120" s="278"/>
      <c r="DS120" s="278"/>
    </row>
    <row r="121" spans="28:123" x14ac:dyDescent="0.3">
      <c r="AB121" s="395" t="str">
        <f ca="1">IFERROR(MATCH($AB$92,OFFSET(Year!$AY$11:$AY$62,AB120,,1000),0)+AB120,"")</f>
        <v/>
      </c>
      <c r="AC121" s="340" t="str">
        <f ca="1">IFERROR(INDEX(Year!$BB$11:$BB$62,AB121),"")</f>
        <v/>
      </c>
      <c r="AD121" s="348" t="str">
        <f ca="1">IFERROR(INDEX(Year!$AZ$11:$AZ$62,AB121),"")</f>
        <v/>
      </c>
      <c r="AE121" s="363" t="str">
        <f ca="1">IFERROR(INDEX(Year!$BA$11:$BA$62,AB121),"")</f>
        <v/>
      </c>
      <c r="AF121" s="402" t="str">
        <f ca="1">IFERROR(INDEX(Year!$AY$11:$AY$62,AB121),"")</f>
        <v/>
      </c>
      <c r="DC121" s="438" t="str">
        <f>IF(OR(DD121="",DD121=0),"",MAX(DC$105:DC120)+1)</f>
        <v/>
      </c>
      <c r="DD121" s="434" t="str">
        <f t="shared" si="212"/>
        <v/>
      </c>
      <c r="DE121" s="413" t="str">
        <f t="shared" si="213"/>
        <v/>
      </c>
      <c r="DF121" s="431" t="str">
        <f>IF(OR(DG121="",DG121=0),"",MAX(DF$105:DF120)+1)</f>
        <v/>
      </c>
      <c r="DG121" s="412" t="str">
        <f t="shared" si="214"/>
        <v/>
      </c>
      <c r="DH121" s="413" t="str">
        <f t="shared" si="215"/>
        <v/>
      </c>
      <c r="DI121" s="412" t="str">
        <f t="shared" si="216"/>
        <v/>
      </c>
      <c r="DJ121" s="413" t="str">
        <f t="shared" si="217"/>
        <v/>
      </c>
      <c r="DK121" s="412" t="str">
        <f t="shared" si="218"/>
        <v/>
      </c>
      <c r="DL121" s="413" t="str">
        <f t="shared" si="219"/>
        <v/>
      </c>
      <c r="DN121" s="278"/>
      <c r="DO121" s="278"/>
      <c r="DP121" s="278"/>
      <c r="DQ121" s="278"/>
      <c r="DR121" s="278"/>
      <c r="DS121" s="278"/>
    </row>
    <row r="122" spans="28:123" x14ac:dyDescent="0.3">
      <c r="AB122" s="395" t="str">
        <f ca="1">IFERROR(MATCH($AB$92,OFFSET(Year!$AY$11:$AY$62,AB121,,1000),0)+AB121,"")</f>
        <v/>
      </c>
      <c r="AC122" s="340" t="str">
        <f ca="1">IFERROR(INDEX(Year!$BB$11:$BB$62,AB122),"")</f>
        <v/>
      </c>
      <c r="AD122" s="348" t="str">
        <f ca="1">IFERROR(INDEX(Year!$AZ$11:$AZ$62,AB122),"")</f>
        <v/>
      </c>
      <c r="AE122" s="363" t="str">
        <f ca="1">IFERROR(INDEX(Year!$BA$11:$BA$62,AB122),"")</f>
        <v/>
      </c>
      <c r="AF122" s="402" t="str">
        <f ca="1">IFERROR(INDEX(Year!$AY$11:$AY$62,AB122),"")</f>
        <v/>
      </c>
      <c r="DC122" s="438" t="str">
        <f>IF(OR(DD122="",DD122=0),"",MAX(DC$105:DC121)+1)</f>
        <v/>
      </c>
      <c r="DD122" s="434" t="str">
        <f t="shared" si="212"/>
        <v/>
      </c>
      <c r="DE122" s="413" t="str">
        <f t="shared" si="213"/>
        <v/>
      </c>
      <c r="DF122" s="431" t="str">
        <f>IF(OR(DG122="",DG122=0),"",MAX(DF$105:DF121)+1)</f>
        <v/>
      </c>
      <c r="DG122" s="412" t="str">
        <f t="shared" si="214"/>
        <v/>
      </c>
      <c r="DH122" s="413" t="str">
        <f t="shared" si="215"/>
        <v/>
      </c>
      <c r="DI122" s="412" t="str">
        <f t="shared" si="216"/>
        <v/>
      </c>
      <c r="DJ122" s="413" t="str">
        <f t="shared" si="217"/>
        <v/>
      </c>
      <c r="DK122" s="412" t="str">
        <f t="shared" si="218"/>
        <v/>
      </c>
      <c r="DL122" s="413" t="str">
        <f t="shared" si="219"/>
        <v/>
      </c>
    </row>
    <row r="123" spans="28:123" ht="15.75" thickBot="1" x14ac:dyDescent="0.35">
      <c r="AB123" s="408" t="str">
        <f ca="1">IFERROR(MATCH($AB$92,OFFSET(Year!$AY$11:$AY$62,AB122,,1000),0)+AB122,"")</f>
        <v/>
      </c>
      <c r="AC123" s="399" t="str">
        <f ca="1">IFERROR(INDEX(Year!$BB$11:$BB$62,AB123),"")</f>
        <v/>
      </c>
      <c r="AD123" s="349" t="str">
        <f ca="1">IFERROR(INDEX(Year!$AZ$11:$AZ$62,AB123),"")</f>
        <v/>
      </c>
      <c r="AE123" s="364" t="str">
        <f ca="1">IFERROR(INDEX(Year!$BA$11:$BA$62,AB123),"")</f>
        <v/>
      </c>
      <c r="AF123" s="403" t="str">
        <f ca="1">IFERROR(INDEX(Year!$AY$11:$AY$62,AB123),"")</f>
        <v/>
      </c>
      <c r="DC123" s="439" t="str">
        <f>IF(OR(DD123="",DD123=0),"",MAX(DC$105:DC122)+1)</f>
        <v/>
      </c>
      <c r="DD123" s="436" t="str">
        <f t="shared" si="212"/>
        <v/>
      </c>
      <c r="DE123" s="422" t="str">
        <f t="shared" si="213"/>
        <v/>
      </c>
      <c r="DF123" s="433" t="str">
        <f>IF(OR(DG123="",DG123=0),"",MAX(DF$105:DF122)+1)</f>
        <v/>
      </c>
      <c r="DG123" s="420" t="str">
        <f t="shared" si="214"/>
        <v/>
      </c>
      <c r="DH123" s="422" t="str">
        <f t="shared" si="215"/>
        <v/>
      </c>
      <c r="DI123" s="420" t="str">
        <f t="shared" si="216"/>
        <v/>
      </c>
      <c r="DJ123" s="422" t="str">
        <f t="shared" si="217"/>
        <v/>
      </c>
      <c r="DK123" s="420" t="str">
        <f t="shared" si="218"/>
        <v/>
      </c>
      <c r="DL123" s="422" t="str">
        <f t="shared" si="219"/>
        <v/>
      </c>
    </row>
    <row r="124" spans="28:123" ht="15.75" thickBot="1" x14ac:dyDescent="0.35"/>
    <row r="125" spans="28:123" x14ac:dyDescent="0.3">
      <c r="AB125" s="1093" t="s">
        <v>24</v>
      </c>
      <c r="AC125" s="1094"/>
      <c r="AD125" s="1094"/>
      <c r="AE125" s="1094"/>
      <c r="AF125" s="1095"/>
    </row>
    <row r="126" spans="28:123" x14ac:dyDescent="0.3">
      <c r="AB126" s="389"/>
      <c r="AC126" s="400" t="s">
        <v>495</v>
      </c>
      <c r="AD126" s="400" t="s">
        <v>192</v>
      </c>
      <c r="AE126" s="400" t="s">
        <v>193</v>
      </c>
      <c r="AF126" s="401" t="s">
        <v>11</v>
      </c>
    </row>
    <row r="127" spans="28:123" x14ac:dyDescent="0.3">
      <c r="AB127" s="395">
        <f ca="1">IFERROR(MATCH($AB$125,OFFSET(Year!$AY$11:$AY$62,AB126,,1000),0)+AB126,"")</f>
        <v>13</v>
      </c>
      <c r="AC127" s="340">
        <f ca="1">IFERROR(INDEX(Year!$BB$11:$BB$62,AB127),"")</f>
        <v>5</v>
      </c>
      <c r="AD127" s="348" t="str">
        <f ca="1">IFERROR(INDEX(Year!$AZ$11:$AZ$62,AB127),"")</f>
        <v>Pet Care</v>
      </c>
      <c r="AE127" s="363">
        <f ca="1">IFERROR(INDEX(Year!$BA$11:$BA$62,AB127),"")</f>
        <v>80</v>
      </c>
      <c r="AF127" s="402" t="str">
        <f ca="1">IFERROR(INDEX(Year!$AY$11:$AY$62,AB127),"")</f>
        <v>Liquid Bills</v>
      </c>
    </row>
    <row r="128" spans="28:123" x14ac:dyDescent="0.3">
      <c r="AB128" s="358">
        <f ca="1">IFERROR(MATCH($AB$125,OFFSET(Year!$AY$11:$AY$62,AB127,,1000),0)+AB127,"")</f>
        <v>14</v>
      </c>
      <c r="AC128" s="384">
        <f ca="1">IFERROR(INDEX(Year!$BB$11:$BB$62,AB128),"")</f>
        <v>4</v>
      </c>
      <c r="AD128" s="356" t="str">
        <f ca="1">IFERROR(INDEX(Year!$AZ$11:$AZ$62,AB128),"")</f>
        <v>Car 1 Gas</v>
      </c>
      <c r="AE128" s="363">
        <f ca="1">IFERROR(INDEX(Year!$BA$11:$BA$62,AB128),"")</f>
        <v>50</v>
      </c>
      <c r="AF128" s="402" t="str">
        <f ca="1">IFERROR(INDEX(Year!$AY$11:$AY$62,AB128),"")</f>
        <v>Liquid Bills</v>
      </c>
    </row>
    <row r="129" spans="28:32" x14ac:dyDescent="0.3">
      <c r="AB129" s="358">
        <f ca="1">IFERROR(MATCH($AB$125,OFFSET(Year!$AY$11:$AY$62,AB128,,1000),0)+AB128,"")</f>
        <v>15</v>
      </c>
      <c r="AC129" s="384">
        <f ca="1">IFERROR(INDEX(Year!$BB$11:$BB$62,AB129),"")</f>
        <v>18</v>
      </c>
      <c r="AD129" s="356" t="str">
        <f ca="1">IFERROR(INDEX(Year!$AZ$11:$AZ$62,AB129),"")</f>
        <v>Car 1 Gas</v>
      </c>
      <c r="AE129" s="363">
        <f ca="1">IFERROR(INDEX(Year!$BA$11:$BA$62,AB129),"")</f>
        <v>50</v>
      </c>
      <c r="AF129" s="402" t="str">
        <f ca="1">IFERROR(INDEX(Year!$AY$11:$AY$62,AB129),"")</f>
        <v>Liquid Bills</v>
      </c>
    </row>
    <row r="130" spans="28:32" x14ac:dyDescent="0.3">
      <c r="AB130" s="358">
        <f ca="1">IFERROR(MATCH($AB$125,OFFSET(Year!$AY$11:$AY$62,AB129,,1000),0)+AB129,"")</f>
        <v>16</v>
      </c>
      <c r="AC130" s="384">
        <f ca="1">IFERROR(INDEX(Year!$BB$11:$BB$62,AB130),"")</f>
        <v>13</v>
      </c>
      <c r="AD130" s="356" t="str">
        <f ca="1">IFERROR(INDEX(Year!$AZ$11:$AZ$62,AB130),"")</f>
        <v>Car 2 Gas</v>
      </c>
      <c r="AE130" s="363">
        <f ca="1">IFERROR(INDEX(Year!$BA$11:$BA$62,AB130),"")</f>
        <v>80</v>
      </c>
      <c r="AF130" s="402" t="str">
        <f ca="1">IFERROR(INDEX(Year!$AY$11:$AY$62,AB130),"")</f>
        <v>Liquid Bills</v>
      </c>
    </row>
    <row r="131" spans="28:32" x14ac:dyDescent="0.3">
      <c r="AB131" s="358">
        <f ca="1">IFERROR(MATCH($AB$125,OFFSET(Year!$AY$11:$AY$62,AB130,,1000),0)+AB130,"")</f>
        <v>17</v>
      </c>
      <c r="AC131" s="384">
        <f ca="1">IFERROR(INDEX(Year!$BB$11:$BB$62,AB131),"")</f>
        <v>27</v>
      </c>
      <c r="AD131" s="356" t="str">
        <f ca="1">IFERROR(INDEX(Year!$AZ$11:$AZ$62,AB131),"")</f>
        <v>Car 2 Gas</v>
      </c>
      <c r="AE131" s="363">
        <f ca="1">IFERROR(INDEX(Year!$BA$11:$BA$62,AB131),"")</f>
        <v>80</v>
      </c>
      <c r="AF131" s="402" t="str">
        <f ca="1">IFERROR(INDEX(Year!$AY$11:$AY$62,AB131),"")</f>
        <v>Liquid Bills</v>
      </c>
    </row>
    <row r="132" spans="28:32" x14ac:dyDescent="0.3">
      <c r="AB132" s="358">
        <f ca="1">IFERROR(MATCH($AB$125,OFFSET(Year!$AY$11:$AY$62,AB131,,1000),0)+AB131,"")</f>
        <v>18</v>
      </c>
      <c r="AC132" s="384">
        <f ca="1">IFERROR(INDEX(Year!$BB$11:$BB$62,AB132),"")</f>
        <v>5</v>
      </c>
      <c r="AD132" s="356" t="str">
        <f ca="1">IFERROR(INDEX(Year!$AZ$11:$AZ$62,AB132),"")</f>
        <v>Groceries</v>
      </c>
      <c r="AE132" s="363">
        <f ca="1">IFERROR(INDEX(Year!$BA$11:$BA$62,AB132),"")</f>
        <v>125</v>
      </c>
      <c r="AF132" s="402" t="str">
        <f ca="1">IFERROR(INDEX(Year!$AY$11:$AY$62,AB132),"")</f>
        <v>Liquid Bills</v>
      </c>
    </row>
    <row r="133" spans="28:32" x14ac:dyDescent="0.3">
      <c r="AB133" s="358">
        <f ca="1">IFERROR(MATCH($AB$125,OFFSET(Year!$AY$11:$AY$62,AB132,,1000),0)+AB132,"")</f>
        <v>19</v>
      </c>
      <c r="AC133" s="384">
        <f ca="1">IFERROR(INDEX(Year!$BB$11:$BB$62,AB133),"")</f>
        <v>12</v>
      </c>
      <c r="AD133" s="356" t="str">
        <f ca="1">IFERROR(INDEX(Year!$AZ$11:$AZ$62,AB133),"")</f>
        <v>Groceries</v>
      </c>
      <c r="AE133" s="363">
        <f ca="1">IFERROR(INDEX(Year!$BA$11:$BA$62,AB133),"")</f>
        <v>125</v>
      </c>
      <c r="AF133" s="402" t="str">
        <f ca="1">IFERROR(INDEX(Year!$AY$11:$AY$62,AB133),"")</f>
        <v>Liquid Bills</v>
      </c>
    </row>
    <row r="134" spans="28:32" x14ac:dyDescent="0.3">
      <c r="AB134" s="358">
        <f ca="1">IFERROR(MATCH($AB$125,OFFSET(Year!$AY$11:$AY$62,AB133,,1000),0)+AB133,"")</f>
        <v>20</v>
      </c>
      <c r="AC134" s="384">
        <f ca="1">IFERROR(INDEX(Year!$BB$11:$BB$62,AB134),"")</f>
        <v>19</v>
      </c>
      <c r="AD134" s="356" t="str">
        <f ca="1">IFERROR(INDEX(Year!$AZ$11:$AZ$62,AB134),"")</f>
        <v>Groceries</v>
      </c>
      <c r="AE134" s="363">
        <f ca="1">IFERROR(INDEX(Year!$BA$11:$BA$62,AB134),"")</f>
        <v>125</v>
      </c>
      <c r="AF134" s="402" t="str">
        <f ca="1">IFERROR(INDEX(Year!$AY$11:$AY$62,AB134),"")</f>
        <v>Liquid Bills</v>
      </c>
    </row>
    <row r="135" spans="28:32" x14ac:dyDescent="0.3">
      <c r="AB135" s="358">
        <f ca="1">IFERROR(MATCH($AB$125,OFFSET(Year!$AY$11:$AY$62,AB134,,1000),0)+AB134,"")</f>
        <v>21</v>
      </c>
      <c r="AC135" s="384">
        <f ca="1">IFERROR(INDEX(Year!$BB$11:$BB$62,AB135),"")</f>
        <v>26</v>
      </c>
      <c r="AD135" s="356" t="str">
        <f ca="1">IFERROR(INDEX(Year!$AZ$11:$AZ$62,AB135),"")</f>
        <v>Groceries</v>
      </c>
      <c r="AE135" s="363">
        <f ca="1">IFERROR(INDEX(Year!$BA$11:$BA$62,AB135),"")</f>
        <v>125</v>
      </c>
      <c r="AF135" s="402" t="str">
        <f ca="1">IFERROR(INDEX(Year!$AY$11:$AY$62,AB135),"")</f>
        <v>Liquid Bills</v>
      </c>
    </row>
    <row r="136" spans="28:32" x14ac:dyDescent="0.3">
      <c r="AB136" s="358">
        <f ca="1">IFERROR(MATCH($AB$125,OFFSET(Year!$AY$11:$AY$62,AB135,,1000),0)+AB135,"")</f>
        <v>69</v>
      </c>
      <c r="AC136" s="384" t="str">
        <f ca="1">IFERROR(INDEX(Year!$BB$11:$BB$62,AB136),"")</f>
        <v/>
      </c>
      <c r="AD136" s="356" t="str">
        <f ca="1">IFERROR(INDEX(Year!$AZ$11:$AZ$62,AB136),"")</f>
        <v/>
      </c>
      <c r="AE136" s="363" t="str">
        <f ca="1">IFERROR(INDEX(Year!$BA$11:$BA$62,AB136),"")</f>
        <v/>
      </c>
      <c r="AF136" s="402" t="str">
        <f ca="1">IFERROR(INDEX(Year!$AY$11:$AY$62,AB136),"")</f>
        <v/>
      </c>
    </row>
    <row r="137" spans="28:32" x14ac:dyDescent="0.3">
      <c r="AB137" s="358">
        <f ca="1">IFERROR(MATCH($AB$125,OFFSET(Year!$AY$11:$AY$62,AB136,,1000),0)+AB136,"")</f>
        <v>70</v>
      </c>
      <c r="AC137" s="384" t="str">
        <f ca="1">IFERROR(INDEX(Year!$BB$11:$BB$62,AB137),"")</f>
        <v/>
      </c>
      <c r="AD137" s="356" t="str">
        <f ca="1">IFERROR(INDEX(Year!$AZ$11:$AZ$62,AB137),"")</f>
        <v/>
      </c>
      <c r="AE137" s="363" t="str">
        <f ca="1">IFERROR(INDEX(Year!$BA$11:$BA$62,AB137),"")</f>
        <v/>
      </c>
      <c r="AF137" s="402" t="str">
        <f ca="1">IFERROR(INDEX(Year!$AY$11:$AY$62,AB137),"")</f>
        <v/>
      </c>
    </row>
    <row r="138" spans="28:32" x14ac:dyDescent="0.3">
      <c r="AB138" s="358">
        <f ca="1">IFERROR(MATCH($AB$125,OFFSET(Year!$AY$11:$AY$62,AB137,,1000),0)+AB137,"")</f>
        <v>71</v>
      </c>
      <c r="AC138" s="384" t="str">
        <f ca="1">IFERROR(INDEX(Year!$BB$11:$BB$62,AB138),"")</f>
        <v/>
      </c>
      <c r="AD138" s="356" t="str">
        <f ca="1">IFERROR(INDEX(Year!$AZ$11:$AZ$62,AB138),"")</f>
        <v/>
      </c>
      <c r="AE138" s="363" t="str">
        <f ca="1">IFERROR(INDEX(Year!$BA$11:$BA$62,AB138),"")</f>
        <v/>
      </c>
      <c r="AF138" s="402" t="str">
        <f ca="1">IFERROR(INDEX(Year!$AY$11:$AY$62,AB138),"")</f>
        <v/>
      </c>
    </row>
    <row r="139" spans="28:32" x14ac:dyDescent="0.3">
      <c r="AB139" s="358">
        <f ca="1">IFERROR(MATCH($AB$125,OFFSET(Year!$AY$11:$AY$62,AB138,,1000),0)+AB138,"")</f>
        <v>72</v>
      </c>
      <c r="AC139" s="384" t="str">
        <f ca="1">IFERROR(INDEX(Year!$BB$11:$BB$62,AB139),"")</f>
        <v/>
      </c>
      <c r="AD139" s="356" t="str">
        <f ca="1">IFERROR(INDEX(Year!$AZ$11:$AZ$62,AB139),"")</f>
        <v/>
      </c>
      <c r="AE139" s="363" t="str">
        <f ca="1">IFERROR(INDEX(Year!$BA$11:$BA$62,AB139),"")</f>
        <v/>
      </c>
      <c r="AF139" s="402" t="str">
        <f ca="1">IFERROR(INDEX(Year!$AY$11:$AY$62,AB139),"")</f>
        <v/>
      </c>
    </row>
    <row r="140" spans="28:32" x14ac:dyDescent="0.3">
      <c r="AB140" s="358">
        <f ca="1">IFERROR(MATCH($AB$125,OFFSET(Year!$AY$11:$AY$62,AB139,,1000),0)+AB139,"")</f>
        <v>73</v>
      </c>
      <c r="AC140" s="384" t="str">
        <f ca="1">IFERROR(INDEX(Year!$BB$11:$BB$62,AB140),"")</f>
        <v/>
      </c>
      <c r="AD140" s="356" t="str">
        <f ca="1">IFERROR(INDEX(Year!$AZ$11:$AZ$62,AB140),"")</f>
        <v/>
      </c>
      <c r="AE140" s="363" t="str">
        <f ca="1">IFERROR(INDEX(Year!$BA$11:$BA$62,AB140),"")</f>
        <v/>
      </c>
      <c r="AF140" s="402" t="str">
        <f ca="1">IFERROR(INDEX(Year!$AY$11:$AY$62,AB140),"")</f>
        <v/>
      </c>
    </row>
    <row r="141" spans="28:32" x14ac:dyDescent="0.3">
      <c r="AB141" s="358">
        <f ca="1">IFERROR(MATCH($AB$125,OFFSET(Year!$AY$11:$AY$62,AB140,,1000),0)+AB140,"")</f>
        <v>74</v>
      </c>
      <c r="AC141" s="384" t="str">
        <f ca="1">IFERROR(INDEX(Year!$BB$11:$BB$62,AB141),"")</f>
        <v/>
      </c>
      <c r="AD141" s="356" t="str">
        <f ca="1">IFERROR(INDEX(Year!$AZ$11:$AZ$62,AB141),"")</f>
        <v/>
      </c>
      <c r="AE141" s="363" t="str">
        <f ca="1">IFERROR(INDEX(Year!$BA$11:$BA$62,AB141),"")</f>
        <v/>
      </c>
      <c r="AF141" s="402" t="str">
        <f ca="1">IFERROR(INDEX(Year!$AY$11:$AY$62,AB141),"")</f>
        <v/>
      </c>
    </row>
    <row r="142" spans="28:32" x14ac:dyDescent="0.3">
      <c r="AB142" s="358">
        <f ca="1">IFERROR(MATCH($AB$125,OFFSET(Year!$AY$11:$AY$62,AB141,,1000),0)+AB141,"")</f>
        <v>75</v>
      </c>
      <c r="AC142" s="384" t="str">
        <f ca="1">IFERROR(INDEX(Year!$BB$11:$BB$62,AB142),"")</f>
        <v/>
      </c>
      <c r="AD142" s="356" t="str">
        <f ca="1">IFERROR(INDEX(Year!$AZ$11:$AZ$62,AB142),"")</f>
        <v/>
      </c>
      <c r="AE142" s="363" t="str">
        <f ca="1">IFERROR(INDEX(Year!$BA$11:$BA$62,AB142),"")</f>
        <v/>
      </c>
      <c r="AF142" s="402" t="str">
        <f ca="1">IFERROR(INDEX(Year!$AY$11:$AY$62,AB142),"")</f>
        <v/>
      </c>
    </row>
    <row r="143" spans="28:32" x14ac:dyDescent="0.3">
      <c r="AB143" s="358">
        <f ca="1">IFERROR(MATCH($AB$125,OFFSET(Year!$AY$11:$AY$62,AB142,,1000),0)+AB142,"")</f>
        <v>76</v>
      </c>
      <c r="AC143" s="384" t="str">
        <f ca="1">IFERROR(INDEX(Year!$BB$11:$BB$62,AB143),"")</f>
        <v/>
      </c>
      <c r="AD143" s="356" t="str">
        <f ca="1">IFERROR(INDEX(Year!$AZ$11:$AZ$62,AB143),"")</f>
        <v/>
      </c>
      <c r="AE143" s="363" t="str">
        <f ca="1">IFERROR(INDEX(Year!$BA$11:$BA$62,AB143),"")</f>
        <v/>
      </c>
      <c r="AF143" s="402" t="str">
        <f ca="1">IFERROR(INDEX(Year!$AY$11:$AY$62,AB143),"")</f>
        <v/>
      </c>
    </row>
    <row r="144" spans="28:32" x14ac:dyDescent="0.3">
      <c r="AB144" s="358">
        <f ca="1">IFERROR(MATCH($AB$125,OFFSET(Year!$AY$11:$AY$62,AB143,,1000),0)+AB143,"")</f>
        <v>77</v>
      </c>
      <c r="AC144" s="384" t="str">
        <f ca="1">IFERROR(INDEX(Year!$BB$11:$BB$62,AB144),"")</f>
        <v/>
      </c>
      <c r="AD144" s="356" t="str">
        <f ca="1">IFERROR(INDEX(Year!$AZ$11:$AZ$62,AB144),"")</f>
        <v/>
      </c>
      <c r="AE144" s="363" t="str">
        <f ca="1">IFERROR(INDEX(Year!$BA$11:$BA$62,AB144),"")</f>
        <v/>
      </c>
      <c r="AF144" s="402" t="str">
        <f ca="1">IFERROR(INDEX(Year!$AY$11:$AY$62,AB144),"")</f>
        <v/>
      </c>
    </row>
    <row r="145" spans="28:32" x14ac:dyDescent="0.3">
      <c r="AB145" s="358">
        <f ca="1">IFERROR(MATCH($AB$125,OFFSET(Year!$AY$11:$AY$62,AB144,,1000),0)+AB144,"")</f>
        <v>126</v>
      </c>
      <c r="AC145" s="384" t="str">
        <f ca="1">IFERROR(INDEX(Year!$BB$11:$BB$62,AB145),"")</f>
        <v/>
      </c>
      <c r="AD145" s="356" t="str">
        <f ca="1">IFERROR(INDEX(Year!$AZ$11:$AZ$62,AB145),"")</f>
        <v/>
      </c>
      <c r="AE145" s="363" t="str">
        <f ca="1">IFERROR(INDEX(Year!$BA$11:$BA$62,AB145),"")</f>
        <v/>
      </c>
      <c r="AF145" s="402" t="str">
        <f ca="1">IFERROR(INDEX(Year!$AY$11:$AY$62,AB145),"")</f>
        <v/>
      </c>
    </row>
    <row r="146" spans="28:32" x14ac:dyDescent="0.3">
      <c r="AB146" s="358">
        <f ca="1">IFERROR(MATCH($AB$125,OFFSET(Year!$AY$11:$AY$62,AB145,,1000),0)+AB145,"")</f>
        <v>127</v>
      </c>
      <c r="AC146" s="384" t="str">
        <f ca="1">IFERROR(INDEX(Year!$BB$11:$BB$62,AB146),"")</f>
        <v/>
      </c>
      <c r="AD146" s="356" t="str">
        <f ca="1">IFERROR(INDEX(Year!$AZ$11:$AZ$62,AB146),"")</f>
        <v/>
      </c>
      <c r="AE146" s="363" t="str">
        <f ca="1">IFERROR(INDEX(Year!$BA$11:$BA$62,AB146),"")</f>
        <v/>
      </c>
      <c r="AF146" s="402" t="str">
        <f ca="1">IFERROR(INDEX(Year!$AY$11:$AY$62,AB146),"")</f>
        <v/>
      </c>
    </row>
    <row r="147" spans="28:32" x14ac:dyDescent="0.3">
      <c r="AB147" s="358">
        <f ca="1">IFERROR(MATCH($AB$125,OFFSET(Year!$AY$11:$AY$62,AB146,,1000),0)+AB146,"")</f>
        <v>128</v>
      </c>
      <c r="AC147" s="384" t="str">
        <f ca="1">IFERROR(INDEX(Year!$BB$11:$BB$62,AB147),"")</f>
        <v/>
      </c>
      <c r="AD147" s="356" t="str">
        <f ca="1">IFERROR(INDEX(Year!$AZ$11:$AZ$62,AB147),"")</f>
        <v/>
      </c>
      <c r="AE147" s="363" t="str">
        <f ca="1">IFERROR(INDEX(Year!$BA$11:$BA$62,AB147),"")</f>
        <v/>
      </c>
      <c r="AF147" s="402" t="str">
        <f ca="1">IFERROR(INDEX(Year!$AY$11:$AY$62,AB147),"")</f>
        <v/>
      </c>
    </row>
    <row r="148" spans="28:32" x14ac:dyDescent="0.3">
      <c r="AB148" s="358">
        <f ca="1">IFERROR(MATCH($AB$125,OFFSET(Year!$AY$11:$AY$62,AB147,,1000),0)+AB147,"")</f>
        <v>129</v>
      </c>
      <c r="AC148" s="384" t="str">
        <f ca="1">IFERROR(INDEX(Year!$BB$11:$BB$62,AB148),"")</f>
        <v/>
      </c>
      <c r="AD148" s="356" t="str">
        <f ca="1">IFERROR(INDEX(Year!$AZ$11:$AZ$62,AB148),"")</f>
        <v/>
      </c>
      <c r="AE148" s="363" t="str">
        <f ca="1">IFERROR(INDEX(Year!$BA$11:$BA$62,AB148),"")</f>
        <v/>
      </c>
      <c r="AF148" s="402" t="str">
        <f ca="1">IFERROR(INDEX(Year!$AY$11:$AY$62,AB148),"")</f>
        <v/>
      </c>
    </row>
    <row r="149" spans="28:32" x14ac:dyDescent="0.3">
      <c r="AB149" s="358">
        <f ca="1">IFERROR(MATCH($AB$125,OFFSET(Year!$AY$11:$AY$62,AB148,,1000),0)+AB148,"")</f>
        <v>130</v>
      </c>
      <c r="AC149" s="384" t="str">
        <f ca="1">IFERROR(INDEX(Year!$BB$11:$BB$62,AB149),"")</f>
        <v/>
      </c>
      <c r="AD149" s="356" t="str">
        <f ca="1">IFERROR(INDEX(Year!$AZ$11:$AZ$62,AB149),"")</f>
        <v/>
      </c>
      <c r="AE149" s="363" t="str">
        <f ca="1">IFERROR(INDEX(Year!$BA$11:$BA$62,AB149),"")</f>
        <v/>
      </c>
      <c r="AF149" s="402" t="str">
        <f ca="1">IFERROR(INDEX(Year!$AY$11:$AY$62,AB149),"")</f>
        <v/>
      </c>
    </row>
    <row r="150" spans="28:32" x14ac:dyDescent="0.3">
      <c r="AB150" s="358">
        <f ca="1">IFERROR(MATCH($AB$125,OFFSET(Year!$AY$11:$AY$62,AB149,,1000),0)+AB149,"")</f>
        <v>131</v>
      </c>
      <c r="AC150" s="384" t="str">
        <f ca="1">IFERROR(INDEX(Year!$BB$11:$BB$62,AB150),"")</f>
        <v/>
      </c>
      <c r="AD150" s="356" t="str">
        <f ca="1">IFERROR(INDEX(Year!$AZ$11:$AZ$62,AB150),"")</f>
        <v/>
      </c>
      <c r="AE150" s="363" t="str">
        <f ca="1">IFERROR(INDEX(Year!$BA$11:$BA$62,AB150),"")</f>
        <v/>
      </c>
      <c r="AF150" s="402" t="str">
        <f ca="1">IFERROR(INDEX(Year!$AY$11:$AY$62,AB150),"")</f>
        <v/>
      </c>
    </row>
    <row r="151" spans="28:32" x14ac:dyDescent="0.3">
      <c r="AB151" s="358">
        <f ca="1">IFERROR(MATCH($AB$125,OFFSET(Year!$AY$11:$AY$62,AB150,,1000),0)+AB150,"")</f>
        <v>132</v>
      </c>
      <c r="AC151" s="384" t="str">
        <f ca="1">IFERROR(INDEX(Year!$BB$11:$BB$62,AB151),"")</f>
        <v/>
      </c>
      <c r="AD151" s="356" t="str">
        <f ca="1">IFERROR(INDEX(Year!$AZ$11:$AZ$62,AB151),"")</f>
        <v/>
      </c>
      <c r="AE151" s="363" t="str">
        <f ca="1">IFERROR(INDEX(Year!$BA$11:$BA$62,AB151),"")</f>
        <v/>
      </c>
      <c r="AF151" s="402" t="str">
        <f ca="1">IFERROR(INDEX(Year!$AY$11:$AY$62,AB151),"")</f>
        <v/>
      </c>
    </row>
    <row r="152" spans="28:32" x14ac:dyDescent="0.3">
      <c r="AB152" s="358">
        <f ca="1">IFERROR(MATCH($AB$125,OFFSET(Year!$AY$11:$AY$62,AB151,,1000),0)+AB151,"")</f>
        <v>133</v>
      </c>
      <c r="AC152" s="384" t="str">
        <f ca="1">IFERROR(INDEX(Year!$BB$11:$BB$62,AB152),"")</f>
        <v/>
      </c>
      <c r="AD152" s="356" t="str">
        <f ca="1">IFERROR(INDEX(Year!$AZ$11:$AZ$62,AB152),"")</f>
        <v/>
      </c>
      <c r="AE152" s="363" t="str">
        <f ca="1">IFERROR(INDEX(Year!$BA$11:$BA$62,AB152),"")</f>
        <v/>
      </c>
      <c r="AF152" s="402" t="str">
        <f ca="1">IFERROR(INDEX(Year!$AY$11:$AY$62,AB152),"")</f>
        <v/>
      </c>
    </row>
    <row r="153" spans="28:32" x14ac:dyDescent="0.3">
      <c r="AB153" s="358">
        <f ca="1">IFERROR(MATCH($AB$125,OFFSET(Year!$AY$11:$AY$62,AB152,,1000),0)+AB152,"")</f>
        <v>134</v>
      </c>
      <c r="AC153" s="384" t="str">
        <f ca="1">IFERROR(INDEX(Year!$BB$11:$BB$62,AB153),"")</f>
        <v/>
      </c>
      <c r="AD153" s="356" t="str">
        <f ca="1">IFERROR(INDEX(Year!$AZ$11:$AZ$62,AB153),"")</f>
        <v/>
      </c>
      <c r="AE153" s="363" t="str">
        <f ca="1">IFERROR(INDEX(Year!$BA$11:$BA$62,AB153),"")</f>
        <v/>
      </c>
      <c r="AF153" s="402" t="str">
        <f ca="1">IFERROR(INDEX(Year!$AY$11:$AY$62,AB153),"")</f>
        <v/>
      </c>
    </row>
    <row r="154" spans="28:32" x14ac:dyDescent="0.3">
      <c r="AB154" s="358">
        <f ca="1">IFERROR(MATCH($AB$125,OFFSET(Year!$AY$11:$AY$62,AB153,,1000),0)+AB153,"")</f>
        <v>135</v>
      </c>
      <c r="AC154" s="384" t="str">
        <f ca="1">IFERROR(INDEX(Year!$BB$11:$BB$62,AB154),"")</f>
        <v/>
      </c>
      <c r="AD154" s="356" t="str">
        <f ca="1">IFERROR(INDEX(Year!$AZ$11:$AZ$62,AB154),"")</f>
        <v/>
      </c>
      <c r="AE154" s="363" t="str">
        <f ca="1">IFERROR(INDEX(Year!$BA$11:$BA$62,AB154),"")</f>
        <v/>
      </c>
      <c r="AF154" s="402" t="str">
        <f ca="1">IFERROR(INDEX(Year!$AY$11:$AY$62,AB154),"")</f>
        <v/>
      </c>
    </row>
    <row r="155" spans="28:32" x14ac:dyDescent="0.3">
      <c r="AB155" s="358" t="str">
        <f ca="1">IFERROR(MATCH($AB$125,OFFSET(Year!$AY$11:$AY$62,AB154,,1000),0)+AB154,"")</f>
        <v/>
      </c>
      <c r="AC155" s="384" t="str">
        <f ca="1">IFERROR(INDEX(Year!$BB$11:$BB$62,AB155),"")</f>
        <v/>
      </c>
      <c r="AD155" s="356" t="str">
        <f ca="1">IFERROR(INDEX(Year!$AZ$11:$AZ$62,AB155),"")</f>
        <v/>
      </c>
      <c r="AE155" s="363" t="str">
        <f ca="1">IFERROR(INDEX(Year!$BA$11:$BA$62,AB155),"")</f>
        <v/>
      </c>
      <c r="AF155" s="402" t="str">
        <f ca="1">IFERROR(INDEX(Year!$AY$11:$AY$62,AB155),"")</f>
        <v/>
      </c>
    </row>
    <row r="156" spans="28:32" ht="15.75" thickBot="1" x14ac:dyDescent="0.35">
      <c r="AB156" s="359" t="str">
        <f ca="1">IFERROR(MATCH($AB$125,OFFSET(Year!$AY$11:$AY$62,AB155,,1000),0)+AB155,"")</f>
        <v/>
      </c>
      <c r="AC156" s="386" t="str">
        <f ca="1">IFERROR(INDEX(Year!$BB$11:$BB$62,AB156),"")</f>
        <v/>
      </c>
      <c r="AD156" s="360" t="str">
        <f ca="1">IFERROR(INDEX(Year!$AZ$11:$AZ$62,AB156),"")</f>
        <v/>
      </c>
      <c r="AE156" s="364" t="str">
        <f ca="1">IFERROR(INDEX(Year!$BA$11:$BA$62,AB156),"")</f>
        <v/>
      </c>
      <c r="AF156" s="365" t="str">
        <f ca="1">IFERROR(INDEX(Year!$AY$11:$AY$62,AB156),"")</f>
        <v/>
      </c>
    </row>
  </sheetData>
  <mergeCells count="397">
    <mergeCell ref="P62:Q62"/>
    <mergeCell ref="P63:Q63"/>
    <mergeCell ref="P64:Q64"/>
    <mergeCell ref="P65:Q65"/>
    <mergeCell ref="P66:R66"/>
    <mergeCell ref="P67:R67"/>
    <mergeCell ref="P68:R68"/>
    <mergeCell ref="P69:S69"/>
    <mergeCell ref="P53:Q53"/>
    <mergeCell ref="P54:Q54"/>
    <mergeCell ref="P55:Q55"/>
    <mergeCell ref="P56:Q56"/>
    <mergeCell ref="P57:Q57"/>
    <mergeCell ref="P58:Q58"/>
    <mergeCell ref="P59:Q59"/>
    <mergeCell ref="P60:Q60"/>
    <mergeCell ref="P61:Q61"/>
    <mergeCell ref="P44:S44"/>
    <mergeCell ref="P45:Q45"/>
    <mergeCell ref="P46:Q46"/>
    <mergeCell ref="P47:Q47"/>
    <mergeCell ref="P48:Q48"/>
    <mergeCell ref="P49:Q49"/>
    <mergeCell ref="P50:Q50"/>
    <mergeCell ref="P51:Q51"/>
    <mergeCell ref="P52:Q52"/>
    <mergeCell ref="A39:B39"/>
    <mergeCell ref="C39:D39"/>
    <mergeCell ref="K40:N40"/>
    <mergeCell ref="M34:N34"/>
    <mergeCell ref="A31:B31"/>
    <mergeCell ref="C31:D31"/>
    <mergeCell ref="E31:F31"/>
    <mergeCell ref="G31:H31"/>
    <mergeCell ref="I31:J31"/>
    <mergeCell ref="K31:L31"/>
    <mergeCell ref="I33:J33"/>
    <mergeCell ref="K33:L33"/>
    <mergeCell ref="K34:L34"/>
    <mergeCell ref="A36:B36"/>
    <mergeCell ref="C36:D36"/>
    <mergeCell ref="A34:B34"/>
    <mergeCell ref="C34:D34"/>
    <mergeCell ref="E34:F34"/>
    <mergeCell ref="G34:H34"/>
    <mergeCell ref="I34:J34"/>
    <mergeCell ref="A40:B40"/>
    <mergeCell ref="C40:D40"/>
    <mergeCell ref="A37:B37"/>
    <mergeCell ref="C37:D37"/>
    <mergeCell ref="A38:B38"/>
    <mergeCell ref="C38:D38"/>
    <mergeCell ref="M33:N33"/>
    <mergeCell ref="A32:B32"/>
    <mergeCell ref="I32:J32"/>
    <mergeCell ref="C32:D32"/>
    <mergeCell ref="E32:F32"/>
    <mergeCell ref="G32:H32"/>
    <mergeCell ref="A33:B33"/>
    <mergeCell ref="C33:D33"/>
    <mergeCell ref="E33:F33"/>
    <mergeCell ref="G33:H33"/>
    <mergeCell ref="M31:N31"/>
    <mergeCell ref="K32:L32"/>
    <mergeCell ref="M32:N32"/>
    <mergeCell ref="A30:B30"/>
    <mergeCell ref="C30:D30"/>
    <mergeCell ref="E30:F30"/>
    <mergeCell ref="G30:H30"/>
    <mergeCell ref="I30:J30"/>
    <mergeCell ref="K30:L30"/>
    <mergeCell ref="M30:N30"/>
    <mergeCell ref="M28:N28"/>
    <mergeCell ref="A27:B27"/>
    <mergeCell ref="C27:D27"/>
    <mergeCell ref="E27:F27"/>
    <mergeCell ref="G27:H27"/>
    <mergeCell ref="I27:J27"/>
    <mergeCell ref="K27:L27"/>
    <mergeCell ref="M27:N27"/>
    <mergeCell ref="A28:B28"/>
    <mergeCell ref="C28:D28"/>
    <mergeCell ref="E28:F28"/>
    <mergeCell ref="G28:H28"/>
    <mergeCell ref="I28:J28"/>
    <mergeCell ref="K28:L28"/>
    <mergeCell ref="M26:N26"/>
    <mergeCell ref="A25:B25"/>
    <mergeCell ref="C25:D25"/>
    <mergeCell ref="E25:F25"/>
    <mergeCell ref="G25:H25"/>
    <mergeCell ref="I25:J25"/>
    <mergeCell ref="K25:L25"/>
    <mergeCell ref="M25:N25"/>
    <mergeCell ref="A26:B26"/>
    <mergeCell ref="C26:D26"/>
    <mergeCell ref="E26:F26"/>
    <mergeCell ref="G26:H26"/>
    <mergeCell ref="I26:J26"/>
    <mergeCell ref="K26:L26"/>
    <mergeCell ref="M24:N24"/>
    <mergeCell ref="A22:B22"/>
    <mergeCell ref="C22:D22"/>
    <mergeCell ref="E22:F22"/>
    <mergeCell ref="G22:H22"/>
    <mergeCell ref="I22:J22"/>
    <mergeCell ref="K22:L22"/>
    <mergeCell ref="M22:N22"/>
    <mergeCell ref="A24:B24"/>
    <mergeCell ref="C24:D24"/>
    <mergeCell ref="E24:F24"/>
    <mergeCell ref="G24:H24"/>
    <mergeCell ref="I24:J24"/>
    <mergeCell ref="K24:L24"/>
    <mergeCell ref="M21:N21"/>
    <mergeCell ref="A20:B20"/>
    <mergeCell ref="C20:D20"/>
    <mergeCell ref="E20:F20"/>
    <mergeCell ref="G20:H20"/>
    <mergeCell ref="I20:J20"/>
    <mergeCell ref="K20:L20"/>
    <mergeCell ref="M20:N20"/>
    <mergeCell ref="A21:B21"/>
    <mergeCell ref="C21:D21"/>
    <mergeCell ref="E21:F21"/>
    <mergeCell ref="G21:H21"/>
    <mergeCell ref="I21:J21"/>
    <mergeCell ref="K21:L21"/>
    <mergeCell ref="M19:N19"/>
    <mergeCell ref="A18:B18"/>
    <mergeCell ref="C18:D18"/>
    <mergeCell ref="E18:F18"/>
    <mergeCell ref="G18:H18"/>
    <mergeCell ref="I18:J18"/>
    <mergeCell ref="K18:L18"/>
    <mergeCell ref="M18:N18"/>
    <mergeCell ref="A19:B19"/>
    <mergeCell ref="C19:D19"/>
    <mergeCell ref="E19:F19"/>
    <mergeCell ref="G19:H19"/>
    <mergeCell ref="I19:J19"/>
    <mergeCell ref="K19:L19"/>
    <mergeCell ref="M16:N16"/>
    <mergeCell ref="A15:B15"/>
    <mergeCell ref="C15:D15"/>
    <mergeCell ref="E15:F15"/>
    <mergeCell ref="G15:H15"/>
    <mergeCell ref="I15:J15"/>
    <mergeCell ref="K15:L15"/>
    <mergeCell ref="M15:N15"/>
    <mergeCell ref="A16:B16"/>
    <mergeCell ref="C16:D16"/>
    <mergeCell ref="E16:F16"/>
    <mergeCell ref="G16:H16"/>
    <mergeCell ref="I16:J16"/>
    <mergeCell ref="K16:L16"/>
    <mergeCell ref="M14:N14"/>
    <mergeCell ref="A13:B13"/>
    <mergeCell ref="C13:D13"/>
    <mergeCell ref="E13:F13"/>
    <mergeCell ref="G13:H13"/>
    <mergeCell ref="I13:J13"/>
    <mergeCell ref="K13:L13"/>
    <mergeCell ref="M13:N13"/>
    <mergeCell ref="A14:B14"/>
    <mergeCell ref="C14:D14"/>
    <mergeCell ref="E14:F14"/>
    <mergeCell ref="G14:H14"/>
    <mergeCell ref="I14:J14"/>
    <mergeCell ref="K14:L14"/>
    <mergeCell ref="M12:N12"/>
    <mergeCell ref="A10:B10"/>
    <mergeCell ref="C10:D10"/>
    <mergeCell ref="E10:F10"/>
    <mergeCell ref="G10:H10"/>
    <mergeCell ref="I10:J10"/>
    <mergeCell ref="K10:L10"/>
    <mergeCell ref="M10:N10"/>
    <mergeCell ref="A12:B12"/>
    <mergeCell ref="C12:D12"/>
    <mergeCell ref="E12:F12"/>
    <mergeCell ref="G12:H12"/>
    <mergeCell ref="I12:J12"/>
    <mergeCell ref="K12:L12"/>
    <mergeCell ref="M9:N9"/>
    <mergeCell ref="A8:B8"/>
    <mergeCell ref="C8:D8"/>
    <mergeCell ref="E8:F8"/>
    <mergeCell ref="G8:H8"/>
    <mergeCell ref="I8:J8"/>
    <mergeCell ref="K8:L8"/>
    <mergeCell ref="M8:N8"/>
    <mergeCell ref="A9:B9"/>
    <mergeCell ref="C9:D9"/>
    <mergeCell ref="E9:F9"/>
    <mergeCell ref="G9:H9"/>
    <mergeCell ref="I9:J9"/>
    <mergeCell ref="K9:L9"/>
    <mergeCell ref="I6:J6"/>
    <mergeCell ref="K6:L6"/>
    <mergeCell ref="M6:N6"/>
    <mergeCell ref="M7:N7"/>
    <mergeCell ref="A6:B6"/>
    <mergeCell ref="C6:D6"/>
    <mergeCell ref="E6:F6"/>
    <mergeCell ref="G6:H6"/>
    <mergeCell ref="A4:B4"/>
    <mergeCell ref="C4:D4"/>
    <mergeCell ref="E4:F4"/>
    <mergeCell ref="G4:H4"/>
    <mergeCell ref="A7:B7"/>
    <mergeCell ref="C7:D7"/>
    <mergeCell ref="E7:F7"/>
    <mergeCell ref="G7:H7"/>
    <mergeCell ref="I7:J7"/>
    <mergeCell ref="K7:L7"/>
    <mergeCell ref="A1:G3"/>
    <mergeCell ref="V1:W2"/>
    <mergeCell ref="X1:X2"/>
    <mergeCell ref="P4:R4"/>
    <mergeCell ref="S4:U4"/>
    <mergeCell ref="V4:X4"/>
    <mergeCell ref="AC4:AF4"/>
    <mergeCell ref="AI4:AL4"/>
    <mergeCell ref="AM4:AP4"/>
    <mergeCell ref="I4:J4"/>
    <mergeCell ref="K4:L4"/>
    <mergeCell ref="M4:N4"/>
    <mergeCell ref="H1:N3"/>
    <mergeCell ref="CN4:CT4"/>
    <mergeCell ref="CU4:DA4"/>
    <mergeCell ref="DC4:DL4"/>
    <mergeCell ref="DN4:DS4"/>
    <mergeCell ref="V5:W5"/>
    <mergeCell ref="DD5:DE5"/>
    <mergeCell ref="DG5:DH5"/>
    <mergeCell ref="DI5:DJ5"/>
    <mergeCell ref="DK5:DL5"/>
    <mergeCell ref="DN5:DP5"/>
    <mergeCell ref="DQ5:DS5"/>
    <mergeCell ref="AQ4:AT4"/>
    <mergeCell ref="AU4:AX4"/>
    <mergeCell ref="AY4:BB4"/>
    <mergeCell ref="BC4:BF4"/>
    <mergeCell ref="BG4:BJ4"/>
    <mergeCell ref="BL4:BR4"/>
    <mergeCell ref="BS4:BY4"/>
    <mergeCell ref="BZ4:CF4"/>
    <mergeCell ref="CG4:CM4"/>
    <mergeCell ref="V6:W6"/>
    <mergeCell ref="V7:W7"/>
    <mergeCell ref="V8:W8"/>
    <mergeCell ref="V9:W9"/>
    <mergeCell ref="V10:W10"/>
    <mergeCell ref="V11:W11"/>
    <mergeCell ref="V12:W12"/>
    <mergeCell ref="DN12:DO12"/>
    <mergeCell ref="DQ12:DR12"/>
    <mergeCell ref="V13:W13"/>
    <mergeCell ref="V14:W14"/>
    <mergeCell ref="V15:W15"/>
    <mergeCell ref="V16:W16"/>
    <mergeCell ref="V17:W17"/>
    <mergeCell ref="V18:W18"/>
    <mergeCell ref="V19:W19"/>
    <mergeCell ref="V20:W20"/>
    <mergeCell ref="AI20:AL20"/>
    <mergeCell ref="AM20:AP20"/>
    <mergeCell ref="AQ20:AT20"/>
    <mergeCell ref="AU20:AX20"/>
    <mergeCell ref="AY20:BB20"/>
    <mergeCell ref="BC20:BF20"/>
    <mergeCell ref="BG20:BJ20"/>
    <mergeCell ref="V21:W21"/>
    <mergeCell ref="V22:W22"/>
    <mergeCell ref="V23:W23"/>
    <mergeCell ref="V24:W24"/>
    <mergeCell ref="DC24:DL24"/>
    <mergeCell ref="DN24:DS24"/>
    <mergeCell ref="V25:W25"/>
    <mergeCell ref="DD25:DE25"/>
    <mergeCell ref="DG25:DH25"/>
    <mergeCell ref="DI25:DJ25"/>
    <mergeCell ref="DK25:DL25"/>
    <mergeCell ref="DN25:DP25"/>
    <mergeCell ref="DQ25:DS25"/>
    <mergeCell ref="V26:W26"/>
    <mergeCell ref="AC26:AF26"/>
    <mergeCell ref="V27:W27"/>
    <mergeCell ref="V28:W28"/>
    <mergeCell ref="V29:W29"/>
    <mergeCell ref="V30:W30"/>
    <mergeCell ref="V31:W31"/>
    <mergeCell ref="V32:W32"/>
    <mergeCell ref="DN32:DO32"/>
    <mergeCell ref="DQ32:DR32"/>
    <mergeCell ref="V33:W33"/>
    <mergeCell ref="V34:W34"/>
    <mergeCell ref="V35:W35"/>
    <mergeCell ref="V36:W36"/>
    <mergeCell ref="AI36:AL36"/>
    <mergeCell ref="AM36:AP36"/>
    <mergeCell ref="AQ36:AT36"/>
    <mergeCell ref="AU36:AX36"/>
    <mergeCell ref="AY36:BB36"/>
    <mergeCell ref="BC36:BF36"/>
    <mergeCell ref="BG36:BJ36"/>
    <mergeCell ref="V37:W37"/>
    <mergeCell ref="V38:W38"/>
    <mergeCell ref="V39:W39"/>
    <mergeCell ref="V40:W40"/>
    <mergeCell ref="DC44:DL44"/>
    <mergeCell ref="DN44:DS44"/>
    <mergeCell ref="DD45:DE45"/>
    <mergeCell ref="DG45:DH45"/>
    <mergeCell ref="DI45:DJ45"/>
    <mergeCell ref="DK45:DL45"/>
    <mergeCell ref="DN45:DP45"/>
    <mergeCell ref="DQ45:DS45"/>
    <mergeCell ref="U44:X44"/>
    <mergeCell ref="U45:V45"/>
    <mergeCell ref="AC46:AF46"/>
    <mergeCell ref="AI52:AL52"/>
    <mergeCell ref="AM52:AP52"/>
    <mergeCell ref="AQ52:AT52"/>
    <mergeCell ref="AU52:AX52"/>
    <mergeCell ref="AY52:BB52"/>
    <mergeCell ref="BC52:BF52"/>
    <mergeCell ref="BG52:BJ52"/>
    <mergeCell ref="DN52:DO52"/>
    <mergeCell ref="DQ52:DR52"/>
    <mergeCell ref="AB59:AF59"/>
    <mergeCell ref="DC64:DL64"/>
    <mergeCell ref="DN64:DS64"/>
    <mergeCell ref="DD65:DE65"/>
    <mergeCell ref="DG65:DH65"/>
    <mergeCell ref="DI65:DJ65"/>
    <mergeCell ref="DK65:DL65"/>
    <mergeCell ref="DN65:DP65"/>
    <mergeCell ref="DQ65:DS65"/>
    <mergeCell ref="AI68:AL68"/>
    <mergeCell ref="AM68:AP68"/>
    <mergeCell ref="AQ68:AT68"/>
    <mergeCell ref="AU68:AX68"/>
    <mergeCell ref="AY68:BB68"/>
    <mergeCell ref="BC68:BF68"/>
    <mergeCell ref="BG68:BJ68"/>
    <mergeCell ref="DN72:DO72"/>
    <mergeCell ref="DQ72:DR72"/>
    <mergeCell ref="AI84:AL84"/>
    <mergeCell ref="AM84:AP84"/>
    <mergeCell ref="DC84:DL84"/>
    <mergeCell ref="DN84:DS84"/>
    <mergeCell ref="DD85:DE85"/>
    <mergeCell ref="DG85:DH85"/>
    <mergeCell ref="DI85:DJ85"/>
    <mergeCell ref="DK85:DL85"/>
    <mergeCell ref="DN85:DP85"/>
    <mergeCell ref="DQ85:DS85"/>
    <mergeCell ref="DN112:DO112"/>
    <mergeCell ref="DQ112:DR112"/>
    <mergeCell ref="AB125:AF125"/>
    <mergeCell ref="AB92:AF92"/>
    <mergeCell ref="DN92:DO92"/>
    <mergeCell ref="DQ92:DR92"/>
    <mergeCell ref="DC104:DL104"/>
    <mergeCell ref="DN104:DS104"/>
    <mergeCell ref="DD105:DE105"/>
    <mergeCell ref="DG105:DH105"/>
    <mergeCell ref="DI105:DJ105"/>
    <mergeCell ref="DK105:DL105"/>
    <mergeCell ref="DN105:DP105"/>
    <mergeCell ref="DQ105:DS105"/>
    <mergeCell ref="U46:V46"/>
    <mergeCell ref="U47:V47"/>
    <mergeCell ref="U48:V48"/>
    <mergeCell ref="U49:V49"/>
    <mergeCell ref="U50:V50"/>
    <mergeCell ref="U51:V51"/>
    <mergeCell ref="U52:V52"/>
    <mergeCell ref="U53:V53"/>
    <mergeCell ref="U54:V54"/>
    <mergeCell ref="U64:V64"/>
    <mergeCell ref="U65:V65"/>
    <mergeCell ref="U66:W66"/>
    <mergeCell ref="U67:W67"/>
    <mergeCell ref="U68:W68"/>
    <mergeCell ref="U69:X69"/>
    <mergeCell ref="U55:V55"/>
    <mergeCell ref="U56:V56"/>
    <mergeCell ref="U57:V57"/>
    <mergeCell ref="U58:V58"/>
    <mergeCell ref="U59:V59"/>
    <mergeCell ref="U60:V60"/>
    <mergeCell ref="U61:V61"/>
    <mergeCell ref="U62:V62"/>
    <mergeCell ref="U63:V63"/>
  </mergeCells>
  <printOptions horizontalCentered="1" verticalCentered="1"/>
  <pageMargins left="0.5" right="0.5" top="0.25" bottom="0.25" header="0.25" footer="0.25"/>
  <pageSetup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249977111117893"/>
    <pageSetUpPr fitToPage="1"/>
  </sheetPr>
  <dimension ref="A1:DS156"/>
  <sheetViews>
    <sheetView workbookViewId="0">
      <selection sqref="A1:G3"/>
    </sheetView>
  </sheetViews>
  <sheetFormatPr defaultRowHeight="15" x14ac:dyDescent="0.3"/>
  <cols>
    <col min="1" max="1" width="4.140625" style="259" customWidth="1"/>
    <col min="2" max="2" width="13.7109375" style="259" customWidth="1"/>
    <col min="3" max="3" width="4.140625" style="259" customWidth="1"/>
    <col min="4" max="4" width="13.7109375" style="259" customWidth="1"/>
    <col min="5" max="5" width="4.140625" style="259" customWidth="1"/>
    <col min="6" max="6" width="13.7109375" style="259" customWidth="1"/>
    <col min="7" max="7" width="4.140625" style="259" customWidth="1"/>
    <col min="8" max="8" width="13.7109375" style="259" customWidth="1"/>
    <col min="9" max="9" width="4.140625" style="259" customWidth="1"/>
    <col min="10" max="10" width="13.7109375" style="259" customWidth="1"/>
    <col min="11" max="11" width="4.140625" style="259" customWidth="1"/>
    <col min="12" max="12" width="13.7109375" style="259" customWidth="1"/>
    <col min="13" max="13" width="4.140625" style="259" customWidth="1"/>
    <col min="14" max="14" width="13.7109375" style="259" customWidth="1"/>
    <col min="15" max="15" width="9.140625" style="259"/>
    <col min="16" max="21" width="22.7109375" style="259" customWidth="1"/>
    <col min="22" max="22" width="12.7109375" style="259" customWidth="1"/>
    <col min="23" max="23" width="15.28515625" style="259" customWidth="1"/>
    <col min="24" max="24" width="12.7109375" style="259" customWidth="1"/>
    <col min="25" max="25" width="9.140625" customWidth="1"/>
    <col min="26" max="27" width="9.140625" style="259" hidden="1" customWidth="1"/>
    <col min="28" max="28" width="9.140625" style="261" hidden="1" customWidth="1"/>
    <col min="29" max="29" width="13.140625" style="301" hidden="1" customWidth="1"/>
    <col min="30" max="30" width="15.5703125" style="301" hidden="1" customWidth="1"/>
    <col min="31" max="31" width="9.140625" style="301" hidden="1" customWidth="1"/>
    <col min="32" max="32" width="12.7109375" style="301" hidden="1" customWidth="1"/>
    <col min="33" max="33" width="9.140625" style="301" hidden="1" customWidth="1"/>
    <col min="34" max="34" width="9.140625" hidden="1" customWidth="1"/>
    <col min="35" max="35" width="6.7109375" style="259" hidden="1" customWidth="1"/>
    <col min="36" max="36" width="15.7109375" style="259" hidden="1" customWidth="1"/>
    <col min="37" max="38" width="10.7109375" style="259" hidden="1" customWidth="1"/>
    <col min="39" max="39" width="6.7109375" style="259" hidden="1" customWidth="1"/>
    <col min="40" max="40" width="15.7109375" style="259" hidden="1" customWidth="1"/>
    <col min="41" max="42" width="10.7109375" style="259" hidden="1" customWidth="1"/>
    <col min="43" max="43" width="6.7109375" style="259" hidden="1" customWidth="1"/>
    <col min="44" max="44" width="15.7109375" style="259" hidden="1" customWidth="1"/>
    <col min="45" max="46" width="10.7109375" style="259" hidden="1" customWidth="1"/>
    <col min="47" max="47" width="6.7109375" style="259" hidden="1" customWidth="1"/>
    <col min="48" max="48" width="15.7109375" style="259" hidden="1" customWidth="1"/>
    <col min="49" max="50" width="10.7109375" style="259" hidden="1" customWidth="1"/>
    <col min="51" max="51" width="6.7109375" style="259" hidden="1" customWidth="1"/>
    <col min="52" max="52" width="15.7109375" style="259" hidden="1" customWidth="1"/>
    <col min="53" max="54" width="10.7109375" style="259" hidden="1" customWidth="1"/>
    <col min="55" max="55" width="6.7109375" style="259" hidden="1" customWidth="1"/>
    <col min="56" max="56" width="15.7109375" style="259" hidden="1" customWidth="1"/>
    <col min="57" max="58" width="10.7109375" style="259" hidden="1" customWidth="1"/>
    <col min="59" max="59" width="6.7109375" style="259" hidden="1" customWidth="1"/>
    <col min="60" max="60" width="15.7109375" style="259" hidden="1" customWidth="1"/>
    <col min="61" max="62" width="10.7109375" style="259" hidden="1" customWidth="1"/>
    <col min="63" max="63" width="9.140625" style="259" hidden="1" customWidth="1"/>
    <col min="64" max="64" width="5.7109375" style="259" hidden="1" customWidth="1"/>
    <col min="65" max="66" width="15.7109375" style="259" hidden="1" customWidth="1"/>
    <col min="67" max="67" width="5.7109375" style="259" hidden="1" customWidth="1"/>
    <col min="68" max="69" width="15.7109375" style="259" hidden="1" customWidth="1"/>
    <col min="70" max="70" width="10.7109375" style="259" hidden="1" customWidth="1"/>
    <col min="71" max="71" width="5.7109375" style="259" hidden="1" customWidth="1"/>
    <col min="72" max="73" width="15.7109375" style="259" hidden="1" customWidth="1"/>
    <col min="74" max="74" width="5.7109375" style="259" hidden="1" customWidth="1"/>
    <col min="75" max="76" width="15.7109375" style="259" hidden="1" customWidth="1"/>
    <col min="77" max="77" width="10.7109375" style="259" hidden="1" customWidth="1"/>
    <col min="78" max="78" width="5.7109375" style="259" hidden="1" customWidth="1"/>
    <col min="79" max="80" width="15.7109375" style="259" hidden="1" customWidth="1"/>
    <col min="81" max="81" width="5.7109375" style="259" hidden="1" customWidth="1"/>
    <col min="82" max="83" width="15.7109375" style="259" hidden="1" customWidth="1"/>
    <col min="84" max="84" width="10.7109375" style="259" hidden="1" customWidth="1"/>
    <col min="85" max="85" width="5.7109375" style="259" hidden="1" customWidth="1"/>
    <col min="86" max="87" width="15.7109375" style="259" hidden="1" customWidth="1"/>
    <col min="88" max="88" width="5.7109375" style="259" hidden="1" customWidth="1"/>
    <col min="89" max="90" width="15.7109375" style="259" hidden="1" customWidth="1"/>
    <col min="91" max="91" width="10.7109375" style="259" hidden="1" customWidth="1"/>
    <col min="92" max="92" width="5.7109375" style="259" hidden="1" customWidth="1"/>
    <col min="93" max="94" width="15.7109375" style="259" hidden="1" customWidth="1"/>
    <col min="95" max="95" width="5.7109375" style="259" hidden="1" customWidth="1"/>
    <col min="96" max="97" width="15.7109375" style="259" hidden="1" customWidth="1"/>
    <col min="98" max="98" width="10.7109375" style="259" hidden="1" customWidth="1"/>
    <col min="99" max="99" width="5.7109375" style="259" hidden="1" customWidth="1"/>
    <col min="100" max="101" width="15.7109375" style="259" hidden="1" customWidth="1"/>
    <col min="102" max="102" width="5.7109375" style="259" hidden="1" customWidth="1"/>
    <col min="103" max="104" width="15.7109375" style="259" hidden="1" customWidth="1"/>
    <col min="105" max="105" width="10.7109375" style="259" hidden="1" customWidth="1"/>
    <col min="106" max="106" width="9.140625" style="259" hidden="1" customWidth="1"/>
    <col min="107" max="107" width="6" style="259" hidden="1" customWidth="1"/>
    <col min="108" max="108" width="18.140625" style="259" hidden="1" customWidth="1"/>
    <col min="109" max="109" width="10.85546875" style="259" hidden="1" customWidth="1"/>
    <col min="110" max="110" width="6.7109375" style="259" hidden="1" customWidth="1"/>
    <col min="111" max="111" width="18.140625" style="259" hidden="1" customWidth="1"/>
    <col min="112" max="112" width="10.85546875" style="259" hidden="1" customWidth="1"/>
    <col min="113" max="113" width="18.140625" style="259" hidden="1" customWidth="1"/>
    <col min="114" max="114" width="10.85546875" style="259" hidden="1" customWidth="1"/>
    <col min="115" max="115" width="18.140625" style="259" hidden="1" customWidth="1"/>
    <col min="116" max="116" width="10.85546875" style="259" hidden="1" customWidth="1"/>
    <col min="117" max="117" width="9.140625" style="259" hidden="1" customWidth="1"/>
    <col min="118" max="123" width="22.7109375" style="259" hidden="1" customWidth="1"/>
    <col min="124" max="16384" width="9.140625" style="259"/>
  </cols>
  <sheetData>
    <row r="1" spans="1:123" ht="15.6" customHeight="1" x14ac:dyDescent="0.3">
      <c r="A1" s="1196" t="str">
        <f>IF(Year!$Q$4="","",Year!$Q$4)</f>
        <v/>
      </c>
      <c r="B1" s="1196"/>
      <c r="C1" s="1196"/>
      <c r="D1" s="1196"/>
      <c r="E1" s="1196"/>
      <c r="F1" s="1196"/>
      <c r="G1" s="1196"/>
      <c r="H1" s="1194">
        <f>Year!Q9</f>
        <v>44986</v>
      </c>
      <c r="I1" s="1194"/>
      <c r="J1" s="1194"/>
      <c r="K1" s="1194"/>
      <c r="L1" s="1194"/>
      <c r="M1" s="1194"/>
      <c r="N1" s="1194"/>
      <c r="V1" s="1198" t="s">
        <v>509</v>
      </c>
      <c r="W1" s="1198"/>
      <c r="X1" s="1196">
        <f ca="1">IF('2'!X68="",0,'2'!X68)</f>
        <v>2395.21</v>
      </c>
    </row>
    <row r="2" spans="1:123" ht="15.6" customHeight="1" x14ac:dyDescent="0.3">
      <c r="A2" s="1196"/>
      <c r="B2" s="1196"/>
      <c r="C2" s="1196"/>
      <c r="D2" s="1196"/>
      <c r="E2" s="1196"/>
      <c r="F2" s="1196"/>
      <c r="G2" s="1196"/>
      <c r="H2" s="1194"/>
      <c r="I2" s="1194"/>
      <c r="J2" s="1194"/>
      <c r="K2" s="1194"/>
      <c r="L2" s="1194"/>
      <c r="M2" s="1194"/>
      <c r="N2" s="1194"/>
      <c r="V2" s="1198"/>
      <c r="W2" s="1198"/>
      <c r="X2" s="1196"/>
    </row>
    <row r="3" spans="1:123" s="293" customFormat="1" ht="15.6" customHeight="1" thickBot="1" x14ac:dyDescent="0.35">
      <c r="A3" s="1197"/>
      <c r="B3" s="1197"/>
      <c r="C3" s="1197"/>
      <c r="D3" s="1197"/>
      <c r="E3" s="1197"/>
      <c r="F3" s="1197"/>
      <c r="G3" s="1197"/>
      <c r="H3" s="1195"/>
      <c r="I3" s="1195"/>
      <c r="J3" s="1195"/>
      <c r="K3" s="1195"/>
      <c r="L3" s="1195"/>
      <c r="M3" s="1195"/>
      <c r="N3" s="1195"/>
      <c r="P3"/>
      <c r="Q3"/>
      <c r="R3"/>
      <c r="S3"/>
      <c r="T3"/>
      <c r="U3"/>
      <c r="V3"/>
      <c r="W3"/>
      <c r="X3"/>
      <c r="Y3"/>
      <c r="AB3" s="299"/>
      <c r="AC3" s="300"/>
      <c r="AD3" s="300"/>
      <c r="AE3" s="300"/>
      <c r="AF3" s="300"/>
      <c r="AG3" s="300"/>
      <c r="AH3"/>
      <c r="BL3" s="315"/>
      <c r="BM3" s="315"/>
      <c r="BN3" s="315"/>
      <c r="BO3" s="315"/>
      <c r="BP3" s="315"/>
      <c r="BQ3" s="315"/>
      <c r="BR3" s="315"/>
      <c r="BY3" s="315"/>
      <c r="CF3" s="315"/>
      <c r="CM3" s="315"/>
      <c r="CT3" s="315"/>
      <c r="DA3" s="315"/>
      <c r="DN3" s="259"/>
      <c r="DO3" s="259"/>
      <c r="DP3" s="259"/>
      <c r="DQ3" s="259"/>
      <c r="DR3" s="259"/>
      <c r="DS3" s="259"/>
    </row>
    <row r="4" spans="1:123" s="293" customFormat="1" ht="16.5" customHeight="1" thickBot="1" x14ac:dyDescent="0.35">
      <c r="A4" s="1184">
        <f>A11</f>
        <v>44990</v>
      </c>
      <c r="B4" s="1184"/>
      <c r="C4" s="1184">
        <f>C11</f>
        <v>44991</v>
      </c>
      <c r="D4" s="1184"/>
      <c r="E4" s="1184">
        <f>E11</f>
        <v>44992</v>
      </c>
      <c r="F4" s="1184"/>
      <c r="G4" s="1184">
        <f>G11</f>
        <v>44993</v>
      </c>
      <c r="H4" s="1184"/>
      <c r="I4" s="1184">
        <f>I11</f>
        <v>44994</v>
      </c>
      <c r="J4" s="1184"/>
      <c r="K4" s="1184">
        <f>K11</f>
        <v>44995</v>
      </c>
      <c r="L4" s="1184"/>
      <c r="M4" s="1184">
        <f>M11</f>
        <v>44996</v>
      </c>
      <c r="N4" s="1184"/>
      <c r="P4" s="1185" t="s">
        <v>481</v>
      </c>
      <c r="Q4" s="1185"/>
      <c r="R4" s="1185"/>
      <c r="S4" s="1186" t="s">
        <v>491</v>
      </c>
      <c r="T4" s="1185"/>
      <c r="U4" s="1185"/>
      <c r="V4" s="1186" t="s">
        <v>492</v>
      </c>
      <c r="W4" s="1185"/>
      <c r="X4" s="1185"/>
      <c r="Y4"/>
      <c r="AB4" s="299"/>
      <c r="AC4" s="1093" t="s">
        <v>498</v>
      </c>
      <c r="AD4" s="1094"/>
      <c r="AE4" s="1094"/>
      <c r="AF4" s="1095"/>
      <c r="AG4" s="300"/>
      <c r="AH4"/>
      <c r="AI4" s="1153" t="str">
        <f>IF(A5="","",--TEXT(A5,"dd"))</f>
        <v/>
      </c>
      <c r="AJ4" s="1154"/>
      <c r="AK4" s="1154"/>
      <c r="AL4" s="1155"/>
      <c r="AM4" s="1153" t="str">
        <f>IF(C5="","",--TEXT(C5,"dd"))</f>
        <v/>
      </c>
      <c r="AN4" s="1154"/>
      <c r="AO4" s="1154"/>
      <c r="AP4" s="1155"/>
      <c r="AQ4" s="1153" t="str">
        <f>IF(E5="","",--TEXT(E5,"dd"))</f>
        <v/>
      </c>
      <c r="AR4" s="1154"/>
      <c r="AS4" s="1154"/>
      <c r="AT4" s="1155"/>
      <c r="AU4" s="1153">
        <f>IF(G5="","",--TEXT(G5,"dd"))</f>
        <v>1</v>
      </c>
      <c r="AV4" s="1154"/>
      <c r="AW4" s="1154"/>
      <c r="AX4" s="1155"/>
      <c r="AY4" s="1153">
        <f>IF(I5="","",--TEXT(I5,"dd"))</f>
        <v>2</v>
      </c>
      <c r="AZ4" s="1154"/>
      <c r="BA4" s="1154"/>
      <c r="BB4" s="1155"/>
      <c r="BC4" s="1153">
        <f>IF(K5="","",--TEXT(K5,"dd"))</f>
        <v>3</v>
      </c>
      <c r="BD4" s="1154"/>
      <c r="BE4" s="1154"/>
      <c r="BF4" s="1155"/>
      <c r="BG4" s="1153">
        <f>IF(M5="","",--TEXT(M5,"dd"))</f>
        <v>4</v>
      </c>
      <c r="BH4" s="1154"/>
      <c r="BI4" s="1154"/>
      <c r="BJ4" s="1155"/>
      <c r="BL4" s="1167" t="s">
        <v>484</v>
      </c>
      <c r="BM4" s="1168"/>
      <c r="BN4" s="1168"/>
      <c r="BO4" s="1168"/>
      <c r="BP4" s="1168"/>
      <c r="BQ4" s="1168"/>
      <c r="BR4" s="1169"/>
      <c r="BS4" s="1167" t="s">
        <v>487</v>
      </c>
      <c r="BT4" s="1168"/>
      <c r="BU4" s="1168"/>
      <c r="BV4" s="1168"/>
      <c r="BW4" s="1168"/>
      <c r="BX4" s="1168"/>
      <c r="BY4" s="1169"/>
      <c r="BZ4" s="1167" t="s">
        <v>488</v>
      </c>
      <c r="CA4" s="1168"/>
      <c r="CB4" s="1168"/>
      <c r="CC4" s="1168"/>
      <c r="CD4" s="1168"/>
      <c r="CE4" s="1168"/>
      <c r="CF4" s="1169"/>
      <c r="CG4" s="1167" t="s">
        <v>489</v>
      </c>
      <c r="CH4" s="1168"/>
      <c r="CI4" s="1168"/>
      <c r="CJ4" s="1168"/>
      <c r="CK4" s="1168"/>
      <c r="CL4" s="1168"/>
      <c r="CM4" s="1169"/>
      <c r="CN4" s="1167" t="s">
        <v>490</v>
      </c>
      <c r="CO4" s="1168"/>
      <c r="CP4" s="1168"/>
      <c r="CQ4" s="1168"/>
      <c r="CR4" s="1168"/>
      <c r="CS4" s="1168"/>
      <c r="CT4" s="1169"/>
      <c r="CU4" s="1167" t="s">
        <v>493</v>
      </c>
      <c r="CV4" s="1168"/>
      <c r="CW4" s="1168"/>
      <c r="CX4" s="1168"/>
      <c r="CY4" s="1168"/>
      <c r="CZ4" s="1168"/>
      <c r="DA4" s="1169"/>
      <c r="DC4" s="1167" t="s">
        <v>484</v>
      </c>
      <c r="DD4" s="1168"/>
      <c r="DE4" s="1168"/>
      <c r="DF4" s="1168"/>
      <c r="DG4" s="1168"/>
      <c r="DH4" s="1168"/>
      <c r="DI4" s="1168"/>
      <c r="DJ4" s="1168"/>
      <c r="DK4" s="1168"/>
      <c r="DL4" s="1169"/>
      <c r="DN4" s="1199" t="s">
        <v>484</v>
      </c>
      <c r="DO4" s="1200"/>
      <c r="DP4" s="1200"/>
      <c r="DQ4" s="1200"/>
      <c r="DR4" s="1200"/>
      <c r="DS4" s="1201"/>
    </row>
    <row r="5" spans="1:123" s="293" customFormat="1" ht="15" customHeight="1" thickBot="1" x14ac:dyDescent="0.35">
      <c r="A5" s="294" t="str">
        <f>Year!Q11</f>
        <v/>
      </c>
      <c r="B5" s="290" t="str">
        <f>IF(ISERROR(MATCH(A5,event_dates,0)),"",INDEX(events,MATCH(A5,event_dates,0)))</f>
        <v/>
      </c>
      <c r="C5" s="294" t="str">
        <f>Year!R11</f>
        <v/>
      </c>
      <c r="D5" s="290" t="str">
        <f>IF(ISERROR(MATCH(C5,event_dates,0)),"",INDEX(events,MATCH(C5,event_dates,0)))</f>
        <v/>
      </c>
      <c r="E5" s="294" t="str">
        <f>Year!S11</f>
        <v/>
      </c>
      <c r="F5" s="290" t="str">
        <f>IF(ISERROR(MATCH(E5,event_dates,0)),"",INDEX(events,MATCH(E5,event_dates,0)))</f>
        <v/>
      </c>
      <c r="G5" s="294">
        <f>Year!T11</f>
        <v>44986</v>
      </c>
      <c r="H5" s="290" t="str">
        <f>IF(ISERROR(MATCH(G5,event_dates,0)),"",INDEX(events,MATCH(G5,event_dates,0)))</f>
        <v/>
      </c>
      <c r="I5" s="294">
        <f>Year!U11</f>
        <v>44987</v>
      </c>
      <c r="J5" s="290" t="str">
        <f>IF(ISERROR(MATCH(I5,event_dates,0)),"",INDEX(events,MATCH(I5,event_dates,0)))</f>
        <v/>
      </c>
      <c r="K5" s="294">
        <f>Year!V11</f>
        <v>44988</v>
      </c>
      <c r="L5" s="290" t="str">
        <f>IF(ISERROR(MATCH(K5,event_dates,0)),"",INDEX(events,MATCH(K5,event_dates,0)))</f>
        <v/>
      </c>
      <c r="M5" s="294">
        <f>Year!W11</f>
        <v>44989</v>
      </c>
      <c r="N5" s="290" t="str">
        <f>IF(ISERROR(MATCH(M5,event_dates,0)),"",INDEX(events,MATCH(M5,event_dates,0)))</f>
        <v/>
      </c>
      <c r="P5" s="295" t="str">
        <f ca="1">IF(DN6="","",DN6)</f>
        <v>Bank Loan 1 - 120</v>
      </c>
      <c r="Q5" s="295" t="str">
        <f t="shared" ref="Q5:U10" ca="1" si="0">IF(DO6="","",DO6)</f>
        <v>Mortgage - 800</v>
      </c>
      <c r="R5" s="295" t="str">
        <f t="shared" ca="1" si="0"/>
        <v>Car 1 Gas - 50</v>
      </c>
      <c r="S5" s="296" t="str">
        <f t="shared" ca="1" si="0"/>
        <v>Paycheck 3 - 700</v>
      </c>
      <c r="T5" s="295" t="str">
        <f t="shared" ca="1" si="0"/>
        <v>Paycheck 1 - 850</v>
      </c>
      <c r="U5" s="295" t="str">
        <f t="shared" ca="1" si="0"/>
        <v/>
      </c>
      <c r="V5" s="1158"/>
      <c r="W5" s="1159"/>
      <c r="X5" s="423"/>
      <c r="Y5"/>
      <c r="AB5" s="299"/>
      <c r="AC5" s="366" t="s">
        <v>495</v>
      </c>
      <c r="AD5" s="367" t="s">
        <v>192</v>
      </c>
      <c r="AE5" s="367" t="s">
        <v>193</v>
      </c>
      <c r="AF5" s="368" t="s">
        <v>194</v>
      </c>
      <c r="AG5" s="300"/>
      <c r="AH5"/>
      <c r="AI5" s="312"/>
      <c r="AJ5" s="313" t="s">
        <v>483</v>
      </c>
      <c r="AK5" s="313" t="s">
        <v>13</v>
      </c>
      <c r="AL5" s="314" t="s">
        <v>11</v>
      </c>
      <c r="AM5" s="312"/>
      <c r="AN5" s="313" t="s">
        <v>483</v>
      </c>
      <c r="AO5" s="313" t="s">
        <v>13</v>
      </c>
      <c r="AP5" s="314" t="s">
        <v>11</v>
      </c>
      <c r="AQ5" s="312"/>
      <c r="AR5" s="313" t="s">
        <v>483</v>
      </c>
      <c r="AS5" s="313" t="s">
        <v>13</v>
      </c>
      <c r="AT5" s="314" t="s">
        <v>11</v>
      </c>
      <c r="AU5" s="312"/>
      <c r="AV5" s="313" t="s">
        <v>483</v>
      </c>
      <c r="AW5" s="313" t="s">
        <v>13</v>
      </c>
      <c r="AX5" s="314" t="s">
        <v>11</v>
      </c>
      <c r="AY5" s="312"/>
      <c r="AZ5" s="313" t="s">
        <v>483</v>
      </c>
      <c r="BA5" s="313" t="s">
        <v>13</v>
      </c>
      <c r="BB5" s="314" t="s">
        <v>11</v>
      </c>
      <c r="BC5" s="312"/>
      <c r="BD5" s="313" t="s">
        <v>483</v>
      </c>
      <c r="BE5" s="313" t="s">
        <v>13</v>
      </c>
      <c r="BF5" s="314" t="s">
        <v>11</v>
      </c>
      <c r="BG5" s="312"/>
      <c r="BH5" s="313" t="s">
        <v>483</v>
      </c>
      <c r="BI5" s="313" t="s">
        <v>13</v>
      </c>
      <c r="BJ5" s="314" t="s">
        <v>11</v>
      </c>
      <c r="BL5" s="410"/>
      <c r="BM5" s="318" t="s">
        <v>486</v>
      </c>
      <c r="BN5" s="317" t="s">
        <v>485</v>
      </c>
      <c r="BO5" s="317"/>
      <c r="BP5" s="318" t="s">
        <v>13</v>
      </c>
      <c r="BQ5" s="317" t="s">
        <v>485</v>
      </c>
      <c r="BR5" s="411" t="s">
        <v>261</v>
      </c>
      <c r="BS5" s="410"/>
      <c r="BT5" s="318" t="s">
        <v>486</v>
      </c>
      <c r="BU5" s="317" t="s">
        <v>485</v>
      </c>
      <c r="BV5" s="317"/>
      <c r="BW5" s="318" t="s">
        <v>13</v>
      </c>
      <c r="BX5" s="317" t="s">
        <v>485</v>
      </c>
      <c r="BY5" s="411" t="s">
        <v>261</v>
      </c>
      <c r="BZ5" s="410"/>
      <c r="CA5" s="318" t="s">
        <v>486</v>
      </c>
      <c r="CB5" s="317" t="s">
        <v>485</v>
      </c>
      <c r="CC5" s="317"/>
      <c r="CD5" s="318" t="s">
        <v>13</v>
      </c>
      <c r="CE5" s="317" t="s">
        <v>485</v>
      </c>
      <c r="CF5" s="411" t="s">
        <v>261</v>
      </c>
      <c r="CG5" s="410"/>
      <c r="CH5" s="318" t="s">
        <v>486</v>
      </c>
      <c r="CI5" s="317" t="s">
        <v>485</v>
      </c>
      <c r="CJ5" s="317"/>
      <c r="CK5" s="318" t="s">
        <v>13</v>
      </c>
      <c r="CL5" s="317" t="s">
        <v>485</v>
      </c>
      <c r="CM5" s="411" t="s">
        <v>261</v>
      </c>
      <c r="CN5" s="410"/>
      <c r="CO5" s="318" t="s">
        <v>486</v>
      </c>
      <c r="CP5" s="317" t="s">
        <v>485</v>
      </c>
      <c r="CQ5" s="317"/>
      <c r="CR5" s="318" t="s">
        <v>13</v>
      </c>
      <c r="CS5" s="317" t="s">
        <v>485</v>
      </c>
      <c r="CT5" s="411" t="s">
        <v>261</v>
      </c>
      <c r="CU5" s="410"/>
      <c r="CV5" s="318" t="s">
        <v>486</v>
      </c>
      <c r="CW5" s="317" t="s">
        <v>485</v>
      </c>
      <c r="CX5" s="317"/>
      <c r="CY5" s="318" t="s">
        <v>13</v>
      </c>
      <c r="CZ5" s="317" t="s">
        <v>485</v>
      </c>
      <c r="DA5" s="411" t="s">
        <v>261</v>
      </c>
      <c r="DC5" s="437"/>
      <c r="DD5" s="1151" t="s">
        <v>504</v>
      </c>
      <c r="DE5" s="1152"/>
      <c r="DF5" s="430"/>
      <c r="DG5" s="1162" t="s">
        <v>23</v>
      </c>
      <c r="DH5" s="1152"/>
      <c r="DI5" s="1162" t="s">
        <v>504</v>
      </c>
      <c r="DJ5" s="1152"/>
      <c r="DK5" s="1162" t="s">
        <v>23</v>
      </c>
      <c r="DL5" s="1152"/>
      <c r="DN5" s="1163" t="s">
        <v>481</v>
      </c>
      <c r="DO5" s="1164"/>
      <c r="DP5" s="1164"/>
      <c r="DQ5" s="1165" t="s">
        <v>491</v>
      </c>
      <c r="DR5" s="1164"/>
      <c r="DS5" s="1166"/>
    </row>
    <row r="6" spans="1:123" s="292" customFormat="1" ht="15" customHeight="1" x14ac:dyDescent="0.3">
      <c r="A6" s="1181" t="str">
        <f ca="1">IF(ISERROR(MATCH(A5,event_dates,0)+MATCH(A5,OFFSET(event_dates,MATCH(A5,event_dates,0),0,500,1),0)),"",INDEX(events,MATCH(A5,event_dates,0)+MATCH(A5,OFFSET(event_dates,MATCH(A5,event_dates,0),0,500,1),0)))</f>
        <v/>
      </c>
      <c r="B6" s="1182"/>
      <c r="C6" s="1181" t="str">
        <f ca="1">IF(ISERROR(MATCH(C5,event_dates,0)+MATCH(C5,OFFSET(event_dates,MATCH(C5,event_dates,0),0,500,1),0)),"",INDEX(events,MATCH(C5,event_dates,0)+MATCH(C5,OFFSET(event_dates,MATCH(C5,event_dates,0),0,500,1),0)))</f>
        <v/>
      </c>
      <c r="D6" s="1182"/>
      <c r="E6" s="1181" t="str">
        <f ca="1">IF(ISERROR(MATCH(E5,event_dates,0)+MATCH(E5,OFFSET(event_dates,MATCH(E5,event_dates,0),0,500,1),0)),"",INDEX(events,MATCH(E5,event_dates,0)+MATCH(E5,OFFSET(event_dates,MATCH(E5,event_dates,0),0,500,1),0)))</f>
        <v/>
      </c>
      <c r="F6" s="1182"/>
      <c r="G6" s="1181" t="str">
        <f ca="1">IF(ISERROR(MATCH(G5,event_dates,0)+MATCH(G5,OFFSET(event_dates,MATCH(G5,event_dates,0),0,500,1),0)),"",INDEX(events,MATCH(G5,event_dates,0)+MATCH(G5,OFFSET(event_dates,MATCH(G5,event_dates,0),0,500,1),0)))</f>
        <v/>
      </c>
      <c r="H6" s="1182"/>
      <c r="I6" s="1181" t="str">
        <f ca="1">IF(ISERROR(MATCH(I5,event_dates,0)+MATCH(I5,OFFSET(event_dates,MATCH(I5,event_dates,0),0,500,1),0)),"",INDEX(events,MATCH(I5,event_dates,0)+MATCH(I5,OFFSET(event_dates,MATCH(I5,event_dates,0),0,500,1),0)))</f>
        <v/>
      </c>
      <c r="J6" s="1182"/>
      <c r="K6" s="1181" t="str">
        <f ca="1">IF(ISERROR(MATCH(K5,event_dates,0)+MATCH(K5,OFFSET(event_dates,MATCH(K5,event_dates,0),0,500,1),0)),"",INDEX(events,MATCH(K5,event_dates,0)+MATCH(K5,OFFSET(event_dates,MATCH(K5,event_dates,0),0,500,1),0)))</f>
        <v/>
      </c>
      <c r="L6" s="1182"/>
      <c r="M6" s="1181" t="str">
        <f ca="1">IF(ISERROR(MATCH(M5,event_dates,0)+MATCH(M5,OFFSET(event_dates,MATCH(M5,event_dates,0),0,500,1),0)),"",INDEX(events,MATCH(M5,event_dates,0)+MATCH(M5,OFFSET(event_dates,MATCH(M5,event_dates,0),0,500,1),0)))</f>
        <v/>
      </c>
      <c r="N6" s="1182"/>
      <c r="P6" s="295" t="str">
        <f t="shared" ref="P6:P10" ca="1" si="1">IF(DN7="","",DN7)</f>
        <v/>
      </c>
      <c r="Q6" s="295" t="str">
        <f t="shared" ca="1" si="0"/>
        <v/>
      </c>
      <c r="R6" s="295" t="str">
        <f t="shared" ca="1" si="0"/>
        <v/>
      </c>
      <c r="S6" s="296" t="str">
        <f t="shared" ca="1" si="0"/>
        <v/>
      </c>
      <c r="T6" s="295" t="str">
        <f t="shared" ca="1" si="0"/>
        <v/>
      </c>
      <c r="U6" s="295" t="str">
        <f t="shared" ca="1" si="0"/>
        <v/>
      </c>
      <c r="V6" s="1158" t="s">
        <v>502</v>
      </c>
      <c r="W6" s="1159"/>
      <c r="X6" s="445">
        <f ca="1">IF(DP12="",0,DP12)</f>
        <v>970</v>
      </c>
      <c r="Y6"/>
      <c r="AB6" s="299"/>
      <c r="AC6" s="358">
        <f>IF('Data Entry'!B12="","",'Data Entry'!B12)</f>
        <v>30</v>
      </c>
      <c r="AD6" s="356" t="str">
        <f>IF('Data Entry'!A12="","",'Data Entry'!A12)</f>
        <v>Electric / Water</v>
      </c>
      <c r="AE6" s="363">
        <f>IF('Data Entry'!C12="","",'Data Entry'!C12)</f>
        <v>150</v>
      </c>
      <c r="AF6" s="402" t="str">
        <f>IF('Data Entry'!E12="","",'Data Entry'!E12)</f>
        <v>Monthly</v>
      </c>
      <c r="AG6" s="300"/>
      <c r="AH6"/>
      <c r="AI6" s="304">
        <f ca="1">IFERROR(MATCH($AI$4,OFFSET($AC$1,AI5,,1000),0)+AI5,"")</f>
        <v>15</v>
      </c>
      <c r="AJ6" s="305" t="str">
        <f t="shared" ref="AJ6:AJ17" ca="1" si="2">IFERROR(INDEX(AD:AD,AI6),"")</f>
        <v/>
      </c>
      <c r="AK6" s="306" t="str">
        <f t="shared" ref="AK6:AK17" ca="1" si="3">IFERROR(INDEX(AE:AE,AI6),"")</f>
        <v/>
      </c>
      <c r="AL6" s="307" t="str">
        <f t="shared" ref="AL6:AL17" ca="1" si="4">IFERROR(INDEX(AF:AF,AI6),"")</f>
        <v/>
      </c>
      <c r="AM6" s="304">
        <f ca="1">IFERROR(MATCH($AM$4,OFFSET($AC$1,AM5,,1000),0)+AM5,"")</f>
        <v>15</v>
      </c>
      <c r="AN6" s="305" t="str">
        <f t="shared" ref="AN6:AN17" ca="1" si="5">IFERROR(INDEX(AD:AD,AM6),"")</f>
        <v/>
      </c>
      <c r="AO6" s="306" t="str">
        <f t="shared" ref="AO6:AO17" ca="1" si="6">IFERROR(INDEX(AE:AE,AM6),"")</f>
        <v/>
      </c>
      <c r="AP6" s="307" t="str">
        <f t="shared" ref="AP6:AP17" ca="1" si="7">IFERROR(INDEX(AF:AF,AM6),"")</f>
        <v/>
      </c>
      <c r="AQ6" s="304">
        <f ca="1">IFERROR(MATCH($AQ$4,OFFSET($AC$1,AQ5,,1000),0)+AQ5,"")</f>
        <v>15</v>
      </c>
      <c r="AR6" s="305" t="str">
        <f t="shared" ref="AR6:AR17" ca="1" si="8">IFERROR(INDEX(AD:AD,AQ6),"")</f>
        <v/>
      </c>
      <c r="AS6" s="306" t="str">
        <f t="shared" ref="AS6:AS17" ca="1" si="9">IFERROR(INDEX(AE:AE,AQ6),"")</f>
        <v/>
      </c>
      <c r="AT6" s="307" t="str">
        <f t="shared" ref="AT6:AT17" ca="1" si="10">IFERROR(INDEX(AF:AF,AQ6),"")</f>
        <v/>
      </c>
      <c r="AU6" s="304">
        <f ca="1">IFERROR(MATCH($AU$4,OFFSET($AC$1,AU5,,1000),0)+AU5,"")</f>
        <v>48</v>
      </c>
      <c r="AV6" s="305" t="str">
        <f t="shared" ref="AV6:AV17" ca="1" si="11">IFERROR(INDEX(AD:AD,AU6),"")</f>
        <v>Bank Loan 1</v>
      </c>
      <c r="AW6" s="306">
        <f t="shared" ref="AW6:AW17" ca="1" si="12">IFERROR(INDEX(AE:AE,AU6),"")</f>
        <v>120</v>
      </c>
      <c r="AX6" s="307">
        <f t="shared" ref="AX6:AX17" ca="1" si="13">IFERROR(INDEX(AF:AF,AU6),"")</f>
        <v>5000</v>
      </c>
      <c r="AY6" s="304" t="str">
        <f ca="1">IFERROR(MATCH($AY$4,OFFSET($AC$1,AY5,,1000),0)+AY5,"")</f>
        <v/>
      </c>
      <c r="AZ6" s="305" t="str">
        <f t="shared" ref="AZ6:AZ17" ca="1" si="14">IFERROR(INDEX(AD:AD,AY6),"")</f>
        <v/>
      </c>
      <c r="BA6" s="306" t="str">
        <f t="shared" ref="BA6:BA17" ca="1" si="15">IFERROR(INDEX(AE:AE,AY6),"")</f>
        <v/>
      </c>
      <c r="BB6" s="307" t="str">
        <f t="shared" ref="BB6:BB17" ca="1" si="16">IFERROR(INDEX(AF:AF,AY6),"")</f>
        <v/>
      </c>
      <c r="BC6" s="304">
        <f ca="1">IFERROR(MATCH($BC$4,OFFSET($AC$1,BC5,,1000),0)+BC5,"")</f>
        <v>61</v>
      </c>
      <c r="BD6" s="305" t="str">
        <f t="shared" ref="BD6:BD17" ca="1" si="17">IFERROR(INDEX(AD:AD,BC6),"")</f>
        <v>Paycheck 1</v>
      </c>
      <c r="BE6" s="306">
        <f t="shared" ref="BE6:BE17" ca="1" si="18">IFERROR(INDEX(AE:AE,BC6),"")</f>
        <v>850</v>
      </c>
      <c r="BF6" s="307" t="str">
        <f t="shared" ref="BF6:BF17" ca="1" si="19">IFERROR(INDEX(AF:AF,BC6),"")</f>
        <v>Income</v>
      </c>
      <c r="BG6" s="304">
        <f ca="1">IFERROR(MATCH($BG$4,OFFSET($AC$1,BG5,,1000),0)+BG5,"")</f>
        <v>128</v>
      </c>
      <c r="BH6" s="305" t="str">
        <f t="shared" ref="BH6:BH17" ca="1" si="20">IFERROR(INDEX(AD:AD,BG6),"")</f>
        <v>Car 1 Gas</v>
      </c>
      <c r="BI6" s="306">
        <f t="shared" ref="BI6:BI17" ca="1" si="21">IFERROR(INDEX(AE:AE,BG6),"")</f>
        <v>50</v>
      </c>
      <c r="BJ6" s="307" t="str">
        <f t="shared" ref="BJ6:BJ17" ca="1" si="22">IFERROR(INDEX(AF:AF,BG6),"")</f>
        <v>Liquid Bills</v>
      </c>
      <c r="BL6" s="412" t="str">
        <f ca="1">IF(OR(BM6="",BM6=0),"",MAX(BL$5:BL5)+1)</f>
        <v/>
      </c>
      <c r="BM6" s="316" t="str">
        <f ca="1">IFERROR(INDEX($AJ$6:$AJ$17, ROWS(BM4:$BM$4)), IFERROR(INDEX($AN$6:$AN$17, ROWS(BM4:$BM$4)-ROWS($AJ$6:$AJ$17)), IFERROR(INDEX($AR$6:$AR$17, ROWS(BM4:$BM$4)-ROWS($AJ$6:$AJ$17)-ROWS($AN$6:$AN$17)),IFERROR(INDEX($AV$6:$AV$17, ROWS(BM4:$BM$4)-ROWS($AJ$6:$AJ$17)-ROWS($AN$6:$AN$17)-ROWS($AR$6:$AR$17)),IFERROR(INDEX($AZ$6:$AZ$17, ROWS(BM4:$BM$4)-ROWS($AJ$6:$AJ$17)-ROWS($AN$6:$AN$17)-ROWS($AR$6:$AR$17)-ROWS($AV$6:$AV$17)),IFERROR(INDEX($BD$6:$BD$17, ROWS(BM4:$BM$4)-ROWS($AJ$6:$AJ$17)-ROWS($AN$6:$AN$17)-ROWS($AR$6:$AR$17)-ROWS($AV$6:$AV$17)-ROWS($AZ$6:$AZ$17)),IFERROR(INDEX($BH$6:$BH$17, ROWS(BM4:$BM$4)-ROWS($AJ$6:$AJ$17)-ROWS($AN$6:$AN$17)-ROWS($AR$6:$AR$17)-ROWS($AV$6:$AV$17)-ROWS($AZ$6:$AZ$17)-ROWS($BD$6:$BD$17)), "")))))))</f>
        <v/>
      </c>
      <c r="BN6" s="316" t="str">
        <f ca="1">IFERROR(INDEX($BM$6:$BM$90,MATCH(ROW()-ROW($BN$5),$BL$6:$BL$90,0)),"")</f>
        <v>Bank Loan 1</v>
      </c>
      <c r="BO6" s="316" t="str">
        <f ca="1">IF(OR(BP6="",BP6=0),"",MAX(BO$5:BO5)+1)</f>
        <v/>
      </c>
      <c r="BP6" s="316" t="str">
        <f ca="1">IFERROR(INDEX($AK$6:$AK$17, ROWS($BP4:BP$4)), IFERROR(INDEX($AO$6:$AO$17, ROWS($BP4:BP$4)-ROWS($AK$6:$AK$17)), IFERROR(INDEX($AS$6:$AS$17, ROWS($BP4:BP$4)-ROWS($AK$6:$AK$17)-ROWS($AO$6:$AO$17)),IFERROR(INDEX($AW$6:$AW$17, ROWS($BP4:BP$4)-ROWS($AK$6:$AK$17)-ROWS($AO$6:$AO$17)-ROWS($AS$6:$AS$17)),IFERROR(INDEX($BA$6:$BA$17, ROWS($BP4:BP$4)-ROWS($AK$6:$AK$17)-ROWS($AO$6:$AO$17)-ROWS($AS$6:$AS$17)-ROWS($AW$6:$AW$17)),IFERROR(INDEX($BE$6:$BE$17, ROWS($BP4:BP$4)-ROWS($AK$6:$AK$17)-ROWS($AO$6:$AO$17)-ROWS($AS$6:$AS$17)-ROWS($AW$6:$AW$17)-ROWS($BA$6:$BA$17)),IFERROR(INDEX($BI$6:$BI$17, ROWS($BP4:BP$4)-ROWS($AK$6:$AK$17)-ROWS($AO$6:$AO$17)-ROWS($AS$6:$AS$17)-ROWS($AW$6:$AW$17)-ROWS($BA$6:$BA$17)-ROWS($BE$6:$BE$17)), "")))))))</f>
        <v/>
      </c>
      <c r="BQ6" s="316">
        <f ca="1">IFERROR(INDEX($BP$6:$BP$90,MATCH(ROW()-ROW($BQ$5),$BO$6:$BO$90,0)),"")</f>
        <v>120</v>
      </c>
      <c r="BR6" s="413" t="str">
        <f ca="1">IF(INDEX($AB$3:$AF$156,MATCH(BN6,$AD$3:$AD$156,0),5)="Income",INDEX($AB$3:$AF$156,MATCH(BN6,$AD$3:$AD$156,0),5),"")</f>
        <v/>
      </c>
      <c r="BS6" s="412">
        <f ca="1">IF(OR(BT6="",BT6=0),"",MAX(BS$5:BS5)+1)</f>
        <v>1</v>
      </c>
      <c r="BT6" s="316" t="str">
        <f ca="1">IFERROR(INDEX($AJ$22:$AJ$33, ROWS($BT4:BT$4)), IFERROR(INDEX($AN$22:$AN$33, ROWS($BT4:BT$4)-ROWS($AJ$22:$AJ$33)), IFERROR(INDEX($AR$22:$AR$33, ROWS($BT4:BT$4)-ROWS($AJ$22:$AJ$33)-ROWS($AN$22:$AN$33)),IFERROR(INDEX($AV$22:$AV$33, ROWS($BT4:BT$4)-ROWS($AJ$22:$AJ$33)-ROWS($AN$22:$AN$33)-ROWS($AR$22:$AR$33)),IFERROR(INDEX($AZ$22:$AZ$33, ROWS($BT4:BT$4)-ROWS($AJ$22:$AJ$33)-ROWS($AN$22:$AN$33)-ROWS($AR$22:$AR$33)-ROWS($AV$22:$AV$33)),IFERROR(INDEX($BD$22:$BD$33, ROWS($BT4:BT$4)-ROWS($AJ$22:$AJ$33)-ROWS($AN$22:$AN$33)-ROWS($AR$22:$AR$33)-ROWS($AV$22:$AV$33)-ROWS($AZ$22:$AZ$33)),IFERROR(INDEX($BH$22:$BH$33, ROWS($BT4:BT$4)-ROWS($AJ$22:$AJ$33)-ROWS($AN$22:$AN$33)-ROWS($AR$22:$AR$33)-ROWS($AV$22:$AV$33)-ROWS($AZ$22:$AZ$33)-ROWS($BD$22:$BD$33)), "")))))))</f>
        <v>Internet</v>
      </c>
      <c r="BU6" s="316" t="str">
        <f ca="1">IFERROR(INDEX($BT$6:$BT$90,MATCH(ROW()-ROW($BU$5),$BS$6:$BS$90,0)),"")</f>
        <v>Internet</v>
      </c>
      <c r="BV6" s="316">
        <f ca="1">IF(OR(BW6="",BW6=0),"",MAX(BV$5:BV5)+1)</f>
        <v>1</v>
      </c>
      <c r="BW6" s="316">
        <f ca="1">IFERROR(INDEX($AK$22:$AK$33, ROWS($BW4:BW$4)), IFERROR(INDEX($AO$22:$AO$33, ROWS($BW4:BW$4)-ROWS($AK$22:$AK$33)), IFERROR(INDEX($AS$22:$AS$33, ROWS($BW4:BW$4)-ROWS($AK$22:$AK$33)-ROWS($AO$22:$AO$33)),IFERROR(INDEX($AW$22:$AW$33, ROWS($BW4:BW$4)-ROWS($AK$22:$AK$33)-ROWS($AO$22:$AO$33)-ROWS($AS$22:$AS$33)),IFERROR(INDEX($BA$22:$BA$33, ROWS($BW4:BW$4)-ROWS($AK$22:$AK$33)-ROWS($AO$22:$AO$33)-ROWS($AS$22:$AS$33)-ROWS($AW$22:$AW$33)),IFERROR(INDEX($BE$22:$BE$33, ROWS($BW4:BW$4)-ROWS($AK$22:$AK$33)-ROWS($AO$22:$AO$33)-ROWS($AS$22:$AS$33)-ROWS($AW$22:$AW$33)-ROWS($BA$22:$BA$33)),IFERROR(INDEX($BI$22:$BI$33, ROWS($BW4:BW$4)-ROWS($AK$22:$AK$33)-ROWS($AO$22:$AO$33)-ROWS($AS$22:$AS$33)-ROWS($AW$22:$AW$33)-ROWS($BA$22:$BA$33)-ROWS($BE$22:$BE$33)), "")))))))</f>
        <v>100</v>
      </c>
      <c r="BX6" s="316">
        <f ca="1">IFERROR(INDEX($BW$6:$BW$90,MATCH(ROW()-ROW($BX$5),$BV$6:$BV$90,0)),"")</f>
        <v>100</v>
      </c>
      <c r="BY6" s="413" t="str">
        <f ca="1">IF(INDEX($AB$3:$AF$156,MATCH(BU6,$AD$3:$AD$156,0),5)="Income",INDEX($AB$3:$AF$156,MATCH(BU6,$AD$3:$AD$156,0),5),"")</f>
        <v/>
      </c>
      <c r="BZ6" s="412">
        <f ca="1">IF(OR(CA6="",CA6=0),"",MAX(BZ$5:BZ5)+1)</f>
        <v>1</v>
      </c>
      <c r="CA6" s="316" t="str">
        <f ca="1">IFERROR(INDEX($AJ$38:$AJ$49, ROWS($CA4:CA$4)), IFERROR(INDEX($AN$38:$AN$49, ROWS($CA4:CA$4)-ROWS($AJ$38:$AJ$49)), IFERROR(INDEX($AR$38:$AR$49, ROWS($CA4:CA$4)-ROWS($AJ$38:$AJ$49)-ROWS($AN$38:$AN$49)),IFERROR(INDEX($AV$38:$AV$49, ROWS($CA4:CA$4)-ROWS($AJ$38:$AJ$49)-ROWS($AN$38:$AN$49)-ROWS($AR$38:$AR$49)),IFERROR(INDEX($AZ$38:$AZ$49, ROWS($CA4:CA$4)-ROWS($AJ$38:$AJ$49)-ROWS($AN$38:$AN$49)-ROWS($AR$38:$AR$49)-ROWS($AV$38:$AV$49)),IFERROR(INDEX($BD$38:$BD$49, ROWS($CA4:CA$4)-ROWS($AJ$38:$AJ$49)-ROWS($AN$38:$AN$49)-ROWS($AR$38:$AR$49)-ROWS($AV$38:$AV$49)-ROWS($AZ$38:$AZ$49)),IFERROR(INDEX($BH$38:$BH$49, ROWS($CA4:CA$4)-ROWS($AJ$38:$AJ$49)-ROWS($AN$38:$AN$49)-ROWS($AR$38:$AR$49)-ROWS($AV$38:$AV$49)-ROWS($AZ$38:$AZ$49)-ROWS($BD$38:$BD$49)), "")))))))</f>
        <v>D. Store Card 4</v>
      </c>
      <c r="CB6" s="316" t="str">
        <f ca="1">IFERROR(INDEX($CA$6:$CA$90,MATCH(ROW()-ROW($CB$5),$BZ$6:$BZ$90,0)),"")</f>
        <v>D. Store Card 4</v>
      </c>
      <c r="CC6" s="316">
        <f ca="1">IF(OR(CD6="",CD6=0),"",MAX(CC$5:CC5)+1)</f>
        <v>1</v>
      </c>
      <c r="CD6" s="316">
        <f ca="1">IFERROR(INDEX($AK$38:$AK$49, ROWS($CD4:CD$4)), IFERROR(INDEX($AO$38:$AO$49, ROWS($CD4:CD$4)-ROWS($AK$38:$AK$49)), IFERROR(INDEX($AS$38:$AS$49, ROWS($CD4:CD$4)-ROWS($AK$38:$AK$49)-ROWS($AO$38:$AO$49)),IFERROR(INDEX($AW$38:$AW$49, ROWS($CD4:CD$4)-ROWS($AK$38:$AK$49)-ROWS($AO$38:$AO$49)-ROWS($AS$38:$AS$49)),IFERROR(INDEX($BA$38:$BA$49, ROWS($CD4:CD$4)-ROWS($AK$38:$AK$49)-ROWS($AO$38:$AO$49)-ROWS($AS$38:$AS$49)-ROWS($AW$38:$AW$49)),IFERROR(INDEX($BE$38:$BE$49, ROWS($CD4:CD$4)-ROWS($AK$38:$AK$49)-ROWS($AO$38:$AO$49)-ROWS($AS$38:$AS$49)-ROWS($AW$38:$AW$49)-ROWS($BA$38:$BA$49)),IFERROR(INDEX($BI$38:$BI$49, ROWS($CD4:CD$4)-ROWS($AK$38:$AK$49)-ROWS($AO$38:$AO$49)-ROWS($AS$38:$AS$49)-ROWS($AW$38:$AW$49)-ROWS($BA$38:$BA$49)-ROWS($BE$38:$BE$49)), "")))))))</f>
        <v>30</v>
      </c>
      <c r="CE6" s="316">
        <f ca="1">IFERROR(INDEX($CD$6:$CD$90,MATCH(ROW()-ROW($CE$5),$CC$6:$CC$90,0)),"")</f>
        <v>30</v>
      </c>
      <c r="CF6" s="413" t="str">
        <f ca="1">IF(INDEX($AB$3:$AF$156,MATCH(CB6,$AD$3:$AD$156,0),5)="Income",INDEX($AB$3:$AF$156,MATCH(CB6,$AD$3:$AD$156,0),5),"")</f>
        <v/>
      </c>
      <c r="CG6" s="412">
        <f ca="1">IF(OR(CH6="",CH6=0),"",MAX(CG$5:CG5)+1)</f>
        <v>1</v>
      </c>
      <c r="CH6" s="316" t="str">
        <f ca="1">IFERROR(INDEX($AJ$54:$AJ$65, ROWS($CH4:CH$4)), IFERROR(INDEX($AN$54:$AN$65, ROWS($CH4:CH$4)-ROWS($AJ$54:$AJ$65)), IFERROR(INDEX($AR$54:$AR$65, ROWS($CH4:CH$4)-ROWS($AJ$54:$AJ$65)-ROWS($AN$54:$AN$65)),IFERROR(INDEX($AV$54:$AV$65, ROWS($CH4:CH$4)-ROWS($AJ$54:$AJ$65)-ROWS($AN$54:$AN$65)-ROWS($AR$54:$AR$65)),IFERROR(INDEX($AZ$54:$AZ$65, ROWS($CH4:CH$4)-ROWS($AJ$54:$AJ$65)-ROWS($AN$54:$AN$65)-ROWS($AR$54:$AR$65)-ROWS($AV$54:$AV$65)),IFERROR(INDEX($BD$54:$BD$65, ROWS($CH4:CH$4)-ROWS($AJ$54:$AJ$65)-ROWS($AN$54:$AN$65)-ROWS($AR$54:$AR$65)-ROWS($AV$54:$AV$65)-ROWS($AZ$54:$AZ$65)),IFERROR(INDEX($BH$54:$BH$65, ROWS($CH4:CH$4)-ROWS($AJ$54:$AJ$65)-ROWS($AN$54:$AN$65)-ROWS($AR$54:$AR$65)-ROWS($AV$54:$AV$65)-ROWS($AZ$54:$AZ$65)-ROWS($BD$54:$BD$65)), "")))))))</f>
        <v>Groceries</v>
      </c>
      <c r="CI6" s="316" t="str">
        <f ca="1">IFERROR(INDEX($CH$6:$CH$90,MATCH(ROW()-ROW($CI$5),$CG$6:$CG$90,0)),"")</f>
        <v>Groceries</v>
      </c>
      <c r="CJ6" s="316">
        <f ca="1">IF(OR(CK6="",CK6=0),"",MAX(CJ$5:CJ5)+1)</f>
        <v>1</v>
      </c>
      <c r="CK6" s="316">
        <f ca="1">IFERROR(INDEX($AK$54:$AK$65, ROWS($CK4:CK$4)), IFERROR(INDEX($AO$54:$AO$65, ROWS($CK4:CK$4)-ROWS($AK$54:$AK$65)), IFERROR(INDEX($AS$54:$AS$65, ROWS($CK4:CK$4)-ROWS($AK$54:$AK$65)-ROWS($AO$54:$AO$65)),IFERROR(INDEX($AW$54:$AW$65, ROWS($CK4:CK$4)-ROWS($AK$54:$AK$65)-ROWS($AO$54:$AO$65)-ROWS($AS$54:$AS$65)),IFERROR(INDEX($BA$54:$BA$65, ROWS($CK4:CK$4)-ROWS($AK$54:$AK$65)-ROWS($AO$54:$AO$65)-ROWS($AS$54:$AS$65)-ROWS($AW$54:$AW$65)),IFERROR(INDEX($BE$54:$BE$65, ROWS($CK4:CK$4)-ROWS($AK$54:$AK$65)-ROWS($AO$54:$AO$65)-ROWS($AS$54:$AS$65)-ROWS($AW$54:$AW$65)-ROWS($BA$54:$BA$65)),IFERROR(INDEX($BI$54:$BI$65, ROWS($CK4:CK$4)-ROWS($AK$54:$AK$65)-ROWS($AO$54:$AO$65)-ROWS($AS$54:$AS$65)-ROWS($AW$54:$AW$65)-ROWS($BA$54:$BA$65)-ROWS($BE$54:$BE$65)), "")))))))</f>
        <v>125</v>
      </c>
      <c r="CL6" s="316">
        <f ca="1">IFERROR(INDEX($CK$6:$CK$90,MATCH(ROW()-ROW($CL$5),$CJ$6:$CJ$90,0)),"")</f>
        <v>125</v>
      </c>
      <c r="CM6" s="413" t="str">
        <f ca="1">IF(INDEX($AB$3:$AF$156,MATCH(CI6,$AD$3:$AD$156,0),5)="Income",INDEX($AB$3:$AF$156,MATCH(CI6,$AD$3:$AD$156,0),5),"")</f>
        <v/>
      </c>
      <c r="CN6" s="412">
        <f ca="1">IF(OR(CO6="",CO6=0),"",MAX(CN$5:CN5)+1)</f>
        <v>1</v>
      </c>
      <c r="CO6" s="316" t="str">
        <f ca="1">IFERROR(INDEX($AJ$70:$AJ$81, ROWS($CO4:CO$4)), IFERROR(INDEX($AN$70:$AN$81, ROWS($CO4:CO$4)-ROWS($AJ$70:$AJ$81)), IFERROR(INDEX($AR$70:$AR$81, ROWS($CO4:CO$4)-ROWS($AJ$70:$AJ$81)-ROWS($AN$70:$AN$81)),IFERROR(INDEX($AV$70:$AV$81, ROWS($CO4:CO$4)-ROWS($AJ$70:$AJ$81)-ROWS($AN$70:$AN$81)-ROWS($AR$70:$AR$81)),IFERROR(INDEX($AZ$70:$AZ$81, ROWS($CO4:CO$4)-ROWS($AJ$70:$AJ$81)-ROWS($AN$70:$AN$81)-ROWS($AR$70:$AR$81)-ROWS($AV$70:$AV$81)),IFERROR(INDEX($BD$70:$BD$81, ROWS($CO4:CO$4)-ROWS($AJ$70:$AJ$81)-ROWS($AN$70:$AN$81)-ROWS($AR$70:$AR$81)-ROWS($AV$70:$AV$81)-ROWS($AZ$70:$AZ$81)),IFERROR(INDEX($BH$70:$BH$81, ROWS($CO4:CO$4)-ROWS($AJ$70:$AJ$81)-ROWS($AN$70:$AN$81)-ROWS($AR$70:$AR$81)-ROWS($AV$70:$AV$81)-ROWS($AZ$70:$AZ$81)-ROWS($BD$70:$BD$81)), "")))))))</f>
        <v>Groceries</v>
      </c>
      <c r="CP6" s="316" t="str">
        <f ca="1">IFERROR(INDEX($CO$6:$CO$90,MATCH(ROW()-ROW($CP$5),$CN$6:$CN$90,0)),"")</f>
        <v>Groceries</v>
      </c>
      <c r="CQ6" s="316">
        <f ca="1">IF(OR(CR6="",CR6=0),"",MAX(CQ$5:CQ5)+1)</f>
        <v>1</v>
      </c>
      <c r="CR6" s="316">
        <f ca="1">IFERROR(INDEX($AK$70:$AK$81, ROWS($CR4:CR$4)), IFERROR(INDEX($AO$70:$AO$81, ROWS($CR4:CR$4)-ROWS($AK$70:$AK$81)), IFERROR(INDEX($AS$70:$AS$81, ROWS($CR4:CR$4)-ROWS($AK$70:$AK$81)-ROWS($AO$70:$AO$81)),IFERROR(INDEX($AW$70:$AW$81, ROWS($CR4:CR$4)-ROWS($AK$70:$AK$81)-ROWS($AO$70:$AO$81)-ROWS($AS$70:$AS$81)),IFERROR(INDEX($BA$70:$BA$81, ROWS($CR4:CR$4)-ROWS($AK$70:$AK$81)-ROWS($AO$70:$AO$81)-ROWS($AS$70:$AS$81)-ROWS($AW$70:$AW$81)),IFERROR(INDEX($BE$70:$BE$81, ROWS($CR4:CR$4)-ROWS($AK$70:$AK$81)-ROWS($AO$70:$AO$81)-ROWS($AS$70:$AS$81)-ROWS($AW$70:$AW$81)-ROWS($BA$70:$BA$81)),IFERROR(INDEX($BI$70:$BI$81, ROWS($CR4:CR$4)-ROWS($AK$70:$AK$81)-ROWS($AO$70:$AO$81)-ROWS($AS$70:$AS$81)-ROWS($AW$70:$AW$81)-ROWS($BA$70:$BA$81)-ROWS($BE$70:$BE$81)), "")))))))</f>
        <v>125</v>
      </c>
      <c r="CS6" s="316">
        <f ca="1">IFERROR(INDEX($CR$6:$CR$90,MATCH(ROW()-ROW($CS$5),$CQ$6:$CQ$90,0)),"")</f>
        <v>125</v>
      </c>
      <c r="CT6" s="413" t="str">
        <f ca="1">IF(INDEX($AB$3:$AF$156,MATCH(CP6,$AD$3:$AD$156,0),5)="Income",INDEX($AB$3:$AF$156,MATCH(CP6,$AD$3:$AD$156,0),5),"")</f>
        <v/>
      </c>
      <c r="CU6" s="412" t="str">
        <f>IF(OR(CV6="",CV6=0),"",MAX(CU$5:CU5)+1)</f>
        <v/>
      </c>
      <c r="CV6" s="316">
        <f>IFERROR(INDEX($AJ$86:$AJ$97, ROWS($CV4:CV$4)), IFERROR(INDEX($AN$86:$AN$97, ROWS($CV4:CV$4)-ROWS($AJ$86:$AJ$97)), ""))</f>
        <v>0</v>
      </c>
      <c r="CW6" s="316" t="str">
        <f>IFERROR(INDEX($CV$6:$CV$90,MATCH(ROW()-ROW($CW$5),$CU$6:$CU$90,0)),"")</f>
        <v/>
      </c>
      <c r="CX6" s="316" t="str">
        <f>IF(OR(CY6="",CY6=0),"",MAX(CX$5:CX5)+1)</f>
        <v/>
      </c>
      <c r="CY6" s="316">
        <f>IFERROR(INDEX($AK$86:$AK$97, ROWS($CY4:CY$4)), IFERROR(INDEX($AO$86:$AO$97, ROWS($CY4:CY$4)-ROWS($AK$86:$AK$97)), ""))</f>
        <v>0</v>
      </c>
      <c r="CZ6" s="316" t="str">
        <f>IFERROR(INDEX($CY$6:$CY$90,MATCH(ROW()-ROW($CZ$5),$CX$6:$CX$90,0)),"")</f>
        <v/>
      </c>
      <c r="DA6" s="413" t="str">
        <f>IF(INDEX($AB$3:$AF$156,MATCH(CW6,$AD$3:$AD$156,0),5)="Income",INDEX($AB$3:$AF$156,MATCH(CW6,$AD$3:$AD$156,0),5),"")</f>
        <v/>
      </c>
      <c r="DC6" s="438">
        <f ca="1">IF(OR(DD6="",DD6=0),"",MAX(DC$5:DC5)+1)</f>
        <v>1</v>
      </c>
      <c r="DD6" s="434" t="str">
        <f ca="1">IF(BN6="","",IF(NOT(BR6="Income"),BN6,""))</f>
        <v>Bank Loan 1</v>
      </c>
      <c r="DE6" s="413">
        <f ca="1">IF(BQ6="","",IF(NOT(BR6="Income"),BQ6,""))</f>
        <v>120</v>
      </c>
      <c r="DF6" s="438" t="str">
        <f ca="1">IF(OR(DG6="",DG6=0),"",MAX(DF$5:DF5)+1)</f>
        <v/>
      </c>
      <c r="DG6" s="412" t="str">
        <f ca="1">IF(BN6="","",IF(BR6="Income",BN6,""))</f>
        <v/>
      </c>
      <c r="DH6" s="413" t="str">
        <f ca="1">IF(BN6="","",IF(BR6="Income",BQ6,""))</f>
        <v/>
      </c>
      <c r="DI6" s="412" t="str">
        <f ca="1">IFERROR(INDEX($DD$6:$DD$23,MATCH(ROW()-ROW($DI$5),$DC$6:$DC$23,0)),"")</f>
        <v>Bank Loan 1</v>
      </c>
      <c r="DJ6" s="413">
        <f ca="1">IFERROR(INDEX($DE$6:$DE$23,MATCH(ROW()-ROW($DI$5),$DC$6:$DC$23,0)),"")</f>
        <v>120</v>
      </c>
      <c r="DK6" s="412" t="str">
        <f ca="1">IFERROR(INDEX($DG$6:$DG$23,MATCH(ROW()-ROW($DK$5),$DF$6:$DF$23,0)),"")</f>
        <v>Paycheck 3</v>
      </c>
      <c r="DL6" s="413">
        <f ca="1">IFERROR(INDEX($DH$6:$DH$23,MATCH(ROW()-ROW($DK$5),$DF$6:$DF$23,0)),"")</f>
        <v>700</v>
      </c>
      <c r="DN6" s="425" t="str">
        <f ca="1">IF(DI6="","",CONCATENATE(DI6," - ",DJ6))</f>
        <v>Bank Loan 1 - 120</v>
      </c>
      <c r="DO6" s="295" t="str">
        <f ca="1">IF(DI7="","",CONCATENATE(DI7," - ",DJ7))</f>
        <v>Mortgage - 800</v>
      </c>
      <c r="DP6" s="295" t="str">
        <f ca="1">IF(DI8="","",CONCATENATE(DI8," - ",DJ8))</f>
        <v>Car 1 Gas - 50</v>
      </c>
      <c r="DQ6" s="440" t="str">
        <f ca="1">IF(DK6="","",CONCATENATE(DK6," - ",DL6))</f>
        <v>Paycheck 3 - 700</v>
      </c>
      <c r="DR6" s="441" t="str">
        <f ca="1">IF(DK7="","",CONCATENATE(DK7," - ",DL7))</f>
        <v>Paycheck 1 - 850</v>
      </c>
      <c r="DS6" s="442" t="str">
        <f ca="1">IF(DK8="","",CONCATENATE(DK8," - ",DL8))</f>
        <v/>
      </c>
    </row>
    <row r="7" spans="1:123" s="292" customFormat="1" ht="15" customHeight="1" x14ac:dyDescent="0.3">
      <c r="A7" s="1183"/>
      <c r="B7" s="1182"/>
      <c r="C7" s="1183"/>
      <c r="D7" s="1182"/>
      <c r="E7" s="1183"/>
      <c r="F7" s="1182"/>
      <c r="G7" s="1183"/>
      <c r="H7" s="1182"/>
      <c r="I7" s="1183"/>
      <c r="J7" s="1182"/>
      <c r="K7" s="1183"/>
      <c r="L7" s="1182"/>
      <c r="M7" s="1183"/>
      <c r="N7" s="1182"/>
      <c r="P7" s="295" t="str">
        <f t="shared" ca="1" si="1"/>
        <v/>
      </c>
      <c r="Q7" s="295" t="str">
        <f t="shared" ca="1" si="0"/>
        <v/>
      </c>
      <c r="R7" s="295" t="str">
        <f t="shared" ca="1" si="0"/>
        <v/>
      </c>
      <c r="S7" s="296" t="str">
        <f t="shared" ca="1" si="0"/>
        <v/>
      </c>
      <c r="T7" s="295" t="str">
        <f t="shared" ca="1" si="0"/>
        <v/>
      </c>
      <c r="U7" s="295" t="str">
        <f t="shared" ca="1" si="0"/>
        <v/>
      </c>
      <c r="V7" s="1158" t="s">
        <v>507</v>
      </c>
      <c r="W7" s="1159"/>
      <c r="X7" s="445">
        <f ca="1">IF(DS12="",0,DS12)</f>
        <v>1550</v>
      </c>
      <c r="Y7"/>
      <c r="AB7" s="299"/>
      <c r="AC7" s="358">
        <f>IF('Data Entry'!B13="","",'Data Entry'!B13)</f>
        <v>24</v>
      </c>
      <c r="AD7" s="356" t="str">
        <f>IF('Data Entry'!A13="","",'Data Entry'!A13)</f>
        <v>Auto Insurance</v>
      </c>
      <c r="AE7" s="363">
        <f>IF('Data Entry'!C13="","",'Data Entry'!C13)</f>
        <v>180</v>
      </c>
      <c r="AF7" s="402" t="str">
        <f>IF('Data Entry'!E13="","",'Data Entry'!E13)</f>
        <v>Monthly</v>
      </c>
      <c r="AG7" s="300"/>
      <c r="AH7"/>
      <c r="AI7" s="304">
        <f t="shared" ref="AI7:AI17" ca="1" si="23">IFERROR(MATCH($AI$4,OFFSET($AC$1,AI6,,1000),0)+AI6,"")</f>
        <v>16</v>
      </c>
      <c r="AJ7" s="305" t="str">
        <f t="shared" ca="1" si="2"/>
        <v/>
      </c>
      <c r="AK7" s="306" t="str">
        <f t="shared" ca="1" si="3"/>
        <v/>
      </c>
      <c r="AL7" s="307" t="str">
        <f t="shared" ca="1" si="4"/>
        <v/>
      </c>
      <c r="AM7" s="304">
        <f t="shared" ref="AM7:AM17" ca="1" si="24">IFERROR(MATCH($AM$4,OFFSET($AC$1,AM6,,1000),0)+AM6,"")</f>
        <v>16</v>
      </c>
      <c r="AN7" s="305" t="str">
        <f t="shared" ca="1" si="5"/>
        <v/>
      </c>
      <c r="AO7" s="306" t="str">
        <f t="shared" ca="1" si="6"/>
        <v/>
      </c>
      <c r="AP7" s="307" t="str">
        <f t="shared" ca="1" si="7"/>
        <v/>
      </c>
      <c r="AQ7" s="304">
        <f t="shared" ref="AQ7:AQ17" ca="1" si="25">IFERROR(MATCH($AQ$4,OFFSET($AC$1,AQ6,,1000),0)+AQ6,"")</f>
        <v>16</v>
      </c>
      <c r="AR7" s="305" t="str">
        <f t="shared" ca="1" si="8"/>
        <v/>
      </c>
      <c r="AS7" s="306" t="str">
        <f t="shared" ca="1" si="9"/>
        <v/>
      </c>
      <c r="AT7" s="307" t="str">
        <f t="shared" ca="1" si="10"/>
        <v/>
      </c>
      <c r="AU7" s="304">
        <f t="shared" ref="AU7:AU17" ca="1" si="26">IFERROR(MATCH($AU$4,OFFSET($AC$1,AU6,,1000),0)+AU6,"")</f>
        <v>51</v>
      </c>
      <c r="AV7" s="305" t="str">
        <f t="shared" ca="1" si="11"/>
        <v>Mortgage</v>
      </c>
      <c r="AW7" s="306">
        <f t="shared" ca="1" si="12"/>
        <v>800</v>
      </c>
      <c r="AX7" s="307">
        <f t="shared" ca="1" si="13"/>
        <v>110000</v>
      </c>
      <c r="AY7" s="304" t="str">
        <f t="shared" ref="AY7:AY17" ca="1" si="27">IFERROR(MATCH($AY$4,OFFSET($AC$1,AY6,,1000),0)+AY6,"")</f>
        <v/>
      </c>
      <c r="AZ7" s="305" t="str">
        <f t="shared" ca="1" si="14"/>
        <v/>
      </c>
      <c r="BA7" s="306" t="str">
        <f t="shared" ca="1" si="15"/>
        <v/>
      </c>
      <c r="BB7" s="307" t="str">
        <f t="shared" ca="1" si="16"/>
        <v/>
      </c>
      <c r="BC7" s="304" t="str">
        <f t="shared" ref="BC7:BC17" ca="1" si="28">IFERROR(MATCH($BC$4,OFFSET($AC$1,BC6,,1000),0)+BC6,"")</f>
        <v/>
      </c>
      <c r="BD7" s="305" t="str">
        <f t="shared" ca="1" si="17"/>
        <v/>
      </c>
      <c r="BE7" s="306" t="str">
        <f t="shared" ca="1" si="18"/>
        <v/>
      </c>
      <c r="BF7" s="307" t="str">
        <f t="shared" ca="1" si="19"/>
        <v/>
      </c>
      <c r="BG7" s="304" t="str">
        <f t="shared" ref="BG7:BG17" ca="1" si="29">IFERROR(MATCH($BG$4,OFFSET($AC$1,BG6,,1000),0)+BG6,"")</f>
        <v/>
      </c>
      <c r="BH7" s="305" t="str">
        <f t="shared" ca="1" si="20"/>
        <v/>
      </c>
      <c r="BI7" s="306" t="str">
        <f t="shared" ca="1" si="21"/>
        <v/>
      </c>
      <c r="BJ7" s="307" t="str">
        <f t="shared" ca="1" si="22"/>
        <v/>
      </c>
      <c r="BL7" s="412" t="str">
        <f ca="1">IF(OR(BM7="",BM7=0),"",MAX(BL$5:BL6)+1)</f>
        <v/>
      </c>
      <c r="BM7" s="316" t="str">
        <f ca="1">IFERROR(INDEX($AJ$6:$AJ$17, ROWS(BM$4:$BM5)), IFERROR(INDEX($AN$6:$AN$17, ROWS(BM$4:$BM5)-ROWS($AJ$6:$AJ$17)), IFERROR(INDEX($AR$6:$AR$17, ROWS(BM$4:$BM5)-ROWS($AJ$6:$AJ$17)-ROWS($AN$6:$AN$17)),IFERROR(INDEX($AV$6:$AV$17, ROWS(BM$4:$BM5)-ROWS($AJ$6:$AJ$17)-ROWS($AN$6:$AN$17)-ROWS($AR$6:$AR$17)),IFERROR(INDEX($AZ$6:$AZ$17, ROWS(BM$4:$BM5)-ROWS($AJ$6:$AJ$17)-ROWS($AN$6:$AN$17)-ROWS($AR$6:$AR$17)-ROWS($AV$6:$AV$17)),IFERROR(INDEX($BD$6:$BD$17, ROWS(BM$4:$BM5)-ROWS($AJ$6:$AJ$17)-ROWS($AN$6:$AN$17)-ROWS($AR$6:$AR$17)-ROWS($AV$6:$AV$17)-ROWS($AZ$6:$AZ$17)),IFERROR(INDEX($BH$6:$BH$17, ROWS(BM$4:$BM5)-ROWS($AJ$6:$AJ$17)-ROWS($AN$6:$AN$17)-ROWS($AR$6:$AR$17)-ROWS($AV$6:$AV$17)-ROWS($AZ$6:$AZ$17)-ROWS($BD$6:$BD$17)), "")))))))</f>
        <v/>
      </c>
      <c r="BN7" s="316" t="str">
        <f t="shared" ref="BN7:BN70" ca="1" si="30">IFERROR(INDEX($BM$6:$BM$90,MATCH(ROW()-ROW($BN$5),$BL$6:$BL$90,0)),"")</f>
        <v>Mortgage</v>
      </c>
      <c r="BO7" s="316" t="str">
        <f ca="1">IF(OR(BP7="",BP7=0),"",MAX(BO$5:BO6)+1)</f>
        <v/>
      </c>
      <c r="BP7" s="316" t="str">
        <f ca="1">IFERROR(INDEX($AK$6:$AK$17, ROWS($BP$4:BP5)), IFERROR(INDEX($AO$6:$AO$17, ROWS($BP$4:BP5)-ROWS($AK$6:$AK$17)), IFERROR(INDEX($AS$6:$AS$17, ROWS($BP$4:BP5)-ROWS($AK$6:$AK$17)-ROWS($AO$6:$AO$17)),IFERROR(INDEX($AW$6:$AW$17, ROWS($BP$4:BP5)-ROWS($AK$6:$AK$17)-ROWS($AO$6:$AO$17)-ROWS($AS$6:$AS$17)),IFERROR(INDEX($BA$6:$BA$17, ROWS($BP$4:BP5)-ROWS($AK$6:$AK$17)-ROWS($AO$6:$AO$17)-ROWS($AS$6:$AS$17)-ROWS($AW$6:$AW$17)),IFERROR(INDEX($BE$6:$BE$17, ROWS($BP$4:BP5)-ROWS($AK$6:$AK$17)-ROWS($AO$6:$AO$17)-ROWS($AS$6:$AS$17)-ROWS($AW$6:$AW$17)-ROWS($BA$6:$BA$17)),IFERROR(INDEX($BI$6:$BI$17, ROWS($BP$4:BP5)-ROWS($AK$6:$AK$17)-ROWS($AO$6:$AO$17)-ROWS($AS$6:$AS$17)-ROWS($AW$6:$AW$17)-ROWS($BA$6:$BA$17)-ROWS($BE$6:$BE$17)), "")))))))</f>
        <v/>
      </c>
      <c r="BQ7" s="316">
        <f t="shared" ref="BQ7:BQ70" ca="1" si="31">IFERROR(INDEX($BP$6:$BP$90,MATCH(ROW()-ROW($BQ$5),$BO$6:$BO$90,0)),"")</f>
        <v>800</v>
      </c>
      <c r="BR7" s="413" t="str">
        <f t="shared" ref="BR7:BR70" ca="1" si="32">IF(INDEX($AB$3:$AF$156,MATCH(BN7,$AD$3:$AD$156,0),5)="Income",INDEX($AB$3:$AF$156,MATCH(BN7,$AD$3:$AD$156,0),5),"")</f>
        <v/>
      </c>
      <c r="BS7" s="412">
        <f ca="1">IF(OR(BT7="",BT7=0),"",MAX(BS$5:BS6)+1)</f>
        <v>2</v>
      </c>
      <c r="BT7" s="316" t="str">
        <f ca="1">IFERROR(INDEX($AJ$22:$AJ$33, ROWS($BT$4:BT5)), IFERROR(INDEX($AN$22:$AN$33, ROWS($BT$4:BT5)-ROWS($AJ$22:$AJ$33)), IFERROR(INDEX($AR$22:$AR$33, ROWS($BT$4:BT5)-ROWS($AJ$22:$AJ$33)-ROWS($AN$22:$AN$33)),IFERROR(INDEX($AV$22:$AV$33, ROWS($BT$4:BT5)-ROWS($AJ$22:$AJ$33)-ROWS($AN$22:$AN$33)-ROWS($AR$22:$AR$33)),IFERROR(INDEX($AZ$22:$AZ$33, ROWS($BT$4:BT5)-ROWS($AJ$22:$AJ$33)-ROWS($AN$22:$AN$33)-ROWS($AR$22:$AR$33)-ROWS($AV$22:$AV$33)),IFERROR(INDEX($BD$22:$BD$33, ROWS($BT$4:BT5)-ROWS($AJ$22:$AJ$33)-ROWS($AN$22:$AN$33)-ROWS($AR$22:$AR$33)-ROWS($AV$22:$AV$33)-ROWS($AZ$22:$AZ$33)),IFERROR(INDEX($BH$22:$BH$33, ROWS($BT$4:BT5)-ROWS($AJ$22:$AJ$33)-ROWS($AN$22:$AN$33)-ROWS($AR$22:$AR$33)-ROWS($AV$22:$AV$33)-ROWS($AZ$22:$AZ$33)-ROWS($BD$22:$BD$33)), "")))))))</f>
        <v>D. Store Card 3</v>
      </c>
      <c r="BU7" s="316" t="str">
        <f t="shared" ref="BU7:BU70" ca="1" si="33">IFERROR(INDEX($BT$6:$BT$90,MATCH(ROW()-ROW($BU$5),$BS$6:$BS$90,0)),"")</f>
        <v>D. Store Card 3</v>
      </c>
      <c r="BV7" s="316">
        <f ca="1">IF(OR(BW7="",BW7=0),"",MAX(BV$5:BV6)+1)</f>
        <v>2</v>
      </c>
      <c r="BW7" s="316">
        <f ca="1">IFERROR(INDEX($AK$22:$AK$33, ROWS($BW$4:BW5)), IFERROR(INDEX($AO$22:$AO$33, ROWS($BW$4:BW5)-ROWS($AK$22:$AK$33)), IFERROR(INDEX($AS$22:$AS$33, ROWS($BW$4:BW5)-ROWS($AK$22:$AK$33)-ROWS($AO$22:$AO$33)),IFERROR(INDEX($AW$22:$AW$33, ROWS($BW$4:BW5)-ROWS($AK$22:$AK$33)-ROWS($AO$22:$AO$33)-ROWS($AS$22:$AS$33)),IFERROR(INDEX($BA$22:$BA$33, ROWS($BW$4:BW5)-ROWS($AK$22:$AK$33)-ROWS($AO$22:$AO$33)-ROWS($AS$22:$AS$33)-ROWS($AW$22:$AW$33)),IFERROR(INDEX($BE$22:$BE$33, ROWS($BW$4:BW5)-ROWS($AK$22:$AK$33)-ROWS($AO$22:$AO$33)-ROWS($AS$22:$AS$33)-ROWS($AW$22:$AW$33)-ROWS($BA$22:$BA$33)),IFERROR(INDEX($BI$22:$BI$33, ROWS($BW$4:BW5)-ROWS($AK$22:$AK$33)-ROWS($AO$22:$AO$33)-ROWS($AS$22:$AS$33)-ROWS($AW$22:$AW$33)-ROWS($BA$22:$BA$33)-ROWS($BE$22:$BE$33)), "")))))))</f>
        <v>30</v>
      </c>
      <c r="BX7" s="316">
        <f t="shared" ref="BX7:BX70" ca="1" si="34">IFERROR(INDEX($BW$6:$BW$90,MATCH(ROW()-ROW($BX$5),$BV$6:$BV$90,0)),"")</f>
        <v>30</v>
      </c>
      <c r="BY7" s="413" t="str">
        <f t="shared" ref="BY7:BY70" ca="1" si="35">IF(INDEX($AB$3:$AF$156,MATCH(BU7,$AD$3:$AD$156,0),5)="Income",INDEX($AB$3:$AF$156,MATCH(BU7,$AD$3:$AD$156,0),5),"")</f>
        <v/>
      </c>
      <c r="BZ7" s="412">
        <f ca="1">IF(OR(CA7="",CA7=0),"",MAX(BZ$5:BZ6)+1)</f>
        <v>2</v>
      </c>
      <c r="CA7" s="316" t="str">
        <f ca="1">IFERROR(INDEX($AJ$38:$AJ$49, ROWS($CA$4:CA5)), IFERROR(INDEX($AN$38:$AN$49, ROWS($CA$4:CA5)-ROWS($AJ$38:$AJ$49)), IFERROR(INDEX($AR$38:$AR$49, ROWS($CA$4:CA5)-ROWS($AJ$38:$AJ$49)-ROWS($AN$38:$AN$49)),IFERROR(INDEX($AV$38:$AV$49, ROWS($CA$4:CA5)-ROWS($AJ$38:$AJ$49)-ROWS($AN$38:$AN$49)-ROWS($AR$38:$AR$49)),IFERROR(INDEX($AZ$38:$AZ$49, ROWS($CA$4:CA5)-ROWS($AJ$38:$AJ$49)-ROWS($AN$38:$AN$49)-ROWS($AR$38:$AR$49)-ROWS($AV$38:$AV$49)),IFERROR(INDEX($BD$38:$BD$49, ROWS($CA$4:CA5)-ROWS($AJ$38:$AJ$49)-ROWS($AN$38:$AN$49)-ROWS($AR$38:$AR$49)-ROWS($AV$38:$AV$49)-ROWS($AZ$38:$AZ$49)),IFERROR(INDEX($BH$38:$BH$49, ROWS($CA$4:CA5)-ROWS($AJ$38:$AJ$49)-ROWS($AN$38:$AN$49)-ROWS($AR$38:$AR$49)-ROWS($AV$38:$AV$49)-ROWS($AZ$38:$AZ$49)-ROWS($BD$38:$BD$49)), "")))))))</f>
        <v>Groceries</v>
      </c>
      <c r="CB7" s="316" t="str">
        <f t="shared" ref="CB7:CB70" ca="1" si="36">IFERROR(INDEX($CA$6:$CA$90,MATCH(ROW()-ROW($CB$5),$BZ$6:$BZ$90,0)),"")</f>
        <v>Groceries</v>
      </c>
      <c r="CC7" s="316">
        <f ca="1">IF(OR(CD7="",CD7=0),"",MAX(CC$5:CC6)+1)</f>
        <v>2</v>
      </c>
      <c r="CD7" s="316">
        <f ca="1">IFERROR(INDEX($AK$38:$AK$49, ROWS($CD$4:CD5)), IFERROR(INDEX($AO$38:$AO$49, ROWS($CD$4:CD5)-ROWS($AK$38:$AK$49)), IFERROR(INDEX($AS$38:$AS$49, ROWS($CD$4:CD5)-ROWS($AK$38:$AK$49)-ROWS($AO$38:$AO$49)),IFERROR(INDEX($AW$38:$AW$49, ROWS($CD$4:CD5)-ROWS($AK$38:$AK$49)-ROWS($AO$38:$AO$49)-ROWS($AS$38:$AS$49)),IFERROR(INDEX($BA$38:$BA$49, ROWS($CD$4:CD5)-ROWS($AK$38:$AK$49)-ROWS($AO$38:$AO$49)-ROWS($AS$38:$AS$49)-ROWS($AW$38:$AW$49)),IFERROR(INDEX($BE$38:$BE$49, ROWS($CD$4:CD5)-ROWS($AK$38:$AK$49)-ROWS($AO$38:$AO$49)-ROWS($AS$38:$AS$49)-ROWS($AW$38:$AW$49)-ROWS($BA$38:$BA$49)),IFERROR(INDEX($BI$38:$BI$49, ROWS($CD$4:CD5)-ROWS($AK$38:$AK$49)-ROWS($AO$38:$AO$49)-ROWS($AS$38:$AS$49)-ROWS($AW$38:$AW$49)-ROWS($BA$38:$BA$49)-ROWS($BE$38:$BE$49)), "")))))))</f>
        <v>125</v>
      </c>
      <c r="CE7" s="316">
        <f t="shared" ref="CE7:CE70" ca="1" si="37">IFERROR(INDEX($CD$6:$CD$90,MATCH(ROW()-ROW($CE$5),$CC$6:$CC$90,0)),"")</f>
        <v>125</v>
      </c>
      <c r="CF7" s="413" t="str">
        <f t="shared" ref="CF7:CF70" ca="1" si="38">IF(INDEX($AB$3:$AF$156,MATCH(CB7,$AD$3:$AD$156,0),5)="Income",INDEX($AB$3:$AF$156,MATCH(CB7,$AD$3:$AD$156,0),5),"")</f>
        <v/>
      </c>
      <c r="CG7" s="412" t="str">
        <f ca="1">IF(OR(CH7="",CH7=0),"",MAX(CG$5:CG6)+1)</f>
        <v/>
      </c>
      <c r="CH7" s="316" t="str">
        <f ca="1">IFERROR(INDEX($AJ$54:$AJ$65, ROWS($CH$4:CH5)), IFERROR(INDEX($AN$54:$AN$65, ROWS($CH$4:CH5)-ROWS($AJ$54:$AJ$65)), IFERROR(INDEX($AR$54:$AR$65, ROWS($CH$4:CH5)-ROWS($AJ$54:$AJ$65)-ROWS($AN$54:$AN$65)),IFERROR(INDEX($AV$54:$AV$65, ROWS($CH$4:CH5)-ROWS($AJ$54:$AJ$65)-ROWS($AN$54:$AN$65)-ROWS($AR$54:$AR$65)),IFERROR(INDEX($AZ$54:$AZ$65, ROWS($CH$4:CH5)-ROWS($AJ$54:$AJ$65)-ROWS($AN$54:$AN$65)-ROWS($AR$54:$AR$65)-ROWS($AV$54:$AV$65)),IFERROR(INDEX($BD$54:$BD$65, ROWS($CH$4:CH5)-ROWS($AJ$54:$AJ$65)-ROWS($AN$54:$AN$65)-ROWS($AR$54:$AR$65)-ROWS($AV$54:$AV$65)-ROWS($AZ$54:$AZ$65)),IFERROR(INDEX($BH$54:$BH$65, ROWS($CH$4:CH5)-ROWS($AJ$54:$AJ$65)-ROWS($AN$54:$AN$65)-ROWS($AR$54:$AR$65)-ROWS($AV$54:$AV$65)-ROWS($AZ$54:$AZ$65)-ROWS($BD$54:$BD$65)), "")))))))</f>
        <v/>
      </c>
      <c r="CI7" s="316" t="str">
        <f t="shared" ref="CI7:CI70" ca="1" si="39">IFERROR(INDEX($CH$6:$CH$90,MATCH(ROW()-ROW($CI$5),$CG$6:$CG$90,0)),"")</f>
        <v>Paycheck 2</v>
      </c>
      <c r="CJ7" s="316" t="str">
        <f ca="1">IF(OR(CK7="",CK7=0),"",MAX(CJ$5:CJ6)+1)</f>
        <v/>
      </c>
      <c r="CK7" s="316" t="str">
        <f ca="1">IFERROR(INDEX($AK$54:$AK$65, ROWS($CK$4:CK5)), IFERROR(INDEX($AO$54:$AO$65, ROWS($CK$4:CK5)-ROWS($AK$54:$AK$65)), IFERROR(INDEX($AS$54:$AS$65, ROWS($CK$4:CK5)-ROWS($AK$54:$AK$65)-ROWS($AO$54:$AO$65)),IFERROR(INDEX($AW$54:$AW$65, ROWS($CK$4:CK5)-ROWS($AK$54:$AK$65)-ROWS($AO$54:$AO$65)-ROWS($AS$54:$AS$65)),IFERROR(INDEX($BA$54:$BA$65, ROWS($CK$4:CK5)-ROWS($AK$54:$AK$65)-ROWS($AO$54:$AO$65)-ROWS($AS$54:$AS$65)-ROWS($AW$54:$AW$65)),IFERROR(INDEX($BE$54:$BE$65, ROWS($CK$4:CK5)-ROWS($AK$54:$AK$65)-ROWS($AO$54:$AO$65)-ROWS($AS$54:$AS$65)-ROWS($AW$54:$AW$65)-ROWS($BA$54:$BA$65)),IFERROR(INDEX($BI$54:$BI$65, ROWS($CK$4:CK5)-ROWS($AK$54:$AK$65)-ROWS($AO$54:$AO$65)-ROWS($AS$54:$AS$65)-ROWS($AW$54:$AW$65)-ROWS($BA$54:$BA$65)-ROWS($BE$54:$BE$65)), "")))))))</f>
        <v/>
      </c>
      <c r="CL7" s="316">
        <f t="shared" ref="CL7:CL70" ca="1" si="40">IFERROR(INDEX($CK$6:$CK$90,MATCH(ROW()-ROW($CL$5),$CJ$6:$CJ$90,0)),"")</f>
        <v>400</v>
      </c>
      <c r="CM7" s="413" t="str">
        <f t="shared" ref="CM7:CM70" ca="1" si="41">IF(INDEX($AB$3:$AF$156,MATCH(CI7,$AD$3:$AD$156,0),5)="Income",INDEX($AB$3:$AF$156,MATCH(CI7,$AD$3:$AD$156,0),5),"")</f>
        <v>Income</v>
      </c>
      <c r="CN7" s="412" t="str">
        <f ca="1">IF(OR(CO7="",CO7=0),"",MAX(CN$5:CN6)+1)</f>
        <v/>
      </c>
      <c r="CO7" s="316" t="str">
        <f ca="1">IFERROR(INDEX($AJ$70:$AJ$81, ROWS($CO$4:CO5)), IFERROR(INDEX($AN$70:$AN$81, ROWS($CO$4:CO5)-ROWS($AJ$70:$AJ$81)), IFERROR(INDEX($AR$70:$AR$81, ROWS($CO$4:CO5)-ROWS($AJ$70:$AJ$81)-ROWS($AN$70:$AN$81)),IFERROR(INDEX($AV$70:$AV$81, ROWS($CO$4:CO5)-ROWS($AJ$70:$AJ$81)-ROWS($AN$70:$AN$81)-ROWS($AR$70:$AR$81)),IFERROR(INDEX($AZ$70:$AZ$81, ROWS($CO$4:CO5)-ROWS($AJ$70:$AJ$81)-ROWS($AN$70:$AN$81)-ROWS($AR$70:$AR$81)-ROWS($AV$70:$AV$81)),IFERROR(INDEX($BD$70:$BD$81, ROWS($CO$4:CO5)-ROWS($AJ$70:$AJ$81)-ROWS($AN$70:$AN$81)-ROWS($AR$70:$AR$81)-ROWS($AV$70:$AV$81)-ROWS($AZ$70:$AZ$81)),IFERROR(INDEX($BH$70:$BH$81, ROWS($CO$4:CO5)-ROWS($AJ$70:$AJ$81)-ROWS($AN$70:$AN$81)-ROWS($AR$70:$AR$81)-ROWS($AV$70:$AV$81)-ROWS($AZ$70:$AZ$81)-ROWS($BD$70:$BD$81)), "")))))))</f>
        <v/>
      </c>
      <c r="CP7" s="316" t="str">
        <f t="shared" ref="CP7:CP70" ca="1" si="42">IFERROR(INDEX($CO$6:$CO$90,MATCH(ROW()-ROW($CP$5),$CN$6:$CN$90,0)),"")</f>
        <v>Paycheck 2</v>
      </c>
      <c r="CQ7" s="316" t="str">
        <f ca="1">IF(OR(CR7="",CR7=0),"",MAX(CQ$5:CQ6)+1)</f>
        <v/>
      </c>
      <c r="CR7" s="316" t="str">
        <f ca="1">IFERROR(INDEX($AK$70:$AK$81, ROWS($CR$4:CR5)), IFERROR(INDEX($AO$70:$AO$81, ROWS($CR$4:CR5)-ROWS($AK$70:$AK$81)), IFERROR(INDEX($AS$70:$AS$81, ROWS($CR$4:CR5)-ROWS($AK$70:$AK$81)-ROWS($AO$70:$AO$81)),IFERROR(INDEX($AW$70:$AW$81, ROWS($CR$4:CR5)-ROWS($AK$70:$AK$81)-ROWS($AO$70:$AO$81)-ROWS($AS$70:$AS$81)),IFERROR(INDEX($BA$70:$BA$81, ROWS($CR$4:CR5)-ROWS($AK$70:$AK$81)-ROWS($AO$70:$AO$81)-ROWS($AS$70:$AS$81)-ROWS($AW$70:$AW$81)),IFERROR(INDEX($BE$70:$BE$81, ROWS($CR$4:CR5)-ROWS($AK$70:$AK$81)-ROWS($AO$70:$AO$81)-ROWS($AS$70:$AS$81)-ROWS($AW$70:$AW$81)-ROWS($BA$70:$BA$81)),IFERROR(INDEX($BI$70:$BI$81, ROWS($CR$4:CR5)-ROWS($AK$70:$AK$81)-ROWS($AO$70:$AO$81)-ROWS($AS$70:$AS$81)-ROWS($AW$70:$AW$81)-ROWS($BA$70:$BA$81)-ROWS($BE$70:$BE$81)), "")))))))</f>
        <v/>
      </c>
      <c r="CS7" s="316">
        <f t="shared" ref="CS7:CS70" ca="1" si="43">IFERROR(INDEX($CR$6:$CR$90,MATCH(ROW()-ROW($CS$5),$CQ$6:$CQ$90,0)),"")</f>
        <v>400</v>
      </c>
      <c r="CT7" s="413" t="str">
        <f t="shared" ref="CT7:CT70" ca="1" si="44">IF(INDEX($AB$3:$AF$156,MATCH(CP7,$AD$3:$AD$156,0),5)="Income",INDEX($AB$3:$AF$156,MATCH(CP7,$AD$3:$AD$156,0),5),"")</f>
        <v>Income</v>
      </c>
      <c r="CU7" s="412" t="str">
        <f>IF(OR(CV7="",CV7=0),"",MAX(CU$5:CU6)+1)</f>
        <v/>
      </c>
      <c r="CV7" s="316">
        <f>IFERROR(INDEX($AJ$86:$AJ$97, ROWS($CV$4:CV5)), IFERROR(INDEX($AN$86:$AN$97, ROWS($CV$4:CV5)-ROWS($AJ$86:$AJ$97)), ""))</f>
        <v>0</v>
      </c>
      <c r="CW7" s="316" t="str">
        <f t="shared" ref="CW7:CW70" si="45">IFERROR(INDEX($CV$6:$CV$90,MATCH(ROW()-ROW($CW$5),$CU$6:$CU$90,0)),"")</f>
        <v/>
      </c>
      <c r="CX7" s="316" t="str">
        <f>IF(OR(CY7="",CY7=0),"",MAX(CX$5:CX6)+1)</f>
        <v/>
      </c>
      <c r="CY7" s="316">
        <f>IFERROR(INDEX($AK$86:$AK$97, ROWS($CY$4:CY5)), IFERROR(INDEX($AO$86:$AO$97, ROWS($CY$4:CY5)-ROWS($AK$86:$AK$97)), ""))</f>
        <v>0</v>
      </c>
      <c r="CZ7" s="316" t="str">
        <f t="shared" ref="CZ7:CZ70" si="46">IFERROR(INDEX($CY$6:$CY$90,MATCH(ROW()-ROW($CZ$5),$CX$6:$CX$90,0)),"")</f>
        <v/>
      </c>
      <c r="DA7" s="413" t="str">
        <f t="shared" ref="DA7:DA70" si="47">IF(INDEX($AB$3:$AF$156,MATCH(CW7,$AD$3:$AD$156,0),5)="Income",INDEX($AB$3:$AF$156,MATCH(CW7,$AD$3:$AD$156,0),5),"")</f>
        <v/>
      </c>
      <c r="DC7" s="438">
        <f ca="1">IF(OR(DD7="",DD7=0),"",MAX(DC$5:DC6)+1)</f>
        <v>2</v>
      </c>
      <c r="DD7" s="434" t="str">
        <f t="shared" ref="DD7:DD23" ca="1" si="48">IF(BN7="","",IF(NOT(BR7="Income"),BN7,""))</f>
        <v>Mortgage</v>
      </c>
      <c r="DE7" s="413">
        <f t="shared" ref="DE7:DE23" ca="1" si="49">IF(BQ7="","",IF(NOT(BR7="Income"),BQ7,""))</f>
        <v>800</v>
      </c>
      <c r="DF7" s="431" t="str">
        <f ca="1">IF(OR(DG7="",DG7=0),"",MAX(DF$5:DF6)+1)</f>
        <v/>
      </c>
      <c r="DG7" s="412" t="str">
        <f t="shared" ref="DG7:DG23" ca="1" si="50">IF(BN7="","",IF(BR7="Income",BN7,""))</f>
        <v/>
      </c>
      <c r="DH7" s="413" t="str">
        <f t="shared" ref="DH7:DH23" ca="1" si="51">IF(BN7="","",IF(BR7="Income",BQ7,""))</f>
        <v/>
      </c>
      <c r="DI7" s="412" t="str">
        <f t="shared" ref="DI7:DI23" ca="1" si="52">IFERROR(INDEX($DD$6:$DD$23,MATCH(ROW()-ROW($DI$5),$DC$6:$DC$23,0)),"")</f>
        <v>Mortgage</v>
      </c>
      <c r="DJ7" s="413">
        <f t="shared" ref="DJ7:DJ23" ca="1" si="53">IFERROR(INDEX($DE$6:$DE$23,MATCH(ROW()-ROW($DI$5),$DC$6:$DC$23,0)),"")</f>
        <v>800</v>
      </c>
      <c r="DK7" s="412" t="str">
        <f t="shared" ref="DK7:DK23" ca="1" si="54">IFERROR(INDEX($DG$6:$DG$23,MATCH(ROW()-ROW($DK$5),$DF$6:$DF$23,0)),"")</f>
        <v>Paycheck 1</v>
      </c>
      <c r="DL7" s="413">
        <f t="shared" ref="DL7:DL23" ca="1" si="55">IFERROR(INDEX($DH$6:$DH$23,MATCH(ROW()-ROW($DK$5),$DF$6:$DF$23,0)),"")</f>
        <v>850</v>
      </c>
      <c r="DN7" s="425" t="str">
        <f ca="1">IF(DI9="","",CONCATENATE(DI9," - ",DJ9))</f>
        <v/>
      </c>
      <c r="DO7" s="295" t="str">
        <f ca="1">IF(DI10="","",CONCATENATE(DI10," - ",DJ10))</f>
        <v/>
      </c>
      <c r="DP7" s="295" t="str">
        <f ca="1">IF(DI11="","",CONCATENATE(DI11," - ",DJ11))</f>
        <v/>
      </c>
      <c r="DQ7" s="425" t="str">
        <f ca="1">IF(DK9="","",CONCATENATE(DK9," - ",DL9))</f>
        <v/>
      </c>
      <c r="DR7" s="295" t="str">
        <f ca="1">IF(DK10="","",CONCATENATE(DK10," - ",DL10))</f>
        <v/>
      </c>
      <c r="DS7" s="426" t="str">
        <f ca="1">IF(DK11="","",CONCATENATE(DK11," - ",DL11))</f>
        <v/>
      </c>
    </row>
    <row r="8" spans="1:123" s="292" customFormat="1" ht="15" customHeight="1" x14ac:dyDescent="0.3">
      <c r="A8" s="1183"/>
      <c r="B8" s="1182"/>
      <c r="C8" s="1183"/>
      <c r="D8" s="1182"/>
      <c r="E8" s="1183"/>
      <c r="F8" s="1182"/>
      <c r="G8" s="1183"/>
      <c r="H8" s="1182"/>
      <c r="I8" s="1183"/>
      <c r="J8" s="1182"/>
      <c r="K8" s="1183"/>
      <c r="L8" s="1182"/>
      <c r="M8" s="1183"/>
      <c r="N8" s="1182"/>
      <c r="P8" s="295" t="str">
        <f t="shared" ca="1" si="1"/>
        <v/>
      </c>
      <c r="Q8" s="295" t="str">
        <f t="shared" ca="1" si="0"/>
        <v/>
      </c>
      <c r="R8" s="295" t="str">
        <f t="shared" ca="1" si="0"/>
        <v/>
      </c>
      <c r="S8" s="296" t="str">
        <f t="shared" ca="1" si="0"/>
        <v/>
      </c>
      <c r="T8" s="295" t="str">
        <f t="shared" ca="1" si="0"/>
        <v/>
      </c>
      <c r="U8" s="295" t="str">
        <f t="shared" ca="1" si="0"/>
        <v/>
      </c>
      <c r="V8" s="1158" t="s">
        <v>508</v>
      </c>
      <c r="W8" s="1159"/>
      <c r="X8" s="445">
        <f ca="1">IF(X1="",0,X1)</f>
        <v>2395.21</v>
      </c>
      <c r="Y8"/>
      <c r="AB8" s="299"/>
      <c r="AC8" s="358">
        <f>IF('Data Entry'!B14="","",'Data Entry'!B14)</f>
        <v>6</v>
      </c>
      <c r="AD8" s="356" t="str">
        <f>IF('Data Entry'!A14="","",'Data Entry'!A14)</f>
        <v>Life Insurance</v>
      </c>
      <c r="AE8" s="363">
        <f>IF('Data Entry'!C14="","",'Data Entry'!C14)</f>
        <v>70</v>
      </c>
      <c r="AF8" s="402" t="str">
        <f>IF('Data Entry'!E14="","",'Data Entry'!E14)</f>
        <v>Monthly</v>
      </c>
      <c r="AG8" s="300"/>
      <c r="AH8"/>
      <c r="AI8" s="304">
        <f t="shared" ca="1" si="23"/>
        <v>17</v>
      </c>
      <c r="AJ8" s="305" t="str">
        <f t="shared" ca="1" si="2"/>
        <v/>
      </c>
      <c r="AK8" s="306" t="str">
        <f t="shared" ca="1" si="3"/>
        <v/>
      </c>
      <c r="AL8" s="307" t="str">
        <f t="shared" ca="1" si="4"/>
        <v/>
      </c>
      <c r="AM8" s="304">
        <f t="shared" ca="1" si="24"/>
        <v>17</v>
      </c>
      <c r="AN8" s="305" t="str">
        <f t="shared" ca="1" si="5"/>
        <v/>
      </c>
      <c r="AO8" s="306" t="str">
        <f t="shared" ca="1" si="6"/>
        <v/>
      </c>
      <c r="AP8" s="307" t="str">
        <f t="shared" ca="1" si="7"/>
        <v/>
      </c>
      <c r="AQ8" s="304">
        <f t="shared" ca="1" si="25"/>
        <v>17</v>
      </c>
      <c r="AR8" s="305" t="str">
        <f t="shared" ca="1" si="8"/>
        <v/>
      </c>
      <c r="AS8" s="306" t="str">
        <f t="shared" ca="1" si="9"/>
        <v/>
      </c>
      <c r="AT8" s="307" t="str">
        <f t="shared" ca="1" si="10"/>
        <v/>
      </c>
      <c r="AU8" s="304">
        <f t="shared" ca="1" si="26"/>
        <v>69</v>
      </c>
      <c r="AV8" s="305" t="str">
        <f t="shared" ca="1" si="11"/>
        <v>Paycheck 3</v>
      </c>
      <c r="AW8" s="306">
        <f t="shared" ca="1" si="12"/>
        <v>700</v>
      </c>
      <c r="AX8" s="307" t="str">
        <f t="shared" ca="1" si="13"/>
        <v>Income</v>
      </c>
      <c r="AY8" s="304" t="str">
        <f t="shared" ca="1" si="27"/>
        <v/>
      </c>
      <c r="AZ8" s="305" t="str">
        <f t="shared" ca="1" si="14"/>
        <v/>
      </c>
      <c r="BA8" s="306" t="str">
        <f t="shared" ca="1" si="15"/>
        <v/>
      </c>
      <c r="BB8" s="307" t="str">
        <f t="shared" ca="1" si="16"/>
        <v/>
      </c>
      <c r="BC8" s="304" t="str">
        <f t="shared" ca="1" si="28"/>
        <v/>
      </c>
      <c r="BD8" s="305" t="str">
        <f t="shared" ca="1" si="17"/>
        <v/>
      </c>
      <c r="BE8" s="306" t="str">
        <f t="shared" ca="1" si="18"/>
        <v/>
      </c>
      <c r="BF8" s="307" t="str">
        <f t="shared" ca="1" si="19"/>
        <v/>
      </c>
      <c r="BG8" s="304" t="str">
        <f t="shared" ca="1" si="29"/>
        <v/>
      </c>
      <c r="BH8" s="305" t="str">
        <f t="shared" ca="1" si="20"/>
        <v/>
      </c>
      <c r="BI8" s="306" t="str">
        <f t="shared" ca="1" si="21"/>
        <v/>
      </c>
      <c r="BJ8" s="307" t="str">
        <f t="shared" ca="1" si="22"/>
        <v/>
      </c>
      <c r="BL8" s="412" t="str">
        <f ca="1">IF(OR(BM8="",BM8=0),"",MAX(BL$5:BL7)+1)</f>
        <v/>
      </c>
      <c r="BM8" s="316" t="str">
        <f ca="1">IFERROR(INDEX($AJ$6:$AJ$17, ROWS(BM$4:$BM6)), IFERROR(INDEX($AN$6:$AN$17, ROWS(BM$4:$BM6)-ROWS($AJ$6:$AJ$17)), IFERROR(INDEX($AR$6:$AR$17, ROWS(BM$4:$BM6)-ROWS($AJ$6:$AJ$17)-ROWS($AN$6:$AN$17)),IFERROR(INDEX($AV$6:$AV$17, ROWS(BM$4:$BM6)-ROWS($AJ$6:$AJ$17)-ROWS($AN$6:$AN$17)-ROWS($AR$6:$AR$17)),IFERROR(INDEX($AZ$6:$AZ$17, ROWS(BM$4:$BM6)-ROWS($AJ$6:$AJ$17)-ROWS($AN$6:$AN$17)-ROWS($AR$6:$AR$17)-ROWS($AV$6:$AV$17)),IFERROR(INDEX($BD$6:$BD$17, ROWS(BM$4:$BM6)-ROWS($AJ$6:$AJ$17)-ROWS($AN$6:$AN$17)-ROWS($AR$6:$AR$17)-ROWS($AV$6:$AV$17)-ROWS($AZ$6:$AZ$17)),IFERROR(INDEX($BH$6:$BH$17, ROWS(BM$4:$BM6)-ROWS($AJ$6:$AJ$17)-ROWS($AN$6:$AN$17)-ROWS($AR$6:$AR$17)-ROWS($AV$6:$AV$17)-ROWS($AZ$6:$AZ$17)-ROWS($BD$6:$BD$17)), "")))))))</f>
        <v/>
      </c>
      <c r="BN8" s="316" t="str">
        <f t="shared" ca="1" si="30"/>
        <v>Paycheck 3</v>
      </c>
      <c r="BO8" s="316" t="str">
        <f ca="1">IF(OR(BP8="",BP8=0),"",MAX(BO$5:BO7)+1)</f>
        <v/>
      </c>
      <c r="BP8" s="316" t="str">
        <f ca="1">IFERROR(INDEX($AK$6:$AK$17, ROWS($BP$4:BP6)), IFERROR(INDEX($AO$6:$AO$17, ROWS($BP$4:BP6)-ROWS($AK$6:$AK$17)), IFERROR(INDEX($AS$6:$AS$17, ROWS($BP$4:BP6)-ROWS($AK$6:$AK$17)-ROWS($AO$6:$AO$17)),IFERROR(INDEX($AW$6:$AW$17, ROWS($BP$4:BP6)-ROWS($AK$6:$AK$17)-ROWS($AO$6:$AO$17)-ROWS($AS$6:$AS$17)),IFERROR(INDEX($BA$6:$BA$17, ROWS($BP$4:BP6)-ROWS($AK$6:$AK$17)-ROWS($AO$6:$AO$17)-ROWS($AS$6:$AS$17)-ROWS($AW$6:$AW$17)),IFERROR(INDEX($BE$6:$BE$17, ROWS($BP$4:BP6)-ROWS($AK$6:$AK$17)-ROWS($AO$6:$AO$17)-ROWS($AS$6:$AS$17)-ROWS($AW$6:$AW$17)-ROWS($BA$6:$BA$17)),IFERROR(INDEX($BI$6:$BI$17, ROWS($BP$4:BP6)-ROWS($AK$6:$AK$17)-ROWS($AO$6:$AO$17)-ROWS($AS$6:$AS$17)-ROWS($AW$6:$AW$17)-ROWS($BA$6:$BA$17)-ROWS($BE$6:$BE$17)), "")))))))</f>
        <v/>
      </c>
      <c r="BQ8" s="316">
        <f t="shared" ca="1" si="31"/>
        <v>700</v>
      </c>
      <c r="BR8" s="413" t="str">
        <f t="shared" ca="1" si="32"/>
        <v>Income</v>
      </c>
      <c r="BS8" s="412">
        <f ca="1">IF(OR(BT8="",BT8=0),"",MAX(BS$5:BS7)+1)</f>
        <v>3</v>
      </c>
      <c r="BT8" s="316" t="str">
        <f ca="1">IFERROR(INDEX($AJ$22:$AJ$33, ROWS($BT$4:BT6)), IFERROR(INDEX($AN$22:$AN$33, ROWS($BT$4:BT6)-ROWS($AJ$22:$AJ$33)), IFERROR(INDEX($AR$22:$AR$33, ROWS($BT$4:BT6)-ROWS($AJ$22:$AJ$33)-ROWS($AN$22:$AN$33)),IFERROR(INDEX($AV$22:$AV$33, ROWS($BT$4:BT6)-ROWS($AJ$22:$AJ$33)-ROWS($AN$22:$AN$33)-ROWS($AR$22:$AR$33)),IFERROR(INDEX($AZ$22:$AZ$33, ROWS($BT$4:BT6)-ROWS($AJ$22:$AJ$33)-ROWS($AN$22:$AN$33)-ROWS($AR$22:$AR$33)-ROWS($AV$22:$AV$33)),IFERROR(INDEX($BD$22:$BD$33, ROWS($BT$4:BT6)-ROWS($AJ$22:$AJ$33)-ROWS($AN$22:$AN$33)-ROWS($AR$22:$AR$33)-ROWS($AV$22:$AV$33)-ROWS($AZ$22:$AZ$33)),IFERROR(INDEX($BH$22:$BH$33, ROWS($BT$4:BT6)-ROWS($AJ$22:$AJ$33)-ROWS($AN$22:$AN$33)-ROWS($AR$22:$AR$33)-ROWS($AV$22:$AV$33)-ROWS($AZ$22:$AZ$33)-ROWS($BD$22:$BD$33)), "")))))))</f>
        <v>Pet Care</v>
      </c>
      <c r="BU8" s="316" t="str">
        <f t="shared" ca="1" si="33"/>
        <v>Pet Care</v>
      </c>
      <c r="BV8" s="316">
        <f ca="1">IF(OR(BW8="",BW8=0),"",MAX(BV$5:BV7)+1)</f>
        <v>3</v>
      </c>
      <c r="BW8" s="316">
        <f ca="1">IFERROR(INDEX($AK$22:$AK$33, ROWS($BW$4:BW6)), IFERROR(INDEX($AO$22:$AO$33, ROWS($BW$4:BW6)-ROWS($AK$22:$AK$33)), IFERROR(INDEX($AS$22:$AS$33, ROWS($BW$4:BW6)-ROWS($AK$22:$AK$33)-ROWS($AO$22:$AO$33)),IFERROR(INDEX($AW$22:$AW$33, ROWS($BW$4:BW6)-ROWS($AK$22:$AK$33)-ROWS($AO$22:$AO$33)-ROWS($AS$22:$AS$33)),IFERROR(INDEX($BA$22:$BA$33, ROWS($BW$4:BW6)-ROWS($AK$22:$AK$33)-ROWS($AO$22:$AO$33)-ROWS($AS$22:$AS$33)-ROWS($AW$22:$AW$33)),IFERROR(INDEX($BE$22:$BE$33, ROWS($BW$4:BW6)-ROWS($AK$22:$AK$33)-ROWS($AO$22:$AO$33)-ROWS($AS$22:$AS$33)-ROWS($AW$22:$AW$33)-ROWS($BA$22:$BA$33)),IFERROR(INDEX($BI$22:$BI$33, ROWS($BW$4:BW6)-ROWS($AK$22:$AK$33)-ROWS($AO$22:$AO$33)-ROWS($AS$22:$AS$33)-ROWS($AW$22:$AW$33)-ROWS($BA$22:$BA$33)-ROWS($BE$22:$BE$33)), "")))))))</f>
        <v>80</v>
      </c>
      <c r="BX8" s="316">
        <f t="shared" ca="1" si="34"/>
        <v>80</v>
      </c>
      <c r="BY8" s="413" t="str">
        <f t="shared" ca="1" si="35"/>
        <v/>
      </c>
      <c r="BZ8" s="412" t="str">
        <f ca="1">IF(OR(CA8="",CA8=0),"",MAX(BZ$5:BZ7)+1)</f>
        <v/>
      </c>
      <c r="CA8" s="316" t="str">
        <f ca="1">IFERROR(INDEX($AJ$38:$AJ$49, ROWS($CA$4:CA6)), IFERROR(INDEX($AN$38:$AN$49, ROWS($CA$4:CA6)-ROWS($AJ$38:$AJ$49)), IFERROR(INDEX($AR$38:$AR$49, ROWS($CA$4:CA6)-ROWS($AJ$38:$AJ$49)-ROWS($AN$38:$AN$49)),IFERROR(INDEX($AV$38:$AV$49, ROWS($CA$4:CA6)-ROWS($AJ$38:$AJ$49)-ROWS($AN$38:$AN$49)-ROWS($AR$38:$AR$49)),IFERROR(INDEX($AZ$38:$AZ$49, ROWS($CA$4:CA6)-ROWS($AJ$38:$AJ$49)-ROWS($AN$38:$AN$49)-ROWS($AR$38:$AR$49)-ROWS($AV$38:$AV$49)),IFERROR(INDEX($BD$38:$BD$49, ROWS($CA$4:CA6)-ROWS($AJ$38:$AJ$49)-ROWS($AN$38:$AN$49)-ROWS($AR$38:$AR$49)-ROWS($AV$38:$AV$49)-ROWS($AZ$38:$AZ$49)),IFERROR(INDEX($BH$38:$BH$49, ROWS($CA$4:CA6)-ROWS($AJ$38:$AJ$49)-ROWS($AN$38:$AN$49)-ROWS($AR$38:$AR$49)-ROWS($AV$38:$AV$49)-ROWS($AZ$38:$AZ$49)-ROWS($BD$38:$BD$49)), "")))))))</f>
        <v/>
      </c>
      <c r="CB8" s="316" t="str">
        <f t="shared" ca="1" si="36"/>
        <v>D. Store Card 1</v>
      </c>
      <c r="CC8" s="316" t="str">
        <f ca="1">IF(OR(CD8="",CD8=0),"",MAX(CC$5:CC7)+1)</f>
        <v/>
      </c>
      <c r="CD8" s="316" t="str">
        <f ca="1">IFERROR(INDEX($AK$38:$AK$49, ROWS($CD$4:CD6)), IFERROR(INDEX($AO$38:$AO$49, ROWS($CD$4:CD6)-ROWS($AK$38:$AK$49)), IFERROR(INDEX($AS$38:$AS$49, ROWS($CD$4:CD6)-ROWS($AK$38:$AK$49)-ROWS($AO$38:$AO$49)),IFERROR(INDEX($AW$38:$AW$49, ROWS($CD$4:CD6)-ROWS($AK$38:$AK$49)-ROWS($AO$38:$AO$49)-ROWS($AS$38:$AS$49)),IFERROR(INDEX($BA$38:$BA$49, ROWS($CD$4:CD6)-ROWS($AK$38:$AK$49)-ROWS($AO$38:$AO$49)-ROWS($AS$38:$AS$49)-ROWS($AW$38:$AW$49)),IFERROR(INDEX($BE$38:$BE$49, ROWS($CD$4:CD6)-ROWS($AK$38:$AK$49)-ROWS($AO$38:$AO$49)-ROWS($AS$38:$AS$49)-ROWS($AW$38:$AW$49)-ROWS($BA$38:$BA$49)),IFERROR(INDEX($BI$38:$BI$49, ROWS($CD$4:CD6)-ROWS($AK$38:$AK$49)-ROWS($AO$38:$AO$49)-ROWS($AS$38:$AS$49)-ROWS($AW$38:$AW$49)-ROWS($BA$38:$BA$49)-ROWS($BE$38:$BE$49)), "")))))))</f>
        <v/>
      </c>
      <c r="CE8" s="316">
        <f t="shared" ca="1" si="37"/>
        <v>30</v>
      </c>
      <c r="CF8" s="413" t="str">
        <f t="shared" ca="1" si="38"/>
        <v/>
      </c>
      <c r="CG8" s="412" t="str">
        <f ca="1">IF(OR(CH8="",CH8=0),"",MAX(CG$5:CG7)+1)</f>
        <v/>
      </c>
      <c r="CH8" s="316" t="str">
        <f ca="1">IFERROR(INDEX($AJ$54:$AJ$65, ROWS($CH$4:CH6)), IFERROR(INDEX($AN$54:$AN$65, ROWS($CH$4:CH6)-ROWS($AJ$54:$AJ$65)), IFERROR(INDEX($AR$54:$AR$65, ROWS($CH$4:CH6)-ROWS($AJ$54:$AJ$65)-ROWS($AN$54:$AN$65)),IFERROR(INDEX($AV$54:$AV$65, ROWS($CH$4:CH6)-ROWS($AJ$54:$AJ$65)-ROWS($AN$54:$AN$65)-ROWS($AR$54:$AR$65)),IFERROR(INDEX($AZ$54:$AZ$65, ROWS($CH$4:CH6)-ROWS($AJ$54:$AJ$65)-ROWS($AN$54:$AN$65)-ROWS($AR$54:$AR$65)-ROWS($AV$54:$AV$65)),IFERROR(INDEX($BD$54:$BD$65, ROWS($CH$4:CH6)-ROWS($AJ$54:$AJ$65)-ROWS($AN$54:$AN$65)-ROWS($AR$54:$AR$65)-ROWS($AV$54:$AV$65)-ROWS($AZ$54:$AZ$65)),IFERROR(INDEX($BH$54:$BH$65, ROWS($CH$4:CH6)-ROWS($AJ$54:$AJ$65)-ROWS($AN$54:$AN$65)-ROWS($AR$54:$AR$65)-ROWS($AV$54:$AV$65)-ROWS($AZ$54:$AZ$65)-ROWS($BD$54:$BD$65)), "")))))))</f>
        <v/>
      </c>
      <c r="CI8" s="316" t="str">
        <f t="shared" ca="1" si="39"/>
        <v>Lawn Service</v>
      </c>
      <c r="CJ8" s="316" t="str">
        <f ca="1">IF(OR(CK8="",CK8=0),"",MAX(CJ$5:CJ7)+1)</f>
        <v/>
      </c>
      <c r="CK8" s="316" t="str">
        <f ca="1">IFERROR(INDEX($AK$54:$AK$65, ROWS($CK$4:CK6)), IFERROR(INDEX($AO$54:$AO$65, ROWS($CK$4:CK6)-ROWS($AK$54:$AK$65)), IFERROR(INDEX($AS$54:$AS$65, ROWS($CK$4:CK6)-ROWS($AK$54:$AK$65)-ROWS($AO$54:$AO$65)),IFERROR(INDEX($AW$54:$AW$65, ROWS($CK$4:CK6)-ROWS($AK$54:$AK$65)-ROWS($AO$54:$AO$65)-ROWS($AS$54:$AS$65)),IFERROR(INDEX($BA$54:$BA$65, ROWS($CK$4:CK6)-ROWS($AK$54:$AK$65)-ROWS($AO$54:$AO$65)-ROWS($AS$54:$AS$65)-ROWS($AW$54:$AW$65)),IFERROR(INDEX($BE$54:$BE$65, ROWS($CK$4:CK6)-ROWS($AK$54:$AK$65)-ROWS($AO$54:$AO$65)-ROWS($AS$54:$AS$65)-ROWS($AW$54:$AW$65)-ROWS($BA$54:$BA$65)),IFERROR(INDEX($BI$54:$BI$65, ROWS($CK$4:CK6)-ROWS($AK$54:$AK$65)-ROWS($AO$54:$AO$65)-ROWS($AS$54:$AS$65)-ROWS($AW$54:$AW$65)-ROWS($BA$54:$BA$65)-ROWS($BE$54:$BE$65)), "")))))))</f>
        <v/>
      </c>
      <c r="CL8" s="316">
        <f t="shared" ca="1" si="40"/>
        <v>50</v>
      </c>
      <c r="CM8" s="413" t="str">
        <f t="shared" ca="1" si="41"/>
        <v/>
      </c>
      <c r="CN8" s="412" t="str">
        <f ca="1">IF(OR(CO8="",CO8=0),"",MAX(CN$5:CN7)+1)</f>
        <v/>
      </c>
      <c r="CO8" s="316" t="str">
        <f ca="1">IFERROR(INDEX($AJ$70:$AJ$81, ROWS($CO$4:CO6)), IFERROR(INDEX($AN$70:$AN$81, ROWS($CO$4:CO6)-ROWS($AJ$70:$AJ$81)), IFERROR(INDEX($AR$70:$AR$81, ROWS($CO$4:CO6)-ROWS($AJ$70:$AJ$81)-ROWS($AN$70:$AN$81)),IFERROR(INDEX($AV$70:$AV$81, ROWS($CO$4:CO6)-ROWS($AJ$70:$AJ$81)-ROWS($AN$70:$AN$81)-ROWS($AR$70:$AR$81)),IFERROR(INDEX($AZ$70:$AZ$81, ROWS($CO$4:CO6)-ROWS($AJ$70:$AJ$81)-ROWS($AN$70:$AN$81)-ROWS($AR$70:$AR$81)-ROWS($AV$70:$AV$81)),IFERROR(INDEX($BD$70:$BD$81, ROWS($CO$4:CO6)-ROWS($AJ$70:$AJ$81)-ROWS($AN$70:$AN$81)-ROWS($AR$70:$AR$81)-ROWS($AV$70:$AV$81)-ROWS($AZ$70:$AZ$81)),IFERROR(INDEX($BH$70:$BH$81, ROWS($CO$4:CO6)-ROWS($AJ$70:$AJ$81)-ROWS($AN$70:$AN$81)-ROWS($AR$70:$AR$81)-ROWS($AV$70:$AV$81)-ROWS($AZ$70:$AZ$81)-ROWS($BD$70:$BD$81)), "")))))))</f>
        <v/>
      </c>
      <c r="CP8" s="316" t="str">
        <f t="shared" ca="1" si="42"/>
        <v>Car 2 Gas</v>
      </c>
      <c r="CQ8" s="316" t="str">
        <f ca="1">IF(OR(CR8="",CR8=0),"",MAX(CQ$5:CQ7)+1)</f>
        <v/>
      </c>
      <c r="CR8" s="316" t="str">
        <f ca="1">IFERROR(INDEX($AK$70:$AK$81, ROWS($CR$4:CR6)), IFERROR(INDEX($AO$70:$AO$81, ROWS($CR$4:CR6)-ROWS($AK$70:$AK$81)), IFERROR(INDEX($AS$70:$AS$81, ROWS($CR$4:CR6)-ROWS($AK$70:$AK$81)-ROWS($AO$70:$AO$81)),IFERROR(INDEX($AW$70:$AW$81, ROWS($CR$4:CR6)-ROWS($AK$70:$AK$81)-ROWS($AO$70:$AO$81)-ROWS($AS$70:$AS$81)),IFERROR(INDEX($BA$70:$BA$81, ROWS($CR$4:CR6)-ROWS($AK$70:$AK$81)-ROWS($AO$70:$AO$81)-ROWS($AS$70:$AS$81)-ROWS($AW$70:$AW$81)),IFERROR(INDEX($BE$70:$BE$81, ROWS($CR$4:CR6)-ROWS($AK$70:$AK$81)-ROWS($AO$70:$AO$81)-ROWS($AS$70:$AS$81)-ROWS($AW$70:$AW$81)-ROWS($BA$70:$BA$81)),IFERROR(INDEX($BI$70:$BI$81, ROWS($CR$4:CR6)-ROWS($AK$70:$AK$81)-ROWS($AO$70:$AO$81)-ROWS($AS$70:$AS$81)-ROWS($AW$70:$AW$81)-ROWS($BA$70:$BA$81)-ROWS($BE$70:$BE$81)), "")))))))</f>
        <v/>
      </c>
      <c r="CS8" s="316">
        <f t="shared" ca="1" si="43"/>
        <v>80</v>
      </c>
      <c r="CT8" s="413" t="str">
        <f t="shared" ca="1" si="44"/>
        <v/>
      </c>
      <c r="CU8" s="412" t="str">
        <f>IF(OR(CV8="",CV8=0),"",MAX(CU$5:CU7)+1)</f>
        <v/>
      </c>
      <c r="CV8" s="316">
        <f>IFERROR(INDEX($AJ$86:$AJ$97, ROWS($CV$4:CV6)), IFERROR(INDEX($AN$86:$AN$97, ROWS($CV$4:CV6)-ROWS($AJ$86:$AJ$97)), ""))</f>
        <v>0</v>
      </c>
      <c r="CW8" s="316" t="str">
        <f t="shared" si="45"/>
        <v/>
      </c>
      <c r="CX8" s="316" t="str">
        <f>IF(OR(CY8="",CY8=0),"",MAX(CX$5:CX7)+1)</f>
        <v/>
      </c>
      <c r="CY8" s="316">
        <f>IFERROR(INDEX($AK$86:$AK$97, ROWS($CY$4:CY6)), IFERROR(INDEX($AO$86:$AO$97, ROWS($CY$4:CY6)-ROWS($AK$86:$AK$97)), ""))</f>
        <v>0</v>
      </c>
      <c r="CZ8" s="316" t="str">
        <f t="shared" si="46"/>
        <v/>
      </c>
      <c r="DA8" s="413" t="str">
        <f t="shared" si="47"/>
        <v/>
      </c>
      <c r="DC8" s="438" t="str">
        <f ca="1">IF(OR(DD8="",DD8=0),"",MAX(DC$5:DC7)+1)</f>
        <v/>
      </c>
      <c r="DD8" s="434" t="str">
        <f t="shared" ca="1" si="48"/>
        <v/>
      </c>
      <c r="DE8" s="413" t="str">
        <f t="shared" ca="1" si="49"/>
        <v/>
      </c>
      <c r="DF8" s="431">
        <f ca="1">IF(OR(DG8="",DG8=0),"",MAX(DF$5:DF7)+1)</f>
        <v>1</v>
      </c>
      <c r="DG8" s="412" t="str">
        <f t="shared" ca="1" si="50"/>
        <v>Paycheck 3</v>
      </c>
      <c r="DH8" s="413">
        <f t="shared" ca="1" si="51"/>
        <v>700</v>
      </c>
      <c r="DI8" s="412" t="str">
        <f t="shared" ca="1" si="52"/>
        <v>Car 1 Gas</v>
      </c>
      <c r="DJ8" s="413">
        <f t="shared" ca="1" si="53"/>
        <v>50</v>
      </c>
      <c r="DK8" s="412" t="str">
        <f t="shared" ca="1" si="54"/>
        <v/>
      </c>
      <c r="DL8" s="413" t="str">
        <f t="shared" ca="1" si="55"/>
        <v/>
      </c>
      <c r="DN8" s="425" t="str">
        <f ca="1">IF(DI12="","",CONCATENATE(DI12," - ",DJ12))</f>
        <v/>
      </c>
      <c r="DO8" s="295" t="str">
        <f ca="1">IF(DI13="","",CONCATENATE(DI13," - ",DJ13))</f>
        <v/>
      </c>
      <c r="DP8" s="295" t="str">
        <f ca="1">IF(DI14="","",CONCATENATE(DI14," - ",DJ14))</f>
        <v/>
      </c>
      <c r="DQ8" s="425" t="str">
        <f ca="1">IF(DK12="","",CONCATENATE(DK12," - ",DL12))</f>
        <v/>
      </c>
      <c r="DR8" s="295" t="str">
        <f ca="1">IF(DK13="","",CONCATENATE(DK13," - ",DL13))</f>
        <v/>
      </c>
      <c r="DS8" s="426" t="str">
        <f ca="1">IF(DK14="","",CONCATENATE(DK14," - ",DL14))</f>
        <v/>
      </c>
    </row>
    <row r="9" spans="1:123" s="292" customFormat="1" ht="15" customHeight="1" x14ac:dyDescent="0.3">
      <c r="A9" s="1183" t="s">
        <v>478</v>
      </c>
      <c r="B9" s="1182"/>
      <c r="C9" s="1183" t="s">
        <v>478</v>
      </c>
      <c r="D9" s="1182"/>
      <c r="E9" s="1183" t="s">
        <v>478</v>
      </c>
      <c r="F9" s="1182"/>
      <c r="G9" s="1183" t="s">
        <v>478</v>
      </c>
      <c r="H9" s="1182"/>
      <c r="I9" s="1183" t="s">
        <v>478</v>
      </c>
      <c r="J9" s="1182"/>
      <c r="K9" s="1183" t="s">
        <v>478</v>
      </c>
      <c r="L9" s="1182"/>
      <c r="M9" s="1183" t="s">
        <v>478</v>
      </c>
      <c r="N9" s="1182"/>
      <c r="P9" s="295" t="str">
        <f t="shared" ca="1" si="1"/>
        <v/>
      </c>
      <c r="Q9" s="295" t="str">
        <f t="shared" ca="1" si="0"/>
        <v/>
      </c>
      <c r="R9" s="295" t="str">
        <f t="shared" ca="1" si="0"/>
        <v/>
      </c>
      <c r="S9" s="296" t="str">
        <f t="shared" ca="1" si="0"/>
        <v/>
      </c>
      <c r="T9" s="295" t="str">
        <f t="shared" ca="1" si="0"/>
        <v/>
      </c>
      <c r="U9" s="295" t="str">
        <f t="shared" ca="1" si="0"/>
        <v/>
      </c>
      <c r="V9" s="1158"/>
      <c r="W9" s="1159"/>
      <c r="X9" s="445"/>
      <c r="Y9"/>
      <c r="AB9" s="299"/>
      <c r="AC9" s="358">
        <f>IF('Data Entry'!B15="","",'Data Entry'!B15)</f>
        <v>17</v>
      </c>
      <c r="AD9" s="356" t="str">
        <f>IF('Data Entry'!A15="","",'Data Entry'!A15)</f>
        <v>Cellular</v>
      </c>
      <c r="AE9" s="363">
        <f>IF('Data Entry'!C15="","",'Data Entry'!C15)</f>
        <v>225</v>
      </c>
      <c r="AF9" s="402" t="str">
        <f>IF('Data Entry'!E15="","",'Data Entry'!E15)</f>
        <v>Monthly</v>
      </c>
      <c r="AG9" s="300"/>
      <c r="AH9"/>
      <c r="AI9" s="304">
        <f t="shared" ca="1" si="23"/>
        <v>18</v>
      </c>
      <c r="AJ9" s="305" t="str">
        <f t="shared" ca="1" si="2"/>
        <v/>
      </c>
      <c r="AK9" s="306" t="str">
        <f t="shared" ca="1" si="3"/>
        <v/>
      </c>
      <c r="AL9" s="307" t="str">
        <f t="shared" ca="1" si="4"/>
        <v/>
      </c>
      <c r="AM9" s="304">
        <f t="shared" ca="1" si="24"/>
        <v>18</v>
      </c>
      <c r="AN9" s="305" t="str">
        <f t="shared" ca="1" si="5"/>
        <v/>
      </c>
      <c r="AO9" s="306" t="str">
        <f t="shared" ca="1" si="6"/>
        <v/>
      </c>
      <c r="AP9" s="307" t="str">
        <f t="shared" ca="1" si="7"/>
        <v/>
      </c>
      <c r="AQ9" s="304">
        <f t="shared" ca="1" si="25"/>
        <v>18</v>
      </c>
      <c r="AR9" s="305" t="str">
        <f t="shared" ca="1" si="8"/>
        <v/>
      </c>
      <c r="AS9" s="306" t="str">
        <f t="shared" ca="1" si="9"/>
        <v/>
      </c>
      <c r="AT9" s="307" t="str">
        <f t="shared" ca="1" si="10"/>
        <v/>
      </c>
      <c r="AU9" s="304" t="str">
        <f t="shared" ca="1" si="26"/>
        <v/>
      </c>
      <c r="AV9" s="305" t="str">
        <f t="shared" ca="1" si="11"/>
        <v/>
      </c>
      <c r="AW9" s="306" t="str">
        <f t="shared" ca="1" si="12"/>
        <v/>
      </c>
      <c r="AX9" s="307" t="str">
        <f t="shared" ca="1" si="13"/>
        <v/>
      </c>
      <c r="AY9" s="304" t="str">
        <f t="shared" ca="1" si="27"/>
        <v/>
      </c>
      <c r="AZ9" s="305" t="str">
        <f t="shared" ca="1" si="14"/>
        <v/>
      </c>
      <c r="BA9" s="306" t="str">
        <f t="shared" ca="1" si="15"/>
        <v/>
      </c>
      <c r="BB9" s="307" t="str">
        <f t="shared" ca="1" si="16"/>
        <v/>
      </c>
      <c r="BC9" s="304" t="str">
        <f t="shared" ca="1" si="28"/>
        <v/>
      </c>
      <c r="BD9" s="305" t="str">
        <f t="shared" ca="1" si="17"/>
        <v/>
      </c>
      <c r="BE9" s="306" t="str">
        <f t="shared" ca="1" si="18"/>
        <v/>
      </c>
      <c r="BF9" s="307" t="str">
        <f t="shared" ca="1" si="19"/>
        <v/>
      </c>
      <c r="BG9" s="304" t="str">
        <f t="shared" ca="1" si="29"/>
        <v/>
      </c>
      <c r="BH9" s="305" t="str">
        <f t="shared" ca="1" si="20"/>
        <v/>
      </c>
      <c r="BI9" s="306" t="str">
        <f t="shared" ca="1" si="21"/>
        <v/>
      </c>
      <c r="BJ9" s="307" t="str">
        <f t="shared" ca="1" si="22"/>
        <v/>
      </c>
      <c r="BL9" s="412" t="str">
        <f ca="1">IF(OR(BM9="",BM9=0),"",MAX(BL$5:BL8)+1)</f>
        <v/>
      </c>
      <c r="BM9" s="316" t="str">
        <f ca="1">IFERROR(INDEX($AJ$6:$AJ$17, ROWS(BM$4:$BM7)), IFERROR(INDEX($AN$6:$AN$17, ROWS(BM$4:$BM7)-ROWS($AJ$6:$AJ$17)), IFERROR(INDEX($AR$6:$AR$17, ROWS(BM$4:$BM7)-ROWS($AJ$6:$AJ$17)-ROWS($AN$6:$AN$17)),IFERROR(INDEX($AV$6:$AV$17, ROWS(BM$4:$BM7)-ROWS($AJ$6:$AJ$17)-ROWS($AN$6:$AN$17)-ROWS($AR$6:$AR$17)),IFERROR(INDEX($AZ$6:$AZ$17, ROWS(BM$4:$BM7)-ROWS($AJ$6:$AJ$17)-ROWS($AN$6:$AN$17)-ROWS($AR$6:$AR$17)-ROWS($AV$6:$AV$17)),IFERROR(INDEX($BD$6:$BD$17, ROWS(BM$4:$BM7)-ROWS($AJ$6:$AJ$17)-ROWS($AN$6:$AN$17)-ROWS($AR$6:$AR$17)-ROWS($AV$6:$AV$17)-ROWS($AZ$6:$AZ$17)),IFERROR(INDEX($BH$6:$BH$17, ROWS(BM$4:$BM7)-ROWS($AJ$6:$AJ$17)-ROWS($AN$6:$AN$17)-ROWS($AR$6:$AR$17)-ROWS($AV$6:$AV$17)-ROWS($AZ$6:$AZ$17)-ROWS($BD$6:$BD$17)), "")))))))</f>
        <v/>
      </c>
      <c r="BN9" s="316" t="str">
        <f t="shared" ca="1" si="30"/>
        <v>Paycheck 1</v>
      </c>
      <c r="BO9" s="316" t="str">
        <f ca="1">IF(OR(BP9="",BP9=0),"",MAX(BO$5:BO8)+1)</f>
        <v/>
      </c>
      <c r="BP9" s="316" t="str">
        <f ca="1">IFERROR(INDEX($AK$6:$AK$17, ROWS($BP$4:BP7)), IFERROR(INDEX($AO$6:$AO$17, ROWS($BP$4:BP7)-ROWS($AK$6:$AK$17)), IFERROR(INDEX($AS$6:$AS$17, ROWS($BP$4:BP7)-ROWS($AK$6:$AK$17)-ROWS($AO$6:$AO$17)),IFERROR(INDEX($AW$6:$AW$17, ROWS($BP$4:BP7)-ROWS($AK$6:$AK$17)-ROWS($AO$6:$AO$17)-ROWS($AS$6:$AS$17)),IFERROR(INDEX($BA$6:$BA$17, ROWS($BP$4:BP7)-ROWS($AK$6:$AK$17)-ROWS($AO$6:$AO$17)-ROWS($AS$6:$AS$17)-ROWS($AW$6:$AW$17)),IFERROR(INDEX($BE$6:$BE$17, ROWS($BP$4:BP7)-ROWS($AK$6:$AK$17)-ROWS($AO$6:$AO$17)-ROWS($AS$6:$AS$17)-ROWS($AW$6:$AW$17)-ROWS($BA$6:$BA$17)),IFERROR(INDEX($BI$6:$BI$17, ROWS($BP$4:BP7)-ROWS($AK$6:$AK$17)-ROWS($AO$6:$AO$17)-ROWS($AS$6:$AS$17)-ROWS($AW$6:$AW$17)-ROWS($BA$6:$BA$17)-ROWS($BE$6:$BE$17)), "")))))))</f>
        <v/>
      </c>
      <c r="BQ9" s="316">
        <f t="shared" ca="1" si="31"/>
        <v>850</v>
      </c>
      <c r="BR9" s="413" t="str">
        <f t="shared" ca="1" si="32"/>
        <v>Income</v>
      </c>
      <c r="BS9" s="412">
        <f ca="1">IF(OR(BT9="",BT9=0),"",MAX(BS$5:BS8)+1)</f>
        <v>4</v>
      </c>
      <c r="BT9" s="316" t="str">
        <f ca="1">IFERROR(INDEX($AJ$22:$AJ$33, ROWS($BT$4:BT7)), IFERROR(INDEX($AN$22:$AN$33, ROWS($BT$4:BT7)-ROWS($AJ$22:$AJ$33)), IFERROR(INDEX($AR$22:$AR$33, ROWS($BT$4:BT7)-ROWS($AJ$22:$AJ$33)-ROWS($AN$22:$AN$33)),IFERROR(INDEX($AV$22:$AV$33, ROWS($BT$4:BT7)-ROWS($AJ$22:$AJ$33)-ROWS($AN$22:$AN$33)-ROWS($AR$22:$AR$33)),IFERROR(INDEX($AZ$22:$AZ$33, ROWS($BT$4:BT7)-ROWS($AJ$22:$AJ$33)-ROWS($AN$22:$AN$33)-ROWS($AR$22:$AR$33)-ROWS($AV$22:$AV$33)),IFERROR(INDEX($BD$22:$BD$33, ROWS($BT$4:BT7)-ROWS($AJ$22:$AJ$33)-ROWS($AN$22:$AN$33)-ROWS($AR$22:$AR$33)-ROWS($AV$22:$AV$33)-ROWS($AZ$22:$AZ$33)),IFERROR(INDEX($BH$22:$BH$33, ROWS($BT$4:BT7)-ROWS($AJ$22:$AJ$33)-ROWS($AN$22:$AN$33)-ROWS($AR$22:$AR$33)-ROWS($AV$22:$AV$33)-ROWS($AZ$22:$AZ$33)-ROWS($BD$22:$BD$33)), "")))))))</f>
        <v>Groceries</v>
      </c>
      <c r="BU9" s="316" t="str">
        <f t="shared" ca="1" si="33"/>
        <v>Groceries</v>
      </c>
      <c r="BV9" s="316">
        <f ca="1">IF(OR(BW9="",BW9=0),"",MAX(BV$5:BV8)+1)</f>
        <v>4</v>
      </c>
      <c r="BW9" s="316">
        <f ca="1">IFERROR(INDEX($AK$22:$AK$33, ROWS($BW$4:BW7)), IFERROR(INDEX($AO$22:$AO$33, ROWS($BW$4:BW7)-ROWS($AK$22:$AK$33)), IFERROR(INDEX($AS$22:$AS$33, ROWS($BW$4:BW7)-ROWS($AK$22:$AK$33)-ROWS($AO$22:$AO$33)),IFERROR(INDEX($AW$22:$AW$33, ROWS($BW$4:BW7)-ROWS($AK$22:$AK$33)-ROWS($AO$22:$AO$33)-ROWS($AS$22:$AS$33)),IFERROR(INDEX($BA$22:$BA$33, ROWS($BW$4:BW7)-ROWS($AK$22:$AK$33)-ROWS($AO$22:$AO$33)-ROWS($AS$22:$AS$33)-ROWS($AW$22:$AW$33)),IFERROR(INDEX($BE$22:$BE$33, ROWS($BW$4:BW7)-ROWS($AK$22:$AK$33)-ROWS($AO$22:$AO$33)-ROWS($AS$22:$AS$33)-ROWS($AW$22:$AW$33)-ROWS($BA$22:$BA$33)),IFERROR(INDEX($BI$22:$BI$33, ROWS($BW$4:BW7)-ROWS($AK$22:$AK$33)-ROWS($AO$22:$AO$33)-ROWS($AS$22:$AS$33)-ROWS($AW$22:$AW$33)-ROWS($BA$22:$BA$33)-ROWS($BE$22:$BE$33)), "")))))))</f>
        <v>125</v>
      </c>
      <c r="BX9" s="316">
        <f t="shared" ca="1" si="34"/>
        <v>125</v>
      </c>
      <c r="BY9" s="413" t="str">
        <f t="shared" ca="1" si="35"/>
        <v/>
      </c>
      <c r="BZ9" s="412" t="str">
        <f ca="1">IF(OR(CA9="",CA9=0),"",MAX(BZ$5:BZ8)+1)</f>
        <v/>
      </c>
      <c r="CA9" s="316" t="str">
        <f ca="1">IFERROR(INDEX($AJ$38:$AJ$49, ROWS($CA$4:CA7)), IFERROR(INDEX($AN$38:$AN$49, ROWS($CA$4:CA7)-ROWS($AJ$38:$AJ$49)), IFERROR(INDEX($AR$38:$AR$49, ROWS($CA$4:CA7)-ROWS($AJ$38:$AJ$49)-ROWS($AN$38:$AN$49)),IFERROR(INDEX($AV$38:$AV$49, ROWS($CA$4:CA7)-ROWS($AJ$38:$AJ$49)-ROWS($AN$38:$AN$49)-ROWS($AR$38:$AR$49)),IFERROR(INDEX($AZ$38:$AZ$49, ROWS($CA$4:CA7)-ROWS($AJ$38:$AJ$49)-ROWS($AN$38:$AN$49)-ROWS($AR$38:$AR$49)-ROWS($AV$38:$AV$49)),IFERROR(INDEX($BD$38:$BD$49, ROWS($CA$4:CA7)-ROWS($AJ$38:$AJ$49)-ROWS($AN$38:$AN$49)-ROWS($AR$38:$AR$49)-ROWS($AV$38:$AV$49)-ROWS($AZ$38:$AZ$49)),IFERROR(INDEX($BH$38:$BH$49, ROWS($CA$4:CA7)-ROWS($AJ$38:$AJ$49)-ROWS($AN$38:$AN$49)-ROWS($AR$38:$AR$49)-ROWS($AV$38:$AV$49)-ROWS($AZ$38:$AZ$49)-ROWS($BD$38:$BD$49)), "")))))))</f>
        <v/>
      </c>
      <c r="CB9" s="316" t="str">
        <f t="shared" ca="1" si="36"/>
        <v>Paycheck 2</v>
      </c>
      <c r="CC9" s="316" t="str">
        <f ca="1">IF(OR(CD9="",CD9=0),"",MAX(CC$5:CC8)+1)</f>
        <v/>
      </c>
      <c r="CD9" s="316" t="str">
        <f ca="1">IFERROR(INDEX($AK$38:$AK$49, ROWS($CD$4:CD7)), IFERROR(INDEX($AO$38:$AO$49, ROWS($CD$4:CD7)-ROWS($AK$38:$AK$49)), IFERROR(INDEX($AS$38:$AS$49, ROWS($CD$4:CD7)-ROWS($AK$38:$AK$49)-ROWS($AO$38:$AO$49)),IFERROR(INDEX($AW$38:$AW$49, ROWS($CD$4:CD7)-ROWS($AK$38:$AK$49)-ROWS($AO$38:$AO$49)-ROWS($AS$38:$AS$49)),IFERROR(INDEX($BA$38:$BA$49, ROWS($CD$4:CD7)-ROWS($AK$38:$AK$49)-ROWS($AO$38:$AO$49)-ROWS($AS$38:$AS$49)-ROWS($AW$38:$AW$49)),IFERROR(INDEX($BE$38:$BE$49, ROWS($CD$4:CD7)-ROWS($AK$38:$AK$49)-ROWS($AO$38:$AO$49)-ROWS($AS$38:$AS$49)-ROWS($AW$38:$AW$49)-ROWS($BA$38:$BA$49)),IFERROR(INDEX($BI$38:$BI$49, ROWS($CD$4:CD7)-ROWS($AK$38:$AK$49)-ROWS($AO$38:$AO$49)-ROWS($AS$38:$AS$49)-ROWS($AW$38:$AW$49)-ROWS($BA$38:$BA$49)-ROWS($BE$38:$BE$49)), "")))))))</f>
        <v/>
      </c>
      <c r="CE9" s="316">
        <f t="shared" ca="1" si="37"/>
        <v>400</v>
      </c>
      <c r="CF9" s="413" t="str">
        <f t="shared" ca="1" si="38"/>
        <v>Income</v>
      </c>
      <c r="CG9" s="412" t="str">
        <f ca="1">IF(OR(CH9="",CH9=0),"",MAX(CG$5:CG8)+1)</f>
        <v/>
      </c>
      <c r="CH9" s="316" t="str">
        <f ca="1">IFERROR(INDEX($AJ$54:$AJ$65, ROWS($CH$4:CH7)), IFERROR(INDEX($AN$54:$AN$65, ROWS($CH$4:CH7)-ROWS($AJ$54:$AJ$65)), IFERROR(INDEX($AR$54:$AR$65, ROWS($CH$4:CH7)-ROWS($AJ$54:$AJ$65)-ROWS($AN$54:$AN$65)),IFERROR(INDEX($AV$54:$AV$65, ROWS($CH$4:CH7)-ROWS($AJ$54:$AJ$65)-ROWS($AN$54:$AN$65)-ROWS($AR$54:$AR$65)),IFERROR(INDEX($AZ$54:$AZ$65, ROWS($CH$4:CH7)-ROWS($AJ$54:$AJ$65)-ROWS($AN$54:$AN$65)-ROWS($AR$54:$AR$65)-ROWS($AV$54:$AV$65)),IFERROR(INDEX($BD$54:$BD$65, ROWS($CH$4:CH7)-ROWS($AJ$54:$AJ$65)-ROWS($AN$54:$AN$65)-ROWS($AR$54:$AR$65)-ROWS($AV$54:$AV$65)-ROWS($AZ$54:$AZ$65)),IFERROR(INDEX($BH$54:$BH$65, ROWS($CH$4:CH7)-ROWS($AJ$54:$AJ$65)-ROWS($AN$54:$AN$65)-ROWS($AR$54:$AR$65)-ROWS($AV$54:$AV$65)-ROWS($AZ$54:$AZ$65)-ROWS($BD$54:$BD$65)), "")))))))</f>
        <v/>
      </c>
      <c r="CI9" s="316" t="str">
        <f t="shared" ca="1" si="39"/>
        <v>Credit Card 1</v>
      </c>
      <c r="CJ9" s="316" t="str">
        <f ca="1">IF(OR(CK9="",CK9=0),"",MAX(CJ$5:CJ8)+1)</f>
        <v/>
      </c>
      <c r="CK9" s="316" t="str">
        <f ca="1">IFERROR(INDEX($AK$54:$AK$65, ROWS($CK$4:CK7)), IFERROR(INDEX($AO$54:$AO$65, ROWS($CK$4:CK7)-ROWS($AK$54:$AK$65)), IFERROR(INDEX($AS$54:$AS$65, ROWS($CK$4:CK7)-ROWS($AK$54:$AK$65)-ROWS($AO$54:$AO$65)),IFERROR(INDEX($AW$54:$AW$65, ROWS($CK$4:CK7)-ROWS($AK$54:$AK$65)-ROWS($AO$54:$AO$65)-ROWS($AS$54:$AS$65)),IFERROR(INDEX($BA$54:$BA$65, ROWS($CK$4:CK7)-ROWS($AK$54:$AK$65)-ROWS($AO$54:$AO$65)-ROWS($AS$54:$AS$65)-ROWS($AW$54:$AW$65)),IFERROR(INDEX($BE$54:$BE$65, ROWS($CK$4:CK7)-ROWS($AK$54:$AK$65)-ROWS($AO$54:$AO$65)-ROWS($AS$54:$AS$65)-ROWS($AW$54:$AW$65)-ROWS($BA$54:$BA$65)),IFERROR(INDEX($BI$54:$BI$65, ROWS($CK$4:CK7)-ROWS($AK$54:$AK$65)-ROWS($AO$54:$AO$65)-ROWS($AS$54:$AS$65)-ROWS($AW$54:$AW$65)-ROWS($BA$54:$BA$65)-ROWS($BE$54:$BE$65)), "")))))))</f>
        <v/>
      </c>
      <c r="CL9" s="316">
        <f t="shared" ca="1" si="40"/>
        <v>50</v>
      </c>
      <c r="CM9" s="413" t="str">
        <f t="shared" ca="1" si="41"/>
        <v/>
      </c>
      <c r="CN9" s="412" t="str">
        <f ca="1">IF(OR(CO9="",CO9=0),"",MAX(CN$5:CN8)+1)</f>
        <v/>
      </c>
      <c r="CO9" s="316" t="str">
        <f ca="1">IFERROR(INDEX($AJ$70:$AJ$81, ROWS($CO$4:CO7)), IFERROR(INDEX($AN$70:$AN$81, ROWS($CO$4:CO7)-ROWS($AJ$70:$AJ$81)), IFERROR(INDEX($AR$70:$AR$81, ROWS($CO$4:CO7)-ROWS($AJ$70:$AJ$81)-ROWS($AN$70:$AN$81)),IFERROR(INDEX($AV$70:$AV$81, ROWS($CO$4:CO7)-ROWS($AJ$70:$AJ$81)-ROWS($AN$70:$AN$81)-ROWS($AR$70:$AR$81)),IFERROR(INDEX($AZ$70:$AZ$81, ROWS($CO$4:CO7)-ROWS($AJ$70:$AJ$81)-ROWS($AN$70:$AN$81)-ROWS($AR$70:$AR$81)-ROWS($AV$70:$AV$81)),IFERROR(INDEX($BD$70:$BD$81, ROWS($CO$4:CO7)-ROWS($AJ$70:$AJ$81)-ROWS($AN$70:$AN$81)-ROWS($AR$70:$AR$81)-ROWS($AV$70:$AV$81)-ROWS($AZ$70:$AZ$81)),IFERROR(INDEX($BH$70:$BH$81, ROWS($CO$4:CO7)-ROWS($AJ$70:$AJ$81)-ROWS($AN$70:$AN$81)-ROWS($AR$70:$AR$81)-ROWS($AV$70:$AV$81)-ROWS($AZ$70:$AZ$81)-ROWS($BD$70:$BD$81)), "")))))))</f>
        <v/>
      </c>
      <c r="CP9" s="316" t="str">
        <f t="shared" ca="1" si="42"/>
        <v/>
      </c>
      <c r="CQ9" s="316" t="str">
        <f ca="1">IF(OR(CR9="",CR9=0),"",MAX(CQ$5:CQ8)+1)</f>
        <v/>
      </c>
      <c r="CR9" s="316" t="str">
        <f ca="1">IFERROR(INDEX($AK$70:$AK$81, ROWS($CR$4:CR7)), IFERROR(INDEX($AO$70:$AO$81, ROWS($CR$4:CR7)-ROWS($AK$70:$AK$81)), IFERROR(INDEX($AS$70:$AS$81, ROWS($CR$4:CR7)-ROWS($AK$70:$AK$81)-ROWS($AO$70:$AO$81)),IFERROR(INDEX($AW$70:$AW$81, ROWS($CR$4:CR7)-ROWS($AK$70:$AK$81)-ROWS($AO$70:$AO$81)-ROWS($AS$70:$AS$81)),IFERROR(INDEX($BA$70:$BA$81, ROWS($CR$4:CR7)-ROWS($AK$70:$AK$81)-ROWS($AO$70:$AO$81)-ROWS($AS$70:$AS$81)-ROWS($AW$70:$AW$81)),IFERROR(INDEX($BE$70:$BE$81, ROWS($CR$4:CR7)-ROWS($AK$70:$AK$81)-ROWS($AO$70:$AO$81)-ROWS($AS$70:$AS$81)-ROWS($AW$70:$AW$81)-ROWS($BA$70:$BA$81)),IFERROR(INDEX($BI$70:$BI$81, ROWS($CR$4:CR7)-ROWS($AK$70:$AK$81)-ROWS($AO$70:$AO$81)-ROWS($AS$70:$AS$81)-ROWS($AW$70:$AW$81)-ROWS($BA$70:$BA$81)-ROWS($BE$70:$BE$81)), "")))))))</f>
        <v/>
      </c>
      <c r="CS9" s="316" t="str">
        <f t="shared" ca="1" si="43"/>
        <v/>
      </c>
      <c r="CT9" s="413" t="str">
        <f t="shared" ca="1" si="44"/>
        <v/>
      </c>
      <c r="CU9" s="412" t="str">
        <f>IF(OR(CV9="",CV9=0),"",MAX(CU$5:CU8)+1)</f>
        <v/>
      </c>
      <c r="CV9" s="316">
        <f>IFERROR(INDEX($AJ$86:$AJ$97, ROWS($CV$4:CV7)), IFERROR(INDEX($AN$86:$AN$97, ROWS($CV$4:CV7)-ROWS($AJ$86:$AJ$97)), ""))</f>
        <v>0</v>
      </c>
      <c r="CW9" s="316" t="str">
        <f t="shared" si="45"/>
        <v/>
      </c>
      <c r="CX9" s="316" t="str">
        <f>IF(OR(CY9="",CY9=0),"",MAX(CX$5:CX8)+1)</f>
        <v/>
      </c>
      <c r="CY9" s="316">
        <f>IFERROR(INDEX($AK$86:$AK$97, ROWS($CY$4:CY7)), IFERROR(INDEX($AO$86:$AO$97, ROWS($CY$4:CY7)-ROWS($AK$86:$AK$97)), ""))</f>
        <v>0</v>
      </c>
      <c r="CZ9" s="316" t="str">
        <f t="shared" si="46"/>
        <v/>
      </c>
      <c r="DA9" s="413" t="str">
        <f t="shared" si="47"/>
        <v/>
      </c>
      <c r="DC9" s="438" t="str">
        <f ca="1">IF(OR(DD9="",DD9=0),"",MAX(DC$5:DC8)+1)</f>
        <v/>
      </c>
      <c r="DD9" s="434" t="str">
        <f t="shared" ca="1" si="48"/>
        <v/>
      </c>
      <c r="DE9" s="413" t="str">
        <f t="shared" ca="1" si="49"/>
        <v/>
      </c>
      <c r="DF9" s="431">
        <f ca="1">IF(OR(DG9="",DG9=0),"",MAX(DF$5:DF8)+1)</f>
        <v>2</v>
      </c>
      <c r="DG9" s="412" t="str">
        <f t="shared" ca="1" si="50"/>
        <v>Paycheck 1</v>
      </c>
      <c r="DH9" s="413">
        <f t="shared" ca="1" si="51"/>
        <v>850</v>
      </c>
      <c r="DI9" s="412" t="str">
        <f t="shared" ca="1" si="52"/>
        <v/>
      </c>
      <c r="DJ9" s="413" t="str">
        <f t="shared" ca="1" si="53"/>
        <v/>
      </c>
      <c r="DK9" s="412" t="str">
        <f t="shared" ca="1" si="54"/>
        <v/>
      </c>
      <c r="DL9" s="413" t="str">
        <f t="shared" ca="1" si="55"/>
        <v/>
      </c>
      <c r="DN9" s="425" t="str">
        <f ca="1">IF(DI15="","",CONCATENATE(DI15," - ",DJ15))</f>
        <v/>
      </c>
      <c r="DO9" s="295" t="str">
        <f ca="1">IF(DI16="","",CONCATENATE(DI16," - ",DJ16))</f>
        <v/>
      </c>
      <c r="DP9" s="295" t="str">
        <f ca="1">IF(DI17="","",CONCATENATE(DI17," - ",DJ17))</f>
        <v/>
      </c>
      <c r="DQ9" s="425" t="str">
        <f ca="1">IF(DK15="","",CONCATENATE(DK15," - ",DL15))</f>
        <v/>
      </c>
      <c r="DR9" s="295" t="str">
        <f ca="1">IF(DK16="","",CONCATENATE(DK16," - ",DL16))</f>
        <v/>
      </c>
      <c r="DS9" s="426" t="str">
        <f ca="1">IF(DK17="","",CONCATENATE(DK17," - ",DL17))</f>
        <v/>
      </c>
    </row>
    <row r="10" spans="1:123" s="292" customFormat="1" ht="15" customHeight="1" x14ac:dyDescent="0.3">
      <c r="A10" s="1173" t="s">
        <v>478</v>
      </c>
      <c r="B10" s="1174"/>
      <c r="C10" s="1173" t="s">
        <v>478</v>
      </c>
      <c r="D10" s="1174"/>
      <c r="E10" s="1173" t="s">
        <v>478</v>
      </c>
      <c r="F10" s="1174"/>
      <c r="G10" s="1173" t="s">
        <v>478</v>
      </c>
      <c r="H10" s="1174"/>
      <c r="I10" s="1173" t="s">
        <v>478</v>
      </c>
      <c r="J10" s="1174"/>
      <c r="K10" s="1173" t="s">
        <v>478</v>
      </c>
      <c r="L10" s="1174"/>
      <c r="M10" s="1173" t="s">
        <v>478</v>
      </c>
      <c r="N10" s="1174"/>
      <c r="P10" s="297" t="str">
        <f t="shared" ca="1" si="1"/>
        <v/>
      </c>
      <c r="Q10" s="297" t="str">
        <f t="shared" ca="1" si="0"/>
        <v/>
      </c>
      <c r="R10" s="297" t="str">
        <f t="shared" ca="1" si="0"/>
        <v/>
      </c>
      <c r="S10" s="298" t="str">
        <f t="shared" ca="1" si="0"/>
        <v/>
      </c>
      <c r="T10" s="297" t="str">
        <f t="shared" ca="1" si="0"/>
        <v/>
      </c>
      <c r="U10" s="297" t="str">
        <f t="shared" ca="1" si="0"/>
        <v/>
      </c>
      <c r="V10" s="1160" t="s">
        <v>503</v>
      </c>
      <c r="W10" s="1161"/>
      <c r="X10" s="424">
        <f ca="1">IF(OR(X6="",X7=""),0,SUM(X7+X8-X6))</f>
        <v>2975.21</v>
      </c>
      <c r="Y10"/>
      <c r="AB10" s="299"/>
      <c r="AC10" s="358">
        <f>IF('Data Entry'!B16="","",'Data Entry'!B16)</f>
        <v>5</v>
      </c>
      <c r="AD10" s="356" t="str">
        <f>IF('Data Entry'!A16="","",'Data Entry'!A16)</f>
        <v>Internet</v>
      </c>
      <c r="AE10" s="363">
        <f>IF('Data Entry'!C16="","",'Data Entry'!C16)</f>
        <v>100</v>
      </c>
      <c r="AF10" s="402" t="str">
        <f>IF('Data Entry'!E16="","",'Data Entry'!E16)</f>
        <v>Monthly</v>
      </c>
      <c r="AG10" s="300"/>
      <c r="AH10"/>
      <c r="AI10" s="304">
        <f t="shared" ca="1" si="23"/>
        <v>19</v>
      </c>
      <c r="AJ10" s="305" t="str">
        <f t="shared" ca="1" si="2"/>
        <v/>
      </c>
      <c r="AK10" s="306" t="str">
        <f t="shared" ca="1" si="3"/>
        <v/>
      </c>
      <c r="AL10" s="307" t="str">
        <f t="shared" ca="1" si="4"/>
        <v/>
      </c>
      <c r="AM10" s="304">
        <f t="shared" ca="1" si="24"/>
        <v>19</v>
      </c>
      <c r="AN10" s="305" t="str">
        <f t="shared" ca="1" si="5"/>
        <v/>
      </c>
      <c r="AO10" s="306" t="str">
        <f t="shared" ca="1" si="6"/>
        <v/>
      </c>
      <c r="AP10" s="307" t="str">
        <f t="shared" ca="1" si="7"/>
        <v/>
      </c>
      <c r="AQ10" s="304">
        <f t="shared" ca="1" si="25"/>
        <v>19</v>
      </c>
      <c r="AR10" s="305" t="str">
        <f t="shared" ca="1" si="8"/>
        <v/>
      </c>
      <c r="AS10" s="306" t="str">
        <f t="shared" ca="1" si="9"/>
        <v/>
      </c>
      <c r="AT10" s="307" t="str">
        <f t="shared" ca="1" si="10"/>
        <v/>
      </c>
      <c r="AU10" s="304" t="str">
        <f t="shared" ca="1" si="26"/>
        <v/>
      </c>
      <c r="AV10" s="305" t="str">
        <f t="shared" ca="1" si="11"/>
        <v/>
      </c>
      <c r="AW10" s="306" t="str">
        <f t="shared" ca="1" si="12"/>
        <v/>
      </c>
      <c r="AX10" s="307" t="str">
        <f t="shared" ca="1" si="13"/>
        <v/>
      </c>
      <c r="AY10" s="304" t="str">
        <f t="shared" ca="1" si="27"/>
        <v/>
      </c>
      <c r="AZ10" s="305" t="str">
        <f t="shared" ca="1" si="14"/>
        <v/>
      </c>
      <c r="BA10" s="306" t="str">
        <f t="shared" ca="1" si="15"/>
        <v/>
      </c>
      <c r="BB10" s="307" t="str">
        <f t="shared" ca="1" si="16"/>
        <v/>
      </c>
      <c r="BC10" s="304" t="str">
        <f t="shared" ca="1" si="28"/>
        <v/>
      </c>
      <c r="BD10" s="305" t="str">
        <f t="shared" ca="1" si="17"/>
        <v/>
      </c>
      <c r="BE10" s="306" t="str">
        <f t="shared" ca="1" si="18"/>
        <v/>
      </c>
      <c r="BF10" s="307" t="str">
        <f t="shared" ca="1" si="19"/>
        <v/>
      </c>
      <c r="BG10" s="304" t="str">
        <f t="shared" ca="1" si="29"/>
        <v/>
      </c>
      <c r="BH10" s="305" t="str">
        <f t="shared" ca="1" si="20"/>
        <v/>
      </c>
      <c r="BI10" s="306" t="str">
        <f t="shared" ca="1" si="21"/>
        <v/>
      </c>
      <c r="BJ10" s="307" t="str">
        <f t="shared" ca="1" si="22"/>
        <v/>
      </c>
      <c r="BL10" s="412" t="str">
        <f ca="1">IF(OR(BM10="",BM10=0),"",MAX(BL$5:BL9)+1)</f>
        <v/>
      </c>
      <c r="BM10" s="316" t="str">
        <f ca="1">IFERROR(INDEX($AJ$6:$AJ$17, ROWS(BM$4:$BM8)), IFERROR(INDEX($AN$6:$AN$17, ROWS(BM$4:$BM8)-ROWS($AJ$6:$AJ$17)), IFERROR(INDEX($AR$6:$AR$17, ROWS(BM$4:$BM8)-ROWS($AJ$6:$AJ$17)-ROWS($AN$6:$AN$17)),IFERROR(INDEX($AV$6:$AV$17, ROWS(BM$4:$BM8)-ROWS($AJ$6:$AJ$17)-ROWS($AN$6:$AN$17)-ROWS($AR$6:$AR$17)),IFERROR(INDEX($AZ$6:$AZ$17, ROWS(BM$4:$BM8)-ROWS($AJ$6:$AJ$17)-ROWS($AN$6:$AN$17)-ROWS($AR$6:$AR$17)-ROWS($AV$6:$AV$17)),IFERROR(INDEX($BD$6:$BD$17, ROWS(BM$4:$BM8)-ROWS($AJ$6:$AJ$17)-ROWS($AN$6:$AN$17)-ROWS($AR$6:$AR$17)-ROWS($AV$6:$AV$17)-ROWS($AZ$6:$AZ$17)),IFERROR(INDEX($BH$6:$BH$17, ROWS(BM$4:$BM8)-ROWS($AJ$6:$AJ$17)-ROWS($AN$6:$AN$17)-ROWS($AR$6:$AR$17)-ROWS($AV$6:$AV$17)-ROWS($AZ$6:$AZ$17)-ROWS($BD$6:$BD$17)), "")))))))</f>
        <v/>
      </c>
      <c r="BN10" s="316" t="str">
        <f t="shared" ca="1" si="30"/>
        <v>Car 1 Gas</v>
      </c>
      <c r="BO10" s="316" t="str">
        <f ca="1">IF(OR(BP10="",BP10=0),"",MAX(BO$5:BO9)+1)</f>
        <v/>
      </c>
      <c r="BP10" s="316" t="str">
        <f ca="1">IFERROR(INDEX($AK$6:$AK$17, ROWS($BP$4:BP8)), IFERROR(INDEX($AO$6:$AO$17, ROWS($BP$4:BP8)-ROWS($AK$6:$AK$17)), IFERROR(INDEX($AS$6:$AS$17, ROWS($BP$4:BP8)-ROWS($AK$6:$AK$17)-ROWS($AO$6:$AO$17)),IFERROR(INDEX($AW$6:$AW$17, ROWS($BP$4:BP8)-ROWS($AK$6:$AK$17)-ROWS($AO$6:$AO$17)-ROWS($AS$6:$AS$17)),IFERROR(INDEX($BA$6:$BA$17, ROWS($BP$4:BP8)-ROWS($AK$6:$AK$17)-ROWS($AO$6:$AO$17)-ROWS($AS$6:$AS$17)-ROWS($AW$6:$AW$17)),IFERROR(INDEX($BE$6:$BE$17, ROWS($BP$4:BP8)-ROWS($AK$6:$AK$17)-ROWS($AO$6:$AO$17)-ROWS($AS$6:$AS$17)-ROWS($AW$6:$AW$17)-ROWS($BA$6:$BA$17)),IFERROR(INDEX($BI$6:$BI$17, ROWS($BP$4:BP8)-ROWS($AK$6:$AK$17)-ROWS($AO$6:$AO$17)-ROWS($AS$6:$AS$17)-ROWS($AW$6:$AW$17)-ROWS($BA$6:$BA$17)-ROWS($BE$6:$BE$17)), "")))))))</f>
        <v/>
      </c>
      <c r="BQ10" s="316">
        <f t="shared" ca="1" si="31"/>
        <v>50</v>
      </c>
      <c r="BR10" s="413" t="str">
        <f t="shared" ca="1" si="32"/>
        <v/>
      </c>
      <c r="BS10" s="412" t="str">
        <f ca="1">IF(OR(BT10="",BT10=0),"",MAX(BS$5:BS9)+1)</f>
        <v/>
      </c>
      <c r="BT10" s="316" t="str">
        <f ca="1">IFERROR(INDEX($AJ$22:$AJ$33, ROWS($BT$4:BT8)), IFERROR(INDEX($AN$22:$AN$33, ROWS($BT$4:BT8)-ROWS($AJ$22:$AJ$33)), IFERROR(INDEX($AR$22:$AR$33, ROWS($BT$4:BT8)-ROWS($AJ$22:$AJ$33)-ROWS($AN$22:$AN$33)),IFERROR(INDEX($AV$22:$AV$33, ROWS($BT$4:BT8)-ROWS($AJ$22:$AJ$33)-ROWS($AN$22:$AN$33)-ROWS($AR$22:$AR$33)),IFERROR(INDEX($AZ$22:$AZ$33, ROWS($BT$4:BT8)-ROWS($AJ$22:$AJ$33)-ROWS($AN$22:$AN$33)-ROWS($AR$22:$AR$33)-ROWS($AV$22:$AV$33)),IFERROR(INDEX($BD$22:$BD$33, ROWS($BT$4:BT8)-ROWS($AJ$22:$AJ$33)-ROWS($AN$22:$AN$33)-ROWS($AR$22:$AR$33)-ROWS($AV$22:$AV$33)-ROWS($AZ$22:$AZ$33)),IFERROR(INDEX($BH$22:$BH$33, ROWS($BT$4:BT8)-ROWS($AJ$22:$AJ$33)-ROWS($AN$22:$AN$33)-ROWS($AR$22:$AR$33)-ROWS($AV$22:$AV$33)-ROWS($AZ$22:$AZ$33)-ROWS($BD$22:$BD$33)), "")))))))</f>
        <v/>
      </c>
      <c r="BU10" s="316" t="str">
        <f t="shared" ca="1" si="33"/>
        <v>Life Insurance</v>
      </c>
      <c r="BV10" s="316" t="str">
        <f ca="1">IF(OR(BW10="",BW10=0),"",MAX(BV$5:BV9)+1)</f>
        <v/>
      </c>
      <c r="BW10" s="316" t="str">
        <f ca="1">IFERROR(INDEX($AK$22:$AK$33, ROWS($BW$4:BW8)), IFERROR(INDEX($AO$22:$AO$33, ROWS($BW$4:BW8)-ROWS($AK$22:$AK$33)), IFERROR(INDEX($AS$22:$AS$33, ROWS($BW$4:BW8)-ROWS($AK$22:$AK$33)-ROWS($AO$22:$AO$33)),IFERROR(INDEX($AW$22:$AW$33, ROWS($BW$4:BW8)-ROWS($AK$22:$AK$33)-ROWS($AO$22:$AO$33)-ROWS($AS$22:$AS$33)),IFERROR(INDEX($BA$22:$BA$33, ROWS($BW$4:BW8)-ROWS($AK$22:$AK$33)-ROWS($AO$22:$AO$33)-ROWS($AS$22:$AS$33)-ROWS($AW$22:$AW$33)),IFERROR(INDEX($BE$22:$BE$33, ROWS($BW$4:BW8)-ROWS($AK$22:$AK$33)-ROWS($AO$22:$AO$33)-ROWS($AS$22:$AS$33)-ROWS($AW$22:$AW$33)-ROWS($BA$22:$BA$33)),IFERROR(INDEX($BI$22:$BI$33, ROWS($BW$4:BW8)-ROWS($AK$22:$AK$33)-ROWS($AO$22:$AO$33)-ROWS($AS$22:$AS$33)-ROWS($AW$22:$AW$33)-ROWS($BA$22:$BA$33)-ROWS($BE$22:$BE$33)), "")))))))</f>
        <v/>
      </c>
      <c r="BX10" s="316">
        <f t="shared" ca="1" si="34"/>
        <v>70</v>
      </c>
      <c r="BY10" s="413" t="str">
        <f t="shared" ca="1" si="35"/>
        <v/>
      </c>
      <c r="BZ10" s="412" t="str">
        <f ca="1">IF(OR(CA10="",CA10=0),"",MAX(BZ$5:BZ9)+1)</f>
        <v/>
      </c>
      <c r="CA10" s="316" t="str">
        <f ca="1">IFERROR(INDEX($AJ$38:$AJ$49, ROWS($CA$4:CA8)), IFERROR(INDEX($AN$38:$AN$49, ROWS($CA$4:CA8)-ROWS($AJ$38:$AJ$49)), IFERROR(INDEX($AR$38:$AR$49, ROWS($CA$4:CA8)-ROWS($AJ$38:$AJ$49)-ROWS($AN$38:$AN$49)),IFERROR(INDEX($AV$38:$AV$49, ROWS($CA$4:CA8)-ROWS($AJ$38:$AJ$49)-ROWS($AN$38:$AN$49)-ROWS($AR$38:$AR$49)),IFERROR(INDEX($AZ$38:$AZ$49, ROWS($CA$4:CA8)-ROWS($AJ$38:$AJ$49)-ROWS($AN$38:$AN$49)-ROWS($AR$38:$AR$49)-ROWS($AV$38:$AV$49)),IFERROR(INDEX($BD$38:$BD$49, ROWS($CA$4:CA8)-ROWS($AJ$38:$AJ$49)-ROWS($AN$38:$AN$49)-ROWS($AR$38:$AR$49)-ROWS($AV$38:$AV$49)-ROWS($AZ$38:$AZ$49)),IFERROR(INDEX($BH$38:$BH$49, ROWS($CA$4:CA8)-ROWS($AJ$38:$AJ$49)-ROWS($AN$38:$AN$49)-ROWS($AR$38:$AR$49)-ROWS($AV$38:$AV$49)-ROWS($AZ$38:$AZ$49)-ROWS($BD$38:$BD$49)), "")))))))</f>
        <v/>
      </c>
      <c r="CB10" s="316" t="str">
        <f t="shared" ca="1" si="36"/>
        <v>Car 2 Gas</v>
      </c>
      <c r="CC10" s="316" t="str">
        <f ca="1">IF(OR(CD10="",CD10=0),"",MAX(CC$5:CC9)+1)</f>
        <v/>
      </c>
      <c r="CD10" s="316" t="str">
        <f ca="1">IFERROR(INDEX($AK$38:$AK$49, ROWS($CD$4:CD8)), IFERROR(INDEX($AO$38:$AO$49, ROWS($CD$4:CD8)-ROWS($AK$38:$AK$49)), IFERROR(INDEX($AS$38:$AS$49, ROWS($CD$4:CD8)-ROWS($AK$38:$AK$49)-ROWS($AO$38:$AO$49)),IFERROR(INDEX($AW$38:$AW$49, ROWS($CD$4:CD8)-ROWS($AK$38:$AK$49)-ROWS($AO$38:$AO$49)-ROWS($AS$38:$AS$49)),IFERROR(INDEX($BA$38:$BA$49, ROWS($CD$4:CD8)-ROWS($AK$38:$AK$49)-ROWS($AO$38:$AO$49)-ROWS($AS$38:$AS$49)-ROWS($AW$38:$AW$49)),IFERROR(INDEX($BE$38:$BE$49, ROWS($CD$4:CD8)-ROWS($AK$38:$AK$49)-ROWS($AO$38:$AO$49)-ROWS($AS$38:$AS$49)-ROWS($AW$38:$AW$49)-ROWS($BA$38:$BA$49)),IFERROR(INDEX($BI$38:$BI$49, ROWS($CD$4:CD8)-ROWS($AK$38:$AK$49)-ROWS($AO$38:$AO$49)-ROWS($AS$38:$AS$49)-ROWS($AW$38:$AW$49)-ROWS($BA$38:$BA$49)-ROWS($BE$38:$BE$49)), "")))))))</f>
        <v/>
      </c>
      <c r="CE10" s="316">
        <f t="shared" ca="1" si="37"/>
        <v>80</v>
      </c>
      <c r="CF10" s="413" t="str">
        <f t="shared" ca="1" si="38"/>
        <v/>
      </c>
      <c r="CG10" s="412" t="str">
        <f ca="1">IF(OR(CH10="",CH10=0),"",MAX(CG$5:CG9)+1)</f>
        <v/>
      </c>
      <c r="CH10" s="316" t="str">
        <f ca="1">IFERROR(INDEX($AJ$54:$AJ$65, ROWS($CH$4:CH8)), IFERROR(INDEX($AN$54:$AN$65, ROWS($CH$4:CH8)-ROWS($AJ$54:$AJ$65)), IFERROR(INDEX($AR$54:$AR$65, ROWS($CH$4:CH8)-ROWS($AJ$54:$AJ$65)-ROWS($AN$54:$AN$65)),IFERROR(INDEX($AV$54:$AV$65, ROWS($CH$4:CH8)-ROWS($AJ$54:$AJ$65)-ROWS($AN$54:$AN$65)-ROWS($AR$54:$AR$65)),IFERROR(INDEX($AZ$54:$AZ$65, ROWS($CH$4:CH8)-ROWS($AJ$54:$AJ$65)-ROWS($AN$54:$AN$65)-ROWS($AR$54:$AR$65)-ROWS($AV$54:$AV$65)),IFERROR(INDEX($BD$54:$BD$65, ROWS($CH$4:CH8)-ROWS($AJ$54:$AJ$65)-ROWS($AN$54:$AN$65)-ROWS($AR$54:$AR$65)-ROWS($AV$54:$AV$65)-ROWS($AZ$54:$AZ$65)),IFERROR(INDEX($BH$54:$BH$65, ROWS($CH$4:CH8)-ROWS($AJ$54:$AJ$65)-ROWS($AN$54:$AN$65)-ROWS($AR$54:$AR$65)-ROWS($AV$54:$AV$65)-ROWS($AZ$54:$AZ$65)-ROWS($BD$54:$BD$65)), "")))))))</f>
        <v/>
      </c>
      <c r="CI10" s="316" t="str">
        <f t="shared" ca="1" si="39"/>
        <v>Auto Insurance</v>
      </c>
      <c r="CJ10" s="316" t="str">
        <f ca="1">IF(OR(CK10="",CK10=0),"",MAX(CJ$5:CJ9)+1)</f>
        <v/>
      </c>
      <c r="CK10" s="316" t="str">
        <f ca="1">IFERROR(INDEX($AK$54:$AK$65, ROWS($CK$4:CK8)), IFERROR(INDEX($AO$54:$AO$65, ROWS($CK$4:CK8)-ROWS($AK$54:$AK$65)), IFERROR(INDEX($AS$54:$AS$65, ROWS($CK$4:CK8)-ROWS($AK$54:$AK$65)-ROWS($AO$54:$AO$65)),IFERROR(INDEX($AW$54:$AW$65, ROWS($CK$4:CK8)-ROWS($AK$54:$AK$65)-ROWS($AO$54:$AO$65)-ROWS($AS$54:$AS$65)),IFERROR(INDEX($BA$54:$BA$65, ROWS($CK$4:CK8)-ROWS($AK$54:$AK$65)-ROWS($AO$54:$AO$65)-ROWS($AS$54:$AS$65)-ROWS($AW$54:$AW$65)),IFERROR(INDEX($BE$54:$BE$65, ROWS($CK$4:CK8)-ROWS($AK$54:$AK$65)-ROWS($AO$54:$AO$65)-ROWS($AS$54:$AS$65)-ROWS($AW$54:$AW$65)-ROWS($BA$54:$BA$65)),IFERROR(INDEX($BI$54:$BI$65, ROWS($CK$4:CK8)-ROWS($AK$54:$AK$65)-ROWS($AO$54:$AO$65)-ROWS($AS$54:$AS$65)-ROWS($AW$54:$AW$65)-ROWS($BA$54:$BA$65)-ROWS($BE$54:$BE$65)), "")))))))</f>
        <v/>
      </c>
      <c r="CL10" s="316">
        <f t="shared" ca="1" si="40"/>
        <v>180</v>
      </c>
      <c r="CM10" s="413" t="str">
        <f t="shared" ca="1" si="41"/>
        <v/>
      </c>
      <c r="CN10" s="412" t="str">
        <f ca="1">IF(OR(CO10="",CO10=0),"",MAX(CN$5:CN9)+1)</f>
        <v/>
      </c>
      <c r="CO10" s="316" t="str">
        <f ca="1">IFERROR(INDEX($AJ$70:$AJ$81, ROWS($CO$4:CO8)), IFERROR(INDEX($AN$70:$AN$81, ROWS($CO$4:CO8)-ROWS($AJ$70:$AJ$81)), IFERROR(INDEX($AR$70:$AR$81, ROWS($CO$4:CO8)-ROWS($AJ$70:$AJ$81)-ROWS($AN$70:$AN$81)),IFERROR(INDEX($AV$70:$AV$81, ROWS($CO$4:CO8)-ROWS($AJ$70:$AJ$81)-ROWS($AN$70:$AN$81)-ROWS($AR$70:$AR$81)),IFERROR(INDEX($AZ$70:$AZ$81, ROWS($CO$4:CO8)-ROWS($AJ$70:$AJ$81)-ROWS($AN$70:$AN$81)-ROWS($AR$70:$AR$81)-ROWS($AV$70:$AV$81)),IFERROR(INDEX($BD$70:$BD$81, ROWS($CO$4:CO8)-ROWS($AJ$70:$AJ$81)-ROWS($AN$70:$AN$81)-ROWS($AR$70:$AR$81)-ROWS($AV$70:$AV$81)-ROWS($AZ$70:$AZ$81)),IFERROR(INDEX($BH$70:$BH$81, ROWS($CO$4:CO8)-ROWS($AJ$70:$AJ$81)-ROWS($AN$70:$AN$81)-ROWS($AR$70:$AR$81)-ROWS($AV$70:$AV$81)-ROWS($AZ$70:$AZ$81)-ROWS($BD$70:$BD$81)), "")))))))</f>
        <v/>
      </c>
      <c r="CP10" s="316" t="str">
        <f t="shared" ca="1" si="42"/>
        <v/>
      </c>
      <c r="CQ10" s="316" t="str">
        <f ca="1">IF(OR(CR10="",CR10=0),"",MAX(CQ$5:CQ9)+1)</f>
        <v/>
      </c>
      <c r="CR10" s="316" t="str">
        <f ca="1">IFERROR(INDEX($AK$70:$AK$81, ROWS($CR$4:CR8)), IFERROR(INDEX($AO$70:$AO$81, ROWS($CR$4:CR8)-ROWS($AK$70:$AK$81)), IFERROR(INDEX($AS$70:$AS$81, ROWS($CR$4:CR8)-ROWS($AK$70:$AK$81)-ROWS($AO$70:$AO$81)),IFERROR(INDEX($AW$70:$AW$81, ROWS($CR$4:CR8)-ROWS($AK$70:$AK$81)-ROWS($AO$70:$AO$81)-ROWS($AS$70:$AS$81)),IFERROR(INDEX($BA$70:$BA$81, ROWS($CR$4:CR8)-ROWS($AK$70:$AK$81)-ROWS($AO$70:$AO$81)-ROWS($AS$70:$AS$81)-ROWS($AW$70:$AW$81)),IFERROR(INDEX($BE$70:$BE$81, ROWS($CR$4:CR8)-ROWS($AK$70:$AK$81)-ROWS($AO$70:$AO$81)-ROWS($AS$70:$AS$81)-ROWS($AW$70:$AW$81)-ROWS($BA$70:$BA$81)),IFERROR(INDEX($BI$70:$BI$81, ROWS($CR$4:CR8)-ROWS($AK$70:$AK$81)-ROWS($AO$70:$AO$81)-ROWS($AS$70:$AS$81)-ROWS($AW$70:$AW$81)-ROWS($BA$70:$BA$81)-ROWS($BE$70:$BE$81)), "")))))))</f>
        <v/>
      </c>
      <c r="CS10" s="316" t="str">
        <f t="shared" ca="1" si="43"/>
        <v/>
      </c>
      <c r="CT10" s="413" t="str">
        <f t="shared" ca="1" si="44"/>
        <v/>
      </c>
      <c r="CU10" s="412" t="str">
        <f>IF(OR(CV10="",CV10=0),"",MAX(CU$5:CU9)+1)</f>
        <v/>
      </c>
      <c r="CV10" s="316">
        <f>IFERROR(INDEX($AJ$86:$AJ$97, ROWS($CV$4:CV8)), IFERROR(INDEX($AN$86:$AN$97, ROWS($CV$4:CV8)-ROWS($AJ$86:$AJ$97)), ""))</f>
        <v>0</v>
      </c>
      <c r="CW10" s="316" t="str">
        <f t="shared" si="45"/>
        <v/>
      </c>
      <c r="CX10" s="316" t="str">
        <f>IF(OR(CY10="",CY10=0),"",MAX(CX$5:CX9)+1)</f>
        <v/>
      </c>
      <c r="CY10" s="316">
        <f>IFERROR(INDEX($AK$86:$AK$97, ROWS($CY$4:CY8)), IFERROR(INDEX($AO$86:$AO$97, ROWS($CY$4:CY8)-ROWS($AK$86:$AK$97)), ""))</f>
        <v>0</v>
      </c>
      <c r="CZ10" s="316" t="str">
        <f t="shared" si="46"/>
        <v/>
      </c>
      <c r="DA10" s="413" t="str">
        <f t="shared" si="47"/>
        <v/>
      </c>
      <c r="DC10" s="438">
        <f ca="1">IF(OR(DD10="",DD10=0),"",MAX(DC$5:DC9)+1)</f>
        <v>3</v>
      </c>
      <c r="DD10" s="434" t="str">
        <f t="shared" ca="1" si="48"/>
        <v>Car 1 Gas</v>
      </c>
      <c r="DE10" s="413">
        <f t="shared" ca="1" si="49"/>
        <v>50</v>
      </c>
      <c r="DF10" s="431" t="str">
        <f ca="1">IF(OR(DG10="",DG10=0),"",MAX(DF$5:DF9)+1)</f>
        <v/>
      </c>
      <c r="DG10" s="412" t="str">
        <f t="shared" ca="1" si="50"/>
        <v/>
      </c>
      <c r="DH10" s="413" t="str">
        <f t="shared" ca="1" si="51"/>
        <v/>
      </c>
      <c r="DI10" s="412" t="str">
        <f t="shared" ca="1" si="52"/>
        <v/>
      </c>
      <c r="DJ10" s="413" t="str">
        <f t="shared" ca="1" si="53"/>
        <v/>
      </c>
      <c r="DK10" s="412" t="str">
        <f t="shared" ca="1" si="54"/>
        <v/>
      </c>
      <c r="DL10" s="413" t="str">
        <f t="shared" ca="1" si="55"/>
        <v/>
      </c>
      <c r="DN10" s="425" t="str">
        <f ca="1">IF(DI18="","",CONCATENATE(DI18," - ",DJ18))</f>
        <v/>
      </c>
      <c r="DO10" s="295" t="str">
        <f ca="1">IF(DI19="","",CONCATENATE(DI19," - ",DJ19))</f>
        <v/>
      </c>
      <c r="DP10" s="295" t="str">
        <f ca="1">IF(DI20="","",CONCATENATE(DI20," - ",DJ20))</f>
        <v/>
      </c>
      <c r="DQ10" s="425" t="str">
        <f ca="1">IF(DK18="","",CONCATENATE(DK18," - ",DL18))</f>
        <v/>
      </c>
      <c r="DR10" s="295" t="str">
        <f ca="1">IF(DK19="","",CONCATENATE(DK19," - ",DL19))</f>
        <v/>
      </c>
      <c r="DS10" s="426" t="str">
        <f ca="1">IF(DK20="","",CONCATENATE(DK20," - ",DL20))</f>
        <v/>
      </c>
    </row>
    <row r="11" spans="1:123" s="293" customFormat="1" ht="15" customHeight="1" thickBot="1" x14ac:dyDescent="0.35">
      <c r="A11" s="291">
        <f>Year!Q12</f>
        <v>44990</v>
      </c>
      <c r="B11" s="290" t="str">
        <f>IF(ISERROR(MATCH(A11,event_dates,0)),"",INDEX(events,MATCH(A11,event_dates,0)))</f>
        <v/>
      </c>
      <c r="C11" s="291">
        <f>Year!R12</f>
        <v>44991</v>
      </c>
      <c r="D11" s="290" t="str">
        <f>IF(ISERROR(MATCH(C11,event_dates,0)),"",INDEX(events,MATCH(C11,event_dates,0)))</f>
        <v/>
      </c>
      <c r="E11" s="291">
        <f>Year!S12</f>
        <v>44992</v>
      </c>
      <c r="F11" s="290" t="str">
        <f>IF(ISERROR(MATCH(E11,event_dates,0)),"",INDEX(events,MATCH(E11,event_dates,0)))</f>
        <v/>
      </c>
      <c r="G11" s="291">
        <f>Year!T12</f>
        <v>44993</v>
      </c>
      <c r="H11" s="290" t="str">
        <f>IF(ISERROR(MATCH(G11,event_dates,0)),"",INDEX(events,MATCH(G11,event_dates,0)))</f>
        <v/>
      </c>
      <c r="I11" s="291">
        <f>Year!U12</f>
        <v>44994</v>
      </c>
      <c r="J11" s="290" t="str">
        <f>IF(ISERROR(MATCH(I11,event_dates,0)),"",INDEX(events,MATCH(I11,event_dates,0)))</f>
        <v/>
      </c>
      <c r="K11" s="291">
        <f>Year!V12</f>
        <v>44995</v>
      </c>
      <c r="L11" s="290" t="str">
        <f>IF(ISERROR(MATCH(K11,event_dates,0)),"",INDEX(events,MATCH(K11,event_dates,0)))</f>
        <v/>
      </c>
      <c r="M11" s="291">
        <f>Year!W12</f>
        <v>44996</v>
      </c>
      <c r="N11" s="290" t="str">
        <f>IF(ISERROR(MATCH(M11,event_dates,0)),"",INDEX(events,MATCH(M11,event_dates,0)))</f>
        <v/>
      </c>
      <c r="P11" s="295" t="str">
        <f ca="1">IF(DN26="","",DN26)</f>
        <v>Internet - 100</v>
      </c>
      <c r="Q11" s="295" t="str">
        <f t="shared" ref="Q11:U16" ca="1" si="56">IF(DO26="","",DO26)</f>
        <v>D. Store Card 3 - 30</v>
      </c>
      <c r="R11" s="295" t="str">
        <f t="shared" ca="1" si="56"/>
        <v>Pet Care - 80</v>
      </c>
      <c r="S11" s="296" t="str">
        <f t="shared" ca="1" si="56"/>
        <v>Paycheck 2 - 400</v>
      </c>
      <c r="T11" s="295" t="str">
        <f t="shared" ca="1" si="56"/>
        <v/>
      </c>
      <c r="U11" s="295" t="str">
        <f t="shared" ca="1" si="56"/>
        <v/>
      </c>
      <c r="V11" s="1156"/>
      <c r="W11" s="1157"/>
      <c r="X11" s="445"/>
      <c r="Y11"/>
      <c r="AB11" s="299"/>
      <c r="AC11" s="358">
        <f>IF('Data Entry'!B17="","",'Data Entry'!B17)</f>
        <v>15</v>
      </c>
      <c r="AD11" s="356" t="str">
        <f>IF('Data Entry'!A17="","",'Data Entry'!A17)</f>
        <v>Roth IRA</v>
      </c>
      <c r="AE11" s="363">
        <f>IF('Data Entry'!C17="","",'Data Entry'!C17)</f>
        <v>100</v>
      </c>
      <c r="AF11" s="402" t="str">
        <f>IF('Data Entry'!E17="","",'Data Entry'!E17)</f>
        <v>Monthly</v>
      </c>
      <c r="AG11" s="300"/>
      <c r="AH11"/>
      <c r="AI11" s="304">
        <f t="shared" ca="1" si="23"/>
        <v>20</v>
      </c>
      <c r="AJ11" s="305" t="str">
        <f t="shared" ca="1" si="2"/>
        <v/>
      </c>
      <c r="AK11" s="306" t="str">
        <f t="shared" ca="1" si="3"/>
        <v/>
      </c>
      <c r="AL11" s="307" t="str">
        <f t="shared" ca="1" si="4"/>
        <v/>
      </c>
      <c r="AM11" s="304">
        <f t="shared" ca="1" si="24"/>
        <v>20</v>
      </c>
      <c r="AN11" s="305" t="str">
        <f t="shared" ca="1" si="5"/>
        <v/>
      </c>
      <c r="AO11" s="306" t="str">
        <f t="shared" ca="1" si="6"/>
        <v/>
      </c>
      <c r="AP11" s="307" t="str">
        <f t="shared" ca="1" si="7"/>
        <v/>
      </c>
      <c r="AQ11" s="304">
        <f t="shared" ca="1" si="25"/>
        <v>20</v>
      </c>
      <c r="AR11" s="305" t="str">
        <f t="shared" ca="1" si="8"/>
        <v/>
      </c>
      <c r="AS11" s="306" t="str">
        <f t="shared" ca="1" si="9"/>
        <v/>
      </c>
      <c r="AT11" s="307" t="str">
        <f t="shared" ca="1" si="10"/>
        <v/>
      </c>
      <c r="AU11" s="304" t="str">
        <f t="shared" ca="1" si="26"/>
        <v/>
      </c>
      <c r="AV11" s="305" t="str">
        <f t="shared" ca="1" si="11"/>
        <v/>
      </c>
      <c r="AW11" s="306" t="str">
        <f t="shared" ca="1" si="12"/>
        <v/>
      </c>
      <c r="AX11" s="307" t="str">
        <f t="shared" ca="1" si="13"/>
        <v/>
      </c>
      <c r="AY11" s="304" t="str">
        <f t="shared" ca="1" si="27"/>
        <v/>
      </c>
      <c r="AZ11" s="305" t="str">
        <f t="shared" ca="1" si="14"/>
        <v/>
      </c>
      <c r="BA11" s="306" t="str">
        <f t="shared" ca="1" si="15"/>
        <v/>
      </c>
      <c r="BB11" s="307" t="str">
        <f t="shared" ca="1" si="16"/>
        <v/>
      </c>
      <c r="BC11" s="304" t="str">
        <f t="shared" ca="1" si="28"/>
        <v/>
      </c>
      <c r="BD11" s="305" t="str">
        <f t="shared" ca="1" si="17"/>
        <v/>
      </c>
      <c r="BE11" s="306" t="str">
        <f t="shared" ca="1" si="18"/>
        <v/>
      </c>
      <c r="BF11" s="307" t="str">
        <f t="shared" ca="1" si="19"/>
        <v/>
      </c>
      <c r="BG11" s="304" t="str">
        <f t="shared" ca="1" si="29"/>
        <v/>
      </c>
      <c r="BH11" s="305" t="str">
        <f t="shared" ca="1" si="20"/>
        <v/>
      </c>
      <c r="BI11" s="306" t="str">
        <f t="shared" ca="1" si="21"/>
        <v/>
      </c>
      <c r="BJ11" s="307" t="str">
        <f t="shared" ca="1" si="22"/>
        <v/>
      </c>
      <c r="BL11" s="412" t="str">
        <f ca="1">IF(OR(BM11="",BM11=0),"",MAX(BL$5:BL10)+1)</f>
        <v/>
      </c>
      <c r="BM11" s="316" t="str">
        <f ca="1">IFERROR(INDEX($AJ$6:$AJ$17, ROWS(BM$4:$BM9)), IFERROR(INDEX($AN$6:$AN$17, ROWS(BM$4:$BM9)-ROWS($AJ$6:$AJ$17)), IFERROR(INDEX($AR$6:$AR$17, ROWS(BM$4:$BM9)-ROWS($AJ$6:$AJ$17)-ROWS($AN$6:$AN$17)),IFERROR(INDEX($AV$6:$AV$17, ROWS(BM$4:$BM9)-ROWS($AJ$6:$AJ$17)-ROWS($AN$6:$AN$17)-ROWS($AR$6:$AR$17)),IFERROR(INDEX($AZ$6:$AZ$17, ROWS(BM$4:$BM9)-ROWS($AJ$6:$AJ$17)-ROWS($AN$6:$AN$17)-ROWS($AR$6:$AR$17)-ROWS($AV$6:$AV$17)),IFERROR(INDEX($BD$6:$BD$17, ROWS(BM$4:$BM9)-ROWS($AJ$6:$AJ$17)-ROWS($AN$6:$AN$17)-ROWS($AR$6:$AR$17)-ROWS($AV$6:$AV$17)-ROWS($AZ$6:$AZ$17)),IFERROR(INDEX($BH$6:$BH$17, ROWS(BM$4:$BM9)-ROWS($AJ$6:$AJ$17)-ROWS($AN$6:$AN$17)-ROWS($AR$6:$AR$17)-ROWS($AV$6:$AV$17)-ROWS($AZ$6:$AZ$17)-ROWS($BD$6:$BD$17)), "")))))))</f>
        <v/>
      </c>
      <c r="BN11" s="316" t="str">
        <f t="shared" ca="1" si="30"/>
        <v/>
      </c>
      <c r="BO11" s="316" t="str">
        <f ca="1">IF(OR(BP11="",BP11=0),"",MAX(BO$5:BO10)+1)</f>
        <v/>
      </c>
      <c r="BP11" s="316" t="str">
        <f ca="1">IFERROR(INDEX($AK$6:$AK$17, ROWS($BP$4:BP9)), IFERROR(INDEX($AO$6:$AO$17, ROWS($BP$4:BP9)-ROWS($AK$6:$AK$17)), IFERROR(INDEX($AS$6:$AS$17, ROWS($BP$4:BP9)-ROWS($AK$6:$AK$17)-ROWS($AO$6:$AO$17)),IFERROR(INDEX($AW$6:$AW$17, ROWS($BP$4:BP9)-ROWS($AK$6:$AK$17)-ROWS($AO$6:$AO$17)-ROWS($AS$6:$AS$17)),IFERROR(INDEX($BA$6:$BA$17, ROWS($BP$4:BP9)-ROWS($AK$6:$AK$17)-ROWS($AO$6:$AO$17)-ROWS($AS$6:$AS$17)-ROWS($AW$6:$AW$17)),IFERROR(INDEX($BE$6:$BE$17, ROWS($BP$4:BP9)-ROWS($AK$6:$AK$17)-ROWS($AO$6:$AO$17)-ROWS($AS$6:$AS$17)-ROWS($AW$6:$AW$17)-ROWS($BA$6:$BA$17)),IFERROR(INDEX($BI$6:$BI$17, ROWS($BP$4:BP9)-ROWS($AK$6:$AK$17)-ROWS($AO$6:$AO$17)-ROWS($AS$6:$AS$17)-ROWS($AW$6:$AW$17)-ROWS($BA$6:$BA$17)-ROWS($BE$6:$BE$17)), "")))))))</f>
        <v/>
      </c>
      <c r="BQ11" s="316" t="str">
        <f t="shared" ca="1" si="31"/>
        <v/>
      </c>
      <c r="BR11" s="413" t="str">
        <f t="shared" ca="1" si="32"/>
        <v/>
      </c>
      <c r="BS11" s="412" t="str">
        <f ca="1">IF(OR(BT11="",BT11=0),"",MAX(BS$5:BS10)+1)</f>
        <v/>
      </c>
      <c r="BT11" s="316" t="str">
        <f ca="1">IFERROR(INDEX($AJ$22:$AJ$33, ROWS($BT$4:BT9)), IFERROR(INDEX($AN$22:$AN$33, ROWS($BT$4:BT9)-ROWS($AJ$22:$AJ$33)), IFERROR(INDEX($AR$22:$AR$33, ROWS($BT$4:BT9)-ROWS($AJ$22:$AJ$33)-ROWS($AN$22:$AN$33)),IFERROR(INDEX($AV$22:$AV$33, ROWS($BT$4:BT9)-ROWS($AJ$22:$AJ$33)-ROWS($AN$22:$AN$33)-ROWS($AR$22:$AR$33)),IFERROR(INDEX($AZ$22:$AZ$33, ROWS($BT$4:BT9)-ROWS($AJ$22:$AJ$33)-ROWS($AN$22:$AN$33)-ROWS($AR$22:$AR$33)-ROWS($AV$22:$AV$33)),IFERROR(INDEX($BD$22:$BD$33, ROWS($BT$4:BT9)-ROWS($AJ$22:$AJ$33)-ROWS($AN$22:$AN$33)-ROWS($AR$22:$AR$33)-ROWS($AV$22:$AV$33)-ROWS($AZ$22:$AZ$33)),IFERROR(INDEX($BH$22:$BH$33, ROWS($BT$4:BT9)-ROWS($AJ$22:$AJ$33)-ROWS($AN$22:$AN$33)-ROWS($AR$22:$AR$33)-ROWS($AV$22:$AV$33)-ROWS($AZ$22:$AZ$33)-ROWS($BD$22:$BD$33)), "")))))))</f>
        <v/>
      </c>
      <c r="BU11" s="316" t="str">
        <f t="shared" ca="1" si="33"/>
        <v>Paycheck 2</v>
      </c>
      <c r="BV11" s="316" t="str">
        <f ca="1">IF(OR(BW11="",BW11=0),"",MAX(BV$5:BV10)+1)</f>
        <v/>
      </c>
      <c r="BW11" s="316" t="str">
        <f ca="1">IFERROR(INDEX($AK$22:$AK$33, ROWS($BW$4:BW9)), IFERROR(INDEX($AO$22:$AO$33, ROWS($BW$4:BW9)-ROWS($AK$22:$AK$33)), IFERROR(INDEX($AS$22:$AS$33, ROWS($BW$4:BW9)-ROWS($AK$22:$AK$33)-ROWS($AO$22:$AO$33)),IFERROR(INDEX($AW$22:$AW$33, ROWS($BW$4:BW9)-ROWS($AK$22:$AK$33)-ROWS($AO$22:$AO$33)-ROWS($AS$22:$AS$33)),IFERROR(INDEX($BA$22:$BA$33, ROWS($BW$4:BW9)-ROWS($AK$22:$AK$33)-ROWS($AO$22:$AO$33)-ROWS($AS$22:$AS$33)-ROWS($AW$22:$AW$33)),IFERROR(INDEX($BE$22:$BE$33, ROWS($BW$4:BW9)-ROWS($AK$22:$AK$33)-ROWS($AO$22:$AO$33)-ROWS($AS$22:$AS$33)-ROWS($AW$22:$AW$33)-ROWS($BA$22:$BA$33)),IFERROR(INDEX($BI$22:$BI$33, ROWS($BW$4:BW9)-ROWS($AK$22:$AK$33)-ROWS($AO$22:$AO$33)-ROWS($AS$22:$AS$33)-ROWS($AW$22:$AW$33)-ROWS($BA$22:$BA$33)-ROWS($BE$22:$BE$33)), "")))))))</f>
        <v/>
      </c>
      <c r="BX11" s="316">
        <f t="shared" ca="1" si="34"/>
        <v>400</v>
      </c>
      <c r="BY11" s="413" t="str">
        <f t="shared" ca="1" si="35"/>
        <v>Income</v>
      </c>
      <c r="BZ11" s="412" t="str">
        <f ca="1">IF(OR(CA11="",CA11=0),"",MAX(BZ$5:BZ10)+1)</f>
        <v/>
      </c>
      <c r="CA11" s="316" t="str">
        <f ca="1">IFERROR(INDEX($AJ$38:$AJ$49, ROWS($CA$4:CA9)), IFERROR(INDEX($AN$38:$AN$49, ROWS($CA$4:CA9)-ROWS($AJ$38:$AJ$49)), IFERROR(INDEX($AR$38:$AR$49, ROWS($CA$4:CA9)-ROWS($AJ$38:$AJ$49)-ROWS($AN$38:$AN$49)),IFERROR(INDEX($AV$38:$AV$49, ROWS($CA$4:CA9)-ROWS($AJ$38:$AJ$49)-ROWS($AN$38:$AN$49)-ROWS($AR$38:$AR$49)),IFERROR(INDEX($AZ$38:$AZ$49, ROWS($CA$4:CA9)-ROWS($AJ$38:$AJ$49)-ROWS($AN$38:$AN$49)-ROWS($AR$38:$AR$49)-ROWS($AV$38:$AV$49)),IFERROR(INDEX($BD$38:$BD$49, ROWS($CA$4:CA9)-ROWS($AJ$38:$AJ$49)-ROWS($AN$38:$AN$49)-ROWS($AR$38:$AR$49)-ROWS($AV$38:$AV$49)-ROWS($AZ$38:$AZ$49)),IFERROR(INDEX($BH$38:$BH$49, ROWS($CA$4:CA9)-ROWS($AJ$38:$AJ$49)-ROWS($AN$38:$AN$49)-ROWS($AR$38:$AR$49)-ROWS($AV$38:$AV$49)-ROWS($AZ$38:$AZ$49)-ROWS($BD$38:$BD$49)), "")))))))</f>
        <v/>
      </c>
      <c r="CB11" s="316" t="str">
        <f t="shared" ca="1" si="36"/>
        <v>Roth IRA</v>
      </c>
      <c r="CC11" s="316" t="str">
        <f ca="1">IF(OR(CD11="",CD11=0),"",MAX(CC$5:CC10)+1)</f>
        <v/>
      </c>
      <c r="CD11" s="316" t="str">
        <f ca="1">IFERROR(INDEX($AK$38:$AK$49, ROWS($CD$4:CD9)), IFERROR(INDEX($AO$38:$AO$49, ROWS($CD$4:CD9)-ROWS($AK$38:$AK$49)), IFERROR(INDEX($AS$38:$AS$49, ROWS($CD$4:CD9)-ROWS($AK$38:$AK$49)-ROWS($AO$38:$AO$49)),IFERROR(INDEX($AW$38:$AW$49, ROWS($CD$4:CD9)-ROWS($AK$38:$AK$49)-ROWS($AO$38:$AO$49)-ROWS($AS$38:$AS$49)),IFERROR(INDEX($BA$38:$BA$49, ROWS($CD$4:CD9)-ROWS($AK$38:$AK$49)-ROWS($AO$38:$AO$49)-ROWS($AS$38:$AS$49)-ROWS($AW$38:$AW$49)),IFERROR(INDEX($BE$38:$BE$49, ROWS($CD$4:CD9)-ROWS($AK$38:$AK$49)-ROWS($AO$38:$AO$49)-ROWS($AS$38:$AS$49)-ROWS($AW$38:$AW$49)-ROWS($BA$38:$BA$49)),IFERROR(INDEX($BI$38:$BI$49, ROWS($CD$4:CD9)-ROWS($AK$38:$AK$49)-ROWS($AO$38:$AO$49)-ROWS($AS$38:$AS$49)-ROWS($AW$38:$AW$49)-ROWS($BA$38:$BA$49)-ROWS($BE$38:$BE$49)), "")))))))</f>
        <v/>
      </c>
      <c r="CE11" s="316">
        <f t="shared" ca="1" si="37"/>
        <v>100</v>
      </c>
      <c r="CF11" s="413" t="str">
        <f t="shared" ca="1" si="38"/>
        <v/>
      </c>
      <c r="CG11" s="412" t="str">
        <f ca="1">IF(OR(CH11="",CH11=0),"",MAX(CG$5:CG10)+1)</f>
        <v/>
      </c>
      <c r="CH11" s="316" t="str">
        <f ca="1">IFERROR(INDEX($AJ$54:$AJ$65, ROWS($CH$4:CH9)), IFERROR(INDEX($AN$54:$AN$65, ROWS($CH$4:CH9)-ROWS($AJ$54:$AJ$65)), IFERROR(INDEX($AR$54:$AR$65, ROWS($CH$4:CH9)-ROWS($AJ$54:$AJ$65)-ROWS($AN$54:$AN$65)),IFERROR(INDEX($AV$54:$AV$65, ROWS($CH$4:CH9)-ROWS($AJ$54:$AJ$65)-ROWS($AN$54:$AN$65)-ROWS($AR$54:$AR$65)),IFERROR(INDEX($AZ$54:$AZ$65, ROWS($CH$4:CH9)-ROWS($AJ$54:$AJ$65)-ROWS($AN$54:$AN$65)-ROWS($AR$54:$AR$65)-ROWS($AV$54:$AV$65)),IFERROR(INDEX($BD$54:$BD$65, ROWS($CH$4:CH9)-ROWS($AJ$54:$AJ$65)-ROWS($AN$54:$AN$65)-ROWS($AR$54:$AR$65)-ROWS($AV$54:$AV$65)-ROWS($AZ$54:$AZ$65)),IFERROR(INDEX($BH$54:$BH$65, ROWS($CH$4:CH9)-ROWS($AJ$54:$AJ$65)-ROWS($AN$54:$AN$65)-ROWS($AR$54:$AR$65)-ROWS($AV$54:$AV$65)-ROWS($AZ$54:$AZ$65)-ROWS($BD$54:$BD$65)), "")))))))</f>
        <v/>
      </c>
      <c r="CI11" s="316" t="str">
        <f t="shared" ca="1" si="39"/>
        <v>Boat Loan</v>
      </c>
      <c r="CJ11" s="316" t="str">
        <f ca="1">IF(OR(CK11="",CK11=0),"",MAX(CJ$5:CJ10)+1)</f>
        <v/>
      </c>
      <c r="CK11" s="316" t="str">
        <f ca="1">IFERROR(INDEX($AK$54:$AK$65, ROWS($CK$4:CK9)), IFERROR(INDEX($AO$54:$AO$65, ROWS($CK$4:CK9)-ROWS($AK$54:$AK$65)), IFERROR(INDEX($AS$54:$AS$65, ROWS($CK$4:CK9)-ROWS($AK$54:$AK$65)-ROWS($AO$54:$AO$65)),IFERROR(INDEX($AW$54:$AW$65, ROWS($CK$4:CK9)-ROWS($AK$54:$AK$65)-ROWS($AO$54:$AO$65)-ROWS($AS$54:$AS$65)),IFERROR(INDEX($BA$54:$BA$65, ROWS($CK$4:CK9)-ROWS($AK$54:$AK$65)-ROWS($AO$54:$AO$65)-ROWS($AS$54:$AS$65)-ROWS($AW$54:$AW$65)),IFERROR(INDEX($BE$54:$BE$65, ROWS($CK$4:CK9)-ROWS($AK$54:$AK$65)-ROWS($AO$54:$AO$65)-ROWS($AS$54:$AS$65)-ROWS($AW$54:$AW$65)-ROWS($BA$54:$BA$65)),IFERROR(INDEX($BI$54:$BI$65, ROWS($CK$4:CK9)-ROWS($AK$54:$AK$65)-ROWS($AO$54:$AO$65)-ROWS($AS$54:$AS$65)-ROWS($AW$54:$AW$65)-ROWS($BA$54:$BA$65)-ROWS($BE$54:$BE$65)), "")))))))</f>
        <v/>
      </c>
      <c r="CL11" s="316">
        <f t="shared" ca="1" si="40"/>
        <v>300</v>
      </c>
      <c r="CM11" s="413" t="str">
        <f t="shared" ca="1" si="41"/>
        <v/>
      </c>
      <c r="CN11" s="412" t="str">
        <f ca="1">IF(OR(CO11="",CO11=0),"",MAX(CN$5:CN10)+1)</f>
        <v/>
      </c>
      <c r="CO11" s="316" t="str">
        <f ca="1">IFERROR(INDEX($AJ$70:$AJ$81, ROWS($CO$4:CO9)), IFERROR(INDEX($AN$70:$AN$81, ROWS($CO$4:CO9)-ROWS($AJ$70:$AJ$81)), IFERROR(INDEX($AR$70:$AR$81, ROWS($CO$4:CO9)-ROWS($AJ$70:$AJ$81)-ROWS($AN$70:$AN$81)),IFERROR(INDEX($AV$70:$AV$81, ROWS($CO$4:CO9)-ROWS($AJ$70:$AJ$81)-ROWS($AN$70:$AN$81)-ROWS($AR$70:$AR$81)),IFERROR(INDEX($AZ$70:$AZ$81, ROWS($CO$4:CO9)-ROWS($AJ$70:$AJ$81)-ROWS($AN$70:$AN$81)-ROWS($AR$70:$AR$81)-ROWS($AV$70:$AV$81)),IFERROR(INDEX($BD$70:$BD$81, ROWS($CO$4:CO9)-ROWS($AJ$70:$AJ$81)-ROWS($AN$70:$AN$81)-ROWS($AR$70:$AR$81)-ROWS($AV$70:$AV$81)-ROWS($AZ$70:$AZ$81)),IFERROR(INDEX($BH$70:$BH$81, ROWS($CO$4:CO9)-ROWS($AJ$70:$AJ$81)-ROWS($AN$70:$AN$81)-ROWS($AR$70:$AR$81)-ROWS($AV$70:$AV$81)-ROWS($AZ$70:$AZ$81)-ROWS($BD$70:$BD$81)), "")))))))</f>
        <v/>
      </c>
      <c r="CP11" s="316" t="str">
        <f t="shared" ca="1" si="42"/>
        <v/>
      </c>
      <c r="CQ11" s="316" t="str">
        <f ca="1">IF(OR(CR11="",CR11=0),"",MAX(CQ$5:CQ10)+1)</f>
        <v/>
      </c>
      <c r="CR11" s="316" t="str">
        <f ca="1">IFERROR(INDEX($AK$70:$AK$81, ROWS($CR$4:CR9)), IFERROR(INDEX($AO$70:$AO$81, ROWS($CR$4:CR9)-ROWS($AK$70:$AK$81)), IFERROR(INDEX($AS$70:$AS$81, ROWS($CR$4:CR9)-ROWS($AK$70:$AK$81)-ROWS($AO$70:$AO$81)),IFERROR(INDEX($AW$70:$AW$81, ROWS($CR$4:CR9)-ROWS($AK$70:$AK$81)-ROWS($AO$70:$AO$81)-ROWS($AS$70:$AS$81)),IFERROR(INDEX($BA$70:$BA$81, ROWS($CR$4:CR9)-ROWS($AK$70:$AK$81)-ROWS($AO$70:$AO$81)-ROWS($AS$70:$AS$81)-ROWS($AW$70:$AW$81)),IFERROR(INDEX($BE$70:$BE$81, ROWS($CR$4:CR9)-ROWS($AK$70:$AK$81)-ROWS($AO$70:$AO$81)-ROWS($AS$70:$AS$81)-ROWS($AW$70:$AW$81)-ROWS($BA$70:$BA$81)),IFERROR(INDEX($BI$70:$BI$81, ROWS($CR$4:CR9)-ROWS($AK$70:$AK$81)-ROWS($AO$70:$AO$81)-ROWS($AS$70:$AS$81)-ROWS($AW$70:$AW$81)-ROWS($BA$70:$BA$81)-ROWS($BE$70:$BE$81)), "")))))))</f>
        <v/>
      </c>
      <c r="CS11" s="316" t="str">
        <f t="shared" ca="1" si="43"/>
        <v/>
      </c>
      <c r="CT11" s="413" t="str">
        <f t="shared" ca="1" si="44"/>
        <v/>
      </c>
      <c r="CU11" s="412" t="str">
        <f>IF(OR(CV11="",CV11=0),"",MAX(CU$5:CU10)+1)</f>
        <v/>
      </c>
      <c r="CV11" s="316">
        <f>IFERROR(INDEX($AJ$86:$AJ$97, ROWS($CV$4:CV9)), IFERROR(INDEX($AN$86:$AN$97, ROWS($CV$4:CV9)-ROWS($AJ$86:$AJ$97)), ""))</f>
        <v>0</v>
      </c>
      <c r="CW11" s="316" t="str">
        <f t="shared" si="45"/>
        <v/>
      </c>
      <c r="CX11" s="316" t="str">
        <f>IF(OR(CY11="",CY11=0),"",MAX(CX$5:CX10)+1)</f>
        <v/>
      </c>
      <c r="CY11" s="316">
        <f>IFERROR(INDEX($AK$86:$AK$97, ROWS($CY$4:CY9)), IFERROR(INDEX($AO$86:$AO$97, ROWS($CY$4:CY9)-ROWS($AK$86:$AK$97)), ""))</f>
        <v>0</v>
      </c>
      <c r="CZ11" s="316" t="str">
        <f t="shared" si="46"/>
        <v/>
      </c>
      <c r="DA11" s="413" t="str">
        <f t="shared" si="47"/>
        <v/>
      </c>
      <c r="DC11" s="438" t="str">
        <f ca="1">IF(OR(DD11="",DD11=0),"",MAX(DC$5:DC10)+1)</f>
        <v/>
      </c>
      <c r="DD11" s="434" t="str">
        <f t="shared" ca="1" si="48"/>
        <v/>
      </c>
      <c r="DE11" s="413" t="str">
        <f t="shared" ca="1" si="49"/>
        <v/>
      </c>
      <c r="DF11" s="431" t="str">
        <f ca="1">IF(OR(DG11="",DG11=0),"",MAX(DF$5:DF10)+1)</f>
        <v/>
      </c>
      <c r="DG11" s="412" t="str">
        <f t="shared" ca="1" si="50"/>
        <v/>
      </c>
      <c r="DH11" s="413" t="str">
        <f t="shared" ca="1" si="51"/>
        <v/>
      </c>
      <c r="DI11" s="412" t="str">
        <f t="shared" ca="1" si="52"/>
        <v/>
      </c>
      <c r="DJ11" s="413" t="str">
        <f t="shared" ca="1" si="53"/>
        <v/>
      </c>
      <c r="DK11" s="412" t="str">
        <f t="shared" ca="1" si="54"/>
        <v/>
      </c>
      <c r="DL11" s="413" t="str">
        <f t="shared" ca="1" si="55"/>
        <v/>
      </c>
      <c r="DN11" s="427" t="str">
        <f ca="1">IF(DI21="","",CONCATENATE(DI21," - ",DJ21))</f>
        <v/>
      </c>
      <c r="DO11" s="428" t="str">
        <f ca="1">IF(DI22="","",CONCATENATE(DI22," - ",DJ22))</f>
        <v/>
      </c>
      <c r="DP11" s="428" t="str">
        <f ca="1">IF(DI23="","",CONCATENATE(DI23," - ",DJ23))</f>
        <v/>
      </c>
      <c r="DQ11" s="427" t="str">
        <f ca="1">IF(DK21="","",CONCATENATE(DK21," - ",DL21))</f>
        <v/>
      </c>
      <c r="DR11" s="428" t="str">
        <f ca="1">IF(DK22="","",CONCATENATE(DK22," - ",DL22))</f>
        <v/>
      </c>
      <c r="DS11" s="429" t="str">
        <f ca="1">IF(DK23="","",CONCATENATE(DK23," - ",DL23))</f>
        <v/>
      </c>
    </row>
    <row r="12" spans="1:123" s="292" customFormat="1" ht="15" customHeight="1" thickBot="1" x14ac:dyDescent="0.35">
      <c r="A12" s="1181" t="str">
        <f ca="1">IF(ISERROR(MATCH(A11,event_dates,0)+MATCH(A11,OFFSET(event_dates,MATCH(A11,event_dates,0),0,500,1),0)),"",INDEX(events,MATCH(A11,event_dates,0)+MATCH(A11,OFFSET(event_dates,MATCH(A11,event_dates,0),0,500,1),0)))</f>
        <v/>
      </c>
      <c r="B12" s="1182"/>
      <c r="C12" s="1181" t="str">
        <f ca="1">IF(ISERROR(MATCH(C11,event_dates,0)+MATCH(C11,OFFSET(event_dates,MATCH(C11,event_dates,0),0,500,1),0)),"",INDEX(events,MATCH(C11,event_dates,0)+MATCH(C11,OFFSET(event_dates,MATCH(C11,event_dates,0),0,500,1),0)))</f>
        <v/>
      </c>
      <c r="D12" s="1182"/>
      <c r="E12" s="1181" t="str">
        <f ca="1">IF(ISERROR(MATCH(E11,event_dates,0)+MATCH(E11,OFFSET(event_dates,MATCH(E11,event_dates,0),0,500,1),0)),"",INDEX(events,MATCH(E11,event_dates,0)+MATCH(E11,OFFSET(event_dates,MATCH(E11,event_dates,0),0,500,1),0)))</f>
        <v/>
      </c>
      <c r="F12" s="1182"/>
      <c r="G12" s="1181" t="str">
        <f ca="1">IF(ISERROR(MATCH(G11,event_dates,0)+MATCH(G11,OFFSET(event_dates,MATCH(G11,event_dates,0),0,500,1),0)),"",INDEX(events,MATCH(G11,event_dates,0)+MATCH(G11,OFFSET(event_dates,MATCH(G11,event_dates,0),0,500,1),0)))</f>
        <v/>
      </c>
      <c r="H12" s="1182"/>
      <c r="I12" s="1181" t="str">
        <f ca="1">IF(ISERROR(MATCH(I11,event_dates,0)+MATCH(I11,OFFSET(event_dates,MATCH(I11,event_dates,0),0,500,1),0)),"",INDEX(events,MATCH(I11,event_dates,0)+MATCH(I11,OFFSET(event_dates,MATCH(I11,event_dates,0),0,500,1),0)))</f>
        <v/>
      </c>
      <c r="J12" s="1182"/>
      <c r="K12" s="1181" t="str">
        <f ca="1">IF(ISERROR(MATCH(K11,event_dates,0)+MATCH(K11,OFFSET(event_dates,MATCH(K11,event_dates,0),0,500,1),0)),"",INDEX(events,MATCH(K11,event_dates,0)+MATCH(K11,OFFSET(event_dates,MATCH(K11,event_dates,0),0,500,1),0)))</f>
        <v/>
      </c>
      <c r="L12" s="1182"/>
      <c r="M12" s="1181" t="str">
        <f ca="1">IF(ISERROR(MATCH(M11,event_dates,0)+MATCH(M11,OFFSET(event_dates,MATCH(M11,event_dates,0),0,500,1),0)),"",INDEX(events,MATCH(M11,event_dates,0)+MATCH(M11,OFFSET(event_dates,MATCH(M11,event_dates,0),0,500,1),0)))</f>
        <v/>
      </c>
      <c r="N12" s="1182"/>
      <c r="P12" s="295" t="str">
        <f t="shared" ref="P12:P16" ca="1" si="57">IF(DN27="","",DN27)</f>
        <v>Groceries - 125</v>
      </c>
      <c r="Q12" s="295" t="str">
        <f t="shared" ca="1" si="56"/>
        <v>Life Insurance - 70</v>
      </c>
      <c r="R12" s="295" t="str">
        <f t="shared" ca="1" si="56"/>
        <v>Lawn Service - 50</v>
      </c>
      <c r="S12" s="296" t="str">
        <f t="shared" ca="1" si="56"/>
        <v/>
      </c>
      <c r="T12" s="295" t="str">
        <f t="shared" ca="1" si="56"/>
        <v/>
      </c>
      <c r="U12" s="295" t="str">
        <f t="shared" ca="1" si="56"/>
        <v/>
      </c>
      <c r="V12" s="1158" t="s">
        <v>502</v>
      </c>
      <c r="W12" s="1159"/>
      <c r="X12" s="445">
        <f ca="1">IF(DP32="",0,DP32)</f>
        <v>469.95</v>
      </c>
      <c r="Y12"/>
      <c r="AB12" s="299"/>
      <c r="AC12" s="358">
        <f>IF('Data Entry'!B18="","",'Data Entry'!B18)</f>
        <v>16</v>
      </c>
      <c r="AD12" s="356" t="str">
        <f>IF('Data Entry'!A18="","",'Data Entry'!A18)</f>
        <v>Audible</v>
      </c>
      <c r="AE12" s="363">
        <f>IF('Data Entry'!C18="","",'Data Entry'!C18)</f>
        <v>14.95</v>
      </c>
      <c r="AF12" s="402" t="str">
        <f>IF('Data Entry'!E18="","",'Data Entry'!E18)</f>
        <v>Monthly</v>
      </c>
      <c r="AG12" s="300"/>
      <c r="AH12"/>
      <c r="AI12" s="304">
        <f t="shared" ca="1" si="23"/>
        <v>21</v>
      </c>
      <c r="AJ12" s="305" t="str">
        <f t="shared" ca="1" si="2"/>
        <v/>
      </c>
      <c r="AK12" s="306" t="str">
        <f t="shared" ca="1" si="3"/>
        <v/>
      </c>
      <c r="AL12" s="307" t="str">
        <f t="shared" ca="1" si="4"/>
        <v/>
      </c>
      <c r="AM12" s="304">
        <f t="shared" ca="1" si="24"/>
        <v>21</v>
      </c>
      <c r="AN12" s="305" t="str">
        <f t="shared" ca="1" si="5"/>
        <v/>
      </c>
      <c r="AO12" s="306" t="str">
        <f t="shared" ca="1" si="6"/>
        <v/>
      </c>
      <c r="AP12" s="307" t="str">
        <f t="shared" ca="1" si="7"/>
        <v/>
      </c>
      <c r="AQ12" s="304">
        <f t="shared" ca="1" si="25"/>
        <v>21</v>
      </c>
      <c r="AR12" s="305" t="str">
        <f t="shared" ca="1" si="8"/>
        <v/>
      </c>
      <c r="AS12" s="306" t="str">
        <f t="shared" ca="1" si="9"/>
        <v/>
      </c>
      <c r="AT12" s="307" t="str">
        <f t="shared" ca="1" si="10"/>
        <v/>
      </c>
      <c r="AU12" s="304" t="str">
        <f t="shared" ca="1" si="26"/>
        <v/>
      </c>
      <c r="AV12" s="305" t="str">
        <f t="shared" ca="1" si="11"/>
        <v/>
      </c>
      <c r="AW12" s="306" t="str">
        <f t="shared" ca="1" si="12"/>
        <v/>
      </c>
      <c r="AX12" s="307" t="str">
        <f t="shared" ca="1" si="13"/>
        <v/>
      </c>
      <c r="AY12" s="304" t="str">
        <f t="shared" ca="1" si="27"/>
        <v/>
      </c>
      <c r="AZ12" s="305" t="str">
        <f t="shared" ca="1" si="14"/>
        <v/>
      </c>
      <c r="BA12" s="306" t="str">
        <f t="shared" ca="1" si="15"/>
        <v/>
      </c>
      <c r="BB12" s="307" t="str">
        <f t="shared" ca="1" si="16"/>
        <v/>
      </c>
      <c r="BC12" s="304" t="str">
        <f t="shared" ca="1" si="28"/>
        <v/>
      </c>
      <c r="BD12" s="305" t="str">
        <f t="shared" ca="1" si="17"/>
        <v/>
      </c>
      <c r="BE12" s="306" t="str">
        <f t="shared" ca="1" si="18"/>
        <v/>
      </c>
      <c r="BF12" s="307" t="str">
        <f t="shared" ca="1" si="19"/>
        <v/>
      </c>
      <c r="BG12" s="304" t="str">
        <f t="shared" ca="1" si="29"/>
        <v/>
      </c>
      <c r="BH12" s="305" t="str">
        <f t="shared" ca="1" si="20"/>
        <v/>
      </c>
      <c r="BI12" s="306" t="str">
        <f t="shared" ca="1" si="21"/>
        <v/>
      </c>
      <c r="BJ12" s="307" t="str">
        <f t="shared" ca="1" si="22"/>
        <v/>
      </c>
      <c r="BL12" s="412" t="str">
        <f ca="1">IF(OR(BM12="",BM12=0),"",MAX(BL$5:BL11)+1)</f>
        <v/>
      </c>
      <c r="BM12" s="316" t="str">
        <f ca="1">IFERROR(INDEX($AJ$6:$AJ$17, ROWS(BM$4:$BM10)), IFERROR(INDEX($AN$6:$AN$17, ROWS(BM$4:$BM10)-ROWS($AJ$6:$AJ$17)), IFERROR(INDEX($AR$6:$AR$17, ROWS(BM$4:$BM10)-ROWS($AJ$6:$AJ$17)-ROWS($AN$6:$AN$17)),IFERROR(INDEX($AV$6:$AV$17, ROWS(BM$4:$BM10)-ROWS($AJ$6:$AJ$17)-ROWS($AN$6:$AN$17)-ROWS($AR$6:$AR$17)),IFERROR(INDEX($AZ$6:$AZ$17, ROWS(BM$4:$BM10)-ROWS($AJ$6:$AJ$17)-ROWS($AN$6:$AN$17)-ROWS($AR$6:$AR$17)-ROWS($AV$6:$AV$17)),IFERROR(INDEX($BD$6:$BD$17, ROWS(BM$4:$BM10)-ROWS($AJ$6:$AJ$17)-ROWS($AN$6:$AN$17)-ROWS($AR$6:$AR$17)-ROWS($AV$6:$AV$17)-ROWS($AZ$6:$AZ$17)),IFERROR(INDEX($BH$6:$BH$17, ROWS(BM$4:$BM10)-ROWS($AJ$6:$AJ$17)-ROWS($AN$6:$AN$17)-ROWS($AR$6:$AR$17)-ROWS($AV$6:$AV$17)-ROWS($AZ$6:$AZ$17)-ROWS($BD$6:$BD$17)), "")))))))</f>
        <v/>
      </c>
      <c r="BN12" s="316" t="str">
        <f t="shared" ca="1" si="30"/>
        <v/>
      </c>
      <c r="BO12" s="316" t="str">
        <f ca="1">IF(OR(BP12="",BP12=0),"",MAX(BO$5:BO11)+1)</f>
        <v/>
      </c>
      <c r="BP12" s="316" t="str">
        <f ca="1">IFERROR(INDEX($AK$6:$AK$17, ROWS($BP$4:BP10)), IFERROR(INDEX($AO$6:$AO$17, ROWS($BP$4:BP10)-ROWS($AK$6:$AK$17)), IFERROR(INDEX($AS$6:$AS$17, ROWS($BP$4:BP10)-ROWS($AK$6:$AK$17)-ROWS($AO$6:$AO$17)),IFERROR(INDEX($AW$6:$AW$17, ROWS($BP$4:BP10)-ROWS($AK$6:$AK$17)-ROWS($AO$6:$AO$17)-ROWS($AS$6:$AS$17)),IFERROR(INDEX($BA$6:$BA$17, ROWS($BP$4:BP10)-ROWS($AK$6:$AK$17)-ROWS($AO$6:$AO$17)-ROWS($AS$6:$AS$17)-ROWS($AW$6:$AW$17)),IFERROR(INDEX($BE$6:$BE$17, ROWS($BP$4:BP10)-ROWS($AK$6:$AK$17)-ROWS($AO$6:$AO$17)-ROWS($AS$6:$AS$17)-ROWS($AW$6:$AW$17)-ROWS($BA$6:$BA$17)),IFERROR(INDEX($BI$6:$BI$17, ROWS($BP$4:BP10)-ROWS($AK$6:$AK$17)-ROWS($AO$6:$AO$17)-ROWS($AS$6:$AS$17)-ROWS($AW$6:$AW$17)-ROWS($BA$6:$BA$17)-ROWS($BE$6:$BE$17)), "")))))))</f>
        <v/>
      </c>
      <c r="BQ12" s="316" t="str">
        <f t="shared" ca="1" si="31"/>
        <v/>
      </c>
      <c r="BR12" s="413" t="str">
        <f t="shared" ca="1" si="32"/>
        <v/>
      </c>
      <c r="BS12" s="412" t="str">
        <f ca="1">IF(OR(BT12="",BT12=0),"",MAX(BS$5:BS11)+1)</f>
        <v/>
      </c>
      <c r="BT12" s="316" t="str">
        <f ca="1">IFERROR(INDEX($AJ$22:$AJ$33, ROWS($BT$4:BT10)), IFERROR(INDEX($AN$22:$AN$33, ROWS($BT$4:BT10)-ROWS($AJ$22:$AJ$33)), IFERROR(INDEX($AR$22:$AR$33, ROWS($BT$4:BT10)-ROWS($AJ$22:$AJ$33)-ROWS($AN$22:$AN$33)),IFERROR(INDEX($AV$22:$AV$33, ROWS($BT$4:BT10)-ROWS($AJ$22:$AJ$33)-ROWS($AN$22:$AN$33)-ROWS($AR$22:$AR$33)),IFERROR(INDEX($AZ$22:$AZ$33, ROWS($BT$4:BT10)-ROWS($AJ$22:$AJ$33)-ROWS($AN$22:$AN$33)-ROWS($AR$22:$AR$33)-ROWS($AV$22:$AV$33)),IFERROR(INDEX($BD$22:$BD$33, ROWS($BT$4:BT10)-ROWS($AJ$22:$AJ$33)-ROWS($AN$22:$AN$33)-ROWS($AR$22:$AR$33)-ROWS($AV$22:$AV$33)-ROWS($AZ$22:$AZ$33)),IFERROR(INDEX($BH$22:$BH$33, ROWS($BT$4:BT10)-ROWS($AJ$22:$AJ$33)-ROWS($AN$22:$AN$33)-ROWS($AR$22:$AR$33)-ROWS($AV$22:$AV$33)-ROWS($AZ$22:$AZ$33)-ROWS($BD$22:$BD$33)), "")))))))</f>
        <v/>
      </c>
      <c r="BU12" s="316" t="str">
        <f t="shared" ca="1" si="33"/>
        <v>Lawn Service</v>
      </c>
      <c r="BV12" s="316" t="str">
        <f ca="1">IF(OR(BW12="",BW12=0),"",MAX(BV$5:BV11)+1)</f>
        <v/>
      </c>
      <c r="BW12" s="316" t="str">
        <f ca="1">IFERROR(INDEX($AK$22:$AK$33, ROWS($BW$4:BW10)), IFERROR(INDEX($AO$22:$AO$33, ROWS($BW$4:BW10)-ROWS($AK$22:$AK$33)), IFERROR(INDEX($AS$22:$AS$33, ROWS($BW$4:BW10)-ROWS($AK$22:$AK$33)-ROWS($AO$22:$AO$33)),IFERROR(INDEX($AW$22:$AW$33, ROWS($BW$4:BW10)-ROWS($AK$22:$AK$33)-ROWS($AO$22:$AO$33)-ROWS($AS$22:$AS$33)),IFERROR(INDEX($BA$22:$BA$33, ROWS($BW$4:BW10)-ROWS($AK$22:$AK$33)-ROWS($AO$22:$AO$33)-ROWS($AS$22:$AS$33)-ROWS($AW$22:$AW$33)),IFERROR(INDEX($BE$22:$BE$33, ROWS($BW$4:BW10)-ROWS($AK$22:$AK$33)-ROWS($AO$22:$AO$33)-ROWS($AS$22:$AS$33)-ROWS($AW$22:$AW$33)-ROWS($BA$22:$BA$33)),IFERROR(INDEX($BI$22:$BI$33, ROWS($BW$4:BW10)-ROWS($AK$22:$AK$33)-ROWS($AO$22:$AO$33)-ROWS($AS$22:$AS$33)-ROWS($AW$22:$AW$33)-ROWS($BA$22:$BA$33)-ROWS($BE$22:$BE$33)), "")))))))</f>
        <v/>
      </c>
      <c r="BX12" s="316">
        <f t="shared" ca="1" si="34"/>
        <v>50</v>
      </c>
      <c r="BY12" s="413" t="str">
        <f t="shared" ca="1" si="35"/>
        <v/>
      </c>
      <c r="BZ12" s="412" t="str">
        <f ca="1">IF(OR(CA12="",CA12=0),"",MAX(BZ$5:BZ11)+1)</f>
        <v/>
      </c>
      <c r="CA12" s="316" t="str">
        <f ca="1">IFERROR(INDEX($AJ$38:$AJ$49, ROWS($CA$4:CA10)), IFERROR(INDEX($AN$38:$AN$49, ROWS($CA$4:CA10)-ROWS($AJ$38:$AJ$49)), IFERROR(INDEX($AR$38:$AR$49, ROWS($CA$4:CA10)-ROWS($AJ$38:$AJ$49)-ROWS($AN$38:$AN$49)),IFERROR(INDEX($AV$38:$AV$49, ROWS($CA$4:CA10)-ROWS($AJ$38:$AJ$49)-ROWS($AN$38:$AN$49)-ROWS($AR$38:$AR$49)),IFERROR(INDEX($AZ$38:$AZ$49, ROWS($CA$4:CA10)-ROWS($AJ$38:$AJ$49)-ROWS($AN$38:$AN$49)-ROWS($AR$38:$AR$49)-ROWS($AV$38:$AV$49)),IFERROR(INDEX($BD$38:$BD$49, ROWS($CA$4:CA10)-ROWS($AJ$38:$AJ$49)-ROWS($AN$38:$AN$49)-ROWS($AR$38:$AR$49)-ROWS($AV$38:$AV$49)-ROWS($AZ$38:$AZ$49)),IFERROR(INDEX($BH$38:$BH$49, ROWS($CA$4:CA10)-ROWS($AJ$38:$AJ$49)-ROWS($AN$38:$AN$49)-ROWS($AR$38:$AR$49)-ROWS($AV$38:$AV$49)-ROWS($AZ$38:$AZ$49)-ROWS($BD$38:$BD$49)), "")))))))</f>
        <v/>
      </c>
      <c r="CB12" s="316" t="str">
        <f t="shared" ca="1" si="36"/>
        <v>D. Store Card 2</v>
      </c>
      <c r="CC12" s="316" t="str">
        <f ca="1">IF(OR(CD12="",CD12=0),"",MAX(CC$5:CC11)+1)</f>
        <v/>
      </c>
      <c r="CD12" s="316" t="str">
        <f ca="1">IFERROR(INDEX($AK$38:$AK$49, ROWS($CD$4:CD10)), IFERROR(INDEX($AO$38:$AO$49, ROWS($CD$4:CD10)-ROWS($AK$38:$AK$49)), IFERROR(INDEX($AS$38:$AS$49, ROWS($CD$4:CD10)-ROWS($AK$38:$AK$49)-ROWS($AO$38:$AO$49)),IFERROR(INDEX($AW$38:$AW$49, ROWS($CD$4:CD10)-ROWS($AK$38:$AK$49)-ROWS($AO$38:$AO$49)-ROWS($AS$38:$AS$49)),IFERROR(INDEX($BA$38:$BA$49, ROWS($CD$4:CD10)-ROWS($AK$38:$AK$49)-ROWS($AO$38:$AO$49)-ROWS($AS$38:$AS$49)-ROWS($AW$38:$AW$49)),IFERROR(INDEX($BE$38:$BE$49, ROWS($CD$4:CD10)-ROWS($AK$38:$AK$49)-ROWS($AO$38:$AO$49)-ROWS($AS$38:$AS$49)-ROWS($AW$38:$AW$49)-ROWS($BA$38:$BA$49)),IFERROR(INDEX($BI$38:$BI$49, ROWS($CD$4:CD10)-ROWS($AK$38:$AK$49)-ROWS($AO$38:$AO$49)-ROWS($AS$38:$AS$49)-ROWS($AW$38:$AW$49)-ROWS($BA$38:$BA$49)-ROWS($BE$38:$BE$49)), "")))))))</f>
        <v/>
      </c>
      <c r="CE12" s="316">
        <f t="shared" ca="1" si="37"/>
        <v>30</v>
      </c>
      <c r="CF12" s="413" t="str">
        <f t="shared" ca="1" si="38"/>
        <v/>
      </c>
      <c r="CG12" s="412" t="str">
        <f ca="1">IF(OR(CH12="",CH12=0),"",MAX(CG$5:CG11)+1)</f>
        <v/>
      </c>
      <c r="CH12" s="316" t="str">
        <f ca="1">IFERROR(INDEX($AJ$54:$AJ$65, ROWS($CH$4:CH10)), IFERROR(INDEX($AN$54:$AN$65, ROWS($CH$4:CH10)-ROWS($AJ$54:$AJ$65)), IFERROR(INDEX($AR$54:$AR$65, ROWS($CH$4:CH10)-ROWS($AJ$54:$AJ$65)-ROWS($AN$54:$AN$65)),IFERROR(INDEX($AV$54:$AV$65, ROWS($CH$4:CH10)-ROWS($AJ$54:$AJ$65)-ROWS($AN$54:$AN$65)-ROWS($AR$54:$AR$65)),IFERROR(INDEX($AZ$54:$AZ$65, ROWS($CH$4:CH10)-ROWS($AJ$54:$AJ$65)-ROWS($AN$54:$AN$65)-ROWS($AR$54:$AR$65)-ROWS($AV$54:$AV$65)),IFERROR(INDEX($BD$54:$BD$65, ROWS($CH$4:CH10)-ROWS($AJ$54:$AJ$65)-ROWS($AN$54:$AN$65)-ROWS($AR$54:$AR$65)-ROWS($AV$54:$AV$65)-ROWS($AZ$54:$AZ$65)),IFERROR(INDEX($BH$54:$BH$65, ROWS($CH$4:CH10)-ROWS($AJ$54:$AJ$65)-ROWS($AN$54:$AN$65)-ROWS($AR$54:$AR$65)-ROWS($AV$54:$AV$65)-ROWS($AZ$54:$AZ$65)-ROWS($BD$54:$BD$65)), "")))))))</f>
        <v/>
      </c>
      <c r="CI12" s="316" t="str">
        <f t="shared" ca="1" si="39"/>
        <v/>
      </c>
      <c r="CJ12" s="316" t="str">
        <f ca="1">IF(OR(CK12="",CK12=0),"",MAX(CJ$5:CJ11)+1)</f>
        <v/>
      </c>
      <c r="CK12" s="316" t="str">
        <f ca="1">IFERROR(INDEX($AK$54:$AK$65, ROWS($CK$4:CK10)), IFERROR(INDEX($AO$54:$AO$65, ROWS($CK$4:CK10)-ROWS($AK$54:$AK$65)), IFERROR(INDEX($AS$54:$AS$65, ROWS($CK$4:CK10)-ROWS($AK$54:$AK$65)-ROWS($AO$54:$AO$65)),IFERROR(INDEX($AW$54:$AW$65, ROWS($CK$4:CK10)-ROWS($AK$54:$AK$65)-ROWS($AO$54:$AO$65)-ROWS($AS$54:$AS$65)),IFERROR(INDEX($BA$54:$BA$65, ROWS($CK$4:CK10)-ROWS($AK$54:$AK$65)-ROWS($AO$54:$AO$65)-ROWS($AS$54:$AS$65)-ROWS($AW$54:$AW$65)),IFERROR(INDEX($BE$54:$BE$65, ROWS($CK$4:CK10)-ROWS($AK$54:$AK$65)-ROWS($AO$54:$AO$65)-ROWS($AS$54:$AS$65)-ROWS($AW$54:$AW$65)-ROWS($BA$54:$BA$65)),IFERROR(INDEX($BI$54:$BI$65, ROWS($CK$4:CK10)-ROWS($AK$54:$AK$65)-ROWS($AO$54:$AO$65)-ROWS($AS$54:$AS$65)-ROWS($AW$54:$AW$65)-ROWS($BA$54:$BA$65)-ROWS($BE$54:$BE$65)), "")))))))</f>
        <v/>
      </c>
      <c r="CL12" s="316" t="str">
        <f t="shared" ca="1" si="40"/>
        <v/>
      </c>
      <c r="CM12" s="413" t="str">
        <f t="shared" ca="1" si="41"/>
        <v/>
      </c>
      <c r="CN12" s="412" t="str">
        <f ca="1">IF(OR(CO12="",CO12=0),"",MAX(CN$5:CN11)+1)</f>
        <v/>
      </c>
      <c r="CO12" s="316" t="str">
        <f ca="1">IFERROR(INDEX($AJ$70:$AJ$81, ROWS($CO$4:CO10)), IFERROR(INDEX($AN$70:$AN$81, ROWS($CO$4:CO10)-ROWS($AJ$70:$AJ$81)), IFERROR(INDEX($AR$70:$AR$81, ROWS($CO$4:CO10)-ROWS($AJ$70:$AJ$81)-ROWS($AN$70:$AN$81)),IFERROR(INDEX($AV$70:$AV$81, ROWS($CO$4:CO10)-ROWS($AJ$70:$AJ$81)-ROWS($AN$70:$AN$81)-ROWS($AR$70:$AR$81)),IFERROR(INDEX($AZ$70:$AZ$81, ROWS($CO$4:CO10)-ROWS($AJ$70:$AJ$81)-ROWS($AN$70:$AN$81)-ROWS($AR$70:$AR$81)-ROWS($AV$70:$AV$81)),IFERROR(INDEX($BD$70:$BD$81, ROWS($CO$4:CO10)-ROWS($AJ$70:$AJ$81)-ROWS($AN$70:$AN$81)-ROWS($AR$70:$AR$81)-ROWS($AV$70:$AV$81)-ROWS($AZ$70:$AZ$81)),IFERROR(INDEX($BH$70:$BH$81, ROWS($CO$4:CO10)-ROWS($AJ$70:$AJ$81)-ROWS($AN$70:$AN$81)-ROWS($AR$70:$AR$81)-ROWS($AV$70:$AV$81)-ROWS($AZ$70:$AZ$81)-ROWS($BD$70:$BD$81)), "")))))))</f>
        <v/>
      </c>
      <c r="CP12" s="316" t="str">
        <f t="shared" ca="1" si="42"/>
        <v/>
      </c>
      <c r="CQ12" s="316" t="str">
        <f ca="1">IF(OR(CR12="",CR12=0),"",MAX(CQ$5:CQ11)+1)</f>
        <v/>
      </c>
      <c r="CR12" s="316" t="str">
        <f ca="1">IFERROR(INDEX($AK$70:$AK$81, ROWS($CR$4:CR10)), IFERROR(INDEX($AO$70:$AO$81, ROWS($CR$4:CR10)-ROWS($AK$70:$AK$81)), IFERROR(INDEX($AS$70:$AS$81, ROWS($CR$4:CR10)-ROWS($AK$70:$AK$81)-ROWS($AO$70:$AO$81)),IFERROR(INDEX($AW$70:$AW$81, ROWS($CR$4:CR10)-ROWS($AK$70:$AK$81)-ROWS($AO$70:$AO$81)-ROWS($AS$70:$AS$81)),IFERROR(INDEX($BA$70:$BA$81, ROWS($CR$4:CR10)-ROWS($AK$70:$AK$81)-ROWS($AO$70:$AO$81)-ROWS($AS$70:$AS$81)-ROWS($AW$70:$AW$81)),IFERROR(INDEX($BE$70:$BE$81, ROWS($CR$4:CR10)-ROWS($AK$70:$AK$81)-ROWS($AO$70:$AO$81)-ROWS($AS$70:$AS$81)-ROWS($AW$70:$AW$81)-ROWS($BA$70:$BA$81)),IFERROR(INDEX($BI$70:$BI$81, ROWS($CR$4:CR10)-ROWS($AK$70:$AK$81)-ROWS($AO$70:$AO$81)-ROWS($AS$70:$AS$81)-ROWS($AW$70:$AW$81)-ROWS($BA$70:$BA$81)-ROWS($BE$70:$BE$81)), "")))))))</f>
        <v/>
      </c>
      <c r="CS12" s="316" t="str">
        <f t="shared" ca="1" si="43"/>
        <v/>
      </c>
      <c r="CT12" s="413" t="str">
        <f t="shared" ca="1" si="44"/>
        <v/>
      </c>
      <c r="CU12" s="412" t="str">
        <f>IF(OR(CV12="",CV12=0),"",MAX(CU$5:CU11)+1)</f>
        <v/>
      </c>
      <c r="CV12" s="316">
        <f>IFERROR(INDEX($AJ$86:$AJ$97, ROWS($CV$4:CV10)), IFERROR(INDEX($AN$86:$AN$97, ROWS($CV$4:CV10)-ROWS($AJ$86:$AJ$97)), ""))</f>
        <v>0</v>
      </c>
      <c r="CW12" s="316" t="str">
        <f t="shared" si="45"/>
        <v/>
      </c>
      <c r="CX12" s="316" t="str">
        <f>IF(OR(CY12="",CY12=0),"",MAX(CX$5:CX11)+1)</f>
        <v/>
      </c>
      <c r="CY12" s="316">
        <f>IFERROR(INDEX($AK$86:$AK$97, ROWS($CY$4:CY10)), IFERROR(INDEX($AO$86:$AO$97, ROWS($CY$4:CY10)-ROWS($AK$86:$AK$97)), ""))</f>
        <v>0</v>
      </c>
      <c r="CZ12" s="316" t="str">
        <f t="shared" si="46"/>
        <v/>
      </c>
      <c r="DA12" s="413" t="str">
        <f t="shared" si="47"/>
        <v/>
      </c>
      <c r="DC12" s="438" t="str">
        <f ca="1">IF(OR(DD12="",DD12=0),"",MAX(DC$5:DC11)+1)</f>
        <v/>
      </c>
      <c r="DD12" s="434" t="str">
        <f t="shared" ca="1" si="48"/>
        <v/>
      </c>
      <c r="DE12" s="413" t="str">
        <f t="shared" ca="1" si="49"/>
        <v/>
      </c>
      <c r="DF12" s="431" t="str">
        <f ca="1">IF(OR(DG12="",DG12=0),"",MAX(DF$5:DF11)+1)</f>
        <v/>
      </c>
      <c r="DG12" s="412" t="str">
        <f t="shared" ca="1" si="50"/>
        <v/>
      </c>
      <c r="DH12" s="413" t="str">
        <f t="shared" ca="1" si="51"/>
        <v/>
      </c>
      <c r="DI12" s="412" t="str">
        <f t="shared" ca="1" si="52"/>
        <v/>
      </c>
      <c r="DJ12" s="413" t="str">
        <f t="shared" ca="1" si="53"/>
        <v/>
      </c>
      <c r="DK12" s="412" t="str">
        <f t="shared" ca="1" si="54"/>
        <v/>
      </c>
      <c r="DL12" s="413" t="str">
        <f t="shared" ca="1" si="55"/>
        <v/>
      </c>
      <c r="DN12" s="1192" t="s">
        <v>505</v>
      </c>
      <c r="DO12" s="1193"/>
      <c r="DP12" s="443">
        <f ca="1">IF(DJ6="","",SUM(DJ6:DJ23))</f>
        <v>970</v>
      </c>
      <c r="DQ12" s="1192" t="s">
        <v>506</v>
      </c>
      <c r="DR12" s="1193"/>
      <c r="DS12" s="444">
        <f ca="1">IF(DL6="","",SUM(DL6:DL23))</f>
        <v>1550</v>
      </c>
    </row>
    <row r="13" spans="1:123" s="292" customFormat="1" ht="15" customHeight="1" x14ac:dyDescent="0.3">
      <c r="A13" s="1183"/>
      <c r="B13" s="1182"/>
      <c r="C13" s="1183"/>
      <c r="D13" s="1182"/>
      <c r="E13" s="1183"/>
      <c r="F13" s="1182"/>
      <c r="G13" s="1183"/>
      <c r="H13" s="1182"/>
      <c r="I13" s="1183"/>
      <c r="J13" s="1182"/>
      <c r="K13" s="1183"/>
      <c r="L13" s="1182"/>
      <c r="M13" s="1183"/>
      <c r="N13" s="1182"/>
      <c r="P13" s="295" t="str">
        <f t="shared" ca="1" si="57"/>
        <v>Netflix - 14.95</v>
      </c>
      <c r="Q13" s="295" t="str">
        <f t="shared" ca="1" si="56"/>
        <v/>
      </c>
      <c r="R13" s="295" t="str">
        <f t="shared" ca="1" si="56"/>
        <v/>
      </c>
      <c r="S13" s="296" t="str">
        <f t="shared" ca="1" si="56"/>
        <v/>
      </c>
      <c r="T13" s="295" t="str">
        <f t="shared" ca="1" si="56"/>
        <v/>
      </c>
      <c r="U13" s="295" t="str">
        <f t="shared" ca="1" si="56"/>
        <v/>
      </c>
      <c r="V13" s="1158" t="s">
        <v>507</v>
      </c>
      <c r="W13" s="1159"/>
      <c r="X13" s="445">
        <f ca="1">IF(DS32="",0,DS32)</f>
        <v>400</v>
      </c>
      <c r="Y13"/>
      <c r="AB13" s="299"/>
      <c r="AC13" s="358">
        <f>IF('Data Entry'!B19="","",'Data Entry'!B19)</f>
        <v>29</v>
      </c>
      <c r="AD13" s="356" t="str">
        <f>IF('Data Entry'!A19="","",'Data Entry'!A19)</f>
        <v>Spotify</v>
      </c>
      <c r="AE13" s="363">
        <f>IF('Data Entry'!C19="","",'Data Entry'!C19)</f>
        <v>9.99</v>
      </c>
      <c r="AF13" s="402" t="str">
        <f>IF('Data Entry'!E19="","",'Data Entry'!E19)</f>
        <v>Monthly</v>
      </c>
      <c r="AG13" s="300"/>
      <c r="AH13"/>
      <c r="AI13" s="304">
        <f t="shared" ca="1" si="23"/>
        <v>22</v>
      </c>
      <c r="AJ13" s="305" t="str">
        <f t="shared" ca="1" si="2"/>
        <v/>
      </c>
      <c r="AK13" s="306" t="str">
        <f t="shared" ca="1" si="3"/>
        <v/>
      </c>
      <c r="AL13" s="307" t="str">
        <f t="shared" ca="1" si="4"/>
        <v/>
      </c>
      <c r="AM13" s="304">
        <f t="shared" ca="1" si="24"/>
        <v>22</v>
      </c>
      <c r="AN13" s="305" t="str">
        <f t="shared" ca="1" si="5"/>
        <v/>
      </c>
      <c r="AO13" s="306" t="str">
        <f t="shared" ca="1" si="6"/>
        <v/>
      </c>
      <c r="AP13" s="307" t="str">
        <f t="shared" ca="1" si="7"/>
        <v/>
      </c>
      <c r="AQ13" s="304">
        <f t="shared" ca="1" si="25"/>
        <v>22</v>
      </c>
      <c r="AR13" s="305" t="str">
        <f t="shared" ca="1" si="8"/>
        <v/>
      </c>
      <c r="AS13" s="306" t="str">
        <f t="shared" ca="1" si="9"/>
        <v/>
      </c>
      <c r="AT13" s="307" t="str">
        <f t="shared" ca="1" si="10"/>
        <v/>
      </c>
      <c r="AU13" s="304" t="str">
        <f t="shared" ca="1" si="26"/>
        <v/>
      </c>
      <c r="AV13" s="305" t="str">
        <f t="shared" ca="1" si="11"/>
        <v/>
      </c>
      <c r="AW13" s="306" t="str">
        <f t="shared" ca="1" si="12"/>
        <v/>
      </c>
      <c r="AX13" s="307" t="str">
        <f t="shared" ca="1" si="13"/>
        <v/>
      </c>
      <c r="AY13" s="304" t="str">
        <f t="shared" ca="1" si="27"/>
        <v/>
      </c>
      <c r="AZ13" s="305" t="str">
        <f t="shared" ca="1" si="14"/>
        <v/>
      </c>
      <c r="BA13" s="306" t="str">
        <f t="shared" ca="1" si="15"/>
        <v/>
      </c>
      <c r="BB13" s="307" t="str">
        <f t="shared" ca="1" si="16"/>
        <v/>
      </c>
      <c r="BC13" s="304" t="str">
        <f t="shared" ca="1" si="28"/>
        <v/>
      </c>
      <c r="BD13" s="305" t="str">
        <f t="shared" ca="1" si="17"/>
        <v/>
      </c>
      <c r="BE13" s="306" t="str">
        <f t="shared" ca="1" si="18"/>
        <v/>
      </c>
      <c r="BF13" s="307" t="str">
        <f t="shared" ca="1" si="19"/>
        <v/>
      </c>
      <c r="BG13" s="304" t="str">
        <f t="shared" ca="1" si="29"/>
        <v/>
      </c>
      <c r="BH13" s="305" t="str">
        <f t="shared" ca="1" si="20"/>
        <v/>
      </c>
      <c r="BI13" s="306" t="str">
        <f t="shared" ca="1" si="21"/>
        <v/>
      </c>
      <c r="BJ13" s="307" t="str">
        <f t="shared" ca="1" si="22"/>
        <v/>
      </c>
      <c r="BL13" s="412" t="str">
        <f ca="1">IF(OR(BM13="",BM13=0),"",MAX(BL$5:BL12)+1)</f>
        <v/>
      </c>
      <c r="BM13" s="316" t="str">
        <f ca="1">IFERROR(INDEX($AJ$6:$AJ$17, ROWS(BM$4:$BM11)), IFERROR(INDEX($AN$6:$AN$17, ROWS(BM$4:$BM11)-ROWS($AJ$6:$AJ$17)), IFERROR(INDEX($AR$6:$AR$17, ROWS(BM$4:$BM11)-ROWS($AJ$6:$AJ$17)-ROWS($AN$6:$AN$17)),IFERROR(INDEX($AV$6:$AV$17, ROWS(BM$4:$BM11)-ROWS($AJ$6:$AJ$17)-ROWS($AN$6:$AN$17)-ROWS($AR$6:$AR$17)),IFERROR(INDEX($AZ$6:$AZ$17, ROWS(BM$4:$BM11)-ROWS($AJ$6:$AJ$17)-ROWS($AN$6:$AN$17)-ROWS($AR$6:$AR$17)-ROWS($AV$6:$AV$17)),IFERROR(INDEX($BD$6:$BD$17, ROWS(BM$4:$BM11)-ROWS($AJ$6:$AJ$17)-ROWS($AN$6:$AN$17)-ROWS($AR$6:$AR$17)-ROWS($AV$6:$AV$17)-ROWS($AZ$6:$AZ$17)),IFERROR(INDEX($BH$6:$BH$17, ROWS(BM$4:$BM11)-ROWS($AJ$6:$AJ$17)-ROWS($AN$6:$AN$17)-ROWS($AR$6:$AR$17)-ROWS($AV$6:$AV$17)-ROWS($AZ$6:$AZ$17)-ROWS($BD$6:$BD$17)), "")))))))</f>
        <v/>
      </c>
      <c r="BN13" s="316" t="str">
        <f t="shared" ca="1" si="30"/>
        <v/>
      </c>
      <c r="BO13" s="316" t="str">
        <f ca="1">IF(OR(BP13="",BP13=0),"",MAX(BO$5:BO12)+1)</f>
        <v/>
      </c>
      <c r="BP13" s="316" t="str">
        <f ca="1">IFERROR(INDEX($AK$6:$AK$17, ROWS($BP$4:BP11)), IFERROR(INDEX($AO$6:$AO$17, ROWS($BP$4:BP11)-ROWS($AK$6:$AK$17)), IFERROR(INDEX($AS$6:$AS$17, ROWS($BP$4:BP11)-ROWS($AK$6:$AK$17)-ROWS($AO$6:$AO$17)),IFERROR(INDEX($AW$6:$AW$17, ROWS($BP$4:BP11)-ROWS($AK$6:$AK$17)-ROWS($AO$6:$AO$17)-ROWS($AS$6:$AS$17)),IFERROR(INDEX($BA$6:$BA$17, ROWS($BP$4:BP11)-ROWS($AK$6:$AK$17)-ROWS($AO$6:$AO$17)-ROWS($AS$6:$AS$17)-ROWS($AW$6:$AW$17)),IFERROR(INDEX($BE$6:$BE$17, ROWS($BP$4:BP11)-ROWS($AK$6:$AK$17)-ROWS($AO$6:$AO$17)-ROWS($AS$6:$AS$17)-ROWS($AW$6:$AW$17)-ROWS($BA$6:$BA$17)),IFERROR(INDEX($BI$6:$BI$17, ROWS($BP$4:BP11)-ROWS($AK$6:$AK$17)-ROWS($AO$6:$AO$17)-ROWS($AS$6:$AS$17)-ROWS($AW$6:$AW$17)-ROWS($BA$6:$BA$17)-ROWS($BE$6:$BE$17)), "")))))))</f>
        <v/>
      </c>
      <c r="BQ13" s="316" t="str">
        <f t="shared" ca="1" si="31"/>
        <v/>
      </c>
      <c r="BR13" s="413" t="str">
        <f t="shared" ca="1" si="32"/>
        <v/>
      </c>
      <c r="BS13" s="412" t="str">
        <f ca="1">IF(OR(BT13="",BT13=0),"",MAX(BS$5:BS12)+1)</f>
        <v/>
      </c>
      <c r="BT13" s="316" t="str">
        <f ca="1">IFERROR(INDEX($AJ$22:$AJ$33, ROWS($BT$4:BT11)), IFERROR(INDEX($AN$22:$AN$33, ROWS($BT$4:BT11)-ROWS($AJ$22:$AJ$33)), IFERROR(INDEX($AR$22:$AR$33, ROWS($BT$4:BT11)-ROWS($AJ$22:$AJ$33)-ROWS($AN$22:$AN$33)),IFERROR(INDEX($AV$22:$AV$33, ROWS($BT$4:BT11)-ROWS($AJ$22:$AJ$33)-ROWS($AN$22:$AN$33)-ROWS($AR$22:$AR$33)),IFERROR(INDEX($AZ$22:$AZ$33, ROWS($BT$4:BT11)-ROWS($AJ$22:$AJ$33)-ROWS($AN$22:$AN$33)-ROWS($AR$22:$AR$33)-ROWS($AV$22:$AV$33)),IFERROR(INDEX($BD$22:$BD$33, ROWS($BT$4:BT11)-ROWS($AJ$22:$AJ$33)-ROWS($AN$22:$AN$33)-ROWS($AR$22:$AR$33)-ROWS($AV$22:$AV$33)-ROWS($AZ$22:$AZ$33)),IFERROR(INDEX($BH$22:$BH$33, ROWS($BT$4:BT11)-ROWS($AJ$22:$AJ$33)-ROWS($AN$22:$AN$33)-ROWS($AR$22:$AR$33)-ROWS($AV$22:$AV$33)-ROWS($AZ$22:$AZ$33)-ROWS($BD$22:$BD$33)), "")))))))</f>
        <v/>
      </c>
      <c r="BU13" s="316" t="str">
        <f t="shared" ca="1" si="33"/>
        <v>Netflix</v>
      </c>
      <c r="BV13" s="316" t="str">
        <f ca="1">IF(OR(BW13="",BW13=0),"",MAX(BV$5:BV12)+1)</f>
        <v/>
      </c>
      <c r="BW13" s="316" t="str">
        <f ca="1">IFERROR(INDEX($AK$22:$AK$33, ROWS($BW$4:BW11)), IFERROR(INDEX($AO$22:$AO$33, ROWS($BW$4:BW11)-ROWS($AK$22:$AK$33)), IFERROR(INDEX($AS$22:$AS$33, ROWS($BW$4:BW11)-ROWS($AK$22:$AK$33)-ROWS($AO$22:$AO$33)),IFERROR(INDEX($AW$22:$AW$33, ROWS($BW$4:BW11)-ROWS($AK$22:$AK$33)-ROWS($AO$22:$AO$33)-ROWS($AS$22:$AS$33)),IFERROR(INDEX($BA$22:$BA$33, ROWS($BW$4:BW11)-ROWS($AK$22:$AK$33)-ROWS($AO$22:$AO$33)-ROWS($AS$22:$AS$33)-ROWS($AW$22:$AW$33)),IFERROR(INDEX($BE$22:$BE$33, ROWS($BW$4:BW11)-ROWS($AK$22:$AK$33)-ROWS($AO$22:$AO$33)-ROWS($AS$22:$AS$33)-ROWS($AW$22:$AW$33)-ROWS($BA$22:$BA$33)),IFERROR(INDEX($BI$22:$BI$33, ROWS($BW$4:BW11)-ROWS($AK$22:$AK$33)-ROWS($AO$22:$AO$33)-ROWS($AS$22:$AS$33)-ROWS($AW$22:$AW$33)-ROWS($BA$22:$BA$33)-ROWS($BE$22:$BE$33)), "")))))))</f>
        <v/>
      </c>
      <c r="BX13" s="316">
        <f t="shared" ca="1" si="34"/>
        <v>14.95</v>
      </c>
      <c r="BY13" s="413" t="str">
        <f t="shared" ca="1" si="35"/>
        <v/>
      </c>
      <c r="BZ13" s="412" t="str">
        <f ca="1">IF(OR(CA13="",CA13=0),"",MAX(BZ$5:BZ12)+1)</f>
        <v/>
      </c>
      <c r="CA13" s="316" t="str">
        <f ca="1">IFERROR(INDEX($AJ$38:$AJ$49, ROWS($CA$4:CA11)), IFERROR(INDEX($AN$38:$AN$49, ROWS($CA$4:CA11)-ROWS($AJ$38:$AJ$49)), IFERROR(INDEX($AR$38:$AR$49, ROWS($CA$4:CA11)-ROWS($AJ$38:$AJ$49)-ROWS($AN$38:$AN$49)),IFERROR(INDEX($AV$38:$AV$49, ROWS($CA$4:CA11)-ROWS($AJ$38:$AJ$49)-ROWS($AN$38:$AN$49)-ROWS($AR$38:$AR$49)),IFERROR(INDEX($AZ$38:$AZ$49, ROWS($CA$4:CA11)-ROWS($AJ$38:$AJ$49)-ROWS($AN$38:$AN$49)-ROWS($AR$38:$AR$49)-ROWS($AV$38:$AV$49)),IFERROR(INDEX($BD$38:$BD$49, ROWS($CA$4:CA11)-ROWS($AJ$38:$AJ$49)-ROWS($AN$38:$AN$49)-ROWS($AR$38:$AR$49)-ROWS($AV$38:$AV$49)-ROWS($AZ$38:$AZ$49)),IFERROR(INDEX($BH$38:$BH$49, ROWS($CA$4:CA11)-ROWS($AJ$38:$AJ$49)-ROWS($AN$38:$AN$49)-ROWS($AR$38:$AR$49)-ROWS($AV$38:$AV$49)-ROWS($AZ$38:$AZ$49)-ROWS($BD$38:$BD$49)), "")))))))</f>
        <v/>
      </c>
      <c r="CB13" s="316" t="str">
        <f t="shared" ca="1" si="36"/>
        <v>Car Payment 1</v>
      </c>
      <c r="CC13" s="316" t="str">
        <f ca="1">IF(OR(CD13="",CD13=0),"",MAX(CC$5:CC12)+1)</f>
        <v/>
      </c>
      <c r="CD13" s="316" t="str">
        <f ca="1">IFERROR(INDEX($AK$38:$AK$49, ROWS($CD$4:CD11)), IFERROR(INDEX($AO$38:$AO$49, ROWS($CD$4:CD11)-ROWS($AK$38:$AK$49)), IFERROR(INDEX($AS$38:$AS$49, ROWS($CD$4:CD11)-ROWS($AK$38:$AK$49)-ROWS($AO$38:$AO$49)),IFERROR(INDEX($AW$38:$AW$49, ROWS($CD$4:CD11)-ROWS($AK$38:$AK$49)-ROWS($AO$38:$AO$49)-ROWS($AS$38:$AS$49)),IFERROR(INDEX($BA$38:$BA$49, ROWS($CD$4:CD11)-ROWS($AK$38:$AK$49)-ROWS($AO$38:$AO$49)-ROWS($AS$38:$AS$49)-ROWS($AW$38:$AW$49)),IFERROR(INDEX($BE$38:$BE$49, ROWS($CD$4:CD11)-ROWS($AK$38:$AK$49)-ROWS($AO$38:$AO$49)-ROWS($AS$38:$AS$49)-ROWS($AW$38:$AW$49)-ROWS($BA$38:$BA$49)),IFERROR(INDEX($BI$38:$BI$49, ROWS($CD$4:CD11)-ROWS($AK$38:$AK$49)-ROWS($AO$38:$AO$49)-ROWS($AS$38:$AS$49)-ROWS($AW$38:$AW$49)-ROWS($BA$38:$BA$49)-ROWS($BE$38:$BE$49)), "")))))))</f>
        <v/>
      </c>
      <c r="CE13" s="316">
        <f t="shared" ca="1" si="37"/>
        <v>350</v>
      </c>
      <c r="CF13" s="413" t="str">
        <f t="shared" ca="1" si="38"/>
        <v/>
      </c>
      <c r="CG13" s="412" t="str">
        <f ca="1">IF(OR(CH13="",CH13=0),"",MAX(CG$5:CG12)+1)</f>
        <v/>
      </c>
      <c r="CH13" s="316" t="str">
        <f ca="1">IFERROR(INDEX($AJ$54:$AJ$65, ROWS($CH$4:CH11)), IFERROR(INDEX($AN$54:$AN$65, ROWS($CH$4:CH11)-ROWS($AJ$54:$AJ$65)), IFERROR(INDEX($AR$54:$AR$65, ROWS($CH$4:CH11)-ROWS($AJ$54:$AJ$65)-ROWS($AN$54:$AN$65)),IFERROR(INDEX($AV$54:$AV$65, ROWS($CH$4:CH11)-ROWS($AJ$54:$AJ$65)-ROWS($AN$54:$AN$65)-ROWS($AR$54:$AR$65)),IFERROR(INDEX($AZ$54:$AZ$65, ROWS($CH$4:CH11)-ROWS($AJ$54:$AJ$65)-ROWS($AN$54:$AN$65)-ROWS($AR$54:$AR$65)-ROWS($AV$54:$AV$65)),IFERROR(INDEX($BD$54:$BD$65, ROWS($CH$4:CH11)-ROWS($AJ$54:$AJ$65)-ROWS($AN$54:$AN$65)-ROWS($AR$54:$AR$65)-ROWS($AV$54:$AV$65)-ROWS($AZ$54:$AZ$65)),IFERROR(INDEX($BH$54:$BH$65, ROWS($CH$4:CH11)-ROWS($AJ$54:$AJ$65)-ROWS($AN$54:$AN$65)-ROWS($AR$54:$AR$65)-ROWS($AV$54:$AV$65)-ROWS($AZ$54:$AZ$65)-ROWS($BD$54:$BD$65)), "")))))))</f>
        <v/>
      </c>
      <c r="CI13" s="316" t="str">
        <f t="shared" ca="1" si="39"/>
        <v/>
      </c>
      <c r="CJ13" s="316" t="str">
        <f ca="1">IF(OR(CK13="",CK13=0),"",MAX(CJ$5:CJ12)+1)</f>
        <v/>
      </c>
      <c r="CK13" s="316" t="str">
        <f ca="1">IFERROR(INDEX($AK$54:$AK$65, ROWS($CK$4:CK11)), IFERROR(INDEX($AO$54:$AO$65, ROWS($CK$4:CK11)-ROWS($AK$54:$AK$65)), IFERROR(INDEX($AS$54:$AS$65, ROWS($CK$4:CK11)-ROWS($AK$54:$AK$65)-ROWS($AO$54:$AO$65)),IFERROR(INDEX($AW$54:$AW$65, ROWS($CK$4:CK11)-ROWS($AK$54:$AK$65)-ROWS($AO$54:$AO$65)-ROWS($AS$54:$AS$65)),IFERROR(INDEX($BA$54:$BA$65, ROWS($CK$4:CK11)-ROWS($AK$54:$AK$65)-ROWS($AO$54:$AO$65)-ROWS($AS$54:$AS$65)-ROWS($AW$54:$AW$65)),IFERROR(INDEX($BE$54:$BE$65, ROWS($CK$4:CK11)-ROWS($AK$54:$AK$65)-ROWS($AO$54:$AO$65)-ROWS($AS$54:$AS$65)-ROWS($AW$54:$AW$65)-ROWS($BA$54:$BA$65)),IFERROR(INDEX($BI$54:$BI$65, ROWS($CK$4:CK11)-ROWS($AK$54:$AK$65)-ROWS($AO$54:$AO$65)-ROWS($AS$54:$AS$65)-ROWS($AW$54:$AW$65)-ROWS($BA$54:$BA$65)-ROWS($BE$54:$BE$65)), "")))))))</f>
        <v/>
      </c>
      <c r="CL13" s="316" t="str">
        <f t="shared" ca="1" si="40"/>
        <v/>
      </c>
      <c r="CM13" s="413" t="str">
        <f t="shared" ca="1" si="41"/>
        <v/>
      </c>
      <c r="CN13" s="412" t="str">
        <f ca="1">IF(OR(CO13="",CO13=0),"",MAX(CN$5:CN12)+1)</f>
        <v/>
      </c>
      <c r="CO13" s="316" t="str">
        <f ca="1">IFERROR(INDEX($AJ$70:$AJ$81, ROWS($CO$4:CO11)), IFERROR(INDEX($AN$70:$AN$81, ROWS($CO$4:CO11)-ROWS($AJ$70:$AJ$81)), IFERROR(INDEX($AR$70:$AR$81, ROWS($CO$4:CO11)-ROWS($AJ$70:$AJ$81)-ROWS($AN$70:$AN$81)),IFERROR(INDEX($AV$70:$AV$81, ROWS($CO$4:CO11)-ROWS($AJ$70:$AJ$81)-ROWS($AN$70:$AN$81)-ROWS($AR$70:$AR$81)),IFERROR(INDEX($AZ$70:$AZ$81, ROWS($CO$4:CO11)-ROWS($AJ$70:$AJ$81)-ROWS($AN$70:$AN$81)-ROWS($AR$70:$AR$81)-ROWS($AV$70:$AV$81)),IFERROR(INDEX($BD$70:$BD$81, ROWS($CO$4:CO11)-ROWS($AJ$70:$AJ$81)-ROWS($AN$70:$AN$81)-ROWS($AR$70:$AR$81)-ROWS($AV$70:$AV$81)-ROWS($AZ$70:$AZ$81)),IFERROR(INDEX($BH$70:$BH$81, ROWS($CO$4:CO11)-ROWS($AJ$70:$AJ$81)-ROWS($AN$70:$AN$81)-ROWS($AR$70:$AR$81)-ROWS($AV$70:$AV$81)-ROWS($AZ$70:$AZ$81)-ROWS($BD$70:$BD$81)), "")))))))</f>
        <v/>
      </c>
      <c r="CP13" s="316" t="str">
        <f t="shared" ca="1" si="42"/>
        <v/>
      </c>
      <c r="CQ13" s="316" t="str">
        <f ca="1">IF(OR(CR13="",CR13=0),"",MAX(CQ$5:CQ12)+1)</f>
        <v/>
      </c>
      <c r="CR13" s="316" t="str">
        <f ca="1">IFERROR(INDEX($AK$70:$AK$81, ROWS($CR$4:CR11)), IFERROR(INDEX($AO$70:$AO$81, ROWS($CR$4:CR11)-ROWS($AK$70:$AK$81)), IFERROR(INDEX($AS$70:$AS$81, ROWS($CR$4:CR11)-ROWS($AK$70:$AK$81)-ROWS($AO$70:$AO$81)),IFERROR(INDEX($AW$70:$AW$81, ROWS($CR$4:CR11)-ROWS($AK$70:$AK$81)-ROWS($AO$70:$AO$81)-ROWS($AS$70:$AS$81)),IFERROR(INDEX($BA$70:$BA$81, ROWS($CR$4:CR11)-ROWS($AK$70:$AK$81)-ROWS($AO$70:$AO$81)-ROWS($AS$70:$AS$81)-ROWS($AW$70:$AW$81)),IFERROR(INDEX($BE$70:$BE$81, ROWS($CR$4:CR11)-ROWS($AK$70:$AK$81)-ROWS($AO$70:$AO$81)-ROWS($AS$70:$AS$81)-ROWS($AW$70:$AW$81)-ROWS($BA$70:$BA$81)),IFERROR(INDEX($BI$70:$BI$81, ROWS($CR$4:CR11)-ROWS($AK$70:$AK$81)-ROWS($AO$70:$AO$81)-ROWS($AS$70:$AS$81)-ROWS($AW$70:$AW$81)-ROWS($BA$70:$BA$81)-ROWS($BE$70:$BE$81)), "")))))))</f>
        <v/>
      </c>
      <c r="CS13" s="316" t="str">
        <f t="shared" ca="1" si="43"/>
        <v/>
      </c>
      <c r="CT13" s="413" t="str">
        <f t="shared" ca="1" si="44"/>
        <v/>
      </c>
      <c r="CU13" s="412" t="str">
        <f>IF(OR(CV13="",CV13=0),"",MAX(CU$5:CU12)+1)</f>
        <v/>
      </c>
      <c r="CV13" s="316">
        <f>IFERROR(INDEX($AJ$86:$AJ$97, ROWS($CV$4:CV11)), IFERROR(INDEX($AN$86:$AN$97, ROWS($CV$4:CV11)-ROWS($AJ$86:$AJ$97)), ""))</f>
        <v>0</v>
      </c>
      <c r="CW13" s="316" t="str">
        <f t="shared" si="45"/>
        <v/>
      </c>
      <c r="CX13" s="316" t="str">
        <f>IF(OR(CY13="",CY13=0),"",MAX(CX$5:CX12)+1)</f>
        <v/>
      </c>
      <c r="CY13" s="316">
        <f>IFERROR(INDEX($AK$86:$AK$97, ROWS($CY$4:CY11)), IFERROR(INDEX($AO$86:$AO$97, ROWS($CY$4:CY11)-ROWS($AK$86:$AK$97)), ""))</f>
        <v>0</v>
      </c>
      <c r="CZ13" s="316" t="str">
        <f t="shared" si="46"/>
        <v/>
      </c>
      <c r="DA13" s="413" t="str">
        <f t="shared" si="47"/>
        <v/>
      </c>
      <c r="DC13" s="438" t="str">
        <f ca="1">IF(OR(DD13="",DD13=0),"",MAX(DC$5:DC12)+1)</f>
        <v/>
      </c>
      <c r="DD13" s="434" t="str">
        <f t="shared" ca="1" si="48"/>
        <v/>
      </c>
      <c r="DE13" s="413" t="str">
        <f t="shared" ca="1" si="49"/>
        <v/>
      </c>
      <c r="DF13" s="431" t="str">
        <f ca="1">IF(OR(DG13="",DG13=0),"",MAX(DF$5:DF12)+1)</f>
        <v/>
      </c>
      <c r="DG13" s="412" t="str">
        <f t="shared" ca="1" si="50"/>
        <v/>
      </c>
      <c r="DH13" s="413" t="str">
        <f t="shared" ca="1" si="51"/>
        <v/>
      </c>
      <c r="DI13" s="412" t="str">
        <f t="shared" ca="1" si="52"/>
        <v/>
      </c>
      <c r="DJ13" s="413" t="str">
        <f t="shared" ca="1" si="53"/>
        <v/>
      </c>
      <c r="DK13" s="412" t="str">
        <f t="shared" ca="1" si="54"/>
        <v/>
      </c>
      <c r="DL13" s="413" t="str">
        <f t="shared" ca="1" si="55"/>
        <v/>
      </c>
    </row>
    <row r="14" spans="1:123" s="292" customFormat="1" ht="15" customHeight="1" x14ac:dyDescent="0.3">
      <c r="A14" s="1183"/>
      <c r="B14" s="1182"/>
      <c r="C14" s="1183"/>
      <c r="D14" s="1182"/>
      <c r="E14" s="1183"/>
      <c r="F14" s="1182"/>
      <c r="G14" s="1183"/>
      <c r="H14" s="1182"/>
      <c r="I14" s="1183"/>
      <c r="J14" s="1182"/>
      <c r="K14" s="1183"/>
      <c r="L14" s="1182"/>
      <c r="M14" s="1183"/>
      <c r="N14" s="1182"/>
      <c r="P14" s="295" t="str">
        <f t="shared" ca="1" si="57"/>
        <v/>
      </c>
      <c r="Q14" s="295" t="str">
        <f t="shared" ca="1" si="56"/>
        <v/>
      </c>
      <c r="R14" s="295" t="str">
        <f t="shared" ca="1" si="56"/>
        <v/>
      </c>
      <c r="S14" s="296" t="str">
        <f t="shared" ca="1" si="56"/>
        <v/>
      </c>
      <c r="T14" s="295" t="str">
        <f t="shared" ca="1" si="56"/>
        <v/>
      </c>
      <c r="U14" s="295" t="str">
        <f t="shared" ca="1" si="56"/>
        <v/>
      </c>
      <c r="V14" s="1158" t="s">
        <v>508</v>
      </c>
      <c r="W14" s="1159"/>
      <c r="X14" s="445">
        <f ca="1">IF(X10="",0,X10)</f>
        <v>2975.21</v>
      </c>
      <c r="Y14"/>
      <c r="AB14" s="299"/>
      <c r="AC14" s="358">
        <f>IF('Data Entry'!B20="","",'Data Entry'!B20)</f>
        <v>11</v>
      </c>
      <c r="AD14" s="356" t="str">
        <f>IF('Data Entry'!A20="","",'Data Entry'!A20)</f>
        <v>Netflix</v>
      </c>
      <c r="AE14" s="363">
        <f>IF('Data Entry'!C20="","",'Data Entry'!C20)</f>
        <v>14.95</v>
      </c>
      <c r="AF14" s="402" t="str">
        <f>IF('Data Entry'!E20="","",'Data Entry'!E20)</f>
        <v>Monthly</v>
      </c>
      <c r="AG14" s="300"/>
      <c r="AH14"/>
      <c r="AI14" s="304">
        <f t="shared" ca="1" si="23"/>
        <v>23</v>
      </c>
      <c r="AJ14" s="305" t="str">
        <f t="shared" ca="1" si="2"/>
        <v/>
      </c>
      <c r="AK14" s="306" t="str">
        <f t="shared" ca="1" si="3"/>
        <v/>
      </c>
      <c r="AL14" s="307" t="str">
        <f t="shared" ca="1" si="4"/>
        <v/>
      </c>
      <c r="AM14" s="304">
        <f t="shared" ca="1" si="24"/>
        <v>23</v>
      </c>
      <c r="AN14" s="305" t="str">
        <f t="shared" ca="1" si="5"/>
        <v/>
      </c>
      <c r="AO14" s="306" t="str">
        <f t="shared" ca="1" si="6"/>
        <v/>
      </c>
      <c r="AP14" s="307" t="str">
        <f t="shared" ca="1" si="7"/>
        <v/>
      </c>
      <c r="AQ14" s="304">
        <f t="shared" ca="1" si="25"/>
        <v>23</v>
      </c>
      <c r="AR14" s="305" t="str">
        <f t="shared" ca="1" si="8"/>
        <v/>
      </c>
      <c r="AS14" s="306" t="str">
        <f t="shared" ca="1" si="9"/>
        <v/>
      </c>
      <c r="AT14" s="307" t="str">
        <f t="shared" ca="1" si="10"/>
        <v/>
      </c>
      <c r="AU14" s="304" t="str">
        <f t="shared" ca="1" si="26"/>
        <v/>
      </c>
      <c r="AV14" s="305" t="str">
        <f t="shared" ca="1" si="11"/>
        <v/>
      </c>
      <c r="AW14" s="306" t="str">
        <f t="shared" ca="1" si="12"/>
        <v/>
      </c>
      <c r="AX14" s="307" t="str">
        <f t="shared" ca="1" si="13"/>
        <v/>
      </c>
      <c r="AY14" s="304" t="str">
        <f t="shared" ca="1" si="27"/>
        <v/>
      </c>
      <c r="AZ14" s="305" t="str">
        <f t="shared" ca="1" si="14"/>
        <v/>
      </c>
      <c r="BA14" s="306" t="str">
        <f t="shared" ca="1" si="15"/>
        <v/>
      </c>
      <c r="BB14" s="307" t="str">
        <f t="shared" ca="1" si="16"/>
        <v/>
      </c>
      <c r="BC14" s="304" t="str">
        <f t="shared" ca="1" si="28"/>
        <v/>
      </c>
      <c r="BD14" s="305" t="str">
        <f t="shared" ca="1" si="17"/>
        <v/>
      </c>
      <c r="BE14" s="306" t="str">
        <f t="shared" ca="1" si="18"/>
        <v/>
      </c>
      <c r="BF14" s="307" t="str">
        <f t="shared" ca="1" si="19"/>
        <v/>
      </c>
      <c r="BG14" s="304" t="str">
        <f t="shared" ca="1" si="29"/>
        <v/>
      </c>
      <c r="BH14" s="305" t="str">
        <f t="shared" ca="1" si="20"/>
        <v/>
      </c>
      <c r="BI14" s="306" t="str">
        <f t="shared" ca="1" si="21"/>
        <v/>
      </c>
      <c r="BJ14" s="307" t="str">
        <f t="shared" ca="1" si="22"/>
        <v/>
      </c>
      <c r="BL14" s="412" t="str">
        <f ca="1">IF(OR(BM14="",BM14=0),"",MAX(BL$5:BL13)+1)</f>
        <v/>
      </c>
      <c r="BM14" s="316" t="str">
        <f ca="1">IFERROR(INDEX($AJ$6:$AJ$17, ROWS(BM$4:$BM12)), IFERROR(INDEX($AN$6:$AN$17, ROWS(BM$4:$BM12)-ROWS($AJ$6:$AJ$17)), IFERROR(INDEX($AR$6:$AR$17, ROWS(BM$4:$BM12)-ROWS($AJ$6:$AJ$17)-ROWS($AN$6:$AN$17)),IFERROR(INDEX($AV$6:$AV$17, ROWS(BM$4:$BM12)-ROWS($AJ$6:$AJ$17)-ROWS($AN$6:$AN$17)-ROWS($AR$6:$AR$17)),IFERROR(INDEX($AZ$6:$AZ$17, ROWS(BM$4:$BM12)-ROWS($AJ$6:$AJ$17)-ROWS($AN$6:$AN$17)-ROWS($AR$6:$AR$17)-ROWS($AV$6:$AV$17)),IFERROR(INDEX($BD$6:$BD$17, ROWS(BM$4:$BM12)-ROWS($AJ$6:$AJ$17)-ROWS($AN$6:$AN$17)-ROWS($AR$6:$AR$17)-ROWS($AV$6:$AV$17)-ROWS($AZ$6:$AZ$17)),IFERROR(INDEX($BH$6:$BH$17, ROWS(BM$4:$BM12)-ROWS($AJ$6:$AJ$17)-ROWS($AN$6:$AN$17)-ROWS($AR$6:$AR$17)-ROWS($AV$6:$AV$17)-ROWS($AZ$6:$AZ$17)-ROWS($BD$6:$BD$17)), "")))))))</f>
        <v/>
      </c>
      <c r="BN14" s="316" t="str">
        <f t="shared" ca="1" si="30"/>
        <v/>
      </c>
      <c r="BO14" s="316" t="str">
        <f ca="1">IF(OR(BP14="",BP14=0),"",MAX(BO$5:BO13)+1)</f>
        <v/>
      </c>
      <c r="BP14" s="316" t="str">
        <f ca="1">IFERROR(INDEX($AK$6:$AK$17, ROWS($BP$4:BP12)), IFERROR(INDEX($AO$6:$AO$17, ROWS($BP$4:BP12)-ROWS($AK$6:$AK$17)), IFERROR(INDEX($AS$6:$AS$17, ROWS($BP$4:BP12)-ROWS($AK$6:$AK$17)-ROWS($AO$6:$AO$17)),IFERROR(INDEX($AW$6:$AW$17, ROWS($BP$4:BP12)-ROWS($AK$6:$AK$17)-ROWS($AO$6:$AO$17)-ROWS($AS$6:$AS$17)),IFERROR(INDEX($BA$6:$BA$17, ROWS($BP$4:BP12)-ROWS($AK$6:$AK$17)-ROWS($AO$6:$AO$17)-ROWS($AS$6:$AS$17)-ROWS($AW$6:$AW$17)),IFERROR(INDEX($BE$6:$BE$17, ROWS($BP$4:BP12)-ROWS($AK$6:$AK$17)-ROWS($AO$6:$AO$17)-ROWS($AS$6:$AS$17)-ROWS($AW$6:$AW$17)-ROWS($BA$6:$BA$17)),IFERROR(INDEX($BI$6:$BI$17, ROWS($BP$4:BP12)-ROWS($AK$6:$AK$17)-ROWS($AO$6:$AO$17)-ROWS($AS$6:$AS$17)-ROWS($AW$6:$AW$17)-ROWS($BA$6:$BA$17)-ROWS($BE$6:$BE$17)), "")))))))</f>
        <v/>
      </c>
      <c r="BQ14" s="316" t="str">
        <f t="shared" ca="1" si="31"/>
        <v/>
      </c>
      <c r="BR14" s="413" t="str">
        <f t="shared" ca="1" si="32"/>
        <v/>
      </c>
      <c r="BS14" s="412" t="str">
        <f ca="1">IF(OR(BT14="",BT14=0),"",MAX(BS$5:BS13)+1)</f>
        <v/>
      </c>
      <c r="BT14" s="316" t="str">
        <f ca="1">IFERROR(INDEX($AJ$22:$AJ$33, ROWS($BT$4:BT12)), IFERROR(INDEX($AN$22:$AN$33, ROWS($BT$4:BT12)-ROWS($AJ$22:$AJ$33)), IFERROR(INDEX($AR$22:$AR$33, ROWS($BT$4:BT12)-ROWS($AJ$22:$AJ$33)-ROWS($AN$22:$AN$33)),IFERROR(INDEX($AV$22:$AV$33, ROWS($BT$4:BT12)-ROWS($AJ$22:$AJ$33)-ROWS($AN$22:$AN$33)-ROWS($AR$22:$AR$33)),IFERROR(INDEX($AZ$22:$AZ$33, ROWS($BT$4:BT12)-ROWS($AJ$22:$AJ$33)-ROWS($AN$22:$AN$33)-ROWS($AR$22:$AR$33)-ROWS($AV$22:$AV$33)),IFERROR(INDEX($BD$22:$BD$33, ROWS($BT$4:BT12)-ROWS($AJ$22:$AJ$33)-ROWS($AN$22:$AN$33)-ROWS($AR$22:$AR$33)-ROWS($AV$22:$AV$33)-ROWS($AZ$22:$AZ$33)),IFERROR(INDEX($BH$22:$BH$33, ROWS($BT$4:BT12)-ROWS($AJ$22:$AJ$33)-ROWS($AN$22:$AN$33)-ROWS($AR$22:$AR$33)-ROWS($AV$22:$AV$33)-ROWS($AZ$22:$AZ$33)-ROWS($BD$22:$BD$33)), "")))))))</f>
        <v/>
      </c>
      <c r="BU14" s="316" t="str">
        <f t="shared" ca="1" si="33"/>
        <v/>
      </c>
      <c r="BV14" s="316" t="str">
        <f ca="1">IF(OR(BW14="",BW14=0),"",MAX(BV$5:BV13)+1)</f>
        <v/>
      </c>
      <c r="BW14" s="316" t="str">
        <f ca="1">IFERROR(INDEX($AK$22:$AK$33, ROWS($BW$4:BW12)), IFERROR(INDEX($AO$22:$AO$33, ROWS($BW$4:BW12)-ROWS($AK$22:$AK$33)), IFERROR(INDEX($AS$22:$AS$33, ROWS($BW$4:BW12)-ROWS($AK$22:$AK$33)-ROWS($AO$22:$AO$33)),IFERROR(INDEX($AW$22:$AW$33, ROWS($BW$4:BW12)-ROWS($AK$22:$AK$33)-ROWS($AO$22:$AO$33)-ROWS($AS$22:$AS$33)),IFERROR(INDEX($BA$22:$BA$33, ROWS($BW$4:BW12)-ROWS($AK$22:$AK$33)-ROWS($AO$22:$AO$33)-ROWS($AS$22:$AS$33)-ROWS($AW$22:$AW$33)),IFERROR(INDEX($BE$22:$BE$33, ROWS($BW$4:BW12)-ROWS($AK$22:$AK$33)-ROWS($AO$22:$AO$33)-ROWS($AS$22:$AS$33)-ROWS($AW$22:$AW$33)-ROWS($BA$22:$BA$33)),IFERROR(INDEX($BI$22:$BI$33, ROWS($BW$4:BW12)-ROWS($AK$22:$AK$33)-ROWS($AO$22:$AO$33)-ROWS($AS$22:$AS$33)-ROWS($AW$22:$AW$33)-ROWS($BA$22:$BA$33)-ROWS($BE$22:$BE$33)), "")))))))</f>
        <v/>
      </c>
      <c r="BX14" s="316" t="str">
        <f t="shared" ca="1" si="34"/>
        <v/>
      </c>
      <c r="BY14" s="413" t="str">
        <f t="shared" ca="1" si="35"/>
        <v/>
      </c>
      <c r="BZ14" s="412" t="str">
        <f ca="1">IF(OR(CA14="",CA14=0),"",MAX(BZ$5:BZ13)+1)</f>
        <v/>
      </c>
      <c r="CA14" s="316" t="str">
        <f ca="1">IFERROR(INDEX($AJ$38:$AJ$49, ROWS($CA$4:CA12)), IFERROR(INDEX($AN$38:$AN$49, ROWS($CA$4:CA12)-ROWS($AJ$38:$AJ$49)), IFERROR(INDEX($AR$38:$AR$49, ROWS($CA$4:CA12)-ROWS($AJ$38:$AJ$49)-ROWS($AN$38:$AN$49)),IFERROR(INDEX($AV$38:$AV$49, ROWS($CA$4:CA12)-ROWS($AJ$38:$AJ$49)-ROWS($AN$38:$AN$49)-ROWS($AR$38:$AR$49)),IFERROR(INDEX($AZ$38:$AZ$49, ROWS($CA$4:CA12)-ROWS($AJ$38:$AJ$49)-ROWS($AN$38:$AN$49)-ROWS($AR$38:$AR$49)-ROWS($AV$38:$AV$49)),IFERROR(INDEX($BD$38:$BD$49, ROWS($CA$4:CA12)-ROWS($AJ$38:$AJ$49)-ROWS($AN$38:$AN$49)-ROWS($AR$38:$AR$49)-ROWS($AV$38:$AV$49)-ROWS($AZ$38:$AZ$49)),IFERROR(INDEX($BH$38:$BH$49, ROWS($CA$4:CA12)-ROWS($AJ$38:$AJ$49)-ROWS($AN$38:$AN$49)-ROWS($AR$38:$AR$49)-ROWS($AV$38:$AV$49)-ROWS($AZ$38:$AZ$49)-ROWS($BD$38:$BD$49)), "")))))))</f>
        <v/>
      </c>
      <c r="CB14" s="316" t="str">
        <f t="shared" ca="1" si="36"/>
        <v>Car Payment 2</v>
      </c>
      <c r="CC14" s="316" t="str">
        <f ca="1">IF(OR(CD14="",CD14=0),"",MAX(CC$5:CC13)+1)</f>
        <v/>
      </c>
      <c r="CD14" s="316" t="str">
        <f ca="1">IFERROR(INDEX($AK$38:$AK$49, ROWS($CD$4:CD12)), IFERROR(INDEX($AO$38:$AO$49, ROWS($CD$4:CD12)-ROWS($AK$38:$AK$49)), IFERROR(INDEX($AS$38:$AS$49, ROWS($CD$4:CD12)-ROWS($AK$38:$AK$49)-ROWS($AO$38:$AO$49)),IFERROR(INDEX($AW$38:$AW$49, ROWS($CD$4:CD12)-ROWS($AK$38:$AK$49)-ROWS($AO$38:$AO$49)-ROWS($AS$38:$AS$49)),IFERROR(INDEX($BA$38:$BA$49, ROWS($CD$4:CD12)-ROWS($AK$38:$AK$49)-ROWS($AO$38:$AO$49)-ROWS($AS$38:$AS$49)-ROWS($AW$38:$AW$49)),IFERROR(INDEX($BE$38:$BE$49, ROWS($CD$4:CD12)-ROWS($AK$38:$AK$49)-ROWS($AO$38:$AO$49)-ROWS($AS$38:$AS$49)-ROWS($AW$38:$AW$49)-ROWS($BA$38:$BA$49)),IFERROR(INDEX($BI$38:$BI$49, ROWS($CD$4:CD12)-ROWS($AK$38:$AK$49)-ROWS($AO$38:$AO$49)-ROWS($AS$38:$AS$49)-ROWS($AW$38:$AW$49)-ROWS($BA$38:$BA$49)-ROWS($BE$38:$BE$49)), "")))))))</f>
        <v/>
      </c>
      <c r="CE14" s="316">
        <f t="shared" ca="1" si="37"/>
        <v>200</v>
      </c>
      <c r="CF14" s="413" t="str">
        <f t="shared" ca="1" si="38"/>
        <v/>
      </c>
      <c r="CG14" s="412" t="str">
        <f ca="1">IF(OR(CH14="",CH14=0),"",MAX(CG$5:CG13)+1)</f>
        <v/>
      </c>
      <c r="CH14" s="316" t="str">
        <f ca="1">IFERROR(INDEX($AJ$54:$AJ$65, ROWS($CH$4:CH12)), IFERROR(INDEX($AN$54:$AN$65, ROWS($CH$4:CH12)-ROWS($AJ$54:$AJ$65)), IFERROR(INDEX($AR$54:$AR$65, ROWS($CH$4:CH12)-ROWS($AJ$54:$AJ$65)-ROWS($AN$54:$AN$65)),IFERROR(INDEX($AV$54:$AV$65, ROWS($CH$4:CH12)-ROWS($AJ$54:$AJ$65)-ROWS($AN$54:$AN$65)-ROWS($AR$54:$AR$65)),IFERROR(INDEX($AZ$54:$AZ$65, ROWS($CH$4:CH12)-ROWS($AJ$54:$AJ$65)-ROWS($AN$54:$AN$65)-ROWS($AR$54:$AR$65)-ROWS($AV$54:$AV$65)),IFERROR(INDEX($BD$54:$BD$65, ROWS($CH$4:CH12)-ROWS($AJ$54:$AJ$65)-ROWS($AN$54:$AN$65)-ROWS($AR$54:$AR$65)-ROWS($AV$54:$AV$65)-ROWS($AZ$54:$AZ$65)),IFERROR(INDEX($BH$54:$BH$65, ROWS($CH$4:CH12)-ROWS($AJ$54:$AJ$65)-ROWS($AN$54:$AN$65)-ROWS($AR$54:$AR$65)-ROWS($AV$54:$AV$65)-ROWS($AZ$54:$AZ$65)-ROWS($BD$54:$BD$65)), "")))))))</f>
        <v/>
      </c>
      <c r="CI14" s="316" t="str">
        <f t="shared" ca="1" si="39"/>
        <v/>
      </c>
      <c r="CJ14" s="316" t="str">
        <f ca="1">IF(OR(CK14="",CK14=0),"",MAX(CJ$5:CJ13)+1)</f>
        <v/>
      </c>
      <c r="CK14" s="316" t="str">
        <f ca="1">IFERROR(INDEX($AK$54:$AK$65, ROWS($CK$4:CK12)), IFERROR(INDEX($AO$54:$AO$65, ROWS($CK$4:CK12)-ROWS($AK$54:$AK$65)), IFERROR(INDEX($AS$54:$AS$65, ROWS($CK$4:CK12)-ROWS($AK$54:$AK$65)-ROWS($AO$54:$AO$65)),IFERROR(INDEX($AW$54:$AW$65, ROWS($CK$4:CK12)-ROWS($AK$54:$AK$65)-ROWS($AO$54:$AO$65)-ROWS($AS$54:$AS$65)),IFERROR(INDEX($BA$54:$BA$65, ROWS($CK$4:CK12)-ROWS($AK$54:$AK$65)-ROWS($AO$54:$AO$65)-ROWS($AS$54:$AS$65)-ROWS($AW$54:$AW$65)),IFERROR(INDEX($BE$54:$BE$65, ROWS($CK$4:CK12)-ROWS($AK$54:$AK$65)-ROWS($AO$54:$AO$65)-ROWS($AS$54:$AS$65)-ROWS($AW$54:$AW$65)-ROWS($BA$54:$BA$65)),IFERROR(INDEX($BI$54:$BI$65, ROWS($CK$4:CK12)-ROWS($AK$54:$AK$65)-ROWS($AO$54:$AO$65)-ROWS($AS$54:$AS$65)-ROWS($AW$54:$AW$65)-ROWS($BA$54:$BA$65)-ROWS($BE$54:$BE$65)), "")))))))</f>
        <v/>
      </c>
      <c r="CL14" s="316" t="str">
        <f t="shared" ca="1" si="40"/>
        <v/>
      </c>
      <c r="CM14" s="413" t="str">
        <f t="shared" ca="1" si="41"/>
        <v/>
      </c>
      <c r="CN14" s="412" t="str">
        <f ca="1">IF(OR(CO14="",CO14=0),"",MAX(CN$5:CN13)+1)</f>
        <v/>
      </c>
      <c r="CO14" s="316" t="str">
        <f ca="1">IFERROR(INDEX($AJ$70:$AJ$81, ROWS($CO$4:CO12)), IFERROR(INDEX($AN$70:$AN$81, ROWS($CO$4:CO12)-ROWS($AJ$70:$AJ$81)), IFERROR(INDEX($AR$70:$AR$81, ROWS($CO$4:CO12)-ROWS($AJ$70:$AJ$81)-ROWS($AN$70:$AN$81)),IFERROR(INDEX($AV$70:$AV$81, ROWS($CO$4:CO12)-ROWS($AJ$70:$AJ$81)-ROWS($AN$70:$AN$81)-ROWS($AR$70:$AR$81)),IFERROR(INDEX($AZ$70:$AZ$81, ROWS($CO$4:CO12)-ROWS($AJ$70:$AJ$81)-ROWS($AN$70:$AN$81)-ROWS($AR$70:$AR$81)-ROWS($AV$70:$AV$81)),IFERROR(INDEX($BD$70:$BD$81, ROWS($CO$4:CO12)-ROWS($AJ$70:$AJ$81)-ROWS($AN$70:$AN$81)-ROWS($AR$70:$AR$81)-ROWS($AV$70:$AV$81)-ROWS($AZ$70:$AZ$81)),IFERROR(INDEX($BH$70:$BH$81, ROWS($CO$4:CO12)-ROWS($AJ$70:$AJ$81)-ROWS($AN$70:$AN$81)-ROWS($AR$70:$AR$81)-ROWS($AV$70:$AV$81)-ROWS($AZ$70:$AZ$81)-ROWS($BD$70:$BD$81)), "")))))))</f>
        <v/>
      </c>
      <c r="CP14" s="316" t="str">
        <f t="shared" ca="1" si="42"/>
        <v/>
      </c>
      <c r="CQ14" s="316" t="str">
        <f ca="1">IF(OR(CR14="",CR14=0),"",MAX(CQ$5:CQ13)+1)</f>
        <v/>
      </c>
      <c r="CR14" s="316" t="str">
        <f ca="1">IFERROR(INDEX($AK$70:$AK$81, ROWS($CR$4:CR12)), IFERROR(INDEX($AO$70:$AO$81, ROWS($CR$4:CR12)-ROWS($AK$70:$AK$81)), IFERROR(INDEX($AS$70:$AS$81, ROWS($CR$4:CR12)-ROWS($AK$70:$AK$81)-ROWS($AO$70:$AO$81)),IFERROR(INDEX($AW$70:$AW$81, ROWS($CR$4:CR12)-ROWS($AK$70:$AK$81)-ROWS($AO$70:$AO$81)-ROWS($AS$70:$AS$81)),IFERROR(INDEX($BA$70:$BA$81, ROWS($CR$4:CR12)-ROWS($AK$70:$AK$81)-ROWS($AO$70:$AO$81)-ROWS($AS$70:$AS$81)-ROWS($AW$70:$AW$81)),IFERROR(INDEX($BE$70:$BE$81, ROWS($CR$4:CR12)-ROWS($AK$70:$AK$81)-ROWS($AO$70:$AO$81)-ROWS($AS$70:$AS$81)-ROWS($AW$70:$AW$81)-ROWS($BA$70:$BA$81)),IFERROR(INDEX($BI$70:$BI$81, ROWS($CR$4:CR12)-ROWS($AK$70:$AK$81)-ROWS($AO$70:$AO$81)-ROWS($AS$70:$AS$81)-ROWS($AW$70:$AW$81)-ROWS($BA$70:$BA$81)-ROWS($BE$70:$BE$81)), "")))))))</f>
        <v/>
      </c>
      <c r="CS14" s="316" t="str">
        <f t="shared" ca="1" si="43"/>
        <v/>
      </c>
      <c r="CT14" s="413" t="str">
        <f t="shared" ca="1" si="44"/>
        <v/>
      </c>
      <c r="CU14" s="412" t="str">
        <f>IF(OR(CV14="",CV14=0),"",MAX(CU$5:CU13)+1)</f>
        <v/>
      </c>
      <c r="CV14" s="316">
        <f>IFERROR(INDEX($AJ$86:$AJ$97, ROWS($CV$4:CV12)), IFERROR(INDEX($AN$86:$AN$97, ROWS($CV$4:CV12)-ROWS($AJ$86:$AJ$97)), ""))</f>
        <v>0</v>
      </c>
      <c r="CW14" s="316" t="str">
        <f t="shared" si="45"/>
        <v/>
      </c>
      <c r="CX14" s="316" t="str">
        <f>IF(OR(CY14="",CY14=0),"",MAX(CX$5:CX13)+1)</f>
        <v/>
      </c>
      <c r="CY14" s="316">
        <f>IFERROR(INDEX($AK$86:$AK$97, ROWS($CY$4:CY12)), IFERROR(INDEX($AO$86:$AO$97, ROWS($CY$4:CY12)-ROWS($AK$86:$AK$97)), ""))</f>
        <v>0</v>
      </c>
      <c r="CZ14" s="316" t="str">
        <f t="shared" si="46"/>
        <v/>
      </c>
      <c r="DA14" s="413" t="str">
        <f t="shared" si="47"/>
        <v/>
      </c>
      <c r="DC14" s="438" t="str">
        <f ca="1">IF(OR(DD14="",DD14=0),"",MAX(DC$5:DC13)+1)</f>
        <v/>
      </c>
      <c r="DD14" s="434" t="str">
        <f t="shared" ca="1" si="48"/>
        <v/>
      </c>
      <c r="DE14" s="413" t="str">
        <f t="shared" ca="1" si="49"/>
        <v/>
      </c>
      <c r="DF14" s="431" t="str">
        <f ca="1">IF(OR(DG14="",DG14=0),"",MAX(DF$5:DF13)+1)</f>
        <v/>
      </c>
      <c r="DG14" s="412" t="str">
        <f t="shared" ca="1" si="50"/>
        <v/>
      </c>
      <c r="DH14" s="413" t="str">
        <f t="shared" ca="1" si="51"/>
        <v/>
      </c>
      <c r="DI14" s="412" t="str">
        <f t="shared" ca="1" si="52"/>
        <v/>
      </c>
      <c r="DJ14" s="413" t="str">
        <f t="shared" ca="1" si="53"/>
        <v/>
      </c>
      <c r="DK14" s="412" t="str">
        <f t="shared" ca="1" si="54"/>
        <v/>
      </c>
      <c r="DL14" s="413" t="str">
        <f t="shared" ca="1" si="55"/>
        <v/>
      </c>
    </row>
    <row r="15" spans="1:123" s="292" customFormat="1" ht="15" customHeight="1" x14ac:dyDescent="0.3">
      <c r="A15" s="1183" t="s">
        <v>478</v>
      </c>
      <c r="B15" s="1182"/>
      <c r="C15" s="1183" t="s">
        <v>478</v>
      </c>
      <c r="D15" s="1182"/>
      <c r="E15" s="1183" t="s">
        <v>478</v>
      </c>
      <c r="F15" s="1182"/>
      <c r="G15" s="1183" t="s">
        <v>478</v>
      </c>
      <c r="H15" s="1182"/>
      <c r="I15" s="1183" t="s">
        <v>478</v>
      </c>
      <c r="J15" s="1182"/>
      <c r="K15" s="1183" t="s">
        <v>478</v>
      </c>
      <c r="L15" s="1182"/>
      <c r="M15" s="1183" t="s">
        <v>478</v>
      </c>
      <c r="N15" s="1182"/>
      <c r="P15" s="295" t="str">
        <f t="shared" ca="1" si="57"/>
        <v/>
      </c>
      <c r="Q15" s="295" t="str">
        <f t="shared" ca="1" si="56"/>
        <v/>
      </c>
      <c r="R15" s="295" t="str">
        <f t="shared" ca="1" si="56"/>
        <v/>
      </c>
      <c r="S15" s="296" t="str">
        <f t="shared" ca="1" si="56"/>
        <v/>
      </c>
      <c r="T15" s="295" t="str">
        <f t="shared" ca="1" si="56"/>
        <v/>
      </c>
      <c r="U15" s="295" t="str">
        <f t="shared" ca="1" si="56"/>
        <v/>
      </c>
      <c r="V15" s="1158"/>
      <c r="W15" s="1159"/>
      <c r="X15" s="445"/>
      <c r="Y15"/>
      <c r="AB15" s="299"/>
      <c r="AC15" s="358" t="str">
        <f>IF('Data Entry'!B21="","",'Data Entry'!B21)</f>
        <v/>
      </c>
      <c r="AD15" s="356" t="str">
        <f>IF('Data Entry'!A21="","",'Data Entry'!A21)</f>
        <v/>
      </c>
      <c r="AE15" s="363" t="str">
        <f>IF('Data Entry'!C21="","",'Data Entry'!C21)</f>
        <v/>
      </c>
      <c r="AF15" s="402" t="str">
        <f>IF('Data Entry'!E21="","",'Data Entry'!E21)</f>
        <v/>
      </c>
      <c r="AG15" s="300"/>
      <c r="AH15"/>
      <c r="AI15" s="302">
        <f t="shared" ca="1" si="23"/>
        <v>24</v>
      </c>
      <c r="AJ15" s="293" t="str">
        <f t="shared" ca="1" si="2"/>
        <v/>
      </c>
      <c r="AK15" s="293" t="str">
        <f t="shared" ca="1" si="3"/>
        <v/>
      </c>
      <c r="AL15" s="303" t="str">
        <f t="shared" ca="1" si="4"/>
        <v/>
      </c>
      <c r="AM15" s="302">
        <f t="shared" ca="1" si="24"/>
        <v>24</v>
      </c>
      <c r="AN15" s="293" t="str">
        <f t="shared" ca="1" si="5"/>
        <v/>
      </c>
      <c r="AO15" s="293" t="str">
        <f t="shared" ca="1" si="6"/>
        <v/>
      </c>
      <c r="AP15" s="303" t="str">
        <f t="shared" ca="1" si="7"/>
        <v/>
      </c>
      <c r="AQ15" s="302">
        <f t="shared" ca="1" si="25"/>
        <v>24</v>
      </c>
      <c r="AR15" s="293" t="str">
        <f t="shared" ca="1" si="8"/>
        <v/>
      </c>
      <c r="AS15" s="293" t="str">
        <f t="shared" ca="1" si="9"/>
        <v/>
      </c>
      <c r="AT15" s="303" t="str">
        <f t="shared" ca="1" si="10"/>
        <v/>
      </c>
      <c r="AU15" s="302" t="str">
        <f t="shared" ca="1" si="26"/>
        <v/>
      </c>
      <c r="AV15" s="293" t="str">
        <f t="shared" ca="1" si="11"/>
        <v/>
      </c>
      <c r="AW15" s="293" t="str">
        <f t="shared" ca="1" si="12"/>
        <v/>
      </c>
      <c r="AX15" s="303" t="str">
        <f t="shared" ca="1" si="13"/>
        <v/>
      </c>
      <c r="AY15" s="302" t="str">
        <f t="shared" ca="1" si="27"/>
        <v/>
      </c>
      <c r="AZ15" s="293" t="str">
        <f t="shared" ca="1" si="14"/>
        <v/>
      </c>
      <c r="BA15" s="293" t="str">
        <f t="shared" ca="1" si="15"/>
        <v/>
      </c>
      <c r="BB15" s="303" t="str">
        <f t="shared" ca="1" si="16"/>
        <v/>
      </c>
      <c r="BC15" s="302" t="str">
        <f t="shared" ca="1" si="28"/>
        <v/>
      </c>
      <c r="BD15" s="293" t="str">
        <f t="shared" ca="1" si="17"/>
        <v/>
      </c>
      <c r="BE15" s="293" t="str">
        <f t="shared" ca="1" si="18"/>
        <v/>
      </c>
      <c r="BF15" s="303" t="str">
        <f t="shared" ca="1" si="19"/>
        <v/>
      </c>
      <c r="BG15" s="302" t="str">
        <f t="shared" ca="1" si="29"/>
        <v/>
      </c>
      <c r="BH15" s="293" t="str">
        <f t="shared" ca="1" si="20"/>
        <v/>
      </c>
      <c r="BI15" s="293" t="str">
        <f t="shared" ca="1" si="21"/>
        <v/>
      </c>
      <c r="BJ15" s="303" t="str">
        <f t="shared" ca="1" si="22"/>
        <v/>
      </c>
      <c r="BL15" s="412" t="str">
        <f ca="1">IF(OR(BM15="",BM15=0),"",MAX(BL$5:BL14)+1)</f>
        <v/>
      </c>
      <c r="BM15" s="316" t="str">
        <f ca="1">IFERROR(INDEX($AJ$6:$AJ$17, ROWS(BM$4:$BM13)), IFERROR(INDEX($AN$6:$AN$17, ROWS(BM$4:$BM13)-ROWS($AJ$6:$AJ$17)), IFERROR(INDEX($AR$6:$AR$17, ROWS(BM$4:$BM13)-ROWS($AJ$6:$AJ$17)-ROWS($AN$6:$AN$17)),IFERROR(INDEX($AV$6:$AV$17, ROWS(BM$4:$BM13)-ROWS($AJ$6:$AJ$17)-ROWS($AN$6:$AN$17)-ROWS($AR$6:$AR$17)),IFERROR(INDEX($AZ$6:$AZ$17, ROWS(BM$4:$BM13)-ROWS($AJ$6:$AJ$17)-ROWS($AN$6:$AN$17)-ROWS($AR$6:$AR$17)-ROWS($AV$6:$AV$17)),IFERROR(INDEX($BD$6:$BD$17, ROWS(BM$4:$BM13)-ROWS($AJ$6:$AJ$17)-ROWS($AN$6:$AN$17)-ROWS($AR$6:$AR$17)-ROWS($AV$6:$AV$17)-ROWS($AZ$6:$AZ$17)),IFERROR(INDEX($BH$6:$BH$17, ROWS(BM$4:$BM13)-ROWS($AJ$6:$AJ$17)-ROWS($AN$6:$AN$17)-ROWS($AR$6:$AR$17)-ROWS($AV$6:$AV$17)-ROWS($AZ$6:$AZ$17)-ROWS($BD$6:$BD$17)), "")))))))</f>
        <v/>
      </c>
      <c r="BN15" s="316" t="str">
        <f t="shared" ca="1" si="30"/>
        <v/>
      </c>
      <c r="BO15" s="316" t="str">
        <f ca="1">IF(OR(BP15="",BP15=0),"",MAX(BO$5:BO14)+1)</f>
        <v/>
      </c>
      <c r="BP15" s="316" t="str">
        <f ca="1">IFERROR(INDEX($AK$6:$AK$17, ROWS($BP$4:BP13)), IFERROR(INDEX($AO$6:$AO$17, ROWS($BP$4:BP13)-ROWS($AK$6:$AK$17)), IFERROR(INDEX($AS$6:$AS$17, ROWS($BP$4:BP13)-ROWS($AK$6:$AK$17)-ROWS($AO$6:$AO$17)),IFERROR(INDEX($AW$6:$AW$17, ROWS($BP$4:BP13)-ROWS($AK$6:$AK$17)-ROWS($AO$6:$AO$17)-ROWS($AS$6:$AS$17)),IFERROR(INDEX($BA$6:$BA$17, ROWS($BP$4:BP13)-ROWS($AK$6:$AK$17)-ROWS($AO$6:$AO$17)-ROWS($AS$6:$AS$17)-ROWS($AW$6:$AW$17)),IFERROR(INDEX($BE$6:$BE$17, ROWS($BP$4:BP13)-ROWS($AK$6:$AK$17)-ROWS($AO$6:$AO$17)-ROWS($AS$6:$AS$17)-ROWS($AW$6:$AW$17)-ROWS($BA$6:$BA$17)),IFERROR(INDEX($BI$6:$BI$17, ROWS($BP$4:BP13)-ROWS($AK$6:$AK$17)-ROWS($AO$6:$AO$17)-ROWS($AS$6:$AS$17)-ROWS($AW$6:$AW$17)-ROWS($BA$6:$BA$17)-ROWS($BE$6:$BE$17)), "")))))))</f>
        <v/>
      </c>
      <c r="BQ15" s="316" t="str">
        <f t="shared" ca="1" si="31"/>
        <v/>
      </c>
      <c r="BR15" s="413" t="str">
        <f t="shared" ca="1" si="32"/>
        <v/>
      </c>
      <c r="BS15" s="412" t="str">
        <f ca="1">IF(OR(BT15="",BT15=0),"",MAX(BS$5:BS14)+1)</f>
        <v/>
      </c>
      <c r="BT15" s="316" t="str">
        <f ca="1">IFERROR(INDEX($AJ$22:$AJ$33, ROWS($BT$4:BT13)), IFERROR(INDEX($AN$22:$AN$33, ROWS($BT$4:BT13)-ROWS($AJ$22:$AJ$33)), IFERROR(INDEX($AR$22:$AR$33, ROWS($BT$4:BT13)-ROWS($AJ$22:$AJ$33)-ROWS($AN$22:$AN$33)),IFERROR(INDEX($AV$22:$AV$33, ROWS($BT$4:BT13)-ROWS($AJ$22:$AJ$33)-ROWS($AN$22:$AN$33)-ROWS($AR$22:$AR$33)),IFERROR(INDEX($AZ$22:$AZ$33, ROWS($BT$4:BT13)-ROWS($AJ$22:$AJ$33)-ROWS($AN$22:$AN$33)-ROWS($AR$22:$AR$33)-ROWS($AV$22:$AV$33)),IFERROR(INDEX($BD$22:$BD$33, ROWS($BT$4:BT13)-ROWS($AJ$22:$AJ$33)-ROWS($AN$22:$AN$33)-ROWS($AR$22:$AR$33)-ROWS($AV$22:$AV$33)-ROWS($AZ$22:$AZ$33)),IFERROR(INDEX($BH$22:$BH$33, ROWS($BT$4:BT13)-ROWS($AJ$22:$AJ$33)-ROWS($AN$22:$AN$33)-ROWS($AR$22:$AR$33)-ROWS($AV$22:$AV$33)-ROWS($AZ$22:$AZ$33)-ROWS($BD$22:$BD$33)), "")))))))</f>
        <v/>
      </c>
      <c r="BU15" s="316" t="str">
        <f t="shared" ca="1" si="33"/>
        <v/>
      </c>
      <c r="BV15" s="316" t="str">
        <f ca="1">IF(OR(BW15="",BW15=0),"",MAX(BV$5:BV14)+1)</f>
        <v/>
      </c>
      <c r="BW15" s="316" t="str">
        <f ca="1">IFERROR(INDEX($AK$22:$AK$33, ROWS($BW$4:BW13)), IFERROR(INDEX($AO$22:$AO$33, ROWS($BW$4:BW13)-ROWS($AK$22:$AK$33)), IFERROR(INDEX($AS$22:$AS$33, ROWS($BW$4:BW13)-ROWS($AK$22:$AK$33)-ROWS($AO$22:$AO$33)),IFERROR(INDEX($AW$22:$AW$33, ROWS($BW$4:BW13)-ROWS($AK$22:$AK$33)-ROWS($AO$22:$AO$33)-ROWS($AS$22:$AS$33)),IFERROR(INDEX($BA$22:$BA$33, ROWS($BW$4:BW13)-ROWS($AK$22:$AK$33)-ROWS($AO$22:$AO$33)-ROWS($AS$22:$AS$33)-ROWS($AW$22:$AW$33)),IFERROR(INDEX($BE$22:$BE$33, ROWS($BW$4:BW13)-ROWS($AK$22:$AK$33)-ROWS($AO$22:$AO$33)-ROWS($AS$22:$AS$33)-ROWS($AW$22:$AW$33)-ROWS($BA$22:$BA$33)),IFERROR(INDEX($BI$22:$BI$33, ROWS($BW$4:BW13)-ROWS($AK$22:$AK$33)-ROWS($AO$22:$AO$33)-ROWS($AS$22:$AS$33)-ROWS($AW$22:$AW$33)-ROWS($BA$22:$BA$33)-ROWS($BE$22:$BE$33)), "")))))))</f>
        <v/>
      </c>
      <c r="BX15" s="316" t="str">
        <f t="shared" ca="1" si="34"/>
        <v/>
      </c>
      <c r="BY15" s="413" t="str">
        <f t="shared" ca="1" si="35"/>
        <v/>
      </c>
      <c r="BZ15" s="412" t="str">
        <f ca="1">IF(OR(CA15="",CA15=0),"",MAX(BZ$5:BZ14)+1)</f>
        <v/>
      </c>
      <c r="CA15" s="316" t="str">
        <f ca="1">IFERROR(INDEX($AJ$38:$AJ$49, ROWS($CA$4:CA13)), IFERROR(INDEX($AN$38:$AN$49, ROWS($CA$4:CA13)-ROWS($AJ$38:$AJ$49)), IFERROR(INDEX($AR$38:$AR$49, ROWS($CA$4:CA13)-ROWS($AJ$38:$AJ$49)-ROWS($AN$38:$AN$49)),IFERROR(INDEX($AV$38:$AV$49, ROWS($CA$4:CA13)-ROWS($AJ$38:$AJ$49)-ROWS($AN$38:$AN$49)-ROWS($AR$38:$AR$49)),IFERROR(INDEX($AZ$38:$AZ$49, ROWS($CA$4:CA13)-ROWS($AJ$38:$AJ$49)-ROWS($AN$38:$AN$49)-ROWS($AR$38:$AR$49)-ROWS($AV$38:$AV$49)),IFERROR(INDEX($BD$38:$BD$49, ROWS($CA$4:CA13)-ROWS($AJ$38:$AJ$49)-ROWS($AN$38:$AN$49)-ROWS($AR$38:$AR$49)-ROWS($AV$38:$AV$49)-ROWS($AZ$38:$AZ$49)),IFERROR(INDEX($BH$38:$BH$49, ROWS($CA$4:CA13)-ROWS($AJ$38:$AJ$49)-ROWS($AN$38:$AN$49)-ROWS($AR$38:$AR$49)-ROWS($AV$38:$AV$49)-ROWS($AZ$38:$AZ$49)-ROWS($BD$38:$BD$49)), "")))))))</f>
        <v/>
      </c>
      <c r="CB15" s="316" t="str">
        <f t="shared" ca="1" si="36"/>
        <v>Investment 1</v>
      </c>
      <c r="CC15" s="316" t="str">
        <f ca="1">IF(OR(CD15="",CD15=0),"",MAX(CC$5:CC14)+1)</f>
        <v/>
      </c>
      <c r="CD15" s="316" t="str">
        <f ca="1">IFERROR(INDEX($AK$38:$AK$49, ROWS($CD$4:CD13)), IFERROR(INDEX($AO$38:$AO$49, ROWS($CD$4:CD13)-ROWS($AK$38:$AK$49)), IFERROR(INDEX($AS$38:$AS$49, ROWS($CD$4:CD13)-ROWS($AK$38:$AK$49)-ROWS($AO$38:$AO$49)),IFERROR(INDEX($AW$38:$AW$49, ROWS($CD$4:CD13)-ROWS($AK$38:$AK$49)-ROWS($AO$38:$AO$49)-ROWS($AS$38:$AS$49)),IFERROR(INDEX($BA$38:$BA$49, ROWS($CD$4:CD13)-ROWS($AK$38:$AK$49)-ROWS($AO$38:$AO$49)-ROWS($AS$38:$AS$49)-ROWS($AW$38:$AW$49)),IFERROR(INDEX($BE$38:$BE$49, ROWS($CD$4:CD13)-ROWS($AK$38:$AK$49)-ROWS($AO$38:$AO$49)-ROWS($AS$38:$AS$49)-ROWS($AW$38:$AW$49)-ROWS($BA$38:$BA$49)),IFERROR(INDEX($BI$38:$BI$49, ROWS($CD$4:CD13)-ROWS($AK$38:$AK$49)-ROWS($AO$38:$AO$49)-ROWS($AS$38:$AS$49)-ROWS($AW$38:$AW$49)-ROWS($BA$38:$BA$49)-ROWS($BE$38:$BE$49)), "")))))))</f>
        <v/>
      </c>
      <c r="CE15" s="316">
        <f t="shared" ca="1" si="37"/>
        <v>200</v>
      </c>
      <c r="CF15" s="413" t="str">
        <f t="shared" ca="1" si="38"/>
        <v>Income</v>
      </c>
      <c r="CG15" s="412" t="str">
        <f ca="1">IF(OR(CH15="",CH15=0),"",MAX(CG$5:CG14)+1)</f>
        <v/>
      </c>
      <c r="CH15" s="316" t="str">
        <f ca="1">IFERROR(INDEX($AJ$54:$AJ$65, ROWS($CH$4:CH13)), IFERROR(INDEX($AN$54:$AN$65, ROWS($CH$4:CH13)-ROWS($AJ$54:$AJ$65)), IFERROR(INDEX($AR$54:$AR$65, ROWS($CH$4:CH13)-ROWS($AJ$54:$AJ$65)-ROWS($AN$54:$AN$65)),IFERROR(INDEX($AV$54:$AV$65, ROWS($CH$4:CH13)-ROWS($AJ$54:$AJ$65)-ROWS($AN$54:$AN$65)-ROWS($AR$54:$AR$65)),IFERROR(INDEX($AZ$54:$AZ$65, ROWS($CH$4:CH13)-ROWS($AJ$54:$AJ$65)-ROWS($AN$54:$AN$65)-ROWS($AR$54:$AR$65)-ROWS($AV$54:$AV$65)),IFERROR(INDEX($BD$54:$BD$65, ROWS($CH$4:CH13)-ROWS($AJ$54:$AJ$65)-ROWS($AN$54:$AN$65)-ROWS($AR$54:$AR$65)-ROWS($AV$54:$AV$65)-ROWS($AZ$54:$AZ$65)),IFERROR(INDEX($BH$54:$BH$65, ROWS($CH$4:CH13)-ROWS($AJ$54:$AJ$65)-ROWS($AN$54:$AN$65)-ROWS($AR$54:$AR$65)-ROWS($AV$54:$AV$65)-ROWS($AZ$54:$AZ$65)-ROWS($BD$54:$BD$65)), "")))))))</f>
        <v/>
      </c>
      <c r="CI15" s="316" t="str">
        <f t="shared" ca="1" si="39"/>
        <v/>
      </c>
      <c r="CJ15" s="316" t="str">
        <f ca="1">IF(OR(CK15="",CK15=0),"",MAX(CJ$5:CJ14)+1)</f>
        <v/>
      </c>
      <c r="CK15" s="316" t="str">
        <f ca="1">IFERROR(INDEX($AK$54:$AK$65, ROWS($CK$4:CK13)), IFERROR(INDEX($AO$54:$AO$65, ROWS($CK$4:CK13)-ROWS($AK$54:$AK$65)), IFERROR(INDEX($AS$54:$AS$65, ROWS($CK$4:CK13)-ROWS($AK$54:$AK$65)-ROWS($AO$54:$AO$65)),IFERROR(INDEX($AW$54:$AW$65, ROWS($CK$4:CK13)-ROWS($AK$54:$AK$65)-ROWS($AO$54:$AO$65)-ROWS($AS$54:$AS$65)),IFERROR(INDEX($BA$54:$BA$65, ROWS($CK$4:CK13)-ROWS($AK$54:$AK$65)-ROWS($AO$54:$AO$65)-ROWS($AS$54:$AS$65)-ROWS($AW$54:$AW$65)),IFERROR(INDEX($BE$54:$BE$65, ROWS($CK$4:CK13)-ROWS($AK$54:$AK$65)-ROWS($AO$54:$AO$65)-ROWS($AS$54:$AS$65)-ROWS($AW$54:$AW$65)-ROWS($BA$54:$BA$65)),IFERROR(INDEX($BI$54:$BI$65, ROWS($CK$4:CK13)-ROWS($AK$54:$AK$65)-ROWS($AO$54:$AO$65)-ROWS($AS$54:$AS$65)-ROWS($AW$54:$AW$65)-ROWS($BA$54:$BA$65)-ROWS($BE$54:$BE$65)), "")))))))</f>
        <v/>
      </c>
      <c r="CL15" s="316" t="str">
        <f t="shared" ca="1" si="40"/>
        <v/>
      </c>
      <c r="CM15" s="413" t="str">
        <f t="shared" ca="1" si="41"/>
        <v/>
      </c>
      <c r="CN15" s="412" t="str">
        <f ca="1">IF(OR(CO15="",CO15=0),"",MAX(CN$5:CN14)+1)</f>
        <v/>
      </c>
      <c r="CO15" s="316" t="str">
        <f ca="1">IFERROR(INDEX($AJ$70:$AJ$81, ROWS($CO$4:CO13)), IFERROR(INDEX($AN$70:$AN$81, ROWS($CO$4:CO13)-ROWS($AJ$70:$AJ$81)), IFERROR(INDEX($AR$70:$AR$81, ROWS($CO$4:CO13)-ROWS($AJ$70:$AJ$81)-ROWS($AN$70:$AN$81)),IFERROR(INDEX($AV$70:$AV$81, ROWS($CO$4:CO13)-ROWS($AJ$70:$AJ$81)-ROWS($AN$70:$AN$81)-ROWS($AR$70:$AR$81)),IFERROR(INDEX($AZ$70:$AZ$81, ROWS($CO$4:CO13)-ROWS($AJ$70:$AJ$81)-ROWS($AN$70:$AN$81)-ROWS($AR$70:$AR$81)-ROWS($AV$70:$AV$81)),IFERROR(INDEX($BD$70:$BD$81, ROWS($CO$4:CO13)-ROWS($AJ$70:$AJ$81)-ROWS($AN$70:$AN$81)-ROWS($AR$70:$AR$81)-ROWS($AV$70:$AV$81)-ROWS($AZ$70:$AZ$81)),IFERROR(INDEX($BH$70:$BH$81, ROWS($CO$4:CO13)-ROWS($AJ$70:$AJ$81)-ROWS($AN$70:$AN$81)-ROWS($AR$70:$AR$81)-ROWS($AV$70:$AV$81)-ROWS($AZ$70:$AZ$81)-ROWS($BD$70:$BD$81)), "")))))))</f>
        <v/>
      </c>
      <c r="CP15" s="316" t="str">
        <f t="shared" ca="1" si="42"/>
        <v/>
      </c>
      <c r="CQ15" s="316" t="str">
        <f ca="1">IF(OR(CR15="",CR15=0),"",MAX(CQ$5:CQ14)+1)</f>
        <v/>
      </c>
      <c r="CR15" s="316" t="str">
        <f ca="1">IFERROR(INDEX($AK$70:$AK$81, ROWS($CR$4:CR13)), IFERROR(INDEX($AO$70:$AO$81, ROWS($CR$4:CR13)-ROWS($AK$70:$AK$81)), IFERROR(INDEX($AS$70:$AS$81, ROWS($CR$4:CR13)-ROWS($AK$70:$AK$81)-ROWS($AO$70:$AO$81)),IFERROR(INDEX($AW$70:$AW$81, ROWS($CR$4:CR13)-ROWS($AK$70:$AK$81)-ROWS($AO$70:$AO$81)-ROWS($AS$70:$AS$81)),IFERROR(INDEX($BA$70:$BA$81, ROWS($CR$4:CR13)-ROWS($AK$70:$AK$81)-ROWS($AO$70:$AO$81)-ROWS($AS$70:$AS$81)-ROWS($AW$70:$AW$81)),IFERROR(INDEX($BE$70:$BE$81, ROWS($CR$4:CR13)-ROWS($AK$70:$AK$81)-ROWS($AO$70:$AO$81)-ROWS($AS$70:$AS$81)-ROWS($AW$70:$AW$81)-ROWS($BA$70:$BA$81)),IFERROR(INDEX($BI$70:$BI$81, ROWS($CR$4:CR13)-ROWS($AK$70:$AK$81)-ROWS($AO$70:$AO$81)-ROWS($AS$70:$AS$81)-ROWS($AW$70:$AW$81)-ROWS($BA$70:$BA$81)-ROWS($BE$70:$BE$81)), "")))))))</f>
        <v/>
      </c>
      <c r="CS15" s="316" t="str">
        <f t="shared" ca="1" si="43"/>
        <v/>
      </c>
      <c r="CT15" s="413" t="str">
        <f t="shared" ca="1" si="44"/>
        <v/>
      </c>
      <c r="CU15" s="412" t="str">
        <f>IF(OR(CV15="",CV15=0),"",MAX(CU$5:CU14)+1)</f>
        <v/>
      </c>
      <c r="CV15" s="316">
        <f>IFERROR(INDEX($AJ$86:$AJ$97, ROWS($CV$4:CV13)), IFERROR(INDEX($AN$86:$AN$97, ROWS($CV$4:CV13)-ROWS($AJ$86:$AJ$97)), ""))</f>
        <v>0</v>
      </c>
      <c r="CW15" s="316" t="str">
        <f t="shared" si="45"/>
        <v/>
      </c>
      <c r="CX15" s="316" t="str">
        <f>IF(OR(CY15="",CY15=0),"",MAX(CX$5:CX14)+1)</f>
        <v/>
      </c>
      <c r="CY15" s="316">
        <f>IFERROR(INDEX($AK$86:$AK$97, ROWS($CY$4:CY13)), IFERROR(INDEX($AO$86:$AO$97, ROWS($CY$4:CY13)-ROWS($AK$86:$AK$97)), ""))</f>
        <v>0</v>
      </c>
      <c r="CZ15" s="316" t="str">
        <f t="shared" si="46"/>
        <v/>
      </c>
      <c r="DA15" s="413" t="str">
        <f t="shared" si="47"/>
        <v/>
      </c>
      <c r="DC15" s="438" t="str">
        <f ca="1">IF(OR(DD15="",DD15=0),"",MAX(DC$5:DC14)+1)</f>
        <v/>
      </c>
      <c r="DD15" s="434" t="str">
        <f t="shared" ca="1" si="48"/>
        <v/>
      </c>
      <c r="DE15" s="413" t="str">
        <f t="shared" ca="1" si="49"/>
        <v/>
      </c>
      <c r="DF15" s="431" t="str">
        <f ca="1">IF(OR(DG15="",DG15=0),"",MAX(DF$5:DF14)+1)</f>
        <v/>
      </c>
      <c r="DG15" s="412" t="str">
        <f t="shared" ca="1" si="50"/>
        <v/>
      </c>
      <c r="DH15" s="413" t="str">
        <f t="shared" ca="1" si="51"/>
        <v/>
      </c>
      <c r="DI15" s="412" t="str">
        <f t="shared" ca="1" si="52"/>
        <v/>
      </c>
      <c r="DJ15" s="413" t="str">
        <f t="shared" ca="1" si="53"/>
        <v/>
      </c>
      <c r="DK15" s="412" t="str">
        <f t="shared" ca="1" si="54"/>
        <v/>
      </c>
      <c r="DL15" s="413" t="str">
        <f t="shared" ca="1" si="55"/>
        <v/>
      </c>
    </row>
    <row r="16" spans="1:123" s="292" customFormat="1" ht="15" customHeight="1" x14ac:dyDescent="0.3">
      <c r="A16" s="1173" t="s">
        <v>478</v>
      </c>
      <c r="B16" s="1174"/>
      <c r="C16" s="1173" t="s">
        <v>478</v>
      </c>
      <c r="D16" s="1174"/>
      <c r="E16" s="1173" t="s">
        <v>478</v>
      </c>
      <c r="F16" s="1174"/>
      <c r="G16" s="1173" t="s">
        <v>478</v>
      </c>
      <c r="H16" s="1174"/>
      <c r="I16" s="1173" t="s">
        <v>478</v>
      </c>
      <c r="J16" s="1174"/>
      <c r="K16" s="1173" t="s">
        <v>478</v>
      </c>
      <c r="L16" s="1174"/>
      <c r="M16" s="1173" t="s">
        <v>478</v>
      </c>
      <c r="N16" s="1174"/>
      <c r="P16" s="297" t="str">
        <f t="shared" ca="1" si="57"/>
        <v/>
      </c>
      <c r="Q16" s="297" t="str">
        <f t="shared" ca="1" si="56"/>
        <v/>
      </c>
      <c r="R16" s="297" t="str">
        <f t="shared" ca="1" si="56"/>
        <v/>
      </c>
      <c r="S16" s="298" t="str">
        <f t="shared" ca="1" si="56"/>
        <v/>
      </c>
      <c r="T16" s="297" t="str">
        <f t="shared" ca="1" si="56"/>
        <v/>
      </c>
      <c r="U16" s="297" t="str">
        <f t="shared" ca="1" si="56"/>
        <v/>
      </c>
      <c r="V16" s="1160" t="s">
        <v>503</v>
      </c>
      <c r="W16" s="1161"/>
      <c r="X16" s="424">
        <f ca="1">IF(OR(X14=""),0,SUM(X13+X14-X12))</f>
        <v>2905.26</v>
      </c>
      <c r="Y16"/>
      <c r="AB16" s="299"/>
      <c r="AC16" s="358" t="str">
        <f>IF('Data Entry'!B22="","",'Data Entry'!B22)</f>
        <v/>
      </c>
      <c r="AD16" s="356" t="str">
        <f>IF('Data Entry'!A22="","",'Data Entry'!A22)</f>
        <v/>
      </c>
      <c r="AE16" s="363" t="str">
        <f>IF('Data Entry'!C22="","",'Data Entry'!C22)</f>
        <v/>
      </c>
      <c r="AF16" s="402" t="str">
        <f>IF('Data Entry'!E22="","",'Data Entry'!E22)</f>
        <v/>
      </c>
      <c r="AG16" s="300"/>
      <c r="AH16"/>
      <c r="AI16" s="308">
        <f t="shared" ca="1" si="23"/>
        <v>34</v>
      </c>
      <c r="AJ16" s="293" t="str">
        <f t="shared" ca="1" si="2"/>
        <v/>
      </c>
      <c r="AK16" s="293" t="str">
        <f t="shared" ca="1" si="3"/>
        <v/>
      </c>
      <c r="AL16" s="303" t="str">
        <f t="shared" ca="1" si="4"/>
        <v/>
      </c>
      <c r="AM16" s="308">
        <f t="shared" ca="1" si="24"/>
        <v>34</v>
      </c>
      <c r="AN16" s="293" t="str">
        <f t="shared" ca="1" si="5"/>
        <v/>
      </c>
      <c r="AO16" s="293" t="str">
        <f t="shared" ca="1" si="6"/>
        <v/>
      </c>
      <c r="AP16" s="303" t="str">
        <f t="shared" ca="1" si="7"/>
        <v/>
      </c>
      <c r="AQ16" s="308">
        <f t="shared" ca="1" si="25"/>
        <v>34</v>
      </c>
      <c r="AR16" s="293" t="str">
        <f t="shared" ca="1" si="8"/>
        <v/>
      </c>
      <c r="AS16" s="293" t="str">
        <f t="shared" ca="1" si="9"/>
        <v/>
      </c>
      <c r="AT16" s="303" t="str">
        <f t="shared" ca="1" si="10"/>
        <v/>
      </c>
      <c r="AU16" s="308" t="str">
        <f t="shared" ca="1" si="26"/>
        <v/>
      </c>
      <c r="AV16" s="293" t="str">
        <f t="shared" ca="1" si="11"/>
        <v/>
      </c>
      <c r="AW16" s="293" t="str">
        <f t="shared" ca="1" si="12"/>
        <v/>
      </c>
      <c r="AX16" s="303" t="str">
        <f t="shared" ca="1" si="13"/>
        <v/>
      </c>
      <c r="AY16" s="308" t="str">
        <f t="shared" ca="1" si="27"/>
        <v/>
      </c>
      <c r="AZ16" s="293" t="str">
        <f t="shared" ca="1" si="14"/>
        <v/>
      </c>
      <c r="BA16" s="293" t="str">
        <f t="shared" ca="1" si="15"/>
        <v/>
      </c>
      <c r="BB16" s="303" t="str">
        <f t="shared" ca="1" si="16"/>
        <v/>
      </c>
      <c r="BC16" s="308" t="str">
        <f t="shared" ca="1" si="28"/>
        <v/>
      </c>
      <c r="BD16" s="293" t="str">
        <f t="shared" ca="1" si="17"/>
        <v/>
      </c>
      <c r="BE16" s="293" t="str">
        <f t="shared" ca="1" si="18"/>
        <v/>
      </c>
      <c r="BF16" s="303" t="str">
        <f t="shared" ca="1" si="19"/>
        <v/>
      </c>
      <c r="BG16" s="308" t="str">
        <f t="shared" ca="1" si="29"/>
        <v/>
      </c>
      <c r="BH16" s="293" t="str">
        <f t="shared" ca="1" si="20"/>
        <v/>
      </c>
      <c r="BI16" s="293" t="str">
        <f t="shared" ca="1" si="21"/>
        <v/>
      </c>
      <c r="BJ16" s="303" t="str">
        <f t="shared" ca="1" si="22"/>
        <v/>
      </c>
      <c r="BL16" s="412" t="str">
        <f ca="1">IF(OR(BM16="",BM16=0),"",MAX(BL$5:BL15)+1)</f>
        <v/>
      </c>
      <c r="BM16" s="316" t="str">
        <f ca="1">IFERROR(INDEX($AJ$6:$AJ$17, ROWS(BM$4:$BM14)), IFERROR(INDEX($AN$6:$AN$17, ROWS(BM$4:$BM14)-ROWS($AJ$6:$AJ$17)), IFERROR(INDEX($AR$6:$AR$17, ROWS(BM$4:$BM14)-ROWS($AJ$6:$AJ$17)-ROWS($AN$6:$AN$17)),IFERROR(INDEX($AV$6:$AV$17, ROWS(BM$4:$BM14)-ROWS($AJ$6:$AJ$17)-ROWS($AN$6:$AN$17)-ROWS($AR$6:$AR$17)),IFERROR(INDEX($AZ$6:$AZ$17, ROWS(BM$4:$BM14)-ROWS($AJ$6:$AJ$17)-ROWS($AN$6:$AN$17)-ROWS($AR$6:$AR$17)-ROWS($AV$6:$AV$17)),IFERROR(INDEX($BD$6:$BD$17, ROWS(BM$4:$BM14)-ROWS($AJ$6:$AJ$17)-ROWS($AN$6:$AN$17)-ROWS($AR$6:$AR$17)-ROWS($AV$6:$AV$17)-ROWS($AZ$6:$AZ$17)),IFERROR(INDEX($BH$6:$BH$17, ROWS(BM$4:$BM14)-ROWS($AJ$6:$AJ$17)-ROWS($AN$6:$AN$17)-ROWS($AR$6:$AR$17)-ROWS($AV$6:$AV$17)-ROWS($AZ$6:$AZ$17)-ROWS($BD$6:$BD$17)), "")))))))</f>
        <v/>
      </c>
      <c r="BN16" s="316" t="str">
        <f t="shared" ca="1" si="30"/>
        <v/>
      </c>
      <c r="BO16" s="316" t="str">
        <f ca="1">IF(OR(BP16="",BP16=0),"",MAX(BO$5:BO15)+1)</f>
        <v/>
      </c>
      <c r="BP16" s="316" t="str">
        <f ca="1">IFERROR(INDEX($AK$6:$AK$17, ROWS($BP$4:BP14)), IFERROR(INDEX($AO$6:$AO$17, ROWS($BP$4:BP14)-ROWS($AK$6:$AK$17)), IFERROR(INDEX($AS$6:$AS$17, ROWS($BP$4:BP14)-ROWS($AK$6:$AK$17)-ROWS($AO$6:$AO$17)),IFERROR(INDEX($AW$6:$AW$17, ROWS($BP$4:BP14)-ROWS($AK$6:$AK$17)-ROWS($AO$6:$AO$17)-ROWS($AS$6:$AS$17)),IFERROR(INDEX($BA$6:$BA$17, ROWS($BP$4:BP14)-ROWS($AK$6:$AK$17)-ROWS($AO$6:$AO$17)-ROWS($AS$6:$AS$17)-ROWS($AW$6:$AW$17)),IFERROR(INDEX($BE$6:$BE$17, ROWS($BP$4:BP14)-ROWS($AK$6:$AK$17)-ROWS($AO$6:$AO$17)-ROWS($AS$6:$AS$17)-ROWS($AW$6:$AW$17)-ROWS($BA$6:$BA$17)),IFERROR(INDEX($BI$6:$BI$17, ROWS($BP$4:BP14)-ROWS($AK$6:$AK$17)-ROWS($AO$6:$AO$17)-ROWS($AS$6:$AS$17)-ROWS($AW$6:$AW$17)-ROWS($BA$6:$BA$17)-ROWS($BE$6:$BE$17)), "")))))))</f>
        <v/>
      </c>
      <c r="BQ16" s="316" t="str">
        <f t="shared" ca="1" si="31"/>
        <v/>
      </c>
      <c r="BR16" s="413" t="str">
        <f t="shared" ca="1" si="32"/>
        <v/>
      </c>
      <c r="BS16" s="412" t="str">
        <f ca="1">IF(OR(BT16="",BT16=0),"",MAX(BS$5:BS15)+1)</f>
        <v/>
      </c>
      <c r="BT16" s="316" t="str">
        <f ca="1">IFERROR(INDEX($AJ$22:$AJ$33, ROWS($BT$4:BT14)), IFERROR(INDEX($AN$22:$AN$33, ROWS($BT$4:BT14)-ROWS($AJ$22:$AJ$33)), IFERROR(INDEX($AR$22:$AR$33, ROWS($BT$4:BT14)-ROWS($AJ$22:$AJ$33)-ROWS($AN$22:$AN$33)),IFERROR(INDEX($AV$22:$AV$33, ROWS($BT$4:BT14)-ROWS($AJ$22:$AJ$33)-ROWS($AN$22:$AN$33)-ROWS($AR$22:$AR$33)),IFERROR(INDEX($AZ$22:$AZ$33, ROWS($BT$4:BT14)-ROWS($AJ$22:$AJ$33)-ROWS($AN$22:$AN$33)-ROWS($AR$22:$AR$33)-ROWS($AV$22:$AV$33)),IFERROR(INDEX($BD$22:$BD$33, ROWS($BT$4:BT14)-ROWS($AJ$22:$AJ$33)-ROWS($AN$22:$AN$33)-ROWS($AR$22:$AR$33)-ROWS($AV$22:$AV$33)-ROWS($AZ$22:$AZ$33)),IFERROR(INDEX($BH$22:$BH$33, ROWS($BT$4:BT14)-ROWS($AJ$22:$AJ$33)-ROWS($AN$22:$AN$33)-ROWS($AR$22:$AR$33)-ROWS($AV$22:$AV$33)-ROWS($AZ$22:$AZ$33)-ROWS($BD$22:$BD$33)), "")))))))</f>
        <v/>
      </c>
      <c r="BU16" s="316" t="str">
        <f t="shared" ca="1" si="33"/>
        <v/>
      </c>
      <c r="BV16" s="316" t="str">
        <f ca="1">IF(OR(BW16="",BW16=0),"",MAX(BV$5:BV15)+1)</f>
        <v/>
      </c>
      <c r="BW16" s="316" t="str">
        <f ca="1">IFERROR(INDEX($AK$22:$AK$33, ROWS($BW$4:BW14)), IFERROR(INDEX($AO$22:$AO$33, ROWS($BW$4:BW14)-ROWS($AK$22:$AK$33)), IFERROR(INDEX($AS$22:$AS$33, ROWS($BW$4:BW14)-ROWS($AK$22:$AK$33)-ROWS($AO$22:$AO$33)),IFERROR(INDEX($AW$22:$AW$33, ROWS($BW$4:BW14)-ROWS($AK$22:$AK$33)-ROWS($AO$22:$AO$33)-ROWS($AS$22:$AS$33)),IFERROR(INDEX($BA$22:$BA$33, ROWS($BW$4:BW14)-ROWS($AK$22:$AK$33)-ROWS($AO$22:$AO$33)-ROWS($AS$22:$AS$33)-ROWS($AW$22:$AW$33)),IFERROR(INDEX($BE$22:$BE$33, ROWS($BW$4:BW14)-ROWS($AK$22:$AK$33)-ROWS($AO$22:$AO$33)-ROWS($AS$22:$AS$33)-ROWS($AW$22:$AW$33)-ROWS($BA$22:$BA$33)),IFERROR(INDEX($BI$22:$BI$33, ROWS($BW$4:BW14)-ROWS($AK$22:$AK$33)-ROWS($AO$22:$AO$33)-ROWS($AS$22:$AS$33)-ROWS($AW$22:$AW$33)-ROWS($BA$22:$BA$33)-ROWS($BE$22:$BE$33)), "")))))))</f>
        <v/>
      </c>
      <c r="BX16" s="316" t="str">
        <f t="shared" ca="1" si="34"/>
        <v/>
      </c>
      <c r="BY16" s="413" t="str">
        <f t="shared" ca="1" si="35"/>
        <v/>
      </c>
      <c r="BZ16" s="412" t="str">
        <f ca="1">IF(OR(CA16="",CA16=0),"",MAX(BZ$5:BZ15)+1)</f>
        <v/>
      </c>
      <c r="CA16" s="316" t="str">
        <f ca="1">IFERROR(INDEX($AJ$38:$AJ$49, ROWS($CA$4:CA14)), IFERROR(INDEX($AN$38:$AN$49, ROWS($CA$4:CA14)-ROWS($AJ$38:$AJ$49)), IFERROR(INDEX($AR$38:$AR$49, ROWS($CA$4:CA14)-ROWS($AJ$38:$AJ$49)-ROWS($AN$38:$AN$49)),IFERROR(INDEX($AV$38:$AV$49, ROWS($CA$4:CA14)-ROWS($AJ$38:$AJ$49)-ROWS($AN$38:$AN$49)-ROWS($AR$38:$AR$49)),IFERROR(INDEX($AZ$38:$AZ$49, ROWS($CA$4:CA14)-ROWS($AJ$38:$AJ$49)-ROWS($AN$38:$AN$49)-ROWS($AR$38:$AR$49)-ROWS($AV$38:$AV$49)),IFERROR(INDEX($BD$38:$BD$49, ROWS($CA$4:CA14)-ROWS($AJ$38:$AJ$49)-ROWS($AN$38:$AN$49)-ROWS($AR$38:$AR$49)-ROWS($AV$38:$AV$49)-ROWS($AZ$38:$AZ$49)),IFERROR(INDEX($BH$38:$BH$49, ROWS($CA$4:CA14)-ROWS($AJ$38:$AJ$49)-ROWS($AN$38:$AN$49)-ROWS($AR$38:$AR$49)-ROWS($AV$38:$AV$49)-ROWS($AZ$38:$AZ$49)-ROWS($BD$38:$BD$49)), "")))))))</f>
        <v/>
      </c>
      <c r="CB16" s="316" t="str">
        <f t="shared" ca="1" si="36"/>
        <v>Paycheck 3</v>
      </c>
      <c r="CC16" s="316" t="str">
        <f ca="1">IF(OR(CD16="",CD16=0),"",MAX(CC$5:CC15)+1)</f>
        <v/>
      </c>
      <c r="CD16" s="316" t="str">
        <f ca="1">IFERROR(INDEX($AK$38:$AK$49, ROWS($CD$4:CD14)), IFERROR(INDEX($AO$38:$AO$49, ROWS($CD$4:CD14)-ROWS($AK$38:$AK$49)), IFERROR(INDEX($AS$38:$AS$49, ROWS($CD$4:CD14)-ROWS($AK$38:$AK$49)-ROWS($AO$38:$AO$49)),IFERROR(INDEX($AW$38:$AW$49, ROWS($CD$4:CD14)-ROWS($AK$38:$AK$49)-ROWS($AO$38:$AO$49)-ROWS($AS$38:$AS$49)),IFERROR(INDEX($BA$38:$BA$49, ROWS($CD$4:CD14)-ROWS($AK$38:$AK$49)-ROWS($AO$38:$AO$49)-ROWS($AS$38:$AS$49)-ROWS($AW$38:$AW$49)),IFERROR(INDEX($BE$38:$BE$49, ROWS($CD$4:CD14)-ROWS($AK$38:$AK$49)-ROWS($AO$38:$AO$49)-ROWS($AS$38:$AS$49)-ROWS($AW$38:$AW$49)-ROWS($BA$38:$BA$49)),IFERROR(INDEX($BI$38:$BI$49, ROWS($CD$4:CD14)-ROWS($AK$38:$AK$49)-ROWS($AO$38:$AO$49)-ROWS($AS$38:$AS$49)-ROWS($AW$38:$AW$49)-ROWS($BA$38:$BA$49)-ROWS($BE$38:$BE$49)), "")))))))</f>
        <v/>
      </c>
      <c r="CE16" s="316">
        <f t="shared" ca="1" si="37"/>
        <v>700</v>
      </c>
      <c r="CF16" s="413" t="str">
        <f t="shared" ca="1" si="38"/>
        <v>Income</v>
      </c>
      <c r="CG16" s="412" t="str">
        <f ca="1">IF(OR(CH16="",CH16=0),"",MAX(CG$5:CG15)+1)</f>
        <v/>
      </c>
      <c r="CH16" s="316" t="str">
        <f ca="1">IFERROR(INDEX($AJ$54:$AJ$65, ROWS($CH$4:CH14)), IFERROR(INDEX($AN$54:$AN$65, ROWS($CH$4:CH14)-ROWS($AJ$54:$AJ$65)), IFERROR(INDEX($AR$54:$AR$65, ROWS($CH$4:CH14)-ROWS($AJ$54:$AJ$65)-ROWS($AN$54:$AN$65)),IFERROR(INDEX($AV$54:$AV$65, ROWS($CH$4:CH14)-ROWS($AJ$54:$AJ$65)-ROWS($AN$54:$AN$65)-ROWS($AR$54:$AR$65)),IFERROR(INDEX($AZ$54:$AZ$65, ROWS($CH$4:CH14)-ROWS($AJ$54:$AJ$65)-ROWS($AN$54:$AN$65)-ROWS($AR$54:$AR$65)-ROWS($AV$54:$AV$65)),IFERROR(INDEX($BD$54:$BD$65, ROWS($CH$4:CH14)-ROWS($AJ$54:$AJ$65)-ROWS($AN$54:$AN$65)-ROWS($AR$54:$AR$65)-ROWS($AV$54:$AV$65)-ROWS($AZ$54:$AZ$65)),IFERROR(INDEX($BH$54:$BH$65, ROWS($CH$4:CH14)-ROWS($AJ$54:$AJ$65)-ROWS($AN$54:$AN$65)-ROWS($AR$54:$AR$65)-ROWS($AV$54:$AV$65)-ROWS($AZ$54:$AZ$65)-ROWS($BD$54:$BD$65)), "")))))))</f>
        <v/>
      </c>
      <c r="CI16" s="316" t="str">
        <f t="shared" ca="1" si="39"/>
        <v/>
      </c>
      <c r="CJ16" s="316" t="str">
        <f ca="1">IF(OR(CK16="",CK16=0),"",MAX(CJ$5:CJ15)+1)</f>
        <v/>
      </c>
      <c r="CK16" s="316" t="str">
        <f ca="1">IFERROR(INDEX($AK$54:$AK$65, ROWS($CK$4:CK14)), IFERROR(INDEX($AO$54:$AO$65, ROWS($CK$4:CK14)-ROWS($AK$54:$AK$65)), IFERROR(INDEX($AS$54:$AS$65, ROWS($CK$4:CK14)-ROWS($AK$54:$AK$65)-ROWS($AO$54:$AO$65)),IFERROR(INDEX($AW$54:$AW$65, ROWS($CK$4:CK14)-ROWS($AK$54:$AK$65)-ROWS($AO$54:$AO$65)-ROWS($AS$54:$AS$65)),IFERROR(INDEX($BA$54:$BA$65, ROWS($CK$4:CK14)-ROWS($AK$54:$AK$65)-ROWS($AO$54:$AO$65)-ROWS($AS$54:$AS$65)-ROWS($AW$54:$AW$65)),IFERROR(INDEX($BE$54:$BE$65, ROWS($CK$4:CK14)-ROWS($AK$54:$AK$65)-ROWS($AO$54:$AO$65)-ROWS($AS$54:$AS$65)-ROWS($AW$54:$AW$65)-ROWS($BA$54:$BA$65)),IFERROR(INDEX($BI$54:$BI$65, ROWS($CK$4:CK14)-ROWS($AK$54:$AK$65)-ROWS($AO$54:$AO$65)-ROWS($AS$54:$AS$65)-ROWS($AW$54:$AW$65)-ROWS($BA$54:$BA$65)-ROWS($BE$54:$BE$65)), "")))))))</f>
        <v/>
      </c>
      <c r="CL16" s="316" t="str">
        <f t="shared" ca="1" si="40"/>
        <v/>
      </c>
      <c r="CM16" s="413" t="str">
        <f t="shared" ca="1" si="41"/>
        <v/>
      </c>
      <c r="CN16" s="412" t="str">
        <f ca="1">IF(OR(CO16="",CO16=0),"",MAX(CN$5:CN15)+1)</f>
        <v/>
      </c>
      <c r="CO16" s="316" t="str">
        <f ca="1">IFERROR(INDEX($AJ$70:$AJ$81, ROWS($CO$4:CO14)), IFERROR(INDEX($AN$70:$AN$81, ROWS($CO$4:CO14)-ROWS($AJ$70:$AJ$81)), IFERROR(INDEX($AR$70:$AR$81, ROWS($CO$4:CO14)-ROWS($AJ$70:$AJ$81)-ROWS($AN$70:$AN$81)),IFERROR(INDEX($AV$70:$AV$81, ROWS($CO$4:CO14)-ROWS($AJ$70:$AJ$81)-ROWS($AN$70:$AN$81)-ROWS($AR$70:$AR$81)),IFERROR(INDEX($AZ$70:$AZ$81, ROWS($CO$4:CO14)-ROWS($AJ$70:$AJ$81)-ROWS($AN$70:$AN$81)-ROWS($AR$70:$AR$81)-ROWS($AV$70:$AV$81)),IFERROR(INDEX($BD$70:$BD$81, ROWS($CO$4:CO14)-ROWS($AJ$70:$AJ$81)-ROWS($AN$70:$AN$81)-ROWS($AR$70:$AR$81)-ROWS($AV$70:$AV$81)-ROWS($AZ$70:$AZ$81)),IFERROR(INDEX($BH$70:$BH$81, ROWS($CO$4:CO14)-ROWS($AJ$70:$AJ$81)-ROWS($AN$70:$AN$81)-ROWS($AR$70:$AR$81)-ROWS($AV$70:$AV$81)-ROWS($AZ$70:$AZ$81)-ROWS($BD$70:$BD$81)), "")))))))</f>
        <v/>
      </c>
      <c r="CP16" s="316" t="str">
        <f t="shared" ca="1" si="42"/>
        <v/>
      </c>
      <c r="CQ16" s="316" t="str">
        <f ca="1">IF(OR(CR16="",CR16=0),"",MAX(CQ$5:CQ15)+1)</f>
        <v/>
      </c>
      <c r="CR16" s="316" t="str">
        <f ca="1">IFERROR(INDEX($AK$70:$AK$81, ROWS($CR$4:CR14)), IFERROR(INDEX($AO$70:$AO$81, ROWS($CR$4:CR14)-ROWS($AK$70:$AK$81)), IFERROR(INDEX($AS$70:$AS$81, ROWS($CR$4:CR14)-ROWS($AK$70:$AK$81)-ROWS($AO$70:$AO$81)),IFERROR(INDEX($AW$70:$AW$81, ROWS($CR$4:CR14)-ROWS($AK$70:$AK$81)-ROWS($AO$70:$AO$81)-ROWS($AS$70:$AS$81)),IFERROR(INDEX($BA$70:$BA$81, ROWS($CR$4:CR14)-ROWS($AK$70:$AK$81)-ROWS($AO$70:$AO$81)-ROWS($AS$70:$AS$81)-ROWS($AW$70:$AW$81)),IFERROR(INDEX($BE$70:$BE$81, ROWS($CR$4:CR14)-ROWS($AK$70:$AK$81)-ROWS($AO$70:$AO$81)-ROWS($AS$70:$AS$81)-ROWS($AW$70:$AW$81)-ROWS($BA$70:$BA$81)),IFERROR(INDEX($BI$70:$BI$81, ROWS($CR$4:CR14)-ROWS($AK$70:$AK$81)-ROWS($AO$70:$AO$81)-ROWS($AS$70:$AS$81)-ROWS($AW$70:$AW$81)-ROWS($BA$70:$BA$81)-ROWS($BE$70:$BE$81)), "")))))))</f>
        <v/>
      </c>
      <c r="CS16" s="316" t="str">
        <f t="shared" ca="1" si="43"/>
        <v/>
      </c>
      <c r="CT16" s="413" t="str">
        <f t="shared" ca="1" si="44"/>
        <v/>
      </c>
      <c r="CU16" s="412" t="str">
        <f>IF(OR(CV16="",CV16=0),"",MAX(CU$5:CU15)+1)</f>
        <v/>
      </c>
      <c r="CV16" s="316">
        <f>IFERROR(INDEX($AJ$86:$AJ$97, ROWS($CV$4:CV14)), IFERROR(INDEX($AN$86:$AN$97, ROWS($CV$4:CV14)-ROWS($AJ$86:$AJ$97)), ""))</f>
        <v>0</v>
      </c>
      <c r="CW16" s="316" t="str">
        <f t="shared" si="45"/>
        <v/>
      </c>
      <c r="CX16" s="316" t="str">
        <f>IF(OR(CY16="",CY16=0),"",MAX(CX$5:CX15)+1)</f>
        <v/>
      </c>
      <c r="CY16" s="316">
        <f>IFERROR(INDEX($AK$86:$AK$97, ROWS($CY$4:CY14)), IFERROR(INDEX($AO$86:$AO$97, ROWS($CY$4:CY14)-ROWS($AK$86:$AK$97)), ""))</f>
        <v>0</v>
      </c>
      <c r="CZ16" s="316" t="str">
        <f t="shared" si="46"/>
        <v/>
      </c>
      <c r="DA16" s="413" t="str">
        <f t="shared" si="47"/>
        <v/>
      </c>
      <c r="DC16" s="438" t="str">
        <f ca="1">IF(OR(DD16="",DD16=0),"",MAX(DC$5:DC15)+1)</f>
        <v/>
      </c>
      <c r="DD16" s="434" t="str">
        <f t="shared" ca="1" si="48"/>
        <v/>
      </c>
      <c r="DE16" s="413" t="str">
        <f t="shared" ca="1" si="49"/>
        <v/>
      </c>
      <c r="DF16" s="431" t="str">
        <f ca="1">IF(OR(DG16="",DG16=0),"",MAX(DF$5:DF15)+1)</f>
        <v/>
      </c>
      <c r="DG16" s="412" t="str">
        <f t="shared" ca="1" si="50"/>
        <v/>
      </c>
      <c r="DH16" s="413" t="str">
        <f t="shared" ca="1" si="51"/>
        <v/>
      </c>
      <c r="DI16" s="412" t="str">
        <f t="shared" ca="1" si="52"/>
        <v/>
      </c>
      <c r="DJ16" s="413" t="str">
        <f t="shared" ca="1" si="53"/>
        <v/>
      </c>
      <c r="DK16" s="412" t="str">
        <f t="shared" ca="1" si="54"/>
        <v/>
      </c>
      <c r="DL16" s="413" t="str">
        <f t="shared" ca="1" si="55"/>
        <v/>
      </c>
    </row>
    <row r="17" spans="1:123" s="293" customFormat="1" ht="15" customHeight="1" thickBot="1" x14ac:dyDescent="0.35">
      <c r="A17" s="291">
        <f>Year!Q13</f>
        <v>44997</v>
      </c>
      <c r="B17" s="290" t="str">
        <f>IF(ISERROR(MATCH(A17,event_dates,0)),"",INDEX(events,MATCH(A17,event_dates,0)))</f>
        <v>Daylight Saving (begin)</v>
      </c>
      <c r="C17" s="291">
        <f>Year!R13</f>
        <v>44998</v>
      </c>
      <c r="D17" s="290" t="str">
        <f>IF(ISERROR(MATCH(C17,event_dates,0)),"",INDEX(events,MATCH(C17,event_dates,0)))</f>
        <v/>
      </c>
      <c r="E17" s="291">
        <f>Year!S13</f>
        <v>44999</v>
      </c>
      <c r="F17" s="290" t="str">
        <f>IF(ISERROR(MATCH(E17,event_dates,0)),"",INDEX(events,MATCH(E17,event_dates,0)))</f>
        <v/>
      </c>
      <c r="G17" s="291">
        <f>Year!T13</f>
        <v>45000</v>
      </c>
      <c r="H17" s="290" t="str">
        <f>IF(ISERROR(MATCH(G17,event_dates,0)),"",INDEX(events,MATCH(G17,event_dates,0)))</f>
        <v/>
      </c>
      <c r="I17" s="291">
        <f>Year!U13</f>
        <v>45001</v>
      </c>
      <c r="J17" s="290" t="str">
        <f>IF(ISERROR(MATCH(I17,event_dates,0)),"",INDEX(events,MATCH(I17,event_dates,0)))</f>
        <v/>
      </c>
      <c r="K17" s="291">
        <f>Year!V13</f>
        <v>45002</v>
      </c>
      <c r="L17" s="290" t="str">
        <f>IF(ISERROR(MATCH(K17,event_dates,0)),"",INDEX(events,MATCH(K17,event_dates,0)))</f>
        <v>St. Patrick's Day</v>
      </c>
      <c r="M17" s="291">
        <f>Year!W13</f>
        <v>45003</v>
      </c>
      <c r="N17" s="290" t="str">
        <f>IF(ISERROR(MATCH(M17,event_dates,0)),"",INDEX(events,MATCH(M17,event_dates,0)))</f>
        <v/>
      </c>
      <c r="P17" s="295" t="str">
        <f ca="1">IF(DN46="","",DN46)</f>
        <v>D. Store Card 4 - 30</v>
      </c>
      <c r="Q17" s="295" t="str">
        <f t="shared" ref="Q17:U22" ca="1" si="58">IF(DO46="","",DO46)</f>
        <v>Groceries - 125</v>
      </c>
      <c r="R17" s="446" t="str">
        <f t="shared" ca="1" si="58"/>
        <v>D. Store Card 1 - 30</v>
      </c>
      <c r="S17" s="295" t="str">
        <f t="shared" ca="1" si="58"/>
        <v>Paycheck 2 - 400</v>
      </c>
      <c r="T17" s="295" t="str">
        <f t="shared" ca="1" si="58"/>
        <v>Investment 1 - 200</v>
      </c>
      <c r="U17" s="295" t="str">
        <f t="shared" ca="1" si="58"/>
        <v>Paycheck 3 - 700</v>
      </c>
      <c r="V17" s="1156"/>
      <c r="W17" s="1157"/>
      <c r="X17" s="445"/>
      <c r="Y17"/>
      <c r="AB17" s="299"/>
      <c r="AC17" s="358" t="str">
        <f>IF('Data Entry'!B23="","",'Data Entry'!B23)</f>
        <v/>
      </c>
      <c r="AD17" s="356" t="str">
        <f>IF('Data Entry'!A23="","",'Data Entry'!A23)</f>
        <v/>
      </c>
      <c r="AE17" s="363" t="str">
        <f>IF('Data Entry'!C23="","",'Data Entry'!C23)</f>
        <v/>
      </c>
      <c r="AF17" s="402" t="str">
        <f>IF('Data Entry'!E23="","",'Data Entry'!E23)</f>
        <v/>
      </c>
      <c r="AG17" s="300"/>
      <c r="AH17"/>
      <c r="AI17" s="309">
        <f t="shared" ca="1" si="23"/>
        <v>35</v>
      </c>
      <c r="AJ17" s="310" t="str">
        <f t="shared" ca="1" si="2"/>
        <v/>
      </c>
      <c r="AK17" s="310" t="str">
        <f t="shared" ca="1" si="3"/>
        <v/>
      </c>
      <c r="AL17" s="311" t="str">
        <f t="shared" ca="1" si="4"/>
        <v/>
      </c>
      <c r="AM17" s="309">
        <f t="shared" ca="1" si="24"/>
        <v>35</v>
      </c>
      <c r="AN17" s="310" t="str">
        <f t="shared" ca="1" si="5"/>
        <v/>
      </c>
      <c r="AO17" s="310" t="str">
        <f t="shared" ca="1" si="6"/>
        <v/>
      </c>
      <c r="AP17" s="311" t="str">
        <f t="shared" ca="1" si="7"/>
        <v/>
      </c>
      <c r="AQ17" s="309">
        <f t="shared" ca="1" si="25"/>
        <v>35</v>
      </c>
      <c r="AR17" s="310" t="str">
        <f t="shared" ca="1" si="8"/>
        <v/>
      </c>
      <c r="AS17" s="310" t="str">
        <f t="shared" ca="1" si="9"/>
        <v/>
      </c>
      <c r="AT17" s="311" t="str">
        <f t="shared" ca="1" si="10"/>
        <v/>
      </c>
      <c r="AU17" s="309" t="str">
        <f t="shared" ca="1" si="26"/>
        <v/>
      </c>
      <c r="AV17" s="310" t="str">
        <f t="shared" ca="1" si="11"/>
        <v/>
      </c>
      <c r="AW17" s="310" t="str">
        <f t="shared" ca="1" si="12"/>
        <v/>
      </c>
      <c r="AX17" s="311" t="str">
        <f t="shared" ca="1" si="13"/>
        <v/>
      </c>
      <c r="AY17" s="309" t="str">
        <f t="shared" ca="1" si="27"/>
        <v/>
      </c>
      <c r="AZ17" s="310" t="str">
        <f t="shared" ca="1" si="14"/>
        <v/>
      </c>
      <c r="BA17" s="310" t="str">
        <f t="shared" ca="1" si="15"/>
        <v/>
      </c>
      <c r="BB17" s="311" t="str">
        <f t="shared" ca="1" si="16"/>
        <v/>
      </c>
      <c r="BC17" s="309" t="str">
        <f t="shared" ca="1" si="28"/>
        <v/>
      </c>
      <c r="BD17" s="310" t="str">
        <f t="shared" ca="1" si="17"/>
        <v/>
      </c>
      <c r="BE17" s="310" t="str">
        <f t="shared" ca="1" si="18"/>
        <v/>
      </c>
      <c r="BF17" s="311" t="str">
        <f t="shared" ca="1" si="19"/>
        <v/>
      </c>
      <c r="BG17" s="309" t="str">
        <f t="shared" ca="1" si="29"/>
        <v/>
      </c>
      <c r="BH17" s="310" t="str">
        <f t="shared" ca="1" si="20"/>
        <v/>
      </c>
      <c r="BI17" s="310" t="str">
        <f t="shared" ca="1" si="21"/>
        <v/>
      </c>
      <c r="BJ17" s="311" t="str">
        <f t="shared" ca="1" si="22"/>
        <v/>
      </c>
      <c r="BL17" s="414" t="str">
        <f ca="1">IF(OR(BM17="",BM17=0),"",MAX(BL$5:BL16)+1)</f>
        <v/>
      </c>
      <c r="BM17" s="409" t="str">
        <f ca="1">IFERROR(INDEX($AJ$6:$AJ$17, ROWS(BM$4:$BM15)), IFERROR(INDEX($AN$6:$AN$17, ROWS(BM$4:$BM15)-ROWS($AJ$6:$AJ$17)), IFERROR(INDEX($AR$6:$AR$17, ROWS(BM$4:$BM15)-ROWS($AJ$6:$AJ$17)-ROWS($AN$6:$AN$17)),IFERROR(INDEX($AV$6:$AV$17, ROWS(BM$4:$BM15)-ROWS($AJ$6:$AJ$17)-ROWS($AN$6:$AN$17)-ROWS($AR$6:$AR$17)),IFERROR(INDEX($AZ$6:$AZ$17, ROWS(BM$4:$BM15)-ROWS($AJ$6:$AJ$17)-ROWS($AN$6:$AN$17)-ROWS($AR$6:$AR$17)-ROWS($AV$6:$AV$17)),IFERROR(INDEX($BD$6:$BD$17, ROWS(BM$4:$BM15)-ROWS($AJ$6:$AJ$17)-ROWS($AN$6:$AN$17)-ROWS($AR$6:$AR$17)-ROWS($AV$6:$AV$17)-ROWS($AZ$6:$AZ$17)),IFERROR(INDEX($BH$6:$BH$17, ROWS(BM$4:$BM15)-ROWS($AJ$6:$AJ$17)-ROWS($AN$6:$AN$17)-ROWS($AR$6:$AR$17)-ROWS($AV$6:$AV$17)-ROWS($AZ$6:$AZ$17)-ROWS($BD$6:$BD$17)), "")))))))</f>
        <v/>
      </c>
      <c r="BN17" s="409" t="str">
        <f t="shared" ca="1" si="30"/>
        <v/>
      </c>
      <c r="BO17" s="409" t="str">
        <f ca="1">IF(OR(BP17="",BP17=0),"",MAX(BO$5:BO16)+1)</f>
        <v/>
      </c>
      <c r="BP17" s="409" t="str">
        <f ca="1">IFERROR(INDEX($AK$6:$AK$17, ROWS($BP$4:BP15)), IFERROR(INDEX($AO$6:$AO$17, ROWS($BP$4:BP15)-ROWS($AK$6:$AK$17)), IFERROR(INDEX($AS$6:$AS$17, ROWS($BP$4:BP15)-ROWS($AK$6:$AK$17)-ROWS($AO$6:$AO$17)),IFERROR(INDEX($AW$6:$AW$17, ROWS($BP$4:BP15)-ROWS($AK$6:$AK$17)-ROWS($AO$6:$AO$17)-ROWS($AS$6:$AS$17)),IFERROR(INDEX($BA$6:$BA$17, ROWS($BP$4:BP15)-ROWS($AK$6:$AK$17)-ROWS($AO$6:$AO$17)-ROWS($AS$6:$AS$17)-ROWS($AW$6:$AW$17)),IFERROR(INDEX($BE$6:$BE$17, ROWS($BP$4:BP15)-ROWS($AK$6:$AK$17)-ROWS($AO$6:$AO$17)-ROWS($AS$6:$AS$17)-ROWS($AW$6:$AW$17)-ROWS($BA$6:$BA$17)),IFERROR(INDEX($BI$6:$BI$17, ROWS($BP$4:BP15)-ROWS($AK$6:$AK$17)-ROWS($AO$6:$AO$17)-ROWS($AS$6:$AS$17)-ROWS($AW$6:$AW$17)-ROWS($BA$6:$BA$17)-ROWS($BE$6:$BE$17)), "")))))))</f>
        <v/>
      </c>
      <c r="BQ17" s="409" t="str">
        <f t="shared" ca="1" si="31"/>
        <v/>
      </c>
      <c r="BR17" s="415" t="str">
        <f t="shared" ca="1" si="32"/>
        <v/>
      </c>
      <c r="BS17" s="414" t="str">
        <f ca="1">IF(OR(BT17="",BT17=0),"",MAX(BS$5:BS16)+1)</f>
        <v/>
      </c>
      <c r="BT17" s="409" t="str">
        <f ca="1">IFERROR(INDEX($AJ$22:$AJ$33, ROWS($BT$4:BT15)), IFERROR(INDEX($AN$22:$AN$33, ROWS($BT$4:BT15)-ROWS($AJ$22:$AJ$33)), IFERROR(INDEX($AR$22:$AR$33, ROWS($BT$4:BT15)-ROWS($AJ$22:$AJ$33)-ROWS($AN$22:$AN$33)),IFERROR(INDEX($AV$22:$AV$33, ROWS($BT$4:BT15)-ROWS($AJ$22:$AJ$33)-ROWS($AN$22:$AN$33)-ROWS($AR$22:$AR$33)),IFERROR(INDEX($AZ$22:$AZ$33, ROWS($BT$4:BT15)-ROWS($AJ$22:$AJ$33)-ROWS($AN$22:$AN$33)-ROWS($AR$22:$AR$33)-ROWS($AV$22:$AV$33)),IFERROR(INDEX($BD$22:$BD$33, ROWS($BT$4:BT15)-ROWS($AJ$22:$AJ$33)-ROWS($AN$22:$AN$33)-ROWS($AR$22:$AR$33)-ROWS($AV$22:$AV$33)-ROWS($AZ$22:$AZ$33)),IFERROR(INDEX($BH$22:$BH$33, ROWS($BT$4:BT15)-ROWS($AJ$22:$AJ$33)-ROWS($AN$22:$AN$33)-ROWS($AR$22:$AR$33)-ROWS($AV$22:$AV$33)-ROWS($AZ$22:$AZ$33)-ROWS($BD$22:$BD$33)), "")))))))</f>
        <v/>
      </c>
      <c r="BU17" s="409" t="str">
        <f t="shared" ca="1" si="33"/>
        <v/>
      </c>
      <c r="BV17" s="409" t="str">
        <f ca="1">IF(OR(BW17="",BW17=0),"",MAX(BV$5:BV16)+1)</f>
        <v/>
      </c>
      <c r="BW17" s="409" t="str">
        <f ca="1">IFERROR(INDEX($AK$22:$AK$33, ROWS($BW$4:BW15)), IFERROR(INDEX($AO$22:$AO$33, ROWS($BW$4:BW15)-ROWS($AK$22:$AK$33)), IFERROR(INDEX($AS$22:$AS$33, ROWS($BW$4:BW15)-ROWS($AK$22:$AK$33)-ROWS($AO$22:$AO$33)),IFERROR(INDEX($AW$22:$AW$33, ROWS($BW$4:BW15)-ROWS($AK$22:$AK$33)-ROWS($AO$22:$AO$33)-ROWS($AS$22:$AS$33)),IFERROR(INDEX($BA$22:$BA$33, ROWS($BW$4:BW15)-ROWS($AK$22:$AK$33)-ROWS($AO$22:$AO$33)-ROWS($AS$22:$AS$33)-ROWS($AW$22:$AW$33)),IFERROR(INDEX($BE$22:$BE$33, ROWS($BW$4:BW15)-ROWS($AK$22:$AK$33)-ROWS($AO$22:$AO$33)-ROWS($AS$22:$AS$33)-ROWS($AW$22:$AW$33)-ROWS($BA$22:$BA$33)),IFERROR(INDEX($BI$22:$BI$33, ROWS($BW$4:BW15)-ROWS($AK$22:$AK$33)-ROWS($AO$22:$AO$33)-ROWS($AS$22:$AS$33)-ROWS($AW$22:$AW$33)-ROWS($BA$22:$BA$33)-ROWS($BE$22:$BE$33)), "")))))))</f>
        <v/>
      </c>
      <c r="BX17" s="409" t="str">
        <f t="shared" ca="1" si="34"/>
        <v/>
      </c>
      <c r="BY17" s="415" t="str">
        <f t="shared" ca="1" si="35"/>
        <v/>
      </c>
      <c r="BZ17" s="414" t="str">
        <f ca="1">IF(OR(CA17="",CA17=0),"",MAX(BZ$5:BZ16)+1)</f>
        <v/>
      </c>
      <c r="CA17" s="409" t="str">
        <f ca="1">IFERROR(INDEX($AJ$38:$AJ$49, ROWS($CA$4:CA15)), IFERROR(INDEX($AN$38:$AN$49, ROWS($CA$4:CA15)-ROWS($AJ$38:$AJ$49)), IFERROR(INDEX($AR$38:$AR$49, ROWS($CA$4:CA15)-ROWS($AJ$38:$AJ$49)-ROWS($AN$38:$AN$49)),IFERROR(INDEX($AV$38:$AV$49, ROWS($CA$4:CA15)-ROWS($AJ$38:$AJ$49)-ROWS($AN$38:$AN$49)-ROWS($AR$38:$AR$49)),IFERROR(INDEX($AZ$38:$AZ$49, ROWS($CA$4:CA15)-ROWS($AJ$38:$AJ$49)-ROWS($AN$38:$AN$49)-ROWS($AR$38:$AR$49)-ROWS($AV$38:$AV$49)),IFERROR(INDEX($BD$38:$BD$49, ROWS($CA$4:CA15)-ROWS($AJ$38:$AJ$49)-ROWS($AN$38:$AN$49)-ROWS($AR$38:$AR$49)-ROWS($AV$38:$AV$49)-ROWS($AZ$38:$AZ$49)),IFERROR(INDEX($BH$38:$BH$49, ROWS($CA$4:CA15)-ROWS($AJ$38:$AJ$49)-ROWS($AN$38:$AN$49)-ROWS($AR$38:$AR$49)-ROWS($AV$38:$AV$49)-ROWS($AZ$38:$AZ$49)-ROWS($BD$38:$BD$49)), "")))))))</f>
        <v/>
      </c>
      <c r="CB17" s="409" t="str">
        <f t="shared" ca="1" si="36"/>
        <v>Audible</v>
      </c>
      <c r="CC17" s="409" t="str">
        <f ca="1">IF(OR(CD17="",CD17=0),"",MAX(CC$5:CC16)+1)</f>
        <v/>
      </c>
      <c r="CD17" s="409" t="str">
        <f ca="1">IFERROR(INDEX($AK$38:$AK$49, ROWS($CD$4:CD15)), IFERROR(INDEX($AO$38:$AO$49, ROWS($CD$4:CD15)-ROWS($AK$38:$AK$49)), IFERROR(INDEX($AS$38:$AS$49, ROWS($CD$4:CD15)-ROWS($AK$38:$AK$49)-ROWS($AO$38:$AO$49)),IFERROR(INDEX($AW$38:$AW$49, ROWS($CD$4:CD15)-ROWS($AK$38:$AK$49)-ROWS($AO$38:$AO$49)-ROWS($AS$38:$AS$49)),IFERROR(INDEX($BA$38:$BA$49, ROWS($CD$4:CD15)-ROWS($AK$38:$AK$49)-ROWS($AO$38:$AO$49)-ROWS($AS$38:$AS$49)-ROWS($AW$38:$AW$49)),IFERROR(INDEX($BE$38:$BE$49, ROWS($CD$4:CD15)-ROWS($AK$38:$AK$49)-ROWS($AO$38:$AO$49)-ROWS($AS$38:$AS$49)-ROWS($AW$38:$AW$49)-ROWS($BA$38:$BA$49)),IFERROR(INDEX($BI$38:$BI$49, ROWS($CD$4:CD15)-ROWS($AK$38:$AK$49)-ROWS($AO$38:$AO$49)-ROWS($AS$38:$AS$49)-ROWS($AW$38:$AW$49)-ROWS($BA$38:$BA$49)-ROWS($BE$38:$BE$49)), "")))))))</f>
        <v/>
      </c>
      <c r="CE17" s="409">
        <f t="shared" ca="1" si="37"/>
        <v>14.95</v>
      </c>
      <c r="CF17" s="415" t="str">
        <f t="shared" ca="1" si="38"/>
        <v/>
      </c>
      <c r="CG17" s="414" t="str">
        <f ca="1">IF(OR(CH17="",CH17=0),"",MAX(CG$5:CG16)+1)</f>
        <v/>
      </c>
      <c r="CH17" s="409" t="str">
        <f ca="1">IFERROR(INDEX($AJ$54:$AJ$65, ROWS($CH$4:CH15)), IFERROR(INDEX($AN$54:$AN$65, ROWS($CH$4:CH15)-ROWS($AJ$54:$AJ$65)), IFERROR(INDEX($AR$54:$AR$65, ROWS($CH$4:CH15)-ROWS($AJ$54:$AJ$65)-ROWS($AN$54:$AN$65)),IFERROR(INDEX($AV$54:$AV$65, ROWS($CH$4:CH15)-ROWS($AJ$54:$AJ$65)-ROWS($AN$54:$AN$65)-ROWS($AR$54:$AR$65)),IFERROR(INDEX($AZ$54:$AZ$65, ROWS($CH$4:CH15)-ROWS($AJ$54:$AJ$65)-ROWS($AN$54:$AN$65)-ROWS($AR$54:$AR$65)-ROWS($AV$54:$AV$65)),IFERROR(INDEX($BD$54:$BD$65, ROWS($CH$4:CH15)-ROWS($AJ$54:$AJ$65)-ROWS($AN$54:$AN$65)-ROWS($AR$54:$AR$65)-ROWS($AV$54:$AV$65)-ROWS($AZ$54:$AZ$65)),IFERROR(INDEX($BH$54:$BH$65, ROWS($CH$4:CH15)-ROWS($AJ$54:$AJ$65)-ROWS($AN$54:$AN$65)-ROWS($AR$54:$AR$65)-ROWS($AV$54:$AV$65)-ROWS($AZ$54:$AZ$65)-ROWS($BD$54:$BD$65)), "")))))))</f>
        <v/>
      </c>
      <c r="CI17" s="409" t="str">
        <f t="shared" ca="1" si="39"/>
        <v/>
      </c>
      <c r="CJ17" s="409" t="str">
        <f ca="1">IF(OR(CK17="",CK17=0),"",MAX(CJ$5:CJ16)+1)</f>
        <v/>
      </c>
      <c r="CK17" s="409" t="str">
        <f ca="1">IFERROR(INDEX($AK$54:$AK$65, ROWS($CK$4:CK15)), IFERROR(INDEX($AO$54:$AO$65, ROWS($CK$4:CK15)-ROWS($AK$54:$AK$65)), IFERROR(INDEX($AS$54:$AS$65, ROWS($CK$4:CK15)-ROWS($AK$54:$AK$65)-ROWS($AO$54:$AO$65)),IFERROR(INDEX($AW$54:$AW$65, ROWS($CK$4:CK15)-ROWS($AK$54:$AK$65)-ROWS($AO$54:$AO$65)-ROWS($AS$54:$AS$65)),IFERROR(INDEX($BA$54:$BA$65, ROWS($CK$4:CK15)-ROWS($AK$54:$AK$65)-ROWS($AO$54:$AO$65)-ROWS($AS$54:$AS$65)-ROWS($AW$54:$AW$65)),IFERROR(INDEX($BE$54:$BE$65, ROWS($CK$4:CK15)-ROWS($AK$54:$AK$65)-ROWS($AO$54:$AO$65)-ROWS($AS$54:$AS$65)-ROWS($AW$54:$AW$65)-ROWS($BA$54:$BA$65)),IFERROR(INDEX($BI$54:$BI$65, ROWS($CK$4:CK15)-ROWS($AK$54:$AK$65)-ROWS($AO$54:$AO$65)-ROWS($AS$54:$AS$65)-ROWS($AW$54:$AW$65)-ROWS($BA$54:$BA$65)-ROWS($BE$54:$BE$65)), "")))))))</f>
        <v/>
      </c>
      <c r="CL17" s="409" t="str">
        <f t="shared" ca="1" si="40"/>
        <v/>
      </c>
      <c r="CM17" s="415" t="str">
        <f t="shared" ca="1" si="41"/>
        <v/>
      </c>
      <c r="CN17" s="414" t="str">
        <f ca="1">IF(OR(CO17="",CO17=0),"",MAX(CN$5:CN16)+1)</f>
        <v/>
      </c>
      <c r="CO17" s="409" t="str">
        <f ca="1">IFERROR(INDEX($AJ$70:$AJ$81, ROWS($CO$4:CO15)), IFERROR(INDEX($AN$70:$AN$81, ROWS($CO$4:CO15)-ROWS($AJ$70:$AJ$81)), IFERROR(INDEX($AR$70:$AR$81, ROWS($CO$4:CO15)-ROWS($AJ$70:$AJ$81)-ROWS($AN$70:$AN$81)),IFERROR(INDEX($AV$70:$AV$81, ROWS($CO$4:CO15)-ROWS($AJ$70:$AJ$81)-ROWS($AN$70:$AN$81)-ROWS($AR$70:$AR$81)),IFERROR(INDEX($AZ$70:$AZ$81, ROWS($CO$4:CO15)-ROWS($AJ$70:$AJ$81)-ROWS($AN$70:$AN$81)-ROWS($AR$70:$AR$81)-ROWS($AV$70:$AV$81)),IFERROR(INDEX($BD$70:$BD$81, ROWS($CO$4:CO15)-ROWS($AJ$70:$AJ$81)-ROWS($AN$70:$AN$81)-ROWS($AR$70:$AR$81)-ROWS($AV$70:$AV$81)-ROWS($AZ$70:$AZ$81)),IFERROR(INDEX($BH$70:$BH$81, ROWS($CO$4:CO15)-ROWS($AJ$70:$AJ$81)-ROWS($AN$70:$AN$81)-ROWS($AR$70:$AR$81)-ROWS($AV$70:$AV$81)-ROWS($AZ$70:$AZ$81)-ROWS($BD$70:$BD$81)), "")))))))</f>
        <v/>
      </c>
      <c r="CP17" s="409" t="str">
        <f t="shared" ca="1" si="42"/>
        <v/>
      </c>
      <c r="CQ17" s="409" t="str">
        <f ca="1">IF(OR(CR17="",CR17=0),"",MAX(CQ$5:CQ16)+1)</f>
        <v/>
      </c>
      <c r="CR17" s="409" t="str">
        <f ca="1">IFERROR(INDEX($AK$70:$AK$81, ROWS($CR$4:CR15)), IFERROR(INDEX($AO$70:$AO$81, ROWS($CR$4:CR15)-ROWS($AK$70:$AK$81)), IFERROR(INDEX($AS$70:$AS$81, ROWS($CR$4:CR15)-ROWS($AK$70:$AK$81)-ROWS($AO$70:$AO$81)),IFERROR(INDEX($AW$70:$AW$81, ROWS($CR$4:CR15)-ROWS($AK$70:$AK$81)-ROWS($AO$70:$AO$81)-ROWS($AS$70:$AS$81)),IFERROR(INDEX($BA$70:$BA$81, ROWS($CR$4:CR15)-ROWS($AK$70:$AK$81)-ROWS($AO$70:$AO$81)-ROWS($AS$70:$AS$81)-ROWS($AW$70:$AW$81)),IFERROR(INDEX($BE$70:$BE$81, ROWS($CR$4:CR15)-ROWS($AK$70:$AK$81)-ROWS($AO$70:$AO$81)-ROWS($AS$70:$AS$81)-ROWS($AW$70:$AW$81)-ROWS($BA$70:$BA$81)),IFERROR(INDEX($BI$70:$BI$81, ROWS($CR$4:CR15)-ROWS($AK$70:$AK$81)-ROWS($AO$70:$AO$81)-ROWS($AS$70:$AS$81)-ROWS($AW$70:$AW$81)-ROWS($BA$70:$BA$81)-ROWS($BE$70:$BE$81)), "")))))))</f>
        <v/>
      </c>
      <c r="CS17" s="409" t="str">
        <f t="shared" ca="1" si="43"/>
        <v/>
      </c>
      <c r="CT17" s="415" t="str">
        <f t="shared" ca="1" si="44"/>
        <v/>
      </c>
      <c r="CU17" s="414" t="str">
        <f>IF(OR(CV17="",CV17=0),"",MAX(CU$5:CU16)+1)</f>
        <v/>
      </c>
      <c r="CV17" s="409">
        <f>IFERROR(INDEX($AJ$86:$AJ$97, ROWS($CV$4:CV15)), IFERROR(INDEX($AN$86:$AN$97, ROWS($CV$4:CV15)-ROWS($AJ$86:$AJ$97)), ""))</f>
        <v>0</v>
      </c>
      <c r="CW17" s="409" t="str">
        <f t="shared" si="45"/>
        <v/>
      </c>
      <c r="CX17" s="409" t="str">
        <f>IF(OR(CY17="",CY17=0),"",MAX(CX$5:CX16)+1)</f>
        <v/>
      </c>
      <c r="CY17" s="409">
        <f>IFERROR(INDEX($AK$86:$AK$97, ROWS($CY$4:CY15)), IFERROR(INDEX($AO$86:$AO$97, ROWS($CY$4:CY15)-ROWS($AK$86:$AK$97)), ""))</f>
        <v>0</v>
      </c>
      <c r="CZ17" s="409" t="str">
        <f t="shared" si="46"/>
        <v/>
      </c>
      <c r="DA17" s="415" t="str">
        <f t="shared" si="47"/>
        <v/>
      </c>
      <c r="DC17" s="438" t="str">
        <f ca="1">IF(OR(DD17="",DD17=0),"",MAX(DC$5:DC16)+1)</f>
        <v/>
      </c>
      <c r="DD17" s="435" t="str">
        <f t="shared" ca="1" si="48"/>
        <v/>
      </c>
      <c r="DE17" s="413" t="str">
        <f t="shared" ca="1" si="49"/>
        <v/>
      </c>
      <c r="DF17" s="432" t="str">
        <f ca="1">IF(OR(DG17="",DG17=0),"",MAX(DF$5:DF16)+1)</f>
        <v/>
      </c>
      <c r="DG17" s="414" t="str">
        <f t="shared" ca="1" si="50"/>
        <v/>
      </c>
      <c r="DH17" s="415" t="str">
        <f t="shared" ca="1" si="51"/>
        <v/>
      </c>
      <c r="DI17" s="414" t="str">
        <f t="shared" ca="1" si="52"/>
        <v/>
      </c>
      <c r="DJ17" s="413" t="str">
        <f t="shared" ca="1" si="53"/>
        <v/>
      </c>
      <c r="DK17" s="414" t="str">
        <f t="shared" ca="1" si="54"/>
        <v/>
      </c>
      <c r="DL17" s="415" t="str">
        <f t="shared" ca="1" si="55"/>
        <v/>
      </c>
      <c r="DN17" s="292"/>
      <c r="DO17" s="292"/>
      <c r="DP17" s="292"/>
      <c r="DQ17" s="292"/>
      <c r="DR17" s="292"/>
      <c r="DS17" s="292"/>
    </row>
    <row r="18" spans="1:123" s="292" customFormat="1" ht="15" customHeight="1" x14ac:dyDescent="0.3">
      <c r="A18" s="1181" t="str">
        <f ca="1">IF(ISERROR(MATCH(A17,event_dates,0)+MATCH(A17,OFFSET(event_dates,MATCH(A17,event_dates,0),0,500,1),0)),"",INDEX(events,MATCH(A17,event_dates,0)+MATCH(A17,OFFSET(event_dates,MATCH(A17,event_dates,0),0,500,1),0)))</f>
        <v/>
      </c>
      <c r="B18" s="1182"/>
      <c r="C18" s="1181" t="str">
        <f ca="1">IF(ISERROR(MATCH(C17,event_dates,0)+MATCH(C17,OFFSET(event_dates,MATCH(C17,event_dates,0),0,500,1),0)),"",INDEX(events,MATCH(C17,event_dates,0)+MATCH(C17,OFFSET(event_dates,MATCH(C17,event_dates,0),0,500,1),0)))</f>
        <v/>
      </c>
      <c r="D18" s="1182"/>
      <c r="E18" s="1181" t="str">
        <f ca="1">IF(ISERROR(MATCH(E17,event_dates,0)+MATCH(E17,OFFSET(event_dates,MATCH(E17,event_dates,0),0,500,1),0)),"",INDEX(events,MATCH(E17,event_dates,0)+MATCH(E17,OFFSET(event_dates,MATCH(E17,event_dates,0),0,500,1),0)))</f>
        <v/>
      </c>
      <c r="F18" s="1182"/>
      <c r="G18" s="1181" t="str">
        <f ca="1">IF(ISERROR(MATCH(G17,event_dates,0)+MATCH(G17,OFFSET(event_dates,MATCH(G17,event_dates,0),0,500,1),0)),"",INDEX(events,MATCH(G17,event_dates,0)+MATCH(G17,OFFSET(event_dates,MATCH(G17,event_dates,0),0,500,1),0)))</f>
        <v/>
      </c>
      <c r="H18" s="1182"/>
      <c r="I18" s="1181" t="str">
        <f ca="1">IF(ISERROR(MATCH(I17,event_dates,0)+MATCH(I17,OFFSET(event_dates,MATCH(I17,event_dates,0),0,500,1),0)),"",INDEX(events,MATCH(I17,event_dates,0)+MATCH(I17,OFFSET(event_dates,MATCH(I17,event_dates,0),0,500,1),0)))</f>
        <v/>
      </c>
      <c r="J18" s="1182"/>
      <c r="K18" s="1181" t="str">
        <f ca="1">IF(ISERROR(MATCH(K17,event_dates,0)+MATCH(K17,OFFSET(event_dates,MATCH(K17,event_dates,0),0,500,1),0)),"",INDEX(events,MATCH(K17,event_dates,0)+MATCH(K17,OFFSET(event_dates,MATCH(K17,event_dates,0),0,500,1),0)))</f>
        <v/>
      </c>
      <c r="L18" s="1182"/>
      <c r="M18" s="1181" t="str">
        <f ca="1">IF(ISERROR(MATCH(M17,event_dates,0)+MATCH(M17,OFFSET(event_dates,MATCH(M17,event_dates,0),0,500,1),0)),"",INDEX(events,MATCH(M17,event_dates,0)+MATCH(M17,OFFSET(event_dates,MATCH(M17,event_dates,0),0,500,1),0)))</f>
        <v/>
      </c>
      <c r="N18" s="1182"/>
      <c r="P18" s="295" t="str">
        <f t="shared" ref="P18:P22" ca="1" si="59">IF(DN47="","",DN47)</f>
        <v>Car 2 Gas - 80</v>
      </c>
      <c r="Q18" s="295" t="str">
        <f t="shared" ca="1" si="58"/>
        <v>Roth IRA - 100</v>
      </c>
      <c r="R18" s="295" t="str">
        <f t="shared" ca="1" si="58"/>
        <v>D. Store Card 2 - 30</v>
      </c>
      <c r="S18" s="296" t="str">
        <f t="shared" ca="1" si="58"/>
        <v>Paycheck 1 - 850</v>
      </c>
      <c r="T18" s="295" t="str">
        <f t="shared" ca="1" si="58"/>
        <v/>
      </c>
      <c r="U18" s="295" t="str">
        <f t="shared" ca="1" si="58"/>
        <v/>
      </c>
      <c r="V18" s="1158" t="s">
        <v>502</v>
      </c>
      <c r="W18" s="1159"/>
      <c r="X18" s="445">
        <f ca="1">IF(DP52="",0,DP52)</f>
        <v>1294.95</v>
      </c>
      <c r="Y18"/>
      <c r="AB18" s="299"/>
      <c r="AC18" s="358" t="str">
        <f>IF('Data Entry'!B24="","",'Data Entry'!B24)</f>
        <v/>
      </c>
      <c r="AD18" s="356" t="str">
        <f>IF('Data Entry'!A24="","",'Data Entry'!A24)</f>
        <v/>
      </c>
      <c r="AE18" s="363" t="str">
        <f>IF('Data Entry'!C24="","",'Data Entry'!C24)</f>
        <v/>
      </c>
      <c r="AF18" s="402" t="str">
        <f>IF('Data Entry'!E24="","",'Data Entry'!E24)</f>
        <v/>
      </c>
      <c r="AG18" s="300"/>
      <c r="AH18"/>
      <c r="AI18"/>
      <c r="AJ18"/>
      <c r="AK18"/>
      <c r="AL18"/>
      <c r="BL18" s="412" t="str">
        <f ca="1">IF(OR(BM18="",BM18=0),"",MAX(BL$5:BL17)+1)</f>
        <v/>
      </c>
      <c r="BM18" s="316" t="str">
        <f ca="1">IFERROR(INDEX($AJ$6:$AJ$17, ROWS(BM$4:$BM16)), IFERROR(INDEX($AN$6:$AN$17, ROWS(BM$4:$BM16)-ROWS($AJ$6:$AJ$17)), IFERROR(INDEX($AR$6:$AR$17, ROWS(BM$4:$BM16)-ROWS($AJ$6:$AJ$17)-ROWS($AN$6:$AN$17)),IFERROR(INDEX($AV$6:$AV$17, ROWS(BM$4:$BM16)-ROWS($AJ$6:$AJ$17)-ROWS($AN$6:$AN$17)-ROWS($AR$6:$AR$17)),IFERROR(INDEX($AZ$6:$AZ$17, ROWS(BM$4:$BM16)-ROWS($AJ$6:$AJ$17)-ROWS($AN$6:$AN$17)-ROWS($AR$6:$AR$17)-ROWS($AV$6:$AV$17)),IFERROR(INDEX($BD$6:$BD$17, ROWS(BM$4:$BM16)-ROWS($AJ$6:$AJ$17)-ROWS($AN$6:$AN$17)-ROWS($AR$6:$AR$17)-ROWS($AV$6:$AV$17)-ROWS($AZ$6:$AZ$17)),IFERROR(INDEX($BH$6:$BH$17, ROWS(BM$4:$BM16)-ROWS($AJ$6:$AJ$17)-ROWS($AN$6:$AN$17)-ROWS($AR$6:$AR$17)-ROWS($AV$6:$AV$17)-ROWS($AZ$6:$AZ$17)-ROWS($BD$6:$BD$17)), "")))))))</f>
        <v/>
      </c>
      <c r="BN18" s="316" t="str">
        <f t="shared" ca="1" si="30"/>
        <v/>
      </c>
      <c r="BO18" s="316" t="str">
        <f ca="1">IF(OR(BP18="",BP18=0),"",MAX(BO$5:BO17)+1)</f>
        <v/>
      </c>
      <c r="BP18" s="316" t="str">
        <f ca="1">IFERROR(INDEX($AK$6:$AK$17, ROWS($BP$4:BP16)), IFERROR(INDEX($AO$6:$AO$17, ROWS($BP$4:BP16)-ROWS($AK$6:$AK$17)), IFERROR(INDEX($AS$6:$AS$17, ROWS($BP$4:BP16)-ROWS($AK$6:$AK$17)-ROWS($AO$6:$AO$17)),IFERROR(INDEX($AW$6:$AW$17, ROWS($BP$4:BP16)-ROWS($AK$6:$AK$17)-ROWS($AO$6:$AO$17)-ROWS($AS$6:$AS$17)),IFERROR(INDEX($BA$6:$BA$17, ROWS($BP$4:BP16)-ROWS($AK$6:$AK$17)-ROWS($AO$6:$AO$17)-ROWS($AS$6:$AS$17)-ROWS($AW$6:$AW$17)),IFERROR(INDEX($BE$6:$BE$17, ROWS($BP$4:BP16)-ROWS($AK$6:$AK$17)-ROWS($AO$6:$AO$17)-ROWS($AS$6:$AS$17)-ROWS($AW$6:$AW$17)-ROWS($BA$6:$BA$17)),IFERROR(INDEX($BI$6:$BI$17, ROWS($BP$4:BP16)-ROWS($AK$6:$AK$17)-ROWS($AO$6:$AO$17)-ROWS($AS$6:$AS$17)-ROWS($AW$6:$AW$17)-ROWS($BA$6:$BA$17)-ROWS($BE$6:$BE$17)), "")))))))</f>
        <v/>
      </c>
      <c r="BQ18" s="316" t="str">
        <f t="shared" ca="1" si="31"/>
        <v/>
      </c>
      <c r="BR18" s="413" t="str">
        <f t="shared" ca="1" si="32"/>
        <v/>
      </c>
      <c r="BS18" s="412">
        <f ca="1">IF(OR(BT18="",BT18=0),"",MAX(BS$5:BS17)+1)</f>
        <v>5</v>
      </c>
      <c r="BT18" s="316" t="str">
        <f ca="1">IFERROR(INDEX($AJ$22:$AJ$33, ROWS($BT$4:BT16)), IFERROR(INDEX($AN$22:$AN$33, ROWS($BT$4:BT16)-ROWS($AJ$22:$AJ$33)), IFERROR(INDEX($AR$22:$AR$33, ROWS($BT$4:BT16)-ROWS($AJ$22:$AJ$33)-ROWS($AN$22:$AN$33)),IFERROR(INDEX($AV$22:$AV$33, ROWS($BT$4:BT16)-ROWS($AJ$22:$AJ$33)-ROWS($AN$22:$AN$33)-ROWS($AR$22:$AR$33)),IFERROR(INDEX($AZ$22:$AZ$33, ROWS($BT$4:BT16)-ROWS($AJ$22:$AJ$33)-ROWS($AN$22:$AN$33)-ROWS($AR$22:$AR$33)-ROWS($AV$22:$AV$33)),IFERROR(INDEX($BD$22:$BD$33, ROWS($BT$4:BT16)-ROWS($AJ$22:$AJ$33)-ROWS($AN$22:$AN$33)-ROWS($AR$22:$AR$33)-ROWS($AV$22:$AV$33)-ROWS($AZ$22:$AZ$33)),IFERROR(INDEX($BH$22:$BH$33, ROWS($BT$4:BT16)-ROWS($AJ$22:$AJ$33)-ROWS($AN$22:$AN$33)-ROWS($AR$22:$AR$33)-ROWS($AV$22:$AV$33)-ROWS($AZ$22:$AZ$33)-ROWS($BD$22:$BD$33)), "")))))))</f>
        <v>Life Insurance</v>
      </c>
      <c r="BU18" s="316" t="str">
        <f t="shared" ca="1" si="33"/>
        <v/>
      </c>
      <c r="BV18" s="316">
        <f ca="1">IF(OR(BW18="",BW18=0),"",MAX(BV$5:BV17)+1)</f>
        <v>5</v>
      </c>
      <c r="BW18" s="316">
        <f ca="1">IFERROR(INDEX($AK$22:$AK$33, ROWS($BW$4:BW16)), IFERROR(INDEX($AO$22:$AO$33, ROWS($BW$4:BW16)-ROWS($AK$22:$AK$33)), IFERROR(INDEX($AS$22:$AS$33, ROWS($BW$4:BW16)-ROWS($AK$22:$AK$33)-ROWS($AO$22:$AO$33)),IFERROR(INDEX($AW$22:$AW$33, ROWS($BW$4:BW16)-ROWS($AK$22:$AK$33)-ROWS($AO$22:$AO$33)-ROWS($AS$22:$AS$33)),IFERROR(INDEX($BA$22:$BA$33, ROWS($BW$4:BW16)-ROWS($AK$22:$AK$33)-ROWS($AO$22:$AO$33)-ROWS($AS$22:$AS$33)-ROWS($AW$22:$AW$33)),IFERROR(INDEX($BE$22:$BE$33, ROWS($BW$4:BW16)-ROWS($AK$22:$AK$33)-ROWS($AO$22:$AO$33)-ROWS($AS$22:$AS$33)-ROWS($AW$22:$AW$33)-ROWS($BA$22:$BA$33)),IFERROR(INDEX($BI$22:$BI$33, ROWS($BW$4:BW16)-ROWS($AK$22:$AK$33)-ROWS($AO$22:$AO$33)-ROWS($AS$22:$AS$33)-ROWS($AW$22:$AW$33)-ROWS($BA$22:$BA$33)-ROWS($BE$22:$BE$33)), "")))))))</f>
        <v>70</v>
      </c>
      <c r="BX18" s="316" t="str">
        <f t="shared" ca="1" si="34"/>
        <v/>
      </c>
      <c r="BY18" s="413" t="str">
        <f t="shared" ca="1" si="35"/>
        <v/>
      </c>
      <c r="BZ18" s="412">
        <f ca="1">IF(OR(CA18="",CA18=0),"",MAX(BZ$5:BZ17)+1)</f>
        <v>3</v>
      </c>
      <c r="CA18" s="316" t="str">
        <f ca="1">IFERROR(INDEX($AJ$38:$AJ$49, ROWS($CA$4:CA16)), IFERROR(INDEX($AN$38:$AN$49, ROWS($CA$4:CA16)-ROWS($AJ$38:$AJ$49)), IFERROR(INDEX($AR$38:$AR$49, ROWS($CA$4:CA16)-ROWS($AJ$38:$AJ$49)-ROWS($AN$38:$AN$49)),IFERROR(INDEX($AV$38:$AV$49, ROWS($CA$4:CA16)-ROWS($AJ$38:$AJ$49)-ROWS($AN$38:$AN$49)-ROWS($AR$38:$AR$49)),IFERROR(INDEX($AZ$38:$AZ$49, ROWS($CA$4:CA16)-ROWS($AJ$38:$AJ$49)-ROWS($AN$38:$AN$49)-ROWS($AR$38:$AR$49)-ROWS($AV$38:$AV$49)),IFERROR(INDEX($BD$38:$BD$49, ROWS($CA$4:CA16)-ROWS($AJ$38:$AJ$49)-ROWS($AN$38:$AN$49)-ROWS($AR$38:$AR$49)-ROWS($AV$38:$AV$49)-ROWS($AZ$38:$AZ$49)),IFERROR(INDEX($BH$38:$BH$49, ROWS($CA$4:CA16)-ROWS($AJ$38:$AJ$49)-ROWS($AN$38:$AN$49)-ROWS($AR$38:$AR$49)-ROWS($AV$38:$AV$49)-ROWS($AZ$38:$AZ$49)-ROWS($BD$38:$BD$49)), "")))))))</f>
        <v>D. Store Card 1</v>
      </c>
      <c r="CB18" s="316" t="str">
        <f t="shared" ca="1" si="36"/>
        <v>Cellular</v>
      </c>
      <c r="CC18" s="316">
        <f ca="1">IF(OR(CD18="",CD18=0),"",MAX(CC$5:CC17)+1)</f>
        <v>3</v>
      </c>
      <c r="CD18" s="316">
        <f ca="1">IFERROR(INDEX($AK$38:$AK$49, ROWS($CD$4:CD16)), IFERROR(INDEX($AO$38:$AO$49, ROWS($CD$4:CD16)-ROWS($AK$38:$AK$49)), IFERROR(INDEX($AS$38:$AS$49, ROWS($CD$4:CD16)-ROWS($AK$38:$AK$49)-ROWS($AO$38:$AO$49)),IFERROR(INDEX($AW$38:$AW$49, ROWS($CD$4:CD16)-ROWS($AK$38:$AK$49)-ROWS($AO$38:$AO$49)-ROWS($AS$38:$AS$49)),IFERROR(INDEX($BA$38:$BA$49, ROWS($CD$4:CD16)-ROWS($AK$38:$AK$49)-ROWS($AO$38:$AO$49)-ROWS($AS$38:$AS$49)-ROWS($AW$38:$AW$49)),IFERROR(INDEX($BE$38:$BE$49, ROWS($CD$4:CD16)-ROWS($AK$38:$AK$49)-ROWS($AO$38:$AO$49)-ROWS($AS$38:$AS$49)-ROWS($AW$38:$AW$49)-ROWS($BA$38:$BA$49)),IFERROR(INDEX($BI$38:$BI$49, ROWS($CD$4:CD16)-ROWS($AK$38:$AK$49)-ROWS($AO$38:$AO$49)-ROWS($AS$38:$AS$49)-ROWS($AW$38:$AW$49)-ROWS($BA$38:$BA$49)-ROWS($BE$38:$BE$49)), "")))))))</f>
        <v>30</v>
      </c>
      <c r="CE18" s="316">
        <f t="shared" ca="1" si="37"/>
        <v>225</v>
      </c>
      <c r="CF18" s="413" t="str">
        <f t="shared" ca="1" si="38"/>
        <v/>
      </c>
      <c r="CG18" s="412">
        <f ca="1">IF(OR(CH18="",CH18=0),"",MAX(CG$5:CG17)+1)</f>
        <v>2</v>
      </c>
      <c r="CH18" s="316" t="str">
        <f ca="1">IFERROR(INDEX($AJ$54:$AJ$65, ROWS($CH$4:CH16)), IFERROR(INDEX($AN$54:$AN$65, ROWS($CH$4:CH16)-ROWS($AJ$54:$AJ$65)), IFERROR(INDEX($AR$54:$AR$65, ROWS($CH$4:CH16)-ROWS($AJ$54:$AJ$65)-ROWS($AN$54:$AN$65)),IFERROR(INDEX($AV$54:$AV$65, ROWS($CH$4:CH16)-ROWS($AJ$54:$AJ$65)-ROWS($AN$54:$AN$65)-ROWS($AR$54:$AR$65)),IFERROR(INDEX($AZ$54:$AZ$65, ROWS($CH$4:CH16)-ROWS($AJ$54:$AJ$65)-ROWS($AN$54:$AN$65)-ROWS($AR$54:$AR$65)-ROWS($AV$54:$AV$65)),IFERROR(INDEX($BD$54:$BD$65, ROWS($CH$4:CH16)-ROWS($AJ$54:$AJ$65)-ROWS($AN$54:$AN$65)-ROWS($AR$54:$AR$65)-ROWS($AV$54:$AV$65)-ROWS($AZ$54:$AZ$65)),IFERROR(INDEX($BH$54:$BH$65, ROWS($CH$4:CH16)-ROWS($AJ$54:$AJ$65)-ROWS($AN$54:$AN$65)-ROWS($AR$54:$AR$65)-ROWS($AV$54:$AV$65)-ROWS($AZ$54:$AZ$65)-ROWS($BD$54:$BD$65)), "")))))))</f>
        <v>Paycheck 2</v>
      </c>
      <c r="CI18" s="316" t="str">
        <f t="shared" ca="1" si="39"/>
        <v/>
      </c>
      <c r="CJ18" s="316">
        <f ca="1">IF(OR(CK18="",CK18=0),"",MAX(CJ$5:CJ17)+1)</f>
        <v>2</v>
      </c>
      <c r="CK18" s="316">
        <f ca="1">IFERROR(INDEX($AK$54:$AK$65, ROWS($CK$4:CK16)), IFERROR(INDEX($AO$54:$AO$65, ROWS($CK$4:CK16)-ROWS($AK$54:$AK$65)), IFERROR(INDEX($AS$54:$AS$65, ROWS($CK$4:CK16)-ROWS($AK$54:$AK$65)-ROWS($AO$54:$AO$65)),IFERROR(INDEX($AW$54:$AW$65, ROWS($CK$4:CK16)-ROWS($AK$54:$AK$65)-ROWS($AO$54:$AO$65)-ROWS($AS$54:$AS$65)),IFERROR(INDEX($BA$54:$BA$65, ROWS($CK$4:CK16)-ROWS($AK$54:$AK$65)-ROWS($AO$54:$AO$65)-ROWS($AS$54:$AS$65)-ROWS($AW$54:$AW$65)),IFERROR(INDEX($BE$54:$BE$65, ROWS($CK$4:CK16)-ROWS($AK$54:$AK$65)-ROWS($AO$54:$AO$65)-ROWS($AS$54:$AS$65)-ROWS($AW$54:$AW$65)-ROWS($BA$54:$BA$65)),IFERROR(INDEX($BI$54:$BI$65, ROWS($CK$4:CK16)-ROWS($AK$54:$AK$65)-ROWS($AO$54:$AO$65)-ROWS($AS$54:$AS$65)-ROWS($AW$54:$AW$65)-ROWS($BA$54:$BA$65)-ROWS($BE$54:$BE$65)), "")))))))</f>
        <v>400</v>
      </c>
      <c r="CL18" s="316" t="str">
        <f t="shared" ca="1" si="40"/>
        <v/>
      </c>
      <c r="CM18" s="413" t="str">
        <f t="shared" ca="1" si="41"/>
        <v/>
      </c>
      <c r="CN18" s="412">
        <f ca="1">IF(OR(CO18="",CO18=0),"",MAX(CN$5:CN17)+1)</f>
        <v>2</v>
      </c>
      <c r="CO18" s="316" t="str">
        <f ca="1">IFERROR(INDEX($AJ$70:$AJ$81, ROWS($CO$4:CO16)), IFERROR(INDEX($AN$70:$AN$81, ROWS($CO$4:CO16)-ROWS($AJ$70:$AJ$81)), IFERROR(INDEX($AR$70:$AR$81, ROWS($CO$4:CO16)-ROWS($AJ$70:$AJ$81)-ROWS($AN$70:$AN$81)),IFERROR(INDEX($AV$70:$AV$81, ROWS($CO$4:CO16)-ROWS($AJ$70:$AJ$81)-ROWS($AN$70:$AN$81)-ROWS($AR$70:$AR$81)),IFERROR(INDEX($AZ$70:$AZ$81, ROWS($CO$4:CO16)-ROWS($AJ$70:$AJ$81)-ROWS($AN$70:$AN$81)-ROWS($AR$70:$AR$81)-ROWS($AV$70:$AV$81)),IFERROR(INDEX($BD$70:$BD$81, ROWS($CO$4:CO16)-ROWS($AJ$70:$AJ$81)-ROWS($AN$70:$AN$81)-ROWS($AR$70:$AR$81)-ROWS($AV$70:$AV$81)-ROWS($AZ$70:$AZ$81)),IFERROR(INDEX($BH$70:$BH$81, ROWS($CO$4:CO16)-ROWS($AJ$70:$AJ$81)-ROWS($AN$70:$AN$81)-ROWS($AR$70:$AR$81)-ROWS($AV$70:$AV$81)-ROWS($AZ$70:$AZ$81)-ROWS($BD$70:$BD$81)), "")))))))</f>
        <v>Paycheck 2</v>
      </c>
      <c r="CP18" s="316" t="str">
        <f t="shared" ca="1" si="42"/>
        <v/>
      </c>
      <c r="CQ18" s="316">
        <f ca="1">IF(OR(CR18="",CR18=0),"",MAX(CQ$5:CQ17)+1)</f>
        <v>2</v>
      </c>
      <c r="CR18" s="316">
        <f ca="1">IFERROR(INDEX($AK$70:$AK$81, ROWS($CR$4:CR16)), IFERROR(INDEX($AO$70:$AO$81, ROWS($CR$4:CR16)-ROWS($AK$70:$AK$81)), IFERROR(INDEX($AS$70:$AS$81, ROWS($CR$4:CR16)-ROWS($AK$70:$AK$81)-ROWS($AO$70:$AO$81)),IFERROR(INDEX($AW$70:$AW$81, ROWS($CR$4:CR16)-ROWS($AK$70:$AK$81)-ROWS($AO$70:$AO$81)-ROWS($AS$70:$AS$81)),IFERROR(INDEX($BA$70:$BA$81, ROWS($CR$4:CR16)-ROWS($AK$70:$AK$81)-ROWS($AO$70:$AO$81)-ROWS($AS$70:$AS$81)-ROWS($AW$70:$AW$81)),IFERROR(INDEX($BE$70:$BE$81, ROWS($CR$4:CR16)-ROWS($AK$70:$AK$81)-ROWS($AO$70:$AO$81)-ROWS($AS$70:$AS$81)-ROWS($AW$70:$AW$81)-ROWS($BA$70:$BA$81)),IFERROR(INDEX($BI$70:$BI$81, ROWS($CR$4:CR16)-ROWS($AK$70:$AK$81)-ROWS($AO$70:$AO$81)-ROWS($AS$70:$AS$81)-ROWS($AW$70:$AW$81)-ROWS($BA$70:$BA$81)-ROWS($BE$70:$BE$81)), "")))))))</f>
        <v>400</v>
      </c>
      <c r="CS18" s="316" t="str">
        <f t="shared" ca="1" si="43"/>
        <v/>
      </c>
      <c r="CT18" s="413" t="str">
        <f t="shared" ca="1" si="44"/>
        <v/>
      </c>
      <c r="CU18" s="412" t="str">
        <f>IF(OR(CV18="",CV18=0),"",MAX(CU$5:CU17)+1)</f>
        <v/>
      </c>
      <c r="CV18" s="316">
        <f>IFERROR(INDEX($AJ$86:$AJ$97, ROWS($CV$4:CV16)), IFERROR(INDEX($AN$86:$AN$97, ROWS($CV$4:CV16)-ROWS($AJ$86:$AJ$97)), ""))</f>
        <v>0</v>
      </c>
      <c r="CW18" s="316" t="str">
        <f t="shared" si="45"/>
        <v/>
      </c>
      <c r="CX18" s="316" t="str">
        <f>IF(OR(CY18="",CY18=0),"",MAX(CX$5:CX17)+1)</f>
        <v/>
      </c>
      <c r="CY18" s="316">
        <f>IFERROR(INDEX($AK$86:$AK$97, ROWS($CY$4:CY16)), IFERROR(INDEX($AO$86:$AO$97, ROWS($CY$4:CY16)-ROWS($AK$86:$AK$97)), ""))</f>
        <v>0</v>
      </c>
      <c r="CZ18" s="316" t="str">
        <f t="shared" si="46"/>
        <v/>
      </c>
      <c r="DA18" s="413" t="str">
        <f t="shared" si="47"/>
        <v/>
      </c>
      <c r="DC18" s="438" t="str">
        <f ca="1">IF(OR(DD18="",DD18=0),"",MAX(DC$5:DC17)+1)</f>
        <v/>
      </c>
      <c r="DD18" s="434" t="str">
        <f t="shared" ca="1" si="48"/>
        <v/>
      </c>
      <c r="DE18" s="413" t="str">
        <f t="shared" ca="1" si="49"/>
        <v/>
      </c>
      <c r="DF18" s="431" t="str">
        <f ca="1">IF(OR(DG18="",DG18=0),"",MAX(DF$5:DF17)+1)</f>
        <v/>
      </c>
      <c r="DG18" s="412" t="str">
        <f t="shared" ca="1" si="50"/>
        <v/>
      </c>
      <c r="DH18" s="413" t="str">
        <f t="shared" ca="1" si="51"/>
        <v/>
      </c>
      <c r="DI18" s="412" t="str">
        <f t="shared" ca="1" si="52"/>
        <v/>
      </c>
      <c r="DJ18" s="413" t="str">
        <f t="shared" ca="1" si="53"/>
        <v/>
      </c>
      <c r="DK18" s="412" t="str">
        <f t="shared" ca="1" si="54"/>
        <v/>
      </c>
      <c r="DL18" s="413" t="str">
        <f t="shared" ca="1" si="55"/>
        <v/>
      </c>
      <c r="DN18" s="293"/>
      <c r="DO18" s="293"/>
      <c r="DP18" s="293"/>
      <c r="DQ18" s="293"/>
      <c r="DR18" s="293"/>
      <c r="DS18" s="293"/>
    </row>
    <row r="19" spans="1:123" s="292" customFormat="1" ht="15" customHeight="1" thickBot="1" x14ac:dyDescent="0.35">
      <c r="A19" s="1183"/>
      <c r="B19" s="1182"/>
      <c r="C19" s="1183"/>
      <c r="D19" s="1182"/>
      <c r="E19" s="1183"/>
      <c r="F19" s="1182"/>
      <c r="G19" s="1183"/>
      <c r="H19" s="1182"/>
      <c r="I19" s="1183"/>
      <c r="J19" s="1182"/>
      <c r="K19" s="1183"/>
      <c r="L19" s="1182"/>
      <c r="M19" s="1183"/>
      <c r="N19" s="1182"/>
      <c r="P19" s="295" t="str">
        <f t="shared" ca="1" si="59"/>
        <v>Car Payment 1 - 350</v>
      </c>
      <c r="Q19" s="295" t="str">
        <f t="shared" ca="1" si="58"/>
        <v>Car Payment 2 - 200</v>
      </c>
      <c r="R19" s="295" t="str">
        <f t="shared" ca="1" si="58"/>
        <v>Audible - 14.95</v>
      </c>
      <c r="S19" s="296" t="str">
        <f t="shared" ca="1" si="58"/>
        <v/>
      </c>
      <c r="T19" s="295" t="str">
        <f t="shared" ca="1" si="58"/>
        <v/>
      </c>
      <c r="U19" s="295" t="str">
        <f t="shared" ca="1" si="58"/>
        <v/>
      </c>
      <c r="V19" s="1158" t="s">
        <v>507</v>
      </c>
      <c r="W19" s="1159"/>
      <c r="X19" s="445">
        <f ca="1">IF(DS52="",0,DS52)</f>
        <v>2150</v>
      </c>
      <c r="Y19"/>
      <c r="AB19" s="299"/>
      <c r="AC19" s="358" t="str">
        <f>IF('Data Entry'!B25="","",'Data Entry'!B25)</f>
        <v/>
      </c>
      <c r="AD19" s="356" t="str">
        <f>IF('Data Entry'!A25="","",'Data Entry'!A25)</f>
        <v/>
      </c>
      <c r="AE19" s="363" t="str">
        <f>IF('Data Entry'!C25="","",'Data Entry'!C25)</f>
        <v/>
      </c>
      <c r="AF19" s="402" t="str">
        <f>IF('Data Entry'!E25="","",'Data Entry'!E25)</f>
        <v/>
      </c>
      <c r="AG19" s="300"/>
      <c r="AH19"/>
      <c r="AI19"/>
      <c r="AJ19"/>
      <c r="AK19"/>
      <c r="AL19"/>
      <c r="BL19" s="412" t="str">
        <f ca="1">IF(OR(BM19="",BM19=0),"",MAX(BL$5:BL18)+1)</f>
        <v/>
      </c>
      <c r="BM19" s="316" t="str">
        <f ca="1">IFERROR(INDEX($AJ$6:$AJ$17, ROWS(BM$4:$BM17)), IFERROR(INDEX($AN$6:$AN$17, ROWS(BM$4:$BM17)-ROWS($AJ$6:$AJ$17)), IFERROR(INDEX($AR$6:$AR$17, ROWS(BM$4:$BM17)-ROWS($AJ$6:$AJ$17)-ROWS($AN$6:$AN$17)),IFERROR(INDEX($AV$6:$AV$17, ROWS(BM$4:$BM17)-ROWS($AJ$6:$AJ$17)-ROWS($AN$6:$AN$17)-ROWS($AR$6:$AR$17)),IFERROR(INDEX($AZ$6:$AZ$17, ROWS(BM$4:$BM17)-ROWS($AJ$6:$AJ$17)-ROWS($AN$6:$AN$17)-ROWS($AR$6:$AR$17)-ROWS($AV$6:$AV$17)),IFERROR(INDEX($BD$6:$BD$17, ROWS(BM$4:$BM17)-ROWS($AJ$6:$AJ$17)-ROWS($AN$6:$AN$17)-ROWS($AR$6:$AR$17)-ROWS($AV$6:$AV$17)-ROWS($AZ$6:$AZ$17)),IFERROR(INDEX($BH$6:$BH$17, ROWS(BM$4:$BM17)-ROWS($AJ$6:$AJ$17)-ROWS($AN$6:$AN$17)-ROWS($AR$6:$AR$17)-ROWS($AV$6:$AV$17)-ROWS($AZ$6:$AZ$17)-ROWS($BD$6:$BD$17)), "")))))))</f>
        <v/>
      </c>
      <c r="BN19" s="316" t="str">
        <f t="shared" ca="1" si="30"/>
        <v/>
      </c>
      <c r="BO19" s="316" t="str">
        <f ca="1">IF(OR(BP19="",BP19=0),"",MAX(BO$5:BO18)+1)</f>
        <v/>
      </c>
      <c r="BP19" s="316" t="str">
        <f ca="1">IFERROR(INDEX($AK$6:$AK$17, ROWS($BP$4:BP17)), IFERROR(INDEX($AO$6:$AO$17, ROWS($BP$4:BP17)-ROWS($AK$6:$AK$17)), IFERROR(INDEX($AS$6:$AS$17, ROWS($BP$4:BP17)-ROWS($AK$6:$AK$17)-ROWS($AO$6:$AO$17)),IFERROR(INDEX($AW$6:$AW$17, ROWS($BP$4:BP17)-ROWS($AK$6:$AK$17)-ROWS($AO$6:$AO$17)-ROWS($AS$6:$AS$17)),IFERROR(INDEX($BA$6:$BA$17, ROWS($BP$4:BP17)-ROWS($AK$6:$AK$17)-ROWS($AO$6:$AO$17)-ROWS($AS$6:$AS$17)-ROWS($AW$6:$AW$17)),IFERROR(INDEX($BE$6:$BE$17, ROWS($BP$4:BP17)-ROWS($AK$6:$AK$17)-ROWS($AO$6:$AO$17)-ROWS($AS$6:$AS$17)-ROWS($AW$6:$AW$17)-ROWS($BA$6:$BA$17)),IFERROR(INDEX($BI$6:$BI$17, ROWS($BP$4:BP17)-ROWS($AK$6:$AK$17)-ROWS($AO$6:$AO$17)-ROWS($AS$6:$AS$17)-ROWS($AW$6:$AW$17)-ROWS($BA$6:$BA$17)-ROWS($BE$6:$BE$17)), "")))))))</f>
        <v/>
      </c>
      <c r="BQ19" s="316" t="str">
        <f t="shared" ca="1" si="31"/>
        <v/>
      </c>
      <c r="BR19" s="413" t="str">
        <f t="shared" ca="1" si="32"/>
        <v/>
      </c>
      <c r="BS19" s="412">
        <f ca="1">IF(OR(BT19="",BT19=0),"",MAX(BS$5:BS18)+1)</f>
        <v>6</v>
      </c>
      <c r="BT19" s="316" t="str">
        <f ca="1">IFERROR(INDEX($AJ$22:$AJ$33, ROWS($BT$4:BT17)), IFERROR(INDEX($AN$22:$AN$33, ROWS($BT$4:BT17)-ROWS($AJ$22:$AJ$33)), IFERROR(INDEX($AR$22:$AR$33, ROWS($BT$4:BT17)-ROWS($AJ$22:$AJ$33)-ROWS($AN$22:$AN$33)),IFERROR(INDEX($AV$22:$AV$33, ROWS($BT$4:BT17)-ROWS($AJ$22:$AJ$33)-ROWS($AN$22:$AN$33)-ROWS($AR$22:$AR$33)),IFERROR(INDEX($AZ$22:$AZ$33, ROWS($BT$4:BT17)-ROWS($AJ$22:$AJ$33)-ROWS($AN$22:$AN$33)-ROWS($AR$22:$AR$33)-ROWS($AV$22:$AV$33)),IFERROR(INDEX($BD$22:$BD$33, ROWS($BT$4:BT17)-ROWS($AJ$22:$AJ$33)-ROWS($AN$22:$AN$33)-ROWS($AR$22:$AR$33)-ROWS($AV$22:$AV$33)-ROWS($AZ$22:$AZ$33)),IFERROR(INDEX($BH$22:$BH$33, ROWS($BT$4:BT17)-ROWS($AJ$22:$AJ$33)-ROWS($AN$22:$AN$33)-ROWS($AR$22:$AR$33)-ROWS($AV$22:$AV$33)-ROWS($AZ$22:$AZ$33)-ROWS($BD$22:$BD$33)), "")))))))</f>
        <v>Paycheck 2</v>
      </c>
      <c r="BU19" s="316" t="str">
        <f t="shared" ca="1" si="33"/>
        <v/>
      </c>
      <c r="BV19" s="316">
        <f ca="1">IF(OR(BW19="",BW19=0),"",MAX(BV$5:BV18)+1)</f>
        <v>6</v>
      </c>
      <c r="BW19" s="316">
        <f ca="1">IFERROR(INDEX($AK$22:$AK$33, ROWS($BW$4:BW17)), IFERROR(INDEX($AO$22:$AO$33, ROWS($BW$4:BW17)-ROWS($AK$22:$AK$33)), IFERROR(INDEX($AS$22:$AS$33, ROWS($BW$4:BW17)-ROWS($AK$22:$AK$33)-ROWS($AO$22:$AO$33)),IFERROR(INDEX($AW$22:$AW$33, ROWS($BW$4:BW17)-ROWS($AK$22:$AK$33)-ROWS($AO$22:$AO$33)-ROWS($AS$22:$AS$33)),IFERROR(INDEX($BA$22:$BA$33, ROWS($BW$4:BW17)-ROWS($AK$22:$AK$33)-ROWS($AO$22:$AO$33)-ROWS($AS$22:$AS$33)-ROWS($AW$22:$AW$33)),IFERROR(INDEX($BE$22:$BE$33, ROWS($BW$4:BW17)-ROWS($AK$22:$AK$33)-ROWS($AO$22:$AO$33)-ROWS($AS$22:$AS$33)-ROWS($AW$22:$AW$33)-ROWS($BA$22:$BA$33)),IFERROR(INDEX($BI$22:$BI$33, ROWS($BW$4:BW17)-ROWS($AK$22:$AK$33)-ROWS($AO$22:$AO$33)-ROWS($AS$22:$AS$33)-ROWS($AW$22:$AW$33)-ROWS($BA$22:$BA$33)-ROWS($BE$22:$BE$33)), "")))))))</f>
        <v>400</v>
      </c>
      <c r="BX19" s="316" t="str">
        <f t="shared" ca="1" si="34"/>
        <v/>
      </c>
      <c r="BY19" s="413" t="str">
        <f t="shared" ca="1" si="35"/>
        <v/>
      </c>
      <c r="BZ19" s="412">
        <f ca="1">IF(OR(CA19="",CA19=0),"",MAX(BZ$5:BZ18)+1)</f>
        <v>4</v>
      </c>
      <c r="CA19" s="316" t="str">
        <f ca="1">IFERROR(INDEX($AJ$38:$AJ$49, ROWS($CA$4:CA17)), IFERROR(INDEX($AN$38:$AN$49, ROWS($CA$4:CA17)-ROWS($AJ$38:$AJ$49)), IFERROR(INDEX($AR$38:$AR$49, ROWS($CA$4:CA17)-ROWS($AJ$38:$AJ$49)-ROWS($AN$38:$AN$49)),IFERROR(INDEX($AV$38:$AV$49, ROWS($CA$4:CA17)-ROWS($AJ$38:$AJ$49)-ROWS($AN$38:$AN$49)-ROWS($AR$38:$AR$49)),IFERROR(INDEX($AZ$38:$AZ$49, ROWS($CA$4:CA17)-ROWS($AJ$38:$AJ$49)-ROWS($AN$38:$AN$49)-ROWS($AR$38:$AR$49)-ROWS($AV$38:$AV$49)),IFERROR(INDEX($BD$38:$BD$49, ROWS($CA$4:CA17)-ROWS($AJ$38:$AJ$49)-ROWS($AN$38:$AN$49)-ROWS($AR$38:$AR$49)-ROWS($AV$38:$AV$49)-ROWS($AZ$38:$AZ$49)),IFERROR(INDEX($BH$38:$BH$49, ROWS($CA$4:CA17)-ROWS($AJ$38:$AJ$49)-ROWS($AN$38:$AN$49)-ROWS($AR$38:$AR$49)-ROWS($AV$38:$AV$49)-ROWS($AZ$38:$AZ$49)-ROWS($BD$38:$BD$49)), "")))))))</f>
        <v>Paycheck 2</v>
      </c>
      <c r="CB19" s="316" t="str">
        <f t="shared" ca="1" si="36"/>
        <v>Credit Card 2</v>
      </c>
      <c r="CC19" s="316">
        <f ca="1">IF(OR(CD19="",CD19=0),"",MAX(CC$5:CC18)+1)</f>
        <v>4</v>
      </c>
      <c r="CD19" s="316">
        <f ca="1">IFERROR(INDEX($AK$38:$AK$49, ROWS($CD$4:CD17)), IFERROR(INDEX($AO$38:$AO$49, ROWS($CD$4:CD17)-ROWS($AK$38:$AK$49)), IFERROR(INDEX($AS$38:$AS$49, ROWS($CD$4:CD17)-ROWS($AK$38:$AK$49)-ROWS($AO$38:$AO$49)),IFERROR(INDEX($AW$38:$AW$49, ROWS($CD$4:CD17)-ROWS($AK$38:$AK$49)-ROWS($AO$38:$AO$49)-ROWS($AS$38:$AS$49)),IFERROR(INDEX($BA$38:$BA$49, ROWS($CD$4:CD17)-ROWS($AK$38:$AK$49)-ROWS($AO$38:$AO$49)-ROWS($AS$38:$AS$49)-ROWS($AW$38:$AW$49)),IFERROR(INDEX($BE$38:$BE$49, ROWS($CD$4:CD17)-ROWS($AK$38:$AK$49)-ROWS($AO$38:$AO$49)-ROWS($AS$38:$AS$49)-ROWS($AW$38:$AW$49)-ROWS($BA$38:$BA$49)),IFERROR(INDEX($BI$38:$BI$49, ROWS($CD$4:CD17)-ROWS($AK$38:$AK$49)-ROWS($AO$38:$AO$49)-ROWS($AS$38:$AS$49)-ROWS($AW$38:$AW$49)-ROWS($BA$38:$BA$49)-ROWS($BE$38:$BE$49)), "")))))))</f>
        <v>400</v>
      </c>
      <c r="CE19" s="316">
        <f t="shared" ca="1" si="37"/>
        <v>60</v>
      </c>
      <c r="CF19" s="413" t="str">
        <f t="shared" ca="1" si="38"/>
        <v/>
      </c>
      <c r="CG19" s="412">
        <f ca="1">IF(OR(CH19="",CH19=0),"",MAX(CG$5:CG18)+1)</f>
        <v>3</v>
      </c>
      <c r="CH19" s="316" t="str">
        <f ca="1">IFERROR(INDEX($AJ$54:$AJ$65, ROWS($CH$4:CH17)), IFERROR(INDEX($AN$54:$AN$65, ROWS($CH$4:CH17)-ROWS($AJ$54:$AJ$65)), IFERROR(INDEX($AR$54:$AR$65, ROWS($CH$4:CH17)-ROWS($AJ$54:$AJ$65)-ROWS($AN$54:$AN$65)),IFERROR(INDEX($AV$54:$AV$65, ROWS($CH$4:CH17)-ROWS($AJ$54:$AJ$65)-ROWS($AN$54:$AN$65)-ROWS($AR$54:$AR$65)),IFERROR(INDEX($AZ$54:$AZ$65, ROWS($CH$4:CH17)-ROWS($AJ$54:$AJ$65)-ROWS($AN$54:$AN$65)-ROWS($AR$54:$AR$65)-ROWS($AV$54:$AV$65)),IFERROR(INDEX($BD$54:$BD$65, ROWS($CH$4:CH17)-ROWS($AJ$54:$AJ$65)-ROWS($AN$54:$AN$65)-ROWS($AR$54:$AR$65)-ROWS($AV$54:$AV$65)-ROWS($AZ$54:$AZ$65)),IFERROR(INDEX($BH$54:$BH$65, ROWS($CH$4:CH17)-ROWS($AJ$54:$AJ$65)-ROWS($AN$54:$AN$65)-ROWS($AR$54:$AR$65)-ROWS($AV$54:$AV$65)-ROWS($AZ$54:$AZ$65)-ROWS($BD$54:$BD$65)), "")))))))</f>
        <v>Lawn Service</v>
      </c>
      <c r="CI19" s="316" t="str">
        <f t="shared" ca="1" si="39"/>
        <v/>
      </c>
      <c r="CJ19" s="316">
        <f ca="1">IF(OR(CK19="",CK19=0),"",MAX(CJ$5:CJ18)+1)</f>
        <v>3</v>
      </c>
      <c r="CK19" s="316">
        <f ca="1">IFERROR(INDEX($AK$54:$AK$65, ROWS($CK$4:CK17)), IFERROR(INDEX($AO$54:$AO$65, ROWS($CK$4:CK17)-ROWS($AK$54:$AK$65)), IFERROR(INDEX($AS$54:$AS$65, ROWS($CK$4:CK17)-ROWS($AK$54:$AK$65)-ROWS($AO$54:$AO$65)),IFERROR(INDEX($AW$54:$AW$65, ROWS($CK$4:CK17)-ROWS($AK$54:$AK$65)-ROWS($AO$54:$AO$65)-ROWS($AS$54:$AS$65)),IFERROR(INDEX($BA$54:$BA$65, ROWS($CK$4:CK17)-ROWS($AK$54:$AK$65)-ROWS($AO$54:$AO$65)-ROWS($AS$54:$AS$65)-ROWS($AW$54:$AW$65)),IFERROR(INDEX($BE$54:$BE$65, ROWS($CK$4:CK17)-ROWS($AK$54:$AK$65)-ROWS($AO$54:$AO$65)-ROWS($AS$54:$AS$65)-ROWS($AW$54:$AW$65)-ROWS($BA$54:$BA$65)),IFERROR(INDEX($BI$54:$BI$65, ROWS($CK$4:CK17)-ROWS($AK$54:$AK$65)-ROWS($AO$54:$AO$65)-ROWS($AS$54:$AS$65)-ROWS($AW$54:$AW$65)-ROWS($BA$54:$BA$65)-ROWS($BE$54:$BE$65)), "")))))))</f>
        <v>50</v>
      </c>
      <c r="CL19" s="316" t="str">
        <f t="shared" ca="1" si="40"/>
        <v/>
      </c>
      <c r="CM19" s="413" t="str">
        <f t="shared" ca="1" si="41"/>
        <v/>
      </c>
      <c r="CN19" s="412">
        <f ca="1">IF(OR(CO19="",CO19=0),"",MAX(CN$5:CN18)+1)</f>
        <v>3</v>
      </c>
      <c r="CO19" s="316" t="str">
        <f ca="1">IFERROR(INDEX($AJ$70:$AJ$81, ROWS($CO$4:CO17)), IFERROR(INDEX($AN$70:$AN$81, ROWS($CO$4:CO17)-ROWS($AJ$70:$AJ$81)), IFERROR(INDEX($AR$70:$AR$81, ROWS($CO$4:CO17)-ROWS($AJ$70:$AJ$81)-ROWS($AN$70:$AN$81)),IFERROR(INDEX($AV$70:$AV$81, ROWS($CO$4:CO17)-ROWS($AJ$70:$AJ$81)-ROWS($AN$70:$AN$81)-ROWS($AR$70:$AR$81)),IFERROR(INDEX($AZ$70:$AZ$81, ROWS($CO$4:CO17)-ROWS($AJ$70:$AJ$81)-ROWS($AN$70:$AN$81)-ROWS($AR$70:$AR$81)-ROWS($AV$70:$AV$81)),IFERROR(INDEX($BD$70:$BD$81, ROWS($CO$4:CO17)-ROWS($AJ$70:$AJ$81)-ROWS($AN$70:$AN$81)-ROWS($AR$70:$AR$81)-ROWS($AV$70:$AV$81)-ROWS($AZ$70:$AZ$81)),IFERROR(INDEX($BH$70:$BH$81, ROWS($CO$4:CO17)-ROWS($AJ$70:$AJ$81)-ROWS($AN$70:$AN$81)-ROWS($AR$70:$AR$81)-ROWS($AV$70:$AV$81)-ROWS($AZ$70:$AZ$81)-ROWS($BD$70:$BD$81)), "")))))))</f>
        <v>Car 2 Gas</v>
      </c>
      <c r="CP19" s="316" t="str">
        <f t="shared" ca="1" si="42"/>
        <v/>
      </c>
      <c r="CQ19" s="316">
        <f ca="1">IF(OR(CR19="",CR19=0),"",MAX(CQ$5:CQ18)+1)</f>
        <v>3</v>
      </c>
      <c r="CR19" s="316">
        <f ca="1">IFERROR(INDEX($AK$70:$AK$81, ROWS($CR$4:CR17)), IFERROR(INDEX($AO$70:$AO$81, ROWS($CR$4:CR17)-ROWS($AK$70:$AK$81)), IFERROR(INDEX($AS$70:$AS$81, ROWS($CR$4:CR17)-ROWS($AK$70:$AK$81)-ROWS($AO$70:$AO$81)),IFERROR(INDEX($AW$70:$AW$81, ROWS($CR$4:CR17)-ROWS($AK$70:$AK$81)-ROWS($AO$70:$AO$81)-ROWS($AS$70:$AS$81)),IFERROR(INDEX($BA$70:$BA$81, ROWS($CR$4:CR17)-ROWS($AK$70:$AK$81)-ROWS($AO$70:$AO$81)-ROWS($AS$70:$AS$81)-ROWS($AW$70:$AW$81)),IFERROR(INDEX($BE$70:$BE$81, ROWS($CR$4:CR17)-ROWS($AK$70:$AK$81)-ROWS($AO$70:$AO$81)-ROWS($AS$70:$AS$81)-ROWS($AW$70:$AW$81)-ROWS($BA$70:$BA$81)),IFERROR(INDEX($BI$70:$BI$81, ROWS($CR$4:CR17)-ROWS($AK$70:$AK$81)-ROWS($AO$70:$AO$81)-ROWS($AS$70:$AS$81)-ROWS($AW$70:$AW$81)-ROWS($BA$70:$BA$81)-ROWS($BE$70:$BE$81)), "")))))))</f>
        <v>80</v>
      </c>
      <c r="CS19" s="316" t="str">
        <f t="shared" ca="1" si="43"/>
        <v/>
      </c>
      <c r="CT19" s="413" t="str">
        <f t="shared" ca="1" si="44"/>
        <v/>
      </c>
      <c r="CU19" s="412" t="str">
        <f>IF(OR(CV19="",CV19=0),"",MAX(CU$5:CU18)+1)</f>
        <v/>
      </c>
      <c r="CV19" s="316">
        <f>IFERROR(INDEX($AJ$86:$AJ$97, ROWS($CV$4:CV17)), IFERROR(INDEX($AN$86:$AN$97, ROWS($CV$4:CV17)-ROWS($AJ$86:$AJ$97)), ""))</f>
        <v>0</v>
      </c>
      <c r="CW19" s="316" t="str">
        <f t="shared" si="45"/>
        <v/>
      </c>
      <c r="CX19" s="316" t="str">
        <f>IF(OR(CY19="",CY19=0),"",MAX(CX$5:CX18)+1)</f>
        <v/>
      </c>
      <c r="CY19" s="316">
        <f>IFERROR(INDEX($AK$86:$AK$97, ROWS($CY$4:CY17)), IFERROR(INDEX($AO$86:$AO$97, ROWS($CY$4:CY17)-ROWS($AK$86:$AK$97)), ""))</f>
        <v>0</v>
      </c>
      <c r="CZ19" s="316" t="str">
        <f t="shared" si="46"/>
        <v/>
      </c>
      <c r="DA19" s="413" t="str">
        <f t="shared" si="47"/>
        <v/>
      </c>
      <c r="DC19" s="438" t="str">
        <f ca="1">IF(OR(DD19="",DD19=0),"",MAX(DC$5:DC18)+1)</f>
        <v/>
      </c>
      <c r="DD19" s="434" t="str">
        <f t="shared" ca="1" si="48"/>
        <v/>
      </c>
      <c r="DE19" s="413" t="str">
        <f t="shared" ca="1" si="49"/>
        <v/>
      </c>
      <c r="DF19" s="431" t="str">
        <f ca="1">IF(OR(DG19="",DG19=0),"",MAX(DF$5:DF18)+1)</f>
        <v/>
      </c>
      <c r="DG19" s="412" t="str">
        <f t="shared" ca="1" si="50"/>
        <v/>
      </c>
      <c r="DH19" s="413" t="str">
        <f t="shared" ca="1" si="51"/>
        <v/>
      </c>
      <c r="DI19" s="412" t="str">
        <f t="shared" ca="1" si="52"/>
        <v/>
      </c>
      <c r="DJ19" s="413" t="str">
        <f t="shared" ca="1" si="53"/>
        <v/>
      </c>
      <c r="DK19" s="412" t="str">
        <f t="shared" ca="1" si="54"/>
        <v/>
      </c>
      <c r="DL19" s="413" t="str">
        <f t="shared" ca="1" si="55"/>
        <v/>
      </c>
    </row>
    <row r="20" spans="1:123" s="292" customFormat="1" ht="15" customHeight="1" x14ac:dyDescent="0.3">
      <c r="A20" s="1183"/>
      <c r="B20" s="1182"/>
      <c r="C20" s="1183"/>
      <c r="D20" s="1182"/>
      <c r="E20" s="1183"/>
      <c r="F20" s="1182"/>
      <c r="G20" s="1183"/>
      <c r="H20" s="1182"/>
      <c r="I20" s="1183"/>
      <c r="J20" s="1182"/>
      <c r="K20" s="1183"/>
      <c r="L20" s="1182"/>
      <c r="M20" s="1183"/>
      <c r="N20" s="1182"/>
      <c r="P20" s="295" t="str">
        <f t="shared" ca="1" si="59"/>
        <v>Cellular - 225</v>
      </c>
      <c r="Q20" s="295" t="str">
        <f t="shared" ca="1" si="58"/>
        <v>Credit Card 2 - 60</v>
      </c>
      <c r="R20" s="295" t="str">
        <f t="shared" ca="1" si="58"/>
        <v>Car 1 Gas - 50</v>
      </c>
      <c r="S20" s="296" t="str">
        <f t="shared" ca="1" si="58"/>
        <v/>
      </c>
      <c r="T20" s="295" t="str">
        <f t="shared" ca="1" si="58"/>
        <v/>
      </c>
      <c r="U20" s="295" t="str">
        <f t="shared" ca="1" si="58"/>
        <v/>
      </c>
      <c r="V20" s="1158" t="s">
        <v>508</v>
      </c>
      <c r="W20" s="1159"/>
      <c r="X20" s="445">
        <f ca="1">IF(X16="",0,X16)</f>
        <v>2905.26</v>
      </c>
      <c r="Y20"/>
      <c r="AB20" s="299"/>
      <c r="AC20" s="358" t="str">
        <f>IF('Data Entry'!B26="","",'Data Entry'!B26)</f>
        <v/>
      </c>
      <c r="AD20" s="356" t="str">
        <f>IF('Data Entry'!A26="","",'Data Entry'!A26)</f>
        <v/>
      </c>
      <c r="AE20" s="363" t="str">
        <f>IF('Data Entry'!C26="","",'Data Entry'!C26)</f>
        <v/>
      </c>
      <c r="AF20" s="402" t="str">
        <f>IF('Data Entry'!E26="","",'Data Entry'!E26)</f>
        <v/>
      </c>
      <c r="AG20" s="300"/>
      <c r="AH20"/>
      <c r="AI20" s="1153">
        <f>IF(A11="","",--TEXT(A11,"dd"))</f>
        <v>5</v>
      </c>
      <c r="AJ20" s="1154"/>
      <c r="AK20" s="1154"/>
      <c r="AL20" s="1155"/>
      <c r="AM20" s="1153">
        <f>IF(C11="","",--TEXT(C11,"dd"))</f>
        <v>6</v>
      </c>
      <c r="AN20" s="1154"/>
      <c r="AO20" s="1154"/>
      <c r="AP20" s="1155"/>
      <c r="AQ20" s="1153">
        <f>IF(E11="","",--TEXT(E11,"dd"))</f>
        <v>7</v>
      </c>
      <c r="AR20" s="1154"/>
      <c r="AS20" s="1154"/>
      <c r="AT20" s="1155"/>
      <c r="AU20" s="1153">
        <f>IF(G11="","",--TEXT(G11,"dd"))</f>
        <v>8</v>
      </c>
      <c r="AV20" s="1154"/>
      <c r="AW20" s="1154"/>
      <c r="AX20" s="1155"/>
      <c r="AY20" s="1153">
        <f>IF(I11="","",--TEXT(I11,"dd"))</f>
        <v>9</v>
      </c>
      <c r="AZ20" s="1154"/>
      <c r="BA20" s="1154"/>
      <c r="BB20" s="1155"/>
      <c r="BC20" s="1153">
        <f>IF(K11="","",--TEXT(K11,"dd"))</f>
        <v>10</v>
      </c>
      <c r="BD20" s="1154"/>
      <c r="BE20" s="1154"/>
      <c r="BF20" s="1155"/>
      <c r="BG20" s="1153">
        <f>IF(M11="","",--TEXT(M11,"dd"))</f>
        <v>11</v>
      </c>
      <c r="BH20" s="1154"/>
      <c r="BI20" s="1154"/>
      <c r="BJ20" s="1155"/>
      <c r="BL20" s="412" t="str">
        <f ca="1">IF(OR(BM20="",BM20=0),"",MAX(BL$5:BL19)+1)</f>
        <v/>
      </c>
      <c r="BM20" s="316" t="str">
        <f ca="1">IFERROR(INDEX($AJ$6:$AJ$17, ROWS(BM$4:$BM18)), IFERROR(INDEX($AN$6:$AN$17, ROWS(BM$4:$BM18)-ROWS($AJ$6:$AJ$17)), IFERROR(INDEX($AR$6:$AR$17, ROWS(BM$4:$BM18)-ROWS($AJ$6:$AJ$17)-ROWS($AN$6:$AN$17)),IFERROR(INDEX($AV$6:$AV$17, ROWS(BM$4:$BM18)-ROWS($AJ$6:$AJ$17)-ROWS($AN$6:$AN$17)-ROWS($AR$6:$AR$17)),IFERROR(INDEX($AZ$6:$AZ$17, ROWS(BM$4:$BM18)-ROWS($AJ$6:$AJ$17)-ROWS($AN$6:$AN$17)-ROWS($AR$6:$AR$17)-ROWS($AV$6:$AV$17)),IFERROR(INDEX($BD$6:$BD$17, ROWS(BM$4:$BM18)-ROWS($AJ$6:$AJ$17)-ROWS($AN$6:$AN$17)-ROWS($AR$6:$AR$17)-ROWS($AV$6:$AV$17)-ROWS($AZ$6:$AZ$17)),IFERROR(INDEX($BH$6:$BH$17, ROWS(BM$4:$BM18)-ROWS($AJ$6:$AJ$17)-ROWS($AN$6:$AN$17)-ROWS($AR$6:$AR$17)-ROWS($AV$6:$AV$17)-ROWS($AZ$6:$AZ$17)-ROWS($BD$6:$BD$17)), "")))))))</f>
        <v/>
      </c>
      <c r="BN20" s="316" t="str">
        <f t="shared" ca="1" si="30"/>
        <v/>
      </c>
      <c r="BO20" s="316" t="str">
        <f ca="1">IF(OR(BP20="",BP20=0),"",MAX(BO$5:BO19)+1)</f>
        <v/>
      </c>
      <c r="BP20" s="316" t="str">
        <f ca="1">IFERROR(INDEX($AK$6:$AK$17, ROWS($BP$4:BP18)), IFERROR(INDEX($AO$6:$AO$17, ROWS($BP$4:BP18)-ROWS($AK$6:$AK$17)), IFERROR(INDEX($AS$6:$AS$17, ROWS($BP$4:BP18)-ROWS($AK$6:$AK$17)-ROWS($AO$6:$AO$17)),IFERROR(INDEX($AW$6:$AW$17, ROWS($BP$4:BP18)-ROWS($AK$6:$AK$17)-ROWS($AO$6:$AO$17)-ROWS($AS$6:$AS$17)),IFERROR(INDEX($BA$6:$BA$17, ROWS($BP$4:BP18)-ROWS($AK$6:$AK$17)-ROWS($AO$6:$AO$17)-ROWS($AS$6:$AS$17)-ROWS($AW$6:$AW$17)),IFERROR(INDEX($BE$6:$BE$17, ROWS($BP$4:BP18)-ROWS($AK$6:$AK$17)-ROWS($AO$6:$AO$17)-ROWS($AS$6:$AS$17)-ROWS($AW$6:$AW$17)-ROWS($BA$6:$BA$17)),IFERROR(INDEX($BI$6:$BI$17, ROWS($BP$4:BP18)-ROWS($AK$6:$AK$17)-ROWS($AO$6:$AO$17)-ROWS($AS$6:$AS$17)-ROWS($AW$6:$AW$17)-ROWS($BA$6:$BA$17)-ROWS($BE$6:$BE$17)), "")))))))</f>
        <v/>
      </c>
      <c r="BQ20" s="316" t="str">
        <f t="shared" ca="1" si="31"/>
        <v/>
      </c>
      <c r="BR20" s="413" t="str">
        <f t="shared" ca="1" si="32"/>
        <v/>
      </c>
      <c r="BS20" s="412">
        <f ca="1">IF(OR(BT20="",BT20=0),"",MAX(BS$5:BS19)+1)</f>
        <v>7</v>
      </c>
      <c r="BT20" s="316" t="str">
        <f ca="1">IFERROR(INDEX($AJ$22:$AJ$33, ROWS($BT$4:BT18)), IFERROR(INDEX($AN$22:$AN$33, ROWS($BT$4:BT18)-ROWS($AJ$22:$AJ$33)), IFERROR(INDEX($AR$22:$AR$33, ROWS($BT$4:BT18)-ROWS($AJ$22:$AJ$33)-ROWS($AN$22:$AN$33)),IFERROR(INDEX($AV$22:$AV$33, ROWS($BT$4:BT18)-ROWS($AJ$22:$AJ$33)-ROWS($AN$22:$AN$33)-ROWS($AR$22:$AR$33)),IFERROR(INDEX($AZ$22:$AZ$33, ROWS($BT$4:BT18)-ROWS($AJ$22:$AJ$33)-ROWS($AN$22:$AN$33)-ROWS($AR$22:$AR$33)-ROWS($AV$22:$AV$33)),IFERROR(INDEX($BD$22:$BD$33, ROWS($BT$4:BT18)-ROWS($AJ$22:$AJ$33)-ROWS($AN$22:$AN$33)-ROWS($AR$22:$AR$33)-ROWS($AV$22:$AV$33)-ROWS($AZ$22:$AZ$33)),IFERROR(INDEX($BH$22:$BH$33, ROWS($BT$4:BT18)-ROWS($AJ$22:$AJ$33)-ROWS($AN$22:$AN$33)-ROWS($AR$22:$AR$33)-ROWS($AV$22:$AV$33)-ROWS($AZ$22:$AZ$33)-ROWS($BD$22:$BD$33)), "")))))))</f>
        <v>Lawn Service</v>
      </c>
      <c r="BU20" s="316" t="str">
        <f t="shared" ca="1" si="33"/>
        <v/>
      </c>
      <c r="BV20" s="316">
        <f ca="1">IF(OR(BW20="",BW20=0),"",MAX(BV$5:BV19)+1)</f>
        <v>7</v>
      </c>
      <c r="BW20" s="316">
        <f ca="1">IFERROR(INDEX($AK$22:$AK$33, ROWS($BW$4:BW18)), IFERROR(INDEX($AO$22:$AO$33, ROWS($BW$4:BW18)-ROWS($AK$22:$AK$33)), IFERROR(INDEX($AS$22:$AS$33, ROWS($BW$4:BW18)-ROWS($AK$22:$AK$33)-ROWS($AO$22:$AO$33)),IFERROR(INDEX($AW$22:$AW$33, ROWS($BW$4:BW18)-ROWS($AK$22:$AK$33)-ROWS($AO$22:$AO$33)-ROWS($AS$22:$AS$33)),IFERROR(INDEX($BA$22:$BA$33, ROWS($BW$4:BW18)-ROWS($AK$22:$AK$33)-ROWS($AO$22:$AO$33)-ROWS($AS$22:$AS$33)-ROWS($AW$22:$AW$33)),IFERROR(INDEX($BE$22:$BE$33, ROWS($BW$4:BW18)-ROWS($AK$22:$AK$33)-ROWS($AO$22:$AO$33)-ROWS($AS$22:$AS$33)-ROWS($AW$22:$AW$33)-ROWS($BA$22:$BA$33)),IFERROR(INDEX($BI$22:$BI$33, ROWS($BW$4:BW18)-ROWS($AK$22:$AK$33)-ROWS($AO$22:$AO$33)-ROWS($AS$22:$AS$33)-ROWS($AW$22:$AW$33)-ROWS($BA$22:$BA$33)-ROWS($BE$22:$BE$33)), "")))))))</f>
        <v>50</v>
      </c>
      <c r="BX20" s="316" t="str">
        <f t="shared" ca="1" si="34"/>
        <v/>
      </c>
      <c r="BY20" s="413" t="str">
        <f t="shared" ca="1" si="35"/>
        <v/>
      </c>
      <c r="BZ20" s="412">
        <f ca="1">IF(OR(CA20="",CA20=0),"",MAX(BZ$5:BZ19)+1)</f>
        <v>5</v>
      </c>
      <c r="CA20" s="316" t="str">
        <f ca="1">IFERROR(INDEX($AJ$38:$AJ$49, ROWS($CA$4:CA18)), IFERROR(INDEX($AN$38:$AN$49, ROWS($CA$4:CA18)-ROWS($AJ$38:$AJ$49)), IFERROR(INDEX($AR$38:$AR$49, ROWS($CA$4:CA18)-ROWS($AJ$38:$AJ$49)-ROWS($AN$38:$AN$49)),IFERROR(INDEX($AV$38:$AV$49, ROWS($CA$4:CA18)-ROWS($AJ$38:$AJ$49)-ROWS($AN$38:$AN$49)-ROWS($AR$38:$AR$49)),IFERROR(INDEX($AZ$38:$AZ$49, ROWS($CA$4:CA18)-ROWS($AJ$38:$AJ$49)-ROWS($AN$38:$AN$49)-ROWS($AR$38:$AR$49)-ROWS($AV$38:$AV$49)),IFERROR(INDEX($BD$38:$BD$49, ROWS($CA$4:CA18)-ROWS($AJ$38:$AJ$49)-ROWS($AN$38:$AN$49)-ROWS($AR$38:$AR$49)-ROWS($AV$38:$AV$49)-ROWS($AZ$38:$AZ$49)),IFERROR(INDEX($BH$38:$BH$49, ROWS($CA$4:CA18)-ROWS($AJ$38:$AJ$49)-ROWS($AN$38:$AN$49)-ROWS($AR$38:$AR$49)-ROWS($AV$38:$AV$49)-ROWS($AZ$38:$AZ$49)-ROWS($BD$38:$BD$49)), "")))))))</f>
        <v>Car 2 Gas</v>
      </c>
      <c r="CB20" s="316" t="str">
        <f t="shared" ca="1" si="36"/>
        <v>Paycheck 1</v>
      </c>
      <c r="CC20" s="316">
        <f ca="1">IF(OR(CD20="",CD20=0),"",MAX(CC$5:CC19)+1)</f>
        <v>5</v>
      </c>
      <c r="CD20" s="316">
        <f ca="1">IFERROR(INDEX($AK$38:$AK$49, ROWS($CD$4:CD18)), IFERROR(INDEX($AO$38:$AO$49, ROWS($CD$4:CD18)-ROWS($AK$38:$AK$49)), IFERROR(INDEX($AS$38:$AS$49, ROWS($CD$4:CD18)-ROWS($AK$38:$AK$49)-ROWS($AO$38:$AO$49)),IFERROR(INDEX($AW$38:$AW$49, ROWS($CD$4:CD18)-ROWS($AK$38:$AK$49)-ROWS($AO$38:$AO$49)-ROWS($AS$38:$AS$49)),IFERROR(INDEX($BA$38:$BA$49, ROWS($CD$4:CD18)-ROWS($AK$38:$AK$49)-ROWS($AO$38:$AO$49)-ROWS($AS$38:$AS$49)-ROWS($AW$38:$AW$49)),IFERROR(INDEX($BE$38:$BE$49, ROWS($CD$4:CD18)-ROWS($AK$38:$AK$49)-ROWS($AO$38:$AO$49)-ROWS($AS$38:$AS$49)-ROWS($AW$38:$AW$49)-ROWS($BA$38:$BA$49)),IFERROR(INDEX($BI$38:$BI$49, ROWS($CD$4:CD18)-ROWS($AK$38:$AK$49)-ROWS($AO$38:$AO$49)-ROWS($AS$38:$AS$49)-ROWS($AW$38:$AW$49)-ROWS($BA$38:$BA$49)-ROWS($BE$38:$BE$49)), "")))))))</f>
        <v>80</v>
      </c>
      <c r="CE20" s="316">
        <f t="shared" ca="1" si="37"/>
        <v>850</v>
      </c>
      <c r="CF20" s="413" t="str">
        <f t="shared" ca="1" si="38"/>
        <v>Income</v>
      </c>
      <c r="CG20" s="412" t="str">
        <f ca="1">IF(OR(CH20="",CH20=0),"",MAX(CG$5:CG19)+1)</f>
        <v/>
      </c>
      <c r="CH20" s="316" t="str">
        <f ca="1">IFERROR(INDEX($AJ$54:$AJ$65, ROWS($CH$4:CH18)), IFERROR(INDEX($AN$54:$AN$65, ROWS($CH$4:CH18)-ROWS($AJ$54:$AJ$65)), IFERROR(INDEX($AR$54:$AR$65, ROWS($CH$4:CH18)-ROWS($AJ$54:$AJ$65)-ROWS($AN$54:$AN$65)),IFERROR(INDEX($AV$54:$AV$65, ROWS($CH$4:CH18)-ROWS($AJ$54:$AJ$65)-ROWS($AN$54:$AN$65)-ROWS($AR$54:$AR$65)),IFERROR(INDEX($AZ$54:$AZ$65, ROWS($CH$4:CH18)-ROWS($AJ$54:$AJ$65)-ROWS($AN$54:$AN$65)-ROWS($AR$54:$AR$65)-ROWS($AV$54:$AV$65)),IFERROR(INDEX($BD$54:$BD$65, ROWS($CH$4:CH18)-ROWS($AJ$54:$AJ$65)-ROWS($AN$54:$AN$65)-ROWS($AR$54:$AR$65)-ROWS($AV$54:$AV$65)-ROWS($AZ$54:$AZ$65)),IFERROR(INDEX($BH$54:$BH$65, ROWS($CH$4:CH18)-ROWS($AJ$54:$AJ$65)-ROWS($AN$54:$AN$65)-ROWS($AR$54:$AR$65)-ROWS($AV$54:$AV$65)-ROWS($AZ$54:$AZ$65)-ROWS($BD$54:$BD$65)), "")))))))</f>
        <v/>
      </c>
      <c r="CI20" s="316" t="str">
        <f t="shared" ca="1" si="39"/>
        <v/>
      </c>
      <c r="CJ20" s="316" t="str">
        <f ca="1">IF(OR(CK20="",CK20=0),"",MAX(CJ$5:CJ19)+1)</f>
        <v/>
      </c>
      <c r="CK20" s="316" t="str">
        <f ca="1">IFERROR(INDEX($AK$54:$AK$65, ROWS($CK$4:CK18)), IFERROR(INDEX($AO$54:$AO$65, ROWS($CK$4:CK18)-ROWS($AK$54:$AK$65)), IFERROR(INDEX($AS$54:$AS$65, ROWS($CK$4:CK18)-ROWS($AK$54:$AK$65)-ROWS($AO$54:$AO$65)),IFERROR(INDEX($AW$54:$AW$65, ROWS($CK$4:CK18)-ROWS($AK$54:$AK$65)-ROWS($AO$54:$AO$65)-ROWS($AS$54:$AS$65)),IFERROR(INDEX($BA$54:$BA$65, ROWS($CK$4:CK18)-ROWS($AK$54:$AK$65)-ROWS($AO$54:$AO$65)-ROWS($AS$54:$AS$65)-ROWS($AW$54:$AW$65)),IFERROR(INDEX($BE$54:$BE$65, ROWS($CK$4:CK18)-ROWS($AK$54:$AK$65)-ROWS($AO$54:$AO$65)-ROWS($AS$54:$AS$65)-ROWS($AW$54:$AW$65)-ROWS($BA$54:$BA$65)),IFERROR(INDEX($BI$54:$BI$65, ROWS($CK$4:CK18)-ROWS($AK$54:$AK$65)-ROWS($AO$54:$AO$65)-ROWS($AS$54:$AS$65)-ROWS($AW$54:$AW$65)-ROWS($BA$54:$BA$65)-ROWS($BE$54:$BE$65)), "")))))))</f>
        <v/>
      </c>
      <c r="CL20" s="316" t="str">
        <f t="shared" ca="1" si="40"/>
        <v/>
      </c>
      <c r="CM20" s="413" t="str">
        <f t="shared" ca="1" si="41"/>
        <v/>
      </c>
      <c r="CN20" s="412" t="str">
        <f ca="1">IF(OR(CO20="",CO20=0),"",MAX(CN$5:CN19)+1)</f>
        <v/>
      </c>
      <c r="CO20" s="316" t="str">
        <f ca="1">IFERROR(INDEX($AJ$70:$AJ$81, ROWS($CO$4:CO18)), IFERROR(INDEX($AN$70:$AN$81, ROWS($CO$4:CO18)-ROWS($AJ$70:$AJ$81)), IFERROR(INDEX($AR$70:$AR$81, ROWS($CO$4:CO18)-ROWS($AJ$70:$AJ$81)-ROWS($AN$70:$AN$81)),IFERROR(INDEX($AV$70:$AV$81, ROWS($CO$4:CO18)-ROWS($AJ$70:$AJ$81)-ROWS($AN$70:$AN$81)-ROWS($AR$70:$AR$81)),IFERROR(INDEX($AZ$70:$AZ$81, ROWS($CO$4:CO18)-ROWS($AJ$70:$AJ$81)-ROWS($AN$70:$AN$81)-ROWS($AR$70:$AR$81)-ROWS($AV$70:$AV$81)),IFERROR(INDEX($BD$70:$BD$81, ROWS($CO$4:CO18)-ROWS($AJ$70:$AJ$81)-ROWS($AN$70:$AN$81)-ROWS($AR$70:$AR$81)-ROWS($AV$70:$AV$81)-ROWS($AZ$70:$AZ$81)),IFERROR(INDEX($BH$70:$BH$81, ROWS($CO$4:CO18)-ROWS($AJ$70:$AJ$81)-ROWS($AN$70:$AN$81)-ROWS($AR$70:$AR$81)-ROWS($AV$70:$AV$81)-ROWS($AZ$70:$AZ$81)-ROWS($BD$70:$BD$81)), "")))))))</f>
        <v/>
      </c>
      <c r="CP20" s="316" t="str">
        <f t="shared" ca="1" si="42"/>
        <v/>
      </c>
      <c r="CQ20" s="316" t="str">
        <f ca="1">IF(OR(CR20="",CR20=0),"",MAX(CQ$5:CQ19)+1)</f>
        <v/>
      </c>
      <c r="CR20" s="316" t="str">
        <f ca="1">IFERROR(INDEX($AK$70:$AK$81, ROWS($CR$4:CR18)), IFERROR(INDEX($AO$70:$AO$81, ROWS($CR$4:CR18)-ROWS($AK$70:$AK$81)), IFERROR(INDEX($AS$70:$AS$81, ROWS($CR$4:CR18)-ROWS($AK$70:$AK$81)-ROWS($AO$70:$AO$81)),IFERROR(INDEX($AW$70:$AW$81, ROWS($CR$4:CR18)-ROWS($AK$70:$AK$81)-ROWS($AO$70:$AO$81)-ROWS($AS$70:$AS$81)),IFERROR(INDEX($BA$70:$BA$81, ROWS($CR$4:CR18)-ROWS($AK$70:$AK$81)-ROWS($AO$70:$AO$81)-ROWS($AS$70:$AS$81)-ROWS($AW$70:$AW$81)),IFERROR(INDEX($BE$70:$BE$81, ROWS($CR$4:CR18)-ROWS($AK$70:$AK$81)-ROWS($AO$70:$AO$81)-ROWS($AS$70:$AS$81)-ROWS($AW$70:$AW$81)-ROWS($BA$70:$BA$81)),IFERROR(INDEX($BI$70:$BI$81, ROWS($CR$4:CR18)-ROWS($AK$70:$AK$81)-ROWS($AO$70:$AO$81)-ROWS($AS$70:$AS$81)-ROWS($AW$70:$AW$81)-ROWS($BA$70:$BA$81)-ROWS($BE$70:$BE$81)), "")))))))</f>
        <v/>
      </c>
      <c r="CS20" s="316" t="str">
        <f t="shared" ca="1" si="43"/>
        <v/>
      </c>
      <c r="CT20" s="413" t="str">
        <f t="shared" ca="1" si="44"/>
        <v/>
      </c>
      <c r="CU20" s="412" t="str">
        <f>IF(OR(CV20="",CV20=0),"",MAX(CU$5:CU19)+1)</f>
        <v/>
      </c>
      <c r="CV20" s="316">
        <f>IFERROR(INDEX($AJ$86:$AJ$97, ROWS($CV$4:CV18)), IFERROR(INDEX($AN$86:$AN$97, ROWS($CV$4:CV18)-ROWS($AJ$86:$AJ$97)), ""))</f>
        <v>0</v>
      </c>
      <c r="CW20" s="316" t="str">
        <f t="shared" si="45"/>
        <v/>
      </c>
      <c r="CX20" s="316" t="str">
        <f>IF(OR(CY20="",CY20=0),"",MAX(CX$5:CX19)+1)</f>
        <v/>
      </c>
      <c r="CY20" s="316">
        <f>IFERROR(INDEX($AK$86:$AK$97, ROWS($CY$4:CY18)), IFERROR(INDEX($AO$86:$AO$97, ROWS($CY$4:CY18)-ROWS($AK$86:$AK$97)), ""))</f>
        <v>0</v>
      </c>
      <c r="CZ20" s="316" t="str">
        <f t="shared" si="46"/>
        <v/>
      </c>
      <c r="DA20" s="413" t="str">
        <f t="shared" si="47"/>
        <v/>
      </c>
      <c r="DC20" s="438" t="str">
        <f ca="1">IF(OR(DD20="",DD20=0),"",MAX(DC$5:DC19)+1)</f>
        <v/>
      </c>
      <c r="DD20" s="434" t="str">
        <f t="shared" ca="1" si="48"/>
        <v/>
      </c>
      <c r="DE20" s="413" t="str">
        <f t="shared" ca="1" si="49"/>
        <v/>
      </c>
      <c r="DF20" s="431" t="str">
        <f ca="1">IF(OR(DG20="",DG20=0),"",MAX(DF$5:DF19)+1)</f>
        <v/>
      </c>
      <c r="DG20" s="412" t="str">
        <f t="shared" ca="1" si="50"/>
        <v/>
      </c>
      <c r="DH20" s="413" t="str">
        <f t="shared" ca="1" si="51"/>
        <v/>
      </c>
      <c r="DI20" s="412" t="str">
        <f t="shared" ca="1" si="52"/>
        <v/>
      </c>
      <c r="DJ20" s="413" t="str">
        <f t="shared" ca="1" si="53"/>
        <v/>
      </c>
      <c r="DK20" s="412" t="str">
        <f t="shared" ca="1" si="54"/>
        <v/>
      </c>
      <c r="DL20" s="413" t="str">
        <f t="shared" ca="1" si="55"/>
        <v/>
      </c>
    </row>
    <row r="21" spans="1:123" s="292" customFormat="1" ht="15" customHeight="1" thickBot="1" x14ac:dyDescent="0.35">
      <c r="A21" s="1183" t="s">
        <v>478</v>
      </c>
      <c r="B21" s="1182"/>
      <c r="C21" s="1183" t="s">
        <v>478</v>
      </c>
      <c r="D21" s="1182"/>
      <c r="E21" s="1183" t="s">
        <v>478</v>
      </c>
      <c r="F21" s="1182"/>
      <c r="G21" s="1183" t="s">
        <v>478</v>
      </c>
      <c r="H21" s="1182"/>
      <c r="I21" s="1183" t="s">
        <v>478</v>
      </c>
      <c r="J21" s="1182"/>
      <c r="K21" s="1183" t="s">
        <v>478</v>
      </c>
      <c r="L21" s="1182"/>
      <c r="M21" s="1183" t="s">
        <v>478</v>
      </c>
      <c r="N21" s="1182"/>
      <c r="P21" s="295" t="str">
        <f t="shared" ca="1" si="59"/>
        <v/>
      </c>
      <c r="Q21" s="295" t="str">
        <f t="shared" ca="1" si="58"/>
        <v/>
      </c>
      <c r="R21" s="295" t="str">
        <f t="shared" ca="1" si="58"/>
        <v/>
      </c>
      <c r="S21" s="296" t="str">
        <f t="shared" ca="1" si="58"/>
        <v/>
      </c>
      <c r="T21" s="295" t="str">
        <f t="shared" ca="1" si="58"/>
        <v/>
      </c>
      <c r="U21" s="295" t="str">
        <f t="shared" ca="1" si="58"/>
        <v/>
      </c>
      <c r="V21" s="1158"/>
      <c r="W21" s="1159"/>
      <c r="X21" s="445"/>
      <c r="Y21"/>
      <c r="AB21" s="299"/>
      <c r="AC21" s="358" t="str">
        <f>IF('Data Entry'!B27="","",'Data Entry'!B27)</f>
        <v/>
      </c>
      <c r="AD21" s="356" t="str">
        <f>IF('Data Entry'!A27="","",'Data Entry'!A27)</f>
        <v/>
      </c>
      <c r="AE21" s="363" t="str">
        <f>IF('Data Entry'!C27="","",'Data Entry'!C27)</f>
        <v/>
      </c>
      <c r="AF21" s="402" t="str">
        <f>IF('Data Entry'!E27="","",'Data Entry'!E27)</f>
        <v/>
      </c>
      <c r="AG21" s="300"/>
      <c r="AH21"/>
      <c r="AI21" s="312"/>
      <c r="AJ21" s="313" t="s">
        <v>483</v>
      </c>
      <c r="AK21" s="313" t="s">
        <v>13</v>
      </c>
      <c r="AL21" s="314" t="s">
        <v>11</v>
      </c>
      <c r="AM21" s="312"/>
      <c r="AN21" s="313" t="s">
        <v>483</v>
      </c>
      <c r="AO21" s="313" t="s">
        <v>13</v>
      </c>
      <c r="AP21" s="314" t="s">
        <v>11</v>
      </c>
      <c r="AQ21" s="312"/>
      <c r="AR21" s="313" t="s">
        <v>483</v>
      </c>
      <c r="AS21" s="313" t="s">
        <v>13</v>
      </c>
      <c r="AT21" s="314" t="s">
        <v>11</v>
      </c>
      <c r="AU21" s="312"/>
      <c r="AV21" s="313" t="s">
        <v>483</v>
      </c>
      <c r="AW21" s="313" t="s">
        <v>13</v>
      </c>
      <c r="AX21" s="314" t="s">
        <v>11</v>
      </c>
      <c r="AY21" s="312"/>
      <c r="AZ21" s="313" t="s">
        <v>483</v>
      </c>
      <c r="BA21" s="313" t="s">
        <v>13</v>
      </c>
      <c r="BB21" s="314" t="s">
        <v>11</v>
      </c>
      <c r="BC21" s="312"/>
      <c r="BD21" s="313" t="s">
        <v>483</v>
      </c>
      <c r="BE21" s="313" t="s">
        <v>13</v>
      </c>
      <c r="BF21" s="314" t="s">
        <v>11</v>
      </c>
      <c r="BG21" s="312"/>
      <c r="BH21" s="313" t="s">
        <v>483</v>
      </c>
      <c r="BI21" s="313" t="s">
        <v>13</v>
      </c>
      <c r="BJ21" s="314" t="s">
        <v>11</v>
      </c>
      <c r="BL21" s="412" t="str">
        <f ca="1">IF(OR(BM21="",BM21=0),"",MAX(BL$5:BL20)+1)</f>
        <v/>
      </c>
      <c r="BM21" s="316" t="str">
        <f ca="1">IFERROR(INDEX($AJ$6:$AJ$17, ROWS(BM$4:$BM19)), IFERROR(INDEX($AN$6:$AN$17, ROWS(BM$4:$BM19)-ROWS($AJ$6:$AJ$17)), IFERROR(INDEX($AR$6:$AR$17, ROWS(BM$4:$BM19)-ROWS($AJ$6:$AJ$17)-ROWS($AN$6:$AN$17)),IFERROR(INDEX($AV$6:$AV$17, ROWS(BM$4:$BM19)-ROWS($AJ$6:$AJ$17)-ROWS($AN$6:$AN$17)-ROWS($AR$6:$AR$17)),IFERROR(INDEX($AZ$6:$AZ$17, ROWS(BM$4:$BM19)-ROWS($AJ$6:$AJ$17)-ROWS($AN$6:$AN$17)-ROWS($AR$6:$AR$17)-ROWS($AV$6:$AV$17)),IFERROR(INDEX($BD$6:$BD$17, ROWS(BM$4:$BM19)-ROWS($AJ$6:$AJ$17)-ROWS($AN$6:$AN$17)-ROWS($AR$6:$AR$17)-ROWS($AV$6:$AV$17)-ROWS($AZ$6:$AZ$17)),IFERROR(INDEX($BH$6:$BH$17, ROWS(BM$4:$BM19)-ROWS($AJ$6:$AJ$17)-ROWS($AN$6:$AN$17)-ROWS($AR$6:$AR$17)-ROWS($AV$6:$AV$17)-ROWS($AZ$6:$AZ$17)-ROWS($BD$6:$BD$17)), "")))))))</f>
        <v/>
      </c>
      <c r="BN21" s="316" t="str">
        <f t="shared" ca="1" si="30"/>
        <v/>
      </c>
      <c r="BO21" s="316" t="str">
        <f ca="1">IF(OR(BP21="",BP21=0),"",MAX(BO$5:BO20)+1)</f>
        <v/>
      </c>
      <c r="BP21" s="316" t="str">
        <f ca="1">IFERROR(INDEX($AK$6:$AK$17, ROWS($BP$4:BP19)), IFERROR(INDEX($AO$6:$AO$17, ROWS($BP$4:BP19)-ROWS($AK$6:$AK$17)), IFERROR(INDEX($AS$6:$AS$17, ROWS($BP$4:BP19)-ROWS($AK$6:$AK$17)-ROWS($AO$6:$AO$17)),IFERROR(INDEX($AW$6:$AW$17, ROWS($BP$4:BP19)-ROWS($AK$6:$AK$17)-ROWS($AO$6:$AO$17)-ROWS($AS$6:$AS$17)),IFERROR(INDEX($BA$6:$BA$17, ROWS($BP$4:BP19)-ROWS($AK$6:$AK$17)-ROWS($AO$6:$AO$17)-ROWS($AS$6:$AS$17)-ROWS($AW$6:$AW$17)),IFERROR(INDEX($BE$6:$BE$17, ROWS($BP$4:BP19)-ROWS($AK$6:$AK$17)-ROWS($AO$6:$AO$17)-ROWS($AS$6:$AS$17)-ROWS($AW$6:$AW$17)-ROWS($BA$6:$BA$17)),IFERROR(INDEX($BI$6:$BI$17, ROWS($BP$4:BP19)-ROWS($AK$6:$AK$17)-ROWS($AO$6:$AO$17)-ROWS($AS$6:$AS$17)-ROWS($AW$6:$AW$17)-ROWS($BA$6:$BA$17)-ROWS($BE$6:$BE$17)), "")))))))</f>
        <v/>
      </c>
      <c r="BQ21" s="316" t="str">
        <f t="shared" ca="1" si="31"/>
        <v/>
      </c>
      <c r="BR21" s="413" t="str">
        <f t="shared" ca="1" si="32"/>
        <v/>
      </c>
      <c r="BS21" s="412" t="str">
        <f ca="1">IF(OR(BT21="",BT21=0),"",MAX(BS$5:BS20)+1)</f>
        <v/>
      </c>
      <c r="BT21" s="316" t="str">
        <f ca="1">IFERROR(INDEX($AJ$22:$AJ$33, ROWS($BT$4:BT19)), IFERROR(INDEX($AN$22:$AN$33, ROWS($BT$4:BT19)-ROWS($AJ$22:$AJ$33)), IFERROR(INDEX($AR$22:$AR$33, ROWS($BT$4:BT19)-ROWS($AJ$22:$AJ$33)-ROWS($AN$22:$AN$33)),IFERROR(INDEX($AV$22:$AV$33, ROWS($BT$4:BT19)-ROWS($AJ$22:$AJ$33)-ROWS($AN$22:$AN$33)-ROWS($AR$22:$AR$33)),IFERROR(INDEX($AZ$22:$AZ$33, ROWS($BT$4:BT19)-ROWS($AJ$22:$AJ$33)-ROWS($AN$22:$AN$33)-ROWS($AR$22:$AR$33)-ROWS($AV$22:$AV$33)),IFERROR(INDEX($BD$22:$BD$33, ROWS($BT$4:BT19)-ROWS($AJ$22:$AJ$33)-ROWS($AN$22:$AN$33)-ROWS($AR$22:$AR$33)-ROWS($AV$22:$AV$33)-ROWS($AZ$22:$AZ$33)),IFERROR(INDEX($BH$22:$BH$33, ROWS($BT$4:BT19)-ROWS($AJ$22:$AJ$33)-ROWS($AN$22:$AN$33)-ROWS($AR$22:$AR$33)-ROWS($AV$22:$AV$33)-ROWS($AZ$22:$AZ$33)-ROWS($BD$22:$BD$33)), "")))))))</f>
        <v/>
      </c>
      <c r="BU21" s="316" t="str">
        <f t="shared" ca="1" si="33"/>
        <v/>
      </c>
      <c r="BV21" s="316" t="str">
        <f ca="1">IF(OR(BW21="",BW21=0),"",MAX(BV$5:BV20)+1)</f>
        <v/>
      </c>
      <c r="BW21" s="316" t="str">
        <f ca="1">IFERROR(INDEX($AK$22:$AK$33, ROWS($BW$4:BW19)), IFERROR(INDEX($AO$22:$AO$33, ROWS($BW$4:BW19)-ROWS($AK$22:$AK$33)), IFERROR(INDEX($AS$22:$AS$33, ROWS($BW$4:BW19)-ROWS($AK$22:$AK$33)-ROWS($AO$22:$AO$33)),IFERROR(INDEX($AW$22:$AW$33, ROWS($BW$4:BW19)-ROWS($AK$22:$AK$33)-ROWS($AO$22:$AO$33)-ROWS($AS$22:$AS$33)),IFERROR(INDEX($BA$22:$BA$33, ROWS($BW$4:BW19)-ROWS($AK$22:$AK$33)-ROWS($AO$22:$AO$33)-ROWS($AS$22:$AS$33)-ROWS($AW$22:$AW$33)),IFERROR(INDEX($BE$22:$BE$33, ROWS($BW$4:BW19)-ROWS($AK$22:$AK$33)-ROWS($AO$22:$AO$33)-ROWS($AS$22:$AS$33)-ROWS($AW$22:$AW$33)-ROWS($BA$22:$BA$33)),IFERROR(INDEX($BI$22:$BI$33, ROWS($BW$4:BW19)-ROWS($AK$22:$AK$33)-ROWS($AO$22:$AO$33)-ROWS($AS$22:$AS$33)-ROWS($AW$22:$AW$33)-ROWS($BA$22:$BA$33)-ROWS($BE$22:$BE$33)), "")))))))</f>
        <v/>
      </c>
      <c r="BX21" s="316" t="str">
        <f t="shared" ca="1" si="34"/>
        <v/>
      </c>
      <c r="BY21" s="413" t="str">
        <f t="shared" ca="1" si="35"/>
        <v/>
      </c>
      <c r="BZ21" s="412" t="str">
        <f ca="1">IF(OR(CA21="",CA21=0),"",MAX(BZ$5:BZ20)+1)</f>
        <v/>
      </c>
      <c r="CA21" s="316" t="str">
        <f ca="1">IFERROR(INDEX($AJ$38:$AJ$49, ROWS($CA$4:CA19)), IFERROR(INDEX($AN$38:$AN$49, ROWS($CA$4:CA19)-ROWS($AJ$38:$AJ$49)), IFERROR(INDEX($AR$38:$AR$49, ROWS($CA$4:CA19)-ROWS($AJ$38:$AJ$49)-ROWS($AN$38:$AN$49)),IFERROR(INDEX($AV$38:$AV$49, ROWS($CA$4:CA19)-ROWS($AJ$38:$AJ$49)-ROWS($AN$38:$AN$49)-ROWS($AR$38:$AR$49)),IFERROR(INDEX($AZ$38:$AZ$49, ROWS($CA$4:CA19)-ROWS($AJ$38:$AJ$49)-ROWS($AN$38:$AN$49)-ROWS($AR$38:$AR$49)-ROWS($AV$38:$AV$49)),IFERROR(INDEX($BD$38:$BD$49, ROWS($CA$4:CA19)-ROWS($AJ$38:$AJ$49)-ROWS($AN$38:$AN$49)-ROWS($AR$38:$AR$49)-ROWS($AV$38:$AV$49)-ROWS($AZ$38:$AZ$49)),IFERROR(INDEX($BH$38:$BH$49, ROWS($CA$4:CA19)-ROWS($AJ$38:$AJ$49)-ROWS($AN$38:$AN$49)-ROWS($AR$38:$AR$49)-ROWS($AV$38:$AV$49)-ROWS($AZ$38:$AZ$49)-ROWS($BD$38:$BD$49)), "")))))))</f>
        <v/>
      </c>
      <c r="CB21" s="316" t="str">
        <f t="shared" ca="1" si="36"/>
        <v>Car 1 Gas</v>
      </c>
      <c r="CC21" s="316" t="str">
        <f ca="1">IF(OR(CD21="",CD21=0),"",MAX(CC$5:CC20)+1)</f>
        <v/>
      </c>
      <c r="CD21" s="316" t="str">
        <f ca="1">IFERROR(INDEX($AK$38:$AK$49, ROWS($CD$4:CD19)), IFERROR(INDEX($AO$38:$AO$49, ROWS($CD$4:CD19)-ROWS($AK$38:$AK$49)), IFERROR(INDEX($AS$38:$AS$49, ROWS($CD$4:CD19)-ROWS($AK$38:$AK$49)-ROWS($AO$38:$AO$49)),IFERROR(INDEX($AW$38:$AW$49, ROWS($CD$4:CD19)-ROWS($AK$38:$AK$49)-ROWS($AO$38:$AO$49)-ROWS($AS$38:$AS$49)),IFERROR(INDEX($BA$38:$BA$49, ROWS($CD$4:CD19)-ROWS($AK$38:$AK$49)-ROWS($AO$38:$AO$49)-ROWS($AS$38:$AS$49)-ROWS($AW$38:$AW$49)),IFERROR(INDEX($BE$38:$BE$49, ROWS($CD$4:CD19)-ROWS($AK$38:$AK$49)-ROWS($AO$38:$AO$49)-ROWS($AS$38:$AS$49)-ROWS($AW$38:$AW$49)-ROWS($BA$38:$BA$49)),IFERROR(INDEX($BI$38:$BI$49, ROWS($CD$4:CD19)-ROWS($AK$38:$AK$49)-ROWS($AO$38:$AO$49)-ROWS($AS$38:$AS$49)-ROWS($AW$38:$AW$49)-ROWS($BA$38:$BA$49)-ROWS($BE$38:$BE$49)), "")))))))</f>
        <v/>
      </c>
      <c r="CE21" s="316">
        <f t="shared" ca="1" si="37"/>
        <v>50</v>
      </c>
      <c r="CF21" s="413" t="str">
        <f t="shared" ca="1" si="38"/>
        <v/>
      </c>
      <c r="CG21" s="412" t="str">
        <f ca="1">IF(OR(CH21="",CH21=0),"",MAX(CG$5:CG20)+1)</f>
        <v/>
      </c>
      <c r="CH21" s="316" t="str">
        <f ca="1">IFERROR(INDEX($AJ$54:$AJ$65, ROWS($CH$4:CH19)), IFERROR(INDEX($AN$54:$AN$65, ROWS($CH$4:CH19)-ROWS($AJ$54:$AJ$65)), IFERROR(INDEX($AR$54:$AR$65, ROWS($CH$4:CH19)-ROWS($AJ$54:$AJ$65)-ROWS($AN$54:$AN$65)),IFERROR(INDEX($AV$54:$AV$65, ROWS($CH$4:CH19)-ROWS($AJ$54:$AJ$65)-ROWS($AN$54:$AN$65)-ROWS($AR$54:$AR$65)),IFERROR(INDEX($AZ$54:$AZ$65, ROWS($CH$4:CH19)-ROWS($AJ$54:$AJ$65)-ROWS($AN$54:$AN$65)-ROWS($AR$54:$AR$65)-ROWS($AV$54:$AV$65)),IFERROR(INDEX($BD$54:$BD$65, ROWS($CH$4:CH19)-ROWS($AJ$54:$AJ$65)-ROWS($AN$54:$AN$65)-ROWS($AR$54:$AR$65)-ROWS($AV$54:$AV$65)-ROWS($AZ$54:$AZ$65)),IFERROR(INDEX($BH$54:$BH$65, ROWS($CH$4:CH19)-ROWS($AJ$54:$AJ$65)-ROWS($AN$54:$AN$65)-ROWS($AR$54:$AR$65)-ROWS($AV$54:$AV$65)-ROWS($AZ$54:$AZ$65)-ROWS($BD$54:$BD$65)), "")))))))</f>
        <v/>
      </c>
      <c r="CI21" s="316" t="str">
        <f t="shared" ca="1" si="39"/>
        <v/>
      </c>
      <c r="CJ21" s="316" t="str">
        <f ca="1">IF(OR(CK21="",CK21=0),"",MAX(CJ$5:CJ20)+1)</f>
        <v/>
      </c>
      <c r="CK21" s="316" t="str">
        <f ca="1">IFERROR(INDEX($AK$54:$AK$65, ROWS($CK$4:CK19)), IFERROR(INDEX($AO$54:$AO$65, ROWS($CK$4:CK19)-ROWS($AK$54:$AK$65)), IFERROR(INDEX($AS$54:$AS$65, ROWS($CK$4:CK19)-ROWS($AK$54:$AK$65)-ROWS($AO$54:$AO$65)),IFERROR(INDEX($AW$54:$AW$65, ROWS($CK$4:CK19)-ROWS($AK$54:$AK$65)-ROWS($AO$54:$AO$65)-ROWS($AS$54:$AS$65)),IFERROR(INDEX($BA$54:$BA$65, ROWS($CK$4:CK19)-ROWS($AK$54:$AK$65)-ROWS($AO$54:$AO$65)-ROWS($AS$54:$AS$65)-ROWS($AW$54:$AW$65)),IFERROR(INDEX($BE$54:$BE$65, ROWS($CK$4:CK19)-ROWS($AK$54:$AK$65)-ROWS($AO$54:$AO$65)-ROWS($AS$54:$AS$65)-ROWS($AW$54:$AW$65)-ROWS($BA$54:$BA$65)),IFERROR(INDEX($BI$54:$BI$65, ROWS($CK$4:CK19)-ROWS($AK$54:$AK$65)-ROWS($AO$54:$AO$65)-ROWS($AS$54:$AS$65)-ROWS($AW$54:$AW$65)-ROWS($BA$54:$BA$65)-ROWS($BE$54:$BE$65)), "")))))))</f>
        <v/>
      </c>
      <c r="CL21" s="316" t="str">
        <f t="shared" ca="1" si="40"/>
        <v/>
      </c>
      <c r="CM21" s="413" t="str">
        <f t="shared" ca="1" si="41"/>
        <v/>
      </c>
      <c r="CN21" s="412" t="str">
        <f ca="1">IF(OR(CO21="",CO21=0),"",MAX(CN$5:CN20)+1)</f>
        <v/>
      </c>
      <c r="CO21" s="316" t="str">
        <f ca="1">IFERROR(INDEX($AJ$70:$AJ$81, ROWS($CO$4:CO19)), IFERROR(INDEX($AN$70:$AN$81, ROWS($CO$4:CO19)-ROWS($AJ$70:$AJ$81)), IFERROR(INDEX($AR$70:$AR$81, ROWS($CO$4:CO19)-ROWS($AJ$70:$AJ$81)-ROWS($AN$70:$AN$81)),IFERROR(INDEX($AV$70:$AV$81, ROWS($CO$4:CO19)-ROWS($AJ$70:$AJ$81)-ROWS($AN$70:$AN$81)-ROWS($AR$70:$AR$81)),IFERROR(INDEX($AZ$70:$AZ$81, ROWS($CO$4:CO19)-ROWS($AJ$70:$AJ$81)-ROWS($AN$70:$AN$81)-ROWS($AR$70:$AR$81)-ROWS($AV$70:$AV$81)),IFERROR(INDEX($BD$70:$BD$81, ROWS($CO$4:CO19)-ROWS($AJ$70:$AJ$81)-ROWS($AN$70:$AN$81)-ROWS($AR$70:$AR$81)-ROWS($AV$70:$AV$81)-ROWS($AZ$70:$AZ$81)),IFERROR(INDEX($BH$70:$BH$81, ROWS($CO$4:CO19)-ROWS($AJ$70:$AJ$81)-ROWS($AN$70:$AN$81)-ROWS($AR$70:$AR$81)-ROWS($AV$70:$AV$81)-ROWS($AZ$70:$AZ$81)-ROWS($BD$70:$BD$81)), "")))))))</f>
        <v/>
      </c>
      <c r="CP21" s="316" t="str">
        <f t="shared" ca="1" si="42"/>
        <v/>
      </c>
      <c r="CQ21" s="316" t="str">
        <f ca="1">IF(OR(CR21="",CR21=0),"",MAX(CQ$5:CQ20)+1)</f>
        <v/>
      </c>
      <c r="CR21" s="316" t="str">
        <f ca="1">IFERROR(INDEX($AK$70:$AK$81, ROWS($CR$4:CR19)), IFERROR(INDEX($AO$70:$AO$81, ROWS($CR$4:CR19)-ROWS($AK$70:$AK$81)), IFERROR(INDEX($AS$70:$AS$81, ROWS($CR$4:CR19)-ROWS($AK$70:$AK$81)-ROWS($AO$70:$AO$81)),IFERROR(INDEX($AW$70:$AW$81, ROWS($CR$4:CR19)-ROWS($AK$70:$AK$81)-ROWS($AO$70:$AO$81)-ROWS($AS$70:$AS$81)),IFERROR(INDEX($BA$70:$BA$81, ROWS($CR$4:CR19)-ROWS($AK$70:$AK$81)-ROWS($AO$70:$AO$81)-ROWS($AS$70:$AS$81)-ROWS($AW$70:$AW$81)),IFERROR(INDEX($BE$70:$BE$81, ROWS($CR$4:CR19)-ROWS($AK$70:$AK$81)-ROWS($AO$70:$AO$81)-ROWS($AS$70:$AS$81)-ROWS($AW$70:$AW$81)-ROWS($BA$70:$BA$81)),IFERROR(INDEX($BI$70:$BI$81, ROWS($CR$4:CR19)-ROWS($AK$70:$AK$81)-ROWS($AO$70:$AO$81)-ROWS($AS$70:$AS$81)-ROWS($AW$70:$AW$81)-ROWS($BA$70:$BA$81)-ROWS($BE$70:$BE$81)), "")))))))</f>
        <v/>
      </c>
      <c r="CS21" s="316" t="str">
        <f t="shared" ca="1" si="43"/>
        <v/>
      </c>
      <c r="CT21" s="413" t="str">
        <f t="shared" ca="1" si="44"/>
        <v/>
      </c>
      <c r="CU21" s="412" t="str">
        <f>IF(OR(CV21="",CV21=0),"",MAX(CU$5:CU20)+1)</f>
        <v/>
      </c>
      <c r="CV21" s="316">
        <f>IFERROR(INDEX($AJ$86:$AJ$97, ROWS($CV$4:CV19)), IFERROR(INDEX($AN$86:$AN$97, ROWS($CV$4:CV19)-ROWS($AJ$86:$AJ$97)), ""))</f>
        <v>0</v>
      </c>
      <c r="CW21" s="316" t="str">
        <f t="shared" si="45"/>
        <v/>
      </c>
      <c r="CX21" s="316" t="str">
        <f>IF(OR(CY21="",CY21=0),"",MAX(CX$5:CX20)+1)</f>
        <v/>
      </c>
      <c r="CY21" s="316">
        <f>IFERROR(INDEX($AK$86:$AK$97, ROWS($CY$4:CY19)), IFERROR(INDEX($AO$86:$AO$97, ROWS($CY$4:CY19)-ROWS($AK$86:$AK$97)), ""))</f>
        <v>0</v>
      </c>
      <c r="CZ21" s="316" t="str">
        <f t="shared" si="46"/>
        <v/>
      </c>
      <c r="DA21" s="413" t="str">
        <f t="shared" si="47"/>
        <v/>
      </c>
      <c r="DC21" s="438" t="str">
        <f ca="1">IF(OR(DD21="",DD21=0),"",MAX(DC$5:DC20)+1)</f>
        <v/>
      </c>
      <c r="DD21" s="434" t="str">
        <f t="shared" ca="1" si="48"/>
        <v/>
      </c>
      <c r="DE21" s="413" t="str">
        <f t="shared" ca="1" si="49"/>
        <v/>
      </c>
      <c r="DF21" s="431" t="str">
        <f ca="1">IF(OR(DG21="",DG21=0),"",MAX(DF$5:DF20)+1)</f>
        <v/>
      </c>
      <c r="DG21" s="412" t="str">
        <f t="shared" ca="1" si="50"/>
        <v/>
      </c>
      <c r="DH21" s="413" t="str">
        <f t="shared" ca="1" si="51"/>
        <v/>
      </c>
      <c r="DI21" s="412" t="str">
        <f t="shared" ca="1" si="52"/>
        <v/>
      </c>
      <c r="DJ21" s="413" t="str">
        <f t="shared" ca="1" si="53"/>
        <v/>
      </c>
      <c r="DK21" s="412" t="str">
        <f t="shared" ca="1" si="54"/>
        <v/>
      </c>
      <c r="DL21" s="413" t="str">
        <f t="shared" ca="1" si="55"/>
        <v/>
      </c>
    </row>
    <row r="22" spans="1:123" s="292" customFormat="1" ht="15" customHeight="1" x14ac:dyDescent="0.3">
      <c r="A22" s="1173" t="s">
        <v>478</v>
      </c>
      <c r="B22" s="1174"/>
      <c r="C22" s="1173" t="s">
        <v>478</v>
      </c>
      <c r="D22" s="1174"/>
      <c r="E22" s="1173" t="s">
        <v>478</v>
      </c>
      <c r="F22" s="1174"/>
      <c r="G22" s="1173" t="s">
        <v>478</v>
      </c>
      <c r="H22" s="1174"/>
      <c r="I22" s="1173" t="s">
        <v>478</v>
      </c>
      <c r="J22" s="1174"/>
      <c r="K22" s="1173" t="s">
        <v>478</v>
      </c>
      <c r="L22" s="1174"/>
      <c r="M22" s="1173" t="s">
        <v>478</v>
      </c>
      <c r="N22" s="1174"/>
      <c r="P22" s="297" t="str">
        <f t="shared" ca="1" si="59"/>
        <v/>
      </c>
      <c r="Q22" s="297" t="str">
        <f t="shared" ca="1" si="58"/>
        <v/>
      </c>
      <c r="R22" s="297" t="str">
        <f t="shared" ca="1" si="58"/>
        <v/>
      </c>
      <c r="S22" s="298" t="str">
        <f t="shared" ca="1" si="58"/>
        <v/>
      </c>
      <c r="T22" s="297" t="str">
        <f t="shared" ca="1" si="58"/>
        <v/>
      </c>
      <c r="U22" s="297" t="str">
        <f t="shared" ca="1" si="58"/>
        <v/>
      </c>
      <c r="V22" s="1160" t="s">
        <v>503</v>
      </c>
      <c r="W22" s="1161"/>
      <c r="X22" s="424">
        <f ca="1">IF(OR(X20=""),0,SUM(X19+X20-X18))</f>
        <v>3760.3100000000004</v>
      </c>
      <c r="Y22"/>
      <c r="AB22" s="299"/>
      <c r="AC22" s="358" t="str">
        <f>IF('Data Entry'!B28="","",'Data Entry'!B28)</f>
        <v/>
      </c>
      <c r="AD22" s="356" t="str">
        <f>IF('Data Entry'!A28="","",'Data Entry'!A28)</f>
        <v/>
      </c>
      <c r="AE22" s="363" t="str">
        <f>IF('Data Entry'!C28="","",'Data Entry'!C28)</f>
        <v/>
      </c>
      <c r="AF22" s="402" t="str">
        <f>IF('Data Entry'!E28="","",'Data Entry'!E28)</f>
        <v/>
      </c>
      <c r="AG22" s="300"/>
      <c r="AH22"/>
      <c r="AI22" s="304">
        <f ca="1">IFERROR(MATCH($AI$20,OFFSET($AC$1,AI21,,1000),0)+AI21,"")</f>
        <v>10</v>
      </c>
      <c r="AJ22" s="305" t="str">
        <f t="shared" ref="AJ22:AJ33" ca="1" si="60">IFERROR(INDEX(AD:AD,AI22),"")</f>
        <v>Internet</v>
      </c>
      <c r="AK22" s="306">
        <f t="shared" ref="AK22:AK33" ca="1" si="61">IFERROR(INDEX(AE:AE,AI22),"")</f>
        <v>100</v>
      </c>
      <c r="AL22" s="307" t="str">
        <f t="shared" ref="AL22:AL33" ca="1" si="62">IFERROR(INDEX(AF:AF,AI22),"")</f>
        <v>Monthly</v>
      </c>
      <c r="AM22" s="304">
        <f ca="1">IFERROR(MATCH($AM$20,OFFSET($AC$1,AM21,,1000),0)+AM21,"")</f>
        <v>8</v>
      </c>
      <c r="AN22" s="305" t="str">
        <f t="shared" ref="AN22:AN33" ca="1" si="63">IFERROR(INDEX(AD:AD,AM22),"")</f>
        <v>Life Insurance</v>
      </c>
      <c r="AO22" s="306">
        <f t="shared" ref="AO22:AO33" ca="1" si="64">IFERROR(INDEX(AE:AE,AM22),"")</f>
        <v>70</v>
      </c>
      <c r="AP22" s="307" t="str">
        <f t="shared" ref="AP22:AP33" ca="1" si="65">IFERROR(INDEX(AF:AF,AM22),"")</f>
        <v>Monthly</v>
      </c>
      <c r="AQ22" s="304" t="str">
        <f ca="1">IFERROR(MATCH($AQ$20,OFFSET($AC$1,AQ21,,1000),0)+AQ21,"")</f>
        <v/>
      </c>
      <c r="AR22" s="305" t="str">
        <f t="shared" ref="AR22:AR33" ca="1" si="66">IFERROR(INDEX(AD:AD,AQ22),"")</f>
        <v/>
      </c>
      <c r="AS22" s="306" t="str">
        <f t="shared" ref="AS22:AS33" ca="1" si="67">IFERROR(INDEX(AE:AE,AQ22),"")</f>
        <v/>
      </c>
      <c r="AT22" s="307" t="str">
        <f t="shared" ref="AT22:AT33" ca="1" si="68">IFERROR(INDEX(AF:AF,AQ22),"")</f>
        <v/>
      </c>
      <c r="AU22" s="304" t="str">
        <f ca="1">IFERROR(MATCH($AU$20,OFFSET($AC$1,AU21,,1000),0)+AU21,"")</f>
        <v/>
      </c>
      <c r="AV22" s="305" t="str">
        <f t="shared" ref="AV22:AV33" ca="1" si="69">IFERROR(INDEX(AD:AD,AU22),"")</f>
        <v/>
      </c>
      <c r="AW22" s="306" t="str">
        <f t="shared" ref="AW22:AW33" ca="1" si="70">IFERROR(INDEX(AE:AE,AU22),"")</f>
        <v/>
      </c>
      <c r="AX22" s="307" t="str">
        <f t="shared" ref="AX22:AX33" ca="1" si="71">IFERROR(INDEX(AF:AF,AU22),"")</f>
        <v/>
      </c>
      <c r="AY22" s="304" t="str">
        <f ca="1">IFERROR(MATCH($AY$20,OFFSET($AC$1,AY21,,1000),0)+AY21,"")</f>
        <v/>
      </c>
      <c r="AZ22" s="305" t="str">
        <f t="shared" ref="AZ22:AZ33" ca="1" si="72">IFERROR(INDEX(AD:AD,AY22),"")</f>
        <v/>
      </c>
      <c r="BA22" s="306" t="str">
        <f t="shared" ref="BA22:BA33" ca="1" si="73">IFERROR(INDEX(AE:AE,AY22),"")</f>
        <v/>
      </c>
      <c r="BB22" s="307" t="str">
        <f t="shared" ref="BB22:BB33" ca="1" si="74">IFERROR(INDEX(AF:AF,AY22),"")</f>
        <v/>
      </c>
      <c r="BC22" s="304" t="str">
        <f ca="1">IFERROR(MATCH($BC$20,OFFSET($AC$1,BC21,,1000),0)+BC21,"")</f>
        <v/>
      </c>
      <c r="BD22" s="305" t="str">
        <f t="shared" ref="BD22:BD33" ca="1" si="75">IFERROR(INDEX(AD:AD,BC22),"")</f>
        <v/>
      </c>
      <c r="BE22" s="306" t="str">
        <f t="shared" ref="BE22:BE33" ca="1" si="76">IFERROR(INDEX(AE:AE,BC22),"")</f>
        <v/>
      </c>
      <c r="BF22" s="307" t="str">
        <f t="shared" ref="BF22:BF33" ca="1" si="77">IFERROR(INDEX(AF:AF,BC22),"")</f>
        <v/>
      </c>
      <c r="BG22" s="304">
        <f ca="1">IFERROR(MATCH($BG$20,OFFSET($AC$1,BG21,,1000),0)+BG21,"")</f>
        <v>14</v>
      </c>
      <c r="BH22" s="305" t="str">
        <f t="shared" ref="BH22:BH33" ca="1" si="78">IFERROR(INDEX(AD:AD,BG22),"")</f>
        <v>Netflix</v>
      </c>
      <c r="BI22" s="306">
        <f t="shared" ref="BI22:BI33" ca="1" si="79">IFERROR(INDEX(AE:AE,BG22),"")</f>
        <v>14.95</v>
      </c>
      <c r="BJ22" s="307" t="str">
        <f t="shared" ref="BJ22:BJ33" ca="1" si="80">IFERROR(INDEX(AF:AF,BG22),"")</f>
        <v>Monthly</v>
      </c>
      <c r="BL22" s="412" t="str">
        <f ca="1">IF(OR(BM22="",BM22=0),"",MAX(BL$5:BL21)+1)</f>
        <v/>
      </c>
      <c r="BM22" s="316" t="str">
        <f ca="1">IFERROR(INDEX($AJ$6:$AJ$17, ROWS(BM$4:$BM20)), IFERROR(INDEX($AN$6:$AN$17, ROWS(BM$4:$BM20)-ROWS($AJ$6:$AJ$17)), IFERROR(INDEX($AR$6:$AR$17, ROWS(BM$4:$BM20)-ROWS($AJ$6:$AJ$17)-ROWS($AN$6:$AN$17)),IFERROR(INDEX($AV$6:$AV$17, ROWS(BM$4:$BM20)-ROWS($AJ$6:$AJ$17)-ROWS($AN$6:$AN$17)-ROWS($AR$6:$AR$17)),IFERROR(INDEX($AZ$6:$AZ$17, ROWS(BM$4:$BM20)-ROWS($AJ$6:$AJ$17)-ROWS($AN$6:$AN$17)-ROWS($AR$6:$AR$17)-ROWS($AV$6:$AV$17)),IFERROR(INDEX($BD$6:$BD$17, ROWS(BM$4:$BM20)-ROWS($AJ$6:$AJ$17)-ROWS($AN$6:$AN$17)-ROWS($AR$6:$AR$17)-ROWS($AV$6:$AV$17)-ROWS($AZ$6:$AZ$17)),IFERROR(INDEX($BH$6:$BH$17, ROWS(BM$4:$BM20)-ROWS($AJ$6:$AJ$17)-ROWS($AN$6:$AN$17)-ROWS($AR$6:$AR$17)-ROWS($AV$6:$AV$17)-ROWS($AZ$6:$AZ$17)-ROWS($BD$6:$BD$17)), "")))))))</f>
        <v/>
      </c>
      <c r="BN22" s="316" t="str">
        <f t="shared" ca="1" si="30"/>
        <v/>
      </c>
      <c r="BO22" s="316" t="str">
        <f ca="1">IF(OR(BP22="",BP22=0),"",MAX(BO$5:BO21)+1)</f>
        <v/>
      </c>
      <c r="BP22" s="316" t="str">
        <f ca="1">IFERROR(INDEX($AK$6:$AK$17, ROWS($BP$4:BP20)), IFERROR(INDEX($AO$6:$AO$17, ROWS($BP$4:BP20)-ROWS($AK$6:$AK$17)), IFERROR(INDEX($AS$6:$AS$17, ROWS($BP$4:BP20)-ROWS($AK$6:$AK$17)-ROWS($AO$6:$AO$17)),IFERROR(INDEX($AW$6:$AW$17, ROWS($BP$4:BP20)-ROWS($AK$6:$AK$17)-ROWS($AO$6:$AO$17)-ROWS($AS$6:$AS$17)),IFERROR(INDEX($BA$6:$BA$17, ROWS($BP$4:BP20)-ROWS($AK$6:$AK$17)-ROWS($AO$6:$AO$17)-ROWS($AS$6:$AS$17)-ROWS($AW$6:$AW$17)),IFERROR(INDEX($BE$6:$BE$17, ROWS($BP$4:BP20)-ROWS($AK$6:$AK$17)-ROWS($AO$6:$AO$17)-ROWS($AS$6:$AS$17)-ROWS($AW$6:$AW$17)-ROWS($BA$6:$BA$17)),IFERROR(INDEX($BI$6:$BI$17, ROWS($BP$4:BP20)-ROWS($AK$6:$AK$17)-ROWS($AO$6:$AO$17)-ROWS($AS$6:$AS$17)-ROWS($AW$6:$AW$17)-ROWS($BA$6:$BA$17)-ROWS($BE$6:$BE$17)), "")))))))</f>
        <v/>
      </c>
      <c r="BQ22" s="316" t="str">
        <f t="shared" ca="1" si="31"/>
        <v/>
      </c>
      <c r="BR22" s="413" t="str">
        <f t="shared" ca="1" si="32"/>
        <v/>
      </c>
      <c r="BS22" s="412" t="str">
        <f ca="1">IF(OR(BT22="",BT22=0),"",MAX(BS$5:BS21)+1)</f>
        <v/>
      </c>
      <c r="BT22" s="316" t="str">
        <f ca="1">IFERROR(INDEX($AJ$22:$AJ$33, ROWS($BT$4:BT20)), IFERROR(INDEX($AN$22:$AN$33, ROWS($BT$4:BT20)-ROWS($AJ$22:$AJ$33)), IFERROR(INDEX($AR$22:$AR$33, ROWS($BT$4:BT20)-ROWS($AJ$22:$AJ$33)-ROWS($AN$22:$AN$33)),IFERROR(INDEX($AV$22:$AV$33, ROWS($BT$4:BT20)-ROWS($AJ$22:$AJ$33)-ROWS($AN$22:$AN$33)-ROWS($AR$22:$AR$33)),IFERROR(INDEX($AZ$22:$AZ$33, ROWS($BT$4:BT20)-ROWS($AJ$22:$AJ$33)-ROWS($AN$22:$AN$33)-ROWS($AR$22:$AR$33)-ROWS($AV$22:$AV$33)),IFERROR(INDEX($BD$22:$BD$33, ROWS($BT$4:BT20)-ROWS($AJ$22:$AJ$33)-ROWS($AN$22:$AN$33)-ROWS($AR$22:$AR$33)-ROWS($AV$22:$AV$33)-ROWS($AZ$22:$AZ$33)),IFERROR(INDEX($BH$22:$BH$33, ROWS($BT$4:BT20)-ROWS($AJ$22:$AJ$33)-ROWS($AN$22:$AN$33)-ROWS($AR$22:$AR$33)-ROWS($AV$22:$AV$33)-ROWS($AZ$22:$AZ$33)-ROWS($BD$22:$BD$33)), "")))))))</f>
        <v/>
      </c>
      <c r="BU22" s="316" t="str">
        <f t="shared" ca="1" si="33"/>
        <v/>
      </c>
      <c r="BV22" s="316" t="str">
        <f ca="1">IF(OR(BW22="",BW22=0),"",MAX(BV$5:BV21)+1)</f>
        <v/>
      </c>
      <c r="BW22" s="316" t="str">
        <f ca="1">IFERROR(INDEX($AK$22:$AK$33, ROWS($BW$4:BW20)), IFERROR(INDEX($AO$22:$AO$33, ROWS($BW$4:BW20)-ROWS($AK$22:$AK$33)), IFERROR(INDEX($AS$22:$AS$33, ROWS($BW$4:BW20)-ROWS($AK$22:$AK$33)-ROWS($AO$22:$AO$33)),IFERROR(INDEX($AW$22:$AW$33, ROWS($BW$4:BW20)-ROWS($AK$22:$AK$33)-ROWS($AO$22:$AO$33)-ROWS($AS$22:$AS$33)),IFERROR(INDEX($BA$22:$BA$33, ROWS($BW$4:BW20)-ROWS($AK$22:$AK$33)-ROWS($AO$22:$AO$33)-ROWS($AS$22:$AS$33)-ROWS($AW$22:$AW$33)),IFERROR(INDEX($BE$22:$BE$33, ROWS($BW$4:BW20)-ROWS($AK$22:$AK$33)-ROWS($AO$22:$AO$33)-ROWS($AS$22:$AS$33)-ROWS($AW$22:$AW$33)-ROWS($BA$22:$BA$33)),IFERROR(INDEX($BI$22:$BI$33, ROWS($BW$4:BW20)-ROWS($AK$22:$AK$33)-ROWS($AO$22:$AO$33)-ROWS($AS$22:$AS$33)-ROWS($AW$22:$AW$33)-ROWS($BA$22:$BA$33)-ROWS($BE$22:$BE$33)), "")))))))</f>
        <v/>
      </c>
      <c r="BX22" s="316" t="str">
        <f t="shared" ca="1" si="34"/>
        <v/>
      </c>
      <c r="BY22" s="413" t="str">
        <f t="shared" ca="1" si="35"/>
        <v/>
      </c>
      <c r="BZ22" s="412" t="str">
        <f ca="1">IF(OR(CA22="",CA22=0),"",MAX(BZ$5:BZ21)+1)</f>
        <v/>
      </c>
      <c r="CA22" s="316" t="str">
        <f ca="1">IFERROR(INDEX($AJ$38:$AJ$49, ROWS($CA$4:CA20)), IFERROR(INDEX($AN$38:$AN$49, ROWS($CA$4:CA20)-ROWS($AJ$38:$AJ$49)), IFERROR(INDEX($AR$38:$AR$49, ROWS($CA$4:CA20)-ROWS($AJ$38:$AJ$49)-ROWS($AN$38:$AN$49)),IFERROR(INDEX($AV$38:$AV$49, ROWS($CA$4:CA20)-ROWS($AJ$38:$AJ$49)-ROWS($AN$38:$AN$49)-ROWS($AR$38:$AR$49)),IFERROR(INDEX($AZ$38:$AZ$49, ROWS($CA$4:CA20)-ROWS($AJ$38:$AJ$49)-ROWS($AN$38:$AN$49)-ROWS($AR$38:$AR$49)-ROWS($AV$38:$AV$49)),IFERROR(INDEX($BD$38:$BD$49, ROWS($CA$4:CA20)-ROWS($AJ$38:$AJ$49)-ROWS($AN$38:$AN$49)-ROWS($AR$38:$AR$49)-ROWS($AV$38:$AV$49)-ROWS($AZ$38:$AZ$49)),IFERROR(INDEX($BH$38:$BH$49, ROWS($CA$4:CA20)-ROWS($AJ$38:$AJ$49)-ROWS($AN$38:$AN$49)-ROWS($AR$38:$AR$49)-ROWS($AV$38:$AV$49)-ROWS($AZ$38:$AZ$49)-ROWS($BD$38:$BD$49)), "")))))))</f>
        <v/>
      </c>
      <c r="CB22" s="316" t="str">
        <f t="shared" ca="1" si="36"/>
        <v/>
      </c>
      <c r="CC22" s="316" t="str">
        <f ca="1">IF(OR(CD22="",CD22=0),"",MAX(CC$5:CC21)+1)</f>
        <v/>
      </c>
      <c r="CD22" s="316" t="str">
        <f ca="1">IFERROR(INDEX($AK$38:$AK$49, ROWS($CD$4:CD20)), IFERROR(INDEX($AO$38:$AO$49, ROWS($CD$4:CD20)-ROWS($AK$38:$AK$49)), IFERROR(INDEX($AS$38:$AS$49, ROWS($CD$4:CD20)-ROWS($AK$38:$AK$49)-ROWS($AO$38:$AO$49)),IFERROR(INDEX($AW$38:$AW$49, ROWS($CD$4:CD20)-ROWS($AK$38:$AK$49)-ROWS($AO$38:$AO$49)-ROWS($AS$38:$AS$49)),IFERROR(INDEX($BA$38:$BA$49, ROWS($CD$4:CD20)-ROWS($AK$38:$AK$49)-ROWS($AO$38:$AO$49)-ROWS($AS$38:$AS$49)-ROWS($AW$38:$AW$49)),IFERROR(INDEX($BE$38:$BE$49, ROWS($CD$4:CD20)-ROWS($AK$38:$AK$49)-ROWS($AO$38:$AO$49)-ROWS($AS$38:$AS$49)-ROWS($AW$38:$AW$49)-ROWS($BA$38:$BA$49)),IFERROR(INDEX($BI$38:$BI$49, ROWS($CD$4:CD20)-ROWS($AK$38:$AK$49)-ROWS($AO$38:$AO$49)-ROWS($AS$38:$AS$49)-ROWS($AW$38:$AW$49)-ROWS($BA$38:$BA$49)-ROWS($BE$38:$BE$49)), "")))))))</f>
        <v/>
      </c>
      <c r="CE22" s="316" t="str">
        <f t="shared" ca="1" si="37"/>
        <v/>
      </c>
      <c r="CF22" s="413" t="str">
        <f t="shared" ca="1" si="38"/>
        <v/>
      </c>
      <c r="CG22" s="412" t="str">
        <f ca="1">IF(OR(CH22="",CH22=0),"",MAX(CG$5:CG21)+1)</f>
        <v/>
      </c>
      <c r="CH22" s="316" t="str">
        <f ca="1">IFERROR(INDEX($AJ$54:$AJ$65, ROWS($CH$4:CH20)), IFERROR(INDEX($AN$54:$AN$65, ROWS($CH$4:CH20)-ROWS($AJ$54:$AJ$65)), IFERROR(INDEX($AR$54:$AR$65, ROWS($CH$4:CH20)-ROWS($AJ$54:$AJ$65)-ROWS($AN$54:$AN$65)),IFERROR(INDEX($AV$54:$AV$65, ROWS($CH$4:CH20)-ROWS($AJ$54:$AJ$65)-ROWS($AN$54:$AN$65)-ROWS($AR$54:$AR$65)),IFERROR(INDEX($AZ$54:$AZ$65, ROWS($CH$4:CH20)-ROWS($AJ$54:$AJ$65)-ROWS($AN$54:$AN$65)-ROWS($AR$54:$AR$65)-ROWS($AV$54:$AV$65)),IFERROR(INDEX($BD$54:$BD$65, ROWS($CH$4:CH20)-ROWS($AJ$54:$AJ$65)-ROWS($AN$54:$AN$65)-ROWS($AR$54:$AR$65)-ROWS($AV$54:$AV$65)-ROWS($AZ$54:$AZ$65)),IFERROR(INDEX($BH$54:$BH$65, ROWS($CH$4:CH20)-ROWS($AJ$54:$AJ$65)-ROWS($AN$54:$AN$65)-ROWS($AR$54:$AR$65)-ROWS($AV$54:$AV$65)-ROWS($AZ$54:$AZ$65)-ROWS($BD$54:$BD$65)), "")))))))</f>
        <v/>
      </c>
      <c r="CI22" s="316" t="str">
        <f t="shared" ca="1" si="39"/>
        <v/>
      </c>
      <c r="CJ22" s="316" t="str">
        <f ca="1">IF(OR(CK22="",CK22=0),"",MAX(CJ$5:CJ21)+1)</f>
        <v/>
      </c>
      <c r="CK22" s="316" t="str">
        <f ca="1">IFERROR(INDEX($AK$54:$AK$65, ROWS($CK$4:CK20)), IFERROR(INDEX($AO$54:$AO$65, ROWS($CK$4:CK20)-ROWS($AK$54:$AK$65)), IFERROR(INDEX($AS$54:$AS$65, ROWS($CK$4:CK20)-ROWS($AK$54:$AK$65)-ROWS($AO$54:$AO$65)),IFERROR(INDEX($AW$54:$AW$65, ROWS($CK$4:CK20)-ROWS($AK$54:$AK$65)-ROWS($AO$54:$AO$65)-ROWS($AS$54:$AS$65)),IFERROR(INDEX($BA$54:$BA$65, ROWS($CK$4:CK20)-ROWS($AK$54:$AK$65)-ROWS($AO$54:$AO$65)-ROWS($AS$54:$AS$65)-ROWS($AW$54:$AW$65)),IFERROR(INDEX($BE$54:$BE$65, ROWS($CK$4:CK20)-ROWS($AK$54:$AK$65)-ROWS($AO$54:$AO$65)-ROWS($AS$54:$AS$65)-ROWS($AW$54:$AW$65)-ROWS($BA$54:$BA$65)),IFERROR(INDEX($BI$54:$BI$65, ROWS($CK$4:CK20)-ROWS($AK$54:$AK$65)-ROWS($AO$54:$AO$65)-ROWS($AS$54:$AS$65)-ROWS($AW$54:$AW$65)-ROWS($BA$54:$BA$65)-ROWS($BE$54:$BE$65)), "")))))))</f>
        <v/>
      </c>
      <c r="CL22" s="316" t="str">
        <f t="shared" ca="1" si="40"/>
        <v/>
      </c>
      <c r="CM22" s="413" t="str">
        <f t="shared" ca="1" si="41"/>
        <v/>
      </c>
      <c r="CN22" s="412" t="str">
        <f ca="1">IF(OR(CO22="",CO22=0),"",MAX(CN$5:CN21)+1)</f>
        <v/>
      </c>
      <c r="CO22" s="316" t="str">
        <f ca="1">IFERROR(INDEX($AJ$70:$AJ$81, ROWS($CO$4:CO20)), IFERROR(INDEX($AN$70:$AN$81, ROWS($CO$4:CO20)-ROWS($AJ$70:$AJ$81)), IFERROR(INDEX($AR$70:$AR$81, ROWS($CO$4:CO20)-ROWS($AJ$70:$AJ$81)-ROWS($AN$70:$AN$81)),IFERROR(INDEX($AV$70:$AV$81, ROWS($CO$4:CO20)-ROWS($AJ$70:$AJ$81)-ROWS($AN$70:$AN$81)-ROWS($AR$70:$AR$81)),IFERROR(INDEX($AZ$70:$AZ$81, ROWS($CO$4:CO20)-ROWS($AJ$70:$AJ$81)-ROWS($AN$70:$AN$81)-ROWS($AR$70:$AR$81)-ROWS($AV$70:$AV$81)),IFERROR(INDEX($BD$70:$BD$81, ROWS($CO$4:CO20)-ROWS($AJ$70:$AJ$81)-ROWS($AN$70:$AN$81)-ROWS($AR$70:$AR$81)-ROWS($AV$70:$AV$81)-ROWS($AZ$70:$AZ$81)),IFERROR(INDEX($BH$70:$BH$81, ROWS($CO$4:CO20)-ROWS($AJ$70:$AJ$81)-ROWS($AN$70:$AN$81)-ROWS($AR$70:$AR$81)-ROWS($AV$70:$AV$81)-ROWS($AZ$70:$AZ$81)-ROWS($BD$70:$BD$81)), "")))))))</f>
        <v/>
      </c>
      <c r="CP22" s="316" t="str">
        <f t="shared" ca="1" si="42"/>
        <v/>
      </c>
      <c r="CQ22" s="316" t="str">
        <f ca="1">IF(OR(CR22="",CR22=0),"",MAX(CQ$5:CQ21)+1)</f>
        <v/>
      </c>
      <c r="CR22" s="316" t="str">
        <f ca="1">IFERROR(INDEX($AK$70:$AK$81, ROWS($CR$4:CR20)), IFERROR(INDEX($AO$70:$AO$81, ROWS($CR$4:CR20)-ROWS($AK$70:$AK$81)), IFERROR(INDEX($AS$70:$AS$81, ROWS($CR$4:CR20)-ROWS($AK$70:$AK$81)-ROWS($AO$70:$AO$81)),IFERROR(INDEX($AW$70:$AW$81, ROWS($CR$4:CR20)-ROWS($AK$70:$AK$81)-ROWS($AO$70:$AO$81)-ROWS($AS$70:$AS$81)),IFERROR(INDEX($BA$70:$BA$81, ROWS($CR$4:CR20)-ROWS($AK$70:$AK$81)-ROWS($AO$70:$AO$81)-ROWS($AS$70:$AS$81)-ROWS($AW$70:$AW$81)),IFERROR(INDEX($BE$70:$BE$81, ROWS($CR$4:CR20)-ROWS($AK$70:$AK$81)-ROWS($AO$70:$AO$81)-ROWS($AS$70:$AS$81)-ROWS($AW$70:$AW$81)-ROWS($BA$70:$BA$81)),IFERROR(INDEX($BI$70:$BI$81, ROWS($CR$4:CR20)-ROWS($AK$70:$AK$81)-ROWS($AO$70:$AO$81)-ROWS($AS$70:$AS$81)-ROWS($AW$70:$AW$81)-ROWS($BA$70:$BA$81)-ROWS($BE$70:$BE$81)), "")))))))</f>
        <v/>
      </c>
      <c r="CS22" s="316" t="str">
        <f t="shared" ca="1" si="43"/>
        <v/>
      </c>
      <c r="CT22" s="413" t="str">
        <f t="shared" ca="1" si="44"/>
        <v/>
      </c>
      <c r="CU22" s="412" t="str">
        <f>IF(OR(CV22="",CV22=0),"",MAX(CU$5:CU21)+1)</f>
        <v/>
      </c>
      <c r="CV22" s="316">
        <f>IFERROR(INDEX($AJ$86:$AJ$97, ROWS($CV$4:CV20)), IFERROR(INDEX($AN$86:$AN$97, ROWS($CV$4:CV20)-ROWS($AJ$86:$AJ$97)), ""))</f>
        <v>0</v>
      </c>
      <c r="CW22" s="316" t="str">
        <f t="shared" si="45"/>
        <v/>
      </c>
      <c r="CX22" s="316" t="str">
        <f>IF(OR(CY22="",CY22=0),"",MAX(CX$5:CX21)+1)</f>
        <v/>
      </c>
      <c r="CY22" s="316">
        <f>IFERROR(INDEX($AK$86:$AK$97, ROWS($CY$4:CY20)), IFERROR(INDEX($AO$86:$AO$97, ROWS($CY$4:CY20)-ROWS($AK$86:$AK$97)), ""))</f>
        <v>0</v>
      </c>
      <c r="CZ22" s="316" t="str">
        <f t="shared" si="46"/>
        <v/>
      </c>
      <c r="DA22" s="413" t="str">
        <f t="shared" si="47"/>
        <v/>
      </c>
      <c r="DC22" s="438" t="str">
        <f ca="1">IF(OR(DD22="",DD22=0),"",MAX(DC$5:DC21)+1)</f>
        <v/>
      </c>
      <c r="DD22" s="434" t="str">
        <f t="shared" ca="1" si="48"/>
        <v/>
      </c>
      <c r="DE22" s="413" t="str">
        <f t="shared" ca="1" si="49"/>
        <v/>
      </c>
      <c r="DF22" s="431" t="str">
        <f ca="1">IF(OR(DG22="",DG22=0),"",MAX(DF$5:DF21)+1)</f>
        <v/>
      </c>
      <c r="DG22" s="412" t="str">
        <f t="shared" ca="1" si="50"/>
        <v/>
      </c>
      <c r="DH22" s="413" t="str">
        <f t="shared" ca="1" si="51"/>
        <v/>
      </c>
      <c r="DI22" s="412" t="str">
        <f t="shared" ca="1" si="52"/>
        <v/>
      </c>
      <c r="DJ22" s="413" t="str">
        <f t="shared" ca="1" si="53"/>
        <v/>
      </c>
      <c r="DK22" s="412" t="str">
        <f t="shared" ca="1" si="54"/>
        <v/>
      </c>
      <c r="DL22" s="413" t="str">
        <f t="shared" ca="1" si="55"/>
        <v/>
      </c>
    </row>
    <row r="23" spans="1:123" s="293" customFormat="1" ht="15" customHeight="1" thickBot="1" x14ac:dyDescent="0.35">
      <c r="A23" s="291">
        <f>Year!Q14</f>
        <v>45004</v>
      </c>
      <c r="B23" s="290" t="str">
        <f>IF(ISERROR(MATCH(A23,event_dates,0)),"",INDEX(events,MATCH(A23,event_dates,0)))</f>
        <v/>
      </c>
      <c r="C23" s="291">
        <f>Year!R14</f>
        <v>45005</v>
      </c>
      <c r="D23" s="290" t="str">
        <f>IF(ISERROR(MATCH(C23,event_dates,0)),"",INDEX(events,MATCH(C23,event_dates,0)))</f>
        <v>Vernal equinox</v>
      </c>
      <c r="E23" s="291">
        <f>Year!S14</f>
        <v>45006</v>
      </c>
      <c r="F23" s="290" t="str">
        <f>IF(ISERROR(MATCH(E23,event_dates,0)),"",INDEX(events,MATCH(E23,event_dates,0)))</f>
        <v/>
      </c>
      <c r="G23" s="291">
        <f>Year!T14</f>
        <v>45007</v>
      </c>
      <c r="H23" s="290" t="str">
        <f>IF(ISERROR(MATCH(G23,event_dates,0)),"",INDEX(events,MATCH(G23,event_dates,0)))</f>
        <v/>
      </c>
      <c r="I23" s="291">
        <f>Year!U14</f>
        <v>45008</v>
      </c>
      <c r="J23" s="290" t="str">
        <f>IF(ISERROR(MATCH(I23,event_dates,0)),"",INDEX(events,MATCH(I23,event_dates,0)))</f>
        <v>Ramadan begins</v>
      </c>
      <c r="K23" s="291">
        <f>Year!V14</f>
        <v>45009</v>
      </c>
      <c r="L23" s="290" t="str">
        <f>IF(ISERROR(MATCH(K23,event_dates,0)),"",INDEX(events,MATCH(K23,event_dates,0)))</f>
        <v/>
      </c>
      <c r="M23" s="291">
        <f>Year!W14</f>
        <v>45010</v>
      </c>
      <c r="N23" s="290" t="str">
        <f>IF(ISERROR(MATCH(M23,event_dates,0)),"",INDEX(events,MATCH(M23,event_dates,0)))</f>
        <v/>
      </c>
      <c r="P23" s="295" t="str">
        <f ca="1">IF(DN66="","",DN66)</f>
        <v>Groceries - 125</v>
      </c>
      <c r="Q23" s="295" t="str">
        <f t="shared" ref="Q23:U28" ca="1" si="81">IF(DO66="","",DO66)</f>
        <v>Lawn Service - 50</v>
      </c>
      <c r="R23" s="295" t="str">
        <f t="shared" ca="1" si="81"/>
        <v>Credit Card 1 - 50</v>
      </c>
      <c r="S23" s="296" t="str">
        <f t="shared" ca="1" si="81"/>
        <v>Paycheck 2 - 400</v>
      </c>
      <c r="T23" s="295" t="str">
        <f t="shared" ca="1" si="81"/>
        <v/>
      </c>
      <c r="U23" s="295" t="str">
        <f t="shared" ca="1" si="81"/>
        <v/>
      </c>
      <c r="V23" s="1156"/>
      <c r="W23" s="1157"/>
      <c r="X23" s="445"/>
      <c r="Y23"/>
      <c r="AB23" s="299"/>
      <c r="AC23" s="358" t="str">
        <f>IF('Data Entry'!B29="","",'Data Entry'!B29)</f>
        <v/>
      </c>
      <c r="AD23" s="356" t="str">
        <f>IF('Data Entry'!A29="","",'Data Entry'!A29)</f>
        <v/>
      </c>
      <c r="AE23" s="363" t="str">
        <f>IF('Data Entry'!C29="","",'Data Entry'!C29)</f>
        <v/>
      </c>
      <c r="AF23" s="402" t="str">
        <f>IF('Data Entry'!E29="","",'Data Entry'!E29)</f>
        <v/>
      </c>
      <c r="AG23" s="300"/>
      <c r="AH23"/>
      <c r="AI23" s="304">
        <f t="shared" ref="AI23:AI33" ca="1" si="82">IFERROR(MATCH($AI$20,OFFSET($AC$1,AI22,,1000),0)+AI22,"")</f>
        <v>32</v>
      </c>
      <c r="AJ23" s="305" t="str">
        <f t="shared" ca="1" si="60"/>
        <v>D. Store Card 3</v>
      </c>
      <c r="AK23" s="306">
        <f t="shared" ca="1" si="61"/>
        <v>30</v>
      </c>
      <c r="AL23" s="307">
        <f t="shared" ca="1" si="62"/>
        <v>400</v>
      </c>
      <c r="AM23" s="304">
        <f t="shared" ref="AM23:AM33" ca="1" si="83">IFERROR(MATCH($AM$20,OFFSET($AC$1,AM22,,1000),0)+AM22,"")</f>
        <v>64</v>
      </c>
      <c r="AN23" s="305" t="str">
        <f t="shared" ca="1" si="63"/>
        <v>Paycheck 2</v>
      </c>
      <c r="AO23" s="306">
        <f t="shared" ca="1" si="64"/>
        <v>400</v>
      </c>
      <c r="AP23" s="307" t="str">
        <f t="shared" ca="1" si="65"/>
        <v>Income</v>
      </c>
      <c r="AQ23" s="304" t="str">
        <f t="shared" ref="AQ23:AQ33" ca="1" si="84">IFERROR(MATCH($AQ$20,OFFSET($AC$1,AQ22,,1000),0)+AQ22,"")</f>
        <v/>
      </c>
      <c r="AR23" s="305" t="str">
        <f t="shared" ca="1" si="66"/>
        <v/>
      </c>
      <c r="AS23" s="306" t="str">
        <f t="shared" ca="1" si="67"/>
        <v/>
      </c>
      <c r="AT23" s="307" t="str">
        <f t="shared" ca="1" si="68"/>
        <v/>
      </c>
      <c r="AU23" s="304" t="str">
        <f t="shared" ref="AU23:AU33" ca="1" si="85">IFERROR(MATCH($AU$20,OFFSET($AC$1,AU22,,1000),0)+AU22,"")</f>
        <v/>
      </c>
      <c r="AV23" s="305" t="str">
        <f t="shared" ca="1" si="69"/>
        <v/>
      </c>
      <c r="AW23" s="306" t="str">
        <f t="shared" ca="1" si="70"/>
        <v/>
      </c>
      <c r="AX23" s="307" t="str">
        <f t="shared" ca="1" si="71"/>
        <v/>
      </c>
      <c r="AY23" s="304" t="str">
        <f t="shared" ref="AY23:AY33" ca="1" si="86">IFERROR(MATCH($AY$20,OFFSET($AC$1,AY22,,1000),0)+AY22,"")</f>
        <v/>
      </c>
      <c r="AZ23" s="305" t="str">
        <f t="shared" ca="1" si="72"/>
        <v/>
      </c>
      <c r="BA23" s="306" t="str">
        <f t="shared" ca="1" si="73"/>
        <v/>
      </c>
      <c r="BB23" s="307" t="str">
        <f t="shared" ca="1" si="74"/>
        <v/>
      </c>
      <c r="BC23" s="304" t="str">
        <f t="shared" ref="BC23:BC33" ca="1" si="87">IFERROR(MATCH($BC$20,OFFSET($AC$1,BC22,,1000),0)+BC22,"")</f>
        <v/>
      </c>
      <c r="BD23" s="305" t="str">
        <f t="shared" ca="1" si="75"/>
        <v/>
      </c>
      <c r="BE23" s="306" t="str">
        <f t="shared" ca="1" si="76"/>
        <v/>
      </c>
      <c r="BF23" s="307" t="str">
        <f t="shared" ca="1" si="77"/>
        <v/>
      </c>
      <c r="BG23" s="304" t="str">
        <f t="shared" ref="BG23:BG33" ca="1" si="88">IFERROR(MATCH($BG$20,OFFSET($AC$1,BG22,,1000),0)+BG22,"")</f>
        <v/>
      </c>
      <c r="BH23" s="305" t="str">
        <f t="shared" ca="1" si="78"/>
        <v/>
      </c>
      <c r="BI23" s="306" t="str">
        <f t="shared" ca="1" si="79"/>
        <v/>
      </c>
      <c r="BJ23" s="307" t="str">
        <f t="shared" ca="1" si="80"/>
        <v/>
      </c>
      <c r="BL23" s="416" t="str">
        <f ca="1">IF(OR(BM23="",BM23=0),"",MAX(BL$5:BL22)+1)</f>
        <v/>
      </c>
      <c r="BM23" s="321" t="str">
        <f ca="1">IFERROR(INDEX($AJ$6:$AJ$17, ROWS(BM$4:$BM21)), IFERROR(INDEX($AN$6:$AN$17, ROWS(BM$4:$BM21)-ROWS($AJ$6:$AJ$17)), IFERROR(INDEX($AR$6:$AR$17, ROWS(BM$4:$BM21)-ROWS($AJ$6:$AJ$17)-ROWS($AN$6:$AN$17)),IFERROR(INDEX($AV$6:$AV$17, ROWS(BM$4:$BM21)-ROWS($AJ$6:$AJ$17)-ROWS($AN$6:$AN$17)-ROWS($AR$6:$AR$17)),IFERROR(INDEX($AZ$6:$AZ$17, ROWS(BM$4:$BM21)-ROWS($AJ$6:$AJ$17)-ROWS($AN$6:$AN$17)-ROWS($AR$6:$AR$17)-ROWS($AV$6:$AV$17)),IFERROR(INDEX($BD$6:$BD$17, ROWS(BM$4:$BM21)-ROWS($AJ$6:$AJ$17)-ROWS($AN$6:$AN$17)-ROWS($AR$6:$AR$17)-ROWS($AV$6:$AV$17)-ROWS($AZ$6:$AZ$17)),IFERROR(INDEX($BH$6:$BH$17, ROWS(BM$4:$BM21)-ROWS($AJ$6:$AJ$17)-ROWS($AN$6:$AN$17)-ROWS($AR$6:$AR$17)-ROWS($AV$6:$AV$17)-ROWS($AZ$6:$AZ$17)-ROWS($BD$6:$BD$17)), "")))))))</f>
        <v/>
      </c>
      <c r="BN23" s="321" t="str">
        <f t="shared" ca="1" si="30"/>
        <v/>
      </c>
      <c r="BO23" s="321" t="str">
        <f ca="1">IF(OR(BP23="",BP23=0),"",MAX(BO$5:BO22)+1)</f>
        <v/>
      </c>
      <c r="BP23" s="321" t="str">
        <f ca="1">IFERROR(INDEX($AK$6:$AK$17, ROWS($BP$4:BP21)), IFERROR(INDEX($AO$6:$AO$17, ROWS($BP$4:BP21)-ROWS($AK$6:$AK$17)), IFERROR(INDEX($AS$6:$AS$17, ROWS($BP$4:BP21)-ROWS($AK$6:$AK$17)-ROWS($AO$6:$AO$17)),IFERROR(INDEX($AW$6:$AW$17, ROWS($BP$4:BP21)-ROWS($AK$6:$AK$17)-ROWS($AO$6:$AO$17)-ROWS($AS$6:$AS$17)),IFERROR(INDEX($BA$6:$BA$17, ROWS($BP$4:BP21)-ROWS($AK$6:$AK$17)-ROWS($AO$6:$AO$17)-ROWS($AS$6:$AS$17)-ROWS($AW$6:$AW$17)),IFERROR(INDEX($BE$6:$BE$17, ROWS($BP$4:BP21)-ROWS($AK$6:$AK$17)-ROWS($AO$6:$AO$17)-ROWS($AS$6:$AS$17)-ROWS($AW$6:$AW$17)-ROWS($BA$6:$BA$17)),IFERROR(INDEX($BI$6:$BI$17, ROWS($BP$4:BP21)-ROWS($AK$6:$AK$17)-ROWS($AO$6:$AO$17)-ROWS($AS$6:$AS$17)-ROWS($AW$6:$AW$17)-ROWS($BA$6:$BA$17)-ROWS($BE$6:$BE$17)), "")))))))</f>
        <v/>
      </c>
      <c r="BQ23" s="321" t="str">
        <f t="shared" ca="1" si="31"/>
        <v/>
      </c>
      <c r="BR23" s="417" t="str">
        <f t="shared" ca="1" si="32"/>
        <v/>
      </c>
      <c r="BS23" s="416" t="str">
        <f ca="1">IF(OR(BT23="",BT23=0),"",MAX(BS$5:BS22)+1)</f>
        <v/>
      </c>
      <c r="BT23" s="321" t="str">
        <f ca="1">IFERROR(INDEX($AJ$22:$AJ$33, ROWS($BT$4:BT21)), IFERROR(INDEX($AN$22:$AN$33, ROWS($BT$4:BT21)-ROWS($AJ$22:$AJ$33)), IFERROR(INDEX($AR$22:$AR$33, ROWS($BT$4:BT21)-ROWS($AJ$22:$AJ$33)-ROWS($AN$22:$AN$33)),IFERROR(INDEX($AV$22:$AV$33, ROWS($BT$4:BT21)-ROWS($AJ$22:$AJ$33)-ROWS($AN$22:$AN$33)-ROWS($AR$22:$AR$33)),IFERROR(INDEX($AZ$22:$AZ$33, ROWS($BT$4:BT21)-ROWS($AJ$22:$AJ$33)-ROWS($AN$22:$AN$33)-ROWS($AR$22:$AR$33)-ROWS($AV$22:$AV$33)),IFERROR(INDEX($BD$22:$BD$33, ROWS($BT$4:BT21)-ROWS($AJ$22:$AJ$33)-ROWS($AN$22:$AN$33)-ROWS($AR$22:$AR$33)-ROWS($AV$22:$AV$33)-ROWS($AZ$22:$AZ$33)),IFERROR(INDEX($BH$22:$BH$33, ROWS($BT$4:BT21)-ROWS($AJ$22:$AJ$33)-ROWS($AN$22:$AN$33)-ROWS($AR$22:$AR$33)-ROWS($AV$22:$AV$33)-ROWS($AZ$22:$AZ$33)-ROWS($BD$22:$BD$33)), "")))))))</f>
        <v/>
      </c>
      <c r="BU23" s="321" t="str">
        <f t="shared" ca="1" si="33"/>
        <v/>
      </c>
      <c r="BV23" s="321" t="str">
        <f ca="1">IF(OR(BW23="",BW23=0),"",MAX(BV$5:BV22)+1)</f>
        <v/>
      </c>
      <c r="BW23" s="321" t="str">
        <f ca="1">IFERROR(INDEX($AK$22:$AK$33, ROWS($BW$4:BW21)), IFERROR(INDEX($AO$22:$AO$33, ROWS($BW$4:BW21)-ROWS($AK$22:$AK$33)), IFERROR(INDEX($AS$22:$AS$33, ROWS($BW$4:BW21)-ROWS($AK$22:$AK$33)-ROWS($AO$22:$AO$33)),IFERROR(INDEX($AW$22:$AW$33, ROWS($BW$4:BW21)-ROWS($AK$22:$AK$33)-ROWS($AO$22:$AO$33)-ROWS($AS$22:$AS$33)),IFERROR(INDEX($BA$22:$BA$33, ROWS($BW$4:BW21)-ROWS($AK$22:$AK$33)-ROWS($AO$22:$AO$33)-ROWS($AS$22:$AS$33)-ROWS($AW$22:$AW$33)),IFERROR(INDEX($BE$22:$BE$33, ROWS($BW$4:BW21)-ROWS($AK$22:$AK$33)-ROWS($AO$22:$AO$33)-ROWS($AS$22:$AS$33)-ROWS($AW$22:$AW$33)-ROWS($BA$22:$BA$33)),IFERROR(INDEX($BI$22:$BI$33, ROWS($BW$4:BW21)-ROWS($AK$22:$AK$33)-ROWS($AO$22:$AO$33)-ROWS($AS$22:$AS$33)-ROWS($AW$22:$AW$33)-ROWS($BA$22:$BA$33)-ROWS($BE$22:$BE$33)), "")))))))</f>
        <v/>
      </c>
      <c r="BX23" s="321" t="str">
        <f t="shared" ca="1" si="34"/>
        <v/>
      </c>
      <c r="BY23" s="417" t="str">
        <f t="shared" ca="1" si="35"/>
        <v/>
      </c>
      <c r="BZ23" s="416" t="str">
        <f ca="1">IF(OR(CA23="",CA23=0),"",MAX(BZ$5:BZ22)+1)</f>
        <v/>
      </c>
      <c r="CA23" s="321" t="str">
        <f ca="1">IFERROR(INDEX($AJ$38:$AJ$49, ROWS($CA$4:CA21)), IFERROR(INDEX($AN$38:$AN$49, ROWS($CA$4:CA21)-ROWS($AJ$38:$AJ$49)), IFERROR(INDEX($AR$38:$AR$49, ROWS($CA$4:CA21)-ROWS($AJ$38:$AJ$49)-ROWS($AN$38:$AN$49)),IFERROR(INDEX($AV$38:$AV$49, ROWS($CA$4:CA21)-ROWS($AJ$38:$AJ$49)-ROWS($AN$38:$AN$49)-ROWS($AR$38:$AR$49)),IFERROR(INDEX($AZ$38:$AZ$49, ROWS($CA$4:CA21)-ROWS($AJ$38:$AJ$49)-ROWS($AN$38:$AN$49)-ROWS($AR$38:$AR$49)-ROWS($AV$38:$AV$49)),IFERROR(INDEX($BD$38:$BD$49, ROWS($CA$4:CA21)-ROWS($AJ$38:$AJ$49)-ROWS($AN$38:$AN$49)-ROWS($AR$38:$AR$49)-ROWS($AV$38:$AV$49)-ROWS($AZ$38:$AZ$49)),IFERROR(INDEX($BH$38:$BH$49, ROWS($CA$4:CA21)-ROWS($AJ$38:$AJ$49)-ROWS($AN$38:$AN$49)-ROWS($AR$38:$AR$49)-ROWS($AV$38:$AV$49)-ROWS($AZ$38:$AZ$49)-ROWS($BD$38:$BD$49)), "")))))))</f>
        <v/>
      </c>
      <c r="CB23" s="321" t="str">
        <f t="shared" ca="1" si="36"/>
        <v/>
      </c>
      <c r="CC23" s="321" t="str">
        <f ca="1">IF(OR(CD23="",CD23=0),"",MAX(CC$5:CC22)+1)</f>
        <v/>
      </c>
      <c r="CD23" s="321" t="str">
        <f ca="1">IFERROR(INDEX($AK$38:$AK$49, ROWS($CD$4:CD21)), IFERROR(INDEX($AO$38:$AO$49, ROWS($CD$4:CD21)-ROWS($AK$38:$AK$49)), IFERROR(INDEX($AS$38:$AS$49, ROWS($CD$4:CD21)-ROWS($AK$38:$AK$49)-ROWS($AO$38:$AO$49)),IFERROR(INDEX($AW$38:$AW$49, ROWS($CD$4:CD21)-ROWS($AK$38:$AK$49)-ROWS($AO$38:$AO$49)-ROWS($AS$38:$AS$49)),IFERROR(INDEX($BA$38:$BA$49, ROWS($CD$4:CD21)-ROWS($AK$38:$AK$49)-ROWS($AO$38:$AO$49)-ROWS($AS$38:$AS$49)-ROWS($AW$38:$AW$49)),IFERROR(INDEX($BE$38:$BE$49, ROWS($CD$4:CD21)-ROWS($AK$38:$AK$49)-ROWS($AO$38:$AO$49)-ROWS($AS$38:$AS$49)-ROWS($AW$38:$AW$49)-ROWS($BA$38:$BA$49)),IFERROR(INDEX($BI$38:$BI$49, ROWS($CD$4:CD21)-ROWS($AK$38:$AK$49)-ROWS($AO$38:$AO$49)-ROWS($AS$38:$AS$49)-ROWS($AW$38:$AW$49)-ROWS($BA$38:$BA$49)-ROWS($BE$38:$BE$49)), "")))))))</f>
        <v/>
      </c>
      <c r="CE23" s="321" t="str">
        <f t="shared" ca="1" si="37"/>
        <v/>
      </c>
      <c r="CF23" s="417" t="str">
        <f t="shared" ca="1" si="38"/>
        <v/>
      </c>
      <c r="CG23" s="416" t="str">
        <f ca="1">IF(OR(CH23="",CH23=0),"",MAX(CG$5:CG22)+1)</f>
        <v/>
      </c>
      <c r="CH23" s="321" t="str">
        <f ca="1">IFERROR(INDEX($AJ$54:$AJ$65, ROWS($CH$4:CH21)), IFERROR(INDEX($AN$54:$AN$65, ROWS($CH$4:CH21)-ROWS($AJ$54:$AJ$65)), IFERROR(INDEX($AR$54:$AR$65, ROWS($CH$4:CH21)-ROWS($AJ$54:$AJ$65)-ROWS($AN$54:$AN$65)),IFERROR(INDEX($AV$54:$AV$65, ROWS($CH$4:CH21)-ROWS($AJ$54:$AJ$65)-ROWS($AN$54:$AN$65)-ROWS($AR$54:$AR$65)),IFERROR(INDEX($AZ$54:$AZ$65, ROWS($CH$4:CH21)-ROWS($AJ$54:$AJ$65)-ROWS($AN$54:$AN$65)-ROWS($AR$54:$AR$65)-ROWS($AV$54:$AV$65)),IFERROR(INDEX($BD$54:$BD$65, ROWS($CH$4:CH21)-ROWS($AJ$54:$AJ$65)-ROWS($AN$54:$AN$65)-ROWS($AR$54:$AR$65)-ROWS($AV$54:$AV$65)-ROWS($AZ$54:$AZ$65)),IFERROR(INDEX($BH$54:$BH$65, ROWS($CH$4:CH21)-ROWS($AJ$54:$AJ$65)-ROWS($AN$54:$AN$65)-ROWS($AR$54:$AR$65)-ROWS($AV$54:$AV$65)-ROWS($AZ$54:$AZ$65)-ROWS($BD$54:$BD$65)), "")))))))</f>
        <v/>
      </c>
      <c r="CI23" s="321" t="str">
        <f t="shared" ca="1" si="39"/>
        <v/>
      </c>
      <c r="CJ23" s="321" t="str">
        <f ca="1">IF(OR(CK23="",CK23=0),"",MAX(CJ$5:CJ22)+1)</f>
        <v/>
      </c>
      <c r="CK23" s="321" t="str">
        <f ca="1">IFERROR(INDEX($AK$54:$AK$65, ROWS($CK$4:CK21)), IFERROR(INDEX($AO$54:$AO$65, ROWS($CK$4:CK21)-ROWS($AK$54:$AK$65)), IFERROR(INDEX($AS$54:$AS$65, ROWS($CK$4:CK21)-ROWS($AK$54:$AK$65)-ROWS($AO$54:$AO$65)),IFERROR(INDEX($AW$54:$AW$65, ROWS($CK$4:CK21)-ROWS($AK$54:$AK$65)-ROWS($AO$54:$AO$65)-ROWS($AS$54:$AS$65)),IFERROR(INDEX($BA$54:$BA$65, ROWS($CK$4:CK21)-ROWS($AK$54:$AK$65)-ROWS($AO$54:$AO$65)-ROWS($AS$54:$AS$65)-ROWS($AW$54:$AW$65)),IFERROR(INDEX($BE$54:$BE$65, ROWS($CK$4:CK21)-ROWS($AK$54:$AK$65)-ROWS($AO$54:$AO$65)-ROWS($AS$54:$AS$65)-ROWS($AW$54:$AW$65)-ROWS($BA$54:$BA$65)),IFERROR(INDEX($BI$54:$BI$65, ROWS($CK$4:CK21)-ROWS($AK$54:$AK$65)-ROWS($AO$54:$AO$65)-ROWS($AS$54:$AS$65)-ROWS($AW$54:$AW$65)-ROWS($BA$54:$BA$65)-ROWS($BE$54:$BE$65)), "")))))))</f>
        <v/>
      </c>
      <c r="CL23" s="321" t="str">
        <f t="shared" ca="1" si="40"/>
        <v/>
      </c>
      <c r="CM23" s="417" t="str">
        <f t="shared" ca="1" si="41"/>
        <v/>
      </c>
      <c r="CN23" s="416" t="str">
        <f ca="1">IF(OR(CO23="",CO23=0),"",MAX(CN$5:CN22)+1)</f>
        <v/>
      </c>
      <c r="CO23" s="321" t="str">
        <f ca="1">IFERROR(INDEX($AJ$70:$AJ$81, ROWS($CO$4:CO21)), IFERROR(INDEX($AN$70:$AN$81, ROWS($CO$4:CO21)-ROWS($AJ$70:$AJ$81)), IFERROR(INDEX($AR$70:$AR$81, ROWS($CO$4:CO21)-ROWS($AJ$70:$AJ$81)-ROWS($AN$70:$AN$81)),IFERROR(INDEX($AV$70:$AV$81, ROWS($CO$4:CO21)-ROWS($AJ$70:$AJ$81)-ROWS($AN$70:$AN$81)-ROWS($AR$70:$AR$81)),IFERROR(INDEX($AZ$70:$AZ$81, ROWS($CO$4:CO21)-ROWS($AJ$70:$AJ$81)-ROWS($AN$70:$AN$81)-ROWS($AR$70:$AR$81)-ROWS($AV$70:$AV$81)),IFERROR(INDEX($BD$70:$BD$81, ROWS($CO$4:CO21)-ROWS($AJ$70:$AJ$81)-ROWS($AN$70:$AN$81)-ROWS($AR$70:$AR$81)-ROWS($AV$70:$AV$81)-ROWS($AZ$70:$AZ$81)),IFERROR(INDEX($BH$70:$BH$81, ROWS($CO$4:CO21)-ROWS($AJ$70:$AJ$81)-ROWS($AN$70:$AN$81)-ROWS($AR$70:$AR$81)-ROWS($AV$70:$AV$81)-ROWS($AZ$70:$AZ$81)-ROWS($BD$70:$BD$81)), "")))))))</f>
        <v/>
      </c>
      <c r="CP23" s="321" t="str">
        <f t="shared" ca="1" si="42"/>
        <v/>
      </c>
      <c r="CQ23" s="321" t="str">
        <f ca="1">IF(OR(CR23="",CR23=0),"",MAX(CQ$5:CQ22)+1)</f>
        <v/>
      </c>
      <c r="CR23" s="321" t="str">
        <f ca="1">IFERROR(INDEX($AK$70:$AK$81, ROWS($CR$4:CR21)), IFERROR(INDEX($AO$70:$AO$81, ROWS($CR$4:CR21)-ROWS($AK$70:$AK$81)), IFERROR(INDEX($AS$70:$AS$81, ROWS($CR$4:CR21)-ROWS($AK$70:$AK$81)-ROWS($AO$70:$AO$81)),IFERROR(INDEX($AW$70:$AW$81, ROWS($CR$4:CR21)-ROWS($AK$70:$AK$81)-ROWS($AO$70:$AO$81)-ROWS($AS$70:$AS$81)),IFERROR(INDEX($BA$70:$BA$81, ROWS($CR$4:CR21)-ROWS($AK$70:$AK$81)-ROWS($AO$70:$AO$81)-ROWS($AS$70:$AS$81)-ROWS($AW$70:$AW$81)),IFERROR(INDEX($BE$70:$BE$81, ROWS($CR$4:CR21)-ROWS($AK$70:$AK$81)-ROWS($AO$70:$AO$81)-ROWS($AS$70:$AS$81)-ROWS($AW$70:$AW$81)-ROWS($BA$70:$BA$81)),IFERROR(INDEX($BI$70:$BI$81, ROWS($CR$4:CR21)-ROWS($AK$70:$AK$81)-ROWS($AO$70:$AO$81)-ROWS($AS$70:$AS$81)-ROWS($AW$70:$AW$81)-ROWS($BA$70:$BA$81)-ROWS($BE$70:$BE$81)), "")))))))</f>
        <v/>
      </c>
      <c r="CS23" s="321" t="str">
        <f t="shared" ca="1" si="43"/>
        <v/>
      </c>
      <c r="CT23" s="417" t="str">
        <f t="shared" ca="1" si="44"/>
        <v/>
      </c>
      <c r="CU23" s="416" t="str">
        <f>IF(OR(CV23="",CV23=0),"",MAX(CU$5:CU22)+1)</f>
        <v/>
      </c>
      <c r="CV23" s="321">
        <f>IFERROR(INDEX($AJ$86:$AJ$97, ROWS($CV$4:CV21)), IFERROR(INDEX($AN$86:$AN$97, ROWS($CV$4:CV21)-ROWS($AJ$86:$AJ$97)), ""))</f>
        <v>0</v>
      </c>
      <c r="CW23" s="321" t="str">
        <f t="shared" si="45"/>
        <v/>
      </c>
      <c r="CX23" s="321" t="str">
        <f>IF(OR(CY23="",CY23=0),"",MAX(CX$5:CX22)+1)</f>
        <v/>
      </c>
      <c r="CY23" s="321">
        <f>IFERROR(INDEX($AK$86:$AK$97, ROWS($CY$4:CY21)), IFERROR(INDEX($AO$86:$AO$97, ROWS($CY$4:CY21)-ROWS($AK$86:$AK$97)), ""))</f>
        <v>0</v>
      </c>
      <c r="CZ23" s="321" t="str">
        <f t="shared" si="46"/>
        <v/>
      </c>
      <c r="DA23" s="417" t="str">
        <f t="shared" si="47"/>
        <v/>
      </c>
      <c r="DC23" s="439" t="str">
        <f ca="1">IF(OR(DD23="",DD23=0),"",MAX(DC$5:DC22)+1)</f>
        <v/>
      </c>
      <c r="DD23" s="436" t="str">
        <f t="shared" ca="1" si="48"/>
        <v/>
      </c>
      <c r="DE23" s="422" t="str">
        <f t="shared" ca="1" si="49"/>
        <v/>
      </c>
      <c r="DF23" s="433" t="str">
        <f ca="1">IF(OR(DG23="",DG23=0),"",MAX(DF$5:DF22)+1)</f>
        <v/>
      </c>
      <c r="DG23" s="420" t="str">
        <f t="shared" ca="1" si="50"/>
        <v/>
      </c>
      <c r="DH23" s="422" t="str">
        <f t="shared" ca="1" si="51"/>
        <v/>
      </c>
      <c r="DI23" s="420" t="str">
        <f t="shared" ca="1" si="52"/>
        <v/>
      </c>
      <c r="DJ23" s="422" t="str">
        <f t="shared" ca="1" si="53"/>
        <v/>
      </c>
      <c r="DK23" s="420" t="str">
        <f t="shared" ca="1" si="54"/>
        <v/>
      </c>
      <c r="DL23" s="422" t="str">
        <f t="shared" ca="1" si="55"/>
        <v/>
      </c>
      <c r="DN23" s="292"/>
      <c r="DO23" s="292"/>
      <c r="DP23" s="292"/>
      <c r="DQ23" s="292"/>
      <c r="DR23" s="292"/>
      <c r="DS23" s="292"/>
    </row>
    <row r="24" spans="1:123" s="292" customFormat="1" ht="15" customHeight="1" thickTop="1" thickBot="1" x14ac:dyDescent="0.35">
      <c r="A24" s="1181" t="str">
        <f ca="1">IF(ISERROR(MATCH(A23,event_dates,0)+MATCH(A23,OFFSET(event_dates,MATCH(A23,event_dates,0),0,500,1),0)),"",INDEX(events,MATCH(A23,event_dates,0)+MATCH(A23,OFFSET(event_dates,MATCH(A23,event_dates,0),0,500,1),0)))</f>
        <v/>
      </c>
      <c r="B24" s="1182"/>
      <c r="C24" s="1181" t="str">
        <f ca="1">IF(ISERROR(MATCH(C23,event_dates,0)+MATCH(C23,OFFSET(event_dates,MATCH(C23,event_dates,0),0,500,1),0)),"",INDEX(events,MATCH(C23,event_dates,0)+MATCH(C23,OFFSET(event_dates,MATCH(C23,event_dates,0),0,500,1),0)))</f>
        <v/>
      </c>
      <c r="D24" s="1182"/>
      <c r="E24" s="1181" t="str">
        <f ca="1">IF(ISERROR(MATCH(E23,event_dates,0)+MATCH(E23,OFFSET(event_dates,MATCH(E23,event_dates,0),0,500,1),0)),"",INDEX(events,MATCH(E23,event_dates,0)+MATCH(E23,OFFSET(event_dates,MATCH(E23,event_dates,0),0,500,1),0)))</f>
        <v/>
      </c>
      <c r="F24" s="1182"/>
      <c r="G24" s="1181" t="str">
        <f ca="1">IF(ISERROR(MATCH(G23,event_dates,0)+MATCH(G23,OFFSET(event_dates,MATCH(G23,event_dates,0),0,500,1),0)),"",INDEX(events,MATCH(G23,event_dates,0)+MATCH(G23,OFFSET(event_dates,MATCH(G23,event_dates,0),0,500,1),0)))</f>
        <v/>
      </c>
      <c r="H24" s="1182"/>
      <c r="I24" s="1181" t="str">
        <f ca="1">IF(ISERROR(MATCH(I23,event_dates,0)+MATCH(I23,OFFSET(event_dates,MATCH(I23,event_dates,0),0,500,1),0)),"",INDEX(events,MATCH(I23,event_dates,0)+MATCH(I23,OFFSET(event_dates,MATCH(I23,event_dates,0),0,500,1),0)))</f>
        <v/>
      </c>
      <c r="J24" s="1182"/>
      <c r="K24" s="1181" t="str">
        <f ca="1">IF(ISERROR(MATCH(K23,event_dates,0)+MATCH(K23,OFFSET(event_dates,MATCH(K23,event_dates,0),0,500,1),0)),"",INDEX(events,MATCH(K23,event_dates,0)+MATCH(K23,OFFSET(event_dates,MATCH(K23,event_dates,0),0,500,1),0)))</f>
        <v/>
      </c>
      <c r="L24" s="1182"/>
      <c r="M24" s="1181" t="str">
        <f ca="1">IF(ISERROR(MATCH(M23,event_dates,0)+MATCH(M23,OFFSET(event_dates,MATCH(M23,event_dates,0),0,500,1),0)),"",INDEX(events,MATCH(M23,event_dates,0)+MATCH(M23,OFFSET(event_dates,MATCH(M23,event_dates,0),0,500,1),0)))</f>
        <v/>
      </c>
      <c r="N24" s="1182"/>
      <c r="P24" s="295" t="str">
        <f t="shared" ref="P24:P28" ca="1" si="89">IF(DN67="","",DN67)</f>
        <v>Auto Insurance - 180</v>
      </c>
      <c r="Q24" s="295" t="str">
        <f t="shared" ca="1" si="81"/>
        <v>Boat Loan - 300</v>
      </c>
      <c r="R24" s="295" t="str">
        <f t="shared" ca="1" si="81"/>
        <v/>
      </c>
      <c r="S24" s="296" t="str">
        <f t="shared" ca="1" si="81"/>
        <v/>
      </c>
      <c r="T24" s="295" t="str">
        <f t="shared" ca="1" si="81"/>
        <v/>
      </c>
      <c r="U24" s="295" t="str">
        <f t="shared" ca="1" si="81"/>
        <v/>
      </c>
      <c r="V24" s="1158" t="s">
        <v>502</v>
      </c>
      <c r="W24" s="1159"/>
      <c r="X24" s="445">
        <f ca="1">IF(DP72="",0,DP72)</f>
        <v>705</v>
      </c>
      <c r="Y24"/>
      <c r="AB24" s="299"/>
      <c r="AC24" s="359" t="str">
        <f>IF('Data Entry'!B30="","",'Data Entry'!B30)</f>
        <v/>
      </c>
      <c r="AD24" s="360" t="str">
        <f>IF('Data Entry'!A30="","",'Data Entry'!A30)</f>
        <v/>
      </c>
      <c r="AE24" s="364" t="str">
        <f>IF('Data Entry'!C30="","",'Data Entry'!C30)</f>
        <v/>
      </c>
      <c r="AF24" s="403" t="str">
        <f>IF('Data Entry'!E30="","",'Data Entry'!E30)</f>
        <v/>
      </c>
      <c r="AG24" s="300"/>
      <c r="AH24"/>
      <c r="AI24" s="304">
        <f t="shared" ca="1" si="82"/>
        <v>127</v>
      </c>
      <c r="AJ24" s="305" t="str">
        <f t="shared" ca="1" si="60"/>
        <v>Pet Care</v>
      </c>
      <c r="AK24" s="306">
        <f t="shared" ca="1" si="61"/>
        <v>80</v>
      </c>
      <c r="AL24" s="307" t="str">
        <f t="shared" ca="1" si="62"/>
        <v>Liquid Bills</v>
      </c>
      <c r="AM24" s="304">
        <f t="shared" ca="1" si="83"/>
        <v>94</v>
      </c>
      <c r="AN24" s="305" t="str">
        <f t="shared" ca="1" si="63"/>
        <v>Lawn Service</v>
      </c>
      <c r="AO24" s="306">
        <f t="shared" ca="1" si="64"/>
        <v>50</v>
      </c>
      <c r="AP24" s="307" t="str">
        <f t="shared" ca="1" si="65"/>
        <v>Fixed Bills</v>
      </c>
      <c r="AQ24" s="304" t="str">
        <f t="shared" ca="1" si="84"/>
        <v/>
      </c>
      <c r="AR24" s="305" t="str">
        <f t="shared" ca="1" si="66"/>
        <v/>
      </c>
      <c r="AS24" s="306" t="str">
        <f t="shared" ca="1" si="67"/>
        <v/>
      </c>
      <c r="AT24" s="307" t="str">
        <f t="shared" ca="1" si="68"/>
        <v/>
      </c>
      <c r="AU24" s="304" t="str">
        <f t="shared" ca="1" si="85"/>
        <v/>
      </c>
      <c r="AV24" s="305" t="str">
        <f t="shared" ca="1" si="69"/>
        <v/>
      </c>
      <c r="AW24" s="306" t="str">
        <f t="shared" ca="1" si="70"/>
        <v/>
      </c>
      <c r="AX24" s="307" t="str">
        <f t="shared" ca="1" si="71"/>
        <v/>
      </c>
      <c r="AY24" s="304" t="str">
        <f t="shared" ca="1" si="86"/>
        <v/>
      </c>
      <c r="AZ24" s="305" t="str">
        <f t="shared" ca="1" si="72"/>
        <v/>
      </c>
      <c r="BA24" s="306" t="str">
        <f t="shared" ca="1" si="73"/>
        <v/>
      </c>
      <c r="BB24" s="307" t="str">
        <f t="shared" ca="1" si="74"/>
        <v/>
      </c>
      <c r="BC24" s="304" t="str">
        <f t="shared" ca="1" si="87"/>
        <v/>
      </c>
      <c r="BD24" s="305" t="str">
        <f t="shared" ca="1" si="75"/>
        <v/>
      </c>
      <c r="BE24" s="306" t="str">
        <f t="shared" ca="1" si="76"/>
        <v/>
      </c>
      <c r="BF24" s="307" t="str">
        <f t="shared" ca="1" si="77"/>
        <v/>
      </c>
      <c r="BG24" s="304" t="str">
        <f t="shared" ca="1" si="88"/>
        <v/>
      </c>
      <c r="BH24" s="305" t="str">
        <f t="shared" ca="1" si="78"/>
        <v/>
      </c>
      <c r="BI24" s="306" t="str">
        <f t="shared" ca="1" si="79"/>
        <v/>
      </c>
      <c r="BJ24" s="307" t="str">
        <f t="shared" ca="1" si="80"/>
        <v/>
      </c>
      <c r="BL24" s="418" t="str">
        <f ca="1">IF(OR(BM24="",BM24=0),"",MAX(BL$5:BL23)+1)</f>
        <v/>
      </c>
      <c r="BM24" s="320" t="str">
        <f ca="1">IFERROR(INDEX($AJ$6:$AJ$17, ROWS(BM$4:$BM22)), IFERROR(INDEX($AN$6:$AN$17, ROWS(BM$4:$BM22)-ROWS($AJ$6:$AJ$17)), IFERROR(INDEX($AR$6:$AR$17, ROWS(BM$4:$BM22)-ROWS($AJ$6:$AJ$17)-ROWS($AN$6:$AN$17)),IFERROR(INDEX($AV$6:$AV$17, ROWS(BM$4:$BM22)-ROWS($AJ$6:$AJ$17)-ROWS($AN$6:$AN$17)-ROWS($AR$6:$AR$17)),IFERROR(INDEX($AZ$6:$AZ$17, ROWS(BM$4:$BM22)-ROWS($AJ$6:$AJ$17)-ROWS($AN$6:$AN$17)-ROWS($AR$6:$AR$17)-ROWS($AV$6:$AV$17)),IFERROR(INDEX($BD$6:$BD$17, ROWS(BM$4:$BM22)-ROWS($AJ$6:$AJ$17)-ROWS($AN$6:$AN$17)-ROWS($AR$6:$AR$17)-ROWS($AV$6:$AV$17)-ROWS($AZ$6:$AZ$17)),IFERROR(INDEX($BH$6:$BH$17, ROWS(BM$4:$BM22)-ROWS($AJ$6:$AJ$17)-ROWS($AN$6:$AN$17)-ROWS($AR$6:$AR$17)-ROWS($AV$6:$AV$17)-ROWS($AZ$6:$AZ$17)-ROWS($BD$6:$BD$17)), "")))))))</f>
        <v/>
      </c>
      <c r="BN24" s="320" t="str">
        <f t="shared" ca="1" si="30"/>
        <v/>
      </c>
      <c r="BO24" s="320" t="str">
        <f ca="1">IF(OR(BP24="",BP24=0),"",MAX(BO$5:BO23)+1)</f>
        <v/>
      </c>
      <c r="BP24" s="320" t="str">
        <f ca="1">IFERROR(INDEX($AK$6:$AK$17, ROWS($BP$4:BP22)), IFERROR(INDEX($AO$6:$AO$17, ROWS($BP$4:BP22)-ROWS($AK$6:$AK$17)), IFERROR(INDEX($AS$6:$AS$17, ROWS($BP$4:BP22)-ROWS($AK$6:$AK$17)-ROWS($AO$6:$AO$17)),IFERROR(INDEX($AW$6:$AW$17, ROWS($BP$4:BP22)-ROWS($AK$6:$AK$17)-ROWS($AO$6:$AO$17)-ROWS($AS$6:$AS$17)),IFERROR(INDEX($BA$6:$BA$17, ROWS($BP$4:BP22)-ROWS($AK$6:$AK$17)-ROWS($AO$6:$AO$17)-ROWS($AS$6:$AS$17)-ROWS($AW$6:$AW$17)),IFERROR(INDEX($BE$6:$BE$17, ROWS($BP$4:BP22)-ROWS($AK$6:$AK$17)-ROWS($AO$6:$AO$17)-ROWS($AS$6:$AS$17)-ROWS($AW$6:$AW$17)-ROWS($BA$6:$BA$17)),IFERROR(INDEX($BI$6:$BI$17, ROWS($BP$4:BP22)-ROWS($AK$6:$AK$17)-ROWS($AO$6:$AO$17)-ROWS($AS$6:$AS$17)-ROWS($AW$6:$AW$17)-ROWS($BA$6:$BA$17)-ROWS($BE$6:$BE$17)), "")))))))</f>
        <v/>
      </c>
      <c r="BQ24" s="320" t="str">
        <f t="shared" ca="1" si="31"/>
        <v/>
      </c>
      <c r="BR24" s="419" t="str">
        <f t="shared" ca="1" si="32"/>
        <v/>
      </c>
      <c r="BS24" s="418" t="str">
        <f ca="1">IF(OR(BT24="",BT24=0),"",MAX(BS$5:BS23)+1)</f>
        <v/>
      </c>
      <c r="BT24" s="320" t="str">
        <f ca="1">IFERROR(INDEX($AJ$22:$AJ$33, ROWS($BT$4:BT22)), IFERROR(INDEX($AN$22:$AN$33, ROWS($BT$4:BT22)-ROWS($AJ$22:$AJ$33)), IFERROR(INDEX($AR$22:$AR$33, ROWS($BT$4:BT22)-ROWS($AJ$22:$AJ$33)-ROWS($AN$22:$AN$33)),IFERROR(INDEX($AV$22:$AV$33, ROWS($BT$4:BT22)-ROWS($AJ$22:$AJ$33)-ROWS($AN$22:$AN$33)-ROWS($AR$22:$AR$33)),IFERROR(INDEX($AZ$22:$AZ$33, ROWS($BT$4:BT22)-ROWS($AJ$22:$AJ$33)-ROWS($AN$22:$AN$33)-ROWS($AR$22:$AR$33)-ROWS($AV$22:$AV$33)),IFERROR(INDEX($BD$22:$BD$33, ROWS($BT$4:BT22)-ROWS($AJ$22:$AJ$33)-ROWS($AN$22:$AN$33)-ROWS($AR$22:$AR$33)-ROWS($AV$22:$AV$33)-ROWS($AZ$22:$AZ$33)),IFERROR(INDEX($BH$22:$BH$33, ROWS($BT$4:BT22)-ROWS($AJ$22:$AJ$33)-ROWS($AN$22:$AN$33)-ROWS($AR$22:$AR$33)-ROWS($AV$22:$AV$33)-ROWS($AZ$22:$AZ$33)-ROWS($BD$22:$BD$33)), "")))))))</f>
        <v/>
      </c>
      <c r="BU24" s="320" t="str">
        <f t="shared" ca="1" si="33"/>
        <v/>
      </c>
      <c r="BV24" s="320" t="str">
        <f ca="1">IF(OR(BW24="",BW24=0),"",MAX(BV$5:BV23)+1)</f>
        <v/>
      </c>
      <c r="BW24" s="320" t="str">
        <f ca="1">IFERROR(INDEX($AK$22:$AK$33, ROWS($BW$4:BW22)), IFERROR(INDEX($AO$22:$AO$33, ROWS($BW$4:BW22)-ROWS($AK$22:$AK$33)), IFERROR(INDEX($AS$22:$AS$33, ROWS($BW$4:BW22)-ROWS($AK$22:$AK$33)-ROWS($AO$22:$AO$33)),IFERROR(INDEX($AW$22:$AW$33, ROWS($BW$4:BW22)-ROWS($AK$22:$AK$33)-ROWS($AO$22:$AO$33)-ROWS($AS$22:$AS$33)),IFERROR(INDEX($BA$22:$BA$33, ROWS($BW$4:BW22)-ROWS($AK$22:$AK$33)-ROWS($AO$22:$AO$33)-ROWS($AS$22:$AS$33)-ROWS($AW$22:$AW$33)),IFERROR(INDEX($BE$22:$BE$33, ROWS($BW$4:BW22)-ROWS($AK$22:$AK$33)-ROWS($AO$22:$AO$33)-ROWS($AS$22:$AS$33)-ROWS($AW$22:$AW$33)-ROWS($BA$22:$BA$33)),IFERROR(INDEX($BI$22:$BI$33, ROWS($BW$4:BW22)-ROWS($AK$22:$AK$33)-ROWS($AO$22:$AO$33)-ROWS($AS$22:$AS$33)-ROWS($AW$22:$AW$33)-ROWS($BA$22:$BA$33)-ROWS($BE$22:$BE$33)), "")))))))</f>
        <v/>
      </c>
      <c r="BX24" s="320" t="str">
        <f t="shared" ca="1" si="34"/>
        <v/>
      </c>
      <c r="BY24" s="419" t="str">
        <f t="shared" ca="1" si="35"/>
        <v/>
      </c>
      <c r="BZ24" s="418" t="str">
        <f ca="1">IF(OR(CA24="",CA24=0),"",MAX(BZ$5:BZ23)+1)</f>
        <v/>
      </c>
      <c r="CA24" s="320" t="str">
        <f ca="1">IFERROR(INDEX($AJ$38:$AJ$49, ROWS($CA$4:CA22)), IFERROR(INDEX($AN$38:$AN$49, ROWS($CA$4:CA22)-ROWS($AJ$38:$AJ$49)), IFERROR(INDEX($AR$38:$AR$49, ROWS($CA$4:CA22)-ROWS($AJ$38:$AJ$49)-ROWS($AN$38:$AN$49)),IFERROR(INDEX($AV$38:$AV$49, ROWS($CA$4:CA22)-ROWS($AJ$38:$AJ$49)-ROWS($AN$38:$AN$49)-ROWS($AR$38:$AR$49)),IFERROR(INDEX($AZ$38:$AZ$49, ROWS($CA$4:CA22)-ROWS($AJ$38:$AJ$49)-ROWS($AN$38:$AN$49)-ROWS($AR$38:$AR$49)-ROWS($AV$38:$AV$49)),IFERROR(INDEX($BD$38:$BD$49, ROWS($CA$4:CA22)-ROWS($AJ$38:$AJ$49)-ROWS($AN$38:$AN$49)-ROWS($AR$38:$AR$49)-ROWS($AV$38:$AV$49)-ROWS($AZ$38:$AZ$49)),IFERROR(INDEX($BH$38:$BH$49, ROWS($CA$4:CA22)-ROWS($AJ$38:$AJ$49)-ROWS($AN$38:$AN$49)-ROWS($AR$38:$AR$49)-ROWS($AV$38:$AV$49)-ROWS($AZ$38:$AZ$49)-ROWS($BD$38:$BD$49)), "")))))))</f>
        <v/>
      </c>
      <c r="CB24" s="320" t="str">
        <f t="shared" ca="1" si="36"/>
        <v/>
      </c>
      <c r="CC24" s="320" t="str">
        <f ca="1">IF(OR(CD24="",CD24=0),"",MAX(CC$5:CC23)+1)</f>
        <v/>
      </c>
      <c r="CD24" s="320" t="str">
        <f ca="1">IFERROR(INDEX($AK$38:$AK$49, ROWS($CD$4:CD22)), IFERROR(INDEX($AO$38:$AO$49, ROWS($CD$4:CD22)-ROWS($AK$38:$AK$49)), IFERROR(INDEX($AS$38:$AS$49, ROWS($CD$4:CD22)-ROWS($AK$38:$AK$49)-ROWS($AO$38:$AO$49)),IFERROR(INDEX($AW$38:$AW$49, ROWS($CD$4:CD22)-ROWS($AK$38:$AK$49)-ROWS($AO$38:$AO$49)-ROWS($AS$38:$AS$49)),IFERROR(INDEX($BA$38:$BA$49, ROWS($CD$4:CD22)-ROWS($AK$38:$AK$49)-ROWS($AO$38:$AO$49)-ROWS($AS$38:$AS$49)-ROWS($AW$38:$AW$49)),IFERROR(INDEX($BE$38:$BE$49, ROWS($CD$4:CD22)-ROWS($AK$38:$AK$49)-ROWS($AO$38:$AO$49)-ROWS($AS$38:$AS$49)-ROWS($AW$38:$AW$49)-ROWS($BA$38:$BA$49)),IFERROR(INDEX($BI$38:$BI$49, ROWS($CD$4:CD22)-ROWS($AK$38:$AK$49)-ROWS($AO$38:$AO$49)-ROWS($AS$38:$AS$49)-ROWS($AW$38:$AW$49)-ROWS($BA$38:$BA$49)-ROWS($BE$38:$BE$49)), "")))))))</f>
        <v/>
      </c>
      <c r="CE24" s="320" t="str">
        <f t="shared" ca="1" si="37"/>
        <v/>
      </c>
      <c r="CF24" s="419" t="str">
        <f t="shared" ca="1" si="38"/>
        <v/>
      </c>
      <c r="CG24" s="418" t="str">
        <f ca="1">IF(OR(CH24="",CH24=0),"",MAX(CG$5:CG23)+1)</f>
        <v/>
      </c>
      <c r="CH24" s="320" t="str">
        <f ca="1">IFERROR(INDEX($AJ$54:$AJ$65, ROWS($CH$4:CH22)), IFERROR(INDEX($AN$54:$AN$65, ROWS($CH$4:CH22)-ROWS($AJ$54:$AJ$65)), IFERROR(INDEX($AR$54:$AR$65, ROWS($CH$4:CH22)-ROWS($AJ$54:$AJ$65)-ROWS($AN$54:$AN$65)),IFERROR(INDEX($AV$54:$AV$65, ROWS($CH$4:CH22)-ROWS($AJ$54:$AJ$65)-ROWS($AN$54:$AN$65)-ROWS($AR$54:$AR$65)),IFERROR(INDEX($AZ$54:$AZ$65, ROWS($CH$4:CH22)-ROWS($AJ$54:$AJ$65)-ROWS($AN$54:$AN$65)-ROWS($AR$54:$AR$65)-ROWS($AV$54:$AV$65)),IFERROR(INDEX($BD$54:$BD$65, ROWS($CH$4:CH22)-ROWS($AJ$54:$AJ$65)-ROWS($AN$54:$AN$65)-ROWS($AR$54:$AR$65)-ROWS($AV$54:$AV$65)-ROWS($AZ$54:$AZ$65)),IFERROR(INDEX($BH$54:$BH$65, ROWS($CH$4:CH22)-ROWS($AJ$54:$AJ$65)-ROWS($AN$54:$AN$65)-ROWS($AR$54:$AR$65)-ROWS($AV$54:$AV$65)-ROWS($AZ$54:$AZ$65)-ROWS($BD$54:$BD$65)), "")))))))</f>
        <v/>
      </c>
      <c r="CI24" s="320" t="str">
        <f t="shared" ca="1" si="39"/>
        <v/>
      </c>
      <c r="CJ24" s="320" t="str">
        <f ca="1">IF(OR(CK24="",CK24=0),"",MAX(CJ$5:CJ23)+1)</f>
        <v/>
      </c>
      <c r="CK24" s="320" t="str">
        <f ca="1">IFERROR(INDEX($AK$54:$AK$65, ROWS($CK$4:CK22)), IFERROR(INDEX($AO$54:$AO$65, ROWS($CK$4:CK22)-ROWS($AK$54:$AK$65)), IFERROR(INDEX($AS$54:$AS$65, ROWS($CK$4:CK22)-ROWS($AK$54:$AK$65)-ROWS($AO$54:$AO$65)),IFERROR(INDEX($AW$54:$AW$65, ROWS($CK$4:CK22)-ROWS($AK$54:$AK$65)-ROWS($AO$54:$AO$65)-ROWS($AS$54:$AS$65)),IFERROR(INDEX($BA$54:$BA$65, ROWS($CK$4:CK22)-ROWS($AK$54:$AK$65)-ROWS($AO$54:$AO$65)-ROWS($AS$54:$AS$65)-ROWS($AW$54:$AW$65)),IFERROR(INDEX($BE$54:$BE$65, ROWS($CK$4:CK22)-ROWS($AK$54:$AK$65)-ROWS($AO$54:$AO$65)-ROWS($AS$54:$AS$65)-ROWS($AW$54:$AW$65)-ROWS($BA$54:$BA$65)),IFERROR(INDEX($BI$54:$BI$65, ROWS($CK$4:CK22)-ROWS($AK$54:$AK$65)-ROWS($AO$54:$AO$65)-ROWS($AS$54:$AS$65)-ROWS($AW$54:$AW$65)-ROWS($BA$54:$BA$65)-ROWS($BE$54:$BE$65)), "")))))))</f>
        <v/>
      </c>
      <c r="CL24" s="320" t="str">
        <f t="shared" ca="1" si="40"/>
        <v/>
      </c>
      <c r="CM24" s="419" t="str">
        <f t="shared" ca="1" si="41"/>
        <v/>
      </c>
      <c r="CN24" s="418" t="str">
        <f ca="1">IF(OR(CO24="",CO24=0),"",MAX(CN$5:CN23)+1)</f>
        <v/>
      </c>
      <c r="CO24" s="320" t="str">
        <f ca="1">IFERROR(INDEX($AJ$70:$AJ$81, ROWS($CO$4:CO22)), IFERROR(INDEX($AN$70:$AN$81, ROWS($CO$4:CO22)-ROWS($AJ$70:$AJ$81)), IFERROR(INDEX($AR$70:$AR$81, ROWS($CO$4:CO22)-ROWS($AJ$70:$AJ$81)-ROWS($AN$70:$AN$81)),IFERROR(INDEX($AV$70:$AV$81, ROWS($CO$4:CO22)-ROWS($AJ$70:$AJ$81)-ROWS($AN$70:$AN$81)-ROWS($AR$70:$AR$81)),IFERROR(INDEX($AZ$70:$AZ$81, ROWS($CO$4:CO22)-ROWS($AJ$70:$AJ$81)-ROWS($AN$70:$AN$81)-ROWS($AR$70:$AR$81)-ROWS($AV$70:$AV$81)),IFERROR(INDEX($BD$70:$BD$81, ROWS($CO$4:CO22)-ROWS($AJ$70:$AJ$81)-ROWS($AN$70:$AN$81)-ROWS($AR$70:$AR$81)-ROWS($AV$70:$AV$81)-ROWS($AZ$70:$AZ$81)),IFERROR(INDEX($BH$70:$BH$81, ROWS($CO$4:CO22)-ROWS($AJ$70:$AJ$81)-ROWS($AN$70:$AN$81)-ROWS($AR$70:$AR$81)-ROWS($AV$70:$AV$81)-ROWS($AZ$70:$AZ$81)-ROWS($BD$70:$BD$81)), "")))))))</f>
        <v/>
      </c>
      <c r="CP24" s="320" t="str">
        <f t="shared" ca="1" si="42"/>
        <v/>
      </c>
      <c r="CQ24" s="320" t="str">
        <f ca="1">IF(OR(CR24="",CR24=0),"",MAX(CQ$5:CQ23)+1)</f>
        <v/>
      </c>
      <c r="CR24" s="320" t="str">
        <f ca="1">IFERROR(INDEX($AK$70:$AK$81, ROWS($CR$4:CR22)), IFERROR(INDEX($AO$70:$AO$81, ROWS($CR$4:CR22)-ROWS($AK$70:$AK$81)), IFERROR(INDEX($AS$70:$AS$81, ROWS($CR$4:CR22)-ROWS($AK$70:$AK$81)-ROWS($AO$70:$AO$81)),IFERROR(INDEX($AW$70:$AW$81, ROWS($CR$4:CR22)-ROWS($AK$70:$AK$81)-ROWS($AO$70:$AO$81)-ROWS($AS$70:$AS$81)),IFERROR(INDEX($BA$70:$BA$81, ROWS($CR$4:CR22)-ROWS($AK$70:$AK$81)-ROWS($AO$70:$AO$81)-ROWS($AS$70:$AS$81)-ROWS($AW$70:$AW$81)),IFERROR(INDEX($BE$70:$BE$81, ROWS($CR$4:CR22)-ROWS($AK$70:$AK$81)-ROWS($AO$70:$AO$81)-ROWS($AS$70:$AS$81)-ROWS($AW$70:$AW$81)-ROWS($BA$70:$BA$81)),IFERROR(INDEX($BI$70:$BI$81, ROWS($CR$4:CR22)-ROWS($AK$70:$AK$81)-ROWS($AO$70:$AO$81)-ROWS($AS$70:$AS$81)-ROWS($AW$70:$AW$81)-ROWS($BA$70:$BA$81)-ROWS($BE$70:$BE$81)), "")))))))</f>
        <v/>
      </c>
      <c r="CS24" s="320" t="str">
        <f t="shared" ca="1" si="43"/>
        <v/>
      </c>
      <c r="CT24" s="419" t="str">
        <f t="shared" ca="1" si="44"/>
        <v/>
      </c>
      <c r="CU24" s="418" t="str">
        <f>IF(OR(CV24="",CV24=0),"",MAX(CU$5:CU23)+1)</f>
        <v/>
      </c>
      <c r="CV24" s="320">
        <f>IFERROR(INDEX($AJ$86:$AJ$97, ROWS($CV$4:CV22)), IFERROR(INDEX($AN$86:$AN$97, ROWS($CV$4:CV22)-ROWS($AJ$86:$AJ$97)), ""))</f>
        <v>0</v>
      </c>
      <c r="CW24" s="320" t="str">
        <f t="shared" si="45"/>
        <v/>
      </c>
      <c r="CX24" s="320" t="str">
        <f>IF(OR(CY24="",CY24=0),"",MAX(CX$5:CX23)+1)</f>
        <v/>
      </c>
      <c r="CY24" s="320">
        <f>IFERROR(INDEX($AK$86:$AK$97, ROWS($CY$4:CY22)), IFERROR(INDEX($AO$86:$AO$97, ROWS($CY$4:CY22)-ROWS($AK$86:$AK$97)), ""))</f>
        <v>0</v>
      </c>
      <c r="CZ24" s="320" t="str">
        <f t="shared" si="46"/>
        <v/>
      </c>
      <c r="DA24" s="419" t="str">
        <f t="shared" si="47"/>
        <v/>
      </c>
      <c r="DC24" s="1167" t="s">
        <v>487</v>
      </c>
      <c r="DD24" s="1168"/>
      <c r="DE24" s="1168"/>
      <c r="DF24" s="1168"/>
      <c r="DG24" s="1168"/>
      <c r="DH24" s="1168"/>
      <c r="DI24" s="1168"/>
      <c r="DJ24" s="1168"/>
      <c r="DK24" s="1168"/>
      <c r="DL24" s="1169"/>
      <c r="DN24" s="1199" t="s">
        <v>487</v>
      </c>
      <c r="DO24" s="1200"/>
      <c r="DP24" s="1200"/>
      <c r="DQ24" s="1200"/>
      <c r="DR24" s="1200"/>
      <c r="DS24" s="1201"/>
    </row>
    <row r="25" spans="1:123" s="292" customFormat="1" ht="15" customHeight="1" thickBot="1" x14ac:dyDescent="0.35">
      <c r="A25" s="1183"/>
      <c r="B25" s="1182"/>
      <c r="C25" s="1183"/>
      <c r="D25" s="1182"/>
      <c r="E25" s="1183"/>
      <c r="F25" s="1182"/>
      <c r="G25" s="1183"/>
      <c r="H25" s="1182"/>
      <c r="I25" s="1183"/>
      <c r="J25" s="1182"/>
      <c r="K25" s="1183"/>
      <c r="L25" s="1182"/>
      <c r="M25" s="1183"/>
      <c r="N25" s="1182"/>
      <c r="P25" s="295" t="str">
        <f t="shared" ca="1" si="89"/>
        <v/>
      </c>
      <c r="Q25" s="295" t="str">
        <f t="shared" ca="1" si="81"/>
        <v/>
      </c>
      <c r="R25" s="295" t="str">
        <f t="shared" ca="1" si="81"/>
        <v/>
      </c>
      <c r="S25" s="296" t="str">
        <f t="shared" ca="1" si="81"/>
        <v/>
      </c>
      <c r="T25" s="295" t="str">
        <f t="shared" ca="1" si="81"/>
        <v/>
      </c>
      <c r="U25" s="295" t="str">
        <f t="shared" ca="1" si="81"/>
        <v/>
      </c>
      <c r="V25" s="1158" t="s">
        <v>507</v>
      </c>
      <c r="W25" s="1159"/>
      <c r="X25" s="445">
        <f ca="1">IF(DS72="",0,DS72)</f>
        <v>400</v>
      </c>
      <c r="Y25"/>
      <c r="AB25" s="299"/>
      <c r="AC25" s="301"/>
      <c r="AD25" s="301"/>
      <c r="AE25" s="301"/>
      <c r="AF25" s="301"/>
      <c r="AG25" s="300"/>
      <c r="AH25"/>
      <c r="AI25" s="304">
        <f t="shared" ca="1" si="82"/>
        <v>132</v>
      </c>
      <c r="AJ25" s="305" t="str">
        <f t="shared" ca="1" si="60"/>
        <v>Groceries</v>
      </c>
      <c r="AK25" s="306">
        <f t="shared" ca="1" si="61"/>
        <v>125</v>
      </c>
      <c r="AL25" s="307" t="str">
        <f t="shared" ca="1" si="62"/>
        <v>Liquid Bills</v>
      </c>
      <c r="AM25" s="304" t="str">
        <f t="shared" ca="1" si="83"/>
        <v/>
      </c>
      <c r="AN25" s="305" t="str">
        <f t="shared" ca="1" si="63"/>
        <v/>
      </c>
      <c r="AO25" s="306" t="str">
        <f t="shared" ca="1" si="64"/>
        <v/>
      </c>
      <c r="AP25" s="307" t="str">
        <f t="shared" ca="1" si="65"/>
        <v/>
      </c>
      <c r="AQ25" s="304" t="str">
        <f t="shared" ca="1" si="84"/>
        <v/>
      </c>
      <c r="AR25" s="305" t="str">
        <f t="shared" ca="1" si="66"/>
        <v/>
      </c>
      <c r="AS25" s="306" t="str">
        <f t="shared" ca="1" si="67"/>
        <v/>
      </c>
      <c r="AT25" s="307" t="str">
        <f t="shared" ca="1" si="68"/>
        <v/>
      </c>
      <c r="AU25" s="304" t="str">
        <f t="shared" ca="1" si="85"/>
        <v/>
      </c>
      <c r="AV25" s="305" t="str">
        <f t="shared" ca="1" si="69"/>
        <v/>
      </c>
      <c r="AW25" s="306" t="str">
        <f t="shared" ca="1" si="70"/>
        <v/>
      </c>
      <c r="AX25" s="307" t="str">
        <f t="shared" ca="1" si="71"/>
        <v/>
      </c>
      <c r="AY25" s="304" t="str">
        <f t="shared" ca="1" si="86"/>
        <v/>
      </c>
      <c r="AZ25" s="305" t="str">
        <f t="shared" ca="1" si="72"/>
        <v/>
      </c>
      <c r="BA25" s="306" t="str">
        <f t="shared" ca="1" si="73"/>
        <v/>
      </c>
      <c r="BB25" s="307" t="str">
        <f t="shared" ca="1" si="74"/>
        <v/>
      </c>
      <c r="BC25" s="304" t="str">
        <f t="shared" ca="1" si="87"/>
        <v/>
      </c>
      <c r="BD25" s="305" t="str">
        <f t="shared" ca="1" si="75"/>
        <v/>
      </c>
      <c r="BE25" s="306" t="str">
        <f t="shared" ca="1" si="76"/>
        <v/>
      </c>
      <c r="BF25" s="307" t="str">
        <f t="shared" ca="1" si="77"/>
        <v/>
      </c>
      <c r="BG25" s="304" t="str">
        <f t="shared" ca="1" si="88"/>
        <v/>
      </c>
      <c r="BH25" s="305" t="str">
        <f t="shared" ca="1" si="78"/>
        <v/>
      </c>
      <c r="BI25" s="306" t="str">
        <f t="shared" ca="1" si="79"/>
        <v/>
      </c>
      <c r="BJ25" s="307" t="str">
        <f t="shared" ca="1" si="80"/>
        <v/>
      </c>
      <c r="BL25" s="412" t="str">
        <f ca="1">IF(OR(BM25="",BM25=0),"",MAX(BL$5:BL24)+1)</f>
        <v/>
      </c>
      <c r="BM25" s="316" t="str">
        <f ca="1">IFERROR(INDEX($AJ$6:$AJ$17, ROWS(BM$4:$BM23)), IFERROR(INDEX($AN$6:$AN$17, ROWS(BM$4:$BM23)-ROWS($AJ$6:$AJ$17)), IFERROR(INDEX($AR$6:$AR$17, ROWS(BM$4:$BM23)-ROWS($AJ$6:$AJ$17)-ROWS($AN$6:$AN$17)),IFERROR(INDEX($AV$6:$AV$17, ROWS(BM$4:$BM23)-ROWS($AJ$6:$AJ$17)-ROWS($AN$6:$AN$17)-ROWS($AR$6:$AR$17)),IFERROR(INDEX($AZ$6:$AZ$17, ROWS(BM$4:$BM23)-ROWS($AJ$6:$AJ$17)-ROWS($AN$6:$AN$17)-ROWS($AR$6:$AR$17)-ROWS($AV$6:$AV$17)),IFERROR(INDEX($BD$6:$BD$17, ROWS(BM$4:$BM23)-ROWS($AJ$6:$AJ$17)-ROWS($AN$6:$AN$17)-ROWS($AR$6:$AR$17)-ROWS($AV$6:$AV$17)-ROWS($AZ$6:$AZ$17)),IFERROR(INDEX($BH$6:$BH$17, ROWS(BM$4:$BM23)-ROWS($AJ$6:$AJ$17)-ROWS($AN$6:$AN$17)-ROWS($AR$6:$AR$17)-ROWS($AV$6:$AV$17)-ROWS($AZ$6:$AZ$17)-ROWS($BD$6:$BD$17)), "")))))))</f>
        <v/>
      </c>
      <c r="BN25" s="316" t="str">
        <f t="shared" ca="1" si="30"/>
        <v/>
      </c>
      <c r="BO25" s="316" t="str">
        <f ca="1">IF(OR(BP25="",BP25=0),"",MAX(BO$5:BO24)+1)</f>
        <v/>
      </c>
      <c r="BP25" s="316" t="str">
        <f ca="1">IFERROR(INDEX($AK$6:$AK$17, ROWS($BP$4:BP23)), IFERROR(INDEX($AO$6:$AO$17, ROWS($BP$4:BP23)-ROWS($AK$6:$AK$17)), IFERROR(INDEX($AS$6:$AS$17, ROWS($BP$4:BP23)-ROWS($AK$6:$AK$17)-ROWS($AO$6:$AO$17)),IFERROR(INDEX($AW$6:$AW$17, ROWS($BP$4:BP23)-ROWS($AK$6:$AK$17)-ROWS($AO$6:$AO$17)-ROWS($AS$6:$AS$17)),IFERROR(INDEX($BA$6:$BA$17, ROWS($BP$4:BP23)-ROWS($AK$6:$AK$17)-ROWS($AO$6:$AO$17)-ROWS($AS$6:$AS$17)-ROWS($AW$6:$AW$17)),IFERROR(INDEX($BE$6:$BE$17, ROWS($BP$4:BP23)-ROWS($AK$6:$AK$17)-ROWS($AO$6:$AO$17)-ROWS($AS$6:$AS$17)-ROWS($AW$6:$AW$17)-ROWS($BA$6:$BA$17)),IFERROR(INDEX($BI$6:$BI$17, ROWS($BP$4:BP23)-ROWS($AK$6:$AK$17)-ROWS($AO$6:$AO$17)-ROWS($AS$6:$AS$17)-ROWS($AW$6:$AW$17)-ROWS($BA$6:$BA$17)-ROWS($BE$6:$BE$17)), "")))))))</f>
        <v/>
      </c>
      <c r="BQ25" s="316" t="str">
        <f t="shared" ca="1" si="31"/>
        <v/>
      </c>
      <c r="BR25" s="413" t="str">
        <f t="shared" ca="1" si="32"/>
        <v/>
      </c>
      <c r="BS25" s="412" t="str">
        <f ca="1">IF(OR(BT25="",BT25=0),"",MAX(BS$5:BS24)+1)</f>
        <v/>
      </c>
      <c r="BT25" s="316" t="str">
        <f ca="1">IFERROR(INDEX($AJ$22:$AJ$33, ROWS($BT$4:BT23)), IFERROR(INDEX($AN$22:$AN$33, ROWS($BT$4:BT23)-ROWS($AJ$22:$AJ$33)), IFERROR(INDEX($AR$22:$AR$33, ROWS($BT$4:BT23)-ROWS($AJ$22:$AJ$33)-ROWS($AN$22:$AN$33)),IFERROR(INDEX($AV$22:$AV$33, ROWS($BT$4:BT23)-ROWS($AJ$22:$AJ$33)-ROWS($AN$22:$AN$33)-ROWS($AR$22:$AR$33)),IFERROR(INDEX($AZ$22:$AZ$33, ROWS($BT$4:BT23)-ROWS($AJ$22:$AJ$33)-ROWS($AN$22:$AN$33)-ROWS($AR$22:$AR$33)-ROWS($AV$22:$AV$33)),IFERROR(INDEX($BD$22:$BD$33, ROWS($BT$4:BT23)-ROWS($AJ$22:$AJ$33)-ROWS($AN$22:$AN$33)-ROWS($AR$22:$AR$33)-ROWS($AV$22:$AV$33)-ROWS($AZ$22:$AZ$33)),IFERROR(INDEX($BH$22:$BH$33, ROWS($BT$4:BT23)-ROWS($AJ$22:$AJ$33)-ROWS($AN$22:$AN$33)-ROWS($AR$22:$AR$33)-ROWS($AV$22:$AV$33)-ROWS($AZ$22:$AZ$33)-ROWS($BD$22:$BD$33)), "")))))))</f>
        <v/>
      </c>
      <c r="BU25" s="316" t="str">
        <f t="shared" ca="1" si="33"/>
        <v/>
      </c>
      <c r="BV25" s="316" t="str">
        <f ca="1">IF(OR(BW25="",BW25=0),"",MAX(BV$5:BV24)+1)</f>
        <v/>
      </c>
      <c r="BW25" s="316" t="str">
        <f ca="1">IFERROR(INDEX($AK$22:$AK$33, ROWS($BW$4:BW23)), IFERROR(INDEX($AO$22:$AO$33, ROWS($BW$4:BW23)-ROWS($AK$22:$AK$33)), IFERROR(INDEX($AS$22:$AS$33, ROWS($BW$4:BW23)-ROWS($AK$22:$AK$33)-ROWS($AO$22:$AO$33)),IFERROR(INDEX($AW$22:$AW$33, ROWS($BW$4:BW23)-ROWS($AK$22:$AK$33)-ROWS($AO$22:$AO$33)-ROWS($AS$22:$AS$33)),IFERROR(INDEX($BA$22:$BA$33, ROWS($BW$4:BW23)-ROWS($AK$22:$AK$33)-ROWS($AO$22:$AO$33)-ROWS($AS$22:$AS$33)-ROWS($AW$22:$AW$33)),IFERROR(INDEX($BE$22:$BE$33, ROWS($BW$4:BW23)-ROWS($AK$22:$AK$33)-ROWS($AO$22:$AO$33)-ROWS($AS$22:$AS$33)-ROWS($AW$22:$AW$33)-ROWS($BA$22:$BA$33)),IFERROR(INDEX($BI$22:$BI$33, ROWS($BW$4:BW23)-ROWS($AK$22:$AK$33)-ROWS($AO$22:$AO$33)-ROWS($AS$22:$AS$33)-ROWS($AW$22:$AW$33)-ROWS($BA$22:$BA$33)-ROWS($BE$22:$BE$33)), "")))))))</f>
        <v/>
      </c>
      <c r="BX25" s="316" t="str">
        <f t="shared" ca="1" si="34"/>
        <v/>
      </c>
      <c r="BY25" s="413" t="str">
        <f t="shared" ca="1" si="35"/>
        <v/>
      </c>
      <c r="BZ25" s="412" t="str">
        <f ca="1">IF(OR(CA25="",CA25=0),"",MAX(BZ$5:BZ24)+1)</f>
        <v/>
      </c>
      <c r="CA25" s="316" t="str">
        <f ca="1">IFERROR(INDEX($AJ$38:$AJ$49, ROWS($CA$4:CA23)), IFERROR(INDEX($AN$38:$AN$49, ROWS($CA$4:CA23)-ROWS($AJ$38:$AJ$49)), IFERROR(INDEX($AR$38:$AR$49, ROWS($CA$4:CA23)-ROWS($AJ$38:$AJ$49)-ROWS($AN$38:$AN$49)),IFERROR(INDEX($AV$38:$AV$49, ROWS($CA$4:CA23)-ROWS($AJ$38:$AJ$49)-ROWS($AN$38:$AN$49)-ROWS($AR$38:$AR$49)),IFERROR(INDEX($AZ$38:$AZ$49, ROWS($CA$4:CA23)-ROWS($AJ$38:$AJ$49)-ROWS($AN$38:$AN$49)-ROWS($AR$38:$AR$49)-ROWS($AV$38:$AV$49)),IFERROR(INDEX($BD$38:$BD$49, ROWS($CA$4:CA23)-ROWS($AJ$38:$AJ$49)-ROWS($AN$38:$AN$49)-ROWS($AR$38:$AR$49)-ROWS($AV$38:$AV$49)-ROWS($AZ$38:$AZ$49)),IFERROR(INDEX($BH$38:$BH$49, ROWS($CA$4:CA23)-ROWS($AJ$38:$AJ$49)-ROWS($AN$38:$AN$49)-ROWS($AR$38:$AR$49)-ROWS($AV$38:$AV$49)-ROWS($AZ$38:$AZ$49)-ROWS($BD$38:$BD$49)), "")))))))</f>
        <v/>
      </c>
      <c r="CB25" s="316" t="str">
        <f t="shared" ca="1" si="36"/>
        <v/>
      </c>
      <c r="CC25" s="316" t="str">
        <f ca="1">IF(OR(CD25="",CD25=0),"",MAX(CC$5:CC24)+1)</f>
        <v/>
      </c>
      <c r="CD25" s="316" t="str">
        <f ca="1">IFERROR(INDEX($AK$38:$AK$49, ROWS($CD$4:CD23)), IFERROR(INDEX($AO$38:$AO$49, ROWS($CD$4:CD23)-ROWS($AK$38:$AK$49)), IFERROR(INDEX($AS$38:$AS$49, ROWS($CD$4:CD23)-ROWS($AK$38:$AK$49)-ROWS($AO$38:$AO$49)),IFERROR(INDEX($AW$38:$AW$49, ROWS($CD$4:CD23)-ROWS($AK$38:$AK$49)-ROWS($AO$38:$AO$49)-ROWS($AS$38:$AS$49)),IFERROR(INDEX($BA$38:$BA$49, ROWS($CD$4:CD23)-ROWS($AK$38:$AK$49)-ROWS($AO$38:$AO$49)-ROWS($AS$38:$AS$49)-ROWS($AW$38:$AW$49)),IFERROR(INDEX($BE$38:$BE$49, ROWS($CD$4:CD23)-ROWS($AK$38:$AK$49)-ROWS($AO$38:$AO$49)-ROWS($AS$38:$AS$49)-ROWS($AW$38:$AW$49)-ROWS($BA$38:$BA$49)),IFERROR(INDEX($BI$38:$BI$49, ROWS($CD$4:CD23)-ROWS($AK$38:$AK$49)-ROWS($AO$38:$AO$49)-ROWS($AS$38:$AS$49)-ROWS($AW$38:$AW$49)-ROWS($BA$38:$BA$49)-ROWS($BE$38:$BE$49)), "")))))))</f>
        <v/>
      </c>
      <c r="CE25" s="316" t="str">
        <f t="shared" ca="1" si="37"/>
        <v/>
      </c>
      <c r="CF25" s="413" t="str">
        <f t="shared" ca="1" si="38"/>
        <v/>
      </c>
      <c r="CG25" s="412" t="str">
        <f ca="1">IF(OR(CH25="",CH25=0),"",MAX(CG$5:CG24)+1)</f>
        <v/>
      </c>
      <c r="CH25" s="316" t="str">
        <f ca="1">IFERROR(INDEX($AJ$54:$AJ$65, ROWS($CH$4:CH23)), IFERROR(INDEX($AN$54:$AN$65, ROWS($CH$4:CH23)-ROWS($AJ$54:$AJ$65)), IFERROR(INDEX($AR$54:$AR$65, ROWS($CH$4:CH23)-ROWS($AJ$54:$AJ$65)-ROWS($AN$54:$AN$65)),IFERROR(INDEX($AV$54:$AV$65, ROWS($CH$4:CH23)-ROWS($AJ$54:$AJ$65)-ROWS($AN$54:$AN$65)-ROWS($AR$54:$AR$65)),IFERROR(INDEX($AZ$54:$AZ$65, ROWS($CH$4:CH23)-ROWS($AJ$54:$AJ$65)-ROWS($AN$54:$AN$65)-ROWS($AR$54:$AR$65)-ROWS($AV$54:$AV$65)),IFERROR(INDEX($BD$54:$BD$65, ROWS($CH$4:CH23)-ROWS($AJ$54:$AJ$65)-ROWS($AN$54:$AN$65)-ROWS($AR$54:$AR$65)-ROWS($AV$54:$AV$65)-ROWS($AZ$54:$AZ$65)),IFERROR(INDEX($BH$54:$BH$65, ROWS($CH$4:CH23)-ROWS($AJ$54:$AJ$65)-ROWS($AN$54:$AN$65)-ROWS($AR$54:$AR$65)-ROWS($AV$54:$AV$65)-ROWS($AZ$54:$AZ$65)-ROWS($BD$54:$BD$65)), "")))))))</f>
        <v/>
      </c>
      <c r="CI25" s="316" t="str">
        <f t="shared" ca="1" si="39"/>
        <v/>
      </c>
      <c r="CJ25" s="316" t="str">
        <f ca="1">IF(OR(CK25="",CK25=0),"",MAX(CJ$5:CJ24)+1)</f>
        <v/>
      </c>
      <c r="CK25" s="316" t="str">
        <f ca="1">IFERROR(INDEX($AK$54:$AK$65, ROWS($CK$4:CK23)), IFERROR(INDEX($AO$54:$AO$65, ROWS($CK$4:CK23)-ROWS($AK$54:$AK$65)), IFERROR(INDEX($AS$54:$AS$65, ROWS($CK$4:CK23)-ROWS($AK$54:$AK$65)-ROWS($AO$54:$AO$65)),IFERROR(INDEX($AW$54:$AW$65, ROWS($CK$4:CK23)-ROWS($AK$54:$AK$65)-ROWS($AO$54:$AO$65)-ROWS($AS$54:$AS$65)),IFERROR(INDEX($BA$54:$BA$65, ROWS($CK$4:CK23)-ROWS($AK$54:$AK$65)-ROWS($AO$54:$AO$65)-ROWS($AS$54:$AS$65)-ROWS($AW$54:$AW$65)),IFERROR(INDEX($BE$54:$BE$65, ROWS($CK$4:CK23)-ROWS($AK$54:$AK$65)-ROWS($AO$54:$AO$65)-ROWS($AS$54:$AS$65)-ROWS($AW$54:$AW$65)-ROWS($BA$54:$BA$65)),IFERROR(INDEX($BI$54:$BI$65, ROWS($CK$4:CK23)-ROWS($AK$54:$AK$65)-ROWS($AO$54:$AO$65)-ROWS($AS$54:$AS$65)-ROWS($AW$54:$AW$65)-ROWS($BA$54:$BA$65)-ROWS($BE$54:$BE$65)), "")))))))</f>
        <v/>
      </c>
      <c r="CL25" s="316" t="str">
        <f t="shared" ca="1" si="40"/>
        <v/>
      </c>
      <c r="CM25" s="413" t="str">
        <f t="shared" ca="1" si="41"/>
        <v/>
      </c>
      <c r="CN25" s="412" t="str">
        <f ca="1">IF(OR(CO25="",CO25=0),"",MAX(CN$5:CN24)+1)</f>
        <v/>
      </c>
      <c r="CO25" s="316" t="str">
        <f ca="1">IFERROR(INDEX($AJ$70:$AJ$81, ROWS($CO$4:CO23)), IFERROR(INDEX($AN$70:$AN$81, ROWS($CO$4:CO23)-ROWS($AJ$70:$AJ$81)), IFERROR(INDEX($AR$70:$AR$81, ROWS($CO$4:CO23)-ROWS($AJ$70:$AJ$81)-ROWS($AN$70:$AN$81)),IFERROR(INDEX($AV$70:$AV$81, ROWS($CO$4:CO23)-ROWS($AJ$70:$AJ$81)-ROWS($AN$70:$AN$81)-ROWS($AR$70:$AR$81)),IFERROR(INDEX($AZ$70:$AZ$81, ROWS($CO$4:CO23)-ROWS($AJ$70:$AJ$81)-ROWS($AN$70:$AN$81)-ROWS($AR$70:$AR$81)-ROWS($AV$70:$AV$81)),IFERROR(INDEX($BD$70:$BD$81, ROWS($CO$4:CO23)-ROWS($AJ$70:$AJ$81)-ROWS($AN$70:$AN$81)-ROWS($AR$70:$AR$81)-ROWS($AV$70:$AV$81)-ROWS($AZ$70:$AZ$81)),IFERROR(INDEX($BH$70:$BH$81, ROWS($CO$4:CO23)-ROWS($AJ$70:$AJ$81)-ROWS($AN$70:$AN$81)-ROWS($AR$70:$AR$81)-ROWS($AV$70:$AV$81)-ROWS($AZ$70:$AZ$81)-ROWS($BD$70:$BD$81)), "")))))))</f>
        <v/>
      </c>
      <c r="CP25" s="316" t="str">
        <f t="shared" ca="1" si="42"/>
        <v/>
      </c>
      <c r="CQ25" s="316" t="str">
        <f ca="1">IF(OR(CR25="",CR25=0),"",MAX(CQ$5:CQ24)+1)</f>
        <v/>
      </c>
      <c r="CR25" s="316" t="str">
        <f ca="1">IFERROR(INDEX($AK$70:$AK$81, ROWS($CR$4:CR23)), IFERROR(INDEX($AO$70:$AO$81, ROWS($CR$4:CR23)-ROWS($AK$70:$AK$81)), IFERROR(INDEX($AS$70:$AS$81, ROWS($CR$4:CR23)-ROWS($AK$70:$AK$81)-ROWS($AO$70:$AO$81)),IFERROR(INDEX($AW$70:$AW$81, ROWS($CR$4:CR23)-ROWS($AK$70:$AK$81)-ROWS($AO$70:$AO$81)-ROWS($AS$70:$AS$81)),IFERROR(INDEX($BA$70:$BA$81, ROWS($CR$4:CR23)-ROWS($AK$70:$AK$81)-ROWS($AO$70:$AO$81)-ROWS($AS$70:$AS$81)-ROWS($AW$70:$AW$81)),IFERROR(INDEX($BE$70:$BE$81, ROWS($CR$4:CR23)-ROWS($AK$70:$AK$81)-ROWS($AO$70:$AO$81)-ROWS($AS$70:$AS$81)-ROWS($AW$70:$AW$81)-ROWS($BA$70:$BA$81)),IFERROR(INDEX($BI$70:$BI$81, ROWS($CR$4:CR23)-ROWS($AK$70:$AK$81)-ROWS($AO$70:$AO$81)-ROWS($AS$70:$AS$81)-ROWS($AW$70:$AW$81)-ROWS($BA$70:$BA$81)-ROWS($BE$70:$BE$81)), "")))))))</f>
        <v/>
      </c>
      <c r="CS25" s="316" t="str">
        <f t="shared" ca="1" si="43"/>
        <v/>
      </c>
      <c r="CT25" s="413" t="str">
        <f t="shared" ca="1" si="44"/>
        <v/>
      </c>
      <c r="CU25" s="412" t="str">
        <f>IF(OR(CV25="",CV25=0),"",MAX(CU$5:CU24)+1)</f>
        <v/>
      </c>
      <c r="CV25" s="316">
        <f>IFERROR(INDEX($AJ$86:$AJ$97, ROWS($CV$4:CV23)), IFERROR(INDEX($AN$86:$AN$97, ROWS($CV$4:CV23)-ROWS($AJ$86:$AJ$97)), ""))</f>
        <v>0</v>
      </c>
      <c r="CW25" s="316" t="str">
        <f t="shared" si="45"/>
        <v/>
      </c>
      <c r="CX25" s="316" t="str">
        <f>IF(OR(CY25="",CY25=0),"",MAX(CX$5:CX24)+1)</f>
        <v/>
      </c>
      <c r="CY25" s="316">
        <f>IFERROR(INDEX($AK$86:$AK$97, ROWS($CY$4:CY23)), IFERROR(INDEX($AO$86:$AO$97, ROWS($CY$4:CY23)-ROWS($AK$86:$AK$97)), ""))</f>
        <v>0</v>
      </c>
      <c r="CZ25" s="316" t="str">
        <f t="shared" si="46"/>
        <v/>
      </c>
      <c r="DA25" s="413" t="str">
        <f t="shared" si="47"/>
        <v/>
      </c>
      <c r="DC25" s="437"/>
      <c r="DD25" s="1151" t="s">
        <v>504</v>
      </c>
      <c r="DE25" s="1152"/>
      <c r="DF25" s="430"/>
      <c r="DG25" s="1162" t="s">
        <v>23</v>
      </c>
      <c r="DH25" s="1152"/>
      <c r="DI25" s="1162" t="s">
        <v>504</v>
      </c>
      <c r="DJ25" s="1152"/>
      <c r="DK25" s="1162" t="s">
        <v>23</v>
      </c>
      <c r="DL25" s="1152"/>
      <c r="DN25" s="1163" t="s">
        <v>481</v>
      </c>
      <c r="DO25" s="1164"/>
      <c r="DP25" s="1164"/>
      <c r="DQ25" s="1165" t="s">
        <v>491</v>
      </c>
      <c r="DR25" s="1164"/>
      <c r="DS25" s="1166"/>
    </row>
    <row r="26" spans="1:123" s="292" customFormat="1" ht="15" customHeight="1" x14ac:dyDescent="0.3">
      <c r="A26" s="1183"/>
      <c r="B26" s="1182"/>
      <c r="C26" s="1183"/>
      <c r="D26" s="1182"/>
      <c r="E26" s="1183"/>
      <c r="F26" s="1182"/>
      <c r="G26" s="1183"/>
      <c r="H26" s="1182"/>
      <c r="I26" s="1183"/>
      <c r="J26" s="1182"/>
      <c r="K26" s="1183"/>
      <c r="L26" s="1182"/>
      <c r="M26" s="1183"/>
      <c r="N26" s="1182"/>
      <c r="P26" s="295" t="str">
        <f t="shared" ca="1" si="89"/>
        <v/>
      </c>
      <c r="Q26" s="295" t="str">
        <f t="shared" ca="1" si="81"/>
        <v/>
      </c>
      <c r="R26" s="295" t="str">
        <f t="shared" ca="1" si="81"/>
        <v/>
      </c>
      <c r="S26" s="296" t="str">
        <f t="shared" ca="1" si="81"/>
        <v/>
      </c>
      <c r="T26" s="295" t="str">
        <f t="shared" ca="1" si="81"/>
        <v/>
      </c>
      <c r="U26" s="295" t="str">
        <f t="shared" ca="1" si="81"/>
        <v/>
      </c>
      <c r="V26" s="1158" t="s">
        <v>508</v>
      </c>
      <c r="W26" s="1159"/>
      <c r="X26" s="445">
        <f ca="1">IF(X22="",0,X22)</f>
        <v>3760.3100000000004</v>
      </c>
      <c r="Y26"/>
      <c r="AB26" s="299"/>
      <c r="AC26" s="1093" t="s">
        <v>19</v>
      </c>
      <c r="AD26" s="1094"/>
      <c r="AE26" s="1094"/>
      <c r="AF26" s="1095"/>
      <c r="AG26" s="300"/>
      <c r="AH26"/>
      <c r="AI26" s="304" t="str">
        <f t="shared" ca="1" si="82"/>
        <v/>
      </c>
      <c r="AJ26" s="305" t="str">
        <f t="shared" ca="1" si="60"/>
        <v/>
      </c>
      <c r="AK26" s="306" t="str">
        <f t="shared" ca="1" si="61"/>
        <v/>
      </c>
      <c r="AL26" s="307" t="str">
        <f t="shared" ca="1" si="62"/>
        <v/>
      </c>
      <c r="AM26" s="304" t="str">
        <f t="shared" ca="1" si="83"/>
        <v/>
      </c>
      <c r="AN26" s="305" t="str">
        <f t="shared" ca="1" si="63"/>
        <v/>
      </c>
      <c r="AO26" s="306" t="str">
        <f t="shared" ca="1" si="64"/>
        <v/>
      </c>
      <c r="AP26" s="307" t="str">
        <f t="shared" ca="1" si="65"/>
        <v/>
      </c>
      <c r="AQ26" s="304" t="str">
        <f t="shared" ca="1" si="84"/>
        <v/>
      </c>
      <c r="AR26" s="305" t="str">
        <f t="shared" ca="1" si="66"/>
        <v/>
      </c>
      <c r="AS26" s="306" t="str">
        <f t="shared" ca="1" si="67"/>
        <v/>
      </c>
      <c r="AT26" s="307" t="str">
        <f t="shared" ca="1" si="68"/>
        <v/>
      </c>
      <c r="AU26" s="304" t="str">
        <f t="shared" ca="1" si="85"/>
        <v/>
      </c>
      <c r="AV26" s="305" t="str">
        <f t="shared" ca="1" si="69"/>
        <v/>
      </c>
      <c r="AW26" s="306" t="str">
        <f t="shared" ca="1" si="70"/>
        <v/>
      </c>
      <c r="AX26" s="307" t="str">
        <f t="shared" ca="1" si="71"/>
        <v/>
      </c>
      <c r="AY26" s="304" t="str">
        <f t="shared" ca="1" si="86"/>
        <v/>
      </c>
      <c r="AZ26" s="305" t="str">
        <f t="shared" ca="1" si="72"/>
        <v/>
      </c>
      <c r="BA26" s="306" t="str">
        <f t="shared" ca="1" si="73"/>
        <v/>
      </c>
      <c r="BB26" s="307" t="str">
        <f t="shared" ca="1" si="74"/>
        <v/>
      </c>
      <c r="BC26" s="304" t="str">
        <f t="shared" ca="1" si="87"/>
        <v/>
      </c>
      <c r="BD26" s="305" t="str">
        <f t="shared" ca="1" si="75"/>
        <v/>
      </c>
      <c r="BE26" s="306" t="str">
        <f t="shared" ca="1" si="76"/>
        <v/>
      </c>
      <c r="BF26" s="307" t="str">
        <f t="shared" ca="1" si="77"/>
        <v/>
      </c>
      <c r="BG26" s="304" t="str">
        <f t="shared" ca="1" si="88"/>
        <v/>
      </c>
      <c r="BH26" s="305" t="str">
        <f t="shared" ca="1" si="78"/>
        <v/>
      </c>
      <c r="BI26" s="306" t="str">
        <f t="shared" ca="1" si="79"/>
        <v/>
      </c>
      <c r="BJ26" s="307" t="str">
        <f t="shared" ca="1" si="80"/>
        <v/>
      </c>
      <c r="BL26" s="412" t="str">
        <f ca="1">IF(OR(BM26="",BM26=0),"",MAX(BL$5:BL25)+1)</f>
        <v/>
      </c>
      <c r="BM26" s="316" t="str">
        <f ca="1">IFERROR(INDEX($AJ$6:$AJ$17, ROWS(BM$4:$BM24)), IFERROR(INDEX($AN$6:$AN$17, ROWS(BM$4:$BM24)-ROWS($AJ$6:$AJ$17)), IFERROR(INDEX($AR$6:$AR$17, ROWS(BM$4:$BM24)-ROWS($AJ$6:$AJ$17)-ROWS($AN$6:$AN$17)),IFERROR(INDEX($AV$6:$AV$17, ROWS(BM$4:$BM24)-ROWS($AJ$6:$AJ$17)-ROWS($AN$6:$AN$17)-ROWS($AR$6:$AR$17)),IFERROR(INDEX($AZ$6:$AZ$17, ROWS(BM$4:$BM24)-ROWS($AJ$6:$AJ$17)-ROWS($AN$6:$AN$17)-ROWS($AR$6:$AR$17)-ROWS($AV$6:$AV$17)),IFERROR(INDEX($BD$6:$BD$17, ROWS(BM$4:$BM24)-ROWS($AJ$6:$AJ$17)-ROWS($AN$6:$AN$17)-ROWS($AR$6:$AR$17)-ROWS($AV$6:$AV$17)-ROWS($AZ$6:$AZ$17)),IFERROR(INDEX($BH$6:$BH$17, ROWS(BM$4:$BM24)-ROWS($AJ$6:$AJ$17)-ROWS($AN$6:$AN$17)-ROWS($AR$6:$AR$17)-ROWS($AV$6:$AV$17)-ROWS($AZ$6:$AZ$17)-ROWS($BD$6:$BD$17)), "")))))))</f>
        <v/>
      </c>
      <c r="BN26" s="316" t="str">
        <f t="shared" ca="1" si="30"/>
        <v/>
      </c>
      <c r="BO26" s="316" t="str">
        <f ca="1">IF(OR(BP26="",BP26=0),"",MAX(BO$5:BO25)+1)</f>
        <v/>
      </c>
      <c r="BP26" s="316" t="str">
        <f ca="1">IFERROR(INDEX($AK$6:$AK$17, ROWS($BP$4:BP24)), IFERROR(INDEX($AO$6:$AO$17, ROWS($BP$4:BP24)-ROWS($AK$6:$AK$17)), IFERROR(INDEX($AS$6:$AS$17, ROWS($BP$4:BP24)-ROWS($AK$6:$AK$17)-ROWS($AO$6:$AO$17)),IFERROR(INDEX($AW$6:$AW$17, ROWS($BP$4:BP24)-ROWS($AK$6:$AK$17)-ROWS($AO$6:$AO$17)-ROWS($AS$6:$AS$17)),IFERROR(INDEX($BA$6:$BA$17, ROWS($BP$4:BP24)-ROWS($AK$6:$AK$17)-ROWS($AO$6:$AO$17)-ROWS($AS$6:$AS$17)-ROWS($AW$6:$AW$17)),IFERROR(INDEX($BE$6:$BE$17, ROWS($BP$4:BP24)-ROWS($AK$6:$AK$17)-ROWS($AO$6:$AO$17)-ROWS($AS$6:$AS$17)-ROWS($AW$6:$AW$17)-ROWS($BA$6:$BA$17)),IFERROR(INDEX($BI$6:$BI$17, ROWS($BP$4:BP24)-ROWS($AK$6:$AK$17)-ROWS($AO$6:$AO$17)-ROWS($AS$6:$AS$17)-ROWS($AW$6:$AW$17)-ROWS($BA$6:$BA$17)-ROWS($BE$6:$BE$17)), "")))))))</f>
        <v/>
      </c>
      <c r="BQ26" s="316" t="str">
        <f t="shared" ca="1" si="31"/>
        <v/>
      </c>
      <c r="BR26" s="413" t="str">
        <f t="shared" ca="1" si="32"/>
        <v/>
      </c>
      <c r="BS26" s="412" t="str">
        <f ca="1">IF(OR(BT26="",BT26=0),"",MAX(BS$5:BS25)+1)</f>
        <v/>
      </c>
      <c r="BT26" s="316" t="str">
        <f ca="1">IFERROR(INDEX($AJ$22:$AJ$33, ROWS($BT$4:BT24)), IFERROR(INDEX($AN$22:$AN$33, ROWS($BT$4:BT24)-ROWS($AJ$22:$AJ$33)), IFERROR(INDEX($AR$22:$AR$33, ROWS($BT$4:BT24)-ROWS($AJ$22:$AJ$33)-ROWS($AN$22:$AN$33)),IFERROR(INDEX($AV$22:$AV$33, ROWS($BT$4:BT24)-ROWS($AJ$22:$AJ$33)-ROWS($AN$22:$AN$33)-ROWS($AR$22:$AR$33)),IFERROR(INDEX($AZ$22:$AZ$33, ROWS($BT$4:BT24)-ROWS($AJ$22:$AJ$33)-ROWS($AN$22:$AN$33)-ROWS($AR$22:$AR$33)-ROWS($AV$22:$AV$33)),IFERROR(INDEX($BD$22:$BD$33, ROWS($BT$4:BT24)-ROWS($AJ$22:$AJ$33)-ROWS($AN$22:$AN$33)-ROWS($AR$22:$AR$33)-ROWS($AV$22:$AV$33)-ROWS($AZ$22:$AZ$33)),IFERROR(INDEX($BH$22:$BH$33, ROWS($BT$4:BT24)-ROWS($AJ$22:$AJ$33)-ROWS($AN$22:$AN$33)-ROWS($AR$22:$AR$33)-ROWS($AV$22:$AV$33)-ROWS($AZ$22:$AZ$33)-ROWS($BD$22:$BD$33)), "")))))))</f>
        <v/>
      </c>
      <c r="BU26" s="316" t="str">
        <f t="shared" ca="1" si="33"/>
        <v/>
      </c>
      <c r="BV26" s="316" t="str">
        <f ca="1">IF(OR(BW26="",BW26=0),"",MAX(BV$5:BV25)+1)</f>
        <v/>
      </c>
      <c r="BW26" s="316" t="str">
        <f ca="1">IFERROR(INDEX($AK$22:$AK$33, ROWS($BW$4:BW24)), IFERROR(INDEX($AO$22:$AO$33, ROWS($BW$4:BW24)-ROWS($AK$22:$AK$33)), IFERROR(INDEX($AS$22:$AS$33, ROWS($BW$4:BW24)-ROWS($AK$22:$AK$33)-ROWS($AO$22:$AO$33)),IFERROR(INDEX($AW$22:$AW$33, ROWS($BW$4:BW24)-ROWS($AK$22:$AK$33)-ROWS($AO$22:$AO$33)-ROWS($AS$22:$AS$33)),IFERROR(INDEX($BA$22:$BA$33, ROWS($BW$4:BW24)-ROWS($AK$22:$AK$33)-ROWS($AO$22:$AO$33)-ROWS($AS$22:$AS$33)-ROWS($AW$22:$AW$33)),IFERROR(INDEX($BE$22:$BE$33, ROWS($BW$4:BW24)-ROWS($AK$22:$AK$33)-ROWS($AO$22:$AO$33)-ROWS($AS$22:$AS$33)-ROWS($AW$22:$AW$33)-ROWS($BA$22:$BA$33)),IFERROR(INDEX($BI$22:$BI$33, ROWS($BW$4:BW24)-ROWS($AK$22:$AK$33)-ROWS($AO$22:$AO$33)-ROWS($AS$22:$AS$33)-ROWS($AW$22:$AW$33)-ROWS($BA$22:$BA$33)-ROWS($BE$22:$BE$33)), "")))))))</f>
        <v/>
      </c>
      <c r="BX26" s="316" t="str">
        <f t="shared" ca="1" si="34"/>
        <v/>
      </c>
      <c r="BY26" s="413" t="str">
        <f t="shared" ca="1" si="35"/>
        <v/>
      </c>
      <c r="BZ26" s="412" t="str">
        <f ca="1">IF(OR(CA26="",CA26=0),"",MAX(BZ$5:BZ25)+1)</f>
        <v/>
      </c>
      <c r="CA26" s="316" t="str">
        <f ca="1">IFERROR(INDEX($AJ$38:$AJ$49, ROWS($CA$4:CA24)), IFERROR(INDEX($AN$38:$AN$49, ROWS($CA$4:CA24)-ROWS($AJ$38:$AJ$49)), IFERROR(INDEX($AR$38:$AR$49, ROWS($CA$4:CA24)-ROWS($AJ$38:$AJ$49)-ROWS($AN$38:$AN$49)),IFERROR(INDEX($AV$38:$AV$49, ROWS($CA$4:CA24)-ROWS($AJ$38:$AJ$49)-ROWS($AN$38:$AN$49)-ROWS($AR$38:$AR$49)),IFERROR(INDEX($AZ$38:$AZ$49, ROWS($CA$4:CA24)-ROWS($AJ$38:$AJ$49)-ROWS($AN$38:$AN$49)-ROWS($AR$38:$AR$49)-ROWS($AV$38:$AV$49)),IFERROR(INDEX($BD$38:$BD$49, ROWS($CA$4:CA24)-ROWS($AJ$38:$AJ$49)-ROWS($AN$38:$AN$49)-ROWS($AR$38:$AR$49)-ROWS($AV$38:$AV$49)-ROWS($AZ$38:$AZ$49)),IFERROR(INDEX($BH$38:$BH$49, ROWS($CA$4:CA24)-ROWS($AJ$38:$AJ$49)-ROWS($AN$38:$AN$49)-ROWS($AR$38:$AR$49)-ROWS($AV$38:$AV$49)-ROWS($AZ$38:$AZ$49)-ROWS($BD$38:$BD$49)), "")))))))</f>
        <v/>
      </c>
      <c r="CB26" s="316" t="str">
        <f t="shared" ca="1" si="36"/>
        <v/>
      </c>
      <c r="CC26" s="316" t="str">
        <f ca="1">IF(OR(CD26="",CD26=0),"",MAX(CC$5:CC25)+1)</f>
        <v/>
      </c>
      <c r="CD26" s="316" t="str">
        <f ca="1">IFERROR(INDEX($AK$38:$AK$49, ROWS($CD$4:CD24)), IFERROR(INDEX($AO$38:$AO$49, ROWS($CD$4:CD24)-ROWS($AK$38:$AK$49)), IFERROR(INDEX($AS$38:$AS$49, ROWS($CD$4:CD24)-ROWS($AK$38:$AK$49)-ROWS($AO$38:$AO$49)),IFERROR(INDEX($AW$38:$AW$49, ROWS($CD$4:CD24)-ROWS($AK$38:$AK$49)-ROWS($AO$38:$AO$49)-ROWS($AS$38:$AS$49)),IFERROR(INDEX($BA$38:$BA$49, ROWS($CD$4:CD24)-ROWS($AK$38:$AK$49)-ROWS($AO$38:$AO$49)-ROWS($AS$38:$AS$49)-ROWS($AW$38:$AW$49)),IFERROR(INDEX($BE$38:$BE$49, ROWS($CD$4:CD24)-ROWS($AK$38:$AK$49)-ROWS($AO$38:$AO$49)-ROWS($AS$38:$AS$49)-ROWS($AW$38:$AW$49)-ROWS($BA$38:$BA$49)),IFERROR(INDEX($BI$38:$BI$49, ROWS($CD$4:CD24)-ROWS($AK$38:$AK$49)-ROWS($AO$38:$AO$49)-ROWS($AS$38:$AS$49)-ROWS($AW$38:$AW$49)-ROWS($BA$38:$BA$49)-ROWS($BE$38:$BE$49)), "")))))))</f>
        <v/>
      </c>
      <c r="CE26" s="316" t="str">
        <f t="shared" ca="1" si="37"/>
        <v/>
      </c>
      <c r="CF26" s="413" t="str">
        <f t="shared" ca="1" si="38"/>
        <v/>
      </c>
      <c r="CG26" s="412" t="str">
        <f ca="1">IF(OR(CH26="",CH26=0),"",MAX(CG$5:CG25)+1)</f>
        <v/>
      </c>
      <c r="CH26" s="316" t="str">
        <f ca="1">IFERROR(INDEX($AJ$54:$AJ$65, ROWS($CH$4:CH24)), IFERROR(INDEX($AN$54:$AN$65, ROWS($CH$4:CH24)-ROWS($AJ$54:$AJ$65)), IFERROR(INDEX($AR$54:$AR$65, ROWS($CH$4:CH24)-ROWS($AJ$54:$AJ$65)-ROWS($AN$54:$AN$65)),IFERROR(INDEX($AV$54:$AV$65, ROWS($CH$4:CH24)-ROWS($AJ$54:$AJ$65)-ROWS($AN$54:$AN$65)-ROWS($AR$54:$AR$65)),IFERROR(INDEX($AZ$54:$AZ$65, ROWS($CH$4:CH24)-ROWS($AJ$54:$AJ$65)-ROWS($AN$54:$AN$65)-ROWS($AR$54:$AR$65)-ROWS($AV$54:$AV$65)),IFERROR(INDEX($BD$54:$BD$65, ROWS($CH$4:CH24)-ROWS($AJ$54:$AJ$65)-ROWS($AN$54:$AN$65)-ROWS($AR$54:$AR$65)-ROWS($AV$54:$AV$65)-ROWS($AZ$54:$AZ$65)),IFERROR(INDEX($BH$54:$BH$65, ROWS($CH$4:CH24)-ROWS($AJ$54:$AJ$65)-ROWS($AN$54:$AN$65)-ROWS($AR$54:$AR$65)-ROWS($AV$54:$AV$65)-ROWS($AZ$54:$AZ$65)-ROWS($BD$54:$BD$65)), "")))))))</f>
        <v/>
      </c>
      <c r="CI26" s="316" t="str">
        <f t="shared" ca="1" si="39"/>
        <v/>
      </c>
      <c r="CJ26" s="316" t="str">
        <f ca="1">IF(OR(CK26="",CK26=0),"",MAX(CJ$5:CJ25)+1)</f>
        <v/>
      </c>
      <c r="CK26" s="316" t="str">
        <f ca="1">IFERROR(INDEX($AK$54:$AK$65, ROWS($CK$4:CK24)), IFERROR(INDEX($AO$54:$AO$65, ROWS($CK$4:CK24)-ROWS($AK$54:$AK$65)), IFERROR(INDEX($AS$54:$AS$65, ROWS($CK$4:CK24)-ROWS($AK$54:$AK$65)-ROWS($AO$54:$AO$65)),IFERROR(INDEX($AW$54:$AW$65, ROWS($CK$4:CK24)-ROWS($AK$54:$AK$65)-ROWS($AO$54:$AO$65)-ROWS($AS$54:$AS$65)),IFERROR(INDEX($BA$54:$BA$65, ROWS($CK$4:CK24)-ROWS($AK$54:$AK$65)-ROWS($AO$54:$AO$65)-ROWS($AS$54:$AS$65)-ROWS($AW$54:$AW$65)),IFERROR(INDEX($BE$54:$BE$65, ROWS($CK$4:CK24)-ROWS($AK$54:$AK$65)-ROWS($AO$54:$AO$65)-ROWS($AS$54:$AS$65)-ROWS($AW$54:$AW$65)-ROWS($BA$54:$BA$65)),IFERROR(INDEX($BI$54:$BI$65, ROWS($CK$4:CK24)-ROWS($AK$54:$AK$65)-ROWS($AO$54:$AO$65)-ROWS($AS$54:$AS$65)-ROWS($AW$54:$AW$65)-ROWS($BA$54:$BA$65)-ROWS($BE$54:$BE$65)), "")))))))</f>
        <v/>
      </c>
      <c r="CL26" s="316" t="str">
        <f t="shared" ca="1" si="40"/>
        <v/>
      </c>
      <c r="CM26" s="413" t="str">
        <f t="shared" ca="1" si="41"/>
        <v/>
      </c>
      <c r="CN26" s="412" t="str">
        <f ca="1">IF(OR(CO26="",CO26=0),"",MAX(CN$5:CN25)+1)</f>
        <v/>
      </c>
      <c r="CO26" s="316" t="str">
        <f ca="1">IFERROR(INDEX($AJ$70:$AJ$81, ROWS($CO$4:CO24)), IFERROR(INDEX($AN$70:$AN$81, ROWS($CO$4:CO24)-ROWS($AJ$70:$AJ$81)), IFERROR(INDEX($AR$70:$AR$81, ROWS($CO$4:CO24)-ROWS($AJ$70:$AJ$81)-ROWS($AN$70:$AN$81)),IFERROR(INDEX($AV$70:$AV$81, ROWS($CO$4:CO24)-ROWS($AJ$70:$AJ$81)-ROWS($AN$70:$AN$81)-ROWS($AR$70:$AR$81)),IFERROR(INDEX($AZ$70:$AZ$81, ROWS($CO$4:CO24)-ROWS($AJ$70:$AJ$81)-ROWS($AN$70:$AN$81)-ROWS($AR$70:$AR$81)-ROWS($AV$70:$AV$81)),IFERROR(INDEX($BD$70:$BD$81, ROWS($CO$4:CO24)-ROWS($AJ$70:$AJ$81)-ROWS($AN$70:$AN$81)-ROWS($AR$70:$AR$81)-ROWS($AV$70:$AV$81)-ROWS($AZ$70:$AZ$81)),IFERROR(INDEX($BH$70:$BH$81, ROWS($CO$4:CO24)-ROWS($AJ$70:$AJ$81)-ROWS($AN$70:$AN$81)-ROWS($AR$70:$AR$81)-ROWS($AV$70:$AV$81)-ROWS($AZ$70:$AZ$81)-ROWS($BD$70:$BD$81)), "")))))))</f>
        <v/>
      </c>
      <c r="CP26" s="316" t="str">
        <f t="shared" ca="1" si="42"/>
        <v/>
      </c>
      <c r="CQ26" s="316" t="str">
        <f ca="1">IF(OR(CR26="",CR26=0),"",MAX(CQ$5:CQ25)+1)</f>
        <v/>
      </c>
      <c r="CR26" s="316" t="str">
        <f ca="1">IFERROR(INDEX($AK$70:$AK$81, ROWS($CR$4:CR24)), IFERROR(INDEX($AO$70:$AO$81, ROWS($CR$4:CR24)-ROWS($AK$70:$AK$81)), IFERROR(INDEX($AS$70:$AS$81, ROWS($CR$4:CR24)-ROWS($AK$70:$AK$81)-ROWS($AO$70:$AO$81)),IFERROR(INDEX($AW$70:$AW$81, ROWS($CR$4:CR24)-ROWS($AK$70:$AK$81)-ROWS($AO$70:$AO$81)-ROWS($AS$70:$AS$81)),IFERROR(INDEX($BA$70:$BA$81, ROWS($CR$4:CR24)-ROWS($AK$70:$AK$81)-ROWS($AO$70:$AO$81)-ROWS($AS$70:$AS$81)-ROWS($AW$70:$AW$81)),IFERROR(INDEX($BE$70:$BE$81, ROWS($CR$4:CR24)-ROWS($AK$70:$AK$81)-ROWS($AO$70:$AO$81)-ROWS($AS$70:$AS$81)-ROWS($AW$70:$AW$81)-ROWS($BA$70:$BA$81)),IFERROR(INDEX($BI$70:$BI$81, ROWS($CR$4:CR24)-ROWS($AK$70:$AK$81)-ROWS($AO$70:$AO$81)-ROWS($AS$70:$AS$81)-ROWS($AW$70:$AW$81)-ROWS($BA$70:$BA$81)-ROWS($BE$70:$BE$81)), "")))))))</f>
        <v/>
      </c>
      <c r="CS26" s="316" t="str">
        <f t="shared" ca="1" si="43"/>
        <v/>
      </c>
      <c r="CT26" s="413" t="str">
        <f t="shared" ca="1" si="44"/>
        <v/>
      </c>
      <c r="CU26" s="412" t="str">
        <f>IF(OR(CV26="",CV26=0),"",MAX(CU$5:CU25)+1)</f>
        <v/>
      </c>
      <c r="CV26" s="316">
        <f>IFERROR(INDEX($AJ$86:$AJ$97, ROWS($CV$4:CV24)), IFERROR(INDEX($AN$86:$AN$97, ROWS($CV$4:CV24)-ROWS($AJ$86:$AJ$97)), ""))</f>
        <v>0</v>
      </c>
      <c r="CW26" s="316" t="str">
        <f t="shared" si="45"/>
        <v/>
      </c>
      <c r="CX26" s="316" t="str">
        <f>IF(OR(CY26="",CY26=0),"",MAX(CX$5:CX25)+1)</f>
        <v/>
      </c>
      <c r="CY26" s="316">
        <f>IFERROR(INDEX($AK$86:$AK$97, ROWS($CY$4:CY24)), IFERROR(INDEX($AO$86:$AO$97, ROWS($CY$4:CY24)-ROWS($AK$86:$AK$97)), ""))</f>
        <v>0</v>
      </c>
      <c r="CZ26" s="316" t="str">
        <f t="shared" si="46"/>
        <v/>
      </c>
      <c r="DA26" s="413" t="str">
        <f t="shared" si="47"/>
        <v/>
      </c>
      <c r="DC26" s="438">
        <f ca="1">IF(OR(DD26="",DD26=0),"",MAX(DC$25:DC25)+1)</f>
        <v>1</v>
      </c>
      <c r="DD26" s="434" t="str">
        <f ca="1">IF(BU6="","",IF(NOT(BY6="Income"),BU6,""))</f>
        <v>Internet</v>
      </c>
      <c r="DE26" s="413">
        <f ca="1">IF(BX6="","",IF(NOT(BY6="Income"),BX6,""))</f>
        <v>100</v>
      </c>
      <c r="DF26" s="438" t="str">
        <f ca="1">IF(OR(DG26="",DG26=0),"",MAX(DF$25:DF25)+1)</f>
        <v/>
      </c>
      <c r="DG26" s="412" t="str">
        <f ca="1">IF(BU6="","",IF(BY6="Income",BU6,""))</f>
        <v/>
      </c>
      <c r="DH26" s="413" t="str">
        <f ca="1">IF(BU6="","",IF(BY6="Income",BX6,""))</f>
        <v/>
      </c>
      <c r="DI26" s="412" t="str">
        <f ca="1">IFERROR(INDEX($DD$26:$DD$43,MATCH(ROW()-ROW($DI$25),$DC$26:$DC$43,0)),"")</f>
        <v>Internet</v>
      </c>
      <c r="DJ26" s="413">
        <f ca="1">IFERROR(INDEX($DE$26:$DE$43,MATCH(ROW()-ROW($DI$25),$DC$26:$DC$43,0)),"")</f>
        <v>100</v>
      </c>
      <c r="DK26" s="412" t="str">
        <f ca="1">IFERROR(INDEX($DG$26:$DG$43,MATCH(ROW()-ROW($DK$25),$DF$26:$DF$43,0)),"")</f>
        <v>Paycheck 2</v>
      </c>
      <c r="DL26" s="413">
        <f ca="1">IFERROR(INDEX($DH$26:$DH$43,MATCH(ROW()-ROW($DK$25),$DF$26:$DF$43,0)),"")</f>
        <v>400</v>
      </c>
      <c r="DN26" s="425" t="str">
        <f ca="1">IF(DI26="","",CONCATENATE(DI26," - ",DJ26))</f>
        <v>Internet - 100</v>
      </c>
      <c r="DO26" s="295" t="str">
        <f ca="1">IF(DI27="","",CONCATENATE(DI27," - ",DJ27))</f>
        <v>D. Store Card 3 - 30</v>
      </c>
      <c r="DP26" s="295" t="str">
        <f ca="1">IF(DI28="","",CONCATENATE(DI28," - ",DJ28))</f>
        <v>Pet Care - 80</v>
      </c>
      <c r="DQ26" s="440" t="str">
        <f ca="1">IF(DK26="","",CONCATENATE(DK26," - ",DL26))</f>
        <v>Paycheck 2 - 400</v>
      </c>
      <c r="DR26" s="441" t="str">
        <f ca="1">IF(DK27="","",CONCATENATE(DK27," - ",DL27))</f>
        <v/>
      </c>
      <c r="DS26" s="442" t="str">
        <f ca="1">IF(DK28="","",CONCATENATE(DK28," - ",DL28))</f>
        <v/>
      </c>
    </row>
    <row r="27" spans="1:123" s="292" customFormat="1" ht="15" customHeight="1" x14ac:dyDescent="0.3">
      <c r="A27" s="1183" t="s">
        <v>478</v>
      </c>
      <c r="B27" s="1182"/>
      <c r="C27" s="1183" t="s">
        <v>478</v>
      </c>
      <c r="D27" s="1182"/>
      <c r="E27" s="1183" t="s">
        <v>478</v>
      </c>
      <c r="F27" s="1182"/>
      <c r="G27" s="1183" t="s">
        <v>478</v>
      </c>
      <c r="H27" s="1182"/>
      <c r="I27" s="1183" t="s">
        <v>478</v>
      </c>
      <c r="J27" s="1182"/>
      <c r="K27" s="1183" t="s">
        <v>478</v>
      </c>
      <c r="L27" s="1182"/>
      <c r="M27" s="1183" t="s">
        <v>478</v>
      </c>
      <c r="N27" s="1182"/>
      <c r="P27" s="295" t="str">
        <f t="shared" ca="1" si="89"/>
        <v/>
      </c>
      <c r="Q27" s="295" t="str">
        <f t="shared" ca="1" si="81"/>
        <v/>
      </c>
      <c r="R27" s="295" t="str">
        <f t="shared" ca="1" si="81"/>
        <v/>
      </c>
      <c r="S27" s="296" t="str">
        <f t="shared" ca="1" si="81"/>
        <v/>
      </c>
      <c r="T27" s="295" t="str">
        <f t="shared" ca="1" si="81"/>
        <v/>
      </c>
      <c r="U27" s="295" t="str">
        <f t="shared" ca="1" si="81"/>
        <v/>
      </c>
      <c r="V27" s="1158"/>
      <c r="W27" s="1159"/>
      <c r="X27" s="445"/>
      <c r="Y27"/>
      <c r="AB27" s="299"/>
      <c r="AC27" s="366" t="s">
        <v>495</v>
      </c>
      <c r="AD27" s="367" t="s">
        <v>192</v>
      </c>
      <c r="AE27" s="367" t="s">
        <v>193</v>
      </c>
      <c r="AF27" s="368" t="s">
        <v>11</v>
      </c>
      <c r="AG27" s="300"/>
      <c r="AH27"/>
      <c r="AI27" s="304" t="str">
        <f t="shared" ca="1" si="82"/>
        <v/>
      </c>
      <c r="AJ27" s="305" t="str">
        <f t="shared" ca="1" si="60"/>
        <v/>
      </c>
      <c r="AK27" s="306" t="str">
        <f t="shared" ca="1" si="61"/>
        <v/>
      </c>
      <c r="AL27" s="307" t="str">
        <f t="shared" ca="1" si="62"/>
        <v/>
      </c>
      <c r="AM27" s="304" t="str">
        <f t="shared" ca="1" si="83"/>
        <v/>
      </c>
      <c r="AN27" s="305" t="str">
        <f t="shared" ca="1" si="63"/>
        <v/>
      </c>
      <c r="AO27" s="306" t="str">
        <f t="shared" ca="1" si="64"/>
        <v/>
      </c>
      <c r="AP27" s="307" t="str">
        <f t="shared" ca="1" si="65"/>
        <v/>
      </c>
      <c r="AQ27" s="304" t="str">
        <f t="shared" ca="1" si="84"/>
        <v/>
      </c>
      <c r="AR27" s="305" t="str">
        <f t="shared" ca="1" si="66"/>
        <v/>
      </c>
      <c r="AS27" s="306" t="str">
        <f t="shared" ca="1" si="67"/>
        <v/>
      </c>
      <c r="AT27" s="307" t="str">
        <f t="shared" ca="1" si="68"/>
        <v/>
      </c>
      <c r="AU27" s="304" t="str">
        <f t="shared" ca="1" si="85"/>
        <v/>
      </c>
      <c r="AV27" s="305" t="str">
        <f t="shared" ca="1" si="69"/>
        <v/>
      </c>
      <c r="AW27" s="306" t="str">
        <f t="shared" ca="1" si="70"/>
        <v/>
      </c>
      <c r="AX27" s="307" t="str">
        <f t="shared" ca="1" si="71"/>
        <v/>
      </c>
      <c r="AY27" s="304" t="str">
        <f t="shared" ca="1" si="86"/>
        <v/>
      </c>
      <c r="AZ27" s="305" t="str">
        <f t="shared" ca="1" si="72"/>
        <v/>
      </c>
      <c r="BA27" s="306" t="str">
        <f t="shared" ca="1" si="73"/>
        <v/>
      </c>
      <c r="BB27" s="307" t="str">
        <f t="shared" ca="1" si="74"/>
        <v/>
      </c>
      <c r="BC27" s="304" t="str">
        <f t="shared" ca="1" si="87"/>
        <v/>
      </c>
      <c r="BD27" s="305" t="str">
        <f t="shared" ca="1" si="75"/>
        <v/>
      </c>
      <c r="BE27" s="306" t="str">
        <f t="shared" ca="1" si="76"/>
        <v/>
      </c>
      <c r="BF27" s="307" t="str">
        <f t="shared" ca="1" si="77"/>
        <v/>
      </c>
      <c r="BG27" s="304" t="str">
        <f t="shared" ca="1" si="88"/>
        <v/>
      </c>
      <c r="BH27" s="305" t="str">
        <f t="shared" ca="1" si="78"/>
        <v/>
      </c>
      <c r="BI27" s="306" t="str">
        <f t="shared" ca="1" si="79"/>
        <v/>
      </c>
      <c r="BJ27" s="307" t="str">
        <f t="shared" ca="1" si="80"/>
        <v/>
      </c>
      <c r="BL27" s="412" t="str">
        <f ca="1">IF(OR(BM27="",BM27=0),"",MAX(BL$5:BL26)+1)</f>
        <v/>
      </c>
      <c r="BM27" s="316" t="str">
        <f ca="1">IFERROR(INDEX($AJ$6:$AJ$17, ROWS(BM$4:$BM25)), IFERROR(INDEX($AN$6:$AN$17, ROWS(BM$4:$BM25)-ROWS($AJ$6:$AJ$17)), IFERROR(INDEX($AR$6:$AR$17, ROWS(BM$4:$BM25)-ROWS($AJ$6:$AJ$17)-ROWS($AN$6:$AN$17)),IFERROR(INDEX($AV$6:$AV$17, ROWS(BM$4:$BM25)-ROWS($AJ$6:$AJ$17)-ROWS($AN$6:$AN$17)-ROWS($AR$6:$AR$17)),IFERROR(INDEX($AZ$6:$AZ$17, ROWS(BM$4:$BM25)-ROWS($AJ$6:$AJ$17)-ROWS($AN$6:$AN$17)-ROWS($AR$6:$AR$17)-ROWS($AV$6:$AV$17)),IFERROR(INDEX($BD$6:$BD$17, ROWS(BM$4:$BM25)-ROWS($AJ$6:$AJ$17)-ROWS($AN$6:$AN$17)-ROWS($AR$6:$AR$17)-ROWS($AV$6:$AV$17)-ROWS($AZ$6:$AZ$17)),IFERROR(INDEX($BH$6:$BH$17, ROWS(BM$4:$BM25)-ROWS($AJ$6:$AJ$17)-ROWS($AN$6:$AN$17)-ROWS($AR$6:$AR$17)-ROWS($AV$6:$AV$17)-ROWS($AZ$6:$AZ$17)-ROWS($BD$6:$BD$17)), "")))))))</f>
        <v/>
      </c>
      <c r="BN27" s="316" t="str">
        <f t="shared" ca="1" si="30"/>
        <v/>
      </c>
      <c r="BO27" s="316" t="str">
        <f ca="1">IF(OR(BP27="",BP27=0),"",MAX(BO$5:BO26)+1)</f>
        <v/>
      </c>
      <c r="BP27" s="316" t="str">
        <f ca="1">IFERROR(INDEX($AK$6:$AK$17, ROWS($BP$4:BP25)), IFERROR(INDEX($AO$6:$AO$17, ROWS($BP$4:BP25)-ROWS($AK$6:$AK$17)), IFERROR(INDEX($AS$6:$AS$17, ROWS($BP$4:BP25)-ROWS($AK$6:$AK$17)-ROWS($AO$6:$AO$17)),IFERROR(INDEX($AW$6:$AW$17, ROWS($BP$4:BP25)-ROWS($AK$6:$AK$17)-ROWS($AO$6:$AO$17)-ROWS($AS$6:$AS$17)),IFERROR(INDEX($BA$6:$BA$17, ROWS($BP$4:BP25)-ROWS($AK$6:$AK$17)-ROWS($AO$6:$AO$17)-ROWS($AS$6:$AS$17)-ROWS($AW$6:$AW$17)),IFERROR(INDEX($BE$6:$BE$17, ROWS($BP$4:BP25)-ROWS($AK$6:$AK$17)-ROWS($AO$6:$AO$17)-ROWS($AS$6:$AS$17)-ROWS($AW$6:$AW$17)-ROWS($BA$6:$BA$17)),IFERROR(INDEX($BI$6:$BI$17, ROWS($BP$4:BP25)-ROWS($AK$6:$AK$17)-ROWS($AO$6:$AO$17)-ROWS($AS$6:$AS$17)-ROWS($AW$6:$AW$17)-ROWS($BA$6:$BA$17)-ROWS($BE$6:$BE$17)), "")))))))</f>
        <v/>
      </c>
      <c r="BQ27" s="316" t="str">
        <f t="shared" ca="1" si="31"/>
        <v/>
      </c>
      <c r="BR27" s="413" t="str">
        <f t="shared" ca="1" si="32"/>
        <v/>
      </c>
      <c r="BS27" s="412" t="str">
        <f ca="1">IF(OR(BT27="",BT27=0),"",MAX(BS$5:BS26)+1)</f>
        <v/>
      </c>
      <c r="BT27" s="316" t="str">
        <f ca="1">IFERROR(INDEX($AJ$22:$AJ$33, ROWS($BT$4:BT25)), IFERROR(INDEX($AN$22:$AN$33, ROWS($BT$4:BT25)-ROWS($AJ$22:$AJ$33)), IFERROR(INDEX($AR$22:$AR$33, ROWS($BT$4:BT25)-ROWS($AJ$22:$AJ$33)-ROWS($AN$22:$AN$33)),IFERROR(INDEX($AV$22:$AV$33, ROWS($BT$4:BT25)-ROWS($AJ$22:$AJ$33)-ROWS($AN$22:$AN$33)-ROWS($AR$22:$AR$33)),IFERROR(INDEX($AZ$22:$AZ$33, ROWS($BT$4:BT25)-ROWS($AJ$22:$AJ$33)-ROWS($AN$22:$AN$33)-ROWS($AR$22:$AR$33)-ROWS($AV$22:$AV$33)),IFERROR(INDEX($BD$22:$BD$33, ROWS($BT$4:BT25)-ROWS($AJ$22:$AJ$33)-ROWS($AN$22:$AN$33)-ROWS($AR$22:$AR$33)-ROWS($AV$22:$AV$33)-ROWS($AZ$22:$AZ$33)),IFERROR(INDEX($BH$22:$BH$33, ROWS($BT$4:BT25)-ROWS($AJ$22:$AJ$33)-ROWS($AN$22:$AN$33)-ROWS($AR$22:$AR$33)-ROWS($AV$22:$AV$33)-ROWS($AZ$22:$AZ$33)-ROWS($BD$22:$BD$33)), "")))))))</f>
        <v/>
      </c>
      <c r="BU27" s="316" t="str">
        <f t="shared" ca="1" si="33"/>
        <v/>
      </c>
      <c r="BV27" s="316" t="str">
        <f ca="1">IF(OR(BW27="",BW27=0),"",MAX(BV$5:BV26)+1)</f>
        <v/>
      </c>
      <c r="BW27" s="316" t="str">
        <f ca="1">IFERROR(INDEX($AK$22:$AK$33, ROWS($BW$4:BW25)), IFERROR(INDEX($AO$22:$AO$33, ROWS($BW$4:BW25)-ROWS($AK$22:$AK$33)), IFERROR(INDEX($AS$22:$AS$33, ROWS($BW$4:BW25)-ROWS($AK$22:$AK$33)-ROWS($AO$22:$AO$33)),IFERROR(INDEX($AW$22:$AW$33, ROWS($BW$4:BW25)-ROWS($AK$22:$AK$33)-ROWS($AO$22:$AO$33)-ROWS($AS$22:$AS$33)),IFERROR(INDEX($BA$22:$BA$33, ROWS($BW$4:BW25)-ROWS($AK$22:$AK$33)-ROWS($AO$22:$AO$33)-ROWS($AS$22:$AS$33)-ROWS($AW$22:$AW$33)),IFERROR(INDEX($BE$22:$BE$33, ROWS($BW$4:BW25)-ROWS($AK$22:$AK$33)-ROWS($AO$22:$AO$33)-ROWS($AS$22:$AS$33)-ROWS($AW$22:$AW$33)-ROWS($BA$22:$BA$33)),IFERROR(INDEX($BI$22:$BI$33, ROWS($BW$4:BW25)-ROWS($AK$22:$AK$33)-ROWS($AO$22:$AO$33)-ROWS($AS$22:$AS$33)-ROWS($AW$22:$AW$33)-ROWS($BA$22:$BA$33)-ROWS($BE$22:$BE$33)), "")))))))</f>
        <v/>
      </c>
      <c r="BX27" s="316" t="str">
        <f t="shared" ca="1" si="34"/>
        <v/>
      </c>
      <c r="BY27" s="413" t="str">
        <f t="shared" ca="1" si="35"/>
        <v/>
      </c>
      <c r="BZ27" s="412" t="str">
        <f ca="1">IF(OR(CA27="",CA27=0),"",MAX(BZ$5:BZ26)+1)</f>
        <v/>
      </c>
      <c r="CA27" s="316" t="str">
        <f ca="1">IFERROR(INDEX($AJ$38:$AJ$49, ROWS($CA$4:CA25)), IFERROR(INDEX($AN$38:$AN$49, ROWS($CA$4:CA25)-ROWS($AJ$38:$AJ$49)), IFERROR(INDEX($AR$38:$AR$49, ROWS($CA$4:CA25)-ROWS($AJ$38:$AJ$49)-ROWS($AN$38:$AN$49)),IFERROR(INDEX($AV$38:$AV$49, ROWS($CA$4:CA25)-ROWS($AJ$38:$AJ$49)-ROWS($AN$38:$AN$49)-ROWS($AR$38:$AR$49)),IFERROR(INDEX($AZ$38:$AZ$49, ROWS($CA$4:CA25)-ROWS($AJ$38:$AJ$49)-ROWS($AN$38:$AN$49)-ROWS($AR$38:$AR$49)-ROWS($AV$38:$AV$49)),IFERROR(INDEX($BD$38:$BD$49, ROWS($CA$4:CA25)-ROWS($AJ$38:$AJ$49)-ROWS($AN$38:$AN$49)-ROWS($AR$38:$AR$49)-ROWS($AV$38:$AV$49)-ROWS($AZ$38:$AZ$49)),IFERROR(INDEX($BH$38:$BH$49, ROWS($CA$4:CA25)-ROWS($AJ$38:$AJ$49)-ROWS($AN$38:$AN$49)-ROWS($AR$38:$AR$49)-ROWS($AV$38:$AV$49)-ROWS($AZ$38:$AZ$49)-ROWS($BD$38:$BD$49)), "")))))))</f>
        <v/>
      </c>
      <c r="CB27" s="316" t="str">
        <f t="shared" ca="1" si="36"/>
        <v/>
      </c>
      <c r="CC27" s="316" t="str">
        <f ca="1">IF(OR(CD27="",CD27=0),"",MAX(CC$5:CC26)+1)</f>
        <v/>
      </c>
      <c r="CD27" s="316" t="str">
        <f ca="1">IFERROR(INDEX($AK$38:$AK$49, ROWS($CD$4:CD25)), IFERROR(INDEX($AO$38:$AO$49, ROWS($CD$4:CD25)-ROWS($AK$38:$AK$49)), IFERROR(INDEX($AS$38:$AS$49, ROWS($CD$4:CD25)-ROWS($AK$38:$AK$49)-ROWS($AO$38:$AO$49)),IFERROR(INDEX($AW$38:$AW$49, ROWS($CD$4:CD25)-ROWS($AK$38:$AK$49)-ROWS($AO$38:$AO$49)-ROWS($AS$38:$AS$49)),IFERROR(INDEX($BA$38:$BA$49, ROWS($CD$4:CD25)-ROWS($AK$38:$AK$49)-ROWS($AO$38:$AO$49)-ROWS($AS$38:$AS$49)-ROWS($AW$38:$AW$49)),IFERROR(INDEX($BE$38:$BE$49, ROWS($CD$4:CD25)-ROWS($AK$38:$AK$49)-ROWS($AO$38:$AO$49)-ROWS($AS$38:$AS$49)-ROWS($AW$38:$AW$49)-ROWS($BA$38:$BA$49)),IFERROR(INDEX($BI$38:$BI$49, ROWS($CD$4:CD25)-ROWS($AK$38:$AK$49)-ROWS($AO$38:$AO$49)-ROWS($AS$38:$AS$49)-ROWS($AW$38:$AW$49)-ROWS($BA$38:$BA$49)-ROWS($BE$38:$BE$49)), "")))))))</f>
        <v/>
      </c>
      <c r="CE27" s="316" t="str">
        <f t="shared" ca="1" si="37"/>
        <v/>
      </c>
      <c r="CF27" s="413" t="str">
        <f t="shared" ca="1" si="38"/>
        <v/>
      </c>
      <c r="CG27" s="412" t="str">
        <f ca="1">IF(OR(CH27="",CH27=0),"",MAX(CG$5:CG26)+1)</f>
        <v/>
      </c>
      <c r="CH27" s="316" t="str">
        <f ca="1">IFERROR(INDEX($AJ$54:$AJ$65, ROWS($CH$4:CH25)), IFERROR(INDEX($AN$54:$AN$65, ROWS($CH$4:CH25)-ROWS($AJ$54:$AJ$65)), IFERROR(INDEX($AR$54:$AR$65, ROWS($CH$4:CH25)-ROWS($AJ$54:$AJ$65)-ROWS($AN$54:$AN$65)),IFERROR(INDEX($AV$54:$AV$65, ROWS($CH$4:CH25)-ROWS($AJ$54:$AJ$65)-ROWS($AN$54:$AN$65)-ROWS($AR$54:$AR$65)),IFERROR(INDEX($AZ$54:$AZ$65, ROWS($CH$4:CH25)-ROWS($AJ$54:$AJ$65)-ROWS($AN$54:$AN$65)-ROWS($AR$54:$AR$65)-ROWS($AV$54:$AV$65)),IFERROR(INDEX($BD$54:$BD$65, ROWS($CH$4:CH25)-ROWS($AJ$54:$AJ$65)-ROWS($AN$54:$AN$65)-ROWS($AR$54:$AR$65)-ROWS($AV$54:$AV$65)-ROWS($AZ$54:$AZ$65)),IFERROR(INDEX($BH$54:$BH$65, ROWS($CH$4:CH25)-ROWS($AJ$54:$AJ$65)-ROWS($AN$54:$AN$65)-ROWS($AR$54:$AR$65)-ROWS($AV$54:$AV$65)-ROWS($AZ$54:$AZ$65)-ROWS($BD$54:$BD$65)), "")))))))</f>
        <v/>
      </c>
      <c r="CI27" s="316" t="str">
        <f t="shared" ca="1" si="39"/>
        <v/>
      </c>
      <c r="CJ27" s="316" t="str">
        <f ca="1">IF(OR(CK27="",CK27=0),"",MAX(CJ$5:CJ26)+1)</f>
        <v/>
      </c>
      <c r="CK27" s="316" t="str">
        <f ca="1">IFERROR(INDEX($AK$54:$AK$65, ROWS($CK$4:CK25)), IFERROR(INDEX($AO$54:$AO$65, ROWS($CK$4:CK25)-ROWS($AK$54:$AK$65)), IFERROR(INDEX($AS$54:$AS$65, ROWS($CK$4:CK25)-ROWS($AK$54:$AK$65)-ROWS($AO$54:$AO$65)),IFERROR(INDEX($AW$54:$AW$65, ROWS($CK$4:CK25)-ROWS($AK$54:$AK$65)-ROWS($AO$54:$AO$65)-ROWS($AS$54:$AS$65)),IFERROR(INDEX($BA$54:$BA$65, ROWS($CK$4:CK25)-ROWS($AK$54:$AK$65)-ROWS($AO$54:$AO$65)-ROWS($AS$54:$AS$65)-ROWS($AW$54:$AW$65)),IFERROR(INDEX($BE$54:$BE$65, ROWS($CK$4:CK25)-ROWS($AK$54:$AK$65)-ROWS($AO$54:$AO$65)-ROWS($AS$54:$AS$65)-ROWS($AW$54:$AW$65)-ROWS($BA$54:$BA$65)),IFERROR(INDEX($BI$54:$BI$65, ROWS($CK$4:CK25)-ROWS($AK$54:$AK$65)-ROWS($AO$54:$AO$65)-ROWS($AS$54:$AS$65)-ROWS($AW$54:$AW$65)-ROWS($BA$54:$BA$65)-ROWS($BE$54:$BE$65)), "")))))))</f>
        <v/>
      </c>
      <c r="CL27" s="316" t="str">
        <f t="shared" ca="1" si="40"/>
        <v/>
      </c>
      <c r="CM27" s="413" t="str">
        <f t="shared" ca="1" si="41"/>
        <v/>
      </c>
      <c r="CN27" s="412" t="str">
        <f ca="1">IF(OR(CO27="",CO27=0),"",MAX(CN$5:CN26)+1)</f>
        <v/>
      </c>
      <c r="CO27" s="316" t="str">
        <f ca="1">IFERROR(INDEX($AJ$70:$AJ$81, ROWS($CO$4:CO25)), IFERROR(INDEX($AN$70:$AN$81, ROWS($CO$4:CO25)-ROWS($AJ$70:$AJ$81)), IFERROR(INDEX($AR$70:$AR$81, ROWS($CO$4:CO25)-ROWS($AJ$70:$AJ$81)-ROWS($AN$70:$AN$81)),IFERROR(INDEX($AV$70:$AV$81, ROWS($CO$4:CO25)-ROWS($AJ$70:$AJ$81)-ROWS($AN$70:$AN$81)-ROWS($AR$70:$AR$81)),IFERROR(INDEX($AZ$70:$AZ$81, ROWS($CO$4:CO25)-ROWS($AJ$70:$AJ$81)-ROWS($AN$70:$AN$81)-ROWS($AR$70:$AR$81)-ROWS($AV$70:$AV$81)),IFERROR(INDEX($BD$70:$BD$81, ROWS($CO$4:CO25)-ROWS($AJ$70:$AJ$81)-ROWS($AN$70:$AN$81)-ROWS($AR$70:$AR$81)-ROWS($AV$70:$AV$81)-ROWS($AZ$70:$AZ$81)),IFERROR(INDEX($BH$70:$BH$81, ROWS($CO$4:CO25)-ROWS($AJ$70:$AJ$81)-ROWS($AN$70:$AN$81)-ROWS($AR$70:$AR$81)-ROWS($AV$70:$AV$81)-ROWS($AZ$70:$AZ$81)-ROWS($BD$70:$BD$81)), "")))))))</f>
        <v/>
      </c>
      <c r="CP27" s="316" t="str">
        <f t="shared" ca="1" si="42"/>
        <v/>
      </c>
      <c r="CQ27" s="316" t="str">
        <f ca="1">IF(OR(CR27="",CR27=0),"",MAX(CQ$5:CQ26)+1)</f>
        <v/>
      </c>
      <c r="CR27" s="316" t="str">
        <f ca="1">IFERROR(INDEX($AK$70:$AK$81, ROWS($CR$4:CR25)), IFERROR(INDEX($AO$70:$AO$81, ROWS($CR$4:CR25)-ROWS($AK$70:$AK$81)), IFERROR(INDEX($AS$70:$AS$81, ROWS($CR$4:CR25)-ROWS($AK$70:$AK$81)-ROWS($AO$70:$AO$81)),IFERROR(INDEX($AW$70:$AW$81, ROWS($CR$4:CR25)-ROWS($AK$70:$AK$81)-ROWS($AO$70:$AO$81)-ROWS($AS$70:$AS$81)),IFERROR(INDEX($BA$70:$BA$81, ROWS($CR$4:CR25)-ROWS($AK$70:$AK$81)-ROWS($AO$70:$AO$81)-ROWS($AS$70:$AS$81)-ROWS($AW$70:$AW$81)),IFERROR(INDEX($BE$70:$BE$81, ROWS($CR$4:CR25)-ROWS($AK$70:$AK$81)-ROWS($AO$70:$AO$81)-ROWS($AS$70:$AS$81)-ROWS($AW$70:$AW$81)-ROWS($BA$70:$BA$81)),IFERROR(INDEX($BI$70:$BI$81, ROWS($CR$4:CR25)-ROWS($AK$70:$AK$81)-ROWS($AO$70:$AO$81)-ROWS($AS$70:$AS$81)-ROWS($AW$70:$AW$81)-ROWS($BA$70:$BA$81)-ROWS($BE$70:$BE$81)), "")))))))</f>
        <v/>
      </c>
      <c r="CS27" s="316" t="str">
        <f t="shared" ca="1" si="43"/>
        <v/>
      </c>
      <c r="CT27" s="413" t="str">
        <f t="shared" ca="1" si="44"/>
        <v/>
      </c>
      <c r="CU27" s="412" t="str">
        <f>IF(OR(CV27="",CV27=0),"",MAX(CU$5:CU26)+1)</f>
        <v/>
      </c>
      <c r="CV27" s="316">
        <f>IFERROR(INDEX($AJ$86:$AJ$97, ROWS($CV$4:CV25)), IFERROR(INDEX($AN$86:$AN$97, ROWS($CV$4:CV25)-ROWS($AJ$86:$AJ$97)), ""))</f>
        <v>0</v>
      </c>
      <c r="CW27" s="316" t="str">
        <f t="shared" si="45"/>
        <v/>
      </c>
      <c r="CX27" s="316" t="str">
        <f>IF(OR(CY27="",CY27=0),"",MAX(CX$5:CX26)+1)</f>
        <v/>
      </c>
      <c r="CY27" s="316">
        <f>IFERROR(INDEX($AK$86:$AK$97, ROWS($CY$4:CY25)), IFERROR(INDEX($AO$86:$AO$97, ROWS($CY$4:CY25)-ROWS($AK$86:$AK$97)), ""))</f>
        <v>0</v>
      </c>
      <c r="CZ27" s="316" t="str">
        <f t="shared" si="46"/>
        <v/>
      </c>
      <c r="DA27" s="413" t="str">
        <f t="shared" si="47"/>
        <v/>
      </c>
      <c r="DC27" s="438">
        <f ca="1">IF(OR(DD27="",DD27=0),"",MAX(DC$25:DC26)+1)</f>
        <v>2</v>
      </c>
      <c r="DD27" s="434" t="str">
        <f t="shared" ref="DD27:DD43" ca="1" si="90">IF(BU7="","",IF(NOT(BY7="Income"),BU7,""))</f>
        <v>D. Store Card 3</v>
      </c>
      <c r="DE27" s="413">
        <f t="shared" ref="DE27:DE43" ca="1" si="91">IF(BX7="","",IF(NOT(BY7="Income"),BX7,""))</f>
        <v>30</v>
      </c>
      <c r="DF27" s="431" t="str">
        <f ca="1">IF(OR(DG27="",DG27=0),"",MAX(DF$25:DF26)+1)</f>
        <v/>
      </c>
      <c r="DG27" s="412" t="str">
        <f t="shared" ref="DG27:DG43" ca="1" si="92">IF(BU7="","",IF(BY7="Income",BU7,""))</f>
        <v/>
      </c>
      <c r="DH27" s="413" t="str">
        <f t="shared" ref="DH27:DH43" ca="1" si="93">IF(BU7="","",IF(BY7="Income",BX7,""))</f>
        <v/>
      </c>
      <c r="DI27" s="412" t="str">
        <f t="shared" ref="DI27:DI43" ca="1" si="94">IFERROR(INDEX($DD$26:$DD$43,MATCH(ROW()-ROW($DI$25),$DC$26:$DC$43,0)),"")</f>
        <v>D. Store Card 3</v>
      </c>
      <c r="DJ27" s="413">
        <f t="shared" ref="DJ27:DJ43" ca="1" si="95">IFERROR(INDEX($DE$26:$DE$43,MATCH(ROW()-ROW($DI$25),$DC$26:$DC$43,0)),"")</f>
        <v>30</v>
      </c>
      <c r="DK27" s="412" t="str">
        <f t="shared" ref="DK27:DK43" ca="1" si="96">IFERROR(INDEX($DG$26:$DG$43,MATCH(ROW()-ROW($DK$25),$DF$26:$DF$43,0)),"")</f>
        <v/>
      </c>
      <c r="DL27" s="413" t="str">
        <f t="shared" ref="DL27:DL43" ca="1" si="97">IFERROR(INDEX($DH$26:$DH$43,MATCH(ROW()-ROW($DK$25),$DF$26:$DF$43,0)),"")</f>
        <v/>
      </c>
      <c r="DN27" s="425" t="str">
        <f ca="1">IF(DI29="","",CONCATENATE(DI29," - ",DJ29))</f>
        <v>Groceries - 125</v>
      </c>
      <c r="DO27" s="295" t="str">
        <f ca="1">IF(DI30="","",CONCATENATE(DI30," - ",DJ30))</f>
        <v>Life Insurance - 70</v>
      </c>
      <c r="DP27" s="295" t="str">
        <f ca="1">IF(DI31="","",CONCATENATE(DI31," - ",DJ31))</f>
        <v>Lawn Service - 50</v>
      </c>
      <c r="DQ27" s="425" t="str">
        <f ca="1">IF(DK29="","",CONCATENATE(DK29," - ",DL29))</f>
        <v/>
      </c>
      <c r="DR27" s="295" t="str">
        <f ca="1">IF(DK30="","",CONCATENATE(DK30," - ",DL30))</f>
        <v/>
      </c>
      <c r="DS27" s="426" t="str">
        <f ca="1">IF(DK31="","",CONCATENATE(DK31," - ",DL31))</f>
        <v/>
      </c>
    </row>
    <row r="28" spans="1:123" s="292" customFormat="1" ht="15" customHeight="1" x14ac:dyDescent="0.3">
      <c r="A28" s="1173" t="s">
        <v>478</v>
      </c>
      <c r="B28" s="1174"/>
      <c r="C28" s="1173" t="s">
        <v>478</v>
      </c>
      <c r="D28" s="1174"/>
      <c r="E28" s="1173" t="s">
        <v>478</v>
      </c>
      <c r="F28" s="1174"/>
      <c r="G28" s="1173" t="s">
        <v>478</v>
      </c>
      <c r="H28" s="1174"/>
      <c r="I28" s="1173" t="s">
        <v>478</v>
      </c>
      <c r="J28" s="1174"/>
      <c r="K28" s="1173" t="s">
        <v>478</v>
      </c>
      <c r="L28" s="1174"/>
      <c r="M28" s="1173" t="s">
        <v>478</v>
      </c>
      <c r="N28" s="1174"/>
      <c r="P28" s="297" t="str">
        <f t="shared" ca="1" si="89"/>
        <v/>
      </c>
      <c r="Q28" s="297" t="str">
        <f t="shared" ca="1" si="81"/>
        <v/>
      </c>
      <c r="R28" s="297" t="str">
        <f t="shared" ca="1" si="81"/>
        <v/>
      </c>
      <c r="S28" s="298" t="str">
        <f t="shared" ca="1" si="81"/>
        <v/>
      </c>
      <c r="T28" s="297" t="str">
        <f t="shared" ca="1" si="81"/>
        <v/>
      </c>
      <c r="U28" s="297" t="str">
        <f t="shared" ca="1" si="81"/>
        <v/>
      </c>
      <c r="V28" s="1160" t="s">
        <v>503</v>
      </c>
      <c r="W28" s="1161"/>
      <c r="X28" s="424">
        <f ca="1">IF(OR(X26=""),0,SUM(X25+X26-X24))</f>
        <v>3455.3100000000004</v>
      </c>
      <c r="Y28"/>
      <c r="AB28" s="299"/>
      <c r="AC28" s="358">
        <f>IF('Data Entry'!H12="","",'Data Entry'!H12)</f>
        <v>23</v>
      </c>
      <c r="AD28" s="356" t="str">
        <f>IF('Data Entry'!G12="","",'Data Entry'!G12)</f>
        <v>Credit Card 1</v>
      </c>
      <c r="AE28" s="363">
        <f>IF('Data Entry'!J12="","",'Data Entry'!J12)</f>
        <v>50</v>
      </c>
      <c r="AF28" s="402">
        <f>IF('Data Entry'!I12="","",'Data Entry'!I12)</f>
        <v>800</v>
      </c>
      <c r="AG28" s="300"/>
      <c r="AH28"/>
      <c r="AI28" s="304" t="str">
        <f t="shared" ca="1" si="82"/>
        <v/>
      </c>
      <c r="AJ28" s="305" t="str">
        <f t="shared" ca="1" si="60"/>
        <v/>
      </c>
      <c r="AK28" s="306" t="str">
        <f t="shared" ca="1" si="61"/>
        <v/>
      </c>
      <c r="AL28" s="307" t="str">
        <f t="shared" ca="1" si="62"/>
        <v/>
      </c>
      <c r="AM28" s="304" t="str">
        <f t="shared" ca="1" si="83"/>
        <v/>
      </c>
      <c r="AN28" s="305" t="str">
        <f t="shared" ca="1" si="63"/>
        <v/>
      </c>
      <c r="AO28" s="306" t="str">
        <f t="shared" ca="1" si="64"/>
        <v/>
      </c>
      <c r="AP28" s="307" t="str">
        <f t="shared" ca="1" si="65"/>
        <v/>
      </c>
      <c r="AQ28" s="304" t="str">
        <f t="shared" ca="1" si="84"/>
        <v/>
      </c>
      <c r="AR28" s="305" t="str">
        <f t="shared" ca="1" si="66"/>
        <v/>
      </c>
      <c r="AS28" s="306" t="str">
        <f t="shared" ca="1" si="67"/>
        <v/>
      </c>
      <c r="AT28" s="307" t="str">
        <f t="shared" ca="1" si="68"/>
        <v/>
      </c>
      <c r="AU28" s="304" t="str">
        <f t="shared" ca="1" si="85"/>
        <v/>
      </c>
      <c r="AV28" s="305" t="str">
        <f t="shared" ca="1" si="69"/>
        <v/>
      </c>
      <c r="AW28" s="306" t="str">
        <f t="shared" ca="1" si="70"/>
        <v/>
      </c>
      <c r="AX28" s="307" t="str">
        <f t="shared" ca="1" si="71"/>
        <v/>
      </c>
      <c r="AY28" s="304" t="str">
        <f t="shared" ca="1" si="86"/>
        <v/>
      </c>
      <c r="AZ28" s="305" t="str">
        <f t="shared" ca="1" si="72"/>
        <v/>
      </c>
      <c r="BA28" s="306" t="str">
        <f t="shared" ca="1" si="73"/>
        <v/>
      </c>
      <c r="BB28" s="307" t="str">
        <f t="shared" ca="1" si="74"/>
        <v/>
      </c>
      <c r="BC28" s="304" t="str">
        <f t="shared" ca="1" si="87"/>
        <v/>
      </c>
      <c r="BD28" s="305" t="str">
        <f t="shared" ca="1" si="75"/>
        <v/>
      </c>
      <c r="BE28" s="306" t="str">
        <f t="shared" ca="1" si="76"/>
        <v/>
      </c>
      <c r="BF28" s="307" t="str">
        <f t="shared" ca="1" si="77"/>
        <v/>
      </c>
      <c r="BG28" s="304" t="str">
        <f t="shared" ca="1" si="88"/>
        <v/>
      </c>
      <c r="BH28" s="305" t="str">
        <f t="shared" ca="1" si="78"/>
        <v/>
      </c>
      <c r="BI28" s="306" t="str">
        <f t="shared" ca="1" si="79"/>
        <v/>
      </c>
      <c r="BJ28" s="307" t="str">
        <f t="shared" ca="1" si="80"/>
        <v/>
      </c>
      <c r="BL28" s="412" t="str">
        <f ca="1">IF(OR(BM28="",BM28=0),"",MAX(BL$5:BL27)+1)</f>
        <v/>
      </c>
      <c r="BM28" s="316" t="str">
        <f ca="1">IFERROR(INDEX($AJ$6:$AJ$17, ROWS(BM$4:$BM26)), IFERROR(INDEX($AN$6:$AN$17, ROWS(BM$4:$BM26)-ROWS($AJ$6:$AJ$17)), IFERROR(INDEX($AR$6:$AR$17, ROWS(BM$4:$BM26)-ROWS($AJ$6:$AJ$17)-ROWS($AN$6:$AN$17)),IFERROR(INDEX($AV$6:$AV$17, ROWS(BM$4:$BM26)-ROWS($AJ$6:$AJ$17)-ROWS($AN$6:$AN$17)-ROWS($AR$6:$AR$17)),IFERROR(INDEX($AZ$6:$AZ$17, ROWS(BM$4:$BM26)-ROWS($AJ$6:$AJ$17)-ROWS($AN$6:$AN$17)-ROWS($AR$6:$AR$17)-ROWS($AV$6:$AV$17)),IFERROR(INDEX($BD$6:$BD$17, ROWS(BM$4:$BM26)-ROWS($AJ$6:$AJ$17)-ROWS($AN$6:$AN$17)-ROWS($AR$6:$AR$17)-ROWS($AV$6:$AV$17)-ROWS($AZ$6:$AZ$17)),IFERROR(INDEX($BH$6:$BH$17, ROWS(BM$4:$BM26)-ROWS($AJ$6:$AJ$17)-ROWS($AN$6:$AN$17)-ROWS($AR$6:$AR$17)-ROWS($AV$6:$AV$17)-ROWS($AZ$6:$AZ$17)-ROWS($BD$6:$BD$17)), "")))))))</f>
        <v/>
      </c>
      <c r="BN28" s="316" t="str">
        <f t="shared" ca="1" si="30"/>
        <v/>
      </c>
      <c r="BO28" s="316" t="str">
        <f ca="1">IF(OR(BP28="",BP28=0),"",MAX(BO$5:BO27)+1)</f>
        <v/>
      </c>
      <c r="BP28" s="316" t="str">
        <f ca="1">IFERROR(INDEX($AK$6:$AK$17, ROWS($BP$4:BP26)), IFERROR(INDEX($AO$6:$AO$17, ROWS($BP$4:BP26)-ROWS($AK$6:$AK$17)), IFERROR(INDEX($AS$6:$AS$17, ROWS($BP$4:BP26)-ROWS($AK$6:$AK$17)-ROWS($AO$6:$AO$17)),IFERROR(INDEX($AW$6:$AW$17, ROWS($BP$4:BP26)-ROWS($AK$6:$AK$17)-ROWS($AO$6:$AO$17)-ROWS($AS$6:$AS$17)),IFERROR(INDEX($BA$6:$BA$17, ROWS($BP$4:BP26)-ROWS($AK$6:$AK$17)-ROWS($AO$6:$AO$17)-ROWS($AS$6:$AS$17)-ROWS($AW$6:$AW$17)),IFERROR(INDEX($BE$6:$BE$17, ROWS($BP$4:BP26)-ROWS($AK$6:$AK$17)-ROWS($AO$6:$AO$17)-ROWS($AS$6:$AS$17)-ROWS($AW$6:$AW$17)-ROWS($BA$6:$BA$17)),IFERROR(INDEX($BI$6:$BI$17, ROWS($BP$4:BP26)-ROWS($AK$6:$AK$17)-ROWS($AO$6:$AO$17)-ROWS($AS$6:$AS$17)-ROWS($AW$6:$AW$17)-ROWS($BA$6:$BA$17)-ROWS($BE$6:$BE$17)), "")))))))</f>
        <v/>
      </c>
      <c r="BQ28" s="316" t="str">
        <f t="shared" ca="1" si="31"/>
        <v/>
      </c>
      <c r="BR28" s="413" t="str">
        <f t="shared" ca="1" si="32"/>
        <v/>
      </c>
      <c r="BS28" s="412" t="str">
        <f ca="1">IF(OR(BT28="",BT28=0),"",MAX(BS$5:BS27)+1)</f>
        <v/>
      </c>
      <c r="BT28" s="316" t="str">
        <f ca="1">IFERROR(INDEX($AJ$22:$AJ$33, ROWS($BT$4:BT26)), IFERROR(INDEX($AN$22:$AN$33, ROWS($BT$4:BT26)-ROWS($AJ$22:$AJ$33)), IFERROR(INDEX($AR$22:$AR$33, ROWS($BT$4:BT26)-ROWS($AJ$22:$AJ$33)-ROWS($AN$22:$AN$33)),IFERROR(INDEX($AV$22:$AV$33, ROWS($BT$4:BT26)-ROWS($AJ$22:$AJ$33)-ROWS($AN$22:$AN$33)-ROWS($AR$22:$AR$33)),IFERROR(INDEX($AZ$22:$AZ$33, ROWS($BT$4:BT26)-ROWS($AJ$22:$AJ$33)-ROWS($AN$22:$AN$33)-ROWS($AR$22:$AR$33)-ROWS($AV$22:$AV$33)),IFERROR(INDEX($BD$22:$BD$33, ROWS($BT$4:BT26)-ROWS($AJ$22:$AJ$33)-ROWS($AN$22:$AN$33)-ROWS($AR$22:$AR$33)-ROWS($AV$22:$AV$33)-ROWS($AZ$22:$AZ$33)),IFERROR(INDEX($BH$22:$BH$33, ROWS($BT$4:BT26)-ROWS($AJ$22:$AJ$33)-ROWS($AN$22:$AN$33)-ROWS($AR$22:$AR$33)-ROWS($AV$22:$AV$33)-ROWS($AZ$22:$AZ$33)-ROWS($BD$22:$BD$33)), "")))))))</f>
        <v/>
      </c>
      <c r="BU28" s="316" t="str">
        <f t="shared" ca="1" si="33"/>
        <v/>
      </c>
      <c r="BV28" s="316" t="str">
        <f ca="1">IF(OR(BW28="",BW28=0),"",MAX(BV$5:BV27)+1)</f>
        <v/>
      </c>
      <c r="BW28" s="316" t="str">
        <f ca="1">IFERROR(INDEX($AK$22:$AK$33, ROWS($BW$4:BW26)), IFERROR(INDEX($AO$22:$AO$33, ROWS($BW$4:BW26)-ROWS($AK$22:$AK$33)), IFERROR(INDEX($AS$22:$AS$33, ROWS($BW$4:BW26)-ROWS($AK$22:$AK$33)-ROWS($AO$22:$AO$33)),IFERROR(INDEX($AW$22:$AW$33, ROWS($BW$4:BW26)-ROWS($AK$22:$AK$33)-ROWS($AO$22:$AO$33)-ROWS($AS$22:$AS$33)),IFERROR(INDEX($BA$22:$BA$33, ROWS($BW$4:BW26)-ROWS($AK$22:$AK$33)-ROWS($AO$22:$AO$33)-ROWS($AS$22:$AS$33)-ROWS($AW$22:$AW$33)),IFERROR(INDEX($BE$22:$BE$33, ROWS($BW$4:BW26)-ROWS($AK$22:$AK$33)-ROWS($AO$22:$AO$33)-ROWS($AS$22:$AS$33)-ROWS($AW$22:$AW$33)-ROWS($BA$22:$BA$33)),IFERROR(INDEX($BI$22:$BI$33, ROWS($BW$4:BW26)-ROWS($AK$22:$AK$33)-ROWS($AO$22:$AO$33)-ROWS($AS$22:$AS$33)-ROWS($AW$22:$AW$33)-ROWS($BA$22:$BA$33)-ROWS($BE$22:$BE$33)), "")))))))</f>
        <v/>
      </c>
      <c r="BX28" s="316" t="str">
        <f t="shared" ca="1" si="34"/>
        <v/>
      </c>
      <c r="BY28" s="413" t="str">
        <f t="shared" ca="1" si="35"/>
        <v/>
      </c>
      <c r="BZ28" s="412" t="str">
        <f ca="1">IF(OR(CA28="",CA28=0),"",MAX(BZ$5:BZ27)+1)</f>
        <v/>
      </c>
      <c r="CA28" s="316" t="str">
        <f ca="1">IFERROR(INDEX($AJ$38:$AJ$49, ROWS($CA$4:CA26)), IFERROR(INDEX($AN$38:$AN$49, ROWS($CA$4:CA26)-ROWS($AJ$38:$AJ$49)), IFERROR(INDEX($AR$38:$AR$49, ROWS($CA$4:CA26)-ROWS($AJ$38:$AJ$49)-ROWS($AN$38:$AN$49)),IFERROR(INDEX($AV$38:$AV$49, ROWS($CA$4:CA26)-ROWS($AJ$38:$AJ$49)-ROWS($AN$38:$AN$49)-ROWS($AR$38:$AR$49)),IFERROR(INDEX($AZ$38:$AZ$49, ROWS($CA$4:CA26)-ROWS($AJ$38:$AJ$49)-ROWS($AN$38:$AN$49)-ROWS($AR$38:$AR$49)-ROWS($AV$38:$AV$49)),IFERROR(INDEX($BD$38:$BD$49, ROWS($CA$4:CA26)-ROWS($AJ$38:$AJ$49)-ROWS($AN$38:$AN$49)-ROWS($AR$38:$AR$49)-ROWS($AV$38:$AV$49)-ROWS($AZ$38:$AZ$49)),IFERROR(INDEX($BH$38:$BH$49, ROWS($CA$4:CA26)-ROWS($AJ$38:$AJ$49)-ROWS($AN$38:$AN$49)-ROWS($AR$38:$AR$49)-ROWS($AV$38:$AV$49)-ROWS($AZ$38:$AZ$49)-ROWS($BD$38:$BD$49)), "")))))))</f>
        <v/>
      </c>
      <c r="CB28" s="316" t="str">
        <f t="shared" ca="1" si="36"/>
        <v/>
      </c>
      <c r="CC28" s="316" t="str">
        <f ca="1">IF(OR(CD28="",CD28=0),"",MAX(CC$5:CC27)+1)</f>
        <v/>
      </c>
      <c r="CD28" s="316" t="str">
        <f ca="1">IFERROR(INDEX($AK$38:$AK$49, ROWS($CD$4:CD26)), IFERROR(INDEX($AO$38:$AO$49, ROWS($CD$4:CD26)-ROWS($AK$38:$AK$49)), IFERROR(INDEX($AS$38:$AS$49, ROWS($CD$4:CD26)-ROWS($AK$38:$AK$49)-ROWS($AO$38:$AO$49)),IFERROR(INDEX($AW$38:$AW$49, ROWS($CD$4:CD26)-ROWS($AK$38:$AK$49)-ROWS($AO$38:$AO$49)-ROWS($AS$38:$AS$49)),IFERROR(INDEX($BA$38:$BA$49, ROWS($CD$4:CD26)-ROWS($AK$38:$AK$49)-ROWS($AO$38:$AO$49)-ROWS($AS$38:$AS$49)-ROWS($AW$38:$AW$49)),IFERROR(INDEX($BE$38:$BE$49, ROWS($CD$4:CD26)-ROWS($AK$38:$AK$49)-ROWS($AO$38:$AO$49)-ROWS($AS$38:$AS$49)-ROWS($AW$38:$AW$49)-ROWS($BA$38:$BA$49)),IFERROR(INDEX($BI$38:$BI$49, ROWS($CD$4:CD26)-ROWS($AK$38:$AK$49)-ROWS($AO$38:$AO$49)-ROWS($AS$38:$AS$49)-ROWS($AW$38:$AW$49)-ROWS($BA$38:$BA$49)-ROWS($BE$38:$BE$49)), "")))))))</f>
        <v/>
      </c>
      <c r="CE28" s="316" t="str">
        <f t="shared" ca="1" si="37"/>
        <v/>
      </c>
      <c r="CF28" s="413" t="str">
        <f t="shared" ca="1" si="38"/>
        <v/>
      </c>
      <c r="CG28" s="412" t="str">
        <f ca="1">IF(OR(CH28="",CH28=0),"",MAX(CG$5:CG27)+1)</f>
        <v/>
      </c>
      <c r="CH28" s="316" t="str">
        <f ca="1">IFERROR(INDEX($AJ$54:$AJ$65, ROWS($CH$4:CH26)), IFERROR(INDEX($AN$54:$AN$65, ROWS($CH$4:CH26)-ROWS($AJ$54:$AJ$65)), IFERROR(INDEX($AR$54:$AR$65, ROWS($CH$4:CH26)-ROWS($AJ$54:$AJ$65)-ROWS($AN$54:$AN$65)),IFERROR(INDEX($AV$54:$AV$65, ROWS($CH$4:CH26)-ROWS($AJ$54:$AJ$65)-ROWS($AN$54:$AN$65)-ROWS($AR$54:$AR$65)),IFERROR(INDEX($AZ$54:$AZ$65, ROWS($CH$4:CH26)-ROWS($AJ$54:$AJ$65)-ROWS($AN$54:$AN$65)-ROWS($AR$54:$AR$65)-ROWS($AV$54:$AV$65)),IFERROR(INDEX($BD$54:$BD$65, ROWS($CH$4:CH26)-ROWS($AJ$54:$AJ$65)-ROWS($AN$54:$AN$65)-ROWS($AR$54:$AR$65)-ROWS($AV$54:$AV$65)-ROWS($AZ$54:$AZ$65)),IFERROR(INDEX($BH$54:$BH$65, ROWS($CH$4:CH26)-ROWS($AJ$54:$AJ$65)-ROWS($AN$54:$AN$65)-ROWS($AR$54:$AR$65)-ROWS($AV$54:$AV$65)-ROWS($AZ$54:$AZ$65)-ROWS($BD$54:$BD$65)), "")))))))</f>
        <v/>
      </c>
      <c r="CI28" s="316" t="str">
        <f t="shared" ca="1" si="39"/>
        <v/>
      </c>
      <c r="CJ28" s="316" t="str">
        <f ca="1">IF(OR(CK28="",CK28=0),"",MAX(CJ$5:CJ27)+1)</f>
        <v/>
      </c>
      <c r="CK28" s="316" t="str">
        <f ca="1">IFERROR(INDEX($AK$54:$AK$65, ROWS($CK$4:CK26)), IFERROR(INDEX($AO$54:$AO$65, ROWS($CK$4:CK26)-ROWS($AK$54:$AK$65)), IFERROR(INDEX($AS$54:$AS$65, ROWS($CK$4:CK26)-ROWS($AK$54:$AK$65)-ROWS($AO$54:$AO$65)),IFERROR(INDEX($AW$54:$AW$65, ROWS($CK$4:CK26)-ROWS($AK$54:$AK$65)-ROWS($AO$54:$AO$65)-ROWS($AS$54:$AS$65)),IFERROR(INDEX($BA$54:$BA$65, ROWS($CK$4:CK26)-ROWS($AK$54:$AK$65)-ROWS($AO$54:$AO$65)-ROWS($AS$54:$AS$65)-ROWS($AW$54:$AW$65)),IFERROR(INDEX($BE$54:$BE$65, ROWS($CK$4:CK26)-ROWS($AK$54:$AK$65)-ROWS($AO$54:$AO$65)-ROWS($AS$54:$AS$65)-ROWS($AW$54:$AW$65)-ROWS($BA$54:$BA$65)),IFERROR(INDEX($BI$54:$BI$65, ROWS($CK$4:CK26)-ROWS($AK$54:$AK$65)-ROWS($AO$54:$AO$65)-ROWS($AS$54:$AS$65)-ROWS($AW$54:$AW$65)-ROWS($BA$54:$BA$65)-ROWS($BE$54:$BE$65)), "")))))))</f>
        <v/>
      </c>
      <c r="CL28" s="316" t="str">
        <f t="shared" ca="1" si="40"/>
        <v/>
      </c>
      <c r="CM28" s="413" t="str">
        <f t="shared" ca="1" si="41"/>
        <v/>
      </c>
      <c r="CN28" s="412" t="str">
        <f ca="1">IF(OR(CO28="",CO28=0),"",MAX(CN$5:CN27)+1)</f>
        <v/>
      </c>
      <c r="CO28" s="316" t="str">
        <f ca="1">IFERROR(INDEX($AJ$70:$AJ$81, ROWS($CO$4:CO26)), IFERROR(INDEX($AN$70:$AN$81, ROWS($CO$4:CO26)-ROWS($AJ$70:$AJ$81)), IFERROR(INDEX($AR$70:$AR$81, ROWS($CO$4:CO26)-ROWS($AJ$70:$AJ$81)-ROWS($AN$70:$AN$81)),IFERROR(INDEX($AV$70:$AV$81, ROWS($CO$4:CO26)-ROWS($AJ$70:$AJ$81)-ROWS($AN$70:$AN$81)-ROWS($AR$70:$AR$81)),IFERROR(INDEX($AZ$70:$AZ$81, ROWS($CO$4:CO26)-ROWS($AJ$70:$AJ$81)-ROWS($AN$70:$AN$81)-ROWS($AR$70:$AR$81)-ROWS($AV$70:$AV$81)),IFERROR(INDEX($BD$70:$BD$81, ROWS($CO$4:CO26)-ROWS($AJ$70:$AJ$81)-ROWS($AN$70:$AN$81)-ROWS($AR$70:$AR$81)-ROWS($AV$70:$AV$81)-ROWS($AZ$70:$AZ$81)),IFERROR(INDEX($BH$70:$BH$81, ROWS($CO$4:CO26)-ROWS($AJ$70:$AJ$81)-ROWS($AN$70:$AN$81)-ROWS($AR$70:$AR$81)-ROWS($AV$70:$AV$81)-ROWS($AZ$70:$AZ$81)-ROWS($BD$70:$BD$81)), "")))))))</f>
        <v/>
      </c>
      <c r="CP28" s="316" t="str">
        <f t="shared" ca="1" si="42"/>
        <v/>
      </c>
      <c r="CQ28" s="316" t="str">
        <f ca="1">IF(OR(CR28="",CR28=0),"",MAX(CQ$5:CQ27)+1)</f>
        <v/>
      </c>
      <c r="CR28" s="316" t="str">
        <f ca="1">IFERROR(INDEX($AK$70:$AK$81, ROWS($CR$4:CR26)), IFERROR(INDEX($AO$70:$AO$81, ROWS($CR$4:CR26)-ROWS($AK$70:$AK$81)), IFERROR(INDEX($AS$70:$AS$81, ROWS($CR$4:CR26)-ROWS($AK$70:$AK$81)-ROWS($AO$70:$AO$81)),IFERROR(INDEX($AW$70:$AW$81, ROWS($CR$4:CR26)-ROWS($AK$70:$AK$81)-ROWS($AO$70:$AO$81)-ROWS($AS$70:$AS$81)),IFERROR(INDEX($BA$70:$BA$81, ROWS($CR$4:CR26)-ROWS($AK$70:$AK$81)-ROWS($AO$70:$AO$81)-ROWS($AS$70:$AS$81)-ROWS($AW$70:$AW$81)),IFERROR(INDEX($BE$70:$BE$81, ROWS($CR$4:CR26)-ROWS($AK$70:$AK$81)-ROWS($AO$70:$AO$81)-ROWS($AS$70:$AS$81)-ROWS($AW$70:$AW$81)-ROWS($BA$70:$BA$81)),IFERROR(INDEX($BI$70:$BI$81, ROWS($CR$4:CR26)-ROWS($AK$70:$AK$81)-ROWS($AO$70:$AO$81)-ROWS($AS$70:$AS$81)-ROWS($AW$70:$AW$81)-ROWS($BA$70:$BA$81)-ROWS($BE$70:$BE$81)), "")))))))</f>
        <v/>
      </c>
      <c r="CS28" s="316" t="str">
        <f t="shared" ca="1" si="43"/>
        <v/>
      </c>
      <c r="CT28" s="413" t="str">
        <f t="shared" ca="1" si="44"/>
        <v/>
      </c>
      <c r="CU28" s="412" t="str">
        <f>IF(OR(CV28="",CV28=0),"",MAX(CU$5:CU27)+1)</f>
        <v/>
      </c>
      <c r="CV28" s="316">
        <f>IFERROR(INDEX($AJ$86:$AJ$97, ROWS($CV$4:CV26)), IFERROR(INDEX($AN$86:$AN$97, ROWS($CV$4:CV26)-ROWS($AJ$86:$AJ$97)), ""))</f>
        <v>0</v>
      </c>
      <c r="CW28" s="316" t="str">
        <f t="shared" si="45"/>
        <v/>
      </c>
      <c r="CX28" s="316" t="str">
        <f>IF(OR(CY28="",CY28=0),"",MAX(CX$5:CX27)+1)</f>
        <v/>
      </c>
      <c r="CY28" s="316">
        <f>IFERROR(INDEX($AK$86:$AK$97, ROWS($CY$4:CY26)), IFERROR(INDEX($AO$86:$AO$97, ROWS($CY$4:CY26)-ROWS($AK$86:$AK$97)), ""))</f>
        <v>0</v>
      </c>
      <c r="CZ28" s="316" t="str">
        <f t="shared" si="46"/>
        <v/>
      </c>
      <c r="DA28" s="413" t="str">
        <f t="shared" si="47"/>
        <v/>
      </c>
      <c r="DC28" s="438">
        <f ca="1">IF(OR(DD28="",DD28=0),"",MAX(DC$25:DC27)+1)</f>
        <v>3</v>
      </c>
      <c r="DD28" s="434" t="str">
        <f t="shared" ca="1" si="90"/>
        <v>Pet Care</v>
      </c>
      <c r="DE28" s="413">
        <f t="shared" ca="1" si="91"/>
        <v>80</v>
      </c>
      <c r="DF28" s="431" t="str">
        <f ca="1">IF(OR(DG28="",DG28=0),"",MAX(DF$25:DF27)+1)</f>
        <v/>
      </c>
      <c r="DG28" s="412" t="str">
        <f t="shared" ca="1" si="92"/>
        <v/>
      </c>
      <c r="DH28" s="413" t="str">
        <f t="shared" ca="1" si="93"/>
        <v/>
      </c>
      <c r="DI28" s="412" t="str">
        <f t="shared" ca="1" si="94"/>
        <v>Pet Care</v>
      </c>
      <c r="DJ28" s="413">
        <f t="shared" ca="1" si="95"/>
        <v>80</v>
      </c>
      <c r="DK28" s="412" t="str">
        <f t="shared" ca="1" si="96"/>
        <v/>
      </c>
      <c r="DL28" s="413" t="str">
        <f t="shared" ca="1" si="97"/>
        <v/>
      </c>
      <c r="DN28" s="425" t="str">
        <f ca="1">IF(DI32="","",CONCATENATE(DI32," - ",DJ32))</f>
        <v>Netflix - 14.95</v>
      </c>
      <c r="DO28" s="295" t="str">
        <f ca="1">IF(DI33="","",CONCATENATE(DI33," - ",DJ33))</f>
        <v/>
      </c>
      <c r="DP28" s="295" t="str">
        <f ca="1">IF(DI34="","",CONCATENATE(DI34," - ",DJ34))</f>
        <v/>
      </c>
      <c r="DQ28" s="425" t="str">
        <f ca="1">IF(DK32="","",CONCATENATE(DK32," - ",DL32))</f>
        <v/>
      </c>
      <c r="DR28" s="295" t="str">
        <f ca="1">IF(DK33="","",CONCATENATE(DK33," - ",DL33))</f>
        <v/>
      </c>
      <c r="DS28" s="426" t="str">
        <f ca="1">IF(DK34="","",CONCATENATE(DK34," - ",DL34))</f>
        <v/>
      </c>
    </row>
    <row r="29" spans="1:123" s="293" customFormat="1" ht="15" customHeight="1" x14ac:dyDescent="0.3">
      <c r="A29" s="291">
        <f>Year!Q15</f>
        <v>45011</v>
      </c>
      <c r="B29" s="290" t="str">
        <f>IF(ISERROR(MATCH(A29,event_dates,0)),"",INDEX(events,MATCH(A29,event_dates,0)))</f>
        <v/>
      </c>
      <c r="C29" s="291">
        <f>Year!R15</f>
        <v>45012</v>
      </c>
      <c r="D29" s="290" t="str">
        <f>IF(ISERROR(MATCH(C29,event_dates,0)),"",INDEX(events,MATCH(C29,event_dates,0)))</f>
        <v/>
      </c>
      <c r="E29" s="291">
        <f>Year!S15</f>
        <v>45013</v>
      </c>
      <c r="F29" s="290" t="str">
        <f>IF(ISERROR(MATCH(E29,event_dates,0)),"",INDEX(events,MATCH(E29,event_dates,0)))</f>
        <v/>
      </c>
      <c r="G29" s="291">
        <f>Year!T15</f>
        <v>45014</v>
      </c>
      <c r="H29" s="290" t="str">
        <f>IF(ISERROR(MATCH(G29,event_dates,0)),"",INDEX(events,MATCH(G29,event_dates,0)))</f>
        <v/>
      </c>
      <c r="I29" s="291">
        <f>Year!U15</f>
        <v>45015</v>
      </c>
      <c r="J29" s="290" t="str">
        <f>IF(ISERROR(MATCH(I29,event_dates,0)),"",INDEX(events,MATCH(I29,event_dates,0)))</f>
        <v/>
      </c>
      <c r="K29" s="291">
        <f>Year!V15</f>
        <v>45016</v>
      </c>
      <c r="L29" s="290" t="str">
        <f>IF(ISERROR(MATCH(K29,event_dates,0)),"",INDEX(events,MATCH(K29,event_dates,0)))</f>
        <v/>
      </c>
      <c r="M29" s="291" t="str">
        <f>Year!W15</f>
        <v/>
      </c>
      <c r="N29" s="290" t="str">
        <f>IF(ISERROR(MATCH(M29,event_dates,0)),"",INDEX(events,MATCH(M29,event_dates,0)))</f>
        <v/>
      </c>
      <c r="P29" s="295" t="str">
        <f ca="1">IF(DN86="","",DN86)</f>
        <v>Groceries - 125</v>
      </c>
      <c r="Q29" s="295" t="str">
        <f t="shared" ref="Q29:U34" ca="1" si="98">IF(DO86="","",DO86)</f>
        <v>Car 2 Gas - 80</v>
      </c>
      <c r="R29" s="295" t="str">
        <f t="shared" ca="1" si="98"/>
        <v/>
      </c>
      <c r="S29" s="296" t="str">
        <f t="shared" ca="1" si="98"/>
        <v>Paycheck 2 - 400</v>
      </c>
      <c r="T29" s="295" t="str">
        <f t="shared" ca="1" si="98"/>
        <v/>
      </c>
      <c r="U29" s="295" t="str">
        <f t="shared" ca="1" si="98"/>
        <v/>
      </c>
      <c r="V29" s="1156"/>
      <c r="W29" s="1157"/>
      <c r="X29" s="445"/>
      <c r="Y29"/>
      <c r="AB29" s="299"/>
      <c r="AC29" s="358">
        <f>IF('Data Entry'!H13="","",'Data Entry'!H13)</f>
        <v>17</v>
      </c>
      <c r="AD29" s="356" t="str">
        <f>IF('Data Entry'!G13="","",'Data Entry'!G13)</f>
        <v>Credit Card 2</v>
      </c>
      <c r="AE29" s="363">
        <f>IF('Data Entry'!J13="","",'Data Entry'!J13)</f>
        <v>60</v>
      </c>
      <c r="AF29" s="402">
        <f>IF('Data Entry'!I13="","",'Data Entry'!I13)</f>
        <v>1400</v>
      </c>
      <c r="AG29" s="300"/>
      <c r="AH29"/>
      <c r="AI29" s="304" t="str">
        <f t="shared" ca="1" si="82"/>
        <v/>
      </c>
      <c r="AJ29" s="305" t="str">
        <f t="shared" ca="1" si="60"/>
        <v/>
      </c>
      <c r="AK29" s="306" t="str">
        <f t="shared" ca="1" si="61"/>
        <v/>
      </c>
      <c r="AL29" s="307" t="str">
        <f t="shared" ca="1" si="62"/>
        <v/>
      </c>
      <c r="AM29" s="304" t="str">
        <f t="shared" ca="1" si="83"/>
        <v/>
      </c>
      <c r="AN29" s="305" t="str">
        <f t="shared" ca="1" si="63"/>
        <v/>
      </c>
      <c r="AO29" s="306" t="str">
        <f t="shared" ca="1" si="64"/>
        <v/>
      </c>
      <c r="AP29" s="307" t="str">
        <f t="shared" ca="1" si="65"/>
        <v/>
      </c>
      <c r="AQ29" s="304" t="str">
        <f t="shared" ca="1" si="84"/>
        <v/>
      </c>
      <c r="AR29" s="305" t="str">
        <f t="shared" ca="1" si="66"/>
        <v/>
      </c>
      <c r="AS29" s="306" t="str">
        <f t="shared" ca="1" si="67"/>
        <v/>
      </c>
      <c r="AT29" s="307" t="str">
        <f t="shared" ca="1" si="68"/>
        <v/>
      </c>
      <c r="AU29" s="304" t="str">
        <f t="shared" ca="1" si="85"/>
        <v/>
      </c>
      <c r="AV29" s="305" t="str">
        <f t="shared" ca="1" si="69"/>
        <v/>
      </c>
      <c r="AW29" s="306" t="str">
        <f t="shared" ca="1" si="70"/>
        <v/>
      </c>
      <c r="AX29" s="307" t="str">
        <f t="shared" ca="1" si="71"/>
        <v/>
      </c>
      <c r="AY29" s="304" t="str">
        <f t="shared" ca="1" si="86"/>
        <v/>
      </c>
      <c r="AZ29" s="305" t="str">
        <f t="shared" ca="1" si="72"/>
        <v/>
      </c>
      <c r="BA29" s="306" t="str">
        <f t="shared" ca="1" si="73"/>
        <v/>
      </c>
      <c r="BB29" s="307" t="str">
        <f t="shared" ca="1" si="74"/>
        <v/>
      </c>
      <c r="BC29" s="304" t="str">
        <f t="shared" ca="1" si="87"/>
        <v/>
      </c>
      <c r="BD29" s="305" t="str">
        <f t="shared" ca="1" si="75"/>
        <v/>
      </c>
      <c r="BE29" s="306" t="str">
        <f t="shared" ca="1" si="76"/>
        <v/>
      </c>
      <c r="BF29" s="307" t="str">
        <f t="shared" ca="1" si="77"/>
        <v/>
      </c>
      <c r="BG29" s="304" t="str">
        <f t="shared" ca="1" si="88"/>
        <v/>
      </c>
      <c r="BH29" s="305" t="str">
        <f t="shared" ca="1" si="78"/>
        <v/>
      </c>
      <c r="BI29" s="306" t="str">
        <f t="shared" ca="1" si="79"/>
        <v/>
      </c>
      <c r="BJ29" s="307" t="str">
        <f t="shared" ca="1" si="80"/>
        <v/>
      </c>
      <c r="BL29" s="412" t="str">
        <f ca="1">IF(OR(BM29="",BM29=0),"",MAX(BL$5:BL28)+1)</f>
        <v/>
      </c>
      <c r="BM29" s="316" t="str">
        <f ca="1">IFERROR(INDEX($AJ$6:$AJ$17, ROWS(BM$4:$BM27)), IFERROR(INDEX($AN$6:$AN$17, ROWS(BM$4:$BM27)-ROWS($AJ$6:$AJ$17)), IFERROR(INDEX($AR$6:$AR$17, ROWS(BM$4:$BM27)-ROWS($AJ$6:$AJ$17)-ROWS($AN$6:$AN$17)),IFERROR(INDEX($AV$6:$AV$17, ROWS(BM$4:$BM27)-ROWS($AJ$6:$AJ$17)-ROWS($AN$6:$AN$17)-ROWS($AR$6:$AR$17)),IFERROR(INDEX($AZ$6:$AZ$17, ROWS(BM$4:$BM27)-ROWS($AJ$6:$AJ$17)-ROWS($AN$6:$AN$17)-ROWS($AR$6:$AR$17)-ROWS($AV$6:$AV$17)),IFERROR(INDEX($BD$6:$BD$17, ROWS(BM$4:$BM27)-ROWS($AJ$6:$AJ$17)-ROWS($AN$6:$AN$17)-ROWS($AR$6:$AR$17)-ROWS($AV$6:$AV$17)-ROWS($AZ$6:$AZ$17)),IFERROR(INDEX($BH$6:$BH$17, ROWS(BM$4:$BM27)-ROWS($AJ$6:$AJ$17)-ROWS($AN$6:$AN$17)-ROWS($AR$6:$AR$17)-ROWS($AV$6:$AV$17)-ROWS($AZ$6:$AZ$17)-ROWS($BD$6:$BD$17)), "")))))))</f>
        <v/>
      </c>
      <c r="BN29" s="316" t="str">
        <f t="shared" ca="1" si="30"/>
        <v/>
      </c>
      <c r="BO29" s="316" t="str">
        <f ca="1">IF(OR(BP29="",BP29=0),"",MAX(BO$5:BO28)+1)</f>
        <v/>
      </c>
      <c r="BP29" s="316" t="str">
        <f ca="1">IFERROR(INDEX($AK$6:$AK$17, ROWS($BP$4:BP27)), IFERROR(INDEX($AO$6:$AO$17, ROWS($BP$4:BP27)-ROWS($AK$6:$AK$17)), IFERROR(INDEX($AS$6:$AS$17, ROWS($BP$4:BP27)-ROWS($AK$6:$AK$17)-ROWS($AO$6:$AO$17)),IFERROR(INDEX($AW$6:$AW$17, ROWS($BP$4:BP27)-ROWS($AK$6:$AK$17)-ROWS($AO$6:$AO$17)-ROWS($AS$6:$AS$17)),IFERROR(INDEX($BA$6:$BA$17, ROWS($BP$4:BP27)-ROWS($AK$6:$AK$17)-ROWS($AO$6:$AO$17)-ROWS($AS$6:$AS$17)-ROWS($AW$6:$AW$17)),IFERROR(INDEX($BE$6:$BE$17, ROWS($BP$4:BP27)-ROWS($AK$6:$AK$17)-ROWS($AO$6:$AO$17)-ROWS($AS$6:$AS$17)-ROWS($AW$6:$AW$17)-ROWS($BA$6:$BA$17)),IFERROR(INDEX($BI$6:$BI$17, ROWS($BP$4:BP27)-ROWS($AK$6:$AK$17)-ROWS($AO$6:$AO$17)-ROWS($AS$6:$AS$17)-ROWS($AW$6:$AW$17)-ROWS($BA$6:$BA$17)-ROWS($BE$6:$BE$17)), "")))))))</f>
        <v/>
      </c>
      <c r="BQ29" s="316" t="str">
        <f t="shared" ca="1" si="31"/>
        <v/>
      </c>
      <c r="BR29" s="413" t="str">
        <f t="shared" ca="1" si="32"/>
        <v/>
      </c>
      <c r="BS29" s="412" t="str">
        <f ca="1">IF(OR(BT29="",BT29=0),"",MAX(BS$5:BS28)+1)</f>
        <v/>
      </c>
      <c r="BT29" s="316" t="str">
        <f ca="1">IFERROR(INDEX($AJ$22:$AJ$33, ROWS($BT$4:BT27)), IFERROR(INDEX($AN$22:$AN$33, ROWS($BT$4:BT27)-ROWS($AJ$22:$AJ$33)), IFERROR(INDEX($AR$22:$AR$33, ROWS($BT$4:BT27)-ROWS($AJ$22:$AJ$33)-ROWS($AN$22:$AN$33)),IFERROR(INDEX($AV$22:$AV$33, ROWS($BT$4:BT27)-ROWS($AJ$22:$AJ$33)-ROWS($AN$22:$AN$33)-ROWS($AR$22:$AR$33)),IFERROR(INDEX($AZ$22:$AZ$33, ROWS($BT$4:BT27)-ROWS($AJ$22:$AJ$33)-ROWS($AN$22:$AN$33)-ROWS($AR$22:$AR$33)-ROWS($AV$22:$AV$33)),IFERROR(INDEX($BD$22:$BD$33, ROWS($BT$4:BT27)-ROWS($AJ$22:$AJ$33)-ROWS($AN$22:$AN$33)-ROWS($AR$22:$AR$33)-ROWS($AV$22:$AV$33)-ROWS($AZ$22:$AZ$33)),IFERROR(INDEX($BH$22:$BH$33, ROWS($BT$4:BT27)-ROWS($AJ$22:$AJ$33)-ROWS($AN$22:$AN$33)-ROWS($AR$22:$AR$33)-ROWS($AV$22:$AV$33)-ROWS($AZ$22:$AZ$33)-ROWS($BD$22:$BD$33)), "")))))))</f>
        <v/>
      </c>
      <c r="BU29" s="316" t="str">
        <f t="shared" ca="1" si="33"/>
        <v/>
      </c>
      <c r="BV29" s="316" t="str">
        <f ca="1">IF(OR(BW29="",BW29=0),"",MAX(BV$5:BV28)+1)</f>
        <v/>
      </c>
      <c r="BW29" s="316" t="str">
        <f ca="1">IFERROR(INDEX($AK$22:$AK$33, ROWS($BW$4:BW27)), IFERROR(INDEX($AO$22:$AO$33, ROWS($BW$4:BW27)-ROWS($AK$22:$AK$33)), IFERROR(INDEX($AS$22:$AS$33, ROWS($BW$4:BW27)-ROWS($AK$22:$AK$33)-ROWS($AO$22:$AO$33)),IFERROR(INDEX($AW$22:$AW$33, ROWS($BW$4:BW27)-ROWS($AK$22:$AK$33)-ROWS($AO$22:$AO$33)-ROWS($AS$22:$AS$33)),IFERROR(INDEX($BA$22:$BA$33, ROWS($BW$4:BW27)-ROWS($AK$22:$AK$33)-ROWS($AO$22:$AO$33)-ROWS($AS$22:$AS$33)-ROWS($AW$22:$AW$33)),IFERROR(INDEX($BE$22:$BE$33, ROWS($BW$4:BW27)-ROWS($AK$22:$AK$33)-ROWS($AO$22:$AO$33)-ROWS($AS$22:$AS$33)-ROWS($AW$22:$AW$33)-ROWS($BA$22:$BA$33)),IFERROR(INDEX($BI$22:$BI$33, ROWS($BW$4:BW27)-ROWS($AK$22:$AK$33)-ROWS($AO$22:$AO$33)-ROWS($AS$22:$AS$33)-ROWS($AW$22:$AW$33)-ROWS($BA$22:$BA$33)-ROWS($BE$22:$BE$33)), "")))))))</f>
        <v/>
      </c>
      <c r="BX29" s="316" t="str">
        <f t="shared" ca="1" si="34"/>
        <v/>
      </c>
      <c r="BY29" s="413" t="str">
        <f t="shared" ca="1" si="35"/>
        <v/>
      </c>
      <c r="BZ29" s="412" t="str">
        <f ca="1">IF(OR(CA29="",CA29=0),"",MAX(BZ$5:BZ28)+1)</f>
        <v/>
      </c>
      <c r="CA29" s="316" t="str">
        <f ca="1">IFERROR(INDEX($AJ$38:$AJ$49, ROWS($CA$4:CA27)), IFERROR(INDEX($AN$38:$AN$49, ROWS($CA$4:CA27)-ROWS($AJ$38:$AJ$49)), IFERROR(INDEX($AR$38:$AR$49, ROWS($CA$4:CA27)-ROWS($AJ$38:$AJ$49)-ROWS($AN$38:$AN$49)),IFERROR(INDEX($AV$38:$AV$49, ROWS($CA$4:CA27)-ROWS($AJ$38:$AJ$49)-ROWS($AN$38:$AN$49)-ROWS($AR$38:$AR$49)),IFERROR(INDEX($AZ$38:$AZ$49, ROWS($CA$4:CA27)-ROWS($AJ$38:$AJ$49)-ROWS($AN$38:$AN$49)-ROWS($AR$38:$AR$49)-ROWS($AV$38:$AV$49)),IFERROR(INDEX($BD$38:$BD$49, ROWS($CA$4:CA27)-ROWS($AJ$38:$AJ$49)-ROWS($AN$38:$AN$49)-ROWS($AR$38:$AR$49)-ROWS($AV$38:$AV$49)-ROWS($AZ$38:$AZ$49)),IFERROR(INDEX($BH$38:$BH$49, ROWS($CA$4:CA27)-ROWS($AJ$38:$AJ$49)-ROWS($AN$38:$AN$49)-ROWS($AR$38:$AR$49)-ROWS($AV$38:$AV$49)-ROWS($AZ$38:$AZ$49)-ROWS($BD$38:$BD$49)), "")))))))</f>
        <v/>
      </c>
      <c r="CB29" s="316" t="str">
        <f t="shared" ca="1" si="36"/>
        <v/>
      </c>
      <c r="CC29" s="316" t="str">
        <f ca="1">IF(OR(CD29="",CD29=0),"",MAX(CC$5:CC28)+1)</f>
        <v/>
      </c>
      <c r="CD29" s="316" t="str">
        <f ca="1">IFERROR(INDEX($AK$38:$AK$49, ROWS($CD$4:CD27)), IFERROR(INDEX($AO$38:$AO$49, ROWS($CD$4:CD27)-ROWS($AK$38:$AK$49)), IFERROR(INDEX($AS$38:$AS$49, ROWS($CD$4:CD27)-ROWS($AK$38:$AK$49)-ROWS($AO$38:$AO$49)),IFERROR(INDEX($AW$38:$AW$49, ROWS($CD$4:CD27)-ROWS($AK$38:$AK$49)-ROWS($AO$38:$AO$49)-ROWS($AS$38:$AS$49)),IFERROR(INDEX($BA$38:$BA$49, ROWS($CD$4:CD27)-ROWS($AK$38:$AK$49)-ROWS($AO$38:$AO$49)-ROWS($AS$38:$AS$49)-ROWS($AW$38:$AW$49)),IFERROR(INDEX($BE$38:$BE$49, ROWS($CD$4:CD27)-ROWS($AK$38:$AK$49)-ROWS($AO$38:$AO$49)-ROWS($AS$38:$AS$49)-ROWS($AW$38:$AW$49)-ROWS($BA$38:$BA$49)),IFERROR(INDEX($BI$38:$BI$49, ROWS($CD$4:CD27)-ROWS($AK$38:$AK$49)-ROWS($AO$38:$AO$49)-ROWS($AS$38:$AS$49)-ROWS($AW$38:$AW$49)-ROWS($BA$38:$BA$49)-ROWS($BE$38:$BE$49)), "")))))))</f>
        <v/>
      </c>
      <c r="CE29" s="316" t="str">
        <f t="shared" ca="1" si="37"/>
        <v/>
      </c>
      <c r="CF29" s="413" t="str">
        <f t="shared" ca="1" si="38"/>
        <v/>
      </c>
      <c r="CG29" s="412" t="str">
        <f ca="1">IF(OR(CH29="",CH29=0),"",MAX(CG$5:CG28)+1)</f>
        <v/>
      </c>
      <c r="CH29" s="316" t="str">
        <f ca="1">IFERROR(INDEX($AJ$54:$AJ$65, ROWS($CH$4:CH27)), IFERROR(INDEX($AN$54:$AN$65, ROWS($CH$4:CH27)-ROWS($AJ$54:$AJ$65)), IFERROR(INDEX($AR$54:$AR$65, ROWS($CH$4:CH27)-ROWS($AJ$54:$AJ$65)-ROWS($AN$54:$AN$65)),IFERROR(INDEX($AV$54:$AV$65, ROWS($CH$4:CH27)-ROWS($AJ$54:$AJ$65)-ROWS($AN$54:$AN$65)-ROWS($AR$54:$AR$65)),IFERROR(INDEX($AZ$54:$AZ$65, ROWS($CH$4:CH27)-ROWS($AJ$54:$AJ$65)-ROWS($AN$54:$AN$65)-ROWS($AR$54:$AR$65)-ROWS($AV$54:$AV$65)),IFERROR(INDEX($BD$54:$BD$65, ROWS($CH$4:CH27)-ROWS($AJ$54:$AJ$65)-ROWS($AN$54:$AN$65)-ROWS($AR$54:$AR$65)-ROWS($AV$54:$AV$65)-ROWS($AZ$54:$AZ$65)),IFERROR(INDEX($BH$54:$BH$65, ROWS($CH$4:CH27)-ROWS($AJ$54:$AJ$65)-ROWS($AN$54:$AN$65)-ROWS($AR$54:$AR$65)-ROWS($AV$54:$AV$65)-ROWS($AZ$54:$AZ$65)-ROWS($BD$54:$BD$65)), "")))))))</f>
        <v/>
      </c>
      <c r="CI29" s="316" t="str">
        <f t="shared" ca="1" si="39"/>
        <v/>
      </c>
      <c r="CJ29" s="316" t="str">
        <f ca="1">IF(OR(CK29="",CK29=0),"",MAX(CJ$5:CJ28)+1)</f>
        <v/>
      </c>
      <c r="CK29" s="316" t="str">
        <f ca="1">IFERROR(INDEX($AK$54:$AK$65, ROWS($CK$4:CK27)), IFERROR(INDEX($AO$54:$AO$65, ROWS($CK$4:CK27)-ROWS($AK$54:$AK$65)), IFERROR(INDEX($AS$54:$AS$65, ROWS($CK$4:CK27)-ROWS($AK$54:$AK$65)-ROWS($AO$54:$AO$65)),IFERROR(INDEX($AW$54:$AW$65, ROWS($CK$4:CK27)-ROWS($AK$54:$AK$65)-ROWS($AO$54:$AO$65)-ROWS($AS$54:$AS$65)),IFERROR(INDEX($BA$54:$BA$65, ROWS($CK$4:CK27)-ROWS($AK$54:$AK$65)-ROWS($AO$54:$AO$65)-ROWS($AS$54:$AS$65)-ROWS($AW$54:$AW$65)),IFERROR(INDEX($BE$54:$BE$65, ROWS($CK$4:CK27)-ROWS($AK$54:$AK$65)-ROWS($AO$54:$AO$65)-ROWS($AS$54:$AS$65)-ROWS($AW$54:$AW$65)-ROWS($BA$54:$BA$65)),IFERROR(INDEX($BI$54:$BI$65, ROWS($CK$4:CK27)-ROWS($AK$54:$AK$65)-ROWS($AO$54:$AO$65)-ROWS($AS$54:$AS$65)-ROWS($AW$54:$AW$65)-ROWS($BA$54:$BA$65)-ROWS($BE$54:$BE$65)), "")))))))</f>
        <v/>
      </c>
      <c r="CL29" s="316" t="str">
        <f t="shared" ca="1" si="40"/>
        <v/>
      </c>
      <c r="CM29" s="413" t="str">
        <f t="shared" ca="1" si="41"/>
        <v/>
      </c>
      <c r="CN29" s="412" t="str">
        <f ca="1">IF(OR(CO29="",CO29=0),"",MAX(CN$5:CN28)+1)</f>
        <v/>
      </c>
      <c r="CO29" s="316" t="str">
        <f ca="1">IFERROR(INDEX($AJ$70:$AJ$81, ROWS($CO$4:CO27)), IFERROR(INDEX($AN$70:$AN$81, ROWS($CO$4:CO27)-ROWS($AJ$70:$AJ$81)), IFERROR(INDEX($AR$70:$AR$81, ROWS($CO$4:CO27)-ROWS($AJ$70:$AJ$81)-ROWS($AN$70:$AN$81)),IFERROR(INDEX($AV$70:$AV$81, ROWS($CO$4:CO27)-ROWS($AJ$70:$AJ$81)-ROWS($AN$70:$AN$81)-ROWS($AR$70:$AR$81)),IFERROR(INDEX($AZ$70:$AZ$81, ROWS($CO$4:CO27)-ROWS($AJ$70:$AJ$81)-ROWS($AN$70:$AN$81)-ROWS($AR$70:$AR$81)-ROWS($AV$70:$AV$81)),IFERROR(INDEX($BD$70:$BD$81, ROWS($CO$4:CO27)-ROWS($AJ$70:$AJ$81)-ROWS($AN$70:$AN$81)-ROWS($AR$70:$AR$81)-ROWS($AV$70:$AV$81)-ROWS($AZ$70:$AZ$81)),IFERROR(INDEX($BH$70:$BH$81, ROWS($CO$4:CO27)-ROWS($AJ$70:$AJ$81)-ROWS($AN$70:$AN$81)-ROWS($AR$70:$AR$81)-ROWS($AV$70:$AV$81)-ROWS($AZ$70:$AZ$81)-ROWS($BD$70:$BD$81)), "")))))))</f>
        <v/>
      </c>
      <c r="CP29" s="316" t="str">
        <f t="shared" ca="1" si="42"/>
        <v/>
      </c>
      <c r="CQ29" s="316" t="str">
        <f ca="1">IF(OR(CR29="",CR29=0),"",MAX(CQ$5:CQ28)+1)</f>
        <v/>
      </c>
      <c r="CR29" s="316" t="str">
        <f ca="1">IFERROR(INDEX($AK$70:$AK$81, ROWS($CR$4:CR27)), IFERROR(INDEX($AO$70:$AO$81, ROWS($CR$4:CR27)-ROWS($AK$70:$AK$81)), IFERROR(INDEX($AS$70:$AS$81, ROWS($CR$4:CR27)-ROWS($AK$70:$AK$81)-ROWS($AO$70:$AO$81)),IFERROR(INDEX($AW$70:$AW$81, ROWS($CR$4:CR27)-ROWS($AK$70:$AK$81)-ROWS($AO$70:$AO$81)-ROWS($AS$70:$AS$81)),IFERROR(INDEX($BA$70:$BA$81, ROWS($CR$4:CR27)-ROWS($AK$70:$AK$81)-ROWS($AO$70:$AO$81)-ROWS($AS$70:$AS$81)-ROWS($AW$70:$AW$81)),IFERROR(INDEX($BE$70:$BE$81, ROWS($CR$4:CR27)-ROWS($AK$70:$AK$81)-ROWS($AO$70:$AO$81)-ROWS($AS$70:$AS$81)-ROWS($AW$70:$AW$81)-ROWS($BA$70:$BA$81)),IFERROR(INDEX($BI$70:$BI$81, ROWS($CR$4:CR27)-ROWS($AK$70:$AK$81)-ROWS($AO$70:$AO$81)-ROWS($AS$70:$AS$81)-ROWS($AW$70:$AW$81)-ROWS($BA$70:$BA$81)-ROWS($BE$70:$BE$81)), "")))))))</f>
        <v/>
      </c>
      <c r="CS29" s="316" t="str">
        <f t="shared" ca="1" si="43"/>
        <v/>
      </c>
      <c r="CT29" s="413" t="str">
        <f t="shared" ca="1" si="44"/>
        <v/>
      </c>
      <c r="CU29" s="412" t="str">
        <f>IF(OR(CV29="",CV29=0),"",MAX(CU$5:CU28)+1)</f>
        <v/>
      </c>
      <c r="CV29" s="316">
        <f>IFERROR(INDEX($AJ$86:$AJ$97, ROWS($CV$4:CV27)), IFERROR(INDEX($AN$86:$AN$97, ROWS($CV$4:CV27)-ROWS($AJ$86:$AJ$97)), ""))</f>
        <v>0</v>
      </c>
      <c r="CW29" s="316" t="str">
        <f t="shared" si="45"/>
        <v/>
      </c>
      <c r="CX29" s="316" t="str">
        <f>IF(OR(CY29="",CY29=0),"",MAX(CX$5:CX28)+1)</f>
        <v/>
      </c>
      <c r="CY29" s="316">
        <f>IFERROR(INDEX($AK$86:$AK$97, ROWS($CY$4:CY27)), IFERROR(INDEX($AO$86:$AO$97, ROWS($CY$4:CY27)-ROWS($AK$86:$AK$97)), ""))</f>
        <v>0</v>
      </c>
      <c r="CZ29" s="316" t="str">
        <f t="shared" si="46"/>
        <v/>
      </c>
      <c r="DA29" s="413" t="str">
        <f t="shared" si="47"/>
        <v/>
      </c>
      <c r="DC29" s="438">
        <f ca="1">IF(OR(DD29="",DD29=0),"",MAX(DC$25:DC28)+1)</f>
        <v>4</v>
      </c>
      <c r="DD29" s="434" t="str">
        <f t="shared" ca="1" si="90"/>
        <v>Groceries</v>
      </c>
      <c r="DE29" s="413">
        <f t="shared" ca="1" si="91"/>
        <v>125</v>
      </c>
      <c r="DF29" s="431" t="str">
        <f ca="1">IF(OR(DG29="",DG29=0),"",MAX(DF$25:DF28)+1)</f>
        <v/>
      </c>
      <c r="DG29" s="412" t="str">
        <f t="shared" ca="1" si="92"/>
        <v/>
      </c>
      <c r="DH29" s="413" t="str">
        <f t="shared" ca="1" si="93"/>
        <v/>
      </c>
      <c r="DI29" s="412" t="str">
        <f t="shared" ca="1" si="94"/>
        <v>Groceries</v>
      </c>
      <c r="DJ29" s="413">
        <f t="shared" ca="1" si="95"/>
        <v>125</v>
      </c>
      <c r="DK29" s="412" t="str">
        <f t="shared" ca="1" si="96"/>
        <v/>
      </c>
      <c r="DL29" s="413" t="str">
        <f t="shared" ca="1" si="97"/>
        <v/>
      </c>
      <c r="DN29" s="425" t="str">
        <f ca="1">IF(DI35="","",CONCATENATE(DI35," - ",DJ35))</f>
        <v/>
      </c>
      <c r="DO29" s="295" t="str">
        <f ca="1">IF(DI36="","",CONCATENATE(DI36," - ",DJ36))</f>
        <v/>
      </c>
      <c r="DP29" s="295" t="str">
        <f ca="1">IF(DI37="","",CONCATENATE(DI37," - ",DJ37))</f>
        <v/>
      </c>
      <c r="DQ29" s="425" t="str">
        <f ca="1">IF(DK35="","",CONCATENATE(DK35," - ",DL35))</f>
        <v/>
      </c>
      <c r="DR29" s="295" t="str">
        <f ca="1">IF(DK36="","",CONCATENATE(DK36," - ",DL36))</f>
        <v/>
      </c>
      <c r="DS29" s="426" t="str">
        <f ca="1">IF(DK37="","",CONCATENATE(DK37," - ",DL37))</f>
        <v/>
      </c>
    </row>
    <row r="30" spans="1:123" s="292" customFormat="1" ht="15" customHeight="1" x14ac:dyDescent="0.3">
      <c r="A30" s="1181" t="str">
        <f ca="1">IF(ISERROR(MATCH(A29,event_dates,0)+MATCH(A29,OFFSET(event_dates,MATCH(A29,event_dates,0),0,500,1),0)),"",INDEX(events,MATCH(A29,event_dates,0)+MATCH(A29,OFFSET(event_dates,MATCH(A29,event_dates,0),0,500,1),0)))</f>
        <v/>
      </c>
      <c r="B30" s="1182"/>
      <c r="C30" s="1181" t="str">
        <f ca="1">IF(ISERROR(MATCH(C29,event_dates,0)+MATCH(C29,OFFSET(event_dates,MATCH(C29,event_dates,0),0,500,1),0)),"",INDEX(events,MATCH(C29,event_dates,0)+MATCH(C29,OFFSET(event_dates,MATCH(C29,event_dates,0),0,500,1),0)))</f>
        <v/>
      </c>
      <c r="D30" s="1182"/>
      <c r="E30" s="1181" t="str">
        <f ca="1">IF(ISERROR(MATCH(E29,event_dates,0)+MATCH(E29,OFFSET(event_dates,MATCH(E29,event_dates,0),0,500,1),0)),"",INDEX(events,MATCH(E29,event_dates,0)+MATCH(E29,OFFSET(event_dates,MATCH(E29,event_dates,0),0,500,1),0)))</f>
        <v/>
      </c>
      <c r="F30" s="1182"/>
      <c r="G30" s="1181" t="str">
        <f ca="1">IF(ISERROR(MATCH(G29,event_dates,0)+MATCH(G29,OFFSET(event_dates,MATCH(G29,event_dates,0),0,500,1),0)),"",INDEX(events,MATCH(G29,event_dates,0)+MATCH(G29,OFFSET(event_dates,MATCH(G29,event_dates,0),0,500,1),0)))</f>
        <v/>
      </c>
      <c r="H30" s="1182"/>
      <c r="I30" s="1181" t="str">
        <f ca="1">IF(ISERROR(MATCH(I29,event_dates,0)+MATCH(I29,OFFSET(event_dates,MATCH(I29,event_dates,0),0,500,1),0)),"",INDEX(events,MATCH(I29,event_dates,0)+MATCH(I29,OFFSET(event_dates,MATCH(I29,event_dates,0),0,500,1),0)))</f>
        <v/>
      </c>
      <c r="J30" s="1182"/>
      <c r="K30" s="1181" t="str">
        <f ca="1">IF(ISERROR(MATCH(K29,event_dates,0)+MATCH(K29,OFFSET(event_dates,MATCH(K29,event_dates,0),0,500,1),0)),"",INDEX(events,MATCH(K29,event_dates,0)+MATCH(K29,OFFSET(event_dates,MATCH(K29,event_dates,0),0,500,1),0)))</f>
        <v/>
      </c>
      <c r="L30" s="1182"/>
      <c r="M30" s="1181" t="str">
        <f ca="1">IF(ISERROR(MATCH(M29,event_dates,0)+MATCH(M29,OFFSET(event_dates,MATCH(M29,event_dates,0),0,500,1),0)),"",INDEX(events,MATCH(M29,event_dates,0)+MATCH(M29,OFFSET(event_dates,MATCH(M29,event_dates,0),0,500,1),0)))</f>
        <v/>
      </c>
      <c r="N30" s="1182"/>
      <c r="P30" s="295" t="str">
        <f t="shared" ref="P30:P34" ca="1" si="99">IF(DN87="","",DN87)</f>
        <v/>
      </c>
      <c r="Q30" s="295" t="str">
        <f t="shared" ca="1" si="98"/>
        <v/>
      </c>
      <c r="R30" s="295" t="str">
        <f t="shared" ca="1" si="98"/>
        <v/>
      </c>
      <c r="S30" s="296" t="str">
        <f t="shared" ca="1" si="98"/>
        <v/>
      </c>
      <c r="T30" s="295" t="str">
        <f t="shared" ca="1" si="98"/>
        <v/>
      </c>
      <c r="U30" s="295" t="str">
        <f t="shared" ca="1" si="98"/>
        <v/>
      </c>
      <c r="V30" s="1158" t="s">
        <v>502</v>
      </c>
      <c r="W30" s="1159"/>
      <c r="X30" s="445">
        <f ca="1">IF(DP92="",0,DP92)</f>
        <v>205</v>
      </c>
      <c r="Y30"/>
      <c r="AB30" s="299"/>
      <c r="AC30" s="358">
        <f>IF('Data Entry'!H14="","",'Data Entry'!H14)</f>
        <v>13</v>
      </c>
      <c r="AD30" s="356" t="str">
        <f>IF('Data Entry'!G14="","",'Data Entry'!G14)</f>
        <v>D. Store Card 1</v>
      </c>
      <c r="AE30" s="363">
        <f>IF('Data Entry'!J14="","",'Data Entry'!J14)</f>
        <v>30</v>
      </c>
      <c r="AF30" s="402">
        <f>IF('Data Entry'!I14="","",'Data Entry'!I14)</f>
        <v>200</v>
      </c>
      <c r="AG30" s="300"/>
      <c r="AH30"/>
      <c r="AI30" s="304" t="str">
        <f t="shared" ca="1" si="82"/>
        <v/>
      </c>
      <c r="AJ30" s="305" t="str">
        <f t="shared" ca="1" si="60"/>
        <v/>
      </c>
      <c r="AK30" s="306" t="str">
        <f t="shared" ca="1" si="61"/>
        <v/>
      </c>
      <c r="AL30" s="307" t="str">
        <f t="shared" ca="1" si="62"/>
        <v/>
      </c>
      <c r="AM30" s="304" t="str">
        <f t="shared" ca="1" si="83"/>
        <v/>
      </c>
      <c r="AN30" s="305" t="str">
        <f t="shared" ca="1" si="63"/>
        <v/>
      </c>
      <c r="AO30" s="306" t="str">
        <f t="shared" ca="1" si="64"/>
        <v/>
      </c>
      <c r="AP30" s="307" t="str">
        <f t="shared" ca="1" si="65"/>
        <v/>
      </c>
      <c r="AQ30" s="304" t="str">
        <f t="shared" ca="1" si="84"/>
        <v/>
      </c>
      <c r="AR30" s="305" t="str">
        <f t="shared" ca="1" si="66"/>
        <v/>
      </c>
      <c r="AS30" s="306" t="str">
        <f t="shared" ca="1" si="67"/>
        <v/>
      </c>
      <c r="AT30" s="307" t="str">
        <f t="shared" ca="1" si="68"/>
        <v/>
      </c>
      <c r="AU30" s="304" t="str">
        <f t="shared" ca="1" si="85"/>
        <v/>
      </c>
      <c r="AV30" s="305" t="str">
        <f t="shared" ca="1" si="69"/>
        <v/>
      </c>
      <c r="AW30" s="306" t="str">
        <f t="shared" ca="1" si="70"/>
        <v/>
      </c>
      <c r="AX30" s="307" t="str">
        <f t="shared" ca="1" si="71"/>
        <v/>
      </c>
      <c r="AY30" s="304" t="str">
        <f t="shared" ca="1" si="86"/>
        <v/>
      </c>
      <c r="AZ30" s="305" t="str">
        <f t="shared" ca="1" si="72"/>
        <v/>
      </c>
      <c r="BA30" s="306" t="str">
        <f t="shared" ca="1" si="73"/>
        <v/>
      </c>
      <c r="BB30" s="307" t="str">
        <f t="shared" ca="1" si="74"/>
        <v/>
      </c>
      <c r="BC30" s="304" t="str">
        <f t="shared" ca="1" si="87"/>
        <v/>
      </c>
      <c r="BD30" s="305" t="str">
        <f t="shared" ca="1" si="75"/>
        <v/>
      </c>
      <c r="BE30" s="306" t="str">
        <f t="shared" ca="1" si="76"/>
        <v/>
      </c>
      <c r="BF30" s="307" t="str">
        <f t="shared" ca="1" si="77"/>
        <v/>
      </c>
      <c r="BG30" s="304" t="str">
        <f t="shared" ca="1" si="88"/>
        <v/>
      </c>
      <c r="BH30" s="305" t="str">
        <f t="shared" ca="1" si="78"/>
        <v/>
      </c>
      <c r="BI30" s="306" t="str">
        <f t="shared" ca="1" si="79"/>
        <v/>
      </c>
      <c r="BJ30" s="307" t="str">
        <f t="shared" ca="1" si="80"/>
        <v/>
      </c>
      <c r="BL30" s="412" t="str">
        <f ca="1">IF(OR(BM30="",BM30=0),"",MAX(BL$5:BL29)+1)</f>
        <v/>
      </c>
      <c r="BM30" s="316" t="str">
        <f ca="1">IFERROR(INDEX($AJ$6:$AJ$17, ROWS(BM$4:$BM28)), IFERROR(INDEX($AN$6:$AN$17, ROWS(BM$4:$BM28)-ROWS($AJ$6:$AJ$17)), IFERROR(INDEX($AR$6:$AR$17, ROWS(BM$4:$BM28)-ROWS($AJ$6:$AJ$17)-ROWS($AN$6:$AN$17)),IFERROR(INDEX($AV$6:$AV$17, ROWS(BM$4:$BM28)-ROWS($AJ$6:$AJ$17)-ROWS($AN$6:$AN$17)-ROWS($AR$6:$AR$17)),IFERROR(INDEX($AZ$6:$AZ$17, ROWS(BM$4:$BM28)-ROWS($AJ$6:$AJ$17)-ROWS($AN$6:$AN$17)-ROWS($AR$6:$AR$17)-ROWS($AV$6:$AV$17)),IFERROR(INDEX($BD$6:$BD$17, ROWS(BM$4:$BM28)-ROWS($AJ$6:$AJ$17)-ROWS($AN$6:$AN$17)-ROWS($AR$6:$AR$17)-ROWS($AV$6:$AV$17)-ROWS($AZ$6:$AZ$17)),IFERROR(INDEX($BH$6:$BH$17, ROWS(BM$4:$BM28)-ROWS($AJ$6:$AJ$17)-ROWS($AN$6:$AN$17)-ROWS($AR$6:$AR$17)-ROWS($AV$6:$AV$17)-ROWS($AZ$6:$AZ$17)-ROWS($BD$6:$BD$17)), "")))))))</f>
        <v/>
      </c>
      <c r="BN30" s="316" t="str">
        <f t="shared" ca="1" si="30"/>
        <v/>
      </c>
      <c r="BO30" s="316" t="str">
        <f ca="1">IF(OR(BP30="",BP30=0),"",MAX(BO$5:BO29)+1)</f>
        <v/>
      </c>
      <c r="BP30" s="316" t="str">
        <f ca="1">IFERROR(INDEX($AK$6:$AK$17, ROWS($BP$4:BP28)), IFERROR(INDEX($AO$6:$AO$17, ROWS($BP$4:BP28)-ROWS($AK$6:$AK$17)), IFERROR(INDEX($AS$6:$AS$17, ROWS($BP$4:BP28)-ROWS($AK$6:$AK$17)-ROWS($AO$6:$AO$17)),IFERROR(INDEX($AW$6:$AW$17, ROWS($BP$4:BP28)-ROWS($AK$6:$AK$17)-ROWS($AO$6:$AO$17)-ROWS($AS$6:$AS$17)),IFERROR(INDEX($BA$6:$BA$17, ROWS($BP$4:BP28)-ROWS($AK$6:$AK$17)-ROWS($AO$6:$AO$17)-ROWS($AS$6:$AS$17)-ROWS($AW$6:$AW$17)),IFERROR(INDEX($BE$6:$BE$17, ROWS($BP$4:BP28)-ROWS($AK$6:$AK$17)-ROWS($AO$6:$AO$17)-ROWS($AS$6:$AS$17)-ROWS($AW$6:$AW$17)-ROWS($BA$6:$BA$17)),IFERROR(INDEX($BI$6:$BI$17, ROWS($BP$4:BP28)-ROWS($AK$6:$AK$17)-ROWS($AO$6:$AO$17)-ROWS($AS$6:$AS$17)-ROWS($AW$6:$AW$17)-ROWS($BA$6:$BA$17)-ROWS($BE$6:$BE$17)), "")))))))</f>
        <v/>
      </c>
      <c r="BQ30" s="316" t="str">
        <f t="shared" ca="1" si="31"/>
        <v/>
      </c>
      <c r="BR30" s="413" t="str">
        <f t="shared" ca="1" si="32"/>
        <v/>
      </c>
      <c r="BS30" s="412" t="str">
        <f ca="1">IF(OR(BT30="",BT30=0),"",MAX(BS$5:BS29)+1)</f>
        <v/>
      </c>
      <c r="BT30" s="316" t="str">
        <f ca="1">IFERROR(INDEX($AJ$22:$AJ$33, ROWS($BT$4:BT28)), IFERROR(INDEX($AN$22:$AN$33, ROWS($BT$4:BT28)-ROWS($AJ$22:$AJ$33)), IFERROR(INDEX($AR$22:$AR$33, ROWS($BT$4:BT28)-ROWS($AJ$22:$AJ$33)-ROWS($AN$22:$AN$33)),IFERROR(INDEX($AV$22:$AV$33, ROWS($BT$4:BT28)-ROWS($AJ$22:$AJ$33)-ROWS($AN$22:$AN$33)-ROWS($AR$22:$AR$33)),IFERROR(INDEX($AZ$22:$AZ$33, ROWS($BT$4:BT28)-ROWS($AJ$22:$AJ$33)-ROWS($AN$22:$AN$33)-ROWS($AR$22:$AR$33)-ROWS($AV$22:$AV$33)),IFERROR(INDEX($BD$22:$BD$33, ROWS($BT$4:BT28)-ROWS($AJ$22:$AJ$33)-ROWS($AN$22:$AN$33)-ROWS($AR$22:$AR$33)-ROWS($AV$22:$AV$33)-ROWS($AZ$22:$AZ$33)),IFERROR(INDEX($BH$22:$BH$33, ROWS($BT$4:BT28)-ROWS($AJ$22:$AJ$33)-ROWS($AN$22:$AN$33)-ROWS($AR$22:$AR$33)-ROWS($AV$22:$AV$33)-ROWS($AZ$22:$AZ$33)-ROWS($BD$22:$BD$33)), "")))))))</f>
        <v/>
      </c>
      <c r="BU30" s="316" t="str">
        <f t="shared" ca="1" si="33"/>
        <v/>
      </c>
      <c r="BV30" s="316" t="str">
        <f ca="1">IF(OR(BW30="",BW30=0),"",MAX(BV$5:BV29)+1)</f>
        <v/>
      </c>
      <c r="BW30" s="316" t="str">
        <f ca="1">IFERROR(INDEX($AK$22:$AK$33, ROWS($BW$4:BW28)), IFERROR(INDEX($AO$22:$AO$33, ROWS($BW$4:BW28)-ROWS($AK$22:$AK$33)), IFERROR(INDEX($AS$22:$AS$33, ROWS($BW$4:BW28)-ROWS($AK$22:$AK$33)-ROWS($AO$22:$AO$33)),IFERROR(INDEX($AW$22:$AW$33, ROWS($BW$4:BW28)-ROWS($AK$22:$AK$33)-ROWS($AO$22:$AO$33)-ROWS($AS$22:$AS$33)),IFERROR(INDEX($BA$22:$BA$33, ROWS($BW$4:BW28)-ROWS($AK$22:$AK$33)-ROWS($AO$22:$AO$33)-ROWS($AS$22:$AS$33)-ROWS($AW$22:$AW$33)),IFERROR(INDEX($BE$22:$BE$33, ROWS($BW$4:BW28)-ROWS($AK$22:$AK$33)-ROWS($AO$22:$AO$33)-ROWS($AS$22:$AS$33)-ROWS($AW$22:$AW$33)-ROWS($BA$22:$BA$33)),IFERROR(INDEX($BI$22:$BI$33, ROWS($BW$4:BW28)-ROWS($AK$22:$AK$33)-ROWS($AO$22:$AO$33)-ROWS($AS$22:$AS$33)-ROWS($AW$22:$AW$33)-ROWS($BA$22:$BA$33)-ROWS($BE$22:$BE$33)), "")))))))</f>
        <v/>
      </c>
      <c r="BX30" s="316" t="str">
        <f t="shared" ca="1" si="34"/>
        <v/>
      </c>
      <c r="BY30" s="413" t="str">
        <f t="shared" ca="1" si="35"/>
        <v/>
      </c>
      <c r="BZ30" s="412" t="str">
        <f ca="1">IF(OR(CA30="",CA30=0),"",MAX(BZ$5:BZ29)+1)</f>
        <v/>
      </c>
      <c r="CA30" s="316" t="str">
        <f ca="1">IFERROR(INDEX($AJ$38:$AJ$49, ROWS($CA$4:CA28)), IFERROR(INDEX($AN$38:$AN$49, ROWS($CA$4:CA28)-ROWS($AJ$38:$AJ$49)), IFERROR(INDEX($AR$38:$AR$49, ROWS($CA$4:CA28)-ROWS($AJ$38:$AJ$49)-ROWS($AN$38:$AN$49)),IFERROR(INDEX($AV$38:$AV$49, ROWS($CA$4:CA28)-ROWS($AJ$38:$AJ$49)-ROWS($AN$38:$AN$49)-ROWS($AR$38:$AR$49)),IFERROR(INDEX($AZ$38:$AZ$49, ROWS($CA$4:CA28)-ROWS($AJ$38:$AJ$49)-ROWS($AN$38:$AN$49)-ROWS($AR$38:$AR$49)-ROWS($AV$38:$AV$49)),IFERROR(INDEX($BD$38:$BD$49, ROWS($CA$4:CA28)-ROWS($AJ$38:$AJ$49)-ROWS($AN$38:$AN$49)-ROWS($AR$38:$AR$49)-ROWS($AV$38:$AV$49)-ROWS($AZ$38:$AZ$49)),IFERROR(INDEX($BH$38:$BH$49, ROWS($CA$4:CA28)-ROWS($AJ$38:$AJ$49)-ROWS($AN$38:$AN$49)-ROWS($AR$38:$AR$49)-ROWS($AV$38:$AV$49)-ROWS($AZ$38:$AZ$49)-ROWS($BD$38:$BD$49)), "")))))))</f>
        <v/>
      </c>
      <c r="CB30" s="316" t="str">
        <f t="shared" ca="1" si="36"/>
        <v/>
      </c>
      <c r="CC30" s="316" t="str">
        <f ca="1">IF(OR(CD30="",CD30=0),"",MAX(CC$5:CC29)+1)</f>
        <v/>
      </c>
      <c r="CD30" s="316" t="str">
        <f ca="1">IFERROR(INDEX($AK$38:$AK$49, ROWS($CD$4:CD28)), IFERROR(INDEX($AO$38:$AO$49, ROWS($CD$4:CD28)-ROWS($AK$38:$AK$49)), IFERROR(INDEX($AS$38:$AS$49, ROWS($CD$4:CD28)-ROWS($AK$38:$AK$49)-ROWS($AO$38:$AO$49)),IFERROR(INDEX($AW$38:$AW$49, ROWS($CD$4:CD28)-ROWS($AK$38:$AK$49)-ROWS($AO$38:$AO$49)-ROWS($AS$38:$AS$49)),IFERROR(INDEX($BA$38:$BA$49, ROWS($CD$4:CD28)-ROWS($AK$38:$AK$49)-ROWS($AO$38:$AO$49)-ROWS($AS$38:$AS$49)-ROWS($AW$38:$AW$49)),IFERROR(INDEX($BE$38:$BE$49, ROWS($CD$4:CD28)-ROWS($AK$38:$AK$49)-ROWS($AO$38:$AO$49)-ROWS($AS$38:$AS$49)-ROWS($AW$38:$AW$49)-ROWS($BA$38:$BA$49)),IFERROR(INDEX($BI$38:$BI$49, ROWS($CD$4:CD28)-ROWS($AK$38:$AK$49)-ROWS($AO$38:$AO$49)-ROWS($AS$38:$AS$49)-ROWS($AW$38:$AW$49)-ROWS($BA$38:$BA$49)-ROWS($BE$38:$BE$49)), "")))))))</f>
        <v/>
      </c>
      <c r="CE30" s="316" t="str">
        <f t="shared" ca="1" si="37"/>
        <v/>
      </c>
      <c r="CF30" s="413" t="str">
        <f t="shared" ca="1" si="38"/>
        <v/>
      </c>
      <c r="CG30" s="412" t="str">
        <f ca="1">IF(OR(CH30="",CH30=0),"",MAX(CG$5:CG29)+1)</f>
        <v/>
      </c>
      <c r="CH30" s="316" t="str">
        <f ca="1">IFERROR(INDEX($AJ$54:$AJ$65, ROWS($CH$4:CH28)), IFERROR(INDEX($AN$54:$AN$65, ROWS($CH$4:CH28)-ROWS($AJ$54:$AJ$65)), IFERROR(INDEX($AR$54:$AR$65, ROWS($CH$4:CH28)-ROWS($AJ$54:$AJ$65)-ROWS($AN$54:$AN$65)),IFERROR(INDEX($AV$54:$AV$65, ROWS($CH$4:CH28)-ROWS($AJ$54:$AJ$65)-ROWS($AN$54:$AN$65)-ROWS($AR$54:$AR$65)),IFERROR(INDEX($AZ$54:$AZ$65, ROWS($CH$4:CH28)-ROWS($AJ$54:$AJ$65)-ROWS($AN$54:$AN$65)-ROWS($AR$54:$AR$65)-ROWS($AV$54:$AV$65)),IFERROR(INDEX($BD$54:$BD$65, ROWS($CH$4:CH28)-ROWS($AJ$54:$AJ$65)-ROWS($AN$54:$AN$65)-ROWS($AR$54:$AR$65)-ROWS($AV$54:$AV$65)-ROWS($AZ$54:$AZ$65)),IFERROR(INDEX($BH$54:$BH$65, ROWS($CH$4:CH28)-ROWS($AJ$54:$AJ$65)-ROWS($AN$54:$AN$65)-ROWS($AR$54:$AR$65)-ROWS($AV$54:$AV$65)-ROWS($AZ$54:$AZ$65)-ROWS($BD$54:$BD$65)), "")))))))</f>
        <v/>
      </c>
      <c r="CI30" s="316" t="str">
        <f t="shared" ca="1" si="39"/>
        <v/>
      </c>
      <c r="CJ30" s="316" t="str">
        <f ca="1">IF(OR(CK30="",CK30=0),"",MAX(CJ$5:CJ29)+1)</f>
        <v/>
      </c>
      <c r="CK30" s="316" t="str">
        <f ca="1">IFERROR(INDEX($AK$54:$AK$65, ROWS($CK$4:CK28)), IFERROR(INDEX($AO$54:$AO$65, ROWS($CK$4:CK28)-ROWS($AK$54:$AK$65)), IFERROR(INDEX($AS$54:$AS$65, ROWS($CK$4:CK28)-ROWS($AK$54:$AK$65)-ROWS($AO$54:$AO$65)),IFERROR(INDEX($AW$54:$AW$65, ROWS($CK$4:CK28)-ROWS($AK$54:$AK$65)-ROWS($AO$54:$AO$65)-ROWS($AS$54:$AS$65)),IFERROR(INDEX($BA$54:$BA$65, ROWS($CK$4:CK28)-ROWS($AK$54:$AK$65)-ROWS($AO$54:$AO$65)-ROWS($AS$54:$AS$65)-ROWS($AW$54:$AW$65)),IFERROR(INDEX($BE$54:$BE$65, ROWS($CK$4:CK28)-ROWS($AK$54:$AK$65)-ROWS($AO$54:$AO$65)-ROWS($AS$54:$AS$65)-ROWS($AW$54:$AW$65)-ROWS($BA$54:$BA$65)),IFERROR(INDEX($BI$54:$BI$65, ROWS($CK$4:CK28)-ROWS($AK$54:$AK$65)-ROWS($AO$54:$AO$65)-ROWS($AS$54:$AS$65)-ROWS($AW$54:$AW$65)-ROWS($BA$54:$BA$65)-ROWS($BE$54:$BE$65)), "")))))))</f>
        <v/>
      </c>
      <c r="CL30" s="316" t="str">
        <f t="shared" ca="1" si="40"/>
        <v/>
      </c>
      <c r="CM30" s="413" t="str">
        <f t="shared" ca="1" si="41"/>
        <v/>
      </c>
      <c r="CN30" s="412" t="str">
        <f ca="1">IF(OR(CO30="",CO30=0),"",MAX(CN$5:CN29)+1)</f>
        <v/>
      </c>
      <c r="CO30" s="316" t="str">
        <f ca="1">IFERROR(INDEX($AJ$70:$AJ$81, ROWS($CO$4:CO28)), IFERROR(INDEX($AN$70:$AN$81, ROWS($CO$4:CO28)-ROWS($AJ$70:$AJ$81)), IFERROR(INDEX($AR$70:$AR$81, ROWS($CO$4:CO28)-ROWS($AJ$70:$AJ$81)-ROWS($AN$70:$AN$81)),IFERROR(INDEX($AV$70:$AV$81, ROWS($CO$4:CO28)-ROWS($AJ$70:$AJ$81)-ROWS($AN$70:$AN$81)-ROWS($AR$70:$AR$81)),IFERROR(INDEX($AZ$70:$AZ$81, ROWS($CO$4:CO28)-ROWS($AJ$70:$AJ$81)-ROWS($AN$70:$AN$81)-ROWS($AR$70:$AR$81)-ROWS($AV$70:$AV$81)),IFERROR(INDEX($BD$70:$BD$81, ROWS($CO$4:CO28)-ROWS($AJ$70:$AJ$81)-ROWS($AN$70:$AN$81)-ROWS($AR$70:$AR$81)-ROWS($AV$70:$AV$81)-ROWS($AZ$70:$AZ$81)),IFERROR(INDEX($BH$70:$BH$81, ROWS($CO$4:CO28)-ROWS($AJ$70:$AJ$81)-ROWS($AN$70:$AN$81)-ROWS($AR$70:$AR$81)-ROWS($AV$70:$AV$81)-ROWS($AZ$70:$AZ$81)-ROWS($BD$70:$BD$81)), "")))))))</f>
        <v/>
      </c>
      <c r="CP30" s="316" t="str">
        <f t="shared" ca="1" si="42"/>
        <v/>
      </c>
      <c r="CQ30" s="316" t="str">
        <f ca="1">IF(OR(CR30="",CR30=0),"",MAX(CQ$5:CQ29)+1)</f>
        <v/>
      </c>
      <c r="CR30" s="316" t="str">
        <f ca="1">IFERROR(INDEX($AK$70:$AK$81, ROWS($CR$4:CR28)), IFERROR(INDEX($AO$70:$AO$81, ROWS($CR$4:CR28)-ROWS($AK$70:$AK$81)), IFERROR(INDEX($AS$70:$AS$81, ROWS($CR$4:CR28)-ROWS($AK$70:$AK$81)-ROWS($AO$70:$AO$81)),IFERROR(INDEX($AW$70:$AW$81, ROWS($CR$4:CR28)-ROWS($AK$70:$AK$81)-ROWS($AO$70:$AO$81)-ROWS($AS$70:$AS$81)),IFERROR(INDEX($BA$70:$BA$81, ROWS($CR$4:CR28)-ROWS($AK$70:$AK$81)-ROWS($AO$70:$AO$81)-ROWS($AS$70:$AS$81)-ROWS($AW$70:$AW$81)),IFERROR(INDEX($BE$70:$BE$81, ROWS($CR$4:CR28)-ROWS($AK$70:$AK$81)-ROWS($AO$70:$AO$81)-ROWS($AS$70:$AS$81)-ROWS($AW$70:$AW$81)-ROWS($BA$70:$BA$81)),IFERROR(INDEX($BI$70:$BI$81, ROWS($CR$4:CR28)-ROWS($AK$70:$AK$81)-ROWS($AO$70:$AO$81)-ROWS($AS$70:$AS$81)-ROWS($AW$70:$AW$81)-ROWS($BA$70:$BA$81)-ROWS($BE$70:$BE$81)), "")))))))</f>
        <v/>
      </c>
      <c r="CS30" s="316" t="str">
        <f t="shared" ca="1" si="43"/>
        <v/>
      </c>
      <c r="CT30" s="413" t="str">
        <f t="shared" ca="1" si="44"/>
        <v/>
      </c>
      <c r="CU30" s="412" t="str">
        <f>IF(OR(CV30="",CV30=0),"",MAX(CU$5:CU29)+1)</f>
        <v/>
      </c>
      <c r="CV30" s="316" t="str">
        <f>IFERROR(INDEX($AJ$86:$AJ$97, ROWS($CV$4:CV28)), IFERROR(INDEX($AN$86:$AN$97, ROWS($CV$4:CV28)-ROWS($AJ$86:$AJ$97)), ""))</f>
        <v/>
      </c>
      <c r="CW30" s="316" t="str">
        <f t="shared" si="45"/>
        <v/>
      </c>
      <c r="CX30" s="316" t="str">
        <f>IF(OR(CY30="",CY30=0),"",MAX(CX$5:CX29)+1)</f>
        <v/>
      </c>
      <c r="CY30" s="316" t="str">
        <f>IFERROR(INDEX($AK$86:$AK$97, ROWS($CY$4:CY28)), IFERROR(INDEX($AO$86:$AO$97, ROWS($CY$4:CY28)-ROWS($AK$86:$AK$97)), ""))</f>
        <v/>
      </c>
      <c r="CZ30" s="316" t="str">
        <f t="shared" si="46"/>
        <v/>
      </c>
      <c r="DA30" s="413" t="str">
        <f t="shared" si="47"/>
        <v/>
      </c>
      <c r="DC30" s="438">
        <f ca="1">IF(OR(DD30="",DD30=0),"",MAX(DC$25:DC29)+1)</f>
        <v>5</v>
      </c>
      <c r="DD30" s="434" t="str">
        <f t="shared" ca="1" si="90"/>
        <v>Life Insurance</v>
      </c>
      <c r="DE30" s="413">
        <f t="shared" ca="1" si="91"/>
        <v>70</v>
      </c>
      <c r="DF30" s="431" t="str">
        <f ca="1">IF(OR(DG30="",DG30=0),"",MAX(DF$25:DF29)+1)</f>
        <v/>
      </c>
      <c r="DG30" s="412" t="str">
        <f t="shared" ca="1" si="92"/>
        <v/>
      </c>
      <c r="DH30" s="413" t="str">
        <f t="shared" ca="1" si="93"/>
        <v/>
      </c>
      <c r="DI30" s="412" t="str">
        <f t="shared" ca="1" si="94"/>
        <v>Life Insurance</v>
      </c>
      <c r="DJ30" s="413">
        <f t="shared" ca="1" si="95"/>
        <v>70</v>
      </c>
      <c r="DK30" s="412" t="str">
        <f t="shared" ca="1" si="96"/>
        <v/>
      </c>
      <c r="DL30" s="413" t="str">
        <f t="shared" ca="1" si="97"/>
        <v/>
      </c>
      <c r="DN30" s="425" t="str">
        <f ca="1">IF(DI38="","",CONCATENATE(DI38," - ",DJ38))</f>
        <v/>
      </c>
      <c r="DO30" s="295" t="str">
        <f ca="1">IF(DI39="","",CONCATENATE(DI39," - ",DJ39))</f>
        <v/>
      </c>
      <c r="DP30" s="295" t="str">
        <f ca="1">IF(DI40="","",CONCATENATE(DI40," - ",DJ40))</f>
        <v/>
      </c>
      <c r="DQ30" s="425" t="str">
        <f ca="1">IF(DK38="","",CONCATENATE(DK38," - ",DL38))</f>
        <v/>
      </c>
      <c r="DR30" s="295" t="str">
        <f ca="1">IF(DK39="","",CONCATENATE(DK39," - ",DL39))</f>
        <v/>
      </c>
      <c r="DS30" s="426" t="str">
        <f ca="1">IF(DK40="","",CONCATENATE(DK40," - ",DL40))</f>
        <v/>
      </c>
    </row>
    <row r="31" spans="1:123" s="292" customFormat="1" ht="15" customHeight="1" thickBot="1" x14ac:dyDescent="0.35">
      <c r="A31" s="1183"/>
      <c r="B31" s="1182"/>
      <c r="C31" s="1183"/>
      <c r="D31" s="1182"/>
      <c r="E31" s="1183"/>
      <c r="F31" s="1182"/>
      <c r="G31" s="1183"/>
      <c r="H31" s="1182"/>
      <c r="I31" s="1183"/>
      <c r="J31" s="1182"/>
      <c r="K31" s="1183"/>
      <c r="L31" s="1182"/>
      <c r="M31" s="1183"/>
      <c r="N31" s="1182"/>
      <c r="P31" s="295" t="str">
        <f t="shared" ca="1" si="99"/>
        <v/>
      </c>
      <c r="Q31" s="295" t="str">
        <f t="shared" ca="1" si="98"/>
        <v/>
      </c>
      <c r="R31" s="295" t="str">
        <f t="shared" ca="1" si="98"/>
        <v/>
      </c>
      <c r="S31" s="296" t="str">
        <f t="shared" ca="1" si="98"/>
        <v/>
      </c>
      <c r="T31" s="295" t="str">
        <f t="shared" ca="1" si="98"/>
        <v/>
      </c>
      <c r="U31" s="295" t="str">
        <f t="shared" ca="1" si="98"/>
        <v/>
      </c>
      <c r="V31" s="1158" t="s">
        <v>507</v>
      </c>
      <c r="W31" s="1159"/>
      <c r="X31" s="445">
        <f ca="1">IF(DS92="",0,DS92)</f>
        <v>400</v>
      </c>
      <c r="Y31"/>
      <c r="AB31" s="299"/>
      <c r="AC31" s="358">
        <f>IF('Data Entry'!H15="","",'Data Entry'!H15)</f>
        <v>15</v>
      </c>
      <c r="AD31" s="356" t="str">
        <f>IF('Data Entry'!G15="","",'Data Entry'!G15)</f>
        <v>D. Store Card 2</v>
      </c>
      <c r="AE31" s="363">
        <f>IF('Data Entry'!J15="","",'Data Entry'!J15)</f>
        <v>30</v>
      </c>
      <c r="AF31" s="402">
        <f>IF('Data Entry'!I15="","",'Data Entry'!I15)</f>
        <v>350</v>
      </c>
      <c r="AG31" s="300"/>
      <c r="AH31"/>
      <c r="AI31" s="302" t="str">
        <f t="shared" ca="1" si="82"/>
        <v/>
      </c>
      <c r="AJ31" s="293" t="str">
        <f t="shared" ca="1" si="60"/>
        <v/>
      </c>
      <c r="AK31" s="293" t="str">
        <f t="shared" ca="1" si="61"/>
        <v/>
      </c>
      <c r="AL31" s="303" t="str">
        <f t="shared" ca="1" si="62"/>
        <v/>
      </c>
      <c r="AM31" s="302" t="str">
        <f t="shared" ca="1" si="83"/>
        <v/>
      </c>
      <c r="AN31" s="293" t="str">
        <f t="shared" ca="1" si="63"/>
        <v/>
      </c>
      <c r="AO31" s="293" t="str">
        <f t="shared" ca="1" si="64"/>
        <v/>
      </c>
      <c r="AP31" s="303" t="str">
        <f t="shared" ca="1" si="65"/>
        <v/>
      </c>
      <c r="AQ31" s="302" t="str">
        <f t="shared" ca="1" si="84"/>
        <v/>
      </c>
      <c r="AR31" s="293" t="str">
        <f t="shared" ca="1" si="66"/>
        <v/>
      </c>
      <c r="AS31" s="293" t="str">
        <f t="shared" ca="1" si="67"/>
        <v/>
      </c>
      <c r="AT31" s="303" t="str">
        <f t="shared" ca="1" si="68"/>
        <v/>
      </c>
      <c r="AU31" s="302" t="str">
        <f t="shared" ca="1" si="85"/>
        <v/>
      </c>
      <c r="AV31" s="293" t="str">
        <f t="shared" ca="1" si="69"/>
        <v/>
      </c>
      <c r="AW31" s="293" t="str">
        <f t="shared" ca="1" si="70"/>
        <v/>
      </c>
      <c r="AX31" s="303" t="str">
        <f t="shared" ca="1" si="71"/>
        <v/>
      </c>
      <c r="AY31" s="302" t="str">
        <f t="shared" ca="1" si="86"/>
        <v/>
      </c>
      <c r="AZ31" s="293" t="str">
        <f t="shared" ca="1" si="72"/>
        <v/>
      </c>
      <c r="BA31" s="293" t="str">
        <f t="shared" ca="1" si="73"/>
        <v/>
      </c>
      <c r="BB31" s="303" t="str">
        <f t="shared" ca="1" si="74"/>
        <v/>
      </c>
      <c r="BC31" s="302" t="str">
        <f t="shared" ca="1" si="87"/>
        <v/>
      </c>
      <c r="BD31" s="293" t="str">
        <f t="shared" ca="1" si="75"/>
        <v/>
      </c>
      <c r="BE31" s="293" t="str">
        <f t="shared" ca="1" si="76"/>
        <v/>
      </c>
      <c r="BF31" s="303" t="str">
        <f t="shared" ca="1" si="77"/>
        <v/>
      </c>
      <c r="BG31" s="302" t="str">
        <f t="shared" ca="1" si="88"/>
        <v/>
      </c>
      <c r="BH31" s="293" t="str">
        <f t="shared" ca="1" si="78"/>
        <v/>
      </c>
      <c r="BI31" s="293" t="str">
        <f t="shared" ca="1" si="79"/>
        <v/>
      </c>
      <c r="BJ31" s="303" t="str">
        <f t="shared" ca="1" si="80"/>
        <v/>
      </c>
      <c r="BL31" s="412" t="str">
        <f ca="1">IF(OR(BM31="",BM31=0),"",MAX(BL$5:BL30)+1)</f>
        <v/>
      </c>
      <c r="BM31" s="316" t="str">
        <f ca="1">IFERROR(INDEX($AJ$6:$AJ$17, ROWS(BM$4:$BM29)), IFERROR(INDEX($AN$6:$AN$17, ROWS(BM$4:$BM29)-ROWS($AJ$6:$AJ$17)), IFERROR(INDEX($AR$6:$AR$17, ROWS(BM$4:$BM29)-ROWS($AJ$6:$AJ$17)-ROWS($AN$6:$AN$17)),IFERROR(INDEX($AV$6:$AV$17, ROWS(BM$4:$BM29)-ROWS($AJ$6:$AJ$17)-ROWS($AN$6:$AN$17)-ROWS($AR$6:$AR$17)),IFERROR(INDEX($AZ$6:$AZ$17, ROWS(BM$4:$BM29)-ROWS($AJ$6:$AJ$17)-ROWS($AN$6:$AN$17)-ROWS($AR$6:$AR$17)-ROWS($AV$6:$AV$17)),IFERROR(INDEX($BD$6:$BD$17, ROWS(BM$4:$BM29)-ROWS($AJ$6:$AJ$17)-ROWS($AN$6:$AN$17)-ROWS($AR$6:$AR$17)-ROWS($AV$6:$AV$17)-ROWS($AZ$6:$AZ$17)),IFERROR(INDEX($BH$6:$BH$17, ROWS(BM$4:$BM29)-ROWS($AJ$6:$AJ$17)-ROWS($AN$6:$AN$17)-ROWS($AR$6:$AR$17)-ROWS($AV$6:$AV$17)-ROWS($AZ$6:$AZ$17)-ROWS($BD$6:$BD$17)), "")))))))</f>
        <v/>
      </c>
      <c r="BN31" s="316" t="str">
        <f t="shared" ca="1" si="30"/>
        <v/>
      </c>
      <c r="BO31" s="316" t="str">
        <f ca="1">IF(OR(BP31="",BP31=0),"",MAX(BO$5:BO30)+1)</f>
        <v/>
      </c>
      <c r="BP31" s="316" t="str">
        <f ca="1">IFERROR(INDEX($AK$6:$AK$17, ROWS($BP$4:BP29)), IFERROR(INDEX($AO$6:$AO$17, ROWS($BP$4:BP29)-ROWS($AK$6:$AK$17)), IFERROR(INDEX($AS$6:$AS$17, ROWS($BP$4:BP29)-ROWS($AK$6:$AK$17)-ROWS($AO$6:$AO$17)),IFERROR(INDEX($AW$6:$AW$17, ROWS($BP$4:BP29)-ROWS($AK$6:$AK$17)-ROWS($AO$6:$AO$17)-ROWS($AS$6:$AS$17)),IFERROR(INDEX($BA$6:$BA$17, ROWS($BP$4:BP29)-ROWS($AK$6:$AK$17)-ROWS($AO$6:$AO$17)-ROWS($AS$6:$AS$17)-ROWS($AW$6:$AW$17)),IFERROR(INDEX($BE$6:$BE$17, ROWS($BP$4:BP29)-ROWS($AK$6:$AK$17)-ROWS($AO$6:$AO$17)-ROWS($AS$6:$AS$17)-ROWS($AW$6:$AW$17)-ROWS($BA$6:$BA$17)),IFERROR(INDEX($BI$6:$BI$17, ROWS($BP$4:BP29)-ROWS($AK$6:$AK$17)-ROWS($AO$6:$AO$17)-ROWS($AS$6:$AS$17)-ROWS($AW$6:$AW$17)-ROWS($BA$6:$BA$17)-ROWS($BE$6:$BE$17)), "")))))))</f>
        <v/>
      </c>
      <c r="BQ31" s="316" t="str">
        <f t="shared" ca="1" si="31"/>
        <v/>
      </c>
      <c r="BR31" s="413" t="str">
        <f t="shared" ca="1" si="32"/>
        <v/>
      </c>
      <c r="BS31" s="412" t="str">
        <f ca="1">IF(OR(BT31="",BT31=0),"",MAX(BS$5:BS30)+1)</f>
        <v/>
      </c>
      <c r="BT31" s="316" t="str">
        <f ca="1">IFERROR(INDEX($AJ$22:$AJ$33, ROWS($BT$4:BT29)), IFERROR(INDEX($AN$22:$AN$33, ROWS($BT$4:BT29)-ROWS($AJ$22:$AJ$33)), IFERROR(INDEX($AR$22:$AR$33, ROWS($BT$4:BT29)-ROWS($AJ$22:$AJ$33)-ROWS($AN$22:$AN$33)),IFERROR(INDEX($AV$22:$AV$33, ROWS($BT$4:BT29)-ROWS($AJ$22:$AJ$33)-ROWS($AN$22:$AN$33)-ROWS($AR$22:$AR$33)),IFERROR(INDEX($AZ$22:$AZ$33, ROWS($BT$4:BT29)-ROWS($AJ$22:$AJ$33)-ROWS($AN$22:$AN$33)-ROWS($AR$22:$AR$33)-ROWS($AV$22:$AV$33)),IFERROR(INDEX($BD$22:$BD$33, ROWS($BT$4:BT29)-ROWS($AJ$22:$AJ$33)-ROWS($AN$22:$AN$33)-ROWS($AR$22:$AR$33)-ROWS($AV$22:$AV$33)-ROWS($AZ$22:$AZ$33)),IFERROR(INDEX($BH$22:$BH$33, ROWS($BT$4:BT29)-ROWS($AJ$22:$AJ$33)-ROWS($AN$22:$AN$33)-ROWS($AR$22:$AR$33)-ROWS($AV$22:$AV$33)-ROWS($AZ$22:$AZ$33)-ROWS($BD$22:$BD$33)), "")))))))</f>
        <v/>
      </c>
      <c r="BU31" s="316" t="str">
        <f t="shared" ca="1" si="33"/>
        <v/>
      </c>
      <c r="BV31" s="316" t="str">
        <f ca="1">IF(OR(BW31="",BW31=0),"",MAX(BV$5:BV30)+1)</f>
        <v/>
      </c>
      <c r="BW31" s="316" t="str">
        <f ca="1">IFERROR(INDEX($AK$22:$AK$33, ROWS($BW$4:BW29)), IFERROR(INDEX($AO$22:$AO$33, ROWS($BW$4:BW29)-ROWS($AK$22:$AK$33)), IFERROR(INDEX($AS$22:$AS$33, ROWS($BW$4:BW29)-ROWS($AK$22:$AK$33)-ROWS($AO$22:$AO$33)),IFERROR(INDEX($AW$22:$AW$33, ROWS($BW$4:BW29)-ROWS($AK$22:$AK$33)-ROWS($AO$22:$AO$33)-ROWS($AS$22:$AS$33)),IFERROR(INDEX($BA$22:$BA$33, ROWS($BW$4:BW29)-ROWS($AK$22:$AK$33)-ROWS($AO$22:$AO$33)-ROWS($AS$22:$AS$33)-ROWS($AW$22:$AW$33)),IFERROR(INDEX($BE$22:$BE$33, ROWS($BW$4:BW29)-ROWS($AK$22:$AK$33)-ROWS($AO$22:$AO$33)-ROWS($AS$22:$AS$33)-ROWS($AW$22:$AW$33)-ROWS($BA$22:$BA$33)),IFERROR(INDEX($BI$22:$BI$33, ROWS($BW$4:BW29)-ROWS($AK$22:$AK$33)-ROWS($AO$22:$AO$33)-ROWS($AS$22:$AS$33)-ROWS($AW$22:$AW$33)-ROWS($BA$22:$BA$33)-ROWS($BE$22:$BE$33)), "")))))))</f>
        <v/>
      </c>
      <c r="BX31" s="316" t="str">
        <f t="shared" ca="1" si="34"/>
        <v/>
      </c>
      <c r="BY31" s="413" t="str">
        <f t="shared" ca="1" si="35"/>
        <v/>
      </c>
      <c r="BZ31" s="412" t="str">
        <f ca="1">IF(OR(CA31="",CA31=0),"",MAX(BZ$5:BZ30)+1)</f>
        <v/>
      </c>
      <c r="CA31" s="316" t="str">
        <f ca="1">IFERROR(INDEX($AJ$38:$AJ$49, ROWS($CA$4:CA29)), IFERROR(INDEX($AN$38:$AN$49, ROWS($CA$4:CA29)-ROWS($AJ$38:$AJ$49)), IFERROR(INDEX($AR$38:$AR$49, ROWS($CA$4:CA29)-ROWS($AJ$38:$AJ$49)-ROWS($AN$38:$AN$49)),IFERROR(INDEX($AV$38:$AV$49, ROWS($CA$4:CA29)-ROWS($AJ$38:$AJ$49)-ROWS($AN$38:$AN$49)-ROWS($AR$38:$AR$49)),IFERROR(INDEX($AZ$38:$AZ$49, ROWS($CA$4:CA29)-ROWS($AJ$38:$AJ$49)-ROWS($AN$38:$AN$49)-ROWS($AR$38:$AR$49)-ROWS($AV$38:$AV$49)),IFERROR(INDEX($BD$38:$BD$49, ROWS($CA$4:CA29)-ROWS($AJ$38:$AJ$49)-ROWS($AN$38:$AN$49)-ROWS($AR$38:$AR$49)-ROWS($AV$38:$AV$49)-ROWS($AZ$38:$AZ$49)),IFERROR(INDEX($BH$38:$BH$49, ROWS($CA$4:CA29)-ROWS($AJ$38:$AJ$49)-ROWS($AN$38:$AN$49)-ROWS($AR$38:$AR$49)-ROWS($AV$38:$AV$49)-ROWS($AZ$38:$AZ$49)-ROWS($BD$38:$BD$49)), "")))))))</f>
        <v/>
      </c>
      <c r="CB31" s="316" t="str">
        <f t="shared" ca="1" si="36"/>
        <v/>
      </c>
      <c r="CC31" s="316" t="str">
        <f ca="1">IF(OR(CD31="",CD31=0),"",MAX(CC$5:CC30)+1)</f>
        <v/>
      </c>
      <c r="CD31" s="316" t="str">
        <f ca="1">IFERROR(INDEX($AK$38:$AK$49, ROWS($CD$4:CD29)), IFERROR(INDEX($AO$38:$AO$49, ROWS($CD$4:CD29)-ROWS($AK$38:$AK$49)), IFERROR(INDEX($AS$38:$AS$49, ROWS($CD$4:CD29)-ROWS($AK$38:$AK$49)-ROWS($AO$38:$AO$49)),IFERROR(INDEX($AW$38:$AW$49, ROWS($CD$4:CD29)-ROWS($AK$38:$AK$49)-ROWS($AO$38:$AO$49)-ROWS($AS$38:$AS$49)),IFERROR(INDEX($BA$38:$BA$49, ROWS($CD$4:CD29)-ROWS($AK$38:$AK$49)-ROWS($AO$38:$AO$49)-ROWS($AS$38:$AS$49)-ROWS($AW$38:$AW$49)),IFERROR(INDEX($BE$38:$BE$49, ROWS($CD$4:CD29)-ROWS($AK$38:$AK$49)-ROWS($AO$38:$AO$49)-ROWS($AS$38:$AS$49)-ROWS($AW$38:$AW$49)-ROWS($BA$38:$BA$49)),IFERROR(INDEX($BI$38:$BI$49, ROWS($CD$4:CD29)-ROWS($AK$38:$AK$49)-ROWS($AO$38:$AO$49)-ROWS($AS$38:$AS$49)-ROWS($AW$38:$AW$49)-ROWS($BA$38:$BA$49)-ROWS($BE$38:$BE$49)), "")))))))</f>
        <v/>
      </c>
      <c r="CE31" s="316" t="str">
        <f t="shared" ca="1" si="37"/>
        <v/>
      </c>
      <c r="CF31" s="413" t="str">
        <f t="shared" ca="1" si="38"/>
        <v/>
      </c>
      <c r="CG31" s="412" t="str">
        <f ca="1">IF(OR(CH31="",CH31=0),"",MAX(CG$5:CG30)+1)</f>
        <v/>
      </c>
      <c r="CH31" s="316" t="str">
        <f ca="1">IFERROR(INDEX($AJ$54:$AJ$65, ROWS($CH$4:CH29)), IFERROR(INDEX($AN$54:$AN$65, ROWS($CH$4:CH29)-ROWS($AJ$54:$AJ$65)), IFERROR(INDEX($AR$54:$AR$65, ROWS($CH$4:CH29)-ROWS($AJ$54:$AJ$65)-ROWS($AN$54:$AN$65)),IFERROR(INDEX($AV$54:$AV$65, ROWS($CH$4:CH29)-ROWS($AJ$54:$AJ$65)-ROWS($AN$54:$AN$65)-ROWS($AR$54:$AR$65)),IFERROR(INDEX($AZ$54:$AZ$65, ROWS($CH$4:CH29)-ROWS($AJ$54:$AJ$65)-ROWS($AN$54:$AN$65)-ROWS($AR$54:$AR$65)-ROWS($AV$54:$AV$65)),IFERROR(INDEX($BD$54:$BD$65, ROWS($CH$4:CH29)-ROWS($AJ$54:$AJ$65)-ROWS($AN$54:$AN$65)-ROWS($AR$54:$AR$65)-ROWS($AV$54:$AV$65)-ROWS($AZ$54:$AZ$65)),IFERROR(INDEX($BH$54:$BH$65, ROWS($CH$4:CH29)-ROWS($AJ$54:$AJ$65)-ROWS($AN$54:$AN$65)-ROWS($AR$54:$AR$65)-ROWS($AV$54:$AV$65)-ROWS($AZ$54:$AZ$65)-ROWS($BD$54:$BD$65)), "")))))))</f>
        <v/>
      </c>
      <c r="CI31" s="316" t="str">
        <f t="shared" ca="1" si="39"/>
        <v/>
      </c>
      <c r="CJ31" s="316" t="str">
        <f ca="1">IF(OR(CK31="",CK31=0),"",MAX(CJ$5:CJ30)+1)</f>
        <v/>
      </c>
      <c r="CK31" s="316" t="str">
        <f ca="1">IFERROR(INDEX($AK$54:$AK$65, ROWS($CK$4:CK29)), IFERROR(INDEX($AO$54:$AO$65, ROWS($CK$4:CK29)-ROWS($AK$54:$AK$65)), IFERROR(INDEX($AS$54:$AS$65, ROWS($CK$4:CK29)-ROWS($AK$54:$AK$65)-ROWS($AO$54:$AO$65)),IFERROR(INDEX($AW$54:$AW$65, ROWS($CK$4:CK29)-ROWS($AK$54:$AK$65)-ROWS($AO$54:$AO$65)-ROWS($AS$54:$AS$65)),IFERROR(INDEX($BA$54:$BA$65, ROWS($CK$4:CK29)-ROWS($AK$54:$AK$65)-ROWS($AO$54:$AO$65)-ROWS($AS$54:$AS$65)-ROWS($AW$54:$AW$65)),IFERROR(INDEX($BE$54:$BE$65, ROWS($CK$4:CK29)-ROWS($AK$54:$AK$65)-ROWS($AO$54:$AO$65)-ROWS($AS$54:$AS$65)-ROWS($AW$54:$AW$65)-ROWS($BA$54:$BA$65)),IFERROR(INDEX($BI$54:$BI$65, ROWS($CK$4:CK29)-ROWS($AK$54:$AK$65)-ROWS($AO$54:$AO$65)-ROWS($AS$54:$AS$65)-ROWS($AW$54:$AW$65)-ROWS($BA$54:$BA$65)-ROWS($BE$54:$BE$65)), "")))))))</f>
        <v/>
      </c>
      <c r="CL31" s="316" t="str">
        <f t="shared" ca="1" si="40"/>
        <v/>
      </c>
      <c r="CM31" s="413" t="str">
        <f t="shared" ca="1" si="41"/>
        <v/>
      </c>
      <c r="CN31" s="412" t="str">
        <f ca="1">IF(OR(CO31="",CO31=0),"",MAX(CN$5:CN30)+1)</f>
        <v/>
      </c>
      <c r="CO31" s="316" t="str">
        <f ca="1">IFERROR(INDEX($AJ$70:$AJ$81, ROWS($CO$4:CO29)), IFERROR(INDEX($AN$70:$AN$81, ROWS($CO$4:CO29)-ROWS($AJ$70:$AJ$81)), IFERROR(INDEX($AR$70:$AR$81, ROWS($CO$4:CO29)-ROWS($AJ$70:$AJ$81)-ROWS($AN$70:$AN$81)),IFERROR(INDEX($AV$70:$AV$81, ROWS($CO$4:CO29)-ROWS($AJ$70:$AJ$81)-ROWS($AN$70:$AN$81)-ROWS($AR$70:$AR$81)),IFERROR(INDEX($AZ$70:$AZ$81, ROWS($CO$4:CO29)-ROWS($AJ$70:$AJ$81)-ROWS($AN$70:$AN$81)-ROWS($AR$70:$AR$81)-ROWS($AV$70:$AV$81)),IFERROR(INDEX($BD$70:$BD$81, ROWS($CO$4:CO29)-ROWS($AJ$70:$AJ$81)-ROWS($AN$70:$AN$81)-ROWS($AR$70:$AR$81)-ROWS($AV$70:$AV$81)-ROWS($AZ$70:$AZ$81)),IFERROR(INDEX($BH$70:$BH$81, ROWS($CO$4:CO29)-ROWS($AJ$70:$AJ$81)-ROWS($AN$70:$AN$81)-ROWS($AR$70:$AR$81)-ROWS($AV$70:$AV$81)-ROWS($AZ$70:$AZ$81)-ROWS($BD$70:$BD$81)), "")))))))</f>
        <v/>
      </c>
      <c r="CP31" s="316" t="str">
        <f t="shared" ca="1" si="42"/>
        <v/>
      </c>
      <c r="CQ31" s="316" t="str">
        <f ca="1">IF(OR(CR31="",CR31=0),"",MAX(CQ$5:CQ30)+1)</f>
        <v/>
      </c>
      <c r="CR31" s="316" t="str">
        <f ca="1">IFERROR(INDEX($AK$70:$AK$81, ROWS($CR$4:CR29)), IFERROR(INDEX($AO$70:$AO$81, ROWS($CR$4:CR29)-ROWS($AK$70:$AK$81)), IFERROR(INDEX($AS$70:$AS$81, ROWS($CR$4:CR29)-ROWS($AK$70:$AK$81)-ROWS($AO$70:$AO$81)),IFERROR(INDEX($AW$70:$AW$81, ROWS($CR$4:CR29)-ROWS($AK$70:$AK$81)-ROWS($AO$70:$AO$81)-ROWS($AS$70:$AS$81)),IFERROR(INDEX($BA$70:$BA$81, ROWS($CR$4:CR29)-ROWS($AK$70:$AK$81)-ROWS($AO$70:$AO$81)-ROWS($AS$70:$AS$81)-ROWS($AW$70:$AW$81)),IFERROR(INDEX($BE$70:$BE$81, ROWS($CR$4:CR29)-ROWS($AK$70:$AK$81)-ROWS($AO$70:$AO$81)-ROWS($AS$70:$AS$81)-ROWS($AW$70:$AW$81)-ROWS($BA$70:$BA$81)),IFERROR(INDEX($BI$70:$BI$81, ROWS($CR$4:CR29)-ROWS($AK$70:$AK$81)-ROWS($AO$70:$AO$81)-ROWS($AS$70:$AS$81)-ROWS($AW$70:$AW$81)-ROWS($BA$70:$BA$81)-ROWS($BE$70:$BE$81)), "")))))))</f>
        <v/>
      </c>
      <c r="CS31" s="316" t="str">
        <f t="shared" ca="1" si="43"/>
        <v/>
      </c>
      <c r="CT31" s="413" t="str">
        <f t="shared" ca="1" si="44"/>
        <v/>
      </c>
      <c r="CU31" s="412" t="str">
        <f>IF(OR(CV31="",CV31=0),"",MAX(CU$5:CU30)+1)</f>
        <v/>
      </c>
      <c r="CV31" s="316" t="str">
        <f>IFERROR(INDEX($AJ$86:$AJ$97, ROWS($CV$4:CV29)), IFERROR(INDEX($AN$86:$AN$97, ROWS($CV$4:CV29)-ROWS($AJ$86:$AJ$97)), ""))</f>
        <v/>
      </c>
      <c r="CW31" s="316" t="str">
        <f t="shared" si="45"/>
        <v/>
      </c>
      <c r="CX31" s="316" t="str">
        <f>IF(OR(CY31="",CY31=0),"",MAX(CX$5:CX30)+1)</f>
        <v/>
      </c>
      <c r="CY31" s="316" t="str">
        <f>IFERROR(INDEX($AK$86:$AK$97, ROWS($CY$4:CY29)), IFERROR(INDEX($AO$86:$AO$97, ROWS($CY$4:CY29)-ROWS($AK$86:$AK$97)), ""))</f>
        <v/>
      </c>
      <c r="CZ31" s="316" t="str">
        <f t="shared" si="46"/>
        <v/>
      </c>
      <c r="DA31" s="413" t="str">
        <f t="shared" si="47"/>
        <v/>
      </c>
      <c r="DC31" s="438" t="str">
        <f ca="1">IF(OR(DD31="",DD31=0),"",MAX(DC$25:DC30)+1)</f>
        <v/>
      </c>
      <c r="DD31" s="434" t="str">
        <f t="shared" ca="1" si="90"/>
        <v/>
      </c>
      <c r="DE31" s="413" t="str">
        <f t="shared" ca="1" si="91"/>
        <v/>
      </c>
      <c r="DF31" s="431">
        <f ca="1">IF(OR(DG31="",DG31=0),"",MAX(DF$25:DF30)+1)</f>
        <v>1</v>
      </c>
      <c r="DG31" s="412" t="str">
        <f t="shared" ca="1" si="92"/>
        <v>Paycheck 2</v>
      </c>
      <c r="DH31" s="413">
        <f t="shared" ca="1" si="93"/>
        <v>400</v>
      </c>
      <c r="DI31" s="412" t="str">
        <f t="shared" ca="1" si="94"/>
        <v>Lawn Service</v>
      </c>
      <c r="DJ31" s="413">
        <f t="shared" ca="1" si="95"/>
        <v>50</v>
      </c>
      <c r="DK31" s="412" t="str">
        <f t="shared" ca="1" si="96"/>
        <v/>
      </c>
      <c r="DL31" s="413" t="str">
        <f t="shared" ca="1" si="97"/>
        <v/>
      </c>
      <c r="DN31" s="427" t="str">
        <f ca="1">IF(DI41="","",CONCATENATE(DI41," - ",DJ41))</f>
        <v/>
      </c>
      <c r="DO31" s="428" t="str">
        <f ca="1">IF(DI42="","",CONCATENATE(DI42," - ",DJ42))</f>
        <v/>
      </c>
      <c r="DP31" s="428" t="str">
        <f ca="1">IF(DI43="","",CONCATENATE(DI43," - ",DJ43))</f>
        <v/>
      </c>
      <c r="DQ31" s="427" t="str">
        <f ca="1">IF(DK41="","",CONCATENATE(DK41," - ",DL41))</f>
        <v/>
      </c>
      <c r="DR31" s="428" t="str">
        <f ca="1">IF(DK42="","",CONCATENATE(DK42," - ",DL42))</f>
        <v/>
      </c>
      <c r="DS31" s="429" t="str">
        <f ca="1">IF(DK43="","",CONCATENATE(DK43," - ",DL43))</f>
        <v/>
      </c>
    </row>
    <row r="32" spans="1:123" s="292" customFormat="1" ht="15" customHeight="1" thickBot="1" x14ac:dyDescent="0.35">
      <c r="A32" s="1183"/>
      <c r="B32" s="1182"/>
      <c r="C32" s="1183"/>
      <c r="D32" s="1182"/>
      <c r="E32" s="1183"/>
      <c r="F32" s="1182"/>
      <c r="G32" s="1183"/>
      <c r="H32" s="1182"/>
      <c r="I32" s="1183"/>
      <c r="J32" s="1182"/>
      <c r="K32" s="1183"/>
      <c r="L32" s="1182"/>
      <c r="M32" s="1183"/>
      <c r="N32" s="1182"/>
      <c r="P32" s="295" t="str">
        <f t="shared" ca="1" si="99"/>
        <v/>
      </c>
      <c r="Q32" s="295" t="str">
        <f t="shared" ca="1" si="98"/>
        <v/>
      </c>
      <c r="R32" s="295" t="str">
        <f t="shared" ca="1" si="98"/>
        <v/>
      </c>
      <c r="S32" s="296" t="str">
        <f t="shared" ca="1" si="98"/>
        <v/>
      </c>
      <c r="T32" s="295" t="str">
        <f t="shared" ca="1" si="98"/>
        <v/>
      </c>
      <c r="U32" s="295" t="str">
        <f t="shared" ca="1" si="98"/>
        <v/>
      </c>
      <c r="V32" s="1158" t="s">
        <v>508</v>
      </c>
      <c r="W32" s="1159"/>
      <c r="X32" s="445">
        <f ca="1">IF(X28="",0,X28)</f>
        <v>3455.3100000000004</v>
      </c>
      <c r="Y32"/>
      <c r="AB32" s="299"/>
      <c r="AC32" s="358">
        <f>IF('Data Entry'!H16="","",'Data Entry'!H16)</f>
        <v>5</v>
      </c>
      <c r="AD32" s="356" t="str">
        <f>IF('Data Entry'!G16="","",'Data Entry'!G16)</f>
        <v>D. Store Card 3</v>
      </c>
      <c r="AE32" s="363">
        <f>IF('Data Entry'!J16="","",'Data Entry'!J16)</f>
        <v>30</v>
      </c>
      <c r="AF32" s="402">
        <f>IF('Data Entry'!I16="","",'Data Entry'!I16)</f>
        <v>400</v>
      </c>
      <c r="AG32" s="300"/>
      <c r="AH32"/>
      <c r="AI32" s="308" t="str">
        <f t="shared" ca="1" si="82"/>
        <v/>
      </c>
      <c r="AJ32" s="293" t="str">
        <f t="shared" ca="1" si="60"/>
        <v/>
      </c>
      <c r="AK32" s="293" t="str">
        <f t="shared" ca="1" si="61"/>
        <v/>
      </c>
      <c r="AL32" s="303" t="str">
        <f t="shared" ca="1" si="62"/>
        <v/>
      </c>
      <c r="AM32" s="308" t="str">
        <f t="shared" ca="1" si="83"/>
        <v/>
      </c>
      <c r="AN32" s="293" t="str">
        <f t="shared" ca="1" si="63"/>
        <v/>
      </c>
      <c r="AO32" s="293" t="str">
        <f t="shared" ca="1" si="64"/>
        <v/>
      </c>
      <c r="AP32" s="303" t="str">
        <f t="shared" ca="1" si="65"/>
        <v/>
      </c>
      <c r="AQ32" s="308" t="str">
        <f t="shared" ca="1" si="84"/>
        <v/>
      </c>
      <c r="AR32" s="293" t="str">
        <f t="shared" ca="1" si="66"/>
        <v/>
      </c>
      <c r="AS32" s="293" t="str">
        <f t="shared" ca="1" si="67"/>
        <v/>
      </c>
      <c r="AT32" s="303" t="str">
        <f t="shared" ca="1" si="68"/>
        <v/>
      </c>
      <c r="AU32" s="308" t="str">
        <f t="shared" ca="1" si="85"/>
        <v/>
      </c>
      <c r="AV32" s="293" t="str">
        <f t="shared" ca="1" si="69"/>
        <v/>
      </c>
      <c r="AW32" s="293" t="str">
        <f t="shared" ca="1" si="70"/>
        <v/>
      </c>
      <c r="AX32" s="303" t="str">
        <f t="shared" ca="1" si="71"/>
        <v/>
      </c>
      <c r="AY32" s="308" t="str">
        <f t="shared" ca="1" si="86"/>
        <v/>
      </c>
      <c r="AZ32" s="293" t="str">
        <f t="shared" ca="1" si="72"/>
        <v/>
      </c>
      <c r="BA32" s="293" t="str">
        <f t="shared" ca="1" si="73"/>
        <v/>
      </c>
      <c r="BB32" s="303" t="str">
        <f t="shared" ca="1" si="74"/>
        <v/>
      </c>
      <c r="BC32" s="308" t="str">
        <f t="shared" ca="1" si="87"/>
        <v/>
      </c>
      <c r="BD32" s="293" t="str">
        <f t="shared" ca="1" si="75"/>
        <v/>
      </c>
      <c r="BE32" s="293" t="str">
        <f t="shared" ca="1" si="76"/>
        <v/>
      </c>
      <c r="BF32" s="303" t="str">
        <f t="shared" ca="1" si="77"/>
        <v/>
      </c>
      <c r="BG32" s="308" t="str">
        <f t="shared" ca="1" si="88"/>
        <v/>
      </c>
      <c r="BH32" s="293" t="str">
        <f t="shared" ca="1" si="78"/>
        <v/>
      </c>
      <c r="BI32" s="293" t="str">
        <f t="shared" ca="1" si="79"/>
        <v/>
      </c>
      <c r="BJ32" s="303" t="str">
        <f t="shared" ca="1" si="80"/>
        <v/>
      </c>
      <c r="BL32" s="412" t="str">
        <f ca="1">IF(OR(BM32="",BM32=0),"",MAX(BL$5:BL31)+1)</f>
        <v/>
      </c>
      <c r="BM32" s="316" t="str">
        <f ca="1">IFERROR(INDEX($AJ$6:$AJ$17, ROWS(BM$4:$BM30)), IFERROR(INDEX($AN$6:$AN$17, ROWS(BM$4:$BM30)-ROWS($AJ$6:$AJ$17)), IFERROR(INDEX($AR$6:$AR$17, ROWS(BM$4:$BM30)-ROWS($AJ$6:$AJ$17)-ROWS($AN$6:$AN$17)),IFERROR(INDEX($AV$6:$AV$17, ROWS(BM$4:$BM30)-ROWS($AJ$6:$AJ$17)-ROWS($AN$6:$AN$17)-ROWS($AR$6:$AR$17)),IFERROR(INDEX($AZ$6:$AZ$17, ROWS(BM$4:$BM30)-ROWS($AJ$6:$AJ$17)-ROWS($AN$6:$AN$17)-ROWS($AR$6:$AR$17)-ROWS($AV$6:$AV$17)),IFERROR(INDEX($BD$6:$BD$17, ROWS(BM$4:$BM30)-ROWS($AJ$6:$AJ$17)-ROWS($AN$6:$AN$17)-ROWS($AR$6:$AR$17)-ROWS($AV$6:$AV$17)-ROWS($AZ$6:$AZ$17)),IFERROR(INDEX($BH$6:$BH$17, ROWS(BM$4:$BM30)-ROWS($AJ$6:$AJ$17)-ROWS($AN$6:$AN$17)-ROWS($AR$6:$AR$17)-ROWS($AV$6:$AV$17)-ROWS($AZ$6:$AZ$17)-ROWS($BD$6:$BD$17)), "")))))))</f>
        <v/>
      </c>
      <c r="BN32" s="316" t="str">
        <f t="shared" ca="1" si="30"/>
        <v/>
      </c>
      <c r="BO32" s="316" t="str">
        <f ca="1">IF(OR(BP32="",BP32=0),"",MAX(BO$5:BO31)+1)</f>
        <v/>
      </c>
      <c r="BP32" s="316" t="str">
        <f ca="1">IFERROR(INDEX($AK$6:$AK$17, ROWS($BP$4:BP30)), IFERROR(INDEX($AO$6:$AO$17, ROWS($BP$4:BP30)-ROWS($AK$6:$AK$17)), IFERROR(INDEX($AS$6:$AS$17, ROWS($BP$4:BP30)-ROWS($AK$6:$AK$17)-ROWS($AO$6:$AO$17)),IFERROR(INDEX($AW$6:$AW$17, ROWS($BP$4:BP30)-ROWS($AK$6:$AK$17)-ROWS($AO$6:$AO$17)-ROWS($AS$6:$AS$17)),IFERROR(INDEX($BA$6:$BA$17, ROWS($BP$4:BP30)-ROWS($AK$6:$AK$17)-ROWS($AO$6:$AO$17)-ROWS($AS$6:$AS$17)-ROWS($AW$6:$AW$17)),IFERROR(INDEX($BE$6:$BE$17, ROWS($BP$4:BP30)-ROWS($AK$6:$AK$17)-ROWS($AO$6:$AO$17)-ROWS($AS$6:$AS$17)-ROWS($AW$6:$AW$17)-ROWS($BA$6:$BA$17)),IFERROR(INDEX($BI$6:$BI$17, ROWS($BP$4:BP30)-ROWS($AK$6:$AK$17)-ROWS($AO$6:$AO$17)-ROWS($AS$6:$AS$17)-ROWS($AW$6:$AW$17)-ROWS($BA$6:$BA$17)-ROWS($BE$6:$BE$17)), "")))))))</f>
        <v/>
      </c>
      <c r="BQ32" s="316" t="str">
        <f t="shared" ca="1" si="31"/>
        <v/>
      </c>
      <c r="BR32" s="413" t="str">
        <f t="shared" ca="1" si="32"/>
        <v/>
      </c>
      <c r="BS32" s="412" t="str">
        <f ca="1">IF(OR(BT32="",BT32=0),"",MAX(BS$5:BS31)+1)</f>
        <v/>
      </c>
      <c r="BT32" s="316" t="str">
        <f ca="1">IFERROR(INDEX($AJ$22:$AJ$33, ROWS($BT$4:BT30)), IFERROR(INDEX($AN$22:$AN$33, ROWS($BT$4:BT30)-ROWS($AJ$22:$AJ$33)), IFERROR(INDEX($AR$22:$AR$33, ROWS($BT$4:BT30)-ROWS($AJ$22:$AJ$33)-ROWS($AN$22:$AN$33)),IFERROR(INDEX($AV$22:$AV$33, ROWS($BT$4:BT30)-ROWS($AJ$22:$AJ$33)-ROWS($AN$22:$AN$33)-ROWS($AR$22:$AR$33)),IFERROR(INDEX($AZ$22:$AZ$33, ROWS($BT$4:BT30)-ROWS($AJ$22:$AJ$33)-ROWS($AN$22:$AN$33)-ROWS($AR$22:$AR$33)-ROWS($AV$22:$AV$33)),IFERROR(INDEX($BD$22:$BD$33, ROWS($BT$4:BT30)-ROWS($AJ$22:$AJ$33)-ROWS($AN$22:$AN$33)-ROWS($AR$22:$AR$33)-ROWS($AV$22:$AV$33)-ROWS($AZ$22:$AZ$33)),IFERROR(INDEX($BH$22:$BH$33, ROWS($BT$4:BT30)-ROWS($AJ$22:$AJ$33)-ROWS($AN$22:$AN$33)-ROWS($AR$22:$AR$33)-ROWS($AV$22:$AV$33)-ROWS($AZ$22:$AZ$33)-ROWS($BD$22:$BD$33)), "")))))))</f>
        <v/>
      </c>
      <c r="BU32" s="316" t="str">
        <f t="shared" ca="1" si="33"/>
        <v/>
      </c>
      <c r="BV32" s="316" t="str">
        <f ca="1">IF(OR(BW32="",BW32=0),"",MAX(BV$5:BV31)+1)</f>
        <v/>
      </c>
      <c r="BW32" s="316" t="str">
        <f ca="1">IFERROR(INDEX($AK$22:$AK$33, ROWS($BW$4:BW30)), IFERROR(INDEX($AO$22:$AO$33, ROWS($BW$4:BW30)-ROWS($AK$22:$AK$33)), IFERROR(INDEX($AS$22:$AS$33, ROWS($BW$4:BW30)-ROWS($AK$22:$AK$33)-ROWS($AO$22:$AO$33)),IFERROR(INDEX($AW$22:$AW$33, ROWS($BW$4:BW30)-ROWS($AK$22:$AK$33)-ROWS($AO$22:$AO$33)-ROWS($AS$22:$AS$33)),IFERROR(INDEX($BA$22:$BA$33, ROWS($BW$4:BW30)-ROWS($AK$22:$AK$33)-ROWS($AO$22:$AO$33)-ROWS($AS$22:$AS$33)-ROWS($AW$22:$AW$33)),IFERROR(INDEX($BE$22:$BE$33, ROWS($BW$4:BW30)-ROWS($AK$22:$AK$33)-ROWS($AO$22:$AO$33)-ROWS($AS$22:$AS$33)-ROWS($AW$22:$AW$33)-ROWS($BA$22:$BA$33)),IFERROR(INDEX($BI$22:$BI$33, ROWS($BW$4:BW30)-ROWS($AK$22:$AK$33)-ROWS($AO$22:$AO$33)-ROWS($AS$22:$AS$33)-ROWS($AW$22:$AW$33)-ROWS($BA$22:$BA$33)-ROWS($BE$22:$BE$33)), "")))))))</f>
        <v/>
      </c>
      <c r="BX32" s="316" t="str">
        <f t="shared" ca="1" si="34"/>
        <v/>
      </c>
      <c r="BY32" s="413" t="str">
        <f t="shared" ca="1" si="35"/>
        <v/>
      </c>
      <c r="BZ32" s="412" t="str">
        <f ca="1">IF(OR(CA32="",CA32=0),"",MAX(BZ$5:BZ31)+1)</f>
        <v/>
      </c>
      <c r="CA32" s="316" t="str">
        <f ca="1">IFERROR(INDEX($AJ$38:$AJ$49, ROWS($CA$4:CA30)), IFERROR(INDEX($AN$38:$AN$49, ROWS($CA$4:CA30)-ROWS($AJ$38:$AJ$49)), IFERROR(INDEX($AR$38:$AR$49, ROWS($CA$4:CA30)-ROWS($AJ$38:$AJ$49)-ROWS($AN$38:$AN$49)),IFERROR(INDEX($AV$38:$AV$49, ROWS($CA$4:CA30)-ROWS($AJ$38:$AJ$49)-ROWS($AN$38:$AN$49)-ROWS($AR$38:$AR$49)),IFERROR(INDEX($AZ$38:$AZ$49, ROWS($CA$4:CA30)-ROWS($AJ$38:$AJ$49)-ROWS($AN$38:$AN$49)-ROWS($AR$38:$AR$49)-ROWS($AV$38:$AV$49)),IFERROR(INDEX($BD$38:$BD$49, ROWS($CA$4:CA30)-ROWS($AJ$38:$AJ$49)-ROWS($AN$38:$AN$49)-ROWS($AR$38:$AR$49)-ROWS($AV$38:$AV$49)-ROWS($AZ$38:$AZ$49)),IFERROR(INDEX($BH$38:$BH$49, ROWS($CA$4:CA30)-ROWS($AJ$38:$AJ$49)-ROWS($AN$38:$AN$49)-ROWS($AR$38:$AR$49)-ROWS($AV$38:$AV$49)-ROWS($AZ$38:$AZ$49)-ROWS($BD$38:$BD$49)), "")))))))</f>
        <v/>
      </c>
      <c r="CB32" s="316" t="str">
        <f t="shared" ca="1" si="36"/>
        <v/>
      </c>
      <c r="CC32" s="316" t="str">
        <f ca="1">IF(OR(CD32="",CD32=0),"",MAX(CC$5:CC31)+1)</f>
        <v/>
      </c>
      <c r="CD32" s="316" t="str">
        <f ca="1">IFERROR(INDEX($AK$38:$AK$49, ROWS($CD$4:CD30)), IFERROR(INDEX($AO$38:$AO$49, ROWS($CD$4:CD30)-ROWS($AK$38:$AK$49)), IFERROR(INDEX($AS$38:$AS$49, ROWS($CD$4:CD30)-ROWS($AK$38:$AK$49)-ROWS($AO$38:$AO$49)),IFERROR(INDEX($AW$38:$AW$49, ROWS($CD$4:CD30)-ROWS($AK$38:$AK$49)-ROWS($AO$38:$AO$49)-ROWS($AS$38:$AS$49)),IFERROR(INDEX($BA$38:$BA$49, ROWS($CD$4:CD30)-ROWS($AK$38:$AK$49)-ROWS($AO$38:$AO$49)-ROWS($AS$38:$AS$49)-ROWS($AW$38:$AW$49)),IFERROR(INDEX($BE$38:$BE$49, ROWS($CD$4:CD30)-ROWS($AK$38:$AK$49)-ROWS($AO$38:$AO$49)-ROWS($AS$38:$AS$49)-ROWS($AW$38:$AW$49)-ROWS($BA$38:$BA$49)),IFERROR(INDEX($BI$38:$BI$49, ROWS($CD$4:CD30)-ROWS($AK$38:$AK$49)-ROWS($AO$38:$AO$49)-ROWS($AS$38:$AS$49)-ROWS($AW$38:$AW$49)-ROWS($BA$38:$BA$49)-ROWS($BE$38:$BE$49)), "")))))))</f>
        <v/>
      </c>
      <c r="CE32" s="316" t="str">
        <f t="shared" ca="1" si="37"/>
        <v/>
      </c>
      <c r="CF32" s="413" t="str">
        <f t="shared" ca="1" si="38"/>
        <v/>
      </c>
      <c r="CG32" s="412" t="str">
        <f ca="1">IF(OR(CH32="",CH32=0),"",MAX(CG$5:CG31)+1)</f>
        <v/>
      </c>
      <c r="CH32" s="316" t="str">
        <f ca="1">IFERROR(INDEX($AJ$54:$AJ$65, ROWS($CH$4:CH30)), IFERROR(INDEX($AN$54:$AN$65, ROWS($CH$4:CH30)-ROWS($AJ$54:$AJ$65)), IFERROR(INDEX($AR$54:$AR$65, ROWS($CH$4:CH30)-ROWS($AJ$54:$AJ$65)-ROWS($AN$54:$AN$65)),IFERROR(INDEX($AV$54:$AV$65, ROWS($CH$4:CH30)-ROWS($AJ$54:$AJ$65)-ROWS($AN$54:$AN$65)-ROWS($AR$54:$AR$65)),IFERROR(INDEX($AZ$54:$AZ$65, ROWS($CH$4:CH30)-ROWS($AJ$54:$AJ$65)-ROWS($AN$54:$AN$65)-ROWS($AR$54:$AR$65)-ROWS($AV$54:$AV$65)),IFERROR(INDEX($BD$54:$BD$65, ROWS($CH$4:CH30)-ROWS($AJ$54:$AJ$65)-ROWS($AN$54:$AN$65)-ROWS($AR$54:$AR$65)-ROWS($AV$54:$AV$65)-ROWS($AZ$54:$AZ$65)),IFERROR(INDEX($BH$54:$BH$65, ROWS($CH$4:CH30)-ROWS($AJ$54:$AJ$65)-ROWS($AN$54:$AN$65)-ROWS($AR$54:$AR$65)-ROWS($AV$54:$AV$65)-ROWS($AZ$54:$AZ$65)-ROWS($BD$54:$BD$65)), "")))))))</f>
        <v/>
      </c>
      <c r="CI32" s="316" t="str">
        <f t="shared" ca="1" si="39"/>
        <v/>
      </c>
      <c r="CJ32" s="316" t="str">
        <f ca="1">IF(OR(CK32="",CK32=0),"",MAX(CJ$5:CJ31)+1)</f>
        <v/>
      </c>
      <c r="CK32" s="316" t="str">
        <f ca="1">IFERROR(INDEX($AK$54:$AK$65, ROWS($CK$4:CK30)), IFERROR(INDEX($AO$54:$AO$65, ROWS($CK$4:CK30)-ROWS($AK$54:$AK$65)), IFERROR(INDEX($AS$54:$AS$65, ROWS($CK$4:CK30)-ROWS($AK$54:$AK$65)-ROWS($AO$54:$AO$65)),IFERROR(INDEX($AW$54:$AW$65, ROWS($CK$4:CK30)-ROWS($AK$54:$AK$65)-ROWS($AO$54:$AO$65)-ROWS($AS$54:$AS$65)),IFERROR(INDEX($BA$54:$BA$65, ROWS($CK$4:CK30)-ROWS($AK$54:$AK$65)-ROWS($AO$54:$AO$65)-ROWS($AS$54:$AS$65)-ROWS($AW$54:$AW$65)),IFERROR(INDEX($BE$54:$BE$65, ROWS($CK$4:CK30)-ROWS($AK$54:$AK$65)-ROWS($AO$54:$AO$65)-ROWS($AS$54:$AS$65)-ROWS($AW$54:$AW$65)-ROWS($BA$54:$BA$65)),IFERROR(INDEX($BI$54:$BI$65, ROWS($CK$4:CK30)-ROWS($AK$54:$AK$65)-ROWS($AO$54:$AO$65)-ROWS($AS$54:$AS$65)-ROWS($AW$54:$AW$65)-ROWS($BA$54:$BA$65)-ROWS($BE$54:$BE$65)), "")))))))</f>
        <v/>
      </c>
      <c r="CL32" s="316" t="str">
        <f t="shared" ca="1" si="40"/>
        <v/>
      </c>
      <c r="CM32" s="413" t="str">
        <f t="shared" ca="1" si="41"/>
        <v/>
      </c>
      <c r="CN32" s="412" t="str">
        <f ca="1">IF(OR(CO32="",CO32=0),"",MAX(CN$5:CN31)+1)</f>
        <v/>
      </c>
      <c r="CO32" s="316" t="str">
        <f ca="1">IFERROR(INDEX($AJ$70:$AJ$81, ROWS($CO$4:CO30)), IFERROR(INDEX($AN$70:$AN$81, ROWS($CO$4:CO30)-ROWS($AJ$70:$AJ$81)), IFERROR(INDEX($AR$70:$AR$81, ROWS($CO$4:CO30)-ROWS($AJ$70:$AJ$81)-ROWS($AN$70:$AN$81)),IFERROR(INDEX($AV$70:$AV$81, ROWS($CO$4:CO30)-ROWS($AJ$70:$AJ$81)-ROWS($AN$70:$AN$81)-ROWS($AR$70:$AR$81)),IFERROR(INDEX($AZ$70:$AZ$81, ROWS($CO$4:CO30)-ROWS($AJ$70:$AJ$81)-ROWS($AN$70:$AN$81)-ROWS($AR$70:$AR$81)-ROWS($AV$70:$AV$81)),IFERROR(INDEX($BD$70:$BD$81, ROWS($CO$4:CO30)-ROWS($AJ$70:$AJ$81)-ROWS($AN$70:$AN$81)-ROWS($AR$70:$AR$81)-ROWS($AV$70:$AV$81)-ROWS($AZ$70:$AZ$81)),IFERROR(INDEX($BH$70:$BH$81, ROWS($CO$4:CO30)-ROWS($AJ$70:$AJ$81)-ROWS($AN$70:$AN$81)-ROWS($AR$70:$AR$81)-ROWS($AV$70:$AV$81)-ROWS($AZ$70:$AZ$81)-ROWS($BD$70:$BD$81)), "")))))))</f>
        <v/>
      </c>
      <c r="CP32" s="316" t="str">
        <f t="shared" ca="1" si="42"/>
        <v/>
      </c>
      <c r="CQ32" s="316" t="str">
        <f ca="1">IF(OR(CR32="",CR32=0),"",MAX(CQ$5:CQ31)+1)</f>
        <v/>
      </c>
      <c r="CR32" s="316" t="str">
        <f ca="1">IFERROR(INDEX($AK$70:$AK$81, ROWS($CR$4:CR30)), IFERROR(INDEX($AO$70:$AO$81, ROWS($CR$4:CR30)-ROWS($AK$70:$AK$81)), IFERROR(INDEX($AS$70:$AS$81, ROWS($CR$4:CR30)-ROWS($AK$70:$AK$81)-ROWS($AO$70:$AO$81)),IFERROR(INDEX($AW$70:$AW$81, ROWS($CR$4:CR30)-ROWS($AK$70:$AK$81)-ROWS($AO$70:$AO$81)-ROWS($AS$70:$AS$81)),IFERROR(INDEX($BA$70:$BA$81, ROWS($CR$4:CR30)-ROWS($AK$70:$AK$81)-ROWS($AO$70:$AO$81)-ROWS($AS$70:$AS$81)-ROWS($AW$70:$AW$81)),IFERROR(INDEX($BE$70:$BE$81, ROWS($CR$4:CR30)-ROWS($AK$70:$AK$81)-ROWS($AO$70:$AO$81)-ROWS($AS$70:$AS$81)-ROWS($AW$70:$AW$81)-ROWS($BA$70:$BA$81)),IFERROR(INDEX($BI$70:$BI$81, ROWS($CR$4:CR30)-ROWS($AK$70:$AK$81)-ROWS($AO$70:$AO$81)-ROWS($AS$70:$AS$81)-ROWS($AW$70:$AW$81)-ROWS($BA$70:$BA$81)-ROWS($BE$70:$BE$81)), "")))))))</f>
        <v/>
      </c>
      <c r="CS32" s="316" t="str">
        <f t="shared" ca="1" si="43"/>
        <v/>
      </c>
      <c r="CT32" s="413" t="str">
        <f t="shared" ca="1" si="44"/>
        <v/>
      </c>
      <c r="CU32" s="412" t="str">
        <f>IF(OR(CV32="",CV32=0),"",MAX(CU$5:CU31)+1)</f>
        <v/>
      </c>
      <c r="CV32" s="316" t="str">
        <f>IFERROR(INDEX($AJ$86:$AJ$97, ROWS($CV$4:CV30)), IFERROR(INDEX($AN$86:$AN$97, ROWS($CV$4:CV30)-ROWS($AJ$86:$AJ$97)), ""))</f>
        <v/>
      </c>
      <c r="CW32" s="316" t="str">
        <f t="shared" si="45"/>
        <v/>
      </c>
      <c r="CX32" s="316" t="str">
        <f>IF(OR(CY32="",CY32=0),"",MAX(CX$5:CX31)+1)</f>
        <v/>
      </c>
      <c r="CY32" s="316" t="str">
        <f>IFERROR(INDEX($AK$86:$AK$97, ROWS($CY$4:CY30)), IFERROR(INDEX($AO$86:$AO$97, ROWS($CY$4:CY30)-ROWS($AK$86:$AK$97)), ""))</f>
        <v/>
      </c>
      <c r="CZ32" s="316" t="str">
        <f t="shared" si="46"/>
        <v/>
      </c>
      <c r="DA32" s="413" t="str">
        <f t="shared" si="47"/>
        <v/>
      </c>
      <c r="DC32" s="438">
        <f ca="1">IF(OR(DD32="",DD32=0),"",MAX(DC$25:DC31)+1)</f>
        <v>6</v>
      </c>
      <c r="DD32" s="434" t="str">
        <f t="shared" ca="1" si="90"/>
        <v>Lawn Service</v>
      </c>
      <c r="DE32" s="413">
        <f t="shared" ca="1" si="91"/>
        <v>50</v>
      </c>
      <c r="DF32" s="431" t="str">
        <f ca="1">IF(OR(DG32="",DG32=0),"",MAX(DF$25:DF31)+1)</f>
        <v/>
      </c>
      <c r="DG32" s="412" t="str">
        <f t="shared" ca="1" si="92"/>
        <v/>
      </c>
      <c r="DH32" s="413" t="str">
        <f t="shared" ca="1" si="93"/>
        <v/>
      </c>
      <c r="DI32" s="412" t="str">
        <f t="shared" ca="1" si="94"/>
        <v>Netflix</v>
      </c>
      <c r="DJ32" s="413">
        <f t="shared" ca="1" si="95"/>
        <v>14.95</v>
      </c>
      <c r="DK32" s="412" t="str">
        <f t="shared" ca="1" si="96"/>
        <v/>
      </c>
      <c r="DL32" s="413" t="str">
        <f t="shared" ca="1" si="97"/>
        <v/>
      </c>
      <c r="DN32" s="1192" t="s">
        <v>505</v>
      </c>
      <c r="DO32" s="1193"/>
      <c r="DP32" s="443">
        <f ca="1">IF(DJ26="","",SUM(DJ26:DJ43))</f>
        <v>469.95</v>
      </c>
      <c r="DQ32" s="1192" t="s">
        <v>506</v>
      </c>
      <c r="DR32" s="1193"/>
      <c r="DS32" s="444">
        <f ca="1">IF(DL26="","",SUM(DL26:DL43))</f>
        <v>400</v>
      </c>
    </row>
    <row r="33" spans="1:123" s="292" customFormat="1" ht="15" customHeight="1" thickBot="1" x14ac:dyDescent="0.35">
      <c r="A33" s="1183" t="s">
        <v>478</v>
      </c>
      <c r="B33" s="1182"/>
      <c r="C33" s="1183" t="s">
        <v>478</v>
      </c>
      <c r="D33" s="1182"/>
      <c r="E33" s="1183" t="s">
        <v>478</v>
      </c>
      <c r="F33" s="1182"/>
      <c r="G33" s="1183" t="s">
        <v>478</v>
      </c>
      <c r="H33" s="1182"/>
      <c r="I33" s="1183" t="s">
        <v>478</v>
      </c>
      <c r="J33" s="1182"/>
      <c r="K33" s="1183" t="s">
        <v>478</v>
      </c>
      <c r="L33" s="1182"/>
      <c r="M33" s="1183" t="s">
        <v>478</v>
      </c>
      <c r="N33" s="1182"/>
      <c r="P33" s="295" t="str">
        <f t="shared" ca="1" si="99"/>
        <v/>
      </c>
      <c r="Q33" s="295" t="str">
        <f t="shared" ca="1" si="98"/>
        <v/>
      </c>
      <c r="R33" s="295" t="str">
        <f t="shared" ca="1" si="98"/>
        <v/>
      </c>
      <c r="S33" s="296" t="str">
        <f t="shared" ca="1" si="98"/>
        <v/>
      </c>
      <c r="T33" s="295" t="str">
        <f t="shared" ca="1" si="98"/>
        <v/>
      </c>
      <c r="U33" s="295" t="str">
        <f t="shared" ca="1" si="98"/>
        <v/>
      </c>
      <c r="V33" s="1158"/>
      <c r="W33" s="1159"/>
      <c r="X33" s="445"/>
      <c r="Y33"/>
      <c r="AB33" s="299"/>
      <c r="AC33" s="358">
        <f>IF('Data Entry'!H17="","",'Data Entry'!H17)</f>
        <v>12</v>
      </c>
      <c r="AD33" s="356" t="str">
        <f>IF('Data Entry'!G17="","",'Data Entry'!G17)</f>
        <v>D. Store Card 4</v>
      </c>
      <c r="AE33" s="363">
        <f>IF('Data Entry'!J17="","",'Data Entry'!J17)</f>
        <v>30</v>
      </c>
      <c r="AF33" s="402">
        <f>IF('Data Entry'!I17="","",'Data Entry'!I17)</f>
        <v>120</v>
      </c>
      <c r="AG33" s="300"/>
      <c r="AH33"/>
      <c r="AI33" s="309" t="str">
        <f t="shared" ca="1" si="82"/>
        <v/>
      </c>
      <c r="AJ33" s="310" t="str">
        <f t="shared" ca="1" si="60"/>
        <v/>
      </c>
      <c r="AK33" s="310" t="str">
        <f t="shared" ca="1" si="61"/>
        <v/>
      </c>
      <c r="AL33" s="311" t="str">
        <f t="shared" ca="1" si="62"/>
        <v/>
      </c>
      <c r="AM33" s="309" t="str">
        <f t="shared" ca="1" si="83"/>
        <v/>
      </c>
      <c r="AN33" s="310" t="str">
        <f t="shared" ca="1" si="63"/>
        <v/>
      </c>
      <c r="AO33" s="310" t="str">
        <f t="shared" ca="1" si="64"/>
        <v/>
      </c>
      <c r="AP33" s="311" t="str">
        <f t="shared" ca="1" si="65"/>
        <v/>
      </c>
      <c r="AQ33" s="309" t="str">
        <f t="shared" ca="1" si="84"/>
        <v/>
      </c>
      <c r="AR33" s="310" t="str">
        <f t="shared" ca="1" si="66"/>
        <v/>
      </c>
      <c r="AS33" s="310" t="str">
        <f t="shared" ca="1" si="67"/>
        <v/>
      </c>
      <c r="AT33" s="311" t="str">
        <f t="shared" ca="1" si="68"/>
        <v/>
      </c>
      <c r="AU33" s="309" t="str">
        <f t="shared" ca="1" si="85"/>
        <v/>
      </c>
      <c r="AV33" s="310" t="str">
        <f t="shared" ca="1" si="69"/>
        <v/>
      </c>
      <c r="AW33" s="310" t="str">
        <f t="shared" ca="1" si="70"/>
        <v/>
      </c>
      <c r="AX33" s="311" t="str">
        <f t="shared" ca="1" si="71"/>
        <v/>
      </c>
      <c r="AY33" s="309" t="str">
        <f t="shared" ca="1" si="86"/>
        <v/>
      </c>
      <c r="AZ33" s="310" t="str">
        <f t="shared" ca="1" si="72"/>
        <v/>
      </c>
      <c r="BA33" s="310" t="str">
        <f t="shared" ca="1" si="73"/>
        <v/>
      </c>
      <c r="BB33" s="311" t="str">
        <f t="shared" ca="1" si="74"/>
        <v/>
      </c>
      <c r="BC33" s="309" t="str">
        <f t="shared" ca="1" si="87"/>
        <v/>
      </c>
      <c r="BD33" s="310" t="str">
        <f t="shared" ca="1" si="75"/>
        <v/>
      </c>
      <c r="BE33" s="310" t="str">
        <f t="shared" ca="1" si="76"/>
        <v/>
      </c>
      <c r="BF33" s="311" t="str">
        <f t="shared" ca="1" si="77"/>
        <v/>
      </c>
      <c r="BG33" s="309" t="str">
        <f t="shared" ca="1" si="88"/>
        <v/>
      </c>
      <c r="BH33" s="310" t="str">
        <f t="shared" ca="1" si="78"/>
        <v/>
      </c>
      <c r="BI33" s="310" t="str">
        <f t="shared" ca="1" si="79"/>
        <v/>
      </c>
      <c r="BJ33" s="311" t="str">
        <f t="shared" ca="1" si="80"/>
        <v/>
      </c>
      <c r="BL33" s="412" t="str">
        <f ca="1">IF(OR(BM33="",BM33=0),"",MAX(BL$5:BL32)+1)</f>
        <v/>
      </c>
      <c r="BM33" s="316" t="str">
        <f ca="1">IFERROR(INDEX($AJ$6:$AJ$17, ROWS(BM$4:$BM31)), IFERROR(INDEX($AN$6:$AN$17, ROWS(BM$4:$BM31)-ROWS($AJ$6:$AJ$17)), IFERROR(INDEX($AR$6:$AR$17, ROWS(BM$4:$BM31)-ROWS($AJ$6:$AJ$17)-ROWS($AN$6:$AN$17)),IFERROR(INDEX($AV$6:$AV$17, ROWS(BM$4:$BM31)-ROWS($AJ$6:$AJ$17)-ROWS($AN$6:$AN$17)-ROWS($AR$6:$AR$17)),IFERROR(INDEX($AZ$6:$AZ$17, ROWS(BM$4:$BM31)-ROWS($AJ$6:$AJ$17)-ROWS($AN$6:$AN$17)-ROWS($AR$6:$AR$17)-ROWS($AV$6:$AV$17)),IFERROR(INDEX($BD$6:$BD$17, ROWS(BM$4:$BM31)-ROWS($AJ$6:$AJ$17)-ROWS($AN$6:$AN$17)-ROWS($AR$6:$AR$17)-ROWS($AV$6:$AV$17)-ROWS($AZ$6:$AZ$17)),IFERROR(INDEX($BH$6:$BH$17, ROWS(BM$4:$BM31)-ROWS($AJ$6:$AJ$17)-ROWS($AN$6:$AN$17)-ROWS($AR$6:$AR$17)-ROWS($AV$6:$AV$17)-ROWS($AZ$6:$AZ$17)-ROWS($BD$6:$BD$17)), "")))))))</f>
        <v/>
      </c>
      <c r="BN33" s="316" t="str">
        <f t="shared" ca="1" si="30"/>
        <v/>
      </c>
      <c r="BO33" s="316" t="str">
        <f ca="1">IF(OR(BP33="",BP33=0),"",MAX(BO$5:BO32)+1)</f>
        <v/>
      </c>
      <c r="BP33" s="316" t="str">
        <f ca="1">IFERROR(INDEX($AK$6:$AK$17, ROWS($BP$4:BP31)), IFERROR(INDEX($AO$6:$AO$17, ROWS($BP$4:BP31)-ROWS($AK$6:$AK$17)), IFERROR(INDEX($AS$6:$AS$17, ROWS($BP$4:BP31)-ROWS($AK$6:$AK$17)-ROWS($AO$6:$AO$17)),IFERROR(INDEX($AW$6:$AW$17, ROWS($BP$4:BP31)-ROWS($AK$6:$AK$17)-ROWS($AO$6:$AO$17)-ROWS($AS$6:$AS$17)),IFERROR(INDEX($BA$6:$BA$17, ROWS($BP$4:BP31)-ROWS($AK$6:$AK$17)-ROWS($AO$6:$AO$17)-ROWS($AS$6:$AS$17)-ROWS($AW$6:$AW$17)),IFERROR(INDEX($BE$6:$BE$17, ROWS($BP$4:BP31)-ROWS($AK$6:$AK$17)-ROWS($AO$6:$AO$17)-ROWS($AS$6:$AS$17)-ROWS($AW$6:$AW$17)-ROWS($BA$6:$BA$17)),IFERROR(INDEX($BI$6:$BI$17, ROWS($BP$4:BP31)-ROWS($AK$6:$AK$17)-ROWS($AO$6:$AO$17)-ROWS($AS$6:$AS$17)-ROWS($AW$6:$AW$17)-ROWS($BA$6:$BA$17)-ROWS($BE$6:$BE$17)), "")))))))</f>
        <v/>
      </c>
      <c r="BQ33" s="316" t="str">
        <f t="shared" ca="1" si="31"/>
        <v/>
      </c>
      <c r="BR33" s="413" t="str">
        <f t="shared" ca="1" si="32"/>
        <v/>
      </c>
      <c r="BS33" s="412" t="str">
        <f ca="1">IF(OR(BT33="",BT33=0),"",MAX(BS$5:BS32)+1)</f>
        <v/>
      </c>
      <c r="BT33" s="316" t="str">
        <f ca="1">IFERROR(INDEX($AJ$22:$AJ$33, ROWS($BT$4:BT31)), IFERROR(INDEX($AN$22:$AN$33, ROWS($BT$4:BT31)-ROWS($AJ$22:$AJ$33)), IFERROR(INDEX($AR$22:$AR$33, ROWS($BT$4:BT31)-ROWS($AJ$22:$AJ$33)-ROWS($AN$22:$AN$33)),IFERROR(INDEX($AV$22:$AV$33, ROWS($BT$4:BT31)-ROWS($AJ$22:$AJ$33)-ROWS($AN$22:$AN$33)-ROWS($AR$22:$AR$33)),IFERROR(INDEX($AZ$22:$AZ$33, ROWS($BT$4:BT31)-ROWS($AJ$22:$AJ$33)-ROWS($AN$22:$AN$33)-ROWS($AR$22:$AR$33)-ROWS($AV$22:$AV$33)),IFERROR(INDEX($BD$22:$BD$33, ROWS($BT$4:BT31)-ROWS($AJ$22:$AJ$33)-ROWS($AN$22:$AN$33)-ROWS($AR$22:$AR$33)-ROWS($AV$22:$AV$33)-ROWS($AZ$22:$AZ$33)),IFERROR(INDEX($BH$22:$BH$33, ROWS($BT$4:BT31)-ROWS($AJ$22:$AJ$33)-ROWS($AN$22:$AN$33)-ROWS($AR$22:$AR$33)-ROWS($AV$22:$AV$33)-ROWS($AZ$22:$AZ$33)-ROWS($BD$22:$BD$33)), "")))))))</f>
        <v/>
      </c>
      <c r="BU33" s="316" t="str">
        <f t="shared" ca="1" si="33"/>
        <v/>
      </c>
      <c r="BV33" s="316" t="str">
        <f ca="1">IF(OR(BW33="",BW33=0),"",MAX(BV$5:BV32)+1)</f>
        <v/>
      </c>
      <c r="BW33" s="316" t="str">
        <f ca="1">IFERROR(INDEX($AK$22:$AK$33, ROWS($BW$4:BW31)), IFERROR(INDEX($AO$22:$AO$33, ROWS($BW$4:BW31)-ROWS($AK$22:$AK$33)), IFERROR(INDEX($AS$22:$AS$33, ROWS($BW$4:BW31)-ROWS($AK$22:$AK$33)-ROWS($AO$22:$AO$33)),IFERROR(INDEX($AW$22:$AW$33, ROWS($BW$4:BW31)-ROWS($AK$22:$AK$33)-ROWS($AO$22:$AO$33)-ROWS($AS$22:$AS$33)),IFERROR(INDEX($BA$22:$BA$33, ROWS($BW$4:BW31)-ROWS($AK$22:$AK$33)-ROWS($AO$22:$AO$33)-ROWS($AS$22:$AS$33)-ROWS($AW$22:$AW$33)),IFERROR(INDEX($BE$22:$BE$33, ROWS($BW$4:BW31)-ROWS($AK$22:$AK$33)-ROWS($AO$22:$AO$33)-ROWS($AS$22:$AS$33)-ROWS($AW$22:$AW$33)-ROWS($BA$22:$BA$33)),IFERROR(INDEX($BI$22:$BI$33, ROWS($BW$4:BW31)-ROWS($AK$22:$AK$33)-ROWS($AO$22:$AO$33)-ROWS($AS$22:$AS$33)-ROWS($AW$22:$AW$33)-ROWS($BA$22:$BA$33)-ROWS($BE$22:$BE$33)), "")))))))</f>
        <v/>
      </c>
      <c r="BX33" s="316" t="str">
        <f t="shared" ca="1" si="34"/>
        <v/>
      </c>
      <c r="BY33" s="413" t="str">
        <f t="shared" ca="1" si="35"/>
        <v/>
      </c>
      <c r="BZ33" s="412" t="str">
        <f ca="1">IF(OR(CA33="",CA33=0),"",MAX(BZ$5:BZ32)+1)</f>
        <v/>
      </c>
      <c r="CA33" s="316" t="str">
        <f ca="1">IFERROR(INDEX($AJ$38:$AJ$49, ROWS($CA$4:CA31)), IFERROR(INDEX($AN$38:$AN$49, ROWS($CA$4:CA31)-ROWS($AJ$38:$AJ$49)), IFERROR(INDEX($AR$38:$AR$49, ROWS($CA$4:CA31)-ROWS($AJ$38:$AJ$49)-ROWS($AN$38:$AN$49)),IFERROR(INDEX($AV$38:$AV$49, ROWS($CA$4:CA31)-ROWS($AJ$38:$AJ$49)-ROWS($AN$38:$AN$49)-ROWS($AR$38:$AR$49)),IFERROR(INDEX($AZ$38:$AZ$49, ROWS($CA$4:CA31)-ROWS($AJ$38:$AJ$49)-ROWS($AN$38:$AN$49)-ROWS($AR$38:$AR$49)-ROWS($AV$38:$AV$49)),IFERROR(INDEX($BD$38:$BD$49, ROWS($CA$4:CA31)-ROWS($AJ$38:$AJ$49)-ROWS($AN$38:$AN$49)-ROWS($AR$38:$AR$49)-ROWS($AV$38:$AV$49)-ROWS($AZ$38:$AZ$49)),IFERROR(INDEX($BH$38:$BH$49, ROWS($CA$4:CA31)-ROWS($AJ$38:$AJ$49)-ROWS($AN$38:$AN$49)-ROWS($AR$38:$AR$49)-ROWS($AV$38:$AV$49)-ROWS($AZ$38:$AZ$49)-ROWS($BD$38:$BD$49)), "")))))))</f>
        <v/>
      </c>
      <c r="CB33" s="316" t="str">
        <f t="shared" ca="1" si="36"/>
        <v/>
      </c>
      <c r="CC33" s="316" t="str">
        <f ca="1">IF(OR(CD33="",CD33=0),"",MAX(CC$5:CC32)+1)</f>
        <v/>
      </c>
      <c r="CD33" s="316" t="str">
        <f ca="1">IFERROR(INDEX($AK$38:$AK$49, ROWS($CD$4:CD31)), IFERROR(INDEX($AO$38:$AO$49, ROWS($CD$4:CD31)-ROWS($AK$38:$AK$49)), IFERROR(INDEX($AS$38:$AS$49, ROWS($CD$4:CD31)-ROWS($AK$38:$AK$49)-ROWS($AO$38:$AO$49)),IFERROR(INDEX($AW$38:$AW$49, ROWS($CD$4:CD31)-ROWS($AK$38:$AK$49)-ROWS($AO$38:$AO$49)-ROWS($AS$38:$AS$49)),IFERROR(INDEX($BA$38:$BA$49, ROWS($CD$4:CD31)-ROWS($AK$38:$AK$49)-ROWS($AO$38:$AO$49)-ROWS($AS$38:$AS$49)-ROWS($AW$38:$AW$49)),IFERROR(INDEX($BE$38:$BE$49, ROWS($CD$4:CD31)-ROWS($AK$38:$AK$49)-ROWS($AO$38:$AO$49)-ROWS($AS$38:$AS$49)-ROWS($AW$38:$AW$49)-ROWS($BA$38:$BA$49)),IFERROR(INDEX($BI$38:$BI$49, ROWS($CD$4:CD31)-ROWS($AK$38:$AK$49)-ROWS($AO$38:$AO$49)-ROWS($AS$38:$AS$49)-ROWS($AW$38:$AW$49)-ROWS($BA$38:$BA$49)-ROWS($BE$38:$BE$49)), "")))))))</f>
        <v/>
      </c>
      <c r="CE33" s="316" t="str">
        <f t="shared" ca="1" si="37"/>
        <v/>
      </c>
      <c r="CF33" s="413" t="str">
        <f t="shared" ca="1" si="38"/>
        <v/>
      </c>
      <c r="CG33" s="412" t="str">
        <f ca="1">IF(OR(CH33="",CH33=0),"",MAX(CG$5:CG32)+1)</f>
        <v/>
      </c>
      <c r="CH33" s="316" t="str">
        <f ca="1">IFERROR(INDEX($AJ$54:$AJ$65, ROWS($CH$4:CH31)), IFERROR(INDEX($AN$54:$AN$65, ROWS($CH$4:CH31)-ROWS($AJ$54:$AJ$65)), IFERROR(INDEX($AR$54:$AR$65, ROWS($CH$4:CH31)-ROWS($AJ$54:$AJ$65)-ROWS($AN$54:$AN$65)),IFERROR(INDEX($AV$54:$AV$65, ROWS($CH$4:CH31)-ROWS($AJ$54:$AJ$65)-ROWS($AN$54:$AN$65)-ROWS($AR$54:$AR$65)),IFERROR(INDEX($AZ$54:$AZ$65, ROWS($CH$4:CH31)-ROWS($AJ$54:$AJ$65)-ROWS($AN$54:$AN$65)-ROWS($AR$54:$AR$65)-ROWS($AV$54:$AV$65)),IFERROR(INDEX($BD$54:$BD$65, ROWS($CH$4:CH31)-ROWS($AJ$54:$AJ$65)-ROWS($AN$54:$AN$65)-ROWS($AR$54:$AR$65)-ROWS($AV$54:$AV$65)-ROWS($AZ$54:$AZ$65)),IFERROR(INDEX($BH$54:$BH$65, ROWS($CH$4:CH31)-ROWS($AJ$54:$AJ$65)-ROWS($AN$54:$AN$65)-ROWS($AR$54:$AR$65)-ROWS($AV$54:$AV$65)-ROWS($AZ$54:$AZ$65)-ROWS($BD$54:$BD$65)), "")))))))</f>
        <v/>
      </c>
      <c r="CI33" s="316" t="str">
        <f t="shared" ca="1" si="39"/>
        <v/>
      </c>
      <c r="CJ33" s="316" t="str">
        <f ca="1">IF(OR(CK33="",CK33=0),"",MAX(CJ$5:CJ32)+1)</f>
        <v/>
      </c>
      <c r="CK33" s="316" t="str">
        <f ca="1">IFERROR(INDEX($AK$54:$AK$65, ROWS($CK$4:CK31)), IFERROR(INDEX($AO$54:$AO$65, ROWS($CK$4:CK31)-ROWS($AK$54:$AK$65)), IFERROR(INDEX($AS$54:$AS$65, ROWS($CK$4:CK31)-ROWS($AK$54:$AK$65)-ROWS($AO$54:$AO$65)),IFERROR(INDEX($AW$54:$AW$65, ROWS($CK$4:CK31)-ROWS($AK$54:$AK$65)-ROWS($AO$54:$AO$65)-ROWS($AS$54:$AS$65)),IFERROR(INDEX($BA$54:$BA$65, ROWS($CK$4:CK31)-ROWS($AK$54:$AK$65)-ROWS($AO$54:$AO$65)-ROWS($AS$54:$AS$65)-ROWS($AW$54:$AW$65)),IFERROR(INDEX($BE$54:$BE$65, ROWS($CK$4:CK31)-ROWS($AK$54:$AK$65)-ROWS($AO$54:$AO$65)-ROWS($AS$54:$AS$65)-ROWS($AW$54:$AW$65)-ROWS($BA$54:$BA$65)),IFERROR(INDEX($BI$54:$BI$65, ROWS($CK$4:CK31)-ROWS($AK$54:$AK$65)-ROWS($AO$54:$AO$65)-ROWS($AS$54:$AS$65)-ROWS($AW$54:$AW$65)-ROWS($BA$54:$BA$65)-ROWS($BE$54:$BE$65)), "")))))))</f>
        <v/>
      </c>
      <c r="CL33" s="316" t="str">
        <f t="shared" ca="1" si="40"/>
        <v/>
      </c>
      <c r="CM33" s="413" t="str">
        <f t="shared" ca="1" si="41"/>
        <v/>
      </c>
      <c r="CN33" s="412" t="str">
        <f ca="1">IF(OR(CO33="",CO33=0),"",MAX(CN$5:CN32)+1)</f>
        <v/>
      </c>
      <c r="CO33" s="316" t="str">
        <f ca="1">IFERROR(INDEX($AJ$70:$AJ$81, ROWS($CO$4:CO31)), IFERROR(INDEX($AN$70:$AN$81, ROWS($CO$4:CO31)-ROWS($AJ$70:$AJ$81)), IFERROR(INDEX($AR$70:$AR$81, ROWS($CO$4:CO31)-ROWS($AJ$70:$AJ$81)-ROWS($AN$70:$AN$81)),IFERROR(INDEX($AV$70:$AV$81, ROWS($CO$4:CO31)-ROWS($AJ$70:$AJ$81)-ROWS($AN$70:$AN$81)-ROWS($AR$70:$AR$81)),IFERROR(INDEX($AZ$70:$AZ$81, ROWS($CO$4:CO31)-ROWS($AJ$70:$AJ$81)-ROWS($AN$70:$AN$81)-ROWS($AR$70:$AR$81)-ROWS($AV$70:$AV$81)),IFERROR(INDEX($BD$70:$BD$81, ROWS($CO$4:CO31)-ROWS($AJ$70:$AJ$81)-ROWS($AN$70:$AN$81)-ROWS($AR$70:$AR$81)-ROWS($AV$70:$AV$81)-ROWS($AZ$70:$AZ$81)),IFERROR(INDEX($BH$70:$BH$81, ROWS($CO$4:CO31)-ROWS($AJ$70:$AJ$81)-ROWS($AN$70:$AN$81)-ROWS($AR$70:$AR$81)-ROWS($AV$70:$AV$81)-ROWS($AZ$70:$AZ$81)-ROWS($BD$70:$BD$81)), "")))))))</f>
        <v/>
      </c>
      <c r="CP33" s="316" t="str">
        <f t="shared" ca="1" si="42"/>
        <v/>
      </c>
      <c r="CQ33" s="316" t="str">
        <f ca="1">IF(OR(CR33="",CR33=0),"",MAX(CQ$5:CQ32)+1)</f>
        <v/>
      </c>
      <c r="CR33" s="316" t="str">
        <f ca="1">IFERROR(INDEX($AK$70:$AK$81, ROWS($CR$4:CR31)), IFERROR(INDEX($AO$70:$AO$81, ROWS($CR$4:CR31)-ROWS($AK$70:$AK$81)), IFERROR(INDEX($AS$70:$AS$81, ROWS($CR$4:CR31)-ROWS($AK$70:$AK$81)-ROWS($AO$70:$AO$81)),IFERROR(INDEX($AW$70:$AW$81, ROWS($CR$4:CR31)-ROWS($AK$70:$AK$81)-ROWS($AO$70:$AO$81)-ROWS($AS$70:$AS$81)),IFERROR(INDEX($BA$70:$BA$81, ROWS($CR$4:CR31)-ROWS($AK$70:$AK$81)-ROWS($AO$70:$AO$81)-ROWS($AS$70:$AS$81)-ROWS($AW$70:$AW$81)),IFERROR(INDEX($BE$70:$BE$81, ROWS($CR$4:CR31)-ROWS($AK$70:$AK$81)-ROWS($AO$70:$AO$81)-ROWS($AS$70:$AS$81)-ROWS($AW$70:$AW$81)-ROWS($BA$70:$BA$81)),IFERROR(INDEX($BI$70:$BI$81, ROWS($CR$4:CR31)-ROWS($AK$70:$AK$81)-ROWS($AO$70:$AO$81)-ROWS($AS$70:$AS$81)-ROWS($AW$70:$AW$81)-ROWS($BA$70:$BA$81)-ROWS($BE$70:$BE$81)), "")))))))</f>
        <v/>
      </c>
      <c r="CS33" s="316" t="str">
        <f t="shared" ca="1" si="43"/>
        <v/>
      </c>
      <c r="CT33" s="413" t="str">
        <f t="shared" ca="1" si="44"/>
        <v/>
      </c>
      <c r="CU33" s="412" t="str">
        <f>IF(OR(CV33="",CV33=0),"",MAX(CU$5:CU32)+1)</f>
        <v/>
      </c>
      <c r="CV33" s="316" t="str">
        <f>IFERROR(INDEX($AJ$86:$AJ$97, ROWS($CV$4:CV31)), IFERROR(INDEX($AN$86:$AN$97, ROWS($CV$4:CV31)-ROWS($AJ$86:$AJ$97)), ""))</f>
        <v/>
      </c>
      <c r="CW33" s="316" t="str">
        <f t="shared" si="45"/>
        <v/>
      </c>
      <c r="CX33" s="316" t="str">
        <f>IF(OR(CY33="",CY33=0),"",MAX(CX$5:CX32)+1)</f>
        <v/>
      </c>
      <c r="CY33" s="316" t="str">
        <f>IFERROR(INDEX($AK$86:$AK$97, ROWS($CY$4:CY31)), IFERROR(INDEX($AO$86:$AO$97, ROWS($CY$4:CY31)-ROWS($AK$86:$AK$97)), ""))</f>
        <v/>
      </c>
      <c r="CZ33" s="316" t="str">
        <f t="shared" si="46"/>
        <v/>
      </c>
      <c r="DA33" s="413" t="str">
        <f t="shared" si="47"/>
        <v/>
      </c>
      <c r="DC33" s="438">
        <f ca="1">IF(OR(DD33="",DD33=0),"",MAX(DC$25:DC32)+1)</f>
        <v>7</v>
      </c>
      <c r="DD33" s="434" t="str">
        <f t="shared" ca="1" si="90"/>
        <v>Netflix</v>
      </c>
      <c r="DE33" s="413">
        <f t="shared" ca="1" si="91"/>
        <v>14.95</v>
      </c>
      <c r="DF33" s="431" t="str">
        <f ca="1">IF(OR(DG33="",DG33=0),"",MAX(DF$25:DF32)+1)</f>
        <v/>
      </c>
      <c r="DG33" s="412" t="str">
        <f t="shared" ca="1" si="92"/>
        <v/>
      </c>
      <c r="DH33" s="413" t="str">
        <f t="shared" ca="1" si="93"/>
        <v/>
      </c>
      <c r="DI33" s="412" t="str">
        <f t="shared" ca="1" si="94"/>
        <v/>
      </c>
      <c r="DJ33" s="413" t="str">
        <f t="shared" ca="1" si="95"/>
        <v/>
      </c>
      <c r="DK33" s="412" t="str">
        <f t="shared" ca="1" si="96"/>
        <v/>
      </c>
      <c r="DL33" s="413" t="str">
        <f t="shared" ca="1" si="97"/>
        <v/>
      </c>
    </row>
    <row r="34" spans="1:123" s="292" customFormat="1" ht="15" customHeight="1" x14ac:dyDescent="0.3">
      <c r="A34" s="1173" t="s">
        <v>478</v>
      </c>
      <c r="B34" s="1174"/>
      <c r="C34" s="1173" t="s">
        <v>478</v>
      </c>
      <c r="D34" s="1174"/>
      <c r="E34" s="1173" t="s">
        <v>478</v>
      </c>
      <c r="F34" s="1174"/>
      <c r="G34" s="1173" t="s">
        <v>478</v>
      </c>
      <c r="H34" s="1174"/>
      <c r="I34" s="1173" t="s">
        <v>478</v>
      </c>
      <c r="J34" s="1174"/>
      <c r="K34" s="1173" t="s">
        <v>478</v>
      </c>
      <c r="L34" s="1174"/>
      <c r="M34" s="1173" t="s">
        <v>478</v>
      </c>
      <c r="N34" s="1174"/>
      <c r="P34" s="297" t="str">
        <f t="shared" ca="1" si="99"/>
        <v/>
      </c>
      <c r="Q34" s="297" t="str">
        <f t="shared" ca="1" si="98"/>
        <v/>
      </c>
      <c r="R34" s="297" t="str">
        <f t="shared" ca="1" si="98"/>
        <v/>
      </c>
      <c r="S34" s="298" t="str">
        <f t="shared" ca="1" si="98"/>
        <v/>
      </c>
      <c r="T34" s="297" t="str">
        <f t="shared" ca="1" si="98"/>
        <v/>
      </c>
      <c r="U34" s="297" t="str">
        <f t="shared" ca="1" si="98"/>
        <v/>
      </c>
      <c r="V34" s="1160" t="s">
        <v>503</v>
      </c>
      <c r="W34" s="1161"/>
      <c r="X34" s="424">
        <f ca="1">IF(OR(X30="",X31=""),0,SUM(X31+X32-X30))</f>
        <v>3650.3100000000004</v>
      </c>
      <c r="Y34"/>
      <c r="AB34" s="299"/>
      <c r="AC34" s="358" t="str">
        <f>IF('Data Entry'!H18="","",'Data Entry'!H18)</f>
        <v/>
      </c>
      <c r="AD34" s="356" t="str">
        <f>IF('Data Entry'!G18="","",'Data Entry'!G18)</f>
        <v/>
      </c>
      <c r="AE34" s="363" t="str">
        <f>IF('Data Entry'!J18="","",'Data Entry'!J18)</f>
        <v/>
      </c>
      <c r="AF34" s="402" t="str">
        <f>IF('Data Entry'!I18="","",'Data Entry'!I18)</f>
        <v/>
      </c>
      <c r="AG34" s="300"/>
      <c r="AH34"/>
      <c r="AL34"/>
      <c r="AM34"/>
      <c r="AN34"/>
      <c r="AO34"/>
      <c r="AP34"/>
      <c r="AQ34"/>
      <c r="AR34"/>
      <c r="AS34"/>
      <c r="AT34"/>
      <c r="AU34"/>
      <c r="AV34"/>
      <c r="BL34" s="412" t="str">
        <f ca="1">IF(OR(BM34="",BM34=0),"",MAX(BL$5:BL33)+1)</f>
        <v/>
      </c>
      <c r="BM34" s="316" t="str">
        <f ca="1">IFERROR(INDEX($AJ$6:$AJ$17, ROWS(BM$4:$BM32)), IFERROR(INDEX($AN$6:$AN$17, ROWS(BM$4:$BM32)-ROWS($AJ$6:$AJ$17)), IFERROR(INDEX($AR$6:$AR$17, ROWS(BM$4:$BM32)-ROWS($AJ$6:$AJ$17)-ROWS($AN$6:$AN$17)),IFERROR(INDEX($AV$6:$AV$17, ROWS(BM$4:$BM32)-ROWS($AJ$6:$AJ$17)-ROWS($AN$6:$AN$17)-ROWS($AR$6:$AR$17)),IFERROR(INDEX($AZ$6:$AZ$17, ROWS(BM$4:$BM32)-ROWS($AJ$6:$AJ$17)-ROWS($AN$6:$AN$17)-ROWS($AR$6:$AR$17)-ROWS($AV$6:$AV$17)),IFERROR(INDEX($BD$6:$BD$17, ROWS(BM$4:$BM32)-ROWS($AJ$6:$AJ$17)-ROWS($AN$6:$AN$17)-ROWS($AR$6:$AR$17)-ROWS($AV$6:$AV$17)-ROWS($AZ$6:$AZ$17)),IFERROR(INDEX($BH$6:$BH$17, ROWS(BM$4:$BM32)-ROWS($AJ$6:$AJ$17)-ROWS($AN$6:$AN$17)-ROWS($AR$6:$AR$17)-ROWS($AV$6:$AV$17)-ROWS($AZ$6:$AZ$17)-ROWS($BD$6:$BD$17)), "")))))))</f>
        <v/>
      </c>
      <c r="BN34" s="316" t="str">
        <f t="shared" ca="1" si="30"/>
        <v/>
      </c>
      <c r="BO34" s="316" t="str">
        <f ca="1">IF(OR(BP34="",BP34=0),"",MAX(BO$5:BO33)+1)</f>
        <v/>
      </c>
      <c r="BP34" s="316" t="str">
        <f ca="1">IFERROR(INDEX($AK$6:$AK$17, ROWS($BP$4:BP32)), IFERROR(INDEX($AO$6:$AO$17, ROWS($BP$4:BP32)-ROWS($AK$6:$AK$17)), IFERROR(INDEX($AS$6:$AS$17, ROWS($BP$4:BP32)-ROWS($AK$6:$AK$17)-ROWS($AO$6:$AO$17)),IFERROR(INDEX($AW$6:$AW$17, ROWS($BP$4:BP32)-ROWS($AK$6:$AK$17)-ROWS($AO$6:$AO$17)-ROWS($AS$6:$AS$17)),IFERROR(INDEX($BA$6:$BA$17, ROWS($BP$4:BP32)-ROWS($AK$6:$AK$17)-ROWS($AO$6:$AO$17)-ROWS($AS$6:$AS$17)-ROWS($AW$6:$AW$17)),IFERROR(INDEX($BE$6:$BE$17, ROWS($BP$4:BP32)-ROWS($AK$6:$AK$17)-ROWS($AO$6:$AO$17)-ROWS($AS$6:$AS$17)-ROWS($AW$6:$AW$17)-ROWS($BA$6:$BA$17)),IFERROR(INDEX($BI$6:$BI$17, ROWS($BP$4:BP32)-ROWS($AK$6:$AK$17)-ROWS($AO$6:$AO$17)-ROWS($AS$6:$AS$17)-ROWS($AW$6:$AW$17)-ROWS($BA$6:$BA$17)-ROWS($BE$6:$BE$17)), "")))))))</f>
        <v/>
      </c>
      <c r="BQ34" s="316" t="str">
        <f t="shared" ca="1" si="31"/>
        <v/>
      </c>
      <c r="BR34" s="413" t="str">
        <f t="shared" ca="1" si="32"/>
        <v/>
      </c>
      <c r="BS34" s="412" t="str">
        <f ca="1">IF(OR(BT34="",BT34=0),"",MAX(BS$5:BS33)+1)</f>
        <v/>
      </c>
      <c r="BT34" s="316" t="str">
        <f ca="1">IFERROR(INDEX($AJ$22:$AJ$33, ROWS($BT$4:BT32)), IFERROR(INDEX($AN$22:$AN$33, ROWS($BT$4:BT32)-ROWS($AJ$22:$AJ$33)), IFERROR(INDEX($AR$22:$AR$33, ROWS($BT$4:BT32)-ROWS($AJ$22:$AJ$33)-ROWS($AN$22:$AN$33)),IFERROR(INDEX($AV$22:$AV$33, ROWS($BT$4:BT32)-ROWS($AJ$22:$AJ$33)-ROWS($AN$22:$AN$33)-ROWS($AR$22:$AR$33)),IFERROR(INDEX($AZ$22:$AZ$33, ROWS($BT$4:BT32)-ROWS($AJ$22:$AJ$33)-ROWS($AN$22:$AN$33)-ROWS($AR$22:$AR$33)-ROWS($AV$22:$AV$33)),IFERROR(INDEX($BD$22:$BD$33, ROWS($BT$4:BT32)-ROWS($AJ$22:$AJ$33)-ROWS($AN$22:$AN$33)-ROWS($AR$22:$AR$33)-ROWS($AV$22:$AV$33)-ROWS($AZ$22:$AZ$33)),IFERROR(INDEX($BH$22:$BH$33, ROWS($BT$4:BT32)-ROWS($AJ$22:$AJ$33)-ROWS($AN$22:$AN$33)-ROWS($AR$22:$AR$33)-ROWS($AV$22:$AV$33)-ROWS($AZ$22:$AZ$33)-ROWS($BD$22:$BD$33)), "")))))))</f>
        <v/>
      </c>
      <c r="BU34" s="316" t="str">
        <f t="shared" ca="1" si="33"/>
        <v/>
      </c>
      <c r="BV34" s="316" t="str">
        <f ca="1">IF(OR(BW34="",BW34=0),"",MAX(BV$5:BV33)+1)</f>
        <v/>
      </c>
      <c r="BW34" s="316" t="str">
        <f ca="1">IFERROR(INDEX($AK$22:$AK$33, ROWS($BW$4:BW32)), IFERROR(INDEX($AO$22:$AO$33, ROWS($BW$4:BW32)-ROWS($AK$22:$AK$33)), IFERROR(INDEX($AS$22:$AS$33, ROWS($BW$4:BW32)-ROWS($AK$22:$AK$33)-ROWS($AO$22:$AO$33)),IFERROR(INDEX($AW$22:$AW$33, ROWS($BW$4:BW32)-ROWS($AK$22:$AK$33)-ROWS($AO$22:$AO$33)-ROWS($AS$22:$AS$33)),IFERROR(INDEX($BA$22:$BA$33, ROWS($BW$4:BW32)-ROWS($AK$22:$AK$33)-ROWS($AO$22:$AO$33)-ROWS($AS$22:$AS$33)-ROWS($AW$22:$AW$33)),IFERROR(INDEX($BE$22:$BE$33, ROWS($BW$4:BW32)-ROWS($AK$22:$AK$33)-ROWS($AO$22:$AO$33)-ROWS($AS$22:$AS$33)-ROWS($AW$22:$AW$33)-ROWS($BA$22:$BA$33)),IFERROR(INDEX($BI$22:$BI$33, ROWS($BW$4:BW32)-ROWS($AK$22:$AK$33)-ROWS($AO$22:$AO$33)-ROWS($AS$22:$AS$33)-ROWS($AW$22:$AW$33)-ROWS($BA$22:$BA$33)-ROWS($BE$22:$BE$33)), "")))))))</f>
        <v/>
      </c>
      <c r="BX34" s="316" t="str">
        <f t="shared" ca="1" si="34"/>
        <v/>
      </c>
      <c r="BY34" s="413" t="str">
        <f t="shared" ca="1" si="35"/>
        <v/>
      </c>
      <c r="BZ34" s="412" t="str">
        <f ca="1">IF(OR(CA34="",CA34=0),"",MAX(BZ$5:BZ33)+1)</f>
        <v/>
      </c>
      <c r="CA34" s="316" t="str">
        <f ca="1">IFERROR(INDEX($AJ$38:$AJ$49, ROWS($CA$4:CA32)), IFERROR(INDEX($AN$38:$AN$49, ROWS($CA$4:CA32)-ROWS($AJ$38:$AJ$49)), IFERROR(INDEX($AR$38:$AR$49, ROWS($CA$4:CA32)-ROWS($AJ$38:$AJ$49)-ROWS($AN$38:$AN$49)),IFERROR(INDEX($AV$38:$AV$49, ROWS($CA$4:CA32)-ROWS($AJ$38:$AJ$49)-ROWS($AN$38:$AN$49)-ROWS($AR$38:$AR$49)),IFERROR(INDEX($AZ$38:$AZ$49, ROWS($CA$4:CA32)-ROWS($AJ$38:$AJ$49)-ROWS($AN$38:$AN$49)-ROWS($AR$38:$AR$49)-ROWS($AV$38:$AV$49)),IFERROR(INDEX($BD$38:$BD$49, ROWS($CA$4:CA32)-ROWS($AJ$38:$AJ$49)-ROWS($AN$38:$AN$49)-ROWS($AR$38:$AR$49)-ROWS($AV$38:$AV$49)-ROWS($AZ$38:$AZ$49)),IFERROR(INDEX($BH$38:$BH$49, ROWS($CA$4:CA32)-ROWS($AJ$38:$AJ$49)-ROWS($AN$38:$AN$49)-ROWS($AR$38:$AR$49)-ROWS($AV$38:$AV$49)-ROWS($AZ$38:$AZ$49)-ROWS($BD$38:$BD$49)), "")))))))</f>
        <v/>
      </c>
      <c r="CB34" s="316" t="str">
        <f t="shared" ca="1" si="36"/>
        <v/>
      </c>
      <c r="CC34" s="316" t="str">
        <f ca="1">IF(OR(CD34="",CD34=0),"",MAX(CC$5:CC33)+1)</f>
        <v/>
      </c>
      <c r="CD34" s="316" t="str">
        <f ca="1">IFERROR(INDEX($AK$38:$AK$49, ROWS($CD$4:CD32)), IFERROR(INDEX($AO$38:$AO$49, ROWS($CD$4:CD32)-ROWS($AK$38:$AK$49)), IFERROR(INDEX($AS$38:$AS$49, ROWS($CD$4:CD32)-ROWS($AK$38:$AK$49)-ROWS($AO$38:$AO$49)),IFERROR(INDEX($AW$38:$AW$49, ROWS($CD$4:CD32)-ROWS($AK$38:$AK$49)-ROWS($AO$38:$AO$49)-ROWS($AS$38:$AS$49)),IFERROR(INDEX($BA$38:$BA$49, ROWS($CD$4:CD32)-ROWS($AK$38:$AK$49)-ROWS($AO$38:$AO$49)-ROWS($AS$38:$AS$49)-ROWS($AW$38:$AW$49)),IFERROR(INDEX($BE$38:$BE$49, ROWS($CD$4:CD32)-ROWS($AK$38:$AK$49)-ROWS($AO$38:$AO$49)-ROWS($AS$38:$AS$49)-ROWS($AW$38:$AW$49)-ROWS($BA$38:$BA$49)),IFERROR(INDEX($BI$38:$BI$49, ROWS($CD$4:CD32)-ROWS($AK$38:$AK$49)-ROWS($AO$38:$AO$49)-ROWS($AS$38:$AS$49)-ROWS($AW$38:$AW$49)-ROWS($BA$38:$BA$49)-ROWS($BE$38:$BE$49)), "")))))))</f>
        <v/>
      </c>
      <c r="CE34" s="316" t="str">
        <f t="shared" ca="1" si="37"/>
        <v/>
      </c>
      <c r="CF34" s="413" t="str">
        <f t="shared" ca="1" si="38"/>
        <v/>
      </c>
      <c r="CG34" s="412" t="str">
        <f ca="1">IF(OR(CH34="",CH34=0),"",MAX(CG$5:CG33)+1)</f>
        <v/>
      </c>
      <c r="CH34" s="316" t="str">
        <f ca="1">IFERROR(INDEX($AJ$54:$AJ$65, ROWS($CH$4:CH32)), IFERROR(INDEX($AN$54:$AN$65, ROWS($CH$4:CH32)-ROWS($AJ$54:$AJ$65)), IFERROR(INDEX($AR$54:$AR$65, ROWS($CH$4:CH32)-ROWS($AJ$54:$AJ$65)-ROWS($AN$54:$AN$65)),IFERROR(INDEX($AV$54:$AV$65, ROWS($CH$4:CH32)-ROWS($AJ$54:$AJ$65)-ROWS($AN$54:$AN$65)-ROWS($AR$54:$AR$65)),IFERROR(INDEX($AZ$54:$AZ$65, ROWS($CH$4:CH32)-ROWS($AJ$54:$AJ$65)-ROWS($AN$54:$AN$65)-ROWS($AR$54:$AR$65)-ROWS($AV$54:$AV$65)),IFERROR(INDEX($BD$54:$BD$65, ROWS($CH$4:CH32)-ROWS($AJ$54:$AJ$65)-ROWS($AN$54:$AN$65)-ROWS($AR$54:$AR$65)-ROWS($AV$54:$AV$65)-ROWS($AZ$54:$AZ$65)),IFERROR(INDEX($BH$54:$BH$65, ROWS($CH$4:CH32)-ROWS($AJ$54:$AJ$65)-ROWS($AN$54:$AN$65)-ROWS($AR$54:$AR$65)-ROWS($AV$54:$AV$65)-ROWS($AZ$54:$AZ$65)-ROWS($BD$54:$BD$65)), "")))))))</f>
        <v/>
      </c>
      <c r="CI34" s="316" t="str">
        <f t="shared" ca="1" si="39"/>
        <v/>
      </c>
      <c r="CJ34" s="316" t="str">
        <f ca="1">IF(OR(CK34="",CK34=0),"",MAX(CJ$5:CJ33)+1)</f>
        <v/>
      </c>
      <c r="CK34" s="316" t="str">
        <f ca="1">IFERROR(INDEX($AK$54:$AK$65, ROWS($CK$4:CK32)), IFERROR(INDEX($AO$54:$AO$65, ROWS($CK$4:CK32)-ROWS($AK$54:$AK$65)), IFERROR(INDEX($AS$54:$AS$65, ROWS($CK$4:CK32)-ROWS($AK$54:$AK$65)-ROWS($AO$54:$AO$65)),IFERROR(INDEX($AW$54:$AW$65, ROWS($CK$4:CK32)-ROWS($AK$54:$AK$65)-ROWS($AO$54:$AO$65)-ROWS($AS$54:$AS$65)),IFERROR(INDEX($BA$54:$BA$65, ROWS($CK$4:CK32)-ROWS($AK$54:$AK$65)-ROWS($AO$54:$AO$65)-ROWS($AS$54:$AS$65)-ROWS($AW$54:$AW$65)),IFERROR(INDEX($BE$54:$BE$65, ROWS($CK$4:CK32)-ROWS($AK$54:$AK$65)-ROWS($AO$54:$AO$65)-ROWS($AS$54:$AS$65)-ROWS($AW$54:$AW$65)-ROWS($BA$54:$BA$65)),IFERROR(INDEX($BI$54:$BI$65, ROWS($CK$4:CK32)-ROWS($AK$54:$AK$65)-ROWS($AO$54:$AO$65)-ROWS($AS$54:$AS$65)-ROWS($AW$54:$AW$65)-ROWS($BA$54:$BA$65)-ROWS($BE$54:$BE$65)), "")))))))</f>
        <v/>
      </c>
      <c r="CL34" s="316" t="str">
        <f t="shared" ca="1" si="40"/>
        <v/>
      </c>
      <c r="CM34" s="413" t="str">
        <f t="shared" ca="1" si="41"/>
        <v/>
      </c>
      <c r="CN34" s="412" t="str">
        <f ca="1">IF(OR(CO34="",CO34=0),"",MAX(CN$5:CN33)+1)</f>
        <v/>
      </c>
      <c r="CO34" s="316" t="str">
        <f ca="1">IFERROR(INDEX($AJ$70:$AJ$81, ROWS($CO$4:CO32)), IFERROR(INDEX($AN$70:$AN$81, ROWS($CO$4:CO32)-ROWS($AJ$70:$AJ$81)), IFERROR(INDEX($AR$70:$AR$81, ROWS($CO$4:CO32)-ROWS($AJ$70:$AJ$81)-ROWS($AN$70:$AN$81)),IFERROR(INDEX($AV$70:$AV$81, ROWS($CO$4:CO32)-ROWS($AJ$70:$AJ$81)-ROWS($AN$70:$AN$81)-ROWS($AR$70:$AR$81)),IFERROR(INDEX($AZ$70:$AZ$81, ROWS($CO$4:CO32)-ROWS($AJ$70:$AJ$81)-ROWS($AN$70:$AN$81)-ROWS($AR$70:$AR$81)-ROWS($AV$70:$AV$81)),IFERROR(INDEX($BD$70:$BD$81, ROWS($CO$4:CO32)-ROWS($AJ$70:$AJ$81)-ROWS($AN$70:$AN$81)-ROWS($AR$70:$AR$81)-ROWS($AV$70:$AV$81)-ROWS($AZ$70:$AZ$81)),IFERROR(INDEX($BH$70:$BH$81, ROWS($CO$4:CO32)-ROWS($AJ$70:$AJ$81)-ROWS($AN$70:$AN$81)-ROWS($AR$70:$AR$81)-ROWS($AV$70:$AV$81)-ROWS($AZ$70:$AZ$81)-ROWS($BD$70:$BD$81)), "")))))))</f>
        <v/>
      </c>
      <c r="CP34" s="316" t="str">
        <f t="shared" ca="1" si="42"/>
        <v/>
      </c>
      <c r="CQ34" s="316" t="str">
        <f ca="1">IF(OR(CR34="",CR34=0),"",MAX(CQ$5:CQ33)+1)</f>
        <v/>
      </c>
      <c r="CR34" s="316" t="str">
        <f ca="1">IFERROR(INDEX($AK$70:$AK$81, ROWS($CR$4:CR32)), IFERROR(INDEX($AO$70:$AO$81, ROWS($CR$4:CR32)-ROWS($AK$70:$AK$81)), IFERROR(INDEX($AS$70:$AS$81, ROWS($CR$4:CR32)-ROWS($AK$70:$AK$81)-ROWS($AO$70:$AO$81)),IFERROR(INDEX($AW$70:$AW$81, ROWS($CR$4:CR32)-ROWS($AK$70:$AK$81)-ROWS($AO$70:$AO$81)-ROWS($AS$70:$AS$81)),IFERROR(INDEX($BA$70:$BA$81, ROWS($CR$4:CR32)-ROWS($AK$70:$AK$81)-ROWS($AO$70:$AO$81)-ROWS($AS$70:$AS$81)-ROWS($AW$70:$AW$81)),IFERROR(INDEX($BE$70:$BE$81, ROWS($CR$4:CR32)-ROWS($AK$70:$AK$81)-ROWS($AO$70:$AO$81)-ROWS($AS$70:$AS$81)-ROWS($AW$70:$AW$81)-ROWS($BA$70:$BA$81)),IFERROR(INDEX($BI$70:$BI$81, ROWS($CR$4:CR32)-ROWS($AK$70:$AK$81)-ROWS($AO$70:$AO$81)-ROWS($AS$70:$AS$81)-ROWS($AW$70:$AW$81)-ROWS($BA$70:$BA$81)-ROWS($BE$70:$BE$81)), "")))))))</f>
        <v/>
      </c>
      <c r="CS34" s="316" t="str">
        <f t="shared" ca="1" si="43"/>
        <v/>
      </c>
      <c r="CT34" s="413" t="str">
        <f t="shared" ca="1" si="44"/>
        <v/>
      </c>
      <c r="CU34" s="412" t="str">
        <f>IF(OR(CV34="",CV34=0),"",MAX(CU$5:CU33)+1)</f>
        <v/>
      </c>
      <c r="CV34" s="316" t="str">
        <f>IFERROR(INDEX($AJ$86:$AJ$97, ROWS($CV$4:CV32)), IFERROR(INDEX($AN$86:$AN$97, ROWS($CV$4:CV32)-ROWS($AJ$86:$AJ$97)), ""))</f>
        <v/>
      </c>
      <c r="CW34" s="316" t="str">
        <f t="shared" si="45"/>
        <v/>
      </c>
      <c r="CX34" s="316" t="str">
        <f>IF(OR(CY34="",CY34=0),"",MAX(CX$5:CX33)+1)</f>
        <v/>
      </c>
      <c r="CY34" s="316" t="str">
        <f>IFERROR(INDEX($AK$86:$AK$97, ROWS($CY$4:CY32)), IFERROR(INDEX($AO$86:$AO$97, ROWS($CY$4:CY32)-ROWS($AK$86:$AK$97)), ""))</f>
        <v/>
      </c>
      <c r="CZ34" s="316" t="str">
        <f t="shared" si="46"/>
        <v/>
      </c>
      <c r="DA34" s="413" t="str">
        <f t="shared" si="47"/>
        <v/>
      </c>
      <c r="DC34" s="438" t="str">
        <f ca="1">IF(OR(DD34="",DD34=0),"",MAX(DC$25:DC33)+1)</f>
        <v/>
      </c>
      <c r="DD34" s="434" t="str">
        <f t="shared" ca="1" si="90"/>
        <v/>
      </c>
      <c r="DE34" s="413" t="str">
        <f t="shared" ca="1" si="91"/>
        <v/>
      </c>
      <c r="DF34" s="431" t="str">
        <f ca="1">IF(OR(DG34="",DG34=0),"",MAX(DF$25:DF33)+1)</f>
        <v/>
      </c>
      <c r="DG34" s="412" t="str">
        <f t="shared" ca="1" si="92"/>
        <v/>
      </c>
      <c r="DH34" s="413" t="str">
        <f t="shared" ca="1" si="93"/>
        <v/>
      </c>
      <c r="DI34" s="412" t="str">
        <f t="shared" ca="1" si="94"/>
        <v/>
      </c>
      <c r="DJ34" s="413" t="str">
        <f t="shared" ca="1" si="95"/>
        <v/>
      </c>
      <c r="DK34" s="412" t="str">
        <f t="shared" ca="1" si="96"/>
        <v/>
      </c>
      <c r="DL34" s="413" t="str">
        <f t="shared" ca="1" si="97"/>
        <v/>
      </c>
    </row>
    <row r="35" spans="1:123" ht="15" customHeight="1" thickBot="1" x14ac:dyDescent="0.35">
      <c r="A35" s="291" t="str">
        <f>Year!Q16</f>
        <v/>
      </c>
      <c r="B35" s="290" t="str">
        <f>IF(ISERROR(MATCH(A35,event_dates,0)),"",INDEX(events,MATCH(A35,event_dates,0)))</f>
        <v/>
      </c>
      <c r="C35" s="291" t="str">
        <f>Year!R16</f>
        <v/>
      </c>
      <c r="D35" s="290" t="str">
        <f>IF(ISERROR(MATCH(C35,event_dates,0)),"",INDEX(events,MATCH(C35,event_dates,0)))</f>
        <v/>
      </c>
      <c r="E35" s="289" t="s">
        <v>479</v>
      </c>
      <c r="F35" s="288"/>
      <c r="G35" s="287"/>
      <c r="H35" s="287"/>
      <c r="I35" s="287"/>
      <c r="J35" s="287"/>
      <c r="K35" s="287"/>
      <c r="L35" s="287"/>
      <c r="M35" s="287"/>
      <c r="N35" s="286"/>
      <c r="P35" s="295" t="str">
        <f>IF(DN106="","",DN106)</f>
        <v/>
      </c>
      <c r="Q35" s="295" t="str">
        <f t="shared" ref="Q35:U40" si="100">IF(DO106="","",DO106)</f>
        <v/>
      </c>
      <c r="R35" s="295" t="str">
        <f t="shared" si="100"/>
        <v/>
      </c>
      <c r="S35" s="296" t="str">
        <f t="shared" si="100"/>
        <v/>
      </c>
      <c r="T35" s="295" t="str">
        <f t="shared" si="100"/>
        <v/>
      </c>
      <c r="U35" s="295" t="str">
        <f t="shared" si="100"/>
        <v/>
      </c>
      <c r="V35" s="1156"/>
      <c r="W35" s="1157"/>
      <c r="X35" s="445"/>
      <c r="AC35" s="358" t="str">
        <f>IF('Data Entry'!H19="","",'Data Entry'!H19)</f>
        <v/>
      </c>
      <c r="AD35" s="356" t="str">
        <f>IF('Data Entry'!G19="","",'Data Entry'!G19)</f>
        <v/>
      </c>
      <c r="AE35" s="363" t="str">
        <f>IF('Data Entry'!J19="","",'Data Entry'!J19)</f>
        <v/>
      </c>
      <c r="AF35" s="402" t="str">
        <f>IF('Data Entry'!I19="","",'Data Entry'!I19)</f>
        <v/>
      </c>
      <c r="AI35" s="293"/>
      <c r="AJ35" s="293"/>
      <c r="AK35" s="293"/>
      <c r="AL35"/>
      <c r="AM35"/>
      <c r="AN35"/>
      <c r="AO35"/>
      <c r="AP35"/>
      <c r="AQ35"/>
      <c r="AR35"/>
      <c r="AS35"/>
      <c r="AT35"/>
      <c r="AU35"/>
      <c r="AV35"/>
      <c r="AW35" s="293"/>
      <c r="AX35" s="293"/>
      <c r="BL35" s="412" t="str">
        <f ca="1">IF(OR(BM35="",BM35=0),"",MAX(BL$5:BL34)+1)</f>
        <v/>
      </c>
      <c r="BM35" s="316" t="str">
        <f ca="1">IFERROR(INDEX($AJ$6:$AJ$17, ROWS(BM$4:$BM33)), IFERROR(INDEX($AN$6:$AN$17, ROWS(BM$4:$BM33)-ROWS($AJ$6:$AJ$17)), IFERROR(INDEX($AR$6:$AR$17, ROWS(BM$4:$BM33)-ROWS($AJ$6:$AJ$17)-ROWS($AN$6:$AN$17)),IFERROR(INDEX($AV$6:$AV$17, ROWS(BM$4:$BM33)-ROWS($AJ$6:$AJ$17)-ROWS($AN$6:$AN$17)-ROWS($AR$6:$AR$17)),IFERROR(INDEX($AZ$6:$AZ$17, ROWS(BM$4:$BM33)-ROWS($AJ$6:$AJ$17)-ROWS($AN$6:$AN$17)-ROWS($AR$6:$AR$17)-ROWS($AV$6:$AV$17)),IFERROR(INDEX($BD$6:$BD$17, ROWS(BM$4:$BM33)-ROWS($AJ$6:$AJ$17)-ROWS($AN$6:$AN$17)-ROWS($AR$6:$AR$17)-ROWS($AV$6:$AV$17)-ROWS($AZ$6:$AZ$17)),IFERROR(INDEX($BH$6:$BH$17, ROWS(BM$4:$BM33)-ROWS($AJ$6:$AJ$17)-ROWS($AN$6:$AN$17)-ROWS($AR$6:$AR$17)-ROWS($AV$6:$AV$17)-ROWS($AZ$6:$AZ$17)-ROWS($BD$6:$BD$17)), "")))))))</f>
        <v/>
      </c>
      <c r="BN35" s="316" t="str">
        <f t="shared" ca="1" si="30"/>
        <v/>
      </c>
      <c r="BO35" s="316" t="str">
        <f ca="1">IF(OR(BP35="",BP35=0),"",MAX(BO$5:BO34)+1)</f>
        <v/>
      </c>
      <c r="BP35" s="316" t="str">
        <f ca="1">IFERROR(INDEX($AK$6:$AK$17, ROWS($BP$4:BP33)), IFERROR(INDEX($AO$6:$AO$17, ROWS($BP$4:BP33)-ROWS($AK$6:$AK$17)), IFERROR(INDEX($AS$6:$AS$17, ROWS($BP$4:BP33)-ROWS($AK$6:$AK$17)-ROWS($AO$6:$AO$17)),IFERROR(INDEX($AW$6:$AW$17, ROWS($BP$4:BP33)-ROWS($AK$6:$AK$17)-ROWS($AO$6:$AO$17)-ROWS($AS$6:$AS$17)),IFERROR(INDEX($BA$6:$BA$17, ROWS($BP$4:BP33)-ROWS($AK$6:$AK$17)-ROWS($AO$6:$AO$17)-ROWS($AS$6:$AS$17)-ROWS($AW$6:$AW$17)),IFERROR(INDEX($BE$6:$BE$17, ROWS($BP$4:BP33)-ROWS($AK$6:$AK$17)-ROWS($AO$6:$AO$17)-ROWS($AS$6:$AS$17)-ROWS($AW$6:$AW$17)-ROWS($BA$6:$BA$17)),IFERROR(INDEX($BI$6:$BI$17, ROWS($BP$4:BP33)-ROWS($AK$6:$AK$17)-ROWS($AO$6:$AO$17)-ROWS($AS$6:$AS$17)-ROWS($AW$6:$AW$17)-ROWS($BA$6:$BA$17)-ROWS($BE$6:$BE$17)), "")))))))</f>
        <v/>
      </c>
      <c r="BQ35" s="316" t="str">
        <f t="shared" ca="1" si="31"/>
        <v/>
      </c>
      <c r="BR35" s="413" t="str">
        <f t="shared" ca="1" si="32"/>
        <v/>
      </c>
      <c r="BS35" s="412" t="str">
        <f ca="1">IF(OR(BT35="",BT35=0),"",MAX(BS$5:BS34)+1)</f>
        <v/>
      </c>
      <c r="BT35" s="316" t="str">
        <f ca="1">IFERROR(INDEX($AJ$22:$AJ$33, ROWS($BT$4:BT33)), IFERROR(INDEX($AN$22:$AN$33, ROWS($BT$4:BT33)-ROWS($AJ$22:$AJ$33)), IFERROR(INDEX($AR$22:$AR$33, ROWS($BT$4:BT33)-ROWS($AJ$22:$AJ$33)-ROWS($AN$22:$AN$33)),IFERROR(INDEX($AV$22:$AV$33, ROWS($BT$4:BT33)-ROWS($AJ$22:$AJ$33)-ROWS($AN$22:$AN$33)-ROWS($AR$22:$AR$33)),IFERROR(INDEX($AZ$22:$AZ$33, ROWS($BT$4:BT33)-ROWS($AJ$22:$AJ$33)-ROWS($AN$22:$AN$33)-ROWS($AR$22:$AR$33)-ROWS($AV$22:$AV$33)),IFERROR(INDEX($BD$22:$BD$33, ROWS($BT$4:BT33)-ROWS($AJ$22:$AJ$33)-ROWS($AN$22:$AN$33)-ROWS($AR$22:$AR$33)-ROWS($AV$22:$AV$33)-ROWS($AZ$22:$AZ$33)),IFERROR(INDEX($BH$22:$BH$33, ROWS($BT$4:BT33)-ROWS($AJ$22:$AJ$33)-ROWS($AN$22:$AN$33)-ROWS($AR$22:$AR$33)-ROWS($AV$22:$AV$33)-ROWS($AZ$22:$AZ$33)-ROWS($BD$22:$BD$33)), "")))))))</f>
        <v/>
      </c>
      <c r="BU35" s="316" t="str">
        <f t="shared" ca="1" si="33"/>
        <v/>
      </c>
      <c r="BV35" s="316" t="str">
        <f ca="1">IF(OR(BW35="",BW35=0),"",MAX(BV$5:BV34)+1)</f>
        <v/>
      </c>
      <c r="BW35" s="316" t="str">
        <f ca="1">IFERROR(INDEX($AK$22:$AK$33, ROWS($BW$4:BW33)), IFERROR(INDEX($AO$22:$AO$33, ROWS($BW$4:BW33)-ROWS($AK$22:$AK$33)), IFERROR(INDEX($AS$22:$AS$33, ROWS($BW$4:BW33)-ROWS($AK$22:$AK$33)-ROWS($AO$22:$AO$33)),IFERROR(INDEX($AW$22:$AW$33, ROWS($BW$4:BW33)-ROWS($AK$22:$AK$33)-ROWS($AO$22:$AO$33)-ROWS($AS$22:$AS$33)),IFERROR(INDEX($BA$22:$BA$33, ROWS($BW$4:BW33)-ROWS($AK$22:$AK$33)-ROWS($AO$22:$AO$33)-ROWS($AS$22:$AS$33)-ROWS($AW$22:$AW$33)),IFERROR(INDEX($BE$22:$BE$33, ROWS($BW$4:BW33)-ROWS($AK$22:$AK$33)-ROWS($AO$22:$AO$33)-ROWS($AS$22:$AS$33)-ROWS($AW$22:$AW$33)-ROWS($BA$22:$BA$33)),IFERROR(INDEX($BI$22:$BI$33, ROWS($BW$4:BW33)-ROWS($AK$22:$AK$33)-ROWS($AO$22:$AO$33)-ROWS($AS$22:$AS$33)-ROWS($AW$22:$AW$33)-ROWS($BA$22:$BA$33)-ROWS($BE$22:$BE$33)), "")))))))</f>
        <v/>
      </c>
      <c r="BX35" s="316" t="str">
        <f t="shared" ca="1" si="34"/>
        <v/>
      </c>
      <c r="BY35" s="413" t="str">
        <f t="shared" ca="1" si="35"/>
        <v/>
      </c>
      <c r="BZ35" s="412" t="str">
        <f ca="1">IF(OR(CA35="",CA35=0),"",MAX(BZ$5:BZ34)+1)</f>
        <v/>
      </c>
      <c r="CA35" s="316" t="str">
        <f ca="1">IFERROR(INDEX($AJ$38:$AJ$49, ROWS($CA$4:CA33)), IFERROR(INDEX($AN$38:$AN$49, ROWS($CA$4:CA33)-ROWS($AJ$38:$AJ$49)), IFERROR(INDEX($AR$38:$AR$49, ROWS($CA$4:CA33)-ROWS($AJ$38:$AJ$49)-ROWS($AN$38:$AN$49)),IFERROR(INDEX($AV$38:$AV$49, ROWS($CA$4:CA33)-ROWS($AJ$38:$AJ$49)-ROWS($AN$38:$AN$49)-ROWS($AR$38:$AR$49)),IFERROR(INDEX($AZ$38:$AZ$49, ROWS($CA$4:CA33)-ROWS($AJ$38:$AJ$49)-ROWS($AN$38:$AN$49)-ROWS($AR$38:$AR$49)-ROWS($AV$38:$AV$49)),IFERROR(INDEX($BD$38:$BD$49, ROWS($CA$4:CA33)-ROWS($AJ$38:$AJ$49)-ROWS($AN$38:$AN$49)-ROWS($AR$38:$AR$49)-ROWS($AV$38:$AV$49)-ROWS($AZ$38:$AZ$49)),IFERROR(INDEX($BH$38:$BH$49, ROWS($CA$4:CA33)-ROWS($AJ$38:$AJ$49)-ROWS($AN$38:$AN$49)-ROWS($AR$38:$AR$49)-ROWS($AV$38:$AV$49)-ROWS($AZ$38:$AZ$49)-ROWS($BD$38:$BD$49)), "")))))))</f>
        <v/>
      </c>
      <c r="CB35" s="316" t="str">
        <f t="shared" ca="1" si="36"/>
        <v/>
      </c>
      <c r="CC35" s="316" t="str">
        <f ca="1">IF(OR(CD35="",CD35=0),"",MAX(CC$5:CC34)+1)</f>
        <v/>
      </c>
      <c r="CD35" s="316" t="str">
        <f ca="1">IFERROR(INDEX($AK$38:$AK$49, ROWS($CD$4:CD33)), IFERROR(INDEX($AO$38:$AO$49, ROWS($CD$4:CD33)-ROWS($AK$38:$AK$49)), IFERROR(INDEX($AS$38:$AS$49, ROWS($CD$4:CD33)-ROWS($AK$38:$AK$49)-ROWS($AO$38:$AO$49)),IFERROR(INDEX($AW$38:$AW$49, ROWS($CD$4:CD33)-ROWS($AK$38:$AK$49)-ROWS($AO$38:$AO$49)-ROWS($AS$38:$AS$49)),IFERROR(INDEX($BA$38:$BA$49, ROWS($CD$4:CD33)-ROWS($AK$38:$AK$49)-ROWS($AO$38:$AO$49)-ROWS($AS$38:$AS$49)-ROWS($AW$38:$AW$49)),IFERROR(INDEX($BE$38:$BE$49, ROWS($CD$4:CD33)-ROWS($AK$38:$AK$49)-ROWS($AO$38:$AO$49)-ROWS($AS$38:$AS$49)-ROWS($AW$38:$AW$49)-ROWS($BA$38:$BA$49)),IFERROR(INDEX($BI$38:$BI$49, ROWS($CD$4:CD33)-ROWS($AK$38:$AK$49)-ROWS($AO$38:$AO$49)-ROWS($AS$38:$AS$49)-ROWS($AW$38:$AW$49)-ROWS($BA$38:$BA$49)-ROWS($BE$38:$BE$49)), "")))))))</f>
        <v/>
      </c>
      <c r="CE35" s="316" t="str">
        <f t="shared" ca="1" si="37"/>
        <v/>
      </c>
      <c r="CF35" s="413" t="str">
        <f t="shared" ca="1" si="38"/>
        <v/>
      </c>
      <c r="CG35" s="412" t="str">
        <f ca="1">IF(OR(CH35="",CH35=0),"",MAX(CG$5:CG34)+1)</f>
        <v/>
      </c>
      <c r="CH35" s="316" t="str">
        <f ca="1">IFERROR(INDEX($AJ$54:$AJ$65, ROWS($CH$4:CH33)), IFERROR(INDEX($AN$54:$AN$65, ROWS($CH$4:CH33)-ROWS($AJ$54:$AJ$65)), IFERROR(INDEX($AR$54:$AR$65, ROWS($CH$4:CH33)-ROWS($AJ$54:$AJ$65)-ROWS($AN$54:$AN$65)),IFERROR(INDEX($AV$54:$AV$65, ROWS($CH$4:CH33)-ROWS($AJ$54:$AJ$65)-ROWS($AN$54:$AN$65)-ROWS($AR$54:$AR$65)),IFERROR(INDEX($AZ$54:$AZ$65, ROWS($CH$4:CH33)-ROWS($AJ$54:$AJ$65)-ROWS($AN$54:$AN$65)-ROWS($AR$54:$AR$65)-ROWS($AV$54:$AV$65)),IFERROR(INDEX($BD$54:$BD$65, ROWS($CH$4:CH33)-ROWS($AJ$54:$AJ$65)-ROWS($AN$54:$AN$65)-ROWS($AR$54:$AR$65)-ROWS($AV$54:$AV$65)-ROWS($AZ$54:$AZ$65)),IFERROR(INDEX($BH$54:$BH$65, ROWS($CH$4:CH33)-ROWS($AJ$54:$AJ$65)-ROWS($AN$54:$AN$65)-ROWS($AR$54:$AR$65)-ROWS($AV$54:$AV$65)-ROWS($AZ$54:$AZ$65)-ROWS($BD$54:$BD$65)), "")))))))</f>
        <v/>
      </c>
      <c r="CI35" s="316" t="str">
        <f t="shared" ca="1" si="39"/>
        <v/>
      </c>
      <c r="CJ35" s="316" t="str">
        <f ca="1">IF(OR(CK35="",CK35=0),"",MAX(CJ$5:CJ34)+1)</f>
        <v/>
      </c>
      <c r="CK35" s="316" t="str">
        <f ca="1">IFERROR(INDEX($AK$54:$AK$65, ROWS($CK$4:CK33)), IFERROR(INDEX($AO$54:$AO$65, ROWS($CK$4:CK33)-ROWS($AK$54:$AK$65)), IFERROR(INDEX($AS$54:$AS$65, ROWS($CK$4:CK33)-ROWS($AK$54:$AK$65)-ROWS($AO$54:$AO$65)),IFERROR(INDEX($AW$54:$AW$65, ROWS($CK$4:CK33)-ROWS($AK$54:$AK$65)-ROWS($AO$54:$AO$65)-ROWS($AS$54:$AS$65)),IFERROR(INDEX($BA$54:$BA$65, ROWS($CK$4:CK33)-ROWS($AK$54:$AK$65)-ROWS($AO$54:$AO$65)-ROWS($AS$54:$AS$65)-ROWS($AW$54:$AW$65)),IFERROR(INDEX($BE$54:$BE$65, ROWS($CK$4:CK33)-ROWS($AK$54:$AK$65)-ROWS($AO$54:$AO$65)-ROWS($AS$54:$AS$65)-ROWS($AW$54:$AW$65)-ROWS($BA$54:$BA$65)),IFERROR(INDEX($BI$54:$BI$65, ROWS($CK$4:CK33)-ROWS($AK$54:$AK$65)-ROWS($AO$54:$AO$65)-ROWS($AS$54:$AS$65)-ROWS($AW$54:$AW$65)-ROWS($BA$54:$BA$65)-ROWS($BE$54:$BE$65)), "")))))))</f>
        <v/>
      </c>
      <c r="CL35" s="316" t="str">
        <f t="shared" ca="1" si="40"/>
        <v/>
      </c>
      <c r="CM35" s="413" t="str">
        <f t="shared" ca="1" si="41"/>
        <v/>
      </c>
      <c r="CN35" s="412" t="str">
        <f ca="1">IF(OR(CO35="",CO35=0),"",MAX(CN$5:CN34)+1)</f>
        <v/>
      </c>
      <c r="CO35" s="316" t="str">
        <f ca="1">IFERROR(INDEX($AJ$70:$AJ$81, ROWS($CO$4:CO33)), IFERROR(INDEX($AN$70:$AN$81, ROWS($CO$4:CO33)-ROWS($AJ$70:$AJ$81)), IFERROR(INDEX($AR$70:$AR$81, ROWS($CO$4:CO33)-ROWS($AJ$70:$AJ$81)-ROWS($AN$70:$AN$81)),IFERROR(INDEX($AV$70:$AV$81, ROWS($CO$4:CO33)-ROWS($AJ$70:$AJ$81)-ROWS($AN$70:$AN$81)-ROWS($AR$70:$AR$81)),IFERROR(INDEX($AZ$70:$AZ$81, ROWS($CO$4:CO33)-ROWS($AJ$70:$AJ$81)-ROWS($AN$70:$AN$81)-ROWS($AR$70:$AR$81)-ROWS($AV$70:$AV$81)),IFERROR(INDEX($BD$70:$BD$81, ROWS($CO$4:CO33)-ROWS($AJ$70:$AJ$81)-ROWS($AN$70:$AN$81)-ROWS($AR$70:$AR$81)-ROWS($AV$70:$AV$81)-ROWS($AZ$70:$AZ$81)),IFERROR(INDEX($BH$70:$BH$81, ROWS($CO$4:CO33)-ROWS($AJ$70:$AJ$81)-ROWS($AN$70:$AN$81)-ROWS($AR$70:$AR$81)-ROWS($AV$70:$AV$81)-ROWS($AZ$70:$AZ$81)-ROWS($BD$70:$BD$81)), "")))))))</f>
        <v/>
      </c>
      <c r="CP35" s="316" t="str">
        <f t="shared" ca="1" si="42"/>
        <v/>
      </c>
      <c r="CQ35" s="316" t="str">
        <f ca="1">IF(OR(CR35="",CR35=0),"",MAX(CQ$5:CQ34)+1)</f>
        <v/>
      </c>
      <c r="CR35" s="316" t="str">
        <f ca="1">IFERROR(INDEX($AK$70:$AK$81, ROWS($CR$4:CR33)), IFERROR(INDEX($AO$70:$AO$81, ROWS($CR$4:CR33)-ROWS($AK$70:$AK$81)), IFERROR(INDEX($AS$70:$AS$81, ROWS($CR$4:CR33)-ROWS($AK$70:$AK$81)-ROWS($AO$70:$AO$81)),IFERROR(INDEX($AW$70:$AW$81, ROWS($CR$4:CR33)-ROWS($AK$70:$AK$81)-ROWS($AO$70:$AO$81)-ROWS($AS$70:$AS$81)),IFERROR(INDEX($BA$70:$BA$81, ROWS($CR$4:CR33)-ROWS($AK$70:$AK$81)-ROWS($AO$70:$AO$81)-ROWS($AS$70:$AS$81)-ROWS($AW$70:$AW$81)),IFERROR(INDEX($BE$70:$BE$81, ROWS($CR$4:CR33)-ROWS($AK$70:$AK$81)-ROWS($AO$70:$AO$81)-ROWS($AS$70:$AS$81)-ROWS($AW$70:$AW$81)-ROWS($BA$70:$BA$81)),IFERROR(INDEX($BI$70:$BI$81, ROWS($CR$4:CR33)-ROWS($AK$70:$AK$81)-ROWS($AO$70:$AO$81)-ROWS($AS$70:$AS$81)-ROWS($AW$70:$AW$81)-ROWS($BA$70:$BA$81)-ROWS($BE$70:$BE$81)), "")))))))</f>
        <v/>
      </c>
      <c r="CS35" s="316" t="str">
        <f t="shared" ca="1" si="43"/>
        <v/>
      </c>
      <c r="CT35" s="413" t="str">
        <f t="shared" ca="1" si="44"/>
        <v/>
      </c>
      <c r="CU35" s="412" t="str">
        <f>IF(OR(CV35="",CV35=0),"",MAX(CU$5:CU34)+1)</f>
        <v/>
      </c>
      <c r="CV35" s="316" t="str">
        <f>IFERROR(INDEX($AJ$86:$AJ$97, ROWS($CV$4:CV33)), IFERROR(INDEX($AN$86:$AN$97, ROWS($CV$4:CV33)-ROWS($AJ$86:$AJ$97)), ""))</f>
        <v/>
      </c>
      <c r="CW35" s="316" t="str">
        <f t="shared" si="45"/>
        <v/>
      </c>
      <c r="CX35" s="316" t="str">
        <f>IF(OR(CY35="",CY35=0),"",MAX(CX$5:CX34)+1)</f>
        <v/>
      </c>
      <c r="CY35" s="316" t="str">
        <f>IFERROR(INDEX($AK$86:$AK$97, ROWS($CY$4:CY33)), IFERROR(INDEX($AO$86:$AO$97, ROWS($CY$4:CY33)-ROWS($AK$86:$AK$97)), ""))</f>
        <v/>
      </c>
      <c r="CZ35" s="316" t="str">
        <f t="shared" si="46"/>
        <v/>
      </c>
      <c r="DA35" s="413" t="str">
        <f t="shared" si="47"/>
        <v/>
      </c>
      <c r="DC35" s="438" t="str">
        <f ca="1">IF(OR(DD35="",DD35=0),"",MAX(DC$25:DC34)+1)</f>
        <v/>
      </c>
      <c r="DD35" s="434" t="str">
        <f t="shared" ca="1" si="90"/>
        <v/>
      </c>
      <c r="DE35" s="413" t="str">
        <f t="shared" ca="1" si="91"/>
        <v/>
      </c>
      <c r="DF35" s="431" t="str">
        <f ca="1">IF(OR(DG35="",DG35=0),"",MAX(DF$25:DF34)+1)</f>
        <v/>
      </c>
      <c r="DG35" s="412" t="str">
        <f t="shared" ca="1" si="92"/>
        <v/>
      </c>
      <c r="DH35" s="413" t="str">
        <f t="shared" ca="1" si="93"/>
        <v/>
      </c>
      <c r="DI35" s="412" t="str">
        <f t="shared" ca="1" si="94"/>
        <v/>
      </c>
      <c r="DJ35" s="413" t="str">
        <f t="shared" ca="1" si="95"/>
        <v/>
      </c>
      <c r="DK35" s="412" t="str">
        <f t="shared" ca="1" si="96"/>
        <v/>
      </c>
      <c r="DL35" s="413" t="str">
        <f t="shared" ca="1" si="97"/>
        <v/>
      </c>
      <c r="DN35" s="292"/>
      <c r="DO35" s="292"/>
      <c r="DP35" s="292"/>
      <c r="DQ35" s="292"/>
      <c r="DR35" s="292"/>
      <c r="DS35" s="292"/>
    </row>
    <row r="36" spans="1:123" s="278" customFormat="1" ht="15" customHeight="1" x14ac:dyDescent="0.3">
      <c r="A36" s="1181" t="str">
        <f ca="1">IF(ISERROR(MATCH(A35,event_dates,0)+MATCH(A35,OFFSET(event_dates,MATCH(A35,event_dates,0),0,500,1),0)),"",INDEX(events,MATCH(A35,event_dates,0)+MATCH(A35,OFFSET(event_dates,MATCH(A35,event_dates,0),0,500,1),0)))</f>
        <v/>
      </c>
      <c r="B36" s="1182"/>
      <c r="C36" s="1181" t="str">
        <f ca="1">IF(ISERROR(MATCH(C35,event_dates,0)+MATCH(C35,OFFSET(event_dates,MATCH(C35,event_dates,0),0,500,1),0)),"",INDEX(events,MATCH(C35,event_dates,0)+MATCH(C35,OFFSET(event_dates,MATCH(C35,event_dates,0),0,500,1),0)))</f>
        <v/>
      </c>
      <c r="D36" s="1182"/>
      <c r="E36" s="284"/>
      <c r="F36" s="283"/>
      <c r="G36" s="283"/>
      <c r="H36" s="283"/>
      <c r="I36" s="283"/>
      <c r="J36" s="283"/>
      <c r="K36" s="283"/>
      <c r="L36" s="283"/>
      <c r="M36" s="283"/>
      <c r="N36" s="285"/>
      <c r="P36" s="295" t="str">
        <f t="shared" ref="P36:P40" si="101">IF(DN107="","",DN107)</f>
        <v/>
      </c>
      <c r="Q36" s="295" t="str">
        <f t="shared" si="100"/>
        <v/>
      </c>
      <c r="R36" s="295" t="str">
        <f t="shared" si="100"/>
        <v/>
      </c>
      <c r="S36" s="296" t="str">
        <f t="shared" si="100"/>
        <v/>
      </c>
      <c r="T36" s="295" t="str">
        <f t="shared" si="100"/>
        <v/>
      </c>
      <c r="U36" s="295" t="str">
        <f t="shared" si="100"/>
        <v/>
      </c>
      <c r="V36" s="1158" t="s">
        <v>502</v>
      </c>
      <c r="W36" s="1159"/>
      <c r="X36" s="445">
        <f>IF(DP112="",0,DP112)</f>
        <v>0</v>
      </c>
      <c r="Y36"/>
      <c r="AB36" s="261"/>
      <c r="AC36" s="358" t="str">
        <f>IF('Data Entry'!H20="","",'Data Entry'!H20)</f>
        <v/>
      </c>
      <c r="AD36" s="356" t="str">
        <f>IF('Data Entry'!G20="","",'Data Entry'!G20)</f>
        <v/>
      </c>
      <c r="AE36" s="363" t="str">
        <f>IF('Data Entry'!J20="","",'Data Entry'!J20)</f>
        <v/>
      </c>
      <c r="AF36" s="402" t="str">
        <f>IF('Data Entry'!I20="","",'Data Entry'!I20)</f>
        <v/>
      </c>
      <c r="AG36" s="301"/>
      <c r="AH36"/>
      <c r="AI36" s="1153">
        <f>IF(A17="","",--TEXT(A17,"dd"))</f>
        <v>12</v>
      </c>
      <c r="AJ36" s="1154"/>
      <c r="AK36" s="1154"/>
      <c r="AL36" s="1155"/>
      <c r="AM36" s="1153">
        <f>IF(C17="","",--TEXT(C17,"dd"))</f>
        <v>13</v>
      </c>
      <c r="AN36" s="1154"/>
      <c r="AO36" s="1154"/>
      <c r="AP36" s="1155"/>
      <c r="AQ36" s="1153">
        <f>IF(E17="","",--TEXT(E17,"dd"))</f>
        <v>14</v>
      </c>
      <c r="AR36" s="1154"/>
      <c r="AS36" s="1154"/>
      <c r="AT36" s="1155"/>
      <c r="AU36" s="1153">
        <f>IF(G17="","",--TEXT(G17,"dd"))</f>
        <v>15</v>
      </c>
      <c r="AV36" s="1154"/>
      <c r="AW36" s="1154"/>
      <c r="AX36" s="1155"/>
      <c r="AY36" s="1153">
        <f>IF(I17="","",--TEXT(I17,"dd"))</f>
        <v>16</v>
      </c>
      <c r="AZ36" s="1154"/>
      <c r="BA36" s="1154"/>
      <c r="BB36" s="1155"/>
      <c r="BC36" s="1153">
        <f>IF(K17="","",--TEXT(K17,"dd"))</f>
        <v>17</v>
      </c>
      <c r="BD36" s="1154"/>
      <c r="BE36" s="1154"/>
      <c r="BF36" s="1155"/>
      <c r="BG36" s="1153">
        <f>IF(M17="","",--TEXT(M17,"dd"))</f>
        <v>18</v>
      </c>
      <c r="BH36" s="1154"/>
      <c r="BI36" s="1154"/>
      <c r="BJ36" s="1155"/>
      <c r="BL36" s="412" t="str">
        <f ca="1">IF(OR(BM36="",BM36=0),"",MAX(BL$5:BL35)+1)</f>
        <v/>
      </c>
      <c r="BM36" s="316" t="str">
        <f ca="1">IFERROR(INDEX($AJ$6:$AJ$17, ROWS(BM$4:$BM34)), IFERROR(INDEX($AN$6:$AN$17, ROWS(BM$4:$BM34)-ROWS($AJ$6:$AJ$17)), IFERROR(INDEX($AR$6:$AR$17, ROWS(BM$4:$BM34)-ROWS($AJ$6:$AJ$17)-ROWS($AN$6:$AN$17)),IFERROR(INDEX($AV$6:$AV$17, ROWS(BM$4:$BM34)-ROWS($AJ$6:$AJ$17)-ROWS($AN$6:$AN$17)-ROWS($AR$6:$AR$17)),IFERROR(INDEX($AZ$6:$AZ$17, ROWS(BM$4:$BM34)-ROWS($AJ$6:$AJ$17)-ROWS($AN$6:$AN$17)-ROWS($AR$6:$AR$17)-ROWS($AV$6:$AV$17)),IFERROR(INDEX($BD$6:$BD$17, ROWS(BM$4:$BM34)-ROWS($AJ$6:$AJ$17)-ROWS($AN$6:$AN$17)-ROWS($AR$6:$AR$17)-ROWS($AV$6:$AV$17)-ROWS($AZ$6:$AZ$17)),IFERROR(INDEX($BH$6:$BH$17, ROWS(BM$4:$BM34)-ROWS($AJ$6:$AJ$17)-ROWS($AN$6:$AN$17)-ROWS($AR$6:$AR$17)-ROWS($AV$6:$AV$17)-ROWS($AZ$6:$AZ$17)-ROWS($BD$6:$BD$17)), "")))))))</f>
        <v/>
      </c>
      <c r="BN36" s="316" t="str">
        <f t="shared" ca="1" si="30"/>
        <v/>
      </c>
      <c r="BO36" s="316" t="str">
        <f ca="1">IF(OR(BP36="",BP36=0),"",MAX(BO$5:BO35)+1)</f>
        <v/>
      </c>
      <c r="BP36" s="316" t="str">
        <f ca="1">IFERROR(INDEX($AK$6:$AK$17, ROWS($BP$4:BP34)), IFERROR(INDEX($AO$6:$AO$17, ROWS($BP$4:BP34)-ROWS($AK$6:$AK$17)), IFERROR(INDEX($AS$6:$AS$17, ROWS($BP$4:BP34)-ROWS($AK$6:$AK$17)-ROWS($AO$6:$AO$17)),IFERROR(INDEX($AW$6:$AW$17, ROWS($BP$4:BP34)-ROWS($AK$6:$AK$17)-ROWS($AO$6:$AO$17)-ROWS($AS$6:$AS$17)),IFERROR(INDEX($BA$6:$BA$17, ROWS($BP$4:BP34)-ROWS($AK$6:$AK$17)-ROWS($AO$6:$AO$17)-ROWS($AS$6:$AS$17)-ROWS($AW$6:$AW$17)),IFERROR(INDEX($BE$6:$BE$17, ROWS($BP$4:BP34)-ROWS($AK$6:$AK$17)-ROWS($AO$6:$AO$17)-ROWS($AS$6:$AS$17)-ROWS($AW$6:$AW$17)-ROWS($BA$6:$BA$17)),IFERROR(INDEX($BI$6:$BI$17, ROWS($BP$4:BP34)-ROWS($AK$6:$AK$17)-ROWS($AO$6:$AO$17)-ROWS($AS$6:$AS$17)-ROWS($AW$6:$AW$17)-ROWS($BA$6:$BA$17)-ROWS($BE$6:$BE$17)), "")))))))</f>
        <v/>
      </c>
      <c r="BQ36" s="316" t="str">
        <f t="shared" ca="1" si="31"/>
        <v/>
      </c>
      <c r="BR36" s="413" t="str">
        <f t="shared" ca="1" si="32"/>
        <v/>
      </c>
      <c r="BS36" s="412" t="str">
        <f ca="1">IF(OR(BT36="",BT36=0),"",MAX(BS$5:BS35)+1)</f>
        <v/>
      </c>
      <c r="BT36" s="316" t="str">
        <f ca="1">IFERROR(INDEX($AJ$22:$AJ$33, ROWS($BT$4:BT34)), IFERROR(INDEX($AN$22:$AN$33, ROWS($BT$4:BT34)-ROWS($AJ$22:$AJ$33)), IFERROR(INDEX($AR$22:$AR$33, ROWS($BT$4:BT34)-ROWS($AJ$22:$AJ$33)-ROWS($AN$22:$AN$33)),IFERROR(INDEX($AV$22:$AV$33, ROWS($BT$4:BT34)-ROWS($AJ$22:$AJ$33)-ROWS($AN$22:$AN$33)-ROWS($AR$22:$AR$33)),IFERROR(INDEX($AZ$22:$AZ$33, ROWS($BT$4:BT34)-ROWS($AJ$22:$AJ$33)-ROWS($AN$22:$AN$33)-ROWS($AR$22:$AR$33)-ROWS($AV$22:$AV$33)),IFERROR(INDEX($BD$22:$BD$33, ROWS($BT$4:BT34)-ROWS($AJ$22:$AJ$33)-ROWS($AN$22:$AN$33)-ROWS($AR$22:$AR$33)-ROWS($AV$22:$AV$33)-ROWS($AZ$22:$AZ$33)),IFERROR(INDEX($BH$22:$BH$33, ROWS($BT$4:BT34)-ROWS($AJ$22:$AJ$33)-ROWS($AN$22:$AN$33)-ROWS($AR$22:$AR$33)-ROWS($AV$22:$AV$33)-ROWS($AZ$22:$AZ$33)-ROWS($BD$22:$BD$33)), "")))))))</f>
        <v/>
      </c>
      <c r="BU36" s="316" t="str">
        <f t="shared" ca="1" si="33"/>
        <v/>
      </c>
      <c r="BV36" s="316" t="str">
        <f ca="1">IF(OR(BW36="",BW36=0),"",MAX(BV$5:BV35)+1)</f>
        <v/>
      </c>
      <c r="BW36" s="316" t="str">
        <f ca="1">IFERROR(INDEX($AK$22:$AK$33, ROWS($BW$4:BW34)), IFERROR(INDEX($AO$22:$AO$33, ROWS($BW$4:BW34)-ROWS($AK$22:$AK$33)), IFERROR(INDEX($AS$22:$AS$33, ROWS($BW$4:BW34)-ROWS($AK$22:$AK$33)-ROWS($AO$22:$AO$33)),IFERROR(INDEX($AW$22:$AW$33, ROWS($BW$4:BW34)-ROWS($AK$22:$AK$33)-ROWS($AO$22:$AO$33)-ROWS($AS$22:$AS$33)),IFERROR(INDEX($BA$22:$BA$33, ROWS($BW$4:BW34)-ROWS($AK$22:$AK$33)-ROWS($AO$22:$AO$33)-ROWS($AS$22:$AS$33)-ROWS($AW$22:$AW$33)),IFERROR(INDEX($BE$22:$BE$33, ROWS($BW$4:BW34)-ROWS($AK$22:$AK$33)-ROWS($AO$22:$AO$33)-ROWS($AS$22:$AS$33)-ROWS($AW$22:$AW$33)-ROWS($BA$22:$BA$33)),IFERROR(INDEX($BI$22:$BI$33, ROWS($BW$4:BW34)-ROWS($AK$22:$AK$33)-ROWS($AO$22:$AO$33)-ROWS($AS$22:$AS$33)-ROWS($AW$22:$AW$33)-ROWS($BA$22:$BA$33)-ROWS($BE$22:$BE$33)), "")))))))</f>
        <v/>
      </c>
      <c r="BX36" s="316" t="str">
        <f t="shared" ca="1" si="34"/>
        <v/>
      </c>
      <c r="BY36" s="413" t="str">
        <f t="shared" ca="1" si="35"/>
        <v/>
      </c>
      <c r="BZ36" s="412" t="str">
        <f ca="1">IF(OR(CA36="",CA36=0),"",MAX(BZ$5:BZ35)+1)</f>
        <v/>
      </c>
      <c r="CA36" s="316" t="str">
        <f ca="1">IFERROR(INDEX($AJ$38:$AJ$49, ROWS($CA$4:CA34)), IFERROR(INDEX($AN$38:$AN$49, ROWS($CA$4:CA34)-ROWS($AJ$38:$AJ$49)), IFERROR(INDEX($AR$38:$AR$49, ROWS($CA$4:CA34)-ROWS($AJ$38:$AJ$49)-ROWS($AN$38:$AN$49)),IFERROR(INDEX($AV$38:$AV$49, ROWS($CA$4:CA34)-ROWS($AJ$38:$AJ$49)-ROWS($AN$38:$AN$49)-ROWS($AR$38:$AR$49)),IFERROR(INDEX($AZ$38:$AZ$49, ROWS($CA$4:CA34)-ROWS($AJ$38:$AJ$49)-ROWS($AN$38:$AN$49)-ROWS($AR$38:$AR$49)-ROWS($AV$38:$AV$49)),IFERROR(INDEX($BD$38:$BD$49, ROWS($CA$4:CA34)-ROWS($AJ$38:$AJ$49)-ROWS($AN$38:$AN$49)-ROWS($AR$38:$AR$49)-ROWS($AV$38:$AV$49)-ROWS($AZ$38:$AZ$49)),IFERROR(INDEX($BH$38:$BH$49, ROWS($CA$4:CA34)-ROWS($AJ$38:$AJ$49)-ROWS($AN$38:$AN$49)-ROWS($AR$38:$AR$49)-ROWS($AV$38:$AV$49)-ROWS($AZ$38:$AZ$49)-ROWS($BD$38:$BD$49)), "")))))))</f>
        <v/>
      </c>
      <c r="CB36" s="316" t="str">
        <f t="shared" ca="1" si="36"/>
        <v/>
      </c>
      <c r="CC36" s="316" t="str">
        <f ca="1">IF(OR(CD36="",CD36=0),"",MAX(CC$5:CC35)+1)</f>
        <v/>
      </c>
      <c r="CD36" s="316" t="str">
        <f ca="1">IFERROR(INDEX($AK$38:$AK$49, ROWS($CD$4:CD34)), IFERROR(INDEX($AO$38:$AO$49, ROWS($CD$4:CD34)-ROWS($AK$38:$AK$49)), IFERROR(INDEX($AS$38:$AS$49, ROWS($CD$4:CD34)-ROWS($AK$38:$AK$49)-ROWS($AO$38:$AO$49)),IFERROR(INDEX($AW$38:$AW$49, ROWS($CD$4:CD34)-ROWS($AK$38:$AK$49)-ROWS($AO$38:$AO$49)-ROWS($AS$38:$AS$49)),IFERROR(INDEX($BA$38:$BA$49, ROWS($CD$4:CD34)-ROWS($AK$38:$AK$49)-ROWS($AO$38:$AO$49)-ROWS($AS$38:$AS$49)-ROWS($AW$38:$AW$49)),IFERROR(INDEX($BE$38:$BE$49, ROWS($CD$4:CD34)-ROWS($AK$38:$AK$49)-ROWS($AO$38:$AO$49)-ROWS($AS$38:$AS$49)-ROWS($AW$38:$AW$49)-ROWS($BA$38:$BA$49)),IFERROR(INDEX($BI$38:$BI$49, ROWS($CD$4:CD34)-ROWS($AK$38:$AK$49)-ROWS($AO$38:$AO$49)-ROWS($AS$38:$AS$49)-ROWS($AW$38:$AW$49)-ROWS($BA$38:$BA$49)-ROWS($BE$38:$BE$49)), "")))))))</f>
        <v/>
      </c>
      <c r="CE36" s="316" t="str">
        <f t="shared" ca="1" si="37"/>
        <v/>
      </c>
      <c r="CF36" s="413" t="str">
        <f t="shared" ca="1" si="38"/>
        <v/>
      </c>
      <c r="CG36" s="412" t="str">
        <f ca="1">IF(OR(CH36="",CH36=0),"",MAX(CG$5:CG35)+1)</f>
        <v/>
      </c>
      <c r="CH36" s="316" t="str">
        <f ca="1">IFERROR(INDEX($AJ$54:$AJ$65, ROWS($CH$4:CH34)), IFERROR(INDEX($AN$54:$AN$65, ROWS($CH$4:CH34)-ROWS($AJ$54:$AJ$65)), IFERROR(INDEX($AR$54:$AR$65, ROWS($CH$4:CH34)-ROWS($AJ$54:$AJ$65)-ROWS($AN$54:$AN$65)),IFERROR(INDEX($AV$54:$AV$65, ROWS($CH$4:CH34)-ROWS($AJ$54:$AJ$65)-ROWS($AN$54:$AN$65)-ROWS($AR$54:$AR$65)),IFERROR(INDEX($AZ$54:$AZ$65, ROWS($CH$4:CH34)-ROWS($AJ$54:$AJ$65)-ROWS($AN$54:$AN$65)-ROWS($AR$54:$AR$65)-ROWS($AV$54:$AV$65)),IFERROR(INDEX($BD$54:$BD$65, ROWS($CH$4:CH34)-ROWS($AJ$54:$AJ$65)-ROWS($AN$54:$AN$65)-ROWS($AR$54:$AR$65)-ROWS($AV$54:$AV$65)-ROWS($AZ$54:$AZ$65)),IFERROR(INDEX($BH$54:$BH$65, ROWS($CH$4:CH34)-ROWS($AJ$54:$AJ$65)-ROWS($AN$54:$AN$65)-ROWS($AR$54:$AR$65)-ROWS($AV$54:$AV$65)-ROWS($AZ$54:$AZ$65)-ROWS($BD$54:$BD$65)), "")))))))</f>
        <v/>
      </c>
      <c r="CI36" s="316" t="str">
        <f t="shared" ca="1" si="39"/>
        <v/>
      </c>
      <c r="CJ36" s="316" t="str">
        <f ca="1">IF(OR(CK36="",CK36=0),"",MAX(CJ$5:CJ35)+1)</f>
        <v/>
      </c>
      <c r="CK36" s="316" t="str">
        <f ca="1">IFERROR(INDEX($AK$54:$AK$65, ROWS($CK$4:CK34)), IFERROR(INDEX($AO$54:$AO$65, ROWS($CK$4:CK34)-ROWS($AK$54:$AK$65)), IFERROR(INDEX($AS$54:$AS$65, ROWS($CK$4:CK34)-ROWS($AK$54:$AK$65)-ROWS($AO$54:$AO$65)),IFERROR(INDEX($AW$54:$AW$65, ROWS($CK$4:CK34)-ROWS($AK$54:$AK$65)-ROWS($AO$54:$AO$65)-ROWS($AS$54:$AS$65)),IFERROR(INDEX($BA$54:$BA$65, ROWS($CK$4:CK34)-ROWS($AK$54:$AK$65)-ROWS($AO$54:$AO$65)-ROWS($AS$54:$AS$65)-ROWS($AW$54:$AW$65)),IFERROR(INDEX($BE$54:$BE$65, ROWS($CK$4:CK34)-ROWS($AK$54:$AK$65)-ROWS($AO$54:$AO$65)-ROWS($AS$54:$AS$65)-ROWS($AW$54:$AW$65)-ROWS($BA$54:$BA$65)),IFERROR(INDEX($BI$54:$BI$65, ROWS($CK$4:CK34)-ROWS($AK$54:$AK$65)-ROWS($AO$54:$AO$65)-ROWS($AS$54:$AS$65)-ROWS($AW$54:$AW$65)-ROWS($BA$54:$BA$65)-ROWS($BE$54:$BE$65)), "")))))))</f>
        <v/>
      </c>
      <c r="CL36" s="316" t="str">
        <f t="shared" ca="1" si="40"/>
        <v/>
      </c>
      <c r="CM36" s="413" t="str">
        <f t="shared" ca="1" si="41"/>
        <v/>
      </c>
      <c r="CN36" s="412" t="str">
        <f ca="1">IF(OR(CO36="",CO36=0),"",MAX(CN$5:CN35)+1)</f>
        <v/>
      </c>
      <c r="CO36" s="316" t="str">
        <f ca="1">IFERROR(INDEX($AJ$70:$AJ$81, ROWS($CO$4:CO34)), IFERROR(INDEX($AN$70:$AN$81, ROWS($CO$4:CO34)-ROWS($AJ$70:$AJ$81)), IFERROR(INDEX($AR$70:$AR$81, ROWS($CO$4:CO34)-ROWS($AJ$70:$AJ$81)-ROWS($AN$70:$AN$81)),IFERROR(INDEX($AV$70:$AV$81, ROWS($CO$4:CO34)-ROWS($AJ$70:$AJ$81)-ROWS($AN$70:$AN$81)-ROWS($AR$70:$AR$81)),IFERROR(INDEX($AZ$70:$AZ$81, ROWS($CO$4:CO34)-ROWS($AJ$70:$AJ$81)-ROWS($AN$70:$AN$81)-ROWS($AR$70:$AR$81)-ROWS($AV$70:$AV$81)),IFERROR(INDEX($BD$70:$BD$81, ROWS($CO$4:CO34)-ROWS($AJ$70:$AJ$81)-ROWS($AN$70:$AN$81)-ROWS($AR$70:$AR$81)-ROWS($AV$70:$AV$81)-ROWS($AZ$70:$AZ$81)),IFERROR(INDEX($BH$70:$BH$81, ROWS($CO$4:CO34)-ROWS($AJ$70:$AJ$81)-ROWS($AN$70:$AN$81)-ROWS($AR$70:$AR$81)-ROWS($AV$70:$AV$81)-ROWS($AZ$70:$AZ$81)-ROWS($BD$70:$BD$81)), "")))))))</f>
        <v/>
      </c>
      <c r="CP36" s="316" t="str">
        <f t="shared" ca="1" si="42"/>
        <v/>
      </c>
      <c r="CQ36" s="316" t="str">
        <f ca="1">IF(OR(CR36="",CR36=0),"",MAX(CQ$5:CQ35)+1)</f>
        <v/>
      </c>
      <c r="CR36" s="316" t="str">
        <f ca="1">IFERROR(INDEX($AK$70:$AK$81, ROWS($CR$4:CR34)), IFERROR(INDEX($AO$70:$AO$81, ROWS($CR$4:CR34)-ROWS($AK$70:$AK$81)), IFERROR(INDEX($AS$70:$AS$81, ROWS($CR$4:CR34)-ROWS($AK$70:$AK$81)-ROWS($AO$70:$AO$81)),IFERROR(INDEX($AW$70:$AW$81, ROWS($CR$4:CR34)-ROWS($AK$70:$AK$81)-ROWS($AO$70:$AO$81)-ROWS($AS$70:$AS$81)),IFERROR(INDEX($BA$70:$BA$81, ROWS($CR$4:CR34)-ROWS($AK$70:$AK$81)-ROWS($AO$70:$AO$81)-ROWS($AS$70:$AS$81)-ROWS($AW$70:$AW$81)),IFERROR(INDEX($BE$70:$BE$81, ROWS($CR$4:CR34)-ROWS($AK$70:$AK$81)-ROWS($AO$70:$AO$81)-ROWS($AS$70:$AS$81)-ROWS($AW$70:$AW$81)-ROWS($BA$70:$BA$81)),IFERROR(INDEX($BI$70:$BI$81, ROWS($CR$4:CR34)-ROWS($AK$70:$AK$81)-ROWS($AO$70:$AO$81)-ROWS($AS$70:$AS$81)-ROWS($AW$70:$AW$81)-ROWS($BA$70:$BA$81)-ROWS($BE$70:$BE$81)), "")))))))</f>
        <v/>
      </c>
      <c r="CS36" s="316" t="str">
        <f t="shared" ca="1" si="43"/>
        <v/>
      </c>
      <c r="CT36" s="413" t="str">
        <f t="shared" ca="1" si="44"/>
        <v/>
      </c>
      <c r="CU36" s="412" t="str">
        <f>IF(OR(CV36="",CV36=0),"",MAX(CU$5:CU35)+1)</f>
        <v/>
      </c>
      <c r="CV36" s="316" t="str">
        <f>IFERROR(INDEX($AJ$86:$AJ$97, ROWS($CV$4:CV34)), IFERROR(INDEX($AN$86:$AN$97, ROWS($CV$4:CV34)-ROWS($AJ$86:$AJ$97)), ""))</f>
        <v/>
      </c>
      <c r="CW36" s="316" t="str">
        <f t="shared" si="45"/>
        <v/>
      </c>
      <c r="CX36" s="316" t="str">
        <f>IF(OR(CY36="",CY36=0),"",MAX(CX$5:CX35)+1)</f>
        <v/>
      </c>
      <c r="CY36" s="316" t="str">
        <f>IFERROR(INDEX($AK$86:$AK$97, ROWS($CY$4:CY34)), IFERROR(INDEX($AO$86:$AO$97, ROWS($CY$4:CY34)-ROWS($AK$86:$AK$97)), ""))</f>
        <v/>
      </c>
      <c r="CZ36" s="316" t="str">
        <f t="shared" si="46"/>
        <v/>
      </c>
      <c r="DA36" s="413" t="str">
        <f t="shared" si="47"/>
        <v/>
      </c>
      <c r="DC36" s="438" t="str">
        <f ca="1">IF(OR(DD36="",DD36=0),"",MAX(DC$25:DC35)+1)</f>
        <v/>
      </c>
      <c r="DD36" s="434" t="str">
        <f t="shared" ca="1" si="90"/>
        <v/>
      </c>
      <c r="DE36" s="413" t="str">
        <f t="shared" ca="1" si="91"/>
        <v/>
      </c>
      <c r="DF36" s="431" t="str">
        <f ca="1">IF(OR(DG36="",DG36=0),"",MAX(DF$25:DF35)+1)</f>
        <v/>
      </c>
      <c r="DG36" s="412" t="str">
        <f t="shared" ca="1" si="92"/>
        <v/>
      </c>
      <c r="DH36" s="413" t="str">
        <f t="shared" ca="1" si="93"/>
        <v/>
      </c>
      <c r="DI36" s="412" t="str">
        <f t="shared" ca="1" si="94"/>
        <v/>
      </c>
      <c r="DJ36" s="413" t="str">
        <f t="shared" ca="1" si="95"/>
        <v/>
      </c>
      <c r="DK36" s="412" t="str">
        <f t="shared" ca="1" si="96"/>
        <v/>
      </c>
      <c r="DL36" s="413" t="str">
        <f t="shared" ca="1" si="97"/>
        <v/>
      </c>
      <c r="DN36" s="259"/>
      <c r="DO36" s="259"/>
      <c r="DP36" s="259"/>
      <c r="DQ36" s="259"/>
      <c r="DR36" s="259"/>
      <c r="DS36" s="259"/>
    </row>
    <row r="37" spans="1:123" s="278" customFormat="1" ht="15" customHeight="1" thickBot="1" x14ac:dyDescent="0.35">
      <c r="A37" s="1183"/>
      <c r="B37" s="1182"/>
      <c r="C37" s="1183"/>
      <c r="D37" s="1182"/>
      <c r="E37" s="284"/>
      <c r="F37" s="283"/>
      <c r="G37" s="283"/>
      <c r="H37" s="283"/>
      <c r="I37" s="283"/>
      <c r="J37" s="283"/>
      <c r="K37" s="283"/>
      <c r="L37" s="283"/>
      <c r="M37" s="283"/>
      <c r="N37" s="285"/>
      <c r="P37" s="295" t="str">
        <f t="shared" si="101"/>
        <v/>
      </c>
      <c r="Q37" s="295" t="str">
        <f t="shared" si="100"/>
        <v/>
      </c>
      <c r="R37" s="295" t="str">
        <f t="shared" si="100"/>
        <v/>
      </c>
      <c r="S37" s="296" t="str">
        <f t="shared" si="100"/>
        <v/>
      </c>
      <c r="T37" s="295" t="str">
        <f t="shared" si="100"/>
        <v/>
      </c>
      <c r="U37" s="295" t="str">
        <f t="shared" si="100"/>
        <v/>
      </c>
      <c r="V37" s="1158" t="s">
        <v>507</v>
      </c>
      <c r="W37" s="1159"/>
      <c r="X37" s="445">
        <f>IF(DS112="",0,DS112)</f>
        <v>0</v>
      </c>
      <c r="Y37"/>
      <c r="AB37" s="261"/>
      <c r="AC37" s="358" t="str">
        <f>IF('Data Entry'!H21="","",'Data Entry'!H21)</f>
        <v/>
      </c>
      <c r="AD37" s="356" t="str">
        <f>IF('Data Entry'!G21="","",'Data Entry'!G21)</f>
        <v/>
      </c>
      <c r="AE37" s="363" t="str">
        <f>IF('Data Entry'!J21="","",'Data Entry'!J21)</f>
        <v/>
      </c>
      <c r="AF37" s="402" t="str">
        <f>IF('Data Entry'!I21="","",'Data Entry'!I21)</f>
        <v/>
      </c>
      <c r="AG37" s="301"/>
      <c r="AH37"/>
      <c r="AI37" s="312"/>
      <c r="AJ37" s="313" t="s">
        <v>483</v>
      </c>
      <c r="AK37" s="313" t="s">
        <v>13</v>
      </c>
      <c r="AL37" s="314" t="s">
        <v>11</v>
      </c>
      <c r="AM37" s="312"/>
      <c r="AN37" s="313" t="s">
        <v>483</v>
      </c>
      <c r="AO37" s="313" t="s">
        <v>13</v>
      </c>
      <c r="AP37" s="314" t="s">
        <v>11</v>
      </c>
      <c r="AQ37" s="312"/>
      <c r="AR37" s="313" t="s">
        <v>483</v>
      </c>
      <c r="AS37" s="313" t="s">
        <v>13</v>
      </c>
      <c r="AT37" s="314" t="s">
        <v>11</v>
      </c>
      <c r="AU37" s="312"/>
      <c r="AV37" s="313" t="s">
        <v>483</v>
      </c>
      <c r="AW37" s="313" t="s">
        <v>13</v>
      </c>
      <c r="AX37" s="314" t="s">
        <v>11</v>
      </c>
      <c r="AY37" s="312"/>
      <c r="AZ37" s="313" t="s">
        <v>483</v>
      </c>
      <c r="BA37" s="313" t="s">
        <v>13</v>
      </c>
      <c r="BB37" s="314" t="s">
        <v>11</v>
      </c>
      <c r="BC37" s="312"/>
      <c r="BD37" s="313" t="s">
        <v>483</v>
      </c>
      <c r="BE37" s="313" t="s">
        <v>13</v>
      </c>
      <c r="BF37" s="314" t="s">
        <v>11</v>
      </c>
      <c r="BG37" s="312"/>
      <c r="BH37" s="313" t="s">
        <v>483</v>
      </c>
      <c r="BI37" s="313" t="s">
        <v>13</v>
      </c>
      <c r="BJ37" s="314" t="s">
        <v>11</v>
      </c>
      <c r="BL37" s="412" t="str">
        <f ca="1">IF(OR(BM37="",BM37=0),"",MAX(BL$5:BL36)+1)</f>
        <v/>
      </c>
      <c r="BM37" s="316" t="str">
        <f ca="1">IFERROR(INDEX($AJ$6:$AJ$17, ROWS(BM$4:$BM35)), IFERROR(INDEX($AN$6:$AN$17, ROWS(BM$4:$BM35)-ROWS($AJ$6:$AJ$17)), IFERROR(INDEX($AR$6:$AR$17, ROWS(BM$4:$BM35)-ROWS($AJ$6:$AJ$17)-ROWS($AN$6:$AN$17)),IFERROR(INDEX($AV$6:$AV$17, ROWS(BM$4:$BM35)-ROWS($AJ$6:$AJ$17)-ROWS($AN$6:$AN$17)-ROWS($AR$6:$AR$17)),IFERROR(INDEX($AZ$6:$AZ$17, ROWS(BM$4:$BM35)-ROWS($AJ$6:$AJ$17)-ROWS($AN$6:$AN$17)-ROWS($AR$6:$AR$17)-ROWS($AV$6:$AV$17)),IFERROR(INDEX($BD$6:$BD$17, ROWS(BM$4:$BM35)-ROWS($AJ$6:$AJ$17)-ROWS($AN$6:$AN$17)-ROWS($AR$6:$AR$17)-ROWS($AV$6:$AV$17)-ROWS($AZ$6:$AZ$17)),IFERROR(INDEX($BH$6:$BH$17, ROWS(BM$4:$BM35)-ROWS($AJ$6:$AJ$17)-ROWS($AN$6:$AN$17)-ROWS($AR$6:$AR$17)-ROWS($AV$6:$AV$17)-ROWS($AZ$6:$AZ$17)-ROWS($BD$6:$BD$17)), "")))))))</f>
        <v/>
      </c>
      <c r="BN37" s="316" t="str">
        <f t="shared" ca="1" si="30"/>
        <v/>
      </c>
      <c r="BO37" s="316" t="str">
        <f ca="1">IF(OR(BP37="",BP37=0),"",MAX(BO$5:BO36)+1)</f>
        <v/>
      </c>
      <c r="BP37" s="316" t="str">
        <f ca="1">IFERROR(INDEX($AK$6:$AK$17, ROWS($BP$4:BP35)), IFERROR(INDEX($AO$6:$AO$17, ROWS($BP$4:BP35)-ROWS($AK$6:$AK$17)), IFERROR(INDEX($AS$6:$AS$17, ROWS($BP$4:BP35)-ROWS($AK$6:$AK$17)-ROWS($AO$6:$AO$17)),IFERROR(INDEX($AW$6:$AW$17, ROWS($BP$4:BP35)-ROWS($AK$6:$AK$17)-ROWS($AO$6:$AO$17)-ROWS($AS$6:$AS$17)),IFERROR(INDEX($BA$6:$BA$17, ROWS($BP$4:BP35)-ROWS($AK$6:$AK$17)-ROWS($AO$6:$AO$17)-ROWS($AS$6:$AS$17)-ROWS($AW$6:$AW$17)),IFERROR(INDEX($BE$6:$BE$17, ROWS($BP$4:BP35)-ROWS($AK$6:$AK$17)-ROWS($AO$6:$AO$17)-ROWS($AS$6:$AS$17)-ROWS($AW$6:$AW$17)-ROWS($BA$6:$BA$17)),IFERROR(INDEX($BI$6:$BI$17, ROWS($BP$4:BP35)-ROWS($AK$6:$AK$17)-ROWS($AO$6:$AO$17)-ROWS($AS$6:$AS$17)-ROWS($AW$6:$AW$17)-ROWS($BA$6:$BA$17)-ROWS($BE$6:$BE$17)), "")))))))</f>
        <v/>
      </c>
      <c r="BQ37" s="316" t="str">
        <f t="shared" ca="1" si="31"/>
        <v/>
      </c>
      <c r="BR37" s="413" t="str">
        <f t="shared" ca="1" si="32"/>
        <v/>
      </c>
      <c r="BS37" s="412" t="str">
        <f ca="1">IF(OR(BT37="",BT37=0),"",MAX(BS$5:BS36)+1)</f>
        <v/>
      </c>
      <c r="BT37" s="316" t="str">
        <f ca="1">IFERROR(INDEX($AJ$22:$AJ$33, ROWS($BT$4:BT35)), IFERROR(INDEX($AN$22:$AN$33, ROWS($BT$4:BT35)-ROWS($AJ$22:$AJ$33)), IFERROR(INDEX($AR$22:$AR$33, ROWS($BT$4:BT35)-ROWS($AJ$22:$AJ$33)-ROWS($AN$22:$AN$33)),IFERROR(INDEX($AV$22:$AV$33, ROWS($BT$4:BT35)-ROWS($AJ$22:$AJ$33)-ROWS($AN$22:$AN$33)-ROWS($AR$22:$AR$33)),IFERROR(INDEX($AZ$22:$AZ$33, ROWS($BT$4:BT35)-ROWS($AJ$22:$AJ$33)-ROWS($AN$22:$AN$33)-ROWS($AR$22:$AR$33)-ROWS($AV$22:$AV$33)),IFERROR(INDEX($BD$22:$BD$33, ROWS($BT$4:BT35)-ROWS($AJ$22:$AJ$33)-ROWS($AN$22:$AN$33)-ROWS($AR$22:$AR$33)-ROWS($AV$22:$AV$33)-ROWS($AZ$22:$AZ$33)),IFERROR(INDEX($BH$22:$BH$33, ROWS($BT$4:BT35)-ROWS($AJ$22:$AJ$33)-ROWS($AN$22:$AN$33)-ROWS($AR$22:$AR$33)-ROWS($AV$22:$AV$33)-ROWS($AZ$22:$AZ$33)-ROWS($BD$22:$BD$33)), "")))))))</f>
        <v/>
      </c>
      <c r="BU37" s="316" t="str">
        <f t="shared" ca="1" si="33"/>
        <v/>
      </c>
      <c r="BV37" s="316" t="str">
        <f ca="1">IF(OR(BW37="",BW37=0),"",MAX(BV$5:BV36)+1)</f>
        <v/>
      </c>
      <c r="BW37" s="316" t="str">
        <f ca="1">IFERROR(INDEX($AK$22:$AK$33, ROWS($BW$4:BW35)), IFERROR(INDEX($AO$22:$AO$33, ROWS($BW$4:BW35)-ROWS($AK$22:$AK$33)), IFERROR(INDEX($AS$22:$AS$33, ROWS($BW$4:BW35)-ROWS($AK$22:$AK$33)-ROWS($AO$22:$AO$33)),IFERROR(INDEX($AW$22:$AW$33, ROWS($BW$4:BW35)-ROWS($AK$22:$AK$33)-ROWS($AO$22:$AO$33)-ROWS($AS$22:$AS$33)),IFERROR(INDEX($BA$22:$BA$33, ROWS($BW$4:BW35)-ROWS($AK$22:$AK$33)-ROWS($AO$22:$AO$33)-ROWS($AS$22:$AS$33)-ROWS($AW$22:$AW$33)),IFERROR(INDEX($BE$22:$BE$33, ROWS($BW$4:BW35)-ROWS($AK$22:$AK$33)-ROWS($AO$22:$AO$33)-ROWS($AS$22:$AS$33)-ROWS($AW$22:$AW$33)-ROWS($BA$22:$BA$33)),IFERROR(INDEX($BI$22:$BI$33, ROWS($BW$4:BW35)-ROWS($AK$22:$AK$33)-ROWS($AO$22:$AO$33)-ROWS($AS$22:$AS$33)-ROWS($AW$22:$AW$33)-ROWS($BA$22:$BA$33)-ROWS($BE$22:$BE$33)), "")))))))</f>
        <v/>
      </c>
      <c r="BX37" s="316" t="str">
        <f t="shared" ca="1" si="34"/>
        <v/>
      </c>
      <c r="BY37" s="413" t="str">
        <f t="shared" ca="1" si="35"/>
        <v/>
      </c>
      <c r="BZ37" s="412" t="str">
        <f ca="1">IF(OR(CA37="",CA37=0),"",MAX(BZ$5:BZ36)+1)</f>
        <v/>
      </c>
      <c r="CA37" s="316" t="str">
        <f ca="1">IFERROR(INDEX($AJ$38:$AJ$49, ROWS($CA$4:CA35)), IFERROR(INDEX($AN$38:$AN$49, ROWS($CA$4:CA35)-ROWS($AJ$38:$AJ$49)), IFERROR(INDEX($AR$38:$AR$49, ROWS($CA$4:CA35)-ROWS($AJ$38:$AJ$49)-ROWS($AN$38:$AN$49)),IFERROR(INDEX($AV$38:$AV$49, ROWS($CA$4:CA35)-ROWS($AJ$38:$AJ$49)-ROWS($AN$38:$AN$49)-ROWS($AR$38:$AR$49)),IFERROR(INDEX($AZ$38:$AZ$49, ROWS($CA$4:CA35)-ROWS($AJ$38:$AJ$49)-ROWS($AN$38:$AN$49)-ROWS($AR$38:$AR$49)-ROWS($AV$38:$AV$49)),IFERROR(INDEX($BD$38:$BD$49, ROWS($CA$4:CA35)-ROWS($AJ$38:$AJ$49)-ROWS($AN$38:$AN$49)-ROWS($AR$38:$AR$49)-ROWS($AV$38:$AV$49)-ROWS($AZ$38:$AZ$49)),IFERROR(INDEX($BH$38:$BH$49, ROWS($CA$4:CA35)-ROWS($AJ$38:$AJ$49)-ROWS($AN$38:$AN$49)-ROWS($AR$38:$AR$49)-ROWS($AV$38:$AV$49)-ROWS($AZ$38:$AZ$49)-ROWS($BD$38:$BD$49)), "")))))))</f>
        <v/>
      </c>
      <c r="CB37" s="316" t="str">
        <f t="shared" ca="1" si="36"/>
        <v/>
      </c>
      <c r="CC37" s="316" t="str">
        <f ca="1">IF(OR(CD37="",CD37=0),"",MAX(CC$5:CC36)+1)</f>
        <v/>
      </c>
      <c r="CD37" s="316" t="str">
        <f ca="1">IFERROR(INDEX($AK$38:$AK$49, ROWS($CD$4:CD35)), IFERROR(INDEX($AO$38:$AO$49, ROWS($CD$4:CD35)-ROWS($AK$38:$AK$49)), IFERROR(INDEX($AS$38:$AS$49, ROWS($CD$4:CD35)-ROWS($AK$38:$AK$49)-ROWS($AO$38:$AO$49)),IFERROR(INDEX($AW$38:$AW$49, ROWS($CD$4:CD35)-ROWS($AK$38:$AK$49)-ROWS($AO$38:$AO$49)-ROWS($AS$38:$AS$49)),IFERROR(INDEX($BA$38:$BA$49, ROWS($CD$4:CD35)-ROWS($AK$38:$AK$49)-ROWS($AO$38:$AO$49)-ROWS($AS$38:$AS$49)-ROWS($AW$38:$AW$49)),IFERROR(INDEX($BE$38:$BE$49, ROWS($CD$4:CD35)-ROWS($AK$38:$AK$49)-ROWS($AO$38:$AO$49)-ROWS($AS$38:$AS$49)-ROWS($AW$38:$AW$49)-ROWS($BA$38:$BA$49)),IFERROR(INDEX($BI$38:$BI$49, ROWS($CD$4:CD35)-ROWS($AK$38:$AK$49)-ROWS($AO$38:$AO$49)-ROWS($AS$38:$AS$49)-ROWS($AW$38:$AW$49)-ROWS($BA$38:$BA$49)-ROWS($BE$38:$BE$49)), "")))))))</f>
        <v/>
      </c>
      <c r="CE37" s="316" t="str">
        <f t="shared" ca="1" si="37"/>
        <v/>
      </c>
      <c r="CF37" s="413" t="str">
        <f t="shared" ca="1" si="38"/>
        <v/>
      </c>
      <c r="CG37" s="412" t="str">
        <f ca="1">IF(OR(CH37="",CH37=0),"",MAX(CG$5:CG36)+1)</f>
        <v/>
      </c>
      <c r="CH37" s="316" t="str">
        <f ca="1">IFERROR(INDEX($AJ$54:$AJ$65, ROWS($CH$4:CH35)), IFERROR(INDEX($AN$54:$AN$65, ROWS($CH$4:CH35)-ROWS($AJ$54:$AJ$65)), IFERROR(INDEX($AR$54:$AR$65, ROWS($CH$4:CH35)-ROWS($AJ$54:$AJ$65)-ROWS($AN$54:$AN$65)),IFERROR(INDEX($AV$54:$AV$65, ROWS($CH$4:CH35)-ROWS($AJ$54:$AJ$65)-ROWS($AN$54:$AN$65)-ROWS($AR$54:$AR$65)),IFERROR(INDEX($AZ$54:$AZ$65, ROWS($CH$4:CH35)-ROWS($AJ$54:$AJ$65)-ROWS($AN$54:$AN$65)-ROWS($AR$54:$AR$65)-ROWS($AV$54:$AV$65)),IFERROR(INDEX($BD$54:$BD$65, ROWS($CH$4:CH35)-ROWS($AJ$54:$AJ$65)-ROWS($AN$54:$AN$65)-ROWS($AR$54:$AR$65)-ROWS($AV$54:$AV$65)-ROWS($AZ$54:$AZ$65)),IFERROR(INDEX($BH$54:$BH$65, ROWS($CH$4:CH35)-ROWS($AJ$54:$AJ$65)-ROWS($AN$54:$AN$65)-ROWS($AR$54:$AR$65)-ROWS($AV$54:$AV$65)-ROWS($AZ$54:$AZ$65)-ROWS($BD$54:$BD$65)), "")))))))</f>
        <v/>
      </c>
      <c r="CI37" s="316" t="str">
        <f t="shared" ca="1" si="39"/>
        <v/>
      </c>
      <c r="CJ37" s="316" t="str">
        <f ca="1">IF(OR(CK37="",CK37=0),"",MAX(CJ$5:CJ36)+1)</f>
        <v/>
      </c>
      <c r="CK37" s="316" t="str">
        <f ca="1">IFERROR(INDEX($AK$54:$AK$65, ROWS($CK$4:CK35)), IFERROR(INDEX($AO$54:$AO$65, ROWS($CK$4:CK35)-ROWS($AK$54:$AK$65)), IFERROR(INDEX($AS$54:$AS$65, ROWS($CK$4:CK35)-ROWS($AK$54:$AK$65)-ROWS($AO$54:$AO$65)),IFERROR(INDEX($AW$54:$AW$65, ROWS($CK$4:CK35)-ROWS($AK$54:$AK$65)-ROWS($AO$54:$AO$65)-ROWS($AS$54:$AS$65)),IFERROR(INDEX($BA$54:$BA$65, ROWS($CK$4:CK35)-ROWS($AK$54:$AK$65)-ROWS($AO$54:$AO$65)-ROWS($AS$54:$AS$65)-ROWS($AW$54:$AW$65)),IFERROR(INDEX($BE$54:$BE$65, ROWS($CK$4:CK35)-ROWS($AK$54:$AK$65)-ROWS($AO$54:$AO$65)-ROWS($AS$54:$AS$65)-ROWS($AW$54:$AW$65)-ROWS($BA$54:$BA$65)),IFERROR(INDEX($BI$54:$BI$65, ROWS($CK$4:CK35)-ROWS($AK$54:$AK$65)-ROWS($AO$54:$AO$65)-ROWS($AS$54:$AS$65)-ROWS($AW$54:$AW$65)-ROWS($BA$54:$BA$65)-ROWS($BE$54:$BE$65)), "")))))))</f>
        <v/>
      </c>
      <c r="CL37" s="316" t="str">
        <f t="shared" ca="1" si="40"/>
        <v/>
      </c>
      <c r="CM37" s="413" t="str">
        <f t="shared" ca="1" si="41"/>
        <v/>
      </c>
      <c r="CN37" s="412" t="str">
        <f ca="1">IF(OR(CO37="",CO37=0),"",MAX(CN$5:CN36)+1)</f>
        <v/>
      </c>
      <c r="CO37" s="316" t="str">
        <f ca="1">IFERROR(INDEX($AJ$70:$AJ$81, ROWS($CO$4:CO35)), IFERROR(INDEX($AN$70:$AN$81, ROWS($CO$4:CO35)-ROWS($AJ$70:$AJ$81)), IFERROR(INDEX($AR$70:$AR$81, ROWS($CO$4:CO35)-ROWS($AJ$70:$AJ$81)-ROWS($AN$70:$AN$81)),IFERROR(INDEX($AV$70:$AV$81, ROWS($CO$4:CO35)-ROWS($AJ$70:$AJ$81)-ROWS($AN$70:$AN$81)-ROWS($AR$70:$AR$81)),IFERROR(INDEX($AZ$70:$AZ$81, ROWS($CO$4:CO35)-ROWS($AJ$70:$AJ$81)-ROWS($AN$70:$AN$81)-ROWS($AR$70:$AR$81)-ROWS($AV$70:$AV$81)),IFERROR(INDEX($BD$70:$BD$81, ROWS($CO$4:CO35)-ROWS($AJ$70:$AJ$81)-ROWS($AN$70:$AN$81)-ROWS($AR$70:$AR$81)-ROWS($AV$70:$AV$81)-ROWS($AZ$70:$AZ$81)),IFERROR(INDEX($BH$70:$BH$81, ROWS($CO$4:CO35)-ROWS($AJ$70:$AJ$81)-ROWS($AN$70:$AN$81)-ROWS($AR$70:$AR$81)-ROWS($AV$70:$AV$81)-ROWS($AZ$70:$AZ$81)-ROWS($BD$70:$BD$81)), "")))))))</f>
        <v/>
      </c>
      <c r="CP37" s="316" t="str">
        <f t="shared" ca="1" si="42"/>
        <v/>
      </c>
      <c r="CQ37" s="316" t="str">
        <f ca="1">IF(OR(CR37="",CR37=0),"",MAX(CQ$5:CQ36)+1)</f>
        <v/>
      </c>
      <c r="CR37" s="316" t="str">
        <f ca="1">IFERROR(INDEX($AK$70:$AK$81, ROWS($CR$4:CR35)), IFERROR(INDEX($AO$70:$AO$81, ROWS($CR$4:CR35)-ROWS($AK$70:$AK$81)), IFERROR(INDEX($AS$70:$AS$81, ROWS($CR$4:CR35)-ROWS($AK$70:$AK$81)-ROWS($AO$70:$AO$81)),IFERROR(INDEX($AW$70:$AW$81, ROWS($CR$4:CR35)-ROWS($AK$70:$AK$81)-ROWS($AO$70:$AO$81)-ROWS($AS$70:$AS$81)),IFERROR(INDEX($BA$70:$BA$81, ROWS($CR$4:CR35)-ROWS($AK$70:$AK$81)-ROWS($AO$70:$AO$81)-ROWS($AS$70:$AS$81)-ROWS($AW$70:$AW$81)),IFERROR(INDEX($BE$70:$BE$81, ROWS($CR$4:CR35)-ROWS($AK$70:$AK$81)-ROWS($AO$70:$AO$81)-ROWS($AS$70:$AS$81)-ROWS($AW$70:$AW$81)-ROWS($BA$70:$BA$81)),IFERROR(INDEX($BI$70:$BI$81, ROWS($CR$4:CR35)-ROWS($AK$70:$AK$81)-ROWS($AO$70:$AO$81)-ROWS($AS$70:$AS$81)-ROWS($AW$70:$AW$81)-ROWS($BA$70:$BA$81)-ROWS($BE$70:$BE$81)), "")))))))</f>
        <v/>
      </c>
      <c r="CS37" s="316" t="str">
        <f t="shared" ca="1" si="43"/>
        <v/>
      </c>
      <c r="CT37" s="413" t="str">
        <f t="shared" ca="1" si="44"/>
        <v/>
      </c>
      <c r="CU37" s="412" t="str">
        <f>IF(OR(CV37="",CV37=0),"",MAX(CU$5:CU36)+1)</f>
        <v/>
      </c>
      <c r="CV37" s="316" t="str">
        <f>IFERROR(INDEX($AJ$86:$AJ$97, ROWS($CV$4:CV35)), IFERROR(INDEX($AN$86:$AN$97, ROWS($CV$4:CV35)-ROWS($AJ$86:$AJ$97)), ""))</f>
        <v/>
      </c>
      <c r="CW37" s="316" t="str">
        <f t="shared" si="45"/>
        <v/>
      </c>
      <c r="CX37" s="316" t="str">
        <f>IF(OR(CY37="",CY37=0),"",MAX(CX$5:CX36)+1)</f>
        <v/>
      </c>
      <c r="CY37" s="316" t="str">
        <f>IFERROR(INDEX($AK$86:$AK$97, ROWS($CY$4:CY35)), IFERROR(INDEX($AO$86:$AO$97, ROWS($CY$4:CY35)-ROWS($AK$86:$AK$97)), ""))</f>
        <v/>
      </c>
      <c r="CZ37" s="316" t="str">
        <f t="shared" si="46"/>
        <v/>
      </c>
      <c r="DA37" s="413" t="str">
        <f t="shared" si="47"/>
        <v/>
      </c>
      <c r="DC37" s="438" t="str">
        <f ca="1">IF(OR(DD37="",DD37=0),"",MAX(DC$25:DC36)+1)</f>
        <v/>
      </c>
      <c r="DD37" s="435" t="str">
        <f t="shared" ca="1" si="90"/>
        <v/>
      </c>
      <c r="DE37" s="413" t="str">
        <f t="shared" ca="1" si="91"/>
        <v/>
      </c>
      <c r="DF37" s="432" t="str">
        <f ca="1">IF(OR(DG37="",DG37=0),"",MAX(DF$25:DF36)+1)</f>
        <v/>
      </c>
      <c r="DG37" s="414" t="str">
        <f t="shared" ca="1" si="92"/>
        <v/>
      </c>
      <c r="DH37" s="415" t="str">
        <f t="shared" ca="1" si="93"/>
        <v/>
      </c>
      <c r="DI37" s="414" t="str">
        <f t="shared" ca="1" si="94"/>
        <v/>
      </c>
      <c r="DJ37" s="413" t="str">
        <f t="shared" ca="1" si="95"/>
        <v/>
      </c>
      <c r="DK37" s="414" t="str">
        <f t="shared" ca="1" si="96"/>
        <v/>
      </c>
      <c r="DL37" s="415" t="str">
        <f t="shared" ca="1" si="97"/>
        <v/>
      </c>
    </row>
    <row r="38" spans="1:123" s="278" customFormat="1" ht="15" customHeight="1" x14ac:dyDescent="0.3">
      <c r="A38" s="1183"/>
      <c r="B38" s="1182"/>
      <c r="C38" s="1183"/>
      <c r="D38" s="1182"/>
      <c r="E38" s="284"/>
      <c r="F38" s="283"/>
      <c r="G38" s="283"/>
      <c r="H38" s="283"/>
      <c r="I38" s="283"/>
      <c r="J38" s="283"/>
      <c r="K38" s="283"/>
      <c r="L38" s="283"/>
      <c r="M38" s="283"/>
      <c r="N38" s="285"/>
      <c r="P38" s="295" t="str">
        <f t="shared" si="101"/>
        <v/>
      </c>
      <c r="Q38" s="295" t="str">
        <f t="shared" si="100"/>
        <v/>
      </c>
      <c r="R38" s="295" t="str">
        <f t="shared" si="100"/>
        <v/>
      </c>
      <c r="S38" s="296" t="str">
        <f t="shared" si="100"/>
        <v/>
      </c>
      <c r="T38" s="295" t="str">
        <f t="shared" si="100"/>
        <v/>
      </c>
      <c r="U38" s="295" t="str">
        <f t="shared" si="100"/>
        <v/>
      </c>
      <c r="V38" s="1158" t="s">
        <v>508</v>
      </c>
      <c r="W38" s="1159"/>
      <c r="X38" s="445">
        <f ca="1">IF(X34="",0,X34)</f>
        <v>3650.3100000000004</v>
      </c>
      <c r="Y38"/>
      <c r="AB38" s="261"/>
      <c r="AC38" s="358" t="str">
        <f>IF('Data Entry'!H22="","",'Data Entry'!H22)</f>
        <v/>
      </c>
      <c r="AD38" s="356" t="str">
        <f>IF('Data Entry'!G22="","",'Data Entry'!G22)</f>
        <v/>
      </c>
      <c r="AE38" s="363" t="str">
        <f>IF('Data Entry'!J22="","",'Data Entry'!J22)</f>
        <v/>
      </c>
      <c r="AF38" s="402" t="str">
        <f>IF('Data Entry'!I22="","",'Data Entry'!I22)</f>
        <v/>
      </c>
      <c r="AG38" s="301"/>
      <c r="AH38"/>
      <c r="AI38" s="304">
        <f ca="1">IFERROR(MATCH($AI$36,OFFSET($AC$1,AI37,,1000),0)+AI37,"")</f>
        <v>33</v>
      </c>
      <c r="AJ38" s="305" t="str">
        <f t="shared" ref="AJ38:AJ49" ca="1" si="102">IFERROR(INDEX(AD:AD,AI38),"")</f>
        <v>D. Store Card 4</v>
      </c>
      <c r="AK38" s="306">
        <f t="shared" ref="AK38:AK49" ca="1" si="103">IFERROR(INDEX(AE:AE,AI38),"")</f>
        <v>30</v>
      </c>
      <c r="AL38" s="307">
        <f t="shared" ref="AL38:AL49" ca="1" si="104">IFERROR(INDEX(AF:AF,AI38),"")</f>
        <v>120</v>
      </c>
      <c r="AM38" s="304">
        <f ca="1">IFERROR(MATCH($AM$36,OFFSET($AC$1,AM37,,1000),0)+AM37,"")</f>
        <v>30</v>
      </c>
      <c r="AN38" s="305" t="str">
        <f t="shared" ref="AN38:AN49" ca="1" si="105">IFERROR(INDEX(AD:AD,AM38),"")</f>
        <v>D. Store Card 1</v>
      </c>
      <c r="AO38" s="306">
        <f t="shared" ref="AO38:AO49" ca="1" si="106">IFERROR(INDEX(AE:AE,AM38),"")</f>
        <v>30</v>
      </c>
      <c r="AP38" s="307">
        <f t="shared" ref="AP38:AP49" ca="1" si="107">IFERROR(INDEX(AF:AF,AM38),"")</f>
        <v>200</v>
      </c>
      <c r="AQ38" s="304" t="str">
        <f ca="1">IFERROR(MATCH($AQ$36,OFFSET($AC$1,AQ37,,1000),0)+AQ37,"")</f>
        <v/>
      </c>
      <c r="AR38" s="305" t="str">
        <f t="shared" ref="AR38:AR49" ca="1" si="108">IFERROR(INDEX(AD:AD,AQ38),"")</f>
        <v/>
      </c>
      <c r="AS38" s="306" t="str">
        <f t="shared" ref="AS38:AS49" ca="1" si="109">IFERROR(INDEX(AE:AE,AQ38),"")</f>
        <v/>
      </c>
      <c r="AT38" s="307" t="str">
        <f t="shared" ref="AT38:AT49" ca="1" si="110">IFERROR(INDEX(AF:AF,AQ38),"")</f>
        <v/>
      </c>
      <c r="AU38" s="304">
        <f ca="1">IFERROR(MATCH($AU$36,OFFSET($AC$1,AU37,,1000),0)+AU37,"")</f>
        <v>11</v>
      </c>
      <c r="AV38" s="305" t="str">
        <f t="shared" ref="AV38:AV49" ca="1" si="111">IFERROR(INDEX(AD:AD,AU38),"")</f>
        <v>Roth IRA</v>
      </c>
      <c r="AW38" s="306">
        <f t="shared" ref="AW38:AW49" ca="1" si="112">IFERROR(INDEX(AE:AE,AU38),"")</f>
        <v>100</v>
      </c>
      <c r="AX38" s="307" t="str">
        <f t="shared" ref="AX38:AX49" ca="1" si="113">IFERROR(INDEX(AF:AF,AU38),"")</f>
        <v>Monthly</v>
      </c>
      <c r="AY38" s="304">
        <f ca="1">IFERROR(MATCH($AY$36,OFFSET($AC$1,AY37,,1000),0)+AY37,"")</f>
        <v>12</v>
      </c>
      <c r="AZ38" s="305" t="str">
        <f t="shared" ref="AZ38:AZ49" ca="1" si="114">IFERROR(INDEX(AD:AD,AY38),"")</f>
        <v>Audible</v>
      </c>
      <c r="BA38" s="306">
        <f t="shared" ref="BA38:BA49" ca="1" si="115">IFERROR(INDEX(AE:AE,AY38),"")</f>
        <v>14.95</v>
      </c>
      <c r="BB38" s="307" t="str">
        <f t="shared" ref="BB38:BB49" ca="1" si="116">IFERROR(INDEX(AF:AF,AY38),"")</f>
        <v>Monthly</v>
      </c>
      <c r="BC38" s="304">
        <f ca="1">IFERROR(MATCH($BC$36,OFFSET($AC$1,BC37,,1000),0)+BC37,"")</f>
        <v>9</v>
      </c>
      <c r="BD38" s="305" t="str">
        <f t="shared" ref="BD38:BD49" ca="1" si="117">IFERROR(INDEX(AD:AD,BC38),"")</f>
        <v>Cellular</v>
      </c>
      <c r="BE38" s="306">
        <f t="shared" ref="BE38:BE49" ca="1" si="118">IFERROR(INDEX(AE:AE,BC38),"")</f>
        <v>225</v>
      </c>
      <c r="BF38" s="307" t="str">
        <f t="shared" ref="BF38:BF49" ca="1" si="119">IFERROR(INDEX(AF:AF,BC38),"")</f>
        <v>Monthly</v>
      </c>
      <c r="BG38" s="304">
        <f ca="1">IFERROR(MATCH($BG$36,OFFSET($AC$1,BG37,,1000),0)+BG37,"")</f>
        <v>129</v>
      </c>
      <c r="BH38" s="305" t="str">
        <f t="shared" ref="BH38:BH49" ca="1" si="120">IFERROR(INDEX(AD:AD,BG38),"")</f>
        <v>Car 1 Gas</v>
      </c>
      <c r="BI38" s="306">
        <f t="shared" ref="BI38:BI49" ca="1" si="121">IFERROR(INDEX(AE:AE,BG38),"")</f>
        <v>50</v>
      </c>
      <c r="BJ38" s="307" t="str">
        <f t="shared" ref="BJ38:BJ49" ca="1" si="122">IFERROR(INDEX(AF:AF,BG38),"")</f>
        <v>Liquid Bills</v>
      </c>
      <c r="BL38" s="412" t="str">
        <f ca="1">IF(OR(BM38="",BM38=0),"",MAX(BL$5:BL37)+1)</f>
        <v/>
      </c>
      <c r="BM38" s="316" t="str">
        <f ca="1">IFERROR(INDEX($AJ$6:$AJ$17, ROWS(BM$4:$BM36)), IFERROR(INDEX($AN$6:$AN$17, ROWS(BM$4:$BM36)-ROWS($AJ$6:$AJ$17)), IFERROR(INDEX($AR$6:$AR$17, ROWS(BM$4:$BM36)-ROWS($AJ$6:$AJ$17)-ROWS($AN$6:$AN$17)),IFERROR(INDEX($AV$6:$AV$17, ROWS(BM$4:$BM36)-ROWS($AJ$6:$AJ$17)-ROWS($AN$6:$AN$17)-ROWS($AR$6:$AR$17)),IFERROR(INDEX($AZ$6:$AZ$17, ROWS(BM$4:$BM36)-ROWS($AJ$6:$AJ$17)-ROWS($AN$6:$AN$17)-ROWS($AR$6:$AR$17)-ROWS($AV$6:$AV$17)),IFERROR(INDEX($BD$6:$BD$17, ROWS(BM$4:$BM36)-ROWS($AJ$6:$AJ$17)-ROWS($AN$6:$AN$17)-ROWS($AR$6:$AR$17)-ROWS($AV$6:$AV$17)-ROWS($AZ$6:$AZ$17)),IFERROR(INDEX($BH$6:$BH$17, ROWS(BM$4:$BM36)-ROWS($AJ$6:$AJ$17)-ROWS($AN$6:$AN$17)-ROWS($AR$6:$AR$17)-ROWS($AV$6:$AV$17)-ROWS($AZ$6:$AZ$17)-ROWS($BD$6:$BD$17)), "")))))))</f>
        <v/>
      </c>
      <c r="BN38" s="316" t="str">
        <f t="shared" ca="1" si="30"/>
        <v/>
      </c>
      <c r="BO38" s="316" t="str">
        <f ca="1">IF(OR(BP38="",BP38=0),"",MAX(BO$5:BO37)+1)</f>
        <v/>
      </c>
      <c r="BP38" s="316" t="str">
        <f ca="1">IFERROR(INDEX($AK$6:$AK$17, ROWS($BP$4:BP36)), IFERROR(INDEX($AO$6:$AO$17, ROWS($BP$4:BP36)-ROWS($AK$6:$AK$17)), IFERROR(INDEX($AS$6:$AS$17, ROWS($BP$4:BP36)-ROWS($AK$6:$AK$17)-ROWS($AO$6:$AO$17)),IFERROR(INDEX($AW$6:$AW$17, ROWS($BP$4:BP36)-ROWS($AK$6:$AK$17)-ROWS($AO$6:$AO$17)-ROWS($AS$6:$AS$17)),IFERROR(INDEX($BA$6:$BA$17, ROWS($BP$4:BP36)-ROWS($AK$6:$AK$17)-ROWS($AO$6:$AO$17)-ROWS($AS$6:$AS$17)-ROWS($AW$6:$AW$17)),IFERROR(INDEX($BE$6:$BE$17, ROWS($BP$4:BP36)-ROWS($AK$6:$AK$17)-ROWS($AO$6:$AO$17)-ROWS($AS$6:$AS$17)-ROWS($AW$6:$AW$17)-ROWS($BA$6:$BA$17)),IFERROR(INDEX($BI$6:$BI$17, ROWS($BP$4:BP36)-ROWS($AK$6:$AK$17)-ROWS($AO$6:$AO$17)-ROWS($AS$6:$AS$17)-ROWS($AW$6:$AW$17)-ROWS($BA$6:$BA$17)-ROWS($BE$6:$BE$17)), "")))))))</f>
        <v/>
      </c>
      <c r="BQ38" s="316" t="str">
        <f t="shared" ca="1" si="31"/>
        <v/>
      </c>
      <c r="BR38" s="413" t="str">
        <f t="shared" ca="1" si="32"/>
        <v/>
      </c>
      <c r="BS38" s="412" t="str">
        <f ca="1">IF(OR(BT38="",BT38=0),"",MAX(BS$5:BS37)+1)</f>
        <v/>
      </c>
      <c r="BT38" s="316" t="str">
        <f ca="1">IFERROR(INDEX($AJ$22:$AJ$33, ROWS($BT$4:BT36)), IFERROR(INDEX($AN$22:$AN$33, ROWS($BT$4:BT36)-ROWS($AJ$22:$AJ$33)), IFERROR(INDEX($AR$22:$AR$33, ROWS($BT$4:BT36)-ROWS($AJ$22:$AJ$33)-ROWS($AN$22:$AN$33)),IFERROR(INDEX($AV$22:$AV$33, ROWS($BT$4:BT36)-ROWS($AJ$22:$AJ$33)-ROWS($AN$22:$AN$33)-ROWS($AR$22:$AR$33)),IFERROR(INDEX($AZ$22:$AZ$33, ROWS($BT$4:BT36)-ROWS($AJ$22:$AJ$33)-ROWS($AN$22:$AN$33)-ROWS($AR$22:$AR$33)-ROWS($AV$22:$AV$33)),IFERROR(INDEX($BD$22:$BD$33, ROWS($BT$4:BT36)-ROWS($AJ$22:$AJ$33)-ROWS($AN$22:$AN$33)-ROWS($AR$22:$AR$33)-ROWS($AV$22:$AV$33)-ROWS($AZ$22:$AZ$33)),IFERROR(INDEX($BH$22:$BH$33, ROWS($BT$4:BT36)-ROWS($AJ$22:$AJ$33)-ROWS($AN$22:$AN$33)-ROWS($AR$22:$AR$33)-ROWS($AV$22:$AV$33)-ROWS($AZ$22:$AZ$33)-ROWS($BD$22:$BD$33)), "")))))))</f>
        <v/>
      </c>
      <c r="BU38" s="316" t="str">
        <f t="shared" ca="1" si="33"/>
        <v/>
      </c>
      <c r="BV38" s="316" t="str">
        <f ca="1">IF(OR(BW38="",BW38=0),"",MAX(BV$5:BV37)+1)</f>
        <v/>
      </c>
      <c r="BW38" s="316" t="str">
        <f ca="1">IFERROR(INDEX($AK$22:$AK$33, ROWS($BW$4:BW36)), IFERROR(INDEX($AO$22:$AO$33, ROWS($BW$4:BW36)-ROWS($AK$22:$AK$33)), IFERROR(INDEX($AS$22:$AS$33, ROWS($BW$4:BW36)-ROWS($AK$22:$AK$33)-ROWS($AO$22:$AO$33)),IFERROR(INDEX($AW$22:$AW$33, ROWS($BW$4:BW36)-ROWS($AK$22:$AK$33)-ROWS($AO$22:$AO$33)-ROWS($AS$22:$AS$33)),IFERROR(INDEX($BA$22:$BA$33, ROWS($BW$4:BW36)-ROWS($AK$22:$AK$33)-ROWS($AO$22:$AO$33)-ROWS($AS$22:$AS$33)-ROWS($AW$22:$AW$33)),IFERROR(INDEX($BE$22:$BE$33, ROWS($BW$4:BW36)-ROWS($AK$22:$AK$33)-ROWS($AO$22:$AO$33)-ROWS($AS$22:$AS$33)-ROWS($AW$22:$AW$33)-ROWS($BA$22:$BA$33)),IFERROR(INDEX($BI$22:$BI$33, ROWS($BW$4:BW36)-ROWS($AK$22:$AK$33)-ROWS($AO$22:$AO$33)-ROWS($AS$22:$AS$33)-ROWS($AW$22:$AW$33)-ROWS($BA$22:$BA$33)-ROWS($BE$22:$BE$33)), "")))))))</f>
        <v/>
      </c>
      <c r="BX38" s="316" t="str">
        <f t="shared" ca="1" si="34"/>
        <v/>
      </c>
      <c r="BY38" s="413" t="str">
        <f t="shared" ca="1" si="35"/>
        <v/>
      </c>
      <c r="BZ38" s="412" t="str">
        <f ca="1">IF(OR(CA38="",CA38=0),"",MAX(BZ$5:BZ37)+1)</f>
        <v/>
      </c>
      <c r="CA38" s="316" t="str">
        <f ca="1">IFERROR(INDEX($AJ$38:$AJ$49, ROWS($CA$4:CA36)), IFERROR(INDEX($AN$38:$AN$49, ROWS($CA$4:CA36)-ROWS($AJ$38:$AJ$49)), IFERROR(INDEX($AR$38:$AR$49, ROWS($CA$4:CA36)-ROWS($AJ$38:$AJ$49)-ROWS($AN$38:$AN$49)),IFERROR(INDEX($AV$38:$AV$49, ROWS($CA$4:CA36)-ROWS($AJ$38:$AJ$49)-ROWS($AN$38:$AN$49)-ROWS($AR$38:$AR$49)),IFERROR(INDEX($AZ$38:$AZ$49, ROWS($CA$4:CA36)-ROWS($AJ$38:$AJ$49)-ROWS($AN$38:$AN$49)-ROWS($AR$38:$AR$49)-ROWS($AV$38:$AV$49)),IFERROR(INDEX($BD$38:$BD$49, ROWS($CA$4:CA36)-ROWS($AJ$38:$AJ$49)-ROWS($AN$38:$AN$49)-ROWS($AR$38:$AR$49)-ROWS($AV$38:$AV$49)-ROWS($AZ$38:$AZ$49)),IFERROR(INDEX($BH$38:$BH$49, ROWS($CA$4:CA36)-ROWS($AJ$38:$AJ$49)-ROWS($AN$38:$AN$49)-ROWS($AR$38:$AR$49)-ROWS($AV$38:$AV$49)-ROWS($AZ$38:$AZ$49)-ROWS($BD$38:$BD$49)), "")))))))</f>
        <v/>
      </c>
      <c r="CB38" s="316" t="str">
        <f t="shared" ca="1" si="36"/>
        <v/>
      </c>
      <c r="CC38" s="316" t="str">
        <f ca="1">IF(OR(CD38="",CD38=0),"",MAX(CC$5:CC37)+1)</f>
        <v/>
      </c>
      <c r="CD38" s="316" t="str">
        <f ca="1">IFERROR(INDEX($AK$38:$AK$49, ROWS($CD$4:CD36)), IFERROR(INDEX($AO$38:$AO$49, ROWS($CD$4:CD36)-ROWS($AK$38:$AK$49)), IFERROR(INDEX($AS$38:$AS$49, ROWS($CD$4:CD36)-ROWS($AK$38:$AK$49)-ROWS($AO$38:$AO$49)),IFERROR(INDEX($AW$38:$AW$49, ROWS($CD$4:CD36)-ROWS($AK$38:$AK$49)-ROWS($AO$38:$AO$49)-ROWS($AS$38:$AS$49)),IFERROR(INDEX($BA$38:$BA$49, ROWS($CD$4:CD36)-ROWS($AK$38:$AK$49)-ROWS($AO$38:$AO$49)-ROWS($AS$38:$AS$49)-ROWS($AW$38:$AW$49)),IFERROR(INDEX($BE$38:$BE$49, ROWS($CD$4:CD36)-ROWS($AK$38:$AK$49)-ROWS($AO$38:$AO$49)-ROWS($AS$38:$AS$49)-ROWS($AW$38:$AW$49)-ROWS($BA$38:$BA$49)),IFERROR(INDEX($BI$38:$BI$49, ROWS($CD$4:CD36)-ROWS($AK$38:$AK$49)-ROWS($AO$38:$AO$49)-ROWS($AS$38:$AS$49)-ROWS($AW$38:$AW$49)-ROWS($BA$38:$BA$49)-ROWS($BE$38:$BE$49)), "")))))))</f>
        <v/>
      </c>
      <c r="CE38" s="316" t="str">
        <f t="shared" ca="1" si="37"/>
        <v/>
      </c>
      <c r="CF38" s="413" t="str">
        <f t="shared" ca="1" si="38"/>
        <v/>
      </c>
      <c r="CG38" s="412" t="str">
        <f ca="1">IF(OR(CH38="",CH38=0),"",MAX(CG$5:CG37)+1)</f>
        <v/>
      </c>
      <c r="CH38" s="316" t="str">
        <f ca="1">IFERROR(INDEX($AJ$54:$AJ$65, ROWS($CH$4:CH36)), IFERROR(INDEX($AN$54:$AN$65, ROWS($CH$4:CH36)-ROWS($AJ$54:$AJ$65)), IFERROR(INDEX($AR$54:$AR$65, ROWS($CH$4:CH36)-ROWS($AJ$54:$AJ$65)-ROWS($AN$54:$AN$65)),IFERROR(INDEX($AV$54:$AV$65, ROWS($CH$4:CH36)-ROWS($AJ$54:$AJ$65)-ROWS($AN$54:$AN$65)-ROWS($AR$54:$AR$65)),IFERROR(INDEX($AZ$54:$AZ$65, ROWS($CH$4:CH36)-ROWS($AJ$54:$AJ$65)-ROWS($AN$54:$AN$65)-ROWS($AR$54:$AR$65)-ROWS($AV$54:$AV$65)),IFERROR(INDEX($BD$54:$BD$65, ROWS($CH$4:CH36)-ROWS($AJ$54:$AJ$65)-ROWS($AN$54:$AN$65)-ROWS($AR$54:$AR$65)-ROWS($AV$54:$AV$65)-ROWS($AZ$54:$AZ$65)),IFERROR(INDEX($BH$54:$BH$65, ROWS($CH$4:CH36)-ROWS($AJ$54:$AJ$65)-ROWS($AN$54:$AN$65)-ROWS($AR$54:$AR$65)-ROWS($AV$54:$AV$65)-ROWS($AZ$54:$AZ$65)-ROWS($BD$54:$BD$65)), "")))))))</f>
        <v/>
      </c>
      <c r="CI38" s="316" t="str">
        <f t="shared" ca="1" si="39"/>
        <v/>
      </c>
      <c r="CJ38" s="316" t="str">
        <f ca="1">IF(OR(CK38="",CK38=0),"",MAX(CJ$5:CJ37)+1)</f>
        <v/>
      </c>
      <c r="CK38" s="316" t="str">
        <f ca="1">IFERROR(INDEX($AK$54:$AK$65, ROWS($CK$4:CK36)), IFERROR(INDEX($AO$54:$AO$65, ROWS($CK$4:CK36)-ROWS($AK$54:$AK$65)), IFERROR(INDEX($AS$54:$AS$65, ROWS($CK$4:CK36)-ROWS($AK$54:$AK$65)-ROWS($AO$54:$AO$65)),IFERROR(INDEX($AW$54:$AW$65, ROWS($CK$4:CK36)-ROWS($AK$54:$AK$65)-ROWS($AO$54:$AO$65)-ROWS($AS$54:$AS$65)),IFERROR(INDEX($BA$54:$BA$65, ROWS($CK$4:CK36)-ROWS($AK$54:$AK$65)-ROWS($AO$54:$AO$65)-ROWS($AS$54:$AS$65)-ROWS($AW$54:$AW$65)),IFERROR(INDEX($BE$54:$BE$65, ROWS($CK$4:CK36)-ROWS($AK$54:$AK$65)-ROWS($AO$54:$AO$65)-ROWS($AS$54:$AS$65)-ROWS($AW$54:$AW$65)-ROWS($BA$54:$BA$65)),IFERROR(INDEX($BI$54:$BI$65, ROWS($CK$4:CK36)-ROWS($AK$54:$AK$65)-ROWS($AO$54:$AO$65)-ROWS($AS$54:$AS$65)-ROWS($AW$54:$AW$65)-ROWS($BA$54:$BA$65)-ROWS($BE$54:$BE$65)), "")))))))</f>
        <v/>
      </c>
      <c r="CL38" s="316" t="str">
        <f t="shared" ca="1" si="40"/>
        <v/>
      </c>
      <c r="CM38" s="413" t="str">
        <f t="shared" ca="1" si="41"/>
        <v/>
      </c>
      <c r="CN38" s="412" t="str">
        <f ca="1">IF(OR(CO38="",CO38=0),"",MAX(CN$5:CN37)+1)</f>
        <v/>
      </c>
      <c r="CO38" s="316" t="str">
        <f ca="1">IFERROR(INDEX($AJ$70:$AJ$81, ROWS($CO$4:CO36)), IFERROR(INDEX($AN$70:$AN$81, ROWS($CO$4:CO36)-ROWS($AJ$70:$AJ$81)), IFERROR(INDEX($AR$70:$AR$81, ROWS($CO$4:CO36)-ROWS($AJ$70:$AJ$81)-ROWS($AN$70:$AN$81)),IFERROR(INDEX($AV$70:$AV$81, ROWS($CO$4:CO36)-ROWS($AJ$70:$AJ$81)-ROWS($AN$70:$AN$81)-ROWS($AR$70:$AR$81)),IFERROR(INDEX($AZ$70:$AZ$81, ROWS($CO$4:CO36)-ROWS($AJ$70:$AJ$81)-ROWS($AN$70:$AN$81)-ROWS($AR$70:$AR$81)-ROWS($AV$70:$AV$81)),IFERROR(INDEX($BD$70:$BD$81, ROWS($CO$4:CO36)-ROWS($AJ$70:$AJ$81)-ROWS($AN$70:$AN$81)-ROWS($AR$70:$AR$81)-ROWS($AV$70:$AV$81)-ROWS($AZ$70:$AZ$81)),IFERROR(INDEX($BH$70:$BH$81, ROWS($CO$4:CO36)-ROWS($AJ$70:$AJ$81)-ROWS($AN$70:$AN$81)-ROWS($AR$70:$AR$81)-ROWS($AV$70:$AV$81)-ROWS($AZ$70:$AZ$81)-ROWS($BD$70:$BD$81)), "")))))))</f>
        <v/>
      </c>
      <c r="CP38" s="316" t="str">
        <f t="shared" ca="1" si="42"/>
        <v/>
      </c>
      <c r="CQ38" s="316" t="str">
        <f ca="1">IF(OR(CR38="",CR38=0),"",MAX(CQ$5:CQ37)+1)</f>
        <v/>
      </c>
      <c r="CR38" s="316" t="str">
        <f ca="1">IFERROR(INDEX($AK$70:$AK$81, ROWS($CR$4:CR36)), IFERROR(INDEX($AO$70:$AO$81, ROWS($CR$4:CR36)-ROWS($AK$70:$AK$81)), IFERROR(INDEX($AS$70:$AS$81, ROWS($CR$4:CR36)-ROWS($AK$70:$AK$81)-ROWS($AO$70:$AO$81)),IFERROR(INDEX($AW$70:$AW$81, ROWS($CR$4:CR36)-ROWS($AK$70:$AK$81)-ROWS($AO$70:$AO$81)-ROWS($AS$70:$AS$81)),IFERROR(INDEX($BA$70:$BA$81, ROWS($CR$4:CR36)-ROWS($AK$70:$AK$81)-ROWS($AO$70:$AO$81)-ROWS($AS$70:$AS$81)-ROWS($AW$70:$AW$81)),IFERROR(INDEX($BE$70:$BE$81, ROWS($CR$4:CR36)-ROWS($AK$70:$AK$81)-ROWS($AO$70:$AO$81)-ROWS($AS$70:$AS$81)-ROWS($AW$70:$AW$81)-ROWS($BA$70:$BA$81)),IFERROR(INDEX($BI$70:$BI$81, ROWS($CR$4:CR36)-ROWS($AK$70:$AK$81)-ROWS($AO$70:$AO$81)-ROWS($AS$70:$AS$81)-ROWS($AW$70:$AW$81)-ROWS($BA$70:$BA$81)-ROWS($BE$70:$BE$81)), "")))))))</f>
        <v/>
      </c>
      <c r="CS38" s="316" t="str">
        <f t="shared" ca="1" si="43"/>
        <v/>
      </c>
      <c r="CT38" s="413" t="str">
        <f t="shared" ca="1" si="44"/>
        <v/>
      </c>
      <c r="CU38" s="412" t="str">
        <f>IF(OR(CV38="",CV38=0),"",MAX(CU$5:CU37)+1)</f>
        <v/>
      </c>
      <c r="CV38" s="316" t="str">
        <f>IFERROR(INDEX($AJ$86:$AJ$97, ROWS($CV$4:CV36)), IFERROR(INDEX($AN$86:$AN$97, ROWS($CV$4:CV36)-ROWS($AJ$86:$AJ$97)), ""))</f>
        <v/>
      </c>
      <c r="CW38" s="316" t="str">
        <f t="shared" si="45"/>
        <v/>
      </c>
      <c r="CX38" s="316" t="str">
        <f>IF(OR(CY38="",CY38=0),"",MAX(CX$5:CX37)+1)</f>
        <v/>
      </c>
      <c r="CY38" s="316" t="str">
        <f>IFERROR(INDEX($AK$86:$AK$97, ROWS($CY$4:CY36)), IFERROR(INDEX($AO$86:$AO$97, ROWS($CY$4:CY36)-ROWS($AK$86:$AK$97)), ""))</f>
        <v/>
      </c>
      <c r="CZ38" s="316" t="str">
        <f t="shared" si="46"/>
        <v/>
      </c>
      <c r="DA38" s="413" t="str">
        <f t="shared" si="47"/>
        <v/>
      </c>
      <c r="DC38" s="438" t="str">
        <f ca="1">IF(OR(DD38="",DD38=0),"",MAX(DC$25:DC37)+1)</f>
        <v/>
      </c>
      <c r="DD38" s="434" t="str">
        <f t="shared" ca="1" si="90"/>
        <v/>
      </c>
      <c r="DE38" s="413" t="str">
        <f t="shared" ca="1" si="91"/>
        <v/>
      </c>
      <c r="DF38" s="431" t="str">
        <f ca="1">IF(OR(DG38="",DG38=0),"",MAX(DF$25:DF37)+1)</f>
        <v/>
      </c>
      <c r="DG38" s="412" t="str">
        <f t="shared" ca="1" si="92"/>
        <v/>
      </c>
      <c r="DH38" s="413" t="str">
        <f t="shared" ca="1" si="93"/>
        <v/>
      </c>
      <c r="DI38" s="412" t="str">
        <f t="shared" ca="1" si="94"/>
        <v/>
      </c>
      <c r="DJ38" s="413" t="str">
        <f t="shared" ca="1" si="95"/>
        <v/>
      </c>
      <c r="DK38" s="412" t="str">
        <f t="shared" ca="1" si="96"/>
        <v/>
      </c>
      <c r="DL38" s="413" t="str">
        <f t="shared" ca="1" si="97"/>
        <v/>
      </c>
    </row>
    <row r="39" spans="1:123" s="278" customFormat="1" ht="15" customHeight="1" x14ac:dyDescent="0.3">
      <c r="A39" s="1183" t="s">
        <v>478</v>
      </c>
      <c r="B39" s="1182"/>
      <c r="C39" s="1183" t="s">
        <v>478</v>
      </c>
      <c r="D39" s="1182"/>
      <c r="E39" s="284"/>
      <c r="F39" s="283"/>
      <c r="G39" s="283"/>
      <c r="H39" s="283"/>
      <c r="I39" s="283"/>
      <c r="J39" s="283"/>
      <c r="M39" s="282"/>
      <c r="N39" s="281"/>
      <c r="P39" s="295" t="str">
        <f t="shared" si="101"/>
        <v/>
      </c>
      <c r="Q39" s="295" t="str">
        <f t="shared" si="100"/>
        <v/>
      </c>
      <c r="R39" s="295" t="str">
        <f t="shared" si="100"/>
        <v/>
      </c>
      <c r="S39" s="296" t="str">
        <f t="shared" si="100"/>
        <v/>
      </c>
      <c r="T39" s="295" t="str">
        <f t="shared" si="100"/>
        <v/>
      </c>
      <c r="U39" s="295" t="str">
        <f t="shared" si="100"/>
        <v/>
      </c>
      <c r="V39" s="1158"/>
      <c r="W39" s="1159"/>
      <c r="X39" s="445"/>
      <c r="Y39"/>
      <c r="AB39" s="261"/>
      <c r="AC39" s="358" t="str">
        <f>IF('Data Entry'!H23="","",'Data Entry'!H23)</f>
        <v/>
      </c>
      <c r="AD39" s="356" t="str">
        <f>IF('Data Entry'!G23="","",'Data Entry'!G23)</f>
        <v/>
      </c>
      <c r="AE39" s="363" t="str">
        <f>IF('Data Entry'!J23="","",'Data Entry'!J23)</f>
        <v/>
      </c>
      <c r="AF39" s="402" t="str">
        <f>IF('Data Entry'!I23="","",'Data Entry'!I23)</f>
        <v/>
      </c>
      <c r="AG39" s="301"/>
      <c r="AH39"/>
      <c r="AI39" s="304">
        <f t="shared" ref="AI39:AI49" ca="1" si="123">IFERROR(MATCH($AI$36,OFFSET($AC$1,AI38,,1000),0)+AI38,"")</f>
        <v>133</v>
      </c>
      <c r="AJ39" s="305" t="str">
        <f t="shared" ca="1" si="102"/>
        <v>Groceries</v>
      </c>
      <c r="AK39" s="306">
        <f t="shared" ca="1" si="103"/>
        <v>125</v>
      </c>
      <c r="AL39" s="307" t="str">
        <f t="shared" ca="1" si="104"/>
        <v>Liquid Bills</v>
      </c>
      <c r="AM39" s="304">
        <f t="shared" ref="AM39:AM49" ca="1" si="124">IFERROR(MATCH($AM$36,OFFSET($AC$1,AM38,,1000),0)+AM38,"")</f>
        <v>65</v>
      </c>
      <c r="AN39" s="305" t="str">
        <f t="shared" ca="1" si="105"/>
        <v>Paycheck 2</v>
      </c>
      <c r="AO39" s="306">
        <f t="shared" ca="1" si="106"/>
        <v>400</v>
      </c>
      <c r="AP39" s="307" t="str">
        <f t="shared" ca="1" si="107"/>
        <v>Income</v>
      </c>
      <c r="AQ39" s="304" t="str">
        <f t="shared" ref="AQ39:AQ49" ca="1" si="125">IFERROR(MATCH($AQ$36,OFFSET($AC$1,AQ38,,1000),0)+AQ38,"")</f>
        <v/>
      </c>
      <c r="AR39" s="305" t="str">
        <f t="shared" ca="1" si="108"/>
        <v/>
      </c>
      <c r="AS39" s="306" t="str">
        <f t="shared" ca="1" si="109"/>
        <v/>
      </c>
      <c r="AT39" s="307" t="str">
        <f t="shared" ca="1" si="110"/>
        <v/>
      </c>
      <c r="AU39" s="304">
        <f t="shared" ref="AU39:AU49" ca="1" si="126">IFERROR(MATCH($AU$36,OFFSET($AC$1,AU38,,1000),0)+AU38,"")</f>
        <v>31</v>
      </c>
      <c r="AV39" s="305" t="str">
        <f t="shared" ca="1" si="111"/>
        <v>D. Store Card 2</v>
      </c>
      <c r="AW39" s="306">
        <f t="shared" ca="1" si="112"/>
        <v>30</v>
      </c>
      <c r="AX39" s="307">
        <f t="shared" ca="1" si="113"/>
        <v>350</v>
      </c>
      <c r="AY39" s="304" t="str">
        <f t="shared" ref="AY39:AY49" ca="1" si="127">IFERROR(MATCH($AY$36,OFFSET($AC$1,AY38,,1000),0)+AY38,"")</f>
        <v/>
      </c>
      <c r="AZ39" s="305" t="str">
        <f t="shared" ca="1" si="114"/>
        <v/>
      </c>
      <c r="BA39" s="306" t="str">
        <f t="shared" ca="1" si="115"/>
        <v/>
      </c>
      <c r="BB39" s="307" t="str">
        <f t="shared" ca="1" si="116"/>
        <v/>
      </c>
      <c r="BC39" s="304">
        <f t="shared" ref="BC39:BC49" ca="1" si="128">IFERROR(MATCH($BC$36,OFFSET($AC$1,BC38,,1000),0)+BC38,"")</f>
        <v>29</v>
      </c>
      <c r="BD39" s="305" t="str">
        <f t="shared" ca="1" si="117"/>
        <v>Credit Card 2</v>
      </c>
      <c r="BE39" s="306">
        <f t="shared" ca="1" si="118"/>
        <v>60</v>
      </c>
      <c r="BF39" s="307">
        <f t="shared" ca="1" si="119"/>
        <v>1400</v>
      </c>
      <c r="BG39" s="304" t="str">
        <f t="shared" ref="BG39:BG49" ca="1" si="129">IFERROR(MATCH($BG$36,OFFSET($AC$1,BG38,,1000),0)+BG38,"")</f>
        <v/>
      </c>
      <c r="BH39" s="305" t="str">
        <f t="shared" ca="1" si="120"/>
        <v/>
      </c>
      <c r="BI39" s="306" t="str">
        <f t="shared" ca="1" si="121"/>
        <v/>
      </c>
      <c r="BJ39" s="307" t="str">
        <f t="shared" ca="1" si="122"/>
        <v/>
      </c>
      <c r="BL39" s="412" t="str">
        <f ca="1">IF(OR(BM39="",BM39=0),"",MAX(BL$5:BL38)+1)</f>
        <v/>
      </c>
      <c r="BM39" s="316" t="str">
        <f ca="1">IFERROR(INDEX($AJ$6:$AJ$17, ROWS(BM$4:$BM37)), IFERROR(INDEX($AN$6:$AN$17, ROWS(BM$4:$BM37)-ROWS($AJ$6:$AJ$17)), IFERROR(INDEX($AR$6:$AR$17, ROWS(BM$4:$BM37)-ROWS($AJ$6:$AJ$17)-ROWS($AN$6:$AN$17)),IFERROR(INDEX($AV$6:$AV$17, ROWS(BM$4:$BM37)-ROWS($AJ$6:$AJ$17)-ROWS($AN$6:$AN$17)-ROWS($AR$6:$AR$17)),IFERROR(INDEX($AZ$6:$AZ$17, ROWS(BM$4:$BM37)-ROWS($AJ$6:$AJ$17)-ROWS($AN$6:$AN$17)-ROWS($AR$6:$AR$17)-ROWS($AV$6:$AV$17)),IFERROR(INDEX($BD$6:$BD$17, ROWS(BM$4:$BM37)-ROWS($AJ$6:$AJ$17)-ROWS($AN$6:$AN$17)-ROWS($AR$6:$AR$17)-ROWS($AV$6:$AV$17)-ROWS($AZ$6:$AZ$17)),IFERROR(INDEX($BH$6:$BH$17, ROWS(BM$4:$BM37)-ROWS($AJ$6:$AJ$17)-ROWS($AN$6:$AN$17)-ROWS($AR$6:$AR$17)-ROWS($AV$6:$AV$17)-ROWS($AZ$6:$AZ$17)-ROWS($BD$6:$BD$17)), "")))))))</f>
        <v/>
      </c>
      <c r="BN39" s="316" t="str">
        <f t="shared" ca="1" si="30"/>
        <v/>
      </c>
      <c r="BO39" s="316" t="str">
        <f ca="1">IF(OR(BP39="",BP39=0),"",MAX(BO$5:BO38)+1)</f>
        <v/>
      </c>
      <c r="BP39" s="316" t="str">
        <f ca="1">IFERROR(INDEX($AK$6:$AK$17, ROWS($BP$4:BP37)), IFERROR(INDEX($AO$6:$AO$17, ROWS($BP$4:BP37)-ROWS($AK$6:$AK$17)), IFERROR(INDEX($AS$6:$AS$17, ROWS($BP$4:BP37)-ROWS($AK$6:$AK$17)-ROWS($AO$6:$AO$17)),IFERROR(INDEX($AW$6:$AW$17, ROWS($BP$4:BP37)-ROWS($AK$6:$AK$17)-ROWS($AO$6:$AO$17)-ROWS($AS$6:$AS$17)),IFERROR(INDEX($BA$6:$BA$17, ROWS($BP$4:BP37)-ROWS($AK$6:$AK$17)-ROWS($AO$6:$AO$17)-ROWS($AS$6:$AS$17)-ROWS($AW$6:$AW$17)),IFERROR(INDEX($BE$6:$BE$17, ROWS($BP$4:BP37)-ROWS($AK$6:$AK$17)-ROWS($AO$6:$AO$17)-ROWS($AS$6:$AS$17)-ROWS($AW$6:$AW$17)-ROWS($BA$6:$BA$17)),IFERROR(INDEX($BI$6:$BI$17, ROWS($BP$4:BP37)-ROWS($AK$6:$AK$17)-ROWS($AO$6:$AO$17)-ROWS($AS$6:$AS$17)-ROWS($AW$6:$AW$17)-ROWS($BA$6:$BA$17)-ROWS($BE$6:$BE$17)), "")))))))</f>
        <v/>
      </c>
      <c r="BQ39" s="316" t="str">
        <f t="shared" ca="1" si="31"/>
        <v/>
      </c>
      <c r="BR39" s="413" t="str">
        <f t="shared" ca="1" si="32"/>
        <v/>
      </c>
      <c r="BS39" s="412" t="str">
        <f ca="1">IF(OR(BT39="",BT39=0),"",MAX(BS$5:BS38)+1)</f>
        <v/>
      </c>
      <c r="BT39" s="316" t="str">
        <f ca="1">IFERROR(INDEX($AJ$22:$AJ$33, ROWS($BT$4:BT37)), IFERROR(INDEX($AN$22:$AN$33, ROWS($BT$4:BT37)-ROWS($AJ$22:$AJ$33)), IFERROR(INDEX($AR$22:$AR$33, ROWS($BT$4:BT37)-ROWS($AJ$22:$AJ$33)-ROWS($AN$22:$AN$33)),IFERROR(INDEX($AV$22:$AV$33, ROWS($BT$4:BT37)-ROWS($AJ$22:$AJ$33)-ROWS($AN$22:$AN$33)-ROWS($AR$22:$AR$33)),IFERROR(INDEX($AZ$22:$AZ$33, ROWS($BT$4:BT37)-ROWS($AJ$22:$AJ$33)-ROWS($AN$22:$AN$33)-ROWS($AR$22:$AR$33)-ROWS($AV$22:$AV$33)),IFERROR(INDEX($BD$22:$BD$33, ROWS($BT$4:BT37)-ROWS($AJ$22:$AJ$33)-ROWS($AN$22:$AN$33)-ROWS($AR$22:$AR$33)-ROWS($AV$22:$AV$33)-ROWS($AZ$22:$AZ$33)),IFERROR(INDEX($BH$22:$BH$33, ROWS($BT$4:BT37)-ROWS($AJ$22:$AJ$33)-ROWS($AN$22:$AN$33)-ROWS($AR$22:$AR$33)-ROWS($AV$22:$AV$33)-ROWS($AZ$22:$AZ$33)-ROWS($BD$22:$BD$33)), "")))))))</f>
        <v/>
      </c>
      <c r="BU39" s="316" t="str">
        <f t="shared" ca="1" si="33"/>
        <v/>
      </c>
      <c r="BV39" s="316" t="str">
        <f ca="1">IF(OR(BW39="",BW39=0),"",MAX(BV$5:BV38)+1)</f>
        <v/>
      </c>
      <c r="BW39" s="316" t="str">
        <f ca="1">IFERROR(INDEX($AK$22:$AK$33, ROWS($BW$4:BW37)), IFERROR(INDEX($AO$22:$AO$33, ROWS($BW$4:BW37)-ROWS($AK$22:$AK$33)), IFERROR(INDEX($AS$22:$AS$33, ROWS($BW$4:BW37)-ROWS($AK$22:$AK$33)-ROWS($AO$22:$AO$33)),IFERROR(INDEX($AW$22:$AW$33, ROWS($BW$4:BW37)-ROWS($AK$22:$AK$33)-ROWS($AO$22:$AO$33)-ROWS($AS$22:$AS$33)),IFERROR(INDEX($BA$22:$BA$33, ROWS($BW$4:BW37)-ROWS($AK$22:$AK$33)-ROWS($AO$22:$AO$33)-ROWS($AS$22:$AS$33)-ROWS($AW$22:$AW$33)),IFERROR(INDEX($BE$22:$BE$33, ROWS($BW$4:BW37)-ROWS($AK$22:$AK$33)-ROWS($AO$22:$AO$33)-ROWS($AS$22:$AS$33)-ROWS($AW$22:$AW$33)-ROWS($BA$22:$BA$33)),IFERROR(INDEX($BI$22:$BI$33, ROWS($BW$4:BW37)-ROWS($AK$22:$AK$33)-ROWS($AO$22:$AO$33)-ROWS($AS$22:$AS$33)-ROWS($AW$22:$AW$33)-ROWS($BA$22:$BA$33)-ROWS($BE$22:$BE$33)), "")))))))</f>
        <v/>
      </c>
      <c r="BX39" s="316" t="str">
        <f t="shared" ca="1" si="34"/>
        <v/>
      </c>
      <c r="BY39" s="413" t="str">
        <f t="shared" ca="1" si="35"/>
        <v/>
      </c>
      <c r="BZ39" s="412" t="str">
        <f ca="1">IF(OR(CA39="",CA39=0),"",MAX(BZ$5:BZ38)+1)</f>
        <v/>
      </c>
      <c r="CA39" s="316" t="str">
        <f ca="1">IFERROR(INDEX($AJ$38:$AJ$49, ROWS($CA$4:CA37)), IFERROR(INDEX($AN$38:$AN$49, ROWS($CA$4:CA37)-ROWS($AJ$38:$AJ$49)), IFERROR(INDEX($AR$38:$AR$49, ROWS($CA$4:CA37)-ROWS($AJ$38:$AJ$49)-ROWS($AN$38:$AN$49)),IFERROR(INDEX($AV$38:$AV$49, ROWS($CA$4:CA37)-ROWS($AJ$38:$AJ$49)-ROWS($AN$38:$AN$49)-ROWS($AR$38:$AR$49)),IFERROR(INDEX($AZ$38:$AZ$49, ROWS($CA$4:CA37)-ROWS($AJ$38:$AJ$49)-ROWS($AN$38:$AN$49)-ROWS($AR$38:$AR$49)-ROWS($AV$38:$AV$49)),IFERROR(INDEX($BD$38:$BD$49, ROWS($CA$4:CA37)-ROWS($AJ$38:$AJ$49)-ROWS($AN$38:$AN$49)-ROWS($AR$38:$AR$49)-ROWS($AV$38:$AV$49)-ROWS($AZ$38:$AZ$49)),IFERROR(INDEX($BH$38:$BH$49, ROWS($CA$4:CA37)-ROWS($AJ$38:$AJ$49)-ROWS($AN$38:$AN$49)-ROWS($AR$38:$AR$49)-ROWS($AV$38:$AV$49)-ROWS($AZ$38:$AZ$49)-ROWS($BD$38:$BD$49)), "")))))))</f>
        <v/>
      </c>
      <c r="CB39" s="316" t="str">
        <f t="shared" ca="1" si="36"/>
        <v/>
      </c>
      <c r="CC39" s="316" t="str">
        <f ca="1">IF(OR(CD39="",CD39=0),"",MAX(CC$5:CC38)+1)</f>
        <v/>
      </c>
      <c r="CD39" s="316" t="str">
        <f ca="1">IFERROR(INDEX($AK$38:$AK$49, ROWS($CD$4:CD37)), IFERROR(INDEX($AO$38:$AO$49, ROWS($CD$4:CD37)-ROWS($AK$38:$AK$49)), IFERROR(INDEX($AS$38:$AS$49, ROWS($CD$4:CD37)-ROWS($AK$38:$AK$49)-ROWS($AO$38:$AO$49)),IFERROR(INDEX($AW$38:$AW$49, ROWS($CD$4:CD37)-ROWS($AK$38:$AK$49)-ROWS($AO$38:$AO$49)-ROWS($AS$38:$AS$49)),IFERROR(INDEX($BA$38:$BA$49, ROWS($CD$4:CD37)-ROWS($AK$38:$AK$49)-ROWS($AO$38:$AO$49)-ROWS($AS$38:$AS$49)-ROWS($AW$38:$AW$49)),IFERROR(INDEX($BE$38:$BE$49, ROWS($CD$4:CD37)-ROWS($AK$38:$AK$49)-ROWS($AO$38:$AO$49)-ROWS($AS$38:$AS$49)-ROWS($AW$38:$AW$49)-ROWS($BA$38:$BA$49)),IFERROR(INDEX($BI$38:$BI$49, ROWS($CD$4:CD37)-ROWS($AK$38:$AK$49)-ROWS($AO$38:$AO$49)-ROWS($AS$38:$AS$49)-ROWS($AW$38:$AW$49)-ROWS($BA$38:$BA$49)-ROWS($BE$38:$BE$49)), "")))))))</f>
        <v/>
      </c>
      <c r="CE39" s="316" t="str">
        <f t="shared" ca="1" si="37"/>
        <v/>
      </c>
      <c r="CF39" s="413" t="str">
        <f t="shared" ca="1" si="38"/>
        <v/>
      </c>
      <c r="CG39" s="412" t="str">
        <f ca="1">IF(OR(CH39="",CH39=0),"",MAX(CG$5:CG38)+1)</f>
        <v/>
      </c>
      <c r="CH39" s="316" t="str">
        <f ca="1">IFERROR(INDEX($AJ$54:$AJ$65, ROWS($CH$4:CH37)), IFERROR(INDEX($AN$54:$AN$65, ROWS($CH$4:CH37)-ROWS($AJ$54:$AJ$65)), IFERROR(INDEX($AR$54:$AR$65, ROWS($CH$4:CH37)-ROWS($AJ$54:$AJ$65)-ROWS($AN$54:$AN$65)),IFERROR(INDEX($AV$54:$AV$65, ROWS($CH$4:CH37)-ROWS($AJ$54:$AJ$65)-ROWS($AN$54:$AN$65)-ROWS($AR$54:$AR$65)),IFERROR(INDEX($AZ$54:$AZ$65, ROWS($CH$4:CH37)-ROWS($AJ$54:$AJ$65)-ROWS($AN$54:$AN$65)-ROWS($AR$54:$AR$65)-ROWS($AV$54:$AV$65)),IFERROR(INDEX($BD$54:$BD$65, ROWS($CH$4:CH37)-ROWS($AJ$54:$AJ$65)-ROWS($AN$54:$AN$65)-ROWS($AR$54:$AR$65)-ROWS($AV$54:$AV$65)-ROWS($AZ$54:$AZ$65)),IFERROR(INDEX($BH$54:$BH$65, ROWS($CH$4:CH37)-ROWS($AJ$54:$AJ$65)-ROWS($AN$54:$AN$65)-ROWS($AR$54:$AR$65)-ROWS($AV$54:$AV$65)-ROWS($AZ$54:$AZ$65)-ROWS($BD$54:$BD$65)), "")))))))</f>
        <v/>
      </c>
      <c r="CI39" s="316" t="str">
        <f t="shared" ca="1" si="39"/>
        <v/>
      </c>
      <c r="CJ39" s="316" t="str">
        <f ca="1">IF(OR(CK39="",CK39=0),"",MAX(CJ$5:CJ38)+1)</f>
        <v/>
      </c>
      <c r="CK39" s="316" t="str">
        <f ca="1">IFERROR(INDEX($AK$54:$AK$65, ROWS($CK$4:CK37)), IFERROR(INDEX($AO$54:$AO$65, ROWS($CK$4:CK37)-ROWS($AK$54:$AK$65)), IFERROR(INDEX($AS$54:$AS$65, ROWS($CK$4:CK37)-ROWS($AK$54:$AK$65)-ROWS($AO$54:$AO$65)),IFERROR(INDEX($AW$54:$AW$65, ROWS($CK$4:CK37)-ROWS($AK$54:$AK$65)-ROWS($AO$54:$AO$65)-ROWS($AS$54:$AS$65)),IFERROR(INDEX($BA$54:$BA$65, ROWS($CK$4:CK37)-ROWS($AK$54:$AK$65)-ROWS($AO$54:$AO$65)-ROWS($AS$54:$AS$65)-ROWS($AW$54:$AW$65)),IFERROR(INDEX($BE$54:$BE$65, ROWS($CK$4:CK37)-ROWS($AK$54:$AK$65)-ROWS($AO$54:$AO$65)-ROWS($AS$54:$AS$65)-ROWS($AW$54:$AW$65)-ROWS($BA$54:$BA$65)),IFERROR(INDEX($BI$54:$BI$65, ROWS($CK$4:CK37)-ROWS($AK$54:$AK$65)-ROWS($AO$54:$AO$65)-ROWS($AS$54:$AS$65)-ROWS($AW$54:$AW$65)-ROWS($BA$54:$BA$65)-ROWS($BE$54:$BE$65)), "")))))))</f>
        <v/>
      </c>
      <c r="CL39" s="316" t="str">
        <f t="shared" ca="1" si="40"/>
        <v/>
      </c>
      <c r="CM39" s="413" t="str">
        <f t="shared" ca="1" si="41"/>
        <v/>
      </c>
      <c r="CN39" s="412" t="str">
        <f ca="1">IF(OR(CO39="",CO39=0),"",MAX(CN$5:CN38)+1)</f>
        <v/>
      </c>
      <c r="CO39" s="316" t="str">
        <f ca="1">IFERROR(INDEX($AJ$70:$AJ$81, ROWS($CO$4:CO37)), IFERROR(INDEX($AN$70:$AN$81, ROWS($CO$4:CO37)-ROWS($AJ$70:$AJ$81)), IFERROR(INDEX($AR$70:$AR$81, ROWS($CO$4:CO37)-ROWS($AJ$70:$AJ$81)-ROWS($AN$70:$AN$81)),IFERROR(INDEX($AV$70:$AV$81, ROWS($CO$4:CO37)-ROWS($AJ$70:$AJ$81)-ROWS($AN$70:$AN$81)-ROWS($AR$70:$AR$81)),IFERROR(INDEX($AZ$70:$AZ$81, ROWS($CO$4:CO37)-ROWS($AJ$70:$AJ$81)-ROWS($AN$70:$AN$81)-ROWS($AR$70:$AR$81)-ROWS($AV$70:$AV$81)),IFERROR(INDEX($BD$70:$BD$81, ROWS($CO$4:CO37)-ROWS($AJ$70:$AJ$81)-ROWS($AN$70:$AN$81)-ROWS($AR$70:$AR$81)-ROWS($AV$70:$AV$81)-ROWS($AZ$70:$AZ$81)),IFERROR(INDEX($BH$70:$BH$81, ROWS($CO$4:CO37)-ROWS($AJ$70:$AJ$81)-ROWS($AN$70:$AN$81)-ROWS($AR$70:$AR$81)-ROWS($AV$70:$AV$81)-ROWS($AZ$70:$AZ$81)-ROWS($BD$70:$BD$81)), "")))))))</f>
        <v/>
      </c>
      <c r="CP39" s="316" t="str">
        <f t="shared" ca="1" si="42"/>
        <v/>
      </c>
      <c r="CQ39" s="316" t="str">
        <f ca="1">IF(OR(CR39="",CR39=0),"",MAX(CQ$5:CQ38)+1)</f>
        <v/>
      </c>
      <c r="CR39" s="316" t="str">
        <f ca="1">IFERROR(INDEX($AK$70:$AK$81, ROWS($CR$4:CR37)), IFERROR(INDEX($AO$70:$AO$81, ROWS($CR$4:CR37)-ROWS($AK$70:$AK$81)), IFERROR(INDEX($AS$70:$AS$81, ROWS($CR$4:CR37)-ROWS($AK$70:$AK$81)-ROWS($AO$70:$AO$81)),IFERROR(INDEX($AW$70:$AW$81, ROWS($CR$4:CR37)-ROWS($AK$70:$AK$81)-ROWS($AO$70:$AO$81)-ROWS($AS$70:$AS$81)),IFERROR(INDEX($BA$70:$BA$81, ROWS($CR$4:CR37)-ROWS($AK$70:$AK$81)-ROWS($AO$70:$AO$81)-ROWS($AS$70:$AS$81)-ROWS($AW$70:$AW$81)),IFERROR(INDEX($BE$70:$BE$81, ROWS($CR$4:CR37)-ROWS($AK$70:$AK$81)-ROWS($AO$70:$AO$81)-ROWS($AS$70:$AS$81)-ROWS($AW$70:$AW$81)-ROWS($BA$70:$BA$81)),IFERROR(INDEX($BI$70:$BI$81, ROWS($CR$4:CR37)-ROWS($AK$70:$AK$81)-ROWS($AO$70:$AO$81)-ROWS($AS$70:$AS$81)-ROWS($AW$70:$AW$81)-ROWS($BA$70:$BA$81)-ROWS($BE$70:$BE$81)), "")))))))</f>
        <v/>
      </c>
      <c r="CS39" s="316" t="str">
        <f t="shared" ca="1" si="43"/>
        <v/>
      </c>
      <c r="CT39" s="413" t="str">
        <f t="shared" ca="1" si="44"/>
        <v/>
      </c>
      <c r="CU39" s="412" t="str">
        <f>IF(OR(CV39="",CV39=0),"",MAX(CU$5:CU38)+1)</f>
        <v/>
      </c>
      <c r="CV39" s="316" t="str">
        <f>IFERROR(INDEX($AJ$86:$AJ$97, ROWS($CV$4:CV37)), IFERROR(INDEX($AN$86:$AN$97, ROWS($CV$4:CV37)-ROWS($AJ$86:$AJ$97)), ""))</f>
        <v/>
      </c>
      <c r="CW39" s="316" t="str">
        <f t="shared" si="45"/>
        <v/>
      </c>
      <c r="CX39" s="316" t="str">
        <f>IF(OR(CY39="",CY39=0),"",MAX(CX$5:CX38)+1)</f>
        <v/>
      </c>
      <c r="CY39" s="316" t="str">
        <f>IFERROR(INDEX($AK$86:$AK$97, ROWS($CY$4:CY37)), IFERROR(INDEX($AO$86:$AO$97, ROWS($CY$4:CY37)-ROWS($AK$86:$AK$97)), ""))</f>
        <v/>
      </c>
      <c r="CZ39" s="316" t="str">
        <f t="shared" si="46"/>
        <v/>
      </c>
      <c r="DA39" s="413" t="str">
        <f t="shared" si="47"/>
        <v/>
      </c>
      <c r="DC39" s="438" t="str">
        <f ca="1">IF(OR(DD39="",DD39=0),"",MAX(DC$25:DC38)+1)</f>
        <v/>
      </c>
      <c r="DD39" s="434" t="str">
        <f t="shared" ca="1" si="90"/>
        <v/>
      </c>
      <c r="DE39" s="413" t="str">
        <f t="shared" ca="1" si="91"/>
        <v/>
      </c>
      <c r="DF39" s="431" t="str">
        <f ca="1">IF(OR(DG39="",DG39=0),"",MAX(DF$25:DF38)+1)</f>
        <v/>
      </c>
      <c r="DG39" s="412" t="str">
        <f t="shared" ca="1" si="92"/>
        <v/>
      </c>
      <c r="DH39" s="413" t="str">
        <f t="shared" ca="1" si="93"/>
        <v/>
      </c>
      <c r="DI39" s="412" t="str">
        <f t="shared" ca="1" si="94"/>
        <v/>
      </c>
      <c r="DJ39" s="413" t="str">
        <f t="shared" ca="1" si="95"/>
        <v/>
      </c>
      <c r="DK39" s="412" t="str">
        <f t="shared" ca="1" si="96"/>
        <v/>
      </c>
      <c r="DL39" s="413" t="str">
        <f t="shared" ca="1" si="97"/>
        <v/>
      </c>
    </row>
    <row r="40" spans="1:123" s="278" customFormat="1" ht="15" customHeight="1" x14ac:dyDescent="0.3">
      <c r="A40" s="1173" t="s">
        <v>478</v>
      </c>
      <c r="B40" s="1174"/>
      <c r="C40" s="1173"/>
      <c r="D40" s="1174"/>
      <c r="E40" s="280"/>
      <c r="F40" s="279"/>
      <c r="G40" s="279"/>
      <c r="H40" s="279"/>
      <c r="I40" s="279"/>
      <c r="J40" s="279"/>
      <c r="K40" s="1207"/>
      <c r="L40" s="1207"/>
      <c r="M40" s="1207"/>
      <c r="N40" s="1208"/>
      <c r="P40" s="297" t="str">
        <f t="shared" si="101"/>
        <v/>
      </c>
      <c r="Q40" s="297" t="str">
        <f t="shared" si="100"/>
        <v/>
      </c>
      <c r="R40" s="297" t="str">
        <f t="shared" si="100"/>
        <v/>
      </c>
      <c r="S40" s="298" t="str">
        <f t="shared" si="100"/>
        <v/>
      </c>
      <c r="T40" s="297" t="str">
        <f t="shared" si="100"/>
        <v/>
      </c>
      <c r="U40" s="297" t="str">
        <f t="shared" si="100"/>
        <v/>
      </c>
      <c r="V40" s="1160" t="s">
        <v>503</v>
      </c>
      <c r="W40" s="1161"/>
      <c r="X40" s="424">
        <f ca="1">IF(OR(X36="",X37=""),0,SUM(X37+X38-X36))</f>
        <v>3650.3100000000004</v>
      </c>
      <c r="Y40"/>
      <c r="AB40" s="261"/>
      <c r="AC40" s="358" t="str">
        <f>IF('Data Entry'!H24="","",'Data Entry'!H24)</f>
        <v/>
      </c>
      <c r="AD40" s="356" t="str">
        <f>IF('Data Entry'!G24="","",'Data Entry'!G24)</f>
        <v/>
      </c>
      <c r="AE40" s="363" t="str">
        <f>IF('Data Entry'!J24="","",'Data Entry'!J24)</f>
        <v/>
      </c>
      <c r="AF40" s="402" t="str">
        <f>IF('Data Entry'!I24="","",'Data Entry'!I24)</f>
        <v/>
      </c>
      <c r="AG40" s="301"/>
      <c r="AH40"/>
      <c r="AI40" s="304" t="str">
        <f t="shared" ca="1" si="123"/>
        <v/>
      </c>
      <c r="AJ40" s="305" t="str">
        <f t="shared" ca="1" si="102"/>
        <v/>
      </c>
      <c r="AK40" s="306" t="str">
        <f t="shared" ca="1" si="103"/>
        <v/>
      </c>
      <c r="AL40" s="307" t="str">
        <f t="shared" ca="1" si="104"/>
        <v/>
      </c>
      <c r="AM40" s="304">
        <f t="shared" ca="1" si="124"/>
        <v>130</v>
      </c>
      <c r="AN40" s="305" t="str">
        <f t="shared" ca="1" si="105"/>
        <v>Car 2 Gas</v>
      </c>
      <c r="AO40" s="306">
        <f t="shared" ca="1" si="106"/>
        <v>80</v>
      </c>
      <c r="AP40" s="307" t="str">
        <f t="shared" ca="1" si="107"/>
        <v>Liquid Bills</v>
      </c>
      <c r="AQ40" s="304" t="str">
        <f t="shared" ca="1" si="125"/>
        <v/>
      </c>
      <c r="AR40" s="305" t="str">
        <f t="shared" ca="1" si="108"/>
        <v/>
      </c>
      <c r="AS40" s="306" t="str">
        <f t="shared" ca="1" si="109"/>
        <v/>
      </c>
      <c r="AT40" s="307" t="str">
        <f t="shared" ca="1" si="110"/>
        <v/>
      </c>
      <c r="AU40" s="304">
        <f t="shared" ca="1" si="126"/>
        <v>49</v>
      </c>
      <c r="AV40" s="305" t="str">
        <f t="shared" ca="1" si="111"/>
        <v>Car Payment 1</v>
      </c>
      <c r="AW40" s="306">
        <f t="shared" ca="1" si="112"/>
        <v>350</v>
      </c>
      <c r="AX40" s="307">
        <f t="shared" ca="1" si="113"/>
        <v>18000</v>
      </c>
      <c r="AY40" s="304" t="str">
        <f t="shared" ca="1" si="127"/>
        <v/>
      </c>
      <c r="AZ40" s="305" t="str">
        <f t="shared" ca="1" si="114"/>
        <v/>
      </c>
      <c r="BA40" s="306" t="str">
        <f t="shared" ca="1" si="115"/>
        <v/>
      </c>
      <c r="BB40" s="307" t="str">
        <f t="shared" ca="1" si="116"/>
        <v/>
      </c>
      <c r="BC40" s="304">
        <f t="shared" ca="1" si="128"/>
        <v>62</v>
      </c>
      <c r="BD40" s="305" t="str">
        <f t="shared" ca="1" si="117"/>
        <v>Paycheck 1</v>
      </c>
      <c r="BE40" s="306">
        <f t="shared" ca="1" si="118"/>
        <v>850</v>
      </c>
      <c r="BF40" s="307" t="str">
        <f t="shared" ca="1" si="119"/>
        <v>Income</v>
      </c>
      <c r="BG40" s="304" t="str">
        <f t="shared" ca="1" si="129"/>
        <v/>
      </c>
      <c r="BH40" s="305" t="str">
        <f t="shared" ca="1" si="120"/>
        <v/>
      </c>
      <c r="BI40" s="306" t="str">
        <f t="shared" ca="1" si="121"/>
        <v/>
      </c>
      <c r="BJ40" s="307" t="str">
        <f t="shared" ca="1" si="122"/>
        <v/>
      </c>
      <c r="BL40" s="412" t="str">
        <f ca="1">IF(OR(BM40="",BM40=0),"",MAX(BL$5:BL39)+1)</f>
        <v/>
      </c>
      <c r="BM40" s="316" t="str">
        <f ca="1">IFERROR(INDEX($AJ$6:$AJ$17, ROWS(BM$4:$BM38)), IFERROR(INDEX($AN$6:$AN$17, ROWS(BM$4:$BM38)-ROWS($AJ$6:$AJ$17)), IFERROR(INDEX($AR$6:$AR$17, ROWS(BM$4:$BM38)-ROWS($AJ$6:$AJ$17)-ROWS($AN$6:$AN$17)),IFERROR(INDEX($AV$6:$AV$17, ROWS(BM$4:$BM38)-ROWS($AJ$6:$AJ$17)-ROWS($AN$6:$AN$17)-ROWS($AR$6:$AR$17)),IFERROR(INDEX($AZ$6:$AZ$17, ROWS(BM$4:$BM38)-ROWS($AJ$6:$AJ$17)-ROWS($AN$6:$AN$17)-ROWS($AR$6:$AR$17)-ROWS($AV$6:$AV$17)),IFERROR(INDEX($BD$6:$BD$17, ROWS(BM$4:$BM38)-ROWS($AJ$6:$AJ$17)-ROWS($AN$6:$AN$17)-ROWS($AR$6:$AR$17)-ROWS($AV$6:$AV$17)-ROWS($AZ$6:$AZ$17)),IFERROR(INDEX($BH$6:$BH$17, ROWS(BM$4:$BM38)-ROWS($AJ$6:$AJ$17)-ROWS($AN$6:$AN$17)-ROWS($AR$6:$AR$17)-ROWS($AV$6:$AV$17)-ROWS($AZ$6:$AZ$17)-ROWS($BD$6:$BD$17)), "")))))))</f>
        <v/>
      </c>
      <c r="BN40" s="316" t="str">
        <f t="shared" ca="1" si="30"/>
        <v/>
      </c>
      <c r="BO40" s="316" t="str">
        <f ca="1">IF(OR(BP40="",BP40=0),"",MAX(BO$5:BO39)+1)</f>
        <v/>
      </c>
      <c r="BP40" s="316" t="str">
        <f ca="1">IFERROR(INDEX($AK$6:$AK$17, ROWS($BP$4:BP38)), IFERROR(INDEX($AO$6:$AO$17, ROWS($BP$4:BP38)-ROWS($AK$6:$AK$17)), IFERROR(INDEX($AS$6:$AS$17, ROWS($BP$4:BP38)-ROWS($AK$6:$AK$17)-ROWS($AO$6:$AO$17)),IFERROR(INDEX($AW$6:$AW$17, ROWS($BP$4:BP38)-ROWS($AK$6:$AK$17)-ROWS($AO$6:$AO$17)-ROWS($AS$6:$AS$17)),IFERROR(INDEX($BA$6:$BA$17, ROWS($BP$4:BP38)-ROWS($AK$6:$AK$17)-ROWS($AO$6:$AO$17)-ROWS($AS$6:$AS$17)-ROWS($AW$6:$AW$17)),IFERROR(INDEX($BE$6:$BE$17, ROWS($BP$4:BP38)-ROWS($AK$6:$AK$17)-ROWS($AO$6:$AO$17)-ROWS($AS$6:$AS$17)-ROWS($AW$6:$AW$17)-ROWS($BA$6:$BA$17)),IFERROR(INDEX($BI$6:$BI$17, ROWS($BP$4:BP38)-ROWS($AK$6:$AK$17)-ROWS($AO$6:$AO$17)-ROWS($AS$6:$AS$17)-ROWS($AW$6:$AW$17)-ROWS($BA$6:$BA$17)-ROWS($BE$6:$BE$17)), "")))))))</f>
        <v/>
      </c>
      <c r="BQ40" s="316" t="str">
        <f t="shared" ca="1" si="31"/>
        <v/>
      </c>
      <c r="BR40" s="413" t="str">
        <f t="shared" ca="1" si="32"/>
        <v/>
      </c>
      <c r="BS40" s="412" t="str">
        <f ca="1">IF(OR(BT40="",BT40=0),"",MAX(BS$5:BS39)+1)</f>
        <v/>
      </c>
      <c r="BT40" s="316" t="str">
        <f ca="1">IFERROR(INDEX($AJ$22:$AJ$33, ROWS($BT$4:BT38)), IFERROR(INDEX($AN$22:$AN$33, ROWS($BT$4:BT38)-ROWS($AJ$22:$AJ$33)), IFERROR(INDEX($AR$22:$AR$33, ROWS($BT$4:BT38)-ROWS($AJ$22:$AJ$33)-ROWS($AN$22:$AN$33)),IFERROR(INDEX($AV$22:$AV$33, ROWS($BT$4:BT38)-ROWS($AJ$22:$AJ$33)-ROWS($AN$22:$AN$33)-ROWS($AR$22:$AR$33)),IFERROR(INDEX($AZ$22:$AZ$33, ROWS($BT$4:BT38)-ROWS($AJ$22:$AJ$33)-ROWS($AN$22:$AN$33)-ROWS($AR$22:$AR$33)-ROWS($AV$22:$AV$33)),IFERROR(INDEX($BD$22:$BD$33, ROWS($BT$4:BT38)-ROWS($AJ$22:$AJ$33)-ROWS($AN$22:$AN$33)-ROWS($AR$22:$AR$33)-ROWS($AV$22:$AV$33)-ROWS($AZ$22:$AZ$33)),IFERROR(INDEX($BH$22:$BH$33, ROWS($BT$4:BT38)-ROWS($AJ$22:$AJ$33)-ROWS($AN$22:$AN$33)-ROWS($AR$22:$AR$33)-ROWS($AV$22:$AV$33)-ROWS($AZ$22:$AZ$33)-ROWS($BD$22:$BD$33)), "")))))))</f>
        <v/>
      </c>
      <c r="BU40" s="316" t="str">
        <f t="shared" ca="1" si="33"/>
        <v/>
      </c>
      <c r="BV40" s="316" t="str">
        <f ca="1">IF(OR(BW40="",BW40=0),"",MAX(BV$5:BV39)+1)</f>
        <v/>
      </c>
      <c r="BW40" s="316" t="str">
        <f ca="1">IFERROR(INDEX($AK$22:$AK$33, ROWS($BW$4:BW38)), IFERROR(INDEX($AO$22:$AO$33, ROWS($BW$4:BW38)-ROWS($AK$22:$AK$33)), IFERROR(INDEX($AS$22:$AS$33, ROWS($BW$4:BW38)-ROWS($AK$22:$AK$33)-ROWS($AO$22:$AO$33)),IFERROR(INDEX($AW$22:$AW$33, ROWS($BW$4:BW38)-ROWS($AK$22:$AK$33)-ROWS($AO$22:$AO$33)-ROWS($AS$22:$AS$33)),IFERROR(INDEX($BA$22:$BA$33, ROWS($BW$4:BW38)-ROWS($AK$22:$AK$33)-ROWS($AO$22:$AO$33)-ROWS($AS$22:$AS$33)-ROWS($AW$22:$AW$33)),IFERROR(INDEX($BE$22:$BE$33, ROWS($BW$4:BW38)-ROWS($AK$22:$AK$33)-ROWS($AO$22:$AO$33)-ROWS($AS$22:$AS$33)-ROWS($AW$22:$AW$33)-ROWS($BA$22:$BA$33)),IFERROR(INDEX($BI$22:$BI$33, ROWS($BW$4:BW38)-ROWS($AK$22:$AK$33)-ROWS($AO$22:$AO$33)-ROWS($AS$22:$AS$33)-ROWS($AW$22:$AW$33)-ROWS($BA$22:$BA$33)-ROWS($BE$22:$BE$33)), "")))))))</f>
        <v/>
      </c>
      <c r="BX40" s="316" t="str">
        <f t="shared" ca="1" si="34"/>
        <v/>
      </c>
      <c r="BY40" s="413" t="str">
        <f t="shared" ca="1" si="35"/>
        <v/>
      </c>
      <c r="BZ40" s="412" t="str">
        <f ca="1">IF(OR(CA40="",CA40=0),"",MAX(BZ$5:BZ39)+1)</f>
        <v/>
      </c>
      <c r="CA40" s="316" t="str">
        <f ca="1">IFERROR(INDEX($AJ$38:$AJ$49, ROWS($CA$4:CA38)), IFERROR(INDEX($AN$38:$AN$49, ROWS($CA$4:CA38)-ROWS($AJ$38:$AJ$49)), IFERROR(INDEX($AR$38:$AR$49, ROWS($CA$4:CA38)-ROWS($AJ$38:$AJ$49)-ROWS($AN$38:$AN$49)),IFERROR(INDEX($AV$38:$AV$49, ROWS($CA$4:CA38)-ROWS($AJ$38:$AJ$49)-ROWS($AN$38:$AN$49)-ROWS($AR$38:$AR$49)),IFERROR(INDEX($AZ$38:$AZ$49, ROWS($CA$4:CA38)-ROWS($AJ$38:$AJ$49)-ROWS($AN$38:$AN$49)-ROWS($AR$38:$AR$49)-ROWS($AV$38:$AV$49)),IFERROR(INDEX($BD$38:$BD$49, ROWS($CA$4:CA38)-ROWS($AJ$38:$AJ$49)-ROWS($AN$38:$AN$49)-ROWS($AR$38:$AR$49)-ROWS($AV$38:$AV$49)-ROWS($AZ$38:$AZ$49)),IFERROR(INDEX($BH$38:$BH$49, ROWS($CA$4:CA38)-ROWS($AJ$38:$AJ$49)-ROWS($AN$38:$AN$49)-ROWS($AR$38:$AR$49)-ROWS($AV$38:$AV$49)-ROWS($AZ$38:$AZ$49)-ROWS($BD$38:$BD$49)), "")))))))</f>
        <v/>
      </c>
      <c r="CB40" s="316" t="str">
        <f t="shared" ca="1" si="36"/>
        <v/>
      </c>
      <c r="CC40" s="316" t="str">
        <f ca="1">IF(OR(CD40="",CD40=0),"",MAX(CC$5:CC39)+1)</f>
        <v/>
      </c>
      <c r="CD40" s="316" t="str">
        <f ca="1">IFERROR(INDEX($AK$38:$AK$49, ROWS($CD$4:CD38)), IFERROR(INDEX($AO$38:$AO$49, ROWS($CD$4:CD38)-ROWS($AK$38:$AK$49)), IFERROR(INDEX($AS$38:$AS$49, ROWS($CD$4:CD38)-ROWS($AK$38:$AK$49)-ROWS($AO$38:$AO$49)),IFERROR(INDEX($AW$38:$AW$49, ROWS($CD$4:CD38)-ROWS($AK$38:$AK$49)-ROWS($AO$38:$AO$49)-ROWS($AS$38:$AS$49)),IFERROR(INDEX($BA$38:$BA$49, ROWS($CD$4:CD38)-ROWS($AK$38:$AK$49)-ROWS($AO$38:$AO$49)-ROWS($AS$38:$AS$49)-ROWS($AW$38:$AW$49)),IFERROR(INDEX($BE$38:$BE$49, ROWS($CD$4:CD38)-ROWS($AK$38:$AK$49)-ROWS($AO$38:$AO$49)-ROWS($AS$38:$AS$49)-ROWS($AW$38:$AW$49)-ROWS($BA$38:$BA$49)),IFERROR(INDEX($BI$38:$BI$49, ROWS($CD$4:CD38)-ROWS($AK$38:$AK$49)-ROWS($AO$38:$AO$49)-ROWS($AS$38:$AS$49)-ROWS($AW$38:$AW$49)-ROWS($BA$38:$BA$49)-ROWS($BE$38:$BE$49)), "")))))))</f>
        <v/>
      </c>
      <c r="CE40" s="316" t="str">
        <f t="shared" ca="1" si="37"/>
        <v/>
      </c>
      <c r="CF40" s="413" t="str">
        <f t="shared" ca="1" si="38"/>
        <v/>
      </c>
      <c r="CG40" s="412" t="str">
        <f ca="1">IF(OR(CH40="",CH40=0),"",MAX(CG$5:CG39)+1)</f>
        <v/>
      </c>
      <c r="CH40" s="316" t="str">
        <f ca="1">IFERROR(INDEX($AJ$54:$AJ$65, ROWS($CH$4:CH38)), IFERROR(INDEX($AN$54:$AN$65, ROWS($CH$4:CH38)-ROWS($AJ$54:$AJ$65)), IFERROR(INDEX($AR$54:$AR$65, ROWS($CH$4:CH38)-ROWS($AJ$54:$AJ$65)-ROWS($AN$54:$AN$65)),IFERROR(INDEX($AV$54:$AV$65, ROWS($CH$4:CH38)-ROWS($AJ$54:$AJ$65)-ROWS($AN$54:$AN$65)-ROWS($AR$54:$AR$65)),IFERROR(INDEX($AZ$54:$AZ$65, ROWS($CH$4:CH38)-ROWS($AJ$54:$AJ$65)-ROWS($AN$54:$AN$65)-ROWS($AR$54:$AR$65)-ROWS($AV$54:$AV$65)),IFERROR(INDEX($BD$54:$BD$65, ROWS($CH$4:CH38)-ROWS($AJ$54:$AJ$65)-ROWS($AN$54:$AN$65)-ROWS($AR$54:$AR$65)-ROWS($AV$54:$AV$65)-ROWS($AZ$54:$AZ$65)),IFERROR(INDEX($BH$54:$BH$65, ROWS($CH$4:CH38)-ROWS($AJ$54:$AJ$65)-ROWS($AN$54:$AN$65)-ROWS($AR$54:$AR$65)-ROWS($AV$54:$AV$65)-ROWS($AZ$54:$AZ$65)-ROWS($BD$54:$BD$65)), "")))))))</f>
        <v/>
      </c>
      <c r="CI40" s="316" t="str">
        <f t="shared" ca="1" si="39"/>
        <v/>
      </c>
      <c r="CJ40" s="316" t="str">
        <f ca="1">IF(OR(CK40="",CK40=0),"",MAX(CJ$5:CJ39)+1)</f>
        <v/>
      </c>
      <c r="CK40" s="316" t="str">
        <f ca="1">IFERROR(INDEX($AK$54:$AK$65, ROWS($CK$4:CK38)), IFERROR(INDEX($AO$54:$AO$65, ROWS($CK$4:CK38)-ROWS($AK$54:$AK$65)), IFERROR(INDEX($AS$54:$AS$65, ROWS($CK$4:CK38)-ROWS($AK$54:$AK$65)-ROWS($AO$54:$AO$65)),IFERROR(INDEX($AW$54:$AW$65, ROWS($CK$4:CK38)-ROWS($AK$54:$AK$65)-ROWS($AO$54:$AO$65)-ROWS($AS$54:$AS$65)),IFERROR(INDEX($BA$54:$BA$65, ROWS($CK$4:CK38)-ROWS($AK$54:$AK$65)-ROWS($AO$54:$AO$65)-ROWS($AS$54:$AS$65)-ROWS($AW$54:$AW$65)),IFERROR(INDEX($BE$54:$BE$65, ROWS($CK$4:CK38)-ROWS($AK$54:$AK$65)-ROWS($AO$54:$AO$65)-ROWS($AS$54:$AS$65)-ROWS($AW$54:$AW$65)-ROWS($BA$54:$BA$65)),IFERROR(INDEX($BI$54:$BI$65, ROWS($CK$4:CK38)-ROWS($AK$54:$AK$65)-ROWS($AO$54:$AO$65)-ROWS($AS$54:$AS$65)-ROWS($AW$54:$AW$65)-ROWS($BA$54:$BA$65)-ROWS($BE$54:$BE$65)), "")))))))</f>
        <v/>
      </c>
      <c r="CL40" s="316" t="str">
        <f t="shared" ca="1" si="40"/>
        <v/>
      </c>
      <c r="CM40" s="413" t="str">
        <f t="shared" ca="1" si="41"/>
        <v/>
      </c>
      <c r="CN40" s="412" t="str">
        <f ca="1">IF(OR(CO40="",CO40=0),"",MAX(CN$5:CN39)+1)</f>
        <v/>
      </c>
      <c r="CO40" s="316" t="str">
        <f ca="1">IFERROR(INDEX($AJ$70:$AJ$81, ROWS($CO$4:CO38)), IFERROR(INDEX($AN$70:$AN$81, ROWS($CO$4:CO38)-ROWS($AJ$70:$AJ$81)), IFERROR(INDEX($AR$70:$AR$81, ROWS($CO$4:CO38)-ROWS($AJ$70:$AJ$81)-ROWS($AN$70:$AN$81)),IFERROR(INDEX($AV$70:$AV$81, ROWS($CO$4:CO38)-ROWS($AJ$70:$AJ$81)-ROWS($AN$70:$AN$81)-ROWS($AR$70:$AR$81)),IFERROR(INDEX($AZ$70:$AZ$81, ROWS($CO$4:CO38)-ROWS($AJ$70:$AJ$81)-ROWS($AN$70:$AN$81)-ROWS($AR$70:$AR$81)-ROWS($AV$70:$AV$81)),IFERROR(INDEX($BD$70:$BD$81, ROWS($CO$4:CO38)-ROWS($AJ$70:$AJ$81)-ROWS($AN$70:$AN$81)-ROWS($AR$70:$AR$81)-ROWS($AV$70:$AV$81)-ROWS($AZ$70:$AZ$81)),IFERROR(INDEX($BH$70:$BH$81, ROWS($CO$4:CO38)-ROWS($AJ$70:$AJ$81)-ROWS($AN$70:$AN$81)-ROWS($AR$70:$AR$81)-ROWS($AV$70:$AV$81)-ROWS($AZ$70:$AZ$81)-ROWS($BD$70:$BD$81)), "")))))))</f>
        <v/>
      </c>
      <c r="CP40" s="316" t="str">
        <f t="shared" ca="1" si="42"/>
        <v/>
      </c>
      <c r="CQ40" s="316" t="str">
        <f ca="1">IF(OR(CR40="",CR40=0),"",MAX(CQ$5:CQ39)+1)</f>
        <v/>
      </c>
      <c r="CR40" s="316" t="str">
        <f ca="1">IFERROR(INDEX($AK$70:$AK$81, ROWS($CR$4:CR38)), IFERROR(INDEX($AO$70:$AO$81, ROWS($CR$4:CR38)-ROWS($AK$70:$AK$81)), IFERROR(INDEX($AS$70:$AS$81, ROWS($CR$4:CR38)-ROWS($AK$70:$AK$81)-ROWS($AO$70:$AO$81)),IFERROR(INDEX($AW$70:$AW$81, ROWS($CR$4:CR38)-ROWS($AK$70:$AK$81)-ROWS($AO$70:$AO$81)-ROWS($AS$70:$AS$81)),IFERROR(INDEX($BA$70:$BA$81, ROWS($CR$4:CR38)-ROWS($AK$70:$AK$81)-ROWS($AO$70:$AO$81)-ROWS($AS$70:$AS$81)-ROWS($AW$70:$AW$81)),IFERROR(INDEX($BE$70:$BE$81, ROWS($CR$4:CR38)-ROWS($AK$70:$AK$81)-ROWS($AO$70:$AO$81)-ROWS($AS$70:$AS$81)-ROWS($AW$70:$AW$81)-ROWS($BA$70:$BA$81)),IFERROR(INDEX($BI$70:$BI$81, ROWS($CR$4:CR38)-ROWS($AK$70:$AK$81)-ROWS($AO$70:$AO$81)-ROWS($AS$70:$AS$81)-ROWS($AW$70:$AW$81)-ROWS($BA$70:$BA$81)-ROWS($BE$70:$BE$81)), "")))))))</f>
        <v/>
      </c>
      <c r="CS40" s="316" t="str">
        <f t="shared" ca="1" si="43"/>
        <v/>
      </c>
      <c r="CT40" s="413" t="str">
        <f t="shared" ca="1" si="44"/>
        <v/>
      </c>
      <c r="CU40" s="412" t="str">
        <f>IF(OR(CV40="",CV40=0),"",MAX(CU$5:CU39)+1)</f>
        <v/>
      </c>
      <c r="CV40" s="316" t="str">
        <f>IFERROR(INDEX($AJ$86:$AJ$97, ROWS($CV$4:CV38)), IFERROR(INDEX($AN$86:$AN$97, ROWS($CV$4:CV38)-ROWS($AJ$86:$AJ$97)), ""))</f>
        <v/>
      </c>
      <c r="CW40" s="316" t="str">
        <f t="shared" si="45"/>
        <v/>
      </c>
      <c r="CX40" s="316" t="str">
        <f>IF(OR(CY40="",CY40=0),"",MAX(CX$5:CX39)+1)</f>
        <v/>
      </c>
      <c r="CY40" s="316" t="str">
        <f>IFERROR(INDEX($AK$86:$AK$97, ROWS($CY$4:CY38)), IFERROR(INDEX($AO$86:$AO$97, ROWS($CY$4:CY38)-ROWS($AK$86:$AK$97)), ""))</f>
        <v/>
      </c>
      <c r="CZ40" s="316" t="str">
        <f t="shared" si="46"/>
        <v/>
      </c>
      <c r="DA40" s="413" t="str">
        <f t="shared" si="47"/>
        <v/>
      </c>
      <c r="DC40" s="438" t="str">
        <f ca="1">IF(OR(DD40="",DD40=0),"",MAX(DC$25:DC39)+1)</f>
        <v/>
      </c>
      <c r="DD40" s="434" t="str">
        <f t="shared" ca="1" si="90"/>
        <v/>
      </c>
      <c r="DE40" s="413" t="str">
        <f t="shared" ca="1" si="91"/>
        <v/>
      </c>
      <c r="DF40" s="431" t="str">
        <f ca="1">IF(OR(DG40="",DG40=0),"",MAX(DF$25:DF39)+1)</f>
        <v/>
      </c>
      <c r="DG40" s="412" t="str">
        <f t="shared" ca="1" si="92"/>
        <v/>
      </c>
      <c r="DH40" s="413" t="str">
        <f t="shared" ca="1" si="93"/>
        <v/>
      </c>
      <c r="DI40" s="412" t="str">
        <f t="shared" ca="1" si="94"/>
        <v/>
      </c>
      <c r="DJ40" s="413" t="str">
        <f t="shared" ca="1" si="95"/>
        <v/>
      </c>
      <c r="DK40" s="412" t="str">
        <f t="shared" ca="1" si="96"/>
        <v/>
      </c>
      <c r="DL40" s="413" t="str">
        <f t="shared" ca="1" si="97"/>
        <v/>
      </c>
    </row>
    <row r="41" spans="1:123" x14ac:dyDescent="0.3">
      <c r="AC41" s="358" t="str">
        <f>IF('Data Entry'!H25="","",'Data Entry'!H25)</f>
        <v/>
      </c>
      <c r="AD41" s="356" t="str">
        <f>IF('Data Entry'!G25="","",'Data Entry'!G25)</f>
        <v/>
      </c>
      <c r="AE41" s="363" t="str">
        <f>IF('Data Entry'!J25="","",'Data Entry'!J25)</f>
        <v/>
      </c>
      <c r="AF41" s="402" t="str">
        <f>IF('Data Entry'!I25="","",'Data Entry'!I25)</f>
        <v/>
      </c>
      <c r="AI41" s="304" t="str">
        <f t="shared" ca="1" si="123"/>
        <v/>
      </c>
      <c r="AJ41" s="305" t="str">
        <f t="shared" ca="1" si="102"/>
        <v/>
      </c>
      <c r="AK41" s="306" t="str">
        <f t="shared" ca="1" si="103"/>
        <v/>
      </c>
      <c r="AL41" s="307" t="str">
        <f t="shared" ca="1" si="104"/>
        <v/>
      </c>
      <c r="AM41" s="304" t="str">
        <f t="shared" ca="1" si="124"/>
        <v/>
      </c>
      <c r="AN41" s="305" t="str">
        <f t="shared" ca="1" si="105"/>
        <v/>
      </c>
      <c r="AO41" s="306" t="str">
        <f t="shared" ca="1" si="106"/>
        <v/>
      </c>
      <c r="AP41" s="307" t="str">
        <f t="shared" ca="1" si="107"/>
        <v/>
      </c>
      <c r="AQ41" s="304" t="str">
        <f t="shared" ca="1" si="125"/>
        <v/>
      </c>
      <c r="AR41" s="305" t="str">
        <f t="shared" ca="1" si="108"/>
        <v/>
      </c>
      <c r="AS41" s="306" t="str">
        <f t="shared" ca="1" si="109"/>
        <v/>
      </c>
      <c r="AT41" s="307" t="str">
        <f t="shared" ca="1" si="110"/>
        <v/>
      </c>
      <c r="AU41" s="304">
        <f t="shared" ca="1" si="126"/>
        <v>50</v>
      </c>
      <c r="AV41" s="305" t="str">
        <f t="shared" ca="1" si="111"/>
        <v>Car Payment 2</v>
      </c>
      <c r="AW41" s="306">
        <f t="shared" ca="1" si="112"/>
        <v>200</v>
      </c>
      <c r="AX41" s="307">
        <f t="shared" ca="1" si="113"/>
        <v>8000</v>
      </c>
      <c r="AY41" s="304" t="str">
        <f t="shared" ca="1" si="127"/>
        <v/>
      </c>
      <c r="AZ41" s="305" t="str">
        <f t="shared" ca="1" si="114"/>
        <v/>
      </c>
      <c r="BA41" s="306" t="str">
        <f t="shared" ca="1" si="115"/>
        <v/>
      </c>
      <c r="BB41" s="307" t="str">
        <f t="shared" ca="1" si="116"/>
        <v/>
      </c>
      <c r="BC41" s="304" t="str">
        <f t="shared" ca="1" si="128"/>
        <v/>
      </c>
      <c r="BD41" s="305" t="str">
        <f t="shared" ca="1" si="117"/>
        <v/>
      </c>
      <c r="BE41" s="306" t="str">
        <f t="shared" ca="1" si="118"/>
        <v/>
      </c>
      <c r="BF41" s="307" t="str">
        <f t="shared" ca="1" si="119"/>
        <v/>
      </c>
      <c r="BG41" s="304" t="str">
        <f t="shared" ca="1" si="129"/>
        <v/>
      </c>
      <c r="BH41" s="305" t="str">
        <f t="shared" ca="1" si="120"/>
        <v/>
      </c>
      <c r="BI41" s="306" t="str">
        <f t="shared" ca="1" si="121"/>
        <v/>
      </c>
      <c r="BJ41" s="307" t="str">
        <f t="shared" ca="1" si="122"/>
        <v/>
      </c>
      <c r="BL41" s="412" t="str">
        <f ca="1">IF(OR(BM41="",BM41=0),"",MAX(BL$5:BL40)+1)</f>
        <v/>
      </c>
      <c r="BM41" s="316" t="str">
        <f ca="1">IFERROR(INDEX($AJ$6:$AJ$17, ROWS(BM$4:$BM39)), IFERROR(INDEX($AN$6:$AN$17, ROWS(BM$4:$BM39)-ROWS($AJ$6:$AJ$17)), IFERROR(INDEX($AR$6:$AR$17, ROWS(BM$4:$BM39)-ROWS($AJ$6:$AJ$17)-ROWS($AN$6:$AN$17)),IFERROR(INDEX($AV$6:$AV$17, ROWS(BM$4:$BM39)-ROWS($AJ$6:$AJ$17)-ROWS($AN$6:$AN$17)-ROWS($AR$6:$AR$17)),IFERROR(INDEX($AZ$6:$AZ$17, ROWS(BM$4:$BM39)-ROWS($AJ$6:$AJ$17)-ROWS($AN$6:$AN$17)-ROWS($AR$6:$AR$17)-ROWS($AV$6:$AV$17)),IFERROR(INDEX($BD$6:$BD$17, ROWS(BM$4:$BM39)-ROWS($AJ$6:$AJ$17)-ROWS($AN$6:$AN$17)-ROWS($AR$6:$AR$17)-ROWS($AV$6:$AV$17)-ROWS($AZ$6:$AZ$17)),IFERROR(INDEX($BH$6:$BH$17, ROWS(BM$4:$BM39)-ROWS($AJ$6:$AJ$17)-ROWS($AN$6:$AN$17)-ROWS($AR$6:$AR$17)-ROWS($AV$6:$AV$17)-ROWS($AZ$6:$AZ$17)-ROWS($BD$6:$BD$17)), "")))))))</f>
        <v/>
      </c>
      <c r="BN41" s="316" t="str">
        <f t="shared" ca="1" si="30"/>
        <v/>
      </c>
      <c r="BO41" s="316" t="str">
        <f ca="1">IF(OR(BP41="",BP41=0),"",MAX(BO$5:BO40)+1)</f>
        <v/>
      </c>
      <c r="BP41" s="316" t="str">
        <f ca="1">IFERROR(INDEX($AK$6:$AK$17, ROWS($BP$4:BP39)), IFERROR(INDEX($AO$6:$AO$17, ROWS($BP$4:BP39)-ROWS($AK$6:$AK$17)), IFERROR(INDEX($AS$6:$AS$17, ROWS($BP$4:BP39)-ROWS($AK$6:$AK$17)-ROWS($AO$6:$AO$17)),IFERROR(INDEX($AW$6:$AW$17, ROWS($BP$4:BP39)-ROWS($AK$6:$AK$17)-ROWS($AO$6:$AO$17)-ROWS($AS$6:$AS$17)),IFERROR(INDEX($BA$6:$BA$17, ROWS($BP$4:BP39)-ROWS($AK$6:$AK$17)-ROWS($AO$6:$AO$17)-ROWS($AS$6:$AS$17)-ROWS($AW$6:$AW$17)),IFERROR(INDEX($BE$6:$BE$17, ROWS($BP$4:BP39)-ROWS($AK$6:$AK$17)-ROWS($AO$6:$AO$17)-ROWS($AS$6:$AS$17)-ROWS($AW$6:$AW$17)-ROWS($BA$6:$BA$17)),IFERROR(INDEX($BI$6:$BI$17, ROWS($BP$4:BP39)-ROWS($AK$6:$AK$17)-ROWS($AO$6:$AO$17)-ROWS($AS$6:$AS$17)-ROWS($AW$6:$AW$17)-ROWS($BA$6:$BA$17)-ROWS($BE$6:$BE$17)), "")))))))</f>
        <v/>
      </c>
      <c r="BQ41" s="316" t="str">
        <f t="shared" ca="1" si="31"/>
        <v/>
      </c>
      <c r="BR41" s="413" t="str">
        <f t="shared" ca="1" si="32"/>
        <v/>
      </c>
      <c r="BS41" s="412" t="str">
        <f ca="1">IF(OR(BT41="",BT41=0),"",MAX(BS$5:BS40)+1)</f>
        <v/>
      </c>
      <c r="BT41" s="316" t="str">
        <f ca="1">IFERROR(INDEX($AJ$22:$AJ$33, ROWS($BT$4:BT39)), IFERROR(INDEX($AN$22:$AN$33, ROWS($BT$4:BT39)-ROWS($AJ$22:$AJ$33)), IFERROR(INDEX($AR$22:$AR$33, ROWS($BT$4:BT39)-ROWS($AJ$22:$AJ$33)-ROWS($AN$22:$AN$33)),IFERROR(INDEX($AV$22:$AV$33, ROWS($BT$4:BT39)-ROWS($AJ$22:$AJ$33)-ROWS($AN$22:$AN$33)-ROWS($AR$22:$AR$33)),IFERROR(INDEX($AZ$22:$AZ$33, ROWS($BT$4:BT39)-ROWS($AJ$22:$AJ$33)-ROWS($AN$22:$AN$33)-ROWS($AR$22:$AR$33)-ROWS($AV$22:$AV$33)),IFERROR(INDEX($BD$22:$BD$33, ROWS($BT$4:BT39)-ROWS($AJ$22:$AJ$33)-ROWS($AN$22:$AN$33)-ROWS($AR$22:$AR$33)-ROWS($AV$22:$AV$33)-ROWS($AZ$22:$AZ$33)),IFERROR(INDEX($BH$22:$BH$33, ROWS($BT$4:BT39)-ROWS($AJ$22:$AJ$33)-ROWS($AN$22:$AN$33)-ROWS($AR$22:$AR$33)-ROWS($AV$22:$AV$33)-ROWS($AZ$22:$AZ$33)-ROWS($BD$22:$BD$33)), "")))))))</f>
        <v/>
      </c>
      <c r="BU41" s="316" t="str">
        <f t="shared" ca="1" si="33"/>
        <v/>
      </c>
      <c r="BV41" s="316" t="str">
        <f ca="1">IF(OR(BW41="",BW41=0),"",MAX(BV$5:BV40)+1)</f>
        <v/>
      </c>
      <c r="BW41" s="316" t="str">
        <f ca="1">IFERROR(INDEX($AK$22:$AK$33, ROWS($BW$4:BW39)), IFERROR(INDEX($AO$22:$AO$33, ROWS($BW$4:BW39)-ROWS($AK$22:$AK$33)), IFERROR(INDEX($AS$22:$AS$33, ROWS($BW$4:BW39)-ROWS($AK$22:$AK$33)-ROWS($AO$22:$AO$33)),IFERROR(INDEX($AW$22:$AW$33, ROWS($BW$4:BW39)-ROWS($AK$22:$AK$33)-ROWS($AO$22:$AO$33)-ROWS($AS$22:$AS$33)),IFERROR(INDEX($BA$22:$BA$33, ROWS($BW$4:BW39)-ROWS($AK$22:$AK$33)-ROWS($AO$22:$AO$33)-ROWS($AS$22:$AS$33)-ROWS($AW$22:$AW$33)),IFERROR(INDEX($BE$22:$BE$33, ROWS($BW$4:BW39)-ROWS($AK$22:$AK$33)-ROWS($AO$22:$AO$33)-ROWS($AS$22:$AS$33)-ROWS($AW$22:$AW$33)-ROWS($BA$22:$BA$33)),IFERROR(INDEX($BI$22:$BI$33, ROWS($BW$4:BW39)-ROWS($AK$22:$AK$33)-ROWS($AO$22:$AO$33)-ROWS($AS$22:$AS$33)-ROWS($AW$22:$AW$33)-ROWS($BA$22:$BA$33)-ROWS($BE$22:$BE$33)), "")))))))</f>
        <v/>
      </c>
      <c r="BX41" s="316" t="str">
        <f t="shared" ca="1" si="34"/>
        <v/>
      </c>
      <c r="BY41" s="413" t="str">
        <f t="shared" ca="1" si="35"/>
        <v/>
      </c>
      <c r="BZ41" s="412" t="str">
        <f ca="1">IF(OR(CA41="",CA41=0),"",MAX(BZ$5:BZ40)+1)</f>
        <v/>
      </c>
      <c r="CA41" s="316" t="str">
        <f ca="1">IFERROR(INDEX($AJ$38:$AJ$49, ROWS($CA$4:CA39)), IFERROR(INDEX($AN$38:$AN$49, ROWS($CA$4:CA39)-ROWS($AJ$38:$AJ$49)), IFERROR(INDEX($AR$38:$AR$49, ROWS($CA$4:CA39)-ROWS($AJ$38:$AJ$49)-ROWS($AN$38:$AN$49)),IFERROR(INDEX($AV$38:$AV$49, ROWS($CA$4:CA39)-ROWS($AJ$38:$AJ$49)-ROWS($AN$38:$AN$49)-ROWS($AR$38:$AR$49)),IFERROR(INDEX($AZ$38:$AZ$49, ROWS($CA$4:CA39)-ROWS($AJ$38:$AJ$49)-ROWS($AN$38:$AN$49)-ROWS($AR$38:$AR$49)-ROWS($AV$38:$AV$49)),IFERROR(INDEX($BD$38:$BD$49, ROWS($CA$4:CA39)-ROWS($AJ$38:$AJ$49)-ROWS($AN$38:$AN$49)-ROWS($AR$38:$AR$49)-ROWS($AV$38:$AV$49)-ROWS($AZ$38:$AZ$49)),IFERROR(INDEX($BH$38:$BH$49, ROWS($CA$4:CA39)-ROWS($AJ$38:$AJ$49)-ROWS($AN$38:$AN$49)-ROWS($AR$38:$AR$49)-ROWS($AV$38:$AV$49)-ROWS($AZ$38:$AZ$49)-ROWS($BD$38:$BD$49)), "")))))))</f>
        <v/>
      </c>
      <c r="CB41" s="316" t="str">
        <f t="shared" ca="1" si="36"/>
        <v/>
      </c>
      <c r="CC41" s="316" t="str">
        <f ca="1">IF(OR(CD41="",CD41=0),"",MAX(CC$5:CC40)+1)</f>
        <v/>
      </c>
      <c r="CD41" s="316" t="str">
        <f ca="1">IFERROR(INDEX($AK$38:$AK$49, ROWS($CD$4:CD39)), IFERROR(INDEX($AO$38:$AO$49, ROWS($CD$4:CD39)-ROWS($AK$38:$AK$49)), IFERROR(INDEX($AS$38:$AS$49, ROWS($CD$4:CD39)-ROWS($AK$38:$AK$49)-ROWS($AO$38:$AO$49)),IFERROR(INDEX($AW$38:$AW$49, ROWS($CD$4:CD39)-ROWS($AK$38:$AK$49)-ROWS($AO$38:$AO$49)-ROWS($AS$38:$AS$49)),IFERROR(INDEX($BA$38:$BA$49, ROWS($CD$4:CD39)-ROWS($AK$38:$AK$49)-ROWS($AO$38:$AO$49)-ROWS($AS$38:$AS$49)-ROWS($AW$38:$AW$49)),IFERROR(INDEX($BE$38:$BE$49, ROWS($CD$4:CD39)-ROWS($AK$38:$AK$49)-ROWS($AO$38:$AO$49)-ROWS($AS$38:$AS$49)-ROWS($AW$38:$AW$49)-ROWS($BA$38:$BA$49)),IFERROR(INDEX($BI$38:$BI$49, ROWS($CD$4:CD39)-ROWS($AK$38:$AK$49)-ROWS($AO$38:$AO$49)-ROWS($AS$38:$AS$49)-ROWS($AW$38:$AW$49)-ROWS($BA$38:$BA$49)-ROWS($BE$38:$BE$49)), "")))))))</f>
        <v/>
      </c>
      <c r="CE41" s="316" t="str">
        <f t="shared" ca="1" si="37"/>
        <v/>
      </c>
      <c r="CF41" s="413" t="str">
        <f t="shared" ca="1" si="38"/>
        <v/>
      </c>
      <c r="CG41" s="412" t="str">
        <f ca="1">IF(OR(CH41="",CH41=0),"",MAX(CG$5:CG40)+1)</f>
        <v/>
      </c>
      <c r="CH41" s="316" t="str">
        <f ca="1">IFERROR(INDEX($AJ$54:$AJ$65, ROWS($CH$4:CH39)), IFERROR(INDEX($AN$54:$AN$65, ROWS($CH$4:CH39)-ROWS($AJ$54:$AJ$65)), IFERROR(INDEX($AR$54:$AR$65, ROWS($CH$4:CH39)-ROWS($AJ$54:$AJ$65)-ROWS($AN$54:$AN$65)),IFERROR(INDEX($AV$54:$AV$65, ROWS($CH$4:CH39)-ROWS($AJ$54:$AJ$65)-ROWS($AN$54:$AN$65)-ROWS($AR$54:$AR$65)),IFERROR(INDEX($AZ$54:$AZ$65, ROWS($CH$4:CH39)-ROWS($AJ$54:$AJ$65)-ROWS($AN$54:$AN$65)-ROWS($AR$54:$AR$65)-ROWS($AV$54:$AV$65)),IFERROR(INDEX($BD$54:$BD$65, ROWS($CH$4:CH39)-ROWS($AJ$54:$AJ$65)-ROWS($AN$54:$AN$65)-ROWS($AR$54:$AR$65)-ROWS($AV$54:$AV$65)-ROWS($AZ$54:$AZ$65)),IFERROR(INDEX($BH$54:$BH$65, ROWS($CH$4:CH39)-ROWS($AJ$54:$AJ$65)-ROWS($AN$54:$AN$65)-ROWS($AR$54:$AR$65)-ROWS($AV$54:$AV$65)-ROWS($AZ$54:$AZ$65)-ROWS($BD$54:$BD$65)), "")))))))</f>
        <v/>
      </c>
      <c r="CI41" s="316" t="str">
        <f t="shared" ca="1" si="39"/>
        <v/>
      </c>
      <c r="CJ41" s="316" t="str">
        <f ca="1">IF(OR(CK41="",CK41=0),"",MAX(CJ$5:CJ40)+1)</f>
        <v/>
      </c>
      <c r="CK41" s="316" t="str">
        <f ca="1">IFERROR(INDEX($AK$54:$AK$65, ROWS($CK$4:CK39)), IFERROR(INDEX($AO$54:$AO$65, ROWS($CK$4:CK39)-ROWS($AK$54:$AK$65)), IFERROR(INDEX($AS$54:$AS$65, ROWS($CK$4:CK39)-ROWS($AK$54:$AK$65)-ROWS($AO$54:$AO$65)),IFERROR(INDEX($AW$54:$AW$65, ROWS($CK$4:CK39)-ROWS($AK$54:$AK$65)-ROWS($AO$54:$AO$65)-ROWS($AS$54:$AS$65)),IFERROR(INDEX($BA$54:$BA$65, ROWS($CK$4:CK39)-ROWS($AK$54:$AK$65)-ROWS($AO$54:$AO$65)-ROWS($AS$54:$AS$65)-ROWS($AW$54:$AW$65)),IFERROR(INDEX($BE$54:$BE$65, ROWS($CK$4:CK39)-ROWS($AK$54:$AK$65)-ROWS($AO$54:$AO$65)-ROWS($AS$54:$AS$65)-ROWS($AW$54:$AW$65)-ROWS($BA$54:$BA$65)),IFERROR(INDEX($BI$54:$BI$65, ROWS($CK$4:CK39)-ROWS($AK$54:$AK$65)-ROWS($AO$54:$AO$65)-ROWS($AS$54:$AS$65)-ROWS($AW$54:$AW$65)-ROWS($BA$54:$BA$65)-ROWS($BE$54:$BE$65)), "")))))))</f>
        <v/>
      </c>
      <c r="CL41" s="316" t="str">
        <f t="shared" ca="1" si="40"/>
        <v/>
      </c>
      <c r="CM41" s="413" t="str">
        <f t="shared" ca="1" si="41"/>
        <v/>
      </c>
      <c r="CN41" s="412" t="str">
        <f ca="1">IF(OR(CO41="",CO41=0),"",MAX(CN$5:CN40)+1)</f>
        <v/>
      </c>
      <c r="CO41" s="316" t="str">
        <f ca="1">IFERROR(INDEX($AJ$70:$AJ$81, ROWS($CO$4:CO39)), IFERROR(INDEX($AN$70:$AN$81, ROWS($CO$4:CO39)-ROWS($AJ$70:$AJ$81)), IFERROR(INDEX($AR$70:$AR$81, ROWS($CO$4:CO39)-ROWS($AJ$70:$AJ$81)-ROWS($AN$70:$AN$81)),IFERROR(INDEX($AV$70:$AV$81, ROWS($CO$4:CO39)-ROWS($AJ$70:$AJ$81)-ROWS($AN$70:$AN$81)-ROWS($AR$70:$AR$81)),IFERROR(INDEX($AZ$70:$AZ$81, ROWS($CO$4:CO39)-ROWS($AJ$70:$AJ$81)-ROWS($AN$70:$AN$81)-ROWS($AR$70:$AR$81)-ROWS($AV$70:$AV$81)),IFERROR(INDEX($BD$70:$BD$81, ROWS($CO$4:CO39)-ROWS($AJ$70:$AJ$81)-ROWS($AN$70:$AN$81)-ROWS($AR$70:$AR$81)-ROWS($AV$70:$AV$81)-ROWS($AZ$70:$AZ$81)),IFERROR(INDEX($BH$70:$BH$81, ROWS($CO$4:CO39)-ROWS($AJ$70:$AJ$81)-ROWS($AN$70:$AN$81)-ROWS($AR$70:$AR$81)-ROWS($AV$70:$AV$81)-ROWS($AZ$70:$AZ$81)-ROWS($BD$70:$BD$81)), "")))))))</f>
        <v/>
      </c>
      <c r="CP41" s="316" t="str">
        <f t="shared" ca="1" si="42"/>
        <v/>
      </c>
      <c r="CQ41" s="316" t="str">
        <f ca="1">IF(OR(CR41="",CR41=0),"",MAX(CQ$5:CQ40)+1)</f>
        <v/>
      </c>
      <c r="CR41" s="316" t="str">
        <f ca="1">IFERROR(INDEX($AK$70:$AK$81, ROWS($CR$4:CR39)), IFERROR(INDEX($AO$70:$AO$81, ROWS($CR$4:CR39)-ROWS($AK$70:$AK$81)), IFERROR(INDEX($AS$70:$AS$81, ROWS($CR$4:CR39)-ROWS($AK$70:$AK$81)-ROWS($AO$70:$AO$81)),IFERROR(INDEX($AW$70:$AW$81, ROWS($CR$4:CR39)-ROWS($AK$70:$AK$81)-ROWS($AO$70:$AO$81)-ROWS($AS$70:$AS$81)),IFERROR(INDEX($BA$70:$BA$81, ROWS($CR$4:CR39)-ROWS($AK$70:$AK$81)-ROWS($AO$70:$AO$81)-ROWS($AS$70:$AS$81)-ROWS($AW$70:$AW$81)),IFERROR(INDEX($BE$70:$BE$81, ROWS($CR$4:CR39)-ROWS($AK$70:$AK$81)-ROWS($AO$70:$AO$81)-ROWS($AS$70:$AS$81)-ROWS($AW$70:$AW$81)-ROWS($BA$70:$BA$81)),IFERROR(INDEX($BI$70:$BI$81, ROWS($CR$4:CR39)-ROWS($AK$70:$AK$81)-ROWS($AO$70:$AO$81)-ROWS($AS$70:$AS$81)-ROWS($AW$70:$AW$81)-ROWS($BA$70:$BA$81)-ROWS($BE$70:$BE$81)), "")))))))</f>
        <v/>
      </c>
      <c r="CS41" s="316" t="str">
        <f t="shared" ca="1" si="43"/>
        <v/>
      </c>
      <c r="CT41" s="413" t="str">
        <f t="shared" ca="1" si="44"/>
        <v/>
      </c>
      <c r="CU41" s="412" t="str">
        <f>IF(OR(CV41="",CV41=0),"",MAX(CU$5:CU40)+1)</f>
        <v/>
      </c>
      <c r="CV41" s="316" t="str">
        <f>IFERROR(INDEX($AJ$86:$AJ$97, ROWS($CV$4:CV39)), IFERROR(INDEX($AN$86:$AN$97, ROWS($CV$4:CV39)-ROWS($AJ$86:$AJ$97)), ""))</f>
        <v/>
      </c>
      <c r="CW41" s="316" t="str">
        <f t="shared" si="45"/>
        <v/>
      </c>
      <c r="CX41" s="316" t="str">
        <f>IF(OR(CY41="",CY41=0),"",MAX(CX$5:CX40)+1)</f>
        <v/>
      </c>
      <c r="CY41" s="316" t="str">
        <f>IFERROR(INDEX($AK$86:$AK$97, ROWS($CY$4:CY39)), IFERROR(INDEX($AO$86:$AO$97, ROWS($CY$4:CY39)-ROWS($AK$86:$AK$97)), ""))</f>
        <v/>
      </c>
      <c r="CZ41" s="316" t="str">
        <f t="shared" si="46"/>
        <v/>
      </c>
      <c r="DA41" s="413" t="str">
        <f t="shared" si="47"/>
        <v/>
      </c>
      <c r="DC41" s="438" t="str">
        <f ca="1">IF(OR(DD41="",DD41=0),"",MAX(DC$25:DC40)+1)</f>
        <v/>
      </c>
      <c r="DD41" s="434" t="str">
        <f t="shared" ca="1" si="90"/>
        <v/>
      </c>
      <c r="DE41" s="413" t="str">
        <f t="shared" ca="1" si="91"/>
        <v/>
      </c>
      <c r="DF41" s="431" t="str">
        <f ca="1">IF(OR(DG41="",DG41=0),"",MAX(DF$25:DF40)+1)</f>
        <v/>
      </c>
      <c r="DG41" s="412" t="str">
        <f t="shared" ca="1" si="92"/>
        <v/>
      </c>
      <c r="DH41" s="413" t="str">
        <f t="shared" ca="1" si="93"/>
        <v/>
      </c>
      <c r="DI41" s="412" t="str">
        <f t="shared" ca="1" si="94"/>
        <v/>
      </c>
      <c r="DJ41" s="413" t="str">
        <f t="shared" ca="1" si="95"/>
        <v/>
      </c>
      <c r="DK41" s="412" t="str">
        <f t="shared" ca="1" si="96"/>
        <v/>
      </c>
      <c r="DL41" s="413" t="str">
        <f t="shared" ca="1" si="97"/>
        <v/>
      </c>
      <c r="DN41" s="278"/>
      <c r="DO41" s="278"/>
      <c r="DP41" s="278"/>
      <c r="DQ41" s="278"/>
      <c r="DR41" s="278"/>
      <c r="DS41" s="278"/>
    </row>
    <row r="42" spans="1:123" x14ac:dyDescent="0.3">
      <c r="AC42" s="358" t="str">
        <f>IF('Data Entry'!H26="","",'Data Entry'!H26)</f>
        <v/>
      </c>
      <c r="AD42" s="356" t="str">
        <f>IF('Data Entry'!G26="","",'Data Entry'!G26)</f>
        <v/>
      </c>
      <c r="AE42" s="363" t="str">
        <f>IF('Data Entry'!J26="","",'Data Entry'!J26)</f>
        <v/>
      </c>
      <c r="AF42" s="402" t="str">
        <f>IF('Data Entry'!I26="","",'Data Entry'!I26)</f>
        <v/>
      </c>
      <c r="AI42" s="304" t="str">
        <f t="shared" ca="1" si="123"/>
        <v/>
      </c>
      <c r="AJ42" s="305" t="str">
        <f t="shared" ca="1" si="102"/>
        <v/>
      </c>
      <c r="AK42" s="306" t="str">
        <f t="shared" ca="1" si="103"/>
        <v/>
      </c>
      <c r="AL42" s="307" t="str">
        <f t="shared" ca="1" si="104"/>
        <v/>
      </c>
      <c r="AM42" s="304" t="str">
        <f t="shared" ca="1" si="124"/>
        <v/>
      </c>
      <c r="AN42" s="305" t="str">
        <f t="shared" ca="1" si="105"/>
        <v/>
      </c>
      <c r="AO42" s="306" t="str">
        <f t="shared" ca="1" si="106"/>
        <v/>
      </c>
      <c r="AP42" s="307" t="str">
        <f t="shared" ca="1" si="107"/>
        <v/>
      </c>
      <c r="AQ42" s="304" t="str">
        <f t="shared" ca="1" si="125"/>
        <v/>
      </c>
      <c r="AR42" s="305" t="str">
        <f t="shared" ca="1" si="108"/>
        <v/>
      </c>
      <c r="AS42" s="306" t="str">
        <f t="shared" ca="1" si="109"/>
        <v/>
      </c>
      <c r="AT42" s="307" t="str">
        <f t="shared" ca="1" si="110"/>
        <v/>
      </c>
      <c r="AU42" s="304">
        <f t="shared" ca="1" si="126"/>
        <v>68</v>
      </c>
      <c r="AV42" s="305" t="str">
        <f t="shared" ca="1" si="111"/>
        <v>Investment 1</v>
      </c>
      <c r="AW42" s="306">
        <f t="shared" ca="1" si="112"/>
        <v>200</v>
      </c>
      <c r="AX42" s="307" t="str">
        <f t="shared" ca="1" si="113"/>
        <v>Income</v>
      </c>
      <c r="AY42" s="304" t="str">
        <f t="shared" ca="1" si="127"/>
        <v/>
      </c>
      <c r="AZ42" s="305" t="str">
        <f t="shared" ca="1" si="114"/>
        <v/>
      </c>
      <c r="BA42" s="306" t="str">
        <f t="shared" ca="1" si="115"/>
        <v/>
      </c>
      <c r="BB42" s="307" t="str">
        <f t="shared" ca="1" si="116"/>
        <v/>
      </c>
      <c r="BC42" s="304" t="str">
        <f t="shared" ca="1" si="128"/>
        <v/>
      </c>
      <c r="BD42" s="305" t="str">
        <f t="shared" ca="1" si="117"/>
        <v/>
      </c>
      <c r="BE42" s="306" t="str">
        <f t="shared" ca="1" si="118"/>
        <v/>
      </c>
      <c r="BF42" s="307" t="str">
        <f t="shared" ca="1" si="119"/>
        <v/>
      </c>
      <c r="BG42" s="304" t="str">
        <f t="shared" ca="1" si="129"/>
        <v/>
      </c>
      <c r="BH42" s="305" t="str">
        <f t="shared" ca="1" si="120"/>
        <v/>
      </c>
      <c r="BI42" s="306" t="str">
        <f t="shared" ca="1" si="121"/>
        <v/>
      </c>
      <c r="BJ42" s="307" t="str">
        <f t="shared" ca="1" si="122"/>
        <v/>
      </c>
      <c r="BL42" s="412">
        <f ca="1">IF(OR(BM42="",BM42=0),"",MAX(BL$5:BL41)+1)</f>
        <v>1</v>
      </c>
      <c r="BM42" s="316" t="str">
        <f ca="1">IFERROR(INDEX($AJ$6:$AJ$17, ROWS(BM$4:$BM40)), IFERROR(INDEX($AN$6:$AN$17, ROWS(BM$4:$BM40)-ROWS($AJ$6:$AJ$17)), IFERROR(INDEX($AR$6:$AR$17, ROWS(BM$4:$BM40)-ROWS($AJ$6:$AJ$17)-ROWS($AN$6:$AN$17)),IFERROR(INDEX($AV$6:$AV$17, ROWS(BM$4:$BM40)-ROWS($AJ$6:$AJ$17)-ROWS($AN$6:$AN$17)-ROWS($AR$6:$AR$17)),IFERROR(INDEX($AZ$6:$AZ$17, ROWS(BM$4:$BM40)-ROWS($AJ$6:$AJ$17)-ROWS($AN$6:$AN$17)-ROWS($AR$6:$AR$17)-ROWS($AV$6:$AV$17)),IFERROR(INDEX($BD$6:$BD$17, ROWS(BM$4:$BM40)-ROWS($AJ$6:$AJ$17)-ROWS($AN$6:$AN$17)-ROWS($AR$6:$AR$17)-ROWS($AV$6:$AV$17)-ROWS($AZ$6:$AZ$17)),IFERROR(INDEX($BH$6:$BH$17, ROWS(BM$4:$BM40)-ROWS($AJ$6:$AJ$17)-ROWS($AN$6:$AN$17)-ROWS($AR$6:$AR$17)-ROWS($AV$6:$AV$17)-ROWS($AZ$6:$AZ$17)-ROWS($BD$6:$BD$17)), "")))))))</f>
        <v>Bank Loan 1</v>
      </c>
      <c r="BN42" s="316" t="str">
        <f t="shared" ca="1" si="30"/>
        <v/>
      </c>
      <c r="BO42" s="316">
        <f ca="1">IF(OR(BP42="",BP42=0),"",MAX(BO$5:BO41)+1)</f>
        <v>1</v>
      </c>
      <c r="BP42" s="316">
        <f ca="1">IFERROR(INDEX($AK$6:$AK$17, ROWS($BP$4:BP40)), IFERROR(INDEX($AO$6:$AO$17, ROWS($BP$4:BP40)-ROWS($AK$6:$AK$17)), IFERROR(INDEX($AS$6:$AS$17, ROWS($BP$4:BP40)-ROWS($AK$6:$AK$17)-ROWS($AO$6:$AO$17)),IFERROR(INDEX($AW$6:$AW$17, ROWS($BP$4:BP40)-ROWS($AK$6:$AK$17)-ROWS($AO$6:$AO$17)-ROWS($AS$6:$AS$17)),IFERROR(INDEX($BA$6:$BA$17, ROWS($BP$4:BP40)-ROWS($AK$6:$AK$17)-ROWS($AO$6:$AO$17)-ROWS($AS$6:$AS$17)-ROWS($AW$6:$AW$17)),IFERROR(INDEX($BE$6:$BE$17, ROWS($BP$4:BP40)-ROWS($AK$6:$AK$17)-ROWS($AO$6:$AO$17)-ROWS($AS$6:$AS$17)-ROWS($AW$6:$AW$17)-ROWS($BA$6:$BA$17)),IFERROR(INDEX($BI$6:$BI$17, ROWS($BP$4:BP40)-ROWS($AK$6:$AK$17)-ROWS($AO$6:$AO$17)-ROWS($AS$6:$AS$17)-ROWS($AW$6:$AW$17)-ROWS($BA$6:$BA$17)-ROWS($BE$6:$BE$17)), "")))))))</f>
        <v>120</v>
      </c>
      <c r="BQ42" s="316" t="str">
        <f t="shared" ca="1" si="31"/>
        <v/>
      </c>
      <c r="BR42" s="413" t="str">
        <f t="shared" ca="1" si="32"/>
        <v/>
      </c>
      <c r="BS42" s="412" t="str">
        <f ca="1">IF(OR(BT42="",BT42=0),"",MAX(BS$5:BS41)+1)</f>
        <v/>
      </c>
      <c r="BT42" s="316" t="str">
        <f ca="1">IFERROR(INDEX($AJ$22:$AJ$33, ROWS($BT$4:BT40)), IFERROR(INDEX($AN$22:$AN$33, ROWS($BT$4:BT40)-ROWS($AJ$22:$AJ$33)), IFERROR(INDEX($AR$22:$AR$33, ROWS($BT$4:BT40)-ROWS($AJ$22:$AJ$33)-ROWS($AN$22:$AN$33)),IFERROR(INDEX($AV$22:$AV$33, ROWS($BT$4:BT40)-ROWS($AJ$22:$AJ$33)-ROWS($AN$22:$AN$33)-ROWS($AR$22:$AR$33)),IFERROR(INDEX($AZ$22:$AZ$33, ROWS($BT$4:BT40)-ROWS($AJ$22:$AJ$33)-ROWS($AN$22:$AN$33)-ROWS($AR$22:$AR$33)-ROWS($AV$22:$AV$33)),IFERROR(INDEX($BD$22:$BD$33, ROWS($BT$4:BT40)-ROWS($AJ$22:$AJ$33)-ROWS($AN$22:$AN$33)-ROWS($AR$22:$AR$33)-ROWS($AV$22:$AV$33)-ROWS($AZ$22:$AZ$33)),IFERROR(INDEX($BH$22:$BH$33, ROWS($BT$4:BT40)-ROWS($AJ$22:$AJ$33)-ROWS($AN$22:$AN$33)-ROWS($AR$22:$AR$33)-ROWS($AV$22:$AV$33)-ROWS($AZ$22:$AZ$33)-ROWS($BD$22:$BD$33)), "")))))))</f>
        <v/>
      </c>
      <c r="BU42" s="316" t="str">
        <f t="shared" ca="1" si="33"/>
        <v/>
      </c>
      <c r="BV42" s="316" t="str">
        <f ca="1">IF(OR(BW42="",BW42=0),"",MAX(BV$5:BV41)+1)</f>
        <v/>
      </c>
      <c r="BW42" s="316" t="str">
        <f ca="1">IFERROR(INDEX($AK$22:$AK$33, ROWS($BW$4:BW40)), IFERROR(INDEX($AO$22:$AO$33, ROWS($BW$4:BW40)-ROWS($AK$22:$AK$33)), IFERROR(INDEX($AS$22:$AS$33, ROWS($BW$4:BW40)-ROWS($AK$22:$AK$33)-ROWS($AO$22:$AO$33)),IFERROR(INDEX($AW$22:$AW$33, ROWS($BW$4:BW40)-ROWS($AK$22:$AK$33)-ROWS($AO$22:$AO$33)-ROWS($AS$22:$AS$33)),IFERROR(INDEX($BA$22:$BA$33, ROWS($BW$4:BW40)-ROWS($AK$22:$AK$33)-ROWS($AO$22:$AO$33)-ROWS($AS$22:$AS$33)-ROWS($AW$22:$AW$33)),IFERROR(INDEX($BE$22:$BE$33, ROWS($BW$4:BW40)-ROWS($AK$22:$AK$33)-ROWS($AO$22:$AO$33)-ROWS($AS$22:$AS$33)-ROWS($AW$22:$AW$33)-ROWS($BA$22:$BA$33)),IFERROR(INDEX($BI$22:$BI$33, ROWS($BW$4:BW40)-ROWS($AK$22:$AK$33)-ROWS($AO$22:$AO$33)-ROWS($AS$22:$AS$33)-ROWS($AW$22:$AW$33)-ROWS($BA$22:$BA$33)-ROWS($BE$22:$BE$33)), "")))))))</f>
        <v/>
      </c>
      <c r="BX42" s="316" t="str">
        <f t="shared" ca="1" si="34"/>
        <v/>
      </c>
      <c r="BY42" s="413" t="str">
        <f t="shared" ca="1" si="35"/>
        <v/>
      </c>
      <c r="BZ42" s="412">
        <f ca="1">IF(OR(CA42="",CA42=0),"",MAX(BZ$5:BZ41)+1)</f>
        <v>6</v>
      </c>
      <c r="CA42" s="316" t="str">
        <f ca="1">IFERROR(INDEX($AJ$38:$AJ$49, ROWS($CA$4:CA40)), IFERROR(INDEX($AN$38:$AN$49, ROWS($CA$4:CA40)-ROWS($AJ$38:$AJ$49)), IFERROR(INDEX($AR$38:$AR$49, ROWS($CA$4:CA40)-ROWS($AJ$38:$AJ$49)-ROWS($AN$38:$AN$49)),IFERROR(INDEX($AV$38:$AV$49, ROWS($CA$4:CA40)-ROWS($AJ$38:$AJ$49)-ROWS($AN$38:$AN$49)-ROWS($AR$38:$AR$49)),IFERROR(INDEX($AZ$38:$AZ$49, ROWS($CA$4:CA40)-ROWS($AJ$38:$AJ$49)-ROWS($AN$38:$AN$49)-ROWS($AR$38:$AR$49)-ROWS($AV$38:$AV$49)),IFERROR(INDEX($BD$38:$BD$49, ROWS($CA$4:CA40)-ROWS($AJ$38:$AJ$49)-ROWS($AN$38:$AN$49)-ROWS($AR$38:$AR$49)-ROWS($AV$38:$AV$49)-ROWS($AZ$38:$AZ$49)),IFERROR(INDEX($BH$38:$BH$49, ROWS($CA$4:CA40)-ROWS($AJ$38:$AJ$49)-ROWS($AN$38:$AN$49)-ROWS($AR$38:$AR$49)-ROWS($AV$38:$AV$49)-ROWS($AZ$38:$AZ$49)-ROWS($BD$38:$BD$49)), "")))))))</f>
        <v>Roth IRA</v>
      </c>
      <c r="CB42" s="316" t="str">
        <f t="shared" ca="1" si="36"/>
        <v/>
      </c>
      <c r="CC42" s="316">
        <f ca="1">IF(OR(CD42="",CD42=0),"",MAX(CC$5:CC41)+1)</f>
        <v>6</v>
      </c>
      <c r="CD42" s="316">
        <f ca="1">IFERROR(INDEX($AK$38:$AK$49, ROWS($CD$4:CD40)), IFERROR(INDEX($AO$38:$AO$49, ROWS($CD$4:CD40)-ROWS($AK$38:$AK$49)), IFERROR(INDEX($AS$38:$AS$49, ROWS($CD$4:CD40)-ROWS($AK$38:$AK$49)-ROWS($AO$38:$AO$49)),IFERROR(INDEX($AW$38:$AW$49, ROWS($CD$4:CD40)-ROWS($AK$38:$AK$49)-ROWS($AO$38:$AO$49)-ROWS($AS$38:$AS$49)),IFERROR(INDEX($BA$38:$BA$49, ROWS($CD$4:CD40)-ROWS($AK$38:$AK$49)-ROWS($AO$38:$AO$49)-ROWS($AS$38:$AS$49)-ROWS($AW$38:$AW$49)),IFERROR(INDEX($BE$38:$BE$49, ROWS($CD$4:CD40)-ROWS($AK$38:$AK$49)-ROWS($AO$38:$AO$49)-ROWS($AS$38:$AS$49)-ROWS($AW$38:$AW$49)-ROWS($BA$38:$BA$49)),IFERROR(INDEX($BI$38:$BI$49, ROWS($CD$4:CD40)-ROWS($AK$38:$AK$49)-ROWS($AO$38:$AO$49)-ROWS($AS$38:$AS$49)-ROWS($AW$38:$AW$49)-ROWS($BA$38:$BA$49)-ROWS($BE$38:$BE$49)), "")))))))</f>
        <v>100</v>
      </c>
      <c r="CE42" s="316" t="str">
        <f t="shared" ca="1" si="37"/>
        <v/>
      </c>
      <c r="CF42" s="413" t="str">
        <f t="shared" ca="1" si="38"/>
        <v/>
      </c>
      <c r="CG42" s="412" t="str">
        <f ca="1">IF(OR(CH42="",CH42=0),"",MAX(CG$5:CG41)+1)</f>
        <v/>
      </c>
      <c r="CH42" s="316" t="str">
        <f ca="1">IFERROR(INDEX($AJ$54:$AJ$65, ROWS($CH$4:CH40)), IFERROR(INDEX($AN$54:$AN$65, ROWS($CH$4:CH40)-ROWS($AJ$54:$AJ$65)), IFERROR(INDEX($AR$54:$AR$65, ROWS($CH$4:CH40)-ROWS($AJ$54:$AJ$65)-ROWS($AN$54:$AN$65)),IFERROR(INDEX($AV$54:$AV$65, ROWS($CH$4:CH40)-ROWS($AJ$54:$AJ$65)-ROWS($AN$54:$AN$65)-ROWS($AR$54:$AR$65)),IFERROR(INDEX($AZ$54:$AZ$65, ROWS($CH$4:CH40)-ROWS($AJ$54:$AJ$65)-ROWS($AN$54:$AN$65)-ROWS($AR$54:$AR$65)-ROWS($AV$54:$AV$65)),IFERROR(INDEX($BD$54:$BD$65, ROWS($CH$4:CH40)-ROWS($AJ$54:$AJ$65)-ROWS($AN$54:$AN$65)-ROWS($AR$54:$AR$65)-ROWS($AV$54:$AV$65)-ROWS($AZ$54:$AZ$65)),IFERROR(INDEX($BH$54:$BH$65, ROWS($CH$4:CH40)-ROWS($AJ$54:$AJ$65)-ROWS($AN$54:$AN$65)-ROWS($AR$54:$AR$65)-ROWS($AV$54:$AV$65)-ROWS($AZ$54:$AZ$65)-ROWS($BD$54:$BD$65)), "")))))))</f>
        <v/>
      </c>
      <c r="CI42" s="316" t="str">
        <f t="shared" ca="1" si="39"/>
        <v/>
      </c>
      <c r="CJ42" s="316" t="str">
        <f ca="1">IF(OR(CK42="",CK42=0),"",MAX(CJ$5:CJ41)+1)</f>
        <v/>
      </c>
      <c r="CK42" s="316" t="str">
        <f ca="1">IFERROR(INDEX($AK$54:$AK$65, ROWS($CK$4:CK40)), IFERROR(INDEX($AO$54:$AO$65, ROWS($CK$4:CK40)-ROWS($AK$54:$AK$65)), IFERROR(INDEX($AS$54:$AS$65, ROWS($CK$4:CK40)-ROWS($AK$54:$AK$65)-ROWS($AO$54:$AO$65)),IFERROR(INDEX($AW$54:$AW$65, ROWS($CK$4:CK40)-ROWS($AK$54:$AK$65)-ROWS($AO$54:$AO$65)-ROWS($AS$54:$AS$65)),IFERROR(INDEX($BA$54:$BA$65, ROWS($CK$4:CK40)-ROWS($AK$54:$AK$65)-ROWS($AO$54:$AO$65)-ROWS($AS$54:$AS$65)-ROWS($AW$54:$AW$65)),IFERROR(INDEX($BE$54:$BE$65, ROWS($CK$4:CK40)-ROWS($AK$54:$AK$65)-ROWS($AO$54:$AO$65)-ROWS($AS$54:$AS$65)-ROWS($AW$54:$AW$65)-ROWS($BA$54:$BA$65)),IFERROR(INDEX($BI$54:$BI$65, ROWS($CK$4:CK40)-ROWS($AK$54:$AK$65)-ROWS($AO$54:$AO$65)-ROWS($AS$54:$AS$65)-ROWS($AW$54:$AW$65)-ROWS($BA$54:$BA$65)-ROWS($BE$54:$BE$65)), "")))))))</f>
        <v/>
      </c>
      <c r="CL42" s="316" t="str">
        <f t="shared" ca="1" si="40"/>
        <v/>
      </c>
      <c r="CM42" s="413" t="str">
        <f t="shared" ca="1" si="41"/>
        <v/>
      </c>
      <c r="CN42" s="412" t="str">
        <f>IF(OR(CO42="",CO42=0),"",MAX(CN$5:CN41)+1)</f>
        <v/>
      </c>
      <c r="CO42" s="316">
        <f>IFERROR(INDEX($AJ$70:$AJ$81, ROWS($CO$4:CO40)), IFERROR(INDEX($AN$70:$AN$81, ROWS($CO$4:CO40)-ROWS($AJ$70:$AJ$81)), IFERROR(INDEX($AR$70:$AR$81, ROWS($CO$4:CO40)-ROWS($AJ$70:$AJ$81)-ROWS($AN$70:$AN$81)),IFERROR(INDEX($AV$70:$AV$81, ROWS($CO$4:CO40)-ROWS($AJ$70:$AJ$81)-ROWS($AN$70:$AN$81)-ROWS($AR$70:$AR$81)),IFERROR(INDEX($AZ$70:$AZ$81, ROWS($CO$4:CO40)-ROWS($AJ$70:$AJ$81)-ROWS($AN$70:$AN$81)-ROWS($AR$70:$AR$81)-ROWS($AV$70:$AV$81)),IFERROR(INDEX($BD$70:$BD$81, ROWS($CO$4:CO40)-ROWS($AJ$70:$AJ$81)-ROWS($AN$70:$AN$81)-ROWS($AR$70:$AR$81)-ROWS($AV$70:$AV$81)-ROWS($AZ$70:$AZ$81)),IFERROR(INDEX($BH$70:$BH$81, ROWS($CO$4:CO40)-ROWS($AJ$70:$AJ$81)-ROWS($AN$70:$AN$81)-ROWS($AR$70:$AR$81)-ROWS($AV$70:$AV$81)-ROWS($AZ$70:$AZ$81)-ROWS($BD$70:$BD$81)), "")))))))</f>
        <v>0</v>
      </c>
      <c r="CP42" s="316" t="str">
        <f t="shared" ca="1" si="42"/>
        <v/>
      </c>
      <c r="CQ42" s="316" t="str">
        <f>IF(OR(CR42="",CR42=0),"",MAX(CQ$5:CQ41)+1)</f>
        <v/>
      </c>
      <c r="CR42" s="316">
        <f>IFERROR(INDEX($AK$70:$AK$81, ROWS($CR$4:CR40)), IFERROR(INDEX($AO$70:$AO$81, ROWS($CR$4:CR40)-ROWS($AK$70:$AK$81)), IFERROR(INDEX($AS$70:$AS$81, ROWS($CR$4:CR40)-ROWS($AK$70:$AK$81)-ROWS($AO$70:$AO$81)),IFERROR(INDEX($AW$70:$AW$81, ROWS($CR$4:CR40)-ROWS($AK$70:$AK$81)-ROWS($AO$70:$AO$81)-ROWS($AS$70:$AS$81)),IFERROR(INDEX($BA$70:$BA$81, ROWS($CR$4:CR40)-ROWS($AK$70:$AK$81)-ROWS($AO$70:$AO$81)-ROWS($AS$70:$AS$81)-ROWS($AW$70:$AW$81)),IFERROR(INDEX($BE$70:$BE$81, ROWS($CR$4:CR40)-ROWS($AK$70:$AK$81)-ROWS($AO$70:$AO$81)-ROWS($AS$70:$AS$81)-ROWS($AW$70:$AW$81)-ROWS($BA$70:$BA$81)),IFERROR(INDEX($BI$70:$BI$81, ROWS($CR$4:CR40)-ROWS($AK$70:$AK$81)-ROWS($AO$70:$AO$81)-ROWS($AS$70:$AS$81)-ROWS($AW$70:$AW$81)-ROWS($BA$70:$BA$81)-ROWS($BE$70:$BE$81)), "")))))))</f>
        <v>0</v>
      </c>
      <c r="CS42" s="316" t="str">
        <f t="shared" ca="1" si="43"/>
        <v/>
      </c>
      <c r="CT42" s="413" t="str">
        <f t="shared" ca="1" si="44"/>
        <v/>
      </c>
      <c r="CU42" s="412" t="str">
        <f>IF(OR(CV42="",CV42=0),"",MAX(CU$5:CU41)+1)</f>
        <v/>
      </c>
      <c r="CV42" s="316" t="str">
        <f>IFERROR(INDEX($AJ$86:$AJ$97, ROWS($CV$4:CV40)), IFERROR(INDEX($AN$86:$AN$97, ROWS($CV$4:CV40)-ROWS($AJ$86:$AJ$97)), ""))</f>
        <v/>
      </c>
      <c r="CW42" s="316" t="str">
        <f t="shared" si="45"/>
        <v/>
      </c>
      <c r="CX42" s="316" t="str">
        <f>IF(OR(CY42="",CY42=0),"",MAX(CX$5:CX41)+1)</f>
        <v/>
      </c>
      <c r="CY42" s="316" t="str">
        <f>IFERROR(INDEX($AK$86:$AK$97, ROWS($CY$4:CY40)), IFERROR(INDEX($AO$86:$AO$97, ROWS($CY$4:CY40)-ROWS($AK$86:$AK$97)), ""))</f>
        <v/>
      </c>
      <c r="CZ42" s="316" t="str">
        <f t="shared" si="46"/>
        <v/>
      </c>
      <c r="DA42" s="413" t="str">
        <f t="shared" si="47"/>
        <v/>
      </c>
      <c r="DC42" s="438" t="str">
        <f ca="1">IF(OR(DD42="",DD42=0),"",MAX(DC$25:DC41)+1)</f>
        <v/>
      </c>
      <c r="DD42" s="434" t="str">
        <f t="shared" ca="1" si="90"/>
        <v/>
      </c>
      <c r="DE42" s="413" t="str">
        <f t="shared" ca="1" si="91"/>
        <v/>
      </c>
      <c r="DF42" s="431" t="str">
        <f ca="1">IF(OR(DG42="",DG42=0),"",MAX(DF$25:DF41)+1)</f>
        <v/>
      </c>
      <c r="DG42" s="412" t="str">
        <f t="shared" ca="1" si="92"/>
        <v/>
      </c>
      <c r="DH42" s="413" t="str">
        <f t="shared" ca="1" si="93"/>
        <v/>
      </c>
      <c r="DI42" s="412" t="str">
        <f t="shared" ca="1" si="94"/>
        <v/>
      </c>
      <c r="DJ42" s="413" t="str">
        <f t="shared" ca="1" si="95"/>
        <v/>
      </c>
      <c r="DK42" s="412" t="str">
        <f t="shared" ca="1" si="96"/>
        <v/>
      </c>
      <c r="DL42" s="413" t="str">
        <f t="shared" ca="1" si="97"/>
        <v/>
      </c>
    </row>
    <row r="43" spans="1:123" ht="15.75" thickBot="1" x14ac:dyDescent="0.35">
      <c r="AC43" s="358" t="str">
        <f>IF('Data Entry'!H27="","",'Data Entry'!H27)</f>
        <v/>
      </c>
      <c r="AD43" s="356" t="str">
        <f>IF('Data Entry'!G27="","",'Data Entry'!G27)</f>
        <v/>
      </c>
      <c r="AE43" s="363" t="str">
        <f>IF('Data Entry'!J27="","",'Data Entry'!J27)</f>
        <v/>
      </c>
      <c r="AF43" s="402" t="str">
        <f>IF('Data Entry'!I27="","",'Data Entry'!I27)</f>
        <v/>
      </c>
      <c r="AI43" s="304" t="str">
        <f t="shared" ca="1" si="123"/>
        <v/>
      </c>
      <c r="AJ43" s="305" t="str">
        <f t="shared" ca="1" si="102"/>
        <v/>
      </c>
      <c r="AK43" s="306" t="str">
        <f t="shared" ca="1" si="103"/>
        <v/>
      </c>
      <c r="AL43" s="307" t="str">
        <f t="shared" ca="1" si="104"/>
        <v/>
      </c>
      <c r="AM43" s="304" t="str">
        <f t="shared" ca="1" si="124"/>
        <v/>
      </c>
      <c r="AN43" s="305" t="str">
        <f t="shared" ca="1" si="105"/>
        <v/>
      </c>
      <c r="AO43" s="306" t="str">
        <f t="shared" ca="1" si="106"/>
        <v/>
      </c>
      <c r="AP43" s="307" t="str">
        <f t="shared" ca="1" si="107"/>
        <v/>
      </c>
      <c r="AQ43" s="304" t="str">
        <f t="shared" ca="1" si="125"/>
        <v/>
      </c>
      <c r="AR43" s="305" t="str">
        <f t="shared" ca="1" si="108"/>
        <v/>
      </c>
      <c r="AS43" s="306" t="str">
        <f t="shared" ca="1" si="109"/>
        <v/>
      </c>
      <c r="AT43" s="307" t="str">
        <f t="shared" ca="1" si="110"/>
        <v/>
      </c>
      <c r="AU43" s="304">
        <f t="shared" ca="1" si="126"/>
        <v>70</v>
      </c>
      <c r="AV43" s="305" t="str">
        <f t="shared" ca="1" si="111"/>
        <v>Paycheck 3</v>
      </c>
      <c r="AW43" s="306">
        <f t="shared" ca="1" si="112"/>
        <v>700</v>
      </c>
      <c r="AX43" s="307" t="str">
        <f t="shared" ca="1" si="113"/>
        <v>Income</v>
      </c>
      <c r="AY43" s="304" t="str">
        <f t="shared" ca="1" si="127"/>
        <v/>
      </c>
      <c r="AZ43" s="305" t="str">
        <f t="shared" ca="1" si="114"/>
        <v/>
      </c>
      <c r="BA43" s="306" t="str">
        <f t="shared" ca="1" si="115"/>
        <v/>
      </c>
      <c r="BB43" s="307" t="str">
        <f t="shared" ca="1" si="116"/>
        <v/>
      </c>
      <c r="BC43" s="304" t="str">
        <f t="shared" ca="1" si="128"/>
        <v/>
      </c>
      <c r="BD43" s="305" t="str">
        <f t="shared" ca="1" si="117"/>
        <v/>
      </c>
      <c r="BE43" s="306" t="str">
        <f t="shared" ca="1" si="118"/>
        <v/>
      </c>
      <c r="BF43" s="307" t="str">
        <f t="shared" ca="1" si="119"/>
        <v/>
      </c>
      <c r="BG43" s="304" t="str">
        <f t="shared" ca="1" si="129"/>
        <v/>
      </c>
      <c r="BH43" s="305" t="str">
        <f t="shared" ca="1" si="120"/>
        <v/>
      </c>
      <c r="BI43" s="306" t="str">
        <f t="shared" ca="1" si="121"/>
        <v/>
      </c>
      <c r="BJ43" s="307" t="str">
        <f t="shared" ca="1" si="122"/>
        <v/>
      </c>
      <c r="BL43" s="412">
        <f ca="1">IF(OR(BM43="",BM43=0),"",MAX(BL$5:BL42)+1)</f>
        <v>2</v>
      </c>
      <c r="BM43" s="316" t="str">
        <f ca="1">IFERROR(INDEX($AJ$6:$AJ$17, ROWS(BM$4:$BM41)), IFERROR(INDEX($AN$6:$AN$17, ROWS(BM$4:$BM41)-ROWS($AJ$6:$AJ$17)), IFERROR(INDEX($AR$6:$AR$17, ROWS(BM$4:$BM41)-ROWS($AJ$6:$AJ$17)-ROWS($AN$6:$AN$17)),IFERROR(INDEX($AV$6:$AV$17, ROWS(BM$4:$BM41)-ROWS($AJ$6:$AJ$17)-ROWS($AN$6:$AN$17)-ROWS($AR$6:$AR$17)),IFERROR(INDEX($AZ$6:$AZ$17, ROWS(BM$4:$BM41)-ROWS($AJ$6:$AJ$17)-ROWS($AN$6:$AN$17)-ROWS($AR$6:$AR$17)-ROWS($AV$6:$AV$17)),IFERROR(INDEX($BD$6:$BD$17, ROWS(BM$4:$BM41)-ROWS($AJ$6:$AJ$17)-ROWS($AN$6:$AN$17)-ROWS($AR$6:$AR$17)-ROWS($AV$6:$AV$17)-ROWS($AZ$6:$AZ$17)),IFERROR(INDEX($BH$6:$BH$17, ROWS(BM$4:$BM41)-ROWS($AJ$6:$AJ$17)-ROWS($AN$6:$AN$17)-ROWS($AR$6:$AR$17)-ROWS($AV$6:$AV$17)-ROWS($AZ$6:$AZ$17)-ROWS($BD$6:$BD$17)), "")))))))</f>
        <v>Mortgage</v>
      </c>
      <c r="BN43" s="316" t="str">
        <f t="shared" ca="1" si="30"/>
        <v/>
      </c>
      <c r="BO43" s="316">
        <f ca="1">IF(OR(BP43="",BP43=0),"",MAX(BO$5:BO42)+1)</f>
        <v>2</v>
      </c>
      <c r="BP43" s="316">
        <f ca="1">IFERROR(INDEX($AK$6:$AK$17, ROWS($BP$4:BP41)), IFERROR(INDEX($AO$6:$AO$17, ROWS($BP$4:BP41)-ROWS($AK$6:$AK$17)), IFERROR(INDEX($AS$6:$AS$17, ROWS($BP$4:BP41)-ROWS($AK$6:$AK$17)-ROWS($AO$6:$AO$17)),IFERROR(INDEX($AW$6:$AW$17, ROWS($BP$4:BP41)-ROWS($AK$6:$AK$17)-ROWS($AO$6:$AO$17)-ROWS($AS$6:$AS$17)),IFERROR(INDEX($BA$6:$BA$17, ROWS($BP$4:BP41)-ROWS($AK$6:$AK$17)-ROWS($AO$6:$AO$17)-ROWS($AS$6:$AS$17)-ROWS($AW$6:$AW$17)),IFERROR(INDEX($BE$6:$BE$17, ROWS($BP$4:BP41)-ROWS($AK$6:$AK$17)-ROWS($AO$6:$AO$17)-ROWS($AS$6:$AS$17)-ROWS($AW$6:$AW$17)-ROWS($BA$6:$BA$17)),IFERROR(INDEX($BI$6:$BI$17, ROWS($BP$4:BP41)-ROWS($AK$6:$AK$17)-ROWS($AO$6:$AO$17)-ROWS($AS$6:$AS$17)-ROWS($AW$6:$AW$17)-ROWS($BA$6:$BA$17)-ROWS($BE$6:$BE$17)), "")))))))</f>
        <v>800</v>
      </c>
      <c r="BQ43" s="316" t="str">
        <f t="shared" ca="1" si="31"/>
        <v/>
      </c>
      <c r="BR43" s="413" t="str">
        <f t="shared" ca="1" si="32"/>
        <v/>
      </c>
      <c r="BS43" s="412" t="str">
        <f ca="1">IF(OR(BT43="",BT43=0),"",MAX(BS$5:BS42)+1)</f>
        <v/>
      </c>
      <c r="BT43" s="316" t="str">
        <f ca="1">IFERROR(INDEX($AJ$22:$AJ$33, ROWS($BT$4:BT41)), IFERROR(INDEX($AN$22:$AN$33, ROWS($BT$4:BT41)-ROWS($AJ$22:$AJ$33)), IFERROR(INDEX($AR$22:$AR$33, ROWS($BT$4:BT41)-ROWS($AJ$22:$AJ$33)-ROWS($AN$22:$AN$33)),IFERROR(INDEX($AV$22:$AV$33, ROWS($BT$4:BT41)-ROWS($AJ$22:$AJ$33)-ROWS($AN$22:$AN$33)-ROWS($AR$22:$AR$33)),IFERROR(INDEX($AZ$22:$AZ$33, ROWS($BT$4:BT41)-ROWS($AJ$22:$AJ$33)-ROWS($AN$22:$AN$33)-ROWS($AR$22:$AR$33)-ROWS($AV$22:$AV$33)),IFERROR(INDEX($BD$22:$BD$33, ROWS($BT$4:BT41)-ROWS($AJ$22:$AJ$33)-ROWS($AN$22:$AN$33)-ROWS($AR$22:$AR$33)-ROWS($AV$22:$AV$33)-ROWS($AZ$22:$AZ$33)),IFERROR(INDEX($BH$22:$BH$33, ROWS($BT$4:BT41)-ROWS($AJ$22:$AJ$33)-ROWS($AN$22:$AN$33)-ROWS($AR$22:$AR$33)-ROWS($AV$22:$AV$33)-ROWS($AZ$22:$AZ$33)-ROWS($BD$22:$BD$33)), "")))))))</f>
        <v/>
      </c>
      <c r="BU43" s="316" t="str">
        <f t="shared" ca="1" si="33"/>
        <v/>
      </c>
      <c r="BV43" s="316" t="str">
        <f ca="1">IF(OR(BW43="",BW43=0),"",MAX(BV$5:BV42)+1)</f>
        <v/>
      </c>
      <c r="BW43" s="316" t="str">
        <f ca="1">IFERROR(INDEX($AK$22:$AK$33, ROWS($BW$4:BW41)), IFERROR(INDEX($AO$22:$AO$33, ROWS($BW$4:BW41)-ROWS($AK$22:$AK$33)), IFERROR(INDEX($AS$22:$AS$33, ROWS($BW$4:BW41)-ROWS($AK$22:$AK$33)-ROWS($AO$22:$AO$33)),IFERROR(INDEX($AW$22:$AW$33, ROWS($BW$4:BW41)-ROWS($AK$22:$AK$33)-ROWS($AO$22:$AO$33)-ROWS($AS$22:$AS$33)),IFERROR(INDEX($BA$22:$BA$33, ROWS($BW$4:BW41)-ROWS($AK$22:$AK$33)-ROWS($AO$22:$AO$33)-ROWS($AS$22:$AS$33)-ROWS($AW$22:$AW$33)),IFERROR(INDEX($BE$22:$BE$33, ROWS($BW$4:BW41)-ROWS($AK$22:$AK$33)-ROWS($AO$22:$AO$33)-ROWS($AS$22:$AS$33)-ROWS($AW$22:$AW$33)-ROWS($BA$22:$BA$33)),IFERROR(INDEX($BI$22:$BI$33, ROWS($BW$4:BW41)-ROWS($AK$22:$AK$33)-ROWS($AO$22:$AO$33)-ROWS($AS$22:$AS$33)-ROWS($AW$22:$AW$33)-ROWS($BA$22:$BA$33)-ROWS($BE$22:$BE$33)), "")))))))</f>
        <v/>
      </c>
      <c r="BX43" s="316" t="str">
        <f t="shared" ca="1" si="34"/>
        <v/>
      </c>
      <c r="BY43" s="413" t="str">
        <f t="shared" ca="1" si="35"/>
        <v/>
      </c>
      <c r="BZ43" s="412">
        <f ca="1">IF(OR(CA43="",CA43=0),"",MAX(BZ$5:BZ42)+1)</f>
        <v>7</v>
      </c>
      <c r="CA43" s="316" t="str">
        <f ca="1">IFERROR(INDEX($AJ$38:$AJ$49, ROWS($CA$4:CA41)), IFERROR(INDEX($AN$38:$AN$49, ROWS($CA$4:CA41)-ROWS($AJ$38:$AJ$49)), IFERROR(INDEX($AR$38:$AR$49, ROWS($CA$4:CA41)-ROWS($AJ$38:$AJ$49)-ROWS($AN$38:$AN$49)),IFERROR(INDEX($AV$38:$AV$49, ROWS($CA$4:CA41)-ROWS($AJ$38:$AJ$49)-ROWS($AN$38:$AN$49)-ROWS($AR$38:$AR$49)),IFERROR(INDEX($AZ$38:$AZ$49, ROWS($CA$4:CA41)-ROWS($AJ$38:$AJ$49)-ROWS($AN$38:$AN$49)-ROWS($AR$38:$AR$49)-ROWS($AV$38:$AV$49)),IFERROR(INDEX($BD$38:$BD$49, ROWS($CA$4:CA41)-ROWS($AJ$38:$AJ$49)-ROWS($AN$38:$AN$49)-ROWS($AR$38:$AR$49)-ROWS($AV$38:$AV$49)-ROWS($AZ$38:$AZ$49)),IFERROR(INDEX($BH$38:$BH$49, ROWS($CA$4:CA41)-ROWS($AJ$38:$AJ$49)-ROWS($AN$38:$AN$49)-ROWS($AR$38:$AR$49)-ROWS($AV$38:$AV$49)-ROWS($AZ$38:$AZ$49)-ROWS($BD$38:$BD$49)), "")))))))</f>
        <v>D. Store Card 2</v>
      </c>
      <c r="CB43" s="316" t="str">
        <f t="shared" ca="1" si="36"/>
        <v/>
      </c>
      <c r="CC43" s="316">
        <f ca="1">IF(OR(CD43="",CD43=0),"",MAX(CC$5:CC42)+1)</f>
        <v>7</v>
      </c>
      <c r="CD43" s="316">
        <f ca="1">IFERROR(INDEX($AK$38:$AK$49, ROWS($CD$4:CD41)), IFERROR(INDEX($AO$38:$AO$49, ROWS($CD$4:CD41)-ROWS($AK$38:$AK$49)), IFERROR(INDEX($AS$38:$AS$49, ROWS($CD$4:CD41)-ROWS($AK$38:$AK$49)-ROWS($AO$38:$AO$49)),IFERROR(INDEX($AW$38:$AW$49, ROWS($CD$4:CD41)-ROWS($AK$38:$AK$49)-ROWS($AO$38:$AO$49)-ROWS($AS$38:$AS$49)),IFERROR(INDEX($BA$38:$BA$49, ROWS($CD$4:CD41)-ROWS($AK$38:$AK$49)-ROWS($AO$38:$AO$49)-ROWS($AS$38:$AS$49)-ROWS($AW$38:$AW$49)),IFERROR(INDEX($BE$38:$BE$49, ROWS($CD$4:CD41)-ROWS($AK$38:$AK$49)-ROWS($AO$38:$AO$49)-ROWS($AS$38:$AS$49)-ROWS($AW$38:$AW$49)-ROWS($BA$38:$BA$49)),IFERROR(INDEX($BI$38:$BI$49, ROWS($CD$4:CD41)-ROWS($AK$38:$AK$49)-ROWS($AO$38:$AO$49)-ROWS($AS$38:$AS$49)-ROWS($AW$38:$AW$49)-ROWS($BA$38:$BA$49)-ROWS($BE$38:$BE$49)), "")))))))</f>
        <v>30</v>
      </c>
      <c r="CE43" s="316" t="str">
        <f t="shared" ca="1" si="37"/>
        <v/>
      </c>
      <c r="CF43" s="413" t="str">
        <f t="shared" ca="1" si="38"/>
        <v/>
      </c>
      <c r="CG43" s="412" t="str">
        <f ca="1">IF(OR(CH43="",CH43=0),"",MAX(CG$5:CG42)+1)</f>
        <v/>
      </c>
      <c r="CH43" s="316" t="str">
        <f ca="1">IFERROR(INDEX($AJ$54:$AJ$65, ROWS($CH$4:CH41)), IFERROR(INDEX($AN$54:$AN$65, ROWS($CH$4:CH41)-ROWS($AJ$54:$AJ$65)), IFERROR(INDEX($AR$54:$AR$65, ROWS($CH$4:CH41)-ROWS($AJ$54:$AJ$65)-ROWS($AN$54:$AN$65)),IFERROR(INDEX($AV$54:$AV$65, ROWS($CH$4:CH41)-ROWS($AJ$54:$AJ$65)-ROWS($AN$54:$AN$65)-ROWS($AR$54:$AR$65)),IFERROR(INDEX($AZ$54:$AZ$65, ROWS($CH$4:CH41)-ROWS($AJ$54:$AJ$65)-ROWS($AN$54:$AN$65)-ROWS($AR$54:$AR$65)-ROWS($AV$54:$AV$65)),IFERROR(INDEX($BD$54:$BD$65, ROWS($CH$4:CH41)-ROWS($AJ$54:$AJ$65)-ROWS($AN$54:$AN$65)-ROWS($AR$54:$AR$65)-ROWS($AV$54:$AV$65)-ROWS($AZ$54:$AZ$65)),IFERROR(INDEX($BH$54:$BH$65, ROWS($CH$4:CH41)-ROWS($AJ$54:$AJ$65)-ROWS($AN$54:$AN$65)-ROWS($AR$54:$AR$65)-ROWS($AV$54:$AV$65)-ROWS($AZ$54:$AZ$65)-ROWS($BD$54:$BD$65)), "")))))))</f>
        <v/>
      </c>
      <c r="CI43" s="316" t="str">
        <f t="shared" ca="1" si="39"/>
        <v/>
      </c>
      <c r="CJ43" s="316" t="str">
        <f ca="1">IF(OR(CK43="",CK43=0),"",MAX(CJ$5:CJ42)+1)</f>
        <v/>
      </c>
      <c r="CK43" s="316" t="str">
        <f ca="1">IFERROR(INDEX($AK$54:$AK$65, ROWS($CK$4:CK41)), IFERROR(INDEX($AO$54:$AO$65, ROWS($CK$4:CK41)-ROWS($AK$54:$AK$65)), IFERROR(INDEX($AS$54:$AS$65, ROWS($CK$4:CK41)-ROWS($AK$54:$AK$65)-ROWS($AO$54:$AO$65)),IFERROR(INDEX($AW$54:$AW$65, ROWS($CK$4:CK41)-ROWS($AK$54:$AK$65)-ROWS($AO$54:$AO$65)-ROWS($AS$54:$AS$65)),IFERROR(INDEX($BA$54:$BA$65, ROWS($CK$4:CK41)-ROWS($AK$54:$AK$65)-ROWS($AO$54:$AO$65)-ROWS($AS$54:$AS$65)-ROWS($AW$54:$AW$65)),IFERROR(INDEX($BE$54:$BE$65, ROWS($CK$4:CK41)-ROWS($AK$54:$AK$65)-ROWS($AO$54:$AO$65)-ROWS($AS$54:$AS$65)-ROWS($AW$54:$AW$65)-ROWS($BA$54:$BA$65)),IFERROR(INDEX($BI$54:$BI$65, ROWS($CK$4:CK41)-ROWS($AK$54:$AK$65)-ROWS($AO$54:$AO$65)-ROWS($AS$54:$AS$65)-ROWS($AW$54:$AW$65)-ROWS($BA$54:$BA$65)-ROWS($BE$54:$BE$65)), "")))))))</f>
        <v/>
      </c>
      <c r="CL43" s="316" t="str">
        <f t="shared" ca="1" si="40"/>
        <v/>
      </c>
      <c r="CM43" s="413" t="str">
        <f t="shared" ca="1" si="41"/>
        <v/>
      </c>
      <c r="CN43" s="412" t="str">
        <f>IF(OR(CO43="",CO43=0),"",MAX(CN$5:CN42)+1)</f>
        <v/>
      </c>
      <c r="CO43" s="316">
        <f>IFERROR(INDEX($AJ$70:$AJ$81, ROWS($CO$4:CO41)), IFERROR(INDEX($AN$70:$AN$81, ROWS($CO$4:CO41)-ROWS($AJ$70:$AJ$81)), IFERROR(INDEX($AR$70:$AR$81, ROWS($CO$4:CO41)-ROWS($AJ$70:$AJ$81)-ROWS($AN$70:$AN$81)),IFERROR(INDEX($AV$70:$AV$81, ROWS($CO$4:CO41)-ROWS($AJ$70:$AJ$81)-ROWS($AN$70:$AN$81)-ROWS($AR$70:$AR$81)),IFERROR(INDEX($AZ$70:$AZ$81, ROWS($CO$4:CO41)-ROWS($AJ$70:$AJ$81)-ROWS($AN$70:$AN$81)-ROWS($AR$70:$AR$81)-ROWS($AV$70:$AV$81)),IFERROR(INDEX($BD$70:$BD$81, ROWS($CO$4:CO41)-ROWS($AJ$70:$AJ$81)-ROWS($AN$70:$AN$81)-ROWS($AR$70:$AR$81)-ROWS($AV$70:$AV$81)-ROWS($AZ$70:$AZ$81)),IFERROR(INDEX($BH$70:$BH$81, ROWS($CO$4:CO41)-ROWS($AJ$70:$AJ$81)-ROWS($AN$70:$AN$81)-ROWS($AR$70:$AR$81)-ROWS($AV$70:$AV$81)-ROWS($AZ$70:$AZ$81)-ROWS($BD$70:$BD$81)), "")))))))</f>
        <v>0</v>
      </c>
      <c r="CP43" s="316" t="str">
        <f t="shared" ca="1" si="42"/>
        <v/>
      </c>
      <c r="CQ43" s="316" t="str">
        <f>IF(OR(CR43="",CR43=0),"",MAX(CQ$5:CQ42)+1)</f>
        <v/>
      </c>
      <c r="CR43" s="316">
        <f>IFERROR(INDEX($AK$70:$AK$81, ROWS($CR$4:CR41)), IFERROR(INDEX($AO$70:$AO$81, ROWS($CR$4:CR41)-ROWS($AK$70:$AK$81)), IFERROR(INDEX($AS$70:$AS$81, ROWS($CR$4:CR41)-ROWS($AK$70:$AK$81)-ROWS($AO$70:$AO$81)),IFERROR(INDEX($AW$70:$AW$81, ROWS($CR$4:CR41)-ROWS($AK$70:$AK$81)-ROWS($AO$70:$AO$81)-ROWS($AS$70:$AS$81)),IFERROR(INDEX($BA$70:$BA$81, ROWS($CR$4:CR41)-ROWS($AK$70:$AK$81)-ROWS($AO$70:$AO$81)-ROWS($AS$70:$AS$81)-ROWS($AW$70:$AW$81)),IFERROR(INDEX($BE$70:$BE$81, ROWS($CR$4:CR41)-ROWS($AK$70:$AK$81)-ROWS($AO$70:$AO$81)-ROWS($AS$70:$AS$81)-ROWS($AW$70:$AW$81)-ROWS($BA$70:$BA$81)),IFERROR(INDEX($BI$70:$BI$81, ROWS($CR$4:CR41)-ROWS($AK$70:$AK$81)-ROWS($AO$70:$AO$81)-ROWS($AS$70:$AS$81)-ROWS($AW$70:$AW$81)-ROWS($BA$70:$BA$81)-ROWS($BE$70:$BE$81)), "")))))))</f>
        <v>0</v>
      </c>
      <c r="CS43" s="316" t="str">
        <f t="shared" ca="1" si="43"/>
        <v/>
      </c>
      <c r="CT43" s="413" t="str">
        <f t="shared" ca="1" si="44"/>
        <v/>
      </c>
      <c r="CU43" s="412" t="str">
        <f>IF(OR(CV43="",CV43=0),"",MAX(CU$5:CU42)+1)</f>
        <v/>
      </c>
      <c r="CV43" s="316" t="str">
        <f>IFERROR(INDEX($AJ$86:$AJ$97, ROWS($CV$4:CV41)), IFERROR(INDEX($AN$86:$AN$97, ROWS($CV$4:CV41)-ROWS($AJ$86:$AJ$97)), ""))</f>
        <v/>
      </c>
      <c r="CW43" s="316" t="str">
        <f t="shared" si="45"/>
        <v/>
      </c>
      <c r="CX43" s="316" t="str">
        <f>IF(OR(CY43="",CY43=0),"",MAX(CX$5:CX42)+1)</f>
        <v/>
      </c>
      <c r="CY43" s="316" t="str">
        <f>IFERROR(INDEX($AK$86:$AK$97, ROWS($CY$4:CY41)), IFERROR(INDEX($AO$86:$AO$97, ROWS($CY$4:CY41)-ROWS($AK$86:$AK$97)), ""))</f>
        <v/>
      </c>
      <c r="CZ43" s="316" t="str">
        <f t="shared" si="46"/>
        <v/>
      </c>
      <c r="DA43" s="413" t="str">
        <f t="shared" si="47"/>
        <v/>
      </c>
      <c r="DC43" s="439" t="str">
        <f ca="1">IF(OR(DD43="",DD43=0),"",MAX(DC$25:DC42)+1)</f>
        <v/>
      </c>
      <c r="DD43" s="436" t="str">
        <f t="shared" ca="1" si="90"/>
        <v/>
      </c>
      <c r="DE43" s="422" t="str">
        <f t="shared" ca="1" si="91"/>
        <v/>
      </c>
      <c r="DF43" s="433" t="str">
        <f ca="1">IF(OR(DG43="",DG43=0),"",MAX(DF$25:DF42)+1)</f>
        <v/>
      </c>
      <c r="DG43" s="420" t="str">
        <f t="shared" ca="1" si="92"/>
        <v/>
      </c>
      <c r="DH43" s="422" t="str">
        <f t="shared" ca="1" si="93"/>
        <v/>
      </c>
      <c r="DI43" s="420" t="str">
        <f t="shared" ca="1" si="94"/>
        <v/>
      </c>
      <c r="DJ43" s="422" t="str">
        <f t="shared" ca="1" si="95"/>
        <v/>
      </c>
      <c r="DK43" s="420" t="str">
        <f t="shared" ca="1" si="96"/>
        <v/>
      </c>
      <c r="DL43" s="422" t="str">
        <f t="shared" ca="1" si="97"/>
        <v/>
      </c>
    </row>
    <row r="44" spans="1:123" ht="15.75" thickBot="1" x14ac:dyDescent="0.35">
      <c r="P44" s="1097" t="s">
        <v>547</v>
      </c>
      <c r="Q44" s="1098"/>
      <c r="R44" s="1098"/>
      <c r="S44" s="1099"/>
      <c r="U44" s="1093" t="s">
        <v>515</v>
      </c>
      <c r="V44" s="1094"/>
      <c r="W44" s="1094"/>
      <c r="X44" s="1095"/>
      <c r="AC44" s="359" t="str">
        <f>IF('Data Entry'!H28="","",'Data Entry'!H28)</f>
        <v/>
      </c>
      <c r="AD44" s="360" t="str">
        <f>IF('Data Entry'!G28="","",'Data Entry'!G28)</f>
        <v/>
      </c>
      <c r="AE44" s="364" t="str">
        <f>IF('Data Entry'!J28="","",'Data Entry'!J28)</f>
        <v/>
      </c>
      <c r="AF44" s="403" t="str">
        <f>IF('Data Entry'!I28="","",'Data Entry'!I28)</f>
        <v/>
      </c>
      <c r="AI44" s="304" t="str">
        <f t="shared" ca="1" si="123"/>
        <v/>
      </c>
      <c r="AJ44" s="305" t="str">
        <f t="shared" ca="1" si="102"/>
        <v/>
      </c>
      <c r="AK44" s="306" t="str">
        <f t="shared" ca="1" si="103"/>
        <v/>
      </c>
      <c r="AL44" s="307" t="str">
        <f t="shared" ca="1" si="104"/>
        <v/>
      </c>
      <c r="AM44" s="304" t="str">
        <f t="shared" ca="1" si="124"/>
        <v/>
      </c>
      <c r="AN44" s="305" t="str">
        <f t="shared" ca="1" si="105"/>
        <v/>
      </c>
      <c r="AO44" s="306" t="str">
        <f t="shared" ca="1" si="106"/>
        <v/>
      </c>
      <c r="AP44" s="307" t="str">
        <f t="shared" ca="1" si="107"/>
        <v/>
      </c>
      <c r="AQ44" s="304" t="str">
        <f t="shared" ca="1" si="125"/>
        <v/>
      </c>
      <c r="AR44" s="305" t="str">
        <f t="shared" ca="1" si="108"/>
        <v/>
      </c>
      <c r="AS44" s="306" t="str">
        <f t="shared" ca="1" si="109"/>
        <v/>
      </c>
      <c r="AT44" s="307" t="str">
        <f t="shared" ca="1" si="110"/>
        <v/>
      </c>
      <c r="AU44" s="304" t="str">
        <f t="shared" ca="1" si="126"/>
        <v/>
      </c>
      <c r="AV44" s="305" t="str">
        <f t="shared" ca="1" si="111"/>
        <v/>
      </c>
      <c r="AW44" s="306" t="str">
        <f t="shared" ca="1" si="112"/>
        <v/>
      </c>
      <c r="AX44" s="307" t="str">
        <f t="shared" ca="1" si="113"/>
        <v/>
      </c>
      <c r="AY44" s="304" t="str">
        <f t="shared" ca="1" si="127"/>
        <v/>
      </c>
      <c r="AZ44" s="305" t="str">
        <f t="shared" ca="1" si="114"/>
        <v/>
      </c>
      <c r="BA44" s="306" t="str">
        <f t="shared" ca="1" si="115"/>
        <v/>
      </c>
      <c r="BB44" s="307" t="str">
        <f t="shared" ca="1" si="116"/>
        <v/>
      </c>
      <c r="BC44" s="304" t="str">
        <f t="shared" ca="1" si="128"/>
        <v/>
      </c>
      <c r="BD44" s="305" t="str">
        <f t="shared" ca="1" si="117"/>
        <v/>
      </c>
      <c r="BE44" s="306" t="str">
        <f t="shared" ca="1" si="118"/>
        <v/>
      </c>
      <c r="BF44" s="307" t="str">
        <f t="shared" ca="1" si="119"/>
        <v/>
      </c>
      <c r="BG44" s="304" t="str">
        <f t="shared" ca="1" si="129"/>
        <v/>
      </c>
      <c r="BH44" s="305" t="str">
        <f t="shared" ca="1" si="120"/>
        <v/>
      </c>
      <c r="BI44" s="306" t="str">
        <f t="shared" ca="1" si="121"/>
        <v/>
      </c>
      <c r="BJ44" s="307" t="str">
        <f t="shared" ca="1" si="122"/>
        <v/>
      </c>
      <c r="BL44" s="412">
        <f ca="1">IF(OR(BM44="",BM44=0),"",MAX(BL$5:BL43)+1)</f>
        <v>3</v>
      </c>
      <c r="BM44" s="316" t="str">
        <f ca="1">IFERROR(INDEX($AJ$6:$AJ$17, ROWS(BM$4:$BM42)), IFERROR(INDEX($AN$6:$AN$17, ROWS(BM$4:$BM42)-ROWS($AJ$6:$AJ$17)), IFERROR(INDEX($AR$6:$AR$17, ROWS(BM$4:$BM42)-ROWS($AJ$6:$AJ$17)-ROWS($AN$6:$AN$17)),IFERROR(INDEX($AV$6:$AV$17, ROWS(BM$4:$BM42)-ROWS($AJ$6:$AJ$17)-ROWS($AN$6:$AN$17)-ROWS($AR$6:$AR$17)),IFERROR(INDEX($AZ$6:$AZ$17, ROWS(BM$4:$BM42)-ROWS($AJ$6:$AJ$17)-ROWS($AN$6:$AN$17)-ROWS($AR$6:$AR$17)-ROWS($AV$6:$AV$17)),IFERROR(INDEX($BD$6:$BD$17, ROWS(BM$4:$BM42)-ROWS($AJ$6:$AJ$17)-ROWS($AN$6:$AN$17)-ROWS($AR$6:$AR$17)-ROWS($AV$6:$AV$17)-ROWS($AZ$6:$AZ$17)),IFERROR(INDEX($BH$6:$BH$17, ROWS(BM$4:$BM42)-ROWS($AJ$6:$AJ$17)-ROWS($AN$6:$AN$17)-ROWS($AR$6:$AR$17)-ROWS($AV$6:$AV$17)-ROWS($AZ$6:$AZ$17)-ROWS($BD$6:$BD$17)), "")))))))</f>
        <v>Paycheck 3</v>
      </c>
      <c r="BN44" s="316" t="str">
        <f t="shared" ca="1" si="30"/>
        <v/>
      </c>
      <c r="BO44" s="316">
        <f ca="1">IF(OR(BP44="",BP44=0),"",MAX(BO$5:BO43)+1)</f>
        <v>3</v>
      </c>
      <c r="BP44" s="316">
        <f ca="1">IFERROR(INDEX($AK$6:$AK$17, ROWS($BP$4:BP42)), IFERROR(INDEX($AO$6:$AO$17, ROWS($BP$4:BP42)-ROWS($AK$6:$AK$17)), IFERROR(INDEX($AS$6:$AS$17, ROWS($BP$4:BP42)-ROWS($AK$6:$AK$17)-ROWS($AO$6:$AO$17)),IFERROR(INDEX($AW$6:$AW$17, ROWS($BP$4:BP42)-ROWS($AK$6:$AK$17)-ROWS($AO$6:$AO$17)-ROWS($AS$6:$AS$17)),IFERROR(INDEX($BA$6:$BA$17, ROWS($BP$4:BP42)-ROWS($AK$6:$AK$17)-ROWS($AO$6:$AO$17)-ROWS($AS$6:$AS$17)-ROWS($AW$6:$AW$17)),IFERROR(INDEX($BE$6:$BE$17, ROWS($BP$4:BP42)-ROWS($AK$6:$AK$17)-ROWS($AO$6:$AO$17)-ROWS($AS$6:$AS$17)-ROWS($AW$6:$AW$17)-ROWS($BA$6:$BA$17)),IFERROR(INDEX($BI$6:$BI$17, ROWS($BP$4:BP42)-ROWS($AK$6:$AK$17)-ROWS($AO$6:$AO$17)-ROWS($AS$6:$AS$17)-ROWS($AW$6:$AW$17)-ROWS($BA$6:$BA$17)-ROWS($BE$6:$BE$17)), "")))))))</f>
        <v>700</v>
      </c>
      <c r="BQ44" s="316" t="str">
        <f t="shared" ca="1" si="31"/>
        <v/>
      </c>
      <c r="BR44" s="413" t="str">
        <f t="shared" ca="1" si="32"/>
        <v/>
      </c>
      <c r="BS44" s="412" t="str">
        <f ca="1">IF(OR(BT44="",BT44=0),"",MAX(BS$5:BS43)+1)</f>
        <v/>
      </c>
      <c r="BT44" s="316" t="str">
        <f ca="1">IFERROR(INDEX($AJ$22:$AJ$33, ROWS($BT$4:BT42)), IFERROR(INDEX($AN$22:$AN$33, ROWS($BT$4:BT42)-ROWS($AJ$22:$AJ$33)), IFERROR(INDEX($AR$22:$AR$33, ROWS($BT$4:BT42)-ROWS($AJ$22:$AJ$33)-ROWS($AN$22:$AN$33)),IFERROR(INDEX($AV$22:$AV$33, ROWS($BT$4:BT42)-ROWS($AJ$22:$AJ$33)-ROWS($AN$22:$AN$33)-ROWS($AR$22:$AR$33)),IFERROR(INDEX($AZ$22:$AZ$33, ROWS($BT$4:BT42)-ROWS($AJ$22:$AJ$33)-ROWS($AN$22:$AN$33)-ROWS($AR$22:$AR$33)-ROWS($AV$22:$AV$33)),IFERROR(INDEX($BD$22:$BD$33, ROWS($BT$4:BT42)-ROWS($AJ$22:$AJ$33)-ROWS($AN$22:$AN$33)-ROWS($AR$22:$AR$33)-ROWS($AV$22:$AV$33)-ROWS($AZ$22:$AZ$33)),IFERROR(INDEX($BH$22:$BH$33, ROWS($BT$4:BT42)-ROWS($AJ$22:$AJ$33)-ROWS($AN$22:$AN$33)-ROWS($AR$22:$AR$33)-ROWS($AV$22:$AV$33)-ROWS($AZ$22:$AZ$33)-ROWS($BD$22:$BD$33)), "")))))))</f>
        <v/>
      </c>
      <c r="BU44" s="316" t="str">
        <f t="shared" ca="1" si="33"/>
        <v/>
      </c>
      <c r="BV44" s="316" t="str">
        <f ca="1">IF(OR(BW44="",BW44=0),"",MAX(BV$5:BV43)+1)</f>
        <v/>
      </c>
      <c r="BW44" s="316" t="str">
        <f ca="1">IFERROR(INDEX($AK$22:$AK$33, ROWS($BW$4:BW42)), IFERROR(INDEX($AO$22:$AO$33, ROWS($BW$4:BW42)-ROWS($AK$22:$AK$33)), IFERROR(INDEX($AS$22:$AS$33, ROWS($BW$4:BW42)-ROWS($AK$22:$AK$33)-ROWS($AO$22:$AO$33)),IFERROR(INDEX($AW$22:$AW$33, ROWS($BW$4:BW42)-ROWS($AK$22:$AK$33)-ROWS($AO$22:$AO$33)-ROWS($AS$22:$AS$33)),IFERROR(INDEX($BA$22:$BA$33, ROWS($BW$4:BW42)-ROWS($AK$22:$AK$33)-ROWS($AO$22:$AO$33)-ROWS($AS$22:$AS$33)-ROWS($AW$22:$AW$33)),IFERROR(INDEX($BE$22:$BE$33, ROWS($BW$4:BW42)-ROWS($AK$22:$AK$33)-ROWS($AO$22:$AO$33)-ROWS($AS$22:$AS$33)-ROWS($AW$22:$AW$33)-ROWS($BA$22:$BA$33)),IFERROR(INDEX($BI$22:$BI$33, ROWS($BW$4:BW42)-ROWS($AK$22:$AK$33)-ROWS($AO$22:$AO$33)-ROWS($AS$22:$AS$33)-ROWS($AW$22:$AW$33)-ROWS($BA$22:$BA$33)-ROWS($BE$22:$BE$33)), "")))))))</f>
        <v/>
      </c>
      <c r="BX44" s="316" t="str">
        <f t="shared" ca="1" si="34"/>
        <v/>
      </c>
      <c r="BY44" s="413" t="str">
        <f t="shared" ca="1" si="35"/>
        <v/>
      </c>
      <c r="BZ44" s="412">
        <f ca="1">IF(OR(CA44="",CA44=0),"",MAX(BZ$5:BZ43)+1)</f>
        <v>8</v>
      </c>
      <c r="CA44" s="316" t="str">
        <f ca="1">IFERROR(INDEX($AJ$38:$AJ$49, ROWS($CA$4:CA42)), IFERROR(INDEX($AN$38:$AN$49, ROWS($CA$4:CA42)-ROWS($AJ$38:$AJ$49)), IFERROR(INDEX($AR$38:$AR$49, ROWS($CA$4:CA42)-ROWS($AJ$38:$AJ$49)-ROWS($AN$38:$AN$49)),IFERROR(INDEX($AV$38:$AV$49, ROWS($CA$4:CA42)-ROWS($AJ$38:$AJ$49)-ROWS($AN$38:$AN$49)-ROWS($AR$38:$AR$49)),IFERROR(INDEX($AZ$38:$AZ$49, ROWS($CA$4:CA42)-ROWS($AJ$38:$AJ$49)-ROWS($AN$38:$AN$49)-ROWS($AR$38:$AR$49)-ROWS($AV$38:$AV$49)),IFERROR(INDEX($BD$38:$BD$49, ROWS($CA$4:CA42)-ROWS($AJ$38:$AJ$49)-ROWS($AN$38:$AN$49)-ROWS($AR$38:$AR$49)-ROWS($AV$38:$AV$49)-ROWS($AZ$38:$AZ$49)),IFERROR(INDEX($BH$38:$BH$49, ROWS($CA$4:CA42)-ROWS($AJ$38:$AJ$49)-ROWS($AN$38:$AN$49)-ROWS($AR$38:$AR$49)-ROWS($AV$38:$AV$49)-ROWS($AZ$38:$AZ$49)-ROWS($BD$38:$BD$49)), "")))))))</f>
        <v>Car Payment 1</v>
      </c>
      <c r="CB44" s="316" t="str">
        <f t="shared" ca="1" si="36"/>
        <v/>
      </c>
      <c r="CC44" s="316">
        <f ca="1">IF(OR(CD44="",CD44=0),"",MAX(CC$5:CC43)+1)</f>
        <v>8</v>
      </c>
      <c r="CD44" s="316">
        <f ca="1">IFERROR(INDEX($AK$38:$AK$49, ROWS($CD$4:CD42)), IFERROR(INDEX($AO$38:$AO$49, ROWS($CD$4:CD42)-ROWS($AK$38:$AK$49)), IFERROR(INDEX($AS$38:$AS$49, ROWS($CD$4:CD42)-ROWS($AK$38:$AK$49)-ROWS($AO$38:$AO$49)),IFERROR(INDEX($AW$38:$AW$49, ROWS($CD$4:CD42)-ROWS($AK$38:$AK$49)-ROWS($AO$38:$AO$49)-ROWS($AS$38:$AS$49)),IFERROR(INDEX($BA$38:$BA$49, ROWS($CD$4:CD42)-ROWS($AK$38:$AK$49)-ROWS($AO$38:$AO$49)-ROWS($AS$38:$AS$49)-ROWS($AW$38:$AW$49)),IFERROR(INDEX($BE$38:$BE$49, ROWS($CD$4:CD42)-ROWS($AK$38:$AK$49)-ROWS($AO$38:$AO$49)-ROWS($AS$38:$AS$49)-ROWS($AW$38:$AW$49)-ROWS($BA$38:$BA$49)),IFERROR(INDEX($BI$38:$BI$49, ROWS($CD$4:CD42)-ROWS($AK$38:$AK$49)-ROWS($AO$38:$AO$49)-ROWS($AS$38:$AS$49)-ROWS($AW$38:$AW$49)-ROWS($BA$38:$BA$49)-ROWS($BE$38:$BE$49)), "")))))))</f>
        <v>350</v>
      </c>
      <c r="CE44" s="316" t="str">
        <f t="shared" ca="1" si="37"/>
        <v/>
      </c>
      <c r="CF44" s="413" t="str">
        <f t="shared" ca="1" si="38"/>
        <v/>
      </c>
      <c r="CG44" s="412" t="str">
        <f ca="1">IF(OR(CH44="",CH44=0),"",MAX(CG$5:CG43)+1)</f>
        <v/>
      </c>
      <c r="CH44" s="316" t="str">
        <f ca="1">IFERROR(INDEX($AJ$54:$AJ$65, ROWS($CH$4:CH42)), IFERROR(INDEX($AN$54:$AN$65, ROWS($CH$4:CH42)-ROWS($AJ$54:$AJ$65)), IFERROR(INDEX($AR$54:$AR$65, ROWS($CH$4:CH42)-ROWS($AJ$54:$AJ$65)-ROWS($AN$54:$AN$65)),IFERROR(INDEX($AV$54:$AV$65, ROWS($CH$4:CH42)-ROWS($AJ$54:$AJ$65)-ROWS($AN$54:$AN$65)-ROWS($AR$54:$AR$65)),IFERROR(INDEX($AZ$54:$AZ$65, ROWS($CH$4:CH42)-ROWS($AJ$54:$AJ$65)-ROWS($AN$54:$AN$65)-ROWS($AR$54:$AR$65)-ROWS($AV$54:$AV$65)),IFERROR(INDEX($BD$54:$BD$65, ROWS($CH$4:CH42)-ROWS($AJ$54:$AJ$65)-ROWS($AN$54:$AN$65)-ROWS($AR$54:$AR$65)-ROWS($AV$54:$AV$65)-ROWS($AZ$54:$AZ$65)),IFERROR(INDEX($BH$54:$BH$65, ROWS($CH$4:CH42)-ROWS($AJ$54:$AJ$65)-ROWS($AN$54:$AN$65)-ROWS($AR$54:$AR$65)-ROWS($AV$54:$AV$65)-ROWS($AZ$54:$AZ$65)-ROWS($BD$54:$BD$65)), "")))))))</f>
        <v/>
      </c>
      <c r="CI44" s="316" t="str">
        <f t="shared" ca="1" si="39"/>
        <v/>
      </c>
      <c r="CJ44" s="316" t="str">
        <f ca="1">IF(OR(CK44="",CK44=0),"",MAX(CJ$5:CJ43)+1)</f>
        <v/>
      </c>
      <c r="CK44" s="316" t="str">
        <f ca="1">IFERROR(INDEX($AK$54:$AK$65, ROWS($CK$4:CK42)), IFERROR(INDEX($AO$54:$AO$65, ROWS($CK$4:CK42)-ROWS($AK$54:$AK$65)), IFERROR(INDEX($AS$54:$AS$65, ROWS($CK$4:CK42)-ROWS($AK$54:$AK$65)-ROWS($AO$54:$AO$65)),IFERROR(INDEX($AW$54:$AW$65, ROWS($CK$4:CK42)-ROWS($AK$54:$AK$65)-ROWS($AO$54:$AO$65)-ROWS($AS$54:$AS$65)),IFERROR(INDEX($BA$54:$BA$65, ROWS($CK$4:CK42)-ROWS($AK$54:$AK$65)-ROWS($AO$54:$AO$65)-ROWS($AS$54:$AS$65)-ROWS($AW$54:$AW$65)),IFERROR(INDEX($BE$54:$BE$65, ROWS($CK$4:CK42)-ROWS($AK$54:$AK$65)-ROWS($AO$54:$AO$65)-ROWS($AS$54:$AS$65)-ROWS($AW$54:$AW$65)-ROWS($BA$54:$BA$65)),IFERROR(INDEX($BI$54:$BI$65, ROWS($CK$4:CK42)-ROWS($AK$54:$AK$65)-ROWS($AO$54:$AO$65)-ROWS($AS$54:$AS$65)-ROWS($AW$54:$AW$65)-ROWS($BA$54:$BA$65)-ROWS($BE$54:$BE$65)), "")))))))</f>
        <v/>
      </c>
      <c r="CL44" s="316" t="str">
        <f t="shared" ca="1" si="40"/>
        <v/>
      </c>
      <c r="CM44" s="413" t="str">
        <f t="shared" ca="1" si="41"/>
        <v/>
      </c>
      <c r="CN44" s="412" t="str">
        <f>IF(OR(CO44="",CO44=0),"",MAX(CN$5:CN43)+1)</f>
        <v/>
      </c>
      <c r="CO44" s="316">
        <f>IFERROR(INDEX($AJ$70:$AJ$81, ROWS($CO$4:CO42)), IFERROR(INDEX($AN$70:$AN$81, ROWS($CO$4:CO42)-ROWS($AJ$70:$AJ$81)), IFERROR(INDEX($AR$70:$AR$81, ROWS($CO$4:CO42)-ROWS($AJ$70:$AJ$81)-ROWS($AN$70:$AN$81)),IFERROR(INDEX($AV$70:$AV$81, ROWS($CO$4:CO42)-ROWS($AJ$70:$AJ$81)-ROWS($AN$70:$AN$81)-ROWS($AR$70:$AR$81)),IFERROR(INDEX($AZ$70:$AZ$81, ROWS($CO$4:CO42)-ROWS($AJ$70:$AJ$81)-ROWS($AN$70:$AN$81)-ROWS($AR$70:$AR$81)-ROWS($AV$70:$AV$81)),IFERROR(INDEX($BD$70:$BD$81, ROWS($CO$4:CO42)-ROWS($AJ$70:$AJ$81)-ROWS($AN$70:$AN$81)-ROWS($AR$70:$AR$81)-ROWS($AV$70:$AV$81)-ROWS($AZ$70:$AZ$81)),IFERROR(INDEX($BH$70:$BH$81, ROWS($CO$4:CO42)-ROWS($AJ$70:$AJ$81)-ROWS($AN$70:$AN$81)-ROWS($AR$70:$AR$81)-ROWS($AV$70:$AV$81)-ROWS($AZ$70:$AZ$81)-ROWS($BD$70:$BD$81)), "")))))))</f>
        <v>0</v>
      </c>
      <c r="CP44" s="316" t="str">
        <f t="shared" ca="1" si="42"/>
        <v/>
      </c>
      <c r="CQ44" s="316" t="str">
        <f>IF(OR(CR44="",CR44=0),"",MAX(CQ$5:CQ43)+1)</f>
        <v/>
      </c>
      <c r="CR44" s="316">
        <f>IFERROR(INDEX($AK$70:$AK$81, ROWS($CR$4:CR42)), IFERROR(INDEX($AO$70:$AO$81, ROWS($CR$4:CR42)-ROWS($AK$70:$AK$81)), IFERROR(INDEX($AS$70:$AS$81, ROWS($CR$4:CR42)-ROWS($AK$70:$AK$81)-ROWS($AO$70:$AO$81)),IFERROR(INDEX($AW$70:$AW$81, ROWS($CR$4:CR42)-ROWS($AK$70:$AK$81)-ROWS($AO$70:$AO$81)-ROWS($AS$70:$AS$81)),IFERROR(INDEX($BA$70:$BA$81, ROWS($CR$4:CR42)-ROWS($AK$70:$AK$81)-ROWS($AO$70:$AO$81)-ROWS($AS$70:$AS$81)-ROWS($AW$70:$AW$81)),IFERROR(INDEX($BE$70:$BE$81, ROWS($CR$4:CR42)-ROWS($AK$70:$AK$81)-ROWS($AO$70:$AO$81)-ROWS($AS$70:$AS$81)-ROWS($AW$70:$AW$81)-ROWS($BA$70:$BA$81)),IFERROR(INDEX($BI$70:$BI$81, ROWS($CR$4:CR42)-ROWS($AK$70:$AK$81)-ROWS($AO$70:$AO$81)-ROWS($AS$70:$AS$81)-ROWS($AW$70:$AW$81)-ROWS($BA$70:$BA$81)-ROWS($BE$70:$BE$81)), "")))))))</f>
        <v>0</v>
      </c>
      <c r="CS44" s="316" t="str">
        <f t="shared" ca="1" si="43"/>
        <v/>
      </c>
      <c r="CT44" s="413" t="str">
        <f t="shared" ca="1" si="44"/>
        <v/>
      </c>
      <c r="CU44" s="412" t="str">
        <f>IF(OR(CV44="",CV44=0),"",MAX(CU$5:CU43)+1)</f>
        <v/>
      </c>
      <c r="CV44" s="316" t="str">
        <f>IFERROR(INDEX($AJ$86:$AJ$97, ROWS($CV$4:CV42)), IFERROR(INDEX($AN$86:$AN$97, ROWS($CV$4:CV42)-ROWS($AJ$86:$AJ$97)), ""))</f>
        <v/>
      </c>
      <c r="CW44" s="316" t="str">
        <f t="shared" si="45"/>
        <v/>
      </c>
      <c r="CX44" s="316" t="str">
        <f>IF(OR(CY44="",CY44=0),"",MAX(CX$5:CX43)+1)</f>
        <v/>
      </c>
      <c r="CY44" s="316" t="str">
        <f>IFERROR(INDEX($AK$86:$AK$97, ROWS($CY$4:CY42)), IFERROR(INDEX($AO$86:$AO$97, ROWS($CY$4:CY42)-ROWS($AK$86:$AK$97)), ""))</f>
        <v/>
      </c>
      <c r="CZ44" s="316" t="str">
        <f t="shared" si="46"/>
        <v/>
      </c>
      <c r="DA44" s="413" t="str">
        <f t="shared" si="47"/>
        <v/>
      </c>
      <c r="DC44" s="1167" t="s">
        <v>488</v>
      </c>
      <c r="DD44" s="1168"/>
      <c r="DE44" s="1168"/>
      <c r="DF44" s="1168"/>
      <c r="DG44" s="1168"/>
      <c r="DH44" s="1168"/>
      <c r="DI44" s="1168"/>
      <c r="DJ44" s="1168"/>
      <c r="DK44" s="1168"/>
      <c r="DL44" s="1169"/>
      <c r="DM44" s="292"/>
      <c r="DN44" s="1199" t="s">
        <v>488</v>
      </c>
      <c r="DO44" s="1200"/>
      <c r="DP44" s="1200"/>
      <c r="DQ44" s="1200"/>
      <c r="DR44" s="1200"/>
      <c r="DS44" s="1201"/>
    </row>
    <row r="45" spans="1:123" ht="15.75" thickBot="1" x14ac:dyDescent="0.35">
      <c r="P45" s="1175" t="s">
        <v>548</v>
      </c>
      <c r="Q45" s="1176"/>
      <c r="R45" s="450" t="s">
        <v>5</v>
      </c>
      <c r="S45" s="451" t="s">
        <v>193</v>
      </c>
      <c r="T45"/>
      <c r="U45" s="1187" t="s">
        <v>516</v>
      </c>
      <c r="V45" s="1188"/>
      <c r="W45" s="367" t="s">
        <v>5</v>
      </c>
      <c r="X45" s="368" t="s">
        <v>193</v>
      </c>
      <c r="AI45" s="304" t="str">
        <f t="shared" ca="1" si="123"/>
        <v/>
      </c>
      <c r="AJ45" s="305" t="str">
        <f t="shared" ca="1" si="102"/>
        <v/>
      </c>
      <c r="AK45" s="306" t="str">
        <f t="shared" ca="1" si="103"/>
        <v/>
      </c>
      <c r="AL45" s="307" t="str">
        <f t="shared" ca="1" si="104"/>
        <v/>
      </c>
      <c r="AM45" s="304" t="str">
        <f t="shared" ca="1" si="124"/>
        <v/>
      </c>
      <c r="AN45" s="305" t="str">
        <f t="shared" ca="1" si="105"/>
        <v/>
      </c>
      <c r="AO45" s="306" t="str">
        <f t="shared" ca="1" si="106"/>
        <v/>
      </c>
      <c r="AP45" s="307" t="str">
        <f t="shared" ca="1" si="107"/>
        <v/>
      </c>
      <c r="AQ45" s="304" t="str">
        <f t="shared" ca="1" si="125"/>
        <v/>
      </c>
      <c r="AR45" s="305" t="str">
        <f t="shared" ca="1" si="108"/>
        <v/>
      </c>
      <c r="AS45" s="306" t="str">
        <f t="shared" ca="1" si="109"/>
        <v/>
      </c>
      <c r="AT45" s="307" t="str">
        <f t="shared" ca="1" si="110"/>
        <v/>
      </c>
      <c r="AU45" s="304" t="str">
        <f t="shared" ca="1" si="126"/>
        <v/>
      </c>
      <c r="AV45" s="305" t="str">
        <f t="shared" ca="1" si="111"/>
        <v/>
      </c>
      <c r="AW45" s="306" t="str">
        <f t="shared" ca="1" si="112"/>
        <v/>
      </c>
      <c r="AX45" s="307" t="str">
        <f t="shared" ca="1" si="113"/>
        <v/>
      </c>
      <c r="AY45" s="304" t="str">
        <f t="shared" ca="1" si="127"/>
        <v/>
      </c>
      <c r="AZ45" s="305" t="str">
        <f t="shared" ca="1" si="114"/>
        <v/>
      </c>
      <c r="BA45" s="306" t="str">
        <f t="shared" ca="1" si="115"/>
        <v/>
      </c>
      <c r="BB45" s="307" t="str">
        <f t="shared" ca="1" si="116"/>
        <v/>
      </c>
      <c r="BC45" s="304" t="str">
        <f t="shared" ca="1" si="128"/>
        <v/>
      </c>
      <c r="BD45" s="305" t="str">
        <f t="shared" ca="1" si="117"/>
        <v/>
      </c>
      <c r="BE45" s="306" t="str">
        <f t="shared" ca="1" si="118"/>
        <v/>
      </c>
      <c r="BF45" s="307" t="str">
        <f t="shared" ca="1" si="119"/>
        <v/>
      </c>
      <c r="BG45" s="304" t="str">
        <f t="shared" ca="1" si="129"/>
        <v/>
      </c>
      <c r="BH45" s="305" t="str">
        <f t="shared" ca="1" si="120"/>
        <v/>
      </c>
      <c r="BI45" s="306" t="str">
        <f t="shared" ca="1" si="121"/>
        <v/>
      </c>
      <c r="BJ45" s="307" t="str">
        <f t="shared" ca="1" si="122"/>
        <v/>
      </c>
      <c r="BL45" s="412" t="str">
        <f ca="1">IF(OR(BM45="",BM45=0),"",MAX(BL$5:BL44)+1)</f>
        <v/>
      </c>
      <c r="BM45" s="316" t="str">
        <f ca="1">IFERROR(INDEX($AJ$6:$AJ$17, ROWS(BM$4:$BM43)), IFERROR(INDEX($AN$6:$AN$17, ROWS(BM$4:$BM43)-ROWS($AJ$6:$AJ$17)), IFERROR(INDEX($AR$6:$AR$17, ROWS(BM$4:$BM43)-ROWS($AJ$6:$AJ$17)-ROWS($AN$6:$AN$17)),IFERROR(INDEX($AV$6:$AV$17, ROWS(BM$4:$BM43)-ROWS($AJ$6:$AJ$17)-ROWS($AN$6:$AN$17)-ROWS($AR$6:$AR$17)),IFERROR(INDEX($AZ$6:$AZ$17, ROWS(BM$4:$BM43)-ROWS($AJ$6:$AJ$17)-ROWS($AN$6:$AN$17)-ROWS($AR$6:$AR$17)-ROWS($AV$6:$AV$17)),IFERROR(INDEX($BD$6:$BD$17, ROWS(BM$4:$BM43)-ROWS($AJ$6:$AJ$17)-ROWS($AN$6:$AN$17)-ROWS($AR$6:$AR$17)-ROWS($AV$6:$AV$17)-ROWS($AZ$6:$AZ$17)),IFERROR(INDEX($BH$6:$BH$17, ROWS(BM$4:$BM43)-ROWS($AJ$6:$AJ$17)-ROWS($AN$6:$AN$17)-ROWS($AR$6:$AR$17)-ROWS($AV$6:$AV$17)-ROWS($AZ$6:$AZ$17)-ROWS($BD$6:$BD$17)), "")))))))</f>
        <v/>
      </c>
      <c r="BN45" s="316" t="str">
        <f t="shared" ca="1" si="30"/>
        <v/>
      </c>
      <c r="BO45" s="316" t="str">
        <f ca="1">IF(OR(BP45="",BP45=0),"",MAX(BO$5:BO44)+1)</f>
        <v/>
      </c>
      <c r="BP45" s="316" t="str">
        <f ca="1">IFERROR(INDEX($AK$6:$AK$17, ROWS($BP$4:BP43)), IFERROR(INDEX($AO$6:$AO$17, ROWS($BP$4:BP43)-ROWS($AK$6:$AK$17)), IFERROR(INDEX($AS$6:$AS$17, ROWS($BP$4:BP43)-ROWS($AK$6:$AK$17)-ROWS($AO$6:$AO$17)),IFERROR(INDEX($AW$6:$AW$17, ROWS($BP$4:BP43)-ROWS($AK$6:$AK$17)-ROWS($AO$6:$AO$17)-ROWS($AS$6:$AS$17)),IFERROR(INDEX($BA$6:$BA$17, ROWS($BP$4:BP43)-ROWS($AK$6:$AK$17)-ROWS($AO$6:$AO$17)-ROWS($AS$6:$AS$17)-ROWS($AW$6:$AW$17)),IFERROR(INDEX($BE$6:$BE$17, ROWS($BP$4:BP43)-ROWS($AK$6:$AK$17)-ROWS($AO$6:$AO$17)-ROWS($AS$6:$AS$17)-ROWS($AW$6:$AW$17)-ROWS($BA$6:$BA$17)),IFERROR(INDEX($BI$6:$BI$17, ROWS($BP$4:BP43)-ROWS($AK$6:$AK$17)-ROWS($AO$6:$AO$17)-ROWS($AS$6:$AS$17)-ROWS($AW$6:$AW$17)-ROWS($BA$6:$BA$17)-ROWS($BE$6:$BE$17)), "")))))))</f>
        <v/>
      </c>
      <c r="BQ45" s="316" t="str">
        <f t="shared" ca="1" si="31"/>
        <v/>
      </c>
      <c r="BR45" s="413" t="str">
        <f t="shared" ca="1" si="32"/>
        <v/>
      </c>
      <c r="BS45" s="412" t="str">
        <f ca="1">IF(OR(BT45="",BT45=0),"",MAX(BS$5:BS44)+1)</f>
        <v/>
      </c>
      <c r="BT45" s="316" t="str">
        <f ca="1">IFERROR(INDEX($AJ$22:$AJ$33, ROWS($BT$4:BT43)), IFERROR(INDEX($AN$22:$AN$33, ROWS($BT$4:BT43)-ROWS($AJ$22:$AJ$33)), IFERROR(INDEX($AR$22:$AR$33, ROWS($BT$4:BT43)-ROWS($AJ$22:$AJ$33)-ROWS($AN$22:$AN$33)),IFERROR(INDEX($AV$22:$AV$33, ROWS($BT$4:BT43)-ROWS($AJ$22:$AJ$33)-ROWS($AN$22:$AN$33)-ROWS($AR$22:$AR$33)),IFERROR(INDEX($AZ$22:$AZ$33, ROWS($BT$4:BT43)-ROWS($AJ$22:$AJ$33)-ROWS($AN$22:$AN$33)-ROWS($AR$22:$AR$33)-ROWS($AV$22:$AV$33)),IFERROR(INDEX($BD$22:$BD$33, ROWS($BT$4:BT43)-ROWS($AJ$22:$AJ$33)-ROWS($AN$22:$AN$33)-ROWS($AR$22:$AR$33)-ROWS($AV$22:$AV$33)-ROWS($AZ$22:$AZ$33)),IFERROR(INDEX($BH$22:$BH$33, ROWS($BT$4:BT43)-ROWS($AJ$22:$AJ$33)-ROWS($AN$22:$AN$33)-ROWS($AR$22:$AR$33)-ROWS($AV$22:$AV$33)-ROWS($AZ$22:$AZ$33)-ROWS($BD$22:$BD$33)), "")))))))</f>
        <v/>
      </c>
      <c r="BU45" s="316" t="str">
        <f t="shared" ca="1" si="33"/>
        <v/>
      </c>
      <c r="BV45" s="316" t="str">
        <f ca="1">IF(OR(BW45="",BW45=0),"",MAX(BV$5:BV44)+1)</f>
        <v/>
      </c>
      <c r="BW45" s="316" t="str">
        <f ca="1">IFERROR(INDEX($AK$22:$AK$33, ROWS($BW$4:BW43)), IFERROR(INDEX($AO$22:$AO$33, ROWS($BW$4:BW43)-ROWS($AK$22:$AK$33)), IFERROR(INDEX($AS$22:$AS$33, ROWS($BW$4:BW43)-ROWS($AK$22:$AK$33)-ROWS($AO$22:$AO$33)),IFERROR(INDEX($AW$22:$AW$33, ROWS($BW$4:BW43)-ROWS($AK$22:$AK$33)-ROWS($AO$22:$AO$33)-ROWS($AS$22:$AS$33)),IFERROR(INDEX($BA$22:$BA$33, ROWS($BW$4:BW43)-ROWS($AK$22:$AK$33)-ROWS($AO$22:$AO$33)-ROWS($AS$22:$AS$33)-ROWS($AW$22:$AW$33)),IFERROR(INDEX($BE$22:$BE$33, ROWS($BW$4:BW43)-ROWS($AK$22:$AK$33)-ROWS($AO$22:$AO$33)-ROWS($AS$22:$AS$33)-ROWS($AW$22:$AW$33)-ROWS($BA$22:$BA$33)),IFERROR(INDEX($BI$22:$BI$33, ROWS($BW$4:BW43)-ROWS($AK$22:$AK$33)-ROWS($AO$22:$AO$33)-ROWS($AS$22:$AS$33)-ROWS($AW$22:$AW$33)-ROWS($BA$22:$BA$33)-ROWS($BE$22:$BE$33)), "")))))))</f>
        <v/>
      </c>
      <c r="BX45" s="316" t="str">
        <f t="shared" ca="1" si="34"/>
        <v/>
      </c>
      <c r="BY45" s="413" t="str">
        <f t="shared" ca="1" si="35"/>
        <v/>
      </c>
      <c r="BZ45" s="412">
        <f ca="1">IF(OR(CA45="",CA45=0),"",MAX(BZ$5:BZ44)+1)</f>
        <v>9</v>
      </c>
      <c r="CA45" s="316" t="str">
        <f ca="1">IFERROR(INDEX($AJ$38:$AJ$49, ROWS($CA$4:CA43)), IFERROR(INDEX($AN$38:$AN$49, ROWS($CA$4:CA43)-ROWS($AJ$38:$AJ$49)), IFERROR(INDEX($AR$38:$AR$49, ROWS($CA$4:CA43)-ROWS($AJ$38:$AJ$49)-ROWS($AN$38:$AN$49)),IFERROR(INDEX($AV$38:$AV$49, ROWS($CA$4:CA43)-ROWS($AJ$38:$AJ$49)-ROWS($AN$38:$AN$49)-ROWS($AR$38:$AR$49)),IFERROR(INDEX($AZ$38:$AZ$49, ROWS($CA$4:CA43)-ROWS($AJ$38:$AJ$49)-ROWS($AN$38:$AN$49)-ROWS($AR$38:$AR$49)-ROWS($AV$38:$AV$49)),IFERROR(INDEX($BD$38:$BD$49, ROWS($CA$4:CA43)-ROWS($AJ$38:$AJ$49)-ROWS($AN$38:$AN$49)-ROWS($AR$38:$AR$49)-ROWS($AV$38:$AV$49)-ROWS($AZ$38:$AZ$49)),IFERROR(INDEX($BH$38:$BH$49, ROWS($CA$4:CA43)-ROWS($AJ$38:$AJ$49)-ROWS($AN$38:$AN$49)-ROWS($AR$38:$AR$49)-ROWS($AV$38:$AV$49)-ROWS($AZ$38:$AZ$49)-ROWS($BD$38:$BD$49)), "")))))))</f>
        <v>Car Payment 2</v>
      </c>
      <c r="CB45" s="316" t="str">
        <f t="shared" ca="1" si="36"/>
        <v/>
      </c>
      <c r="CC45" s="316">
        <f ca="1">IF(OR(CD45="",CD45=0),"",MAX(CC$5:CC44)+1)</f>
        <v>9</v>
      </c>
      <c r="CD45" s="316">
        <f ca="1">IFERROR(INDEX($AK$38:$AK$49, ROWS($CD$4:CD43)), IFERROR(INDEX($AO$38:$AO$49, ROWS($CD$4:CD43)-ROWS($AK$38:$AK$49)), IFERROR(INDEX($AS$38:$AS$49, ROWS($CD$4:CD43)-ROWS($AK$38:$AK$49)-ROWS($AO$38:$AO$49)),IFERROR(INDEX($AW$38:$AW$49, ROWS($CD$4:CD43)-ROWS($AK$38:$AK$49)-ROWS($AO$38:$AO$49)-ROWS($AS$38:$AS$49)),IFERROR(INDEX($BA$38:$BA$49, ROWS($CD$4:CD43)-ROWS($AK$38:$AK$49)-ROWS($AO$38:$AO$49)-ROWS($AS$38:$AS$49)-ROWS($AW$38:$AW$49)),IFERROR(INDEX($BE$38:$BE$49, ROWS($CD$4:CD43)-ROWS($AK$38:$AK$49)-ROWS($AO$38:$AO$49)-ROWS($AS$38:$AS$49)-ROWS($AW$38:$AW$49)-ROWS($BA$38:$BA$49)),IFERROR(INDEX($BI$38:$BI$49, ROWS($CD$4:CD43)-ROWS($AK$38:$AK$49)-ROWS($AO$38:$AO$49)-ROWS($AS$38:$AS$49)-ROWS($AW$38:$AW$49)-ROWS($BA$38:$BA$49)-ROWS($BE$38:$BE$49)), "")))))))</f>
        <v>200</v>
      </c>
      <c r="CE45" s="316" t="str">
        <f t="shared" ca="1" si="37"/>
        <v/>
      </c>
      <c r="CF45" s="413" t="str">
        <f t="shared" ca="1" si="38"/>
        <v/>
      </c>
      <c r="CG45" s="412" t="str">
        <f ca="1">IF(OR(CH45="",CH45=0),"",MAX(CG$5:CG44)+1)</f>
        <v/>
      </c>
      <c r="CH45" s="316" t="str">
        <f ca="1">IFERROR(INDEX($AJ$54:$AJ$65, ROWS($CH$4:CH43)), IFERROR(INDEX($AN$54:$AN$65, ROWS($CH$4:CH43)-ROWS($AJ$54:$AJ$65)), IFERROR(INDEX($AR$54:$AR$65, ROWS($CH$4:CH43)-ROWS($AJ$54:$AJ$65)-ROWS($AN$54:$AN$65)),IFERROR(INDEX($AV$54:$AV$65, ROWS($CH$4:CH43)-ROWS($AJ$54:$AJ$65)-ROWS($AN$54:$AN$65)-ROWS($AR$54:$AR$65)),IFERROR(INDEX($AZ$54:$AZ$65, ROWS($CH$4:CH43)-ROWS($AJ$54:$AJ$65)-ROWS($AN$54:$AN$65)-ROWS($AR$54:$AR$65)-ROWS($AV$54:$AV$65)),IFERROR(INDEX($BD$54:$BD$65, ROWS($CH$4:CH43)-ROWS($AJ$54:$AJ$65)-ROWS($AN$54:$AN$65)-ROWS($AR$54:$AR$65)-ROWS($AV$54:$AV$65)-ROWS($AZ$54:$AZ$65)),IFERROR(INDEX($BH$54:$BH$65, ROWS($CH$4:CH43)-ROWS($AJ$54:$AJ$65)-ROWS($AN$54:$AN$65)-ROWS($AR$54:$AR$65)-ROWS($AV$54:$AV$65)-ROWS($AZ$54:$AZ$65)-ROWS($BD$54:$BD$65)), "")))))))</f>
        <v/>
      </c>
      <c r="CI45" s="316" t="str">
        <f t="shared" ca="1" si="39"/>
        <v/>
      </c>
      <c r="CJ45" s="316" t="str">
        <f ca="1">IF(OR(CK45="",CK45=0),"",MAX(CJ$5:CJ44)+1)</f>
        <v/>
      </c>
      <c r="CK45" s="316" t="str">
        <f ca="1">IFERROR(INDEX($AK$54:$AK$65, ROWS($CK$4:CK43)), IFERROR(INDEX($AO$54:$AO$65, ROWS($CK$4:CK43)-ROWS($AK$54:$AK$65)), IFERROR(INDEX($AS$54:$AS$65, ROWS($CK$4:CK43)-ROWS($AK$54:$AK$65)-ROWS($AO$54:$AO$65)),IFERROR(INDEX($AW$54:$AW$65, ROWS($CK$4:CK43)-ROWS($AK$54:$AK$65)-ROWS($AO$54:$AO$65)-ROWS($AS$54:$AS$65)),IFERROR(INDEX($BA$54:$BA$65, ROWS($CK$4:CK43)-ROWS($AK$54:$AK$65)-ROWS($AO$54:$AO$65)-ROWS($AS$54:$AS$65)-ROWS($AW$54:$AW$65)),IFERROR(INDEX($BE$54:$BE$65, ROWS($CK$4:CK43)-ROWS($AK$54:$AK$65)-ROWS($AO$54:$AO$65)-ROWS($AS$54:$AS$65)-ROWS($AW$54:$AW$65)-ROWS($BA$54:$BA$65)),IFERROR(INDEX($BI$54:$BI$65, ROWS($CK$4:CK43)-ROWS($AK$54:$AK$65)-ROWS($AO$54:$AO$65)-ROWS($AS$54:$AS$65)-ROWS($AW$54:$AW$65)-ROWS($BA$54:$BA$65)-ROWS($BE$54:$BE$65)), "")))))))</f>
        <v/>
      </c>
      <c r="CL45" s="316" t="str">
        <f t="shared" ca="1" si="40"/>
        <v/>
      </c>
      <c r="CM45" s="413" t="str">
        <f t="shared" ca="1" si="41"/>
        <v/>
      </c>
      <c r="CN45" s="412" t="str">
        <f>IF(OR(CO45="",CO45=0),"",MAX(CN$5:CN44)+1)</f>
        <v/>
      </c>
      <c r="CO45" s="316">
        <f>IFERROR(INDEX($AJ$70:$AJ$81, ROWS($CO$4:CO43)), IFERROR(INDEX($AN$70:$AN$81, ROWS($CO$4:CO43)-ROWS($AJ$70:$AJ$81)), IFERROR(INDEX($AR$70:$AR$81, ROWS($CO$4:CO43)-ROWS($AJ$70:$AJ$81)-ROWS($AN$70:$AN$81)),IFERROR(INDEX($AV$70:$AV$81, ROWS($CO$4:CO43)-ROWS($AJ$70:$AJ$81)-ROWS($AN$70:$AN$81)-ROWS($AR$70:$AR$81)),IFERROR(INDEX($AZ$70:$AZ$81, ROWS($CO$4:CO43)-ROWS($AJ$70:$AJ$81)-ROWS($AN$70:$AN$81)-ROWS($AR$70:$AR$81)-ROWS($AV$70:$AV$81)),IFERROR(INDEX($BD$70:$BD$81, ROWS($CO$4:CO43)-ROWS($AJ$70:$AJ$81)-ROWS($AN$70:$AN$81)-ROWS($AR$70:$AR$81)-ROWS($AV$70:$AV$81)-ROWS($AZ$70:$AZ$81)),IFERROR(INDEX($BH$70:$BH$81, ROWS($CO$4:CO43)-ROWS($AJ$70:$AJ$81)-ROWS($AN$70:$AN$81)-ROWS($AR$70:$AR$81)-ROWS($AV$70:$AV$81)-ROWS($AZ$70:$AZ$81)-ROWS($BD$70:$BD$81)), "")))))))</f>
        <v>0</v>
      </c>
      <c r="CP45" s="316" t="str">
        <f t="shared" ca="1" si="42"/>
        <v/>
      </c>
      <c r="CQ45" s="316" t="str">
        <f>IF(OR(CR45="",CR45=0),"",MAX(CQ$5:CQ44)+1)</f>
        <v/>
      </c>
      <c r="CR45" s="316">
        <f>IFERROR(INDEX($AK$70:$AK$81, ROWS($CR$4:CR43)), IFERROR(INDEX($AO$70:$AO$81, ROWS($CR$4:CR43)-ROWS($AK$70:$AK$81)), IFERROR(INDEX($AS$70:$AS$81, ROWS($CR$4:CR43)-ROWS($AK$70:$AK$81)-ROWS($AO$70:$AO$81)),IFERROR(INDEX($AW$70:$AW$81, ROWS($CR$4:CR43)-ROWS($AK$70:$AK$81)-ROWS($AO$70:$AO$81)-ROWS($AS$70:$AS$81)),IFERROR(INDEX($BA$70:$BA$81, ROWS($CR$4:CR43)-ROWS($AK$70:$AK$81)-ROWS($AO$70:$AO$81)-ROWS($AS$70:$AS$81)-ROWS($AW$70:$AW$81)),IFERROR(INDEX($BE$70:$BE$81, ROWS($CR$4:CR43)-ROWS($AK$70:$AK$81)-ROWS($AO$70:$AO$81)-ROWS($AS$70:$AS$81)-ROWS($AW$70:$AW$81)-ROWS($BA$70:$BA$81)),IFERROR(INDEX($BI$70:$BI$81, ROWS($CR$4:CR43)-ROWS($AK$70:$AK$81)-ROWS($AO$70:$AO$81)-ROWS($AS$70:$AS$81)-ROWS($AW$70:$AW$81)-ROWS($BA$70:$BA$81)-ROWS($BE$70:$BE$81)), "")))))))</f>
        <v>0</v>
      </c>
      <c r="CS45" s="316" t="str">
        <f t="shared" ca="1" si="43"/>
        <v/>
      </c>
      <c r="CT45" s="413" t="str">
        <f t="shared" ca="1" si="44"/>
        <v/>
      </c>
      <c r="CU45" s="412" t="str">
        <f>IF(OR(CV45="",CV45=0),"",MAX(CU$5:CU44)+1)</f>
        <v/>
      </c>
      <c r="CV45" s="316" t="str">
        <f>IFERROR(INDEX($AJ$86:$AJ$97, ROWS($CV$4:CV43)), IFERROR(INDEX($AN$86:$AN$97, ROWS($CV$4:CV43)-ROWS($AJ$86:$AJ$97)), ""))</f>
        <v/>
      </c>
      <c r="CW45" s="316" t="str">
        <f t="shared" si="45"/>
        <v/>
      </c>
      <c r="CX45" s="316" t="str">
        <f>IF(OR(CY45="",CY45=0),"",MAX(CX$5:CX44)+1)</f>
        <v/>
      </c>
      <c r="CY45" s="316" t="str">
        <f>IFERROR(INDEX($AK$86:$AK$97, ROWS($CY$4:CY43)), IFERROR(INDEX($AO$86:$AO$97, ROWS($CY$4:CY43)-ROWS($AK$86:$AK$97)), ""))</f>
        <v/>
      </c>
      <c r="CZ45" s="316" t="str">
        <f t="shared" si="46"/>
        <v/>
      </c>
      <c r="DA45" s="413" t="str">
        <f t="shared" si="47"/>
        <v/>
      </c>
      <c r="DC45" s="437"/>
      <c r="DD45" s="1151" t="s">
        <v>504</v>
      </c>
      <c r="DE45" s="1152"/>
      <c r="DF45" s="430"/>
      <c r="DG45" s="1162" t="s">
        <v>23</v>
      </c>
      <c r="DH45" s="1152"/>
      <c r="DI45" s="1162" t="s">
        <v>504</v>
      </c>
      <c r="DJ45" s="1152"/>
      <c r="DK45" s="1162" t="s">
        <v>23</v>
      </c>
      <c r="DL45" s="1152"/>
      <c r="DM45" s="292"/>
      <c r="DN45" s="1163" t="s">
        <v>481</v>
      </c>
      <c r="DO45" s="1164"/>
      <c r="DP45" s="1164"/>
      <c r="DQ45" s="1165" t="s">
        <v>491</v>
      </c>
      <c r="DR45" s="1164"/>
      <c r="DS45" s="1166"/>
    </row>
    <row r="46" spans="1:123" x14ac:dyDescent="0.3">
      <c r="P46" s="1177"/>
      <c r="Q46" s="1178"/>
      <c r="R46" s="453"/>
      <c r="S46" s="402"/>
      <c r="T46"/>
      <c r="U46" s="1177"/>
      <c r="V46" s="1178"/>
      <c r="W46" s="453"/>
      <c r="X46" s="402"/>
      <c r="AC46" s="1093" t="s">
        <v>22</v>
      </c>
      <c r="AD46" s="1094"/>
      <c r="AE46" s="1094"/>
      <c r="AF46" s="1095"/>
      <c r="AI46" s="304" t="str">
        <f t="shared" ca="1" si="123"/>
        <v/>
      </c>
      <c r="AJ46" s="305" t="str">
        <f t="shared" ca="1" si="102"/>
        <v/>
      </c>
      <c r="AK46" s="306" t="str">
        <f t="shared" ca="1" si="103"/>
        <v/>
      </c>
      <c r="AL46" s="307" t="str">
        <f t="shared" ca="1" si="104"/>
        <v/>
      </c>
      <c r="AM46" s="304" t="str">
        <f t="shared" ca="1" si="124"/>
        <v/>
      </c>
      <c r="AN46" s="305" t="str">
        <f t="shared" ca="1" si="105"/>
        <v/>
      </c>
      <c r="AO46" s="306" t="str">
        <f t="shared" ca="1" si="106"/>
        <v/>
      </c>
      <c r="AP46" s="307" t="str">
        <f t="shared" ca="1" si="107"/>
        <v/>
      </c>
      <c r="AQ46" s="304" t="str">
        <f t="shared" ca="1" si="125"/>
        <v/>
      </c>
      <c r="AR46" s="305" t="str">
        <f t="shared" ca="1" si="108"/>
        <v/>
      </c>
      <c r="AS46" s="306" t="str">
        <f t="shared" ca="1" si="109"/>
        <v/>
      </c>
      <c r="AT46" s="307" t="str">
        <f t="shared" ca="1" si="110"/>
        <v/>
      </c>
      <c r="AU46" s="304" t="str">
        <f t="shared" ca="1" si="126"/>
        <v/>
      </c>
      <c r="AV46" s="305" t="str">
        <f t="shared" ca="1" si="111"/>
        <v/>
      </c>
      <c r="AW46" s="306" t="str">
        <f t="shared" ca="1" si="112"/>
        <v/>
      </c>
      <c r="AX46" s="307" t="str">
        <f t="shared" ca="1" si="113"/>
        <v/>
      </c>
      <c r="AY46" s="304" t="str">
        <f t="shared" ca="1" si="127"/>
        <v/>
      </c>
      <c r="AZ46" s="305" t="str">
        <f t="shared" ca="1" si="114"/>
        <v/>
      </c>
      <c r="BA46" s="306" t="str">
        <f t="shared" ca="1" si="115"/>
        <v/>
      </c>
      <c r="BB46" s="307" t="str">
        <f t="shared" ca="1" si="116"/>
        <v/>
      </c>
      <c r="BC46" s="304" t="str">
        <f t="shared" ca="1" si="128"/>
        <v/>
      </c>
      <c r="BD46" s="305" t="str">
        <f t="shared" ca="1" si="117"/>
        <v/>
      </c>
      <c r="BE46" s="306" t="str">
        <f t="shared" ca="1" si="118"/>
        <v/>
      </c>
      <c r="BF46" s="307" t="str">
        <f t="shared" ca="1" si="119"/>
        <v/>
      </c>
      <c r="BG46" s="304" t="str">
        <f t="shared" ca="1" si="129"/>
        <v/>
      </c>
      <c r="BH46" s="305" t="str">
        <f t="shared" ca="1" si="120"/>
        <v/>
      </c>
      <c r="BI46" s="306" t="str">
        <f t="shared" ca="1" si="121"/>
        <v/>
      </c>
      <c r="BJ46" s="307" t="str">
        <f t="shared" ca="1" si="122"/>
        <v/>
      </c>
      <c r="BL46" s="412" t="str">
        <f ca="1">IF(OR(BM46="",BM46=0),"",MAX(BL$5:BL45)+1)</f>
        <v/>
      </c>
      <c r="BM46" s="316" t="str">
        <f ca="1">IFERROR(INDEX($AJ$6:$AJ$17, ROWS(BM$4:$BM44)), IFERROR(INDEX($AN$6:$AN$17, ROWS(BM$4:$BM44)-ROWS($AJ$6:$AJ$17)), IFERROR(INDEX($AR$6:$AR$17, ROWS(BM$4:$BM44)-ROWS($AJ$6:$AJ$17)-ROWS($AN$6:$AN$17)),IFERROR(INDEX($AV$6:$AV$17, ROWS(BM$4:$BM44)-ROWS($AJ$6:$AJ$17)-ROWS($AN$6:$AN$17)-ROWS($AR$6:$AR$17)),IFERROR(INDEX($AZ$6:$AZ$17, ROWS(BM$4:$BM44)-ROWS($AJ$6:$AJ$17)-ROWS($AN$6:$AN$17)-ROWS($AR$6:$AR$17)-ROWS($AV$6:$AV$17)),IFERROR(INDEX($BD$6:$BD$17, ROWS(BM$4:$BM44)-ROWS($AJ$6:$AJ$17)-ROWS($AN$6:$AN$17)-ROWS($AR$6:$AR$17)-ROWS($AV$6:$AV$17)-ROWS($AZ$6:$AZ$17)),IFERROR(INDEX($BH$6:$BH$17, ROWS(BM$4:$BM44)-ROWS($AJ$6:$AJ$17)-ROWS($AN$6:$AN$17)-ROWS($AR$6:$AR$17)-ROWS($AV$6:$AV$17)-ROWS($AZ$6:$AZ$17)-ROWS($BD$6:$BD$17)), "")))))))</f>
        <v/>
      </c>
      <c r="BN46" s="316" t="str">
        <f t="shared" ca="1" si="30"/>
        <v/>
      </c>
      <c r="BO46" s="316" t="str">
        <f ca="1">IF(OR(BP46="",BP46=0),"",MAX(BO$5:BO45)+1)</f>
        <v/>
      </c>
      <c r="BP46" s="316" t="str">
        <f ca="1">IFERROR(INDEX($AK$6:$AK$17, ROWS($BP$4:BP44)), IFERROR(INDEX($AO$6:$AO$17, ROWS($BP$4:BP44)-ROWS($AK$6:$AK$17)), IFERROR(INDEX($AS$6:$AS$17, ROWS($BP$4:BP44)-ROWS($AK$6:$AK$17)-ROWS($AO$6:$AO$17)),IFERROR(INDEX($AW$6:$AW$17, ROWS($BP$4:BP44)-ROWS($AK$6:$AK$17)-ROWS($AO$6:$AO$17)-ROWS($AS$6:$AS$17)),IFERROR(INDEX($BA$6:$BA$17, ROWS($BP$4:BP44)-ROWS($AK$6:$AK$17)-ROWS($AO$6:$AO$17)-ROWS($AS$6:$AS$17)-ROWS($AW$6:$AW$17)),IFERROR(INDEX($BE$6:$BE$17, ROWS($BP$4:BP44)-ROWS($AK$6:$AK$17)-ROWS($AO$6:$AO$17)-ROWS($AS$6:$AS$17)-ROWS($AW$6:$AW$17)-ROWS($BA$6:$BA$17)),IFERROR(INDEX($BI$6:$BI$17, ROWS($BP$4:BP44)-ROWS($AK$6:$AK$17)-ROWS($AO$6:$AO$17)-ROWS($AS$6:$AS$17)-ROWS($AW$6:$AW$17)-ROWS($BA$6:$BA$17)-ROWS($BE$6:$BE$17)), "")))))))</f>
        <v/>
      </c>
      <c r="BQ46" s="316" t="str">
        <f t="shared" ca="1" si="31"/>
        <v/>
      </c>
      <c r="BR46" s="413" t="str">
        <f t="shared" ca="1" si="32"/>
        <v/>
      </c>
      <c r="BS46" s="412" t="str">
        <f ca="1">IF(OR(BT46="",BT46=0),"",MAX(BS$5:BS45)+1)</f>
        <v/>
      </c>
      <c r="BT46" s="316" t="str">
        <f ca="1">IFERROR(INDEX($AJ$22:$AJ$33, ROWS($BT$4:BT44)), IFERROR(INDEX($AN$22:$AN$33, ROWS($BT$4:BT44)-ROWS($AJ$22:$AJ$33)), IFERROR(INDEX($AR$22:$AR$33, ROWS($BT$4:BT44)-ROWS($AJ$22:$AJ$33)-ROWS($AN$22:$AN$33)),IFERROR(INDEX($AV$22:$AV$33, ROWS($BT$4:BT44)-ROWS($AJ$22:$AJ$33)-ROWS($AN$22:$AN$33)-ROWS($AR$22:$AR$33)),IFERROR(INDEX($AZ$22:$AZ$33, ROWS($BT$4:BT44)-ROWS($AJ$22:$AJ$33)-ROWS($AN$22:$AN$33)-ROWS($AR$22:$AR$33)-ROWS($AV$22:$AV$33)),IFERROR(INDEX($BD$22:$BD$33, ROWS($BT$4:BT44)-ROWS($AJ$22:$AJ$33)-ROWS($AN$22:$AN$33)-ROWS($AR$22:$AR$33)-ROWS($AV$22:$AV$33)-ROWS($AZ$22:$AZ$33)),IFERROR(INDEX($BH$22:$BH$33, ROWS($BT$4:BT44)-ROWS($AJ$22:$AJ$33)-ROWS($AN$22:$AN$33)-ROWS($AR$22:$AR$33)-ROWS($AV$22:$AV$33)-ROWS($AZ$22:$AZ$33)-ROWS($BD$22:$BD$33)), "")))))))</f>
        <v/>
      </c>
      <c r="BU46" s="316" t="str">
        <f t="shared" ca="1" si="33"/>
        <v/>
      </c>
      <c r="BV46" s="316" t="str">
        <f ca="1">IF(OR(BW46="",BW46=0),"",MAX(BV$5:BV45)+1)</f>
        <v/>
      </c>
      <c r="BW46" s="316" t="str">
        <f ca="1">IFERROR(INDEX($AK$22:$AK$33, ROWS($BW$4:BW44)), IFERROR(INDEX($AO$22:$AO$33, ROWS($BW$4:BW44)-ROWS($AK$22:$AK$33)), IFERROR(INDEX($AS$22:$AS$33, ROWS($BW$4:BW44)-ROWS($AK$22:$AK$33)-ROWS($AO$22:$AO$33)),IFERROR(INDEX($AW$22:$AW$33, ROWS($BW$4:BW44)-ROWS($AK$22:$AK$33)-ROWS($AO$22:$AO$33)-ROWS($AS$22:$AS$33)),IFERROR(INDEX($BA$22:$BA$33, ROWS($BW$4:BW44)-ROWS($AK$22:$AK$33)-ROWS($AO$22:$AO$33)-ROWS($AS$22:$AS$33)-ROWS($AW$22:$AW$33)),IFERROR(INDEX($BE$22:$BE$33, ROWS($BW$4:BW44)-ROWS($AK$22:$AK$33)-ROWS($AO$22:$AO$33)-ROWS($AS$22:$AS$33)-ROWS($AW$22:$AW$33)-ROWS($BA$22:$BA$33)),IFERROR(INDEX($BI$22:$BI$33, ROWS($BW$4:BW44)-ROWS($AK$22:$AK$33)-ROWS($AO$22:$AO$33)-ROWS($AS$22:$AS$33)-ROWS($AW$22:$AW$33)-ROWS($BA$22:$BA$33)-ROWS($BE$22:$BE$33)), "")))))))</f>
        <v/>
      </c>
      <c r="BX46" s="316" t="str">
        <f t="shared" ca="1" si="34"/>
        <v/>
      </c>
      <c r="BY46" s="413" t="str">
        <f t="shared" ca="1" si="35"/>
        <v/>
      </c>
      <c r="BZ46" s="412">
        <f ca="1">IF(OR(CA46="",CA46=0),"",MAX(BZ$5:BZ45)+1)</f>
        <v>10</v>
      </c>
      <c r="CA46" s="316" t="str">
        <f ca="1">IFERROR(INDEX($AJ$38:$AJ$49, ROWS($CA$4:CA44)), IFERROR(INDEX($AN$38:$AN$49, ROWS($CA$4:CA44)-ROWS($AJ$38:$AJ$49)), IFERROR(INDEX($AR$38:$AR$49, ROWS($CA$4:CA44)-ROWS($AJ$38:$AJ$49)-ROWS($AN$38:$AN$49)),IFERROR(INDEX($AV$38:$AV$49, ROWS($CA$4:CA44)-ROWS($AJ$38:$AJ$49)-ROWS($AN$38:$AN$49)-ROWS($AR$38:$AR$49)),IFERROR(INDEX($AZ$38:$AZ$49, ROWS($CA$4:CA44)-ROWS($AJ$38:$AJ$49)-ROWS($AN$38:$AN$49)-ROWS($AR$38:$AR$49)-ROWS($AV$38:$AV$49)),IFERROR(INDEX($BD$38:$BD$49, ROWS($CA$4:CA44)-ROWS($AJ$38:$AJ$49)-ROWS($AN$38:$AN$49)-ROWS($AR$38:$AR$49)-ROWS($AV$38:$AV$49)-ROWS($AZ$38:$AZ$49)),IFERROR(INDEX($BH$38:$BH$49, ROWS($CA$4:CA44)-ROWS($AJ$38:$AJ$49)-ROWS($AN$38:$AN$49)-ROWS($AR$38:$AR$49)-ROWS($AV$38:$AV$49)-ROWS($AZ$38:$AZ$49)-ROWS($BD$38:$BD$49)), "")))))))</f>
        <v>Investment 1</v>
      </c>
      <c r="CB46" s="316" t="str">
        <f t="shared" ca="1" si="36"/>
        <v/>
      </c>
      <c r="CC46" s="316">
        <f ca="1">IF(OR(CD46="",CD46=0),"",MAX(CC$5:CC45)+1)</f>
        <v>10</v>
      </c>
      <c r="CD46" s="316">
        <f ca="1">IFERROR(INDEX($AK$38:$AK$49, ROWS($CD$4:CD44)), IFERROR(INDEX($AO$38:$AO$49, ROWS($CD$4:CD44)-ROWS($AK$38:$AK$49)), IFERROR(INDEX($AS$38:$AS$49, ROWS($CD$4:CD44)-ROWS($AK$38:$AK$49)-ROWS($AO$38:$AO$49)),IFERROR(INDEX($AW$38:$AW$49, ROWS($CD$4:CD44)-ROWS($AK$38:$AK$49)-ROWS($AO$38:$AO$49)-ROWS($AS$38:$AS$49)),IFERROR(INDEX($BA$38:$BA$49, ROWS($CD$4:CD44)-ROWS($AK$38:$AK$49)-ROWS($AO$38:$AO$49)-ROWS($AS$38:$AS$49)-ROWS($AW$38:$AW$49)),IFERROR(INDEX($BE$38:$BE$49, ROWS($CD$4:CD44)-ROWS($AK$38:$AK$49)-ROWS($AO$38:$AO$49)-ROWS($AS$38:$AS$49)-ROWS($AW$38:$AW$49)-ROWS($BA$38:$BA$49)),IFERROR(INDEX($BI$38:$BI$49, ROWS($CD$4:CD44)-ROWS($AK$38:$AK$49)-ROWS($AO$38:$AO$49)-ROWS($AS$38:$AS$49)-ROWS($AW$38:$AW$49)-ROWS($BA$38:$BA$49)-ROWS($BE$38:$BE$49)), "")))))))</f>
        <v>200</v>
      </c>
      <c r="CE46" s="316" t="str">
        <f t="shared" ca="1" si="37"/>
        <v/>
      </c>
      <c r="CF46" s="413" t="str">
        <f t="shared" ca="1" si="38"/>
        <v/>
      </c>
      <c r="CG46" s="412" t="str">
        <f ca="1">IF(OR(CH46="",CH46=0),"",MAX(CG$5:CG45)+1)</f>
        <v/>
      </c>
      <c r="CH46" s="316" t="str">
        <f ca="1">IFERROR(INDEX($AJ$54:$AJ$65, ROWS($CH$4:CH44)), IFERROR(INDEX($AN$54:$AN$65, ROWS($CH$4:CH44)-ROWS($AJ$54:$AJ$65)), IFERROR(INDEX($AR$54:$AR$65, ROWS($CH$4:CH44)-ROWS($AJ$54:$AJ$65)-ROWS($AN$54:$AN$65)),IFERROR(INDEX($AV$54:$AV$65, ROWS($CH$4:CH44)-ROWS($AJ$54:$AJ$65)-ROWS($AN$54:$AN$65)-ROWS($AR$54:$AR$65)),IFERROR(INDEX($AZ$54:$AZ$65, ROWS($CH$4:CH44)-ROWS($AJ$54:$AJ$65)-ROWS($AN$54:$AN$65)-ROWS($AR$54:$AR$65)-ROWS($AV$54:$AV$65)),IFERROR(INDEX($BD$54:$BD$65, ROWS($CH$4:CH44)-ROWS($AJ$54:$AJ$65)-ROWS($AN$54:$AN$65)-ROWS($AR$54:$AR$65)-ROWS($AV$54:$AV$65)-ROWS($AZ$54:$AZ$65)),IFERROR(INDEX($BH$54:$BH$65, ROWS($CH$4:CH44)-ROWS($AJ$54:$AJ$65)-ROWS($AN$54:$AN$65)-ROWS($AR$54:$AR$65)-ROWS($AV$54:$AV$65)-ROWS($AZ$54:$AZ$65)-ROWS($BD$54:$BD$65)), "")))))))</f>
        <v/>
      </c>
      <c r="CI46" s="316" t="str">
        <f t="shared" ca="1" si="39"/>
        <v/>
      </c>
      <c r="CJ46" s="316" t="str">
        <f ca="1">IF(OR(CK46="",CK46=0),"",MAX(CJ$5:CJ45)+1)</f>
        <v/>
      </c>
      <c r="CK46" s="316" t="str">
        <f ca="1">IFERROR(INDEX($AK$54:$AK$65, ROWS($CK$4:CK44)), IFERROR(INDEX($AO$54:$AO$65, ROWS($CK$4:CK44)-ROWS($AK$54:$AK$65)), IFERROR(INDEX($AS$54:$AS$65, ROWS($CK$4:CK44)-ROWS($AK$54:$AK$65)-ROWS($AO$54:$AO$65)),IFERROR(INDEX($AW$54:$AW$65, ROWS($CK$4:CK44)-ROWS($AK$54:$AK$65)-ROWS($AO$54:$AO$65)-ROWS($AS$54:$AS$65)),IFERROR(INDEX($BA$54:$BA$65, ROWS($CK$4:CK44)-ROWS($AK$54:$AK$65)-ROWS($AO$54:$AO$65)-ROWS($AS$54:$AS$65)-ROWS($AW$54:$AW$65)),IFERROR(INDEX($BE$54:$BE$65, ROWS($CK$4:CK44)-ROWS($AK$54:$AK$65)-ROWS($AO$54:$AO$65)-ROWS($AS$54:$AS$65)-ROWS($AW$54:$AW$65)-ROWS($BA$54:$BA$65)),IFERROR(INDEX($BI$54:$BI$65, ROWS($CK$4:CK44)-ROWS($AK$54:$AK$65)-ROWS($AO$54:$AO$65)-ROWS($AS$54:$AS$65)-ROWS($AW$54:$AW$65)-ROWS($BA$54:$BA$65)-ROWS($BE$54:$BE$65)), "")))))))</f>
        <v/>
      </c>
      <c r="CL46" s="316" t="str">
        <f t="shared" ca="1" si="40"/>
        <v/>
      </c>
      <c r="CM46" s="413" t="str">
        <f t="shared" ca="1" si="41"/>
        <v/>
      </c>
      <c r="CN46" s="412" t="str">
        <f>IF(OR(CO46="",CO46=0),"",MAX(CN$5:CN45)+1)</f>
        <v/>
      </c>
      <c r="CO46" s="316">
        <f>IFERROR(INDEX($AJ$70:$AJ$81, ROWS($CO$4:CO44)), IFERROR(INDEX($AN$70:$AN$81, ROWS($CO$4:CO44)-ROWS($AJ$70:$AJ$81)), IFERROR(INDEX($AR$70:$AR$81, ROWS($CO$4:CO44)-ROWS($AJ$70:$AJ$81)-ROWS($AN$70:$AN$81)),IFERROR(INDEX($AV$70:$AV$81, ROWS($CO$4:CO44)-ROWS($AJ$70:$AJ$81)-ROWS($AN$70:$AN$81)-ROWS($AR$70:$AR$81)),IFERROR(INDEX($AZ$70:$AZ$81, ROWS($CO$4:CO44)-ROWS($AJ$70:$AJ$81)-ROWS($AN$70:$AN$81)-ROWS($AR$70:$AR$81)-ROWS($AV$70:$AV$81)),IFERROR(INDEX($BD$70:$BD$81, ROWS($CO$4:CO44)-ROWS($AJ$70:$AJ$81)-ROWS($AN$70:$AN$81)-ROWS($AR$70:$AR$81)-ROWS($AV$70:$AV$81)-ROWS($AZ$70:$AZ$81)),IFERROR(INDEX($BH$70:$BH$81, ROWS($CO$4:CO44)-ROWS($AJ$70:$AJ$81)-ROWS($AN$70:$AN$81)-ROWS($AR$70:$AR$81)-ROWS($AV$70:$AV$81)-ROWS($AZ$70:$AZ$81)-ROWS($BD$70:$BD$81)), "")))))))</f>
        <v>0</v>
      </c>
      <c r="CP46" s="316" t="str">
        <f t="shared" ca="1" si="42"/>
        <v/>
      </c>
      <c r="CQ46" s="316" t="str">
        <f>IF(OR(CR46="",CR46=0),"",MAX(CQ$5:CQ45)+1)</f>
        <v/>
      </c>
      <c r="CR46" s="316">
        <f>IFERROR(INDEX($AK$70:$AK$81, ROWS($CR$4:CR44)), IFERROR(INDEX($AO$70:$AO$81, ROWS($CR$4:CR44)-ROWS($AK$70:$AK$81)), IFERROR(INDEX($AS$70:$AS$81, ROWS($CR$4:CR44)-ROWS($AK$70:$AK$81)-ROWS($AO$70:$AO$81)),IFERROR(INDEX($AW$70:$AW$81, ROWS($CR$4:CR44)-ROWS($AK$70:$AK$81)-ROWS($AO$70:$AO$81)-ROWS($AS$70:$AS$81)),IFERROR(INDEX($BA$70:$BA$81, ROWS($CR$4:CR44)-ROWS($AK$70:$AK$81)-ROWS($AO$70:$AO$81)-ROWS($AS$70:$AS$81)-ROWS($AW$70:$AW$81)),IFERROR(INDEX($BE$70:$BE$81, ROWS($CR$4:CR44)-ROWS($AK$70:$AK$81)-ROWS($AO$70:$AO$81)-ROWS($AS$70:$AS$81)-ROWS($AW$70:$AW$81)-ROWS($BA$70:$BA$81)),IFERROR(INDEX($BI$70:$BI$81, ROWS($CR$4:CR44)-ROWS($AK$70:$AK$81)-ROWS($AO$70:$AO$81)-ROWS($AS$70:$AS$81)-ROWS($AW$70:$AW$81)-ROWS($BA$70:$BA$81)-ROWS($BE$70:$BE$81)), "")))))))</f>
        <v>0</v>
      </c>
      <c r="CS46" s="316" t="str">
        <f t="shared" ca="1" si="43"/>
        <v/>
      </c>
      <c r="CT46" s="413" t="str">
        <f t="shared" ca="1" si="44"/>
        <v/>
      </c>
      <c r="CU46" s="412" t="str">
        <f>IF(OR(CV46="",CV46=0),"",MAX(CU$5:CU45)+1)</f>
        <v/>
      </c>
      <c r="CV46" s="316" t="str">
        <f>IFERROR(INDEX($AJ$86:$AJ$97, ROWS($CV$4:CV44)), IFERROR(INDEX($AN$86:$AN$97, ROWS($CV$4:CV44)-ROWS($AJ$86:$AJ$97)), ""))</f>
        <v/>
      </c>
      <c r="CW46" s="316" t="str">
        <f t="shared" si="45"/>
        <v/>
      </c>
      <c r="CX46" s="316" t="str">
        <f>IF(OR(CY46="",CY46=0),"",MAX(CX$5:CX45)+1)</f>
        <v/>
      </c>
      <c r="CY46" s="316" t="str">
        <f>IFERROR(INDEX($AK$86:$AK$97, ROWS($CY$4:CY44)), IFERROR(INDEX($AO$86:$AO$97, ROWS($CY$4:CY44)-ROWS($AK$86:$AK$97)), ""))</f>
        <v/>
      </c>
      <c r="CZ46" s="316" t="str">
        <f t="shared" si="46"/>
        <v/>
      </c>
      <c r="DA46" s="413" t="str">
        <f t="shared" si="47"/>
        <v/>
      </c>
      <c r="DC46" s="438">
        <f ca="1">IF(OR(DD46="",DD46=0),"",MAX(DC$45:DC45)+1)</f>
        <v>1</v>
      </c>
      <c r="DD46" s="434" t="str">
        <f ca="1">IF(CB6="","",IF(NOT(CF6="Income"),CB6,""))</f>
        <v>D. Store Card 4</v>
      </c>
      <c r="DE46" s="413">
        <f ca="1">IF(CE6="","",IF(NOT(CF6="Income"),CE6,""))</f>
        <v>30</v>
      </c>
      <c r="DF46" s="438" t="str">
        <f ca="1">IF(OR(DG46="",DG46=0),"",MAX(DF$45:DF45)+1)</f>
        <v/>
      </c>
      <c r="DG46" s="412" t="str">
        <f ca="1">IF(CB6="","",IF(CF6="Income",CB6,""))</f>
        <v/>
      </c>
      <c r="DH46" s="413" t="str">
        <f ca="1">IF(CB6="","",IF(CF6="Income",CE6,""))</f>
        <v/>
      </c>
      <c r="DI46" s="412" t="str">
        <f ca="1">IFERROR(INDEX($DD$46:$DD$63,MATCH(ROW()-ROW($DI$45),$DC$46:$DC$63,0)),"")</f>
        <v>D. Store Card 4</v>
      </c>
      <c r="DJ46" s="413">
        <f ca="1">IFERROR(INDEX($DE$46:$DE$63,MATCH(ROW()-ROW($DI$45),$DC$46:$DC$63,0)),"")</f>
        <v>30</v>
      </c>
      <c r="DK46" s="412" t="str">
        <f ca="1">IFERROR(INDEX($DG$46:$DG$63,MATCH(ROW()-ROW($DK$45),$DF$46:$DF$63,0)),"")</f>
        <v>Paycheck 2</v>
      </c>
      <c r="DL46" s="413">
        <f ca="1">IFERROR(INDEX($DH$46:$DH$63,MATCH(ROW()-ROW($DK$45),$DF$46:$DF$63,0)),"")</f>
        <v>400</v>
      </c>
      <c r="DM46" s="292"/>
      <c r="DN46" s="425" t="str">
        <f ca="1">IF(DI46="","",CONCATENATE(DI46," - ",DJ46))</f>
        <v>D. Store Card 4 - 30</v>
      </c>
      <c r="DO46" s="295" t="str">
        <f ca="1">IF(DI47="","",CONCATENATE(DI47," - ",DJ47))</f>
        <v>Groceries - 125</v>
      </c>
      <c r="DP46" s="295" t="str">
        <f ca="1">IF(DI48="","",CONCATENATE(DI48," - ",DJ48))</f>
        <v>D. Store Card 1 - 30</v>
      </c>
      <c r="DQ46" s="440" t="str">
        <f ca="1">IF(DK46="","",CONCATENATE(DK46," - ",DL46))</f>
        <v>Paycheck 2 - 400</v>
      </c>
      <c r="DR46" s="441" t="str">
        <f ca="1">IF(DK47="","",CONCATENATE(DK47," - ",DL47))</f>
        <v>Investment 1 - 200</v>
      </c>
      <c r="DS46" s="442" t="str">
        <f ca="1">IF(DK48="","",CONCATENATE(DK48," - ",DL48))</f>
        <v>Paycheck 3 - 700</v>
      </c>
    </row>
    <row r="47" spans="1:123" x14ac:dyDescent="0.3">
      <c r="P47" s="1177"/>
      <c r="Q47" s="1178"/>
      <c r="R47" s="453"/>
      <c r="S47" s="402"/>
      <c r="T47"/>
      <c r="U47" s="1177"/>
      <c r="V47" s="1178"/>
      <c r="W47" s="453"/>
      <c r="X47" s="402"/>
      <c r="AC47" s="366" t="s">
        <v>495</v>
      </c>
      <c r="AD47" s="367" t="s">
        <v>192</v>
      </c>
      <c r="AE47" s="367" t="s">
        <v>193</v>
      </c>
      <c r="AF47" s="368" t="s">
        <v>11</v>
      </c>
      <c r="AI47" s="302" t="str">
        <f t="shared" ca="1" si="123"/>
        <v/>
      </c>
      <c r="AJ47" s="305" t="str">
        <f t="shared" ca="1" si="102"/>
        <v/>
      </c>
      <c r="AK47" s="293" t="str">
        <f t="shared" ca="1" si="103"/>
        <v/>
      </c>
      <c r="AL47" s="303" t="str">
        <f t="shared" ca="1" si="104"/>
        <v/>
      </c>
      <c r="AM47" s="302" t="str">
        <f t="shared" ca="1" si="124"/>
        <v/>
      </c>
      <c r="AN47" s="293" t="str">
        <f t="shared" ca="1" si="105"/>
        <v/>
      </c>
      <c r="AO47" s="293" t="str">
        <f t="shared" ca="1" si="106"/>
        <v/>
      </c>
      <c r="AP47" s="303" t="str">
        <f t="shared" ca="1" si="107"/>
        <v/>
      </c>
      <c r="AQ47" s="302" t="str">
        <f t="shared" ca="1" si="125"/>
        <v/>
      </c>
      <c r="AR47" s="293" t="str">
        <f t="shared" ca="1" si="108"/>
        <v/>
      </c>
      <c r="AS47" s="293" t="str">
        <f t="shared" ca="1" si="109"/>
        <v/>
      </c>
      <c r="AT47" s="303" t="str">
        <f t="shared" ca="1" si="110"/>
        <v/>
      </c>
      <c r="AU47" s="302" t="str">
        <f t="shared" ca="1" si="126"/>
        <v/>
      </c>
      <c r="AV47" s="293" t="str">
        <f t="shared" ca="1" si="111"/>
        <v/>
      </c>
      <c r="AW47" s="293" t="str">
        <f t="shared" ca="1" si="112"/>
        <v/>
      </c>
      <c r="AX47" s="303" t="str">
        <f t="shared" ca="1" si="113"/>
        <v/>
      </c>
      <c r="AY47" s="302" t="str">
        <f t="shared" ca="1" si="127"/>
        <v/>
      </c>
      <c r="AZ47" s="293" t="str">
        <f t="shared" ca="1" si="114"/>
        <v/>
      </c>
      <c r="BA47" s="293" t="str">
        <f t="shared" ca="1" si="115"/>
        <v/>
      </c>
      <c r="BB47" s="303" t="str">
        <f t="shared" ca="1" si="116"/>
        <v/>
      </c>
      <c r="BC47" s="302" t="str">
        <f t="shared" ca="1" si="128"/>
        <v/>
      </c>
      <c r="BD47" s="293" t="str">
        <f t="shared" ca="1" si="117"/>
        <v/>
      </c>
      <c r="BE47" s="293" t="str">
        <f t="shared" ca="1" si="118"/>
        <v/>
      </c>
      <c r="BF47" s="303" t="str">
        <f t="shared" ca="1" si="119"/>
        <v/>
      </c>
      <c r="BG47" s="302" t="str">
        <f t="shared" ca="1" si="129"/>
        <v/>
      </c>
      <c r="BH47" s="293" t="str">
        <f t="shared" ca="1" si="120"/>
        <v/>
      </c>
      <c r="BI47" s="293" t="str">
        <f t="shared" ca="1" si="121"/>
        <v/>
      </c>
      <c r="BJ47" s="303" t="str">
        <f t="shared" ca="1" si="122"/>
        <v/>
      </c>
      <c r="BL47" s="412" t="str">
        <f ca="1">IF(OR(BM47="",BM47=0),"",MAX(BL$5:BL46)+1)</f>
        <v/>
      </c>
      <c r="BM47" s="316" t="str">
        <f ca="1">IFERROR(INDEX($AJ$6:$AJ$17, ROWS(BM$4:$BM45)), IFERROR(INDEX($AN$6:$AN$17, ROWS(BM$4:$BM45)-ROWS($AJ$6:$AJ$17)), IFERROR(INDEX($AR$6:$AR$17, ROWS(BM$4:$BM45)-ROWS($AJ$6:$AJ$17)-ROWS($AN$6:$AN$17)),IFERROR(INDEX($AV$6:$AV$17, ROWS(BM$4:$BM45)-ROWS($AJ$6:$AJ$17)-ROWS($AN$6:$AN$17)-ROWS($AR$6:$AR$17)),IFERROR(INDEX($AZ$6:$AZ$17, ROWS(BM$4:$BM45)-ROWS($AJ$6:$AJ$17)-ROWS($AN$6:$AN$17)-ROWS($AR$6:$AR$17)-ROWS($AV$6:$AV$17)),IFERROR(INDEX($BD$6:$BD$17, ROWS(BM$4:$BM45)-ROWS($AJ$6:$AJ$17)-ROWS($AN$6:$AN$17)-ROWS($AR$6:$AR$17)-ROWS($AV$6:$AV$17)-ROWS($AZ$6:$AZ$17)),IFERROR(INDEX($BH$6:$BH$17, ROWS(BM$4:$BM45)-ROWS($AJ$6:$AJ$17)-ROWS($AN$6:$AN$17)-ROWS($AR$6:$AR$17)-ROWS($AV$6:$AV$17)-ROWS($AZ$6:$AZ$17)-ROWS($BD$6:$BD$17)), "")))))))</f>
        <v/>
      </c>
      <c r="BN47" s="316" t="str">
        <f t="shared" ca="1" si="30"/>
        <v/>
      </c>
      <c r="BO47" s="316" t="str">
        <f ca="1">IF(OR(BP47="",BP47=0),"",MAX(BO$5:BO46)+1)</f>
        <v/>
      </c>
      <c r="BP47" s="316" t="str">
        <f ca="1">IFERROR(INDEX($AK$6:$AK$17, ROWS($BP$4:BP45)), IFERROR(INDEX($AO$6:$AO$17, ROWS($BP$4:BP45)-ROWS($AK$6:$AK$17)), IFERROR(INDEX($AS$6:$AS$17, ROWS($BP$4:BP45)-ROWS($AK$6:$AK$17)-ROWS($AO$6:$AO$17)),IFERROR(INDEX($AW$6:$AW$17, ROWS($BP$4:BP45)-ROWS($AK$6:$AK$17)-ROWS($AO$6:$AO$17)-ROWS($AS$6:$AS$17)),IFERROR(INDEX($BA$6:$BA$17, ROWS($BP$4:BP45)-ROWS($AK$6:$AK$17)-ROWS($AO$6:$AO$17)-ROWS($AS$6:$AS$17)-ROWS($AW$6:$AW$17)),IFERROR(INDEX($BE$6:$BE$17, ROWS($BP$4:BP45)-ROWS($AK$6:$AK$17)-ROWS($AO$6:$AO$17)-ROWS($AS$6:$AS$17)-ROWS($AW$6:$AW$17)-ROWS($BA$6:$BA$17)),IFERROR(INDEX($BI$6:$BI$17, ROWS($BP$4:BP45)-ROWS($AK$6:$AK$17)-ROWS($AO$6:$AO$17)-ROWS($AS$6:$AS$17)-ROWS($AW$6:$AW$17)-ROWS($BA$6:$BA$17)-ROWS($BE$6:$BE$17)), "")))))))</f>
        <v/>
      </c>
      <c r="BQ47" s="316" t="str">
        <f t="shared" ca="1" si="31"/>
        <v/>
      </c>
      <c r="BR47" s="413" t="str">
        <f t="shared" ca="1" si="32"/>
        <v/>
      </c>
      <c r="BS47" s="412" t="str">
        <f ca="1">IF(OR(BT47="",BT47=0),"",MAX(BS$5:BS46)+1)</f>
        <v/>
      </c>
      <c r="BT47" s="316" t="str">
        <f ca="1">IFERROR(INDEX($AJ$22:$AJ$33, ROWS($BT$4:BT45)), IFERROR(INDEX($AN$22:$AN$33, ROWS($BT$4:BT45)-ROWS($AJ$22:$AJ$33)), IFERROR(INDEX($AR$22:$AR$33, ROWS($BT$4:BT45)-ROWS($AJ$22:$AJ$33)-ROWS($AN$22:$AN$33)),IFERROR(INDEX($AV$22:$AV$33, ROWS($BT$4:BT45)-ROWS($AJ$22:$AJ$33)-ROWS($AN$22:$AN$33)-ROWS($AR$22:$AR$33)),IFERROR(INDEX($AZ$22:$AZ$33, ROWS($BT$4:BT45)-ROWS($AJ$22:$AJ$33)-ROWS($AN$22:$AN$33)-ROWS($AR$22:$AR$33)-ROWS($AV$22:$AV$33)),IFERROR(INDEX($BD$22:$BD$33, ROWS($BT$4:BT45)-ROWS($AJ$22:$AJ$33)-ROWS($AN$22:$AN$33)-ROWS($AR$22:$AR$33)-ROWS($AV$22:$AV$33)-ROWS($AZ$22:$AZ$33)),IFERROR(INDEX($BH$22:$BH$33, ROWS($BT$4:BT45)-ROWS($AJ$22:$AJ$33)-ROWS($AN$22:$AN$33)-ROWS($AR$22:$AR$33)-ROWS($AV$22:$AV$33)-ROWS($AZ$22:$AZ$33)-ROWS($BD$22:$BD$33)), "")))))))</f>
        <v/>
      </c>
      <c r="BU47" s="316" t="str">
        <f t="shared" ca="1" si="33"/>
        <v/>
      </c>
      <c r="BV47" s="316" t="str">
        <f ca="1">IF(OR(BW47="",BW47=0),"",MAX(BV$5:BV46)+1)</f>
        <v/>
      </c>
      <c r="BW47" s="316" t="str">
        <f ca="1">IFERROR(INDEX($AK$22:$AK$33, ROWS($BW$4:BW45)), IFERROR(INDEX($AO$22:$AO$33, ROWS($BW$4:BW45)-ROWS($AK$22:$AK$33)), IFERROR(INDEX($AS$22:$AS$33, ROWS($BW$4:BW45)-ROWS($AK$22:$AK$33)-ROWS($AO$22:$AO$33)),IFERROR(INDEX($AW$22:$AW$33, ROWS($BW$4:BW45)-ROWS($AK$22:$AK$33)-ROWS($AO$22:$AO$33)-ROWS($AS$22:$AS$33)),IFERROR(INDEX($BA$22:$BA$33, ROWS($BW$4:BW45)-ROWS($AK$22:$AK$33)-ROWS($AO$22:$AO$33)-ROWS($AS$22:$AS$33)-ROWS($AW$22:$AW$33)),IFERROR(INDEX($BE$22:$BE$33, ROWS($BW$4:BW45)-ROWS($AK$22:$AK$33)-ROWS($AO$22:$AO$33)-ROWS($AS$22:$AS$33)-ROWS($AW$22:$AW$33)-ROWS($BA$22:$BA$33)),IFERROR(INDEX($BI$22:$BI$33, ROWS($BW$4:BW45)-ROWS($AK$22:$AK$33)-ROWS($AO$22:$AO$33)-ROWS($AS$22:$AS$33)-ROWS($AW$22:$AW$33)-ROWS($BA$22:$BA$33)-ROWS($BE$22:$BE$33)), "")))))))</f>
        <v/>
      </c>
      <c r="BX47" s="316" t="str">
        <f t="shared" ca="1" si="34"/>
        <v/>
      </c>
      <c r="BY47" s="413" t="str">
        <f t="shared" ca="1" si="35"/>
        <v/>
      </c>
      <c r="BZ47" s="412">
        <f ca="1">IF(OR(CA47="",CA47=0),"",MAX(BZ$5:BZ46)+1)</f>
        <v>11</v>
      </c>
      <c r="CA47" s="316" t="str">
        <f ca="1">IFERROR(INDEX($AJ$38:$AJ$49, ROWS($CA$4:CA45)), IFERROR(INDEX($AN$38:$AN$49, ROWS($CA$4:CA45)-ROWS($AJ$38:$AJ$49)), IFERROR(INDEX($AR$38:$AR$49, ROWS($CA$4:CA45)-ROWS($AJ$38:$AJ$49)-ROWS($AN$38:$AN$49)),IFERROR(INDEX($AV$38:$AV$49, ROWS($CA$4:CA45)-ROWS($AJ$38:$AJ$49)-ROWS($AN$38:$AN$49)-ROWS($AR$38:$AR$49)),IFERROR(INDEX($AZ$38:$AZ$49, ROWS($CA$4:CA45)-ROWS($AJ$38:$AJ$49)-ROWS($AN$38:$AN$49)-ROWS($AR$38:$AR$49)-ROWS($AV$38:$AV$49)),IFERROR(INDEX($BD$38:$BD$49, ROWS($CA$4:CA45)-ROWS($AJ$38:$AJ$49)-ROWS($AN$38:$AN$49)-ROWS($AR$38:$AR$49)-ROWS($AV$38:$AV$49)-ROWS($AZ$38:$AZ$49)),IFERROR(INDEX($BH$38:$BH$49, ROWS($CA$4:CA45)-ROWS($AJ$38:$AJ$49)-ROWS($AN$38:$AN$49)-ROWS($AR$38:$AR$49)-ROWS($AV$38:$AV$49)-ROWS($AZ$38:$AZ$49)-ROWS($BD$38:$BD$49)), "")))))))</f>
        <v>Paycheck 3</v>
      </c>
      <c r="CB47" s="316" t="str">
        <f t="shared" ca="1" si="36"/>
        <v/>
      </c>
      <c r="CC47" s="316">
        <f ca="1">IF(OR(CD47="",CD47=0),"",MAX(CC$5:CC46)+1)</f>
        <v>11</v>
      </c>
      <c r="CD47" s="316">
        <f ca="1">IFERROR(INDEX($AK$38:$AK$49, ROWS($CD$4:CD45)), IFERROR(INDEX($AO$38:$AO$49, ROWS($CD$4:CD45)-ROWS($AK$38:$AK$49)), IFERROR(INDEX($AS$38:$AS$49, ROWS($CD$4:CD45)-ROWS($AK$38:$AK$49)-ROWS($AO$38:$AO$49)),IFERROR(INDEX($AW$38:$AW$49, ROWS($CD$4:CD45)-ROWS($AK$38:$AK$49)-ROWS($AO$38:$AO$49)-ROWS($AS$38:$AS$49)),IFERROR(INDEX($BA$38:$BA$49, ROWS($CD$4:CD45)-ROWS($AK$38:$AK$49)-ROWS($AO$38:$AO$49)-ROWS($AS$38:$AS$49)-ROWS($AW$38:$AW$49)),IFERROR(INDEX($BE$38:$BE$49, ROWS($CD$4:CD45)-ROWS($AK$38:$AK$49)-ROWS($AO$38:$AO$49)-ROWS($AS$38:$AS$49)-ROWS($AW$38:$AW$49)-ROWS($BA$38:$BA$49)),IFERROR(INDEX($BI$38:$BI$49, ROWS($CD$4:CD45)-ROWS($AK$38:$AK$49)-ROWS($AO$38:$AO$49)-ROWS($AS$38:$AS$49)-ROWS($AW$38:$AW$49)-ROWS($BA$38:$BA$49)-ROWS($BE$38:$BE$49)), "")))))))</f>
        <v>700</v>
      </c>
      <c r="CE47" s="316" t="str">
        <f t="shared" ca="1" si="37"/>
        <v/>
      </c>
      <c r="CF47" s="413" t="str">
        <f t="shared" ca="1" si="38"/>
        <v/>
      </c>
      <c r="CG47" s="412" t="str">
        <f ca="1">IF(OR(CH47="",CH47=0),"",MAX(CG$5:CG46)+1)</f>
        <v/>
      </c>
      <c r="CH47" s="316" t="str">
        <f ca="1">IFERROR(INDEX($AJ$54:$AJ$65, ROWS($CH$4:CH45)), IFERROR(INDEX($AN$54:$AN$65, ROWS($CH$4:CH45)-ROWS($AJ$54:$AJ$65)), IFERROR(INDEX($AR$54:$AR$65, ROWS($CH$4:CH45)-ROWS($AJ$54:$AJ$65)-ROWS($AN$54:$AN$65)),IFERROR(INDEX($AV$54:$AV$65, ROWS($CH$4:CH45)-ROWS($AJ$54:$AJ$65)-ROWS($AN$54:$AN$65)-ROWS($AR$54:$AR$65)),IFERROR(INDEX($AZ$54:$AZ$65, ROWS($CH$4:CH45)-ROWS($AJ$54:$AJ$65)-ROWS($AN$54:$AN$65)-ROWS($AR$54:$AR$65)-ROWS($AV$54:$AV$65)),IFERROR(INDEX($BD$54:$BD$65, ROWS($CH$4:CH45)-ROWS($AJ$54:$AJ$65)-ROWS($AN$54:$AN$65)-ROWS($AR$54:$AR$65)-ROWS($AV$54:$AV$65)-ROWS($AZ$54:$AZ$65)),IFERROR(INDEX($BH$54:$BH$65, ROWS($CH$4:CH45)-ROWS($AJ$54:$AJ$65)-ROWS($AN$54:$AN$65)-ROWS($AR$54:$AR$65)-ROWS($AV$54:$AV$65)-ROWS($AZ$54:$AZ$65)-ROWS($BD$54:$BD$65)), "")))))))</f>
        <v/>
      </c>
      <c r="CI47" s="316" t="str">
        <f t="shared" ca="1" si="39"/>
        <v/>
      </c>
      <c r="CJ47" s="316" t="str">
        <f ca="1">IF(OR(CK47="",CK47=0),"",MAX(CJ$5:CJ46)+1)</f>
        <v/>
      </c>
      <c r="CK47" s="316" t="str">
        <f ca="1">IFERROR(INDEX($AK$54:$AK$65, ROWS($CK$4:CK45)), IFERROR(INDEX($AO$54:$AO$65, ROWS($CK$4:CK45)-ROWS($AK$54:$AK$65)), IFERROR(INDEX($AS$54:$AS$65, ROWS($CK$4:CK45)-ROWS($AK$54:$AK$65)-ROWS($AO$54:$AO$65)),IFERROR(INDEX($AW$54:$AW$65, ROWS($CK$4:CK45)-ROWS($AK$54:$AK$65)-ROWS($AO$54:$AO$65)-ROWS($AS$54:$AS$65)),IFERROR(INDEX($BA$54:$BA$65, ROWS($CK$4:CK45)-ROWS($AK$54:$AK$65)-ROWS($AO$54:$AO$65)-ROWS($AS$54:$AS$65)-ROWS($AW$54:$AW$65)),IFERROR(INDEX($BE$54:$BE$65, ROWS($CK$4:CK45)-ROWS($AK$54:$AK$65)-ROWS($AO$54:$AO$65)-ROWS($AS$54:$AS$65)-ROWS($AW$54:$AW$65)-ROWS($BA$54:$BA$65)),IFERROR(INDEX($BI$54:$BI$65, ROWS($CK$4:CK45)-ROWS($AK$54:$AK$65)-ROWS($AO$54:$AO$65)-ROWS($AS$54:$AS$65)-ROWS($AW$54:$AW$65)-ROWS($BA$54:$BA$65)-ROWS($BE$54:$BE$65)), "")))))))</f>
        <v/>
      </c>
      <c r="CL47" s="316" t="str">
        <f t="shared" ca="1" si="40"/>
        <v/>
      </c>
      <c r="CM47" s="413" t="str">
        <f t="shared" ca="1" si="41"/>
        <v/>
      </c>
      <c r="CN47" s="412" t="str">
        <f>IF(OR(CO47="",CO47=0),"",MAX(CN$5:CN46)+1)</f>
        <v/>
      </c>
      <c r="CO47" s="316">
        <f>IFERROR(INDEX($AJ$70:$AJ$81, ROWS($CO$4:CO45)), IFERROR(INDEX($AN$70:$AN$81, ROWS($CO$4:CO45)-ROWS($AJ$70:$AJ$81)), IFERROR(INDEX($AR$70:$AR$81, ROWS($CO$4:CO45)-ROWS($AJ$70:$AJ$81)-ROWS($AN$70:$AN$81)),IFERROR(INDEX($AV$70:$AV$81, ROWS($CO$4:CO45)-ROWS($AJ$70:$AJ$81)-ROWS($AN$70:$AN$81)-ROWS($AR$70:$AR$81)),IFERROR(INDEX($AZ$70:$AZ$81, ROWS($CO$4:CO45)-ROWS($AJ$70:$AJ$81)-ROWS($AN$70:$AN$81)-ROWS($AR$70:$AR$81)-ROWS($AV$70:$AV$81)),IFERROR(INDEX($BD$70:$BD$81, ROWS($CO$4:CO45)-ROWS($AJ$70:$AJ$81)-ROWS($AN$70:$AN$81)-ROWS($AR$70:$AR$81)-ROWS($AV$70:$AV$81)-ROWS($AZ$70:$AZ$81)),IFERROR(INDEX($BH$70:$BH$81, ROWS($CO$4:CO45)-ROWS($AJ$70:$AJ$81)-ROWS($AN$70:$AN$81)-ROWS($AR$70:$AR$81)-ROWS($AV$70:$AV$81)-ROWS($AZ$70:$AZ$81)-ROWS($BD$70:$BD$81)), "")))))))</f>
        <v>0</v>
      </c>
      <c r="CP47" s="316" t="str">
        <f t="shared" ca="1" si="42"/>
        <v/>
      </c>
      <c r="CQ47" s="316" t="str">
        <f>IF(OR(CR47="",CR47=0),"",MAX(CQ$5:CQ46)+1)</f>
        <v/>
      </c>
      <c r="CR47" s="316">
        <f>IFERROR(INDEX($AK$70:$AK$81, ROWS($CR$4:CR45)), IFERROR(INDEX($AO$70:$AO$81, ROWS($CR$4:CR45)-ROWS($AK$70:$AK$81)), IFERROR(INDEX($AS$70:$AS$81, ROWS($CR$4:CR45)-ROWS($AK$70:$AK$81)-ROWS($AO$70:$AO$81)),IFERROR(INDEX($AW$70:$AW$81, ROWS($CR$4:CR45)-ROWS($AK$70:$AK$81)-ROWS($AO$70:$AO$81)-ROWS($AS$70:$AS$81)),IFERROR(INDEX($BA$70:$BA$81, ROWS($CR$4:CR45)-ROWS($AK$70:$AK$81)-ROWS($AO$70:$AO$81)-ROWS($AS$70:$AS$81)-ROWS($AW$70:$AW$81)),IFERROR(INDEX($BE$70:$BE$81, ROWS($CR$4:CR45)-ROWS($AK$70:$AK$81)-ROWS($AO$70:$AO$81)-ROWS($AS$70:$AS$81)-ROWS($AW$70:$AW$81)-ROWS($BA$70:$BA$81)),IFERROR(INDEX($BI$70:$BI$81, ROWS($CR$4:CR45)-ROWS($AK$70:$AK$81)-ROWS($AO$70:$AO$81)-ROWS($AS$70:$AS$81)-ROWS($AW$70:$AW$81)-ROWS($BA$70:$BA$81)-ROWS($BE$70:$BE$81)), "")))))))</f>
        <v>0</v>
      </c>
      <c r="CS47" s="316" t="str">
        <f t="shared" ca="1" si="43"/>
        <v/>
      </c>
      <c r="CT47" s="413" t="str">
        <f t="shared" ca="1" si="44"/>
        <v/>
      </c>
      <c r="CU47" s="412" t="str">
        <f>IF(OR(CV47="",CV47=0),"",MAX(CU$5:CU46)+1)</f>
        <v/>
      </c>
      <c r="CV47" s="316" t="str">
        <f>IFERROR(INDEX($AJ$86:$AJ$97, ROWS($CV$4:CV45)), IFERROR(INDEX($AN$86:$AN$97, ROWS($CV$4:CV45)-ROWS($AJ$86:$AJ$97)), ""))</f>
        <v/>
      </c>
      <c r="CW47" s="316" t="str">
        <f t="shared" si="45"/>
        <v/>
      </c>
      <c r="CX47" s="316" t="str">
        <f>IF(OR(CY47="",CY47=0),"",MAX(CX$5:CX46)+1)</f>
        <v/>
      </c>
      <c r="CY47" s="316" t="str">
        <f>IFERROR(INDEX($AK$86:$AK$97, ROWS($CY$4:CY45)), IFERROR(INDEX($AO$86:$AO$97, ROWS($CY$4:CY45)-ROWS($AK$86:$AK$97)), ""))</f>
        <v/>
      </c>
      <c r="CZ47" s="316" t="str">
        <f t="shared" si="46"/>
        <v/>
      </c>
      <c r="DA47" s="413" t="str">
        <f t="shared" si="47"/>
        <v/>
      </c>
      <c r="DC47" s="438">
        <f ca="1">IF(OR(DD47="",DD47=0),"",MAX(DC$45:DC46)+1)</f>
        <v>2</v>
      </c>
      <c r="DD47" s="434" t="str">
        <f t="shared" ref="DD47:DD63" ca="1" si="130">IF(CB7="","",IF(NOT(CF7="Income"),CB7,""))</f>
        <v>Groceries</v>
      </c>
      <c r="DE47" s="413">
        <f t="shared" ref="DE47:DE63" ca="1" si="131">IF(CE7="","",IF(NOT(CF7="Income"),CE7,""))</f>
        <v>125</v>
      </c>
      <c r="DF47" s="431" t="str">
        <f ca="1">IF(OR(DG47="",DG47=0),"",MAX(DF$45:DF46)+1)</f>
        <v/>
      </c>
      <c r="DG47" s="412" t="str">
        <f t="shared" ref="DG47:DG63" ca="1" si="132">IF(CB7="","",IF(CF7="Income",CB7,""))</f>
        <v/>
      </c>
      <c r="DH47" s="413" t="str">
        <f t="shared" ref="DH47:DH63" ca="1" si="133">IF(CB7="","",IF(CF7="Income",CE7,""))</f>
        <v/>
      </c>
      <c r="DI47" s="412" t="str">
        <f t="shared" ref="DI47:DI63" ca="1" si="134">IFERROR(INDEX($DD$46:$DD$63,MATCH(ROW()-ROW($DI$45),$DC$46:$DC$63,0)),"")</f>
        <v>Groceries</v>
      </c>
      <c r="DJ47" s="413">
        <f t="shared" ref="DJ47:DJ63" ca="1" si="135">IFERROR(INDEX($DE$46:$DE$63,MATCH(ROW()-ROW($DI$45),$DC$46:$DC$63,0)),"")</f>
        <v>125</v>
      </c>
      <c r="DK47" s="412" t="str">
        <f t="shared" ref="DK47:DK63" ca="1" si="136">IFERROR(INDEX($DG$46:$DG$63,MATCH(ROW()-ROW($DK$45),$DF$46:$DF$63,0)),"")</f>
        <v>Investment 1</v>
      </c>
      <c r="DL47" s="413">
        <f t="shared" ref="DL47:DL63" ca="1" si="137">IFERROR(INDEX($DH$46:$DH$63,MATCH(ROW()-ROW($DK$45),$DF$46:$DF$63,0)),"")</f>
        <v>200</v>
      </c>
      <c r="DM47" s="292"/>
      <c r="DN47" s="425" t="str">
        <f ca="1">IF(DI49="","",CONCATENATE(DI49," - ",DJ49))</f>
        <v>Car 2 Gas - 80</v>
      </c>
      <c r="DO47" s="295" t="str">
        <f ca="1">IF(DI50="","",CONCATENATE(DI50," - ",DJ50))</f>
        <v>Roth IRA - 100</v>
      </c>
      <c r="DP47" s="295" t="str">
        <f ca="1">IF(DI51="","",CONCATENATE(DI51," - ",DJ51))</f>
        <v>D. Store Card 2 - 30</v>
      </c>
      <c r="DQ47" s="425" t="str">
        <f ca="1">IF(DK49="","",CONCATENATE(DK49," - ",DL49))</f>
        <v>Paycheck 1 - 850</v>
      </c>
      <c r="DR47" s="295" t="str">
        <f ca="1">IF(DK50="","",CONCATENATE(DK50," - ",DL50))</f>
        <v/>
      </c>
      <c r="DS47" s="426" t="str">
        <f ca="1">IF(DK51="","",CONCATENATE(DK51," - ",DL51))</f>
        <v/>
      </c>
    </row>
    <row r="48" spans="1:123" x14ac:dyDescent="0.3">
      <c r="P48" s="1177"/>
      <c r="Q48" s="1178"/>
      <c r="R48" s="453"/>
      <c r="S48" s="402"/>
      <c r="T48"/>
      <c r="U48" s="1177"/>
      <c r="V48" s="1178"/>
      <c r="W48" s="453"/>
      <c r="X48" s="402"/>
      <c r="AC48" s="358">
        <f>IF('Data Entry'!H30="","",'Data Entry'!H30)</f>
        <v>1</v>
      </c>
      <c r="AD48" s="356" t="str">
        <f>IF('Data Entry'!G30="","",'Data Entry'!G30)</f>
        <v>Bank Loan 1</v>
      </c>
      <c r="AE48" s="357">
        <f>IF('Data Entry'!J30="","",'Data Entry'!J30)</f>
        <v>120</v>
      </c>
      <c r="AF48" s="402">
        <f>IF('Data Entry'!I30="","",'Data Entry'!I30)</f>
        <v>5000</v>
      </c>
      <c r="AI48" s="308" t="str">
        <f t="shared" ca="1" si="123"/>
        <v/>
      </c>
      <c r="AJ48" s="305" t="str">
        <f t="shared" ca="1" si="102"/>
        <v/>
      </c>
      <c r="AK48" s="293" t="str">
        <f t="shared" ca="1" si="103"/>
        <v/>
      </c>
      <c r="AL48" s="303" t="str">
        <f t="shared" ca="1" si="104"/>
        <v/>
      </c>
      <c r="AM48" s="308" t="str">
        <f t="shared" ca="1" si="124"/>
        <v/>
      </c>
      <c r="AN48" s="293" t="str">
        <f t="shared" ca="1" si="105"/>
        <v/>
      </c>
      <c r="AO48" s="293" t="str">
        <f t="shared" ca="1" si="106"/>
        <v/>
      </c>
      <c r="AP48" s="303" t="str">
        <f t="shared" ca="1" si="107"/>
        <v/>
      </c>
      <c r="AQ48" s="308" t="str">
        <f t="shared" ca="1" si="125"/>
        <v/>
      </c>
      <c r="AR48" s="293" t="str">
        <f t="shared" ca="1" si="108"/>
        <v/>
      </c>
      <c r="AS48" s="293" t="str">
        <f t="shared" ca="1" si="109"/>
        <v/>
      </c>
      <c r="AT48" s="303" t="str">
        <f t="shared" ca="1" si="110"/>
        <v/>
      </c>
      <c r="AU48" s="308" t="str">
        <f t="shared" ca="1" si="126"/>
        <v/>
      </c>
      <c r="AV48" s="293" t="str">
        <f t="shared" ca="1" si="111"/>
        <v/>
      </c>
      <c r="AW48" s="293" t="str">
        <f t="shared" ca="1" si="112"/>
        <v/>
      </c>
      <c r="AX48" s="303" t="str">
        <f t="shared" ca="1" si="113"/>
        <v/>
      </c>
      <c r="AY48" s="308" t="str">
        <f t="shared" ca="1" si="127"/>
        <v/>
      </c>
      <c r="AZ48" s="293" t="str">
        <f t="shared" ca="1" si="114"/>
        <v/>
      </c>
      <c r="BA48" s="293" t="str">
        <f t="shared" ca="1" si="115"/>
        <v/>
      </c>
      <c r="BB48" s="303" t="str">
        <f t="shared" ca="1" si="116"/>
        <v/>
      </c>
      <c r="BC48" s="308" t="str">
        <f t="shared" ca="1" si="128"/>
        <v/>
      </c>
      <c r="BD48" s="293" t="str">
        <f t="shared" ca="1" si="117"/>
        <v/>
      </c>
      <c r="BE48" s="293" t="str">
        <f t="shared" ca="1" si="118"/>
        <v/>
      </c>
      <c r="BF48" s="303" t="str">
        <f t="shared" ca="1" si="119"/>
        <v/>
      </c>
      <c r="BG48" s="308" t="str">
        <f t="shared" ca="1" si="129"/>
        <v/>
      </c>
      <c r="BH48" s="293" t="str">
        <f t="shared" ca="1" si="120"/>
        <v/>
      </c>
      <c r="BI48" s="293" t="str">
        <f t="shared" ca="1" si="121"/>
        <v/>
      </c>
      <c r="BJ48" s="303" t="str">
        <f t="shared" ca="1" si="122"/>
        <v/>
      </c>
      <c r="BL48" s="412" t="str">
        <f ca="1">IF(OR(BM48="",BM48=0),"",MAX(BL$5:BL47)+1)</f>
        <v/>
      </c>
      <c r="BM48" s="316" t="str">
        <f ca="1">IFERROR(INDEX($AJ$6:$AJ$17, ROWS(BM$4:$BM46)), IFERROR(INDEX($AN$6:$AN$17, ROWS(BM$4:$BM46)-ROWS($AJ$6:$AJ$17)), IFERROR(INDEX($AR$6:$AR$17, ROWS(BM$4:$BM46)-ROWS($AJ$6:$AJ$17)-ROWS($AN$6:$AN$17)),IFERROR(INDEX($AV$6:$AV$17, ROWS(BM$4:$BM46)-ROWS($AJ$6:$AJ$17)-ROWS($AN$6:$AN$17)-ROWS($AR$6:$AR$17)),IFERROR(INDEX($AZ$6:$AZ$17, ROWS(BM$4:$BM46)-ROWS($AJ$6:$AJ$17)-ROWS($AN$6:$AN$17)-ROWS($AR$6:$AR$17)-ROWS($AV$6:$AV$17)),IFERROR(INDEX($BD$6:$BD$17, ROWS(BM$4:$BM46)-ROWS($AJ$6:$AJ$17)-ROWS($AN$6:$AN$17)-ROWS($AR$6:$AR$17)-ROWS($AV$6:$AV$17)-ROWS($AZ$6:$AZ$17)),IFERROR(INDEX($BH$6:$BH$17, ROWS(BM$4:$BM46)-ROWS($AJ$6:$AJ$17)-ROWS($AN$6:$AN$17)-ROWS($AR$6:$AR$17)-ROWS($AV$6:$AV$17)-ROWS($AZ$6:$AZ$17)-ROWS($BD$6:$BD$17)), "")))))))</f>
        <v/>
      </c>
      <c r="BN48" s="316" t="str">
        <f t="shared" ca="1" si="30"/>
        <v/>
      </c>
      <c r="BO48" s="316" t="str">
        <f ca="1">IF(OR(BP48="",BP48=0),"",MAX(BO$5:BO47)+1)</f>
        <v/>
      </c>
      <c r="BP48" s="316" t="str">
        <f ca="1">IFERROR(INDEX($AK$6:$AK$17, ROWS($BP$4:BP46)), IFERROR(INDEX($AO$6:$AO$17, ROWS($BP$4:BP46)-ROWS($AK$6:$AK$17)), IFERROR(INDEX($AS$6:$AS$17, ROWS($BP$4:BP46)-ROWS($AK$6:$AK$17)-ROWS($AO$6:$AO$17)),IFERROR(INDEX($AW$6:$AW$17, ROWS($BP$4:BP46)-ROWS($AK$6:$AK$17)-ROWS($AO$6:$AO$17)-ROWS($AS$6:$AS$17)),IFERROR(INDEX($BA$6:$BA$17, ROWS($BP$4:BP46)-ROWS($AK$6:$AK$17)-ROWS($AO$6:$AO$17)-ROWS($AS$6:$AS$17)-ROWS($AW$6:$AW$17)),IFERROR(INDEX($BE$6:$BE$17, ROWS($BP$4:BP46)-ROWS($AK$6:$AK$17)-ROWS($AO$6:$AO$17)-ROWS($AS$6:$AS$17)-ROWS($AW$6:$AW$17)-ROWS($BA$6:$BA$17)),IFERROR(INDEX($BI$6:$BI$17, ROWS($BP$4:BP46)-ROWS($AK$6:$AK$17)-ROWS($AO$6:$AO$17)-ROWS($AS$6:$AS$17)-ROWS($AW$6:$AW$17)-ROWS($BA$6:$BA$17)-ROWS($BE$6:$BE$17)), "")))))))</f>
        <v/>
      </c>
      <c r="BQ48" s="316" t="str">
        <f t="shared" ca="1" si="31"/>
        <v/>
      </c>
      <c r="BR48" s="413" t="str">
        <f t="shared" ca="1" si="32"/>
        <v/>
      </c>
      <c r="BS48" s="412" t="str">
        <f ca="1">IF(OR(BT48="",BT48=0),"",MAX(BS$5:BS47)+1)</f>
        <v/>
      </c>
      <c r="BT48" s="316" t="str">
        <f ca="1">IFERROR(INDEX($AJ$22:$AJ$33, ROWS($BT$4:BT46)), IFERROR(INDEX($AN$22:$AN$33, ROWS($BT$4:BT46)-ROWS($AJ$22:$AJ$33)), IFERROR(INDEX($AR$22:$AR$33, ROWS($BT$4:BT46)-ROWS($AJ$22:$AJ$33)-ROWS($AN$22:$AN$33)),IFERROR(INDEX($AV$22:$AV$33, ROWS($BT$4:BT46)-ROWS($AJ$22:$AJ$33)-ROWS($AN$22:$AN$33)-ROWS($AR$22:$AR$33)),IFERROR(INDEX($AZ$22:$AZ$33, ROWS($BT$4:BT46)-ROWS($AJ$22:$AJ$33)-ROWS($AN$22:$AN$33)-ROWS($AR$22:$AR$33)-ROWS($AV$22:$AV$33)),IFERROR(INDEX($BD$22:$BD$33, ROWS($BT$4:BT46)-ROWS($AJ$22:$AJ$33)-ROWS($AN$22:$AN$33)-ROWS($AR$22:$AR$33)-ROWS($AV$22:$AV$33)-ROWS($AZ$22:$AZ$33)),IFERROR(INDEX($BH$22:$BH$33, ROWS($BT$4:BT46)-ROWS($AJ$22:$AJ$33)-ROWS($AN$22:$AN$33)-ROWS($AR$22:$AR$33)-ROWS($AV$22:$AV$33)-ROWS($AZ$22:$AZ$33)-ROWS($BD$22:$BD$33)), "")))))))</f>
        <v/>
      </c>
      <c r="BU48" s="316" t="str">
        <f t="shared" ca="1" si="33"/>
        <v/>
      </c>
      <c r="BV48" s="316" t="str">
        <f ca="1">IF(OR(BW48="",BW48=0),"",MAX(BV$5:BV47)+1)</f>
        <v/>
      </c>
      <c r="BW48" s="316" t="str">
        <f ca="1">IFERROR(INDEX($AK$22:$AK$33, ROWS($BW$4:BW46)), IFERROR(INDEX($AO$22:$AO$33, ROWS($BW$4:BW46)-ROWS($AK$22:$AK$33)), IFERROR(INDEX($AS$22:$AS$33, ROWS($BW$4:BW46)-ROWS($AK$22:$AK$33)-ROWS($AO$22:$AO$33)),IFERROR(INDEX($AW$22:$AW$33, ROWS($BW$4:BW46)-ROWS($AK$22:$AK$33)-ROWS($AO$22:$AO$33)-ROWS($AS$22:$AS$33)),IFERROR(INDEX($BA$22:$BA$33, ROWS($BW$4:BW46)-ROWS($AK$22:$AK$33)-ROWS($AO$22:$AO$33)-ROWS($AS$22:$AS$33)-ROWS($AW$22:$AW$33)),IFERROR(INDEX($BE$22:$BE$33, ROWS($BW$4:BW46)-ROWS($AK$22:$AK$33)-ROWS($AO$22:$AO$33)-ROWS($AS$22:$AS$33)-ROWS($AW$22:$AW$33)-ROWS($BA$22:$BA$33)),IFERROR(INDEX($BI$22:$BI$33, ROWS($BW$4:BW46)-ROWS($AK$22:$AK$33)-ROWS($AO$22:$AO$33)-ROWS($AS$22:$AS$33)-ROWS($AW$22:$AW$33)-ROWS($BA$22:$BA$33)-ROWS($BE$22:$BE$33)), "")))))))</f>
        <v/>
      </c>
      <c r="BX48" s="316" t="str">
        <f t="shared" ca="1" si="34"/>
        <v/>
      </c>
      <c r="BY48" s="413" t="str">
        <f t="shared" ca="1" si="35"/>
        <v/>
      </c>
      <c r="BZ48" s="412" t="str">
        <f ca="1">IF(OR(CA48="",CA48=0),"",MAX(BZ$5:BZ47)+1)</f>
        <v/>
      </c>
      <c r="CA48" s="316" t="str">
        <f ca="1">IFERROR(INDEX($AJ$38:$AJ$49, ROWS($CA$4:CA46)), IFERROR(INDEX($AN$38:$AN$49, ROWS($CA$4:CA46)-ROWS($AJ$38:$AJ$49)), IFERROR(INDEX($AR$38:$AR$49, ROWS($CA$4:CA46)-ROWS($AJ$38:$AJ$49)-ROWS($AN$38:$AN$49)),IFERROR(INDEX($AV$38:$AV$49, ROWS($CA$4:CA46)-ROWS($AJ$38:$AJ$49)-ROWS($AN$38:$AN$49)-ROWS($AR$38:$AR$49)),IFERROR(INDEX($AZ$38:$AZ$49, ROWS($CA$4:CA46)-ROWS($AJ$38:$AJ$49)-ROWS($AN$38:$AN$49)-ROWS($AR$38:$AR$49)-ROWS($AV$38:$AV$49)),IFERROR(INDEX($BD$38:$BD$49, ROWS($CA$4:CA46)-ROWS($AJ$38:$AJ$49)-ROWS($AN$38:$AN$49)-ROWS($AR$38:$AR$49)-ROWS($AV$38:$AV$49)-ROWS($AZ$38:$AZ$49)),IFERROR(INDEX($BH$38:$BH$49, ROWS($CA$4:CA46)-ROWS($AJ$38:$AJ$49)-ROWS($AN$38:$AN$49)-ROWS($AR$38:$AR$49)-ROWS($AV$38:$AV$49)-ROWS($AZ$38:$AZ$49)-ROWS($BD$38:$BD$49)), "")))))))</f>
        <v/>
      </c>
      <c r="CB48" s="316" t="str">
        <f t="shared" ca="1" si="36"/>
        <v/>
      </c>
      <c r="CC48" s="316" t="str">
        <f ca="1">IF(OR(CD48="",CD48=0),"",MAX(CC$5:CC47)+1)</f>
        <v/>
      </c>
      <c r="CD48" s="316" t="str">
        <f ca="1">IFERROR(INDEX($AK$38:$AK$49, ROWS($CD$4:CD46)), IFERROR(INDEX($AO$38:$AO$49, ROWS($CD$4:CD46)-ROWS($AK$38:$AK$49)), IFERROR(INDEX($AS$38:$AS$49, ROWS($CD$4:CD46)-ROWS($AK$38:$AK$49)-ROWS($AO$38:$AO$49)),IFERROR(INDEX($AW$38:$AW$49, ROWS($CD$4:CD46)-ROWS($AK$38:$AK$49)-ROWS($AO$38:$AO$49)-ROWS($AS$38:$AS$49)),IFERROR(INDEX($BA$38:$BA$49, ROWS($CD$4:CD46)-ROWS($AK$38:$AK$49)-ROWS($AO$38:$AO$49)-ROWS($AS$38:$AS$49)-ROWS($AW$38:$AW$49)),IFERROR(INDEX($BE$38:$BE$49, ROWS($CD$4:CD46)-ROWS($AK$38:$AK$49)-ROWS($AO$38:$AO$49)-ROWS($AS$38:$AS$49)-ROWS($AW$38:$AW$49)-ROWS($BA$38:$BA$49)),IFERROR(INDEX($BI$38:$BI$49, ROWS($CD$4:CD46)-ROWS($AK$38:$AK$49)-ROWS($AO$38:$AO$49)-ROWS($AS$38:$AS$49)-ROWS($AW$38:$AW$49)-ROWS($BA$38:$BA$49)-ROWS($BE$38:$BE$49)), "")))))))</f>
        <v/>
      </c>
      <c r="CE48" s="316" t="str">
        <f t="shared" ca="1" si="37"/>
        <v/>
      </c>
      <c r="CF48" s="413" t="str">
        <f t="shared" ca="1" si="38"/>
        <v/>
      </c>
      <c r="CG48" s="412" t="str">
        <f ca="1">IF(OR(CH48="",CH48=0),"",MAX(CG$5:CG47)+1)</f>
        <v/>
      </c>
      <c r="CH48" s="316" t="str">
        <f ca="1">IFERROR(INDEX($AJ$54:$AJ$65, ROWS($CH$4:CH46)), IFERROR(INDEX($AN$54:$AN$65, ROWS($CH$4:CH46)-ROWS($AJ$54:$AJ$65)), IFERROR(INDEX($AR$54:$AR$65, ROWS($CH$4:CH46)-ROWS($AJ$54:$AJ$65)-ROWS($AN$54:$AN$65)),IFERROR(INDEX($AV$54:$AV$65, ROWS($CH$4:CH46)-ROWS($AJ$54:$AJ$65)-ROWS($AN$54:$AN$65)-ROWS($AR$54:$AR$65)),IFERROR(INDEX($AZ$54:$AZ$65, ROWS($CH$4:CH46)-ROWS($AJ$54:$AJ$65)-ROWS($AN$54:$AN$65)-ROWS($AR$54:$AR$65)-ROWS($AV$54:$AV$65)),IFERROR(INDEX($BD$54:$BD$65, ROWS($CH$4:CH46)-ROWS($AJ$54:$AJ$65)-ROWS($AN$54:$AN$65)-ROWS($AR$54:$AR$65)-ROWS($AV$54:$AV$65)-ROWS($AZ$54:$AZ$65)),IFERROR(INDEX($BH$54:$BH$65, ROWS($CH$4:CH46)-ROWS($AJ$54:$AJ$65)-ROWS($AN$54:$AN$65)-ROWS($AR$54:$AR$65)-ROWS($AV$54:$AV$65)-ROWS($AZ$54:$AZ$65)-ROWS($BD$54:$BD$65)), "")))))))</f>
        <v/>
      </c>
      <c r="CI48" s="316" t="str">
        <f t="shared" ca="1" si="39"/>
        <v/>
      </c>
      <c r="CJ48" s="316" t="str">
        <f ca="1">IF(OR(CK48="",CK48=0),"",MAX(CJ$5:CJ47)+1)</f>
        <v/>
      </c>
      <c r="CK48" s="316" t="str">
        <f ca="1">IFERROR(INDEX($AK$54:$AK$65, ROWS($CK$4:CK46)), IFERROR(INDEX($AO$54:$AO$65, ROWS($CK$4:CK46)-ROWS($AK$54:$AK$65)), IFERROR(INDEX($AS$54:$AS$65, ROWS($CK$4:CK46)-ROWS($AK$54:$AK$65)-ROWS($AO$54:$AO$65)),IFERROR(INDEX($AW$54:$AW$65, ROWS($CK$4:CK46)-ROWS($AK$54:$AK$65)-ROWS($AO$54:$AO$65)-ROWS($AS$54:$AS$65)),IFERROR(INDEX($BA$54:$BA$65, ROWS($CK$4:CK46)-ROWS($AK$54:$AK$65)-ROWS($AO$54:$AO$65)-ROWS($AS$54:$AS$65)-ROWS($AW$54:$AW$65)),IFERROR(INDEX($BE$54:$BE$65, ROWS($CK$4:CK46)-ROWS($AK$54:$AK$65)-ROWS($AO$54:$AO$65)-ROWS($AS$54:$AS$65)-ROWS($AW$54:$AW$65)-ROWS($BA$54:$BA$65)),IFERROR(INDEX($BI$54:$BI$65, ROWS($CK$4:CK46)-ROWS($AK$54:$AK$65)-ROWS($AO$54:$AO$65)-ROWS($AS$54:$AS$65)-ROWS($AW$54:$AW$65)-ROWS($BA$54:$BA$65)-ROWS($BE$54:$BE$65)), "")))))))</f>
        <v/>
      </c>
      <c r="CL48" s="316" t="str">
        <f t="shared" ca="1" si="40"/>
        <v/>
      </c>
      <c r="CM48" s="413" t="str">
        <f t="shared" ca="1" si="41"/>
        <v/>
      </c>
      <c r="CN48" s="412" t="str">
        <f>IF(OR(CO48="",CO48=0),"",MAX(CN$5:CN47)+1)</f>
        <v/>
      </c>
      <c r="CO48" s="316">
        <f>IFERROR(INDEX($AJ$70:$AJ$81, ROWS($CO$4:CO46)), IFERROR(INDEX($AN$70:$AN$81, ROWS($CO$4:CO46)-ROWS($AJ$70:$AJ$81)), IFERROR(INDEX($AR$70:$AR$81, ROWS($CO$4:CO46)-ROWS($AJ$70:$AJ$81)-ROWS($AN$70:$AN$81)),IFERROR(INDEX($AV$70:$AV$81, ROWS($CO$4:CO46)-ROWS($AJ$70:$AJ$81)-ROWS($AN$70:$AN$81)-ROWS($AR$70:$AR$81)),IFERROR(INDEX($AZ$70:$AZ$81, ROWS($CO$4:CO46)-ROWS($AJ$70:$AJ$81)-ROWS($AN$70:$AN$81)-ROWS($AR$70:$AR$81)-ROWS($AV$70:$AV$81)),IFERROR(INDEX($BD$70:$BD$81, ROWS($CO$4:CO46)-ROWS($AJ$70:$AJ$81)-ROWS($AN$70:$AN$81)-ROWS($AR$70:$AR$81)-ROWS($AV$70:$AV$81)-ROWS($AZ$70:$AZ$81)),IFERROR(INDEX($BH$70:$BH$81, ROWS($CO$4:CO46)-ROWS($AJ$70:$AJ$81)-ROWS($AN$70:$AN$81)-ROWS($AR$70:$AR$81)-ROWS($AV$70:$AV$81)-ROWS($AZ$70:$AZ$81)-ROWS($BD$70:$BD$81)), "")))))))</f>
        <v>0</v>
      </c>
      <c r="CP48" s="316" t="str">
        <f t="shared" ca="1" si="42"/>
        <v/>
      </c>
      <c r="CQ48" s="316" t="str">
        <f>IF(OR(CR48="",CR48=0),"",MAX(CQ$5:CQ47)+1)</f>
        <v/>
      </c>
      <c r="CR48" s="316">
        <f>IFERROR(INDEX($AK$70:$AK$81, ROWS($CR$4:CR46)), IFERROR(INDEX($AO$70:$AO$81, ROWS($CR$4:CR46)-ROWS($AK$70:$AK$81)), IFERROR(INDEX($AS$70:$AS$81, ROWS($CR$4:CR46)-ROWS($AK$70:$AK$81)-ROWS($AO$70:$AO$81)),IFERROR(INDEX($AW$70:$AW$81, ROWS($CR$4:CR46)-ROWS($AK$70:$AK$81)-ROWS($AO$70:$AO$81)-ROWS($AS$70:$AS$81)),IFERROR(INDEX($BA$70:$BA$81, ROWS($CR$4:CR46)-ROWS($AK$70:$AK$81)-ROWS($AO$70:$AO$81)-ROWS($AS$70:$AS$81)-ROWS($AW$70:$AW$81)),IFERROR(INDEX($BE$70:$BE$81, ROWS($CR$4:CR46)-ROWS($AK$70:$AK$81)-ROWS($AO$70:$AO$81)-ROWS($AS$70:$AS$81)-ROWS($AW$70:$AW$81)-ROWS($BA$70:$BA$81)),IFERROR(INDEX($BI$70:$BI$81, ROWS($CR$4:CR46)-ROWS($AK$70:$AK$81)-ROWS($AO$70:$AO$81)-ROWS($AS$70:$AS$81)-ROWS($AW$70:$AW$81)-ROWS($BA$70:$BA$81)-ROWS($BE$70:$BE$81)), "")))))))</f>
        <v>0</v>
      </c>
      <c r="CS48" s="316" t="str">
        <f t="shared" ca="1" si="43"/>
        <v/>
      </c>
      <c r="CT48" s="413" t="str">
        <f t="shared" ca="1" si="44"/>
        <v/>
      </c>
      <c r="CU48" s="412" t="str">
        <f>IF(OR(CV48="",CV48=0),"",MAX(CU$5:CU47)+1)</f>
        <v/>
      </c>
      <c r="CV48" s="316" t="str">
        <f>IFERROR(INDEX($AJ$86:$AJ$97, ROWS($CV$4:CV46)), IFERROR(INDEX($AN$86:$AN$97, ROWS($CV$4:CV46)-ROWS($AJ$86:$AJ$97)), ""))</f>
        <v/>
      </c>
      <c r="CW48" s="316" t="str">
        <f t="shared" si="45"/>
        <v/>
      </c>
      <c r="CX48" s="316" t="str">
        <f>IF(OR(CY48="",CY48=0),"",MAX(CX$5:CX47)+1)</f>
        <v/>
      </c>
      <c r="CY48" s="316" t="str">
        <f>IFERROR(INDEX($AK$86:$AK$97, ROWS($CY$4:CY46)), IFERROR(INDEX($AO$86:$AO$97, ROWS($CY$4:CY46)-ROWS($AK$86:$AK$97)), ""))</f>
        <v/>
      </c>
      <c r="CZ48" s="316" t="str">
        <f t="shared" si="46"/>
        <v/>
      </c>
      <c r="DA48" s="413" t="str">
        <f t="shared" si="47"/>
        <v/>
      </c>
      <c r="DC48" s="438">
        <f ca="1">IF(OR(DD48="",DD48=0),"",MAX(DC$45:DC47)+1)</f>
        <v>3</v>
      </c>
      <c r="DD48" s="434" t="str">
        <f t="shared" ca="1" si="130"/>
        <v>D. Store Card 1</v>
      </c>
      <c r="DE48" s="413">
        <f t="shared" ca="1" si="131"/>
        <v>30</v>
      </c>
      <c r="DF48" s="431" t="str">
        <f ca="1">IF(OR(DG48="",DG48=0),"",MAX(DF$45:DF47)+1)</f>
        <v/>
      </c>
      <c r="DG48" s="412" t="str">
        <f t="shared" ca="1" si="132"/>
        <v/>
      </c>
      <c r="DH48" s="413" t="str">
        <f t="shared" ca="1" si="133"/>
        <v/>
      </c>
      <c r="DI48" s="412" t="str">
        <f t="shared" ca="1" si="134"/>
        <v>D. Store Card 1</v>
      </c>
      <c r="DJ48" s="413">
        <f t="shared" ca="1" si="135"/>
        <v>30</v>
      </c>
      <c r="DK48" s="412" t="str">
        <f t="shared" ca="1" si="136"/>
        <v>Paycheck 3</v>
      </c>
      <c r="DL48" s="413">
        <f t="shared" ca="1" si="137"/>
        <v>700</v>
      </c>
      <c r="DM48" s="292"/>
      <c r="DN48" s="425" t="str">
        <f ca="1">IF(DI52="","",CONCATENATE(DI52," - ",DJ52))</f>
        <v>Car Payment 1 - 350</v>
      </c>
      <c r="DO48" s="295" t="str">
        <f ca="1">IF(DI53="","",CONCATENATE(DI53," - ",DJ53))</f>
        <v>Car Payment 2 - 200</v>
      </c>
      <c r="DP48" s="295" t="str">
        <f ca="1">IF(DI54="","",CONCATENATE(DI54," - ",DJ54))</f>
        <v>Audible - 14.95</v>
      </c>
      <c r="DQ48" s="425" t="str">
        <f ca="1">IF(DK52="","",CONCATENATE(DK52," - ",DL52))</f>
        <v/>
      </c>
      <c r="DR48" s="295" t="str">
        <f ca="1">IF(DK53="","",CONCATENATE(DK53," - ",DL53))</f>
        <v/>
      </c>
      <c r="DS48" s="426" t="str">
        <f ca="1">IF(DK54="","",CONCATENATE(DK54," - ",DL54))</f>
        <v/>
      </c>
    </row>
    <row r="49" spans="16:123" ht="15.75" thickBot="1" x14ac:dyDescent="0.35">
      <c r="P49" s="1177"/>
      <c r="Q49" s="1178"/>
      <c r="R49" s="453"/>
      <c r="S49" s="402"/>
      <c r="T49"/>
      <c r="U49" s="1177"/>
      <c r="V49" s="1178"/>
      <c r="W49" s="453"/>
      <c r="X49" s="402"/>
      <c r="AC49" s="358">
        <f>IF('Data Entry'!H31="","",'Data Entry'!H31)</f>
        <v>15</v>
      </c>
      <c r="AD49" s="356" t="str">
        <f>IF('Data Entry'!G31="","",'Data Entry'!G31)</f>
        <v>Car Payment 1</v>
      </c>
      <c r="AE49" s="357">
        <f>IF('Data Entry'!J31="","",'Data Entry'!J31)</f>
        <v>350</v>
      </c>
      <c r="AF49" s="402">
        <f>IF('Data Entry'!I31="","",'Data Entry'!I31)</f>
        <v>18000</v>
      </c>
      <c r="AI49" s="309" t="str">
        <f t="shared" ca="1" si="123"/>
        <v/>
      </c>
      <c r="AJ49" s="319" t="str">
        <f t="shared" ca="1" si="102"/>
        <v/>
      </c>
      <c r="AK49" s="310" t="str">
        <f t="shared" ca="1" si="103"/>
        <v/>
      </c>
      <c r="AL49" s="311" t="str">
        <f t="shared" ca="1" si="104"/>
        <v/>
      </c>
      <c r="AM49" s="309" t="str">
        <f t="shared" ca="1" si="124"/>
        <v/>
      </c>
      <c r="AN49" s="310" t="str">
        <f t="shared" ca="1" si="105"/>
        <v/>
      </c>
      <c r="AO49" s="310" t="str">
        <f t="shared" ca="1" si="106"/>
        <v/>
      </c>
      <c r="AP49" s="311" t="str">
        <f t="shared" ca="1" si="107"/>
        <v/>
      </c>
      <c r="AQ49" s="309" t="str">
        <f t="shared" ca="1" si="125"/>
        <v/>
      </c>
      <c r="AR49" s="310" t="str">
        <f t="shared" ca="1" si="108"/>
        <v/>
      </c>
      <c r="AS49" s="310" t="str">
        <f t="shared" ca="1" si="109"/>
        <v/>
      </c>
      <c r="AT49" s="311" t="str">
        <f t="shared" ca="1" si="110"/>
        <v/>
      </c>
      <c r="AU49" s="309" t="str">
        <f t="shared" ca="1" si="126"/>
        <v/>
      </c>
      <c r="AV49" s="310" t="str">
        <f t="shared" ca="1" si="111"/>
        <v/>
      </c>
      <c r="AW49" s="310" t="str">
        <f t="shared" ca="1" si="112"/>
        <v/>
      </c>
      <c r="AX49" s="311" t="str">
        <f t="shared" ca="1" si="113"/>
        <v/>
      </c>
      <c r="AY49" s="309" t="str">
        <f t="shared" ca="1" si="127"/>
        <v/>
      </c>
      <c r="AZ49" s="310" t="str">
        <f t="shared" ca="1" si="114"/>
        <v/>
      </c>
      <c r="BA49" s="310" t="str">
        <f t="shared" ca="1" si="115"/>
        <v/>
      </c>
      <c r="BB49" s="311" t="str">
        <f t="shared" ca="1" si="116"/>
        <v/>
      </c>
      <c r="BC49" s="309" t="str">
        <f t="shared" ca="1" si="128"/>
        <v/>
      </c>
      <c r="BD49" s="310" t="str">
        <f t="shared" ca="1" si="117"/>
        <v/>
      </c>
      <c r="BE49" s="310" t="str">
        <f t="shared" ca="1" si="118"/>
        <v/>
      </c>
      <c r="BF49" s="311" t="str">
        <f t="shared" ca="1" si="119"/>
        <v/>
      </c>
      <c r="BG49" s="309" t="str">
        <f t="shared" ca="1" si="129"/>
        <v/>
      </c>
      <c r="BH49" s="310" t="str">
        <f t="shared" ca="1" si="120"/>
        <v/>
      </c>
      <c r="BI49" s="310" t="str">
        <f t="shared" ca="1" si="121"/>
        <v/>
      </c>
      <c r="BJ49" s="311" t="str">
        <f t="shared" ca="1" si="122"/>
        <v/>
      </c>
      <c r="BL49" s="412" t="str">
        <f ca="1">IF(OR(BM49="",BM49=0),"",MAX(BL$5:BL48)+1)</f>
        <v/>
      </c>
      <c r="BM49" s="316" t="str">
        <f ca="1">IFERROR(INDEX($AJ$6:$AJ$17, ROWS(BM$4:$BM47)), IFERROR(INDEX($AN$6:$AN$17, ROWS(BM$4:$BM47)-ROWS($AJ$6:$AJ$17)), IFERROR(INDEX($AR$6:$AR$17, ROWS(BM$4:$BM47)-ROWS($AJ$6:$AJ$17)-ROWS($AN$6:$AN$17)),IFERROR(INDEX($AV$6:$AV$17, ROWS(BM$4:$BM47)-ROWS($AJ$6:$AJ$17)-ROWS($AN$6:$AN$17)-ROWS($AR$6:$AR$17)),IFERROR(INDEX($AZ$6:$AZ$17, ROWS(BM$4:$BM47)-ROWS($AJ$6:$AJ$17)-ROWS($AN$6:$AN$17)-ROWS($AR$6:$AR$17)-ROWS($AV$6:$AV$17)),IFERROR(INDEX($BD$6:$BD$17, ROWS(BM$4:$BM47)-ROWS($AJ$6:$AJ$17)-ROWS($AN$6:$AN$17)-ROWS($AR$6:$AR$17)-ROWS($AV$6:$AV$17)-ROWS($AZ$6:$AZ$17)),IFERROR(INDEX($BH$6:$BH$17, ROWS(BM$4:$BM47)-ROWS($AJ$6:$AJ$17)-ROWS($AN$6:$AN$17)-ROWS($AR$6:$AR$17)-ROWS($AV$6:$AV$17)-ROWS($AZ$6:$AZ$17)-ROWS($BD$6:$BD$17)), "")))))))</f>
        <v/>
      </c>
      <c r="BN49" s="316" t="str">
        <f t="shared" ca="1" si="30"/>
        <v/>
      </c>
      <c r="BO49" s="316" t="str">
        <f ca="1">IF(OR(BP49="",BP49=0),"",MAX(BO$5:BO48)+1)</f>
        <v/>
      </c>
      <c r="BP49" s="316" t="str">
        <f ca="1">IFERROR(INDEX($AK$6:$AK$17, ROWS($BP$4:BP47)), IFERROR(INDEX($AO$6:$AO$17, ROWS($BP$4:BP47)-ROWS($AK$6:$AK$17)), IFERROR(INDEX($AS$6:$AS$17, ROWS($BP$4:BP47)-ROWS($AK$6:$AK$17)-ROWS($AO$6:$AO$17)),IFERROR(INDEX($AW$6:$AW$17, ROWS($BP$4:BP47)-ROWS($AK$6:$AK$17)-ROWS($AO$6:$AO$17)-ROWS($AS$6:$AS$17)),IFERROR(INDEX($BA$6:$BA$17, ROWS($BP$4:BP47)-ROWS($AK$6:$AK$17)-ROWS($AO$6:$AO$17)-ROWS($AS$6:$AS$17)-ROWS($AW$6:$AW$17)),IFERROR(INDEX($BE$6:$BE$17, ROWS($BP$4:BP47)-ROWS($AK$6:$AK$17)-ROWS($AO$6:$AO$17)-ROWS($AS$6:$AS$17)-ROWS($AW$6:$AW$17)-ROWS($BA$6:$BA$17)),IFERROR(INDEX($BI$6:$BI$17, ROWS($BP$4:BP47)-ROWS($AK$6:$AK$17)-ROWS($AO$6:$AO$17)-ROWS($AS$6:$AS$17)-ROWS($AW$6:$AW$17)-ROWS($BA$6:$BA$17)-ROWS($BE$6:$BE$17)), "")))))))</f>
        <v/>
      </c>
      <c r="BQ49" s="316" t="str">
        <f t="shared" ca="1" si="31"/>
        <v/>
      </c>
      <c r="BR49" s="413" t="str">
        <f t="shared" ca="1" si="32"/>
        <v/>
      </c>
      <c r="BS49" s="412" t="str">
        <f ca="1">IF(OR(BT49="",BT49=0),"",MAX(BS$5:BS48)+1)</f>
        <v/>
      </c>
      <c r="BT49" s="316" t="str">
        <f ca="1">IFERROR(INDEX($AJ$22:$AJ$33, ROWS($BT$4:BT47)), IFERROR(INDEX($AN$22:$AN$33, ROWS($BT$4:BT47)-ROWS($AJ$22:$AJ$33)), IFERROR(INDEX($AR$22:$AR$33, ROWS($BT$4:BT47)-ROWS($AJ$22:$AJ$33)-ROWS($AN$22:$AN$33)),IFERROR(INDEX($AV$22:$AV$33, ROWS($BT$4:BT47)-ROWS($AJ$22:$AJ$33)-ROWS($AN$22:$AN$33)-ROWS($AR$22:$AR$33)),IFERROR(INDEX($AZ$22:$AZ$33, ROWS($BT$4:BT47)-ROWS($AJ$22:$AJ$33)-ROWS($AN$22:$AN$33)-ROWS($AR$22:$AR$33)-ROWS($AV$22:$AV$33)),IFERROR(INDEX($BD$22:$BD$33, ROWS($BT$4:BT47)-ROWS($AJ$22:$AJ$33)-ROWS($AN$22:$AN$33)-ROWS($AR$22:$AR$33)-ROWS($AV$22:$AV$33)-ROWS($AZ$22:$AZ$33)),IFERROR(INDEX($BH$22:$BH$33, ROWS($BT$4:BT47)-ROWS($AJ$22:$AJ$33)-ROWS($AN$22:$AN$33)-ROWS($AR$22:$AR$33)-ROWS($AV$22:$AV$33)-ROWS($AZ$22:$AZ$33)-ROWS($BD$22:$BD$33)), "")))))))</f>
        <v/>
      </c>
      <c r="BU49" s="316" t="str">
        <f t="shared" ca="1" si="33"/>
        <v/>
      </c>
      <c r="BV49" s="316" t="str">
        <f ca="1">IF(OR(BW49="",BW49=0),"",MAX(BV$5:BV48)+1)</f>
        <v/>
      </c>
      <c r="BW49" s="316" t="str">
        <f ca="1">IFERROR(INDEX($AK$22:$AK$33, ROWS($BW$4:BW47)), IFERROR(INDEX($AO$22:$AO$33, ROWS($BW$4:BW47)-ROWS($AK$22:$AK$33)), IFERROR(INDEX($AS$22:$AS$33, ROWS($BW$4:BW47)-ROWS($AK$22:$AK$33)-ROWS($AO$22:$AO$33)),IFERROR(INDEX($AW$22:$AW$33, ROWS($BW$4:BW47)-ROWS($AK$22:$AK$33)-ROWS($AO$22:$AO$33)-ROWS($AS$22:$AS$33)),IFERROR(INDEX($BA$22:$BA$33, ROWS($BW$4:BW47)-ROWS($AK$22:$AK$33)-ROWS($AO$22:$AO$33)-ROWS($AS$22:$AS$33)-ROWS($AW$22:$AW$33)),IFERROR(INDEX($BE$22:$BE$33, ROWS($BW$4:BW47)-ROWS($AK$22:$AK$33)-ROWS($AO$22:$AO$33)-ROWS($AS$22:$AS$33)-ROWS($AW$22:$AW$33)-ROWS($BA$22:$BA$33)),IFERROR(INDEX($BI$22:$BI$33, ROWS($BW$4:BW47)-ROWS($AK$22:$AK$33)-ROWS($AO$22:$AO$33)-ROWS($AS$22:$AS$33)-ROWS($AW$22:$AW$33)-ROWS($BA$22:$BA$33)-ROWS($BE$22:$BE$33)), "")))))))</f>
        <v/>
      </c>
      <c r="BX49" s="316" t="str">
        <f t="shared" ca="1" si="34"/>
        <v/>
      </c>
      <c r="BY49" s="413" t="str">
        <f t="shared" ca="1" si="35"/>
        <v/>
      </c>
      <c r="BZ49" s="412" t="str">
        <f ca="1">IF(OR(CA49="",CA49=0),"",MAX(BZ$5:BZ48)+1)</f>
        <v/>
      </c>
      <c r="CA49" s="316" t="str">
        <f ca="1">IFERROR(INDEX($AJ$38:$AJ$49, ROWS($CA$4:CA47)), IFERROR(INDEX($AN$38:$AN$49, ROWS($CA$4:CA47)-ROWS($AJ$38:$AJ$49)), IFERROR(INDEX($AR$38:$AR$49, ROWS($CA$4:CA47)-ROWS($AJ$38:$AJ$49)-ROWS($AN$38:$AN$49)),IFERROR(INDEX($AV$38:$AV$49, ROWS($CA$4:CA47)-ROWS($AJ$38:$AJ$49)-ROWS($AN$38:$AN$49)-ROWS($AR$38:$AR$49)),IFERROR(INDEX($AZ$38:$AZ$49, ROWS($CA$4:CA47)-ROWS($AJ$38:$AJ$49)-ROWS($AN$38:$AN$49)-ROWS($AR$38:$AR$49)-ROWS($AV$38:$AV$49)),IFERROR(INDEX($BD$38:$BD$49, ROWS($CA$4:CA47)-ROWS($AJ$38:$AJ$49)-ROWS($AN$38:$AN$49)-ROWS($AR$38:$AR$49)-ROWS($AV$38:$AV$49)-ROWS($AZ$38:$AZ$49)),IFERROR(INDEX($BH$38:$BH$49, ROWS($CA$4:CA47)-ROWS($AJ$38:$AJ$49)-ROWS($AN$38:$AN$49)-ROWS($AR$38:$AR$49)-ROWS($AV$38:$AV$49)-ROWS($AZ$38:$AZ$49)-ROWS($BD$38:$BD$49)), "")))))))</f>
        <v/>
      </c>
      <c r="CB49" s="316" t="str">
        <f t="shared" ca="1" si="36"/>
        <v/>
      </c>
      <c r="CC49" s="316" t="str">
        <f ca="1">IF(OR(CD49="",CD49=0),"",MAX(CC$5:CC48)+1)</f>
        <v/>
      </c>
      <c r="CD49" s="316" t="str">
        <f ca="1">IFERROR(INDEX($AK$38:$AK$49, ROWS($CD$4:CD47)), IFERROR(INDEX($AO$38:$AO$49, ROWS($CD$4:CD47)-ROWS($AK$38:$AK$49)), IFERROR(INDEX($AS$38:$AS$49, ROWS($CD$4:CD47)-ROWS($AK$38:$AK$49)-ROWS($AO$38:$AO$49)),IFERROR(INDEX($AW$38:$AW$49, ROWS($CD$4:CD47)-ROWS($AK$38:$AK$49)-ROWS($AO$38:$AO$49)-ROWS($AS$38:$AS$49)),IFERROR(INDEX($BA$38:$BA$49, ROWS($CD$4:CD47)-ROWS($AK$38:$AK$49)-ROWS($AO$38:$AO$49)-ROWS($AS$38:$AS$49)-ROWS($AW$38:$AW$49)),IFERROR(INDEX($BE$38:$BE$49, ROWS($CD$4:CD47)-ROWS($AK$38:$AK$49)-ROWS($AO$38:$AO$49)-ROWS($AS$38:$AS$49)-ROWS($AW$38:$AW$49)-ROWS($BA$38:$BA$49)),IFERROR(INDEX($BI$38:$BI$49, ROWS($CD$4:CD47)-ROWS($AK$38:$AK$49)-ROWS($AO$38:$AO$49)-ROWS($AS$38:$AS$49)-ROWS($AW$38:$AW$49)-ROWS($BA$38:$BA$49)-ROWS($BE$38:$BE$49)), "")))))))</f>
        <v/>
      </c>
      <c r="CE49" s="316" t="str">
        <f t="shared" ca="1" si="37"/>
        <v/>
      </c>
      <c r="CF49" s="413" t="str">
        <f t="shared" ca="1" si="38"/>
        <v/>
      </c>
      <c r="CG49" s="412" t="str">
        <f ca="1">IF(OR(CH49="",CH49=0),"",MAX(CG$5:CG48)+1)</f>
        <v/>
      </c>
      <c r="CH49" s="316" t="str">
        <f ca="1">IFERROR(INDEX($AJ$54:$AJ$65, ROWS($CH$4:CH47)), IFERROR(INDEX($AN$54:$AN$65, ROWS($CH$4:CH47)-ROWS($AJ$54:$AJ$65)), IFERROR(INDEX($AR$54:$AR$65, ROWS($CH$4:CH47)-ROWS($AJ$54:$AJ$65)-ROWS($AN$54:$AN$65)),IFERROR(INDEX($AV$54:$AV$65, ROWS($CH$4:CH47)-ROWS($AJ$54:$AJ$65)-ROWS($AN$54:$AN$65)-ROWS($AR$54:$AR$65)),IFERROR(INDEX($AZ$54:$AZ$65, ROWS($CH$4:CH47)-ROWS($AJ$54:$AJ$65)-ROWS($AN$54:$AN$65)-ROWS($AR$54:$AR$65)-ROWS($AV$54:$AV$65)),IFERROR(INDEX($BD$54:$BD$65, ROWS($CH$4:CH47)-ROWS($AJ$54:$AJ$65)-ROWS($AN$54:$AN$65)-ROWS($AR$54:$AR$65)-ROWS($AV$54:$AV$65)-ROWS($AZ$54:$AZ$65)),IFERROR(INDEX($BH$54:$BH$65, ROWS($CH$4:CH47)-ROWS($AJ$54:$AJ$65)-ROWS($AN$54:$AN$65)-ROWS($AR$54:$AR$65)-ROWS($AV$54:$AV$65)-ROWS($AZ$54:$AZ$65)-ROWS($BD$54:$BD$65)), "")))))))</f>
        <v/>
      </c>
      <c r="CI49" s="316" t="str">
        <f t="shared" ca="1" si="39"/>
        <v/>
      </c>
      <c r="CJ49" s="316" t="str">
        <f ca="1">IF(OR(CK49="",CK49=0),"",MAX(CJ$5:CJ48)+1)</f>
        <v/>
      </c>
      <c r="CK49" s="316" t="str">
        <f ca="1">IFERROR(INDEX($AK$54:$AK$65, ROWS($CK$4:CK47)), IFERROR(INDEX($AO$54:$AO$65, ROWS($CK$4:CK47)-ROWS($AK$54:$AK$65)), IFERROR(INDEX($AS$54:$AS$65, ROWS($CK$4:CK47)-ROWS($AK$54:$AK$65)-ROWS($AO$54:$AO$65)),IFERROR(INDEX($AW$54:$AW$65, ROWS($CK$4:CK47)-ROWS($AK$54:$AK$65)-ROWS($AO$54:$AO$65)-ROWS($AS$54:$AS$65)),IFERROR(INDEX($BA$54:$BA$65, ROWS($CK$4:CK47)-ROWS($AK$54:$AK$65)-ROWS($AO$54:$AO$65)-ROWS($AS$54:$AS$65)-ROWS($AW$54:$AW$65)),IFERROR(INDEX($BE$54:$BE$65, ROWS($CK$4:CK47)-ROWS($AK$54:$AK$65)-ROWS($AO$54:$AO$65)-ROWS($AS$54:$AS$65)-ROWS($AW$54:$AW$65)-ROWS($BA$54:$BA$65)),IFERROR(INDEX($BI$54:$BI$65, ROWS($CK$4:CK47)-ROWS($AK$54:$AK$65)-ROWS($AO$54:$AO$65)-ROWS($AS$54:$AS$65)-ROWS($AW$54:$AW$65)-ROWS($BA$54:$BA$65)-ROWS($BE$54:$BE$65)), "")))))))</f>
        <v/>
      </c>
      <c r="CL49" s="316" t="str">
        <f t="shared" ca="1" si="40"/>
        <v/>
      </c>
      <c r="CM49" s="413" t="str">
        <f t="shared" ca="1" si="41"/>
        <v/>
      </c>
      <c r="CN49" s="412" t="str">
        <f>IF(OR(CO49="",CO49=0),"",MAX(CN$5:CN48)+1)</f>
        <v/>
      </c>
      <c r="CO49" s="316">
        <f>IFERROR(INDEX($AJ$70:$AJ$81, ROWS($CO$4:CO47)), IFERROR(INDEX($AN$70:$AN$81, ROWS($CO$4:CO47)-ROWS($AJ$70:$AJ$81)), IFERROR(INDEX($AR$70:$AR$81, ROWS($CO$4:CO47)-ROWS($AJ$70:$AJ$81)-ROWS($AN$70:$AN$81)),IFERROR(INDEX($AV$70:$AV$81, ROWS($CO$4:CO47)-ROWS($AJ$70:$AJ$81)-ROWS($AN$70:$AN$81)-ROWS($AR$70:$AR$81)),IFERROR(INDEX($AZ$70:$AZ$81, ROWS($CO$4:CO47)-ROWS($AJ$70:$AJ$81)-ROWS($AN$70:$AN$81)-ROWS($AR$70:$AR$81)-ROWS($AV$70:$AV$81)),IFERROR(INDEX($BD$70:$BD$81, ROWS($CO$4:CO47)-ROWS($AJ$70:$AJ$81)-ROWS($AN$70:$AN$81)-ROWS($AR$70:$AR$81)-ROWS($AV$70:$AV$81)-ROWS($AZ$70:$AZ$81)),IFERROR(INDEX($BH$70:$BH$81, ROWS($CO$4:CO47)-ROWS($AJ$70:$AJ$81)-ROWS($AN$70:$AN$81)-ROWS($AR$70:$AR$81)-ROWS($AV$70:$AV$81)-ROWS($AZ$70:$AZ$81)-ROWS($BD$70:$BD$81)), "")))))))</f>
        <v>0</v>
      </c>
      <c r="CP49" s="316" t="str">
        <f t="shared" ca="1" si="42"/>
        <v/>
      </c>
      <c r="CQ49" s="316" t="str">
        <f>IF(OR(CR49="",CR49=0),"",MAX(CQ$5:CQ48)+1)</f>
        <v/>
      </c>
      <c r="CR49" s="316">
        <f>IFERROR(INDEX($AK$70:$AK$81, ROWS($CR$4:CR47)), IFERROR(INDEX($AO$70:$AO$81, ROWS($CR$4:CR47)-ROWS($AK$70:$AK$81)), IFERROR(INDEX($AS$70:$AS$81, ROWS($CR$4:CR47)-ROWS($AK$70:$AK$81)-ROWS($AO$70:$AO$81)),IFERROR(INDEX($AW$70:$AW$81, ROWS($CR$4:CR47)-ROWS($AK$70:$AK$81)-ROWS($AO$70:$AO$81)-ROWS($AS$70:$AS$81)),IFERROR(INDEX($BA$70:$BA$81, ROWS($CR$4:CR47)-ROWS($AK$70:$AK$81)-ROWS($AO$70:$AO$81)-ROWS($AS$70:$AS$81)-ROWS($AW$70:$AW$81)),IFERROR(INDEX($BE$70:$BE$81, ROWS($CR$4:CR47)-ROWS($AK$70:$AK$81)-ROWS($AO$70:$AO$81)-ROWS($AS$70:$AS$81)-ROWS($AW$70:$AW$81)-ROWS($BA$70:$BA$81)),IFERROR(INDEX($BI$70:$BI$81, ROWS($CR$4:CR47)-ROWS($AK$70:$AK$81)-ROWS($AO$70:$AO$81)-ROWS($AS$70:$AS$81)-ROWS($AW$70:$AW$81)-ROWS($BA$70:$BA$81)-ROWS($BE$70:$BE$81)), "")))))))</f>
        <v>0</v>
      </c>
      <c r="CS49" s="316" t="str">
        <f t="shared" ca="1" si="43"/>
        <v/>
      </c>
      <c r="CT49" s="413" t="str">
        <f t="shared" ca="1" si="44"/>
        <v/>
      </c>
      <c r="CU49" s="412" t="str">
        <f>IF(OR(CV49="",CV49=0),"",MAX(CU$5:CU48)+1)</f>
        <v/>
      </c>
      <c r="CV49" s="316" t="str">
        <f>IFERROR(INDEX($AJ$86:$AJ$97, ROWS($CV$4:CV47)), IFERROR(INDEX($AN$86:$AN$97, ROWS($CV$4:CV47)-ROWS($AJ$86:$AJ$97)), ""))</f>
        <v/>
      </c>
      <c r="CW49" s="316" t="str">
        <f t="shared" si="45"/>
        <v/>
      </c>
      <c r="CX49" s="316" t="str">
        <f>IF(OR(CY49="",CY49=0),"",MAX(CX$5:CX48)+1)</f>
        <v/>
      </c>
      <c r="CY49" s="316" t="str">
        <f>IFERROR(INDEX($AK$86:$AK$97, ROWS($CY$4:CY47)), IFERROR(INDEX($AO$86:$AO$97, ROWS($CY$4:CY47)-ROWS($AK$86:$AK$97)), ""))</f>
        <v/>
      </c>
      <c r="CZ49" s="316" t="str">
        <f t="shared" si="46"/>
        <v/>
      </c>
      <c r="DA49" s="413" t="str">
        <f t="shared" si="47"/>
        <v/>
      </c>
      <c r="DC49" s="438" t="str">
        <f ca="1">IF(OR(DD49="",DD49=0),"",MAX(DC$45:DC48)+1)</f>
        <v/>
      </c>
      <c r="DD49" s="434" t="str">
        <f t="shared" ca="1" si="130"/>
        <v/>
      </c>
      <c r="DE49" s="413" t="str">
        <f t="shared" ca="1" si="131"/>
        <v/>
      </c>
      <c r="DF49" s="431">
        <f ca="1">IF(OR(DG49="",DG49=0),"",MAX(DF$45:DF48)+1)</f>
        <v>1</v>
      </c>
      <c r="DG49" s="412" t="str">
        <f t="shared" ca="1" si="132"/>
        <v>Paycheck 2</v>
      </c>
      <c r="DH49" s="413">
        <f t="shared" ca="1" si="133"/>
        <v>400</v>
      </c>
      <c r="DI49" s="412" t="str">
        <f t="shared" ca="1" si="134"/>
        <v>Car 2 Gas</v>
      </c>
      <c r="DJ49" s="413">
        <f t="shared" ca="1" si="135"/>
        <v>80</v>
      </c>
      <c r="DK49" s="412" t="str">
        <f t="shared" ca="1" si="136"/>
        <v>Paycheck 1</v>
      </c>
      <c r="DL49" s="413">
        <f t="shared" ca="1" si="137"/>
        <v>850</v>
      </c>
      <c r="DM49" s="293"/>
      <c r="DN49" s="425" t="str">
        <f ca="1">IF(DI55="","",CONCATENATE(DI55," - ",DJ55))</f>
        <v>Cellular - 225</v>
      </c>
      <c r="DO49" s="295" t="str">
        <f ca="1">IF(DI56="","",CONCATENATE(DI56," - ",DJ56))</f>
        <v>Credit Card 2 - 60</v>
      </c>
      <c r="DP49" s="295" t="str">
        <f ca="1">IF(DI57="","",CONCATENATE(DI57," - ",DJ57))</f>
        <v>Car 1 Gas - 50</v>
      </c>
      <c r="DQ49" s="425" t="str">
        <f ca="1">IF(DK55="","",CONCATENATE(DK55," - ",DL55))</f>
        <v/>
      </c>
      <c r="DR49" s="295" t="str">
        <f ca="1">IF(DK56="","",CONCATENATE(DK56," - ",DL56))</f>
        <v/>
      </c>
      <c r="DS49" s="426" t="str">
        <f ca="1">IF(DK57="","",CONCATENATE(DK57," - ",DL57))</f>
        <v/>
      </c>
    </row>
    <row r="50" spans="16:123" x14ac:dyDescent="0.3">
      <c r="P50" s="1177"/>
      <c r="Q50" s="1178"/>
      <c r="R50" s="453"/>
      <c r="S50" s="402"/>
      <c r="T50"/>
      <c r="U50" s="1177"/>
      <c r="V50" s="1178"/>
      <c r="W50" s="453"/>
      <c r="X50" s="402"/>
      <c r="AC50" s="358">
        <f>IF('Data Entry'!H32="","",'Data Entry'!H32)</f>
        <v>15</v>
      </c>
      <c r="AD50" s="356" t="str">
        <f>IF('Data Entry'!G32="","",'Data Entry'!G32)</f>
        <v>Car Payment 2</v>
      </c>
      <c r="AE50" s="357">
        <f>IF('Data Entry'!J32="","",'Data Entry'!J32)</f>
        <v>200</v>
      </c>
      <c r="AF50" s="402">
        <f>IF('Data Entry'!I32="","",'Data Entry'!I32)</f>
        <v>8000</v>
      </c>
      <c r="AI50" s="278"/>
      <c r="AJ50" s="278"/>
      <c r="AK50" s="278"/>
      <c r="AL50" s="278"/>
      <c r="AM50" s="278"/>
      <c r="AN50" s="278"/>
      <c r="AO50" s="278"/>
      <c r="AP50" s="278"/>
      <c r="AQ50" s="278"/>
      <c r="AR50" s="278"/>
      <c r="AS50" s="278"/>
      <c r="AT50" s="278"/>
      <c r="AU50" s="278"/>
      <c r="AV50" s="278"/>
      <c r="AW50" s="278"/>
      <c r="AX50" s="278"/>
      <c r="AY50" s="278"/>
      <c r="AZ50" s="278"/>
      <c r="BA50" s="278"/>
      <c r="BB50" s="278"/>
      <c r="BC50" s="278"/>
      <c r="BL50" s="412" t="str">
        <f ca="1">IF(OR(BM50="",BM50=0),"",MAX(BL$5:BL49)+1)</f>
        <v/>
      </c>
      <c r="BM50" s="316" t="str">
        <f ca="1">IFERROR(INDEX($AJ$6:$AJ$17, ROWS(BM$4:$BM48)), IFERROR(INDEX($AN$6:$AN$17, ROWS(BM$4:$BM48)-ROWS($AJ$6:$AJ$17)), IFERROR(INDEX($AR$6:$AR$17, ROWS(BM$4:$BM48)-ROWS($AJ$6:$AJ$17)-ROWS($AN$6:$AN$17)),IFERROR(INDEX($AV$6:$AV$17, ROWS(BM$4:$BM48)-ROWS($AJ$6:$AJ$17)-ROWS($AN$6:$AN$17)-ROWS($AR$6:$AR$17)),IFERROR(INDEX($AZ$6:$AZ$17, ROWS(BM$4:$BM48)-ROWS($AJ$6:$AJ$17)-ROWS($AN$6:$AN$17)-ROWS($AR$6:$AR$17)-ROWS($AV$6:$AV$17)),IFERROR(INDEX($BD$6:$BD$17, ROWS(BM$4:$BM48)-ROWS($AJ$6:$AJ$17)-ROWS($AN$6:$AN$17)-ROWS($AR$6:$AR$17)-ROWS($AV$6:$AV$17)-ROWS($AZ$6:$AZ$17)),IFERROR(INDEX($BH$6:$BH$17, ROWS(BM$4:$BM48)-ROWS($AJ$6:$AJ$17)-ROWS($AN$6:$AN$17)-ROWS($AR$6:$AR$17)-ROWS($AV$6:$AV$17)-ROWS($AZ$6:$AZ$17)-ROWS($BD$6:$BD$17)), "")))))))</f>
        <v/>
      </c>
      <c r="BN50" s="316" t="str">
        <f t="shared" ca="1" si="30"/>
        <v/>
      </c>
      <c r="BO50" s="316" t="str">
        <f ca="1">IF(OR(BP50="",BP50=0),"",MAX(BO$5:BO49)+1)</f>
        <v/>
      </c>
      <c r="BP50" s="316" t="str">
        <f ca="1">IFERROR(INDEX($AK$6:$AK$17, ROWS($BP$4:BP48)), IFERROR(INDEX($AO$6:$AO$17, ROWS($BP$4:BP48)-ROWS($AK$6:$AK$17)), IFERROR(INDEX($AS$6:$AS$17, ROWS($BP$4:BP48)-ROWS($AK$6:$AK$17)-ROWS($AO$6:$AO$17)),IFERROR(INDEX($AW$6:$AW$17, ROWS($BP$4:BP48)-ROWS($AK$6:$AK$17)-ROWS($AO$6:$AO$17)-ROWS($AS$6:$AS$17)),IFERROR(INDEX($BA$6:$BA$17, ROWS($BP$4:BP48)-ROWS($AK$6:$AK$17)-ROWS($AO$6:$AO$17)-ROWS($AS$6:$AS$17)-ROWS($AW$6:$AW$17)),IFERROR(INDEX($BE$6:$BE$17, ROWS($BP$4:BP48)-ROWS($AK$6:$AK$17)-ROWS($AO$6:$AO$17)-ROWS($AS$6:$AS$17)-ROWS($AW$6:$AW$17)-ROWS($BA$6:$BA$17)),IFERROR(INDEX($BI$6:$BI$17, ROWS($BP$4:BP48)-ROWS($AK$6:$AK$17)-ROWS($AO$6:$AO$17)-ROWS($AS$6:$AS$17)-ROWS($AW$6:$AW$17)-ROWS($BA$6:$BA$17)-ROWS($BE$6:$BE$17)), "")))))))</f>
        <v/>
      </c>
      <c r="BQ50" s="316" t="str">
        <f t="shared" ca="1" si="31"/>
        <v/>
      </c>
      <c r="BR50" s="413" t="str">
        <f t="shared" ca="1" si="32"/>
        <v/>
      </c>
      <c r="BS50" s="412" t="str">
        <f ca="1">IF(OR(BT50="",BT50=0),"",MAX(BS$5:BS49)+1)</f>
        <v/>
      </c>
      <c r="BT50" s="316" t="str">
        <f ca="1">IFERROR(INDEX($AJ$22:$AJ$33, ROWS($BT$4:BT48)), IFERROR(INDEX($AN$22:$AN$33, ROWS($BT$4:BT48)-ROWS($AJ$22:$AJ$33)), IFERROR(INDEX($AR$22:$AR$33, ROWS($BT$4:BT48)-ROWS($AJ$22:$AJ$33)-ROWS($AN$22:$AN$33)),IFERROR(INDEX($AV$22:$AV$33, ROWS($BT$4:BT48)-ROWS($AJ$22:$AJ$33)-ROWS($AN$22:$AN$33)-ROWS($AR$22:$AR$33)),IFERROR(INDEX($AZ$22:$AZ$33, ROWS($BT$4:BT48)-ROWS($AJ$22:$AJ$33)-ROWS($AN$22:$AN$33)-ROWS($AR$22:$AR$33)-ROWS($AV$22:$AV$33)),IFERROR(INDEX($BD$22:$BD$33, ROWS($BT$4:BT48)-ROWS($AJ$22:$AJ$33)-ROWS($AN$22:$AN$33)-ROWS($AR$22:$AR$33)-ROWS($AV$22:$AV$33)-ROWS($AZ$22:$AZ$33)),IFERROR(INDEX($BH$22:$BH$33, ROWS($BT$4:BT48)-ROWS($AJ$22:$AJ$33)-ROWS($AN$22:$AN$33)-ROWS($AR$22:$AR$33)-ROWS($AV$22:$AV$33)-ROWS($AZ$22:$AZ$33)-ROWS($BD$22:$BD$33)), "")))))))</f>
        <v/>
      </c>
      <c r="BU50" s="316" t="str">
        <f t="shared" ca="1" si="33"/>
        <v/>
      </c>
      <c r="BV50" s="316" t="str">
        <f ca="1">IF(OR(BW50="",BW50=0),"",MAX(BV$5:BV49)+1)</f>
        <v/>
      </c>
      <c r="BW50" s="316" t="str">
        <f ca="1">IFERROR(INDEX($AK$22:$AK$33, ROWS($BW$4:BW48)), IFERROR(INDEX($AO$22:$AO$33, ROWS($BW$4:BW48)-ROWS($AK$22:$AK$33)), IFERROR(INDEX($AS$22:$AS$33, ROWS($BW$4:BW48)-ROWS($AK$22:$AK$33)-ROWS($AO$22:$AO$33)),IFERROR(INDEX($AW$22:$AW$33, ROWS($BW$4:BW48)-ROWS($AK$22:$AK$33)-ROWS($AO$22:$AO$33)-ROWS($AS$22:$AS$33)),IFERROR(INDEX($BA$22:$BA$33, ROWS($BW$4:BW48)-ROWS($AK$22:$AK$33)-ROWS($AO$22:$AO$33)-ROWS($AS$22:$AS$33)-ROWS($AW$22:$AW$33)),IFERROR(INDEX($BE$22:$BE$33, ROWS($BW$4:BW48)-ROWS($AK$22:$AK$33)-ROWS($AO$22:$AO$33)-ROWS($AS$22:$AS$33)-ROWS($AW$22:$AW$33)-ROWS($BA$22:$BA$33)),IFERROR(INDEX($BI$22:$BI$33, ROWS($BW$4:BW48)-ROWS($AK$22:$AK$33)-ROWS($AO$22:$AO$33)-ROWS($AS$22:$AS$33)-ROWS($AW$22:$AW$33)-ROWS($BA$22:$BA$33)-ROWS($BE$22:$BE$33)), "")))))))</f>
        <v/>
      </c>
      <c r="BX50" s="316" t="str">
        <f t="shared" ca="1" si="34"/>
        <v/>
      </c>
      <c r="BY50" s="413" t="str">
        <f t="shared" ca="1" si="35"/>
        <v/>
      </c>
      <c r="BZ50" s="412" t="str">
        <f ca="1">IF(OR(CA50="",CA50=0),"",MAX(BZ$5:BZ49)+1)</f>
        <v/>
      </c>
      <c r="CA50" s="316" t="str">
        <f ca="1">IFERROR(INDEX($AJ$38:$AJ$49, ROWS($CA$4:CA48)), IFERROR(INDEX($AN$38:$AN$49, ROWS($CA$4:CA48)-ROWS($AJ$38:$AJ$49)), IFERROR(INDEX($AR$38:$AR$49, ROWS($CA$4:CA48)-ROWS($AJ$38:$AJ$49)-ROWS($AN$38:$AN$49)),IFERROR(INDEX($AV$38:$AV$49, ROWS($CA$4:CA48)-ROWS($AJ$38:$AJ$49)-ROWS($AN$38:$AN$49)-ROWS($AR$38:$AR$49)),IFERROR(INDEX($AZ$38:$AZ$49, ROWS($CA$4:CA48)-ROWS($AJ$38:$AJ$49)-ROWS($AN$38:$AN$49)-ROWS($AR$38:$AR$49)-ROWS($AV$38:$AV$49)),IFERROR(INDEX($BD$38:$BD$49, ROWS($CA$4:CA48)-ROWS($AJ$38:$AJ$49)-ROWS($AN$38:$AN$49)-ROWS($AR$38:$AR$49)-ROWS($AV$38:$AV$49)-ROWS($AZ$38:$AZ$49)),IFERROR(INDEX($BH$38:$BH$49, ROWS($CA$4:CA48)-ROWS($AJ$38:$AJ$49)-ROWS($AN$38:$AN$49)-ROWS($AR$38:$AR$49)-ROWS($AV$38:$AV$49)-ROWS($AZ$38:$AZ$49)-ROWS($BD$38:$BD$49)), "")))))))</f>
        <v/>
      </c>
      <c r="CB50" s="316" t="str">
        <f t="shared" ca="1" si="36"/>
        <v/>
      </c>
      <c r="CC50" s="316" t="str">
        <f ca="1">IF(OR(CD50="",CD50=0),"",MAX(CC$5:CC49)+1)</f>
        <v/>
      </c>
      <c r="CD50" s="316" t="str">
        <f ca="1">IFERROR(INDEX($AK$38:$AK$49, ROWS($CD$4:CD48)), IFERROR(INDEX($AO$38:$AO$49, ROWS($CD$4:CD48)-ROWS($AK$38:$AK$49)), IFERROR(INDEX($AS$38:$AS$49, ROWS($CD$4:CD48)-ROWS($AK$38:$AK$49)-ROWS($AO$38:$AO$49)),IFERROR(INDEX($AW$38:$AW$49, ROWS($CD$4:CD48)-ROWS($AK$38:$AK$49)-ROWS($AO$38:$AO$49)-ROWS($AS$38:$AS$49)),IFERROR(INDEX($BA$38:$BA$49, ROWS($CD$4:CD48)-ROWS($AK$38:$AK$49)-ROWS($AO$38:$AO$49)-ROWS($AS$38:$AS$49)-ROWS($AW$38:$AW$49)),IFERROR(INDEX($BE$38:$BE$49, ROWS($CD$4:CD48)-ROWS($AK$38:$AK$49)-ROWS($AO$38:$AO$49)-ROWS($AS$38:$AS$49)-ROWS($AW$38:$AW$49)-ROWS($BA$38:$BA$49)),IFERROR(INDEX($BI$38:$BI$49, ROWS($CD$4:CD48)-ROWS($AK$38:$AK$49)-ROWS($AO$38:$AO$49)-ROWS($AS$38:$AS$49)-ROWS($AW$38:$AW$49)-ROWS($BA$38:$BA$49)-ROWS($BE$38:$BE$49)), "")))))))</f>
        <v/>
      </c>
      <c r="CE50" s="316" t="str">
        <f t="shared" ca="1" si="37"/>
        <v/>
      </c>
      <c r="CF50" s="413" t="str">
        <f t="shared" ca="1" si="38"/>
        <v/>
      </c>
      <c r="CG50" s="412" t="str">
        <f ca="1">IF(OR(CH50="",CH50=0),"",MAX(CG$5:CG49)+1)</f>
        <v/>
      </c>
      <c r="CH50" s="316" t="str">
        <f ca="1">IFERROR(INDEX($AJ$54:$AJ$65, ROWS($CH$4:CH48)), IFERROR(INDEX($AN$54:$AN$65, ROWS($CH$4:CH48)-ROWS($AJ$54:$AJ$65)), IFERROR(INDEX($AR$54:$AR$65, ROWS($CH$4:CH48)-ROWS($AJ$54:$AJ$65)-ROWS($AN$54:$AN$65)),IFERROR(INDEX($AV$54:$AV$65, ROWS($CH$4:CH48)-ROWS($AJ$54:$AJ$65)-ROWS($AN$54:$AN$65)-ROWS($AR$54:$AR$65)),IFERROR(INDEX($AZ$54:$AZ$65, ROWS($CH$4:CH48)-ROWS($AJ$54:$AJ$65)-ROWS($AN$54:$AN$65)-ROWS($AR$54:$AR$65)-ROWS($AV$54:$AV$65)),IFERROR(INDEX($BD$54:$BD$65, ROWS($CH$4:CH48)-ROWS($AJ$54:$AJ$65)-ROWS($AN$54:$AN$65)-ROWS($AR$54:$AR$65)-ROWS($AV$54:$AV$65)-ROWS($AZ$54:$AZ$65)),IFERROR(INDEX($BH$54:$BH$65, ROWS($CH$4:CH48)-ROWS($AJ$54:$AJ$65)-ROWS($AN$54:$AN$65)-ROWS($AR$54:$AR$65)-ROWS($AV$54:$AV$65)-ROWS($AZ$54:$AZ$65)-ROWS($BD$54:$BD$65)), "")))))))</f>
        <v/>
      </c>
      <c r="CI50" s="316" t="str">
        <f t="shared" ca="1" si="39"/>
        <v/>
      </c>
      <c r="CJ50" s="316" t="str">
        <f ca="1">IF(OR(CK50="",CK50=0),"",MAX(CJ$5:CJ49)+1)</f>
        <v/>
      </c>
      <c r="CK50" s="316" t="str">
        <f ca="1">IFERROR(INDEX($AK$54:$AK$65, ROWS($CK$4:CK48)), IFERROR(INDEX($AO$54:$AO$65, ROWS($CK$4:CK48)-ROWS($AK$54:$AK$65)), IFERROR(INDEX($AS$54:$AS$65, ROWS($CK$4:CK48)-ROWS($AK$54:$AK$65)-ROWS($AO$54:$AO$65)),IFERROR(INDEX($AW$54:$AW$65, ROWS($CK$4:CK48)-ROWS($AK$54:$AK$65)-ROWS($AO$54:$AO$65)-ROWS($AS$54:$AS$65)),IFERROR(INDEX($BA$54:$BA$65, ROWS($CK$4:CK48)-ROWS($AK$54:$AK$65)-ROWS($AO$54:$AO$65)-ROWS($AS$54:$AS$65)-ROWS($AW$54:$AW$65)),IFERROR(INDEX($BE$54:$BE$65, ROWS($CK$4:CK48)-ROWS($AK$54:$AK$65)-ROWS($AO$54:$AO$65)-ROWS($AS$54:$AS$65)-ROWS($AW$54:$AW$65)-ROWS($BA$54:$BA$65)),IFERROR(INDEX($BI$54:$BI$65, ROWS($CK$4:CK48)-ROWS($AK$54:$AK$65)-ROWS($AO$54:$AO$65)-ROWS($AS$54:$AS$65)-ROWS($AW$54:$AW$65)-ROWS($BA$54:$BA$65)-ROWS($BE$54:$BE$65)), "")))))))</f>
        <v/>
      </c>
      <c r="CL50" s="316" t="str">
        <f t="shared" ca="1" si="40"/>
        <v/>
      </c>
      <c r="CM50" s="413" t="str">
        <f t="shared" ca="1" si="41"/>
        <v/>
      </c>
      <c r="CN50" s="412" t="str">
        <f>IF(OR(CO50="",CO50=0),"",MAX(CN$5:CN49)+1)</f>
        <v/>
      </c>
      <c r="CO50" s="316">
        <f>IFERROR(INDEX($AJ$70:$AJ$81, ROWS($CO$4:CO48)), IFERROR(INDEX($AN$70:$AN$81, ROWS($CO$4:CO48)-ROWS($AJ$70:$AJ$81)), IFERROR(INDEX($AR$70:$AR$81, ROWS($CO$4:CO48)-ROWS($AJ$70:$AJ$81)-ROWS($AN$70:$AN$81)),IFERROR(INDEX($AV$70:$AV$81, ROWS($CO$4:CO48)-ROWS($AJ$70:$AJ$81)-ROWS($AN$70:$AN$81)-ROWS($AR$70:$AR$81)),IFERROR(INDEX($AZ$70:$AZ$81, ROWS($CO$4:CO48)-ROWS($AJ$70:$AJ$81)-ROWS($AN$70:$AN$81)-ROWS($AR$70:$AR$81)-ROWS($AV$70:$AV$81)),IFERROR(INDEX($BD$70:$BD$81, ROWS($CO$4:CO48)-ROWS($AJ$70:$AJ$81)-ROWS($AN$70:$AN$81)-ROWS($AR$70:$AR$81)-ROWS($AV$70:$AV$81)-ROWS($AZ$70:$AZ$81)),IFERROR(INDEX($BH$70:$BH$81, ROWS($CO$4:CO48)-ROWS($AJ$70:$AJ$81)-ROWS($AN$70:$AN$81)-ROWS($AR$70:$AR$81)-ROWS($AV$70:$AV$81)-ROWS($AZ$70:$AZ$81)-ROWS($BD$70:$BD$81)), "")))))))</f>
        <v>0</v>
      </c>
      <c r="CP50" s="316" t="str">
        <f t="shared" ca="1" si="42"/>
        <v/>
      </c>
      <c r="CQ50" s="316" t="str">
        <f>IF(OR(CR50="",CR50=0),"",MAX(CQ$5:CQ49)+1)</f>
        <v/>
      </c>
      <c r="CR50" s="316">
        <f>IFERROR(INDEX($AK$70:$AK$81, ROWS($CR$4:CR48)), IFERROR(INDEX($AO$70:$AO$81, ROWS($CR$4:CR48)-ROWS($AK$70:$AK$81)), IFERROR(INDEX($AS$70:$AS$81, ROWS($CR$4:CR48)-ROWS($AK$70:$AK$81)-ROWS($AO$70:$AO$81)),IFERROR(INDEX($AW$70:$AW$81, ROWS($CR$4:CR48)-ROWS($AK$70:$AK$81)-ROWS($AO$70:$AO$81)-ROWS($AS$70:$AS$81)),IFERROR(INDEX($BA$70:$BA$81, ROWS($CR$4:CR48)-ROWS($AK$70:$AK$81)-ROWS($AO$70:$AO$81)-ROWS($AS$70:$AS$81)-ROWS($AW$70:$AW$81)),IFERROR(INDEX($BE$70:$BE$81, ROWS($CR$4:CR48)-ROWS($AK$70:$AK$81)-ROWS($AO$70:$AO$81)-ROWS($AS$70:$AS$81)-ROWS($AW$70:$AW$81)-ROWS($BA$70:$BA$81)),IFERROR(INDEX($BI$70:$BI$81, ROWS($CR$4:CR48)-ROWS($AK$70:$AK$81)-ROWS($AO$70:$AO$81)-ROWS($AS$70:$AS$81)-ROWS($AW$70:$AW$81)-ROWS($BA$70:$BA$81)-ROWS($BE$70:$BE$81)), "")))))))</f>
        <v>0</v>
      </c>
      <c r="CS50" s="316" t="str">
        <f t="shared" ca="1" si="43"/>
        <v/>
      </c>
      <c r="CT50" s="413" t="str">
        <f t="shared" ca="1" si="44"/>
        <v/>
      </c>
      <c r="CU50" s="412" t="str">
        <f>IF(OR(CV50="",CV50=0),"",MAX(CU$5:CU49)+1)</f>
        <v/>
      </c>
      <c r="CV50" s="316" t="str">
        <f>IFERROR(INDEX($AJ$86:$AJ$97, ROWS($CV$4:CV48)), IFERROR(INDEX($AN$86:$AN$97, ROWS($CV$4:CV48)-ROWS($AJ$86:$AJ$97)), ""))</f>
        <v/>
      </c>
      <c r="CW50" s="316" t="str">
        <f t="shared" si="45"/>
        <v/>
      </c>
      <c r="CX50" s="316" t="str">
        <f>IF(OR(CY50="",CY50=0),"",MAX(CX$5:CX49)+1)</f>
        <v/>
      </c>
      <c r="CY50" s="316" t="str">
        <f>IFERROR(INDEX($AK$86:$AK$97, ROWS($CY$4:CY48)), IFERROR(INDEX($AO$86:$AO$97, ROWS($CY$4:CY48)-ROWS($AK$86:$AK$97)), ""))</f>
        <v/>
      </c>
      <c r="CZ50" s="316" t="str">
        <f t="shared" si="46"/>
        <v/>
      </c>
      <c r="DA50" s="413" t="str">
        <f t="shared" si="47"/>
        <v/>
      </c>
      <c r="DC50" s="438">
        <f ca="1">IF(OR(DD50="",DD50=0),"",MAX(DC$45:DC49)+1)</f>
        <v>4</v>
      </c>
      <c r="DD50" s="434" t="str">
        <f t="shared" ca="1" si="130"/>
        <v>Car 2 Gas</v>
      </c>
      <c r="DE50" s="413">
        <f t="shared" ca="1" si="131"/>
        <v>80</v>
      </c>
      <c r="DF50" s="431" t="str">
        <f ca="1">IF(OR(DG50="",DG50=0),"",MAX(DF$45:DF49)+1)</f>
        <v/>
      </c>
      <c r="DG50" s="412" t="str">
        <f t="shared" ca="1" si="132"/>
        <v/>
      </c>
      <c r="DH50" s="413" t="str">
        <f t="shared" ca="1" si="133"/>
        <v/>
      </c>
      <c r="DI50" s="412" t="str">
        <f t="shared" ca="1" si="134"/>
        <v>Roth IRA</v>
      </c>
      <c r="DJ50" s="413">
        <f t="shared" ca="1" si="135"/>
        <v>100</v>
      </c>
      <c r="DK50" s="412" t="str">
        <f t="shared" ca="1" si="136"/>
        <v/>
      </c>
      <c r="DL50" s="413" t="str">
        <f t="shared" ca="1" si="137"/>
        <v/>
      </c>
      <c r="DM50" s="292"/>
      <c r="DN50" s="425" t="str">
        <f ca="1">IF(DI58="","",CONCATENATE(DI58," - ",DJ58))</f>
        <v/>
      </c>
      <c r="DO50" s="295" t="str">
        <f ca="1">IF(DI59="","",CONCATENATE(DI59," - ",DJ59))</f>
        <v/>
      </c>
      <c r="DP50" s="295" t="str">
        <f ca="1">IF(DI60="","",CONCATENATE(DI60," - ",DJ60))</f>
        <v/>
      </c>
      <c r="DQ50" s="425" t="str">
        <f ca="1">IF(DK58="","",CONCATENATE(DK58," - ",DL58))</f>
        <v/>
      </c>
      <c r="DR50" s="295" t="str">
        <f ca="1">IF(DK59="","",CONCATENATE(DK59," - ",DL59))</f>
        <v/>
      </c>
      <c r="DS50" s="426" t="str">
        <f ca="1">IF(DK60="","",CONCATENATE(DK60," - ",DL60))</f>
        <v/>
      </c>
    </row>
    <row r="51" spans="16:123" ht="15.75" thickBot="1" x14ac:dyDescent="0.35">
      <c r="P51" s="1177"/>
      <c r="Q51" s="1178"/>
      <c r="R51" s="453"/>
      <c r="S51" s="402"/>
      <c r="T51"/>
      <c r="U51" s="1177"/>
      <c r="V51" s="1178"/>
      <c r="W51" s="453"/>
      <c r="X51" s="402"/>
      <c r="AC51" s="358">
        <f>IF('Data Entry'!H33="","",'Data Entry'!H33)</f>
        <v>1</v>
      </c>
      <c r="AD51" s="356" t="str">
        <f>IF('Data Entry'!G33="","",'Data Entry'!G33)</f>
        <v>Mortgage</v>
      </c>
      <c r="AE51" s="357">
        <f>IF('Data Entry'!J33="","",'Data Entry'!J33)</f>
        <v>800</v>
      </c>
      <c r="AF51" s="402">
        <f>IF('Data Entry'!I33="","",'Data Entry'!I33)</f>
        <v>110000</v>
      </c>
      <c r="AI51" s="278"/>
      <c r="AJ51" s="278"/>
      <c r="AK51" s="278"/>
      <c r="AL51" s="278"/>
      <c r="AM51" s="278"/>
      <c r="AN51" s="278"/>
      <c r="AO51" s="278"/>
      <c r="AP51" s="278"/>
      <c r="AQ51" s="278"/>
      <c r="AR51" s="278"/>
      <c r="AS51" s="278"/>
      <c r="AT51" s="278"/>
      <c r="AU51" s="278"/>
      <c r="AV51" s="278"/>
      <c r="AW51" s="278"/>
      <c r="AX51" s="278"/>
      <c r="AY51" s="278"/>
      <c r="AZ51" s="278"/>
      <c r="BA51" s="278"/>
      <c r="BB51" s="278"/>
      <c r="BC51" s="278"/>
      <c r="BL51" s="412" t="str">
        <f ca="1">IF(OR(BM51="",BM51=0),"",MAX(BL$5:BL50)+1)</f>
        <v/>
      </c>
      <c r="BM51" s="316" t="str">
        <f ca="1">IFERROR(INDEX($AJ$6:$AJ$17, ROWS(BM$4:$BM49)), IFERROR(INDEX($AN$6:$AN$17, ROWS(BM$4:$BM49)-ROWS($AJ$6:$AJ$17)), IFERROR(INDEX($AR$6:$AR$17, ROWS(BM$4:$BM49)-ROWS($AJ$6:$AJ$17)-ROWS($AN$6:$AN$17)),IFERROR(INDEX($AV$6:$AV$17, ROWS(BM$4:$BM49)-ROWS($AJ$6:$AJ$17)-ROWS($AN$6:$AN$17)-ROWS($AR$6:$AR$17)),IFERROR(INDEX($AZ$6:$AZ$17, ROWS(BM$4:$BM49)-ROWS($AJ$6:$AJ$17)-ROWS($AN$6:$AN$17)-ROWS($AR$6:$AR$17)-ROWS($AV$6:$AV$17)),IFERROR(INDEX($BD$6:$BD$17, ROWS(BM$4:$BM49)-ROWS($AJ$6:$AJ$17)-ROWS($AN$6:$AN$17)-ROWS($AR$6:$AR$17)-ROWS($AV$6:$AV$17)-ROWS($AZ$6:$AZ$17)),IFERROR(INDEX($BH$6:$BH$17, ROWS(BM$4:$BM49)-ROWS($AJ$6:$AJ$17)-ROWS($AN$6:$AN$17)-ROWS($AR$6:$AR$17)-ROWS($AV$6:$AV$17)-ROWS($AZ$6:$AZ$17)-ROWS($BD$6:$BD$17)), "")))))))</f>
        <v/>
      </c>
      <c r="BN51" s="316" t="str">
        <f t="shared" ca="1" si="30"/>
        <v/>
      </c>
      <c r="BO51" s="316" t="str">
        <f ca="1">IF(OR(BP51="",BP51=0),"",MAX(BO$5:BO50)+1)</f>
        <v/>
      </c>
      <c r="BP51" s="316" t="str">
        <f ca="1">IFERROR(INDEX($AK$6:$AK$17, ROWS($BP$4:BP49)), IFERROR(INDEX($AO$6:$AO$17, ROWS($BP$4:BP49)-ROWS($AK$6:$AK$17)), IFERROR(INDEX($AS$6:$AS$17, ROWS($BP$4:BP49)-ROWS($AK$6:$AK$17)-ROWS($AO$6:$AO$17)),IFERROR(INDEX($AW$6:$AW$17, ROWS($BP$4:BP49)-ROWS($AK$6:$AK$17)-ROWS($AO$6:$AO$17)-ROWS($AS$6:$AS$17)),IFERROR(INDEX($BA$6:$BA$17, ROWS($BP$4:BP49)-ROWS($AK$6:$AK$17)-ROWS($AO$6:$AO$17)-ROWS($AS$6:$AS$17)-ROWS($AW$6:$AW$17)),IFERROR(INDEX($BE$6:$BE$17, ROWS($BP$4:BP49)-ROWS($AK$6:$AK$17)-ROWS($AO$6:$AO$17)-ROWS($AS$6:$AS$17)-ROWS($AW$6:$AW$17)-ROWS($BA$6:$BA$17)),IFERROR(INDEX($BI$6:$BI$17, ROWS($BP$4:BP49)-ROWS($AK$6:$AK$17)-ROWS($AO$6:$AO$17)-ROWS($AS$6:$AS$17)-ROWS($AW$6:$AW$17)-ROWS($BA$6:$BA$17)-ROWS($BE$6:$BE$17)), "")))))))</f>
        <v/>
      </c>
      <c r="BQ51" s="316" t="str">
        <f t="shared" ca="1" si="31"/>
        <v/>
      </c>
      <c r="BR51" s="413" t="str">
        <f t="shared" ca="1" si="32"/>
        <v/>
      </c>
      <c r="BS51" s="412" t="str">
        <f ca="1">IF(OR(BT51="",BT51=0),"",MAX(BS$5:BS50)+1)</f>
        <v/>
      </c>
      <c r="BT51" s="316" t="str">
        <f ca="1">IFERROR(INDEX($AJ$22:$AJ$33, ROWS($BT$4:BT49)), IFERROR(INDEX($AN$22:$AN$33, ROWS($BT$4:BT49)-ROWS($AJ$22:$AJ$33)), IFERROR(INDEX($AR$22:$AR$33, ROWS($BT$4:BT49)-ROWS($AJ$22:$AJ$33)-ROWS($AN$22:$AN$33)),IFERROR(INDEX($AV$22:$AV$33, ROWS($BT$4:BT49)-ROWS($AJ$22:$AJ$33)-ROWS($AN$22:$AN$33)-ROWS($AR$22:$AR$33)),IFERROR(INDEX($AZ$22:$AZ$33, ROWS($BT$4:BT49)-ROWS($AJ$22:$AJ$33)-ROWS($AN$22:$AN$33)-ROWS($AR$22:$AR$33)-ROWS($AV$22:$AV$33)),IFERROR(INDEX($BD$22:$BD$33, ROWS($BT$4:BT49)-ROWS($AJ$22:$AJ$33)-ROWS($AN$22:$AN$33)-ROWS($AR$22:$AR$33)-ROWS($AV$22:$AV$33)-ROWS($AZ$22:$AZ$33)),IFERROR(INDEX($BH$22:$BH$33, ROWS($BT$4:BT49)-ROWS($AJ$22:$AJ$33)-ROWS($AN$22:$AN$33)-ROWS($AR$22:$AR$33)-ROWS($AV$22:$AV$33)-ROWS($AZ$22:$AZ$33)-ROWS($BD$22:$BD$33)), "")))))))</f>
        <v/>
      </c>
      <c r="BU51" s="316" t="str">
        <f t="shared" ca="1" si="33"/>
        <v/>
      </c>
      <c r="BV51" s="316" t="str">
        <f ca="1">IF(OR(BW51="",BW51=0),"",MAX(BV$5:BV50)+1)</f>
        <v/>
      </c>
      <c r="BW51" s="316" t="str">
        <f ca="1">IFERROR(INDEX($AK$22:$AK$33, ROWS($BW$4:BW49)), IFERROR(INDEX($AO$22:$AO$33, ROWS($BW$4:BW49)-ROWS($AK$22:$AK$33)), IFERROR(INDEX($AS$22:$AS$33, ROWS($BW$4:BW49)-ROWS($AK$22:$AK$33)-ROWS($AO$22:$AO$33)),IFERROR(INDEX($AW$22:$AW$33, ROWS($BW$4:BW49)-ROWS($AK$22:$AK$33)-ROWS($AO$22:$AO$33)-ROWS($AS$22:$AS$33)),IFERROR(INDEX($BA$22:$BA$33, ROWS($BW$4:BW49)-ROWS($AK$22:$AK$33)-ROWS($AO$22:$AO$33)-ROWS($AS$22:$AS$33)-ROWS($AW$22:$AW$33)),IFERROR(INDEX($BE$22:$BE$33, ROWS($BW$4:BW49)-ROWS($AK$22:$AK$33)-ROWS($AO$22:$AO$33)-ROWS($AS$22:$AS$33)-ROWS($AW$22:$AW$33)-ROWS($BA$22:$BA$33)),IFERROR(INDEX($BI$22:$BI$33, ROWS($BW$4:BW49)-ROWS($AK$22:$AK$33)-ROWS($AO$22:$AO$33)-ROWS($AS$22:$AS$33)-ROWS($AW$22:$AW$33)-ROWS($BA$22:$BA$33)-ROWS($BE$22:$BE$33)), "")))))))</f>
        <v/>
      </c>
      <c r="BX51" s="316" t="str">
        <f t="shared" ca="1" si="34"/>
        <v/>
      </c>
      <c r="BY51" s="413" t="str">
        <f t="shared" ca="1" si="35"/>
        <v/>
      </c>
      <c r="BZ51" s="412" t="str">
        <f ca="1">IF(OR(CA51="",CA51=0),"",MAX(BZ$5:BZ50)+1)</f>
        <v/>
      </c>
      <c r="CA51" s="316" t="str">
        <f ca="1">IFERROR(INDEX($AJ$38:$AJ$49, ROWS($CA$4:CA49)), IFERROR(INDEX($AN$38:$AN$49, ROWS($CA$4:CA49)-ROWS($AJ$38:$AJ$49)), IFERROR(INDEX($AR$38:$AR$49, ROWS($CA$4:CA49)-ROWS($AJ$38:$AJ$49)-ROWS($AN$38:$AN$49)),IFERROR(INDEX($AV$38:$AV$49, ROWS($CA$4:CA49)-ROWS($AJ$38:$AJ$49)-ROWS($AN$38:$AN$49)-ROWS($AR$38:$AR$49)),IFERROR(INDEX($AZ$38:$AZ$49, ROWS($CA$4:CA49)-ROWS($AJ$38:$AJ$49)-ROWS($AN$38:$AN$49)-ROWS($AR$38:$AR$49)-ROWS($AV$38:$AV$49)),IFERROR(INDEX($BD$38:$BD$49, ROWS($CA$4:CA49)-ROWS($AJ$38:$AJ$49)-ROWS($AN$38:$AN$49)-ROWS($AR$38:$AR$49)-ROWS($AV$38:$AV$49)-ROWS($AZ$38:$AZ$49)),IFERROR(INDEX($BH$38:$BH$49, ROWS($CA$4:CA49)-ROWS($AJ$38:$AJ$49)-ROWS($AN$38:$AN$49)-ROWS($AR$38:$AR$49)-ROWS($AV$38:$AV$49)-ROWS($AZ$38:$AZ$49)-ROWS($BD$38:$BD$49)), "")))))))</f>
        <v/>
      </c>
      <c r="CB51" s="316" t="str">
        <f t="shared" ca="1" si="36"/>
        <v/>
      </c>
      <c r="CC51" s="316" t="str">
        <f ca="1">IF(OR(CD51="",CD51=0),"",MAX(CC$5:CC50)+1)</f>
        <v/>
      </c>
      <c r="CD51" s="316" t="str">
        <f ca="1">IFERROR(INDEX($AK$38:$AK$49, ROWS($CD$4:CD49)), IFERROR(INDEX($AO$38:$AO$49, ROWS($CD$4:CD49)-ROWS($AK$38:$AK$49)), IFERROR(INDEX($AS$38:$AS$49, ROWS($CD$4:CD49)-ROWS($AK$38:$AK$49)-ROWS($AO$38:$AO$49)),IFERROR(INDEX($AW$38:$AW$49, ROWS($CD$4:CD49)-ROWS($AK$38:$AK$49)-ROWS($AO$38:$AO$49)-ROWS($AS$38:$AS$49)),IFERROR(INDEX($BA$38:$BA$49, ROWS($CD$4:CD49)-ROWS($AK$38:$AK$49)-ROWS($AO$38:$AO$49)-ROWS($AS$38:$AS$49)-ROWS($AW$38:$AW$49)),IFERROR(INDEX($BE$38:$BE$49, ROWS($CD$4:CD49)-ROWS($AK$38:$AK$49)-ROWS($AO$38:$AO$49)-ROWS($AS$38:$AS$49)-ROWS($AW$38:$AW$49)-ROWS($BA$38:$BA$49)),IFERROR(INDEX($BI$38:$BI$49, ROWS($CD$4:CD49)-ROWS($AK$38:$AK$49)-ROWS($AO$38:$AO$49)-ROWS($AS$38:$AS$49)-ROWS($AW$38:$AW$49)-ROWS($BA$38:$BA$49)-ROWS($BE$38:$BE$49)), "")))))))</f>
        <v/>
      </c>
      <c r="CE51" s="316" t="str">
        <f t="shared" ca="1" si="37"/>
        <v/>
      </c>
      <c r="CF51" s="413" t="str">
        <f t="shared" ca="1" si="38"/>
        <v/>
      </c>
      <c r="CG51" s="412" t="str">
        <f ca="1">IF(OR(CH51="",CH51=0),"",MAX(CG$5:CG50)+1)</f>
        <v/>
      </c>
      <c r="CH51" s="316" t="str">
        <f ca="1">IFERROR(INDEX($AJ$54:$AJ$65, ROWS($CH$4:CH49)), IFERROR(INDEX($AN$54:$AN$65, ROWS($CH$4:CH49)-ROWS($AJ$54:$AJ$65)), IFERROR(INDEX($AR$54:$AR$65, ROWS($CH$4:CH49)-ROWS($AJ$54:$AJ$65)-ROWS($AN$54:$AN$65)),IFERROR(INDEX($AV$54:$AV$65, ROWS($CH$4:CH49)-ROWS($AJ$54:$AJ$65)-ROWS($AN$54:$AN$65)-ROWS($AR$54:$AR$65)),IFERROR(INDEX($AZ$54:$AZ$65, ROWS($CH$4:CH49)-ROWS($AJ$54:$AJ$65)-ROWS($AN$54:$AN$65)-ROWS($AR$54:$AR$65)-ROWS($AV$54:$AV$65)),IFERROR(INDEX($BD$54:$BD$65, ROWS($CH$4:CH49)-ROWS($AJ$54:$AJ$65)-ROWS($AN$54:$AN$65)-ROWS($AR$54:$AR$65)-ROWS($AV$54:$AV$65)-ROWS($AZ$54:$AZ$65)),IFERROR(INDEX($BH$54:$BH$65, ROWS($CH$4:CH49)-ROWS($AJ$54:$AJ$65)-ROWS($AN$54:$AN$65)-ROWS($AR$54:$AR$65)-ROWS($AV$54:$AV$65)-ROWS($AZ$54:$AZ$65)-ROWS($BD$54:$BD$65)), "")))))))</f>
        <v/>
      </c>
      <c r="CI51" s="316" t="str">
        <f t="shared" ca="1" si="39"/>
        <v/>
      </c>
      <c r="CJ51" s="316" t="str">
        <f ca="1">IF(OR(CK51="",CK51=0),"",MAX(CJ$5:CJ50)+1)</f>
        <v/>
      </c>
      <c r="CK51" s="316" t="str">
        <f ca="1">IFERROR(INDEX($AK$54:$AK$65, ROWS($CK$4:CK49)), IFERROR(INDEX($AO$54:$AO$65, ROWS($CK$4:CK49)-ROWS($AK$54:$AK$65)), IFERROR(INDEX($AS$54:$AS$65, ROWS($CK$4:CK49)-ROWS($AK$54:$AK$65)-ROWS($AO$54:$AO$65)),IFERROR(INDEX($AW$54:$AW$65, ROWS($CK$4:CK49)-ROWS($AK$54:$AK$65)-ROWS($AO$54:$AO$65)-ROWS($AS$54:$AS$65)),IFERROR(INDEX($BA$54:$BA$65, ROWS($CK$4:CK49)-ROWS($AK$54:$AK$65)-ROWS($AO$54:$AO$65)-ROWS($AS$54:$AS$65)-ROWS($AW$54:$AW$65)),IFERROR(INDEX($BE$54:$BE$65, ROWS($CK$4:CK49)-ROWS($AK$54:$AK$65)-ROWS($AO$54:$AO$65)-ROWS($AS$54:$AS$65)-ROWS($AW$54:$AW$65)-ROWS($BA$54:$BA$65)),IFERROR(INDEX($BI$54:$BI$65, ROWS($CK$4:CK49)-ROWS($AK$54:$AK$65)-ROWS($AO$54:$AO$65)-ROWS($AS$54:$AS$65)-ROWS($AW$54:$AW$65)-ROWS($BA$54:$BA$65)-ROWS($BE$54:$BE$65)), "")))))))</f>
        <v/>
      </c>
      <c r="CL51" s="316" t="str">
        <f t="shared" ca="1" si="40"/>
        <v/>
      </c>
      <c r="CM51" s="413" t="str">
        <f t="shared" ca="1" si="41"/>
        <v/>
      </c>
      <c r="CN51" s="412" t="str">
        <f>IF(OR(CO51="",CO51=0),"",MAX(CN$5:CN50)+1)</f>
        <v/>
      </c>
      <c r="CO51" s="316">
        <f>IFERROR(INDEX($AJ$70:$AJ$81, ROWS($CO$4:CO49)), IFERROR(INDEX($AN$70:$AN$81, ROWS($CO$4:CO49)-ROWS($AJ$70:$AJ$81)), IFERROR(INDEX($AR$70:$AR$81, ROWS($CO$4:CO49)-ROWS($AJ$70:$AJ$81)-ROWS($AN$70:$AN$81)),IFERROR(INDEX($AV$70:$AV$81, ROWS($CO$4:CO49)-ROWS($AJ$70:$AJ$81)-ROWS($AN$70:$AN$81)-ROWS($AR$70:$AR$81)),IFERROR(INDEX($AZ$70:$AZ$81, ROWS($CO$4:CO49)-ROWS($AJ$70:$AJ$81)-ROWS($AN$70:$AN$81)-ROWS($AR$70:$AR$81)-ROWS($AV$70:$AV$81)),IFERROR(INDEX($BD$70:$BD$81, ROWS($CO$4:CO49)-ROWS($AJ$70:$AJ$81)-ROWS($AN$70:$AN$81)-ROWS($AR$70:$AR$81)-ROWS($AV$70:$AV$81)-ROWS($AZ$70:$AZ$81)),IFERROR(INDEX($BH$70:$BH$81, ROWS($CO$4:CO49)-ROWS($AJ$70:$AJ$81)-ROWS($AN$70:$AN$81)-ROWS($AR$70:$AR$81)-ROWS($AV$70:$AV$81)-ROWS($AZ$70:$AZ$81)-ROWS($BD$70:$BD$81)), "")))))))</f>
        <v>0</v>
      </c>
      <c r="CP51" s="316" t="str">
        <f t="shared" ca="1" si="42"/>
        <v/>
      </c>
      <c r="CQ51" s="316" t="str">
        <f>IF(OR(CR51="",CR51=0),"",MAX(CQ$5:CQ50)+1)</f>
        <v/>
      </c>
      <c r="CR51" s="316">
        <f>IFERROR(INDEX($AK$70:$AK$81, ROWS($CR$4:CR49)), IFERROR(INDEX($AO$70:$AO$81, ROWS($CR$4:CR49)-ROWS($AK$70:$AK$81)), IFERROR(INDEX($AS$70:$AS$81, ROWS($CR$4:CR49)-ROWS($AK$70:$AK$81)-ROWS($AO$70:$AO$81)),IFERROR(INDEX($AW$70:$AW$81, ROWS($CR$4:CR49)-ROWS($AK$70:$AK$81)-ROWS($AO$70:$AO$81)-ROWS($AS$70:$AS$81)),IFERROR(INDEX($BA$70:$BA$81, ROWS($CR$4:CR49)-ROWS($AK$70:$AK$81)-ROWS($AO$70:$AO$81)-ROWS($AS$70:$AS$81)-ROWS($AW$70:$AW$81)),IFERROR(INDEX($BE$70:$BE$81, ROWS($CR$4:CR49)-ROWS($AK$70:$AK$81)-ROWS($AO$70:$AO$81)-ROWS($AS$70:$AS$81)-ROWS($AW$70:$AW$81)-ROWS($BA$70:$BA$81)),IFERROR(INDEX($BI$70:$BI$81, ROWS($CR$4:CR49)-ROWS($AK$70:$AK$81)-ROWS($AO$70:$AO$81)-ROWS($AS$70:$AS$81)-ROWS($AW$70:$AW$81)-ROWS($BA$70:$BA$81)-ROWS($BE$70:$BE$81)), "")))))))</f>
        <v>0</v>
      </c>
      <c r="CS51" s="316" t="str">
        <f t="shared" ca="1" si="43"/>
        <v/>
      </c>
      <c r="CT51" s="413" t="str">
        <f t="shared" ca="1" si="44"/>
        <v/>
      </c>
      <c r="CU51" s="412" t="str">
        <f>IF(OR(CV51="",CV51=0),"",MAX(CU$5:CU50)+1)</f>
        <v/>
      </c>
      <c r="CV51" s="316" t="str">
        <f>IFERROR(INDEX($AJ$86:$AJ$97, ROWS($CV$4:CV49)), IFERROR(INDEX($AN$86:$AN$97, ROWS($CV$4:CV49)-ROWS($AJ$86:$AJ$97)), ""))</f>
        <v/>
      </c>
      <c r="CW51" s="316" t="str">
        <f t="shared" si="45"/>
        <v/>
      </c>
      <c r="CX51" s="316" t="str">
        <f>IF(OR(CY51="",CY51=0),"",MAX(CX$5:CX50)+1)</f>
        <v/>
      </c>
      <c r="CY51" s="316" t="str">
        <f>IFERROR(INDEX($AK$86:$AK$97, ROWS($CY$4:CY49)), IFERROR(INDEX($AO$86:$AO$97, ROWS($CY$4:CY49)-ROWS($AK$86:$AK$97)), ""))</f>
        <v/>
      </c>
      <c r="CZ51" s="316" t="str">
        <f t="shared" si="46"/>
        <v/>
      </c>
      <c r="DA51" s="413" t="str">
        <f t="shared" si="47"/>
        <v/>
      </c>
      <c r="DC51" s="438">
        <f ca="1">IF(OR(DD51="",DD51=0),"",MAX(DC$45:DC50)+1)</f>
        <v>5</v>
      </c>
      <c r="DD51" s="434" t="str">
        <f t="shared" ca="1" si="130"/>
        <v>Roth IRA</v>
      </c>
      <c r="DE51" s="413">
        <f t="shared" ca="1" si="131"/>
        <v>100</v>
      </c>
      <c r="DF51" s="431" t="str">
        <f ca="1">IF(OR(DG51="",DG51=0),"",MAX(DF$45:DF50)+1)</f>
        <v/>
      </c>
      <c r="DG51" s="412" t="str">
        <f t="shared" ca="1" si="132"/>
        <v/>
      </c>
      <c r="DH51" s="413" t="str">
        <f t="shared" ca="1" si="133"/>
        <v/>
      </c>
      <c r="DI51" s="412" t="str">
        <f t="shared" ca="1" si="134"/>
        <v>D. Store Card 2</v>
      </c>
      <c r="DJ51" s="413">
        <f t="shared" ca="1" si="135"/>
        <v>30</v>
      </c>
      <c r="DK51" s="412" t="str">
        <f t="shared" ca="1" si="136"/>
        <v/>
      </c>
      <c r="DL51" s="413" t="str">
        <f t="shared" ca="1" si="137"/>
        <v/>
      </c>
      <c r="DM51" s="292"/>
      <c r="DN51" s="427" t="str">
        <f ca="1">IF(DI61="","",CONCATENATE(DI61," - ",DJ61))</f>
        <v/>
      </c>
      <c r="DO51" s="428" t="str">
        <f ca="1">IF(DI62="","",CONCATENATE(DI62," - ",DJ62))</f>
        <v/>
      </c>
      <c r="DP51" s="428" t="str">
        <f ca="1">IF(DI63="","",CONCATENATE(DI63," - ",DJ63))</f>
        <v/>
      </c>
      <c r="DQ51" s="427" t="str">
        <f ca="1">IF(DK61="","",CONCATENATE(DK61," - ",DL61))</f>
        <v/>
      </c>
      <c r="DR51" s="428" t="str">
        <f ca="1">IF(DK62="","",CONCATENATE(DK62," - ",DL62))</f>
        <v/>
      </c>
      <c r="DS51" s="429" t="str">
        <f ca="1">IF(DK63="","",CONCATENATE(DK63," - ",DL63))</f>
        <v/>
      </c>
    </row>
    <row r="52" spans="16:123" ht="15.75" thickBot="1" x14ac:dyDescent="0.35">
      <c r="P52" s="1177"/>
      <c r="Q52" s="1178"/>
      <c r="R52" s="453"/>
      <c r="S52" s="402"/>
      <c r="T52"/>
      <c r="U52" s="1177"/>
      <c r="V52" s="1178"/>
      <c r="W52" s="453"/>
      <c r="X52" s="402"/>
      <c r="AC52" s="358">
        <f>IF('Data Entry'!H34="","",'Data Entry'!H34)</f>
        <v>25</v>
      </c>
      <c r="AD52" s="356" t="str">
        <f>IF('Data Entry'!G34="","",'Data Entry'!G34)</f>
        <v>Boat Loan</v>
      </c>
      <c r="AE52" s="357">
        <f>IF('Data Entry'!J34="","",'Data Entry'!J34)</f>
        <v>300</v>
      </c>
      <c r="AF52" s="402">
        <f>IF('Data Entry'!I34="","",'Data Entry'!I34)</f>
        <v>22000</v>
      </c>
      <c r="AI52" s="1153">
        <f>IF(A23="","",--TEXT(A23,"dd"))</f>
        <v>19</v>
      </c>
      <c r="AJ52" s="1154"/>
      <c r="AK52" s="1154"/>
      <c r="AL52" s="1155"/>
      <c r="AM52" s="1153">
        <f>IF(C23="","",--TEXT(C23,"dd"))</f>
        <v>20</v>
      </c>
      <c r="AN52" s="1154"/>
      <c r="AO52" s="1154"/>
      <c r="AP52" s="1155"/>
      <c r="AQ52" s="1153">
        <f>IF(E23="","",--TEXT(E23,"dd"))</f>
        <v>21</v>
      </c>
      <c r="AR52" s="1154"/>
      <c r="AS52" s="1154"/>
      <c r="AT52" s="1155"/>
      <c r="AU52" s="1153">
        <f>IF(G23="","",--TEXT(G23,"dd"))</f>
        <v>22</v>
      </c>
      <c r="AV52" s="1154"/>
      <c r="AW52" s="1154"/>
      <c r="AX52" s="1155"/>
      <c r="AY52" s="1153">
        <f>IF(I23="","",--TEXT(I23,"dd"))</f>
        <v>23</v>
      </c>
      <c r="AZ52" s="1154"/>
      <c r="BA52" s="1154"/>
      <c r="BB52" s="1155"/>
      <c r="BC52" s="1153">
        <f>IF(K23="","",--TEXT(K23,"dd"))</f>
        <v>24</v>
      </c>
      <c r="BD52" s="1154"/>
      <c r="BE52" s="1154"/>
      <c r="BF52" s="1155"/>
      <c r="BG52" s="1153">
        <f>IF(M23="","",--TEXT(M23,"dd"))</f>
        <v>25</v>
      </c>
      <c r="BH52" s="1154"/>
      <c r="BI52" s="1154"/>
      <c r="BJ52" s="1155"/>
      <c r="BL52" s="412" t="str">
        <f ca="1">IF(OR(BM52="",BM52=0),"",MAX(BL$5:BL51)+1)</f>
        <v/>
      </c>
      <c r="BM52" s="316" t="str">
        <f ca="1">IFERROR(INDEX($AJ$6:$AJ$17, ROWS(BM$4:$BM50)), IFERROR(INDEX($AN$6:$AN$17, ROWS(BM$4:$BM50)-ROWS($AJ$6:$AJ$17)), IFERROR(INDEX($AR$6:$AR$17, ROWS(BM$4:$BM50)-ROWS($AJ$6:$AJ$17)-ROWS($AN$6:$AN$17)),IFERROR(INDEX($AV$6:$AV$17, ROWS(BM$4:$BM50)-ROWS($AJ$6:$AJ$17)-ROWS($AN$6:$AN$17)-ROWS($AR$6:$AR$17)),IFERROR(INDEX($AZ$6:$AZ$17, ROWS(BM$4:$BM50)-ROWS($AJ$6:$AJ$17)-ROWS($AN$6:$AN$17)-ROWS($AR$6:$AR$17)-ROWS($AV$6:$AV$17)),IFERROR(INDEX($BD$6:$BD$17, ROWS(BM$4:$BM50)-ROWS($AJ$6:$AJ$17)-ROWS($AN$6:$AN$17)-ROWS($AR$6:$AR$17)-ROWS($AV$6:$AV$17)-ROWS($AZ$6:$AZ$17)),IFERROR(INDEX($BH$6:$BH$17, ROWS(BM$4:$BM50)-ROWS($AJ$6:$AJ$17)-ROWS($AN$6:$AN$17)-ROWS($AR$6:$AR$17)-ROWS($AV$6:$AV$17)-ROWS($AZ$6:$AZ$17)-ROWS($BD$6:$BD$17)), "")))))))</f>
        <v/>
      </c>
      <c r="BN52" s="316" t="str">
        <f t="shared" ca="1" si="30"/>
        <v/>
      </c>
      <c r="BO52" s="316" t="str">
        <f ca="1">IF(OR(BP52="",BP52=0),"",MAX(BO$5:BO51)+1)</f>
        <v/>
      </c>
      <c r="BP52" s="316" t="str">
        <f ca="1">IFERROR(INDEX($AK$6:$AK$17, ROWS($BP$4:BP50)), IFERROR(INDEX($AO$6:$AO$17, ROWS($BP$4:BP50)-ROWS($AK$6:$AK$17)), IFERROR(INDEX($AS$6:$AS$17, ROWS($BP$4:BP50)-ROWS($AK$6:$AK$17)-ROWS($AO$6:$AO$17)),IFERROR(INDEX($AW$6:$AW$17, ROWS($BP$4:BP50)-ROWS($AK$6:$AK$17)-ROWS($AO$6:$AO$17)-ROWS($AS$6:$AS$17)),IFERROR(INDEX($BA$6:$BA$17, ROWS($BP$4:BP50)-ROWS($AK$6:$AK$17)-ROWS($AO$6:$AO$17)-ROWS($AS$6:$AS$17)-ROWS($AW$6:$AW$17)),IFERROR(INDEX($BE$6:$BE$17, ROWS($BP$4:BP50)-ROWS($AK$6:$AK$17)-ROWS($AO$6:$AO$17)-ROWS($AS$6:$AS$17)-ROWS($AW$6:$AW$17)-ROWS($BA$6:$BA$17)),IFERROR(INDEX($BI$6:$BI$17, ROWS($BP$4:BP50)-ROWS($AK$6:$AK$17)-ROWS($AO$6:$AO$17)-ROWS($AS$6:$AS$17)-ROWS($AW$6:$AW$17)-ROWS($BA$6:$BA$17)-ROWS($BE$6:$BE$17)), "")))))))</f>
        <v/>
      </c>
      <c r="BQ52" s="316" t="str">
        <f t="shared" ca="1" si="31"/>
        <v/>
      </c>
      <c r="BR52" s="413" t="str">
        <f t="shared" ca="1" si="32"/>
        <v/>
      </c>
      <c r="BS52" s="412" t="str">
        <f ca="1">IF(OR(BT52="",BT52=0),"",MAX(BS$5:BS51)+1)</f>
        <v/>
      </c>
      <c r="BT52" s="316" t="str">
        <f ca="1">IFERROR(INDEX($AJ$22:$AJ$33, ROWS($BT$4:BT50)), IFERROR(INDEX($AN$22:$AN$33, ROWS($BT$4:BT50)-ROWS($AJ$22:$AJ$33)), IFERROR(INDEX($AR$22:$AR$33, ROWS($BT$4:BT50)-ROWS($AJ$22:$AJ$33)-ROWS($AN$22:$AN$33)),IFERROR(INDEX($AV$22:$AV$33, ROWS($BT$4:BT50)-ROWS($AJ$22:$AJ$33)-ROWS($AN$22:$AN$33)-ROWS($AR$22:$AR$33)),IFERROR(INDEX($AZ$22:$AZ$33, ROWS($BT$4:BT50)-ROWS($AJ$22:$AJ$33)-ROWS($AN$22:$AN$33)-ROWS($AR$22:$AR$33)-ROWS($AV$22:$AV$33)),IFERROR(INDEX($BD$22:$BD$33, ROWS($BT$4:BT50)-ROWS($AJ$22:$AJ$33)-ROWS($AN$22:$AN$33)-ROWS($AR$22:$AR$33)-ROWS($AV$22:$AV$33)-ROWS($AZ$22:$AZ$33)),IFERROR(INDEX($BH$22:$BH$33, ROWS($BT$4:BT50)-ROWS($AJ$22:$AJ$33)-ROWS($AN$22:$AN$33)-ROWS($AR$22:$AR$33)-ROWS($AV$22:$AV$33)-ROWS($AZ$22:$AZ$33)-ROWS($BD$22:$BD$33)), "")))))))</f>
        <v/>
      </c>
      <c r="BU52" s="316" t="str">
        <f t="shared" ca="1" si="33"/>
        <v/>
      </c>
      <c r="BV52" s="316" t="str">
        <f ca="1">IF(OR(BW52="",BW52=0),"",MAX(BV$5:BV51)+1)</f>
        <v/>
      </c>
      <c r="BW52" s="316" t="str">
        <f ca="1">IFERROR(INDEX($AK$22:$AK$33, ROWS($BW$4:BW50)), IFERROR(INDEX($AO$22:$AO$33, ROWS($BW$4:BW50)-ROWS($AK$22:$AK$33)), IFERROR(INDEX($AS$22:$AS$33, ROWS($BW$4:BW50)-ROWS($AK$22:$AK$33)-ROWS($AO$22:$AO$33)),IFERROR(INDEX($AW$22:$AW$33, ROWS($BW$4:BW50)-ROWS($AK$22:$AK$33)-ROWS($AO$22:$AO$33)-ROWS($AS$22:$AS$33)),IFERROR(INDEX($BA$22:$BA$33, ROWS($BW$4:BW50)-ROWS($AK$22:$AK$33)-ROWS($AO$22:$AO$33)-ROWS($AS$22:$AS$33)-ROWS($AW$22:$AW$33)),IFERROR(INDEX($BE$22:$BE$33, ROWS($BW$4:BW50)-ROWS($AK$22:$AK$33)-ROWS($AO$22:$AO$33)-ROWS($AS$22:$AS$33)-ROWS($AW$22:$AW$33)-ROWS($BA$22:$BA$33)),IFERROR(INDEX($BI$22:$BI$33, ROWS($BW$4:BW50)-ROWS($AK$22:$AK$33)-ROWS($AO$22:$AO$33)-ROWS($AS$22:$AS$33)-ROWS($AW$22:$AW$33)-ROWS($BA$22:$BA$33)-ROWS($BE$22:$BE$33)), "")))))))</f>
        <v/>
      </c>
      <c r="BX52" s="316" t="str">
        <f t="shared" ca="1" si="34"/>
        <v/>
      </c>
      <c r="BY52" s="413" t="str">
        <f t="shared" ca="1" si="35"/>
        <v/>
      </c>
      <c r="BZ52" s="412" t="str">
        <f ca="1">IF(OR(CA52="",CA52=0),"",MAX(BZ$5:BZ51)+1)</f>
        <v/>
      </c>
      <c r="CA52" s="316" t="str">
        <f ca="1">IFERROR(INDEX($AJ$38:$AJ$49, ROWS($CA$4:CA50)), IFERROR(INDEX($AN$38:$AN$49, ROWS($CA$4:CA50)-ROWS($AJ$38:$AJ$49)), IFERROR(INDEX($AR$38:$AR$49, ROWS($CA$4:CA50)-ROWS($AJ$38:$AJ$49)-ROWS($AN$38:$AN$49)),IFERROR(INDEX($AV$38:$AV$49, ROWS($CA$4:CA50)-ROWS($AJ$38:$AJ$49)-ROWS($AN$38:$AN$49)-ROWS($AR$38:$AR$49)),IFERROR(INDEX($AZ$38:$AZ$49, ROWS($CA$4:CA50)-ROWS($AJ$38:$AJ$49)-ROWS($AN$38:$AN$49)-ROWS($AR$38:$AR$49)-ROWS($AV$38:$AV$49)),IFERROR(INDEX($BD$38:$BD$49, ROWS($CA$4:CA50)-ROWS($AJ$38:$AJ$49)-ROWS($AN$38:$AN$49)-ROWS($AR$38:$AR$49)-ROWS($AV$38:$AV$49)-ROWS($AZ$38:$AZ$49)),IFERROR(INDEX($BH$38:$BH$49, ROWS($CA$4:CA50)-ROWS($AJ$38:$AJ$49)-ROWS($AN$38:$AN$49)-ROWS($AR$38:$AR$49)-ROWS($AV$38:$AV$49)-ROWS($AZ$38:$AZ$49)-ROWS($BD$38:$BD$49)), "")))))))</f>
        <v/>
      </c>
      <c r="CB52" s="316" t="str">
        <f t="shared" ca="1" si="36"/>
        <v/>
      </c>
      <c r="CC52" s="316" t="str">
        <f ca="1">IF(OR(CD52="",CD52=0),"",MAX(CC$5:CC51)+1)</f>
        <v/>
      </c>
      <c r="CD52" s="316" t="str">
        <f ca="1">IFERROR(INDEX($AK$38:$AK$49, ROWS($CD$4:CD50)), IFERROR(INDEX($AO$38:$AO$49, ROWS($CD$4:CD50)-ROWS($AK$38:$AK$49)), IFERROR(INDEX($AS$38:$AS$49, ROWS($CD$4:CD50)-ROWS($AK$38:$AK$49)-ROWS($AO$38:$AO$49)),IFERROR(INDEX($AW$38:$AW$49, ROWS($CD$4:CD50)-ROWS($AK$38:$AK$49)-ROWS($AO$38:$AO$49)-ROWS($AS$38:$AS$49)),IFERROR(INDEX($BA$38:$BA$49, ROWS($CD$4:CD50)-ROWS($AK$38:$AK$49)-ROWS($AO$38:$AO$49)-ROWS($AS$38:$AS$49)-ROWS($AW$38:$AW$49)),IFERROR(INDEX($BE$38:$BE$49, ROWS($CD$4:CD50)-ROWS($AK$38:$AK$49)-ROWS($AO$38:$AO$49)-ROWS($AS$38:$AS$49)-ROWS($AW$38:$AW$49)-ROWS($BA$38:$BA$49)),IFERROR(INDEX($BI$38:$BI$49, ROWS($CD$4:CD50)-ROWS($AK$38:$AK$49)-ROWS($AO$38:$AO$49)-ROWS($AS$38:$AS$49)-ROWS($AW$38:$AW$49)-ROWS($BA$38:$BA$49)-ROWS($BE$38:$BE$49)), "")))))))</f>
        <v/>
      </c>
      <c r="CE52" s="316" t="str">
        <f t="shared" ca="1" si="37"/>
        <v/>
      </c>
      <c r="CF52" s="413" t="str">
        <f t="shared" ca="1" si="38"/>
        <v/>
      </c>
      <c r="CG52" s="412" t="str">
        <f ca="1">IF(OR(CH52="",CH52=0),"",MAX(CG$5:CG51)+1)</f>
        <v/>
      </c>
      <c r="CH52" s="316" t="str">
        <f ca="1">IFERROR(INDEX($AJ$54:$AJ$65, ROWS($CH$4:CH50)), IFERROR(INDEX($AN$54:$AN$65, ROWS($CH$4:CH50)-ROWS($AJ$54:$AJ$65)), IFERROR(INDEX($AR$54:$AR$65, ROWS($CH$4:CH50)-ROWS($AJ$54:$AJ$65)-ROWS($AN$54:$AN$65)),IFERROR(INDEX($AV$54:$AV$65, ROWS($CH$4:CH50)-ROWS($AJ$54:$AJ$65)-ROWS($AN$54:$AN$65)-ROWS($AR$54:$AR$65)),IFERROR(INDEX($AZ$54:$AZ$65, ROWS($CH$4:CH50)-ROWS($AJ$54:$AJ$65)-ROWS($AN$54:$AN$65)-ROWS($AR$54:$AR$65)-ROWS($AV$54:$AV$65)),IFERROR(INDEX($BD$54:$BD$65, ROWS($CH$4:CH50)-ROWS($AJ$54:$AJ$65)-ROWS($AN$54:$AN$65)-ROWS($AR$54:$AR$65)-ROWS($AV$54:$AV$65)-ROWS($AZ$54:$AZ$65)),IFERROR(INDEX($BH$54:$BH$65, ROWS($CH$4:CH50)-ROWS($AJ$54:$AJ$65)-ROWS($AN$54:$AN$65)-ROWS($AR$54:$AR$65)-ROWS($AV$54:$AV$65)-ROWS($AZ$54:$AZ$65)-ROWS($BD$54:$BD$65)), "")))))))</f>
        <v/>
      </c>
      <c r="CI52" s="316" t="str">
        <f t="shared" ca="1" si="39"/>
        <v/>
      </c>
      <c r="CJ52" s="316" t="str">
        <f ca="1">IF(OR(CK52="",CK52=0),"",MAX(CJ$5:CJ51)+1)</f>
        <v/>
      </c>
      <c r="CK52" s="316" t="str">
        <f ca="1">IFERROR(INDEX($AK$54:$AK$65, ROWS($CK$4:CK50)), IFERROR(INDEX($AO$54:$AO$65, ROWS($CK$4:CK50)-ROWS($AK$54:$AK$65)), IFERROR(INDEX($AS$54:$AS$65, ROWS($CK$4:CK50)-ROWS($AK$54:$AK$65)-ROWS($AO$54:$AO$65)),IFERROR(INDEX($AW$54:$AW$65, ROWS($CK$4:CK50)-ROWS($AK$54:$AK$65)-ROWS($AO$54:$AO$65)-ROWS($AS$54:$AS$65)),IFERROR(INDEX($BA$54:$BA$65, ROWS($CK$4:CK50)-ROWS($AK$54:$AK$65)-ROWS($AO$54:$AO$65)-ROWS($AS$54:$AS$65)-ROWS($AW$54:$AW$65)),IFERROR(INDEX($BE$54:$BE$65, ROWS($CK$4:CK50)-ROWS($AK$54:$AK$65)-ROWS($AO$54:$AO$65)-ROWS($AS$54:$AS$65)-ROWS($AW$54:$AW$65)-ROWS($BA$54:$BA$65)),IFERROR(INDEX($BI$54:$BI$65, ROWS($CK$4:CK50)-ROWS($AK$54:$AK$65)-ROWS($AO$54:$AO$65)-ROWS($AS$54:$AS$65)-ROWS($AW$54:$AW$65)-ROWS($BA$54:$BA$65)-ROWS($BE$54:$BE$65)), "")))))))</f>
        <v/>
      </c>
      <c r="CL52" s="316" t="str">
        <f t="shared" ca="1" si="40"/>
        <v/>
      </c>
      <c r="CM52" s="413" t="str">
        <f t="shared" ca="1" si="41"/>
        <v/>
      </c>
      <c r="CN52" s="412" t="str">
        <f>IF(OR(CO52="",CO52=0),"",MAX(CN$5:CN51)+1)</f>
        <v/>
      </c>
      <c r="CO52" s="316">
        <f>IFERROR(INDEX($AJ$70:$AJ$81, ROWS($CO$4:CO50)), IFERROR(INDEX($AN$70:$AN$81, ROWS($CO$4:CO50)-ROWS($AJ$70:$AJ$81)), IFERROR(INDEX($AR$70:$AR$81, ROWS($CO$4:CO50)-ROWS($AJ$70:$AJ$81)-ROWS($AN$70:$AN$81)),IFERROR(INDEX($AV$70:$AV$81, ROWS($CO$4:CO50)-ROWS($AJ$70:$AJ$81)-ROWS($AN$70:$AN$81)-ROWS($AR$70:$AR$81)),IFERROR(INDEX($AZ$70:$AZ$81, ROWS($CO$4:CO50)-ROWS($AJ$70:$AJ$81)-ROWS($AN$70:$AN$81)-ROWS($AR$70:$AR$81)-ROWS($AV$70:$AV$81)),IFERROR(INDEX($BD$70:$BD$81, ROWS($CO$4:CO50)-ROWS($AJ$70:$AJ$81)-ROWS($AN$70:$AN$81)-ROWS($AR$70:$AR$81)-ROWS($AV$70:$AV$81)-ROWS($AZ$70:$AZ$81)),IFERROR(INDEX($BH$70:$BH$81, ROWS($CO$4:CO50)-ROWS($AJ$70:$AJ$81)-ROWS($AN$70:$AN$81)-ROWS($AR$70:$AR$81)-ROWS($AV$70:$AV$81)-ROWS($AZ$70:$AZ$81)-ROWS($BD$70:$BD$81)), "")))))))</f>
        <v>0</v>
      </c>
      <c r="CP52" s="316" t="str">
        <f t="shared" ca="1" si="42"/>
        <v/>
      </c>
      <c r="CQ52" s="316" t="str">
        <f>IF(OR(CR52="",CR52=0),"",MAX(CQ$5:CQ51)+1)</f>
        <v/>
      </c>
      <c r="CR52" s="316">
        <f>IFERROR(INDEX($AK$70:$AK$81, ROWS($CR$4:CR50)), IFERROR(INDEX($AO$70:$AO$81, ROWS($CR$4:CR50)-ROWS($AK$70:$AK$81)), IFERROR(INDEX($AS$70:$AS$81, ROWS($CR$4:CR50)-ROWS($AK$70:$AK$81)-ROWS($AO$70:$AO$81)),IFERROR(INDEX($AW$70:$AW$81, ROWS($CR$4:CR50)-ROWS($AK$70:$AK$81)-ROWS($AO$70:$AO$81)-ROWS($AS$70:$AS$81)),IFERROR(INDEX($BA$70:$BA$81, ROWS($CR$4:CR50)-ROWS($AK$70:$AK$81)-ROWS($AO$70:$AO$81)-ROWS($AS$70:$AS$81)-ROWS($AW$70:$AW$81)),IFERROR(INDEX($BE$70:$BE$81, ROWS($CR$4:CR50)-ROWS($AK$70:$AK$81)-ROWS($AO$70:$AO$81)-ROWS($AS$70:$AS$81)-ROWS($AW$70:$AW$81)-ROWS($BA$70:$BA$81)),IFERROR(INDEX($BI$70:$BI$81, ROWS($CR$4:CR50)-ROWS($AK$70:$AK$81)-ROWS($AO$70:$AO$81)-ROWS($AS$70:$AS$81)-ROWS($AW$70:$AW$81)-ROWS($BA$70:$BA$81)-ROWS($BE$70:$BE$81)), "")))))))</f>
        <v>0</v>
      </c>
      <c r="CS52" s="316" t="str">
        <f t="shared" ca="1" si="43"/>
        <v/>
      </c>
      <c r="CT52" s="413" t="str">
        <f t="shared" ca="1" si="44"/>
        <v/>
      </c>
      <c r="CU52" s="412" t="str">
        <f>IF(OR(CV52="",CV52=0),"",MAX(CU$5:CU51)+1)</f>
        <v/>
      </c>
      <c r="CV52" s="316" t="str">
        <f>IFERROR(INDEX($AJ$86:$AJ$97, ROWS($CV$4:CV50)), IFERROR(INDEX($AN$86:$AN$97, ROWS($CV$4:CV50)-ROWS($AJ$86:$AJ$97)), ""))</f>
        <v/>
      </c>
      <c r="CW52" s="316" t="str">
        <f t="shared" si="45"/>
        <v/>
      </c>
      <c r="CX52" s="316" t="str">
        <f>IF(OR(CY52="",CY52=0),"",MAX(CX$5:CX51)+1)</f>
        <v/>
      </c>
      <c r="CY52" s="316" t="str">
        <f>IFERROR(INDEX($AK$86:$AK$97, ROWS($CY$4:CY50)), IFERROR(INDEX($AO$86:$AO$97, ROWS($CY$4:CY50)-ROWS($AK$86:$AK$97)), ""))</f>
        <v/>
      </c>
      <c r="CZ52" s="316" t="str">
        <f t="shared" si="46"/>
        <v/>
      </c>
      <c r="DA52" s="413" t="str">
        <f t="shared" si="47"/>
        <v/>
      </c>
      <c r="DC52" s="438">
        <f ca="1">IF(OR(DD52="",DD52=0),"",MAX(DC$45:DC51)+1)</f>
        <v>6</v>
      </c>
      <c r="DD52" s="434" t="str">
        <f t="shared" ca="1" si="130"/>
        <v>D. Store Card 2</v>
      </c>
      <c r="DE52" s="413">
        <f t="shared" ca="1" si="131"/>
        <v>30</v>
      </c>
      <c r="DF52" s="431" t="str">
        <f ca="1">IF(OR(DG52="",DG52=0),"",MAX(DF$45:DF51)+1)</f>
        <v/>
      </c>
      <c r="DG52" s="412" t="str">
        <f t="shared" ca="1" si="132"/>
        <v/>
      </c>
      <c r="DH52" s="413" t="str">
        <f t="shared" ca="1" si="133"/>
        <v/>
      </c>
      <c r="DI52" s="412" t="str">
        <f t="shared" ca="1" si="134"/>
        <v>Car Payment 1</v>
      </c>
      <c r="DJ52" s="413">
        <f t="shared" ca="1" si="135"/>
        <v>350</v>
      </c>
      <c r="DK52" s="412" t="str">
        <f t="shared" ca="1" si="136"/>
        <v/>
      </c>
      <c r="DL52" s="413" t="str">
        <f t="shared" ca="1" si="137"/>
        <v/>
      </c>
      <c r="DM52" s="292"/>
      <c r="DN52" s="1192" t="s">
        <v>505</v>
      </c>
      <c r="DO52" s="1193"/>
      <c r="DP52" s="443">
        <f ca="1">IF(DJ46="","",SUM(DJ46:DJ63))</f>
        <v>1294.95</v>
      </c>
      <c r="DQ52" s="1192" t="s">
        <v>506</v>
      </c>
      <c r="DR52" s="1193"/>
      <c r="DS52" s="444">
        <f ca="1">IF(DL46="","",SUM(DL46:DL63))</f>
        <v>2150</v>
      </c>
    </row>
    <row r="53" spans="16:123" ht="15.75" thickBot="1" x14ac:dyDescent="0.35">
      <c r="P53" s="1177"/>
      <c r="Q53" s="1178"/>
      <c r="R53" s="453"/>
      <c r="S53" s="402"/>
      <c r="T53"/>
      <c r="U53" s="1177"/>
      <c r="V53" s="1178"/>
      <c r="W53" s="453"/>
      <c r="X53" s="402"/>
      <c r="AC53" s="358" t="str">
        <f>IF('Data Entry'!H35="","",'Data Entry'!H35)</f>
        <v/>
      </c>
      <c r="AD53" s="356" t="str">
        <f>IF('Data Entry'!G35="","",'Data Entry'!G35)</f>
        <v/>
      </c>
      <c r="AE53" s="357" t="str">
        <f>IF('Data Entry'!J35="","",'Data Entry'!J35)</f>
        <v/>
      </c>
      <c r="AF53" s="402" t="str">
        <f>IF('Data Entry'!I35="","",'Data Entry'!I35)</f>
        <v/>
      </c>
      <c r="AI53" s="312"/>
      <c r="AJ53" s="313" t="s">
        <v>483</v>
      </c>
      <c r="AK53" s="313" t="s">
        <v>13</v>
      </c>
      <c r="AL53" s="314" t="s">
        <v>11</v>
      </c>
      <c r="AM53" s="312"/>
      <c r="AN53" s="313" t="s">
        <v>483</v>
      </c>
      <c r="AO53" s="313" t="s">
        <v>13</v>
      </c>
      <c r="AP53" s="314" t="s">
        <v>11</v>
      </c>
      <c r="AQ53" s="312"/>
      <c r="AR53" s="313" t="s">
        <v>483</v>
      </c>
      <c r="AS53" s="313" t="s">
        <v>13</v>
      </c>
      <c r="AT53" s="314" t="s">
        <v>11</v>
      </c>
      <c r="AU53" s="312"/>
      <c r="AV53" s="313" t="s">
        <v>483</v>
      </c>
      <c r="AW53" s="313" t="s">
        <v>13</v>
      </c>
      <c r="AX53" s="314" t="s">
        <v>11</v>
      </c>
      <c r="AY53" s="312"/>
      <c r="AZ53" s="313" t="s">
        <v>483</v>
      </c>
      <c r="BA53" s="313" t="s">
        <v>13</v>
      </c>
      <c r="BB53" s="314" t="s">
        <v>11</v>
      </c>
      <c r="BC53" s="312"/>
      <c r="BD53" s="313" t="s">
        <v>483</v>
      </c>
      <c r="BE53" s="313" t="s">
        <v>13</v>
      </c>
      <c r="BF53" s="314" t="s">
        <v>11</v>
      </c>
      <c r="BG53" s="312"/>
      <c r="BH53" s="313" t="s">
        <v>483</v>
      </c>
      <c r="BI53" s="313" t="s">
        <v>13</v>
      </c>
      <c r="BJ53" s="314" t="s">
        <v>11</v>
      </c>
      <c r="BL53" s="412" t="str">
        <f ca="1">IF(OR(BM53="",BM53=0),"",MAX(BL$5:BL52)+1)</f>
        <v/>
      </c>
      <c r="BM53" s="316" t="str">
        <f ca="1">IFERROR(INDEX($AJ$6:$AJ$17, ROWS(BM$4:$BM51)), IFERROR(INDEX($AN$6:$AN$17, ROWS(BM$4:$BM51)-ROWS($AJ$6:$AJ$17)), IFERROR(INDEX($AR$6:$AR$17, ROWS(BM$4:$BM51)-ROWS($AJ$6:$AJ$17)-ROWS($AN$6:$AN$17)),IFERROR(INDEX($AV$6:$AV$17, ROWS(BM$4:$BM51)-ROWS($AJ$6:$AJ$17)-ROWS($AN$6:$AN$17)-ROWS($AR$6:$AR$17)),IFERROR(INDEX($AZ$6:$AZ$17, ROWS(BM$4:$BM51)-ROWS($AJ$6:$AJ$17)-ROWS($AN$6:$AN$17)-ROWS($AR$6:$AR$17)-ROWS($AV$6:$AV$17)),IFERROR(INDEX($BD$6:$BD$17, ROWS(BM$4:$BM51)-ROWS($AJ$6:$AJ$17)-ROWS($AN$6:$AN$17)-ROWS($AR$6:$AR$17)-ROWS($AV$6:$AV$17)-ROWS($AZ$6:$AZ$17)),IFERROR(INDEX($BH$6:$BH$17, ROWS(BM$4:$BM51)-ROWS($AJ$6:$AJ$17)-ROWS($AN$6:$AN$17)-ROWS($AR$6:$AR$17)-ROWS($AV$6:$AV$17)-ROWS($AZ$6:$AZ$17)-ROWS($BD$6:$BD$17)), "")))))))</f>
        <v/>
      </c>
      <c r="BN53" s="316" t="str">
        <f t="shared" ca="1" si="30"/>
        <v/>
      </c>
      <c r="BO53" s="316" t="str">
        <f ca="1">IF(OR(BP53="",BP53=0),"",MAX(BO$5:BO52)+1)</f>
        <v/>
      </c>
      <c r="BP53" s="316" t="str">
        <f ca="1">IFERROR(INDEX($AK$6:$AK$17, ROWS($BP$4:BP51)), IFERROR(INDEX($AO$6:$AO$17, ROWS($BP$4:BP51)-ROWS($AK$6:$AK$17)), IFERROR(INDEX($AS$6:$AS$17, ROWS($BP$4:BP51)-ROWS($AK$6:$AK$17)-ROWS($AO$6:$AO$17)),IFERROR(INDEX($AW$6:$AW$17, ROWS($BP$4:BP51)-ROWS($AK$6:$AK$17)-ROWS($AO$6:$AO$17)-ROWS($AS$6:$AS$17)),IFERROR(INDEX($BA$6:$BA$17, ROWS($BP$4:BP51)-ROWS($AK$6:$AK$17)-ROWS($AO$6:$AO$17)-ROWS($AS$6:$AS$17)-ROWS($AW$6:$AW$17)),IFERROR(INDEX($BE$6:$BE$17, ROWS($BP$4:BP51)-ROWS($AK$6:$AK$17)-ROWS($AO$6:$AO$17)-ROWS($AS$6:$AS$17)-ROWS($AW$6:$AW$17)-ROWS($BA$6:$BA$17)),IFERROR(INDEX($BI$6:$BI$17, ROWS($BP$4:BP51)-ROWS($AK$6:$AK$17)-ROWS($AO$6:$AO$17)-ROWS($AS$6:$AS$17)-ROWS($AW$6:$AW$17)-ROWS($BA$6:$BA$17)-ROWS($BE$6:$BE$17)), "")))))))</f>
        <v/>
      </c>
      <c r="BQ53" s="316" t="str">
        <f t="shared" ca="1" si="31"/>
        <v/>
      </c>
      <c r="BR53" s="413" t="str">
        <f t="shared" ca="1" si="32"/>
        <v/>
      </c>
      <c r="BS53" s="412" t="str">
        <f ca="1">IF(OR(BT53="",BT53=0),"",MAX(BS$5:BS52)+1)</f>
        <v/>
      </c>
      <c r="BT53" s="316" t="str">
        <f ca="1">IFERROR(INDEX($AJ$22:$AJ$33, ROWS($BT$4:BT51)), IFERROR(INDEX($AN$22:$AN$33, ROWS($BT$4:BT51)-ROWS($AJ$22:$AJ$33)), IFERROR(INDEX($AR$22:$AR$33, ROWS($BT$4:BT51)-ROWS($AJ$22:$AJ$33)-ROWS($AN$22:$AN$33)),IFERROR(INDEX($AV$22:$AV$33, ROWS($BT$4:BT51)-ROWS($AJ$22:$AJ$33)-ROWS($AN$22:$AN$33)-ROWS($AR$22:$AR$33)),IFERROR(INDEX($AZ$22:$AZ$33, ROWS($BT$4:BT51)-ROWS($AJ$22:$AJ$33)-ROWS($AN$22:$AN$33)-ROWS($AR$22:$AR$33)-ROWS($AV$22:$AV$33)),IFERROR(INDEX($BD$22:$BD$33, ROWS($BT$4:BT51)-ROWS($AJ$22:$AJ$33)-ROWS($AN$22:$AN$33)-ROWS($AR$22:$AR$33)-ROWS($AV$22:$AV$33)-ROWS($AZ$22:$AZ$33)),IFERROR(INDEX($BH$22:$BH$33, ROWS($BT$4:BT51)-ROWS($AJ$22:$AJ$33)-ROWS($AN$22:$AN$33)-ROWS($AR$22:$AR$33)-ROWS($AV$22:$AV$33)-ROWS($AZ$22:$AZ$33)-ROWS($BD$22:$BD$33)), "")))))))</f>
        <v/>
      </c>
      <c r="BU53" s="316" t="str">
        <f t="shared" ca="1" si="33"/>
        <v/>
      </c>
      <c r="BV53" s="316" t="str">
        <f ca="1">IF(OR(BW53="",BW53=0),"",MAX(BV$5:BV52)+1)</f>
        <v/>
      </c>
      <c r="BW53" s="316" t="str">
        <f ca="1">IFERROR(INDEX($AK$22:$AK$33, ROWS($BW$4:BW51)), IFERROR(INDEX($AO$22:$AO$33, ROWS($BW$4:BW51)-ROWS($AK$22:$AK$33)), IFERROR(INDEX($AS$22:$AS$33, ROWS($BW$4:BW51)-ROWS($AK$22:$AK$33)-ROWS($AO$22:$AO$33)),IFERROR(INDEX($AW$22:$AW$33, ROWS($BW$4:BW51)-ROWS($AK$22:$AK$33)-ROWS($AO$22:$AO$33)-ROWS($AS$22:$AS$33)),IFERROR(INDEX($BA$22:$BA$33, ROWS($BW$4:BW51)-ROWS($AK$22:$AK$33)-ROWS($AO$22:$AO$33)-ROWS($AS$22:$AS$33)-ROWS($AW$22:$AW$33)),IFERROR(INDEX($BE$22:$BE$33, ROWS($BW$4:BW51)-ROWS($AK$22:$AK$33)-ROWS($AO$22:$AO$33)-ROWS($AS$22:$AS$33)-ROWS($AW$22:$AW$33)-ROWS($BA$22:$BA$33)),IFERROR(INDEX($BI$22:$BI$33, ROWS($BW$4:BW51)-ROWS($AK$22:$AK$33)-ROWS($AO$22:$AO$33)-ROWS($AS$22:$AS$33)-ROWS($AW$22:$AW$33)-ROWS($BA$22:$BA$33)-ROWS($BE$22:$BE$33)), "")))))))</f>
        <v/>
      </c>
      <c r="BX53" s="316" t="str">
        <f t="shared" ca="1" si="34"/>
        <v/>
      </c>
      <c r="BY53" s="413" t="str">
        <f t="shared" ca="1" si="35"/>
        <v/>
      </c>
      <c r="BZ53" s="412" t="str">
        <f ca="1">IF(OR(CA53="",CA53=0),"",MAX(BZ$5:BZ52)+1)</f>
        <v/>
      </c>
      <c r="CA53" s="316" t="str">
        <f ca="1">IFERROR(INDEX($AJ$38:$AJ$49, ROWS($CA$4:CA51)), IFERROR(INDEX($AN$38:$AN$49, ROWS($CA$4:CA51)-ROWS($AJ$38:$AJ$49)), IFERROR(INDEX($AR$38:$AR$49, ROWS($CA$4:CA51)-ROWS($AJ$38:$AJ$49)-ROWS($AN$38:$AN$49)),IFERROR(INDEX($AV$38:$AV$49, ROWS($CA$4:CA51)-ROWS($AJ$38:$AJ$49)-ROWS($AN$38:$AN$49)-ROWS($AR$38:$AR$49)),IFERROR(INDEX($AZ$38:$AZ$49, ROWS($CA$4:CA51)-ROWS($AJ$38:$AJ$49)-ROWS($AN$38:$AN$49)-ROWS($AR$38:$AR$49)-ROWS($AV$38:$AV$49)),IFERROR(INDEX($BD$38:$BD$49, ROWS($CA$4:CA51)-ROWS($AJ$38:$AJ$49)-ROWS($AN$38:$AN$49)-ROWS($AR$38:$AR$49)-ROWS($AV$38:$AV$49)-ROWS($AZ$38:$AZ$49)),IFERROR(INDEX($BH$38:$BH$49, ROWS($CA$4:CA51)-ROWS($AJ$38:$AJ$49)-ROWS($AN$38:$AN$49)-ROWS($AR$38:$AR$49)-ROWS($AV$38:$AV$49)-ROWS($AZ$38:$AZ$49)-ROWS($BD$38:$BD$49)), "")))))))</f>
        <v/>
      </c>
      <c r="CB53" s="316" t="str">
        <f t="shared" ca="1" si="36"/>
        <v/>
      </c>
      <c r="CC53" s="316" t="str">
        <f ca="1">IF(OR(CD53="",CD53=0),"",MAX(CC$5:CC52)+1)</f>
        <v/>
      </c>
      <c r="CD53" s="316" t="str">
        <f ca="1">IFERROR(INDEX($AK$38:$AK$49, ROWS($CD$4:CD51)), IFERROR(INDEX($AO$38:$AO$49, ROWS($CD$4:CD51)-ROWS($AK$38:$AK$49)), IFERROR(INDEX($AS$38:$AS$49, ROWS($CD$4:CD51)-ROWS($AK$38:$AK$49)-ROWS($AO$38:$AO$49)),IFERROR(INDEX($AW$38:$AW$49, ROWS($CD$4:CD51)-ROWS($AK$38:$AK$49)-ROWS($AO$38:$AO$49)-ROWS($AS$38:$AS$49)),IFERROR(INDEX($BA$38:$BA$49, ROWS($CD$4:CD51)-ROWS($AK$38:$AK$49)-ROWS($AO$38:$AO$49)-ROWS($AS$38:$AS$49)-ROWS($AW$38:$AW$49)),IFERROR(INDEX($BE$38:$BE$49, ROWS($CD$4:CD51)-ROWS($AK$38:$AK$49)-ROWS($AO$38:$AO$49)-ROWS($AS$38:$AS$49)-ROWS($AW$38:$AW$49)-ROWS($BA$38:$BA$49)),IFERROR(INDEX($BI$38:$BI$49, ROWS($CD$4:CD51)-ROWS($AK$38:$AK$49)-ROWS($AO$38:$AO$49)-ROWS($AS$38:$AS$49)-ROWS($AW$38:$AW$49)-ROWS($BA$38:$BA$49)-ROWS($BE$38:$BE$49)), "")))))))</f>
        <v/>
      </c>
      <c r="CE53" s="316" t="str">
        <f t="shared" ca="1" si="37"/>
        <v/>
      </c>
      <c r="CF53" s="413" t="str">
        <f t="shared" ca="1" si="38"/>
        <v/>
      </c>
      <c r="CG53" s="412" t="str">
        <f ca="1">IF(OR(CH53="",CH53=0),"",MAX(CG$5:CG52)+1)</f>
        <v/>
      </c>
      <c r="CH53" s="316" t="str">
        <f ca="1">IFERROR(INDEX($AJ$54:$AJ$65, ROWS($CH$4:CH51)), IFERROR(INDEX($AN$54:$AN$65, ROWS($CH$4:CH51)-ROWS($AJ$54:$AJ$65)), IFERROR(INDEX($AR$54:$AR$65, ROWS($CH$4:CH51)-ROWS($AJ$54:$AJ$65)-ROWS($AN$54:$AN$65)),IFERROR(INDEX($AV$54:$AV$65, ROWS($CH$4:CH51)-ROWS($AJ$54:$AJ$65)-ROWS($AN$54:$AN$65)-ROWS($AR$54:$AR$65)),IFERROR(INDEX($AZ$54:$AZ$65, ROWS($CH$4:CH51)-ROWS($AJ$54:$AJ$65)-ROWS($AN$54:$AN$65)-ROWS($AR$54:$AR$65)-ROWS($AV$54:$AV$65)),IFERROR(INDEX($BD$54:$BD$65, ROWS($CH$4:CH51)-ROWS($AJ$54:$AJ$65)-ROWS($AN$54:$AN$65)-ROWS($AR$54:$AR$65)-ROWS($AV$54:$AV$65)-ROWS($AZ$54:$AZ$65)),IFERROR(INDEX($BH$54:$BH$65, ROWS($CH$4:CH51)-ROWS($AJ$54:$AJ$65)-ROWS($AN$54:$AN$65)-ROWS($AR$54:$AR$65)-ROWS($AV$54:$AV$65)-ROWS($AZ$54:$AZ$65)-ROWS($BD$54:$BD$65)), "")))))))</f>
        <v/>
      </c>
      <c r="CI53" s="316" t="str">
        <f t="shared" ca="1" si="39"/>
        <v/>
      </c>
      <c r="CJ53" s="316" t="str">
        <f ca="1">IF(OR(CK53="",CK53=0),"",MAX(CJ$5:CJ52)+1)</f>
        <v/>
      </c>
      <c r="CK53" s="316" t="str">
        <f ca="1">IFERROR(INDEX($AK$54:$AK$65, ROWS($CK$4:CK51)), IFERROR(INDEX($AO$54:$AO$65, ROWS($CK$4:CK51)-ROWS($AK$54:$AK$65)), IFERROR(INDEX($AS$54:$AS$65, ROWS($CK$4:CK51)-ROWS($AK$54:$AK$65)-ROWS($AO$54:$AO$65)),IFERROR(INDEX($AW$54:$AW$65, ROWS($CK$4:CK51)-ROWS($AK$54:$AK$65)-ROWS($AO$54:$AO$65)-ROWS($AS$54:$AS$65)),IFERROR(INDEX($BA$54:$BA$65, ROWS($CK$4:CK51)-ROWS($AK$54:$AK$65)-ROWS($AO$54:$AO$65)-ROWS($AS$54:$AS$65)-ROWS($AW$54:$AW$65)),IFERROR(INDEX($BE$54:$BE$65, ROWS($CK$4:CK51)-ROWS($AK$54:$AK$65)-ROWS($AO$54:$AO$65)-ROWS($AS$54:$AS$65)-ROWS($AW$54:$AW$65)-ROWS($BA$54:$BA$65)),IFERROR(INDEX($BI$54:$BI$65, ROWS($CK$4:CK51)-ROWS($AK$54:$AK$65)-ROWS($AO$54:$AO$65)-ROWS($AS$54:$AS$65)-ROWS($AW$54:$AW$65)-ROWS($BA$54:$BA$65)-ROWS($BE$54:$BE$65)), "")))))))</f>
        <v/>
      </c>
      <c r="CL53" s="316" t="str">
        <f t="shared" ca="1" si="40"/>
        <v/>
      </c>
      <c r="CM53" s="413" t="str">
        <f t="shared" ca="1" si="41"/>
        <v/>
      </c>
      <c r="CN53" s="412" t="str">
        <f>IF(OR(CO53="",CO53=0),"",MAX(CN$5:CN52)+1)</f>
        <v/>
      </c>
      <c r="CO53" s="316">
        <f>IFERROR(INDEX($AJ$70:$AJ$81, ROWS($CO$4:CO51)), IFERROR(INDEX($AN$70:$AN$81, ROWS($CO$4:CO51)-ROWS($AJ$70:$AJ$81)), IFERROR(INDEX($AR$70:$AR$81, ROWS($CO$4:CO51)-ROWS($AJ$70:$AJ$81)-ROWS($AN$70:$AN$81)),IFERROR(INDEX($AV$70:$AV$81, ROWS($CO$4:CO51)-ROWS($AJ$70:$AJ$81)-ROWS($AN$70:$AN$81)-ROWS($AR$70:$AR$81)),IFERROR(INDEX($AZ$70:$AZ$81, ROWS($CO$4:CO51)-ROWS($AJ$70:$AJ$81)-ROWS($AN$70:$AN$81)-ROWS($AR$70:$AR$81)-ROWS($AV$70:$AV$81)),IFERROR(INDEX($BD$70:$BD$81, ROWS($CO$4:CO51)-ROWS($AJ$70:$AJ$81)-ROWS($AN$70:$AN$81)-ROWS($AR$70:$AR$81)-ROWS($AV$70:$AV$81)-ROWS($AZ$70:$AZ$81)),IFERROR(INDEX($BH$70:$BH$81, ROWS($CO$4:CO51)-ROWS($AJ$70:$AJ$81)-ROWS($AN$70:$AN$81)-ROWS($AR$70:$AR$81)-ROWS($AV$70:$AV$81)-ROWS($AZ$70:$AZ$81)-ROWS($BD$70:$BD$81)), "")))))))</f>
        <v>0</v>
      </c>
      <c r="CP53" s="316" t="str">
        <f t="shared" ca="1" si="42"/>
        <v/>
      </c>
      <c r="CQ53" s="316" t="str">
        <f>IF(OR(CR53="",CR53=0),"",MAX(CQ$5:CQ52)+1)</f>
        <v/>
      </c>
      <c r="CR53" s="316">
        <f>IFERROR(INDEX($AK$70:$AK$81, ROWS($CR$4:CR51)), IFERROR(INDEX($AO$70:$AO$81, ROWS($CR$4:CR51)-ROWS($AK$70:$AK$81)), IFERROR(INDEX($AS$70:$AS$81, ROWS($CR$4:CR51)-ROWS($AK$70:$AK$81)-ROWS($AO$70:$AO$81)),IFERROR(INDEX($AW$70:$AW$81, ROWS($CR$4:CR51)-ROWS($AK$70:$AK$81)-ROWS($AO$70:$AO$81)-ROWS($AS$70:$AS$81)),IFERROR(INDEX($BA$70:$BA$81, ROWS($CR$4:CR51)-ROWS($AK$70:$AK$81)-ROWS($AO$70:$AO$81)-ROWS($AS$70:$AS$81)-ROWS($AW$70:$AW$81)),IFERROR(INDEX($BE$70:$BE$81, ROWS($CR$4:CR51)-ROWS($AK$70:$AK$81)-ROWS($AO$70:$AO$81)-ROWS($AS$70:$AS$81)-ROWS($AW$70:$AW$81)-ROWS($BA$70:$BA$81)),IFERROR(INDEX($BI$70:$BI$81, ROWS($CR$4:CR51)-ROWS($AK$70:$AK$81)-ROWS($AO$70:$AO$81)-ROWS($AS$70:$AS$81)-ROWS($AW$70:$AW$81)-ROWS($BA$70:$BA$81)-ROWS($BE$70:$BE$81)), "")))))))</f>
        <v>0</v>
      </c>
      <c r="CS53" s="316" t="str">
        <f t="shared" ca="1" si="43"/>
        <v/>
      </c>
      <c r="CT53" s="413" t="str">
        <f t="shared" ca="1" si="44"/>
        <v/>
      </c>
      <c r="CU53" s="412" t="str">
        <f>IF(OR(CV53="",CV53=0),"",MAX(CU$5:CU52)+1)</f>
        <v/>
      </c>
      <c r="CV53" s="316" t="str">
        <f>IFERROR(INDEX($AJ$86:$AJ$97, ROWS($CV$4:CV51)), IFERROR(INDEX($AN$86:$AN$97, ROWS($CV$4:CV51)-ROWS($AJ$86:$AJ$97)), ""))</f>
        <v/>
      </c>
      <c r="CW53" s="316" t="str">
        <f t="shared" si="45"/>
        <v/>
      </c>
      <c r="CX53" s="316" t="str">
        <f>IF(OR(CY53="",CY53=0),"",MAX(CX$5:CX52)+1)</f>
        <v/>
      </c>
      <c r="CY53" s="316" t="str">
        <f>IFERROR(INDEX($AK$86:$AK$97, ROWS($CY$4:CY51)), IFERROR(INDEX($AO$86:$AO$97, ROWS($CY$4:CY51)-ROWS($AK$86:$AK$97)), ""))</f>
        <v/>
      </c>
      <c r="CZ53" s="316" t="str">
        <f t="shared" si="46"/>
        <v/>
      </c>
      <c r="DA53" s="413" t="str">
        <f t="shared" si="47"/>
        <v/>
      </c>
      <c r="DC53" s="438">
        <f ca="1">IF(OR(DD53="",DD53=0),"",MAX(DC$45:DC52)+1)</f>
        <v>7</v>
      </c>
      <c r="DD53" s="434" t="str">
        <f t="shared" ca="1" si="130"/>
        <v>Car Payment 1</v>
      </c>
      <c r="DE53" s="413">
        <f t="shared" ca="1" si="131"/>
        <v>350</v>
      </c>
      <c r="DF53" s="431" t="str">
        <f ca="1">IF(OR(DG53="",DG53=0),"",MAX(DF$45:DF52)+1)</f>
        <v/>
      </c>
      <c r="DG53" s="412" t="str">
        <f t="shared" ca="1" si="132"/>
        <v/>
      </c>
      <c r="DH53" s="413" t="str">
        <f t="shared" ca="1" si="133"/>
        <v/>
      </c>
      <c r="DI53" s="412" t="str">
        <f t="shared" ca="1" si="134"/>
        <v>Car Payment 2</v>
      </c>
      <c r="DJ53" s="413">
        <f t="shared" ca="1" si="135"/>
        <v>200</v>
      </c>
      <c r="DK53" s="412" t="str">
        <f t="shared" ca="1" si="136"/>
        <v/>
      </c>
      <c r="DL53" s="413" t="str">
        <f t="shared" ca="1" si="137"/>
        <v/>
      </c>
      <c r="DM53" s="292"/>
      <c r="DN53" s="292"/>
      <c r="DO53" s="292"/>
      <c r="DP53" s="292"/>
      <c r="DQ53" s="292"/>
      <c r="DR53" s="292"/>
      <c r="DS53" s="292"/>
    </row>
    <row r="54" spans="16:123" x14ac:dyDescent="0.3">
      <c r="P54" s="1177"/>
      <c r="Q54" s="1178"/>
      <c r="R54" s="453"/>
      <c r="S54" s="402"/>
      <c r="T54"/>
      <c r="U54" s="1177"/>
      <c r="V54" s="1178"/>
      <c r="W54" s="453"/>
      <c r="X54" s="402"/>
      <c r="AC54" s="358" t="str">
        <f>IF('Data Entry'!H36="","",'Data Entry'!H36)</f>
        <v/>
      </c>
      <c r="AD54" s="356" t="str">
        <f>IF('Data Entry'!G36="","",'Data Entry'!G36)</f>
        <v/>
      </c>
      <c r="AE54" s="357" t="str">
        <f>IF('Data Entry'!J36="","",'Data Entry'!J36)</f>
        <v/>
      </c>
      <c r="AF54" s="402" t="str">
        <f>IF('Data Entry'!I36="","",'Data Entry'!I36)</f>
        <v/>
      </c>
      <c r="AI54" s="304">
        <f ca="1">IFERROR(MATCH($AI$52,OFFSET($AC$1,AI53,,1000),0)+AI53,"")</f>
        <v>134</v>
      </c>
      <c r="AJ54" s="305" t="str">
        <f t="shared" ref="AJ54:AJ65" ca="1" si="138">IFERROR(INDEX(AD:AD,AI54),"")</f>
        <v>Groceries</v>
      </c>
      <c r="AK54" s="306">
        <f t="shared" ref="AK54:AK65" ca="1" si="139">IFERROR(INDEX(AE:AE,AI54),"")</f>
        <v>125</v>
      </c>
      <c r="AL54" s="307" t="str">
        <f t="shared" ref="AL54:AL65" ca="1" si="140">IFERROR(INDEX(AF:AF,AI54),"")</f>
        <v>Liquid Bills</v>
      </c>
      <c r="AM54" s="304">
        <f ca="1">IFERROR(MATCH($AM$52,OFFSET($AC$1,AM53,,1000),0)+AM53,"")</f>
        <v>66</v>
      </c>
      <c r="AN54" s="305" t="str">
        <f t="shared" ref="AN54:AN65" ca="1" si="141">IFERROR(INDEX(AD:AD,AM54),"")</f>
        <v>Paycheck 2</v>
      </c>
      <c r="AO54" s="306">
        <f t="shared" ref="AO54:AO65" ca="1" si="142">IFERROR(INDEX(AE:AE,AM54),"")</f>
        <v>400</v>
      </c>
      <c r="AP54" s="307" t="str">
        <f t="shared" ref="AP54:AP65" ca="1" si="143">IFERROR(INDEX(AF:AF,AM54),"")</f>
        <v>Income</v>
      </c>
      <c r="AQ54" s="304" t="str">
        <f ca="1">IFERROR(MATCH($AQ$52,OFFSET($AC$1,AQ53,,1000),0)+AQ53,"")</f>
        <v/>
      </c>
      <c r="AR54" s="305" t="str">
        <f t="shared" ref="AR54:AR65" ca="1" si="144">IFERROR(INDEX(AD:AD,AQ54),"")</f>
        <v/>
      </c>
      <c r="AS54" s="306" t="str">
        <f t="shared" ref="AS54:AS65" ca="1" si="145">IFERROR(INDEX(AE:AE,AQ54),"")</f>
        <v/>
      </c>
      <c r="AT54" s="307" t="str">
        <f t="shared" ref="AT54:AT65" ca="1" si="146">IFERROR(INDEX(AF:AF,AQ54),"")</f>
        <v/>
      </c>
      <c r="AU54" s="304" t="str">
        <f ca="1">IFERROR(MATCH($AU$52,OFFSET($AC$1,AU53,,1000),0)+AU53,"")</f>
        <v/>
      </c>
      <c r="AV54" s="305" t="str">
        <f t="shared" ref="AV54:AV65" ca="1" si="147">IFERROR(INDEX(AD:AD,AU54),"")</f>
        <v/>
      </c>
      <c r="AW54" s="306" t="str">
        <f t="shared" ref="AW54:AW65" ca="1" si="148">IFERROR(INDEX(AE:AE,AU54),"")</f>
        <v/>
      </c>
      <c r="AX54" s="307" t="str">
        <f t="shared" ref="AX54:AX65" ca="1" si="149">IFERROR(INDEX(AF:AF,AU54),"")</f>
        <v/>
      </c>
      <c r="AY54" s="304">
        <f ca="1">IFERROR(MATCH($AY$52,OFFSET($AC$1,AY53,,1000),0)+AY53,"")</f>
        <v>28</v>
      </c>
      <c r="AZ54" s="305" t="str">
        <f t="shared" ref="AZ54:AZ65" ca="1" si="150">IFERROR(INDEX(AD:AD,AY54),"")</f>
        <v>Credit Card 1</v>
      </c>
      <c r="BA54" s="306">
        <f t="shared" ref="BA54:BA65" ca="1" si="151">IFERROR(INDEX(AE:AE,AY54),"")</f>
        <v>50</v>
      </c>
      <c r="BB54" s="307">
        <f t="shared" ref="BB54:BB65" ca="1" si="152">IFERROR(INDEX(AF:AF,AY54),"")</f>
        <v>800</v>
      </c>
      <c r="BC54" s="304">
        <f ca="1">IFERROR(MATCH($BC$52,OFFSET($AC$1,BC53,,1000),0)+BC53,"")</f>
        <v>7</v>
      </c>
      <c r="BD54" s="305" t="str">
        <f t="shared" ref="BD54:BD65" ca="1" si="153">IFERROR(INDEX(AD:AD,BC54),"")</f>
        <v>Auto Insurance</v>
      </c>
      <c r="BE54" s="306">
        <f t="shared" ref="BE54:BE65" ca="1" si="154">IFERROR(INDEX(AE:AE,BC54),"")</f>
        <v>180</v>
      </c>
      <c r="BF54" s="307" t="str">
        <f t="shared" ref="BF54:BF65" ca="1" si="155">IFERROR(INDEX(AF:AF,BC54),"")</f>
        <v>Monthly</v>
      </c>
      <c r="BG54" s="304">
        <f ca="1">IFERROR(MATCH($BG$52,OFFSET($AC$1,BG53,,1000),0)+BG53,"")</f>
        <v>52</v>
      </c>
      <c r="BH54" s="305" t="str">
        <f t="shared" ref="BH54:BH65" ca="1" si="156">IFERROR(INDEX(AD:AD,BG54),"")</f>
        <v>Boat Loan</v>
      </c>
      <c r="BI54" s="306">
        <f t="shared" ref="BI54:BI65" ca="1" si="157">IFERROR(INDEX(AE:AE,BG54),"")</f>
        <v>300</v>
      </c>
      <c r="BJ54" s="307">
        <f t="shared" ref="BJ54:BJ65" ca="1" si="158">IFERROR(INDEX(AF:AF,BG54),"")</f>
        <v>22000</v>
      </c>
      <c r="BL54" s="412" t="str">
        <f ca="1">IF(OR(BM54="",BM54=0),"",MAX(BL$5:BL53)+1)</f>
        <v/>
      </c>
      <c r="BM54" s="316" t="str">
        <f ca="1">IFERROR(INDEX($AJ$6:$AJ$17, ROWS(BM$4:$BM52)), IFERROR(INDEX($AN$6:$AN$17, ROWS(BM$4:$BM52)-ROWS($AJ$6:$AJ$17)), IFERROR(INDEX($AR$6:$AR$17, ROWS(BM$4:$BM52)-ROWS($AJ$6:$AJ$17)-ROWS($AN$6:$AN$17)),IFERROR(INDEX($AV$6:$AV$17, ROWS(BM$4:$BM52)-ROWS($AJ$6:$AJ$17)-ROWS($AN$6:$AN$17)-ROWS($AR$6:$AR$17)),IFERROR(INDEX($AZ$6:$AZ$17, ROWS(BM$4:$BM52)-ROWS($AJ$6:$AJ$17)-ROWS($AN$6:$AN$17)-ROWS($AR$6:$AR$17)-ROWS($AV$6:$AV$17)),IFERROR(INDEX($BD$6:$BD$17, ROWS(BM$4:$BM52)-ROWS($AJ$6:$AJ$17)-ROWS($AN$6:$AN$17)-ROWS($AR$6:$AR$17)-ROWS($AV$6:$AV$17)-ROWS($AZ$6:$AZ$17)),IFERROR(INDEX($BH$6:$BH$17, ROWS(BM$4:$BM52)-ROWS($AJ$6:$AJ$17)-ROWS($AN$6:$AN$17)-ROWS($AR$6:$AR$17)-ROWS($AV$6:$AV$17)-ROWS($AZ$6:$AZ$17)-ROWS($BD$6:$BD$17)), "")))))))</f>
        <v/>
      </c>
      <c r="BN54" s="316" t="str">
        <f t="shared" ca="1" si="30"/>
        <v/>
      </c>
      <c r="BO54" s="316" t="str">
        <f ca="1">IF(OR(BP54="",BP54=0),"",MAX(BO$5:BO53)+1)</f>
        <v/>
      </c>
      <c r="BP54" s="316" t="str">
        <f ca="1">IFERROR(INDEX($AK$6:$AK$17, ROWS($BP$4:BP52)), IFERROR(INDEX($AO$6:$AO$17, ROWS($BP$4:BP52)-ROWS($AK$6:$AK$17)), IFERROR(INDEX($AS$6:$AS$17, ROWS($BP$4:BP52)-ROWS($AK$6:$AK$17)-ROWS($AO$6:$AO$17)),IFERROR(INDEX($AW$6:$AW$17, ROWS($BP$4:BP52)-ROWS($AK$6:$AK$17)-ROWS($AO$6:$AO$17)-ROWS($AS$6:$AS$17)),IFERROR(INDEX($BA$6:$BA$17, ROWS($BP$4:BP52)-ROWS($AK$6:$AK$17)-ROWS($AO$6:$AO$17)-ROWS($AS$6:$AS$17)-ROWS($AW$6:$AW$17)),IFERROR(INDEX($BE$6:$BE$17, ROWS($BP$4:BP52)-ROWS($AK$6:$AK$17)-ROWS($AO$6:$AO$17)-ROWS($AS$6:$AS$17)-ROWS($AW$6:$AW$17)-ROWS($BA$6:$BA$17)),IFERROR(INDEX($BI$6:$BI$17, ROWS($BP$4:BP52)-ROWS($AK$6:$AK$17)-ROWS($AO$6:$AO$17)-ROWS($AS$6:$AS$17)-ROWS($AW$6:$AW$17)-ROWS($BA$6:$BA$17)-ROWS($BE$6:$BE$17)), "")))))))</f>
        <v/>
      </c>
      <c r="BQ54" s="316" t="str">
        <f t="shared" ca="1" si="31"/>
        <v/>
      </c>
      <c r="BR54" s="413" t="str">
        <f t="shared" ca="1" si="32"/>
        <v/>
      </c>
      <c r="BS54" s="412" t="str">
        <f ca="1">IF(OR(BT54="",BT54=0),"",MAX(BS$5:BS53)+1)</f>
        <v/>
      </c>
      <c r="BT54" s="316" t="str">
        <f ca="1">IFERROR(INDEX($AJ$22:$AJ$33, ROWS($BT$4:BT52)), IFERROR(INDEX($AN$22:$AN$33, ROWS($BT$4:BT52)-ROWS($AJ$22:$AJ$33)), IFERROR(INDEX($AR$22:$AR$33, ROWS($BT$4:BT52)-ROWS($AJ$22:$AJ$33)-ROWS($AN$22:$AN$33)),IFERROR(INDEX($AV$22:$AV$33, ROWS($BT$4:BT52)-ROWS($AJ$22:$AJ$33)-ROWS($AN$22:$AN$33)-ROWS($AR$22:$AR$33)),IFERROR(INDEX($AZ$22:$AZ$33, ROWS($BT$4:BT52)-ROWS($AJ$22:$AJ$33)-ROWS($AN$22:$AN$33)-ROWS($AR$22:$AR$33)-ROWS($AV$22:$AV$33)),IFERROR(INDEX($BD$22:$BD$33, ROWS($BT$4:BT52)-ROWS($AJ$22:$AJ$33)-ROWS($AN$22:$AN$33)-ROWS($AR$22:$AR$33)-ROWS($AV$22:$AV$33)-ROWS($AZ$22:$AZ$33)),IFERROR(INDEX($BH$22:$BH$33, ROWS($BT$4:BT52)-ROWS($AJ$22:$AJ$33)-ROWS($AN$22:$AN$33)-ROWS($AR$22:$AR$33)-ROWS($AV$22:$AV$33)-ROWS($AZ$22:$AZ$33)-ROWS($BD$22:$BD$33)), "")))))))</f>
        <v/>
      </c>
      <c r="BU54" s="316" t="str">
        <f t="shared" ca="1" si="33"/>
        <v/>
      </c>
      <c r="BV54" s="316" t="str">
        <f ca="1">IF(OR(BW54="",BW54=0),"",MAX(BV$5:BV53)+1)</f>
        <v/>
      </c>
      <c r="BW54" s="316" t="str">
        <f ca="1">IFERROR(INDEX($AK$22:$AK$33, ROWS($BW$4:BW52)), IFERROR(INDEX($AO$22:$AO$33, ROWS($BW$4:BW52)-ROWS($AK$22:$AK$33)), IFERROR(INDEX($AS$22:$AS$33, ROWS($BW$4:BW52)-ROWS($AK$22:$AK$33)-ROWS($AO$22:$AO$33)),IFERROR(INDEX($AW$22:$AW$33, ROWS($BW$4:BW52)-ROWS($AK$22:$AK$33)-ROWS($AO$22:$AO$33)-ROWS($AS$22:$AS$33)),IFERROR(INDEX($BA$22:$BA$33, ROWS($BW$4:BW52)-ROWS($AK$22:$AK$33)-ROWS($AO$22:$AO$33)-ROWS($AS$22:$AS$33)-ROWS($AW$22:$AW$33)),IFERROR(INDEX($BE$22:$BE$33, ROWS($BW$4:BW52)-ROWS($AK$22:$AK$33)-ROWS($AO$22:$AO$33)-ROWS($AS$22:$AS$33)-ROWS($AW$22:$AW$33)-ROWS($BA$22:$BA$33)),IFERROR(INDEX($BI$22:$BI$33, ROWS($BW$4:BW52)-ROWS($AK$22:$AK$33)-ROWS($AO$22:$AO$33)-ROWS($AS$22:$AS$33)-ROWS($AW$22:$AW$33)-ROWS($BA$22:$BA$33)-ROWS($BE$22:$BE$33)), "")))))))</f>
        <v/>
      </c>
      <c r="BX54" s="316" t="str">
        <f t="shared" ca="1" si="34"/>
        <v/>
      </c>
      <c r="BY54" s="413" t="str">
        <f t="shared" ca="1" si="35"/>
        <v/>
      </c>
      <c r="BZ54" s="412">
        <f ca="1">IF(OR(CA54="",CA54=0),"",MAX(BZ$5:BZ53)+1)</f>
        <v>12</v>
      </c>
      <c r="CA54" s="316" t="str">
        <f ca="1">IFERROR(INDEX($AJ$38:$AJ$49, ROWS($CA$4:CA52)), IFERROR(INDEX($AN$38:$AN$49, ROWS($CA$4:CA52)-ROWS($AJ$38:$AJ$49)), IFERROR(INDEX($AR$38:$AR$49, ROWS($CA$4:CA52)-ROWS($AJ$38:$AJ$49)-ROWS($AN$38:$AN$49)),IFERROR(INDEX($AV$38:$AV$49, ROWS($CA$4:CA52)-ROWS($AJ$38:$AJ$49)-ROWS($AN$38:$AN$49)-ROWS($AR$38:$AR$49)),IFERROR(INDEX($AZ$38:$AZ$49, ROWS($CA$4:CA52)-ROWS($AJ$38:$AJ$49)-ROWS($AN$38:$AN$49)-ROWS($AR$38:$AR$49)-ROWS($AV$38:$AV$49)),IFERROR(INDEX($BD$38:$BD$49, ROWS($CA$4:CA52)-ROWS($AJ$38:$AJ$49)-ROWS($AN$38:$AN$49)-ROWS($AR$38:$AR$49)-ROWS($AV$38:$AV$49)-ROWS($AZ$38:$AZ$49)),IFERROR(INDEX($BH$38:$BH$49, ROWS($CA$4:CA52)-ROWS($AJ$38:$AJ$49)-ROWS($AN$38:$AN$49)-ROWS($AR$38:$AR$49)-ROWS($AV$38:$AV$49)-ROWS($AZ$38:$AZ$49)-ROWS($BD$38:$BD$49)), "")))))))</f>
        <v>Audible</v>
      </c>
      <c r="CB54" s="316" t="str">
        <f t="shared" ca="1" si="36"/>
        <v/>
      </c>
      <c r="CC54" s="316">
        <f ca="1">IF(OR(CD54="",CD54=0),"",MAX(CC$5:CC53)+1)</f>
        <v>12</v>
      </c>
      <c r="CD54" s="316">
        <f ca="1">IFERROR(INDEX($AK$38:$AK$49, ROWS($CD$4:CD52)), IFERROR(INDEX($AO$38:$AO$49, ROWS($CD$4:CD52)-ROWS($AK$38:$AK$49)), IFERROR(INDEX($AS$38:$AS$49, ROWS($CD$4:CD52)-ROWS($AK$38:$AK$49)-ROWS($AO$38:$AO$49)),IFERROR(INDEX($AW$38:$AW$49, ROWS($CD$4:CD52)-ROWS($AK$38:$AK$49)-ROWS($AO$38:$AO$49)-ROWS($AS$38:$AS$49)),IFERROR(INDEX($BA$38:$BA$49, ROWS($CD$4:CD52)-ROWS($AK$38:$AK$49)-ROWS($AO$38:$AO$49)-ROWS($AS$38:$AS$49)-ROWS($AW$38:$AW$49)),IFERROR(INDEX($BE$38:$BE$49, ROWS($CD$4:CD52)-ROWS($AK$38:$AK$49)-ROWS($AO$38:$AO$49)-ROWS($AS$38:$AS$49)-ROWS($AW$38:$AW$49)-ROWS($BA$38:$BA$49)),IFERROR(INDEX($BI$38:$BI$49, ROWS($CD$4:CD52)-ROWS($AK$38:$AK$49)-ROWS($AO$38:$AO$49)-ROWS($AS$38:$AS$49)-ROWS($AW$38:$AW$49)-ROWS($BA$38:$BA$49)-ROWS($BE$38:$BE$49)), "")))))))</f>
        <v>14.95</v>
      </c>
      <c r="CE54" s="316" t="str">
        <f t="shared" ca="1" si="37"/>
        <v/>
      </c>
      <c r="CF54" s="413" t="str">
        <f t="shared" ca="1" si="38"/>
        <v/>
      </c>
      <c r="CG54" s="412">
        <f ca="1">IF(OR(CH54="",CH54=0),"",MAX(CG$5:CG53)+1)</f>
        <v>4</v>
      </c>
      <c r="CH54" s="316" t="str">
        <f ca="1">IFERROR(INDEX($AJ$54:$AJ$65, ROWS($CH$4:CH52)), IFERROR(INDEX($AN$54:$AN$65, ROWS($CH$4:CH52)-ROWS($AJ$54:$AJ$65)), IFERROR(INDEX($AR$54:$AR$65, ROWS($CH$4:CH52)-ROWS($AJ$54:$AJ$65)-ROWS($AN$54:$AN$65)),IFERROR(INDEX($AV$54:$AV$65, ROWS($CH$4:CH52)-ROWS($AJ$54:$AJ$65)-ROWS($AN$54:$AN$65)-ROWS($AR$54:$AR$65)),IFERROR(INDEX($AZ$54:$AZ$65, ROWS($CH$4:CH52)-ROWS($AJ$54:$AJ$65)-ROWS($AN$54:$AN$65)-ROWS($AR$54:$AR$65)-ROWS($AV$54:$AV$65)),IFERROR(INDEX($BD$54:$BD$65, ROWS($CH$4:CH52)-ROWS($AJ$54:$AJ$65)-ROWS($AN$54:$AN$65)-ROWS($AR$54:$AR$65)-ROWS($AV$54:$AV$65)-ROWS($AZ$54:$AZ$65)),IFERROR(INDEX($BH$54:$BH$65, ROWS($CH$4:CH52)-ROWS($AJ$54:$AJ$65)-ROWS($AN$54:$AN$65)-ROWS($AR$54:$AR$65)-ROWS($AV$54:$AV$65)-ROWS($AZ$54:$AZ$65)-ROWS($BD$54:$BD$65)), "")))))))</f>
        <v>Credit Card 1</v>
      </c>
      <c r="CI54" s="316" t="str">
        <f t="shared" ca="1" si="39"/>
        <v/>
      </c>
      <c r="CJ54" s="316">
        <f ca="1">IF(OR(CK54="",CK54=0),"",MAX(CJ$5:CJ53)+1)</f>
        <v>4</v>
      </c>
      <c r="CK54" s="316">
        <f ca="1">IFERROR(INDEX($AK$54:$AK$65, ROWS($CK$4:CK52)), IFERROR(INDEX($AO$54:$AO$65, ROWS($CK$4:CK52)-ROWS($AK$54:$AK$65)), IFERROR(INDEX($AS$54:$AS$65, ROWS($CK$4:CK52)-ROWS($AK$54:$AK$65)-ROWS($AO$54:$AO$65)),IFERROR(INDEX($AW$54:$AW$65, ROWS($CK$4:CK52)-ROWS($AK$54:$AK$65)-ROWS($AO$54:$AO$65)-ROWS($AS$54:$AS$65)),IFERROR(INDEX($BA$54:$BA$65, ROWS($CK$4:CK52)-ROWS($AK$54:$AK$65)-ROWS($AO$54:$AO$65)-ROWS($AS$54:$AS$65)-ROWS($AW$54:$AW$65)),IFERROR(INDEX($BE$54:$BE$65, ROWS($CK$4:CK52)-ROWS($AK$54:$AK$65)-ROWS($AO$54:$AO$65)-ROWS($AS$54:$AS$65)-ROWS($AW$54:$AW$65)-ROWS($BA$54:$BA$65)),IFERROR(INDEX($BI$54:$BI$65, ROWS($CK$4:CK52)-ROWS($AK$54:$AK$65)-ROWS($AO$54:$AO$65)-ROWS($AS$54:$AS$65)-ROWS($AW$54:$AW$65)-ROWS($BA$54:$BA$65)-ROWS($BE$54:$BE$65)), "")))))))</f>
        <v>50</v>
      </c>
      <c r="CL54" s="316" t="str">
        <f t="shared" ca="1" si="40"/>
        <v/>
      </c>
      <c r="CM54" s="413" t="str">
        <f t="shared" ca="1" si="41"/>
        <v/>
      </c>
      <c r="CN54" s="412" t="str">
        <f>IF(OR(CO54="",CO54=0),"",MAX(CN$5:CN53)+1)</f>
        <v/>
      </c>
      <c r="CO54" s="316">
        <f>IFERROR(INDEX($AJ$70:$AJ$81, ROWS($CO$4:CO52)), IFERROR(INDEX($AN$70:$AN$81, ROWS($CO$4:CO52)-ROWS($AJ$70:$AJ$81)), IFERROR(INDEX($AR$70:$AR$81, ROWS($CO$4:CO52)-ROWS($AJ$70:$AJ$81)-ROWS($AN$70:$AN$81)),IFERROR(INDEX($AV$70:$AV$81, ROWS($CO$4:CO52)-ROWS($AJ$70:$AJ$81)-ROWS($AN$70:$AN$81)-ROWS($AR$70:$AR$81)),IFERROR(INDEX($AZ$70:$AZ$81, ROWS($CO$4:CO52)-ROWS($AJ$70:$AJ$81)-ROWS($AN$70:$AN$81)-ROWS($AR$70:$AR$81)-ROWS($AV$70:$AV$81)),IFERROR(INDEX($BD$70:$BD$81, ROWS($CO$4:CO52)-ROWS($AJ$70:$AJ$81)-ROWS($AN$70:$AN$81)-ROWS($AR$70:$AR$81)-ROWS($AV$70:$AV$81)-ROWS($AZ$70:$AZ$81)),IFERROR(INDEX($BH$70:$BH$81, ROWS($CO$4:CO52)-ROWS($AJ$70:$AJ$81)-ROWS($AN$70:$AN$81)-ROWS($AR$70:$AR$81)-ROWS($AV$70:$AV$81)-ROWS($AZ$70:$AZ$81)-ROWS($BD$70:$BD$81)), "")))))))</f>
        <v>0</v>
      </c>
      <c r="CP54" s="316" t="str">
        <f t="shared" ca="1" si="42"/>
        <v/>
      </c>
      <c r="CQ54" s="316" t="str">
        <f>IF(OR(CR54="",CR54=0),"",MAX(CQ$5:CQ53)+1)</f>
        <v/>
      </c>
      <c r="CR54" s="316">
        <f>IFERROR(INDEX($AK$70:$AK$81, ROWS($CR$4:CR52)), IFERROR(INDEX($AO$70:$AO$81, ROWS($CR$4:CR52)-ROWS($AK$70:$AK$81)), IFERROR(INDEX($AS$70:$AS$81, ROWS($CR$4:CR52)-ROWS($AK$70:$AK$81)-ROWS($AO$70:$AO$81)),IFERROR(INDEX($AW$70:$AW$81, ROWS($CR$4:CR52)-ROWS($AK$70:$AK$81)-ROWS($AO$70:$AO$81)-ROWS($AS$70:$AS$81)),IFERROR(INDEX($BA$70:$BA$81, ROWS($CR$4:CR52)-ROWS($AK$70:$AK$81)-ROWS($AO$70:$AO$81)-ROWS($AS$70:$AS$81)-ROWS($AW$70:$AW$81)),IFERROR(INDEX($BE$70:$BE$81, ROWS($CR$4:CR52)-ROWS($AK$70:$AK$81)-ROWS($AO$70:$AO$81)-ROWS($AS$70:$AS$81)-ROWS($AW$70:$AW$81)-ROWS($BA$70:$BA$81)),IFERROR(INDEX($BI$70:$BI$81, ROWS($CR$4:CR52)-ROWS($AK$70:$AK$81)-ROWS($AO$70:$AO$81)-ROWS($AS$70:$AS$81)-ROWS($AW$70:$AW$81)-ROWS($BA$70:$BA$81)-ROWS($BE$70:$BE$81)), "")))))))</f>
        <v>0</v>
      </c>
      <c r="CS54" s="316" t="str">
        <f t="shared" ca="1" si="43"/>
        <v/>
      </c>
      <c r="CT54" s="413" t="str">
        <f t="shared" ca="1" si="44"/>
        <v/>
      </c>
      <c r="CU54" s="412" t="str">
        <f>IF(OR(CV54="",CV54=0),"",MAX(CU$5:CU53)+1)</f>
        <v/>
      </c>
      <c r="CV54" s="316" t="str">
        <f>IFERROR(INDEX($AJ$86:$AJ$97, ROWS($CV$4:CV52)), IFERROR(INDEX($AN$86:$AN$97, ROWS($CV$4:CV52)-ROWS($AJ$86:$AJ$97)), ""))</f>
        <v/>
      </c>
      <c r="CW54" s="316" t="str">
        <f t="shared" si="45"/>
        <v/>
      </c>
      <c r="CX54" s="316" t="str">
        <f>IF(OR(CY54="",CY54=0),"",MAX(CX$5:CX53)+1)</f>
        <v/>
      </c>
      <c r="CY54" s="316" t="str">
        <f>IFERROR(INDEX($AK$86:$AK$97, ROWS($CY$4:CY52)), IFERROR(INDEX($AO$86:$AO$97, ROWS($CY$4:CY52)-ROWS($AK$86:$AK$97)), ""))</f>
        <v/>
      </c>
      <c r="CZ54" s="316" t="str">
        <f t="shared" si="46"/>
        <v/>
      </c>
      <c r="DA54" s="413" t="str">
        <f t="shared" si="47"/>
        <v/>
      </c>
      <c r="DC54" s="438">
        <f ca="1">IF(OR(DD54="",DD54=0),"",MAX(DC$45:DC53)+1)</f>
        <v>8</v>
      </c>
      <c r="DD54" s="434" t="str">
        <f t="shared" ca="1" si="130"/>
        <v>Car Payment 2</v>
      </c>
      <c r="DE54" s="413">
        <f t="shared" ca="1" si="131"/>
        <v>200</v>
      </c>
      <c r="DF54" s="431" t="str">
        <f ca="1">IF(OR(DG54="",DG54=0),"",MAX(DF$45:DF53)+1)</f>
        <v/>
      </c>
      <c r="DG54" s="412" t="str">
        <f t="shared" ca="1" si="132"/>
        <v/>
      </c>
      <c r="DH54" s="413" t="str">
        <f t="shared" ca="1" si="133"/>
        <v/>
      </c>
      <c r="DI54" s="412" t="str">
        <f t="shared" ca="1" si="134"/>
        <v>Audible</v>
      </c>
      <c r="DJ54" s="413">
        <f t="shared" ca="1" si="135"/>
        <v>14.95</v>
      </c>
      <c r="DK54" s="412" t="str">
        <f t="shared" ca="1" si="136"/>
        <v/>
      </c>
      <c r="DL54" s="413" t="str">
        <f t="shared" ca="1" si="137"/>
        <v/>
      </c>
      <c r="DM54" s="292"/>
      <c r="DN54" s="292"/>
      <c r="DO54" s="292"/>
      <c r="DP54" s="292"/>
      <c r="DQ54" s="292"/>
      <c r="DR54" s="292"/>
      <c r="DS54" s="292"/>
    </row>
    <row r="55" spans="16:123" x14ac:dyDescent="0.3">
      <c r="P55" s="1177"/>
      <c r="Q55" s="1178"/>
      <c r="R55" s="453"/>
      <c r="S55" s="402"/>
      <c r="T55"/>
      <c r="U55" s="1177"/>
      <c r="V55" s="1178"/>
      <c r="W55" s="453"/>
      <c r="X55" s="402"/>
      <c r="AC55" s="358" t="str">
        <f>IF('Data Entry'!H37="","",'Data Entry'!H37)</f>
        <v/>
      </c>
      <c r="AD55" s="356" t="str">
        <f>IF('Data Entry'!G37="","",'Data Entry'!G37)</f>
        <v/>
      </c>
      <c r="AE55" s="357" t="str">
        <f>IF('Data Entry'!J37="","",'Data Entry'!J37)</f>
        <v/>
      </c>
      <c r="AF55" s="402" t="str">
        <f>IF('Data Entry'!I37="","",'Data Entry'!I37)</f>
        <v/>
      </c>
      <c r="AI55" s="304" t="str">
        <f t="shared" ref="AI55:AI65" ca="1" si="159">IFERROR(MATCH($AI$52,OFFSET($AC$1,AI54,,1000),0)+AI54,"")</f>
        <v/>
      </c>
      <c r="AJ55" s="305" t="str">
        <f t="shared" ca="1" si="138"/>
        <v/>
      </c>
      <c r="AK55" s="306" t="str">
        <f t="shared" ca="1" si="139"/>
        <v/>
      </c>
      <c r="AL55" s="307" t="str">
        <f t="shared" ca="1" si="140"/>
        <v/>
      </c>
      <c r="AM55" s="304">
        <f t="shared" ref="AM55:AM65" ca="1" si="160">IFERROR(MATCH($AM$52,OFFSET($AC$1,AM54,,1000),0)+AM54,"")</f>
        <v>95</v>
      </c>
      <c r="AN55" s="305" t="str">
        <f t="shared" ca="1" si="141"/>
        <v>Lawn Service</v>
      </c>
      <c r="AO55" s="306">
        <f t="shared" ca="1" si="142"/>
        <v>50</v>
      </c>
      <c r="AP55" s="307" t="str">
        <f t="shared" ca="1" si="143"/>
        <v>Fixed Bills</v>
      </c>
      <c r="AQ55" s="304" t="str">
        <f t="shared" ref="AQ55:AQ65" ca="1" si="161">IFERROR(MATCH($AQ$52,OFFSET($AC$1,AQ54,,1000),0)+AQ54,"")</f>
        <v/>
      </c>
      <c r="AR55" s="305" t="str">
        <f t="shared" ca="1" si="144"/>
        <v/>
      </c>
      <c r="AS55" s="306" t="str">
        <f t="shared" ca="1" si="145"/>
        <v/>
      </c>
      <c r="AT55" s="307" t="str">
        <f t="shared" ca="1" si="146"/>
        <v/>
      </c>
      <c r="AU55" s="304" t="str">
        <f t="shared" ref="AU55:AU65" ca="1" si="162">IFERROR(MATCH($AU$52,OFFSET($AC$1,AU54,,1000),0)+AU54,"")</f>
        <v/>
      </c>
      <c r="AV55" s="305" t="str">
        <f t="shared" ca="1" si="147"/>
        <v/>
      </c>
      <c r="AW55" s="306" t="str">
        <f t="shared" ca="1" si="148"/>
        <v/>
      </c>
      <c r="AX55" s="307" t="str">
        <f t="shared" ca="1" si="149"/>
        <v/>
      </c>
      <c r="AY55" s="304" t="str">
        <f t="shared" ref="AY55:AY65" ca="1" si="163">IFERROR(MATCH($AY$52,OFFSET($AC$1,AY54,,1000),0)+AY54,"")</f>
        <v/>
      </c>
      <c r="AZ55" s="305" t="str">
        <f t="shared" ca="1" si="150"/>
        <v/>
      </c>
      <c r="BA55" s="306" t="str">
        <f t="shared" ca="1" si="151"/>
        <v/>
      </c>
      <c r="BB55" s="307" t="str">
        <f t="shared" ca="1" si="152"/>
        <v/>
      </c>
      <c r="BC55" s="304" t="str">
        <f t="shared" ref="BC55:BC65" ca="1" si="164">IFERROR(MATCH($BC$52,OFFSET($AC$1,BC54,,1000),0)+BC54,"")</f>
        <v/>
      </c>
      <c r="BD55" s="305" t="str">
        <f t="shared" ca="1" si="153"/>
        <v/>
      </c>
      <c r="BE55" s="306" t="str">
        <f t="shared" ca="1" si="154"/>
        <v/>
      </c>
      <c r="BF55" s="307" t="str">
        <f t="shared" ca="1" si="155"/>
        <v/>
      </c>
      <c r="BG55" s="304" t="str">
        <f t="shared" ref="BG55:BG65" ca="1" si="165">IFERROR(MATCH($BG$52,OFFSET($AC$1,BG54,,1000),0)+BG54,"")</f>
        <v/>
      </c>
      <c r="BH55" s="305" t="str">
        <f t="shared" ca="1" si="156"/>
        <v/>
      </c>
      <c r="BI55" s="306" t="str">
        <f t="shared" ca="1" si="157"/>
        <v/>
      </c>
      <c r="BJ55" s="307" t="str">
        <f t="shared" ca="1" si="158"/>
        <v/>
      </c>
      <c r="BL55" s="412" t="str">
        <f ca="1">IF(OR(BM55="",BM55=0),"",MAX(BL$5:BL54)+1)</f>
        <v/>
      </c>
      <c r="BM55" s="316" t="str">
        <f ca="1">IFERROR(INDEX($AJ$6:$AJ$17, ROWS(BM$4:$BM53)), IFERROR(INDEX($AN$6:$AN$17, ROWS(BM$4:$BM53)-ROWS($AJ$6:$AJ$17)), IFERROR(INDEX($AR$6:$AR$17, ROWS(BM$4:$BM53)-ROWS($AJ$6:$AJ$17)-ROWS($AN$6:$AN$17)),IFERROR(INDEX($AV$6:$AV$17, ROWS(BM$4:$BM53)-ROWS($AJ$6:$AJ$17)-ROWS($AN$6:$AN$17)-ROWS($AR$6:$AR$17)),IFERROR(INDEX($AZ$6:$AZ$17, ROWS(BM$4:$BM53)-ROWS($AJ$6:$AJ$17)-ROWS($AN$6:$AN$17)-ROWS($AR$6:$AR$17)-ROWS($AV$6:$AV$17)),IFERROR(INDEX($BD$6:$BD$17, ROWS(BM$4:$BM53)-ROWS($AJ$6:$AJ$17)-ROWS($AN$6:$AN$17)-ROWS($AR$6:$AR$17)-ROWS($AV$6:$AV$17)-ROWS($AZ$6:$AZ$17)),IFERROR(INDEX($BH$6:$BH$17, ROWS(BM$4:$BM53)-ROWS($AJ$6:$AJ$17)-ROWS($AN$6:$AN$17)-ROWS($AR$6:$AR$17)-ROWS($AV$6:$AV$17)-ROWS($AZ$6:$AZ$17)-ROWS($BD$6:$BD$17)), "")))))))</f>
        <v/>
      </c>
      <c r="BN55" s="316" t="str">
        <f t="shared" ca="1" si="30"/>
        <v/>
      </c>
      <c r="BO55" s="316" t="str">
        <f ca="1">IF(OR(BP55="",BP55=0),"",MAX(BO$5:BO54)+1)</f>
        <v/>
      </c>
      <c r="BP55" s="316" t="str">
        <f ca="1">IFERROR(INDEX($AK$6:$AK$17, ROWS($BP$4:BP53)), IFERROR(INDEX($AO$6:$AO$17, ROWS($BP$4:BP53)-ROWS($AK$6:$AK$17)), IFERROR(INDEX($AS$6:$AS$17, ROWS($BP$4:BP53)-ROWS($AK$6:$AK$17)-ROWS($AO$6:$AO$17)),IFERROR(INDEX($AW$6:$AW$17, ROWS($BP$4:BP53)-ROWS($AK$6:$AK$17)-ROWS($AO$6:$AO$17)-ROWS($AS$6:$AS$17)),IFERROR(INDEX($BA$6:$BA$17, ROWS($BP$4:BP53)-ROWS($AK$6:$AK$17)-ROWS($AO$6:$AO$17)-ROWS($AS$6:$AS$17)-ROWS($AW$6:$AW$17)),IFERROR(INDEX($BE$6:$BE$17, ROWS($BP$4:BP53)-ROWS($AK$6:$AK$17)-ROWS($AO$6:$AO$17)-ROWS($AS$6:$AS$17)-ROWS($AW$6:$AW$17)-ROWS($BA$6:$BA$17)),IFERROR(INDEX($BI$6:$BI$17, ROWS($BP$4:BP53)-ROWS($AK$6:$AK$17)-ROWS($AO$6:$AO$17)-ROWS($AS$6:$AS$17)-ROWS($AW$6:$AW$17)-ROWS($BA$6:$BA$17)-ROWS($BE$6:$BE$17)), "")))))))</f>
        <v/>
      </c>
      <c r="BQ55" s="316" t="str">
        <f t="shared" ca="1" si="31"/>
        <v/>
      </c>
      <c r="BR55" s="413" t="str">
        <f t="shared" ca="1" si="32"/>
        <v/>
      </c>
      <c r="BS55" s="412" t="str">
        <f ca="1">IF(OR(BT55="",BT55=0),"",MAX(BS$5:BS54)+1)</f>
        <v/>
      </c>
      <c r="BT55" s="316" t="str">
        <f ca="1">IFERROR(INDEX($AJ$22:$AJ$33, ROWS($BT$4:BT53)), IFERROR(INDEX($AN$22:$AN$33, ROWS($BT$4:BT53)-ROWS($AJ$22:$AJ$33)), IFERROR(INDEX($AR$22:$AR$33, ROWS($BT$4:BT53)-ROWS($AJ$22:$AJ$33)-ROWS($AN$22:$AN$33)),IFERROR(INDEX($AV$22:$AV$33, ROWS($BT$4:BT53)-ROWS($AJ$22:$AJ$33)-ROWS($AN$22:$AN$33)-ROWS($AR$22:$AR$33)),IFERROR(INDEX($AZ$22:$AZ$33, ROWS($BT$4:BT53)-ROWS($AJ$22:$AJ$33)-ROWS($AN$22:$AN$33)-ROWS($AR$22:$AR$33)-ROWS($AV$22:$AV$33)),IFERROR(INDEX($BD$22:$BD$33, ROWS($BT$4:BT53)-ROWS($AJ$22:$AJ$33)-ROWS($AN$22:$AN$33)-ROWS($AR$22:$AR$33)-ROWS($AV$22:$AV$33)-ROWS($AZ$22:$AZ$33)),IFERROR(INDEX($BH$22:$BH$33, ROWS($BT$4:BT53)-ROWS($AJ$22:$AJ$33)-ROWS($AN$22:$AN$33)-ROWS($AR$22:$AR$33)-ROWS($AV$22:$AV$33)-ROWS($AZ$22:$AZ$33)-ROWS($BD$22:$BD$33)), "")))))))</f>
        <v/>
      </c>
      <c r="BU55" s="316" t="str">
        <f t="shared" ca="1" si="33"/>
        <v/>
      </c>
      <c r="BV55" s="316" t="str">
        <f ca="1">IF(OR(BW55="",BW55=0),"",MAX(BV$5:BV54)+1)</f>
        <v/>
      </c>
      <c r="BW55" s="316" t="str">
        <f ca="1">IFERROR(INDEX($AK$22:$AK$33, ROWS($BW$4:BW53)), IFERROR(INDEX($AO$22:$AO$33, ROWS($BW$4:BW53)-ROWS($AK$22:$AK$33)), IFERROR(INDEX($AS$22:$AS$33, ROWS($BW$4:BW53)-ROWS($AK$22:$AK$33)-ROWS($AO$22:$AO$33)),IFERROR(INDEX($AW$22:$AW$33, ROWS($BW$4:BW53)-ROWS($AK$22:$AK$33)-ROWS($AO$22:$AO$33)-ROWS($AS$22:$AS$33)),IFERROR(INDEX($BA$22:$BA$33, ROWS($BW$4:BW53)-ROWS($AK$22:$AK$33)-ROWS($AO$22:$AO$33)-ROWS($AS$22:$AS$33)-ROWS($AW$22:$AW$33)),IFERROR(INDEX($BE$22:$BE$33, ROWS($BW$4:BW53)-ROWS($AK$22:$AK$33)-ROWS($AO$22:$AO$33)-ROWS($AS$22:$AS$33)-ROWS($AW$22:$AW$33)-ROWS($BA$22:$BA$33)),IFERROR(INDEX($BI$22:$BI$33, ROWS($BW$4:BW53)-ROWS($AK$22:$AK$33)-ROWS($AO$22:$AO$33)-ROWS($AS$22:$AS$33)-ROWS($AW$22:$AW$33)-ROWS($BA$22:$BA$33)-ROWS($BE$22:$BE$33)), "")))))))</f>
        <v/>
      </c>
      <c r="BX55" s="316" t="str">
        <f t="shared" ca="1" si="34"/>
        <v/>
      </c>
      <c r="BY55" s="413" t="str">
        <f t="shared" ca="1" si="35"/>
        <v/>
      </c>
      <c r="BZ55" s="412" t="str">
        <f ca="1">IF(OR(CA55="",CA55=0),"",MAX(BZ$5:BZ54)+1)</f>
        <v/>
      </c>
      <c r="CA55" s="316" t="str">
        <f ca="1">IFERROR(INDEX($AJ$38:$AJ$49, ROWS($CA$4:CA53)), IFERROR(INDEX($AN$38:$AN$49, ROWS($CA$4:CA53)-ROWS($AJ$38:$AJ$49)), IFERROR(INDEX($AR$38:$AR$49, ROWS($CA$4:CA53)-ROWS($AJ$38:$AJ$49)-ROWS($AN$38:$AN$49)),IFERROR(INDEX($AV$38:$AV$49, ROWS($CA$4:CA53)-ROWS($AJ$38:$AJ$49)-ROWS($AN$38:$AN$49)-ROWS($AR$38:$AR$49)),IFERROR(INDEX($AZ$38:$AZ$49, ROWS($CA$4:CA53)-ROWS($AJ$38:$AJ$49)-ROWS($AN$38:$AN$49)-ROWS($AR$38:$AR$49)-ROWS($AV$38:$AV$49)),IFERROR(INDEX($BD$38:$BD$49, ROWS($CA$4:CA53)-ROWS($AJ$38:$AJ$49)-ROWS($AN$38:$AN$49)-ROWS($AR$38:$AR$49)-ROWS($AV$38:$AV$49)-ROWS($AZ$38:$AZ$49)),IFERROR(INDEX($BH$38:$BH$49, ROWS($CA$4:CA53)-ROWS($AJ$38:$AJ$49)-ROWS($AN$38:$AN$49)-ROWS($AR$38:$AR$49)-ROWS($AV$38:$AV$49)-ROWS($AZ$38:$AZ$49)-ROWS($BD$38:$BD$49)), "")))))))</f>
        <v/>
      </c>
      <c r="CB55" s="316" t="str">
        <f t="shared" ca="1" si="36"/>
        <v/>
      </c>
      <c r="CC55" s="316" t="str">
        <f ca="1">IF(OR(CD55="",CD55=0),"",MAX(CC$5:CC54)+1)</f>
        <v/>
      </c>
      <c r="CD55" s="316" t="str">
        <f ca="1">IFERROR(INDEX($AK$38:$AK$49, ROWS($CD$4:CD53)), IFERROR(INDEX($AO$38:$AO$49, ROWS($CD$4:CD53)-ROWS($AK$38:$AK$49)), IFERROR(INDEX($AS$38:$AS$49, ROWS($CD$4:CD53)-ROWS($AK$38:$AK$49)-ROWS($AO$38:$AO$49)),IFERROR(INDEX($AW$38:$AW$49, ROWS($CD$4:CD53)-ROWS($AK$38:$AK$49)-ROWS($AO$38:$AO$49)-ROWS($AS$38:$AS$49)),IFERROR(INDEX($BA$38:$BA$49, ROWS($CD$4:CD53)-ROWS($AK$38:$AK$49)-ROWS($AO$38:$AO$49)-ROWS($AS$38:$AS$49)-ROWS($AW$38:$AW$49)),IFERROR(INDEX($BE$38:$BE$49, ROWS($CD$4:CD53)-ROWS($AK$38:$AK$49)-ROWS($AO$38:$AO$49)-ROWS($AS$38:$AS$49)-ROWS($AW$38:$AW$49)-ROWS($BA$38:$BA$49)),IFERROR(INDEX($BI$38:$BI$49, ROWS($CD$4:CD53)-ROWS($AK$38:$AK$49)-ROWS($AO$38:$AO$49)-ROWS($AS$38:$AS$49)-ROWS($AW$38:$AW$49)-ROWS($BA$38:$BA$49)-ROWS($BE$38:$BE$49)), "")))))))</f>
        <v/>
      </c>
      <c r="CE55" s="316" t="str">
        <f t="shared" ca="1" si="37"/>
        <v/>
      </c>
      <c r="CF55" s="413" t="str">
        <f t="shared" ca="1" si="38"/>
        <v/>
      </c>
      <c r="CG55" s="412" t="str">
        <f ca="1">IF(OR(CH55="",CH55=0),"",MAX(CG$5:CG54)+1)</f>
        <v/>
      </c>
      <c r="CH55" s="316" t="str">
        <f ca="1">IFERROR(INDEX($AJ$54:$AJ$65, ROWS($CH$4:CH53)), IFERROR(INDEX($AN$54:$AN$65, ROWS($CH$4:CH53)-ROWS($AJ$54:$AJ$65)), IFERROR(INDEX($AR$54:$AR$65, ROWS($CH$4:CH53)-ROWS($AJ$54:$AJ$65)-ROWS($AN$54:$AN$65)),IFERROR(INDEX($AV$54:$AV$65, ROWS($CH$4:CH53)-ROWS($AJ$54:$AJ$65)-ROWS($AN$54:$AN$65)-ROWS($AR$54:$AR$65)),IFERROR(INDEX($AZ$54:$AZ$65, ROWS($CH$4:CH53)-ROWS($AJ$54:$AJ$65)-ROWS($AN$54:$AN$65)-ROWS($AR$54:$AR$65)-ROWS($AV$54:$AV$65)),IFERROR(INDEX($BD$54:$BD$65, ROWS($CH$4:CH53)-ROWS($AJ$54:$AJ$65)-ROWS($AN$54:$AN$65)-ROWS($AR$54:$AR$65)-ROWS($AV$54:$AV$65)-ROWS($AZ$54:$AZ$65)),IFERROR(INDEX($BH$54:$BH$65, ROWS($CH$4:CH53)-ROWS($AJ$54:$AJ$65)-ROWS($AN$54:$AN$65)-ROWS($AR$54:$AR$65)-ROWS($AV$54:$AV$65)-ROWS($AZ$54:$AZ$65)-ROWS($BD$54:$BD$65)), "")))))))</f>
        <v/>
      </c>
      <c r="CI55" s="316" t="str">
        <f t="shared" ca="1" si="39"/>
        <v/>
      </c>
      <c r="CJ55" s="316" t="str">
        <f ca="1">IF(OR(CK55="",CK55=0),"",MAX(CJ$5:CJ54)+1)</f>
        <v/>
      </c>
      <c r="CK55" s="316" t="str">
        <f ca="1">IFERROR(INDEX($AK$54:$AK$65, ROWS($CK$4:CK53)), IFERROR(INDEX($AO$54:$AO$65, ROWS($CK$4:CK53)-ROWS($AK$54:$AK$65)), IFERROR(INDEX($AS$54:$AS$65, ROWS($CK$4:CK53)-ROWS($AK$54:$AK$65)-ROWS($AO$54:$AO$65)),IFERROR(INDEX($AW$54:$AW$65, ROWS($CK$4:CK53)-ROWS($AK$54:$AK$65)-ROWS($AO$54:$AO$65)-ROWS($AS$54:$AS$65)),IFERROR(INDEX($BA$54:$BA$65, ROWS($CK$4:CK53)-ROWS($AK$54:$AK$65)-ROWS($AO$54:$AO$65)-ROWS($AS$54:$AS$65)-ROWS($AW$54:$AW$65)),IFERROR(INDEX($BE$54:$BE$65, ROWS($CK$4:CK53)-ROWS($AK$54:$AK$65)-ROWS($AO$54:$AO$65)-ROWS($AS$54:$AS$65)-ROWS($AW$54:$AW$65)-ROWS($BA$54:$BA$65)),IFERROR(INDEX($BI$54:$BI$65, ROWS($CK$4:CK53)-ROWS($AK$54:$AK$65)-ROWS($AO$54:$AO$65)-ROWS($AS$54:$AS$65)-ROWS($AW$54:$AW$65)-ROWS($BA$54:$BA$65)-ROWS($BE$54:$BE$65)), "")))))))</f>
        <v/>
      </c>
      <c r="CL55" s="316" t="str">
        <f t="shared" ca="1" si="40"/>
        <v/>
      </c>
      <c r="CM55" s="413" t="str">
        <f t="shared" ca="1" si="41"/>
        <v/>
      </c>
      <c r="CN55" s="412" t="str">
        <f>IF(OR(CO55="",CO55=0),"",MAX(CN$5:CN54)+1)</f>
        <v/>
      </c>
      <c r="CO55" s="316">
        <f>IFERROR(INDEX($AJ$70:$AJ$81, ROWS($CO$4:CO53)), IFERROR(INDEX($AN$70:$AN$81, ROWS($CO$4:CO53)-ROWS($AJ$70:$AJ$81)), IFERROR(INDEX($AR$70:$AR$81, ROWS($CO$4:CO53)-ROWS($AJ$70:$AJ$81)-ROWS($AN$70:$AN$81)),IFERROR(INDEX($AV$70:$AV$81, ROWS($CO$4:CO53)-ROWS($AJ$70:$AJ$81)-ROWS($AN$70:$AN$81)-ROWS($AR$70:$AR$81)),IFERROR(INDEX($AZ$70:$AZ$81, ROWS($CO$4:CO53)-ROWS($AJ$70:$AJ$81)-ROWS($AN$70:$AN$81)-ROWS($AR$70:$AR$81)-ROWS($AV$70:$AV$81)),IFERROR(INDEX($BD$70:$BD$81, ROWS($CO$4:CO53)-ROWS($AJ$70:$AJ$81)-ROWS($AN$70:$AN$81)-ROWS($AR$70:$AR$81)-ROWS($AV$70:$AV$81)-ROWS($AZ$70:$AZ$81)),IFERROR(INDEX($BH$70:$BH$81, ROWS($CO$4:CO53)-ROWS($AJ$70:$AJ$81)-ROWS($AN$70:$AN$81)-ROWS($AR$70:$AR$81)-ROWS($AV$70:$AV$81)-ROWS($AZ$70:$AZ$81)-ROWS($BD$70:$BD$81)), "")))))))</f>
        <v>0</v>
      </c>
      <c r="CP55" s="316" t="str">
        <f t="shared" ca="1" si="42"/>
        <v/>
      </c>
      <c r="CQ55" s="316" t="str">
        <f>IF(OR(CR55="",CR55=0),"",MAX(CQ$5:CQ54)+1)</f>
        <v/>
      </c>
      <c r="CR55" s="316">
        <f>IFERROR(INDEX($AK$70:$AK$81, ROWS($CR$4:CR53)), IFERROR(INDEX($AO$70:$AO$81, ROWS($CR$4:CR53)-ROWS($AK$70:$AK$81)), IFERROR(INDEX($AS$70:$AS$81, ROWS($CR$4:CR53)-ROWS($AK$70:$AK$81)-ROWS($AO$70:$AO$81)),IFERROR(INDEX($AW$70:$AW$81, ROWS($CR$4:CR53)-ROWS($AK$70:$AK$81)-ROWS($AO$70:$AO$81)-ROWS($AS$70:$AS$81)),IFERROR(INDEX($BA$70:$BA$81, ROWS($CR$4:CR53)-ROWS($AK$70:$AK$81)-ROWS($AO$70:$AO$81)-ROWS($AS$70:$AS$81)-ROWS($AW$70:$AW$81)),IFERROR(INDEX($BE$70:$BE$81, ROWS($CR$4:CR53)-ROWS($AK$70:$AK$81)-ROWS($AO$70:$AO$81)-ROWS($AS$70:$AS$81)-ROWS($AW$70:$AW$81)-ROWS($BA$70:$BA$81)),IFERROR(INDEX($BI$70:$BI$81, ROWS($CR$4:CR53)-ROWS($AK$70:$AK$81)-ROWS($AO$70:$AO$81)-ROWS($AS$70:$AS$81)-ROWS($AW$70:$AW$81)-ROWS($BA$70:$BA$81)-ROWS($BE$70:$BE$81)), "")))))))</f>
        <v>0</v>
      </c>
      <c r="CS55" s="316" t="str">
        <f t="shared" ca="1" si="43"/>
        <v/>
      </c>
      <c r="CT55" s="413" t="str">
        <f t="shared" ca="1" si="44"/>
        <v/>
      </c>
      <c r="CU55" s="412" t="str">
        <f>IF(OR(CV55="",CV55=0),"",MAX(CU$5:CU54)+1)</f>
        <v/>
      </c>
      <c r="CV55" s="316" t="str">
        <f>IFERROR(INDEX($AJ$86:$AJ$97, ROWS($CV$4:CV53)), IFERROR(INDEX($AN$86:$AN$97, ROWS($CV$4:CV53)-ROWS($AJ$86:$AJ$97)), ""))</f>
        <v/>
      </c>
      <c r="CW55" s="316" t="str">
        <f t="shared" si="45"/>
        <v/>
      </c>
      <c r="CX55" s="316" t="str">
        <f>IF(OR(CY55="",CY55=0),"",MAX(CX$5:CX54)+1)</f>
        <v/>
      </c>
      <c r="CY55" s="316" t="str">
        <f>IFERROR(INDEX($AK$86:$AK$97, ROWS($CY$4:CY53)), IFERROR(INDEX($AO$86:$AO$97, ROWS($CY$4:CY53)-ROWS($AK$86:$AK$97)), ""))</f>
        <v/>
      </c>
      <c r="CZ55" s="316" t="str">
        <f t="shared" si="46"/>
        <v/>
      </c>
      <c r="DA55" s="413" t="str">
        <f t="shared" si="47"/>
        <v/>
      </c>
      <c r="DC55" s="438" t="str">
        <f ca="1">IF(OR(DD55="",DD55=0),"",MAX(DC$45:DC54)+1)</f>
        <v/>
      </c>
      <c r="DD55" s="434" t="str">
        <f t="shared" ca="1" si="130"/>
        <v/>
      </c>
      <c r="DE55" s="413" t="str">
        <f t="shared" ca="1" si="131"/>
        <v/>
      </c>
      <c r="DF55" s="431">
        <f ca="1">IF(OR(DG55="",DG55=0),"",MAX(DF$45:DF54)+1)</f>
        <v>2</v>
      </c>
      <c r="DG55" s="412" t="str">
        <f t="shared" ca="1" si="132"/>
        <v>Investment 1</v>
      </c>
      <c r="DH55" s="413">
        <f t="shared" ca="1" si="133"/>
        <v>200</v>
      </c>
      <c r="DI55" s="412" t="str">
        <f t="shared" ca="1" si="134"/>
        <v>Cellular</v>
      </c>
      <c r="DJ55" s="413">
        <f t="shared" ca="1" si="135"/>
        <v>225</v>
      </c>
      <c r="DK55" s="412" t="str">
        <f t="shared" ca="1" si="136"/>
        <v/>
      </c>
      <c r="DL55" s="413" t="str">
        <f t="shared" ca="1" si="137"/>
        <v/>
      </c>
      <c r="DN55" s="292"/>
      <c r="DO55" s="292"/>
      <c r="DP55" s="292"/>
      <c r="DQ55" s="292"/>
      <c r="DR55" s="292"/>
      <c r="DS55" s="292"/>
    </row>
    <row r="56" spans="16:123" x14ac:dyDescent="0.3">
      <c r="P56" s="1177"/>
      <c r="Q56" s="1178"/>
      <c r="R56" s="453"/>
      <c r="S56" s="402"/>
      <c r="U56" s="1177"/>
      <c r="V56" s="1178"/>
      <c r="W56" s="453"/>
      <c r="X56" s="402"/>
      <c r="AC56" s="358" t="str">
        <f>IF('Data Entry'!H38="","",'Data Entry'!H38)</f>
        <v/>
      </c>
      <c r="AD56" s="356" t="str">
        <f>IF('Data Entry'!G38="","",'Data Entry'!G38)</f>
        <v/>
      </c>
      <c r="AE56" s="357" t="str">
        <f>IF('Data Entry'!J38="","",'Data Entry'!J38)</f>
        <v/>
      </c>
      <c r="AF56" s="402" t="str">
        <f>IF('Data Entry'!I38="","",'Data Entry'!I38)</f>
        <v/>
      </c>
      <c r="AI56" s="304" t="str">
        <f t="shared" ca="1" si="159"/>
        <v/>
      </c>
      <c r="AJ56" s="305" t="str">
        <f t="shared" ca="1" si="138"/>
        <v/>
      </c>
      <c r="AK56" s="306" t="str">
        <f t="shared" ca="1" si="139"/>
        <v/>
      </c>
      <c r="AL56" s="307" t="str">
        <f t="shared" ca="1" si="140"/>
        <v/>
      </c>
      <c r="AM56" s="304" t="str">
        <f t="shared" ca="1" si="160"/>
        <v/>
      </c>
      <c r="AN56" s="305" t="str">
        <f t="shared" ca="1" si="141"/>
        <v/>
      </c>
      <c r="AO56" s="306" t="str">
        <f t="shared" ca="1" si="142"/>
        <v/>
      </c>
      <c r="AP56" s="307" t="str">
        <f t="shared" ca="1" si="143"/>
        <v/>
      </c>
      <c r="AQ56" s="304" t="str">
        <f t="shared" ca="1" si="161"/>
        <v/>
      </c>
      <c r="AR56" s="305" t="str">
        <f t="shared" ca="1" si="144"/>
        <v/>
      </c>
      <c r="AS56" s="306" t="str">
        <f t="shared" ca="1" si="145"/>
        <v/>
      </c>
      <c r="AT56" s="307" t="str">
        <f t="shared" ca="1" si="146"/>
        <v/>
      </c>
      <c r="AU56" s="304" t="str">
        <f t="shared" ca="1" si="162"/>
        <v/>
      </c>
      <c r="AV56" s="305" t="str">
        <f t="shared" ca="1" si="147"/>
        <v/>
      </c>
      <c r="AW56" s="306" t="str">
        <f t="shared" ca="1" si="148"/>
        <v/>
      </c>
      <c r="AX56" s="307" t="str">
        <f t="shared" ca="1" si="149"/>
        <v/>
      </c>
      <c r="AY56" s="304" t="str">
        <f t="shared" ca="1" si="163"/>
        <v/>
      </c>
      <c r="AZ56" s="305" t="str">
        <f t="shared" ca="1" si="150"/>
        <v/>
      </c>
      <c r="BA56" s="306" t="str">
        <f t="shared" ca="1" si="151"/>
        <v/>
      </c>
      <c r="BB56" s="307" t="str">
        <f t="shared" ca="1" si="152"/>
        <v/>
      </c>
      <c r="BC56" s="304" t="str">
        <f t="shared" ca="1" si="164"/>
        <v/>
      </c>
      <c r="BD56" s="305" t="str">
        <f t="shared" ca="1" si="153"/>
        <v/>
      </c>
      <c r="BE56" s="306" t="str">
        <f t="shared" ca="1" si="154"/>
        <v/>
      </c>
      <c r="BF56" s="307" t="str">
        <f t="shared" ca="1" si="155"/>
        <v/>
      </c>
      <c r="BG56" s="304" t="str">
        <f t="shared" ca="1" si="165"/>
        <v/>
      </c>
      <c r="BH56" s="305" t="str">
        <f t="shared" ca="1" si="156"/>
        <v/>
      </c>
      <c r="BI56" s="306" t="str">
        <f t="shared" ca="1" si="157"/>
        <v/>
      </c>
      <c r="BJ56" s="307" t="str">
        <f t="shared" ca="1" si="158"/>
        <v/>
      </c>
      <c r="BL56" s="412" t="str">
        <f ca="1">IF(OR(BM56="",BM56=0),"",MAX(BL$5:BL55)+1)</f>
        <v/>
      </c>
      <c r="BM56" s="316" t="str">
        <f ca="1">IFERROR(INDEX($AJ$6:$AJ$17, ROWS(BM$4:$BM54)), IFERROR(INDEX($AN$6:$AN$17, ROWS(BM$4:$BM54)-ROWS($AJ$6:$AJ$17)), IFERROR(INDEX($AR$6:$AR$17, ROWS(BM$4:$BM54)-ROWS($AJ$6:$AJ$17)-ROWS($AN$6:$AN$17)),IFERROR(INDEX($AV$6:$AV$17, ROWS(BM$4:$BM54)-ROWS($AJ$6:$AJ$17)-ROWS($AN$6:$AN$17)-ROWS($AR$6:$AR$17)),IFERROR(INDEX($AZ$6:$AZ$17, ROWS(BM$4:$BM54)-ROWS($AJ$6:$AJ$17)-ROWS($AN$6:$AN$17)-ROWS($AR$6:$AR$17)-ROWS($AV$6:$AV$17)),IFERROR(INDEX($BD$6:$BD$17, ROWS(BM$4:$BM54)-ROWS($AJ$6:$AJ$17)-ROWS($AN$6:$AN$17)-ROWS($AR$6:$AR$17)-ROWS($AV$6:$AV$17)-ROWS($AZ$6:$AZ$17)),IFERROR(INDEX($BH$6:$BH$17, ROWS(BM$4:$BM54)-ROWS($AJ$6:$AJ$17)-ROWS($AN$6:$AN$17)-ROWS($AR$6:$AR$17)-ROWS($AV$6:$AV$17)-ROWS($AZ$6:$AZ$17)-ROWS($BD$6:$BD$17)), "")))))))</f>
        <v/>
      </c>
      <c r="BN56" s="316" t="str">
        <f t="shared" ca="1" si="30"/>
        <v/>
      </c>
      <c r="BO56" s="316" t="str">
        <f ca="1">IF(OR(BP56="",BP56=0),"",MAX(BO$5:BO55)+1)</f>
        <v/>
      </c>
      <c r="BP56" s="316" t="str">
        <f ca="1">IFERROR(INDEX($AK$6:$AK$17, ROWS($BP$4:BP54)), IFERROR(INDEX($AO$6:$AO$17, ROWS($BP$4:BP54)-ROWS($AK$6:$AK$17)), IFERROR(INDEX($AS$6:$AS$17, ROWS($BP$4:BP54)-ROWS($AK$6:$AK$17)-ROWS($AO$6:$AO$17)),IFERROR(INDEX($AW$6:$AW$17, ROWS($BP$4:BP54)-ROWS($AK$6:$AK$17)-ROWS($AO$6:$AO$17)-ROWS($AS$6:$AS$17)),IFERROR(INDEX($BA$6:$BA$17, ROWS($BP$4:BP54)-ROWS($AK$6:$AK$17)-ROWS($AO$6:$AO$17)-ROWS($AS$6:$AS$17)-ROWS($AW$6:$AW$17)),IFERROR(INDEX($BE$6:$BE$17, ROWS($BP$4:BP54)-ROWS($AK$6:$AK$17)-ROWS($AO$6:$AO$17)-ROWS($AS$6:$AS$17)-ROWS($AW$6:$AW$17)-ROWS($BA$6:$BA$17)),IFERROR(INDEX($BI$6:$BI$17, ROWS($BP$4:BP54)-ROWS($AK$6:$AK$17)-ROWS($AO$6:$AO$17)-ROWS($AS$6:$AS$17)-ROWS($AW$6:$AW$17)-ROWS($BA$6:$BA$17)-ROWS($BE$6:$BE$17)), "")))))))</f>
        <v/>
      </c>
      <c r="BQ56" s="316" t="str">
        <f t="shared" ca="1" si="31"/>
        <v/>
      </c>
      <c r="BR56" s="413" t="str">
        <f t="shared" ca="1" si="32"/>
        <v/>
      </c>
      <c r="BS56" s="412" t="str">
        <f ca="1">IF(OR(BT56="",BT56=0),"",MAX(BS$5:BS55)+1)</f>
        <v/>
      </c>
      <c r="BT56" s="316" t="str">
        <f ca="1">IFERROR(INDEX($AJ$22:$AJ$33, ROWS($BT$4:BT54)), IFERROR(INDEX($AN$22:$AN$33, ROWS($BT$4:BT54)-ROWS($AJ$22:$AJ$33)), IFERROR(INDEX($AR$22:$AR$33, ROWS($BT$4:BT54)-ROWS($AJ$22:$AJ$33)-ROWS($AN$22:$AN$33)),IFERROR(INDEX($AV$22:$AV$33, ROWS($BT$4:BT54)-ROWS($AJ$22:$AJ$33)-ROWS($AN$22:$AN$33)-ROWS($AR$22:$AR$33)),IFERROR(INDEX($AZ$22:$AZ$33, ROWS($BT$4:BT54)-ROWS($AJ$22:$AJ$33)-ROWS($AN$22:$AN$33)-ROWS($AR$22:$AR$33)-ROWS($AV$22:$AV$33)),IFERROR(INDEX($BD$22:$BD$33, ROWS($BT$4:BT54)-ROWS($AJ$22:$AJ$33)-ROWS($AN$22:$AN$33)-ROWS($AR$22:$AR$33)-ROWS($AV$22:$AV$33)-ROWS($AZ$22:$AZ$33)),IFERROR(INDEX($BH$22:$BH$33, ROWS($BT$4:BT54)-ROWS($AJ$22:$AJ$33)-ROWS($AN$22:$AN$33)-ROWS($AR$22:$AR$33)-ROWS($AV$22:$AV$33)-ROWS($AZ$22:$AZ$33)-ROWS($BD$22:$BD$33)), "")))))))</f>
        <v/>
      </c>
      <c r="BU56" s="316" t="str">
        <f t="shared" ca="1" si="33"/>
        <v/>
      </c>
      <c r="BV56" s="316" t="str">
        <f ca="1">IF(OR(BW56="",BW56=0),"",MAX(BV$5:BV55)+1)</f>
        <v/>
      </c>
      <c r="BW56" s="316" t="str">
        <f ca="1">IFERROR(INDEX($AK$22:$AK$33, ROWS($BW$4:BW54)), IFERROR(INDEX($AO$22:$AO$33, ROWS($BW$4:BW54)-ROWS($AK$22:$AK$33)), IFERROR(INDEX($AS$22:$AS$33, ROWS($BW$4:BW54)-ROWS($AK$22:$AK$33)-ROWS($AO$22:$AO$33)),IFERROR(INDEX($AW$22:$AW$33, ROWS($BW$4:BW54)-ROWS($AK$22:$AK$33)-ROWS($AO$22:$AO$33)-ROWS($AS$22:$AS$33)),IFERROR(INDEX($BA$22:$BA$33, ROWS($BW$4:BW54)-ROWS($AK$22:$AK$33)-ROWS($AO$22:$AO$33)-ROWS($AS$22:$AS$33)-ROWS($AW$22:$AW$33)),IFERROR(INDEX($BE$22:$BE$33, ROWS($BW$4:BW54)-ROWS($AK$22:$AK$33)-ROWS($AO$22:$AO$33)-ROWS($AS$22:$AS$33)-ROWS($AW$22:$AW$33)-ROWS($BA$22:$BA$33)),IFERROR(INDEX($BI$22:$BI$33, ROWS($BW$4:BW54)-ROWS($AK$22:$AK$33)-ROWS($AO$22:$AO$33)-ROWS($AS$22:$AS$33)-ROWS($AW$22:$AW$33)-ROWS($BA$22:$BA$33)-ROWS($BE$22:$BE$33)), "")))))))</f>
        <v/>
      </c>
      <c r="BX56" s="316" t="str">
        <f t="shared" ca="1" si="34"/>
        <v/>
      </c>
      <c r="BY56" s="413" t="str">
        <f t="shared" ca="1" si="35"/>
        <v/>
      </c>
      <c r="BZ56" s="412" t="str">
        <f ca="1">IF(OR(CA56="",CA56=0),"",MAX(BZ$5:BZ55)+1)</f>
        <v/>
      </c>
      <c r="CA56" s="316" t="str">
        <f ca="1">IFERROR(INDEX($AJ$38:$AJ$49, ROWS($CA$4:CA54)), IFERROR(INDEX($AN$38:$AN$49, ROWS($CA$4:CA54)-ROWS($AJ$38:$AJ$49)), IFERROR(INDEX($AR$38:$AR$49, ROWS($CA$4:CA54)-ROWS($AJ$38:$AJ$49)-ROWS($AN$38:$AN$49)),IFERROR(INDEX($AV$38:$AV$49, ROWS($CA$4:CA54)-ROWS($AJ$38:$AJ$49)-ROWS($AN$38:$AN$49)-ROWS($AR$38:$AR$49)),IFERROR(INDEX($AZ$38:$AZ$49, ROWS($CA$4:CA54)-ROWS($AJ$38:$AJ$49)-ROWS($AN$38:$AN$49)-ROWS($AR$38:$AR$49)-ROWS($AV$38:$AV$49)),IFERROR(INDEX($BD$38:$BD$49, ROWS($CA$4:CA54)-ROWS($AJ$38:$AJ$49)-ROWS($AN$38:$AN$49)-ROWS($AR$38:$AR$49)-ROWS($AV$38:$AV$49)-ROWS($AZ$38:$AZ$49)),IFERROR(INDEX($BH$38:$BH$49, ROWS($CA$4:CA54)-ROWS($AJ$38:$AJ$49)-ROWS($AN$38:$AN$49)-ROWS($AR$38:$AR$49)-ROWS($AV$38:$AV$49)-ROWS($AZ$38:$AZ$49)-ROWS($BD$38:$BD$49)), "")))))))</f>
        <v/>
      </c>
      <c r="CB56" s="316" t="str">
        <f t="shared" ca="1" si="36"/>
        <v/>
      </c>
      <c r="CC56" s="316" t="str">
        <f ca="1">IF(OR(CD56="",CD56=0),"",MAX(CC$5:CC55)+1)</f>
        <v/>
      </c>
      <c r="CD56" s="316" t="str">
        <f ca="1">IFERROR(INDEX($AK$38:$AK$49, ROWS($CD$4:CD54)), IFERROR(INDEX($AO$38:$AO$49, ROWS($CD$4:CD54)-ROWS($AK$38:$AK$49)), IFERROR(INDEX($AS$38:$AS$49, ROWS($CD$4:CD54)-ROWS($AK$38:$AK$49)-ROWS($AO$38:$AO$49)),IFERROR(INDEX($AW$38:$AW$49, ROWS($CD$4:CD54)-ROWS($AK$38:$AK$49)-ROWS($AO$38:$AO$49)-ROWS($AS$38:$AS$49)),IFERROR(INDEX($BA$38:$BA$49, ROWS($CD$4:CD54)-ROWS($AK$38:$AK$49)-ROWS($AO$38:$AO$49)-ROWS($AS$38:$AS$49)-ROWS($AW$38:$AW$49)),IFERROR(INDEX($BE$38:$BE$49, ROWS($CD$4:CD54)-ROWS($AK$38:$AK$49)-ROWS($AO$38:$AO$49)-ROWS($AS$38:$AS$49)-ROWS($AW$38:$AW$49)-ROWS($BA$38:$BA$49)),IFERROR(INDEX($BI$38:$BI$49, ROWS($CD$4:CD54)-ROWS($AK$38:$AK$49)-ROWS($AO$38:$AO$49)-ROWS($AS$38:$AS$49)-ROWS($AW$38:$AW$49)-ROWS($BA$38:$BA$49)-ROWS($BE$38:$BE$49)), "")))))))</f>
        <v/>
      </c>
      <c r="CE56" s="316" t="str">
        <f t="shared" ca="1" si="37"/>
        <v/>
      </c>
      <c r="CF56" s="413" t="str">
        <f t="shared" ca="1" si="38"/>
        <v/>
      </c>
      <c r="CG56" s="412" t="str">
        <f ca="1">IF(OR(CH56="",CH56=0),"",MAX(CG$5:CG55)+1)</f>
        <v/>
      </c>
      <c r="CH56" s="316" t="str">
        <f ca="1">IFERROR(INDEX($AJ$54:$AJ$65, ROWS($CH$4:CH54)), IFERROR(INDEX($AN$54:$AN$65, ROWS($CH$4:CH54)-ROWS($AJ$54:$AJ$65)), IFERROR(INDEX($AR$54:$AR$65, ROWS($CH$4:CH54)-ROWS($AJ$54:$AJ$65)-ROWS($AN$54:$AN$65)),IFERROR(INDEX($AV$54:$AV$65, ROWS($CH$4:CH54)-ROWS($AJ$54:$AJ$65)-ROWS($AN$54:$AN$65)-ROWS($AR$54:$AR$65)),IFERROR(INDEX($AZ$54:$AZ$65, ROWS($CH$4:CH54)-ROWS($AJ$54:$AJ$65)-ROWS($AN$54:$AN$65)-ROWS($AR$54:$AR$65)-ROWS($AV$54:$AV$65)),IFERROR(INDEX($BD$54:$BD$65, ROWS($CH$4:CH54)-ROWS($AJ$54:$AJ$65)-ROWS($AN$54:$AN$65)-ROWS($AR$54:$AR$65)-ROWS($AV$54:$AV$65)-ROWS($AZ$54:$AZ$65)),IFERROR(INDEX($BH$54:$BH$65, ROWS($CH$4:CH54)-ROWS($AJ$54:$AJ$65)-ROWS($AN$54:$AN$65)-ROWS($AR$54:$AR$65)-ROWS($AV$54:$AV$65)-ROWS($AZ$54:$AZ$65)-ROWS($BD$54:$BD$65)), "")))))))</f>
        <v/>
      </c>
      <c r="CI56" s="316" t="str">
        <f t="shared" ca="1" si="39"/>
        <v/>
      </c>
      <c r="CJ56" s="316" t="str">
        <f ca="1">IF(OR(CK56="",CK56=0),"",MAX(CJ$5:CJ55)+1)</f>
        <v/>
      </c>
      <c r="CK56" s="316" t="str">
        <f ca="1">IFERROR(INDEX($AK$54:$AK$65, ROWS($CK$4:CK54)), IFERROR(INDEX($AO$54:$AO$65, ROWS($CK$4:CK54)-ROWS($AK$54:$AK$65)), IFERROR(INDEX($AS$54:$AS$65, ROWS($CK$4:CK54)-ROWS($AK$54:$AK$65)-ROWS($AO$54:$AO$65)),IFERROR(INDEX($AW$54:$AW$65, ROWS($CK$4:CK54)-ROWS($AK$54:$AK$65)-ROWS($AO$54:$AO$65)-ROWS($AS$54:$AS$65)),IFERROR(INDEX($BA$54:$BA$65, ROWS($CK$4:CK54)-ROWS($AK$54:$AK$65)-ROWS($AO$54:$AO$65)-ROWS($AS$54:$AS$65)-ROWS($AW$54:$AW$65)),IFERROR(INDEX($BE$54:$BE$65, ROWS($CK$4:CK54)-ROWS($AK$54:$AK$65)-ROWS($AO$54:$AO$65)-ROWS($AS$54:$AS$65)-ROWS($AW$54:$AW$65)-ROWS($BA$54:$BA$65)),IFERROR(INDEX($BI$54:$BI$65, ROWS($CK$4:CK54)-ROWS($AK$54:$AK$65)-ROWS($AO$54:$AO$65)-ROWS($AS$54:$AS$65)-ROWS($AW$54:$AW$65)-ROWS($BA$54:$BA$65)-ROWS($BE$54:$BE$65)), "")))))))</f>
        <v/>
      </c>
      <c r="CL56" s="316" t="str">
        <f t="shared" ca="1" si="40"/>
        <v/>
      </c>
      <c r="CM56" s="413" t="str">
        <f t="shared" ca="1" si="41"/>
        <v/>
      </c>
      <c r="CN56" s="412" t="str">
        <f>IF(OR(CO56="",CO56=0),"",MAX(CN$5:CN55)+1)</f>
        <v/>
      </c>
      <c r="CO56" s="316">
        <f>IFERROR(INDEX($AJ$70:$AJ$81, ROWS($CO$4:CO54)), IFERROR(INDEX($AN$70:$AN$81, ROWS($CO$4:CO54)-ROWS($AJ$70:$AJ$81)), IFERROR(INDEX($AR$70:$AR$81, ROWS($CO$4:CO54)-ROWS($AJ$70:$AJ$81)-ROWS($AN$70:$AN$81)),IFERROR(INDEX($AV$70:$AV$81, ROWS($CO$4:CO54)-ROWS($AJ$70:$AJ$81)-ROWS($AN$70:$AN$81)-ROWS($AR$70:$AR$81)),IFERROR(INDEX($AZ$70:$AZ$81, ROWS($CO$4:CO54)-ROWS($AJ$70:$AJ$81)-ROWS($AN$70:$AN$81)-ROWS($AR$70:$AR$81)-ROWS($AV$70:$AV$81)),IFERROR(INDEX($BD$70:$BD$81, ROWS($CO$4:CO54)-ROWS($AJ$70:$AJ$81)-ROWS($AN$70:$AN$81)-ROWS($AR$70:$AR$81)-ROWS($AV$70:$AV$81)-ROWS($AZ$70:$AZ$81)),IFERROR(INDEX($BH$70:$BH$81, ROWS($CO$4:CO54)-ROWS($AJ$70:$AJ$81)-ROWS($AN$70:$AN$81)-ROWS($AR$70:$AR$81)-ROWS($AV$70:$AV$81)-ROWS($AZ$70:$AZ$81)-ROWS($BD$70:$BD$81)), "")))))))</f>
        <v>0</v>
      </c>
      <c r="CP56" s="316" t="str">
        <f t="shared" ca="1" si="42"/>
        <v/>
      </c>
      <c r="CQ56" s="316" t="str">
        <f>IF(OR(CR56="",CR56=0),"",MAX(CQ$5:CQ55)+1)</f>
        <v/>
      </c>
      <c r="CR56" s="316">
        <f>IFERROR(INDEX($AK$70:$AK$81, ROWS($CR$4:CR54)), IFERROR(INDEX($AO$70:$AO$81, ROWS($CR$4:CR54)-ROWS($AK$70:$AK$81)), IFERROR(INDEX($AS$70:$AS$81, ROWS($CR$4:CR54)-ROWS($AK$70:$AK$81)-ROWS($AO$70:$AO$81)),IFERROR(INDEX($AW$70:$AW$81, ROWS($CR$4:CR54)-ROWS($AK$70:$AK$81)-ROWS($AO$70:$AO$81)-ROWS($AS$70:$AS$81)),IFERROR(INDEX($BA$70:$BA$81, ROWS($CR$4:CR54)-ROWS($AK$70:$AK$81)-ROWS($AO$70:$AO$81)-ROWS($AS$70:$AS$81)-ROWS($AW$70:$AW$81)),IFERROR(INDEX($BE$70:$BE$81, ROWS($CR$4:CR54)-ROWS($AK$70:$AK$81)-ROWS($AO$70:$AO$81)-ROWS($AS$70:$AS$81)-ROWS($AW$70:$AW$81)-ROWS($BA$70:$BA$81)),IFERROR(INDEX($BI$70:$BI$81, ROWS($CR$4:CR54)-ROWS($AK$70:$AK$81)-ROWS($AO$70:$AO$81)-ROWS($AS$70:$AS$81)-ROWS($AW$70:$AW$81)-ROWS($BA$70:$BA$81)-ROWS($BE$70:$BE$81)), "")))))))</f>
        <v>0</v>
      </c>
      <c r="CS56" s="316" t="str">
        <f t="shared" ca="1" si="43"/>
        <v/>
      </c>
      <c r="CT56" s="413" t="str">
        <f t="shared" ca="1" si="44"/>
        <v/>
      </c>
      <c r="CU56" s="412" t="str">
        <f>IF(OR(CV56="",CV56=0),"",MAX(CU$5:CU55)+1)</f>
        <v/>
      </c>
      <c r="CV56" s="316" t="str">
        <f>IFERROR(INDEX($AJ$86:$AJ$97, ROWS($CV$4:CV54)), IFERROR(INDEX($AN$86:$AN$97, ROWS($CV$4:CV54)-ROWS($AJ$86:$AJ$97)), ""))</f>
        <v/>
      </c>
      <c r="CW56" s="316" t="str">
        <f t="shared" si="45"/>
        <v/>
      </c>
      <c r="CX56" s="316" t="str">
        <f>IF(OR(CY56="",CY56=0),"",MAX(CX$5:CX55)+1)</f>
        <v/>
      </c>
      <c r="CY56" s="316" t="str">
        <f>IFERROR(INDEX($AK$86:$AK$97, ROWS($CY$4:CY54)), IFERROR(INDEX($AO$86:$AO$97, ROWS($CY$4:CY54)-ROWS($AK$86:$AK$97)), ""))</f>
        <v/>
      </c>
      <c r="CZ56" s="316" t="str">
        <f t="shared" si="46"/>
        <v/>
      </c>
      <c r="DA56" s="413" t="str">
        <f t="shared" si="47"/>
        <v/>
      </c>
      <c r="DC56" s="438" t="str">
        <f ca="1">IF(OR(DD56="",DD56=0),"",MAX(DC$45:DC55)+1)</f>
        <v/>
      </c>
      <c r="DD56" s="434" t="str">
        <f t="shared" ca="1" si="130"/>
        <v/>
      </c>
      <c r="DE56" s="413" t="str">
        <f t="shared" ca="1" si="131"/>
        <v/>
      </c>
      <c r="DF56" s="431">
        <f ca="1">IF(OR(DG56="",DG56=0),"",MAX(DF$45:DF55)+1)</f>
        <v>3</v>
      </c>
      <c r="DG56" s="412" t="str">
        <f t="shared" ca="1" si="132"/>
        <v>Paycheck 3</v>
      </c>
      <c r="DH56" s="413">
        <f t="shared" ca="1" si="133"/>
        <v>700</v>
      </c>
      <c r="DI56" s="412" t="str">
        <f t="shared" ca="1" si="134"/>
        <v>Credit Card 2</v>
      </c>
      <c r="DJ56" s="413">
        <f t="shared" ca="1" si="135"/>
        <v>60</v>
      </c>
      <c r="DK56" s="412" t="str">
        <f t="shared" ca="1" si="136"/>
        <v/>
      </c>
      <c r="DL56" s="413" t="str">
        <f t="shared" ca="1" si="137"/>
        <v/>
      </c>
      <c r="DM56" s="278"/>
    </row>
    <row r="57" spans="16:123" ht="15.75" thickBot="1" x14ac:dyDescent="0.35">
      <c r="P57" s="1177"/>
      <c r="Q57" s="1178"/>
      <c r="R57" s="453"/>
      <c r="S57" s="402"/>
      <c r="U57" s="1177"/>
      <c r="V57" s="1178"/>
      <c r="W57" s="453"/>
      <c r="X57" s="402"/>
      <c r="AC57" s="359" t="str">
        <f>IF('Data Entry'!H39="","",'Data Entry'!H39)</f>
        <v/>
      </c>
      <c r="AD57" s="360" t="str">
        <f>IF('Data Entry'!G39="","",'Data Entry'!G39)</f>
        <v/>
      </c>
      <c r="AE57" s="361" t="str">
        <f>IF('Data Entry'!J39="","",'Data Entry'!J39)</f>
        <v/>
      </c>
      <c r="AF57" s="403" t="str">
        <f>IF('Data Entry'!I39="","",'Data Entry'!I39)</f>
        <v/>
      </c>
      <c r="AI57" s="304" t="str">
        <f t="shared" ca="1" si="159"/>
        <v/>
      </c>
      <c r="AJ57" s="305" t="str">
        <f t="shared" ca="1" si="138"/>
        <v/>
      </c>
      <c r="AK57" s="306" t="str">
        <f t="shared" ca="1" si="139"/>
        <v/>
      </c>
      <c r="AL57" s="307" t="str">
        <f t="shared" ca="1" si="140"/>
        <v/>
      </c>
      <c r="AM57" s="304" t="str">
        <f t="shared" ca="1" si="160"/>
        <v/>
      </c>
      <c r="AN57" s="305" t="str">
        <f t="shared" ca="1" si="141"/>
        <v/>
      </c>
      <c r="AO57" s="306" t="str">
        <f t="shared" ca="1" si="142"/>
        <v/>
      </c>
      <c r="AP57" s="307" t="str">
        <f t="shared" ca="1" si="143"/>
        <v/>
      </c>
      <c r="AQ57" s="304" t="str">
        <f t="shared" ca="1" si="161"/>
        <v/>
      </c>
      <c r="AR57" s="305" t="str">
        <f t="shared" ca="1" si="144"/>
        <v/>
      </c>
      <c r="AS57" s="306" t="str">
        <f t="shared" ca="1" si="145"/>
        <v/>
      </c>
      <c r="AT57" s="307" t="str">
        <f t="shared" ca="1" si="146"/>
        <v/>
      </c>
      <c r="AU57" s="304" t="str">
        <f t="shared" ca="1" si="162"/>
        <v/>
      </c>
      <c r="AV57" s="305" t="str">
        <f t="shared" ca="1" si="147"/>
        <v/>
      </c>
      <c r="AW57" s="306" t="str">
        <f t="shared" ca="1" si="148"/>
        <v/>
      </c>
      <c r="AX57" s="307" t="str">
        <f t="shared" ca="1" si="149"/>
        <v/>
      </c>
      <c r="AY57" s="304" t="str">
        <f t="shared" ca="1" si="163"/>
        <v/>
      </c>
      <c r="AZ57" s="305" t="str">
        <f t="shared" ca="1" si="150"/>
        <v/>
      </c>
      <c r="BA57" s="306" t="str">
        <f t="shared" ca="1" si="151"/>
        <v/>
      </c>
      <c r="BB57" s="307" t="str">
        <f t="shared" ca="1" si="152"/>
        <v/>
      </c>
      <c r="BC57" s="304" t="str">
        <f t="shared" ca="1" si="164"/>
        <v/>
      </c>
      <c r="BD57" s="305" t="str">
        <f t="shared" ca="1" si="153"/>
        <v/>
      </c>
      <c r="BE57" s="306" t="str">
        <f t="shared" ca="1" si="154"/>
        <v/>
      </c>
      <c r="BF57" s="307" t="str">
        <f t="shared" ca="1" si="155"/>
        <v/>
      </c>
      <c r="BG57" s="304" t="str">
        <f t="shared" ca="1" si="165"/>
        <v/>
      </c>
      <c r="BH57" s="305" t="str">
        <f t="shared" ca="1" si="156"/>
        <v/>
      </c>
      <c r="BI57" s="306" t="str">
        <f t="shared" ca="1" si="157"/>
        <v/>
      </c>
      <c r="BJ57" s="307" t="str">
        <f t="shared" ca="1" si="158"/>
        <v/>
      </c>
      <c r="BL57" s="412" t="str">
        <f ca="1">IF(OR(BM57="",BM57=0),"",MAX(BL$5:BL56)+1)</f>
        <v/>
      </c>
      <c r="BM57" s="316" t="str">
        <f ca="1">IFERROR(INDEX($AJ$6:$AJ$17, ROWS(BM$4:$BM55)), IFERROR(INDEX($AN$6:$AN$17, ROWS(BM$4:$BM55)-ROWS($AJ$6:$AJ$17)), IFERROR(INDEX($AR$6:$AR$17, ROWS(BM$4:$BM55)-ROWS($AJ$6:$AJ$17)-ROWS($AN$6:$AN$17)),IFERROR(INDEX($AV$6:$AV$17, ROWS(BM$4:$BM55)-ROWS($AJ$6:$AJ$17)-ROWS($AN$6:$AN$17)-ROWS($AR$6:$AR$17)),IFERROR(INDEX($AZ$6:$AZ$17, ROWS(BM$4:$BM55)-ROWS($AJ$6:$AJ$17)-ROWS($AN$6:$AN$17)-ROWS($AR$6:$AR$17)-ROWS($AV$6:$AV$17)),IFERROR(INDEX($BD$6:$BD$17, ROWS(BM$4:$BM55)-ROWS($AJ$6:$AJ$17)-ROWS($AN$6:$AN$17)-ROWS($AR$6:$AR$17)-ROWS($AV$6:$AV$17)-ROWS($AZ$6:$AZ$17)),IFERROR(INDEX($BH$6:$BH$17, ROWS(BM$4:$BM55)-ROWS($AJ$6:$AJ$17)-ROWS($AN$6:$AN$17)-ROWS($AR$6:$AR$17)-ROWS($AV$6:$AV$17)-ROWS($AZ$6:$AZ$17)-ROWS($BD$6:$BD$17)), "")))))))</f>
        <v/>
      </c>
      <c r="BN57" s="316" t="str">
        <f t="shared" ca="1" si="30"/>
        <v/>
      </c>
      <c r="BO57" s="316" t="str">
        <f ca="1">IF(OR(BP57="",BP57=0),"",MAX(BO$5:BO56)+1)</f>
        <v/>
      </c>
      <c r="BP57" s="316" t="str">
        <f ca="1">IFERROR(INDEX($AK$6:$AK$17, ROWS($BP$4:BP55)), IFERROR(INDEX($AO$6:$AO$17, ROWS($BP$4:BP55)-ROWS($AK$6:$AK$17)), IFERROR(INDEX($AS$6:$AS$17, ROWS($BP$4:BP55)-ROWS($AK$6:$AK$17)-ROWS($AO$6:$AO$17)),IFERROR(INDEX($AW$6:$AW$17, ROWS($BP$4:BP55)-ROWS($AK$6:$AK$17)-ROWS($AO$6:$AO$17)-ROWS($AS$6:$AS$17)),IFERROR(INDEX($BA$6:$BA$17, ROWS($BP$4:BP55)-ROWS($AK$6:$AK$17)-ROWS($AO$6:$AO$17)-ROWS($AS$6:$AS$17)-ROWS($AW$6:$AW$17)),IFERROR(INDEX($BE$6:$BE$17, ROWS($BP$4:BP55)-ROWS($AK$6:$AK$17)-ROWS($AO$6:$AO$17)-ROWS($AS$6:$AS$17)-ROWS($AW$6:$AW$17)-ROWS($BA$6:$BA$17)),IFERROR(INDEX($BI$6:$BI$17, ROWS($BP$4:BP55)-ROWS($AK$6:$AK$17)-ROWS($AO$6:$AO$17)-ROWS($AS$6:$AS$17)-ROWS($AW$6:$AW$17)-ROWS($BA$6:$BA$17)-ROWS($BE$6:$BE$17)), "")))))))</f>
        <v/>
      </c>
      <c r="BQ57" s="316" t="str">
        <f t="shared" ca="1" si="31"/>
        <v/>
      </c>
      <c r="BR57" s="413" t="str">
        <f t="shared" ca="1" si="32"/>
        <v/>
      </c>
      <c r="BS57" s="412" t="str">
        <f ca="1">IF(OR(BT57="",BT57=0),"",MAX(BS$5:BS56)+1)</f>
        <v/>
      </c>
      <c r="BT57" s="316" t="str">
        <f ca="1">IFERROR(INDEX($AJ$22:$AJ$33, ROWS($BT$4:BT55)), IFERROR(INDEX($AN$22:$AN$33, ROWS($BT$4:BT55)-ROWS($AJ$22:$AJ$33)), IFERROR(INDEX($AR$22:$AR$33, ROWS($BT$4:BT55)-ROWS($AJ$22:$AJ$33)-ROWS($AN$22:$AN$33)),IFERROR(INDEX($AV$22:$AV$33, ROWS($BT$4:BT55)-ROWS($AJ$22:$AJ$33)-ROWS($AN$22:$AN$33)-ROWS($AR$22:$AR$33)),IFERROR(INDEX($AZ$22:$AZ$33, ROWS($BT$4:BT55)-ROWS($AJ$22:$AJ$33)-ROWS($AN$22:$AN$33)-ROWS($AR$22:$AR$33)-ROWS($AV$22:$AV$33)),IFERROR(INDEX($BD$22:$BD$33, ROWS($BT$4:BT55)-ROWS($AJ$22:$AJ$33)-ROWS($AN$22:$AN$33)-ROWS($AR$22:$AR$33)-ROWS($AV$22:$AV$33)-ROWS($AZ$22:$AZ$33)),IFERROR(INDEX($BH$22:$BH$33, ROWS($BT$4:BT55)-ROWS($AJ$22:$AJ$33)-ROWS($AN$22:$AN$33)-ROWS($AR$22:$AR$33)-ROWS($AV$22:$AV$33)-ROWS($AZ$22:$AZ$33)-ROWS($BD$22:$BD$33)), "")))))))</f>
        <v/>
      </c>
      <c r="BU57" s="316" t="str">
        <f t="shared" ca="1" si="33"/>
        <v/>
      </c>
      <c r="BV57" s="316" t="str">
        <f ca="1">IF(OR(BW57="",BW57=0),"",MAX(BV$5:BV56)+1)</f>
        <v/>
      </c>
      <c r="BW57" s="316" t="str">
        <f ca="1">IFERROR(INDEX($AK$22:$AK$33, ROWS($BW$4:BW55)), IFERROR(INDEX($AO$22:$AO$33, ROWS($BW$4:BW55)-ROWS($AK$22:$AK$33)), IFERROR(INDEX($AS$22:$AS$33, ROWS($BW$4:BW55)-ROWS($AK$22:$AK$33)-ROWS($AO$22:$AO$33)),IFERROR(INDEX($AW$22:$AW$33, ROWS($BW$4:BW55)-ROWS($AK$22:$AK$33)-ROWS($AO$22:$AO$33)-ROWS($AS$22:$AS$33)),IFERROR(INDEX($BA$22:$BA$33, ROWS($BW$4:BW55)-ROWS($AK$22:$AK$33)-ROWS($AO$22:$AO$33)-ROWS($AS$22:$AS$33)-ROWS($AW$22:$AW$33)),IFERROR(INDEX($BE$22:$BE$33, ROWS($BW$4:BW55)-ROWS($AK$22:$AK$33)-ROWS($AO$22:$AO$33)-ROWS($AS$22:$AS$33)-ROWS($AW$22:$AW$33)-ROWS($BA$22:$BA$33)),IFERROR(INDEX($BI$22:$BI$33, ROWS($BW$4:BW55)-ROWS($AK$22:$AK$33)-ROWS($AO$22:$AO$33)-ROWS($AS$22:$AS$33)-ROWS($AW$22:$AW$33)-ROWS($BA$22:$BA$33)-ROWS($BE$22:$BE$33)), "")))))))</f>
        <v/>
      </c>
      <c r="BX57" s="316" t="str">
        <f t="shared" ca="1" si="34"/>
        <v/>
      </c>
      <c r="BY57" s="413" t="str">
        <f t="shared" ca="1" si="35"/>
        <v/>
      </c>
      <c r="BZ57" s="412" t="str">
        <f ca="1">IF(OR(CA57="",CA57=0),"",MAX(BZ$5:BZ56)+1)</f>
        <v/>
      </c>
      <c r="CA57" s="316" t="str">
        <f ca="1">IFERROR(INDEX($AJ$38:$AJ$49, ROWS($CA$4:CA55)), IFERROR(INDEX($AN$38:$AN$49, ROWS($CA$4:CA55)-ROWS($AJ$38:$AJ$49)), IFERROR(INDEX($AR$38:$AR$49, ROWS($CA$4:CA55)-ROWS($AJ$38:$AJ$49)-ROWS($AN$38:$AN$49)),IFERROR(INDEX($AV$38:$AV$49, ROWS($CA$4:CA55)-ROWS($AJ$38:$AJ$49)-ROWS($AN$38:$AN$49)-ROWS($AR$38:$AR$49)),IFERROR(INDEX($AZ$38:$AZ$49, ROWS($CA$4:CA55)-ROWS($AJ$38:$AJ$49)-ROWS($AN$38:$AN$49)-ROWS($AR$38:$AR$49)-ROWS($AV$38:$AV$49)),IFERROR(INDEX($BD$38:$BD$49, ROWS($CA$4:CA55)-ROWS($AJ$38:$AJ$49)-ROWS($AN$38:$AN$49)-ROWS($AR$38:$AR$49)-ROWS($AV$38:$AV$49)-ROWS($AZ$38:$AZ$49)),IFERROR(INDEX($BH$38:$BH$49, ROWS($CA$4:CA55)-ROWS($AJ$38:$AJ$49)-ROWS($AN$38:$AN$49)-ROWS($AR$38:$AR$49)-ROWS($AV$38:$AV$49)-ROWS($AZ$38:$AZ$49)-ROWS($BD$38:$BD$49)), "")))))))</f>
        <v/>
      </c>
      <c r="CB57" s="316" t="str">
        <f t="shared" ca="1" si="36"/>
        <v/>
      </c>
      <c r="CC57" s="316" t="str">
        <f ca="1">IF(OR(CD57="",CD57=0),"",MAX(CC$5:CC56)+1)</f>
        <v/>
      </c>
      <c r="CD57" s="316" t="str">
        <f ca="1">IFERROR(INDEX($AK$38:$AK$49, ROWS($CD$4:CD55)), IFERROR(INDEX($AO$38:$AO$49, ROWS($CD$4:CD55)-ROWS($AK$38:$AK$49)), IFERROR(INDEX($AS$38:$AS$49, ROWS($CD$4:CD55)-ROWS($AK$38:$AK$49)-ROWS($AO$38:$AO$49)),IFERROR(INDEX($AW$38:$AW$49, ROWS($CD$4:CD55)-ROWS($AK$38:$AK$49)-ROWS($AO$38:$AO$49)-ROWS($AS$38:$AS$49)),IFERROR(INDEX($BA$38:$BA$49, ROWS($CD$4:CD55)-ROWS($AK$38:$AK$49)-ROWS($AO$38:$AO$49)-ROWS($AS$38:$AS$49)-ROWS($AW$38:$AW$49)),IFERROR(INDEX($BE$38:$BE$49, ROWS($CD$4:CD55)-ROWS($AK$38:$AK$49)-ROWS($AO$38:$AO$49)-ROWS($AS$38:$AS$49)-ROWS($AW$38:$AW$49)-ROWS($BA$38:$BA$49)),IFERROR(INDEX($BI$38:$BI$49, ROWS($CD$4:CD55)-ROWS($AK$38:$AK$49)-ROWS($AO$38:$AO$49)-ROWS($AS$38:$AS$49)-ROWS($AW$38:$AW$49)-ROWS($BA$38:$BA$49)-ROWS($BE$38:$BE$49)), "")))))))</f>
        <v/>
      </c>
      <c r="CE57" s="316" t="str">
        <f t="shared" ca="1" si="37"/>
        <v/>
      </c>
      <c r="CF57" s="413" t="str">
        <f t="shared" ca="1" si="38"/>
        <v/>
      </c>
      <c r="CG57" s="412" t="str">
        <f ca="1">IF(OR(CH57="",CH57=0),"",MAX(CG$5:CG56)+1)</f>
        <v/>
      </c>
      <c r="CH57" s="316" t="str">
        <f ca="1">IFERROR(INDEX($AJ$54:$AJ$65, ROWS($CH$4:CH55)), IFERROR(INDEX($AN$54:$AN$65, ROWS($CH$4:CH55)-ROWS($AJ$54:$AJ$65)), IFERROR(INDEX($AR$54:$AR$65, ROWS($CH$4:CH55)-ROWS($AJ$54:$AJ$65)-ROWS($AN$54:$AN$65)),IFERROR(INDEX($AV$54:$AV$65, ROWS($CH$4:CH55)-ROWS($AJ$54:$AJ$65)-ROWS($AN$54:$AN$65)-ROWS($AR$54:$AR$65)),IFERROR(INDEX($AZ$54:$AZ$65, ROWS($CH$4:CH55)-ROWS($AJ$54:$AJ$65)-ROWS($AN$54:$AN$65)-ROWS($AR$54:$AR$65)-ROWS($AV$54:$AV$65)),IFERROR(INDEX($BD$54:$BD$65, ROWS($CH$4:CH55)-ROWS($AJ$54:$AJ$65)-ROWS($AN$54:$AN$65)-ROWS($AR$54:$AR$65)-ROWS($AV$54:$AV$65)-ROWS($AZ$54:$AZ$65)),IFERROR(INDEX($BH$54:$BH$65, ROWS($CH$4:CH55)-ROWS($AJ$54:$AJ$65)-ROWS($AN$54:$AN$65)-ROWS($AR$54:$AR$65)-ROWS($AV$54:$AV$65)-ROWS($AZ$54:$AZ$65)-ROWS($BD$54:$BD$65)), "")))))))</f>
        <v/>
      </c>
      <c r="CI57" s="316" t="str">
        <f t="shared" ca="1" si="39"/>
        <v/>
      </c>
      <c r="CJ57" s="316" t="str">
        <f ca="1">IF(OR(CK57="",CK57=0),"",MAX(CJ$5:CJ56)+1)</f>
        <v/>
      </c>
      <c r="CK57" s="316" t="str">
        <f ca="1">IFERROR(INDEX($AK$54:$AK$65, ROWS($CK$4:CK55)), IFERROR(INDEX($AO$54:$AO$65, ROWS($CK$4:CK55)-ROWS($AK$54:$AK$65)), IFERROR(INDEX($AS$54:$AS$65, ROWS($CK$4:CK55)-ROWS($AK$54:$AK$65)-ROWS($AO$54:$AO$65)),IFERROR(INDEX($AW$54:$AW$65, ROWS($CK$4:CK55)-ROWS($AK$54:$AK$65)-ROWS($AO$54:$AO$65)-ROWS($AS$54:$AS$65)),IFERROR(INDEX($BA$54:$BA$65, ROWS($CK$4:CK55)-ROWS($AK$54:$AK$65)-ROWS($AO$54:$AO$65)-ROWS($AS$54:$AS$65)-ROWS($AW$54:$AW$65)),IFERROR(INDEX($BE$54:$BE$65, ROWS($CK$4:CK55)-ROWS($AK$54:$AK$65)-ROWS($AO$54:$AO$65)-ROWS($AS$54:$AS$65)-ROWS($AW$54:$AW$65)-ROWS($BA$54:$BA$65)),IFERROR(INDEX($BI$54:$BI$65, ROWS($CK$4:CK55)-ROWS($AK$54:$AK$65)-ROWS($AO$54:$AO$65)-ROWS($AS$54:$AS$65)-ROWS($AW$54:$AW$65)-ROWS($BA$54:$BA$65)-ROWS($BE$54:$BE$65)), "")))))))</f>
        <v/>
      </c>
      <c r="CL57" s="316" t="str">
        <f t="shared" ca="1" si="40"/>
        <v/>
      </c>
      <c r="CM57" s="413" t="str">
        <f t="shared" ca="1" si="41"/>
        <v/>
      </c>
      <c r="CN57" s="412" t="str">
        <f>IF(OR(CO57="",CO57=0),"",MAX(CN$5:CN56)+1)</f>
        <v/>
      </c>
      <c r="CO57" s="316">
        <f>IFERROR(INDEX($AJ$70:$AJ$81, ROWS($CO$4:CO55)), IFERROR(INDEX($AN$70:$AN$81, ROWS($CO$4:CO55)-ROWS($AJ$70:$AJ$81)), IFERROR(INDEX($AR$70:$AR$81, ROWS($CO$4:CO55)-ROWS($AJ$70:$AJ$81)-ROWS($AN$70:$AN$81)),IFERROR(INDEX($AV$70:$AV$81, ROWS($CO$4:CO55)-ROWS($AJ$70:$AJ$81)-ROWS($AN$70:$AN$81)-ROWS($AR$70:$AR$81)),IFERROR(INDEX($AZ$70:$AZ$81, ROWS($CO$4:CO55)-ROWS($AJ$70:$AJ$81)-ROWS($AN$70:$AN$81)-ROWS($AR$70:$AR$81)-ROWS($AV$70:$AV$81)),IFERROR(INDEX($BD$70:$BD$81, ROWS($CO$4:CO55)-ROWS($AJ$70:$AJ$81)-ROWS($AN$70:$AN$81)-ROWS($AR$70:$AR$81)-ROWS($AV$70:$AV$81)-ROWS($AZ$70:$AZ$81)),IFERROR(INDEX($BH$70:$BH$81, ROWS($CO$4:CO55)-ROWS($AJ$70:$AJ$81)-ROWS($AN$70:$AN$81)-ROWS($AR$70:$AR$81)-ROWS($AV$70:$AV$81)-ROWS($AZ$70:$AZ$81)-ROWS($BD$70:$BD$81)), "")))))))</f>
        <v>0</v>
      </c>
      <c r="CP57" s="316" t="str">
        <f t="shared" ca="1" si="42"/>
        <v/>
      </c>
      <c r="CQ57" s="316" t="str">
        <f>IF(OR(CR57="",CR57=0),"",MAX(CQ$5:CQ56)+1)</f>
        <v/>
      </c>
      <c r="CR57" s="316">
        <f>IFERROR(INDEX($AK$70:$AK$81, ROWS($CR$4:CR55)), IFERROR(INDEX($AO$70:$AO$81, ROWS($CR$4:CR55)-ROWS($AK$70:$AK$81)), IFERROR(INDEX($AS$70:$AS$81, ROWS($CR$4:CR55)-ROWS($AK$70:$AK$81)-ROWS($AO$70:$AO$81)),IFERROR(INDEX($AW$70:$AW$81, ROWS($CR$4:CR55)-ROWS($AK$70:$AK$81)-ROWS($AO$70:$AO$81)-ROWS($AS$70:$AS$81)),IFERROR(INDEX($BA$70:$BA$81, ROWS($CR$4:CR55)-ROWS($AK$70:$AK$81)-ROWS($AO$70:$AO$81)-ROWS($AS$70:$AS$81)-ROWS($AW$70:$AW$81)),IFERROR(INDEX($BE$70:$BE$81, ROWS($CR$4:CR55)-ROWS($AK$70:$AK$81)-ROWS($AO$70:$AO$81)-ROWS($AS$70:$AS$81)-ROWS($AW$70:$AW$81)-ROWS($BA$70:$BA$81)),IFERROR(INDEX($BI$70:$BI$81, ROWS($CR$4:CR55)-ROWS($AK$70:$AK$81)-ROWS($AO$70:$AO$81)-ROWS($AS$70:$AS$81)-ROWS($AW$70:$AW$81)-ROWS($BA$70:$BA$81)-ROWS($BE$70:$BE$81)), "")))))))</f>
        <v>0</v>
      </c>
      <c r="CS57" s="316" t="str">
        <f t="shared" ca="1" si="43"/>
        <v/>
      </c>
      <c r="CT57" s="413" t="str">
        <f t="shared" ca="1" si="44"/>
        <v/>
      </c>
      <c r="CU57" s="412" t="str">
        <f>IF(OR(CV57="",CV57=0),"",MAX(CU$5:CU56)+1)</f>
        <v/>
      </c>
      <c r="CV57" s="316" t="str">
        <f>IFERROR(INDEX($AJ$86:$AJ$97, ROWS($CV$4:CV55)), IFERROR(INDEX($AN$86:$AN$97, ROWS($CV$4:CV55)-ROWS($AJ$86:$AJ$97)), ""))</f>
        <v/>
      </c>
      <c r="CW57" s="316" t="str">
        <f t="shared" si="45"/>
        <v/>
      </c>
      <c r="CX57" s="316" t="str">
        <f>IF(OR(CY57="",CY57=0),"",MAX(CX$5:CX56)+1)</f>
        <v/>
      </c>
      <c r="CY57" s="316" t="str">
        <f>IFERROR(INDEX($AK$86:$AK$97, ROWS($CY$4:CY55)), IFERROR(INDEX($AO$86:$AO$97, ROWS($CY$4:CY55)-ROWS($AK$86:$AK$97)), ""))</f>
        <v/>
      </c>
      <c r="CZ57" s="316" t="str">
        <f t="shared" si="46"/>
        <v/>
      </c>
      <c r="DA57" s="413" t="str">
        <f t="shared" si="47"/>
        <v/>
      </c>
      <c r="DC57" s="438">
        <f ca="1">IF(OR(DD57="",DD57=0),"",MAX(DC$45:DC56)+1)</f>
        <v>9</v>
      </c>
      <c r="DD57" s="435" t="str">
        <f t="shared" ca="1" si="130"/>
        <v>Audible</v>
      </c>
      <c r="DE57" s="413">
        <f t="shared" ca="1" si="131"/>
        <v>14.95</v>
      </c>
      <c r="DF57" s="432" t="str">
        <f ca="1">IF(OR(DG57="",DG57=0),"",MAX(DF$45:DF56)+1)</f>
        <v/>
      </c>
      <c r="DG57" s="414" t="str">
        <f t="shared" ca="1" si="132"/>
        <v/>
      </c>
      <c r="DH57" s="415" t="str">
        <f t="shared" ca="1" si="133"/>
        <v/>
      </c>
      <c r="DI57" s="414" t="str">
        <f t="shared" ca="1" si="134"/>
        <v>Car 1 Gas</v>
      </c>
      <c r="DJ57" s="413">
        <f t="shared" ca="1" si="135"/>
        <v>50</v>
      </c>
      <c r="DK57" s="414" t="str">
        <f t="shared" ca="1" si="136"/>
        <v/>
      </c>
      <c r="DL57" s="415" t="str">
        <f t="shared" ca="1" si="137"/>
        <v/>
      </c>
      <c r="DM57" s="278"/>
      <c r="DN57" s="278"/>
      <c r="DO57" s="278"/>
      <c r="DP57" s="278"/>
      <c r="DQ57" s="278"/>
      <c r="DR57" s="278"/>
      <c r="DS57" s="278"/>
    </row>
    <row r="58" spans="16:123" ht="15.75" thickBot="1" x14ac:dyDescent="0.35">
      <c r="P58" s="1177"/>
      <c r="Q58" s="1178"/>
      <c r="R58" s="453"/>
      <c r="S58" s="402"/>
      <c r="U58" s="1177"/>
      <c r="V58" s="1178"/>
      <c r="W58" s="453"/>
      <c r="X58" s="402"/>
      <c r="AI58" s="304" t="str">
        <f t="shared" ca="1" si="159"/>
        <v/>
      </c>
      <c r="AJ58" s="305" t="str">
        <f t="shared" ca="1" si="138"/>
        <v/>
      </c>
      <c r="AK58" s="306" t="str">
        <f t="shared" ca="1" si="139"/>
        <v/>
      </c>
      <c r="AL58" s="307" t="str">
        <f t="shared" ca="1" si="140"/>
        <v/>
      </c>
      <c r="AM58" s="304" t="str">
        <f t="shared" ca="1" si="160"/>
        <v/>
      </c>
      <c r="AN58" s="305" t="str">
        <f t="shared" ca="1" si="141"/>
        <v/>
      </c>
      <c r="AO58" s="306" t="str">
        <f t="shared" ca="1" si="142"/>
        <v/>
      </c>
      <c r="AP58" s="307" t="str">
        <f t="shared" ca="1" si="143"/>
        <v/>
      </c>
      <c r="AQ58" s="304" t="str">
        <f t="shared" ca="1" si="161"/>
        <v/>
      </c>
      <c r="AR58" s="305" t="str">
        <f t="shared" ca="1" si="144"/>
        <v/>
      </c>
      <c r="AS58" s="306" t="str">
        <f t="shared" ca="1" si="145"/>
        <v/>
      </c>
      <c r="AT58" s="307" t="str">
        <f t="shared" ca="1" si="146"/>
        <v/>
      </c>
      <c r="AU58" s="304" t="str">
        <f t="shared" ca="1" si="162"/>
        <v/>
      </c>
      <c r="AV58" s="305" t="str">
        <f t="shared" ca="1" si="147"/>
        <v/>
      </c>
      <c r="AW58" s="306" t="str">
        <f t="shared" ca="1" si="148"/>
        <v/>
      </c>
      <c r="AX58" s="307" t="str">
        <f t="shared" ca="1" si="149"/>
        <v/>
      </c>
      <c r="AY58" s="304" t="str">
        <f t="shared" ca="1" si="163"/>
        <v/>
      </c>
      <c r="AZ58" s="305" t="str">
        <f t="shared" ca="1" si="150"/>
        <v/>
      </c>
      <c r="BA58" s="306" t="str">
        <f t="shared" ca="1" si="151"/>
        <v/>
      </c>
      <c r="BB58" s="307" t="str">
        <f t="shared" ca="1" si="152"/>
        <v/>
      </c>
      <c r="BC58" s="304" t="str">
        <f t="shared" ca="1" si="164"/>
        <v/>
      </c>
      <c r="BD58" s="305" t="str">
        <f t="shared" ca="1" si="153"/>
        <v/>
      </c>
      <c r="BE58" s="306" t="str">
        <f t="shared" ca="1" si="154"/>
        <v/>
      </c>
      <c r="BF58" s="307" t="str">
        <f t="shared" ca="1" si="155"/>
        <v/>
      </c>
      <c r="BG58" s="304" t="str">
        <f t="shared" ca="1" si="165"/>
        <v/>
      </c>
      <c r="BH58" s="305" t="str">
        <f t="shared" ca="1" si="156"/>
        <v/>
      </c>
      <c r="BI58" s="306" t="str">
        <f t="shared" ca="1" si="157"/>
        <v/>
      </c>
      <c r="BJ58" s="307" t="str">
        <f t="shared" ca="1" si="158"/>
        <v/>
      </c>
      <c r="BL58" s="412" t="str">
        <f ca="1">IF(OR(BM58="",BM58=0),"",MAX(BL$5:BL57)+1)</f>
        <v/>
      </c>
      <c r="BM58" s="316" t="str">
        <f ca="1">IFERROR(INDEX($AJ$6:$AJ$17, ROWS(BM$4:$BM56)), IFERROR(INDEX($AN$6:$AN$17, ROWS(BM$4:$BM56)-ROWS($AJ$6:$AJ$17)), IFERROR(INDEX($AR$6:$AR$17, ROWS(BM$4:$BM56)-ROWS($AJ$6:$AJ$17)-ROWS($AN$6:$AN$17)),IFERROR(INDEX($AV$6:$AV$17, ROWS(BM$4:$BM56)-ROWS($AJ$6:$AJ$17)-ROWS($AN$6:$AN$17)-ROWS($AR$6:$AR$17)),IFERROR(INDEX($AZ$6:$AZ$17, ROWS(BM$4:$BM56)-ROWS($AJ$6:$AJ$17)-ROWS($AN$6:$AN$17)-ROWS($AR$6:$AR$17)-ROWS($AV$6:$AV$17)),IFERROR(INDEX($BD$6:$BD$17, ROWS(BM$4:$BM56)-ROWS($AJ$6:$AJ$17)-ROWS($AN$6:$AN$17)-ROWS($AR$6:$AR$17)-ROWS($AV$6:$AV$17)-ROWS($AZ$6:$AZ$17)),IFERROR(INDEX($BH$6:$BH$17, ROWS(BM$4:$BM56)-ROWS($AJ$6:$AJ$17)-ROWS($AN$6:$AN$17)-ROWS($AR$6:$AR$17)-ROWS($AV$6:$AV$17)-ROWS($AZ$6:$AZ$17)-ROWS($BD$6:$BD$17)), "")))))))</f>
        <v/>
      </c>
      <c r="BN58" s="316" t="str">
        <f t="shared" ca="1" si="30"/>
        <v/>
      </c>
      <c r="BO58" s="316" t="str">
        <f ca="1">IF(OR(BP58="",BP58=0),"",MAX(BO$5:BO57)+1)</f>
        <v/>
      </c>
      <c r="BP58" s="316" t="str">
        <f ca="1">IFERROR(INDEX($AK$6:$AK$17, ROWS($BP$4:BP56)), IFERROR(INDEX($AO$6:$AO$17, ROWS($BP$4:BP56)-ROWS($AK$6:$AK$17)), IFERROR(INDEX($AS$6:$AS$17, ROWS($BP$4:BP56)-ROWS($AK$6:$AK$17)-ROWS($AO$6:$AO$17)),IFERROR(INDEX($AW$6:$AW$17, ROWS($BP$4:BP56)-ROWS($AK$6:$AK$17)-ROWS($AO$6:$AO$17)-ROWS($AS$6:$AS$17)),IFERROR(INDEX($BA$6:$BA$17, ROWS($BP$4:BP56)-ROWS($AK$6:$AK$17)-ROWS($AO$6:$AO$17)-ROWS($AS$6:$AS$17)-ROWS($AW$6:$AW$17)),IFERROR(INDEX($BE$6:$BE$17, ROWS($BP$4:BP56)-ROWS($AK$6:$AK$17)-ROWS($AO$6:$AO$17)-ROWS($AS$6:$AS$17)-ROWS($AW$6:$AW$17)-ROWS($BA$6:$BA$17)),IFERROR(INDEX($BI$6:$BI$17, ROWS($BP$4:BP56)-ROWS($AK$6:$AK$17)-ROWS($AO$6:$AO$17)-ROWS($AS$6:$AS$17)-ROWS($AW$6:$AW$17)-ROWS($BA$6:$BA$17)-ROWS($BE$6:$BE$17)), "")))))))</f>
        <v/>
      </c>
      <c r="BQ58" s="316" t="str">
        <f t="shared" ca="1" si="31"/>
        <v/>
      </c>
      <c r="BR58" s="413" t="str">
        <f t="shared" ca="1" si="32"/>
        <v/>
      </c>
      <c r="BS58" s="412" t="str">
        <f ca="1">IF(OR(BT58="",BT58=0),"",MAX(BS$5:BS57)+1)</f>
        <v/>
      </c>
      <c r="BT58" s="316" t="str">
        <f ca="1">IFERROR(INDEX($AJ$22:$AJ$33, ROWS($BT$4:BT56)), IFERROR(INDEX($AN$22:$AN$33, ROWS($BT$4:BT56)-ROWS($AJ$22:$AJ$33)), IFERROR(INDEX($AR$22:$AR$33, ROWS($BT$4:BT56)-ROWS($AJ$22:$AJ$33)-ROWS($AN$22:$AN$33)),IFERROR(INDEX($AV$22:$AV$33, ROWS($BT$4:BT56)-ROWS($AJ$22:$AJ$33)-ROWS($AN$22:$AN$33)-ROWS($AR$22:$AR$33)),IFERROR(INDEX($AZ$22:$AZ$33, ROWS($BT$4:BT56)-ROWS($AJ$22:$AJ$33)-ROWS($AN$22:$AN$33)-ROWS($AR$22:$AR$33)-ROWS($AV$22:$AV$33)),IFERROR(INDEX($BD$22:$BD$33, ROWS($BT$4:BT56)-ROWS($AJ$22:$AJ$33)-ROWS($AN$22:$AN$33)-ROWS($AR$22:$AR$33)-ROWS($AV$22:$AV$33)-ROWS($AZ$22:$AZ$33)),IFERROR(INDEX($BH$22:$BH$33, ROWS($BT$4:BT56)-ROWS($AJ$22:$AJ$33)-ROWS($AN$22:$AN$33)-ROWS($AR$22:$AR$33)-ROWS($AV$22:$AV$33)-ROWS($AZ$22:$AZ$33)-ROWS($BD$22:$BD$33)), "")))))))</f>
        <v/>
      </c>
      <c r="BU58" s="316" t="str">
        <f t="shared" ca="1" si="33"/>
        <v/>
      </c>
      <c r="BV58" s="316" t="str">
        <f ca="1">IF(OR(BW58="",BW58=0),"",MAX(BV$5:BV57)+1)</f>
        <v/>
      </c>
      <c r="BW58" s="316" t="str">
        <f ca="1">IFERROR(INDEX($AK$22:$AK$33, ROWS($BW$4:BW56)), IFERROR(INDEX($AO$22:$AO$33, ROWS($BW$4:BW56)-ROWS($AK$22:$AK$33)), IFERROR(INDEX($AS$22:$AS$33, ROWS($BW$4:BW56)-ROWS($AK$22:$AK$33)-ROWS($AO$22:$AO$33)),IFERROR(INDEX($AW$22:$AW$33, ROWS($BW$4:BW56)-ROWS($AK$22:$AK$33)-ROWS($AO$22:$AO$33)-ROWS($AS$22:$AS$33)),IFERROR(INDEX($BA$22:$BA$33, ROWS($BW$4:BW56)-ROWS($AK$22:$AK$33)-ROWS($AO$22:$AO$33)-ROWS($AS$22:$AS$33)-ROWS($AW$22:$AW$33)),IFERROR(INDEX($BE$22:$BE$33, ROWS($BW$4:BW56)-ROWS($AK$22:$AK$33)-ROWS($AO$22:$AO$33)-ROWS($AS$22:$AS$33)-ROWS($AW$22:$AW$33)-ROWS($BA$22:$BA$33)),IFERROR(INDEX($BI$22:$BI$33, ROWS($BW$4:BW56)-ROWS($AK$22:$AK$33)-ROWS($AO$22:$AO$33)-ROWS($AS$22:$AS$33)-ROWS($AW$22:$AW$33)-ROWS($BA$22:$BA$33)-ROWS($BE$22:$BE$33)), "")))))))</f>
        <v/>
      </c>
      <c r="BX58" s="316" t="str">
        <f t="shared" ca="1" si="34"/>
        <v/>
      </c>
      <c r="BY58" s="413" t="str">
        <f t="shared" ca="1" si="35"/>
        <v/>
      </c>
      <c r="BZ58" s="412" t="str">
        <f ca="1">IF(OR(CA58="",CA58=0),"",MAX(BZ$5:BZ57)+1)</f>
        <v/>
      </c>
      <c r="CA58" s="316" t="str">
        <f ca="1">IFERROR(INDEX($AJ$38:$AJ$49, ROWS($CA$4:CA56)), IFERROR(INDEX($AN$38:$AN$49, ROWS($CA$4:CA56)-ROWS($AJ$38:$AJ$49)), IFERROR(INDEX($AR$38:$AR$49, ROWS($CA$4:CA56)-ROWS($AJ$38:$AJ$49)-ROWS($AN$38:$AN$49)),IFERROR(INDEX($AV$38:$AV$49, ROWS($CA$4:CA56)-ROWS($AJ$38:$AJ$49)-ROWS($AN$38:$AN$49)-ROWS($AR$38:$AR$49)),IFERROR(INDEX($AZ$38:$AZ$49, ROWS($CA$4:CA56)-ROWS($AJ$38:$AJ$49)-ROWS($AN$38:$AN$49)-ROWS($AR$38:$AR$49)-ROWS($AV$38:$AV$49)),IFERROR(INDEX($BD$38:$BD$49, ROWS($CA$4:CA56)-ROWS($AJ$38:$AJ$49)-ROWS($AN$38:$AN$49)-ROWS($AR$38:$AR$49)-ROWS($AV$38:$AV$49)-ROWS($AZ$38:$AZ$49)),IFERROR(INDEX($BH$38:$BH$49, ROWS($CA$4:CA56)-ROWS($AJ$38:$AJ$49)-ROWS($AN$38:$AN$49)-ROWS($AR$38:$AR$49)-ROWS($AV$38:$AV$49)-ROWS($AZ$38:$AZ$49)-ROWS($BD$38:$BD$49)), "")))))))</f>
        <v/>
      </c>
      <c r="CB58" s="316" t="str">
        <f t="shared" ca="1" si="36"/>
        <v/>
      </c>
      <c r="CC58" s="316" t="str">
        <f ca="1">IF(OR(CD58="",CD58=0),"",MAX(CC$5:CC57)+1)</f>
        <v/>
      </c>
      <c r="CD58" s="316" t="str">
        <f ca="1">IFERROR(INDEX($AK$38:$AK$49, ROWS($CD$4:CD56)), IFERROR(INDEX($AO$38:$AO$49, ROWS($CD$4:CD56)-ROWS($AK$38:$AK$49)), IFERROR(INDEX($AS$38:$AS$49, ROWS($CD$4:CD56)-ROWS($AK$38:$AK$49)-ROWS($AO$38:$AO$49)),IFERROR(INDEX($AW$38:$AW$49, ROWS($CD$4:CD56)-ROWS($AK$38:$AK$49)-ROWS($AO$38:$AO$49)-ROWS($AS$38:$AS$49)),IFERROR(INDEX($BA$38:$BA$49, ROWS($CD$4:CD56)-ROWS($AK$38:$AK$49)-ROWS($AO$38:$AO$49)-ROWS($AS$38:$AS$49)-ROWS($AW$38:$AW$49)),IFERROR(INDEX($BE$38:$BE$49, ROWS($CD$4:CD56)-ROWS($AK$38:$AK$49)-ROWS($AO$38:$AO$49)-ROWS($AS$38:$AS$49)-ROWS($AW$38:$AW$49)-ROWS($BA$38:$BA$49)),IFERROR(INDEX($BI$38:$BI$49, ROWS($CD$4:CD56)-ROWS($AK$38:$AK$49)-ROWS($AO$38:$AO$49)-ROWS($AS$38:$AS$49)-ROWS($AW$38:$AW$49)-ROWS($BA$38:$BA$49)-ROWS($BE$38:$BE$49)), "")))))))</f>
        <v/>
      </c>
      <c r="CE58" s="316" t="str">
        <f t="shared" ca="1" si="37"/>
        <v/>
      </c>
      <c r="CF58" s="413" t="str">
        <f t="shared" ca="1" si="38"/>
        <v/>
      </c>
      <c r="CG58" s="412" t="str">
        <f ca="1">IF(OR(CH58="",CH58=0),"",MAX(CG$5:CG57)+1)</f>
        <v/>
      </c>
      <c r="CH58" s="316" t="str">
        <f ca="1">IFERROR(INDEX($AJ$54:$AJ$65, ROWS($CH$4:CH56)), IFERROR(INDEX($AN$54:$AN$65, ROWS($CH$4:CH56)-ROWS($AJ$54:$AJ$65)), IFERROR(INDEX($AR$54:$AR$65, ROWS($CH$4:CH56)-ROWS($AJ$54:$AJ$65)-ROWS($AN$54:$AN$65)),IFERROR(INDEX($AV$54:$AV$65, ROWS($CH$4:CH56)-ROWS($AJ$54:$AJ$65)-ROWS($AN$54:$AN$65)-ROWS($AR$54:$AR$65)),IFERROR(INDEX($AZ$54:$AZ$65, ROWS($CH$4:CH56)-ROWS($AJ$54:$AJ$65)-ROWS($AN$54:$AN$65)-ROWS($AR$54:$AR$65)-ROWS($AV$54:$AV$65)),IFERROR(INDEX($BD$54:$BD$65, ROWS($CH$4:CH56)-ROWS($AJ$54:$AJ$65)-ROWS($AN$54:$AN$65)-ROWS($AR$54:$AR$65)-ROWS($AV$54:$AV$65)-ROWS($AZ$54:$AZ$65)),IFERROR(INDEX($BH$54:$BH$65, ROWS($CH$4:CH56)-ROWS($AJ$54:$AJ$65)-ROWS($AN$54:$AN$65)-ROWS($AR$54:$AR$65)-ROWS($AV$54:$AV$65)-ROWS($AZ$54:$AZ$65)-ROWS($BD$54:$BD$65)), "")))))))</f>
        <v/>
      </c>
      <c r="CI58" s="316" t="str">
        <f t="shared" ca="1" si="39"/>
        <v/>
      </c>
      <c r="CJ58" s="316" t="str">
        <f ca="1">IF(OR(CK58="",CK58=0),"",MAX(CJ$5:CJ57)+1)</f>
        <v/>
      </c>
      <c r="CK58" s="316" t="str">
        <f ca="1">IFERROR(INDEX($AK$54:$AK$65, ROWS($CK$4:CK56)), IFERROR(INDEX($AO$54:$AO$65, ROWS($CK$4:CK56)-ROWS($AK$54:$AK$65)), IFERROR(INDEX($AS$54:$AS$65, ROWS($CK$4:CK56)-ROWS($AK$54:$AK$65)-ROWS($AO$54:$AO$65)),IFERROR(INDEX($AW$54:$AW$65, ROWS($CK$4:CK56)-ROWS($AK$54:$AK$65)-ROWS($AO$54:$AO$65)-ROWS($AS$54:$AS$65)),IFERROR(INDEX($BA$54:$BA$65, ROWS($CK$4:CK56)-ROWS($AK$54:$AK$65)-ROWS($AO$54:$AO$65)-ROWS($AS$54:$AS$65)-ROWS($AW$54:$AW$65)),IFERROR(INDEX($BE$54:$BE$65, ROWS($CK$4:CK56)-ROWS($AK$54:$AK$65)-ROWS($AO$54:$AO$65)-ROWS($AS$54:$AS$65)-ROWS($AW$54:$AW$65)-ROWS($BA$54:$BA$65)),IFERROR(INDEX($BI$54:$BI$65, ROWS($CK$4:CK56)-ROWS($AK$54:$AK$65)-ROWS($AO$54:$AO$65)-ROWS($AS$54:$AS$65)-ROWS($AW$54:$AW$65)-ROWS($BA$54:$BA$65)-ROWS($BE$54:$BE$65)), "")))))))</f>
        <v/>
      </c>
      <c r="CL58" s="316" t="str">
        <f t="shared" ca="1" si="40"/>
        <v/>
      </c>
      <c r="CM58" s="413" t="str">
        <f t="shared" ca="1" si="41"/>
        <v/>
      </c>
      <c r="CN58" s="412" t="str">
        <f>IF(OR(CO58="",CO58=0),"",MAX(CN$5:CN57)+1)</f>
        <v/>
      </c>
      <c r="CO58" s="316">
        <f>IFERROR(INDEX($AJ$70:$AJ$81, ROWS($CO$4:CO56)), IFERROR(INDEX($AN$70:$AN$81, ROWS($CO$4:CO56)-ROWS($AJ$70:$AJ$81)), IFERROR(INDEX($AR$70:$AR$81, ROWS($CO$4:CO56)-ROWS($AJ$70:$AJ$81)-ROWS($AN$70:$AN$81)),IFERROR(INDEX($AV$70:$AV$81, ROWS($CO$4:CO56)-ROWS($AJ$70:$AJ$81)-ROWS($AN$70:$AN$81)-ROWS($AR$70:$AR$81)),IFERROR(INDEX($AZ$70:$AZ$81, ROWS($CO$4:CO56)-ROWS($AJ$70:$AJ$81)-ROWS($AN$70:$AN$81)-ROWS($AR$70:$AR$81)-ROWS($AV$70:$AV$81)),IFERROR(INDEX($BD$70:$BD$81, ROWS($CO$4:CO56)-ROWS($AJ$70:$AJ$81)-ROWS($AN$70:$AN$81)-ROWS($AR$70:$AR$81)-ROWS($AV$70:$AV$81)-ROWS($AZ$70:$AZ$81)),IFERROR(INDEX($BH$70:$BH$81, ROWS($CO$4:CO56)-ROWS($AJ$70:$AJ$81)-ROWS($AN$70:$AN$81)-ROWS($AR$70:$AR$81)-ROWS($AV$70:$AV$81)-ROWS($AZ$70:$AZ$81)-ROWS($BD$70:$BD$81)), "")))))))</f>
        <v>0</v>
      </c>
      <c r="CP58" s="316" t="str">
        <f t="shared" ca="1" si="42"/>
        <v/>
      </c>
      <c r="CQ58" s="316" t="str">
        <f>IF(OR(CR58="",CR58=0),"",MAX(CQ$5:CQ57)+1)</f>
        <v/>
      </c>
      <c r="CR58" s="316">
        <f>IFERROR(INDEX($AK$70:$AK$81, ROWS($CR$4:CR56)), IFERROR(INDEX($AO$70:$AO$81, ROWS($CR$4:CR56)-ROWS($AK$70:$AK$81)), IFERROR(INDEX($AS$70:$AS$81, ROWS($CR$4:CR56)-ROWS($AK$70:$AK$81)-ROWS($AO$70:$AO$81)),IFERROR(INDEX($AW$70:$AW$81, ROWS($CR$4:CR56)-ROWS($AK$70:$AK$81)-ROWS($AO$70:$AO$81)-ROWS($AS$70:$AS$81)),IFERROR(INDEX($BA$70:$BA$81, ROWS($CR$4:CR56)-ROWS($AK$70:$AK$81)-ROWS($AO$70:$AO$81)-ROWS($AS$70:$AS$81)-ROWS($AW$70:$AW$81)),IFERROR(INDEX($BE$70:$BE$81, ROWS($CR$4:CR56)-ROWS($AK$70:$AK$81)-ROWS($AO$70:$AO$81)-ROWS($AS$70:$AS$81)-ROWS($AW$70:$AW$81)-ROWS($BA$70:$BA$81)),IFERROR(INDEX($BI$70:$BI$81, ROWS($CR$4:CR56)-ROWS($AK$70:$AK$81)-ROWS($AO$70:$AO$81)-ROWS($AS$70:$AS$81)-ROWS($AW$70:$AW$81)-ROWS($BA$70:$BA$81)-ROWS($BE$70:$BE$81)), "")))))))</f>
        <v>0</v>
      </c>
      <c r="CS58" s="316" t="str">
        <f t="shared" ca="1" si="43"/>
        <v/>
      </c>
      <c r="CT58" s="413" t="str">
        <f t="shared" ca="1" si="44"/>
        <v/>
      </c>
      <c r="CU58" s="412" t="str">
        <f>IF(OR(CV58="",CV58=0),"",MAX(CU$5:CU57)+1)</f>
        <v/>
      </c>
      <c r="CV58" s="316" t="str">
        <f>IFERROR(INDEX($AJ$86:$AJ$97, ROWS($CV$4:CV56)), IFERROR(INDEX($AN$86:$AN$97, ROWS($CV$4:CV56)-ROWS($AJ$86:$AJ$97)), ""))</f>
        <v/>
      </c>
      <c r="CW58" s="316" t="str">
        <f t="shared" si="45"/>
        <v/>
      </c>
      <c r="CX58" s="316" t="str">
        <f>IF(OR(CY58="",CY58=0),"",MAX(CX$5:CX57)+1)</f>
        <v/>
      </c>
      <c r="CY58" s="316" t="str">
        <f>IFERROR(INDEX($AK$86:$AK$97, ROWS($CY$4:CY56)), IFERROR(INDEX($AO$86:$AO$97, ROWS($CY$4:CY56)-ROWS($AK$86:$AK$97)), ""))</f>
        <v/>
      </c>
      <c r="CZ58" s="316" t="str">
        <f t="shared" si="46"/>
        <v/>
      </c>
      <c r="DA58" s="413" t="str">
        <f t="shared" si="47"/>
        <v/>
      </c>
      <c r="DC58" s="438">
        <f ca="1">IF(OR(DD58="",DD58=0),"",MAX(DC$45:DC57)+1)</f>
        <v>10</v>
      </c>
      <c r="DD58" s="434" t="str">
        <f t="shared" ca="1" si="130"/>
        <v>Cellular</v>
      </c>
      <c r="DE58" s="413">
        <f t="shared" ca="1" si="131"/>
        <v>225</v>
      </c>
      <c r="DF58" s="431" t="str">
        <f ca="1">IF(OR(DG58="",DG58=0),"",MAX(DF$45:DF57)+1)</f>
        <v/>
      </c>
      <c r="DG58" s="412" t="str">
        <f t="shared" ca="1" si="132"/>
        <v/>
      </c>
      <c r="DH58" s="413" t="str">
        <f t="shared" ca="1" si="133"/>
        <v/>
      </c>
      <c r="DI58" s="412" t="str">
        <f t="shared" ca="1" si="134"/>
        <v/>
      </c>
      <c r="DJ58" s="413" t="str">
        <f t="shared" ca="1" si="135"/>
        <v/>
      </c>
      <c r="DK58" s="412" t="str">
        <f t="shared" ca="1" si="136"/>
        <v/>
      </c>
      <c r="DL58" s="413" t="str">
        <f t="shared" ca="1" si="137"/>
        <v/>
      </c>
      <c r="DM58" s="278"/>
      <c r="DN58" s="278"/>
      <c r="DO58" s="278"/>
      <c r="DP58" s="278"/>
      <c r="DQ58" s="278"/>
      <c r="DR58" s="278"/>
      <c r="DS58" s="278"/>
    </row>
    <row r="59" spans="16:123" x14ac:dyDescent="0.3">
      <c r="P59" s="1177"/>
      <c r="Q59" s="1178"/>
      <c r="R59" s="453"/>
      <c r="S59" s="402"/>
      <c r="U59" s="1177"/>
      <c r="V59" s="1178"/>
      <c r="W59" s="453"/>
      <c r="X59" s="402"/>
      <c r="AB59" s="1170" t="s">
        <v>23</v>
      </c>
      <c r="AC59" s="1171"/>
      <c r="AD59" s="1171"/>
      <c r="AE59" s="1171"/>
      <c r="AF59" s="1172"/>
      <c r="AI59" s="304" t="str">
        <f t="shared" ca="1" si="159"/>
        <v/>
      </c>
      <c r="AJ59" s="305" t="str">
        <f t="shared" ca="1" si="138"/>
        <v/>
      </c>
      <c r="AK59" s="306" t="str">
        <f t="shared" ca="1" si="139"/>
        <v/>
      </c>
      <c r="AL59" s="307" t="str">
        <f t="shared" ca="1" si="140"/>
        <v/>
      </c>
      <c r="AM59" s="304" t="str">
        <f t="shared" ca="1" si="160"/>
        <v/>
      </c>
      <c r="AN59" s="305" t="str">
        <f t="shared" ca="1" si="141"/>
        <v/>
      </c>
      <c r="AO59" s="306" t="str">
        <f t="shared" ca="1" si="142"/>
        <v/>
      </c>
      <c r="AP59" s="307" t="str">
        <f t="shared" ca="1" si="143"/>
        <v/>
      </c>
      <c r="AQ59" s="304" t="str">
        <f t="shared" ca="1" si="161"/>
        <v/>
      </c>
      <c r="AR59" s="305" t="str">
        <f t="shared" ca="1" si="144"/>
        <v/>
      </c>
      <c r="AS59" s="306" t="str">
        <f t="shared" ca="1" si="145"/>
        <v/>
      </c>
      <c r="AT59" s="307" t="str">
        <f t="shared" ca="1" si="146"/>
        <v/>
      </c>
      <c r="AU59" s="304" t="str">
        <f t="shared" ca="1" si="162"/>
        <v/>
      </c>
      <c r="AV59" s="305" t="str">
        <f t="shared" ca="1" si="147"/>
        <v/>
      </c>
      <c r="AW59" s="306" t="str">
        <f t="shared" ca="1" si="148"/>
        <v/>
      </c>
      <c r="AX59" s="307" t="str">
        <f t="shared" ca="1" si="149"/>
        <v/>
      </c>
      <c r="AY59" s="304" t="str">
        <f t="shared" ca="1" si="163"/>
        <v/>
      </c>
      <c r="AZ59" s="305" t="str">
        <f t="shared" ca="1" si="150"/>
        <v/>
      </c>
      <c r="BA59" s="306" t="str">
        <f t="shared" ca="1" si="151"/>
        <v/>
      </c>
      <c r="BB59" s="307" t="str">
        <f t="shared" ca="1" si="152"/>
        <v/>
      </c>
      <c r="BC59" s="304" t="str">
        <f t="shared" ca="1" si="164"/>
        <v/>
      </c>
      <c r="BD59" s="305" t="str">
        <f t="shared" ca="1" si="153"/>
        <v/>
      </c>
      <c r="BE59" s="306" t="str">
        <f t="shared" ca="1" si="154"/>
        <v/>
      </c>
      <c r="BF59" s="307" t="str">
        <f t="shared" ca="1" si="155"/>
        <v/>
      </c>
      <c r="BG59" s="304" t="str">
        <f t="shared" ca="1" si="165"/>
        <v/>
      </c>
      <c r="BH59" s="305" t="str">
        <f t="shared" ca="1" si="156"/>
        <v/>
      </c>
      <c r="BI59" s="306" t="str">
        <f t="shared" ca="1" si="157"/>
        <v/>
      </c>
      <c r="BJ59" s="307" t="str">
        <f t="shared" ca="1" si="158"/>
        <v/>
      </c>
      <c r="BL59" s="412" t="str">
        <f ca="1">IF(OR(BM59="",BM59=0),"",MAX(BL$5:BL58)+1)</f>
        <v/>
      </c>
      <c r="BM59" s="316" t="str">
        <f ca="1">IFERROR(INDEX($AJ$6:$AJ$17, ROWS(BM$4:$BM57)), IFERROR(INDEX($AN$6:$AN$17, ROWS(BM$4:$BM57)-ROWS($AJ$6:$AJ$17)), IFERROR(INDEX($AR$6:$AR$17, ROWS(BM$4:$BM57)-ROWS($AJ$6:$AJ$17)-ROWS($AN$6:$AN$17)),IFERROR(INDEX($AV$6:$AV$17, ROWS(BM$4:$BM57)-ROWS($AJ$6:$AJ$17)-ROWS($AN$6:$AN$17)-ROWS($AR$6:$AR$17)),IFERROR(INDEX($AZ$6:$AZ$17, ROWS(BM$4:$BM57)-ROWS($AJ$6:$AJ$17)-ROWS($AN$6:$AN$17)-ROWS($AR$6:$AR$17)-ROWS($AV$6:$AV$17)),IFERROR(INDEX($BD$6:$BD$17, ROWS(BM$4:$BM57)-ROWS($AJ$6:$AJ$17)-ROWS($AN$6:$AN$17)-ROWS($AR$6:$AR$17)-ROWS($AV$6:$AV$17)-ROWS($AZ$6:$AZ$17)),IFERROR(INDEX($BH$6:$BH$17, ROWS(BM$4:$BM57)-ROWS($AJ$6:$AJ$17)-ROWS($AN$6:$AN$17)-ROWS($AR$6:$AR$17)-ROWS($AV$6:$AV$17)-ROWS($AZ$6:$AZ$17)-ROWS($BD$6:$BD$17)), "")))))))</f>
        <v/>
      </c>
      <c r="BN59" s="316" t="str">
        <f t="shared" ca="1" si="30"/>
        <v/>
      </c>
      <c r="BO59" s="316" t="str">
        <f ca="1">IF(OR(BP59="",BP59=0),"",MAX(BO$5:BO58)+1)</f>
        <v/>
      </c>
      <c r="BP59" s="316" t="str">
        <f ca="1">IFERROR(INDEX($AK$6:$AK$17, ROWS($BP$4:BP57)), IFERROR(INDEX($AO$6:$AO$17, ROWS($BP$4:BP57)-ROWS($AK$6:$AK$17)), IFERROR(INDEX($AS$6:$AS$17, ROWS($BP$4:BP57)-ROWS($AK$6:$AK$17)-ROWS($AO$6:$AO$17)),IFERROR(INDEX($AW$6:$AW$17, ROWS($BP$4:BP57)-ROWS($AK$6:$AK$17)-ROWS($AO$6:$AO$17)-ROWS($AS$6:$AS$17)),IFERROR(INDEX($BA$6:$BA$17, ROWS($BP$4:BP57)-ROWS($AK$6:$AK$17)-ROWS($AO$6:$AO$17)-ROWS($AS$6:$AS$17)-ROWS($AW$6:$AW$17)),IFERROR(INDEX($BE$6:$BE$17, ROWS($BP$4:BP57)-ROWS($AK$6:$AK$17)-ROWS($AO$6:$AO$17)-ROWS($AS$6:$AS$17)-ROWS($AW$6:$AW$17)-ROWS($BA$6:$BA$17)),IFERROR(INDEX($BI$6:$BI$17, ROWS($BP$4:BP57)-ROWS($AK$6:$AK$17)-ROWS($AO$6:$AO$17)-ROWS($AS$6:$AS$17)-ROWS($AW$6:$AW$17)-ROWS($BA$6:$BA$17)-ROWS($BE$6:$BE$17)), "")))))))</f>
        <v/>
      </c>
      <c r="BQ59" s="316" t="str">
        <f t="shared" ca="1" si="31"/>
        <v/>
      </c>
      <c r="BR59" s="413" t="str">
        <f t="shared" ca="1" si="32"/>
        <v/>
      </c>
      <c r="BS59" s="412" t="str">
        <f ca="1">IF(OR(BT59="",BT59=0),"",MAX(BS$5:BS58)+1)</f>
        <v/>
      </c>
      <c r="BT59" s="316" t="str">
        <f ca="1">IFERROR(INDEX($AJ$22:$AJ$33, ROWS($BT$4:BT57)), IFERROR(INDEX($AN$22:$AN$33, ROWS($BT$4:BT57)-ROWS($AJ$22:$AJ$33)), IFERROR(INDEX($AR$22:$AR$33, ROWS($BT$4:BT57)-ROWS($AJ$22:$AJ$33)-ROWS($AN$22:$AN$33)),IFERROR(INDEX($AV$22:$AV$33, ROWS($BT$4:BT57)-ROWS($AJ$22:$AJ$33)-ROWS($AN$22:$AN$33)-ROWS($AR$22:$AR$33)),IFERROR(INDEX($AZ$22:$AZ$33, ROWS($BT$4:BT57)-ROWS($AJ$22:$AJ$33)-ROWS($AN$22:$AN$33)-ROWS($AR$22:$AR$33)-ROWS($AV$22:$AV$33)),IFERROR(INDEX($BD$22:$BD$33, ROWS($BT$4:BT57)-ROWS($AJ$22:$AJ$33)-ROWS($AN$22:$AN$33)-ROWS($AR$22:$AR$33)-ROWS($AV$22:$AV$33)-ROWS($AZ$22:$AZ$33)),IFERROR(INDEX($BH$22:$BH$33, ROWS($BT$4:BT57)-ROWS($AJ$22:$AJ$33)-ROWS($AN$22:$AN$33)-ROWS($AR$22:$AR$33)-ROWS($AV$22:$AV$33)-ROWS($AZ$22:$AZ$33)-ROWS($BD$22:$BD$33)), "")))))))</f>
        <v/>
      </c>
      <c r="BU59" s="316" t="str">
        <f t="shared" ca="1" si="33"/>
        <v/>
      </c>
      <c r="BV59" s="316" t="str">
        <f ca="1">IF(OR(BW59="",BW59=0),"",MAX(BV$5:BV58)+1)</f>
        <v/>
      </c>
      <c r="BW59" s="316" t="str">
        <f ca="1">IFERROR(INDEX($AK$22:$AK$33, ROWS($BW$4:BW57)), IFERROR(INDEX($AO$22:$AO$33, ROWS($BW$4:BW57)-ROWS($AK$22:$AK$33)), IFERROR(INDEX($AS$22:$AS$33, ROWS($BW$4:BW57)-ROWS($AK$22:$AK$33)-ROWS($AO$22:$AO$33)),IFERROR(INDEX($AW$22:$AW$33, ROWS($BW$4:BW57)-ROWS($AK$22:$AK$33)-ROWS($AO$22:$AO$33)-ROWS($AS$22:$AS$33)),IFERROR(INDEX($BA$22:$BA$33, ROWS($BW$4:BW57)-ROWS($AK$22:$AK$33)-ROWS($AO$22:$AO$33)-ROWS($AS$22:$AS$33)-ROWS($AW$22:$AW$33)),IFERROR(INDEX($BE$22:$BE$33, ROWS($BW$4:BW57)-ROWS($AK$22:$AK$33)-ROWS($AO$22:$AO$33)-ROWS($AS$22:$AS$33)-ROWS($AW$22:$AW$33)-ROWS($BA$22:$BA$33)),IFERROR(INDEX($BI$22:$BI$33, ROWS($BW$4:BW57)-ROWS($AK$22:$AK$33)-ROWS($AO$22:$AO$33)-ROWS($AS$22:$AS$33)-ROWS($AW$22:$AW$33)-ROWS($BA$22:$BA$33)-ROWS($BE$22:$BE$33)), "")))))))</f>
        <v/>
      </c>
      <c r="BX59" s="316" t="str">
        <f t="shared" ca="1" si="34"/>
        <v/>
      </c>
      <c r="BY59" s="413" t="str">
        <f t="shared" ca="1" si="35"/>
        <v/>
      </c>
      <c r="BZ59" s="412" t="str">
        <f ca="1">IF(OR(CA59="",CA59=0),"",MAX(BZ$5:BZ58)+1)</f>
        <v/>
      </c>
      <c r="CA59" s="316" t="str">
        <f ca="1">IFERROR(INDEX($AJ$38:$AJ$49, ROWS($CA$4:CA57)), IFERROR(INDEX($AN$38:$AN$49, ROWS($CA$4:CA57)-ROWS($AJ$38:$AJ$49)), IFERROR(INDEX($AR$38:$AR$49, ROWS($CA$4:CA57)-ROWS($AJ$38:$AJ$49)-ROWS($AN$38:$AN$49)),IFERROR(INDEX($AV$38:$AV$49, ROWS($CA$4:CA57)-ROWS($AJ$38:$AJ$49)-ROWS($AN$38:$AN$49)-ROWS($AR$38:$AR$49)),IFERROR(INDEX($AZ$38:$AZ$49, ROWS($CA$4:CA57)-ROWS($AJ$38:$AJ$49)-ROWS($AN$38:$AN$49)-ROWS($AR$38:$AR$49)-ROWS($AV$38:$AV$49)),IFERROR(INDEX($BD$38:$BD$49, ROWS($CA$4:CA57)-ROWS($AJ$38:$AJ$49)-ROWS($AN$38:$AN$49)-ROWS($AR$38:$AR$49)-ROWS($AV$38:$AV$49)-ROWS($AZ$38:$AZ$49)),IFERROR(INDEX($BH$38:$BH$49, ROWS($CA$4:CA57)-ROWS($AJ$38:$AJ$49)-ROWS($AN$38:$AN$49)-ROWS($AR$38:$AR$49)-ROWS($AV$38:$AV$49)-ROWS($AZ$38:$AZ$49)-ROWS($BD$38:$BD$49)), "")))))))</f>
        <v/>
      </c>
      <c r="CB59" s="316" t="str">
        <f t="shared" ca="1" si="36"/>
        <v/>
      </c>
      <c r="CC59" s="316" t="str">
        <f ca="1">IF(OR(CD59="",CD59=0),"",MAX(CC$5:CC58)+1)</f>
        <v/>
      </c>
      <c r="CD59" s="316" t="str">
        <f ca="1">IFERROR(INDEX($AK$38:$AK$49, ROWS($CD$4:CD57)), IFERROR(INDEX($AO$38:$AO$49, ROWS($CD$4:CD57)-ROWS($AK$38:$AK$49)), IFERROR(INDEX($AS$38:$AS$49, ROWS($CD$4:CD57)-ROWS($AK$38:$AK$49)-ROWS($AO$38:$AO$49)),IFERROR(INDEX($AW$38:$AW$49, ROWS($CD$4:CD57)-ROWS($AK$38:$AK$49)-ROWS($AO$38:$AO$49)-ROWS($AS$38:$AS$49)),IFERROR(INDEX($BA$38:$BA$49, ROWS($CD$4:CD57)-ROWS($AK$38:$AK$49)-ROWS($AO$38:$AO$49)-ROWS($AS$38:$AS$49)-ROWS($AW$38:$AW$49)),IFERROR(INDEX($BE$38:$BE$49, ROWS($CD$4:CD57)-ROWS($AK$38:$AK$49)-ROWS($AO$38:$AO$49)-ROWS($AS$38:$AS$49)-ROWS($AW$38:$AW$49)-ROWS($BA$38:$BA$49)),IFERROR(INDEX($BI$38:$BI$49, ROWS($CD$4:CD57)-ROWS($AK$38:$AK$49)-ROWS($AO$38:$AO$49)-ROWS($AS$38:$AS$49)-ROWS($AW$38:$AW$49)-ROWS($BA$38:$BA$49)-ROWS($BE$38:$BE$49)), "")))))))</f>
        <v/>
      </c>
      <c r="CE59" s="316" t="str">
        <f t="shared" ca="1" si="37"/>
        <v/>
      </c>
      <c r="CF59" s="413" t="str">
        <f t="shared" ca="1" si="38"/>
        <v/>
      </c>
      <c r="CG59" s="412" t="str">
        <f ca="1">IF(OR(CH59="",CH59=0),"",MAX(CG$5:CG58)+1)</f>
        <v/>
      </c>
      <c r="CH59" s="316" t="str">
        <f ca="1">IFERROR(INDEX($AJ$54:$AJ$65, ROWS($CH$4:CH57)), IFERROR(INDEX($AN$54:$AN$65, ROWS($CH$4:CH57)-ROWS($AJ$54:$AJ$65)), IFERROR(INDEX($AR$54:$AR$65, ROWS($CH$4:CH57)-ROWS($AJ$54:$AJ$65)-ROWS($AN$54:$AN$65)),IFERROR(INDEX($AV$54:$AV$65, ROWS($CH$4:CH57)-ROWS($AJ$54:$AJ$65)-ROWS($AN$54:$AN$65)-ROWS($AR$54:$AR$65)),IFERROR(INDEX($AZ$54:$AZ$65, ROWS($CH$4:CH57)-ROWS($AJ$54:$AJ$65)-ROWS($AN$54:$AN$65)-ROWS($AR$54:$AR$65)-ROWS($AV$54:$AV$65)),IFERROR(INDEX($BD$54:$BD$65, ROWS($CH$4:CH57)-ROWS($AJ$54:$AJ$65)-ROWS($AN$54:$AN$65)-ROWS($AR$54:$AR$65)-ROWS($AV$54:$AV$65)-ROWS($AZ$54:$AZ$65)),IFERROR(INDEX($BH$54:$BH$65, ROWS($CH$4:CH57)-ROWS($AJ$54:$AJ$65)-ROWS($AN$54:$AN$65)-ROWS($AR$54:$AR$65)-ROWS($AV$54:$AV$65)-ROWS($AZ$54:$AZ$65)-ROWS($BD$54:$BD$65)), "")))))))</f>
        <v/>
      </c>
      <c r="CI59" s="316" t="str">
        <f t="shared" ca="1" si="39"/>
        <v/>
      </c>
      <c r="CJ59" s="316" t="str">
        <f ca="1">IF(OR(CK59="",CK59=0),"",MAX(CJ$5:CJ58)+1)</f>
        <v/>
      </c>
      <c r="CK59" s="316" t="str">
        <f ca="1">IFERROR(INDEX($AK$54:$AK$65, ROWS($CK$4:CK57)), IFERROR(INDEX($AO$54:$AO$65, ROWS($CK$4:CK57)-ROWS($AK$54:$AK$65)), IFERROR(INDEX($AS$54:$AS$65, ROWS($CK$4:CK57)-ROWS($AK$54:$AK$65)-ROWS($AO$54:$AO$65)),IFERROR(INDEX($AW$54:$AW$65, ROWS($CK$4:CK57)-ROWS($AK$54:$AK$65)-ROWS($AO$54:$AO$65)-ROWS($AS$54:$AS$65)),IFERROR(INDEX($BA$54:$BA$65, ROWS($CK$4:CK57)-ROWS($AK$54:$AK$65)-ROWS($AO$54:$AO$65)-ROWS($AS$54:$AS$65)-ROWS($AW$54:$AW$65)),IFERROR(INDEX($BE$54:$BE$65, ROWS($CK$4:CK57)-ROWS($AK$54:$AK$65)-ROWS($AO$54:$AO$65)-ROWS($AS$54:$AS$65)-ROWS($AW$54:$AW$65)-ROWS($BA$54:$BA$65)),IFERROR(INDEX($BI$54:$BI$65, ROWS($CK$4:CK57)-ROWS($AK$54:$AK$65)-ROWS($AO$54:$AO$65)-ROWS($AS$54:$AS$65)-ROWS($AW$54:$AW$65)-ROWS($BA$54:$BA$65)-ROWS($BE$54:$BE$65)), "")))))))</f>
        <v/>
      </c>
      <c r="CL59" s="316" t="str">
        <f t="shared" ca="1" si="40"/>
        <v/>
      </c>
      <c r="CM59" s="413" t="str">
        <f t="shared" ca="1" si="41"/>
        <v/>
      </c>
      <c r="CN59" s="412" t="str">
        <f>IF(OR(CO59="",CO59=0),"",MAX(CN$5:CN58)+1)</f>
        <v/>
      </c>
      <c r="CO59" s="316">
        <f>IFERROR(INDEX($AJ$70:$AJ$81, ROWS($CO$4:CO57)), IFERROR(INDEX($AN$70:$AN$81, ROWS($CO$4:CO57)-ROWS($AJ$70:$AJ$81)), IFERROR(INDEX($AR$70:$AR$81, ROWS($CO$4:CO57)-ROWS($AJ$70:$AJ$81)-ROWS($AN$70:$AN$81)),IFERROR(INDEX($AV$70:$AV$81, ROWS($CO$4:CO57)-ROWS($AJ$70:$AJ$81)-ROWS($AN$70:$AN$81)-ROWS($AR$70:$AR$81)),IFERROR(INDEX($AZ$70:$AZ$81, ROWS($CO$4:CO57)-ROWS($AJ$70:$AJ$81)-ROWS($AN$70:$AN$81)-ROWS($AR$70:$AR$81)-ROWS($AV$70:$AV$81)),IFERROR(INDEX($BD$70:$BD$81, ROWS($CO$4:CO57)-ROWS($AJ$70:$AJ$81)-ROWS($AN$70:$AN$81)-ROWS($AR$70:$AR$81)-ROWS($AV$70:$AV$81)-ROWS($AZ$70:$AZ$81)),IFERROR(INDEX($BH$70:$BH$81, ROWS($CO$4:CO57)-ROWS($AJ$70:$AJ$81)-ROWS($AN$70:$AN$81)-ROWS($AR$70:$AR$81)-ROWS($AV$70:$AV$81)-ROWS($AZ$70:$AZ$81)-ROWS($BD$70:$BD$81)), "")))))))</f>
        <v>0</v>
      </c>
      <c r="CP59" s="316" t="str">
        <f t="shared" ca="1" si="42"/>
        <v/>
      </c>
      <c r="CQ59" s="316" t="str">
        <f>IF(OR(CR59="",CR59=0),"",MAX(CQ$5:CQ58)+1)</f>
        <v/>
      </c>
      <c r="CR59" s="316">
        <f>IFERROR(INDEX($AK$70:$AK$81, ROWS($CR$4:CR57)), IFERROR(INDEX($AO$70:$AO$81, ROWS($CR$4:CR57)-ROWS($AK$70:$AK$81)), IFERROR(INDEX($AS$70:$AS$81, ROWS($CR$4:CR57)-ROWS($AK$70:$AK$81)-ROWS($AO$70:$AO$81)),IFERROR(INDEX($AW$70:$AW$81, ROWS($CR$4:CR57)-ROWS($AK$70:$AK$81)-ROWS($AO$70:$AO$81)-ROWS($AS$70:$AS$81)),IFERROR(INDEX($BA$70:$BA$81, ROWS($CR$4:CR57)-ROWS($AK$70:$AK$81)-ROWS($AO$70:$AO$81)-ROWS($AS$70:$AS$81)-ROWS($AW$70:$AW$81)),IFERROR(INDEX($BE$70:$BE$81, ROWS($CR$4:CR57)-ROWS($AK$70:$AK$81)-ROWS($AO$70:$AO$81)-ROWS($AS$70:$AS$81)-ROWS($AW$70:$AW$81)-ROWS($BA$70:$BA$81)),IFERROR(INDEX($BI$70:$BI$81, ROWS($CR$4:CR57)-ROWS($AK$70:$AK$81)-ROWS($AO$70:$AO$81)-ROWS($AS$70:$AS$81)-ROWS($AW$70:$AW$81)-ROWS($BA$70:$BA$81)-ROWS($BE$70:$BE$81)), "")))))))</f>
        <v>0</v>
      </c>
      <c r="CS59" s="316" t="str">
        <f t="shared" ca="1" si="43"/>
        <v/>
      </c>
      <c r="CT59" s="413" t="str">
        <f t="shared" ca="1" si="44"/>
        <v/>
      </c>
      <c r="CU59" s="412" t="str">
        <f>IF(OR(CV59="",CV59=0),"",MAX(CU$5:CU58)+1)</f>
        <v/>
      </c>
      <c r="CV59" s="316" t="str">
        <f>IFERROR(INDEX($AJ$86:$AJ$97, ROWS($CV$4:CV57)), IFERROR(INDEX($AN$86:$AN$97, ROWS($CV$4:CV57)-ROWS($AJ$86:$AJ$97)), ""))</f>
        <v/>
      </c>
      <c r="CW59" s="316" t="str">
        <f t="shared" si="45"/>
        <v/>
      </c>
      <c r="CX59" s="316" t="str">
        <f>IF(OR(CY59="",CY59=0),"",MAX(CX$5:CX58)+1)</f>
        <v/>
      </c>
      <c r="CY59" s="316" t="str">
        <f>IFERROR(INDEX($AK$86:$AK$97, ROWS($CY$4:CY57)), IFERROR(INDEX($AO$86:$AO$97, ROWS($CY$4:CY57)-ROWS($AK$86:$AK$97)), ""))</f>
        <v/>
      </c>
      <c r="CZ59" s="316" t="str">
        <f t="shared" si="46"/>
        <v/>
      </c>
      <c r="DA59" s="413" t="str">
        <f t="shared" si="47"/>
        <v/>
      </c>
      <c r="DC59" s="438">
        <f ca="1">IF(OR(DD59="",DD59=0),"",MAX(DC$45:DC58)+1)</f>
        <v>11</v>
      </c>
      <c r="DD59" s="434" t="str">
        <f t="shared" ca="1" si="130"/>
        <v>Credit Card 2</v>
      </c>
      <c r="DE59" s="413">
        <f t="shared" ca="1" si="131"/>
        <v>60</v>
      </c>
      <c r="DF59" s="431" t="str">
        <f ca="1">IF(OR(DG59="",DG59=0),"",MAX(DF$45:DF58)+1)</f>
        <v/>
      </c>
      <c r="DG59" s="412" t="str">
        <f t="shared" ca="1" si="132"/>
        <v/>
      </c>
      <c r="DH59" s="413" t="str">
        <f t="shared" ca="1" si="133"/>
        <v/>
      </c>
      <c r="DI59" s="412" t="str">
        <f t="shared" ca="1" si="134"/>
        <v/>
      </c>
      <c r="DJ59" s="413" t="str">
        <f t="shared" ca="1" si="135"/>
        <v/>
      </c>
      <c r="DK59" s="412" t="str">
        <f t="shared" ca="1" si="136"/>
        <v/>
      </c>
      <c r="DL59" s="413" t="str">
        <f t="shared" ca="1" si="137"/>
        <v/>
      </c>
      <c r="DM59" s="278"/>
      <c r="DN59" s="278"/>
      <c r="DO59" s="278"/>
      <c r="DP59" s="278"/>
      <c r="DQ59" s="278"/>
      <c r="DR59" s="278"/>
      <c r="DS59" s="278"/>
    </row>
    <row r="60" spans="16:123" x14ac:dyDescent="0.3">
      <c r="P60" s="1177"/>
      <c r="Q60" s="1178"/>
      <c r="R60" s="453"/>
      <c r="S60" s="402"/>
      <c r="U60" s="1177"/>
      <c r="V60" s="1178"/>
      <c r="W60" s="453"/>
      <c r="X60" s="402"/>
      <c r="AB60" s="362"/>
      <c r="AC60" s="396" t="s">
        <v>495</v>
      </c>
      <c r="AD60" s="397" t="s">
        <v>192</v>
      </c>
      <c r="AE60" s="397" t="s">
        <v>193</v>
      </c>
      <c r="AF60" s="398" t="s">
        <v>261</v>
      </c>
      <c r="AI60" s="304" t="str">
        <f t="shared" ca="1" si="159"/>
        <v/>
      </c>
      <c r="AJ60" s="305" t="str">
        <f t="shared" ca="1" si="138"/>
        <v/>
      </c>
      <c r="AK60" s="306" t="str">
        <f t="shared" ca="1" si="139"/>
        <v/>
      </c>
      <c r="AL60" s="307" t="str">
        <f t="shared" ca="1" si="140"/>
        <v/>
      </c>
      <c r="AM60" s="304" t="str">
        <f t="shared" ca="1" si="160"/>
        <v/>
      </c>
      <c r="AN60" s="305" t="str">
        <f t="shared" ca="1" si="141"/>
        <v/>
      </c>
      <c r="AO60" s="306" t="str">
        <f t="shared" ca="1" si="142"/>
        <v/>
      </c>
      <c r="AP60" s="307" t="str">
        <f t="shared" ca="1" si="143"/>
        <v/>
      </c>
      <c r="AQ60" s="304" t="str">
        <f t="shared" ca="1" si="161"/>
        <v/>
      </c>
      <c r="AR60" s="305" t="str">
        <f t="shared" ca="1" si="144"/>
        <v/>
      </c>
      <c r="AS60" s="306" t="str">
        <f t="shared" ca="1" si="145"/>
        <v/>
      </c>
      <c r="AT60" s="307" t="str">
        <f t="shared" ca="1" si="146"/>
        <v/>
      </c>
      <c r="AU60" s="304" t="str">
        <f t="shared" ca="1" si="162"/>
        <v/>
      </c>
      <c r="AV60" s="305" t="str">
        <f t="shared" ca="1" si="147"/>
        <v/>
      </c>
      <c r="AW60" s="306" t="str">
        <f t="shared" ca="1" si="148"/>
        <v/>
      </c>
      <c r="AX60" s="307" t="str">
        <f t="shared" ca="1" si="149"/>
        <v/>
      </c>
      <c r="AY60" s="304" t="str">
        <f t="shared" ca="1" si="163"/>
        <v/>
      </c>
      <c r="AZ60" s="305" t="str">
        <f t="shared" ca="1" si="150"/>
        <v/>
      </c>
      <c r="BA60" s="306" t="str">
        <f t="shared" ca="1" si="151"/>
        <v/>
      </c>
      <c r="BB60" s="307" t="str">
        <f t="shared" ca="1" si="152"/>
        <v/>
      </c>
      <c r="BC60" s="304" t="str">
        <f t="shared" ca="1" si="164"/>
        <v/>
      </c>
      <c r="BD60" s="305" t="str">
        <f t="shared" ca="1" si="153"/>
        <v/>
      </c>
      <c r="BE60" s="306" t="str">
        <f t="shared" ca="1" si="154"/>
        <v/>
      </c>
      <c r="BF60" s="307" t="str">
        <f t="shared" ca="1" si="155"/>
        <v/>
      </c>
      <c r="BG60" s="304" t="str">
        <f t="shared" ca="1" si="165"/>
        <v/>
      </c>
      <c r="BH60" s="305" t="str">
        <f t="shared" ca="1" si="156"/>
        <v/>
      </c>
      <c r="BI60" s="306" t="str">
        <f t="shared" ca="1" si="157"/>
        <v/>
      </c>
      <c r="BJ60" s="307" t="str">
        <f t="shared" ca="1" si="158"/>
        <v/>
      </c>
      <c r="BL60" s="412" t="str">
        <f ca="1">IF(OR(BM60="",BM60=0),"",MAX(BL$5:BL59)+1)</f>
        <v/>
      </c>
      <c r="BM60" s="316" t="str">
        <f ca="1">IFERROR(INDEX($AJ$6:$AJ$17, ROWS(BM$4:$BM58)), IFERROR(INDEX($AN$6:$AN$17, ROWS(BM$4:$BM58)-ROWS($AJ$6:$AJ$17)), IFERROR(INDEX($AR$6:$AR$17, ROWS(BM$4:$BM58)-ROWS($AJ$6:$AJ$17)-ROWS($AN$6:$AN$17)),IFERROR(INDEX($AV$6:$AV$17, ROWS(BM$4:$BM58)-ROWS($AJ$6:$AJ$17)-ROWS($AN$6:$AN$17)-ROWS($AR$6:$AR$17)),IFERROR(INDEX($AZ$6:$AZ$17, ROWS(BM$4:$BM58)-ROWS($AJ$6:$AJ$17)-ROWS($AN$6:$AN$17)-ROWS($AR$6:$AR$17)-ROWS($AV$6:$AV$17)),IFERROR(INDEX($BD$6:$BD$17, ROWS(BM$4:$BM58)-ROWS($AJ$6:$AJ$17)-ROWS($AN$6:$AN$17)-ROWS($AR$6:$AR$17)-ROWS($AV$6:$AV$17)-ROWS($AZ$6:$AZ$17)),IFERROR(INDEX($BH$6:$BH$17, ROWS(BM$4:$BM58)-ROWS($AJ$6:$AJ$17)-ROWS($AN$6:$AN$17)-ROWS($AR$6:$AR$17)-ROWS($AV$6:$AV$17)-ROWS($AZ$6:$AZ$17)-ROWS($BD$6:$BD$17)), "")))))))</f>
        <v/>
      </c>
      <c r="BN60" s="316" t="str">
        <f t="shared" ca="1" si="30"/>
        <v/>
      </c>
      <c r="BO60" s="316" t="str">
        <f ca="1">IF(OR(BP60="",BP60=0),"",MAX(BO$5:BO59)+1)</f>
        <v/>
      </c>
      <c r="BP60" s="316" t="str">
        <f ca="1">IFERROR(INDEX($AK$6:$AK$17, ROWS($BP$4:BP58)), IFERROR(INDEX($AO$6:$AO$17, ROWS($BP$4:BP58)-ROWS($AK$6:$AK$17)), IFERROR(INDEX($AS$6:$AS$17, ROWS($BP$4:BP58)-ROWS($AK$6:$AK$17)-ROWS($AO$6:$AO$17)),IFERROR(INDEX($AW$6:$AW$17, ROWS($BP$4:BP58)-ROWS($AK$6:$AK$17)-ROWS($AO$6:$AO$17)-ROWS($AS$6:$AS$17)),IFERROR(INDEX($BA$6:$BA$17, ROWS($BP$4:BP58)-ROWS($AK$6:$AK$17)-ROWS($AO$6:$AO$17)-ROWS($AS$6:$AS$17)-ROWS($AW$6:$AW$17)),IFERROR(INDEX($BE$6:$BE$17, ROWS($BP$4:BP58)-ROWS($AK$6:$AK$17)-ROWS($AO$6:$AO$17)-ROWS($AS$6:$AS$17)-ROWS($AW$6:$AW$17)-ROWS($BA$6:$BA$17)),IFERROR(INDEX($BI$6:$BI$17, ROWS($BP$4:BP58)-ROWS($AK$6:$AK$17)-ROWS($AO$6:$AO$17)-ROWS($AS$6:$AS$17)-ROWS($AW$6:$AW$17)-ROWS($BA$6:$BA$17)-ROWS($BE$6:$BE$17)), "")))))))</f>
        <v/>
      </c>
      <c r="BQ60" s="316" t="str">
        <f t="shared" ca="1" si="31"/>
        <v/>
      </c>
      <c r="BR60" s="413" t="str">
        <f t="shared" ca="1" si="32"/>
        <v/>
      </c>
      <c r="BS60" s="412" t="str">
        <f ca="1">IF(OR(BT60="",BT60=0),"",MAX(BS$5:BS59)+1)</f>
        <v/>
      </c>
      <c r="BT60" s="316" t="str">
        <f ca="1">IFERROR(INDEX($AJ$22:$AJ$33, ROWS($BT$4:BT58)), IFERROR(INDEX($AN$22:$AN$33, ROWS($BT$4:BT58)-ROWS($AJ$22:$AJ$33)), IFERROR(INDEX($AR$22:$AR$33, ROWS($BT$4:BT58)-ROWS($AJ$22:$AJ$33)-ROWS($AN$22:$AN$33)),IFERROR(INDEX($AV$22:$AV$33, ROWS($BT$4:BT58)-ROWS($AJ$22:$AJ$33)-ROWS($AN$22:$AN$33)-ROWS($AR$22:$AR$33)),IFERROR(INDEX($AZ$22:$AZ$33, ROWS($BT$4:BT58)-ROWS($AJ$22:$AJ$33)-ROWS($AN$22:$AN$33)-ROWS($AR$22:$AR$33)-ROWS($AV$22:$AV$33)),IFERROR(INDEX($BD$22:$BD$33, ROWS($BT$4:BT58)-ROWS($AJ$22:$AJ$33)-ROWS($AN$22:$AN$33)-ROWS($AR$22:$AR$33)-ROWS($AV$22:$AV$33)-ROWS($AZ$22:$AZ$33)),IFERROR(INDEX($BH$22:$BH$33, ROWS($BT$4:BT58)-ROWS($AJ$22:$AJ$33)-ROWS($AN$22:$AN$33)-ROWS($AR$22:$AR$33)-ROWS($AV$22:$AV$33)-ROWS($AZ$22:$AZ$33)-ROWS($BD$22:$BD$33)), "")))))))</f>
        <v/>
      </c>
      <c r="BU60" s="316" t="str">
        <f t="shared" ca="1" si="33"/>
        <v/>
      </c>
      <c r="BV60" s="316" t="str">
        <f ca="1">IF(OR(BW60="",BW60=0),"",MAX(BV$5:BV59)+1)</f>
        <v/>
      </c>
      <c r="BW60" s="316" t="str">
        <f ca="1">IFERROR(INDEX($AK$22:$AK$33, ROWS($BW$4:BW58)), IFERROR(INDEX($AO$22:$AO$33, ROWS($BW$4:BW58)-ROWS($AK$22:$AK$33)), IFERROR(INDEX($AS$22:$AS$33, ROWS($BW$4:BW58)-ROWS($AK$22:$AK$33)-ROWS($AO$22:$AO$33)),IFERROR(INDEX($AW$22:$AW$33, ROWS($BW$4:BW58)-ROWS($AK$22:$AK$33)-ROWS($AO$22:$AO$33)-ROWS($AS$22:$AS$33)),IFERROR(INDEX($BA$22:$BA$33, ROWS($BW$4:BW58)-ROWS($AK$22:$AK$33)-ROWS($AO$22:$AO$33)-ROWS($AS$22:$AS$33)-ROWS($AW$22:$AW$33)),IFERROR(INDEX($BE$22:$BE$33, ROWS($BW$4:BW58)-ROWS($AK$22:$AK$33)-ROWS($AO$22:$AO$33)-ROWS($AS$22:$AS$33)-ROWS($AW$22:$AW$33)-ROWS($BA$22:$BA$33)),IFERROR(INDEX($BI$22:$BI$33, ROWS($BW$4:BW58)-ROWS($AK$22:$AK$33)-ROWS($AO$22:$AO$33)-ROWS($AS$22:$AS$33)-ROWS($AW$22:$AW$33)-ROWS($BA$22:$BA$33)-ROWS($BE$22:$BE$33)), "")))))))</f>
        <v/>
      </c>
      <c r="BX60" s="316" t="str">
        <f t="shared" ca="1" si="34"/>
        <v/>
      </c>
      <c r="BY60" s="413" t="str">
        <f t="shared" ca="1" si="35"/>
        <v/>
      </c>
      <c r="BZ60" s="412" t="str">
        <f ca="1">IF(OR(CA60="",CA60=0),"",MAX(BZ$5:BZ59)+1)</f>
        <v/>
      </c>
      <c r="CA60" s="316" t="str">
        <f ca="1">IFERROR(INDEX($AJ$38:$AJ$49, ROWS($CA$4:CA58)), IFERROR(INDEX($AN$38:$AN$49, ROWS($CA$4:CA58)-ROWS($AJ$38:$AJ$49)), IFERROR(INDEX($AR$38:$AR$49, ROWS($CA$4:CA58)-ROWS($AJ$38:$AJ$49)-ROWS($AN$38:$AN$49)),IFERROR(INDEX($AV$38:$AV$49, ROWS($CA$4:CA58)-ROWS($AJ$38:$AJ$49)-ROWS($AN$38:$AN$49)-ROWS($AR$38:$AR$49)),IFERROR(INDEX($AZ$38:$AZ$49, ROWS($CA$4:CA58)-ROWS($AJ$38:$AJ$49)-ROWS($AN$38:$AN$49)-ROWS($AR$38:$AR$49)-ROWS($AV$38:$AV$49)),IFERROR(INDEX($BD$38:$BD$49, ROWS($CA$4:CA58)-ROWS($AJ$38:$AJ$49)-ROWS($AN$38:$AN$49)-ROWS($AR$38:$AR$49)-ROWS($AV$38:$AV$49)-ROWS($AZ$38:$AZ$49)),IFERROR(INDEX($BH$38:$BH$49, ROWS($CA$4:CA58)-ROWS($AJ$38:$AJ$49)-ROWS($AN$38:$AN$49)-ROWS($AR$38:$AR$49)-ROWS($AV$38:$AV$49)-ROWS($AZ$38:$AZ$49)-ROWS($BD$38:$BD$49)), "")))))))</f>
        <v/>
      </c>
      <c r="CB60" s="316" t="str">
        <f t="shared" ca="1" si="36"/>
        <v/>
      </c>
      <c r="CC60" s="316" t="str">
        <f ca="1">IF(OR(CD60="",CD60=0),"",MAX(CC$5:CC59)+1)</f>
        <v/>
      </c>
      <c r="CD60" s="316" t="str">
        <f ca="1">IFERROR(INDEX($AK$38:$AK$49, ROWS($CD$4:CD58)), IFERROR(INDEX($AO$38:$AO$49, ROWS($CD$4:CD58)-ROWS($AK$38:$AK$49)), IFERROR(INDEX($AS$38:$AS$49, ROWS($CD$4:CD58)-ROWS($AK$38:$AK$49)-ROWS($AO$38:$AO$49)),IFERROR(INDEX($AW$38:$AW$49, ROWS($CD$4:CD58)-ROWS($AK$38:$AK$49)-ROWS($AO$38:$AO$49)-ROWS($AS$38:$AS$49)),IFERROR(INDEX($BA$38:$BA$49, ROWS($CD$4:CD58)-ROWS($AK$38:$AK$49)-ROWS($AO$38:$AO$49)-ROWS($AS$38:$AS$49)-ROWS($AW$38:$AW$49)),IFERROR(INDEX($BE$38:$BE$49, ROWS($CD$4:CD58)-ROWS($AK$38:$AK$49)-ROWS($AO$38:$AO$49)-ROWS($AS$38:$AS$49)-ROWS($AW$38:$AW$49)-ROWS($BA$38:$BA$49)),IFERROR(INDEX($BI$38:$BI$49, ROWS($CD$4:CD58)-ROWS($AK$38:$AK$49)-ROWS($AO$38:$AO$49)-ROWS($AS$38:$AS$49)-ROWS($AW$38:$AW$49)-ROWS($BA$38:$BA$49)-ROWS($BE$38:$BE$49)), "")))))))</f>
        <v/>
      </c>
      <c r="CE60" s="316" t="str">
        <f t="shared" ca="1" si="37"/>
        <v/>
      </c>
      <c r="CF60" s="413" t="str">
        <f t="shared" ca="1" si="38"/>
        <v/>
      </c>
      <c r="CG60" s="412" t="str">
        <f ca="1">IF(OR(CH60="",CH60=0),"",MAX(CG$5:CG59)+1)</f>
        <v/>
      </c>
      <c r="CH60" s="316" t="str">
        <f ca="1">IFERROR(INDEX($AJ$54:$AJ$65, ROWS($CH$4:CH58)), IFERROR(INDEX($AN$54:$AN$65, ROWS($CH$4:CH58)-ROWS($AJ$54:$AJ$65)), IFERROR(INDEX($AR$54:$AR$65, ROWS($CH$4:CH58)-ROWS($AJ$54:$AJ$65)-ROWS($AN$54:$AN$65)),IFERROR(INDEX($AV$54:$AV$65, ROWS($CH$4:CH58)-ROWS($AJ$54:$AJ$65)-ROWS($AN$54:$AN$65)-ROWS($AR$54:$AR$65)),IFERROR(INDEX($AZ$54:$AZ$65, ROWS($CH$4:CH58)-ROWS($AJ$54:$AJ$65)-ROWS($AN$54:$AN$65)-ROWS($AR$54:$AR$65)-ROWS($AV$54:$AV$65)),IFERROR(INDEX($BD$54:$BD$65, ROWS($CH$4:CH58)-ROWS($AJ$54:$AJ$65)-ROWS($AN$54:$AN$65)-ROWS($AR$54:$AR$65)-ROWS($AV$54:$AV$65)-ROWS($AZ$54:$AZ$65)),IFERROR(INDEX($BH$54:$BH$65, ROWS($CH$4:CH58)-ROWS($AJ$54:$AJ$65)-ROWS($AN$54:$AN$65)-ROWS($AR$54:$AR$65)-ROWS($AV$54:$AV$65)-ROWS($AZ$54:$AZ$65)-ROWS($BD$54:$BD$65)), "")))))))</f>
        <v/>
      </c>
      <c r="CI60" s="316" t="str">
        <f t="shared" ca="1" si="39"/>
        <v/>
      </c>
      <c r="CJ60" s="316" t="str">
        <f ca="1">IF(OR(CK60="",CK60=0),"",MAX(CJ$5:CJ59)+1)</f>
        <v/>
      </c>
      <c r="CK60" s="316" t="str">
        <f ca="1">IFERROR(INDEX($AK$54:$AK$65, ROWS($CK$4:CK58)), IFERROR(INDEX($AO$54:$AO$65, ROWS($CK$4:CK58)-ROWS($AK$54:$AK$65)), IFERROR(INDEX($AS$54:$AS$65, ROWS($CK$4:CK58)-ROWS($AK$54:$AK$65)-ROWS($AO$54:$AO$65)),IFERROR(INDEX($AW$54:$AW$65, ROWS($CK$4:CK58)-ROWS($AK$54:$AK$65)-ROWS($AO$54:$AO$65)-ROWS($AS$54:$AS$65)),IFERROR(INDEX($BA$54:$BA$65, ROWS($CK$4:CK58)-ROWS($AK$54:$AK$65)-ROWS($AO$54:$AO$65)-ROWS($AS$54:$AS$65)-ROWS($AW$54:$AW$65)),IFERROR(INDEX($BE$54:$BE$65, ROWS($CK$4:CK58)-ROWS($AK$54:$AK$65)-ROWS($AO$54:$AO$65)-ROWS($AS$54:$AS$65)-ROWS($AW$54:$AW$65)-ROWS($BA$54:$BA$65)),IFERROR(INDEX($BI$54:$BI$65, ROWS($CK$4:CK58)-ROWS($AK$54:$AK$65)-ROWS($AO$54:$AO$65)-ROWS($AS$54:$AS$65)-ROWS($AW$54:$AW$65)-ROWS($BA$54:$BA$65)-ROWS($BE$54:$BE$65)), "")))))))</f>
        <v/>
      </c>
      <c r="CL60" s="316" t="str">
        <f t="shared" ca="1" si="40"/>
        <v/>
      </c>
      <c r="CM60" s="413" t="str">
        <f t="shared" ca="1" si="41"/>
        <v/>
      </c>
      <c r="CN60" s="412" t="str">
        <f>IF(OR(CO60="",CO60=0),"",MAX(CN$5:CN59)+1)</f>
        <v/>
      </c>
      <c r="CO60" s="316">
        <f>IFERROR(INDEX($AJ$70:$AJ$81, ROWS($CO$4:CO58)), IFERROR(INDEX($AN$70:$AN$81, ROWS($CO$4:CO58)-ROWS($AJ$70:$AJ$81)), IFERROR(INDEX($AR$70:$AR$81, ROWS($CO$4:CO58)-ROWS($AJ$70:$AJ$81)-ROWS($AN$70:$AN$81)),IFERROR(INDEX($AV$70:$AV$81, ROWS($CO$4:CO58)-ROWS($AJ$70:$AJ$81)-ROWS($AN$70:$AN$81)-ROWS($AR$70:$AR$81)),IFERROR(INDEX($AZ$70:$AZ$81, ROWS($CO$4:CO58)-ROWS($AJ$70:$AJ$81)-ROWS($AN$70:$AN$81)-ROWS($AR$70:$AR$81)-ROWS($AV$70:$AV$81)),IFERROR(INDEX($BD$70:$BD$81, ROWS($CO$4:CO58)-ROWS($AJ$70:$AJ$81)-ROWS($AN$70:$AN$81)-ROWS($AR$70:$AR$81)-ROWS($AV$70:$AV$81)-ROWS($AZ$70:$AZ$81)),IFERROR(INDEX($BH$70:$BH$81, ROWS($CO$4:CO58)-ROWS($AJ$70:$AJ$81)-ROWS($AN$70:$AN$81)-ROWS($AR$70:$AR$81)-ROWS($AV$70:$AV$81)-ROWS($AZ$70:$AZ$81)-ROWS($BD$70:$BD$81)), "")))))))</f>
        <v>0</v>
      </c>
      <c r="CP60" s="316" t="str">
        <f t="shared" ca="1" si="42"/>
        <v/>
      </c>
      <c r="CQ60" s="316" t="str">
        <f>IF(OR(CR60="",CR60=0),"",MAX(CQ$5:CQ59)+1)</f>
        <v/>
      </c>
      <c r="CR60" s="316">
        <f>IFERROR(INDEX($AK$70:$AK$81, ROWS($CR$4:CR58)), IFERROR(INDEX($AO$70:$AO$81, ROWS($CR$4:CR58)-ROWS($AK$70:$AK$81)), IFERROR(INDEX($AS$70:$AS$81, ROWS($CR$4:CR58)-ROWS($AK$70:$AK$81)-ROWS($AO$70:$AO$81)),IFERROR(INDEX($AW$70:$AW$81, ROWS($CR$4:CR58)-ROWS($AK$70:$AK$81)-ROWS($AO$70:$AO$81)-ROWS($AS$70:$AS$81)),IFERROR(INDEX($BA$70:$BA$81, ROWS($CR$4:CR58)-ROWS($AK$70:$AK$81)-ROWS($AO$70:$AO$81)-ROWS($AS$70:$AS$81)-ROWS($AW$70:$AW$81)),IFERROR(INDEX($BE$70:$BE$81, ROWS($CR$4:CR58)-ROWS($AK$70:$AK$81)-ROWS($AO$70:$AO$81)-ROWS($AS$70:$AS$81)-ROWS($AW$70:$AW$81)-ROWS($BA$70:$BA$81)),IFERROR(INDEX($BI$70:$BI$81, ROWS($CR$4:CR58)-ROWS($AK$70:$AK$81)-ROWS($AO$70:$AO$81)-ROWS($AS$70:$AS$81)-ROWS($AW$70:$AW$81)-ROWS($BA$70:$BA$81)-ROWS($BE$70:$BE$81)), "")))))))</f>
        <v>0</v>
      </c>
      <c r="CS60" s="316" t="str">
        <f t="shared" ca="1" si="43"/>
        <v/>
      </c>
      <c r="CT60" s="413" t="str">
        <f t="shared" ca="1" si="44"/>
        <v/>
      </c>
      <c r="CU60" s="412" t="str">
        <f>IF(OR(CV60="",CV60=0),"",MAX(CU$5:CU59)+1)</f>
        <v/>
      </c>
      <c r="CV60" s="316" t="str">
        <f>IFERROR(INDEX($AJ$86:$AJ$97, ROWS($CV$4:CV58)), IFERROR(INDEX($AN$86:$AN$97, ROWS($CV$4:CV58)-ROWS($AJ$86:$AJ$97)), ""))</f>
        <v/>
      </c>
      <c r="CW60" s="316" t="str">
        <f t="shared" si="45"/>
        <v/>
      </c>
      <c r="CX60" s="316" t="str">
        <f>IF(OR(CY60="",CY60=0),"",MAX(CX$5:CX59)+1)</f>
        <v/>
      </c>
      <c r="CY60" s="316" t="str">
        <f>IFERROR(INDEX($AK$86:$AK$97, ROWS($CY$4:CY58)), IFERROR(INDEX($AO$86:$AO$97, ROWS($CY$4:CY58)-ROWS($AK$86:$AK$97)), ""))</f>
        <v/>
      </c>
      <c r="CZ60" s="316" t="str">
        <f t="shared" si="46"/>
        <v/>
      </c>
      <c r="DA60" s="413" t="str">
        <f t="shared" si="47"/>
        <v/>
      </c>
      <c r="DC60" s="438" t="str">
        <f ca="1">IF(OR(DD60="",DD60=0),"",MAX(DC$45:DC59)+1)</f>
        <v/>
      </c>
      <c r="DD60" s="434" t="str">
        <f t="shared" ca="1" si="130"/>
        <v/>
      </c>
      <c r="DE60" s="413" t="str">
        <f t="shared" ca="1" si="131"/>
        <v/>
      </c>
      <c r="DF60" s="431">
        <f ca="1">IF(OR(DG60="",DG60=0),"",MAX(DF$45:DF59)+1)</f>
        <v>4</v>
      </c>
      <c r="DG60" s="412" t="str">
        <f t="shared" ca="1" si="132"/>
        <v>Paycheck 1</v>
      </c>
      <c r="DH60" s="413">
        <f t="shared" ca="1" si="133"/>
        <v>850</v>
      </c>
      <c r="DI60" s="412" t="str">
        <f t="shared" ca="1" si="134"/>
        <v/>
      </c>
      <c r="DJ60" s="413" t="str">
        <f t="shared" ca="1" si="135"/>
        <v/>
      </c>
      <c r="DK60" s="412" t="str">
        <f t="shared" ca="1" si="136"/>
        <v/>
      </c>
      <c r="DL60" s="413" t="str">
        <f t="shared" ca="1" si="137"/>
        <v/>
      </c>
      <c r="DM60" s="278"/>
      <c r="DN60" s="278"/>
      <c r="DO60" s="278"/>
      <c r="DP60" s="278"/>
      <c r="DQ60" s="278"/>
      <c r="DR60" s="278"/>
      <c r="DS60" s="278"/>
    </row>
    <row r="61" spans="16:123" x14ac:dyDescent="0.3">
      <c r="P61" s="1177"/>
      <c r="Q61" s="1178"/>
      <c r="R61" s="453"/>
      <c r="S61" s="402"/>
      <c r="U61" s="1177"/>
      <c r="V61" s="1178"/>
      <c r="W61" s="453"/>
      <c r="X61" s="402"/>
      <c r="AB61" s="395">
        <f ca="1">IFERROR(MATCH($AB$59,OFFSET(Year!$BD$11:$BD$62,AB60,,1000),0)+AB60,"")</f>
        <v>1</v>
      </c>
      <c r="AC61" s="340">
        <f ca="1">IFERROR(INDEX(Year!$BG$11:$BG$62,AB61),"")</f>
        <v>3</v>
      </c>
      <c r="AD61" s="348" t="str">
        <f ca="1">IFERROR(INDEX(Year!$BE$11:$BE$62,AB61),"")</f>
        <v>Paycheck 1</v>
      </c>
      <c r="AE61" s="363">
        <f ca="1">IFERROR(INDEX(Year!$BF$11:$BF$62,AB61),"")</f>
        <v>850</v>
      </c>
      <c r="AF61" s="402" t="str">
        <f ca="1">IFERROR(INDEX(Year!$BD$11:$BD$62,AB61),"")</f>
        <v>Income</v>
      </c>
      <c r="AI61" s="304" t="str">
        <f t="shared" ca="1" si="159"/>
        <v/>
      </c>
      <c r="AJ61" s="305" t="str">
        <f t="shared" ca="1" si="138"/>
        <v/>
      </c>
      <c r="AK61" s="306" t="str">
        <f t="shared" ca="1" si="139"/>
        <v/>
      </c>
      <c r="AL61" s="307" t="str">
        <f t="shared" ca="1" si="140"/>
        <v/>
      </c>
      <c r="AM61" s="304" t="str">
        <f t="shared" ca="1" si="160"/>
        <v/>
      </c>
      <c r="AN61" s="305" t="str">
        <f t="shared" ca="1" si="141"/>
        <v/>
      </c>
      <c r="AO61" s="306" t="str">
        <f t="shared" ca="1" si="142"/>
        <v/>
      </c>
      <c r="AP61" s="307" t="str">
        <f t="shared" ca="1" si="143"/>
        <v/>
      </c>
      <c r="AQ61" s="304" t="str">
        <f t="shared" ca="1" si="161"/>
        <v/>
      </c>
      <c r="AR61" s="305" t="str">
        <f t="shared" ca="1" si="144"/>
        <v/>
      </c>
      <c r="AS61" s="306" t="str">
        <f t="shared" ca="1" si="145"/>
        <v/>
      </c>
      <c r="AT61" s="307" t="str">
        <f t="shared" ca="1" si="146"/>
        <v/>
      </c>
      <c r="AU61" s="304" t="str">
        <f t="shared" ca="1" si="162"/>
        <v/>
      </c>
      <c r="AV61" s="305" t="str">
        <f t="shared" ca="1" si="147"/>
        <v/>
      </c>
      <c r="AW61" s="306" t="str">
        <f t="shared" ca="1" si="148"/>
        <v/>
      </c>
      <c r="AX61" s="307" t="str">
        <f t="shared" ca="1" si="149"/>
        <v/>
      </c>
      <c r="AY61" s="304" t="str">
        <f t="shared" ca="1" si="163"/>
        <v/>
      </c>
      <c r="AZ61" s="305" t="str">
        <f t="shared" ca="1" si="150"/>
        <v/>
      </c>
      <c r="BA61" s="306" t="str">
        <f t="shared" ca="1" si="151"/>
        <v/>
      </c>
      <c r="BB61" s="307" t="str">
        <f t="shared" ca="1" si="152"/>
        <v/>
      </c>
      <c r="BC61" s="304" t="str">
        <f t="shared" ca="1" si="164"/>
        <v/>
      </c>
      <c r="BD61" s="305" t="str">
        <f t="shared" ca="1" si="153"/>
        <v/>
      </c>
      <c r="BE61" s="306" t="str">
        <f t="shared" ca="1" si="154"/>
        <v/>
      </c>
      <c r="BF61" s="307" t="str">
        <f t="shared" ca="1" si="155"/>
        <v/>
      </c>
      <c r="BG61" s="304" t="str">
        <f t="shared" ca="1" si="165"/>
        <v/>
      </c>
      <c r="BH61" s="305" t="str">
        <f t="shared" ca="1" si="156"/>
        <v/>
      </c>
      <c r="BI61" s="306" t="str">
        <f t="shared" ca="1" si="157"/>
        <v/>
      </c>
      <c r="BJ61" s="307" t="str">
        <f t="shared" ca="1" si="158"/>
        <v/>
      </c>
      <c r="BL61" s="412" t="str">
        <f ca="1">IF(OR(BM61="",BM61=0),"",MAX(BL$5:BL60)+1)</f>
        <v/>
      </c>
      <c r="BM61" s="316" t="str">
        <f ca="1">IFERROR(INDEX($AJ$6:$AJ$17, ROWS(BM$4:$BM59)), IFERROR(INDEX($AN$6:$AN$17, ROWS(BM$4:$BM59)-ROWS($AJ$6:$AJ$17)), IFERROR(INDEX($AR$6:$AR$17, ROWS(BM$4:$BM59)-ROWS($AJ$6:$AJ$17)-ROWS($AN$6:$AN$17)),IFERROR(INDEX($AV$6:$AV$17, ROWS(BM$4:$BM59)-ROWS($AJ$6:$AJ$17)-ROWS($AN$6:$AN$17)-ROWS($AR$6:$AR$17)),IFERROR(INDEX($AZ$6:$AZ$17, ROWS(BM$4:$BM59)-ROWS($AJ$6:$AJ$17)-ROWS($AN$6:$AN$17)-ROWS($AR$6:$AR$17)-ROWS($AV$6:$AV$17)),IFERROR(INDEX($BD$6:$BD$17, ROWS(BM$4:$BM59)-ROWS($AJ$6:$AJ$17)-ROWS($AN$6:$AN$17)-ROWS($AR$6:$AR$17)-ROWS($AV$6:$AV$17)-ROWS($AZ$6:$AZ$17)),IFERROR(INDEX($BH$6:$BH$17, ROWS(BM$4:$BM59)-ROWS($AJ$6:$AJ$17)-ROWS($AN$6:$AN$17)-ROWS($AR$6:$AR$17)-ROWS($AV$6:$AV$17)-ROWS($AZ$6:$AZ$17)-ROWS($BD$6:$BD$17)), "")))))))</f>
        <v/>
      </c>
      <c r="BN61" s="316" t="str">
        <f t="shared" ca="1" si="30"/>
        <v/>
      </c>
      <c r="BO61" s="316" t="str">
        <f ca="1">IF(OR(BP61="",BP61=0),"",MAX(BO$5:BO60)+1)</f>
        <v/>
      </c>
      <c r="BP61" s="316" t="str">
        <f ca="1">IFERROR(INDEX($AK$6:$AK$17, ROWS($BP$4:BP59)), IFERROR(INDEX($AO$6:$AO$17, ROWS($BP$4:BP59)-ROWS($AK$6:$AK$17)), IFERROR(INDEX($AS$6:$AS$17, ROWS($BP$4:BP59)-ROWS($AK$6:$AK$17)-ROWS($AO$6:$AO$17)),IFERROR(INDEX($AW$6:$AW$17, ROWS($BP$4:BP59)-ROWS($AK$6:$AK$17)-ROWS($AO$6:$AO$17)-ROWS($AS$6:$AS$17)),IFERROR(INDEX($BA$6:$BA$17, ROWS($BP$4:BP59)-ROWS($AK$6:$AK$17)-ROWS($AO$6:$AO$17)-ROWS($AS$6:$AS$17)-ROWS($AW$6:$AW$17)),IFERROR(INDEX($BE$6:$BE$17, ROWS($BP$4:BP59)-ROWS($AK$6:$AK$17)-ROWS($AO$6:$AO$17)-ROWS($AS$6:$AS$17)-ROWS($AW$6:$AW$17)-ROWS($BA$6:$BA$17)),IFERROR(INDEX($BI$6:$BI$17, ROWS($BP$4:BP59)-ROWS($AK$6:$AK$17)-ROWS($AO$6:$AO$17)-ROWS($AS$6:$AS$17)-ROWS($AW$6:$AW$17)-ROWS($BA$6:$BA$17)-ROWS($BE$6:$BE$17)), "")))))))</f>
        <v/>
      </c>
      <c r="BQ61" s="316" t="str">
        <f t="shared" ca="1" si="31"/>
        <v/>
      </c>
      <c r="BR61" s="413" t="str">
        <f t="shared" ca="1" si="32"/>
        <v/>
      </c>
      <c r="BS61" s="412" t="str">
        <f ca="1">IF(OR(BT61="",BT61=0),"",MAX(BS$5:BS60)+1)</f>
        <v/>
      </c>
      <c r="BT61" s="316" t="str">
        <f ca="1">IFERROR(INDEX($AJ$22:$AJ$33, ROWS($BT$4:BT59)), IFERROR(INDEX($AN$22:$AN$33, ROWS($BT$4:BT59)-ROWS($AJ$22:$AJ$33)), IFERROR(INDEX($AR$22:$AR$33, ROWS($BT$4:BT59)-ROWS($AJ$22:$AJ$33)-ROWS($AN$22:$AN$33)),IFERROR(INDEX($AV$22:$AV$33, ROWS($BT$4:BT59)-ROWS($AJ$22:$AJ$33)-ROWS($AN$22:$AN$33)-ROWS($AR$22:$AR$33)),IFERROR(INDEX($AZ$22:$AZ$33, ROWS($BT$4:BT59)-ROWS($AJ$22:$AJ$33)-ROWS($AN$22:$AN$33)-ROWS($AR$22:$AR$33)-ROWS($AV$22:$AV$33)),IFERROR(INDEX($BD$22:$BD$33, ROWS($BT$4:BT59)-ROWS($AJ$22:$AJ$33)-ROWS($AN$22:$AN$33)-ROWS($AR$22:$AR$33)-ROWS($AV$22:$AV$33)-ROWS($AZ$22:$AZ$33)),IFERROR(INDEX($BH$22:$BH$33, ROWS($BT$4:BT59)-ROWS($AJ$22:$AJ$33)-ROWS($AN$22:$AN$33)-ROWS($AR$22:$AR$33)-ROWS($AV$22:$AV$33)-ROWS($AZ$22:$AZ$33)-ROWS($BD$22:$BD$33)), "")))))))</f>
        <v/>
      </c>
      <c r="BU61" s="316" t="str">
        <f t="shared" ca="1" si="33"/>
        <v/>
      </c>
      <c r="BV61" s="316" t="str">
        <f ca="1">IF(OR(BW61="",BW61=0),"",MAX(BV$5:BV60)+1)</f>
        <v/>
      </c>
      <c r="BW61" s="316" t="str">
        <f ca="1">IFERROR(INDEX($AK$22:$AK$33, ROWS($BW$4:BW59)), IFERROR(INDEX($AO$22:$AO$33, ROWS($BW$4:BW59)-ROWS($AK$22:$AK$33)), IFERROR(INDEX($AS$22:$AS$33, ROWS($BW$4:BW59)-ROWS($AK$22:$AK$33)-ROWS($AO$22:$AO$33)),IFERROR(INDEX($AW$22:$AW$33, ROWS($BW$4:BW59)-ROWS($AK$22:$AK$33)-ROWS($AO$22:$AO$33)-ROWS($AS$22:$AS$33)),IFERROR(INDEX($BA$22:$BA$33, ROWS($BW$4:BW59)-ROWS($AK$22:$AK$33)-ROWS($AO$22:$AO$33)-ROWS($AS$22:$AS$33)-ROWS($AW$22:$AW$33)),IFERROR(INDEX($BE$22:$BE$33, ROWS($BW$4:BW59)-ROWS($AK$22:$AK$33)-ROWS($AO$22:$AO$33)-ROWS($AS$22:$AS$33)-ROWS($AW$22:$AW$33)-ROWS($BA$22:$BA$33)),IFERROR(INDEX($BI$22:$BI$33, ROWS($BW$4:BW59)-ROWS($AK$22:$AK$33)-ROWS($AO$22:$AO$33)-ROWS($AS$22:$AS$33)-ROWS($AW$22:$AW$33)-ROWS($BA$22:$BA$33)-ROWS($BE$22:$BE$33)), "")))))))</f>
        <v/>
      </c>
      <c r="BX61" s="316" t="str">
        <f t="shared" ca="1" si="34"/>
        <v/>
      </c>
      <c r="BY61" s="413" t="str">
        <f t="shared" ca="1" si="35"/>
        <v/>
      </c>
      <c r="BZ61" s="412" t="str">
        <f ca="1">IF(OR(CA61="",CA61=0),"",MAX(BZ$5:BZ60)+1)</f>
        <v/>
      </c>
      <c r="CA61" s="316" t="str">
        <f ca="1">IFERROR(INDEX($AJ$38:$AJ$49, ROWS($CA$4:CA59)), IFERROR(INDEX($AN$38:$AN$49, ROWS($CA$4:CA59)-ROWS($AJ$38:$AJ$49)), IFERROR(INDEX($AR$38:$AR$49, ROWS($CA$4:CA59)-ROWS($AJ$38:$AJ$49)-ROWS($AN$38:$AN$49)),IFERROR(INDEX($AV$38:$AV$49, ROWS($CA$4:CA59)-ROWS($AJ$38:$AJ$49)-ROWS($AN$38:$AN$49)-ROWS($AR$38:$AR$49)),IFERROR(INDEX($AZ$38:$AZ$49, ROWS($CA$4:CA59)-ROWS($AJ$38:$AJ$49)-ROWS($AN$38:$AN$49)-ROWS($AR$38:$AR$49)-ROWS($AV$38:$AV$49)),IFERROR(INDEX($BD$38:$BD$49, ROWS($CA$4:CA59)-ROWS($AJ$38:$AJ$49)-ROWS($AN$38:$AN$49)-ROWS($AR$38:$AR$49)-ROWS($AV$38:$AV$49)-ROWS($AZ$38:$AZ$49)),IFERROR(INDEX($BH$38:$BH$49, ROWS($CA$4:CA59)-ROWS($AJ$38:$AJ$49)-ROWS($AN$38:$AN$49)-ROWS($AR$38:$AR$49)-ROWS($AV$38:$AV$49)-ROWS($AZ$38:$AZ$49)-ROWS($BD$38:$BD$49)), "")))))))</f>
        <v/>
      </c>
      <c r="CB61" s="316" t="str">
        <f t="shared" ca="1" si="36"/>
        <v/>
      </c>
      <c r="CC61" s="316" t="str">
        <f ca="1">IF(OR(CD61="",CD61=0),"",MAX(CC$5:CC60)+1)</f>
        <v/>
      </c>
      <c r="CD61" s="316" t="str">
        <f ca="1">IFERROR(INDEX($AK$38:$AK$49, ROWS($CD$4:CD59)), IFERROR(INDEX($AO$38:$AO$49, ROWS($CD$4:CD59)-ROWS($AK$38:$AK$49)), IFERROR(INDEX($AS$38:$AS$49, ROWS($CD$4:CD59)-ROWS($AK$38:$AK$49)-ROWS($AO$38:$AO$49)),IFERROR(INDEX($AW$38:$AW$49, ROWS($CD$4:CD59)-ROWS($AK$38:$AK$49)-ROWS($AO$38:$AO$49)-ROWS($AS$38:$AS$49)),IFERROR(INDEX($BA$38:$BA$49, ROWS($CD$4:CD59)-ROWS($AK$38:$AK$49)-ROWS($AO$38:$AO$49)-ROWS($AS$38:$AS$49)-ROWS($AW$38:$AW$49)),IFERROR(INDEX($BE$38:$BE$49, ROWS($CD$4:CD59)-ROWS($AK$38:$AK$49)-ROWS($AO$38:$AO$49)-ROWS($AS$38:$AS$49)-ROWS($AW$38:$AW$49)-ROWS($BA$38:$BA$49)),IFERROR(INDEX($BI$38:$BI$49, ROWS($CD$4:CD59)-ROWS($AK$38:$AK$49)-ROWS($AO$38:$AO$49)-ROWS($AS$38:$AS$49)-ROWS($AW$38:$AW$49)-ROWS($BA$38:$BA$49)-ROWS($BE$38:$BE$49)), "")))))))</f>
        <v/>
      </c>
      <c r="CE61" s="316" t="str">
        <f t="shared" ca="1" si="37"/>
        <v/>
      </c>
      <c r="CF61" s="413" t="str">
        <f t="shared" ca="1" si="38"/>
        <v/>
      </c>
      <c r="CG61" s="412" t="str">
        <f ca="1">IF(OR(CH61="",CH61=0),"",MAX(CG$5:CG60)+1)</f>
        <v/>
      </c>
      <c r="CH61" s="316" t="str">
        <f ca="1">IFERROR(INDEX($AJ$54:$AJ$65, ROWS($CH$4:CH59)), IFERROR(INDEX($AN$54:$AN$65, ROWS($CH$4:CH59)-ROWS($AJ$54:$AJ$65)), IFERROR(INDEX($AR$54:$AR$65, ROWS($CH$4:CH59)-ROWS($AJ$54:$AJ$65)-ROWS($AN$54:$AN$65)),IFERROR(INDEX($AV$54:$AV$65, ROWS($CH$4:CH59)-ROWS($AJ$54:$AJ$65)-ROWS($AN$54:$AN$65)-ROWS($AR$54:$AR$65)),IFERROR(INDEX($AZ$54:$AZ$65, ROWS($CH$4:CH59)-ROWS($AJ$54:$AJ$65)-ROWS($AN$54:$AN$65)-ROWS($AR$54:$AR$65)-ROWS($AV$54:$AV$65)),IFERROR(INDEX($BD$54:$BD$65, ROWS($CH$4:CH59)-ROWS($AJ$54:$AJ$65)-ROWS($AN$54:$AN$65)-ROWS($AR$54:$AR$65)-ROWS($AV$54:$AV$65)-ROWS($AZ$54:$AZ$65)),IFERROR(INDEX($BH$54:$BH$65, ROWS($CH$4:CH59)-ROWS($AJ$54:$AJ$65)-ROWS($AN$54:$AN$65)-ROWS($AR$54:$AR$65)-ROWS($AV$54:$AV$65)-ROWS($AZ$54:$AZ$65)-ROWS($BD$54:$BD$65)), "")))))))</f>
        <v/>
      </c>
      <c r="CI61" s="316" t="str">
        <f t="shared" ca="1" si="39"/>
        <v/>
      </c>
      <c r="CJ61" s="316" t="str">
        <f ca="1">IF(OR(CK61="",CK61=0),"",MAX(CJ$5:CJ60)+1)</f>
        <v/>
      </c>
      <c r="CK61" s="316" t="str">
        <f ca="1">IFERROR(INDEX($AK$54:$AK$65, ROWS($CK$4:CK59)), IFERROR(INDEX($AO$54:$AO$65, ROWS($CK$4:CK59)-ROWS($AK$54:$AK$65)), IFERROR(INDEX($AS$54:$AS$65, ROWS($CK$4:CK59)-ROWS($AK$54:$AK$65)-ROWS($AO$54:$AO$65)),IFERROR(INDEX($AW$54:$AW$65, ROWS($CK$4:CK59)-ROWS($AK$54:$AK$65)-ROWS($AO$54:$AO$65)-ROWS($AS$54:$AS$65)),IFERROR(INDEX($BA$54:$BA$65, ROWS($CK$4:CK59)-ROWS($AK$54:$AK$65)-ROWS($AO$54:$AO$65)-ROWS($AS$54:$AS$65)-ROWS($AW$54:$AW$65)),IFERROR(INDEX($BE$54:$BE$65, ROWS($CK$4:CK59)-ROWS($AK$54:$AK$65)-ROWS($AO$54:$AO$65)-ROWS($AS$54:$AS$65)-ROWS($AW$54:$AW$65)-ROWS($BA$54:$BA$65)),IFERROR(INDEX($BI$54:$BI$65, ROWS($CK$4:CK59)-ROWS($AK$54:$AK$65)-ROWS($AO$54:$AO$65)-ROWS($AS$54:$AS$65)-ROWS($AW$54:$AW$65)-ROWS($BA$54:$BA$65)-ROWS($BE$54:$BE$65)), "")))))))</f>
        <v/>
      </c>
      <c r="CL61" s="316" t="str">
        <f t="shared" ca="1" si="40"/>
        <v/>
      </c>
      <c r="CM61" s="413" t="str">
        <f t="shared" ca="1" si="41"/>
        <v/>
      </c>
      <c r="CN61" s="412" t="str">
        <f>IF(OR(CO61="",CO61=0),"",MAX(CN$5:CN60)+1)</f>
        <v/>
      </c>
      <c r="CO61" s="316">
        <f>IFERROR(INDEX($AJ$70:$AJ$81, ROWS($CO$4:CO59)), IFERROR(INDEX($AN$70:$AN$81, ROWS($CO$4:CO59)-ROWS($AJ$70:$AJ$81)), IFERROR(INDEX($AR$70:$AR$81, ROWS($CO$4:CO59)-ROWS($AJ$70:$AJ$81)-ROWS($AN$70:$AN$81)),IFERROR(INDEX($AV$70:$AV$81, ROWS($CO$4:CO59)-ROWS($AJ$70:$AJ$81)-ROWS($AN$70:$AN$81)-ROWS($AR$70:$AR$81)),IFERROR(INDEX($AZ$70:$AZ$81, ROWS($CO$4:CO59)-ROWS($AJ$70:$AJ$81)-ROWS($AN$70:$AN$81)-ROWS($AR$70:$AR$81)-ROWS($AV$70:$AV$81)),IFERROR(INDEX($BD$70:$BD$81, ROWS($CO$4:CO59)-ROWS($AJ$70:$AJ$81)-ROWS($AN$70:$AN$81)-ROWS($AR$70:$AR$81)-ROWS($AV$70:$AV$81)-ROWS($AZ$70:$AZ$81)),IFERROR(INDEX($BH$70:$BH$81, ROWS($CO$4:CO59)-ROWS($AJ$70:$AJ$81)-ROWS($AN$70:$AN$81)-ROWS($AR$70:$AR$81)-ROWS($AV$70:$AV$81)-ROWS($AZ$70:$AZ$81)-ROWS($BD$70:$BD$81)), "")))))))</f>
        <v>0</v>
      </c>
      <c r="CP61" s="316" t="str">
        <f t="shared" ca="1" si="42"/>
        <v/>
      </c>
      <c r="CQ61" s="316" t="str">
        <f>IF(OR(CR61="",CR61=0),"",MAX(CQ$5:CQ60)+1)</f>
        <v/>
      </c>
      <c r="CR61" s="316">
        <f>IFERROR(INDEX($AK$70:$AK$81, ROWS($CR$4:CR59)), IFERROR(INDEX($AO$70:$AO$81, ROWS($CR$4:CR59)-ROWS($AK$70:$AK$81)), IFERROR(INDEX($AS$70:$AS$81, ROWS($CR$4:CR59)-ROWS($AK$70:$AK$81)-ROWS($AO$70:$AO$81)),IFERROR(INDEX($AW$70:$AW$81, ROWS($CR$4:CR59)-ROWS($AK$70:$AK$81)-ROWS($AO$70:$AO$81)-ROWS($AS$70:$AS$81)),IFERROR(INDEX($BA$70:$BA$81, ROWS($CR$4:CR59)-ROWS($AK$70:$AK$81)-ROWS($AO$70:$AO$81)-ROWS($AS$70:$AS$81)-ROWS($AW$70:$AW$81)),IFERROR(INDEX($BE$70:$BE$81, ROWS($CR$4:CR59)-ROWS($AK$70:$AK$81)-ROWS($AO$70:$AO$81)-ROWS($AS$70:$AS$81)-ROWS($AW$70:$AW$81)-ROWS($BA$70:$BA$81)),IFERROR(INDEX($BI$70:$BI$81, ROWS($CR$4:CR59)-ROWS($AK$70:$AK$81)-ROWS($AO$70:$AO$81)-ROWS($AS$70:$AS$81)-ROWS($AW$70:$AW$81)-ROWS($BA$70:$BA$81)-ROWS($BE$70:$BE$81)), "")))))))</f>
        <v>0</v>
      </c>
      <c r="CS61" s="316" t="str">
        <f t="shared" ca="1" si="43"/>
        <v/>
      </c>
      <c r="CT61" s="413" t="str">
        <f t="shared" ca="1" si="44"/>
        <v/>
      </c>
      <c r="CU61" s="412" t="str">
        <f>IF(OR(CV61="",CV61=0),"",MAX(CU$5:CU60)+1)</f>
        <v/>
      </c>
      <c r="CV61" s="316" t="str">
        <f>IFERROR(INDEX($AJ$86:$AJ$97, ROWS($CV$4:CV59)), IFERROR(INDEX($AN$86:$AN$97, ROWS($CV$4:CV59)-ROWS($AJ$86:$AJ$97)), ""))</f>
        <v/>
      </c>
      <c r="CW61" s="316" t="str">
        <f t="shared" si="45"/>
        <v/>
      </c>
      <c r="CX61" s="316" t="str">
        <f>IF(OR(CY61="",CY61=0),"",MAX(CX$5:CX60)+1)</f>
        <v/>
      </c>
      <c r="CY61" s="316" t="str">
        <f>IFERROR(INDEX($AK$86:$AK$97, ROWS($CY$4:CY59)), IFERROR(INDEX($AO$86:$AO$97, ROWS($CY$4:CY59)-ROWS($AK$86:$AK$97)), ""))</f>
        <v/>
      </c>
      <c r="CZ61" s="316" t="str">
        <f t="shared" si="46"/>
        <v/>
      </c>
      <c r="DA61" s="413" t="str">
        <f t="shared" si="47"/>
        <v/>
      </c>
      <c r="DC61" s="438">
        <f ca="1">IF(OR(DD61="",DD61=0),"",MAX(DC$45:DC60)+1)</f>
        <v>12</v>
      </c>
      <c r="DD61" s="434" t="str">
        <f t="shared" ca="1" si="130"/>
        <v>Car 1 Gas</v>
      </c>
      <c r="DE61" s="413">
        <f t="shared" ca="1" si="131"/>
        <v>50</v>
      </c>
      <c r="DF61" s="431" t="str">
        <f ca="1">IF(OR(DG61="",DG61=0),"",MAX(DF$45:DF60)+1)</f>
        <v/>
      </c>
      <c r="DG61" s="412" t="str">
        <f t="shared" ca="1" si="132"/>
        <v/>
      </c>
      <c r="DH61" s="413" t="str">
        <f t="shared" ca="1" si="133"/>
        <v/>
      </c>
      <c r="DI61" s="412" t="str">
        <f t="shared" ca="1" si="134"/>
        <v/>
      </c>
      <c r="DJ61" s="413" t="str">
        <f t="shared" ca="1" si="135"/>
        <v/>
      </c>
      <c r="DK61" s="412" t="str">
        <f t="shared" ca="1" si="136"/>
        <v/>
      </c>
      <c r="DL61" s="413" t="str">
        <f t="shared" ca="1" si="137"/>
        <v/>
      </c>
      <c r="DN61" s="278"/>
      <c r="DO61" s="278"/>
      <c r="DP61" s="278"/>
      <c r="DQ61" s="278"/>
      <c r="DR61" s="278"/>
      <c r="DS61" s="278"/>
    </row>
    <row r="62" spans="16:123" x14ac:dyDescent="0.3">
      <c r="P62" s="1177"/>
      <c r="Q62" s="1178"/>
      <c r="R62" s="453"/>
      <c r="S62" s="402"/>
      <c r="U62" s="1177"/>
      <c r="V62" s="1178"/>
      <c r="W62" s="453"/>
      <c r="X62" s="402"/>
      <c r="AB62" s="395">
        <f ca="1">IFERROR(MATCH($AB$59,OFFSET(Year!$BD$11:$BD$62,AB61,,1000),0)+AB61,"")</f>
        <v>2</v>
      </c>
      <c r="AC62" s="340">
        <f ca="1">IFERROR(INDEX(Year!$BG$11:$BG$62,AB62),"")</f>
        <v>17</v>
      </c>
      <c r="AD62" s="348" t="str">
        <f ca="1">IFERROR(INDEX(Year!$BE$11:$BE$62,AB62),"")</f>
        <v>Paycheck 1</v>
      </c>
      <c r="AE62" s="363">
        <f ca="1">IFERROR(INDEX(Year!$BF$11:$BF$62,AB62),"")</f>
        <v>850</v>
      </c>
      <c r="AF62" s="402" t="str">
        <f ca="1">IFERROR(INDEX(Year!$BD$11:$BD$62,AB62),"")</f>
        <v>Income</v>
      </c>
      <c r="AI62" s="304" t="str">
        <f t="shared" ca="1" si="159"/>
        <v/>
      </c>
      <c r="AJ62" s="305" t="str">
        <f t="shared" ca="1" si="138"/>
        <v/>
      </c>
      <c r="AK62" s="306" t="str">
        <f t="shared" ca="1" si="139"/>
        <v/>
      </c>
      <c r="AL62" s="307" t="str">
        <f t="shared" ca="1" si="140"/>
        <v/>
      </c>
      <c r="AM62" s="304" t="str">
        <f t="shared" ca="1" si="160"/>
        <v/>
      </c>
      <c r="AN62" s="305" t="str">
        <f t="shared" ca="1" si="141"/>
        <v/>
      </c>
      <c r="AO62" s="306" t="str">
        <f t="shared" ca="1" si="142"/>
        <v/>
      </c>
      <c r="AP62" s="307" t="str">
        <f t="shared" ca="1" si="143"/>
        <v/>
      </c>
      <c r="AQ62" s="304" t="str">
        <f t="shared" ca="1" si="161"/>
        <v/>
      </c>
      <c r="AR62" s="305" t="str">
        <f t="shared" ca="1" si="144"/>
        <v/>
      </c>
      <c r="AS62" s="306" t="str">
        <f t="shared" ca="1" si="145"/>
        <v/>
      </c>
      <c r="AT62" s="307" t="str">
        <f t="shared" ca="1" si="146"/>
        <v/>
      </c>
      <c r="AU62" s="304" t="str">
        <f t="shared" ca="1" si="162"/>
        <v/>
      </c>
      <c r="AV62" s="305" t="str">
        <f t="shared" ca="1" si="147"/>
        <v/>
      </c>
      <c r="AW62" s="306" t="str">
        <f t="shared" ca="1" si="148"/>
        <v/>
      </c>
      <c r="AX62" s="307" t="str">
        <f t="shared" ca="1" si="149"/>
        <v/>
      </c>
      <c r="AY62" s="304" t="str">
        <f t="shared" ca="1" si="163"/>
        <v/>
      </c>
      <c r="AZ62" s="305" t="str">
        <f t="shared" ca="1" si="150"/>
        <v/>
      </c>
      <c r="BA62" s="306" t="str">
        <f t="shared" ca="1" si="151"/>
        <v/>
      </c>
      <c r="BB62" s="307" t="str">
        <f t="shared" ca="1" si="152"/>
        <v/>
      </c>
      <c r="BC62" s="304" t="str">
        <f t="shared" ca="1" si="164"/>
        <v/>
      </c>
      <c r="BD62" s="305" t="str">
        <f t="shared" ca="1" si="153"/>
        <v/>
      </c>
      <c r="BE62" s="306" t="str">
        <f t="shared" ca="1" si="154"/>
        <v/>
      </c>
      <c r="BF62" s="307" t="str">
        <f t="shared" ca="1" si="155"/>
        <v/>
      </c>
      <c r="BG62" s="304" t="str">
        <f t="shared" ca="1" si="165"/>
        <v/>
      </c>
      <c r="BH62" s="305" t="str">
        <f t="shared" ca="1" si="156"/>
        <v/>
      </c>
      <c r="BI62" s="306" t="str">
        <f t="shared" ca="1" si="157"/>
        <v/>
      </c>
      <c r="BJ62" s="307" t="str">
        <f t="shared" ca="1" si="158"/>
        <v/>
      </c>
      <c r="BL62" s="412" t="str">
        <f ca="1">IF(OR(BM62="",BM62=0),"",MAX(BL$5:BL61)+1)</f>
        <v/>
      </c>
      <c r="BM62" s="316" t="str">
        <f ca="1">IFERROR(INDEX($AJ$6:$AJ$17, ROWS(BM$4:$BM60)), IFERROR(INDEX($AN$6:$AN$17, ROWS(BM$4:$BM60)-ROWS($AJ$6:$AJ$17)), IFERROR(INDEX($AR$6:$AR$17, ROWS(BM$4:$BM60)-ROWS($AJ$6:$AJ$17)-ROWS($AN$6:$AN$17)),IFERROR(INDEX($AV$6:$AV$17, ROWS(BM$4:$BM60)-ROWS($AJ$6:$AJ$17)-ROWS($AN$6:$AN$17)-ROWS($AR$6:$AR$17)),IFERROR(INDEX($AZ$6:$AZ$17, ROWS(BM$4:$BM60)-ROWS($AJ$6:$AJ$17)-ROWS($AN$6:$AN$17)-ROWS($AR$6:$AR$17)-ROWS($AV$6:$AV$17)),IFERROR(INDEX($BD$6:$BD$17, ROWS(BM$4:$BM60)-ROWS($AJ$6:$AJ$17)-ROWS($AN$6:$AN$17)-ROWS($AR$6:$AR$17)-ROWS($AV$6:$AV$17)-ROWS($AZ$6:$AZ$17)),IFERROR(INDEX($BH$6:$BH$17, ROWS(BM$4:$BM60)-ROWS($AJ$6:$AJ$17)-ROWS($AN$6:$AN$17)-ROWS($AR$6:$AR$17)-ROWS($AV$6:$AV$17)-ROWS($AZ$6:$AZ$17)-ROWS($BD$6:$BD$17)), "")))))))</f>
        <v/>
      </c>
      <c r="BN62" s="316" t="str">
        <f t="shared" ca="1" si="30"/>
        <v/>
      </c>
      <c r="BO62" s="316" t="str">
        <f ca="1">IF(OR(BP62="",BP62=0),"",MAX(BO$5:BO61)+1)</f>
        <v/>
      </c>
      <c r="BP62" s="316" t="str">
        <f ca="1">IFERROR(INDEX($AK$6:$AK$17, ROWS($BP$4:BP60)), IFERROR(INDEX($AO$6:$AO$17, ROWS($BP$4:BP60)-ROWS($AK$6:$AK$17)), IFERROR(INDEX($AS$6:$AS$17, ROWS($BP$4:BP60)-ROWS($AK$6:$AK$17)-ROWS($AO$6:$AO$17)),IFERROR(INDEX($AW$6:$AW$17, ROWS($BP$4:BP60)-ROWS($AK$6:$AK$17)-ROWS($AO$6:$AO$17)-ROWS($AS$6:$AS$17)),IFERROR(INDEX($BA$6:$BA$17, ROWS($BP$4:BP60)-ROWS($AK$6:$AK$17)-ROWS($AO$6:$AO$17)-ROWS($AS$6:$AS$17)-ROWS($AW$6:$AW$17)),IFERROR(INDEX($BE$6:$BE$17, ROWS($BP$4:BP60)-ROWS($AK$6:$AK$17)-ROWS($AO$6:$AO$17)-ROWS($AS$6:$AS$17)-ROWS($AW$6:$AW$17)-ROWS($BA$6:$BA$17)),IFERROR(INDEX($BI$6:$BI$17, ROWS($BP$4:BP60)-ROWS($AK$6:$AK$17)-ROWS($AO$6:$AO$17)-ROWS($AS$6:$AS$17)-ROWS($AW$6:$AW$17)-ROWS($BA$6:$BA$17)-ROWS($BE$6:$BE$17)), "")))))))</f>
        <v/>
      </c>
      <c r="BQ62" s="316" t="str">
        <f t="shared" ca="1" si="31"/>
        <v/>
      </c>
      <c r="BR62" s="413" t="str">
        <f t="shared" ca="1" si="32"/>
        <v/>
      </c>
      <c r="BS62" s="412" t="str">
        <f ca="1">IF(OR(BT62="",BT62=0),"",MAX(BS$5:BS61)+1)</f>
        <v/>
      </c>
      <c r="BT62" s="316" t="str">
        <f ca="1">IFERROR(INDEX($AJ$22:$AJ$33, ROWS($BT$4:BT60)), IFERROR(INDEX($AN$22:$AN$33, ROWS($BT$4:BT60)-ROWS($AJ$22:$AJ$33)), IFERROR(INDEX($AR$22:$AR$33, ROWS($BT$4:BT60)-ROWS($AJ$22:$AJ$33)-ROWS($AN$22:$AN$33)),IFERROR(INDEX($AV$22:$AV$33, ROWS($BT$4:BT60)-ROWS($AJ$22:$AJ$33)-ROWS($AN$22:$AN$33)-ROWS($AR$22:$AR$33)),IFERROR(INDEX($AZ$22:$AZ$33, ROWS($BT$4:BT60)-ROWS($AJ$22:$AJ$33)-ROWS($AN$22:$AN$33)-ROWS($AR$22:$AR$33)-ROWS($AV$22:$AV$33)),IFERROR(INDEX($BD$22:$BD$33, ROWS($BT$4:BT60)-ROWS($AJ$22:$AJ$33)-ROWS($AN$22:$AN$33)-ROWS($AR$22:$AR$33)-ROWS($AV$22:$AV$33)-ROWS($AZ$22:$AZ$33)),IFERROR(INDEX($BH$22:$BH$33, ROWS($BT$4:BT60)-ROWS($AJ$22:$AJ$33)-ROWS($AN$22:$AN$33)-ROWS($AR$22:$AR$33)-ROWS($AV$22:$AV$33)-ROWS($AZ$22:$AZ$33)-ROWS($BD$22:$BD$33)), "")))))))</f>
        <v/>
      </c>
      <c r="BU62" s="316" t="str">
        <f t="shared" ca="1" si="33"/>
        <v/>
      </c>
      <c r="BV62" s="316" t="str">
        <f ca="1">IF(OR(BW62="",BW62=0),"",MAX(BV$5:BV61)+1)</f>
        <v/>
      </c>
      <c r="BW62" s="316" t="str">
        <f ca="1">IFERROR(INDEX($AK$22:$AK$33, ROWS($BW$4:BW60)), IFERROR(INDEX($AO$22:$AO$33, ROWS($BW$4:BW60)-ROWS($AK$22:$AK$33)), IFERROR(INDEX($AS$22:$AS$33, ROWS($BW$4:BW60)-ROWS($AK$22:$AK$33)-ROWS($AO$22:$AO$33)),IFERROR(INDEX($AW$22:$AW$33, ROWS($BW$4:BW60)-ROWS($AK$22:$AK$33)-ROWS($AO$22:$AO$33)-ROWS($AS$22:$AS$33)),IFERROR(INDEX($BA$22:$BA$33, ROWS($BW$4:BW60)-ROWS($AK$22:$AK$33)-ROWS($AO$22:$AO$33)-ROWS($AS$22:$AS$33)-ROWS($AW$22:$AW$33)),IFERROR(INDEX($BE$22:$BE$33, ROWS($BW$4:BW60)-ROWS($AK$22:$AK$33)-ROWS($AO$22:$AO$33)-ROWS($AS$22:$AS$33)-ROWS($AW$22:$AW$33)-ROWS($BA$22:$BA$33)),IFERROR(INDEX($BI$22:$BI$33, ROWS($BW$4:BW60)-ROWS($AK$22:$AK$33)-ROWS($AO$22:$AO$33)-ROWS($AS$22:$AS$33)-ROWS($AW$22:$AW$33)-ROWS($BA$22:$BA$33)-ROWS($BE$22:$BE$33)), "")))))))</f>
        <v/>
      </c>
      <c r="BX62" s="316" t="str">
        <f t="shared" ca="1" si="34"/>
        <v/>
      </c>
      <c r="BY62" s="413" t="str">
        <f t="shared" ca="1" si="35"/>
        <v/>
      </c>
      <c r="BZ62" s="412" t="str">
        <f ca="1">IF(OR(CA62="",CA62=0),"",MAX(BZ$5:BZ61)+1)</f>
        <v/>
      </c>
      <c r="CA62" s="316" t="str">
        <f ca="1">IFERROR(INDEX($AJ$38:$AJ$49, ROWS($CA$4:CA60)), IFERROR(INDEX($AN$38:$AN$49, ROWS($CA$4:CA60)-ROWS($AJ$38:$AJ$49)), IFERROR(INDEX($AR$38:$AR$49, ROWS($CA$4:CA60)-ROWS($AJ$38:$AJ$49)-ROWS($AN$38:$AN$49)),IFERROR(INDEX($AV$38:$AV$49, ROWS($CA$4:CA60)-ROWS($AJ$38:$AJ$49)-ROWS($AN$38:$AN$49)-ROWS($AR$38:$AR$49)),IFERROR(INDEX($AZ$38:$AZ$49, ROWS($CA$4:CA60)-ROWS($AJ$38:$AJ$49)-ROWS($AN$38:$AN$49)-ROWS($AR$38:$AR$49)-ROWS($AV$38:$AV$49)),IFERROR(INDEX($BD$38:$BD$49, ROWS($CA$4:CA60)-ROWS($AJ$38:$AJ$49)-ROWS($AN$38:$AN$49)-ROWS($AR$38:$AR$49)-ROWS($AV$38:$AV$49)-ROWS($AZ$38:$AZ$49)),IFERROR(INDEX($BH$38:$BH$49, ROWS($CA$4:CA60)-ROWS($AJ$38:$AJ$49)-ROWS($AN$38:$AN$49)-ROWS($AR$38:$AR$49)-ROWS($AV$38:$AV$49)-ROWS($AZ$38:$AZ$49)-ROWS($BD$38:$BD$49)), "")))))))</f>
        <v/>
      </c>
      <c r="CB62" s="316" t="str">
        <f t="shared" ca="1" si="36"/>
        <v/>
      </c>
      <c r="CC62" s="316" t="str">
        <f ca="1">IF(OR(CD62="",CD62=0),"",MAX(CC$5:CC61)+1)</f>
        <v/>
      </c>
      <c r="CD62" s="316" t="str">
        <f ca="1">IFERROR(INDEX($AK$38:$AK$49, ROWS($CD$4:CD60)), IFERROR(INDEX($AO$38:$AO$49, ROWS($CD$4:CD60)-ROWS($AK$38:$AK$49)), IFERROR(INDEX($AS$38:$AS$49, ROWS($CD$4:CD60)-ROWS($AK$38:$AK$49)-ROWS($AO$38:$AO$49)),IFERROR(INDEX($AW$38:$AW$49, ROWS($CD$4:CD60)-ROWS($AK$38:$AK$49)-ROWS($AO$38:$AO$49)-ROWS($AS$38:$AS$49)),IFERROR(INDEX($BA$38:$BA$49, ROWS($CD$4:CD60)-ROWS($AK$38:$AK$49)-ROWS($AO$38:$AO$49)-ROWS($AS$38:$AS$49)-ROWS($AW$38:$AW$49)),IFERROR(INDEX($BE$38:$BE$49, ROWS($CD$4:CD60)-ROWS($AK$38:$AK$49)-ROWS($AO$38:$AO$49)-ROWS($AS$38:$AS$49)-ROWS($AW$38:$AW$49)-ROWS($BA$38:$BA$49)),IFERROR(INDEX($BI$38:$BI$49, ROWS($CD$4:CD60)-ROWS($AK$38:$AK$49)-ROWS($AO$38:$AO$49)-ROWS($AS$38:$AS$49)-ROWS($AW$38:$AW$49)-ROWS($BA$38:$BA$49)-ROWS($BE$38:$BE$49)), "")))))))</f>
        <v/>
      </c>
      <c r="CE62" s="316" t="str">
        <f t="shared" ca="1" si="37"/>
        <v/>
      </c>
      <c r="CF62" s="413" t="str">
        <f t="shared" ca="1" si="38"/>
        <v/>
      </c>
      <c r="CG62" s="412" t="str">
        <f ca="1">IF(OR(CH62="",CH62=0),"",MAX(CG$5:CG61)+1)</f>
        <v/>
      </c>
      <c r="CH62" s="316" t="str">
        <f ca="1">IFERROR(INDEX($AJ$54:$AJ$65, ROWS($CH$4:CH60)), IFERROR(INDEX($AN$54:$AN$65, ROWS($CH$4:CH60)-ROWS($AJ$54:$AJ$65)), IFERROR(INDEX($AR$54:$AR$65, ROWS($CH$4:CH60)-ROWS($AJ$54:$AJ$65)-ROWS($AN$54:$AN$65)),IFERROR(INDEX($AV$54:$AV$65, ROWS($CH$4:CH60)-ROWS($AJ$54:$AJ$65)-ROWS($AN$54:$AN$65)-ROWS($AR$54:$AR$65)),IFERROR(INDEX($AZ$54:$AZ$65, ROWS($CH$4:CH60)-ROWS($AJ$54:$AJ$65)-ROWS($AN$54:$AN$65)-ROWS($AR$54:$AR$65)-ROWS($AV$54:$AV$65)),IFERROR(INDEX($BD$54:$BD$65, ROWS($CH$4:CH60)-ROWS($AJ$54:$AJ$65)-ROWS($AN$54:$AN$65)-ROWS($AR$54:$AR$65)-ROWS($AV$54:$AV$65)-ROWS($AZ$54:$AZ$65)),IFERROR(INDEX($BH$54:$BH$65, ROWS($CH$4:CH60)-ROWS($AJ$54:$AJ$65)-ROWS($AN$54:$AN$65)-ROWS($AR$54:$AR$65)-ROWS($AV$54:$AV$65)-ROWS($AZ$54:$AZ$65)-ROWS($BD$54:$BD$65)), "")))))))</f>
        <v/>
      </c>
      <c r="CI62" s="316" t="str">
        <f t="shared" ca="1" si="39"/>
        <v/>
      </c>
      <c r="CJ62" s="316" t="str">
        <f ca="1">IF(OR(CK62="",CK62=0),"",MAX(CJ$5:CJ61)+1)</f>
        <v/>
      </c>
      <c r="CK62" s="316" t="str">
        <f ca="1">IFERROR(INDEX($AK$54:$AK$65, ROWS($CK$4:CK60)), IFERROR(INDEX($AO$54:$AO$65, ROWS($CK$4:CK60)-ROWS($AK$54:$AK$65)), IFERROR(INDEX($AS$54:$AS$65, ROWS($CK$4:CK60)-ROWS($AK$54:$AK$65)-ROWS($AO$54:$AO$65)),IFERROR(INDEX($AW$54:$AW$65, ROWS($CK$4:CK60)-ROWS($AK$54:$AK$65)-ROWS($AO$54:$AO$65)-ROWS($AS$54:$AS$65)),IFERROR(INDEX($BA$54:$BA$65, ROWS($CK$4:CK60)-ROWS($AK$54:$AK$65)-ROWS($AO$54:$AO$65)-ROWS($AS$54:$AS$65)-ROWS($AW$54:$AW$65)),IFERROR(INDEX($BE$54:$BE$65, ROWS($CK$4:CK60)-ROWS($AK$54:$AK$65)-ROWS($AO$54:$AO$65)-ROWS($AS$54:$AS$65)-ROWS($AW$54:$AW$65)-ROWS($BA$54:$BA$65)),IFERROR(INDEX($BI$54:$BI$65, ROWS($CK$4:CK60)-ROWS($AK$54:$AK$65)-ROWS($AO$54:$AO$65)-ROWS($AS$54:$AS$65)-ROWS($AW$54:$AW$65)-ROWS($BA$54:$BA$65)-ROWS($BE$54:$BE$65)), "")))))))</f>
        <v/>
      </c>
      <c r="CL62" s="316" t="str">
        <f t="shared" ca="1" si="40"/>
        <v/>
      </c>
      <c r="CM62" s="413" t="str">
        <f t="shared" ca="1" si="41"/>
        <v/>
      </c>
      <c r="CN62" s="412" t="str">
        <f>IF(OR(CO62="",CO62=0),"",MAX(CN$5:CN61)+1)</f>
        <v/>
      </c>
      <c r="CO62" s="316">
        <f>IFERROR(INDEX($AJ$70:$AJ$81, ROWS($CO$4:CO60)), IFERROR(INDEX($AN$70:$AN$81, ROWS($CO$4:CO60)-ROWS($AJ$70:$AJ$81)), IFERROR(INDEX($AR$70:$AR$81, ROWS($CO$4:CO60)-ROWS($AJ$70:$AJ$81)-ROWS($AN$70:$AN$81)),IFERROR(INDEX($AV$70:$AV$81, ROWS($CO$4:CO60)-ROWS($AJ$70:$AJ$81)-ROWS($AN$70:$AN$81)-ROWS($AR$70:$AR$81)),IFERROR(INDEX($AZ$70:$AZ$81, ROWS($CO$4:CO60)-ROWS($AJ$70:$AJ$81)-ROWS($AN$70:$AN$81)-ROWS($AR$70:$AR$81)-ROWS($AV$70:$AV$81)),IFERROR(INDEX($BD$70:$BD$81, ROWS($CO$4:CO60)-ROWS($AJ$70:$AJ$81)-ROWS($AN$70:$AN$81)-ROWS($AR$70:$AR$81)-ROWS($AV$70:$AV$81)-ROWS($AZ$70:$AZ$81)),IFERROR(INDEX($BH$70:$BH$81, ROWS($CO$4:CO60)-ROWS($AJ$70:$AJ$81)-ROWS($AN$70:$AN$81)-ROWS($AR$70:$AR$81)-ROWS($AV$70:$AV$81)-ROWS($AZ$70:$AZ$81)-ROWS($BD$70:$BD$81)), "")))))))</f>
        <v>0</v>
      </c>
      <c r="CP62" s="316" t="str">
        <f t="shared" ca="1" si="42"/>
        <v/>
      </c>
      <c r="CQ62" s="316" t="str">
        <f>IF(OR(CR62="",CR62=0),"",MAX(CQ$5:CQ61)+1)</f>
        <v/>
      </c>
      <c r="CR62" s="316">
        <f>IFERROR(INDEX($AK$70:$AK$81, ROWS($CR$4:CR60)), IFERROR(INDEX($AO$70:$AO$81, ROWS($CR$4:CR60)-ROWS($AK$70:$AK$81)), IFERROR(INDEX($AS$70:$AS$81, ROWS($CR$4:CR60)-ROWS($AK$70:$AK$81)-ROWS($AO$70:$AO$81)),IFERROR(INDEX($AW$70:$AW$81, ROWS($CR$4:CR60)-ROWS($AK$70:$AK$81)-ROWS($AO$70:$AO$81)-ROWS($AS$70:$AS$81)),IFERROR(INDEX($BA$70:$BA$81, ROWS($CR$4:CR60)-ROWS($AK$70:$AK$81)-ROWS($AO$70:$AO$81)-ROWS($AS$70:$AS$81)-ROWS($AW$70:$AW$81)),IFERROR(INDEX($BE$70:$BE$81, ROWS($CR$4:CR60)-ROWS($AK$70:$AK$81)-ROWS($AO$70:$AO$81)-ROWS($AS$70:$AS$81)-ROWS($AW$70:$AW$81)-ROWS($BA$70:$BA$81)),IFERROR(INDEX($BI$70:$BI$81, ROWS($CR$4:CR60)-ROWS($AK$70:$AK$81)-ROWS($AO$70:$AO$81)-ROWS($AS$70:$AS$81)-ROWS($AW$70:$AW$81)-ROWS($BA$70:$BA$81)-ROWS($BE$70:$BE$81)), "")))))))</f>
        <v>0</v>
      </c>
      <c r="CS62" s="316" t="str">
        <f t="shared" ca="1" si="43"/>
        <v/>
      </c>
      <c r="CT62" s="413" t="str">
        <f t="shared" ca="1" si="44"/>
        <v/>
      </c>
      <c r="CU62" s="412" t="str">
        <f>IF(OR(CV62="",CV62=0),"",MAX(CU$5:CU61)+1)</f>
        <v/>
      </c>
      <c r="CV62" s="316" t="str">
        <f>IFERROR(INDEX($AJ$86:$AJ$97, ROWS($CV$4:CV60)), IFERROR(INDEX($AN$86:$AN$97, ROWS($CV$4:CV60)-ROWS($AJ$86:$AJ$97)), ""))</f>
        <v/>
      </c>
      <c r="CW62" s="316" t="str">
        <f t="shared" si="45"/>
        <v/>
      </c>
      <c r="CX62" s="316" t="str">
        <f>IF(OR(CY62="",CY62=0),"",MAX(CX$5:CX61)+1)</f>
        <v/>
      </c>
      <c r="CY62" s="316" t="str">
        <f>IFERROR(INDEX($AK$86:$AK$97, ROWS($CY$4:CY60)), IFERROR(INDEX($AO$86:$AO$97, ROWS($CY$4:CY60)-ROWS($AK$86:$AK$97)), ""))</f>
        <v/>
      </c>
      <c r="CZ62" s="316" t="str">
        <f t="shared" si="46"/>
        <v/>
      </c>
      <c r="DA62" s="413" t="str">
        <f t="shared" si="47"/>
        <v/>
      </c>
      <c r="DC62" s="438" t="str">
        <f ca="1">IF(OR(DD62="",DD62=0),"",MAX(DC$45:DC61)+1)</f>
        <v/>
      </c>
      <c r="DD62" s="434" t="str">
        <f t="shared" ca="1" si="130"/>
        <v/>
      </c>
      <c r="DE62" s="413" t="str">
        <f t="shared" ca="1" si="131"/>
        <v/>
      </c>
      <c r="DF62" s="431" t="str">
        <f ca="1">IF(OR(DG62="",DG62=0),"",MAX(DF$45:DF61)+1)</f>
        <v/>
      </c>
      <c r="DG62" s="412" t="str">
        <f t="shared" ca="1" si="132"/>
        <v/>
      </c>
      <c r="DH62" s="413" t="str">
        <f t="shared" ca="1" si="133"/>
        <v/>
      </c>
      <c r="DI62" s="412" t="str">
        <f t="shared" ca="1" si="134"/>
        <v/>
      </c>
      <c r="DJ62" s="413" t="str">
        <f t="shared" ca="1" si="135"/>
        <v/>
      </c>
      <c r="DK62" s="412" t="str">
        <f t="shared" ca="1" si="136"/>
        <v/>
      </c>
      <c r="DL62" s="413" t="str">
        <f t="shared" ca="1" si="137"/>
        <v/>
      </c>
    </row>
    <row r="63" spans="16:123" ht="15.75" thickBot="1" x14ac:dyDescent="0.35">
      <c r="P63" s="1177"/>
      <c r="Q63" s="1178"/>
      <c r="R63" s="453"/>
      <c r="S63" s="402"/>
      <c r="U63" s="1177"/>
      <c r="V63" s="1178"/>
      <c r="W63" s="453"/>
      <c r="X63" s="402"/>
      <c r="AB63" s="395">
        <f ca="1">IFERROR(MATCH($AB$59,OFFSET(Year!$BD$11:$BD$62,AB62,,1000),0)+AB62,"")</f>
        <v>3</v>
      </c>
      <c r="AC63" s="340">
        <f ca="1">IFERROR(INDEX(Year!$BG$11:$BG$62,AB63),"")</f>
        <v>31</v>
      </c>
      <c r="AD63" s="348" t="str">
        <f ca="1">IFERROR(INDEX(Year!$BE$11:$BE$62,AB63),"")</f>
        <v>Paycheck 1</v>
      </c>
      <c r="AE63" s="363">
        <f ca="1">IFERROR(INDEX(Year!$BF$11:$BF$62,AB63),"")</f>
        <v>850</v>
      </c>
      <c r="AF63" s="402" t="str">
        <f ca="1">IFERROR(INDEX(Year!$BD$11:$BD$62,AB63),"")</f>
        <v>Income</v>
      </c>
      <c r="AI63" s="302" t="str">
        <f t="shared" ca="1" si="159"/>
        <v/>
      </c>
      <c r="AJ63" s="293" t="str">
        <f t="shared" ca="1" si="138"/>
        <v/>
      </c>
      <c r="AK63" s="293" t="str">
        <f t="shared" ca="1" si="139"/>
        <v/>
      </c>
      <c r="AL63" s="303" t="str">
        <f t="shared" ca="1" si="140"/>
        <v/>
      </c>
      <c r="AM63" s="302" t="str">
        <f t="shared" ca="1" si="160"/>
        <v/>
      </c>
      <c r="AN63" s="293" t="str">
        <f t="shared" ca="1" si="141"/>
        <v/>
      </c>
      <c r="AO63" s="293" t="str">
        <f t="shared" ca="1" si="142"/>
        <v/>
      </c>
      <c r="AP63" s="303" t="str">
        <f t="shared" ca="1" si="143"/>
        <v/>
      </c>
      <c r="AQ63" s="302" t="str">
        <f t="shared" ca="1" si="161"/>
        <v/>
      </c>
      <c r="AR63" s="293" t="str">
        <f t="shared" ca="1" si="144"/>
        <v/>
      </c>
      <c r="AS63" s="293" t="str">
        <f t="shared" ca="1" si="145"/>
        <v/>
      </c>
      <c r="AT63" s="303" t="str">
        <f t="shared" ca="1" si="146"/>
        <v/>
      </c>
      <c r="AU63" s="302" t="str">
        <f t="shared" ca="1" si="162"/>
        <v/>
      </c>
      <c r="AV63" s="293" t="str">
        <f t="shared" ca="1" si="147"/>
        <v/>
      </c>
      <c r="AW63" s="293" t="str">
        <f t="shared" ca="1" si="148"/>
        <v/>
      </c>
      <c r="AX63" s="303" t="str">
        <f t="shared" ca="1" si="149"/>
        <v/>
      </c>
      <c r="AY63" s="302" t="str">
        <f t="shared" ca="1" si="163"/>
        <v/>
      </c>
      <c r="AZ63" s="293" t="str">
        <f t="shared" ca="1" si="150"/>
        <v/>
      </c>
      <c r="BA63" s="293" t="str">
        <f t="shared" ca="1" si="151"/>
        <v/>
      </c>
      <c r="BB63" s="303" t="str">
        <f t="shared" ca="1" si="152"/>
        <v/>
      </c>
      <c r="BC63" s="302" t="str">
        <f t="shared" ca="1" si="164"/>
        <v/>
      </c>
      <c r="BD63" s="293" t="str">
        <f t="shared" ca="1" si="153"/>
        <v/>
      </c>
      <c r="BE63" s="293" t="str">
        <f t="shared" ca="1" si="154"/>
        <v/>
      </c>
      <c r="BF63" s="303" t="str">
        <f t="shared" ca="1" si="155"/>
        <v/>
      </c>
      <c r="BG63" s="302" t="str">
        <f t="shared" ca="1" si="165"/>
        <v/>
      </c>
      <c r="BH63" s="293" t="str">
        <f t="shared" ca="1" si="156"/>
        <v/>
      </c>
      <c r="BI63" s="293" t="str">
        <f t="shared" ca="1" si="157"/>
        <v/>
      </c>
      <c r="BJ63" s="303" t="str">
        <f t="shared" ca="1" si="158"/>
        <v/>
      </c>
      <c r="BL63" s="412" t="str">
        <f ca="1">IF(OR(BM63="",BM63=0),"",MAX(BL$5:BL62)+1)</f>
        <v/>
      </c>
      <c r="BM63" s="316" t="str">
        <f ca="1">IFERROR(INDEX($AJ$6:$AJ$17, ROWS(BM$4:$BM61)), IFERROR(INDEX($AN$6:$AN$17, ROWS(BM$4:$BM61)-ROWS($AJ$6:$AJ$17)), IFERROR(INDEX($AR$6:$AR$17, ROWS(BM$4:$BM61)-ROWS($AJ$6:$AJ$17)-ROWS($AN$6:$AN$17)),IFERROR(INDEX($AV$6:$AV$17, ROWS(BM$4:$BM61)-ROWS($AJ$6:$AJ$17)-ROWS($AN$6:$AN$17)-ROWS($AR$6:$AR$17)),IFERROR(INDEX($AZ$6:$AZ$17, ROWS(BM$4:$BM61)-ROWS($AJ$6:$AJ$17)-ROWS($AN$6:$AN$17)-ROWS($AR$6:$AR$17)-ROWS($AV$6:$AV$17)),IFERROR(INDEX($BD$6:$BD$17, ROWS(BM$4:$BM61)-ROWS($AJ$6:$AJ$17)-ROWS($AN$6:$AN$17)-ROWS($AR$6:$AR$17)-ROWS($AV$6:$AV$17)-ROWS($AZ$6:$AZ$17)),IFERROR(INDEX($BH$6:$BH$17, ROWS(BM$4:$BM61)-ROWS($AJ$6:$AJ$17)-ROWS($AN$6:$AN$17)-ROWS($AR$6:$AR$17)-ROWS($AV$6:$AV$17)-ROWS($AZ$6:$AZ$17)-ROWS($BD$6:$BD$17)), "")))))))</f>
        <v/>
      </c>
      <c r="BN63" s="316" t="str">
        <f t="shared" ca="1" si="30"/>
        <v/>
      </c>
      <c r="BO63" s="316" t="str">
        <f ca="1">IF(OR(BP63="",BP63=0),"",MAX(BO$5:BO62)+1)</f>
        <v/>
      </c>
      <c r="BP63" s="316" t="str">
        <f ca="1">IFERROR(INDEX($AK$6:$AK$17, ROWS($BP$4:BP61)), IFERROR(INDEX($AO$6:$AO$17, ROWS($BP$4:BP61)-ROWS($AK$6:$AK$17)), IFERROR(INDEX($AS$6:$AS$17, ROWS($BP$4:BP61)-ROWS($AK$6:$AK$17)-ROWS($AO$6:$AO$17)),IFERROR(INDEX($AW$6:$AW$17, ROWS($BP$4:BP61)-ROWS($AK$6:$AK$17)-ROWS($AO$6:$AO$17)-ROWS($AS$6:$AS$17)),IFERROR(INDEX($BA$6:$BA$17, ROWS($BP$4:BP61)-ROWS($AK$6:$AK$17)-ROWS($AO$6:$AO$17)-ROWS($AS$6:$AS$17)-ROWS($AW$6:$AW$17)),IFERROR(INDEX($BE$6:$BE$17, ROWS($BP$4:BP61)-ROWS($AK$6:$AK$17)-ROWS($AO$6:$AO$17)-ROWS($AS$6:$AS$17)-ROWS($AW$6:$AW$17)-ROWS($BA$6:$BA$17)),IFERROR(INDEX($BI$6:$BI$17, ROWS($BP$4:BP61)-ROWS($AK$6:$AK$17)-ROWS($AO$6:$AO$17)-ROWS($AS$6:$AS$17)-ROWS($AW$6:$AW$17)-ROWS($BA$6:$BA$17)-ROWS($BE$6:$BE$17)), "")))))))</f>
        <v/>
      </c>
      <c r="BQ63" s="316" t="str">
        <f t="shared" ca="1" si="31"/>
        <v/>
      </c>
      <c r="BR63" s="413" t="str">
        <f t="shared" ca="1" si="32"/>
        <v/>
      </c>
      <c r="BS63" s="412" t="str">
        <f ca="1">IF(OR(BT63="",BT63=0),"",MAX(BS$5:BS62)+1)</f>
        <v/>
      </c>
      <c r="BT63" s="316" t="str">
        <f ca="1">IFERROR(INDEX($AJ$22:$AJ$33, ROWS($BT$4:BT61)), IFERROR(INDEX($AN$22:$AN$33, ROWS($BT$4:BT61)-ROWS($AJ$22:$AJ$33)), IFERROR(INDEX($AR$22:$AR$33, ROWS($BT$4:BT61)-ROWS($AJ$22:$AJ$33)-ROWS($AN$22:$AN$33)),IFERROR(INDEX($AV$22:$AV$33, ROWS($BT$4:BT61)-ROWS($AJ$22:$AJ$33)-ROWS($AN$22:$AN$33)-ROWS($AR$22:$AR$33)),IFERROR(INDEX($AZ$22:$AZ$33, ROWS($BT$4:BT61)-ROWS($AJ$22:$AJ$33)-ROWS($AN$22:$AN$33)-ROWS($AR$22:$AR$33)-ROWS($AV$22:$AV$33)),IFERROR(INDEX($BD$22:$BD$33, ROWS($BT$4:BT61)-ROWS($AJ$22:$AJ$33)-ROWS($AN$22:$AN$33)-ROWS($AR$22:$AR$33)-ROWS($AV$22:$AV$33)-ROWS($AZ$22:$AZ$33)),IFERROR(INDEX($BH$22:$BH$33, ROWS($BT$4:BT61)-ROWS($AJ$22:$AJ$33)-ROWS($AN$22:$AN$33)-ROWS($AR$22:$AR$33)-ROWS($AV$22:$AV$33)-ROWS($AZ$22:$AZ$33)-ROWS($BD$22:$BD$33)), "")))))))</f>
        <v/>
      </c>
      <c r="BU63" s="316" t="str">
        <f t="shared" ca="1" si="33"/>
        <v/>
      </c>
      <c r="BV63" s="316" t="str">
        <f ca="1">IF(OR(BW63="",BW63=0),"",MAX(BV$5:BV62)+1)</f>
        <v/>
      </c>
      <c r="BW63" s="316" t="str">
        <f ca="1">IFERROR(INDEX($AK$22:$AK$33, ROWS($BW$4:BW61)), IFERROR(INDEX($AO$22:$AO$33, ROWS($BW$4:BW61)-ROWS($AK$22:$AK$33)), IFERROR(INDEX($AS$22:$AS$33, ROWS($BW$4:BW61)-ROWS($AK$22:$AK$33)-ROWS($AO$22:$AO$33)),IFERROR(INDEX($AW$22:$AW$33, ROWS($BW$4:BW61)-ROWS($AK$22:$AK$33)-ROWS($AO$22:$AO$33)-ROWS($AS$22:$AS$33)),IFERROR(INDEX($BA$22:$BA$33, ROWS($BW$4:BW61)-ROWS($AK$22:$AK$33)-ROWS($AO$22:$AO$33)-ROWS($AS$22:$AS$33)-ROWS($AW$22:$AW$33)),IFERROR(INDEX($BE$22:$BE$33, ROWS($BW$4:BW61)-ROWS($AK$22:$AK$33)-ROWS($AO$22:$AO$33)-ROWS($AS$22:$AS$33)-ROWS($AW$22:$AW$33)-ROWS($BA$22:$BA$33)),IFERROR(INDEX($BI$22:$BI$33, ROWS($BW$4:BW61)-ROWS($AK$22:$AK$33)-ROWS($AO$22:$AO$33)-ROWS($AS$22:$AS$33)-ROWS($AW$22:$AW$33)-ROWS($BA$22:$BA$33)-ROWS($BE$22:$BE$33)), "")))))))</f>
        <v/>
      </c>
      <c r="BX63" s="316" t="str">
        <f t="shared" ca="1" si="34"/>
        <v/>
      </c>
      <c r="BY63" s="413" t="str">
        <f t="shared" ca="1" si="35"/>
        <v/>
      </c>
      <c r="BZ63" s="412" t="str">
        <f ca="1">IF(OR(CA63="",CA63=0),"",MAX(BZ$5:BZ62)+1)</f>
        <v/>
      </c>
      <c r="CA63" s="316" t="str">
        <f ca="1">IFERROR(INDEX($AJ$38:$AJ$49, ROWS($CA$4:CA61)), IFERROR(INDEX($AN$38:$AN$49, ROWS($CA$4:CA61)-ROWS($AJ$38:$AJ$49)), IFERROR(INDEX($AR$38:$AR$49, ROWS($CA$4:CA61)-ROWS($AJ$38:$AJ$49)-ROWS($AN$38:$AN$49)),IFERROR(INDEX($AV$38:$AV$49, ROWS($CA$4:CA61)-ROWS($AJ$38:$AJ$49)-ROWS($AN$38:$AN$49)-ROWS($AR$38:$AR$49)),IFERROR(INDEX($AZ$38:$AZ$49, ROWS($CA$4:CA61)-ROWS($AJ$38:$AJ$49)-ROWS($AN$38:$AN$49)-ROWS($AR$38:$AR$49)-ROWS($AV$38:$AV$49)),IFERROR(INDEX($BD$38:$BD$49, ROWS($CA$4:CA61)-ROWS($AJ$38:$AJ$49)-ROWS($AN$38:$AN$49)-ROWS($AR$38:$AR$49)-ROWS($AV$38:$AV$49)-ROWS($AZ$38:$AZ$49)),IFERROR(INDEX($BH$38:$BH$49, ROWS($CA$4:CA61)-ROWS($AJ$38:$AJ$49)-ROWS($AN$38:$AN$49)-ROWS($AR$38:$AR$49)-ROWS($AV$38:$AV$49)-ROWS($AZ$38:$AZ$49)-ROWS($BD$38:$BD$49)), "")))))))</f>
        <v/>
      </c>
      <c r="CB63" s="316" t="str">
        <f t="shared" ca="1" si="36"/>
        <v/>
      </c>
      <c r="CC63" s="316" t="str">
        <f ca="1">IF(OR(CD63="",CD63=0),"",MAX(CC$5:CC62)+1)</f>
        <v/>
      </c>
      <c r="CD63" s="316" t="str">
        <f ca="1">IFERROR(INDEX($AK$38:$AK$49, ROWS($CD$4:CD61)), IFERROR(INDEX($AO$38:$AO$49, ROWS($CD$4:CD61)-ROWS($AK$38:$AK$49)), IFERROR(INDEX($AS$38:$AS$49, ROWS($CD$4:CD61)-ROWS($AK$38:$AK$49)-ROWS($AO$38:$AO$49)),IFERROR(INDEX($AW$38:$AW$49, ROWS($CD$4:CD61)-ROWS($AK$38:$AK$49)-ROWS($AO$38:$AO$49)-ROWS($AS$38:$AS$49)),IFERROR(INDEX($BA$38:$BA$49, ROWS($CD$4:CD61)-ROWS($AK$38:$AK$49)-ROWS($AO$38:$AO$49)-ROWS($AS$38:$AS$49)-ROWS($AW$38:$AW$49)),IFERROR(INDEX($BE$38:$BE$49, ROWS($CD$4:CD61)-ROWS($AK$38:$AK$49)-ROWS($AO$38:$AO$49)-ROWS($AS$38:$AS$49)-ROWS($AW$38:$AW$49)-ROWS($BA$38:$BA$49)),IFERROR(INDEX($BI$38:$BI$49, ROWS($CD$4:CD61)-ROWS($AK$38:$AK$49)-ROWS($AO$38:$AO$49)-ROWS($AS$38:$AS$49)-ROWS($AW$38:$AW$49)-ROWS($BA$38:$BA$49)-ROWS($BE$38:$BE$49)), "")))))))</f>
        <v/>
      </c>
      <c r="CE63" s="316" t="str">
        <f t="shared" ca="1" si="37"/>
        <v/>
      </c>
      <c r="CF63" s="413" t="str">
        <f t="shared" ca="1" si="38"/>
        <v/>
      </c>
      <c r="CG63" s="412" t="str">
        <f ca="1">IF(OR(CH63="",CH63=0),"",MAX(CG$5:CG62)+1)</f>
        <v/>
      </c>
      <c r="CH63" s="316" t="str">
        <f ca="1">IFERROR(INDEX($AJ$54:$AJ$65, ROWS($CH$4:CH61)), IFERROR(INDEX($AN$54:$AN$65, ROWS($CH$4:CH61)-ROWS($AJ$54:$AJ$65)), IFERROR(INDEX($AR$54:$AR$65, ROWS($CH$4:CH61)-ROWS($AJ$54:$AJ$65)-ROWS($AN$54:$AN$65)),IFERROR(INDEX($AV$54:$AV$65, ROWS($CH$4:CH61)-ROWS($AJ$54:$AJ$65)-ROWS($AN$54:$AN$65)-ROWS($AR$54:$AR$65)),IFERROR(INDEX($AZ$54:$AZ$65, ROWS($CH$4:CH61)-ROWS($AJ$54:$AJ$65)-ROWS($AN$54:$AN$65)-ROWS($AR$54:$AR$65)-ROWS($AV$54:$AV$65)),IFERROR(INDEX($BD$54:$BD$65, ROWS($CH$4:CH61)-ROWS($AJ$54:$AJ$65)-ROWS($AN$54:$AN$65)-ROWS($AR$54:$AR$65)-ROWS($AV$54:$AV$65)-ROWS($AZ$54:$AZ$65)),IFERROR(INDEX($BH$54:$BH$65, ROWS($CH$4:CH61)-ROWS($AJ$54:$AJ$65)-ROWS($AN$54:$AN$65)-ROWS($AR$54:$AR$65)-ROWS($AV$54:$AV$65)-ROWS($AZ$54:$AZ$65)-ROWS($BD$54:$BD$65)), "")))))))</f>
        <v/>
      </c>
      <c r="CI63" s="316" t="str">
        <f t="shared" ca="1" si="39"/>
        <v/>
      </c>
      <c r="CJ63" s="316" t="str">
        <f ca="1">IF(OR(CK63="",CK63=0),"",MAX(CJ$5:CJ62)+1)</f>
        <v/>
      </c>
      <c r="CK63" s="316" t="str">
        <f ca="1">IFERROR(INDEX($AK$54:$AK$65, ROWS($CK$4:CK61)), IFERROR(INDEX($AO$54:$AO$65, ROWS($CK$4:CK61)-ROWS($AK$54:$AK$65)), IFERROR(INDEX($AS$54:$AS$65, ROWS($CK$4:CK61)-ROWS($AK$54:$AK$65)-ROWS($AO$54:$AO$65)),IFERROR(INDEX($AW$54:$AW$65, ROWS($CK$4:CK61)-ROWS($AK$54:$AK$65)-ROWS($AO$54:$AO$65)-ROWS($AS$54:$AS$65)),IFERROR(INDEX($BA$54:$BA$65, ROWS($CK$4:CK61)-ROWS($AK$54:$AK$65)-ROWS($AO$54:$AO$65)-ROWS($AS$54:$AS$65)-ROWS($AW$54:$AW$65)),IFERROR(INDEX($BE$54:$BE$65, ROWS($CK$4:CK61)-ROWS($AK$54:$AK$65)-ROWS($AO$54:$AO$65)-ROWS($AS$54:$AS$65)-ROWS($AW$54:$AW$65)-ROWS($BA$54:$BA$65)),IFERROR(INDEX($BI$54:$BI$65, ROWS($CK$4:CK61)-ROWS($AK$54:$AK$65)-ROWS($AO$54:$AO$65)-ROWS($AS$54:$AS$65)-ROWS($AW$54:$AW$65)-ROWS($BA$54:$BA$65)-ROWS($BE$54:$BE$65)), "")))))))</f>
        <v/>
      </c>
      <c r="CL63" s="316" t="str">
        <f t="shared" ca="1" si="40"/>
        <v/>
      </c>
      <c r="CM63" s="413" t="str">
        <f t="shared" ca="1" si="41"/>
        <v/>
      </c>
      <c r="CN63" s="412" t="str">
        <f>IF(OR(CO63="",CO63=0),"",MAX(CN$5:CN62)+1)</f>
        <v/>
      </c>
      <c r="CO63" s="316">
        <f>IFERROR(INDEX($AJ$70:$AJ$81, ROWS($CO$4:CO61)), IFERROR(INDEX($AN$70:$AN$81, ROWS($CO$4:CO61)-ROWS($AJ$70:$AJ$81)), IFERROR(INDEX($AR$70:$AR$81, ROWS($CO$4:CO61)-ROWS($AJ$70:$AJ$81)-ROWS($AN$70:$AN$81)),IFERROR(INDEX($AV$70:$AV$81, ROWS($CO$4:CO61)-ROWS($AJ$70:$AJ$81)-ROWS($AN$70:$AN$81)-ROWS($AR$70:$AR$81)),IFERROR(INDEX($AZ$70:$AZ$81, ROWS($CO$4:CO61)-ROWS($AJ$70:$AJ$81)-ROWS($AN$70:$AN$81)-ROWS($AR$70:$AR$81)-ROWS($AV$70:$AV$81)),IFERROR(INDEX($BD$70:$BD$81, ROWS($CO$4:CO61)-ROWS($AJ$70:$AJ$81)-ROWS($AN$70:$AN$81)-ROWS($AR$70:$AR$81)-ROWS($AV$70:$AV$81)-ROWS($AZ$70:$AZ$81)),IFERROR(INDEX($BH$70:$BH$81, ROWS($CO$4:CO61)-ROWS($AJ$70:$AJ$81)-ROWS($AN$70:$AN$81)-ROWS($AR$70:$AR$81)-ROWS($AV$70:$AV$81)-ROWS($AZ$70:$AZ$81)-ROWS($BD$70:$BD$81)), "")))))))</f>
        <v>0</v>
      </c>
      <c r="CP63" s="316" t="str">
        <f t="shared" ca="1" si="42"/>
        <v/>
      </c>
      <c r="CQ63" s="316" t="str">
        <f>IF(OR(CR63="",CR63=0),"",MAX(CQ$5:CQ62)+1)</f>
        <v/>
      </c>
      <c r="CR63" s="316">
        <f>IFERROR(INDEX($AK$70:$AK$81, ROWS($CR$4:CR61)), IFERROR(INDEX($AO$70:$AO$81, ROWS($CR$4:CR61)-ROWS($AK$70:$AK$81)), IFERROR(INDEX($AS$70:$AS$81, ROWS($CR$4:CR61)-ROWS($AK$70:$AK$81)-ROWS($AO$70:$AO$81)),IFERROR(INDEX($AW$70:$AW$81, ROWS($CR$4:CR61)-ROWS($AK$70:$AK$81)-ROWS($AO$70:$AO$81)-ROWS($AS$70:$AS$81)),IFERROR(INDEX($BA$70:$BA$81, ROWS($CR$4:CR61)-ROWS($AK$70:$AK$81)-ROWS($AO$70:$AO$81)-ROWS($AS$70:$AS$81)-ROWS($AW$70:$AW$81)),IFERROR(INDEX($BE$70:$BE$81, ROWS($CR$4:CR61)-ROWS($AK$70:$AK$81)-ROWS($AO$70:$AO$81)-ROWS($AS$70:$AS$81)-ROWS($AW$70:$AW$81)-ROWS($BA$70:$BA$81)),IFERROR(INDEX($BI$70:$BI$81, ROWS($CR$4:CR61)-ROWS($AK$70:$AK$81)-ROWS($AO$70:$AO$81)-ROWS($AS$70:$AS$81)-ROWS($AW$70:$AW$81)-ROWS($BA$70:$BA$81)-ROWS($BE$70:$BE$81)), "")))))))</f>
        <v>0</v>
      </c>
      <c r="CS63" s="316" t="str">
        <f t="shared" ca="1" si="43"/>
        <v/>
      </c>
      <c r="CT63" s="413" t="str">
        <f t="shared" ca="1" si="44"/>
        <v/>
      </c>
      <c r="CU63" s="412" t="str">
        <f>IF(OR(CV63="",CV63=0),"",MAX(CU$5:CU62)+1)</f>
        <v/>
      </c>
      <c r="CV63" s="316" t="str">
        <f>IFERROR(INDEX($AJ$86:$AJ$97, ROWS($CV$4:CV61)), IFERROR(INDEX($AN$86:$AN$97, ROWS($CV$4:CV61)-ROWS($AJ$86:$AJ$97)), ""))</f>
        <v/>
      </c>
      <c r="CW63" s="316" t="str">
        <f t="shared" si="45"/>
        <v/>
      </c>
      <c r="CX63" s="316" t="str">
        <f>IF(OR(CY63="",CY63=0),"",MAX(CX$5:CX62)+1)</f>
        <v/>
      </c>
      <c r="CY63" s="316" t="str">
        <f>IFERROR(INDEX($AK$86:$AK$97, ROWS($CY$4:CY61)), IFERROR(INDEX($AO$86:$AO$97, ROWS($CY$4:CY61)-ROWS($AK$86:$AK$97)), ""))</f>
        <v/>
      </c>
      <c r="CZ63" s="316" t="str">
        <f t="shared" si="46"/>
        <v/>
      </c>
      <c r="DA63" s="413" t="str">
        <f t="shared" si="47"/>
        <v/>
      </c>
      <c r="DC63" s="439" t="str">
        <f ca="1">IF(OR(DD63="",DD63=0),"",MAX(DC$45:DC62)+1)</f>
        <v/>
      </c>
      <c r="DD63" s="436" t="str">
        <f t="shared" ca="1" si="130"/>
        <v/>
      </c>
      <c r="DE63" s="422" t="str">
        <f t="shared" ca="1" si="131"/>
        <v/>
      </c>
      <c r="DF63" s="433" t="str">
        <f ca="1">IF(OR(DG63="",DG63=0),"",MAX(DF$45:DF62)+1)</f>
        <v/>
      </c>
      <c r="DG63" s="420" t="str">
        <f t="shared" ca="1" si="132"/>
        <v/>
      </c>
      <c r="DH63" s="422" t="str">
        <f t="shared" ca="1" si="133"/>
        <v/>
      </c>
      <c r="DI63" s="420" t="str">
        <f t="shared" ca="1" si="134"/>
        <v/>
      </c>
      <c r="DJ63" s="422" t="str">
        <f t="shared" ca="1" si="135"/>
        <v/>
      </c>
      <c r="DK63" s="420" t="str">
        <f t="shared" ca="1" si="136"/>
        <v/>
      </c>
      <c r="DL63" s="422" t="str">
        <f t="shared" ca="1" si="137"/>
        <v/>
      </c>
    </row>
    <row r="64" spans="16:123" ht="15.75" thickBot="1" x14ac:dyDescent="0.35">
      <c r="P64" s="1177"/>
      <c r="Q64" s="1178"/>
      <c r="R64" s="453"/>
      <c r="S64" s="407"/>
      <c r="U64" s="1177"/>
      <c r="V64" s="1178"/>
      <c r="W64" s="453"/>
      <c r="X64" s="407"/>
      <c r="AB64" s="395">
        <f ca="1">IFERROR(MATCH($AB$59,OFFSET(Year!$BD$11:$BD$62,AB63,,1000),0)+AB63,"")</f>
        <v>4</v>
      </c>
      <c r="AC64" s="340">
        <f ca="1">IFERROR(INDEX(Year!$BG$11:$BG$62,AB64),"")</f>
        <v>6</v>
      </c>
      <c r="AD64" s="348" t="str">
        <f ca="1">IFERROR(INDEX(Year!$BE$11:$BE$62,AB64),"")</f>
        <v>Paycheck 2</v>
      </c>
      <c r="AE64" s="363">
        <f ca="1">IFERROR(INDEX(Year!$BF$11:$BF$62,AB64),"")</f>
        <v>400</v>
      </c>
      <c r="AF64" s="402" t="str">
        <f ca="1">IFERROR(INDEX(Year!$BD$11:$BD$62,AB64),"")</f>
        <v>Income</v>
      </c>
      <c r="AI64" s="308" t="str">
        <f t="shared" ca="1" si="159"/>
        <v/>
      </c>
      <c r="AJ64" s="293" t="str">
        <f t="shared" ca="1" si="138"/>
        <v/>
      </c>
      <c r="AK64" s="293" t="str">
        <f t="shared" ca="1" si="139"/>
        <v/>
      </c>
      <c r="AL64" s="303" t="str">
        <f t="shared" ca="1" si="140"/>
        <v/>
      </c>
      <c r="AM64" s="308" t="str">
        <f t="shared" ca="1" si="160"/>
        <v/>
      </c>
      <c r="AN64" s="293" t="str">
        <f t="shared" ca="1" si="141"/>
        <v/>
      </c>
      <c r="AO64" s="293" t="str">
        <f t="shared" ca="1" si="142"/>
        <v/>
      </c>
      <c r="AP64" s="303" t="str">
        <f t="shared" ca="1" si="143"/>
        <v/>
      </c>
      <c r="AQ64" s="308" t="str">
        <f t="shared" ca="1" si="161"/>
        <v/>
      </c>
      <c r="AR64" s="293" t="str">
        <f t="shared" ca="1" si="144"/>
        <v/>
      </c>
      <c r="AS64" s="293" t="str">
        <f t="shared" ca="1" si="145"/>
        <v/>
      </c>
      <c r="AT64" s="303" t="str">
        <f t="shared" ca="1" si="146"/>
        <v/>
      </c>
      <c r="AU64" s="308" t="str">
        <f t="shared" ca="1" si="162"/>
        <v/>
      </c>
      <c r="AV64" s="293" t="str">
        <f t="shared" ca="1" si="147"/>
        <v/>
      </c>
      <c r="AW64" s="293" t="str">
        <f t="shared" ca="1" si="148"/>
        <v/>
      </c>
      <c r="AX64" s="303" t="str">
        <f t="shared" ca="1" si="149"/>
        <v/>
      </c>
      <c r="AY64" s="308" t="str">
        <f t="shared" ca="1" si="163"/>
        <v/>
      </c>
      <c r="AZ64" s="293" t="str">
        <f t="shared" ca="1" si="150"/>
        <v/>
      </c>
      <c r="BA64" s="293" t="str">
        <f t="shared" ca="1" si="151"/>
        <v/>
      </c>
      <c r="BB64" s="303" t="str">
        <f t="shared" ca="1" si="152"/>
        <v/>
      </c>
      <c r="BC64" s="308" t="str">
        <f t="shared" ca="1" si="164"/>
        <v/>
      </c>
      <c r="BD64" s="293" t="str">
        <f t="shared" ca="1" si="153"/>
        <v/>
      </c>
      <c r="BE64" s="293" t="str">
        <f t="shared" ca="1" si="154"/>
        <v/>
      </c>
      <c r="BF64" s="303" t="str">
        <f t="shared" ca="1" si="155"/>
        <v/>
      </c>
      <c r="BG64" s="308" t="str">
        <f t="shared" ca="1" si="165"/>
        <v/>
      </c>
      <c r="BH64" s="293" t="str">
        <f t="shared" ca="1" si="156"/>
        <v/>
      </c>
      <c r="BI64" s="293" t="str">
        <f t="shared" ca="1" si="157"/>
        <v/>
      </c>
      <c r="BJ64" s="303" t="str">
        <f t="shared" ca="1" si="158"/>
        <v/>
      </c>
      <c r="BL64" s="412" t="str">
        <f ca="1">IF(OR(BM64="",BM64=0),"",MAX(BL$5:BL63)+1)</f>
        <v/>
      </c>
      <c r="BM64" s="316" t="str">
        <f ca="1">IFERROR(INDEX($AJ$6:$AJ$17, ROWS(BM$4:$BM62)), IFERROR(INDEX($AN$6:$AN$17, ROWS(BM$4:$BM62)-ROWS($AJ$6:$AJ$17)), IFERROR(INDEX($AR$6:$AR$17, ROWS(BM$4:$BM62)-ROWS($AJ$6:$AJ$17)-ROWS($AN$6:$AN$17)),IFERROR(INDEX($AV$6:$AV$17, ROWS(BM$4:$BM62)-ROWS($AJ$6:$AJ$17)-ROWS($AN$6:$AN$17)-ROWS($AR$6:$AR$17)),IFERROR(INDEX($AZ$6:$AZ$17, ROWS(BM$4:$BM62)-ROWS($AJ$6:$AJ$17)-ROWS($AN$6:$AN$17)-ROWS($AR$6:$AR$17)-ROWS($AV$6:$AV$17)),IFERROR(INDEX($BD$6:$BD$17, ROWS(BM$4:$BM62)-ROWS($AJ$6:$AJ$17)-ROWS($AN$6:$AN$17)-ROWS($AR$6:$AR$17)-ROWS($AV$6:$AV$17)-ROWS($AZ$6:$AZ$17)),IFERROR(INDEX($BH$6:$BH$17, ROWS(BM$4:$BM62)-ROWS($AJ$6:$AJ$17)-ROWS($AN$6:$AN$17)-ROWS($AR$6:$AR$17)-ROWS($AV$6:$AV$17)-ROWS($AZ$6:$AZ$17)-ROWS($BD$6:$BD$17)), "")))))))</f>
        <v/>
      </c>
      <c r="BN64" s="316" t="str">
        <f t="shared" ca="1" si="30"/>
        <v/>
      </c>
      <c r="BO64" s="316" t="str">
        <f ca="1">IF(OR(BP64="",BP64=0),"",MAX(BO$5:BO63)+1)</f>
        <v/>
      </c>
      <c r="BP64" s="316" t="str">
        <f ca="1">IFERROR(INDEX($AK$6:$AK$17, ROWS($BP$4:BP62)), IFERROR(INDEX($AO$6:$AO$17, ROWS($BP$4:BP62)-ROWS($AK$6:$AK$17)), IFERROR(INDEX($AS$6:$AS$17, ROWS($BP$4:BP62)-ROWS($AK$6:$AK$17)-ROWS($AO$6:$AO$17)),IFERROR(INDEX($AW$6:$AW$17, ROWS($BP$4:BP62)-ROWS($AK$6:$AK$17)-ROWS($AO$6:$AO$17)-ROWS($AS$6:$AS$17)),IFERROR(INDEX($BA$6:$BA$17, ROWS($BP$4:BP62)-ROWS($AK$6:$AK$17)-ROWS($AO$6:$AO$17)-ROWS($AS$6:$AS$17)-ROWS($AW$6:$AW$17)),IFERROR(INDEX($BE$6:$BE$17, ROWS($BP$4:BP62)-ROWS($AK$6:$AK$17)-ROWS($AO$6:$AO$17)-ROWS($AS$6:$AS$17)-ROWS($AW$6:$AW$17)-ROWS($BA$6:$BA$17)),IFERROR(INDEX($BI$6:$BI$17, ROWS($BP$4:BP62)-ROWS($AK$6:$AK$17)-ROWS($AO$6:$AO$17)-ROWS($AS$6:$AS$17)-ROWS($AW$6:$AW$17)-ROWS($BA$6:$BA$17)-ROWS($BE$6:$BE$17)), "")))))))</f>
        <v/>
      </c>
      <c r="BQ64" s="316" t="str">
        <f t="shared" ca="1" si="31"/>
        <v/>
      </c>
      <c r="BR64" s="413" t="str">
        <f t="shared" ca="1" si="32"/>
        <v/>
      </c>
      <c r="BS64" s="412" t="str">
        <f ca="1">IF(OR(BT64="",BT64=0),"",MAX(BS$5:BS63)+1)</f>
        <v/>
      </c>
      <c r="BT64" s="316" t="str">
        <f ca="1">IFERROR(INDEX($AJ$22:$AJ$33, ROWS($BT$4:BT62)), IFERROR(INDEX($AN$22:$AN$33, ROWS($BT$4:BT62)-ROWS($AJ$22:$AJ$33)), IFERROR(INDEX($AR$22:$AR$33, ROWS($BT$4:BT62)-ROWS($AJ$22:$AJ$33)-ROWS($AN$22:$AN$33)),IFERROR(INDEX($AV$22:$AV$33, ROWS($BT$4:BT62)-ROWS($AJ$22:$AJ$33)-ROWS($AN$22:$AN$33)-ROWS($AR$22:$AR$33)),IFERROR(INDEX($AZ$22:$AZ$33, ROWS($BT$4:BT62)-ROWS($AJ$22:$AJ$33)-ROWS($AN$22:$AN$33)-ROWS($AR$22:$AR$33)-ROWS($AV$22:$AV$33)),IFERROR(INDEX($BD$22:$BD$33, ROWS($BT$4:BT62)-ROWS($AJ$22:$AJ$33)-ROWS($AN$22:$AN$33)-ROWS($AR$22:$AR$33)-ROWS($AV$22:$AV$33)-ROWS($AZ$22:$AZ$33)),IFERROR(INDEX($BH$22:$BH$33, ROWS($BT$4:BT62)-ROWS($AJ$22:$AJ$33)-ROWS($AN$22:$AN$33)-ROWS($AR$22:$AR$33)-ROWS($AV$22:$AV$33)-ROWS($AZ$22:$AZ$33)-ROWS($BD$22:$BD$33)), "")))))))</f>
        <v/>
      </c>
      <c r="BU64" s="316" t="str">
        <f t="shared" ca="1" si="33"/>
        <v/>
      </c>
      <c r="BV64" s="316" t="str">
        <f ca="1">IF(OR(BW64="",BW64=0),"",MAX(BV$5:BV63)+1)</f>
        <v/>
      </c>
      <c r="BW64" s="316" t="str">
        <f ca="1">IFERROR(INDEX($AK$22:$AK$33, ROWS($BW$4:BW62)), IFERROR(INDEX($AO$22:$AO$33, ROWS($BW$4:BW62)-ROWS($AK$22:$AK$33)), IFERROR(INDEX($AS$22:$AS$33, ROWS($BW$4:BW62)-ROWS($AK$22:$AK$33)-ROWS($AO$22:$AO$33)),IFERROR(INDEX($AW$22:$AW$33, ROWS($BW$4:BW62)-ROWS($AK$22:$AK$33)-ROWS($AO$22:$AO$33)-ROWS($AS$22:$AS$33)),IFERROR(INDEX($BA$22:$BA$33, ROWS($BW$4:BW62)-ROWS($AK$22:$AK$33)-ROWS($AO$22:$AO$33)-ROWS($AS$22:$AS$33)-ROWS($AW$22:$AW$33)),IFERROR(INDEX($BE$22:$BE$33, ROWS($BW$4:BW62)-ROWS($AK$22:$AK$33)-ROWS($AO$22:$AO$33)-ROWS($AS$22:$AS$33)-ROWS($AW$22:$AW$33)-ROWS($BA$22:$BA$33)),IFERROR(INDEX($BI$22:$BI$33, ROWS($BW$4:BW62)-ROWS($AK$22:$AK$33)-ROWS($AO$22:$AO$33)-ROWS($AS$22:$AS$33)-ROWS($AW$22:$AW$33)-ROWS($BA$22:$BA$33)-ROWS($BE$22:$BE$33)), "")))))))</f>
        <v/>
      </c>
      <c r="BX64" s="316" t="str">
        <f t="shared" ca="1" si="34"/>
        <v/>
      </c>
      <c r="BY64" s="413" t="str">
        <f t="shared" ca="1" si="35"/>
        <v/>
      </c>
      <c r="BZ64" s="412" t="str">
        <f ca="1">IF(OR(CA64="",CA64=0),"",MAX(BZ$5:BZ63)+1)</f>
        <v/>
      </c>
      <c r="CA64" s="316" t="str">
        <f ca="1">IFERROR(INDEX($AJ$38:$AJ$49, ROWS($CA$4:CA62)), IFERROR(INDEX($AN$38:$AN$49, ROWS($CA$4:CA62)-ROWS($AJ$38:$AJ$49)), IFERROR(INDEX($AR$38:$AR$49, ROWS($CA$4:CA62)-ROWS($AJ$38:$AJ$49)-ROWS($AN$38:$AN$49)),IFERROR(INDEX($AV$38:$AV$49, ROWS($CA$4:CA62)-ROWS($AJ$38:$AJ$49)-ROWS($AN$38:$AN$49)-ROWS($AR$38:$AR$49)),IFERROR(INDEX($AZ$38:$AZ$49, ROWS($CA$4:CA62)-ROWS($AJ$38:$AJ$49)-ROWS($AN$38:$AN$49)-ROWS($AR$38:$AR$49)-ROWS($AV$38:$AV$49)),IFERROR(INDEX($BD$38:$BD$49, ROWS($CA$4:CA62)-ROWS($AJ$38:$AJ$49)-ROWS($AN$38:$AN$49)-ROWS($AR$38:$AR$49)-ROWS($AV$38:$AV$49)-ROWS($AZ$38:$AZ$49)),IFERROR(INDEX($BH$38:$BH$49, ROWS($CA$4:CA62)-ROWS($AJ$38:$AJ$49)-ROWS($AN$38:$AN$49)-ROWS($AR$38:$AR$49)-ROWS($AV$38:$AV$49)-ROWS($AZ$38:$AZ$49)-ROWS($BD$38:$BD$49)), "")))))))</f>
        <v/>
      </c>
      <c r="CB64" s="316" t="str">
        <f t="shared" ca="1" si="36"/>
        <v/>
      </c>
      <c r="CC64" s="316" t="str">
        <f ca="1">IF(OR(CD64="",CD64=0),"",MAX(CC$5:CC63)+1)</f>
        <v/>
      </c>
      <c r="CD64" s="316" t="str">
        <f ca="1">IFERROR(INDEX($AK$38:$AK$49, ROWS($CD$4:CD62)), IFERROR(INDEX($AO$38:$AO$49, ROWS($CD$4:CD62)-ROWS($AK$38:$AK$49)), IFERROR(INDEX($AS$38:$AS$49, ROWS($CD$4:CD62)-ROWS($AK$38:$AK$49)-ROWS($AO$38:$AO$49)),IFERROR(INDEX($AW$38:$AW$49, ROWS($CD$4:CD62)-ROWS($AK$38:$AK$49)-ROWS($AO$38:$AO$49)-ROWS($AS$38:$AS$49)),IFERROR(INDEX($BA$38:$BA$49, ROWS($CD$4:CD62)-ROWS($AK$38:$AK$49)-ROWS($AO$38:$AO$49)-ROWS($AS$38:$AS$49)-ROWS($AW$38:$AW$49)),IFERROR(INDEX($BE$38:$BE$49, ROWS($CD$4:CD62)-ROWS($AK$38:$AK$49)-ROWS($AO$38:$AO$49)-ROWS($AS$38:$AS$49)-ROWS($AW$38:$AW$49)-ROWS($BA$38:$BA$49)),IFERROR(INDEX($BI$38:$BI$49, ROWS($CD$4:CD62)-ROWS($AK$38:$AK$49)-ROWS($AO$38:$AO$49)-ROWS($AS$38:$AS$49)-ROWS($AW$38:$AW$49)-ROWS($BA$38:$BA$49)-ROWS($BE$38:$BE$49)), "")))))))</f>
        <v/>
      </c>
      <c r="CE64" s="316" t="str">
        <f t="shared" ca="1" si="37"/>
        <v/>
      </c>
      <c r="CF64" s="413" t="str">
        <f t="shared" ca="1" si="38"/>
        <v/>
      </c>
      <c r="CG64" s="412" t="str">
        <f ca="1">IF(OR(CH64="",CH64=0),"",MAX(CG$5:CG63)+1)</f>
        <v/>
      </c>
      <c r="CH64" s="316" t="str">
        <f ca="1">IFERROR(INDEX($AJ$54:$AJ$65, ROWS($CH$4:CH62)), IFERROR(INDEX($AN$54:$AN$65, ROWS($CH$4:CH62)-ROWS($AJ$54:$AJ$65)), IFERROR(INDEX($AR$54:$AR$65, ROWS($CH$4:CH62)-ROWS($AJ$54:$AJ$65)-ROWS($AN$54:$AN$65)),IFERROR(INDEX($AV$54:$AV$65, ROWS($CH$4:CH62)-ROWS($AJ$54:$AJ$65)-ROWS($AN$54:$AN$65)-ROWS($AR$54:$AR$65)),IFERROR(INDEX($AZ$54:$AZ$65, ROWS($CH$4:CH62)-ROWS($AJ$54:$AJ$65)-ROWS($AN$54:$AN$65)-ROWS($AR$54:$AR$65)-ROWS($AV$54:$AV$65)),IFERROR(INDEX($BD$54:$BD$65, ROWS($CH$4:CH62)-ROWS($AJ$54:$AJ$65)-ROWS($AN$54:$AN$65)-ROWS($AR$54:$AR$65)-ROWS($AV$54:$AV$65)-ROWS($AZ$54:$AZ$65)),IFERROR(INDEX($BH$54:$BH$65, ROWS($CH$4:CH62)-ROWS($AJ$54:$AJ$65)-ROWS($AN$54:$AN$65)-ROWS($AR$54:$AR$65)-ROWS($AV$54:$AV$65)-ROWS($AZ$54:$AZ$65)-ROWS($BD$54:$BD$65)), "")))))))</f>
        <v/>
      </c>
      <c r="CI64" s="316" t="str">
        <f t="shared" ca="1" si="39"/>
        <v/>
      </c>
      <c r="CJ64" s="316" t="str">
        <f ca="1">IF(OR(CK64="",CK64=0),"",MAX(CJ$5:CJ63)+1)</f>
        <v/>
      </c>
      <c r="CK64" s="316" t="str">
        <f ca="1">IFERROR(INDEX($AK$54:$AK$65, ROWS($CK$4:CK62)), IFERROR(INDEX($AO$54:$AO$65, ROWS($CK$4:CK62)-ROWS($AK$54:$AK$65)), IFERROR(INDEX($AS$54:$AS$65, ROWS($CK$4:CK62)-ROWS($AK$54:$AK$65)-ROWS($AO$54:$AO$65)),IFERROR(INDEX($AW$54:$AW$65, ROWS($CK$4:CK62)-ROWS($AK$54:$AK$65)-ROWS($AO$54:$AO$65)-ROWS($AS$54:$AS$65)),IFERROR(INDEX($BA$54:$BA$65, ROWS($CK$4:CK62)-ROWS($AK$54:$AK$65)-ROWS($AO$54:$AO$65)-ROWS($AS$54:$AS$65)-ROWS($AW$54:$AW$65)),IFERROR(INDEX($BE$54:$BE$65, ROWS($CK$4:CK62)-ROWS($AK$54:$AK$65)-ROWS($AO$54:$AO$65)-ROWS($AS$54:$AS$65)-ROWS($AW$54:$AW$65)-ROWS($BA$54:$BA$65)),IFERROR(INDEX($BI$54:$BI$65, ROWS($CK$4:CK62)-ROWS($AK$54:$AK$65)-ROWS($AO$54:$AO$65)-ROWS($AS$54:$AS$65)-ROWS($AW$54:$AW$65)-ROWS($BA$54:$BA$65)-ROWS($BE$54:$BE$65)), "")))))))</f>
        <v/>
      </c>
      <c r="CL64" s="316" t="str">
        <f t="shared" ca="1" si="40"/>
        <v/>
      </c>
      <c r="CM64" s="413" t="str">
        <f t="shared" ca="1" si="41"/>
        <v/>
      </c>
      <c r="CN64" s="412" t="str">
        <f>IF(OR(CO64="",CO64=0),"",MAX(CN$5:CN63)+1)</f>
        <v/>
      </c>
      <c r="CO64" s="316">
        <f>IFERROR(INDEX($AJ$70:$AJ$81, ROWS($CO$4:CO62)), IFERROR(INDEX($AN$70:$AN$81, ROWS($CO$4:CO62)-ROWS($AJ$70:$AJ$81)), IFERROR(INDEX($AR$70:$AR$81, ROWS($CO$4:CO62)-ROWS($AJ$70:$AJ$81)-ROWS($AN$70:$AN$81)),IFERROR(INDEX($AV$70:$AV$81, ROWS($CO$4:CO62)-ROWS($AJ$70:$AJ$81)-ROWS($AN$70:$AN$81)-ROWS($AR$70:$AR$81)),IFERROR(INDEX($AZ$70:$AZ$81, ROWS($CO$4:CO62)-ROWS($AJ$70:$AJ$81)-ROWS($AN$70:$AN$81)-ROWS($AR$70:$AR$81)-ROWS($AV$70:$AV$81)),IFERROR(INDEX($BD$70:$BD$81, ROWS($CO$4:CO62)-ROWS($AJ$70:$AJ$81)-ROWS($AN$70:$AN$81)-ROWS($AR$70:$AR$81)-ROWS($AV$70:$AV$81)-ROWS($AZ$70:$AZ$81)),IFERROR(INDEX($BH$70:$BH$81, ROWS($CO$4:CO62)-ROWS($AJ$70:$AJ$81)-ROWS($AN$70:$AN$81)-ROWS($AR$70:$AR$81)-ROWS($AV$70:$AV$81)-ROWS($AZ$70:$AZ$81)-ROWS($BD$70:$BD$81)), "")))))))</f>
        <v>0</v>
      </c>
      <c r="CP64" s="316" t="str">
        <f t="shared" ca="1" si="42"/>
        <v/>
      </c>
      <c r="CQ64" s="316" t="str">
        <f>IF(OR(CR64="",CR64=0),"",MAX(CQ$5:CQ63)+1)</f>
        <v/>
      </c>
      <c r="CR64" s="316">
        <f>IFERROR(INDEX($AK$70:$AK$81, ROWS($CR$4:CR62)), IFERROR(INDEX($AO$70:$AO$81, ROWS($CR$4:CR62)-ROWS($AK$70:$AK$81)), IFERROR(INDEX($AS$70:$AS$81, ROWS($CR$4:CR62)-ROWS($AK$70:$AK$81)-ROWS($AO$70:$AO$81)),IFERROR(INDEX($AW$70:$AW$81, ROWS($CR$4:CR62)-ROWS($AK$70:$AK$81)-ROWS($AO$70:$AO$81)-ROWS($AS$70:$AS$81)),IFERROR(INDEX($BA$70:$BA$81, ROWS($CR$4:CR62)-ROWS($AK$70:$AK$81)-ROWS($AO$70:$AO$81)-ROWS($AS$70:$AS$81)-ROWS($AW$70:$AW$81)),IFERROR(INDEX($BE$70:$BE$81, ROWS($CR$4:CR62)-ROWS($AK$70:$AK$81)-ROWS($AO$70:$AO$81)-ROWS($AS$70:$AS$81)-ROWS($AW$70:$AW$81)-ROWS($BA$70:$BA$81)),IFERROR(INDEX($BI$70:$BI$81, ROWS($CR$4:CR62)-ROWS($AK$70:$AK$81)-ROWS($AO$70:$AO$81)-ROWS($AS$70:$AS$81)-ROWS($AW$70:$AW$81)-ROWS($BA$70:$BA$81)-ROWS($BE$70:$BE$81)), "")))))))</f>
        <v>0</v>
      </c>
      <c r="CS64" s="316" t="str">
        <f t="shared" ca="1" si="43"/>
        <v/>
      </c>
      <c r="CT64" s="413" t="str">
        <f t="shared" ca="1" si="44"/>
        <v/>
      </c>
      <c r="CU64" s="412" t="str">
        <f>IF(OR(CV64="",CV64=0),"",MAX(CU$5:CU63)+1)</f>
        <v/>
      </c>
      <c r="CV64" s="316" t="str">
        <f>IFERROR(INDEX($AJ$86:$AJ$97, ROWS($CV$4:CV62)), IFERROR(INDEX($AN$86:$AN$97, ROWS($CV$4:CV62)-ROWS($AJ$86:$AJ$97)), ""))</f>
        <v/>
      </c>
      <c r="CW64" s="316" t="str">
        <f t="shared" si="45"/>
        <v/>
      </c>
      <c r="CX64" s="316" t="str">
        <f>IF(OR(CY64="",CY64=0),"",MAX(CX$5:CX63)+1)</f>
        <v/>
      </c>
      <c r="CY64" s="316" t="str">
        <f>IFERROR(INDEX($AK$86:$AK$97, ROWS($CY$4:CY62)), IFERROR(INDEX($AO$86:$AO$97, ROWS($CY$4:CY62)-ROWS($AK$86:$AK$97)), ""))</f>
        <v/>
      </c>
      <c r="CZ64" s="316" t="str">
        <f t="shared" si="46"/>
        <v/>
      </c>
      <c r="DA64" s="413" t="str">
        <f t="shared" si="47"/>
        <v/>
      </c>
      <c r="DC64" s="1167" t="s">
        <v>489</v>
      </c>
      <c r="DD64" s="1168"/>
      <c r="DE64" s="1168"/>
      <c r="DF64" s="1168"/>
      <c r="DG64" s="1168"/>
      <c r="DH64" s="1168"/>
      <c r="DI64" s="1168"/>
      <c r="DJ64" s="1168"/>
      <c r="DK64" s="1168"/>
      <c r="DL64" s="1169"/>
      <c r="DM64" s="292"/>
      <c r="DN64" s="1199" t="s">
        <v>489</v>
      </c>
      <c r="DO64" s="1200"/>
      <c r="DP64" s="1200"/>
      <c r="DQ64" s="1200"/>
      <c r="DR64" s="1200"/>
      <c r="DS64" s="1201"/>
    </row>
    <row r="65" spans="16:123" ht="15.75" thickBot="1" x14ac:dyDescent="0.35">
      <c r="P65" s="1179"/>
      <c r="Q65" s="1180"/>
      <c r="R65" s="453"/>
      <c r="S65" s="407"/>
      <c r="U65" s="1179"/>
      <c r="V65" s="1180"/>
      <c r="W65" s="453"/>
      <c r="X65" s="407"/>
      <c r="AB65" s="395">
        <f ca="1">IFERROR(MATCH($AB$59,OFFSET(Year!$BD$11:$BD$62,AB64,,1000),0)+AB64,"")</f>
        <v>5</v>
      </c>
      <c r="AC65" s="340">
        <f ca="1">IFERROR(INDEX(Year!$BG$11:$BG$62,AB65),"")</f>
        <v>13</v>
      </c>
      <c r="AD65" s="348" t="str">
        <f ca="1">IFERROR(INDEX(Year!$BE$11:$BE$62,AB65),"")</f>
        <v>Paycheck 2</v>
      </c>
      <c r="AE65" s="363">
        <f ca="1">IFERROR(INDEX(Year!$BF$11:$BF$62,AB65),"")</f>
        <v>400</v>
      </c>
      <c r="AF65" s="402" t="str">
        <f ca="1">IFERROR(INDEX(Year!$BD$11:$BD$62,AB65),"")</f>
        <v>Income</v>
      </c>
      <c r="AI65" s="309" t="str">
        <f t="shared" ca="1" si="159"/>
        <v/>
      </c>
      <c r="AJ65" s="310" t="str">
        <f t="shared" ca="1" si="138"/>
        <v/>
      </c>
      <c r="AK65" s="310" t="str">
        <f t="shared" ca="1" si="139"/>
        <v/>
      </c>
      <c r="AL65" s="311" t="str">
        <f t="shared" ca="1" si="140"/>
        <v/>
      </c>
      <c r="AM65" s="309" t="str">
        <f t="shared" ca="1" si="160"/>
        <v/>
      </c>
      <c r="AN65" s="310" t="str">
        <f t="shared" ca="1" si="141"/>
        <v/>
      </c>
      <c r="AO65" s="310" t="str">
        <f t="shared" ca="1" si="142"/>
        <v/>
      </c>
      <c r="AP65" s="311" t="str">
        <f t="shared" ca="1" si="143"/>
        <v/>
      </c>
      <c r="AQ65" s="309" t="str">
        <f t="shared" ca="1" si="161"/>
        <v/>
      </c>
      <c r="AR65" s="310" t="str">
        <f t="shared" ca="1" si="144"/>
        <v/>
      </c>
      <c r="AS65" s="310" t="str">
        <f t="shared" ca="1" si="145"/>
        <v/>
      </c>
      <c r="AT65" s="311" t="str">
        <f t="shared" ca="1" si="146"/>
        <v/>
      </c>
      <c r="AU65" s="309" t="str">
        <f t="shared" ca="1" si="162"/>
        <v/>
      </c>
      <c r="AV65" s="310" t="str">
        <f t="shared" ca="1" si="147"/>
        <v/>
      </c>
      <c r="AW65" s="310" t="str">
        <f t="shared" ca="1" si="148"/>
        <v/>
      </c>
      <c r="AX65" s="311" t="str">
        <f t="shared" ca="1" si="149"/>
        <v/>
      </c>
      <c r="AY65" s="309" t="str">
        <f t="shared" ca="1" si="163"/>
        <v/>
      </c>
      <c r="AZ65" s="310" t="str">
        <f t="shared" ca="1" si="150"/>
        <v/>
      </c>
      <c r="BA65" s="310" t="str">
        <f t="shared" ca="1" si="151"/>
        <v/>
      </c>
      <c r="BB65" s="311" t="str">
        <f t="shared" ca="1" si="152"/>
        <v/>
      </c>
      <c r="BC65" s="309" t="str">
        <f t="shared" ca="1" si="164"/>
        <v/>
      </c>
      <c r="BD65" s="310" t="str">
        <f t="shared" ca="1" si="153"/>
        <v/>
      </c>
      <c r="BE65" s="310" t="str">
        <f t="shared" ca="1" si="154"/>
        <v/>
      </c>
      <c r="BF65" s="311" t="str">
        <f t="shared" ca="1" si="155"/>
        <v/>
      </c>
      <c r="BG65" s="309" t="str">
        <f t="shared" ca="1" si="165"/>
        <v/>
      </c>
      <c r="BH65" s="310" t="str">
        <f t="shared" ca="1" si="156"/>
        <v/>
      </c>
      <c r="BI65" s="310" t="str">
        <f t="shared" ca="1" si="157"/>
        <v/>
      </c>
      <c r="BJ65" s="311" t="str">
        <f t="shared" ca="1" si="158"/>
        <v/>
      </c>
      <c r="BL65" s="412" t="str">
        <f ca="1">IF(OR(BM65="",BM65=0),"",MAX(BL$5:BL64)+1)</f>
        <v/>
      </c>
      <c r="BM65" s="316" t="str">
        <f ca="1">IFERROR(INDEX($AJ$6:$AJ$17, ROWS(BM$4:$BM63)), IFERROR(INDEX($AN$6:$AN$17, ROWS(BM$4:$BM63)-ROWS($AJ$6:$AJ$17)), IFERROR(INDEX($AR$6:$AR$17, ROWS(BM$4:$BM63)-ROWS($AJ$6:$AJ$17)-ROWS($AN$6:$AN$17)),IFERROR(INDEX($AV$6:$AV$17, ROWS(BM$4:$BM63)-ROWS($AJ$6:$AJ$17)-ROWS($AN$6:$AN$17)-ROWS($AR$6:$AR$17)),IFERROR(INDEX($AZ$6:$AZ$17, ROWS(BM$4:$BM63)-ROWS($AJ$6:$AJ$17)-ROWS($AN$6:$AN$17)-ROWS($AR$6:$AR$17)-ROWS($AV$6:$AV$17)),IFERROR(INDEX($BD$6:$BD$17, ROWS(BM$4:$BM63)-ROWS($AJ$6:$AJ$17)-ROWS($AN$6:$AN$17)-ROWS($AR$6:$AR$17)-ROWS($AV$6:$AV$17)-ROWS($AZ$6:$AZ$17)),IFERROR(INDEX($BH$6:$BH$17, ROWS(BM$4:$BM63)-ROWS($AJ$6:$AJ$17)-ROWS($AN$6:$AN$17)-ROWS($AR$6:$AR$17)-ROWS($AV$6:$AV$17)-ROWS($AZ$6:$AZ$17)-ROWS($BD$6:$BD$17)), "")))))))</f>
        <v/>
      </c>
      <c r="BN65" s="316" t="str">
        <f t="shared" ca="1" si="30"/>
        <v/>
      </c>
      <c r="BO65" s="316" t="str">
        <f ca="1">IF(OR(BP65="",BP65=0),"",MAX(BO$5:BO64)+1)</f>
        <v/>
      </c>
      <c r="BP65" s="316" t="str">
        <f ca="1">IFERROR(INDEX($AK$6:$AK$17, ROWS($BP$4:BP63)), IFERROR(INDEX($AO$6:$AO$17, ROWS($BP$4:BP63)-ROWS($AK$6:$AK$17)), IFERROR(INDEX($AS$6:$AS$17, ROWS($BP$4:BP63)-ROWS($AK$6:$AK$17)-ROWS($AO$6:$AO$17)),IFERROR(INDEX($AW$6:$AW$17, ROWS($BP$4:BP63)-ROWS($AK$6:$AK$17)-ROWS($AO$6:$AO$17)-ROWS($AS$6:$AS$17)),IFERROR(INDEX($BA$6:$BA$17, ROWS($BP$4:BP63)-ROWS($AK$6:$AK$17)-ROWS($AO$6:$AO$17)-ROWS($AS$6:$AS$17)-ROWS($AW$6:$AW$17)),IFERROR(INDEX($BE$6:$BE$17, ROWS($BP$4:BP63)-ROWS($AK$6:$AK$17)-ROWS($AO$6:$AO$17)-ROWS($AS$6:$AS$17)-ROWS($AW$6:$AW$17)-ROWS($BA$6:$BA$17)),IFERROR(INDEX($BI$6:$BI$17, ROWS($BP$4:BP63)-ROWS($AK$6:$AK$17)-ROWS($AO$6:$AO$17)-ROWS($AS$6:$AS$17)-ROWS($AW$6:$AW$17)-ROWS($BA$6:$BA$17)-ROWS($BE$6:$BE$17)), "")))))))</f>
        <v/>
      </c>
      <c r="BQ65" s="316" t="str">
        <f t="shared" ca="1" si="31"/>
        <v/>
      </c>
      <c r="BR65" s="413" t="str">
        <f t="shared" ca="1" si="32"/>
        <v/>
      </c>
      <c r="BS65" s="412" t="str">
        <f ca="1">IF(OR(BT65="",BT65=0),"",MAX(BS$5:BS64)+1)</f>
        <v/>
      </c>
      <c r="BT65" s="316" t="str">
        <f ca="1">IFERROR(INDEX($AJ$22:$AJ$33, ROWS($BT$4:BT63)), IFERROR(INDEX($AN$22:$AN$33, ROWS($BT$4:BT63)-ROWS($AJ$22:$AJ$33)), IFERROR(INDEX($AR$22:$AR$33, ROWS($BT$4:BT63)-ROWS($AJ$22:$AJ$33)-ROWS($AN$22:$AN$33)),IFERROR(INDEX($AV$22:$AV$33, ROWS($BT$4:BT63)-ROWS($AJ$22:$AJ$33)-ROWS($AN$22:$AN$33)-ROWS($AR$22:$AR$33)),IFERROR(INDEX($AZ$22:$AZ$33, ROWS($BT$4:BT63)-ROWS($AJ$22:$AJ$33)-ROWS($AN$22:$AN$33)-ROWS($AR$22:$AR$33)-ROWS($AV$22:$AV$33)),IFERROR(INDEX($BD$22:$BD$33, ROWS($BT$4:BT63)-ROWS($AJ$22:$AJ$33)-ROWS($AN$22:$AN$33)-ROWS($AR$22:$AR$33)-ROWS($AV$22:$AV$33)-ROWS($AZ$22:$AZ$33)),IFERROR(INDEX($BH$22:$BH$33, ROWS($BT$4:BT63)-ROWS($AJ$22:$AJ$33)-ROWS($AN$22:$AN$33)-ROWS($AR$22:$AR$33)-ROWS($AV$22:$AV$33)-ROWS($AZ$22:$AZ$33)-ROWS($BD$22:$BD$33)), "")))))))</f>
        <v/>
      </c>
      <c r="BU65" s="316" t="str">
        <f t="shared" ca="1" si="33"/>
        <v/>
      </c>
      <c r="BV65" s="316" t="str">
        <f ca="1">IF(OR(BW65="",BW65=0),"",MAX(BV$5:BV64)+1)</f>
        <v/>
      </c>
      <c r="BW65" s="316" t="str">
        <f ca="1">IFERROR(INDEX($AK$22:$AK$33, ROWS($BW$4:BW63)), IFERROR(INDEX($AO$22:$AO$33, ROWS($BW$4:BW63)-ROWS($AK$22:$AK$33)), IFERROR(INDEX($AS$22:$AS$33, ROWS($BW$4:BW63)-ROWS($AK$22:$AK$33)-ROWS($AO$22:$AO$33)),IFERROR(INDEX($AW$22:$AW$33, ROWS($BW$4:BW63)-ROWS($AK$22:$AK$33)-ROWS($AO$22:$AO$33)-ROWS($AS$22:$AS$33)),IFERROR(INDEX($BA$22:$BA$33, ROWS($BW$4:BW63)-ROWS($AK$22:$AK$33)-ROWS($AO$22:$AO$33)-ROWS($AS$22:$AS$33)-ROWS($AW$22:$AW$33)),IFERROR(INDEX($BE$22:$BE$33, ROWS($BW$4:BW63)-ROWS($AK$22:$AK$33)-ROWS($AO$22:$AO$33)-ROWS($AS$22:$AS$33)-ROWS($AW$22:$AW$33)-ROWS($BA$22:$BA$33)),IFERROR(INDEX($BI$22:$BI$33, ROWS($BW$4:BW63)-ROWS($AK$22:$AK$33)-ROWS($AO$22:$AO$33)-ROWS($AS$22:$AS$33)-ROWS($AW$22:$AW$33)-ROWS($BA$22:$BA$33)-ROWS($BE$22:$BE$33)), "")))))))</f>
        <v/>
      </c>
      <c r="BX65" s="316" t="str">
        <f t="shared" ca="1" si="34"/>
        <v/>
      </c>
      <c r="BY65" s="413" t="str">
        <f t="shared" ca="1" si="35"/>
        <v/>
      </c>
      <c r="BZ65" s="412" t="str">
        <f ca="1">IF(OR(CA65="",CA65=0),"",MAX(BZ$5:BZ64)+1)</f>
        <v/>
      </c>
      <c r="CA65" s="316" t="str">
        <f ca="1">IFERROR(INDEX($AJ$38:$AJ$49, ROWS($CA$4:CA63)), IFERROR(INDEX($AN$38:$AN$49, ROWS($CA$4:CA63)-ROWS($AJ$38:$AJ$49)), IFERROR(INDEX($AR$38:$AR$49, ROWS($CA$4:CA63)-ROWS($AJ$38:$AJ$49)-ROWS($AN$38:$AN$49)),IFERROR(INDEX($AV$38:$AV$49, ROWS($CA$4:CA63)-ROWS($AJ$38:$AJ$49)-ROWS($AN$38:$AN$49)-ROWS($AR$38:$AR$49)),IFERROR(INDEX($AZ$38:$AZ$49, ROWS($CA$4:CA63)-ROWS($AJ$38:$AJ$49)-ROWS($AN$38:$AN$49)-ROWS($AR$38:$AR$49)-ROWS($AV$38:$AV$49)),IFERROR(INDEX($BD$38:$BD$49, ROWS($CA$4:CA63)-ROWS($AJ$38:$AJ$49)-ROWS($AN$38:$AN$49)-ROWS($AR$38:$AR$49)-ROWS($AV$38:$AV$49)-ROWS($AZ$38:$AZ$49)),IFERROR(INDEX($BH$38:$BH$49, ROWS($CA$4:CA63)-ROWS($AJ$38:$AJ$49)-ROWS($AN$38:$AN$49)-ROWS($AR$38:$AR$49)-ROWS($AV$38:$AV$49)-ROWS($AZ$38:$AZ$49)-ROWS($BD$38:$BD$49)), "")))))))</f>
        <v/>
      </c>
      <c r="CB65" s="316" t="str">
        <f t="shared" ca="1" si="36"/>
        <v/>
      </c>
      <c r="CC65" s="316" t="str">
        <f ca="1">IF(OR(CD65="",CD65=0),"",MAX(CC$5:CC64)+1)</f>
        <v/>
      </c>
      <c r="CD65" s="316" t="str">
        <f ca="1">IFERROR(INDEX($AK$38:$AK$49, ROWS($CD$4:CD63)), IFERROR(INDEX($AO$38:$AO$49, ROWS($CD$4:CD63)-ROWS($AK$38:$AK$49)), IFERROR(INDEX($AS$38:$AS$49, ROWS($CD$4:CD63)-ROWS($AK$38:$AK$49)-ROWS($AO$38:$AO$49)),IFERROR(INDEX($AW$38:$AW$49, ROWS($CD$4:CD63)-ROWS($AK$38:$AK$49)-ROWS($AO$38:$AO$49)-ROWS($AS$38:$AS$49)),IFERROR(INDEX($BA$38:$BA$49, ROWS($CD$4:CD63)-ROWS($AK$38:$AK$49)-ROWS($AO$38:$AO$49)-ROWS($AS$38:$AS$49)-ROWS($AW$38:$AW$49)),IFERROR(INDEX($BE$38:$BE$49, ROWS($CD$4:CD63)-ROWS($AK$38:$AK$49)-ROWS($AO$38:$AO$49)-ROWS($AS$38:$AS$49)-ROWS($AW$38:$AW$49)-ROWS($BA$38:$BA$49)),IFERROR(INDEX($BI$38:$BI$49, ROWS($CD$4:CD63)-ROWS($AK$38:$AK$49)-ROWS($AO$38:$AO$49)-ROWS($AS$38:$AS$49)-ROWS($AW$38:$AW$49)-ROWS($BA$38:$BA$49)-ROWS($BE$38:$BE$49)), "")))))))</f>
        <v/>
      </c>
      <c r="CE65" s="316" t="str">
        <f t="shared" ca="1" si="37"/>
        <v/>
      </c>
      <c r="CF65" s="413" t="str">
        <f t="shared" ca="1" si="38"/>
        <v/>
      </c>
      <c r="CG65" s="412" t="str">
        <f ca="1">IF(OR(CH65="",CH65=0),"",MAX(CG$5:CG64)+1)</f>
        <v/>
      </c>
      <c r="CH65" s="316" t="str">
        <f ca="1">IFERROR(INDEX($AJ$54:$AJ$65, ROWS($CH$4:CH63)), IFERROR(INDEX($AN$54:$AN$65, ROWS($CH$4:CH63)-ROWS($AJ$54:$AJ$65)), IFERROR(INDEX($AR$54:$AR$65, ROWS($CH$4:CH63)-ROWS($AJ$54:$AJ$65)-ROWS($AN$54:$AN$65)),IFERROR(INDEX($AV$54:$AV$65, ROWS($CH$4:CH63)-ROWS($AJ$54:$AJ$65)-ROWS($AN$54:$AN$65)-ROWS($AR$54:$AR$65)),IFERROR(INDEX($AZ$54:$AZ$65, ROWS($CH$4:CH63)-ROWS($AJ$54:$AJ$65)-ROWS($AN$54:$AN$65)-ROWS($AR$54:$AR$65)-ROWS($AV$54:$AV$65)),IFERROR(INDEX($BD$54:$BD$65, ROWS($CH$4:CH63)-ROWS($AJ$54:$AJ$65)-ROWS($AN$54:$AN$65)-ROWS($AR$54:$AR$65)-ROWS($AV$54:$AV$65)-ROWS($AZ$54:$AZ$65)),IFERROR(INDEX($BH$54:$BH$65, ROWS($CH$4:CH63)-ROWS($AJ$54:$AJ$65)-ROWS($AN$54:$AN$65)-ROWS($AR$54:$AR$65)-ROWS($AV$54:$AV$65)-ROWS($AZ$54:$AZ$65)-ROWS($BD$54:$BD$65)), "")))))))</f>
        <v/>
      </c>
      <c r="CI65" s="316" t="str">
        <f t="shared" ca="1" si="39"/>
        <v/>
      </c>
      <c r="CJ65" s="316" t="str">
        <f ca="1">IF(OR(CK65="",CK65=0),"",MAX(CJ$5:CJ64)+1)</f>
        <v/>
      </c>
      <c r="CK65" s="316" t="str">
        <f ca="1">IFERROR(INDEX($AK$54:$AK$65, ROWS($CK$4:CK63)), IFERROR(INDEX($AO$54:$AO$65, ROWS($CK$4:CK63)-ROWS($AK$54:$AK$65)), IFERROR(INDEX($AS$54:$AS$65, ROWS($CK$4:CK63)-ROWS($AK$54:$AK$65)-ROWS($AO$54:$AO$65)),IFERROR(INDEX($AW$54:$AW$65, ROWS($CK$4:CK63)-ROWS($AK$54:$AK$65)-ROWS($AO$54:$AO$65)-ROWS($AS$54:$AS$65)),IFERROR(INDEX($BA$54:$BA$65, ROWS($CK$4:CK63)-ROWS($AK$54:$AK$65)-ROWS($AO$54:$AO$65)-ROWS($AS$54:$AS$65)-ROWS($AW$54:$AW$65)),IFERROR(INDEX($BE$54:$BE$65, ROWS($CK$4:CK63)-ROWS($AK$54:$AK$65)-ROWS($AO$54:$AO$65)-ROWS($AS$54:$AS$65)-ROWS($AW$54:$AW$65)-ROWS($BA$54:$BA$65)),IFERROR(INDEX($BI$54:$BI$65, ROWS($CK$4:CK63)-ROWS($AK$54:$AK$65)-ROWS($AO$54:$AO$65)-ROWS($AS$54:$AS$65)-ROWS($AW$54:$AW$65)-ROWS($BA$54:$BA$65)-ROWS($BE$54:$BE$65)), "")))))))</f>
        <v/>
      </c>
      <c r="CL65" s="316" t="str">
        <f t="shared" ca="1" si="40"/>
        <v/>
      </c>
      <c r="CM65" s="413" t="str">
        <f t="shared" ca="1" si="41"/>
        <v/>
      </c>
      <c r="CN65" s="412" t="str">
        <f>IF(OR(CO65="",CO65=0),"",MAX(CN$5:CN64)+1)</f>
        <v/>
      </c>
      <c r="CO65" s="316">
        <f>IFERROR(INDEX($AJ$70:$AJ$81, ROWS($CO$4:CO63)), IFERROR(INDEX($AN$70:$AN$81, ROWS($CO$4:CO63)-ROWS($AJ$70:$AJ$81)), IFERROR(INDEX($AR$70:$AR$81, ROWS($CO$4:CO63)-ROWS($AJ$70:$AJ$81)-ROWS($AN$70:$AN$81)),IFERROR(INDEX($AV$70:$AV$81, ROWS($CO$4:CO63)-ROWS($AJ$70:$AJ$81)-ROWS($AN$70:$AN$81)-ROWS($AR$70:$AR$81)),IFERROR(INDEX($AZ$70:$AZ$81, ROWS($CO$4:CO63)-ROWS($AJ$70:$AJ$81)-ROWS($AN$70:$AN$81)-ROWS($AR$70:$AR$81)-ROWS($AV$70:$AV$81)),IFERROR(INDEX($BD$70:$BD$81, ROWS($CO$4:CO63)-ROWS($AJ$70:$AJ$81)-ROWS($AN$70:$AN$81)-ROWS($AR$70:$AR$81)-ROWS($AV$70:$AV$81)-ROWS($AZ$70:$AZ$81)),IFERROR(INDEX($BH$70:$BH$81, ROWS($CO$4:CO63)-ROWS($AJ$70:$AJ$81)-ROWS($AN$70:$AN$81)-ROWS($AR$70:$AR$81)-ROWS($AV$70:$AV$81)-ROWS($AZ$70:$AZ$81)-ROWS($BD$70:$BD$81)), "")))))))</f>
        <v>0</v>
      </c>
      <c r="CP65" s="316" t="str">
        <f t="shared" ca="1" si="42"/>
        <v/>
      </c>
      <c r="CQ65" s="316" t="str">
        <f>IF(OR(CR65="",CR65=0),"",MAX(CQ$5:CQ64)+1)</f>
        <v/>
      </c>
      <c r="CR65" s="316">
        <f>IFERROR(INDEX($AK$70:$AK$81, ROWS($CR$4:CR63)), IFERROR(INDEX($AO$70:$AO$81, ROWS($CR$4:CR63)-ROWS($AK$70:$AK$81)), IFERROR(INDEX($AS$70:$AS$81, ROWS($CR$4:CR63)-ROWS($AK$70:$AK$81)-ROWS($AO$70:$AO$81)),IFERROR(INDEX($AW$70:$AW$81, ROWS($CR$4:CR63)-ROWS($AK$70:$AK$81)-ROWS($AO$70:$AO$81)-ROWS($AS$70:$AS$81)),IFERROR(INDEX($BA$70:$BA$81, ROWS($CR$4:CR63)-ROWS($AK$70:$AK$81)-ROWS($AO$70:$AO$81)-ROWS($AS$70:$AS$81)-ROWS($AW$70:$AW$81)),IFERROR(INDEX($BE$70:$BE$81, ROWS($CR$4:CR63)-ROWS($AK$70:$AK$81)-ROWS($AO$70:$AO$81)-ROWS($AS$70:$AS$81)-ROWS($AW$70:$AW$81)-ROWS($BA$70:$BA$81)),IFERROR(INDEX($BI$70:$BI$81, ROWS($CR$4:CR63)-ROWS($AK$70:$AK$81)-ROWS($AO$70:$AO$81)-ROWS($AS$70:$AS$81)-ROWS($AW$70:$AW$81)-ROWS($BA$70:$BA$81)-ROWS($BE$70:$BE$81)), "")))))))</f>
        <v>0</v>
      </c>
      <c r="CS65" s="316" t="str">
        <f t="shared" ca="1" si="43"/>
        <v/>
      </c>
      <c r="CT65" s="413" t="str">
        <f t="shared" ca="1" si="44"/>
        <v/>
      </c>
      <c r="CU65" s="412" t="str">
        <f>IF(OR(CV65="",CV65=0),"",MAX(CU$5:CU64)+1)</f>
        <v/>
      </c>
      <c r="CV65" s="316" t="str">
        <f>IFERROR(INDEX($AJ$86:$AJ$97, ROWS($CV$4:CV63)), IFERROR(INDEX($AN$86:$AN$97, ROWS($CV$4:CV63)-ROWS($AJ$86:$AJ$97)), ""))</f>
        <v/>
      </c>
      <c r="CW65" s="316" t="str">
        <f t="shared" si="45"/>
        <v/>
      </c>
      <c r="CX65" s="316" t="str">
        <f>IF(OR(CY65="",CY65=0),"",MAX(CX$5:CX64)+1)</f>
        <v/>
      </c>
      <c r="CY65" s="316" t="str">
        <f>IFERROR(INDEX($AK$86:$AK$97, ROWS($CY$4:CY63)), IFERROR(INDEX($AO$86:$AO$97, ROWS($CY$4:CY63)-ROWS($AK$86:$AK$97)), ""))</f>
        <v/>
      </c>
      <c r="CZ65" s="316" t="str">
        <f t="shared" si="46"/>
        <v/>
      </c>
      <c r="DA65" s="413" t="str">
        <f t="shared" si="47"/>
        <v/>
      </c>
      <c r="DC65" s="437"/>
      <c r="DD65" s="1151" t="s">
        <v>504</v>
      </c>
      <c r="DE65" s="1152"/>
      <c r="DF65" s="430"/>
      <c r="DG65" s="1162" t="s">
        <v>23</v>
      </c>
      <c r="DH65" s="1152"/>
      <c r="DI65" s="1162" t="s">
        <v>504</v>
      </c>
      <c r="DJ65" s="1152"/>
      <c r="DK65" s="1162" t="s">
        <v>23</v>
      </c>
      <c r="DL65" s="1152"/>
      <c r="DM65" s="292"/>
      <c r="DN65" s="1163" t="s">
        <v>481</v>
      </c>
      <c r="DO65" s="1164"/>
      <c r="DP65" s="1164"/>
      <c r="DQ65" s="1165" t="s">
        <v>491</v>
      </c>
      <c r="DR65" s="1164"/>
      <c r="DS65" s="1166"/>
    </row>
    <row r="66" spans="16:123" x14ac:dyDescent="0.3">
      <c r="P66" s="1202" t="s">
        <v>549</v>
      </c>
      <c r="Q66" s="1203"/>
      <c r="R66" s="1203"/>
      <c r="S66" s="452">
        <f>IF(AND(S46="",S47="",S48="",S49="",S50="",S51="",S52="",S53="",S54="",S55="",S56="",S57="",S58="",S59="",S60="",S61="",S62="",S63="",S65=""),0,SUM(S46:S65))</f>
        <v>0</v>
      </c>
      <c r="U66" s="1149" t="s">
        <v>517</v>
      </c>
      <c r="V66" s="1150"/>
      <c r="W66" s="1150"/>
      <c r="X66" s="447">
        <f>IF(AND(X46="",X47="",X48="",X49="",X50="",X51="",X52="",X53="",X54="",X55="",X56="",X57="",X58="",X59="",X60="",X61="",X62="",X63="",X65=""),0,SUM(X46:X65))</f>
        <v>0</v>
      </c>
      <c r="AB66" s="395">
        <f ca="1">IFERROR(MATCH($AB$59,OFFSET(Year!$BD$11:$BD$62,AB65,,1000),0)+AB65,"")</f>
        <v>6</v>
      </c>
      <c r="AC66" s="340">
        <f ca="1">IFERROR(INDEX(Year!$BG$11:$BG$62,AB66),"")</f>
        <v>20</v>
      </c>
      <c r="AD66" s="348" t="str">
        <f ca="1">IFERROR(INDEX(Year!$BE$11:$BE$62,AB66),"")</f>
        <v>Paycheck 2</v>
      </c>
      <c r="AE66" s="363">
        <f ca="1">IFERROR(INDEX(Year!$BF$11:$BF$62,AB66),"")</f>
        <v>400</v>
      </c>
      <c r="AF66" s="402" t="str">
        <f ca="1">IFERROR(INDEX(Year!$BD$11:$BD$62,AB66),"")</f>
        <v>Income</v>
      </c>
      <c r="BL66" s="412">
        <f ca="1">IF(OR(BM66="",BM66=0),"",MAX(BL$5:BL65)+1)</f>
        <v>4</v>
      </c>
      <c r="BM66" s="316" t="str">
        <f ca="1">IFERROR(INDEX($AJ$6:$AJ$17, ROWS(BM$4:$BM64)), IFERROR(INDEX($AN$6:$AN$17, ROWS(BM$4:$BM64)-ROWS($AJ$6:$AJ$17)), IFERROR(INDEX($AR$6:$AR$17, ROWS(BM$4:$BM64)-ROWS($AJ$6:$AJ$17)-ROWS($AN$6:$AN$17)),IFERROR(INDEX($AV$6:$AV$17, ROWS(BM$4:$BM64)-ROWS($AJ$6:$AJ$17)-ROWS($AN$6:$AN$17)-ROWS($AR$6:$AR$17)),IFERROR(INDEX($AZ$6:$AZ$17, ROWS(BM$4:$BM64)-ROWS($AJ$6:$AJ$17)-ROWS($AN$6:$AN$17)-ROWS($AR$6:$AR$17)-ROWS($AV$6:$AV$17)),IFERROR(INDEX($BD$6:$BD$17, ROWS(BM$4:$BM64)-ROWS($AJ$6:$AJ$17)-ROWS($AN$6:$AN$17)-ROWS($AR$6:$AR$17)-ROWS($AV$6:$AV$17)-ROWS($AZ$6:$AZ$17)),IFERROR(INDEX($BH$6:$BH$17, ROWS(BM$4:$BM64)-ROWS($AJ$6:$AJ$17)-ROWS($AN$6:$AN$17)-ROWS($AR$6:$AR$17)-ROWS($AV$6:$AV$17)-ROWS($AZ$6:$AZ$17)-ROWS($BD$6:$BD$17)), "")))))))</f>
        <v>Paycheck 1</v>
      </c>
      <c r="BN66" s="316" t="str">
        <f t="shared" ca="1" si="30"/>
        <v/>
      </c>
      <c r="BO66" s="316">
        <f ca="1">IF(OR(BP66="",BP66=0),"",MAX(BO$5:BO65)+1)</f>
        <v>4</v>
      </c>
      <c r="BP66" s="316">
        <f ca="1">IFERROR(INDEX($AK$6:$AK$17, ROWS($BP$4:BP64)), IFERROR(INDEX($AO$6:$AO$17, ROWS($BP$4:BP64)-ROWS($AK$6:$AK$17)), IFERROR(INDEX($AS$6:$AS$17, ROWS($BP$4:BP64)-ROWS($AK$6:$AK$17)-ROWS($AO$6:$AO$17)),IFERROR(INDEX($AW$6:$AW$17, ROWS($BP$4:BP64)-ROWS($AK$6:$AK$17)-ROWS($AO$6:$AO$17)-ROWS($AS$6:$AS$17)),IFERROR(INDEX($BA$6:$BA$17, ROWS($BP$4:BP64)-ROWS($AK$6:$AK$17)-ROWS($AO$6:$AO$17)-ROWS($AS$6:$AS$17)-ROWS($AW$6:$AW$17)),IFERROR(INDEX($BE$6:$BE$17, ROWS($BP$4:BP64)-ROWS($AK$6:$AK$17)-ROWS($AO$6:$AO$17)-ROWS($AS$6:$AS$17)-ROWS($AW$6:$AW$17)-ROWS($BA$6:$BA$17)),IFERROR(INDEX($BI$6:$BI$17, ROWS($BP$4:BP64)-ROWS($AK$6:$AK$17)-ROWS($AO$6:$AO$17)-ROWS($AS$6:$AS$17)-ROWS($AW$6:$AW$17)-ROWS($BA$6:$BA$17)-ROWS($BE$6:$BE$17)), "")))))))</f>
        <v>850</v>
      </c>
      <c r="BQ66" s="316" t="str">
        <f t="shared" ca="1" si="31"/>
        <v/>
      </c>
      <c r="BR66" s="413" t="str">
        <f t="shared" ca="1" si="32"/>
        <v/>
      </c>
      <c r="BS66" s="412" t="str">
        <f ca="1">IF(OR(BT66="",BT66=0),"",MAX(BS$5:BS65)+1)</f>
        <v/>
      </c>
      <c r="BT66" s="316" t="str">
        <f ca="1">IFERROR(INDEX($AJ$22:$AJ$33, ROWS($BT$4:BT64)), IFERROR(INDEX($AN$22:$AN$33, ROWS($BT$4:BT64)-ROWS($AJ$22:$AJ$33)), IFERROR(INDEX($AR$22:$AR$33, ROWS($BT$4:BT64)-ROWS($AJ$22:$AJ$33)-ROWS($AN$22:$AN$33)),IFERROR(INDEX($AV$22:$AV$33, ROWS($BT$4:BT64)-ROWS($AJ$22:$AJ$33)-ROWS($AN$22:$AN$33)-ROWS($AR$22:$AR$33)),IFERROR(INDEX($AZ$22:$AZ$33, ROWS($BT$4:BT64)-ROWS($AJ$22:$AJ$33)-ROWS($AN$22:$AN$33)-ROWS($AR$22:$AR$33)-ROWS($AV$22:$AV$33)),IFERROR(INDEX($BD$22:$BD$33, ROWS($BT$4:BT64)-ROWS($AJ$22:$AJ$33)-ROWS($AN$22:$AN$33)-ROWS($AR$22:$AR$33)-ROWS($AV$22:$AV$33)-ROWS($AZ$22:$AZ$33)),IFERROR(INDEX($BH$22:$BH$33, ROWS($BT$4:BT64)-ROWS($AJ$22:$AJ$33)-ROWS($AN$22:$AN$33)-ROWS($AR$22:$AR$33)-ROWS($AV$22:$AV$33)-ROWS($AZ$22:$AZ$33)-ROWS($BD$22:$BD$33)), "")))))))</f>
        <v/>
      </c>
      <c r="BU66" s="316" t="str">
        <f t="shared" ca="1" si="33"/>
        <v/>
      </c>
      <c r="BV66" s="316" t="str">
        <f ca="1">IF(OR(BW66="",BW66=0),"",MAX(BV$5:BV65)+1)</f>
        <v/>
      </c>
      <c r="BW66" s="316" t="str">
        <f ca="1">IFERROR(INDEX($AK$22:$AK$33, ROWS($BW$4:BW64)), IFERROR(INDEX($AO$22:$AO$33, ROWS($BW$4:BW64)-ROWS($AK$22:$AK$33)), IFERROR(INDEX($AS$22:$AS$33, ROWS($BW$4:BW64)-ROWS($AK$22:$AK$33)-ROWS($AO$22:$AO$33)),IFERROR(INDEX($AW$22:$AW$33, ROWS($BW$4:BW64)-ROWS($AK$22:$AK$33)-ROWS($AO$22:$AO$33)-ROWS($AS$22:$AS$33)),IFERROR(INDEX($BA$22:$BA$33, ROWS($BW$4:BW64)-ROWS($AK$22:$AK$33)-ROWS($AO$22:$AO$33)-ROWS($AS$22:$AS$33)-ROWS($AW$22:$AW$33)),IFERROR(INDEX($BE$22:$BE$33, ROWS($BW$4:BW64)-ROWS($AK$22:$AK$33)-ROWS($AO$22:$AO$33)-ROWS($AS$22:$AS$33)-ROWS($AW$22:$AW$33)-ROWS($BA$22:$BA$33)),IFERROR(INDEX($BI$22:$BI$33, ROWS($BW$4:BW64)-ROWS($AK$22:$AK$33)-ROWS($AO$22:$AO$33)-ROWS($AS$22:$AS$33)-ROWS($AW$22:$AW$33)-ROWS($BA$22:$BA$33)-ROWS($BE$22:$BE$33)), "")))))))</f>
        <v/>
      </c>
      <c r="BX66" s="316" t="str">
        <f t="shared" ca="1" si="34"/>
        <v/>
      </c>
      <c r="BY66" s="413" t="str">
        <f t="shared" ca="1" si="35"/>
        <v/>
      </c>
      <c r="BZ66" s="412">
        <f ca="1">IF(OR(CA66="",CA66=0),"",MAX(BZ$5:BZ65)+1)</f>
        <v>13</v>
      </c>
      <c r="CA66" s="316" t="str">
        <f ca="1">IFERROR(INDEX($AJ$38:$AJ$49, ROWS($CA$4:CA64)), IFERROR(INDEX($AN$38:$AN$49, ROWS($CA$4:CA64)-ROWS($AJ$38:$AJ$49)), IFERROR(INDEX($AR$38:$AR$49, ROWS($CA$4:CA64)-ROWS($AJ$38:$AJ$49)-ROWS($AN$38:$AN$49)),IFERROR(INDEX($AV$38:$AV$49, ROWS($CA$4:CA64)-ROWS($AJ$38:$AJ$49)-ROWS($AN$38:$AN$49)-ROWS($AR$38:$AR$49)),IFERROR(INDEX($AZ$38:$AZ$49, ROWS($CA$4:CA64)-ROWS($AJ$38:$AJ$49)-ROWS($AN$38:$AN$49)-ROWS($AR$38:$AR$49)-ROWS($AV$38:$AV$49)),IFERROR(INDEX($BD$38:$BD$49, ROWS($CA$4:CA64)-ROWS($AJ$38:$AJ$49)-ROWS($AN$38:$AN$49)-ROWS($AR$38:$AR$49)-ROWS($AV$38:$AV$49)-ROWS($AZ$38:$AZ$49)),IFERROR(INDEX($BH$38:$BH$49, ROWS($CA$4:CA64)-ROWS($AJ$38:$AJ$49)-ROWS($AN$38:$AN$49)-ROWS($AR$38:$AR$49)-ROWS($AV$38:$AV$49)-ROWS($AZ$38:$AZ$49)-ROWS($BD$38:$BD$49)), "")))))))</f>
        <v>Cellular</v>
      </c>
      <c r="CB66" s="316" t="str">
        <f t="shared" ca="1" si="36"/>
        <v/>
      </c>
      <c r="CC66" s="316">
        <f ca="1">IF(OR(CD66="",CD66=0),"",MAX(CC$5:CC65)+1)</f>
        <v>13</v>
      </c>
      <c r="CD66" s="316">
        <f ca="1">IFERROR(INDEX($AK$38:$AK$49, ROWS($CD$4:CD64)), IFERROR(INDEX($AO$38:$AO$49, ROWS($CD$4:CD64)-ROWS($AK$38:$AK$49)), IFERROR(INDEX($AS$38:$AS$49, ROWS($CD$4:CD64)-ROWS($AK$38:$AK$49)-ROWS($AO$38:$AO$49)),IFERROR(INDEX($AW$38:$AW$49, ROWS($CD$4:CD64)-ROWS($AK$38:$AK$49)-ROWS($AO$38:$AO$49)-ROWS($AS$38:$AS$49)),IFERROR(INDEX($BA$38:$BA$49, ROWS($CD$4:CD64)-ROWS($AK$38:$AK$49)-ROWS($AO$38:$AO$49)-ROWS($AS$38:$AS$49)-ROWS($AW$38:$AW$49)),IFERROR(INDEX($BE$38:$BE$49, ROWS($CD$4:CD64)-ROWS($AK$38:$AK$49)-ROWS($AO$38:$AO$49)-ROWS($AS$38:$AS$49)-ROWS($AW$38:$AW$49)-ROWS($BA$38:$BA$49)),IFERROR(INDEX($BI$38:$BI$49, ROWS($CD$4:CD64)-ROWS($AK$38:$AK$49)-ROWS($AO$38:$AO$49)-ROWS($AS$38:$AS$49)-ROWS($AW$38:$AW$49)-ROWS($BA$38:$BA$49)-ROWS($BE$38:$BE$49)), "")))))))</f>
        <v>225</v>
      </c>
      <c r="CE66" s="316" t="str">
        <f t="shared" ca="1" si="37"/>
        <v/>
      </c>
      <c r="CF66" s="413" t="str">
        <f t="shared" ca="1" si="38"/>
        <v/>
      </c>
      <c r="CG66" s="412">
        <f ca="1">IF(OR(CH66="",CH66=0),"",MAX(CG$5:CG65)+1)</f>
        <v>5</v>
      </c>
      <c r="CH66" s="316" t="str">
        <f ca="1">IFERROR(INDEX($AJ$54:$AJ$65, ROWS($CH$4:CH64)), IFERROR(INDEX($AN$54:$AN$65, ROWS($CH$4:CH64)-ROWS($AJ$54:$AJ$65)), IFERROR(INDEX($AR$54:$AR$65, ROWS($CH$4:CH64)-ROWS($AJ$54:$AJ$65)-ROWS($AN$54:$AN$65)),IFERROR(INDEX($AV$54:$AV$65, ROWS($CH$4:CH64)-ROWS($AJ$54:$AJ$65)-ROWS($AN$54:$AN$65)-ROWS($AR$54:$AR$65)),IFERROR(INDEX($AZ$54:$AZ$65, ROWS($CH$4:CH64)-ROWS($AJ$54:$AJ$65)-ROWS($AN$54:$AN$65)-ROWS($AR$54:$AR$65)-ROWS($AV$54:$AV$65)),IFERROR(INDEX($BD$54:$BD$65, ROWS($CH$4:CH64)-ROWS($AJ$54:$AJ$65)-ROWS($AN$54:$AN$65)-ROWS($AR$54:$AR$65)-ROWS($AV$54:$AV$65)-ROWS($AZ$54:$AZ$65)),IFERROR(INDEX($BH$54:$BH$65, ROWS($CH$4:CH64)-ROWS($AJ$54:$AJ$65)-ROWS($AN$54:$AN$65)-ROWS($AR$54:$AR$65)-ROWS($AV$54:$AV$65)-ROWS($AZ$54:$AZ$65)-ROWS($BD$54:$BD$65)), "")))))))</f>
        <v>Auto Insurance</v>
      </c>
      <c r="CI66" s="316" t="str">
        <f t="shared" ca="1" si="39"/>
        <v/>
      </c>
      <c r="CJ66" s="316">
        <f ca="1">IF(OR(CK66="",CK66=0),"",MAX(CJ$5:CJ65)+1)</f>
        <v>5</v>
      </c>
      <c r="CK66" s="316">
        <f ca="1">IFERROR(INDEX($AK$54:$AK$65, ROWS($CK$4:CK64)), IFERROR(INDEX($AO$54:$AO$65, ROWS($CK$4:CK64)-ROWS($AK$54:$AK$65)), IFERROR(INDEX($AS$54:$AS$65, ROWS($CK$4:CK64)-ROWS($AK$54:$AK$65)-ROWS($AO$54:$AO$65)),IFERROR(INDEX($AW$54:$AW$65, ROWS($CK$4:CK64)-ROWS($AK$54:$AK$65)-ROWS($AO$54:$AO$65)-ROWS($AS$54:$AS$65)),IFERROR(INDEX($BA$54:$BA$65, ROWS($CK$4:CK64)-ROWS($AK$54:$AK$65)-ROWS($AO$54:$AO$65)-ROWS($AS$54:$AS$65)-ROWS($AW$54:$AW$65)),IFERROR(INDEX($BE$54:$BE$65, ROWS($CK$4:CK64)-ROWS($AK$54:$AK$65)-ROWS($AO$54:$AO$65)-ROWS($AS$54:$AS$65)-ROWS($AW$54:$AW$65)-ROWS($BA$54:$BA$65)),IFERROR(INDEX($BI$54:$BI$65, ROWS($CK$4:CK64)-ROWS($AK$54:$AK$65)-ROWS($AO$54:$AO$65)-ROWS($AS$54:$AS$65)-ROWS($AW$54:$AW$65)-ROWS($BA$54:$BA$65)-ROWS($BE$54:$BE$65)), "")))))))</f>
        <v>180</v>
      </c>
      <c r="CL66" s="316" t="str">
        <f t="shared" ca="1" si="40"/>
        <v/>
      </c>
      <c r="CM66" s="413" t="str">
        <f t="shared" ca="1" si="41"/>
        <v/>
      </c>
      <c r="CN66" s="412" t="str">
        <f>IF(OR(CO66="",CO66=0),"",MAX(CN$5:CN65)+1)</f>
        <v/>
      </c>
      <c r="CO66" s="316">
        <f>IFERROR(INDEX($AJ$70:$AJ$81, ROWS($CO$4:CO64)), IFERROR(INDEX($AN$70:$AN$81, ROWS($CO$4:CO64)-ROWS($AJ$70:$AJ$81)), IFERROR(INDEX($AR$70:$AR$81, ROWS($CO$4:CO64)-ROWS($AJ$70:$AJ$81)-ROWS($AN$70:$AN$81)),IFERROR(INDEX($AV$70:$AV$81, ROWS($CO$4:CO64)-ROWS($AJ$70:$AJ$81)-ROWS($AN$70:$AN$81)-ROWS($AR$70:$AR$81)),IFERROR(INDEX($AZ$70:$AZ$81, ROWS($CO$4:CO64)-ROWS($AJ$70:$AJ$81)-ROWS($AN$70:$AN$81)-ROWS($AR$70:$AR$81)-ROWS($AV$70:$AV$81)),IFERROR(INDEX($BD$70:$BD$81, ROWS($CO$4:CO64)-ROWS($AJ$70:$AJ$81)-ROWS($AN$70:$AN$81)-ROWS($AR$70:$AR$81)-ROWS($AV$70:$AV$81)-ROWS($AZ$70:$AZ$81)),IFERROR(INDEX($BH$70:$BH$81, ROWS($CO$4:CO64)-ROWS($AJ$70:$AJ$81)-ROWS($AN$70:$AN$81)-ROWS($AR$70:$AR$81)-ROWS($AV$70:$AV$81)-ROWS($AZ$70:$AZ$81)-ROWS($BD$70:$BD$81)), "")))))))</f>
        <v>0</v>
      </c>
      <c r="CP66" s="316" t="str">
        <f t="shared" ca="1" si="42"/>
        <v/>
      </c>
      <c r="CQ66" s="316" t="str">
        <f>IF(OR(CR66="",CR66=0),"",MAX(CQ$5:CQ65)+1)</f>
        <v/>
      </c>
      <c r="CR66" s="316">
        <f>IFERROR(INDEX($AK$70:$AK$81, ROWS($CR$4:CR64)), IFERROR(INDEX($AO$70:$AO$81, ROWS($CR$4:CR64)-ROWS($AK$70:$AK$81)), IFERROR(INDEX($AS$70:$AS$81, ROWS($CR$4:CR64)-ROWS($AK$70:$AK$81)-ROWS($AO$70:$AO$81)),IFERROR(INDEX($AW$70:$AW$81, ROWS($CR$4:CR64)-ROWS($AK$70:$AK$81)-ROWS($AO$70:$AO$81)-ROWS($AS$70:$AS$81)),IFERROR(INDEX($BA$70:$BA$81, ROWS($CR$4:CR64)-ROWS($AK$70:$AK$81)-ROWS($AO$70:$AO$81)-ROWS($AS$70:$AS$81)-ROWS($AW$70:$AW$81)),IFERROR(INDEX($BE$70:$BE$81, ROWS($CR$4:CR64)-ROWS($AK$70:$AK$81)-ROWS($AO$70:$AO$81)-ROWS($AS$70:$AS$81)-ROWS($AW$70:$AW$81)-ROWS($BA$70:$BA$81)),IFERROR(INDEX($BI$70:$BI$81, ROWS($CR$4:CR64)-ROWS($AK$70:$AK$81)-ROWS($AO$70:$AO$81)-ROWS($AS$70:$AS$81)-ROWS($AW$70:$AW$81)-ROWS($BA$70:$BA$81)-ROWS($BE$70:$BE$81)), "")))))))</f>
        <v>0</v>
      </c>
      <c r="CS66" s="316" t="str">
        <f t="shared" ca="1" si="43"/>
        <v/>
      </c>
      <c r="CT66" s="413" t="str">
        <f t="shared" ca="1" si="44"/>
        <v/>
      </c>
      <c r="CU66" s="412" t="str">
        <f>IF(OR(CV66="",CV66=0),"",MAX(CU$5:CU65)+1)</f>
        <v/>
      </c>
      <c r="CV66" s="316" t="str">
        <f>IFERROR(INDEX($AJ$86:$AJ$97, ROWS($CV$4:CV64)), IFERROR(INDEX($AN$86:$AN$97, ROWS($CV$4:CV64)-ROWS($AJ$86:$AJ$97)), ""))</f>
        <v/>
      </c>
      <c r="CW66" s="316" t="str">
        <f t="shared" si="45"/>
        <v/>
      </c>
      <c r="CX66" s="316" t="str">
        <f>IF(OR(CY66="",CY66=0),"",MAX(CX$5:CX65)+1)</f>
        <v/>
      </c>
      <c r="CY66" s="316" t="str">
        <f>IFERROR(INDEX($AK$86:$AK$97, ROWS($CY$4:CY64)), IFERROR(INDEX($AO$86:$AO$97, ROWS($CY$4:CY64)-ROWS($AK$86:$AK$97)), ""))</f>
        <v/>
      </c>
      <c r="CZ66" s="316" t="str">
        <f t="shared" si="46"/>
        <v/>
      </c>
      <c r="DA66" s="413" t="str">
        <f t="shared" si="47"/>
        <v/>
      </c>
      <c r="DC66" s="438">
        <f ca="1">IF(OR(DD66="",DD66=0),"",MAX(DC$65:DC65)+1)</f>
        <v>1</v>
      </c>
      <c r="DD66" s="434" t="str">
        <f ca="1">IF(CI6="","",IF(NOT(CM6="Income"),CI6,""))</f>
        <v>Groceries</v>
      </c>
      <c r="DE66" s="413">
        <f ca="1">IF(CL6="","",IF(NOT(CM6="Income"),CL6,""))</f>
        <v>125</v>
      </c>
      <c r="DF66" s="438" t="str">
        <f ca="1">IF(OR(DG66="",DG66=0),"",MAX(DF$65:DF65)+1)</f>
        <v/>
      </c>
      <c r="DG66" s="412" t="str">
        <f ca="1">IF(CI6="","",IF(CM6="Income",CI6,""))</f>
        <v/>
      </c>
      <c r="DH66" s="413" t="str">
        <f ca="1">IF(CI6="","",IF(CM6="Income",CL6,""))</f>
        <v/>
      </c>
      <c r="DI66" s="412" t="str">
        <f ca="1">IFERROR(INDEX($DD$66:$DD$83,MATCH(ROW()-ROW($DI$65),$DC$66:$DC$83,0)),"")</f>
        <v>Groceries</v>
      </c>
      <c r="DJ66" s="413">
        <f ca="1">IFERROR(INDEX($DE$66:$DE$83,MATCH(ROW()-ROW($DI$65),$DC$66:$DC$83,0)),"")</f>
        <v>125</v>
      </c>
      <c r="DK66" s="412" t="str">
        <f ca="1">IFERROR(INDEX($DG$66:$DG$83,MATCH(ROW()-ROW($DK$65),$DF$66:$DF$83,0)),"")</f>
        <v>Paycheck 2</v>
      </c>
      <c r="DL66" s="413">
        <f ca="1">IFERROR(INDEX($DH$66:$DH$83,MATCH(ROW()-ROW($DK$65),$DF$66:$DF$83,0)),"")</f>
        <v>400</v>
      </c>
      <c r="DM66" s="292"/>
      <c r="DN66" s="425" t="str">
        <f ca="1">IF(DI66="","",CONCATENATE(DI66," - ",DJ66))</f>
        <v>Groceries - 125</v>
      </c>
      <c r="DO66" s="295" t="str">
        <f ca="1">IF(DI67="","",CONCATENATE(DI67," - ",DJ67))</f>
        <v>Lawn Service - 50</v>
      </c>
      <c r="DP66" s="295" t="str">
        <f ca="1">IF(DI68="","",CONCATENATE(DI68," - ",DJ68))</f>
        <v>Credit Card 1 - 50</v>
      </c>
      <c r="DQ66" s="440" t="str">
        <f ca="1">IF(DK66="","",CONCATENATE(DK66," - ",DL66))</f>
        <v>Paycheck 2 - 400</v>
      </c>
      <c r="DR66" s="441" t="str">
        <f ca="1">IF(DK67="","",CONCATENATE(DK67," - ",DL67))</f>
        <v/>
      </c>
      <c r="DS66" s="442" t="str">
        <f ca="1">IF(DK68="","",CONCATENATE(DK68," - ",DL68))</f>
        <v/>
      </c>
    </row>
    <row r="67" spans="16:123" ht="15.75" thickBot="1" x14ac:dyDescent="0.35">
      <c r="P67" s="1202" t="s">
        <v>518</v>
      </c>
      <c r="Q67" s="1203"/>
      <c r="R67" s="1203"/>
      <c r="S67" s="452">
        <f ca="1">IF(X40=0,0,X40)</f>
        <v>3650.3100000000004</v>
      </c>
      <c r="U67" s="1149" t="s">
        <v>551</v>
      </c>
      <c r="V67" s="1150"/>
      <c r="W67" s="1150"/>
      <c r="X67" s="447">
        <f ca="1">IF(S68=0,0,S68)</f>
        <v>3650.3100000000004</v>
      </c>
      <c r="AB67" s="395">
        <f ca="1">IFERROR(MATCH($AB$59,OFFSET(Year!$BD$11:$BD$62,AB66,,1000),0)+AB66,"")</f>
        <v>7</v>
      </c>
      <c r="AC67" s="340">
        <f ca="1">IFERROR(INDEX(Year!$BG$11:$BG$62,AB67),"")</f>
        <v>27</v>
      </c>
      <c r="AD67" s="348" t="str">
        <f ca="1">IFERROR(INDEX(Year!$BE$11:$BE$62,AB67),"")</f>
        <v>Paycheck 2</v>
      </c>
      <c r="AE67" s="363">
        <f ca="1">IFERROR(INDEX(Year!$BF$11:$BF$62,AB67),"")</f>
        <v>400</v>
      </c>
      <c r="AF67" s="402" t="str">
        <f ca="1">IFERROR(INDEX(Year!$BD$11:$BD$62,AB67),"")</f>
        <v>Income</v>
      </c>
      <c r="BL67" s="412" t="str">
        <f ca="1">IF(OR(BM67="",BM67=0),"",MAX(BL$5:BL66)+1)</f>
        <v/>
      </c>
      <c r="BM67" s="316" t="str">
        <f ca="1">IFERROR(INDEX($AJ$6:$AJ$17, ROWS(BM$4:$BM65)), IFERROR(INDEX($AN$6:$AN$17, ROWS(BM$4:$BM65)-ROWS($AJ$6:$AJ$17)), IFERROR(INDEX($AR$6:$AR$17, ROWS(BM$4:$BM65)-ROWS($AJ$6:$AJ$17)-ROWS($AN$6:$AN$17)),IFERROR(INDEX($AV$6:$AV$17, ROWS(BM$4:$BM65)-ROWS($AJ$6:$AJ$17)-ROWS($AN$6:$AN$17)-ROWS($AR$6:$AR$17)),IFERROR(INDEX($AZ$6:$AZ$17, ROWS(BM$4:$BM65)-ROWS($AJ$6:$AJ$17)-ROWS($AN$6:$AN$17)-ROWS($AR$6:$AR$17)-ROWS($AV$6:$AV$17)),IFERROR(INDEX($BD$6:$BD$17, ROWS(BM$4:$BM65)-ROWS($AJ$6:$AJ$17)-ROWS($AN$6:$AN$17)-ROWS($AR$6:$AR$17)-ROWS($AV$6:$AV$17)-ROWS($AZ$6:$AZ$17)),IFERROR(INDEX($BH$6:$BH$17, ROWS(BM$4:$BM65)-ROWS($AJ$6:$AJ$17)-ROWS($AN$6:$AN$17)-ROWS($AR$6:$AR$17)-ROWS($AV$6:$AV$17)-ROWS($AZ$6:$AZ$17)-ROWS($BD$6:$BD$17)), "")))))))</f>
        <v/>
      </c>
      <c r="BN67" s="316" t="str">
        <f t="shared" ca="1" si="30"/>
        <v/>
      </c>
      <c r="BO67" s="316" t="str">
        <f ca="1">IF(OR(BP67="",BP67=0),"",MAX(BO$5:BO66)+1)</f>
        <v/>
      </c>
      <c r="BP67" s="316" t="str">
        <f ca="1">IFERROR(INDEX($AK$6:$AK$17, ROWS($BP$4:BP65)), IFERROR(INDEX($AO$6:$AO$17, ROWS($BP$4:BP65)-ROWS($AK$6:$AK$17)), IFERROR(INDEX($AS$6:$AS$17, ROWS($BP$4:BP65)-ROWS($AK$6:$AK$17)-ROWS($AO$6:$AO$17)),IFERROR(INDEX($AW$6:$AW$17, ROWS($BP$4:BP65)-ROWS($AK$6:$AK$17)-ROWS($AO$6:$AO$17)-ROWS($AS$6:$AS$17)),IFERROR(INDEX($BA$6:$BA$17, ROWS($BP$4:BP65)-ROWS($AK$6:$AK$17)-ROWS($AO$6:$AO$17)-ROWS($AS$6:$AS$17)-ROWS($AW$6:$AW$17)),IFERROR(INDEX($BE$6:$BE$17, ROWS($BP$4:BP65)-ROWS($AK$6:$AK$17)-ROWS($AO$6:$AO$17)-ROWS($AS$6:$AS$17)-ROWS($AW$6:$AW$17)-ROWS($BA$6:$BA$17)),IFERROR(INDEX($BI$6:$BI$17, ROWS($BP$4:BP65)-ROWS($AK$6:$AK$17)-ROWS($AO$6:$AO$17)-ROWS($AS$6:$AS$17)-ROWS($AW$6:$AW$17)-ROWS($BA$6:$BA$17)-ROWS($BE$6:$BE$17)), "")))))))</f>
        <v/>
      </c>
      <c r="BQ67" s="316" t="str">
        <f t="shared" ca="1" si="31"/>
        <v/>
      </c>
      <c r="BR67" s="413" t="str">
        <f t="shared" ca="1" si="32"/>
        <v/>
      </c>
      <c r="BS67" s="412" t="str">
        <f ca="1">IF(OR(BT67="",BT67=0),"",MAX(BS$5:BS66)+1)</f>
        <v/>
      </c>
      <c r="BT67" s="316" t="str">
        <f ca="1">IFERROR(INDEX($AJ$22:$AJ$33, ROWS($BT$4:BT65)), IFERROR(INDEX($AN$22:$AN$33, ROWS($BT$4:BT65)-ROWS($AJ$22:$AJ$33)), IFERROR(INDEX($AR$22:$AR$33, ROWS($BT$4:BT65)-ROWS($AJ$22:$AJ$33)-ROWS($AN$22:$AN$33)),IFERROR(INDEX($AV$22:$AV$33, ROWS($BT$4:BT65)-ROWS($AJ$22:$AJ$33)-ROWS($AN$22:$AN$33)-ROWS($AR$22:$AR$33)),IFERROR(INDEX($AZ$22:$AZ$33, ROWS($BT$4:BT65)-ROWS($AJ$22:$AJ$33)-ROWS($AN$22:$AN$33)-ROWS($AR$22:$AR$33)-ROWS($AV$22:$AV$33)),IFERROR(INDEX($BD$22:$BD$33, ROWS($BT$4:BT65)-ROWS($AJ$22:$AJ$33)-ROWS($AN$22:$AN$33)-ROWS($AR$22:$AR$33)-ROWS($AV$22:$AV$33)-ROWS($AZ$22:$AZ$33)),IFERROR(INDEX($BH$22:$BH$33, ROWS($BT$4:BT65)-ROWS($AJ$22:$AJ$33)-ROWS($AN$22:$AN$33)-ROWS($AR$22:$AR$33)-ROWS($AV$22:$AV$33)-ROWS($AZ$22:$AZ$33)-ROWS($BD$22:$BD$33)), "")))))))</f>
        <v/>
      </c>
      <c r="BU67" s="316" t="str">
        <f t="shared" ca="1" si="33"/>
        <v/>
      </c>
      <c r="BV67" s="316" t="str">
        <f ca="1">IF(OR(BW67="",BW67=0),"",MAX(BV$5:BV66)+1)</f>
        <v/>
      </c>
      <c r="BW67" s="316" t="str">
        <f ca="1">IFERROR(INDEX($AK$22:$AK$33, ROWS($BW$4:BW65)), IFERROR(INDEX($AO$22:$AO$33, ROWS($BW$4:BW65)-ROWS($AK$22:$AK$33)), IFERROR(INDEX($AS$22:$AS$33, ROWS($BW$4:BW65)-ROWS($AK$22:$AK$33)-ROWS($AO$22:$AO$33)),IFERROR(INDEX($AW$22:$AW$33, ROWS($BW$4:BW65)-ROWS($AK$22:$AK$33)-ROWS($AO$22:$AO$33)-ROWS($AS$22:$AS$33)),IFERROR(INDEX($BA$22:$BA$33, ROWS($BW$4:BW65)-ROWS($AK$22:$AK$33)-ROWS($AO$22:$AO$33)-ROWS($AS$22:$AS$33)-ROWS($AW$22:$AW$33)),IFERROR(INDEX($BE$22:$BE$33, ROWS($BW$4:BW65)-ROWS($AK$22:$AK$33)-ROWS($AO$22:$AO$33)-ROWS($AS$22:$AS$33)-ROWS($AW$22:$AW$33)-ROWS($BA$22:$BA$33)),IFERROR(INDEX($BI$22:$BI$33, ROWS($BW$4:BW65)-ROWS($AK$22:$AK$33)-ROWS($AO$22:$AO$33)-ROWS($AS$22:$AS$33)-ROWS($AW$22:$AW$33)-ROWS($BA$22:$BA$33)-ROWS($BE$22:$BE$33)), "")))))))</f>
        <v/>
      </c>
      <c r="BX67" s="316" t="str">
        <f t="shared" ca="1" si="34"/>
        <v/>
      </c>
      <c r="BY67" s="413" t="str">
        <f t="shared" ca="1" si="35"/>
        <v/>
      </c>
      <c r="BZ67" s="412">
        <f ca="1">IF(OR(CA67="",CA67=0),"",MAX(BZ$5:BZ66)+1)</f>
        <v>14</v>
      </c>
      <c r="CA67" s="316" t="str">
        <f ca="1">IFERROR(INDEX($AJ$38:$AJ$49, ROWS($CA$4:CA65)), IFERROR(INDEX($AN$38:$AN$49, ROWS($CA$4:CA65)-ROWS($AJ$38:$AJ$49)), IFERROR(INDEX($AR$38:$AR$49, ROWS($CA$4:CA65)-ROWS($AJ$38:$AJ$49)-ROWS($AN$38:$AN$49)),IFERROR(INDEX($AV$38:$AV$49, ROWS($CA$4:CA65)-ROWS($AJ$38:$AJ$49)-ROWS($AN$38:$AN$49)-ROWS($AR$38:$AR$49)),IFERROR(INDEX($AZ$38:$AZ$49, ROWS($CA$4:CA65)-ROWS($AJ$38:$AJ$49)-ROWS($AN$38:$AN$49)-ROWS($AR$38:$AR$49)-ROWS($AV$38:$AV$49)),IFERROR(INDEX($BD$38:$BD$49, ROWS($CA$4:CA65)-ROWS($AJ$38:$AJ$49)-ROWS($AN$38:$AN$49)-ROWS($AR$38:$AR$49)-ROWS($AV$38:$AV$49)-ROWS($AZ$38:$AZ$49)),IFERROR(INDEX($BH$38:$BH$49, ROWS($CA$4:CA65)-ROWS($AJ$38:$AJ$49)-ROWS($AN$38:$AN$49)-ROWS($AR$38:$AR$49)-ROWS($AV$38:$AV$49)-ROWS($AZ$38:$AZ$49)-ROWS($BD$38:$BD$49)), "")))))))</f>
        <v>Credit Card 2</v>
      </c>
      <c r="CB67" s="316" t="str">
        <f t="shared" ca="1" si="36"/>
        <v/>
      </c>
      <c r="CC67" s="316">
        <f ca="1">IF(OR(CD67="",CD67=0),"",MAX(CC$5:CC66)+1)</f>
        <v>14</v>
      </c>
      <c r="CD67" s="316">
        <f ca="1">IFERROR(INDEX($AK$38:$AK$49, ROWS($CD$4:CD65)), IFERROR(INDEX($AO$38:$AO$49, ROWS($CD$4:CD65)-ROWS($AK$38:$AK$49)), IFERROR(INDEX($AS$38:$AS$49, ROWS($CD$4:CD65)-ROWS($AK$38:$AK$49)-ROWS($AO$38:$AO$49)),IFERROR(INDEX($AW$38:$AW$49, ROWS($CD$4:CD65)-ROWS($AK$38:$AK$49)-ROWS($AO$38:$AO$49)-ROWS($AS$38:$AS$49)),IFERROR(INDEX($BA$38:$BA$49, ROWS($CD$4:CD65)-ROWS($AK$38:$AK$49)-ROWS($AO$38:$AO$49)-ROWS($AS$38:$AS$49)-ROWS($AW$38:$AW$49)),IFERROR(INDEX($BE$38:$BE$49, ROWS($CD$4:CD65)-ROWS($AK$38:$AK$49)-ROWS($AO$38:$AO$49)-ROWS($AS$38:$AS$49)-ROWS($AW$38:$AW$49)-ROWS($BA$38:$BA$49)),IFERROR(INDEX($BI$38:$BI$49, ROWS($CD$4:CD65)-ROWS($AK$38:$AK$49)-ROWS($AO$38:$AO$49)-ROWS($AS$38:$AS$49)-ROWS($AW$38:$AW$49)-ROWS($BA$38:$BA$49)-ROWS($BE$38:$BE$49)), "")))))))</f>
        <v>60</v>
      </c>
      <c r="CE67" s="316" t="str">
        <f t="shared" ca="1" si="37"/>
        <v/>
      </c>
      <c r="CF67" s="413" t="str">
        <f t="shared" ca="1" si="38"/>
        <v/>
      </c>
      <c r="CG67" s="412" t="str">
        <f ca="1">IF(OR(CH67="",CH67=0),"",MAX(CG$5:CG66)+1)</f>
        <v/>
      </c>
      <c r="CH67" s="316" t="str">
        <f ca="1">IFERROR(INDEX($AJ$54:$AJ$65, ROWS($CH$4:CH65)), IFERROR(INDEX($AN$54:$AN$65, ROWS($CH$4:CH65)-ROWS($AJ$54:$AJ$65)), IFERROR(INDEX($AR$54:$AR$65, ROWS($CH$4:CH65)-ROWS($AJ$54:$AJ$65)-ROWS($AN$54:$AN$65)),IFERROR(INDEX($AV$54:$AV$65, ROWS($CH$4:CH65)-ROWS($AJ$54:$AJ$65)-ROWS($AN$54:$AN$65)-ROWS($AR$54:$AR$65)),IFERROR(INDEX($AZ$54:$AZ$65, ROWS($CH$4:CH65)-ROWS($AJ$54:$AJ$65)-ROWS($AN$54:$AN$65)-ROWS($AR$54:$AR$65)-ROWS($AV$54:$AV$65)),IFERROR(INDEX($BD$54:$BD$65, ROWS($CH$4:CH65)-ROWS($AJ$54:$AJ$65)-ROWS($AN$54:$AN$65)-ROWS($AR$54:$AR$65)-ROWS($AV$54:$AV$65)-ROWS($AZ$54:$AZ$65)),IFERROR(INDEX($BH$54:$BH$65, ROWS($CH$4:CH65)-ROWS($AJ$54:$AJ$65)-ROWS($AN$54:$AN$65)-ROWS($AR$54:$AR$65)-ROWS($AV$54:$AV$65)-ROWS($AZ$54:$AZ$65)-ROWS($BD$54:$BD$65)), "")))))))</f>
        <v/>
      </c>
      <c r="CI67" s="316" t="str">
        <f t="shared" ca="1" si="39"/>
        <v/>
      </c>
      <c r="CJ67" s="316" t="str">
        <f ca="1">IF(OR(CK67="",CK67=0),"",MAX(CJ$5:CJ66)+1)</f>
        <v/>
      </c>
      <c r="CK67" s="316" t="str">
        <f ca="1">IFERROR(INDEX($AK$54:$AK$65, ROWS($CK$4:CK65)), IFERROR(INDEX($AO$54:$AO$65, ROWS($CK$4:CK65)-ROWS($AK$54:$AK$65)), IFERROR(INDEX($AS$54:$AS$65, ROWS($CK$4:CK65)-ROWS($AK$54:$AK$65)-ROWS($AO$54:$AO$65)),IFERROR(INDEX($AW$54:$AW$65, ROWS($CK$4:CK65)-ROWS($AK$54:$AK$65)-ROWS($AO$54:$AO$65)-ROWS($AS$54:$AS$65)),IFERROR(INDEX($BA$54:$BA$65, ROWS($CK$4:CK65)-ROWS($AK$54:$AK$65)-ROWS($AO$54:$AO$65)-ROWS($AS$54:$AS$65)-ROWS($AW$54:$AW$65)),IFERROR(INDEX($BE$54:$BE$65, ROWS($CK$4:CK65)-ROWS($AK$54:$AK$65)-ROWS($AO$54:$AO$65)-ROWS($AS$54:$AS$65)-ROWS($AW$54:$AW$65)-ROWS($BA$54:$BA$65)),IFERROR(INDEX($BI$54:$BI$65, ROWS($CK$4:CK65)-ROWS($AK$54:$AK$65)-ROWS($AO$54:$AO$65)-ROWS($AS$54:$AS$65)-ROWS($AW$54:$AW$65)-ROWS($BA$54:$BA$65)-ROWS($BE$54:$BE$65)), "")))))))</f>
        <v/>
      </c>
      <c r="CL67" s="316" t="str">
        <f t="shared" ca="1" si="40"/>
        <v/>
      </c>
      <c r="CM67" s="413" t="str">
        <f t="shared" ca="1" si="41"/>
        <v/>
      </c>
      <c r="CN67" s="412" t="str">
        <f>IF(OR(CO67="",CO67=0),"",MAX(CN$5:CN66)+1)</f>
        <v/>
      </c>
      <c r="CO67" s="316">
        <f>IFERROR(INDEX($AJ$70:$AJ$81, ROWS($CO$4:CO65)), IFERROR(INDEX($AN$70:$AN$81, ROWS($CO$4:CO65)-ROWS($AJ$70:$AJ$81)), IFERROR(INDEX($AR$70:$AR$81, ROWS($CO$4:CO65)-ROWS($AJ$70:$AJ$81)-ROWS($AN$70:$AN$81)),IFERROR(INDEX($AV$70:$AV$81, ROWS($CO$4:CO65)-ROWS($AJ$70:$AJ$81)-ROWS($AN$70:$AN$81)-ROWS($AR$70:$AR$81)),IFERROR(INDEX($AZ$70:$AZ$81, ROWS($CO$4:CO65)-ROWS($AJ$70:$AJ$81)-ROWS($AN$70:$AN$81)-ROWS($AR$70:$AR$81)-ROWS($AV$70:$AV$81)),IFERROR(INDEX($BD$70:$BD$81, ROWS($CO$4:CO65)-ROWS($AJ$70:$AJ$81)-ROWS($AN$70:$AN$81)-ROWS($AR$70:$AR$81)-ROWS($AV$70:$AV$81)-ROWS($AZ$70:$AZ$81)),IFERROR(INDEX($BH$70:$BH$81, ROWS($CO$4:CO65)-ROWS($AJ$70:$AJ$81)-ROWS($AN$70:$AN$81)-ROWS($AR$70:$AR$81)-ROWS($AV$70:$AV$81)-ROWS($AZ$70:$AZ$81)-ROWS($BD$70:$BD$81)), "")))))))</f>
        <v>0</v>
      </c>
      <c r="CP67" s="316" t="str">
        <f t="shared" ca="1" si="42"/>
        <v/>
      </c>
      <c r="CQ67" s="316" t="str">
        <f>IF(OR(CR67="",CR67=0),"",MAX(CQ$5:CQ66)+1)</f>
        <v/>
      </c>
      <c r="CR67" s="316">
        <f>IFERROR(INDEX($AK$70:$AK$81, ROWS($CR$4:CR65)), IFERROR(INDEX($AO$70:$AO$81, ROWS($CR$4:CR65)-ROWS($AK$70:$AK$81)), IFERROR(INDEX($AS$70:$AS$81, ROWS($CR$4:CR65)-ROWS($AK$70:$AK$81)-ROWS($AO$70:$AO$81)),IFERROR(INDEX($AW$70:$AW$81, ROWS($CR$4:CR65)-ROWS($AK$70:$AK$81)-ROWS($AO$70:$AO$81)-ROWS($AS$70:$AS$81)),IFERROR(INDEX($BA$70:$BA$81, ROWS($CR$4:CR65)-ROWS($AK$70:$AK$81)-ROWS($AO$70:$AO$81)-ROWS($AS$70:$AS$81)-ROWS($AW$70:$AW$81)),IFERROR(INDEX($BE$70:$BE$81, ROWS($CR$4:CR65)-ROWS($AK$70:$AK$81)-ROWS($AO$70:$AO$81)-ROWS($AS$70:$AS$81)-ROWS($AW$70:$AW$81)-ROWS($BA$70:$BA$81)),IFERROR(INDEX($BI$70:$BI$81, ROWS($CR$4:CR65)-ROWS($AK$70:$AK$81)-ROWS($AO$70:$AO$81)-ROWS($AS$70:$AS$81)-ROWS($AW$70:$AW$81)-ROWS($BA$70:$BA$81)-ROWS($BE$70:$BE$81)), "")))))))</f>
        <v>0</v>
      </c>
      <c r="CS67" s="316" t="str">
        <f t="shared" ca="1" si="43"/>
        <v/>
      </c>
      <c r="CT67" s="413" t="str">
        <f t="shared" ca="1" si="44"/>
        <v/>
      </c>
      <c r="CU67" s="412" t="str">
        <f>IF(OR(CV67="",CV67=0),"",MAX(CU$5:CU66)+1)</f>
        <v/>
      </c>
      <c r="CV67" s="316" t="str">
        <f>IFERROR(INDEX($AJ$86:$AJ$97, ROWS($CV$4:CV65)), IFERROR(INDEX($AN$86:$AN$97, ROWS($CV$4:CV65)-ROWS($AJ$86:$AJ$97)), ""))</f>
        <v/>
      </c>
      <c r="CW67" s="316" t="str">
        <f t="shared" si="45"/>
        <v/>
      </c>
      <c r="CX67" s="316" t="str">
        <f>IF(OR(CY67="",CY67=0),"",MAX(CX$5:CX66)+1)</f>
        <v/>
      </c>
      <c r="CY67" s="316" t="str">
        <f>IFERROR(INDEX($AK$86:$AK$97, ROWS($CY$4:CY65)), IFERROR(INDEX($AO$86:$AO$97, ROWS($CY$4:CY65)-ROWS($AK$86:$AK$97)), ""))</f>
        <v/>
      </c>
      <c r="CZ67" s="316" t="str">
        <f t="shared" si="46"/>
        <v/>
      </c>
      <c r="DA67" s="413" t="str">
        <f t="shared" si="47"/>
        <v/>
      </c>
      <c r="DC67" s="438" t="str">
        <f ca="1">IF(OR(DD67="",DD67=0),"",MAX(DC$65:DC66)+1)</f>
        <v/>
      </c>
      <c r="DD67" s="434" t="str">
        <f t="shared" ref="DD67:DD83" ca="1" si="166">IF(CI7="","",IF(NOT(CM7="Income"),CI7,""))</f>
        <v/>
      </c>
      <c r="DE67" s="413" t="str">
        <f t="shared" ref="DE67:DE83" ca="1" si="167">IF(CL7="","",IF(NOT(CM7="Income"),CL7,""))</f>
        <v/>
      </c>
      <c r="DF67" s="431">
        <f ca="1">IF(OR(DG67="",DG67=0),"",MAX(DF$65:DF66)+1)</f>
        <v>1</v>
      </c>
      <c r="DG67" s="412" t="str">
        <f t="shared" ref="DG67:DG83" ca="1" si="168">IF(CI7="","",IF(CM7="Income",CI7,""))</f>
        <v>Paycheck 2</v>
      </c>
      <c r="DH67" s="413">
        <f t="shared" ref="DH67:DH83" ca="1" si="169">IF(CI7="","",IF(CM7="Income",CL7,""))</f>
        <v>400</v>
      </c>
      <c r="DI67" s="412" t="str">
        <f t="shared" ref="DI67:DI83" ca="1" si="170">IFERROR(INDEX($DD$66:$DD$83,MATCH(ROW()-ROW($DI$65),$DC$66:$DC$83,0)),"")</f>
        <v>Lawn Service</v>
      </c>
      <c r="DJ67" s="413">
        <f t="shared" ref="DJ67:DJ83" ca="1" si="171">IFERROR(INDEX($DE$66:$DE$83,MATCH(ROW()-ROW($DI$65),$DC$66:$DC$83,0)),"")</f>
        <v>50</v>
      </c>
      <c r="DK67" s="412" t="str">
        <f t="shared" ref="DK67:DK83" ca="1" si="172">IFERROR(INDEX($DG$66:$DG$83,MATCH(ROW()-ROW($DK$65),$DF$66:$DF$83,0)),"")</f>
        <v/>
      </c>
      <c r="DL67" s="413" t="str">
        <f t="shared" ref="DL67:DL83" ca="1" si="173">IFERROR(INDEX($DH$66:$DH$83,MATCH(ROW()-ROW($DK$65),$DF$66:$DF$83,0)),"")</f>
        <v/>
      </c>
      <c r="DM67" s="292"/>
      <c r="DN67" s="425" t="str">
        <f ca="1">IF(DI69="","",CONCATENATE(DI69," - ",DJ69))</f>
        <v>Auto Insurance - 180</v>
      </c>
      <c r="DO67" s="295" t="str">
        <f ca="1">IF(DI70="","",CONCATENATE(DI70," - ",DJ70))</f>
        <v>Boat Loan - 300</v>
      </c>
      <c r="DP67" s="295" t="str">
        <f ca="1">IF(DI71="","",CONCATENATE(DI71," - ",DJ71))</f>
        <v/>
      </c>
      <c r="DQ67" s="425" t="str">
        <f ca="1">IF(DK69="","",CONCATENATE(DK69," - ",DL69))</f>
        <v/>
      </c>
      <c r="DR67" s="295" t="str">
        <f ca="1">IF(DK70="","",CONCATENATE(DK70," - ",DL70))</f>
        <v/>
      </c>
      <c r="DS67" s="426" t="str">
        <f ca="1">IF(DK71="","",CONCATENATE(DK71," - ",DL71))</f>
        <v/>
      </c>
    </row>
    <row r="68" spans="16:123" x14ac:dyDescent="0.3">
      <c r="P68" s="1202" t="s">
        <v>550</v>
      </c>
      <c r="Q68" s="1203"/>
      <c r="R68" s="1203"/>
      <c r="S68" s="452">
        <f ca="1">IF(AND(S66=0,S67=0),0,SUM(S67,S66))</f>
        <v>3650.3100000000004</v>
      </c>
      <c r="U68" s="1149" t="s">
        <v>519</v>
      </c>
      <c r="V68" s="1150"/>
      <c r="W68" s="1150"/>
      <c r="X68" s="447">
        <f ca="1">IF(AND(X66=0,X67=0),0,SUM(X67-X66))</f>
        <v>3650.3100000000004</v>
      </c>
      <c r="AB68" s="395">
        <f ca="1">IFERROR(MATCH($AB$59,OFFSET(Year!$BD$11:$BD$62,AB67,,1000),0)+AB67,"")</f>
        <v>8</v>
      </c>
      <c r="AC68" s="340">
        <f ca="1">IFERROR(INDEX(Year!$BG$11:$BG$62,AB68),"")</f>
        <v>15</v>
      </c>
      <c r="AD68" s="348" t="str">
        <f ca="1">IFERROR(INDEX(Year!$BE$11:$BE$62,AB68),"")</f>
        <v>Investment 1</v>
      </c>
      <c r="AE68" s="363">
        <f ca="1">IFERROR(INDEX(Year!$BF$11:$BF$62,AB68),"")</f>
        <v>200</v>
      </c>
      <c r="AF68" s="402" t="str">
        <f ca="1">IFERROR(INDEX(Year!$BD$11:$BD$62,AB68),"")</f>
        <v>Income</v>
      </c>
      <c r="AI68" s="1153">
        <f>IF(A29="","",--TEXT(A29,"dd"))</f>
        <v>26</v>
      </c>
      <c r="AJ68" s="1154"/>
      <c r="AK68" s="1154"/>
      <c r="AL68" s="1155"/>
      <c r="AM68" s="1153">
        <f>IF(C29="","",--TEXT(C29,"dd"))</f>
        <v>27</v>
      </c>
      <c r="AN68" s="1154"/>
      <c r="AO68" s="1154"/>
      <c r="AP68" s="1155"/>
      <c r="AQ68" s="1153">
        <f>IF(E29="","",--TEXT(E29,"dd"))</f>
        <v>28</v>
      </c>
      <c r="AR68" s="1154"/>
      <c r="AS68" s="1154"/>
      <c r="AT68" s="1155"/>
      <c r="AU68" s="1153">
        <f>IF(G29="","",--TEXT(G29,"dd"))</f>
        <v>29</v>
      </c>
      <c r="AV68" s="1154"/>
      <c r="AW68" s="1154"/>
      <c r="AX68" s="1155"/>
      <c r="AY68" s="1153">
        <f>IF(I29="","",--TEXT(I29,"dd"))</f>
        <v>30</v>
      </c>
      <c r="AZ68" s="1154"/>
      <c r="BA68" s="1154"/>
      <c r="BB68" s="1155"/>
      <c r="BC68" s="1153">
        <f>IF(K29="","",--TEXT(K29,"dd"))</f>
        <v>31</v>
      </c>
      <c r="BD68" s="1154"/>
      <c r="BE68" s="1154"/>
      <c r="BF68" s="1155"/>
      <c r="BG68" s="1153" t="str">
        <f>IF(M29="","",--TEXT(M29,"dd"))</f>
        <v/>
      </c>
      <c r="BH68" s="1154"/>
      <c r="BI68" s="1154"/>
      <c r="BJ68" s="1155"/>
      <c r="BL68" s="412" t="str">
        <f ca="1">IF(OR(BM68="",BM68=0),"",MAX(BL$5:BL67)+1)</f>
        <v/>
      </c>
      <c r="BM68" s="316" t="str">
        <f ca="1">IFERROR(INDEX($AJ$6:$AJ$17, ROWS(BM$4:$BM66)), IFERROR(INDEX($AN$6:$AN$17, ROWS(BM$4:$BM66)-ROWS($AJ$6:$AJ$17)), IFERROR(INDEX($AR$6:$AR$17, ROWS(BM$4:$BM66)-ROWS($AJ$6:$AJ$17)-ROWS($AN$6:$AN$17)),IFERROR(INDEX($AV$6:$AV$17, ROWS(BM$4:$BM66)-ROWS($AJ$6:$AJ$17)-ROWS($AN$6:$AN$17)-ROWS($AR$6:$AR$17)),IFERROR(INDEX($AZ$6:$AZ$17, ROWS(BM$4:$BM66)-ROWS($AJ$6:$AJ$17)-ROWS($AN$6:$AN$17)-ROWS($AR$6:$AR$17)-ROWS($AV$6:$AV$17)),IFERROR(INDEX($BD$6:$BD$17, ROWS(BM$4:$BM66)-ROWS($AJ$6:$AJ$17)-ROWS($AN$6:$AN$17)-ROWS($AR$6:$AR$17)-ROWS($AV$6:$AV$17)-ROWS($AZ$6:$AZ$17)),IFERROR(INDEX($BH$6:$BH$17, ROWS(BM$4:$BM66)-ROWS($AJ$6:$AJ$17)-ROWS($AN$6:$AN$17)-ROWS($AR$6:$AR$17)-ROWS($AV$6:$AV$17)-ROWS($AZ$6:$AZ$17)-ROWS($BD$6:$BD$17)), "")))))))</f>
        <v/>
      </c>
      <c r="BN68" s="316" t="str">
        <f t="shared" ca="1" si="30"/>
        <v/>
      </c>
      <c r="BO68" s="316" t="str">
        <f ca="1">IF(OR(BP68="",BP68=0),"",MAX(BO$5:BO67)+1)</f>
        <v/>
      </c>
      <c r="BP68" s="316" t="str">
        <f ca="1">IFERROR(INDEX($AK$6:$AK$17, ROWS($BP$4:BP66)), IFERROR(INDEX($AO$6:$AO$17, ROWS($BP$4:BP66)-ROWS($AK$6:$AK$17)), IFERROR(INDEX($AS$6:$AS$17, ROWS($BP$4:BP66)-ROWS($AK$6:$AK$17)-ROWS($AO$6:$AO$17)),IFERROR(INDEX($AW$6:$AW$17, ROWS($BP$4:BP66)-ROWS($AK$6:$AK$17)-ROWS($AO$6:$AO$17)-ROWS($AS$6:$AS$17)),IFERROR(INDEX($BA$6:$BA$17, ROWS($BP$4:BP66)-ROWS($AK$6:$AK$17)-ROWS($AO$6:$AO$17)-ROWS($AS$6:$AS$17)-ROWS($AW$6:$AW$17)),IFERROR(INDEX($BE$6:$BE$17, ROWS($BP$4:BP66)-ROWS($AK$6:$AK$17)-ROWS($AO$6:$AO$17)-ROWS($AS$6:$AS$17)-ROWS($AW$6:$AW$17)-ROWS($BA$6:$BA$17)),IFERROR(INDEX($BI$6:$BI$17, ROWS($BP$4:BP66)-ROWS($AK$6:$AK$17)-ROWS($AO$6:$AO$17)-ROWS($AS$6:$AS$17)-ROWS($AW$6:$AW$17)-ROWS($BA$6:$BA$17)-ROWS($BE$6:$BE$17)), "")))))))</f>
        <v/>
      </c>
      <c r="BQ68" s="316" t="str">
        <f t="shared" ca="1" si="31"/>
        <v/>
      </c>
      <c r="BR68" s="413" t="str">
        <f t="shared" ca="1" si="32"/>
        <v/>
      </c>
      <c r="BS68" s="412" t="str">
        <f ca="1">IF(OR(BT68="",BT68=0),"",MAX(BS$5:BS67)+1)</f>
        <v/>
      </c>
      <c r="BT68" s="316" t="str">
        <f ca="1">IFERROR(INDEX($AJ$22:$AJ$33, ROWS($BT$4:BT66)), IFERROR(INDEX($AN$22:$AN$33, ROWS($BT$4:BT66)-ROWS($AJ$22:$AJ$33)), IFERROR(INDEX($AR$22:$AR$33, ROWS($BT$4:BT66)-ROWS($AJ$22:$AJ$33)-ROWS($AN$22:$AN$33)),IFERROR(INDEX($AV$22:$AV$33, ROWS($BT$4:BT66)-ROWS($AJ$22:$AJ$33)-ROWS($AN$22:$AN$33)-ROWS($AR$22:$AR$33)),IFERROR(INDEX($AZ$22:$AZ$33, ROWS($BT$4:BT66)-ROWS($AJ$22:$AJ$33)-ROWS($AN$22:$AN$33)-ROWS($AR$22:$AR$33)-ROWS($AV$22:$AV$33)),IFERROR(INDEX($BD$22:$BD$33, ROWS($BT$4:BT66)-ROWS($AJ$22:$AJ$33)-ROWS($AN$22:$AN$33)-ROWS($AR$22:$AR$33)-ROWS($AV$22:$AV$33)-ROWS($AZ$22:$AZ$33)),IFERROR(INDEX($BH$22:$BH$33, ROWS($BT$4:BT66)-ROWS($AJ$22:$AJ$33)-ROWS($AN$22:$AN$33)-ROWS($AR$22:$AR$33)-ROWS($AV$22:$AV$33)-ROWS($AZ$22:$AZ$33)-ROWS($BD$22:$BD$33)), "")))))))</f>
        <v/>
      </c>
      <c r="BU68" s="316" t="str">
        <f t="shared" ca="1" si="33"/>
        <v/>
      </c>
      <c r="BV68" s="316" t="str">
        <f ca="1">IF(OR(BW68="",BW68=0),"",MAX(BV$5:BV67)+1)</f>
        <v/>
      </c>
      <c r="BW68" s="316" t="str">
        <f ca="1">IFERROR(INDEX($AK$22:$AK$33, ROWS($BW$4:BW66)), IFERROR(INDEX($AO$22:$AO$33, ROWS($BW$4:BW66)-ROWS($AK$22:$AK$33)), IFERROR(INDEX($AS$22:$AS$33, ROWS($BW$4:BW66)-ROWS($AK$22:$AK$33)-ROWS($AO$22:$AO$33)),IFERROR(INDEX($AW$22:$AW$33, ROWS($BW$4:BW66)-ROWS($AK$22:$AK$33)-ROWS($AO$22:$AO$33)-ROWS($AS$22:$AS$33)),IFERROR(INDEX($BA$22:$BA$33, ROWS($BW$4:BW66)-ROWS($AK$22:$AK$33)-ROWS($AO$22:$AO$33)-ROWS($AS$22:$AS$33)-ROWS($AW$22:$AW$33)),IFERROR(INDEX($BE$22:$BE$33, ROWS($BW$4:BW66)-ROWS($AK$22:$AK$33)-ROWS($AO$22:$AO$33)-ROWS($AS$22:$AS$33)-ROWS($AW$22:$AW$33)-ROWS($BA$22:$BA$33)),IFERROR(INDEX($BI$22:$BI$33, ROWS($BW$4:BW66)-ROWS($AK$22:$AK$33)-ROWS($AO$22:$AO$33)-ROWS($AS$22:$AS$33)-ROWS($AW$22:$AW$33)-ROWS($BA$22:$BA$33)-ROWS($BE$22:$BE$33)), "")))))))</f>
        <v/>
      </c>
      <c r="BX68" s="316" t="str">
        <f t="shared" ca="1" si="34"/>
        <v/>
      </c>
      <c r="BY68" s="413" t="str">
        <f t="shared" ca="1" si="35"/>
        <v/>
      </c>
      <c r="BZ68" s="412">
        <f ca="1">IF(OR(CA68="",CA68=0),"",MAX(BZ$5:BZ67)+1)</f>
        <v>15</v>
      </c>
      <c r="CA68" s="316" t="str">
        <f ca="1">IFERROR(INDEX($AJ$38:$AJ$49, ROWS($CA$4:CA66)), IFERROR(INDEX($AN$38:$AN$49, ROWS($CA$4:CA66)-ROWS($AJ$38:$AJ$49)), IFERROR(INDEX($AR$38:$AR$49, ROWS($CA$4:CA66)-ROWS($AJ$38:$AJ$49)-ROWS($AN$38:$AN$49)),IFERROR(INDEX($AV$38:$AV$49, ROWS($CA$4:CA66)-ROWS($AJ$38:$AJ$49)-ROWS($AN$38:$AN$49)-ROWS($AR$38:$AR$49)),IFERROR(INDEX($AZ$38:$AZ$49, ROWS($CA$4:CA66)-ROWS($AJ$38:$AJ$49)-ROWS($AN$38:$AN$49)-ROWS($AR$38:$AR$49)-ROWS($AV$38:$AV$49)),IFERROR(INDEX($BD$38:$BD$49, ROWS($CA$4:CA66)-ROWS($AJ$38:$AJ$49)-ROWS($AN$38:$AN$49)-ROWS($AR$38:$AR$49)-ROWS($AV$38:$AV$49)-ROWS($AZ$38:$AZ$49)),IFERROR(INDEX($BH$38:$BH$49, ROWS($CA$4:CA66)-ROWS($AJ$38:$AJ$49)-ROWS($AN$38:$AN$49)-ROWS($AR$38:$AR$49)-ROWS($AV$38:$AV$49)-ROWS($AZ$38:$AZ$49)-ROWS($BD$38:$BD$49)), "")))))))</f>
        <v>Paycheck 1</v>
      </c>
      <c r="CB68" s="316" t="str">
        <f t="shared" ca="1" si="36"/>
        <v/>
      </c>
      <c r="CC68" s="316">
        <f ca="1">IF(OR(CD68="",CD68=0),"",MAX(CC$5:CC67)+1)</f>
        <v>15</v>
      </c>
      <c r="CD68" s="316">
        <f ca="1">IFERROR(INDEX($AK$38:$AK$49, ROWS($CD$4:CD66)), IFERROR(INDEX($AO$38:$AO$49, ROWS($CD$4:CD66)-ROWS($AK$38:$AK$49)), IFERROR(INDEX($AS$38:$AS$49, ROWS($CD$4:CD66)-ROWS($AK$38:$AK$49)-ROWS($AO$38:$AO$49)),IFERROR(INDEX($AW$38:$AW$49, ROWS($CD$4:CD66)-ROWS($AK$38:$AK$49)-ROWS($AO$38:$AO$49)-ROWS($AS$38:$AS$49)),IFERROR(INDEX($BA$38:$BA$49, ROWS($CD$4:CD66)-ROWS($AK$38:$AK$49)-ROWS($AO$38:$AO$49)-ROWS($AS$38:$AS$49)-ROWS($AW$38:$AW$49)),IFERROR(INDEX($BE$38:$BE$49, ROWS($CD$4:CD66)-ROWS($AK$38:$AK$49)-ROWS($AO$38:$AO$49)-ROWS($AS$38:$AS$49)-ROWS($AW$38:$AW$49)-ROWS($BA$38:$BA$49)),IFERROR(INDEX($BI$38:$BI$49, ROWS($CD$4:CD66)-ROWS($AK$38:$AK$49)-ROWS($AO$38:$AO$49)-ROWS($AS$38:$AS$49)-ROWS($AW$38:$AW$49)-ROWS($BA$38:$BA$49)-ROWS($BE$38:$BE$49)), "")))))))</f>
        <v>850</v>
      </c>
      <c r="CE68" s="316" t="str">
        <f t="shared" ca="1" si="37"/>
        <v/>
      </c>
      <c r="CF68" s="413" t="str">
        <f t="shared" ca="1" si="38"/>
        <v/>
      </c>
      <c r="CG68" s="412" t="str">
        <f ca="1">IF(OR(CH68="",CH68=0),"",MAX(CG$5:CG67)+1)</f>
        <v/>
      </c>
      <c r="CH68" s="316" t="str">
        <f ca="1">IFERROR(INDEX($AJ$54:$AJ$65, ROWS($CH$4:CH66)), IFERROR(INDEX($AN$54:$AN$65, ROWS($CH$4:CH66)-ROWS($AJ$54:$AJ$65)), IFERROR(INDEX($AR$54:$AR$65, ROWS($CH$4:CH66)-ROWS($AJ$54:$AJ$65)-ROWS($AN$54:$AN$65)),IFERROR(INDEX($AV$54:$AV$65, ROWS($CH$4:CH66)-ROWS($AJ$54:$AJ$65)-ROWS($AN$54:$AN$65)-ROWS($AR$54:$AR$65)),IFERROR(INDEX($AZ$54:$AZ$65, ROWS($CH$4:CH66)-ROWS($AJ$54:$AJ$65)-ROWS($AN$54:$AN$65)-ROWS($AR$54:$AR$65)-ROWS($AV$54:$AV$65)),IFERROR(INDEX($BD$54:$BD$65, ROWS($CH$4:CH66)-ROWS($AJ$54:$AJ$65)-ROWS($AN$54:$AN$65)-ROWS($AR$54:$AR$65)-ROWS($AV$54:$AV$65)-ROWS($AZ$54:$AZ$65)),IFERROR(INDEX($BH$54:$BH$65, ROWS($CH$4:CH66)-ROWS($AJ$54:$AJ$65)-ROWS($AN$54:$AN$65)-ROWS($AR$54:$AR$65)-ROWS($AV$54:$AV$65)-ROWS($AZ$54:$AZ$65)-ROWS($BD$54:$BD$65)), "")))))))</f>
        <v/>
      </c>
      <c r="CI68" s="316" t="str">
        <f t="shared" ca="1" si="39"/>
        <v/>
      </c>
      <c r="CJ68" s="316" t="str">
        <f ca="1">IF(OR(CK68="",CK68=0),"",MAX(CJ$5:CJ67)+1)</f>
        <v/>
      </c>
      <c r="CK68" s="316" t="str">
        <f ca="1">IFERROR(INDEX($AK$54:$AK$65, ROWS($CK$4:CK66)), IFERROR(INDEX($AO$54:$AO$65, ROWS($CK$4:CK66)-ROWS($AK$54:$AK$65)), IFERROR(INDEX($AS$54:$AS$65, ROWS($CK$4:CK66)-ROWS($AK$54:$AK$65)-ROWS($AO$54:$AO$65)),IFERROR(INDEX($AW$54:$AW$65, ROWS($CK$4:CK66)-ROWS($AK$54:$AK$65)-ROWS($AO$54:$AO$65)-ROWS($AS$54:$AS$65)),IFERROR(INDEX($BA$54:$BA$65, ROWS($CK$4:CK66)-ROWS($AK$54:$AK$65)-ROWS($AO$54:$AO$65)-ROWS($AS$54:$AS$65)-ROWS($AW$54:$AW$65)),IFERROR(INDEX($BE$54:$BE$65, ROWS($CK$4:CK66)-ROWS($AK$54:$AK$65)-ROWS($AO$54:$AO$65)-ROWS($AS$54:$AS$65)-ROWS($AW$54:$AW$65)-ROWS($BA$54:$BA$65)),IFERROR(INDEX($BI$54:$BI$65, ROWS($CK$4:CK66)-ROWS($AK$54:$AK$65)-ROWS($AO$54:$AO$65)-ROWS($AS$54:$AS$65)-ROWS($AW$54:$AW$65)-ROWS($BA$54:$BA$65)-ROWS($BE$54:$BE$65)), "")))))))</f>
        <v/>
      </c>
      <c r="CL68" s="316" t="str">
        <f t="shared" ca="1" si="40"/>
        <v/>
      </c>
      <c r="CM68" s="413" t="str">
        <f t="shared" ca="1" si="41"/>
        <v/>
      </c>
      <c r="CN68" s="412" t="str">
        <f>IF(OR(CO68="",CO68=0),"",MAX(CN$5:CN67)+1)</f>
        <v/>
      </c>
      <c r="CO68" s="316">
        <f>IFERROR(INDEX($AJ$70:$AJ$81, ROWS($CO$4:CO66)), IFERROR(INDEX($AN$70:$AN$81, ROWS($CO$4:CO66)-ROWS($AJ$70:$AJ$81)), IFERROR(INDEX($AR$70:$AR$81, ROWS($CO$4:CO66)-ROWS($AJ$70:$AJ$81)-ROWS($AN$70:$AN$81)),IFERROR(INDEX($AV$70:$AV$81, ROWS($CO$4:CO66)-ROWS($AJ$70:$AJ$81)-ROWS($AN$70:$AN$81)-ROWS($AR$70:$AR$81)),IFERROR(INDEX($AZ$70:$AZ$81, ROWS($CO$4:CO66)-ROWS($AJ$70:$AJ$81)-ROWS($AN$70:$AN$81)-ROWS($AR$70:$AR$81)-ROWS($AV$70:$AV$81)),IFERROR(INDEX($BD$70:$BD$81, ROWS($CO$4:CO66)-ROWS($AJ$70:$AJ$81)-ROWS($AN$70:$AN$81)-ROWS($AR$70:$AR$81)-ROWS($AV$70:$AV$81)-ROWS($AZ$70:$AZ$81)),IFERROR(INDEX($BH$70:$BH$81, ROWS($CO$4:CO66)-ROWS($AJ$70:$AJ$81)-ROWS($AN$70:$AN$81)-ROWS($AR$70:$AR$81)-ROWS($AV$70:$AV$81)-ROWS($AZ$70:$AZ$81)-ROWS($BD$70:$BD$81)), "")))))))</f>
        <v>0</v>
      </c>
      <c r="CP68" s="316" t="str">
        <f t="shared" ca="1" si="42"/>
        <v/>
      </c>
      <c r="CQ68" s="316" t="str">
        <f>IF(OR(CR68="",CR68=0),"",MAX(CQ$5:CQ67)+1)</f>
        <v/>
      </c>
      <c r="CR68" s="316">
        <f>IFERROR(INDEX($AK$70:$AK$81, ROWS($CR$4:CR66)), IFERROR(INDEX($AO$70:$AO$81, ROWS($CR$4:CR66)-ROWS($AK$70:$AK$81)), IFERROR(INDEX($AS$70:$AS$81, ROWS($CR$4:CR66)-ROWS($AK$70:$AK$81)-ROWS($AO$70:$AO$81)),IFERROR(INDEX($AW$70:$AW$81, ROWS($CR$4:CR66)-ROWS($AK$70:$AK$81)-ROWS($AO$70:$AO$81)-ROWS($AS$70:$AS$81)),IFERROR(INDEX($BA$70:$BA$81, ROWS($CR$4:CR66)-ROWS($AK$70:$AK$81)-ROWS($AO$70:$AO$81)-ROWS($AS$70:$AS$81)-ROWS($AW$70:$AW$81)),IFERROR(INDEX($BE$70:$BE$81, ROWS($CR$4:CR66)-ROWS($AK$70:$AK$81)-ROWS($AO$70:$AO$81)-ROWS($AS$70:$AS$81)-ROWS($AW$70:$AW$81)-ROWS($BA$70:$BA$81)),IFERROR(INDEX($BI$70:$BI$81, ROWS($CR$4:CR66)-ROWS($AK$70:$AK$81)-ROWS($AO$70:$AO$81)-ROWS($AS$70:$AS$81)-ROWS($AW$70:$AW$81)-ROWS($BA$70:$BA$81)-ROWS($BE$70:$BE$81)), "")))))))</f>
        <v>0</v>
      </c>
      <c r="CS68" s="316" t="str">
        <f t="shared" ca="1" si="43"/>
        <v/>
      </c>
      <c r="CT68" s="413" t="str">
        <f t="shared" ca="1" si="44"/>
        <v/>
      </c>
      <c r="CU68" s="412" t="str">
        <f>IF(OR(CV68="",CV68=0),"",MAX(CU$5:CU67)+1)</f>
        <v/>
      </c>
      <c r="CV68" s="316" t="str">
        <f>IFERROR(INDEX($AJ$86:$AJ$97, ROWS($CV$4:CV66)), IFERROR(INDEX($AN$86:$AN$97, ROWS($CV$4:CV66)-ROWS($AJ$86:$AJ$97)), ""))</f>
        <v/>
      </c>
      <c r="CW68" s="316" t="str">
        <f t="shared" si="45"/>
        <v/>
      </c>
      <c r="CX68" s="316" t="str">
        <f>IF(OR(CY68="",CY68=0),"",MAX(CX$5:CX67)+1)</f>
        <v/>
      </c>
      <c r="CY68" s="316" t="str">
        <f>IFERROR(INDEX($AK$86:$AK$97, ROWS($CY$4:CY66)), IFERROR(INDEX($AO$86:$AO$97, ROWS($CY$4:CY66)-ROWS($AK$86:$AK$97)), ""))</f>
        <v/>
      </c>
      <c r="CZ68" s="316" t="str">
        <f t="shared" si="46"/>
        <v/>
      </c>
      <c r="DA68" s="413" t="str">
        <f t="shared" si="47"/>
        <v/>
      </c>
      <c r="DC68" s="438">
        <f ca="1">IF(OR(DD68="",DD68=0),"",MAX(DC$65:DC67)+1)</f>
        <v>2</v>
      </c>
      <c r="DD68" s="434" t="str">
        <f t="shared" ca="1" si="166"/>
        <v>Lawn Service</v>
      </c>
      <c r="DE68" s="413">
        <f t="shared" ca="1" si="167"/>
        <v>50</v>
      </c>
      <c r="DF68" s="431" t="str">
        <f ca="1">IF(OR(DG68="",DG68=0),"",MAX(DF$65:DF67)+1)</f>
        <v/>
      </c>
      <c r="DG68" s="412" t="str">
        <f t="shared" ca="1" si="168"/>
        <v/>
      </c>
      <c r="DH68" s="413" t="str">
        <f t="shared" ca="1" si="169"/>
        <v/>
      </c>
      <c r="DI68" s="412" t="str">
        <f t="shared" ca="1" si="170"/>
        <v>Credit Card 1</v>
      </c>
      <c r="DJ68" s="413">
        <f t="shared" ca="1" si="171"/>
        <v>50</v>
      </c>
      <c r="DK68" s="412" t="str">
        <f t="shared" ca="1" si="172"/>
        <v/>
      </c>
      <c r="DL68" s="413" t="str">
        <f t="shared" ca="1" si="173"/>
        <v/>
      </c>
      <c r="DM68" s="292"/>
      <c r="DN68" s="425" t="str">
        <f ca="1">IF(DI72="","",CONCATENATE(DI72," - ",DJ72))</f>
        <v/>
      </c>
      <c r="DO68" s="295" t="str">
        <f ca="1">IF(DI73="","",CONCATENATE(DI73," - ",DJ73))</f>
        <v/>
      </c>
      <c r="DP68" s="295" t="str">
        <f ca="1">IF(DI74="","",CONCATENATE(DI74," - ",DJ74))</f>
        <v/>
      </c>
      <c r="DQ68" s="425" t="str">
        <f ca="1">IF(DK72="","",CONCATENATE(DK72," - ",DL72))</f>
        <v/>
      </c>
      <c r="DR68" s="295" t="str">
        <f ca="1">IF(DK73="","",CONCATENATE(DK73," - ",DL73))</f>
        <v/>
      </c>
      <c r="DS68" s="426" t="str">
        <f ca="1">IF(DK74="","",CONCATENATE(DK74," - ",DL74))</f>
        <v/>
      </c>
    </row>
    <row r="69" spans="16:123" ht="15.75" thickBot="1" x14ac:dyDescent="0.35">
      <c r="P69" s="1204"/>
      <c r="Q69" s="1205"/>
      <c r="R69" s="1205"/>
      <c r="S69" s="1206"/>
      <c r="U69" s="1189"/>
      <c r="V69" s="1190"/>
      <c r="W69" s="1190"/>
      <c r="X69" s="1191"/>
      <c r="AB69" s="395">
        <f ca="1">IFERROR(MATCH($AB$59,OFFSET(Year!$BD$11:$BD$62,AB68,,1000),0)+AB68,"")</f>
        <v>9</v>
      </c>
      <c r="AC69" s="340">
        <f ca="1">IFERROR(INDEX(Year!$BG$11:$BG$62,AB69),"")</f>
        <v>1</v>
      </c>
      <c r="AD69" s="348" t="str">
        <f ca="1">IFERROR(INDEX(Year!$BE$11:$BE$62,AB69),"")</f>
        <v>Paycheck 3</v>
      </c>
      <c r="AE69" s="363">
        <f ca="1">IFERROR(INDEX(Year!$BF$11:$BF$62,AB69),"")</f>
        <v>700</v>
      </c>
      <c r="AF69" s="402" t="str">
        <f ca="1">IFERROR(INDEX(Year!$BD$11:$BD$62,AB69),"")</f>
        <v>Income</v>
      </c>
      <c r="AI69" s="312"/>
      <c r="AJ69" s="313" t="s">
        <v>483</v>
      </c>
      <c r="AK69" s="313" t="s">
        <v>13</v>
      </c>
      <c r="AL69" s="314" t="s">
        <v>11</v>
      </c>
      <c r="AM69" s="312"/>
      <c r="AN69" s="313" t="s">
        <v>483</v>
      </c>
      <c r="AO69" s="313" t="s">
        <v>13</v>
      </c>
      <c r="AP69" s="314" t="s">
        <v>11</v>
      </c>
      <c r="AQ69" s="312"/>
      <c r="AR69" s="313" t="s">
        <v>483</v>
      </c>
      <c r="AS69" s="313" t="s">
        <v>13</v>
      </c>
      <c r="AT69" s="314" t="s">
        <v>11</v>
      </c>
      <c r="AU69" s="312"/>
      <c r="AV69" s="313" t="s">
        <v>483</v>
      </c>
      <c r="AW69" s="313" t="s">
        <v>13</v>
      </c>
      <c r="AX69" s="314" t="s">
        <v>11</v>
      </c>
      <c r="AY69" s="312"/>
      <c r="AZ69" s="313" t="s">
        <v>483</v>
      </c>
      <c r="BA69" s="313" t="s">
        <v>13</v>
      </c>
      <c r="BB69" s="314" t="s">
        <v>11</v>
      </c>
      <c r="BC69" s="312"/>
      <c r="BD69" s="313" t="s">
        <v>483</v>
      </c>
      <c r="BE69" s="313" t="s">
        <v>13</v>
      </c>
      <c r="BF69" s="314" t="s">
        <v>11</v>
      </c>
      <c r="BG69" s="312"/>
      <c r="BH69" s="313" t="s">
        <v>483</v>
      </c>
      <c r="BI69" s="313" t="s">
        <v>13</v>
      </c>
      <c r="BJ69" s="314" t="s">
        <v>11</v>
      </c>
      <c r="BL69" s="412" t="str">
        <f ca="1">IF(OR(BM69="",BM69=0),"",MAX(BL$5:BL68)+1)</f>
        <v/>
      </c>
      <c r="BM69" s="316" t="str">
        <f ca="1">IFERROR(INDEX($AJ$6:$AJ$17, ROWS(BM$4:$BM67)), IFERROR(INDEX($AN$6:$AN$17, ROWS(BM$4:$BM67)-ROWS($AJ$6:$AJ$17)), IFERROR(INDEX($AR$6:$AR$17, ROWS(BM$4:$BM67)-ROWS($AJ$6:$AJ$17)-ROWS($AN$6:$AN$17)),IFERROR(INDEX($AV$6:$AV$17, ROWS(BM$4:$BM67)-ROWS($AJ$6:$AJ$17)-ROWS($AN$6:$AN$17)-ROWS($AR$6:$AR$17)),IFERROR(INDEX($AZ$6:$AZ$17, ROWS(BM$4:$BM67)-ROWS($AJ$6:$AJ$17)-ROWS($AN$6:$AN$17)-ROWS($AR$6:$AR$17)-ROWS($AV$6:$AV$17)),IFERROR(INDEX($BD$6:$BD$17, ROWS(BM$4:$BM67)-ROWS($AJ$6:$AJ$17)-ROWS($AN$6:$AN$17)-ROWS($AR$6:$AR$17)-ROWS($AV$6:$AV$17)-ROWS($AZ$6:$AZ$17)),IFERROR(INDEX($BH$6:$BH$17, ROWS(BM$4:$BM67)-ROWS($AJ$6:$AJ$17)-ROWS($AN$6:$AN$17)-ROWS($AR$6:$AR$17)-ROWS($AV$6:$AV$17)-ROWS($AZ$6:$AZ$17)-ROWS($BD$6:$BD$17)), "")))))))</f>
        <v/>
      </c>
      <c r="BN69" s="316" t="str">
        <f t="shared" ca="1" si="30"/>
        <v/>
      </c>
      <c r="BO69" s="316" t="str">
        <f ca="1">IF(OR(BP69="",BP69=0),"",MAX(BO$5:BO68)+1)</f>
        <v/>
      </c>
      <c r="BP69" s="316" t="str">
        <f ca="1">IFERROR(INDEX($AK$6:$AK$17, ROWS($BP$4:BP67)), IFERROR(INDEX($AO$6:$AO$17, ROWS($BP$4:BP67)-ROWS($AK$6:$AK$17)), IFERROR(INDEX($AS$6:$AS$17, ROWS($BP$4:BP67)-ROWS($AK$6:$AK$17)-ROWS($AO$6:$AO$17)),IFERROR(INDEX($AW$6:$AW$17, ROWS($BP$4:BP67)-ROWS($AK$6:$AK$17)-ROWS($AO$6:$AO$17)-ROWS($AS$6:$AS$17)),IFERROR(INDEX($BA$6:$BA$17, ROWS($BP$4:BP67)-ROWS($AK$6:$AK$17)-ROWS($AO$6:$AO$17)-ROWS($AS$6:$AS$17)-ROWS($AW$6:$AW$17)),IFERROR(INDEX($BE$6:$BE$17, ROWS($BP$4:BP67)-ROWS($AK$6:$AK$17)-ROWS($AO$6:$AO$17)-ROWS($AS$6:$AS$17)-ROWS($AW$6:$AW$17)-ROWS($BA$6:$BA$17)),IFERROR(INDEX($BI$6:$BI$17, ROWS($BP$4:BP67)-ROWS($AK$6:$AK$17)-ROWS($AO$6:$AO$17)-ROWS($AS$6:$AS$17)-ROWS($AW$6:$AW$17)-ROWS($BA$6:$BA$17)-ROWS($BE$6:$BE$17)), "")))))))</f>
        <v/>
      </c>
      <c r="BQ69" s="316" t="str">
        <f t="shared" ca="1" si="31"/>
        <v/>
      </c>
      <c r="BR69" s="413" t="str">
        <f t="shared" ca="1" si="32"/>
        <v/>
      </c>
      <c r="BS69" s="412" t="str">
        <f ca="1">IF(OR(BT69="",BT69=0),"",MAX(BS$5:BS68)+1)</f>
        <v/>
      </c>
      <c r="BT69" s="316" t="str">
        <f ca="1">IFERROR(INDEX($AJ$22:$AJ$33, ROWS($BT$4:BT67)), IFERROR(INDEX($AN$22:$AN$33, ROWS($BT$4:BT67)-ROWS($AJ$22:$AJ$33)), IFERROR(INDEX($AR$22:$AR$33, ROWS($BT$4:BT67)-ROWS($AJ$22:$AJ$33)-ROWS($AN$22:$AN$33)),IFERROR(INDEX($AV$22:$AV$33, ROWS($BT$4:BT67)-ROWS($AJ$22:$AJ$33)-ROWS($AN$22:$AN$33)-ROWS($AR$22:$AR$33)),IFERROR(INDEX($AZ$22:$AZ$33, ROWS($BT$4:BT67)-ROWS($AJ$22:$AJ$33)-ROWS($AN$22:$AN$33)-ROWS($AR$22:$AR$33)-ROWS($AV$22:$AV$33)),IFERROR(INDEX($BD$22:$BD$33, ROWS($BT$4:BT67)-ROWS($AJ$22:$AJ$33)-ROWS($AN$22:$AN$33)-ROWS($AR$22:$AR$33)-ROWS($AV$22:$AV$33)-ROWS($AZ$22:$AZ$33)),IFERROR(INDEX($BH$22:$BH$33, ROWS($BT$4:BT67)-ROWS($AJ$22:$AJ$33)-ROWS($AN$22:$AN$33)-ROWS($AR$22:$AR$33)-ROWS($AV$22:$AV$33)-ROWS($AZ$22:$AZ$33)-ROWS($BD$22:$BD$33)), "")))))))</f>
        <v/>
      </c>
      <c r="BU69" s="316" t="str">
        <f t="shared" ca="1" si="33"/>
        <v/>
      </c>
      <c r="BV69" s="316" t="str">
        <f ca="1">IF(OR(BW69="",BW69=0),"",MAX(BV$5:BV68)+1)</f>
        <v/>
      </c>
      <c r="BW69" s="316" t="str">
        <f ca="1">IFERROR(INDEX($AK$22:$AK$33, ROWS($BW$4:BW67)), IFERROR(INDEX($AO$22:$AO$33, ROWS($BW$4:BW67)-ROWS($AK$22:$AK$33)), IFERROR(INDEX($AS$22:$AS$33, ROWS($BW$4:BW67)-ROWS($AK$22:$AK$33)-ROWS($AO$22:$AO$33)),IFERROR(INDEX($AW$22:$AW$33, ROWS($BW$4:BW67)-ROWS($AK$22:$AK$33)-ROWS($AO$22:$AO$33)-ROWS($AS$22:$AS$33)),IFERROR(INDEX($BA$22:$BA$33, ROWS($BW$4:BW67)-ROWS($AK$22:$AK$33)-ROWS($AO$22:$AO$33)-ROWS($AS$22:$AS$33)-ROWS($AW$22:$AW$33)),IFERROR(INDEX($BE$22:$BE$33, ROWS($BW$4:BW67)-ROWS($AK$22:$AK$33)-ROWS($AO$22:$AO$33)-ROWS($AS$22:$AS$33)-ROWS($AW$22:$AW$33)-ROWS($BA$22:$BA$33)),IFERROR(INDEX($BI$22:$BI$33, ROWS($BW$4:BW67)-ROWS($AK$22:$AK$33)-ROWS($AO$22:$AO$33)-ROWS($AS$22:$AS$33)-ROWS($AW$22:$AW$33)-ROWS($BA$22:$BA$33)-ROWS($BE$22:$BE$33)), "")))))))</f>
        <v/>
      </c>
      <c r="BX69" s="316" t="str">
        <f t="shared" ca="1" si="34"/>
        <v/>
      </c>
      <c r="BY69" s="413" t="str">
        <f t="shared" ca="1" si="35"/>
        <v/>
      </c>
      <c r="BZ69" s="412" t="str">
        <f ca="1">IF(OR(CA69="",CA69=0),"",MAX(BZ$5:BZ68)+1)</f>
        <v/>
      </c>
      <c r="CA69" s="316" t="str">
        <f ca="1">IFERROR(INDEX($AJ$38:$AJ$49, ROWS($CA$4:CA67)), IFERROR(INDEX($AN$38:$AN$49, ROWS($CA$4:CA67)-ROWS($AJ$38:$AJ$49)), IFERROR(INDEX($AR$38:$AR$49, ROWS($CA$4:CA67)-ROWS($AJ$38:$AJ$49)-ROWS($AN$38:$AN$49)),IFERROR(INDEX($AV$38:$AV$49, ROWS($CA$4:CA67)-ROWS($AJ$38:$AJ$49)-ROWS($AN$38:$AN$49)-ROWS($AR$38:$AR$49)),IFERROR(INDEX($AZ$38:$AZ$49, ROWS($CA$4:CA67)-ROWS($AJ$38:$AJ$49)-ROWS($AN$38:$AN$49)-ROWS($AR$38:$AR$49)-ROWS($AV$38:$AV$49)),IFERROR(INDEX($BD$38:$BD$49, ROWS($CA$4:CA67)-ROWS($AJ$38:$AJ$49)-ROWS($AN$38:$AN$49)-ROWS($AR$38:$AR$49)-ROWS($AV$38:$AV$49)-ROWS($AZ$38:$AZ$49)),IFERROR(INDEX($BH$38:$BH$49, ROWS($CA$4:CA67)-ROWS($AJ$38:$AJ$49)-ROWS($AN$38:$AN$49)-ROWS($AR$38:$AR$49)-ROWS($AV$38:$AV$49)-ROWS($AZ$38:$AZ$49)-ROWS($BD$38:$BD$49)), "")))))))</f>
        <v/>
      </c>
      <c r="CB69" s="316" t="str">
        <f t="shared" ca="1" si="36"/>
        <v/>
      </c>
      <c r="CC69" s="316" t="str">
        <f ca="1">IF(OR(CD69="",CD69=0),"",MAX(CC$5:CC68)+1)</f>
        <v/>
      </c>
      <c r="CD69" s="316" t="str">
        <f ca="1">IFERROR(INDEX($AK$38:$AK$49, ROWS($CD$4:CD67)), IFERROR(INDEX($AO$38:$AO$49, ROWS($CD$4:CD67)-ROWS($AK$38:$AK$49)), IFERROR(INDEX($AS$38:$AS$49, ROWS($CD$4:CD67)-ROWS($AK$38:$AK$49)-ROWS($AO$38:$AO$49)),IFERROR(INDEX($AW$38:$AW$49, ROWS($CD$4:CD67)-ROWS($AK$38:$AK$49)-ROWS($AO$38:$AO$49)-ROWS($AS$38:$AS$49)),IFERROR(INDEX($BA$38:$BA$49, ROWS($CD$4:CD67)-ROWS($AK$38:$AK$49)-ROWS($AO$38:$AO$49)-ROWS($AS$38:$AS$49)-ROWS($AW$38:$AW$49)),IFERROR(INDEX($BE$38:$BE$49, ROWS($CD$4:CD67)-ROWS($AK$38:$AK$49)-ROWS($AO$38:$AO$49)-ROWS($AS$38:$AS$49)-ROWS($AW$38:$AW$49)-ROWS($BA$38:$BA$49)),IFERROR(INDEX($BI$38:$BI$49, ROWS($CD$4:CD67)-ROWS($AK$38:$AK$49)-ROWS($AO$38:$AO$49)-ROWS($AS$38:$AS$49)-ROWS($AW$38:$AW$49)-ROWS($BA$38:$BA$49)-ROWS($BE$38:$BE$49)), "")))))))</f>
        <v/>
      </c>
      <c r="CE69" s="316" t="str">
        <f t="shared" ca="1" si="37"/>
        <v/>
      </c>
      <c r="CF69" s="413" t="str">
        <f t="shared" ca="1" si="38"/>
        <v/>
      </c>
      <c r="CG69" s="412" t="str">
        <f ca="1">IF(OR(CH69="",CH69=0),"",MAX(CG$5:CG68)+1)</f>
        <v/>
      </c>
      <c r="CH69" s="316" t="str">
        <f ca="1">IFERROR(INDEX($AJ$54:$AJ$65, ROWS($CH$4:CH67)), IFERROR(INDEX($AN$54:$AN$65, ROWS($CH$4:CH67)-ROWS($AJ$54:$AJ$65)), IFERROR(INDEX($AR$54:$AR$65, ROWS($CH$4:CH67)-ROWS($AJ$54:$AJ$65)-ROWS($AN$54:$AN$65)),IFERROR(INDEX($AV$54:$AV$65, ROWS($CH$4:CH67)-ROWS($AJ$54:$AJ$65)-ROWS($AN$54:$AN$65)-ROWS($AR$54:$AR$65)),IFERROR(INDEX($AZ$54:$AZ$65, ROWS($CH$4:CH67)-ROWS($AJ$54:$AJ$65)-ROWS($AN$54:$AN$65)-ROWS($AR$54:$AR$65)-ROWS($AV$54:$AV$65)),IFERROR(INDEX($BD$54:$BD$65, ROWS($CH$4:CH67)-ROWS($AJ$54:$AJ$65)-ROWS($AN$54:$AN$65)-ROWS($AR$54:$AR$65)-ROWS($AV$54:$AV$65)-ROWS($AZ$54:$AZ$65)),IFERROR(INDEX($BH$54:$BH$65, ROWS($CH$4:CH67)-ROWS($AJ$54:$AJ$65)-ROWS($AN$54:$AN$65)-ROWS($AR$54:$AR$65)-ROWS($AV$54:$AV$65)-ROWS($AZ$54:$AZ$65)-ROWS($BD$54:$BD$65)), "")))))))</f>
        <v/>
      </c>
      <c r="CI69" s="316" t="str">
        <f t="shared" ca="1" si="39"/>
        <v/>
      </c>
      <c r="CJ69" s="316" t="str">
        <f ca="1">IF(OR(CK69="",CK69=0),"",MAX(CJ$5:CJ68)+1)</f>
        <v/>
      </c>
      <c r="CK69" s="316" t="str">
        <f ca="1">IFERROR(INDEX($AK$54:$AK$65, ROWS($CK$4:CK67)), IFERROR(INDEX($AO$54:$AO$65, ROWS($CK$4:CK67)-ROWS($AK$54:$AK$65)), IFERROR(INDEX($AS$54:$AS$65, ROWS($CK$4:CK67)-ROWS($AK$54:$AK$65)-ROWS($AO$54:$AO$65)),IFERROR(INDEX($AW$54:$AW$65, ROWS($CK$4:CK67)-ROWS($AK$54:$AK$65)-ROWS($AO$54:$AO$65)-ROWS($AS$54:$AS$65)),IFERROR(INDEX($BA$54:$BA$65, ROWS($CK$4:CK67)-ROWS($AK$54:$AK$65)-ROWS($AO$54:$AO$65)-ROWS($AS$54:$AS$65)-ROWS($AW$54:$AW$65)),IFERROR(INDEX($BE$54:$BE$65, ROWS($CK$4:CK67)-ROWS($AK$54:$AK$65)-ROWS($AO$54:$AO$65)-ROWS($AS$54:$AS$65)-ROWS($AW$54:$AW$65)-ROWS($BA$54:$BA$65)),IFERROR(INDEX($BI$54:$BI$65, ROWS($CK$4:CK67)-ROWS($AK$54:$AK$65)-ROWS($AO$54:$AO$65)-ROWS($AS$54:$AS$65)-ROWS($AW$54:$AW$65)-ROWS($BA$54:$BA$65)-ROWS($BE$54:$BE$65)), "")))))))</f>
        <v/>
      </c>
      <c r="CL69" s="316" t="str">
        <f t="shared" ca="1" si="40"/>
        <v/>
      </c>
      <c r="CM69" s="413" t="str">
        <f t="shared" ca="1" si="41"/>
        <v/>
      </c>
      <c r="CN69" s="412" t="str">
        <f>IF(OR(CO69="",CO69=0),"",MAX(CN$5:CN68)+1)</f>
        <v/>
      </c>
      <c r="CO69" s="316">
        <f>IFERROR(INDEX($AJ$70:$AJ$81, ROWS($CO$4:CO67)), IFERROR(INDEX($AN$70:$AN$81, ROWS($CO$4:CO67)-ROWS($AJ$70:$AJ$81)), IFERROR(INDEX($AR$70:$AR$81, ROWS($CO$4:CO67)-ROWS($AJ$70:$AJ$81)-ROWS($AN$70:$AN$81)),IFERROR(INDEX($AV$70:$AV$81, ROWS($CO$4:CO67)-ROWS($AJ$70:$AJ$81)-ROWS($AN$70:$AN$81)-ROWS($AR$70:$AR$81)),IFERROR(INDEX($AZ$70:$AZ$81, ROWS($CO$4:CO67)-ROWS($AJ$70:$AJ$81)-ROWS($AN$70:$AN$81)-ROWS($AR$70:$AR$81)-ROWS($AV$70:$AV$81)),IFERROR(INDEX($BD$70:$BD$81, ROWS($CO$4:CO67)-ROWS($AJ$70:$AJ$81)-ROWS($AN$70:$AN$81)-ROWS($AR$70:$AR$81)-ROWS($AV$70:$AV$81)-ROWS($AZ$70:$AZ$81)),IFERROR(INDEX($BH$70:$BH$81, ROWS($CO$4:CO67)-ROWS($AJ$70:$AJ$81)-ROWS($AN$70:$AN$81)-ROWS($AR$70:$AR$81)-ROWS($AV$70:$AV$81)-ROWS($AZ$70:$AZ$81)-ROWS($BD$70:$BD$81)), "")))))))</f>
        <v>0</v>
      </c>
      <c r="CP69" s="316" t="str">
        <f t="shared" ca="1" si="42"/>
        <v/>
      </c>
      <c r="CQ69" s="316" t="str">
        <f>IF(OR(CR69="",CR69=0),"",MAX(CQ$5:CQ68)+1)</f>
        <v/>
      </c>
      <c r="CR69" s="316">
        <f>IFERROR(INDEX($AK$70:$AK$81, ROWS($CR$4:CR67)), IFERROR(INDEX($AO$70:$AO$81, ROWS($CR$4:CR67)-ROWS($AK$70:$AK$81)), IFERROR(INDEX($AS$70:$AS$81, ROWS($CR$4:CR67)-ROWS($AK$70:$AK$81)-ROWS($AO$70:$AO$81)),IFERROR(INDEX($AW$70:$AW$81, ROWS($CR$4:CR67)-ROWS($AK$70:$AK$81)-ROWS($AO$70:$AO$81)-ROWS($AS$70:$AS$81)),IFERROR(INDEX($BA$70:$BA$81, ROWS($CR$4:CR67)-ROWS($AK$70:$AK$81)-ROWS($AO$70:$AO$81)-ROWS($AS$70:$AS$81)-ROWS($AW$70:$AW$81)),IFERROR(INDEX($BE$70:$BE$81, ROWS($CR$4:CR67)-ROWS($AK$70:$AK$81)-ROWS($AO$70:$AO$81)-ROWS($AS$70:$AS$81)-ROWS($AW$70:$AW$81)-ROWS($BA$70:$BA$81)),IFERROR(INDEX($BI$70:$BI$81, ROWS($CR$4:CR67)-ROWS($AK$70:$AK$81)-ROWS($AO$70:$AO$81)-ROWS($AS$70:$AS$81)-ROWS($AW$70:$AW$81)-ROWS($BA$70:$BA$81)-ROWS($BE$70:$BE$81)), "")))))))</f>
        <v>0</v>
      </c>
      <c r="CS69" s="316" t="str">
        <f t="shared" ca="1" si="43"/>
        <v/>
      </c>
      <c r="CT69" s="413" t="str">
        <f t="shared" ca="1" si="44"/>
        <v/>
      </c>
      <c r="CU69" s="412" t="str">
        <f>IF(OR(CV69="",CV69=0),"",MAX(CU$5:CU68)+1)</f>
        <v/>
      </c>
      <c r="CV69" s="316" t="str">
        <f>IFERROR(INDEX($AJ$86:$AJ$97, ROWS($CV$4:CV67)), IFERROR(INDEX($AN$86:$AN$97, ROWS($CV$4:CV67)-ROWS($AJ$86:$AJ$97)), ""))</f>
        <v/>
      </c>
      <c r="CW69" s="316" t="str">
        <f t="shared" si="45"/>
        <v/>
      </c>
      <c r="CX69" s="316" t="str">
        <f>IF(OR(CY69="",CY69=0),"",MAX(CX$5:CX68)+1)</f>
        <v/>
      </c>
      <c r="CY69" s="316" t="str">
        <f>IFERROR(INDEX($AK$86:$AK$97, ROWS($CY$4:CY67)), IFERROR(INDEX($AO$86:$AO$97, ROWS($CY$4:CY67)-ROWS($AK$86:$AK$97)), ""))</f>
        <v/>
      </c>
      <c r="CZ69" s="316" t="str">
        <f t="shared" si="46"/>
        <v/>
      </c>
      <c r="DA69" s="413" t="str">
        <f t="shared" si="47"/>
        <v/>
      </c>
      <c r="DC69" s="438">
        <f ca="1">IF(OR(DD69="",DD69=0),"",MAX(DC$65:DC68)+1)</f>
        <v>3</v>
      </c>
      <c r="DD69" s="434" t="str">
        <f t="shared" ca="1" si="166"/>
        <v>Credit Card 1</v>
      </c>
      <c r="DE69" s="413">
        <f t="shared" ca="1" si="167"/>
        <v>50</v>
      </c>
      <c r="DF69" s="431" t="str">
        <f ca="1">IF(OR(DG69="",DG69=0),"",MAX(DF$65:DF68)+1)</f>
        <v/>
      </c>
      <c r="DG69" s="412" t="str">
        <f t="shared" ca="1" si="168"/>
        <v/>
      </c>
      <c r="DH69" s="413" t="str">
        <f t="shared" ca="1" si="169"/>
        <v/>
      </c>
      <c r="DI69" s="412" t="str">
        <f t="shared" ca="1" si="170"/>
        <v>Auto Insurance</v>
      </c>
      <c r="DJ69" s="413">
        <f t="shared" ca="1" si="171"/>
        <v>180</v>
      </c>
      <c r="DK69" s="412" t="str">
        <f t="shared" ca="1" si="172"/>
        <v/>
      </c>
      <c r="DL69" s="413" t="str">
        <f t="shared" ca="1" si="173"/>
        <v/>
      </c>
      <c r="DM69" s="293"/>
      <c r="DN69" s="425" t="str">
        <f ca="1">IF(DI75="","",CONCATENATE(DI75," - ",DJ75))</f>
        <v/>
      </c>
      <c r="DO69" s="295" t="str">
        <f ca="1">IF(DI76="","",CONCATENATE(DI76," - ",DJ76))</f>
        <v/>
      </c>
      <c r="DP69" s="295" t="str">
        <f ca="1">IF(DI77="","",CONCATENATE(DI77," - ",DJ77))</f>
        <v/>
      </c>
      <c r="DQ69" s="425" t="str">
        <f ca="1">IF(DK75="","",CONCATENATE(DK75," - ",DL75))</f>
        <v/>
      </c>
      <c r="DR69" s="295" t="str">
        <f ca="1">IF(DK76="","",CONCATENATE(DK76," - ",DL76))</f>
        <v/>
      </c>
      <c r="DS69" s="426" t="str">
        <f ca="1">IF(DK77="","",CONCATENATE(DK77," - ",DL77))</f>
        <v/>
      </c>
    </row>
    <row r="70" spans="16:123" x14ac:dyDescent="0.3">
      <c r="AB70" s="395">
        <f ca="1">IFERROR(MATCH($AB$59,OFFSET(Year!$BD$11:$BD$62,AB69,,1000),0)+AB69,"")</f>
        <v>10</v>
      </c>
      <c r="AC70" s="340">
        <f ca="1">IFERROR(INDEX(Year!$BG$11:$BG$62,AB70),"")</f>
        <v>15</v>
      </c>
      <c r="AD70" s="348" t="str">
        <f ca="1">IFERROR(INDEX(Year!$BE$11:$BE$62,AB70),"")</f>
        <v>Paycheck 3</v>
      </c>
      <c r="AE70" s="363">
        <f ca="1">IFERROR(INDEX(Year!$BF$11:$BF$62,AB70),"")</f>
        <v>700</v>
      </c>
      <c r="AF70" s="402" t="str">
        <f ca="1">IFERROR(INDEX(Year!$BD$11:$BD$62,AB70),"")</f>
        <v>Income</v>
      </c>
      <c r="AI70" s="304">
        <f ca="1">IFERROR(MATCH($AI$68,OFFSET($AC$1,AI69,,1000),0)+AI69,"")</f>
        <v>135</v>
      </c>
      <c r="AJ70" s="305" t="str">
        <f t="shared" ref="AJ70:AJ81" ca="1" si="174">IFERROR(INDEX(AD:AD,AI70),"")</f>
        <v>Groceries</v>
      </c>
      <c r="AK70" s="306">
        <f t="shared" ref="AK70:AK81" ca="1" si="175">IFERROR(INDEX(AE:AE,AI70),"")</f>
        <v>125</v>
      </c>
      <c r="AL70" s="307" t="str">
        <f t="shared" ref="AL70:AL81" ca="1" si="176">IFERROR(INDEX(AF:AF,AI70),"")</f>
        <v>Liquid Bills</v>
      </c>
      <c r="AM70" s="304">
        <f ca="1">IFERROR(MATCH($AM$68,OFFSET($AC$1,AM69,,1000),0)+AM69,"")</f>
        <v>67</v>
      </c>
      <c r="AN70" s="305" t="str">
        <f t="shared" ref="AN70:AN81" ca="1" si="177">IFERROR(INDEX(AD:AD,AM70),"")</f>
        <v>Paycheck 2</v>
      </c>
      <c r="AO70" s="306">
        <f t="shared" ref="AO70:AO81" ca="1" si="178">IFERROR(INDEX(AE:AE,AM70),"")</f>
        <v>400</v>
      </c>
      <c r="AP70" s="307" t="str">
        <f t="shared" ref="AP70:AP81" ca="1" si="179">IFERROR(INDEX(AF:AF,AM70),"")</f>
        <v>Income</v>
      </c>
      <c r="AQ70" s="304" t="str">
        <f ca="1">IFERROR(MATCH($AQ$68,OFFSET($AC$1,AQ69,,1000),0)+AQ69,"")</f>
        <v/>
      </c>
      <c r="AR70" s="305" t="str">
        <f t="shared" ref="AR70:AR81" ca="1" si="180">IFERROR(INDEX(AD:AD,AQ70),"")</f>
        <v/>
      </c>
      <c r="AS70" s="306" t="str">
        <f t="shared" ref="AS70:AS81" ca="1" si="181">IFERROR(INDEX(AE:AE,AQ70),"")</f>
        <v/>
      </c>
      <c r="AT70" s="307" t="str">
        <f t="shared" ref="AT70:AT81" ca="1" si="182">IFERROR(INDEX(AF:AF,AQ70),"")</f>
        <v/>
      </c>
      <c r="AU70" s="304"/>
      <c r="AV70" s="305"/>
      <c r="AW70" s="306"/>
      <c r="AX70" s="307"/>
      <c r="AY70" s="304"/>
      <c r="AZ70" s="305"/>
      <c r="BA70" s="306"/>
      <c r="BB70" s="307"/>
      <c r="BC70" s="304"/>
      <c r="BD70" s="305"/>
      <c r="BE70" s="306"/>
      <c r="BF70" s="307"/>
      <c r="BG70" s="304"/>
      <c r="BH70" s="305"/>
      <c r="BI70" s="306"/>
      <c r="BJ70" s="307"/>
      <c r="BL70" s="412" t="str">
        <f ca="1">IF(OR(BM70="",BM70=0),"",MAX(BL$5:BL69)+1)</f>
        <v/>
      </c>
      <c r="BM70" s="316" t="str">
        <f ca="1">IFERROR(INDEX($AJ$6:$AJ$17, ROWS(BM$4:$BM68)), IFERROR(INDEX($AN$6:$AN$17, ROWS(BM$4:$BM68)-ROWS($AJ$6:$AJ$17)), IFERROR(INDEX($AR$6:$AR$17, ROWS(BM$4:$BM68)-ROWS($AJ$6:$AJ$17)-ROWS($AN$6:$AN$17)),IFERROR(INDEX($AV$6:$AV$17, ROWS(BM$4:$BM68)-ROWS($AJ$6:$AJ$17)-ROWS($AN$6:$AN$17)-ROWS($AR$6:$AR$17)),IFERROR(INDEX($AZ$6:$AZ$17, ROWS(BM$4:$BM68)-ROWS($AJ$6:$AJ$17)-ROWS($AN$6:$AN$17)-ROWS($AR$6:$AR$17)-ROWS($AV$6:$AV$17)),IFERROR(INDEX($BD$6:$BD$17, ROWS(BM$4:$BM68)-ROWS($AJ$6:$AJ$17)-ROWS($AN$6:$AN$17)-ROWS($AR$6:$AR$17)-ROWS($AV$6:$AV$17)-ROWS($AZ$6:$AZ$17)),IFERROR(INDEX($BH$6:$BH$17, ROWS(BM$4:$BM68)-ROWS($AJ$6:$AJ$17)-ROWS($AN$6:$AN$17)-ROWS($AR$6:$AR$17)-ROWS($AV$6:$AV$17)-ROWS($AZ$6:$AZ$17)-ROWS($BD$6:$BD$17)), "")))))))</f>
        <v/>
      </c>
      <c r="BN70" s="316" t="str">
        <f t="shared" ca="1" si="30"/>
        <v/>
      </c>
      <c r="BO70" s="316" t="str">
        <f ca="1">IF(OR(BP70="",BP70=0),"",MAX(BO$5:BO69)+1)</f>
        <v/>
      </c>
      <c r="BP70" s="316" t="str">
        <f ca="1">IFERROR(INDEX($AK$6:$AK$17, ROWS($BP$4:BP68)), IFERROR(INDEX($AO$6:$AO$17, ROWS($BP$4:BP68)-ROWS($AK$6:$AK$17)), IFERROR(INDEX($AS$6:$AS$17, ROWS($BP$4:BP68)-ROWS($AK$6:$AK$17)-ROWS($AO$6:$AO$17)),IFERROR(INDEX($AW$6:$AW$17, ROWS($BP$4:BP68)-ROWS($AK$6:$AK$17)-ROWS($AO$6:$AO$17)-ROWS($AS$6:$AS$17)),IFERROR(INDEX($BA$6:$BA$17, ROWS($BP$4:BP68)-ROWS($AK$6:$AK$17)-ROWS($AO$6:$AO$17)-ROWS($AS$6:$AS$17)-ROWS($AW$6:$AW$17)),IFERROR(INDEX($BE$6:$BE$17, ROWS($BP$4:BP68)-ROWS($AK$6:$AK$17)-ROWS($AO$6:$AO$17)-ROWS($AS$6:$AS$17)-ROWS($AW$6:$AW$17)-ROWS($BA$6:$BA$17)),IFERROR(INDEX($BI$6:$BI$17, ROWS($BP$4:BP68)-ROWS($AK$6:$AK$17)-ROWS($AO$6:$AO$17)-ROWS($AS$6:$AS$17)-ROWS($AW$6:$AW$17)-ROWS($BA$6:$BA$17)-ROWS($BE$6:$BE$17)), "")))))))</f>
        <v/>
      </c>
      <c r="BQ70" s="316" t="str">
        <f t="shared" ca="1" si="31"/>
        <v/>
      </c>
      <c r="BR70" s="413" t="str">
        <f t="shared" ca="1" si="32"/>
        <v/>
      </c>
      <c r="BS70" s="412" t="str">
        <f ca="1">IF(OR(BT70="",BT70=0),"",MAX(BS$5:BS69)+1)</f>
        <v/>
      </c>
      <c r="BT70" s="316" t="str">
        <f ca="1">IFERROR(INDEX($AJ$22:$AJ$33, ROWS($BT$4:BT68)), IFERROR(INDEX($AN$22:$AN$33, ROWS($BT$4:BT68)-ROWS($AJ$22:$AJ$33)), IFERROR(INDEX($AR$22:$AR$33, ROWS($BT$4:BT68)-ROWS($AJ$22:$AJ$33)-ROWS($AN$22:$AN$33)),IFERROR(INDEX($AV$22:$AV$33, ROWS($BT$4:BT68)-ROWS($AJ$22:$AJ$33)-ROWS($AN$22:$AN$33)-ROWS($AR$22:$AR$33)),IFERROR(INDEX($AZ$22:$AZ$33, ROWS($BT$4:BT68)-ROWS($AJ$22:$AJ$33)-ROWS($AN$22:$AN$33)-ROWS($AR$22:$AR$33)-ROWS($AV$22:$AV$33)),IFERROR(INDEX($BD$22:$BD$33, ROWS($BT$4:BT68)-ROWS($AJ$22:$AJ$33)-ROWS($AN$22:$AN$33)-ROWS($AR$22:$AR$33)-ROWS($AV$22:$AV$33)-ROWS($AZ$22:$AZ$33)),IFERROR(INDEX($BH$22:$BH$33, ROWS($BT$4:BT68)-ROWS($AJ$22:$AJ$33)-ROWS($AN$22:$AN$33)-ROWS($AR$22:$AR$33)-ROWS($AV$22:$AV$33)-ROWS($AZ$22:$AZ$33)-ROWS($BD$22:$BD$33)), "")))))))</f>
        <v/>
      </c>
      <c r="BU70" s="316" t="str">
        <f t="shared" ca="1" si="33"/>
        <v/>
      </c>
      <c r="BV70" s="316" t="str">
        <f ca="1">IF(OR(BW70="",BW70=0),"",MAX(BV$5:BV69)+1)</f>
        <v/>
      </c>
      <c r="BW70" s="316" t="str">
        <f ca="1">IFERROR(INDEX($AK$22:$AK$33, ROWS($BW$4:BW68)), IFERROR(INDEX($AO$22:$AO$33, ROWS($BW$4:BW68)-ROWS($AK$22:$AK$33)), IFERROR(INDEX($AS$22:$AS$33, ROWS($BW$4:BW68)-ROWS($AK$22:$AK$33)-ROWS($AO$22:$AO$33)),IFERROR(INDEX($AW$22:$AW$33, ROWS($BW$4:BW68)-ROWS($AK$22:$AK$33)-ROWS($AO$22:$AO$33)-ROWS($AS$22:$AS$33)),IFERROR(INDEX($BA$22:$BA$33, ROWS($BW$4:BW68)-ROWS($AK$22:$AK$33)-ROWS($AO$22:$AO$33)-ROWS($AS$22:$AS$33)-ROWS($AW$22:$AW$33)),IFERROR(INDEX($BE$22:$BE$33, ROWS($BW$4:BW68)-ROWS($AK$22:$AK$33)-ROWS($AO$22:$AO$33)-ROWS($AS$22:$AS$33)-ROWS($AW$22:$AW$33)-ROWS($BA$22:$BA$33)),IFERROR(INDEX($BI$22:$BI$33, ROWS($BW$4:BW68)-ROWS($AK$22:$AK$33)-ROWS($AO$22:$AO$33)-ROWS($AS$22:$AS$33)-ROWS($AW$22:$AW$33)-ROWS($BA$22:$BA$33)-ROWS($BE$22:$BE$33)), "")))))))</f>
        <v/>
      </c>
      <c r="BX70" s="316" t="str">
        <f t="shared" ca="1" si="34"/>
        <v/>
      </c>
      <c r="BY70" s="413" t="str">
        <f t="shared" ca="1" si="35"/>
        <v/>
      </c>
      <c r="BZ70" s="412" t="str">
        <f ca="1">IF(OR(CA70="",CA70=0),"",MAX(BZ$5:BZ69)+1)</f>
        <v/>
      </c>
      <c r="CA70" s="316" t="str">
        <f ca="1">IFERROR(INDEX($AJ$38:$AJ$49, ROWS($CA$4:CA68)), IFERROR(INDEX($AN$38:$AN$49, ROWS($CA$4:CA68)-ROWS($AJ$38:$AJ$49)), IFERROR(INDEX($AR$38:$AR$49, ROWS($CA$4:CA68)-ROWS($AJ$38:$AJ$49)-ROWS($AN$38:$AN$49)),IFERROR(INDEX($AV$38:$AV$49, ROWS($CA$4:CA68)-ROWS($AJ$38:$AJ$49)-ROWS($AN$38:$AN$49)-ROWS($AR$38:$AR$49)),IFERROR(INDEX($AZ$38:$AZ$49, ROWS($CA$4:CA68)-ROWS($AJ$38:$AJ$49)-ROWS($AN$38:$AN$49)-ROWS($AR$38:$AR$49)-ROWS($AV$38:$AV$49)),IFERROR(INDEX($BD$38:$BD$49, ROWS($CA$4:CA68)-ROWS($AJ$38:$AJ$49)-ROWS($AN$38:$AN$49)-ROWS($AR$38:$AR$49)-ROWS($AV$38:$AV$49)-ROWS($AZ$38:$AZ$49)),IFERROR(INDEX($BH$38:$BH$49, ROWS($CA$4:CA68)-ROWS($AJ$38:$AJ$49)-ROWS($AN$38:$AN$49)-ROWS($AR$38:$AR$49)-ROWS($AV$38:$AV$49)-ROWS($AZ$38:$AZ$49)-ROWS($BD$38:$BD$49)), "")))))))</f>
        <v/>
      </c>
      <c r="CB70" s="316" t="str">
        <f t="shared" ca="1" si="36"/>
        <v/>
      </c>
      <c r="CC70" s="316" t="str">
        <f ca="1">IF(OR(CD70="",CD70=0),"",MAX(CC$5:CC69)+1)</f>
        <v/>
      </c>
      <c r="CD70" s="316" t="str">
        <f ca="1">IFERROR(INDEX($AK$38:$AK$49, ROWS($CD$4:CD68)), IFERROR(INDEX($AO$38:$AO$49, ROWS($CD$4:CD68)-ROWS($AK$38:$AK$49)), IFERROR(INDEX($AS$38:$AS$49, ROWS($CD$4:CD68)-ROWS($AK$38:$AK$49)-ROWS($AO$38:$AO$49)),IFERROR(INDEX($AW$38:$AW$49, ROWS($CD$4:CD68)-ROWS($AK$38:$AK$49)-ROWS($AO$38:$AO$49)-ROWS($AS$38:$AS$49)),IFERROR(INDEX($BA$38:$BA$49, ROWS($CD$4:CD68)-ROWS($AK$38:$AK$49)-ROWS($AO$38:$AO$49)-ROWS($AS$38:$AS$49)-ROWS($AW$38:$AW$49)),IFERROR(INDEX($BE$38:$BE$49, ROWS($CD$4:CD68)-ROWS($AK$38:$AK$49)-ROWS($AO$38:$AO$49)-ROWS($AS$38:$AS$49)-ROWS($AW$38:$AW$49)-ROWS($BA$38:$BA$49)),IFERROR(INDEX($BI$38:$BI$49, ROWS($CD$4:CD68)-ROWS($AK$38:$AK$49)-ROWS($AO$38:$AO$49)-ROWS($AS$38:$AS$49)-ROWS($AW$38:$AW$49)-ROWS($BA$38:$BA$49)-ROWS($BE$38:$BE$49)), "")))))))</f>
        <v/>
      </c>
      <c r="CE70" s="316" t="str">
        <f t="shared" ca="1" si="37"/>
        <v/>
      </c>
      <c r="CF70" s="413" t="str">
        <f t="shared" ca="1" si="38"/>
        <v/>
      </c>
      <c r="CG70" s="412" t="str">
        <f ca="1">IF(OR(CH70="",CH70=0),"",MAX(CG$5:CG69)+1)</f>
        <v/>
      </c>
      <c r="CH70" s="316" t="str">
        <f ca="1">IFERROR(INDEX($AJ$54:$AJ$65, ROWS($CH$4:CH68)), IFERROR(INDEX($AN$54:$AN$65, ROWS($CH$4:CH68)-ROWS($AJ$54:$AJ$65)), IFERROR(INDEX($AR$54:$AR$65, ROWS($CH$4:CH68)-ROWS($AJ$54:$AJ$65)-ROWS($AN$54:$AN$65)),IFERROR(INDEX($AV$54:$AV$65, ROWS($CH$4:CH68)-ROWS($AJ$54:$AJ$65)-ROWS($AN$54:$AN$65)-ROWS($AR$54:$AR$65)),IFERROR(INDEX($AZ$54:$AZ$65, ROWS($CH$4:CH68)-ROWS($AJ$54:$AJ$65)-ROWS($AN$54:$AN$65)-ROWS($AR$54:$AR$65)-ROWS($AV$54:$AV$65)),IFERROR(INDEX($BD$54:$BD$65, ROWS($CH$4:CH68)-ROWS($AJ$54:$AJ$65)-ROWS($AN$54:$AN$65)-ROWS($AR$54:$AR$65)-ROWS($AV$54:$AV$65)-ROWS($AZ$54:$AZ$65)),IFERROR(INDEX($BH$54:$BH$65, ROWS($CH$4:CH68)-ROWS($AJ$54:$AJ$65)-ROWS($AN$54:$AN$65)-ROWS($AR$54:$AR$65)-ROWS($AV$54:$AV$65)-ROWS($AZ$54:$AZ$65)-ROWS($BD$54:$BD$65)), "")))))))</f>
        <v/>
      </c>
      <c r="CI70" s="316" t="str">
        <f t="shared" ca="1" si="39"/>
        <v/>
      </c>
      <c r="CJ70" s="316" t="str">
        <f ca="1">IF(OR(CK70="",CK70=0),"",MAX(CJ$5:CJ69)+1)</f>
        <v/>
      </c>
      <c r="CK70" s="316" t="str">
        <f ca="1">IFERROR(INDEX($AK$54:$AK$65, ROWS($CK$4:CK68)), IFERROR(INDEX($AO$54:$AO$65, ROWS($CK$4:CK68)-ROWS($AK$54:$AK$65)), IFERROR(INDEX($AS$54:$AS$65, ROWS($CK$4:CK68)-ROWS($AK$54:$AK$65)-ROWS($AO$54:$AO$65)),IFERROR(INDEX($AW$54:$AW$65, ROWS($CK$4:CK68)-ROWS($AK$54:$AK$65)-ROWS($AO$54:$AO$65)-ROWS($AS$54:$AS$65)),IFERROR(INDEX($BA$54:$BA$65, ROWS($CK$4:CK68)-ROWS($AK$54:$AK$65)-ROWS($AO$54:$AO$65)-ROWS($AS$54:$AS$65)-ROWS($AW$54:$AW$65)),IFERROR(INDEX($BE$54:$BE$65, ROWS($CK$4:CK68)-ROWS($AK$54:$AK$65)-ROWS($AO$54:$AO$65)-ROWS($AS$54:$AS$65)-ROWS($AW$54:$AW$65)-ROWS($BA$54:$BA$65)),IFERROR(INDEX($BI$54:$BI$65, ROWS($CK$4:CK68)-ROWS($AK$54:$AK$65)-ROWS($AO$54:$AO$65)-ROWS($AS$54:$AS$65)-ROWS($AW$54:$AW$65)-ROWS($BA$54:$BA$65)-ROWS($BE$54:$BE$65)), "")))))))</f>
        <v/>
      </c>
      <c r="CL70" s="316" t="str">
        <f t="shared" ca="1" si="40"/>
        <v/>
      </c>
      <c r="CM70" s="413" t="str">
        <f t="shared" ca="1" si="41"/>
        <v/>
      </c>
      <c r="CN70" s="412" t="str">
        <f>IF(OR(CO70="",CO70=0),"",MAX(CN$5:CN69)+1)</f>
        <v/>
      </c>
      <c r="CO70" s="316">
        <f>IFERROR(INDEX($AJ$70:$AJ$81, ROWS($CO$4:CO68)), IFERROR(INDEX($AN$70:$AN$81, ROWS($CO$4:CO68)-ROWS($AJ$70:$AJ$81)), IFERROR(INDEX($AR$70:$AR$81, ROWS($CO$4:CO68)-ROWS($AJ$70:$AJ$81)-ROWS($AN$70:$AN$81)),IFERROR(INDEX($AV$70:$AV$81, ROWS($CO$4:CO68)-ROWS($AJ$70:$AJ$81)-ROWS($AN$70:$AN$81)-ROWS($AR$70:$AR$81)),IFERROR(INDEX($AZ$70:$AZ$81, ROWS($CO$4:CO68)-ROWS($AJ$70:$AJ$81)-ROWS($AN$70:$AN$81)-ROWS($AR$70:$AR$81)-ROWS($AV$70:$AV$81)),IFERROR(INDEX($BD$70:$BD$81, ROWS($CO$4:CO68)-ROWS($AJ$70:$AJ$81)-ROWS($AN$70:$AN$81)-ROWS($AR$70:$AR$81)-ROWS($AV$70:$AV$81)-ROWS($AZ$70:$AZ$81)),IFERROR(INDEX($BH$70:$BH$81, ROWS($CO$4:CO68)-ROWS($AJ$70:$AJ$81)-ROWS($AN$70:$AN$81)-ROWS($AR$70:$AR$81)-ROWS($AV$70:$AV$81)-ROWS($AZ$70:$AZ$81)-ROWS($BD$70:$BD$81)), "")))))))</f>
        <v>0</v>
      </c>
      <c r="CP70" s="316" t="str">
        <f t="shared" ca="1" si="42"/>
        <v/>
      </c>
      <c r="CQ70" s="316" t="str">
        <f>IF(OR(CR70="",CR70=0),"",MAX(CQ$5:CQ69)+1)</f>
        <v/>
      </c>
      <c r="CR70" s="316">
        <f>IFERROR(INDEX($AK$70:$AK$81, ROWS($CR$4:CR68)), IFERROR(INDEX($AO$70:$AO$81, ROWS($CR$4:CR68)-ROWS($AK$70:$AK$81)), IFERROR(INDEX($AS$70:$AS$81, ROWS($CR$4:CR68)-ROWS($AK$70:$AK$81)-ROWS($AO$70:$AO$81)),IFERROR(INDEX($AW$70:$AW$81, ROWS($CR$4:CR68)-ROWS($AK$70:$AK$81)-ROWS($AO$70:$AO$81)-ROWS($AS$70:$AS$81)),IFERROR(INDEX($BA$70:$BA$81, ROWS($CR$4:CR68)-ROWS($AK$70:$AK$81)-ROWS($AO$70:$AO$81)-ROWS($AS$70:$AS$81)-ROWS($AW$70:$AW$81)),IFERROR(INDEX($BE$70:$BE$81, ROWS($CR$4:CR68)-ROWS($AK$70:$AK$81)-ROWS($AO$70:$AO$81)-ROWS($AS$70:$AS$81)-ROWS($AW$70:$AW$81)-ROWS($BA$70:$BA$81)),IFERROR(INDEX($BI$70:$BI$81, ROWS($CR$4:CR68)-ROWS($AK$70:$AK$81)-ROWS($AO$70:$AO$81)-ROWS($AS$70:$AS$81)-ROWS($AW$70:$AW$81)-ROWS($BA$70:$BA$81)-ROWS($BE$70:$BE$81)), "")))))))</f>
        <v>0</v>
      </c>
      <c r="CS70" s="316" t="str">
        <f t="shared" ca="1" si="43"/>
        <v/>
      </c>
      <c r="CT70" s="413" t="str">
        <f t="shared" ca="1" si="44"/>
        <v/>
      </c>
      <c r="CU70" s="412" t="str">
        <f>IF(OR(CV70="",CV70=0),"",MAX(CU$5:CU69)+1)</f>
        <v/>
      </c>
      <c r="CV70" s="316" t="str">
        <f>IFERROR(INDEX($AJ$86:$AJ$97, ROWS($CV$4:CV68)), IFERROR(INDEX($AN$86:$AN$97, ROWS($CV$4:CV68)-ROWS($AJ$86:$AJ$97)), ""))</f>
        <v/>
      </c>
      <c r="CW70" s="316" t="str">
        <f t="shared" si="45"/>
        <v/>
      </c>
      <c r="CX70" s="316" t="str">
        <f>IF(OR(CY70="",CY70=0),"",MAX(CX$5:CX69)+1)</f>
        <v/>
      </c>
      <c r="CY70" s="316" t="str">
        <f>IFERROR(INDEX($AK$86:$AK$97, ROWS($CY$4:CY68)), IFERROR(INDEX($AO$86:$AO$97, ROWS($CY$4:CY68)-ROWS($AK$86:$AK$97)), ""))</f>
        <v/>
      </c>
      <c r="CZ70" s="316" t="str">
        <f t="shared" si="46"/>
        <v/>
      </c>
      <c r="DA70" s="413" t="str">
        <f t="shared" si="47"/>
        <v/>
      </c>
      <c r="DC70" s="438">
        <f ca="1">IF(OR(DD70="",DD70=0),"",MAX(DC$65:DC69)+1)</f>
        <v>4</v>
      </c>
      <c r="DD70" s="434" t="str">
        <f t="shared" ca="1" si="166"/>
        <v>Auto Insurance</v>
      </c>
      <c r="DE70" s="413">
        <f t="shared" ca="1" si="167"/>
        <v>180</v>
      </c>
      <c r="DF70" s="431" t="str">
        <f ca="1">IF(OR(DG70="",DG70=0),"",MAX(DF$65:DF69)+1)</f>
        <v/>
      </c>
      <c r="DG70" s="412" t="str">
        <f t="shared" ca="1" si="168"/>
        <v/>
      </c>
      <c r="DH70" s="413" t="str">
        <f t="shared" ca="1" si="169"/>
        <v/>
      </c>
      <c r="DI70" s="412" t="str">
        <f t="shared" ca="1" si="170"/>
        <v>Boat Loan</v>
      </c>
      <c r="DJ70" s="413">
        <f t="shared" ca="1" si="171"/>
        <v>300</v>
      </c>
      <c r="DK70" s="412" t="str">
        <f t="shared" ca="1" si="172"/>
        <v/>
      </c>
      <c r="DL70" s="413" t="str">
        <f t="shared" ca="1" si="173"/>
        <v/>
      </c>
      <c r="DM70" s="292"/>
      <c r="DN70" s="425" t="str">
        <f ca="1">IF(DI78="","",CONCATENATE(DI78," - ",DJ78))</f>
        <v/>
      </c>
      <c r="DO70" s="295" t="str">
        <f ca="1">IF(DI79="","",CONCATENATE(DI79," - ",DJ79))</f>
        <v/>
      </c>
      <c r="DP70" s="295" t="str">
        <f ca="1">IF(DI80="","",CONCATENATE(DI80," - ",DJ80))</f>
        <v/>
      </c>
      <c r="DQ70" s="425" t="str">
        <f ca="1">IF(DK78="","",CONCATENATE(DK78," - ",DL78))</f>
        <v/>
      </c>
      <c r="DR70" s="295" t="str">
        <f ca="1">IF(DK79="","",CONCATENATE(DK79," - ",DL79))</f>
        <v/>
      </c>
      <c r="DS70" s="426" t="str">
        <f ca="1">IF(DK80="","",CONCATENATE(DK80," - ",DL80))</f>
        <v/>
      </c>
    </row>
    <row r="71" spans="16:123" ht="15.75" thickBot="1" x14ac:dyDescent="0.35">
      <c r="AB71" s="395">
        <f ca="1">IFERROR(MATCH($AB$59,OFFSET(Year!$BD$11:$BD$62,AB70,,1000),0)+AB70,"")</f>
        <v>11</v>
      </c>
      <c r="AC71" s="404">
        <f ca="1">IFERROR(INDEX(Year!$BG$11:$BG$62,AB71),"")</f>
        <v>29</v>
      </c>
      <c r="AD71" s="405" t="str">
        <f ca="1">IFERROR(INDEX(Year!$BE$11:$BE$62,AB71),"")</f>
        <v>Paycheck 3</v>
      </c>
      <c r="AE71" s="406">
        <f ca="1">IFERROR(INDEX(Year!$BF$11:$BF$62,AB71),"")</f>
        <v>700</v>
      </c>
      <c r="AF71" s="407" t="str">
        <f ca="1">IFERROR(INDEX(Year!$BD$11:$BD$62,AB71),"")</f>
        <v>Income</v>
      </c>
      <c r="AI71" s="304" t="str">
        <f t="shared" ref="AI71:AI81" ca="1" si="183">IFERROR(MATCH($AI$68,OFFSET($AC$1,AI70,,1000),0)+AI70,"")</f>
        <v/>
      </c>
      <c r="AJ71" s="305" t="str">
        <f t="shared" ca="1" si="174"/>
        <v/>
      </c>
      <c r="AK71" s="306" t="str">
        <f t="shared" ca="1" si="175"/>
        <v/>
      </c>
      <c r="AL71" s="307" t="str">
        <f t="shared" ca="1" si="176"/>
        <v/>
      </c>
      <c r="AM71" s="304">
        <f t="shared" ref="AM71:AM81" ca="1" si="184">IFERROR(MATCH($AM$68,OFFSET($AC$1,AM70,,1000),0)+AM70,"")</f>
        <v>131</v>
      </c>
      <c r="AN71" s="305" t="str">
        <f t="shared" ca="1" si="177"/>
        <v>Car 2 Gas</v>
      </c>
      <c r="AO71" s="306">
        <f t="shared" ca="1" si="178"/>
        <v>80</v>
      </c>
      <c r="AP71" s="307" t="str">
        <f t="shared" ca="1" si="179"/>
        <v>Liquid Bills</v>
      </c>
      <c r="AQ71" s="304" t="str">
        <f t="shared" ref="AQ71:AQ81" ca="1" si="185">IFERROR(MATCH($AQ$68,OFFSET($AC$1,AQ70,,1000),0)+AQ70,"")</f>
        <v/>
      </c>
      <c r="AR71" s="305" t="str">
        <f t="shared" ca="1" si="180"/>
        <v/>
      </c>
      <c r="AS71" s="306" t="str">
        <f t="shared" ca="1" si="181"/>
        <v/>
      </c>
      <c r="AT71" s="307" t="str">
        <f t="shared" ca="1" si="182"/>
        <v/>
      </c>
      <c r="AU71" s="304"/>
      <c r="AV71" s="305"/>
      <c r="AW71" s="306"/>
      <c r="AX71" s="307"/>
      <c r="AY71" s="304"/>
      <c r="AZ71" s="305"/>
      <c r="BA71" s="306"/>
      <c r="BB71" s="307"/>
      <c r="BC71" s="304"/>
      <c r="BD71" s="305"/>
      <c r="BE71" s="306"/>
      <c r="BF71" s="307"/>
      <c r="BG71" s="304"/>
      <c r="BH71" s="305"/>
      <c r="BI71" s="306"/>
      <c r="BJ71" s="307"/>
      <c r="BL71" s="412" t="str">
        <f ca="1">IF(OR(BM71="",BM71=0),"",MAX(BL$5:BL70)+1)</f>
        <v/>
      </c>
      <c r="BM71" s="316" t="str">
        <f ca="1">IFERROR(INDEX($AJ$6:$AJ$17, ROWS(BM$4:$BM69)), IFERROR(INDEX($AN$6:$AN$17, ROWS(BM$4:$BM69)-ROWS($AJ$6:$AJ$17)), IFERROR(INDEX($AR$6:$AR$17, ROWS(BM$4:$BM69)-ROWS($AJ$6:$AJ$17)-ROWS($AN$6:$AN$17)),IFERROR(INDEX($AV$6:$AV$17, ROWS(BM$4:$BM69)-ROWS($AJ$6:$AJ$17)-ROWS($AN$6:$AN$17)-ROWS($AR$6:$AR$17)),IFERROR(INDEX($AZ$6:$AZ$17, ROWS(BM$4:$BM69)-ROWS($AJ$6:$AJ$17)-ROWS($AN$6:$AN$17)-ROWS($AR$6:$AR$17)-ROWS($AV$6:$AV$17)),IFERROR(INDEX($BD$6:$BD$17, ROWS(BM$4:$BM69)-ROWS($AJ$6:$AJ$17)-ROWS($AN$6:$AN$17)-ROWS($AR$6:$AR$17)-ROWS($AV$6:$AV$17)-ROWS($AZ$6:$AZ$17)),IFERROR(INDEX($BH$6:$BH$17, ROWS(BM$4:$BM69)-ROWS($AJ$6:$AJ$17)-ROWS($AN$6:$AN$17)-ROWS($AR$6:$AR$17)-ROWS($AV$6:$AV$17)-ROWS($AZ$6:$AZ$17)-ROWS($BD$6:$BD$17)), "")))))))</f>
        <v/>
      </c>
      <c r="BN71" s="316" t="str">
        <f t="shared" ref="BN71:BN90" ca="1" si="186">IFERROR(INDEX($BM$6:$BM$90,MATCH(ROW()-ROW($BN$5),$BL$6:$BL$90,0)),"")</f>
        <v/>
      </c>
      <c r="BO71" s="316" t="str">
        <f ca="1">IF(OR(BP71="",BP71=0),"",MAX(BO$5:BO70)+1)</f>
        <v/>
      </c>
      <c r="BP71" s="316" t="str">
        <f ca="1">IFERROR(INDEX($AK$6:$AK$17, ROWS($BP$4:BP69)), IFERROR(INDEX($AO$6:$AO$17, ROWS($BP$4:BP69)-ROWS($AK$6:$AK$17)), IFERROR(INDEX($AS$6:$AS$17, ROWS($BP$4:BP69)-ROWS($AK$6:$AK$17)-ROWS($AO$6:$AO$17)),IFERROR(INDEX($AW$6:$AW$17, ROWS($BP$4:BP69)-ROWS($AK$6:$AK$17)-ROWS($AO$6:$AO$17)-ROWS($AS$6:$AS$17)),IFERROR(INDEX($BA$6:$BA$17, ROWS($BP$4:BP69)-ROWS($AK$6:$AK$17)-ROWS($AO$6:$AO$17)-ROWS($AS$6:$AS$17)-ROWS($AW$6:$AW$17)),IFERROR(INDEX($BE$6:$BE$17, ROWS($BP$4:BP69)-ROWS($AK$6:$AK$17)-ROWS($AO$6:$AO$17)-ROWS($AS$6:$AS$17)-ROWS($AW$6:$AW$17)-ROWS($BA$6:$BA$17)),IFERROR(INDEX($BI$6:$BI$17, ROWS($BP$4:BP69)-ROWS($AK$6:$AK$17)-ROWS($AO$6:$AO$17)-ROWS($AS$6:$AS$17)-ROWS($AW$6:$AW$17)-ROWS($BA$6:$BA$17)-ROWS($BE$6:$BE$17)), "")))))))</f>
        <v/>
      </c>
      <c r="BQ71" s="316" t="str">
        <f t="shared" ref="BQ71:BQ90" ca="1" si="187">IFERROR(INDEX($BP$6:$BP$90,MATCH(ROW()-ROW($BQ$5),$BO$6:$BO$90,0)),"")</f>
        <v/>
      </c>
      <c r="BR71" s="413" t="str">
        <f t="shared" ref="BR71:BR90" ca="1" si="188">IF(INDEX($AB$3:$AF$156,MATCH(BN71,$AD$3:$AD$156,0),5)="Income",INDEX($AB$3:$AF$156,MATCH(BN71,$AD$3:$AD$156,0),5),"")</f>
        <v/>
      </c>
      <c r="BS71" s="412" t="str">
        <f ca="1">IF(OR(BT71="",BT71=0),"",MAX(BS$5:BS70)+1)</f>
        <v/>
      </c>
      <c r="BT71" s="316" t="str">
        <f ca="1">IFERROR(INDEX($AJ$22:$AJ$33, ROWS($BT$4:BT69)), IFERROR(INDEX($AN$22:$AN$33, ROWS($BT$4:BT69)-ROWS($AJ$22:$AJ$33)), IFERROR(INDEX($AR$22:$AR$33, ROWS($BT$4:BT69)-ROWS($AJ$22:$AJ$33)-ROWS($AN$22:$AN$33)),IFERROR(INDEX($AV$22:$AV$33, ROWS($BT$4:BT69)-ROWS($AJ$22:$AJ$33)-ROWS($AN$22:$AN$33)-ROWS($AR$22:$AR$33)),IFERROR(INDEX($AZ$22:$AZ$33, ROWS($BT$4:BT69)-ROWS($AJ$22:$AJ$33)-ROWS($AN$22:$AN$33)-ROWS($AR$22:$AR$33)-ROWS($AV$22:$AV$33)),IFERROR(INDEX($BD$22:$BD$33, ROWS($BT$4:BT69)-ROWS($AJ$22:$AJ$33)-ROWS($AN$22:$AN$33)-ROWS($AR$22:$AR$33)-ROWS($AV$22:$AV$33)-ROWS($AZ$22:$AZ$33)),IFERROR(INDEX($BH$22:$BH$33, ROWS($BT$4:BT69)-ROWS($AJ$22:$AJ$33)-ROWS($AN$22:$AN$33)-ROWS($AR$22:$AR$33)-ROWS($AV$22:$AV$33)-ROWS($AZ$22:$AZ$33)-ROWS($BD$22:$BD$33)), "")))))))</f>
        <v/>
      </c>
      <c r="BU71" s="316" t="str">
        <f t="shared" ref="BU71:BU90" ca="1" si="189">IFERROR(INDEX($BT$6:$BT$90,MATCH(ROW()-ROW($BU$5),$BS$6:$BS$90,0)),"")</f>
        <v/>
      </c>
      <c r="BV71" s="316" t="str">
        <f ca="1">IF(OR(BW71="",BW71=0),"",MAX(BV$5:BV70)+1)</f>
        <v/>
      </c>
      <c r="BW71" s="316" t="str">
        <f ca="1">IFERROR(INDEX($AK$22:$AK$33, ROWS($BW$4:BW69)), IFERROR(INDEX($AO$22:$AO$33, ROWS($BW$4:BW69)-ROWS($AK$22:$AK$33)), IFERROR(INDEX($AS$22:$AS$33, ROWS($BW$4:BW69)-ROWS($AK$22:$AK$33)-ROWS($AO$22:$AO$33)),IFERROR(INDEX($AW$22:$AW$33, ROWS($BW$4:BW69)-ROWS($AK$22:$AK$33)-ROWS($AO$22:$AO$33)-ROWS($AS$22:$AS$33)),IFERROR(INDEX($BA$22:$BA$33, ROWS($BW$4:BW69)-ROWS($AK$22:$AK$33)-ROWS($AO$22:$AO$33)-ROWS($AS$22:$AS$33)-ROWS($AW$22:$AW$33)),IFERROR(INDEX($BE$22:$BE$33, ROWS($BW$4:BW69)-ROWS($AK$22:$AK$33)-ROWS($AO$22:$AO$33)-ROWS($AS$22:$AS$33)-ROWS($AW$22:$AW$33)-ROWS($BA$22:$BA$33)),IFERROR(INDEX($BI$22:$BI$33, ROWS($BW$4:BW69)-ROWS($AK$22:$AK$33)-ROWS($AO$22:$AO$33)-ROWS($AS$22:$AS$33)-ROWS($AW$22:$AW$33)-ROWS($BA$22:$BA$33)-ROWS($BE$22:$BE$33)), "")))))))</f>
        <v/>
      </c>
      <c r="BX71" s="316" t="str">
        <f t="shared" ref="BX71:BX90" ca="1" si="190">IFERROR(INDEX($BW$6:$BW$90,MATCH(ROW()-ROW($BX$5),$BV$6:$BV$90,0)),"")</f>
        <v/>
      </c>
      <c r="BY71" s="413" t="str">
        <f t="shared" ref="BY71:BY90" ca="1" si="191">IF(INDEX($AB$3:$AF$156,MATCH(BU71,$AD$3:$AD$156,0),5)="Income",INDEX($AB$3:$AF$156,MATCH(BU71,$AD$3:$AD$156,0),5),"")</f>
        <v/>
      </c>
      <c r="BZ71" s="412" t="str">
        <f ca="1">IF(OR(CA71="",CA71=0),"",MAX(BZ$5:BZ70)+1)</f>
        <v/>
      </c>
      <c r="CA71" s="316" t="str">
        <f ca="1">IFERROR(INDEX($AJ$38:$AJ$49, ROWS($CA$4:CA69)), IFERROR(INDEX($AN$38:$AN$49, ROWS($CA$4:CA69)-ROWS($AJ$38:$AJ$49)), IFERROR(INDEX($AR$38:$AR$49, ROWS($CA$4:CA69)-ROWS($AJ$38:$AJ$49)-ROWS($AN$38:$AN$49)),IFERROR(INDEX($AV$38:$AV$49, ROWS($CA$4:CA69)-ROWS($AJ$38:$AJ$49)-ROWS($AN$38:$AN$49)-ROWS($AR$38:$AR$49)),IFERROR(INDEX($AZ$38:$AZ$49, ROWS($CA$4:CA69)-ROWS($AJ$38:$AJ$49)-ROWS($AN$38:$AN$49)-ROWS($AR$38:$AR$49)-ROWS($AV$38:$AV$49)),IFERROR(INDEX($BD$38:$BD$49, ROWS($CA$4:CA69)-ROWS($AJ$38:$AJ$49)-ROWS($AN$38:$AN$49)-ROWS($AR$38:$AR$49)-ROWS($AV$38:$AV$49)-ROWS($AZ$38:$AZ$49)),IFERROR(INDEX($BH$38:$BH$49, ROWS($CA$4:CA69)-ROWS($AJ$38:$AJ$49)-ROWS($AN$38:$AN$49)-ROWS($AR$38:$AR$49)-ROWS($AV$38:$AV$49)-ROWS($AZ$38:$AZ$49)-ROWS($BD$38:$BD$49)), "")))))))</f>
        <v/>
      </c>
      <c r="CB71" s="316" t="str">
        <f t="shared" ref="CB71:CB90" ca="1" si="192">IFERROR(INDEX($CA$6:$CA$90,MATCH(ROW()-ROW($CB$5),$BZ$6:$BZ$90,0)),"")</f>
        <v/>
      </c>
      <c r="CC71" s="316" t="str">
        <f ca="1">IF(OR(CD71="",CD71=0),"",MAX(CC$5:CC70)+1)</f>
        <v/>
      </c>
      <c r="CD71" s="316" t="str">
        <f ca="1">IFERROR(INDEX($AK$38:$AK$49, ROWS($CD$4:CD69)), IFERROR(INDEX($AO$38:$AO$49, ROWS($CD$4:CD69)-ROWS($AK$38:$AK$49)), IFERROR(INDEX($AS$38:$AS$49, ROWS($CD$4:CD69)-ROWS($AK$38:$AK$49)-ROWS($AO$38:$AO$49)),IFERROR(INDEX($AW$38:$AW$49, ROWS($CD$4:CD69)-ROWS($AK$38:$AK$49)-ROWS($AO$38:$AO$49)-ROWS($AS$38:$AS$49)),IFERROR(INDEX($BA$38:$BA$49, ROWS($CD$4:CD69)-ROWS($AK$38:$AK$49)-ROWS($AO$38:$AO$49)-ROWS($AS$38:$AS$49)-ROWS($AW$38:$AW$49)),IFERROR(INDEX($BE$38:$BE$49, ROWS($CD$4:CD69)-ROWS($AK$38:$AK$49)-ROWS($AO$38:$AO$49)-ROWS($AS$38:$AS$49)-ROWS($AW$38:$AW$49)-ROWS($BA$38:$BA$49)),IFERROR(INDEX($BI$38:$BI$49, ROWS($CD$4:CD69)-ROWS($AK$38:$AK$49)-ROWS($AO$38:$AO$49)-ROWS($AS$38:$AS$49)-ROWS($AW$38:$AW$49)-ROWS($BA$38:$BA$49)-ROWS($BE$38:$BE$49)), "")))))))</f>
        <v/>
      </c>
      <c r="CE71" s="316" t="str">
        <f t="shared" ref="CE71:CE90" ca="1" si="193">IFERROR(INDEX($CD$6:$CD$90,MATCH(ROW()-ROW($CE$5),$CC$6:$CC$90,0)),"")</f>
        <v/>
      </c>
      <c r="CF71" s="413" t="str">
        <f t="shared" ref="CF71:CF90" ca="1" si="194">IF(INDEX($AB$3:$AF$156,MATCH(CB71,$AD$3:$AD$156,0),5)="Income",INDEX($AB$3:$AF$156,MATCH(CB71,$AD$3:$AD$156,0),5),"")</f>
        <v/>
      </c>
      <c r="CG71" s="412" t="str">
        <f ca="1">IF(OR(CH71="",CH71=0),"",MAX(CG$5:CG70)+1)</f>
        <v/>
      </c>
      <c r="CH71" s="316" t="str">
        <f ca="1">IFERROR(INDEX($AJ$54:$AJ$65, ROWS($CH$4:CH69)), IFERROR(INDEX($AN$54:$AN$65, ROWS($CH$4:CH69)-ROWS($AJ$54:$AJ$65)), IFERROR(INDEX($AR$54:$AR$65, ROWS($CH$4:CH69)-ROWS($AJ$54:$AJ$65)-ROWS($AN$54:$AN$65)),IFERROR(INDEX($AV$54:$AV$65, ROWS($CH$4:CH69)-ROWS($AJ$54:$AJ$65)-ROWS($AN$54:$AN$65)-ROWS($AR$54:$AR$65)),IFERROR(INDEX($AZ$54:$AZ$65, ROWS($CH$4:CH69)-ROWS($AJ$54:$AJ$65)-ROWS($AN$54:$AN$65)-ROWS($AR$54:$AR$65)-ROWS($AV$54:$AV$65)),IFERROR(INDEX($BD$54:$BD$65, ROWS($CH$4:CH69)-ROWS($AJ$54:$AJ$65)-ROWS($AN$54:$AN$65)-ROWS($AR$54:$AR$65)-ROWS($AV$54:$AV$65)-ROWS($AZ$54:$AZ$65)),IFERROR(INDEX($BH$54:$BH$65, ROWS($CH$4:CH69)-ROWS($AJ$54:$AJ$65)-ROWS($AN$54:$AN$65)-ROWS($AR$54:$AR$65)-ROWS($AV$54:$AV$65)-ROWS($AZ$54:$AZ$65)-ROWS($BD$54:$BD$65)), "")))))))</f>
        <v/>
      </c>
      <c r="CI71" s="316" t="str">
        <f t="shared" ref="CI71:CI90" ca="1" si="195">IFERROR(INDEX($CH$6:$CH$90,MATCH(ROW()-ROW($CI$5),$CG$6:$CG$90,0)),"")</f>
        <v/>
      </c>
      <c r="CJ71" s="316" t="str">
        <f ca="1">IF(OR(CK71="",CK71=0),"",MAX(CJ$5:CJ70)+1)</f>
        <v/>
      </c>
      <c r="CK71" s="316" t="str">
        <f ca="1">IFERROR(INDEX($AK$54:$AK$65, ROWS($CK$4:CK69)), IFERROR(INDEX($AO$54:$AO$65, ROWS($CK$4:CK69)-ROWS($AK$54:$AK$65)), IFERROR(INDEX($AS$54:$AS$65, ROWS($CK$4:CK69)-ROWS($AK$54:$AK$65)-ROWS($AO$54:$AO$65)),IFERROR(INDEX($AW$54:$AW$65, ROWS($CK$4:CK69)-ROWS($AK$54:$AK$65)-ROWS($AO$54:$AO$65)-ROWS($AS$54:$AS$65)),IFERROR(INDEX($BA$54:$BA$65, ROWS($CK$4:CK69)-ROWS($AK$54:$AK$65)-ROWS($AO$54:$AO$65)-ROWS($AS$54:$AS$65)-ROWS($AW$54:$AW$65)),IFERROR(INDEX($BE$54:$BE$65, ROWS($CK$4:CK69)-ROWS($AK$54:$AK$65)-ROWS($AO$54:$AO$65)-ROWS($AS$54:$AS$65)-ROWS($AW$54:$AW$65)-ROWS($BA$54:$BA$65)),IFERROR(INDEX($BI$54:$BI$65, ROWS($CK$4:CK69)-ROWS($AK$54:$AK$65)-ROWS($AO$54:$AO$65)-ROWS($AS$54:$AS$65)-ROWS($AW$54:$AW$65)-ROWS($BA$54:$BA$65)-ROWS($BE$54:$BE$65)), "")))))))</f>
        <v/>
      </c>
      <c r="CL71" s="316" t="str">
        <f t="shared" ref="CL71:CL90" ca="1" si="196">IFERROR(INDEX($CK$6:$CK$90,MATCH(ROW()-ROW($CL$5),$CJ$6:$CJ$90,0)),"")</f>
        <v/>
      </c>
      <c r="CM71" s="413" t="str">
        <f t="shared" ref="CM71:CM90" ca="1" si="197">IF(INDEX($AB$3:$AF$156,MATCH(CI71,$AD$3:$AD$156,0),5)="Income",INDEX($AB$3:$AF$156,MATCH(CI71,$AD$3:$AD$156,0),5),"")</f>
        <v/>
      </c>
      <c r="CN71" s="412" t="str">
        <f>IF(OR(CO71="",CO71=0),"",MAX(CN$5:CN70)+1)</f>
        <v/>
      </c>
      <c r="CO71" s="316">
        <f>IFERROR(INDEX($AJ$70:$AJ$81, ROWS($CO$4:CO69)), IFERROR(INDEX($AN$70:$AN$81, ROWS($CO$4:CO69)-ROWS($AJ$70:$AJ$81)), IFERROR(INDEX($AR$70:$AR$81, ROWS($CO$4:CO69)-ROWS($AJ$70:$AJ$81)-ROWS($AN$70:$AN$81)),IFERROR(INDEX($AV$70:$AV$81, ROWS($CO$4:CO69)-ROWS($AJ$70:$AJ$81)-ROWS($AN$70:$AN$81)-ROWS($AR$70:$AR$81)),IFERROR(INDEX($AZ$70:$AZ$81, ROWS($CO$4:CO69)-ROWS($AJ$70:$AJ$81)-ROWS($AN$70:$AN$81)-ROWS($AR$70:$AR$81)-ROWS($AV$70:$AV$81)),IFERROR(INDEX($BD$70:$BD$81, ROWS($CO$4:CO69)-ROWS($AJ$70:$AJ$81)-ROWS($AN$70:$AN$81)-ROWS($AR$70:$AR$81)-ROWS($AV$70:$AV$81)-ROWS($AZ$70:$AZ$81)),IFERROR(INDEX($BH$70:$BH$81, ROWS($CO$4:CO69)-ROWS($AJ$70:$AJ$81)-ROWS($AN$70:$AN$81)-ROWS($AR$70:$AR$81)-ROWS($AV$70:$AV$81)-ROWS($AZ$70:$AZ$81)-ROWS($BD$70:$BD$81)), "")))))))</f>
        <v>0</v>
      </c>
      <c r="CP71" s="316" t="str">
        <f t="shared" ref="CP71:CP90" ca="1" si="198">IFERROR(INDEX($CO$6:$CO$90,MATCH(ROW()-ROW($CP$5),$CN$6:$CN$90,0)),"")</f>
        <v/>
      </c>
      <c r="CQ71" s="316" t="str">
        <f>IF(OR(CR71="",CR71=0),"",MAX(CQ$5:CQ70)+1)</f>
        <v/>
      </c>
      <c r="CR71" s="316">
        <f>IFERROR(INDEX($AK$70:$AK$81, ROWS($CR$4:CR69)), IFERROR(INDEX($AO$70:$AO$81, ROWS($CR$4:CR69)-ROWS($AK$70:$AK$81)), IFERROR(INDEX($AS$70:$AS$81, ROWS($CR$4:CR69)-ROWS($AK$70:$AK$81)-ROWS($AO$70:$AO$81)),IFERROR(INDEX($AW$70:$AW$81, ROWS($CR$4:CR69)-ROWS($AK$70:$AK$81)-ROWS($AO$70:$AO$81)-ROWS($AS$70:$AS$81)),IFERROR(INDEX($BA$70:$BA$81, ROWS($CR$4:CR69)-ROWS($AK$70:$AK$81)-ROWS($AO$70:$AO$81)-ROWS($AS$70:$AS$81)-ROWS($AW$70:$AW$81)),IFERROR(INDEX($BE$70:$BE$81, ROWS($CR$4:CR69)-ROWS($AK$70:$AK$81)-ROWS($AO$70:$AO$81)-ROWS($AS$70:$AS$81)-ROWS($AW$70:$AW$81)-ROWS($BA$70:$BA$81)),IFERROR(INDEX($BI$70:$BI$81, ROWS($CR$4:CR69)-ROWS($AK$70:$AK$81)-ROWS($AO$70:$AO$81)-ROWS($AS$70:$AS$81)-ROWS($AW$70:$AW$81)-ROWS($BA$70:$BA$81)-ROWS($BE$70:$BE$81)), "")))))))</f>
        <v>0</v>
      </c>
      <c r="CS71" s="316" t="str">
        <f t="shared" ref="CS71:CS90" ca="1" si="199">IFERROR(INDEX($CR$6:$CR$90,MATCH(ROW()-ROW($CS$5),$CQ$6:$CQ$90,0)),"")</f>
        <v/>
      </c>
      <c r="CT71" s="413" t="str">
        <f t="shared" ref="CT71:CT90" ca="1" si="200">IF(INDEX($AB$3:$AF$156,MATCH(CP71,$AD$3:$AD$156,0),5)="Income",INDEX($AB$3:$AF$156,MATCH(CP71,$AD$3:$AD$156,0),5),"")</f>
        <v/>
      </c>
      <c r="CU71" s="412" t="str">
        <f>IF(OR(CV71="",CV71=0),"",MAX(CU$5:CU70)+1)</f>
        <v/>
      </c>
      <c r="CV71" s="316" t="str">
        <f>IFERROR(INDEX($AJ$86:$AJ$97, ROWS($CV$4:CV69)), IFERROR(INDEX($AN$86:$AN$97, ROWS($CV$4:CV69)-ROWS($AJ$86:$AJ$97)), ""))</f>
        <v/>
      </c>
      <c r="CW71" s="316" t="str">
        <f t="shared" ref="CW71:CW90" si="201">IFERROR(INDEX($CV$6:$CV$90,MATCH(ROW()-ROW($CW$5),$CU$6:$CU$90,0)),"")</f>
        <v/>
      </c>
      <c r="CX71" s="316" t="str">
        <f>IF(OR(CY71="",CY71=0),"",MAX(CX$5:CX70)+1)</f>
        <v/>
      </c>
      <c r="CY71" s="316" t="str">
        <f>IFERROR(INDEX($AK$86:$AK$97, ROWS($CY$4:CY69)), IFERROR(INDEX($AO$86:$AO$97, ROWS($CY$4:CY69)-ROWS($AK$86:$AK$97)), ""))</f>
        <v/>
      </c>
      <c r="CZ71" s="316" t="str">
        <f t="shared" ref="CZ71:CZ90" si="202">IFERROR(INDEX($CY$6:$CY$90,MATCH(ROW()-ROW($CZ$5),$CX$6:$CX$90,0)),"")</f>
        <v/>
      </c>
      <c r="DA71" s="413" t="str">
        <f t="shared" ref="DA71:DA90" si="203">IF(INDEX($AB$3:$AF$156,MATCH(CW71,$AD$3:$AD$156,0),5)="Income",INDEX($AB$3:$AF$156,MATCH(CW71,$AD$3:$AD$156,0),5),"")</f>
        <v/>
      </c>
      <c r="DC71" s="438">
        <f ca="1">IF(OR(DD71="",DD71=0),"",MAX(DC$65:DC70)+1)</f>
        <v>5</v>
      </c>
      <c r="DD71" s="434" t="str">
        <f t="shared" ca="1" si="166"/>
        <v>Boat Loan</v>
      </c>
      <c r="DE71" s="413">
        <f t="shared" ca="1" si="167"/>
        <v>300</v>
      </c>
      <c r="DF71" s="431" t="str">
        <f ca="1">IF(OR(DG71="",DG71=0),"",MAX(DF$65:DF70)+1)</f>
        <v/>
      </c>
      <c r="DG71" s="412" t="str">
        <f t="shared" ca="1" si="168"/>
        <v/>
      </c>
      <c r="DH71" s="413" t="str">
        <f t="shared" ca="1" si="169"/>
        <v/>
      </c>
      <c r="DI71" s="412" t="str">
        <f t="shared" ca="1" si="170"/>
        <v/>
      </c>
      <c r="DJ71" s="413" t="str">
        <f t="shared" ca="1" si="171"/>
        <v/>
      </c>
      <c r="DK71" s="412" t="str">
        <f t="shared" ca="1" si="172"/>
        <v/>
      </c>
      <c r="DL71" s="413" t="str">
        <f t="shared" ca="1" si="173"/>
        <v/>
      </c>
      <c r="DM71" s="292"/>
      <c r="DN71" s="427" t="str">
        <f ca="1">IF(DI81="","",CONCATENATE(DI81," - ",DJ81))</f>
        <v/>
      </c>
      <c r="DO71" s="428" t="str">
        <f ca="1">IF(DI82="","",CONCATENATE(DI82," - ",DJ82))</f>
        <v/>
      </c>
      <c r="DP71" s="428" t="str">
        <f ca="1">IF(DI83="","",CONCATENATE(DI83," - ",DJ83))</f>
        <v/>
      </c>
      <c r="DQ71" s="427" t="str">
        <f ca="1">IF(DK81="","",CONCATENATE(DK81," - ",DL81))</f>
        <v/>
      </c>
      <c r="DR71" s="428" t="str">
        <f ca="1">IF(DK82="","",CONCATENATE(DK82," - ",DL82))</f>
        <v/>
      </c>
      <c r="DS71" s="429" t="str">
        <f ca="1">IF(DK83="","",CONCATENATE(DK83," - ",DL83))</f>
        <v/>
      </c>
    </row>
    <row r="72" spans="16:123" ht="15.75" thickBot="1" x14ac:dyDescent="0.35">
      <c r="AB72" s="395">
        <f ca="1">IFERROR(MATCH($AB$59,OFFSET(Year!$BD$11:$BD$62,AB71,,1000),0)+AB71,"")</f>
        <v>57</v>
      </c>
      <c r="AC72" s="404" t="str">
        <f ca="1">IFERROR(INDEX(Year!$BG$11:$BG$62,AB72),"")</f>
        <v/>
      </c>
      <c r="AD72" s="405" t="str">
        <f ca="1">IFERROR(INDEX(Year!$BE$11:$BE$62,AB72),"")</f>
        <v/>
      </c>
      <c r="AE72" s="406" t="str">
        <f ca="1">IFERROR(INDEX(Year!$BF$11:$BF$62,AB72),"")</f>
        <v/>
      </c>
      <c r="AF72" s="407" t="str">
        <f ca="1">IFERROR(INDEX(Year!$BD$11:$BD$62,AB72),"")</f>
        <v/>
      </c>
      <c r="AI72" s="304" t="str">
        <f t="shared" ca="1" si="183"/>
        <v/>
      </c>
      <c r="AJ72" s="305" t="str">
        <f t="shared" ca="1" si="174"/>
        <v/>
      </c>
      <c r="AK72" s="306" t="str">
        <f t="shared" ca="1" si="175"/>
        <v/>
      </c>
      <c r="AL72" s="307" t="str">
        <f t="shared" ca="1" si="176"/>
        <v/>
      </c>
      <c r="AM72" s="304" t="str">
        <f t="shared" ca="1" si="184"/>
        <v/>
      </c>
      <c r="AN72" s="305" t="str">
        <f t="shared" ca="1" si="177"/>
        <v/>
      </c>
      <c r="AO72" s="306" t="str">
        <f t="shared" ca="1" si="178"/>
        <v/>
      </c>
      <c r="AP72" s="307" t="str">
        <f t="shared" ca="1" si="179"/>
        <v/>
      </c>
      <c r="AQ72" s="304" t="str">
        <f t="shared" ca="1" si="185"/>
        <v/>
      </c>
      <c r="AR72" s="305" t="str">
        <f t="shared" ca="1" si="180"/>
        <v/>
      </c>
      <c r="AS72" s="306" t="str">
        <f t="shared" ca="1" si="181"/>
        <v/>
      </c>
      <c r="AT72" s="307" t="str">
        <f t="shared" ca="1" si="182"/>
        <v/>
      </c>
      <c r="AU72" s="304"/>
      <c r="AV72" s="305"/>
      <c r="AW72" s="306"/>
      <c r="AX72" s="307"/>
      <c r="AY72" s="304"/>
      <c r="AZ72" s="305"/>
      <c r="BA72" s="306"/>
      <c r="BB72" s="307"/>
      <c r="BC72" s="304"/>
      <c r="BD72" s="305"/>
      <c r="BE72" s="306"/>
      <c r="BF72" s="307"/>
      <c r="BG72" s="304"/>
      <c r="BH72" s="305"/>
      <c r="BI72" s="306"/>
      <c r="BJ72" s="307"/>
      <c r="BL72" s="412" t="str">
        <f ca="1">IF(OR(BM72="",BM72=0),"",MAX(BL$5:BL71)+1)</f>
        <v/>
      </c>
      <c r="BM72" s="316" t="str">
        <f ca="1">IFERROR(INDEX($AJ$6:$AJ$17, ROWS(BM$4:$BM70)), IFERROR(INDEX($AN$6:$AN$17, ROWS(BM$4:$BM70)-ROWS($AJ$6:$AJ$17)), IFERROR(INDEX($AR$6:$AR$17, ROWS(BM$4:$BM70)-ROWS($AJ$6:$AJ$17)-ROWS($AN$6:$AN$17)),IFERROR(INDEX($AV$6:$AV$17, ROWS(BM$4:$BM70)-ROWS($AJ$6:$AJ$17)-ROWS($AN$6:$AN$17)-ROWS($AR$6:$AR$17)),IFERROR(INDEX($AZ$6:$AZ$17, ROWS(BM$4:$BM70)-ROWS($AJ$6:$AJ$17)-ROWS($AN$6:$AN$17)-ROWS($AR$6:$AR$17)-ROWS($AV$6:$AV$17)),IFERROR(INDEX($BD$6:$BD$17, ROWS(BM$4:$BM70)-ROWS($AJ$6:$AJ$17)-ROWS($AN$6:$AN$17)-ROWS($AR$6:$AR$17)-ROWS($AV$6:$AV$17)-ROWS($AZ$6:$AZ$17)),IFERROR(INDEX($BH$6:$BH$17, ROWS(BM$4:$BM70)-ROWS($AJ$6:$AJ$17)-ROWS($AN$6:$AN$17)-ROWS($AR$6:$AR$17)-ROWS($AV$6:$AV$17)-ROWS($AZ$6:$AZ$17)-ROWS($BD$6:$BD$17)), "")))))))</f>
        <v/>
      </c>
      <c r="BN72" s="316" t="str">
        <f t="shared" ca="1" si="186"/>
        <v/>
      </c>
      <c r="BO72" s="316" t="str">
        <f ca="1">IF(OR(BP72="",BP72=0),"",MAX(BO$5:BO71)+1)</f>
        <v/>
      </c>
      <c r="BP72" s="316" t="str">
        <f ca="1">IFERROR(INDEX($AK$6:$AK$17, ROWS($BP$4:BP70)), IFERROR(INDEX($AO$6:$AO$17, ROWS($BP$4:BP70)-ROWS($AK$6:$AK$17)), IFERROR(INDEX($AS$6:$AS$17, ROWS($BP$4:BP70)-ROWS($AK$6:$AK$17)-ROWS($AO$6:$AO$17)),IFERROR(INDEX($AW$6:$AW$17, ROWS($BP$4:BP70)-ROWS($AK$6:$AK$17)-ROWS($AO$6:$AO$17)-ROWS($AS$6:$AS$17)),IFERROR(INDEX($BA$6:$BA$17, ROWS($BP$4:BP70)-ROWS($AK$6:$AK$17)-ROWS($AO$6:$AO$17)-ROWS($AS$6:$AS$17)-ROWS($AW$6:$AW$17)),IFERROR(INDEX($BE$6:$BE$17, ROWS($BP$4:BP70)-ROWS($AK$6:$AK$17)-ROWS($AO$6:$AO$17)-ROWS($AS$6:$AS$17)-ROWS($AW$6:$AW$17)-ROWS($BA$6:$BA$17)),IFERROR(INDEX($BI$6:$BI$17, ROWS($BP$4:BP70)-ROWS($AK$6:$AK$17)-ROWS($AO$6:$AO$17)-ROWS($AS$6:$AS$17)-ROWS($AW$6:$AW$17)-ROWS($BA$6:$BA$17)-ROWS($BE$6:$BE$17)), "")))))))</f>
        <v/>
      </c>
      <c r="BQ72" s="316" t="str">
        <f t="shared" ca="1" si="187"/>
        <v/>
      </c>
      <c r="BR72" s="413" t="str">
        <f t="shared" ca="1" si="188"/>
        <v/>
      </c>
      <c r="BS72" s="412" t="str">
        <f ca="1">IF(OR(BT72="",BT72=0),"",MAX(BS$5:BS71)+1)</f>
        <v/>
      </c>
      <c r="BT72" s="316" t="str">
        <f ca="1">IFERROR(INDEX($AJ$22:$AJ$33, ROWS($BT$4:BT70)), IFERROR(INDEX($AN$22:$AN$33, ROWS($BT$4:BT70)-ROWS($AJ$22:$AJ$33)), IFERROR(INDEX($AR$22:$AR$33, ROWS($BT$4:BT70)-ROWS($AJ$22:$AJ$33)-ROWS($AN$22:$AN$33)),IFERROR(INDEX($AV$22:$AV$33, ROWS($BT$4:BT70)-ROWS($AJ$22:$AJ$33)-ROWS($AN$22:$AN$33)-ROWS($AR$22:$AR$33)),IFERROR(INDEX($AZ$22:$AZ$33, ROWS($BT$4:BT70)-ROWS($AJ$22:$AJ$33)-ROWS($AN$22:$AN$33)-ROWS($AR$22:$AR$33)-ROWS($AV$22:$AV$33)),IFERROR(INDEX($BD$22:$BD$33, ROWS($BT$4:BT70)-ROWS($AJ$22:$AJ$33)-ROWS($AN$22:$AN$33)-ROWS($AR$22:$AR$33)-ROWS($AV$22:$AV$33)-ROWS($AZ$22:$AZ$33)),IFERROR(INDEX($BH$22:$BH$33, ROWS($BT$4:BT70)-ROWS($AJ$22:$AJ$33)-ROWS($AN$22:$AN$33)-ROWS($AR$22:$AR$33)-ROWS($AV$22:$AV$33)-ROWS($AZ$22:$AZ$33)-ROWS($BD$22:$BD$33)), "")))))))</f>
        <v/>
      </c>
      <c r="BU72" s="316" t="str">
        <f t="shared" ca="1" si="189"/>
        <v/>
      </c>
      <c r="BV72" s="316" t="str">
        <f ca="1">IF(OR(BW72="",BW72=0),"",MAX(BV$5:BV71)+1)</f>
        <v/>
      </c>
      <c r="BW72" s="316" t="str">
        <f ca="1">IFERROR(INDEX($AK$22:$AK$33, ROWS($BW$4:BW70)), IFERROR(INDEX($AO$22:$AO$33, ROWS($BW$4:BW70)-ROWS($AK$22:$AK$33)), IFERROR(INDEX($AS$22:$AS$33, ROWS($BW$4:BW70)-ROWS($AK$22:$AK$33)-ROWS($AO$22:$AO$33)),IFERROR(INDEX($AW$22:$AW$33, ROWS($BW$4:BW70)-ROWS($AK$22:$AK$33)-ROWS($AO$22:$AO$33)-ROWS($AS$22:$AS$33)),IFERROR(INDEX($BA$22:$BA$33, ROWS($BW$4:BW70)-ROWS($AK$22:$AK$33)-ROWS($AO$22:$AO$33)-ROWS($AS$22:$AS$33)-ROWS($AW$22:$AW$33)),IFERROR(INDEX($BE$22:$BE$33, ROWS($BW$4:BW70)-ROWS($AK$22:$AK$33)-ROWS($AO$22:$AO$33)-ROWS($AS$22:$AS$33)-ROWS($AW$22:$AW$33)-ROWS($BA$22:$BA$33)),IFERROR(INDEX($BI$22:$BI$33, ROWS($BW$4:BW70)-ROWS($AK$22:$AK$33)-ROWS($AO$22:$AO$33)-ROWS($AS$22:$AS$33)-ROWS($AW$22:$AW$33)-ROWS($BA$22:$BA$33)-ROWS($BE$22:$BE$33)), "")))))))</f>
        <v/>
      </c>
      <c r="BX72" s="316" t="str">
        <f t="shared" ca="1" si="190"/>
        <v/>
      </c>
      <c r="BY72" s="413" t="str">
        <f t="shared" ca="1" si="191"/>
        <v/>
      </c>
      <c r="BZ72" s="412" t="str">
        <f ca="1">IF(OR(CA72="",CA72=0),"",MAX(BZ$5:BZ71)+1)</f>
        <v/>
      </c>
      <c r="CA72" s="316" t="str">
        <f ca="1">IFERROR(INDEX($AJ$38:$AJ$49, ROWS($CA$4:CA70)), IFERROR(INDEX($AN$38:$AN$49, ROWS($CA$4:CA70)-ROWS($AJ$38:$AJ$49)), IFERROR(INDEX($AR$38:$AR$49, ROWS($CA$4:CA70)-ROWS($AJ$38:$AJ$49)-ROWS($AN$38:$AN$49)),IFERROR(INDEX($AV$38:$AV$49, ROWS($CA$4:CA70)-ROWS($AJ$38:$AJ$49)-ROWS($AN$38:$AN$49)-ROWS($AR$38:$AR$49)),IFERROR(INDEX($AZ$38:$AZ$49, ROWS($CA$4:CA70)-ROWS($AJ$38:$AJ$49)-ROWS($AN$38:$AN$49)-ROWS($AR$38:$AR$49)-ROWS($AV$38:$AV$49)),IFERROR(INDEX($BD$38:$BD$49, ROWS($CA$4:CA70)-ROWS($AJ$38:$AJ$49)-ROWS($AN$38:$AN$49)-ROWS($AR$38:$AR$49)-ROWS($AV$38:$AV$49)-ROWS($AZ$38:$AZ$49)),IFERROR(INDEX($BH$38:$BH$49, ROWS($CA$4:CA70)-ROWS($AJ$38:$AJ$49)-ROWS($AN$38:$AN$49)-ROWS($AR$38:$AR$49)-ROWS($AV$38:$AV$49)-ROWS($AZ$38:$AZ$49)-ROWS($BD$38:$BD$49)), "")))))))</f>
        <v/>
      </c>
      <c r="CB72" s="316" t="str">
        <f t="shared" ca="1" si="192"/>
        <v/>
      </c>
      <c r="CC72" s="316" t="str">
        <f ca="1">IF(OR(CD72="",CD72=0),"",MAX(CC$5:CC71)+1)</f>
        <v/>
      </c>
      <c r="CD72" s="316" t="str">
        <f ca="1">IFERROR(INDEX($AK$38:$AK$49, ROWS($CD$4:CD70)), IFERROR(INDEX($AO$38:$AO$49, ROWS($CD$4:CD70)-ROWS($AK$38:$AK$49)), IFERROR(INDEX($AS$38:$AS$49, ROWS($CD$4:CD70)-ROWS($AK$38:$AK$49)-ROWS($AO$38:$AO$49)),IFERROR(INDEX($AW$38:$AW$49, ROWS($CD$4:CD70)-ROWS($AK$38:$AK$49)-ROWS($AO$38:$AO$49)-ROWS($AS$38:$AS$49)),IFERROR(INDEX($BA$38:$BA$49, ROWS($CD$4:CD70)-ROWS($AK$38:$AK$49)-ROWS($AO$38:$AO$49)-ROWS($AS$38:$AS$49)-ROWS($AW$38:$AW$49)),IFERROR(INDEX($BE$38:$BE$49, ROWS($CD$4:CD70)-ROWS($AK$38:$AK$49)-ROWS($AO$38:$AO$49)-ROWS($AS$38:$AS$49)-ROWS($AW$38:$AW$49)-ROWS($BA$38:$BA$49)),IFERROR(INDEX($BI$38:$BI$49, ROWS($CD$4:CD70)-ROWS($AK$38:$AK$49)-ROWS($AO$38:$AO$49)-ROWS($AS$38:$AS$49)-ROWS($AW$38:$AW$49)-ROWS($BA$38:$BA$49)-ROWS($BE$38:$BE$49)), "")))))))</f>
        <v/>
      </c>
      <c r="CE72" s="316" t="str">
        <f t="shared" ca="1" si="193"/>
        <v/>
      </c>
      <c r="CF72" s="413" t="str">
        <f t="shared" ca="1" si="194"/>
        <v/>
      </c>
      <c r="CG72" s="412" t="str">
        <f ca="1">IF(OR(CH72="",CH72=0),"",MAX(CG$5:CG71)+1)</f>
        <v/>
      </c>
      <c r="CH72" s="316" t="str">
        <f ca="1">IFERROR(INDEX($AJ$54:$AJ$65, ROWS($CH$4:CH70)), IFERROR(INDEX($AN$54:$AN$65, ROWS($CH$4:CH70)-ROWS($AJ$54:$AJ$65)), IFERROR(INDEX($AR$54:$AR$65, ROWS($CH$4:CH70)-ROWS($AJ$54:$AJ$65)-ROWS($AN$54:$AN$65)),IFERROR(INDEX($AV$54:$AV$65, ROWS($CH$4:CH70)-ROWS($AJ$54:$AJ$65)-ROWS($AN$54:$AN$65)-ROWS($AR$54:$AR$65)),IFERROR(INDEX($AZ$54:$AZ$65, ROWS($CH$4:CH70)-ROWS($AJ$54:$AJ$65)-ROWS($AN$54:$AN$65)-ROWS($AR$54:$AR$65)-ROWS($AV$54:$AV$65)),IFERROR(INDEX($BD$54:$BD$65, ROWS($CH$4:CH70)-ROWS($AJ$54:$AJ$65)-ROWS($AN$54:$AN$65)-ROWS($AR$54:$AR$65)-ROWS($AV$54:$AV$65)-ROWS($AZ$54:$AZ$65)),IFERROR(INDEX($BH$54:$BH$65, ROWS($CH$4:CH70)-ROWS($AJ$54:$AJ$65)-ROWS($AN$54:$AN$65)-ROWS($AR$54:$AR$65)-ROWS($AV$54:$AV$65)-ROWS($AZ$54:$AZ$65)-ROWS($BD$54:$BD$65)), "")))))))</f>
        <v/>
      </c>
      <c r="CI72" s="316" t="str">
        <f t="shared" ca="1" si="195"/>
        <v/>
      </c>
      <c r="CJ72" s="316" t="str">
        <f ca="1">IF(OR(CK72="",CK72=0),"",MAX(CJ$5:CJ71)+1)</f>
        <v/>
      </c>
      <c r="CK72" s="316" t="str">
        <f ca="1">IFERROR(INDEX($AK$54:$AK$65, ROWS($CK$4:CK70)), IFERROR(INDEX($AO$54:$AO$65, ROWS($CK$4:CK70)-ROWS($AK$54:$AK$65)), IFERROR(INDEX($AS$54:$AS$65, ROWS($CK$4:CK70)-ROWS($AK$54:$AK$65)-ROWS($AO$54:$AO$65)),IFERROR(INDEX($AW$54:$AW$65, ROWS($CK$4:CK70)-ROWS($AK$54:$AK$65)-ROWS($AO$54:$AO$65)-ROWS($AS$54:$AS$65)),IFERROR(INDEX($BA$54:$BA$65, ROWS($CK$4:CK70)-ROWS($AK$54:$AK$65)-ROWS($AO$54:$AO$65)-ROWS($AS$54:$AS$65)-ROWS($AW$54:$AW$65)),IFERROR(INDEX($BE$54:$BE$65, ROWS($CK$4:CK70)-ROWS($AK$54:$AK$65)-ROWS($AO$54:$AO$65)-ROWS($AS$54:$AS$65)-ROWS($AW$54:$AW$65)-ROWS($BA$54:$BA$65)),IFERROR(INDEX($BI$54:$BI$65, ROWS($CK$4:CK70)-ROWS($AK$54:$AK$65)-ROWS($AO$54:$AO$65)-ROWS($AS$54:$AS$65)-ROWS($AW$54:$AW$65)-ROWS($BA$54:$BA$65)-ROWS($BE$54:$BE$65)), "")))))))</f>
        <v/>
      </c>
      <c r="CL72" s="316" t="str">
        <f t="shared" ca="1" si="196"/>
        <v/>
      </c>
      <c r="CM72" s="413" t="str">
        <f t="shared" ca="1" si="197"/>
        <v/>
      </c>
      <c r="CN72" s="412" t="str">
        <f>IF(OR(CO72="",CO72=0),"",MAX(CN$5:CN71)+1)</f>
        <v/>
      </c>
      <c r="CO72" s="316">
        <f>IFERROR(INDEX($AJ$70:$AJ$81, ROWS($CO$4:CO70)), IFERROR(INDEX($AN$70:$AN$81, ROWS($CO$4:CO70)-ROWS($AJ$70:$AJ$81)), IFERROR(INDEX($AR$70:$AR$81, ROWS($CO$4:CO70)-ROWS($AJ$70:$AJ$81)-ROWS($AN$70:$AN$81)),IFERROR(INDEX($AV$70:$AV$81, ROWS($CO$4:CO70)-ROWS($AJ$70:$AJ$81)-ROWS($AN$70:$AN$81)-ROWS($AR$70:$AR$81)),IFERROR(INDEX($AZ$70:$AZ$81, ROWS($CO$4:CO70)-ROWS($AJ$70:$AJ$81)-ROWS($AN$70:$AN$81)-ROWS($AR$70:$AR$81)-ROWS($AV$70:$AV$81)),IFERROR(INDEX($BD$70:$BD$81, ROWS($CO$4:CO70)-ROWS($AJ$70:$AJ$81)-ROWS($AN$70:$AN$81)-ROWS($AR$70:$AR$81)-ROWS($AV$70:$AV$81)-ROWS($AZ$70:$AZ$81)),IFERROR(INDEX($BH$70:$BH$81, ROWS($CO$4:CO70)-ROWS($AJ$70:$AJ$81)-ROWS($AN$70:$AN$81)-ROWS($AR$70:$AR$81)-ROWS($AV$70:$AV$81)-ROWS($AZ$70:$AZ$81)-ROWS($BD$70:$BD$81)), "")))))))</f>
        <v>0</v>
      </c>
      <c r="CP72" s="316" t="str">
        <f t="shared" ca="1" si="198"/>
        <v/>
      </c>
      <c r="CQ72" s="316" t="str">
        <f>IF(OR(CR72="",CR72=0),"",MAX(CQ$5:CQ71)+1)</f>
        <v/>
      </c>
      <c r="CR72" s="316">
        <f>IFERROR(INDEX($AK$70:$AK$81, ROWS($CR$4:CR70)), IFERROR(INDEX($AO$70:$AO$81, ROWS($CR$4:CR70)-ROWS($AK$70:$AK$81)), IFERROR(INDEX($AS$70:$AS$81, ROWS($CR$4:CR70)-ROWS($AK$70:$AK$81)-ROWS($AO$70:$AO$81)),IFERROR(INDEX($AW$70:$AW$81, ROWS($CR$4:CR70)-ROWS($AK$70:$AK$81)-ROWS($AO$70:$AO$81)-ROWS($AS$70:$AS$81)),IFERROR(INDEX($BA$70:$BA$81, ROWS($CR$4:CR70)-ROWS($AK$70:$AK$81)-ROWS($AO$70:$AO$81)-ROWS($AS$70:$AS$81)-ROWS($AW$70:$AW$81)),IFERROR(INDEX($BE$70:$BE$81, ROWS($CR$4:CR70)-ROWS($AK$70:$AK$81)-ROWS($AO$70:$AO$81)-ROWS($AS$70:$AS$81)-ROWS($AW$70:$AW$81)-ROWS($BA$70:$BA$81)),IFERROR(INDEX($BI$70:$BI$81, ROWS($CR$4:CR70)-ROWS($AK$70:$AK$81)-ROWS($AO$70:$AO$81)-ROWS($AS$70:$AS$81)-ROWS($AW$70:$AW$81)-ROWS($BA$70:$BA$81)-ROWS($BE$70:$BE$81)), "")))))))</f>
        <v>0</v>
      </c>
      <c r="CS72" s="316" t="str">
        <f t="shared" ca="1" si="199"/>
        <v/>
      </c>
      <c r="CT72" s="413" t="str">
        <f t="shared" ca="1" si="200"/>
        <v/>
      </c>
      <c r="CU72" s="412" t="str">
        <f>IF(OR(CV72="",CV72=0),"",MAX(CU$5:CU71)+1)</f>
        <v/>
      </c>
      <c r="CV72" s="316" t="str">
        <f>IFERROR(INDEX($AJ$86:$AJ$97, ROWS($CV$4:CV70)), IFERROR(INDEX($AN$86:$AN$97, ROWS($CV$4:CV70)-ROWS($AJ$86:$AJ$97)), ""))</f>
        <v/>
      </c>
      <c r="CW72" s="316" t="str">
        <f t="shared" si="201"/>
        <v/>
      </c>
      <c r="CX72" s="316" t="str">
        <f>IF(OR(CY72="",CY72=0),"",MAX(CX$5:CX71)+1)</f>
        <v/>
      </c>
      <c r="CY72" s="316" t="str">
        <f>IFERROR(INDEX($AK$86:$AK$97, ROWS($CY$4:CY70)), IFERROR(INDEX($AO$86:$AO$97, ROWS($CY$4:CY70)-ROWS($AK$86:$AK$97)), ""))</f>
        <v/>
      </c>
      <c r="CZ72" s="316" t="str">
        <f t="shared" si="202"/>
        <v/>
      </c>
      <c r="DA72" s="413" t="str">
        <f t="shared" si="203"/>
        <v/>
      </c>
      <c r="DC72" s="438" t="str">
        <f ca="1">IF(OR(DD72="",DD72=0),"",MAX(DC$65:DC71)+1)</f>
        <v/>
      </c>
      <c r="DD72" s="434" t="str">
        <f t="shared" ca="1" si="166"/>
        <v/>
      </c>
      <c r="DE72" s="413" t="str">
        <f t="shared" ca="1" si="167"/>
        <v/>
      </c>
      <c r="DF72" s="431" t="str">
        <f ca="1">IF(OR(DG72="",DG72=0),"",MAX(DF$65:DF71)+1)</f>
        <v/>
      </c>
      <c r="DG72" s="412" t="str">
        <f t="shared" ca="1" si="168"/>
        <v/>
      </c>
      <c r="DH72" s="413" t="str">
        <f t="shared" ca="1" si="169"/>
        <v/>
      </c>
      <c r="DI72" s="412" t="str">
        <f t="shared" ca="1" si="170"/>
        <v/>
      </c>
      <c r="DJ72" s="413" t="str">
        <f t="shared" ca="1" si="171"/>
        <v/>
      </c>
      <c r="DK72" s="412" t="str">
        <f t="shared" ca="1" si="172"/>
        <v/>
      </c>
      <c r="DL72" s="413" t="str">
        <f t="shared" ca="1" si="173"/>
        <v/>
      </c>
      <c r="DM72" s="292"/>
      <c r="DN72" s="1192" t="s">
        <v>505</v>
      </c>
      <c r="DO72" s="1193"/>
      <c r="DP72" s="443">
        <f ca="1">IF(DJ66="","",SUM(DJ66:DJ83))</f>
        <v>705</v>
      </c>
      <c r="DQ72" s="1192" t="s">
        <v>506</v>
      </c>
      <c r="DR72" s="1193"/>
      <c r="DS72" s="444">
        <f ca="1">IF(DL66="","",SUM(DL66:DL83))</f>
        <v>400</v>
      </c>
    </row>
    <row r="73" spans="16:123" x14ac:dyDescent="0.3">
      <c r="AB73" s="395">
        <f ca="1">IFERROR(MATCH($AB$59,OFFSET(Year!$BD$11:$BD$62,AB72,,1000),0)+AB72,"")</f>
        <v>58</v>
      </c>
      <c r="AC73" s="404" t="str">
        <f ca="1">IFERROR(INDEX(Year!$BG$11:$BG$62,AB73),"")</f>
        <v/>
      </c>
      <c r="AD73" s="405" t="str">
        <f ca="1">IFERROR(INDEX(Year!$BE$11:$BE$62,AB73),"")</f>
        <v/>
      </c>
      <c r="AE73" s="406" t="str">
        <f ca="1">IFERROR(INDEX(Year!$BF$11:$BF$62,AB73),"")</f>
        <v/>
      </c>
      <c r="AF73" s="407" t="str">
        <f ca="1">IFERROR(INDEX(Year!$BD$11:$BD$62,AB73),"")</f>
        <v/>
      </c>
      <c r="AI73" s="304" t="str">
        <f t="shared" ca="1" si="183"/>
        <v/>
      </c>
      <c r="AJ73" s="305" t="str">
        <f t="shared" ca="1" si="174"/>
        <v/>
      </c>
      <c r="AK73" s="306" t="str">
        <f t="shared" ca="1" si="175"/>
        <v/>
      </c>
      <c r="AL73" s="307" t="str">
        <f t="shared" ca="1" si="176"/>
        <v/>
      </c>
      <c r="AM73" s="304" t="str">
        <f t="shared" ca="1" si="184"/>
        <v/>
      </c>
      <c r="AN73" s="305" t="str">
        <f t="shared" ca="1" si="177"/>
        <v/>
      </c>
      <c r="AO73" s="306" t="str">
        <f t="shared" ca="1" si="178"/>
        <v/>
      </c>
      <c r="AP73" s="307" t="str">
        <f t="shared" ca="1" si="179"/>
        <v/>
      </c>
      <c r="AQ73" s="304" t="str">
        <f t="shared" ca="1" si="185"/>
        <v/>
      </c>
      <c r="AR73" s="305" t="str">
        <f t="shared" ca="1" si="180"/>
        <v/>
      </c>
      <c r="AS73" s="306" t="str">
        <f t="shared" ca="1" si="181"/>
        <v/>
      </c>
      <c r="AT73" s="307" t="str">
        <f t="shared" ca="1" si="182"/>
        <v/>
      </c>
      <c r="AU73" s="304"/>
      <c r="AV73" s="305"/>
      <c r="AW73" s="306"/>
      <c r="AX73" s="307"/>
      <c r="AY73" s="304"/>
      <c r="AZ73" s="305"/>
      <c r="BA73" s="306"/>
      <c r="BB73" s="307"/>
      <c r="BC73" s="304"/>
      <c r="BD73" s="305"/>
      <c r="BE73" s="306"/>
      <c r="BF73" s="307"/>
      <c r="BG73" s="304"/>
      <c r="BH73" s="305"/>
      <c r="BI73" s="306"/>
      <c r="BJ73" s="307"/>
      <c r="BL73" s="412" t="str">
        <f ca="1">IF(OR(BM73="",BM73=0),"",MAX(BL$5:BL72)+1)</f>
        <v/>
      </c>
      <c r="BM73" s="316" t="str">
        <f ca="1">IFERROR(INDEX($AJ$6:$AJ$17, ROWS(BM$4:$BM71)), IFERROR(INDEX($AN$6:$AN$17, ROWS(BM$4:$BM71)-ROWS($AJ$6:$AJ$17)), IFERROR(INDEX($AR$6:$AR$17, ROWS(BM$4:$BM71)-ROWS($AJ$6:$AJ$17)-ROWS($AN$6:$AN$17)),IFERROR(INDEX($AV$6:$AV$17, ROWS(BM$4:$BM71)-ROWS($AJ$6:$AJ$17)-ROWS($AN$6:$AN$17)-ROWS($AR$6:$AR$17)),IFERROR(INDEX($AZ$6:$AZ$17, ROWS(BM$4:$BM71)-ROWS($AJ$6:$AJ$17)-ROWS($AN$6:$AN$17)-ROWS($AR$6:$AR$17)-ROWS($AV$6:$AV$17)),IFERROR(INDEX($BD$6:$BD$17, ROWS(BM$4:$BM71)-ROWS($AJ$6:$AJ$17)-ROWS($AN$6:$AN$17)-ROWS($AR$6:$AR$17)-ROWS($AV$6:$AV$17)-ROWS($AZ$6:$AZ$17)),IFERROR(INDEX($BH$6:$BH$17, ROWS(BM$4:$BM71)-ROWS($AJ$6:$AJ$17)-ROWS($AN$6:$AN$17)-ROWS($AR$6:$AR$17)-ROWS($AV$6:$AV$17)-ROWS($AZ$6:$AZ$17)-ROWS($BD$6:$BD$17)), "")))))))</f>
        <v/>
      </c>
      <c r="BN73" s="316" t="str">
        <f t="shared" ca="1" si="186"/>
        <v/>
      </c>
      <c r="BO73" s="316" t="str">
        <f ca="1">IF(OR(BP73="",BP73=0),"",MAX(BO$5:BO72)+1)</f>
        <v/>
      </c>
      <c r="BP73" s="316" t="str">
        <f ca="1">IFERROR(INDEX($AK$6:$AK$17, ROWS($BP$4:BP71)), IFERROR(INDEX($AO$6:$AO$17, ROWS($BP$4:BP71)-ROWS($AK$6:$AK$17)), IFERROR(INDEX($AS$6:$AS$17, ROWS($BP$4:BP71)-ROWS($AK$6:$AK$17)-ROWS($AO$6:$AO$17)),IFERROR(INDEX($AW$6:$AW$17, ROWS($BP$4:BP71)-ROWS($AK$6:$AK$17)-ROWS($AO$6:$AO$17)-ROWS($AS$6:$AS$17)),IFERROR(INDEX($BA$6:$BA$17, ROWS($BP$4:BP71)-ROWS($AK$6:$AK$17)-ROWS($AO$6:$AO$17)-ROWS($AS$6:$AS$17)-ROWS($AW$6:$AW$17)),IFERROR(INDEX($BE$6:$BE$17, ROWS($BP$4:BP71)-ROWS($AK$6:$AK$17)-ROWS($AO$6:$AO$17)-ROWS($AS$6:$AS$17)-ROWS($AW$6:$AW$17)-ROWS($BA$6:$BA$17)),IFERROR(INDEX($BI$6:$BI$17, ROWS($BP$4:BP71)-ROWS($AK$6:$AK$17)-ROWS($AO$6:$AO$17)-ROWS($AS$6:$AS$17)-ROWS($AW$6:$AW$17)-ROWS($BA$6:$BA$17)-ROWS($BE$6:$BE$17)), "")))))))</f>
        <v/>
      </c>
      <c r="BQ73" s="316" t="str">
        <f t="shared" ca="1" si="187"/>
        <v/>
      </c>
      <c r="BR73" s="413" t="str">
        <f t="shared" ca="1" si="188"/>
        <v/>
      </c>
      <c r="BS73" s="412" t="str">
        <f ca="1">IF(OR(BT73="",BT73=0),"",MAX(BS$5:BS72)+1)</f>
        <v/>
      </c>
      <c r="BT73" s="316" t="str">
        <f ca="1">IFERROR(INDEX($AJ$22:$AJ$33, ROWS($BT$4:BT71)), IFERROR(INDEX($AN$22:$AN$33, ROWS($BT$4:BT71)-ROWS($AJ$22:$AJ$33)), IFERROR(INDEX($AR$22:$AR$33, ROWS($BT$4:BT71)-ROWS($AJ$22:$AJ$33)-ROWS($AN$22:$AN$33)),IFERROR(INDEX($AV$22:$AV$33, ROWS($BT$4:BT71)-ROWS($AJ$22:$AJ$33)-ROWS($AN$22:$AN$33)-ROWS($AR$22:$AR$33)),IFERROR(INDEX($AZ$22:$AZ$33, ROWS($BT$4:BT71)-ROWS($AJ$22:$AJ$33)-ROWS($AN$22:$AN$33)-ROWS($AR$22:$AR$33)-ROWS($AV$22:$AV$33)),IFERROR(INDEX($BD$22:$BD$33, ROWS($BT$4:BT71)-ROWS($AJ$22:$AJ$33)-ROWS($AN$22:$AN$33)-ROWS($AR$22:$AR$33)-ROWS($AV$22:$AV$33)-ROWS($AZ$22:$AZ$33)),IFERROR(INDEX($BH$22:$BH$33, ROWS($BT$4:BT71)-ROWS($AJ$22:$AJ$33)-ROWS($AN$22:$AN$33)-ROWS($AR$22:$AR$33)-ROWS($AV$22:$AV$33)-ROWS($AZ$22:$AZ$33)-ROWS($BD$22:$BD$33)), "")))))))</f>
        <v/>
      </c>
      <c r="BU73" s="316" t="str">
        <f t="shared" ca="1" si="189"/>
        <v/>
      </c>
      <c r="BV73" s="316" t="str">
        <f ca="1">IF(OR(BW73="",BW73=0),"",MAX(BV$5:BV72)+1)</f>
        <v/>
      </c>
      <c r="BW73" s="316" t="str">
        <f ca="1">IFERROR(INDEX($AK$22:$AK$33, ROWS($BW$4:BW71)), IFERROR(INDEX($AO$22:$AO$33, ROWS($BW$4:BW71)-ROWS($AK$22:$AK$33)), IFERROR(INDEX($AS$22:$AS$33, ROWS($BW$4:BW71)-ROWS($AK$22:$AK$33)-ROWS($AO$22:$AO$33)),IFERROR(INDEX($AW$22:$AW$33, ROWS($BW$4:BW71)-ROWS($AK$22:$AK$33)-ROWS($AO$22:$AO$33)-ROWS($AS$22:$AS$33)),IFERROR(INDEX($BA$22:$BA$33, ROWS($BW$4:BW71)-ROWS($AK$22:$AK$33)-ROWS($AO$22:$AO$33)-ROWS($AS$22:$AS$33)-ROWS($AW$22:$AW$33)),IFERROR(INDEX($BE$22:$BE$33, ROWS($BW$4:BW71)-ROWS($AK$22:$AK$33)-ROWS($AO$22:$AO$33)-ROWS($AS$22:$AS$33)-ROWS($AW$22:$AW$33)-ROWS($BA$22:$BA$33)),IFERROR(INDEX($BI$22:$BI$33, ROWS($BW$4:BW71)-ROWS($AK$22:$AK$33)-ROWS($AO$22:$AO$33)-ROWS($AS$22:$AS$33)-ROWS($AW$22:$AW$33)-ROWS($BA$22:$BA$33)-ROWS($BE$22:$BE$33)), "")))))))</f>
        <v/>
      </c>
      <c r="BX73" s="316" t="str">
        <f t="shared" ca="1" si="190"/>
        <v/>
      </c>
      <c r="BY73" s="413" t="str">
        <f t="shared" ca="1" si="191"/>
        <v/>
      </c>
      <c r="BZ73" s="412" t="str">
        <f ca="1">IF(OR(CA73="",CA73=0),"",MAX(BZ$5:BZ72)+1)</f>
        <v/>
      </c>
      <c r="CA73" s="316" t="str">
        <f ca="1">IFERROR(INDEX($AJ$38:$AJ$49, ROWS($CA$4:CA71)), IFERROR(INDEX($AN$38:$AN$49, ROWS($CA$4:CA71)-ROWS($AJ$38:$AJ$49)), IFERROR(INDEX($AR$38:$AR$49, ROWS($CA$4:CA71)-ROWS($AJ$38:$AJ$49)-ROWS($AN$38:$AN$49)),IFERROR(INDEX($AV$38:$AV$49, ROWS($CA$4:CA71)-ROWS($AJ$38:$AJ$49)-ROWS($AN$38:$AN$49)-ROWS($AR$38:$AR$49)),IFERROR(INDEX($AZ$38:$AZ$49, ROWS($CA$4:CA71)-ROWS($AJ$38:$AJ$49)-ROWS($AN$38:$AN$49)-ROWS($AR$38:$AR$49)-ROWS($AV$38:$AV$49)),IFERROR(INDEX($BD$38:$BD$49, ROWS($CA$4:CA71)-ROWS($AJ$38:$AJ$49)-ROWS($AN$38:$AN$49)-ROWS($AR$38:$AR$49)-ROWS($AV$38:$AV$49)-ROWS($AZ$38:$AZ$49)),IFERROR(INDEX($BH$38:$BH$49, ROWS($CA$4:CA71)-ROWS($AJ$38:$AJ$49)-ROWS($AN$38:$AN$49)-ROWS($AR$38:$AR$49)-ROWS($AV$38:$AV$49)-ROWS($AZ$38:$AZ$49)-ROWS($BD$38:$BD$49)), "")))))))</f>
        <v/>
      </c>
      <c r="CB73" s="316" t="str">
        <f t="shared" ca="1" si="192"/>
        <v/>
      </c>
      <c r="CC73" s="316" t="str">
        <f ca="1">IF(OR(CD73="",CD73=0),"",MAX(CC$5:CC72)+1)</f>
        <v/>
      </c>
      <c r="CD73" s="316" t="str">
        <f ca="1">IFERROR(INDEX($AK$38:$AK$49, ROWS($CD$4:CD71)), IFERROR(INDEX($AO$38:$AO$49, ROWS($CD$4:CD71)-ROWS($AK$38:$AK$49)), IFERROR(INDEX($AS$38:$AS$49, ROWS($CD$4:CD71)-ROWS($AK$38:$AK$49)-ROWS($AO$38:$AO$49)),IFERROR(INDEX($AW$38:$AW$49, ROWS($CD$4:CD71)-ROWS($AK$38:$AK$49)-ROWS($AO$38:$AO$49)-ROWS($AS$38:$AS$49)),IFERROR(INDEX($BA$38:$BA$49, ROWS($CD$4:CD71)-ROWS($AK$38:$AK$49)-ROWS($AO$38:$AO$49)-ROWS($AS$38:$AS$49)-ROWS($AW$38:$AW$49)),IFERROR(INDEX($BE$38:$BE$49, ROWS($CD$4:CD71)-ROWS($AK$38:$AK$49)-ROWS($AO$38:$AO$49)-ROWS($AS$38:$AS$49)-ROWS($AW$38:$AW$49)-ROWS($BA$38:$BA$49)),IFERROR(INDEX($BI$38:$BI$49, ROWS($CD$4:CD71)-ROWS($AK$38:$AK$49)-ROWS($AO$38:$AO$49)-ROWS($AS$38:$AS$49)-ROWS($AW$38:$AW$49)-ROWS($BA$38:$BA$49)-ROWS($BE$38:$BE$49)), "")))))))</f>
        <v/>
      </c>
      <c r="CE73" s="316" t="str">
        <f t="shared" ca="1" si="193"/>
        <v/>
      </c>
      <c r="CF73" s="413" t="str">
        <f t="shared" ca="1" si="194"/>
        <v/>
      </c>
      <c r="CG73" s="412" t="str">
        <f ca="1">IF(OR(CH73="",CH73=0),"",MAX(CG$5:CG72)+1)</f>
        <v/>
      </c>
      <c r="CH73" s="316" t="str">
        <f ca="1">IFERROR(INDEX($AJ$54:$AJ$65, ROWS($CH$4:CH71)), IFERROR(INDEX($AN$54:$AN$65, ROWS($CH$4:CH71)-ROWS($AJ$54:$AJ$65)), IFERROR(INDEX($AR$54:$AR$65, ROWS($CH$4:CH71)-ROWS($AJ$54:$AJ$65)-ROWS($AN$54:$AN$65)),IFERROR(INDEX($AV$54:$AV$65, ROWS($CH$4:CH71)-ROWS($AJ$54:$AJ$65)-ROWS($AN$54:$AN$65)-ROWS($AR$54:$AR$65)),IFERROR(INDEX($AZ$54:$AZ$65, ROWS($CH$4:CH71)-ROWS($AJ$54:$AJ$65)-ROWS($AN$54:$AN$65)-ROWS($AR$54:$AR$65)-ROWS($AV$54:$AV$65)),IFERROR(INDEX($BD$54:$BD$65, ROWS($CH$4:CH71)-ROWS($AJ$54:$AJ$65)-ROWS($AN$54:$AN$65)-ROWS($AR$54:$AR$65)-ROWS($AV$54:$AV$65)-ROWS($AZ$54:$AZ$65)),IFERROR(INDEX($BH$54:$BH$65, ROWS($CH$4:CH71)-ROWS($AJ$54:$AJ$65)-ROWS($AN$54:$AN$65)-ROWS($AR$54:$AR$65)-ROWS($AV$54:$AV$65)-ROWS($AZ$54:$AZ$65)-ROWS($BD$54:$BD$65)), "")))))))</f>
        <v/>
      </c>
      <c r="CI73" s="316" t="str">
        <f t="shared" ca="1" si="195"/>
        <v/>
      </c>
      <c r="CJ73" s="316" t="str">
        <f ca="1">IF(OR(CK73="",CK73=0),"",MAX(CJ$5:CJ72)+1)</f>
        <v/>
      </c>
      <c r="CK73" s="316" t="str">
        <f ca="1">IFERROR(INDEX($AK$54:$AK$65, ROWS($CK$4:CK71)), IFERROR(INDEX($AO$54:$AO$65, ROWS($CK$4:CK71)-ROWS($AK$54:$AK$65)), IFERROR(INDEX($AS$54:$AS$65, ROWS($CK$4:CK71)-ROWS($AK$54:$AK$65)-ROWS($AO$54:$AO$65)),IFERROR(INDEX($AW$54:$AW$65, ROWS($CK$4:CK71)-ROWS($AK$54:$AK$65)-ROWS($AO$54:$AO$65)-ROWS($AS$54:$AS$65)),IFERROR(INDEX($BA$54:$BA$65, ROWS($CK$4:CK71)-ROWS($AK$54:$AK$65)-ROWS($AO$54:$AO$65)-ROWS($AS$54:$AS$65)-ROWS($AW$54:$AW$65)),IFERROR(INDEX($BE$54:$BE$65, ROWS($CK$4:CK71)-ROWS($AK$54:$AK$65)-ROWS($AO$54:$AO$65)-ROWS($AS$54:$AS$65)-ROWS($AW$54:$AW$65)-ROWS($BA$54:$BA$65)),IFERROR(INDEX($BI$54:$BI$65, ROWS($CK$4:CK71)-ROWS($AK$54:$AK$65)-ROWS($AO$54:$AO$65)-ROWS($AS$54:$AS$65)-ROWS($AW$54:$AW$65)-ROWS($BA$54:$BA$65)-ROWS($BE$54:$BE$65)), "")))))))</f>
        <v/>
      </c>
      <c r="CL73" s="316" t="str">
        <f t="shared" ca="1" si="196"/>
        <v/>
      </c>
      <c r="CM73" s="413" t="str">
        <f t="shared" ca="1" si="197"/>
        <v/>
      </c>
      <c r="CN73" s="412" t="str">
        <f>IF(OR(CO73="",CO73=0),"",MAX(CN$5:CN72)+1)</f>
        <v/>
      </c>
      <c r="CO73" s="316">
        <f>IFERROR(INDEX($AJ$70:$AJ$81, ROWS($CO$4:CO71)), IFERROR(INDEX($AN$70:$AN$81, ROWS($CO$4:CO71)-ROWS($AJ$70:$AJ$81)), IFERROR(INDEX($AR$70:$AR$81, ROWS($CO$4:CO71)-ROWS($AJ$70:$AJ$81)-ROWS($AN$70:$AN$81)),IFERROR(INDEX($AV$70:$AV$81, ROWS($CO$4:CO71)-ROWS($AJ$70:$AJ$81)-ROWS($AN$70:$AN$81)-ROWS($AR$70:$AR$81)),IFERROR(INDEX($AZ$70:$AZ$81, ROWS($CO$4:CO71)-ROWS($AJ$70:$AJ$81)-ROWS($AN$70:$AN$81)-ROWS($AR$70:$AR$81)-ROWS($AV$70:$AV$81)),IFERROR(INDEX($BD$70:$BD$81, ROWS($CO$4:CO71)-ROWS($AJ$70:$AJ$81)-ROWS($AN$70:$AN$81)-ROWS($AR$70:$AR$81)-ROWS($AV$70:$AV$81)-ROWS($AZ$70:$AZ$81)),IFERROR(INDEX($BH$70:$BH$81, ROWS($CO$4:CO71)-ROWS($AJ$70:$AJ$81)-ROWS($AN$70:$AN$81)-ROWS($AR$70:$AR$81)-ROWS($AV$70:$AV$81)-ROWS($AZ$70:$AZ$81)-ROWS($BD$70:$BD$81)), "")))))))</f>
        <v>0</v>
      </c>
      <c r="CP73" s="316" t="str">
        <f t="shared" ca="1" si="198"/>
        <v/>
      </c>
      <c r="CQ73" s="316" t="str">
        <f>IF(OR(CR73="",CR73=0),"",MAX(CQ$5:CQ72)+1)</f>
        <v/>
      </c>
      <c r="CR73" s="316">
        <f>IFERROR(INDEX($AK$70:$AK$81, ROWS($CR$4:CR71)), IFERROR(INDEX($AO$70:$AO$81, ROWS($CR$4:CR71)-ROWS($AK$70:$AK$81)), IFERROR(INDEX($AS$70:$AS$81, ROWS($CR$4:CR71)-ROWS($AK$70:$AK$81)-ROWS($AO$70:$AO$81)),IFERROR(INDEX($AW$70:$AW$81, ROWS($CR$4:CR71)-ROWS($AK$70:$AK$81)-ROWS($AO$70:$AO$81)-ROWS($AS$70:$AS$81)),IFERROR(INDEX($BA$70:$BA$81, ROWS($CR$4:CR71)-ROWS($AK$70:$AK$81)-ROWS($AO$70:$AO$81)-ROWS($AS$70:$AS$81)-ROWS($AW$70:$AW$81)),IFERROR(INDEX($BE$70:$BE$81, ROWS($CR$4:CR71)-ROWS($AK$70:$AK$81)-ROWS($AO$70:$AO$81)-ROWS($AS$70:$AS$81)-ROWS($AW$70:$AW$81)-ROWS($BA$70:$BA$81)),IFERROR(INDEX($BI$70:$BI$81, ROWS($CR$4:CR71)-ROWS($AK$70:$AK$81)-ROWS($AO$70:$AO$81)-ROWS($AS$70:$AS$81)-ROWS($AW$70:$AW$81)-ROWS($BA$70:$BA$81)-ROWS($BE$70:$BE$81)), "")))))))</f>
        <v>0</v>
      </c>
      <c r="CS73" s="316" t="str">
        <f t="shared" ca="1" si="199"/>
        <v/>
      </c>
      <c r="CT73" s="413" t="str">
        <f t="shared" ca="1" si="200"/>
        <v/>
      </c>
      <c r="CU73" s="412" t="str">
        <f>IF(OR(CV73="",CV73=0),"",MAX(CU$5:CU72)+1)</f>
        <v/>
      </c>
      <c r="CV73" s="316" t="str">
        <f>IFERROR(INDEX($AJ$86:$AJ$97, ROWS($CV$4:CV71)), IFERROR(INDEX($AN$86:$AN$97, ROWS($CV$4:CV71)-ROWS($AJ$86:$AJ$97)), ""))</f>
        <v/>
      </c>
      <c r="CW73" s="316" t="str">
        <f t="shared" si="201"/>
        <v/>
      </c>
      <c r="CX73" s="316" t="str">
        <f>IF(OR(CY73="",CY73=0),"",MAX(CX$5:CX72)+1)</f>
        <v/>
      </c>
      <c r="CY73" s="316" t="str">
        <f>IFERROR(INDEX($AK$86:$AK$97, ROWS($CY$4:CY71)), IFERROR(INDEX($AO$86:$AO$97, ROWS($CY$4:CY71)-ROWS($AK$86:$AK$97)), ""))</f>
        <v/>
      </c>
      <c r="CZ73" s="316" t="str">
        <f t="shared" si="202"/>
        <v/>
      </c>
      <c r="DA73" s="413" t="str">
        <f t="shared" si="203"/>
        <v/>
      </c>
      <c r="DC73" s="438" t="str">
        <f ca="1">IF(OR(DD73="",DD73=0),"",MAX(DC$65:DC72)+1)</f>
        <v/>
      </c>
      <c r="DD73" s="434" t="str">
        <f t="shared" ca="1" si="166"/>
        <v/>
      </c>
      <c r="DE73" s="413" t="str">
        <f t="shared" ca="1" si="167"/>
        <v/>
      </c>
      <c r="DF73" s="431" t="str">
        <f ca="1">IF(OR(DG73="",DG73=0),"",MAX(DF$65:DF72)+1)</f>
        <v/>
      </c>
      <c r="DG73" s="412" t="str">
        <f t="shared" ca="1" si="168"/>
        <v/>
      </c>
      <c r="DH73" s="413" t="str">
        <f t="shared" ca="1" si="169"/>
        <v/>
      </c>
      <c r="DI73" s="412" t="str">
        <f t="shared" ca="1" si="170"/>
        <v/>
      </c>
      <c r="DJ73" s="413" t="str">
        <f t="shared" ca="1" si="171"/>
        <v/>
      </c>
      <c r="DK73" s="412" t="str">
        <f t="shared" ca="1" si="172"/>
        <v/>
      </c>
      <c r="DL73" s="413" t="str">
        <f t="shared" ca="1" si="173"/>
        <v/>
      </c>
      <c r="DM73" s="292"/>
      <c r="DN73" s="292"/>
      <c r="DO73" s="292"/>
      <c r="DP73" s="292"/>
      <c r="DQ73" s="292"/>
      <c r="DR73" s="292"/>
      <c r="DS73" s="292"/>
    </row>
    <row r="74" spans="16:123" x14ac:dyDescent="0.3">
      <c r="AB74" s="395">
        <f ca="1">IFERROR(MATCH($AB$59,OFFSET(Year!$BD$11:$BD$62,AB73,,1000),0)+AB73,"")</f>
        <v>59</v>
      </c>
      <c r="AC74" s="404" t="str">
        <f ca="1">IFERROR(INDEX(Year!$BG$11:$BG$62,AB74),"")</f>
        <v/>
      </c>
      <c r="AD74" s="405" t="str">
        <f ca="1">IFERROR(INDEX(Year!$BE$11:$BE$62,AB74),"")</f>
        <v/>
      </c>
      <c r="AE74" s="406" t="str">
        <f ca="1">IFERROR(INDEX(Year!$BF$11:$BF$62,AB74),"")</f>
        <v/>
      </c>
      <c r="AF74" s="407" t="str">
        <f ca="1">IFERROR(INDEX(Year!$BD$11:$BD$62,AB74),"")</f>
        <v/>
      </c>
      <c r="AI74" s="304" t="str">
        <f t="shared" ca="1" si="183"/>
        <v/>
      </c>
      <c r="AJ74" s="305" t="str">
        <f t="shared" ca="1" si="174"/>
        <v/>
      </c>
      <c r="AK74" s="306" t="str">
        <f t="shared" ca="1" si="175"/>
        <v/>
      </c>
      <c r="AL74" s="307" t="str">
        <f t="shared" ca="1" si="176"/>
        <v/>
      </c>
      <c r="AM74" s="304" t="str">
        <f t="shared" ca="1" si="184"/>
        <v/>
      </c>
      <c r="AN74" s="305" t="str">
        <f t="shared" ca="1" si="177"/>
        <v/>
      </c>
      <c r="AO74" s="306" t="str">
        <f t="shared" ca="1" si="178"/>
        <v/>
      </c>
      <c r="AP74" s="307" t="str">
        <f t="shared" ca="1" si="179"/>
        <v/>
      </c>
      <c r="AQ74" s="304" t="str">
        <f t="shared" ca="1" si="185"/>
        <v/>
      </c>
      <c r="AR74" s="305" t="str">
        <f t="shared" ca="1" si="180"/>
        <v/>
      </c>
      <c r="AS74" s="306" t="str">
        <f t="shared" ca="1" si="181"/>
        <v/>
      </c>
      <c r="AT74" s="307" t="str">
        <f t="shared" ca="1" si="182"/>
        <v/>
      </c>
      <c r="AU74" s="304"/>
      <c r="AV74" s="305"/>
      <c r="AW74" s="306"/>
      <c r="AX74" s="307"/>
      <c r="AY74" s="304"/>
      <c r="AZ74" s="305"/>
      <c r="BA74" s="306"/>
      <c r="BB74" s="307"/>
      <c r="BC74" s="304"/>
      <c r="BD74" s="305"/>
      <c r="BE74" s="306"/>
      <c r="BF74" s="307"/>
      <c r="BG74" s="304"/>
      <c r="BH74" s="305"/>
      <c r="BI74" s="306"/>
      <c r="BJ74" s="307"/>
      <c r="BL74" s="412" t="str">
        <f ca="1">IF(OR(BM74="",BM74=0),"",MAX(BL$5:BL73)+1)</f>
        <v/>
      </c>
      <c r="BM74" s="316" t="str">
        <f ca="1">IFERROR(INDEX($AJ$6:$AJ$17, ROWS(BM$4:$BM72)), IFERROR(INDEX($AN$6:$AN$17, ROWS(BM$4:$BM72)-ROWS($AJ$6:$AJ$17)), IFERROR(INDEX($AR$6:$AR$17, ROWS(BM$4:$BM72)-ROWS($AJ$6:$AJ$17)-ROWS($AN$6:$AN$17)),IFERROR(INDEX($AV$6:$AV$17, ROWS(BM$4:$BM72)-ROWS($AJ$6:$AJ$17)-ROWS($AN$6:$AN$17)-ROWS($AR$6:$AR$17)),IFERROR(INDEX($AZ$6:$AZ$17, ROWS(BM$4:$BM72)-ROWS($AJ$6:$AJ$17)-ROWS($AN$6:$AN$17)-ROWS($AR$6:$AR$17)-ROWS($AV$6:$AV$17)),IFERROR(INDEX($BD$6:$BD$17, ROWS(BM$4:$BM72)-ROWS($AJ$6:$AJ$17)-ROWS($AN$6:$AN$17)-ROWS($AR$6:$AR$17)-ROWS($AV$6:$AV$17)-ROWS($AZ$6:$AZ$17)),IFERROR(INDEX($BH$6:$BH$17, ROWS(BM$4:$BM72)-ROWS($AJ$6:$AJ$17)-ROWS($AN$6:$AN$17)-ROWS($AR$6:$AR$17)-ROWS($AV$6:$AV$17)-ROWS($AZ$6:$AZ$17)-ROWS($BD$6:$BD$17)), "")))))))</f>
        <v/>
      </c>
      <c r="BN74" s="316" t="str">
        <f t="shared" ca="1" si="186"/>
        <v/>
      </c>
      <c r="BO74" s="316" t="str">
        <f ca="1">IF(OR(BP74="",BP74=0),"",MAX(BO$5:BO73)+1)</f>
        <v/>
      </c>
      <c r="BP74" s="316" t="str">
        <f ca="1">IFERROR(INDEX($AK$6:$AK$17, ROWS($BP$4:BP72)), IFERROR(INDEX($AO$6:$AO$17, ROWS($BP$4:BP72)-ROWS($AK$6:$AK$17)), IFERROR(INDEX($AS$6:$AS$17, ROWS($BP$4:BP72)-ROWS($AK$6:$AK$17)-ROWS($AO$6:$AO$17)),IFERROR(INDEX($AW$6:$AW$17, ROWS($BP$4:BP72)-ROWS($AK$6:$AK$17)-ROWS($AO$6:$AO$17)-ROWS($AS$6:$AS$17)),IFERROR(INDEX($BA$6:$BA$17, ROWS($BP$4:BP72)-ROWS($AK$6:$AK$17)-ROWS($AO$6:$AO$17)-ROWS($AS$6:$AS$17)-ROWS($AW$6:$AW$17)),IFERROR(INDEX($BE$6:$BE$17, ROWS($BP$4:BP72)-ROWS($AK$6:$AK$17)-ROWS($AO$6:$AO$17)-ROWS($AS$6:$AS$17)-ROWS($AW$6:$AW$17)-ROWS($BA$6:$BA$17)),IFERROR(INDEX($BI$6:$BI$17, ROWS($BP$4:BP72)-ROWS($AK$6:$AK$17)-ROWS($AO$6:$AO$17)-ROWS($AS$6:$AS$17)-ROWS($AW$6:$AW$17)-ROWS($BA$6:$BA$17)-ROWS($BE$6:$BE$17)), "")))))))</f>
        <v/>
      </c>
      <c r="BQ74" s="316" t="str">
        <f t="shared" ca="1" si="187"/>
        <v/>
      </c>
      <c r="BR74" s="413" t="str">
        <f t="shared" ca="1" si="188"/>
        <v/>
      </c>
      <c r="BS74" s="412" t="str">
        <f ca="1">IF(OR(BT74="",BT74=0),"",MAX(BS$5:BS73)+1)</f>
        <v/>
      </c>
      <c r="BT74" s="316" t="str">
        <f ca="1">IFERROR(INDEX($AJ$22:$AJ$33, ROWS($BT$4:BT72)), IFERROR(INDEX($AN$22:$AN$33, ROWS($BT$4:BT72)-ROWS($AJ$22:$AJ$33)), IFERROR(INDEX($AR$22:$AR$33, ROWS($BT$4:BT72)-ROWS($AJ$22:$AJ$33)-ROWS($AN$22:$AN$33)),IFERROR(INDEX($AV$22:$AV$33, ROWS($BT$4:BT72)-ROWS($AJ$22:$AJ$33)-ROWS($AN$22:$AN$33)-ROWS($AR$22:$AR$33)),IFERROR(INDEX($AZ$22:$AZ$33, ROWS($BT$4:BT72)-ROWS($AJ$22:$AJ$33)-ROWS($AN$22:$AN$33)-ROWS($AR$22:$AR$33)-ROWS($AV$22:$AV$33)),IFERROR(INDEX($BD$22:$BD$33, ROWS($BT$4:BT72)-ROWS($AJ$22:$AJ$33)-ROWS($AN$22:$AN$33)-ROWS($AR$22:$AR$33)-ROWS($AV$22:$AV$33)-ROWS($AZ$22:$AZ$33)),IFERROR(INDEX($BH$22:$BH$33, ROWS($BT$4:BT72)-ROWS($AJ$22:$AJ$33)-ROWS($AN$22:$AN$33)-ROWS($AR$22:$AR$33)-ROWS($AV$22:$AV$33)-ROWS($AZ$22:$AZ$33)-ROWS($BD$22:$BD$33)), "")))))))</f>
        <v/>
      </c>
      <c r="BU74" s="316" t="str">
        <f t="shared" ca="1" si="189"/>
        <v/>
      </c>
      <c r="BV74" s="316" t="str">
        <f ca="1">IF(OR(BW74="",BW74=0),"",MAX(BV$5:BV73)+1)</f>
        <v/>
      </c>
      <c r="BW74" s="316" t="str">
        <f ca="1">IFERROR(INDEX($AK$22:$AK$33, ROWS($BW$4:BW72)), IFERROR(INDEX($AO$22:$AO$33, ROWS($BW$4:BW72)-ROWS($AK$22:$AK$33)), IFERROR(INDEX($AS$22:$AS$33, ROWS($BW$4:BW72)-ROWS($AK$22:$AK$33)-ROWS($AO$22:$AO$33)),IFERROR(INDEX($AW$22:$AW$33, ROWS($BW$4:BW72)-ROWS($AK$22:$AK$33)-ROWS($AO$22:$AO$33)-ROWS($AS$22:$AS$33)),IFERROR(INDEX($BA$22:$BA$33, ROWS($BW$4:BW72)-ROWS($AK$22:$AK$33)-ROWS($AO$22:$AO$33)-ROWS($AS$22:$AS$33)-ROWS($AW$22:$AW$33)),IFERROR(INDEX($BE$22:$BE$33, ROWS($BW$4:BW72)-ROWS($AK$22:$AK$33)-ROWS($AO$22:$AO$33)-ROWS($AS$22:$AS$33)-ROWS($AW$22:$AW$33)-ROWS($BA$22:$BA$33)),IFERROR(INDEX($BI$22:$BI$33, ROWS($BW$4:BW72)-ROWS($AK$22:$AK$33)-ROWS($AO$22:$AO$33)-ROWS($AS$22:$AS$33)-ROWS($AW$22:$AW$33)-ROWS($BA$22:$BA$33)-ROWS($BE$22:$BE$33)), "")))))))</f>
        <v/>
      </c>
      <c r="BX74" s="316" t="str">
        <f t="shared" ca="1" si="190"/>
        <v/>
      </c>
      <c r="BY74" s="413" t="str">
        <f t="shared" ca="1" si="191"/>
        <v/>
      </c>
      <c r="BZ74" s="412" t="str">
        <f ca="1">IF(OR(CA74="",CA74=0),"",MAX(BZ$5:BZ73)+1)</f>
        <v/>
      </c>
      <c r="CA74" s="316" t="str">
        <f ca="1">IFERROR(INDEX($AJ$38:$AJ$49, ROWS($CA$4:CA72)), IFERROR(INDEX($AN$38:$AN$49, ROWS($CA$4:CA72)-ROWS($AJ$38:$AJ$49)), IFERROR(INDEX($AR$38:$AR$49, ROWS($CA$4:CA72)-ROWS($AJ$38:$AJ$49)-ROWS($AN$38:$AN$49)),IFERROR(INDEX($AV$38:$AV$49, ROWS($CA$4:CA72)-ROWS($AJ$38:$AJ$49)-ROWS($AN$38:$AN$49)-ROWS($AR$38:$AR$49)),IFERROR(INDEX($AZ$38:$AZ$49, ROWS($CA$4:CA72)-ROWS($AJ$38:$AJ$49)-ROWS($AN$38:$AN$49)-ROWS($AR$38:$AR$49)-ROWS($AV$38:$AV$49)),IFERROR(INDEX($BD$38:$BD$49, ROWS($CA$4:CA72)-ROWS($AJ$38:$AJ$49)-ROWS($AN$38:$AN$49)-ROWS($AR$38:$AR$49)-ROWS($AV$38:$AV$49)-ROWS($AZ$38:$AZ$49)),IFERROR(INDEX($BH$38:$BH$49, ROWS($CA$4:CA72)-ROWS($AJ$38:$AJ$49)-ROWS($AN$38:$AN$49)-ROWS($AR$38:$AR$49)-ROWS($AV$38:$AV$49)-ROWS($AZ$38:$AZ$49)-ROWS($BD$38:$BD$49)), "")))))))</f>
        <v/>
      </c>
      <c r="CB74" s="316" t="str">
        <f t="shared" ca="1" si="192"/>
        <v/>
      </c>
      <c r="CC74" s="316" t="str">
        <f ca="1">IF(OR(CD74="",CD74=0),"",MAX(CC$5:CC73)+1)</f>
        <v/>
      </c>
      <c r="CD74" s="316" t="str">
        <f ca="1">IFERROR(INDEX($AK$38:$AK$49, ROWS($CD$4:CD72)), IFERROR(INDEX($AO$38:$AO$49, ROWS($CD$4:CD72)-ROWS($AK$38:$AK$49)), IFERROR(INDEX($AS$38:$AS$49, ROWS($CD$4:CD72)-ROWS($AK$38:$AK$49)-ROWS($AO$38:$AO$49)),IFERROR(INDEX($AW$38:$AW$49, ROWS($CD$4:CD72)-ROWS($AK$38:$AK$49)-ROWS($AO$38:$AO$49)-ROWS($AS$38:$AS$49)),IFERROR(INDEX($BA$38:$BA$49, ROWS($CD$4:CD72)-ROWS($AK$38:$AK$49)-ROWS($AO$38:$AO$49)-ROWS($AS$38:$AS$49)-ROWS($AW$38:$AW$49)),IFERROR(INDEX($BE$38:$BE$49, ROWS($CD$4:CD72)-ROWS($AK$38:$AK$49)-ROWS($AO$38:$AO$49)-ROWS($AS$38:$AS$49)-ROWS($AW$38:$AW$49)-ROWS($BA$38:$BA$49)),IFERROR(INDEX($BI$38:$BI$49, ROWS($CD$4:CD72)-ROWS($AK$38:$AK$49)-ROWS($AO$38:$AO$49)-ROWS($AS$38:$AS$49)-ROWS($AW$38:$AW$49)-ROWS($BA$38:$BA$49)-ROWS($BE$38:$BE$49)), "")))))))</f>
        <v/>
      </c>
      <c r="CE74" s="316" t="str">
        <f t="shared" ca="1" si="193"/>
        <v/>
      </c>
      <c r="CF74" s="413" t="str">
        <f t="shared" ca="1" si="194"/>
        <v/>
      </c>
      <c r="CG74" s="412" t="str">
        <f ca="1">IF(OR(CH74="",CH74=0),"",MAX(CG$5:CG73)+1)</f>
        <v/>
      </c>
      <c r="CH74" s="316" t="str">
        <f ca="1">IFERROR(INDEX($AJ$54:$AJ$65, ROWS($CH$4:CH72)), IFERROR(INDEX($AN$54:$AN$65, ROWS($CH$4:CH72)-ROWS($AJ$54:$AJ$65)), IFERROR(INDEX($AR$54:$AR$65, ROWS($CH$4:CH72)-ROWS($AJ$54:$AJ$65)-ROWS($AN$54:$AN$65)),IFERROR(INDEX($AV$54:$AV$65, ROWS($CH$4:CH72)-ROWS($AJ$54:$AJ$65)-ROWS($AN$54:$AN$65)-ROWS($AR$54:$AR$65)),IFERROR(INDEX($AZ$54:$AZ$65, ROWS($CH$4:CH72)-ROWS($AJ$54:$AJ$65)-ROWS($AN$54:$AN$65)-ROWS($AR$54:$AR$65)-ROWS($AV$54:$AV$65)),IFERROR(INDEX($BD$54:$BD$65, ROWS($CH$4:CH72)-ROWS($AJ$54:$AJ$65)-ROWS($AN$54:$AN$65)-ROWS($AR$54:$AR$65)-ROWS($AV$54:$AV$65)-ROWS($AZ$54:$AZ$65)),IFERROR(INDEX($BH$54:$BH$65, ROWS($CH$4:CH72)-ROWS($AJ$54:$AJ$65)-ROWS($AN$54:$AN$65)-ROWS($AR$54:$AR$65)-ROWS($AV$54:$AV$65)-ROWS($AZ$54:$AZ$65)-ROWS($BD$54:$BD$65)), "")))))))</f>
        <v/>
      </c>
      <c r="CI74" s="316" t="str">
        <f t="shared" ca="1" si="195"/>
        <v/>
      </c>
      <c r="CJ74" s="316" t="str">
        <f ca="1">IF(OR(CK74="",CK74=0),"",MAX(CJ$5:CJ73)+1)</f>
        <v/>
      </c>
      <c r="CK74" s="316" t="str">
        <f ca="1">IFERROR(INDEX($AK$54:$AK$65, ROWS($CK$4:CK72)), IFERROR(INDEX($AO$54:$AO$65, ROWS($CK$4:CK72)-ROWS($AK$54:$AK$65)), IFERROR(INDEX($AS$54:$AS$65, ROWS($CK$4:CK72)-ROWS($AK$54:$AK$65)-ROWS($AO$54:$AO$65)),IFERROR(INDEX($AW$54:$AW$65, ROWS($CK$4:CK72)-ROWS($AK$54:$AK$65)-ROWS($AO$54:$AO$65)-ROWS($AS$54:$AS$65)),IFERROR(INDEX($BA$54:$BA$65, ROWS($CK$4:CK72)-ROWS($AK$54:$AK$65)-ROWS($AO$54:$AO$65)-ROWS($AS$54:$AS$65)-ROWS($AW$54:$AW$65)),IFERROR(INDEX($BE$54:$BE$65, ROWS($CK$4:CK72)-ROWS($AK$54:$AK$65)-ROWS($AO$54:$AO$65)-ROWS($AS$54:$AS$65)-ROWS($AW$54:$AW$65)-ROWS($BA$54:$BA$65)),IFERROR(INDEX($BI$54:$BI$65, ROWS($CK$4:CK72)-ROWS($AK$54:$AK$65)-ROWS($AO$54:$AO$65)-ROWS($AS$54:$AS$65)-ROWS($AW$54:$AW$65)-ROWS($BA$54:$BA$65)-ROWS($BE$54:$BE$65)), "")))))))</f>
        <v/>
      </c>
      <c r="CL74" s="316" t="str">
        <f t="shared" ca="1" si="196"/>
        <v/>
      </c>
      <c r="CM74" s="413" t="str">
        <f t="shared" ca="1" si="197"/>
        <v/>
      </c>
      <c r="CN74" s="412" t="str">
        <f>IF(OR(CO74="",CO74=0),"",MAX(CN$5:CN73)+1)</f>
        <v/>
      </c>
      <c r="CO74" s="316">
        <f>IFERROR(INDEX($AJ$70:$AJ$81, ROWS($CO$4:CO72)), IFERROR(INDEX($AN$70:$AN$81, ROWS($CO$4:CO72)-ROWS($AJ$70:$AJ$81)), IFERROR(INDEX($AR$70:$AR$81, ROWS($CO$4:CO72)-ROWS($AJ$70:$AJ$81)-ROWS($AN$70:$AN$81)),IFERROR(INDEX($AV$70:$AV$81, ROWS($CO$4:CO72)-ROWS($AJ$70:$AJ$81)-ROWS($AN$70:$AN$81)-ROWS($AR$70:$AR$81)),IFERROR(INDEX($AZ$70:$AZ$81, ROWS($CO$4:CO72)-ROWS($AJ$70:$AJ$81)-ROWS($AN$70:$AN$81)-ROWS($AR$70:$AR$81)-ROWS($AV$70:$AV$81)),IFERROR(INDEX($BD$70:$BD$81, ROWS($CO$4:CO72)-ROWS($AJ$70:$AJ$81)-ROWS($AN$70:$AN$81)-ROWS($AR$70:$AR$81)-ROWS($AV$70:$AV$81)-ROWS($AZ$70:$AZ$81)),IFERROR(INDEX($BH$70:$BH$81, ROWS($CO$4:CO72)-ROWS($AJ$70:$AJ$81)-ROWS($AN$70:$AN$81)-ROWS($AR$70:$AR$81)-ROWS($AV$70:$AV$81)-ROWS($AZ$70:$AZ$81)-ROWS($BD$70:$BD$81)), "")))))))</f>
        <v>0</v>
      </c>
      <c r="CP74" s="316" t="str">
        <f t="shared" ca="1" si="198"/>
        <v/>
      </c>
      <c r="CQ74" s="316" t="str">
        <f>IF(OR(CR74="",CR74=0),"",MAX(CQ$5:CQ73)+1)</f>
        <v/>
      </c>
      <c r="CR74" s="316">
        <f>IFERROR(INDEX($AK$70:$AK$81, ROWS($CR$4:CR72)), IFERROR(INDEX($AO$70:$AO$81, ROWS($CR$4:CR72)-ROWS($AK$70:$AK$81)), IFERROR(INDEX($AS$70:$AS$81, ROWS($CR$4:CR72)-ROWS($AK$70:$AK$81)-ROWS($AO$70:$AO$81)),IFERROR(INDEX($AW$70:$AW$81, ROWS($CR$4:CR72)-ROWS($AK$70:$AK$81)-ROWS($AO$70:$AO$81)-ROWS($AS$70:$AS$81)),IFERROR(INDEX($BA$70:$BA$81, ROWS($CR$4:CR72)-ROWS($AK$70:$AK$81)-ROWS($AO$70:$AO$81)-ROWS($AS$70:$AS$81)-ROWS($AW$70:$AW$81)),IFERROR(INDEX($BE$70:$BE$81, ROWS($CR$4:CR72)-ROWS($AK$70:$AK$81)-ROWS($AO$70:$AO$81)-ROWS($AS$70:$AS$81)-ROWS($AW$70:$AW$81)-ROWS($BA$70:$BA$81)),IFERROR(INDEX($BI$70:$BI$81, ROWS($CR$4:CR72)-ROWS($AK$70:$AK$81)-ROWS($AO$70:$AO$81)-ROWS($AS$70:$AS$81)-ROWS($AW$70:$AW$81)-ROWS($BA$70:$BA$81)-ROWS($BE$70:$BE$81)), "")))))))</f>
        <v>0</v>
      </c>
      <c r="CS74" s="316" t="str">
        <f t="shared" ca="1" si="199"/>
        <v/>
      </c>
      <c r="CT74" s="413" t="str">
        <f t="shared" ca="1" si="200"/>
        <v/>
      </c>
      <c r="CU74" s="412" t="str">
        <f>IF(OR(CV74="",CV74=0),"",MAX(CU$5:CU73)+1)</f>
        <v/>
      </c>
      <c r="CV74" s="316" t="str">
        <f>IFERROR(INDEX($AJ$86:$AJ$97, ROWS($CV$4:CV72)), IFERROR(INDEX($AN$86:$AN$97, ROWS($CV$4:CV72)-ROWS($AJ$86:$AJ$97)), ""))</f>
        <v/>
      </c>
      <c r="CW74" s="316" t="str">
        <f t="shared" si="201"/>
        <v/>
      </c>
      <c r="CX74" s="316" t="str">
        <f>IF(OR(CY74="",CY74=0),"",MAX(CX$5:CX73)+1)</f>
        <v/>
      </c>
      <c r="CY74" s="316" t="str">
        <f>IFERROR(INDEX($AK$86:$AK$97, ROWS($CY$4:CY72)), IFERROR(INDEX($AO$86:$AO$97, ROWS($CY$4:CY72)-ROWS($AK$86:$AK$97)), ""))</f>
        <v/>
      </c>
      <c r="CZ74" s="316" t="str">
        <f t="shared" si="202"/>
        <v/>
      </c>
      <c r="DA74" s="413" t="str">
        <f t="shared" si="203"/>
        <v/>
      </c>
      <c r="DC74" s="438" t="str">
        <f ca="1">IF(OR(DD74="",DD74=0),"",MAX(DC$65:DC73)+1)</f>
        <v/>
      </c>
      <c r="DD74" s="434" t="str">
        <f t="shared" ca="1" si="166"/>
        <v/>
      </c>
      <c r="DE74" s="413" t="str">
        <f t="shared" ca="1" si="167"/>
        <v/>
      </c>
      <c r="DF74" s="431" t="str">
        <f ca="1">IF(OR(DG74="",DG74=0),"",MAX(DF$65:DF73)+1)</f>
        <v/>
      </c>
      <c r="DG74" s="412" t="str">
        <f t="shared" ca="1" si="168"/>
        <v/>
      </c>
      <c r="DH74" s="413" t="str">
        <f t="shared" ca="1" si="169"/>
        <v/>
      </c>
      <c r="DI74" s="412" t="str">
        <f t="shared" ca="1" si="170"/>
        <v/>
      </c>
      <c r="DJ74" s="413" t="str">
        <f t="shared" ca="1" si="171"/>
        <v/>
      </c>
      <c r="DK74" s="412" t="str">
        <f t="shared" ca="1" si="172"/>
        <v/>
      </c>
      <c r="DL74" s="413" t="str">
        <f t="shared" ca="1" si="173"/>
        <v/>
      </c>
      <c r="DM74" s="292"/>
      <c r="DN74" s="292"/>
      <c r="DO74" s="292"/>
      <c r="DP74" s="292"/>
      <c r="DQ74" s="292"/>
      <c r="DR74" s="292"/>
      <c r="DS74" s="292"/>
    </row>
    <row r="75" spans="16:123" x14ac:dyDescent="0.3">
      <c r="AB75" s="395">
        <f ca="1">IFERROR(MATCH($AB$59,OFFSET(Year!$BD$11:$BD$62,AB74,,1000),0)+AB74,"")</f>
        <v>60</v>
      </c>
      <c r="AC75" s="404" t="str">
        <f ca="1">IFERROR(INDEX(Year!$BG$11:$BG$62,AB75),"")</f>
        <v/>
      </c>
      <c r="AD75" s="405" t="str">
        <f ca="1">IFERROR(INDEX(Year!$BE$11:$BE$62,AB75),"")</f>
        <v/>
      </c>
      <c r="AE75" s="406" t="str">
        <f ca="1">IFERROR(INDEX(Year!$BF$11:$BF$62,AB75),"")</f>
        <v/>
      </c>
      <c r="AF75" s="407" t="str">
        <f ca="1">IFERROR(INDEX(Year!$BD$11:$BD$62,AB75),"")</f>
        <v/>
      </c>
      <c r="AI75" s="304" t="str">
        <f t="shared" ca="1" si="183"/>
        <v/>
      </c>
      <c r="AJ75" s="305" t="str">
        <f t="shared" ca="1" si="174"/>
        <v/>
      </c>
      <c r="AK75" s="306" t="str">
        <f t="shared" ca="1" si="175"/>
        <v/>
      </c>
      <c r="AL75" s="307" t="str">
        <f t="shared" ca="1" si="176"/>
        <v/>
      </c>
      <c r="AM75" s="304" t="str">
        <f t="shared" ca="1" si="184"/>
        <v/>
      </c>
      <c r="AN75" s="305" t="str">
        <f t="shared" ca="1" si="177"/>
        <v/>
      </c>
      <c r="AO75" s="306" t="str">
        <f t="shared" ca="1" si="178"/>
        <v/>
      </c>
      <c r="AP75" s="307" t="str">
        <f t="shared" ca="1" si="179"/>
        <v/>
      </c>
      <c r="AQ75" s="304" t="str">
        <f t="shared" ca="1" si="185"/>
        <v/>
      </c>
      <c r="AR75" s="305" t="str">
        <f t="shared" ca="1" si="180"/>
        <v/>
      </c>
      <c r="AS75" s="306" t="str">
        <f t="shared" ca="1" si="181"/>
        <v/>
      </c>
      <c r="AT75" s="307" t="str">
        <f t="shared" ca="1" si="182"/>
        <v/>
      </c>
      <c r="AU75" s="304"/>
      <c r="AV75" s="305"/>
      <c r="AW75" s="306"/>
      <c r="AX75" s="307"/>
      <c r="AY75" s="304"/>
      <c r="AZ75" s="305"/>
      <c r="BA75" s="306"/>
      <c r="BB75" s="307"/>
      <c r="BC75" s="304"/>
      <c r="BD75" s="305"/>
      <c r="BE75" s="306"/>
      <c r="BF75" s="307"/>
      <c r="BG75" s="304"/>
      <c r="BH75" s="305"/>
      <c r="BI75" s="306"/>
      <c r="BJ75" s="307"/>
      <c r="BL75" s="412" t="str">
        <f ca="1">IF(OR(BM75="",BM75=0),"",MAX(BL$5:BL74)+1)</f>
        <v/>
      </c>
      <c r="BM75" s="316" t="str">
        <f ca="1">IFERROR(INDEX($AJ$6:$AJ$17, ROWS(BM$4:$BM73)), IFERROR(INDEX($AN$6:$AN$17, ROWS(BM$4:$BM73)-ROWS($AJ$6:$AJ$17)), IFERROR(INDEX($AR$6:$AR$17, ROWS(BM$4:$BM73)-ROWS($AJ$6:$AJ$17)-ROWS($AN$6:$AN$17)),IFERROR(INDEX($AV$6:$AV$17, ROWS(BM$4:$BM73)-ROWS($AJ$6:$AJ$17)-ROWS($AN$6:$AN$17)-ROWS($AR$6:$AR$17)),IFERROR(INDEX($AZ$6:$AZ$17, ROWS(BM$4:$BM73)-ROWS($AJ$6:$AJ$17)-ROWS($AN$6:$AN$17)-ROWS($AR$6:$AR$17)-ROWS($AV$6:$AV$17)),IFERROR(INDEX($BD$6:$BD$17, ROWS(BM$4:$BM73)-ROWS($AJ$6:$AJ$17)-ROWS($AN$6:$AN$17)-ROWS($AR$6:$AR$17)-ROWS($AV$6:$AV$17)-ROWS($AZ$6:$AZ$17)),IFERROR(INDEX($BH$6:$BH$17, ROWS(BM$4:$BM73)-ROWS($AJ$6:$AJ$17)-ROWS($AN$6:$AN$17)-ROWS($AR$6:$AR$17)-ROWS($AV$6:$AV$17)-ROWS($AZ$6:$AZ$17)-ROWS($BD$6:$BD$17)), "")))))))</f>
        <v/>
      </c>
      <c r="BN75" s="316" t="str">
        <f t="shared" ca="1" si="186"/>
        <v/>
      </c>
      <c r="BO75" s="316" t="str">
        <f ca="1">IF(OR(BP75="",BP75=0),"",MAX(BO$5:BO74)+1)</f>
        <v/>
      </c>
      <c r="BP75" s="316" t="str">
        <f ca="1">IFERROR(INDEX($AK$6:$AK$17, ROWS($BP$4:BP73)), IFERROR(INDEX($AO$6:$AO$17, ROWS($BP$4:BP73)-ROWS($AK$6:$AK$17)), IFERROR(INDEX($AS$6:$AS$17, ROWS($BP$4:BP73)-ROWS($AK$6:$AK$17)-ROWS($AO$6:$AO$17)),IFERROR(INDEX($AW$6:$AW$17, ROWS($BP$4:BP73)-ROWS($AK$6:$AK$17)-ROWS($AO$6:$AO$17)-ROWS($AS$6:$AS$17)),IFERROR(INDEX($BA$6:$BA$17, ROWS($BP$4:BP73)-ROWS($AK$6:$AK$17)-ROWS($AO$6:$AO$17)-ROWS($AS$6:$AS$17)-ROWS($AW$6:$AW$17)),IFERROR(INDEX($BE$6:$BE$17, ROWS($BP$4:BP73)-ROWS($AK$6:$AK$17)-ROWS($AO$6:$AO$17)-ROWS($AS$6:$AS$17)-ROWS($AW$6:$AW$17)-ROWS($BA$6:$BA$17)),IFERROR(INDEX($BI$6:$BI$17, ROWS($BP$4:BP73)-ROWS($AK$6:$AK$17)-ROWS($AO$6:$AO$17)-ROWS($AS$6:$AS$17)-ROWS($AW$6:$AW$17)-ROWS($BA$6:$BA$17)-ROWS($BE$6:$BE$17)), "")))))))</f>
        <v/>
      </c>
      <c r="BQ75" s="316" t="str">
        <f t="shared" ca="1" si="187"/>
        <v/>
      </c>
      <c r="BR75" s="413" t="str">
        <f t="shared" ca="1" si="188"/>
        <v/>
      </c>
      <c r="BS75" s="412" t="str">
        <f ca="1">IF(OR(BT75="",BT75=0),"",MAX(BS$5:BS74)+1)</f>
        <v/>
      </c>
      <c r="BT75" s="316" t="str">
        <f ca="1">IFERROR(INDEX($AJ$22:$AJ$33, ROWS($BT$4:BT73)), IFERROR(INDEX($AN$22:$AN$33, ROWS($BT$4:BT73)-ROWS($AJ$22:$AJ$33)), IFERROR(INDEX($AR$22:$AR$33, ROWS($BT$4:BT73)-ROWS($AJ$22:$AJ$33)-ROWS($AN$22:$AN$33)),IFERROR(INDEX($AV$22:$AV$33, ROWS($BT$4:BT73)-ROWS($AJ$22:$AJ$33)-ROWS($AN$22:$AN$33)-ROWS($AR$22:$AR$33)),IFERROR(INDEX($AZ$22:$AZ$33, ROWS($BT$4:BT73)-ROWS($AJ$22:$AJ$33)-ROWS($AN$22:$AN$33)-ROWS($AR$22:$AR$33)-ROWS($AV$22:$AV$33)),IFERROR(INDEX($BD$22:$BD$33, ROWS($BT$4:BT73)-ROWS($AJ$22:$AJ$33)-ROWS($AN$22:$AN$33)-ROWS($AR$22:$AR$33)-ROWS($AV$22:$AV$33)-ROWS($AZ$22:$AZ$33)),IFERROR(INDEX($BH$22:$BH$33, ROWS($BT$4:BT73)-ROWS($AJ$22:$AJ$33)-ROWS($AN$22:$AN$33)-ROWS($AR$22:$AR$33)-ROWS($AV$22:$AV$33)-ROWS($AZ$22:$AZ$33)-ROWS($BD$22:$BD$33)), "")))))))</f>
        <v/>
      </c>
      <c r="BU75" s="316" t="str">
        <f t="shared" ca="1" si="189"/>
        <v/>
      </c>
      <c r="BV75" s="316" t="str">
        <f ca="1">IF(OR(BW75="",BW75=0),"",MAX(BV$5:BV74)+1)</f>
        <v/>
      </c>
      <c r="BW75" s="316" t="str">
        <f ca="1">IFERROR(INDEX($AK$22:$AK$33, ROWS($BW$4:BW73)), IFERROR(INDEX($AO$22:$AO$33, ROWS($BW$4:BW73)-ROWS($AK$22:$AK$33)), IFERROR(INDEX($AS$22:$AS$33, ROWS($BW$4:BW73)-ROWS($AK$22:$AK$33)-ROWS($AO$22:$AO$33)),IFERROR(INDEX($AW$22:$AW$33, ROWS($BW$4:BW73)-ROWS($AK$22:$AK$33)-ROWS($AO$22:$AO$33)-ROWS($AS$22:$AS$33)),IFERROR(INDEX($BA$22:$BA$33, ROWS($BW$4:BW73)-ROWS($AK$22:$AK$33)-ROWS($AO$22:$AO$33)-ROWS($AS$22:$AS$33)-ROWS($AW$22:$AW$33)),IFERROR(INDEX($BE$22:$BE$33, ROWS($BW$4:BW73)-ROWS($AK$22:$AK$33)-ROWS($AO$22:$AO$33)-ROWS($AS$22:$AS$33)-ROWS($AW$22:$AW$33)-ROWS($BA$22:$BA$33)),IFERROR(INDEX($BI$22:$BI$33, ROWS($BW$4:BW73)-ROWS($AK$22:$AK$33)-ROWS($AO$22:$AO$33)-ROWS($AS$22:$AS$33)-ROWS($AW$22:$AW$33)-ROWS($BA$22:$BA$33)-ROWS($BE$22:$BE$33)), "")))))))</f>
        <v/>
      </c>
      <c r="BX75" s="316" t="str">
        <f t="shared" ca="1" si="190"/>
        <v/>
      </c>
      <c r="BY75" s="413" t="str">
        <f t="shared" ca="1" si="191"/>
        <v/>
      </c>
      <c r="BZ75" s="412" t="str">
        <f ca="1">IF(OR(CA75="",CA75=0),"",MAX(BZ$5:BZ74)+1)</f>
        <v/>
      </c>
      <c r="CA75" s="316" t="str">
        <f ca="1">IFERROR(INDEX($AJ$38:$AJ$49, ROWS($CA$4:CA73)), IFERROR(INDEX($AN$38:$AN$49, ROWS($CA$4:CA73)-ROWS($AJ$38:$AJ$49)), IFERROR(INDEX($AR$38:$AR$49, ROWS($CA$4:CA73)-ROWS($AJ$38:$AJ$49)-ROWS($AN$38:$AN$49)),IFERROR(INDEX($AV$38:$AV$49, ROWS($CA$4:CA73)-ROWS($AJ$38:$AJ$49)-ROWS($AN$38:$AN$49)-ROWS($AR$38:$AR$49)),IFERROR(INDEX($AZ$38:$AZ$49, ROWS($CA$4:CA73)-ROWS($AJ$38:$AJ$49)-ROWS($AN$38:$AN$49)-ROWS($AR$38:$AR$49)-ROWS($AV$38:$AV$49)),IFERROR(INDEX($BD$38:$BD$49, ROWS($CA$4:CA73)-ROWS($AJ$38:$AJ$49)-ROWS($AN$38:$AN$49)-ROWS($AR$38:$AR$49)-ROWS($AV$38:$AV$49)-ROWS($AZ$38:$AZ$49)),IFERROR(INDEX($BH$38:$BH$49, ROWS($CA$4:CA73)-ROWS($AJ$38:$AJ$49)-ROWS($AN$38:$AN$49)-ROWS($AR$38:$AR$49)-ROWS($AV$38:$AV$49)-ROWS($AZ$38:$AZ$49)-ROWS($BD$38:$BD$49)), "")))))))</f>
        <v/>
      </c>
      <c r="CB75" s="316" t="str">
        <f t="shared" ca="1" si="192"/>
        <v/>
      </c>
      <c r="CC75" s="316" t="str">
        <f ca="1">IF(OR(CD75="",CD75=0),"",MAX(CC$5:CC74)+1)</f>
        <v/>
      </c>
      <c r="CD75" s="316" t="str">
        <f ca="1">IFERROR(INDEX($AK$38:$AK$49, ROWS($CD$4:CD73)), IFERROR(INDEX($AO$38:$AO$49, ROWS($CD$4:CD73)-ROWS($AK$38:$AK$49)), IFERROR(INDEX($AS$38:$AS$49, ROWS($CD$4:CD73)-ROWS($AK$38:$AK$49)-ROWS($AO$38:$AO$49)),IFERROR(INDEX($AW$38:$AW$49, ROWS($CD$4:CD73)-ROWS($AK$38:$AK$49)-ROWS($AO$38:$AO$49)-ROWS($AS$38:$AS$49)),IFERROR(INDEX($BA$38:$BA$49, ROWS($CD$4:CD73)-ROWS($AK$38:$AK$49)-ROWS($AO$38:$AO$49)-ROWS($AS$38:$AS$49)-ROWS($AW$38:$AW$49)),IFERROR(INDEX($BE$38:$BE$49, ROWS($CD$4:CD73)-ROWS($AK$38:$AK$49)-ROWS($AO$38:$AO$49)-ROWS($AS$38:$AS$49)-ROWS($AW$38:$AW$49)-ROWS($BA$38:$BA$49)),IFERROR(INDEX($BI$38:$BI$49, ROWS($CD$4:CD73)-ROWS($AK$38:$AK$49)-ROWS($AO$38:$AO$49)-ROWS($AS$38:$AS$49)-ROWS($AW$38:$AW$49)-ROWS($BA$38:$BA$49)-ROWS($BE$38:$BE$49)), "")))))))</f>
        <v/>
      </c>
      <c r="CE75" s="316" t="str">
        <f t="shared" ca="1" si="193"/>
        <v/>
      </c>
      <c r="CF75" s="413" t="str">
        <f t="shared" ca="1" si="194"/>
        <v/>
      </c>
      <c r="CG75" s="412" t="str">
        <f ca="1">IF(OR(CH75="",CH75=0),"",MAX(CG$5:CG74)+1)</f>
        <v/>
      </c>
      <c r="CH75" s="316" t="str">
        <f ca="1">IFERROR(INDEX($AJ$54:$AJ$65, ROWS($CH$4:CH73)), IFERROR(INDEX($AN$54:$AN$65, ROWS($CH$4:CH73)-ROWS($AJ$54:$AJ$65)), IFERROR(INDEX($AR$54:$AR$65, ROWS($CH$4:CH73)-ROWS($AJ$54:$AJ$65)-ROWS($AN$54:$AN$65)),IFERROR(INDEX($AV$54:$AV$65, ROWS($CH$4:CH73)-ROWS($AJ$54:$AJ$65)-ROWS($AN$54:$AN$65)-ROWS($AR$54:$AR$65)),IFERROR(INDEX($AZ$54:$AZ$65, ROWS($CH$4:CH73)-ROWS($AJ$54:$AJ$65)-ROWS($AN$54:$AN$65)-ROWS($AR$54:$AR$65)-ROWS($AV$54:$AV$65)),IFERROR(INDEX($BD$54:$BD$65, ROWS($CH$4:CH73)-ROWS($AJ$54:$AJ$65)-ROWS($AN$54:$AN$65)-ROWS($AR$54:$AR$65)-ROWS($AV$54:$AV$65)-ROWS($AZ$54:$AZ$65)),IFERROR(INDEX($BH$54:$BH$65, ROWS($CH$4:CH73)-ROWS($AJ$54:$AJ$65)-ROWS($AN$54:$AN$65)-ROWS($AR$54:$AR$65)-ROWS($AV$54:$AV$65)-ROWS($AZ$54:$AZ$65)-ROWS($BD$54:$BD$65)), "")))))))</f>
        <v/>
      </c>
      <c r="CI75" s="316" t="str">
        <f t="shared" ca="1" si="195"/>
        <v/>
      </c>
      <c r="CJ75" s="316" t="str">
        <f ca="1">IF(OR(CK75="",CK75=0),"",MAX(CJ$5:CJ74)+1)</f>
        <v/>
      </c>
      <c r="CK75" s="316" t="str">
        <f ca="1">IFERROR(INDEX($AK$54:$AK$65, ROWS($CK$4:CK73)), IFERROR(INDEX($AO$54:$AO$65, ROWS($CK$4:CK73)-ROWS($AK$54:$AK$65)), IFERROR(INDEX($AS$54:$AS$65, ROWS($CK$4:CK73)-ROWS($AK$54:$AK$65)-ROWS($AO$54:$AO$65)),IFERROR(INDEX($AW$54:$AW$65, ROWS($CK$4:CK73)-ROWS($AK$54:$AK$65)-ROWS($AO$54:$AO$65)-ROWS($AS$54:$AS$65)),IFERROR(INDEX($BA$54:$BA$65, ROWS($CK$4:CK73)-ROWS($AK$54:$AK$65)-ROWS($AO$54:$AO$65)-ROWS($AS$54:$AS$65)-ROWS($AW$54:$AW$65)),IFERROR(INDEX($BE$54:$BE$65, ROWS($CK$4:CK73)-ROWS($AK$54:$AK$65)-ROWS($AO$54:$AO$65)-ROWS($AS$54:$AS$65)-ROWS($AW$54:$AW$65)-ROWS($BA$54:$BA$65)),IFERROR(INDEX($BI$54:$BI$65, ROWS($CK$4:CK73)-ROWS($AK$54:$AK$65)-ROWS($AO$54:$AO$65)-ROWS($AS$54:$AS$65)-ROWS($AW$54:$AW$65)-ROWS($BA$54:$BA$65)-ROWS($BE$54:$BE$65)), "")))))))</f>
        <v/>
      </c>
      <c r="CL75" s="316" t="str">
        <f t="shared" ca="1" si="196"/>
        <v/>
      </c>
      <c r="CM75" s="413" t="str">
        <f t="shared" ca="1" si="197"/>
        <v/>
      </c>
      <c r="CN75" s="412" t="str">
        <f>IF(OR(CO75="",CO75=0),"",MAX(CN$5:CN74)+1)</f>
        <v/>
      </c>
      <c r="CO75" s="316">
        <f>IFERROR(INDEX($AJ$70:$AJ$81, ROWS($CO$4:CO73)), IFERROR(INDEX($AN$70:$AN$81, ROWS($CO$4:CO73)-ROWS($AJ$70:$AJ$81)), IFERROR(INDEX($AR$70:$AR$81, ROWS($CO$4:CO73)-ROWS($AJ$70:$AJ$81)-ROWS($AN$70:$AN$81)),IFERROR(INDEX($AV$70:$AV$81, ROWS($CO$4:CO73)-ROWS($AJ$70:$AJ$81)-ROWS($AN$70:$AN$81)-ROWS($AR$70:$AR$81)),IFERROR(INDEX($AZ$70:$AZ$81, ROWS($CO$4:CO73)-ROWS($AJ$70:$AJ$81)-ROWS($AN$70:$AN$81)-ROWS($AR$70:$AR$81)-ROWS($AV$70:$AV$81)),IFERROR(INDEX($BD$70:$BD$81, ROWS($CO$4:CO73)-ROWS($AJ$70:$AJ$81)-ROWS($AN$70:$AN$81)-ROWS($AR$70:$AR$81)-ROWS($AV$70:$AV$81)-ROWS($AZ$70:$AZ$81)),IFERROR(INDEX($BH$70:$BH$81, ROWS($CO$4:CO73)-ROWS($AJ$70:$AJ$81)-ROWS($AN$70:$AN$81)-ROWS($AR$70:$AR$81)-ROWS($AV$70:$AV$81)-ROWS($AZ$70:$AZ$81)-ROWS($BD$70:$BD$81)), "")))))))</f>
        <v>0</v>
      </c>
      <c r="CP75" s="316" t="str">
        <f t="shared" ca="1" si="198"/>
        <v/>
      </c>
      <c r="CQ75" s="316" t="str">
        <f>IF(OR(CR75="",CR75=0),"",MAX(CQ$5:CQ74)+1)</f>
        <v/>
      </c>
      <c r="CR75" s="316">
        <f>IFERROR(INDEX($AK$70:$AK$81, ROWS($CR$4:CR73)), IFERROR(INDEX($AO$70:$AO$81, ROWS($CR$4:CR73)-ROWS($AK$70:$AK$81)), IFERROR(INDEX($AS$70:$AS$81, ROWS($CR$4:CR73)-ROWS($AK$70:$AK$81)-ROWS($AO$70:$AO$81)),IFERROR(INDEX($AW$70:$AW$81, ROWS($CR$4:CR73)-ROWS($AK$70:$AK$81)-ROWS($AO$70:$AO$81)-ROWS($AS$70:$AS$81)),IFERROR(INDEX($BA$70:$BA$81, ROWS($CR$4:CR73)-ROWS($AK$70:$AK$81)-ROWS($AO$70:$AO$81)-ROWS($AS$70:$AS$81)-ROWS($AW$70:$AW$81)),IFERROR(INDEX($BE$70:$BE$81, ROWS($CR$4:CR73)-ROWS($AK$70:$AK$81)-ROWS($AO$70:$AO$81)-ROWS($AS$70:$AS$81)-ROWS($AW$70:$AW$81)-ROWS($BA$70:$BA$81)),IFERROR(INDEX($BI$70:$BI$81, ROWS($CR$4:CR73)-ROWS($AK$70:$AK$81)-ROWS($AO$70:$AO$81)-ROWS($AS$70:$AS$81)-ROWS($AW$70:$AW$81)-ROWS($BA$70:$BA$81)-ROWS($BE$70:$BE$81)), "")))))))</f>
        <v>0</v>
      </c>
      <c r="CS75" s="316" t="str">
        <f t="shared" ca="1" si="199"/>
        <v/>
      </c>
      <c r="CT75" s="413" t="str">
        <f t="shared" ca="1" si="200"/>
        <v/>
      </c>
      <c r="CU75" s="412" t="str">
        <f>IF(OR(CV75="",CV75=0),"",MAX(CU$5:CU74)+1)</f>
        <v/>
      </c>
      <c r="CV75" s="316" t="str">
        <f>IFERROR(INDEX($AJ$86:$AJ$97, ROWS($CV$4:CV73)), IFERROR(INDEX($AN$86:$AN$97, ROWS($CV$4:CV73)-ROWS($AJ$86:$AJ$97)), ""))</f>
        <v/>
      </c>
      <c r="CW75" s="316" t="str">
        <f t="shared" si="201"/>
        <v/>
      </c>
      <c r="CX75" s="316" t="str">
        <f>IF(OR(CY75="",CY75=0),"",MAX(CX$5:CX74)+1)</f>
        <v/>
      </c>
      <c r="CY75" s="316" t="str">
        <f>IFERROR(INDEX($AK$86:$AK$97, ROWS($CY$4:CY73)), IFERROR(INDEX($AO$86:$AO$97, ROWS($CY$4:CY73)-ROWS($AK$86:$AK$97)), ""))</f>
        <v/>
      </c>
      <c r="CZ75" s="316" t="str">
        <f t="shared" si="202"/>
        <v/>
      </c>
      <c r="DA75" s="413" t="str">
        <f t="shared" si="203"/>
        <v/>
      </c>
      <c r="DC75" s="438" t="str">
        <f ca="1">IF(OR(DD75="",DD75=0),"",MAX(DC$65:DC74)+1)</f>
        <v/>
      </c>
      <c r="DD75" s="434" t="str">
        <f t="shared" ca="1" si="166"/>
        <v/>
      </c>
      <c r="DE75" s="413" t="str">
        <f t="shared" ca="1" si="167"/>
        <v/>
      </c>
      <c r="DF75" s="431" t="str">
        <f ca="1">IF(OR(DG75="",DG75=0),"",MAX(DF$65:DF74)+1)</f>
        <v/>
      </c>
      <c r="DG75" s="412" t="str">
        <f t="shared" ca="1" si="168"/>
        <v/>
      </c>
      <c r="DH75" s="413" t="str">
        <f t="shared" ca="1" si="169"/>
        <v/>
      </c>
      <c r="DI75" s="412" t="str">
        <f t="shared" ca="1" si="170"/>
        <v/>
      </c>
      <c r="DJ75" s="413" t="str">
        <f t="shared" ca="1" si="171"/>
        <v/>
      </c>
      <c r="DK75" s="412" t="str">
        <f t="shared" ca="1" si="172"/>
        <v/>
      </c>
      <c r="DL75" s="413" t="str">
        <f t="shared" ca="1" si="173"/>
        <v/>
      </c>
      <c r="DN75" s="292"/>
      <c r="DO75" s="292"/>
      <c r="DP75" s="292"/>
      <c r="DQ75" s="292"/>
      <c r="DR75" s="292"/>
      <c r="DS75" s="292"/>
    </row>
    <row r="76" spans="16:123" x14ac:dyDescent="0.3">
      <c r="AB76" s="395">
        <f ca="1">IFERROR(MATCH($AB$59,OFFSET(Year!$BD$11:$BD$62,AB75,,1000),0)+AB75,"")</f>
        <v>61</v>
      </c>
      <c r="AC76" s="404" t="str">
        <f ca="1">IFERROR(INDEX(Year!$BG$11:$BG$62,AB76),"")</f>
        <v/>
      </c>
      <c r="AD76" s="405" t="str">
        <f ca="1">IFERROR(INDEX(Year!$BE$11:$BE$62,AB76),"")</f>
        <v/>
      </c>
      <c r="AE76" s="406" t="str">
        <f ca="1">IFERROR(INDEX(Year!$BF$11:$BF$62,AB76),"")</f>
        <v/>
      </c>
      <c r="AF76" s="407" t="str">
        <f ca="1">IFERROR(INDEX(Year!$BD$11:$BD$62,AB76),"")</f>
        <v/>
      </c>
      <c r="AI76" s="304" t="str">
        <f t="shared" ca="1" si="183"/>
        <v/>
      </c>
      <c r="AJ76" s="305" t="str">
        <f t="shared" ca="1" si="174"/>
        <v/>
      </c>
      <c r="AK76" s="306" t="str">
        <f t="shared" ca="1" si="175"/>
        <v/>
      </c>
      <c r="AL76" s="307" t="str">
        <f t="shared" ca="1" si="176"/>
        <v/>
      </c>
      <c r="AM76" s="304" t="str">
        <f t="shared" ca="1" si="184"/>
        <v/>
      </c>
      <c r="AN76" s="305" t="str">
        <f t="shared" ca="1" si="177"/>
        <v/>
      </c>
      <c r="AO76" s="306" t="str">
        <f t="shared" ca="1" si="178"/>
        <v/>
      </c>
      <c r="AP76" s="307" t="str">
        <f t="shared" ca="1" si="179"/>
        <v/>
      </c>
      <c r="AQ76" s="304" t="str">
        <f t="shared" ca="1" si="185"/>
        <v/>
      </c>
      <c r="AR76" s="305" t="str">
        <f t="shared" ca="1" si="180"/>
        <v/>
      </c>
      <c r="AS76" s="306" t="str">
        <f t="shared" ca="1" si="181"/>
        <v/>
      </c>
      <c r="AT76" s="307" t="str">
        <f t="shared" ca="1" si="182"/>
        <v/>
      </c>
      <c r="AU76" s="304"/>
      <c r="AV76" s="305"/>
      <c r="AW76" s="306"/>
      <c r="AX76" s="307"/>
      <c r="AY76" s="304"/>
      <c r="AZ76" s="305"/>
      <c r="BA76" s="306"/>
      <c r="BB76" s="307"/>
      <c r="BC76" s="304"/>
      <c r="BD76" s="305"/>
      <c r="BE76" s="306"/>
      <c r="BF76" s="307"/>
      <c r="BG76" s="304"/>
      <c r="BH76" s="305"/>
      <c r="BI76" s="306"/>
      <c r="BJ76" s="307"/>
      <c r="BL76" s="412" t="str">
        <f ca="1">IF(OR(BM76="",BM76=0),"",MAX(BL$5:BL75)+1)</f>
        <v/>
      </c>
      <c r="BM76" s="316" t="str">
        <f ca="1">IFERROR(INDEX($AJ$6:$AJ$17, ROWS(BM$4:$BM74)), IFERROR(INDEX($AN$6:$AN$17, ROWS(BM$4:$BM74)-ROWS($AJ$6:$AJ$17)), IFERROR(INDEX($AR$6:$AR$17, ROWS(BM$4:$BM74)-ROWS($AJ$6:$AJ$17)-ROWS($AN$6:$AN$17)),IFERROR(INDEX($AV$6:$AV$17, ROWS(BM$4:$BM74)-ROWS($AJ$6:$AJ$17)-ROWS($AN$6:$AN$17)-ROWS($AR$6:$AR$17)),IFERROR(INDEX($AZ$6:$AZ$17, ROWS(BM$4:$BM74)-ROWS($AJ$6:$AJ$17)-ROWS($AN$6:$AN$17)-ROWS($AR$6:$AR$17)-ROWS($AV$6:$AV$17)),IFERROR(INDEX($BD$6:$BD$17, ROWS(BM$4:$BM74)-ROWS($AJ$6:$AJ$17)-ROWS($AN$6:$AN$17)-ROWS($AR$6:$AR$17)-ROWS($AV$6:$AV$17)-ROWS($AZ$6:$AZ$17)),IFERROR(INDEX($BH$6:$BH$17, ROWS(BM$4:$BM74)-ROWS($AJ$6:$AJ$17)-ROWS($AN$6:$AN$17)-ROWS($AR$6:$AR$17)-ROWS($AV$6:$AV$17)-ROWS($AZ$6:$AZ$17)-ROWS($BD$6:$BD$17)), "")))))))</f>
        <v/>
      </c>
      <c r="BN76" s="316" t="str">
        <f t="shared" ca="1" si="186"/>
        <v/>
      </c>
      <c r="BO76" s="316" t="str">
        <f ca="1">IF(OR(BP76="",BP76=0),"",MAX(BO$5:BO75)+1)</f>
        <v/>
      </c>
      <c r="BP76" s="316" t="str">
        <f ca="1">IFERROR(INDEX($AK$6:$AK$17, ROWS($BP$4:BP74)), IFERROR(INDEX($AO$6:$AO$17, ROWS($BP$4:BP74)-ROWS($AK$6:$AK$17)), IFERROR(INDEX($AS$6:$AS$17, ROWS($BP$4:BP74)-ROWS($AK$6:$AK$17)-ROWS($AO$6:$AO$17)),IFERROR(INDEX($AW$6:$AW$17, ROWS($BP$4:BP74)-ROWS($AK$6:$AK$17)-ROWS($AO$6:$AO$17)-ROWS($AS$6:$AS$17)),IFERROR(INDEX($BA$6:$BA$17, ROWS($BP$4:BP74)-ROWS($AK$6:$AK$17)-ROWS($AO$6:$AO$17)-ROWS($AS$6:$AS$17)-ROWS($AW$6:$AW$17)),IFERROR(INDEX($BE$6:$BE$17, ROWS($BP$4:BP74)-ROWS($AK$6:$AK$17)-ROWS($AO$6:$AO$17)-ROWS($AS$6:$AS$17)-ROWS($AW$6:$AW$17)-ROWS($BA$6:$BA$17)),IFERROR(INDEX($BI$6:$BI$17, ROWS($BP$4:BP74)-ROWS($AK$6:$AK$17)-ROWS($AO$6:$AO$17)-ROWS($AS$6:$AS$17)-ROWS($AW$6:$AW$17)-ROWS($BA$6:$BA$17)-ROWS($BE$6:$BE$17)), "")))))))</f>
        <v/>
      </c>
      <c r="BQ76" s="316" t="str">
        <f t="shared" ca="1" si="187"/>
        <v/>
      </c>
      <c r="BR76" s="413" t="str">
        <f t="shared" ca="1" si="188"/>
        <v/>
      </c>
      <c r="BS76" s="412" t="str">
        <f ca="1">IF(OR(BT76="",BT76=0),"",MAX(BS$5:BS75)+1)</f>
        <v/>
      </c>
      <c r="BT76" s="316" t="str">
        <f ca="1">IFERROR(INDEX($AJ$22:$AJ$33, ROWS($BT$4:BT74)), IFERROR(INDEX($AN$22:$AN$33, ROWS($BT$4:BT74)-ROWS($AJ$22:$AJ$33)), IFERROR(INDEX($AR$22:$AR$33, ROWS($BT$4:BT74)-ROWS($AJ$22:$AJ$33)-ROWS($AN$22:$AN$33)),IFERROR(INDEX($AV$22:$AV$33, ROWS($BT$4:BT74)-ROWS($AJ$22:$AJ$33)-ROWS($AN$22:$AN$33)-ROWS($AR$22:$AR$33)),IFERROR(INDEX($AZ$22:$AZ$33, ROWS($BT$4:BT74)-ROWS($AJ$22:$AJ$33)-ROWS($AN$22:$AN$33)-ROWS($AR$22:$AR$33)-ROWS($AV$22:$AV$33)),IFERROR(INDEX($BD$22:$BD$33, ROWS($BT$4:BT74)-ROWS($AJ$22:$AJ$33)-ROWS($AN$22:$AN$33)-ROWS($AR$22:$AR$33)-ROWS($AV$22:$AV$33)-ROWS($AZ$22:$AZ$33)),IFERROR(INDEX($BH$22:$BH$33, ROWS($BT$4:BT74)-ROWS($AJ$22:$AJ$33)-ROWS($AN$22:$AN$33)-ROWS($AR$22:$AR$33)-ROWS($AV$22:$AV$33)-ROWS($AZ$22:$AZ$33)-ROWS($BD$22:$BD$33)), "")))))))</f>
        <v/>
      </c>
      <c r="BU76" s="316" t="str">
        <f t="shared" ca="1" si="189"/>
        <v/>
      </c>
      <c r="BV76" s="316" t="str">
        <f ca="1">IF(OR(BW76="",BW76=0),"",MAX(BV$5:BV75)+1)</f>
        <v/>
      </c>
      <c r="BW76" s="316" t="str">
        <f ca="1">IFERROR(INDEX($AK$22:$AK$33, ROWS($BW$4:BW74)), IFERROR(INDEX($AO$22:$AO$33, ROWS($BW$4:BW74)-ROWS($AK$22:$AK$33)), IFERROR(INDEX($AS$22:$AS$33, ROWS($BW$4:BW74)-ROWS($AK$22:$AK$33)-ROWS($AO$22:$AO$33)),IFERROR(INDEX($AW$22:$AW$33, ROWS($BW$4:BW74)-ROWS($AK$22:$AK$33)-ROWS($AO$22:$AO$33)-ROWS($AS$22:$AS$33)),IFERROR(INDEX($BA$22:$BA$33, ROWS($BW$4:BW74)-ROWS($AK$22:$AK$33)-ROWS($AO$22:$AO$33)-ROWS($AS$22:$AS$33)-ROWS($AW$22:$AW$33)),IFERROR(INDEX($BE$22:$BE$33, ROWS($BW$4:BW74)-ROWS($AK$22:$AK$33)-ROWS($AO$22:$AO$33)-ROWS($AS$22:$AS$33)-ROWS($AW$22:$AW$33)-ROWS($BA$22:$BA$33)),IFERROR(INDEX($BI$22:$BI$33, ROWS($BW$4:BW74)-ROWS($AK$22:$AK$33)-ROWS($AO$22:$AO$33)-ROWS($AS$22:$AS$33)-ROWS($AW$22:$AW$33)-ROWS($BA$22:$BA$33)-ROWS($BE$22:$BE$33)), "")))))))</f>
        <v/>
      </c>
      <c r="BX76" s="316" t="str">
        <f t="shared" ca="1" si="190"/>
        <v/>
      </c>
      <c r="BY76" s="413" t="str">
        <f t="shared" ca="1" si="191"/>
        <v/>
      </c>
      <c r="BZ76" s="412" t="str">
        <f ca="1">IF(OR(CA76="",CA76=0),"",MAX(BZ$5:BZ75)+1)</f>
        <v/>
      </c>
      <c r="CA76" s="316" t="str">
        <f ca="1">IFERROR(INDEX($AJ$38:$AJ$49, ROWS($CA$4:CA74)), IFERROR(INDEX($AN$38:$AN$49, ROWS($CA$4:CA74)-ROWS($AJ$38:$AJ$49)), IFERROR(INDEX($AR$38:$AR$49, ROWS($CA$4:CA74)-ROWS($AJ$38:$AJ$49)-ROWS($AN$38:$AN$49)),IFERROR(INDEX($AV$38:$AV$49, ROWS($CA$4:CA74)-ROWS($AJ$38:$AJ$49)-ROWS($AN$38:$AN$49)-ROWS($AR$38:$AR$49)),IFERROR(INDEX($AZ$38:$AZ$49, ROWS($CA$4:CA74)-ROWS($AJ$38:$AJ$49)-ROWS($AN$38:$AN$49)-ROWS($AR$38:$AR$49)-ROWS($AV$38:$AV$49)),IFERROR(INDEX($BD$38:$BD$49, ROWS($CA$4:CA74)-ROWS($AJ$38:$AJ$49)-ROWS($AN$38:$AN$49)-ROWS($AR$38:$AR$49)-ROWS($AV$38:$AV$49)-ROWS($AZ$38:$AZ$49)),IFERROR(INDEX($BH$38:$BH$49, ROWS($CA$4:CA74)-ROWS($AJ$38:$AJ$49)-ROWS($AN$38:$AN$49)-ROWS($AR$38:$AR$49)-ROWS($AV$38:$AV$49)-ROWS($AZ$38:$AZ$49)-ROWS($BD$38:$BD$49)), "")))))))</f>
        <v/>
      </c>
      <c r="CB76" s="316" t="str">
        <f t="shared" ca="1" si="192"/>
        <v/>
      </c>
      <c r="CC76" s="316" t="str">
        <f ca="1">IF(OR(CD76="",CD76=0),"",MAX(CC$5:CC75)+1)</f>
        <v/>
      </c>
      <c r="CD76" s="316" t="str">
        <f ca="1">IFERROR(INDEX($AK$38:$AK$49, ROWS($CD$4:CD74)), IFERROR(INDEX($AO$38:$AO$49, ROWS($CD$4:CD74)-ROWS($AK$38:$AK$49)), IFERROR(INDEX($AS$38:$AS$49, ROWS($CD$4:CD74)-ROWS($AK$38:$AK$49)-ROWS($AO$38:$AO$49)),IFERROR(INDEX($AW$38:$AW$49, ROWS($CD$4:CD74)-ROWS($AK$38:$AK$49)-ROWS($AO$38:$AO$49)-ROWS($AS$38:$AS$49)),IFERROR(INDEX($BA$38:$BA$49, ROWS($CD$4:CD74)-ROWS($AK$38:$AK$49)-ROWS($AO$38:$AO$49)-ROWS($AS$38:$AS$49)-ROWS($AW$38:$AW$49)),IFERROR(INDEX($BE$38:$BE$49, ROWS($CD$4:CD74)-ROWS($AK$38:$AK$49)-ROWS($AO$38:$AO$49)-ROWS($AS$38:$AS$49)-ROWS($AW$38:$AW$49)-ROWS($BA$38:$BA$49)),IFERROR(INDEX($BI$38:$BI$49, ROWS($CD$4:CD74)-ROWS($AK$38:$AK$49)-ROWS($AO$38:$AO$49)-ROWS($AS$38:$AS$49)-ROWS($AW$38:$AW$49)-ROWS($BA$38:$BA$49)-ROWS($BE$38:$BE$49)), "")))))))</f>
        <v/>
      </c>
      <c r="CE76" s="316" t="str">
        <f t="shared" ca="1" si="193"/>
        <v/>
      </c>
      <c r="CF76" s="413" t="str">
        <f t="shared" ca="1" si="194"/>
        <v/>
      </c>
      <c r="CG76" s="412" t="str">
        <f ca="1">IF(OR(CH76="",CH76=0),"",MAX(CG$5:CG75)+1)</f>
        <v/>
      </c>
      <c r="CH76" s="316" t="str">
        <f ca="1">IFERROR(INDEX($AJ$54:$AJ$65, ROWS($CH$4:CH74)), IFERROR(INDEX($AN$54:$AN$65, ROWS($CH$4:CH74)-ROWS($AJ$54:$AJ$65)), IFERROR(INDEX($AR$54:$AR$65, ROWS($CH$4:CH74)-ROWS($AJ$54:$AJ$65)-ROWS($AN$54:$AN$65)),IFERROR(INDEX($AV$54:$AV$65, ROWS($CH$4:CH74)-ROWS($AJ$54:$AJ$65)-ROWS($AN$54:$AN$65)-ROWS($AR$54:$AR$65)),IFERROR(INDEX($AZ$54:$AZ$65, ROWS($CH$4:CH74)-ROWS($AJ$54:$AJ$65)-ROWS($AN$54:$AN$65)-ROWS($AR$54:$AR$65)-ROWS($AV$54:$AV$65)),IFERROR(INDEX($BD$54:$BD$65, ROWS($CH$4:CH74)-ROWS($AJ$54:$AJ$65)-ROWS($AN$54:$AN$65)-ROWS($AR$54:$AR$65)-ROWS($AV$54:$AV$65)-ROWS($AZ$54:$AZ$65)),IFERROR(INDEX($BH$54:$BH$65, ROWS($CH$4:CH74)-ROWS($AJ$54:$AJ$65)-ROWS($AN$54:$AN$65)-ROWS($AR$54:$AR$65)-ROWS($AV$54:$AV$65)-ROWS($AZ$54:$AZ$65)-ROWS($BD$54:$BD$65)), "")))))))</f>
        <v/>
      </c>
      <c r="CI76" s="316" t="str">
        <f t="shared" ca="1" si="195"/>
        <v/>
      </c>
      <c r="CJ76" s="316" t="str">
        <f ca="1">IF(OR(CK76="",CK76=0),"",MAX(CJ$5:CJ75)+1)</f>
        <v/>
      </c>
      <c r="CK76" s="316" t="str">
        <f ca="1">IFERROR(INDEX($AK$54:$AK$65, ROWS($CK$4:CK74)), IFERROR(INDEX($AO$54:$AO$65, ROWS($CK$4:CK74)-ROWS($AK$54:$AK$65)), IFERROR(INDEX($AS$54:$AS$65, ROWS($CK$4:CK74)-ROWS($AK$54:$AK$65)-ROWS($AO$54:$AO$65)),IFERROR(INDEX($AW$54:$AW$65, ROWS($CK$4:CK74)-ROWS($AK$54:$AK$65)-ROWS($AO$54:$AO$65)-ROWS($AS$54:$AS$65)),IFERROR(INDEX($BA$54:$BA$65, ROWS($CK$4:CK74)-ROWS($AK$54:$AK$65)-ROWS($AO$54:$AO$65)-ROWS($AS$54:$AS$65)-ROWS($AW$54:$AW$65)),IFERROR(INDEX($BE$54:$BE$65, ROWS($CK$4:CK74)-ROWS($AK$54:$AK$65)-ROWS($AO$54:$AO$65)-ROWS($AS$54:$AS$65)-ROWS($AW$54:$AW$65)-ROWS($BA$54:$BA$65)),IFERROR(INDEX($BI$54:$BI$65, ROWS($CK$4:CK74)-ROWS($AK$54:$AK$65)-ROWS($AO$54:$AO$65)-ROWS($AS$54:$AS$65)-ROWS($AW$54:$AW$65)-ROWS($BA$54:$BA$65)-ROWS($BE$54:$BE$65)), "")))))))</f>
        <v/>
      </c>
      <c r="CL76" s="316" t="str">
        <f t="shared" ca="1" si="196"/>
        <v/>
      </c>
      <c r="CM76" s="413" t="str">
        <f t="shared" ca="1" si="197"/>
        <v/>
      </c>
      <c r="CN76" s="412" t="str">
        <f>IF(OR(CO76="",CO76=0),"",MAX(CN$5:CN75)+1)</f>
        <v/>
      </c>
      <c r="CO76" s="316">
        <f>IFERROR(INDEX($AJ$70:$AJ$81, ROWS($CO$4:CO74)), IFERROR(INDEX($AN$70:$AN$81, ROWS($CO$4:CO74)-ROWS($AJ$70:$AJ$81)), IFERROR(INDEX($AR$70:$AR$81, ROWS($CO$4:CO74)-ROWS($AJ$70:$AJ$81)-ROWS($AN$70:$AN$81)),IFERROR(INDEX($AV$70:$AV$81, ROWS($CO$4:CO74)-ROWS($AJ$70:$AJ$81)-ROWS($AN$70:$AN$81)-ROWS($AR$70:$AR$81)),IFERROR(INDEX($AZ$70:$AZ$81, ROWS($CO$4:CO74)-ROWS($AJ$70:$AJ$81)-ROWS($AN$70:$AN$81)-ROWS($AR$70:$AR$81)-ROWS($AV$70:$AV$81)),IFERROR(INDEX($BD$70:$BD$81, ROWS($CO$4:CO74)-ROWS($AJ$70:$AJ$81)-ROWS($AN$70:$AN$81)-ROWS($AR$70:$AR$81)-ROWS($AV$70:$AV$81)-ROWS($AZ$70:$AZ$81)),IFERROR(INDEX($BH$70:$BH$81, ROWS($CO$4:CO74)-ROWS($AJ$70:$AJ$81)-ROWS($AN$70:$AN$81)-ROWS($AR$70:$AR$81)-ROWS($AV$70:$AV$81)-ROWS($AZ$70:$AZ$81)-ROWS($BD$70:$BD$81)), "")))))))</f>
        <v>0</v>
      </c>
      <c r="CP76" s="316" t="str">
        <f t="shared" ca="1" si="198"/>
        <v/>
      </c>
      <c r="CQ76" s="316" t="str">
        <f>IF(OR(CR76="",CR76=0),"",MAX(CQ$5:CQ75)+1)</f>
        <v/>
      </c>
      <c r="CR76" s="316">
        <f>IFERROR(INDEX($AK$70:$AK$81, ROWS($CR$4:CR74)), IFERROR(INDEX($AO$70:$AO$81, ROWS($CR$4:CR74)-ROWS($AK$70:$AK$81)), IFERROR(INDEX($AS$70:$AS$81, ROWS($CR$4:CR74)-ROWS($AK$70:$AK$81)-ROWS($AO$70:$AO$81)),IFERROR(INDEX($AW$70:$AW$81, ROWS($CR$4:CR74)-ROWS($AK$70:$AK$81)-ROWS($AO$70:$AO$81)-ROWS($AS$70:$AS$81)),IFERROR(INDEX($BA$70:$BA$81, ROWS($CR$4:CR74)-ROWS($AK$70:$AK$81)-ROWS($AO$70:$AO$81)-ROWS($AS$70:$AS$81)-ROWS($AW$70:$AW$81)),IFERROR(INDEX($BE$70:$BE$81, ROWS($CR$4:CR74)-ROWS($AK$70:$AK$81)-ROWS($AO$70:$AO$81)-ROWS($AS$70:$AS$81)-ROWS($AW$70:$AW$81)-ROWS($BA$70:$BA$81)),IFERROR(INDEX($BI$70:$BI$81, ROWS($CR$4:CR74)-ROWS($AK$70:$AK$81)-ROWS($AO$70:$AO$81)-ROWS($AS$70:$AS$81)-ROWS($AW$70:$AW$81)-ROWS($BA$70:$BA$81)-ROWS($BE$70:$BE$81)), "")))))))</f>
        <v>0</v>
      </c>
      <c r="CS76" s="316" t="str">
        <f t="shared" ca="1" si="199"/>
        <v/>
      </c>
      <c r="CT76" s="413" t="str">
        <f t="shared" ca="1" si="200"/>
        <v/>
      </c>
      <c r="CU76" s="412" t="str">
        <f>IF(OR(CV76="",CV76=0),"",MAX(CU$5:CU75)+1)</f>
        <v/>
      </c>
      <c r="CV76" s="316" t="str">
        <f>IFERROR(INDEX($AJ$86:$AJ$97, ROWS($CV$4:CV74)), IFERROR(INDEX($AN$86:$AN$97, ROWS($CV$4:CV74)-ROWS($AJ$86:$AJ$97)), ""))</f>
        <v/>
      </c>
      <c r="CW76" s="316" t="str">
        <f t="shared" si="201"/>
        <v/>
      </c>
      <c r="CX76" s="316" t="str">
        <f>IF(OR(CY76="",CY76=0),"",MAX(CX$5:CX75)+1)</f>
        <v/>
      </c>
      <c r="CY76" s="316" t="str">
        <f>IFERROR(INDEX($AK$86:$AK$97, ROWS($CY$4:CY74)), IFERROR(INDEX($AO$86:$AO$97, ROWS($CY$4:CY74)-ROWS($AK$86:$AK$97)), ""))</f>
        <v/>
      </c>
      <c r="CZ76" s="316" t="str">
        <f t="shared" si="202"/>
        <v/>
      </c>
      <c r="DA76" s="413" t="str">
        <f t="shared" si="203"/>
        <v/>
      </c>
      <c r="DC76" s="438" t="str">
        <f ca="1">IF(OR(DD76="",DD76=0),"",MAX(DC$65:DC75)+1)</f>
        <v/>
      </c>
      <c r="DD76" s="434" t="str">
        <f t="shared" ca="1" si="166"/>
        <v/>
      </c>
      <c r="DE76" s="413" t="str">
        <f t="shared" ca="1" si="167"/>
        <v/>
      </c>
      <c r="DF76" s="431" t="str">
        <f ca="1">IF(OR(DG76="",DG76=0),"",MAX(DF$65:DF75)+1)</f>
        <v/>
      </c>
      <c r="DG76" s="412" t="str">
        <f t="shared" ca="1" si="168"/>
        <v/>
      </c>
      <c r="DH76" s="413" t="str">
        <f t="shared" ca="1" si="169"/>
        <v/>
      </c>
      <c r="DI76" s="412" t="str">
        <f t="shared" ca="1" si="170"/>
        <v/>
      </c>
      <c r="DJ76" s="413" t="str">
        <f t="shared" ca="1" si="171"/>
        <v/>
      </c>
      <c r="DK76" s="412" t="str">
        <f t="shared" ca="1" si="172"/>
        <v/>
      </c>
      <c r="DL76" s="413" t="str">
        <f t="shared" ca="1" si="173"/>
        <v/>
      </c>
      <c r="DM76" s="278"/>
    </row>
    <row r="77" spans="16:123" x14ac:dyDescent="0.3">
      <c r="AB77" s="395">
        <f ca="1">IFERROR(MATCH($AB$59,OFFSET(Year!$BD$11:$BD$62,AB76,,1000),0)+AB76,"")</f>
        <v>62</v>
      </c>
      <c r="AC77" s="404" t="str">
        <f ca="1">IFERROR(INDEX(Year!$BG$11:$BG$62,AB77),"")</f>
        <v/>
      </c>
      <c r="AD77" s="405" t="str">
        <f ca="1">IFERROR(INDEX(Year!$BE$11:$BE$62,AB77),"")</f>
        <v/>
      </c>
      <c r="AE77" s="406" t="str">
        <f ca="1">IFERROR(INDEX(Year!$BF$11:$BF$62,AB77),"")</f>
        <v/>
      </c>
      <c r="AF77" s="407" t="str">
        <f ca="1">IFERROR(INDEX(Year!$BD$11:$BD$62,AB77),"")</f>
        <v/>
      </c>
      <c r="AI77" s="304" t="str">
        <f t="shared" ca="1" si="183"/>
        <v/>
      </c>
      <c r="AJ77" s="305" t="str">
        <f t="shared" ca="1" si="174"/>
        <v/>
      </c>
      <c r="AK77" s="306" t="str">
        <f t="shared" ca="1" si="175"/>
        <v/>
      </c>
      <c r="AL77" s="307" t="str">
        <f t="shared" ca="1" si="176"/>
        <v/>
      </c>
      <c r="AM77" s="304" t="str">
        <f t="shared" ca="1" si="184"/>
        <v/>
      </c>
      <c r="AN77" s="305" t="str">
        <f t="shared" ca="1" si="177"/>
        <v/>
      </c>
      <c r="AO77" s="306" t="str">
        <f t="shared" ca="1" si="178"/>
        <v/>
      </c>
      <c r="AP77" s="307" t="str">
        <f t="shared" ca="1" si="179"/>
        <v/>
      </c>
      <c r="AQ77" s="304" t="str">
        <f t="shared" ca="1" si="185"/>
        <v/>
      </c>
      <c r="AR77" s="305" t="str">
        <f t="shared" ca="1" si="180"/>
        <v/>
      </c>
      <c r="AS77" s="306" t="str">
        <f t="shared" ca="1" si="181"/>
        <v/>
      </c>
      <c r="AT77" s="307" t="str">
        <f t="shared" ca="1" si="182"/>
        <v/>
      </c>
      <c r="AU77" s="304"/>
      <c r="AV77" s="305"/>
      <c r="AW77" s="306"/>
      <c r="AX77" s="307"/>
      <c r="AY77" s="304"/>
      <c r="AZ77" s="305"/>
      <c r="BA77" s="306"/>
      <c r="BB77" s="307"/>
      <c r="BC77" s="304"/>
      <c r="BD77" s="305"/>
      <c r="BE77" s="306"/>
      <c r="BF77" s="307"/>
      <c r="BG77" s="304"/>
      <c r="BH77" s="305"/>
      <c r="BI77" s="306"/>
      <c r="BJ77" s="307"/>
      <c r="BL77" s="412" t="str">
        <f ca="1">IF(OR(BM77="",BM77=0),"",MAX(BL$5:BL76)+1)</f>
        <v/>
      </c>
      <c r="BM77" s="316" t="str">
        <f ca="1">IFERROR(INDEX($AJ$6:$AJ$17, ROWS(BM$4:$BM75)), IFERROR(INDEX($AN$6:$AN$17, ROWS(BM$4:$BM75)-ROWS($AJ$6:$AJ$17)), IFERROR(INDEX($AR$6:$AR$17, ROWS(BM$4:$BM75)-ROWS($AJ$6:$AJ$17)-ROWS($AN$6:$AN$17)),IFERROR(INDEX($AV$6:$AV$17, ROWS(BM$4:$BM75)-ROWS($AJ$6:$AJ$17)-ROWS($AN$6:$AN$17)-ROWS($AR$6:$AR$17)),IFERROR(INDEX($AZ$6:$AZ$17, ROWS(BM$4:$BM75)-ROWS($AJ$6:$AJ$17)-ROWS($AN$6:$AN$17)-ROWS($AR$6:$AR$17)-ROWS($AV$6:$AV$17)),IFERROR(INDEX($BD$6:$BD$17, ROWS(BM$4:$BM75)-ROWS($AJ$6:$AJ$17)-ROWS($AN$6:$AN$17)-ROWS($AR$6:$AR$17)-ROWS($AV$6:$AV$17)-ROWS($AZ$6:$AZ$17)),IFERROR(INDEX($BH$6:$BH$17, ROWS(BM$4:$BM75)-ROWS($AJ$6:$AJ$17)-ROWS($AN$6:$AN$17)-ROWS($AR$6:$AR$17)-ROWS($AV$6:$AV$17)-ROWS($AZ$6:$AZ$17)-ROWS($BD$6:$BD$17)), "")))))))</f>
        <v/>
      </c>
      <c r="BN77" s="316" t="str">
        <f t="shared" ca="1" si="186"/>
        <v/>
      </c>
      <c r="BO77" s="316" t="str">
        <f ca="1">IF(OR(BP77="",BP77=0),"",MAX(BO$5:BO76)+1)</f>
        <v/>
      </c>
      <c r="BP77" s="316" t="str">
        <f ca="1">IFERROR(INDEX($AK$6:$AK$17, ROWS($BP$4:BP75)), IFERROR(INDEX($AO$6:$AO$17, ROWS($BP$4:BP75)-ROWS($AK$6:$AK$17)), IFERROR(INDEX($AS$6:$AS$17, ROWS($BP$4:BP75)-ROWS($AK$6:$AK$17)-ROWS($AO$6:$AO$17)),IFERROR(INDEX($AW$6:$AW$17, ROWS($BP$4:BP75)-ROWS($AK$6:$AK$17)-ROWS($AO$6:$AO$17)-ROWS($AS$6:$AS$17)),IFERROR(INDEX($BA$6:$BA$17, ROWS($BP$4:BP75)-ROWS($AK$6:$AK$17)-ROWS($AO$6:$AO$17)-ROWS($AS$6:$AS$17)-ROWS($AW$6:$AW$17)),IFERROR(INDEX($BE$6:$BE$17, ROWS($BP$4:BP75)-ROWS($AK$6:$AK$17)-ROWS($AO$6:$AO$17)-ROWS($AS$6:$AS$17)-ROWS($AW$6:$AW$17)-ROWS($BA$6:$BA$17)),IFERROR(INDEX($BI$6:$BI$17, ROWS($BP$4:BP75)-ROWS($AK$6:$AK$17)-ROWS($AO$6:$AO$17)-ROWS($AS$6:$AS$17)-ROWS($AW$6:$AW$17)-ROWS($BA$6:$BA$17)-ROWS($BE$6:$BE$17)), "")))))))</f>
        <v/>
      </c>
      <c r="BQ77" s="316" t="str">
        <f t="shared" ca="1" si="187"/>
        <v/>
      </c>
      <c r="BR77" s="413" t="str">
        <f t="shared" ca="1" si="188"/>
        <v/>
      </c>
      <c r="BS77" s="412" t="str">
        <f ca="1">IF(OR(BT77="",BT77=0),"",MAX(BS$5:BS76)+1)</f>
        <v/>
      </c>
      <c r="BT77" s="316" t="str">
        <f ca="1">IFERROR(INDEX($AJ$22:$AJ$33, ROWS($BT$4:BT75)), IFERROR(INDEX($AN$22:$AN$33, ROWS($BT$4:BT75)-ROWS($AJ$22:$AJ$33)), IFERROR(INDEX($AR$22:$AR$33, ROWS($BT$4:BT75)-ROWS($AJ$22:$AJ$33)-ROWS($AN$22:$AN$33)),IFERROR(INDEX($AV$22:$AV$33, ROWS($BT$4:BT75)-ROWS($AJ$22:$AJ$33)-ROWS($AN$22:$AN$33)-ROWS($AR$22:$AR$33)),IFERROR(INDEX($AZ$22:$AZ$33, ROWS($BT$4:BT75)-ROWS($AJ$22:$AJ$33)-ROWS($AN$22:$AN$33)-ROWS($AR$22:$AR$33)-ROWS($AV$22:$AV$33)),IFERROR(INDEX($BD$22:$BD$33, ROWS($BT$4:BT75)-ROWS($AJ$22:$AJ$33)-ROWS($AN$22:$AN$33)-ROWS($AR$22:$AR$33)-ROWS($AV$22:$AV$33)-ROWS($AZ$22:$AZ$33)),IFERROR(INDEX($BH$22:$BH$33, ROWS($BT$4:BT75)-ROWS($AJ$22:$AJ$33)-ROWS($AN$22:$AN$33)-ROWS($AR$22:$AR$33)-ROWS($AV$22:$AV$33)-ROWS($AZ$22:$AZ$33)-ROWS($BD$22:$BD$33)), "")))))))</f>
        <v/>
      </c>
      <c r="BU77" s="316" t="str">
        <f t="shared" ca="1" si="189"/>
        <v/>
      </c>
      <c r="BV77" s="316" t="str">
        <f ca="1">IF(OR(BW77="",BW77=0),"",MAX(BV$5:BV76)+1)</f>
        <v/>
      </c>
      <c r="BW77" s="316" t="str">
        <f ca="1">IFERROR(INDEX($AK$22:$AK$33, ROWS($BW$4:BW75)), IFERROR(INDEX($AO$22:$AO$33, ROWS($BW$4:BW75)-ROWS($AK$22:$AK$33)), IFERROR(INDEX($AS$22:$AS$33, ROWS($BW$4:BW75)-ROWS($AK$22:$AK$33)-ROWS($AO$22:$AO$33)),IFERROR(INDEX($AW$22:$AW$33, ROWS($BW$4:BW75)-ROWS($AK$22:$AK$33)-ROWS($AO$22:$AO$33)-ROWS($AS$22:$AS$33)),IFERROR(INDEX($BA$22:$BA$33, ROWS($BW$4:BW75)-ROWS($AK$22:$AK$33)-ROWS($AO$22:$AO$33)-ROWS($AS$22:$AS$33)-ROWS($AW$22:$AW$33)),IFERROR(INDEX($BE$22:$BE$33, ROWS($BW$4:BW75)-ROWS($AK$22:$AK$33)-ROWS($AO$22:$AO$33)-ROWS($AS$22:$AS$33)-ROWS($AW$22:$AW$33)-ROWS($BA$22:$BA$33)),IFERROR(INDEX($BI$22:$BI$33, ROWS($BW$4:BW75)-ROWS($AK$22:$AK$33)-ROWS($AO$22:$AO$33)-ROWS($AS$22:$AS$33)-ROWS($AW$22:$AW$33)-ROWS($BA$22:$BA$33)-ROWS($BE$22:$BE$33)), "")))))))</f>
        <v/>
      </c>
      <c r="BX77" s="316" t="str">
        <f t="shared" ca="1" si="190"/>
        <v/>
      </c>
      <c r="BY77" s="413" t="str">
        <f t="shared" ca="1" si="191"/>
        <v/>
      </c>
      <c r="BZ77" s="412" t="str">
        <f ca="1">IF(OR(CA77="",CA77=0),"",MAX(BZ$5:BZ76)+1)</f>
        <v/>
      </c>
      <c r="CA77" s="316" t="str">
        <f ca="1">IFERROR(INDEX($AJ$38:$AJ$49, ROWS($CA$4:CA75)), IFERROR(INDEX($AN$38:$AN$49, ROWS($CA$4:CA75)-ROWS($AJ$38:$AJ$49)), IFERROR(INDEX($AR$38:$AR$49, ROWS($CA$4:CA75)-ROWS($AJ$38:$AJ$49)-ROWS($AN$38:$AN$49)),IFERROR(INDEX($AV$38:$AV$49, ROWS($CA$4:CA75)-ROWS($AJ$38:$AJ$49)-ROWS($AN$38:$AN$49)-ROWS($AR$38:$AR$49)),IFERROR(INDEX($AZ$38:$AZ$49, ROWS($CA$4:CA75)-ROWS($AJ$38:$AJ$49)-ROWS($AN$38:$AN$49)-ROWS($AR$38:$AR$49)-ROWS($AV$38:$AV$49)),IFERROR(INDEX($BD$38:$BD$49, ROWS($CA$4:CA75)-ROWS($AJ$38:$AJ$49)-ROWS($AN$38:$AN$49)-ROWS($AR$38:$AR$49)-ROWS($AV$38:$AV$49)-ROWS($AZ$38:$AZ$49)),IFERROR(INDEX($BH$38:$BH$49, ROWS($CA$4:CA75)-ROWS($AJ$38:$AJ$49)-ROWS($AN$38:$AN$49)-ROWS($AR$38:$AR$49)-ROWS($AV$38:$AV$49)-ROWS($AZ$38:$AZ$49)-ROWS($BD$38:$BD$49)), "")))))))</f>
        <v/>
      </c>
      <c r="CB77" s="316" t="str">
        <f t="shared" ca="1" si="192"/>
        <v/>
      </c>
      <c r="CC77" s="316" t="str">
        <f ca="1">IF(OR(CD77="",CD77=0),"",MAX(CC$5:CC76)+1)</f>
        <v/>
      </c>
      <c r="CD77" s="316" t="str">
        <f ca="1">IFERROR(INDEX($AK$38:$AK$49, ROWS($CD$4:CD75)), IFERROR(INDEX($AO$38:$AO$49, ROWS($CD$4:CD75)-ROWS($AK$38:$AK$49)), IFERROR(INDEX($AS$38:$AS$49, ROWS($CD$4:CD75)-ROWS($AK$38:$AK$49)-ROWS($AO$38:$AO$49)),IFERROR(INDEX($AW$38:$AW$49, ROWS($CD$4:CD75)-ROWS($AK$38:$AK$49)-ROWS($AO$38:$AO$49)-ROWS($AS$38:$AS$49)),IFERROR(INDEX($BA$38:$BA$49, ROWS($CD$4:CD75)-ROWS($AK$38:$AK$49)-ROWS($AO$38:$AO$49)-ROWS($AS$38:$AS$49)-ROWS($AW$38:$AW$49)),IFERROR(INDEX($BE$38:$BE$49, ROWS($CD$4:CD75)-ROWS($AK$38:$AK$49)-ROWS($AO$38:$AO$49)-ROWS($AS$38:$AS$49)-ROWS($AW$38:$AW$49)-ROWS($BA$38:$BA$49)),IFERROR(INDEX($BI$38:$BI$49, ROWS($CD$4:CD75)-ROWS($AK$38:$AK$49)-ROWS($AO$38:$AO$49)-ROWS($AS$38:$AS$49)-ROWS($AW$38:$AW$49)-ROWS($BA$38:$BA$49)-ROWS($BE$38:$BE$49)), "")))))))</f>
        <v/>
      </c>
      <c r="CE77" s="316" t="str">
        <f t="shared" ca="1" si="193"/>
        <v/>
      </c>
      <c r="CF77" s="413" t="str">
        <f t="shared" ca="1" si="194"/>
        <v/>
      </c>
      <c r="CG77" s="412" t="str">
        <f ca="1">IF(OR(CH77="",CH77=0),"",MAX(CG$5:CG76)+1)</f>
        <v/>
      </c>
      <c r="CH77" s="316" t="str">
        <f ca="1">IFERROR(INDEX($AJ$54:$AJ$65, ROWS($CH$4:CH75)), IFERROR(INDEX($AN$54:$AN$65, ROWS($CH$4:CH75)-ROWS($AJ$54:$AJ$65)), IFERROR(INDEX($AR$54:$AR$65, ROWS($CH$4:CH75)-ROWS($AJ$54:$AJ$65)-ROWS($AN$54:$AN$65)),IFERROR(INDEX($AV$54:$AV$65, ROWS($CH$4:CH75)-ROWS($AJ$54:$AJ$65)-ROWS($AN$54:$AN$65)-ROWS($AR$54:$AR$65)),IFERROR(INDEX($AZ$54:$AZ$65, ROWS($CH$4:CH75)-ROWS($AJ$54:$AJ$65)-ROWS($AN$54:$AN$65)-ROWS($AR$54:$AR$65)-ROWS($AV$54:$AV$65)),IFERROR(INDEX($BD$54:$BD$65, ROWS($CH$4:CH75)-ROWS($AJ$54:$AJ$65)-ROWS($AN$54:$AN$65)-ROWS($AR$54:$AR$65)-ROWS($AV$54:$AV$65)-ROWS($AZ$54:$AZ$65)),IFERROR(INDEX($BH$54:$BH$65, ROWS($CH$4:CH75)-ROWS($AJ$54:$AJ$65)-ROWS($AN$54:$AN$65)-ROWS($AR$54:$AR$65)-ROWS($AV$54:$AV$65)-ROWS($AZ$54:$AZ$65)-ROWS($BD$54:$BD$65)), "")))))))</f>
        <v/>
      </c>
      <c r="CI77" s="316" t="str">
        <f t="shared" ca="1" si="195"/>
        <v/>
      </c>
      <c r="CJ77" s="316" t="str">
        <f ca="1">IF(OR(CK77="",CK77=0),"",MAX(CJ$5:CJ76)+1)</f>
        <v/>
      </c>
      <c r="CK77" s="316" t="str">
        <f ca="1">IFERROR(INDEX($AK$54:$AK$65, ROWS($CK$4:CK75)), IFERROR(INDEX($AO$54:$AO$65, ROWS($CK$4:CK75)-ROWS($AK$54:$AK$65)), IFERROR(INDEX($AS$54:$AS$65, ROWS($CK$4:CK75)-ROWS($AK$54:$AK$65)-ROWS($AO$54:$AO$65)),IFERROR(INDEX($AW$54:$AW$65, ROWS($CK$4:CK75)-ROWS($AK$54:$AK$65)-ROWS($AO$54:$AO$65)-ROWS($AS$54:$AS$65)),IFERROR(INDEX($BA$54:$BA$65, ROWS($CK$4:CK75)-ROWS($AK$54:$AK$65)-ROWS($AO$54:$AO$65)-ROWS($AS$54:$AS$65)-ROWS($AW$54:$AW$65)),IFERROR(INDEX($BE$54:$BE$65, ROWS($CK$4:CK75)-ROWS($AK$54:$AK$65)-ROWS($AO$54:$AO$65)-ROWS($AS$54:$AS$65)-ROWS($AW$54:$AW$65)-ROWS($BA$54:$BA$65)),IFERROR(INDEX($BI$54:$BI$65, ROWS($CK$4:CK75)-ROWS($AK$54:$AK$65)-ROWS($AO$54:$AO$65)-ROWS($AS$54:$AS$65)-ROWS($AW$54:$AW$65)-ROWS($BA$54:$BA$65)-ROWS($BE$54:$BE$65)), "")))))))</f>
        <v/>
      </c>
      <c r="CL77" s="316" t="str">
        <f t="shared" ca="1" si="196"/>
        <v/>
      </c>
      <c r="CM77" s="413" t="str">
        <f t="shared" ca="1" si="197"/>
        <v/>
      </c>
      <c r="CN77" s="412" t="str">
        <f>IF(OR(CO77="",CO77=0),"",MAX(CN$5:CN76)+1)</f>
        <v/>
      </c>
      <c r="CO77" s="316">
        <f>IFERROR(INDEX($AJ$70:$AJ$81, ROWS($CO$4:CO75)), IFERROR(INDEX($AN$70:$AN$81, ROWS($CO$4:CO75)-ROWS($AJ$70:$AJ$81)), IFERROR(INDEX($AR$70:$AR$81, ROWS($CO$4:CO75)-ROWS($AJ$70:$AJ$81)-ROWS($AN$70:$AN$81)),IFERROR(INDEX($AV$70:$AV$81, ROWS($CO$4:CO75)-ROWS($AJ$70:$AJ$81)-ROWS($AN$70:$AN$81)-ROWS($AR$70:$AR$81)),IFERROR(INDEX($AZ$70:$AZ$81, ROWS($CO$4:CO75)-ROWS($AJ$70:$AJ$81)-ROWS($AN$70:$AN$81)-ROWS($AR$70:$AR$81)-ROWS($AV$70:$AV$81)),IFERROR(INDEX($BD$70:$BD$81, ROWS($CO$4:CO75)-ROWS($AJ$70:$AJ$81)-ROWS($AN$70:$AN$81)-ROWS($AR$70:$AR$81)-ROWS($AV$70:$AV$81)-ROWS($AZ$70:$AZ$81)),IFERROR(INDEX($BH$70:$BH$81, ROWS($CO$4:CO75)-ROWS($AJ$70:$AJ$81)-ROWS($AN$70:$AN$81)-ROWS($AR$70:$AR$81)-ROWS($AV$70:$AV$81)-ROWS($AZ$70:$AZ$81)-ROWS($BD$70:$BD$81)), "")))))))</f>
        <v>0</v>
      </c>
      <c r="CP77" s="316" t="str">
        <f t="shared" ca="1" si="198"/>
        <v/>
      </c>
      <c r="CQ77" s="316" t="str">
        <f>IF(OR(CR77="",CR77=0),"",MAX(CQ$5:CQ76)+1)</f>
        <v/>
      </c>
      <c r="CR77" s="316">
        <f>IFERROR(INDEX($AK$70:$AK$81, ROWS($CR$4:CR75)), IFERROR(INDEX($AO$70:$AO$81, ROWS($CR$4:CR75)-ROWS($AK$70:$AK$81)), IFERROR(INDEX($AS$70:$AS$81, ROWS($CR$4:CR75)-ROWS($AK$70:$AK$81)-ROWS($AO$70:$AO$81)),IFERROR(INDEX($AW$70:$AW$81, ROWS($CR$4:CR75)-ROWS($AK$70:$AK$81)-ROWS($AO$70:$AO$81)-ROWS($AS$70:$AS$81)),IFERROR(INDEX($BA$70:$BA$81, ROWS($CR$4:CR75)-ROWS($AK$70:$AK$81)-ROWS($AO$70:$AO$81)-ROWS($AS$70:$AS$81)-ROWS($AW$70:$AW$81)),IFERROR(INDEX($BE$70:$BE$81, ROWS($CR$4:CR75)-ROWS($AK$70:$AK$81)-ROWS($AO$70:$AO$81)-ROWS($AS$70:$AS$81)-ROWS($AW$70:$AW$81)-ROWS($BA$70:$BA$81)),IFERROR(INDEX($BI$70:$BI$81, ROWS($CR$4:CR75)-ROWS($AK$70:$AK$81)-ROWS($AO$70:$AO$81)-ROWS($AS$70:$AS$81)-ROWS($AW$70:$AW$81)-ROWS($BA$70:$BA$81)-ROWS($BE$70:$BE$81)), "")))))))</f>
        <v>0</v>
      </c>
      <c r="CS77" s="316" t="str">
        <f t="shared" ca="1" si="199"/>
        <v/>
      </c>
      <c r="CT77" s="413" t="str">
        <f t="shared" ca="1" si="200"/>
        <v/>
      </c>
      <c r="CU77" s="412" t="str">
        <f>IF(OR(CV77="",CV77=0),"",MAX(CU$5:CU76)+1)</f>
        <v/>
      </c>
      <c r="CV77" s="316" t="str">
        <f>IFERROR(INDEX($AJ$86:$AJ$97, ROWS($CV$4:CV75)), IFERROR(INDEX($AN$86:$AN$97, ROWS($CV$4:CV75)-ROWS($AJ$86:$AJ$97)), ""))</f>
        <v/>
      </c>
      <c r="CW77" s="316" t="str">
        <f t="shared" si="201"/>
        <v/>
      </c>
      <c r="CX77" s="316" t="str">
        <f>IF(OR(CY77="",CY77=0),"",MAX(CX$5:CX76)+1)</f>
        <v/>
      </c>
      <c r="CY77" s="316" t="str">
        <f>IFERROR(INDEX($AK$86:$AK$97, ROWS($CY$4:CY75)), IFERROR(INDEX($AO$86:$AO$97, ROWS($CY$4:CY75)-ROWS($AK$86:$AK$97)), ""))</f>
        <v/>
      </c>
      <c r="CZ77" s="316" t="str">
        <f t="shared" si="202"/>
        <v/>
      </c>
      <c r="DA77" s="413" t="str">
        <f t="shared" si="203"/>
        <v/>
      </c>
      <c r="DC77" s="438" t="str">
        <f ca="1">IF(OR(DD77="",DD77=0),"",MAX(DC$65:DC76)+1)</f>
        <v/>
      </c>
      <c r="DD77" s="435" t="str">
        <f t="shared" ca="1" si="166"/>
        <v/>
      </c>
      <c r="DE77" s="413" t="str">
        <f t="shared" ca="1" si="167"/>
        <v/>
      </c>
      <c r="DF77" s="432" t="str">
        <f ca="1">IF(OR(DG77="",DG77=0),"",MAX(DF$65:DF76)+1)</f>
        <v/>
      </c>
      <c r="DG77" s="414" t="str">
        <f t="shared" ca="1" si="168"/>
        <v/>
      </c>
      <c r="DH77" s="415" t="str">
        <f t="shared" ca="1" si="169"/>
        <v/>
      </c>
      <c r="DI77" s="414" t="str">
        <f t="shared" ca="1" si="170"/>
        <v/>
      </c>
      <c r="DJ77" s="413" t="str">
        <f t="shared" ca="1" si="171"/>
        <v/>
      </c>
      <c r="DK77" s="414" t="str">
        <f t="shared" ca="1" si="172"/>
        <v/>
      </c>
      <c r="DL77" s="415" t="str">
        <f t="shared" ca="1" si="173"/>
        <v/>
      </c>
      <c r="DM77" s="278"/>
      <c r="DN77" s="278"/>
      <c r="DO77" s="278"/>
      <c r="DP77" s="278"/>
      <c r="DQ77" s="278"/>
      <c r="DR77" s="278"/>
      <c r="DS77" s="278"/>
    </row>
    <row r="78" spans="16:123" x14ac:dyDescent="0.3">
      <c r="AB78" s="395">
        <f ca="1">IFERROR(MATCH($AB$59,OFFSET(Year!$BD$11:$BD$62,AB77,,1000),0)+AB77,"")</f>
        <v>63</v>
      </c>
      <c r="AC78" s="404" t="str">
        <f ca="1">IFERROR(INDEX(Year!$BG$11:$BG$62,AB78),"")</f>
        <v/>
      </c>
      <c r="AD78" s="405" t="str">
        <f ca="1">IFERROR(INDEX(Year!$BE$11:$BE$62,AB78),"")</f>
        <v/>
      </c>
      <c r="AE78" s="406" t="str">
        <f ca="1">IFERROR(INDEX(Year!$BF$11:$BF$62,AB78),"")</f>
        <v/>
      </c>
      <c r="AF78" s="407" t="str">
        <f ca="1">IFERROR(INDEX(Year!$BD$11:$BD$62,AB78),"")</f>
        <v/>
      </c>
      <c r="AI78" s="304" t="str">
        <f t="shared" ca="1" si="183"/>
        <v/>
      </c>
      <c r="AJ78" s="305" t="str">
        <f t="shared" ca="1" si="174"/>
        <v/>
      </c>
      <c r="AK78" s="306" t="str">
        <f t="shared" ca="1" si="175"/>
        <v/>
      </c>
      <c r="AL78" s="307" t="str">
        <f t="shared" ca="1" si="176"/>
        <v/>
      </c>
      <c r="AM78" s="304" t="str">
        <f t="shared" ca="1" si="184"/>
        <v/>
      </c>
      <c r="AN78" s="305" t="str">
        <f t="shared" ca="1" si="177"/>
        <v/>
      </c>
      <c r="AO78" s="306" t="str">
        <f t="shared" ca="1" si="178"/>
        <v/>
      </c>
      <c r="AP78" s="307" t="str">
        <f t="shared" ca="1" si="179"/>
        <v/>
      </c>
      <c r="AQ78" s="304" t="str">
        <f t="shared" ca="1" si="185"/>
        <v/>
      </c>
      <c r="AR78" s="305" t="str">
        <f t="shared" ca="1" si="180"/>
        <v/>
      </c>
      <c r="AS78" s="306" t="str">
        <f t="shared" ca="1" si="181"/>
        <v/>
      </c>
      <c r="AT78" s="307" t="str">
        <f t="shared" ca="1" si="182"/>
        <v/>
      </c>
      <c r="AU78" s="304"/>
      <c r="AV78" s="305"/>
      <c r="AW78" s="306"/>
      <c r="AX78" s="307"/>
      <c r="AY78" s="304"/>
      <c r="AZ78" s="305"/>
      <c r="BA78" s="306"/>
      <c r="BB78" s="307"/>
      <c r="BC78" s="304"/>
      <c r="BD78" s="305"/>
      <c r="BE78" s="306"/>
      <c r="BF78" s="307"/>
      <c r="BG78" s="304"/>
      <c r="BH78" s="305"/>
      <c r="BI78" s="306"/>
      <c r="BJ78" s="307"/>
      <c r="BL78" s="412">
        <f ca="1">IF(OR(BM78="",BM78=0),"",MAX(BL$5:BL77)+1)</f>
        <v>5</v>
      </c>
      <c r="BM78" s="316" t="str">
        <f ca="1">IFERROR(INDEX($AJ$6:$AJ$17, ROWS(BM$4:$BM76)), IFERROR(INDEX($AN$6:$AN$17, ROWS(BM$4:$BM76)-ROWS($AJ$6:$AJ$17)), IFERROR(INDEX($AR$6:$AR$17, ROWS(BM$4:$BM76)-ROWS($AJ$6:$AJ$17)-ROWS($AN$6:$AN$17)),IFERROR(INDEX($AV$6:$AV$17, ROWS(BM$4:$BM76)-ROWS($AJ$6:$AJ$17)-ROWS($AN$6:$AN$17)-ROWS($AR$6:$AR$17)),IFERROR(INDEX($AZ$6:$AZ$17, ROWS(BM$4:$BM76)-ROWS($AJ$6:$AJ$17)-ROWS($AN$6:$AN$17)-ROWS($AR$6:$AR$17)-ROWS($AV$6:$AV$17)),IFERROR(INDEX($BD$6:$BD$17, ROWS(BM$4:$BM76)-ROWS($AJ$6:$AJ$17)-ROWS($AN$6:$AN$17)-ROWS($AR$6:$AR$17)-ROWS($AV$6:$AV$17)-ROWS($AZ$6:$AZ$17)),IFERROR(INDEX($BH$6:$BH$17, ROWS(BM$4:$BM76)-ROWS($AJ$6:$AJ$17)-ROWS($AN$6:$AN$17)-ROWS($AR$6:$AR$17)-ROWS($AV$6:$AV$17)-ROWS($AZ$6:$AZ$17)-ROWS($BD$6:$BD$17)), "")))))))</f>
        <v>Car 1 Gas</v>
      </c>
      <c r="BN78" s="316" t="str">
        <f t="shared" ca="1" si="186"/>
        <v/>
      </c>
      <c r="BO78" s="316">
        <f ca="1">IF(OR(BP78="",BP78=0),"",MAX(BO$5:BO77)+1)</f>
        <v>5</v>
      </c>
      <c r="BP78" s="316">
        <f ca="1">IFERROR(INDEX($AK$6:$AK$17, ROWS($BP$4:BP76)), IFERROR(INDEX($AO$6:$AO$17, ROWS($BP$4:BP76)-ROWS($AK$6:$AK$17)), IFERROR(INDEX($AS$6:$AS$17, ROWS($BP$4:BP76)-ROWS($AK$6:$AK$17)-ROWS($AO$6:$AO$17)),IFERROR(INDEX($AW$6:$AW$17, ROWS($BP$4:BP76)-ROWS($AK$6:$AK$17)-ROWS($AO$6:$AO$17)-ROWS($AS$6:$AS$17)),IFERROR(INDEX($BA$6:$BA$17, ROWS($BP$4:BP76)-ROWS($AK$6:$AK$17)-ROWS($AO$6:$AO$17)-ROWS($AS$6:$AS$17)-ROWS($AW$6:$AW$17)),IFERROR(INDEX($BE$6:$BE$17, ROWS($BP$4:BP76)-ROWS($AK$6:$AK$17)-ROWS($AO$6:$AO$17)-ROWS($AS$6:$AS$17)-ROWS($AW$6:$AW$17)-ROWS($BA$6:$BA$17)),IFERROR(INDEX($BI$6:$BI$17, ROWS($BP$4:BP76)-ROWS($AK$6:$AK$17)-ROWS($AO$6:$AO$17)-ROWS($AS$6:$AS$17)-ROWS($AW$6:$AW$17)-ROWS($BA$6:$BA$17)-ROWS($BE$6:$BE$17)), "")))))))</f>
        <v>50</v>
      </c>
      <c r="BQ78" s="316" t="str">
        <f t="shared" ca="1" si="187"/>
        <v/>
      </c>
      <c r="BR78" s="413" t="str">
        <f t="shared" ca="1" si="188"/>
        <v/>
      </c>
      <c r="BS78" s="412">
        <f ca="1">IF(OR(BT78="",BT78=0),"",MAX(BS$5:BS77)+1)</f>
        <v>8</v>
      </c>
      <c r="BT78" s="316" t="str">
        <f ca="1">IFERROR(INDEX($AJ$22:$AJ$33, ROWS($BT$4:BT76)), IFERROR(INDEX($AN$22:$AN$33, ROWS($BT$4:BT76)-ROWS($AJ$22:$AJ$33)), IFERROR(INDEX($AR$22:$AR$33, ROWS($BT$4:BT76)-ROWS($AJ$22:$AJ$33)-ROWS($AN$22:$AN$33)),IFERROR(INDEX($AV$22:$AV$33, ROWS($BT$4:BT76)-ROWS($AJ$22:$AJ$33)-ROWS($AN$22:$AN$33)-ROWS($AR$22:$AR$33)),IFERROR(INDEX($AZ$22:$AZ$33, ROWS($BT$4:BT76)-ROWS($AJ$22:$AJ$33)-ROWS($AN$22:$AN$33)-ROWS($AR$22:$AR$33)-ROWS($AV$22:$AV$33)),IFERROR(INDEX($BD$22:$BD$33, ROWS($BT$4:BT76)-ROWS($AJ$22:$AJ$33)-ROWS($AN$22:$AN$33)-ROWS($AR$22:$AR$33)-ROWS($AV$22:$AV$33)-ROWS($AZ$22:$AZ$33)),IFERROR(INDEX($BH$22:$BH$33, ROWS($BT$4:BT76)-ROWS($AJ$22:$AJ$33)-ROWS($AN$22:$AN$33)-ROWS($AR$22:$AR$33)-ROWS($AV$22:$AV$33)-ROWS($AZ$22:$AZ$33)-ROWS($BD$22:$BD$33)), "")))))))</f>
        <v>Netflix</v>
      </c>
      <c r="BU78" s="316" t="str">
        <f t="shared" ca="1" si="189"/>
        <v/>
      </c>
      <c r="BV78" s="316">
        <f ca="1">IF(OR(BW78="",BW78=0),"",MAX(BV$5:BV77)+1)</f>
        <v>8</v>
      </c>
      <c r="BW78" s="316">
        <f ca="1">IFERROR(INDEX($AK$22:$AK$33, ROWS($BW$4:BW76)), IFERROR(INDEX($AO$22:$AO$33, ROWS($BW$4:BW76)-ROWS($AK$22:$AK$33)), IFERROR(INDEX($AS$22:$AS$33, ROWS($BW$4:BW76)-ROWS($AK$22:$AK$33)-ROWS($AO$22:$AO$33)),IFERROR(INDEX($AW$22:$AW$33, ROWS($BW$4:BW76)-ROWS($AK$22:$AK$33)-ROWS($AO$22:$AO$33)-ROWS($AS$22:$AS$33)),IFERROR(INDEX($BA$22:$BA$33, ROWS($BW$4:BW76)-ROWS($AK$22:$AK$33)-ROWS($AO$22:$AO$33)-ROWS($AS$22:$AS$33)-ROWS($AW$22:$AW$33)),IFERROR(INDEX($BE$22:$BE$33, ROWS($BW$4:BW76)-ROWS($AK$22:$AK$33)-ROWS($AO$22:$AO$33)-ROWS($AS$22:$AS$33)-ROWS($AW$22:$AW$33)-ROWS($BA$22:$BA$33)),IFERROR(INDEX($BI$22:$BI$33, ROWS($BW$4:BW76)-ROWS($AK$22:$AK$33)-ROWS($AO$22:$AO$33)-ROWS($AS$22:$AS$33)-ROWS($AW$22:$AW$33)-ROWS($BA$22:$BA$33)-ROWS($BE$22:$BE$33)), "")))))))</f>
        <v>14.95</v>
      </c>
      <c r="BX78" s="316" t="str">
        <f t="shared" ca="1" si="190"/>
        <v/>
      </c>
      <c r="BY78" s="413" t="str">
        <f t="shared" ca="1" si="191"/>
        <v/>
      </c>
      <c r="BZ78" s="412">
        <f ca="1">IF(OR(CA78="",CA78=0),"",MAX(BZ$5:BZ77)+1)</f>
        <v>16</v>
      </c>
      <c r="CA78" s="316" t="str">
        <f ca="1">IFERROR(INDEX($AJ$38:$AJ$49, ROWS($CA$4:CA76)), IFERROR(INDEX($AN$38:$AN$49, ROWS($CA$4:CA76)-ROWS($AJ$38:$AJ$49)), IFERROR(INDEX($AR$38:$AR$49, ROWS($CA$4:CA76)-ROWS($AJ$38:$AJ$49)-ROWS($AN$38:$AN$49)),IFERROR(INDEX($AV$38:$AV$49, ROWS($CA$4:CA76)-ROWS($AJ$38:$AJ$49)-ROWS($AN$38:$AN$49)-ROWS($AR$38:$AR$49)),IFERROR(INDEX($AZ$38:$AZ$49, ROWS($CA$4:CA76)-ROWS($AJ$38:$AJ$49)-ROWS($AN$38:$AN$49)-ROWS($AR$38:$AR$49)-ROWS($AV$38:$AV$49)),IFERROR(INDEX($BD$38:$BD$49, ROWS($CA$4:CA76)-ROWS($AJ$38:$AJ$49)-ROWS($AN$38:$AN$49)-ROWS($AR$38:$AR$49)-ROWS($AV$38:$AV$49)-ROWS($AZ$38:$AZ$49)),IFERROR(INDEX($BH$38:$BH$49, ROWS($CA$4:CA76)-ROWS($AJ$38:$AJ$49)-ROWS($AN$38:$AN$49)-ROWS($AR$38:$AR$49)-ROWS($AV$38:$AV$49)-ROWS($AZ$38:$AZ$49)-ROWS($BD$38:$BD$49)), "")))))))</f>
        <v>Car 1 Gas</v>
      </c>
      <c r="CB78" s="316" t="str">
        <f t="shared" ca="1" si="192"/>
        <v/>
      </c>
      <c r="CC78" s="316">
        <f ca="1">IF(OR(CD78="",CD78=0),"",MAX(CC$5:CC77)+1)</f>
        <v>16</v>
      </c>
      <c r="CD78" s="316">
        <f ca="1">IFERROR(INDEX($AK$38:$AK$49, ROWS($CD$4:CD76)), IFERROR(INDEX($AO$38:$AO$49, ROWS($CD$4:CD76)-ROWS($AK$38:$AK$49)), IFERROR(INDEX($AS$38:$AS$49, ROWS($CD$4:CD76)-ROWS($AK$38:$AK$49)-ROWS($AO$38:$AO$49)),IFERROR(INDEX($AW$38:$AW$49, ROWS($CD$4:CD76)-ROWS($AK$38:$AK$49)-ROWS($AO$38:$AO$49)-ROWS($AS$38:$AS$49)),IFERROR(INDEX($BA$38:$BA$49, ROWS($CD$4:CD76)-ROWS($AK$38:$AK$49)-ROWS($AO$38:$AO$49)-ROWS($AS$38:$AS$49)-ROWS($AW$38:$AW$49)),IFERROR(INDEX($BE$38:$BE$49, ROWS($CD$4:CD76)-ROWS($AK$38:$AK$49)-ROWS($AO$38:$AO$49)-ROWS($AS$38:$AS$49)-ROWS($AW$38:$AW$49)-ROWS($BA$38:$BA$49)),IFERROR(INDEX($BI$38:$BI$49, ROWS($CD$4:CD76)-ROWS($AK$38:$AK$49)-ROWS($AO$38:$AO$49)-ROWS($AS$38:$AS$49)-ROWS($AW$38:$AW$49)-ROWS($BA$38:$BA$49)-ROWS($BE$38:$BE$49)), "")))))))</f>
        <v>50</v>
      </c>
      <c r="CE78" s="316" t="str">
        <f t="shared" ca="1" si="193"/>
        <v/>
      </c>
      <c r="CF78" s="413" t="str">
        <f t="shared" ca="1" si="194"/>
        <v/>
      </c>
      <c r="CG78" s="412">
        <f ca="1">IF(OR(CH78="",CH78=0),"",MAX(CG$5:CG77)+1)</f>
        <v>6</v>
      </c>
      <c r="CH78" s="316" t="str">
        <f ca="1">IFERROR(INDEX($AJ$54:$AJ$65, ROWS($CH$4:CH76)), IFERROR(INDEX($AN$54:$AN$65, ROWS($CH$4:CH76)-ROWS($AJ$54:$AJ$65)), IFERROR(INDEX($AR$54:$AR$65, ROWS($CH$4:CH76)-ROWS($AJ$54:$AJ$65)-ROWS($AN$54:$AN$65)),IFERROR(INDEX($AV$54:$AV$65, ROWS($CH$4:CH76)-ROWS($AJ$54:$AJ$65)-ROWS($AN$54:$AN$65)-ROWS($AR$54:$AR$65)),IFERROR(INDEX($AZ$54:$AZ$65, ROWS($CH$4:CH76)-ROWS($AJ$54:$AJ$65)-ROWS($AN$54:$AN$65)-ROWS($AR$54:$AR$65)-ROWS($AV$54:$AV$65)),IFERROR(INDEX($BD$54:$BD$65, ROWS($CH$4:CH76)-ROWS($AJ$54:$AJ$65)-ROWS($AN$54:$AN$65)-ROWS($AR$54:$AR$65)-ROWS($AV$54:$AV$65)-ROWS($AZ$54:$AZ$65)),IFERROR(INDEX($BH$54:$BH$65, ROWS($CH$4:CH76)-ROWS($AJ$54:$AJ$65)-ROWS($AN$54:$AN$65)-ROWS($AR$54:$AR$65)-ROWS($AV$54:$AV$65)-ROWS($AZ$54:$AZ$65)-ROWS($BD$54:$BD$65)), "")))))))</f>
        <v>Boat Loan</v>
      </c>
      <c r="CI78" s="316" t="str">
        <f t="shared" ca="1" si="195"/>
        <v/>
      </c>
      <c r="CJ78" s="316">
        <f ca="1">IF(OR(CK78="",CK78=0),"",MAX(CJ$5:CJ77)+1)</f>
        <v>6</v>
      </c>
      <c r="CK78" s="316">
        <f ca="1">IFERROR(INDEX($AK$54:$AK$65, ROWS($CK$4:CK76)), IFERROR(INDEX($AO$54:$AO$65, ROWS($CK$4:CK76)-ROWS($AK$54:$AK$65)), IFERROR(INDEX($AS$54:$AS$65, ROWS($CK$4:CK76)-ROWS($AK$54:$AK$65)-ROWS($AO$54:$AO$65)),IFERROR(INDEX($AW$54:$AW$65, ROWS($CK$4:CK76)-ROWS($AK$54:$AK$65)-ROWS($AO$54:$AO$65)-ROWS($AS$54:$AS$65)),IFERROR(INDEX($BA$54:$BA$65, ROWS($CK$4:CK76)-ROWS($AK$54:$AK$65)-ROWS($AO$54:$AO$65)-ROWS($AS$54:$AS$65)-ROWS($AW$54:$AW$65)),IFERROR(INDEX($BE$54:$BE$65, ROWS($CK$4:CK76)-ROWS($AK$54:$AK$65)-ROWS($AO$54:$AO$65)-ROWS($AS$54:$AS$65)-ROWS($AW$54:$AW$65)-ROWS($BA$54:$BA$65)),IFERROR(INDEX($BI$54:$BI$65, ROWS($CK$4:CK76)-ROWS($AK$54:$AK$65)-ROWS($AO$54:$AO$65)-ROWS($AS$54:$AS$65)-ROWS($AW$54:$AW$65)-ROWS($BA$54:$BA$65)-ROWS($BE$54:$BE$65)), "")))))))</f>
        <v>300</v>
      </c>
      <c r="CL78" s="316" t="str">
        <f t="shared" ca="1" si="196"/>
        <v/>
      </c>
      <c r="CM78" s="413" t="str">
        <f t="shared" ca="1" si="197"/>
        <v/>
      </c>
      <c r="CN78" s="412" t="str">
        <f>IF(OR(CO78="",CO78=0),"",MAX(CN$5:CN77)+1)</f>
        <v/>
      </c>
      <c r="CO78" s="316">
        <f>IFERROR(INDEX($AJ$70:$AJ$81, ROWS($CO$4:CO76)), IFERROR(INDEX($AN$70:$AN$81, ROWS($CO$4:CO76)-ROWS($AJ$70:$AJ$81)), IFERROR(INDEX($AR$70:$AR$81, ROWS($CO$4:CO76)-ROWS($AJ$70:$AJ$81)-ROWS($AN$70:$AN$81)),IFERROR(INDEX($AV$70:$AV$81, ROWS($CO$4:CO76)-ROWS($AJ$70:$AJ$81)-ROWS($AN$70:$AN$81)-ROWS($AR$70:$AR$81)),IFERROR(INDEX($AZ$70:$AZ$81, ROWS($CO$4:CO76)-ROWS($AJ$70:$AJ$81)-ROWS($AN$70:$AN$81)-ROWS($AR$70:$AR$81)-ROWS($AV$70:$AV$81)),IFERROR(INDEX($BD$70:$BD$81, ROWS($CO$4:CO76)-ROWS($AJ$70:$AJ$81)-ROWS($AN$70:$AN$81)-ROWS($AR$70:$AR$81)-ROWS($AV$70:$AV$81)-ROWS($AZ$70:$AZ$81)),IFERROR(INDEX($BH$70:$BH$81, ROWS($CO$4:CO76)-ROWS($AJ$70:$AJ$81)-ROWS($AN$70:$AN$81)-ROWS($AR$70:$AR$81)-ROWS($AV$70:$AV$81)-ROWS($AZ$70:$AZ$81)-ROWS($BD$70:$BD$81)), "")))))))</f>
        <v>0</v>
      </c>
      <c r="CP78" s="316" t="str">
        <f t="shared" ca="1" si="198"/>
        <v/>
      </c>
      <c r="CQ78" s="316" t="str">
        <f>IF(OR(CR78="",CR78=0),"",MAX(CQ$5:CQ77)+1)</f>
        <v/>
      </c>
      <c r="CR78" s="316">
        <f>IFERROR(INDEX($AK$70:$AK$81, ROWS($CR$4:CR76)), IFERROR(INDEX($AO$70:$AO$81, ROWS($CR$4:CR76)-ROWS($AK$70:$AK$81)), IFERROR(INDEX($AS$70:$AS$81, ROWS($CR$4:CR76)-ROWS($AK$70:$AK$81)-ROWS($AO$70:$AO$81)),IFERROR(INDEX($AW$70:$AW$81, ROWS($CR$4:CR76)-ROWS($AK$70:$AK$81)-ROWS($AO$70:$AO$81)-ROWS($AS$70:$AS$81)),IFERROR(INDEX($BA$70:$BA$81, ROWS($CR$4:CR76)-ROWS($AK$70:$AK$81)-ROWS($AO$70:$AO$81)-ROWS($AS$70:$AS$81)-ROWS($AW$70:$AW$81)),IFERROR(INDEX($BE$70:$BE$81, ROWS($CR$4:CR76)-ROWS($AK$70:$AK$81)-ROWS($AO$70:$AO$81)-ROWS($AS$70:$AS$81)-ROWS($AW$70:$AW$81)-ROWS($BA$70:$BA$81)),IFERROR(INDEX($BI$70:$BI$81, ROWS($CR$4:CR76)-ROWS($AK$70:$AK$81)-ROWS($AO$70:$AO$81)-ROWS($AS$70:$AS$81)-ROWS($AW$70:$AW$81)-ROWS($BA$70:$BA$81)-ROWS($BE$70:$BE$81)), "")))))))</f>
        <v>0</v>
      </c>
      <c r="CS78" s="316" t="str">
        <f t="shared" ca="1" si="199"/>
        <v/>
      </c>
      <c r="CT78" s="413" t="str">
        <f t="shared" ca="1" si="200"/>
        <v/>
      </c>
      <c r="CU78" s="412" t="str">
        <f>IF(OR(CV78="",CV78=0),"",MAX(CU$5:CU77)+1)</f>
        <v/>
      </c>
      <c r="CV78" s="316" t="str">
        <f>IFERROR(INDEX($AJ$86:$AJ$97, ROWS($CV$4:CV76)), IFERROR(INDEX($AN$86:$AN$97, ROWS($CV$4:CV76)-ROWS($AJ$86:$AJ$97)), ""))</f>
        <v/>
      </c>
      <c r="CW78" s="316" t="str">
        <f t="shared" si="201"/>
        <v/>
      </c>
      <c r="CX78" s="316" t="str">
        <f>IF(OR(CY78="",CY78=0),"",MAX(CX$5:CX77)+1)</f>
        <v/>
      </c>
      <c r="CY78" s="316" t="str">
        <f>IFERROR(INDEX($AK$86:$AK$97, ROWS($CY$4:CY76)), IFERROR(INDEX($AO$86:$AO$97, ROWS($CY$4:CY76)-ROWS($AK$86:$AK$97)), ""))</f>
        <v/>
      </c>
      <c r="CZ78" s="316" t="str">
        <f t="shared" si="202"/>
        <v/>
      </c>
      <c r="DA78" s="413" t="str">
        <f t="shared" si="203"/>
        <v/>
      </c>
      <c r="DC78" s="438" t="str">
        <f ca="1">IF(OR(DD78="",DD78=0),"",MAX(DC$65:DC77)+1)</f>
        <v/>
      </c>
      <c r="DD78" s="434" t="str">
        <f t="shared" ca="1" si="166"/>
        <v/>
      </c>
      <c r="DE78" s="413" t="str">
        <f t="shared" ca="1" si="167"/>
        <v/>
      </c>
      <c r="DF78" s="431" t="str">
        <f ca="1">IF(OR(DG78="",DG78=0),"",MAX(DF$65:DF77)+1)</f>
        <v/>
      </c>
      <c r="DG78" s="412" t="str">
        <f t="shared" ca="1" si="168"/>
        <v/>
      </c>
      <c r="DH78" s="413" t="str">
        <f t="shared" ca="1" si="169"/>
        <v/>
      </c>
      <c r="DI78" s="412" t="str">
        <f t="shared" ca="1" si="170"/>
        <v/>
      </c>
      <c r="DJ78" s="413" t="str">
        <f t="shared" ca="1" si="171"/>
        <v/>
      </c>
      <c r="DK78" s="412" t="str">
        <f t="shared" ca="1" si="172"/>
        <v/>
      </c>
      <c r="DL78" s="413" t="str">
        <f t="shared" ca="1" si="173"/>
        <v/>
      </c>
      <c r="DM78" s="278"/>
      <c r="DN78" s="278"/>
      <c r="DO78" s="278"/>
      <c r="DP78" s="278"/>
      <c r="DQ78" s="278"/>
      <c r="DR78" s="278"/>
      <c r="DS78" s="278"/>
    </row>
    <row r="79" spans="16:123" x14ac:dyDescent="0.3">
      <c r="AB79" s="395">
        <f ca="1">IFERROR(MATCH($AB$59,OFFSET(Year!$BD$11:$BD$62,AB78,,1000),0)+AB78,"")</f>
        <v>64</v>
      </c>
      <c r="AC79" s="404" t="str">
        <f ca="1">IFERROR(INDEX(Year!$BG$11:$BG$62,AB79),"")</f>
        <v/>
      </c>
      <c r="AD79" s="405" t="str">
        <f ca="1">IFERROR(INDEX(Year!$BE$11:$BE$62,AB79),"")</f>
        <v/>
      </c>
      <c r="AE79" s="406" t="str">
        <f ca="1">IFERROR(INDEX(Year!$BF$11:$BF$62,AB79),"")</f>
        <v/>
      </c>
      <c r="AF79" s="407" t="str">
        <f ca="1">IFERROR(INDEX(Year!$BD$11:$BD$62,AB79),"")</f>
        <v/>
      </c>
      <c r="AI79" s="302" t="str">
        <f t="shared" ca="1" si="183"/>
        <v/>
      </c>
      <c r="AJ79" s="293" t="str">
        <f t="shared" ca="1" si="174"/>
        <v/>
      </c>
      <c r="AK79" s="293" t="str">
        <f t="shared" ca="1" si="175"/>
        <v/>
      </c>
      <c r="AL79" s="303" t="str">
        <f t="shared" ca="1" si="176"/>
        <v/>
      </c>
      <c r="AM79" s="302" t="str">
        <f t="shared" ca="1" si="184"/>
        <v/>
      </c>
      <c r="AN79" s="293" t="str">
        <f t="shared" ca="1" si="177"/>
        <v/>
      </c>
      <c r="AO79" s="293" t="str">
        <f t="shared" ca="1" si="178"/>
        <v/>
      </c>
      <c r="AP79" s="303" t="str">
        <f t="shared" ca="1" si="179"/>
        <v/>
      </c>
      <c r="AQ79" s="302" t="str">
        <f t="shared" ca="1" si="185"/>
        <v/>
      </c>
      <c r="AR79" s="293" t="str">
        <f t="shared" ca="1" si="180"/>
        <v/>
      </c>
      <c r="AS79" s="293" t="str">
        <f t="shared" ca="1" si="181"/>
        <v/>
      </c>
      <c r="AT79" s="303" t="str">
        <f t="shared" ca="1" si="182"/>
        <v/>
      </c>
      <c r="AU79" s="302"/>
      <c r="AV79" s="293"/>
      <c r="AW79" s="293"/>
      <c r="AX79" s="303"/>
      <c r="AY79" s="302"/>
      <c r="AZ79" s="293"/>
      <c r="BA79" s="293"/>
      <c r="BB79" s="303"/>
      <c r="BC79" s="302"/>
      <c r="BD79" s="293"/>
      <c r="BE79" s="293"/>
      <c r="BF79" s="303"/>
      <c r="BG79" s="302"/>
      <c r="BH79" s="293"/>
      <c r="BI79" s="293"/>
      <c r="BJ79" s="303"/>
      <c r="BL79" s="412" t="str">
        <f ca="1">IF(OR(BM79="",BM79=0),"",MAX(BL$5:BL78)+1)</f>
        <v/>
      </c>
      <c r="BM79" s="316" t="str">
        <f ca="1">IFERROR(INDEX($AJ$6:$AJ$17, ROWS(BM$4:$BM77)), IFERROR(INDEX($AN$6:$AN$17, ROWS(BM$4:$BM77)-ROWS($AJ$6:$AJ$17)), IFERROR(INDEX($AR$6:$AR$17, ROWS(BM$4:$BM77)-ROWS($AJ$6:$AJ$17)-ROWS($AN$6:$AN$17)),IFERROR(INDEX($AV$6:$AV$17, ROWS(BM$4:$BM77)-ROWS($AJ$6:$AJ$17)-ROWS($AN$6:$AN$17)-ROWS($AR$6:$AR$17)),IFERROR(INDEX($AZ$6:$AZ$17, ROWS(BM$4:$BM77)-ROWS($AJ$6:$AJ$17)-ROWS($AN$6:$AN$17)-ROWS($AR$6:$AR$17)-ROWS($AV$6:$AV$17)),IFERROR(INDEX($BD$6:$BD$17, ROWS(BM$4:$BM77)-ROWS($AJ$6:$AJ$17)-ROWS($AN$6:$AN$17)-ROWS($AR$6:$AR$17)-ROWS($AV$6:$AV$17)-ROWS($AZ$6:$AZ$17)),IFERROR(INDEX($BH$6:$BH$17, ROWS(BM$4:$BM77)-ROWS($AJ$6:$AJ$17)-ROWS($AN$6:$AN$17)-ROWS($AR$6:$AR$17)-ROWS($AV$6:$AV$17)-ROWS($AZ$6:$AZ$17)-ROWS($BD$6:$BD$17)), "")))))))</f>
        <v/>
      </c>
      <c r="BN79" s="316" t="str">
        <f t="shared" ca="1" si="186"/>
        <v/>
      </c>
      <c r="BO79" s="316" t="str">
        <f ca="1">IF(OR(BP79="",BP79=0),"",MAX(BO$5:BO78)+1)</f>
        <v/>
      </c>
      <c r="BP79" s="316" t="str">
        <f ca="1">IFERROR(INDEX($AK$6:$AK$17, ROWS($BP$4:BP77)), IFERROR(INDEX($AO$6:$AO$17, ROWS($BP$4:BP77)-ROWS($AK$6:$AK$17)), IFERROR(INDEX($AS$6:$AS$17, ROWS($BP$4:BP77)-ROWS($AK$6:$AK$17)-ROWS($AO$6:$AO$17)),IFERROR(INDEX($AW$6:$AW$17, ROWS($BP$4:BP77)-ROWS($AK$6:$AK$17)-ROWS($AO$6:$AO$17)-ROWS($AS$6:$AS$17)),IFERROR(INDEX($BA$6:$BA$17, ROWS($BP$4:BP77)-ROWS($AK$6:$AK$17)-ROWS($AO$6:$AO$17)-ROWS($AS$6:$AS$17)-ROWS($AW$6:$AW$17)),IFERROR(INDEX($BE$6:$BE$17, ROWS($BP$4:BP77)-ROWS($AK$6:$AK$17)-ROWS($AO$6:$AO$17)-ROWS($AS$6:$AS$17)-ROWS($AW$6:$AW$17)-ROWS($BA$6:$BA$17)),IFERROR(INDEX($BI$6:$BI$17, ROWS($BP$4:BP77)-ROWS($AK$6:$AK$17)-ROWS($AO$6:$AO$17)-ROWS($AS$6:$AS$17)-ROWS($AW$6:$AW$17)-ROWS($BA$6:$BA$17)-ROWS($BE$6:$BE$17)), "")))))))</f>
        <v/>
      </c>
      <c r="BQ79" s="316" t="str">
        <f t="shared" ca="1" si="187"/>
        <v/>
      </c>
      <c r="BR79" s="413" t="str">
        <f t="shared" ca="1" si="188"/>
        <v/>
      </c>
      <c r="BS79" s="412" t="str">
        <f ca="1">IF(OR(BT79="",BT79=0),"",MAX(BS$5:BS78)+1)</f>
        <v/>
      </c>
      <c r="BT79" s="316" t="str">
        <f ca="1">IFERROR(INDEX($AJ$22:$AJ$33, ROWS($BT$4:BT77)), IFERROR(INDEX($AN$22:$AN$33, ROWS($BT$4:BT77)-ROWS($AJ$22:$AJ$33)), IFERROR(INDEX($AR$22:$AR$33, ROWS($BT$4:BT77)-ROWS($AJ$22:$AJ$33)-ROWS($AN$22:$AN$33)),IFERROR(INDEX($AV$22:$AV$33, ROWS($BT$4:BT77)-ROWS($AJ$22:$AJ$33)-ROWS($AN$22:$AN$33)-ROWS($AR$22:$AR$33)),IFERROR(INDEX($AZ$22:$AZ$33, ROWS($BT$4:BT77)-ROWS($AJ$22:$AJ$33)-ROWS($AN$22:$AN$33)-ROWS($AR$22:$AR$33)-ROWS($AV$22:$AV$33)),IFERROR(INDEX($BD$22:$BD$33, ROWS($BT$4:BT77)-ROWS($AJ$22:$AJ$33)-ROWS($AN$22:$AN$33)-ROWS($AR$22:$AR$33)-ROWS($AV$22:$AV$33)-ROWS($AZ$22:$AZ$33)),IFERROR(INDEX($BH$22:$BH$33, ROWS($BT$4:BT77)-ROWS($AJ$22:$AJ$33)-ROWS($AN$22:$AN$33)-ROWS($AR$22:$AR$33)-ROWS($AV$22:$AV$33)-ROWS($AZ$22:$AZ$33)-ROWS($BD$22:$BD$33)), "")))))))</f>
        <v/>
      </c>
      <c r="BU79" s="316" t="str">
        <f t="shared" ca="1" si="189"/>
        <v/>
      </c>
      <c r="BV79" s="316" t="str">
        <f ca="1">IF(OR(BW79="",BW79=0),"",MAX(BV$5:BV78)+1)</f>
        <v/>
      </c>
      <c r="BW79" s="316" t="str">
        <f ca="1">IFERROR(INDEX($AK$22:$AK$33, ROWS($BW$4:BW77)), IFERROR(INDEX($AO$22:$AO$33, ROWS($BW$4:BW77)-ROWS($AK$22:$AK$33)), IFERROR(INDEX($AS$22:$AS$33, ROWS($BW$4:BW77)-ROWS($AK$22:$AK$33)-ROWS($AO$22:$AO$33)),IFERROR(INDEX($AW$22:$AW$33, ROWS($BW$4:BW77)-ROWS($AK$22:$AK$33)-ROWS($AO$22:$AO$33)-ROWS($AS$22:$AS$33)),IFERROR(INDEX($BA$22:$BA$33, ROWS($BW$4:BW77)-ROWS($AK$22:$AK$33)-ROWS($AO$22:$AO$33)-ROWS($AS$22:$AS$33)-ROWS($AW$22:$AW$33)),IFERROR(INDEX($BE$22:$BE$33, ROWS($BW$4:BW77)-ROWS($AK$22:$AK$33)-ROWS($AO$22:$AO$33)-ROWS($AS$22:$AS$33)-ROWS($AW$22:$AW$33)-ROWS($BA$22:$BA$33)),IFERROR(INDEX($BI$22:$BI$33, ROWS($BW$4:BW77)-ROWS($AK$22:$AK$33)-ROWS($AO$22:$AO$33)-ROWS($AS$22:$AS$33)-ROWS($AW$22:$AW$33)-ROWS($BA$22:$BA$33)-ROWS($BE$22:$BE$33)), "")))))))</f>
        <v/>
      </c>
      <c r="BX79" s="316" t="str">
        <f t="shared" ca="1" si="190"/>
        <v/>
      </c>
      <c r="BY79" s="413" t="str">
        <f t="shared" ca="1" si="191"/>
        <v/>
      </c>
      <c r="BZ79" s="412" t="str">
        <f ca="1">IF(OR(CA79="",CA79=0),"",MAX(BZ$5:BZ78)+1)</f>
        <v/>
      </c>
      <c r="CA79" s="316" t="str">
        <f ca="1">IFERROR(INDEX($AJ$38:$AJ$49, ROWS($CA$4:CA77)), IFERROR(INDEX($AN$38:$AN$49, ROWS($CA$4:CA77)-ROWS($AJ$38:$AJ$49)), IFERROR(INDEX($AR$38:$AR$49, ROWS($CA$4:CA77)-ROWS($AJ$38:$AJ$49)-ROWS($AN$38:$AN$49)),IFERROR(INDEX($AV$38:$AV$49, ROWS($CA$4:CA77)-ROWS($AJ$38:$AJ$49)-ROWS($AN$38:$AN$49)-ROWS($AR$38:$AR$49)),IFERROR(INDEX($AZ$38:$AZ$49, ROWS($CA$4:CA77)-ROWS($AJ$38:$AJ$49)-ROWS($AN$38:$AN$49)-ROWS($AR$38:$AR$49)-ROWS($AV$38:$AV$49)),IFERROR(INDEX($BD$38:$BD$49, ROWS($CA$4:CA77)-ROWS($AJ$38:$AJ$49)-ROWS($AN$38:$AN$49)-ROWS($AR$38:$AR$49)-ROWS($AV$38:$AV$49)-ROWS($AZ$38:$AZ$49)),IFERROR(INDEX($BH$38:$BH$49, ROWS($CA$4:CA77)-ROWS($AJ$38:$AJ$49)-ROWS($AN$38:$AN$49)-ROWS($AR$38:$AR$49)-ROWS($AV$38:$AV$49)-ROWS($AZ$38:$AZ$49)-ROWS($BD$38:$BD$49)), "")))))))</f>
        <v/>
      </c>
      <c r="CB79" s="316" t="str">
        <f t="shared" ca="1" si="192"/>
        <v/>
      </c>
      <c r="CC79" s="316" t="str">
        <f ca="1">IF(OR(CD79="",CD79=0),"",MAX(CC$5:CC78)+1)</f>
        <v/>
      </c>
      <c r="CD79" s="316" t="str">
        <f ca="1">IFERROR(INDEX($AK$38:$AK$49, ROWS($CD$4:CD77)), IFERROR(INDEX($AO$38:$AO$49, ROWS($CD$4:CD77)-ROWS($AK$38:$AK$49)), IFERROR(INDEX($AS$38:$AS$49, ROWS($CD$4:CD77)-ROWS($AK$38:$AK$49)-ROWS($AO$38:$AO$49)),IFERROR(INDEX($AW$38:$AW$49, ROWS($CD$4:CD77)-ROWS($AK$38:$AK$49)-ROWS($AO$38:$AO$49)-ROWS($AS$38:$AS$49)),IFERROR(INDEX($BA$38:$BA$49, ROWS($CD$4:CD77)-ROWS($AK$38:$AK$49)-ROWS($AO$38:$AO$49)-ROWS($AS$38:$AS$49)-ROWS($AW$38:$AW$49)),IFERROR(INDEX($BE$38:$BE$49, ROWS($CD$4:CD77)-ROWS($AK$38:$AK$49)-ROWS($AO$38:$AO$49)-ROWS($AS$38:$AS$49)-ROWS($AW$38:$AW$49)-ROWS($BA$38:$BA$49)),IFERROR(INDEX($BI$38:$BI$49, ROWS($CD$4:CD77)-ROWS($AK$38:$AK$49)-ROWS($AO$38:$AO$49)-ROWS($AS$38:$AS$49)-ROWS($AW$38:$AW$49)-ROWS($BA$38:$BA$49)-ROWS($BE$38:$BE$49)), "")))))))</f>
        <v/>
      </c>
      <c r="CE79" s="316" t="str">
        <f t="shared" ca="1" si="193"/>
        <v/>
      </c>
      <c r="CF79" s="413" t="str">
        <f t="shared" ca="1" si="194"/>
        <v/>
      </c>
      <c r="CG79" s="412" t="str">
        <f ca="1">IF(OR(CH79="",CH79=0),"",MAX(CG$5:CG78)+1)</f>
        <v/>
      </c>
      <c r="CH79" s="316" t="str">
        <f ca="1">IFERROR(INDEX($AJ$54:$AJ$65, ROWS($CH$4:CH77)), IFERROR(INDEX($AN$54:$AN$65, ROWS($CH$4:CH77)-ROWS($AJ$54:$AJ$65)), IFERROR(INDEX($AR$54:$AR$65, ROWS($CH$4:CH77)-ROWS($AJ$54:$AJ$65)-ROWS($AN$54:$AN$65)),IFERROR(INDEX($AV$54:$AV$65, ROWS($CH$4:CH77)-ROWS($AJ$54:$AJ$65)-ROWS($AN$54:$AN$65)-ROWS($AR$54:$AR$65)),IFERROR(INDEX($AZ$54:$AZ$65, ROWS($CH$4:CH77)-ROWS($AJ$54:$AJ$65)-ROWS($AN$54:$AN$65)-ROWS($AR$54:$AR$65)-ROWS($AV$54:$AV$65)),IFERROR(INDEX($BD$54:$BD$65, ROWS($CH$4:CH77)-ROWS($AJ$54:$AJ$65)-ROWS($AN$54:$AN$65)-ROWS($AR$54:$AR$65)-ROWS($AV$54:$AV$65)-ROWS($AZ$54:$AZ$65)),IFERROR(INDEX($BH$54:$BH$65, ROWS($CH$4:CH77)-ROWS($AJ$54:$AJ$65)-ROWS($AN$54:$AN$65)-ROWS($AR$54:$AR$65)-ROWS($AV$54:$AV$65)-ROWS($AZ$54:$AZ$65)-ROWS($BD$54:$BD$65)), "")))))))</f>
        <v/>
      </c>
      <c r="CI79" s="316" t="str">
        <f t="shared" ca="1" si="195"/>
        <v/>
      </c>
      <c r="CJ79" s="316" t="str">
        <f ca="1">IF(OR(CK79="",CK79=0),"",MAX(CJ$5:CJ78)+1)</f>
        <v/>
      </c>
      <c r="CK79" s="316" t="str">
        <f ca="1">IFERROR(INDEX($AK$54:$AK$65, ROWS($CK$4:CK77)), IFERROR(INDEX($AO$54:$AO$65, ROWS($CK$4:CK77)-ROWS($AK$54:$AK$65)), IFERROR(INDEX($AS$54:$AS$65, ROWS($CK$4:CK77)-ROWS($AK$54:$AK$65)-ROWS($AO$54:$AO$65)),IFERROR(INDEX($AW$54:$AW$65, ROWS($CK$4:CK77)-ROWS($AK$54:$AK$65)-ROWS($AO$54:$AO$65)-ROWS($AS$54:$AS$65)),IFERROR(INDEX($BA$54:$BA$65, ROWS($CK$4:CK77)-ROWS($AK$54:$AK$65)-ROWS($AO$54:$AO$65)-ROWS($AS$54:$AS$65)-ROWS($AW$54:$AW$65)),IFERROR(INDEX($BE$54:$BE$65, ROWS($CK$4:CK77)-ROWS($AK$54:$AK$65)-ROWS($AO$54:$AO$65)-ROWS($AS$54:$AS$65)-ROWS($AW$54:$AW$65)-ROWS($BA$54:$BA$65)),IFERROR(INDEX($BI$54:$BI$65, ROWS($CK$4:CK77)-ROWS($AK$54:$AK$65)-ROWS($AO$54:$AO$65)-ROWS($AS$54:$AS$65)-ROWS($AW$54:$AW$65)-ROWS($BA$54:$BA$65)-ROWS($BE$54:$BE$65)), "")))))))</f>
        <v/>
      </c>
      <c r="CL79" s="316" t="str">
        <f t="shared" ca="1" si="196"/>
        <v/>
      </c>
      <c r="CM79" s="413" t="str">
        <f t="shared" ca="1" si="197"/>
        <v/>
      </c>
      <c r="CN79" s="412" t="str">
        <f>IF(OR(CO79="",CO79=0),"",MAX(CN$5:CN78)+1)</f>
        <v/>
      </c>
      <c r="CO79" s="316">
        <f>IFERROR(INDEX($AJ$70:$AJ$81, ROWS($CO$4:CO77)), IFERROR(INDEX($AN$70:$AN$81, ROWS($CO$4:CO77)-ROWS($AJ$70:$AJ$81)), IFERROR(INDEX($AR$70:$AR$81, ROWS($CO$4:CO77)-ROWS($AJ$70:$AJ$81)-ROWS($AN$70:$AN$81)),IFERROR(INDEX($AV$70:$AV$81, ROWS($CO$4:CO77)-ROWS($AJ$70:$AJ$81)-ROWS($AN$70:$AN$81)-ROWS($AR$70:$AR$81)),IFERROR(INDEX($AZ$70:$AZ$81, ROWS($CO$4:CO77)-ROWS($AJ$70:$AJ$81)-ROWS($AN$70:$AN$81)-ROWS($AR$70:$AR$81)-ROWS($AV$70:$AV$81)),IFERROR(INDEX($BD$70:$BD$81, ROWS($CO$4:CO77)-ROWS($AJ$70:$AJ$81)-ROWS($AN$70:$AN$81)-ROWS($AR$70:$AR$81)-ROWS($AV$70:$AV$81)-ROWS($AZ$70:$AZ$81)),IFERROR(INDEX($BH$70:$BH$81, ROWS($CO$4:CO77)-ROWS($AJ$70:$AJ$81)-ROWS($AN$70:$AN$81)-ROWS($AR$70:$AR$81)-ROWS($AV$70:$AV$81)-ROWS($AZ$70:$AZ$81)-ROWS($BD$70:$BD$81)), "")))))))</f>
        <v>0</v>
      </c>
      <c r="CP79" s="316" t="str">
        <f t="shared" ca="1" si="198"/>
        <v/>
      </c>
      <c r="CQ79" s="316" t="str">
        <f>IF(OR(CR79="",CR79=0),"",MAX(CQ$5:CQ78)+1)</f>
        <v/>
      </c>
      <c r="CR79" s="316">
        <f>IFERROR(INDEX($AK$70:$AK$81, ROWS($CR$4:CR77)), IFERROR(INDEX($AO$70:$AO$81, ROWS($CR$4:CR77)-ROWS($AK$70:$AK$81)), IFERROR(INDEX($AS$70:$AS$81, ROWS($CR$4:CR77)-ROWS($AK$70:$AK$81)-ROWS($AO$70:$AO$81)),IFERROR(INDEX($AW$70:$AW$81, ROWS($CR$4:CR77)-ROWS($AK$70:$AK$81)-ROWS($AO$70:$AO$81)-ROWS($AS$70:$AS$81)),IFERROR(INDEX($BA$70:$BA$81, ROWS($CR$4:CR77)-ROWS($AK$70:$AK$81)-ROWS($AO$70:$AO$81)-ROWS($AS$70:$AS$81)-ROWS($AW$70:$AW$81)),IFERROR(INDEX($BE$70:$BE$81, ROWS($CR$4:CR77)-ROWS($AK$70:$AK$81)-ROWS($AO$70:$AO$81)-ROWS($AS$70:$AS$81)-ROWS($AW$70:$AW$81)-ROWS($BA$70:$BA$81)),IFERROR(INDEX($BI$70:$BI$81, ROWS($CR$4:CR77)-ROWS($AK$70:$AK$81)-ROWS($AO$70:$AO$81)-ROWS($AS$70:$AS$81)-ROWS($AW$70:$AW$81)-ROWS($BA$70:$BA$81)-ROWS($BE$70:$BE$81)), "")))))))</f>
        <v>0</v>
      </c>
      <c r="CS79" s="316" t="str">
        <f t="shared" ca="1" si="199"/>
        <v/>
      </c>
      <c r="CT79" s="413" t="str">
        <f t="shared" ca="1" si="200"/>
        <v/>
      </c>
      <c r="CU79" s="412" t="str">
        <f>IF(OR(CV79="",CV79=0),"",MAX(CU$5:CU78)+1)</f>
        <v/>
      </c>
      <c r="CV79" s="316" t="str">
        <f>IFERROR(INDEX($AJ$86:$AJ$97, ROWS($CV$4:CV77)), IFERROR(INDEX($AN$86:$AN$97, ROWS($CV$4:CV77)-ROWS($AJ$86:$AJ$97)), ""))</f>
        <v/>
      </c>
      <c r="CW79" s="316" t="str">
        <f t="shared" si="201"/>
        <v/>
      </c>
      <c r="CX79" s="316" t="str">
        <f>IF(OR(CY79="",CY79=0),"",MAX(CX$5:CX78)+1)</f>
        <v/>
      </c>
      <c r="CY79" s="316" t="str">
        <f>IFERROR(INDEX($AK$86:$AK$97, ROWS($CY$4:CY77)), IFERROR(INDEX($AO$86:$AO$97, ROWS($CY$4:CY77)-ROWS($AK$86:$AK$97)), ""))</f>
        <v/>
      </c>
      <c r="CZ79" s="316" t="str">
        <f t="shared" si="202"/>
        <v/>
      </c>
      <c r="DA79" s="413" t="str">
        <f t="shared" si="203"/>
        <v/>
      </c>
      <c r="DC79" s="438" t="str">
        <f ca="1">IF(OR(DD79="",DD79=0),"",MAX(DC$65:DC78)+1)</f>
        <v/>
      </c>
      <c r="DD79" s="434" t="str">
        <f t="shared" ca="1" si="166"/>
        <v/>
      </c>
      <c r="DE79" s="413" t="str">
        <f t="shared" ca="1" si="167"/>
        <v/>
      </c>
      <c r="DF79" s="431" t="str">
        <f ca="1">IF(OR(DG79="",DG79=0),"",MAX(DF$65:DF78)+1)</f>
        <v/>
      </c>
      <c r="DG79" s="412" t="str">
        <f t="shared" ca="1" si="168"/>
        <v/>
      </c>
      <c r="DH79" s="413" t="str">
        <f t="shared" ca="1" si="169"/>
        <v/>
      </c>
      <c r="DI79" s="412" t="str">
        <f t="shared" ca="1" si="170"/>
        <v/>
      </c>
      <c r="DJ79" s="413" t="str">
        <f t="shared" ca="1" si="171"/>
        <v/>
      </c>
      <c r="DK79" s="412" t="str">
        <f t="shared" ca="1" si="172"/>
        <v/>
      </c>
      <c r="DL79" s="413" t="str">
        <f t="shared" ca="1" si="173"/>
        <v/>
      </c>
      <c r="DM79" s="278"/>
      <c r="DN79" s="278"/>
      <c r="DO79" s="278"/>
      <c r="DP79" s="278"/>
      <c r="DQ79" s="278"/>
      <c r="DR79" s="278"/>
      <c r="DS79" s="278"/>
    </row>
    <row r="80" spans="16:123" x14ac:dyDescent="0.3">
      <c r="AB80" s="395">
        <f ca="1">IFERROR(MATCH($AB$59,OFFSET(Year!$BD$11:$BD$62,AB79,,1000),0)+AB79,"")</f>
        <v>65</v>
      </c>
      <c r="AC80" s="404" t="str">
        <f ca="1">IFERROR(INDEX(Year!$BG$11:$BG$62,AB80),"")</f>
        <v/>
      </c>
      <c r="AD80" s="405" t="str">
        <f ca="1">IFERROR(INDEX(Year!$BE$11:$BE$62,AB80),"")</f>
        <v/>
      </c>
      <c r="AE80" s="406" t="str">
        <f ca="1">IFERROR(INDEX(Year!$BF$11:$BF$62,AB80),"")</f>
        <v/>
      </c>
      <c r="AF80" s="407" t="str">
        <f ca="1">IFERROR(INDEX(Year!$BD$11:$BD$62,AB80),"")</f>
        <v/>
      </c>
      <c r="AI80" s="308" t="str">
        <f t="shared" ca="1" si="183"/>
        <v/>
      </c>
      <c r="AJ80" s="293" t="str">
        <f t="shared" ca="1" si="174"/>
        <v/>
      </c>
      <c r="AK80" s="293" t="str">
        <f t="shared" ca="1" si="175"/>
        <v/>
      </c>
      <c r="AL80" s="303" t="str">
        <f t="shared" ca="1" si="176"/>
        <v/>
      </c>
      <c r="AM80" s="308" t="str">
        <f t="shared" ca="1" si="184"/>
        <v/>
      </c>
      <c r="AN80" s="293" t="str">
        <f t="shared" ca="1" si="177"/>
        <v/>
      </c>
      <c r="AO80" s="293" t="str">
        <f t="shared" ca="1" si="178"/>
        <v/>
      </c>
      <c r="AP80" s="303" t="str">
        <f t="shared" ca="1" si="179"/>
        <v/>
      </c>
      <c r="AQ80" s="308" t="str">
        <f t="shared" ca="1" si="185"/>
        <v/>
      </c>
      <c r="AR80" s="293" t="str">
        <f t="shared" ca="1" si="180"/>
        <v/>
      </c>
      <c r="AS80" s="293" t="str">
        <f t="shared" ca="1" si="181"/>
        <v/>
      </c>
      <c r="AT80" s="303" t="str">
        <f t="shared" ca="1" si="182"/>
        <v/>
      </c>
      <c r="AU80" s="308"/>
      <c r="AV80" s="293"/>
      <c r="AW80" s="293"/>
      <c r="AX80" s="303"/>
      <c r="AY80" s="308"/>
      <c r="AZ80" s="293"/>
      <c r="BA80" s="293"/>
      <c r="BB80" s="303"/>
      <c r="BC80" s="308"/>
      <c r="BD80" s="293"/>
      <c r="BE80" s="293"/>
      <c r="BF80" s="303"/>
      <c r="BG80" s="308"/>
      <c r="BH80" s="293"/>
      <c r="BI80" s="293"/>
      <c r="BJ80" s="303"/>
      <c r="BL80" s="412" t="str">
        <f ca="1">IF(OR(BM80="",BM80=0),"",MAX(BL$5:BL79)+1)</f>
        <v/>
      </c>
      <c r="BM80" s="316" t="str">
        <f ca="1">IFERROR(INDEX($AJ$6:$AJ$17, ROWS(BM$4:$BM78)), IFERROR(INDEX($AN$6:$AN$17, ROWS(BM$4:$BM78)-ROWS($AJ$6:$AJ$17)), IFERROR(INDEX($AR$6:$AR$17, ROWS(BM$4:$BM78)-ROWS($AJ$6:$AJ$17)-ROWS($AN$6:$AN$17)),IFERROR(INDEX($AV$6:$AV$17, ROWS(BM$4:$BM78)-ROWS($AJ$6:$AJ$17)-ROWS($AN$6:$AN$17)-ROWS($AR$6:$AR$17)),IFERROR(INDEX($AZ$6:$AZ$17, ROWS(BM$4:$BM78)-ROWS($AJ$6:$AJ$17)-ROWS($AN$6:$AN$17)-ROWS($AR$6:$AR$17)-ROWS($AV$6:$AV$17)),IFERROR(INDEX($BD$6:$BD$17, ROWS(BM$4:$BM78)-ROWS($AJ$6:$AJ$17)-ROWS($AN$6:$AN$17)-ROWS($AR$6:$AR$17)-ROWS($AV$6:$AV$17)-ROWS($AZ$6:$AZ$17)),IFERROR(INDEX($BH$6:$BH$17, ROWS(BM$4:$BM78)-ROWS($AJ$6:$AJ$17)-ROWS($AN$6:$AN$17)-ROWS($AR$6:$AR$17)-ROWS($AV$6:$AV$17)-ROWS($AZ$6:$AZ$17)-ROWS($BD$6:$BD$17)), "")))))))</f>
        <v/>
      </c>
      <c r="BN80" s="316" t="str">
        <f t="shared" ca="1" si="186"/>
        <v/>
      </c>
      <c r="BO80" s="316" t="str">
        <f ca="1">IF(OR(BP80="",BP80=0),"",MAX(BO$5:BO79)+1)</f>
        <v/>
      </c>
      <c r="BP80" s="316" t="str">
        <f ca="1">IFERROR(INDEX($AK$6:$AK$17, ROWS($BP$4:BP78)), IFERROR(INDEX($AO$6:$AO$17, ROWS($BP$4:BP78)-ROWS($AK$6:$AK$17)), IFERROR(INDEX($AS$6:$AS$17, ROWS($BP$4:BP78)-ROWS($AK$6:$AK$17)-ROWS($AO$6:$AO$17)),IFERROR(INDEX($AW$6:$AW$17, ROWS($BP$4:BP78)-ROWS($AK$6:$AK$17)-ROWS($AO$6:$AO$17)-ROWS($AS$6:$AS$17)),IFERROR(INDEX($BA$6:$BA$17, ROWS($BP$4:BP78)-ROWS($AK$6:$AK$17)-ROWS($AO$6:$AO$17)-ROWS($AS$6:$AS$17)-ROWS($AW$6:$AW$17)),IFERROR(INDEX($BE$6:$BE$17, ROWS($BP$4:BP78)-ROWS($AK$6:$AK$17)-ROWS($AO$6:$AO$17)-ROWS($AS$6:$AS$17)-ROWS($AW$6:$AW$17)-ROWS($BA$6:$BA$17)),IFERROR(INDEX($BI$6:$BI$17, ROWS($BP$4:BP78)-ROWS($AK$6:$AK$17)-ROWS($AO$6:$AO$17)-ROWS($AS$6:$AS$17)-ROWS($AW$6:$AW$17)-ROWS($BA$6:$BA$17)-ROWS($BE$6:$BE$17)), "")))))))</f>
        <v/>
      </c>
      <c r="BQ80" s="316" t="str">
        <f t="shared" ca="1" si="187"/>
        <v/>
      </c>
      <c r="BR80" s="413" t="str">
        <f t="shared" ca="1" si="188"/>
        <v/>
      </c>
      <c r="BS80" s="412" t="str">
        <f ca="1">IF(OR(BT80="",BT80=0),"",MAX(BS$5:BS79)+1)</f>
        <v/>
      </c>
      <c r="BT80" s="316" t="str">
        <f ca="1">IFERROR(INDEX($AJ$22:$AJ$33, ROWS($BT$4:BT78)), IFERROR(INDEX($AN$22:$AN$33, ROWS($BT$4:BT78)-ROWS($AJ$22:$AJ$33)), IFERROR(INDEX($AR$22:$AR$33, ROWS($BT$4:BT78)-ROWS($AJ$22:$AJ$33)-ROWS($AN$22:$AN$33)),IFERROR(INDEX($AV$22:$AV$33, ROWS($BT$4:BT78)-ROWS($AJ$22:$AJ$33)-ROWS($AN$22:$AN$33)-ROWS($AR$22:$AR$33)),IFERROR(INDEX($AZ$22:$AZ$33, ROWS($BT$4:BT78)-ROWS($AJ$22:$AJ$33)-ROWS($AN$22:$AN$33)-ROWS($AR$22:$AR$33)-ROWS($AV$22:$AV$33)),IFERROR(INDEX($BD$22:$BD$33, ROWS($BT$4:BT78)-ROWS($AJ$22:$AJ$33)-ROWS($AN$22:$AN$33)-ROWS($AR$22:$AR$33)-ROWS($AV$22:$AV$33)-ROWS($AZ$22:$AZ$33)),IFERROR(INDEX($BH$22:$BH$33, ROWS($BT$4:BT78)-ROWS($AJ$22:$AJ$33)-ROWS($AN$22:$AN$33)-ROWS($AR$22:$AR$33)-ROWS($AV$22:$AV$33)-ROWS($AZ$22:$AZ$33)-ROWS($BD$22:$BD$33)), "")))))))</f>
        <v/>
      </c>
      <c r="BU80" s="316" t="str">
        <f t="shared" ca="1" si="189"/>
        <v/>
      </c>
      <c r="BV80" s="316" t="str">
        <f ca="1">IF(OR(BW80="",BW80=0),"",MAX(BV$5:BV79)+1)</f>
        <v/>
      </c>
      <c r="BW80" s="316" t="str">
        <f ca="1">IFERROR(INDEX($AK$22:$AK$33, ROWS($BW$4:BW78)), IFERROR(INDEX($AO$22:$AO$33, ROWS($BW$4:BW78)-ROWS($AK$22:$AK$33)), IFERROR(INDEX($AS$22:$AS$33, ROWS($BW$4:BW78)-ROWS($AK$22:$AK$33)-ROWS($AO$22:$AO$33)),IFERROR(INDEX($AW$22:$AW$33, ROWS($BW$4:BW78)-ROWS($AK$22:$AK$33)-ROWS($AO$22:$AO$33)-ROWS($AS$22:$AS$33)),IFERROR(INDEX($BA$22:$BA$33, ROWS($BW$4:BW78)-ROWS($AK$22:$AK$33)-ROWS($AO$22:$AO$33)-ROWS($AS$22:$AS$33)-ROWS($AW$22:$AW$33)),IFERROR(INDEX($BE$22:$BE$33, ROWS($BW$4:BW78)-ROWS($AK$22:$AK$33)-ROWS($AO$22:$AO$33)-ROWS($AS$22:$AS$33)-ROWS($AW$22:$AW$33)-ROWS($BA$22:$BA$33)),IFERROR(INDEX($BI$22:$BI$33, ROWS($BW$4:BW78)-ROWS($AK$22:$AK$33)-ROWS($AO$22:$AO$33)-ROWS($AS$22:$AS$33)-ROWS($AW$22:$AW$33)-ROWS($BA$22:$BA$33)-ROWS($BE$22:$BE$33)), "")))))))</f>
        <v/>
      </c>
      <c r="BX80" s="316" t="str">
        <f t="shared" ca="1" si="190"/>
        <v/>
      </c>
      <c r="BY80" s="413" t="str">
        <f t="shared" ca="1" si="191"/>
        <v/>
      </c>
      <c r="BZ80" s="412" t="str">
        <f ca="1">IF(OR(CA80="",CA80=0),"",MAX(BZ$5:BZ79)+1)</f>
        <v/>
      </c>
      <c r="CA80" s="316" t="str">
        <f ca="1">IFERROR(INDEX($AJ$38:$AJ$49, ROWS($CA$4:CA78)), IFERROR(INDEX($AN$38:$AN$49, ROWS($CA$4:CA78)-ROWS($AJ$38:$AJ$49)), IFERROR(INDEX($AR$38:$AR$49, ROWS($CA$4:CA78)-ROWS($AJ$38:$AJ$49)-ROWS($AN$38:$AN$49)),IFERROR(INDEX($AV$38:$AV$49, ROWS($CA$4:CA78)-ROWS($AJ$38:$AJ$49)-ROWS($AN$38:$AN$49)-ROWS($AR$38:$AR$49)),IFERROR(INDEX($AZ$38:$AZ$49, ROWS($CA$4:CA78)-ROWS($AJ$38:$AJ$49)-ROWS($AN$38:$AN$49)-ROWS($AR$38:$AR$49)-ROWS($AV$38:$AV$49)),IFERROR(INDEX($BD$38:$BD$49, ROWS($CA$4:CA78)-ROWS($AJ$38:$AJ$49)-ROWS($AN$38:$AN$49)-ROWS($AR$38:$AR$49)-ROWS($AV$38:$AV$49)-ROWS($AZ$38:$AZ$49)),IFERROR(INDEX($BH$38:$BH$49, ROWS($CA$4:CA78)-ROWS($AJ$38:$AJ$49)-ROWS($AN$38:$AN$49)-ROWS($AR$38:$AR$49)-ROWS($AV$38:$AV$49)-ROWS($AZ$38:$AZ$49)-ROWS($BD$38:$BD$49)), "")))))))</f>
        <v/>
      </c>
      <c r="CB80" s="316" t="str">
        <f t="shared" ca="1" si="192"/>
        <v/>
      </c>
      <c r="CC80" s="316" t="str">
        <f ca="1">IF(OR(CD80="",CD80=0),"",MAX(CC$5:CC79)+1)</f>
        <v/>
      </c>
      <c r="CD80" s="316" t="str">
        <f ca="1">IFERROR(INDEX($AK$38:$AK$49, ROWS($CD$4:CD78)), IFERROR(INDEX($AO$38:$AO$49, ROWS($CD$4:CD78)-ROWS($AK$38:$AK$49)), IFERROR(INDEX($AS$38:$AS$49, ROWS($CD$4:CD78)-ROWS($AK$38:$AK$49)-ROWS($AO$38:$AO$49)),IFERROR(INDEX($AW$38:$AW$49, ROWS($CD$4:CD78)-ROWS($AK$38:$AK$49)-ROWS($AO$38:$AO$49)-ROWS($AS$38:$AS$49)),IFERROR(INDEX($BA$38:$BA$49, ROWS($CD$4:CD78)-ROWS($AK$38:$AK$49)-ROWS($AO$38:$AO$49)-ROWS($AS$38:$AS$49)-ROWS($AW$38:$AW$49)),IFERROR(INDEX($BE$38:$BE$49, ROWS($CD$4:CD78)-ROWS($AK$38:$AK$49)-ROWS($AO$38:$AO$49)-ROWS($AS$38:$AS$49)-ROWS($AW$38:$AW$49)-ROWS($BA$38:$BA$49)),IFERROR(INDEX($BI$38:$BI$49, ROWS($CD$4:CD78)-ROWS($AK$38:$AK$49)-ROWS($AO$38:$AO$49)-ROWS($AS$38:$AS$49)-ROWS($AW$38:$AW$49)-ROWS($BA$38:$BA$49)-ROWS($BE$38:$BE$49)), "")))))))</f>
        <v/>
      </c>
      <c r="CE80" s="316" t="str">
        <f t="shared" ca="1" si="193"/>
        <v/>
      </c>
      <c r="CF80" s="413" t="str">
        <f t="shared" ca="1" si="194"/>
        <v/>
      </c>
      <c r="CG80" s="412" t="str">
        <f ca="1">IF(OR(CH80="",CH80=0),"",MAX(CG$5:CG79)+1)</f>
        <v/>
      </c>
      <c r="CH80" s="316" t="str">
        <f ca="1">IFERROR(INDEX($AJ$54:$AJ$65, ROWS($CH$4:CH78)), IFERROR(INDEX($AN$54:$AN$65, ROWS($CH$4:CH78)-ROWS($AJ$54:$AJ$65)), IFERROR(INDEX($AR$54:$AR$65, ROWS($CH$4:CH78)-ROWS($AJ$54:$AJ$65)-ROWS($AN$54:$AN$65)),IFERROR(INDEX($AV$54:$AV$65, ROWS($CH$4:CH78)-ROWS($AJ$54:$AJ$65)-ROWS($AN$54:$AN$65)-ROWS($AR$54:$AR$65)),IFERROR(INDEX($AZ$54:$AZ$65, ROWS($CH$4:CH78)-ROWS($AJ$54:$AJ$65)-ROWS($AN$54:$AN$65)-ROWS($AR$54:$AR$65)-ROWS($AV$54:$AV$65)),IFERROR(INDEX($BD$54:$BD$65, ROWS($CH$4:CH78)-ROWS($AJ$54:$AJ$65)-ROWS($AN$54:$AN$65)-ROWS($AR$54:$AR$65)-ROWS($AV$54:$AV$65)-ROWS($AZ$54:$AZ$65)),IFERROR(INDEX($BH$54:$BH$65, ROWS($CH$4:CH78)-ROWS($AJ$54:$AJ$65)-ROWS($AN$54:$AN$65)-ROWS($AR$54:$AR$65)-ROWS($AV$54:$AV$65)-ROWS($AZ$54:$AZ$65)-ROWS($BD$54:$BD$65)), "")))))))</f>
        <v/>
      </c>
      <c r="CI80" s="316" t="str">
        <f t="shared" ca="1" si="195"/>
        <v/>
      </c>
      <c r="CJ80" s="316" t="str">
        <f ca="1">IF(OR(CK80="",CK80=0),"",MAX(CJ$5:CJ79)+1)</f>
        <v/>
      </c>
      <c r="CK80" s="316" t="str">
        <f ca="1">IFERROR(INDEX($AK$54:$AK$65, ROWS($CK$4:CK78)), IFERROR(INDEX($AO$54:$AO$65, ROWS($CK$4:CK78)-ROWS($AK$54:$AK$65)), IFERROR(INDEX($AS$54:$AS$65, ROWS($CK$4:CK78)-ROWS($AK$54:$AK$65)-ROWS($AO$54:$AO$65)),IFERROR(INDEX($AW$54:$AW$65, ROWS($CK$4:CK78)-ROWS($AK$54:$AK$65)-ROWS($AO$54:$AO$65)-ROWS($AS$54:$AS$65)),IFERROR(INDEX($BA$54:$BA$65, ROWS($CK$4:CK78)-ROWS($AK$54:$AK$65)-ROWS($AO$54:$AO$65)-ROWS($AS$54:$AS$65)-ROWS($AW$54:$AW$65)),IFERROR(INDEX($BE$54:$BE$65, ROWS($CK$4:CK78)-ROWS($AK$54:$AK$65)-ROWS($AO$54:$AO$65)-ROWS($AS$54:$AS$65)-ROWS($AW$54:$AW$65)-ROWS($BA$54:$BA$65)),IFERROR(INDEX($BI$54:$BI$65, ROWS($CK$4:CK78)-ROWS($AK$54:$AK$65)-ROWS($AO$54:$AO$65)-ROWS($AS$54:$AS$65)-ROWS($AW$54:$AW$65)-ROWS($BA$54:$BA$65)-ROWS($BE$54:$BE$65)), "")))))))</f>
        <v/>
      </c>
      <c r="CL80" s="316" t="str">
        <f t="shared" ca="1" si="196"/>
        <v/>
      </c>
      <c r="CM80" s="413" t="str">
        <f t="shared" ca="1" si="197"/>
        <v/>
      </c>
      <c r="CN80" s="412" t="str">
        <f>IF(OR(CO80="",CO80=0),"",MAX(CN$5:CN79)+1)</f>
        <v/>
      </c>
      <c r="CO80" s="316">
        <f>IFERROR(INDEX($AJ$70:$AJ$81, ROWS($CO$4:CO78)), IFERROR(INDEX($AN$70:$AN$81, ROWS($CO$4:CO78)-ROWS($AJ$70:$AJ$81)), IFERROR(INDEX($AR$70:$AR$81, ROWS($CO$4:CO78)-ROWS($AJ$70:$AJ$81)-ROWS($AN$70:$AN$81)),IFERROR(INDEX($AV$70:$AV$81, ROWS($CO$4:CO78)-ROWS($AJ$70:$AJ$81)-ROWS($AN$70:$AN$81)-ROWS($AR$70:$AR$81)),IFERROR(INDEX($AZ$70:$AZ$81, ROWS($CO$4:CO78)-ROWS($AJ$70:$AJ$81)-ROWS($AN$70:$AN$81)-ROWS($AR$70:$AR$81)-ROWS($AV$70:$AV$81)),IFERROR(INDEX($BD$70:$BD$81, ROWS($CO$4:CO78)-ROWS($AJ$70:$AJ$81)-ROWS($AN$70:$AN$81)-ROWS($AR$70:$AR$81)-ROWS($AV$70:$AV$81)-ROWS($AZ$70:$AZ$81)),IFERROR(INDEX($BH$70:$BH$81, ROWS($CO$4:CO78)-ROWS($AJ$70:$AJ$81)-ROWS($AN$70:$AN$81)-ROWS($AR$70:$AR$81)-ROWS($AV$70:$AV$81)-ROWS($AZ$70:$AZ$81)-ROWS($BD$70:$BD$81)), "")))))))</f>
        <v>0</v>
      </c>
      <c r="CP80" s="316" t="str">
        <f t="shared" ca="1" si="198"/>
        <v/>
      </c>
      <c r="CQ80" s="316" t="str">
        <f>IF(OR(CR80="",CR80=0),"",MAX(CQ$5:CQ79)+1)</f>
        <v/>
      </c>
      <c r="CR80" s="316">
        <f>IFERROR(INDEX($AK$70:$AK$81, ROWS($CR$4:CR78)), IFERROR(INDEX($AO$70:$AO$81, ROWS($CR$4:CR78)-ROWS($AK$70:$AK$81)), IFERROR(INDEX($AS$70:$AS$81, ROWS($CR$4:CR78)-ROWS($AK$70:$AK$81)-ROWS($AO$70:$AO$81)),IFERROR(INDEX($AW$70:$AW$81, ROWS($CR$4:CR78)-ROWS($AK$70:$AK$81)-ROWS($AO$70:$AO$81)-ROWS($AS$70:$AS$81)),IFERROR(INDEX($BA$70:$BA$81, ROWS($CR$4:CR78)-ROWS($AK$70:$AK$81)-ROWS($AO$70:$AO$81)-ROWS($AS$70:$AS$81)-ROWS($AW$70:$AW$81)),IFERROR(INDEX($BE$70:$BE$81, ROWS($CR$4:CR78)-ROWS($AK$70:$AK$81)-ROWS($AO$70:$AO$81)-ROWS($AS$70:$AS$81)-ROWS($AW$70:$AW$81)-ROWS($BA$70:$BA$81)),IFERROR(INDEX($BI$70:$BI$81, ROWS($CR$4:CR78)-ROWS($AK$70:$AK$81)-ROWS($AO$70:$AO$81)-ROWS($AS$70:$AS$81)-ROWS($AW$70:$AW$81)-ROWS($BA$70:$BA$81)-ROWS($BE$70:$BE$81)), "")))))))</f>
        <v>0</v>
      </c>
      <c r="CS80" s="316" t="str">
        <f t="shared" ca="1" si="199"/>
        <v/>
      </c>
      <c r="CT80" s="413" t="str">
        <f t="shared" ca="1" si="200"/>
        <v/>
      </c>
      <c r="CU80" s="412" t="str">
        <f>IF(OR(CV80="",CV80=0),"",MAX(CU$5:CU79)+1)</f>
        <v/>
      </c>
      <c r="CV80" s="316" t="str">
        <f>IFERROR(INDEX($AJ$86:$AJ$97, ROWS($CV$4:CV78)), IFERROR(INDEX($AN$86:$AN$97, ROWS($CV$4:CV78)-ROWS($AJ$86:$AJ$97)), ""))</f>
        <v/>
      </c>
      <c r="CW80" s="316" t="str">
        <f t="shared" si="201"/>
        <v/>
      </c>
      <c r="CX80" s="316" t="str">
        <f>IF(OR(CY80="",CY80=0),"",MAX(CX$5:CX79)+1)</f>
        <v/>
      </c>
      <c r="CY80" s="316" t="str">
        <f>IFERROR(INDEX($AK$86:$AK$97, ROWS($CY$4:CY78)), IFERROR(INDEX($AO$86:$AO$97, ROWS($CY$4:CY78)-ROWS($AK$86:$AK$97)), ""))</f>
        <v/>
      </c>
      <c r="CZ80" s="316" t="str">
        <f t="shared" si="202"/>
        <v/>
      </c>
      <c r="DA80" s="413" t="str">
        <f t="shared" si="203"/>
        <v/>
      </c>
      <c r="DC80" s="438" t="str">
        <f ca="1">IF(OR(DD80="",DD80=0),"",MAX(DC$65:DC79)+1)</f>
        <v/>
      </c>
      <c r="DD80" s="434" t="str">
        <f t="shared" ca="1" si="166"/>
        <v/>
      </c>
      <c r="DE80" s="413" t="str">
        <f t="shared" ca="1" si="167"/>
        <v/>
      </c>
      <c r="DF80" s="431" t="str">
        <f ca="1">IF(OR(DG80="",DG80=0),"",MAX(DF$65:DF79)+1)</f>
        <v/>
      </c>
      <c r="DG80" s="412" t="str">
        <f t="shared" ca="1" si="168"/>
        <v/>
      </c>
      <c r="DH80" s="413" t="str">
        <f t="shared" ca="1" si="169"/>
        <v/>
      </c>
      <c r="DI80" s="412" t="str">
        <f t="shared" ca="1" si="170"/>
        <v/>
      </c>
      <c r="DJ80" s="413" t="str">
        <f t="shared" ca="1" si="171"/>
        <v/>
      </c>
      <c r="DK80" s="412" t="str">
        <f t="shared" ca="1" si="172"/>
        <v/>
      </c>
      <c r="DL80" s="413" t="str">
        <f t="shared" ca="1" si="173"/>
        <v/>
      </c>
      <c r="DM80" s="278"/>
      <c r="DN80" s="278"/>
      <c r="DO80" s="278"/>
      <c r="DP80" s="278"/>
      <c r="DQ80" s="278"/>
      <c r="DR80" s="278"/>
      <c r="DS80" s="278"/>
    </row>
    <row r="81" spans="28:123" ht="15.75" thickBot="1" x14ac:dyDescent="0.35">
      <c r="AB81" s="395">
        <f ca="1">IFERROR(MATCH($AB$59,OFFSET(Year!$BD$11:$BD$62,AB80,,1000),0)+AB80,"")</f>
        <v>66</v>
      </c>
      <c r="AC81" s="404" t="str">
        <f ca="1">IFERROR(INDEX(Year!$BG$11:$BG$62,AB81),"")</f>
        <v/>
      </c>
      <c r="AD81" s="405" t="str">
        <f ca="1">IFERROR(INDEX(Year!$BE$11:$BE$62,AB81),"")</f>
        <v/>
      </c>
      <c r="AE81" s="406" t="str">
        <f ca="1">IFERROR(INDEX(Year!$BF$11:$BF$62,AB81),"")</f>
        <v/>
      </c>
      <c r="AF81" s="407" t="str">
        <f ca="1">IFERROR(INDEX(Year!$BD$11:$BD$62,AB81),"")</f>
        <v/>
      </c>
      <c r="AI81" s="309" t="str">
        <f t="shared" ca="1" si="183"/>
        <v/>
      </c>
      <c r="AJ81" s="310" t="str">
        <f t="shared" ca="1" si="174"/>
        <v/>
      </c>
      <c r="AK81" s="310" t="str">
        <f t="shared" ca="1" si="175"/>
        <v/>
      </c>
      <c r="AL81" s="311" t="str">
        <f t="shared" ca="1" si="176"/>
        <v/>
      </c>
      <c r="AM81" s="309" t="str">
        <f t="shared" ca="1" si="184"/>
        <v/>
      </c>
      <c r="AN81" s="310" t="str">
        <f t="shared" ca="1" si="177"/>
        <v/>
      </c>
      <c r="AO81" s="310" t="str">
        <f t="shared" ca="1" si="178"/>
        <v/>
      </c>
      <c r="AP81" s="311" t="str">
        <f t="shared" ca="1" si="179"/>
        <v/>
      </c>
      <c r="AQ81" s="309" t="str">
        <f t="shared" ca="1" si="185"/>
        <v/>
      </c>
      <c r="AR81" s="310" t="str">
        <f t="shared" ca="1" si="180"/>
        <v/>
      </c>
      <c r="AS81" s="310" t="str">
        <f t="shared" ca="1" si="181"/>
        <v/>
      </c>
      <c r="AT81" s="311" t="str">
        <f t="shared" ca="1" si="182"/>
        <v/>
      </c>
      <c r="AU81" s="309"/>
      <c r="AV81" s="310"/>
      <c r="AW81" s="310"/>
      <c r="AX81" s="311"/>
      <c r="AY81" s="309"/>
      <c r="AZ81" s="310"/>
      <c r="BA81" s="310"/>
      <c r="BB81" s="311"/>
      <c r="BC81" s="309"/>
      <c r="BD81" s="310"/>
      <c r="BE81" s="310"/>
      <c r="BF81" s="311"/>
      <c r="BG81" s="309"/>
      <c r="BH81" s="310"/>
      <c r="BI81" s="310"/>
      <c r="BJ81" s="311"/>
      <c r="BL81" s="412" t="str">
        <f ca="1">IF(OR(BM81="",BM81=0),"",MAX(BL$5:BL80)+1)</f>
        <v/>
      </c>
      <c r="BM81" s="316" t="str">
        <f ca="1">IFERROR(INDEX($AJ$6:$AJ$17, ROWS(BM$4:$BM79)), IFERROR(INDEX($AN$6:$AN$17, ROWS(BM$4:$BM79)-ROWS($AJ$6:$AJ$17)), IFERROR(INDEX($AR$6:$AR$17, ROWS(BM$4:$BM79)-ROWS($AJ$6:$AJ$17)-ROWS($AN$6:$AN$17)),IFERROR(INDEX($AV$6:$AV$17, ROWS(BM$4:$BM79)-ROWS($AJ$6:$AJ$17)-ROWS($AN$6:$AN$17)-ROWS($AR$6:$AR$17)),IFERROR(INDEX($AZ$6:$AZ$17, ROWS(BM$4:$BM79)-ROWS($AJ$6:$AJ$17)-ROWS($AN$6:$AN$17)-ROWS($AR$6:$AR$17)-ROWS($AV$6:$AV$17)),IFERROR(INDEX($BD$6:$BD$17, ROWS(BM$4:$BM79)-ROWS($AJ$6:$AJ$17)-ROWS($AN$6:$AN$17)-ROWS($AR$6:$AR$17)-ROWS($AV$6:$AV$17)-ROWS($AZ$6:$AZ$17)),IFERROR(INDEX($BH$6:$BH$17, ROWS(BM$4:$BM79)-ROWS($AJ$6:$AJ$17)-ROWS($AN$6:$AN$17)-ROWS($AR$6:$AR$17)-ROWS($AV$6:$AV$17)-ROWS($AZ$6:$AZ$17)-ROWS($BD$6:$BD$17)), "")))))))</f>
        <v/>
      </c>
      <c r="BN81" s="316" t="str">
        <f t="shared" ca="1" si="186"/>
        <v/>
      </c>
      <c r="BO81" s="316" t="str">
        <f ca="1">IF(OR(BP81="",BP81=0),"",MAX(BO$5:BO80)+1)</f>
        <v/>
      </c>
      <c r="BP81" s="316" t="str">
        <f ca="1">IFERROR(INDEX($AK$6:$AK$17, ROWS($BP$4:BP79)), IFERROR(INDEX($AO$6:$AO$17, ROWS($BP$4:BP79)-ROWS($AK$6:$AK$17)), IFERROR(INDEX($AS$6:$AS$17, ROWS($BP$4:BP79)-ROWS($AK$6:$AK$17)-ROWS($AO$6:$AO$17)),IFERROR(INDEX($AW$6:$AW$17, ROWS($BP$4:BP79)-ROWS($AK$6:$AK$17)-ROWS($AO$6:$AO$17)-ROWS($AS$6:$AS$17)),IFERROR(INDEX($BA$6:$BA$17, ROWS($BP$4:BP79)-ROWS($AK$6:$AK$17)-ROWS($AO$6:$AO$17)-ROWS($AS$6:$AS$17)-ROWS($AW$6:$AW$17)),IFERROR(INDEX($BE$6:$BE$17, ROWS($BP$4:BP79)-ROWS($AK$6:$AK$17)-ROWS($AO$6:$AO$17)-ROWS($AS$6:$AS$17)-ROWS($AW$6:$AW$17)-ROWS($BA$6:$BA$17)),IFERROR(INDEX($BI$6:$BI$17, ROWS($BP$4:BP79)-ROWS($AK$6:$AK$17)-ROWS($AO$6:$AO$17)-ROWS($AS$6:$AS$17)-ROWS($AW$6:$AW$17)-ROWS($BA$6:$BA$17)-ROWS($BE$6:$BE$17)), "")))))))</f>
        <v/>
      </c>
      <c r="BQ81" s="316" t="str">
        <f t="shared" ca="1" si="187"/>
        <v/>
      </c>
      <c r="BR81" s="413" t="str">
        <f t="shared" ca="1" si="188"/>
        <v/>
      </c>
      <c r="BS81" s="412" t="str">
        <f ca="1">IF(OR(BT81="",BT81=0),"",MAX(BS$5:BS80)+1)</f>
        <v/>
      </c>
      <c r="BT81" s="316" t="str">
        <f ca="1">IFERROR(INDEX($AJ$22:$AJ$33, ROWS($BT$4:BT79)), IFERROR(INDEX($AN$22:$AN$33, ROWS($BT$4:BT79)-ROWS($AJ$22:$AJ$33)), IFERROR(INDEX($AR$22:$AR$33, ROWS($BT$4:BT79)-ROWS($AJ$22:$AJ$33)-ROWS($AN$22:$AN$33)),IFERROR(INDEX($AV$22:$AV$33, ROWS($BT$4:BT79)-ROWS($AJ$22:$AJ$33)-ROWS($AN$22:$AN$33)-ROWS($AR$22:$AR$33)),IFERROR(INDEX($AZ$22:$AZ$33, ROWS($BT$4:BT79)-ROWS($AJ$22:$AJ$33)-ROWS($AN$22:$AN$33)-ROWS($AR$22:$AR$33)-ROWS($AV$22:$AV$33)),IFERROR(INDEX($BD$22:$BD$33, ROWS($BT$4:BT79)-ROWS($AJ$22:$AJ$33)-ROWS($AN$22:$AN$33)-ROWS($AR$22:$AR$33)-ROWS($AV$22:$AV$33)-ROWS($AZ$22:$AZ$33)),IFERROR(INDEX($BH$22:$BH$33, ROWS($BT$4:BT79)-ROWS($AJ$22:$AJ$33)-ROWS($AN$22:$AN$33)-ROWS($AR$22:$AR$33)-ROWS($AV$22:$AV$33)-ROWS($AZ$22:$AZ$33)-ROWS($BD$22:$BD$33)), "")))))))</f>
        <v/>
      </c>
      <c r="BU81" s="316" t="str">
        <f t="shared" ca="1" si="189"/>
        <v/>
      </c>
      <c r="BV81" s="316" t="str">
        <f ca="1">IF(OR(BW81="",BW81=0),"",MAX(BV$5:BV80)+1)</f>
        <v/>
      </c>
      <c r="BW81" s="316" t="str">
        <f ca="1">IFERROR(INDEX($AK$22:$AK$33, ROWS($BW$4:BW79)), IFERROR(INDEX($AO$22:$AO$33, ROWS($BW$4:BW79)-ROWS($AK$22:$AK$33)), IFERROR(INDEX($AS$22:$AS$33, ROWS($BW$4:BW79)-ROWS($AK$22:$AK$33)-ROWS($AO$22:$AO$33)),IFERROR(INDEX($AW$22:$AW$33, ROWS($BW$4:BW79)-ROWS($AK$22:$AK$33)-ROWS($AO$22:$AO$33)-ROWS($AS$22:$AS$33)),IFERROR(INDEX($BA$22:$BA$33, ROWS($BW$4:BW79)-ROWS($AK$22:$AK$33)-ROWS($AO$22:$AO$33)-ROWS($AS$22:$AS$33)-ROWS($AW$22:$AW$33)),IFERROR(INDEX($BE$22:$BE$33, ROWS($BW$4:BW79)-ROWS($AK$22:$AK$33)-ROWS($AO$22:$AO$33)-ROWS($AS$22:$AS$33)-ROWS($AW$22:$AW$33)-ROWS($BA$22:$BA$33)),IFERROR(INDEX($BI$22:$BI$33, ROWS($BW$4:BW79)-ROWS($AK$22:$AK$33)-ROWS($AO$22:$AO$33)-ROWS($AS$22:$AS$33)-ROWS($AW$22:$AW$33)-ROWS($BA$22:$BA$33)-ROWS($BE$22:$BE$33)), "")))))))</f>
        <v/>
      </c>
      <c r="BX81" s="316" t="str">
        <f t="shared" ca="1" si="190"/>
        <v/>
      </c>
      <c r="BY81" s="413" t="str">
        <f t="shared" ca="1" si="191"/>
        <v/>
      </c>
      <c r="BZ81" s="412" t="str">
        <f ca="1">IF(OR(CA81="",CA81=0),"",MAX(BZ$5:BZ80)+1)</f>
        <v/>
      </c>
      <c r="CA81" s="316" t="str">
        <f ca="1">IFERROR(INDEX($AJ$38:$AJ$49, ROWS($CA$4:CA79)), IFERROR(INDEX($AN$38:$AN$49, ROWS($CA$4:CA79)-ROWS($AJ$38:$AJ$49)), IFERROR(INDEX($AR$38:$AR$49, ROWS($CA$4:CA79)-ROWS($AJ$38:$AJ$49)-ROWS($AN$38:$AN$49)),IFERROR(INDEX($AV$38:$AV$49, ROWS($CA$4:CA79)-ROWS($AJ$38:$AJ$49)-ROWS($AN$38:$AN$49)-ROWS($AR$38:$AR$49)),IFERROR(INDEX($AZ$38:$AZ$49, ROWS($CA$4:CA79)-ROWS($AJ$38:$AJ$49)-ROWS($AN$38:$AN$49)-ROWS($AR$38:$AR$49)-ROWS($AV$38:$AV$49)),IFERROR(INDEX($BD$38:$BD$49, ROWS($CA$4:CA79)-ROWS($AJ$38:$AJ$49)-ROWS($AN$38:$AN$49)-ROWS($AR$38:$AR$49)-ROWS($AV$38:$AV$49)-ROWS($AZ$38:$AZ$49)),IFERROR(INDEX($BH$38:$BH$49, ROWS($CA$4:CA79)-ROWS($AJ$38:$AJ$49)-ROWS($AN$38:$AN$49)-ROWS($AR$38:$AR$49)-ROWS($AV$38:$AV$49)-ROWS($AZ$38:$AZ$49)-ROWS($BD$38:$BD$49)), "")))))))</f>
        <v/>
      </c>
      <c r="CB81" s="316" t="str">
        <f t="shared" ca="1" si="192"/>
        <v/>
      </c>
      <c r="CC81" s="316" t="str">
        <f ca="1">IF(OR(CD81="",CD81=0),"",MAX(CC$5:CC80)+1)</f>
        <v/>
      </c>
      <c r="CD81" s="316" t="str">
        <f ca="1">IFERROR(INDEX($AK$38:$AK$49, ROWS($CD$4:CD79)), IFERROR(INDEX($AO$38:$AO$49, ROWS($CD$4:CD79)-ROWS($AK$38:$AK$49)), IFERROR(INDEX($AS$38:$AS$49, ROWS($CD$4:CD79)-ROWS($AK$38:$AK$49)-ROWS($AO$38:$AO$49)),IFERROR(INDEX($AW$38:$AW$49, ROWS($CD$4:CD79)-ROWS($AK$38:$AK$49)-ROWS($AO$38:$AO$49)-ROWS($AS$38:$AS$49)),IFERROR(INDEX($BA$38:$BA$49, ROWS($CD$4:CD79)-ROWS($AK$38:$AK$49)-ROWS($AO$38:$AO$49)-ROWS($AS$38:$AS$49)-ROWS($AW$38:$AW$49)),IFERROR(INDEX($BE$38:$BE$49, ROWS($CD$4:CD79)-ROWS($AK$38:$AK$49)-ROWS($AO$38:$AO$49)-ROWS($AS$38:$AS$49)-ROWS($AW$38:$AW$49)-ROWS($BA$38:$BA$49)),IFERROR(INDEX($BI$38:$BI$49, ROWS($CD$4:CD79)-ROWS($AK$38:$AK$49)-ROWS($AO$38:$AO$49)-ROWS($AS$38:$AS$49)-ROWS($AW$38:$AW$49)-ROWS($BA$38:$BA$49)-ROWS($BE$38:$BE$49)), "")))))))</f>
        <v/>
      </c>
      <c r="CE81" s="316" t="str">
        <f t="shared" ca="1" si="193"/>
        <v/>
      </c>
      <c r="CF81" s="413" t="str">
        <f t="shared" ca="1" si="194"/>
        <v/>
      </c>
      <c r="CG81" s="412" t="str">
        <f ca="1">IF(OR(CH81="",CH81=0),"",MAX(CG$5:CG80)+1)</f>
        <v/>
      </c>
      <c r="CH81" s="316" t="str">
        <f ca="1">IFERROR(INDEX($AJ$54:$AJ$65, ROWS($CH$4:CH79)), IFERROR(INDEX($AN$54:$AN$65, ROWS($CH$4:CH79)-ROWS($AJ$54:$AJ$65)), IFERROR(INDEX($AR$54:$AR$65, ROWS($CH$4:CH79)-ROWS($AJ$54:$AJ$65)-ROWS($AN$54:$AN$65)),IFERROR(INDEX($AV$54:$AV$65, ROWS($CH$4:CH79)-ROWS($AJ$54:$AJ$65)-ROWS($AN$54:$AN$65)-ROWS($AR$54:$AR$65)),IFERROR(INDEX($AZ$54:$AZ$65, ROWS($CH$4:CH79)-ROWS($AJ$54:$AJ$65)-ROWS($AN$54:$AN$65)-ROWS($AR$54:$AR$65)-ROWS($AV$54:$AV$65)),IFERROR(INDEX($BD$54:$BD$65, ROWS($CH$4:CH79)-ROWS($AJ$54:$AJ$65)-ROWS($AN$54:$AN$65)-ROWS($AR$54:$AR$65)-ROWS($AV$54:$AV$65)-ROWS($AZ$54:$AZ$65)),IFERROR(INDEX($BH$54:$BH$65, ROWS($CH$4:CH79)-ROWS($AJ$54:$AJ$65)-ROWS($AN$54:$AN$65)-ROWS($AR$54:$AR$65)-ROWS($AV$54:$AV$65)-ROWS($AZ$54:$AZ$65)-ROWS($BD$54:$BD$65)), "")))))))</f>
        <v/>
      </c>
      <c r="CI81" s="316" t="str">
        <f t="shared" ca="1" si="195"/>
        <v/>
      </c>
      <c r="CJ81" s="316" t="str">
        <f ca="1">IF(OR(CK81="",CK81=0),"",MAX(CJ$5:CJ80)+1)</f>
        <v/>
      </c>
      <c r="CK81" s="316" t="str">
        <f ca="1">IFERROR(INDEX($AK$54:$AK$65, ROWS($CK$4:CK79)), IFERROR(INDEX($AO$54:$AO$65, ROWS($CK$4:CK79)-ROWS($AK$54:$AK$65)), IFERROR(INDEX($AS$54:$AS$65, ROWS($CK$4:CK79)-ROWS($AK$54:$AK$65)-ROWS($AO$54:$AO$65)),IFERROR(INDEX($AW$54:$AW$65, ROWS($CK$4:CK79)-ROWS($AK$54:$AK$65)-ROWS($AO$54:$AO$65)-ROWS($AS$54:$AS$65)),IFERROR(INDEX($BA$54:$BA$65, ROWS($CK$4:CK79)-ROWS($AK$54:$AK$65)-ROWS($AO$54:$AO$65)-ROWS($AS$54:$AS$65)-ROWS($AW$54:$AW$65)),IFERROR(INDEX($BE$54:$BE$65, ROWS($CK$4:CK79)-ROWS($AK$54:$AK$65)-ROWS($AO$54:$AO$65)-ROWS($AS$54:$AS$65)-ROWS($AW$54:$AW$65)-ROWS($BA$54:$BA$65)),IFERROR(INDEX($BI$54:$BI$65, ROWS($CK$4:CK79)-ROWS($AK$54:$AK$65)-ROWS($AO$54:$AO$65)-ROWS($AS$54:$AS$65)-ROWS($AW$54:$AW$65)-ROWS($BA$54:$BA$65)-ROWS($BE$54:$BE$65)), "")))))))</f>
        <v/>
      </c>
      <c r="CL81" s="316" t="str">
        <f t="shared" ca="1" si="196"/>
        <v/>
      </c>
      <c r="CM81" s="413" t="str">
        <f t="shared" ca="1" si="197"/>
        <v/>
      </c>
      <c r="CN81" s="412" t="str">
        <f>IF(OR(CO81="",CO81=0),"",MAX(CN$5:CN80)+1)</f>
        <v/>
      </c>
      <c r="CO81" s="316">
        <f>IFERROR(INDEX($AJ$70:$AJ$81, ROWS($CO$4:CO79)), IFERROR(INDEX($AN$70:$AN$81, ROWS($CO$4:CO79)-ROWS($AJ$70:$AJ$81)), IFERROR(INDEX($AR$70:$AR$81, ROWS($CO$4:CO79)-ROWS($AJ$70:$AJ$81)-ROWS($AN$70:$AN$81)),IFERROR(INDEX($AV$70:$AV$81, ROWS($CO$4:CO79)-ROWS($AJ$70:$AJ$81)-ROWS($AN$70:$AN$81)-ROWS($AR$70:$AR$81)),IFERROR(INDEX($AZ$70:$AZ$81, ROWS($CO$4:CO79)-ROWS($AJ$70:$AJ$81)-ROWS($AN$70:$AN$81)-ROWS($AR$70:$AR$81)-ROWS($AV$70:$AV$81)),IFERROR(INDEX($BD$70:$BD$81, ROWS($CO$4:CO79)-ROWS($AJ$70:$AJ$81)-ROWS($AN$70:$AN$81)-ROWS($AR$70:$AR$81)-ROWS($AV$70:$AV$81)-ROWS($AZ$70:$AZ$81)),IFERROR(INDEX($BH$70:$BH$81, ROWS($CO$4:CO79)-ROWS($AJ$70:$AJ$81)-ROWS($AN$70:$AN$81)-ROWS($AR$70:$AR$81)-ROWS($AV$70:$AV$81)-ROWS($AZ$70:$AZ$81)-ROWS($BD$70:$BD$81)), "")))))))</f>
        <v>0</v>
      </c>
      <c r="CP81" s="316" t="str">
        <f t="shared" ca="1" si="198"/>
        <v/>
      </c>
      <c r="CQ81" s="316" t="str">
        <f>IF(OR(CR81="",CR81=0),"",MAX(CQ$5:CQ80)+1)</f>
        <v/>
      </c>
      <c r="CR81" s="316">
        <f>IFERROR(INDEX($AK$70:$AK$81, ROWS($CR$4:CR79)), IFERROR(INDEX($AO$70:$AO$81, ROWS($CR$4:CR79)-ROWS($AK$70:$AK$81)), IFERROR(INDEX($AS$70:$AS$81, ROWS($CR$4:CR79)-ROWS($AK$70:$AK$81)-ROWS($AO$70:$AO$81)),IFERROR(INDEX($AW$70:$AW$81, ROWS($CR$4:CR79)-ROWS($AK$70:$AK$81)-ROWS($AO$70:$AO$81)-ROWS($AS$70:$AS$81)),IFERROR(INDEX($BA$70:$BA$81, ROWS($CR$4:CR79)-ROWS($AK$70:$AK$81)-ROWS($AO$70:$AO$81)-ROWS($AS$70:$AS$81)-ROWS($AW$70:$AW$81)),IFERROR(INDEX($BE$70:$BE$81, ROWS($CR$4:CR79)-ROWS($AK$70:$AK$81)-ROWS($AO$70:$AO$81)-ROWS($AS$70:$AS$81)-ROWS($AW$70:$AW$81)-ROWS($BA$70:$BA$81)),IFERROR(INDEX($BI$70:$BI$81, ROWS($CR$4:CR79)-ROWS($AK$70:$AK$81)-ROWS($AO$70:$AO$81)-ROWS($AS$70:$AS$81)-ROWS($AW$70:$AW$81)-ROWS($BA$70:$BA$81)-ROWS($BE$70:$BE$81)), "")))))))</f>
        <v>0</v>
      </c>
      <c r="CS81" s="316" t="str">
        <f t="shared" ca="1" si="199"/>
        <v/>
      </c>
      <c r="CT81" s="413" t="str">
        <f t="shared" ca="1" si="200"/>
        <v/>
      </c>
      <c r="CU81" s="412" t="str">
        <f>IF(OR(CV81="",CV81=0),"",MAX(CU$5:CU80)+1)</f>
        <v/>
      </c>
      <c r="CV81" s="316" t="str">
        <f>IFERROR(INDEX($AJ$86:$AJ$97, ROWS($CV$4:CV79)), IFERROR(INDEX($AN$86:$AN$97, ROWS($CV$4:CV79)-ROWS($AJ$86:$AJ$97)), ""))</f>
        <v/>
      </c>
      <c r="CW81" s="316" t="str">
        <f t="shared" si="201"/>
        <v/>
      </c>
      <c r="CX81" s="316" t="str">
        <f>IF(OR(CY81="",CY81=0),"",MAX(CX$5:CX80)+1)</f>
        <v/>
      </c>
      <c r="CY81" s="316" t="str">
        <f>IFERROR(INDEX($AK$86:$AK$97, ROWS($CY$4:CY79)), IFERROR(INDEX($AO$86:$AO$97, ROWS($CY$4:CY79)-ROWS($AK$86:$AK$97)), ""))</f>
        <v/>
      </c>
      <c r="CZ81" s="316" t="str">
        <f t="shared" si="202"/>
        <v/>
      </c>
      <c r="DA81" s="413" t="str">
        <f t="shared" si="203"/>
        <v/>
      </c>
      <c r="DC81" s="438" t="str">
        <f ca="1">IF(OR(DD81="",DD81=0),"",MAX(DC$65:DC80)+1)</f>
        <v/>
      </c>
      <c r="DD81" s="434" t="str">
        <f t="shared" ca="1" si="166"/>
        <v/>
      </c>
      <c r="DE81" s="413" t="str">
        <f t="shared" ca="1" si="167"/>
        <v/>
      </c>
      <c r="DF81" s="431" t="str">
        <f ca="1">IF(OR(DG81="",DG81=0),"",MAX(DF$65:DF80)+1)</f>
        <v/>
      </c>
      <c r="DG81" s="412" t="str">
        <f t="shared" ca="1" si="168"/>
        <v/>
      </c>
      <c r="DH81" s="413" t="str">
        <f t="shared" ca="1" si="169"/>
        <v/>
      </c>
      <c r="DI81" s="412" t="str">
        <f t="shared" ca="1" si="170"/>
        <v/>
      </c>
      <c r="DJ81" s="413" t="str">
        <f t="shared" ca="1" si="171"/>
        <v/>
      </c>
      <c r="DK81" s="412" t="str">
        <f t="shared" ca="1" si="172"/>
        <v/>
      </c>
      <c r="DL81" s="413" t="str">
        <f t="shared" ca="1" si="173"/>
        <v/>
      </c>
      <c r="DN81" s="278"/>
      <c r="DO81" s="278"/>
      <c r="DP81" s="278"/>
      <c r="DQ81" s="278"/>
      <c r="DR81" s="278"/>
      <c r="DS81" s="278"/>
    </row>
    <row r="82" spans="28:123" x14ac:dyDescent="0.3">
      <c r="AB82" s="395">
        <f ca="1">IFERROR(MATCH($AB$59,OFFSET(Year!$BD$11:$BD$62,AB81,,1000),0)+AB81,"")</f>
        <v>113</v>
      </c>
      <c r="AC82" s="404" t="str">
        <f ca="1">IFERROR(INDEX(Year!$BG$11:$BG$62,AB82),"")</f>
        <v/>
      </c>
      <c r="AD82" s="405" t="str">
        <f ca="1">IFERROR(INDEX(Year!$BE$11:$BE$62,AB82),"")</f>
        <v/>
      </c>
      <c r="AE82" s="406" t="str">
        <f ca="1">IFERROR(INDEX(Year!$BF$11:$BF$62,AB82),"")</f>
        <v/>
      </c>
      <c r="AF82" s="407" t="str">
        <f ca="1">IFERROR(INDEX(Year!$BD$11:$BD$62,AB82),"")</f>
        <v/>
      </c>
      <c r="BL82" s="412" t="str">
        <f ca="1">IF(OR(BM82="",BM82=0),"",MAX(BL$5:BL81)+1)</f>
        <v/>
      </c>
      <c r="BM82" s="316" t="str">
        <f ca="1">IFERROR(INDEX($AJ$6:$AJ$17, ROWS(BM$4:$BM80)), IFERROR(INDEX($AN$6:$AN$17, ROWS(BM$4:$BM80)-ROWS($AJ$6:$AJ$17)), IFERROR(INDEX($AR$6:$AR$17, ROWS(BM$4:$BM80)-ROWS($AJ$6:$AJ$17)-ROWS($AN$6:$AN$17)),IFERROR(INDEX($AV$6:$AV$17, ROWS(BM$4:$BM80)-ROWS($AJ$6:$AJ$17)-ROWS($AN$6:$AN$17)-ROWS($AR$6:$AR$17)),IFERROR(INDEX($AZ$6:$AZ$17, ROWS(BM$4:$BM80)-ROWS($AJ$6:$AJ$17)-ROWS($AN$6:$AN$17)-ROWS($AR$6:$AR$17)-ROWS($AV$6:$AV$17)),IFERROR(INDEX($BD$6:$BD$17, ROWS(BM$4:$BM80)-ROWS($AJ$6:$AJ$17)-ROWS($AN$6:$AN$17)-ROWS($AR$6:$AR$17)-ROWS($AV$6:$AV$17)-ROWS($AZ$6:$AZ$17)),IFERROR(INDEX($BH$6:$BH$17, ROWS(BM$4:$BM80)-ROWS($AJ$6:$AJ$17)-ROWS($AN$6:$AN$17)-ROWS($AR$6:$AR$17)-ROWS($AV$6:$AV$17)-ROWS($AZ$6:$AZ$17)-ROWS($BD$6:$BD$17)), "")))))))</f>
        <v/>
      </c>
      <c r="BN82" s="316" t="str">
        <f t="shared" ca="1" si="186"/>
        <v/>
      </c>
      <c r="BO82" s="316" t="str">
        <f ca="1">IF(OR(BP82="",BP82=0),"",MAX(BO$5:BO81)+1)</f>
        <v/>
      </c>
      <c r="BP82" s="316" t="str">
        <f ca="1">IFERROR(INDEX($AK$6:$AK$17, ROWS($BP$4:BP80)), IFERROR(INDEX($AO$6:$AO$17, ROWS($BP$4:BP80)-ROWS($AK$6:$AK$17)), IFERROR(INDEX($AS$6:$AS$17, ROWS($BP$4:BP80)-ROWS($AK$6:$AK$17)-ROWS($AO$6:$AO$17)),IFERROR(INDEX($AW$6:$AW$17, ROWS($BP$4:BP80)-ROWS($AK$6:$AK$17)-ROWS($AO$6:$AO$17)-ROWS($AS$6:$AS$17)),IFERROR(INDEX($BA$6:$BA$17, ROWS($BP$4:BP80)-ROWS($AK$6:$AK$17)-ROWS($AO$6:$AO$17)-ROWS($AS$6:$AS$17)-ROWS($AW$6:$AW$17)),IFERROR(INDEX($BE$6:$BE$17, ROWS($BP$4:BP80)-ROWS($AK$6:$AK$17)-ROWS($AO$6:$AO$17)-ROWS($AS$6:$AS$17)-ROWS($AW$6:$AW$17)-ROWS($BA$6:$BA$17)),IFERROR(INDEX($BI$6:$BI$17, ROWS($BP$4:BP80)-ROWS($AK$6:$AK$17)-ROWS($AO$6:$AO$17)-ROWS($AS$6:$AS$17)-ROWS($AW$6:$AW$17)-ROWS($BA$6:$BA$17)-ROWS($BE$6:$BE$17)), "")))))))</f>
        <v/>
      </c>
      <c r="BQ82" s="316" t="str">
        <f t="shared" ca="1" si="187"/>
        <v/>
      </c>
      <c r="BR82" s="413" t="str">
        <f t="shared" ca="1" si="188"/>
        <v/>
      </c>
      <c r="BS82" s="412" t="str">
        <f ca="1">IF(OR(BT82="",BT82=0),"",MAX(BS$5:BS81)+1)</f>
        <v/>
      </c>
      <c r="BT82" s="316" t="str">
        <f ca="1">IFERROR(INDEX($AJ$22:$AJ$33, ROWS($BT$4:BT80)), IFERROR(INDEX($AN$22:$AN$33, ROWS($BT$4:BT80)-ROWS($AJ$22:$AJ$33)), IFERROR(INDEX($AR$22:$AR$33, ROWS($BT$4:BT80)-ROWS($AJ$22:$AJ$33)-ROWS($AN$22:$AN$33)),IFERROR(INDEX($AV$22:$AV$33, ROWS($BT$4:BT80)-ROWS($AJ$22:$AJ$33)-ROWS($AN$22:$AN$33)-ROWS($AR$22:$AR$33)),IFERROR(INDEX($AZ$22:$AZ$33, ROWS($BT$4:BT80)-ROWS($AJ$22:$AJ$33)-ROWS($AN$22:$AN$33)-ROWS($AR$22:$AR$33)-ROWS($AV$22:$AV$33)),IFERROR(INDEX($BD$22:$BD$33, ROWS($BT$4:BT80)-ROWS($AJ$22:$AJ$33)-ROWS($AN$22:$AN$33)-ROWS($AR$22:$AR$33)-ROWS($AV$22:$AV$33)-ROWS($AZ$22:$AZ$33)),IFERROR(INDEX($BH$22:$BH$33, ROWS($BT$4:BT80)-ROWS($AJ$22:$AJ$33)-ROWS($AN$22:$AN$33)-ROWS($AR$22:$AR$33)-ROWS($AV$22:$AV$33)-ROWS($AZ$22:$AZ$33)-ROWS($BD$22:$BD$33)), "")))))))</f>
        <v/>
      </c>
      <c r="BU82" s="316" t="str">
        <f t="shared" ca="1" si="189"/>
        <v/>
      </c>
      <c r="BV82" s="316" t="str">
        <f ca="1">IF(OR(BW82="",BW82=0),"",MAX(BV$5:BV81)+1)</f>
        <v/>
      </c>
      <c r="BW82" s="316" t="str">
        <f ca="1">IFERROR(INDEX($AK$22:$AK$33, ROWS($BW$4:BW80)), IFERROR(INDEX($AO$22:$AO$33, ROWS($BW$4:BW80)-ROWS($AK$22:$AK$33)), IFERROR(INDEX($AS$22:$AS$33, ROWS($BW$4:BW80)-ROWS($AK$22:$AK$33)-ROWS($AO$22:$AO$33)),IFERROR(INDEX($AW$22:$AW$33, ROWS($BW$4:BW80)-ROWS($AK$22:$AK$33)-ROWS($AO$22:$AO$33)-ROWS($AS$22:$AS$33)),IFERROR(INDEX($BA$22:$BA$33, ROWS($BW$4:BW80)-ROWS($AK$22:$AK$33)-ROWS($AO$22:$AO$33)-ROWS($AS$22:$AS$33)-ROWS($AW$22:$AW$33)),IFERROR(INDEX($BE$22:$BE$33, ROWS($BW$4:BW80)-ROWS($AK$22:$AK$33)-ROWS($AO$22:$AO$33)-ROWS($AS$22:$AS$33)-ROWS($AW$22:$AW$33)-ROWS($BA$22:$BA$33)),IFERROR(INDEX($BI$22:$BI$33, ROWS($BW$4:BW80)-ROWS($AK$22:$AK$33)-ROWS($AO$22:$AO$33)-ROWS($AS$22:$AS$33)-ROWS($AW$22:$AW$33)-ROWS($BA$22:$BA$33)-ROWS($BE$22:$BE$33)), "")))))))</f>
        <v/>
      </c>
      <c r="BX82" s="316" t="str">
        <f t="shared" ca="1" si="190"/>
        <v/>
      </c>
      <c r="BY82" s="413" t="str">
        <f t="shared" ca="1" si="191"/>
        <v/>
      </c>
      <c r="BZ82" s="412" t="str">
        <f ca="1">IF(OR(CA82="",CA82=0),"",MAX(BZ$5:BZ81)+1)</f>
        <v/>
      </c>
      <c r="CA82" s="316" t="str">
        <f ca="1">IFERROR(INDEX($AJ$38:$AJ$49, ROWS($CA$4:CA80)), IFERROR(INDEX($AN$38:$AN$49, ROWS($CA$4:CA80)-ROWS($AJ$38:$AJ$49)), IFERROR(INDEX($AR$38:$AR$49, ROWS($CA$4:CA80)-ROWS($AJ$38:$AJ$49)-ROWS($AN$38:$AN$49)),IFERROR(INDEX($AV$38:$AV$49, ROWS($CA$4:CA80)-ROWS($AJ$38:$AJ$49)-ROWS($AN$38:$AN$49)-ROWS($AR$38:$AR$49)),IFERROR(INDEX($AZ$38:$AZ$49, ROWS($CA$4:CA80)-ROWS($AJ$38:$AJ$49)-ROWS($AN$38:$AN$49)-ROWS($AR$38:$AR$49)-ROWS($AV$38:$AV$49)),IFERROR(INDEX($BD$38:$BD$49, ROWS($CA$4:CA80)-ROWS($AJ$38:$AJ$49)-ROWS($AN$38:$AN$49)-ROWS($AR$38:$AR$49)-ROWS($AV$38:$AV$49)-ROWS($AZ$38:$AZ$49)),IFERROR(INDEX($BH$38:$BH$49, ROWS($CA$4:CA80)-ROWS($AJ$38:$AJ$49)-ROWS($AN$38:$AN$49)-ROWS($AR$38:$AR$49)-ROWS($AV$38:$AV$49)-ROWS($AZ$38:$AZ$49)-ROWS($BD$38:$BD$49)), "")))))))</f>
        <v/>
      </c>
      <c r="CB82" s="316" t="str">
        <f t="shared" ca="1" si="192"/>
        <v/>
      </c>
      <c r="CC82" s="316" t="str">
        <f ca="1">IF(OR(CD82="",CD82=0),"",MAX(CC$5:CC81)+1)</f>
        <v/>
      </c>
      <c r="CD82" s="316" t="str">
        <f ca="1">IFERROR(INDEX($AK$38:$AK$49, ROWS($CD$4:CD80)), IFERROR(INDEX($AO$38:$AO$49, ROWS($CD$4:CD80)-ROWS($AK$38:$AK$49)), IFERROR(INDEX($AS$38:$AS$49, ROWS($CD$4:CD80)-ROWS($AK$38:$AK$49)-ROWS($AO$38:$AO$49)),IFERROR(INDEX($AW$38:$AW$49, ROWS($CD$4:CD80)-ROWS($AK$38:$AK$49)-ROWS($AO$38:$AO$49)-ROWS($AS$38:$AS$49)),IFERROR(INDEX($BA$38:$BA$49, ROWS($CD$4:CD80)-ROWS($AK$38:$AK$49)-ROWS($AO$38:$AO$49)-ROWS($AS$38:$AS$49)-ROWS($AW$38:$AW$49)),IFERROR(INDEX($BE$38:$BE$49, ROWS($CD$4:CD80)-ROWS($AK$38:$AK$49)-ROWS($AO$38:$AO$49)-ROWS($AS$38:$AS$49)-ROWS($AW$38:$AW$49)-ROWS($BA$38:$BA$49)),IFERROR(INDEX($BI$38:$BI$49, ROWS($CD$4:CD80)-ROWS($AK$38:$AK$49)-ROWS($AO$38:$AO$49)-ROWS($AS$38:$AS$49)-ROWS($AW$38:$AW$49)-ROWS($BA$38:$BA$49)-ROWS($BE$38:$BE$49)), "")))))))</f>
        <v/>
      </c>
      <c r="CE82" s="316" t="str">
        <f t="shared" ca="1" si="193"/>
        <v/>
      </c>
      <c r="CF82" s="413" t="str">
        <f t="shared" ca="1" si="194"/>
        <v/>
      </c>
      <c r="CG82" s="412" t="str">
        <f ca="1">IF(OR(CH82="",CH82=0),"",MAX(CG$5:CG81)+1)</f>
        <v/>
      </c>
      <c r="CH82" s="316" t="str">
        <f ca="1">IFERROR(INDEX($AJ$54:$AJ$65, ROWS($CH$4:CH80)), IFERROR(INDEX($AN$54:$AN$65, ROWS($CH$4:CH80)-ROWS($AJ$54:$AJ$65)), IFERROR(INDEX($AR$54:$AR$65, ROWS($CH$4:CH80)-ROWS($AJ$54:$AJ$65)-ROWS($AN$54:$AN$65)),IFERROR(INDEX($AV$54:$AV$65, ROWS($CH$4:CH80)-ROWS($AJ$54:$AJ$65)-ROWS($AN$54:$AN$65)-ROWS($AR$54:$AR$65)),IFERROR(INDEX($AZ$54:$AZ$65, ROWS($CH$4:CH80)-ROWS($AJ$54:$AJ$65)-ROWS($AN$54:$AN$65)-ROWS($AR$54:$AR$65)-ROWS($AV$54:$AV$65)),IFERROR(INDEX($BD$54:$BD$65, ROWS($CH$4:CH80)-ROWS($AJ$54:$AJ$65)-ROWS($AN$54:$AN$65)-ROWS($AR$54:$AR$65)-ROWS($AV$54:$AV$65)-ROWS($AZ$54:$AZ$65)),IFERROR(INDEX($BH$54:$BH$65, ROWS($CH$4:CH80)-ROWS($AJ$54:$AJ$65)-ROWS($AN$54:$AN$65)-ROWS($AR$54:$AR$65)-ROWS($AV$54:$AV$65)-ROWS($AZ$54:$AZ$65)-ROWS($BD$54:$BD$65)), "")))))))</f>
        <v/>
      </c>
      <c r="CI82" s="316" t="str">
        <f t="shared" ca="1" si="195"/>
        <v/>
      </c>
      <c r="CJ82" s="316" t="str">
        <f ca="1">IF(OR(CK82="",CK82=0),"",MAX(CJ$5:CJ81)+1)</f>
        <v/>
      </c>
      <c r="CK82" s="316" t="str">
        <f ca="1">IFERROR(INDEX($AK$54:$AK$65, ROWS($CK$4:CK80)), IFERROR(INDEX($AO$54:$AO$65, ROWS($CK$4:CK80)-ROWS($AK$54:$AK$65)), IFERROR(INDEX($AS$54:$AS$65, ROWS($CK$4:CK80)-ROWS($AK$54:$AK$65)-ROWS($AO$54:$AO$65)),IFERROR(INDEX($AW$54:$AW$65, ROWS($CK$4:CK80)-ROWS($AK$54:$AK$65)-ROWS($AO$54:$AO$65)-ROWS($AS$54:$AS$65)),IFERROR(INDEX($BA$54:$BA$65, ROWS($CK$4:CK80)-ROWS($AK$54:$AK$65)-ROWS($AO$54:$AO$65)-ROWS($AS$54:$AS$65)-ROWS($AW$54:$AW$65)),IFERROR(INDEX($BE$54:$BE$65, ROWS($CK$4:CK80)-ROWS($AK$54:$AK$65)-ROWS($AO$54:$AO$65)-ROWS($AS$54:$AS$65)-ROWS($AW$54:$AW$65)-ROWS($BA$54:$BA$65)),IFERROR(INDEX($BI$54:$BI$65, ROWS($CK$4:CK80)-ROWS($AK$54:$AK$65)-ROWS($AO$54:$AO$65)-ROWS($AS$54:$AS$65)-ROWS($AW$54:$AW$65)-ROWS($BA$54:$BA$65)-ROWS($BE$54:$BE$65)), "")))))))</f>
        <v/>
      </c>
      <c r="CL82" s="316" t="str">
        <f t="shared" ca="1" si="196"/>
        <v/>
      </c>
      <c r="CM82" s="413" t="str">
        <f t="shared" ca="1" si="197"/>
        <v/>
      </c>
      <c r="CN82" s="412" t="str">
        <f>IF(OR(CO82="",CO82=0),"",MAX(CN$5:CN81)+1)</f>
        <v/>
      </c>
      <c r="CO82" s="316">
        <f>IFERROR(INDEX($AJ$70:$AJ$81, ROWS($CO$4:CO80)), IFERROR(INDEX($AN$70:$AN$81, ROWS($CO$4:CO80)-ROWS($AJ$70:$AJ$81)), IFERROR(INDEX($AR$70:$AR$81, ROWS($CO$4:CO80)-ROWS($AJ$70:$AJ$81)-ROWS($AN$70:$AN$81)),IFERROR(INDEX($AV$70:$AV$81, ROWS($CO$4:CO80)-ROWS($AJ$70:$AJ$81)-ROWS($AN$70:$AN$81)-ROWS($AR$70:$AR$81)),IFERROR(INDEX($AZ$70:$AZ$81, ROWS($CO$4:CO80)-ROWS($AJ$70:$AJ$81)-ROWS($AN$70:$AN$81)-ROWS($AR$70:$AR$81)-ROWS($AV$70:$AV$81)),IFERROR(INDEX($BD$70:$BD$81, ROWS($CO$4:CO80)-ROWS($AJ$70:$AJ$81)-ROWS($AN$70:$AN$81)-ROWS($AR$70:$AR$81)-ROWS($AV$70:$AV$81)-ROWS($AZ$70:$AZ$81)),IFERROR(INDEX($BH$70:$BH$81, ROWS($CO$4:CO80)-ROWS($AJ$70:$AJ$81)-ROWS($AN$70:$AN$81)-ROWS($AR$70:$AR$81)-ROWS($AV$70:$AV$81)-ROWS($AZ$70:$AZ$81)-ROWS($BD$70:$BD$81)), "")))))))</f>
        <v>0</v>
      </c>
      <c r="CP82" s="316" t="str">
        <f t="shared" ca="1" si="198"/>
        <v/>
      </c>
      <c r="CQ82" s="316" t="str">
        <f>IF(OR(CR82="",CR82=0),"",MAX(CQ$5:CQ81)+1)</f>
        <v/>
      </c>
      <c r="CR82" s="316">
        <f>IFERROR(INDEX($AK$70:$AK$81, ROWS($CR$4:CR80)), IFERROR(INDEX($AO$70:$AO$81, ROWS($CR$4:CR80)-ROWS($AK$70:$AK$81)), IFERROR(INDEX($AS$70:$AS$81, ROWS($CR$4:CR80)-ROWS($AK$70:$AK$81)-ROWS($AO$70:$AO$81)),IFERROR(INDEX($AW$70:$AW$81, ROWS($CR$4:CR80)-ROWS($AK$70:$AK$81)-ROWS($AO$70:$AO$81)-ROWS($AS$70:$AS$81)),IFERROR(INDEX($BA$70:$BA$81, ROWS($CR$4:CR80)-ROWS($AK$70:$AK$81)-ROWS($AO$70:$AO$81)-ROWS($AS$70:$AS$81)-ROWS($AW$70:$AW$81)),IFERROR(INDEX($BE$70:$BE$81, ROWS($CR$4:CR80)-ROWS($AK$70:$AK$81)-ROWS($AO$70:$AO$81)-ROWS($AS$70:$AS$81)-ROWS($AW$70:$AW$81)-ROWS($BA$70:$BA$81)),IFERROR(INDEX($BI$70:$BI$81, ROWS($CR$4:CR80)-ROWS($AK$70:$AK$81)-ROWS($AO$70:$AO$81)-ROWS($AS$70:$AS$81)-ROWS($AW$70:$AW$81)-ROWS($BA$70:$BA$81)-ROWS($BE$70:$BE$81)), "")))))))</f>
        <v>0</v>
      </c>
      <c r="CS82" s="316" t="str">
        <f t="shared" ca="1" si="199"/>
        <v/>
      </c>
      <c r="CT82" s="413" t="str">
        <f t="shared" ca="1" si="200"/>
        <v/>
      </c>
      <c r="CU82" s="412" t="str">
        <f>IF(OR(CV82="",CV82=0),"",MAX(CU$5:CU81)+1)</f>
        <v/>
      </c>
      <c r="CV82" s="316" t="str">
        <f>IFERROR(INDEX($AJ$86:$AJ$97, ROWS($CV$4:CV80)), IFERROR(INDEX($AN$86:$AN$97, ROWS($CV$4:CV80)-ROWS($AJ$86:$AJ$97)), ""))</f>
        <v/>
      </c>
      <c r="CW82" s="316" t="str">
        <f t="shared" si="201"/>
        <v/>
      </c>
      <c r="CX82" s="316" t="str">
        <f>IF(OR(CY82="",CY82=0),"",MAX(CX$5:CX81)+1)</f>
        <v/>
      </c>
      <c r="CY82" s="316" t="str">
        <f>IFERROR(INDEX($AK$86:$AK$97, ROWS($CY$4:CY80)), IFERROR(INDEX($AO$86:$AO$97, ROWS($CY$4:CY80)-ROWS($AK$86:$AK$97)), ""))</f>
        <v/>
      </c>
      <c r="CZ82" s="316" t="str">
        <f t="shared" si="202"/>
        <v/>
      </c>
      <c r="DA82" s="413" t="str">
        <f t="shared" si="203"/>
        <v/>
      </c>
      <c r="DC82" s="438" t="str">
        <f ca="1">IF(OR(DD82="",DD82=0),"",MAX(DC$65:DC81)+1)</f>
        <v/>
      </c>
      <c r="DD82" s="434" t="str">
        <f t="shared" ca="1" si="166"/>
        <v/>
      </c>
      <c r="DE82" s="413" t="str">
        <f t="shared" ca="1" si="167"/>
        <v/>
      </c>
      <c r="DF82" s="431" t="str">
        <f ca="1">IF(OR(DG82="",DG82=0),"",MAX(DF$65:DF81)+1)</f>
        <v/>
      </c>
      <c r="DG82" s="412" t="str">
        <f t="shared" ca="1" si="168"/>
        <v/>
      </c>
      <c r="DH82" s="413" t="str">
        <f t="shared" ca="1" si="169"/>
        <v/>
      </c>
      <c r="DI82" s="412" t="str">
        <f t="shared" ca="1" si="170"/>
        <v/>
      </c>
      <c r="DJ82" s="413" t="str">
        <f t="shared" ca="1" si="171"/>
        <v/>
      </c>
      <c r="DK82" s="412" t="str">
        <f t="shared" ca="1" si="172"/>
        <v/>
      </c>
      <c r="DL82" s="413" t="str">
        <f t="shared" ca="1" si="173"/>
        <v/>
      </c>
    </row>
    <row r="83" spans="28:123" ht="15.75" thickBot="1" x14ac:dyDescent="0.35">
      <c r="AB83" s="395">
        <f ca="1">IFERROR(MATCH($AB$59,OFFSET(Year!$BD$11:$BD$62,AB82,,1000),0)+AB82,"")</f>
        <v>114</v>
      </c>
      <c r="AC83" s="404" t="str">
        <f ca="1">IFERROR(INDEX(Year!$BG$11:$BG$62,AB83),"")</f>
        <v/>
      </c>
      <c r="AD83" s="405" t="str">
        <f ca="1">IFERROR(INDEX(Year!$BE$11:$BE$62,AB83),"")</f>
        <v/>
      </c>
      <c r="AE83" s="406" t="str">
        <f ca="1">IFERROR(INDEX(Year!$BF$11:$BF$62,AB83),"")</f>
        <v/>
      </c>
      <c r="AF83" s="407" t="str">
        <f ca="1">IFERROR(INDEX(Year!$BD$11:$BD$62,AB83),"")</f>
        <v/>
      </c>
      <c r="BL83" s="412" t="str">
        <f ca="1">IF(OR(BM83="",BM83=0),"",MAX(BL$5:BL82)+1)</f>
        <v/>
      </c>
      <c r="BM83" s="316" t="str">
        <f ca="1">IFERROR(INDEX($AJ$6:$AJ$17, ROWS(BM$4:$BM81)), IFERROR(INDEX($AN$6:$AN$17, ROWS(BM$4:$BM81)-ROWS($AJ$6:$AJ$17)), IFERROR(INDEX($AR$6:$AR$17, ROWS(BM$4:$BM81)-ROWS($AJ$6:$AJ$17)-ROWS($AN$6:$AN$17)),IFERROR(INDEX($AV$6:$AV$17, ROWS(BM$4:$BM81)-ROWS($AJ$6:$AJ$17)-ROWS($AN$6:$AN$17)-ROWS($AR$6:$AR$17)),IFERROR(INDEX($AZ$6:$AZ$17, ROWS(BM$4:$BM81)-ROWS($AJ$6:$AJ$17)-ROWS($AN$6:$AN$17)-ROWS($AR$6:$AR$17)-ROWS($AV$6:$AV$17)),IFERROR(INDEX($BD$6:$BD$17, ROWS(BM$4:$BM81)-ROWS($AJ$6:$AJ$17)-ROWS($AN$6:$AN$17)-ROWS($AR$6:$AR$17)-ROWS($AV$6:$AV$17)-ROWS($AZ$6:$AZ$17)),IFERROR(INDEX($BH$6:$BH$17, ROWS(BM$4:$BM81)-ROWS($AJ$6:$AJ$17)-ROWS($AN$6:$AN$17)-ROWS($AR$6:$AR$17)-ROWS($AV$6:$AV$17)-ROWS($AZ$6:$AZ$17)-ROWS($BD$6:$BD$17)), "")))))))</f>
        <v/>
      </c>
      <c r="BN83" s="316" t="str">
        <f t="shared" ca="1" si="186"/>
        <v/>
      </c>
      <c r="BO83" s="316" t="str">
        <f ca="1">IF(OR(BP83="",BP83=0),"",MAX(BO$5:BO82)+1)</f>
        <v/>
      </c>
      <c r="BP83" s="316" t="str">
        <f ca="1">IFERROR(INDEX($AK$6:$AK$17, ROWS($BP$4:BP81)), IFERROR(INDEX($AO$6:$AO$17, ROWS($BP$4:BP81)-ROWS($AK$6:$AK$17)), IFERROR(INDEX($AS$6:$AS$17, ROWS($BP$4:BP81)-ROWS($AK$6:$AK$17)-ROWS($AO$6:$AO$17)),IFERROR(INDEX($AW$6:$AW$17, ROWS($BP$4:BP81)-ROWS($AK$6:$AK$17)-ROWS($AO$6:$AO$17)-ROWS($AS$6:$AS$17)),IFERROR(INDEX($BA$6:$BA$17, ROWS($BP$4:BP81)-ROWS($AK$6:$AK$17)-ROWS($AO$6:$AO$17)-ROWS($AS$6:$AS$17)-ROWS($AW$6:$AW$17)),IFERROR(INDEX($BE$6:$BE$17, ROWS($BP$4:BP81)-ROWS($AK$6:$AK$17)-ROWS($AO$6:$AO$17)-ROWS($AS$6:$AS$17)-ROWS($AW$6:$AW$17)-ROWS($BA$6:$BA$17)),IFERROR(INDEX($BI$6:$BI$17, ROWS($BP$4:BP81)-ROWS($AK$6:$AK$17)-ROWS($AO$6:$AO$17)-ROWS($AS$6:$AS$17)-ROWS($AW$6:$AW$17)-ROWS($BA$6:$BA$17)-ROWS($BE$6:$BE$17)), "")))))))</f>
        <v/>
      </c>
      <c r="BQ83" s="316" t="str">
        <f t="shared" ca="1" si="187"/>
        <v/>
      </c>
      <c r="BR83" s="413" t="str">
        <f t="shared" ca="1" si="188"/>
        <v/>
      </c>
      <c r="BS83" s="412" t="str">
        <f ca="1">IF(OR(BT83="",BT83=0),"",MAX(BS$5:BS82)+1)</f>
        <v/>
      </c>
      <c r="BT83" s="316" t="str">
        <f ca="1">IFERROR(INDEX($AJ$22:$AJ$33, ROWS($BT$4:BT81)), IFERROR(INDEX($AN$22:$AN$33, ROWS($BT$4:BT81)-ROWS($AJ$22:$AJ$33)), IFERROR(INDEX($AR$22:$AR$33, ROWS($BT$4:BT81)-ROWS($AJ$22:$AJ$33)-ROWS($AN$22:$AN$33)),IFERROR(INDEX($AV$22:$AV$33, ROWS($BT$4:BT81)-ROWS($AJ$22:$AJ$33)-ROWS($AN$22:$AN$33)-ROWS($AR$22:$AR$33)),IFERROR(INDEX($AZ$22:$AZ$33, ROWS($BT$4:BT81)-ROWS($AJ$22:$AJ$33)-ROWS($AN$22:$AN$33)-ROWS($AR$22:$AR$33)-ROWS($AV$22:$AV$33)),IFERROR(INDEX($BD$22:$BD$33, ROWS($BT$4:BT81)-ROWS($AJ$22:$AJ$33)-ROWS($AN$22:$AN$33)-ROWS($AR$22:$AR$33)-ROWS($AV$22:$AV$33)-ROWS($AZ$22:$AZ$33)),IFERROR(INDEX($BH$22:$BH$33, ROWS($BT$4:BT81)-ROWS($AJ$22:$AJ$33)-ROWS($AN$22:$AN$33)-ROWS($AR$22:$AR$33)-ROWS($AV$22:$AV$33)-ROWS($AZ$22:$AZ$33)-ROWS($BD$22:$BD$33)), "")))))))</f>
        <v/>
      </c>
      <c r="BU83" s="316" t="str">
        <f t="shared" ca="1" si="189"/>
        <v/>
      </c>
      <c r="BV83" s="316" t="str">
        <f ca="1">IF(OR(BW83="",BW83=0),"",MAX(BV$5:BV82)+1)</f>
        <v/>
      </c>
      <c r="BW83" s="316" t="str">
        <f ca="1">IFERROR(INDEX($AK$22:$AK$33, ROWS($BW$4:BW81)), IFERROR(INDEX($AO$22:$AO$33, ROWS($BW$4:BW81)-ROWS($AK$22:$AK$33)), IFERROR(INDEX($AS$22:$AS$33, ROWS($BW$4:BW81)-ROWS($AK$22:$AK$33)-ROWS($AO$22:$AO$33)),IFERROR(INDEX($AW$22:$AW$33, ROWS($BW$4:BW81)-ROWS($AK$22:$AK$33)-ROWS($AO$22:$AO$33)-ROWS($AS$22:$AS$33)),IFERROR(INDEX($BA$22:$BA$33, ROWS($BW$4:BW81)-ROWS($AK$22:$AK$33)-ROWS($AO$22:$AO$33)-ROWS($AS$22:$AS$33)-ROWS($AW$22:$AW$33)),IFERROR(INDEX($BE$22:$BE$33, ROWS($BW$4:BW81)-ROWS($AK$22:$AK$33)-ROWS($AO$22:$AO$33)-ROWS($AS$22:$AS$33)-ROWS($AW$22:$AW$33)-ROWS($BA$22:$BA$33)),IFERROR(INDEX($BI$22:$BI$33, ROWS($BW$4:BW81)-ROWS($AK$22:$AK$33)-ROWS($AO$22:$AO$33)-ROWS($AS$22:$AS$33)-ROWS($AW$22:$AW$33)-ROWS($BA$22:$BA$33)-ROWS($BE$22:$BE$33)), "")))))))</f>
        <v/>
      </c>
      <c r="BX83" s="316" t="str">
        <f t="shared" ca="1" si="190"/>
        <v/>
      </c>
      <c r="BY83" s="413" t="str">
        <f t="shared" ca="1" si="191"/>
        <v/>
      </c>
      <c r="BZ83" s="412" t="str">
        <f ca="1">IF(OR(CA83="",CA83=0),"",MAX(BZ$5:BZ82)+1)</f>
        <v/>
      </c>
      <c r="CA83" s="316" t="str">
        <f ca="1">IFERROR(INDEX($AJ$38:$AJ$49, ROWS($CA$4:CA81)), IFERROR(INDEX($AN$38:$AN$49, ROWS($CA$4:CA81)-ROWS($AJ$38:$AJ$49)), IFERROR(INDEX($AR$38:$AR$49, ROWS($CA$4:CA81)-ROWS($AJ$38:$AJ$49)-ROWS($AN$38:$AN$49)),IFERROR(INDEX($AV$38:$AV$49, ROWS($CA$4:CA81)-ROWS($AJ$38:$AJ$49)-ROWS($AN$38:$AN$49)-ROWS($AR$38:$AR$49)),IFERROR(INDEX($AZ$38:$AZ$49, ROWS($CA$4:CA81)-ROWS($AJ$38:$AJ$49)-ROWS($AN$38:$AN$49)-ROWS($AR$38:$AR$49)-ROWS($AV$38:$AV$49)),IFERROR(INDEX($BD$38:$BD$49, ROWS($CA$4:CA81)-ROWS($AJ$38:$AJ$49)-ROWS($AN$38:$AN$49)-ROWS($AR$38:$AR$49)-ROWS($AV$38:$AV$49)-ROWS($AZ$38:$AZ$49)),IFERROR(INDEX($BH$38:$BH$49, ROWS($CA$4:CA81)-ROWS($AJ$38:$AJ$49)-ROWS($AN$38:$AN$49)-ROWS($AR$38:$AR$49)-ROWS($AV$38:$AV$49)-ROWS($AZ$38:$AZ$49)-ROWS($BD$38:$BD$49)), "")))))))</f>
        <v/>
      </c>
      <c r="CB83" s="316" t="str">
        <f t="shared" ca="1" si="192"/>
        <v/>
      </c>
      <c r="CC83" s="316" t="str">
        <f ca="1">IF(OR(CD83="",CD83=0),"",MAX(CC$5:CC82)+1)</f>
        <v/>
      </c>
      <c r="CD83" s="316" t="str">
        <f ca="1">IFERROR(INDEX($AK$38:$AK$49, ROWS($CD$4:CD81)), IFERROR(INDEX($AO$38:$AO$49, ROWS($CD$4:CD81)-ROWS($AK$38:$AK$49)), IFERROR(INDEX($AS$38:$AS$49, ROWS($CD$4:CD81)-ROWS($AK$38:$AK$49)-ROWS($AO$38:$AO$49)),IFERROR(INDEX($AW$38:$AW$49, ROWS($CD$4:CD81)-ROWS($AK$38:$AK$49)-ROWS($AO$38:$AO$49)-ROWS($AS$38:$AS$49)),IFERROR(INDEX($BA$38:$BA$49, ROWS($CD$4:CD81)-ROWS($AK$38:$AK$49)-ROWS($AO$38:$AO$49)-ROWS($AS$38:$AS$49)-ROWS($AW$38:$AW$49)),IFERROR(INDEX($BE$38:$BE$49, ROWS($CD$4:CD81)-ROWS($AK$38:$AK$49)-ROWS($AO$38:$AO$49)-ROWS($AS$38:$AS$49)-ROWS($AW$38:$AW$49)-ROWS($BA$38:$BA$49)),IFERROR(INDEX($BI$38:$BI$49, ROWS($CD$4:CD81)-ROWS($AK$38:$AK$49)-ROWS($AO$38:$AO$49)-ROWS($AS$38:$AS$49)-ROWS($AW$38:$AW$49)-ROWS($BA$38:$BA$49)-ROWS($BE$38:$BE$49)), "")))))))</f>
        <v/>
      </c>
      <c r="CE83" s="316" t="str">
        <f t="shared" ca="1" si="193"/>
        <v/>
      </c>
      <c r="CF83" s="413" t="str">
        <f t="shared" ca="1" si="194"/>
        <v/>
      </c>
      <c r="CG83" s="412" t="str">
        <f ca="1">IF(OR(CH83="",CH83=0),"",MAX(CG$5:CG82)+1)</f>
        <v/>
      </c>
      <c r="CH83" s="316" t="str">
        <f ca="1">IFERROR(INDEX($AJ$54:$AJ$65, ROWS($CH$4:CH81)), IFERROR(INDEX($AN$54:$AN$65, ROWS($CH$4:CH81)-ROWS($AJ$54:$AJ$65)), IFERROR(INDEX($AR$54:$AR$65, ROWS($CH$4:CH81)-ROWS($AJ$54:$AJ$65)-ROWS($AN$54:$AN$65)),IFERROR(INDEX($AV$54:$AV$65, ROWS($CH$4:CH81)-ROWS($AJ$54:$AJ$65)-ROWS($AN$54:$AN$65)-ROWS($AR$54:$AR$65)),IFERROR(INDEX($AZ$54:$AZ$65, ROWS($CH$4:CH81)-ROWS($AJ$54:$AJ$65)-ROWS($AN$54:$AN$65)-ROWS($AR$54:$AR$65)-ROWS($AV$54:$AV$65)),IFERROR(INDEX($BD$54:$BD$65, ROWS($CH$4:CH81)-ROWS($AJ$54:$AJ$65)-ROWS($AN$54:$AN$65)-ROWS($AR$54:$AR$65)-ROWS($AV$54:$AV$65)-ROWS($AZ$54:$AZ$65)),IFERROR(INDEX($BH$54:$BH$65, ROWS($CH$4:CH81)-ROWS($AJ$54:$AJ$65)-ROWS($AN$54:$AN$65)-ROWS($AR$54:$AR$65)-ROWS($AV$54:$AV$65)-ROWS($AZ$54:$AZ$65)-ROWS($BD$54:$BD$65)), "")))))))</f>
        <v/>
      </c>
      <c r="CI83" s="316" t="str">
        <f t="shared" ca="1" si="195"/>
        <v/>
      </c>
      <c r="CJ83" s="316" t="str">
        <f ca="1">IF(OR(CK83="",CK83=0),"",MAX(CJ$5:CJ82)+1)</f>
        <v/>
      </c>
      <c r="CK83" s="316" t="str">
        <f ca="1">IFERROR(INDEX($AK$54:$AK$65, ROWS($CK$4:CK81)), IFERROR(INDEX($AO$54:$AO$65, ROWS($CK$4:CK81)-ROWS($AK$54:$AK$65)), IFERROR(INDEX($AS$54:$AS$65, ROWS($CK$4:CK81)-ROWS($AK$54:$AK$65)-ROWS($AO$54:$AO$65)),IFERROR(INDEX($AW$54:$AW$65, ROWS($CK$4:CK81)-ROWS($AK$54:$AK$65)-ROWS($AO$54:$AO$65)-ROWS($AS$54:$AS$65)),IFERROR(INDEX($BA$54:$BA$65, ROWS($CK$4:CK81)-ROWS($AK$54:$AK$65)-ROWS($AO$54:$AO$65)-ROWS($AS$54:$AS$65)-ROWS($AW$54:$AW$65)),IFERROR(INDEX($BE$54:$BE$65, ROWS($CK$4:CK81)-ROWS($AK$54:$AK$65)-ROWS($AO$54:$AO$65)-ROWS($AS$54:$AS$65)-ROWS($AW$54:$AW$65)-ROWS($BA$54:$BA$65)),IFERROR(INDEX($BI$54:$BI$65, ROWS($CK$4:CK81)-ROWS($AK$54:$AK$65)-ROWS($AO$54:$AO$65)-ROWS($AS$54:$AS$65)-ROWS($AW$54:$AW$65)-ROWS($BA$54:$BA$65)-ROWS($BE$54:$BE$65)), "")))))))</f>
        <v/>
      </c>
      <c r="CL83" s="316" t="str">
        <f t="shared" ca="1" si="196"/>
        <v/>
      </c>
      <c r="CM83" s="413" t="str">
        <f t="shared" ca="1" si="197"/>
        <v/>
      </c>
      <c r="CN83" s="412" t="str">
        <f>IF(OR(CO83="",CO83=0),"",MAX(CN$5:CN82)+1)</f>
        <v/>
      </c>
      <c r="CO83" s="316">
        <f>IFERROR(INDEX($AJ$70:$AJ$81, ROWS($CO$4:CO81)), IFERROR(INDEX($AN$70:$AN$81, ROWS($CO$4:CO81)-ROWS($AJ$70:$AJ$81)), IFERROR(INDEX($AR$70:$AR$81, ROWS($CO$4:CO81)-ROWS($AJ$70:$AJ$81)-ROWS($AN$70:$AN$81)),IFERROR(INDEX($AV$70:$AV$81, ROWS($CO$4:CO81)-ROWS($AJ$70:$AJ$81)-ROWS($AN$70:$AN$81)-ROWS($AR$70:$AR$81)),IFERROR(INDEX($AZ$70:$AZ$81, ROWS($CO$4:CO81)-ROWS($AJ$70:$AJ$81)-ROWS($AN$70:$AN$81)-ROWS($AR$70:$AR$81)-ROWS($AV$70:$AV$81)),IFERROR(INDEX($BD$70:$BD$81, ROWS($CO$4:CO81)-ROWS($AJ$70:$AJ$81)-ROWS($AN$70:$AN$81)-ROWS($AR$70:$AR$81)-ROWS($AV$70:$AV$81)-ROWS($AZ$70:$AZ$81)),IFERROR(INDEX($BH$70:$BH$81, ROWS($CO$4:CO81)-ROWS($AJ$70:$AJ$81)-ROWS($AN$70:$AN$81)-ROWS($AR$70:$AR$81)-ROWS($AV$70:$AV$81)-ROWS($AZ$70:$AZ$81)-ROWS($BD$70:$BD$81)), "")))))))</f>
        <v>0</v>
      </c>
      <c r="CP83" s="316" t="str">
        <f t="shared" ca="1" si="198"/>
        <v/>
      </c>
      <c r="CQ83" s="316" t="str">
        <f>IF(OR(CR83="",CR83=0),"",MAX(CQ$5:CQ82)+1)</f>
        <v/>
      </c>
      <c r="CR83" s="316">
        <f>IFERROR(INDEX($AK$70:$AK$81, ROWS($CR$4:CR81)), IFERROR(INDEX($AO$70:$AO$81, ROWS($CR$4:CR81)-ROWS($AK$70:$AK$81)), IFERROR(INDEX($AS$70:$AS$81, ROWS($CR$4:CR81)-ROWS($AK$70:$AK$81)-ROWS($AO$70:$AO$81)),IFERROR(INDEX($AW$70:$AW$81, ROWS($CR$4:CR81)-ROWS($AK$70:$AK$81)-ROWS($AO$70:$AO$81)-ROWS($AS$70:$AS$81)),IFERROR(INDEX($BA$70:$BA$81, ROWS($CR$4:CR81)-ROWS($AK$70:$AK$81)-ROWS($AO$70:$AO$81)-ROWS($AS$70:$AS$81)-ROWS($AW$70:$AW$81)),IFERROR(INDEX($BE$70:$BE$81, ROWS($CR$4:CR81)-ROWS($AK$70:$AK$81)-ROWS($AO$70:$AO$81)-ROWS($AS$70:$AS$81)-ROWS($AW$70:$AW$81)-ROWS($BA$70:$BA$81)),IFERROR(INDEX($BI$70:$BI$81, ROWS($CR$4:CR81)-ROWS($AK$70:$AK$81)-ROWS($AO$70:$AO$81)-ROWS($AS$70:$AS$81)-ROWS($AW$70:$AW$81)-ROWS($BA$70:$BA$81)-ROWS($BE$70:$BE$81)), "")))))))</f>
        <v>0</v>
      </c>
      <c r="CS83" s="316" t="str">
        <f t="shared" ca="1" si="199"/>
        <v/>
      </c>
      <c r="CT83" s="413" t="str">
        <f t="shared" ca="1" si="200"/>
        <v/>
      </c>
      <c r="CU83" s="412" t="str">
        <f>IF(OR(CV83="",CV83=0),"",MAX(CU$5:CU82)+1)</f>
        <v/>
      </c>
      <c r="CV83" s="316" t="str">
        <f>IFERROR(INDEX($AJ$86:$AJ$97, ROWS($CV$4:CV81)), IFERROR(INDEX($AN$86:$AN$97, ROWS($CV$4:CV81)-ROWS($AJ$86:$AJ$97)), ""))</f>
        <v/>
      </c>
      <c r="CW83" s="316" t="str">
        <f t="shared" si="201"/>
        <v/>
      </c>
      <c r="CX83" s="316" t="str">
        <f>IF(OR(CY83="",CY83=0),"",MAX(CX$5:CX82)+1)</f>
        <v/>
      </c>
      <c r="CY83" s="316" t="str">
        <f>IFERROR(INDEX($AK$86:$AK$97, ROWS($CY$4:CY81)), IFERROR(INDEX($AO$86:$AO$97, ROWS($CY$4:CY81)-ROWS($AK$86:$AK$97)), ""))</f>
        <v/>
      </c>
      <c r="CZ83" s="316" t="str">
        <f t="shared" si="202"/>
        <v/>
      </c>
      <c r="DA83" s="413" t="str">
        <f t="shared" si="203"/>
        <v/>
      </c>
      <c r="DC83" s="439" t="str">
        <f ca="1">IF(OR(DD83="",DD83=0),"",MAX(DC$65:DC82)+1)</f>
        <v/>
      </c>
      <c r="DD83" s="436" t="str">
        <f t="shared" ca="1" si="166"/>
        <v/>
      </c>
      <c r="DE83" s="422" t="str">
        <f t="shared" ca="1" si="167"/>
        <v/>
      </c>
      <c r="DF83" s="433" t="str">
        <f ca="1">IF(OR(DG83="",DG83=0),"",MAX(DF$65:DF82)+1)</f>
        <v/>
      </c>
      <c r="DG83" s="420" t="str">
        <f t="shared" ca="1" si="168"/>
        <v/>
      </c>
      <c r="DH83" s="422" t="str">
        <f t="shared" ca="1" si="169"/>
        <v/>
      </c>
      <c r="DI83" s="420" t="str">
        <f t="shared" ca="1" si="170"/>
        <v/>
      </c>
      <c r="DJ83" s="422" t="str">
        <f t="shared" ca="1" si="171"/>
        <v/>
      </c>
      <c r="DK83" s="420" t="str">
        <f t="shared" ca="1" si="172"/>
        <v/>
      </c>
      <c r="DL83" s="422" t="str">
        <f t="shared" ca="1" si="173"/>
        <v/>
      </c>
    </row>
    <row r="84" spans="28:123" ht="15.75" thickBot="1" x14ac:dyDescent="0.35">
      <c r="AB84" s="395">
        <f ca="1">IFERROR(MATCH($AB$59,OFFSET(Year!$BD$11:$BD$62,AB83,,1000),0)+AB83,"")</f>
        <v>115</v>
      </c>
      <c r="AC84" s="404" t="str">
        <f ca="1">IFERROR(INDEX(Year!$BG$11:$BG$62,AB84),"")</f>
        <v/>
      </c>
      <c r="AD84" s="405" t="str">
        <f ca="1">IFERROR(INDEX(Year!$BE$11:$BE$62,AB84),"")</f>
        <v/>
      </c>
      <c r="AE84" s="406" t="str">
        <f ca="1">IFERROR(INDEX(Year!$BF$11:$BF$62,AB84),"")</f>
        <v/>
      </c>
      <c r="AF84" s="407" t="str">
        <f ca="1">IFERROR(INDEX(Year!$BD$11:$BD$62,AB84),"")</f>
        <v/>
      </c>
      <c r="AI84" s="1153" t="str">
        <f>IF(A35="","",--TEXT(A35,"dd"))</f>
        <v/>
      </c>
      <c r="AJ84" s="1154"/>
      <c r="AK84" s="1154"/>
      <c r="AL84" s="1155"/>
      <c r="AM84" s="1153" t="str">
        <f>IF(C35="","",--TEXT(C35,"dd"))</f>
        <v/>
      </c>
      <c r="AN84" s="1154"/>
      <c r="AO84" s="1154"/>
      <c r="AP84" s="1155"/>
      <c r="BL84" s="412" t="str">
        <f ca="1">IF(OR(BM84="",BM84=0),"",MAX(BL$5:BL83)+1)</f>
        <v/>
      </c>
      <c r="BM84" s="316" t="str">
        <f ca="1">IFERROR(INDEX($AJ$6:$AJ$17, ROWS(BM$4:$BM82)), IFERROR(INDEX($AN$6:$AN$17, ROWS(BM$4:$BM82)-ROWS($AJ$6:$AJ$17)), IFERROR(INDEX($AR$6:$AR$17, ROWS(BM$4:$BM82)-ROWS($AJ$6:$AJ$17)-ROWS($AN$6:$AN$17)),IFERROR(INDEX($AV$6:$AV$17, ROWS(BM$4:$BM82)-ROWS($AJ$6:$AJ$17)-ROWS($AN$6:$AN$17)-ROWS($AR$6:$AR$17)),IFERROR(INDEX($AZ$6:$AZ$17, ROWS(BM$4:$BM82)-ROWS($AJ$6:$AJ$17)-ROWS($AN$6:$AN$17)-ROWS($AR$6:$AR$17)-ROWS($AV$6:$AV$17)),IFERROR(INDEX($BD$6:$BD$17, ROWS(BM$4:$BM82)-ROWS($AJ$6:$AJ$17)-ROWS($AN$6:$AN$17)-ROWS($AR$6:$AR$17)-ROWS($AV$6:$AV$17)-ROWS($AZ$6:$AZ$17)),IFERROR(INDEX($BH$6:$BH$17, ROWS(BM$4:$BM82)-ROWS($AJ$6:$AJ$17)-ROWS($AN$6:$AN$17)-ROWS($AR$6:$AR$17)-ROWS($AV$6:$AV$17)-ROWS($AZ$6:$AZ$17)-ROWS($BD$6:$BD$17)), "")))))))</f>
        <v/>
      </c>
      <c r="BN84" s="316" t="str">
        <f t="shared" ca="1" si="186"/>
        <v/>
      </c>
      <c r="BO84" s="316" t="str">
        <f ca="1">IF(OR(BP84="",BP84=0),"",MAX(BO$5:BO83)+1)</f>
        <v/>
      </c>
      <c r="BP84" s="316" t="str">
        <f ca="1">IFERROR(INDEX($AK$6:$AK$17, ROWS($BP$4:BP82)), IFERROR(INDEX($AO$6:$AO$17, ROWS($BP$4:BP82)-ROWS($AK$6:$AK$17)), IFERROR(INDEX($AS$6:$AS$17, ROWS($BP$4:BP82)-ROWS($AK$6:$AK$17)-ROWS($AO$6:$AO$17)),IFERROR(INDEX($AW$6:$AW$17, ROWS($BP$4:BP82)-ROWS($AK$6:$AK$17)-ROWS($AO$6:$AO$17)-ROWS($AS$6:$AS$17)),IFERROR(INDEX($BA$6:$BA$17, ROWS($BP$4:BP82)-ROWS($AK$6:$AK$17)-ROWS($AO$6:$AO$17)-ROWS($AS$6:$AS$17)-ROWS($AW$6:$AW$17)),IFERROR(INDEX($BE$6:$BE$17, ROWS($BP$4:BP82)-ROWS($AK$6:$AK$17)-ROWS($AO$6:$AO$17)-ROWS($AS$6:$AS$17)-ROWS($AW$6:$AW$17)-ROWS($BA$6:$BA$17)),IFERROR(INDEX($BI$6:$BI$17, ROWS($BP$4:BP82)-ROWS($AK$6:$AK$17)-ROWS($AO$6:$AO$17)-ROWS($AS$6:$AS$17)-ROWS($AW$6:$AW$17)-ROWS($BA$6:$BA$17)-ROWS($BE$6:$BE$17)), "")))))))</f>
        <v/>
      </c>
      <c r="BQ84" s="316" t="str">
        <f t="shared" ca="1" si="187"/>
        <v/>
      </c>
      <c r="BR84" s="413" t="str">
        <f t="shared" ca="1" si="188"/>
        <v/>
      </c>
      <c r="BS84" s="412" t="str">
        <f ca="1">IF(OR(BT84="",BT84=0),"",MAX(BS$5:BS83)+1)</f>
        <v/>
      </c>
      <c r="BT84" s="316" t="str">
        <f ca="1">IFERROR(INDEX($AJ$22:$AJ$33, ROWS($BT$4:BT82)), IFERROR(INDEX($AN$22:$AN$33, ROWS($BT$4:BT82)-ROWS($AJ$22:$AJ$33)), IFERROR(INDEX($AR$22:$AR$33, ROWS($BT$4:BT82)-ROWS($AJ$22:$AJ$33)-ROWS($AN$22:$AN$33)),IFERROR(INDEX($AV$22:$AV$33, ROWS($BT$4:BT82)-ROWS($AJ$22:$AJ$33)-ROWS($AN$22:$AN$33)-ROWS($AR$22:$AR$33)),IFERROR(INDEX($AZ$22:$AZ$33, ROWS($BT$4:BT82)-ROWS($AJ$22:$AJ$33)-ROWS($AN$22:$AN$33)-ROWS($AR$22:$AR$33)-ROWS($AV$22:$AV$33)),IFERROR(INDEX($BD$22:$BD$33, ROWS($BT$4:BT82)-ROWS($AJ$22:$AJ$33)-ROWS($AN$22:$AN$33)-ROWS($AR$22:$AR$33)-ROWS($AV$22:$AV$33)-ROWS($AZ$22:$AZ$33)),IFERROR(INDEX($BH$22:$BH$33, ROWS($BT$4:BT82)-ROWS($AJ$22:$AJ$33)-ROWS($AN$22:$AN$33)-ROWS($AR$22:$AR$33)-ROWS($AV$22:$AV$33)-ROWS($AZ$22:$AZ$33)-ROWS($BD$22:$BD$33)), "")))))))</f>
        <v/>
      </c>
      <c r="BU84" s="316" t="str">
        <f t="shared" ca="1" si="189"/>
        <v/>
      </c>
      <c r="BV84" s="316" t="str">
        <f ca="1">IF(OR(BW84="",BW84=0),"",MAX(BV$5:BV83)+1)</f>
        <v/>
      </c>
      <c r="BW84" s="316" t="str">
        <f ca="1">IFERROR(INDEX($AK$22:$AK$33, ROWS($BW$4:BW82)), IFERROR(INDEX($AO$22:$AO$33, ROWS($BW$4:BW82)-ROWS($AK$22:$AK$33)), IFERROR(INDEX($AS$22:$AS$33, ROWS($BW$4:BW82)-ROWS($AK$22:$AK$33)-ROWS($AO$22:$AO$33)),IFERROR(INDEX($AW$22:$AW$33, ROWS($BW$4:BW82)-ROWS($AK$22:$AK$33)-ROWS($AO$22:$AO$33)-ROWS($AS$22:$AS$33)),IFERROR(INDEX($BA$22:$BA$33, ROWS($BW$4:BW82)-ROWS($AK$22:$AK$33)-ROWS($AO$22:$AO$33)-ROWS($AS$22:$AS$33)-ROWS($AW$22:$AW$33)),IFERROR(INDEX($BE$22:$BE$33, ROWS($BW$4:BW82)-ROWS($AK$22:$AK$33)-ROWS($AO$22:$AO$33)-ROWS($AS$22:$AS$33)-ROWS($AW$22:$AW$33)-ROWS($BA$22:$BA$33)),IFERROR(INDEX($BI$22:$BI$33, ROWS($BW$4:BW82)-ROWS($AK$22:$AK$33)-ROWS($AO$22:$AO$33)-ROWS($AS$22:$AS$33)-ROWS($AW$22:$AW$33)-ROWS($BA$22:$BA$33)-ROWS($BE$22:$BE$33)), "")))))))</f>
        <v/>
      </c>
      <c r="BX84" s="316" t="str">
        <f t="shared" ca="1" si="190"/>
        <v/>
      </c>
      <c r="BY84" s="413" t="str">
        <f t="shared" ca="1" si="191"/>
        <v/>
      </c>
      <c r="BZ84" s="412" t="str">
        <f ca="1">IF(OR(CA84="",CA84=0),"",MAX(BZ$5:BZ83)+1)</f>
        <v/>
      </c>
      <c r="CA84" s="316" t="str">
        <f ca="1">IFERROR(INDEX($AJ$38:$AJ$49, ROWS($CA$4:CA82)), IFERROR(INDEX($AN$38:$AN$49, ROWS($CA$4:CA82)-ROWS($AJ$38:$AJ$49)), IFERROR(INDEX($AR$38:$AR$49, ROWS($CA$4:CA82)-ROWS($AJ$38:$AJ$49)-ROWS($AN$38:$AN$49)),IFERROR(INDEX($AV$38:$AV$49, ROWS($CA$4:CA82)-ROWS($AJ$38:$AJ$49)-ROWS($AN$38:$AN$49)-ROWS($AR$38:$AR$49)),IFERROR(INDEX($AZ$38:$AZ$49, ROWS($CA$4:CA82)-ROWS($AJ$38:$AJ$49)-ROWS($AN$38:$AN$49)-ROWS($AR$38:$AR$49)-ROWS($AV$38:$AV$49)),IFERROR(INDEX($BD$38:$BD$49, ROWS($CA$4:CA82)-ROWS($AJ$38:$AJ$49)-ROWS($AN$38:$AN$49)-ROWS($AR$38:$AR$49)-ROWS($AV$38:$AV$49)-ROWS($AZ$38:$AZ$49)),IFERROR(INDEX($BH$38:$BH$49, ROWS($CA$4:CA82)-ROWS($AJ$38:$AJ$49)-ROWS($AN$38:$AN$49)-ROWS($AR$38:$AR$49)-ROWS($AV$38:$AV$49)-ROWS($AZ$38:$AZ$49)-ROWS($BD$38:$BD$49)), "")))))))</f>
        <v/>
      </c>
      <c r="CB84" s="316" t="str">
        <f t="shared" ca="1" si="192"/>
        <v/>
      </c>
      <c r="CC84" s="316" t="str">
        <f ca="1">IF(OR(CD84="",CD84=0),"",MAX(CC$5:CC83)+1)</f>
        <v/>
      </c>
      <c r="CD84" s="316" t="str">
        <f ca="1">IFERROR(INDEX($AK$38:$AK$49, ROWS($CD$4:CD82)), IFERROR(INDEX($AO$38:$AO$49, ROWS($CD$4:CD82)-ROWS($AK$38:$AK$49)), IFERROR(INDEX($AS$38:$AS$49, ROWS($CD$4:CD82)-ROWS($AK$38:$AK$49)-ROWS($AO$38:$AO$49)),IFERROR(INDEX($AW$38:$AW$49, ROWS($CD$4:CD82)-ROWS($AK$38:$AK$49)-ROWS($AO$38:$AO$49)-ROWS($AS$38:$AS$49)),IFERROR(INDEX($BA$38:$BA$49, ROWS($CD$4:CD82)-ROWS($AK$38:$AK$49)-ROWS($AO$38:$AO$49)-ROWS($AS$38:$AS$49)-ROWS($AW$38:$AW$49)),IFERROR(INDEX($BE$38:$BE$49, ROWS($CD$4:CD82)-ROWS($AK$38:$AK$49)-ROWS($AO$38:$AO$49)-ROWS($AS$38:$AS$49)-ROWS($AW$38:$AW$49)-ROWS($BA$38:$BA$49)),IFERROR(INDEX($BI$38:$BI$49, ROWS($CD$4:CD82)-ROWS($AK$38:$AK$49)-ROWS($AO$38:$AO$49)-ROWS($AS$38:$AS$49)-ROWS($AW$38:$AW$49)-ROWS($BA$38:$BA$49)-ROWS($BE$38:$BE$49)), "")))))))</f>
        <v/>
      </c>
      <c r="CE84" s="316" t="str">
        <f t="shared" ca="1" si="193"/>
        <v/>
      </c>
      <c r="CF84" s="413" t="str">
        <f t="shared" ca="1" si="194"/>
        <v/>
      </c>
      <c r="CG84" s="412" t="str">
        <f ca="1">IF(OR(CH84="",CH84=0),"",MAX(CG$5:CG83)+1)</f>
        <v/>
      </c>
      <c r="CH84" s="316" t="str">
        <f ca="1">IFERROR(INDEX($AJ$54:$AJ$65, ROWS($CH$4:CH82)), IFERROR(INDEX($AN$54:$AN$65, ROWS($CH$4:CH82)-ROWS($AJ$54:$AJ$65)), IFERROR(INDEX($AR$54:$AR$65, ROWS($CH$4:CH82)-ROWS($AJ$54:$AJ$65)-ROWS($AN$54:$AN$65)),IFERROR(INDEX($AV$54:$AV$65, ROWS($CH$4:CH82)-ROWS($AJ$54:$AJ$65)-ROWS($AN$54:$AN$65)-ROWS($AR$54:$AR$65)),IFERROR(INDEX($AZ$54:$AZ$65, ROWS($CH$4:CH82)-ROWS($AJ$54:$AJ$65)-ROWS($AN$54:$AN$65)-ROWS($AR$54:$AR$65)-ROWS($AV$54:$AV$65)),IFERROR(INDEX($BD$54:$BD$65, ROWS($CH$4:CH82)-ROWS($AJ$54:$AJ$65)-ROWS($AN$54:$AN$65)-ROWS($AR$54:$AR$65)-ROWS($AV$54:$AV$65)-ROWS($AZ$54:$AZ$65)),IFERROR(INDEX($BH$54:$BH$65, ROWS($CH$4:CH82)-ROWS($AJ$54:$AJ$65)-ROWS($AN$54:$AN$65)-ROWS($AR$54:$AR$65)-ROWS($AV$54:$AV$65)-ROWS($AZ$54:$AZ$65)-ROWS($BD$54:$BD$65)), "")))))))</f>
        <v/>
      </c>
      <c r="CI84" s="316" t="str">
        <f t="shared" ca="1" si="195"/>
        <v/>
      </c>
      <c r="CJ84" s="316" t="str">
        <f ca="1">IF(OR(CK84="",CK84=0),"",MAX(CJ$5:CJ83)+1)</f>
        <v/>
      </c>
      <c r="CK84" s="316" t="str">
        <f ca="1">IFERROR(INDEX($AK$54:$AK$65, ROWS($CK$4:CK82)), IFERROR(INDEX($AO$54:$AO$65, ROWS($CK$4:CK82)-ROWS($AK$54:$AK$65)), IFERROR(INDEX($AS$54:$AS$65, ROWS($CK$4:CK82)-ROWS($AK$54:$AK$65)-ROWS($AO$54:$AO$65)),IFERROR(INDEX($AW$54:$AW$65, ROWS($CK$4:CK82)-ROWS($AK$54:$AK$65)-ROWS($AO$54:$AO$65)-ROWS($AS$54:$AS$65)),IFERROR(INDEX($BA$54:$BA$65, ROWS($CK$4:CK82)-ROWS($AK$54:$AK$65)-ROWS($AO$54:$AO$65)-ROWS($AS$54:$AS$65)-ROWS($AW$54:$AW$65)),IFERROR(INDEX($BE$54:$BE$65, ROWS($CK$4:CK82)-ROWS($AK$54:$AK$65)-ROWS($AO$54:$AO$65)-ROWS($AS$54:$AS$65)-ROWS($AW$54:$AW$65)-ROWS($BA$54:$BA$65)),IFERROR(INDEX($BI$54:$BI$65, ROWS($CK$4:CK82)-ROWS($AK$54:$AK$65)-ROWS($AO$54:$AO$65)-ROWS($AS$54:$AS$65)-ROWS($AW$54:$AW$65)-ROWS($BA$54:$BA$65)-ROWS($BE$54:$BE$65)), "")))))))</f>
        <v/>
      </c>
      <c r="CL84" s="316" t="str">
        <f t="shared" ca="1" si="196"/>
        <v/>
      </c>
      <c r="CM84" s="413" t="str">
        <f t="shared" ca="1" si="197"/>
        <v/>
      </c>
      <c r="CN84" s="412" t="str">
        <f>IF(OR(CO84="",CO84=0),"",MAX(CN$5:CN83)+1)</f>
        <v/>
      </c>
      <c r="CO84" s="316">
        <f>IFERROR(INDEX($AJ$70:$AJ$81, ROWS($CO$4:CO82)), IFERROR(INDEX($AN$70:$AN$81, ROWS($CO$4:CO82)-ROWS($AJ$70:$AJ$81)), IFERROR(INDEX($AR$70:$AR$81, ROWS($CO$4:CO82)-ROWS($AJ$70:$AJ$81)-ROWS($AN$70:$AN$81)),IFERROR(INDEX($AV$70:$AV$81, ROWS($CO$4:CO82)-ROWS($AJ$70:$AJ$81)-ROWS($AN$70:$AN$81)-ROWS($AR$70:$AR$81)),IFERROR(INDEX($AZ$70:$AZ$81, ROWS($CO$4:CO82)-ROWS($AJ$70:$AJ$81)-ROWS($AN$70:$AN$81)-ROWS($AR$70:$AR$81)-ROWS($AV$70:$AV$81)),IFERROR(INDEX($BD$70:$BD$81, ROWS($CO$4:CO82)-ROWS($AJ$70:$AJ$81)-ROWS($AN$70:$AN$81)-ROWS($AR$70:$AR$81)-ROWS($AV$70:$AV$81)-ROWS($AZ$70:$AZ$81)),IFERROR(INDEX($BH$70:$BH$81, ROWS($CO$4:CO82)-ROWS($AJ$70:$AJ$81)-ROWS($AN$70:$AN$81)-ROWS($AR$70:$AR$81)-ROWS($AV$70:$AV$81)-ROWS($AZ$70:$AZ$81)-ROWS($BD$70:$BD$81)), "")))))))</f>
        <v>0</v>
      </c>
      <c r="CP84" s="316" t="str">
        <f t="shared" ca="1" si="198"/>
        <v/>
      </c>
      <c r="CQ84" s="316" t="str">
        <f>IF(OR(CR84="",CR84=0),"",MAX(CQ$5:CQ83)+1)</f>
        <v/>
      </c>
      <c r="CR84" s="316">
        <f>IFERROR(INDEX($AK$70:$AK$81, ROWS($CR$4:CR82)), IFERROR(INDEX($AO$70:$AO$81, ROWS($CR$4:CR82)-ROWS($AK$70:$AK$81)), IFERROR(INDEX($AS$70:$AS$81, ROWS($CR$4:CR82)-ROWS($AK$70:$AK$81)-ROWS($AO$70:$AO$81)),IFERROR(INDEX($AW$70:$AW$81, ROWS($CR$4:CR82)-ROWS($AK$70:$AK$81)-ROWS($AO$70:$AO$81)-ROWS($AS$70:$AS$81)),IFERROR(INDEX($BA$70:$BA$81, ROWS($CR$4:CR82)-ROWS($AK$70:$AK$81)-ROWS($AO$70:$AO$81)-ROWS($AS$70:$AS$81)-ROWS($AW$70:$AW$81)),IFERROR(INDEX($BE$70:$BE$81, ROWS($CR$4:CR82)-ROWS($AK$70:$AK$81)-ROWS($AO$70:$AO$81)-ROWS($AS$70:$AS$81)-ROWS($AW$70:$AW$81)-ROWS($BA$70:$BA$81)),IFERROR(INDEX($BI$70:$BI$81, ROWS($CR$4:CR82)-ROWS($AK$70:$AK$81)-ROWS($AO$70:$AO$81)-ROWS($AS$70:$AS$81)-ROWS($AW$70:$AW$81)-ROWS($BA$70:$BA$81)-ROWS($BE$70:$BE$81)), "")))))))</f>
        <v>0</v>
      </c>
      <c r="CS84" s="316" t="str">
        <f t="shared" ca="1" si="199"/>
        <v/>
      </c>
      <c r="CT84" s="413" t="str">
        <f t="shared" ca="1" si="200"/>
        <v/>
      </c>
      <c r="CU84" s="412" t="str">
        <f>IF(OR(CV84="",CV84=0),"",MAX(CU$5:CU83)+1)</f>
        <v/>
      </c>
      <c r="CV84" s="316" t="str">
        <f>IFERROR(INDEX($AJ$86:$AJ$97, ROWS($CV$4:CV82)), IFERROR(INDEX($AN$86:$AN$97, ROWS($CV$4:CV82)-ROWS($AJ$86:$AJ$97)), ""))</f>
        <v/>
      </c>
      <c r="CW84" s="316" t="str">
        <f t="shared" si="201"/>
        <v/>
      </c>
      <c r="CX84" s="316" t="str">
        <f>IF(OR(CY84="",CY84=0),"",MAX(CX$5:CX83)+1)</f>
        <v/>
      </c>
      <c r="CY84" s="316" t="str">
        <f>IFERROR(INDEX($AK$86:$AK$97, ROWS($CY$4:CY82)), IFERROR(INDEX($AO$86:$AO$97, ROWS($CY$4:CY82)-ROWS($AK$86:$AK$97)), ""))</f>
        <v/>
      </c>
      <c r="CZ84" s="316" t="str">
        <f t="shared" si="202"/>
        <v/>
      </c>
      <c r="DA84" s="413" t="str">
        <f t="shared" si="203"/>
        <v/>
      </c>
      <c r="DC84" s="1167" t="s">
        <v>490</v>
      </c>
      <c r="DD84" s="1168"/>
      <c r="DE84" s="1168"/>
      <c r="DF84" s="1168"/>
      <c r="DG84" s="1168"/>
      <c r="DH84" s="1168"/>
      <c r="DI84" s="1168"/>
      <c r="DJ84" s="1168"/>
      <c r="DK84" s="1168"/>
      <c r="DL84" s="1169"/>
      <c r="DM84" s="292"/>
      <c r="DN84" s="1199" t="s">
        <v>490</v>
      </c>
      <c r="DO84" s="1200"/>
      <c r="DP84" s="1200"/>
      <c r="DQ84" s="1200"/>
      <c r="DR84" s="1200"/>
      <c r="DS84" s="1201"/>
    </row>
    <row r="85" spans="28:123" ht="15.75" thickBot="1" x14ac:dyDescent="0.35">
      <c r="AB85" s="395">
        <f ca="1">IFERROR(MATCH($AB$59,OFFSET(Year!$BD$11:$BD$62,AB84,,1000),0)+AB84,"")</f>
        <v>116</v>
      </c>
      <c r="AC85" s="404" t="str">
        <f ca="1">IFERROR(INDEX(Year!$BG$11:$BG$62,AB85),"")</f>
        <v/>
      </c>
      <c r="AD85" s="405" t="str">
        <f ca="1">IFERROR(INDEX(Year!$BE$11:$BE$62,AB85),"")</f>
        <v/>
      </c>
      <c r="AE85" s="406" t="str">
        <f ca="1">IFERROR(INDEX(Year!$BF$11:$BF$62,AB85),"")</f>
        <v/>
      </c>
      <c r="AF85" s="407" t="str">
        <f ca="1">IFERROR(INDEX(Year!$BD$11:$BD$62,AB85),"")</f>
        <v/>
      </c>
      <c r="AI85" s="312"/>
      <c r="AJ85" s="313" t="s">
        <v>483</v>
      </c>
      <c r="AK85" s="313" t="s">
        <v>13</v>
      </c>
      <c r="AL85" s="314" t="s">
        <v>11</v>
      </c>
      <c r="AM85" s="312"/>
      <c r="AN85" s="313" t="s">
        <v>483</v>
      </c>
      <c r="AO85" s="313" t="s">
        <v>13</v>
      </c>
      <c r="AP85" s="314" t="s">
        <v>11</v>
      </c>
      <c r="BL85" s="412" t="str">
        <f ca="1">IF(OR(BM85="",BM85=0),"",MAX(BL$5:BL84)+1)</f>
        <v/>
      </c>
      <c r="BM85" s="316" t="str">
        <f ca="1">IFERROR(INDEX($AJ$6:$AJ$17, ROWS(BM$4:$BM83)), IFERROR(INDEX($AN$6:$AN$17, ROWS(BM$4:$BM83)-ROWS($AJ$6:$AJ$17)), IFERROR(INDEX($AR$6:$AR$17, ROWS(BM$4:$BM83)-ROWS($AJ$6:$AJ$17)-ROWS($AN$6:$AN$17)),IFERROR(INDEX($AV$6:$AV$17, ROWS(BM$4:$BM83)-ROWS($AJ$6:$AJ$17)-ROWS($AN$6:$AN$17)-ROWS($AR$6:$AR$17)),IFERROR(INDEX($AZ$6:$AZ$17, ROWS(BM$4:$BM83)-ROWS($AJ$6:$AJ$17)-ROWS($AN$6:$AN$17)-ROWS($AR$6:$AR$17)-ROWS($AV$6:$AV$17)),IFERROR(INDEX($BD$6:$BD$17, ROWS(BM$4:$BM83)-ROWS($AJ$6:$AJ$17)-ROWS($AN$6:$AN$17)-ROWS($AR$6:$AR$17)-ROWS($AV$6:$AV$17)-ROWS($AZ$6:$AZ$17)),IFERROR(INDEX($BH$6:$BH$17, ROWS(BM$4:$BM83)-ROWS($AJ$6:$AJ$17)-ROWS($AN$6:$AN$17)-ROWS($AR$6:$AR$17)-ROWS($AV$6:$AV$17)-ROWS($AZ$6:$AZ$17)-ROWS($BD$6:$BD$17)), "")))))))</f>
        <v/>
      </c>
      <c r="BN85" s="316" t="str">
        <f t="shared" ca="1" si="186"/>
        <v/>
      </c>
      <c r="BO85" s="316" t="str">
        <f ca="1">IF(OR(BP85="",BP85=0),"",MAX(BO$5:BO84)+1)</f>
        <v/>
      </c>
      <c r="BP85" s="316" t="str">
        <f ca="1">IFERROR(INDEX($AK$6:$AK$17, ROWS($BP$4:BP83)), IFERROR(INDEX($AO$6:$AO$17, ROWS($BP$4:BP83)-ROWS($AK$6:$AK$17)), IFERROR(INDEX($AS$6:$AS$17, ROWS($BP$4:BP83)-ROWS($AK$6:$AK$17)-ROWS($AO$6:$AO$17)),IFERROR(INDEX($AW$6:$AW$17, ROWS($BP$4:BP83)-ROWS($AK$6:$AK$17)-ROWS($AO$6:$AO$17)-ROWS($AS$6:$AS$17)),IFERROR(INDEX($BA$6:$BA$17, ROWS($BP$4:BP83)-ROWS($AK$6:$AK$17)-ROWS($AO$6:$AO$17)-ROWS($AS$6:$AS$17)-ROWS($AW$6:$AW$17)),IFERROR(INDEX($BE$6:$BE$17, ROWS($BP$4:BP83)-ROWS($AK$6:$AK$17)-ROWS($AO$6:$AO$17)-ROWS($AS$6:$AS$17)-ROWS($AW$6:$AW$17)-ROWS($BA$6:$BA$17)),IFERROR(INDEX($BI$6:$BI$17, ROWS($BP$4:BP83)-ROWS($AK$6:$AK$17)-ROWS($AO$6:$AO$17)-ROWS($AS$6:$AS$17)-ROWS($AW$6:$AW$17)-ROWS($BA$6:$BA$17)-ROWS($BE$6:$BE$17)), "")))))))</f>
        <v/>
      </c>
      <c r="BQ85" s="316" t="str">
        <f t="shared" ca="1" si="187"/>
        <v/>
      </c>
      <c r="BR85" s="413" t="str">
        <f t="shared" ca="1" si="188"/>
        <v/>
      </c>
      <c r="BS85" s="412" t="str">
        <f ca="1">IF(OR(BT85="",BT85=0),"",MAX(BS$5:BS84)+1)</f>
        <v/>
      </c>
      <c r="BT85" s="316" t="str">
        <f ca="1">IFERROR(INDEX($AJ$22:$AJ$33, ROWS($BT$4:BT83)), IFERROR(INDEX($AN$22:$AN$33, ROWS($BT$4:BT83)-ROWS($AJ$22:$AJ$33)), IFERROR(INDEX($AR$22:$AR$33, ROWS($BT$4:BT83)-ROWS($AJ$22:$AJ$33)-ROWS($AN$22:$AN$33)),IFERROR(INDEX($AV$22:$AV$33, ROWS($BT$4:BT83)-ROWS($AJ$22:$AJ$33)-ROWS($AN$22:$AN$33)-ROWS($AR$22:$AR$33)),IFERROR(INDEX($AZ$22:$AZ$33, ROWS($BT$4:BT83)-ROWS($AJ$22:$AJ$33)-ROWS($AN$22:$AN$33)-ROWS($AR$22:$AR$33)-ROWS($AV$22:$AV$33)),IFERROR(INDEX($BD$22:$BD$33, ROWS($BT$4:BT83)-ROWS($AJ$22:$AJ$33)-ROWS($AN$22:$AN$33)-ROWS($AR$22:$AR$33)-ROWS($AV$22:$AV$33)-ROWS($AZ$22:$AZ$33)),IFERROR(INDEX($BH$22:$BH$33, ROWS($BT$4:BT83)-ROWS($AJ$22:$AJ$33)-ROWS($AN$22:$AN$33)-ROWS($AR$22:$AR$33)-ROWS($AV$22:$AV$33)-ROWS($AZ$22:$AZ$33)-ROWS($BD$22:$BD$33)), "")))))))</f>
        <v/>
      </c>
      <c r="BU85" s="316" t="str">
        <f t="shared" ca="1" si="189"/>
        <v/>
      </c>
      <c r="BV85" s="316" t="str">
        <f ca="1">IF(OR(BW85="",BW85=0),"",MAX(BV$5:BV84)+1)</f>
        <v/>
      </c>
      <c r="BW85" s="316" t="str">
        <f ca="1">IFERROR(INDEX($AK$22:$AK$33, ROWS($BW$4:BW83)), IFERROR(INDEX($AO$22:$AO$33, ROWS($BW$4:BW83)-ROWS($AK$22:$AK$33)), IFERROR(INDEX($AS$22:$AS$33, ROWS($BW$4:BW83)-ROWS($AK$22:$AK$33)-ROWS($AO$22:$AO$33)),IFERROR(INDEX($AW$22:$AW$33, ROWS($BW$4:BW83)-ROWS($AK$22:$AK$33)-ROWS($AO$22:$AO$33)-ROWS($AS$22:$AS$33)),IFERROR(INDEX($BA$22:$BA$33, ROWS($BW$4:BW83)-ROWS($AK$22:$AK$33)-ROWS($AO$22:$AO$33)-ROWS($AS$22:$AS$33)-ROWS($AW$22:$AW$33)),IFERROR(INDEX($BE$22:$BE$33, ROWS($BW$4:BW83)-ROWS($AK$22:$AK$33)-ROWS($AO$22:$AO$33)-ROWS($AS$22:$AS$33)-ROWS($AW$22:$AW$33)-ROWS($BA$22:$BA$33)),IFERROR(INDEX($BI$22:$BI$33, ROWS($BW$4:BW83)-ROWS($AK$22:$AK$33)-ROWS($AO$22:$AO$33)-ROWS($AS$22:$AS$33)-ROWS($AW$22:$AW$33)-ROWS($BA$22:$BA$33)-ROWS($BE$22:$BE$33)), "")))))))</f>
        <v/>
      </c>
      <c r="BX85" s="316" t="str">
        <f t="shared" ca="1" si="190"/>
        <v/>
      </c>
      <c r="BY85" s="413" t="str">
        <f t="shared" ca="1" si="191"/>
        <v/>
      </c>
      <c r="BZ85" s="412" t="str">
        <f ca="1">IF(OR(CA85="",CA85=0),"",MAX(BZ$5:BZ84)+1)</f>
        <v/>
      </c>
      <c r="CA85" s="316" t="str">
        <f ca="1">IFERROR(INDEX($AJ$38:$AJ$49, ROWS($CA$4:CA83)), IFERROR(INDEX($AN$38:$AN$49, ROWS($CA$4:CA83)-ROWS($AJ$38:$AJ$49)), IFERROR(INDEX($AR$38:$AR$49, ROWS($CA$4:CA83)-ROWS($AJ$38:$AJ$49)-ROWS($AN$38:$AN$49)),IFERROR(INDEX($AV$38:$AV$49, ROWS($CA$4:CA83)-ROWS($AJ$38:$AJ$49)-ROWS($AN$38:$AN$49)-ROWS($AR$38:$AR$49)),IFERROR(INDEX($AZ$38:$AZ$49, ROWS($CA$4:CA83)-ROWS($AJ$38:$AJ$49)-ROWS($AN$38:$AN$49)-ROWS($AR$38:$AR$49)-ROWS($AV$38:$AV$49)),IFERROR(INDEX($BD$38:$BD$49, ROWS($CA$4:CA83)-ROWS($AJ$38:$AJ$49)-ROWS($AN$38:$AN$49)-ROWS($AR$38:$AR$49)-ROWS($AV$38:$AV$49)-ROWS($AZ$38:$AZ$49)),IFERROR(INDEX($BH$38:$BH$49, ROWS($CA$4:CA83)-ROWS($AJ$38:$AJ$49)-ROWS($AN$38:$AN$49)-ROWS($AR$38:$AR$49)-ROWS($AV$38:$AV$49)-ROWS($AZ$38:$AZ$49)-ROWS($BD$38:$BD$49)), "")))))))</f>
        <v/>
      </c>
      <c r="CB85" s="316" t="str">
        <f t="shared" ca="1" si="192"/>
        <v/>
      </c>
      <c r="CC85" s="316" t="str">
        <f ca="1">IF(OR(CD85="",CD85=0),"",MAX(CC$5:CC84)+1)</f>
        <v/>
      </c>
      <c r="CD85" s="316" t="str">
        <f ca="1">IFERROR(INDEX($AK$38:$AK$49, ROWS($CD$4:CD83)), IFERROR(INDEX($AO$38:$AO$49, ROWS($CD$4:CD83)-ROWS($AK$38:$AK$49)), IFERROR(INDEX($AS$38:$AS$49, ROWS($CD$4:CD83)-ROWS($AK$38:$AK$49)-ROWS($AO$38:$AO$49)),IFERROR(INDEX($AW$38:$AW$49, ROWS($CD$4:CD83)-ROWS($AK$38:$AK$49)-ROWS($AO$38:$AO$49)-ROWS($AS$38:$AS$49)),IFERROR(INDEX($BA$38:$BA$49, ROWS($CD$4:CD83)-ROWS($AK$38:$AK$49)-ROWS($AO$38:$AO$49)-ROWS($AS$38:$AS$49)-ROWS($AW$38:$AW$49)),IFERROR(INDEX($BE$38:$BE$49, ROWS($CD$4:CD83)-ROWS($AK$38:$AK$49)-ROWS($AO$38:$AO$49)-ROWS($AS$38:$AS$49)-ROWS($AW$38:$AW$49)-ROWS($BA$38:$BA$49)),IFERROR(INDEX($BI$38:$BI$49, ROWS($CD$4:CD83)-ROWS($AK$38:$AK$49)-ROWS($AO$38:$AO$49)-ROWS($AS$38:$AS$49)-ROWS($AW$38:$AW$49)-ROWS($BA$38:$BA$49)-ROWS($BE$38:$BE$49)), "")))))))</f>
        <v/>
      </c>
      <c r="CE85" s="316" t="str">
        <f t="shared" ca="1" si="193"/>
        <v/>
      </c>
      <c r="CF85" s="413" t="str">
        <f t="shared" ca="1" si="194"/>
        <v/>
      </c>
      <c r="CG85" s="412" t="str">
        <f ca="1">IF(OR(CH85="",CH85=0),"",MAX(CG$5:CG84)+1)</f>
        <v/>
      </c>
      <c r="CH85" s="316" t="str">
        <f ca="1">IFERROR(INDEX($AJ$54:$AJ$65, ROWS($CH$4:CH83)), IFERROR(INDEX($AN$54:$AN$65, ROWS($CH$4:CH83)-ROWS($AJ$54:$AJ$65)), IFERROR(INDEX($AR$54:$AR$65, ROWS($CH$4:CH83)-ROWS($AJ$54:$AJ$65)-ROWS($AN$54:$AN$65)),IFERROR(INDEX($AV$54:$AV$65, ROWS($CH$4:CH83)-ROWS($AJ$54:$AJ$65)-ROWS($AN$54:$AN$65)-ROWS($AR$54:$AR$65)),IFERROR(INDEX($AZ$54:$AZ$65, ROWS($CH$4:CH83)-ROWS($AJ$54:$AJ$65)-ROWS($AN$54:$AN$65)-ROWS($AR$54:$AR$65)-ROWS($AV$54:$AV$65)),IFERROR(INDEX($BD$54:$BD$65, ROWS($CH$4:CH83)-ROWS($AJ$54:$AJ$65)-ROWS($AN$54:$AN$65)-ROWS($AR$54:$AR$65)-ROWS($AV$54:$AV$65)-ROWS($AZ$54:$AZ$65)),IFERROR(INDEX($BH$54:$BH$65, ROWS($CH$4:CH83)-ROWS($AJ$54:$AJ$65)-ROWS($AN$54:$AN$65)-ROWS($AR$54:$AR$65)-ROWS($AV$54:$AV$65)-ROWS($AZ$54:$AZ$65)-ROWS($BD$54:$BD$65)), "")))))))</f>
        <v/>
      </c>
      <c r="CI85" s="316" t="str">
        <f t="shared" ca="1" si="195"/>
        <v/>
      </c>
      <c r="CJ85" s="316" t="str">
        <f ca="1">IF(OR(CK85="",CK85=0),"",MAX(CJ$5:CJ84)+1)</f>
        <v/>
      </c>
      <c r="CK85" s="316" t="str">
        <f ca="1">IFERROR(INDEX($AK$54:$AK$65, ROWS($CK$4:CK83)), IFERROR(INDEX($AO$54:$AO$65, ROWS($CK$4:CK83)-ROWS($AK$54:$AK$65)), IFERROR(INDEX($AS$54:$AS$65, ROWS($CK$4:CK83)-ROWS($AK$54:$AK$65)-ROWS($AO$54:$AO$65)),IFERROR(INDEX($AW$54:$AW$65, ROWS($CK$4:CK83)-ROWS($AK$54:$AK$65)-ROWS($AO$54:$AO$65)-ROWS($AS$54:$AS$65)),IFERROR(INDEX($BA$54:$BA$65, ROWS($CK$4:CK83)-ROWS($AK$54:$AK$65)-ROWS($AO$54:$AO$65)-ROWS($AS$54:$AS$65)-ROWS($AW$54:$AW$65)),IFERROR(INDEX($BE$54:$BE$65, ROWS($CK$4:CK83)-ROWS($AK$54:$AK$65)-ROWS($AO$54:$AO$65)-ROWS($AS$54:$AS$65)-ROWS($AW$54:$AW$65)-ROWS($BA$54:$BA$65)),IFERROR(INDEX($BI$54:$BI$65, ROWS($CK$4:CK83)-ROWS($AK$54:$AK$65)-ROWS($AO$54:$AO$65)-ROWS($AS$54:$AS$65)-ROWS($AW$54:$AW$65)-ROWS($BA$54:$BA$65)-ROWS($BE$54:$BE$65)), "")))))))</f>
        <v/>
      </c>
      <c r="CL85" s="316" t="str">
        <f t="shared" ca="1" si="196"/>
        <v/>
      </c>
      <c r="CM85" s="413" t="str">
        <f t="shared" ca="1" si="197"/>
        <v/>
      </c>
      <c r="CN85" s="412" t="str">
        <f>IF(OR(CO85="",CO85=0),"",MAX(CN$5:CN84)+1)</f>
        <v/>
      </c>
      <c r="CO85" s="316">
        <f>IFERROR(INDEX($AJ$70:$AJ$81, ROWS($CO$4:CO83)), IFERROR(INDEX($AN$70:$AN$81, ROWS($CO$4:CO83)-ROWS($AJ$70:$AJ$81)), IFERROR(INDEX($AR$70:$AR$81, ROWS($CO$4:CO83)-ROWS($AJ$70:$AJ$81)-ROWS($AN$70:$AN$81)),IFERROR(INDEX($AV$70:$AV$81, ROWS($CO$4:CO83)-ROWS($AJ$70:$AJ$81)-ROWS($AN$70:$AN$81)-ROWS($AR$70:$AR$81)),IFERROR(INDEX($AZ$70:$AZ$81, ROWS($CO$4:CO83)-ROWS($AJ$70:$AJ$81)-ROWS($AN$70:$AN$81)-ROWS($AR$70:$AR$81)-ROWS($AV$70:$AV$81)),IFERROR(INDEX($BD$70:$BD$81, ROWS($CO$4:CO83)-ROWS($AJ$70:$AJ$81)-ROWS($AN$70:$AN$81)-ROWS($AR$70:$AR$81)-ROWS($AV$70:$AV$81)-ROWS($AZ$70:$AZ$81)),IFERROR(INDEX($BH$70:$BH$81, ROWS($CO$4:CO83)-ROWS($AJ$70:$AJ$81)-ROWS($AN$70:$AN$81)-ROWS($AR$70:$AR$81)-ROWS($AV$70:$AV$81)-ROWS($AZ$70:$AZ$81)-ROWS($BD$70:$BD$81)), "")))))))</f>
        <v>0</v>
      </c>
      <c r="CP85" s="316" t="str">
        <f t="shared" ca="1" si="198"/>
        <v/>
      </c>
      <c r="CQ85" s="316" t="str">
        <f>IF(OR(CR85="",CR85=0),"",MAX(CQ$5:CQ84)+1)</f>
        <v/>
      </c>
      <c r="CR85" s="316">
        <f>IFERROR(INDEX($AK$70:$AK$81, ROWS($CR$4:CR83)), IFERROR(INDEX($AO$70:$AO$81, ROWS($CR$4:CR83)-ROWS($AK$70:$AK$81)), IFERROR(INDEX($AS$70:$AS$81, ROWS($CR$4:CR83)-ROWS($AK$70:$AK$81)-ROWS($AO$70:$AO$81)),IFERROR(INDEX($AW$70:$AW$81, ROWS($CR$4:CR83)-ROWS($AK$70:$AK$81)-ROWS($AO$70:$AO$81)-ROWS($AS$70:$AS$81)),IFERROR(INDEX($BA$70:$BA$81, ROWS($CR$4:CR83)-ROWS($AK$70:$AK$81)-ROWS($AO$70:$AO$81)-ROWS($AS$70:$AS$81)-ROWS($AW$70:$AW$81)),IFERROR(INDEX($BE$70:$BE$81, ROWS($CR$4:CR83)-ROWS($AK$70:$AK$81)-ROWS($AO$70:$AO$81)-ROWS($AS$70:$AS$81)-ROWS($AW$70:$AW$81)-ROWS($BA$70:$BA$81)),IFERROR(INDEX($BI$70:$BI$81, ROWS($CR$4:CR83)-ROWS($AK$70:$AK$81)-ROWS($AO$70:$AO$81)-ROWS($AS$70:$AS$81)-ROWS($AW$70:$AW$81)-ROWS($BA$70:$BA$81)-ROWS($BE$70:$BE$81)), "")))))))</f>
        <v>0</v>
      </c>
      <c r="CS85" s="316" t="str">
        <f t="shared" ca="1" si="199"/>
        <v/>
      </c>
      <c r="CT85" s="413" t="str">
        <f t="shared" ca="1" si="200"/>
        <v/>
      </c>
      <c r="CU85" s="412" t="str">
        <f>IF(OR(CV85="",CV85=0),"",MAX(CU$5:CU84)+1)</f>
        <v/>
      </c>
      <c r="CV85" s="316" t="str">
        <f>IFERROR(INDEX($AJ$86:$AJ$97, ROWS($CV$4:CV83)), IFERROR(INDEX($AN$86:$AN$97, ROWS($CV$4:CV83)-ROWS($AJ$86:$AJ$97)), ""))</f>
        <v/>
      </c>
      <c r="CW85" s="316" t="str">
        <f t="shared" si="201"/>
        <v/>
      </c>
      <c r="CX85" s="316" t="str">
        <f>IF(OR(CY85="",CY85=0),"",MAX(CX$5:CX84)+1)</f>
        <v/>
      </c>
      <c r="CY85" s="316" t="str">
        <f>IFERROR(INDEX($AK$86:$AK$97, ROWS($CY$4:CY83)), IFERROR(INDEX($AO$86:$AO$97, ROWS($CY$4:CY83)-ROWS($AK$86:$AK$97)), ""))</f>
        <v/>
      </c>
      <c r="CZ85" s="316" t="str">
        <f t="shared" si="202"/>
        <v/>
      </c>
      <c r="DA85" s="413" t="str">
        <f t="shared" si="203"/>
        <v/>
      </c>
      <c r="DC85" s="437"/>
      <c r="DD85" s="1151" t="s">
        <v>504</v>
      </c>
      <c r="DE85" s="1152"/>
      <c r="DF85" s="430"/>
      <c r="DG85" s="1162" t="s">
        <v>23</v>
      </c>
      <c r="DH85" s="1152"/>
      <c r="DI85" s="1162" t="s">
        <v>504</v>
      </c>
      <c r="DJ85" s="1152"/>
      <c r="DK85" s="1162" t="s">
        <v>23</v>
      </c>
      <c r="DL85" s="1152"/>
      <c r="DM85" s="292"/>
      <c r="DN85" s="1163" t="s">
        <v>481</v>
      </c>
      <c r="DO85" s="1164"/>
      <c r="DP85" s="1164"/>
      <c r="DQ85" s="1165" t="s">
        <v>491</v>
      </c>
      <c r="DR85" s="1164"/>
      <c r="DS85" s="1166"/>
    </row>
    <row r="86" spans="28:123" x14ac:dyDescent="0.3">
      <c r="AB86" s="395">
        <f ca="1">IFERROR(MATCH($AB$59,OFFSET(Year!$BD$11:$BD$62,AB85,,1000),0)+AB85,"")</f>
        <v>117</v>
      </c>
      <c r="AC86" s="404" t="str">
        <f ca="1">IFERROR(INDEX(Year!$BG$11:$BG$62,AB86),"")</f>
        <v/>
      </c>
      <c r="AD86" s="405" t="str">
        <f ca="1">IFERROR(INDEX(Year!$BE$11:$BE$62,AB86),"")</f>
        <v/>
      </c>
      <c r="AE86" s="406" t="str">
        <f ca="1">IFERROR(INDEX(Year!$BF$11:$BF$62,AB86),"")</f>
        <v/>
      </c>
      <c r="AF86" s="407" t="str">
        <f ca="1">IFERROR(INDEX(Year!$BD$11:$BD$62,AB86),"")</f>
        <v/>
      </c>
      <c r="AI86" s="304"/>
      <c r="AJ86" s="305"/>
      <c r="AK86" s="306"/>
      <c r="AL86" s="307"/>
      <c r="AM86" s="304"/>
      <c r="AN86" s="305"/>
      <c r="AO86" s="306"/>
      <c r="AP86" s="307"/>
      <c r="BL86" s="412" t="str">
        <f ca="1">IF(OR(BM86="",BM86=0),"",MAX(BL$5:BL85)+1)</f>
        <v/>
      </c>
      <c r="BM86" s="316" t="str">
        <f ca="1">IFERROR(INDEX($AJ$6:$AJ$17, ROWS(BM$4:$BM84)), IFERROR(INDEX($AN$6:$AN$17, ROWS(BM$4:$BM84)-ROWS($AJ$6:$AJ$17)), IFERROR(INDEX($AR$6:$AR$17, ROWS(BM$4:$BM84)-ROWS($AJ$6:$AJ$17)-ROWS($AN$6:$AN$17)),IFERROR(INDEX($AV$6:$AV$17, ROWS(BM$4:$BM84)-ROWS($AJ$6:$AJ$17)-ROWS($AN$6:$AN$17)-ROWS($AR$6:$AR$17)),IFERROR(INDEX($AZ$6:$AZ$17, ROWS(BM$4:$BM84)-ROWS($AJ$6:$AJ$17)-ROWS($AN$6:$AN$17)-ROWS($AR$6:$AR$17)-ROWS($AV$6:$AV$17)),IFERROR(INDEX($BD$6:$BD$17, ROWS(BM$4:$BM84)-ROWS($AJ$6:$AJ$17)-ROWS($AN$6:$AN$17)-ROWS($AR$6:$AR$17)-ROWS($AV$6:$AV$17)-ROWS($AZ$6:$AZ$17)),IFERROR(INDEX($BH$6:$BH$17, ROWS(BM$4:$BM84)-ROWS($AJ$6:$AJ$17)-ROWS($AN$6:$AN$17)-ROWS($AR$6:$AR$17)-ROWS($AV$6:$AV$17)-ROWS($AZ$6:$AZ$17)-ROWS($BD$6:$BD$17)), "")))))))</f>
        <v/>
      </c>
      <c r="BN86" s="316" t="str">
        <f t="shared" ca="1" si="186"/>
        <v/>
      </c>
      <c r="BO86" s="316" t="str">
        <f ca="1">IF(OR(BP86="",BP86=0),"",MAX(BO$5:BO85)+1)</f>
        <v/>
      </c>
      <c r="BP86" s="316" t="str">
        <f ca="1">IFERROR(INDEX($AK$6:$AK$17, ROWS($BP$4:BP84)), IFERROR(INDEX($AO$6:$AO$17, ROWS($BP$4:BP84)-ROWS($AK$6:$AK$17)), IFERROR(INDEX($AS$6:$AS$17, ROWS($BP$4:BP84)-ROWS($AK$6:$AK$17)-ROWS($AO$6:$AO$17)),IFERROR(INDEX($AW$6:$AW$17, ROWS($BP$4:BP84)-ROWS($AK$6:$AK$17)-ROWS($AO$6:$AO$17)-ROWS($AS$6:$AS$17)),IFERROR(INDEX($BA$6:$BA$17, ROWS($BP$4:BP84)-ROWS($AK$6:$AK$17)-ROWS($AO$6:$AO$17)-ROWS($AS$6:$AS$17)-ROWS($AW$6:$AW$17)),IFERROR(INDEX($BE$6:$BE$17, ROWS($BP$4:BP84)-ROWS($AK$6:$AK$17)-ROWS($AO$6:$AO$17)-ROWS($AS$6:$AS$17)-ROWS($AW$6:$AW$17)-ROWS($BA$6:$BA$17)),IFERROR(INDEX($BI$6:$BI$17, ROWS($BP$4:BP84)-ROWS($AK$6:$AK$17)-ROWS($AO$6:$AO$17)-ROWS($AS$6:$AS$17)-ROWS($AW$6:$AW$17)-ROWS($BA$6:$BA$17)-ROWS($BE$6:$BE$17)), "")))))))</f>
        <v/>
      </c>
      <c r="BQ86" s="316" t="str">
        <f t="shared" ca="1" si="187"/>
        <v/>
      </c>
      <c r="BR86" s="413" t="str">
        <f t="shared" ca="1" si="188"/>
        <v/>
      </c>
      <c r="BS86" s="412" t="str">
        <f ca="1">IF(OR(BT86="",BT86=0),"",MAX(BS$5:BS85)+1)</f>
        <v/>
      </c>
      <c r="BT86" s="316" t="str">
        <f ca="1">IFERROR(INDEX($AJ$22:$AJ$33, ROWS($BT$4:BT84)), IFERROR(INDEX($AN$22:$AN$33, ROWS($BT$4:BT84)-ROWS($AJ$22:$AJ$33)), IFERROR(INDEX($AR$22:$AR$33, ROWS($BT$4:BT84)-ROWS($AJ$22:$AJ$33)-ROWS($AN$22:$AN$33)),IFERROR(INDEX($AV$22:$AV$33, ROWS($BT$4:BT84)-ROWS($AJ$22:$AJ$33)-ROWS($AN$22:$AN$33)-ROWS($AR$22:$AR$33)),IFERROR(INDEX($AZ$22:$AZ$33, ROWS($BT$4:BT84)-ROWS($AJ$22:$AJ$33)-ROWS($AN$22:$AN$33)-ROWS($AR$22:$AR$33)-ROWS($AV$22:$AV$33)),IFERROR(INDEX($BD$22:$BD$33, ROWS($BT$4:BT84)-ROWS($AJ$22:$AJ$33)-ROWS($AN$22:$AN$33)-ROWS($AR$22:$AR$33)-ROWS($AV$22:$AV$33)-ROWS($AZ$22:$AZ$33)),IFERROR(INDEX($BH$22:$BH$33, ROWS($BT$4:BT84)-ROWS($AJ$22:$AJ$33)-ROWS($AN$22:$AN$33)-ROWS($AR$22:$AR$33)-ROWS($AV$22:$AV$33)-ROWS($AZ$22:$AZ$33)-ROWS($BD$22:$BD$33)), "")))))))</f>
        <v/>
      </c>
      <c r="BU86" s="316" t="str">
        <f t="shared" ca="1" si="189"/>
        <v/>
      </c>
      <c r="BV86" s="316" t="str">
        <f ca="1">IF(OR(BW86="",BW86=0),"",MAX(BV$5:BV85)+1)</f>
        <v/>
      </c>
      <c r="BW86" s="316" t="str">
        <f ca="1">IFERROR(INDEX($AK$22:$AK$33, ROWS($BW$4:BW84)), IFERROR(INDEX($AO$22:$AO$33, ROWS($BW$4:BW84)-ROWS($AK$22:$AK$33)), IFERROR(INDEX($AS$22:$AS$33, ROWS($BW$4:BW84)-ROWS($AK$22:$AK$33)-ROWS($AO$22:$AO$33)),IFERROR(INDEX($AW$22:$AW$33, ROWS($BW$4:BW84)-ROWS($AK$22:$AK$33)-ROWS($AO$22:$AO$33)-ROWS($AS$22:$AS$33)),IFERROR(INDEX($BA$22:$BA$33, ROWS($BW$4:BW84)-ROWS($AK$22:$AK$33)-ROWS($AO$22:$AO$33)-ROWS($AS$22:$AS$33)-ROWS($AW$22:$AW$33)),IFERROR(INDEX($BE$22:$BE$33, ROWS($BW$4:BW84)-ROWS($AK$22:$AK$33)-ROWS($AO$22:$AO$33)-ROWS($AS$22:$AS$33)-ROWS($AW$22:$AW$33)-ROWS($BA$22:$BA$33)),IFERROR(INDEX($BI$22:$BI$33, ROWS($BW$4:BW84)-ROWS($AK$22:$AK$33)-ROWS($AO$22:$AO$33)-ROWS($AS$22:$AS$33)-ROWS($AW$22:$AW$33)-ROWS($BA$22:$BA$33)-ROWS($BE$22:$BE$33)), "")))))))</f>
        <v/>
      </c>
      <c r="BX86" s="316" t="str">
        <f t="shared" ca="1" si="190"/>
        <v/>
      </c>
      <c r="BY86" s="413" t="str">
        <f t="shared" ca="1" si="191"/>
        <v/>
      </c>
      <c r="BZ86" s="412" t="str">
        <f ca="1">IF(OR(CA86="",CA86=0),"",MAX(BZ$5:BZ85)+1)</f>
        <v/>
      </c>
      <c r="CA86" s="316" t="str">
        <f ca="1">IFERROR(INDEX($AJ$38:$AJ$49, ROWS($CA$4:CA84)), IFERROR(INDEX($AN$38:$AN$49, ROWS($CA$4:CA84)-ROWS($AJ$38:$AJ$49)), IFERROR(INDEX($AR$38:$AR$49, ROWS($CA$4:CA84)-ROWS($AJ$38:$AJ$49)-ROWS($AN$38:$AN$49)),IFERROR(INDEX($AV$38:$AV$49, ROWS($CA$4:CA84)-ROWS($AJ$38:$AJ$49)-ROWS($AN$38:$AN$49)-ROWS($AR$38:$AR$49)),IFERROR(INDEX($AZ$38:$AZ$49, ROWS($CA$4:CA84)-ROWS($AJ$38:$AJ$49)-ROWS($AN$38:$AN$49)-ROWS($AR$38:$AR$49)-ROWS($AV$38:$AV$49)),IFERROR(INDEX($BD$38:$BD$49, ROWS($CA$4:CA84)-ROWS($AJ$38:$AJ$49)-ROWS($AN$38:$AN$49)-ROWS($AR$38:$AR$49)-ROWS($AV$38:$AV$49)-ROWS($AZ$38:$AZ$49)),IFERROR(INDEX($BH$38:$BH$49, ROWS($CA$4:CA84)-ROWS($AJ$38:$AJ$49)-ROWS($AN$38:$AN$49)-ROWS($AR$38:$AR$49)-ROWS($AV$38:$AV$49)-ROWS($AZ$38:$AZ$49)-ROWS($BD$38:$BD$49)), "")))))))</f>
        <v/>
      </c>
      <c r="CB86" s="316" t="str">
        <f t="shared" ca="1" si="192"/>
        <v/>
      </c>
      <c r="CC86" s="316" t="str">
        <f ca="1">IF(OR(CD86="",CD86=0),"",MAX(CC$5:CC85)+1)</f>
        <v/>
      </c>
      <c r="CD86" s="316" t="str">
        <f ca="1">IFERROR(INDEX($AK$38:$AK$49, ROWS($CD$4:CD84)), IFERROR(INDEX($AO$38:$AO$49, ROWS($CD$4:CD84)-ROWS($AK$38:$AK$49)), IFERROR(INDEX($AS$38:$AS$49, ROWS($CD$4:CD84)-ROWS($AK$38:$AK$49)-ROWS($AO$38:$AO$49)),IFERROR(INDEX($AW$38:$AW$49, ROWS($CD$4:CD84)-ROWS($AK$38:$AK$49)-ROWS($AO$38:$AO$49)-ROWS($AS$38:$AS$49)),IFERROR(INDEX($BA$38:$BA$49, ROWS($CD$4:CD84)-ROWS($AK$38:$AK$49)-ROWS($AO$38:$AO$49)-ROWS($AS$38:$AS$49)-ROWS($AW$38:$AW$49)),IFERROR(INDEX($BE$38:$BE$49, ROWS($CD$4:CD84)-ROWS($AK$38:$AK$49)-ROWS($AO$38:$AO$49)-ROWS($AS$38:$AS$49)-ROWS($AW$38:$AW$49)-ROWS($BA$38:$BA$49)),IFERROR(INDEX($BI$38:$BI$49, ROWS($CD$4:CD84)-ROWS($AK$38:$AK$49)-ROWS($AO$38:$AO$49)-ROWS($AS$38:$AS$49)-ROWS($AW$38:$AW$49)-ROWS($BA$38:$BA$49)-ROWS($BE$38:$BE$49)), "")))))))</f>
        <v/>
      </c>
      <c r="CE86" s="316" t="str">
        <f t="shared" ca="1" si="193"/>
        <v/>
      </c>
      <c r="CF86" s="413" t="str">
        <f t="shared" ca="1" si="194"/>
        <v/>
      </c>
      <c r="CG86" s="412" t="str">
        <f ca="1">IF(OR(CH86="",CH86=0),"",MAX(CG$5:CG85)+1)</f>
        <v/>
      </c>
      <c r="CH86" s="316" t="str">
        <f ca="1">IFERROR(INDEX($AJ$54:$AJ$65, ROWS($CH$4:CH84)), IFERROR(INDEX($AN$54:$AN$65, ROWS($CH$4:CH84)-ROWS($AJ$54:$AJ$65)), IFERROR(INDEX($AR$54:$AR$65, ROWS($CH$4:CH84)-ROWS($AJ$54:$AJ$65)-ROWS($AN$54:$AN$65)),IFERROR(INDEX($AV$54:$AV$65, ROWS($CH$4:CH84)-ROWS($AJ$54:$AJ$65)-ROWS($AN$54:$AN$65)-ROWS($AR$54:$AR$65)),IFERROR(INDEX($AZ$54:$AZ$65, ROWS($CH$4:CH84)-ROWS($AJ$54:$AJ$65)-ROWS($AN$54:$AN$65)-ROWS($AR$54:$AR$65)-ROWS($AV$54:$AV$65)),IFERROR(INDEX($BD$54:$BD$65, ROWS($CH$4:CH84)-ROWS($AJ$54:$AJ$65)-ROWS($AN$54:$AN$65)-ROWS($AR$54:$AR$65)-ROWS($AV$54:$AV$65)-ROWS($AZ$54:$AZ$65)),IFERROR(INDEX($BH$54:$BH$65, ROWS($CH$4:CH84)-ROWS($AJ$54:$AJ$65)-ROWS($AN$54:$AN$65)-ROWS($AR$54:$AR$65)-ROWS($AV$54:$AV$65)-ROWS($AZ$54:$AZ$65)-ROWS($BD$54:$BD$65)), "")))))))</f>
        <v/>
      </c>
      <c r="CI86" s="316" t="str">
        <f t="shared" ca="1" si="195"/>
        <v/>
      </c>
      <c r="CJ86" s="316" t="str">
        <f ca="1">IF(OR(CK86="",CK86=0),"",MAX(CJ$5:CJ85)+1)</f>
        <v/>
      </c>
      <c r="CK86" s="316" t="str">
        <f ca="1">IFERROR(INDEX($AK$54:$AK$65, ROWS($CK$4:CK84)), IFERROR(INDEX($AO$54:$AO$65, ROWS($CK$4:CK84)-ROWS($AK$54:$AK$65)), IFERROR(INDEX($AS$54:$AS$65, ROWS($CK$4:CK84)-ROWS($AK$54:$AK$65)-ROWS($AO$54:$AO$65)),IFERROR(INDEX($AW$54:$AW$65, ROWS($CK$4:CK84)-ROWS($AK$54:$AK$65)-ROWS($AO$54:$AO$65)-ROWS($AS$54:$AS$65)),IFERROR(INDEX($BA$54:$BA$65, ROWS($CK$4:CK84)-ROWS($AK$54:$AK$65)-ROWS($AO$54:$AO$65)-ROWS($AS$54:$AS$65)-ROWS($AW$54:$AW$65)),IFERROR(INDEX($BE$54:$BE$65, ROWS($CK$4:CK84)-ROWS($AK$54:$AK$65)-ROWS($AO$54:$AO$65)-ROWS($AS$54:$AS$65)-ROWS($AW$54:$AW$65)-ROWS($BA$54:$BA$65)),IFERROR(INDEX($BI$54:$BI$65, ROWS($CK$4:CK84)-ROWS($AK$54:$AK$65)-ROWS($AO$54:$AO$65)-ROWS($AS$54:$AS$65)-ROWS($AW$54:$AW$65)-ROWS($BA$54:$BA$65)-ROWS($BE$54:$BE$65)), "")))))))</f>
        <v/>
      </c>
      <c r="CL86" s="316" t="str">
        <f t="shared" ca="1" si="196"/>
        <v/>
      </c>
      <c r="CM86" s="413" t="str">
        <f t="shared" ca="1" si="197"/>
        <v/>
      </c>
      <c r="CN86" s="412" t="str">
        <f>IF(OR(CO86="",CO86=0),"",MAX(CN$5:CN85)+1)</f>
        <v/>
      </c>
      <c r="CO86" s="316">
        <f>IFERROR(INDEX($AJ$70:$AJ$81, ROWS($CO$4:CO84)), IFERROR(INDEX($AN$70:$AN$81, ROWS($CO$4:CO84)-ROWS($AJ$70:$AJ$81)), IFERROR(INDEX($AR$70:$AR$81, ROWS($CO$4:CO84)-ROWS($AJ$70:$AJ$81)-ROWS($AN$70:$AN$81)),IFERROR(INDEX($AV$70:$AV$81, ROWS($CO$4:CO84)-ROWS($AJ$70:$AJ$81)-ROWS($AN$70:$AN$81)-ROWS($AR$70:$AR$81)),IFERROR(INDEX($AZ$70:$AZ$81, ROWS($CO$4:CO84)-ROWS($AJ$70:$AJ$81)-ROWS($AN$70:$AN$81)-ROWS($AR$70:$AR$81)-ROWS($AV$70:$AV$81)),IFERROR(INDEX($BD$70:$BD$81, ROWS($CO$4:CO84)-ROWS($AJ$70:$AJ$81)-ROWS($AN$70:$AN$81)-ROWS($AR$70:$AR$81)-ROWS($AV$70:$AV$81)-ROWS($AZ$70:$AZ$81)),IFERROR(INDEX($BH$70:$BH$81, ROWS($CO$4:CO84)-ROWS($AJ$70:$AJ$81)-ROWS($AN$70:$AN$81)-ROWS($AR$70:$AR$81)-ROWS($AV$70:$AV$81)-ROWS($AZ$70:$AZ$81)-ROWS($BD$70:$BD$81)), "")))))))</f>
        <v>0</v>
      </c>
      <c r="CP86" s="316" t="str">
        <f t="shared" ca="1" si="198"/>
        <v/>
      </c>
      <c r="CQ86" s="316" t="str">
        <f>IF(OR(CR86="",CR86=0),"",MAX(CQ$5:CQ85)+1)</f>
        <v/>
      </c>
      <c r="CR86" s="316">
        <f>IFERROR(INDEX($AK$70:$AK$81, ROWS($CR$4:CR84)), IFERROR(INDEX($AO$70:$AO$81, ROWS($CR$4:CR84)-ROWS($AK$70:$AK$81)), IFERROR(INDEX($AS$70:$AS$81, ROWS($CR$4:CR84)-ROWS($AK$70:$AK$81)-ROWS($AO$70:$AO$81)),IFERROR(INDEX($AW$70:$AW$81, ROWS($CR$4:CR84)-ROWS($AK$70:$AK$81)-ROWS($AO$70:$AO$81)-ROWS($AS$70:$AS$81)),IFERROR(INDEX($BA$70:$BA$81, ROWS($CR$4:CR84)-ROWS($AK$70:$AK$81)-ROWS($AO$70:$AO$81)-ROWS($AS$70:$AS$81)-ROWS($AW$70:$AW$81)),IFERROR(INDEX($BE$70:$BE$81, ROWS($CR$4:CR84)-ROWS($AK$70:$AK$81)-ROWS($AO$70:$AO$81)-ROWS($AS$70:$AS$81)-ROWS($AW$70:$AW$81)-ROWS($BA$70:$BA$81)),IFERROR(INDEX($BI$70:$BI$81, ROWS($CR$4:CR84)-ROWS($AK$70:$AK$81)-ROWS($AO$70:$AO$81)-ROWS($AS$70:$AS$81)-ROWS($AW$70:$AW$81)-ROWS($BA$70:$BA$81)-ROWS($BE$70:$BE$81)), "")))))))</f>
        <v>0</v>
      </c>
      <c r="CS86" s="316" t="str">
        <f t="shared" ca="1" si="199"/>
        <v/>
      </c>
      <c r="CT86" s="413" t="str">
        <f t="shared" ca="1" si="200"/>
        <v/>
      </c>
      <c r="CU86" s="412" t="str">
        <f>IF(OR(CV86="",CV86=0),"",MAX(CU$5:CU85)+1)</f>
        <v/>
      </c>
      <c r="CV86" s="316" t="str">
        <f>IFERROR(INDEX($AJ$86:$AJ$97, ROWS($CV$4:CV84)), IFERROR(INDEX($AN$86:$AN$97, ROWS($CV$4:CV84)-ROWS($AJ$86:$AJ$97)), ""))</f>
        <v/>
      </c>
      <c r="CW86" s="316" t="str">
        <f t="shared" si="201"/>
        <v/>
      </c>
      <c r="CX86" s="316" t="str">
        <f>IF(OR(CY86="",CY86=0),"",MAX(CX$5:CX85)+1)</f>
        <v/>
      </c>
      <c r="CY86" s="316" t="str">
        <f>IFERROR(INDEX($AK$86:$AK$97, ROWS($CY$4:CY84)), IFERROR(INDEX($AO$86:$AO$97, ROWS($CY$4:CY84)-ROWS($AK$86:$AK$97)), ""))</f>
        <v/>
      </c>
      <c r="CZ86" s="316" t="str">
        <f t="shared" si="202"/>
        <v/>
      </c>
      <c r="DA86" s="413" t="str">
        <f t="shared" si="203"/>
        <v/>
      </c>
      <c r="DC86" s="438">
        <f ca="1">IF(OR(DD86="",DD86=0),"",MAX(DC$85:DC85)+1)</f>
        <v>1</v>
      </c>
      <c r="DD86" s="434" t="str">
        <f ca="1">IF(CP6="","",IF(NOT(CT6="Income"),CP6,""))</f>
        <v>Groceries</v>
      </c>
      <c r="DE86" s="413">
        <f ca="1">IF(CS6="","",IF(NOT(CT6="Income"),CS6,""))</f>
        <v>125</v>
      </c>
      <c r="DF86" s="438" t="str">
        <f ca="1">IF(OR(DG86="",DG86=0),"",MAX(DF$85:DF85)+1)</f>
        <v/>
      </c>
      <c r="DG86" s="412" t="str">
        <f ca="1">IF(CP6="","",IF(CT6="Income",CP6,""))</f>
        <v/>
      </c>
      <c r="DH86" s="413" t="str">
        <f ca="1">IF(CP6="","",IF(CT6="Income",CS6,""))</f>
        <v/>
      </c>
      <c r="DI86" s="412" t="str">
        <f ca="1">IFERROR(INDEX($DD$86:$DD$103,MATCH(ROW()-ROW($DI$85),$DC$86:$DC$103,0)),"")</f>
        <v>Groceries</v>
      </c>
      <c r="DJ86" s="413">
        <f ca="1">IFERROR(INDEX($DE$86:$DE$103,MATCH(ROW()-ROW($DI$85),$DC$86:$DC$103,0)),"")</f>
        <v>125</v>
      </c>
      <c r="DK86" s="412" t="str">
        <f ca="1">IFERROR(INDEX($DG$86:$DG$103,MATCH(ROW()-ROW($DK$85),$DF$86:$DF$103,0)),"")</f>
        <v>Paycheck 2</v>
      </c>
      <c r="DL86" s="413">
        <f ca="1">IFERROR(INDEX($DH$86:$DH$103,MATCH(ROW()-ROW($DK$85),$DF$86:$DF$103,0)),"")</f>
        <v>400</v>
      </c>
      <c r="DM86" s="292"/>
      <c r="DN86" s="425" t="str">
        <f ca="1">IF(DI86="","",CONCATENATE(DI86," - ",DJ86))</f>
        <v>Groceries - 125</v>
      </c>
      <c r="DO86" s="295" t="str">
        <f ca="1">IF(DI87="","",CONCATENATE(DI87," - ",DJ87))</f>
        <v>Car 2 Gas - 80</v>
      </c>
      <c r="DP86" s="295" t="str">
        <f ca="1">IF(DI88="","",CONCATENATE(DI88," - ",DJ88))</f>
        <v/>
      </c>
      <c r="DQ86" s="440" t="str">
        <f ca="1">IF(DK86="","",CONCATENATE(DK86," - ",DL86))</f>
        <v>Paycheck 2 - 400</v>
      </c>
      <c r="DR86" s="441" t="str">
        <f ca="1">IF(DK87="","",CONCATENATE(DK87," - ",DL87))</f>
        <v/>
      </c>
      <c r="DS86" s="442" t="str">
        <f ca="1">IF(DK88="","",CONCATENATE(DK88," - ",DL88))</f>
        <v/>
      </c>
    </row>
    <row r="87" spans="28:123" x14ac:dyDescent="0.3">
      <c r="AB87" s="395">
        <f ca="1">IFERROR(MATCH($AB$59,OFFSET(Year!$BD$11:$BD$62,AB86,,1000),0)+AB86,"")</f>
        <v>118</v>
      </c>
      <c r="AC87" s="404" t="str">
        <f ca="1">IFERROR(INDEX(Year!$BG$11:$BG$62,AB87),"")</f>
        <v/>
      </c>
      <c r="AD87" s="405" t="str">
        <f ca="1">IFERROR(INDEX(Year!$BE$11:$BE$62,AB87),"")</f>
        <v/>
      </c>
      <c r="AE87" s="406" t="str">
        <f ca="1">IFERROR(INDEX(Year!$BF$11:$BF$62,AB87),"")</f>
        <v/>
      </c>
      <c r="AF87" s="407" t="str">
        <f ca="1">IFERROR(INDEX(Year!$BD$11:$BD$62,AB87),"")</f>
        <v/>
      </c>
      <c r="AI87" s="304"/>
      <c r="AJ87" s="305"/>
      <c r="AK87" s="306"/>
      <c r="AL87" s="307"/>
      <c r="AM87" s="304"/>
      <c r="AN87" s="305"/>
      <c r="AO87" s="306"/>
      <c r="AP87" s="307"/>
      <c r="BL87" s="412" t="str">
        <f ca="1">IF(OR(BM87="",BM87=0),"",MAX(BL$5:BL86)+1)</f>
        <v/>
      </c>
      <c r="BM87" s="316" t="str">
        <f ca="1">IFERROR(INDEX($AJ$6:$AJ$17, ROWS(BM$4:$BM85)), IFERROR(INDEX($AN$6:$AN$17, ROWS(BM$4:$BM85)-ROWS($AJ$6:$AJ$17)), IFERROR(INDEX($AR$6:$AR$17, ROWS(BM$4:$BM85)-ROWS($AJ$6:$AJ$17)-ROWS($AN$6:$AN$17)),IFERROR(INDEX($AV$6:$AV$17, ROWS(BM$4:$BM85)-ROWS($AJ$6:$AJ$17)-ROWS($AN$6:$AN$17)-ROWS($AR$6:$AR$17)),IFERROR(INDEX($AZ$6:$AZ$17, ROWS(BM$4:$BM85)-ROWS($AJ$6:$AJ$17)-ROWS($AN$6:$AN$17)-ROWS($AR$6:$AR$17)-ROWS($AV$6:$AV$17)),IFERROR(INDEX($BD$6:$BD$17, ROWS(BM$4:$BM85)-ROWS($AJ$6:$AJ$17)-ROWS($AN$6:$AN$17)-ROWS($AR$6:$AR$17)-ROWS($AV$6:$AV$17)-ROWS($AZ$6:$AZ$17)),IFERROR(INDEX($BH$6:$BH$17, ROWS(BM$4:$BM85)-ROWS($AJ$6:$AJ$17)-ROWS($AN$6:$AN$17)-ROWS($AR$6:$AR$17)-ROWS($AV$6:$AV$17)-ROWS($AZ$6:$AZ$17)-ROWS($BD$6:$BD$17)), "")))))))</f>
        <v/>
      </c>
      <c r="BN87" s="316" t="str">
        <f t="shared" ca="1" si="186"/>
        <v/>
      </c>
      <c r="BO87" s="316" t="str">
        <f ca="1">IF(OR(BP87="",BP87=0),"",MAX(BO$5:BO86)+1)</f>
        <v/>
      </c>
      <c r="BP87" s="316" t="str">
        <f ca="1">IFERROR(INDEX($AK$6:$AK$17, ROWS($BP$4:BP85)), IFERROR(INDEX($AO$6:$AO$17, ROWS($BP$4:BP85)-ROWS($AK$6:$AK$17)), IFERROR(INDEX($AS$6:$AS$17, ROWS($BP$4:BP85)-ROWS($AK$6:$AK$17)-ROWS($AO$6:$AO$17)),IFERROR(INDEX($AW$6:$AW$17, ROWS($BP$4:BP85)-ROWS($AK$6:$AK$17)-ROWS($AO$6:$AO$17)-ROWS($AS$6:$AS$17)),IFERROR(INDEX($BA$6:$BA$17, ROWS($BP$4:BP85)-ROWS($AK$6:$AK$17)-ROWS($AO$6:$AO$17)-ROWS($AS$6:$AS$17)-ROWS($AW$6:$AW$17)),IFERROR(INDEX($BE$6:$BE$17, ROWS($BP$4:BP85)-ROWS($AK$6:$AK$17)-ROWS($AO$6:$AO$17)-ROWS($AS$6:$AS$17)-ROWS($AW$6:$AW$17)-ROWS($BA$6:$BA$17)),IFERROR(INDEX($BI$6:$BI$17, ROWS($BP$4:BP85)-ROWS($AK$6:$AK$17)-ROWS($AO$6:$AO$17)-ROWS($AS$6:$AS$17)-ROWS($AW$6:$AW$17)-ROWS($BA$6:$BA$17)-ROWS($BE$6:$BE$17)), "")))))))</f>
        <v/>
      </c>
      <c r="BQ87" s="316" t="str">
        <f t="shared" ca="1" si="187"/>
        <v/>
      </c>
      <c r="BR87" s="413" t="str">
        <f t="shared" ca="1" si="188"/>
        <v/>
      </c>
      <c r="BS87" s="412" t="str">
        <f ca="1">IF(OR(BT87="",BT87=0),"",MAX(BS$5:BS86)+1)</f>
        <v/>
      </c>
      <c r="BT87" s="316" t="str">
        <f ca="1">IFERROR(INDEX($AJ$22:$AJ$33, ROWS($BT$4:BT85)), IFERROR(INDEX($AN$22:$AN$33, ROWS($BT$4:BT85)-ROWS($AJ$22:$AJ$33)), IFERROR(INDEX($AR$22:$AR$33, ROWS($BT$4:BT85)-ROWS($AJ$22:$AJ$33)-ROWS($AN$22:$AN$33)),IFERROR(INDEX($AV$22:$AV$33, ROWS($BT$4:BT85)-ROWS($AJ$22:$AJ$33)-ROWS($AN$22:$AN$33)-ROWS($AR$22:$AR$33)),IFERROR(INDEX($AZ$22:$AZ$33, ROWS($BT$4:BT85)-ROWS($AJ$22:$AJ$33)-ROWS($AN$22:$AN$33)-ROWS($AR$22:$AR$33)-ROWS($AV$22:$AV$33)),IFERROR(INDEX($BD$22:$BD$33, ROWS($BT$4:BT85)-ROWS($AJ$22:$AJ$33)-ROWS($AN$22:$AN$33)-ROWS($AR$22:$AR$33)-ROWS($AV$22:$AV$33)-ROWS($AZ$22:$AZ$33)),IFERROR(INDEX($BH$22:$BH$33, ROWS($BT$4:BT85)-ROWS($AJ$22:$AJ$33)-ROWS($AN$22:$AN$33)-ROWS($AR$22:$AR$33)-ROWS($AV$22:$AV$33)-ROWS($AZ$22:$AZ$33)-ROWS($BD$22:$BD$33)), "")))))))</f>
        <v/>
      </c>
      <c r="BU87" s="316" t="str">
        <f t="shared" ca="1" si="189"/>
        <v/>
      </c>
      <c r="BV87" s="316" t="str">
        <f ca="1">IF(OR(BW87="",BW87=0),"",MAX(BV$5:BV86)+1)</f>
        <v/>
      </c>
      <c r="BW87" s="316" t="str">
        <f ca="1">IFERROR(INDEX($AK$22:$AK$33, ROWS($BW$4:BW85)), IFERROR(INDEX($AO$22:$AO$33, ROWS($BW$4:BW85)-ROWS($AK$22:$AK$33)), IFERROR(INDEX($AS$22:$AS$33, ROWS($BW$4:BW85)-ROWS($AK$22:$AK$33)-ROWS($AO$22:$AO$33)),IFERROR(INDEX($AW$22:$AW$33, ROWS($BW$4:BW85)-ROWS($AK$22:$AK$33)-ROWS($AO$22:$AO$33)-ROWS($AS$22:$AS$33)),IFERROR(INDEX($BA$22:$BA$33, ROWS($BW$4:BW85)-ROWS($AK$22:$AK$33)-ROWS($AO$22:$AO$33)-ROWS($AS$22:$AS$33)-ROWS($AW$22:$AW$33)),IFERROR(INDEX($BE$22:$BE$33, ROWS($BW$4:BW85)-ROWS($AK$22:$AK$33)-ROWS($AO$22:$AO$33)-ROWS($AS$22:$AS$33)-ROWS($AW$22:$AW$33)-ROWS($BA$22:$BA$33)),IFERROR(INDEX($BI$22:$BI$33, ROWS($BW$4:BW85)-ROWS($AK$22:$AK$33)-ROWS($AO$22:$AO$33)-ROWS($AS$22:$AS$33)-ROWS($AW$22:$AW$33)-ROWS($BA$22:$BA$33)-ROWS($BE$22:$BE$33)), "")))))))</f>
        <v/>
      </c>
      <c r="BX87" s="316" t="str">
        <f t="shared" ca="1" si="190"/>
        <v/>
      </c>
      <c r="BY87" s="413" t="str">
        <f t="shared" ca="1" si="191"/>
        <v/>
      </c>
      <c r="BZ87" s="412" t="str">
        <f ca="1">IF(OR(CA87="",CA87=0),"",MAX(BZ$5:BZ86)+1)</f>
        <v/>
      </c>
      <c r="CA87" s="316" t="str">
        <f ca="1">IFERROR(INDEX($AJ$38:$AJ$49, ROWS($CA$4:CA85)), IFERROR(INDEX($AN$38:$AN$49, ROWS($CA$4:CA85)-ROWS($AJ$38:$AJ$49)), IFERROR(INDEX($AR$38:$AR$49, ROWS($CA$4:CA85)-ROWS($AJ$38:$AJ$49)-ROWS($AN$38:$AN$49)),IFERROR(INDEX($AV$38:$AV$49, ROWS($CA$4:CA85)-ROWS($AJ$38:$AJ$49)-ROWS($AN$38:$AN$49)-ROWS($AR$38:$AR$49)),IFERROR(INDEX($AZ$38:$AZ$49, ROWS($CA$4:CA85)-ROWS($AJ$38:$AJ$49)-ROWS($AN$38:$AN$49)-ROWS($AR$38:$AR$49)-ROWS($AV$38:$AV$49)),IFERROR(INDEX($BD$38:$BD$49, ROWS($CA$4:CA85)-ROWS($AJ$38:$AJ$49)-ROWS($AN$38:$AN$49)-ROWS($AR$38:$AR$49)-ROWS($AV$38:$AV$49)-ROWS($AZ$38:$AZ$49)),IFERROR(INDEX($BH$38:$BH$49, ROWS($CA$4:CA85)-ROWS($AJ$38:$AJ$49)-ROWS($AN$38:$AN$49)-ROWS($AR$38:$AR$49)-ROWS($AV$38:$AV$49)-ROWS($AZ$38:$AZ$49)-ROWS($BD$38:$BD$49)), "")))))))</f>
        <v/>
      </c>
      <c r="CB87" s="316" t="str">
        <f t="shared" ca="1" si="192"/>
        <v/>
      </c>
      <c r="CC87" s="316" t="str">
        <f ca="1">IF(OR(CD87="",CD87=0),"",MAX(CC$5:CC86)+1)</f>
        <v/>
      </c>
      <c r="CD87" s="316" t="str">
        <f ca="1">IFERROR(INDEX($AK$38:$AK$49, ROWS($CD$4:CD85)), IFERROR(INDEX($AO$38:$AO$49, ROWS($CD$4:CD85)-ROWS($AK$38:$AK$49)), IFERROR(INDEX($AS$38:$AS$49, ROWS($CD$4:CD85)-ROWS($AK$38:$AK$49)-ROWS($AO$38:$AO$49)),IFERROR(INDEX($AW$38:$AW$49, ROWS($CD$4:CD85)-ROWS($AK$38:$AK$49)-ROWS($AO$38:$AO$49)-ROWS($AS$38:$AS$49)),IFERROR(INDEX($BA$38:$BA$49, ROWS($CD$4:CD85)-ROWS($AK$38:$AK$49)-ROWS($AO$38:$AO$49)-ROWS($AS$38:$AS$49)-ROWS($AW$38:$AW$49)),IFERROR(INDEX($BE$38:$BE$49, ROWS($CD$4:CD85)-ROWS($AK$38:$AK$49)-ROWS($AO$38:$AO$49)-ROWS($AS$38:$AS$49)-ROWS($AW$38:$AW$49)-ROWS($BA$38:$BA$49)),IFERROR(INDEX($BI$38:$BI$49, ROWS($CD$4:CD85)-ROWS($AK$38:$AK$49)-ROWS($AO$38:$AO$49)-ROWS($AS$38:$AS$49)-ROWS($AW$38:$AW$49)-ROWS($BA$38:$BA$49)-ROWS($BE$38:$BE$49)), "")))))))</f>
        <v/>
      </c>
      <c r="CE87" s="316" t="str">
        <f t="shared" ca="1" si="193"/>
        <v/>
      </c>
      <c r="CF87" s="413" t="str">
        <f t="shared" ca="1" si="194"/>
        <v/>
      </c>
      <c r="CG87" s="412" t="str">
        <f ca="1">IF(OR(CH87="",CH87=0),"",MAX(CG$5:CG86)+1)</f>
        <v/>
      </c>
      <c r="CH87" s="316" t="str">
        <f ca="1">IFERROR(INDEX($AJ$54:$AJ$65, ROWS($CH$4:CH85)), IFERROR(INDEX($AN$54:$AN$65, ROWS($CH$4:CH85)-ROWS($AJ$54:$AJ$65)), IFERROR(INDEX($AR$54:$AR$65, ROWS($CH$4:CH85)-ROWS($AJ$54:$AJ$65)-ROWS($AN$54:$AN$65)),IFERROR(INDEX($AV$54:$AV$65, ROWS($CH$4:CH85)-ROWS($AJ$54:$AJ$65)-ROWS($AN$54:$AN$65)-ROWS($AR$54:$AR$65)),IFERROR(INDEX($AZ$54:$AZ$65, ROWS($CH$4:CH85)-ROWS($AJ$54:$AJ$65)-ROWS($AN$54:$AN$65)-ROWS($AR$54:$AR$65)-ROWS($AV$54:$AV$65)),IFERROR(INDEX($BD$54:$BD$65, ROWS($CH$4:CH85)-ROWS($AJ$54:$AJ$65)-ROWS($AN$54:$AN$65)-ROWS($AR$54:$AR$65)-ROWS($AV$54:$AV$65)-ROWS($AZ$54:$AZ$65)),IFERROR(INDEX($BH$54:$BH$65, ROWS($CH$4:CH85)-ROWS($AJ$54:$AJ$65)-ROWS($AN$54:$AN$65)-ROWS($AR$54:$AR$65)-ROWS($AV$54:$AV$65)-ROWS($AZ$54:$AZ$65)-ROWS($BD$54:$BD$65)), "")))))))</f>
        <v/>
      </c>
      <c r="CI87" s="316" t="str">
        <f t="shared" ca="1" si="195"/>
        <v/>
      </c>
      <c r="CJ87" s="316" t="str">
        <f ca="1">IF(OR(CK87="",CK87=0),"",MAX(CJ$5:CJ86)+1)</f>
        <v/>
      </c>
      <c r="CK87" s="316" t="str">
        <f ca="1">IFERROR(INDEX($AK$54:$AK$65, ROWS($CK$4:CK85)), IFERROR(INDEX($AO$54:$AO$65, ROWS($CK$4:CK85)-ROWS($AK$54:$AK$65)), IFERROR(INDEX($AS$54:$AS$65, ROWS($CK$4:CK85)-ROWS($AK$54:$AK$65)-ROWS($AO$54:$AO$65)),IFERROR(INDEX($AW$54:$AW$65, ROWS($CK$4:CK85)-ROWS($AK$54:$AK$65)-ROWS($AO$54:$AO$65)-ROWS($AS$54:$AS$65)),IFERROR(INDEX($BA$54:$BA$65, ROWS($CK$4:CK85)-ROWS($AK$54:$AK$65)-ROWS($AO$54:$AO$65)-ROWS($AS$54:$AS$65)-ROWS($AW$54:$AW$65)),IFERROR(INDEX($BE$54:$BE$65, ROWS($CK$4:CK85)-ROWS($AK$54:$AK$65)-ROWS($AO$54:$AO$65)-ROWS($AS$54:$AS$65)-ROWS($AW$54:$AW$65)-ROWS($BA$54:$BA$65)),IFERROR(INDEX($BI$54:$BI$65, ROWS($CK$4:CK85)-ROWS($AK$54:$AK$65)-ROWS($AO$54:$AO$65)-ROWS($AS$54:$AS$65)-ROWS($AW$54:$AW$65)-ROWS($BA$54:$BA$65)-ROWS($BE$54:$BE$65)), "")))))))</f>
        <v/>
      </c>
      <c r="CL87" s="316" t="str">
        <f t="shared" ca="1" si="196"/>
        <v/>
      </c>
      <c r="CM87" s="413" t="str">
        <f t="shared" ca="1" si="197"/>
        <v/>
      </c>
      <c r="CN87" s="412" t="str">
        <f>IF(OR(CO87="",CO87=0),"",MAX(CN$5:CN86)+1)</f>
        <v/>
      </c>
      <c r="CO87" s="316">
        <f>IFERROR(INDEX($AJ$70:$AJ$81, ROWS($CO$4:CO85)), IFERROR(INDEX($AN$70:$AN$81, ROWS($CO$4:CO85)-ROWS($AJ$70:$AJ$81)), IFERROR(INDEX($AR$70:$AR$81, ROWS($CO$4:CO85)-ROWS($AJ$70:$AJ$81)-ROWS($AN$70:$AN$81)),IFERROR(INDEX($AV$70:$AV$81, ROWS($CO$4:CO85)-ROWS($AJ$70:$AJ$81)-ROWS($AN$70:$AN$81)-ROWS($AR$70:$AR$81)),IFERROR(INDEX($AZ$70:$AZ$81, ROWS($CO$4:CO85)-ROWS($AJ$70:$AJ$81)-ROWS($AN$70:$AN$81)-ROWS($AR$70:$AR$81)-ROWS($AV$70:$AV$81)),IFERROR(INDEX($BD$70:$BD$81, ROWS($CO$4:CO85)-ROWS($AJ$70:$AJ$81)-ROWS($AN$70:$AN$81)-ROWS($AR$70:$AR$81)-ROWS($AV$70:$AV$81)-ROWS($AZ$70:$AZ$81)),IFERROR(INDEX($BH$70:$BH$81, ROWS($CO$4:CO85)-ROWS($AJ$70:$AJ$81)-ROWS($AN$70:$AN$81)-ROWS($AR$70:$AR$81)-ROWS($AV$70:$AV$81)-ROWS($AZ$70:$AZ$81)-ROWS($BD$70:$BD$81)), "")))))))</f>
        <v>0</v>
      </c>
      <c r="CP87" s="316" t="str">
        <f t="shared" ca="1" si="198"/>
        <v/>
      </c>
      <c r="CQ87" s="316" t="str">
        <f>IF(OR(CR87="",CR87=0),"",MAX(CQ$5:CQ86)+1)</f>
        <v/>
      </c>
      <c r="CR87" s="316">
        <f>IFERROR(INDEX($AK$70:$AK$81, ROWS($CR$4:CR85)), IFERROR(INDEX($AO$70:$AO$81, ROWS($CR$4:CR85)-ROWS($AK$70:$AK$81)), IFERROR(INDEX($AS$70:$AS$81, ROWS($CR$4:CR85)-ROWS($AK$70:$AK$81)-ROWS($AO$70:$AO$81)),IFERROR(INDEX($AW$70:$AW$81, ROWS($CR$4:CR85)-ROWS($AK$70:$AK$81)-ROWS($AO$70:$AO$81)-ROWS($AS$70:$AS$81)),IFERROR(INDEX($BA$70:$BA$81, ROWS($CR$4:CR85)-ROWS($AK$70:$AK$81)-ROWS($AO$70:$AO$81)-ROWS($AS$70:$AS$81)-ROWS($AW$70:$AW$81)),IFERROR(INDEX($BE$70:$BE$81, ROWS($CR$4:CR85)-ROWS($AK$70:$AK$81)-ROWS($AO$70:$AO$81)-ROWS($AS$70:$AS$81)-ROWS($AW$70:$AW$81)-ROWS($BA$70:$BA$81)),IFERROR(INDEX($BI$70:$BI$81, ROWS($CR$4:CR85)-ROWS($AK$70:$AK$81)-ROWS($AO$70:$AO$81)-ROWS($AS$70:$AS$81)-ROWS($AW$70:$AW$81)-ROWS($BA$70:$BA$81)-ROWS($BE$70:$BE$81)), "")))))))</f>
        <v>0</v>
      </c>
      <c r="CS87" s="316" t="str">
        <f t="shared" ca="1" si="199"/>
        <v/>
      </c>
      <c r="CT87" s="413" t="str">
        <f t="shared" ca="1" si="200"/>
        <v/>
      </c>
      <c r="CU87" s="412" t="str">
        <f>IF(OR(CV87="",CV87=0),"",MAX(CU$5:CU86)+1)</f>
        <v/>
      </c>
      <c r="CV87" s="316" t="str">
        <f>IFERROR(INDEX($AJ$86:$AJ$97, ROWS($CV$4:CV85)), IFERROR(INDEX($AN$86:$AN$97, ROWS($CV$4:CV85)-ROWS($AJ$86:$AJ$97)), ""))</f>
        <v/>
      </c>
      <c r="CW87" s="316" t="str">
        <f t="shared" si="201"/>
        <v/>
      </c>
      <c r="CX87" s="316" t="str">
        <f>IF(OR(CY87="",CY87=0),"",MAX(CX$5:CX86)+1)</f>
        <v/>
      </c>
      <c r="CY87" s="316" t="str">
        <f>IFERROR(INDEX($AK$86:$AK$97, ROWS($CY$4:CY85)), IFERROR(INDEX($AO$86:$AO$97, ROWS($CY$4:CY85)-ROWS($AK$86:$AK$97)), ""))</f>
        <v/>
      </c>
      <c r="CZ87" s="316" t="str">
        <f t="shared" si="202"/>
        <v/>
      </c>
      <c r="DA87" s="413" t="str">
        <f t="shared" si="203"/>
        <v/>
      </c>
      <c r="DC87" s="438" t="str">
        <f ca="1">IF(OR(DD87="",DD87=0),"",MAX(DC$85:DC86)+1)</f>
        <v/>
      </c>
      <c r="DD87" s="434" t="str">
        <f t="shared" ref="DD87:DD103" ca="1" si="204">IF(CP7="","",IF(NOT(CT7="Income"),CP7,""))</f>
        <v/>
      </c>
      <c r="DE87" s="413" t="str">
        <f t="shared" ref="DE87:DE103" ca="1" si="205">IF(CS7="","",IF(NOT(CT7="Income"),CS7,""))</f>
        <v/>
      </c>
      <c r="DF87" s="431">
        <f ca="1">IF(OR(DG87="",DG87=0),"",MAX(DF$85:DF86)+1)</f>
        <v>1</v>
      </c>
      <c r="DG87" s="412" t="str">
        <f t="shared" ref="DG87:DG103" ca="1" si="206">IF(CP7="","",IF(CT7="Income",CP7,""))</f>
        <v>Paycheck 2</v>
      </c>
      <c r="DH87" s="413">
        <f t="shared" ref="DH87:DH103" ca="1" si="207">IF(CP7="","",IF(CT7="Income",CS7,""))</f>
        <v>400</v>
      </c>
      <c r="DI87" s="412" t="str">
        <f t="shared" ref="DI87:DI103" ca="1" si="208">IFERROR(INDEX($DD$86:$DD$103,MATCH(ROW()-ROW($DI$85),$DC$86:$DC$103,0)),"")</f>
        <v>Car 2 Gas</v>
      </c>
      <c r="DJ87" s="413">
        <f t="shared" ref="DJ87:DJ103" ca="1" si="209">IFERROR(INDEX($DE$86:$DE$103,MATCH(ROW()-ROW($DI$85),$DC$86:$DC$103,0)),"")</f>
        <v>80</v>
      </c>
      <c r="DK87" s="412" t="str">
        <f t="shared" ref="DK87:DK103" ca="1" si="210">IFERROR(INDEX($DG$86:$DG$103,MATCH(ROW()-ROW($DK$85),$DF$86:$DF$103,0)),"")</f>
        <v/>
      </c>
      <c r="DL87" s="413" t="str">
        <f t="shared" ref="DL87:DL103" ca="1" si="211">IFERROR(INDEX($DH$86:$DH$103,MATCH(ROW()-ROW($DK$85),$DF$86:$DF$103,0)),"")</f>
        <v/>
      </c>
      <c r="DM87" s="292"/>
      <c r="DN87" s="425" t="str">
        <f ca="1">IF(DI89="","",CONCATENATE(DI89," - ",DJ89))</f>
        <v/>
      </c>
      <c r="DO87" s="295" t="str">
        <f ca="1">IF(DI90="","",CONCATENATE(DI90," - ",DJ90))</f>
        <v/>
      </c>
      <c r="DP87" s="295" t="str">
        <f ca="1">IF(DI91="","",CONCATENATE(DI91," - ",DJ91))</f>
        <v/>
      </c>
      <c r="DQ87" s="425" t="str">
        <f ca="1">IF(DK89="","",CONCATENATE(DK89," - ",DL89))</f>
        <v/>
      </c>
      <c r="DR87" s="295" t="str">
        <f ca="1">IF(DK90="","",CONCATENATE(DK90," - ",DL90))</f>
        <v/>
      </c>
      <c r="DS87" s="426" t="str">
        <f ca="1">IF(DK91="","",CONCATENATE(DK91," - ",DL91))</f>
        <v/>
      </c>
    </row>
    <row r="88" spans="28:123" x14ac:dyDescent="0.3">
      <c r="AB88" s="395">
        <f ca="1">IFERROR(MATCH($AB$59,OFFSET(Year!$BD$11:$BD$62,AB87,,1000),0)+AB87,"")</f>
        <v>119</v>
      </c>
      <c r="AC88" s="404" t="str">
        <f ca="1">IFERROR(INDEX(Year!$BG$11:$BG$62,AB88),"")</f>
        <v/>
      </c>
      <c r="AD88" s="405" t="str">
        <f ca="1">IFERROR(INDEX(Year!$BE$11:$BE$62,AB88),"")</f>
        <v/>
      </c>
      <c r="AE88" s="406" t="str">
        <f ca="1">IFERROR(INDEX(Year!$BF$11:$BF$62,AB88),"")</f>
        <v/>
      </c>
      <c r="AF88" s="407" t="str">
        <f ca="1">IFERROR(INDEX(Year!$BD$11:$BD$62,AB88),"")</f>
        <v/>
      </c>
      <c r="AI88" s="304"/>
      <c r="AJ88" s="305"/>
      <c r="AK88" s="306"/>
      <c r="AL88" s="307"/>
      <c r="AM88" s="304"/>
      <c r="AN88" s="305"/>
      <c r="AO88" s="306"/>
      <c r="AP88" s="307"/>
      <c r="BL88" s="412" t="str">
        <f ca="1">IF(OR(BM88="",BM88=0),"",MAX(BL$5:BL87)+1)</f>
        <v/>
      </c>
      <c r="BM88" s="316" t="str">
        <f ca="1">IFERROR(INDEX($AJ$6:$AJ$17, ROWS(BM$4:$BM86)), IFERROR(INDEX($AN$6:$AN$17, ROWS(BM$4:$BM86)-ROWS($AJ$6:$AJ$17)), IFERROR(INDEX($AR$6:$AR$17, ROWS(BM$4:$BM86)-ROWS($AJ$6:$AJ$17)-ROWS($AN$6:$AN$17)),IFERROR(INDEX($AV$6:$AV$17, ROWS(BM$4:$BM86)-ROWS($AJ$6:$AJ$17)-ROWS($AN$6:$AN$17)-ROWS($AR$6:$AR$17)),IFERROR(INDEX($AZ$6:$AZ$17, ROWS(BM$4:$BM86)-ROWS($AJ$6:$AJ$17)-ROWS($AN$6:$AN$17)-ROWS($AR$6:$AR$17)-ROWS($AV$6:$AV$17)),IFERROR(INDEX($BD$6:$BD$17, ROWS(BM$4:$BM86)-ROWS($AJ$6:$AJ$17)-ROWS($AN$6:$AN$17)-ROWS($AR$6:$AR$17)-ROWS($AV$6:$AV$17)-ROWS($AZ$6:$AZ$17)),IFERROR(INDEX($BH$6:$BH$17, ROWS(BM$4:$BM86)-ROWS($AJ$6:$AJ$17)-ROWS($AN$6:$AN$17)-ROWS($AR$6:$AR$17)-ROWS($AV$6:$AV$17)-ROWS($AZ$6:$AZ$17)-ROWS($BD$6:$BD$17)), "")))))))</f>
        <v/>
      </c>
      <c r="BN88" s="316" t="str">
        <f t="shared" ca="1" si="186"/>
        <v/>
      </c>
      <c r="BO88" s="316" t="str">
        <f ca="1">IF(OR(BP88="",BP88=0),"",MAX(BO$5:BO87)+1)</f>
        <v/>
      </c>
      <c r="BP88" s="316" t="str">
        <f ca="1">IFERROR(INDEX($AK$6:$AK$17, ROWS($BP$4:BP86)), IFERROR(INDEX($AO$6:$AO$17, ROWS($BP$4:BP86)-ROWS($AK$6:$AK$17)), IFERROR(INDEX($AS$6:$AS$17, ROWS($BP$4:BP86)-ROWS($AK$6:$AK$17)-ROWS($AO$6:$AO$17)),IFERROR(INDEX($AW$6:$AW$17, ROWS($BP$4:BP86)-ROWS($AK$6:$AK$17)-ROWS($AO$6:$AO$17)-ROWS($AS$6:$AS$17)),IFERROR(INDEX($BA$6:$BA$17, ROWS($BP$4:BP86)-ROWS($AK$6:$AK$17)-ROWS($AO$6:$AO$17)-ROWS($AS$6:$AS$17)-ROWS($AW$6:$AW$17)),IFERROR(INDEX($BE$6:$BE$17, ROWS($BP$4:BP86)-ROWS($AK$6:$AK$17)-ROWS($AO$6:$AO$17)-ROWS($AS$6:$AS$17)-ROWS($AW$6:$AW$17)-ROWS($BA$6:$BA$17)),IFERROR(INDEX($BI$6:$BI$17, ROWS($BP$4:BP86)-ROWS($AK$6:$AK$17)-ROWS($AO$6:$AO$17)-ROWS($AS$6:$AS$17)-ROWS($AW$6:$AW$17)-ROWS($BA$6:$BA$17)-ROWS($BE$6:$BE$17)), "")))))))</f>
        <v/>
      </c>
      <c r="BQ88" s="316" t="str">
        <f t="shared" ca="1" si="187"/>
        <v/>
      </c>
      <c r="BR88" s="413" t="str">
        <f t="shared" ca="1" si="188"/>
        <v/>
      </c>
      <c r="BS88" s="412" t="str">
        <f ca="1">IF(OR(BT88="",BT88=0),"",MAX(BS$5:BS87)+1)</f>
        <v/>
      </c>
      <c r="BT88" s="316" t="str">
        <f ca="1">IFERROR(INDEX($AJ$22:$AJ$33, ROWS($BT$4:BT86)), IFERROR(INDEX($AN$22:$AN$33, ROWS($BT$4:BT86)-ROWS($AJ$22:$AJ$33)), IFERROR(INDEX($AR$22:$AR$33, ROWS($BT$4:BT86)-ROWS($AJ$22:$AJ$33)-ROWS($AN$22:$AN$33)),IFERROR(INDEX($AV$22:$AV$33, ROWS($BT$4:BT86)-ROWS($AJ$22:$AJ$33)-ROWS($AN$22:$AN$33)-ROWS($AR$22:$AR$33)),IFERROR(INDEX($AZ$22:$AZ$33, ROWS($BT$4:BT86)-ROWS($AJ$22:$AJ$33)-ROWS($AN$22:$AN$33)-ROWS($AR$22:$AR$33)-ROWS($AV$22:$AV$33)),IFERROR(INDEX($BD$22:$BD$33, ROWS($BT$4:BT86)-ROWS($AJ$22:$AJ$33)-ROWS($AN$22:$AN$33)-ROWS($AR$22:$AR$33)-ROWS($AV$22:$AV$33)-ROWS($AZ$22:$AZ$33)),IFERROR(INDEX($BH$22:$BH$33, ROWS($BT$4:BT86)-ROWS($AJ$22:$AJ$33)-ROWS($AN$22:$AN$33)-ROWS($AR$22:$AR$33)-ROWS($AV$22:$AV$33)-ROWS($AZ$22:$AZ$33)-ROWS($BD$22:$BD$33)), "")))))))</f>
        <v/>
      </c>
      <c r="BU88" s="316" t="str">
        <f t="shared" ca="1" si="189"/>
        <v/>
      </c>
      <c r="BV88" s="316" t="str">
        <f ca="1">IF(OR(BW88="",BW88=0),"",MAX(BV$5:BV87)+1)</f>
        <v/>
      </c>
      <c r="BW88" s="316" t="str">
        <f ca="1">IFERROR(INDEX($AK$22:$AK$33, ROWS($BW$4:BW86)), IFERROR(INDEX($AO$22:$AO$33, ROWS($BW$4:BW86)-ROWS($AK$22:$AK$33)), IFERROR(INDEX($AS$22:$AS$33, ROWS($BW$4:BW86)-ROWS($AK$22:$AK$33)-ROWS($AO$22:$AO$33)),IFERROR(INDEX($AW$22:$AW$33, ROWS($BW$4:BW86)-ROWS($AK$22:$AK$33)-ROWS($AO$22:$AO$33)-ROWS($AS$22:$AS$33)),IFERROR(INDEX($BA$22:$BA$33, ROWS($BW$4:BW86)-ROWS($AK$22:$AK$33)-ROWS($AO$22:$AO$33)-ROWS($AS$22:$AS$33)-ROWS($AW$22:$AW$33)),IFERROR(INDEX($BE$22:$BE$33, ROWS($BW$4:BW86)-ROWS($AK$22:$AK$33)-ROWS($AO$22:$AO$33)-ROWS($AS$22:$AS$33)-ROWS($AW$22:$AW$33)-ROWS($BA$22:$BA$33)),IFERROR(INDEX($BI$22:$BI$33, ROWS($BW$4:BW86)-ROWS($AK$22:$AK$33)-ROWS($AO$22:$AO$33)-ROWS($AS$22:$AS$33)-ROWS($AW$22:$AW$33)-ROWS($BA$22:$BA$33)-ROWS($BE$22:$BE$33)), "")))))))</f>
        <v/>
      </c>
      <c r="BX88" s="316" t="str">
        <f t="shared" ca="1" si="190"/>
        <v/>
      </c>
      <c r="BY88" s="413" t="str">
        <f t="shared" ca="1" si="191"/>
        <v/>
      </c>
      <c r="BZ88" s="412" t="str">
        <f ca="1">IF(OR(CA88="",CA88=0),"",MAX(BZ$5:BZ87)+1)</f>
        <v/>
      </c>
      <c r="CA88" s="316" t="str">
        <f ca="1">IFERROR(INDEX($AJ$38:$AJ$49, ROWS($CA$4:CA86)), IFERROR(INDEX($AN$38:$AN$49, ROWS($CA$4:CA86)-ROWS($AJ$38:$AJ$49)), IFERROR(INDEX($AR$38:$AR$49, ROWS($CA$4:CA86)-ROWS($AJ$38:$AJ$49)-ROWS($AN$38:$AN$49)),IFERROR(INDEX($AV$38:$AV$49, ROWS($CA$4:CA86)-ROWS($AJ$38:$AJ$49)-ROWS($AN$38:$AN$49)-ROWS($AR$38:$AR$49)),IFERROR(INDEX($AZ$38:$AZ$49, ROWS($CA$4:CA86)-ROWS($AJ$38:$AJ$49)-ROWS($AN$38:$AN$49)-ROWS($AR$38:$AR$49)-ROWS($AV$38:$AV$49)),IFERROR(INDEX($BD$38:$BD$49, ROWS($CA$4:CA86)-ROWS($AJ$38:$AJ$49)-ROWS($AN$38:$AN$49)-ROWS($AR$38:$AR$49)-ROWS($AV$38:$AV$49)-ROWS($AZ$38:$AZ$49)),IFERROR(INDEX($BH$38:$BH$49, ROWS($CA$4:CA86)-ROWS($AJ$38:$AJ$49)-ROWS($AN$38:$AN$49)-ROWS($AR$38:$AR$49)-ROWS($AV$38:$AV$49)-ROWS($AZ$38:$AZ$49)-ROWS($BD$38:$BD$49)), "")))))))</f>
        <v/>
      </c>
      <c r="CB88" s="316" t="str">
        <f t="shared" ca="1" si="192"/>
        <v/>
      </c>
      <c r="CC88" s="316" t="str">
        <f ca="1">IF(OR(CD88="",CD88=0),"",MAX(CC$5:CC87)+1)</f>
        <v/>
      </c>
      <c r="CD88" s="316" t="str">
        <f ca="1">IFERROR(INDEX($AK$38:$AK$49, ROWS($CD$4:CD86)), IFERROR(INDEX($AO$38:$AO$49, ROWS($CD$4:CD86)-ROWS($AK$38:$AK$49)), IFERROR(INDEX($AS$38:$AS$49, ROWS($CD$4:CD86)-ROWS($AK$38:$AK$49)-ROWS($AO$38:$AO$49)),IFERROR(INDEX($AW$38:$AW$49, ROWS($CD$4:CD86)-ROWS($AK$38:$AK$49)-ROWS($AO$38:$AO$49)-ROWS($AS$38:$AS$49)),IFERROR(INDEX($BA$38:$BA$49, ROWS($CD$4:CD86)-ROWS($AK$38:$AK$49)-ROWS($AO$38:$AO$49)-ROWS($AS$38:$AS$49)-ROWS($AW$38:$AW$49)),IFERROR(INDEX($BE$38:$BE$49, ROWS($CD$4:CD86)-ROWS($AK$38:$AK$49)-ROWS($AO$38:$AO$49)-ROWS($AS$38:$AS$49)-ROWS($AW$38:$AW$49)-ROWS($BA$38:$BA$49)),IFERROR(INDEX($BI$38:$BI$49, ROWS($CD$4:CD86)-ROWS($AK$38:$AK$49)-ROWS($AO$38:$AO$49)-ROWS($AS$38:$AS$49)-ROWS($AW$38:$AW$49)-ROWS($BA$38:$BA$49)-ROWS($BE$38:$BE$49)), "")))))))</f>
        <v/>
      </c>
      <c r="CE88" s="316" t="str">
        <f t="shared" ca="1" si="193"/>
        <v/>
      </c>
      <c r="CF88" s="413" t="str">
        <f t="shared" ca="1" si="194"/>
        <v/>
      </c>
      <c r="CG88" s="412" t="str">
        <f ca="1">IF(OR(CH88="",CH88=0),"",MAX(CG$5:CG87)+1)</f>
        <v/>
      </c>
      <c r="CH88" s="316" t="str">
        <f ca="1">IFERROR(INDEX($AJ$54:$AJ$65, ROWS($CH$4:CH86)), IFERROR(INDEX($AN$54:$AN$65, ROWS($CH$4:CH86)-ROWS($AJ$54:$AJ$65)), IFERROR(INDEX($AR$54:$AR$65, ROWS($CH$4:CH86)-ROWS($AJ$54:$AJ$65)-ROWS($AN$54:$AN$65)),IFERROR(INDEX($AV$54:$AV$65, ROWS($CH$4:CH86)-ROWS($AJ$54:$AJ$65)-ROWS($AN$54:$AN$65)-ROWS($AR$54:$AR$65)),IFERROR(INDEX($AZ$54:$AZ$65, ROWS($CH$4:CH86)-ROWS($AJ$54:$AJ$65)-ROWS($AN$54:$AN$65)-ROWS($AR$54:$AR$65)-ROWS($AV$54:$AV$65)),IFERROR(INDEX($BD$54:$BD$65, ROWS($CH$4:CH86)-ROWS($AJ$54:$AJ$65)-ROWS($AN$54:$AN$65)-ROWS($AR$54:$AR$65)-ROWS($AV$54:$AV$65)-ROWS($AZ$54:$AZ$65)),IFERROR(INDEX($BH$54:$BH$65, ROWS($CH$4:CH86)-ROWS($AJ$54:$AJ$65)-ROWS($AN$54:$AN$65)-ROWS($AR$54:$AR$65)-ROWS($AV$54:$AV$65)-ROWS($AZ$54:$AZ$65)-ROWS($BD$54:$BD$65)), "")))))))</f>
        <v/>
      </c>
      <c r="CI88" s="316" t="str">
        <f t="shared" ca="1" si="195"/>
        <v/>
      </c>
      <c r="CJ88" s="316" t="str">
        <f ca="1">IF(OR(CK88="",CK88=0),"",MAX(CJ$5:CJ87)+1)</f>
        <v/>
      </c>
      <c r="CK88" s="316" t="str">
        <f ca="1">IFERROR(INDEX($AK$54:$AK$65, ROWS($CK$4:CK86)), IFERROR(INDEX($AO$54:$AO$65, ROWS($CK$4:CK86)-ROWS($AK$54:$AK$65)), IFERROR(INDEX($AS$54:$AS$65, ROWS($CK$4:CK86)-ROWS($AK$54:$AK$65)-ROWS($AO$54:$AO$65)),IFERROR(INDEX($AW$54:$AW$65, ROWS($CK$4:CK86)-ROWS($AK$54:$AK$65)-ROWS($AO$54:$AO$65)-ROWS($AS$54:$AS$65)),IFERROR(INDEX($BA$54:$BA$65, ROWS($CK$4:CK86)-ROWS($AK$54:$AK$65)-ROWS($AO$54:$AO$65)-ROWS($AS$54:$AS$65)-ROWS($AW$54:$AW$65)),IFERROR(INDEX($BE$54:$BE$65, ROWS($CK$4:CK86)-ROWS($AK$54:$AK$65)-ROWS($AO$54:$AO$65)-ROWS($AS$54:$AS$65)-ROWS($AW$54:$AW$65)-ROWS($BA$54:$BA$65)),IFERROR(INDEX($BI$54:$BI$65, ROWS($CK$4:CK86)-ROWS($AK$54:$AK$65)-ROWS($AO$54:$AO$65)-ROWS($AS$54:$AS$65)-ROWS($AW$54:$AW$65)-ROWS($BA$54:$BA$65)-ROWS($BE$54:$BE$65)), "")))))))</f>
        <v/>
      </c>
      <c r="CL88" s="316" t="str">
        <f t="shared" ca="1" si="196"/>
        <v/>
      </c>
      <c r="CM88" s="413" t="str">
        <f t="shared" ca="1" si="197"/>
        <v/>
      </c>
      <c r="CN88" s="412" t="str">
        <f>IF(OR(CO88="",CO88=0),"",MAX(CN$5:CN87)+1)</f>
        <v/>
      </c>
      <c r="CO88" s="316">
        <f>IFERROR(INDEX($AJ$70:$AJ$81, ROWS($CO$4:CO86)), IFERROR(INDEX($AN$70:$AN$81, ROWS($CO$4:CO86)-ROWS($AJ$70:$AJ$81)), IFERROR(INDEX($AR$70:$AR$81, ROWS($CO$4:CO86)-ROWS($AJ$70:$AJ$81)-ROWS($AN$70:$AN$81)),IFERROR(INDEX($AV$70:$AV$81, ROWS($CO$4:CO86)-ROWS($AJ$70:$AJ$81)-ROWS($AN$70:$AN$81)-ROWS($AR$70:$AR$81)),IFERROR(INDEX($AZ$70:$AZ$81, ROWS($CO$4:CO86)-ROWS($AJ$70:$AJ$81)-ROWS($AN$70:$AN$81)-ROWS($AR$70:$AR$81)-ROWS($AV$70:$AV$81)),IFERROR(INDEX($BD$70:$BD$81, ROWS($CO$4:CO86)-ROWS($AJ$70:$AJ$81)-ROWS($AN$70:$AN$81)-ROWS($AR$70:$AR$81)-ROWS($AV$70:$AV$81)-ROWS($AZ$70:$AZ$81)),IFERROR(INDEX($BH$70:$BH$81, ROWS($CO$4:CO86)-ROWS($AJ$70:$AJ$81)-ROWS($AN$70:$AN$81)-ROWS($AR$70:$AR$81)-ROWS($AV$70:$AV$81)-ROWS($AZ$70:$AZ$81)-ROWS($BD$70:$BD$81)), "")))))))</f>
        <v>0</v>
      </c>
      <c r="CP88" s="316" t="str">
        <f t="shared" ca="1" si="198"/>
        <v/>
      </c>
      <c r="CQ88" s="316" t="str">
        <f>IF(OR(CR88="",CR88=0),"",MAX(CQ$5:CQ87)+1)</f>
        <v/>
      </c>
      <c r="CR88" s="316">
        <f>IFERROR(INDEX($AK$70:$AK$81, ROWS($CR$4:CR86)), IFERROR(INDEX($AO$70:$AO$81, ROWS($CR$4:CR86)-ROWS($AK$70:$AK$81)), IFERROR(INDEX($AS$70:$AS$81, ROWS($CR$4:CR86)-ROWS($AK$70:$AK$81)-ROWS($AO$70:$AO$81)),IFERROR(INDEX($AW$70:$AW$81, ROWS($CR$4:CR86)-ROWS($AK$70:$AK$81)-ROWS($AO$70:$AO$81)-ROWS($AS$70:$AS$81)),IFERROR(INDEX($BA$70:$BA$81, ROWS($CR$4:CR86)-ROWS($AK$70:$AK$81)-ROWS($AO$70:$AO$81)-ROWS($AS$70:$AS$81)-ROWS($AW$70:$AW$81)),IFERROR(INDEX($BE$70:$BE$81, ROWS($CR$4:CR86)-ROWS($AK$70:$AK$81)-ROWS($AO$70:$AO$81)-ROWS($AS$70:$AS$81)-ROWS($AW$70:$AW$81)-ROWS($BA$70:$BA$81)),IFERROR(INDEX($BI$70:$BI$81, ROWS($CR$4:CR86)-ROWS($AK$70:$AK$81)-ROWS($AO$70:$AO$81)-ROWS($AS$70:$AS$81)-ROWS($AW$70:$AW$81)-ROWS($BA$70:$BA$81)-ROWS($BE$70:$BE$81)), "")))))))</f>
        <v>0</v>
      </c>
      <c r="CS88" s="316" t="str">
        <f t="shared" ca="1" si="199"/>
        <v/>
      </c>
      <c r="CT88" s="413" t="str">
        <f t="shared" ca="1" si="200"/>
        <v/>
      </c>
      <c r="CU88" s="412" t="str">
        <f>IF(OR(CV88="",CV88=0),"",MAX(CU$5:CU87)+1)</f>
        <v/>
      </c>
      <c r="CV88" s="316" t="str">
        <f>IFERROR(INDEX($AJ$86:$AJ$97, ROWS($CV$4:CV86)), IFERROR(INDEX($AN$86:$AN$97, ROWS($CV$4:CV86)-ROWS($AJ$86:$AJ$97)), ""))</f>
        <v/>
      </c>
      <c r="CW88" s="316" t="str">
        <f t="shared" si="201"/>
        <v/>
      </c>
      <c r="CX88" s="316" t="str">
        <f>IF(OR(CY88="",CY88=0),"",MAX(CX$5:CX87)+1)</f>
        <v/>
      </c>
      <c r="CY88" s="316" t="str">
        <f>IFERROR(INDEX($AK$86:$AK$97, ROWS($CY$4:CY86)), IFERROR(INDEX($AO$86:$AO$97, ROWS($CY$4:CY86)-ROWS($AK$86:$AK$97)), ""))</f>
        <v/>
      </c>
      <c r="CZ88" s="316" t="str">
        <f t="shared" si="202"/>
        <v/>
      </c>
      <c r="DA88" s="413" t="str">
        <f t="shared" si="203"/>
        <v/>
      </c>
      <c r="DC88" s="438">
        <f ca="1">IF(OR(DD88="",DD88=0),"",MAX(DC$85:DC87)+1)</f>
        <v>2</v>
      </c>
      <c r="DD88" s="434" t="str">
        <f t="shared" ca="1" si="204"/>
        <v>Car 2 Gas</v>
      </c>
      <c r="DE88" s="413">
        <f t="shared" ca="1" si="205"/>
        <v>80</v>
      </c>
      <c r="DF88" s="431" t="str">
        <f ca="1">IF(OR(DG88="",DG88=0),"",MAX(DF$85:DF87)+1)</f>
        <v/>
      </c>
      <c r="DG88" s="412" t="str">
        <f t="shared" ca="1" si="206"/>
        <v/>
      </c>
      <c r="DH88" s="413" t="str">
        <f t="shared" ca="1" si="207"/>
        <v/>
      </c>
      <c r="DI88" s="412" t="str">
        <f t="shared" ca="1" si="208"/>
        <v/>
      </c>
      <c r="DJ88" s="413" t="str">
        <f t="shared" ca="1" si="209"/>
        <v/>
      </c>
      <c r="DK88" s="412" t="str">
        <f t="shared" ca="1" si="210"/>
        <v/>
      </c>
      <c r="DL88" s="413" t="str">
        <f t="shared" ca="1" si="211"/>
        <v/>
      </c>
      <c r="DM88" s="292"/>
      <c r="DN88" s="425" t="str">
        <f ca="1">IF(DI92="","",CONCATENATE(DI92," - ",DJ92))</f>
        <v/>
      </c>
      <c r="DO88" s="295" t="str">
        <f ca="1">IF(DI93="","",CONCATENATE(DI93," - ",DJ93))</f>
        <v/>
      </c>
      <c r="DP88" s="295" t="str">
        <f ca="1">IF(DI94="","",CONCATENATE(DI94," - ",DJ94))</f>
        <v/>
      </c>
      <c r="DQ88" s="425" t="str">
        <f ca="1">IF(DK92="","",CONCATENATE(DK92," - ",DL92))</f>
        <v/>
      </c>
      <c r="DR88" s="295" t="str">
        <f ca="1">IF(DK93="","",CONCATENATE(DK93," - ",DL93))</f>
        <v/>
      </c>
      <c r="DS88" s="426" t="str">
        <f ca="1">IF(DK94="","",CONCATENATE(DK94," - ",DL94))</f>
        <v/>
      </c>
    </row>
    <row r="89" spans="28:123" x14ac:dyDescent="0.3">
      <c r="AB89" s="395">
        <f ca="1">IFERROR(MATCH($AB$59,OFFSET(Year!$BD$11:$BD$62,AB88,,1000),0)+AB88,"")</f>
        <v>120</v>
      </c>
      <c r="AC89" s="404" t="str">
        <f ca="1">IFERROR(INDEX(Year!$BG$11:$BG$62,AB89),"")</f>
        <v/>
      </c>
      <c r="AD89" s="405" t="str">
        <f ca="1">IFERROR(INDEX(Year!$BE$11:$BE$62,AB89),"")</f>
        <v/>
      </c>
      <c r="AE89" s="406" t="str">
        <f ca="1">IFERROR(INDEX(Year!$BF$11:$BF$62,AB89),"")</f>
        <v/>
      </c>
      <c r="AF89" s="407" t="str">
        <f ca="1">IFERROR(INDEX(Year!$BD$11:$BD$62,AB89),"")</f>
        <v/>
      </c>
      <c r="AI89" s="304"/>
      <c r="AJ89" s="305"/>
      <c r="AK89" s="306"/>
      <c r="AL89" s="307"/>
      <c r="AM89" s="304"/>
      <c r="AN89" s="305"/>
      <c r="AO89" s="306"/>
      <c r="AP89" s="307"/>
      <c r="BL89" s="412" t="str">
        <f ca="1">IF(OR(BM89="",BM89=0),"",MAX(BL$5:BL88)+1)</f>
        <v/>
      </c>
      <c r="BM89" s="316" t="str">
        <f ca="1">IFERROR(INDEX($AJ$6:$AJ$17, ROWS(BM$4:$BM87)), IFERROR(INDEX($AN$6:$AN$17, ROWS(BM$4:$BM87)-ROWS($AJ$6:$AJ$17)), IFERROR(INDEX($AR$6:$AR$17, ROWS(BM$4:$BM87)-ROWS($AJ$6:$AJ$17)-ROWS($AN$6:$AN$17)),IFERROR(INDEX($AV$6:$AV$17, ROWS(BM$4:$BM87)-ROWS($AJ$6:$AJ$17)-ROWS($AN$6:$AN$17)-ROWS($AR$6:$AR$17)),IFERROR(INDEX($AZ$6:$AZ$17, ROWS(BM$4:$BM87)-ROWS($AJ$6:$AJ$17)-ROWS($AN$6:$AN$17)-ROWS($AR$6:$AR$17)-ROWS($AV$6:$AV$17)),IFERROR(INDEX($BD$6:$BD$17, ROWS(BM$4:$BM87)-ROWS($AJ$6:$AJ$17)-ROWS($AN$6:$AN$17)-ROWS($AR$6:$AR$17)-ROWS($AV$6:$AV$17)-ROWS($AZ$6:$AZ$17)),IFERROR(INDEX($BH$6:$BH$17, ROWS(BM$4:$BM87)-ROWS($AJ$6:$AJ$17)-ROWS($AN$6:$AN$17)-ROWS($AR$6:$AR$17)-ROWS($AV$6:$AV$17)-ROWS($AZ$6:$AZ$17)-ROWS($BD$6:$BD$17)), "")))))))</f>
        <v/>
      </c>
      <c r="BN89" s="316" t="str">
        <f t="shared" ca="1" si="186"/>
        <v/>
      </c>
      <c r="BO89" s="316" t="str">
        <f ca="1">IF(OR(BP89="",BP89=0),"",MAX(BO$5:BO88)+1)</f>
        <v/>
      </c>
      <c r="BP89" s="316" t="str">
        <f ca="1">IFERROR(INDEX($AK$6:$AK$17, ROWS($BP$4:BP87)), IFERROR(INDEX($AO$6:$AO$17, ROWS($BP$4:BP87)-ROWS($AK$6:$AK$17)), IFERROR(INDEX($AS$6:$AS$17, ROWS($BP$4:BP87)-ROWS($AK$6:$AK$17)-ROWS($AO$6:$AO$17)),IFERROR(INDEX($AW$6:$AW$17, ROWS($BP$4:BP87)-ROWS($AK$6:$AK$17)-ROWS($AO$6:$AO$17)-ROWS($AS$6:$AS$17)),IFERROR(INDEX($BA$6:$BA$17, ROWS($BP$4:BP87)-ROWS($AK$6:$AK$17)-ROWS($AO$6:$AO$17)-ROWS($AS$6:$AS$17)-ROWS($AW$6:$AW$17)),IFERROR(INDEX($BE$6:$BE$17, ROWS($BP$4:BP87)-ROWS($AK$6:$AK$17)-ROWS($AO$6:$AO$17)-ROWS($AS$6:$AS$17)-ROWS($AW$6:$AW$17)-ROWS($BA$6:$BA$17)),IFERROR(INDEX($BI$6:$BI$17, ROWS($BP$4:BP87)-ROWS($AK$6:$AK$17)-ROWS($AO$6:$AO$17)-ROWS($AS$6:$AS$17)-ROWS($AW$6:$AW$17)-ROWS($BA$6:$BA$17)-ROWS($BE$6:$BE$17)), "")))))))</f>
        <v/>
      </c>
      <c r="BQ89" s="316" t="str">
        <f t="shared" ca="1" si="187"/>
        <v/>
      </c>
      <c r="BR89" s="413" t="str">
        <f t="shared" ca="1" si="188"/>
        <v/>
      </c>
      <c r="BS89" s="412" t="str">
        <f ca="1">IF(OR(BT89="",BT89=0),"",MAX(BS$5:BS88)+1)</f>
        <v/>
      </c>
      <c r="BT89" s="316" t="str">
        <f ca="1">IFERROR(INDEX($AJ$22:$AJ$33, ROWS($BT$4:BT87)), IFERROR(INDEX($AN$22:$AN$33, ROWS($BT$4:BT87)-ROWS($AJ$22:$AJ$33)), IFERROR(INDEX($AR$22:$AR$33, ROWS($BT$4:BT87)-ROWS($AJ$22:$AJ$33)-ROWS($AN$22:$AN$33)),IFERROR(INDEX($AV$22:$AV$33, ROWS($BT$4:BT87)-ROWS($AJ$22:$AJ$33)-ROWS($AN$22:$AN$33)-ROWS($AR$22:$AR$33)),IFERROR(INDEX($AZ$22:$AZ$33, ROWS($BT$4:BT87)-ROWS($AJ$22:$AJ$33)-ROWS($AN$22:$AN$33)-ROWS($AR$22:$AR$33)-ROWS($AV$22:$AV$33)),IFERROR(INDEX($BD$22:$BD$33, ROWS($BT$4:BT87)-ROWS($AJ$22:$AJ$33)-ROWS($AN$22:$AN$33)-ROWS($AR$22:$AR$33)-ROWS($AV$22:$AV$33)-ROWS($AZ$22:$AZ$33)),IFERROR(INDEX($BH$22:$BH$33, ROWS($BT$4:BT87)-ROWS($AJ$22:$AJ$33)-ROWS($AN$22:$AN$33)-ROWS($AR$22:$AR$33)-ROWS($AV$22:$AV$33)-ROWS($AZ$22:$AZ$33)-ROWS($BD$22:$BD$33)), "")))))))</f>
        <v/>
      </c>
      <c r="BU89" s="316" t="str">
        <f t="shared" ca="1" si="189"/>
        <v/>
      </c>
      <c r="BV89" s="316" t="str">
        <f ca="1">IF(OR(BW89="",BW89=0),"",MAX(BV$5:BV88)+1)</f>
        <v/>
      </c>
      <c r="BW89" s="316" t="str">
        <f ca="1">IFERROR(INDEX($AK$22:$AK$33, ROWS($BW$4:BW87)), IFERROR(INDEX($AO$22:$AO$33, ROWS($BW$4:BW87)-ROWS($AK$22:$AK$33)), IFERROR(INDEX($AS$22:$AS$33, ROWS($BW$4:BW87)-ROWS($AK$22:$AK$33)-ROWS($AO$22:$AO$33)),IFERROR(INDEX($AW$22:$AW$33, ROWS($BW$4:BW87)-ROWS($AK$22:$AK$33)-ROWS($AO$22:$AO$33)-ROWS($AS$22:$AS$33)),IFERROR(INDEX($BA$22:$BA$33, ROWS($BW$4:BW87)-ROWS($AK$22:$AK$33)-ROWS($AO$22:$AO$33)-ROWS($AS$22:$AS$33)-ROWS($AW$22:$AW$33)),IFERROR(INDEX($BE$22:$BE$33, ROWS($BW$4:BW87)-ROWS($AK$22:$AK$33)-ROWS($AO$22:$AO$33)-ROWS($AS$22:$AS$33)-ROWS($AW$22:$AW$33)-ROWS($BA$22:$BA$33)),IFERROR(INDEX($BI$22:$BI$33, ROWS($BW$4:BW87)-ROWS($AK$22:$AK$33)-ROWS($AO$22:$AO$33)-ROWS($AS$22:$AS$33)-ROWS($AW$22:$AW$33)-ROWS($BA$22:$BA$33)-ROWS($BE$22:$BE$33)), "")))))))</f>
        <v/>
      </c>
      <c r="BX89" s="316" t="str">
        <f t="shared" ca="1" si="190"/>
        <v/>
      </c>
      <c r="BY89" s="413" t="str">
        <f t="shared" ca="1" si="191"/>
        <v/>
      </c>
      <c r="BZ89" s="412" t="str">
        <f ca="1">IF(OR(CA89="",CA89=0),"",MAX(BZ$5:BZ88)+1)</f>
        <v/>
      </c>
      <c r="CA89" s="316" t="str">
        <f ca="1">IFERROR(INDEX($AJ$38:$AJ$49, ROWS($CA$4:CA87)), IFERROR(INDEX($AN$38:$AN$49, ROWS($CA$4:CA87)-ROWS($AJ$38:$AJ$49)), IFERROR(INDEX($AR$38:$AR$49, ROWS($CA$4:CA87)-ROWS($AJ$38:$AJ$49)-ROWS($AN$38:$AN$49)),IFERROR(INDEX($AV$38:$AV$49, ROWS($CA$4:CA87)-ROWS($AJ$38:$AJ$49)-ROWS($AN$38:$AN$49)-ROWS($AR$38:$AR$49)),IFERROR(INDEX($AZ$38:$AZ$49, ROWS($CA$4:CA87)-ROWS($AJ$38:$AJ$49)-ROWS($AN$38:$AN$49)-ROWS($AR$38:$AR$49)-ROWS($AV$38:$AV$49)),IFERROR(INDEX($BD$38:$BD$49, ROWS($CA$4:CA87)-ROWS($AJ$38:$AJ$49)-ROWS($AN$38:$AN$49)-ROWS($AR$38:$AR$49)-ROWS($AV$38:$AV$49)-ROWS($AZ$38:$AZ$49)),IFERROR(INDEX($BH$38:$BH$49, ROWS($CA$4:CA87)-ROWS($AJ$38:$AJ$49)-ROWS($AN$38:$AN$49)-ROWS($AR$38:$AR$49)-ROWS($AV$38:$AV$49)-ROWS($AZ$38:$AZ$49)-ROWS($BD$38:$BD$49)), "")))))))</f>
        <v/>
      </c>
      <c r="CB89" s="316" t="str">
        <f t="shared" ca="1" si="192"/>
        <v/>
      </c>
      <c r="CC89" s="316" t="str">
        <f ca="1">IF(OR(CD89="",CD89=0),"",MAX(CC$5:CC88)+1)</f>
        <v/>
      </c>
      <c r="CD89" s="316" t="str">
        <f ca="1">IFERROR(INDEX($AK$38:$AK$49, ROWS($CD$4:CD87)), IFERROR(INDEX($AO$38:$AO$49, ROWS($CD$4:CD87)-ROWS($AK$38:$AK$49)), IFERROR(INDEX($AS$38:$AS$49, ROWS($CD$4:CD87)-ROWS($AK$38:$AK$49)-ROWS($AO$38:$AO$49)),IFERROR(INDEX($AW$38:$AW$49, ROWS($CD$4:CD87)-ROWS($AK$38:$AK$49)-ROWS($AO$38:$AO$49)-ROWS($AS$38:$AS$49)),IFERROR(INDEX($BA$38:$BA$49, ROWS($CD$4:CD87)-ROWS($AK$38:$AK$49)-ROWS($AO$38:$AO$49)-ROWS($AS$38:$AS$49)-ROWS($AW$38:$AW$49)),IFERROR(INDEX($BE$38:$BE$49, ROWS($CD$4:CD87)-ROWS($AK$38:$AK$49)-ROWS($AO$38:$AO$49)-ROWS($AS$38:$AS$49)-ROWS($AW$38:$AW$49)-ROWS($BA$38:$BA$49)),IFERROR(INDEX($BI$38:$BI$49, ROWS($CD$4:CD87)-ROWS($AK$38:$AK$49)-ROWS($AO$38:$AO$49)-ROWS($AS$38:$AS$49)-ROWS($AW$38:$AW$49)-ROWS($BA$38:$BA$49)-ROWS($BE$38:$BE$49)), "")))))))</f>
        <v/>
      </c>
      <c r="CE89" s="316" t="str">
        <f t="shared" ca="1" si="193"/>
        <v/>
      </c>
      <c r="CF89" s="413" t="str">
        <f t="shared" ca="1" si="194"/>
        <v/>
      </c>
      <c r="CG89" s="412" t="str">
        <f ca="1">IF(OR(CH89="",CH89=0),"",MAX(CG$5:CG88)+1)</f>
        <v/>
      </c>
      <c r="CH89" s="316" t="str">
        <f ca="1">IFERROR(INDEX($AJ$54:$AJ$65, ROWS($CH$4:CH87)), IFERROR(INDEX($AN$54:$AN$65, ROWS($CH$4:CH87)-ROWS($AJ$54:$AJ$65)), IFERROR(INDEX($AR$54:$AR$65, ROWS($CH$4:CH87)-ROWS($AJ$54:$AJ$65)-ROWS($AN$54:$AN$65)),IFERROR(INDEX($AV$54:$AV$65, ROWS($CH$4:CH87)-ROWS($AJ$54:$AJ$65)-ROWS($AN$54:$AN$65)-ROWS($AR$54:$AR$65)),IFERROR(INDEX($AZ$54:$AZ$65, ROWS($CH$4:CH87)-ROWS($AJ$54:$AJ$65)-ROWS($AN$54:$AN$65)-ROWS($AR$54:$AR$65)-ROWS($AV$54:$AV$65)),IFERROR(INDEX($BD$54:$BD$65, ROWS($CH$4:CH87)-ROWS($AJ$54:$AJ$65)-ROWS($AN$54:$AN$65)-ROWS($AR$54:$AR$65)-ROWS($AV$54:$AV$65)-ROWS($AZ$54:$AZ$65)),IFERROR(INDEX($BH$54:$BH$65, ROWS($CH$4:CH87)-ROWS($AJ$54:$AJ$65)-ROWS($AN$54:$AN$65)-ROWS($AR$54:$AR$65)-ROWS($AV$54:$AV$65)-ROWS($AZ$54:$AZ$65)-ROWS($BD$54:$BD$65)), "")))))))</f>
        <v/>
      </c>
      <c r="CI89" s="316" t="str">
        <f t="shared" ca="1" si="195"/>
        <v/>
      </c>
      <c r="CJ89" s="316" t="str">
        <f ca="1">IF(OR(CK89="",CK89=0),"",MAX(CJ$5:CJ88)+1)</f>
        <v/>
      </c>
      <c r="CK89" s="316" t="str">
        <f ca="1">IFERROR(INDEX($AK$54:$AK$65, ROWS($CK$4:CK87)), IFERROR(INDEX($AO$54:$AO$65, ROWS($CK$4:CK87)-ROWS($AK$54:$AK$65)), IFERROR(INDEX($AS$54:$AS$65, ROWS($CK$4:CK87)-ROWS($AK$54:$AK$65)-ROWS($AO$54:$AO$65)),IFERROR(INDEX($AW$54:$AW$65, ROWS($CK$4:CK87)-ROWS($AK$54:$AK$65)-ROWS($AO$54:$AO$65)-ROWS($AS$54:$AS$65)),IFERROR(INDEX($BA$54:$BA$65, ROWS($CK$4:CK87)-ROWS($AK$54:$AK$65)-ROWS($AO$54:$AO$65)-ROWS($AS$54:$AS$65)-ROWS($AW$54:$AW$65)),IFERROR(INDEX($BE$54:$BE$65, ROWS($CK$4:CK87)-ROWS($AK$54:$AK$65)-ROWS($AO$54:$AO$65)-ROWS($AS$54:$AS$65)-ROWS($AW$54:$AW$65)-ROWS($BA$54:$BA$65)),IFERROR(INDEX($BI$54:$BI$65, ROWS($CK$4:CK87)-ROWS($AK$54:$AK$65)-ROWS($AO$54:$AO$65)-ROWS($AS$54:$AS$65)-ROWS($AW$54:$AW$65)-ROWS($BA$54:$BA$65)-ROWS($BE$54:$BE$65)), "")))))))</f>
        <v/>
      </c>
      <c r="CL89" s="316" t="str">
        <f t="shared" ca="1" si="196"/>
        <v/>
      </c>
      <c r="CM89" s="413" t="str">
        <f t="shared" ca="1" si="197"/>
        <v/>
      </c>
      <c r="CN89" s="412" t="str">
        <f>IF(OR(CO89="",CO89=0),"",MAX(CN$5:CN88)+1)</f>
        <v/>
      </c>
      <c r="CO89" s="316">
        <f>IFERROR(INDEX($AJ$70:$AJ$81, ROWS($CO$4:CO87)), IFERROR(INDEX($AN$70:$AN$81, ROWS($CO$4:CO87)-ROWS($AJ$70:$AJ$81)), IFERROR(INDEX($AR$70:$AR$81, ROWS($CO$4:CO87)-ROWS($AJ$70:$AJ$81)-ROWS($AN$70:$AN$81)),IFERROR(INDEX($AV$70:$AV$81, ROWS($CO$4:CO87)-ROWS($AJ$70:$AJ$81)-ROWS($AN$70:$AN$81)-ROWS($AR$70:$AR$81)),IFERROR(INDEX($AZ$70:$AZ$81, ROWS($CO$4:CO87)-ROWS($AJ$70:$AJ$81)-ROWS($AN$70:$AN$81)-ROWS($AR$70:$AR$81)-ROWS($AV$70:$AV$81)),IFERROR(INDEX($BD$70:$BD$81, ROWS($CO$4:CO87)-ROWS($AJ$70:$AJ$81)-ROWS($AN$70:$AN$81)-ROWS($AR$70:$AR$81)-ROWS($AV$70:$AV$81)-ROWS($AZ$70:$AZ$81)),IFERROR(INDEX($BH$70:$BH$81, ROWS($CO$4:CO87)-ROWS($AJ$70:$AJ$81)-ROWS($AN$70:$AN$81)-ROWS($AR$70:$AR$81)-ROWS($AV$70:$AV$81)-ROWS($AZ$70:$AZ$81)-ROWS($BD$70:$BD$81)), "")))))))</f>
        <v>0</v>
      </c>
      <c r="CP89" s="316" t="str">
        <f t="shared" ca="1" si="198"/>
        <v/>
      </c>
      <c r="CQ89" s="316" t="str">
        <f>IF(OR(CR89="",CR89=0),"",MAX(CQ$5:CQ88)+1)</f>
        <v/>
      </c>
      <c r="CR89" s="316">
        <f>IFERROR(INDEX($AK$70:$AK$81, ROWS($CR$4:CR87)), IFERROR(INDEX($AO$70:$AO$81, ROWS($CR$4:CR87)-ROWS($AK$70:$AK$81)), IFERROR(INDEX($AS$70:$AS$81, ROWS($CR$4:CR87)-ROWS($AK$70:$AK$81)-ROWS($AO$70:$AO$81)),IFERROR(INDEX($AW$70:$AW$81, ROWS($CR$4:CR87)-ROWS($AK$70:$AK$81)-ROWS($AO$70:$AO$81)-ROWS($AS$70:$AS$81)),IFERROR(INDEX($BA$70:$BA$81, ROWS($CR$4:CR87)-ROWS($AK$70:$AK$81)-ROWS($AO$70:$AO$81)-ROWS($AS$70:$AS$81)-ROWS($AW$70:$AW$81)),IFERROR(INDEX($BE$70:$BE$81, ROWS($CR$4:CR87)-ROWS($AK$70:$AK$81)-ROWS($AO$70:$AO$81)-ROWS($AS$70:$AS$81)-ROWS($AW$70:$AW$81)-ROWS($BA$70:$BA$81)),IFERROR(INDEX($BI$70:$BI$81, ROWS($CR$4:CR87)-ROWS($AK$70:$AK$81)-ROWS($AO$70:$AO$81)-ROWS($AS$70:$AS$81)-ROWS($AW$70:$AW$81)-ROWS($BA$70:$BA$81)-ROWS($BE$70:$BE$81)), "")))))))</f>
        <v>0</v>
      </c>
      <c r="CS89" s="316" t="str">
        <f t="shared" ca="1" si="199"/>
        <v/>
      </c>
      <c r="CT89" s="413" t="str">
        <f t="shared" ca="1" si="200"/>
        <v/>
      </c>
      <c r="CU89" s="412" t="str">
        <f>IF(OR(CV89="",CV89=0),"",MAX(CU$5:CU88)+1)</f>
        <v/>
      </c>
      <c r="CV89" s="316" t="str">
        <f>IFERROR(INDEX($AJ$86:$AJ$97, ROWS($CV$4:CV87)), IFERROR(INDEX($AN$86:$AN$97, ROWS($CV$4:CV87)-ROWS($AJ$86:$AJ$97)), ""))</f>
        <v/>
      </c>
      <c r="CW89" s="316" t="str">
        <f t="shared" si="201"/>
        <v/>
      </c>
      <c r="CX89" s="316" t="str">
        <f>IF(OR(CY89="",CY89=0),"",MAX(CX$5:CX88)+1)</f>
        <v/>
      </c>
      <c r="CY89" s="316" t="str">
        <f>IFERROR(INDEX($AK$86:$AK$97, ROWS($CY$4:CY87)), IFERROR(INDEX($AO$86:$AO$97, ROWS($CY$4:CY87)-ROWS($AK$86:$AK$97)), ""))</f>
        <v/>
      </c>
      <c r="CZ89" s="316" t="str">
        <f t="shared" si="202"/>
        <v/>
      </c>
      <c r="DA89" s="413" t="str">
        <f t="shared" si="203"/>
        <v/>
      </c>
      <c r="DC89" s="438" t="str">
        <f ca="1">IF(OR(DD89="",DD89=0),"",MAX(DC$85:DC88)+1)</f>
        <v/>
      </c>
      <c r="DD89" s="434" t="str">
        <f t="shared" ca="1" si="204"/>
        <v/>
      </c>
      <c r="DE89" s="413" t="str">
        <f t="shared" ca="1" si="205"/>
        <v/>
      </c>
      <c r="DF89" s="431" t="str">
        <f ca="1">IF(OR(DG89="",DG89=0),"",MAX(DF$85:DF88)+1)</f>
        <v/>
      </c>
      <c r="DG89" s="412" t="str">
        <f t="shared" ca="1" si="206"/>
        <v/>
      </c>
      <c r="DH89" s="413" t="str">
        <f t="shared" ca="1" si="207"/>
        <v/>
      </c>
      <c r="DI89" s="412" t="str">
        <f t="shared" ca="1" si="208"/>
        <v/>
      </c>
      <c r="DJ89" s="413" t="str">
        <f t="shared" ca="1" si="209"/>
        <v/>
      </c>
      <c r="DK89" s="412" t="str">
        <f t="shared" ca="1" si="210"/>
        <v/>
      </c>
      <c r="DL89" s="413" t="str">
        <f t="shared" ca="1" si="211"/>
        <v/>
      </c>
      <c r="DM89" s="293"/>
      <c r="DN89" s="425" t="str">
        <f ca="1">IF(DI95="","",CONCATENATE(DI95," - ",DJ95))</f>
        <v/>
      </c>
      <c r="DO89" s="295" t="str">
        <f ca="1">IF(DI96="","",CONCATENATE(DI96," - ",DJ96))</f>
        <v/>
      </c>
      <c r="DP89" s="295" t="str">
        <f ca="1">IF(DI97="","",CONCATENATE(DI97," - ",DJ97))</f>
        <v/>
      </c>
      <c r="DQ89" s="425" t="str">
        <f ca="1">IF(DK95="","",CONCATENATE(DK95," - ",DL95))</f>
        <v/>
      </c>
      <c r="DR89" s="295" t="str">
        <f ca="1">IF(DK96="","",CONCATENATE(DK96," - ",DL96))</f>
        <v/>
      </c>
      <c r="DS89" s="426" t="str">
        <f ca="1">IF(DK97="","",CONCATENATE(DK97," - ",DL97))</f>
        <v/>
      </c>
    </row>
    <row r="90" spans="28:123" ht="15.75" thickBot="1" x14ac:dyDescent="0.35">
      <c r="AB90" s="408">
        <f ca="1">IFERROR(MATCH($AB$59,OFFSET(Year!$BD$11:$BD$62,AB89,,1000),0)+AB89,"")</f>
        <v>121</v>
      </c>
      <c r="AC90" s="399" t="str">
        <f ca="1">IFERROR(INDEX(Year!$BG$11:$BG$62,AB90),"")</f>
        <v/>
      </c>
      <c r="AD90" s="349" t="str">
        <f ca="1">IFERROR(INDEX(Year!$BE$11:$BE$62,AB90),"")</f>
        <v/>
      </c>
      <c r="AE90" s="364" t="str">
        <f ca="1">IFERROR(INDEX(Year!$BF$11:$BF$62,AB90),"")</f>
        <v/>
      </c>
      <c r="AF90" s="403" t="str">
        <f ca="1">IFERROR(INDEX(Year!$BD$11:$BD$62,AB90),"")</f>
        <v/>
      </c>
      <c r="AI90" s="304"/>
      <c r="AJ90" s="305"/>
      <c r="AK90" s="306"/>
      <c r="AL90" s="307"/>
      <c r="AM90" s="304"/>
      <c r="AN90" s="305"/>
      <c r="AO90" s="306"/>
      <c r="AP90" s="307"/>
      <c r="BL90" s="420" t="str">
        <f>IF(OR(BM90="",BM90=0),"",MAX(BL$5:BL89)+1)</f>
        <v/>
      </c>
      <c r="BM90" s="421" t="str">
        <f>IFERROR(INDEX($AJ$6:$AJ$17, ROWS(BM$4:$BM88)), IFERROR(INDEX($AN$6:$AN$17, ROWS(BM$4:$BM88)-ROWS($AJ$6:$AJ$17)), IFERROR(INDEX($AR$6:$AR$17, ROWS(BM$4:$BM88)-ROWS($AJ$6:$AJ$17)-ROWS($AN$6:$AN$17)),IFERROR(INDEX($AV$6:$AV$17, ROWS(BM$4:$BM88)-ROWS($AJ$6:$AJ$17)-ROWS($AN$6:$AN$17)-ROWS($AR$6:$AR$17)),IFERROR(INDEX($AZ$6:$AZ$17, ROWS(BM$4:$BM88)-ROWS($AJ$6:$AJ$17)-ROWS($AN$6:$AN$17)-ROWS($AR$6:$AR$17)-ROWS($AV$6:$AV$17)),IFERROR(INDEX($BD$6:$BD$17, ROWS(BM$4:$BM88)-ROWS($AJ$6:$AJ$17)-ROWS($AN$6:$AN$17)-ROWS($AR$6:$AR$17)-ROWS($AV$6:$AV$17)-ROWS($AZ$6:$AZ$17)),IFERROR(INDEX($BH$6:$BH$17, ROWS(BM$4:$BM88)-ROWS($AJ$6:$AJ$17)-ROWS($AN$6:$AN$17)-ROWS($AR$6:$AR$17)-ROWS($AV$6:$AV$17)-ROWS($AZ$6:$AZ$17)-ROWS($BD$6:$BD$17)), "")))))))</f>
        <v/>
      </c>
      <c r="BN90" s="421" t="str">
        <f t="shared" ca="1" si="186"/>
        <v/>
      </c>
      <c r="BO90" s="421" t="str">
        <f>IF(OR(BP90="",BP90=0),"",MAX(BO$5:BO89)+1)</f>
        <v/>
      </c>
      <c r="BP90" s="421" t="str">
        <f>IFERROR(INDEX($AK$6:$AK$17, ROWS($BP$4:BP88)), IFERROR(INDEX($AO$6:$AO$17, ROWS($BP$4:BP88)-ROWS($AK$6:$AK$17)), IFERROR(INDEX($AS$6:$AS$17, ROWS($BP$4:BP88)-ROWS($AK$6:$AK$17)-ROWS($AO$6:$AO$17)),IFERROR(INDEX($AW$6:$AW$17, ROWS($BP$4:BP88)-ROWS($AK$6:$AK$17)-ROWS($AO$6:$AO$17)-ROWS($AS$6:$AS$17)),IFERROR(INDEX($BA$6:$BA$17, ROWS($BP$4:BP88)-ROWS($AK$6:$AK$17)-ROWS($AO$6:$AO$17)-ROWS($AS$6:$AS$17)-ROWS($AW$6:$AW$17)),IFERROR(INDEX($BE$6:$BE$17, ROWS($BP$4:BP88)-ROWS($AK$6:$AK$17)-ROWS($AO$6:$AO$17)-ROWS($AS$6:$AS$17)-ROWS($AW$6:$AW$17)-ROWS($BA$6:$BA$17)),IFERROR(INDEX($BI$6:$BI$17, ROWS($BP$4:BP88)-ROWS($AK$6:$AK$17)-ROWS($AO$6:$AO$17)-ROWS($AS$6:$AS$17)-ROWS($AW$6:$AW$17)-ROWS($BA$6:$BA$17)-ROWS($BE$6:$BE$17)), "")))))))</f>
        <v/>
      </c>
      <c r="BQ90" s="421" t="str">
        <f t="shared" ca="1" si="187"/>
        <v/>
      </c>
      <c r="BR90" s="422" t="str">
        <f t="shared" ca="1" si="188"/>
        <v/>
      </c>
      <c r="BS90" s="420" t="str">
        <f>IF(OR(BT90="",BT90=0),"",MAX(BS$5:BS89)+1)</f>
        <v/>
      </c>
      <c r="BT90" s="421" t="str">
        <f>IFERROR(INDEX($AJ$22:$AJ$33, ROWS($BT$4:BT88)), IFERROR(INDEX($AN$22:$AN$33, ROWS($BT$4:BT88)-ROWS($AJ$22:$AJ$33)), IFERROR(INDEX($AR$22:$AR$33, ROWS($BT$4:BT88)-ROWS($AJ$22:$AJ$33)-ROWS($AN$22:$AN$33)),IFERROR(INDEX($AV$22:$AV$33, ROWS($BT$4:BT88)-ROWS($AJ$22:$AJ$33)-ROWS($AN$22:$AN$33)-ROWS($AR$22:$AR$33)),IFERROR(INDEX($AZ$22:$AZ$33, ROWS($BT$4:BT88)-ROWS($AJ$22:$AJ$33)-ROWS($AN$22:$AN$33)-ROWS($AR$22:$AR$33)-ROWS($AV$22:$AV$33)),IFERROR(INDEX($BD$22:$BD$33, ROWS($BT$4:BT88)-ROWS($AJ$22:$AJ$33)-ROWS($AN$22:$AN$33)-ROWS($AR$22:$AR$33)-ROWS($AV$22:$AV$33)-ROWS($AZ$22:$AZ$33)),IFERROR(INDEX($BH$22:$BH$33, ROWS($BT$4:BT88)-ROWS($AJ$22:$AJ$33)-ROWS($AN$22:$AN$33)-ROWS($AR$22:$AR$33)-ROWS($AV$22:$AV$33)-ROWS($AZ$22:$AZ$33)-ROWS($BD$22:$BD$33)), "")))))))</f>
        <v/>
      </c>
      <c r="BU90" s="421" t="str">
        <f t="shared" ca="1" si="189"/>
        <v/>
      </c>
      <c r="BV90" s="421" t="str">
        <f>IF(OR(BW90="",BW90=0),"",MAX(BV$5:BV89)+1)</f>
        <v/>
      </c>
      <c r="BW90" s="421" t="str">
        <f>IFERROR(INDEX($AK$22:$AK$33, ROWS($BW$4:BW88)), IFERROR(INDEX($AO$22:$AO$33, ROWS($BW$4:BW88)-ROWS($AK$22:$AK$33)), IFERROR(INDEX($AS$22:$AS$33, ROWS($BW$4:BW88)-ROWS($AK$22:$AK$33)-ROWS($AO$22:$AO$33)),IFERROR(INDEX($AW$22:$AW$33, ROWS($BW$4:BW88)-ROWS($AK$22:$AK$33)-ROWS($AO$22:$AO$33)-ROWS($AS$22:$AS$33)),IFERROR(INDEX($BA$22:$BA$33, ROWS($BW$4:BW88)-ROWS($AK$22:$AK$33)-ROWS($AO$22:$AO$33)-ROWS($AS$22:$AS$33)-ROWS($AW$22:$AW$33)),IFERROR(INDEX($BE$22:$BE$33, ROWS($BW$4:BW88)-ROWS($AK$22:$AK$33)-ROWS($AO$22:$AO$33)-ROWS($AS$22:$AS$33)-ROWS($AW$22:$AW$33)-ROWS($BA$22:$BA$33)),IFERROR(INDEX($BI$22:$BI$33, ROWS($BW$4:BW88)-ROWS($AK$22:$AK$33)-ROWS($AO$22:$AO$33)-ROWS($AS$22:$AS$33)-ROWS($AW$22:$AW$33)-ROWS($BA$22:$BA$33)-ROWS($BE$22:$BE$33)), "")))))))</f>
        <v/>
      </c>
      <c r="BX90" s="421" t="str">
        <f t="shared" ca="1" si="190"/>
        <v/>
      </c>
      <c r="BY90" s="422" t="str">
        <f t="shared" ca="1" si="191"/>
        <v/>
      </c>
      <c r="BZ90" s="420" t="str">
        <f>IF(OR(CA90="",CA90=0),"",MAX(BZ$5:BZ89)+1)</f>
        <v/>
      </c>
      <c r="CA90" s="421" t="str">
        <f>IFERROR(INDEX($AJ$38:$AJ$49, ROWS($CA$4:CA88)), IFERROR(INDEX($AN$38:$AN$49, ROWS($CA$4:CA88)-ROWS($AJ$38:$AJ$49)), IFERROR(INDEX($AR$38:$AR$49, ROWS($CA$4:CA88)-ROWS($AJ$38:$AJ$49)-ROWS($AN$38:$AN$49)),IFERROR(INDEX($AV$38:$AV$49, ROWS($CA$4:CA88)-ROWS($AJ$38:$AJ$49)-ROWS($AN$38:$AN$49)-ROWS($AR$38:$AR$49)),IFERROR(INDEX($AZ$38:$AZ$49, ROWS($CA$4:CA88)-ROWS($AJ$38:$AJ$49)-ROWS($AN$38:$AN$49)-ROWS($AR$38:$AR$49)-ROWS($AV$38:$AV$49)),IFERROR(INDEX($BD$38:$BD$49, ROWS($CA$4:CA88)-ROWS($AJ$38:$AJ$49)-ROWS($AN$38:$AN$49)-ROWS($AR$38:$AR$49)-ROWS($AV$38:$AV$49)-ROWS($AZ$38:$AZ$49)),IFERROR(INDEX($BH$38:$BH$49, ROWS($CA$4:CA88)-ROWS($AJ$38:$AJ$49)-ROWS($AN$38:$AN$49)-ROWS($AR$38:$AR$49)-ROWS($AV$38:$AV$49)-ROWS($AZ$38:$AZ$49)-ROWS($BD$38:$BD$49)), "")))))))</f>
        <v/>
      </c>
      <c r="CB90" s="421" t="str">
        <f t="shared" ca="1" si="192"/>
        <v/>
      </c>
      <c r="CC90" s="421" t="str">
        <f>IF(OR(CD90="",CD90=0),"",MAX(CC$5:CC89)+1)</f>
        <v/>
      </c>
      <c r="CD90" s="421" t="str">
        <f>IFERROR(INDEX($AK$38:$AK$49, ROWS($CD$4:CD88)), IFERROR(INDEX($AO$38:$AO$49, ROWS($CD$4:CD88)-ROWS($AK$38:$AK$49)), IFERROR(INDEX($AS$38:$AS$49, ROWS($CD$4:CD88)-ROWS($AK$38:$AK$49)-ROWS($AO$38:$AO$49)),IFERROR(INDEX($AW$38:$AW$49, ROWS($CD$4:CD88)-ROWS($AK$38:$AK$49)-ROWS($AO$38:$AO$49)-ROWS($AS$38:$AS$49)),IFERROR(INDEX($BA$38:$BA$49, ROWS($CD$4:CD88)-ROWS($AK$38:$AK$49)-ROWS($AO$38:$AO$49)-ROWS($AS$38:$AS$49)-ROWS($AW$38:$AW$49)),IFERROR(INDEX($BE$38:$BE$49, ROWS($CD$4:CD88)-ROWS($AK$38:$AK$49)-ROWS($AO$38:$AO$49)-ROWS($AS$38:$AS$49)-ROWS($AW$38:$AW$49)-ROWS($BA$38:$BA$49)),IFERROR(INDEX($BI$38:$BI$49, ROWS($CD$4:CD88)-ROWS($AK$38:$AK$49)-ROWS($AO$38:$AO$49)-ROWS($AS$38:$AS$49)-ROWS($AW$38:$AW$49)-ROWS($BA$38:$BA$49)-ROWS($BE$38:$BE$49)), "")))))))</f>
        <v/>
      </c>
      <c r="CE90" s="421" t="str">
        <f t="shared" ca="1" si="193"/>
        <v/>
      </c>
      <c r="CF90" s="422" t="str">
        <f t="shared" ca="1" si="194"/>
        <v/>
      </c>
      <c r="CG90" s="420" t="str">
        <f>IF(OR(CH90="",CH90=0),"",MAX(CG$5:CG89)+1)</f>
        <v/>
      </c>
      <c r="CH90" s="421" t="str">
        <f>IFERROR(INDEX($AJ$54:$AJ$65, ROWS($CH$4:CH88)), IFERROR(INDEX($AN$54:$AN$65, ROWS($CH$4:CH88)-ROWS($AJ$54:$AJ$65)), IFERROR(INDEX($AR$54:$AR$65, ROWS($CH$4:CH88)-ROWS($AJ$54:$AJ$65)-ROWS($AN$54:$AN$65)),IFERROR(INDEX($AV$54:$AV$65, ROWS($CH$4:CH88)-ROWS($AJ$54:$AJ$65)-ROWS($AN$54:$AN$65)-ROWS($AR$54:$AR$65)),IFERROR(INDEX($AZ$54:$AZ$65, ROWS($CH$4:CH88)-ROWS($AJ$54:$AJ$65)-ROWS($AN$54:$AN$65)-ROWS($AR$54:$AR$65)-ROWS($AV$54:$AV$65)),IFERROR(INDEX($BD$54:$BD$65, ROWS($CH$4:CH88)-ROWS($AJ$54:$AJ$65)-ROWS($AN$54:$AN$65)-ROWS($AR$54:$AR$65)-ROWS($AV$54:$AV$65)-ROWS($AZ$54:$AZ$65)),IFERROR(INDEX($BH$54:$BH$65, ROWS($CH$4:CH88)-ROWS($AJ$54:$AJ$65)-ROWS($AN$54:$AN$65)-ROWS($AR$54:$AR$65)-ROWS($AV$54:$AV$65)-ROWS($AZ$54:$AZ$65)-ROWS($BD$54:$BD$65)), "")))))))</f>
        <v/>
      </c>
      <c r="CI90" s="421" t="str">
        <f t="shared" ca="1" si="195"/>
        <v/>
      </c>
      <c r="CJ90" s="421" t="str">
        <f>IF(OR(CK90="",CK90=0),"",MAX(CJ$5:CJ89)+1)</f>
        <v/>
      </c>
      <c r="CK90" s="421" t="str">
        <f>IFERROR(INDEX($AK$54:$AK$65, ROWS($CK$4:CK88)), IFERROR(INDEX($AO$54:$AO$65, ROWS($CK$4:CK88)-ROWS($AK$54:$AK$65)), IFERROR(INDEX($AS$54:$AS$65, ROWS($CK$4:CK88)-ROWS($AK$54:$AK$65)-ROWS($AO$54:$AO$65)),IFERROR(INDEX($AW$54:$AW$65, ROWS($CK$4:CK88)-ROWS($AK$54:$AK$65)-ROWS($AO$54:$AO$65)-ROWS($AS$54:$AS$65)),IFERROR(INDEX($BA$54:$BA$65, ROWS($CK$4:CK88)-ROWS($AK$54:$AK$65)-ROWS($AO$54:$AO$65)-ROWS($AS$54:$AS$65)-ROWS($AW$54:$AW$65)),IFERROR(INDEX($BE$54:$BE$65, ROWS($CK$4:CK88)-ROWS($AK$54:$AK$65)-ROWS($AO$54:$AO$65)-ROWS($AS$54:$AS$65)-ROWS($AW$54:$AW$65)-ROWS($BA$54:$BA$65)),IFERROR(INDEX($BI$54:$BI$65, ROWS($CK$4:CK88)-ROWS($AK$54:$AK$65)-ROWS($AO$54:$AO$65)-ROWS($AS$54:$AS$65)-ROWS($AW$54:$AW$65)-ROWS($BA$54:$BA$65)-ROWS($BE$54:$BE$65)), "")))))))</f>
        <v/>
      </c>
      <c r="CL90" s="421" t="str">
        <f t="shared" ca="1" si="196"/>
        <v/>
      </c>
      <c r="CM90" s="422" t="str">
        <f t="shared" ca="1" si="197"/>
        <v/>
      </c>
      <c r="CN90" s="420" t="str">
        <f>IF(OR(CO90="",CO90=0),"",MAX(CN$5:CN89)+1)</f>
        <v/>
      </c>
      <c r="CO90" s="421" t="str">
        <f>IFERROR(INDEX($AJ$70:$AJ$81, ROWS($CO$4:CO88)), IFERROR(INDEX($AN$70:$AN$81, ROWS($CO$4:CO88)-ROWS($AJ$70:$AJ$81)), IFERROR(INDEX($AR$70:$AR$81, ROWS($CO$4:CO88)-ROWS($AJ$70:$AJ$81)-ROWS($AN$70:$AN$81)),IFERROR(INDEX($AV$70:$AV$81, ROWS($CO$4:CO88)-ROWS($AJ$70:$AJ$81)-ROWS($AN$70:$AN$81)-ROWS($AR$70:$AR$81)),IFERROR(INDEX($AZ$70:$AZ$81, ROWS($CO$4:CO88)-ROWS($AJ$70:$AJ$81)-ROWS($AN$70:$AN$81)-ROWS($AR$70:$AR$81)-ROWS($AV$70:$AV$81)),IFERROR(INDEX($BD$70:$BD$81, ROWS($CO$4:CO88)-ROWS($AJ$70:$AJ$81)-ROWS($AN$70:$AN$81)-ROWS($AR$70:$AR$81)-ROWS($AV$70:$AV$81)-ROWS($AZ$70:$AZ$81)),IFERROR(INDEX($BH$70:$BH$81, ROWS($CO$4:CO88)-ROWS($AJ$70:$AJ$81)-ROWS($AN$70:$AN$81)-ROWS($AR$70:$AR$81)-ROWS($AV$70:$AV$81)-ROWS($AZ$70:$AZ$81)-ROWS($BD$70:$BD$81)), "")))))))</f>
        <v/>
      </c>
      <c r="CP90" s="421" t="str">
        <f t="shared" ca="1" si="198"/>
        <v/>
      </c>
      <c r="CQ90" s="421" t="str">
        <f>IF(OR(CR90="",CR90=0),"",MAX(CQ$5:CQ89)+1)</f>
        <v/>
      </c>
      <c r="CR90" s="421" t="str">
        <f>IFERROR(INDEX($AK$70:$AK$81, ROWS($CR$4:CR88)), IFERROR(INDEX($AO$70:$AO$81, ROWS($CR$4:CR88)-ROWS($AK$70:$AK$81)), IFERROR(INDEX($AS$70:$AS$81, ROWS($CR$4:CR88)-ROWS($AK$70:$AK$81)-ROWS($AO$70:$AO$81)),IFERROR(INDEX($AW$70:$AW$81, ROWS($CR$4:CR88)-ROWS($AK$70:$AK$81)-ROWS($AO$70:$AO$81)-ROWS($AS$70:$AS$81)),IFERROR(INDEX($BA$70:$BA$81, ROWS($CR$4:CR88)-ROWS($AK$70:$AK$81)-ROWS($AO$70:$AO$81)-ROWS($AS$70:$AS$81)-ROWS($AW$70:$AW$81)),IFERROR(INDEX($BE$70:$BE$81, ROWS($CR$4:CR88)-ROWS($AK$70:$AK$81)-ROWS($AO$70:$AO$81)-ROWS($AS$70:$AS$81)-ROWS($AW$70:$AW$81)-ROWS($BA$70:$BA$81)),IFERROR(INDEX($BI$70:$BI$81, ROWS($CR$4:CR88)-ROWS($AK$70:$AK$81)-ROWS($AO$70:$AO$81)-ROWS($AS$70:$AS$81)-ROWS($AW$70:$AW$81)-ROWS($BA$70:$BA$81)-ROWS($BE$70:$BE$81)), "")))))))</f>
        <v/>
      </c>
      <c r="CS90" s="421" t="str">
        <f t="shared" ca="1" si="199"/>
        <v/>
      </c>
      <c r="CT90" s="422" t="str">
        <f t="shared" ca="1" si="200"/>
        <v/>
      </c>
      <c r="CU90" s="420" t="str">
        <f>IF(OR(CV90="",CV90=0),"",MAX(CU$5:CU89)+1)</f>
        <v/>
      </c>
      <c r="CV90" s="421" t="str">
        <f>IFERROR(INDEX($AJ$86:$AJ$97, ROWS($CV$4:CV88)), IFERROR(INDEX($AN$86:$AN$97, ROWS($CV$4:CV88)-ROWS($AJ$86:$AJ$97)), ""))</f>
        <v/>
      </c>
      <c r="CW90" s="421" t="str">
        <f t="shared" si="201"/>
        <v/>
      </c>
      <c r="CX90" s="421" t="str">
        <f>IF(OR(CY90="",CY90=0),"",MAX(CX$5:CX89)+1)</f>
        <v/>
      </c>
      <c r="CY90" s="421" t="str">
        <f>IFERROR(INDEX($AK$86:$AK$97, ROWS($CY$4:CY88)), IFERROR(INDEX($AO$86:$AO$97, ROWS($CY$4:CY88)-ROWS($AK$86:$AK$97)), ""))</f>
        <v/>
      </c>
      <c r="CZ90" s="421" t="str">
        <f t="shared" si="202"/>
        <v/>
      </c>
      <c r="DA90" s="422" t="str">
        <f t="shared" si="203"/>
        <v/>
      </c>
      <c r="DC90" s="438" t="str">
        <f ca="1">IF(OR(DD90="",DD90=0),"",MAX(DC$85:DC89)+1)</f>
        <v/>
      </c>
      <c r="DD90" s="434" t="str">
        <f t="shared" ca="1" si="204"/>
        <v/>
      </c>
      <c r="DE90" s="413" t="str">
        <f t="shared" ca="1" si="205"/>
        <v/>
      </c>
      <c r="DF90" s="431" t="str">
        <f ca="1">IF(OR(DG90="",DG90=0),"",MAX(DF$85:DF89)+1)</f>
        <v/>
      </c>
      <c r="DG90" s="412" t="str">
        <f t="shared" ca="1" si="206"/>
        <v/>
      </c>
      <c r="DH90" s="413" t="str">
        <f t="shared" ca="1" si="207"/>
        <v/>
      </c>
      <c r="DI90" s="412" t="str">
        <f t="shared" ca="1" si="208"/>
        <v/>
      </c>
      <c r="DJ90" s="413" t="str">
        <f t="shared" ca="1" si="209"/>
        <v/>
      </c>
      <c r="DK90" s="412" t="str">
        <f t="shared" ca="1" si="210"/>
        <v/>
      </c>
      <c r="DL90" s="413" t="str">
        <f t="shared" ca="1" si="211"/>
        <v/>
      </c>
      <c r="DM90" s="292"/>
      <c r="DN90" s="425" t="str">
        <f ca="1">IF(DI98="","",CONCATENATE(DI98," - ",DJ98))</f>
        <v/>
      </c>
      <c r="DO90" s="295" t="str">
        <f ca="1">IF(DI99="","",CONCATENATE(DI99," - ",DJ99))</f>
        <v/>
      </c>
      <c r="DP90" s="295" t="str">
        <f ca="1">IF(DI100="","",CONCATENATE(DI100," - ",DJ100))</f>
        <v/>
      </c>
      <c r="DQ90" s="425" t="str">
        <f ca="1">IF(DK98="","",CONCATENATE(DK98," - ",DL98))</f>
        <v/>
      </c>
      <c r="DR90" s="295" t="str">
        <f ca="1">IF(DK99="","",CONCATENATE(DK99," - ",DL99))</f>
        <v/>
      </c>
      <c r="DS90" s="426" t="str">
        <f ca="1">IF(DK100="","",CONCATENATE(DK100," - ",DL100))</f>
        <v/>
      </c>
    </row>
    <row r="91" spans="28:123" ht="16.5" thickBot="1" x14ac:dyDescent="0.35">
      <c r="AI91" s="304"/>
      <c r="AJ91" s="305"/>
      <c r="AK91" s="306"/>
      <c r="AL91" s="307"/>
      <c r="AM91" s="304"/>
      <c r="AN91" s="305"/>
      <c r="AO91" s="306"/>
      <c r="AP91" s="307"/>
      <c r="BL91" s="315"/>
      <c r="BM91" s="315"/>
      <c r="BN91" s="315"/>
      <c r="BO91" s="315"/>
      <c r="BP91" s="315"/>
      <c r="BQ91" s="315"/>
      <c r="BR91" s="315"/>
      <c r="BY91" s="315"/>
      <c r="CF91" s="315"/>
      <c r="CM91" s="315"/>
      <c r="CT91" s="315"/>
      <c r="DA91" s="315"/>
      <c r="DC91" s="438" t="str">
        <f ca="1">IF(OR(DD91="",DD91=0),"",MAX(DC$85:DC90)+1)</f>
        <v/>
      </c>
      <c r="DD91" s="434" t="str">
        <f t="shared" ca="1" si="204"/>
        <v/>
      </c>
      <c r="DE91" s="413" t="str">
        <f t="shared" ca="1" si="205"/>
        <v/>
      </c>
      <c r="DF91" s="431" t="str">
        <f ca="1">IF(OR(DG91="",DG91=0),"",MAX(DF$85:DF90)+1)</f>
        <v/>
      </c>
      <c r="DG91" s="412" t="str">
        <f t="shared" ca="1" si="206"/>
        <v/>
      </c>
      <c r="DH91" s="413" t="str">
        <f t="shared" ca="1" si="207"/>
        <v/>
      </c>
      <c r="DI91" s="412" t="str">
        <f t="shared" ca="1" si="208"/>
        <v/>
      </c>
      <c r="DJ91" s="413" t="str">
        <f t="shared" ca="1" si="209"/>
        <v/>
      </c>
      <c r="DK91" s="412" t="str">
        <f t="shared" ca="1" si="210"/>
        <v/>
      </c>
      <c r="DL91" s="413" t="str">
        <f t="shared" ca="1" si="211"/>
        <v/>
      </c>
      <c r="DM91" s="292"/>
      <c r="DN91" s="427" t="str">
        <f ca="1">IF(DI101="","",CONCATENATE(DI101," - ",DJ101))</f>
        <v/>
      </c>
      <c r="DO91" s="428" t="str">
        <f ca="1">IF(DI102="","",CONCATENATE(DI102," - ",DJ102))</f>
        <v/>
      </c>
      <c r="DP91" s="428" t="str">
        <f ca="1">IF(DI103="","",CONCATENATE(DI103," - ",DJ103))</f>
        <v/>
      </c>
      <c r="DQ91" s="427" t="str">
        <f ca="1">IF(DK101="","",CONCATENATE(DK101," - ",DL101))</f>
        <v/>
      </c>
      <c r="DR91" s="428" t="str">
        <f ca="1">IF(DK102="","",CONCATENATE(DK102," - ",DL102))</f>
        <v/>
      </c>
      <c r="DS91" s="429" t="str">
        <f ca="1">IF(DK103="","",CONCATENATE(DK103," - ",DL103))</f>
        <v/>
      </c>
    </row>
    <row r="92" spans="28:123" ht="16.5" thickBot="1" x14ac:dyDescent="0.35">
      <c r="AB92" s="1093" t="s">
        <v>18</v>
      </c>
      <c r="AC92" s="1094"/>
      <c r="AD92" s="1094"/>
      <c r="AE92" s="1094"/>
      <c r="AF92" s="1095"/>
      <c r="AI92" s="304"/>
      <c r="AJ92" s="305"/>
      <c r="AK92" s="306"/>
      <c r="AL92" s="307"/>
      <c r="AM92" s="304"/>
      <c r="AN92" s="305"/>
      <c r="AO92" s="306"/>
      <c r="AP92" s="307"/>
      <c r="BL92" s="315"/>
      <c r="BM92" s="315"/>
      <c r="BN92" s="315"/>
      <c r="BO92" s="315"/>
      <c r="BP92" s="315"/>
      <c r="BQ92" s="315"/>
      <c r="BR92" s="315"/>
      <c r="BY92" s="315"/>
      <c r="CF92" s="315"/>
      <c r="CM92" s="315"/>
      <c r="CT92" s="315"/>
      <c r="DA92" s="315"/>
      <c r="DC92" s="438" t="str">
        <f ca="1">IF(OR(DD92="",DD92=0),"",MAX(DC$85:DC91)+1)</f>
        <v/>
      </c>
      <c r="DD92" s="434" t="str">
        <f t="shared" ca="1" si="204"/>
        <v/>
      </c>
      <c r="DE92" s="413" t="str">
        <f t="shared" ca="1" si="205"/>
        <v/>
      </c>
      <c r="DF92" s="431" t="str">
        <f ca="1">IF(OR(DG92="",DG92=0),"",MAX(DF$85:DF91)+1)</f>
        <v/>
      </c>
      <c r="DG92" s="412" t="str">
        <f t="shared" ca="1" si="206"/>
        <v/>
      </c>
      <c r="DH92" s="413" t="str">
        <f t="shared" ca="1" si="207"/>
        <v/>
      </c>
      <c r="DI92" s="412" t="str">
        <f t="shared" ca="1" si="208"/>
        <v/>
      </c>
      <c r="DJ92" s="413" t="str">
        <f t="shared" ca="1" si="209"/>
        <v/>
      </c>
      <c r="DK92" s="412" t="str">
        <f t="shared" ca="1" si="210"/>
        <v/>
      </c>
      <c r="DL92" s="413" t="str">
        <f t="shared" ca="1" si="211"/>
        <v/>
      </c>
      <c r="DM92" s="292"/>
      <c r="DN92" s="1192" t="s">
        <v>505</v>
      </c>
      <c r="DO92" s="1193"/>
      <c r="DP92" s="443">
        <f ca="1">IF(DJ86="","",SUM(DJ86:DJ103))</f>
        <v>205</v>
      </c>
      <c r="DQ92" s="1192" t="s">
        <v>506</v>
      </c>
      <c r="DR92" s="1193"/>
      <c r="DS92" s="444">
        <f ca="1">IF(DL86="","",SUM(DL86:DL103))</f>
        <v>400</v>
      </c>
    </row>
    <row r="93" spans="28:123" ht="15.75" x14ac:dyDescent="0.3">
      <c r="AB93" s="389"/>
      <c r="AC93" s="400" t="s">
        <v>495</v>
      </c>
      <c r="AD93" s="400" t="s">
        <v>192</v>
      </c>
      <c r="AE93" s="400" t="s">
        <v>193</v>
      </c>
      <c r="AF93" s="401" t="s">
        <v>11</v>
      </c>
      <c r="AI93" s="304"/>
      <c r="AJ93" s="305"/>
      <c r="AK93" s="306"/>
      <c r="AL93" s="307"/>
      <c r="AM93" s="304"/>
      <c r="AN93" s="305"/>
      <c r="AO93" s="306"/>
      <c r="AP93" s="307"/>
      <c r="BL93" s="315"/>
      <c r="BM93" s="315"/>
      <c r="BN93" s="315"/>
      <c r="BO93" s="315"/>
      <c r="BP93" s="315"/>
      <c r="BQ93" s="315"/>
      <c r="BR93" s="315"/>
      <c r="BY93" s="315"/>
      <c r="CF93" s="315"/>
      <c r="CM93" s="315"/>
      <c r="CT93" s="315"/>
      <c r="DA93" s="315"/>
      <c r="DC93" s="438" t="str">
        <f ca="1">IF(OR(DD93="",DD93=0),"",MAX(DC$85:DC92)+1)</f>
        <v/>
      </c>
      <c r="DD93" s="434" t="str">
        <f t="shared" ca="1" si="204"/>
        <v/>
      </c>
      <c r="DE93" s="413" t="str">
        <f t="shared" ca="1" si="205"/>
        <v/>
      </c>
      <c r="DF93" s="431" t="str">
        <f ca="1">IF(OR(DG93="",DG93=0),"",MAX(DF$85:DF92)+1)</f>
        <v/>
      </c>
      <c r="DG93" s="412" t="str">
        <f t="shared" ca="1" si="206"/>
        <v/>
      </c>
      <c r="DH93" s="413" t="str">
        <f t="shared" ca="1" si="207"/>
        <v/>
      </c>
      <c r="DI93" s="412" t="str">
        <f t="shared" ca="1" si="208"/>
        <v/>
      </c>
      <c r="DJ93" s="413" t="str">
        <f t="shared" ca="1" si="209"/>
        <v/>
      </c>
      <c r="DK93" s="412" t="str">
        <f t="shared" ca="1" si="210"/>
        <v/>
      </c>
      <c r="DL93" s="413" t="str">
        <f t="shared" ca="1" si="211"/>
        <v/>
      </c>
      <c r="DM93" s="292"/>
      <c r="DN93" s="292"/>
      <c r="DO93" s="292"/>
      <c r="DP93" s="292"/>
      <c r="DQ93" s="292"/>
      <c r="DR93" s="292"/>
      <c r="DS93" s="292"/>
    </row>
    <row r="94" spans="28:123" ht="15.75" x14ac:dyDescent="0.3">
      <c r="AB94" s="395">
        <f ca="1">IFERROR(MATCH($AB$92,OFFSET(Year!$BD$11:$BD$62,AB93,,1000),0)+AB93,"")</f>
        <v>12</v>
      </c>
      <c r="AC94" s="340">
        <f ca="1">IFERROR(INDEX(Year!$BG$11:$BG$62,AB94),"")</f>
        <v>6</v>
      </c>
      <c r="AD94" s="348" t="str">
        <f ca="1">IFERROR(INDEX(Year!$BE$11:$BE$62,AB94),"")</f>
        <v>Lawn Service</v>
      </c>
      <c r="AE94" s="363">
        <f ca="1">IFERROR(INDEX(Year!$BF$11:$BF$62,AB94),"")</f>
        <v>50</v>
      </c>
      <c r="AF94" s="402" t="str">
        <f ca="1">IFERROR(INDEX(Year!$BD$11:$BD$62,AB94),"")</f>
        <v>Fixed Bills</v>
      </c>
      <c r="AI94" s="304"/>
      <c r="AJ94" s="305"/>
      <c r="AK94" s="306"/>
      <c r="AL94" s="307"/>
      <c r="AM94" s="304"/>
      <c r="AN94" s="305"/>
      <c r="AO94" s="306"/>
      <c r="AP94" s="307"/>
      <c r="BL94" s="315"/>
      <c r="BM94" s="315"/>
      <c r="BN94" s="315"/>
      <c r="BO94" s="315"/>
      <c r="BP94" s="315"/>
      <c r="BQ94" s="315"/>
      <c r="BR94" s="315"/>
      <c r="BY94" s="315"/>
      <c r="CF94" s="315"/>
      <c r="CM94" s="315"/>
      <c r="CT94" s="315"/>
      <c r="DA94" s="315"/>
      <c r="DC94" s="438" t="str">
        <f ca="1">IF(OR(DD94="",DD94=0),"",MAX(DC$85:DC93)+1)</f>
        <v/>
      </c>
      <c r="DD94" s="434" t="str">
        <f t="shared" ca="1" si="204"/>
        <v/>
      </c>
      <c r="DE94" s="413" t="str">
        <f t="shared" ca="1" si="205"/>
        <v/>
      </c>
      <c r="DF94" s="431" t="str">
        <f ca="1">IF(OR(DG94="",DG94=0),"",MAX(DF$85:DF93)+1)</f>
        <v/>
      </c>
      <c r="DG94" s="412" t="str">
        <f t="shared" ca="1" si="206"/>
        <v/>
      </c>
      <c r="DH94" s="413" t="str">
        <f t="shared" ca="1" si="207"/>
        <v/>
      </c>
      <c r="DI94" s="412" t="str">
        <f t="shared" ca="1" si="208"/>
        <v/>
      </c>
      <c r="DJ94" s="413" t="str">
        <f t="shared" ca="1" si="209"/>
        <v/>
      </c>
      <c r="DK94" s="412" t="str">
        <f t="shared" ca="1" si="210"/>
        <v/>
      </c>
      <c r="DL94" s="413" t="str">
        <f t="shared" ca="1" si="211"/>
        <v/>
      </c>
      <c r="DM94" s="292"/>
      <c r="DN94" s="292"/>
      <c r="DO94" s="292"/>
      <c r="DP94" s="292"/>
      <c r="DQ94" s="292"/>
      <c r="DR94" s="292"/>
      <c r="DS94" s="292"/>
    </row>
    <row r="95" spans="28:123" ht="15.75" x14ac:dyDescent="0.3">
      <c r="AB95" s="395">
        <f ca="1">IFERROR(MATCH($AB$92,OFFSET(Year!$BD$11:$BD$62,AB94,,1000),0)+AB94,"")</f>
        <v>13</v>
      </c>
      <c r="AC95" s="340">
        <f ca="1">IFERROR(INDEX(Year!$BG$11:$BG$62,AB95),"")</f>
        <v>20</v>
      </c>
      <c r="AD95" s="348" t="str">
        <f ca="1">IFERROR(INDEX(Year!$BE$11:$BE$62,AB95),"")</f>
        <v>Lawn Service</v>
      </c>
      <c r="AE95" s="363">
        <f ca="1">IFERROR(INDEX(Year!$BF$11:$BF$62,AB95),"")</f>
        <v>50</v>
      </c>
      <c r="AF95" s="402" t="str">
        <f ca="1">IFERROR(INDEX(Year!$BD$11:$BD$62,AB95),"")</f>
        <v>Fixed Bills</v>
      </c>
      <c r="AI95" s="302"/>
      <c r="AJ95" s="293"/>
      <c r="AK95" s="293"/>
      <c r="AL95" s="303"/>
      <c r="AM95" s="302"/>
      <c r="AN95" s="293"/>
      <c r="AO95" s="293"/>
      <c r="AP95" s="303"/>
      <c r="BL95" s="315"/>
      <c r="BM95" s="315"/>
      <c r="BN95" s="315"/>
      <c r="BO95" s="315"/>
      <c r="BP95" s="315"/>
      <c r="BQ95" s="315"/>
      <c r="BR95" s="315"/>
      <c r="BY95" s="315"/>
      <c r="CF95" s="315"/>
      <c r="CM95" s="315"/>
      <c r="CT95" s="315"/>
      <c r="DA95" s="315"/>
      <c r="DC95" s="438" t="str">
        <f ca="1">IF(OR(DD95="",DD95=0),"",MAX(DC$85:DC94)+1)</f>
        <v/>
      </c>
      <c r="DD95" s="434" t="str">
        <f t="shared" ca="1" si="204"/>
        <v/>
      </c>
      <c r="DE95" s="413" t="str">
        <f t="shared" ca="1" si="205"/>
        <v/>
      </c>
      <c r="DF95" s="431" t="str">
        <f ca="1">IF(OR(DG95="",DG95=0),"",MAX(DF$85:DF94)+1)</f>
        <v/>
      </c>
      <c r="DG95" s="412" t="str">
        <f t="shared" ca="1" si="206"/>
        <v/>
      </c>
      <c r="DH95" s="413" t="str">
        <f t="shared" ca="1" si="207"/>
        <v/>
      </c>
      <c r="DI95" s="412" t="str">
        <f t="shared" ca="1" si="208"/>
        <v/>
      </c>
      <c r="DJ95" s="413" t="str">
        <f t="shared" ca="1" si="209"/>
        <v/>
      </c>
      <c r="DK95" s="412" t="str">
        <f t="shared" ca="1" si="210"/>
        <v/>
      </c>
      <c r="DL95" s="413" t="str">
        <f t="shared" ca="1" si="211"/>
        <v/>
      </c>
      <c r="DN95" s="292"/>
      <c r="DO95" s="292"/>
      <c r="DP95" s="292"/>
      <c r="DQ95" s="292"/>
      <c r="DR95" s="292"/>
      <c r="DS95" s="292"/>
    </row>
    <row r="96" spans="28:123" ht="15.75" x14ac:dyDescent="0.3">
      <c r="AB96" s="395">
        <f ca="1">IFERROR(MATCH($AB$92,OFFSET(Year!$BD$11:$BD$62,AB95,,1000),0)+AB95,"")</f>
        <v>67</v>
      </c>
      <c r="AC96" s="340" t="str">
        <f ca="1">IFERROR(INDEX(Year!$BG$11:$BG$62,AB96),"")</f>
        <v/>
      </c>
      <c r="AD96" s="348" t="str">
        <f ca="1">IFERROR(INDEX(Year!$BE$11:$BE$62,AB96),"")</f>
        <v/>
      </c>
      <c r="AE96" s="363" t="str">
        <f ca="1">IFERROR(INDEX(Year!$BF$11:$BF$62,AB96),"")</f>
        <v/>
      </c>
      <c r="AF96" s="402" t="str">
        <f ca="1">IFERROR(INDEX(Year!$BD$11:$BD$62,AB96),"")</f>
        <v/>
      </c>
      <c r="AI96" s="308"/>
      <c r="AJ96" s="293"/>
      <c r="AK96" s="293"/>
      <c r="AL96" s="303"/>
      <c r="AM96" s="308"/>
      <c r="AN96" s="293"/>
      <c r="AO96" s="293"/>
      <c r="AP96" s="303"/>
      <c r="BL96" s="315"/>
      <c r="BM96" s="315"/>
      <c r="BN96" s="315"/>
      <c r="BO96" s="315"/>
      <c r="BP96" s="315"/>
      <c r="BQ96" s="315"/>
      <c r="BR96" s="315"/>
      <c r="BY96" s="315"/>
      <c r="CF96" s="315"/>
      <c r="CM96" s="315"/>
      <c r="CT96" s="315"/>
      <c r="DA96" s="315"/>
      <c r="DC96" s="438" t="str">
        <f ca="1">IF(OR(DD96="",DD96=0),"",MAX(DC$85:DC95)+1)</f>
        <v/>
      </c>
      <c r="DD96" s="434" t="str">
        <f t="shared" ca="1" si="204"/>
        <v/>
      </c>
      <c r="DE96" s="413" t="str">
        <f t="shared" ca="1" si="205"/>
        <v/>
      </c>
      <c r="DF96" s="431" t="str">
        <f ca="1">IF(OR(DG96="",DG96=0),"",MAX(DF$85:DF95)+1)</f>
        <v/>
      </c>
      <c r="DG96" s="412" t="str">
        <f t="shared" ca="1" si="206"/>
        <v/>
      </c>
      <c r="DH96" s="413" t="str">
        <f t="shared" ca="1" si="207"/>
        <v/>
      </c>
      <c r="DI96" s="412" t="str">
        <f t="shared" ca="1" si="208"/>
        <v/>
      </c>
      <c r="DJ96" s="413" t="str">
        <f t="shared" ca="1" si="209"/>
        <v/>
      </c>
      <c r="DK96" s="412" t="str">
        <f t="shared" ca="1" si="210"/>
        <v/>
      </c>
      <c r="DL96" s="413" t="str">
        <f t="shared" ca="1" si="211"/>
        <v/>
      </c>
      <c r="DM96" s="278"/>
    </row>
    <row r="97" spans="28:123" ht="16.5" thickBot="1" x14ac:dyDescent="0.35">
      <c r="AB97" s="395">
        <f ca="1">IFERROR(MATCH($AB$92,OFFSET(Year!$BD$11:$BD$62,AB96,,1000),0)+AB96,"")</f>
        <v>68</v>
      </c>
      <c r="AC97" s="340" t="str">
        <f ca="1">IFERROR(INDEX(Year!$BG$11:$BG$62,AB97),"")</f>
        <v/>
      </c>
      <c r="AD97" s="348" t="str">
        <f ca="1">IFERROR(INDEX(Year!$BE$11:$BE$62,AB97),"")</f>
        <v/>
      </c>
      <c r="AE97" s="363" t="str">
        <f ca="1">IFERROR(INDEX(Year!$BF$11:$BF$62,AB97),"")</f>
        <v/>
      </c>
      <c r="AF97" s="402" t="str">
        <f ca="1">IFERROR(INDEX(Year!$BD$11:$BD$62,AB97),"")</f>
        <v/>
      </c>
      <c r="AI97" s="309"/>
      <c r="AJ97" s="310"/>
      <c r="AK97" s="310"/>
      <c r="AL97" s="311"/>
      <c r="AM97" s="309"/>
      <c r="AN97" s="310"/>
      <c r="AO97" s="310"/>
      <c r="AP97" s="311"/>
      <c r="BL97" s="315"/>
      <c r="BM97" s="315"/>
      <c r="BN97" s="315"/>
      <c r="BO97" s="315"/>
      <c r="BP97" s="315"/>
      <c r="BQ97" s="315"/>
      <c r="BR97" s="315"/>
      <c r="BY97" s="315"/>
      <c r="CF97" s="315"/>
      <c r="CM97" s="315"/>
      <c r="CT97" s="315"/>
      <c r="DA97" s="315"/>
      <c r="DC97" s="438" t="str">
        <f ca="1">IF(OR(DD97="",DD97=0),"",MAX(DC$85:DC96)+1)</f>
        <v/>
      </c>
      <c r="DD97" s="435" t="str">
        <f t="shared" ca="1" si="204"/>
        <v/>
      </c>
      <c r="DE97" s="413" t="str">
        <f t="shared" ca="1" si="205"/>
        <v/>
      </c>
      <c r="DF97" s="432" t="str">
        <f ca="1">IF(OR(DG97="",DG97=0),"",MAX(DF$85:DF96)+1)</f>
        <v/>
      </c>
      <c r="DG97" s="414" t="str">
        <f t="shared" ca="1" si="206"/>
        <v/>
      </c>
      <c r="DH97" s="415" t="str">
        <f t="shared" ca="1" si="207"/>
        <v/>
      </c>
      <c r="DI97" s="414" t="str">
        <f t="shared" ca="1" si="208"/>
        <v/>
      </c>
      <c r="DJ97" s="413" t="str">
        <f t="shared" ca="1" si="209"/>
        <v/>
      </c>
      <c r="DK97" s="414" t="str">
        <f t="shared" ca="1" si="210"/>
        <v/>
      </c>
      <c r="DL97" s="415" t="str">
        <f t="shared" ca="1" si="211"/>
        <v/>
      </c>
      <c r="DM97" s="278"/>
      <c r="DN97" s="278"/>
      <c r="DO97" s="278"/>
      <c r="DP97" s="278"/>
      <c r="DQ97" s="278"/>
      <c r="DR97" s="278"/>
      <c r="DS97" s="278"/>
    </row>
    <row r="98" spans="28:123" ht="15.75" x14ac:dyDescent="0.3">
      <c r="AB98" s="395">
        <f ca="1">IFERROR(MATCH($AB$92,OFFSET(Year!$BD$11:$BD$62,AB97,,1000),0)+AB97,"")</f>
        <v>122</v>
      </c>
      <c r="AC98" s="340" t="str">
        <f ca="1">IFERROR(INDEX(Year!$BG$11:$BG$62,AB98),"")</f>
        <v/>
      </c>
      <c r="AD98" s="348" t="str">
        <f ca="1">IFERROR(INDEX(Year!$BE$11:$BE$62,AB98),"")</f>
        <v/>
      </c>
      <c r="AE98" s="363" t="str">
        <f ca="1">IFERROR(INDEX(Year!$BF$11:$BF$62,AB98),"")</f>
        <v/>
      </c>
      <c r="AF98" s="402" t="str">
        <f ca="1">IFERROR(INDEX(Year!$BD$11:$BD$62,AB98),"")</f>
        <v/>
      </c>
      <c r="BL98" s="315"/>
      <c r="BM98" s="315"/>
      <c r="BN98" s="315"/>
      <c r="BO98" s="315"/>
      <c r="BP98" s="315"/>
      <c r="BQ98" s="315"/>
      <c r="BR98" s="315"/>
      <c r="BY98" s="315"/>
      <c r="CF98" s="315"/>
      <c r="CM98" s="315"/>
      <c r="CT98" s="315"/>
      <c r="DA98" s="315"/>
      <c r="DC98" s="438" t="str">
        <f ca="1">IF(OR(DD98="",DD98=0),"",MAX(DC$85:DC97)+1)</f>
        <v/>
      </c>
      <c r="DD98" s="434" t="str">
        <f t="shared" ca="1" si="204"/>
        <v/>
      </c>
      <c r="DE98" s="413" t="str">
        <f t="shared" ca="1" si="205"/>
        <v/>
      </c>
      <c r="DF98" s="431" t="str">
        <f ca="1">IF(OR(DG98="",DG98=0),"",MAX(DF$85:DF97)+1)</f>
        <v/>
      </c>
      <c r="DG98" s="412" t="str">
        <f t="shared" ca="1" si="206"/>
        <v/>
      </c>
      <c r="DH98" s="413" t="str">
        <f t="shared" ca="1" si="207"/>
        <v/>
      </c>
      <c r="DI98" s="412" t="str">
        <f t="shared" ca="1" si="208"/>
        <v/>
      </c>
      <c r="DJ98" s="413" t="str">
        <f t="shared" ca="1" si="209"/>
        <v/>
      </c>
      <c r="DK98" s="412" t="str">
        <f t="shared" ca="1" si="210"/>
        <v/>
      </c>
      <c r="DL98" s="413" t="str">
        <f t="shared" ca="1" si="211"/>
        <v/>
      </c>
      <c r="DM98" s="278"/>
      <c r="DN98" s="278"/>
      <c r="DO98" s="278"/>
      <c r="DP98" s="278"/>
      <c r="DQ98" s="278"/>
      <c r="DR98" s="278"/>
      <c r="DS98" s="278"/>
    </row>
    <row r="99" spans="28:123" x14ac:dyDescent="0.3">
      <c r="AB99" s="395">
        <f ca="1">IFERROR(MATCH($AB$92,OFFSET(Year!$BD$11:$BD$62,AB98,,1000),0)+AB98,"")</f>
        <v>123</v>
      </c>
      <c r="AC99" s="340" t="str">
        <f ca="1">IFERROR(INDEX(Year!$BG$11:$BG$62,AB99),"")</f>
        <v/>
      </c>
      <c r="AD99" s="348" t="str">
        <f ca="1">IFERROR(INDEX(Year!$BE$11:$BE$62,AB99),"")</f>
        <v/>
      </c>
      <c r="AE99" s="363" t="str">
        <f ca="1">IFERROR(INDEX(Year!$BF$11:$BF$62,AB99),"")</f>
        <v/>
      </c>
      <c r="AF99" s="402" t="str">
        <f ca="1">IFERROR(INDEX(Year!$BD$11:$BD$62,AB99),"")</f>
        <v/>
      </c>
      <c r="DC99" s="438" t="str">
        <f ca="1">IF(OR(DD99="",DD99=0),"",MAX(DC$85:DC98)+1)</f>
        <v/>
      </c>
      <c r="DD99" s="434" t="str">
        <f t="shared" ca="1" si="204"/>
        <v/>
      </c>
      <c r="DE99" s="413" t="str">
        <f t="shared" ca="1" si="205"/>
        <v/>
      </c>
      <c r="DF99" s="431" t="str">
        <f ca="1">IF(OR(DG99="",DG99=0),"",MAX(DF$85:DF98)+1)</f>
        <v/>
      </c>
      <c r="DG99" s="412" t="str">
        <f t="shared" ca="1" si="206"/>
        <v/>
      </c>
      <c r="DH99" s="413" t="str">
        <f t="shared" ca="1" si="207"/>
        <v/>
      </c>
      <c r="DI99" s="412" t="str">
        <f t="shared" ca="1" si="208"/>
        <v/>
      </c>
      <c r="DJ99" s="413" t="str">
        <f t="shared" ca="1" si="209"/>
        <v/>
      </c>
      <c r="DK99" s="412" t="str">
        <f t="shared" ca="1" si="210"/>
        <v/>
      </c>
      <c r="DL99" s="413" t="str">
        <f t="shared" ca="1" si="211"/>
        <v/>
      </c>
      <c r="DM99" s="278"/>
      <c r="DN99" s="278"/>
      <c r="DO99" s="278"/>
      <c r="DP99" s="278"/>
      <c r="DQ99" s="278"/>
      <c r="DR99" s="278"/>
      <c r="DS99" s="278"/>
    </row>
    <row r="100" spans="28:123" x14ac:dyDescent="0.3">
      <c r="AB100" s="395">
        <f ca="1">IFERROR(MATCH($AB$92,OFFSET(Year!$BD$11:$BD$62,AB99,,1000),0)+AB99,"")</f>
        <v>124</v>
      </c>
      <c r="AC100" s="340" t="str">
        <f ca="1">IFERROR(INDEX(Year!$BG$11:$BG$62,AB100),"")</f>
        <v/>
      </c>
      <c r="AD100" s="348" t="str">
        <f ca="1">IFERROR(INDEX(Year!$BE$11:$BE$62,AB100),"")</f>
        <v/>
      </c>
      <c r="AE100" s="363" t="str">
        <f ca="1">IFERROR(INDEX(Year!$BF$11:$BF$62,AB100),"")</f>
        <v/>
      </c>
      <c r="AF100" s="402" t="str">
        <f ca="1">IFERROR(INDEX(Year!$BD$11:$BD$62,AB100),"")</f>
        <v/>
      </c>
      <c r="DC100" s="438" t="str">
        <f ca="1">IF(OR(DD100="",DD100=0),"",MAX(DC$85:DC99)+1)</f>
        <v/>
      </c>
      <c r="DD100" s="434" t="str">
        <f t="shared" ca="1" si="204"/>
        <v/>
      </c>
      <c r="DE100" s="413" t="str">
        <f t="shared" ca="1" si="205"/>
        <v/>
      </c>
      <c r="DF100" s="431" t="str">
        <f ca="1">IF(OR(DG100="",DG100=0),"",MAX(DF$85:DF99)+1)</f>
        <v/>
      </c>
      <c r="DG100" s="412" t="str">
        <f t="shared" ca="1" si="206"/>
        <v/>
      </c>
      <c r="DH100" s="413" t="str">
        <f t="shared" ca="1" si="207"/>
        <v/>
      </c>
      <c r="DI100" s="412" t="str">
        <f t="shared" ca="1" si="208"/>
        <v/>
      </c>
      <c r="DJ100" s="413" t="str">
        <f t="shared" ca="1" si="209"/>
        <v/>
      </c>
      <c r="DK100" s="412" t="str">
        <f t="shared" ca="1" si="210"/>
        <v/>
      </c>
      <c r="DL100" s="413" t="str">
        <f t="shared" ca="1" si="211"/>
        <v/>
      </c>
      <c r="DM100" s="278"/>
      <c r="DN100" s="278"/>
      <c r="DO100" s="278"/>
      <c r="DP100" s="278"/>
      <c r="DQ100" s="278"/>
      <c r="DR100" s="278"/>
      <c r="DS100" s="278"/>
    </row>
    <row r="101" spans="28:123" x14ac:dyDescent="0.3">
      <c r="AB101" s="395" t="str">
        <f ca="1">IFERROR(MATCH($AB$92,OFFSET(Year!$BD$11:$BD$62,AB100,,1000),0)+AB100,"")</f>
        <v/>
      </c>
      <c r="AC101" s="340" t="str">
        <f ca="1">IFERROR(INDEX(Year!$BG$11:$BG$62,AB101),"")</f>
        <v/>
      </c>
      <c r="AD101" s="348" t="str">
        <f ca="1">IFERROR(INDEX(Year!$BE$11:$BE$62,AB101),"")</f>
        <v/>
      </c>
      <c r="AE101" s="363" t="str">
        <f ca="1">IFERROR(INDEX(Year!$BF$11:$BF$62,AB101),"")</f>
        <v/>
      </c>
      <c r="AF101" s="402" t="str">
        <f ca="1">IFERROR(INDEX(Year!$BD$11:$BD$62,AB101),"")</f>
        <v/>
      </c>
      <c r="DC101" s="438" t="str">
        <f ca="1">IF(OR(DD101="",DD101=0),"",MAX(DC$85:DC100)+1)</f>
        <v/>
      </c>
      <c r="DD101" s="434" t="str">
        <f t="shared" ca="1" si="204"/>
        <v/>
      </c>
      <c r="DE101" s="413" t="str">
        <f t="shared" ca="1" si="205"/>
        <v/>
      </c>
      <c r="DF101" s="431" t="str">
        <f ca="1">IF(OR(DG101="",DG101=0),"",MAX(DF$85:DF100)+1)</f>
        <v/>
      </c>
      <c r="DG101" s="412" t="str">
        <f t="shared" ca="1" si="206"/>
        <v/>
      </c>
      <c r="DH101" s="413" t="str">
        <f t="shared" ca="1" si="207"/>
        <v/>
      </c>
      <c r="DI101" s="412" t="str">
        <f t="shared" ca="1" si="208"/>
        <v/>
      </c>
      <c r="DJ101" s="413" t="str">
        <f t="shared" ca="1" si="209"/>
        <v/>
      </c>
      <c r="DK101" s="412" t="str">
        <f t="shared" ca="1" si="210"/>
        <v/>
      </c>
      <c r="DL101" s="413" t="str">
        <f t="shared" ca="1" si="211"/>
        <v/>
      </c>
      <c r="DN101" s="278"/>
      <c r="DO101" s="278"/>
      <c r="DP101" s="278"/>
      <c r="DQ101" s="278"/>
      <c r="DR101" s="278"/>
      <c r="DS101" s="278"/>
    </row>
    <row r="102" spans="28:123" x14ac:dyDescent="0.3">
      <c r="AB102" s="395" t="str">
        <f ca="1">IFERROR(MATCH($AB$92,OFFSET(Year!$BD$11:$BD$62,AB101,,1000),0)+AB101,"")</f>
        <v/>
      </c>
      <c r="AC102" s="340" t="str">
        <f ca="1">IFERROR(INDEX(Year!$BG$11:$BG$62,AB102),"")</f>
        <v/>
      </c>
      <c r="AD102" s="348" t="str">
        <f ca="1">IFERROR(INDEX(Year!$BE$11:$BE$62,AB102),"")</f>
        <v/>
      </c>
      <c r="AE102" s="363" t="str">
        <f ca="1">IFERROR(INDEX(Year!$BF$11:$BF$62,AB102),"")</f>
        <v/>
      </c>
      <c r="AF102" s="402" t="str">
        <f ca="1">IFERROR(INDEX(Year!$BD$11:$BD$62,AB102),"")</f>
        <v/>
      </c>
      <c r="DC102" s="438" t="str">
        <f ca="1">IF(OR(DD102="",DD102=0),"",MAX(DC$85:DC101)+1)</f>
        <v/>
      </c>
      <c r="DD102" s="434" t="str">
        <f t="shared" ca="1" si="204"/>
        <v/>
      </c>
      <c r="DE102" s="413" t="str">
        <f t="shared" ca="1" si="205"/>
        <v/>
      </c>
      <c r="DF102" s="431" t="str">
        <f ca="1">IF(OR(DG102="",DG102=0),"",MAX(DF$85:DF101)+1)</f>
        <v/>
      </c>
      <c r="DG102" s="412" t="str">
        <f t="shared" ca="1" si="206"/>
        <v/>
      </c>
      <c r="DH102" s="413" t="str">
        <f t="shared" ca="1" si="207"/>
        <v/>
      </c>
      <c r="DI102" s="412" t="str">
        <f t="shared" ca="1" si="208"/>
        <v/>
      </c>
      <c r="DJ102" s="413" t="str">
        <f t="shared" ca="1" si="209"/>
        <v/>
      </c>
      <c r="DK102" s="412" t="str">
        <f t="shared" ca="1" si="210"/>
        <v/>
      </c>
      <c r="DL102" s="413" t="str">
        <f t="shared" ca="1" si="211"/>
        <v/>
      </c>
    </row>
    <row r="103" spans="28:123" ht="15.75" thickBot="1" x14ac:dyDescent="0.35">
      <c r="AB103" s="395" t="str">
        <f ca="1">IFERROR(MATCH($AB$92,OFFSET(Year!$BD$11:$BD$62,AB102,,1000),0)+AB102,"")</f>
        <v/>
      </c>
      <c r="AC103" s="340" t="str">
        <f ca="1">IFERROR(INDEX(Year!$BG$11:$BG$62,AB103),"")</f>
        <v/>
      </c>
      <c r="AD103" s="348" t="str">
        <f ca="1">IFERROR(INDEX(Year!$BE$11:$BE$62,AB103),"")</f>
        <v/>
      </c>
      <c r="AE103" s="363" t="str">
        <f ca="1">IFERROR(INDEX(Year!$BF$11:$BF$62,AB103),"")</f>
        <v/>
      </c>
      <c r="AF103" s="402" t="str">
        <f ca="1">IFERROR(INDEX(Year!$BD$11:$BD$62,AB103),"")</f>
        <v/>
      </c>
      <c r="DC103" s="439" t="str">
        <f ca="1">IF(OR(DD103="",DD103=0),"",MAX(DC$85:DC102)+1)</f>
        <v/>
      </c>
      <c r="DD103" s="436" t="str">
        <f t="shared" ca="1" si="204"/>
        <v/>
      </c>
      <c r="DE103" s="422" t="str">
        <f t="shared" ca="1" si="205"/>
        <v/>
      </c>
      <c r="DF103" s="433" t="str">
        <f ca="1">IF(OR(DG103="",DG103=0),"",MAX(DF$85:DF102)+1)</f>
        <v/>
      </c>
      <c r="DG103" s="420" t="str">
        <f t="shared" ca="1" si="206"/>
        <v/>
      </c>
      <c r="DH103" s="422" t="str">
        <f t="shared" ca="1" si="207"/>
        <v/>
      </c>
      <c r="DI103" s="420" t="str">
        <f t="shared" ca="1" si="208"/>
        <v/>
      </c>
      <c r="DJ103" s="422" t="str">
        <f t="shared" ca="1" si="209"/>
        <v/>
      </c>
      <c r="DK103" s="420" t="str">
        <f t="shared" ca="1" si="210"/>
        <v/>
      </c>
      <c r="DL103" s="422" t="str">
        <f t="shared" ca="1" si="211"/>
        <v/>
      </c>
    </row>
    <row r="104" spans="28:123" ht="15.75" thickBot="1" x14ac:dyDescent="0.35">
      <c r="AB104" s="395" t="str">
        <f ca="1">IFERROR(MATCH($AB$92,OFFSET(Year!$BD$11:$BD$62,AB103,,1000),0)+AB103,"")</f>
        <v/>
      </c>
      <c r="AC104" s="340" t="str">
        <f ca="1">IFERROR(INDEX(Year!$BG$11:$BG$62,AB104),"")</f>
        <v/>
      </c>
      <c r="AD104" s="348" t="str">
        <f ca="1">IFERROR(INDEX(Year!$BE$11:$BE$62,AB104),"")</f>
        <v/>
      </c>
      <c r="AE104" s="363" t="str">
        <f ca="1">IFERROR(INDEX(Year!$BF$11:$BF$62,AB104),"")</f>
        <v/>
      </c>
      <c r="AF104" s="402" t="str">
        <f ca="1">IFERROR(INDEX(Year!$BD$11:$BD$62,AB104),"")</f>
        <v/>
      </c>
      <c r="DC104" s="1167" t="s">
        <v>493</v>
      </c>
      <c r="DD104" s="1168"/>
      <c r="DE104" s="1168"/>
      <c r="DF104" s="1168"/>
      <c r="DG104" s="1168"/>
      <c r="DH104" s="1168"/>
      <c r="DI104" s="1168"/>
      <c r="DJ104" s="1168"/>
      <c r="DK104" s="1168"/>
      <c r="DL104" s="1169"/>
      <c r="DM104" s="292"/>
      <c r="DN104" s="1199" t="s">
        <v>493</v>
      </c>
      <c r="DO104" s="1200"/>
      <c r="DP104" s="1200"/>
      <c r="DQ104" s="1200"/>
      <c r="DR104" s="1200"/>
      <c r="DS104" s="1201"/>
    </row>
    <row r="105" spans="28:123" ht="15.75" thickBot="1" x14ac:dyDescent="0.35">
      <c r="AB105" s="395" t="str">
        <f ca="1">IFERROR(MATCH($AB$92,OFFSET(Year!$BD$11:$BD$62,AB104,,1000),0)+AB104,"")</f>
        <v/>
      </c>
      <c r="AC105" s="340" t="str">
        <f ca="1">IFERROR(INDEX(Year!$BG$11:$BG$62,AB105),"")</f>
        <v/>
      </c>
      <c r="AD105" s="348" t="str">
        <f ca="1">IFERROR(INDEX(Year!$BE$11:$BE$62,AB105),"")</f>
        <v/>
      </c>
      <c r="AE105" s="363" t="str">
        <f ca="1">IFERROR(INDEX(Year!$BF$11:$BF$62,AB105),"")</f>
        <v/>
      </c>
      <c r="AF105" s="402" t="str">
        <f ca="1">IFERROR(INDEX(Year!$BD$11:$BD$62,AB105),"")</f>
        <v/>
      </c>
      <c r="DC105" s="437"/>
      <c r="DD105" s="1151" t="s">
        <v>504</v>
      </c>
      <c r="DE105" s="1152"/>
      <c r="DF105" s="430"/>
      <c r="DG105" s="1162" t="s">
        <v>23</v>
      </c>
      <c r="DH105" s="1152"/>
      <c r="DI105" s="1162" t="s">
        <v>504</v>
      </c>
      <c r="DJ105" s="1152"/>
      <c r="DK105" s="1162" t="s">
        <v>23</v>
      </c>
      <c r="DL105" s="1152"/>
      <c r="DM105" s="292"/>
      <c r="DN105" s="1163" t="s">
        <v>481</v>
      </c>
      <c r="DO105" s="1164"/>
      <c r="DP105" s="1164"/>
      <c r="DQ105" s="1165" t="s">
        <v>491</v>
      </c>
      <c r="DR105" s="1164"/>
      <c r="DS105" s="1166"/>
    </row>
    <row r="106" spans="28:123" x14ac:dyDescent="0.3">
      <c r="AB106" s="395" t="str">
        <f ca="1">IFERROR(MATCH($AB$92,OFFSET(Year!$BD$11:$BD$62,AB105,,1000),0)+AB105,"")</f>
        <v/>
      </c>
      <c r="AC106" s="340" t="str">
        <f ca="1">IFERROR(INDEX(Year!$BG$11:$BG$62,AB106),"")</f>
        <v/>
      </c>
      <c r="AD106" s="348" t="str">
        <f ca="1">IFERROR(INDEX(Year!$BE$11:$BE$62,AB106),"")</f>
        <v/>
      </c>
      <c r="AE106" s="363" t="str">
        <f ca="1">IFERROR(INDEX(Year!$BF$11:$BF$62,AB106),"")</f>
        <v/>
      </c>
      <c r="AF106" s="402" t="str">
        <f ca="1">IFERROR(INDEX(Year!$BD$11:$BD$62,AB106),"")</f>
        <v/>
      </c>
      <c r="DC106" s="438" t="str">
        <f>IF(OR(DD106="",DD106=0),"",MAX(DC$105:DC105)+1)</f>
        <v/>
      </c>
      <c r="DD106" s="434" t="str">
        <f>IF(CW6="","",IF(NOT(DA6="Income"),CW6,""))</f>
        <v/>
      </c>
      <c r="DE106" s="413" t="str">
        <f>IF(CZ6="","",IF(NOT(DA6="Income"),CZ6,""))</f>
        <v/>
      </c>
      <c r="DF106" s="438" t="str">
        <f>IF(OR(DG106="",DG106=0),"",MAX(DF$105:DF105)+1)</f>
        <v/>
      </c>
      <c r="DG106" s="412" t="str">
        <f>IF(CW6="","",IF(DA6="Income",CW6,""))</f>
        <v/>
      </c>
      <c r="DH106" s="413" t="str">
        <f>IF(CW6="","",IF(DA6="Income",CZ6,""))</f>
        <v/>
      </c>
      <c r="DI106" s="412" t="str">
        <f>IFERROR(INDEX($DD$106:$DD$123,MATCH(ROW()-ROW($DI$105),$DC$106:$DC$123,0)),"")</f>
        <v/>
      </c>
      <c r="DJ106" s="413" t="str">
        <f>IFERROR(INDEX($DE$106:$DE$123,MATCH(ROW()-ROW($DI$105),$DC$106:$DC$123,0)),"")</f>
        <v/>
      </c>
      <c r="DK106" s="412" t="str">
        <f>IFERROR(INDEX($DG$106:$DG$123,MATCH(ROW()-ROW($DK$105),$DF$106:$DF$123,0)),"")</f>
        <v/>
      </c>
      <c r="DL106" s="413" t="str">
        <f>IFERROR(INDEX($DH$106:$DH$123,MATCH(ROW()-ROW($DK$105),$DF$106:$DF$123,0)),"")</f>
        <v/>
      </c>
      <c r="DM106" s="292"/>
      <c r="DN106" s="425" t="str">
        <f>IF(DI106="","",CONCATENATE(DI106," - ",DJ106))</f>
        <v/>
      </c>
      <c r="DO106" s="295" t="str">
        <f>IF(DI107="","",CONCATENATE(DI107," - ",DJ107))</f>
        <v/>
      </c>
      <c r="DP106" s="295" t="str">
        <f>IF(DI108="","",CONCATENATE(DI108," - ",DJ108))</f>
        <v/>
      </c>
      <c r="DQ106" s="440" t="str">
        <f>IF(DK106="","",CONCATENATE(DK106," - ",DL106))</f>
        <v/>
      </c>
      <c r="DR106" s="441" t="str">
        <f>IF(DK107="","",CONCATENATE(DK107," - ",DL107))</f>
        <v/>
      </c>
      <c r="DS106" s="442" t="str">
        <f>IF(DK108="","",CONCATENATE(DK108," - ",DL108))</f>
        <v/>
      </c>
    </row>
    <row r="107" spans="28:123" x14ac:dyDescent="0.3">
      <c r="AB107" s="395" t="str">
        <f ca="1">IFERROR(MATCH($AB$92,OFFSET(Year!$BD$11:$BD$62,AB106,,1000),0)+AB106,"")</f>
        <v/>
      </c>
      <c r="AC107" s="340" t="str">
        <f ca="1">IFERROR(INDEX(Year!$BG$11:$BG$62,AB107),"")</f>
        <v/>
      </c>
      <c r="AD107" s="348" t="str">
        <f ca="1">IFERROR(INDEX(Year!$BE$11:$BE$62,AB107),"")</f>
        <v/>
      </c>
      <c r="AE107" s="363" t="str">
        <f ca="1">IFERROR(INDEX(Year!$BF$11:$BF$62,AB107),"")</f>
        <v/>
      </c>
      <c r="AF107" s="402" t="str">
        <f ca="1">IFERROR(INDEX(Year!$BD$11:$BD$62,AB107),"")</f>
        <v/>
      </c>
      <c r="DC107" s="438" t="str">
        <f>IF(OR(DD107="",DD107=0),"",MAX(DC$105:DC106)+1)</f>
        <v/>
      </c>
      <c r="DD107" s="434" t="str">
        <f t="shared" ref="DD107:DD123" si="212">IF(CW7="","",IF(NOT(DA7="Income"),CW7,""))</f>
        <v/>
      </c>
      <c r="DE107" s="413" t="str">
        <f t="shared" ref="DE107:DE123" si="213">IF(CZ7="","",IF(NOT(DA7="Income"),CZ7,""))</f>
        <v/>
      </c>
      <c r="DF107" s="431" t="str">
        <f>IF(OR(DG107="",DG107=0),"",MAX(DF$105:DF106)+1)</f>
        <v/>
      </c>
      <c r="DG107" s="412" t="str">
        <f t="shared" ref="DG107:DG123" si="214">IF(CW7="","",IF(DA7="Income",CW7,""))</f>
        <v/>
      </c>
      <c r="DH107" s="413" t="str">
        <f t="shared" ref="DH107:DH123" si="215">IF(CW7="","",IF(DA7="Income",CZ7,""))</f>
        <v/>
      </c>
      <c r="DI107" s="412" t="str">
        <f t="shared" ref="DI107:DI123" si="216">IFERROR(INDEX($DD$106:$DD$123,MATCH(ROW()-ROW($DI$105),$DC$106:$DC$123,0)),"")</f>
        <v/>
      </c>
      <c r="DJ107" s="413" t="str">
        <f t="shared" ref="DJ107:DJ123" si="217">IFERROR(INDEX($DE$106:$DE$123,MATCH(ROW()-ROW($DI$105),$DC$106:$DC$123,0)),"")</f>
        <v/>
      </c>
      <c r="DK107" s="412" t="str">
        <f t="shared" ref="DK107:DK123" si="218">IFERROR(INDEX($DG$106:$DG$123,MATCH(ROW()-ROW($DK$105),$DF$106:$DF$123,0)),"")</f>
        <v/>
      </c>
      <c r="DL107" s="413" t="str">
        <f t="shared" ref="DL107:DL123" si="219">IFERROR(INDEX($DH$106:$DH$123,MATCH(ROW()-ROW($DK$105),$DF$106:$DF$123,0)),"")</f>
        <v/>
      </c>
      <c r="DM107" s="292"/>
      <c r="DN107" s="425" t="str">
        <f>IF(DI109="","",CONCATENATE(DI109," - ",DJ109))</f>
        <v/>
      </c>
      <c r="DO107" s="295" t="str">
        <f>IF(DI110="","",CONCATENATE(DI110," - ",DJ110))</f>
        <v/>
      </c>
      <c r="DP107" s="295" t="str">
        <f>IF(DI111="","",CONCATENATE(DI111," - ",DJ111))</f>
        <v/>
      </c>
      <c r="DQ107" s="425" t="str">
        <f>IF(DK109="","",CONCATENATE(DK109," - ",DL109))</f>
        <v/>
      </c>
      <c r="DR107" s="295" t="str">
        <f>IF(DK110="","",CONCATENATE(DK110," - ",DL110))</f>
        <v/>
      </c>
      <c r="DS107" s="426" t="str">
        <f>IF(DK111="","",CONCATENATE(DK111," - ",DL111))</f>
        <v/>
      </c>
    </row>
    <row r="108" spans="28:123" x14ac:dyDescent="0.3">
      <c r="AB108" s="395" t="str">
        <f ca="1">IFERROR(MATCH($AB$92,OFFSET(Year!$BD$11:$BD$62,AB107,,1000),0)+AB107,"")</f>
        <v/>
      </c>
      <c r="AC108" s="340" t="str">
        <f ca="1">IFERROR(INDEX(Year!$BG$11:$BG$62,AB108),"")</f>
        <v/>
      </c>
      <c r="AD108" s="348" t="str">
        <f ca="1">IFERROR(INDEX(Year!$BE$11:$BE$62,AB108),"")</f>
        <v/>
      </c>
      <c r="AE108" s="363" t="str">
        <f ca="1">IFERROR(INDEX(Year!$BF$11:$BF$62,AB108),"")</f>
        <v/>
      </c>
      <c r="AF108" s="402" t="str">
        <f ca="1">IFERROR(INDEX(Year!$BD$11:$BD$62,AB108),"")</f>
        <v/>
      </c>
      <c r="DC108" s="438" t="str">
        <f>IF(OR(DD108="",DD108=0),"",MAX(DC$105:DC107)+1)</f>
        <v/>
      </c>
      <c r="DD108" s="434" t="str">
        <f t="shared" si="212"/>
        <v/>
      </c>
      <c r="DE108" s="413" t="str">
        <f t="shared" si="213"/>
        <v/>
      </c>
      <c r="DF108" s="431" t="str">
        <f>IF(OR(DG108="",DG108=0),"",MAX(DF$105:DF107)+1)</f>
        <v/>
      </c>
      <c r="DG108" s="412" t="str">
        <f t="shared" si="214"/>
        <v/>
      </c>
      <c r="DH108" s="413" t="str">
        <f t="shared" si="215"/>
        <v/>
      </c>
      <c r="DI108" s="412" t="str">
        <f t="shared" si="216"/>
        <v/>
      </c>
      <c r="DJ108" s="413" t="str">
        <f t="shared" si="217"/>
        <v/>
      </c>
      <c r="DK108" s="412" t="str">
        <f t="shared" si="218"/>
        <v/>
      </c>
      <c r="DL108" s="413" t="str">
        <f t="shared" si="219"/>
        <v/>
      </c>
      <c r="DM108" s="292"/>
      <c r="DN108" s="425" t="str">
        <f>IF(DI112="","",CONCATENATE(DI112," - ",DJ112))</f>
        <v/>
      </c>
      <c r="DO108" s="295" t="str">
        <f>IF(DI113="","",CONCATENATE(DI113," - ",DJ113))</f>
        <v/>
      </c>
      <c r="DP108" s="295" t="str">
        <f>IF(DI114="","",CONCATENATE(DI114," - ",DJ114))</f>
        <v/>
      </c>
      <c r="DQ108" s="425" t="str">
        <f>IF(DK112="","",CONCATENATE(DK112," - ",DL112))</f>
        <v/>
      </c>
      <c r="DR108" s="295" t="str">
        <f>IF(DK113="","",CONCATENATE(DK113," - ",DL113))</f>
        <v/>
      </c>
      <c r="DS108" s="426" t="str">
        <f>IF(DK114="","",CONCATENATE(DK114," - ",DL114))</f>
        <v/>
      </c>
    </row>
    <row r="109" spans="28:123" x14ac:dyDescent="0.3">
      <c r="AB109" s="395" t="str">
        <f ca="1">IFERROR(MATCH($AB$92,OFFSET(Year!$BD$11:$BD$62,AB108,,1000),0)+AB108,"")</f>
        <v/>
      </c>
      <c r="AC109" s="340" t="str">
        <f ca="1">IFERROR(INDEX(Year!$BG$11:$BG$62,AB109),"")</f>
        <v/>
      </c>
      <c r="AD109" s="348" t="str">
        <f ca="1">IFERROR(INDEX(Year!$BE$11:$BE$62,AB109),"")</f>
        <v/>
      </c>
      <c r="AE109" s="363" t="str">
        <f ca="1">IFERROR(INDEX(Year!$BF$11:$BF$62,AB109),"")</f>
        <v/>
      </c>
      <c r="AF109" s="402" t="str">
        <f ca="1">IFERROR(INDEX(Year!$BD$11:$BD$62,AB109),"")</f>
        <v/>
      </c>
      <c r="DC109" s="438" t="str">
        <f>IF(OR(DD109="",DD109=0),"",MAX(DC$105:DC108)+1)</f>
        <v/>
      </c>
      <c r="DD109" s="434" t="str">
        <f t="shared" si="212"/>
        <v/>
      </c>
      <c r="DE109" s="413" t="str">
        <f t="shared" si="213"/>
        <v/>
      </c>
      <c r="DF109" s="431" t="str">
        <f>IF(OR(DG109="",DG109=0),"",MAX(DF$105:DF108)+1)</f>
        <v/>
      </c>
      <c r="DG109" s="412" t="str">
        <f t="shared" si="214"/>
        <v/>
      </c>
      <c r="DH109" s="413" t="str">
        <f t="shared" si="215"/>
        <v/>
      </c>
      <c r="DI109" s="412" t="str">
        <f t="shared" si="216"/>
        <v/>
      </c>
      <c r="DJ109" s="413" t="str">
        <f t="shared" si="217"/>
        <v/>
      </c>
      <c r="DK109" s="412" t="str">
        <f t="shared" si="218"/>
        <v/>
      </c>
      <c r="DL109" s="413" t="str">
        <f t="shared" si="219"/>
        <v/>
      </c>
      <c r="DM109" s="293"/>
      <c r="DN109" s="425" t="str">
        <f>IF(DI115="","",CONCATENATE(DI115," - ",DJ115))</f>
        <v/>
      </c>
      <c r="DO109" s="295" t="str">
        <f>IF(DI116="","",CONCATENATE(DI116," - ",DJ116))</f>
        <v/>
      </c>
      <c r="DP109" s="295" t="str">
        <f>IF(DI117="","",CONCATENATE(DI117," - ",DJ117))</f>
        <v/>
      </c>
      <c r="DQ109" s="425" t="str">
        <f>IF(DK115="","",CONCATENATE(DK115," - ",DL115))</f>
        <v/>
      </c>
      <c r="DR109" s="295" t="str">
        <f>IF(DK116="","",CONCATENATE(DK116," - ",DL116))</f>
        <v/>
      </c>
      <c r="DS109" s="426" t="str">
        <f>IF(DK117="","",CONCATENATE(DK117," - ",DL117))</f>
        <v/>
      </c>
    </row>
    <row r="110" spans="28:123" x14ac:dyDescent="0.3">
      <c r="AB110" s="395" t="str">
        <f ca="1">IFERROR(MATCH($AB$92,OFFSET(Year!$BD$11:$BD$62,AB109,,1000),0)+AB109,"")</f>
        <v/>
      </c>
      <c r="AC110" s="340" t="str">
        <f ca="1">IFERROR(INDEX(Year!$BG$11:$BG$62,AB110),"")</f>
        <v/>
      </c>
      <c r="AD110" s="348" t="str">
        <f ca="1">IFERROR(INDEX(Year!$BE$11:$BE$62,AB110),"")</f>
        <v/>
      </c>
      <c r="AE110" s="363" t="str">
        <f ca="1">IFERROR(INDEX(Year!$BF$11:$BF$62,AB110),"")</f>
        <v/>
      </c>
      <c r="AF110" s="402" t="str">
        <f ca="1">IFERROR(INDEX(Year!$BD$11:$BD$62,AB110),"")</f>
        <v/>
      </c>
      <c r="DC110" s="438" t="str">
        <f>IF(OR(DD110="",DD110=0),"",MAX(DC$105:DC109)+1)</f>
        <v/>
      </c>
      <c r="DD110" s="434" t="str">
        <f t="shared" si="212"/>
        <v/>
      </c>
      <c r="DE110" s="413" t="str">
        <f t="shared" si="213"/>
        <v/>
      </c>
      <c r="DF110" s="431" t="str">
        <f>IF(OR(DG110="",DG110=0),"",MAX(DF$105:DF109)+1)</f>
        <v/>
      </c>
      <c r="DG110" s="412" t="str">
        <f t="shared" si="214"/>
        <v/>
      </c>
      <c r="DH110" s="413" t="str">
        <f t="shared" si="215"/>
        <v/>
      </c>
      <c r="DI110" s="412" t="str">
        <f t="shared" si="216"/>
        <v/>
      </c>
      <c r="DJ110" s="413" t="str">
        <f t="shared" si="217"/>
        <v/>
      </c>
      <c r="DK110" s="412" t="str">
        <f t="shared" si="218"/>
        <v/>
      </c>
      <c r="DL110" s="413" t="str">
        <f t="shared" si="219"/>
        <v/>
      </c>
      <c r="DM110" s="292"/>
      <c r="DN110" s="425" t="str">
        <f>IF(DI118="","",CONCATENATE(DI118," - ",DJ118))</f>
        <v/>
      </c>
      <c r="DO110" s="295" t="str">
        <f>IF(DI119="","",CONCATENATE(DI119," - ",DJ119))</f>
        <v/>
      </c>
      <c r="DP110" s="295" t="str">
        <f>IF(DI120="","",CONCATENATE(DI120," - ",DJ120))</f>
        <v/>
      </c>
      <c r="DQ110" s="425" t="str">
        <f>IF(DK118="","",CONCATENATE(DK118," - ",DL118))</f>
        <v/>
      </c>
      <c r="DR110" s="295" t="str">
        <f>IF(DK119="","",CONCATENATE(DK119," - ",DL119))</f>
        <v/>
      </c>
      <c r="DS110" s="426" t="str">
        <f>IF(DK120="","",CONCATENATE(DK120," - ",DL120))</f>
        <v/>
      </c>
    </row>
    <row r="111" spans="28:123" ht="15.75" thickBot="1" x14ac:dyDescent="0.35">
      <c r="AB111" s="395" t="str">
        <f ca="1">IFERROR(MATCH($AB$92,OFFSET(Year!$BD$11:$BD$62,AB110,,1000),0)+AB110,"")</f>
        <v/>
      </c>
      <c r="AC111" s="340" t="str">
        <f ca="1">IFERROR(INDEX(Year!$BG$11:$BG$62,AB111),"")</f>
        <v/>
      </c>
      <c r="AD111" s="348" t="str">
        <f ca="1">IFERROR(INDEX(Year!$BE$11:$BE$62,AB111),"")</f>
        <v/>
      </c>
      <c r="AE111" s="363" t="str">
        <f ca="1">IFERROR(INDEX(Year!$BF$11:$BF$62,AB111),"")</f>
        <v/>
      </c>
      <c r="AF111" s="402" t="str">
        <f ca="1">IFERROR(INDEX(Year!$BD$11:$BD$62,AB111),"")</f>
        <v/>
      </c>
      <c r="DC111" s="438" t="str">
        <f>IF(OR(DD111="",DD111=0),"",MAX(DC$105:DC110)+1)</f>
        <v/>
      </c>
      <c r="DD111" s="434" t="str">
        <f t="shared" si="212"/>
        <v/>
      </c>
      <c r="DE111" s="413" t="str">
        <f t="shared" si="213"/>
        <v/>
      </c>
      <c r="DF111" s="431" t="str">
        <f>IF(OR(DG111="",DG111=0),"",MAX(DF$105:DF110)+1)</f>
        <v/>
      </c>
      <c r="DG111" s="412" t="str">
        <f t="shared" si="214"/>
        <v/>
      </c>
      <c r="DH111" s="413" t="str">
        <f t="shared" si="215"/>
        <v/>
      </c>
      <c r="DI111" s="412" t="str">
        <f t="shared" si="216"/>
        <v/>
      </c>
      <c r="DJ111" s="413" t="str">
        <f t="shared" si="217"/>
        <v/>
      </c>
      <c r="DK111" s="412" t="str">
        <f t="shared" si="218"/>
        <v/>
      </c>
      <c r="DL111" s="413" t="str">
        <f t="shared" si="219"/>
        <v/>
      </c>
      <c r="DM111" s="292"/>
      <c r="DN111" s="427" t="str">
        <f>IF(DI121="","",CONCATENATE(DI121," - ",DJ121))</f>
        <v/>
      </c>
      <c r="DO111" s="428" t="str">
        <f>IF(DI122="","",CONCATENATE(DI122," - ",DJ122))</f>
        <v/>
      </c>
      <c r="DP111" s="428" t="str">
        <f>IF(DI123="","",CONCATENATE(DI123," - ",DJ123))</f>
        <v/>
      </c>
      <c r="DQ111" s="427" t="str">
        <f>IF(DK121="","",CONCATENATE(DK121," - ",DL121))</f>
        <v/>
      </c>
      <c r="DR111" s="428" t="str">
        <f>IF(DK122="","",CONCATENATE(DK122," - ",DL122))</f>
        <v/>
      </c>
      <c r="DS111" s="429" t="str">
        <f>IF(DK123="","",CONCATENATE(DK123," - ",DL123))</f>
        <v/>
      </c>
    </row>
    <row r="112" spans="28:123" ht="15.75" thickBot="1" x14ac:dyDescent="0.35">
      <c r="AB112" s="395" t="str">
        <f ca="1">IFERROR(MATCH($AB$92,OFFSET(Year!$BD$11:$BD$62,AB111,,1000),0)+AB111,"")</f>
        <v/>
      </c>
      <c r="AC112" s="340" t="str">
        <f ca="1">IFERROR(INDEX(Year!$BG$11:$BG$62,AB112),"")</f>
        <v/>
      </c>
      <c r="AD112" s="348" t="str">
        <f ca="1">IFERROR(INDEX(Year!$BE$11:$BE$62,AB112),"")</f>
        <v/>
      </c>
      <c r="AE112" s="363" t="str">
        <f ca="1">IFERROR(INDEX(Year!$BF$11:$BF$62,AB112),"")</f>
        <v/>
      </c>
      <c r="AF112" s="402" t="str">
        <f ca="1">IFERROR(INDEX(Year!$BD$11:$BD$62,AB112),"")</f>
        <v/>
      </c>
      <c r="DC112" s="438" t="str">
        <f>IF(OR(DD112="",DD112=0),"",MAX(DC$105:DC111)+1)</f>
        <v/>
      </c>
      <c r="DD112" s="434" t="str">
        <f t="shared" si="212"/>
        <v/>
      </c>
      <c r="DE112" s="413" t="str">
        <f t="shared" si="213"/>
        <v/>
      </c>
      <c r="DF112" s="431" t="str">
        <f>IF(OR(DG112="",DG112=0),"",MAX(DF$105:DF111)+1)</f>
        <v/>
      </c>
      <c r="DG112" s="412" t="str">
        <f t="shared" si="214"/>
        <v/>
      </c>
      <c r="DH112" s="413" t="str">
        <f t="shared" si="215"/>
        <v/>
      </c>
      <c r="DI112" s="412" t="str">
        <f t="shared" si="216"/>
        <v/>
      </c>
      <c r="DJ112" s="413" t="str">
        <f t="shared" si="217"/>
        <v/>
      </c>
      <c r="DK112" s="412" t="str">
        <f t="shared" si="218"/>
        <v/>
      </c>
      <c r="DL112" s="413" t="str">
        <f t="shared" si="219"/>
        <v/>
      </c>
      <c r="DM112" s="292"/>
      <c r="DN112" s="1192" t="s">
        <v>505</v>
      </c>
      <c r="DO112" s="1193"/>
      <c r="DP112" s="443" t="str">
        <f>IF(DJ106="","",SUM(DJ106:DJ123))</f>
        <v/>
      </c>
      <c r="DQ112" s="1192" t="s">
        <v>506</v>
      </c>
      <c r="DR112" s="1193"/>
      <c r="DS112" s="444" t="str">
        <f>IF(DL106="","",SUM(DL106:DL123))</f>
        <v/>
      </c>
    </row>
    <row r="113" spans="28:123" x14ac:dyDescent="0.3">
      <c r="AB113" s="395" t="str">
        <f ca="1">IFERROR(MATCH($AB$92,OFFSET(Year!$BD$11:$BD$62,AB112,,1000),0)+AB112,"")</f>
        <v/>
      </c>
      <c r="AC113" s="340" t="str">
        <f ca="1">IFERROR(INDEX(Year!$BG$11:$BG$62,AB113),"")</f>
        <v/>
      </c>
      <c r="AD113" s="348" t="str">
        <f ca="1">IFERROR(INDEX(Year!$BE$11:$BE$62,AB113),"")</f>
        <v/>
      </c>
      <c r="AE113" s="363" t="str">
        <f ca="1">IFERROR(INDEX(Year!$BF$11:$BF$62,AB113),"")</f>
        <v/>
      </c>
      <c r="AF113" s="402" t="str">
        <f ca="1">IFERROR(INDEX(Year!$BD$11:$BD$62,AB113),"")</f>
        <v/>
      </c>
      <c r="DC113" s="438" t="str">
        <f>IF(OR(DD113="",DD113=0),"",MAX(DC$105:DC112)+1)</f>
        <v/>
      </c>
      <c r="DD113" s="434" t="str">
        <f t="shared" si="212"/>
        <v/>
      </c>
      <c r="DE113" s="413" t="str">
        <f t="shared" si="213"/>
        <v/>
      </c>
      <c r="DF113" s="431" t="str">
        <f>IF(OR(DG113="",DG113=0),"",MAX(DF$105:DF112)+1)</f>
        <v/>
      </c>
      <c r="DG113" s="412" t="str">
        <f t="shared" si="214"/>
        <v/>
      </c>
      <c r="DH113" s="413" t="str">
        <f t="shared" si="215"/>
        <v/>
      </c>
      <c r="DI113" s="412" t="str">
        <f t="shared" si="216"/>
        <v/>
      </c>
      <c r="DJ113" s="413" t="str">
        <f t="shared" si="217"/>
        <v/>
      </c>
      <c r="DK113" s="412" t="str">
        <f t="shared" si="218"/>
        <v/>
      </c>
      <c r="DL113" s="413" t="str">
        <f t="shared" si="219"/>
        <v/>
      </c>
      <c r="DM113" s="292"/>
      <c r="DN113" s="292"/>
      <c r="DO113" s="292"/>
      <c r="DP113" s="292"/>
      <c r="DQ113" s="292"/>
      <c r="DR113" s="292"/>
      <c r="DS113" s="292"/>
    </row>
    <row r="114" spans="28:123" x14ac:dyDescent="0.3">
      <c r="AB114" s="395" t="str">
        <f ca="1">IFERROR(MATCH($AB$92,OFFSET(Year!$BD$11:$BD$62,AB113,,1000),0)+AB113,"")</f>
        <v/>
      </c>
      <c r="AC114" s="340" t="str">
        <f ca="1">IFERROR(INDEX(Year!$BG$11:$BG$62,AB114),"")</f>
        <v/>
      </c>
      <c r="AD114" s="348" t="str">
        <f ca="1">IFERROR(INDEX(Year!$BE$11:$BE$62,AB114),"")</f>
        <v/>
      </c>
      <c r="AE114" s="363" t="str">
        <f ca="1">IFERROR(INDEX(Year!$BF$11:$BF$62,AB114),"")</f>
        <v/>
      </c>
      <c r="AF114" s="402" t="str">
        <f ca="1">IFERROR(INDEX(Year!$BD$11:$BD$62,AB114),"")</f>
        <v/>
      </c>
      <c r="DC114" s="438" t="str">
        <f>IF(OR(DD114="",DD114=0),"",MAX(DC$105:DC113)+1)</f>
        <v/>
      </c>
      <c r="DD114" s="434" t="str">
        <f t="shared" si="212"/>
        <v/>
      </c>
      <c r="DE114" s="413" t="str">
        <f t="shared" si="213"/>
        <v/>
      </c>
      <c r="DF114" s="431" t="str">
        <f>IF(OR(DG114="",DG114=0),"",MAX(DF$105:DF113)+1)</f>
        <v/>
      </c>
      <c r="DG114" s="412" t="str">
        <f t="shared" si="214"/>
        <v/>
      </c>
      <c r="DH114" s="413" t="str">
        <f t="shared" si="215"/>
        <v/>
      </c>
      <c r="DI114" s="412" t="str">
        <f t="shared" si="216"/>
        <v/>
      </c>
      <c r="DJ114" s="413" t="str">
        <f t="shared" si="217"/>
        <v/>
      </c>
      <c r="DK114" s="412" t="str">
        <f t="shared" si="218"/>
        <v/>
      </c>
      <c r="DL114" s="413" t="str">
        <f t="shared" si="219"/>
        <v/>
      </c>
      <c r="DM114" s="292"/>
      <c r="DN114" s="292"/>
      <c r="DO114" s="292"/>
      <c r="DP114" s="292"/>
      <c r="DQ114" s="292"/>
      <c r="DR114" s="292"/>
      <c r="DS114" s="292"/>
    </row>
    <row r="115" spans="28:123" x14ac:dyDescent="0.3">
      <c r="AB115" s="395" t="str">
        <f ca="1">IFERROR(MATCH($AB$92,OFFSET(Year!$BD$11:$BD$62,AB114,,1000),0)+AB114,"")</f>
        <v/>
      </c>
      <c r="AC115" s="340" t="str">
        <f ca="1">IFERROR(INDEX(Year!$BG$11:$BG$62,AB115),"")</f>
        <v/>
      </c>
      <c r="AD115" s="348" t="str">
        <f ca="1">IFERROR(INDEX(Year!$BE$11:$BE$62,AB115),"")</f>
        <v/>
      </c>
      <c r="AE115" s="363" t="str">
        <f ca="1">IFERROR(INDEX(Year!$BF$11:$BF$62,AB115),"")</f>
        <v/>
      </c>
      <c r="AF115" s="402" t="str">
        <f ca="1">IFERROR(INDEX(Year!$BD$11:$BD$62,AB115),"")</f>
        <v/>
      </c>
      <c r="DC115" s="438" t="str">
        <f>IF(OR(DD115="",DD115=0),"",MAX(DC$105:DC114)+1)</f>
        <v/>
      </c>
      <c r="DD115" s="434" t="str">
        <f t="shared" si="212"/>
        <v/>
      </c>
      <c r="DE115" s="413" t="str">
        <f t="shared" si="213"/>
        <v/>
      </c>
      <c r="DF115" s="431" t="str">
        <f>IF(OR(DG115="",DG115=0),"",MAX(DF$105:DF114)+1)</f>
        <v/>
      </c>
      <c r="DG115" s="412" t="str">
        <f t="shared" si="214"/>
        <v/>
      </c>
      <c r="DH115" s="413" t="str">
        <f t="shared" si="215"/>
        <v/>
      </c>
      <c r="DI115" s="412" t="str">
        <f t="shared" si="216"/>
        <v/>
      </c>
      <c r="DJ115" s="413" t="str">
        <f t="shared" si="217"/>
        <v/>
      </c>
      <c r="DK115" s="412" t="str">
        <f t="shared" si="218"/>
        <v/>
      </c>
      <c r="DL115" s="413" t="str">
        <f t="shared" si="219"/>
        <v/>
      </c>
      <c r="DN115" s="292"/>
      <c r="DO115" s="292"/>
      <c r="DP115" s="292"/>
      <c r="DQ115" s="292"/>
      <c r="DR115" s="292"/>
      <c r="DS115" s="292"/>
    </row>
    <row r="116" spans="28:123" x14ac:dyDescent="0.3">
      <c r="AB116" s="395" t="str">
        <f ca="1">IFERROR(MATCH($AB$92,OFFSET(Year!$BD$11:$BD$62,AB115,,1000),0)+AB115,"")</f>
        <v/>
      </c>
      <c r="AC116" s="340" t="str">
        <f ca="1">IFERROR(INDEX(Year!$BG$11:$BG$62,AB116),"")</f>
        <v/>
      </c>
      <c r="AD116" s="348" t="str">
        <f ca="1">IFERROR(INDEX(Year!$BE$11:$BE$62,AB116),"")</f>
        <v/>
      </c>
      <c r="AE116" s="363" t="str">
        <f ca="1">IFERROR(INDEX(Year!$BF$11:$BF$62,AB116),"")</f>
        <v/>
      </c>
      <c r="AF116" s="402" t="str">
        <f ca="1">IFERROR(INDEX(Year!$BD$11:$BD$62,AB116),"")</f>
        <v/>
      </c>
      <c r="DC116" s="438" t="str">
        <f>IF(OR(DD116="",DD116=0),"",MAX(DC$105:DC115)+1)</f>
        <v/>
      </c>
      <c r="DD116" s="434" t="str">
        <f t="shared" si="212"/>
        <v/>
      </c>
      <c r="DE116" s="413" t="str">
        <f t="shared" si="213"/>
        <v/>
      </c>
      <c r="DF116" s="431" t="str">
        <f>IF(OR(DG116="",DG116=0),"",MAX(DF$105:DF115)+1)</f>
        <v/>
      </c>
      <c r="DG116" s="412" t="str">
        <f t="shared" si="214"/>
        <v/>
      </c>
      <c r="DH116" s="413" t="str">
        <f t="shared" si="215"/>
        <v/>
      </c>
      <c r="DI116" s="412" t="str">
        <f t="shared" si="216"/>
        <v/>
      </c>
      <c r="DJ116" s="413" t="str">
        <f t="shared" si="217"/>
        <v/>
      </c>
      <c r="DK116" s="412" t="str">
        <f t="shared" si="218"/>
        <v/>
      </c>
      <c r="DL116" s="413" t="str">
        <f t="shared" si="219"/>
        <v/>
      </c>
      <c r="DM116" s="278"/>
    </row>
    <row r="117" spans="28:123" x14ac:dyDescent="0.3">
      <c r="AB117" s="395" t="str">
        <f ca="1">IFERROR(MATCH($AB$92,OFFSET(Year!$BD$11:$BD$62,AB116,,1000),0)+AB116,"")</f>
        <v/>
      </c>
      <c r="AC117" s="340" t="str">
        <f ca="1">IFERROR(INDEX(Year!$BG$11:$BG$62,AB117),"")</f>
        <v/>
      </c>
      <c r="AD117" s="348" t="str">
        <f ca="1">IFERROR(INDEX(Year!$BE$11:$BE$62,AB117),"")</f>
        <v/>
      </c>
      <c r="AE117" s="363" t="str">
        <f ca="1">IFERROR(INDEX(Year!$BF$11:$BF$62,AB117),"")</f>
        <v/>
      </c>
      <c r="AF117" s="402" t="str">
        <f ca="1">IFERROR(INDEX(Year!$BD$11:$BD$62,AB117),"")</f>
        <v/>
      </c>
      <c r="DC117" s="438" t="str">
        <f>IF(OR(DD117="",DD117=0),"",MAX(DC$105:DC116)+1)</f>
        <v/>
      </c>
      <c r="DD117" s="435" t="str">
        <f t="shared" si="212"/>
        <v/>
      </c>
      <c r="DE117" s="413" t="str">
        <f t="shared" si="213"/>
        <v/>
      </c>
      <c r="DF117" s="432" t="str">
        <f>IF(OR(DG117="",DG117=0),"",MAX(DF$105:DF116)+1)</f>
        <v/>
      </c>
      <c r="DG117" s="414" t="str">
        <f t="shared" si="214"/>
        <v/>
      </c>
      <c r="DH117" s="415" t="str">
        <f t="shared" si="215"/>
        <v/>
      </c>
      <c r="DI117" s="414" t="str">
        <f t="shared" si="216"/>
        <v/>
      </c>
      <c r="DJ117" s="413" t="str">
        <f t="shared" si="217"/>
        <v/>
      </c>
      <c r="DK117" s="414" t="str">
        <f t="shared" si="218"/>
        <v/>
      </c>
      <c r="DL117" s="415" t="str">
        <f t="shared" si="219"/>
        <v/>
      </c>
      <c r="DM117" s="278"/>
      <c r="DN117" s="278"/>
      <c r="DO117" s="278"/>
      <c r="DP117" s="278"/>
      <c r="DQ117" s="278"/>
      <c r="DR117" s="278"/>
      <c r="DS117" s="278"/>
    </row>
    <row r="118" spans="28:123" x14ac:dyDescent="0.3">
      <c r="AB118" s="395" t="str">
        <f ca="1">IFERROR(MATCH($AB$92,OFFSET(Year!$BD$11:$BD$62,AB117,,1000),0)+AB117,"")</f>
        <v/>
      </c>
      <c r="AC118" s="340" t="str">
        <f ca="1">IFERROR(INDEX(Year!$BG$11:$BG$62,AB118),"")</f>
        <v/>
      </c>
      <c r="AD118" s="348" t="str">
        <f ca="1">IFERROR(INDEX(Year!$BE$11:$BE$62,AB118),"")</f>
        <v/>
      </c>
      <c r="AE118" s="363" t="str">
        <f ca="1">IFERROR(INDEX(Year!$BF$11:$BF$62,AB118),"")</f>
        <v/>
      </c>
      <c r="AF118" s="402" t="str">
        <f ca="1">IFERROR(INDEX(Year!$BD$11:$BD$62,AB118),"")</f>
        <v/>
      </c>
      <c r="DC118" s="438" t="str">
        <f>IF(OR(DD118="",DD118=0),"",MAX(DC$105:DC117)+1)</f>
        <v/>
      </c>
      <c r="DD118" s="434" t="str">
        <f t="shared" si="212"/>
        <v/>
      </c>
      <c r="DE118" s="413" t="str">
        <f t="shared" si="213"/>
        <v/>
      </c>
      <c r="DF118" s="431" t="str">
        <f>IF(OR(DG118="",DG118=0),"",MAX(DF$105:DF117)+1)</f>
        <v/>
      </c>
      <c r="DG118" s="412" t="str">
        <f t="shared" si="214"/>
        <v/>
      </c>
      <c r="DH118" s="413" t="str">
        <f t="shared" si="215"/>
        <v/>
      </c>
      <c r="DI118" s="412" t="str">
        <f t="shared" si="216"/>
        <v/>
      </c>
      <c r="DJ118" s="413" t="str">
        <f t="shared" si="217"/>
        <v/>
      </c>
      <c r="DK118" s="412" t="str">
        <f t="shared" si="218"/>
        <v/>
      </c>
      <c r="DL118" s="413" t="str">
        <f t="shared" si="219"/>
        <v/>
      </c>
      <c r="DM118" s="278"/>
      <c r="DN118" s="278"/>
      <c r="DO118" s="278"/>
      <c r="DP118" s="278"/>
      <c r="DQ118" s="278"/>
      <c r="DR118" s="278"/>
      <c r="DS118" s="278"/>
    </row>
    <row r="119" spans="28:123" x14ac:dyDescent="0.3">
      <c r="AB119" s="395" t="str">
        <f ca="1">IFERROR(MATCH($AB$92,OFFSET(Year!$BD$11:$BD$62,AB118,,1000),0)+AB118,"")</f>
        <v/>
      </c>
      <c r="AC119" s="340" t="str">
        <f ca="1">IFERROR(INDEX(Year!$BG$11:$BG$62,AB119),"")</f>
        <v/>
      </c>
      <c r="AD119" s="348" t="str">
        <f ca="1">IFERROR(INDEX(Year!$BE$11:$BE$62,AB119),"")</f>
        <v/>
      </c>
      <c r="AE119" s="363" t="str">
        <f ca="1">IFERROR(INDEX(Year!$BF$11:$BF$62,AB119),"")</f>
        <v/>
      </c>
      <c r="AF119" s="402" t="str">
        <f ca="1">IFERROR(INDEX(Year!$BD$11:$BD$62,AB119),"")</f>
        <v/>
      </c>
      <c r="DC119" s="438" t="str">
        <f>IF(OR(DD119="",DD119=0),"",MAX(DC$105:DC118)+1)</f>
        <v/>
      </c>
      <c r="DD119" s="434" t="str">
        <f t="shared" si="212"/>
        <v/>
      </c>
      <c r="DE119" s="413" t="str">
        <f t="shared" si="213"/>
        <v/>
      </c>
      <c r="DF119" s="431" t="str">
        <f>IF(OR(DG119="",DG119=0),"",MAX(DF$105:DF118)+1)</f>
        <v/>
      </c>
      <c r="DG119" s="412" t="str">
        <f t="shared" si="214"/>
        <v/>
      </c>
      <c r="DH119" s="413" t="str">
        <f t="shared" si="215"/>
        <v/>
      </c>
      <c r="DI119" s="412" t="str">
        <f t="shared" si="216"/>
        <v/>
      </c>
      <c r="DJ119" s="413" t="str">
        <f t="shared" si="217"/>
        <v/>
      </c>
      <c r="DK119" s="412" t="str">
        <f t="shared" si="218"/>
        <v/>
      </c>
      <c r="DL119" s="413" t="str">
        <f t="shared" si="219"/>
        <v/>
      </c>
      <c r="DM119" s="278"/>
      <c r="DN119" s="278"/>
      <c r="DO119" s="278"/>
      <c r="DP119" s="278"/>
      <c r="DQ119" s="278"/>
      <c r="DR119" s="278"/>
      <c r="DS119" s="278"/>
    </row>
    <row r="120" spans="28:123" x14ac:dyDescent="0.3">
      <c r="AB120" s="395" t="str">
        <f ca="1">IFERROR(MATCH($AB$92,OFFSET(Year!$BD$11:$BD$62,AB119,,1000),0)+AB119,"")</f>
        <v/>
      </c>
      <c r="AC120" s="340" t="str">
        <f ca="1">IFERROR(INDEX(Year!$BG$11:$BG$62,AB120),"")</f>
        <v/>
      </c>
      <c r="AD120" s="348" t="str">
        <f ca="1">IFERROR(INDEX(Year!$BE$11:$BE$62,AB120),"")</f>
        <v/>
      </c>
      <c r="AE120" s="363" t="str">
        <f ca="1">IFERROR(INDEX(Year!$BF$11:$BF$62,AB120),"")</f>
        <v/>
      </c>
      <c r="AF120" s="402" t="str">
        <f ca="1">IFERROR(INDEX(Year!$BD$11:$BD$62,AB120),"")</f>
        <v/>
      </c>
      <c r="DC120" s="438" t="str">
        <f>IF(OR(DD120="",DD120=0),"",MAX(DC$105:DC119)+1)</f>
        <v/>
      </c>
      <c r="DD120" s="434" t="str">
        <f t="shared" si="212"/>
        <v/>
      </c>
      <c r="DE120" s="413" t="str">
        <f t="shared" si="213"/>
        <v/>
      </c>
      <c r="DF120" s="431" t="str">
        <f>IF(OR(DG120="",DG120=0),"",MAX(DF$105:DF119)+1)</f>
        <v/>
      </c>
      <c r="DG120" s="412" t="str">
        <f t="shared" si="214"/>
        <v/>
      </c>
      <c r="DH120" s="413" t="str">
        <f t="shared" si="215"/>
        <v/>
      </c>
      <c r="DI120" s="412" t="str">
        <f t="shared" si="216"/>
        <v/>
      </c>
      <c r="DJ120" s="413" t="str">
        <f t="shared" si="217"/>
        <v/>
      </c>
      <c r="DK120" s="412" t="str">
        <f t="shared" si="218"/>
        <v/>
      </c>
      <c r="DL120" s="413" t="str">
        <f t="shared" si="219"/>
        <v/>
      </c>
      <c r="DM120" s="278"/>
      <c r="DN120" s="278"/>
      <c r="DO120" s="278"/>
      <c r="DP120" s="278"/>
      <c r="DQ120" s="278"/>
      <c r="DR120" s="278"/>
      <c r="DS120" s="278"/>
    </row>
    <row r="121" spans="28:123" x14ac:dyDescent="0.3">
      <c r="AB121" s="395" t="str">
        <f ca="1">IFERROR(MATCH($AB$92,OFFSET(Year!$BD$11:$BD$62,AB120,,1000),0)+AB120,"")</f>
        <v/>
      </c>
      <c r="AC121" s="340" t="str">
        <f ca="1">IFERROR(INDEX(Year!$BG$11:$BG$62,AB121),"")</f>
        <v/>
      </c>
      <c r="AD121" s="348" t="str">
        <f ca="1">IFERROR(INDEX(Year!$BE$11:$BE$62,AB121),"")</f>
        <v/>
      </c>
      <c r="AE121" s="363" t="str">
        <f ca="1">IFERROR(INDEX(Year!$BF$11:$BF$62,AB121),"")</f>
        <v/>
      </c>
      <c r="AF121" s="402" t="str">
        <f ca="1">IFERROR(INDEX(Year!$BD$11:$BD$62,AB121),"")</f>
        <v/>
      </c>
      <c r="DC121" s="438" t="str">
        <f>IF(OR(DD121="",DD121=0),"",MAX(DC$105:DC120)+1)</f>
        <v/>
      </c>
      <c r="DD121" s="434" t="str">
        <f t="shared" si="212"/>
        <v/>
      </c>
      <c r="DE121" s="413" t="str">
        <f t="shared" si="213"/>
        <v/>
      </c>
      <c r="DF121" s="431" t="str">
        <f>IF(OR(DG121="",DG121=0),"",MAX(DF$105:DF120)+1)</f>
        <v/>
      </c>
      <c r="DG121" s="412" t="str">
        <f t="shared" si="214"/>
        <v/>
      </c>
      <c r="DH121" s="413" t="str">
        <f t="shared" si="215"/>
        <v/>
      </c>
      <c r="DI121" s="412" t="str">
        <f t="shared" si="216"/>
        <v/>
      </c>
      <c r="DJ121" s="413" t="str">
        <f t="shared" si="217"/>
        <v/>
      </c>
      <c r="DK121" s="412" t="str">
        <f t="shared" si="218"/>
        <v/>
      </c>
      <c r="DL121" s="413" t="str">
        <f t="shared" si="219"/>
        <v/>
      </c>
      <c r="DN121" s="278"/>
      <c r="DO121" s="278"/>
      <c r="DP121" s="278"/>
      <c r="DQ121" s="278"/>
      <c r="DR121" s="278"/>
      <c r="DS121" s="278"/>
    </row>
    <row r="122" spans="28:123" x14ac:dyDescent="0.3">
      <c r="AB122" s="395" t="str">
        <f ca="1">IFERROR(MATCH($AB$92,OFFSET(Year!$BD$11:$BD$62,AB121,,1000),0)+AB121,"")</f>
        <v/>
      </c>
      <c r="AC122" s="340" t="str">
        <f ca="1">IFERROR(INDEX(Year!$BG$11:$BG$62,AB122),"")</f>
        <v/>
      </c>
      <c r="AD122" s="348" t="str">
        <f ca="1">IFERROR(INDEX(Year!$BE$11:$BE$62,AB122),"")</f>
        <v/>
      </c>
      <c r="AE122" s="363" t="str">
        <f ca="1">IFERROR(INDEX(Year!$BF$11:$BF$62,AB122),"")</f>
        <v/>
      </c>
      <c r="AF122" s="402" t="str">
        <f ca="1">IFERROR(INDEX(Year!$BD$11:$BD$62,AB122),"")</f>
        <v/>
      </c>
      <c r="DC122" s="438" t="str">
        <f>IF(OR(DD122="",DD122=0),"",MAX(DC$105:DC121)+1)</f>
        <v/>
      </c>
      <c r="DD122" s="434" t="str">
        <f t="shared" si="212"/>
        <v/>
      </c>
      <c r="DE122" s="413" t="str">
        <f t="shared" si="213"/>
        <v/>
      </c>
      <c r="DF122" s="431" t="str">
        <f>IF(OR(DG122="",DG122=0),"",MAX(DF$105:DF121)+1)</f>
        <v/>
      </c>
      <c r="DG122" s="412" t="str">
        <f t="shared" si="214"/>
        <v/>
      </c>
      <c r="DH122" s="413" t="str">
        <f t="shared" si="215"/>
        <v/>
      </c>
      <c r="DI122" s="412" t="str">
        <f t="shared" si="216"/>
        <v/>
      </c>
      <c r="DJ122" s="413" t="str">
        <f t="shared" si="217"/>
        <v/>
      </c>
      <c r="DK122" s="412" t="str">
        <f t="shared" si="218"/>
        <v/>
      </c>
      <c r="DL122" s="413" t="str">
        <f t="shared" si="219"/>
        <v/>
      </c>
    </row>
    <row r="123" spans="28:123" ht="15.75" thickBot="1" x14ac:dyDescent="0.35">
      <c r="AB123" s="408" t="str">
        <f ca="1">IFERROR(MATCH($AB$92,OFFSET(Year!$BD$11:$BD$62,AB122,,1000),0)+AB122,"")</f>
        <v/>
      </c>
      <c r="AC123" s="399" t="str">
        <f ca="1">IFERROR(INDEX(Year!$BG$11:$BG$62,AB123),"")</f>
        <v/>
      </c>
      <c r="AD123" s="349" t="str">
        <f ca="1">IFERROR(INDEX(Year!$BE$11:$BE$62,AB123),"")</f>
        <v/>
      </c>
      <c r="AE123" s="364" t="str">
        <f ca="1">IFERROR(INDEX(Year!$BF$11:$BF$62,AB123),"")</f>
        <v/>
      </c>
      <c r="AF123" s="403" t="str">
        <f ca="1">IFERROR(INDEX(Year!$BD$11:$BD$62,AB123),"")</f>
        <v/>
      </c>
      <c r="DC123" s="439" t="str">
        <f>IF(OR(DD123="",DD123=0),"",MAX(DC$105:DC122)+1)</f>
        <v/>
      </c>
      <c r="DD123" s="436" t="str">
        <f t="shared" si="212"/>
        <v/>
      </c>
      <c r="DE123" s="422" t="str">
        <f t="shared" si="213"/>
        <v/>
      </c>
      <c r="DF123" s="433" t="str">
        <f>IF(OR(DG123="",DG123=0),"",MAX(DF$105:DF122)+1)</f>
        <v/>
      </c>
      <c r="DG123" s="420" t="str">
        <f t="shared" si="214"/>
        <v/>
      </c>
      <c r="DH123" s="422" t="str">
        <f t="shared" si="215"/>
        <v/>
      </c>
      <c r="DI123" s="420" t="str">
        <f t="shared" si="216"/>
        <v/>
      </c>
      <c r="DJ123" s="422" t="str">
        <f t="shared" si="217"/>
        <v/>
      </c>
      <c r="DK123" s="420" t="str">
        <f t="shared" si="218"/>
        <v/>
      </c>
      <c r="DL123" s="422" t="str">
        <f t="shared" si="219"/>
        <v/>
      </c>
    </row>
    <row r="124" spans="28:123" ht="15.75" thickBot="1" x14ac:dyDescent="0.35"/>
    <row r="125" spans="28:123" x14ac:dyDescent="0.3">
      <c r="AB125" s="1093" t="s">
        <v>24</v>
      </c>
      <c r="AC125" s="1094"/>
      <c r="AD125" s="1094"/>
      <c r="AE125" s="1094"/>
      <c r="AF125" s="1095"/>
    </row>
    <row r="126" spans="28:123" x14ac:dyDescent="0.3">
      <c r="AB126" s="389"/>
      <c r="AC126" s="400" t="s">
        <v>495</v>
      </c>
      <c r="AD126" s="400" t="s">
        <v>192</v>
      </c>
      <c r="AE126" s="400" t="s">
        <v>193</v>
      </c>
      <c r="AF126" s="401" t="s">
        <v>11</v>
      </c>
    </row>
    <row r="127" spans="28:123" x14ac:dyDescent="0.3">
      <c r="AB127" s="395">
        <f ca="1">IFERROR(MATCH($AB$125,OFFSET(Year!$BD$11:$BD$62,AB126,,1000),0)+AB126,"")</f>
        <v>14</v>
      </c>
      <c r="AC127" s="340">
        <f ca="1">IFERROR(INDEX(Year!$BG$11:$BG$62,AB127),"")</f>
        <v>5</v>
      </c>
      <c r="AD127" s="348" t="str">
        <f ca="1">IFERROR(INDEX(Year!$BE$11:$BE$62,AB127),"")</f>
        <v>Pet Care</v>
      </c>
      <c r="AE127" s="363">
        <f ca="1">IFERROR(INDEX(Year!$BF$11:$BF$62,AB127),"")</f>
        <v>80</v>
      </c>
      <c r="AF127" s="402" t="str">
        <f ca="1">IFERROR(INDEX(Year!$BD$11:$BD$62,AB127),"")</f>
        <v>Liquid Bills</v>
      </c>
    </row>
    <row r="128" spans="28:123" x14ac:dyDescent="0.3">
      <c r="AB128" s="358">
        <f ca="1">IFERROR(MATCH($AB$125,OFFSET(Year!$BD$11:$BD$62,AB127,,1000),0)+AB127,"")</f>
        <v>15</v>
      </c>
      <c r="AC128" s="384">
        <f ca="1">IFERROR(INDEX(Year!$BG$11:$BG$62,AB128),"")</f>
        <v>4</v>
      </c>
      <c r="AD128" s="356" t="str">
        <f ca="1">IFERROR(INDEX(Year!$BE$11:$BE$62,AB128),"")</f>
        <v>Car 1 Gas</v>
      </c>
      <c r="AE128" s="363">
        <f ca="1">IFERROR(INDEX(Year!$BF$11:$BF$62,AB128),"")</f>
        <v>50</v>
      </c>
      <c r="AF128" s="402" t="str">
        <f ca="1">IFERROR(INDEX(Year!$BD$11:$BD$62,AB128),"")</f>
        <v>Liquid Bills</v>
      </c>
    </row>
    <row r="129" spans="28:32" x14ac:dyDescent="0.3">
      <c r="AB129" s="358">
        <f ca="1">IFERROR(MATCH($AB$125,OFFSET(Year!$BD$11:$BD$62,AB128,,1000),0)+AB128,"")</f>
        <v>16</v>
      </c>
      <c r="AC129" s="384">
        <f ca="1">IFERROR(INDEX(Year!$BG$11:$BG$62,AB129),"")</f>
        <v>18</v>
      </c>
      <c r="AD129" s="356" t="str">
        <f ca="1">IFERROR(INDEX(Year!$BE$11:$BE$62,AB129),"")</f>
        <v>Car 1 Gas</v>
      </c>
      <c r="AE129" s="363">
        <f ca="1">IFERROR(INDEX(Year!$BF$11:$BF$62,AB129),"")</f>
        <v>50</v>
      </c>
      <c r="AF129" s="402" t="str">
        <f ca="1">IFERROR(INDEX(Year!$BD$11:$BD$62,AB129),"")</f>
        <v>Liquid Bills</v>
      </c>
    </row>
    <row r="130" spans="28:32" x14ac:dyDescent="0.3">
      <c r="AB130" s="358">
        <f ca="1">IFERROR(MATCH($AB$125,OFFSET(Year!$BD$11:$BD$62,AB129,,1000),0)+AB129,"")</f>
        <v>17</v>
      </c>
      <c r="AC130" s="384">
        <f ca="1">IFERROR(INDEX(Year!$BG$11:$BG$62,AB130),"")</f>
        <v>13</v>
      </c>
      <c r="AD130" s="356" t="str">
        <f ca="1">IFERROR(INDEX(Year!$BE$11:$BE$62,AB130),"")</f>
        <v>Car 2 Gas</v>
      </c>
      <c r="AE130" s="363">
        <f ca="1">IFERROR(INDEX(Year!$BF$11:$BF$62,AB130),"")</f>
        <v>80</v>
      </c>
      <c r="AF130" s="402" t="str">
        <f ca="1">IFERROR(INDEX(Year!$BD$11:$BD$62,AB130),"")</f>
        <v>Liquid Bills</v>
      </c>
    </row>
    <row r="131" spans="28:32" x14ac:dyDescent="0.3">
      <c r="AB131" s="358">
        <f ca="1">IFERROR(MATCH($AB$125,OFFSET(Year!$BD$11:$BD$62,AB130,,1000),0)+AB130,"")</f>
        <v>18</v>
      </c>
      <c r="AC131" s="384">
        <f ca="1">IFERROR(INDEX(Year!$BG$11:$BG$62,AB131),"")</f>
        <v>27</v>
      </c>
      <c r="AD131" s="356" t="str">
        <f ca="1">IFERROR(INDEX(Year!$BE$11:$BE$62,AB131),"")</f>
        <v>Car 2 Gas</v>
      </c>
      <c r="AE131" s="363">
        <f ca="1">IFERROR(INDEX(Year!$BF$11:$BF$62,AB131),"")</f>
        <v>80</v>
      </c>
      <c r="AF131" s="402" t="str">
        <f ca="1">IFERROR(INDEX(Year!$BD$11:$BD$62,AB131),"")</f>
        <v>Liquid Bills</v>
      </c>
    </row>
    <row r="132" spans="28:32" x14ac:dyDescent="0.3">
      <c r="AB132" s="358">
        <f ca="1">IFERROR(MATCH($AB$125,OFFSET(Year!$BD$11:$BD$62,AB131,,1000),0)+AB131,"")</f>
        <v>19</v>
      </c>
      <c r="AC132" s="384">
        <f ca="1">IFERROR(INDEX(Year!$BG$11:$BG$62,AB132),"")</f>
        <v>5</v>
      </c>
      <c r="AD132" s="356" t="str">
        <f ca="1">IFERROR(INDEX(Year!$BE$11:$BE$62,AB132),"")</f>
        <v>Groceries</v>
      </c>
      <c r="AE132" s="363">
        <f ca="1">IFERROR(INDEX(Year!$BF$11:$BF$62,AB132),"")</f>
        <v>125</v>
      </c>
      <c r="AF132" s="402" t="str">
        <f ca="1">IFERROR(INDEX(Year!$BD$11:$BD$62,AB132),"")</f>
        <v>Liquid Bills</v>
      </c>
    </row>
    <row r="133" spans="28:32" x14ac:dyDescent="0.3">
      <c r="AB133" s="358">
        <f ca="1">IFERROR(MATCH($AB$125,OFFSET(Year!$BD$11:$BD$62,AB132,,1000),0)+AB132,"")</f>
        <v>20</v>
      </c>
      <c r="AC133" s="384">
        <f ca="1">IFERROR(INDEX(Year!$BG$11:$BG$62,AB133),"")</f>
        <v>12</v>
      </c>
      <c r="AD133" s="356" t="str">
        <f ca="1">IFERROR(INDEX(Year!$BE$11:$BE$62,AB133),"")</f>
        <v>Groceries</v>
      </c>
      <c r="AE133" s="363">
        <f ca="1">IFERROR(INDEX(Year!$BF$11:$BF$62,AB133),"")</f>
        <v>125</v>
      </c>
      <c r="AF133" s="402" t="str">
        <f ca="1">IFERROR(INDEX(Year!$BD$11:$BD$62,AB133),"")</f>
        <v>Liquid Bills</v>
      </c>
    </row>
    <row r="134" spans="28:32" x14ac:dyDescent="0.3">
      <c r="AB134" s="358">
        <f ca="1">IFERROR(MATCH($AB$125,OFFSET(Year!$BD$11:$BD$62,AB133,,1000),0)+AB133,"")</f>
        <v>21</v>
      </c>
      <c r="AC134" s="384">
        <f ca="1">IFERROR(INDEX(Year!$BG$11:$BG$62,AB134),"")</f>
        <v>19</v>
      </c>
      <c r="AD134" s="356" t="str">
        <f ca="1">IFERROR(INDEX(Year!$BE$11:$BE$62,AB134),"")</f>
        <v>Groceries</v>
      </c>
      <c r="AE134" s="363">
        <f ca="1">IFERROR(INDEX(Year!$BF$11:$BF$62,AB134),"")</f>
        <v>125</v>
      </c>
      <c r="AF134" s="402" t="str">
        <f ca="1">IFERROR(INDEX(Year!$BD$11:$BD$62,AB134),"")</f>
        <v>Liquid Bills</v>
      </c>
    </row>
    <row r="135" spans="28:32" x14ac:dyDescent="0.3">
      <c r="AB135" s="358">
        <f ca="1">IFERROR(MATCH($AB$125,OFFSET(Year!$BD$11:$BD$62,AB134,,1000),0)+AB134,"")</f>
        <v>22</v>
      </c>
      <c r="AC135" s="384">
        <f ca="1">IFERROR(INDEX(Year!$BG$11:$BG$62,AB135),"")</f>
        <v>26</v>
      </c>
      <c r="AD135" s="356" t="str">
        <f ca="1">IFERROR(INDEX(Year!$BE$11:$BE$62,AB135),"")</f>
        <v>Groceries</v>
      </c>
      <c r="AE135" s="363">
        <f ca="1">IFERROR(INDEX(Year!$BF$11:$BF$62,AB135),"")</f>
        <v>125</v>
      </c>
      <c r="AF135" s="402" t="str">
        <f ca="1">IFERROR(INDEX(Year!$BD$11:$BD$62,AB135),"")</f>
        <v>Liquid Bills</v>
      </c>
    </row>
    <row r="136" spans="28:32" x14ac:dyDescent="0.3">
      <c r="AB136" s="358">
        <f ca="1">IFERROR(MATCH($AB$125,OFFSET(Year!$BD$11:$BD$62,AB135,,1000),0)+AB135,"")</f>
        <v>69</v>
      </c>
      <c r="AC136" s="384" t="str">
        <f ca="1">IFERROR(INDEX(Year!$BG$11:$BG$62,AB136),"")</f>
        <v/>
      </c>
      <c r="AD136" s="356" t="str">
        <f ca="1">IFERROR(INDEX(Year!$BE$11:$BE$62,AB136),"")</f>
        <v/>
      </c>
      <c r="AE136" s="363" t="str">
        <f ca="1">IFERROR(INDEX(Year!$BF$11:$BF$62,AB136),"")</f>
        <v/>
      </c>
      <c r="AF136" s="402" t="str">
        <f ca="1">IFERROR(INDEX(Year!$BD$11:$BD$62,AB136),"")</f>
        <v/>
      </c>
    </row>
    <row r="137" spans="28:32" x14ac:dyDescent="0.3">
      <c r="AB137" s="358">
        <f ca="1">IFERROR(MATCH($AB$125,OFFSET(Year!$BD$11:$BD$62,AB136,,1000),0)+AB136,"")</f>
        <v>70</v>
      </c>
      <c r="AC137" s="384" t="str">
        <f ca="1">IFERROR(INDEX(Year!$BG$11:$BG$62,AB137),"")</f>
        <v/>
      </c>
      <c r="AD137" s="356" t="str">
        <f ca="1">IFERROR(INDEX(Year!$BE$11:$BE$62,AB137),"")</f>
        <v/>
      </c>
      <c r="AE137" s="363" t="str">
        <f ca="1">IFERROR(INDEX(Year!$BF$11:$BF$62,AB137),"")</f>
        <v/>
      </c>
      <c r="AF137" s="402" t="str">
        <f ca="1">IFERROR(INDEX(Year!$BD$11:$BD$62,AB137),"")</f>
        <v/>
      </c>
    </row>
    <row r="138" spans="28:32" x14ac:dyDescent="0.3">
      <c r="AB138" s="358">
        <f ca="1">IFERROR(MATCH($AB$125,OFFSET(Year!$BD$11:$BD$62,AB137,,1000),0)+AB137,"")</f>
        <v>71</v>
      </c>
      <c r="AC138" s="384" t="str">
        <f ca="1">IFERROR(INDEX(Year!$BG$11:$BG$62,AB138),"")</f>
        <v/>
      </c>
      <c r="AD138" s="356" t="str">
        <f ca="1">IFERROR(INDEX(Year!$BE$11:$BE$62,AB138),"")</f>
        <v/>
      </c>
      <c r="AE138" s="363" t="str">
        <f ca="1">IFERROR(INDEX(Year!$BF$11:$BF$62,AB138),"")</f>
        <v/>
      </c>
      <c r="AF138" s="402" t="str">
        <f ca="1">IFERROR(INDEX(Year!$BD$11:$BD$62,AB138),"")</f>
        <v/>
      </c>
    </row>
    <row r="139" spans="28:32" x14ac:dyDescent="0.3">
      <c r="AB139" s="358">
        <f ca="1">IFERROR(MATCH($AB$125,OFFSET(Year!$BD$11:$BD$62,AB138,,1000),0)+AB138,"")</f>
        <v>72</v>
      </c>
      <c r="AC139" s="384" t="str">
        <f ca="1">IFERROR(INDEX(Year!$BG$11:$BG$62,AB139),"")</f>
        <v/>
      </c>
      <c r="AD139" s="356" t="str">
        <f ca="1">IFERROR(INDEX(Year!$BE$11:$BE$62,AB139),"")</f>
        <v/>
      </c>
      <c r="AE139" s="363" t="str">
        <f ca="1">IFERROR(INDEX(Year!$BF$11:$BF$62,AB139),"")</f>
        <v/>
      </c>
      <c r="AF139" s="402" t="str">
        <f ca="1">IFERROR(INDEX(Year!$BD$11:$BD$62,AB139),"")</f>
        <v/>
      </c>
    </row>
    <row r="140" spans="28:32" x14ac:dyDescent="0.3">
      <c r="AB140" s="358">
        <f ca="1">IFERROR(MATCH($AB$125,OFFSET(Year!$BD$11:$BD$62,AB139,,1000),0)+AB139,"")</f>
        <v>73</v>
      </c>
      <c r="AC140" s="384" t="str">
        <f ca="1">IFERROR(INDEX(Year!$BG$11:$BG$62,AB140),"")</f>
        <v/>
      </c>
      <c r="AD140" s="356" t="str">
        <f ca="1">IFERROR(INDEX(Year!$BE$11:$BE$62,AB140),"")</f>
        <v/>
      </c>
      <c r="AE140" s="363" t="str">
        <f ca="1">IFERROR(INDEX(Year!$BF$11:$BF$62,AB140),"")</f>
        <v/>
      </c>
      <c r="AF140" s="402" t="str">
        <f ca="1">IFERROR(INDEX(Year!$BD$11:$BD$62,AB140),"")</f>
        <v/>
      </c>
    </row>
    <row r="141" spans="28:32" x14ac:dyDescent="0.3">
      <c r="AB141" s="358">
        <f ca="1">IFERROR(MATCH($AB$125,OFFSET(Year!$BD$11:$BD$62,AB140,,1000),0)+AB140,"")</f>
        <v>74</v>
      </c>
      <c r="AC141" s="384" t="str">
        <f ca="1">IFERROR(INDEX(Year!$BG$11:$BG$62,AB141),"")</f>
        <v/>
      </c>
      <c r="AD141" s="356" t="str">
        <f ca="1">IFERROR(INDEX(Year!$BE$11:$BE$62,AB141),"")</f>
        <v/>
      </c>
      <c r="AE141" s="363" t="str">
        <f ca="1">IFERROR(INDEX(Year!$BF$11:$BF$62,AB141),"")</f>
        <v/>
      </c>
      <c r="AF141" s="402" t="str">
        <f ca="1">IFERROR(INDEX(Year!$BD$11:$BD$62,AB141),"")</f>
        <v/>
      </c>
    </row>
    <row r="142" spans="28:32" x14ac:dyDescent="0.3">
      <c r="AB142" s="358">
        <f ca="1">IFERROR(MATCH($AB$125,OFFSET(Year!$BD$11:$BD$62,AB141,,1000),0)+AB141,"")</f>
        <v>75</v>
      </c>
      <c r="AC142" s="384" t="str">
        <f ca="1">IFERROR(INDEX(Year!$BG$11:$BG$62,AB142),"")</f>
        <v/>
      </c>
      <c r="AD142" s="356" t="str">
        <f ca="1">IFERROR(INDEX(Year!$BE$11:$BE$62,AB142),"")</f>
        <v/>
      </c>
      <c r="AE142" s="363" t="str">
        <f ca="1">IFERROR(INDEX(Year!$BF$11:$BF$62,AB142),"")</f>
        <v/>
      </c>
      <c r="AF142" s="402" t="str">
        <f ca="1">IFERROR(INDEX(Year!$BD$11:$BD$62,AB142),"")</f>
        <v/>
      </c>
    </row>
    <row r="143" spans="28:32" x14ac:dyDescent="0.3">
      <c r="AB143" s="358">
        <f ca="1">IFERROR(MATCH($AB$125,OFFSET(Year!$BD$11:$BD$62,AB142,,1000),0)+AB142,"")</f>
        <v>76</v>
      </c>
      <c r="AC143" s="384" t="str">
        <f ca="1">IFERROR(INDEX(Year!$BG$11:$BG$62,AB143),"")</f>
        <v/>
      </c>
      <c r="AD143" s="356" t="str">
        <f ca="1">IFERROR(INDEX(Year!$BE$11:$BE$62,AB143),"")</f>
        <v/>
      </c>
      <c r="AE143" s="363" t="str">
        <f ca="1">IFERROR(INDEX(Year!$BF$11:$BF$62,AB143),"")</f>
        <v/>
      </c>
      <c r="AF143" s="402" t="str">
        <f ca="1">IFERROR(INDEX(Year!$BD$11:$BD$62,AB143),"")</f>
        <v/>
      </c>
    </row>
    <row r="144" spans="28:32" x14ac:dyDescent="0.3">
      <c r="AB144" s="358">
        <f ca="1">IFERROR(MATCH($AB$125,OFFSET(Year!$BD$11:$BD$62,AB143,,1000),0)+AB143,"")</f>
        <v>77</v>
      </c>
      <c r="AC144" s="384" t="str">
        <f ca="1">IFERROR(INDEX(Year!$BG$11:$BG$62,AB144),"")</f>
        <v/>
      </c>
      <c r="AD144" s="356" t="str">
        <f ca="1">IFERROR(INDEX(Year!$BE$11:$BE$62,AB144),"")</f>
        <v/>
      </c>
      <c r="AE144" s="363" t="str">
        <f ca="1">IFERROR(INDEX(Year!$BF$11:$BF$62,AB144),"")</f>
        <v/>
      </c>
      <c r="AF144" s="402" t="str">
        <f ca="1">IFERROR(INDEX(Year!$BD$11:$BD$62,AB144),"")</f>
        <v/>
      </c>
    </row>
    <row r="145" spans="28:32" x14ac:dyDescent="0.3">
      <c r="AB145" s="358">
        <f ca="1">IFERROR(MATCH($AB$125,OFFSET(Year!$BD$11:$BD$62,AB144,,1000),0)+AB144,"")</f>
        <v>78</v>
      </c>
      <c r="AC145" s="384" t="str">
        <f ca="1">IFERROR(INDEX(Year!$BG$11:$BG$62,AB145),"")</f>
        <v/>
      </c>
      <c r="AD145" s="356" t="str">
        <f ca="1">IFERROR(INDEX(Year!$BE$11:$BE$62,AB145),"")</f>
        <v/>
      </c>
      <c r="AE145" s="363" t="str">
        <f ca="1">IFERROR(INDEX(Year!$BF$11:$BF$62,AB145),"")</f>
        <v/>
      </c>
      <c r="AF145" s="402" t="str">
        <f ca="1">IFERROR(INDEX(Year!$BD$11:$BD$62,AB145),"")</f>
        <v/>
      </c>
    </row>
    <row r="146" spans="28:32" x14ac:dyDescent="0.3">
      <c r="AB146" s="358">
        <f ca="1">IFERROR(MATCH($AB$125,OFFSET(Year!$BD$11:$BD$62,AB145,,1000),0)+AB145,"")</f>
        <v>79</v>
      </c>
      <c r="AC146" s="384" t="str">
        <f ca="1">IFERROR(INDEX(Year!$BG$11:$BG$62,AB146),"")</f>
        <v/>
      </c>
      <c r="AD146" s="356" t="str">
        <f ca="1">IFERROR(INDEX(Year!$BE$11:$BE$62,AB146),"")</f>
        <v/>
      </c>
      <c r="AE146" s="363" t="str">
        <f ca="1">IFERROR(INDEX(Year!$BF$11:$BF$62,AB146),"")</f>
        <v/>
      </c>
      <c r="AF146" s="402" t="str">
        <f ca="1">IFERROR(INDEX(Year!$BD$11:$BD$62,AB146),"")</f>
        <v/>
      </c>
    </row>
    <row r="147" spans="28:32" x14ac:dyDescent="0.3">
      <c r="AB147" s="358">
        <f ca="1">IFERROR(MATCH($AB$125,OFFSET(Year!$BD$11:$BD$62,AB146,,1000),0)+AB146,"")</f>
        <v>125</v>
      </c>
      <c r="AC147" s="384" t="str">
        <f ca="1">IFERROR(INDEX(Year!$BG$11:$BG$62,AB147),"")</f>
        <v/>
      </c>
      <c r="AD147" s="356" t="str">
        <f ca="1">IFERROR(INDEX(Year!$BE$11:$BE$62,AB147),"")</f>
        <v/>
      </c>
      <c r="AE147" s="363" t="str">
        <f ca="1">IFERROR(INDEX(Year!$BF$11:$BF$62,AB147),"")</f>
        <v/>
      </c>
      <c r="AF147" s="402" t="str">
        <f ca="1">IFERROR(INDEX(Year!$BD$11:$BD$62,AB147),"")</f>
        <v/>
      </c>
    </row>
    <row r="148" spans="28:32" x14ac:dyDescent="0.3">
      <c r="AB148" s="358">
        <f ca="1">IFERROR(MATCH($AB$125,OFFSET(Year!$BD$11:$BD$62,AB147,,1000),0)+AB147,"")</f>
        <v>126</v>
      </c>
      <c r="AC148" s="384" t="str">
        <f ca="1">IFERROR(INDEX(Year!$BG$11:$BG$62,AB148),"")</f>
        <v/>
      </c>
      <c r="AD148" s="356" t="str">
        <f ca="1">IFERROR(INDEX(Year!$BE$11:$BE$62,AB148),"")</f>
        <v/>
      </c>
      <c r="AE148" s="363" t="str">
        <f ca="1">IFERROR(INDEX(Year!$BF$11:$BF$62,AB148),"")</f>
        <v/>
      </c>
      <c r="AF148" s="402" t="str">
        <f ca="1">IFERROR(INDEX(Year!$BD$11:$BD$62,AB148),"")</f>
        <v/>
      </c>
    </row>
    <row r="149" spans="28:32" x14ac:dyDescent="0.3">
      <c r="AB149" s="358">
        <f ca="1">IFERROR(MATCH($AB$125,OFFSET(Year!$BD$11:$BD$62,AB148,,1000),0)+AB148,"")</f>
        <v>127</v>
      </c>
      <c r="AC149" s="384" t="str">
        <f ca="1">IFERROR(INDEX(Year!$BG$11:$BG$62,AB149),"")</f>
        <v/>
      </c>
      <c r="AD149" s="356" t="str">
        <f ca="1">IFERROR(INDEX(Year!$BE$11:$BE$62,AB149),"")</f>
        <v/>
      </c>
      <c r="AE149" s="363" t="str">
        <f ca="1">IFERROR(INDEX(Year!$BF$11:$BF$62,AB149),"")</f>
        <v/>
      </c>
      <c r="AF149" s="402" t="str">
        <f ca="1">IFERROR(INDEX(Year!$BD$11:$BD$62,AB149),"")</f>
        <v/>
      </c>
    </row>
    <row r="150" spans="28:32" x14ac:dyDescent="0.3">
      <c r="AB150" s="358">
        <f ca="1">IFERROR(MATCH($AB$125,OFFSET(Year!$BD$11:$BD$62,AB149,,1000),0)+AB149,"")</f>
        <v>128</v>
      </c>
      <c r="AC150" s="384" t="str">
        <f ca="1">IFERROR(INDEX(Year!$BG$11:$BG$62,AB150),"")</f>
        <v/>
      </c>
      <c r="AD150" s="356" t="str">
        <f ca="1">IFERROR(INDEX(Year!$BE$11:$BE$62,AB150),"")</f>
        <v/>
      </c>
      <c r="AE150" s="363" t="str">
        <f ca="1">IFERROR(INDEX(Year!$BF$11:$BF$62,AB150),"")</f>
        <v/>
      </c>
      <c r="AF150" s="402" t="str">
        <f ca="1">IFERROR(INDEX(Year!$BD$11:$BD$62,AB150),"")</f>
        <v/>
      </c>
    </row>
    <row r="151" spans="28:32" x14ac:dyDescent="0.3">
      <c r="AB151" s="358">
        <f ca="1">IFERROR(MATCH($AB$125,OFFSET(Year!$BD$11:$BD$62,AB150,,1000),0)+AB150,"")</f>
        <v>129</v>
      </c>
      <c r="AC151" s="384" t="str">
        <f ca="1">IFERROR(INDEX(Year!$BG$11:$BG$62,AB151),"")</f>
        <v/>
      </c>
      <c r="AD151" s="356" t="str">
        <f ca="1">IFERROR(INDEX(Year!$BE$11:$BE$62,AB151),"")</f>
        <v/>
      </c>
      <c r="AE151" s="363" t="str">
        <f ca="1">IFERROR(INDEX(Year!$BF$11:$BF$62,AB151),"")</f>
        <v/>
      </c>
      <c r="AF151" s="402" t="str">
        <f ca="1">IFERROR(INDEX(Year!$BD$11:$BD$62,AB151),"")</f>
        <v/>
      </c>
    </row>
    <row r="152" spans="28:32" x14ac:dyDescent="0.3">
      <c r="AB152" s="358">
        <f ca="1">IFERROR(MATCH($AB$125,OFFSET(Year!$BD$11:$BD$62,AB151,,1000),0)+AB151,"")</f>
        <v>130</v>
      </c>
      <c r="AC152" s="384" t="str">
        <f ca="1">IFERROR(INDEX(Year!$BG$11:$BG$62,AB152),"")</f>
        <v/>
      </c>
      <c r="AD152" s="356" t="str">
        <f ca="1">IFERROR(INDEX(Year!$BE$11:$BE$62,AB152),"")</f>
        <v/>
      </c>
      <c r="AE152" s="363" t="str">
        <f ca="1">IFERROR(INDEX(Year!$BF$11:$BF$62,AB152),"")</f>
        <v/>
      </c>
      <c r="AF152" s="402" t="str">
        <f ca="1">IFERROR(INDEX(Year!$BD$11:$BD$62,AB152),"")</f>
        <v/>
      </c>
    </row>
    <row r="153" spans="28:32" x14ac:dyDescent="0.3">
      <c r="AB153" s="358">
        <f ca="1">IFERROR(MATCH($AB$125,OFFSET(Year!$BD$11:$BD$62,AB152,,1000),0)+AB152,"")</f>
        <v>131</v>
      </c>
      <c r="AC153" s="384" t="str">
        <f ca="1">IFERROR(INDEX(Year!$BG$11:$BG$62,AB153),"")</f>
        <v/>
      </c>
      <c r="AD153" s="356" t="str">
        <f ca="1">IFERROR(INDEX(Year!$BE$11:$BE$62,AB153),"")</f>
        <v/>
      </c>
      <c r="AE153" s="363" t="str">
        <f ca="1">IFERROR(INDEX(Year!$BF$11:$BF$62,AB153),"")</f>
        <v/>
      </c>
      <c r="AF153" s="402" t="str">
        <f ca="1">IFERROR(INDEX(Year!$BD$11:$BD$62,AB153),"")</f>
        <v/>
      </c>
    </row>
    <row r="154" spans="28:32" x14ac:dyDescent="0.3">
      <c r="AB154" s="358">
        <f ca="1">IFERROR(MATCH($AB$125,OFFSET(Year!$BD$11:$BD$62,AB153,,1000),0)+AB153,"")</f>
        <v>132</v>
      </c>
      <c r="AC154" s="384" t="str">
        <f ca="1">IFERROR(INDEX(Year!$BG$11:$BG$62,AB154),"")</f>
        <v/>
      </c>
      <c r="AD154" s="356" t="str">
        <f ca="1">IFERROR(INDEX(Year!$BE$11:$BE$62,AB154),"")</f>
        <v/>
      </c>
      <c r="AE154" s="363" t="str">
        <f ca="1">IFERROR(INDEX(Year!$BF$11:$BF$62,AB154),"")</f>
        <v/>
      </c>
      <c r="AF154" s="402" t="str">
        <f ca="1">IFERROR(INDEX(Year!$BD$11:$BD$62,AB154),"")</f>
        <v/>
      </c>
    </row>
    <row r="155" spans="28:32" x14ac:dyDescent="0.3">
      <c r="AB155" s="358">
        <f ca="1">IFERROR(MATCH($AB$125,OFFSET(Year!$BD$11:$BD$62,AB154,,1000),0)+AB154,"")</f>
        <v>133</v>
      </c>
      <c r="AC155" s="384" t="str">
        <f ca="1">IFERROR(INDEX(Year!$BG$11:$BG$62,AB155),"")</f>
        <v/>
      </c>
      <c r="AD155" s="356" t="str">
        <f ca="1">IFERROR(INDEX(Year!$BE$11:$BE$62,AB155),"")</f>
        <v/>
      </c>
      <c r="AE155" s="363" t="str">
        <f ca="1">IFERROR(INDEX(Year!$BF$11:$BF$62,AB155),"")</f>
        <v/>
      </c>
      <c r="AF155" s="402" t="str">
        <f ca="1">IFERROR(INDEX(Year!$BD$11:$BD$62,AB155),"")</f>
        <v/>
      </c>
    </row>
    <row r="156" spans="28:32" ht="15.75" thickBot="1" x14ac:dyDescent="0.35">
      <c r="AB156" s="359" t="str">
        <f ca="1">IFERROR(MATCH($AB$125,OFFSET(Year!$BD$11:$BD$62,AB155,,1000),0)+AB155,"")</f>
        <v/>
      </c>
      <c r="AC156" s="386" t="str">
        <f ca="1">IFERROR(INDEX(Year!$BG$11:$BG$62,AB156),"")</f>
        <v/>
      </c>
      <c r="AD156" s="360" t="str">
        <f ca="1">IFERROR(INDEX(Year!$BE$11:$BE$62,AB156),"")</f>
        <v/>
      </c>
      <c r="AE156" s="364" t="str">
        <f ca="1">IFERROR(INDEX(Year!$BF$11:$BF$62,AB156),"")</f>
        <v/>
      </c>
      <c r="AF156" s="365" t="str">
        <f ca="1">IFERROR(INDEX(Year!$BD$11:$BD$62,AB156),"")</f>
        <v/>
      </c>
    </row>
  </sheetData>
  <mergeCells count="397">
    <mergeCell ref="P62:Q62"/>
    <mergeCell ref="P63:Q63"/>
    <mergeCell ref="P64:Q64"/>
    <mergeCell ref="P65:Q65"/>
    <mergeCell ref="P66:R66"/>
    <mergeCell ref="P67:R67"/>
    <mergeCell ref="P68:R68"/>
    <mergeCell ref="P69:S69"/>
    <mergeCell ref="P53:Q53"/>
    <mergeCell ref="P54:Q54"/>
    <mergeCell ref="P55:Q55"/>
    <mergeCell ref="P56:Q56"/>
    <mergeCell ref="P57:Q57"/>
    <mergeCell ref="P58:Q58"/>
    <mergeCell ref="P59:Q59"/>
    <mergeCell ref="P60:Q60"/>
    <mergeCell ref="P61:Q61"/>
    <mergeCell ref="P44:S44"/>
    <mergeCell ref="P45:Q45"/>
    <mergeCell ref="P46:Q46"/>
    <mergeCell ref="P47:Q47"/>
    <mergeCell ref="P48:Q48"/>
    <mergeCell ref="P49:Q49"/>
    <mergeCell ref="P50:Q50"/>
    <mergeCell ref="P51:Q51"/>
    <mergeCell ref="P52:Q52"/>
    <mergeCell ref="A1:G3"/>
    <mergeCell ref="H1:N3"/>
    <mergeCell ref="K4:L4"/>
    <mergeCell ref="I6:J6"/>
    <mergeCell ref="K6:L6"/>
    <mergeCell ref="M6:N6"/>
    <mergeCell ref="M7:N7"/>
    <mergeCell ref="M8:N8"/>
    <mergeCell ref="M4:N4"/>
    <mergeCell ref="A4:B4"/>
    <mergeCell ref="C4:D4"/>
    <mergeCell ref="E4:F4"/>
    <mergeCell ref="G4:H4"/>
    <mergeCell ref="A6:B6"/>
    <mergeCell ref="C6:D6"/>
    <mergeCell ref="E6:F6"/>
    <mergeCell ref="G6:H6"/>
    <mergeCell ref="I4:J4"/>
    <mergeCell ref="M9:N9"/>
    <mergeCell ref="A8:B8"/>
    <mergeCell ref="C8:D8"/>
    <mergeCell ref="I8:J8"/>
    <mergeCell ref="K8:L8"/>
    <mergeCell ref="E8:F8"/>
    <mergeCell ref="G8:H8"/>
    <mergeCell ref="A9:B9"/>
    <mergeCell ref="C9:D9"/>
    <mergeCell ref="E9:F9"/>
    <mergeCell ref="G9:H9"/>
    <mergeCell ref="I9:J9"/>
    <mergeCell ref="K9:L9"/>
    <mergeCell ref="I12:J12"/>
    <mergeCell ref="K12:L12"/>
    <mergeCell ref="I10:J10"/>
    <mergeCell ref="K10:L10"/>
    <mergeCell ref="A7:B7"/>
    <mergeCell ref="C7:D7"/>
    <mergeCell ref="E7:F7"/>
    <mergeCell ref="G7:H7"/>
    <mergeCell ref="I7:J7"/>
    <mergeCell ref="K7:L7"/>
    <mergeCell ref="A14:B14"/>
    <mergeCell ref="C14:D14"/>
    <mergeCell ref="E14:F14"/>
    <mergeCell ref="G14:H14"/>
    <mergeCell ref="I14:J14"/>
    <mergeCell ref="K14:L14"/>
    <mergeCell ref="M12:N12"/>
    <mergeCell ref="M13:N13"/>
    <mergeCell ref="A10:B10"/>
    <mergeCell ref="C10:D10"/>
    <mergeCell ref="E10:F10"/>
    <mergeCell ref="G10:H10"/>
    <mergeCell ref="I13:J13"/>
    <mergeCell ref="K13:L13"/>
    <mergeCell ref="E13:F13"/>
    <mergeCell ref="G13:H13"/>
    <mergeCell ref="M14:N14"/>
    <mergeCell ref="A13:B13"/>
    <mergeCell ref="C13:D13"/>
    <mergeCell ref="M10:N10"/>
    <mergeCell ref="A12:B12"/>
    <mergeCell ref="C12:D12"/>
    <mergeCell ref="E12:F12"/>
    <mergeCell ref="G12:H12"/>
    <mergeCell ref="M19:N19"/>
    <mergeCell ref="A18:B18"/>
    <mergeCell ref="C18:D18"/>
    <mergeCell ref="M15:N15"/>
    <mergeCell ref="A16:B16"/>
    <mergeCell ref="C16:D16"/>
    <mergeCell ref="E16:F16"/>
    <mergeCell ref="G16:H16"/>
    <mergeCell ref="I16:J16"/>
    <mergeCell ref="K16:L16"/>
    <mergeCell ref="I15:J15"/>
    <mergeCell ref="K15:L15"/>
    <mergeCell ref="M16:N16"/>
    <mergeCell ref="M18:N18"/>
    <mergeCell ref="A15:B15"/>
    <mergeCell ref="C15:D15"/>
    <mergeCell ref="E15:F15"/>
    <mergeCell ref="G15:H15"/>
    <mergeCell ref="I18:J18"/>
    <mergeCell ref="K18:L18"/>
    <mergeCell ref="E18:F18"/>
    <mergeCell ref="G18:H18"/>
    <mergeCell ref="I21:J21"/>
    <mergeCell ref="K21:L21"/>
    <mergeCell ref="I20:J20"/>
    <mergeCell ref="K20:L20"/>
    <mergeCell ref="A19:B19"/>
    <mergeCell ref="C19:D19"/>
    <mergeCell ref="E19:F19"/>
    <mergeCell ref="G19:H19"/>
    <mergeCell ref="I19:J19"/>
    <mergeCell ref="K19:L19"/>
    <mergeCell ref="A24:B24"/>
    <mergeCell ref="C24:D24"/>
    <mergeCell ref="E24:F24"/>
    <mergeCell ref="G24:H24"/>
    <mergeCell ref="I24:J24"/>
    <mergeCell ref="K24:L24"/>
    <mergeCell ref="M21:N21"/>
    <mergeCell ref="M22:N22"/>
    <mergeCell ref="A20:B20"/>
    <mergeCell ref="C20:D20"/>
    <mergeCell ref="E20:F20"/>
    <mergeCell ref="G20:H20"/>
    <mergeCell ref="I22:J22"/>
    <mergeCell ref="K22:L22"/>
    <mergeCell ref="E22:F22"/>
    <mergeCell ref="G22:H22"/>
    <mergeCell ref="M24:N24"/>
    <mergeCell ref="A22:B22"/>
    <mergeCell ref="C22:D22"/>
    <mergeCell ref="M20:N20"/>
    <mergeCell ref="A21:B21"/>
    <mergeCell ref="C21:D21"/>
    <mergeCell ref="E21:F21"/>
    <mergeCell ref="G21:H21"/>
    <mergeCell ref="M27:N27"/>
    <mergeCell ref="A25:B25"/>
    <mergeCell ref="C25:D25"/>
    <mergeCell ref="E25:F25"/>
    <mergeCell ref="G25:H25"/>
    <mergeCell ref="I27:J27"/>
    <mergeCell ref="K27:L27"/>
    <mergeCell ref="E27:F27"/>
    <mergeCell ref="G27:H27"/>
    <mergeCell ref="A27:B27"/>
    <mergeCell ref="C27:D27"/>
    <mergeCell ref="M25:N25"/>
    <mergeCell ref="A26:B26"/>
    <mergeCell ref="C26:D26"/>
    <mergeCell ref="E26:F26"/>
    <mergeCell ref="G26:H26"/>
    <mergeCell ref="I26:J26"/>
    <mergeCell ref="K26:L26"/>
    <mergeCell ref="M26:N26"/>
    <mergeCell ref="I25:J25"/>
    <mergeCell ref="K25:L25"/>
    <mergeCell ref="M34:N34"/>
    <mergeCell ref="A33:B33"/>
    <mergeCell ref="M30:N30"/>
    <mergeCell ref="A30:B30"/>
    <mergeCell ref="C30:D30"/>
    <mergeCell ref="E30:F30"/>
    <mergeCell ref="G30:H30"/>
    <mergeCell ref="M28:N28"/>
    <mergeCell ref="I30:J30"/>
    <mergeCell ref="K30:L30"/>
    <mergeCell ref="A28:B28"/>
    <mergeCell ref="C28:D28"/>
    <mergeCell ref="E28:F28"/>
    <mergeCell ref="G28:H28"/>
    <mergeCell ref="I28:J28"/>
    <mergeCell ref="K28:L28"/>
    <mergeCell ref="M31:N31"/>
    <mergeCell ref="K32:L32"/>
    <mergeCell ref="M32:N32"/>
    <mergeCell ref="I33:J33"/>
    <mergeCell ref="K33:L33"/>
    <mergeCell ref="A34:B34"/>
    <mergeCell ref="K40:N40"/>
    <mergeCell ref="A39:B39"/>
    <mergeCell ref="C39:D39"/>
    <mergeCell ref="I34:J34"/>
    <mergeCell ref="K34:L34"/>
    <mergeCell ref="A31:B31"/>
    <mergeCell ref="C31:D31"/>
    <mergeCell ref="E31:F31"/>
    <mergeCell ref="G31:H31"/>
    <mergeCell ref="I31:J31"/>
    <mergeCell ref="K31:L31"/>
    <mergeCell ref="M33:N33"/>
    <mergeCell ref="A32:B32"/>
    <mergeCell ref="E34:F34"/>
    <mergeCell ref="G34:H34"/>
    <mergeCell ref="I32:J32"/>
    <mergeCell ref="C32:D32"/>
    <mergeCell ref="E32:F32"/>
    <mergeCell ref="G32:H32"/>
    <mergeCell ref="C33:D33"/>
    <mergeCell ref="E33:F33"/>
    <mergeCell ref="G33:H33"/>
    <mergeCell ref="A36:B36"/>
    <mergeCell ref="C36:D36"/>
    <mergeCell ref="A40:B40"/>
    <mergeCell ref="C40:D40"/>
    <mergeCell ref="A37:B37"/>
    <mergeCell ref="C37:D37"/>
    <mergeCell ref="A38:B38"/>
    <mergeCell ref="C38:D38"/>
    <mergeCell ref="C34:D34"/>
    <mergeCell ref="V1:W2"/>
    <mergeCell ref="X1:X2"/>
    <mergeCell ref="P4:R4"/>
    <mergeCell ref="S4:U4"/>
    <mergeCell ref="V4:X4"/>
    <mergeCell ref="V6:W6"/>
    <mergeCell ref="V7:W7"/>
    <mergeCell ref="V8:W8"/>
    <mergeCell ref="V9:W9"/>
    <mergeCell ref="V10:W10"/>
    <mergeCell ref="V11:W11"/>
    <mergeCell ref="V12:W12"/>
    <mergeCell ref="V20:W20"/>
    <mergeCell ref="V23:W23"/>
    <mergeCell ref="V24:W24"/>
    <mergeCell ref="V26:W26"/>
    <mergeCell ref="V33:W33"/>
    <mergeCell ref="BS4:BY4"/>
    <mergeCell ref="BZ4:CF4"/>
    <mergeCell ref="CG4:CM4"/>
    <mergeCell ref="CN4:CT4"/>
    <mergeCell ref="CU4:DA4"/>
    <mergeCell ref="DC4:DL4"/>
    <mergeCell ref="DN4:DS4"/>
    <mergeCell ref="V5:W5"/>
    <mergeCell ref="DD5:DE5"/>
    <mergeCell ref="DG5:DH5"/>
    <mergeCell ref="DI5:DJ5"/>
    <mergeCell ref="DK5:DL5"/>
    <mergeCell ref="DN5:DP5"/>
    <mergeCell ref="DQ5:DS5"/>
    <mergeCell ref="AC4:AF4"/>
    <mergeCell ref="AI4:AL4"/>
    <mergeCell ref="AM4:AP4"/>
    <mergeCell ref="AQ4:AT4"/>
    <mergeCell ref="AU4:AX4"/>
    <mergeCell ref="AY4:BB4"/>
    <mergeCell ref="BC4:BF4"/>
    <mergeCell ref="BG4:BJ4"/>
    <mergeCell ref="BL4:BR4"/>
    <mergeCell ref="DN12:DO12"/>
    <mergeCell ref="DQ12:DR12"/>
    <mergeCell ref="V13:W13"/>
    <mergeCell ref="V14:W14"/>
    <mergeCell ref="V15:W15"/>
    <mergeCell ref="V16:W16"/>
    <mergeCell ref="V17:W17"/>
    <mergeCell ref="V18:W18"/>
    <mergeCell ref="V19:W19"/>
    <mergeCell ref="AI20:AL20"/>
    <mergeCell ref="AM20:AP20"/>
    <mergeCell ref="AQ20:AT20"/>
    <mergeCell ref="AU20:AX20"/>
    <mergeCell ref="AY20:BB20"/>
    <mergeCell ref="BC20:BF20"/>
    <mergeCell ref="BG20:BJ20"/>
    <mergeCell ref="V21:W21"/>
    <mergeCell ref="V22:W22"/>
    <mergeCell ref="DC24:DL24"/>
    <mergeCell ref="DN24:DS24"/>
    <mergeCell ref="V25:W25"/>
    <mergeCell ref="DD25:DE25"/>
    <mergeCell ref="DG25:DH25"/>
    <mergeCell ref="DI25:DJ25"/>
    <mergeCell ref="DK25:DL25"/>
    <mergeCell ref="DN25:DP25"/>
    <mergeCell ref="DQ25:DS25"/>
    <mergeCell ref="AC26:AF26"/>
    <mergeCell ref="V27:W27"/>
    <mergeCell ref="V28:W28"/>
    <mergeCell ref="V29:W29"/>
    <mergeCell ref="V30:W30"/>
    <mergeCell ref="V31:W31"/>
    <mergeCell ref="V32:W32"/>
    <mergeCell ref="DN32:DO32"/>
    <mergeCell ref="DQ32:DR32"/>
    <mergeCell ref="V34:W34"/>
    <mergeCell ref="V35:W35"/>
    <mergeCell ref="V36:W36"/>
    <mergeCell ref="AI36:AL36"/>
    <mergeCell ref="AM36:AP36"/>
    <mergeCell ref="AQ36:AT36"/>
    <mergeCell ref="AU36:AX36"/>
    <mergeCell ref="AY36:BB36"/>
    <mergeCell ref="BC36:BF36"/>
    <mergeCell ref="BG36:BJ36"/>
    <mergeCell ref="V37:W37"/>
    <mergeCell ref="V38:W38"/>
    <mergeCell ref="V39:W39"/>
    <mergeCell ref="V40:W40"/>
    <mergeCell ref="DC44:DL44"/>
    <mergeCell ref="DN44:DS44"/>
    <mergeCell ref="DD45:DE45"/>
    <mergeCell ref="DG45:DH45"/>
    <mergeCell ref="DI45:DJ45"/>
    <mergeCell ref="DK45:DL45"/>
    <mergeCell ref="DN45:DP45"/>
    <mergeCell ref="DQ45:DS45"/>
    <mergeCell ref="U44:X44"/>
    <mergeCell ref="U45:V45"/>
    <mergeCell ref="AC46:AF46"/>
    <mergeCell ref="AI52:AL52"/>
    <mergeCell ref="AM52:AP52"/>
    <mergeCell ref="AQ52:AT52"/>
    <mergeCell ref="AU52:AX52"/>
    <mergeCell ref="AY52:BB52"/>
    <mergeCell ref="BC52:BF52"/>
    <mergeCell ref="BG52:BJ52"/>
    <mergeCell ref="DN52:DO52"/>
    <mergeCell ref="DQ52:DR52"/>
    <mergeCell ref="AB59:AF59"/>
    <mergeCell ref="DC64:DL64"/>
    <mergeCell ref="DN64:DS64"/>
    <mergeCell ref="DD65:DE65"/>
    <mergeCell ref="DG65:DH65"/>
    <mergeCell ref="DI65:DJ65"/>
    <mergeCell ref="DK65:DL65"/>
    <mergeCell ref="DN65:DP65"/>
    <mergeCell ref="DQ65:DS65"/>
    <mergeCell ref="AI68:AL68"/>
    <mergeCell ref="AM68:AP68"/>
    <mergeCell ref="AQ68:AT68"/>
    <mergeCell ref="AU68:AX68"/>
    <mergeCell ref="AY68:BB68"/>
    <mergeCell ref="BC68:BF68"/>
    <mergeCell ref="BG68:BJ68"/>
    <mergeCell ref="DN72:DO72"/>
    <mergeCell ref="DQ72:DR72"/>
    <mergeCell ref="AI84:AL84"/>
    <mergeCell ref="AM84:AP84"/>
    <mergeCell ref="DC84:DL84"/>
    <mergeCell ref="DN84:DS84"/>
    <mergeCell ref="DD85:DE85"/>
    <mergeCell ref="DG85:DH85"/>
    <mergeCell ref="DI85:DJ85"/>
    <mergeCell ref="DK85:DL85"/>
    <mergeCell ref="DN85:DP85"/>
    <mergeCell ref="DQ85:DS85"/>
    <mergeCell ref="DN112:DO112"/>
    <mergeCell ref="DQ112:DR112"/>
    <mergeCell ref="AB125:AF125"/>
    <mergeCell ref="AB92:AF92"/>
    <mergeCell ref="DN92:DO92"/>
    <mergeCell ref="DQ92:DR92"/>
    <mergeCell ref="DC104:DL104"/>
    <mergeCell ref="DN104:DS104"/>
    <mergeCell ref="DD105:DE105"/>
    <mergeCell ref="DG105:DH105"/>
    <mergeCell ref="DI105:DJ105"/>
    <mergeCell ref="DK105:DL105"/>
    <mergeCell ref="DN105:DP105"/>
    <mergeCell ref="DQ105:DS105"/>
    <mergeCell ref="U46:V46"/>
    <mergeCell ref="U47:V47"/>
    <mergeCell ref="U48:V48"/>
    <mergeCell ref="U49:V49"/>
    <mergeCell ref="U50:V50"/>
    <mergeCell ref="U51:V51"/>
    <mergeCell ref="U52:V52"/>
    <mergeCell ref="U53:V53"/>
    <mergeCell ref="U54:V54"/>
    <mergeCell ref="U64:V64"/>
    <mergeCell ref="U65:V65"/>
    <mergeCell ref="U66:W66"/>
    <mergeCell ref="U67:W67"/>
    <mergeCell ref="U68:W68"/>
    <mergeCell ref="U69:X69"/>
    <mergeCell ref="U55:V55"/>
    <mergeCell ref="U56:V56"/>
    <mergeCell ref="U57:V57"/>
    <mergeCell ref="U58:V58"/>
    <mergeCell ref="U59:V59"/>
    <mergeCell ref="U60:V60"/>
    <mergeCell ref="U61:V61"/>
    <mergeCell ref="U62:V62"/>
    <mergeCell ref="U63:V63"/>
  </mergeCells>
  <printOptions horizontalCentered="1" verticalCentered="1"/>
  <pageMargins left="0.5" right="0.5" top="0.25" bottom="0.25" header="0.25" footer="0.25"/>
  <pageSetup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8" tint="-0.249977111117893"/>
    <pageSetUpPr fitToPage="1"/>
  </sheetPr>
  <dimension ref="A1:DS156"/>
  <sheetViews>
    <sheetView workbookViewId="0">
      <selection sqref="A1:G3"/>
    </sheetView>
  </sheetViews>
  <sheetFormatPr defaultRowHeight="15" x14ac:dyDescent="0.3"/>
  <cols>
    <col min="1" max="1" width="4.140625" style="259" customWidth="1"/>
    <col min="2" max="2" width="13.7109375" style="259" customWidth="1"/>
    <col min="3" max="3" width="4.140625" style="259" customWidth="1"/>
    <col min="4" max="4" width="13.7109375" style="259" customWidth="1"/>
    <col min="5" max="5" width="4.140625" style="259" customWidth="1"/>
    <col min="6" max="6" width="13.7109375" style="259" customWidth="1"/>
    <col min="7" max="7" width="4.140625" style="259" customWidth="1"/>
    <col min="8" max="8" width="13.7109375" style="259" customWidth="1"/>
    <col min="9" max="9" width="4.140625" style="259" customWidth="1"/>
    <col min="10" max="10" width="13.7109375" style="259" customWidth="1"/>
    <col min="11" max="11" width="4.140625" style="259" customWidth="1"/>
    <col min="12" max="12" width="13.7109375" style="259" customWidth="1"/>
    <col min="13" max="13" width="4.140625" style="259" customWidth="1"/>
    <col min="14" max="14" width="13.7109375" style="259" customWidth="1"/>
    <col min="15" max="15" width="9.140625" style="259"/>
    <col min="16" max="21" width="22.7109375" style="259" customWidth="1"/>
    <col min="22" max="22" width="12.7109375" style="259" customWidth="1"/>
    <col min="23" max="23" width="15.28515625" style="259" customWidth="1"/>
    <col min="24" max="24" width="12.7109375" style="259" customWidth="1"/>
    <col min="25" max="25" width="9.140625" customWidth="1"/>
    <col min="26" max="27" width="9.140625" style="259" hidden="1" customWidth="1"/>
    <col min="28" max="28" width="9.140625" style="261" hidden="1" customWidth="1"/>
    <col min="29" max="29" width="13.140625" style="301" hidden="1" customWidth="1"/>
    <col min="30" max="30" width="15.5703125" style="301" hidden="1" customWidth="1"/>
    <col min="31" max="31" width="9.140625" style="301" hidden="1" customWidth="1"/>
    <col min="32" max="32" width="12.7109375" style="301" hidden="1" customWidth="1"/>
    <col min="33" max="33" width="9.140625" style="301" hidden="1" customWidth="1"/>
    <col min="34" max="34" width="9.140625" hidden="1" customWidth="1"/>
    <col min="35" max="35" width="6.7109375" style="259" hidden="1" customWidth="1"/>
    <col min="36" max="36" width="15.7109375" style="259" hidden="1" customWidth="1"/>
    <col min="37" max="38" width="10.7109375" style="259" hidden="1" customWidth="1"/>
    <col min="39" max="39" width="6.7109375" style="259" hidden="1" customWidth="1"/>
    <col min="40" max="40" width="15.7109375" style="259" hidden="1" customWidth="1"/>
    <col min="41" max="42" width="10.7109375" style="259" hidden="1" customWidth="1"/>
    <col min="43" max="43" width="6.7109375" style="259" hidden="1" customWidth="1"/>
    <col min="44" max="44" width="15.7109375" style="259" hidden="1" customWidth="1"/>
    <col min="45" max="46" width="10.7109375" style="259" hidden="1" customWidth="1"/>
    <col min="47" max="47" width="6.7109375" style="259" hidden="1" customWidth="1"/>
    <col min="48" max="48" width="15.7109375" style="259" hidden="1" customWidth="1"/>
    <col min="49" max="50" width="10.7109375" style="259" hidden="1" customWidth="1"/>
    <col min="51" max="51" width="6.7109375" style="259" hidden="1" customWidth="1"/>
    <col min="52" max="52" width="15.7109375" style="259" hidden="1" customWidth="1"/>
    <col min="53" max="54" width="10.7109375" style="259" hidden="1" customWidth="1"/>
    <col min="55" max="55" width="6.7109375" style="259" hidden="1" customWidth="1"/>
    <col min="56" max="56" width="15.7109375" style="259" hidden="1" customWidth="1"/>
    <col min="57" max="58" width="10.7109375" style="259" hidden="1" customWidth="1"/>
    <col min="59" max="59" width="6.7109375" style="259" hidden="1" customWidth="1"/>
    <col min="60" max="60" width="15.7109375" style="259" hidden="1" customWidth="1"/>
    <col min="61" max="62" width="10.7109375" style="259" hidden="1" customWidth="1"/>
    <col min="63" max="63" width="9.140625" style="259" hidden="1" customWidth="1"/>
    <col min="64" max="64" width="5.7109375" style="259" hidden="1" customWidth="1"/>
    <col min="65" max="66" width="15.7109375" style="259" hidden="1" customWidth="1"/>
    <col min="67" max="67" width="5.7109375" style="259" hidden="1" customWidth="1"/>
    <col min="68" max="69" width="15.7109375" style="259" hidden="1" customWidth="1"/>
    <col min="70" max="70" width="10.7109375" style="259" hidden="1" customWidth="1"/>
    <col min="71" max="71" width="5.7109375" style="259" hidden="1" customWidth="1"/>
    <col min="72" max="73" width="15.7109375" style="259" hidden="1" customWidth="1"/>
    <col min="74" max="74" width="5.7109375" style="259" hidden="1" customWidth="1"/>
    <col min="75" max="76" width="15.7109375" style="259" hidden="1" customWidth="1"/>
    <col min="77" max="77" width="10.7109375" style="259" hidden="1" customWidth="1"/>
    <col min="78" max="78" width="5.7109375" style="259" hidden="1" customWidth="1"/>
    <col min="79" max="80" width="15.7109375" style="259" hidden="1" customWidth="1"/>
    <col min="81" max="81" width="5.7109375" style="259" hidden="1" customWidth="1"/>
    <col min="82" max="83" width="15.7109375" style="259" hidden="1" customWidth="1"/>
    <col min="84" max="84" width="10.7109375" style="259" hidden="1" customWidth="1"/>
    <col min="85" max="85" width="5.7109375" style="259" hidden="1" customWidth="1"/>
    <col min="86" max="87" width="15.7109375" style="259" hidden="1" customWidth="1"/>
    <col min="88" max="88" width="5.7109375" style="259" hidden="1" customWidth="1"/>
    <col min="89" max="90" width="15.7109375" style="259" hidden="1" customWidth="1"/>
    <col min="91" max="91" width="10.7109375" style="259" hidden="1" customWidth="1"/>
    <col min="92" max="92" width="5.7109375" style="259" hidden="1" customWidth="1"/>
    <col min="93" max="94" width="15.7109375" style="259" hidden="1" customWidth="1"/>
    <col min="95" max="95" width="5.7109375" style="259" hidden="1" customWidth="1"/>
    <col min="96" max="97" width="15.7109375" style="259" hidden="1" customWidth="1"/>
    <col min="98" max="98" width="10.7109375" style="259" hidden="1" customWidth="1"/>
    <col min="99" max="99" width="5.7109375" style="259" hidden="1" customWidth="1"/>
    <col min="100" max="101" width="15.7109375" style="259" hidden="1" customWidth="1"/>
    <col min="102" max="102" width="5.7109375" style="259" hidden="1" customWidth="1"/>
    <col min="103" max="104" width="15.7109375" style="259" hidden="1" customWidth="1"/>
    <col min="105" max="105" width="10.7109375" style="259" hidden="1" customWidth="1"/>
    <col min="106" max="106" width="9.140625" style="259" hidden="1" customWidth="1"/>
    <col min="107" max="107" width="6" style="259" hidden="1" customWidth="1"/>
    <col min="108" max="108" width="18.140625" style="259" hidden="1" customWidth="1"/>
    <col min="109" max="109" width="10.85546875" style="259" hidden="1" customWidth="1"/>
    <col min="110" max="110" width="6.7109375" style="259" hidden="1" customWidth="1"/>
    <col min="111" max="111" width="18.140625" style="259" hidden="1" customWidth="1"/>
    <col min="112" max="112" width="10.85546875" style="259" hidden="1" customWidth="1"/>
    <col min="113" max="113" width="18.140625" style="259" hidden="1" customWidth="1"/>
    <col min="114" max="114" width="10.85546875" style="259" hidden="1" customWidth="1"/>
    <col min="115" max="115" width="18.140625" style="259" hidden="1" customWidth="1"/>
    <col min="116" max="116" width="10.85546875" style="259" hidden="1" customWidth="1"/>
    <col min="117" max="117" width="9.140625" style="259" hidden="1" customWidth="1"/>
    <col min="118" max="123" width="22.7109375" style="259" hidden="1" customWidth="1"/>
    <col min="124" max="16384" width="9.140625" style="259"/>
  </cols>
  <sheetData>
    <row r="1" spans="1:123" ht="15.6" customHeight="1" x14ac:dyDescent="0.3">
      <c r="A1" s="1196" t="str">
        <f>IF(Year!$Q$4="","",Year!$Q$4)</f>
        <v/>
      </c>
      <c r="B1" s="1196"/>
      <c r="C1" s="1196"/>
      <c r="D1" s="1196"/>
      <c r="E1" s="1196"/>
      <c r="F1" s="1196"/>
      <c r="G1" s="1196"/>
      <c r="H1" s="1194">
        <f>Year!A18</f>
        <v>45017</v>
      </c>
      <c r="I1" s="1194"/>
      <c r="J1" s="1194"/>
      <c r="K1" s="1194"/>
      <c r="L1" s="1194"/>
      <c r="M1" s="1194"/>
      <c r="N1" s="1194"/>
      <c r="V1" s="1198" t="s">
        <v>509</v>
      </c>
      <c r="W1" s="1198"/>
      <c r="X1" s="1196">
        <f ca="1">IF('3'!X68="",0,'3'!X68)</f>
        <v>3650.3100000000004</v>
      </c>
    </row>
    <row r="2" spans="1:123" ht="15.6" customHeight="1" x14ac:dyDescent="0.3">
      <c r="A2" s="1196"/>
      <c r="B2" s="1196"/>
      <c r="C2" s="1196"/>
      <c r="D2" s="1196"/>
      <c r="E2" s="1196"/>
      <c r="F2" s="1196"/>
      <c r="G2" s="1196"/>
      <c r="H2" s="1194"/>
      <c r="I2" s="1194"/>
      <c r="J2" s="1194"/>
      <c r="K2" s="1194"/>
      <c r="L2" s="1194"/>
      <c r="M2" s="1194"/>
      <c r="N2" s="1194"/>
      <c r="V2" s="1198"/>
      <c r="W2" s="1198"/>
      <c r="X2" s="1196"/>
    </row>
    <row r="3" spans="1:123" s="293" customFormat="1" ht="15.6" customHeight="1" thickBot="1" x14ac:dyDescent="0.35">
      <c r="A3" s="1197" t="str">
        <f>IF(Year!$Q$4="","",Year!$Q$4)</f>
        <v/>
      </c>
      <c r="B3" s="1197"/>
      <c r="C3" s="1197"/>
      <c r="D3" s="1197"/>
      <c r="E3" s="1197"/>
      <c r="F3" s="1197"/>
      <c r="G3" s="1197"/>
      <c r="H3" s="1195">
        <f>Year!A18</f>
        <v>45017</v>
      </c>
      <c r="I3" s="1195"/>
      <c r="J3" s="1195"/>
      <c r="K3" s="1195"/>
      <c r="L3" s="1195"/>
      <c r="M3" s="1195"/>
      <c r="N3" s="1195"/>
      <c r="P3"/>
      <c r="Q3"/>
      <c r="R3"/>
      <c r="S3"/>
      <c r="T3"/>
      <c r="U3"/>
      <c r="V3"/>
      <c r="W3"/>
      <c r="X3"/>
      <c r="Y3"/>
      <c r="AB3" s="299"/>
      <c r="AC3" s="300"/>
      <c r="AD3" s="300"/>
      <c r="AE3" s="300"/>
      <c r="AF3" s="300"/>
      <c r="AG3" s="300"/>
      <c r="AH3"/>
      <c r="BL3" s="315"/>
      <c r="BM3" s="315"/>
      <c r="BN3" s="315"/>
      <c r="BO3" s="315"/>
      <c r="BP3" s="315"/>
      <c r="BQ3" s="315"/>
      <c r="BR3" s="315"/>
      <c r="BY3" s="315"/>
      <c r="CF3" s="315"/>
      <c r="CM3" s="315"/>
      <c r="CT3" s="315"/>
      <c r="DA3" s="315"/>
      <c r="DN3" s="259"/>
      <c r="DO3" s="259"/>
      <c r="DP3" s="259"/>
      <c r="DQ3" s="259"/>
      <c r="DR3" s="259"/>
      <c r="DS3" s="259"/>
    </row>
    <row r="4" spans="1:123" s="293" customFormat="1" ht="16.5" customHeight="1" thickBot="1" x14ac:dyDescent="0.35">
      <c r="A4" s="1184">
        <f>A11</f>
        <v>45018</v>
      </c>
      <c r="B4" s="1184"/>
      <c r="C4" s="1184">
        <f>C11</f>
        <v>45019</v>
      </c>
      <c r="D4" s="1184"/>
      <c r="E4" s="1184">
        <f>E11</f>
        <v>45020</v>
      </c>
      <c r="F4" s="1184"/>
      <c r="G4" s="1184">
        <f>G11</f>
        <v>45021</v>
      </c>
      <c r="H4" s="1184"/>
      <c r="I4" s="1184">
        <f>I11</f>
        <v>45022</v>
      </c>
      <c r="J4" s="1184"/>
      <c r="K4" s="1184">
        <f>K11</f>
        <v>45023</v>
      </c>
      <c r="L4" s="1184"/>
      <c r="M4" s="1184">
        <f>M11</f>
        <v>45024</v>
      </c>
      <c r="N4" s="1184"/>
      <c r="P4" s="1185" t="s">
        <v>481</v>
      </c>
      <c r="Q4" s="1185"/>
      <c r="R4" s="1185"/>
      <c r="S4" s="1186" t="s">
        <v>491</v>
      </c>
      <c r="T4" s="1185"/>
      <c r="U4" s="1185"/>
      <c r="V4" s="1186" t="s">
        <v>492</v>
      </c>
      <c r="W4" s="1185"/>
      <c r="X4" s="1185"/>
      <c r="Y4"/>
      <c r="AB4" s="299"/>
      <c r="AC4" s="1093" t="s">
        <v>498</v>
      </c>
      <c r="AD4" s="1094"/>
      <c r="AE4" s="1094"/>
      <c r="AF4" s="1095"/>
      <c r="AG4" s="300"/>
      <c r="AH4"/>
      <c r="AI4" s="1153" t="str">
        <f>IF(A5="","",--TEXT(A5,"dd"))</f>
        <v/>
      </c>
      <c r="AJ4" s="1154"/>
      <c r="AK4" s="1154"/>
      <c r="AL4" s="1155"/>
      <c r="AM4" s="1153" t="str">
        <f>IF(C5="","",--TEXT(C5,"dd"))</f>
        <v/>
      </c>
      <c r="AN4" s="1154"/>
      <c r="AO4" s="1154"/>
      <c r="AP4" s="1155"/>
      <c r="AQ4" s="1153" t="str">
        <f>IF(E5="","",--TEXT(E5,"dd"))</f>
        <v/>
      </c>
      <c r="AR4" s="1154"/>
      <c r="AS4" s="1154"/>
      <c r="AT4" s="1155"/>
      <c r="AU4" s="1153" t="str">
        <f>IF(G5="","",--TEXT(G5,"dd"))</f>
        <v/>
      </c>
      <c r="AV4" s="1154"/>
      <c r="AW4" s="1154"/>
      <c r="AX4" s="1155"/>
      <c r="AY4" s="1153" t="str">
        <f>IF(I5="","",--TEXT(I5,"dd"))</f>
        <v/>
      </c>
      <c r="AZ4" s="1154"/>
      <c r="BA4" s="1154"/>
      <c r="BB4" s="1155"/>
      <c r="BC4" s="1153" t="str">
        <f>IF(K5="","",--TEXT(K5,"dd"))</f>
        <v/>
      </c>
      <c r="BD4" s="1154"/>
      <c r="BE4" s="1154"/>
      <c r="BF4" s="1155"/>
      <c r="BG4" s="1153">
        <f>IF(M5="","",--TEXT(M5,"dd"))</f>
        <v>1</v>
      </c>
      <c r="BH4" s="1154"/>
      <c r="BI4" s="1154"/>
      <c r="BJ4" s="1155"/>
      <c r="BL4" s="1167" t="s">
        <v>484</v>
      </c>
      <c r="BM4" s="1168"/>
      <c r="BN4" s="1168"/>
      <c r="BO4" s="1168"/>
      <c r="BP4" s="1168"/>
      <c r="BQ4" s="1168"/>
      <c r="BR4" s="1169"/>
      <c r="BS4" s="1167" t="s">
        <v>487</v>
      </c>
      <c r="BT4" s="1168"/>
      <c r="BU4" s="1168"/>
      <c r="BV4" s="1168"/>
      <c r="BW4" s="1168"/>
      <c r="BX4" s="1168"/>
      <c r="BY4" s="1169"/>
      <c r="BZ4" s="1167" t="s">
        <v>488</v>
      </c>
      <c r="CA4" s="1168"/>
      <c r="CB4" s="1168"/>
      <c r="CC4" s="1168"/>
      <c r="CD4" s="1168"/>
      <c r="CE4" s="1168"/>
      <c r="CF4" s="1169"/>
      <c r="CG4" s="1167" t="s">
        <v>489</v>
      </c>
      <c r="CH4" s="1168"/>
      <c r="CI4" s="1168"/>
      <c r="CJ4" s="1168"/>
      <c r="CK4" s="1168"/>
      <c r="CL4" s="1168"/>
      <c r="CM4" s="1169"/>
      <c r="CN4" s="1167" t="s">
        <v>490</v>
      </c>
      <c r="CO4" s="1168"/>
      <c r="CP4" s="1168"/>
      <c r="CQ4" s="1168"/>
      <c r="CR4" s="1168"/>
      <c r="CS4" s="1168"/>
      <c r="CT4" s="1169"/>
      <c r="CU4" s="1167" t="s">
        <v>493</v>
      </c>
      <c r="CV4" s="1168"/>
      <c r="CW4" s="1168"/>
      <c r="CX4" s="1168"/>
      <c r="CY4" s="1168"/>
      <c r="CZ4" s="1168"/>
      <c r="DA4" s="1169"/>
      <c r="DC4" s="1167" t="s">
        <v>484</v>
      </c>
      <c r="DD4" s="1168"/>
      <c r="DE4" s="1168"/>
      <c r="DF4" s="1168"/>
      <c r="DG4" s="1168"/>
      <c r="DH4" s="1168"/>
      <c r="DI4" s="1168"/>
      <c r="DJ4" s="1168"/>
      <c r="DK4" s="1168"/>
      <c r="DL4" s="1169"/>
      <c r="DN4" s="1199" t="s">
        <v>484</v>
      </c>
      <c r="DO4" s="1200"/>
      <c r="DP4" s="1200"/>
      <c r="DQ4" s="1200"/>
      <c r="DR4" s="1200"/>
      <c r="DS4" s="1201"/>
    </row>
    <row r="5" spans="1:123" s="293" customFormat="1" ht="15" customHeight="1" thickBot="1" x14ac:dyDescent="0.35">
      <c r="A5" s="294" t="str">
        <f>Year!A20</f>
        <v/>
      </c>
      <c r="B5" s="290" t="str">
        <f>IF(ISERROR(MATCH(A5,event_dates,0)),"",INDEX(events,MATCH(A5,event_dates,0)))</f>
        <v/>
      </c>
      <c r="C5" s="294" t="str">
        <f>Year!B20</f>
        <v/>
      </c>
      <c r="D5" s="290" t="str">
        <f>IF(ISERROR(MATCH(C5,event_dates,0)),"",INDEX(events,MATCH(C5,event_dates,0)))</f>
        <v/>
      </c>
      <c r="E5" s="294" t="str">
        <f>Year!C20</f>
        <v/>
      </c>
      <c r="F5" s="290" t="str">
        <f>IF(ISERROR(MATCH(E5,event_dates,0)),"",INDEX(events,MATCH(E5,event_dates,0)))</f>
        <v/>
      </c>
      <c r="G5" s="294" t="str">
        <f>Year!D20</f>
        <v/>
      </c>
      <c r="H5" s="290" t="str">
        <f>IF(ISERROR(MATCH(G5,event_dates,0)),"",INDEX(events,MATCH(G5,event_dates,0)))</f>
        <v/>
      </c>
      <c r="I5" s="294" t="str">
        <f>Year!E20</f>
        <v/>
      </c>
      <c r="J5" s="290" t="str">
        <f>IF(ISERROR(MATCH(I5,event_dates,0)),"",INDEX(events,MATCH(I5,event_dates,0)))</f>
        <v/>
      </c>
      <c r="K5" s="294" t="str">
        <f>Year!F20</f>
        <v/>
      </c>
      <c r="L5" s="290" t="str">
        <f>IF(ISERROR(MATCH(K5,event_dates,0)),"",INDEX(events,MATCH(K5,event_dates,0)))</f>
        <v/>
      </c>
      <c r="M5" s="294">
        <f>Year!G20</f>
        <v>45017</v>
      </c>
      <c r="N5" s="290" t="str">
        <f>IF(ISERROR(MATCH(M5,event_dates,0)),"",INDEX(events,MATCH(M5,event_dates,0)))</f>
        <v>April Fool's Day</v>
      </c>
      <c r="P5" s="295" t="str">
        <f ca="1">IF(DN6="","",DN6)</f>
        <v>Bank Loan 1 - 120</v>
      </c>
      <c r="Q5" s="295" t="str">
        <f t="shared" ref="Q5:U10" ca="1" si="0">IF(DO6="","",DO6)</f>
        <v>Mortgage - 800</v>
      </c>
      <c r="R5" s="295" t="str">
        <f t="shared" ca="1" si="0"/>
        <v>Car 1 Gas - 50</v>
      </c>
      <c r="S5" s="296" t="str">
        <f t="shared" ca="1" si="0"/>
        <v/>
      </c>
      <c r="T5" s="295" t="str">
        <f t="shared" ca="1" si="0"/>
        <v/>
      </c>
      <c r="U5" s="295" t="str">
        <f t="shared" ca="1" si="0"/>
        <v/>
      </c>
      <c r="V5" s="1158"/>
      <c r="W5" s="1159"/>
      <c r="X5" s="423"/>
      <c r="Y5"/>
      <c r="AB5" s="299"/>
      <c r="AC5" s="366" t="s">
        <v>495</v>
      </c>
      <c r="AD5" s="367" t="s">
        <v>192</v>
      </c>
      <c r="AE5" s="367" t="s">
        <v>193</v>
      </c>
      <c r="AF5" s="368" t="s">
        <v>194</v>
      </c>
      <c r="AG5" s="300"/>
      <c r="AH5"/>
      <c r="AI5" s="312"/>
      <c r="AJ5" s="313" t="s">
        <v>483</v>
      </c>
      <c r="AK5" s="313" t="s">
        <v>13</v>
      </c>
      <c r="AL5" s="314" t="s">
        <v>11</v>
      </c>
      <c r="AM5" s="312"/>
      <c r="AN5" s="313" t="s">
        <v>483</v>
      </c>
      <c r="AO5" s="313" t="s">
        <v>13</v>
      </c>
      <c r="AP5" s="314" t="s">
        <v>11</v>
      </c>
      <c r="AQ5" s="312"/>
      <c r="AR5" s="313" t="s">
        <v>483</v>
      </c>
      <c r="AS5" s="313" t="s">
        <v>13</v>
      </c>
      <c r="AT5" s="314" t="s">
        <v>11</v>
      </c>
      <c r="AU5" s="312"/>
      <c r="AV5" s="313" t="s">
        <v>483</v>
      </c>
      <c r="AW5" s="313" t="s">
        <v>13</v>
      </c>
      <c r="AX5" s="314" t="s">
        <v>11</v>
      </c>
      <c r="AY5" s="312"/>
      <c r="AZ5" s="313" t="s">
        <v>483</v>
      </c>
      <c r="BA5" s="313" t="s">
        <v>13</v>
      </c>
      <c r="BB5" s="314" t="s">
        <v>11</v>
      </c>
      <c r="BC5" s="312"/>
      <c r="BD5" s="313" t="s">
        <v>483</v>
      </c>
      <c r="BE5" s="313" t="s">
        <v>13</v>
      </c>
      <c r="BF5" s="314" t="s">
        <v>11</v>
      </c>
      <c r="BG5" s="312"/>
      <c r="BH5" s="313" t="s">
        <v>483</v>
      </c>
      <c r="BI5" s="313" t="s">
        <v>13</v>
      </c>
      <c r="BJ5" s="314" t="s">
        <v>11</v>
      </c>
      <c r="BL5" s="410"/>
      <c r="BM5" s="318" t="s">
        <v>486</v>
      </c>
      <c r="BN5" s="317" t="s">
        <v>485</v>
      </c>
      <c r="BO5" s="317"/>
      <c r="BP5" s="318" t="s">
        <v>13</v>
      </c>
      <c r="BQ5" s="317" t="s">
        <v>485</v>
      </c>
      <c r="BR5" s="411" t="s">
        <v>261</v>
      </c>
      <c r="BS5" s="410"/>
      <c r="BT5" s="318" t="s">
        <v>486</v>
      </c>
      <c r="BU5" s="317" t="s">
        <v>485</v>
      </c>
      <c r="BV5" s="317"/>
      <c r="BW5" s="318" t="s">
        <v>13</v>
      </c>
      <c r="BX5" s="317" t="s">
        <v>485</v>
      </c>
      <c r="BY5" s="411" t="s">
        <v>261</v>
      </c>
      <c r="BZ5" s="410"/>
      <c r="CA5" s="318" t="s">
        <v>486</v>
      </c>
      <c r="CB5" s="317" t="s">
        <v>485</v>
      </c>
      <c r="CC5" s="317"/>
      <c r="CD5" s="318" t="s">
        <v>13</v>
      </c>
      <c r="CE5" s="317" t="s">
        <v>485</v>
      </c>
      <c r="CF5" s="411" t="s">
        <v>261</v>
      </c>
      <c r="CG5" s="410"/>
      <c r="CH5" s="318" t="s">
        <v>486</v>
      </c>
      <c r="CI5" s="317" t="s">
        <v>485</v>
      </c>
      <c r="CJ5" s="317"/>
      <c r="CK5" s="318" t="s">
        <v>13</v>
      </c>
      <c r="CL5" s="317" t="s">
        <v>485</v>
      </c>
      <c r="CM5" s="411" t="s">
        <v>261</v>
      </c>
      <c r="CN5" s="410"/>
      <c r="CO5" s="318" t="s">
        <v>486</v>
      </c>
      <c r="CP5" s="317" t="s">
        <v>485</v>
      </c>
      <c r="CQ5" s="317"/>
      <c r="CR5" s="318" t="s">
        <v>13</v>
      </c>
      <c r="CS5" s="317" t="s">
        <v>485</v>
      </c>
      <c r="CT5" s="411" t="s">
        <v>261</v>
      </c>
      <c r="CU5" s="410"/>
      <c r="CV5" s="318" t="s">
        <v>486</v>
      </c>
      <c r="CW5" s="317" t="s">
        <v>485</v>
      </c>
      <c r="CX5" s="317"/>
      <c r="CY5" s="318" t="s">
        <v>13</v>
      </c>
      <c r="CZ5" s="317" t="s">
        <v>485</v>
      </c>
      <c r="DA5" s="411" t="s">
        <v>261</v>
      </c>
      <c r="DC5" s="437"/>
      <c r="DD5" s="1151" t="s">
        <v>504</v>
      </c>
      <c r="DE5" s="1152"/>
      <c r="DF5" s="430"/>
      <c r="DG5" s="1162" t="s">
        <v>23</v>
      </c>
      <c r="DH5" s="1152"/>
      <c r="DI5" s="1162" t="s">
        <v>504</v>
      </c>
      <c r="DJ5" s="1152"/>
      <c r="DK5" s="1162" t="s">
        <v>23</v>
      </c>
      <c r="DL5" s="1152"/>
      <c r="DN5" s="1163" t="s">
        <v>481</v>
      </c>
      <c r="DO5" s="1164"/>
      <c r="DP5" s="1164"/>
      <c r="DQ5" s="1165" t="s">
        <v>491</v>
      </c>
      <c r="DR5" s="1164"/>
      <c r="DS5" s="1166"/>
    </row>
    <row r="6" spans="1:123" s="292" customFormat="1" ht="15" customHeight="1" x14ac:dyDescent="0.3">
      <c r="A6" s="1181" t="str">
        <f ca="1">IF(ISERROR(MATCH(A5,event_dates,0)+MATCH(A5,OFFSET(event_dates,MATCH(A5,event_dates,0),0,500,1),0)),"",INDEX(events,MATCH(A5,event_dates,0)+MATCH(A5,OFFSET(event_dates,MATCH(A5,event_dates,0),0,500,1),0)))</f>
        <v/>
      </c>
      <c r="B6" s="1182"/>
      <c r="C6" s="1181" t="str">
        <f ca="1">IF(ISERROR(MATCH(C5,event_dates,0)+MATCH(C5,OFFSET(event_dates,MATCH(C5,event_dates,0),0,500,1),0)),"",INDEX(events,MATCH(C5,event_dates,0)+MATCH(C5,OFFSET(event_dates,MATCH(C5,event_dates,0),0,500,1),0)))</f>
        <v/>
      </c>
      <c r="D6" s="1182"/>
      <c r="E6" s="1181" t="str">
        <f ca="1">IF(ISERROR(MATCH(E5,event_dates,0)+MATCH(E5,OFFSET(event_dates,MATCH(E5,event_dates,0),0,500,1),0)),"",INDEX(events,MATCH(E5,event_dates,0)+MATCH(E5,OFFSET(event_dates,MATCH(E5,event_dates,0),0,500,1),0)))</f>
        <v/>
      </c>
      <c r="F6" s="1182"/>
      <c r="G6" s="1181" t="str">
        <f ca="1">IF(ISERROR(MATCH(G5,event_dates,0)+MATCH(G5,OFFSET(event_dates,MATCH(G5,event_dates,0),0,500,1),0)),"",INDEX(events,MATCH(G5,event_dates,0)+MATCH(G5,OFFSET(event_dates,MATCH(G5,event_dates,0),0,500,1),0)))</f>
        <v/>
      </c>
      <c r="H6" s="1182"/>
      <c r="I6" s="1181" t="str">
        <f ca="1">IF(ISERROR(MATCH(I5,event_dates,0)+MATCH(I5,OFFSET(event_dates,MATCH(I5,event_dates,0),0,500,1),0)),"",INDEX(events,MATCH(I5,event_dates,0)+MATCH(I5,OFFSET(event_dates,MATCH(I5,event_dates,0),0,500,1),0)))</f>
        <v/>
      </c>
      <c r="J6" s="1182"/>
      <c r="K6" s="1181" t="str">
        <f ca="1">IF(ISERROR(MATCH(K5,event_dates,0)+MATCH(K5,OFFSET(event_dates,MATCH(K5,event_dates,0),0,500,1),0)),"",INDEX(events,MATCH(K5,event_dates,0)+MATCH(K5,OFFSET(event_dates,MATCH(K5,event_dates,0),0,500,1),0)))</f>
        <v/>
      </c>
      <c r="L6" s="1182"/>
      <c r="M6" s="1181" t="str">
        <f ca="1">IF(ISERROR(MATCH(M5,event_dates,0)+MATCH(M5,OFFSET(event_dates,MATCH(M5,event_dates,0),0,500,1),0)),"",INDEX(events,MATCH(M5,event_dates,0)+MATCH(M5,OFFSET(event_dates,MATCH(M5,event_dates,0),0,500,1),0)))</f>
        <v/>
      </c>
      <c r="N6" s="1182"/>
      <c r="P6" s="295" t="str">
        <f t="shared" ref="P6:P10" ca="1" si="1">IF(DN7="","",DN7)</f>
        <v/>
      </c>
      <c r="Q6" s="295" t="str">
        <f t="shared" ca="1" si="0"/>
        <v/>
      </c>
      <c r="R6" s="295" t="str">
        <f t="shared" ca="1" si="0"/>
        <v/>
      </c>
      <c r="S6" s="296" t="str">
        <f t="shared" ca="1" si="0"/>
        <v/>
      </c>
      <c r="T6" s="295" t="str">
        <f t="shared" ca="1" si="0"/>
        <v/>
      </c>
      <c r="U6" s="295" t="str">
        <f t="shared" ca="1" si="0"/>
        <v/>
      </c>
      <c r="V6" s="1158" t="s">
        <v>502</v>
      </c>
      <c r="W6" s="1159"/>
      <c r="X6" s="445">
        <f ca="1">IF(DP12="",0,DP12)</f>
        <v>970</v>
      </c>
      <c r="Y6"/>
      <c r="AB6" s="299"/>
      <c r="AC6" s="358">
        <f>IF('Data Entry'!B12="","",'Data Entry'!B12)</f>
        <v>30</v>
      </c>
      <c r="AD6" s="356" t="str">
        <f>IF('Data Entry'!A12="","",'Data Entry'!A12)</f>
        <v>Electric / Water</v>
      </c>
      <c r="AE6" s="363">
        <f>IF('Data Entry'!C12="","",'Data Entry'!C12)</f>
        <v>150</v>
      </c>
      <c r="AF6" s="402" t="str">
        <f>IF('Data Entry'!E12="","",'Data Entry'!E12)</f>
        <v>Monthly</v>
      </c>
      <c r="AG6" s="300"/>
      <c r="AH6"/>
      <c r="AI6" s="304">
        <f ca="1">IFERROR(MATCH($AI$4,OFFSET($AC$1,AI5,,1000),0)+AI5,"")</f>
        <v>15</v>
      </c>
      <c r="AJ6" s="305" t="str">
        <f t="shared" ref="AJ6:AJ17" ca="1" si="2">IFERROR(INDEX(AD:AD,AI6),"")</f>
        <v/>
      </c>
      <c r="AK6" s="306" t="str">
        <f t="shared" ref="AK6:AK17" ca="1" si="3">IFERROR(INDEX(AE:AE,AI6),"")</f>
        <v/>
      </c>
      <c r="AL6" s="307" t="str">
        <f t="shared" ref="AL6:AL17" ca="1" si="4">IFERROR(INDEX(AF:AF,AI6),"")</f>
        <v/>
      </c>
      <c r="AM6" s="304">
        <f ca="1">IFERROR(MATCH($AM$4,OFFSET($AC$1,AM5,,1000),0)+AM5,"")</f>
        <v>15</v>
      </c>
      <c r="AN6" s="305" t="str">
        <f t="shared" ref="AN6:AN17" ca="1" si="5">IFERROR(INDEX(AD:AD,AM6),"")</f>
        <v/>
      </c>
      <c r="AO6" s="306" t="str">
        <f t="shared" ref="AO6:AO17" ca="1" si="6">IFERROR(INDEX(AE:AE,AM6),"")</f>
        <v/>
      </c>
      <c r="AP6" s="307" t="str">
        <f t="shared" ref="AP6:AP17" ca="1" si="7">IFERROR(INDEX(AF:AF,AM6),"")</f>
        <v/>
      </c>
      <c r="AQ6" s="304">
        <f ca="1">IFERROR(MATCH($AQ$4,OFFSET($AC$1,AQ5,,1000),0)+AQ5,"")</f>
        <v>15</v>
      </c>
      <c r="AR6" s="305" t="str">
        <f t="shared" ref="AR6:AR17" ca="1" si="8">IFERROR(INDEX(AD:AD,AQ6),"")</f>
        <v/>
      </c>
      <c r="AS6" s="306" t="str">
        <f t="shared" ref="AS6:AS17" ca="1" si="9">IFERROR(INDEX(AE:AE,AQ6),"")</f>
        <v/>
      </c>
      <c r="AT6" s="307" t="str">
        <f t="shared" ref="AT6:AT17" ca="1" si="10">IFERROR(INDEX(AF:AF,AQ6),"")</f>
        <v/>
      </c>
      <c r="AU6" s="304">
        <f ca="1">IFERROR(MATCH($AU$4,OFFSET($AC$1,AU5,,1000),0)+AU5,"")</f>
        <v>15</v>
      </c>
      <c r="AV6" s="305" t="str">
        <f t="shared" ref="AV6:AV17" ca="1" si="11">IFERROR(INDEX(AD:AD,AU6),"")</f>
        <v/>
      </c>
      <c r="AW6" s="306" t="str">
        <f t="shared" ref="AW6:AW17" ca="1" si="12">IFERROR(INDEX(AE:AE,AU6),"")</f>
        <v/>
      </c>
      <c r="AX6" s="307" t="str">
        <f t="shared" ref="AX6:AX17" ca="1" si="13">IFERROR(INDEX(AF:AF,AU6),"")</f>
        <v/>
      </c>
      <c r="AY6" s="304">
        <f ca="1">IFERROR(MATCH($AY$4,OFFSET($AC$1,AY5,,1000),0)+AY5,"")</f>
        <v>15</v>
      </c>
      <c r="AZ6" s="305" t="str">
        <f t="shared" ref="AZ6:AZ17" ca="1" si="14">IFERROR(INDEX(AD:AD,AY6),"")</f>
        <v/>
      </c>
      <c r="BA6" s="306" t="str">
        <f t="shared" ref="BA6:BA17" ca="1" si="15">IFERROR(INDEX(AE:AE,AY6),"")</f>
        <v/>
      </c>
      <c r="BB6" s="307" t="str">
        <f t="shared" ref="BB6:BB17" ca="1" si="16">IFERROR(INDEX(AF:AF,AY6),"")</f>
        <v/>
      </c>
      <c r="BC6" s="304">
        <f ca="1">IFERROR(MATCH($BC$4,OFFSET($AC$1,BC5,,1000),0)+BC5,"")</f>
        <v>15</v>
      </c>
      <c r="BD6" s="305" t="str">
        <f t="shared" ref="BD6:BD17" ca="1" si="17">IFERROR(INDEX(AD:AD,BC6),"")</f>
        <v/>
      </c>
      <c r="BE6" s="306" t="str">
        <f t="shared" ref="BE6:BE17" ca="1" si="18">IFERROR(INDEX(AE:AE,BC6),"")</f>
        <v/>
      </c>
      <c r="BF6" s="307" t="str">
        <f t="shared" ref="BF6:BF17" ca="1" si="19">IFERROR(INDEX(AF:AF,BC6),"")</f>
        <v/>
      </c>
      <c r="BG6" s="304">
        <f ca="1">IFERROR(MATCH($BG$4,OFFSET($AC$1,BG5,,1000),0)+BG5,"")</f>
        <v>48</v>
      </c>
      <c r="BH6" s="305" t="str">
        <f t="shared" ref="BH6:BH17" ca="1" si="20">IFERROR(INDEX(AD:AD,BG6),"")</f>
        <v>Bank Loan 1</v>
      </c>
      <c r="BI6" s="306">
        <f t="shared" ref="BI6:BI17" ca="1" si="21">IFERROR(INDEX(AE:AE,BG6),"")</f>
        <v>120</v>
      </c>
      <c r="BJ6" s="307">
        <f t="shared" ref="BJ6:BJ17" ca="1" si="22">IFERROR(INDEX(AF:AF,BG6),"")</f>
        <v>5000</v>
      </c>
      <c r="BL6" s="412" t="str">
        <f ca="1">IF(OR(BM6="",BM6=0),"",MAX(BL$5:BL5)+1)</f>
        <v/>
      </c>
      <c r="BM6" s="316" t="str">
        <f ca="1">IFERROR(INDEX($AJ$6:$AJ$17, ROWS(BM4:$BM$4)), IFERROR(INDEX($AN$6:$AN$17, ROWS(BM4:$BM$4)-ROWS($AJ$6:$AJ$17)), IFERROR(INDEX($AR$6:$AR$17, ROWS(BM4:$BM$4)-ROWS($AJ$6:$AJ$17)-ROWS($AN$6:$AN$17)),IFERROR(INDEX($AV$6:$AV$17, ROWS(BM4:$BM$4)-ROWS($AJ$6:$AJ$17)-ROWS($AN$6:$AN$17)-ROWS($AR$6:$AR$17)),IFERROR(INDEX($AZ$6:$AZ$17, ROWS(BM4:$BM$4)-ROWS($AJ$6:$AJ$17)-ROWS($AN$6:$AN$17)-ROWS($AR$6:$AR$17)-ROWS($AV$6:$AV$17)),IFERROR(INDEX($BD$6:$BD$17, ROWS(BM4:$BM$4)-ROWS($AJ$6:$AJ$17)-ROWS($AN$6:$AN$17)-ROWS($AR$6:$AR$17)-ROWS($AV$6:$AV$17)-ROWS($AZ$6:$AZ$17)),IFERROR(INDEX($BH$6:$BH$17, ROWS(BM4:$BM$4)-ROWS($AJ$6:$AJ$17)-ROWS($AN$6:$AN$17)-ROWS($AR$6:$AR$17)-ROWS($AV$6:$AV$17)-ROWS($AZ$6:$AZ$17)-ROWS($BD$6:$BD$17)), "")))))))</f>
        <v/>
      </c>
      <c r="BN6" s="316" t="str">
        <f ca="1">IFERROR(INDEX($BM$6:$BM$90,MATCH(ROW()-ROW($BN$5),$BL$6:$BL$90,0)),"")</f>
        <v>Bank Loan 1</v>
      </c>
      <c r="BO6" s="316" t="str">
        <f ca="1">IF(OR(BP6="",BP6=0),"",MAX(BO$5:BO5)+1)</f>
        <v/>
      </c>
      <c r="BP6" s="316" t="str">
        <f ca="1">IFERROR(INDEX($AK$6:$AK$17, ROWS($BP4:BP$4)), IFERROR(INDEX($AO$6:$AO$17, ROWS($BP4:BP$4)-ROWS($AK$6:$AK$17)), IFERROR(INDEX($AS$6:$AS$17, ROWS($BP4:BP$4)-ROWS($AK$6:$AK$17)-ROWS($AO$6:$AO$17)),IFERROR(INDEX($AW$6:$AW$17, ROWS($BP4:BP$4)-ROWS($AK$6:$AK$17)-ROWS($AO$6:$AO$17)-ROWS($AS$6:$AS$17)),IFERROR(INDEX($BA$6:$BA$17, ROWS($BP4:BP$4)-ROWS($AK$6:$AK$17)-ROWS($AO$6:$AO$17)-ROWS($AS$6:$AS$17)-ROWS($AW$6:$AW$17)),IFERROR(INDEX($BE$6:$BE$17, ROWS($BP4:BP$4)-ROWS($AK$6:$AK$17)-ROWS($AO$6:$AO$17)-ROWS($AS$6:$AS$17)-ROWS($AW$6:$AW$17)-ROWS($BA$6:$BA$17)),IFERROR(INDEX($BI$6:$BI$17, ROWS($BP4:BP$4)-ROWS($AK$6:$AK$17)-ROWS($AO$6:$AO$17)-ROWS($AS$6:$AS$17)-ROWS($AW$6:$AW$17)-ROWS($BA$6:$BA$17)-ROWS($BE$6:$BE$17)), "")))))))</f>
        <v/>
      </c>
      <c r="BQ6" s="316">
        <f ca="1">IFERROR(INDEX($BP$6:$BP$90,MATCH(ROW()-ROW($BQ$5),$BO$6:$BO$90,0)),"")</f>
        <v>120</v>
      </c>
      <c r="BR6" s="413" t="str">
        <f ca="1">IF(INDEX($AB$3:$AF$156,MATCH(BN6,$AD$3:$AD$156,0),5)="Income",INDEX($AB$3:$AF$156,MATCH(BN6,$AD$3:$AD$156,0),5),"")</f>
        <v/>
      </c>
      <c r="BS6" s="412">
        <f ca="1">IF(OR(BT6="",BT6=0),"",MAX(BS$5:BS5)+1)</f>
        <v>1</v>
      </c>
      <c r="BT6" s="316" t="str">
        <f ca="1">IFERROR(INDEX($AJ$22:$AJ$33, ROWS($BT4:BT$4)), IFERROR(INDEX($AN$22:$AN$33, ROWS($BT4:BT$4)-ROWS($AJ$22:$AJ$33)), IFERROR(INDEX($AR$22:$AR$33, ROWS($BT4:BT$4)-ROWS($AJ$22:$AJ$33)-ROWS($AN$22:$AN$33)),IFERROR(INDEX($AV$22:$AV$33, ROWS($BT4:BT$4)-ROWS($AJ$22:$AJ$33)-ROWS($AN$22:$AN$33)-ROWS($AR$22:$AR$33)),IFERROR(INDEX($AZ$22:$AZ$33, ROWS($BT4:BT$4)-ROWS($AJ$22:$AJ$33)-ROWS($AN$22:$AN$33)-ROWS($AR$22:$AR$33)-ROWS($AV$22:$AV$33)),IFERROR(INDEX($BD$22:$BD$33, ROWS($BT4:BT$4)-ROWS($AJ$22:$AJ$33)-ROWS($AN$22:$AN$33)-ROWS($AR$22:$AR$33)-ROWS($AV$22:$AV$33)-ROWS($AZ$22:$AZ$33)),IFERROR(INDEX($BH$22:$BH$33, ROWS($BT4:BT$4)-ROWS($AJ$22:$AJ$33)-ROWS($AN$22:$AN$33)-ROWS($AR$22:$AR$33)-ROWS($AV$22:$AV$33)-ROWS($AZ$22:$AZ$33)-ROWS($BD$22:$BD$33)), "")))))))</f>
        <v>Groceries</v>
      </c>
      <c r="BU6" s="316" t="str">
        <f ca="1">IFERROR(INDEX($BT$6:$BT$90,MATCH(ROW()-ROW($BU$5),$BS$6:$BS$90,0)),"")</f>
        <v>Groceries</v>
      </c>
      <c r="BV6" s="316">
        <f ca="1">IF(OR(BW6="",BW6=0),"",MAX(BV$5:BV5)+1)</f>
        <v>1</v>
      </c>
      <c r="BW6" s="316">
        <f ca="1">IFERROR(INDEX($AK$22:$AK$33, ROWS($BW4:BW$4)), IFERROR(INDEX($AO$22:$AO$33, ROWS($BW4:BW$4)-ROWS($AK$22:$AK$33)), IFERROR(INDEX($AS$22:$AS$33, ROWS($BW4:BW$4)-ROWS($AK$22:$AK$33)-ROWS($AO$22:$AO$33)),IFERROR(INDEX($AW$22:$AW$33, ROWS($BW4:BW$4)-ROWS($AK$22:$AK$33)-ROWS($AO$22:$AO$33)-ROWS($AS$22:$AS$33)),IFERROR(INDEX($BA$22:$BA$33, ROWS($BW4:BW$4)-ROWS($AK$22:$AK$33)-ROWS($AO$22:$AO$33)-ROWS($AS$22:$AS$33)-ROWS($AW$22:$AW$33)),IFERROR(INDEX($BE$22:$BE$33, ROWS($BW4:BW$4)-ROWS($AK$22:$AK$33)-ROWS($AO$22:$AO$33)-ROWS($AS$22:$AS$33)-ROWS($AW$22:$AW$33)-ROWS($BA$22:$BA$33)),IFERROR(INDEX($BI$22:$BI$33, ROWS($BW4:BW$4)-ROWS($AK$22:$AK$33)-ROWS($AO$22:$AO$33)-ROWS($AS$22:$AS$33)-ROWS($AW$22:$AW$33)-ROWS($BA$22:$BA$33)-ROWS($BE$22:$BE$33)), "")))))))</f>
        <v>125</v>
      </c>
      <c r="BX6" s="316">
        <f ca="1">IFERROR(INDEX($BW$6:$BW$90,MATCH(ROW()-ROW($BX$5),$BV$6:$BV$90,0)),"")</f>
        <v>125</v>
      </c>
      <c r="BY6" s="413" t="str">
        <f ca="1">IF(INDEX($AB$3:$AF$156,MATCH(BU6,$AD$3:$AD$156,0),5)="Income",INDEX($AB$3:$AF$156,MATCH(BU6,$AD$3:$AD$156,0),5),"")</f>
        <v/>
      </c>
      <c r="BZ6" s="412">
        <f ca="1">IF(OR(CA6="",CA6=0),"",MAX(BZ$5:BZ5)+1)</f>
        <v>1</v>
      </c>
      <c r="CA6" s="316" t="str">
        <f ca="1">IFERROR(INDEX($AJ$38:$AJ$49, ROWS($CA4:CA$4)), IFERROR(INDEX($AN$38:$AN$49, ROWS($CA4:CA$4)-ROWS($AJ$38:$AJ$49)), IFERROR(INDEX($AR$38:$AR$49, ROWS($CA4:CA$4)-ROWS($AJ$38:$AJ$49)-ROWS($AN$38:$AN$49)),IFERROR(INDEX($AV$38:$AV$49, ROWS($CA4:CA$4)-ROWS($AJ$38:$AJ$49)-ROWS($AN$38:$AN$49)-ROWS($AR$38:$AR$49)),IFERROR(INDEX($AZ$38:$AZ$49, ROWS($CA4:CA$4)-ROWS($AJ$38:$AJ$49)-ROWS($AN$38:$AN$49)-ROWS($AR$38:$AR$49)-ROWS($AV$38:$AV$49)),IFERROR(INDEX($BD$38:$BD$49, ROWS($CA4:CA$4)-ROWS($AJ$38:$AJ$49)-ROWS($AN$38:$AN$49)-ROWS($AR$38:$AR$49)-ROWS($AV$38:$AV$49)-ROWS($AZ$38:$AZ$49)),IFERROR(INDEX($BH$38:$BH$49, ROWS($CA4:CA$4)-ROWS($AJ$38:$AJ$49)-ROWS($AN$38:$AN$49)-ROWS($AR$38:$AR$49)-ROWS($AV$38:$AV$49)-ROWS($AZ$38:$AZ$49)-ROWS($BD$38:$BD$49)), "")))))))</f>
        <v>Groceries</v>
      </c>
      <c r="CB6" s="316" t="str">
        <f ca="1">IFERROR(INDEX($CA$6:$CA$90,MATCH(ROW()-ROW($CB$5),$BZ$6:$BZ$90,0)),"")</f>
        <v>Groceries</v>
      </c>
      <c r="CC6" s="316">
        <f ca="1">IF(OR(CD6="",CD6=0),"",MAX(CC$5:CC5)+1)</f>
        <v>1</v>
      </c>
      <c r="CD6" s="316">
        <f ca="1">IFERROR(INDEX($AK$38:$AK$49, ROWS($CD4:CD$4)), IFERROR(INDEX($AO$38:$AO$49, ROWS($CD4:CD$4)-ROWS($AK$38:$AK$49)), IFERROR(INDEX($AS$38:$AS$49, ROWS($CD4:CD$4)-ROWS($AK$38:$AK$49)-ROWS($AO$38:$AO$49)),IFERROR(INDEX($AW$38:$AW$49, ROWS($CD4:CD$4)-ROWS($AK$38:$AK$49)-ROWS($AO$38:$AO$49)-ROWS($AS$38:$AS$49)),IFERROR(INDEX($BA$38:$BA$49, ROWS($CD4:CD$4)-ROWS($AK$38:$AK$49)-ROWS($AO$38:$AO$49)-ROWS($AS$38:$AS$49)-ROWS($AW$38:$AW$49)),IFERROR(INDEX($BE$38:$BE$49, ROWS($CD4:CD$4)-ROWS($AK$38:$AK$49)-ROWS($AO$38:$AO$49)-ROWS($AS$38:$AS$49)-ROWS($AW$38:$AW$49)-ROWS($BA$38:$BA$49)),IFERROR(INDEX($BI$38:$BI$49, ROWS($CD4:CD$4)-ROWS($AK$38:$AK$49)-ROWS($AO$38:$AO$49)-ROWS($AS$38:$AS$49)-ROWS($AW$38:$AW$49)-ROWS($BA$38:$BA$49)-ROWS($BE$38:$BE$49)), "")))))))</f>
        <v>125</v>
      </c>
      <c r="CE6" s="316">
        <f ca="1">IFERROR(INDEX($CD$6:$CD$90,MATCH(ROW()-ROW($CE$5),$CC$6:$CC$90,0)),"")</f>
        <v>125</v>
      </c>
      <c r="CF6" s="413" t="str">
        <f ca="1">IF(INDEX($AB$3:$AF$156,MATCH(CB6,$AD$3:$AD$156,0),5)="Income",INDEX($AB$3:$AF$156,MATCH(CB6,$AD$3:$AD$156,0),5),"")</f>
        <v/>
      </c>
      <c r="CG6" s="412">
        <f ca="1">IF(OR(CH6="",CH6=0),"",MAX(CG$5:CG5)+1)</f>
        <v>1</v>
      </c>
      <c r="CH6" s="316" t="str">
        <f ca="1">IFERROR(INDEX($AJ$54:$AJ$65, ROWS($CH4:CH$4)), IFERROR(INDEX($AN$54:$AN$65, ROWS($CH4:CH$4)-ROWS($AJ$54:$AJ$65)), IFERROR(INDEX($AR$54:$AR$65, ROWS($CH4:CH$4)-ROWS($AJ$54:$AJ$65)-ROWS($AN$54:$AN$65)),IFERROR(INDEX($AV$54:$AV$65, ROWS($CH4:CH$4)-ROWS($AJ$54:$AJ$65)-ROWS($AN$54:$AN$65)-ROWS($AR$54:$AR$65)),IFERROR(INDEX($AZ$54:$AZ$65, ROWS($CH4:CH$4)-ROWS($AJ$54:$AJ$65)-ROWS($AN$54:$AN$65)-ROWS($AR$54:$AR$65)-ROWS($AV$54:$AV$65)),IFERROR(INDEX($BD$54:$BD$65, ROWS($CH4:CH$4)-ROWS($AJ$54:$AJ$65)-ROWS($AN$54:$AN$65)-ROWS($AR$54:$AR$65)-ROWS($AV$54:$AV$65)-ROWS($AZ$54:$AZ$65)),IFERROR(INDEX($BH$54:$BH$65, ROWS($CH4:CH$4)-ROWS($AJ$54:$AJ$65)-ROWS($AN$54:$AN$65)-ROWS($AR$54:$AR$65)-ROWS($AV$54:$AV$65)-ROWS($AZ$54:$AZ$65)-ROWS($BD$54:$BD$65)), "")))))))</f>
        <v>Audible</v>
      </c>
      <c r="CI6" s="316" t="str">
        <f ca="1">IFERROR(INDEX($CH$6:$CH$90,MATCH(ROW()-ROW($CI$5),$CG$6:$CG$90,0)),"")</f>
        <v>Audible</v>
      </c>
      <c r="CJ6" s="316">
        <f ca="1">IF(OR(CK6="",CK6=0),"",MAX(CJ$5:CJ5)+1)</f>
        <v>1</v>
      </c>
      <c r="CK6" s="316">
        <f ca="1">IFERROR(INDEX($AK$54:$AK$65, ROWS($CK4:CK$4)), IFERROR(INDEX($AO$54:$AO$65, ROWS($CK4:CK$4)-ROWS($AK$54:$AK$65)), IFERROR(INDEX($AS$54:$AS$65, ROWS($CK4:CK$4)-ROWS($AK$54:$AK$65)-ROWS($AO$54:$AO$65)),IFERROR(INDEX($AW$54:$AW$65, ROWS($CK4:CK$4)-ROWS($AK$54:$AK$65)-ROWS($AO$54:$AO$65)-ROWS($AS$54:$AS$65)),IFERROR(INDEX($BA$54:$BA$65, ROWS($CK4:CK$4)-ROWS($AK$54:$AK$65)-ROWS($AO$54:$AO$65)-ROWS($AS$54:$AS$65)-ROWS($AW$54:$AW$65)),IFERROR(INDEX($BE$54:$BE$65, ROWS($CK4:CK$4)-ROWS($AK$54:$AK$65)-ROWS($AO$54:$AO$65)-ROWS($AS$54:$AS$65)-ROWS($AW$54:$AW$65)-ROWS($BA$54:$BA$65)),IFERROR(INDEX($BI$54:$BI$65, ROWS($CK4:CK$4)-ROWS($AK$54:$AK$65)-ROWS($AO$54:$AO$65)-ROWS($AS$54:$AS$65)-ROWS($AW$54:$AW$65)-ROWS($BA$54:$BA$65)-ROWS($BE$54:$BE$65)), "")))))))</f>
        <v>14.95</v>
      </c>
      <c r="CL6" s="316">
        <f ca="1">IFERROR(INDEX($CK$6:$CK$90,MATCH(ROW()-ROW($CL$5),$CJ$6:$CJ$90,0)),"")</f>
        <v>14.95</v>
      </c>
      <c r="CM6" s="413" t="str">
        <f ca="1">IF(INDEX($AB$3:$AF$156,MATCH(CI6,$AD$3:$AD$156,0),5)="Income",INDEX($AB$3:$AF$156,MATCH(CI6,$AD$3:$AD$156,0),5),"")</f>
        <v/>
      </c>
      <c r="CN6" s="412">
        <f ca="1">IF(OR(CO6="",CO6=0),"",MAX(CN$5:CN5)+1)</f>
        <v>1</v>
      </c>
      <c r="CO6" s="316" t="str">
        <f ca="1">IFERROR(INDEX($AJ$70:$AJ$81, ROWS($CO4:CO$4)), IFERROR(INDEX($AN$70:$AN$81, ROWS($CO4:CO$4)-ROWS($AJ$70:$AJ$81)), IFERROR(INDEX($AR$70:$AR$81, ROWS($CO4:CO$4)-ROWS($AJ$70:$AJ$81)-ROWS($AN$70:$AN$81)),IFERROR(INDEX($AV$70:$AV$81, ROWS($CO4:CO$4)-ROWS($AJ$70:$AJ$81)-ROWS($AN$70:$AN$81)-ROWS($AR$70:$AR$81)),IFERROR(INDEX($AZ$70:$AZ$81, ROWS($CO4:CO$4)-ROWS($AJ$70:$AJ$81)-ROWS($AN$70:$AN$81)-ROWS($AR$70:$AR$81)-ROWS($AV$70:$AV$81)),IFERROR(INDEX($BD$70:$BD$81, ROWS($CO4:CO$4)-ROWS($AJ$70:$AJ$81)-ROWS($AN$70:$AN$81)-ROWS($AR$70:$AR$81)-ROWS($AV$70:$AV$81)-ROWS($AZ$70:$AZ$81)),IFERROR(INDEX($BH$70:$BH$81, ROWS($CO4:CO$4)-ROWS($AJ$70:$AJ$81)-ROWS($AN$70:$AN$81)-ROWS($AR$70:$AR$81)-ROWS($AV$70:$AV$81)-ROWS($AZ$70:$AZ$81)-ROWS($BD$70:$BD$81)), "")))))))</f>
        <v>Credit Card 1</v>
      </c>
      <c r="CP6" s="316" t="str">
        <f ca="1">IFERROR(INDEX($CO$6:$CO$90,MATCH(ROW()-ROW($CP$5),$CN$6:$CN$90,0)),"")</f>
        <v>Credit Card 1</v>
      </c>
      <c r="CQ6" s="316">
        <f ca="1">IF(OR(CR6="",CR6=0),"",MAX(CQ$5:CQ5)+1)</f>
        <v>1</v>
      </c>
      <c r="CR6" s="316">
        <f ca="1">IFERROR(INDEX($AK$70:$AK$81, ROWS($CR4:CR$4)), IFERROR(INDEX($AO$70:$AO$81, ROWS($CR4:CR$4)-ROWS($AK$70:$AK$81)), IFERROR(INDEX($AS$70:$AS$81, ROWS($CR4:CR$4)-ROWS($AK$70:$AK$81)-ROWS($AO$70:$AO$81)),IFERROR(INDEX($AW$70:$AW$81, ROWS($CR4:CR$4)-ROWS($AK$70:$AK$81)-ROWS($AO$70:$AO$81)-ROWS($AS$70:$AS$81)),IFERROR(INDEX($BA$70:$BA$81, ROWS($CR4:CR$4)-ROWS($AK$70:$AK$81)-ROWS($AO$70:$AO$81)-ROWS($AS$70:$AS$81)-ROWS($AW$70:$AW$81)),IFERROR(INDEX($BE$70:$BE$81, ROWS($CR4:CR$4)-ROWS($AK$70:$AK$81)-ROWS($AO$70:$AO$81)-ROWS($AS$70:$AS$81)-ROWS($AW$70:$AW$81)-ROWS($BA$70:$BA$81)),IFERROR(INDEX($BI$70:$BI$81, ROWS($CR4:CR$4)-ROWS($AK$70:$AK$81)-ROWS($AO$70:$AO$81)-ROWS($AS$70:$AS$81)-ROWS($AW$70:$AW$81)-ROWS($BA$70:$BA$81)-ROWS($BE$70:$BE$81)), "")))))))</f>
        <v>50</v>
      </c>
      <c r="CS6" s="316">
        <f ca="1">IFERROR(INDEX($CR$6:$CR$90,MATCH(ROW()-ROW($CS$5),$CQ$6:$CQ$90,0)),"")</f>
        <v>50</v>
      </c>
      <c r="CT6" s="413" t="str">
        <f ca="1">IF(INDEX($AB$3:$AF$156,MATCH(CP6,$AD$3:$AD$156,0),5)="Income",INDEX($AB$3:$AF$156,MATCH(CP6,$AD$3:$AD$156,0),5),"")</f>
        <v/>
      </c>
      <c r="CU6" s="412" t="str">
        <f>IF(OR(CV6="",CV6=0),"",MAX(CU$5:CU5)+1)</f>
        <v/>
      </c>
      <c r="CV6" s="316">
        <f>IFERROR(INDEX($AJ$86:$AJ$97, ROWS($CV4:CV$4)), IFERROR(INDEX($AN$86:$AN$97, ROWS($CV4:CV$4)-ROWS($AJ$86:$AJ$97)), ""))</f>
        <v>0</v>
      </c>
      <c r="CW6" s="316" t="str">
        <f>IFERROR(INDEX($CV$6:$CV$90,MATCH(ROW()-ROW($CW$5),$CU$6:$CU$90,0)),"")</f>
        <v/>
      </c>
      <c r="CX6" s="316" t="str">
        <f>IF(OR(CY6="",CY6=0),"",MAX(CX$5:CX5)+1)</f>
        <v/>
      </c>
      <c r="CY6" s="316">
        <f>IFERROR(INDEX($AK$86:$AK$97, ROWS($CY4:CY$4)), IFERROR(INDEX($AO$86:$AO$97, ROWS($CY4:CY$4)-ROWS($AK$86:$AK$97)), ""))</f>
        <v>0</v>
      </c>
      <c r="CZ6" s="316" t="str">
        <f>IFERROR(INDEX($CY$6:$CY$90,MATCH(ROW()-ROW($CZ$5),$CX$6:$CX$90,0)),"")</f>
        <v/>
      </c>
      <c r="DA6" s="413" t="str">
        <f>IF(INDEX($AB$3:$AF$156,MATCH(CW6,$AD$3:$AD$156,0),5)="Income",INDEX($AB$3:$AF$156,MATCH(CW6,$AD$3:$AD$156,0),5),"")</f>
        <v/>
      </c>
      <c r="DC6" s="438">
        <f ca="1">IF(OR(DD6="",DD6=0),"",MAX(DC$5:DC5)+1)</f>
        <v>1</v>
      </c>
      <c r="DD6" s="434" t="str">
        <f ca="1">IF(BN6="","",IF(NOT(BR6="Income"),BN6,""))</f>
        <v>Bank Loan 1</v>
      </c>
      <c r="DE6" s="413">
        <f ca="1">IF(BQ6="","",IF(NOT(BR6="Income"),BQ6,""))</f>
        <v>120</v>
      </c>
      <c r="DF6" s="438" t="str">
        <f ca="1">IF(OR(DG6="",DG6=0),"",MAX(DF$5:DF5)+1)</f>
        <v/>
      </c>
      <c r="DG6" s="412" t="str">
        <f ca="1">IF(BN6="","",IF(BR6="Income",BN6,""))</f>
        <v/>
      </c>
      <c r="DH6" s="413" t="str">
        <f ca="1">IF(BN6="","",IF(BR6="Income",BQ6,""))</f>
        <v/>
      </c>
      <c r="DI6" s="412" t="str">
        <f ca="1">IFERROR(INDEX($DD$6:$DD$23,MATCH(ROW()-ROW($DI$5),$DC$6:$DC$23,0)),"")</f>
        <v>Bank Loan 1</v>
      </c>
      <c r="DJ6" s="413">
        <f ca="1">IFERROR(INDEX($DE$6:$DE$23,MATCH(ROW()-ROW($DI$5),$DC$6:$DC$23,0)),"")</f>
        <v>120</v>
      </c>
      <c r="DK6" s="412" t="str">
        <f ca="1">IFERROR(INDEX($DG$6:$DG$23,MATCH(ROW()-ROW($DK$5),$DF$6:$DF$23,0)),"")</f>
        <v/>
      </c>
      <c r="DL6" s="413" t="str">
        <f ca="1">IFERROR(INDEX($DH$6:$DH$23,MATCH(ROW()-ROW($DK$5),$DF$6:$DF$23,0)),"")</f>
        <v/>
      </c>
      <c r="DN6" s="425" t="str">
        <f ca="1">IF(DI6="","",CONCATENATE(DI6," - ",DJ6))</f>
        <v>Bank Loan 1 - 120</v>
      </c>
      <c r="DO6" s="295" t="str">
        <f ca="1">IF(DI7="","",CONCATENATE(DI7," - ",DJ7))</f>
        <v>Mortgage - 800</v>
      </c>
      <c r="DP6" s="295" t="str">
        <f ca="1">IF(DI8="","",CONCATENATE(DI8," - ",DJ8))</f>
        <v>Car 1 Gas - 50</v>
      </c>
      <c r="DQ6" s="440" t="str">
        <f ca="1">IF(DK6="","",CONCATENATE(DK6," - ",DL6))</f>
        <v/>
      </c>
      <c r="DR6" s="441" t="str">
        <f ca="1">IF(DK7="","",CONCATENATE(DK7," - ",DL7))</f>
        <v/>
      </c>
      <c r="DS6" s="442" t="str">
        <f ca="1">IF(DK8="","",CONCATENATE(DK8," - ",DL8))</f>
        <v/>
      </c>
    </row>
    <row r="7" spans="1:123" s="292" customFormat="1" ht="15" customHeight="1" x14ac:dyDescent="0.3">
      <c r="A7" s="1183"/>
      <c r="B7" s="1182"/>
      <c r="C7" s="1183"/>
      <c r="D7" s="1182"/>
      <c r="E7" s="1183"/>
      <c r="F7" s="1182"/>
      <c r="G7" s="1183"/>
      <c r="H7" s="1182"/>
      <c r="I7" s="1183"/>
      <c r="J7" s="1182"/>
      <c r="K7" s="1183"/>
      <c r="L7" s="1182"/>
      <c r="M7" s="1183"/>
      <c r="N7" s="1182"/>
      <c r="P7" s="295" t="str">
        <f t="shared" ca="1" si="1"/>
        <v/>
      </c>
      <c r="Q7" s="295" t="str">
        <f t="shared" ca="1" si="0"/>
        <v/>
      </c>
      <c r="R7" s="295" t="str">
        <f t="shared" ca="1" si="0"/>
        <v/>
      </c>
      <c r="S7" s="296" t="str">
        <f t="shared" ca="1" si="0"/>
        <v/>
      </c>
      <c r="T7" s="295" t="str">
        <f t="shared" ca="1" si="0"/>
        <v/>
      </c>
      <c r="U7" s="295" t="str">
        <f t="shared" ca="1" si="0"/>
        <v/>
      </c>
      <c r="V7" s="1158" t="s">
        <v>507</v>
      </c>
      <c r="W7" s="1159"/>
      <c r="X7" s="445">
        <f ca="1">IF(DS12="",0,DS12)</f>
        <v>0</v>
      </c>
      <c r="Y7"/>
      <c r="AB7" s="299"/>
      <c r="AC7" s="358">
        <f>IF('Data Entry'!B13="","",'Data Entry'!B13)</f>
        <v>24</v>
      </c>
      <c r="AD7" s="356" t="str">
        <f>IF('Data Entry'!A13="","",'Data Entry'!A13)</f>
        <v>Auto Insurance</v>
      </c>
      <c r="AE7" s="363">
        <f>IF('Data Entry'!C13="","",'Data Entry'!C13)</f>
        <v>180</v>
      </c>
      <c r="AF7" s="402" t="str">
        <f>IF('Data Entry'!E13="","",'Data Entry'!E13)</f>
        <v>Monthly</v>
      </c>
      <c r="AG7" s="300"/>
      <c r="AH7"/>
      <c r="AI7" s="304">
        <f t="shared" ref="AI7:AI17" ca="1" si="23">IFERROR(MATCH($AI$4,OFFSET($AC$1,AI6,,1000),0)+AI6,"")</f>
        <v>16</v>
      </c>
      <c r="AJ7" s="305" t="str">
        <f t="shared" ca="1" si="2"/>
        <v/>
      </c>
      <c r="AK7" s="306" t="str">
        <f t="shared" ca="1" si="3"/>
        <v/>
      </c>
      <c r="AL7" s="307" t="str">
        <f t="shared" ca="1" si="4"/>
        <v/>
      </c>
      <c r="AM7" s="304">
        <f t="shared" ref="AM7:AM17" ca="1" si="24">IFERROR(MATCH($AM$4,OFFSET($AC$1,AM6,,1000),0)+AM6,"")</f>
        <v>16</v>
      </c>
      <c r="AN7" s="305" t="str">
        <f t="shared" ca="1" si="5"/>
        <v/>
      </c>
      <c r="AO7" s="306" t="str">
        <f t="shared" ca="1" si="6"/>
        <v/>
      </c>
      <c r="AP7" s="307" t="str">
        <f t="shared" ca="1" si="7"/>
        <v/>
      </c>
      <c r="AQ7" s="304">
        <f t="shared" ref="AQ7:AQ17" ca="1" si="25">IFERROR(MATCH($AQ$4,OFFSET($AC$1,AQ6,,1000),0)+AQ6,"")</f>
        <v>16</v>
      </c>
      <c r="AR7" s="305" t="str">
        <f t="shared" ca="1" si="8"/>
        <v/>
      </c>
      <c r="AS7" s="306" t="str">
        <f t="shared" ca="1" si="9"/>
        <v/>
      </c>
      <c r="AT7" s="307" t="str">
        <f t="shared" ca="1" si="10"/>
        <v/>
      </c>
      <c r="AU7" s="304">
        <f t="shared" ref="AU7:AU17" ca="1" si="26">IFERROR(MATCH($AU$4,OFFSET($AC$1,AU6,,1000),0)+AU6,"")</f>
        <v>16</v>
      </c>
      <c r="AV7" s="305" t="str">
        <f t="shared" ca="1" si="11"/>
        <v/>
      </c>
      <c r="AW7" s="306" t="str">
        <f t="shared" ca="1" si="12"/>
        <v/>
      </c>
      <c r="AX7" s="307" t="str">
        <f t="shared" ca="1" si="13"/>
        <v/>
      </c>
      <c r="AY7" s="304">
        <f t="shared" ref="AY7:AY17" ca="1" si="27">IFERROR(MATCH($AY$4,OFFSET($AC$1,AY6,,1000),0)+AY6,"")</f>
        <v>16</v>
      </c>
      <c r="AZ7" s="305" t="str">
        <f t="shared" ca="1" si="14"/>
        <v/>
      </c>
      <c r="BA7" s="306" t="str">
        <f t="shared" ca="1" si="15"/>
        <v/>
      </c>
      <c r="BB7" s="307" t="str">
        <f t="shared" ca="1" si="16"/>
        <v/>
      </c>
      <c r="BC7" s="304">
        <f t="shared" ref="BC7:BC17" ca="1" si="28">IFERROR(MATCH($BC$4,OFFSET($AC$1,BC6,,1000),0)+BC6,"")</f>
        <v>16</v>
      </c>
      <c r="BD7" s="305" t="str">
        <f t="shared" ca="1" si="17"/>
        <v/>
      </c>
      <c r="BE7" s="306" t="str">
        <f t="shared" ca="1" si="18"/>
        <v/>
      </c>
      <c r="BF7" s="307" t="str">
        <f t="shared" ca="1" si="19"/>
        <v/>
      </c>
      <c r="BG7" s="304">
        <f t="shared" ref="BG7:BG17" ca="1" si="29">IFERROR(MATCH($BG$4,OFFSET($AC$1,BG6,,1000),0)+BG6,"")</f>
        <v>51</v>
      </c>
      <c r="BH7" s="305" t="str">
        <f t="shared" ca="1" si="20"/>
        <v>Mortgage</v>
      </c>
      <c r="BI7" s="306">
        <f t="shared" ca="1" si="21"/>
        <v>800</v>
      </c>
      <c r="BJ7" s="307">
        <f t="shared" ca="1" si="22"/>
        <v>110000</v>
      </c>
      <c r="BL7" s="412" t="str">
        <f ca="1">IF(OR(BM7="",BM7=0),"",MAX(BL$5:BL6)+1)</f>
        <v/>
      </c>
      <c r="BM7" s="316" t="str">
        <f ca="1">IFERROR(INDEX($AJ$6:$AJ$17, ROWS(BM$4:$BM5)), IFERROR(INDEX($AN$6:$AN$17, ROWS(BM$4:$BM5)-ROWS($AJ$6:$AJ$17)), IFERROR(INDEX($AR$6:$AR$17, ROWS(BM$4:$BM5)-ROWS($AJ$6:$AJ$17)-ROWS($AN$6:$AN$17)),IFERROR(INDEX($AV$6:$AV$17, ROWS(BM$4:$BM5)-ROWS($AJ$6:$AJ$17)-ROWS($AN$6:$AN$17)-ROWS($AR$6:$AR$17)),IFERROR(INDEX($AZ$6:$AZ$17, ROWS(BM$4:$BM5)-ROWS($AJ$6:$AJ$17)-ROWS($AN$6:$AN$17)-ROWS($AR$6:$AR$17)-ROWS($AV$6:$AV$17)),IFERROR(INDEX($BD$6:$BD$17, ROWS(BM$4:$BM5)-ROWS($AJ$6:$AJ$17)-ROWS($AN$6:$AN$17)-ROWS($AR$6:$AR$17)-ROWS($AV$6:$AV$17)-ROWS($AZ$6:$AZ$17)),IFERROR(INDEX($BH$6:$BH$17, ROWS(BM$4:$BM5)-ROWS($AJ$6:$AJ$17)-ROWS($AN$6:$AN$17)-ROWS($AR$6:$AR$17)-ROWS($AV$6:$AV$17)-ROWS($AZ$6:$AZ$17)-ROWS($BD$6:$BD$17)), "")))))))</f>
        <v/>
      </c>
      <c r="BN7" s="316" t="str">
        <f t="shared" ref="BN7:BN70" ca="1" si="30">IFERROR(INDEX($BM$6:$BM$90,MATCH(ROW()-ROW($BN$5),$BL$6:$BL$90,0)),"")</f>
        <v>Mortgage</v>
      </c>
      <c r="BO7" s="316" t="str">
        <f ca="1">IF(OR(BP7="",BP7=0),"",MAX(BO$5:BO6)+1)</f>
        <v/>
      </c>
      <c r="BP7" s="316" t="str">
        <f ca="1">IFERROR(INDEX($AK$6:$AK$17, ROWS($BP$4:BP5)), IFERROR(INDEX($AO$6:$AO$17, ROWS($BP$4:BP5)-ROWS($AK$6:$AK$17)), IFERROR(INDEX($AS$6:$AS$17, ROWS($BP$4:BP5)-ROWS($AK$6:$AK$17)-ROWS($AO$6:$AO$17)),IFERROR(INDEX($AW$6:$AW$17, ROWS($BP$4:BP5)-ROWS($AK$6:$AK$17)-ROWS($AO$6:$AO$17)-ROWS($AS$6:$AS$17)),IFERROR(INDEX($BA$6:$BA$17, ROWS($BP$4:BP5)-ROWS($AK$6:$AK$17)-ROWS($AO$6:$AO$17)-ROWS($AS$6:$AS$17)-ROWS($AW$6:$AW$17)),IFERROR(INDEX($BE$6:$BE$17, ROWS($BP$4:BP5)-ROWS($AK$6:$AK$17)-ROWS($AO$6:$AO$17)-ROWS($AS$6:$AS$17)-ROWS($AW$6:$AW$17)-ROWS($BA$6:$BA$17)),IFERROR(INDEX($BI$6:$BI$17, ROWS($BP$4:BP5)-ROWS($AK$6:$AK$17)-ROWS($AO$6:$AO$17)-ROWS($AS$6:$AS$17)-ROWS($AW$6:$AW$17)-ROWS($BA$6:$BA$17)-ROWS($BE$6:$BE$17)), "")))))))</f>
        <v/>
      </c>
      <c r="BQ7" s="316">
        <f t="shared" ref="BQ7:BQ70" ca="1" si="31">IFERROR(INDEX($BP$6:$BP$90,MATCH(ROW()-ROW($BQ$5),$BO$6:$BO$90,0)),"")</f>
        <v>800</v>
      </c>
      <c r="BR7" s="413" t="str">
        <f t="shared" ref="BR7:BR70" ca="1" si="32">IF(INDEX($AB$3:$AF$156,MATCH(BN7,$AD$3:$AD$156,0),5)="Income",INDEX($AB$3:$AF$156,MATCH(BN7,$AD$3:$AD$156,0),5),"")</f>
        <v/>
      </c>
      <c r="BS7" s="412" t="str">
        <f ca="1">IF(OR(BT7="",BT7=0),"",MAX(BS$5:BS6)+1)</f>
        <v/>
      </c>
      <c r="BT7" s="316" t="str">
        <f ca="1">IFERROR(INDEX($AJ$22:$AJ$33, ROWS($BT$4:BT5)), IFERROR(INDEX($AN$22:$AN$33, ROWS($BT$4:BT5)-ROWS($AJ$22:$AJ$33)), IFERROR(INDEX($AR$22:$AR$33, ROWS($BT$4:BT5)-ROWS($AJ$22:$AJ$33)-ROWS($AN$22:$AN$33)),IFERROR(INDEX($AV$22:$AV$33, ROWS($BT$4:BT5)-ROWS($AJ$22:$AJ$33)-ROWS($AN$22:$AN$33)-ROWS($AR$22:$AR$33)),IFERROR(INDEX($AZ$22:$AZ$33, ROWS($BT$4:BT5)-ROWS($AJ$22:$AJ$33)-ROWS($AN$22:$AN$33)-ROWS($AR$22:$AR$33)-ROWS($AV$22:$AV$33)),IFERROR(INDEX($BD$22:$BD$33, ROWS($BT$4:BT5)-ROWS($AJ$22:$AJ$33)-ROWS($AN$22:$AN$33)-ROWS($AR$22:$AR$33)-ROWS($AV$22:$AV$33)-ROWS($AZ$22:$AZ$33)),IFERROR(INDEX($BH$22:$BH$33, ROWS($BT$4:BT5)-ROWS($AJ$22:$AJ$33)-ROWS($AN$22:$AN$33)-ROWS($AR$22:$AR$33)-ROWS($AV$22:$AV$33)-ROWS($AZ$22:$AZ$33)-ROWS($BD$22:$BD$33)), "")))))))</f>
        <v/>
      </c>
      <c r="BU7" s="316" t="str">
        <f t="shared" ref="BU7:BU70" ca="1" si="33">IFERROR(INDEX($BT$6:$BT$90,MATCH(ROW()-ROW($BU$5),$BS$6:$BS$90,0)),"")</f>
        <v>Paycheck 2</v>
      </c>
      <c r="BV7" s="316" t="str">
        <f ca="1">IF(OR(BW7="",BW7=0),"",MAX(BV$5:BV6)+1)</f>
        <v/>
      </c>
      <c r="BW7" s="316" t="str">
        <f ca="1">IFERROR(INDEX($AK$22:$AK$33, ROWS($BW$4:BW5)), IFERROR(INDEX($AO$22:$AO$33, ROWS($BW$4:BW5)-ROWS($AK$22:$AK$33)), IFERROR(INDEX($AS$22:$AS$33, ROWS($BW$4:BW5)-ROWS($AK$22:$AK$33)-ROWS($AO$22:$AO$33)),IFERROR(INDEX($AW$22:$AW$33, ROWS($BW$4:BW5)-ROWS($AK$22:$AK$33)-ROWS($AO$22:$AO$33)-ROWS($AS$22:$AS$33)),IFERROR(INDEX($BA$22:$BA$33, ROWS($BW$4:BW5)-ROWS($AK$22:$AK$33)-ROWS($AO$22:$AO$33)-ROWS($AS$22:$AS$33)-ROWS($AW$22:$AW$33)),IFERROR(INDEX($BE$22:$BE$33, ROWS($BW$4:BW5)-ROWS($AK$22:$AK$33)-ROWS($AO$22:$AO$33)-ROWS($AS$22:$AS$33)-ROWS($AW$22:$AW$33)-ROWS($BA$22:$BA$33)),IFERROR(INDEX($BI$22:$BI$33, ROWS($BW$4:BW5)-ROWS($AK$22:$AK$33)-ROWS($AO$22:$AO$33)-ROWS($AS$22:$AS$33)-ROWS($AW$22:$AW$33)-ROWS($BA$22:$BA$33)-ROWS($BE$22:$BE$33)), "")))))))</f>
        <v/>
      </c>
      <c r="BX7" s="316">
        <f t="shared" ref="BX7:BX70" ca="1" si="34">IFERROR(INDEX($BW$6:$BW$90,MATCH(ROW()-ROW($BX$5),$BV$6:$BV$90,0)),"")</f>
        <v>400</v>
      </c>
      <c r="BY7" s="413" t="str">
        <f t="shared" ref="BY7:BY70" ca="1" si="35">IF(INDEX($AB$3:$AF$156,MATCH(BU7,$AD$3:$AD$156,0),5)="Income",INDEX($AB$3:$AF$156,MATCH(BU7,$AD$3:$AD$156,0),5),"")</f>
        <v>Income</v>
      </c>
      <c r="BZ7" s="412" t="str">
        <f ca="1">IF(OR(CA7="",CA7=0),"",MAX(BZ$5:BZ6)+1)</f>
        <v/>
      </c>
      <c r="CA7" s="316" t="str">
        <f ca="1">IFERROR(INDEX($AJ$38:$AJ$49, ROWS($CA$4:CA5)), IFERROR(INDEX($AN$38:$AN$49, ROWS($CA$4:CA5)-ROWS($AJ$38:$AJ$49)), IFERROR(INDEX($AR$38:$AR$49, ROWS($CA$4:CA5)-ROWS($AJ$38:$AJ$49)-ROWS($AN$38:$AN$49)),IFERROR(INDEX($AV$38:$AV$49, ROWS($CA$4:CA5)-ROWS($AJ$38:$AJ$49)-ROWS($AN$38:$AN$49)-ROWS($AR$38:$AR$49)),IFERROR(INDEX($AZ$38:$AZ$49, ROWS($CA$4:CA5)-ROWS($AJ$38:$AJ$49)-ROWS($AN$38:$AN$49)-ROWS($AR$38:$AR$49)-ROWS($AV$38:$AV$49)),IFERROR(INDEX($BD$38:$BD$49, ROWS($CA$4:CA5)-ROWS($AJ$38:$AJ$49)-ROWS($AN$38:$AN$49)-ROWS($AR$38:$AR$49)-ROWS($AV$38:$AV$49)-ROWS($AZ$38:$AZ$49)),IFERROR(INDEX($BH$38:$BH$49, ROWS($CA$4:CA5)-ROWS($AJ$38:$AJ$49)-ROWS($AN$38:$AN$49)-ROWS($AR$38:$AR$49)-ROWS($AV$38:$AV$49)-ROWS($AZ$38:$AZ$49)-ROWS($BD$38:$BD$49)), "")))))))</f>
        <v/>
      </c>
      <c r="CB7" s="316" t="str">
        <f t="shared" ref="CB7:CB70" ca="1" si="36">IFERROR(INDEX($CA$6:$CA$90,MATCH(ROW()-ROW($CB$5),$BZ$6:$BZ$90,0)),"")</f>
        <v>Paycheck 2</v>
      </c>
      <c r="CC7" s="316" t="str">
        <f ca="1">IF(OR(CD7="",CD7=0),"",MAX(CC$5:CC6)+1)</f>
        <v/>
      </c>
      <c r="CD7" s="316" t="str">
        <f ca="1">IFERROR(INDEX($AK$38:$AK$49, ROWS($CD$4:CD5)), IFERROR(INDEX($AO$38:$AO$49, ROWS($CD$4:CD5)-ROWS($AK$38:$AK$49)), IFERROR(INDEX($AS$38:$AS$49, ROWS($CD$4:CD5)-ROWS($AK$38:$AK$49)-ROWS($AO$38:$AO$49)),IFERROR(INDEX($AW$38:$AW$49, ROWS($CD$4:CD5)-ROWS($AK$38:$AK$49)-ROWS($AO$38:$AO$49)-ROWS($AS$38:$AS$49)),IFERROR(INDEX($BA$38:$BA$49, ROWS($CD$4:CD5)-ROWS($AK$38:$AK$49)-ROWS($AO$38:$AO$49)-ROWS($AS$38:$AS$49)-ROWS($AW$38:$AW$49)),IFERROR(INDEX($BE$38:$BE$49, ROWS($CD$4:CD5)-ROWS($AK$38:$AK$49)-ROWS($AO$38:$AO$49)-ROWS($AS$38:$AS$49)-ROWS($AW$38:$AW$49)-ROWS($BA$38:$BA$49)),IFERROR(INDEX($BI$38:$BI$49, ROWS($CD$4:CD5)-ROWS($AK$38:$AK$49)-ROWS($AO$38:$AO$49)-ROWS($AS$38:$AS$49)-ROWS($AW$38:$AW$49)-ROWS($BA$38:$BA$49)-ROWS($BE$38:$BE$49)), "")))))))</f>
        <v/>
      </c>
      <c r="CE7" s="316">
        <f t="shared" ref="CE7:CE70" ca="1" si="37">IFERROR(INDEX($CD$6:$CD$90,MATCH(ROW()-ROW($CE$5),$CC$6:$CC$90,0)),"")</f>
        <v>400</v>
      </c>
      <c r="CF7" s="413" t="str">
        <f t="shared" ref="CF7:CF70" ca="1" si="38">IF(INDEX($AB$3:$AF$156,MATCH(CB7,$AD$3:$AD$156,0),5)="Income",INDEX($AB$3:$AF$156,MATCH(CB7,$AD$3:$AD$156,0),5),"")</f>
        <v>Income</v>
      </c>
      <c r="CG7" s="412">
        <f ca="1">IF(OR(CH7="",CH7=0),"",MAX(CG$5:CG6)+1)</f>
        <v>2</v>
      </c>
      <c r="CH7" s="316" t="str">
        <f ca="1">IFERROR(INDEX($AJ$54:$AJ$65, ROWS($CH$4:CH5)), IFERROR(INDEX($AN$54:$AN$65, ROWS($CH$4:CH5)-ROWS($AJ$54:$AJ$65)), IFERROR(INDEX($AR$54:$AR$65, ROWS($CH$4:CH5)-ROWS($AJ$54:$AJ$65)-ROWS($AN$54:$AN$65)),IFERROR(INDEX($AV$54:$AV$65, ROWS($CH$4:CH5)-ROWS($AJ$54:$AJ$65)-ROWS($AN$54:$AN$65)-ROWS($AR$54:$AR$65)),IFERROR(INDEX($AZ$54:$AZ$65, ROWS($CH$4:CH5)-ROWS($AJ$54:$AJ$65)-ROWS($AN$54:$AN$65)-ROWS($AR$54:$AR$65)-ROWS($AV$54:$AV$65)),IFERROR(INDEX($BD$54:$BD$65, ROWS($CH$4:CH5)-ROWS($AJ$54:$AJ$65)-ROWS($AN$54:$AN$65)-ROWS($AR$54:$AR$65)-ROWS($AV$54:$AV$65)-ROWS($AZ$54:$AZ$65)),IFERROR(INDEX($BH$54:$BH$65, ROWS($CH$4:CH5)-ROWS($AJ$54:$AJ$65)-ROWS($AN$54:$AN$65)-ROWS($AR$54:$AR$65)-ROWS($AV$54:$AV$65)-ROWS($AZ$54:$AZ$65)-ROWS($BD$54:$BD$65)), "")))))))</f>
        <v>Groceries</v>
      </c>
      <c r="CI7" s="316" t="str">
        <f t="shared" ref="CI7:CI70" ca="1" si="39">IFERROR(INDEX($CH$6:$CH$90,MATCH(ROW()-ROW($CI$5),$CG$6:$CG$90,0)),"")</f>
        <v>Groceries</v>
      </c>
      <c r="CJ7" s="316">
        <f ca="1">IF(OR(CK7="",CK7=0),"",MAX(CJ$5:CJ6)+1)</f>
        <v>2</v>
      </c>
      <c r="CK7" s="316">
        <f ca="1">IFERROR(INDEX($AK$54:$AK$65, ROWS($CK$4:CK5)), IFERROR(INDEX($AO$54:$AO$65, ROWS($CK$4:CK5)-ROWS($AK$54:$AK$65)), IFERROR(INDEX($AS$54:$AS$65, ROWS($CK$4:CK5)-ROWS($AK$54:$AK$65)-ROWS($AO$54:$AO$65)),IFERROR(INDEX($AW$54:$AW$65, ROWS($CK$4:CK5)-ROWS($AK$54:$AK$65)-ROWS($AO$54:$AO$65)-ROWS($AS$54:$AS$65)),IFERROR(INDEX($BA$54:$BA$65, ROWS($CK$4:CK5)-ROWS($AK$54:$AK$65)-ROWS($AO$54:$AO$65)-ROWS($AS$54:$AS$65)-ROWS($AW$54:$AW$65)),IFERROR(INDEX($BE$54:$BE$65, ROWS($CK$4:CK5)-ROWS($AK$54:$AK$65)-ROWS($AO$54:$AO$65)-ROWS($AS$54:$AS$65)-ROWS($AW$54:$AW$65)-ROWS($BA$54:$BA$65)),IFERROR(INDEX($BI$54:$BI$65, ROWS($CK$4:CK5)-ROWS($AK$54:$AK$65)-ROWS($AO$54:$AO$65)-ROWS($AS$54:$AS$65)-ROWS($AW$54:$AW$65)-ROWS($BA$54:$BA$65)-ROWS($BE$54:$BE$65)), "")))))))</f>
        <v>125</v>
      </c>
      <c r="CL7" s="316">
        <f t="shared" ref="CL7:CL70" ca="1" si="40">IFERROR(INDEX($CK$6:$CK$90,MATCH(ROW()-ROW($CL$5),$CJ$6:$CJ$90,0)),"")</f>
        <v>125</v>
      </c>
      <c r="CM7" s="413" t="str">
        <f t="shared" ref="CM7:CM70" ca="1" si="41">IF(INDEX($AB$3:$AF$156,MATCH(CI7,$AD$3:$AD$156,0),5)="Income",INDEX($AB$3:$AF$156,MATCH(CI7,$AD$3:$AD$156,0),5),"")</f>
        <v/>
      </c>
      <c r="CN7" s="412">
        <f ca="1">IF(OR(CO7="",CO7=0),"",MAX(CN$5:CN6)+1)</f>
        <v>2</v>
      </c>
      <c r="CO7" s="316" t="str">
        <f ca="1">IFERROR(INDEX($AJ$70:$AJ$81, ROWS($CO$4:CO5)), IFERROR(INDEX($AN$70:$AN$81, ROWS($CO$4:CO5)-ROWS($AJ$70:$AJ$81)), IFERROR(INDEX($AR$70:$AR$81, ROWS($CO$4:CO5)-ROWS($AJ$70:$AJ$81)-ROWS($AN$70:$AN$81)),IFERROR(INDEX($AV$70:$AV$81, ROWS($CO$4:CO5)-ROWS($AJ$70:$AJ$81)-ROWS($AN$70:$AN$81)-ROWS($AR$70:$AR$81)),IFERROR(INDEX($AZ$70:$AZ$81, ROWS($CO$4:CO5)-ROWS($AJ$70:$AJ$81)-ROWS($AN$70:$AN$81)-ROWS($AR$70:$AR$81)-ROWS($AV$70:$AV$81)),IFERROR(INDEX($BD$70:$BD$81, ROWS($CO$4:CO5)-ROWS($AJ$70:$AJ$81)-ROWS($AN$70:$AN$81)-ROWS($AR$70:$AR$81)-ROWS($AV$70:$AV$81)-ROWS($AZ$70:$AZ$81)),IFERROR(INDEX($BH$70:$BH$81, ROWS($CO$4:CO5)-ROWS($AJ$70:$AJ$81)-ROWS($AN$70:$AN$81)-ROWS($AR$70:$AR$81)-ROWS($AV$70:$AV$81)-ROWS($AZ$70:$AZ$81)-ROWS($BD$70:$BD$81)), "")))))))</f>
        <v>Groceries</v>
      </c>
      <c r="CP7" s="316" t="str">
        <f t="shared" ref="CP7:CP70" ca="1" si="42">IFERROR(INDEX($CO$6:$CO$90,MATCH(ROW()-ROW($CP$5),$CN$6:$CN$90,0)),"")</f>
        <v>Groceries</v>
      </c>
      <c r="CQ7" s="316">
        <f ca="1">IF(OR(CR7="",CR7=0),"",MAX(CQ$5:CQ6)+1)</f>
        <v>2</v>
      </c>
      <c r="CR7" s="316">
        <f ca="1">IFERROR(INDEX($AK$70:$AK$81, ROWS($CR$4:CR5)), IFERROR(INDEX($AO$70:$AO$81, ROWS($CR$4:CR5)-ROWS($AK$70:$AK$81)), IFERROR(INDEX($AS$70:$AS$81, ROWS($CR$4:CR5)-ROWS($AK$70:$AK$81)-ROWS($AO$70:$AO$81)),IFERROR(INDEX($AW$70:$AW$81, ROWS($CR$4:CR5)-ROWS($AK$70:$AK$81)-ROWS($AO$70:$AO$81)-ROWS($AS$70:$AS$81)),IFERROR(INDEX($BA$70:$BA$81, ROWS($CR$4:CR5)-ROWS($AK$70:$AK$81)-ROWS($AO$70:$AO$81)-ROWS($AS$70:$AS$81)-ROWS($AW$70:$AW$81)),IFERROR(INDEX($BE$70:$BE$81, ROWS($CR$4:CR5)-ROWS($AK$70:$AK$81)-ROWS($AO$70:$AO$81)-ROWS($AS$70:$AS$81)-ROWS($AW$70:$AW$81)-ROWS($BA$70:$BA$81)),IFERROR(INDEX($BI$70:$BI$81, ROWS($CR$4:CR5)-ROWS($AK$70:$AK$81)-ROWS($AO$70:$AO$81)-ROWS($AS$70:$AS$81)-ROWS($AW$70:$AW$81)-ROWS($BA$70:$BA$81)-ROWS($BE$70:$BE$81)), "")))))))</f>
        <v>125</v>
      </c>
      <c r="CS7" s="316">
        <f t="shared" ref="CS7:CS70" ca="1" si="43">IFERROR(INDEX($CR$6:$CR$90,MATCH(ROW()-ROW($CS$5),$CQ$6:$CQ$90,0)),"")</f>
        <v>125</v>
      </c>
      <c r="CT7" s="413" t="str">
        <f t="shared" ref="CT7:CT70" ca="1" si="44">IF(INDEX($AB$3:$AF$156,MATCH(CP7,$AD$3:$AD$156,0),5)="Income",INDEX($AB$3:$AF$156,MATCH(CP7,$AD$3:$AD$156,0),5),"")</f>
        <v/>
      </c>
      <c r="CU7" s="412" t="str">
        <f>IF(OR(CV7="",CV7=0),"",MAX(CU$5:CU6)+1)</f>
        <v/>
      </c>
      <c r="CV7" s="316">
        <f>IFERROR(INDEX($AJ$86:$AJ$97, ROWS($CV$4:CV5)), IFERROR(INDEX($AN$86:$AN$97, ROWS($CV$4:CV5)-ROWS($AJ$86:$AJ$97)), ""))</f>
        <v>0</v>
      </c>
      <c r="CW7" s="316" t="str">
        <f t="shared" ref="CW7:CW70" si="45">IFERROR(INDEX($CV$6:$CV$90,MATCH(ROW()-ROW($CW$5),$CU$6:$CU$90,0)),"")</f>
        <v/>
      </c>
      <c r="CX7" s="316" t="str">
        <f>IF(OR(CY7="",CY7=0),"",MAX(CX$5:CX6)+1)</f>
        <v/>
      </c>
      <c r="CY7" s="316">
        <f>IFERROR(INDEX($AK$86:$AK$97, ROWS($CY$4:CY5)), IFERROR(INDEX($AO$86:$AO$97, ROWS($CY$4:CY5)-ROWS($AK$86:$AK$97)), ""))</f>
        <v>0</v>
      </c>
      <c r="CZ7" s="316" t="str">
        <f t="shared" ref="CZ7:CZ70" si="46">IFERROR(INDEX($CY$6:$CY$90,MATCH(ROW()-ROW($CZ$5),$CX$6:$CX$90,0)),"")</f>
        <v/>
      </c>
      <c r="DA7" s="413" t="str">
        <f t="shared" ref="DA7:DA70" si="47">IF(INDEX($AB$3:$AF$156,MATCH(CW7,$AD$3:$AD$156,0),5)="Income",INDEX($AB$3:$AF$156,MATCH(CW7,$AD$3:$AD$156,0),5),"")</f>
        <v/>
      </c>
      <c r="DC7" s="438">
        <f ca="1">IF(OR(DD7="",DD7=0),"",MAX(DC$5:DC6)+1)</f>
        <v>2</v>
      </c>
      <c r="DD7" s="434" t="str">
        <f t="shared" ref="DD7:DD23" ca="1" si="48">IF(BN7="","",IF(NOT(BR7="Income"),BN7,""))</f>
        <v>Mortgage</v>
      </c>
      <c r="DE7" s="413">
        <f t="shared" ref="DE7:DE23" ca="1" si="49">IF(BQ7="","",IF(NOT(BR7="Income"),BQ7,""))</f>
        <v>800</v>
      </c>
      <c r="DF7" s="431" t="str">
        <f ca="1">IF(OR(DG7="",DG7=0),"",MAX(DF$5:DF6)+1)</f>
        <v/>
      </c>
      <c r="DG7" s="412" t="str">
        <f t="shared" ref="DG7:DG23" ca="1" si="50">IF(BN7="","",IF(BR7="Income",BN7,""))</f>
        <v/>
      </c>
      <c r="DH7" s="413" t="str">
        <f t="shared" ref="DH7:DH23" ca="1" si="51">IF(BN7="","",IF(BR7="Income",BQ7,""))</f>
        <v/>
      </c>
      <c r="DI7" s="412" t="str">
        <f t="shared" ref="DI7:DI23" ca="1" si="52">IFERROR(INDEX($DD$6:$DD$23,MATCH(ROW()-ROW($DI$5),$DC$6:$DC$23,0)),"")</f>
        <v>Mortgage</v>
      </c>
      <c r="DJ7" s="413">
        <f t="shared" ref="DJ7:DJ23" ca="1" si="53">IFERROR(INDEX($DE$6:$DE$23,MATCH(ROW()-ROW($DI$5),$DC$6:$DC$23,0)),"")</f>
        <v>800</v>
      </c>
      <c r="DK7" s="412" t="str">
        <f t="shared" ref="DK7:DK23" ca="1" si="54">IFERROR(INDEX($DG$6:$DG$23,MATCH(ROW()-ROW($DK$5),$DF$6:$DF$23,0)),"")</f>
        <v/>
      </c>
      <c r="DL7" s="413" t="str">
        <f t="shared" ref="DL7:DL23" ca="1" si="55">IFERROR(INDEX($DH$6:$DH$23,MATCH(ROW()-ROW($DK$5),$DF$6:$DF$23,0)),"")</f>
        <v/>
      </c>
      <c r="DN7" s="425" t="str">
        <f ca="1">IF(DI9="","",CONCATENATE(DI9," - ",DJ9))</f>
        <v/>
      </c>
      <c r="DO7" s="295" t="str">
        <f ca="1">IF(DI10="","",CONCATENATE(DI10," - ",DJ10))</f>
        <v/>
      </c>
      <c r="DP7" s="295" t="str">
        <f ca="1">IF(DI11="","",CONCATENATE(DI11," - ",DJ11))</f>
        <v/>
      </c>
      <c r="DQ7" s="425" t="str">
        <f ca="1">IF(DK9="","",CONCATENATE(DK9," - ",DL9))</f>
        <v/>
      </c>
      <c r="DR7" s="295" t="str">
        <f ca="1">IF(DK10="","",CONCATENATE(DK10," - ",DL10))</f>
        <v/>
      </c>
      <c r="DS7" s="426" t="str">
        <f ca="1">IF(DK11="","",CONCATENATE(DK11," - ",DL11))</f>
        <v/>
      </c>
    </row>
    <row r="8" spans="1:123" s="292" customFormat="1" ht="15" customHeight="1" x14ac:dyDescent="0.3">
      <c r="A8" s="1183"/>
      <c r="B8" s="1182"/>
      <c r="C8" s="1183"/>
      <c r="D8" s="1182"/>
      <c r="E8" s="1183"/>
      <c r="F8" s="1182"/>
      <c r="G8" s="1183"/>
      <c r="H8" s="1182"/>
      <c r="I8" s="1183"/>
      <c r="J8" s="1182"/>
      <c r="K8" s="1183"/>
      <c r="L8" s="1182"/>
      <c r="M8" s="1183"/>
      <c r="N8" s="1182"/>
      <c r="P8" s="295" t="str">
        <f t="shared" ca="1" si="1"/>
        <v/>
      </c>
      <c r="Q8" s="295" t="str">
        <f t="shared" ca="1" si="0"/>
        <v/>
      </c>
      <c r="R8" s="295" t="str">
        <f t="shared" ca="1" si="0"/>
        <v/>
      </c>
      <c r="S8" s="296" t="str">
        <f t="shared" ca="1" si="0"/>
        <v/>
      </c>
      <c r="T8" s="295" t="str">
        <f t="shared" ca="1" si="0"/>
        <v/>
      </c>
      <c r="U8" s="295" t="str">
        <f t="shared" ca="1" si="0"/>
        <v/>
      </c>
      <c r="V8" s="1158" t="s">
        <v>508</v>
      </c>
      <c r="W8" s="1159"/>
      <c r="X8" s="445">
        <f ca="1">IF(X1="",0,X1)</f>
        <v>3650.3100000000004</v>
      </c>
      <c r="Y8"/>
      <c r="AB8" s="299"/>
      <c r="AC8" s="358">
        <f>IF('Data Entry'!B14="","",'Data Entry'!B14)</f>
        <v>6</v>
      </c>
      <c r="AD8" s="356" t="str">
        <f>IF('Data Entry'!A14="","",'Data Entry'!A14)</f>
        <v>Life Insurance</v>
      </c>
      <c r="AE8" s="363">
        <f>IF('Data Entry'!C14="","",'Data Entry'!C14)</f>
        <v>70</v>
      </c>
      <c r="AF8" s="402" t="str">
        <f>IF('Data Entry'!E14="","",'Data Entry'!E14)</f>
        <v>Monthly</v>
      </c>
      <c r="AG8" s="300"/>
      <c r="AH8"/>
      <c r="AI8" s="304">
        <f t="shared" ca="1" si="23"/>
        <v>17</v>
      </c>
      <c r="AJ8" s="305" t="str">
        <f t="shared" ca="1" si="2"/>
        <v/>
      </c>
      <c r="AK8" s="306" t="str">
        <f t="shared" ca="1" si="3"/>
        <v/>
      </c>
      <c r="AL8" s="307" t="str">
        <f t="shared" ca="1" si="4"/>
        <v/>
      </c>
      <c r="AM8" s="304">
        <f t="shared" ca="1" si="24"/>
        <v>17</v>
      </c>
      <c r="AN8" s="305" t="str">
        <f t="shared" ca="1" si="5"/>
        <v/>
      </c>
      <c r="AO8" s="306" t="str">
        <f t="shared" ca="1" si="6"/>
        <v/>
      </c>
      <c r="AP8" s="307" t="str">
        <f t="shared" ca="1" si="7"/>
        <v/>
      </c>
      <c r="AQ8" s="304">
        <f t="shared" ca="1" si="25"/>
        <v>17</v>
      </c>
      <c r="AR8" s="305" t="str">
        <f t="shared" ca="1" si="8"/>
        <v/>
      </c>
      <c r="AS8" s="306" t="str">
        <f t="shared" ca="1" si="9"/>
        <v/>
      </c>
      <c r="AT8" s="307" t="str">
        <f t="shared" ca="1" si="10"/>
        <v/>
      </c>
      <c r="AU8" s="304">
        <f t="shared" ca="1" si="26"/>
        <v>17</v>
      </c>
      <c r="AV8" s="305" t="str">
        <f t="shared" ca="1" si="11"/>
        <v/>
      </c>
      <c r="AW8" s="306" t="str">
        <f t="shared" ca="1" si="12"/>
        <v/>
      </c>
      <c r="AX8" s="307" t="str">
        <f t="shared" ca="1" si="13"/>
        <v/>
      </c>
      <c r="AY8" s="304">
        <f t="shared" ca="1" si="27"/>
        <v>17</v>
      </c>
      <c r="AZ8" s="305" t="str">
        <f t="shared" ca="1" si="14"/>
        <v/>
      </c>
      <c r="BA8" s="306" t="str">
        <f t="shared" ca="1" si="15"/>
        <v/>
      </c>
      <c r="BB8" s="307" t="str">
        <f t="shared" ca="1" si="16"/>
        <v/>
      </c>
      <c r="BC8" s="304">
        <f t="shared" ca="1" si="28"/>
        <v>17</v>
      </c>
      <c r="BD8" s="305" t="str">
        <f t="shared" ca="1" si="17"/>
        <v/>
      </c>
      <c r="BE8" s="306" t="str">
        <f t="shared" ca="1" si="18"/>
        <v/>
      </c>
      <c r="BF8" s="307" t="str">
        <f t="shared" ca="1" si="19"/>
        <v/>
      </c>
      <c r="BG8" s="304">
        <f t="shared" ca="1" si="29"/>
        <v>128</v>
      </c>
      <c r="BH8" s="305" t="str">
        <f t="shared" ca="1" si="20"/>
        <v>Car 1 Gas</v>
      </c>
      <c r="BI8" s="306">
        <f t="shared" ca="1" si="21"/>
        <v>50</v>
      </c>
      <c r="BJ8" s="307" t="str">
        <f t="shared" ca="1" si="22"/>
        <v>Liquid Bills</v>
      </c>
      <c r="BL8" s="412" t="str">
        <f ca="1">IF(OR(BM8="",BM8=0),"",MAX(BL$5:BL7)+1)</f>
        <v/>
      </c>
      <c r="BM8" s="316" t="str">
        <f ca="1">IFERROR(INDEX($AJ$6:$AJ$17, ROWS(BM$4:$BM6)), IFERROR(INDEX($AN$6:$AN$17, ROWS(BM$4:$BM6)-ROWS($AJ$6:$AJ$17)), IFERROR(INDEX($AR$6:$AR$17, ROWS(BM$4:$BM6)-ROWS($AJ$6:$AJ$17)-ROWS($AN$6:$AN$17)),IFERROR(INDEX($AV$6:$AV$17, ROWS(BM$4:$BM6)-ROWS($AJ$6:$AJ$17)-ROWS($AN$6:$AN$17)-ROWS($AR$6:$AR$17)),IFERROR(INDEX($AZ$6:$AZ$17, ROWS(BM$4:$BM6)-ROWS($AJ$6:$AJ$17)-ROWS($AN$6:$AN$17)-ROWS($AR$6:$AR$17)-ROWS($AV$6:$AV$17)),IFERROR(INDEX($BD$6:$BD$17, ROWS(BM$4:$BM6)-ROWS($AJ$6:$AJ$17)-ROWS($AN$6:$AN$17)-ROWS($AR$6:$AR$17)-ROWS($AV$6:$AV$17)-ROWS($AZ$6:$AZ$17)),IFERROR(INDEX($BH$6:$BH$17, ROWS(BM$4:$BM6)-ROWS($AJ$6:$AJ$17)-ROWS($AN$6:$AN$17)-ROWS($AR$6:$AR$17)-ROWS($AV$6:$AV$17)-ROWS($AZ$6:$AZ$17)-ROWS($BD$6:$BD$17)), "")))))))</f>
        <v/>
      </c>
      <c r="BN8" s="316" t="str">
        <f t="shared" ca="1" si="30"/>
        <v>Car 1 Gas</v>
      </c>
      <c r="BO8" s="316" t="str">
        <f ca="1">IF(OR(BP8="",BP8=0),"",MAX(BO$5:BO7)+1)</f>
        <v/>
      </c>
      <c r="BP8" s="316" t="str">
        <f ca="1">IFERROR(INDEX($AK$6:$AK$17, ROWS($BP$4:BP6)), IFERROR(INDEX($AO$6:$AO$17, ROWS($BP$4:BP6)-ROWS($AK$6:$AK$17)), IFERROR(INDEX($AS$6:$AS$17, ROWS($BP$4:BP6)-ROWS($AK$6:$AK$17)-ROWS($AO$6:$AO$17)),IFERROR(INDEX($AW$6:$AW$17, ROWS($BP$4:BP6)-ROWS($AK$6:$AK$17)-ROWS($AO$6:$AO$17)-ROWS($AS$6:$AS$17)),IFERROR(INDEX($BA$6:$BA$17, ROWS($BP$4:BP6)-ROWS($AK$6:$AK$17)-ROWS($AO$6:$AO$17)-ROWS($AS$6:$AS$17)-ROWS($AW$6:$AW$17)),IFERROR(INDEX($BE$6:$BE$17, ROWS($BP$4:BP6)-ROWS($AK$6:$AK$17)-ROWS($AO$6:$AO$17)-ROWS($AS$6:$AS$17)-ROWS($AW$6:$AW$17)-ROWS($BA$6:$BA$17)),IFERROR(INDEX($BI$6:$BI$17, ROWS($BP$4:BP6)-ROWS($AK$6:$AK$17)-ROWS($AO$6:$AO$17)-ROWS($AS$6:$AS$17)-ROWS($AW$6:$AW$17)-ROWS($BA$6:$BA$17)-ROWS($BE$6:$BE$17)), "")))))))</f>
        <v/>
      </c>
      <c r="BQ8" s="316">
        <f t="shared" ca="1" si="31"/>
        <v>50</v>
      </c>
      <c r="BR8" s="413" t="str">
        <f t="shared" ca="1" si="32"/>
        <v/>
      </c>
      <c r="BS8" s="412" t="str">
        <f ca="1">IF(OR(BT8="",BT8=0),"",MAX(BS$5:BS7)+1)</f>
        <v/>
      </c>
      <c r="BT8" s="316" t="str">
        <f ca="1">IFERROR(INDEX($AJ$22:$AJ$33, ROWS($BT$4:BT6)), IFERROR(INDEX($AN$22:$AN$33, ROWS($BT$4:BT6)-ROWS($AJ$22:$AJ$33)), IFERROR(INDEX($AR$22:$AR$33, ROWS($BT$4:BT6)-ROWS($AJ$22:$AJ$33)-ROWS($AN$22:$AN$33)),IFERROR(INDEX($AV$22:$AV$33, ROWS($BT$4:BT6)-ROWS($AJ$22:$AJ$33)-ROWS($AN$22:$AN$33)-ROWS($AR$22:$AR$33)),IFERROR(INDEX($AZ$22:$AZ$33, ROWS($BT$4:BT6)-ROWS($AJ$22:$AJ$33)-ROWS($AN$22:$AN$33)-ROWS($AR$22:$AR$33)-ROWS($AV$22:$AV$33)),IFERROR(INDEX($BD$22:$BD$33, ROWS($BT$4:BT6)-ROWS($AJ$22:$AJ$33)-ROWS($AN$22:$AN$33)-ROWS($AR$22:$AR$33)-ROWS($AV$22:$AV$33)-ROWS($AZ$22:$AZ$33)),IFERROR(INDEX($BH$22:$BH$33, ROWS($BT$4:BT6)-ROWS($AJ$22:$AJ$33)-ROWS($AN$22:$AN$33)-ROWS($AR$22:$AR$33)-ROWS($AV$22:$AV$33)-ROWS($AZ$22:$AZ$33)-ROWS($BD$22:$BD$33)), "")))))))</f>
        <v/>
      </c>
      <c r="BU8" s="316" t="str">
        <f t="shared" ca="1" si="33"/>
        <v>Lawn Service</v>
      </c>
      <c r="BV8" s="316" t="str">
        <f ca="1">IF(OR(BW8="",BW8=0),"",MAX(BV$5:BV7)+1)</f>
        <v/>
      </c>
      <c r="BW8" s="316" t="str">
        <f ca="1">IFERROR(INDEX($AK$22:$AK$33, ROWS($BW$4:BW6)), IFERROR(INDEX($AO$22:$AO$33, ROWS($BW$4:BW6)-ROWS($AK$22:$AK$33)), IFERROR(INDEX($AS$22:$AS$33, ROWS($BW$4:BW6)-ROWS($AK$22:$AK$33)-ROWS($AO$22:$AO$33)),IFERROR(INDEX($AW$22:$AW$33, ROWS($BW$4:BW6)-ROWS($AK$22:$AK$33)-ROWS($AO$22:$AO$33)-ROWS($AS$22:$AS$33)),IFERROR(INDEX($BA$22:$BA$33, ROWS($BW$4:BW6)-ROWS($AK$22:$AK$33)-ROWS($AO$22:$AO$33)-ROWS($AS$22:$AS$33)-ROWS($AW$22:$AW$33)),IFERROR(INDEX($BE$22:$BE$33, ROWS($BW$4:BW6)-ROWS($AK$22:$AK$33)-ROWS($AO$22:$AO$33)-ROWS($AS$22:$AS$33)-ROWS($AW$22:$AW$33)-ROWS($BA$22:$BA$33)),IFERROR(INDEX($BI$22:$BI$33, ROWS($BW$4:BW6)-ROWS($AK$22:$AK$33)-ROWS($AO$22:$AO$33)-ROWS($AS$22:$AS$33)-ROWS($AW$22:$AW$33)-ROWS($BA$22:$BA$33)-ROWS($BE$22:$BE$33)), "")))))))</f>
        <v/>
      </c>
      <c r="BX8" s="316">
        <f t="shared" ca="1" si="34"/>
        <v>50</v>
      </c>
      <c r="BY8" s="413" t="str">
        <f t="shared" ca="1" si="35"/>
        <v/>
      </c>
      <c r="BZ8" s="412" t="str">
        <f ca="1">IF(OR(CA8="",CA8=0),"",MAX(BZ$5:BZ7)+1)</f>
        <v/>
      </c>
      <c r="CA8" s="316" t="str">
        <f ca="1">IFERROR(INDEX($AJ$38:$AJ$49, ROWS($CA$4:CA6)), IFERROR(INDEX($AN$38:$AN$49, ROWS($CA$4:CA6)-ROWS($AJ$38:$AJ$49)), IFERROR(INDEX($AR$38:$AR$49, ROWS($CA$4:CA6)-ROWS($AJ$38:$AJ$49)-ROWS($AN$38:$AN$49)),IFERROR(INDEX($AV$38:$AV$49, ROWS($CA$4:CA6)-ROWS($AJ$38:$AJ$49)-ROWS($AN$38:$AN$49)-ROWS($AR$38:$AR$49)),IFERROR(INDEX($AZ$38:$AZ$49, ROWS($CA$4:CA6)-ROWS($AJ$38:$AJ$49)-ROWS($AN$38:$AN$49)-ROWS($AR$38:$AR$49)-ROWS($AV$38:$AV$49)),IFERROR(INDEX($BD$38:$BD$49, ROWS($CA$4:CA6)-ROWS($AJ$38:$AJ$49)-ROWS($AN$38:$AN$49)-ROWS($AR$38:$AR$49)-ROWS($AV$38:$AV$49)-ROWS($AZ$38:$AZ$49)),IFERROR(INDEX($BH$38:$BH$49, ROWS($CA$4:CA6)-ROWS($AJ$38:$AJ$49)-ROWS($AN$38:$AN$49)-ROWS($AR$38:$AR$49)-ROWS($AV$38:$AV$49)-ROWS($AZ$38:$AZ$49)-ROWS($BD$38:$BD$49)), "")))))))</f>
        <v/>
      </c>
      <c r="CB8" s="316" t="str">
        <f t="shared" ca="1" si="36"/>
        <v>Car 2 Gas</v>
      </c>
      <c r="CC8" s="316" t="str">
        <f ca="1">IF(OR(CD8="",CD8=0),"",MAX(CC$5:CC7)+1)</f>
        <v/>
      </c>
      <c r="CD8" s="316" t="str">
        <f ca="1">IFERROR(INDEX($AK$38:$AK$49, ROWS($CD$4:CD6)), IFERROR(INDEX($AO$38:$AO$49, ROWS($CD$4:CD6)-ROWS($AK$38:$AK$49)), IFERROR(INDEX($AS$38:$AS$49, ROWS($CD$4:CD6)-ROWS($AK$38:$AK$49)-ROWS($AO$38:$AO$49)),IFERROR(INDEX($AW$38:$AW$49, ROWS($CD$4:CD6)-ROWS($AK$38:$AK$49)-ROWS($AO$38:$AO$49)-ROWS($AS$38:$AS$49)),IFERROR(INDEX($BA$38:$BA$49, ROWS($CD$4:CD6)-ROWS($AK$38:$AK$49)-ROWS($AO$38:$AO$49)-ROWS($AS$38:$AS$49)-ROWS($AW$38:$AW$49)),IFERROR(INDEX($BE$38:$BE$49, ROWS($CD$4:CD6)-ROWS($AK$38:$AK$49)-ROWS($AO$38:$AO$49)-ROWS($AS$38:$AS$49)-ROWS($AW$38:$AW$49)-ROWS($BA$38:$BA$49)),IFERROR(INDEX($BI$38:$BI$49, ROWS($CD$4:CD6)-ROWS($AK$38:$AK$49)-ROWS($AO$38:$AO$49)-ROWS($AS$38:$AS$49)-ROWS($AW$38:$AW$49)-ROWS($BA$38:$BA$49)-ROWS($BE$38:$BE$49)), "")))))))</f>
        <v/>
      </c>
      <c r="CE8" s="316">
        <f t="shared" ca="1" si="37"/>
        <v>80</v>
      </c>
      <c r="CF8" s="413" t="str">
        <f t="shared" ca="1" si="38"/>
        <v/>
      </c>
      <c r="CG8" s="412" t="str">
        <f ca="1">IF(OR(CH8="",CH8=0),"",MAX(CG$5:CG7)+1)</f>
        <v/>
      </c>
      <c r="CH8" s="316" t="str">
        <f ca="1">IFERROR(INDEX($AJ$54:$AJ$65, ROWS($CH$4:CH6)), IFERROR(INDEX($AN$54:$AN$65, ROWS($CH$4:CH6)-ROWS($AJ$54:$AJ$65)), IFERROR(INDEX($AR$54:$AR$65, ROWS($CH$4:CH6)-ROWS($AJ$54:$AJ$65)-ROWS($AN$54:$AN$65)),IFERROR(INDEX($AV$54:$AV$65, ROWS($CH$4:CH6)-ROWS($AJ$54:$AJ$65)-ROWS($AN$54:$AN$65)-ROWS($AR$54:$AR$65)),IFERROR(INDEX($AZ$54:$AZ$65, ROWS($CH$4:CH6)-ROWS($AJ$54:$AJ$65)-ROWS($AN$54:$AN$65)-ROWS($AR$54:$AR$65)-ROWS($AV$54:$AV$65)),IFERROR(INDEX($BD$54:$BD$65, ROWS($CH$4:CH6)-ROWS($AJ$54:$AJ$65)-ROWS($AN$54:$AN$65)-ROWS($AR$54:$AR$65)-ROWS($AV$54:$AV$65)-ROWS($AZ$54:$AZ$65)),IFERROR(INDEX($BH$54:$BH$65, ROWS($CH$4:CH6)-ROWS($AJ$54:$AJ$65)-ROWS($AN$54:$AN$65)-ROWS($AR$54:$AR$65)-ROWS($AV$54:$AV$65)-ROWS($AZ$54:$AZ$65)-ROWS($BD$54:$BD$65)), "")))))))</f>
        <v/>
      </c>
      <c r="CI8" s="316" t="str">
        <f t="shared" ca="1" si="39"/>
        <v>Cellular</v>
      </c>
      <c r="CJ8" s="316" t="str">
        <f ca="1">IF(OR(CK8="",CK8=0),"",MAX(CJ$5:CJ7)+1)</f>
        <v/>
      </c>
      <c r="CK8" s="316" t="str">
        <f ca="1">IFERROR(INDEX($AK$54:$AK$65, ROWS($CK$4:CK6)), IFERROR(INDEX($AO$54:$AO$65, ROWS($CK$4:CK6)-ROWS($AK$54:$AK$65)), IFERROR(INDEX($AS$54:$AS$65, ROWS($CK$4:CK6)-ROWS($AK$54:$AK$65)-ROWS($AO$54:$AO$65)),IFERROR(INDEX($AW$54:$AW$65, ROWS($CK$4:CK6)-ROWS($AK$54:$AK$65)-ROWS($AO$54:$AO$65)-ROWS($AS$54:$AS$65)),IFERROR(INDEX($BA$54:$BA$65, ROWS($CK$4:CK6)-ROWS($AK$54:$AK$65)-ROWS($AO$54:$AO$65)-ROWS($AS$54:$AS$65)-ROWS($AW$54:$AW$65)),IFERROR(INDEX($BE$54:$BE$65, ROWS($CK$4:CK6)-ROWS($AK$54:$AK$65)-ROWS($AO$54:$AO$65)-ROWS($AS$54:$AS$65)-ROWS($AW$54:$AW$65)-ROWS($BA$54:$BA$65)),IFERROR(INDEX($BI$54:$BI$65, ROWS($CK$4:CK6)-ROWS($AK$54:$AK$65)-ROWS($AO$54:$AO$65)-ROWS($AS$54:$AS$65)-ROWS($AW$54:$AW$65)-ROWS($BA$54:$BA$65)-ROWS($BE$54:$BE$65)), "")))))))</f>
        <v/>
      </c>
      <c r="CL8" s="316">
        <f t="shared" ca="1" si="40"/>
        <v>225</v>
      </c>
      <c r="CM8" s="413" t="str">
        <f t="shared" ca="1" si="41"/>
        <v/>
      </c>
      <c r="CN8" s="412" t="str">
        <f ca="1">IF(OR(CO8="",CO8=0),"",MAX(CN$5:CN7)+1)</f>
        <v/>
      </c>
      <c r="CO8" s="316" t="str">
        <f ca="1">IFERROR(INDEX($AJ$70:$AJ$81, ROWS($CO$4:CO6)), IFERROR(INDEX($AN$70:$AN$81, ROWS($CO$4:CO6)-ROWS($AJ$70:$AJ$81)), IFERROR(INDEX($AR$70:$AR$81, ROWS($CO$4:CO6)-ROWS($AJ$70:$AJ$81)-ROWS($AN$70:$AN$81)),IFERROR(INDEX($AV$70:$AV$81, ROWS($CO$4:CO6)-ROWS($AJ$70:$AJ$81)-ROWS($AN$70:$AN$81)-ROWS($AR$70:$AR$81)),IFERROR(INDEX($AZ$70:$AZ$81, ROWS($CO$4:CO6)-ROWS($AJ$70:$AJ$81)-ROWS($AN$70:$AN$81)-ROWS($AR$70:$AR$81)-ROWS($AV$70:$AV$81)),IFERROR(INDEX($BD$70:$BD$81, ROWS($CO$4:CO6)-ROWS($AJ$70:$AJ$81)-ROWS($AN$70:$AN$81)-ROWS($AR$70:$AR$81)-ROWS($AV$70:$AV$81)-ROWS($AZ$70:$AZ$81)),IFERROR(INDEX($BH$70:$BH$81, ROWS($CO$4:CO6)-ROWS($AJ$70:$AJ$81)-ROWS($AN$70:$AN$81)-ROWS($AR$70:$AR$81)-ROWS($AV$70:$AV$81)-ROWS($AZ$70:$AZ$81)-ROWS($BD$70:$BD$81)), "")))))))</f>
        <v/>
      </c>
      <c r="CP8" s="316" t="str">
        <f t="shared" ca="1" si="42"/>
        <v>Auto Insurance</v>
      </c>
      <c r="CQ8" s="316" t="str">
        <f ca="1">IF(OR(CR8="",CR8=0),"",MAX(CQ$5:CQ7)+1)</f>
        <v/>
      </c>
      <c r="CR8" s="316" t="str">
        <f ca="1">IFERROR(INDEX($AK$70:$AK$81, ROWS($CR$4:CR6)), IFERROR(INDEX($AO$70:$AO$81, ROWS($CR$4:CR6)-ROWS($AK$70:$AK$81)), IFERROR(INDEX($AS$70:$AS$81, ROWS($CR$4:CR6)-ROWS($AK$70:$AK$81)-ROWS($AO$70:$AO$81)),IFERROR(INDEX($AW$70:$AW$81, ROWS($CR$4:CR6)-ROWS($AK$70:$AK$81)-ROWS($AO$70:$AO$81)-ROWS($AS$70:$AS$81)),IFERROR(INDEX($BA$70:$BA$81, ROWS($CR$4:CR6)-ROWS($AK$70:$AK$81)-ROWS($AO$70:$AO$81)-ROWS($AS$70:$AS$81)-ROWS($AW$70:$AW$81)),IFERROR(INDEX($BE$70:$BE$81, ROWS($CR$4:CR6)-ROWS($AK$70:$AK$81)-ROWS($AO$70:$AO$81)-ROWS($AS$70:$AS$81)-ROWS($AW$70:$AW$81)-ROWS($BA$70:$BA$81)),IFERROR(INDEX($BI$70:$BI$81, ROWS($CR$4:CR6)-ROWS($AK$70:$AK$81)-ROWS($AO$70:$AO$81)-ROWS($AS$70:$AS$81)-ROWS($AW$70:$AW$81)-ROWS($BA$70:$BA$81)-ROWS($BE$70:$BE$81)), "")))))))</f>
        <v/>
      </c>
      <c r="CS8" s="316">
        <f t="shared" ca="1" si="43"/>
        <v>180</v>
      </c>
      <c r="CT8" s="413" t="str">
        <f t="shared" ca="1" si="44"/>
        <v/>
      </c>
      <c r="CU8" s="412" t="str">
        <f>IF(OR(CV8="",CV8=0),"",MAX(CU$5:CU7)+1)</f>
        <v/>
      </c>
      <c r="CV8" s="316">
        <f>IFERROR(INDEX($AJ$86:$AJ$97, ROWS($CV$4:CV6)), IFERROR(INDEX($AN$86:$AN$97, ROWS($CV$4:CV6)-ROWS($AJ$86:$AJ$97)), ""))</f>
        <v>0</v>
      </c>
      <c r="CW8" s="316" t="str">
        <f t="shared" si="45"/>
        <v/>
      </c>
      <c r="CX8" s="316" t="str">
        <f>IF(OR(CY8="",CY8=0),"",MAX(CX$5:CX7)+1)</f>
        <v/>
      </c>
      <c r="CY8" s="316">
        <f>IFERROR(INDEX($AK$86:$AK$97, ROWS($CY$4:CY6)), IFERROR(INDEX($AO$86:$AO$97, ROWS($CY$4:CY6)-ROWS($AK$86:$AK$97)), ""))</f>
        <v>0</v>
      </c>
      <c r="CZ8" s="316" t="str">
        <f t="shared" si="46"/>
        <v/>
      </c>
      <c r="DA8" s="413" t="str">
        <f t="shared" si="47"/>
        <v/>
      </c>
      <c r="DC8" s="438">
        <f ca="1">IF(OR(DD8="",DD8=0),"",MAX(DC$5:DC7)+1)</f>
        <v>3</v>
      </c>
      <c r="DD8" s="434" t="str">
        <f t="shared" ca="1" si="48"/>
        <v>Car 1 Gas</v>
      </c>
      <c r="DE8" s="413">
        <f t="shared" ca="1" si="49"/>
        <v>50</v>
      </c>
      <c r="DF8" s="431" t="str">
        <f ca="1">IF(OR(DG8="",DG8=0),"",MAX(DF$5:DF7)+1)</f>
        <v/>
      </c>
      <c r="DG8" s="412" t="str">
        <f t="shared" ca="1" si="50"/>
        <v/>
      </c>
      <c r="DH8" s="413" t="str">
        <f t="shared" ca="1" si="51"/>
        <v/>
      </c>
      <c r="DI8" s="412" t="str">
        <f t="shared" ca="1" si="52"/>
        <v>Car 1 Gas</v>
      </c>
      <c r="DJ8" s="413">
        <f t="shared" ca="1" si="53"/>
        <v>50</v>
      </c>
      <c r="DK8" s="412" t="str">
        <f t="shared" ca="1" si="54"/>
        <v/>
      </c>
      <c r="DL8" s="413" t="str">
        <f t="shared" ca="1" si="55"/>
        <v/>
      </c>
      <c r="DN8" s="425" t="str">
        <f ca="1">IF(DI12="","",CONCATENATE(DI12," - ",DJ12))</f>
        <v/>
      </c>
      <c r="DO8" s="295" t="str">
        <f ca="1">IF(DI13="","",CONCATENATE(DI13," - ",DJ13))</f>
        <v/>
      </c>
      <c r="DP8" s="295" t="str">
        <f ca="1">IF(DI14="","",CONCATENATE(DI14," - ",DJ14))</f>
        <v/>
      </c>
      <c r="DQ8" s="425" t="str">
        <f ca="1">IF(DK12="","",CONCATENATE(DK12," - ",DL12))</f>
        <v/>
      </c>
      <c r="DR8" s="295" t="str">
        <f ca="1">IF(DK13="","",CONCATENATE(DK13," - ",DL13))</f>
        <v/>
      </c>
      <c r="DS8" s="426" t="str">
        <f ca="1">IF(DK14="","",CONCATENATE(DK14," - ",DL14))</f>
        <v/>
      </c>
    </row>
    <row r="9" spans="1:123" s="292" customFormat="1" ht="15" customHeight="1" x14ac:dyDescent="0.3">
      <c r="A9" s="1183" t="s">
        <v>478</v>
      </c>
      <c r="B9" s="1182"/>
      <c r="C9" s="1183" t="s">
        <v>478</v>
      </c>
      <c r="D9" s="1182"/>
      <c r="E9" s="1183" t="s">
        <v>478</v>
      </c>
      <c r="F9" s="1182"/>
      <c r="G9" s="1183" t="s">
        <v>478</v>
      </c>
      <c r="H9" s="1182"/>
      <c r="I9" s="1183" t="s">
        <v>478</v>
      </c>
      <c r="J9" s="1182"/>
      <c r="K9" s="1183" t="s">
        <v>478</v>
      </c>
      <c r="L9" s="1182"/>
      <c r="M9" s="1183" t="s">
        <v>478</v>
      </c>
      <c r="N9" s="1182"/>
      <c r="P9" s="295" t="str">
        <f t="shared" ca="1" si="1"/>
        <v/>
      </c>
      <c r="Q9" s="295" t="str">
        <f t="shared" ca="1" si="0"/>
        <v/>
      </c>
      <c r="R9" s="295" t="str">
        <f t="shared" ca="1" si="0"/>
        <v/>
      </c>
      <c r="S9" s="296" t="str">
        <f t="shared" ca="1" si="0"/>
        <v/>
      </c>
      <c r="T9" s="295" t="str">
        <f t="shared" ca="1" si="0"/>
        <v/>
      </c>
      <c r="U9" s="295" t="str">
        <f t="shared" ca="1" si="0"/>
        <v/>
      </c>
      <c r="V9" s="1158"/>
      <c r="W9" s="1159"/>
      <c r="X9" s="445"/>
      <c r="Y9"/>
      <c r="AB9" s="299"/>
      <c r="AC9" s="358">
        <f>IF('Data Entry'!B15="","",'Data Entry'!B15)</f>
        <v>17</v>
      </c>
      <c r="AD9" s="356" t="str">
        <f>IF('Data Entry'!A15="","",'Data Entry'!A15)</f>
        <v>Cellular</v>
      </c>
      <c r="AE9" s="363">
        <f>IF('Data Entry'!C15="","",'Data Entry'!C15)</f>
        <v>225</v>
      </c>
      <c r="AF9" s="402" t="str">
        <f>IF('Data Entry'!E15="","",'Data Entry'!E15)</f>
        <v>Monthly</v>
      </c>
      <c r="AG9" s="300"/>
      <c r="AH9"/>
      <c r="AI9" s="304">
        <f t="shared" ca="1" si="23"/>
        <v>18</v>
      </c>
      <c r="AJ9" s="305" t="str">
        <f t="shared" ca="1" si="2"/>
        <v/>
      </c>
      <c r="AK9" s="306" t="str">
        <f t="shared" ca="1" si="3"/>
        <v/>
      </c>
      <c r="AL9" s="307" t="str">
        <f t="shared" ca="1" si="4"/>
        <v/>
      </c>
      <c r="AM9" s="304">
        <f t="shared" ca="1" si="24"/>
        <v>18</v>
      </c>
      <c r="AN9" s="305" t="str">
        <f t="shared" ca="1" si="5"/>
        <v/>
      </c>
      <c r="AO9" s="306" t="str">
        <f t="shared" ca="1" si="6"/>
        <v/>
      </c>
      <c r="AP9" s="307" t="str">
        <f t="shared" ca="1" si="7"/>
        <v/>
      </c>
      <c r="AQ9" s="304">
        <f t="shared" ca="1" si="25"/>
        <v>18</v>
      </c>
      <c r="AR9" s="305" t="str">
        <f t="shared" ca="1" si="8"/>
        <v/>
      </c>
      <c r="AS9" s="306" t="str">
        <f t="shared" ca="1" si="9"/>
        <v/>
      </c>
      <c r="AT9" s="307" t="str">
        <f t="shared" ca="1" si="10"/>
        <v/>
      </c>
      <c r="AU9" s="304">
        <f t="shared" ca="1" si="26"/>
        <v>18</v>
      </c>
      <c r="AV9" s="305" t="str">
        <f t="shared" ca="1" si="11"/>
        <v/>
      </c>
      <c r="AW9" s="306" t="str">
        <f t="shared" ca="1" si="12"/>
        <v/>
      </c>
      <c r="AX9" s="307" t="str">
        <f t="shared" ca="1" si="13"/>
        <v/>
      </c>
      <c r="AY9" s="304">
        <f t="shared" ca="1" si="27"/>
        <v>18</v>
      </c>
      <c r="AZ9" s="305" t="str">
        <f t="shared" ca="1" si="14"/>
        <v/>
      </c>
      <c r="BA9" s="306" t="str">
        <f t="shared" ca="1" si="15"/>
        <v/>
      </c>
      <c r="BB9" s="307" t="str">
        <f t="shared" ca="1" si="16"/>
        <v/>
      </c>
      <c r="BC9" s="304">
        <f t="shared" ca="1" si="28"/>
        <v>18</v>
      </c>
      <c r="BD9" s="305" t="str">
        <f t="shared" ca="1" si="17"/>
        <v/>
      </c>
      <c r="BE9" s="306" t="str">
        <f t="shared" ca="1" si="18"/>
        <v/>
      </c>
      <c r="BF9" s="307" t="str">
        <f t="shared" ca="1" si="19"/>
        <v/>
      </c>
      <c r="BG9" s="304" t="str">
        <f t="shared" ca="1" si="29"/>
        <v/>
      </c>
      <c r="BH9" s="305" t="str">
        <f t="shared" ca="1" si="20"/>
        <v/>
      </c>
      <c r="BI9" s="306" t="str">
        <f t="shared" ca="1" si="21"/>
        <v/>
      </c>
      <c r="BJ9" s="307" t="str">
        <f t="shared" ca="1" si="22"/>
        <v/>
      </c>
      <c r="BL9" s="412" t="str">
        <f ca="1">IF(OR(BM9="",BM9=0),"",MAX(BL$5:BL8)+1)</f>
        <v/>
      </c>
      <c r="BM9" s="316" t="str">
        <f ca="1">IFERROR(INDEX($AJ$6:$AJ$17, ROWS(BM$4:$BM7)), IFERROR(INDEX($AN$6:$AN$17, ROWS(BM$4:$BM7)-ROWS($AJ$6:$AJ$17)), IFERROR(INDEX($AR$6:$AR$17, ROWS(BM$4:$BM7)-ROWS($AJ$6:$AJ$17)-ROWS($AN$6:$AN$17)),IFERROR(INDEX($AV$6:$AV$17, ROWS(BM$4:$BM7)-ROWS($AJ$6:$AJ$17)-ROWS($AN$6:$AN$17)-ROWS($AR$6:$AR$17)),IFERROR(INDEX($AZ$6:$AZ$17, ROWS(BM$4:$BM7)-ROWS($AJ$6:$AJ$17)-ROWS($AN$6:$AN$17)-ROWS($AR$6:$AR$17)-ROWS($AV$6:$AV$17)),IFERROR(INDEX($BD$6:$BD$17, ROWS(BM$4:$BM7)-ROWS($AJ$6:$AJ$17)-ROWS($AN$6:$AN$17)-ROWS($AR$6:$AR$17)-ROWS($AV$6:$AV$17)-ROWS($AZ$6:$AZ$17)),IFERROR(INDEX($BH$6:$BH$17, ROWS(BM$4:$BM7)-ROWS($AJ$6:$AJ$17)-ROWS($AN$6:$AN$17)-ROWS($AR$6:$AR$17)-ROWS($AV$6:$AV$17)-ROWS($AZ$6:$AZ$17)-ROWS($BD$6:$BD$17)), "")))))))</f>
        <v/>
      </c>
      <c r="BN9" s="316" t="str">
        <f t="shared" ca="1" si="30"/>
        <v/>
      </c>
      <c r="BO9" s="316" t="str">
        <f ca="1">IF(OR(BP9="",BP9=0),"",MAX(BO$5:BO8)+1)</f>
        <v/>
      </c>
      <c r="BP9" s="316" t="str">
        <f ca="1">IFERROR(INDEX($AK$6:$AK$17, ROWS($BP$4:BP7)), IFERROR(INDEX($AO$6:$AO$17, ROWS($BP$4:BP7)-ROWS($AK$6:$AK$17)), IFERROR(INDEX($AS$6:$AS$17, ROWS($BP$4:BP7)-ROWS($AK$6:$AK$17)-ROWS($AO$6:$AO$17)),IFERROR(INDEX($AW$6:$AW$17, ROWS($BP$4:BP7)-ROWS($AK$6:$AK$17)-ROWS($AO$6:$AO$17)-ROWS($AS$6:$AS$17)),IFERROR(INDEX($BA$6:$BA$17, ROWS($BP$4:BP7)-ROWS($AK$6:$AK$17)-ROWS($AO$6:$AO$17)-ROWS($AS$6:$AS$17)-ROWS($AW$6:$AW$17)),IFERROR(INDEX($BE$6:$BE$17, ROWS($BP$4:BP7)-ROWS($AK$6:$AK$17)-ROWS($AO$6:$AO$17)-ROWS($AS$6:$AS$17)-ROWS($AW$6:$AW$17)-ROWS($BA$6:$BA$17)),IFERROR(INDEX($BI$6:$BI$17, ROWS($BP$4:BP7)-ROWS($AK$6:$AK$17)-ROWS($AO$6:$AO$17)-ROWS($AS$6:$AS$17)-ROWS($AW$6:$AW$17)-ROWS($BA$6:$BA$17)-ROWS($BE$6:$BE$17)), "")))))))</f>
        <v/>
      </c>
      <c r="BQ9" s="316" t="str">
        <f t="shared" ca="1" si="31"/>
        <v/>
      </c>
      <c r="BR9" s="413" t="str">
        <f t="shared" ca="1" si="32"/>
        <v/>
      </c>
      <c r="BS9" s="412" t="str">
        <f ca="1">IF(OR(BT9="",BT9=0),"",MAX(BS$5:BS8)+1)</f>
        <v/>
      </c>
      <c r="BT9" s="316" t="str">
        <f ca="1">IFERROR(INDEX($AJ$22:$AJ$33, ROWS($BT$4:BT7)), IFERROR(INDEX($AN$22:$AN$33, ROWS($BT$4:BT7)-ROWS($AJ$22:$AJ$33)), IFERROR(INDEX($AR$22:$AR$33, ROWS($BT$4:BT7)-ROWS($AJ$22:$AJ$33)-ROWS($AN$22:$AN$33)),IFERROR(INDEX($AV$22:$AV$33, ROWS($BT$4:BT7)-ROWS($AJ$22:$AJ$33)-ROWS($AN$22:$AN$33)-ROWS($AR$22:$AR$33)),IFERROR(INDEX($AZ$22:$AZ$33, ROWS($BT$4:BT7)-ROWS($AJ$22:$AJ$33)-ROWS($AN$22:$AN$33)-ROWS($AR$22:$AR$33)-ROWS($AV$22:$AV$33)),IFERROR(INDEX($BD$22:$BD$33, ROWS($BT$4:BT7)-ROWS($AJ$22:$AJ$33)-ROWS($AN$22:$AN$33)-ROWS($AR$22:$AR$33)-ROWS($AV$22:$AV$33)-ROWS($AZ$22:$AZ$33)),IFERROR(INDEX($BH$22:$BH$33, ROWS($BT$4:BT7)-ROWS($AJ$22:$AJ$33)-ROWS($AN$22:$AN$33)-ROWS($AR$22:$AR$33)-ROWS($AV$22:$AV$33)-ROWS($AZ$22:$AZ$33)-ROWS($BD$22:$BD$33)), "")))))))</f>
        <v/>
      </c>
      <c r="BU9" s="316" t="str">
        <f t="shared" ca="1" si="33"/>
        <v>Internet</v>
      </c>
      <c r="BV9" s="316" t="str">
        <f ca="1">IF(OR(BW9="",BW9=0),"",MAX(BV$5:BV8)+1)</f>
        <v/>
      </c>
      <c r="BW9" s="316" t="str">
        <f ca="1">IFERROR(INDEX($AK$22:$AK$33, ROWS($BW$4:BW7)), IFERROR(INDEX($AO$22:$AO$33, ROWS($BW$4:BW7)-ROWS($AK$22:$AK$33)), IFERROR(INDEX($AS$22:$AS$33, ROWS($BW$4:BW7)-ROWS($AK$22:$AK$33)-ROWS($AO$22:$AO$33)),IFERROR(INDEX($AW$22:$AW$33, ROWS($BW$4:BW7)-ROWS($AK$22:$AK$33)-ROWS($AO$22:$AO$33)-ROWS($AS$22:$AS$33)),IFERROR(INDEX($BA$22:$BA$33, ROWS($BW$4:BW7)-ROWS($AK$22:$AK$33)-ROWS($AO$22:$AO$33)-ROWS($AS$22:$AS$33)-ROWS($AW$22:$AW$33)),IFERROR(INDEX($BE$22:$BE$33, ROWS($BW$4:BW7)-ROWS($AK$22:$AK$33)-ROWS($AO$22:$AO$33)-ROWS($AS$22:$AS$33)-ROWS($AW$22:$AW$33)-ROWS($BA$22:$BA$33)),IFERROR(INDEX($BI$22:$BI$33, ROWS($BW$4:BW7)-ROWS($AK$22:$AK$33)-ROWS($AO$22:$AO$33)-ROWS($AS$22:$AS$33)-ROWS($AW$22:$AW$33)-ROWS($BA$22:$BA$33)-ROWS($BE$22:$BE$33)), "")))))))</f>
        <v/>
      </c>
      <c r="BX9" s="316">
        <f t="shared" ca="1" si="34"/>
        <v>100</v>
      </c>
      <c r="BY9" s="413" t="str">
        <f t="shared" ca="1" si="35"/>
        <v/>
      </c>
      <c r="BZ9" s="412" t="str">
        <f ca="1">IF(OR(CA9="",CA9=0),"",MAX(BZ$5:BZ8)+1)</f>
        <v/>
      </c>
      <c r="CA9" s="316" t="str">
        <f ca="1">IFERROR(INDEX($AJ$38:$AJ$49, ROWS($CA$4:CA7)), IFERROR(INDEX($AN$38:$AN$49, ROWS($CA$4:CA7)-ROWS($AJ$38:$AJ$49)), IFERROR(INDEX($AR$38:$AR$49, ROWS($CA$4:CA7)-ROWS($AJ$38:$AJ$49)-ROWS($AN$38:$AN$49)),IFERROR(INDEX($AV$38:$AV$49, ROWS($CA$4:CA7)-ROWS($AJ$38:$AJ$49)-ROWS($AN$38:$AN$49)-ROWS($AR$38:$AR$49)),IFERROR(INDEX($AZ$38:$AZ$49, ROWS($CA$4:CA7)-ROWS($AJ$38:$AJ$49)-ROWS($AN$38:$AN$49)-ROWS($AR$38:$AR$49)-ROWS($AV$38:$AV$49)),IFERROR(INDEX($BD$38:$BD$49, ROWS($CA$4:CA7)-ROWS($AJ$38:$AJ$49)-ROWS($AN$38:$AN$49)-ROWS($AR$38:$AR$49)-ROWS($AV$38:$AV$49)-ROWS($AZ$38:$AZ$49)),IFERROR(INDEX($BH$38:$BH$49, ROWS($CA$4:CA7)-ROWS($AJ$38:$AJ$49)-ROWS($AN$38:$AN$49)-ROWS($AR$38:$AR$49)-ROWS($AV$38:$AV$49)-ROWS($AZ$38:$AZ$49)-ROWS($BD$38:$BD$49)), "")))))))</f>
        <v/>
      </c>
      <c r="CB9" s="316" t="str">
        <f t="shared" ca="1" si="36"/>
        <v>Netflix</v>
      </c>
      <c r="CC9" s="316" t="str">
        <f ca="1">IF(OR(CD9="",CD9=0),"",MAX(CC$5:CC8)+1)</f>
        <v/>
      </c>
      <c r="CD9" s="316" t="str">
        <f ca="1">IFERROR(INDEX($AK$38:$AK$49, ROWS($CD$4:CD7)), IFERROR(INDEX($AO$38:$AO$49, ROWS($CD$4:CD7)-ROWS($AK$38:$AK$49)), IFERROR(INDEX($AS$38:$AS$49, ROWS($CD$4:CD7)-ROWS($AK$38:$AK$49)-ROWS($AO$38:$AO$49)),IFERROR(INDEX($AW$38:$AW$49, ROWS($CD$4:CD7)-ROWS($AK$38:$AK$49)-ROWS($AO$38:$AO$49)-ROWS($AS$38:$AS$49)),IFERROR(INDEX($BA$38:$BA$49, ROWS($CD$4:CD7)-ROWS($AK$38:$AK$49)-ROWS($AO$38:$AO$49)-ROWS($AS$38:$AS$49)-ROWS($AW$38:$AW$49)),IFERROR(INDEX($BE$38:$BE$49, ROWS($CD$4:CD7)-ROWS($AK$38:$AK$49)-ROWS($AO$38:$AO$49)-ROWS($AS$38:$AS$49)-ROWS($AW$38:$AW$49)-ROWS($BA$38:$BA$49)),IFERROR(INDEX($BI$38:$BI$49, ROWS($CD$4:CD7)-ROWS($AK$38:$AK$49)-ROWS($AO$38:$AO$49)-ROWS($AS$38:$AS$49)-ROWS($AW$38:$AW$49)-ROWS($BA$38:$BA$49)-ROWS($BE$38:$BE$49)), "")))))))</f>
        <v/>
      </c>
      <c r="CE9" s="316">
        <f t="shared" ca="1" si="37"/>
        <v>14.95</v>
      </c>
      <c r="CF9" s="413" t="str">
        <f t="shared" ca="1" si="38"/>
        <v/>
      </c>
      <c r="CG9" s="412" t="str">
        <f ca="1">IF(OR(CH9="",CH9=0),"",MAX(CG$5:CG8)+1)</f>
        <v/>
      </c>
      <c r="CH9" s="316" t="str">
        <f ca="1">IFERROR(INDEX($AJ$54:$AJ$65, ROWS($CH$4:CH7)), IFERROR(INDEX($AN$54:$AN$65, ROWS($CH$4:CH7)-ROWS($AJ$54:$AJ$65)), IFERROR(INDEX($AR$54:$AR$65, ROWS($CH$4:CH7)-ROWS($AJ$54:$AJ$65)-ROWS($AN$54:$AN$65)),IFERROR(INDEX($AV$54:$AV$65, ROWS($CH$4:CH7)-ROWS($AJ$54:$AJ$65)-ROWS($AN$54:$AN$65)-ROWS($AR$54:$AR$65)),IFERROR(INDEX($AZ$54:$AZ$65, ROWS($CH$4:CH7)-ROWS($AJ$54:$AJ$65)-ROWS($AN$54:$AN$65)-ROWS($AR$54:$AR$65)-ROWS($AV$54:$AV$65)),IFERROR(INDEX($BD$54:$BD$65, ROWS($CH$4:CH7)-ROWS($AJ$54:$AJ$65)-ROWS($AN$54:$AN$65)-ROWS($AR$54:$AR$65)-ROWS($AV$54:$AV$65)-ROWS($AZ$54:$AZ$65)),IFERROR(INDEX($BH$54:$BH$65, ROWS($CH$4:CH7)-ROWS($AJ$54:$AJ$65)-ROWS($AN$54:$AN$65)-ROWS($AR$54:$AR$65)-ROWS($AV$54:$AV$65)-ROWS($AZ$54:$AZ$65)-ROWS($BD$54:$BD$65)), "")))))))</f>
        <v/>
      </c>
      <c r="CI9" s="316" t="str">
        <f t="shared" ca="1" si="39"/>
        <v>Credit Card 2</v>
      </c>
      <c r="CJ9" s="316" t="str">
        <f ca="1">IF(OR(CK9="",CK9=0),"",MAX(CJ$5:CJ8)+1)</f>
        <v/>
      </c>
      <c r="CK9" s="316" t="str">
        <f ca="1">IFERROR(INDEX($AK$54:$AK$65, ROWS($CK$4:CK7)), IFERROR(INDEX($AO$54:$AO$65, ROWS($CK$4:CK7)-ROWS($AK$54:$AK$65)), IFERROR(INDEX($AS$54:$AS$65, ROWS($CK$4:CK7)-ROWS($AK$54:$AK$65)-ROWS($AO$54:$AO$65)),IFERROR(INDEX($AW$54:$AW$65, ROWS($CK$4:CK7)-ROWS($AK$54:$AK$65)-ROWS($AO$54:$AO$65)-ROWS($AS$54:$AS$65)),IFERROR(INDEX($BA$54:$BA$65, ROWS($CK$4:CK7)-ROWS($AK$54:$AK$65)-ROWS($AO$54:$AO$65)-ROWS($AS$54:$AS$65)-ROWS($AW$54:$AW$65)),IFERROR(INDEX($BE$54:$BE$65, ROWS($CK$4:CK7)-ROWS($AK$54:$AK$65)-ROWS($AO$54:$AO$65)-ROWS($AS$54:$AS$65)-ROWS($AW$54:$AW$65)-ROWS($BA$54:$BA$65)),IFERROR(INDEX($BI$54:$BI$65, ROWS($CK$4:CK7)-ROWS($AK$54:$AK$65)-ROWS($AO$54:$AO$65)-ROWS($AS$54:$AS$65)-ROWS($AW$54:$AW$65)-ROWS($BA$54:$BA$65)-ROWS($BE$54:$BE$65)), "")))))))</f>
        <v/>
      </c>
      <c r="CL9" s="316">
        <f t="shared" ca="1" si="40"/>
        <v>60</v>
      </c>
      <c r="CM9" s="413" t="str">
        <f t="shared" ca="1" si="41"/>
        <v/>
      </c>
      <c r="CN9" s="412" t="str">
        <f ca="1">IF(OR(CO9="",CO9=0),"",MAX(CN$5:CN8)+1)</f>
        <v/>
      </c>
      <c r="CO9" s="316" t="str">
        <f ca="1">IFERROR(INDEX($AJ$70:$AJ$81, ROWS($CO$4:CO7)), IFERROR(INDEX($AN$70:$AN$81, ROWS($CO$4:CO7)-ROWS($AJ$70:$AJ$81)), IFERROR(INDEX($AR$70:$AR$81, ROWS($CO$4:CO7)-ROWS($AJ$70:$AJ$81)-ROWS($AN$70:$AN$81)),IFERROR(INDEX($AV$70:$AV$81, ROWS($CO$4:CO7)-ROWS($AJ$70:$AJ$81)-ROWS($AN$70:$AN$81)-ROWS($AR$70:$AR$81)),IFERROR(INDEX($AZ$70:$AZ$81, ROWS($CO$4:CO7)-ROWS($AJ$70:$AJ$81)-ROWS($AN$70:$AN$81)-ROWS($AR$70:$AR$81)-ROWS($AV$70:$AV$81)),IFERROR(INDEX($BD$70:$BD$81, ROWS($CO$4:CO7)-ROWS($AJ$70:$AJ$81)-ROWS($AN$70:$AN$81)-ROWS($AR$70:$AR$81)-ROWS($AV$70:$AV$81)-ROWS($AZ$70:$AZ$81)),IFERROR(INDEX($BH$70:$BH$81, ROWS($CO$4:CO7)-ROWS($AJ$70:$AJ$81)-ROWS($AN$70:$AN$81)-ROWS($AR$70:$AR$81)-ROWS($AV$70:$AV$81)-ROWS($AZ$70:$AZ$81)-ROWS($BD$70:$BD$81)), "")))))))</f>
        <v/>
      </c>
      <c r="CP9" s="316" t="str">
        <f t="shared" ca="1" si="42"/>
        <v>Paycheck 2</v>
      </c>
      <c r="CQ9" s="316" t="str">
        <f ca="1">IF(OR(CR9="",CR9=0),"",MAX(CQ$5:CQ8)+1)</f>
        <v/>
      </c>
      <c r="CR9" s="316" t="str">
        <f ca="1">IFERROR(INDEX($AK$70:$AK$81, ROWS($CR$4:CR7)), IFERROR(INDEX($AO$70:$AO$81, ROWS($CR$4:CR7)-ROWS($AK$70:$AK$81)), IFERROR(INDEX($AS$70:$AS$81, ROWS($CR$4:CR7)-ROWS($AK$70:$AK$81)-ROWS($AO$70:$AO$81)),IFERROR(INDEX($AW$70:$AW$81, ROWS($CR$4:CR7)-ROWS($AK$70:$AK$81)-ROWS($AO$70:$AO$81)-ROWS($AS$70:$AS$81)),IFERROR(INDEX($BA$70:$BA$81, ROWS($CR$4:CR7)-ROWS($AK$70:$AK$81)-ROWS($AO$70:$AO$81)-ROWS($AS$70:$AS$81)-ROWS($AW$70:$AW$81)),IFERROR(INDEX($BE$70:$BE$81, ROWS($CR$4:CR7)-ROWS($AK$70:$AK$81)-ROWS($AO$70:$AO$81)-ROWS($AS$70:$AS$81)-ROWS($AW$70:$AW$81)-ROWS($BA$70:$BA$81)),IFERROR(INDEX($BI$70:$BI$81, ROWS($CR$4:CR7)-ROWS($AK$70:$AK$81)-ROWS($AO$70:$AO$81)-ROWS($AS$70:$AS$81)-ROWS($AW$70:$AW$81)-ROWS($BA$70:$BA$81)-ROWS($BE$70:$BE$81)), "")))))))</f>
        <v/>
      </c>
      <c r="CS9" s="316">
        <f t="shared" ca="1" si="43"/>
        <v>400</v>
      </c>
      <c r="CT9" s="413" t="str">
        <f t="shared" ca="1" si="44"/>
        <v>Income</v>
      </c>
      <c r="CU9" s="412" t="str">
        <f>IF(OR(CV9="",CV9=0),"",MAX(CU$5:CU8)+1)</f>
        <v/>
      </c>
      <c r="CV9" s="316">
        <f>IFERROR(INDEX($AJ$86:$AJ$97, ROWS($CV$4:CV7)), IFERROR(INDEX($AN$86:$AN$97, ROWS($CV$4:CV7)-ROWS($AJ$86:$AJ$97)), ""))</f>
        <v>0</v>
      </c>
      <c r="CW9" s="316" t="str">
        <f t="shared" si="45"/>
        <v/>
      </c>
      <c r="CX9" s="316" t="str">
        <f>IF(OR(CY9="",CY9=0),"",MAX(CX$5:CX8)+1)</f>
        <v/>
      </c>
      <c r="CY9" s="316">
        <f>IFERROR(INDEX($AK$86:$AK$97, ROWS($CY$4:CY7)), IFERROR(INDEX($AO$86:$AO$97, ROWS($CY$4:CY7)-ROWS($AK$86:$AK$97)), ""))</f>
        <v>0</v>
      </c>
      <c r="CZ9" s="316" t="str">
        <f t="shared" si="46"/>
        <v/>
      </c>
      <c r="DA9" s="413" t="str">
        <f t="shared" si="47"/>
        <v/>
      </c>
      <c r="DC9" s="438" t="str">
        <f ca="1">IF(OR(DD9="",DD9=0),"",MAX(DC$5:DC8)+1)</f>
        <v/>
      </c>
      <c r="DD9" s="434" t="str">
        <f t="shared" ca="1" si="48"/>
        <v/>
      </c>
      <c r="DE9" s="413" t="str">
        <f t="shared" ca="1" si="49"/>
        <v/>
      </c>
      <c r="DF9" s="431" t="str">
        <f ca="1">IF(OR(DG9="",DG9=0),"",MAX(DF$5:DF8)+1)</f>
        <v/>
      </c>
      <c r="DG9" s="412" t="str">
        <f t="shared" ca="1" si="50"/>
        <v/>
      </c>
      <c r="DH9" s="413" t="str">
        <f t="shared" ca="1" si="51"/>
        <v/>
      </c>
      <c r="DI9" s="412" t="str">
        <f t="shared" ca="1" si="52"/>
        <v/>
      </c>
      <c r="DJ9" s="413" t="str">
        <f t="shared" ca="1" si="53"/>
        <v/>
      </c>
      <c r="DK9" s="412" t="str">
        <f t="shared" ca="1" si="54"/>
        <v/>
      </c>
      <c r="DL9" s="413" t="str">
        <f t="shared" ca="1" si="55"/>
        <v/>
      </c>
      <c r="DN9" s="425" t="str">
        <f ca="1">IF(DI15="","",CONCATENATE(DI15," - ",DJ15))</f>
        <v/>
      </c>
      <c r="DO9" s="295" t="str">
        <f ca="1">IF(DI16="","",CONCATENATE(DI16," - ",DJ16))</f>
        <v/>
      </c>
      <c r="DP9" s="295" t="str">
        <f ca="1">IF(DI17="","",CONCATENATE(DI17," - ",DJ17))</f>
        <v/>
      </c>
      <c r="DQ9" s="425" t="str">
        <f ca="1">IF(DK15="","",CONCATENATE(DK15," - ",DL15))</f>
        <v/>
      </c>
      <c r="DR9" s="295" t="str">
        <f ca="1">IF(DK16="","",CONCATENATE(DK16," - ",DL16))</f>
        <v/>
      </c>
      <c r="DS9" s="426" t="str">
        <f ca="1">IF(DK17="","",CONCATENATE(DK17," - ",DL17))</f>
        <v/>
      </c>
    </row>
    <row r="10" spans="1:123" s="292" customFormat="1" ht="15" customHeight="1" x14ac:dyDescent="0.3">
      <c r="A10" s="1173" t="s">
        <v>478</v>
      </c>
      <c r="B10" s="1174"/>
      <c r="C10" s="1173" t="s">
        <v>478</v>
      </c>
      <c r="D10" s="1174"/>
      <c r="E10" s="1173" t="s">
        <v>478</v>
      </c>
      <c r="F10" s="1174"/>
      <c r="G10" s="1173" t="s">
        <v>478</v>
      </c>
      <c r="H10" s="1174"/>
      <c r="I10" s="1173" t="s">
        <v>478</v>
      </c>
      <c r="J10" s="1174"/>
      <c r="K10" s="1173" t="s">
        <v>478</v>
      </c>
      <c r="L10" s="1174"/>
      <c r="M10" s="1173" t="s">
        <v>478</v>
      </c>
      <c r="N10" s="1174"/>
      <c r="P10" s="297" t="str">
        <f t="shared" ca="1" si="1"/>
        <v/>
      </c>
      <c r="Q10" s="297" t="str">
        <f t="shared" ca="1" si="0"/>
        <v/>
      </c>
      <c r="R10" s="297" t="str">
        <f t="shared" ca="1" si="0"/>
        <v/>
      </c>
      <c r="S10" s="298" t="str">
        <f t="shared" ca="1" si="0"/>
        <v/>
      </c>
      <c r="T10" s="297" t="str">
        <f t="shared" ca="1" si="0"/>
        <v/>
      </c>
      <c r="U10" s="297" t="str">
        <f t="shared" ca="1" si="0"/>
        <v/>
      </c>
      <c r="V10" s="1160" t="s">
        <v>503</v>
      </c>
      <c r="W10" s="1161"/>
      <c r="X10" s="424">
        <f ca="1">IF(OR(X6="",X7=""),0,SUM(X7+X8-X6))</f>
        <v>2680.3100000000004</v>
      </c>
      <c r="Y10"/>
      <c r="AB10" s="299"/>
      <c r="AC10" s="358">
        <f>IF('Data Entry'!B16="","",'Data Entry'!B16)</f>
        <v>5</v>
      </c>
      <c r="AD10" s="356" t="str">
        <f>IF('Data Entry'!A16="","",'Data Entry'!A16)</f>
        <v>Internet</v>
      </c>
      <c r="AE10" s="363">
        <f>IF('Data Entry'!C16="","",'Data Entry'!C16)</f>
        <v>100</v>
      </c>
      <c r="AF10" s="402" t="str">
        <f>IF('Data Entry'!E16="","",'Data Entry'!E16)</f>
        <v>Monthly</v>
      </c>
      <c r="AG10" s="300"/>
      <c r="AH10"/>
      <c r="AI10" s="304">
        <f t="shared" ca="1" si="23"/>
        <v>19</v>
      </c>
      <c r="AJ10" s="305" t="str">
        <f t="shared" ca="1" si="2"/>
        <v/>
      </c>
      <c r="AK10" s="306" t="str">
        <f t="shared" ca="1" si="3"/>
        <v/>
      </c>
      <c r="AL10" s="307" t="str">
        <f t="shared" ca="1" si="4"/>
        <v/>
      </c>
      <c r="AM10" s="304">
        <f t="shared" ca="1" si="24"/>
        <v>19</v>
      </c>
      <c r="AN10" s="305" t="str">
        <f t="shared" ca="1" si="5"/>
        <v/>
      </c>
      <c r="AO10" s="306" t="str">
        <f t="shared" ca="1" si="6"/>
        <v/>
      </c>
      <c r="AP10" s="307" t="str">
        <f t="shared" ca="1" si="7"/>
        <v/>
      </c>
      <c r="AQ10" s="304">
        <f t="shared" ca="1" si="25"/>
        <v>19</v>
      </c>
      <c r="AR10" s="305" t="str">
        <f t="shared" ca="1" si="8"/>
        <v/>
      </c>
      <c r="AS10" s="306" t="str">
        <f t="shared" ca="1" si="9"/>
        <v/>
      </c>
      <c r="AT10" s="307" t="str">
        <f t="shared" ca="1" si="10"/>
        <v/>
      </c>
      <c r="AU10" s="304">
        <f t="shared" ca="1" si="26"/>
        <v>19</v>
      </c>
      <c r="AV10" s="305" t="str">
        <f t="shared" ca="1" si="11"/>
        <v/>
      </c>
      <c r="AW10" s="306" t="str">
        <f t="shared" ca="1" si="12"/>
        <v/>
      </c>
      <c r="AX10" s="307" t="str">
        <f t="shared" ca="1" si="13"/>
        <v/>
      </c>
      <c r="AY10" s="304">
        <f t="shared" ca="1" si="27"/>
        <v>19</v>
      </c>
      <c r="AZ10" s="305" t="str">
        <f t="shared" ca="1" si="14"/>
        <v/>
      </c>
      <c r="BA10" s="306" t="str">
        <f t="shared" ca="1" si="15"/>
        <v/>
      </c>
      <c r="BB10" s="307" t="str">
        <f t="shared" ca="1" si="16"/>
        <v/>
      </c>
      <c r="BC10" s="304">
        <f t="shared" ca="1" si="28"/>
        <v>19</v>
      </c>
      <c r="BD10" s="305" t="str">
        <f t="shared" ca="1" si="17"/>
        <v/>
      </c>
      <c r="BE10" s="306" t="str">
        <f t="shared" ca="1" si="18"/>
        <v/>
      </c>
      <c r="BF10" s="307" t="str">
        <f t="shared" ca="1" si="19"/>
        <v/>
      </c>
      <c r="BG10" s="304" t="str">
        <f t="shared" ca="1" si="29"/>
        <v/>
      </c>
      <c r="BH10" s="305" t="str">
        <f t="shared" ca="1" si="20"/>
        <v/>
      </c>
      <c r="BI10" s="306" t="str">
        <f t="shared" ca="1" si="21"/>
        <v/>
      </c>
      <c r="BJ10" s="307" t="str">
        <f t="shared" ca="1" si="22"/>
        <v/>
      </c>
      <c r="BL10" s="412" t="str">
        <f ca="1">IF(OR(BM10="",BM10=0),"",MAX(BL$5:BL9)+1)</f>
        <v/>
      </c>
      <c r="BM10" s="316" t="str">
        <f ca="1">IFERROR(INDEX($AJ$6:$AJ$17, ROWS(BM$4:$BM8)), IFERROR(INDEX($AN$6:$AN$17, ROWS(BM$4:$BM8)-ROWS($AJ$6:$AJ$17)), IFERROR(INDEX($AR$6:$AR$17, ROWS(BM$4:$BM8)-ROWS($AJ$6:$AJ$17)-ROWS($AN$6:$AN$17)),IFERROR(INDEX($AV$6:$AV$17, ROWS(BM$4:$BM8)-ROWS($AJ$6:$AJ$17)-ROWS($AN$6:$AN$17)-ROWS($AR$6:$AR$17)),IFERROR(INDEX($AZ$6:$AZ$17, ROWS(BM$4:$BM8)-ROWS($AJ$6:$AJ$17)-ROWS($AN$6:$AN$17)-ROWS($AR$6:$AR$17)-ROWS($AV$6:$AV$17)),IFERROR(INDEX($BD$6:$BD$17, ROWS(BM$4:$BM8)-ROWS($AJ$6:$AJ$17)-ROWS($AN$6:$AN$17)-ROWS($AR$6:$AR$17)-ROWS($AV$6:$AV$17)-ROWS($AZ$6:$AZ$17)),IFERROR(INDEX($BH$6:$BH$17, ROWS(BM$4:$BM8)-ROWS($AJ$6:$AJ$17)-ROWS($AN$6:$AN$17)-ROWS($AR$6:$AR$17)-ROWS($AV$6:$AV$17)-ROWS($AZ$6:$AZ$17)-ROWS($BD$6:$BD$17)), "")))))))</f>
        <v/>
      </c>
      <c r="BN10" s="316" t="str">
        <f t="shared" ca="1" si="30"/>
        <v/>
      </c>
      <c r="BO10" s="316" t="str">
        <f ca="1">IF(OR(BP10="",BP10=0),"",MAX(BO$5:BO9)+1)</f>
        <v/>
      </c>
      <c r="BP10" s="316" t="str">
        <f ca="1">IFERROR(INDEX($AK$6:$AK$17, ROWS($BP$4:BP8)), IFERROR(INDEX($AO$6:$AO$17, ROWS($BP$4:BP8)-ROWS($AK$6:$AK$17)), IFERROR(INDEX($AS$6:$AS$17, ROWS($BP$4:BP8)-ROWS($AK$6:$AK$17)-ROWS($AO$6:$AO$17)),IFERROR(INDEX($AW$6:$AW$17, ROWS($BP$4:BP8)-ROWS($AK$6:$AK$17)-ROWS($AO$6:$AO$17)-ROWS($AS$6:$AS$17)),IFERROR(INDEX($BA$6:$BA$17, ROWS($BP$4:BP8)-ROWS($AK$6:$AK$17)-ROWS($AO$6:$AO$17)-ROWS($AS$6:$AS$17)-ROWS($AW$6:$AW$17)),IFERROR(INDEX($BE$6:$BE$17, ROWS($BP$4:BP8)-ROWS($AK$6:$AK$17)-ROWS($AO$6:$AO$17)-ROWS($AS$6:$AS$17)-ROWS($AW$6:$AW$17)-ROWS($BA$6:$BA$17)),IFERROR(INDEX($BI$6:$BI$17, ROWS($BP$4:BP8)-ROWS($AK$6:$AK$17)-ROWS($AO$6:$AO$17)-ROWS($AS$6:$AS$17)-ROWS($AW$6:$AW$17)-ROWS($BA$6:$BA$17)-ROWS($BE$6:$BE$17)), "")))))))</f>
        <v/>
      </c>
      <c r="BQ10" s="316" t="str">
        <f t="shared" ca="1" si="31"/>
        <v/>
      </c>
      <c r="BR10" s="413" t="str">
        <f t="shared" ca="1" si="32"/>
        <v/>
      </c>
      <c r="BS10" s="412" t="str">
        <f ca="1">IF(OR(BT10="",BT10=0),"",MAX(BS$5:BS9)+1)</f>
        <v/>
      </c>
      <c r="BT10" s="316" t="str">
        <f ca="1">IFERROR(INDEX($AJ$22:$AJ$33, ROWS($BT$4:BT8)), IFERROR(INDEX($AN$22:$AN$33, ROWS($BT$4:BT8)-ROWS($AJ$22:$AJ$33)), IFERROR(INDEX($AR$22:$AR$33, ROWS($BT$4:BT8)-ROWS($AJ$22:$AJ$33)-ROWS($AN$22:$AN$33)),IFERROR(INDEX($AV$22:$AV$33, ROWS($BT$4:BT8)-ROWS($AJ$22:$AJ$33)-ROWS($AN$22:$AN$33)-ROWS($AR$22:$AR$33)),IFERROR(INDEX($AZ$22:$AZ$33, ROWS($BT$4:BT8)-ROWS($AJ$22:$AJ$33)-ROWS($AN$22:$AN$33)-ROWS($AR$22:$AR$33)-ROWS($AV$22:$AV$33)),IFERROR(INDEX($BD$22:$BD$33, ROWS($BT$4:BT8)-ROWS($AJ$22:$AJ$33)-ROWS($AN$22:$AN$33)-ROWS($AR$22:$AR$33)-ROWS($AV$22:$AV$33)-ROWS($AZ$22:$AZ$33)),IFERROR(INDEX($BH$22:$BH$33, ROWS($BT$4:BT8)-ROWS($AJ$22:$AJ$33)-ROWS($AN$22:$AN$33)-ROWS($AR$22:$AR$33)-ROWS($AV$22:$AV$33)-ROWS($AZ$22:$AZ$33)-ROWS($BD$22:$BD$33)), "")))))))</f>
        <v/>
      </c>
      <c r="BU10" s="316" t="str">
        <f t="shared" ca="1" si="33"/>
        <v>D. Store Card 3</v>
      </c>
      <c r="BV10" s="316" t="str">
        <f ca="1">IF(OR(BW10="",BW10=0),"",MAX(BV$5:BV9)+1)</f>
        <v/>
      </c>
      <c r="BW10" s="316" t="str">
        <f ca="1">IFERROR(INDEX($AK$22:$AK$33, ROWS($BW$4:BW8)), IFERROR(INDEX($AO$22:$AO$33, ROWS($BW$4:BW8)-ROWS($AK$22:$AK$33)), IFERROR(INDEX($AS$22:$AS$33, ROWS($BW$4:BW8)-ROWS($AK$22:$AK$33)-ROWS($AO$22:$AO$33)),IFERROR(INDEX($AW$22:$AW$33, ROWS($BW$4:BW8)-ROWS($AK$22:$AK$33)-ROWS($AO$22:$AO$33)-ROWS($AS$22:$AS$33)),IFERROR(INDEX($BA$22:$BA$33, ROWS($BW$4:BW8)-ROWS($AK$22:$AK$33)-ROWS($AO$22:$AO$33)-ROWS($AS$22:$AS$33)-ROWS($AW$22:$AW$33)),IFERROR(INDEX($BE$22:$BE$33, ROWS($BW$4:BW8)-ROWS($AK$22:$AK$33)-ROWS($AO$22:$AO$33)-ROWS($AS$22:$AS$33)-ROWS($AW$22:$AW$33)-ROWS($BA$22:$BA$33)),IFERROR(INDEX($BI$22:$BI$33, ROWS($BW$4:BW8)-ROWS($AK$22:$AK$33)-ROWS($AO$22:$AO$33)-ROWS($AS$22:$AS$33)-ROWS($AW$22:$AW$33)-ROWS($BA$22:$BA$33)-ROWS($BE$22:$BE$33)), "")))))))</f>
        <v/>
      </c>
      <c r="BX10" s="316">
        <f t="shared" ca="1" si="34"/>
        <v>30</v>
      </c>
      <c r="BY10" s="413" t="str">
        <f t="shared" ca="1" si="35"/>
        <v/>
      </c>
      <c r="BZ10" s="412" t="str">
        <f ca="1">IF(OR(CA10="",CA10=0),"",MAX(BZ$5:BZ9)+1)</f>
        <v/>
      </c>
      <c r="CA10" s="316" t="str">
        <f ca="1">IFERROR(INDEX($AJ$38:$AJ$49, ROWS($CA$4:CA8)), IFERROR(INDEX($AN$38:$AN$49, ROWS($CA$4:CA8)-ROWS($AJ$38:$AJ$49)), IFERROR(INDEX($AR$38:$AR$49, ROWS($CA$4:CA8)-ROWS($AJ$38:$AJ$49)-ROWS($AN$38:$AN$49)),IFERROR(INDEX($AV$38:$AV$49, ROWS($CA$4:CA8)-ROWS($AJ$38:$AJ$49)-ROWS($AN$38:$AN$49)-ROWS($AR$38:$AR$49)),IFERROR(INDEX($AZ$38:$AZ$49, ROWS($CA$4:CA8)-ROWS($AJ$38:$AJ$49)-ROWS($AN$38:$AN$49)-ROWS($AR$38:$AR$49)-ROWS($AV$38:$AV$49)),IFERROR(INDEX($BD$38:$BD$49, ROWS($CA$4:CA8)-ROWS($AJ$38:$AJ$49)-ROWS($AN$38:$AN$49)-ROWS($AR$38:$AR$49)-ROWS($AV$38:$AV$49)-ROWS($AZ$38:$AZ$49)),IFERROR(INDEX($BH$38:$BH$49, ROWS($CA$4:CA8)-ROWS($AJ$38:$AJ$49)-ROWS($AN$38:$AN$49)-ROWS($AR$38:$AR$49)-ROWS($AV$38:$AV$49)-ROWS($AZ$38:$AZ$49)-ROWS($BD$38:$BD$49)), "")))))))</f>
        <v/>
      </c>
      <c r="CB10" s="316" t="str">
        <f t="shared" ca="1" si="36"/>
        <v>D. Store Card 4</v>
      </c>
      <c r="CC10" s="316" t="str">
        <f ca="1">IF(OR(CD10="",CD10=0),"",MAX(CC$5:CC9)+1)</f>
        <v/>
      </c>
      <c r="CD10" s="316" t="str">
        <f ca="1">IFERROR(INDEX($AK$38:$AK$49, ROWS($CD$4:CD8)), IFERROR(INDEX($AO$38:$AO$49, ROWS($CD$4:CD8)-ROWS($AK$38:$AK$49)), IFERROR(INDEX($AS$38:$AS$49, ROWS($CD$4:CD8)-ROWS($AK$38:$AK$49)-ROWS($AO$38:$AO$49)),IFERROR(INDEX($AW$38:$AW$49, ROWS($CD$4:CD8)-ROWS($AK$38:$AK$49)-ROWS($AO$38:$AO$49)-ROWS($AS$38:$AS$49)),IFERROR(INDEX($BA$38:$BA$49, ROWS($CD$4:CD8)-ROWS($AK$38:$AK$49)-ROWS($AO$38:$AO$49)-ROWS($AS$38:$AS$49)-ROWS($AW$38:$AW$49)),IFERROR(INDEX($BE$38:$BE$49, ROWS($CD$4:CD8)-ROWS($AK$38:$AK$49)-ROWS($AO$38:$AO$49)-ROWS($AS$38:$AS$49)-ROWS($AW$38:$AW$49)-ROWS($BA$38:$BA$49)),IFERROR(INDEX($BI$38:$BI$49, ROWS($CD$4:CD8)-ROWS($AK$38:$AK$49)-ROWS($AO$38:$AO$49)-ROWS($AS$38:$AS$49)-ROWS($AW$38:$AW$49)-ROWS($BA$38:$BA$49)-ROWS($BE$38:$BE$49)), "")))))))</f>
        <v/>
      </c>
      <c r="CE10" s="316">
        <f t="shared" ca="1" si="37"/>
        <v>30</v>
      </c>
      <c r="CF10" s="413" t="str">
        <f t="shared" ca="1" si="38"/>
        <v/>
      </c>
      <c r="CG10" s="412" t="str">
        <f ca="1">IF(OR(CH10="",CH10=0),"",MAX(CG$5:CG9)+1)</f>
        <v/>
      </c>
      <c r="CH10" s="316" t="str">
        <f ca="1">IFERROR(INDEX($AJ$54:$AJ$65, ROWS($CH$4:CH8)), IFERROR(INDEX($AN$54:$AN$65, ROWS($CH$4:CH8)-ROWS($AJ$54:$AJ$65)), IFERROR(INDEX($AR$54:$AR$65, ROWS($CH$4:CH8)-ROWS($AJ$54:$AJ$65)-ROWS($AN$54:$AN$65)),IFERROR(INDEX($AV$54:$AV$65, ROWS($CH$4:CH8)-ROWS($AJ$54:$AJ$65)-ROWS($AN$54:$AN$65)-ROWS($AR$54:$AR$65)),IFERROR(INDEX($AZ$54:$AZ$65, ROWS($CH$4:CH8)-ROWS($AJ$54:$AJ$65)-ROWS($AN$54:$AN$65)-ROWS($AR$54:$AR$65)-ROWS($AV$54:$AV$65)),IFERROR(INDEX($BD$54:$BD$65, ROWS($CH$4:CH8)-ROWS($AJ$54:$AJ$65)-ROWS($AN$54:$AN$65)-ROWS($AR$54:$AR$65)-ROWS($AV$54:$AV$65)-ROWS($AZ$54:$AZ$65)),IFERROR(INDEX($BH$54:$BH$65, ROWS($CH$4:CH8)-ROWS($AJ$54:$AJ$65)-ROWS($AN$54:$AN$65)-ROWS($AR$54:$AR$65)-ROWS($AV$54:$AV$65)-ROWS($AZ$54:$AZ$65)-ROWS($BD$54:$BD$65)), "")))))))</f>
        <v/>
      </c>
      <c r="CI10" s="316" t="str">
        <f t="shared" ca="1" si="39"/>
        <v>Paycheck 2</v>
      </c>
      <c r="CJ10" s="316" t="str">
        <f ca="1">IF(OR(CK10="",CK10=0),"",MAX(CJ$5:CJ9)+1)</f>
        <v/>
      </c>
      <c r="CK10" s="316" t="str">
        <f ca="1">IFERROR(INDEX($AK$54:$AK$65, ROWS($CK$4:CK8)), IFERROR(INDEX($AO$54:$AO$65, ROWS($CK$4:CK8)-ROWS($AK$54:$AK$65)), IFERROR(INDEX($AS$54:$AS$65, ROWS($CK$4:CK8)-ROWS($AK$54:$AK$65)-ROWS($AO$54:$AO$65)),IFERROR(INDEX($AW$54:$AW$65, ROWS($CK$4:CK8)-ROWS($AK$54:$AK$65)-ROWS($AO$54:$AO$65)-ROWS($AS$54:$AS$65)),IFERROR(INDEX($BA$54:$BA$65, ROWS($CK$4:CK8)-ROWS($AK$54:$AK$65)-ROWS($AO$54:$AO$65)-ROWS($AS$54:$AS$65)-ROWS($AW$54:$AW$65)),IFERROR(INDEX($BE$54:$BE$65, ROWS($CK$4:CK8)-ROWS($AK$54:$AK$65)-ROWS($AO$54:$AO$65)-ROWS($AS$54:$AS$65)-ROWS($AW$54:$AW$65)-ROWS($BA$54:$BA$65)),IFERROR(INDEX($BI$54:$BI$65, ROWS($CK$4:CK8)-ROWS($AK$54:$AK$65)-ROWS($AO$54:$AO$65)-ROWS($AS$54:$AS$65)-ROWS($AW$54:$AW$65)-ROWS($BA$54:$BA$65)-ROWS($BE$54:$BE$65)), "")))))))</f>
        <v/>
      </c>
      <c r="CL10" s="316">
        <f t="shared" ca="1" si="40"/>
        <v>400</v>
      </c>
      <c r="CM10" s="413" t="str">
        <f t="shared" ca="1" si="41"/>
        <v>Income</v>
      </c>
      <c r="CN10" s="412" t="str">
        <f ca="1">IF(OR(CO10="",CO10=0),"",MAX(CN$5:CN9)+1)</f>
        <v/>
      </c>
      <c r="CO10" s="316" t="str">
        <f ca="1">IFERROR(INDEX($AJ$70:$AJ$81, ROWS($CO$4:CO8)), IFERROR(INDEX($AN$70:$AN$81, ROWS($CO$4:CO8)-ROWS($AJ$70:$AJ$81)), IFERROR(INDEX($AR$70:$AR$81, ROWS($CO$4:CO8)-ROWS($AJ$70:$AJ$81)-ROWS($AN$70:$AN$81)),IFERROR(INDEX($AV$70:$AV$81, ROWS($CO$4:CO8)-ROWS($AJ$70:$AJ$81)-ROWS($AN$70:$AN$81)-ROWS($AR$70:$AR$81)),IFERROR(INDEX($AZ$70:$AZ$81, ROWS($CO$4:CO8)-ROWS($AJ$70:$AJ$81)-ROWS($AN$70:$AN$81)-ROWS($AR$70:$AR$81)-ROWS($AV$70:$AV$81)),IFERROR(INDEX($BD$70:$BD$81, ROWS($CO$4:CO8)-ROWS($AJ$70:$AJ$81)-ROWS($AN$70:$AN$81)-ROWS($AR$70:$AR$81)-ROWS($AV$70:$AV$81)-ROWS($AZ$70:$AZ$81)),IFERROR(INDEX($BH$70:$BH$81, ROWS($CO$4:CO8)-ROWS($AJ$70:$AJ$81)-ROWS($AN$70:$AN$81)-ROWS($AR$70:$AR$81)-ROWS($AV$70:$AV$81)-ROWS($AZ$70:$AZ$81)-ROWS($BD$70:$BD$81)), "")))))))</f>
        <v/>
      </c>
      <c r="CP10" s="316" t="str">
        <f t="shared" ca="1" si="42"/>
        <v>Car 2 Gas</v>
      </c>
      <c r="CQ10" s="316" t="str">
        <f ca="1">IF(OR(CR10="",CR10=0),"",MAX(CQ$5:CQ9)+1)</f>
        <v/>
      </c>
      <c r="CR10" s="316" t="str">
        <f ca="1">IFERROR(INDEX($AK$70:$AK$81, ROWS($CR$4:CR8)), IFERROR(INDEX($AO$70:$AO$81, ROWS($CR$4:CR8)-ROWS($AK$70:$AK$81)), IFERROR(INDEX($AS$70:$AS$81, ROWS($CR$4:CR8)-ROWS($AK$70:$AK$81)-ROWS($AO$70:$AO$81)),IFERROR(INDEX($AW$70:$AW$81, ROWS($CR$4:CR8)-ROWS($AK$70:$AK$81)-ROWS($AO$70:$AO$81)-ROWS($AS$70:$AS$81)),IFERROR(INDEX($BA$70:$BA$81, ROWS($CR$4:CR8)-ROWS($AK$70:$AK$81)-ROWS($AO$70:$AO$81)-ROWS($AS$70:$AS$81)-ROWS($AW$70:$AW$81)),IFERROR(INDEX($BE$70:$BE$81, ROWS($CR$4:CR8)-ROWS($AK$70:$AK$81)-ROWS($AO$70:$AO$81)-ROWS($AS$70:$AS$81)-ROWS($AW$70:$AW$81)-ROWS($BA$70:$BA$81)),IFERROR(INDEX($BI$70:$BI$81, ROWS($CR$4:CR8)-ROWS($AK$70:$AK$81)-ROWS($AO$70:$AO$81)-ROWS($AS$70:$AS$81)-ROWS($AW$70:$AW$81)-ROWS($BA$70:$BA$81)-ROWS($BE$70:$BE$81)), "")))))))</f>
        <v/>
      </c>
      <c r="CS10" s="316">
        <f t="shared" ca="1" si="43"/>
        <v>80</v>
      </c>
      <c r="CT10" s="413" t="str">
        <f t="shared" ca="1" si="44"/>
        <v/>
      </c>
      <c r="CU10" s="412" t="str">
        <f>IF(OR(CV10="",CV10=0),"",MAX(CU$5:CU9)+1)</f>
        <v/>
      </c>
      <c r="CV10" s="316">
        <f>IFERROR(INDEX($AJ$86:$AJ$97, ROWS($CV$4:CV8)), IFERROR(INDEX($AN$86:$AN$97, ROWS($CV$4:CV8)-ROWS($AJ$86:$AJ$97)), ""))</f>
        <v>0</v>
      </c>
      <c r="CW10" s="316" t="str">
        <f t="shared" si="45"/>
        <v/>
      </c>
      <c r="CX10" s="316" t="str">
        <f>IF(OR(CY10="",CY10=0),"",MAX(CX$5:CX9)+1)</f>
        <v/>
      </c>
      <c r="CY10" s="316">
        <f>IFERROR(INDEX($AK$86:$AK$97, ROWS($CY$4:CY8)), IFERROR(INDEX($AO$86:$AO$97, ROWS($CY$4:CY8)-ROWS($AK$86:$AK$97)), ""))</f>
        <v>0</v>
      </c>
      <c r="CZ10" s="316" t="str">
        <f t="shared" si="46"/>
        <v/>
      </c>
      <c r="DA10" s="413" t="str">
        <f t="shared" si="47"/>
        <v/>
      </c>
      <c r="DC10" s="438" t="str">
        <f ca="1">IF(OR(DD10="",DD10=0),"",MAX(DC$5:DC9)+1)</f>
        <v/>
      </c>
      <c r="DD10" s="434" t="str">
        <f t="shared" ca="1" si="48"/>
        <v/>
      </c>
      <c r="DE10" s="413" t="str">
        <f t="shared" ca="1" si="49"/>
        <v/>
      </c>
      <c r="DF10" s="431" t="str">
        <f ca="1">IF(OR(DG10="",DG10=0),"",MAX(DF$5:DF9)+1)</f>
        <v/>
      </c>
      <c r="DG10" s="412" t="str">
        <f t="shared" ca="1" si="50"/>
        <v/>
      </c>
      <c r="DH10" s="413" t="str">
        <f t="shared" ca="1" si="51"/>
        <v/>
      </c>
      <c r="DI10" s="412" t="str">
        <f t="shared" ca="1" si="52"/>
        <v/>
      </c>
      <c r="DJ10" s="413" t="str">
        <f t="shared" ca="1" si="53"/>
        <v/>
      </c>
      <c r="DK10" s="412" t="str">
        <f t="shared" ca="1" si="54"/>
        <v/>
      </c>
      <c r="DL10" s="413" t="str">
        <f t="shared" ca="1" si="55"/>
        <v/>
      </c>
      <c r="DN10" s="425" t="str">
        <f ca="1">IF(DI18="","",CONCATENATE(DI18," - ",DJ18))</f>
        <v/>
      </c>
      <c r="DO10" s="295" t="str">
        <f ca="1">IF(DI19="","",CONCATENATE(DI19," - ",DJ19))</f>
        <v/>
      </c>
      <c r="DP10" s="295" t="str">
        <f ca="1">IF(DI20="","",CONCATENATE(DI20," - ",DJ20))</f>
        <v/>
      </c>
      <c r="DQ10" s="425" t="str">
        <f ca="1">IF(DK18="","",CONCATENATE(DK18," - ",DL18))</f>
        <v/>
      </c>
      <c r="DR10" s="295" t="str">
        <f ca="1">IF(DK19="","",CONCATENATE(DK19," - ",DL19))</f>
        <v/>
      </c>
      <c r="DS10" s="426" t="str">
        <f ca="1">IF(DK20="","",CONCATENATE(DK20," - ",DL20))</f>
        <v/>
      </c>
    </row>
    <row r="11" spans="1:123" s="293" customFormat="1" ht="15" customHeight="1" thickBot="1" x14ac:dyDescent="0.35">
      <c r="A11" s="291">
        <f>Year!A21</f>
        <v>45018</v>
      </c>
      <c r="B11" s="290" t="str">
        <f>IF(ISERROR(MATCH(A11,event_dates,0)),"",INDEX(events,MATCH(A11,event_dates,0)))</f>
        <v/>
      </c>
      <c r="C11" s="291">
        <f>Year!B21</f>
        <v>45019</v>
      </c>
      <c r="D11" s="290" t="str">
        <f>IF(ISERROR(MATCH(C11,event_dates,0)),"",INDEX(events,MATCH(C11,event_dates,0)))</f>
        <v/>
      </c>
      <c r="E11" s="291">
        <f>Year!C21</f>
        <v>45020</v>
      </c>
      <c r="F11" s="290" t="str">
        <f>IF(ISERROR(MATCH(E11,event_dates,0)),"",INDEX(events,MATCH(E11,event_dates,0)))</f>
        <v/>
      </c>
      <c r="G11" s="291">
        <f>Year!D21</f>
        <v>45021</v>
      </c>
      <c r="H11" s="290" t="str">
        <f>IF(ISERROR(MATCH(G11,event_dates,0)),"",INDEX(events,MATCH(G11,event_dates,0)))</f>
        <v/>
      </c>
      <c r="I11" s="291">
        <f>Year!E21</f>
        <v>45022</v>
      </c>
      <c r="J11" s="290" t="str">
        <f>IF(ISERROR(MATCH(I11,event_dates,0)),"",INDEX(events,MATCH(I11,event_dates,0)))</f>
        <v/>
      </c>
      <c r="K11" s="291">
        <f>Year!F21</f>
        <v>45023</v>
      </c>
      <c r="L11" s="290" t="str">
        <f>IF(ISERROR(MATCH(K11,event_dates,0)),"",INDEX(events,MATCH(K11,event_dates,0)))</f>
        <v/>
      </c>
      <c r="M11" s="291">
        <f>Year!G21</f>
        <v>45024</v>
      </c>
      <c r="N11" s="290" t="str">
        <f>IF(ISERROR(MATCH(M11,event_dates,0)),"",INDEX(events,MATCH(M11,event_dates,0)))</f>
        <v/>
      </c>
      <c r="P11" s="295" t="str">
        <f ca="1">IF(DN26="","",DN26)</f>
        <v>Groceries - 125</v>
      </c>
      <c r="Q11" s="295" t="str">
        <f t="shared" ref="Q11:U16" ca="1" si="56">IF(DO26="","",DO26)</f>
        <v>Lawn Service - 50</v>
      </c>
      <c r="R11" s="295" t="str">
        <f t="shared" ca="1" si="56"/>
        <v>Internet - 100</v>
      </c>
      <c r="S11" s="296" t="str">
        <f t="shared" ca="1" si="56"/>
        <v>Paycheck 2 - 400</v>
      </c>
      <c r="T11" s="295" t="str">
        <f t="shared" ca="1" si="56"/>
        <v/>
      </c>
      <c r="U11" s="295" t="str">
        <f t="shared" ca="1" si="56"/>
        <v/>
      </c>
      <c r="V11" s="1156"/>
      <c r="W11" s="1157"/>
      <c r="X11" s="445"/>
      <c r="Y11"/>
      <c r="AB11" s="299"/>
      <c r="AC11" s="358">
        <f>IF('Data Entry'!B17="","",'Data Entry'!B17)</f>
        <v>15</v>
      </c>
      <c r="AD11" s="356" t="str">
        <f>IF('Data Entry'!A17="","",'Data Entry'!A17)</f>
        <v>Roth IRA</v>
      </c>
      <c r="AE11" s="363">
        <f>IF('Data Entry'!C17="","",'Data Entry'!C17)</f>
        <v>100</v>
      </c>
      <c r="AF11" s="402" t="str">
        <f>IF('Data Entry'!E17="","",'Data Entry'!E17)</f>
        <v>Monthly</v>
      </c>
      <c r="AG11" s="300"/>
      <c r="AH11"/>
      <c r="AI11" s="304">
        <f t="shared" ca="1" si="23"/>
        <v>20</v>
      </c>
      <c r="AJ11" s="305" t="str">
        <f t="shared" ca="1" si="2"/>
        <v/>
      </c>
      <c r="AK11" s="306" t="str">
        <f t="shared" ca="1" si="3"/>
        <v/>
      </c>
      <c r="AL11" s="307" t="str">
        <f t="shared" ca="1" si="4"/>
        <v/>
      </c>
      <c r="AM11" s="304">
        <f t="shared" ca="1" si="24"/>
        <v>20</v>
      </c>
      <c r="AN11" s="305" t="str">
        <f t="shared" ca="1" si="5"/>
        <v/>
      </c>
      <c r="AO11" s="306" t="str">
        <f t="shared" ca="1" si="6"/>
        <v/>
      </c>
      <c r="AP11" s="307" t="str">
        <f t="shared" ca="1" si="7"/>
        <v/>
      </c>
      <c r="AQ11" s="304">
        <f t="shared" ca="1" si="25"/>
        <v>20</v>
      </c>
      <c r="AR11" s="305" t="str">
        <f t="shared" ca="1" si="8"/>
        <v/>
      </c>
      <c r="AS11" s="306" t="str">
        <f t="shared" ca="1" si="9"/>
        <v/>
      </c>
      <c r="AT11" s="307" t="str">
        <f t="shared" ca="1" si="10"/>
        <v/>
      </c>
      <c r="AU11" s="304">
        <f t="shared" ca="1" si="26"/>
        <v>20</v>
      </c>
      <c r="AV11" s="305" t="str">
        <f t="shared" ca="1" si="11"/>
        <v/>
      </c>
      <c r="AW11" s="306" t="str">
        <f t="shared" ca="1" si="12"/>
        <v/>
      </c>
      <c r="AX11" s="307" t="str">
        <f t="shared" ca="1" si="13"/>
        <v/>
      </c>
      <c r="AY11" s="304">
        <f t="shared" ca="1" si="27"/>
        <v>20</v>
      </c>
      <c r="AZ11" s="305" t="str">
        <f t="shared" ca="1" si="14"/>
        <v/>
      </c>
      <c r="BA11" s="306" t="str">
        <f t="shared" ca="1" si="15"/>
        <v/>
      </c>
      <c r="BB11" s="307" t="str">
        <f t="shared" ca="1" si="16"/>
        <v/>
      </c>
      <c r="BC11" s="304">
        <f t="shared" ca="1" si="28"/>
        <v>20</v>
      </c>
      <c r="BD11" s="305" t="str">
        <f t="shared" ca="1" si="17"/>
        <v/>
      </c>
      <c r="BE11" s="306" t="str">
        <f t="shared" ca="1" si="18"/>
        <v/>
      </c>
      <c r="BF11" s="307" t="str">
        <f t="shared" ca="1" si="19"/>
        <v/>
      </c>
      <c r="BG11" s="304" t="str">
        <f t="shared" ca="1" si="29"/>
        <v/>
      </c>
      <c r="BH11" s="305" t="str">
        <f t="shared" ca="1" si="20"/>
        <v/>
      </c>
      <c r="BI11" s="306" t="str">
        <f t="shared" ca="1" si="21"/>
        <v/>
      </c>
      <c r="BJ11" s="307" t="str">
        <f t="shared" ca="1" si="22"/>
        <v/>
      </c>
      <c r="BL11" s="412" t="str">
        <f ca="1">IF(OR(BM11="",BM11=0),"",MAX(BL$5:BL10)+1)</f>
        <v/>
      </c>
      <c r="BM11" s="316" t="str">
        <f ca="1">IFERROR(INDEX($AJ$6:$AJ$17, ROWS(BM$4:$BM9)), IFERROR(INDEX($AN$6:$AN$17, ROWS(BM$4:$BM9)-ROWS($AJ$6:$AJ$17)), IFERROR(INDEX($AR$6:$AR$17, ROWS(BM$4:$BM9)-ROWS($AJ$6:$AJ$17)-ROWS($AN$6:$AN$17)),IFERROR(INDEX($AV$6:$AV$17, ROWS(BM$4:$BM9)-ROWS($AJ$6:$AJ$17)-ROWS($AN$6:$AN$17)-ROWS($AR$6:$AR$17)),IFERROR(INDEX($AZ$6:$AZ$17, ROWS(BM$4:$BM9)-ROWS($AJ$6:$AJ$17)-ROWS($AN$6:$AN$17)-ROWS($AR$6:$AR$17)-ROWS($AV$6:$AV$17)),IFERROR(INDEX($BD$6:$BD$17, ROWS(BM$4:$BM9)-ROWS($AJ$6:$AJ$17)-ROWS($AN$6:$AN$17)-ROWS($AR$6:$AR$17)-ROWS($AV$6:$AV$17)-ROWS($AZ$6:$AZ$17)),IFERROR(INDEX($BH$6:$BH$17, ROWS(BM$4:$BM9)-ROWS($AJ$6:$AJ$17)-ROWS($AN$6:$AN$17)-ROWS($AR$6:$AR$17)-ROWS($AV$6:$AV$17)-ROWS($AZ$6:$AZ$17)-ROWS($BD$6:$BD$17)), "")))))))</f>
        <v/>
      </c>
      <c r="BN11" s="316" t="str">
        <f t="shared" ca="1" si="30"/>
        <v/>
      </c>
      <c r="BO11" s="316" t="str">
        <f ca="1">IF(OR(BP11="",BP11=0),"",MAX(BO$5:BO10)+1)</f>
        <v/>
      </c>
      <c r="BP11" s="316" t="str">
        <f ca="1">IFERROR(INDEX($AK$6:$AK$17, ROWS($BP$4:BP9)), IFERROR(INDEX($AO$6:$AO$17, ROWS($BP$4:BP9)-ROWS($AK$6:$AK$17)), IFERROR(INDEX($AS$6:$AS$17, ROWS($BP$4:BP9)-ROWS($AK$6:$AK$17)-ROWS($AO$6:$AO$17)),IFERROR(INDEX($AW$6:$AW$17, ROWS($BP$4:BP9)-ROWS($AK$6:$AK$17)-ROWS($AO$6:$AO$17)-ROWS($AS$6:$AS$17)),IFERROR(INDEX($BA$6:$BA$17, ROWS($BP$4:BP9)-ROWS($AK$6:$AK$17)-ROWS($AO$6:$AO$17)-ROWS($AS$6:$AS$17)-ROWS($AW$6:$AW$17)),IFERROR(INDEX($BE$6:$BE$17, ROWS($BP$4:BP9)-ROWS($AK$6:$AK$17)-ROWS($AO$6:$AO$17)-ROWS($AS$6:$AS$17)-ROWS($AW$6:$AW$17)-ROWS($BA$6:$BA$17)),IFERROR(INDEX($BI$6:$BI$17, ROWS($BP$4:BP9)-ROWS($AK$6:$AK$17)-ROWS($AO$6:$AO$17)-ROWS($AS$6:$AS$17)-ROWS($AW$6:$AW$17)-ROWS($BA$6:$BA$17)-ROWS($BE$6:$BE$17)), "")))))))</f>
        <v/>
      </c>
      <c r="BQ11" s="316" t="str">
        <f t="shared" ca="1" si="31"/>
        <v/>
      </c>
      <c r="BR11" s="413" t="str">
        <f t="shared" ca="1" si="32"/>
        <v/>
      </c>
      <c r="BS11" s="412" t="str">
        <f ca="1">IF(OR(BT11="",BT11=0),"",MAX(BS$5:BS10)+1)</f>
        <v/>
      </c>
      <c r="BT11" s="316" t="str">
        <f ca="1">IFERROR(INDEX($AJ$22:$AJ$33, ROWS($BT$4:BT9)), IFERROR(INDEX($AN$22:$AN$33, ROWS($BT$4:BT9)-ROWS($AJ$22:$AJ$33)), IFERROR(INDEX($AR$22:$AR$33, ROWS($BT$4:BT9)-ROWS($AJ$22:$AJ$33)-ROWS($AN$22:$AN$33)),IFERROR(INDEX($AV$22:$AV$33, ROWS($BT$4:BT9)-ROWS($AJ$22:$AJ$33)-ROWS($AN$22:$AN$33)-ROWS($AR$22:$AR$33)),IFERROR(INDEX($AZ$22:$AZ$33, ROWS($BT$4:BT9)-ROWS($AJ$22:$AJ$33)-ROWS($AN$22:$AN$33)-ROWS($AR$22:$AR$33)-ROWS($AV$22:$AV$33)),IFERROR(INDEX($BD$22:$BD$33, ROWS($BT$4:BT9)-ROWS($AJ$22:$AJ$33)-ROWS($AN$22:$AN$33)-ROWS($AR$22:$AR$33)-ROWS($AV$22:$AV$33)-ROWS($AZ$22:$AZ$33)),IFERROR(INDEX($BH$22:$BH$33, ROWS($BT$4:BT9)-ROWS($AJ$22:$AJ$33)-ROWS($AN$22:$AN$33)-ROWS($AR$22:$AR$33)-ROWS($AV$22:$AV$33)-ROWS($AZ$22:$AZ$33)-ROWS($BD$22:$BD$33)), "")))))))</f>
        <v/>
      </c>
      <c r="BU11" s="316" t="str">
        <f t="shared" ca="1" si="33"/>
        <v>Pet Care</v>
      </c>
      <c r="BV11" s="316" t="str">
        <f ca="1">IF(OR(BW11="",BW11=0),"",MAX(BV$5:BV10)+1)</f>
        <v/>
      </c>
      <c r="BW11" s="316" t="str">
        <f ca="1">IFERROR(INDEX($AK$22:$AK$33, ROWS($BW$4:BW9)), IFERROR(INDEX($AO$22:$AO$33, ROWS($BW$4:BW9)-ROWS($AK$22:$AK$33)), IFERROR(INDEX($AS$22:$AS$33, ROWS($BW$4:BW9)-ROWS($AK$22:$AK$33)-ROWS($AO$22:$AO$33)),IFERROR(INDEX($AW$22:$AW$33, ROWS($BW$4:BW9)-ROWS($AK$22:$AK$33)-ROWS($AO$22:$AO$33)-ROWS($AS$22:$AS$33)),IFERROR(INDEX($BA$22:$BA$33, ROWS($BW$4:BW9)-ROWS($AK$22:$AK$33)-ROWS($AO$22:$AO$33)-ROWS($AS$22:$AS$33)-ROWS($AW$22:$AW$33)),IFERROR(INDEX($BE$22:$BE$33, ROWS($BW$4:BW9)-ROWS($AK$22:$AK$33)-ROWS($AO$22:$AO$33)-ROWS($AS$22:$AS$33)-ROWS($AW$22:$AW$33)-ROWS($BA$22:$BA$33)),IFERROR(INDEX($BI$22:$BI$33, ROWS($BW$4:BW9)-ROWS($AK$22:$AK$33)-ROWS($AO$22:$AO$33)-ROWS($AS$22:$AS$33)-ROWS($AW$22:$AW$33)-ROWS($BA$22:$BA$33)-ROWS($BE$22:$BE$33)), "")))))))</f>
        <v/>
      </c>
      <c r="BX11" s="316">
        <f t="shared" ca="1" si="34"/>
        <v>80</v>
      </c>
      <c r="BY11" s="413" t="str">
        <f t="shared" ca="1" si="35"/>
        <v/>
      </c>
      <c r="BZ11" s="412" t="str">
        <f ca="1">IF(OR(CA11="",CA11=0),"",MAX(BZ$5:BZ10)+1)</f>
        <v/>
      </c>
      <c r="CA11" s="316" t="str">
        <f ca="1">IFERROR(INDEX($AJ$38:$AJ$49, ROWS($CA$4:CA9)), IFERROR(INDEX($AN$38:$AN$49, ROWS($CA$4:CA9)-ROWS($AJ$38:$AJ$49)), IFERROR(INDEX($AR$38:$AR$49, ROWS($CA$4:CA9)-ROWS($AJ$38:$AJ$49)-ROWS($AN$38:$AN$49)),IFERROR(INDEX($AV$38:$AV$49, ROWS($CA$4:CA9)-ROWS($AJ$38:$AJ$49)-ROWS($AN$38:$AN$49)-ROWS($AR$38:$AR$49)),IFERROR(INDEX($AZ$38:$AZ$49, ROWS($CA$4:CA9)-ROWS($AJ$38:$AJ$49)-ROWS($AN$38:$AN$49)-ROWS($AR$38:$AR$49)-ROWS($AV$38:$AV$49)),IFERROR(INDEX($BD$38:$BD$49, ROWS($CA$4:CA9)-ROWS($AJ$38:$AJ$49)-ROWS($AN$38:$AN$49)-ROWS($AR$38:$AR$49)-ROWS($AV$38:$AV$49)-ROWS($AZ$38:$AZ$49)),IFERROR(INDEX($BH$38:$BH$49, ROWS($CA$4:CA9)-ROWS($AJ$38:$AJ$49)-ROWS($AN$38:$AN$49)-ROWS($AR$38:$AR$49)-ROWS($AV$38:$AV$49)-ROWS($AZ$38:$AZ$49)-ROWS($BD$38:$BD$49)), "")))))))</f>
        <v/>
      </c>
      <c r="CB11" s="316" t="str">
        <f t="shared" ca="1" si="36"/>
        <v>Paycheck 3</v>
      </c>
      <c r="CC11" s="316" t="str">
        <f ca="1">IF(OR(CD11="",CD11=0),"",MAX(CC$5:CC10)+1)</f>
        <v/>
      </c>
      <c r="CD11" s="316" t="str">
        <f ca="1">IFERROR(INDEX($AK$38:$AK$49, ROWS($CD$4:CD9)), IFERROR(INDEX($AO$38:$AO$49, ROWS($CD$4:CD9)-ROWS($AK$38:$AK$49)), IFERROR(INDEX($AS$38:$AS$49, ROWS($CD$4:CD9)-ROWS($AK$38:$AK$49)-ROWS($AO$38:$AO$49)),IFERROR(INDEX($AW$38:$AW$49, ROWS($CD$4:CD9)-ROWS($AK$38:$AK$49)-ROWS($AO$38:$AO$49)-ROWS($AS$38:$AS$49)),IFERROR(INDEX($BA$38:$BA$49, ROWS($CD$4:CD9)-ROWS($AK$38:$AK$49)-ROWS($AO$38:$AO$49)-ROWS($AS$38:$AS$49)-ROWS($AW$38:$AW$49)),IFERROR(INDEX($BE$38:$BE$49, ROWS($CD$4:CD9)-ROWS($AK$38:$AK$49)-ROWS($AO$38:$AO$49)-ROWS($AS$38:$AS$49)-ROWS($AW$38:$AW$49)-ROWS($BA$38:$BA$49)),IFERROR(INDEX($BI$38:$BI$49, ROWS($CD$4:CD9)-ROWS($AK$38:$AK$49)-ROWS($AO$38:$AO$49)-ROWS($AS$38:$AS$49)-ROWS($AW$38:$AW$49)-ROWS($BA$38:$BA$49)-ROWS($BE$38:$BE$49)), "")))))))</f>
        <v/>
      </c>
      <c r="CE11" s="316">
        <f t="shared" ca="1" si="37"/>
        <v>700</v>
      </c>
      <c r="CF11" s="413" t="str">
        <f t="shared" ca="1" si="38"/>
        <v>Income</v>
      </c>
      <c r="CG11" s="412" t="str">
        <f ca="1">IF(OR(CH11="",CH11=0),"",MAX(CG$5:CG10)+1)</f>
        <v/>
      </c>
      <c r="CH11" s="316" t="str">
        <f ca="1">IFERROR(INDEX($AJ$54:$AJ$65, ROWS($CH$4:CH9)), IFERROR(INDEX($AN$54:$AN$65, ROWS($CH$4:CH9)-ROWS($AJ$54:$AJ$65)), IFERROR(INDEX($AR$54:$AR$65, ROWS($CH$4:CH9)-ROWS($AJ$54:$AJ$65)-ROWS($AN$54:$AN$65)),IFERROR(INDEX($AV$54:$AV$65, ROWS($CH$4:CH9)-ROWS($AJ$54:$AJ$65)-ROWS($AN$54:$AN$65)-ROWS($AR$54:$AR$65)),IFERROR(INDEX($AZ$54:$AZ$65, ROWS($CH$4:CH9)-ROWS($AJ$54:$AJ$65)-ROWS($AN$54:$AN$65)-ROWS($AR$54:$AR$65)-ROWS($AV$54:$AV$65)),IFERROR(INDEX($BD$54:$BD$65, ROWS($CH$4:CH9)-ROWS($AJ$54:$AJ$65)-ROWS($AN$54:$AN$65)-ROWS($AR$54:$AR$65)-ROWS($AV$54:$AV$65)-ROWS($AZ$54:$AZ$65)),IFERROR(INDEX($BH$54:$BH$65, ROWS($CH$4:CH9)-ROWS($AJ$54:$AJ$65)-ROWS($AN$54:$AN$65)-ROWS($AR$54:$AR$65)-ROWS($AV$54:$AV$65)-ROWS($AZ$54:$AZ$65)-ROWS($BD$54:$BD$65)), "")))))))</f>
        <v/>
      </c>
      <c r="CI11" s="316" t="str">
        <f t="shared" ca="1" si="39"/>
        <v>Lawn Service</v>
      </c>
      <c r="CJ11" s="316" t="str">
        <f ca="1">IF(OR(CK11="",CK11=0),"",MAX(CJ$5:CJ10)+1)</f>
        <v/>
      </c>
      <c r="CK11" s="316" t="str">
        <f ca="1">IFERROR(INDEX($AK$54:$AK$65, ROWS($CK$4:CK9)), IFERROR(INDEX($AO$54:$AO$65, ROWS($CK$4:CK9)-ROWS($AK$54:$AK$65)), IFERROR(INDEX($AS$54:$AS$65, ROWS($CK$4:CK9)-ROWS($AK$54:$AK$65)-ROWS($AO$54:$AO$65)),IFERROR(INDEX($AW$54:$AW$65, ROWS($CK$4:CK9)-ROWS($AK$54:$AK$65)-ROWS($AO$54:$AO$65)-ROWS($AS$54:$AS$65)),IFERROR(INDEX($BA$54:$BA$65, ROWS($CK$4:CK9)-ROWS($AK$54:$AK$65)-ROWS($AO$54:$AO$65)-ROWS($AS$54:$AS$65)-ROWS($AW$54:$AW$65)),IFERROR(INDEX($BE$54:$BE$65, ROWS($CK$4:CK9)-ROWS($AK$54:$AK$65)-ROWS($AO$54:$AO$65)-ROWS($AS$54:$AS$65)-ROWS($AW$54:$AW$65)-ROWS($BA$54:$BA$65)),IFERROR(INDEX($BI$54:$BI$65, ROWS($CK$4:CK9)-ROWS($AK$54:$AK$65)-ROWS($AO$54:$AO$65)-ROWS($AS$54:$AS$65)-ROWS($AW$54:$AW$65)-ROWS($BA$54:$BA$65)-ROWS($BE$54:$BE$65)), "")))))))</f>
        <v/>
      </c>
      <c r="CL11" s="316">
        <f t="shared" ca="1" si="40"/>
        <v>50</v>
      </c>
      <c r="CM11" s="413" t="str">
        <f t="shared" ca="1" si="41"/>
        <v/>
      </c>
      <c r="CN11" s="412" t="str">
        <f ca="1">IF(OR(CO11="",CO11=0),"",MAX(CN$5:CN10)+1)</f>
        <v/>
      </c>
      <c r="CO11" s="316" t="str">
        <f ca="1">IFERROR(INDEX($AJ$70:$AJ$81, ROWS($CO$4:CO9)), IFERROR(INDEX($AN$70:$AN$81, ROWS($CO$4:CO9)-ROWS($AJ$70:$AJ$81)), IFERROR(INDEX($AR$70:$AR$81, ROWS($CO$4:CO9)-ROWS($AJ$70:$AJ$81)-ROWS($AN$70:$AN$81)),IFERROR(INDEX($AV$70:$AV$81, ROWS($CO$4:CO9)-ROWS($AJ$70:$AJ$81)-ROWS($AN$70:$AN$81)-ROWS($AR$70:$AR$81)),IFERROR(INDEX($AZ$70:$AZ$81, ROWS($CO$4:CO9)-ROWS($AJ$70:$AJ$81)-ROWS($AN$70:$AN$81)-ROWS($AR$70:$AR$81)-ROWS($AV$70:$AV$81)),IFERROR(INDEX($BD$70:$BD$81, ROWS($CO$4:CO9)-ROWS($AJ$70:$AJ$81)-ROWS($AN$70:$AN$81)-ROWS($AR$70:$AR$81)-ROWS($AV$70:$AV$81)-ROWS($AZ$70:$AZ$81)),IFERROR(INDEX($BH$70:$BH$81, ROWS($CO$4:CO9)-ROWS($AJ$70:$AJ$81)-ROWS($AN$70:$AN$81)-ROWS($AR$70:$AR$81)-ROWS($AV$70:$AV$81)-ROWS($AZ$70:$AZ$81)-ROWS($BD$70:$BD$81)), "")))))))</f>
        <v/>
      </c>
      <c r="CP11" s="316" t="str">
        <f t="shared" ca="1" si="42"/>
        <v>Boat Loan</v>
      </c>
      <c r="CQ11" s="316" t="str">
        <f ca="1">IF(OR(CR11="",CR11=0),"",MAX(CQ$5:CQ10)+1)</f>
        <v/>
      </c>
      <c r="CR11" s="316" t="str">
        <f ca="1">IFERROR(INDEX($AK$70:$AK$81, ROWS($CR$4:CR9)), IFERROR(INDEX($AO$70:$AO$81, ROWS($CR$4:CR9)-ROWS($AK$70:$AK$81)), IFERROR(INDEX($AS$70:$AS$81, ROWS($CR$4:CR9)-ROWS($AK$70:$AK$81)-ROWS($AO$70:$AO$81)),IFERROR(INDEX($AW$70:$AW$81, ROWS($CR$4:CR9)-ROWS($AK$70:$AK$81)-ROWS($AO$70:$AO$81)-ROWS($AS$70:$AS$81)),IFERROR(INDEX($BA$70:$BA$81, ROWS($CR$4:CR9)-ROWS($AK$70:$AK$81)-ROWS($AO$70:$AO$81)-ROWS($AS$70:$AS$81)-ROWS($AW$70:$AW$81)),IFERROR(INDEX($BE$70:$BE$81, ROWS($CR$4:CR9)-ROWS($AK$70:$AK$81)-ROWS($AO$70:$AO$81)-ROWS($AS$70:$AS$81)-ROWS($AW$70:$AW$81)-ROWS($BA$70:$BA$81)),IFERROR(INDEX($BI$70:$BI$81, ROWS($CR$4:CR9)-ROWS($AK$70:$AK$81)-ROWS($AO$70:$AO$81)-ROWS($AS$70:$AS$81)-ROWS($AW$70:$AW$81)-ROWS($BA$70:$BA$81)-ROWS($BE$70:$BE$81)), "")))))))</f>
        <v/>
      </c>
      <c r="CS11" s="316">
        <f t="shared" ca="1" si="43"/>
        <v>300</v>
      </c>
      <c r="CT11" s="413" t="str">
        <f t="shared" ca="1" si="44"/>
        <v/>
      </c>
      <c r="CU11" s="412" t="str">
        <f>IF(OR(CV11="",CV11=0),"",MAX(CU$5:CU10)+1)</f>
        <v/>
      </c>
      <c r="CV11" s="316">
        <f>IFERROR(INDEX($AJ$86:$AJ$97, ROWS($CV$4:CV9)), IFERROR(INDEX($AN$86:$AN$97, ROWS($CV$4:CV9)-ROWS($AJ$86:$AJ$97)), ""))</f>
        <v>0</v>
      </c>
      <c r="CW11" s="316" t="str">
        <f t="shared" si="45"/>
        <v/>
      </c>
      <c r="CX11" s="316" t="str">
        <f>IF(OR(CY11="",CY11=0),"",MAX(CX$5:CX10)+1)</f>
        <v/>
      </c>
      <c r="CY11" s="316">
        <f>IFERROR(INDEX($AK$86:$AK$97, ROWS($CY$4:CY9)), IFERROR(INDEX($AO$86:$AO$97, ROWS($CY$4:CY9)-ROWS($AK$86:$AK$97)), ""))</f>
        <v>0</v>
      </c>
      <c r="CZ11" s="316" t="str">
        <f t="shared" si="46"/>
        <v/>
      </c>
      <c r="DA11" s="413" t="str">
        <f t="shared" si="47"/>
        <v/>
      </c>
      <c r="DC11" s="438" t="str">
        <f ca="1">IF(OR(DD11="",DD11=0),"",MAX(DC$5:DC10)+1)</f>
        <v/>
      </c>
      <c r="DD11" s="434" t="str">
        <f t="shared" ca="1" si="48"/>
        <v/>
      </c>
      <c r="DE11" s="413" t="str">
        <f t="shared" ca="1" si="49"/>
        <v/>
      </c>
      <c r="DF11" s="431" t="str">
        <f ca="1">IF(OR(DG11="",DG11=0),"",MAX(DF$5:DF10)+1)</f>
        <v/>
      </c>
      <c r="DG11" s="412" t="str">
        <f t="shared" ca="1" si="50"/>
        <v/>
      </c>
      <c r="DH11" s="413" t="str">
        <f t="shared" ca="1" si="51"/>
        <v/>
      </c>
      <c r="DI11" s="412" t="str">
        <f t="shared" ca="1" si="52"/>
        <v/>
      </c>
      <c r="DJ11" s="413" t="str">
        <f t="shared" ca="1" si="53"/>
        <v/>
      </c>
      <c r="DK11" s="412" t="str">
        <f t="shared" ca="1" si="54"/>
        <v/>
      </c>
      <c r="DL11" s="413" t="str">
        <f t="shared" ca="1" si="55"/>
        <v/>
      </c>
      <c r="DN11" s="427" t="str">
        <f ca="1">IF(DI21="","",CONCATENATE(DI21," - ",DJ21))</f>
        <v/>
      </c>
      <c r="DO11" s="428" t="str">
        <f ca="1">IF(DI22="","",CONCATENATE(DI22," - ",DJ22))</f>
        <v/>
      </c>
      <c r="DP11" s="428" t="str">
        <f ca="1">IF(DI23="","",CONCATENATE(DI23," - ",DJ23))</f>
        <v/>
      </c>
      <c r="DQ11" s="427" t="str">
        <f ca="1">IF(DK21="","",CONCATENATE(DK21," - ",DL21))</f>
        <v/>
      </c>
      <c r="DR11" s="428" t="str">
        <f ca="1">IF(DK22="","",CONCATENATE(DK22," - ",DL22))</f>
        <v/>
      </c>
      <c r="DS11" s="429" t="str">
        <f ca="1">IF(DK23="","",CONCATENATE(DK23," - ",DL23))</f>
        <v/>
      </c>
    </row>
    <row r="12" spans="1:123" s="292" customFormat="1" ht="15" customHeight="1" thickBot="1" x14ac:dyDescent="0.35">
      <c r="A12" s="1181" t="str">
        <f ca="1">IF(ISERROR(MATCH(A11,event_dates,0)+MATCH(A11,OFFSET(event_dates,MATCH(A11,event_dates,0),0,500,1),0)),"",INDEX(events,MATCH(A11,event_dates,0)+MATCH(A11,OFFSET(event_dates,MATCH(A11,event_dates,0),0,500,1),0)))</f>
        <v/>
      </c>
      <c r="B12" s="1182"/>
      <c r="C12" s="1181" t="str">
        <f ca="1">IF(ISERROR(MATCH(C11,event_dates,0)+MATCH(C11,OFFSET(event_dates,MATCH(C11,event_dates,0),0,500,1),0)),"",INDEX(events,MATCH(C11,event_dates,0)+MATCH(C11,OFFSET(event_dates,MATCH(C11,event_dates,0),0,500,1),0)))</f>
        <v/>
      </c>
      <c r="D12" s="1182"/>
      <c r="E12" s="1181" t="str">
        <f ca="1">IF(ISERROR(MATCH(E11,event_dates,0)+MATCH(E11,OFFSET(event_dates,MATCH(E11,event_dates,0),0,500,1),0)),"",INDEX(events,MATCH(E11,event_dates,0)+MATCH(E11,OFFSET(event_dates,MATCH(E11,event_dates,0),0,500,1),0)))</f>
        <v/>
      </c>
      <c r="F12" s="1182"/>
      <c r="G12" s="1181" t="str">
        <f ca="1">IF(ISERROR(MATCH(G11,event_dates,0)+MATCH(G11,OFFSET(event_dates,MATCH(G11,event_dates,0),0,500,1),0)),"",INDEX(events,MATCH(G11,event_dates,0)+MATCH(G11,OFFSET(event_dates,MATCH(G11,event_dates,0),0,500,1),0)))</f>
        <v/>
      </c>
      <c r="H12" s="1182"/>
      <c r="I12" s="1181" t="str">
        <f ca="1">IF(ISERROR(MATCH(I11,event_dates,0)+MATCH(I11,OFFSET(event_dates,MATCH(I11,event_dates,0),0,500,1),0)),"",INDEX(events,MATCH(I11,event_dates,0)+MATCH(I11,OFFSET(event_dates,MATCH(I11,event_dates,0),0,500,1),0)))</f>
        <v/>
      </c>
      <c r="J12" s="1182"/>
      <c r="K12" s="1181" t="str">
        <f ca="1">IF(ISERROR(MATCH(K11,event_dates,0)+MATCH(K11,OFFSET(event_dates,MATCH(K11,event_dates,0),0,500,1),0)),"",INDEX(events,MATCH(K11,event_dates,0)+MATCH(K11,OFFSET(event_dates,MATCH(K11,event_dates,0),0,500,1),0)))</f>
        <v/>
      </c>
      <c r="L12" s="1182"/>
      <c r="M12" s="1181" t="str">
        <f ca="1">IF(ISERROR(MATCH(M11,event_dates,0)+MATCH(M11,OFFSET(event_dates,MATCH(M11,event_dates,0),0,500,1),0)),"",INDEX(events,MATCH(M11,event_dates,0)+MATCH(M11,OFFSET(event_dates,MATCH(M11,event_dates,0),0,500,1),0)))</f>
        <v/>
      </c>
      <c r="N12" s="1182"/>
      <c r="P12" s="295" t="str">
        <f t="shared" ref="P12:P16" ca="1" si="57">IF(DN27="","",DN27)</f>
        <v>D. Store Card 3 - 30</v>
      </c>
      <c r="Q12" s="295" t="str">
        <f t="shared" ca="1" si="56"/>
        <v>Pet Care - 80</v>
      </c>
      <c r="R12" s="295" t="str">
        <f t="shared" ca="1" si="56"/>
        <v>Life Insurance - 70</v>
      </c>
      <c r="S12" s="296" t="str">
        <f t="shared" ca="1" si="56"/>
        <v/>
      </c>
      <c r="T12" s="295" t="str">
        <f t="shared" ca="1" si="56"/>
        <v/>
      </c>
      <c r="U12" s="295" t="str">
        <f t="shared" ca="1" si="56"/>
        <v/>
      </c>
      <c r="V12" s="1158" t="s">
        <v>502</v>
      </c>
      <c r="W12" s="1159"/>
      <c r="X12" s="445">
        <f ca="1">IF(DP32="",0,DP32)</f>
        <v>455</v>
      </c>
      <c r="Y12"/>
      <c r="AB12" s="299"/>
      <c r="AC12" s="358">
        <f>IF('Data Entry'!B18="","",'Data Entry'!B18)</f>
        <v>16</v>
      </c>
      <c r="AD12" s="356" t="str">
        <f>IF('Data Entry'!A18="","",'Data Entry'!A18)</f>
        <v>Audible</v>
      </c>
      <c r="AE12" s="363">
        <f>IF('Data Entry'!C18="","",'Data Entry'!C18)</f>
        <v>14.95</v>
      </c>
      <c r="AF12" s="402" t="str">
        <f>IF('Data Entry'!E18="","",'Data Entry'!E18)</f>
        <v>Monthly</v>
      </c>
      <c r="AG12" s="300"/>
      <c r="AH12"/>
      <c r="AI12" s="304">
        <f t="shared" ca="1" si="23"/>
        <v>21</v>
      </c>
      <c r="AJ12" s="305" t="str">
        <f t="shared" ca="1" si="2"/>
        <v/>
      </c>
      <c r="AK12" s="306" t="str">
        <f t="shared" ca="1" si="3"/>
        <v/>
      </c>
      <c r="AL12" s="307" t="str">
        <f t="shared" ca="1" si="4"/>
        <v/>
      </c>
      <c r="AM12" s="304">
        <f t="shared" ca="1" si="24"/>
        <v>21</v>
      </c>
      <c r="AN12" s="305" t="str">
        <f t="shared" ca="1" si="5"/>
        <v/>
      </c>
      <c r="AO12" s="306" t="str">
        <f t="shared" ca="1" si="6"/>
        <v/>
      </c>
      <c r="AP12" s="307" t="str">
        <f t="shared" ca="1" si="7"/>
        <v/>
      </c>
      <c r="AQ12" s="304">
        <f t="shared" ca="1" si="25"/>
        <v>21</v>
      </c>
      <c r="AR12" s="305" t="str">
        <f t="shared" ca="1" si="8"/>
        <v/>
      </c>
      <c r="AS12" s="306" t="str">
        <f t="shared" ca="1" si="9"/>
        <v/>
      </c>
      <c r="AT12" s="307" t="str">
        <f t="shared" ca="1" si="10"/>
        <v/>
      </c>
      <c r="AU12" s="304">
        <f t="shared" ca="1" si="26"/>
        <v>21</v>
      </c>
      <c r="AV12" s="305" t="str">
        <f t="shared" ca="1" si="11"/>
        <v/>
      </c>
      <c r="AW12" s="306" t="str">
        <f t="shared" ca="1" si="12"/>
        <v/>
      </c>
      <c r="AX12" s="307" t="str">
        <f t="shared" ca="1" si="13"/>
        <v/>
      </c>
      <c r="AY12" s="304">
        <f t="shared" ca="1" si="27"/>
        <v>21</v>
      </c>
      <c r="AZ12" s="305" t="str">
        <f t="shared" ca="1" si="14"/>
        <v/>
      </c>
      <c r="BA12" s="306" t="str">
        <f t="shared" ca="1" si="15"/>
        <v/>
      </c>
      <c r="BB12" s="307" t="str">
        <f t="shared" ca="1" si="16"/>
        <v/>
      </c>
      <c r="BC12" s="304">
        <f t="shared" ca="1" si="28"/>
        <v>21</v>
      </c>
      <c r="BD12" s="305" t="str">
        <f t="shared" ca="1" si="17"/>
        <v/>
      </c>
      <c r="BE12" s="306" t="str">
        <f t="shared" ca="1" si="18"/>
        <v/>
      </c>
      <c r="BF12" s="307" t="str">
        <f t="shared" ca="1" si="19"/>
        <v/>
      </c>
      <c r="BG12" s="304" t="str">
        <f t="shared" ca="1" si="29"/>
        <v/>
      </c>
      <c r="BH12" s="305" t="str">
        <f t="shared" ca="1" si="20"/>
        <v/>
      </c>
      <c r="BI12" s="306" t="str">
        <f t="shared" ca="1" si="21"/>
        <v/>
      </c>
      <c r="BJ12" s="307" t="str">
        <f t="shared" ca="1" si="22"/>
        <v/>
      </c>
      <c r="BL12" s="412" t="str">
        <f ca="1">IF(OR(BM12="",BM12=0),"",MAX(BL$5:BL11)+1)</f>
        <v/>
      </c>
      <c r="BM12" s="316" t="str">
        <f ca="1">IFERROR(INDEX($AJ$6:$AJ$17, ROWS(BM$4:$BM10)), IFERROR(INDEX($AN$6:$AN$17, ROWS(BM$4:$BM10)-ROWS($AJ$6:$AJ$17)), IFERROR(INDEX($AR$6:$AR$17, ROWS(BM$4:$BM10)-ROWS($AJ$6:$AJ$17)-ROWS($AN$6:$AN$17)),IFERROR(INDEX($AV$6:$AV$17, ROWS(BM$4:$BM10)-ROWS($AJ$6:$AJ$17)-ROWS($AN$6:$AN$17)-ROWS($AR$6:$AR$17)),IFERROR(INDEX($AZ$6:$AZ$17, ROWS(BM$4:$BM10)-ROWS($AJ$6:$AJ$17)-ROWS($AN$6:$AN$17)-ROWS($AR$6:$AR$17)-ROWS($AV$6:$AV$17)),IFERROR(INDEX($BD$6:$BD$17, ROWS(BM$4:$BM10)-ROWS($AJ$6:$AJ$17)-ROWS($AN$6:$AN$17)-ROWS($AR$6:$AR$17)-ROWS($AV$6:$AV$17)-ROWS($AZ$6:$AZ$17)),IFERROR(INDEX($BH$6:$BH$17, ROWS(BM$4:$BM10)-ROWS($AJ$6:$AJ$17)-ROWS($AN$6:$AN$17)-ROWS($AR$6:$AR$17)-ROWS($AV$6:$AV$17)-ROWS($AZ$6:$AZ$17)-ROWS($BD$6:$BD$17)), "")))))))</f>
        <v/>
      </c>
      <c r="BN12" s="316" t="str">
        <f t="shared" ca="1" si="30"/>
        <v/>
      </c>
      <c r="BO12" s="316" t="str">
        <f ca="1">IF(OR(BP12="",BP12=0),"",MAX(BO$5:BO11)+1)</f>
        <v/>
      </c>
      <c r="BP12" s="316" t="str">
        <f ca="1">IFERROR(INDEX($AK$6:$AK$17, ROWS($BP$4:BP10)), IFERROR(INDEX($AO$6:$AO$17, ROWS($BP$4:BP10)-ROWS($AK$6:$AK$17)), IFERROR(INDEX($AS$6:$AS$17, ROWS($BP$4:BP10)-ROWS($AK$6:$AK$17)-ROWS($AO$6:$AO$17)),IFERROR(INDEX($AW$6:$AW$17, ROWS($BP$4:BP10)-ROWS($AK$6:$AK$17)-ROWS($AO$6:$AO$17)-ROWS($AS$6:$AS$17)),IFERROR(INDEX($BA$6:$BA$17, ROWS($BP$4:BP10)-ROWS($AK$6:$AK$17)-ROWS($AO$6:$AO$17)-ROWS($AS$6:$AS$17)-ROWS($AW$6:$AW$17)),IFERROR(INDEX($BE$6:$BE$17, ROWS($BP$4:BP10)-ROWS($AK$6:$AK$17)-ROWS($AO$6:$AO$17)-ROWS($AS$6:$AS$17)-ROWS($AW$6:$AW$17)-ROWS($BA$6:$BA$17)),IFERROR(INDEX($BI$6:$BI$17, ROWS($BP$4:BP10)-ROWS($AK$6:$AK$17)-ROWS($AO$6:$AO$17)-ROWS($AS$6:$AS$17)-ROWS($AW$6:$AW$17)-ROWS($BA$6:$BA$17)-ROWS($BE$6:$BE$17)), "")))))))</f>
        <v/>
      </c>
      <c r="BQ12" s="316" t="str">
        <f t="shared" ca="1" si="31"/>
        <v/>
      </c>
      <c r="BR12" s="413" t="str">
        <f t="shared" ca="1" si="32"/>
        <v/>
      </c>
      <c r="BS12" s="412" t="str">
        <f ca="1">IF(OR(BT12="",BT12=0),"",MAX(BS$5:BS11)+1)</f>
        <v/>
      </c>
      <c r="BT12" s="316" t="str">
        <f ca="1">IFERROR(INDEX($AJ$22:$AJ$33, ROWS($BT$4:BT10)), IFERROR(INDEX($AN$22:$AN$33, ROWS($BT$4:BT10)-ROWS($AJ$22:$AJ$33)), IFERROR(INDEX($AR$22:$AR$33, ROWS($BT$4:BT10)-ROWS($AJ$22:$AJ$33)-ROWS($AN$22:$AN$33)),IFERROR(INDEX($AV$22:$AV$33, ROWS($BT$4:BT10)-ROWS($AJ$22:$AJ$33)-ROWS($AN$22:$AN$33)-ROWS($AR$22:$AR$33)),IFERROR(INDEX($AZ$22:$AZ$33, ROWS($BT$4:BT10)-ROWS($AJ$22:$AJ$33)-ROWS($AN$22:$AN$33)-ROWS($AR$22:$AR$33)-ROWS($AV$22:$AV$33)),IFERROR(INDEX($BD$22:$BD$33, ROWS($BT$4:BT10)-ROWS($AJ$22:$AJ$33)-ROWS($AN$22:$AN$33)-ROWS($AR$22:$AR$33)-ROWS($AV$22:$AV$33)-ROWS($AZ$22:$AZ$33)),IFERROR(INDEX($BH$22:$BH$33, ROWS($BT$4:BT10)-ROWS($AJ$22:$AJ$33)-ROWS($AN$22:$AN$33)-ROWS($AR$22:$AR$33)-ROWS($AV$22:$AV$33)-ROWS($AZ$22:$AZ$33)-ROWS($BD$22:$BD$33)), "")))))))</f>
        <v/>
      </c>
      <c r="BU12" s="316" t="str">
        <f t="shared" ca="1" si="33"/>
        <v>Life Insurance</v>
      </c>
      <c r="BV12" s="316" t="str">
        <f ca="1">IF(OR(BW12="",BW12=0),"",MAX(BV$5:BV11)+1)</f>
        <v/>
      </c>
      <c r="BW12" s="316" t="str">
        <f ca="1">IFERROR(INDEX($AK$22:$AK$33, ROWS($BW$4:BW10)), IFERROR(INDEX($AO$22:$AO$33, ROWS($BW$4:BW10)-ROWS($AK$22:$AK$33)), IFERROR(INDEX($AS$22:$AS$33, ROWS($BW$4:BW10)-ROWS($AK$22:$AK$33)-ROWS($AO$22:$AO$33)),IFERROR(INDEX($AW$22:$AW$33, ROWS($BW$4:BW10)-ROWS($AK$22:$AK$33)-ROWS($AO$22:$AO$33)-ROWS($AS$22:$AS$33)),IFERROR(INDEX($BA$22:$BA$33, ROWS($BW$4:BW10)-ROWS($AK$22:$AK$33)-ROWS($AO$22:$AO$33)-ROWS($AS$22:$AS$33)-ROWS($AW$22:$AW$33)),IFERROR(INDEX($BE$22:$BE$33, ROWS($BW$4:BW10)-ROWS($AK$22:$AK$33)-ROWS($AO$22:$AO$33)-ROWS($AS$22:$AS$33)-ROWS($AW$22:$AW$33)-ROWS($BA$22:$BA$33)),IFERROR(INDEX($BI$22:$BI$33, ROWS($BW$4:BW10)-ROWS($AK$22:$AK$33)-ROWS($AO$22:$AO$33)-ROWS($AS$22:$AS$33)-ROWS($AW$22:$AW$33)-ROWS($BA$22:$BA$33)-ROWS($BE$22:$BE$33)), "")))))))</f>
        <v/>
      </c>
      <c r="BX12" s="316">
        <f t="shared" ca="1" si="34"/>
        <v>70</v>
      </c>
      <c r="BY12" s="413" t="str">
        <f t="shared" ca="1" si="35"/>
        <v/>
      </c>
      <c r="BZ12" s="412" t="str">
        <f ca="1">IF(OR(CA12="",CA12=0),"",MAX(BZ$5:BZ11)+1)</f>
        <v/>
      </c>
      <c r="CA12" s="316" t="str">
        <f ca="1">IFERROR(INDEX($AJ$38:$AJ$49, ROWS($CA$4:CA10)), IFERROR(INDEX($AN$38:$AN$49, ROWS($CA$4:CA10)-ROWS($AJ$38:$AJ$49)), IFERROR(INDEX($AR$38:$AR$49, ROWS($CA$4:CA10)-ROWS($AJ$38:$AJ$49)-ROWS($AN$38:$AN$49)),IFERROR(INDEX($AV$38:$AV$49, ROWS($CA$4:CA10)-ROWS($AJ$38:$AJ$49)-ROWS($AN$38:$AN$49)-ROWS($AR$38:$AR$49)),IFERROR(INDEX($AZ$38:$AZ$49, ROWS($CA$4:CA10)-ROWS($AJ$38:$AJ$49)-ROWS($AN$38:$AN$49)-ROWS($AR$38:$AR$49)-ROWS($AV$38:$AV$49)),IFERROR(INDEX($BD$38:$BD$49, ROWS($CA$4:CA10)-ROWS($AJ$38:$AJ$49)-ROWS($AN$38:$AN$49)-ROWS($AR$38:$AR$49)-ROWS($AV$38:$AV$49)-ROWS($AZ$38:$AZ$49)),IFERROR(INDEX($BH$38:$BH$49, ROWS($CA$4:CA10)-ROWS($AJ$38:$AJ$49)-ROWS($AN$38:$AN$49)-ROWS($AR$38:$AR$49)-ROWS($AV$38:$AV$49)-ROWS($AZ$38:$AZ$49)-ROWS($BD$38:$BD$49)), "")))))))</f>
        <v/>
      </c>
      <c r="CB12" s="316" t="str">
        <f t="shared" ca="1" si="36"/>
        <v>D. Store Card 1</v>
      </c>
      <c r="CC12" s="316" t="str">
        <f ca="1">IF(OR(CD12="",CD12=0),"",MAX(CC$5:CC11)+1)</f>
        <v/>
      </c>
      <c r="CD12" s="316" t="str">
        <f ca="1">IFERROR(INDEX($AK$38:$AK$49, ROWS($CD$4:CD10)), IFERROR(INDEX($AO$38:$AO$49, ROWS($CD$4:CD10)-ROWS($AK$38:$AK$49)), IFERROR(INDEX($AS$38:$AS$49, ROWS($CD$4:CD10)-ROWS($AK$38:$AK$49)-ROWS($AO$38:$AO$49)),IFERROR(INDEX($AW$38:$AW$49, ROWS($CD$4:CD10)-ROWS($AK$38:$AK$49)-ROWS($AO$38:$AO$49)-ROWS($AS$38:$AS$49)),IFERROR(INDEX($BA$38:$BA$49, ROWS($CD$4:CD10)-ROWS($AK$38:$AK$49)-ROWS($AO$38:$AO$49)-ROWS($AS$38:$AS$49)-ROWS($AW$38:$AW$49)),IFERROR(INDEX($BE$38:$BE$49, ROWS($CD$4:CD10)-ROWS($AK$38:$AK$49)-ROWS($AO$38:$AO$49)-ROWS($AS$38:$AS$49)-ROWS($AW$38:$AW$49)-ROWS($BA$38:$BA$49)),IFERROR(INDEX($BI$38:$BI$49, ROWS($CD$4:CD10)-ROWS($AK$38:$AK$49)-ROWS($AO$38:$AO$49)-ROWS($AS$38:$AS$49)-ROWS($AW$38:$AW$49)-ROWS($BA$38:$BA$49)-ROWS($BE$38:$BE$49)), "")))))))</f>
        <v/>
      </c>
      <c r="CE12" s="316">
        <f t="shared" ca="1" si="37"/>
        <v>30</v>
      </c>
      <c r="CF12" s="413" t="str">
        <f t="shared" ca="1" si="38"/>
        <v/>
      </c>
      <c r="CG12" s="412" t="str">
        <f ca="1">IF(OR(CH12="",CH12=0),"",MAX(CG$5:CG11)+1)</f>
        <v/>
      </c>
      <c r="CH12" s="316" t="str">
        <f ca="1">IFERROR(INDEX($AJ$54:$AJ$65, ROWS($CH$4:CH10)), IFERROR(INDEX($AN$54:$AN$65, ROWS($CH$4:CH10)-ROWS($AJ$54:$AJ$65)), IFERROR(INDEX($AR$54:$AR$65, ROWS($CH$4:CH10)-ROWS($AJ$54:$AJ$65)-ROWS($AN$54:$AN$65)),IFERROR(INDEX($AV$54:$AV$65, ROWS($CH$4:CH10)-ROWS($AJ$54:$AJ$65)-ROWS($AN$54:$AN$65)-ROWS($AR$54:$AR$65)),IFERROR(INDEX($AZ$54:$AZ$65, ROWS($CH$4:CH10)-ROWS($AJ$54:$AJ$65)-ROWS($AN$54:$AN$65)-ROWS($AR$54:$AR$65)-ROWS($AV$54:$AV$65)),IFERROR(INDEX($BD$54:$BD$65, ROWS($CH$4:CH10)-ROWS($AJ$54:$AJ$65)-ROWS($AN$54:$AN$65)-ROWS($AR$54:$AR$65)-ROWS($AV$54:$AV$65)-ROWS($AZ$54:$AZ$65)),IFERROR(INDEX($BH$54:$BH$65, ROWS($CH$4:CH10)-ROWS($AJ$54:$AJ$65)-ROWS($AN$54:$AN$65)-ROWS($AR$54:$AR$65)-ROWS($AV$54:$AV$65)-ROWS($AZ$54:$AZ$65)-ROWS($BD$54:$BD$65)), "")))))))</f>
        <v/>
      </c>
      <c r="CI12" s="316" t="str">
        <f t="shared" ca="1" si="39"/>
        <v/>
      </c>
      <c r="CJ12" s="316" t="str">
        <f ca="1">IF(OR(CK12="",CK12=0),"",MAX(CJ$5:CJ11)+1)</f>
        <v/>
      </c>
      <c r="CK12" s="316" t="str">
        <f ca="1">IFERROR(INDEX($AK$54:$AK$65, ROWS($CK$4:CK10)), IFERROR(INDEX($AO$54:$AO$65, ROWS($CK$4:CK10)-ROWS($AK$54:$AK$65)), IFERROR(INDEX($AS$54:$AS$65, ROWS($CK$4:CK10)-ROWS($AK$54:$AK$65)-ROWS($AO$54:$AO$65)),IFERROR(INDEX($AW$54:$AW$65, ROWS($CK$4:CK10)-ROWS($AK$54:$AK$65)-ROWS($AO$54:$AO$65)-ROWS($AS$54:$AS$65)),IFERROR(INDEX($BA$54:$BA$65, ROWS($CK$4:CK10)-ROWS($AK$54:$AK$65)-ROWS($AO$54:$AO$65)-ROWS($AS$54:$AS$65)-ROWS($AW$54:$AW$65)),IFERROR(INDEX($BE$54:$BE$65, ROWS($CK$4:CK10)-ROWS($AK$54:$AK$65)-ROWS($AO$54:$AO$65)-ROWS($AS$54:$AS$65)-ROWS($AW$54:$AW$65)-ROWS($BA$54:$BA$65)),IFERROR(INDEX($BI$54:$BI$65, ROWS($CK$4:CK10)-ROWS($AK$54:$AK$65)-ROWS($AO$54:$AO$65)-ROWS($AS$54:$AS$65)-ROWS($AW$54:$AW$65)-ROWS($BA$54:$BA$65)-ROWS($BE$54:$BE$65)), "")))))))</f>
        <v/>
      </c>
      <c r="CL12" s="316" t="str">
        <f t="shared" ca="1" si="40"/>
        <v/>
      </c>
      <c r="CM12" s="413" t="str">
        <f t="shared" ca="1" si="41"/>
        <v/>
      </c>
      <c r="CN12" s="412" t="str">
        <f ca="1">IF(OR(CO12="",CO12=0),"",MAX(CN$5:CN11)+1)</f>
        <v/>
      </c>
      <c r="CO12" s="316" t="str">
        <f ca="1">IFERROR(INDEX($AJ$70:$AJ$81, ROWS($CO$4:CO10)), IFERROR(INDEX($AN$70:$AN$81, ROWS($CO$4:CO10)-ROWS($AJ$70:$AJ$81)), IFERROR(INDEX($AR$70:$AR$81, ROWS($CO$4:CO10)-ROWS($AJ$70:$AJ$81)-ROWS($AN$70:$AN$81)),IFERROR(INDEX($AV$70:$AV$81, ROWS($CO$4:CO10)-ROWS($AJ$70:$AJ$81)-ROWS($AN$70:$AN$81)-ROWS($AR$70:$AR$81)),IFERROR(INDEX($AZ$70:$AZ$81, ROWS($CO$4:CO10)-ROWS($AJ$70:$AJ$81)-ROWS($AN$70:$AN$81)-ROWS($AR$70:$AR$81)-ROWS($AV$70:$AV$81)),IFERROR(INDEX($BD$70:$BD$81, ROWS($CO$4:CO10)-ROWS($AJ$70:$AJ$81)-ROWS($AN$70:$AN$81)-ROWS($AR$70:$AR$81)-ROWS($AV$70:$AV$81)-ROWS($AZ$70:$AZ$81)),IFERROR(INDEX($BH$70:$BH$81, ROWS($CO$4:CO10)-ROWS($AJ$70:$AJ$81)-ROWS($AN$70:$AN$81)-ROWS($AR$70:$AR$81)-ROWS($AV$70:$AV$81)-ROWS($AZ$70:$AZ$81)-ROWS($BD$70:$BD$81)), "")))))))</f>
        <v/>
      </c>
      <c r="CP12" s="316" t="str">
        <f t="shared" ca="1" si="42"/>
        <v/>
      </c>
      <c r="CQ12" s="316" t="str">
        <f ca="1">IF(OR(CR12="",CR12=0),"",MAX(CQ$5:CQ11)+1)</f>
        <v/>
      </c>
      <c r="CR12" s="316" t="str">
        <f ca="1">IFERROR(INDEX($AK$70:$AK$81, ROWS($CR$4:CR10)), IFERROR(INDEX($AO$70:$AO$81, ROWS($CR$4:CR10)-ROWS($AK$70:$AK$81)), IFERROR(INDEX($AS$70:$AS$81, ROWS($CR$4:CR10)-ROWS($AK$70:$AK$81)-ROWS($AO$70:$AO$81)),IFERROR(INDEX($AW$70:$AW$81, ROWS($CR$4:CR10)-ROWS($AK$70:$AK$81)-ROWS($AO$70:$AO$81)-ROWS($AS$70:$AS$81)),IFERROR(INDEX($BA$70:$BA$81, ROWS($CR$4:CR10)-ROWS($AK$70:$AK$81)-ROWS($AO$70:$AO$81)-ROWS($AS$70:$AS$81)-ROWS($AW$70:$AW$81)),IFERROR(INDEX($BE$70:$BE$81, ROWS($CR$4:CR10)-ROWS($AK$70:$AK$81)-ROWS($AO$70:$AO$81)-ROWS($AS$70:$AS$81)-ROWS($AW$70:$AW$81)-ROWS($BA$70:$BA$81)),IFERROR(INDEX($BI$70:$BI$81, ROWS($CR$4:CR10)-ROWS($AK$70:$AK$81)-ROWS($AO$70:$AO$81)-ROWS($AS$70:$AS$81)-ROWS($AW$70:$AW$81)-ROWS($BA$70:$BA$81)-ROWS($BE$70:$BE$81)), "")))))))</f>
        <v/>
      </c>
      <c r="CS12" s="316" t="str">
        <f t="shared" ca="1" si="43"/>
        <v/>
      </c>
      <c r="CT12" s="413" t="str">
        <f t="shared" ca="1" si="44"/>
        <v/>
      </c>
      <c r="CU12" s="412" t="str">
        <f>IF(OR(CV12="",CV12=0),"",MAX(CU$5:CU11)+1)</f>
        <v/>
      </c>
      <c r="CV12" s="316">
        <f>IFERROR(INDEX($AJ$86:$AJ$97, ROWS($CV$4:CV10)), IFERROR(INDEX($AN$86:$AN$97, ROWS($CV$4:CV10)-ROWS($AJ$86:$AJ$97)), ""))</f>
        <v>0</v>
      </c>
      <c r="CW12" s="316" t="str">
        <f t="shared" si="45"/>
        <v/>
      </c>
      <c r="CX12" s="316" t="str">
        <f>IF(OR(CY12="",CY12=0),"",MAX(CX$5:CX11)+1)</f>
        <v/>
      </c>
      <c r="CY12" s="316">
        <f>IFERROR(INDEX($AK$86:$AK$97, ROWS($CY$4:CY10)), IFERROR(INDEX($AO$86:$AO$97, ROWS($CY$4:CY10)-ROWS($AK$86:$AK$97)), ""))</f>
        <v>0</v>
      </c>
      <c r="CZ12" s="316" t="str">
        <f t="shared" si="46"/>
        <v/>
      </c>
      <c r="DA12" s="413" t="str">
        <f t="shared" si="47"/>
        <v/>
      </c>
      <c r="DC12" s="438" t="str">
        <f ca="1">IF(OR(DD12="",DD12=0),"",MAX(DC$5:DC11)+1)</f>
        <v/>
      </c>
      <c r="DD12" s="434" t="str">
        <f t="shared" ca="1" si="48"/>
        <v/>
      </c>
      <c r="DE12" s="413" t="str">
        <f t="shared" ca="1" si="49"/>
        <v/>
      </c>
      <c r="DF12" s="431" t="str">
        <f ca="1">IF(OR(DG12="",DG12=0),"",MAX(DF$5:DF11)+1)</f>
        <v/>
      </c>
      <c r="DG12" s="412" t="str">
        <f t="shared" ca="1" si="50"/>
        <v/>
      </c>
      <c r="DH12" s="413" t="str">
        <f t="shared" ca="1" si="51"/>
        <v/>
      </c>
      <c r="DI12" s="412" t="str">
        <f t="shared" ca="1" si="52"/>
        <v/>
      </c>
      <c r="DJ12" s="413" t="str">
        <f t="shared" ca="1" si="53"/>
        <v/>
      </c>
      <c r="DK12" s="412" t="str">
        <f t="shared" ca="1" si="54"/>
        <v/>
      </c>
      <c r="DL12" s="413" t="str">
        <f t="shared" ca="1" si="55"/>
        <v/>
      </c>
      <c r="DN12" s="1192" t="s">
        <v>505</v>
      </c>
      <c r="DO12" s="1193"/>
      <c r="DP12" s="443">
        <f ca="1">IF(DJ6="","",SUM(DJ6:DJ23))</f>
        <v>970</v>
      </c>
      <c r="DQ12" s="1192" t="s">
        <v>506</v>
      </c>
      <c r="DR12" s="1193"/>
      <c r="DS12" s="444" t="str">
        <f ca="1">IF(DL6="","",SUM(DL6:DL23))</f>
        <v/>
      </c>
    </row>
    <row r="13" spans="1:123" s="292" customFormat="1" ht="15" customHeight="1" x14ac:dyDescent="0.3">
      <c r="A13" s="1183"/>
      <c r="B13" s="1182"/>
      <c r="C13" s="1183"/>
      <c r="D13" s="1182"/>
      <c r="E13" s="1183"/>
      <c r="F13" s="1182"/>
      <c r="G13" s="1183"/>
      <c r="H13" s="1182"/>
      <c r="I13" s="1183"/>
      <c r="J13" s="1182"/>
      <c r="K13" s="1183"/>
      <c r="L13" s="1182"/>
      <c r="M13" s="1183"/>
      <c r="N13" s="1182"/>
      <c r="P13" s="295" t="str">
        <f t="shared" ca="1" si="57"/>
        <v/>
      </c>
      <c r="Q13" s="295" t="str">
        <f t="shared" ca="1" si="56"/>
        <v/>
      </c>
      <c r="R13" s="295" t="str">
        <f t="shared" ca="1" si="56"/>
        <v/>
      </c>
      <c r="S13" s="296" t="str">
        <f t="shared" ca="1" si="56"/>
        <v/>
      </c>
      <c r="T13" s="295" t="str">
        <f t="shared" ca="1" si="56"/>
        <v/>
      </c>
      <c r="U13" s="295" t="str">
        <f t="shared" ca="1" si="56"/>
        <v/>
      </c>
      <c r="V13" s="1158" t="s">
        <v>507</v>
      </c>
      <c r="W13" s="1159"/>
      <c r="X13" s="445">
        <f ca="1">IF(DS32="",0,DS32)</f>
        <v>400</v>
      </c>
      <c r="Y13"/>
      <c r="AB13" s="299"/>
      <c r="AC13" s="358">
        <f>IF('Data Entry'!B19="","",'Data Entry'!B19)</f>
        <v>29</v>
      </c>
      <c r="AD13" s="356" t="str">
        <f>IF('Data Entry'!A19="","",'Data Entry'!A19)</f>
        <v>Spotify</v>
      </c>
      <c r="AE13" s="363">
        <f>IF('Data Entry'!C19="","",'Data Entry'!C19)</f>
        <v>9.99</v>
      </c>
      <c r="AF13" s="402" t="str">
        <f>IF('Data Entry'!E19="","",'Data Entry'!E19)</f>
        <v>Monthly</v>
      </c>
      <c r="AG13" s="300"/>
      <c r="AH13"/>
      <c r="AI13" s="304">
        <f t="shared" ca="1" si="23"/>
        <v>22</v>
      </c>
      <c r="AJ13" s="305" t="str">
        <f t="shared" ca="1" si="2"/>
        <v/>
      </c>
      <c r="AK13" s="306" t="str">
        <f t="shared" ca="1" si="3"/>
        <v/>
      </c>
      <c r="AL13" s="307" t="str">
        <f t="shared" ca="1" si="4"/>
        <v/>
      </c>
      <c r="AM13" s="304">
        <f t="shared" ca="1" si="24"/>
        <v>22</v>
      </c>
      <c r="AN13" s="305" t="str">
        <f t="shared" ca="1" si="5"/>
        <v/>
      </c>
      <c r="AO13" s="306" t="str">
        <f t="shared" ca="1" si="6"/>
        <v/>
      </c>
      <c r="AP13" s="307" t="str">
        <f t="shared" ca="1" si="7"/>
        <v/>
      </c>
      <c r="AQ13" s="304">
        <f t="shared" ca="1" si="25"/>
        <v>22</v>
      </c>
      <c r="AR13" s="305" t="str">
        <f t="shared" ca="1" si="8"/>
        <v/>
      </c>
      <c r="AS13" s="306" t="str">
        <f t="shared" ca="1" si="9"/>
        <v/>
      </c>
      <c r="AT13" s="307" t="str">
        <f t="shared" ca="1" si="10"/>
        <v/>
      </c>
      <c r="AU13" s="304">
        <f t="shared" ca="1" si="26"/>
        <v>22</v>
      </c>
      <c r="AV13" s="305" t="str">
        <f t="shared" ca="1" si="11"/>
        <v/>
      </c>
      <c r="AW13" s="306" t="str">
        <f t="shared" ca="1" si="12"/>
        <v/>
      </c>
      <c r="AX13" s="307" t="str">
        <f t="shared" ca="1" si="13"/>
        <v/>
      </c>
      <c r="AY13" s="304">
        <f t="shared" ca="1" si="27"/>
        <v>22</v>
      </c>
      <c r="AZ13" s="305" t="str">
        <f t="shared" ca="1" si="14"/>
        <v/>
      </c>
      <c r="BA13" s="306" t="str">
        <f t="shared" ca="1" si="15"/>
        <v/>
      </c>
      <c r="BB13" s="307" t="str">
        <f t="shared" ca="1" si="16"/>
        <v/>
      </c>
      <c r="BC13" s="304">
        <f t="shared" ca="1" si="28"/>
        <v>22</v>
      </c>
      <c r="BD13" s="305" t="str">
        <f t="shared" ca="1" si="17"/>
        <v/>
      </c>
      <c r="BE13" s="306" t="str">
        <f t="shared" ca="1" si="18"/>
        <v/>
      </c>
      <c r="BF13" s="307" t="str">
        <f t="shared" ca="1" si="19"/>
        <v/>
      </c>
      <c r="BG13" s="304" t="str">
        <f t="shared" ca="1" si="29"/>
        <v/>
      </c>
      <c r="BH13" s="305" t="str">
        <f t="shared" ca="1" si="20"/>
        <v/>
      </c>
      <c r="BI13" s="306" t="str">
        <f t="shared" ca="1" si="21"/>
        <v/>
      </c>
      <c r="BJ13" s="307" t="str">
        <f t="shared" ca="1" si="22"/>
        <v/>
      </c>
      <c r="BL13" s="412" t="str">
        <f ca="1">IF(OR(BM13="",BM13=0),"",MAX(BL$5:BL12)+1)</f>
        <v/>
      </c>
      <c r="BM13" s="316" t="str">
        <f ca="1">IFERROR(INDEX($AJ$6:$AJ$17, ROWS(BM$4:$BM11)), IFERROR(INDEX($AN$6:$AN$17, ROWS(BM$4:$BM11)-ROWS($AJ$6:$AJ$17)), IFERROR(INDEX($AR$6:$AR$17, ROWS(BM$4:$BM11)-ROWS($AJ$6:$AJ$17)-ROWS($AN$6:$AN$17)),IFERROR(INDEX($AV$6:$AV$17, ROWS(BM$4:$BM11)-ROWS($AJ$6:$AJ$17)-ROWS($AN$6:$AN$17)-ROWS($AR$6:$AR$17)),IFERROR(INDEX($AZ$6:$AZ$17, ROWS(BM$4:$BM11)-ROWS($AJ$6:$AJ$17)-ROWS($AN$6:$AN$17)-ROWS($AR$6:$AR$17)-ROWS($AV$6:$AV$17)),IFERROR(INDEX($BD$6:$BD$17, ROWS(BM$4:$BM11)-ROWS($AJ$6:$AJ$17)-ROWS($AN$6:$AN$17)-ROWS($AR$6:$AR$17)-ROWS($AV$6:$AV$17)-ROWS($AZ$6:$AZ$17)),IFERROR(INDEX($BH$6:$BH$17, ROWS(BM$4:$BM11)-ROWS($AJ$6:$AJ$17)-ROWS($AN$6:$AN$17)-ROWS($AR$6:$AR$17)-ROWS($AV$6:$AV$17)-ROWS($AZ$6:$AZ$17)-ROWS($BD$6:$BD$17)), "")))))))</f>
        <v/>
      </c>
      <c r="BN13" s="316" t="str">
        <f t="shared" ca="1" si="30"/>
        <v/>
      </c>
      <c r="BO13" s="316" t="str">
        <f ca="1">IF(OR(BP13="",BP13=0),"",MAX(BO$5:BO12)+1)</f>
        <v/>
      </c>
      <c r="BP13" s="316" t="str">
        <f ca="1">IFERROR(INDEX($AK$6:$AK$17, ROWS($BP$4:BP11)), IFERROR(INDEX($AO$6:$AO$17, ROWS($BP$4:BP11)-ROWS($AK$6:$AK$17)), IFERROR(INDEX($AS$6:$AS$17, ROWS($BP$4:BP11)-ROWS($AK$6:$AK$17)-ROWS($AO$6:$AO$17)),IFERROR(INDEX($AW$6:$AW$17, ROWS($BP$4:BP11)-ROWS($AK$6:$AK$17)-ROWS($AO$6:$AO$17)-ROWS($AS$6:$AS$17)),IFERROR(INDEX($BA$6:$BA$17, ROWS($BP$4:BP11)-ROWS($AK$6:$AK$17)-ROWS($AO$6:$AO$17)-ROWS($AS$6:$AS$17)-ROWS($AW$6:$AW$17)),IFERROR(INDEX($BE$6:$BE$17, ROWS($BP$4:BP11)-ROWS($AK$6:$AK$17)-ROWS($AO$6:$AO$17)-ROWS($AS$6:$AS$17)-ROWS($AW$6:$AW$17)-ROWS($BA$6:$BA$17)),IFERROR(INDEX($BI$6:$BI$17, ROWS($BP$4:BP11)-ROWS($AK$6:$AK$17)-ROWS($AO$6:$AO$17)-ROWS($AS$6:$AS$17)-ROWS($AW$6:$AW$17)-ROWS($BA$6:$BA$17)-ROWS($BE$6:$BE$17)), "")))))))</f>
        <v/>
      </c>
      <c r="BQ13" s="316" t="str">
        <f t="shared" ca="1" si="31"/>
        <v/>
      </c>
      <c r="BR13" s="413" t="str">
        <f t="shared" ca="1" si="32"/>
        <v/>
      </c>
      <c r="BS13" s="412" t="str">
        <f ca="1">IF(OR(BT13="",BT13=0),"",MAX(BS$5:BS12)+1)</f>
        <v/>
      </c>
      <c r="BT13" s="316" t="str">
        <f ca="1">IFERROR(INDEX($AJ$22:$AJ$33, ROWS($BT$4:BT11)), IFERROR(INDEX($AN$22:$AN$33, ROWS($BT$4:BT11)-ROWS($AJ$22:$AJ$33)), IFERROR(INDEX($AR$22:$AR$33, ROWS($BT$4:BT11)-ROWS($AJ$22:$AJ$33)-ROWS($AN$22:$AN$33)),IFERROR(INDEX($AV$22:$AV$33, ROWS($BT$4:BT11)-ROWS($AJ$22:$AJ$33)-ROWS($AN$22:$AN$33)-ROWS($AR$22:$AR$33)),IFERROR(INDEX($AZ$22:$AZ$33, ROWS($BT$4:BT11)-ROWS($AJ$22:$AJ$33)-ROWS($AN$22:$AN$33)-ROWS($AR$22:$AR$33)-ROWS($AV$22:$AV$33)),IFERROR(INDEX($BD$22:$BD$33, ROWS($BT$4:BT11)-ROWS($AJ$22:$AJ$33)-ROWS($AN$22:$AN$33)-ROWS($AR$22:$AR$33)-ROWS($AV$22:$AV$33)-ROWS($AZ$22:$AZ$33)),IFERROR(INDEX($BH$22:$BH$33, ROWS($BT$4:BT11)-ROWS($AJ$22:$AJ$33)-ROWS($AN$22:$AN$33)-ROWS($AR$22:$AR$33)-ROWS($AV$22:$AV$33)-ROWS($AZ$22:$AZ$33)-ROWS($BD$22:$BD$33)), "")))))))</f>
        <v/>
      </c>
      <c r="BU13" s="316" t="str">
        <f t="shared" ca="1" si="33"/>
        <v/>
      </c>
      <c r="BV13" s="316" t="str">
        <f ca="1">IF(OR(BW13="",BW13=0),"",MAX(BV$5:BV12)+1)</f>
        <v/>
      </c>
      <c r="BW13" s="316" t="str">
        <f ca="1">IFERROR(INDEX($AK$22:$AK$33, ROWS($BW$4:BW11)), IFERROR(INDEX($AO$22:$AO$33, ROWS($BW$4:BW11)-ROWS($AK$22:$AK$33)), IFERROR(INDEX($AS$22:$AS$33, ROWS($BW$4:BW11)-ROWS($AK$22:$AK$33)-ROWS($AO$22:$AO$33)),IFERROR(INDEX($AW$22:$AW$33, ROWS($BW$4:BW11)-ROWS($AK$22:$AK$33)-ROWS($AO$22:$AO$33)-ROWS($AS$22:$AS$33)),IFERROR(INDEX($BA$22:$BA$33, ROWS($BW$4:BW11)-ROWS($AK$22:$AK$33)-ROWS($AO$22:$AO$33)-ROWS($AS$22:$AS$33)-ROWS($AW$22:$AW$33)),IFERROR(INDEX($BE$22:$BE$33, ROWS($BW$4:BW11)-ROWS($AK$22:$AK$33)-ROWS($AO$22:$AO$33)-ROWS($AS$22:$AS$33)-ROWS($AW$22:$AW$33)-ROWS($BA$22:$BA$33)),IFERROR(INDEX($BI$22:$BI$33, ROWS($BW$4:BW11)-ROWS($AK$22:$AK$33)-ROWS($AO$22:$AO$33)-ROWS($AS$22:$AS$33)-ROWS($AW$22:$AW$33)-ROWS($BA$22:$BA$33)-ROWS($BE$22:$BE$33)), "")))))))</f>
        <v/>
      </c>
      <c r="BX13" s="316" t="str">
        <f t="shared" ca="1" si="34"/>
        <v/>
      </c>
      <c r="BY13" s="413" t="str">
        <f t="shared" ca="1" si="35"/>
        <v/>
      </c>
      <c r="BZ13" s="412" t="str">
        <f ca="1">IF(OR(CA13="",CA13=0),"",MAX(BZ$5:BZ12)+1)</f>
        <v/>
      </c>
      <c r="CA13" s="316" t="str">
        <f ca="1">IFERROR(INDEX($AJ$38:$AJ$49, ROWS($CA$4:CA11)), IFERROR(INDEX($AN$38:$AN$49, ROWS($CA$4:CA11)-ROWS($AJ$38:$AJ$49)), IFERROR(INDEX($AR$38:$AR$49, ROWS($CA$4:CA11)-ROWS($AJ$38:$AJ$49)-ROWS($AN$38:$AN$49)),IFERROR(INDEX($AV$38:$AV$49, ROWS($CA$4:CA11)-ROWS($AJ$38:$AJ$49)-ROWS($AN$38:$AN$49)-ROWS($AR$38:$AR$49)),IFERROR(INDEX($AZ$38:$AZ$49, ROWS($CA$4:CA11)-ROWS($AJ$38:$AJ$49)-ROWS($AN$38:$AN$49)-ROWS($AR$38:$AR$49)-ROWS($AV$38:$AV$49)),IFERROR(INDEX($BD$38:$BD$49, ROWS($CA$4:CA11)-ROWS($AJ$38:$AJ$49)-ROWS($AN$38:$AN$49)-ROWS($AR$38:$AR$49)-ROWS($AV$38:$AV$49)-ROWS($AZ$38:$AZ$49)),IFERROR(INDEX($BH$38:$BH$49, ROWS($CA$4:CA11)-ROWS($AJ$38:$AJ$49)-ROWS($AN$38:$AN$49)-ROWS($AR$38:$AR$49)-ROWS($AV$38:$AV$49)-ROWS($AZ$38:$AZ$49)-ROWS($BD$38:$BD$49)), "")))))))</f>
        <v/>
      </c>
      <c r="CB13" s="316" t="str">
        <f t="shared" ca="1" si="36"/>
        <v>Paycheck 1</v>
      </c>
      <c r="CC13" s="316" t="str">
        <f ca="1">IF(OR(CD13="",CD13=0),"",MAX(CC$5:CC12)+1)</f>
        <v/>
      </c>
      <c r="CD13" s="316" t="str">
        <f ca="1">IFERROR(INDEX($AK$38:$AK$49, ROWS($CD$4:CD11)), IFERROR(INDEX($AO$38:$AO$49, ROWS($CD$4:CD11)-ROWS($AK$38:$AK$49)), IFERROR(INDEX($AS$38:$AS$49, ROWS($CD$4:CD11)-ROWS($AK$38:$AK$49)-ROWS($AO$38:$AO$49)),IFERROR(INDEX($AW$38:$AW$49, ROWS($CD$4:CD11)-ROWS($AK$38:$AK$49)-ROWS($AO$38:$AO$49)-ROWS($AS$38:$AS$49)),IFERROR(INDEX($BA$38:$BA$49, ROWS($CD$4:CD11)-ROWS($AK$38:$AK$49)-ROWS($AO$38:$AO$49)-ROWS($AS$38:$AS$49)-ROWS($AW$38:$AW$49)),IFERROR(INDEX($BE$38:$BE$49, ROWS($CD$4:CD11)-ROWS($AK$38:$AK$49)-ROWS($AO$38:$AO$49)-ROWS($AS$38:$AS$49)-ROWS($AW$38:$AW$49)-ROWS($BA$38:$BA$49)),IFERROR(INDEX($BI$38:$BI$49, ROWS($CD$4:CD11)-ROWS($AK$38:$AK$49)-ROWS($AO$38:$AO$49)-ROWS($AS$38:$AS$49)-ROWS($AW$38:$AW$49)-ROWS($BA$38:$BA$49)-ROWS($BE$38:$BE$49)), "")))))))</f>
        <v/>
      </c>
      <c r="CE13" s="316">
        <f t="shared" ca="1" si="37"/>
        <v>850</v>
      </c>
      <c r="CF13" s="413" t="str">
        <f t="shared" ca="1" si="38"/>
        <v>Income</v>
      </c>
      <c r="CG13" s="412" t="str">
        <f ca="1">IF(OR(CH13="",CH13=0),"",MAX(CG$5:CG12)+1)</f>
        <v/>
      </c>
      <c r="CH13" s="316" t="str">
        <f ca="1">IFERROR(INDEX($AJ$54:$AJ$65, ROWS($CH$4:CH11)), IFERROR(INDEX($AN$54:$AN$65, ROWS($CH$4:CH11)-ROWS($AJ$54:$AJ$65)), IFERROR(INDEX($AR$54:$AR$65, ROWS($CH$4:CH11)-ROWS($AJ$54:$AJ$65)-ROWS($AN$54:$AN$65)),IFERROR(INDEX($AV$54:$AV$65, ROWS($CH$4:CH11)-ROWS($AJ$54:$AJ$65)-ROWS($AN$54:$AN$65)-ROWS($AR$54:$AR$65)),IFERROR(INDEX($AZ$54:$AZ$65, ROWS($CH$4:CH11)-ROWS($AJ$54:$AJ$65)-ROWS($AN$54:$AN$65)-ROWS($AR$54:$AR$65)-ROWS($AV$54:$AV$65)),IFERROR(INDEX($BD$54:$BD$65, ROWS($CH$4:CH11)-ROWS($AJ$54:$AJ$65)-ROWS($AN$54:$AN$65)-ROWS($AR$54:$AR$65)-ROWS($AV$54:$AV$65)-ROWS($AZ$54:$AZ$65)),IFERROR(INDEX($BH$54:$BH$65, ROWS($CH$4:CH11)-ROWS($AJ$54:$AJ$65)-ROWS($AN$54:$AN$65)-ROWS($AR$54:$AR$65)-ROWS($AV$54:$AV$65)-ROWS($AZ$54:$AZ$65)-ROWS($BD$54:$BD$65)), "")))))))</f>
        <v/>
      </c>
      <c r="CI13" s="316" t="str">
        <f t="shared" ca="1" si="39"/>
        <v/>
      </c>
      <c r="CJ13" s="316" t="str">
        <f ca="1">IF(OR(CK13="",CK13=0),"",MAX(CJ$5:CJ12)+1)</f>
        <v/>
      </c>
      <c r="CK13" s="316" t="str">
        <f ca="1">IFERROR(INDEX($AK$54:$AK$65, ROWS($CK$4:CK11)), IFERROR(INDEX($AO$54:$AO$65, ROWS($CK$4:CK11)-ROWS($AK$54:$AK$65)), IFERROR(INDEX($AS$54:$AS$65, ROWS($CK$4:CK11)-ROWS($AK$54:$AK$65)-ROWS($AO$54:$AO$65)),IFERROR(INDEX($AW$54:$AW$65, ROWS($CK$4:CK11)-ROWS($AK$54:$AK$65)-ROWS($AO$54:$AO$65)-ROWS($AS$54:$AS$65)),IFERROR(INDEX($BA$54:$BA$65, ROWS($CK$4:CK11)-ROWS($AK$54:$AK$65)-ROWS($AO$54:$AO$65)-ROWS($AS$54:$AS$65)-ROWS($AW$54:$AW$65)),IFERROR(INDEX($BE$54:$BE$65, ROWS($CK$4:CK11)-ROWS($AK$54:$AK$65)-ROWS($AO$54:$AO$65)-ROWS($AS$54:$AS$65)-ROWS($AW$54:$AW$65)-ROWS($BA$54:$BA$65)),IFERROR(INDEX($BI$54:$BI$65, ROWS($CK$4:CK11)-ROWS($AK$54:$AK$65)-ROWS($AO$54:$AO$65)-ROWS($AS$54:$AS$65)-ROWS($AW$54:$AW$65)-ROWS($BA$54:$BA$65)-ROWS($BE$54:$BE$65)), "")))))))</f>
        <v/>
      </c>
      <c r="CL13" s="316" t="str">
        <f t="shared" ca="1" si="40"/>
        <v/>
      </c>
      <c r="CM13" s="413" t="str">
        <f t="shared" ca="1" si="41"/>
        <v/>
      </c>
      <c r="CN13" s="412" t="str">
        <f ca="1">IF(OR(CO13="",CO13=0),"",MAX(CN$5:CN12)+1)</f>
        <v/>
      </c>
      <c r="CO13" s="316" t="str">
        <f ca="1">IFERROR(INDEX($AJ$70:$AJ$81, ROWS($CO$4:CO11)), IFERROR(INDEX($AN$70:$AN$81, ROWS($CO$4:CO11)-ROWS($AJ$70:$AJ$81)), IFERROR(INDEX($AR$70:$AR$81, ROWS($CO$4:CO11)-ROWS($AJ$70:$AJ$81)-ROWS($AN$70:$AN$81)),IFERROR(INDEX($AV$70:$AV$81, ROWS($CO$4:CO11)-ROWS($AJ$70:$AJ$81)-ROWS($AN$70:$AN$81)-ROWS($AR$70:$AR$81)),IFERROR(INDEX($AZ$70:$AZ$81, ROWS($CO$4:CO11)-ROWS($AJ$70:$AJ$81)-ROWS($AN$70:$AN$81)-ROWS($AR$70:$AR$81)-ROWS($AV$70:$AV$81)),IFERROR(INDEX($BD$70:$BD$81, ROWS($CO$4:CO11)-ROWS($AJ$70:$AJ$81)-ROWS($AN$70:$AN$81)-ROWS($AR$70:$AR$81)-ROWS($AV$70:$AV$81)-ROWS($AZ$70:$AZ$81)),IFERROR(INDEX($BH$70:$BH$81, ROWS($CO$4:CO11)-ROWS($AJ$70:$AJ$81)-ROWS($AN$70:$AN$81)-ROWS($AR$70:$AR$81)-ROWS($AV$70:$AV$81)-ROWS($AZ$70:$AZ$81)-ROWS($BD$70:$BD$81)), "")))))))</f>
        <v/>
      </c>
      <c r="CP13" s="316" t="str">
        <f t="shared" ca="1" si="42"/>
        <v/>
      </c>
      <c r="CQ13" s="316" t="str">
        <f ca="1">IF(OR(CR13="",CR13=0),"",MAX(CQ$5:CQ12)+1)</f>
        <v/>
      </c>
      <c r="CR13" s="316" t="str">
        <f ca="1">IFERROR(INDEX($AK$70:$AK$81, ROWS($CR$4:CR11)), IFERROR(INDEX($AO$70:$AO$81, ROWS($CR$4:CR11)-ROWS($AK$70:$AK$81)), IFERROR(INDEX($AS$70:$AS$81, ROWS($CR$4:CR11)-ROWS($AK$70:$AK$81)-ROWS($AO$70:$AO$81)),IFERROR(INDEX($AW$70:$AW$81, ROWS($CR$4:CR11)-ROWS($AK$70:$AK$81)-ROWS($AO$70:$AO$81)-ROWS($AS$70:$AS$81)),IFERROR(INDEX($BA$70:$BA$81, ROWS($CR$4:CR11)-ROWS($AK$70:$AK$81)-ROWS($AO$70:$AO$81)-ROWS($AS$70:$AS$81)-ROWS($AW$70:$AW$81)),IFERROR(INDEX($BE$70:$BE$81, ROWS($CR$4:CR11)-ROWS($AK$70:$AK$81)-ROWS($AO$70:$AO$81)-ROWS($AS$70:$AS$81)-ROWS($AW$70:$AW$81)-ROWS($BA$70:$BA$81)),IFERROR(INDEX($BI$70:$BI$81, ROWS($CR$4:CR11)-ROWS($AK$70:$AK$81)-ROWS($AO$70:$AO$81)-ROWS($AS$70:$AS$81)-ROWS($AW$70:$AW$81)-ROWS($BA$70:$BA$81)-ROWS($BE$70:$BE$81)), "")))))))</f>
        <v/>
      </c>
      <c r="CS13" s="316" t="str">
        <f t="shared" ca="1" si="43"/>
        <v/>
      </c>
      <c r="CT13" s="413" t="str">
        <f t="shared" ca="1" si="44"/>
        <v/>
      </c>
      <c r="CU13" s="412" t="str">
        <f>IF(OR(CV13="",CV13=0),"",MAX(CU$5:CU12)+1)</f>
        <v/>
      </c>
      <c r="CV13" s="316">
        <f>IFERROR(INDEX($AJ$86:$AJ$97, ROWS($CV$4:CV11)), IFERROR(INDEX($AN$86:$AN$97, ROWS($CV$4:CV11)-ROWS($AJ$86:$AJ$97)), ""))</f>
        <v>0</v>
      </c>
      <c r="CW13" s="316" t="str">
        <f t="shared" si="45"/>
        <v/>
      </c>
      <c r="CX13" s="316" t="str">
        <f>IF(OR(CY13="",CY13=0),"",MAX(CX$5:CX12)+1)</f>
        <v/>
      </c>
      <c r="CY13" s="316">
        <f>IFERROR(INDEX($AK$86:$AK$97, ROWS($CY$4:CY11)), IFERROR(INDEX($AO$86:$AO$97, ROWS($CY$4:CY11)-ROWS($AK$86:$AK$97)), ""))</f>
        <v>0</v>
      </c>
      <c r="CZ13" s="316" t="str">
        <f t="shared" si="46"/>
        <v/>
      </c>
      <c r="DA13" s="413" t="str">
        <f t="shared" si="47"/>
        <v/>
      </c>
      <c r="DC13" s="438" t="str">
        <f ca="1">IF(OR(DD13="",DD13=0),"",MAX(DC$5:DC12)+1)</f>
        <v/>
      </c>
      <c r="DD13" s="434" t="str">
        <f t="shared" ca="1" si="48"/>
        <v/>
      </c>
      <c r="DE13" s="413" t="str">
        <f t="shared" ca="1" si="49"/>
        <v/>
      </c>
      <c r="DF13" s="431" t="str">
        <f ca="1">IF(OR(DG13="",DG13=0),"",MAX(DF$5:DF12)+1)</f>
        <v/>
      </c>
      <c r="DG13" s="412" t="str">
        <f t="shared" ca="1" si="50"/>
        <v/>
      </c>
      <c r="DH13" s="413" t="str">
        <f t="shared" ca="1" si="51"/>
        <v/>
      </c>
      <c r="DI13" s="412" t="str">
        <f t="shared" ca="1" si="52"/>
        <v/>
      </c>
      <c r="DJ13" s="413" t="str">
        <f t="shared" ca="1" si="53"/>
        <v/>
      </c>
      <c r="DK13" s="412" t="str">
        <f t="shared" ca="1" si="54"/>
        <v/>
      </c>
      <c r="DL13" s="413" t="str">
        <f t="shared" ca="1" si="55"/>
        <v/>
      </c>
    </row>
    <row r="14" spans="1:123" s="292" customFormat="1" ht="15" customHeight="1" x14ac:dyDescent="0.3">
      <c r="A14" s="1183"/>
      <c r="B14" s="1182"/>
      <c r="C14" s="1183"/>
      <c r="D14" s="1182"/>
      <c r="E14" s="1183"/>
      <c r="F14" s="1182"/>
      <c r="G14" s="1183"/>
      <c r="H14" s="1182"/>
      <c r="I14" s="1183"/>
      <c r="J14" s="1182"/>
      <c r="K14" s="1183"/>
      <c r="L14" s="1182"/>
      <c r="M14" s="1183"/>
      <c r="N14" s="1182"/>
      <c r="P14" s="295" t="str">
        <f t="shared" ca="1" si="57"/>
        <v/>
      </c>
      <c r="Q14" s="295" t="str">
        <f t="shared" ca="1" si="56"/>
        <v/>
      </c>
      <c r="R14" s="295" t="str">
        <f t="shared" ca="1" si="56"/>
        <v/>
      </c>
      <c r="S14" s="296" t="str">
        <f t="shared" ca="1" si="56"/>
        <v/>
      </c>
      <c r="T14" s="295" t="str">
        <f t="shared" ca="1" si="56"/>
        <v/>
      </c>
      <c r="U14" s="295" t="str">
        <f t="shared" ca="1" si="56"/>
        <v/>
      </c>
      <c r="V14" s="1158" t="s">
        <v>508</v>
      </c>
      <c r="W14" s="1159"/>
      <c r="X14" s="445">
        <f ca="1">IF(X10="",0,X10)</f>
        <v>2680.3100000000004</v>
      </c>
      <c r="Y14"/>
      <c r="AB14" s="299"/>
      <c r="AC14" s="358">
        <f>IF('Data Entry'!B20="","",'Data Entry'!B20)</f>
        <v>11</v>
      </c>
      <c r="AD14" s="356" t="str">
        <f>IF('Data Entry'!A20="","",'Data Entry'!A20)</f>
        <v>Netflix</v>
      </c>
      <c r="AE14" s="363">
        <f>IF('Data Entry'!C20="","",'Data Entry'!C20)</f>
        <v>14.95</v>
      </c>
      <c r="AF14" s="402" t="str">
        <f>IF('Data Entry'!E20="","",'Data Entry'!E20)</f>
        <v>Monthly</v>
      </c>
      <c r="AG14" s="300"/>
      <c r="AH14"/>
      <c r="AI14" s="304">
        <f t="shared" ca="1" si="23"/>
        <v>23</v>
      </c>
      <c r="AJ14" s="305" t="str">
        <f t="shared" ca="1" si="2"/>
        <v/>
      </c>
      <c r="AK14" s="306" t="str">
        <f t="shared" ca="1" si="3"/>
        <v/>
      </c>
      <c r="AL14" s="307" t="str">
        <f t="shared" ca="1" si="4"/>
        <v/>
      </c>
      <c r="AM14" s="304">
        <f t="shared" ca="1" si="24"/>
        <v>23</v>
      </c>
      <c r="AN14" s="305" t="str">
        <f t="shared" ca="1" si="5"/>
        <v/>
      </c>
      <c r="AO14" s="306" t="str">
        <f t="shared" ca="1" si="6"/>
        <v/>
      </c>
      <c r="AP14" s="307" t="str">
        <f t="shared" ca="1" si="7"/>
        <v/>
      </c>
      <c r="AQ14" s="304">
        <f t="shared" ca="1" si="25"/>
        <v>23</v>
      </c>
      <c r="AR14" s="305" t="str">
        <f t="shared" ca="1" si="8"/>
        <v/>
      </c>
      <c r="AS14" s="306" t="str">
        <f t="shared" ca="1" si="9"/>
        <v/>
      </c>
      <c r="AT14" s="307" t="str">
        <f t="shared" ca="1" si="10"/>
        <v/>
      </c>
      <c r="AU14" s="304">
        <f t="shared" ca="1" si="26"/>
        <v>23</v>
      </c>
      <c r="AV14" s="305" t="str">
        <f t="shared" ca="1" si="11"/>
        <v/>
      </c>
      <c r="AW14" s="306" t="str">
        <f t="shared" ca="1" si="12"/>
        <v/>
      </c>
      <c r="AX14" s="307" t="str">
        <f t="shared" ca="1" si="13"/>
        <v/>
      </c>
      <c r="AY14" s="304">
        <f t="shared" ca="1" si="27"/>
        <v>23</v>
      </c>
      <c r="AZ14" s="305" t="str">
        <f t="shared" ca="1" si="14"/>
        <v/>
      </c>
      <c r="BA14" s="306" t="str">
        <f t="shared" ca="1" si="15"/>
        <v/>
      </c>
      <c r="BB14" s="307" t="str">
        <f t="shared" ca="1" si="16"/>
        <v/>
      </c>
      <c r="BC14" s="304">
        <f t="shared" ca="1" si="28"/>
        <v>23</v>
      </c>
      <c r="BD14" s="305" t="str">
        <f t="shared" ca="1" si="17"/>
        <v/>
      </c>
      <c r="BE14" s="306" t="str">
        <f t="shared" ca="1" si="18"/>
        <v/>
      </c>
      <c r="BF14" s="307" t="str">
        <f t="shared" ca="1" si="19"/>
        <v/>
      </c>
      <c r="BG14" s="304" t="str">
        <f t="shared" ca="1" si="29"/>
        <v/>
      </c>
      <c r="BH14" s="305" t="str">
        <f t="shared" ca="1" si="20"/>
        <v/>
      </c>
      <c r="BI14" s="306" t="str">
        <f t="shared" ca="1" si="21"/>
        <v/>
      </c>
      <c r="BJ14" s="307" t="str">
        <f t="shared" ca="1" si="22"/>
        <v/>
      </c>
      <c r="BL14" s="412" t="str">
        <f ca="1">IF(OR(BM14="",BM14=0),"",MAX(BL$5:BL13)+1)</f>
        <v/>
      </c>
      <c r="BM14" s="316" t="str">
        <f ca="1">IFERROR(INDEX($AJ$6:$AJ$17, ROWS(BM$4:$BM12)), IFERROR(INDEX($AN$6:$AN$17, ROWS(BM$4:$BM12)-ROWS($AJ$6:$AJ$17)), IFERROR(INDEX($AR$6:$AR$17, ROWS(BM$4:$BM12)-ROWS($AJ$6:$AJ$17)-ROWS($AN$6:$AN$17)),IFERROR(INDEX($AV$6:$AV$17, ROWS(BM$4:$BM12)-ROWS($AJ$6:$AJ$17)-ROWS($AN$6:$AN$17)-ROWS($AR$6:$AR$17)),IFERROR(INDEX($AZ$6:$AZ$17, ROWS(BM$4:$BM12)-ROWS($AJ$6:$AJ$17)-ROWS($AN$6:$AN$17)-ROWS($AR$6:$AR$17)-ROWS($AV$6:$AV$17)),IFERROR(INDEX($BD$6:$BD$17, ROWS(BM$4:$BM12)-ROWS($AJ$6:$AJ$17)-ROWS($AN$6:$AN$17)-ROWS($AR$6:$AR$17)-ROWS($AV$6:$AV$17)-ROWS($AZ$6:$AZ$17)),IFERROR(INDEX($BH$6:$BH$17, ROWS(BM$4:$BM12)-ROWS($AJ$6:$AJ$17)-ROWS($AN$6:$AN$17)-ROWS($AR$6:$AR$17)-ROWS($AV$6:$AV$17)-ROWS($AZ$6:$AZ$17)-ROWS($BD$6:$BD$17)), "")))))))</f>
        <v/>
      </c>
      <c r="BN14" s="316" t="str">
        <f t="shared" ca="1" si="30"/>
        <v/>
      </c>
      <c r="BO14" s="316" t="str">
        <f ca="1">IF(OR(BP14="",BP14=0),"",MAX(BO$5:BO13)+1)</f>
        <v/>
      </c>
      <c r="BP14" s="316" t="str">
        <f ca="1">IFERROR(INDEX($AK$6:$AK$17, ROWS($BP$4:BP12)), IFERROR(INDEX($AO$6:$AO$17, ROWS($BP$4:BP12)-ROWS($AK$6:$AK$17)), IFERROR(INDEX($AS$6:$AS$17, ROWS($BP$4:BP12)-ROWS($AK$6:$AK$17)-ROWS($AO$6:$AO$17)),IFERROR(INDEX($AW$6:$AW$17, ROWS($BP$4:BP12)-ROWS($AK$6:$AK$17)-ROWS($AO$6:$AO$17)-ROWS($AS$6:$AS$17)),IFERROR(INDEX($BA$6:$BA$17, ROWS($BP$4:BP12)-ROWS($AK$6:$AK$17)-ROWS($AO$6:$AO$17)-ROWS($AS$6:$AS$17)-ROWS($AW$6:$AW$17)),IFERROR(INDEX($BE$6:$BE$17, ROWS($BP$4:BP12)-ROWS($AK$6:$AK$17)-ROWS($AO$6:$AO$17)-ROWS($AS$6:$AS$17)-ROWS($AW$6:$AW$17)-ROWS($BA$6:$BA$17)),IFERROR(INDEX($BI$6:$BI$17, ROWS($BP$4:BP12)-ROWS($AK$6:$AK$17)-ROWS($AO$6:$AO$17)-ROWS($AS$6:$AS$17)-ROWS($AW$6:$AW$17)-ROWS($BA$6:$BA$17)-ROWS($BE$6:$BE$17)), "")))))))</f>
        <v/>
      </c>
      <c r="BQ14" s="316" t="str">
        <f t="shared" ca="1" si="31"/>
        <v/>
      </c>
      <c r="BR14" s="413" t="str">
        <f t="shared" ca="1" si="32"/>
        <v/>
      </c>
      <c r="BS14" s="412" t="str">
        <f ca="1">IF(OR(BT14="",BT14=0),"",MAX(BS$5:BS13)+1)</f>
        <v/>
      </c>
      <c r="BT14" s="316" t="str">
        <f ca="1">IFERROR(INDEX($AJ$22:$AJ$33, ROWS($BT$4:BT12)), IFERROR(INDEX($AN$22:$AN$33, ROWS($BT$4:BT12)-ROWS($AJ$22:$AJ$33)), IFERROR(INDEX($AR$22:$AR$33, ROWS($BT$4:BT12)-ROWS($AJ$22:$AJ$33)-ROWS($AN$22:$AN$33)),IFERROR(INDEX($AV$22:$AV$33, ROWS($BT$4:BT12)-ROWS($AJ$22:$AJ$33)-ROWS($AN$22:$AN$33)-ROWS($AR$22:$AR$33)),IFERROR(INDEX($AZ$22:$AZ$33, ROWS($BT$4:BT12)-ROWS($AJ$22:$AJ$33)-ROWS($AN$22:$AN$33)-ROWS($AR$22:$AR$33)-ROWS($AV$22:$AV$33)),IFERROR(INDEX($BD$22:$BD$33, ROWS($BT$4:BT12)-ROWS($AJ$22:$AJ$33)-ROWS($AN$22:$AN$33)-ROWS($AR$22:$AR$33)-ROWS($AV$22:$AV$33)-ROWS($AZ$22:$AZ$33)),IFERROR(INDEX($BH$22:$BH$33, ROWS($BT$4:BT12)-ROWS($AJ$22:$AJ$33)-ROWS($AN$22:$AN$33)-ROWS($AR$22:$AR$33)-ROWS($AV$22:$AV$33)-ROWS($AZ$22:$AZ$33)-ROWS($BD$22:$BD$33)), "")))))))</f>
        <v/>
      </c>
      <c r="BU14" s="316" t="str">
        <f t="shared" ca="1" si="33"/>
        <v/>
      </c>
      <c r="BV14" s="316" t="str">
        <f ca="1">IF(OR(BW14="",BW14=0),"",MAX(BV$5:BV13)+1)</f>
        <v/>
      </c>
      <c r="BW14" s="316" t="str">
        <f ca="1">IFERROR(INDEX($AK$22:$AK$33, ROWS($BW$4:BW12)), IFERROR(INDEX($AO$22:$AO$33, ROWS($BW$4:BW12)-ROWS($AK$22:$AK$33)), IFERROR(INDEX($AS$22:$AS$33, ROWS($BW$4:BW12)-ROWS($AK$22:$AK$33)-ROWS($AO$22:$AO$33)),IFERROR(INDEX($AW$22:$AW$33, ROWS($BW$4:BW12)-ROWS($AK$22:$AK$33)-ROWS($AO$22:$AO$33)-ROWS($AS$22:$AS$33)),IFERROR(INDEX($BA$22:$BA$33, ROWS($BW$4:BW12)-ROWS($AK$22:$AK$33)-ROWS($AO$22:$AO$33)-ROWS($AS$22:$AS$33)-ROWS($AW$22:$AW$33)),IFERROR(INDEX($BE$22:$BE$33, ROWS($BW$4:BW12)-ROWS($AK$22:$AK$33)-ROWS($AO$22:$AO$33)-ROWS($AS$22:$AS$33)-ROWS($AW$22:$AW$33)-ROWS($BA$22:$BA$33)),IFERROR(INDEX($BI$22:$BI$33, ROWS($BW$4:BW12)-ROWS($AK$22:$AK$33)-ROWS($AO$22:$AO$33)-ROWS($AS$22:$AS$33)-ROWS($AW$22:$AW$33)-ROWS($BA$22:$BA$33)-ROWS($BE$22:$BE$33)), "")))))))</f>
        <v/>
      </c>
      <c r="BX14" s="316" t="str">
        <f t="shared" ca="1" si="34"/>
        <v/>
      </c>
      <c r="BY14" s="413" t="str">
        <f t="shared" ca="1" si="35"/>
        <v/>
      </c>
      <c r="BZ14" s="412" t="str">
        <f ca="1">IF(OR(CA14="",CA14=0),"",MAX(BZ$5:BZ13)+1)</f>
        <v/>
      </c>
      <c r="CA14" s="316" t="str">
        <f ca="1">IFERROR(INDEX($AJ$38:$AJ$49, ROWS($CA$4:CA12)), IFERROR(INDEX($AN$38:$AN$49, ROWS($CA$4:CA12)-ROWS($AJ$38:$AJ$49)), IFERROR(INDEX($AR$38:$AR$49, ROWS($CA$4:CA12)-ROWS($AJ$38:$AJ$49)-ROWS($AN$38:$AN$49)),IFERROR(INDEX($AV$38:$AV$49, ROWS($CA$4:CA12)-ROWS($AJ$38:$AJ$49)-ROWS($AN$38:$AN$49)-ROWS($AR$38:$AR$49)),IFERROR(INDEX($AZ$38:$AZ$49, ROWS($CA$4:CA12)-ROWS($AJ$38:$AJ$49)-ROWS($AN$38:$AN$49)-ROWS($AR$38:$AR$49)-ROWS($AV$38:$AV$49)),IFERROR(INDEX($BD$38:$BD$49, ROWS($CA$4:CA12)-ROWS($AJ$38:$AJ$49)-ROWS($AN$38:$AN$49)-ROWS($AR$38:$AR$49)-ROWS($AV$38:$AV$49)-ROWS($AZ$38:$AZ$49)),IFERROR(INDEX($BH$38:$BH$49, ROWS($CA$4:CA12)-ROWS($AJ$38:$AJ$49)-ROWS($AN$38:$AN$49)-ROWS($AR$38:$AR$49)-ROWS($AV$38:$AV$49)-ROWS($AZ$38:$AZ$49)-ROWS($BD$38:$BD$49)), "")))))))</f>
        <v/>
      </c>
      <c r="CB14" s="316" t="str">
        <f t="shared" ca="1" si="36"/>
        <v>Roth IRA</v>
      </c>
      <c r="CC14" s="316" t="str">
        <f ca="1">IF(OR(CD14="",CD14=0),"",MAX(CC$5:CC13)+1)</f>
        <v/>
      </c>
      <c r="CD14" s="316" t="str">
        <f ca="1">IFERROR(INDEX($AK$38:$AK$49, ROWS($CD$4:CD12)), IFERROR(INDEX($AO$38:$AO$49, ROWS($CD$4:CD12)-ROWS($AK$38:$AK$49)), IFERROR(INDEX($AS$38:$AS$49, ROWS($CD$4:CD12)-ROWS($AK$38:$AK$49)-ROWS($AO$38:$AO$49)),IFERROR(INDEX($AW$38:$AW$49, ROWS($CD$4:CD12)-ROWS($AK$38:$AK$49)-ROWS($AO$38:$AO$49)-ROWS($AS$38:$AS$49)),IFERROR(INDEX($BA$38:$BA$49, ROWS($CD$4:CD12)-ROWS($AK$38:$AK$49)-ROWS($AO$38:$AO$49)-ROWS($AS$38:$AS$49)-ROWS($AW$38:$AW$49)),IFERROR(INDEX($BE$38:$BE$49, ROWS($CD$4:CD12)-ROWS($AK$38:$AK$49)-ROWS($AO$38:$AO$49)-ROWS($AS$38:$AS$49)-ROWS($AW$38:$AW$49)-ROWS($BA$38:$BA$49)),IFERROR(INDEX($BI$38:$BI$49, ROWS($CD$4:CD12)-ROWS($AK$38:$AK$49)-ROWS($AO$38:$AO$49)-ROWS($AS$38:$AS$49)-ROWS($AW$38:$AW$49)-ROWS($BA$38:$BA$49)-ROWS($BE$38:$BE$49)), "")))))))</f>
        <v/>
      </c>
      <c r="CE14" s="316">
        <f t="shared" ca="1" si="37"/>
        <v>100</v>
      </c>
      <c r="CF14" s="413" t="str">
        <f t="shared" ca="1" si="38"/>
        <v/>
      </c>
      <c r="CG14" s="412" t="str">
        <f ca="1">IF(OR(CH14="",CH14=0),"",MAX(CG$5:CG13)+1)</f>
        <v/>
      </c>
      <c r="CH14" s="316" t="str">
        <f ca="1">IFERROR(INDEX($AJ$54:$AJ$65, ROWS($CH$4:CH12)), IFERROR(INDEX($AN$54:$AN$65, ROWS($CH$4:CH12)-ROWS($AJ$54:$AJ$65)), IFERROR(INDEX($AR$54:$AR$65, ROWS($CH$4:CH12)-ROWS($AJ$54:$AJ$65)-ROWS($AN$54:$AN$65)),IFERROR(INDEX($AV$54:$AV$65, ROWS($CH$4:CH12)-ROWS($AJ$54:$AJ$65)-ROWS($AN$54:$AN$65)-ROWS($AR$54:$AR$65)),IFERROR(INDEX($AZ$54:$AZ$65, ROWS($CH$4:CH12)-ROWS($AJ$54:$AJ$65)-ROWS($AN$54:$AN$65)-ROWS($AR$54:$AR$65)-ROWS($AV$54:$AV$65)),IFERROR(INDEX($BD$54:$BD$65, ROWS($CH$4:CH12)-ROWS($AJ$54:$AJ$65)-ROWS($AN$54:$AN$65)-ROWS($AR$54:$AR$65)-ROWS($AV$54:$AV$65)-ROWS($AZ$54:$AZ$65)),IFERROR(INDEX($BH$54:$BH$65, ROWS($CH$4:CH12)-ROWS($AJ$54:$AJ$65)-ROWS($AN$54:$AN$65)-ROWS($AR$54:$AR$65)-ROWS($AV$54:$AV$65)-ROWS($AZ$54:$AZ$65)-ROWS($BD$54:$BD$65)), "")))))))</f>
        <v/>
      </c>
      <c r="CI14" s="316" t="str">
        <f t="shared" ca="1" si="39"/>
        <v/>
      </c>
      <c r="CJ14" s="316" t="str">
        <f ca="1">IF(OR(CK14="",CK14=0),"",MAX(CJ$5:CJ13)+1)</f>
        <v/>
      </c>
      <c r="CK14" s="316" t="str">
        <f ca="1">IFERROR(INDEX($AK$54:$AK$65, ROWS($CK$4:CK12)), IFERROR(INDEX($AO$54:$AO$65, ROWS($CK$4:CK12)-ROWS($AK$54:$AK$65)), IFERROR(INDEX($AS$54:$AS$65, ROWS($CK$4:CK12)-ROWS($AK$54:$AK$65)-ROWS($AO$54:$AO$65)),IFERROR(INDEX($AW$54:$AW$65, ROWS($CK$4:CK12)-ROWS($AK$54:$AK$65)-ROWS($AO$54:$AO$65)-ROWS($AS$54:$AS$65)),IFERROR(INDEX($BA$54:$BA$65, ROWS($CK$4:CK12)-ROWS($AK$54:$AK$65)-ROWS($AO$54:$AO$65)-ROWS($AS$54:$AS$65)-ROWS($AW$54:$AW$65)),IFERROR(INDEX($BE$54:$BE$65, ROWS($CK$4:CK12)-ROWS($AK$54:$AK$65)-ROWS($AO$54:$AO$65)-ROWS($AS$54:$AS$65)-ROWS($AW$54:$AW$65)-ROWS($BA$54:$BA$65)),IFERROR(INDEX($BI$54:$BI$65, ROWS($CK$4:CK12)-ROWS($AK$54:$AK$65)-ROWS($AO$54:$AO$65)-ROWS($AS$54:$AS$65)-ROWS($AW$54:$AW$65)-ROWS($BA$54:$BA$65)-ROWS($BE$54:$BE$65)), "")))))))</f>
        <v/>
      </c>
      <c r="CL14" s="316" t="str">
        <f t="shared" ca="1" si="40"/>
        <v/>
      </c>
      <c r="CM14" s="413" t="str">
        <f t="shared" ca="1" si="41"/>
        <v/>
      </c>
      <c r="CN14" s="412" t="str">
        <f ca="1">IF(OR(CO14="",CO14=0),"",MAX(CN$5:CN13)+1)</f>
        <v/>
      </c>
      <c r="CO14" s="316" t="str">
        <f ca="1">IFERROR(INDEX($AJ$70:$AJ$81, ROWS($CO$4:CO12)), IFERROR(INDEX($AN$70:$AN$81, ROWS($CO$4:CO12)-ROWS($AJ$70:$AJ$81)), IFERROR(INDEX($AR$70:$AR$81, ROWS($CO$4:CO12)-ROWS($AJ$70:$AJ$81)-ROWS($AN$70:$AN$81)),IFERROR(INDEX($AV$70:$AV$81, ROWS($CO$4:CO12)-ROWS($AJ$70:$AJ$81)-ROWS($AN$70:$AN$81)-ROWS($AR$70:$AR$81)),IFERROR(INDEX($AZ$70:$AZ$81, ROWS($CO$4:CO12)-ROWS($AJ$70:$AJ$81)-ROWS($AN$70:$AN$81)-ROWS($AR$70:$AR$81)-ROWS($AV$70:$AV$81)),IFERROR(INDEX($BD$70:$BD$81, ROWS($CO$4:CO12)-ROWS($AJ$70:$AJ$81)-ROWS($AN$70:$AN$81)-ROWS($AR$70:$AR$81)-ROWS($AV$70:$AV$81)-ROWS($AZ$70:$AZ$81)),IFERROR(INDEX($BH$70:$BH$81, ROWS($CO$4:CO12)-ROWS($AJ$70:$AJ$81)-ROWS($AN$70:$AN$81)-ROWS($AR$70:$AR$81)-ROWS($AV$70:$AV$81)-ROWS($AZ$70:$AZ$81)-ROWS($BD$70:$BD$81)), "")))))))</f>
        <v/>
      </c>
      <c r="CP14" s="316" t="str">
        <f t="shared" ca="1" si="42"/>
        <v/>
      </c>
      <c r="CQ14" s="316" t="str">
        <f ca="1">IF(OR(CR14="",CR14=0),"",MAX(CQ$5:CQ13)+1)</f>
        <v/>
      </c>
      <c r="CR14" s="316" t="str">
        <f ca="1">IFERROR(INDEX($AK$70:$AK$81, ROWS($CR$4:CR12)), IFERROR(INDEX($AO$70:$AO$81, ROWS($CR$4:CR12)-ROWS($AK$70:$AK$81)), IFERROR(INDEX($AS$70:$AS$81, ROWS($CR$4:CR12)-ROWS($AK$70:$AK$81)-ROWS($AO$70:$AO$81)),IFERROR(INDEX($AW$70:$AW$81, ROWS($CR$4:CR12)-ROWS($AK$70:$AK$81)-ROWS($AO$70:$AO$81)-ROWS($AS$70:$AS$81)),IFERROR(INDEX($BA$70:$BA$81, ROWS($CR$4:CR12)-ROWS($AK$70:$AK$81)-ROWS($AO$70:$AO$81)-ROWS($AS$70:$AS$81)-ROWS($AW$70:$AW$81)),IFERROR(INDEX($BE$70:$BE$81, ROWS($CR$4:CR12)-ROWS($AK$70:$AK$81)-ROWS($AO$70:$AO$81)-ROWS($AS$70:$AS$81)-ROWS($AW$70:$AW$81)-ROWS($BA$70:$BA$81)),IFERROR(INDEX($BI$70:$BI$81, ROWS($CR$4:CR12)-ROWS($AK$70:$AK$81)-ROWS($AO$70:$AO$81)-ROWS($AS$70:$AS$81)-ROWS($AW$70:$AW$81)-ROWS($BA$70:$BA$81)-ROWS($BE$70:$BE$81)), "")))))))</f>
        <v/>
      </c>
      <c r="CS14" s="316" t="str">
        <f t="shared" ca="1" si="43"/>
        <v/>
      </c>
      <c r="CT14" s="413" t="str">
        <f t="shared" ca="1" si="44"/>
        <v/>
      </c>
      <c r="CU14" s="412" t="str">
        <f>IF(OR(CV14="",CV14=0),"",MAX(CU$5:CU13)+1)</f>
        <v/>
      </c>
      <c r="CV14" s="316">
        <f>IFERROR(INDEX($AJ$86:$AJ$97, ROWS($CV$4:CV12)), IFERROR(INDEX($AN$86:$AN$97, ROWS($CV$4:CV12)-ROWS($AJ$86:$AJ$97)), ""))</f>
        <v>0</v>
      </c>
      <c r="CW14" s="316" t="str">
        <f t="shared" si="45"/>
        <v/>
      </c>
      <c r="CX14" s="316" t="str">
        <f>IF(OR(CY14="",CY14=0),"",MAX(CX$5:CX13)+1)</f>
        <v/>
      </c>
      <c r="CY14" s="316">
        <f>IFERROR(INDEX($AK$86:$AK$97, ROWS($CY$4:CY12)), IFERROR(INDEX($AO$86:$AO$97, ROWS($CY$4:CY12)-ROWS($AK$86:$AK$97)), ""))</f>
        <v>0</v>
      </c>
      <c r="CZ14" s="316" t="str">
        <f t="shared" si="46"/>
        <v/>
      </c>
      <c r="DA14" s="413" t="str">
        <f t="shared" si="47"/>
        <v/>
      </c>
      <c r="DC14" s="438" t="str">
        <f ca="1">IF(OR(DD14="",DD14=0),"",MAX(DC$5:DC13)+1)</f>
        <v/>
      </c>
      <c r="DD14" s="434" t="str">
        <f t="shared" ca="1" si="48"/>
        <v/>
      </c>
      <c r="DE14" s="413" t="str">
        <f t="shared" ca="1" si="49"/>
        <v/>
      </c>
      <c r="DF14" s="431" t="str">
        <f ca="1">IF(OR(DG14="",DG14=0),"",MAX(DF$5:DF13)+1)</f>
        <v/>
      </c>
      <c r="DG14" s="412" t="str">
        <f t="shared" ca="1" si="50"/>
        <v/>
      </c>
      <c r="DH14" s="413" t="str">
        <f t="shared" ca="1" si="51"/>
        <v/>
      </c>
      <c r="DI14" s="412" t="str">
        <f t="shared" ca="1" si="52"/>
        <v/>
      </c>
      <c r="DJ14" s="413" t="str">
        <f t="shared" ca="1" si="53"/>
        <v/>
      </c>
      <c r="DK14" s="412" t="str">
        <f t="shared" ca="1" si="54"/>
        <v/>
      </c>
      <c r="DL14" s="413" t="str">
        <f t="shared" ca="1" si="55"/>
        <v/>
      </c>
    </row>
    <row r="15" spans="1:123" s="292" customFormat="1" ht="15" customHeight="1" x14ac:dyDescent="0.3">
      <c r="A15" s="1183" t="s">
        <v>478</v>
      </c>
      <c r="B15" s="1182"/>
      <c r="C15" s="1183" t="s">
        <v>478</v>
      </c>
      <c r="D15" s="1182"/>
      <c r="E15" s="1183" t="s">
        <v>478</v>
      </c>
      <c r="F15" s="1182"/>
      <c r="G15" s="1183" t="s">
        <v>478</v>
      </c>
      <c r="H15" s="1182"/>
      <c r="I15" s="1183" t="s">
        <v>478</v>
      </c>
      <c r="J15" s="1182"/>
      <c r="K15" s="1183" t="s">
        <v>478</v>
      </c>
      <c r="L15" s="1182"/>
      <c r="M15" s="1183" t="s">
        <v>478</v>
      </c>
      <c r="N15" s="1182"/>
      <c r="P15" s="295" t="str">
        <f t="shared" ca="1" si="57"/>
        <v/>
      </c>
      <c r="Q15" s="295" t="str">
        <f t="shared" ca="1" si="56"/>
        <v/>
      </c>
      <c r="R15" s="295" t="str">
        <f t="shared" ca="1" si="56"/>
        <v/>
      </c>
      <c r="S15" s="296" t="str">
        <f t="shared" ca="1" si="56"/>
        <v/>
      </c>
      <c r="T15" s="295" t="str">
        <f t="shared" ca="1" si="56"/>
        <v/>
      </c>
      <c r="U15" s="295" t="str">
        <f t="shared" ca="1" si="56"/>
        <v/>
      </c>
      <c r="V15" s="1158"/>
      <c r="W15" s="1159"/>
      <c r="X15" s="445"/>
      <c r="Y15"/>
      <c r="AB15" s="299"/>
      <c r="AC15" s="358" t="str">
        <f>IF('Data Entry'!B21="","",'Data Entry'!B21)</f>
        <v/>
      </c>
      <c r="AD15" s="356" t="str">
        <f>IF('Data Entry'!A21="","",'Data Entry'!A21)</f>
        <v/>
      </c>
      <c r="AE15" s="363" t="str">
        <f>IF('Data Entry'!C21="","",'Data Entry'!C21)</f>
        <v/>
      </c>
      <c r="AF15" s="402" t="str">
        <f>IF('Data Entry'!E21="","",'Data Entry'!E21)</f>
        <v/>
      </c>
      <c r="AG15" s="300"/>
      <c r="AH15"/>
      <c r="AI15" s="302">
        <f t="shared" ca="1" si="23"/>
        <v>24</v>
      </c>
      <c r="AJ15" s="293" t="str">
        <f t="shared" ca="1" si="2"/>
        <v/>
      </c>
      <c r="AK15" s="293" t="str">
        <f t="shared" ca="1" si="3"/>
        <v/>
      </c>
      <c r="AL15" s="303" t="str">
        <f t="shared" ca="1" si="4"/>
        <v/>
      </c>
      <c r="AM15" s="302">
        <f t="shared" ca="1" si="24"/>
        <v>24</v>
      </c>
      <c r="AN15" s="293" t="str">
        <f t="shared" ca="1" si="5"/>
        <v/>
      </c>
      <c r="AO15" s="293" t="str">
        <f t="shared" ca="1" si="6"/>
        <v/>
      </c>
      <c r="AP15" s="303" t="str">
        <f t="shared" ca="1" si="7"/>
        <v/>
      </c>
      <c r="AQ15" s="302">
        <f t="shared" ca="1" si="25"/>
        <v>24</v>
      </c>
      <c r="AR15" s="293" t="str">
        <f t="shared" ca="1" si="8"/>
        <v/>
      </c>
      <c r="AS15" s="293" t="str">
        <f t="shared" ca="1" si="9"/>
        <v/>
      </c>
      <c r="AT15" s="303" t="str">
        <f t="shared" ca="1" si="10"/>
        <v/>
      </c>
      <c r="AU15" s="302">
        <f t="shared" ca="1" si="26"/>
        <v>24</v>
      </c>
      <c r="AV15" s="293" t="str">
        <f t="shared" ca="1" si="11"/>
        <v/>
      </c>
      <c r="AW15" s="293" t="str">
        <f t="shared" ca="1" si="12"/>
        <v/>
      </c>
      <c r="AX15" s="303" t="str">
        <f t="shared" ca="1" si="13"/>
        <v/>
      </c>
      <c r="AY15" s="302">
        <f t="shared" ca="1" si="27"/>
        <v>24</v>
      </c>
      <c r="AZ15" s="293" t="str">
        <f t="shared" ca="1" si="14"/>
        <v/>
      </c>
      <c r="BA15" s="293" t="str">
        <f t="shared" ca="1" si="15"/>
        <v/>
      </c>
      <c r="BB15" s="303" t="str">
        <f t="shared" ca="1" si="16"/>
        <v/>
      </c>
      <c r="BC15" s="302">
        <f t="shared" ca="1" si="28"/>
        <v>24</v>
      </c>
      <c r="BD15" s="293" t="str">
        <f t="shared" ca="1" si="17"/>
        <v/>
      </c>
      <c r="BE15" s="293" t="str">
        <f t="shared" ca="1" si="18"/>
        <v/>
      </c>
      <c r="BF15" s="303" t="str">
        <f t="shared" ca="1" si="19"/>
        <v/>
      </c>
      <c r="BG15" s="302" t="str">
        <f t="shared" ca="1" si="29"/>
        <v/>
      </c>
      <c r="BH15" s="293" t="str">
        <f t="shared" ca="1" si="20"/>
        <v/>
      </c>
      <c r="BI15" s="293" t="str">
        <f t="shared" ca="1" si="21"/>
        <v/>
      </c>
      <c r="BJ15" s="303" t="str">
        <f t="shared" ca="1" si="22"/>
        <v/>
      </c>
      <c r="BL15" s="412" t="str">
        <f ca="1">IF(OR(BM15="",BM15=0),"",MAX(BL$5:BL14)+1)</f>
        <v/>
      </c>
      <c r="BM15" s="316" t="str">
        <f ca="1">IFERROR(INDEX($AJ$6:$AJ$17, ROWS(BM$4:$BM13)), IFERROR(INDEX($AN$6:$AN$17, ROWS(BM$4:$BM13)-ROWS($AJ$6:$AJ$17)), IFERROR(INDEX($AR$6:$AR$17, ROWS(BM$4:$BM13)-ROWS($AJ$6:$AJ$17)-ROWS($AN$6:$AN$17)),IFERROR(INDEX($AV$6:$AV$17, ROWS(BM$4:$BM13)-ROWS($AJ$6:$AJ$17)-ROWS($AN$6:$AN$17)-ROWS($AR$6:$AR$17)),IFERROR(INDEX($AZ$6:$AZ$17, ROWS(BM$4:$BM13)-ROWS($AJ$6:$AJ$17)-ROWS($AN$6:$AN$17)-ROWS($AR$6:$AR$17)-ROWS($AV$6:$AV$17)),IFERROR(INDEX($BD$6:$BD$17, ROWS(BM$4:$BM13)-ROWS($AJ$6:$AJ$17)-ROWS($AN$6:$AN$17)-ROWS($AR$6:$AR$17)-ROWS($AV$6:$AV$17)-ROWS($AZ$6:$AZ$17)),IFERROR(INDEX($BH$6:$BH$17, ROWS(BM$4:$BM13)-ROWS($AJ$6:$AJ$17)-ROWS($AN$6:$AN$17)-ROWS($AR$6:$AR$17)-ROWS($AV$6:$AV$17)-ROWS($AZ$6:$AZ$17)-ROWS($BD$6:$BD$17)), "")))))))</f>
        <v/>
      </c>
      <c r="BN15" s="316" t="str">
        <f t="shared" ca="1" si="30"/>
        <v/>
      </c>
      <c r="BO15" s="316" t="str">
        <f ca="1">IF(OR(BP15="",BP15=0),"",MAX(BO$5:BO14)+1)</f>
        <v/>
      </c>
      <c r="BP15" s="316" t="str">
        <f ca="1">IFERROR(INDEX($AK$6:$AK$17, ROWS($BP$4:BP13)), IFERROR(INDEX($AO$6:$AO$17, ROWS($BP$4:BP13)-ROWS($AK$6:$AK$17)), IFERROR(INDEX($AS$6:$AS$17, ROWS($BP$4:BP13)-ROWS($AK$6:$AK$17)-ROWS($AO$6:$AO$17)),IFERROR(INDEX($AW$6:$AW$17, ROWS($BP$4:BP13)-ROWS($AK$6:$AK$17)-ROWS($AO$6:$AO$17)-ROWS($AS$6:$AS$17)),IFERROR(INDEX($BA$6:$BA$17, ROWS($BP$4:BP13)-ROWS($AK$6:$AK$17)-ROWS($AO$6:$AO$17)-ROWS($AS$6:$AS$17)-ROWS($AW$6:$AW$17)),IFERROR(INDEX($BE$6:$BE$17, ROWS($BP$4:BP13)-ROWS($AK$6:$AK$17)-ROWS($AO$6:$AO$17)-ROWS($AS$6:$AS$17)-ROWS($AW$6:$AW$17)-ROWS($BA$6:$BA$17)),IFERROR(INDEX($BI$6:$BI$17, ROWS($BP$4:BP13)-ROWS($AK$6:$AK$17)-ROWS($AO$6:$AO$17)-ROWS($AS$6:$AS$17)-ROWS($AW$6:$AW$17)-ROWS($BA$6:$BA$17)-ROWS($BE$6:$BE$17)), "")))))))</f>
        <v/>
      </c>
      <c r="BQ15" s="316" t="str">
        <f t="shared" ca="1" si="31"/>
        <v/>
      </c>
      <c r="BR15" s="413" t="str">
        <f t="shared" ca="1" si="32"/>
        <v/>
      </c>
      <c r="BS15" s="412" t="str">
        <f ca="1">IF(OR(BT15="",BT15=0),"",MAX(BS$5:BS14)+1)</f>
        <v/>
      </c>
      <c r="BT15" s="316" t="str">
        <f ca="1">IFERROR(INDEX($AJ$22:$AJ$33, ROWS($BT$4:BT13)), IFERROR(INDEX($AN$22:$AN$33, ROWS($BT$4:BT13)-ROWS($AJ$22:$AJ$33)), IFERROR(INDEX($AR$22:$AR$33, ROWS($BT$4:BT13)-ROWS($AJ$22:$AJ$33)-ROWS($AN$22:$AN$33)),IFERROR(INDEX($AV$22:$AV$33, ROWS($BT$4:BT13)-ROWS($AJ$22:$AJ$33)-ROWS($AN$22:$AN$33)-ROWS($AR$22:$AR$33)),IFERROR(INDEX($AZ$22:$AZ$33, ROWS($BT$4:BT13)-ROWS($AJ$22:$AJ$33)-ROWS($AN$22:$AN$33)-ROWS($AR$22:$AR$33)-ROWS($AV$22:$AV$33)),IFERROR(INDEX($BD$22:$BD$33, ROWS($BT$4:BT13)-ROWS($AJ$22:$AJ$33)-ROWS($AN$22:$AN$33)-ROWS($AR$22:$AR$33)-ROWS($AV$22:$AV$33)-ROWS($AZ$22:$AZ$33)),IFERROR(INDEX($BH$22:$BH$33, ROWS($BT$4:BT13)-ROWS($AJ$22:$AJ$33)-ROWS($AN$22:$AN$33)-ROWS($AR$22:$AR$33)-ROWS($AV$22:$AV$33)-ROWS($AZ$22:$AZ$33)-ROWS($BD$22:$BD$33)), "")))))))</f>
        <v/>
      </c>
      <c r="BU15" s="316" t="str">
        <f t="shared" ca="1" si="33"/>
        <v/>
      </c>
      <c r="BV15" s="316" t="str">
        <f ca="1">IF(OR(BW15="",BW15=0),"",MAX(BV$5:BV14)+1)</f>
        <v/>
      </c>
      <c r="BW15" s="316" t="str">
        <f ca="1">IFERROR(INDEX($AK$22:$AK$33, ROWS($BW$4:BW13)), IFERROR(INDEX($AO$22:$AO$33, ROWS($BW$4:BW13)-ROWS($AK$22:$AK$33)), IFERROR(INDEX($AS$22:$AS$33, ROWS($BW$4:BW13)-ROWS($AK$22:$AK$33)-ROWS($AO$22:$AO$33)),IFERROR(INDEX($AW$22:$AW$33, ROWS($BW$4:BW13)-ROWS($AK$22:$AK$33)-ROWS($AO$22:$AO$33)-ROWS($AS$22:$AS$33)),IFERROR(INDEX($BA$22:$BA$33, ROWS($BW$4:BW13)-ROWS($AK$22:$AK$33)-ROWS($AO$22:$AO$33)-ROWS($AS$22:$AS$33)-ROWS($AW$22:$AW$33)),IFERROR(INDEX($BE$22:$BE$33, ROWS($BW$4:BW13)-ROWS($AK$22:$AK$33)-ROWS($AO$22:$AO$33)-ROWS($AS$22:$AS$33)-ROWS($AW$22:$AW$33)-ROWS($BA$22:$BA$33)),IFERROR(INDEX($BI$22:$BI$33, ROWS($BW$4:BW13)-ROWS($AK$22:$AK$33)-ROWS($AO$22:$AO$33)-ROWS($AS$22:$AS$33)-ROWS($AW$22:$AW$33)-ROWS($BA$22:$BA$33)-ROWS($BE$22:$BE$33)), "")))))))</f>
        <v/>
      </c>
      <c r="BX15" s="316" t="str">
        <f t="shared" ca="1" si="34"/>
        <v/>
      </c>
      <c r="BY15" s="413" t="str">
        <f t="shared" ca="1" si="35"/>
        <v/>
      </c>
      <c r="BZ15" s="412" t="str">
        <f ca="1">IF(OR(CA15="",CA15=0),"",MAX(BZ$5:BZ14)+1)</f>
        <v/>
      </c>
      <c r="CA15" s="316" t="str">
        <f ca="1">IFERROR(INDEX($AJ$38:$AJ$49, ROWS($CA$4:CA13)), IFERROR(INDEX($AN$38:$AN$49, ROWS($CA$4:CA13)-ROWS($AJ$38:$AJ$49)), IFERROR(INDEX($AR$38:$AR$49, ROWS($CA$4:CA13)-ROWS($AJ$38:$AJ$49)-ROWS($AN$38:$AN$49)),IFERROR(INDEX($AV$38:$AV$49, ROWS($CA$4:CA13)-ROWS($AJ$38:$AJ$49)-ROWS($AN$38:$AN$49)-ROWS($AR$38:$AR$49)),IFERROR(INDEX($AZ$38:$AZ$49, ROWS($CA$4:CA13)-ROWS($AJ$38:$AJ$49)-ROWS($AN$38:$AN$49)-ROWS($AR$38:$AR$49)-ROWS($AV$38:$AV$49)),IFERROR(INDEX($BD$38:$BD$49, ROWS($CA$4:CA13)-ROWS($AJ$38:$AJ$49)-ROWS($AN$38:$AN$49)-ROWS($AR$38:$AR$49)-ROWS($AV$38:$AV$49)-ROWS($AZ$38:$AZ$49)),IFERROR(INDEX($BH$38:$BH$49, ROWS($CA$4:CA13)-ROWS($AJ$38:$AJ$49)-ROWS($AN$38:$AN$49)-ROWS($AR$38:$AR$49)-ROWS($AV$38:$AV$49)-ROWS($AZ$38:$AZ$49)-ROWS($BD$38:$BD$49)), "")))))))</f>
        <v/>
      </c>
      <c r="CB15" s="316" t="str">
        <f t="shared" ca="1" si="36"/>
        <v>D. Store Card 2</v>
      </c>
      <c r="CC15" s="316" t="str">
        <f ca="1">IF(OR(CD15="",CD15=0),"",MAX(CC$5:CC14)+1)</f>
        <v/>
      </c>
      <c r="CD15" s="316" t="str">
        <f ca="1">IFERROR(INDEX($AK$38:$AK$49, ROWS($CD$4:CD13)), IFERROR(INDEX($AO$38:$AO$49, ROWS($CD$4:CD13)-ROWS($AK$38:$AK$49)), IFERROR(INDEX($AS$38:$AS$49, ROWS($CD$4:CD13)-ROWS($AK$38:$AK$49)-ROWS($AO$38:$AO$49)),IFERROR(INDEX($AW$38:$AW$49, ROWS($CD$4:CD13)-ROWS($AK$38:$AK$49)-ROWS($AO$38:$AO$49)-ROWS($AS$38:$AS$49)),IFERROR(INDEX($BA$38:$BA$49, ROWS($CD$4:CD13)-ROWS($AK$38:$AK$49)-ROWS($AO$38:$AO$49)-ROWS($AS$38:$AS$49)-ROWS($AW$38:$AW$49)),IFERROR(INDEX($BE$38:$BE$49, ROWS($CD$4:CD13)-ROWS($AK$38:$AK$49)-ROWS($AO$38:$AO$49)-ROWS($AS$38:$AS$49)-ROWS($AW$38:$AW$49)-ROWS($BA$38:$BA$49)),IFERROR(INDEX($BI$38:$BI$49, ROWS($CD$4:CD13)-ROWS($AK$38:$AK$49)-ROWS($AO$38:$AO$49)-ROWS($AS$38:$AS$49)-ROWS($AW$38:$AW$49)-ROWS($BA$38:$BA$49)-ROWS($BE$38:$BE$49)), "")))))))</f>
        <v/>
      </c>
      <c r="CE15" s="316">
        <f t="shared" ca="1" si="37"/>
        <v>30</v>
      </c>
      <c r="CF15" s="413" t="str">
        <f t="shared" ca="1" si="38"/>
        <v/>
      </c>
      <c r="CG15" s="412" t="str">
        <f ca="1">IF(OR(CH15="",CH15=0),"",MAX(CG$5:CG14)+1)</f>
        <v/>
      </c>
      <c r="CH15" s="316" t="str">
        <f ca="1">IFERROR(INDEX($AJ$54:$AJ$65, ROWS($CH$4:CH13)), IFERROR(INDEX($AN$54:$AN$65, ROWS($CH$4:CH13)-ROWS($AJ$54:$AJ$65)), IFERROR(INDEX($AR$54:$AR$65, ROWS($CH$4:CH13)-ROWS($AJ$54:$AJ$65)-ROWS($AN$54:$AN$65)),IFERROR(INDEX($AV$54:$AV$65, ROWS($CH$4:CH13)-ROWS($AJ$54:$AJ$65)-ROWS($AN$54:$AN$65)-ROWS($AR$54:$AR$65)),IFERROR(INDEX($AZ$54:$AZ$65, ROWS($CH$4:CH13)-ROWS($AJ$54:$AJ$65)-ROWS($AN$54:$AN$65)-ROWS($AR$54:$AR$65)-ROWS($AV$54:$AV$65)),IFERROR(INDEX($BD$54:$BD$65, ROWS($CH$4:CH13)-ROWS($AJ$54:$AJ$65)-ROWS($AN$54:$AN$65)-ROWS($AR$54:$AR$65)-ROWS($AV$54:$AV$65)-ROWS($AZ$54:$AZ$65)),IFERROR(INDEX($BH$54:$BH$65, ROWS($CH$4:CH13)-ROWS($AJ$54:$AJ$65)-ROWS($AN$54:$AN$65)-ROWS($AR$54:$AR$65)-ROWS($AV$54:$AV$65)-ROWS($AZ$54:$AZ$65)-ROWS($BD$54:$BD$65)), "")))))))</f>
        <v/>
      </c>
      <c r="CI15" s="316" t="str">
        <f t="shared" ca="1" si="39"/>
        <v/>
      </c>
      <c r="CJ15" s="316" t="str">
        <f ca="1">IF(OR(CK15="",CK15=0),"",MAX(CJ$5:CJ14)+1)</f>
        <v/>
      </c>
      <c r="CK15" s="316" t="str">
        <f ca="1">IFERROR(INDEX($AK$54:$AK$65, ROWS($CK$4:CK13)), IFERROR(INDEX($AO$54:$AO$65, ROWS($CK$4:CK13)-ROWS($AK$54:$AK$65)), IFERROR(INDEX($AS$54:$AS$65, ROWS($CK$4:CK13)-ROWS($AK$54:$AK$65)-ROWS($AO$54:$AO$65)),IFERROR(INDEX($AW$54:$AW$65, ROWS($CK$4:CK13)-ROWS($AK$54:$AK$65)-ROWS($AO$54:$AO$65)-ROWS($AS$54:$AS$65)),IFERROR(INDEX($BA$54:$BA$65, ROWS($CK$4:CK13)-ROWS($AK$54:$AK$65)-ROWS($AO$54:$AO$65)-ROWS($AS$54:$AS$65)-ROWS($AW$54:$AW$65)),IFERROR(INDEX($BE$54:$BE$65, ROWS($CK$4:CK13)-ROWS($AK$54:$AK$65)-ROWS($AO$54:$AO$65)-ROWS($AS$54:$AS$65)-ROWS($AW$54:$AW$65)-ROWS($BA$54:$BA$65)),IFERROR(INDEX($BI$54:$BI$65, ROWS($CK$4:CK13)-ROWS($AK$54:$AK$65)-ROWS($AO$54:$AO$65)-ROWS($AS$54:$AS$65)-ROWS($AW$54:$AW$65)-ROWS($BA$54:$BA$65)-ROWS($BE$54:$BE$65)), "")))))))</f>
        <v/>
      </c>
      <c r="CL15" s="316" t="str">
        <f t="shared" ca="1" si="40"/>
        <v/>
      </c>
      <c r="CM15" s="413" t="str">
        <f t="shared" ca="1" si="41"/>
        <v/>
      </c>
      <c r="CN15" s="412" t="str">
        <f ca="1">IF(OR(CO15="",CO15=0),"",MAX(CN$5:CN14)+1)</f>
        <v/>
      </c>
      <c r="CO15" s="316" t="str">
        <f ca="1">IFERROR(INDEX($AJ$70:$AJ$81, ROWS($CO$4:CO13)), IFERROR(INDEX($AN$70:$AN$81, ROWS($CO$4:CO13)-ROWS($AJ$70:$AJ$81)), IFERROR(INDEX($AR$70:$AR$81, ROWS($CO$4:CO13)-ROWS($AJ$70:$AJ$81)-ROWS($AN$70:$AN$81)),IFERROR(INDEX($AV$70:$AV$81, ROWS($CO$4:CO13)-ROWS($AJ$70:$AJ$81)-ROWS($AN$70:$AN$81)-ROWS($AR$70:$AR$81)),IFERROR(INDEX($AZ$70:$AZ$81, ROWS($CO$4:CO13)-ROWS($AJ$70:$AJ$81)-ROWS($AN$70:$AN$81)-ROWS($AR$70:$AR$81)-ROWS($AV$70:$AV$81)),IFERROR(INDEX($BD$70:$BD$81, ROWS($CO$4:CO13)-ROWS($AJ$70:$AJ$81)-ROWS($AN$70:$AN$81)-ROWS($AR$70:$AR$81)-ROWS($AV$70:$AV$81)-ROWS($AZ$70:$AZ$81)),IFERROR(INDEX($BH$70:$BH$81, ROWS($CO$4:CO13)-ROWS($AJ$70:$AJ$81)-ROWS($AN$70:$AN$81)-ROWS($AR$70:$AR$81)-ROWS($AV$70:$AV$81)-ROWS($AZ$70:$AZ$81)-ROWS($BD$70:$BD$81)), "")))))))</f>
        <v/>
      </c>
      <c r="CP15" s="316" t="str">
        <f t="shared" ca="1" si="42"/>
        <v/>
      </c>
      <c r="CQ15" s="316" t="str">
        <f ca="1">IF(OR(CR15="",CR15=0),"",MAX(CQ$5:CQ14)+1)</f>
        <v/>
      </c>
      <c r="CR15" s="316" t="str">
        <f ca="1">IFERROR(INDEX($AK$70:$AK$81, ROWS($CR$4:CR13)), IFERROR(INDEX($AO$70:$AO$81, ROWS($CR$4:CR13)-ROWS($AK$70:$AK$81)), IFERROR(INDEX($AS$70:$AS$81, ROWS($CR$4:CR13)-ROWS($AK$70:$AK$81)-ROWS($AO$70:$AO$81)),IFERROR(INDEX($AW$70:$AW$81, ROWS($CR$4:CR13)-ROWS($AK$70:$AK$81)-ROWS($AO$70:$AO$81)-ROWS($AS$70:$AS$81)),IFERROR(INDEX($BA$70:$BA$81, ROWS($CR$4:CR13)-ROWS($AK$70:$AK$81)-ROWS($AO$70:$AO$81)-ROWS($AS$70:$AS$81)-ROWS($AW$70:$AW$81)),IFERROR(INDEX($BE$70:$BE$81, ROWS($CR$4:CR13)-ROWS($AK$70:$AK$81)-ROWS($AO$70:$AO$81)-ROWS($AS$70:$AS$81)-ROWS($AW$70:$AW$81)-ROWS($BA$70:$BA$81)),IFERROR(INDEX($BI$70:$BI$81, ROWS($CR$4:CR13)-ROWS($AK$70:$AK$81)-ROWS($AO$70:$AO$81)-ROWS($AS$70:$AS$81)-ROWS($AW$70:$AW$81)-ROWS($BA$70:$BA$81)-ROWS($BE$70:$BE$81)), "")))))))</f>
        <v/>
      </c>
      <c r="CS15" s="316" t="str">
        <f t="shared" ca="1" si="43"/>
        <v/>
      </c>
      <c r="CT15" s="413" t="str">
        <f t="shared" ca="1" si="44"/>
        <v/>
      </c>
      <c r="CU15" s="412" t="str">
        <f>IF(OR(CV15="",CV15=0),"",MAX(CU$5:CU14)+1)</f>
        <v/>
      </c>
      <c r="CV15" s="316">
        <f>IFERROR(INDEX($AJ$86:$AJ$97, ROWS($CV$4:CV13)), IFERROR(INDEX($AN$86:$AN$97, ROWS($CV$4:CV13)-ROWS($AJ$86:$AJ$97)), ""))</f>
        <v>0</v>
      </c>
      <c r="CW15" s="316" t="str">
        <f t="shared" si="45"/>
        <v/>
      </c>
      <c r="CX15" s="316" t="str">
        <f>IF(OR(CY15="",CY15=0),"",MAX(CX$5:CX14)+1)</f>
        <v/>
      </c>
      <c r="CY15" s="316">
        <f>IFERROR(INDEX($AK$86:$AK$97, ROWS($CY$4:CY13)), IFERROR(INDEX($AO$86:$AO$97, ROWS($CY$4:CY13)-ROWS($AK$86:$AK$97)), ""))</f>
        <v>0</v>
      </c>
      <c r="CZ15" s="316" t="str">
        <f t="shared" si="46"/>
        <v/>
      </c>
      <c r="DA15" s="413" t="str">
        <f t="shared" si="47"/>
        <v/>
      </c>
      <c r="DC15" s="438" t="str">
        <f ca="1">IF(OR(DD15="",DD15=0),"",MAX(DC$5:DC14)+1)</f>
        <v/>
      </c>
      <c r="DD15" s="434" t="str">
        <f t="shared" ca="1" si="48"/>
        <v/>
      </c>
      <c r="DE15" s="413" t="str">
        <f t="shared" ca="1" si="49"/>
        <v/>
      </c>
      <c r="DF15" s="431" t="str">
        <f ca="1">IF(OR(DG15="",DG15=0),"",MAX(DF$5:DF14)+1)</f>
        <v/>
      </c>
      <c r="DG15" s="412" t="str">
        <f t="shared" ca="1" si="50"/>
        <v/>
      </c>
      <c r="DH15" s="413" t="str">
        <f t="shared" ca="1" si="51"/>
        <v/>
      </c>
      <c r="DI15" s="412" t="str">
        <f t="shared" ca="1" si="52"/>
        <v/>
      </c>
      <c r="DJ15" s="413" t="str">
        <f t="shared" ca="1" si="53"/>
        <v/>
      </c>
      <c r="DK15" s="412" t="str">
        <f t="shared" ca="1" si="54"/>
        <v/>
      </c>
      <c r="DL15" s="413" t="str">
        <f t="shared" ca="1" si="55"/>
        <v/>
      </c>
    </row>
    <row r="16" spans="1:123" s="292" customFormat="1" ht="15" customHeight="1" x14ac:dyDescent="0.3">
      <c r="A16" s="1173" t="s">
        <v>478</v>
      </c>
      <c r="B16" s="1174"/>
      <c r="C16" s="1173" t="s">
        <v>478</v>
      </c>
      <c r="D16" s="1174"/>
      <c r="E16" s="1173" t="s">
        <v>478</v>
      </c>
      <c r="F16" s="1174"/>
      <c r="G16" s="1173" t="s">
        <v>478</v>
      </c>
      <c r="H16" s="1174"/>
      <c r="I16" s="1173" t="s">
        <v>478</v>
      </c>
      <c r="J16" s="1174"/>
      <c r="K16" s="1173" t="s">
        <v>478</v>
      </c>
      <c r="L16" s="1174"/>
      <c r="M16" s="1173" t="s">
        <v>478</v>
      </c>
      <c r="N16" s="1174"/>
      <c r="P16" s="297" t="str">
        <f t="shared" ca="1" si="57"/>
        <v/>
      </c>
      <c r="Q16" s="297" t="str">
        <f t="shared" ca="1" si="56"/>
        <v/>
      </c>
      <c r="R16" s="297" t="str">
        <f t="shared" ca="1" si="56"/>
        <v/>
      </c>
      <c r="S16" s="298" t="str">
        <f t="shared" ca="1" si="56"/>
        <v/>
      </c>
      <c r="T16" s="297" t="str">
        <f t="shared" ca="1" si="56"/>
        <v/>
      </c>
      <c r="U16" s="297" t="str">
        <f t="shared" ca="1" si="56"/>
        <v/>
      </c>
      <c r="V16" s="1160" t="s">
        <v>503</v>
      </c>
      <c r="W16" s="1161"/>
      <c r="X16" s="424">
        <f ca="1">IF(OR(X14=""),0,SUM(X13+X14-X12))</f>
        <v>2625.3100000000004</v>
      </c>
      <c r="Y16"/>
      <c r="AB16" s="299"/>
      <c r="AC16" s="358" t="str">
        <f>IF('Data Entry'!B22="","",'Data Entry'!B22)</f>
        <v/>
      </c>
      <c r="AD16" s="356" t="str">
        <f>IF('Data Entry'!A22="","",'Data Entry'!A22)</f>
        <v/>
      </c>
      <c r="AE16" s="363" t="str">
        <f>IF('Data Entry'!C22="","",'Data Entry'!C22)</f>
        <v/>
      </c>
      <c r="AF16" s="402" t="str">
        <f>IF('Data Entry'!E22="","",'Data Entry'!E22)</f>
        <v/>
      </c>
      <c r="AG16" s="300"/>
      <c r="AH16"/>
      <c r="AI16" s="308">
        <f t="shared" ca="1" si="23"/>
        <v>34</v>
      </c>
      <c r="AJ16" s="293" t="str">
        <f t="shared" ca="1" si="2"/>
        <v/>
      </c>
      <c r="AK16" s="293" t="str">
        <f t="shared" ca="1" si="3"/>
        <v/>
      </c>
      <c r="AL16" s="303" t="str">
        <f t="shared" ca="1" si="4"/>
        <v/>
      </c>
      <c r="AM16" s="308">
        <f t="shared" ca="1" si="24"/>
        <v>34</v>
      </c>
      <c r="AN16" s="293" t="str">
        <f t="shared" ca="1" si="5"/>
        <v/>
      </c>
      <c r="AO16" s="293" t="str">
        <f t="shared" ca="1" si="6"/>
        <v/>
      </c>
      <c r="AP16" s="303" t="str">
        <f t="shared" ca="1" si="7"/>
        <v/>
      </c>
      <c r="AQ16" s="308">
        <f t="shared" ca="1" si="25"/>
        <v>34</v>
      </c>
      <c r="AR16" s="293" t="str">
        <f t="shared" ca="1" si="8"/>
        <v/>
      </c>
      <c r="AS16" s="293" t="str">
        <f t="shared" ca="1" si="9"/>
        <v/>
      </c>
      <c r="AT16" s="303" t="str">
        <f t="shared" ca="1" si="10"/>
        <v/>
      </c>
      <c r="AU16" s="308">
        <f t="shared" ca="1" si="26"/>
        <v>34</v>
      </c>
      <c r="AV16" s="293" t="str">
        <f t="shared" ca="1" si="11"/>
        <v/>
      </c>
      <c r="AW16" s="293" t="str">
        <f t="shared" ca="1" si="12"/>
        <v/>
      </c>
      <c r="AX16" s="303" t="str">
        <f t="shared" ca="1" si="13"/>
        <v/>
      </c>
      <c r="AY16" s="308">
        <f t="shared" ca="1" si="27"/>
        <v>34</v>
      </c>
      <c r="AZ16" s="293" t="str">
        <f t="shared" ca="1" si="14"/>
        <v/>
      </c>
      <c r="BA16" s="293" t="str">
        <f t="shared" ca="1" si="15"/>
        <v/>
      </c>
      <c r="BB16" s="303" t="str">
        <f t="shared" ca="1" si="16"/>
        <v/>
      </c>
      <c r="BC16" s="308">
        <f t="shared" ca="1" si="28"/>
        <v>34</v>
      </c>
      <c r="BD16" s="293" t="str">
        <f t="shared" ca="1" si="17"/>
        <v/>
      </c>
      <c r="BE16" s="293" t="str">
        <f t="shared" ca="1" si="18"/>
        <v/>
      </c>
      <c r="BF16" s="303" t="str">
        <f t="shared" ca="1" si="19"/>
        <v/>
      </c>
      <c r="BG16" s="308" t="str">
        <f t="shared" ca="1" si="29"/>
        <v/>
      </c>
      <c r="BH16" s="293" t="str">
        <f t="shared" ca="1" si="20"/>
        <v/>
      </c>
      <c r="BI16" s="293" t="str">
        <f t="shared" ca="1" si="21"/>
        <v/>
      </c>
      <c r="BJ16" s="303" t="str">
        <f t="shared" ca="1" si="22"/>
        <v/>
      </c>
      <c r="BL16" s="412" t="str">
        <f ca="1">IF(OR(BM16="",BM16=0),"",MAX(BL$5:BL15)+1)</f>
        <v/>
      </c>
      <c r="BM16" s="316" t="str">
        <f ca="1">IFERROR(INDEX($AJ$6:$AJ$17, ROWS(BM$4:$BM14)), IFERROR(INDEX($AN$6:$AN$17, ROWS(BM$4:$BM14)-ROWS($AJ$6:$AJ$17)), IFERROR(INDEX($AR$6:$AR$17, ROWS(BM$4:$BM14)-ROWS($AJ$6:$AJ$17)-ROWS($AN$6:$AN$17)),IFERROR(INDEX($AV$6:$AV$17, ROWS(BM$4:$BM14)-ROWS($AJ$6:$AJ$17)-ROWS($AN$6:$AN$17)-ROWS($AR$6:$AR$17)),IFERROR(INDEX($AZ$6:$AZ$17, ROWS(BM$4:$BM14)-ROWS($AJ$6:$AJ$17)-ROWS($AN$6:$AN$17)-ROWS($AR$6:$AR$17)-ROWS($AV$6:$AV$17)),IFERROR(INDEX($BD$6:$BD$17, ROWS(BM$4:$BM14)-ROWS($AJ$6:$AJ$17)-ROWS($AN$6:$AN$17)-ROWS($AR$6:$AR$17)-ROWS($AV$6:$AV$17)-ROWS($AZ$6:$AZ$17)),IFERROR(INDEX($BH$6:$BH$17, ROWS(BM$4:$BM14)-ROWS($AJ$6:$AJ$17)-ROWS($AN$6:$AN$17)-ROWS($AR$6:$AR$17)-ROWS($AV$6:$AV$17)-ROWS($AZ$6:$AZ$17)-ROWS($BD$6:$BD$17)), "")))))))</f>
        <v/>
      </c>
      <c r="BN16" s="316" t="str">
        <f t="shared" ca="1" si="30"/>
        <v/>
      </c>
      <c r="BO16" s="316" t="str">
        <f ca="1">IF(OR(BP16="",BP16=0),"",MAX(BO$5:BO15)+1)</f>
        <v/>
      </c>
      <c r="BP16" s="316" t="str">
        <f ca="1">IFERROR(INDEX($AK$6:$AK$17, ROWS($BP$4:BP14)), IFERROR(INDEX($AO$6:$AO$17, ROWS($BP$4:BP14)-ROWS($AK$6:$AK$17)), IFERROR(INDEX($AS$6:$AS$17, ROWS($BP$4:BP14)-ROWS($AK$6:$AK$17)-ROWS($AO$6:$AO$17)),IFERROR(INDEX($AW$6:$AW$17, ROWS($BP$4:BP14)-ROWS($AK$6:$AK$17)-ROWS($AO$6:$AO$17)-ROWS($AS$6:$AS$17)),IFERROR(INDEX($BA$6:$BA$17, ROWS($BP$4:BP14)-ROWS($AK$6:$AK$17)-ROWS($AO$6:$AO$17)-ROWS($AS$6:$AS$17)-ROWS($AW$6:$AW$17)),IFERROR(INDEX($BE$6:$BE$17, ROWS($BP$4:BP14)-ROWS($AK$6:$AK$17)-ROWS($AO$6:$AO$17)-ROWS($AS$6:$AS$17)-ROWS($AW$6:$AW$17)-ROWS($BA$6:$BA$17)),IFERROR(INDEX($BI$6:$BI$17, ROWS($BP$4:BP14)-ROWS($AK$6:$AK$17)-ROWS($AO$6:$AO$17)-ROWS($AS$6:$AS$17)-ROWS($AW$6:$AW$17)-ROWS($BA$6:$BA$17)-ROWS($BE$6:$BE$17)), "")))))))</f>
        <v/>
      </c>
      <c r="BQ16" s="316" t="str">
        <f t="shared" ca="1" si="31"/>
        <v/>
      </c>
      <c r="BR16" s="413" t="str">
        <f t="shared" ca="1" si="32"/>
        <v/>
      </c>
      <c r="BS16" s="412" t="str">
        <f ca="1">IF(OR(BT16="",BT16=0),"",MAX(BS$5:BS15)+1)</f>
        <v/>
      </c>
      <c r="BT16" s="316" t="str">
        <f ca="1">IFERROR(INDEX($AJ$22:$AJ$33, ROWS($BT$4:BT14)), IFERROR(INDEX($AN$22:$AN$33, ROWS($BT$4:BT14)-ROWS($AJ$22:$AJ$33)), IFERROR(INDEX($AR$22:$AR$33, ROWS($BT$4:BT14)-ROWS($AJ$22:$AJ$33)-ROWS($AN$22:$AN$33)),IFERROR(INDEX($AV$22:$AV$33, ROWS($BT$4:BT14)-ROWS($AJ$22:$AJ$33)-ROWS($AN$22:$AN$33)-ROWS($AR$22:$AR$33)),IFERROR(INDEX($AZ$22:$AZ$33, ROWS($BT$4:BT14)-ROWS($AJ$22:$AJ$33)-ROWS($AN$22:$AN$33)-ROWS($AR$22:$AR$33)-ROWS($AV$22:$AV$33)),IFERROR(INDEX($BD$22:$BD$33, ROWS($BT$4:BT14)-ROWS($AJ$22:$AJ$33)-ROWS($AN$22:$AN$33)-ROWS($AR$22:$AR$33)-ROWS($AV$22:$AV$33)-ROWS($AZ$22:$AZ$33)),IFERROR(INDEX($BH$22:$BH$33, ROWS($BT$4:BT14)-ROWS($AJ$22:$AJ$33)-ROWS($AN$22:$AN$33)-ROWS($AR$22:$AR$33)-ROWS($AV$22:$AV$33)-ROWS($AZ$22:$AZ$33)-ROWS($BD$22:$BD$33)), "")))))))</f>
        <v/>
      </c>
      <c r="BU16" s="316" t="str">
        <f t="shared" ca="1" si="33"/>
        <v/>
      </c>
      <c r="BV16" s="316" t="str">
        <f ca="1">IF(OR(BW16="",BW16=0),"",MAX(BV$5:BV15)+1)</f>
        <v/>
      </c>
      <c r="BW16" s="316" t="str">
        <f ca="1">IFERROR(INDEX($AK$22:$AK$33, ROWS($BW$4:BW14)), IFERROR(INDEX($AO$22:$AO$33, ROWS($BW$4:BW14)-ROWS($AK$22:$AK$33)), IFERROR(INDEX($AS$22:$AS$33, ROWS($BW$4:BW14)-ROWS($AK$22:$AK$33)-ROWS($AO$22:$AO$33)),IFERROR(INDEX($AW$22:$AW$33, ROWS($BW$4:BW14)-ROWS($AK$22:$AK$33)-ROWS($AO$22:$AO$33)-ROWS($AS$22:$AS$33)),IFERROR(INDEX($BA$22:$BA$33, ROWS($BW$4:BW14)-ROWS($AK$22:$AK$33)-ROWS($AO$22:$AO$33)-ROWS($AS$22:$AS$33)-ROWS($AW$22:$AW$33)),IFERROR(INDEX($BE$22:$BE$33, ROWS($BW$4:BW14)-ROWS($AK$22:$AK$33)-ROWS($AO$22:$AO$33)-ROWS($AS$22:$AS$33)-ROWS($AW$22:$AW$33)-ROWS($BA$22:$BA$33)),IFERROR(INDEX($BI$22:$BI$33, ROWS($BW$4:BW14)-ROWS($AK$22:$AK$33)-ROWS($AO$22:$AO$33)-ROWS($AS$22:$AS$33)-ROWS($AW$22:$AW$33)-ROWS($BA$22:$BA$33)-ROWS($BE$22:$BE$33)), "")))))))</f>
        <v/>
      </c>
      <c r="BX16" s="316" t="str">
        <f t="shared" ca="1" si="34"/>
        <v/>
      </c>
      <c r="BY16" s="413" t="str">
        <f t="shared" ca="1" si="35"/>
        <v/>
      </c>
      <c r="BZ16" s="412" t="str">
        <f ca="1">IF(OR(CA16="",CA16=0),"",MAX(BZ$5:BZ15)+1)</f>
        <v/>
      </c>
      <c r="CA16" s="316" t="str">
        <f ca="1">IFERROR(INDEX($AJ$38:$AJ$49, ROWS($CA$4:CA14)), IFERROR(INDEX($AN$38:$AN$49, ROWS($CA$4:CA14)-ROWS($AJ$38:$AJ$49)), IFERROR(INDEX($AR$38:$AR$49, ROWS($CA$4:CA14)-ROWS($AJ$38:$AJ$49)-ROWS($AN$38:$AN$49)),IFERROR(INDEX($AV$38:$AV$49, ROWS($CA$4:CA14)-ROWS($AJ$38:$AJ$49)-ROWS($AN$38:$AN$49)-ROWS($AR$38:$AR$49)),IFERROR(INDEX($AZ$38:$AZ$49, ROWS($CA$4:CA14)-ROWS($AJ$38:$AJ$49)-ROWS($AN$38:$AN$49)-ROWS($AR$38:$AR$49)-ROWS($AV$38:$AV$49)),IFERROR(INDEX($BD$38:$BD$49, ROWS($CA$4:CA14)-ROWS($AJ$38:$AJ$49)-ROWS($AN$38:$AN$49)-ROWS($AR$38:$AR$49)-ROWS($AV$38:$AV$49)-ROWS($AZ$38:$AZ$49)),IFERROR(INDEX($BH$38:$BH$49, ROWS($CA$4:CA14)-ROWS($AJ$38:$AJ$49)-ROWS($AN$38:$AN$49)-ROWS($AR$38:$AR$49)-ROWS($AV$38:$AV$49)-ROWS($AZ$38:$AZ$49)-ROWS($BD$38:$BD$49)), "")))))))</f>
        <v/>
      </c>
      <c r="CB16" s="316" t="str">
        <f t="shared" ca="1" si="36"/>
        <v>Car Payment 1</v>
      </c>
      <c r="CC16" s="316" t="str">
        <f ca="1">IF(OR(CD16="",CD16=0),"",MAX(CC$5:CC15)+1)</f>
        <v/>
      </c>
      <c r="CD16" s="316" t="str">
        <f ca="1">IFERROR(INDEX($AK$38:$AK$49, ROWS($CD$4:CD14)), IFERROR(INDEX($AO$38:$AO$49, ROWS($CD$4:CD14)-ROWS($AK$38:$AK$49)), IFERROR(INDEX($AS$38:$AS$49, ROWS($CD$4:CD14)-ROWS($AK$38:$AK$49)-ROWS($AO$38:$AO$49)),IFERROR(INDEX($AW$38:$AW$49, ROWS($CD$4:CD14)-ROWS($AK$38:$AK$49)-ROWS($AO$38:$AO$49)-ROWS($AS$38:$AS$49)),IFERROR(INDEX($BA$38:$BA$49, ROWS($CD$4:CD14)-ROWS($AK$38:$AK$49)-ROWS($AO$38:$AO$49)-ROWS($AS$38:$AS$49)-ROWS($AW$38:$AW$49)),IFERROR(INDEX($BE$38:$BE$49, ROWS($CD$4:CD14)-ROWS($AK$38:$AK$49)-ROWS($AO$38:$AO$49)-ROWS($AS$38:$AS$49)-ROWS($AW$38:$AW$49)-ROWS($BA$38:$BA$49)),IFERROR(INDEX($BI$38:$BI$49, ROWS($CD$4:CD14)-ROWS($AK$38:$AK$49)-ROWS($AO$38:$AO$49)-ROWS($AS$38:$AS$49)-ROWS($AW$38:$AW$49)-ROWS($BA$38:$BA$49)-ROWS($BE$38:$BE$49)), "")))))))</f>
        <v/>
      </c>
      <c r="CE16" s="316">
        <f t="shared" ca="1" si="37"/>
        <v>350</v>
      </c>
      <c r="CF16" s="413" t="str">
        <f t="shared" ca="1" si="38"/>
        <v/>
      </c>
      <c r="CG16" s="412" t="str">
        <f ca="1">IF(OR(CH16="",CH16=0),"",MAX(CG$5:CG15)+1)</f>
        <v/>
      </c>
      <c r="CH16" s="316" t="str">
        <f ca="1">IFERROR(INDEX($AJ$54:$AJ$65, ROWS($CH$4:CH14)), IFERROR(INDEX($AN$54:$AN$65, ROWS($CH$4:CH14)-ROWS($AJ$54:$AJ$65)), IFERROR(INDEX($AR$54:$AR$65, ROWS($CH$4:CH14)-ROWS($AJ$54:$AJ$65)-ROWS($AN$54:$AN$65)),IFERROR(INDEX($AV$54:$AV$65, ROWS($CH$4:CH14)-ROWS($AJ$54:$AJ$65)-ROWS($AN$54:$AN$65)-ROWS($AR$54:$AR$65)),IFERROR(INDEX($AZ$54:$AZ$65, ROWS($CH$4:CH14)-ROWS($AJ$54:$AJ$65)-ROWS($AN$54:$AN$65)-ROWS($AR$54:$AR$65)-ROWS($AV$54:$AV$65)),IFERROR(INDEX($BD$54:$BD$65, ROWS($CH$4:CH14)-ROWS($AJ$54:$AJ$65)-ROWS($AN$54:$AN$65)-ROWS($AR$54:$AR$65)-ROWS($AV$54:$AV$65)-ROWS($AZ$54:$AZ$65)),IFERROR(INDEX($BH$54:$BH$65, ROWS($CH$4:CH14)-ROWS($AJ$54:$AJ$65)-ROWS($AN$54:$AN$65)-ROWS($AR$54:$AR$65)-ROWS($AV$54:$AV$65)-ROWS($AZ$54:$AZ$65)-ROWS($BD$54:$BD$65)), "")))))))</f>
        <v/>
      </c>
      <c r="CI16" s="316" t="str">
        <f t="shared" ca="1" si="39"/>
        <v/>
      </c>
      <c r="CJ16" s="316" t="str">
        <f ca="1">IF(OR(CK16="",CK16=0),"",MAX(CJ$5:CJ15)+1)</f>
        <v/>
      </c>
      <c r="CK16" s="316" t="str">
        <f ca="1">IFERROR(INDEX($AK$54:$AK$65, ROWS($CK$4:CK14)), IFERROR(INDEX($AO$54:$AO$65, ROWS($CK$4:CK14)-ROWS($AK$54:$AK$65)), IFERROR(INDEX($AS$54:$AS$65, ROWS($CK$4:CK14)-ROWS($AK$54:$AK$65)-ROWS($AO$54:$AO$65)),IFERROR(INDEX($AW$54:$AW$65, ROWS($CK$4:CK14)-ROWS($AK$54:$AK$65)-ROWS($AO$54:$AO$65)-ROWS($AS$54:$AS$65)),IFERROR(INDEX($BA$54:$BA$65, ROWS($CK$4:CK14)-ROWS($AK$54:$AK$65)-ROWS($AO$54:$AO$65)-ROWS($AS$54:$AS$65)-ROWS($AW$54:$AW$65)),IFERROR(INDEX($BE$54:$BE$65, ROWS($CK$4:CK14)-ROWS($AK$54:$AK$65)-ROWS($AO$54:$AO$65)-ROWS($AS$54:$AS$65)-ROWS($AW$54:$AW$65)-ROWS($BA$54:$BA$65)),IFERROR(INDEX($BI$54:$BI$65, ROWS($CK$4:CK14)-ROWS($AK$54:$AK$65)-ROWS($AO$54:$AO$65)-ROWS($AS$54:$AS$65)-ROWS($AW$54:$AW$65)-ROWS($BA$54:$BA$65)-ROWS($BE$54:$BE$65)), "")))))))</f>
        <v/>
      </c>
      <c r="CL16" s="316" t="str">
        <f t="shared" ca="1" si="40"/>
        <v/>
      </c>
      <c r="CM16" s="413" t="str">
        <f t="shared" ca="1" si="41"/>
        <v/>
      </c>
      <c r="CN16" s="412" t="str">
        <f ca="1">IF(OR(CO16="",CO16=0),"",MAX(CN$5:CN15)+1)</f>
        <v/>
      </c>
      <c r="CO16" s="316" t="str">
        <f ca="1">IFERROR(INDEX($AJ$70:$AJ$81, ROWS($CO$4:CO14)), IFERROR(INDEX($AN$70:$AN$81, ROWS($CO$4:CO14)-ROWS($AJ$70:$AJ$81)), IFERROR(INDEX($AR$70:$AR$81, ROWS($CO$4:CO14)-ROWS($AJ$70:$AJ$81)-ROWS($AN$70:$AN$81)),IFERROR(INDEX($AV$70:$AV$81, ROWS($CO$4:CO14)-ROWS($AJ$70:$AJ$81)-ROWS($AN$70:$AN$81)-ROWS($AR$70:$AR$81)),IFERROR(INDEX($AZ$70:$AZ$81, ROWS($CO$4:CO14)-ROWS($AJ$70:$AJ$81)-ROWS($AN$70:$AN$81)-ROWS($AR$70:$AR$81)-ROWS($AV$70:$AV$81)),IFERROR(INDEX($BD$70:$BD$81, ROWS($CO$4:CO14)-ROWS($AJ$70:$AJ$81)-ROWS($AN$70:$AN$81)-ROWS($AR$70:$AR$81)-ROWS($AV$70:$AV$81)-ROWS($AZ$70:$AZ$81)),IFERROR(INDEX($BH$70:$BH$81, ROWS($CO$4:CO14)-ROWS($AJ$70:$AJ$81)-ROWS($AN$70:$AN$81)-ROWS($AR$70:$AR$81)-ROWS($AV$70:$AV$81)-ROWS($AZ$70:$AZ$81)-ROWS($BD$70:$BD$81)), "")))))))</f>
        <v/>
      </c>
      <c r="CP16" s="316" t="str">
        <f t="shared" ca="1" si="42"/>
        <v/>
      </c>
      <c r="CQ16" s="316" t="str">
        <f ca="1">IF(OR(CR16="",CR16=0),"",MAX(CQ$5:CQ15)+1)</f>
        <v/>
      </c>
      <c r="CR16" s="316" t="str">
        <f ca="1">IFERROR(INDEX($AK$70:$AK$81, ROWS($CR$4:CR14)), IFERROR(INDEX($AO$70:$AO$81, ROWS($CR$4:CR14)-ROWS($AK$70:$AK$81)), IFERROR(INDEX($AS$70:$AS$81, ROWS($CR$4:CR14)-ROWS($AK$70:$AK$81)-ROWS($AO$70:$AO$81)),IFERROR(INDEX($AW$70:$AW$81, ROWS($CR$4:CR14)-ROWS($AK$70:$AK$81)-ROWS($AO$70:$AO$81)-ROWS($AS$70:$AS$81)),IFERROR(INDEX($BA$70:$BA$81, ROWS($CR$4:CR14)-ROWS($AK$70:$AK$81)-ROWS($AO$70:$AO$81)-ROWS($AS$70:$AS$81)-ROWS($AW$70:$AW$81)),IFERROR(INDEX($BE$70:$BE$81, ROWS($CR$4:CR14)-ROWS($AK$70:$AK$81)-ROWS($AO$70:$AO$81)-ROWS($AS$70:$AS$81)-ROWS($AW$70:$AW$81)-ROWS($BA$70:$BA$81)),IFERROR(INDEX($BI$70:$BI$81, ROWS($CR$4:CR14)-ROWS($AK$70:$AK$81)-ROWS($AO$70:$AO$81)-ROWS($AS$70:$AS$81)-ROWS($AW$70:$AW$81)-ROWS($BA$70:$BA$81)-ROWS($BE$70:$BE$81)), "")))))))</f>
        <v/>
      </c>
      <c r="CS16" s="316" t="str">
        <f t="shared" ca="1" si="43"/>
        <v/>
      </c>
      <c r="CT16" s="413" t="str">
        <f t="shared" ca="1" si="44"/>
        <v/>
      </c>
      <c r="CU16" s="412" t="str">
        <f>IF(OR(CV16="",CV16=0),"",MAX(CU$5:CU15)+1)</f>
        <v/>
      </c>
      <c r="CV16" s="316">
        <f>IFERROR(INDEX($AJ$86:$AJ$97, ROWS($CV$4:CV14)), IFERROR(INDEX($AN$86:$AN$97, ROWS($CV$4:CV14)-ROWS($AJ$86:$AJ$97)), ""))</f>
        <v>0</v>
      </c>
      <c r="CW16" s="316" t="str">
        <f t="shared" si="45"/>
        <v/>
      </c>
      <c r="CX16" s="316" t="str">
        <f>IF(OR(CY16="",CY16=0),"",MAX(CX$5:CX15)+1)</f>
        <v/>
      </c>
      <c r="CY16" s="316">
        <f>IFERROR(INDEX($AK$86:$AK$97, ROWS($CY$4:CY14)), IFERROR(INDEX($AO$86:$AO$97, ROWS($CY$4:CY14)-ROWS($AK$86:$AK$97)), ""))</f>
        <v>0</v>
      </c>
      <c r="CZ16" s="316" t="str">
        <f t="shared" si="46"/>
        <v/>
      </c>
      <c r="DA16" s="413" t="str">
        <f t="shared" si="47"/>
        <v/>
      </c>
      <c r="DC16" s="438" t="str">
        <f ca="1">IF(OR(DD16="",DD16=0),"",MAX(DC$5:DC15)+1)</f>
        <v/>
      </c>
      <c r="DD16" s="434" t="str">
        <f t="shared" ca="1" si="48"/>
        <v/>
      </c>
      <c r="DE16" s="413" t="str">
        <f t="shared" ca="1" si="49"/>
        <v/>
      </c>
      <c r="DF16" s="431" t="str">
        <f ca="1">IF(OR(DG16="",DG16=0),"",MAX(DF$5:DF15)+1)</f>
        <v/>
      </c>
      <c r="DG16" s="412" t="str">
        <f t="shared" ca="1" si="50"/>
        <v/>
      </c>
      <c r="DH16" s="413" t="str">
        <f t="shared" ca="1" si="51"/>
        <v/>
      </c>
      <c r="DI16" s="412" t="str">
        <f t="shared" ca="1" si="52"/>
        <v/>
      </c>
      <c r="DJ16" s="413" t="str">
        <f t="shared" ca="1" si="53"/>
        <v/>
      </c>
      <c r="DK16" s="412" t="str">
        <f t="shared" ca="1" si="54"/>
        <v/>
      </c>
      <c r="DL16" s="413" t="str">
        <f t="shared" ca="1" si="55"/>
        <v/>
      </c>
    </row>
    <row r="17" spans="1:123" s="293" customFormat="1" ht="15" customHeight="1" thickBot="1" x14ac:dyDescent="0.35">
      <c r="A17" s="291">
        <f>Year!A22</f>
        <v>45025</v>
      </c>
      <c r="B17" s="290" t="str">
        <f>IF(ISERROR(MATCH(A17,event_dates,0)),"",INDEX(events,MATCH(A17,event_dates,0)))</f>
        <v>Easter</v>
      </c>
      <c r="C17" s="291">
        <f>Year!B22</f>
        <v>45026</v>
      </c>
      <c r="D17" s="290" t="str">
        <f>IF(ISERROR(MATCH(C17,event_dates,0)),"",INDEX(events,MATCH(C17,event_dates,0)))</f>
        <v/>
      </c>
      <c r="E17" s="291">
        <f>Year!C22</f>
        <v>45027</v>
      </c>
      <c r="F17" s="290" t="str">
        <f>IF(ISERROR(MATCH(E17,event_dates,0)),"",INDEX(events,MATCH(E17,event_dates,0)))</f>
        <v/>
      </c>
      <c r="G17" s="291">
        <f>Year!D22</f>
        <v>45028</v>
      </c>
      <c r="H17" s="290" t="str">
        <f>IF(ISERROR(MATCH(G17,event_dates,0)),"",INDEX(events,MATCH(G17,event_dates,0)))</f>
        <v/>
      </c>
      <c r="I17" s="291">
        <f>Year!E22</f>
        <v>45029</v>
      </c>
      <c r="J17" s="290" t="str">
        <f>IF(ISERROR(MATCH(I17,event_dates,0)),"",INDEX(events,MATCH(I17,event_dates,0)))</f>
        <v/>
      </c>
      <c r="K17" s="291">
        <f>Year!F22</f>
        <v>45030</v>
      </c>
      <c r="L17" s="290" t="str">
        <f>IF(ISERROR(MATCH(K17,event_dates,0)),"",INDEX(events,MATCH(K17,event_dates,0)))</f>
        <v/>
      </c>
      <c r="M17" s="291">
        <f>Year!G22</f>
        <v>45031</v>
      </c>
      <c r="N17" s="290" t="str">
        <f>IF(ISERROR(MATCH(M17,event_dates,0)),"",INDEX(events,MATCH(M17,event_dates,0)))</f>
        <v/>
      </c>
      <c r="P17" s="295" t="str">
        <f ca="1">IF(DN46="","",DN46)</f>
        <v>Groceries - 125</v>
      </c>
      <c r="Q17" s="295" t="str">
        <f t="shared" ref="Q17:U22" ca="1" si="58">IF(DO46="","",DO46)</f>
        <v>Car 2 Gas - 80</v>
      </c>
      <c r="R17" s="446" t="str">
        <f t="shared" ca="1" si="58"/>
        <v>Netflix - 14.95</v>
      </c>
      <c r="S17" s="295" t="str">
        <f t="shared" ca="1" si="58"/>
        <v>Paycheck 2 - 400</v>
      </c>
      <c r="T17" s="295" t="str">
        <f t="shared" ca="1" si="58"/>
        <v>Paycheck 3 - 700</v>
      </c>
      <c r="U17" s="295" t="str">
        <f t="shared" ca="1" si="58"/>
        <v>Paycheck 1 - 850</v>
      </c>
      <c r="V17" s="1156"/>
      <c r="W17" s="1157"/>
      <c r="X17" s="445"/>
      <c r="Y17"/>
      <c r="AB17" s="299"/>
      <c r="AC17" s="358" t="str">
        <f>IF('Data Entry'!B23="","",'Data Entry'!B23)</f>
        <v/>
      </c>
      <c r="AD17" s="356" t="str">
        <f>IF('Data Entry'!A23="","",'Data Entry'!A23)</f>
        <v/>
      </c>
      <c r="AE17" s="363" t="str">
        <f>IF('Data Entry'!C23="","",'Data Entry'!C23)</f>
        <v/>
      </c>
      <c r="AF17" s="402" t="str">
        <f>IF('Data Entry'!E23="","",'Data Entry'!E23)</f>
        <v/>
      </c>
      <c r="AG17" s="300"/>
      <c r="AH17"/>
      <c r="AI17" s="309">
        <f t="shared" ca="1" si="23"/>
        <v>35</v>
      </c>
      <c r="AJ17" s="310" t="str">
        <f t="shared" ca="1" si="2"/>
        <v/>
      </c>
      <c r="AK17" s="310" t="str">
        <f t="shared" ca="1" si="3"/>
        <v/>
      </c>
      <c r="AL17" s="311" t="str">
        <f t="shared" ca="1" si="4"/>
        <v/>
      </c>
      <c r="AM17" s="309">
        <f t="shared" ca="1" si="24"/>
        <v>35</v>
      </c>
      <c r="AN17" s="310" t="str">
        <f t="shared" ca="1" si="5"/>
        <v/>
      </c>
      <c r="AO17" s="310" t="str">
        <f t="shared" ca="1" si="6"/>
        <v/>
      </c>
      <c r="AP17" s="311" t="str">
        <f t="shared" ca="1" si="7"/>
        <v/>
      </c>
      <c r="AQ17" s="309">
        <f t="shared" ca="1" si="25"/>
        <v>35</v>
      </c>
      <c r="AR17" s="310" t="str">
        <f t="shared" ca="1" si="8"/>
        <v/>
      </c>
      <c r="AS17" s="310" t="str">
        <f t="shared" ca="1" si="9"/>
        <v/>
      </c>
      <c r="AT17" s="311" t="str">
        <f t="shared" ca="1" si="10"/>
        <v/>
      </c>
      <c r="AU17" s="309">
        <f t="shared" ca="1" si="26"/>
        <v>35</v>
      </c>
      <c r="AV17" s="310" t="str">
        <f t="shared" ca="1" si="11"/>
        <v/>
      </c>
      <c r="AW17" s="310" t="str">
        <f t="shared" ca="1" si="12"/>
        <v/>
      </c>
      <c r="AX17" s="311" t="str">
        <f t="shared" ca="1" si="13"/>
        <v/>
      </c>
      <c r="AY17" s="309">
        <f t="shared" ca="1" si="27"/>
        <v>35</v>
      </c>
      <c r="AZ17" s="310" t="str">
        <f t="shared" ca="1" si="14"/>
        <v/>
      </c>
      <c r="BA17" s="310" t="str">
        <f t="shared" ca="1" si="15"/>
        <v/>
      </c>
      <c r="BB17" s="311" t="str">
        <f t="shared" ca="1" si="16"/>
        <v/>
      </c>
      <c r="BC17" s="309">
        <f t="shared" ca="1" si="28"/>
        <v>35</v>
      </c>
      <c r="BD17" s="310" t="str">
        <f t="shared" ca="1" si="17"/>
        <v/>
      </c>
      <c r="BE17" s="310" t="str">
        <f t="shared" ca="1" si="18"/>
        <v/>
      </c>
      <c r="BF17" s="311" t="str">
        <f t="shared" ca="1" si="19"/>
        <v/>
      </c>
      <c r="BG17" s="309" t="str">
        <f t="shared" ca="1" si="29"/>
        <v/>
      </c>
      <c r="BH17" s="310" t="str">
        <f t="shared" ca="1" si="20"/>
        <v/>
      </c>
      <c r="BI17" s="310" t="str">
        <f t="shared" ca="1" si="21"/>
        <v/>
      </c>
      <c r="BJ17" s="311" t="str">
        <f t="shared" ca="1" si="22"/>
        <v/>
      </c>
      <c r="BL17" s="414" t="str">
        <f ca="1">IF(OR(BM17="",BM17=0),"",MAX(BL$5:BL16)+1)</f>
        <v/>
      </c>
      <c r="BM17" s="409" t="str">
        <f ca="1">IFERROR(INDEX($AJ$6:$AJ$17, ROWS(BM$4:$BM15)), IFERROR(INDEX($AN$6:$AN$17, ROWS(BM$4:$BM15)-ROWS($AJ$6:$AJ$17)), IFERROR(INDEX($AR$6:$AR$17, ROWS(BM$4:$BM15)-ROWS($AJ$6:$AJ$17)-ROWS($AN$6:$AN$17)),IFERROR(INDEX($AV$6:$AV$17, ROWS(BM$4:$BM15)-ROWS($AJ$6:$AJ$17)-ROWS($AN$6:$AN$17)-ROWS($AR$6:$AR$17)),IFERROR(INDEX($AZ$6:$AZ$17, ROWS(BM$4:$BM15)-ROWS($AJ$6:$AJ$17)-ROWS($AN$6:$AN$17)-ROWS($AR$6:$AR$17)-ROWS($AV$6:$AV$17)),IFERROR(INDEX($BD$6:$BD$17, ROWS(BM$4:$BM15)-ROWS($AJ$6:$AJ$17)-ROWS($AN$6:$AN$17)-ROWS($AR$6:$AR$17)-ROWS($AV$6:$AV$17)-ROWS($AZ$6:$AZ$17)),IFERROR(INDEX($BH$6:$BH$17, ROWS(BM$4:$BM15)-ROWS($AJ$6:$AJ$17)-ROWS($AN$6:$AN$17)-ROWS($AR$6:$AR$17)-ROWS($AV$6:$AV$17)-ROWS($AZ$6:$AZ$17)-ROWS($BD$6:$BD$17)), "")))))))</f>
        <v/>
      </c>
      <c r="BN17" s="409" t="str">
        <f t="shared" ca="1" si="30"/>
        <v/>
      </c>
      <c r="BO17" s="409" t="str">
        <f ca="1">IF(OR(BP17="",BP17=0),"",MAX(BO$5:BO16)+1)</f>
        <v/>
      </c>
      <c r="BP17" s="409" t="str">
        <f ca="1">IFERROR(INDEX($AK$6:$AK$17, ROWS($BP$4:BP15)), IFERROR(INDEX($AO$6:$AO$17, ROWS($BP$4:BP15)-ROWS($AK$6:$AK$17)), IFERROR(INDEX($AS$6:$AS$17, ROWS($BP$4:BP15)-ROWS($AK$6:$AK$17)-ROWS($AO$6:$AO$17)),IFERROR(INDEX($AW$6:$AW$17, ROWS($BP$4:BP15)-ROWS($AK$6:$AK$17)-ROWS($AO$6:$AO$17)-ROWS($AS$6:$AS$17)),IFERROR(INDEX($BA$6:$BA$17, ROWS($BP$4:BP15)-ROWS($AK$6:$AK$17)-ROWS($AO$6:$AO$17)-ROWS($AS$6:$AS$17)-ROWS($AW$6:$AW$17)),IFERROR(INDEX($BE$6:$BE$17, ROWS($BP$4:BP15)-ROWS($AK$6:$AK$17)-ROWS($AO$6:$AO$17)-ROWS($AS$6:$AS$17)-ROWS($AW$6:$AW$17)-ROWS($BA$6:$BA$17)),IFERROR(INDEX($BI$6:$BI$17, ROWS($BP$4:BP15)-ROWS($AK$6:$AK$17)-ROWS($AO$6:$AO$17)-ROWS($AS$6:$AS$17)-ROWS($AW$6:$AW$17)-ROWS($BA$6:$BA$17)-ROWS($BE$6:$BE$17)), "")))))))</f>
        <v/>
      </c>
      <c r="BQ17" s="409" t="str">
        <f t="shared" ca="1" si="31"/>
        <v/>
      </c>
      <c r="BR17" s="415" t="str">
        <f t="shared" ca="1" si="32"/>
        <v/>
      </c>
      <c r="BS17" s="414" t="str">
        <f ca="1">IF(OR(BT17="",BT17=0),"",MAX(BS$5:BS16)+1)</f>
        <v/>
      </c>
      <c r="BT17" s="409" t="str">
        <f ca="1">IFERROR(INDEX($AJ$22:$AJ$33, ROWS($BT$4:BT15)), IFERROR(INDEX($AN$22:$AN$33, ROWS($BT$4:BT15)-ROWS($AJ$22:$AJ$33)), IFERROR(INDEX($AR$22:$AR$33, ROWS($BT$4:BT15)-ROWS($AJ$22:$AJ$33)-ROWS($AN$22:$AN$33)),IFERROR(INDEX($AV$22:$AV$33, ROWS($BT$4:BT15)-ROWS($AJ$22:$AJ$33)-ROWS($AN$22:$AN$33)-ROWS($AR$22:$AR$33)),IFERROR(INDEX($AZ$22:$AZ$33, ROWS($BT$4:BT15)-ROWS($AJ$22:$AJ$33)-ROWS($AN$22:$AN$33)-ROWS($AR$22:$AR$33)-ROWS($AV$22:$AV$33)),IFERROR(INDEX($BD$22:$BD$33, ROWS($BT$4:BT15)-ROWS($AJ$22:$AJ$33)-ROWS($AN$22:$AN$33)-ROWS($AR$22:$AR$33)-ROWS($AV$22:$AV$33)-ROWS($AZ$22:$AZ$33)),IFERROR(INDEX($BH$22:$BH$33, ROWS($BT$4:BT15)-ROWS($AJ$22:$AJ$33)-ROWS($AN$22:$AN$33)-ROWS($AR$22:$AR$33)-ROWS($AV$22:$AV$33)-ROWS($AZ$22:$AZ$33)-ROWS($BD$22:$BD$33)), "")))))))</f>
        <v/>
      </c>
      <c r="BU17" s="409" t="str">
        <f t="shared" ca="1" si="33"/>
        <v/>
      </c>
      <c r="BV17" s="409" t="str">
        <f ca="1">IF(OR(BW17="",BW17=0),"",MAX(BV$5:BV16)+1)</f>
        <v/>
      </c>
      <c r="BW17" s="409" t="str">
        <f ca="1">IFERROR(INDEX($AK$22:$AK$33, ROWS($BW$4:BW15)), IFERROR(INDEX($AO$22:$AO$33, ROWS($BW$4:BW15)-ROWS($AK$22:$AK$33)), IFERROR(INDEX($AS$22:$AS$33, ROWS($BW$4:BW15)-ROWS($AK$22:$AK$33)-ROWS($AO$22:$AO$33)),IFERROR(INDEX($AW$22:$AW$33, ROWS($BW$4:BW15)-ROWS($AK$22:$AK$33)-ROWS($AO$22:$AO$33)-ROWS($AS$22:$AS$33)),IFERROR(INDEX($BA$22:$BA$33, ROWS($BW$4:BW15)-ROWS($AK$22:$AK$33)-ROWS($AO$22:$AO$33)-ROWS($AS$22:$AS$33)-ROWS($AW$22:$AW$33)),IFERROR(INDEX($BE$22:$BE$33, ROWS($BW$4:BW15)-ROWS($AK$22:$AK$33)-ROWS($AO$22:$AO$33)-ROWS($AS$22:$AS$33)-ROWS($AW$22:$AW$33)-ROWS($BA$22:$BA$33)),IFERROR(INDEX($BI$22:$BI$33, ROWS($BW$4:BW15)-ROWS($AK$22:$AK$33)-ROWS($AO$22:$AO$33)-ROWS($AS$22:$AS$33)-ROWS($AW$22:$AW$33)-ROWS($BA$22:$BA$33)-ROWS($BE$22:$BE$33)), "")))))))</f>
        <v/>
      </c>
      <c r="BX17" s="409" t="str">
        <f t="shared" ca="1" si="34"/>
        <v/>
      </c>
      <c r="BY17" s="415" t="str">
        <f t="shared" ca="1" si="35"/>
        <v/>
      </c>
      <c r="BZ17" s="414" t="str">
        <f ca="1">IF(OR(CA17="",CA17=0),"",MAX(BZ$5:BZ16)+1)</f>
        <v/>
      </c>
      <c r="CA17" s="409" t="str">
        <f ca="1">IFERROR(INDEX($AJ$38:$AJ$49, ROWS($CA$4:CA15)), IFERROR(INDEX($AN$38:$AN$49, ROWS($CA$4:CA15)-ROWS($AJ$38:$AJ$49)), IFERROR(INDEX($AR$38:$AR$49, ROWS($CA$4:CA15)-ROWS($AJ$38:$AJ$49)-ROWS($AN$38:$AN$49)),IFERROR(INDEX($AV$38:$AV$49, ROWS($CA$4:CA15)-ROWS($AJ$38:$AJ$49)-ROWS($AN$38:$AN$49)-ROWS($AR$38:$AR$49)),IFERROR(INDEX($AZ$38:$AZ$49, ROWS($CA$4:CA15)-ROWS($AJ$38:$AJ$49)-ROWS($AN$38:$AN$49)-ROWS($AR$38:$AR$49)-ROWS($AV$38:$AV$49)),IFERROR(INDEX($BD$38:$BD$49, ROWS($CA$4:CA15)-ROWS($AJ$38:$AJ$49)-ROWS($AN$38:$AN$49)-ROWS($AR$38:$AR$49)-ROWS($AV$38:$AV$49)-ROWS($AZ$38:$AZ$49)),IFERROR(INDEX($BH$38:$BH$49, ROWS($CA$4:CA15)-ROWS($AJ$38:$AJ$49)-ROWS($AN$38:$AN$49)-ROWS($AR$38:$AR$49)-ROWS($AV$38:$AV$49)-ROWS($AZ$38:$AZ$49)-ROWS($BD$38:$BD$49)), "")))))))</f>
        <v/>
      </c>
      <c r="CB17" s="409" t="str">
        <f t="shared" ca="1" si="36"/>
        <v>Car Payment 2</v>
      </c>
      <c r="CC17" s="409" t="str">
        <f ca="1">IF(OR(CD17="",CD17=0),"",MAX(CC$5:CC16)+1)</f>
        <v/>
      </c>
      <c r="CD17" s="409" t="str">
        <f ca="1">IFERROR(INDEX($AK$38:$AK$49, ROWS($CD$4:CD15)), IFERROR(INDEX($AO$38:$AO$49, ROWS($CD$4:CD15)-ROWS($AK$38:$AK$49)), IFERROR(INDEX($AS$38:$AS$49, ROWS($CD$4:CD15)-ROWS($AK$38:$AK$49)-ROWS($AO$38:$AO$49)),IFERROR(INDEX($AW$38:$AW$49, ROWS($CD$4:CD15)-ROWS($AK$38:$AK$49)-ROWS($AO$38:$AO$49)-ROWS($AS$38:$AS$49)),IFERROR(INDEX($BA$38:$BA$49, ROWS($CD$4:CD15)-ROWS($AK$38:$AK$49)-ROWS($AO$38:$AO$49)-ROWS($AS$38:$AS$49)-ROWS($AW$38:$AW$49)),IFERROR(INDEX($BE$38:$BE$49, ROWS($CD$4:CD15)-ROWS($AK$38:$AK$49)-ROWS($AO$38:$AO$49)-ROWS($AS$38:$AS$49)-ROWS($AW$38:$AW$49)-ROWS($BA$38:$BA$49)),IFERROR(INDEX($BI$38:$BI$49, ROWS($CD$4:CD15)-ROWS($AK$38:$AK$49)-ROWS($AO$38:$AO$49)-ROWS($AS$38:$AS$49)-ROWS($AW$38:$AW$49)-ROWS($BA$38:$BA$49)-ROWS($BE$38:$BE$49)), "")))))))</f>
        <v/>
      </c>
      <c r="CE17" s="409">
        <f t="shared" ca="1" si="37"/>
        <v>200</v>
      </c>
      <c r="CF17" s="415" t="str">
        <f t="shared" ca="1" si="38"/>
        <v/>
      </c>
      <c r="CG17" s="414" t="str">
        <f ca="1">IF(OR(CH17="",CH17=0),"",MAX(CG$5:CG16)+1)</f>
        <v/>
      </c>
      <c r="CH17" s="409" t="str">
        <f ca="1">IFERROR(INDEX($AJ$54:$AJ$65, ROWS($CH$4:CH15)), IFERROR(INDEX($AN$54:$AN$65, ROWS($CH$4:CH15)-ROWS($AJ$54:$AJ$65)), IFERROR(INDEX($AR$54:$AR$65, ROWS($CH$4:CH15)-ROWS($AJ$54:$AJ$65)-ROWS($AN$54:$AN$65)),IFERROR(INDEX($AV$54:$AV$65, ROWS($CH$4:CH15)-ROWS($AJ$54:$AJ$65)-ROWS($AN$54:$AN$65)-ROWS($AR$54:$AR$65)),IFERROR(INDEX($AZ$54:$AZ$65, ROWS($CH$4:CH15)-ROWS($AJ$54:$AJ$65)-ROWS($AN$54:$AN$65)-ROWS($AR$54:$AR$65)-ROWS($AV$54:$AV$65)),IFERROR(INDEX($BD$54:$BD$65, ROWS($CH$4:CH15)-ROWS($AJ$54:$AJ$65)-ROWS($AN$54:$AN$65)-ROWS($AR$54:$AR$65)-ROWS($AV$54:$AV$65)-ROWS($AZ$54:$AZ$65)),IFERROR(INDEX($BH$54:$BH$65, ROWS($CH$4:CH15)-ROWS($AJ$54:$AJ$65)-ROWS($AN$54:$AN$65)-ROWS($AR$54:$AR$65)-ROWS($AV$54:$AV$65)-ROWS($AZ$54:$AZ$65)-ROWS($BD$54:$BD$65)), "")))))))</f>
        <v/>
      </c>
      <c r="CI17" s="409" t="str">
        <f t="shared" ca="1" si="39"/>
        <v/>
      </c>
      <c r="CJ17" s="409" t="str">
        <f ca="1">IF(OR(CK17="",CK17=0),"",MAX(CJ$5:CJ16)+1)</f>
        <v/>
      </c>
      <c r="CK17" s="409" t="str">
        <f ca="1">IFERROR(INDEX($AK$54:$AK$65, ROWS($CK$4:CK15)), IFERROR(INDEX($AO$54:$AO$65, ROWS($CK$4:CK15)-ROWS($AK$54:$AK$65)), IFERROR(INDEX($AS$54:$AS$65, ROWS($CK$4:CK15)-ROWS($AK$54:$AK$65)-ROWS($AO$54:$AO$65)),IFERROR(INDEX($AW$54:$AW$65, ROWS($CK$4:CK15)-ROWS($AK$54:$AK$65)-ROWS($AO$54:$AO$65)-ROWS($AS$54:$AS$65)),IFERROR(INDEX($BA$54:$BA$65, ROWS($CK$4:CK15)-ROWS($AK$54:$AK$65)-ROWS($AO$54:$AO$65)-ROWS($AS$54:$AS$65)-ROWS($AW$54:$AW$65)),IFERROR(INDEX($BE$54:$BE$65, ROWS($CK$4:CK15)-ROWS($AK$54:$AK$65)-ROWS($AO$54:$AO$65)-ROWS($AS$54:$AS$65)-ROWS($AW$54:$AW$65)-ROWS($BA$54:$BA$65)),IFERROR(INDEX($BI$54:$BI$65, ROWS($CK$4:CK15)-ROWS($AK$54:$AK$65)-ROWS($AO$54:$AO$65)-ROWS($AS$54:$AS$65)-ROWS($AW$54:$AW$65)-ROWS($BA$54:$BA$65)-ROWS($BE$54:$BE$65)), "")))))))</f>
        <v/>
      </c>
      <c r="CL17" s="409" t="str">
        <f t="shared" ca="1" si="40"/>
        <v/>
      </c>
      <c r="CM17" s="415" t="str">
        <f t="shared" ca="1" si="41"/>
        <v/>
      </c>
      <c r="CN17" s="414" t="str">
        <f ca="1">IF(OR(CO17="",CO17=0),"",MAX(CN$5:CN16)+1)</f>
        <v/>
      </c>
      <c r="CO17" s="409" t="str">
        <f ca="1">IFERROR(INDEX($AJ$70:$AJ$81, ROWS($CO$4:CO15)), IFERROR(INDEX($AN$70:$AN$81, ROWS($CO$4:CO15)-ROWS($AJ$70:$AJ$81)), IFERROR(INDEX($AR$70:$AR$81, ROWS($CO$4:CO15)-ROWS($AJ$70:$AJ$81)-ROWS($AN$70:$AN$81)),IFERROR(INDEX($AV$70:$AV$81, ROWS($CO$4:CO15)-ROWS($AJ$70:$AJ$81)-ROWS($AN$70:$AN$81)-ROWS($AR$70:$AR$81)),IFERROR(INDEX($AZ$70:$AZ$81, ROWS($CO$4:CO15)-ROWS($AJ$70:$AJ$81)-ROWS($AN$70:$AN$81)-ROWS($AR$70:$AR$81)-ROWS($AV$70:$AV$81)),IFERROR(INDEX($BD$70:$BD$81, ROWS($CO$4:CO15)-ROWS($AJ$70:$AJ$81)-ROWS($AN$70:$AN$81)-ROWS($AR$70:$AR$81)-ROWS($AV$70:$AV$81)-ROWS($AZ$70:$AZ$81)),IFERROR(INDEX($BH$70:$BH$81, ROWS($CO$4:CO15)-ROWS($AJ$70:$AJ$81)-ROWS($AN$70:$AN$81)-ROWS($AR$70:$AR$81)-ROWS($AV$70:$AV$81)-ROWS($AZ$70:$AZ$81)-ROWS($BD$70:$BD$81)), "")))))))</f>
        <v/>
      </c>
      <c r="CP17" s="409" t="str">
        <f t="shared" ca="1" si="42"/>
        <v/>
      </c>
      <c r="CQ17" s="409" t="str">
        <f ca="1">IF(OR(CR17="",CR17=0),"",MAX(CQ$5:CQ16)+1)</f>
        <v/>
      </c>
      <c r="CR17" s="409" t="str">
        <f ca="1">IFERROR(INDEX($AK$70:$AK$81, ROWS($CR$4:CR15)), IFERROR(INDEX($AO$70:$AO$81, ROWS($CR$4:CR15)-ROWS($AK$70:$AK$81)), IFERROR(INDEX($AS$70:$AS$81, ROWS($CR$4:CR15)-ROWS($AK$70:$AK$81)-ROWS($AO$70:$AO$81)),IFERROR(INDEX($AW$70:$AW$81, ROWS($CR$4:CR15)-ROWS($AK$70:$AK$81)-ROWS($AO$70:$AO$81)-ROWS($AS$70:$AS$81)),IFERROR(INDEX($BA$70:$BA$81, ROWS($CR$4:CR15)-ROWS($AK$70:$AK$81)-ROWS($AO$70:$AO$81)-ROWS($AS$70:$AS$81)-ROWS($AW$70:$AW$81)),IFERROR(INDEX($BE$70:$BE$81, ROWS($CR$4:CR15)-ROWS($AK$70:$AK$81)-ROWS($AO$70:$AO$81)-ROWS($AS$70:$AS$81)-ROWS($AW$70:$AW$81)-ROWS($BA$70:$BA$81)),IFERROR(INDEX($BI$70:$BI$81, ROWS($CR$4:CR15)-ROWS($AK$70:$AK$81)-ROWS($AO$70:$AO$81)-ROWS($AS$70:$AS$81)-ROWS($AW$70:$AW$81)-ROWS($BA$70:$BA$81)-ROWS($BE$70:$BE$81)), "")))))))</f>
        <v/>
      </c>
      <c r="CS17" s="409" t="str">
        <f t="shared" ca="1" si="43"/>
        <v/>
      </c>
      <c r="CT17" s="415" t="str">
        <f t="shared" ca="1" si="44"/>
        <v/>
      </c>
      <c r="CU17" s="414" t="str">
        <f>IF(OR(CV17="",CV17=0),"",MAX(CU$5:CU16)+1)</f>
        <v/>
      </c>
      <c r="CV17" s="409">
        <f>IFERROR(INDEX($AJ$86:$AJ$97, ROWS($CV$4:CV15)), IFERROR(INDEX($AN$86:$AN$97, ROWS($CV$4:CV15)-ROWS($AJ$86:$AJ$97)), ""))</f>
        <v>0</v>
      </c>
      <c r="CW17" s="409" t="str">
        <f t="shared" si="45"/>
        <v/>
      </c>
      <c r="CX17" s="409" t="str">
        <f>IF(OR(CY17="",CY17=0),"",MAX(CX$5:CX16)+1)</f>
        <v/>
      </c>
      <c r="CY17" s="409">
        <f>IFERROR(INDEX($AK$86:$AK$97, ROWS($CY$4:CY15)), IFERROR(INDEX($AO$86:$AO$97, ROWS($CY$4:CY15)-ROWS($AK$86:$AK$97)), ""))</f>
        <v>0</v>
      </c>
      <c r="CZ17" s="409" t="str">
        <f t="shared" si="46"/>
        <v/>
      </c>
      <c r="DA17" s="415" t="str">
        <f t="shared" si="47"/>
        <v/>
      </c>
      <c r="DC17" s="438" t="str">
        <f ca="1">IF(OR(DD17="",DD17=0),"",MAX(DC$5:DC16)+1)</f>
        <v/>
      </c>
      <c r="DD17" s="435" t="str">
        <f t="shared" ca="1" si="48"/>
        <v/>
      </c>
      <c r="DE17" s="413" t="str">
        <f t="shared" ca="1" si="49"/>
        <v/>
      </c>
      <c r="DF17" s="432" t="str">
        <f ca="1">IF(OR(DG17="",DG17=0),"",MAX(DF$5:DF16)+1)</f>
        <v/>
      </c>
      <c r="DG17" s="414" t="str">
        <f t="shared" ca="1" si="50"/>
        <v/>
      </c>
      <c r="DH17" s="415" t="str">
        <f t="shared" ca="1" si="51"/>
        <v/>
      </c>
      <c r="DI17" s="414" t="str">
        <f t="shared" ca="1" si="52"/>
        <v/>
      </c>
      <c r="DJ17" s="413" t="str">
        <f t="shared" ca="1" si="53"/>
        <v/>
      </c>
      <c r="DK17" s="414" t="str">
        <f t="shared" ca="1" si="54"/>
        <v/>
      </c>
      <c r="DL17" s="415" t="str">
        <f t="shared" ca="1" si="55"/>
        <v/>
      </c>
      <c r="DN17" s="292"/>
      <c r="DO17" s="292"/>
      <c r="DP17" s="292"/>
      <c r="DQ17" s="292"/>
      <c r="DR17" s="292"/>
      <c r="DS17" s="292"/>
    </row>
    <row r="18" spans="1:123" s="292" customFormat="1" ht="15" customHeight="1" x14ac:dyDescent="0.3">
      <c r="A18" s="1181" t="str">
        <f ca="1">IF(ISERROR(MATCH(A17,event_dates,0)+MATCH(A17,OFFSET(event_dates,MATCH(A17,event_dates,0),0,500,1),0)),"",INDEX(events,MATCH(A17,event_dates,0)+MATCH(A17,OFFSET(event_dates,MATCH(A17,event_dates,0),0,500,1),0)))</f>
        <v/>
      </c>
      <c r="B18" s="1182"/>
      <c r="C18" s="1181" t="str">
        <f ca="1">IF(ISERROR(MATCH(C17,event_dates,0)+MATCH(C17,OFFSET(event_dates,MATCH(C17,event_dates,0),0,500,1),0)),"",INDEX(events,MATCH(C17,event_dates,0)+MATCH(C17,OFFSET(event_dates,MATCH(C17,event_dates,0),0,500,1),0)))</f>
        <v/>
      </c>
      <c r="D18" s="1182"/>
      <c r="E18" s="1181" t="str">
        <f ca="1">IF(ISERROR(MATCH(E17,event_dates,0)+MATCH(E17,OFFSET(event_dates,MATCH(E17,event_dates,0),0,500,1),0)),"",INDEX(events,MATCH(E17,event_dates,0)+MATCH(E17,OFFSET(event_dates,MATCH(E17,event_dates,0),0,500,1),0)))</f>
        <v/>
      </c>
      <c r="F18" s="1182"/>
      <c r="G18" s="1181" t="str">
        <f ca="1">IF(ISERROR(MATCH(G17,event_dates,0)+MATCH(G17,OFFSET(event_dates,MATCH(G17,event_dates,0),0,500,1),0)),"",INDEX(events,MATCH(G17,event_dates,0)+MATCH(G17,OFFSET(event_dates,MATCH(G17,event_dates,0),0,500,1),0)))</f>
        <v/>
      </c>
      <c r="H18" s="1182"/>
      <c r="I18" s="1181" t="str">
        <f ca="1">IF(ISERROR(MATCH(I17,event_dates,0)+MATCH(I17,OFFSET(event_dates,MATCH(I17,event_dates,0),0,500,1),0)),"",INDEX(events,MATCH(I17,event_dates,0)+MATCH(I17,OFFSET(event_dates,MATCH(I17,event_dates,0),0,500,1),0)))</f>
        <v/>
      </c>
      <c r="J18" s="1182"/>
      <c r="K18" s="1181" t="str">
        <f ca="1">IF(ISERROR(MATCH(K17,event_dates,0)+MATCH(K17,OFFSET(event_dates,MATCH(K17,event_dates,0),0,500,1),0)),"",INDEX(events,MATCH(K17,event_dates,0)+MATCH(K17,OFFSET(event_dates,MATCH(K17,event_dates,0),0,500,1),0)))</f>
        <v/>
      </c>
      <c r="L18" s="1182"/>
      <c r="M18" s="1181" t="str">
        <f ca="1">IF(ISERROR(MATCH(M17,event_dates,0)+MATCH(M17,OFFSET(event_dates,MATCH(M17,event_dates,0),0,500,1),0)),"",INDEX(events,MATCH(M17,event_dates,0)+MATCH(M17,OFFSET(event_dates,MATCH(M17,event_dates,0),0,500,1),0)))</f>
        <v/>
      </c>
      <c r="N18" s="1182"/>
      <c r="P18" s="295" t="str">
        <f t="shared" ref="P18:P22" ca="1" si="59">IF(DN47="","",DN47)</f>
        <v>D. Store Card 4 - 30</v>
      </c>
      <c r="Q18" s="295" t="str">
        <f t="shared" ca="1" si="58"/>
        <v>D. Store Card 1 - 30</v>
      </c>
      <c r="R18" s="295" t="str">
        <f t="shared" ca="1" si="58"/>
        <v>Roth IRA - 100</v>
      </c>
      <c r="S18" s="296" t="str">
        <f t="shared" ca="1" si="58"/>
        <v>Investment 1 - 200</v>
      </c>
      <c r="T18" s="295" t="str">
        <f t="shared" ca="1" si="58"/>
        <v/>
      </c>
      <c r="U18" s="295" t="str">
        <f t="shared" ca="1" si="58"/>
        <v/>
      </c>
      <c r="V18" s="1158" t="s">
        <v>502</v>
      </c>
      <c r="W18" s="1159"/>
      <c r="X18" s="445">
        <f ca="1">IF(DP52="",0,DP52)</f>
        <v>1009.95</v>
      </c>
      <c r="Y18"/>
      <c r="AB18" s="299"/>
      <c r="AC18" s="358" t="str">
        <f>IF('Data Entry'!B24="","",'Data Entry'!B24)</f>
        <v/>
      </c>
      <c r="AD18" s="356" t="str">
        <f>IF('Data Entry'!A24="","",'Data Entry'!A24)</f>
        <v/>
      </c>
      <c r="AE18" s="363" t="str">
        <f>IF('Data Entry'!C24="","",'Data Entry'!C24)</f>
        <v/>
      </c>
      <c r="AF18" s="402" t="str">
        <f>IF('Data Entry'!E24="","",'Data Entry'!E24)</f>
        <v/>
      </c>
      <c r="AG18" s="300"/>
      <c r="AH18"/>
      <c r="AI18"/>
      <c r="AJ18"/>
      <c r="AK18"/>
      <c r="AL18"/>
      <c r="BL18" s="412" t="str">
        <f ca="1">IF(OR(BM18="",BM18=0),"",MAX(BL$5:BL17)+1)</f>
        <v/>
      </c>
      <c r="BM18" s="316" t="str">
        <f ca="1">IFERROR(INDEX($AJ$6:$AJ$17, ROWS(BM$4:$BM16)), IFERROR(INDEX($AN$6:$AN$17, ROWS(BM$4:$BM16)-ROWS($AJ$6:$AJ$17)), IFERROR(INDEX($AR$6:$AR$17, ROWS(BM$4:$BM16)-ROWS($AJ$6:$AJ$17)-ROWS($AN$6:$AN$17)),IFERROR(INDEX($AV$6:$AV$17, ROWS(BM$4:$BM16)-ROWS($AJ$6:$AJ$17)-ROWS($AN$6:$AN$17)-ROWS($AR$6:$AR$17)),IFERROR(INDEX($AZ$6:$AZ$17, ROWS(BM$4:$BM16)-ROWS($AJ$6:$AJ$17)-ROWS($AN$6:$AN$17)-ROWS($AR$6:$AR$17)-ROWS($AV$6:$AV$17)),IFERROR(INDEX($BD$6:$BD$17, ROWS(BM$4:$BM16)-ROWS($AJ$6:$AJ$17)-ROWS($AN$6:$AN$17)-ROWS($AR$6:$AR$17)-ROWS($AV$6:$AV$17)-ROWS($AZ$6:$AZ$17)),IFERROR(INDEX($BH$6:$BH$17, ROWS(BM$4:$BM16)-ROWS($AJ$6:$AJ$17)-ROWS($AN$6:$AN$17)-ROWS($AR$6:$AR$17)-ROWS($AV$6:$AV$17)-ROWS($AZ$6:$AZ$17)-ROWS($BD$6:$BD$17)), "")))))))</f>
        <v/>
      </c>
      <c r="BN18" s="316" t="str">
        <f t="shared" ca="1" si="30"/>
        <v/>
      </c>
      <c r="BO18" s="316" t="str">
        <f ca="1">IF(OR(BP18="",BP18=0),"",MAX(BO$5:BO17)+1)</f>
        <v/>
      </c>
      <c r="BP18" s="316" t="str">
        <f ca="1">IFERROR(INDEX($AK$6:$AK$17, ROWS($BP$4:BP16)), IFERROR(INDEX($AO$6:$AO$17, ROWS($BP$4:BP16)-ROWS($AK$6:$AK$17)), IFERROR(INDEX($AS$6:$AS$17, ROWS($BP$4:BP16)-ROWS($AK$6:$AK$17)-ROWS($AO$6:$AO$17)),IFERROR(INDEX($AW$6:$AW$17, ROWS($BP$4:BP16)-ROWS($AK$6:$AK$17)-ROWS($AO$6:$AO$17)-ROWS($AS$6:$AS$17)),IFERROR(INDEX($BA$6:$BA$17, ROWS($BP$4:BP16)-ROWS($AK$6:$AK$17)-ROWS($AO$6:$AO$17)-ROWS($AS$6:$AS$17)-ROWS($AW$6:$AW$17)),IFERROR(INDEX($BE$6:$BE$17, ROWS($BP$4:BP16)-ROWS($AK$6:$AK$17)-ROWS($AO$6:$AO$17)-ROWS($AS$6:$AS$17)-ROWS($AW$6:$AW$17)-ROWS($BA$6:$BA$17)),IFERROR(INDEX($BI$6:$BI$17, ROWS($BP$4:BP16)-ROWS($AK$6:$AK$17)-ROWS($AO$6:$AO$17)-ROWS($AS$6:$AS$17)-ROWS($AW$6:$AW$17)-ROWS($BA$6:$BA$17)-ROWS($BE$6:$BE$17)), "")))))))</f>
        <v/>
      </c>
      <c r="BQ18" s="316" t="str">
        <f t="shared" ca="1" si="31"/>
        <v/>
      </c>
      <c r="BR18" s="413" t="str">
        <f t="shared" ca="1" si="32"/>
        <v/>
      </c>
      <c r="BS18" s="412">
        <f ca="1">IF(OR(BT18="",BT18=0),"",MAX(BS$5:BS17)+1)</f>
        <v>2</v>
      </c>
      <c r="BT18" s="316" t="str">
        <f ca="1">IFERROR(INDEX($AJ$22:$AJ$33, ROWS($BT$4:BT16)), IFERROR(INDEX($AN$22:$AN$33, ROWS($BT$4:BT16)-ROWS($AJ$22:$AJ$33)), IFERROR(INDEX($AR$22:$AR$33, ROWS($BT$4:BT16)-ROWS($AJ$22:$AJ$33)-ROWS($AN$22:$AN$33)),IFERROR(INDEX($AV$22:$AV$33, ROWS($BT$4:BT16)-ROWS($AJ$22:$AJ$33)-ROWS($AN$22:$AN$33)-ROWS($AR$22:$AR$33)),IFERROR(INDEX($AZ$22:$AZ$33, ROWS($BT$4:BT16)-ROWS($AJ$22:$AJ$33)-ROWS($AN$22:$AN$33)-ROWS($AR$22:$AR$33)-ROWS($AV$22:$AV$33)),IFERROR(INDEX($BD$22:$BD$33, ROWS($BT$4:BT16)-ROWS($AJ$22:$AJ$33)-ROWS($AN$22:$AN$33)-ROWS($AR$22:$AR$33)-ROWS($AV$22:$AV$33)-ROWS($AZ$22:$AZ$33)),IFERROR(INDEX($BH$22:$BH$33, ROWS($BT$4:BT16)-ROWS($AJ$22:$AJ$33)-ROWS($AN$22:$AN$33)-ROWS($AR$22:$AR$33)-ROWS($AV$22:$AV$33)-ROWS($AZ$22:$AZ$33)-ROWS($BD$22:$BD$33)), "")))))))</f>
        <v>Paycheck 2</v>
      </c>
      <c r="BU18" s="316" t="str">
        <f t="shared" ca="1" si="33"/>
        <v/>
      </c>
      <c r="BV18" s="316">
        <f ca="1">IF(OR(BW18="",BW18=0),"",MAX(BV$5:BV17)+1)</f>
        <v>2</v>
      </c>
      <c r="BW18" s="316">
        <f ca="1">IFERROR(INDEX($AK$22:$AK$33, ROWS($BW$4:BW16)), IFERROR(INDEX($AO$22:$AO$33, ROWS($BW$4:BW16)-ROWS($AK$22:$AK$33)), IFERROR(INDEX($AS$22:$AS$33, ROWS($BW$4:BW16)-ROWS($AK$22:$AK$33)-ROWS($AO$22:$AO$33)),IFERROR(INDEX($AW$22:$AW$33, ROWS($BW$4:BW16)-ROWS($AK$22:$AK$33)-ROWS($AO$22:$AO$33)-ROWS($AS$22:$AS$33)),IFERROR(INDEX($BA$22:$BA$33, ROWS($BW$4:BW16)-ROWS($AK$22:$AK$33)-ROWS($AO$22:$AO$33)-ROWS($AS$22:$AS$33)-ROWS($AW$22:$AW$33)),IFERROR(INDEX($BE$22:$BE$33, ROWS($BW$4:BW16)-ROWS($AK$22:$AK$33)-ROWS($AO$22:$AO$33)-ROWS($AS$22:$AS$33)-ROWS($AW$22:$AW$33)-ROWS($BA$22:$BA$33)),IFERROR(INDEX($BI$22:$BI$33, ROWS($BW$4:BW16)-ROWS($AK$22:$AK$33)-ROWS($AO$22:$AO$33)-ROWS($AS$22:$AS$33)-ROWS($AW$22:$AW$33)-ROWS($BA$22:$BA$33)-ROWS($BE$22:$BE$33)), "")))))))</f>
        <v>400</v>
      </c>
      <c r="BX18" s="316" t="str">
        <f t="shared" ca="1" si="34"/>
        <v/>
      </c>
      <c r="BY18" s="413" t="str">
        <f t="shared" ca="1" si="35"/>
        <v/>
      </c>
      <c r="BZ18" s="412">
        <f ca="1">IF(OR(CA18="",CA18=0),"",MAX(BZ$5:BZ17)+1)</f>
        <v>2</v>
      </c>
      <c r="CA18" s="316" t="str">
        <f ca="1">IFERROR(INDEX($AJ$38:$AJ$49, ROWS($CA$4:CA16)), IFERROR(INDEX($AN$38:$AN$49, ROWS($CA$4:CA16)-ROWS($AJ$38:$AJ$49)), IFERROR(INDEX($AR$38:$AR$49, ROWS($CA$4:CA16)-ROWS($AJ$38:$AJ$49)-ROWS($AN$38:$AN$49)),IFERROR(INDEX($AV$38:$AV$49, ROWS($CA$4:CA16)-ROWS($AJ$38:$AJ$49)-ROWS($AN$38:$AN$49)-ROWS($AR$38:$AR$49)),IFERROR(INDEX($AZ$38:$AZ$49, ROWS($CA$4:CA16)-ROWS($AJ$38:$AJ$49)-ROWS($AN$38:$AN$49)-ROWS($AR$38:$AR$49)-ROWS($AV$38:$AV$49)),IFERROR(INDEX($BD$38:$BD$49, ROWS($CA$4:CA16)-ROWS($AJ$38:$AJ$49)-ROWS($AN$38:$AN$49)-ROWS($AR$38:$AR$49)-ROWS($AV$38:$AV$49)-ROWS($AZ$38:$AZ$49)),IFERROR(INDEX($BH$38:$BH$49, ROWS($CA$4:CA16)-ROWS($AJ$38:$AJ$49)-ROWS($AN$38:$AN$49)-ROWS($AR$38:$AR$49)-ROWS($AV$38:$AV$49)-ROWS($AZ$38:$AZ$49)-ROWS($BD$38:$BD$49)), "")))))))</f>
        <v>Paycheck 2</v>
      </c>
      <c r="CB18" s="316" t="str">
        <f t="shared" ca="1" si="36"/>
        <v>Investment 1</v>
      </c>
      <c r="CC18" s="316">
        <f ca="1">IF(OR(CD18="",CD18=0),"",MAX(CC$5:CC17)+1)</f>
        <v>2</v>
      </c>
      <c r="CD18" s="316">
        <f ca="1">IFERROR(INDEX($AK$38:$AK$49, ROWS($CD$4:CD16)), IFERROR(INDEX($AO$38:$AO$49, ROWS($CD$4:CD16)-ROWS($AK$38:$AK$49)), IFERROR(INDEX($AS$38:$AS$49, ROWS($CD$4:CD16)-ROWS($AK$38:$AK$49)-ROWS($AO$38:$AO$49)),IFERROR(INDEX($AW$38:$AW$49, ROWS($CD$4:CD16)-ROWS($AK$38:$AK$49)-ROWS($AO$38:$AO$49)-ROWS($AS$38:$AS$49)),IFERROR(INDEX($BA$38:$BA$49, ROWS($CD$4:CD16)-ROWS($AK$38:$AK$49)-ROWS($AO$38:$AO$49)-ROWS($AS$38:$AS$49)-ROWS($AW$38:$AW$49)),IFERROR(INDEX($BE$38:$BE$49, ROWS($CD$4:CD16)-ROWS($AK$38:$AK$49)-ROWS($AO$38:$AO$49)-ROWS($AS$38:$AS$49)-ROWS($AW$38:$AW$49)-ROWS($BA$38:$BA$49)),IFERROR(INDEX($BI$38:$BI$49, ROWS($CD$4:CD16)-ROWS($AK$38:$AK$49)-ROWS($AO$38:$AO$49)-ROWS($AS$38:$AS$49)-ROWS($AW$38:$AW$49)-ROWS($BA$38:$BA$49)-ROWS($BE$38:$BE$49)), "")))))))</f>
        <v>400</v>
      </c>
      <c r="CE18" s="316">
        <f t="shared" ca="1" si="37"/>
        <v>200</v>
      </c>
      <c r="CF18" s="413" t="str">
        <f t="shared" ca="1" si="38"/>
        <v>Income</v>
      </c>
      <c r="CG18" s="412">
        <f ca="1">IF(OR(CH18="",CH18=0),"",MAX(CG$5:CG17)+1)</f>
        <v>3</v>
      </c>
      <c r="CH18" s="316" t="str">
        <f ca="1">IFERROR(INDEX($AJ$54:$AJ$65, ROWS($CH$4:CH16)), IFERROR(INDEX($AN$54:$AN$65, ROWS($CH$4:CH16)-ROWS($AJ$54:$AJ$65)), IFERROR(INDEX($AR$54:$AR$65, ROWS($CH$4:CH16)-ROWS($AJ$54:$AJ$65)-ROWS($AN$54:$AN$65)),IFERROR(INDEX($AV$54:$AV$65, ROWS($CH$4:CH16)-ROWS($AJ$54:$AJ$65)-ROWS($AN$54:$AN$65)-ROWS($AR$54:$AR$65)),IFERROR(INDEX($AZ$54:$AZ$65, ROWS($CH$4:CH16)-ROWS($AJ$54:$AJ$65)-ROWS($AN$54:$AN$65)-ROWS($AR$54:$AR$65)-ROWS($AV$54:$AV$65)),IFERROR(INDEX($BD$54:$BD$65, ROWS($CH$4:CH16)-ROWS($AJ$54:$AJ$65)-ROWS($AN$54:$AN$65)-ROWS($AR$54:$AR$65)-ROWS($AV$54:$AV$65)-ROWS($AZ$54:$AZ$65)),IFERROR(INDEX($BH$54:$BH$65, ROWS($CH$4:CH16)-ROWS($AJ$54:$AJ$65)-ROWS($AN$54:$AN$65)-ROWS($AR$54:$AR$65)-ROWS($AV$54:$AV$65)-ROWS($AZ$54:$AZ$65)-ROWS($BD$54:$BD$65)), "")))))))</f>
        <v>Cellular</v>
      </c>
      <c r="CI18" s="316" t="str">
        <f t="shared" ca="1" si="39"/>
        <v/>
      </c>
      <c r="CJ18" s="316">
        <f ca="1">IF(OR(CK18="",CK18=0),"",MAX(CJ$5:CJ17)+1)</f>
        <v>3</v>
      </c>
      <c r="CK18" s="316">
        <f ca="1">IFERROR(INDEX($AK$54:$AK$65, ROWS($CK$4:CK16)), IFERROR(INDEX($AO$54:$AO$65, ROWS($CK$4:CK16)-ROWS($AK$54:$AK$65)), IFERROR(INDEX($AS$54:$AS$65, ROWS($CK$4:CK16)-ROWS($AK$54:$AK$65)-ROWS($AO$54:$AO$65)),IFERROR(INDEX($AW$54:$AW$65, ROWS($CK$4:CK16)-ROWS($AK$54:$AK$65)-ROWS($AO$54:$AO$65)-ROWS($AS$54:$AS$65)),IFERROR(INDEX($BA$54:$BA$65, ROWS($CK$4:CK16)-ROWS($AK$54:$AK$65)-ROWS($AO$54:$AO$65)-ROWS($AS$54:$AS$65)-ROWS($AW$54:$AW$65)),IFERROR(INDEX($BE$54:$BE$65, ROWS($CK$4:CK16)-ROWS($AK$54:$AK$65)-ROWS($AO$54:$AO$65)-ROWS($AS$54:$AS$65)-ROWS($AW$54:$AW$65)-ROWS($BA$54:$BA$65)),IFERROR(INDEX($BI$54:$BI$65, ROWS($CK$4:CK16)-ROWS($AK$54:$AK$65)-ROWS($AO$54:$AO$65)-ROWS($AS$54:$AS$65)-ROWS($AW$54:$AW$65)-ROWS($BA$54:$BA$65)-ROWS($BE$54:$BE$65)), "")))))))</f>
        <v>225</v>
      </c>
      <c r="CL18" s="316" t="str">
        <f t="shared" ca="1" si="40"/>
        <v/>
      </c>
      <c r="CM18" s="413" t="str">
        <f t="shared" ca="1" si="41"/>
        <v/>
      </c>
      <c r="CN18" s="412">
        <f ca="1">IF(OR(CO18="",CO18=0),"",MAX(CN$5:CN17)+1)</f>
        <v>3</v>
      </c>
      <c r="CO18" s="316" t="str">
        <f ca="1">IFERROR(INDEX($AJ$70:$AJ$81, ROWS($CO$4:CO16)), IFERROR(INDEX($AN$70:$AN$81, ROWS($CO$4:CO16)-ROWS($AJ$70:$AJ$81)), IFERROR(INDEX($AR$70:$AR$81, ROWS($CO$4:CO16)-ROWS($AJ$70:$AJ$81)-ROWS($AN$70:$AN$81)),IFERROR(INDEX($AV$70:$AV$81, ROWS($CO$4:CO16)-ROWS($AJ$70:$AJ$81)-ROWS($AN$70:$AN$81)-ROWS($AR$70:$AR$81)),IFERROR(INDEX($AZ$70:$AZ$81, ROWS($CO$4:CO16)-ROWS($AJ$70:$AJ$81)-ROWS($AN$70:$AN$81)-ROWS($AR$70:$AR$81)-ROWS($AV$70:$AV$81)),IFERROR(INDEX($BD$70:$BD$81, ROWS($CO$4:CO16)-ROWS($AJ$70:$AJ$81)-ROWS($AN$70:$AN$81)-ROWS($AR$70:$AR$81)-ROWS($AV$70:$AV$81)-ROWS($AZ$70:$AZ$81)),IFERROR(INDEX($BH$70:$BH$81, ROWS($CO$4:CO16)-ROWS($AJ$70:$AJ$81)-ROWS($AN$70:$AN$81)-ROWS($AR$70:$AR$81)-ROWS($AV$70:$AV$81)-ROWS($AZ$70:$AZ$81)-ROWS($BD$70:$BD$81)), "")))))))</f>
        <v>Auto Insurance</v>
      </c>
      <c r="CP18" s="316" t="str">
        <f t="shared" ca="1" si="42"/>
        <v/>
      </c>
      <c r="CQ18" s="316">
        <f ca="1">IF(OR(CR18="",CR18=0),"",MAX(CQ$5:CQ17)+1)</f>
        <v>3</v>
      </c>
      <c r="CR18" s="316">
        <f ca="1">IFERROR(INDEX($AK$70:$AK$81, ROWS($CR$4:CR16)), IFERROR(INDEX($AO$70:$AO$81, ROWS($CR$4:CR16)-ROWS($AK$70:$AK$81)), IFERROR(INDEX($AS$70:$AS$81, ROWS($CR$4:CR16)-ROWS($AK$70:$AK$81)-ROWS($AO$70:$AO$81)),IFERROR(INDEX($AW$70:$AW$81, ROWS($CR$4:CR16)-ROWS($AK$70:$AK$81)-ROWS($AO$70:$AO$81)-ROWS($AS$70:$AS$81)),IFERROR(INDEX($BA$70:$BA$81, ROWS($CR$4:CR16)-ROWS($AK$70:$AK$81)-ROWS($AO$70:$AO$81)-ROWS($AS$70:$AS$81)-ROWS($AW$70:$AW$81)),IFERROR(INDEX($BE$70:$BE$81, ROWS($CR$4:CR16)-ROWS($AK$70:$AK$81)-ROWS($AO$70:$AO$81)-ROWS($AS$70:$AS$81)-ROWS($AW$70:$AW$81)-ROWS($BA$70:$BA$81)),IFERROR(INDEX($BI$70:$BI$81, ROWS($CR$4:CR16)-ROWS($AK$70:$AK$81)-ROWS($AO$70:$AO$81)-ROWS($AS$70:$AS$81)-ROWS($AW$70:$AW$81)-ROWS($BA$70:$BA$81)-ROWS($BE$70:$BE$81)), "")))))))</f>
        <v>180</v>
      </c>
      <c r="CS18" s="316" t="str">
        <f t="shared" ca="1" si="43"/>
        <v/>
      </c>
      <c r="CT18" s="413" t="str">
        <f t="shared" ca="1" si="44"/>
        <v/>
      </c>
      <c r="CU18" s="412" t="str">
        <f>IF(OR(CV18="",CV18=0),"",MAX(CU$5:CU17)+1)</f>
        <v/>
      </c>
      <c r="CV18" s="316">
        <f>IFERROR(INDEX($AJ$86:$AJ$97, ROWS($CV$4:CV16)), IFERROR(INDEX($AN$86:$AN$97, ROWS($CV$4:CV16)-ROWS($AJ$86:$AJ$97)), ""))</f>
        <v>0</v>
      </c>
      <c r="CW18" s="316" t="str">
        <f t="shared" si="45"/>
        <v/>
      </c>
      <c r="CX18" s="316" t="str">
        <f>IF(OR(CY18="",CY18=0),"",MAX(CX$5:CX17)+1)</f>
        <v/>
      </c>
      <c r="CY18" s="316">
        <f>IFERROR(INDEX($AK$86:$AK$97, ROWS($CY$4:CY16)), IFERROR(INDEX($AO$86:$AO$97, ROWS($CY$4:CY16)-ROWS($AK$86:$AK$97)), ""))</f>
        <v>0</v>
      </c>
      <c r="CZ18" s="316" t="str">
        <f t="shared" si="46"/>
        <v/>
      </c>
      <c r="DA18" s="413" t="str">
        <f t="shared" si="47"/>
        <v/>
      </c>
      <c r="DC18" s="438" t="str">
        <f ca="1">IF(OR(DD18="",DD18=0),"",MAX(DC$5:DC17)+1)</f>
        <v/>
      </c>
      <c r="DD18" s="434" t="str">
        <f t="shared" ca="1" si="48"/>
        <v/>
      </c>
      <c r="DE18" s="413" t="str">
        <f t="shared" ca="1" si="49"/>
        <v/>
      </c>
      <c r="DF18" s="431" t="str">
        <f ca="1">IF(OR(DG18="",DG18=0),"",MAX(DF$5:DF17)+1)</f>
        <v/>
      </c>
      <c r="DG18" s="412" t="str">
        <f t="shared" ca="1" si="50"/>
        <v/>
      </c>
      <c r="DH18" s="413" t="str">
        <f t="shared" ca="1" si="51"/>
        <v/>
      </c>
      <c r="DI18" s="412" t="str">
        <f t="shared" ca="1" si="52"/>
        <v/>
      </c>
      <c r="DJ18" s="413" t="str">
        <f t="shared" ca="1" si="53"/>
        <v/>
      </c>
      <c r="DK18" s="412" t="str">
        <f t="shared" ca="1" si="54"/>
        <v/>
      </c>
      <c r="DL18" s="413" t="str">
        <f t="shared" ca="1" si="55"/>
        <v/>
      </c>
      <c r="DN18" s="293"/>
      <c r="DO18" s="293"/>
      <c r="DP18" s="293"/>
      <c r="DQ18" s="293"/>
      <c r="DR18" s="293"/>
      <c r="DS18" s="293"/>
    </row>
    <row r="19" spans="1:123" s="292" customFormat="1" ht="15" customHeight="1" thickBot="1" x14ac:dyDescent="0.35">
      <c r="A19" s="1183"/>
      <c r="B19" s="1182"/>
      <c r="C19" s="1183"/>
      <c r="D19" s="1182"/>
      <c r="E19" s="1183"/>
      <c r="F19" s="1182"/>
      <c r="G19" s="1183"/>
      <c r="H19" s="1182"/>
      <c r="I19" s="1183"/>
      <c r="J19" s="1182"/>
      <c r="K19" s="1183"/>
      <c r="L19" s="1182"/>
      <c r="M19" s="1183"/>
      <c r="N19" s="1182"/>
      <c r="P19" s="295" t="str">
        <f t="shared" ca="1" si="59"/>
        <v>D. Store Card 2 - 30</v>
      </c>
      <c r="Q19" s="295" t="str">
        <f t="shared" ca="1" si="58"/>
        <v>Car Payment 1 - 350</v>
      </c>
      <c r="R19" s="295" t="str">
        <f t="shared" ca="1" si="58"/>
        <v>Car Payment 2 - 200</v>
      </c>
      <c r="S19" s="296" t="str">
        <f t="shared" ca="1" si="58"/>
        <v/>
      </c>
      <c r="T19" s="295" t="str">
        <f t="shared" ca="1" si="58"/>
        <v/>
      </c>
      <c r="U19" s="295" t="str">
        <f t="shared" ca="1" si="58"/>
        <v/>
      </c>
      <c r="V19" s="1158" t="s">
        <v>507</v>
      </c>
      <c r="W19" s="1159"/>
      <c r="X19" s="445">
        <f ca="1">IF(DS52="",0,DS52)</f>
        <v>2150</v>
      </c>
      <c r="Y19"/>
      <c r="AB19" s="299"/>
      <c r="AC19" s="358" t="str">
        <f>IF('Data Entry'!B25="","",'Data Entry'!B25)</f>
        <v/>
      </c>
      <c r="AD19" s="356" t="str">
        <f>IF('Data Entry'!A25="","",'Data Entry'!A25)</f>
        <v/>
      </c>
      <c r="AE19" s="363" t="str">
        <f>IF('Data Entry'!C25="","",'Data Entry'!C25)</f>
        <v/>
      </c>
      <c r="AF19" s="402" t="str">
        <f>IF('Data Entry'!E25="","",'Data Entry'!E25)</f>
        <v/>
      </c>
      <c r="AG19" s="300"/>
      <c r="AH19"/>
      <c r="AI19"/>
      <c r="AJ19"/>
      <c r="AK19"/>
      <c r="AL19"/>
      <c r="BL19" s="412" t="str">
        <f ca="1">IF(OR(BM19="",BM19=0),"",MAX(BL$5:BL18)+1)</f>
        <v/>
      </c>
      <c r="BM19" s="316" t="str">
        <f ca="1">IFERROR(INDEX($AJ$6:$AJ$17, ROWS(BM$4:$BM17)), IFERROR(INDEX($AN$6:$AN$17, ROWS(BM$4:$BM17)-ROWS($AJ$6:$AJ$17)), IFERROR(INDEX($AR$6:$AR$17, ROWS(BM$4:$BM17)-ROWS($AJ$6:$AJ$17)-ROWS($AN$6:$AN$17)),IFERROR(INDEX($AV$6:$AV$17, ROWS(BM$4:$BM17)-ROWS($AJ$6:$AJ$17)-ROWS($AN$6:$AN$17)-ROWS($AR$6:$AR$17)),IFERROR(INDEX($AZ$6:$AZ$17, ROWS(BM$4:$BM17)-ROWS($AJ$6:$AJ$17)-ROWS($AN$6:$AN$17)-ROWS($AR$6:$AR$17)-ROWS($AV$6:$AV$17)),IFERROR(INDEX($BD$6:$BD$17, ROWS(BM$4:$BM17)-ROWS($AJ$6:$AJ$17)-ROWS($AN$6:$AN$17)-ROWS($AR$6:$AR$17)-ROWS($AV$6:$AV$17)-ROWS($AZ$6:$AZ$17)),IFERROR(INDEX($BH$6:$BH$17, ROWS(BM$4:$BM17)-ROWS($AJ$6:$AJ$17)-ROWS($AN$6:$AN$17)-ROWS($AR$6:$AR$17)-ROWS($AV$6:$AV$17)-ROWS($AZ$6:$AZ$17)-ROWS($BD$6:$BD$17)), "")))))))</f>
        <v/>
      </c>
      <c r="BN19" s="316" t="str">
        <f t="shared" ca="1" si="30"/>
        <v/>
      </c>
      <c r="BO19" s="316" t="str">
        <f ca="1">IF(OR(BP19="",BP19=0),"",MAX(BO$5:BO18)+1)</f>
        <v/>
      </c>
      <c r="BP19" s="316" t="str">
        <f ca="1">IFERROR(INDEX($AK$6:$AK$17, ROWS($BP$4:BP17)), IFERROR(INDEX($AO$6:$AO$17, ROWS($BP$4:BP17)-ROWS($AK$6:$AK$17)), IFERROR(INDEX($AS$6:$AS$17, ROWS($BP$4:BP17)-ROWS($AK$6:$AK$17)-ROWS($AO$6:$AO$17)),IFERROR(INDEX($AW$6:$AW$17, ROWS($BP$4:BP17)-ROWS($AK$6:$AK$17)-ROWS($AO$6:$AO$17)-ROWS($AS$6:$AS$17)),IFERROR(INDEX($BA$6:$BA$17, ROWS($BP$4:BP17)-ROWS($AK$6:$AK$17)-ROWS($AO$6:$AO$17)-ROWS($AS$6:$AS$17)-ROWS($AW$6:$AW$17)),IFERROR(INDEX($BE$6:$BE$17, ROWS($BP$4:BP17)-ROWS($AK$6:$AK$17)-ROWS($AO$6:$AO$17)-ROWS($AS$6:$AS$17)-ROWS($AW$6:$AW$17)-ROWS($BA$6:$BA$17)),IFERROR(INDEX($BI$6:$BI$17, ROWS($BP$4:BP17)-ROWS($AK$6:$AK$17)-ROWS($AO$6:$AO$17)-ROWS($AS$6:$AS$17)-ROWS($AW$6:$AW$17)-ROWS($BA$6:$BA$17)-ROWS($BE$6:$BE$17)), "")))))))</f>
        <v/>
      </c>
      <c r="BQ19" s="316" t="str">
        <f t="shared" ca="1" si="31"/>
        <v/>
      </c>
      <c r="BR19" s="413" t="str">
        <f t="shared" ca="1" si="32"/>
        <v/>
      </c>
      <c r="BS19" s="412">
        <f ca="1">IF(OR(BT19="",BT19=0),"",MAX(BS$5:BS18)+1)</f>
        <v>3</v>
      </c>
      <c r="BT19" s="316" t="str">
        <f ca="1">IFERROR(INDEX($AJ$22:$AJ$33, ROWS($BT$4:BT17)), IFERROR(INDEX($AN$22:$AN$33, ROWS($BT$4:BT17)-ROWS($AJ$22:$AJ$33)), IFERROR(INDEX($AR$22:$AR$33, ROWS($BT$4:BT17)-ROWS($AJ$22:$AJ$33)-ROWS($AN$22:$AN$33)),IFERROR(INDEX($AV$22:$AV$33, ROWS($BT$4:BT17)-ROWS($AJ$22:$AJ$33)-ROWS($AN$22:$AN$33)-ROWS($AR$22:$AR$33)),IFERROR(INDEX($AZ$22:$AZ$33, ROWS($BT$4:BT17)-ROWS($AJ$22:$AJ$33)-ROWS($AN$22:$AN$33)-ROWS($AR$22:$AR$33)-ROWS($AV$22:$AV$33)),IFERROR(INDEX($BD$22:$BD$33, ROWS($BT$4:BT17)-ROWS($AJ$22:$AJ$33)-ROWS($AN$22:$AN$33)-ROWS($AR$22:$AR$33)-ROWS($AV$22:$AV$33)-ROWS($AZ$22:$AZ$33)),IFERROR(INDEX($BH$22:$BH$33, ROWS($BT$4:BT17)-ROWS($AJ$22:$AJ$33)-ROWS($AN$22:$AN$33)-ROWS($AR$22:$AR$33)-ROWS($AV$22:$AV$33)-ROWS($AZ$22:$AZ$33)-ROWS($BD$22:$BD$33)), "")))))))</f>
        <v>Lawn Service</v>
      </c>
      <c r="BU19" s="316" t="str">
        <f t="shared" ca="1" si="33"/>
        <v/>
      </c>
      <c r="BV19" s="316">
        <f ca="1">IF(OR(BW19="",BW19=0),"",MAX(BV$5:BV18)+1)</f>
        <v>3</v>
      </c>
      <c r="BW19" s="316">
        <f ca="1">IFERROR(INDEX($AK$22:$AK$33, ROWS($BW$4:BW17)), IFERROR(INDEX($AO$22:$AO$33, ROWS($BW$4:BW17)-ROWS($AK$22:$AK$33)), IFERROR(INDEX($AS$22:$AS$33, ROWS($BW$4:BW17)-ROWS($AK$22:$AK$33)-ROWS($AO$22:$AO$33)),IFERROR(INDEX($AW$22:$AW$33, ROWS($BW$4:BW17)-ROWS($AK$22:$AK$33)-ROWS($AO$22:$AO$33)-ROWS($AS$22:$AS$33)),IFERROR(INDEX($BA$22:$BA$33, ROWS($BW$4:BW17)-ROWS($AK$22:$AK$33)-ROWS($AO$22:$AO$33)-ROWS($AS$22:$AS$33)-ROWS($AW$22:$AW$33)),IFERROR(INDEX($BE$22:$BE$33, ROWS($BW$4:BW17)-ROWS($AK$22:$AK$33)-ROWS($AO$22:$AO$33)-ROWS($AS$22:$AS$33)-ROWS($AW$22:$AW$33)-ROWS($BA$22:$BA$33)),IFERROR(INDEX($BI$22:$BI$33, ROWS($BW$4:BW17)-ROWS($AK$22:$AK$33)-ROWS($AO$22:$AO$33)-ROWS($AS$22:$AS$33)-ROWS($AW$22:$AW$33)-ROWS($BA$22:$BA$33)-ROWS($BE$22:$BE$33)), "")))))))</f>
        <v>50</v>
      </c>
      <c r="BX19" s="316" t="str">
        <f t="shared" ca="1" si="34"/>
        <v/>
      </c>
      <c r="BY19" s="413" t="str">
        <f t="shared" ca="1" si="35"/>
        <v/>
      </c>
      <c r="BZ19" s="412">
        <f ca="1">IF(OR(CA19="",CA19=0),"",MAX(BZ$5:BZ18)+1)</f>
        <v>3</v>
      </c>
      <c r="CA19" s="316" t="str">
        <f ca="1">IFERROR(INDEX($AJ$38:$AJ$49, ROWS($CA$4:CA17)), IFERROR(INDEX($AN$38:$AN$49, ROWS($CA$4:CA17)-ROWS($AJ$38:$AJ$49)), IFERROR(INDEX($AR$38:$AR$49, ROWS($CA$4:CA17)-ROWS($AJ$38:$AJ$49)-ROWS($AN$38:$AN$49)),IFERROR(INDEX($AV$38:$AV$49, ROWS($CA$4:CA17)-ROWS($AJ$38:$AJ$49)-ROWS($AN$38:$AN$49)-ROWS($AR$38:$AR$49)),IFERROR(INDEX($AZ$38:$AZ$49, ROWS($CA$4:CA17)-ROWS($AJ$38:$AJ$49)-ROWS($AN$38:$AN$49)-ROWS($AR$38:$AR$49)-ROWS($AV$38:$AV$49)),IFERROR(INDEX($BD$38:$BD$49, ROWS($CA$4:CA17)-ROWS($AJ$38:$AJ$49)-ROWS($AN$38:$AN$49)-ROWS($AR$38:$AR$49)-ROWS($AV$38:$AV$49)-ROWS($AZ$38:$AZ$49)),IFERROR(INDEX($BH$38:$BH$49, ROWS($CA$4:CA17)-ROWS($AJ$38:$AJ$49)-ROWS($AN$38:$AN$49)-ROWS($AR$38:$AR$49)-ROWS($AV$38:$AV$49)-ROWS($AZ$38:$AZ$49)-ROWS($BD$38:$BD$49)), "")))))))</f>
        <v>Car 2 Gas</v>
      </c>
      <c r="CB19" s="316" t="str">
        <f t="shared" ca="1" si="36"/>
        <v>Car 1 Gas</v>
      </c>
      <c r="CC19" s="316">
        <f ca="1">IF(OR(CD19="",CD19=0),"",MAX(CC$5:CC18)+1)</f>
        <v>3</v>
      </c>
      <c r="CD19" s="316">
        <f ca="1">IFERROR(INDEX($AK$38:$AK$49, ROWS($CD$4:CD17)), IFERROR(INDEX($AO$38:$AO$49, ROWS($CD$4:CD17)-ROWS($AK$38:$AK$49)), IFERROR(INDEX($AS$38:$AS$49, ROWS($CD$4:CD17)-ROWS($AK$38:$AK$49)-ROWS($AO$38:$AO$49)),IFERROR(INDEX($AW$38:$AW$49, ROWS($CD$4:CD17)-ROWS($AK$38:$AK$49)-ROWS($AO$38:$AO$49)-ROWS($AS$38:$AS$49)),IFERROR(INDEX($BA$38:$BA$49, ROWS($CD$4:CD17)-ROWS($AK$38:$AK$49)-ROWS($AO$38:$AO$49)-ROWS($AS$38:$AS$49)-ROWS($AW$38:$AW$49)),IFERROR(INDEX($BE$38:$BE$49, ROWS($CD$4:CD17)-ROWS($AK$38:$AK$49)-ROWS($AO$38:$AO$49)-ROWS($AS$38:$AS$49)-ROWS($AW$38:$AW$49)-ROWS($BA$38:$BA$49)),IFERROR(INDEX($BI$38:$BI$49, ROWS($CD$4:CD17)-ROWS($AK$38:$AK$49)-ROWS($AO$38:$AO$49)-ROWS($AS$38:$AS$49)-ROWS($AW$38:$AW$49)-ROWS($BA$38:$BA$49)-ROWS($BE$38:$BE$49)), "")))))))</f>
        <v>80</v>
      </c>
      <c r="CE19" s="316">
        <f t="shared" ca="1" si="37"/>
        <v>50</v>
      </c>
      <c r="CF19" s="413" t="str">
        <f t="shared" ca="1" si="38"/>
        <v/>
      </c>
      <c r="CG19" s="412">
        <f ca="1">IF(OR(CH19="",CH19=0),"",MAX(CG$5:CG18)+1)</f>
        <v>4</v>
      </c>
      <c r="CH19" s="316" t="str">
        <f ca="1">IFERROR(INDEX($AJ$54:$AJ$65, ROWS($CH$4:CH17)), IFERROR(INDEX($AN$54:$AN$65, ROWS($CH$4:CH17)-ROWS($AJ$54:$AJ$65)), IFERROR(INDEX($AR$54:$AR$65, ROWS($CH$4:CH17)-ROWS($AJ$54:$AJ$65)-ROWS($AN$54:$AN$65)),IFERROR(INDEX($AV$54:$AV$65, ROWS($CH$4:CH17)-ROWS($AJ$54:$AJ$65)-ROWS($AN$54:$AN$65)-ROWS($AR$54:$AR$65)),IFERROR(INDEX($AZ$54:$AZ$65, ROWS($CH$4:CH17)-ROWS($AJ$54:$AJ$65)-ROWS($AN$54:$AN$65)-ROWS($AR$54:$AR$65)-ROWS($AV$54:$AV$65)),IFERROR(INDEX($BD$54:$BD$65, ROWS($CH$4:CH17)-ROWS($AJ$54:$AJ$65)-ROWS($AN$54:$AN$65)-ROWS($AR$54:$AR$65)-ROWS($AV$54:$AV$65)-ROWS($AZ$54:$AZ$65)),IFERROR(INDEX($BH$54:$BH$65, ROWS($CH$4:CH17)-ROWS($AJ$54:$AJ$65)-ROWS($AN$54:$AN$65)-ROWS($AR$54:$AR$65)-ROWS($AV$54:$AV$65)-ROWS($AZ$54:$AZ$65)-ROWS($BD$54:$BD$65)), "")))))))</f>
        <v>Credit Card 2</v>
      </c>
      <c r="CI19" s="316" t="str">
        <f t="shared" ca="1" si="39"/>
        <v/>
      </c>
      <c r="CJ19" s="316">
        <f ca="1">IF(OR(CK19="",CK19=0),"",MAX(CJ$5:CJ18)+1)</f>
        <v>4</v>
      </c>
      <c r="CK19" s="316">
        <f ca="1">IFERROR(INDEX($AK$54:$AK$65, ROWS($CK$4:CK17)), IFERROR(INDEX($AO$54:$AO$65, ROWS($CK$4:CK17)-ROWS($AK$54:$AK$65)), IFERROR(INDEX($AS$54:$AS$65, ROWS($CK$4:CK17)-ROWS($AK$54:$AK$65)-ROWS($AO$54:$AO$65)),IFERROR(INDEX($AW$54:$AW$65, ROWS($CK$4:CK17)-ROWS($AK$54:$AK$65)-ROWS($AO$54:$AO$65)-ROWS($AS$54:$AS$65)),IFERROR(INDEX($BA$54:$BA$65, ROWS($CK$4:CK17)-ROWS($AK$54:$AK$65)-ROWS($AO$54:$AO$65)-ROWS($AS$54:$AS$65)-ROWS($AW$54:$AW$65)),IFERROR(INDEX($BE$54:$BE$65, ROWS($CK$4:CK17)-ROWS($AK$54:$AK$65)-ROWS($AO$54:$AO$65)-ROWS($AS$54:$AS$65)-ROWS($AW$54:$AW$65)-ROWS($BA$54:$BA$65)),IFERROR(INDEX($BI$54:$BI$65, ROWS($CK$4:CK17)-ROWS($AK$54:$AK$65)-ROWS($AO$54:$AO$65)-ROWS($AS$54:$AS$65)-ROWS($AW$54:$AW$65)-ROWS($BA$54:$BA$65)-ROWS($BE$54:$BE$65)), "")))))))</f>
        <v>60</v>
      </c>
      <c r="CL19" s="316" t="str">
        <f t="shared" ca="1" si="40"/>
        <v/>
      </c>
      <c r="CM19" s="413" t="str">
        <f t="shared" ca="1" si="41"/>
        <v/>
      </c>
      <c r="CN19" s="412">
        <f ca="1">IF(OR(CO19="",CO19=0),"",MAX(CN$5:CN18)+1)</f>
        <v>4</v>
      </c>
      <c r="CO19" s="316" t="str">
        <f ca="1">IFERROR(INDEX($AJ$70:$AJ$81, ROWS($CO$4:CO17)), IFERROR(INDEX($AN$70:$AN$81, ROWS($CO$4:CO17)-ROWS($AJ$70:$AJ$81)), IFERROR(INDEX($AR$70:$AR$81, ROWS($CO$4:CO17)-ROWS($AJ$70:$AJ$81)-ROWS($AN$70:$AN$81)),IFERROR(INDEX($AV$70:$AV$81, ROWS($CO$4:CO17)-ROWS($AJ$70:$AJ$81)-ROWS($AN$70:$AN$81)-ROWS($AR$70:$AR$81)),IFERROR(INDEX($AZ$70:$AZ$81, ROWS($CO$4:CO17)-ROWS($AJ$70:$AJ$81)-ROWS($AN$70:$AN$81)-ROWS($AR$70:$AR$81)-ROWS($AV$70:$AV$81)),IFERROR(INDEX($BD$70:$BD$81, ROWS($CO$4:CO17)-ROWS($AJ$70:$AJ$81)-ROWS($AN$70:$AN$81)-ROWS($AR$70:$AR$81)-ROWS($AV$70:$AV$81)-ROWS($AZ$70:$AZ$81)),IFERROR(INDEX($BH$70:$BH$81, ROWS($CO$4:CO17)-ROWS($AJ$70:$AJ$81)-ROWS($AN$70:$AN$81)-ROWS($AR$70:$AR$81)-ROWS($AV$70:$AV$81)-ROWS($AZ$70:$AZ$81)-ROWS($BD$70:$BD$81)), "")))))))</f>
        <v>Paycheck 2</v>
      </c>
      <c r="CP19" s="316" t="str">
        <f t="shared" ca="1" si="42"/>
        <v/>
      </c>
      <c r="CQ19" s="316">
        <f ca="1">IF(OR(CR19="",CR19=0),"",MAX(CQ$5:CQ18)+1)</f>
        <v>4</v>
      </c>
      <c r="CR19" s="316">
        <f ca="1">IFERROR(INDEX($AK$70:$AK$81, ROWS($CR$4:CR17)), IFERROR(INDEX($AO$70:$AO$81, ROWS($CR$4:CR17)-ROWS($AK$70:$AK$81)), IFERROR(INDEX($AS$70:$AS$81, ROWS($CR$4:CR17)-ROWS($AK$70:$AK$81)-ROWS($AO$70:$AO$81)),IFERROR(INDEX($AW$70:$AW$81, ROWS($CR$4:CR17)-ROWS($AK$70:$AK$81)-ROWS($AO$70:$AO$81)-ROWS($AS$70:$AS$81)),IFERROR(INDEX($BA$70:$BA$81, ROWS($CR$4:CR17)-ROWS($AK$70:$AK$81)-ROWS($AO$70:$AO$81)-ROWS($AS$70:$AS$81)-ROWS($AW$70:$AW$81)),IFERROR(INDEX($BE$70:$BE$81, ROWS($CR$4:CR17)-ROWS($AK$70:$AK$81)-ROWS($AO$70:$AO$81)-ROWS($AS$70:$AS$81)-ROWS($AW$70:$AW$81)-ROWS($BA$70:$BA$81)),IFERROR(INDEX($BI$70:$BI$81, ROWS($CR$4:CR17)-ROWS($AK$70:$AK$81)-ROWS($AO$70:$AO$81)-ROWS($AS$70:$AS$81)-ROWS($AW$70:$AW$81)-ROWS($BA$70:$BA$81)-ROWS($BE$70:$BE$81)), "")))))))</f>
        <v>400</v>
      </c>
      <c r="CS19" s="316" t="str">
        <f t="shared" ca="1" si="43"/>
        <v/>
      </c>
      <c r="CT19" s="413" t="str">
        <f t="shared" ca="1" si="44"/>
        <v/>
      </c>
      <c r="CU19" s="412" t="str">
        <f>IF(OR(CV19="",CV19=0),"",MAX(CU$5:CU18)+1)</f>
        <v/>
      </c>
      <c r="CV19" s="316">
        <f>IFERROR(INDEX($AJ$86:$AJ$97, ROWS($CV$4:CV17)), IFERROR(INDEX($AN$86:$AN$97, ROWS($CV$4:CV17)-ROWS($AJ$86:$AJ$97)), ""))</f>
        <v>0</v>
      </c>
      <c r="CW19" s="316" t="str">
        <f t="shared" si="45"/>
        <v/>
      </c>
      <c r="CX19" s="316" t="str">
        <f>IF(OR(CY19="",CY19=0),"",MAX(CX$5:CX18)+1)</f>
        <v/>
      </c>
      <c r="CY19" s="316">
        <f>IFERROR(INDEX($AK$86:$AK$97, ROWS($CY$4:CY17)), IFERROR(INDEX($AO$86:$AO$97, ROWS($CY$4:CY17)-ROWS($AK$86:$AK$97)), ""))</f>
        <v>0</v>
      </c>
      <c r="CZ19" s="316" t="str">
        <f t="shared" si="46"/>
        <v/>
      </c>
      <c r="DA19" s="413" t="str">
        <f t="shared" si="47"/>
        <v/>
      </c>
      <c r="DC19" s="438" t="str">
        <f ca="1">IF(OR(DD19="",DD19=0),"",MAX(DC$5:DC18)+1)</f>
        <v/>
      </c>
      <c r="DD19" s="434" t="str">
        <f t="shared" ca="1" si="48"/>
        <v/>
      </c>
      <c r="DE19" s="413" t="str">
        <f t="shared" ca="1" si="49"/>
        <v/>
      </c>
      <c r="DF19" s="431" t="str">
        <f ca="1">IF(OR(DG19="",DG19=0),"",MAX(DF$5:DF18)+1)</f>
        <v/>
      </c>
      <c r="DG19" s="412" t="str">
        <f t="shared" ca="1" si="50"/>
        <v/>
      </c>
      <c r="DH19" s="413" t="str">
        <f t="shared" ca="1" si="51"/>
        <v/>
      </c>
      <c r="DI19" s="412" t="str">
        <f t="shared" ca="1" si="52"/>
        <v/>
      </c>
      <c r="DJ19" s="413" t="str">
        <f t="shared" ca="1" si="53"/>
        <v/>
      </c>
      <c r="DK19" s="412" t="str">
        <f t="shared" ca="1" si="54"/>
        <v/>
      </c>
      <c r="DL19" s="413" t="str">
        <f t="shared" ca="1" si="55"/>
        <v/>
      </c>
    </row>
    <row r="20" spans="1:123" s="292" customFormat="1" ht="15" customHeight="1" x14ac:dyDescent="0.3">
      <c r="A20" s="1183"/>
      <c r="B20" s="1182"/>
      <c r="C20" s="1183"/>
      <c r="D20" s="1182"/>
      <c r="E20" s="1183"/>
      <c r="F20" s="1182"/>
      <c r="G20" s="1183"/>
      <c r="H20" s="1182"/>
      <c r="I20" s="1183"/>
      <c r="J20" s="1182"/>
      <c r="K20" s="1183"/>
      <c r="L20" s="1182"/>
      <c r="M20" s="1183"/>
      <c r="N20" s="1182"/>
      <c r="P20" s="295" t="str">
        <f t="shared" ca="1" si="59"/>
        <v>Car 1 Gas - 50</v>
      </c>
      <c r="Q20" s="295" t="str">
        <f t="shared" ca="1" si="58"/>
        <v/>
      </c>
      <c r="R20" s="295" t="str">
        <f t="shared" ca="1" si="58"/>
        <v/>
      </c>
      <c r="S20" s="296" t="str">
        <f t="shared" ca="1" si="58"/>
        <v/>
      </c>
      <c r="T20" s="295" t="str">
        <f t="shared" ca="1" si="58"/>
        <v/>
      </c>
      <c r="U20" s="295" t="str">
        <f t="shared" ca="1" si="58"/>
        <v/>
      </c>
      <c r="V20" s="1158" t="s">
        <v>508</v>
      </c>
      <c r="W20" s="1159"/>
      <c r="X20" s="445">
        <f ca="1">IF(X16="",0,X16)</f>
        <v>2625.3100000000004</v>
      </c>
      <c r="Y20"/>
      <c r="AB20" s="299"/>
      <c r="AC20" s="358" t="str">
        <f>IF('Data Entry'!B26="","",'Data Entry'!B26)</f>
        <v/>
      </c>
      <c r="AD20" s="356" t="str">
        <f>IF('Data Entry'!A26="","",'Data Entry'!A26)</f>
        <v/>
      </c>
      <c r="AE20" s="363" t="str">
        <f>IF('Data Entry'!C26="","",'Data Entry'!C26)</f>
        <v/>
      </c>
      <c r="AF20" s="402" t="str">
        <f>IF('Data Entry'!E26="","",'Data Entry'!E26)</f>
        <v/>
      </c>
      <c r="AG20" s="300"/>
      <c r="AH20"/>
      <c r="AI20" s="1153">
        <f>IF(A11="","",--TEXT(A11,"dd"))</f>
        <v>2</v>
      </c>
      <c r="AJ20" s="1154"/>
      <c r="AK20" s="1154"/>
      <c r="AL20" s="1155"/>
      <c r="AM20" s="1153">
        <f>IF(C11="","",--TEXT(C11,"dd"))</f>
        <v>3</v>
      </c>
      <c r="AN20" s="1154"/>
      <c r="AO20" s="1154"/>
      <c r="AP20" s="1155"/>
      <c r="AQ20" s="1153">
        <f>IF(E11="","",--TEXT(E11,"dd"))</f>
        <v>4</v>
      </c>
      <c r="AR20" s="1154"/>
      <c r="AS20" s="1154"/>
      <c r="AT20" s="1155"/>
      <c r="AU20" s="1153">
        <f>IF(G11="","",--TEXT(G11,"dd"))</f>
        <v>5</v>
      </c>
      <c r="AV20" s="1154"/>
      <c r="AW20" s="1154"/>
      <c r="AX20" s="1155"/>
      <c r="AY20" s="1153">
        <f>IF(I11="","",--TEXT(I11,"dd"))</f>
        <v>6</v>
      </c>
      <c r="AZ20" s="1154"/>
      <c r="BA20" s="1154"/>
      <c r="BB20" s="1155"/>
      <c r="BC20" s="1153">
        <f>IF(K11="","",--TEXT(K11,"dd"))</f>
        <v>7</v>
      </c>
      <c r="BD20" s="1154"/>
      <c r="BE20" s="1154"/>
      <c r="BF20" s="1155"/>
      <c r="BG20" s="1153">
        <f>IF(M11="","",--TEXT(M11,"dd"))</f>
        <v>8</v>
      </c>
      <c r="BH20" s="1154"/>
      <c r="BI20" s="1154"/>
      <c r="BJ20" s="1155"/>
      <c r="BL20" s="412" t="str">
        <f ca="1">IF(OR(BM20="",BM20=0),"",MAX(BL$5:BL19)+1)</f>
        <v/>
      </c>
      <c r="BM20" s="316" t="str">
        <f ca="1">IFERROR(INDEX($AJ$6:$AJ$17, ROWS(BM$4:$BM18)), IFERROR(INDEX($AN$6:$AN$17, ROWS(BM$4:$BM18)-ROWS($AJ$6:$AJ$17)), IFERROR(INDEX($AR$6:$AR$17, ROWS(BM$4:$BM18)-ROWS($AJ$6:$AJ$17)-ROWS($AN$6:$AN$17)),IFERROR(INDEX($AV$6:$AV$17, ROWS(BM$4:$BM18)-ROWS($AJ$6:$AJ$17)-ROWS($AN$6:$AN$17)-ROWS($AR$6:$AR$17)),IFERROR(INDEX($AZ$6:$AZ$17, ROWS(BM$4:$BM18)-ROWS($AJ$6:$AJ$17)-ROWS($AN$6:$AN$17)-ROWS($AR$6:$AR$17)-ROWS($AV$6:$AV$17)),IFERROR(INDEX($BD$6:$BD$17, ROWS(BM$4:$BM18)-ROWS($AJ$6:$AJ$17)-ROWS($AN$6:$AN$17)-ROWS($AR$6:$AR$17)-ROWS($AV$6:$AV$17)-ROWS($AZ$6:$AZ$17)),IFERROR(INDEX($BH$6:$BH$17, ROWS(BM$4:$BM18)-ROWS($AJ$6:$AJ$17)-ROWS($AN$6:$AN$17)-ROWS($AR$6:$AR$17)-ROWS($AV$6:$AV$17)-ROWS($AZ$6:$AZ$17)-ROWS($BD$6:$BD$17)), "")))))))</f>
        <v/>
      </c>
      <c r="BN20" s="316" t="str">
        <f t="shared" ca="1" si="30"/>
        <v/>
      </c>
      <c r="BO20" s="316" t="str">
        <f ca="1">IF(OR(BP20="",BP20=0),"",MAX(BO$5:BO19)+1)</f>
        <v/>
      </c>
      <c r="BP20" s="316" t="str">
        <f ca="1">IFERROR(INDEX($AK$6:$AK$17, ROWS($BP$4:BP18)), IFERROR(INDEX($AO$6:$AO$17, ROWS($BP$4:BP18)-ROWS($AK$6:$AK$17)), IFERROR(INDEX($AS$6:$AS$17, ROWS($BP$4:BP18)-ROWS($AK$6:$AK$17)-ROWS($AO$6:$AO$17)),IFERROR(INDEX($AW$6:$AW$17, ROWS($BP$4:BP18)-ROWS($AK$6:$AK$17)-ROWS($AO$6:$AO$17)-ROWS($AS$6:$AS$17)),IFERROR(INDEX($BA$6:$BA$17, ROWS($BP$4:BP18)-ROWS($AK$6:$AK$17)-ROWS($AO$6:$AO$17)-ROWS($AS$6:$AS$17)-ROWS($AW$6:$AW$17)),IFERROR(INDEX($BE$6:$BE$17, ROWS($BP$4:BP18)-ROWS($AK$6:$AK$17)-ROWS($AO$6:$AO$17)-ROWS($AS$6:$AS$17)-ROWS($AW$6:$AW$17)-ROWS($BA$6:$BA$17)),IFERROR(INDEX($BI$6:$BI$17, ROWS($BP$4:BP18)-ROWS($AK$6:$AK$17)-ROWS($AO$6:$AO$17)-ROWS($AS$6:$AS$17)-ROWS($AW$6:$AW$17)-ROWS($BA$6:$BA$17)-ROWS($BE$6:$BE$17)), "")))))))</f>
        <v/>
      </c>
      <c r="BQ20" s="316" t="str">
        <f t="shared" ca="1" si="31"/>
        <v/>
      </c>
      <c r="BR20" s="413" t="str">
        <f t="shared" ca="1" si="32"/>
        <v/>
      </c>
      <c r="BS20" s="412" t="str">
        <f ca="1">IF(OR(BT20="",BT20=0),"",MAX(BS$5:BS19)+1)</f>
        <v/>
      </c>
      <c r="BT20" s="316" t="str">
        <f ca="1">IFERROR(INDEX($AJ$22:$AJ$33, ROWS($BT$4:BT18)), IFERROR(INDEX($AN$22:$AN$33, ROWS($BT$4:BT18)-ROWS($AJ$22:$AJ$33)), IFERROR(INDEX($AR$22:$AR$33, ROWS($BT$4:BT18)-ROWS($AJ$22:$AJ$33)-ROWS($AN$22:$AN$33)),IFERROR(INDEX($AV$22:$AV$33, ROWS($BT$4:BT18)-ROWS($AJ$22:$AJ$33)-ROWS($AN$22:$AN$33)-ROWS($AR$22:$AR$33)),IFERROR(INDEX($AZ$22:$AZ$33, ROWS($BT$4:BT18)-ROWS($AJ$22:$AJ$33)-ROWS($AN$22:$AN$33)-ROWS($AR$22:$AR$33)-ROWS($AV$22:$AV$33)),IFERROR(INDEX($BD$22:$BD$33, ROWS($BT$4:BT18)-ROWS($AJ$22:$AJ$33)-ROWS($AN$22:$AN$33)-ROWS($AR$22:$AR$33)-ROWS($AV$22:$AV$33)-ROWS($AZ$22:$AZ$33)),IFERROR(INDEX($BH$22:$BH$33, ROWS($BT$4:BT18)-ROWS($AJ$22:$AJ$33)-ROWS($AN$22:$AN$33)-ROWS($AR$22:$AR$33)-ROWS($AV$22:$AV$33)-ROWS($AZ$22:$AZ$33)-ROWS($BD$22:$BD$33)), "")))))))</f>
        <v/>
      </c>
      <c r="BU20" s="316" t="str">
        <f t="shared" ca="1" si="33"/>
        <v/>
      </c>
      <c r="BV20" s="316" t="str">
        <f ca="1">IF(OR(BW20="",BW20=0),"",MAX(BV$5:BV19)+1)</f>
        <v/>
      </c>
      <c r="BW20" s="316" t="str">
        <f ca="1">IFERROR(INDEX($AK$22:$AK$33, ROWS($BW$4:BW18)), IFERROR(INDEX($AO$22:$AO$33, ROWS($BW$4:BW18)-ROWS($AK$22:$AK$33)), IFERROR(INDEX($AS$22:$AS$33, ROWS($BW$4:BW18)-ROWS($AK$22:$AK$33)-ROWS($AO$22:$AO$33)),IFERROR(INDEX($AW$22:$AW$33, ROWS($BW$4:BW18)-ROWS($AK$22:$AK$33)-ROWS($AO$22:$AO$33)-ROWS($AS$22:$AS$33)),IFERROR(INDEX($BA$22:$BA$33, ROWS($BW$4:BW18)-ROWS($AK$22:$AK$33)-ROWS($AO$22:$AO$33)-ROWS($AS$22:$AS$33)-ROWS($AW$22:$AW$33)),IFERROR(INDEX($BE$22:$BE$33, ROWS($BW$4:BW18)-ROWS($AK$22:$AK$33)-ROWS($AO$22:$AO$33)-ROWS($AS$22:$AS$33)-ROWS($AW$22:$AW$33)-ROWS($BA$22:$BA$33)),IFERROR(INDEX($BI$22:$BI$33, ROWS($BW$4:BW18)-ROWS($AK$22:$AK$33)-ROWS($AO$22:$AO$33)-ROWS($AS$22:$AS$33)-ROWS($AW$22:$AW$33)-ROWS($BA$22:$BA$33)-ROWS($BE$22:$BE$33)), "")))))))</f>
        <v/>
      </c>
      <c r="BX20" s="316" t="str">
        <f t="shared" ca="1" si="34"/>
        <v/>
      </c>
      <c r="BY20" s="413" t="str">
        <f t="shared" ca="1" si="35"/>
        <v/>
      </c>
      <c r="BZ20" s="412" t="str">
        <f ca="1">IF(OR(CA20="",CA20=0),"",MAX(BZ$5:BZ19)+1)</f>
        <v/>
      </c>
      <c r="CA20" s="316" t="str">
        <f ca="1">IFERROR(INDEX($AJ$38:$AJ$49, ROWS($CA$4:CA18)), IFERROR(INDEX($AN$38:$AN$49, ROWS($CA$4:CA18)-ROWS($AJ$38:$AJ$49)), IFERROR(INDEX($AR$38:$AR$49, ROWS($CA$4:CA18)-ROWS($AJ$38:$AJ$49)-ROWS($AN$38:$AN$49)),IFERROR(INDEX($AV$38:$AV$49, ROWS($CA$4:CA18)-ROWS($AJ$38:$AJ$49)-ROWS($AN$38:$AN$49)-ROWS($AR$38:$AR$49)),IFERROR(INDEX($AZ$38:$AZ$49, ROWS($CA$4:CA18)-ROWS($AJ$38:$AJ$49)-ROWS($AN$38:$AN$49)-ROWS($AR$38:$AR$49)-ROWS($AV$38:$AV$49)),IFERROR(INDEX($BD$38:$BD$49, ROWS($CA$4:CA18)-ROWS($AJ$38:$AJ$49)-ROWS($AN$38:$AN$49)-ROWS($AR$38:$AR$49)-ROWS($AV$38:$AV$49)-ROWS($AZ$38:$AZ$49)),IFERROR(INDEX($BH$38:$BH$49, ROWS($CA$4:CA18)-ROWS($AJ$38:$AJ$49)-ROWS($AN$38:$AN$49)-ROWS($AR$38:$AR$49)-ROWS($AV$38:$AV$49)-ROWS($AZ$38:$AZ$49)-ROWS($BD$38:$BD$49)), "")))))))</f>
        <v/>
      </c>
      <c r="CB20" s="316" t="str">
        <f t="shared" ca="1" si="36"/>
        <v/>
      </c>
      <c r="CC20" s="316" t="str">
        <f ca="1">IF(OR(CD20="",CD20=0),"",MAX(CC$5:CC19)+1)</f>
        <v/>
      </c>
      <c r="CD20" s="316" t="str">
        <f ca="1">IFERROR(INDEX($AK$38:$AK$49, ROWS($CD$4:CD18)), IFERROR(INDEX($AO$38:$AO$49, ROWS($CD$4:CD18)-ROWS($AK$38:$AK$49)), IFERROR(INDEX($AS$38:$AS$49, ROWS($CD$4:CD18)-ROWS($AK$38:$AK$49)-ROWS($AO$38:$AO$49)),IFERROR(INDEX($AW$38:$AW$49, ROWS($CD$4:CD18)-ROWS($AK$38:$AK$49)-ROWS($AO$38:$AO$49)-ROWS($AS$38:$AS$49)),IFERROR(INDEX($BA$38:$BA$49, ROWS($CD$4:CD18)-ROWS($AK$38:$AK$49)-ROWS($AO$38:$AO$49)-ROWS($AS$38:$AS$49)-ROWS($AW$38:$AW$49)),IFERROR(INDEX($BE$38:$BE$49, ROWS($CD$4:CD18)-ROWS($AK$38:$AK$49)-ROWS($AO$38:$AO$49)-ROWS($AS$38:$AS$49)-ROWS($AW$38:$AW$49)-ROWS($BA$38:$BA$49)),IFERROR(INDEX($BI$38:$BI$49, ROWS($CD$4:CD18)-ROWS($AK$38:$AK$49)-ROWS($AO$38:$AO$49)-ROWS($AS$38:$AS$49)-ROWS($AW$38:$AW$49)-ROWS($BA$38:$BA$49)-ROWS($BE$38:$BE$49)), "")))))))</f>
        <v/>
      </c>
      <c r="CE20" s="316" t="str">
        <f t="shared" ca="1" si="37"/>
        <v/>
      </c>
      <c r="CF20" s="413" t="str">
        <f t="shared" ca="1" si="38"/>
        <v/>
      </c>
      <c r="CG20" s="412">
        <f ca="1">IF(OR(CH20="",CH20=0),"",MAX(CG$5:CG19)+1)</f>
        <v>5</v>
      </c>
      <c r="CH20" s="316" t="str">
        <f ca="1">IFERROR(INDEX($AJ$54:$AJ$65, ROWS($CH$4:CH18)), IFERROR(INDEX($AN$54:$AN$65, ROWS($CH$4:CH18)-ROWS($AJ$54:$AJ$65)), IFERROR(INDEX($AR$54:$AR$65, ROWS($CH$4:CH18)-ROWS($AJ$54:$AJ$65)-ROWS($AN$54:$AN$65)),IFERROR(INDEX($AV$54:$AV$65, ROWS($CH$4:CH18)-ROWS($AJ$54:$AJ$65)-ROWS($AN$54:$AN$65)-ROWS($AR$54:$AR$65)),IFERROR(INDEX($AZ$54:$AZ$65, ROWS($CH$4:CH18)-ROWS($AJ$54:$AJ$65)-ROWS($AN$54:$AN$65)-ROWS($AR$54:$AR$65)-ROWS($AV$54:$AV$65)),IFERROR(INDEX($BD$54:$BD$65, ROWS($CH$4:CH18)-ROWS($AJ$54:$AJ$65)-ROWS($AN$54:$AN$65)-ROWS($AR$54:$AR$65)-ROWS($AV$54:$AV$65)-ROWS($AZ$54:$AZ$65)),IFERROR(INDEX($BH$54:$BH$65, ROWS($CH$4:CH18)-ROWS($AJ$54:$AJ$65)-ROWS($AN$54:$AN$65)-ROWS($AR$54:$AR$65)-ROWS($AV$54:$AV$65)-ROWS($AZ$54:$AZ$65)-ROWS($BD$54:$BD$65)), "")))))))</f>
        <v>Paycheck 2</v>
      </c>
      <c r="CI20" s="316" t="str">
        <f t="shared" ca="1" si="39"/>
        <v/>
      </c>
      <c r="CJ20" s="316">
        <f ca="1">IF(OR(CK20="",CK20=0),"",MAX(CJ$5:CJ19)+1)</f>
        <v>5</v>
      </c>
      <c r="CK20" s="316">
        <f ca="1">IFERROR(INDEX($AK$54:$AK$65, ROWS($CK$4:CK18)), IFERROR(INDEX($AO$54:$AO$65, ROWS($CK$4:CK18)-ROWS($AK$54:$AK$65)), IFERROR(INDEX($AS$54:$AS$65, ROWS($CK$4:CK18)-ROWS($AK$54:$AK$65)-ROWS($AO$54:$AO$65)),IFERROR(INDEX($AW$54:$AW$65, ROWS($CK$4:CK18)-ROWS($AK$54:$AK$65)-ROWS($AO$54:$AO$65)-ROWS($AS$54:$AS$65)),IFERROR(INDEX($BA$54:$BA$65, ROWS($CK$4:CK18)-ROWS($AK$54:$AK$65)-ROWS($AO$54:$AO$65)-ROWS($AS$54:$AS$65)-ROWS($AW$54:$AW$65)),IFERROR(INDEX($BE$54:$BE$65, ROWS($CK$4:CK18)-ROWS($AK$54:$AK$65)-ROWS($AO$54:$AO$65)-ROWS($AS$54:$AS$65)-ROWS($AW$54:$AW$65)-ROWS($BA$54:$BA$65)),IFERROR(INDEX($BI$54:$BI$65, ROWS($CK$4:CK18)-ROWS($AK$54:$AK$65)-ROWS($AO$54:$AO$65)-ROWS($AS$54:$AS$65)-ROWS($AW$54:$AW$65)-ROWS($BA$54:$BA$65)-ROWS($BE$54:$BE$65)), "")))))))</f>
        <v>400</v>
      </c>
      <c r="CL20" s="316" t="str">
        <f t="shared" ca="1" si="40"/>
        <v/>
      </c>
      <c r="CM20" s="413" t="str">
        <f t="shared" ca="1" si="41"/>
        <v/>
      </c>
      <c r="CN20" s="412">
        <f ca="1">IF(OR(CO20="",CO20=0),"",MAX(CN$5:CN19)+1)</f>
        <v>5</v>
      </c>
      <c r="CO20" s="316" t="str">
        <f ca="1">IFERROR(INDEX($AJ$70:$AJ$81, ROWS($CO$4:CO18)), IFERROR(INDEX($AN$70:$AN$81, ROWS($CO$4:CO18)-ROWS($AJ$70:$AJ$81)), IFERROR(INDEX($AR$70:$AR$81, ROWS($CO$4:CO18)-ROWS($AJ$70:$AJ$81)-ROWS($AN$70:$AN$81)),IFERROR(INDEX($AV$70:$AV$81, ROWS($CO$4:CO18)-ROWS($AJ$70:$AJ$81)-ROWS($AN$70:$AN$81)-ROWS($AR$70:$AR$81)),IFERROR(INDEX($AZ$70:$AZ$81, ROWS($CO$4:CO18)-ROWS($AJ$70:$AJ$81)-ROWS($AN$70:$AN$81)-ROWS($AR$70:$AR$81)-ROWS($AV$70:$AV$81)),IFERROR(INDEX($BD$70:$BD$81, ROWS($CO$4:CO18)-ROWS($AJ$70:$AJ$81)-ROWS($AN$70:$AN$81)-ROWS($AR$70:$AR$81)-ROWS($AV$70:$AV$81)-ROWS($AZ$70:$AZ$81)),IFERROR(INDEX($BH$70:$BH$81, ROWS($CO$4:CO18)-ROWS($AJ$70:$AJ$81)-ROWS($AN$70:$AN$81)-ROWS($AR$70:$AR$81)-ROWS($AV$70:$AV$81)-ROWS($AZ$70:$AZ$81)-ROWS($BD$70:$BD$81)), "")))))))</f>
        <v>Car 2 Gas</v>
      </c>
      <c r="CP20" s="316" t="str">
        <f t="shared" ca="1" si="42"/>
        <v/>
      </c>
      <c r="CQ20" s="316">
        <f ca="1">IF(OR(CR20="",CR20=0),"",MAX(CQ$5:CQ19)+1)</f>
        <v>5</v>
      </c>
      <c r="CR20" s="316">
        <f ca="1">IFERROR(INDEX($AK$70:$AK$81, ROWS($CR$4:CR18)), IFERROR(INDEX($AO$70:$AO$81, ROWS($CR$4:CR18)-ROWS($AK$70:$AK$81)), IFERROR(INDEX($AS$70:$AS$81, ROWS($CR$4:CR18)-ROWS($AK$70:$AK$81)-ROWS($AO$70:$AO$81)),IFERROR(INDEX($AW$70:$AW$81, ROWS($CR$4:CR18)-ROWS($AK$70:$AK$81)-ROWS($AO$70:$AO$81)-ROWS($AS$70:$AS$81)),IFERROR(INDEX($BA$70:$BA$81, ROWS($CR$4:CR18)-ROWS($AK$70:$AK$81)-ROWS($AO$70:$AO$81)-ROWS($AS$70:$AS$81)-ROWS($AW$70:$AW$81)),IFERROR(INDEX($BE$70:$BE$81, ROWS($CR$4:CR18)-ROWS($AK$70:$AK$81)-ROWS($AO$70:$AO$81)-ROWS($AS$70:$AS$81)-ROWS($AW$70:$AW$81)-ROWS($BA$70:$BA$81)),IFERROR(INDEX($BI$70:$BI$81, ROWS($CR$4:CR18)-ROWS($AK$70:$AK$81)-ROWS($AO$70:$AO$81)-ROWS($AS$70:$AS$81)-ROWS($AW$70:$AW$81)-ROWS($BA$70:$BA$81)-ROWS($BE$70:$BE$81)), "")))))))</f>
        <v>80</v>
      </c>
      <c r="CS20" s="316" t="str">
        <f t="shared" ca="1" si="43"/>
        <v/>
      </c>
      <c r="CT20" s="413" t="str">
        <f t="shared" ca="1" si="44"/>
        <v/>
      </c>
      <c r="CU20" s="412" t="str">
        <f>IF(OR(CV20="",CV20=0),"",MAX(CU$5:CU19)+1)</f>
        <v/>
      </c>
      <c r="CV20" s="316">
        <f>IFERROR(INDEX($AJ$86:$AJ$97, ROWS($CV$4:CV18)), IFERROR(INDEX($AN$86:$AN$97, ROWS($CV$4:CV18)-ROWS($AJ$86:$AJ$97)), ""))</f>
        <v>0</v>
      </c>
      <c r="CW20" s="316" t="str">
        <f t="shared" si="45"/>
        <v/>
      </c>
      <c r="CX20" s="316" t="str">
        <f>IF(OR(CY20="",CY20=0),"",MAX(CX$5:CX19)+1)</f>
        <v/>
      </c>
      <c r="CY20" s="316">
        <f>IFERROR(INDEX($AK$86:$AK$97, ROWS($CY$4:CY18)), IFERROR(INDEX($AO$86:$AO$97, ROWS($CY$4:CY18)-ROWS($AK$86:$AK$97)), ""))</f>
        <v>0</v>
      </c>
      <c r="CZ20" s="316" t="str">
        <f t="shared" si="46"/>
        <v/>
      </c>
      <c r="DA20" s="413" t="str">
        <f t="shared" si="47"/>
        <v/>
      </c>
      <c r="DC20" s="438" t="str">
        <f ca="1">IF(OR(DD20="",DD20=0),"",MAX(DC$5:DC19)+1)</f>
        <v/>
      </c>
      <c r="DD20" s="434" t="str">
        <f t="shared" ca="1" si="48"/>
        <v/>
      </c>
      <c r="DE20" s="413" t="str">
        <f t="shared" ca="1" si="49"/>
        <v/>
      </c>
      <c r="DF20" s="431" t="str">
        <f ca="1">IF(OR(DG20="",DG20=0),"",MAX(DF$5:DF19)+1)</f>
        <v/>
      </c>
      <c r="DG20" s="412" t="str">
        <f t="shared" ca="1" si="50"/>
        <v/>
      </c>
      <c r="DH20" s="413" t="str">
        <f t="shared" ca="1" si="51"/>
        <v/>
      </c>
      <c r="DI20" s="412" t="str">
        <f t="shared" ca="1" si="52"/>
        <v/>
      </c>
      <c r="DJ20" s="413" t="str">
        <f t="shared" ca="1" si="53"/>
        <v/>
      </c>
      <c r="DK20" s="412" t="str">
        <f t="shared" ca="1" si="54"/>
        <v/>
      </c>
      <c r="DL20" s="413" t="str">
        <f t="shared" ca="1" si="55"/>
        <v/>
      </c>
    </row>
    <row r="21" spans="1:123" s="292" customFormat="1" ht="15" customHeight="1" thickBot="1" x14ac:dyDescent="0.35">
      <c r="A21" s="1183" t="s">
        <v>478</v>
      </c>
      <c r="B21" s="1182"/>
      <c r="C21" s="1183" t="s">
        <v>478</v>
      </c>
      <c r="D21" s="1182"/>
      <c r="E21" s="1183" t="s">
        <v>478</v>
      </c>
      <c r="F21" s="1182"/>
      <c r="G21" s="1183" t="s">
        <v>478</v>
      </c>
      <c r="H21" s="1182"/>
      <c r="I21" s="1183" t="s">
        <v>478</v>
      </c>
      <c r="J21" s="1182"/>
      <c r="K21" s="1183" t="s">
        <v>478</v>
      </c>
      <c r="L21" s="1182"/>
      <c r="M21" s="1183" t="s">
        <v>478</v>
      </c>
      <c r="N21" s="1182"/>
      <c r="P21" s="295" t="str">
        <f t="shared" ca="1" si="59"/>
        <v/>
      </c>
      <c r="Q21" s="295" t="str">
        <f t="shared" ca="1" si="58"/>
        <v/>
      </c>
      <c r="R21" s="295" t="str">
        <f t="shared" ca="1" si="58"/>
        <v/>
      </c>
      <c r="S21" s="296" t="str">
        <f t="shared" ca="1" si="58"/>
        <v/>
      </c>
      <c r="T21" s="295" t="str">
        <f t="shared" ca="1" si="58"/>
        <v/>
      </c>
      <c r="U21" s="295" t="str">
        <f t="shared" ca="1" si="58"/>
        <v/>
      </c>
      <c r="V21" s="1158"/>
      <c r="W21" s="1159"/>
      <c r="X21" s="445"/>
      <c r="Y21"/>
      <c r="AB21" s="299"/>
      <c r="AC21" s="358" t="str">
        <f>IF('Data Entry'!B27="","",'Data Entry'!B27)</f>
        <v/>
      </c>
      <c r="AD21" s="356" t="str">
        <f>IF('Data Entry'!A27="","",'Data Entry'!A27)</f>
        <v/>
      </c>
      <c r="AE21" s="363" t="str">
        <f>IF('Data Entry'!C27="","",'Data Entry'!C27)</f>
        <v/>
      </c>
      <c r="AF21" s="402" t="str">
        <f>IF('Data Entry'!E27="","",'Data Entry'!E27)</f>
        <v/>
      </c>
      <c r="AG21" s="300"/>
      <c r="AH21"/>
      <c r="AI21" s="312"/>
      <c r="AJ21" s="313" t="s">
        <v>483</v>
      </c>
      <c r="AK21" s="313" t="s">
        <v>13</v>
      </c>
      <c r="AL21" s="314" t="s">
        <v>11</v>
      </c>
      <c r="AM21" s="312"/>
      <c r="AN21" s="313" t="s">
        <v>483</v>
      </c>
      <c r="AO21" s="313" t="s">
        <v>13</v>
      </c>
      <c r="AP21" s="314" t="s">
        <v>11</v>
      </c>
      <c r="AQ21" s="312"/>
      <c r="AR21" s="313" t="s">
        <v>483</v>
      </c>
      <c r="AS21" s="313" t="s">
        <v>13</v>
      </c>
      <c r="AT21" s="314" t="s">
        <v>11</v>
      </c>
      <c r="AU21" s="312"/>
      <c r="AV21" s="313" t="s">
        <v>483</v>
      </c>
      <c r="AW21" s="313" t="s">
        <v>13</v>
      </c>
      <c r="AX21" s="314" t="s">
        <v>11</v>
      </c>
      <c r="AY21" s="312"/>
      <c r="AZ21" s="313" t="s">
        <v>483</v>
      </c>
      <c r="BA21" s="313" t="s">
        <v>13</v>
      </c>
      <c r="BB21" s="314" t="s">
        <v>11</v>
      </c>
      <c r="BC21" s="312"/>
      <c r="BD21" s="313" t="s">
        <v>483</v>
      </c>
      <c r="BE21" s="313" t="s">
        <v>13</v>
      </c>
      <c r="BF21" s="314" t="s">
        <v>11</v>
      </c>
      <c r="BG21" s="312"/>
      <c r="BH21" s="313" t="s">
        <v>483</v>
      </c>
      <c r="BI21" s="313" t="s">
        <v>13</v>
      </c>
      <c r="BJ21" s="314" t="s">
        <v>11</v>
      </c>
      <c r="BL21" s="412" t="str">
        <f ca="1">IF(OR(BM21="",BM21=0),"",MAX(BL$5:BL20)+1)</f>
        <v/>
      </c>
      <c r="BM21" s="316" t="str">
        <f ca="1">IFERROR(INDEX($AJ$6:$AJ$17, ROWS(BM$4:$BM19)), IFERROR(INDEX($AN$6:$AN$17, ROWS(BM$4:$BM19)-ROWS($AJ$6:$AJ$17)), IFERROR(INDEX($AR$6:$AR$17, ROWS(BM$4:$BM19)-ROWS($AJ$6:$AJ$17)-ROWS($AN$6:$AN$17)),IFERROR(INDEX($AV$6:$AV$17, ROWS(BM$4:$BM19)-ROWS($AJ$6:$AJ$17)-ROWS($AN$6:$AN$17)-ROWS($AR$6:$AR$17)),IFERROR(INDEX($AZ$6:$AZ$17, ROWS(BM$4:$BM19)-ROWS($AJ$6:$AJ$17)-ROWS($AN$6:$AN$17)-ROWS($AR$6:$AR$17)-ROWS($AV$6:$AV$17)),IFERROR(INDEX($BD$6:$BD$17, ROWS(BM$4:$BM19)-ROWS($AJ$6:$AJ$17)-ROWS($AN$6:$AN$17)-ROWS($AR$6:$AR$17)-ROWS($AV$6:$AV$17)-ROWS($AZ$6:$AZ$17)),IFERROR(INDEX($BH$6:$BH$17, ROWS(BM$4:$BM19)-ROWS($AJ$6:$AJ$17)-ROWS($AN$6:$AN$17)-ROWS($AR$6:$AR$17)-ROWS($AV$6:$AV$17)-ROWS($AZ$6:$AZ$17)-ROWS($BD$6:$BD$17)), "")))))))</f>
        <v/>
      </c>
      <c r="BN21" s="316" t="str">
        <f t="shared" ca="1" si="30"/>
        <v/>
      </c>
      <c r="BO21" s="316" t="str">
        <f ca="1">IF(OR(BP21="",BP21=0),"",MAX(BO$5:BO20)+1)</f>
        <v/>
      </c>
      <c r="BP21" s="316" t="str">
        <f ca="1">IFERROR(INDEX($AK$6:$AK$17, ROWS($BP$4:BP19)), IFERROR(INDEX($AO$6:$AO$17, ROWS($BP$4:BP19)-ROWS($AK$6:$AK$17)), IFERROR(INDEX($AS$6:$AS$17, ROWS($BP$4:BP19)-ROWS($AK$6:$AK$17)-ROWS($AO$6:$AO$17)),IFERROR(INDEX($AW$6:$AW$17, ROWS($BP$4:BP19)-ROWS($AK$6:$AK$17)-ROWS($AO$6:$AO$17)-ROWS($AS$6:$AS$17)),IFERROR(INDEX($BA$6:$BA$17, ROWS($BP$4:BP19)-ROWS($AK$6:$AK$17)-ROWS($AO$6:$AO$17)-ROWS($AS$6:$AS$17)-ROWS($AW$6:$AW$17)),IFERROR(INDEX($BE$6:$BE$17, ROWS($BP$4:BP19)-ROWS($AK$6:$AK$17)-ROWS($AO$6:$AO$17)-ROWS($AS$6:$AS$17)-ROWS($AW$6:$AW$17)-ROWS($BA$6:$BA$17)),IFERROR(INDEX($BI$6:$BI$17, ROWS($BP$4:BP19)-ROWS($AK$6:$AK$17)-ROWS($AO$6:$AO$17)-ROWS($AS$6:$AS$17)-ROWS($AW$6:$AW$17)-ROWS($BA$6:$BA$17)-ROWS($BE$6:$BE$17)), "")))))))</f>
        <v/>
      </c>
      <c r="BQ21" s="316" t="str">
        <f t="shared" ca="1" si="31"/>
        <v/>
      </c>
      <c r="BR21" s="413" t="str">
        <f t="shared" ca="1" si="32"/>
        <v/>
      </c>
      <c r="BS21" s="412" t="str">
        <f ca="1">IF(OR(BT21="",BT21=0),"",MAX(BS$5:BS20)+1)</f>
        <v/>
      </c>
      <c r="BT21" s="316" t="str">
        <f ca="1">IFERROR(INDEX($AJ$22:$AJ$33, ROWS($BT$4:BT19)), IFERROR(INDEX($AN$22:$AN$33, ROWS($BT$4:BT19)-ROWS($AJ$22:$AJ$33)), IFERROR(INDEX($AR$22:$AR$33, ROWS($BT$4:BT19)-ROWS($AJ$22:$AJ$33)-ROWS($AN$22:$AN$33)),IFERROR(INDEX($AV$22:$AV$33, ROWS($BT$4:BT19)-ROWS($AJ$22:$AJ$33)-ROWS($AN$22:$AN$33)-ROWS($AR$22:$AR$33)),IFERROR(INDEX($AZ$22:$AZ$33, ROWS($BT$4:BT19)-ROWS($AJ$22:$AJ$33)-ROWS($AN$22:$AN$33)-ROWS($AR$22:$AR$33)-ROWS($AV$22:$AV$33)),IFERROR(INDEX($BD$22:$BD$33, ROWS($BT$4:BT19)-ROWS($AJ$22:$AJ$33)-ROWS($AN$22:$AN$33)-ROWS($AR$22:$AR$33)-ROWS($AV$22:$AV$33)-ROWS($AZ$22:$AZ$33)),IFERROR(INDEX($BH$22:$BH$33, ROWS($BT$4:BT19)-ROWS($AJ$22:$AJ$33)-ROWS($AN$22:$AN$33)-ROWS($AR$22:$AR$33)-ROWS($AV$22:$AV$33)-ROWS($AZ$22:$AZ$33)-ROWS($BD$22:$BD$33)), "")))))))</f>
        <v/>
      </c>
      <c r="BU21" s="316" t="str">
        <f t="shared" ca="1" si="33"/>
        <v/>
      </c>
      <c r="BV21" s="316" t="str">
        <f ca="1">IF(OR(BW21="",BW21=0),"",MAX(BV$5:BV20)+1)</f>
        <v/>
      </c>
      <c r="BW21" s="316" t="str">
        <f ca="1">IFERROR(INDEX($AK$22:$AK$33, ROWS($BW$4:BW19)), IFERROR(INDEX($AO$22:$AO$33, ROWS($BW$4:BW19)-ROWS($AK$22:$AK$33)), IFERROR(INDEX($AS$22:$AS$33, ROWS($BW$4:BW19)-ROWS($AK$22:$AK$33)-ROWS($AO$22:$AO$33)),IFERROR(INDEX($AW$22:$AW$33, ROWS($BW$4:BW19)-ROWS($AK$22:$AK$33)-ROWS($AO$22:$AO$33)-ROWS($AS$22:$AS$33)),IFERROR(INDEX($BA$22:$BA$33, ROWS($BW$4:BW19)-ROWS($AK$22:$AK$33)-ROWS($AO$22:$AO$33)-ROWS($AS$22:$AS$33)-ROWS($AW$22:$AW$33)),IFERROR(INDEX($BE$22:$BE$33, ROWS($BW$4:BW19)-ROWS($AK$22:$AK$33)-ROWS($AO$22:$AO$33)-ROWS($AS$22:$AS$33)-ROWS($AW$22:$AW$33)-ROWS($BA$22:$BA$33)),IFERROR(INDEX($BI$22:$BI$33, ROWS($BW$4:BW19)-ROWS($AK$22:$AK$33)-ROWS($AO$22:$AO$33)-ROWS($AS$22:$AS$33)-ROWS($AW$22:$AW$33)-ROWS($BA$22:$BA$33)-ROWS($BE$22:$BE$33)), "")))))))</f>
        <v/>
      </c>
      <c r="BX21" s="316" t="str">
        <f t="shared" ca="1" si="34"/>
        <v/>
      </c>
      <c r="BY21" s="413" t="str">
        <f t="shared" ca="1" si="35"/>
        <v/>
      </c>
      <c r="BZ21" s="412" t="str">
        <f ca="1">IF(OR(CA21="",CA21=0),"",MAX(BZ$5:BZ20)+1)</f>
        <v/>
      </c>
      <c r="CA21" s="316" t="str">
        <f ca="1">IFERROR(INDEX($AJ$38:$AJ$49, ROWS($CA$4:CA19)), IFERROR(INDEX($AN$38:$AN$49, ROWS($CA$4:CA19)-ROWS($AJ$38:$AJ$49)), IFERROR(INDEX($AR$38:$AR$49, ROWS($CA$4:CA19)-ROWS($AJ$38:$AJ$49)-ROWS($AN$38:$AN$49)),IFERROR(INDEX($AV$38:$AV$49, ROWS($CA$4:CA19)-ROWS($AJ$38:$AJ$49)-ROWS($AN$38:$AN$49)-ROWS($AR$38:$AR$49)),IFERROR(INDEX($AZ$38:$AZ$49, ROWS($CA$4:CA19)-ROWS($AJ$38:$AJ$49)-ROWS($AN$38:$AN$49)-ROWS($AR$38:$AR$49)-ROWS($AV$38:$AV$49)),IFERROR(INDEX($BD$38:$BD$49, ROWS($CA$4:CA19)-ROWS($AJ$38:$AJ$49)-ROWS($AN$38:$AN$49)-ROWS($AR$38:$AR$49)-ROWS($AV$38:$AV$49)-ROWS($AZ$38:$AZ$49)),IFERROR(INDEX($BH$38:$BH$49, ROWS($CA$4:CA19)-ROWS($AJ$38:$AJ$49)-ROWS($AN$38:$AN$49)-ROWS($AR$38:$AR$49)-ROWS($AV$38:$AV$49)-ROWS($AZ$38:$AZ$49)-ROWS($BD$38:$BD$49)), "")))))))</f>
        <v/>
      </c>
      <c r="CB21" s="316" t="str">
        <f t="shared" ca="1" si="36"/>
        <v/>
      </c>
      <c r="CC21" s="316" t="str">
        <f ca="1">IF(OR(CD21="",CD21=0),"",MAX(CC$5:CC20)+1)</f>
        <v/>
      </c>
      <c r="CD21" s="316" t="str">
        <f ca="1">IFERROR(INDEX($AK$38:$AK$49, ROWS($CD$4:CD19)), IFERROR(INDEX($AO$38:$AO$49, ROWS($CD$4:CD19)-ROWS($AK$38:$AK$49)), IFERROR(INDEX($AS$38:$AS$49, ROWS($CD$4:CD19)-ROWS($AK$38:$AK$49)-ROWS($AO$38:$AO$49)),IFERROR(INDEX($AW$38:$AW$49, ROWS($CD$4:CD19)-ROWS($AK$38:$AK$49)-ROWS($AO$38:$AO$49)-ROWS($AS$38:$AS$49)),IFERROR(INDEX($BA$38:$BA$49, ROWS($CD$4:CD19)-ROWS($AK$38:$AK$49)-ROWS($AO$38:$AO$49)-ROWS($AS$38:$AS$49)-ROWS($AW$38:$AW$49)),IFERROR(INDEX($BE$38:$BE$49, ROWS($CD$4:CD19)-ROWS($AK$38:$AK$49)-ROWS($AO$38:$AO$49)-ROWS($AS$38:$AS$49)-ROWS($AW$38:$AW$49)-ROWS($BA$38:$BA$49)),IFERROR(INDEX($BI$38:$BI$49, ROWS($CD$4:CD19)-ROWS($AK$38:$AK$49)-ROWS($AO$38:$AO$49)-ROWS($AS$38:$AS$49)-ROWS($AW$38:$AW$49)-ROWS($BA$38:$BA$49)-ROWS($BE$38:$BE$49)), "")))))))</f>
        <v/>
      </c>
      <c r="CE21" s="316" t="str">
        <f t="shared" ca="1" si="37"/>
        <v/>
      </c>
      <c r="CF21" s="413" t="str">
        <f t="shared" ca="1" si="38"/>
        <v/>
      </c>
      <c r="CG21" s="412">
        <f ca="1">IF(OR(CH21="",CH21=0),"",MAX(CG$5:CG20)+1)</f>
        <v>6</v>
      </c>
      <c r="CH21" s="316" t="str">
        <f ca="1">IFERROR(INDEX($AJ$54:$AJ$65, ROWS($CH$4:CH19)), IFERROR(INDEX($AN$54:$AN$65, ROWS($CH$4:CH19)-ROWS($AJ$54:$AJ$65)), IFERROR(INDEX($AR$54:$AR$65, ROWS($CH$4:CH19)-ROWS($AJ$54:$AJ$65)-ROWS($AN$54:$AN$65)),IFERROR(INDEX($AV$54:$AV$65, ROWS($CH$4:CH19)-ROWS($AJ$54:$AJ$65)-ROWS($AN$54:$AN$65)-ROWS($AR$54:$AR$65)),IFERROR(INDEX($AZ$54:$AZ$65, ROWS($CH$4:CH19)-ROWS($AJ$54:$AJ$65)-ROWS($AN$54:$AN$65)-ROWS($AR$54:$AR$65)-ROWS($AV$54:$AV$65)),IFERROR(INDEX($BD$54:$BD$65, ROWS($CH$4:CH19)-ROWS($AJ$54:$AJ$65)-ROWS($AN$54:$AN$65)-ROWS($AR$54:$AR$65)-ROWS($AV$54:$AV$65)-ROWS($AZ$54:$AZ$65)),IFERROR(INDEX($BH$54:$BH$65, ROWS($CH$4:CH19)-ROWS($AJ$54:$AJ$65)-ROWS($AN$54:$AN$65)-ROWS($AR$54:$AR$65)-ROWS($AV$54:$AV$65)-ROWS($AZ$54:$AZ$65)-ROWS($BD$54:$BD$65)), "")))))))</f>
        <v>Lawn Service</v>
      </c>
      <c r="CI21" s="316" t="str">
        <f t="shared" ca="1" si="39"/>
        <v/>
      </c>
      <c r="CJ21" s="316">
        <f ca="1">IF(OR(CK21="",CK21=0),"",MAX(CJ$5:CJ20)+1)</f>
        <v>6</v>
      </c>
      <c r="CK21" s="316">
        <f ca="1">IFERROR(INDEX($AK$54:$AK$65, ROWS($CK$4:CK19)), IFERROR(INDEX($AO$54:$AO$65, ROWS($CK$4:CK19)-ROWS($AK$54:$AK$65)), IFERROR(INDEX($AS$54:$AS$65, ROWS($CK$4:CK19)-ROWS($AK$54:$AK$65)-ROWS($AO$54:$AO$65)),IFERROR(INDEX($AW$54:$AW$65, ROWS($CK$4:CK19)-ROWS($AK$54:$AK$65)-ROWS($AO$54:$AO$65)-ROWS($AS$54:$AS$65)),IFERROR(INDEX($BA$54:$BA$65, ROWS($CK$4:CK19)-ROWS($AK$54:$AK$65)-ROWS($AO$54:$AO$65)-ROWS($AS$54:$AS$65)-ROWS($AW$54:$AW$65)),IFERROR(INDEX($BE$54:$BE$65, ROWS($CK$4:CK19)-ROWS($AK$54:$AK$65)-ROWS($AO$54:$AO$65)-ROWS($AS$54:$AS$65)-ROWS($AW$54:$AW$65)-ROWS($BA$54:$BA$65)),IFERROR(INDEX($BI$54:$BI$65, ROWS($CK$4:CK19)-ROWS($AK$54:$AK$65)-ROWS($AO$54:$AO$65)-ROWS($AS$54:$AS$65)-ROWS($AW$54:$AW$65)-ROWS($BA$54:$BA$65)-ROWS($BE$54:$BE$65)), "")))))))</f>
        <v>50</v>
      </c>
      <c r="CL21" s="316" t="str">
        <f t="shared" ca="1" si="40"/>
        <v/>
      </c>
      <c r="CM21" s="413" t="str">
        <f t="shared" ca="1" si="41"/>
        <v/>
      </c>
      <c r="CN21" s="412" t="str">
        <f ca="1">IF(OR(CO21="",CO21=0),"",MAX(CN$5:CN20)+1)</f>
        <v/>
      </c>
      <c r="CO21" s="316" t="str">
        <f ca="1">IFERROR(INDEX($AJ$70:$AJ$81, ROWS($CO$4:CO19)), IFERROR(INDEX($AN$70:$AN$81, ROWS($CO$4:CO19)-ROWS($AJ$70:$AJ$81)), IFERROR(INDEX($AR$70:$AR$81, ROWS($CO$4:CO19)-ROWS($AJ$70:$AJ$81)-ROWS($AN$70:$AN$81)),IFERROR(INDEX($AV$70:$AV$81, ROWS($CO$4:CO19)-ROWS($AJ$70:$AJ$81)-ROWS($AN$70:$AN$81)-ROWS($AR$70:$AR$81)),IFERROR(INDEX($AZ$70:$AZ$81, ROWS($CO$4:CO19)-ROWS($AJ$70:$AJ$81)-ROWS($AN$70:$AN$81)-ROWS($AR$70:$AR$81)-ROWS($AV$70:$AV$81)),IFERROR(INDEX($BD$70:$BD$81, ROWS($CO$4:CO19)-ROWS($AJ$70:$AJ$81)-ROWS($AN$70:$AN$81)-ROWS($AR$70:$AR$81)-ROWS($AV$70:$AV$81)-ROWS($AZ$70:$AZ$81)),IFERROR(INDEX($BH$70:$BH$81, ROWS($CO$4:CO19)-ROWS($AJ$70:$AJ$81)-ROWS($AN$70:$AN$81)-ROWS($AR$70:$AR$81)-ROWS($AV$70:$AV$81)-ROWS($AZ$70:$AZ$81)-ROWS($BD$70:$BD$81)), "")))))))</f>
        <v/>
      </c>
      <c r="CP21" s="316" t="str">
        <f t="shared" ca="1" si="42"/>
        <v/>
      </c>
      <c r="CQ21" s="316" t="str">
        <f ca="1">IF(OR(CR21="",CR21=0),"",MAX(CQ$5:CQ20)+1)</f>
        <v/>
      </c>
      <c r="CR21" s="316" t="str">
        <f ca="1">IFERROR(INDEX($AK$70:$AK$81, ROWS($CR$4:CR19)), IFERROR(INDEX($AO$70:$AO$81, ROWS($CR$4:CR19)-ROWS($AK$70:$AK$81)), IFERROR(INDEX($AS$70:$AS$81, ROWS($CR$4:CR19)-ROWS($AK$70:$AK$81)-ROWS($AO$70:$AO$81)),IFERROR(INDEX($AW$70:$AW$81, ROWS($CR$4:CR19)-ROWS($AK$70:$AK$81)-ROWS($AO$70:$AO$81)-ROWS($AS$70:$AS$81)),IFERROR(INDEX($BA$70:$BA$81, ROWS($CR$4:CR19)-ROWS($AK$70:$AK$81)-ROWS($AO$70:$AO$81)-ROWS($AS$70:$AS$81)-ROWS($AW$70:$AW$81)),IFERROR(INDEX($BE$70:$BE$81, ROWS($CR$4:CR19)-ROWS($AK$70:$AK$81)-ROWS($AO$70:$AO$81)-ROWS($AS$70:$AS$81)-ROWS($AW$70:$AW$81)-ROWS($BA$70:$BA$81)),IFERROR(INDEX($BI$70:$BI$81, ROWS($CR$4:CR19)-ROWS($AK$70:$AK$81)-ROWS($AO$70:$AO$81)-ROWS($AS$70:$AS$81)-ROWS($AW$70:$AW$81)-ROWS($BA$70:$BA$81)-ROWS($BE$70:$BE$81)), "")))))))</f>
        <v/>
      </c>
      <c r="CS21" s="316" t="str">
        <f t="shared" ca="1" si="43"/>
        <v/>
      </c>
      <c r="CT21" s="413" t="str">
        <f t="shared" ca="1" si="44"/>
        <v/>
      </c>
      <c r="CU21" s="412" t="str">
        <f>IF(OR(CV21="",CV21=0),"",MAX(CU$5:CU20)+1)</f>
        <v/>
      </c>
      <c r="CV21" s="316">
        <f>IFERROR(INDEX($AJ$86:$AJ$97, ROWS($CV$4:CV19)), IFERROR(INDEX($AN$86:$AN$97, ROWS($CV$4:CV19)-ROWS($AJ$86:$AJ$97)), ""))</f>
        <v>0</v>
      </c>
      <c r="CW21" s="316" t="str">
        <f t="shared" si="45"/>
        <v/>
      </c>
      <c r="CX21" s="316" t="str">
        <f>IF(OR(CY21="",CY21=0),"",MAX(CX$5:CX20)+1)</f>
        <v/>
      </c>
      <c r="CY21" s="316">
        <f>IFERROR(INDEX($AK$86:$AK$97, ROWS($CY$4:CY19)), IFERROR(INDEX($AO$86:$AO$97, ROWS($CY$4:CY19)-ROWS($AK$86:$AK$97)), ""))</f>
        <v>0</v>
      </c>
      <c r="CZ21" s="316" t="str">
        <f t="shared" si="46"/>
        <v/>
      </c>
      <c r="DA21" s="413" t="str">
        <f t="shared" si="47"/>
        <v/>
      </c>
      <c r="DC21" s="438" t="str">
        <f ca="1">IF(OR(DD21="",DD21=0),"",MAX(DC$5:DC20)+1)</f>
        <v/>
      </c>
      <c r="DD21" s="434" t="str">
        <f t="shared" ca="1" si="48"/>
        <v/>
      </c>
      <c r="DE21" s="413" t="str">
        <f t="shared" ca="1" si="49"/>
        <v/>
      </c>
      <c r="DF21" s="431" t="str">
        <f ca="1">IF(OR(DG21="",DG21=0),"",MAX(DF$5:DF20)+1)</f>
        <v/>
      </c>
      <c r="DG21" s="412" t="str">
        <f t="shared" ca="1" si="50"/>
        <v/>
      </c>
      <c r="DH21" s="413" t="str">
        <f t="shared" ca="1" si="51"/>
        <v/>
      </c>
      <c r="DI21" s="412" t="str">
        <f t="shared" ca="1" si="52"/>
        <v/>
      </c>
      <c r="DJ21" s="413" t="str">
        <f t="shared" ca="1" si="53"/>
        <v/>
      </c>
      <c r="DK21" s="412" t="str">
        <f t="shared" ca="1" si="54"/>
        <v/>
      </c>
      <c r="DL21" s="413" t="str">
        <f t="shared" ca="1" si="55"/>
        <v/>
      </c>
    </row>
    <row r="22" spans="1:123" s="292" customFormat="1" ht="15" customHeight="1" x14ac:dyDescent="0.3">
      <c r="A22" s="1173" t="s">
        <v>478</v>
      </c>
      <c r="B22" s="1174"/>
      <c r="C22" s="1173" t="s">
        <v>478</v>
      </c>
      <c r="D22" s="1174"/>
      <c r="E22" s="1173" t="s">
        <v>478</v>
      </c>
      <c r="F22" s="1174"/>
      <c r="G22" s="1173" t="s">
        <v>478</v>
      </c>
      <c r="H22" s="1174"/>
      <c r="I22" s="1173" t="s">
        <v>478</v>
      </c>
      <c r="J22" s="1174"/>
      <c r="K22" s="1173" t="s">
        <v>478</v>
      </c>
      <c r="L22" s="1174"/>
      <c r="M22" s="1173" t="s">
        <v>478</v>
      </c>
      <c r="N22" s="1174"/>
      <c r="P22" s="297" t="str">
        <f t="shared" ca="1" si="59"/>
        <v/>
      </c>
      <c r="Q22" s="297" t="str">
        <f t="shared" ca="1" si="58"/>
        <v/>
      </c>
      <c r="R22" s="297" t="str">
        <f t="shared" ca="1" si="58"/>
        <v/>
      </c>
      <c r="S22" s="298" t="str">
        <f t="shared" ca="1" si="58"/>
        <v/>
      </c>
      <c r="T22" s="297" t="str">
        <f t="shared" ca="1" si="58"/>
        <v/>
      </c>
      <c r="U22" s="297" t="str">
        <f t="shared" ca="1" si="58"/>
        <v/>
      </c>
      <c r="V22" s="1160" t="s">
        <v>503</v>
      </c>
      <c r="W22" s="1161"/>
      <c r="X22" s="424">
        <f ca="1">IF(OR(X20=""),0,SUM(X19+X20-X18))</f>
        <v>3765.3600000000006</v>
      </c>
      <c r="Y22"/>
      <c r="AB22" s="299"/>
      <c r="AC22" s="358" t="str">
        <f>IF('Data Entry'!B28="","",'Data Entry'!B28)</f>
        <v/>
      </c>
      <c r="AD22" s="356" t="str">
        <f>IF('Data Entry'!A28="","",'Data Entry'!A28)</f>
        <v/>
      </c>
      <c r="AE22" s="363" t="str">
        <f>IF('Data Entry'!C28="","",'Data Entry'!C28)</f>
        <v/>
      </c>
      <c r="AF22" s="402" t="str">
        <f>IF('Data Entry'!E28="","",'Data Entry'!E28)</f>
        <v/>
      </c>
      <c r="AG22" s="300"/>
      <c r="AH22"/>
      <c r="AI22" s="304">
        <f ca="1">IFERROR(MATCH($AI$20,OFFSET($AC$1,AI21,,1000),0)+AI21,"")</f>
        <v>133</v>
      </c>
      <c r="AJ22" s="305" t="str">
        <f t="shared" ref="AJ22:AJ33" ca="1" si="60">IFERROR(INDEX(AD:AD,AI22),"")</f>
        <v>Groceries</v>
      </c>
      <c r="AK22" s="306">
        <f t="shared" ref="AK22:AK33" ca="1" si="61">IFERROR(INDEX(AE:AE,AI22),"")</f>
        <v>125</v>
      </c>
      <c r="AL22" s="307" t="str">
        <f t="shared" ref="AL22:AL33" ca="1" si="62">IFERROR(INDEX(AF:AF,AI22),"")</f>
        <v>Liquid Bills</v>
      </c>
      <c r="AM22" s="304">
        <f ca="1">IFERROR(MATCH($AM$20,OFFSET($AC$1,AM21,,1000),0)+AM21,"")</f>
        <v>63</v>
      </c>
      <c r="AN22" s="305" t="str">
        <f t="shared" ref="AN22:AN33" ca="1" si="63">IFERROR(INDEX(AD:AD,AM22),"")</f>
        <v>Paycheck 2</v>
      </c>
      <c r="AO22" s="306">
        <f t="shared" ref="AO22:AO33" ca="1" si="64">IFERROR(INDEX(AE:AE,AM22),"")</f>
        <v>400</v>
      </c>
      <c r="AP22" s="307" t="str">
        <f t="shared" ref="AP22:AP33" ca="1" si="65">IFERROR(INDEX(AF:AF,AM22),"")</f>
        <v>Income</v>
      </c>
      <c r="AQ22" s="304" t="str">
        <f ca="1">IFERROR(MATCH($AQ$20,OFFSET($AC$1,AQ21,,1000),0)+AQ21,"")</f>
        <v/>
      </c>
      <c r="AR22" s="305" t="str">
        <f t="shared" ref="AR22:AR33" ca="1" si="66">IFERROR(INDEX(AD:AD,AQ22),"")</f>
        <v/>
      </c>
      <c r="AS22" s="306" t="str">
        <f t="shared" ref="AS22:AS33" ca="1" si="67">IFERROR(INDEX(AE:AE,AQ22),"")</f>
        <v/>
      </c>
      <c r="AT22" s="307" t="str">
        <f t="shared" ref="AT22:AT33" ca="1" si="68">IFERROR(INDEX(AF:AF,AQ22),"")</f>
        <v/>
      </c>
      <c r="AU22" s="304">
        <f ca="1">IFERROR(MATCH($AU$20,OFFSET($AC$1,AU21,,1000),0)+AU21,"")</f>
        <v>10</v>
      </c>
      <c r="AV22" s="305" t="str">
        <f t="shared" ref="AV22:AV33" ca="1" si="69">IFERROR(INDEX(AD:AD,AU22),"")</f>
        <v>Internet</v>
      </c>
      <c r="AW22" s="306">
        <f t="shared" ref="AW22:AW33" ca="1" si="70">IFERROR(INDEX(AE:AE,AU22),"")</f>
        <v>100</v>
      </c>
      <c r="AX22" s="307" t="str">
        <f t="shared" ref="AX22:AX33" ca="1" si="71">IFERROR(INDEX(AF:AF,AU22),"")</f>
        <v>Monthly</v>
      </c>
      <c r="AY22" s="304">
        <f ca="1">IFERROR(MATCH($AY$20,OFFSET($AC$1,AY21,,1000),0)+AY21,"")</f>
        <v>8</v>
      </c>
      <c r="AZ22" s="305" t="str">
        <f t="shared" ref="AZ22:AZ33" ca="1" si="72">IFERROR(INDEX(AD:AD,AY22),"")</f>
        <v>Life Insurance</v>
      </c>
      <c r="BA22" s="306">
        <f t="shared" ref="BA22:BA33" ca="1" si="73">IFERROR(INDEX(AE:AE,AY22),"")</f>
        <v>70</v>
      </c>
      <c r="BB22" s="307" t="str">
        <f t="shared" ref="BB22:BB33" ca="1" si="74">IFERROR(INDEX(AF:AF,AY22),"")</f>
        <v>Monthly</v>
      </c>
      <c r="BC22" s="304" t="str">
        <f ca="1">IFERROR(MATCH($BC$20,OFFSET($AC$1,BC21,,1000),0)+BC21,"")</f>
        <v/>
      </c>
      <c r="BD22" s="305" t="str">
        <f t="shared" ref="BD22:BD33" ca="1" si="75">IFERROR(INDEX(AD:AD,BC22),"")</f>
        <v/>
      </c>
      <c r="BE22" s="306" t="str">
        <f t="shared" ref="BE22:BE33" ca="1" si="76">IFERROR(INDEX(AE:AE,BC22),"")</f>
        <v/>
      </c>
      <c r="BF22" s="307" t="str">
        <f t="shared" ref="BF22:BF33" ca="1" si="77">IFERROR(INDEX(AF:AF,BC22),"")</f>
        <v/>
      </c>
      <c r="BG22" s="304" t="str">
        <f ca="1">IFERROR(MATCH($BG$20,OFFSET($AC$1,BG21,,1000),0)+BG21,"")</f>
        <v/>
      </c>
      <c r="BH22" s="305" t="str">
        <f t="shared" ref="BH22:BH33" ca="1" si="78">IFERROR(INDEX(AD:AD,BG22),"")</f>
        <v/>
      </c>
      <c r="BI22" s="306" t="str">
        <f t="shared" ref="BI22:BI33" ca="1" si="79">IFERROR(INDEX(AE:AE,BG22),"")</f>
        <v/>
      </c>
      <c r="BJ22" s="307" t="str">
        <f t="shared" ref="BJ22:BJ33" ca="1" si="80">IFERROR(INDEX(AF:AF,BG22),"")</f>
        <v/>
      </c>
      <c r="BL22" s="412" t="str">
        <f ca="1">IF(OR(BM22="",BM22=0),"",MAX(BL$5:BL21)+1)</f>
        <v/>
      </c>
      <c r="BM22" s="316" t="str">
        <f ca="1">IFERROR(INDEX($AJ$6:$AJ$17, ROWS(BM$4:$BM20)), IFERROR(INDEX($AN$6:$AN$17, ROWS(BM$4:$BM20)-ROWS($AJ$6:$AJ$17)), IFERROR(INDEX($AR$6:$AR$17, ROWS(BM$4:$BM20)-ROWS($AJ$6:$AJ$17)-ROWS($AN$6:$AN$17)),IFERROR(INDEX($AV$6:$AV$17, ROWS(BM$4:$BM20)-ROWS($AJ$6:$AJ$17)-ROWS($AN$6:$AN$17)-ROWS($AR$6:$AR$17)),IFERROR(INDEX($AZ$6:$AZ$17, ROWS(BM$4:$BM20)-ROWS($AJ$6:$AJ$17)-ROWS($AN$6:$AN$17)-ROWS($AR$6:$AR$17)-ROWS($AV$6:$AV$17)),IFERROR(INDEX($BD$6:$BD$17, ROWS(BM$4:$BM20)-ROWS($AJ$6:$AJ$17)-ROWS($AN$6:$AN$17)-ROWS($AR$6:$AR$17)-ROWS($AV$6:$AV$17)-ROWS($AZ$6:$AZ$17)),IFERROR(INDEX($BH$6:$BH$17, ROWS(BM$4:$BM20)-ROWS($AJ$6:$AJ$17)-ROWS($AN$6:$AN$17)-ROWS($AR$6:$AR$17)-ROWS($AV$6:$AV$17)-ROWS($AZ$6:$AZ$17)-ROWS($BD$6:$BD$17)), "")))))))</f>
        <v/>
      </c>
      <c r="BN22" s="316" t="str">
        <f t="shared" ca="1" si="30"/>
        <v/>
      </c>
      <c r="BO22" s="316" t="str">
        <f ca="1">IF(OR(BP22="",BP22=0),"",MAX(BO$5:BO21)+1)</f>
        <v/>
      </c>
      <c r="BP22" s="316" t="str">
        <f ca="1">IFERROR(INDEX($AK$6:$AK$17, ROWS($BP$4:BP20)), IFERROR(INDEX($AO$6:$AO$17, ROWS($BP$4:BP20)-ROWS($AK$6:$AK$17)), IFERROR(INDEX($AS$6:$AS$17, ROWS($BP$4:BP20)-ROWS($AK$6:$AK$17)-ROWS($AO$6:$AO$17)),IFERROR(INDEX($AW$6:$AW$17, ROWS($BP$4:BP20)-ROWS($AK$6:$AK$17)-ROWS($AO$6:$AO$17)-ROWS($AS$6:$AS$17)),IFERROR(INDEX($BA$6:$BA$17, ROWS($BP$4:BP20)-ROWS($AK$6:$AK$17)-ROWS($AO$6:$AO$17)-ROWS($AS$6:$AS$17)-ROWS($AW$6:$AW$17)),IFERROR(INDEX($BE$6:$BE$17, ROWS($BP$4:BP20)-ROWS($AK$6:$AK$17)-ROWS($AO$6:$AO$17)-ROWS($AS$6:$AS$17)-ROWS($AW$6:$AW$17)-ROWS($BA$6:$BA$17)),IFERROR(INDEX($BI$6:$BI$17, ROWS($BP$4:BP20)-ROWS($AK$6:$AK$17)-ROWS($AO$6:$AO$17)-ROWS($AS$6:$AS$17)-ROWS($AW$6:$AW$17)-ROWS($BA$6:$BA$17)-ROWS($BE$6:$BE$17)), "")))))))</f>
        <v/>
      </c>
      <c r="BQ22" s="316" t="str">
        <f t="shared" ca="1" si="31"/>
        <v/>
      </c>
      <c r="BR22" s="413" t="str">
        <f t="shared" ca="1" si="32"/>
        <v/>
      </c>
      <c r="BS22" s="412" t="str">
        <f ca="1">IF(OR(BT22="",BT22=0),"",MAX(BS$5:BS21)+1)</f>
        <v/>
      </c>
      <c r="BT22" s="316" t="str">
        <f ca="1">IFERROR(INDEX($AJ$22:$AJ$33, ROWS($BT$4:BT20)), IFERROR(INDEX($AN$22:$AN$33, ROWS($BT$4:BT20)-ROWS($AJ$22:$AJ$33)), IFERROR(INDEX($AR$22:$AR$33, ROWS($BT$4:BT20)-ROWS($AJ$22:$AJ$33)-ROWS($AN$22:$AN$33)),IFERROR(INDEX($AV$22:$AV$33, ROWS($BT$4:BT20)-ROWS($AJ$22:$AJ$33)-ROWS($AN$22:$AN$33)-ROWS($AR$22:$AR$33)),IFERROR(INDEX($AZ$22:$AZ$33, ROWS($BT$4:BT20)-ROWS($AJ$22:$AJ$33)-ROWS($AN$22:$AN$33)-ROWS($AR$22:$AR$33)-ROWS($AV$22:$AV$33)),IFERROR(INDEX($BD$22:$BD$33, ROWS($BT$4:BT20)-ROWS($AJ$22:$AJ$33)-ROWS($AN$22:$AN$33)-ROWS($AR$22:$AR$33)-ROWS($AV$22:$AV$33)-ROWS($AZ$22:$AZ$33)),IFERROR(INDEX($BH$22:$BH$33, ROWS($BT$4:BT20)-ROWS($AJ$22:$AJ$33)-ROWS($AN$22:$AN$33)-ROWS($AR$22:$AR$33)-ROWS($AV$22:$AV$33)-ROWS($AZ$22:$AZ$33)-ROWS($BD$22:$BD$33)), "")))))))</f>
        <v/>
      </c>
      <c r="BU22" s="316" t="str">
        <f t="shared" ca="1" si="33"/>
        <v/>
      </c>
      <c r="BV22" s="316" t="str">
        <f ca="1">IF(OR(BW22="",BW22=0),"",MAX(BV$5:BV21)+1)</f>
        <v/>
      </c>
      <c r="BW22" s="316" t="str">
        <f ca="1">IFERROR(INDEX($AK$22:$AK$33, ROWS($BW$4:BW20)), IFERROR(INDEX($AO$22:$AO$33, ROWS($BW$4:BW20)-ROWS($AK$22:$AK$33)), IFERROR(INDEX($AS$22:$AS$33, ROWS($BW$4:BW20)-ROWS($AK$22:$AK$33)-ROWS($AO$22:$AO$33)),IFERROR(INDEX($AW$22:$AW$33, ROWS($BW$4:BW20)-ROWS($AK$22:$AK$33)-ROWS($AO$22:$AO$33)-ROWS($AS$22:$AS$33)),IFERROR(INDEX($BA$22:$BA$33, ROWS($BW$4:BW20)-ROWS($AK$22:$AK$33)-ROWS($AO$22:$AO$33)-ROWS($AS$22:$AS$33)-ROWS($AW$22:$AW$33)),IFERROR(INDEX($BE$22:$BE$33, ROWS($BW$4:BW20)-ROWS($AK$22:$AK$33)-ROWS($AO$22:$AO$33)-ROWS($AS$22:$AS$33)-ROWS($AW$22:$AW$33)-ROWS($BA$22:$BA$33)),IFERROR(INDEX($BI$22:$BI$33, ROWS($BW$4:BW20)-ROWS($AK$22:$AK$33)-ROWS($AO$22:$AO$33)-ROWS($AS$22:$AS$33)-ROWS($AW$22:$AW$33)-ROWS($BA$22:$BA$33)-ROWS($BE$22:$BE$33)), "")))))))</f>
        <v/>
      </c>
      <c r="BX22" s="316" t="str">
        <f t="shared" ca="1" si="34"/>
        <v/>
      </c>
      <c r="BY22" s="413" t="str">
        <f t="shared" ca="1" si="35"/>
        <v/>
      </c>
      <c r="BZ22" s="412" t="str">
        <f ca="1">IF(OR(CA22="",CA22=0),"",MAX(BZ$5:BZ21)+1)</f>
        <v/>
      </c>
      <c r="CA22" s="316" t="str">
        <f ca="1">IFERROR(INDEX($AJ$38:$AJ$49, ROWS($CA$4:CA20)), IFERROR(INDEX($AN$38:$AN$49, ROWS($CA$4:CA20)-ROWS($AJ$38:$AJ$49)), IFERROR(INDEX($AR$38:$AR$49, ROWS($CA$4:CA20)-ROWS($AJ$38:$AJ$49)-ROWS($AN$38:$AN$49)),IFERROR(INDEX($AV$38:$AV$49, ROWS($CA$4:CA20)-ROWS($AJ$38:$AJ$49)-ROWS($AN$38:$AN$49)-ROWS($AR$38:$AR$49)),IFERROR(INDEX($AZ$38:$AZ$49, ROWS($CA$4:CA20)-ROWS($AJ$38:$AJ$49)-ROWS($AN$38:$AN$49)-ROWS($AR$38:$AR$49)-ROWS($AV$38:$AV$49)),IFERROR(INDEX($BD$38:$BD$49, ROWS($CA$4:CA20)-ROWS($AJ$38:$AJ$49)-ROWS($AN$38:$AN$49)-ROWS($AR$38:$AR$49)-ROWS($AV$38:$AV$49)-ROWS($AZ$38:$AZ$49)),IFERROR(INDEX($BH$38:$BH$49, ROWS($CA$4:CA20)-ROWS($AJ$38:$AJ$49)-ROWS($AN$38:$AN$49)-ROWS($AR$38:$AR$49)-ROWS($AV$38:$AV$49)-ROWS($AZ$38:$AZ$49)-ROWS($BD$38:$BD$49)), "")))))))</f>
        <v/>
      </c>
      <c r="CB22" s="316" t="str">
        <f t="shared" ca="1" si="36"/>
        <v/>
      </c>
      <c r="CC22" s="316" t="str">
        <f ca="1">IF(OR(CD22="",CD22=0),"",MAX(CC$5:CC21)+1)</f>
        <v/>
      </c>
      <c r="CD22" s="316" t="str">
        <f ca="1">IFERROR(INDEX($AK$38:$AK$49, ROWS($CD$4:CD20)), IFERROR(INDEX($AO$38:$AO$49, ROWS($CD$4:CD20)-ROWS($AK$38:$AK$49)), IFERROR(INDEX($AS$38:$AS$49, ROWS($CD$4:CD20)-ROWS($AK$38:$AK$49)-ROWS($AO$38:$AO$49)),IFERROR(INDEX($AW$38:$AW$49, ROWS($CD$4:CD20)-ROWS($AK$38:$AK$49)-ROWS($AO$38:$AO$49)-ROWS($AS$38:$AS$49)),IFERROR(INDEX($BA$38:$BA$49, ROWS($CD$4:CD20)-ROWS($AK$38:$AK$49)-ROWS($AO$38:$AO$49)-ROWS($AS$38:$AS$49)-ROWS($AW$38:$AW$49)),IFERROR(INDEX($BE$38:$BE$49, ROWS($CD$4:CD20)-ROWS($AK$38:$AK$49)-ROWS($AO$38:$AO$49)-ROWS($AS$38:$AS$49)-ROWS($AW$38:$AW$49)-ROWS($BA$38:$BA$49)),IFERROR(INDEX($BI$38:$BI$49, ROWS($CD$4:CD20)-ROWS($AK$38:$AK$49)-ROWS($AO$38:$AO$49)-ROWS($AS$38:$AS$49)-ROWS($AW$38:$AW$49)-ROWS($BA$38:$BA$49)-ROWS($BE$38:$BE$49)), "")))))))</f>
        <v/>
      </c>
      <c r="CE22" s="316" t="str">
        <f t="shared" ca="1" si="37"/>
        <v/>
      </c>
      <c r="CF22" s="413" t="str">
        <f t="shared" ca="1" si="38"/>
        <v/>
      </c>
      <c r="CG22" s="412" t="str">
        <f ca="1">IF(OR(CH22="",CH22=0),"",MAX(CG$5:CG21)+1)</f>
        <v/>
      </c>
      <c r="CH22" s="316" t="str">
        <f ca="1">IFERROR(INDEX($AJ$54:$AJ$65, ROWS($CH$4:CH20)), IFERROR(INDEX($AN$54:$AN$65, ROWS($CH$4:CH20)-ROWS($AJ$54:$AJ$65)), IFERROR(INDEX($AR$54:$AR$65, ROWS($CH$4:CH20)-ROWS($AJ$54:$AJ$65)-ROWS($AN$54:$AN$65)),IFERROR(INDEX($AV$54:$AV$65, ROWS($CH$4:CH20)-ROWS($AJ$54:$AJ$65)-ROWS($AN$54:$AN$65)-ROWS($AR$54:$AR$65)),IFERROR(INDEX($AZ$54:$AZ$65, ROWS($CH$4:CH20)-ROWS($AJ$54:$AJ$65)-ROWS($AN$54:$AN$65)-ROWS($AR$54:$AR$65)-ROWS($AV$54:$AV$65)),IFERROR(INDEX($BD$54:$BD$65, ROWS($CH$4:CH20)-ROWS($AJ$54:$AJ$65)-ROWS($AN$54:$AN$65)-ROWS($AR$54:$AR$65)-ROWS($AV$54:$AV$65)-ROWS($AZ$54:$AZ$65)),IFERROR(INDEX($BH$54:$BH$65, ROWS($CH$4:CH20)-ROWS($AJ$54:$AJ$65)-ROWS($AN$54:$AN$65)-ROWS($AR$54:$AR$65)-ROWS($AV$54:$AV$65)-ROWS($AZ$54:$AZ$65)-ROWS($BD$54:$BD$65)), "")))))))</f>
        <v/>
      </c>
      <c r="CI22" s="316" t="str">
        <f t="shared" ca="1" si="39"/>
        <v/>
      </c>
      <c r="CJ22" s="316" t="str">
        <f ca="1">IF(OR(CK22="",CK22=0),"",MAX(CJ$5:CJ21)+1)</f>
        <v/>
      </c>
      <c r="CK22" s="316" t="str">
        <f ca="1">IFERROR(INDEX($AK$54:$AK$65, ROWS($CK$4:CK20)), IFERROR(INDEX($AO$54:$AO$65, ROWS($CK$4:CK20)-ROWS($AK$54:$AK$65)), IFERROR(INDEX($AS$54:$AS$65, ROWS($CK$4:CK20)-ROWS($AK$54:$AK$65)-ROWS($AO$54:$AO$65)),IFERROR(INDEX($AW$54:$AW$65, ROWS($CK$4:CK20)-ROWS($AK$54:$AK$65)-ROWS($AO$54:$AO$65)-ROWS($AS$54:$AS$65)),IFERROR(INDEX($BA$54:$BA$65, ROWS($CK$4:CK20)-ROWS($AK$54:$AK$65)-ROWS($AO$54:$AO$65)-ROWS($AS$54:$AS$65)-ROWS($AW$54:$AW$65)),IFERROR(INDEX($BE$54:$BE$65, ROWS($CK$4:CK20)-ROWS($AK$54:$AK$65)-ROWS($AO$54:$AO$65)-ROWS($AS$54:$AS$65)-ROWS($AW$54:$AW$65)-ROWS($BA$54:$BA$65)),IFERROR(INDEX($BI$54:$BI$65, ROWS($CK$4:CK20)-ROWS($AK$54:$AK$65)-ROWS($AO$54:$AO$65)-ROWS($AS$54:$AS$65)-ROWS($AW$54:$AW$65)-ROWS($BA$54:$BA$65)-ROWS($BE$54:$BE$65)), "")))))))</f>
        <v/>
      </c>
      <c r="CL22" s="316" t="str">
        <f t="shared" ca="1" si="40"/>
        <v/>
      </c>
      <c r="CM22" s="413" t="str">
        <f t="shared" ca="1" si="41"/>
        <v/>
      </c>
      <c r="CN22" s="412" t="str">
        <f ca="1">IF(OR(CO22="",CO22=0),"",MAX(CN$5:CN21)+1)</f>
        <v/>
      </c>
      <c r="CO22" s="316" t="str">
        <f ca="1">IFERROR(INDEX($AJ$70:$AJ$81, ROWS($CO$4:CO20)), IFERROR(INDEX($AN$70:$AN$81, ROWS($CO$4:CO20)-ROWS($AJ$70:$AJ$81)), IFERROR(INDEX($AR$70:$AR$81, ROWS($CO$4:CO20)-ROWS($AJ$70:$AJ$81)-ROWS($AN$70:$AN$81)),IFERROR(INDEX($AV$70:$AV$81, ROWS($CO$4:CO20)-ROWS($AJ$70:$AJ$81)-ROWS($AN$70:$AN$81)-ROWS($AR$70:$AR$81)),IFERROR(INDEX($AZ$70:$AZ$81, ROWS($CO$4:CO20)-ROWS($AJ$70:$AJ$81)-ROWS($AN$70:$AN$81)-ROWS($AR$70:$AR$81)-ROWS($AV$70:$AV$81)),IFERROR(INDEX($BD$70:$BD$81, ROWS($CO$4:CO20)-ROWS($AJ$70:$AJ$81)-ROWS($AN$70:$AN$81)-ROWS($AR$70:$AR$81)-ROWS($AV$70:$AV$81)-ROWS($AZ$70:$AZ$81)),IFERROR(INDEX($BH$70:$BH$81, ROWS($CO$4:CO20)-ROWS($AJ$70:$AJ$81)-ROWS($AN$70:$AN$81)-ROWS($AR$70:$AR$81)-ROWS($AV$70:$AV$81)-ROWS($AZ$70:$AZ$81)-ROWS($BD$70:$BD$81)), "")))))))</f>
        <v/>
      </c>
      <c r="CP22" s="316" t="str">
        <f t="shared" ca="1" si="42"/>
        <v/>
      </c>
      <c r="CQ22" s="316" t="str">
        <f ca="1">IF(OR(CR22="",CR22=0),"",MAX(CQ$5:CQ21)+1)</f>
        <v/>
      </c>
      <c r="CR22" s="316" t="str">
        <f ca="1">IFERROR(INDEX($AK$70:$AK$81, ROWS($CR$4:CR20)), IFERROR(INDEX($AO$70:$AO$81, ROWS($CR$4:CR20)-ROWS($AK$70:$AK$81)), IFERROR(INDEX($AS$70:$AS$81, ROWS($CR$4:CR20)-ROWS($AK$70:$AK$81)-ROWS($AO$70:$AO$81)),IFERROR(INDEX($AW$70:$AW$81, ROWS($CR$4:CR20)-ROWS($AK$70:$AK$81)-ROWS($AO$70:$AO$81)-ROWS($AS$70:$AS$81)),IFERROR(INDEX($BA$70:$BA$81, ROWS($CR$4:CR20)-ROWS($AK$70:$AK$81)-ROWS($AO$70:$AO$81)-ROWS($AS$70:$AS$81)-ROWS($AW$70:$AW$81)),IFERROR(INDEX($BE$70:$BE$81, ROWS($CR$4:CR20)-ROWS($AK$70:$AK$81)-ROWS($AO$70:$AO$81)-ROWS($AS$70:$AS$81)-ROWS($AW$70:$AW$81)-ROWS($BA$70:$BA$81)),IFERROR(INDEX($BI$70:$BI$81, ROWS($CR$4:CR20)-ROWS($AK$70:$AK$81)-ROWS($AO$70:$AO$81)-ROWS($AS$70:$AS$81)-ROWS($AW$70:$AW$81)-ROWS($BA$70:$BA$81)-ROWS($BE$70:$BE$81)), "")))))))</f>
        <v/>
      </c>
      <c r="CS22" s="316" t="str">
        <f t="shared" ca="1" si="43"/>
        <v/>
      </c>
      <c r="CT22" s="413" t="str">
        <f t="shared" ca="1" si="44"/>
        <v/>
      </c>
      <c r="CU22" s="412" t="str">
        <f>IF(OR(CV22="",CV22=0),"",MAX(CU$5:CU21)+1)</f>
        <v/>
      </c>
      <c r="CV22" s="316">
        <f>IFERROR(INDEX($AJ$86:$AJ$97, ROWS($CV$4:CV20)), IFERROR(INDEX($AN$86:$AN$97, ROWS($CV$4:CV20)-ROWS($AJ$86:$AJ$97)), ""))</f>
        <v>0</v>
      </c>
      <c r="CW22" s="316" t="str">
        <f t="shared" si="45"/>
        <v/>
      </c>
      <c r="CX22" s="316" t="str">
        <f>IF(OR(CY22="",CY22=0),"",MAX(CX$5:CX21)+1)</f>
        <v/>
      </c>
      <c r="CY22" s="316">
        <f>IFERROR(INDEX($AK$86:$AK$97, ROWS($CY$4:CY20)), IFERROR(INDEX($AO$86:$AO$97, ROWS($CY$4:CY20)-ROWS($AK$86:$AK$97)), ""))</f>
        <v>0</v>
      </c>
      <c r="CZ22" s="316" t="str">
        <f t="shared" si="46"/>
        <v/>
      </c>
      <c r="DA22" s="413" t="str">
        <f t="shared" si="47"/>
        <v/>
      </c>
      <c r="DC22" s="438" t="str">
        <f ca="1">IF(OR(DD22="",DD22=0),"",MAX(DC$5:DC21)+1)</f>
        <v/>
      </c>
      <c r="DD22" s="434" t="str">
        <f t="shared" ca="1" si="48"/>
        <v/>
      </c>
      <c r="DE22" s="413" t="str">
        <f t="shared" ca="1" si="49"/>
        <v/>
      </c>
      <c r="DF22" s="431" t="str">
        <f ca="1">IF(OR(DG22="",DG22=0),"",MAX(DF$5:DF21)+1)</f>
        <v/>
      </c>
      <c r="DG22" s="412" t="str">
        <f t="shared" ca="1" si="50"/>
        <v/>
      </c>
      <c r="DH22" s="413" t="str">
        <f t="shared" ca="1" si="51"/>
        <v/>
      </c>
      <c r="DI22" s="412" t="str">
        <f t="shared" ca="1" si="52"/>
        <v/>
      </c>
      <c r="DJ22" s="413" t="str">
        <f t="shared" ca="1" si="53"/>
        <v/>
      </c>
      <c r="DK22" s="412" t="str">
        <f t="shared" ca="1" si="54"/>
        <v/>
      </c>
      <c r="DL22" s="413" t="str">
        <f t="shared" ca="1" si="55"/>
        <v/>
      </c>
    </row>
    <row r="23" spans="1:123" s="293" customFormat="1" ht="15" customHeight="1" thickBot="1" x14ac:dyDescent="0.35">
      <c r="A23" s="291">
        <f>Year!A23</f>
        <v>45032</v>
      </c>
      <c r="B23" s="290" t="str">
        <f>IF(ISERROR(MATCH(A23,event_dates,0)),"",INDEX(events,MATCH(A23,event_dates,0)))</f>
        <v/>
      </c>
      <c r="C23" s="291">
        <f>Year!B23</f>
        <v>45033</v>
      </c>
      <c r="D23" s="290" t="str">
        <f>IF(ISERROR(MATCH(C23,event_dates,0)),"",INDEX(events,MATCH(C23,event_dates,0)))</f>
        <v/>
      </c>
      <c r="E23" s="291">
        <f>Year!C23</f>
        <v>45034</v>
      </c>
      <c r="F23" s="290" t="str">
        <f>IF(ISERROR(MATCH(E23,event_dates,0)),"",INDEX(events,MATCH(E23,event_dates,0)))</f>
        <v>Taxes Due</v>
      </c>
      <c r="G23" s="291">
        <f>Year!D23</f>
        <v>45035</v>
      </c>
      <c r="H23" s="290" t="str">
        <f>IF(ISERROR(MATCH(G23,event_dates,0)),"",INDEX(events,MATCH(G23,event_dates,0)))</f>
        <v/>
      </c>
      <c r="I23" s="291">
        <f>Year!E23</f>
        <v>45036</v>
      </c>
      <c r="J23" s="290" t="str">
        <f>IF(ISERROR(MATCH(I23,event_dates,0)),"",INDEX(events,MATCH(I23,event_dates,0)))</f>
        <v/>
      </c>
      <c r="K23" s="291">
        <f>Year!F23</f>
        <v>45037</v>
      </c>
      <c r="L23" s="290" t="str">
        <f>IF(ISERROR(MATCH(K23,event_dates,0)),"",INDEX(events,MATCH(K23,event_dates,0)))</f>
        <v/>
      </c>
      <c r="M23" s="291">
        <f>Year!G23</f>
        <v>45038</v>
      </c>
      <c r="N23" s="290" t="str">
        <f>IF(ISERROR(MATCH(M23,event_dates,0)),"",INDEX(events,MATCH(M23,event_dates,0)))</f>
        <v/>
      </c>
      <c r="P23" s="295" t="str">
        <f ca="1">IF(DN66="","",DN66)</f>
        <v>Audible - 14.95</v>
      </c>
      <c r="Q23" s="295" t="str">
        <f t="shared" ref="Q23:U28" ca="1" si="81">IF(DO66="","",DO66)</f>
        <v>Groceries - 125</v>
      </c>
      <c r="R23" s="295" t="str">
        <f t="shared" ca="1" si="81"/>
        <v>Cellular - 225</v>
      </c>
      <c r="S23" s="296" t="str">
        <f t="shared" ca="1" si="81"/>
        <v>Paycheck 2 - 400</v>
      </c>
      <c r="T23" s="295" t="str">
        <f t="shared" ca="1" si="81"/>
        <v/>
      </c>
      <c r="U23" s="295" t="str">
        <f t="shared" ca="1" si="81"/>
        <v/>
      </c>
      <c r="V23" s="1156"/>
      <c r="W23" s="1157"/>
      <c r="X23" s="445"/>
      <c r="Y23"/>
      <c r="AB23" s="299"/>
      <c r="AC23" s="358" t="str">
        <f>IF('Data Entry'!B29="","",'Data Entry'!B29)</f>
        <v/>
      </c>
      <c r="AD23" s="356" t="str">
        <f>IF('Data Entry'!A29="","",'Data Entry'!A29)</f>
        <v/>
      </c>
      <c r="AE23" s="363" t="str">
        <f>IF('Data Entry'!C29="","",'Data Entry'!C29)</f>
        <v/>
      </c>
      <c r="AF23" s="402" t="str">
        <f>IF('Data Entry'!E29="","",'Data Entry'!E29)</f>
        <v/>
      </c>
      <c r="AG23" s="300"/>
      <c r="AH23"/>
      <c r="AI23" s="304" t="str">
        <f t="shared" ref="AI23:AI33" ca="1" si="82">IFERROR(MATCH($AI$20,OFFSET($AC$1,AI22,,1000),0)+AI22,"")</f>
        <v/>
      </c>
      <c r="AJ23" s="305" t="str">
        <f t="shared" ca="1" si="60"/>
        <v/>
      </c>
      <c r="AK23" s="306" t="str">
        <f t="shared" ca="1" si="61"/>
        <v/>
      </c>
      <c r="AL23" s="307" t="str">
        <f t="shared" ca="1" si="62"/>
        <v/>
      </c>
      <c r="AM23" s="304">
        <f t="shared" ref="AM23:AM33" ca="1" si="83">IFERROR(MATCH($AM$20,OFFSET($AC$1,AM22,,1000),0)+AM22,"")</f>
        <v>94</v>
      </c>
      <c r="AN23" s="305" t="str">
        <f t="shared" ca="1" si="63"/>
        <v>Lawn Service</v>
      </c>
      <c r="AO23" s="306">
        <f t="shared" ca="1" si="64"/>
        <v>50</v>
      </c>
      <c r="AP23" s="307" t="str">
        <f t="shared" ca="1" si="65"/>
        <v>Fixed Bills</v>
      </c>
      <c r="AQ23" s="304" t="str">
        <f t="shared" ref="AQ23:AQ33" ca="1" si="84">IFERROR(MATCH($AQ$20,OFFSET($AC$1,AQ22,,1000),0)+AQ22,"")</f>
        <v/>
      </c>
      <c r="AR23" s="305" t="str">
        <f t="shared" ca="1" si="66"/>
        <v/>
      </c>
      <c r="AS23" s="306" t="str">
        <f t="shared" ca="1" si="67"/>
        <v/>
      </c>
      <c r="AT23" s="307" t="str">
        <f t="shared" ca="1" si="68"/>
        <v/>
      </c>
      <c r="AU23" s="304">
        <f t="shared" ref="AU23:AU33" ca="1" si="85">IFERROR(MATCH($AU$20,OFFSET($AC$1,AU22,,1000),0)+AU22,"")</f>
        <v>32</v>
      </c>
      <c r="AV23" s="305" t="str">
        <f t="shared" ca="1" si="69"/>
        <v>D. Store Card 3</v>
      </c>
      <c r="AW23" s="306">
        <f t="shared" ca="1" si="70"/>
        <v>30</v>
      </c>
      <c r="AX23" s="307">
        <f t="shared" ca="1" si="71"/>
        <v>400</v>
      </c>
      <c r="AY23" s="304" t="str">
        <f t="shared" ref="AY23:AY33" ca="1" si="86">IFERROR(MATCH($AY$20,OFFSET($AC$1,AY22,,1000),0)+AY22,"")</f>
        <v/>
      </c>
      <c r="AZ23" s="305" t="str">
        <f t="shared" ca="1" si="72"/>
        <v/>
      </c>
      <c r="BA23" s="306" t="str">
        <f t="shared" ca="1" si="73"/>
        <v/>
      </c>
      <c r="BB23" s="307" t="str">
        <f t="shared" ca="1" si="74"/>
        <v/>
      </c>
      <c r="BC23" s="304" t="str">
        <f t="shared" ref="BC23:BC33" ca="1" si="87">IFERROR(MATCH($BC$20,OFFSET($AC$1,BC22,,1000),0)+BC22,"")</f>
        <v/>
      </c>
      <c r="BD23" s="305" t="str">
        <f t="shared" ca="1" si="75"/>
        <v/>
      </c>
      <c r="BE23" s="306" t="str">
        <f t="shared" ca="1" si="76"/>
        <v/>
      </c>
      <c r="BF23" s="307" t="str">
        <f t="shared" ca="1" si="77"/>
        <v/>
      </c>
      <c r="BG23" s="304" t="str">
        <f t="shared" ref="BG23:BG33" ca="1" si="88">IFERROR(MATCH($BG$20,OFFSET($AC$1,BG22,,1000),0)+BG22,"")</f>
        <v/>
      </c>
      <c r="BH23" s="305" t="str">
        <f t="shared" ca="1" si="78"/>
        <v/>
      </c>
      <c r="BI23" s="306" t="str">
        <f t="shared" ca="1" si="79"/>
        <v/>
      </c>
      <c r="BJ23" s="307" t="str">
        <f t="shared" ca="1" si="80"/>
        <v/>
      </c>
      <c r="BL23" s="416" t="str">
        <f ca="1">IF(OR(BM23="",BM23=0),"",MAX(BL$5:BL22)+1)</f>
        <v/>
      </c>
      <c r="BM23" s="321" t="str">
        <f ca="1">IFERROR(INDEX($AJ$6:$AJ$17, ROWS(BM$4:$BM21)), IFERROR(INDEX($AN$6:$AN$17, ROWS(BM$4:$BM21)-ROWS($AJ$6:$AJ$17)), IFERROR(INDEX($AR$6:$AR$17, ROWS(BM$4:$BM21)-ROWS($AJ$6:$AJ$17)-ROWS($AN$6:$AN$17)),IFERROR(INDEX($AV$6:$AV$17, ROWS(BM$4:$BM21)-ROWS($AJ$6:$AJ$17)-ROWS($AN$6:$AN$17)-ROWS($AR$6:$AR$17)),IFERROR(INDEX($AZ$6:$AZ$17, ROWS(BM$4:$BM21)-ROWS($AJ$6:$AJ$17)-ROWS($AN$6:$AN$17)-ROWS($AR$6:$AR$17)-ROWS($AV$6:$AV$17)),IFERROR(INDEX($BD$6:$BD$17, ROWS(BM$4:$BM21)-ROWS($AJ$6:$AJ$17)-ROWS($AN$6:$AN$17)-ROWS($AR$6:$AR$17)-ROWS($AV$6:$AV$17)-ROWS($AZ$6:$AZ$17)),IFERROR(INDEX($BH$6:$BH$17, ROWS(BM$4:$BM21)-ROWS($AJ$6:$AJ$17)-ROWS($AN$6:$AN$17)-ROWS($AR$6:$AR$17)-ROWS($AV$6:$AV$17)-ROWS($AZ$6:$AZ$17)-ROWS($BD$6:$BD$17)), "")))))))</f>
        <v/>
      </c>
      <c r="BN23" s="321" t="str">
        <f t="shared" ca="1" si="30"/>
        <v/>
      </c>
      <c r="BO23" s="321" t="str">
        <f ca="1">IF(OR(BP23="",BP23=0),"",MAX(BO$5:BO22)+1)</f>
        <v/>
      </c>
      <c r="BP23" s="321" t="str">
        <f ca="1">IFERROR(INDEX($AK$6:$AK$17, ROWS($BP$4:BP21)), IFERROR(INDEX($AO$6:$AO$17, ROWS($BP$4:BP21)-ROWS($AK$6:$AK$17)), IFERROR(INDEX($AS$6:$AS$17, ROWS($BP$4:BP21)-ROWS($AK$6:$AK$17)-ROWS($AO$6:$AO$17)),IFERROR(INDEX($AW$6:$AW$17, ROWS($BP$4:BP21)-ROWS($AK$6:$AK$17)-ROWS($AO$6:$AO$17)-ROWS($AS$6:$AS$17)),IFERROR(INDEX($BA$6:$BA$17, ROWS($BP$4:BP21)-ROWS($AK$6:$AK$17)-ROWS($AO$6:$AO$17)-ROWS($AS$6:$AS$17)-ROWS($AW$6:$AW$17)),IFERROR(INDEX($BE$6:$BE$17, ROWS($BP$4:BP21)-ROWS($AK$6:$AK$17)-ROWS($AO$6:$AO$17)-ROWS($AS$6:$AS$17)-ROWS($AW$6:$AW$17)-ROWS($BA$6:$BA$17)),IFERROR(INDEX($BI$6:$BI$17, ROWS($BP$4:BP21)-ROWS($AK$6:$AK$17)-ROWS($AO$6:$AO$17)-ROWS($AS$6:$AS$17)-ROWS($AW$6:$AW$17)-ROWS($BA$6:$BA$17)-ROWS($BE$6:$BE$17)), "")))))))</f>
        <v/>
      </c>
      <c r="BQ23" s="321" t="str">
        <f t="shared" ca="1" si="31"/>
        <v/>
      </c>
      <c r="BR23" s="417" t="str">
        <f t="shared" ca="1" si="32"/>
        <v/>
      </c>
      <c r="BS23" s="416" t="str">
        <f ca="1">IF(OR(BT23="",BT23=0),"",MAX(BS$5:BS22)+1)</f>
        <v/>
      </c>
      <c r="BT23" s="321" t="str">
        <f ca="1">IFERROR(INDEX($AJ$22:$AJ$33, ROWS($BT$4:BT21)), IFERROR(INDEX($AN$22:$AN$33, ROWS($BT$4:BT21)-ROWS($AJ$22:$AJ$33)), IFERROR(INDEX($AR$22:$AR$33, ROWS($BT$4:BT21)-ROWS($AJ$22:$AJ$33)-ROWS($AN$22:$AN$33)),IFERROR(INDEX($AV$22:$AV$33, ROWS($BT$4:BT21)-ROWS($AJ$22:$AJ$33)-ROWS($AN$22:$AN$33)-ROWS($AR$22:$AR$33)),IFERROR(INDEX($AZ$22:$AZ$33, ROWS($BT$4:BT21)-ROWS($AJ$22:$AJ$33)-ROWS($AN$22:$AN$33)-ROWS($AR$22:$AR$33)-ROWS($AV$22:$AV$33)),IFERROR(INDEX($BD$22:$BD$33, ROWS($BT$4:BT21)-ROWS($AJ$22:$AJ$33)-ROWS($AN$22:$AN$33)-ROWS($AR$22:$AR$33)-ROWS($AV$22:$AV$33)-ROWS($AZ$22:$AZ$33)),IFERROR(INDEX($BH$22:$BH$33, ROWS($BT$4:BT21)-ROWS($AJ$22:$AJ$33)-ROWS($AN$22:$AN$33)-ROWS($AR$22:$AR$33)-ROWS($AV$22:$AV$33)-ROWS($AZ$22:$AZ$33)-ROWS($BD$22:$BD$33)), "")))))))</f>
        <v/>
      </c>
      <c r="BU23" s="321" t="str">
        <f t="shared" ca="1" si="33"/>
        <v/>
      </c>
      <c r="BV23" s="321" t="str">
        <f ca="1">IF(OR(BW23="",BW23=0),"",MAX(BV$5:BV22)+1)</f>
        <v/>
      </c>
      <c r="BW23" s="321" t="str">
        <f ca="1">IFERROR(INDEX($AK$22:$AK$33, ROWS($BW$4:BW21)), IFERROR(INDEX($AO$22:$AO$33, ROWS($BW$4:BW21)-ROWS($AK$22:$AK$33)), IFERROR(INDEX($AS$22:$AS$33, ROWS($BW$4:BW21)-ROWS($AK$22:$AK$33)-ROWS($AO$22:$AO$33)),IFERROR(INDEX($AW$22:$AW$33, ROWS($BW$4:BW21)-ROWS($AK$22:$AK$33)-ROWS($AO$22:$AO$33)-ROWS($AS$22:$AS$33)),IFERROR(INDEX($BA$22:$BA$33, ROWS($BW$4:BW21)-ROWS($AK$22:$AK$33)-ROWS($AO$22:$AO$33)-ROWS($AS$22:$AS$33)-ROWS($AW$22:$AW$33)),IFERROR(INDEX($BE$22:$BE$33, ROWS($BW$4:BW21)-ROWS($AK$22:$AK$33)-ROWS($AO$22:$AO$33)-ROWS($AS$22:$AS$33)-ROWS($AW$22:$AW$33)-ROWS($BA$22:$BA$33)),IFERROR(INDEX($BI$22:$BI$33, ROWS($BW$4:BW21)-ROWS($AK$22:$AK$33)-ROWS($AO$22:$AO$33)-ROWS($AS$22:$AS$33)-ROWS($AW$22:$AW$33)-ROWS($BA$22:$BA$33)-ROWS($BE$22:$BE$33)), "")))))))</f>
        <v/>
      </c>
      <c r="BX23" s="321" t="str">
        <f t="shared" ca="1" si="34"/>
        <v/>
      </c>
      <c r="BY23" s="417" t="str">
        <f t="shared" ca="1" si="35"/>
        <v/>
      </c>
      <c r="BZ23" s="416" t="str">
        <f ca="1">IF(OR(CA23="",CA23=0),"",MAX(BZ$5:BZ22)+1)</f>
        <v/>
      </c>
      <c r="CA23" s="321" t="str">
        <f ca="1">IFERROR(INDEX($AJ$38:$AJ$49, ROWS($CA$4:CA21)), IFERROR(INDEX($AN$38:$AN$49, ROWS($CA$4:CA21)-ROWS($AJ$38:$AJ$49)), IFERROR(INDEX($AR$38:$AR$49, ROWS($CA$4:CA21)-ROWS($AJ$38:$AJ$49)-ROWS($AN$38:$AN$49)),IFERROR(INDEX($AV$38:$AV$49, ROWS($CA$4:CA21)-ROWS($AJ$38:$AJ$49)-ROWS($AN$38:$AN$49)-ROWS($AR$38:$AR$49)),IFERROR(INDEX($AZ$38:$AZ$49, ROWS($CA$4:CA21)-ROWS($AJ$38:$AJ$49)-ROWS($AN$38:$AN$49)-ROWS($AR$38:$AR$49)-ROWS($AV$38:$AV$49)),IFERROR(INDEX($BD$38:$BD$49, ROWS($CA$4:CA21)-ROWS($AJ$38:$AJ$49)-ROWS($AN$38:$AN$49)-ROWS($AR$38:$AR$49)-ROWS($AV$38:$AV$49)-ROWS($AZ$38:$AZ$49)),IFERROR(INDEX($BH$38:$BH$49, ROWS($CA$4:CA21)-ROWS($AJ$38:$AJ$49)-ROWS($AN$38:$AN$49)-ROWS($AR$38:$AR$49)-ROWS($AV$38:$AV$49)-ROWS($AZ$38:$AZ$49)-ROWS($BD$38:$BD$49)), "")))))))</f>
        <v/>
      </c>
      <c r="CB23" s="321" t="str">
        <f t="shared" ca="1" si="36"/>
        <v/>
      </c>
      <c r="CC23" s="321" t="str">
        <f ca="1">IF(OR(CD23="",CD23=0),"",MAX(CC$5:CC22)+1)</f>
        <v/>
      </c>
      <c r="CD23" s="321" t="str">
        <f ca="1">IFERROR(INDEX($AK$38:$AK$49, ROWS($CD$4:CD21)), IFERROR(INDEX($AO$38:$AO$49, ROWS($CD$4:CD21)-ROWS($AK$38:$AK$49)), IFERROR(INDEX($AS$38:$AS$49, ROWS($CD$4:CD21)-ROWS($AK$38:$AK$49)-ROWS($AO$38:$AO$49)),IFERROR(INDEX($AW$38:$AW$49, ROWS($CD$4:CD21)-ROWS($AK$38:$AK$49)-ROWS($AO$38:$AO$49)-ROWS($AS$38:$AS$49)),IFERROR(INDEX($BA$38:$BA$49, ROWS($CD$4:CD21)-ROWS($AK$38:$AK$49)-ROWS($AO$38:$AO$49)-ROWS($AS$38:$AS$49)-ROWS($AW$38:$AW$49)),IFERROR(INDEX($BE$38:$BE$49, ROWS($CD$4:CD21)-ROWS($AK$38:$AK$49)-ROWS($AO$38:$AO$49)-ROWS($AS$38:$AS$49)-ROWS($AW$38:$AW$49)-ROWS($BA$38:$BA$49)),IFERROR(INDEX($BI$38:$BI$49, ROWS($CD$4:CD21)-ROWS($AK$38:$AK$49)-ROWS($AO$38:$AO$49)-ROWS($AS$38:$AS$49)-ROWS($AW$38:$AW$49)-ROWS($BA$38:$BA$49)-ROWS($BE$38:$BE$49)), "")))))))</f>
        <v/>
      </c>
      <c r="CE23" s="321" t="str">
        <f t="shared" ca="1" si="37"/>
        <v/>
      </c>
      <c r="CF23" s="417" t="str">
        <f t="shared" ca="1" si="38"/>
        <v/>
      </c>
      <c r="CG23" s="416" t="str">
        <f ca="1">IF(OR(CH23="",CH23=0),"",MAX(CG$5:CG22)+1)</f>
        <v/>
      </c>
      <c r="CH23" s="321" t="str">
        <f ca="1">IFERROR(INDEX($AJ$54:$AJ$65, ROWS($CH$4:CH21)), IFERROR(INDEX($AN$54:$AN$65, ROWS($CH$4:CH21)-ROWS($AJ$54:$AJ$65)), IFERROR(INDEX($AR$54:$AR$65, ROWS($CH$4:CH21)-ROWS($AJ$54:$AJ$65)-ROWS($AN$54:$AN$65)),IFERROR(INDEX($AV$54:$AV$65, ROWS($CH$4:CH21)-ROWS($AJ$54:$AJ$65)-ROWS($AN$54:$AN$65)-ROWS($AR$54:$AR$65)),IFERROR(INDEX($AZ$54:$AZ$65, ROWS($CH$4:CH21)-ROWS($AJ$54:$AJ$65)-ROWS($AN$54:$AN$65)-ROWS($AR$54:$AR$65)-ROWS($AV$54:$AV$65)),IFERROR(INDEX($BD$54:$BD$65, ROWS($CH$4:CH21)-ROWS($AJ$54:$AJ$65)-ROWS($AN$54:$AN$65)-ROWS($AR$54:$AR$65)-ROWS($AV$54:$AV$65)-ROWS($AZ$54:$AZ$65)),IFERROR(INDEX($BH$54:$BH$65, ROWS($CH$4:CH21)-ROWS($AJ$54:$AJ$65)-ROWS($AN$54:$AN$65)-ROWS($AR$54:$AR$65)-ROWS($AV$54:$AV$65)-ROWS($AZ$54:$AZ$65)-ROWS($BD$54:$BD$65)), "")))))))</f>
        <v/>
      </c>
      <c r="CI23" s="321" t="str">
        <f t="shared" ca="1" si="39"/>
        <v/>
      </c>
      <c r="CJ23" s="321" t="str">
        <f ca="1">IF(OR(CK23="",CK23=0),"",MAX(CJ$5:CJ22)+1)</f>
        <v/>
      </c>
      <c r="CK23" s="321" t="str">
        <f ca="1">IFERROR(INDEX($AK$54:$AK$65, ROWS($CK$4:CK21)), IFERROR(INDEX($AO$54:$AO$65, ROWS($CK$4:CK21)-ROWS($AK$54:$AK$65)), IFERROR(INDEX($AS$54:$AS$65, ROWS($CK$4:CK21)-ROWS($AK$54:$AK$65)-ROWS($AO$54:$AO$65)),IFERROR(INDEX($AW$54:$AW$65, ROWS($CK$4:CK21)-ROWS($AK$54:$AK$65)-ROWS($AO$54:$AO$65)-ROWS($AS$54:$AS$65)),IFERROR(INDEX($BA$54:$BA$65, ROWS($CK$4:CK21)-ROWS($AK$54:$AK$65)-ROWS($AO$54:$AO$65)-ROWS($AS$54:$AS$65)-ROWS($AW$54:$AW$65)),IFERROR(INDEX($BE$54:$BE$65, ROWS($CK$4:CK21)-ROWS($AK$54:$AK$65)-ROWS($AO$54:$AO$65)-ROWS($AS$54:$AS$65)-ROWS($AW$54:$AW$65)-ROWS($BA$54:$BA$65)),IFERROR(INDEX($BI$54:$BI$65, ROWS($CK$4:CK21)-ROWS($AK$54:$AK$65)-ROWS($AO$54:$AO$65)-ROWS($AS$54:$AS$65)-ROWS($AW$54:$AW$65)-ROWS($BA$54:$BA$65)-ROWS($BE$54:$BE$65)), "")))))))</f>
        <v/>
      </c>
      <c r="CL23" s="321" t="str">
        <f t="shared" ca="1" si="40"/>
        <v/>
      </c>
      <c r="CM23" s="417" t="str">
        <f t="shared" ca="1" si="41"/>
        <v/>
      </c>
      <c r="CN23" s="416" t="str">
        <f ca="1">IF(OR(CO23="",CO23=0),"",MAX(CN$5:CN22)+1)</f>
        <v/>
      </c>
      <c r="CO23" s="321" t="str">
        <f ca="1">IFERROR(INDEX($AJ$70:$AJ$81, ROWS($CO$4:CO21)), IFERROR(INDEX($AN$70:$AN$81, ROWS($CO$4:CO21)-ROWS($AJ$70:$AJ$81)), IFERROR(INDEX($AR$70:$AR$81, ROWS($CO$4:CO21)-ROWS($AJ$70:$AJ$81)-ROWS($AN$70:$AN$81)),IFERROR(INDEX($AV$70:$AV$81, ROWS($CO$4:CO21)-ROWS($AJ$70:$AJ$81)-ROWS($AN$70:$AN$81)-ROWS($AR$70:$AR$81)),IFERROR(INDEX($AZ$70:$AZ$81, ROWS($CO$4:CO21)-ROWS($AJ$70:$AJ$81)-ROWS($AN$70:$AN$81)-ROWS($AR$70:$AR$81)-ROWS($AV$70:$AV$81)),IFERROR(INDEX($BD$70:$BD$81, ROWS($CO$4:CO21)-ROWS($AJ$70:$AJ$81)-ROWS($AN$70:$AN$81)-ROWS($AR$70:$AR$81)-ROWS($AV$70:$AV$81)-ROWS($AZ$70:$AZ$81)),IFERROR(INDEX($BH$70:$BH$81, ROWS($CO$4:CO21)-ROWS($AJ$70:$AJ$81)-ROWS($AN$70:$AN$81)-ROWS($AR$70:$AR$81)-ROWS($AV$70:$AV$81)-ROWS($AZ$70:$AZ$81)-ROWS($BD$70:$BD$81)), "")))))))</f>
        <v/>
      </c>
      <c r="CP23" s="321" t="str">
        <f t="shared" ca="1" si="42"/>
        <v/>
      </c>
      <c r="CQ23" s="321" t="str">
        <f ca="1">IF(OR(CR23="",CR23=0),"",MAX(CQ$5:CQ22)+1)</f>
        <v/>
      </c>
      <c r="CR23" s="321" t="str">
        <f ca="1">IFERROR(INDEX($AK$70:$AK$81, ROWS($CR$4:CR21)), IFERROR(INDEX($AO$70:$AO$81, ROWS($CR$4:CR21)-ROWS($AK$70:$AK$81)), IFERROR(INDEX($AS$70:$AS$81, ROWS($CR$4:CR21)-ROWS($AK$70:$AK$81)-ROWS($AO$70:$AO$81)),IFERROR(INDEX($AW$70:$AW$81, ROWS($CR$4:CR21)-ROWS($AK$70:$AK$81)-ROWS($AO$70:$AO$81)-ROWS($AS$70:$AS$81)),IFERROR(INDEX($BA$70:$BA$81, ROWS($CR$4:CR21)-ROWS($AK$70:$AK$81)-ROWS($AO$70:$AO$81)-ROWS($AS$70:$AS$81)-ROWS($AW$70:$AW$81)),IFERROR(INDEX($BE$70:$BE$81, ROWS($CR$4:CR21)-ROWS($AK$70:$AK$81)-ROWS($AO$70:$AO$81)-ROWS($AS$70:$AS$81)-ROWS($AW$70:$AW$81)-ROWS($BA$70:$BA$81)),IFERROR(INDEX($BI$70:$BI$81, ROWS($CR$4:CR21)-ROWS($AK$70:$AK$81)-ROWS($AO$70:$AO$81)-ROWS($AS$70:$AS$81)-ROWS($AW$70:$AW$81)-ROWS($BA$70:$BA$81)-ROWS($BE$70:$BE$81)), "")))))))</f>
        <v/>
      </c>
      <c r="CS23" s="321" t="str">
        <f t="shared" ca="1" si="43"/>
        <v/>
      </c>
      <c r="CT23" s="417" t="str">
        <f t="shared" ca="1" si="44"/>
        <v/>
      </c>
      <c r="CU23" s="416" t="str">
        <f>IF(OR(CV23="",CV23=0),"",MAX(CU$5:CU22)+1)</f>
        <v/>
      </c>
      <c r="CV23" s="321">
        <f>IFERROR(INDEX($AJ$86:$AJ$97, ROWS($CV$4:CV21)), IFERROR(INDEX($AN$86:$AN$97, ROWS($CV$4:CV21)-ROWS($AJ$86:$AJ$97)), ""))</f>
        <v>0</v>
      </c>
      <c r="CW23" s="321" t="str">
        <f t="shared" si="45"/>
        <v/>
      </c>
      <c r="CX23" s="321" t="str">
        <f>IF(OR(CY23="",CY23=0),"",MAX(CX$5:CX22)+1)</f>
        <v/>
      </c>
      <c r="CY23" s="321">
        <f>IFERROR(INDEX($AK$86:$AK$97, ROWS($CY$4:CY21)), IFERROR(INDEX($AO$86:$AO$97, ROWS($CY$4:CY21)-ROWS($AK$86:$AK$97)), ""))</f>
        <v>0</v>
      </c>
      <c r="CZ23" s="321" t="str">
        <f t="shared" si="46"/>
        <v/>
      </c>
      <c r="DA23" s="417" t="str">
        <f t="shared" si="47"/>
        <v/>
      </c>
      <c r="DC23" s="439" t="str">
        <f ca="1">IF(OR(DD23="",DD23=0),"",MAX(DC$5:DC22)+1)</f>
        <v/>
      </c>
      <c r="DD23" s="436" t="str">
        <f t="shared" ca="1" si="48"/>
        <v/>
      </c>
      <c r="DE23" s="422" t="str">
        <f t="shared" ca="1" si="49"/>
        <v/>
      </c>
      <c r="DF23" s="433" t="str">
        <f ca="1">IF(OR(DG23="",DG23=0),"",MAX(DF$5:DF22)+1)</f>
        <v/>
      </c>
      <c r="DG23" s="420" t="str">
        <f t="shared" ca="1" si="50"/>
        <v/>
      </c>
      <c r="DH23" s="422" t="str">
        <f t="shared" ca="1" si="51"/>
        <v/>
      </c>
      <c r="DI23" s="420" t="str">
        <f t="shared" ca="1" si="52"/>
        <v/>
      </c>
      <c r="DJ23" s="422" t="str">
        <f t="shared" ca="1" si="53"/>
        <v/>
      </c>
      <c r="DK23" s="420" t="str">
        <f t="shared" ca="1" si="54"/>
        <v/>
      </c>
      <c r="DL23" s="422" t="str">
        <f t="shared" ca="1" si="55"/>
        <v/>
      </c>
      <c r="DN23" s="292"/>
      <c r="DO23" s="292"/>
      <c r="DP23" s="292"/>
      <c r="DQ23" s="292"/>
      <c r="DR23" s="292"/>
      <c r="DS23" s="292"/>
    </row>
    <row r="24" spans="1:123" s="292" customFormat="1" ht="15" customHeight="1" thickTop="1" thickBot="1" x14ac:dyDescent="0.35">
      <c r="A24" s="1181" t="str">
        <f ca="1">IF(ISERROR(MATCH(A23,event_dates,0)+MATCH(A23,OFFSET(event_dates,MATCH(A23,event_dates,0),0,500,1),0)),"",INDEX(events,MATCH(A23,event_dates,0)+MATCH(A23,OFFSET(event_dates,MATCH(A23,event_dates,0),0,500,1),0)))</f>
        <v/>
      </c>
      <c r="B24" s="1182"/>
      <c r="C24" s="1181" t="str">
        <f ca="1">IF(ISERROR(MATCH(C23,event_dates,0)+MATCH(C23,OFFSET(event_dates,MATCH(C23,event_dates,0),0,500,1),0)),"",INDEX(events,MATCH(C23,event_dates,0)+MATCH(C23,OFFSET(event_dates,MATCH(C23,event_dates,0),0,500,1),0)))</f>
        <v/>
      </c>
      <c r="D24" s="1182"/>
      <c r="E24" s="1181" t="str">
        <f ca="1">IF(ISERROR(MATCH(E23,event_dates,0)+MATCH(E23,OFFSET(event_dates,MATCH(E23,event_dates,0),0,500,1),0)),"",INDEX(events,MATCH(E23,event_dates,0)+MATCH(E23,OFFSET(event_dates,MATCH(E23,event_dates,0),0,500,1),0)))</f>
        <v/>
      </c>
      <c r="F24" s="1182"/>
      <c r="G24" s="1181" t="str">
        <f ca="1">IF(ISERROR(MATCH(G23,event_dates,0)+MATCH(G23,OFFSET(event_dates,MATCH(G23,event_dates,0),0,500,1),0)),"",INDEX(events,MATCH(G23,event_dates,0)+MATCH(G23,OFFSET(event_dates,MATCH(G23,event_dates,0),0,500,1),0)))</f>
        <v/>
      </c>
      <c r="H24" s="1182"/>
      <c r="I24" s="1181" t="str">
        <f ca="1">IF(ISERROR(MATCH(I23,event_dates,0)+MATCH(I23,OFFSET(event_dates,MATCH(I23,event_dates,0),0,500,1),0)),"",INDEX(events,MATCH(I23,event_dates,0)+MATCH(I23,OFFSET(event_dates,MATCH(I23,event_dates,0),0,500,1),0)))</f>
        <v/>
      </c>
      <c r="J24" s="1182"/>
      <c r="K24" s="1181" t="str">
        <f ca="1">IF(ISERROR(MATCH(K23,event_dates,0)+MATCH(K23,OFFSET(event_dates,MATCH(K23,event_dates,0),0,500,1),0)),"",INDEX(events,MATCH(K23,event_dates,0)+MATCH(K23,OFFSET(event_dates,MATCH(K23,event_dates,0),0,500,1),0)))</f>
        <v/>
      </c>
      <c r="L24" s="1182"/>
      <c r="M24" s="1181" t="str">
        <f ca="1">IF(ISERROR(MATCH(M23,event_dates,0)+MATCH(M23,OFFSET(event_dates,MATCH(M23,event_dates,0),0,500,1),0)),"",INDEX(events,MATCH(M23,event_dates,0)+MATCH(M23,OFFSET(event_dates,MATCH(M23,event_dates,0),0,500,1),0)))</f>
        <v/>
      </c>
      <c r="N24" s="1182"/>
      <c r="P24" s="295" t="str">
        <f t="shared" ref="P24:P28" ca="1" si="89">IF(DN67="","",DN67)</f>
        <v>Credit Card 2 - 60</v>
      </c>
      <c r="Q24" s="295" t="str">
        <f t="shared" ca="1" si="81"/>
        <v>Lawn Service - 50</v>
      </c>
      <c r="R24" s="295" t="str">
        <f t="shared" ca="1" si="81"/>
        <v/>
      </c>
      <c r="S24" s="296" t="str">
        <f t="shared" ca="1" si="81"/>
        <v/>
      </c>
      <c r="T24" s="295" t="str">
        <f t="shared" ca="1" si="81"/>
        <v/>
      </c>
      <c r="U24" s="295" t="str">
        <f t="shared" ca="1" si="81"/>
        <v/>
      </c>
      <c r="V24" s="1158" t="s">
        <v>502</v>
      </c>
      <c r="W24" s="1159"/>
      <c r="X24" s="445">
        <f ca="1">IF(DP72="",0,DP72)</f>
        <v>474.95</v>
      </c>
      <c r="Y24"/>
      <c r="AB24" s="299"/>
      <c r="AC24" s="359" t="str">
        <f>IF('Data Entry'!B30="","",'Data Entry'!B30)</f>
        <v/>
      </c>
      <c r="AD24" s="360" t="str">
        <f>IF('Data Entry'!A30="","",'Data Entry'!A30)</f>
        <v/>
      </c>
      <c r="AE24" s="364" t="str">
        <f>IF('Data Entry'!C30="","",'Data Entry'!C30)</f>
        <v/>
      </c>
      <c r="AF24" s="403" t="str">
        <f>IF('Data Entry'!E30="","",'Data Entry'!E30)</f>
        <v/>
      </c>
      <c r="AG24" s="300"/>
      <c r="AH24"/>
      <c r="AI24" s="304" t="str">
        <f t="shared" ca="1" si="82"/>
        <v/>
      </c>
      <c r="AJ24" s="305" t="str">
        <f t="shared" ca="1" si="60"/>
        <v/>
      </c>
      <c r="AK24" s="306" t="str">
        <f t="shared" ca="1" si="61"/>
        <v/>
      </c>
      <c r="AL24" s="307" t="str">
        <f t="shared" ca="1" si="62"/>
        <v/>
      </c>
      <c r="AM24" s="304" t="str">
        <f t="shared" ca="1" si="83"/>
        <v/>
      </c>
      <c r="AN24" s="305" t="str">
        <f t="shared" ca="1" si="63"/>
        <v/>
      </c>
      <c r="AO24" s="306" t="str">
        <f t="shared" ca="1" si="64"/>
        <v/>
      </c>
      <c r="AP24" s="307" t="str">
        <f t="shared" ca="1" si="65"/>
        <v/>
      </c>
      <c r="AQ24" s="304" t="str">
        <f t="shared" ca="1" si="84"/>
        <v/>
      </c>
      <c r="AR24" s="305" t="str">
        <f t="shared" ca="1" si="66"/>
        <v/>
      </c>
      <c r="AS24" s="306" t="str">
        <f t="shared" ca="1" si="67"/>
        <v/>
      </c>
      <c r="AT24" s="307" t="str">
        <f t="shared" ca="1" si="68"/>
        <v/>
      </c>
      <c r="AU24" s="304">
        <f t="shared" ca="1" si="85"/>
        <v>127</v>
      </c>
      <c r="AV24" s="305" t="str">
        <f t="shared" ca="1" si="69"/>
        <v>Pet Care</v>
      </c>
      <c r="AW24" s="306">
        <f t="shared" ca="1" si="70"/>
        <v>80</v>
      </c>
      <c r="AX24" s="307" t="str">
        <f t="shared" ca="1" si="71"/>
        <v>Liquid Bills</v>
      </c>
      <c r="AY24" s="304" t="str">
        <f t="shared" ca="1" si="86"/>
        <v/>
      </c>
      <c r="AZ24" s="305" t="str">
        <f t="shared" ca="1" si="72"/>
        <v/>
      </c>
      <c r="BA24" s="306" t="str">
        <f t="shared" ca="1" si="73"/>
        <v/>
      </c>
      <c r="BB24" s="307" t="str">
        <f t="shared" ca="1" si="74"/>
        <v/>
      </c>
      <c r="BC24" s="304" t="str">
        <f t="shared" ca="1" si="87"/>
        <v/>
      </c>
      <c r="BD24" s="305" t="str">
        <f t="shared" ca="1" si="75"/>
        <v/>
      </c>
      <c r="BE24" s="306" t="str">
        <f t="shared" ca="1" si="76"/>
        <v/>
      </c>
      <c r="BF24" s="307" t="str">
        <f t="shared" ca="1" si="77"/>
        <v/>
      </c>
      <c r="BG24" s="304" t="str">
        <f t="shared" ca="1" si="88"/>
        <v/>
      </c>
      <c r="BH24" s="305" t="str">
        <f t="shared" ca="1" si="78"/>
        <v/>
      </c>
      <c r="BI24" s="306" t="str">
        <f t="shared" ca="1" si="79"/>
        <v/>
      </c>
      <c r="BJ24" s="307" t="str">
        <f t="shared" ca="1" si="80"/>
        <v/>
      </c>
      <c r="BL24" s="418" t="str">
        <f ca="1">IF(OR(BM24="",BM24=0),"",MAX(BL$5:BL23)+1)</f>
        <v/>
      </c>
      <c r="BM24" s="320" t="str">
        <f ca="1">IFERROR(INDEX($AJ$6:$AJ$17, ROWS(BM$4:$BM22)), IFERROR(INDEX($AN$6:$AN$17, ROWS(BM$4:$BM22)-ROWS($AJ$6:$AJ$17)), IFERROR(INDEX($AR$6:$AR$17, ROWS(BM$4:$BM22)-ROWS($AJ$6:$AJ$17)-ROWS($AN$6:$AN$17)),IFERROR(INDEX($AV$6:$AV$17, ROWS(BM$4:$BM22)-ROWS($AJ$6:$AJ$17)-ROWS($AN$6:$AN$17)-ROWS($AR$6:$AR$17)),IFERROR(INDEX($AZ$6:$AZ$17, ROWS(BM$4:$BM22)-ROWS($AJ$6:$AJ$17)-ROWS($AN$6:$AN$17)-ROWS($AR$6:$AR$17)-ROWS($AV$6:$AV$17)),IFERROR(INDEX($BD$6:$BD$17, ROWS(BM$4:$BM22)-ROWS($AJ$6:$AJ$17)-ROWS($AN$6:$AN$17)-ROWS($AR$6:$AR$17)-ROWS($AV$6:$AV$17)-ROWS($AZ$6:$AZ$17)),IFERROR(INDEX($BH$6:$BH$17, ROWS(BM$4:$BM22)-ROWS($AJ$6:$AJ$17)-ROWS($AN$6:$AN$17)-ROWS($AR$6:$AR$17)-ROWS($AV$6:$AV$17)-ROWS($AZ$6:$AZ$17)-ROWS($BD$6:$BD$17)), "")))))))</f>
        <v/>
      </c>
      <c r="BN24" s="320" t="str">
        <f t="shared" ca="1" si="30"/>
        <v/>
      </c>
      <c r="BO24" s="320" t="str">
        <f ca="1">IF(OR(BP24="",BP24=0),"",MAX(BO$5:BO23)+1)</f>
        <v/>
      </c>
      <c r="BP24" s="320" t="str">
        <f ca="1">IFERROR(INDEX($AK$6:$AK$17, ROWS($BP$4:BP22)), IFERROR(INDEX($AO$6:$AO$17, ROWS($BP$4:BP22)-ROWS($AK$6:$AK$17)), IFERROR(INDEX($AS$6:$AS$17, ROWS($BP$4:BP22)-ROWS($AK$6:$AK$17)-ROWS($AO$6:$AO$17)),IFERROR(INDEX($AW$6:$AW$17, ROWS($BP$4:BP22)-ROWS($AK$6:$AK$17)-ROWS($AO$6:$AO$17)-ROWS($AS$6:$AS$17)),IFERROR(INDEX($BA$6:$BA$17, ROWS($BP$4:BP22)-ROWS($AK$6:$AK$17)-ROWS($AO$6:$AO$17)-ROWS($AS$6:$AS$17)-ROWS($AW$6:$AW$17)),IFERROR(INDEX($BE$6:$BE$17, ROWS($BP$4:BP22)-ROWS($AK$6:$AK$17)-ROWS($AO$6:$AO$17)-ROWS($AS$6:$AS$17)-ROWS($AW$6:$AW$17)-ROWS($BA$6:$BA$17)),IFERROR(INDEX($BI$6:$BI$17, ROWS($BP$4:BP22)-ROWS($AK$6:$AK$17)-ROWS($AO$6:$AO$17)-ROWS($AS$6:$AS$17)-ROWS($AW$6:$AW$17)-ROWS($BA$6:$BA$17)-ROWS($BE$6:$BE$17)), "")))))))</f>
        <v/>
      </c>
      <c r="BQ24" s="320" t="str">
        <f t="shared" ca="1" si="31"/>
        <v/>
      </c>
      <c r="BR24" s="419" t="str">
        <f t="shared" ca="1" si="32"/>
        <v/>
      </c>
      <c r="BS24" s="418" t="str">
        <f ca="1">IF(OR(BT24="",BT24=0),"",MAX(BS$5:BS23)+1)</f>
        <v/>
      </c>
      <c r="BT24" s="320" t="str">
        <f ca="1">IFERROR(INDEX($AJ$22:$AJ$33, ROWS($BT$4:BT22)), IFERROR(INDEX($AN$22:$AN$33, ROWS($BT$4:BT22)-ROWS($AJ$22:$AJ$33)), IFERROR(INDEX($AR$22:$AR$33, ROWS($BT$4:BT22)-ROWS($AJ$22:$AJ$33)-ROWS($AN$22:$AN$33)),IFERROR(INDEX($AV$22:$AV$33, ROWS($BT$4:BT22)-ROWS($AJ$22:$AJ$33)-ROWS($AN$22:$AN$33)-ROWS($AR$22:$AR$33)),IFERROR(INDEX($AZ$22:$AZ$33, ROWS($BT$4:BT22)-ROWS($AJ$22:$AJ$33)-ROWS($AN$22:$AN$33)-ROWS($AR$22:$AR$33)-ROWS($AV$22:$AV$33)),IFERROR(INDEX($BD$22:$BD$33, ROWS($BT$4:BT22)-ROWS($AJ$22:$AJ$33)-ROWS($AN$22:$AN$33)-ROWS($AR$22:$AR$33)-ROWS($AV$22:$AV$33)-ROWS($AZ$22:$AZ$33)),IFERROR(INDEX($BH$22:$BH$33, ROWS($BT$4:BT22)-ROWS($AJ$22:$AJ$33)-ROWS($AN$22:$AN$33)-ROWS($AR$22:$AR$33)-ROWS($AV$22:$AV$33)-ROWS($AZ$22:$AZ$33)-ROWS($BD$22:$BD$33)), "")))))))</f>
        <v/>
      </c>
      <c r="BU24" s="320" t="str">
        <f t="shared" ca="1" si="33"/>
        <v/>
      </c>
      <c r="BV24" s="320" t="str">
        <f ca="1">IF(OR(BW24="",BW24=0),"",MAX(BV$5:BV23)+1)</f>
        <v/>
      </c>
      <c r="BW24" s="320" t="str">
        <f ca="1">IFERROR(INDEX($AK$22:$AK$33, ROWS($BW$4:BW22)), IFERROR(INDEX($AO$22:$AO$33, ROWS($BW$4:BW22)-ROWS($AK$22:$AK$33)), IFERROR(INDEX($AS$22:$AS$33, ROWS($BW$4:BW22)-ROWS($AK$22:$AK$33)-ROWS($AO$22:$AO$33)),IFERROR(INDEX($AW$22:$AW$33, ROWS($BW$4:BW22)-ROWS($AK$22:$AK$33)-ROWS($AO$22:$AO$33)-ROWS($AS$22:$AS$33)),IFERROR(INDEX($BA$22:$BA$33, ROWS($BW$4:BW22)-ROWS($AK$22:$AK$33)-ROWS($AO$22:$AO$33)-ROWS($AS$22:$AS$33)-ROWS($AW$22:$AW$33)),IFERROR(INDEX($BE$22:$BE$33, ROWS($BW$4:BW22)-ROWS($AK$22:$AK$33)-ROWS($AO$22:$AO$33)-ROWS($AS$22:$AS$33)-ROWS($AW$22:$AW$33)-ROWS($BA$22:$BA$33)),IFERROR(INDEX($BI$22:$BI$33, ROWS($BW$4:BW22)-ROWS($AK$22:$AK$33)-ROWS($AO$22:$AO$33)-ROWS($AS$22:$AS$33)-ROWS($AW$22:$AW$33)-ROWS($BA$22:$BA$33)-ROWS($BE$22:$BE$33)), "")))))))</f>
        <v/>
      </c>
      <c r="BX24" s="320" t="str">
        <f t="shared" ca="1" si="34"/>
        <v/>
      </c>
      <c r="BY24" s="419" t="str">
        <f t="shared" ca="1" si="35"/>
        <v/>
      </c>
      <c r="BZ24" s="418" t="str">
        <f ca="1">IF(OR(CA24="",CA24=0),"",MAX(BZ$5:BZ23)+1)</f>
        <v/>
      </c>
      <c r="CA24" s="320" t="str">
        <f ca="1">IFERROR(INDEX($AJ$38:$AJ$49, ROWS($CA$4:CA22)), IFERROR(INDEX($AN$38:$AN$49, ROWS($CA$4:CA22)-ROWS($AJ$38:$AJ$49)), IFERROR(INDEX($AR$38:$AR$49, ROWS($CA$4:CA22)-ROWS($AJ$38:$AJ$49)-ROWS($AN$38:$AN$49)),IFERROR(INDEX($AV$38:$AV$49, ROWS($CA$4:CA22)-ROWS($AJ$38:$AJ$49)-ROWS($AN$38:$AN$49)-ROWS($AR$38:$AR$49)),IFERROR(INDEX($AZ$38:$AZ$49, ROWS($CA$4:CA22)-ROWS($AJ$38:$AJ$49)-ROWS($AN$38:$AN$49)-ROWS($AR$38:$AR$49)-ROWS($AV$38:$AV$49)),IFERROR(INDEX($BD$38:$BD$49, ROWS($CA$4:CA22)-ROWS($AJ$38:$AJ$49)-ROWS($AN$38:$AN$49)-ROWS($AR$38:$AR$49)-ROWS($AV$38:$AV$49)-ROWS($AZ$38:$AZ$49)),IFERROR(INDEX($BH$38:$BH$49, ROWS($CA$4:CA22)-ROWS($AJ$38:$AJ$49)-ROWS($AN$38:$AN$49)-ROWS($AR$38:$AR$49)-ROWS($AV$38:$AV$49)-ROWS($AZ$38:$AZ$49)-ROWS($BD$38:$BD$49)), "")))))))</f>
        <v/>
      </c>
      <c r="CB24" s="320" t="str">
        <f t="shared" ca="1" si="36"/>
        <v/>
      </c>
      <c r="CC24" s="320" t="str">
        <f ca="1">IF(OR(CD24="",CD24=0),"",MAX(CC$5:CC23)+1)</f>
        <v/>
      </c>
      <c r="CD24" s="320" t="str">
        <f ca="1">IFERROR(INDEX($AK$38:$AK$49, ROWS($CD$4:CD22)), IFERROR(INDEX($AO$38:$AO$49, ROWS($CD$4:CD22)-ROWS($AK$38:$AK$49)), IFERROR(INDEX($AS$38:$AS$49, ROWS($CD$4:CD22)-ROWS($AK$38:$AK$49)-ROWS($AO$38:$AO$49)),IFERROR(INDEX($AW$38:$AW$49, ROWS($CD$4:CD22)-ROWS($AK$38:$AK$49)-ROWS($AO$38:$AO$49)-ROWS($AS$38:$AS$49)),IFERROR(INDEX($BA$38:$BA$49, ROWS($CD$4:CD22)-ROWS($AK$38:$AK$49)-ROWS($AO$38:$AO$49)-ROWS($AS$38:$AS$49)-ROWS($AW$38:$AW$49)),IFERROR(INDEX($BE$38:$BE$49, ROWS($CD$4:CD22)-ROWS($AK$38:$AK$49)-ROWS($AO$38:$AO$49)-ROWS($AS$38:$AS$49)-ROWS($AW$38:$AW$49)-ROWS($BA$38:$BA$49)),IFERROR(INDEX($BI$38:$BI$49, ROWS($CD$4:CD22)-ROWS($AK$38:$AK$49)-ROWS($AO$38:$AO$49)-ROWS($AS$38:$AS$49)-ROWS($AW$38:$AW$49)-ROWS($BA$38:$BA$49)-ROWS($BE$38:$BE$49)), "")))))))</f>
        <v/>
      </c>
      <c r="CE24" s="320" t="str">
        <f t="shared" ca="1" si="37"/>
        <v/>
      </c>
      <c r="CF24" s="419" t="str">
        <f t="shared" ca="1" si="38"/>
        <v/>
      </c>
      <c r="CG24" s="418" t="str">
        <f ca="1">IF(OR(CH24="",CH24=0),"",MAX(CG$5:CG23)+1)</f>
        <v/>
      </c>
      <c r="CH24" s="320" t="str">
        <f ca="1">IFERROR(INDEX($AJ$54:$AJ$65, ROWS($CH$4:CH22)), IFERROR(INDEX($AN$54:$AN$65, ROWS($CH$4:CH22)-ROWS($AJ$54:$AJ$65)), IFERROR(INDEX($AR$54:$AR$65, ROWS($CH$4:CH22)-ROWS($AJ$54:$AJ$65)-ROWS($AN$54:$AN$65)),IFERROR(INDEX($AV$54:$AV$65, ROWS($CH$4:CH22)-ROWS($AJ$54:$AJ$65)-ROWS($AN$54:$AN$65)-ROWS($AR$54:$AR$65)),IFERROR(INDEX($AZ$54:$AZ$65, ROWS($CH$4:CH22)-ROWS($AJ$54:$AJ$65)-ROWS($AN$54:$AN$65)-ROWS($AR$54:$AR$65)-ROWS($AV$54:$AV$65)),IFERROR(INDEX($BD$54:$BD$65, ROWS($CH$4:CH22)-ROWS($AJ$54:$AJ$65)-ROWS($AN$54:$AN$65)-ROWS($AR$54:$AR$65)-ROWS($AV$54:$AV$65)-ROWS($AZ$54:$AZ$65)),IFERROR(INDEX($BH$54:$BH$65, ROWS($CH$4:CH22)-ROWS($AJ$54:$AJ$65)-ROWS($AN$54:$AN$65)-ROWS($AR$54:$AR$65)-ROWS($AV$54:$AV$65)-ROWS($AZ$54:$AZ$65)-ROWS($BD$54:$BD$65)), "")))))))</f>
        <v/>
      </c>
      <c r="CI24" s="320" t="str">
        <f t="shared" ca="1" si="39"/>
        <v/>
      </c>
      <c r="CJ24" s="320" t="str">
        <f ca="1">IF(OR(CK24="",CK24=0),"",MAX(CJ$5:CJ23)+1)</f>
        <v/>
      </c>
      <c r="CK24" s="320" t="str">
        <f ca="1">IFERROR(INDEX($AK$54:$AK$65, ROWS($CK$4:CK22)), IFERROR(INDEX($AO$54:$AO$65, ROWS($CK$4:CK22)-ROWS($AK$54:$AK$65)), IFERROR(INDEX($AS$54:$AS$65, ROWS($CK$4:CK22)-ROWS($AK$54:$AK$65)-ROWS($AO$54:$AO$65)),IFERROR(INDEX($AW$54:$AW$65, ROWS($CK$4:CK22)-ROWS($AK$54:$AK$65)-ROWS($AO$54:$AO$65)-ROWS($AS$54:$AS$65)),IFERROR(INDEX($BA$54:$BA$65, ROWS($CK$4:CK22)-ROWS($AK$54:$AK$65)-ROWS($AO$54:$AO$65)-ROWS($AS$54:$AS$65)-ROWS($AW$54:$AW$65)),IFERROR(INDEX($BE$54:$BE$65, ROWS($CK$4:CK22)-ROWS($AK$54:$AK$65)-ROWS($AO$54:$AO$65)-ROWS($AS$54:$AS$65)-ROWS($AW$54:$AW$65)-ROWS($BA$54:$BA$65)),IFERROR(INDEX($BI$54:$BI$65, ROWS($CK$4:CK22)-ROWS($AK$54:$AK$65)-ROWS($AO$54:$AO$65)-ROWS($AS$54:$AS$65)-ROWS($AW$54:$AW$65)-ROWS($BA$54:$BA$65)-ROWS($BE$54:$BE$65)), "")))))))</f>
        <v/>
      </c>
      <c r="CL24" s="320" t="str">
        <f t="shared" ca="1" si="40"/>
        <v/>
      </c>
      <c r="CM24" s="419" t="str">
        <f t="shared" ca="1" si="41"/>
        <v/>
      </c>
      <c r="CN24" s="418" t="str">
        <f ca="1">IF(OR(CO24="",CO24=0),"",MAX(CN$5:CN23)+1)</f>
        <v/>
      </c>
      <c r="CO24" s="320" t="str">
        <f ca="1">IFERROR(INDEX($AJ$70:$AJ$81, ROWS($CO$4:CO22)), IFERROR(INDEX($AN$70:$AN$81, ROWS($CO$4:CO22)-ROWS($AJ$70:$AJ$81)), IFERROR(INDEX($AR$70:$AR$81, ROWS($CO$4:CO22)-ROWS($AJ$70:$AJ$81)-ROWS($AN$70:$AN$81)),IFERROR(INDEX($AV$70:$AV$81, ROWS($CO$4:CO22)-ROWS($AJ$70:$AJ$81)-ROWS($AN$70:$AN$81)-ROWS($AR$70:$AR$81)),IFERROR(INDEX($AZ$70:$AZ$81, ROWS($CO$4:CO22)-ROWS($AJ$70:$AJ$81)-ROWS($AN$70:$AN$81)-ROWS($AR$70:$AR$81)-ROWS($AV$70:$AV$81)),IFERROR(INDEX($BD$70:$BD$81, ROWS($CO$4:CO22)-ROWS($AJ$70:$AJ$81)-ROWS($AN$70:$AN$81)-ROWS($AR$70:$AR$81)-ROWS($AV$70:$AV$81)-ROWS($AZ$70:$AZ$81)),IFERROR(INDEX($BH$70:$BH$81, ROWS($CO$4:CO22)-ROWS($AJ$70:$AJ$81)-ROWS($AN$70:$AN$81)-ROWS($AR$70:$AR$81)-ROWS($AV$70:$AV$81)-ROWS($AZ$70:$AZ$81)-ROWS($BD$70:$BD$81)), "")))))))</f>
        <v/>
      </c>
      <c r="CP24" s="320" t="str">
        <f t="shared" ca="1" si="42"/>
        <v/>
      </c>
      <c r="CQ24" s="320" t="str">
        <f ca="1">IF(OR(CR24="",CR24=0),"",MAX(CQ$5:CQ23)+1)</f>
        <v/>
      </c>
      <c r="CR24" s="320" t="str">
        <f ca="1">IFERROR(INDEX($AK$70:$AK$81, ROWS($CR$4:CR22)), IFERROR(INDEX($AO$70:$AO$81, ROWS($CR$4:CR22)-ROWS($AK$70:$AK$81)), IFERROR(INDEX($AS$70:$AS$81, ROWS($CR$4:CR22)-ROWS($AK$70:$AK$81)-ROWS($AO$70:$AO$81)),IFERROR(INDEX($AW$70:$AW$81, ROWS($CR$4:CR22)-ROWS($AK$70:$AK$81)-ROWS($AO$70:$AO$81)-ROWS($AS$70:$AS$81)),IFERROR(INDEX($BA$70:$BA$81, ROWS($CR$4:CR22)-ROWS($AK$70:$AK$81)-ROWS($AO$70:$AO$81)-ROWS($AS$70:$AS$81)-ROWS($AW$70:$AW$81)),IFERROR(INDEX($BE$70:$BE$81, ROWS($CR$4:CR22)-ROWS($AK$70:$AK$81)-ROWS($AO$70:$AO$81)-ROWS($AS$70:$AS$81)-ROWS($AW$70:$AW$81)-ROWS($BA$70:$BA$81)),IFERROR(INDEX($BI$70:$BI$81, ROWS($CR$4:CR22)-ROWS($AK$70:$AK$81)-ROWS($AO$70:$AO$81)-ROWS($AS$70:$AS$81)-ROWS($AW$70:$AW$81)-ROWS($BA$70:$BA$81)-ROWS($BE$70:$BE$81)), "")))))))</f>
        <v/>
      </c>
      <c r="CS24" s="320" t="str">
        <f t="shared" ca="1" si="43"/>
        <v/>
      </c>
      <c r="CT24" s="419" t="str">
        <f t="shared" ca="1" si="44"/>
        <v/>
      </c>
      <c r="CU24" s="418" t="str">
        <f>IF(OR(CV24="",CV24=0),"",MAX(CU$5:CU23)+1)</f>
        <v/>
      </c>
      <c r="CV24" s="320">
        <f>IFERROR(INDEX($AJ$86:$AJ$97, ROWS($CV$4:CV22)), IFERROR(INDEX($AN$86:$AN$97, ROWS($CV$4:CV22)-ROWS($AJ$86:$AJ$97)), ""))</f>
        <v>0</v>
      </c>
      <c r="CW24" s="320" t="str">
        <f t="shared" si="45"/>
        <v/>
      </c>
      <c r="CX24" s="320" t="str">
        <f>IF(OR(CY24="",CY24=0),"",MAX(CX$5:CX23)+1)</f>
        <v/>
      </c>
      <c r="CY24" s="320">
        <f>IFERROR(INDEX($AK$86:$AK$97, ROWS($CY$4:CY22)), IFERROR(INDEX($AO$86:$AO$97, ROWS($CY$4:CY22)-ROWS($AK$86:$AK$97)), ""))</f>
        <v>0</v>
      </c>
      <c r="CZ24" s="320" t="str">
        <f t="shared" si="46"/>
        <v/>
      </c>
      <c r="DA24" s="419" t="str">
        <f t="shared" si="47"/>
        <v/>
      </c>
      <c r="DC24" s="1167" t="s">
        <v>487</v>
      </c>
      <c r="DD24" s="1168"/>
      <c r="DE24" s="1168"/>
      <c r="DF24" s="1168"/>
      <c r="DG24" s="1168"/>
      <c r="DH24" s="1168"/>
      <c r="DI24" s="1168"/>
      <c r="DJ24" s="1168"/>
      <c r="DK24" s="1168"/>
      <c r="DL24" s="1169"/>
      <c r="DN24" s="1199" t="s">
        <v>487</v>
      </c>
      <c r="DO24" s="1200"/>
      <c r="DP24" s="1200"/>
      <c r="DQ24" s="1200"/>
      <c r="DR24" s="1200"/>
      <c r="DS24" s="1201"/>
    </row>
    <row r="25" spans="1:123" s="292" customFormat="1" ht="15" customHeight="1" thickBot="1" x14ac:dyDescent="0.35">
      <c r="A25" s="1183"/>
      <c r="B25" s="1182"/>
      <c r="C25" s="1183"/>
      <c r="D25" s="1182"/>
      <c r="E25" s="1183"/>
      <c r="F25" s="1182"/>
      <c r="G25" s="1183"/>
      <c r="H25" s="1182"/>
      <c r="I25" s="1183"/>
      <c r="J25" s="1182"/>
      <c r="K25" s="1183"/>
      <c r="L25" s="1182"/>
      <c r="M25" s="1183"/>
      <c r="N25" s="1182"/>
      <c r="P25" s="295" t="str">
        <f t="shared" ca="1" si="89"/>
        <v/>
      </c>
      <c r="Q25" s="295" t="str">
        <f t="shared" ca="1" si="81"/>
        <v/>
      </c>
      <c r="R25" s="295" t="str">
        <f t="shared" ca="1" si="81"/>
        <v/>
      </c>
      <c r="S25" s="296" t="str">
        <f t="shared" ca="1" si="81"/>
        <v/>
      </c>
      <c r="T25" s="295" t="str">
        <f t="shared" ca="1" si="81"/>
        <v/>
      </c>
      <c r="U25" s="295" t="str">
        <f t="shared" ca="1" si="81"/>
        <v/>
      </c>
      <c r="V25" s="1158" t="s">
        <v>507</v>
      </c>
      <c r="W25" s="1159"/>
      <c r="X25" s="445">
        <f ca="1">IF(DS72="",0,DS72)</f>
        <v>400</v>
      </c>
      <c r="Y25"/>
      <c r="AB25" s="299"/>
      <c r="AC25" s="301"/>
      <c r="AD25" s="301"/>
      <c r="AE25" s="301"/>
      <c r="AF25" s="301"/>
      <c r="AG25" s="300"/>
      <c r="AH25"/>
      <c r="AI25" s="304" t="str">
        <f t="shared" ca="1" si="82"/>
        <v/>
      </c>
      <c r="AJ25" s="305" t="str">
        <f t="shared" ca="1" si="60"/>
        <v/>
      </c>
      <c r="AK25" s="306" t="str">
        <f t="shared" ca="1" si="61"/>
        <v/>
      </c>
      <c r="AL25" s="307" t="str">
        <f t="shared" ca="1" si="62"/>
        <v/>
      </c>
      <c r="AM25" s="304" t="str">
        <f t="shared" ca="1" si="83"/>
        <v/>
      </c>
      <c r="AN25" s="305" t="str">
        <f t="shared" ca="1" si="63"/>
        <v/>
      </c>
      <c r="AO25" s="306" t="str">
        <f t="shared" ca="1" si="64"/>
        <v/>
      </c>
      <c r="AP25" s="307" t="str">
        <f t="shared" ca="1" si="65"/>
        <v/>
      </c>
      <c r="AQ25" s="304" t="str">
        <f t="shared" ca="1" si="84"/>
        <v/>
      </c>
      <c r="AR25" s="305" t="str">
        <f t="shared" ca="1" si="66"/>
        <v/>
      </c>
      <c r="AS25" s="306" t="str">
        <f t="shared" ca="1" si="67"/>
        <v/>
      </c>
      <c r="AT25" s="307" t="str">
        <f t="shared" ca="1" si="68"/>
        <v/>
      </c>
      <c r="AU25" s="304" t="str">
        <f t="shared" ca="1" si="85"/>
        <v/>
      </c>
      <c r="AV25" s="305" t="str">
        <f t="shared" ca="1" si="69"/>
        <v/>
      </c>
      <c r="AW25" s="306" t="str">
        <f t="shared" ca="1" si="70"/>
        <v/>
      </c>
      <c r="AX25" s="307" t="str">
        <f t="shared" ca="1" si="71"/>
        <v/>
      </c>
      <c r="AY25" s="304" t="str">
        <f t="shared" ca="1" si="86"/>
        <v/>
      </c>
      <c r="AZ25" s="305" t="str">
        <f t="shared" ca="1" si="72"/>
        <v/>
      </c>
      <c r="BA25" s="306" t="str">
        <f t="shared" ca="1" si="73"/>
        <v/>
      </c>
      <c r="BB25" s="307" t="str">
        <f t="shared" ca="1" si="74"/>
        <v/>
      </c>
      <c r="BC25" s="304" t="str">
        <f t="shared" ca="1" si="87"/>
        <v/>
      </c>
      <c r="BD25" s="305" t="str">
        <f t="shared" ca="1" si="75"/>
        <v/>
      </c>
      <c r="BE25" s="306" t="str">
        <f t="shared" ca="1" si="76"/>
        <v/>
      </c>
      <c r="BF25" s="307" t="str">
        <f t="shared" ca="1" si="77"/>
        <v/>
      </c>
      <c r="BG25" s="304" t="str">
        <f t="shared" ca="1" si="88"/>
        <v/>
      </c>
      <c r="BH25" s="305" t="str">
        <f t="shared" ca="1" si="78"/>
        <v/>
      </c>
      <c r="BI25" s="306" t="str">
        <f t="shared" ca="1" si="79"/>
        <v/>
      </c>
      <c r="BJ25" s="307" t="str">
        <f t="shared" ca="1" si="80"/>
        <v/>
      </c>
      <c r="BL25" s="412" t="str">
        <f ca="1">IF(OR(BM25="",BM25=0),"",MAX(BL$5:BL24)+1)</f>
        <v/>
      </c>
      <c r="BM25" s="316" t="str">
        <f ca="1">IFERROR(INDEX($AJ$6:$AJ$17, ROWS(BM$4:$BM23)), IFERROR(INDEX($AN$6:$AN$17, ROWS(BM$4:$BM23)-ROWS($AJ$6:$AJ$17)), IFERROR(INDEX($AR$6:$AR$17, ROWS(BM$4:$BM23)-ROWS($AJ$6:$AJ$17)-ROWS($AN$6:$AN$17)),IFERROR(INDEX($AV$6:$AV$17, ROWS(BM$4:$BM23)-ROWS($AJ$6:$AJ$17)-ROWS($AN$6:$AN$17)-ROWS($AR$6:$AR$17)),IFERROR(INDEX($AZ$6:$AZ$17, ROWS(BM$4:$BM23)-ROWS($AJ$6:$AJ$17)-ROWS($AN$6:$AN$17)-ROWS($AR$6:$AR$17)-ROWS($AV$6:$AV$17)),IFERROR(INDEX($BD$6:$BD$17, ROWS(BM$4:$BM23)-ROWS($AJ$6:$AJ$17)-ROWS($AN$6:$AN$17)-ROWS($AR$6:$AR$17)-ROWS($AV$6:$AV$17)-ROWS($AZ$6:$AZ$17)),IFERROR(INDEX($BH$6:$BH$17, ROWS(BM$4:$BM23)-ROWS($AJ$6:$AJ$17)-ROWS($AN$6:$AN$17)-ROWS($AR$6:$AR$17)-ROWS($AV$6:$AV$17)-ROWS($AZ$6:$AZ$17)-ROWS($BD$6:$BD$17)), "")))))))</f>
        <v/>
      </c>
      <c r="BN25" s="316" t="str">
        <f t="shared" ca="1" si="30"/>
        <v/>
      </c>
      <c r="BO25" s="316" t="str">
        <f ca="1">IF(OR(BP25="",BP25=0),"",MAX(BO$5:BO24)+1)</f>
        <v/>
      </c>
      <c r="BP25" s="316" t="str">
        <f ca="1">IFERROR(INDEX($AK$6:$AK$17, ROWS($BP$4:BP23)), IFERROR(INDEX($AO$6:$AO$17, ROWS($BP$4:BP23)-ROWS($AK$6:$AK$17)), IFERROR(INDEX($AS$6:$AS$17, ROWS($BP$4:BP23)-ROWS($AK$6:$AK$17)-ROWS($AO$6:$AO$17)),IFERROR(INDEX($AW$6:$AW$17, ROWS($BP$4:BP23)-ROWS($AK$6:$AK$17)-ROWS($AO$6:$AO$17)-ROWS($AS$6:$AS$17)),IFERROR(INDEX($BA$6:$BA$17, ROWS($BP$4:BP23)-ROWS($AK$6:$AK$17)-ROWS($AO$6:$AO$17)-ROWS($AS$6:$AS$17)-ROWS($AW$6:$AW$17)),IFERROR(INDEX($BE$6:$BE$17, ROWS($BP$4:BP23)-ROWS($AK$6:$AK$17)-ROWS($AO$6:$AO$17)-ROWS($AS$6:$AS$17)-ROWS($AW$6:$AW$17)-ROWS($BA$6:$BA$17)),IFERROR(INDEX($BI$6:$BI$17, ROWS($BP$4:BP23)-ROWS($AK$6:$AK$17)-ROWS($AO$6:$AO$17)-ROWS($AS$6:$AS$17)-ROWS($AW$6:$AW$17)-ROWS($BA$6:$BA$17)-ROWS($BE$6:$BE$17)), "")))))))</f>
        <v/>
      </c>
      <c r="BQ25" s="316" t="str">
        <f t="shared" ca="1" si="31"/>
        <v/>
      </c>
      <c r="BR25" s="413" t="str">
        <f t="shared" ca="1" si="32"/>
        <v/>
      </c>
      <c r="BS25" s="412" t="str">
        <f ca="1">IF(OR(BT25="",BT25=0),"",MAX(BS$5:BS24)+1)</f>
        <v/>
      </c>
      <c r="BT25" s="316" t="str">
        <f ca="1">IFERROR(INDEX($AJ$22:$AJ$33, ROWS($BT$4:BT23)), IFERROR(INDEX($AN$22:$AN$33, ROWS($BT$4:BT23)-ROWS($AJ$22:$AJ$33)), IFERROR(INDEX($AR$22:$AR$33, ROWS($BT$4:BT23)-ROWS($AJ$22:$AJ$33)-ROWS($AN$22:$AN$33)),IFERROR(INDEX($AV$22:$AV$33, ROWS($BT$4:BT23)-ROWS($AJ$22:$AJ$33)-ROWS($AN$22:$AN$33)-ROWS($AR$22:$AR$33)),IFERROR(INDEX($AZ$22:$AZ$33, ROWS($BT$4:BT23)-ROWS($AJ$22:$AJ$33)-ROWS($AN$22:$AN$33)-ROWS($AR$22:$AR$33)-ROWS($AV$22:$AV$33)),IFERROR(INDEX($BD$22:$BD$33, ROWS($BT$4:BT23)-ROWS($AJ$22:$AJ$33)-ROWS($AN$22:$AN$33)-ROWS($AR$22:$AR$33)-ROWS($AV$22:$AV$33)-ROWS($AZ$22:$AZ$33)),IFERROR(INDEX($BH$22:$BH$33, ROWS($BT$4:BT23)-ROWS($AJ$22:$AJ$33)-ROWS($AN$22:$AN$33)-ROWS($AR$22:$AR$33)-ROWS($AV$22:$AV$33)-ROWS($AZ$22:$AZ$33)-ROWS($BD$22:$BD$33)), "")))))))</f>
        <v/>
      </c>
      <c r="BU25" s="316" t="str">
        <f t="shared" ca="1" si="33"/>
        <v/>
      </c>
      <c r="BV25" s="316" t="str">
        <f ca="1">IF(OR(BW25="",BW25=0),"",MAX(BV$5:BV24)+1)</f>
        <v/>
      </c>
      <c r="BW25" s="316" t="str">
        <f ca="1">IFERROR(INDEX($AK$22:$AK$33, ROWS($BW$4:BW23)), IFERROR(INDEX($AO$22:$AO$33, ROWS($BW$4:BW23)-ROWS($AK$22:$AK$33)), IFERROR(INDEX($AS$22:$AS$33, ROWS($BW$4:BW23)-ROWS($AK$22:$AK$33)-ROWS($AO$22:$AO$33)),IFERROR(INDEX($AW$22:$AW$33, ROWS($BW$4:BW23)-ROWS($AK$22:$AK$33)-ROWS($AO$22:$AO$33)-ROWS($AS$22:$AS$33)),IFERROR(INDEX($BA$22:$BA$33, ROWS($BW$4:BW23)-ROWS($AK$22:$AK$33)-ROWS($AO$22:$AO$33)-ROWS($AS$22:$AS$33)-ROWS($AW$22:$AW$33)),IFERROR(INDEX($BE$22:$BE$33, ROWS($BW$4:BW23)-ROWS($AK$22:$AK$33)-ROWS($AO$22:$AO$33)-ROWS($AS$22:$AS$33)-ROWS($AW$22:$AW$33)-ROWS($BA$22:$BA$33)),IFERROR(INDEX($BI$22:$BI$33, ROWS($BW$4:BW23)-ROWS($AK$22:$AK$33)-ROWS($AO$22:$AO$33)-ROWS($AS$22:$AS$33)-ROWS($AW$22:$AW$33)-ROWS($BA$22:$BA$33)-ROWS($BE$22:$BE$33)), "")))))))</f>
        <v/>
      </c>
      <c r="BX25" s="316" t="str">
        <f t="shared" ca="1" si="34"/>
        <v/>
      </c>
      <c r="BY25" s="413" t="str">
        <f t="shared" ca="1" si="35"/>
        <v/>
      </c>
      <c r="BZ25" s="412" t="str">
        <f ca="1">IF(OR(CA25="",CA25=0),"",MAX(BZ$5:BZ24)+1)</f>
        <v/>
      </c>
      <c r="CA25" s="316" t="str">
        <f ca="1">IFERROR(INDEX($AJ$38:$AJ$49, ROWS($CA$4:CA23)), IFERROR(INDEX($AN$38:$AN$49, ROWS($CA$4:CA23)-ROWS($AJ$38:$AJ$49)), IFERROR(INDEX($AR$38:$AR$49, ROWS($CA$4:CA23)-ROWS($AJ$38:$AJ$49)-ROWS($AN$38:$AN$49)),IFERROR(INDEX($AV$38:$AV$49, ROWS($CA$4:CA23)-ROWS($AJ$38:$AJ$49)-ROWS($AN$38:$AN$49)-ROWS($AR$38:$AR$49)),IFERROR(INDEX($AZ$38:$AZ$49, ROWS($CA$4:CA23)-ROWS($AJ$38:$AJ$49)-ROWS($AN$38:$AN$49)-ROWS($AR$38:$AR$49)-ROWS($AV$38:$AV$49)),IFERROR(INDEX($BD$38:$BD$49, ROWS($CA$4:CA23)-ROWS($AJ$38:$AJ$49)-ROWS($AN$38:$AN$49)-ROWS($AR$38:$AR$49)-ROWS($AV$38:$AV$49)-ROWS($AZ$38:$AZ$49)),IFERROR(INDEX($BH$38:$BH$49, ROWS($CA$4:CA23)-ROWS($AJ$38:$AJ$49)-ROWS($AN$38:$AN$49)-ROWS($AR$38:$AR$49)-ROWS($AV$38:$AV$49)-ROWS($AZ$38:$AZ$49)-ROWS($BD$38:$BD$49)), "")))))))</f>
        <v/>
      </c>
      <c r="CB25" s="316" t="str">
        <f t="shared" ca="1" si="36"/>
        <v/>
      </c>
      <c r="CC25" s="316" t="str">
        <f ca="1">IF(OR(CD25="",CD25=0),"",MAX(CC$5:CC24)+1)</f>
        <v/>
      </c>
      <c r="CD25" s="316" t="str">
        <f ca="1">IFERROR(INDEX($AK$38:$AK$49, ROWS($CD$4:CD23)), IFERROR(INDEX($AO$38:$AO$49, ROWS($CD$4:CD23)-ROWS($AK$38:$AK$49)), IFERROR(INDEX($AS$38:$AS$49, ROWS($CD$4:CD23)-ROWS($AK$38:$AK$49)-ROWS($AO$38:$AO$49)),IFERROR(INDEX($AW$38:$AW$49, ROWS($CD$4:CD23)-ROWS($AK$38:$AK$49)-ROWS($AO$38:$AO$49)-ROWS($AS$38:$AS$49)),IFERROR(INDEX($BA$38:$BA$49, ROWS($CD$4:CD23)-ROWS($AK$38:$AK$49)-ROWS($AO$38:$AO$49)-ROWS($AS$38:$AS$49)-ROWS($AW$38:$AW$49)),IFERROR(INDEX($BE$38:$BE$49, ROWS($CD$4:CD23)-ROWS($AK$38:$AK$49)-ROWS($AO$38:$AO$49)-ROWS($AS$38:$AS$49)-ROWS($AW$38:$AW$49)-ROWS($BA$38:$BA$49)),IFERROR(INDEX($BI$38:$BI$49, ROWS($CD$4:CD23)-ROWS($AK$38:$AK$49)-ROWS($AO$38:$AO$49)-ROWS($AS$38:$AS$49)-ROWS($AW$38:$AW$49)-ROWS($BA$38:$BA$49)-ROWS($BE$38:$BE$49)), "")))))))</f>
        <v/>
      </c>
      <c r="CE25" s="316" t="str">
        <f t="shared" ca="1" si="37"/>
        <v/>
      </c>
      <c r="CF25" s="413" t="str">
        <f t="shared" ca="1" si="38"/>
        <v/>
      </c>
      <c r="CG25" s="412" t="str">
        <f ca="1">IF(OR(CH25="",CH25=0),"",MAX(CG$5:CG24)+1)</f>
        <v/>
      </c>
      <c r="CH25" s="316" t="str">
        <f ca="1">IFERROR(INDEX($AJ$54:$AJ$65, ROWS($CH$4:CH23)), IFERROR(INDEX($AN$54:$AN$65, ROWS($CH$4:CH23)-ROWS($AJ$54:$AJ$65)), IFERROR(INDEX($AR$54:$AR$65, ROWS($CH$4:CH23)-ROWS($AJ$54:$AJ$65)-ROWS($AN$54:$AN$65)),IFERROR(INDEX($AV$54:$AV$65, ROWS($CH$4:CH23)-ROWS($AJ$54:$AJ$65)-ROWS($AN$54:$AN$65)-ROWS($AR$54:$AR$65)),IFERROR(INDEX($AZ$54:$AZ$65, ROWS($CH$4:CH23)-ROWS($AJ$54:$AJ$65)-ROWS($AN$54:$AN$65)-ROWS($AR$54:$AR$65)-ROWS($AV$54:$AV$65)),IFERROR(INDEX($BD$54:$BD$65, ROWS($CH$4:CH23)-ROWS($AJ$54:$AJ$65)-ROWS($AN$54:$AN$65)-ROWS($AR$54:$AR$65)-ROWS($AV$54:$AV$65)-ROWS($AZ$54:$AZ$65)),IFERROR(INDEX($BH$54:$BH$65, ROWS($CH$4:CH23)-ROWS($AJ$54:$AJ$65)-ROWS($AN$54:$AN$65)-ROWS($AR$54:$AR$65)-ROWS($AV$54:$AV$65)-ROWS($AZ$54:$AZ$65)-ROWS($BD$54:$BD$65)), "")))))))</f>
        <v/>
      </c>
      <c r="CI25" s="316" t="str">
        <f t="shared" ca="1" si="39"/>
        <v/>
      </c>
      <c r="CJ25" s="316" t="str">
        <f ca="1">IF(OR(CK25="",CK25=0),"",MAX(CJ$5:CJ24)+1)</f>
        <v/>
      </c>
      <c r="CK25" s="316" t="str">
        <f ca="1">IFERROR(INDEX($AK$54:$AK$65, ROWS($CK$4:CK23)), IFERROR(INDEX($AO$54:$AO$65, ROWS($CK$4:CK23)-ROWS($AK$54:$AK$65)), IFERROR(INDEX($AS$54:$AS$65, ROWS($CK$4:CK23)-ROWS($AK$54:$AK$65)-ROWS($AO$54:$AO$65)),IFERROR(INDEX($AW$54:$AW$65, ROWS($CK$4:CK23)-ROWS($AK$54:$AK$65)-ROWS($AO$54:$AO$65)-ROWS($AS$54:$AS$65)),IFERROR(INDEX($BA$54:$BA$65, ROWS($CK$4:CK23)-ROWS($AK$54:$AK$65)-ROWS($AO$54:$AO$65)-ROWS($AS$54:$AS$65)-ROWS($AW$54:$AW$65)),IFERROR(INDEX($BE$54:$BE$65, ROWS($CK$4:CK23)-ROWS($AK$54:$AK$65)-ROWS($AO$54:$AO$65)-ROWS($AS$54:$AS$65)-ROWS($AW$54:$AW$65)-ROWS($BA$54:$BA$65)),IFERROR(INDEX($BI$54:$BI$65, ROWS($CK$4:CK23)-ROWS($AK$54:$AK$65)-ROWS($AO$54:$AO$65)-ROWS($AS$54:$AS$65)-ROWS($AW$54:$AW$65)-ROWS($BA$54:$BA$65)-ROWS($BE$54:$BE$65)), "")))))))</f>
        <v/>
      </c>
      <c r="CL25" s="316" t="str">
        <f t="shared" ca="1" si="40"/>
        <v/>
      </c>
      <c r="CM25" s="413" t="str">
        <f t="shared" ca="1" si="41"/>
        <v/>
      </c>
      <c r="CN25" s="412" t="str">
        <f ca="1">IF(OR(CO25="",CO25=0),"",MAX(CN$5:CN24)+1)</f>
        <v/>
      </c>
      <c r="CO25" s="316" t="str">
        <f ca="1">IFERROR(INDEX($AJ$70:$AJ$81, ROWS($CO$4:CO23)), IFERROR(INDEX($AN$70:$AN$81, ROWS($CO$4:CO23)-ROWS($AJ$70:$AJ$81)), IFERROR(INDEX($AR$70:$AR$81, ROWS($CO$4:CO23)-ROWS($AJ$70:$AJ$81)-ROWS($AN$70:$AN$81)),IFERROR(INDEX($AV$70:$AV$81, ROWS($CO$4:CO23)-ROWS($AJ$70:$AJ$81)-ROWS($AN$70:$AN$81)-ROWS($AR$70:$AR$81)),IFERROR(INDEX($AZ$70:$AZ$81, ROWS($CO$4:CO23)-ROWS($AJ$70:$AJ$81)-ROWS($AN$70:$AN$81)-ROWS($AR$70:$AR$81)-ROWS($AV$70:$AV$81)),IFERROR(INDEX($BD$70:$BD$81, ROWS($CO$4:CO23)-ROWS($AJ$70:$AJ$81)-ROWS($AN$70:$AN$81)-ROWS($AR$70:$AR$81)-ROWS($AV$70:$AV$81)-ROWS($AZ$70:$AZ$81)),IFERROR(INDEX($BH$70:$BH$81, ROWS($CO$4:CO23)-ROWS($AJ$70:$AJ$81)-ROWS($AN$70:$AN$81)-ROWS($AR$70:$AR$81)-ROWS($AV$70:$AV$81)-ROWS($AZ$70:$AZ$81)-ROWS($BD$70:$BD$81)), "")))))))</f>
        <v/>
      </c>
      <c r="CP25" s="316" t="str">
        <f t="shared" ca="1" si="42"/>
        <v/>
      </c>
      <c r="CQ25" s="316" t="str">
        <f ca="1">IF(OR(CR25="",CR25=0),"",MAX(CQ$5:CQ24)+1)</f>
        <v/>
      </c>
      <c r="CR25" s="316" t="str">
        <f ca="1">IFERROR(INDEX($AK$70:$AK$81, ROWS($CR$4:CR23)), IFERROR(INDEX($AO$70:$AO$81, ROWS($CR$4:CR23)-ROWS($AK$70:$AK$81)), IFERROR(INDEX($AS$70:$AS$81, ROWS($CR$4:CR23)-ROWS($AK$70:$AK$81)-ROWS($AO$70:$AO$81)),IFERROR(INDEX($AW$70:$AW$81, ROWS($CR$4:CR23)-ROWS($AK$70:$AK$81)-ROWS($AO$70:$AO$81)-ROWS($AS$70:$AS$81)),IFERROR(INDEX($BA$70:$BA$81, ROWS($CR$4:CR23)-ROWS($AK$70:$AK$81)-ROWS($AO$70:$AO$81)-ROWS($AS$70:$AS$81)-ROWS($AW$70:$AW$81)),IFERROR(INDEX($BE$70:$BE$81, ROWS($CR$4:CR23)-ROWS($AK$70:$AK$81)-ROWS($AO$70:$AO$81)-ROWS($AS$70:$AS$81)-ROWS($AW$70:$AW$81)-ROWS($BA$70:$BA$81)),IFERROR(INDEX($BI$70:$BI$81, ROWS($CR$4:CR23)-ROWS($AK$70:$AK$81)-ROWS($AO$70:$AO$81)-ROWS($AS$70:$AS$81)-ROWS($AW$70:$AW$81)-ROWS($BA$70:$BA$81)-ROWS($BE$70:$BE$81)), "")))))))</f>
        <v/>
      </c>
      <c r="CS25" s="316" t="str">
        <f t="shared" ca="1" si="43"/>
        <v/>
      </c>
      <c r="CT25" s="413" t="str">
        <f t="shared" ca="1" si="44"/>
        <v/>
      </c>
      <c r="CU25" s="412" t="str">
        <f>IF(OR(CV25="",CV25=0),"",MAX(CU$5:CU24)+1)</f>
        <v/>
      </c>
      <c r="CV25" s="316">
        <f>IFERROR(INDEX($AJ$86:$AJ$97, ROWS($CV$4:CV23)), IFERROR(INDEX($AN$86:$AN$97, ROWS($CV$4:CV23)-ROWS($AJ$86:$AJ$97)), ""))</f>
        <v>0</v>
      </c>
      <c r="CW25" s="316" t="str">
        <f t="shared" si="45"/>
        <v/>
      </c>
      <c r="CX25" s="316" t="str">
        <f>IF(OR(CY25="",CY25=0),"",MAX(CX$5:CX24)+1)</f>
        <v/>
      </c>
      <c r="CY25" s="316">
        <f>IFERROR(INDEX($AK$86:$AK$97, ROWS($CY$4:CY23)), IFERROR(INDEX($AO$86:$AO$97, ROWS($CY$4:CY23)-ROWS($AK$86:$AK$97)), ""))</f>
        <v>0</v>
      </c>
      <c r="CZ25" s="316" t="str">
        <f t="shared" si="46"/>
        <v/>
      </c>
      <c r="DA25" s="413" t="str">
        <f t="shared" si="47"/>
        <v/>
      </c>
      <c r="DC25" s="437"/>
      <c r="DD25" s="1151" t="s">
        <v>504</v>
      </c>
      <c r="DE25" s="1152"/>
      <c r="DF25" s="430"/>
      <c r="DG25" s="1162" t="s">
        <v>23</v>
      </c>
      <c r="DH25" s="1152"/>
      <c r="DI25" s="1162" t="s">
        <v>504</v>
      </c>
      <c r="DJ25" s="1152"/>
      <c r="DK25" s="1162" t="s">
        <v>23</v>
      </c>
      <c r="DL25" s="1152"/>
      <c r="DN25" s="1163" t="s">
        <v>481</v>
      </c>
      <c r="DO25" s="1164"/>
      <c r="DP25" s="1164"/>
      <c r="DQ25" s="1165" t="s">
        <v>491</v>
      </c>
      <c r="DR25" s="1164"/>
      <c r="DS25" s="1166"/>
    </row>
    <row r="26" spans="1:123" s="292" customFormat="1" ht="15" customHeight="1" x14ac:dyDescent="0.3">
      <c r="A26" s="1183"/>
      <c r="B26" s="1182"/>
      <c r="C26" s="1183"/>
      <c r="D26" s="1182"/>
      <c r="E26" s="1183"/>
      <c r="F26" s="1182"/>
      <c r="G26" s="1183"/>
      <c r="H26" s="1182"/>
      <c r="I26" s="1183"/>
      <c r="J26" s="1182"/>
      <c r="K26" s="1183"/>
      <c r="L26" s="1182"/>
      <c r="M26" s="1183"/>
      <c r="N26" s="1182"/>
      <c r="P26" s="295" t="str">
        <f t="shared" ca="1" si="89"/>
        <v/>
      </c>
      <c r="Q26" s="295" t="str">
        <f t="shared" ca="1" si="81"/>
        <v/>
      </c>
      <c r="R26" s="295" t="str">
        <f t="shared" ca="1" si="81"/>
        <v/>
      </c>
      <c r="S26" s="296" t="str">
        <f t="shared" ca="1" si="81"/>
        <v/>
      </c>
      <c r="T26" s="295" t="str">
        <f t="shared" ca="1" si="81"/>
        <v/>
      </c>
      <c r="U26" s="295" t="str">
        <f t="shared" ca="1" si="81"/>
        <v/>
      </c>
      <c r="V26" s="1158" t="s">
        <v>508</v>
      </c>
      <c r="W26" s="1159"/>
      <c r="X26" s="445">
        <f ca="1">IF(X22="",0,X22)</f>
        <v>3765.3600000000006</v>
      </c>
      <c r="Y26"/>
      <c r="AB26" s="299"/>
      <c r="AC26" s="1093" t="s">
        <v>19</v>
      </c>
      <c r="AD26" s="1094"/>
      <c r="AE26" s="1094"/>
      <c r="AF26" s="1095"/>
      <c r="AG26" s="300"/>
      <c r="AH26"/>
      <c r="AI26" s="304" t="str">
        <f t="shared" ca="1" si="82"/>
        <v/>
      </c>
      <c r="AJ26" s="305" t="str">
        <f t="shared" ca="1" si="60"/>
        <v/>
      </c>
      <c r="AK26" s="306" t="str">
        <f t="shared" ca="1" si="61"/>
        <v/>
      </c>
      <c r="AL26" s="307" t="str">
        <f t="shared" ca="1" si="62"/>
        <v/>
      </c>
      <c r="AM26" s="304" t="str">
        <f t="shared" ca="1" si="83"/>
        <v/>
      </c>
      <c r="AN26" s="305" t="str">
        <f t="shared" ca="1" si="63"/>
        <v/>
      </c>
      <c r="AO26" s="306" t="str">
        <f t="shared" ca="1" si="64"/>
        <v/>
      </c>
      <c r="AP26" s="307" t="str">
        <f t="shared" ca="1" si="65"/>
        <v/>
      </c>
      <c r="AQ26" s="304" t="str">
        <f t="shared" ca="1" si="84"/>
        <v/>
      </c>
      <c r="AR26" s="305" t="str">
        <f t="shared" ca="1" si="66"/>
        <v/>
      </c>
      <c r="AS26" s="306" t="str">
        <f t="shared" ca="1" si="67"/>
        <v/>
      </c>
      <c r="AT26" s="307" t="str">
        <f t="shared" ca="1" si="68"/>
        <v/>
      </c>
      <c r="AU26" s="304" t="str">
        <f t="shared" ca="1" si="85"/>
        <v/>
      </c>
      <c r="AV26" s="305" t="str">
        <f t="shared" ca="1" si="69"/>
        <v/>
      </c>
      <c r="AW26" s="306" t="str">
        <f t="shared" ca="1" si="70"/>
        <v/>
      </c>
      <c r="AX26" s="307" t="str">
        <f t="shared" ca="1" si="71"/>
        <v/>
      </c>
      <c r="AY26" s="304" t="str">
        <f t="shared" ca="1" si="86"/>
        <v/>
      </c>
      <c r="AZ26" s="305" t="str">
        <f t="shared" ca="1" si="72"/>
        <v/>
      </c>
      <c r="BA26" s="306" t="str">
        <f t="shared" ca="1" si="73"/>
        <v/>
      </c>
      <c r="BB26" s="307" t="str">
        <f t="shared" ca="1" si="74"/>
        <v/>
      </c>
      <c r="BC26" s="304" t="str">
        <f t="shared" ca="1" si="87"/>
        <v/>
      </c>
      <c r="BD26" s="305" t="str">
        <f t="shared" ca="1" si="75"/>
        <v/>
      </c>
      <c r="BE26" s="306" t="str">
        <f t="shared" ca="1" si="76"/>
        <v/>
      </c>
      <c r="BF26" s="307" t="str">
        <f t="shared" ca="1" si="77"/>
        <v/>
      </c>
      <c r="BG26" s="304" t="str">
        <f t="shared" ca="1" si="88"/>
        <v/>
      </c>
      <c r="BH26" s="305" t="str">
        <f t="shared" ca="1" si="78"/>
        <v/>
      </c>
      <c r="BI26" s="306" t="str">
        <f t="shared" ca="1" si="79"/>
        <v/>
      </c>
      <c r="BJ26" s="307" t="str">
        <f t="shared" ca="1" si="80"/>
        <v/>
      </c>
      <c r="BL26" s="412" t="str">
        <f ca="1">IF(OR(BM26="",BM26=0),"",MAX(BL$5:BL25)+1)</f>
        <v/>
      </c>
      <c r="BM26" s="316" t="str">
        <f ca="1">IFERROR(INDEX($AJ$6:$AJ$17, ROWS(BM$4:$BM24)), IFERROR(INDEX($AN$6:$AN$17, ROWS(BM$4:$BM24)-ROWS($AJ$6:$AJ$17)), IFERROR(INDEX($AR$6:$AR$17, ROWS(BM$4:$BM24)-ROWS($AJ$6:$AJ$17)-ROWS($AN$6:$AN$17)),IFERROR(INDEX($AV$6:$AV$17, ROWS(BM$4:$BM24)-ROWS($AJ$6:$AJ$17)-ROWS($AN$6:$AN$17)-ROWS($AR$6:$AR$17)),IFERROR(INDEX($AZ$6:$AZ$17, ROWS(BM$4:$BM24)-ROWS($AJ$6:$AJ$17)-ROWS($AN$6:$AN$17)-ROWS($AR$6:$AR$17)-ROWS($AV$6:$AV$17)),IFERROR(INDEX($BD$6:$BD$17, ROWS(BM$4:$BM24)-ROWS($AJ$6:$AJ$17)-ROWS($AN$6:$AN$17)-ROWS($AR$6:$AR$17)-ROWS($AV$6:$AV$17)-ROWS($AZ$6:$AZ$17)),IFERROR(INDEX($BH$6:$BH$17, ROWS(BM$4:$BM24)-ROWS($AJ$6:$AJ$17)-ROWS($AN$6:$AN$17)-ROWS($AR$6:$AR$17)-ROWS($AV$6:$AV$17)-ROWS($AZ$6:$AZ$17)-ROWS($BD$6:$BD$17)), "")))))))</f>
        <v/>
      </c>
      <c r="BN26" s="316" t="str">
        <f t="shared" ca="1" si="30"/>
        <v/>
      </c>
      <c r="BO26" s="316" t="str">
        <f ca="1">IF(OR(BP26="",BP26=0),"",MAX(BO$5:BO25)+1)</f>
        <v/>
      </c>
      <c r="BP26" s="316" t="str">
        <f ca="1">IFERROR(INDEX($AK$6:$AK$17, ROWS($BP$4:BP24)), IFERROR(INDEX($AO$6:$AO$17, ROWS($BP$4:BP24)-ROWS($AK$6:$AK$17)), IFERROR(INDEX($AS$6:$AS$17, ROWS($BP$4:BP24)-ROWS($AK$6:$AK$17)-ROWS($AO$6:$AO$17)),IFERROR(INDEX($AW$6:$AW$17, ROWS($BP$4:BP24)-ROWS($AK$6:$AK$17)-ROWS($AO$6:$AO$17)-ROWS($AS$6:$AS$17)),IFERROR(INDEX($BA$6:$BA$17, ROWS($BP$4:BP24)-ROWS($AK$6:$AK$17)-ROWS($AO$6:$AO$17)-ROWS($AS$6:$AS$17)-ROWS($AW$6:$AW$17)),IFERROR(INDEX($BE$6:$BE$17, ROWS($BP$4:BP24)-ROWS($AK$6:$AK$17)-ROWS($AO$6:$AO$17)-ROWS($AS$6:$AS$17)-ROWS($AW$6:$AW$17)-ROWS($BA$6:$BA$17)),IFERROR(INDEX($BI$6:$BI$17, ROWS($BP$4:BP24)-ROWS($AK$6:$AK$17)-ROWS($AO$6:$AO$17)-ROWS($AS$6:$AS$17)-ROWS($AW$6:$AW$17)-ROWS($BA$6:$BA$17)-ROWS($BE$6:$BE$17)), "")))))))</f>
        <v/>
      </c>
      <c r="BQ26" s="316" t="str">
        <f t="shared" ca="1" si="31"/>
        <v/>
      </c>
      <c r="BR26" s="413" t="str">
        <f t="shared" ca="1" si="32"/>
        <v/>
      </c>
      <c r="BS26" s="412" t="str">
        <f ca="1">IF(OR(BT26="",BT26=0),"",MAX(BS$5:BS25)+1)</f>
        <v/>
      </c>
      <c r="BT26" s="316" t="str">
        <f ca="1">IFERROR(INDEX($AJ$22:$AJ$33, ROWS($BT$4:BT24)), IFERROR(INDEX($AN$22:$AN$33, ROWS($BT$4:BT24)-ROWS($AJ$22:$AJ$33)), IFERROR(INDEX($AR$22:$AR$33, ROWS($BT$4:BT24)-ROWS($AJ$22:$AJ$33)-ROWS($AN$22:$AN$33)),IFERROR(INDEX($AV$22:$AV$33, ROWS($BT$4:BT24)-ROWS($AJ$22:$AJ$33)-ROWS($AN$22:$AN$33)-ROWS($AR$22:$AR$33)),IFERROR(INDEX($AZ$22:$AZ$33, ROWS($BT$4:BT24)-ROWS($AJ$22:$AJ$33)-ROWS($AN$22:$AN$33)-ROWS($AR$22:$AR$33)-ROWS($AV$22:$AV$33)),IFERROR(INDEX($BD$22:$BD$33, ROWS($BT$4:BT24)-ROWS($AJ$22:$AJ$33)-ROWS($AN$22:$AN$33)-ROWS($AR$22:$AR$33)-ROWS($AV$22:$AV$33)-ROWS($AZ$22:$AZ$33)),IFERROR(INDEX($BH$22:$BH$33, ROWS($BT$4:BT24)-ROWS($AJ$22:$AJ$33)-ROWS($AN$22:$AN$33)-ROWS($AR$22:$AR$33)-ROWS($AV$22:$AV$33)-ROWS($AZ$22:$AZ$33)-ROWS($BD$22:$BD$33)), "")))))))</f>
        <v/>
      </c>
      <c r="BU26" s="316" t="str">
        <f t="shared" ca="1" si="33"/>
        <v/>
      </c>
      <c r="BV26" s="316" t="str">
        <f ca="1">IF(OR(BW26="",BW26=0),"",MAX(BV$5:BV25)+1)</f>
        <v/>
      </c>
      <c r="BW26" s="316" t="str">
        <f ca="1">IFERROR(INDEX($AK$22:$AK$33, ROWS($BW$4:BW24)), IFERROR(INDEX($AO$22:$AO$33, ROWS($BW$4:BW24)-ROWS($AK$22:$AK$33)), IFERROR(INDEX($AS$22:$AS$33, ROWS($BW$4:BW24)-ROWS($AK$22:$AK$33)-ROWS($AO$22:$AO$33)),IFERROR(INDEX($AW$22:$AW$33, ROWS($BW$4:BW24)-ROWS($AK$22:$AK$33)-ROWS($AO$22:$AO$33)-ROWS($AS$22:$AS$33)),IFERROR(INDEX($BA$22:$BA$33, ROWS($BW$4:BW24)-ROWS($AK$22:$AK$33)-ROWS($AO$22:$AO$33)-ROWS($AS$22:$AS$33)-ROWS($AW$22:$AW$33)),IFERROR(INDEX($BE$22:$BE$33, ROWS($BW$4:BW24)-ROWS($AK$22:$AK$33)-ROWS($AO$22:$AO$33)-ROWS($AS$22:$AS$33)-ROWS($AW$22:$AW$33)-ROWS($BA$22:$BA$33)),IFERROR(INDEX($BI$22:$BI$33, ROWS($BW$4:BW24)-ROWS($AK$22:$AK$33)-ROWS($AO$22:$AO$33)-ROWS($AS$22:$AS$33)-ROWS($AW$22:$AW$33)-ROWS($BA$22:$BA$33)-ROWS($BE$22:$BE$33)), "")))))))</f>
        <v/>
      </c>
      <c r="BX26" s="316" t="str">
        <f t="shared" ca="1" si="34"/>
        <v/>
      </c>
      <c r="BY26" s="413" t="str">
        <f t="shared" ca="1" si="35"/>
        <v/>
      </c>
      <c r="BZ26" s="412" t="str">
        <f ca="1">IF(OR(CA26="",CA26=0),"",MAX(BZ$5:BZ25)+1)</f>
        <v/>
      </c>
      <c r="CA26" s="316" t="str">
        <f ca="1">IFERROR(INDEX($AJ$38:$AJ$49, ROWS($CA$4:CA24)), IFERROR(INDEX($AN$38:$AN$49, ROWS($CA$4:CA24)-ROWS($AJ$38:$AJ$49)), IFERROR(INDEX($AR$38:$AR$49, ROWS($CA$4:CA24)-ROWS($AJ$38:$AJ$49)-ROWS($AN$38:$AN$49)),IFERROR(INDEX($AV$38:$AV$49, ROWS($CA$4:CA24)-ROWS($AJ$38:$AJ$49)-ROWS($AN$38:$AN$49)-ROWS($AR$38:$AR$49)),IFERROR(INDEX($AZ$38:$AZ$49, ROWS($CA$4:CA24)-ROWS($AJ$38:$AJ$49)-ROWS($AN$38:$AN$49)-ROWS($AR$38:$AR$49)-ROWS($AV$38:$AV$49)),IFERROR(INDEX($BD$38:$BD$49, ROWS($CA$4:CA24)-ROWS($AJ$38:$AJ$49)-ROWS($AN$38:$AN$49)-ROWS($AR$38:$AR$49)-ROWS($AV$38:$AV$49)-ROWS($AZ$38:$AZ$49)),IFERROR(INDEX($BH$38:$BH$49, ROWS($CA$4:CA24)-ROWS($AJ$38:$AJ$49)-ROWS($AN$38:$AN$49)-ROWS($AR$38:$AR$49)-ROWS($AV$38:$AV$49)-ROWS($AZ$38:$AZ$49)-ROWS($BD$38:$BD$49)), "")))))))</f>
        <v/>
      </c>
      <c r="CB26" s="316" t="str">
        <f t="shared" ca="1" si="36"/>
        <v/>
      </c>
      <c r="CC26" s="316" t="str">
        <f ca="1">IF(OR(CD26="",CD26=0),"",MAX(CC$5:CC25)+1)</f>
        <v/>
      </c>
      <c r="CD26" s="316" t="str">
        <f ca="1">IFERROR(INDEX($AK$38:$AK$49, ROWS($CD$4:CD24)), IFERROR(INDEX($AO$38:$AO$49, ROWS($CD$4:CD24)-ROWS($AK$38:$AK$49)), IFERROR(INDEX($AS$38:$AS$49, ROWS($CD$4:CD24)-ROWS($AK$38:$AK$49)-ROWS($AO$38:$AO$49)),IFERROR(INDEX($AW$38:$AW$49, ROWS($CD$4:CD24)-ROWS($AK$38:$AK$49)-ROWS($AO$38:$AO$49)-ROWS($AS$38:$AS$49)),IFERROR(INDEX($BA$38:$BA$49, ROWS($CD$4:CD24)-ROWS($AK$38:$AK$49)-ROWS($AO$38:$AO$49)-ROWS($AS$38:$AS$49)-ROWS($AW$38:$AW$49)),IFERROR(INDEX($BE$38:$BE$49, ROWS($CD$4:CD24)-ROWS($AK$38:$AK$49)-ROWS($AO$38:$AO$49)-ROWS($AS$38:$AS$49)-ROWS($AW$38:$AW$49)-ROWS($BA$38:$BA$49)),IFERROR(INDEX($BI$38:$BI$49, ROWS($CD$4:CD24)-ROWS($AK$38:$AK$49)-ROWS($AO$38:$AO$49)-ROWS($AS$38:$AS$49)-ROWS($AW$38:$AW$49)-ROWS($BA$38:$BA$49)-ROWS($BE$38:$BE$49)), "")))))))</f>
        <v/>
      </c>
      <c r="CE26" s="316" t="str">
        <f t="shared" ca="1" si="37"/>
        <v/>
      </c>
      <c r="CF26" s="413" t="str">
        <f t="shared" ca="1" si="38"/>
        <v/>
      </c>
      <c r="CG26" s="412" t="str">
        <f ca="1">IF(OR(CH26="",CH26=0),"",MAX(CG$5:CG25)+1)</f>
        <v/>
      </c>
      <c r="CH26" s="316" t="str">
        <f ca="1">IFERROR(INDEX($AJ$54:$AJ$65, ROWS($CH$4:CH24)), IFERROR(INDEX($AN$54:$AN$65, ROWS($CH$4:CH24)-ROWS($AJ$54:$AJ$65)), IFERROR(INDEX($AR$54:$AR$65, ROWS($CH$4:CH24)-ROWS($AJ$54:$AJ$65)-ROWS($AN$54:$AN$65)),IFERROR(INDEX($AV$54:$AV$65, ROWS($CH$4:CH24)-ROWS($AJ$54:$AJ$65)-ROWS($AN$54:$AN$65)-ROWS($AR$54:$AR$65)),IFERROR(INDEX($AZ$54:$AZ$65, ROWS($CH$4:CH24)-ROWS($AJ$54:$AJ$65)-ROWS($AN$54:$AN$65)-ROWS($AR$54:$AR$65)-ROWS($AV$54:$AV$65)),IFERROR(INDEX($BD$54:$BD$65, ROWS($CH$4:CH24)-ROWS($AJ$54:$AJ$65)-ROWS($AN$54:$AN$65)-ROWS($AR$54:$AR$65)-ROWS($AV$54:$AV$65)-ROWS($AZ$54:$AZ$65)),IFERROR(INDEX($BH$54:$BH$65, ROWS($CH$4:CH24)-ROWS($AJ$54:$AJ$65)-ROWS($AN$54:$AN$65)-ROWS($AR$54:$AR$65)-ROWS($AV$54:$AV$65)-ROWS($AZ$54:$AZ$65)-ROWS($BD$54:$BD$65)), "")))))))</f>
        <v/>
      </c>
      <c r="CI26" s="316" t="str">
        <f t="shared" ca="1" si="39"/>
        <v/>
      </c>
      <c r="CJ26" s="316" t="str">
        <f ca="1">IF(OR(CK26="",CK26=0),"",MAX(CJ$5:CJ25)+1)</f>
        <v/>
      </c>
      <c r="CK26" s="316" t="str">
        <f ca="1">IFERROR(INDEX($AK$54:$AK$65, ROWS($CK$4:CK24)), IFERROR(INDEX($AO$54:$AO$65, ROWS($CK$4:CK24)-ROWS($AK$54:$AK$65)), IFERROR(INDEX($AS$54:$AS$65, ROWS($CK$4:CK24)-ROWS($AK$54:$AK$65)-ROWS($AO$54:$AO$65)),IFERROR(INDEX($AW$54:$AW$65, ROWS($CK$4:CK24)-ROWS($AK$54:$AK$65)-ROWS($AO$54:$AO$65)-ROWS($AS$54:$AS$65)),IFERROR(INDEX($BA$54:$BA$65, ROWS($CK$4:CK24)-ROWS($AK$54:$AK$65)-ROWS($AO$54:$AO$65)-ROWS($AS$54:$AS$65)-ROWS($AW$54:$AW$65)),IFERROR(INDEX($BE$54:$BE$65, ROWS($CK$4:CK24)-ROWS($AK$54:$AK$65)-ROWS($AO$54:$AO$65)-ROWS($AS$54:$AS$65)-ROWS($AW$54:$AW$65)-ROWS($BA$54:$BA$65)),IFERROR(INDEX($BI$54:$BI$65, ROWS($CK$4:CK24)-ROWS($AK$54:$AK$65)-ROWS($AO$54:$AO$65)-ROWS($AS$54:$AS$65)-ROWS($AW$54:$AW$65)-ROWS($BA$54:$BA$65)-ROWS($BE$54:$BE$65)), "")))))))</f>
        <v/>
      </c>
      <c r="CL26" s="316" t="str">
        <f t="shared" ca="1" si="40"/>
        <v/>
      </c>
      <c r="CM26" s="413" t="str">
        <f t="shared" ca="1" si="41"/>
        <v/>
      </c>
      <c r="CN26" s="412" t="str">
        <f ca="1">IF(OR(CO26="",CO26=0),"",MAX(CN$5:CN25)+1)</f>
        <v/>
      </c>
      <c r="CO26" s="316" t="str">
        <f ca="1">IFERROR(INDEX($AJ$70:$AJ$81, ROWS($CO$4:CO24)), IFERROR(INDEX($AN$70:$AN$81, ROWS($CO$4:CO24)-ROWS($AJ$70:$AJ$81)), IFERROR(INDEX($AR$70:$AR$81, ROWS($CO$4:CO24)-ROWS($AJ$70:$AJ$81)-ROWS($AN$70:$AN$81)),IFERROR(INDEX($AV$70:$AV$81, ROWS($CO$4:CO24)-ROWS($AJ$70:$AJ$81)-ROWS($AN$70:$AN$81)-ROWS($AR$70:$AR$81)),IFERROR(INDEX($AZ$70:$AZ$81, ROWS($CO$4:CO24)-ROWS($AJ$70:$AJ$81)-ROWS($AN$70:$AN$81)-ROWS($AR$70:$AR$81)-ROWS($AV$70:$AV$81)),IFERROR(INDEX($BD$70:$BD$81, ROWS($CO$4:CO24)-ROWS($AJ$70:$AJ$81)-ROWS($AN$70:$AN$81)-ROWS($AR$70:$AR$81)-ROWS($AV$70:$AV$81)-ROWS($AZ$70:$AZ$81)),IFERROR(INDEX($BH$70:$BH$81, ROWS($CO$4:CO24)-ROWS($AJ$70:$AJ$81)-ROWS($AN$70:$AN$81)-ROWS($AR$70:$AR$81)-ROWS($AV$70:$AV$81)-ROWS($AZ$70:$AZ$81)-ROWS($BD$70:$BD$81)), "")))))))</f>
        <v/>
      </c>
      <c r="CP26" s="316" t="str">
        <f t="shared" ca="1" si="42"/>
        <v/>
      </c>
      <c r="CQ26" s="316" t="str">
        <f ca="1">IF(OR(CR26="",CR26=0),"",MAX(CQ$5:CQ25)+1)</f>
        <v/>
      </c>
      <c r="CR26" s="316" t="str">
        <f ca="1">IFERROR(INDEX($AK$70:$AK$81, ROWS($CR$4:CR24)), IFERROR(INDEX($AO$70:$AO$81, ROWS($CR$4:CR24)-ROWS($AK$70:$AK$81)), IFERROR(INDEX($AS$70:$AS$81, ROWS($CR$4:CR24)-ROWS($AK$70:$AK$81)-ROWS($AO$70:$AO$81)),IFERROR(INDEX($AW$70:$AW$81, ROWS($CR$4:CR24)-ROWS($AK$70:$AK$81)-ROWS($AO$70:$AO$81)-ROWS($AS$70:$AS$81)),IFERROR(INDEX($BA$70:$BA$81, ROWS($CR$4:CR24)-ROWS($AK$70:$AK$81)-ROWS($AO$70:$AO$81)-ROWS($AS$70:$AS$81)-ROWS($AW$70:$AW$81)),IFERROR(INDEX($BE$70:$BE$81, ROWS($CR$4:CR24)-ROWS($AK$70:$AK$81)-ROWS($AO$70:$AO$81)-ROWS($AS$70:$AS$81)-ROWS($AW$70:$AW$81)-ROWS($BA$70:$BA$81)),IFERROR(INDEX($BI$70:$BI$81, ROWS($CR$4:CR24)-ROWS($AK$70:$AK$81)-ROWS($AO$70:$AO$81)-ROWS($AS$70:$AS$81)-ROWS($AW$70:$AW$81)-ROWS($BA$70:$BA$81)-ROWS($BE$70:$BE$81)), "")))))))</f>
        <v/>
      </c>
      <c r="CS26" s="316" t="str">
        <f t="shared" ca="1" si="43"/>
        <v/>
      </c>
      <c r="CT26" s="413" t="str">
        <f t="shared" ca="1" si="44"/>
        <v/>
      </c>
      <c r="CU26" s="412" t="str">
        <f>IF(OR(CV26="",CV26=0),"",MAX(CU$5:CU25)+1)</f>
        <v/>
      </c>
      <c r="CV26" s="316">
        <f>IFERROR(INDEX($AJ$86:$AJ$97, ROWS($CV$4:CV24)), IFERROR(INDEX($AN$86:$AN$97, ROWS($CV$4:CV24)-ROWS($AJ$86:$AJ$97)), ""))</f>
        <v>0</v>
      </c>
      <c r="CW26" s="316" t="str">
        <f t="shared" si="45"/>
        <v/>
      </c>
      <c r="CX26" s="316" t="str">
        <f>IF(OR(CY26="",CY26=0),"",MAX(CX$5:CX25)+1)</f>
        <v/>
      </c>
      <c r="CY26" s="316">
        <f>IFERROR(INDEX($AK$86:$AK$97, ROWS($CY$4:CY24)), IFERROR(INDEX($AO$86:$AO$97, ROWS($CY$4:CY24)-ROWS($AK$86:$AK$97)), ""))</f>
        <v>0</v>
      </c>
      <c r="CZ26" s="316" t="str">
        <f t="shared" si="46"/>
        <v/>
      </c>
      <c r="DA26" s="413" t="str">
        <f t="shared" si="47"/>
        <v/>
      </c>
      <c r="DC26" s="438">
        <f ca="1">IF(OR(DD26="",DD26=0),"",MAX(DC$25:DC25)+1)</f>
        <v>1</v>
      </c>
      <c r="DD26" s="434" t="str">
        <f ca="1">IF(BU6="","",IF(NOT(BY6="Income"),BU6,""))</f>
        <v>Groceries</v>
      </c>
      <c r="DE26" s="413">
        <f ca="1">IF(BX6="","",IF(NOT(BY6="Income"),BX6,""))</f>
        <v>125</v>
      </c>
      <c r="DF26" s="438" t="str">
        <f ca="1">IF(OR(DG26="",DG26=0),"",MAX(DF$25:DF25)+1)</f>
        <v/>
      </c>
      <c r="DG26" s="412" t="str">
        <f ca="1">IF(BU6="","",IF(BY6="Income",BU6,""))</f>
        <v/>
      </c>
      <c r="DH26" s="413" t="str">
        <f ca="1">IF(BU6="","",IF(BY6="Income",BX6,""))</f>
        <v/>
      </c>
      <c r="DI26" s="412" t="str">
        <f ca="1">IFERROR(INDEX($DD$26:$DD$43,MATCH(ROW()-ROW($DI$25),$DC$26:$DC$43,0)),"")</f>
        <v>Groceries</v>
      </c>
      <c r="DJ26" s="413">
        <f ca="1">IFERROR(INDEX($DE$26:$DE$43,MATCH(ROW()-ROW($DI$25),$DC$26:$DC$43,0)),"")</f>
        <v>125</v>
      </c>
      <c r="DK26" s="412" t="str">
        <f ca="1">IFERROR(INDEX($DG$26:$DG$43,MATCH(ROW()-ROW($DK$25),$DF$26:$DF$43,0)),"")</f>
        <v>Paycheck 2</v>
      </c>
      <c r="DL26" s="413">
        <f ca="1">IFERROR(INDEX($DH$26:$DH$43,MATCH(ROW()-ROW($DK$25),$DF$26:$DF$43,0)),"")</f>
        <v>400</v>
      </c>
      <c r="DN26" s="425" t="str">
        <f ca="1">IF(DI26="","",CONCATENATE(DI26," - ",DJ26))</f>
        <v>Groceries - 125</v>
      </c>
      <c r="DO26" s="295" t="str">
        <f ca="1">IF(DI27="","",CONCATENATE(DI27," - ",DJ27))</f>
        <v>Lawn Service - 50</v>
      </c>
      <c r="DP26" s="295" t="str">
        <f ca="1">IF(DI28="","",CONCATENATE(DI28," - ",DJ28))</f>
        <v>Internet - 100</v>
      </c>
      <c r="DQ26" s="440" t="str">
        <f ca="1">IF(DK26="","",CONCATENATE(DK26," - ",DL26))</f>
        <v>Paycheck 2 - 400</v>
      </c>
      <c r="DR26" s="441" t="str">
        <f ca="1">IF(DK27="","",CONCATENATE(DK27," - ",DL27))</f>
        <v/>
      </c>
      <c r="DS26" s="442" t="str">
        <f ca="1">IF(DK28="","",CONCATENATE(DK28," - ",DL28))</f>
        <v/>
      </c>
    </row>
    <row r="27" spans="1:123" s="292" customFormat="1" ht="15" customHeight="1" x14ac:dyDescent="0.3">
      <c r="A27" s="1183" t="s">
        <v>478</v>
      </c>
      <c r="B27" s="1182"/>
      <c r="C27" s="1183" t="s">
        <v>478</v>
      </c>
      <c r="D27" s="1182"/>
      <c r="E27" s="1183" t="s">
        <v>478</v>
      </c>
      <c r="F27" s="1182"/>
      <c r="G27" s="1183" t="s">
        <v>478</v>
      </c>
      <c r="H27" s="1182"/>
      <c r="I27" s="1183" t="s">
        <v>478</v>
      </c>
      <c r="J27" s="1182"/>
      <c r="K27" s="1183" t="s">
        <v>478</v>
      </c>
      <c r="L27" s="1182"/>
      <c r="M27" s="1183" t="s">
        <v>478</v>
      </c>
      <c r="N27" s="1182"/>
      <c r="P27" s="295" t="str">
        <f t="shared" ca="1" si="89"/>
        <v/>
      </c>
      <c r="Q27" s="295" t="str">
        <f t="shared" ca="1" si="81"/>
        <v/>
      </c>
      <c r="R27" s="295" t="str">
        <f t="shared" ca="1" si="81"/>
        <v/>
      </c>
      <c r="S27" s="296" t="str">
        <f t="shared" ca="1" si="81"/>
        <v/>
      </c>
      <c r="T27" s="295" t="str">
        <f t="shared" ca="1" si="81"/>
        <v/>
      </c>
      <c r="U27" s="295" t="str">
        <f t="shared" ca="1" si="81"/>
        <v/>
      </c>
      <c r="V27" s="1158"/>
      <c r="W27" s="1159"/>
      <c r="X27" s="445"/>
      <c r="Y27"/>
      <c r="AB27" s="299"/>
      <c r="AC27" s="366" t="s">
        <v>495</v>
      </c>
      <c r="AD27" s="367" t="s">
        <v>192</v>
      </c>
      <c r="AE27" s="367" t="s">
        <v>193</v>
      </c>
      <c r="AF27" s="368" t="s">
        <v>11</v>
      </c>
      <c r="AG27" s="300"/>
      <c r="AH27"/>
      <c r="AI27" s="304" t="str">
        <f t="shared" ca="1" si="82"/>
        <v/>
      </c>
      <c r="AJ27" s="305" t="str">
        <f t="shared" ca="1" si="60"/>
        <v/>
      </c>
      <c r="AK27" s="306" t="str">
        <f t="shared" ca="1" si="61"/>
        <v/>
      </c>
      <c r="AL27" s="307" t="str">
        <f t="shared" ca="1" si="62"/>
        <v/>
      </c>
      <c r="AM27" s="304" t="str">
        <f t="shared" ca="1" si="83"/>
        <v/>
      </c>
      <c r="AN27" s="305" t="str">
        <f t="shared" ca="1" si="63"/>
        <v/>
      </c>
      <c r="AO27" s="306" t="str">
        <f t="shared" ca="1" si="64"/>
        <v/>
      </c>
      <c r="AP27" s="307" t="str">
        <f t="shared" ca="1" si="65"/>
        <v/>
      </c>
      <c r="AQ27" s="304" t="str">
        <f t="shared" ca="1" si="84"/>
        <v/>
      </c>
      <c r="AR27" s="305" t="str">
        <f t="shared" ca="1" si="66"/>
        <v/>
      </c>
      <c r="AS27" s="306" t="str">
        <f t="shared" ca="1" si="67"/>
        <v/>
      </c>
      <c r="AT27" s="307" t="str">
        <f t="shared" ca="1" si="68"/>
        <v/>
      </c>
      <c r="AU27" s="304" t="str">
        <f t="shared" ca="1" si="85"/>
        <v/>
      </c>
      <c r="AV27" s="305" t="str">
        <f t="shared" ca="1" si="69"/>
        <v/>
      </c>
      <c r="AW27" s="306" t="str">
        <f t="shared" ca="1" si="70"/>
        <v/>
      </c>
      <c r="AX27" s="307" t="str">
        <f t="shared" ca="1" si="71"/>
        <v/>
      </c>
      <c r="AY27" s="304" t="str">
        <f t="shared" ca="1" si="86"/>
        <v/>
      </c>
      <c r="AZ27" s="305" t="str">
        <f t="shared" ca="1" si="72"/>
        <v/>
      </c>
      <c r="BA27" s="306" t="str">
        <f t="shared" ca="1" si="73"/>
        <v/>
      </c>
      <c r="BB27" s="307" t="str">
        <f t="shared" ca="1" si="74"/>
        <v/>
      </c>
      <c r="BC27" s="304" t="str">
        <f t="shared" ca="1" si="87"/>
        <v/>
      </c>
      <c r="BD27" s="305" t="str">
        <f t="shared" ca="1" si="75"/>
        <v/>
      </c>
      <c r="BE27" s="306" t="str">
        <f t="shared" ca="1" si="76"/>
        <v/>
      </c>
      <c r="BF27" s="307" t="str">
        <f t="shared" ca="1" si="77"/>
        <v/>
      </c>
      <c r="BG27" s="304" t="str">
        <f t="shared" ca="1" si="88"/>
        <v/>
      </c>
      <c r="BH27" s="305" t="str">
        <f t="shared" ca="1" si="78"/>
        <v/>
      </c>
      <c r="BI27" s="306" t="str">
        <f t="shared" ca="1" si="79"/>
        <v/>
      </c>
      <c r="BJ27" s="307" t="str">
        <f t="shared" ca="1" si="80"/>
        <v/>
      </c>
      <c r="BL27" s="412" t="str">
        <f ca="1">IF(OR(BM27="",BM27=0),"",MAX(BL$5:BL26)+1)</f>
        <v/>
      </c>
      <c r="BM27" s="316" t="str">
        <f ca="1">IFERROR(INDEX($AJ$6:$AJ$17, ROWS(BM$4:$BM25)), IFERROR(INDEX($AN$6:$AN$17, ROWS(BM$4:$BM25)-ROWS($AJ$6:$AJ$17)), IFERROR(INDEX($AR$6:$AR$17, ROWS(BM$4:$BM25)-ROWS($AJ$6:$AJ$17)-ROWS($AN$6:$AN$17)),IFERROR(INDEX($AV$6:$AV$17, ROWS(BM$4:$BM25)-ROWS($AJ$6:$AJ$17)-ROWS($AN$6:$AN$17)-ROWS($AR$6:$AR$17)),IFERROR(INDEX($AZ$6:$AZ$17, ROWS(BM$4:$BM25)-ROWS($AJ$6:$AJ$17)-ROWS($AN$6:$AN$17)-ROWS($AR$6:$AR$17)-ROWS($AV$6:$AV$17)),IFERROR(INDEX($BD$6:$BD$17, ROWS(BM$4:$BM25)-ROWS($AJ$6:$AJ$17)-ROWS($AN$6:$AN$17)-ROWS($AR$6:$AR$17)-ROWS($AV$6:$AV$17)-ROWS($AZ$6:$AZ$17)),IFERROR(INDEX($BH$6:$BH$17, ROWS(BM$4:$BM25)-ROWS($AJ$6:$AJ$17)-ROWS($AN$6:$AN$17)-ROWS($AR$6:$AR$17)-ROWS($AV$6:$AV$17)-ROWS($AZ$6:$AZ$17)-ROWS($BD$6:$BD$17)), "")))))))</f>
        <v/>
      </c>
      <c r="BN27" s="316" t="str">
        <f t="shared" ca="1" si="30"/>
        <v/>
      </c>
      <c r="BO27" s="316" t="str">
        <f ca="1">IF(OR(BP27="",BP27=0),"",MAX(BO$5:BO26)+1)</f>
        <v/>
      </c>
      <c r="BP27" s="316" t="str">
        <f ca="1">IFERROR(INDEX($AK$6:$AK$17, ROWS($BP$4:BP25)), IFERROR(INDEX($AO$6:$AO$17, ROWS($BP$4:BP25)-ROWS($AK$6:$AK$17)), IFERROR(INDEX($AS$6:$AS$17, ROWS($BP$4:BP25)-ROWS($AK$6:$AK$17)-ROWS($AO$6:$AO$17)),IFERROR(INDEX($AW$6:$AW$17, ROWS($BP$4:BP25)-ROWS($AK$6:$AK$17)-ROWS($AO$6:$AO$17)-ROWS($AS$6:$AS$17)),IFERROR(INDEX($BA$6:$BA$17, ROWS($BP$4:BP25)-ROWS($AK$6:$AK$17)-ROWS($AO$6:$AO$17)-ROWS($AS$6:$AS$17)-ROWS($AW$6:$AW$17)),IFERROR(INDEX($BE$6:$BE$17, ROWS($BP$4:BP25)-ROWS($AK$6:$AK$17)-ROWS($AO$6:$AO$17)-ROWS($AS$6:$AS$17)-ROWS($AW$6:$AW$17)-ROWS($BA$6:$BA$17)),IFERROR(INDEX($BI$6:$BI$17, ROWS($BP$4:BP25)-ROWS($AK$6:$AK$17)-ROWS($AO$6:$AO$17)-ROWS($AS$6:$AS$17)-ROWS($AW$6:$AW$17)-ROWS($BA$6:$BA$17)-ROWS($BE$6:$BE$17)), "")))))))</f>
        <v/>
      </c>
      <c r="BQ27" s="316" t="str">
        <f t="shared" ca="1" si="31"/>
        <v/>
      </c>
      <c r="BR27" s="413" t="str">
        <f t="shared" ca="1" si="32"/>
        <v/>
      </c>
      <c r="BS27" s="412" t="str">
        <f ca="1">IF(OR(BT27="",BT27=0),"",MAX(BS$5:BS26)+1)</f>
        <v/>
      </c>
      <c r="BT27" s="316" t="str">
        <f ca="1">IFERROR(INDEX($AJ$22:$AJ$33, ROWS($BT$4:BT25)), IFERROR(INDEX($AN$22:$AN$33, ROWS($BT$4:BT25)-ROWS($AJ$22:$AJ$33)), IFERROR(INDEX($AR$22:$AR$33, ROWS($BT$4:BT25)-ROWS($AJ$22:$AJ$33)-ROWS($AN$22:$AN$33)),IFERROR(INDEX($AV$22:$AV$33, ROWS($BT$4:BT25)-ROWS($AJ$22:$AJ$33)-ROWS($AN$22:$AN$33)-ROWS($AR$22:$AR$33)),IFERROR(INDEX($AZ$22:$AZ$33, ROWS($BT$4:BT25)-ROWS($AJ$22:$AJ$33)-ROWS($AN$22:$AN$33)-ROWS($AR$22:$AR$33)-ROWS($AV$22:$AV$33)),IFERROR(INDEX($BD$22:$BD$33, ROWS($BT$4:BT25)-ROWS($AJ$22:$AJ$33)-ROWS($AN$22:$AN$33)-ROWS($AR$22:$AR$33)-ROWS($AV$22:$AV$33)-ROWS($AZ$22:$AZ$33)),IFERROR(INDEX($BH$22:$BH$33, ROWS($BT$4:BT25)-ROWS($AJ$22:$AJ$33)-ROWS($AN$22:$AN$33)-ROWS($AR$22:$AR$33)-ROWS($AV$22:$AV$33)-ROWS($AZ$22:$AZ$33)-ROWS($BD$22:$BD$33)), "")))))))</f>
        <v/>
      </c>
      <c r="BU27" s="316" t="str">
        <f t="shared" ca="1" si="33"/>
        <v/>
      </c>
      <c r="BV27" s="316" t="str">
        <f ca="1">IF(OR(BW27="",BW27=0),"",MAX(BV$5:BV26)+1)</f>
        <v/>
      </c>
      <c r="BW27" s="316" t="str">
        <f ca="1">IFERROR(INDEX($AK$22:$AK$33, ROWS($BW$4:BW25)), IFERROR(INDEX($AO$22:$AO$33, ROWS($BW$4:BW25)-ROWS($AK$22:$AK$33)), IFERROR(INDEX($AS$22:$AS$33, ROWS($BW$4:BW25)-ROWS($AK$22:$AK$33)-ROWS($AO$22:$AO$33)),IFERROR(INDEX($AW$22:$AW$33, ROWS($BW$4:BW25)-ROWS($AK$22:$AK$33)-ROWS($AO$22:$AO$33)-ROWS($AS$22:$AS$33)),IFERROR(INDEX($BA$22:$BA$33, ROWS($BW$4:BW25)-ROWS($AK$22:$AK$33)-ROWS($AO$22:$AO$33)-ROWS($AS$22:$AS$33)-ROWS($AW$22:$AW$33)),IFERROR(INDEX($BE$22:$BE$33, ROWS($BW$4:BW25)-ROWS($AK$22:$AK$33)-ROWS($AO$22:$AO$33)-ROWS($AS$22:$AS$33)-ROWS($AW$22:$AW$33)-ROWS($BA$22:$BA$33)),IFERROR(INDEX($BI$22:$BI$33, ROWS($BW$4:BW25)-ROWS($AK$22:$AK$33)-ROWS($AO$22:$AO$33)-ROWS($AS$22:$AS$33)-ROWS($AW$22:$AW$33)-ROWS($BA$22:$BA$33)-ROWS($BE$22:$BE$33)), "")))))))</f>
        <v/>
      </c>
      <c r="BX27" s="316" t="str">
        <f t="shared" ca="1" si="34"/>
        <v/>
      </c>
      <c r="BY27" s="413" t="str">
        <f t="shared" ca="1" si="35"/>
        <v/>
      </c>
      <c r="BZ27" s="412" t="str">
        <f ca="1">IF(OR(CA27="",CA27=0),"",MAX(BZ$5:BZ26)+1)</f>
        <v/>
      </c>
      <c r="CA27" s="316" t="str">
        <f ca="1">IFERROR(INDEX($AJ$38:$AJ$49, ROWS($CA$4:CA25)), IFERROR(INDEX($AN$38:$AN$49, ROWS($CA$4:CA25)-ROWS($AJ$38:$AJ$49)), IFERROR(INDEX($AR$38:$AR$49, ROWS($CA$4:CA25)-ROWS($AJ$38:$AJ$49)-ROWS($AN$38:$AN$49)),IFERROR(INDEX($AV$38:$AV$49, ROWS($CA$4:CA25)-ROWS($AJ$38:$AJ$49)-ROWS($AN$38:$AN$49)-ROWS($AR$38:$AR$49)),IFERROR(INDEX($AZ$38:$AZ$49, ROWS($CA$4:CA25)-ROWS($AJ$38:$AJ$49)-ROWS($AN$38:$AN$49)-ROWS($AR$38:$AR$49)-ROWS($AV$38:$AV$49)),IFERROR(INDEX($BD$38:$BD$49, ROWS($CA$4:CA25)-ROWS($AJ$38:$AJ$49)-ROWS($AN$38:$AN$49)-ROWS($AR$38:$AR$49)-ROWS($AV$38:$AV$49)-ROWS($AZ$38:$AZ$49)),IFERROR(INDEX($BH$38:$BH$49, ROWS($CA$4:CA25)-ROWS($AJ$38:$AJ$49)-ROWS($AN$38:$AN$49)-ROWS($AR$38:$AR$49)-ROWS($AV$38:$AV$49)-ROWS($AZ$38:$AZ$49)-ROWS($BD$38:$BD$49)), "")))))))</f>
        <v/>
      </c>
      <c r="CB27" s="316" t="str">
        <f t="shared" ca="1" si="36"/>
        <v/>
      </c>
      <c r="CC27" s="316" t="str">
        <f ca="1">IF(OR(CD27="",CD27=0),"",MAX(CC$5:CC26)+1)</f>
        <v/>
      </c>
      <c r="CD27" s="316" t="str">
        <f ca="1">IFERROR(INDEX($AK$38:$AK$49, ROWS($CD$4:CD25)), IFERROR(INDEX($AO$38:$AO$49, ROWS($CD$4:CD25)-ROWS($AK$38:$AK$49)), IFERROR(INDEX($AS$38:$AS$49, ROWS($CD$4:CD25)-ROWS($AK$38:$AK$49)-ROWS($AO$38:$AO$49)),IFERROR(INDEX($AW$38:$AW$49, ROWS($CD$4:CD25)-ROWS($AK$38:$AK$49)-ROWS($AO$38:$AO$49)-ROWS($AS$38:$AS$49)),IFERROR(INDEX($BA$38:$BA$49, ROWS($CD$4:CD25)-ROWS($AK$38:$AK$49)-ROWS($AO$38:$AO$49)-ROWS($AS$38:$AS$49)-ROWS($AW$38:$AW$49)),IFERROR(INDEX($BE$38:$BE$49, ROWS($CD$4:CD25)-ROWS($AK$38:$AK$49)-ROWS($AO$38:$AO$49)-ROWS($AS$38:$AS$49)-ROWS($AW$38:$AW$49)-ROWS($BA$38:$BA$49)),IFERROR(INDEX($BI$38:$BI$49, ROWS($CD$4:CD25)-ROWS($AK$38:$AK$49)-ROWS($AO$38:$AO$49)-ROWS($AS$38:$AS$49)-ROWS($AW$38:$AW$49)-ROWS($BA$38:$BA$49)-ROWS($BE$38:$BE$49)), "")))))))</f>
        <v/>
      </c>
      <c r="CE27" s="316" t="str">
        <f t="shared" ca="1" si="37"/>
        <v/>
      </c>
      <c r="CF27" s="413" t="str">
        <f t="shared" ca="1" si="38"/>
        <v/>
      </c>
      <c r="CG27" s="412" t="str">
        <f ca="1">IF(OR(CH27="",CH27=0),"",MAX(CG$5:CG26)+1)</f>
        <v/>
      </c>
      <c r="CH27" s="316" t="str">
        <f ca="1">IFERROR(INDEX($AJ$54:$AJ$65, ROWS($CH$4:CH25)), IFERROR(INDEX($AN$54:$AN$65, ROWS($CH$4:CH25)-ROWS($AJ$54:$AJ$65)), IFERROR(INDEX($AR$54:$AR$65, ROWS($CH$4:CH25)-ROWS($AJ$54:$AJ$65)-ROWS($AN$54:$AN$65)),IFERROR(INDEX($AV$54:$AV$65, ROWS($CH$4:CH25)-ROWS($AJ$54:$AJ$65)-ROWS($AN$54:$AN$65)-ROWS($AR$54:$AR$65)),IFERROR(INDEX($AZ$54:$AZ$65, ROWS($CH$4:CH25)-ROWS($AJ$54:$AJ$65)-ROWS($AN$54:$AN$65)-ROWS($AR$54:$AR$65)-ROWS($AV$54:$AV$65)),IFERROR(INDEX($BD$54:$BD$65, ROWS($CH$4:CH25)-ROWS($AJ$54:$AJ$65)-ROWS($AN$54:$AN$65)-ROWS($AR$54:$AR$65)-ROWS($AV$54:$AV$65)-ROWS($AZ$54:$AZ$65)),IFERROR(INDEX($BH$54:$BH$65, ROWS($CH$4:CH25)-ROWS($AJ$54:$AJ$65)-ROWS($AN$54:$AN$65)-ROWS($AR$54:$AR$65)-ROWS($AV$54:$AV$65)-ROWS($AZ$54:$AZ$65)-ROWS($BD$54:$BD$65)), "")))))))</f>
        <v/>
      </c>
      <c r="CI27" s="316" t="str">
        <f t="shared" ca="1" si="39"/>
        <v/>
      </c>
      <c r="CJ27" s="316" t="str">
        <f ca="1">IF(OR(CK27="",CK27=0),"",MAX(CJ$5:CJ26)+1)</f>
        <v/>
      </c>
      <c r="CK27" s="316" t="str">
        <f ca="1">IFERROR(INDEX($AK$54:$AK$65, ROWS($CK$4:CK25)), IFERROR(INDEX($AO$54:$AO$65, ROWS($CK$4:CK25)-ROWS($AK$54:$AK$65)), IFERROR(INDEX($AS$54:$AS$65, ROWS($CK$4:CK25)-ROWS($AK$54:$AK$65)-ROWS($AO$54:$AO$65)),IFERROR(INDEX($AW$54:$AW$65, ROWS($CK$4:CK25)-ROWS($AK$54:$AK$65)-ROWS($AO$54:$AO$65)-ROWS($AS$54:$AS$65)),IFERROR(INDEX($BA$54:$BA$65, ROWS($CK$4:CK25)-ROWS($AK$54:$AK$65)-ROWS($AO$54:$AO$65)-ROWS($AS$54:$AS$65)-ROWS($AW$54:$AW$65)),IFERROR(INDEX($BE$54:$BE$65, ROWS($CK$4:CK25)-ROWS($AK$54:$AK$65)-ROWS($AO$54:$AO$65)-ROWS($AS$54:$AS$65)-ROWS($AW$54:$AW$65)-ROWS($BA$54:$BA$65)),IFERROR(INDEX($BI$54:$BI$65, ROWS($CK$4:CK25)-ROWS($AK$54:$AK$65)-ROWS($AO$54:$AO$65)-ROWS($AS$54:$AS$65)-ROWS($AW$54:$AW$65)-ROWS($BA$54:$BA$65)-ROWS($BE$54:$BE$65)), "")))))))</f>
        <v/>
      </c>
      <c r="CL27" s="316" t="str">
        <f t="shared" ca="1" si="40"/>
        <v/>
      </c>
      <c r="CM27" s="413" t="str">
        <f t="shared" ca="1" si="41"/>
        <v/>
      </c>
      <c r="CN27" s="412" t="str">
        <f ca="1">IF(OR(CO27="",CO27=0),"",MAX(CN$5:CN26)+1)</f>
        <v/>
      </c>
      <c r="CO27" s="316" t="str">
        <f ca="1">IFERROR(INDEX($AJ$70:$AJ$81, ROWS($CO$4:CO25)), IFERROR(INDEX($AN$70:$AN$81, ROWS($CO$4:CO25)-ROWS($AJ$70:$AJ$81)), IFERROR(INDEX($AR$70:$AR$81, ROWS($CO$4:CO25)-ROWS($AJ$70:$AJ$81)-ROWS($AN$70:$AN$81)),IFERROR(INDEX($AV$70:$AV$81, ROWS($CO$4:CO25)-ROWS($AJ$70:$AJ$81)-ROWS($AN$70:$AN$81)-ROWS($AR$70:$AR$81)),IFERROR(INDEX($AZ$70:$AZ$81, ROWS($CO$4:CO25)-ROWS($AJ$70:$AJ$81)-ROWS($AN$70:$AN$81)-ROWS($AR$70:$AR$81)-ROWS($AV$70:$AV$81)),IFERROR(INDEX($BD$70:$BD$81, ROWS($CO$4:CO25)-ROWS($AJ$70:$AJ$81)-ROWS($AN$70:$AN$81)-ROWS($AR$70:$AR$81)-ROWS($AV$70:$AV$81)-ROWS($AZ$70:$AZ$81)),IFERROR(INDEX($BH$70:$BH$81, ROWS($CO$4:CO25)-ROWS($AJ$70:$AJ$81)-ROWS($AN$70:$AN$81)-ROWS($AR$70:$AR$81)-ROWS($AV$70:$AV$81)-ROWS($AZ$70:$AZ$81)-ROWS($BD$70:$BD$81)), "")))))))</f>
        <v/>
      </c>
      <c r="CP27" s="316" t="str">
        <f t="shared" ca="1" si="42"/>
        <v/>
      </c>
      <c r="CQ27" s="316" t="str">
        <f ca="1">IF(OR(CR27="",CR27=0),"",MAX(CQ$5:CQ26)+1)</f>
        <v/>
      </c>
      <c r="CR27" s="316" t="str">
        <f ca="1">IFERROR(INDEX($AK$70:$AK$81, ROWS($CR$4:CR25)), IFERROR(INDEX($AO$70:$AO$81, ROWS($CR$4:CR25)-ROWS($AK$70:$AK$81)), IFERROR(INDEX($AS$70:$AS$81, ROWS($CR$4:CR25)-ROWS($AK$70:$AK$81)-ROWS($AO$70:$AO$81)),IFERROR(INDEX($AW$70:$AW$81, ROWS($CR$4:CR25)-ROWS($AK$70:$AK$81)-ROWS($AO$70:$AO$81)-ROWS($AS$70:$AS$81)),IFERROR(INDEX($BA$70:$BA$81, ROWS($CR$4:CR25)-ROWS($AK$70:$AK$81)-ROWS($AO$70:$AO$81)-ROWS($AS$70:$AS$81)-ROWS($AW$70:$AW$81)),IFERROR(INDEX($BE$70:$BE$81, ROWS($CR$4:CR25)-ROWS($AK$70:$AK$81)-ROWS($AO$70:$AO$81)-ROWS($AS$70:$AS$81)-ROWS($AW$70:$AW$81)-ROWS($BA$70:$BA$81)),IFERROR(INDEX($BI$70:$BI$81, ROWS($CR$4:CR25)-ROWS($AK$70:$AK$81)-ROWS($AO$70:$AO$81)-ROWS($AS$70:$AS$81)-ROWS($AW$70:$AW$81)-ROWS($BA$70:$BA$81)-ROWS($BE$70:$BE$81)), "")))))))</f>
        <v/>
      </c>
      <c r="CS27" s="316" t="str">
        <f t="shared" ca="1" si="43"/>
        <v/>
      </c>
      <c r="CT27" s="413" t="str">
        <f t="shared" ca="1" si="44"/>
        <v/>
      </c>
      <c r="CU27" s="412" t="str">
        <f>IF(OR(CV27="",CV27=0),"",MAX(CU$5:CU26)+1)</f>
        <v/>
      </c>
      <c r="CV27" s="316">
        <f>IFERROR(INDEX($AJ$86:$AJ$97, ROWS($CV$4:CV25)), IFERROR(INDEX($AN$86:$AN$97, ROWS($CV$4:CV25)-ROWS($AJ$86:$AJ$97)), ""))</f>
        <v>0</v>
      </c>
      <c r="CW27" s="316" t="str">
        <f t="shared" si="45"/>
        <v/>
      </c>
      <c r="CX27" s="316" t="str">
        <f>IF(OR(CY27="",CY27=0),"",MAX(CX$5:CX26)+1)</f>
        <v/>
      </c>
      <c r="CY27" s="316">
        <f>IFERROR(INDEX($AK$86:$AK$97, ROWS($CY$4:CY25)), IFERROR(INDEX($AO$86:$AO$97, ROWS($CY$4:CY25)-ROWS($AK$86:$AK$97)), ""))</f>
        <v>0</v>
      </c>
      <c r="CZ27" s="316" t="str">
        <f t="shared" si="46"/>
        <v/>
      </c>
      <c r="DA27" s="413" t="str">
        <f t="shared" si="47"/>
        <v/>
      </c>
      <c r="DC27" s="438" t="str">
        <f ca="1">IF(OR(DD27="",DD27=0),"",MAX(DC$25:DC26)+1)</f>
        <v/>
      </c>
      <c r="DD27" s="434" t="str">
        <f t="shared" ref="DD27:DD43" ca="1" si="90">IF(BU7="","",IF(NOT(BY7="Income"),BU7,""))</f>
        <v/>
      </c>
      <c r="DE27" s="413" t="str">
        <f t="shared" ref="DE27:DE43" ca="1" si="91">IF(BX7="","",IF(NOT(BY7="Income"),BX7,""))</f>
        <v/>
      </c>
      <c r="DF27" s="431">
        <f ca="1">IF(OR(DG27="",DG27=0),"",MAX(DF$25:DF26)+1)</f>
        <v>1</v>
      </c>
      <c r="DG27" s="412" t="str">
        <f t="shared" ref="DG27:DG43" ca="1" si="92">IF(BU7="","",IF(BY7="Income",BU7,""))</f>
        <v>Paycheck 2</v>
      </c>
      <c r="DH27" s="413">
        <f t="shared" ref="DH27:DH43" ca="1" si="93">IF(BU7="","",IF(BY7="Income",BX7,""))</f>
        <v>400</v>
      </c>
      <c r="DI27" s="412" t="str">
        <f t="shared" ref="DI27:DI43" ca="1" si="94">IFERROR(INDEX($DD$26:$DD$43,MATCH(ROW()-ROW($DI$25),$DC$26:$DC$43,0)),"")</f>
        <v>Lawn Service</v>
      </c>
      <c r="DJ27" s="413">
        <f t="shared" ref="DJ27:DJ43" ca="1" si="95">IFERROR(INDEX($DE$26:$DE$43,MATCH(ROW()-ROW($DI$25),$DC$26:$DC$43,0)),"")</f>
        <v>50</v>
      </c>
      <c r="DK27" s="412" t="str">
        <f t="shared" ref="DK27:DK43" ca="1" si="96">IFERROR(INDEX($DG$26:$DG$43,MATCH(ROW()-ROW($DK$25),$DF$26:$DF$43,0)),"")</f>
        <v/>
      </c>
      <c r="DL27" s="413" t="str">
        <f t="shared" ref="DL27:DL43" ca="1" si="97">IFERROR(INDEX($DH$26:$DH$43,MATCH(ROW()-ROW($DK$25),$DF$26:$DF$43,0)),"")</f>
        <v/>
      </c>
      <c r="DN27" s="425" t="str">
        <f ca="1">IF(DI29="","",CONCATENATE(DI29," - ",DJ29))</f>
        <v>D. Store Card 3 - 30</v>
      </c>
      <c r="DO27" s="295" t="str">
        <f ca="1">IF(DI30="","",CONCATENATE(DI30," - ",DJ30))</f>
        <v>Pet Care - 80</v>
      </c>
      <c r="DP27" s="295" t="str">
        <f ca="1">IF(DI31="","",CONCATENATE(DI31," - ",DJ31))</f>
        <v>Life Insurance - 70</v>
      </c>
      <c r="DQ27" s="425" t="str">
        <f ca="1">IF(DK29="","",CONCATENATE(DK29," - ",DL29))</f>
        <v/>
      </c>
      <c r="DR27" s="295" t="str">
        <f ca="1">IF(DK30="","",CONCATENATE(DK30," - ",DL30))</f>
        <v/>
      </c>
      <c r="DS27" s="426" t="str">
        <f ca="1">IF(DK31="","",CONCATENATE(DK31," - ",DL31))</f>
        <v/>
      </c>
    </row>
    <row r="28" spans="1:123" s="292" customFormat="1" ht="15" customHeight="1" x14ac:dyDescent="0.3">
      <c r="A28" s="1173" t="s">
        <v>478</v>
      </c>
      <c r="B28" s="1174"/>
      <c r="C28" s="1173" t="s">
        <v>478</v>
      </c>
      <c r="D28" s="1174"/>
      <c r="E28" s="1173" t="s">
        <v>478</v>
      </c>
      <c r="F28" s="1174"/>
      <c r="G28" s="1173" t="s">
        <v>478</v>
      </c>
      <c r="H28" s="1174"/>
      <c r="I28" s="1173" t="s">
        <v>478</v>
      </c>
      <c r="J28" s="1174"/>
      <c r="K28" s="1173" t="s">
        <v>478</v>
      </c>
      <c r="L28" s="1174"/>
      <c r="M28" s="1173" t="s">
        <v>478</v>
      </c>
      <c r="N28" s="1174"/>
      <c r="P28" s="297" t="str">
        <f t="shared" ca="1" si="89"/>
        <v/>
      </c>
      <c r="Q28" s="297" t="str">
        <f t="shared" ca="1" si="81"/>
        <v/>
      </c>
      <c r="R28" s="297" t="str">
        <f t="shared" ca="1" si="81"/>
        <v/>
      </c>
      <c r="S28" s="298" t="str">
        <f t="shared" ca="1" si="81"/>
        <v/>
      </c>
      <c r="T28" s="297" t="str">
        <f t="shared" ca="1" si="81"/>
        <v/>
      </c>
      <c r="U28" s="297" t="str">
        <f t="shared" ca="1" si="81"/>
        <v/>
      </c>
      <c r="V28" s="1160" t="s">
        <v>503</v>
      </c>
      <c r="W28" s="1161"/>
      <c r="X28" s="424">
        <f ca="1">IF(OR(X26=""),0,SUM(X25+X26-X24))</f>
        <v>3690.4100000000008</v>
      </c>
      <c r="Y28"/>
      <c r="AB28" s="299"/>
      <c r="AC28" s="358">
        <f>IF('Data Entry'!H12="","",'Data Entry'!H12)</f>
        <v>23</v>
      </c>
      <c r="AD28" s="356" t="str">
        <f>IF('Data Entry'!G12="","",'Data Entry'!G12)</f>
        <v>Credit Card 1</v>
      </c>
      <c r="AE28" s="363">
        <f>IF('Data Entry'!J12="","",'Data Entry'!J12)</f>
        <v>50</v>
      </c>
      <c r="AF28" s="402">
        <f>IF('Data Entry'!I12="","",'Data Entry'!I12)</f>
        <v>800</v>
      </c>
      <c r="AG28" s="300"/>
      <c r="AH28"/>
      <c r="AI28" s="304" t="str">
        <f t="shared" ca="1" si="82"/>
        <v/>
      </c>
      <c r="AJ28" s="305" t="str">
        <f t="shared" ca="1" si="60"/>
        <v/>
      </c>
      <c r="AK28" s="306" t="str">
        <f t="shared" ca="1" si="61"/>
        <v/>
      </c>
      <c r="AL28" s="307" t="str">
        <f t="shared" ca="1" si="62"/>
        <v/>
      </c>
      <c r="AM28" s="304" t="str">
        <f t="shared" ca="1" si="83"/>
        <v/>
      </c>
      <c r="AN28" s="305" t="str">
        <f t="shared" ca="1" si="63"/>
        <v/>
      </c>
      <c r="AO28" s="306" t="str">
        <f t="shared" ca="1" si="64"/>
        <v/>
      </c>
      <c r="AP28" s="307" t="str">
        <f t="shared" ca="1" si="65"/>
        <v/>
      </c>
      <c r="AQ28" s="304" t="str">
        <f t="shared" ca="1" si="84"/>
        <v/>
      </c>
      <c r="AR28" s="305" t="str">
        <f t="shared" ca="1" si="66"/>
        <v/>
      </c>
      <c r="AS28" s="306" t="str">
        <f t="shared" ca="1" si="67"/>
        <v/>
      </c>
      <c r="AT28" s="307" t="str">
        <f t="shared" ca="1" si="68"/>
        <v/>
      </c>
      <c r="AU28" s="304" t="str">
        <f t="shared" ca="1" si="85"/>
        <v/>
      </c>
      <c r="AV28" s="305" t="str">
        <f t="shared" ca="1" si="69"/>
        <v/>
      </c>
      <c r="AW28" s="306" t="str">
        <f t="shared" ca="1" si="70"/>
        <v/>
      </c>
      <c r="AX28" s="307" t="str">
        <f t="shared" ca="1" si="71"/>
        <v/>
      </c>
      <c r="AY28" s="304" t="str">
        <f t="shared" ca="1" si="86"/>
        <v/>
      </c>
      <c r="AZ28" s="305" t="str">
        <f t="shared" ca="1" si="72"/>
        <v/>
      </c>
      <c r="BA28" s="306" t="str">
        <f t="shared" ca="1" si="73"/>
        <v/>
      </c>
      <c r="BB28" s="307" t="str">
        <f t="shared" ca="1" si="74"/>
        <v/>
      </c>
      <c r="BC28" s="304" t="str">
        <f t="shared" ca="1" si="87"/>
        <v/>
      </c>
      <c r="BD28" s="305" t="str">
        <f t="shared" ca="1" si="75"/>
        <v/>
      </c>
      <c r="BE28" s="306" t="str">
        <f t="shared" ca="1" si="76"/>
        <v/>
      </c>
      <c r="BF28" s="307" t="str">
        <f t="shared" ca="1" si="77"/>
        <v/>
      </c>
      <c r="BG28" s="304" t="str">
        <f t="shared" ca="1" si="88"/>
        <v/>
      </c>
      <c r="BH28" s="305" t="str">
        <f t="shared" ca="1" si="78"/>
        <v/>
      </c>
      <c r="BI28" s="306" t="str">
        <f t="shared" ca="1" si="79"/>
        <v/>
      </c>
      <c r="BJ28" s="307" t="str">
        <f t="shared" ca="1" si="80"/>
        <v/>
      </c>
      <c r="BL28" s="412" t="str">
        <f ca="1">IF(OR(BM28="",BM28=0),"",MAX(BL$5:BL27)+1)</f>
        <v/>
      </c>
      <c r="BM28" s="316" t="str">
        <f ca="1">IFERROR(INDEX($AJ$6:$AJ$17, ROWS(BM$4:$BM26)), IFERROR(INDEX($AN$6:$AN$17, ROWS(BM$4:$BM26)-ROWS($AJ$6:$AJ$17)), IFERROR(INDEX($AR$6:$AR$17, ROWS(BM$4:$BM26)-ROWS($AJ$6:$AJ$17)-ROWS($AN$6:$AN$17)),IFERROR(INDEX($AV$6:$AV$17, ROWS(BM$4:$BM26)-ROWS($AJ$6:$AJ$17)-ROWS($AN$6:$AN$17)-ROWS($AR$6:$AR$17)),IFERROR(INDEX($AZ$6:$AZ$17, ROWS(BM$4:$BM26)-ROWS($AJ$6:$AJ$17)-ROWS($AN$6:$AN$17)-ROWS($AR$6:$AR$17)-ROWS($AV$6:$AV$17)),IFERROR(INDEX($BD$6:$BD$17, ROWS(BM$4:$BM26)-ROWS($AJ$6:$AJ$17)-ROWS($AN$6:$AN$17)-ROWS($AR$6:$AR$17)-ROWS($AV$6:$AV$17)-ROWS($AZ$6:$AZ$17)),IFERROR(INDEX($BH$6:$BH$17, ROWS(BM$4:$BM26)-ROWS($AJ$6:$AJ$17)-ROWS($AN$6:$AN$17)-ROWS($AR$6:$AR$17)-ROWS($AV$6:$AV$17)-ROWS($AZ$6:$AZ$17)-ROWS($BD$6:$BD$17)), "")))))))</f>
        <v/>
      </c>
      <c r="BN28" s="316" t="str">
        <f t="shared" ca="1" si="30"/>
        <v/>
      </c>
      <c r="BO28" s="316" t="str">
        <f ca="1">IF(OR(BP28="",BP28=0),"",MAX(BO$5:BO27)+1)</f>
        <v/>
      </c>
      <c r="BP28" s="316" t="str">
        <f ca="1">IFERROR(INDEX($AK$6:$AK$17, ROWS($BP$4:BP26)), IFERROR(INDEX($AO$6:$AO$17, ROWS($BP$4:BP26)-ROWS($AK$6:$AK$17)), IFERROR(INDEX($AS$6:$AS$17, ROWS($BP$4:BP26)-ROWS($AK$6:$AK$17)-ROWS($AO$6:$AO$17)),IFERROR(INDEX($AW$6:$AW$17, ROWS($BP$4:BP26)-ROWS($AK$6:$AK$17)-ROWS($AO$6:$AO$17)-ROWS($AS$6:$AS$17)),IFERROR(INDEX($BA$6:$BA$17, ROWS($BP$4:BP26)-ROWS($AK$6:$AK$17)-ROWS($AO$6:$AO$17)-ROWS($AS$6:$AS$17)-ROWS($AW$6:$AW$17)),IFERROR(INDEX($BE$6:$BE$17, ROWS($BP$4:BP26)-ROWS($AK$6:$AK$17)-ROWS($AO$6:$AO$17)-ROWS($AS$6:$AS$17)-ROWS($AW$6:$AW$17)-ROWS($BA$6:$BA$17)),IFERROR(INDEX($BI$6:$BI$17, ROWS($BP$4:BP26)-ROWS($AK$6:$AK$17)-ROWS($AO$6:$AO$17)-ROWS($AS$6:$AS$17)-ROWS($AW$6:$AW$17)-ROWS($BA$6:$BA$17)-ROWS($BE$6:$BE$17)), "")))))))</f>
        <v/>
      </c>
      <c r="BQ28" s="316" t="str">
        <f t="shared" ca="1" si="31"/>
        <v/>
      </c>
      <c r="BR28" s="413" t="str">
        <f t="shared" ca="1" si="32"/>
        <v/>
      </c>
      <c r="BS28" s="412" t="str">
        <f ca="1">IF(OR(BT28="",BT28=0),"",MAX(BS$5:BS27)+1)</f>
        <v/>
      </c>
      <c r="BT28" s="316" t="str">
        <f ca="1">IFERROR(INDEX($AJ$22:$AJ$33, ROWS($BT$4:BT26)), IFERROR(INDEX($AN$22:$AN$33, ROWS($BT$4:BT26)-ROWS($AJ$22:$AJ$33)), IFERROR(INDEX($AR$22:$AR$33, ROWS($BT$4:BT26)-ROWS($AJ$22:$AJ$33)-ROWS($AN$22:$AN$33)),IFERROR(INDEX($AV$22:$AV$33, ROWS($BT$4:BT26)-ROWS($AJ$22:$AJ$33)-ROWS($AN$22:$AN$33)-ROWS($AR$22:$AR$33)),IFERROR(INDEX($AZ$22:$AZ$33, ROWS($BT$4:BT26)-ROWS($AJ$22:$AJ$33)-ROWS($AN$22:$AN$33)-ROWS($AR$22:$AR$33)-ROWS($AV$22:$AV$33)),IFERROR(INDEX($BD$22:$BD$33, ROWS($BT$4:BT26)-ROWS($AJ$22:$AJ$33)-ROWS($AN$22:$AN$33)-ROWS($AR$22:$AR$33)-ROWS($AV$22:$AV$33)-ROWS($AZ$22:$AZ$33)),IFERROR(INDEX($BH$22:$BH$33, ROWS($BT$4:BT26)-ROWS($AJ$22:$AJ$33)-ROWS($AN$22:$AN$33)-ROWS($AR$22:$AR$33)-ROWS($AV$22:$AV$33)-ROWS($AZ$22:$AZ$33)-ROWS($BD$22:$BD$33)), "")))))))</f>
        <v/>
      </c>
      <c r="BU28" s="316" t="str">
        <f t="shared" ca="1" si="33"/>
        <v/>
      </c>
      <c r="BV28" s="316" t="str">
        <f ca="1">IF(OR(BW28="",BW28=0),"",MAX(BV$5:BV27)+1)</f>
        <v/>
      </c>
      <c r="BW28" s="316" t="str">
        <f ca="1">IFERROR(INDEX($AK$22:$AK$33, ROWS($BW$4:BW26)), IFERROR(INDEX($AO$22:$AO$33, ROWS($BW$4:BW26)-ROWS($AK$22:$AK$33)), IFERROR(INDEX($AS$22:$AS$33, ROWS($BW$4:BW26)-ROWS($AK$22:$AK$33)-ROWS($AO$22:$AO$33)),IFERROR(INDEX($AW$22:$AW$33, ROWS($BW$4:BW26)-ROWS($AK$22:$AK$33)-ROWS($AO$22:$AO$33)-ROWS($AS$22:$AS$33)),IFERROR(INDEX($BA$22:$BA$33, ROWS($BW$4:BW26)-ROWS($AK$22:$AK$33)-ROWS($AO$22:$AO$33)-ROWS($AS$22:$AS$33)-ROWS($AW$22:$AW$33)),IFERROR(INDEX($BE$22:$BE$33, ROWS($BW$4:BW26)-ROWS($AK$22:$AK$33)-ROWS($AO$22:$AO$33)-ROWS($AS$22:$AS$33)-ROWS($AW$22:$AW$33)-ROWS($BA$22:$BA$33)),IFERROR(INDEX($BI$22:$BI$33, ROWS($BW$4:BW26)-ROWS($AK$22:$AK$33)-ROWS($AO$22:$AO$33)-ROWS($AS$22:$AS$33)-ROWS($AW$22:$AW$33)-ROWS($BA$22:$BA$33)-ROWS($BE$22:$BE$33)), "")))))))</f>
        <v/>
      </c>
      <c r="BX28" s="316" t="str">
        <f t="shared" ca="1" si="34"/>
        <v/>
      </c>
      <c r="BY28" s="413" t="str">
        <f t="shared" ca="1" si="35"/>
        <v/>
      </c>
      <c r="BZ28" s="412" t="str">
        <f ca="1">IF(OR(CA28="",CA28=0),"",MAX(BZ$5:BZ27)+1)</f>
        <v/>
      </c>
      <c r="CA28" s="316" t="str">
        <f ca="1">IFERROR(INDEX($AJ$38:$AJ$49, ROWS($CA$4:CA26)), IFERROR(INDEX($AN$38:$AN$49, ROWS($CA$4:CA26)-ROWS($AJ$38:$AJ$49)), IFERROR(INDEX($AR$38:$AR$49, ROWS($CA$4:CA26)-ROWS($AJ$38:$AJ$49)-ROWS($AN$38:$AN$49)),IFERROR(INDEX($AV$38:$AV$49, ROWS($CA$4:CA26)-ROWS($AJ$38:$AJ$49)-ROWS($AN$38:$AN$49)-ROWS($AR$38:$AR$49)),IFERROR(INDEX($AZ$38:$AZ$49, ROWS($CA$4:CA26)-ROWS($AJ$38:$AJ$49)-ROWS($AN$38:$AN$49)-ROWS($AR$38:$AR$49)-ROWS($AV$38:$AV$49)),IFERROR(INDEX($BD$38:$BD$49, ROWS($CA$4:CA26)-ROWS($AJ$38:$AJ$49)-ROWS($AN$38:$AN$49)-ROWS($AR$38:$AR$49)-ROWS($AV$38:$AV$49)-ROWS($AZ$38:$AZ$49)),IFERROR(INDEX($BH$38:$BH$49, ROWS($CA$4:CA26)-ROWS($AJ$38:$AJ$49)-ROWS($AN$38:$AN$49)-ROWS($AR$38:$AR$49)-ROWS($AV$38:$AV$49)-ROWS($AZ$38:$AZ$49)-ROWS($BD$38:$BD$49)), "")))))))</f>
        <v/>
      </c>
      <c r="CB28" s="316" t="str">
        <f t="shared" ca="1" si="36"/>
        <v/>
      </c>
      <c r="CC28" s="316" t="str">
        <f ca="1">IF(OR(CD28="",CD28=0),"",MAX(CC$5:CC27)+1)</f>
        <v/>
      </c>
      <c r="CD28" s="316" t="str">
        <f ca="1">IFERROR(INDEX($AK$38:$AK$49, ROWS($CD$4:CD26)), IFERROR(INDEX($AO$38:$AO$49, ROWS($CD$4:CD26)-ROWS($AK$38:$AK$49)), IFERROR(INDEX($AS$38:$AS$49, ROWS($CD$4:CD26)-ROWS($AK$38:$AK$49)-ROWS($AO$38:$AO$49)),IFERROR(INDEX($AW$38:$AW$49, ROWS($CD$4:CD26)-ROWS($AK$38:$AK$49)-ROWS($AO$38:$AO$49)-ROWS($AS$38:$AS$49)),IFERROR(INDEX($BA$38:$BA$49, ROWS($CD$4:CD26)-ROWS($AK$38:$AK$49)-ROWS($AO$38:$AO$49)-ROWS($AS$38:$AS$49)-ROWS($AW$38:$AW$49)),IFERROR(INDEX($BE$38:$BE$49, ROWS($CD$4:CD26)-ROWS($AK$38:$AK$49)-ROWS($AO$38:$AO$49)-ROWS($AS$38:$AS$49)-ROWS($AW$38:$AW$49)-ROWS($BA$38:$BA$49)),IFERROR(INDEX($BI$38:$BI$49, ROWS($CD$4:CD26)-ROWS($AK$38:$AK$49)-ROWS($AO$38:$AO$49)-ROWS($AS$38:$AS$49)-ROWS($AW$38:$AW$49)-ROWS($BA$38:$BA$49)-ROWS($BE$38:$BE$49)), "")))))))</f>
        <v/>
      </c>
      <c r="CE28" s="316" t="str">
        <f t="shared" ca="1" si="37"/>
        <v/>
      </c>
      <c r="CF28" s="413" t="str">
        <f t="shared" ca="1" si="38"/>
        <v/>
      </c>
      <c r="CG28" s="412" t="str">
        <f ca="1">IF(OR(CH28="",CH28=0),"",MAX(CG$5:CG27)+1)</f>
        <v/>
      </c>
      <c r="CH28" s="316" t="str">
        <f ca="1">IFERROR(INDEX($AJ$54:$AJ$65, ROWS($CH$4:CH26)), IFERROR(INDEX($AN$54:$AN$65, ROWS($CH$4:CH26)-ROWS($AJ$54:$AJ$65)), IFERROR(INDEX($AR$54:$AR$65, ROWS($CH$4:CH26)-ROWS($AJ$54:$AJ$65)-ROWS($AN$54:$AN$65)),IFERROR(INDEX($AV$54:$AV$65, ROWS($CH$4:CH26)-ROWS($AJ$54:$AJ$65)-ROWS($AN$54:$AN$65)-ROWS($AR$54:$AR$65)),IFERROR(INDEX($AZ$54:$AZ$65, ROWS($CH$4:CH26)-ROWS($AJ$54:$AJ$65)-ROWS($AN$54:$AN$65)-ROWS($AR$54:$AR$65)-ROWS($AV$54:$AV$65)),IFERROR(INDEX($BD$54:$BD$65, ROWS($CH$4:CH26)-ROWS($AJ$54:$AJ$65)-ROWS($AN$54:$AN$65)-ROWS($AR$54:$AR$65)-ROWS($AV$54:$AV$65)-ROWS($AZ$54:$AZ$65)),IFERROR(INDEX($BH$54:$BH$65, ROWS($CH$4:CH26)-ROWS($AJ$54:$AJ$65)-ROWS($AN$54:$AN$65)-ROWS($AR$54:$AR$65)-ROWS($AV$54:$AV$65)-ROWS($AZ$54:$AZ$65)-ROWS($BD$54:$BD$65)), "")))))))</f>
        <v/>
      </c>
      <c r="CI28" s="316" t="str">
        <f t="shared" ca="1" si="39"/>
        <v/>
      </c>
      <c r="CJ28" s="316" t="str">
        <f ca="1">IF(OR(CK28="",CK28=0),"",MAX(CJ$5:CJ27)+1)</f>
        <v/>
      </c>
      <c r="CK28" s="316" t="str">
        <f ca="1">IFERROR(INDEX($AK$54:$AK$65, ROWS($CK$4:CK26)), IFERROR(INDEX($AO$54:$AO$65, ROWS($CK$4:CK26)-ROWS($AK$54:$AK$65)), IFERROR(INDEX($AS$54:$AS$65, ROWS($CK$4:CK26)-ROWS($AK$54:$AK$65)-ROWS($AO$54:$AO$65)),IFERROR(INDEX($AW$54:$AW$65, ROWS($CK$4:CK26)-ROWS($AK$54:$AK$65)-ROWS($AO$54:$AO$65)-ROWS($AS$54:$AS$65)),IFERROR(INDEX($BA$54:$BA$65, ROWS($CK$4:CK26)-ROWS($AK$54:$AK$65)-ROWS($AO$54:$AO$65)-ROWS($AS$54:$AS$65)-ROWS($AW$54:$AW$65)),IFERROR(INDEX($BE$54:$BE$65, ROWS($CK$4:CK26)-ROWS($AK$54:$AK$65)-ROWS($AO$54:$AO$65)-ROWS($AS$54:$AS$65)-ROWS($AW$54:$AW$65)-ROWS($BA$54:$BA$65)),IFERROR(INDEX($BI$54:$BI$65, ROWS($CK$4:CK26)-ROWS($AK$54:$AK$65)-ROWS($AO$54:$AO$65)-ROWS($AS$54:$AS$65)-ROWS($AW$54:$AW$65)-ROWS($BA$54:$BA$65)-ROWS($BE$54:$BE$65)), "")))))))</f>
        <v/>
      </c>
      <c r="CL28" s="316" t="str">
        <f t="shared" ca="1" si="40"/>
        <v/>
      </c>
      <c r="CM28" s="413" t="str">
        <f t="shared" ca="1" si="41"/>
        <v/>
      </c>
      <c r="CN28" s="412" t="str">
        <f ca="1">IF(OR(CO28="",CO28=0),"",MAX(CN$5:CN27)+1)</f>
        <v/>
      </c>
      <c r="CO28" s="316" t="str">
        <f ca="1">IFERROR(INDEX($AJ$70:$AJ$81, ROWS($CO$4:CO26)), IFERROR(INDEX($AN$70:$AN$81, ROWS($CO$4:CO26)-ROWS($AJ$70:$AJ$81)), IFERROR(INDEX($AR$70:$AR$81, ROWS($CO$4:CO26)-ROWS($AJ$70:$AJ$81)-ROWS($AN$70:$AN$81)),IFERROR(INDEX($AV$70:$AV$81, ROWS($CO$4:CO26)-ROWS($AJ$70:$AJ$81)-ROWS($AN$70:$AN$81)-ROWS($AR$70:$AR$81)),IFERROR(INDEX($AZ$70:$AZ$81, ROWS($CO$4:CO26)-ROWS($AJ$70:$AJ$81)-ROWS($AN$70:$AN$81)-ROWS($AR$70:$AR$81)-ROWS($AV$70:$AV$81)),IFERROR(INDEX($BD$70:$BD$81, ROWS($CO$4:CO26)-ROWS($AJ$70:$AJ$81)-ROWS($AN$70:$AN$81)-ROWS($AR$70:$AR$81)-ROWS($AV$70:$AV$81)-ROWS($AZ$70:$AZ$81)),IFERROR(INDEX($BH$70:$BH$81, ROWS($CO$4:CO26)-ROWS($AJ$70:$AJ$81)-ROWS($AN$70:$AN$81)-ROWS($AR$70:$AR$81)-ROWS($AV$70:$AV$81)-ROWS($AZ$70:$AZ$81)-ROWS($BD$70:$BD$81)), "")))))))</f>
        <v/>
      </c>
      <c r="CP28" s="316" t="str">
        <f t="shared" ca="1" si="42"/>
        <v/>
      </c>
      <c r="CQ28" s="316" t="str">
        <f ca="1">IF(OR(CR28="",CR28=0),"",MAX(CQ$5:CQ27)+1)</f>
        <v/>
      </c>
      <c r="CR28" s="316" t="str">
        <f ca="1">IFERROR(INDEX($AK$70:$AK$81, ROWS($CR$4:CR26)), IFERROR(INDEX($AO$70:$AO$81, ROWS($CR$4:CR26)-ROWS($AK$70:$AK$81)), IFERROR(INDEX($AS$70:$AS$81, ROWS($CR$4:CR26)-ROWS($AK$70:$AK$81)-ROWS($AO$70:$AO$81)),IFERROR(INDEX($AW$70:$AW$81, ROWS($CR$4:CR26)-ROWS($AK$70:$AK$81)-ROWS($AO$70:$AO$81)-ROWS($AS$70:$AS$81)),IFERROR(INDEX($BA$70:$BA$81, ROWS($CR$4:CR26)-ROWS($AK$70:$AK$81)-ROWS($AO$70:$AO$81)-ROWS($AS$70:$AS$81)-ROWS($AW$70:$AW$81)),IFERROR(INDEX($BE$70:$BE$81, ROWS($CR$4:CR26)-ROWS($AK$70:$AK$81)-ROWS($AO$70:$AO$81)-ROWS($AS$70:$AS$81)-ROWS($AW$70:$AW$81)-ROWS($BA$70:$BA$81)),IFERROR(INDEX($BI$70:$BI$81, ROWS($CR$4:CR26)-ROWS($AK$70:$AK$81)-ROWS($AO$70:$AO$81)-ROWS($AS$70:$AS$81)-ROWS($AW$70:$AW$81)-ROWS($BA$70:$BA$81)-ROWS($BE$70:$BE$81)), "")))))))</f>
        <v/>
      </c>
      <c r="CS28" s="316" t="str">
        <f t="shared" ca="1" si="43"/>
        <v/>
      </c>
      <c r="CT28" s="413" t="str">
        <f t="shared" ca="1" si="44"/>
        <v/>
      </c>
      <c r="CU28" s="412" t="str">
        <f>IF(OR(CV28="",CV28=0),"",MAX(CU$5:CU27)+1)</f>
        <v/>
      </c>
      <c r="CV28" s="316">
        <f>IFERROR(INDEX($AJ$86:$AJ$97, ROWS($CV$4:CV26)), IFERROR(INDEX($AN$86:$AN$97, ROWS($CV$4:CV26)-ROWS($AJ$86:$AJ$97)), ""))</f>
        <v>0</v>
      </c>
      <c r="CW28" s="316" t="str">
        <f t="shared" si="45"/>
        <v/>
      </c>
      <c r="CX28" s="316" t="str">
        <f>IF(OR(CY28="",CY28=0),"",MAX(CX$5:CX27)+1)</f>
        <v/>
      </c>
      <c r="CY28" s="316">
        <f>IFERROR(INDEX($AK$86:$AK$97, ROWS($CY$4:CY26)), IFERROR(INDEX($AO$86:$AO$97, ROWS($CY$4:CY26)-ROWS($AK$86:$AK$97)), ""))</f>
        <v>0</v>
      </c>
      <c r="CZ28" s="316" t="str">
        <f t="shared" si="46"/>
        <v/>
      </c>
      <c r="DA28" s="413" t="str">
        <f t="shared" si="47"/>
        <v/>
      </c>
      <c r="DC28" s="438">
        <f ca="1">IF(OR(DD28="",DD28=0),"",MAX(DC$25:DC27)+1)</f>
        <v>2</v>
      </c>
      <c r="DD28" s="434" t="str">
        <f t="shared" ca="1" si="90"/>
        <v>Lawn Service</v>
      </c>
      <c r="DE28" s="413">
        <f t="shared" ca="1" si="91"/>
        <v>50</v>
      </c>
      <c r="DF28" s="431" t="str">
        <f ca="1">IF(OR(DG28="",DG28=0),"",MAX(DF$25:DF27)+1)</f>
        <v/>
      </c>
      <c r="DG28" s="412" t="str">
        <f t="shared" ca="1" si="92"/>
        <v/>
      </c>
      <c r="DH28" s="413" t="str">
        <f t="shared" ca="1" si="93"/>
        <v/>
      </c>
      <c r="DI28" s="412" t="str">
        <f t="shared" ca="1" si="94"/>
        <v>Internet</v>
      </c>
      <c r="DJ28" s="413">
        <f t="shared" ca="1" si="95"/>
        <v>100</v>
      </c>
      <c r="DK28" s="412" t="str">
        <f t="shared" ca="1" si="96"/>
        <v/>
      </c>
      <c r="DL28" s="413" t="str">
        <f t="shared" ca="1" si="97"/>
        <v/>
      </c>
      <c r="DN28" s="425" t="str">
        <f ca="1">IF(DI32="","",CONCATENATE(DI32," - ",DJ32))</f>
        <v/>
      </c>
      <c r="DO28" s="295" t="str">
        <f ca="1">IF(DI33="","",CONCATENATE(DI33," - ",DJ33))</f>
        <v/>
      </c>
      <c r="DP28" s="295" t="str">
        <f ca="1">IF(DI34="","",CONCATENATE(DI34," - ",DJ34))</f>
        <v/>
      </c>
      <c r="DQ28" s="425" t="str">
        <f ca="1">IF(DK32="","",CONCATENATE(DK32," - ",DL32))</f>
        <v/>
      </c>
      <c r="DR28" s="295" t="str">
        <f ca="1">IF(DK33="","",CONCATENATE(DK33," - ",DL33))</f>
        <v/>
      </c>
      <c r="DS28" s="426" t="str">
        <f ca="1">IF(DK34="","",CONCATENATE(DK34," - ",DL34))</f>
        <v/>
      </c>
    </row>
    <row r="29" spans="1:123" s="293" customFormat="1" ht="15" customHeight="1" x14ac:dyDescent="0.3">
      <c r="A29" s="291">
        <f>Year!A24</f>
        <v>45039</v>
      </c>
      <c r="B29" s="290" t="str">
        <f>IF(ISERROR(MATCH(A29,event_dates,0)),"",INDEX(events,MATCH(A29,event_dates,0)))</f>
        <v/>
      </c>
      <c r="C29" s="291">
        <f>Year!B24</f>
        <v>45040</v>
      </c>
      <c r="D29" s="290" t="str">
        <f>IF(ISERROR(MATCH(C29,event_dates,0)),"",INDEX(events,MATCH(C29,event_dates,0)))</f>
        <v/>
      </c>
      <c r="E29" s="291">
        <f>Year!C24</f>
        <v>45041</v>
      </c>
      <c r="F29" s="290" t="str">
        <f>IF(ISERROR(MATCH(E29,event_dates,0)),"",INDEX(events,MATCH(E29,event_dates,0)))</f>
        <v/>
      </c>
      <c r="G29" s="291">
        <f>Year!D24</f>
        <v>45042</v>
      </c>
      <c r="H29" s="290" t="str">
        <f>IF(ISERROR(MATCH(G29,event_dates,0)),"",INDEX(events,MATCH(G29,event_dates,0)))</f>
        <v>Admin Assistants Day</v>
      </c>
      <c r="I29" s="291">
        <f>Year!E24</f>
        <v>45043</v>
      </c>
      <c r="J29" s="290" t="str">
        <f>IF(ISERROR(MATCH(I29,event_dates,0)),"",INDEX(events,MATCH(I29,event_dates,0)))</f>
        <v/>
      </c>
      <c r="K29" s="291">
        <f>Year!F24</f>
        <v>45044</v>
      </c>
      <c r="L29" s="290" t="str">
        <f>IF(ISERROR(MATCH(K29,event_dates,0)),"",INDEX(events,MATCH(K29,event_dates,0)))</f>
        <v/>
      </c>
      <c r="M29" s="291">
        <f>Year!G24</f>
        <v>45045</v>
      </c>
      <c r="N29" s="290" t="str">
        <f>IF(ISERROR(MATCH(M29,event_dates,0)),"",INDEX(events,MATCH(M29,event_dates,0)))</f>
        <v/>
      </c>
      <c r="P29" s="295" t="str">
        <f ca="1">IF(DN86="","",DN86)</f>
        <v>Credit Card 1 - 50</v>
      </c>
      <c r="Q29" s="295" t="str">
        <f t="shared" ref="Q29:U34" ca="1" si="98">IF(DO86="","",DO86)</f>
        <v>Groceries - 125</v>
      </c>
      <c r="R29" s="295" t="str">
        <f t="shared" ca="1" si="98"/>
        <v>Auto Insurance - 180</v>
      </c>
      <c r="S29" s="296" t="str">
        <f t="shared" ca="1" si="98"/>
        <v>Paycheck 2 - 400</v>
      </c>
      <c r="T29" s="295" t="str">
        <f t="shared" ca="1" si="98"/>
        <v/>
      </c>
      <c r="U29" s="295" t="str">
        <f t="shared" ca="1" si="98"/>
        <v/>
      </c>
      <c r="V29" s="1156"/>
      <c r="W29" s="1157"/>
      <c r="X29" s="445"/>
      <c r="Y29"/>
      <c r="AB29" s="299"/>
      <c r="AC29" s="358">
        <f>IF('Data Entry'!H13="","",'Data Entry'!H13)</f>
        <v>17</v>
      </c>
      <c r="AD29" s="356" t="str">
        <f>IF('Data Entry'!G13="","",'Data Entry'!G13)</f>
        <v>Credit Card 2</v>
      </c>
      <c r="AE29" s="363">
        <f>IF('Data Entry'!J13="","",'Data Entry'!J13)</f>
        <v>60</v>
      </c>
      <c r="AF29" s="402">
        <f>IF('Data Entry'!I13="","",'Data Entry'!I13)</f>
        <v>1400</v>
      </c>
      <c r="AG29" s="300"/>
      <c r="AH29"/>
      <c r="AI29" s="304" t="str">
        <f t="shared" ca="1" si="82"/>
        <v/>
      </c>
      <c r="AJ29" s="305" t="str">
        <f t="shared" ca="1" si="60"/>
        <v/>
      </c>
      <c r="AK29" s="306" t="str">
        <f t="shared" ca="1" si="61"/>
        <v/>
      </c>
      <c r="AL29" s="307" t="str">
        <f t="shared" ca="1" si="62"/>
        <v/>
      </c>
      <c r="AM29" s="304" t="str">
        <f t="shared" ca="1" si="83"/>
        <v/>
      </c>
      <c r="AN29" s="305" t="str">
        <f t="shared" ca="1" si="63"/>
        <v/>
      </c>
      <c r="AO29" s="306" t="str">
        <f t="shared" ca="1" si="64"/>
        <v/>
      </c>
      <c r="AP29" s="307" t="str">
        <f t="shared" ca="1" si="65"/>
        <v/>
      </c>
      <c r="AQ29" s="304" t="str">
        <f t="shared" ca="1" si="84"/>
        <v/>
      </c>
      <c r="AR29" s="305" t="str">
        <f t="shared" ca="1" si="66"/>
        <v/>
      </c>
      <c r="AS29" s="306" t="str">
        <f t="shared" ca="1" si="67"/>
        <v/>
      </c>
      <c r="AT29" s="307" t="str">
        <f t="shared" ca="1" si="68"/>
        <v/>
      </c>
      <c r="AU29" s="304" t="str">
        <f t="shared" ca="1" si="85"/>
        <v/>
      </c>
      <c r="AV29" s="305" t="str">
        <f t="shared" ca="1" si="69"/>
        <v/>
      </c>
      <c r="AW29" s="306" t="str">
        <f t="shared" ca="1" si="70"/>
        <v/>
      </c>
      <c r="AX29" s="307" t="str">
        <f t="shared" ca="1" si="71"/>
        <v/>
      </c>
      <c r="AY29" s="304" t="str">
        <f t="shared" ca="1" si="86"/>
        <v/>
      </c>
      <c r="AZ29" s="305" t="str">
        <f t="shared" ca="1" si="72"/>
        <v/>
      </c>
      <c r="BA29" s="306" t="str">
        <f t="shared" ca="1" si="73"/>
        <v/>
      </c>
      <c r="BB29" s="307" t="str">
        <f t="shared" ca="1" si="74"/>
        <v/>
      </c>
      <c r="BC29" s="304" t="str">
        <f t="shared" ca="1" si="87"/>
        <v/>
      </c>
      <c r="BD29" s="305" t="str">
        <f t="shared" ca="1" si="75"/>
        <v/>
      </c>
      <c r="BE29" s="306" t="str">
        <f t="shared" ca="1" si="76"/>
        <v/>
      </c>
      <c r="BF29" s="307" t="str">
        <f t="shared" ca="1" si="77"/>
        <v/>
      </c>
      <c r="BG29" s="304" t="str">
        <f t="shared" ca="1" si="88"/>
        <v/>
      </c>
      <c r="BH29" s="305" t="str">
        <f t="shared" ca="1" si="78"/>
        <v/>
      </c>
      <c r="BI29" s="306" t="str">
        <f t="shared" ca="1" si="79"/>
        <v/>
      </c>
      <c r="BJ29" s="307" t="str">
        <f t="shared" ca="1" si="80"/>
        <v/>
      </c>
      <c r="BL29" s="412" t="str">
        <f ca="1">IF(OR(BM29="",BM29=0),"",MAX(BL$5:BL28)+1)</f>
        <v/>
      </c>
      <c r="BM29" s="316" t="str">
        <f ca="1">IFERROR(INDEX($AJ$6:$AJ$17, ROWS(BM$4:$BM27)), IFERROR(INDEX($AN$6:$AN$17, ROWS(BM$4:$BM27)-ROWS($AJ$6:$AJ$17)), IFERROR(INDEX($AR$6:$AR$17, ROWS(BM$4:$BM27)-ROWS($AJ$6:$AJ$17)-ROWS($AN$6:$AN$17)),IFERROR(INDEX($AV$6:$AV$17, ROWS(BM$4:$BM27)-ROWS($AJ$6:$AJ$17)-ROWS($AN$6:$AN$17)-ROWS($AR$6:$AR$17)),IFERROR(INDEX($AZ$6:$AZ$17, ROWS(BM$4:$BM27)-ROWS($AJ$6:$AJ$17)-ROWS($AN$6:$AN$17)-ROWS($AR$6:$AR$17)-ROWS($AV$6:$AV$17)),IFERROR(INDEX($BD$6:$BD$17, ROWS(BM$4:$BM27)-ROWS($AJ$6:$AJ$17)-ROWS($AN$6:$AN$17)-ROWS($AR$6:$AR$17)-ROWS($AV$6:$AV$17)-ROWS($AZ$6:$AZ$17)),IFERROR(INDEX($BH$6:$BH$17, ROWS(BM$4:$BM27)-ROWS($AJ$6:$AJ$17)-ROWS($AN$6:$AN$17)-ROWS($AR$6:$AR$17)-ROWS($AV$6:$AV$17)-ROWS($AZ$6:$AZ$17)-ROWS($BD$6:$BD$17)), "")))))))</f>
        <v/>
      </c>
      <c r="BN29" s="316" t="str">
        <f t="shared" ca="1" si="30"/>
        <v/>
      </c>
      <c r="BO29" s="316" t="str">
        <f ca="1">IF(OR(BP29="",BP29=0),"",MAX(BO$5:BO28)+1)</f>
        <v/>
      </c>
      <c r="BP29" s="316" t="str">
        <f ca="1">IFERROR(INDEX($AK$6:$AK$17, ROWS($BP$4:BP27)), IFERROR(INDEX($AO$6:$AO$17, ROWS($BP$4:BP27)-ROWS($AK$6:$AK$17)), IFERROR(INDEX($AS$6:$AS$17, ROWS($BP$4:BP27)-ROWS($AK$6:$AK$17)-ROWS($AO$6:$AO$17)),IFERROR(INDEX($AW$6:$AW$17, ROWS($BP$4:BP27)-ROWS($AK$6:$AK$17)-ROWS($AO$6:$AO$17)-ROWS($AS$6:$AS$17)),IFERROR(INDEX($BA$6:$BA$17, ROWS($BP$4:BP27)-ROWS($AK$6:$AK$17)-ROWS($AO$6:$AO$17)-ROWS($AS$6:$AS$17)-ROWS($AW$6:$AW$17)),IFERROR(INDEX($BE$6:$BE$17, ROWS($BP$4:BP27)-ROWS($AK$6:$AK$17)-ROWS($AO$6:$AO$17)-ROWS($AS$6:$AS$17)-ROWS($AW$6:$AW$17)-ROWS($BA$6:$BA$17)),IFERROR(INDEX($BI$6:$BI$17, ROWS($BP$4:BP27)-ROWS($AK$6:$AK$17)-ROWS($AO$6:$AO$17)-ROWS($AS$6:$AS$17)-ROWS($AW$6:$AW$17)-ROWS($BA$6:$BA$17)-ROWS($BE$6:$BE$17)), "")))))))</f>
        <v/>
      </c>
      <c r="BQ29" s="316" t="str">
        <f t="shared" ca="1" si="31"/>
        <v/>
      </c>
      <c r="BR29" s="413" t="str">
        <f t="shared" ca="1" si="32"/>
        <v/>
      </c>
      <c r="BS29" s="412" t="str">
        <f ca="1">IF(OR(BT29="",BT29=0),"",MAX(BS$5:BS28)+1)</f>
        <v/>
      </c>
      <c r="BT29" s="316" t="str">
        <f ca="1">IFERROR(INDEX($AJ$22:$AJ$33, ROWS($BT$4:BT27)), IFERROR(INDEX($AN$22:$AN$33, ROWS($BT$4:BT27)-ROWS($AJ$22:$AJ$33)), IFERROR(INDEX($AR$22:$AR$33, ROWS($BT$4:BT27)-ROWS($AJ$22:$AJ$33)-ROWS($AN$22:$AN$33)),IFERROR(INDEX($AV$22:$AV$33, ROWS($BT$4:BT27)-ROWS($AJ$22:$AJ$33)-ROWS($AN$22:$AN$33)-ROWS($AR$22:$AR$33)),IFERROR(INDEX($AZ$22:$AZ$33, ROWS($BT$4:BT27)-ROWS($AJ$22:$AJ$33)-ROWS($AN$22:$AN$33)-ROWS($AR$22:$AR$33)-ROWS($AV$22:$AV$33)),IFERROR(INDEX($BD$22:$BD$33, ROWS($BT$4:BT27)-ROWS($AJ$22:$AJ$33)-ROWS($AN$22:$AN$33)-ROWS($AR$22:$AR$33)-ROWS($AV$22:$AV$33)-ROWS($AZ$22:$AZ$33)),IFERROR(INDEX($BH$22:$BH$33, ROWS($BT$4:BT27)-ROWS($AJ$22:$AJ$33)-ROWS($AN$22:$AN$33)-ROWS($AR$22:$AR$33)-ROWS($AV$22:$AV$33)-ROWS($AZ$22:$AZ$33)-ROWS($BD$22:$BD$33)), "")))))))</f>
        <v/>
      </c>
      <c r="BU29" s="316" t="str">
        <f t="shared" ca="1" si="33"/>
        <v/>
      </c>
      <c r="BV29" s="316" t="str">
        <f ca="1">IF(OR(BW29="",BW29=0),"",MAX(BV$5:BV28)+1)</f>
        <v/>
      </c>
      <c r="BW29" s="316" t="str">
        <f ca="1">IFERROR(INDEX($AK$22:$AK$33, ROWS($BW$4:BW27)), IFERROR(INDEX($AO$22:$AO$33, ROWS($BW$4:BW27)-ROWS($AK$22:$AK$33)), IFERROR(INDEX($AS$22:$AS$33, ROWS($BW$4:BW27)-ROWS($AK$22:$AK$33)-ROWS($AO$22:$AO$33)),IFERROR(INDEX($AW$22:$AW$33, ROWS($BW$4:BW27)-ROWS($AK$22:$AK$33)-ROWS($AO$22:$AO$33)-ROWS($AS$22:$AS$33)),IFERROR(INDEX($BA$22:$BA$33, ROWS($BW$4:BW27)-ROWS($AK$22:$AK$33)-ROWS($AO$22:$AO$33)-ROWS($AS$22:$AS$33)-ROWS($AW$22:$AW$33)),IFERROR(INDEX($BE$22:$BE$33, ROWS($BW$4:BW27)-ROWS($AK$22:$AK$33)-ROWS($AO$22:$AO$33)-ROWS($AS$22:$AS$33)-ROWS($AW$22:$AW$33)-ROWS($BA$22:$BA$33)),IFERROR(INDEX($BI$22:$BI$33, ROWS($BW$4:BW27)-ROWS($AK$22:$AK$33)-ROWS($AO$22:$AO$33)-ROWS($AS$22:$AS$33)-ROWS($AW$22:$AW$33)-ROWS($BA$22:$BA$33)-ROWS($BE$22:$BE$33)), "")))))))</f>
        <v/>
      </c>
      <c r="BX29" s="316" t="str">
        <f t="shared" ca="1" si="34"/>
        <v/>
      </c>
      <c r="BY29" s="413" t="str">
        <f t="shared" ca="1" si="35"/>
        <v/>
      </c>
      <c r="BZ29" s="412" t="str">
        <f ca="1">IF(OR(CA29="",CA29=0),"",MAX(BZ$5:BZ28)+1)</f>
        <v/>
      </c>
      <c r="CA29" s="316" t="str">
        <f ca="1">IFERROR(INDEX($AJ$38:$AJ$49, ROWS($CA$4:CA27)), IFERROR(INDEX($AN$38:$AN$49, ROWS($CA$4:CA27)-ROWS($AJ$38:$AJ$49)), IFERROR(INDEX($AR$38:$AR$49, ROWS($CA$4:CA27)-ROWS($AJ$38:$AJ$49)-ROWS($AN$38:$AN$49)),IFERROR(INDEX($AV$38:$AV$49, ROWS($CA$4:CA27)-ROWS($AJ$38:$AJ$49)-ROWS($AN$38:$AN$49)-ROWS($AR$38:$AR$49)),IFERROR(INDEX($AZ$38:$AZ$49, ROWS($CA$4:CA27)-ROWS($AJ$38:$AJ$49)-ROWS($AN$38:$AN$49)-ROWS($AR$38:$AR$49)-ROWS($AV$38:$AV$49)),IFERROR(INDEX($BD$38:$BD$49, ROWS($CA$4:CA27)-ROWS($AJ$38:$AJ$49)-ROWS($AN$38:$AN$49)-ROWS($AR$38:$AR$49)-ROWS($AV$38:$AV$49)-ROWS($AZ$38:$AZ$49)),IFERROR(INDEX($BH$38:$BH$49, ROWS($CA$4:CA27)-ROWS($AJ$38:$AJ$49)-ROWS($AN$38:$AN$49)-ROWS($AR$38:$AR$49)-ROWS($AV$38:$AV$49)-ROWS($AZ$38:$AZ$49)-ROWS($BD$38:$BD$49)), "")))))))</f>
        <v/>
      </c>
      <c r="CB29" s="316" t="str">
        <f t="shared" ca="1" si="36"/>
        <v/>
      </c>
      <c r="CC29" s="316" t="str">
        <f ca="1">IF(OR(CD29="",CD29=0),"",MAX(CC$5:CC28)+1)</f>
        <v/>
      </c>
      <c r="CD29" s="316" t="str">
        <f ca="1">IFERROR(INDEX($AK$38:$AK$49, ROWS($CD$4:CD27)), IFERROR(INDEX($AO$38:$AO$49, ROWS($CD$4:CD27)-ROWS($AK$38:$AK$49)), IFERROR(INDEX($AS$38:$AS$49, ROWS($CD$4:CD27)-ROWS($AK$38:$AK$49)-ROWS($AO$38:$AO$49)),IFERROR(INDEX($AW$38:$AW$49, ROWS($CD$4:CD27)-ROWS($AK$38:$AK$49)-ROWS($AO$38:$AO$49)-ROWS($AS$38:$AS$49)),IFERROR(INDEX($BA$38:$BA$49, ROWS($CD$4:CD27)-ROWS($AK$38:$AK$49)-ROWS($AO$38:$AO$49)-ROWS($AS$38:$AS$49)-ROWS($AW$38:$AW$49)),IFERROR(INDEX($BE$38:$BE$49, ROWS($CD$4:CD27)-ROWS($AK$38:$AK$49)-ROWS($AO$38:$AO$49)-ROWS($AS$38:$AS$49)-ROWS($AW$38:$AW$49)-ROWS($BA$38:$BA$49)),IFERROR(INDEX($BI$38:$BI$49, ROWS($CD$4:CD27)-ROWS($AK$38:$AK$49)-ROWS($AO$38:$AO$49)-ROWS($AS$38:$AS$49)-ROWS($AW$38:$AW$49)-ROWS($BA$38:$BA$49)-ROWS($BE$38:$BE$49)), "")))))))</f>
        <v/>
      </c>
      <c r="CE29" s="316" t="str">
        <f t="shared" ca="1" si="37"/>
        <v/>
      </c>
      <c r="CF29" s="413" t="str">
        <f t="shared" ca="1" si="38"/>
        <v/>
      </c>
      <c r="CG29" s="412" t="str">
        <f ca="1">IF(OR(CH29="",CH29=0),"",MAX(CG$5:CG28)+1)</f>
        <v/>
      </c>
      <c r="CH29" s="316" t="str">
        <f ca="1">IFERROR(INDEX($AJ$54:$AJ$65, ROWS($CH$4:CH27)), IFERROR(INDEX($AN$54:$AN$65, ROWS($CH$4:CH27)-ROWS($AJ$54:$AJ$65)), IFERROR(INDEX($AR$54:$AR$65, ROWS($CH$4:CH27)-ROWS($AJ$54:$AJ$65)-ROWS($AN$54:$AN$65)),IFERROR(INDEX($AV$54:$AV$65, ROWS($CH$4:CH27)-ROWS($AJ$54:$AJ$65)-ROWS($AN$54:$AN$65)-ROWS($AR$54:$AR$65)),IFERROR(INDEX($AZ$54:$AZ$65, ROWS($CH$4:CH27)-ROWS($AJ$54:$AJ$65)-ROWS($AN$54:$AN$65)-ROWS($AR$54:$AR$65)-ROWS($AV$54:$AV$65)),IFERROR(INDEX($BD$54:$BD$65, ROWS($CH$4:CH27)-ROWS($AJ$54:$AJ$65)-ROWS($AN$54:$AN$65)-ROWS($AR$54:$AR$65)-ROWS($AV$54:$AV$65)-ROWS($AZ$54:$AZ$65)),IFERROR(INDEX($BH$54:$BH$65, ROWS($CH$4:CH27)-ROWS($AJ$54:$AJ$65)-ROWS($AN$54:$AN$65)-ROWS($AR$54:$AR$65)-ROWS($AV$54:$AV$65)-ROWS($AZ$54:$AZ$65)-ROWS($BD$54:$BD$65)), "")))))))</f>
        <v/>
      </c>
      <c r="CI29" s="316" t="str">
        <f t="shared" ca="1" si="39"/>
        <v/>
      </c>
      <c r="CJ29" s="316" t="str">
        <f ca="1">IF(OR(CK29="",CK29=0),"",MAX(CJ$5:CJ28)+1)</f>
        <v/>
      </c>
      <c r="CK29" s="316" t="str">
        <f ca="1">IFERROR(INDEX($AK$54:$AK$65, ROWS($CK$4:CK27)), IFERROR(INDEX($AO$54:$AO$65, ROWS($CK$4:CK27)-ROWS($AK$54:$AK$65)), IFERROR(INDEX($AS$54:$AS$65, ROWS($CK$4:CK27)-ROWS($AK$54:$AK$65)-ROWS($AO$54:$AO$65)),IFERROR(INDEX($AW$54:$AW$65, ROWS($CK$4:CK27)-ROWS($AK$54:$AK$65)-ROWS($AO$54:$AO$65)-ROWS($AS$54:$AS$65)),IFERROR(INDEX($BA$54:$BA$65, ROWS($CK$4:CK27)-ROWS($AK$54:$AK$65)-ROWS($AO$54:$AO$65)-ROWS($AS$54:$AS$65)-ROWS($AW$54:$AW$65)),IFERROR(INDEX($BE$54:$BE$65, ROWS($CK$4:CK27)-ROWS($AK$54:$AK$65)-ROWS($AO$54:$AO$65)-ROWS($AS$54:$AS$65)-ROWS($AW$54:$AW$65)-ROWS($BA$54:$BA$65)),IFERROR(INDEX($BI$54:$BI$65, ROWS($CK$4:CK27)-ROWS($AK$54:$AK$65)-ROWS($AO$54:$AO$65)-ROWS($AS$54:$AS$65)-ROWS($AW$54:$AW$65)-ROWS($BA$54:$BA$65)-ROWS($BE$54:$BE$65)), "")))))))</f>
        <v/>
      </c>
      <c r="CL29" s="316" t="str">
        <f t="shared" ca="1" si="40"/>
        <v/>
      </c>
      <c r="CM29" s="413" t="str">
        <f t="shared" ca="1" si="41"/>
        <v/>
      </c>
      <c r="CN29" s="412" t="str">
        <f ca="1">IF(OR(CO29="",CO29=0),"",MAX(CN$5:CN28)+1)</f>
        <v/>
      </c>
      <c r="CO29" s="316" t="str">
        <f ca="1">IFERROR(INDEX($AJ$70:$AJ$81, ROWS($CO$4:CO27)), IFERROR(INDEX($AN$70:$AN$81, ROWS($CO$4:CO27)-ROWS($AJ$70:$AJ$81)), IFERROR(INDEX($AR$70:$AR$81, ROWS($CO$4:CO27)-ROWS($AJ$70:$AJ$81)-ROWS($AN$70:$AN$81)),IFERROR(INDEX($AV$70:$AV$81, ROWS($CO$4:CO27)-ROWS($AJ$70:$AJ$81)-ROWS($AN$70:$AN$81)-ROWS($AR$70:$AR$81)),IFERROR(INDEX($AZ$70:$AZ$81, ROWS($CO$4:CO27)-ROWS($AJ$70:$AJ$81)-ROWS($AN$70:$AN$81)-ROWS($AR$70:$AR$81)-ROWS($AV$70:$AV$81)),IFERROR(INDEX($BD$70:$BD$81, ROWS($CO$4:CO27)-ROWS($AJ$70:$AJ$81)-ROWS($AN$70:$AN$81)-ROWS($AR$70:$AR$81)-ROWS($AV$70:$AV$81)-ROWS($AZ$70:$AZ$81)),IFERROR(INDEX($BH$70:$BH$81, ROWS($CO$4:CO27)-ROWS($AJ$70:$AJ$81)-ROWS($AN$70:$AN$81)-ROWS($AR$70:$AR$81)-ROWS($AV$70:$AV$81)-ROWS($AZ$70:$AZ$81)-ROWS($BD$70:$BD$81)), "")))))))</f>
        <v/>
      </c>
      <c r="CP29" s="316" t="str">
        <f t="shared" ca="1" si="42"/>
        <v/>
      </c>
      <c r="CQ29" s="316" t="str">
        <f ca="1">IF(OR(CR29="",CR29=0),"",MAX(CQ$5:CQ28)+1)</f>
        <v/>
      </c>
      <c r="CR29" s="316" t="str">
        <f ca="1">IFERROR(INDEX($AK$70:$AK$81, ROWS($CR$4:CR27)), IFERROR(INDEX($AO$70:$AO$81, ROWS($CR$4:CR27)-ROWS($AK$70:$AK$81)), IFERROR(INDEX($AS$70:$AS$81, ROWS($CR$4:CR27)-ROWS($AK$70:$AK$81)-ROWS($AO$70:$AO$81)),IFERROR(INDEX($AW$70:$AW$81, ROWS($CR$4:CR27)-ROWS($AK$70:$AK$81)-ROWS($AO$70:$AO$81)-ROWS($AS$70:$AS$81)),IFERROR(INDEX($BA$70:$BA$81, ROWS($CR$4:CR27)-ROWS($AK$70:$AK$81)-ROWS($AO$70:$AO$81)-ROWS($AS$70:$AS$81)-ROWS($AW$70:$AW$81)),IFERROR(INDEX($BE$70:$BE$81, ROWS($CR$4:CR27)-ROWS($AK$70:$AK$81)-ROWS($AO$70:$AO$81)-ROWS($AS$70:$AS$81)-ROWS($AW$70:$AW$81)-ROWS($BA$70:$BA$81)),IFERROR(INDEX($BI$70:$BI$81, ROWS($CR$4:CR27)-ROWS($AK$70:$AK$81)-ROWS($AO$70:$AO$81)-ROWS($AS$70:$AS$81)-ROWS($AW$70:$AW$81)-ROWS($BA$70:$BA$81)-ROWS($BE$70:$BE$81)), "")))))))</f>
        <v/>
      </c>
      <c r="CS29" s="316" t="str">
        <f t="shared" ca="1" si="43"/>
        <v/>
      </c>
      <c r="CT29" s="413" t="str">
        <f t="shared" ca="1" si="44"/>
        <v/>
      </c>
      <c r="CU29" s="412" t="str">
        <f>IF(OR(CV29="",CV29=0),"",MAX(CU$5:CU28)+1)</f>
        <v/>
      </c>
      <c r="CV29" s="316">
        <f>IFERROR(INDEX($AJ$86:$AJ$97, ROWS($CV$4:CV27)), IFERROR(INDEX($AN$86:$AN$97, ROWS($CV$4:CV27)-ROWS($AJ$86:$AJ$97)), ""))</f>
        <v>0</v>
      </c>
      <c r="CW29" s="316" t="str">
        <f t="shared" si="45"/>
        <v/>
      </c>
      <c r="CX29" s="316" t="str">
        <f>IF(OR(CY29="",CY29=0),"",MAX(CX$5:CX28)+1)</f>
        <v/>
      </c>
      <c r="CY29" s="316">
        <f>IFERROR(INDEX($AK$86:$AK$97, ROWS($CY$4:CY27)), IFERROR(INDEX($AO$86:$AO$97, ROWS($CY$4:CY27)-ROWS($AK$86:$AK$97)), ""))</f>
        <v>0</v>
      </c>
      <c r="CZ29" s="316" t="str">
        <f t="shared" si="46"/>
        <v/>
      </c>
      <c r="DA29" s="413" t="str">
        <f t="shared" si="47"/>
        <v/>
      </c>
      <c r="DC29" s="438">
        <f ca="1">IF(OR(DD29="",DD29=0),"",MAX(DC$25:DC28)+1)</f>
        <v>3</v>
      </c>
      <c r="DD29" s="434" t="str">
        <f t="shared" ca="1" si="90"/>
        <v>Internet</v>
      </c>
      <c r="DE29" s="413">
        <f t="shared" ca="1" si="91"/>
        <v>100</v>
      </c>
      <c r="DF29" s="431" t="str">
        <f ca="1">IF(OR(DG29="",DG29=0),"",MAX(DF$25:DF28)+1)</f>
        <v/>
      </c>
      <c r="DG29" s="412" t="str">
        <f t="shared" ca="1" si="92"/>
        <v/>
      </c>
      <c r="DH29" s="413" t="str">
        <f t="shared" ca="1" si="93"/>
        <v/>
      </c>
      <c r="DI29" s="412" t="str">
        <f t="shared" ca="1" si="94"/>
        <v>D. Store Card 3</v>
      </c>
      <c r="DJ29" s="413">
        <f t="shared" ca="1" si="95"/>
        <v>30</v>
      </c>
      <c r="DK29" s="412" t="str">
        <f t="shared" ca="1" si="96"/>
        <v/>
      </c>
      <c r="DL29" s="413" t="str">
        <f t="shared" ca="1" si="97"/>
        <v/>
      </c>
      <c r="DN29" s="425" t="str">
        <f ca="1">IF(DI35="","",CONCATENATE(DI35," - ",DJ35))</f>
        <v/>
      </c>
      <c r="DO29" s="295" t="str">
        <f ca="1">IF(DI36="","",CONCATENATE(DI36," - ",DJ36))</f>
        <v/>
      </c>
      <c r="DP29" s="295" t="str">
        <f ca="1">IF(DI37="","",CONCATENATE(DI37," - ",DJ37))</f>
        <v/>
      </c>
      <c r="DQ29" s="425" t="str">
        <f ca="1">IF(DK35="","",CONCATENATE(DK35," - ",DL35))</f>
        <v/>
      </c>
      <c r="DR29" s="295" t="str">
        <f ca="1">IF(DK36="","",CONCATENATE(DK36," - ",DL36))</f>
        <v/>
      </c>
      <c r="DS29" s="426" t="str">
        <f ca="1">IF(DK37="","",CONCATENATE(DK37," - ",DL37))</f>
        <v/>
      </c>
    </row>
    <row r="30" spans="1:123" s="292" customFormat="1" ht="15" customHeight="1" x14ac:dyDescent="0.3">
      <c r="A30" s="1181" t="str">
        <f ca="1">IF(ISERROR(MATCH(A29,event_dates,0)+MATCH(A29,OFFSET(event_dates,MATCH(A29,event_dates,0),0,500,1),0)),"",INDEX(events,MATCH(A29,event_dates,0)+MATCH(A29,OFFSET(event_dates,MATCH(A29,event_dates,0),0,500,1),0)))</f>
        <v/>
      </c>
      <c r="B30" s="1182"/>
      <c r="C30" s="1181" t="str">
        <f ca="1">IF(ISERROR(MATCH(C29,event_dates,0)+MATCH(C29,OFFSET(event_dates,MATCH(C29,event_dates,0),0,500,1),0)),"",INDEX(events,MATCH(C29,event_dates,0)+MATCH(C29,OFFSET(event_dates,MATCH(C29,event_dates,0),0,500,1),0)))</f>
        <v/>
      </c>
      <c r="D30" s="1182"/>
      <c r="E30" s="1181" t="str">
        <f ca="1">IF(ISERROR(MATCH(E29,event_dates,0)+MATCH(E29,OFFSET(event_dates,MATCH(E29,event_dates,0),0,500,1),0)),"",INDEX(events,MATCH(E29,event_dates,0)+MATCH(E29,OFFSET(event_dates,MATCH(E29,event_dates,0),0,500,1),0)))</f>
        <v/>
      </c>
      <c r="F30" s="1182"/>
      <c r="G30" s="1181" t="str">
        <f ca="1">IF(ISERROR(MATCH(G29,event_dates,0)+MATCH(G29,OFFSET(event_dates,MATCH(G29,event_dates,0),0,500,1),0)),"",INDEX(events,MATCH(G29,event_dates,0)+MATCH(G29,OFFSET(event_dates,MATCH(G29,event_dates,0),0,500,1),0)))</f>
        <v/>
      </c>
      <c r="H30" s="1182"/>
      <c r="I30" s="1181" t="str">
        <f ca="1">IF(ISERROR(MATCH(I29,event_dates,0)+MATCH(I29,OFFSET(event_dates,MATCH(I29,event_dates,0),0,500,1),0)),"",INDEX(events,MATCH(I29,event_dates,0)+MATCH(I29,OFFSET(event_dates,MATCH(I29,event_dates,0),0,500,1),0)))</f>
        <v/>
      </c>
      <c r="J30" s="1182"/>
      <c r="K30" s="1181" t="str">
        <f ca="1">IF(ISERROR(MATCH(K29,event_dates,0)+MATCH(K29,OFFSET(event_dates,MATCH(K29,event_dates,0),0,500,1),0)),"",INDEX(events,MATCH(K29,event_dates,0)+MATCH(K29,OFFSET(event_dates,MATCH(K29,event_dates,0),0,500,1),0)))</f>
        <v/>
      </c>
      <c r="L30" s="1182"/>
      <c r="M30" s="1181" t="str">
        <f ca="1">IF(ISERROR(MATCH(M29,event_dates,0)+MATCH(M29,OFFSET(event_dates,MATCH(M29,event_dates,0),0,500,1),0)),"",INDEX(events,MATCH(M29,event_dates,0)+MATCH(M29,OFFSET(event_dates,MATCH(M29,event_dates,0),0,500,1),0)))</f>
        <v/>
      </c>
      <c r="N30" s="1182"/>
      <c r="P30" s="295" t="str">
        <f t="shared" ref="P30:P34" ca="1" si="99">IF(DN87="","",DN87)</f>
        <v>Car 2 Gas - 80</v>
      </c>
      <c r="Q30" s="295" t="str">
        <f t="shared" ca="1" si="98"/>
        <v>Boat Loan - 300</v>
      </c>
      <c r="R30" s="295" t="str">
        <f t="shared" ca="1" si="98"/>
        <v/>
      </c>
      <c r="S30" s="296" t="str">
        <f t="shared" ca="1" si="98"/>
        <v/>
      </c>
      <c r="T30" s="295" t="str">
        <f t="shared" ca="1" si="98"/>
        <v/>
      </c>
      <c r="U30" s="295" t="str">
        <f t="shared" ca="1" si="98"/>
        <v/>
      </c>
      <c r="V30" s="1158" t="s">
        <v>502</v>
      </c>
      <c r="W30" s="1159"/>
      <c r="X30" s="445">
        <f ca="1">IF(DP92="",0,DP92)</f>
        <v>735</v>
      </c>
      <c r="Y30"/>
      <c r="AB30" s="299"/>
      <c r="AC30" s="358">
        <f>IF('Data Entry'!H14="","",'Data Entry'!H14)</f>
        <v>13</v>
      </c>
      <c r="AD30" s="356" t="str">
        <f>IF('Data Entry'!G14="","",'Data Entry'!G14)</f>
        <v>D. Store Card 1</v>
      </c>
      <c r="AE30" s="363">
        <f>IF('Data Entry'!J14="","",'Data Entry'!J14)</f>
        <v>30</v>
      </c>
      <c r="AF30" s="402">
        <f>IF('Data Entry'!I14="","",'Data Entry'!I14)</f>
        <v>200</v>
      </c>
      <c r="AG30" s="300"/>
      <c r="AH30"/>
      <c r="AI30" s="304" t="str">
        <f t="shared" ca="1" si="82"/>
        <v/>
      </c>
      <c r="AJ30" s="305" t="str">
        <f t="shared" ca="1" si="60"/>
        <v/>
      </c>
      <c r="AK30" s="306" t="str">
        <f t="shared" ca="1" si="61"/>
        <v/>
      </c>
      <c r="AL30" s="307" t="str">
        <f t="shared" ca="1" si="62"/>
        <v/>
      </c>
      <c r="AM30" s="304" t="str">
        <f t="shared" ca="1" si="83"/>
        <v/>
      </c>
      <c r="AN30" s="305" t="str">
        <f t="shared" ca="1" si="63"/>
        <v/>
      </c>
      <c r="AO30" s="306" t="str">
        <f t="shared" ca="1" si="64"/>
        <v/>
      </c>
      <c r="AP30" s="307" t="str">
        <f t="shared" ca="1" si="65"/>
        <v/>
      </c>
      <c r="AQ30" s="304" t="str">
        <f t="shared" ca="1" si="84"/>
        <v/>
      </c>
      <c r="AR30" s="305" t="str">
        <f t="shared" ca="1" si="66"/>
        <v/>
      </c>
      <c r="AS30" s="306" t="str">
        <f t="shared" ca="1" si="67"/>
        <v/>
      </c>
      <c r="AT30" s="307" t="str">
        <f t="shared" ca="1" si="68"/>
        <v/>
      </c>
      <c r="AU30" s="304" t="str">
        <f t="shared" ca="1" si="85"/>
        <v/>
      </c>
      <c r="AV30" s="305" t="str">
        <f t="shared" ca="1" si="69"/>
        <v/>
      </c>
      <c r="AW30" s="306" t="str">
        <f t="shared" ca="1" si="70"/>
        <v/>
      </c>
      <c r="AX30" s="307" t="str">
        <f t="shared" ca="1" si="71"/>
        <v/>
      </c>
      <c r="AY30" s="304" t="str">
        <f t="shared" ca="1" si="86"/>
        <v/>
      </c>
      <c r="AZ30" s="305" t="str">
        <f t="shared" ca="1" si="72"/>
        <v/>
      </c>
      <c r="BA30" s="306" t="str">
        <f t="shared" ca="1" si="73"/>
        <v/>
      </c>
      <c r="BB30" s="307" t="str">
        <f t="shared" ca="1" si="74"/>
        <v/>
      </c>
      <c r="BC30" s="304" t="str">
        <f t="shared" ca="1" si="87"/>
        <v/>
      </c>
      <c r="BD30" s="305" t="str">
        <f t="shared" ca="1" si="75"/>
        <v/>
      </c>
      <c r="BE30" s="306" t="str">
        <f t="shared" ca="1" si="76"/>
        <v/>
      </c>
      <c r="BF30" s="307" t="str">
        <f t="shared" ca="1" si="77"/>
        <v/>
      </c>
      <c r="BG30" s="304" t="str">
        <f t="shared" ca="1" si="88"/>
        <v/>
      </c>
      <c r="BH30" s="305" t="str">
        <f t="shared" ca="1" si="78"/>
        <v/>
      </c>
      <c r="BI30" s="306" t="str">
        <f t="shared" ca="1" si="79"/>
        <v/>
      </c>
      <c r="BJ30" s="307" t="str">
        <f t="shared" ca="1" si="80"/>
        <v/>
      </c>
      <c r="BL30" s="412" t="str">
        <f ca="1">IF(OR(BM30="",BM30=0),"",MAX(BL$5:BL29)+1)</f>
        <v/>
      </c>
      <c r="BM30" s="316" t="str">
        <f ca="1">IFERROR(INDEX($AJ$6:$AJ$17, ROWS(BM$4:$BM28)), IFERROR(INDEX($AN$6:$AN$17, ROWS(BM$4:$BM28)-ROWS($AJ$6:$AJ$17)), IFERROR(INDEX($AR$6:$AR$17, ROWS(BM$4:$BM28)-ROWS($AJ$6:$AJ$17)-ROWS($AN$6:$AN$17)),IFERROR(INDEX($AV$6:$AV$17, ROWS(BM$4:$BM28)-ROWS($AJ$6:$AJ$17)-ROWS($AN$6:$AN$17)-ROWS($AR$6:$AR$17)),IFERROR(INDEX($AZ$6:$AZ$17, ROWS(BM$4:$BM28)-ROWS($AJ$6:$AJ$17)-ROWS($AN$6:$AN$17)-ROWS($AR$6:$AR$17)-ROWS($AV$6:$AV$17)),IFERROR(INDEX($BD$6:$BD$17, ROWS(BM$4:$BM28)-ROWS($AJ$6:$AJ$17)-ROWS($AN$6:$AN$17)-ROWS($AR$6:$AR$17)-ROWS($AV$6:$AV$17)-ROWS($AZ$6:$AZ$17)),IFERROR(INDEX($BH$6:$BH$17, ROWS(BM$4:$BM28)-ROWS($AJ$6:$AJ$17)-ROWS($AN$6:$AN$17)-ROWS($AR$6:$AR$17)-ROWS($AV$6:$AV$17)-ROWS($AZ$6:$AZ$17)-ROWS($BD$6:$BD$17)), "")))))))</f>
        <v/>
      </c>
      <c r="BN30" s="316" t="str">
        <f t="shared" ca="1" si="30"/>
        <v/>
      </c>
      <c r="BO30" s="316" t="str">
        <f ca="1">IF(OR(BP30="",BP30=0),"",MAX(BO$5:BO29)+1)</f>
        <v/>
      </c>
      <c r="BP30" s="316" t="str">
        <f ca="1">IFERROR(INDEX($AK$6:$AK$17, ROWS($BP$4:BP28)), IFERROR(INDEX($AO$6:$AO$17, ROWS($BP$4:BP28)-ROWS($AK$6:$AK$17)), IFERROR(INDEX($AS$6:$AS$17, ROWS($BP$4:BP28)-ROWS($AK$6:$AK$17)-ROWS($AO$6:$AO$17)),IFERROR(INDEX($AW$6:$AW$17, ROWS($BP$4:BP28)-ROWS($AK$6:$AK$17)-ROWS($AO$6:$AO$17)-ROWS($AS$6:$AS$17)),IFERROR(INDEX($BA$6:$BA$17, ROWS($BP$4:BP28)-ROWS($AK$6:$AK$17)-ROWS($AO$6:$AO$17)-ROWS($AS$6:$AS$17)-ROWS($AW$6:$AW$17)),IFERROR(INDEX($BE$6:$BE$17, ROWS($BP$4:BP28)-ROWS($AK$6:$AK$17)-ROWS($AO$6:$AO$17)-ROWS($AS$6:$AS$17)-ROWS($AW$6:$AW$17)-ROWS($BA$6:$BA$17)),IFERROR(INDEX($BI$6:$BI$17, ROWS($BP$4:BP28)-ROWS($AK$6:$AK$17)-ROWS($AO$6:$AO$17)-ROWS($AS$6:$AS$17)-ROWS($AW$6:$AW$17)-ROWS($BA$6:$BA$17)-ROWS($BE$6:$BE$17)), "")))))))</f>
        <v/>
      </c>
      <c r="BQ30" s="316" t="str">
        <f t="shared" ca="1" si="31"/>
        <v/>
      </c>
      <c r="BR30" s="413" t="str">
        <f t="shared" ca="1" si="32"/>
        <v/>
      </c>
      <c r="BS30" s="412" t="str">
        <f ca="1">IF(OR(BT30="",BT30=0),"",MAX(BS$5:BS29)+1)</f>
        <v/>
      </c>
      <c r="BT30" s="316" t="str">
        <f ca="1">IFERROR(INDEX($AJ$22:$AJ$33, ROWS($BT$4:BT28)), IFERROR(INDEX($AN$22:$AN$33, ROWS($BT$4:BT28)-ROWS($AJ$22:$AJ$33)), IFERROR(INDEX($AR$22:$AR$33, ROWS($BT$4:BT28)-ROWS($AJ$22:$AJ$33)-ROWS($AN$22:$AN$33)),IFERROR(INDEX($AV$22:$AV$33, ROWS($BT$4:BT28)-ROWS($AJ$22:$AJ$33)-ROWS($AN$22:$AN$33)-ROWS($AR$22:$AR$33)),IFERROR(INDEX($AZ$22:$AZ$33, ROWS($BT$4:BT28)-ROWS($AJ$22:$AJ$33)-ROWS($AN$22:$AN$33)-ROWS($AR$22:$AR$33)-ROWS($AV$22:$AV$33)),IFERROR(INDEX($BD$22:$BD$33, ROWS($BT$4:BT28)-ROWS($AJ$22:$AJ$33)-ROWS($AN$22:$AN$33)-ROWS($AR$22:$AR$33)-ROWS($AV$22:$AV$33)-ROWS($AZ$22:$AZ$33)),IFERROR(INDEX($BH$22:$BH$33, ROWS($BT$4:BT28)-ROWS($AJ$22:$AJ$33)-ROWS($AN$22:$AN$33)-ROWS($AR$22:$AR$33)-ROWS($AV$22:$AV$33)-ROWS($AZ$22:$AZ$33)-ROWS($BD$22:$BD$33)), "")))))))</f>
        <v/>
      </c>
      <c r="BU30" s="316" t="str">
        <f t="shared" ca="1" si="33"/>
        <v/>
      </c>
      <c r="BV30" s="316" t="str">
        <f ca="1">IF(OR(BW30="",BW30=0),"",MAX(BV$5:BV29)+1)</f>
        <v/>
      </c>
      <c r="BW30" s="316" t="str">
        <f ca="1">IFERROR(INDEX($AK$22:$AK$33, ROWS($BW$4:BW28)), IFERROR(INDEX($AO$22:$AO$33, ROWS($BW$4:BW28)-ROWS($AK$22:$AK$33)), IFERROR(INDEX($AS$22:$AS$33, ROWS($BW$4:BW28)-ROWS($AK$22:$AK$33)-ROWS($AO$22:$AO$33)),IFERROR(INDEX($AW$22:$AW$33, ROWS($BW$4:BW28)-ROWS($AK$22:$AK$33)-ROWS($AO$22:$AO$33)-ROWS($AS$22:$AS$33)),IFERROR(INDEX($BA$22:$BA$33, ROWS($BW$4:BW28)-ROWS($AK$22:$AK$33)-ROWS($AO$22:$AO$33)-ROWS($AS$22:$AS$33)-ROWS($AW$22:$AW$33)),IFERROR(INDEX($BE$22:$BE$33, ROWS($BW$4:BW28)-ROWS($AK$22:$AK$33)-ROWS($AO$22:$AO$33)-ROWS($AS$22:$AS$33)-ROWS($AW$22:$AW$33)-ROWS($BA$22:$BA$33)),IFERROR(INDEX($BI$22:$BI$33, ROWS($BW$4:BW28)-ROWS($AK$22:$AK$33)-ROWS($AO$22:$AO$33)-ROWS($AS$22:$AS$33)-ROWS($AW$22:$AW$33)-ROWS($BA$22:$BA$33)-ROWS($BE$22:$BE$33)), "")))))))</f>
        <v/>
      </c>
      <c r="BX30" s="316" t="str">
        <f t="shared" ca="1" si="34"/>
        <v/>
      </c>
      <c r="BY30" s="413" t="str">
        <f t="shared" ca="1" si="35"/>
        <v/>
      </c>
      <c r="BZ30" s="412">
        <f ca="1">IF(OR(CA30="",CA30=0),"",MAX(BZ$5:BZ29)+1)</f>
        <v>4</v>
      </c>
      <c r="CA30" s="316" t="str">
        <f ca="1">IFERROR(INDEX($AJ$38:$AJ$49, ROWS($CA$4:CA28)), IFERROR(INDEX($AN$38:$AN$49, ROWS($CA$4:CA28)-ROWS($AJ$38:$AJ$49)), IFERROR(INDEX($AR$38:$AR$49, ROWS($CA$4:CA28)-ROWS($AJ$38:$AJ$49)-ROWS($AN$38:$AN$49)),IFERROR(INDEX($AV$38:$AV$49, ROWS($CA$4:CA28)-ROWS($AJ$38:$AJ$49)-ROWS($AN$38:$AN$49)-ROWS($AR$38:$AR$49)),IFERROR(INDEX($AZ$38:$AZ$49, ROWS($CA$4:CA28)-ROWS($AJ$38:$AJ$49)-ROWS($AN$38:$AN$49)-ROWS($AR$38:$AR$49)-ROWS($AV$38:$AV$49)),IFERROR(INDEX($BD$38:$BD$49, ROWS($CA$4:CA28)-ROWS($AJ$38:$AJ$49)-ROWS($AN$38:$AN$49)-ROWS($AR$38:$AR$49)-ROWS($AV$38:$AV$49)-ROWS($AZ$38:$AZ$49)),IFERROR(INDEX($BH$38:$BH$49, ROWS($CA$4:CA28)-ROWS($AJ$38:$AJ$49)-ROWS($AN$38:$AN$49)-ROWS($AR$38:$AR$49)-ROWS($AV$38:$AV$49)-ROWS($AZ$38:$AZ$49)-ROWS($BD$38:$BD$49)), "")))))))</f>
        <v>Netflix</v>
      </c>
      <c r="CB30" s="316" t="str">
        <f t="shared" ca="1" si="36"/>
        <v/>
      </c>
      <c r="CC30" s="316">
        <f ca="1">IF(OR(CD30="",CD30=0),"",MAX(CC$5:CC29)+1)</f>
        <v>4</v>
      </c>
      <c r="CD30" s="316">
        <f ca="1">IFERROR(INDEX($AK$38:$AK$49, ROWS($CD$4:CD28)), IFERROR(INDEX($AO$38:$AO$49, ROWS($CD$4:CD28)-ROWS($AK$38:$AK$49)), IFERROR(INDEX($AS$38:$AS$49, ROWS($CD$4:CD28)-ROWS($AK$38:$AK$49)-ROWS($AO$38:$AO$49)),IFERROR(INDEX($AW$38:$AW$49, ROWS($CD$4:CD28)-ROWS($AK$38:$AK$49)-ROWS($AO$38:$AO$49)-ROWS($AS$38:$AS$49)),IFERROR(INDEX($BA$38:$BA$49, ROWS($CD$4:CD28)-ROWS($AK$38:$AK$49)-ROWS($AO$38:$AO$49)-ROWS($AS$38:$AS$49)-ROWS($AW$38:$AW$49)),IFERROR(INDEX($BE$38:$BE$49, ROWS($CD$4:CD28)-ROWS($AK$38:$AK$49)-ROWS($AO$38:$AO$49)-ROWS($AS$38:$AS$49)-ROWS($AW$38:$AW$49)-ROWS($BA$38:$BA$49)),IFERROR(INDEX($BI$38:$BI$49, ROWS($CD$4:CD28)-ROWS($AK$38:$AK$49)-ROWS($AO$38:$AO$49)-ROWS($AS$38:$AS$49)-ROWS($AW$38:$AW$49)-ROWS($BA$38:$BA$49)-ROWS($BE$38:$BE$49)), "")))))))</f>
        <v>14.95</v>
      </c>
      <c r="CE30" s="316" t="str">
        <f t="shared" ca="1" si="37"/>
        <v/>
      </c>
      <c r="CF30" s="413" t="str">
        <f t="shared" ca="1" si="38"/>
        <v/>
      </c>
      <c r="CG30" s="412" t="str">
        <f ca="1">IF(OR(CH30="",CH30=0),"",MAX(CG$5:CG29)+1)</f>
        <v/>
      </c>
      <c r="CH30" s="316" t="str">
        <f ca="1">IFERROR(INDEX($AJ$54:$AJ$65, ROWS($CH$4:CH28)), IFERROR(INDEX($AN$54:$AN$65, ROWS($CH$4:CH28)-ROWS($AJ$54:$AJ$65)), IFERROR(INDEX($AR$54:$AR$65, ROWS($CH$4:CH28)-ROWS($AJ$54:$AJ$65)-ROWS($AN$54:$AN$65)),IFERROR(INDEX($AV$54:$AV$65, ROWS($CH$4:CH28)-ROWS($AJ$54:$AJ$65)-ROWS($AN$54:$AN$65)-ROWS($AR$54:$AR$65)),IFERROR(INDEX($AZ$54:$AZ$65, ROWS($CH$4:CH28)-ROWS($AJ$54:$AJ$65)-ROWS($AN$54:$AN$65)-ROWS($AR$54:$AR$65)-ROWS($AV$54:$AV$65)),IFERROR(INDEX($BD$54:$BD$65, ROWS($CH$4:CH28)-ROWS($AJ$54:$AJ$65)-ROWS($AN$54:$AN$65)-ROWS($AR$54:$AR$65)-ROWS($AV$54:$AV$65)-ROWS($AZ$54:$AZ$65)),IFERROR(INDEX($BH$54:$BH$65, ROWS($CH$4:CH28)-ROWS($AJ$54:$AJ$65)-ROWS($AN$54:$AN$65)-ROWS($AR$54:$AR$65)-ROWS($AV$54:$AV$65)-ROWS($AZ$54:$AZ$65)-ROWS($BD$54:$BD$65)), "")))))))</f>
        <v/>
      </c>
      <c r="CI30" s="316" t="str">
        <f t="shared" ca="1" si="39"/>
        <v/>
      </c>
      <c r="CJ30" s="316" t="str">
        <f ca="1">IF(OR(CK30="",CK30=0),"",MAX(CJ$5:CJ29)+1)</f>
        <v/>
      </c>
      <c r="CK30" s="316" t="str">
        <f ca="1">IFERROR(INDEX($AK$54:$AK$65, ROWS($CK$4:CK28)), IFERROR(INDEX($AO$54:$AO$65, ROWS($CK$4:CK28)-ROWS($AK$54:$AK$65)), IFERROR(INDEX($AS$54:$AS$65, ROWS($CK$4:CK28)-ROWS($AK$54:$AK$65)-ROWS($AO$54:$AO$65)),IFERROR(INDEX($AW$54:$AW$65, ROWS($CK$4:CK28)-ROWS($AK$54:$AK$65)-ROWS($AO$54:$AO$65)-ROWS($AS$54:$AS$65)),IFERROR(INDEX($BA$54:$BA$65, ROWS($CK$4:CK28)-ROWS($AK$54:$AK$65)-ROWS($AO$54:$AO$65)-ROWS($AS$54:$AS$65)-ROWS($AW$54:$AW$65)),IFERROR(INDEX($BE$54:$BE$65, ROWS($CK$4:CK28)-ROWS($AK$54:$AK$65)-ROWS($AO$54:$AO$65)-ROWS($AS$54:$AS$65)-ROWS($AW$54:$AW$65)-ROWS($BA$54:$BA$65)),IFERROR(INDEX($BI$54:$BI$65, ROWS($CK$4:CK28)-ROWS($AK$54:$AK$65)-ROWS($AO$54:$AO$65)-ROWS($AS$54:$AS$65)-ROWS($AW$54:$AW$65)-ROWS($BA$54:$BA$65)-ROWS($BE$54:$BE$65)), "")))))))</f>
        <v/>
      </c>
      <c r="CL30" s="316" t="str">
        <f t="shared" ca="1" si="40"/>
        <v/>
      </c>
      <c r="CM30" s="413" t="str">
        <f t="shared" ca="1" si="41"/>
        <v/>
      </c>
      <c r="CN30" s="412">
        <f ca="1">IF(OR(CO30="",CO30=0),"",MAX(CN$5:CN29)+1)</f>
        <v>6</v>
      </c>
      <c r="CO30" s="316" t="str">
        <f ca="1">IFERROR(INDEX($AJ$70:$AJ$81, ROWS($CO$4:CO28)), IFERROR(INDEX($AN$70:$AN$81, ROWS($CO$4:CO28)-ROWS($AJ$70:$AJ$81)), IFERROR(INDEX($AR$70:$AR$81, ROWS($CO$4:CO28)-ROWS($AJ$70:$AJ$81)-ROWS($AN$70:$AN$81)),IFERROR(INDEX($AV$70:$AV$81, ROWS($CO$4:CO28)-ROWS($AJ$70:$AJ$81)-ROWS($AN$70:$AN$81)-ROWS($AR$70:$AR$81)),IFERROR(INDEX($AZ$70:$AZ$81, ROWS($CO$4:CO28)-ROWS($AJ$70:$AJ$81)-ROWS($AN$70:$AN$81)-ROWS($AR$70:$AR$81)-ROWS($AV$70:$AV$81)),IFERROR(INDEX($BD$70:$BD$81, ROWS($CO$4:CO28)-ROWS($AJ$70:$AJ$81)-ROWS($AN$70:$AN$81)-ROWS($AR$70:$AR$81)-ROWS($AV$70:$AV$81)-ROWS($AZ$70:$AZ$81)),IFERROR(INDEX($BH$70:$BH$81, ROWS($CO$4:CO28)-ROWS($AJ$70:$AJ$81)-ROWS($AN$70:$AN$81)-ROWS($AR$70:$AR$81)-ROWS($AV$70:$AV$81)-ROWS($AZ$70:$AZ$81)-ROWS($BD$70:$BD$81)), "")))))))</f>
        <v>Boat Loan</v>
      </c>
      <c r="CP30" s="316" t="str">
        <f t="shared" ca="1" si="42"/>
        <v/>
      </c>
      <c r="CQ30" s="316">
        <f ca="1">IF(OR(CR30="",CR30=0),"",MAX(CQ$5:CQ29)+1)</f>
        <v>6</v>
      </c>
      <c r="CR30" s="316">
        <f ca="1">IFERROR(INDEX($AK$70:$AK$81, ROWS($CR$4:CR28)), IFERROR(INDEX($AO$70:$AO$81, ROWS($CR$4:CR28)-ROWS($AK$70:$AK$81)), IFERROR(INDEX($AS$70:$AS$81, ROWS($CR$4:CR28)-ROWS($AK$70:$AK$81)-ROWS($AO$70:$AO$81)),IFERROR(INDEX($AW$70:$AW$81, ROWS($CR$4:CR28)-ROWS($AK$70:$AK$81)-ROWS($AO$70:$AO$81)-ROWS($AS$70:$AS$81)),IFERROR(INDEX($BA$70:$BA$81, ROWS($CR$4:CR28)-ROWS($AK$70:$AK$81)-ROWS($AO$70:$AO$81)-ROWS($AS$70:$AS$81)-ROWS($AW$70:$AW$81)),IFERROR(INDEX($BE$70:$BE$81, ROWS($CR$4:CR28)-ROWS($AK$70:$AK$81)-ROWS($AO$70:$AO$81)-ROWS($AS$70:$AS$81)-ROWS($AW$70:$AW$81)-ROWS($BA$70:$BA$81)),IFERROR(INDEX($BI$70:$BI$81, ROWS($CR$4:CR28)-ROWS($AK$70:$AK$81)-ROWS($AO$70:$AO$81)-ROWS($AS$70:$AS$81)-ROWS($AW$70:$AW$81)-ROWS($BA$70:$BA$81)-ROWS($BE$70:$BE$81)), "")))))))</f>
        <v>300</v>
      </c>
      <c r="CS30" s="316" t="str">
        <f t="shared" ca="1" si="43"/>
        <v/>
      </c>
      <c r="CT30" s="413" t="str">
        <f t="shared" ca="1" si="44"/>
        <v/>
      </c>
      <c r="CU30" s="412" t="str">
        <f>IF(OR(CV30="",CV30=0),"",MAX(CU$5:CU29)+1)</f>
        <v/>
      </c>
      <c r="CV30" s="316" t="str">
        <f>IFERROR(INDEX($AJ$86:$AJ$97, ROWS($CV$4:CV28)), IFERROR(INDEX($AN$86:$AN$97, ROWS($CV$4:CV28)-ROWS($AJ$86:$AJ$97)), ""))</f>
        <v/>
      </c>
      <c r="CW30" s="316" t="str">
        <f t="shared" si="45"/>
        <v/>
      </c>
      <c r="CX30" s="316" t="str">
        <f>IF(OR(CY30="",CY30=0),"",MAX(CX$5:CX29)+1)</f>
        <v/>
      </c>
      <c r="CY30" s="316" t="str">
        <f>IFERROR(INDEX($AK$86:$AK$97, ROWS($CY$4:CY28)), IFERROR(INDEX($AO$86:$AO$97, ROWS($CY$4:CY28)-ROWS($AK$86:$AK$97)), ""))</f>
        <v/>
      </c>
      <c r="CZ30" s="316" t="str">
        <f t="shared" si="46"/>
        <v/>
      </c>
      <c r="DA30" s="413" t="str">
        <f t="shared" si="47"/>
        <v/>
      </c>
      <c r="DC30" s="438">
        <f ca="1">IF(OR(DD30="",DD30=0),"",MAX(DC$25:DC29)+1)</f>
        <v>4</v>
      </c>
      <c r="DD30" s="434" t="str">
        <f t="shared" ca="1" si="90"/>
        <v>D. Store Card 3</v>
      </c>
      <c r="DE30" s="413">
        <f t="shared" ca="1" si="91"/>
        <v>30</v>
      </c>
      <c r="DF30" s="431" t="str">
        <f ca="1">IF(OR(DG30="",DG30=0),"",MAX(DF$25:DF29)+1)</f>
        <v/>
      </c>
      <c r="DG30" s="412" t="str">
        <f t="shared" ca="1" si="92"/>
        <v/>
      </c>
      <c r="DH30" s="413" t="str">
        <f t="shared" ca="1" si="93"/>
        <v/>
      </c>
      <c r="DI30" s="412" t="str">
        <f t="shared" ca="1" si="94"/>
        <v>Pet Care</v>
      </c>
      <c r="DJ30" s="413">
        <f t="shared" ca="1" si="95"/>
        <v>80</v>
      </c>
      <c r="DK30" s="412" t="str">
        <f t="shared" ca="1" si="96"/>
        <v/>
      </c>
      <c r="DL30" s="413" t="str">
        <f t="shared" ca="1" si="97"/>
        <v/>
      </c>
      <c r="DN30" s="425" t="str">
        <f ca="1">IF(DI38="","",CONCATENATE(DI38," - ",DJ38))</f>
        <v/>
      </c>
      <c r="DO30" s="295" t="str">
        <f ca="1">IF(DI39="","",CONCATENATE(DI39," - ",DJ39))</f>
        <v/>
      </c>
      <c r="DP30" s="295" t="str">
        <f ca="1">IF(DI40="","",CONCATENATE(DI40," - ",DJ40))</f>
        <v/>
      </c>
      <c r="DQ30" s="425" t="str">
        <f ca="1">IF(DK38="","",CONCATENATE(DK38," - ",DL38))</f>
        <v/>
      </c>
      <c r="DR30" s="295" t="str">
        <f ca="1">IF(DK39="","",CONCATENATE(DK39," - ",DL39))</f>
        <v/>
      </c>
      <c r="DS30" s="426" t="str">
        <f ca="1">IF(DK40="","",CONCATENATE(DK40," - ",DL40))</f>
        <v/>
      </c>
    </row>
    <row r="31" spans="1:123" s="292" customFormat="1" ht="15" customHeight="1" thickBot="1" x14ac:dyDescent="0.35">
      <c r="A31" s="1183"/>
      <c r="B31" s="1182"/>
      <c r="C31" s="1183"/>
      <c r="D31" s="1182"/>
      <c r="E31" s="1183"/>
      <c r="F31" s="1182"/>
      <c r="G31" s="1183"/>
      <c r="H31" s="1182"/>
      <c r="I31" s="1183"/>
      <c r="J31" s="1182"/>
      <c r="K31" s="1183"/>
      <c r="L31" s="1182"/>
      <c r="M31" s="1183"/>
      <c r="N31" s="1182"/>
      <c r="P31" s="295" t="str">
        <f t="shared" ca="1" si="99"/>
        <v/>
      </c>
      <c r="Q31" s="295" t="str">
        <f t="shared" ca="1" si="98"/>
        <v/>
      </c>
      <c r="R31" s="295" t="str">
        <f t="shared" ca="1" si="98"/>
        <v/>
      </c>
      <c r="S31" s="296" t="str">
        <f t="shared" ca="1" si="98"/>
        <v/>
      </c>
      <c r="T31" s="295" t="str">
        <f t="shared" ca="1" si="98"/>
        <v/>
      </c>
      <c r="U31" s="295" t="str">
        <f t="shared" ca="1" si="98"/>
        <v/>
      </c>
      <c r="V31" s="1158" t="s">
        <v>507</v>
      </c>
      <c r="W31" s="1159"/>
      <c r="X31" s="445">
        <f ca="1">IF(DS92="",0,DS92)</f>
        <v>400</v>
      </c>
      <c r="Y31"/>
      <c r="AB31" s="299"/>
      <c r="AC31" s="358">
        <f>IF('Data Entry'!H15="","",'Data Entry'!H15)</f>
        <v>15</v>
      </c>
      <c r="AD31" s="356" t="str">
        <f>IF('Data Entry'!G15="","",'Data Entry'!G15)</f>
        <v>D. Store Card 2</v>
      </c>
      <c r="AE31" s="363">
        <f>IF('Data Entry'!J15="","",'Data Entry'!J15)</f>
        <v>30</v>
      </c>
      <c r="AF31" s="402">
        <f>IF('Data Entry'!I15="","",'Data Entry'!I15)</f>
        <v>350</v>
      </c>
      <c r="AG31" s="300"/>
      <c r="AH31"/>
      <c r="AI31" s="302" t="str">
        <f t="shared" ca="1" si="82"/>
        <v/>
      </c>
      <c r="AJ31" s="293" t="str">
        <f t="shared" ca="1" si="60"/>
        <v/>
      </c>
      <c r="AK31" s="293" t="str">
        <f t="shared" ca="1" si="61"/>
        <v/>
      </c>
      <c r="AL31" s="303" t="str">
        <f t="shared" ca="1" si="62"/>
        <v/>
      </c>
      <c r="AM31" s="302" t="str">
        <f t="shared" ca="1" si="83"/>
        <v/>
      </c>
      <c r="AN31" s="293" t="str">
        <f t="shared" ca="1" si="63"/>
        <v/>
      </c>
      <c r="AO31" s="293" t="str">
        <f t="shared" ca="1" si="64"/>
        <v/>
      </c>
      <c r="AP31" s="303" t="str">
        <f t="shared" ca="1" si="65"/>
        <v/>
      </c>
      <c r="AQ31" s="302" t="str">
        <f t="shared" ca="1" si="84"/>
        <v/>
      </c>
      <c r="AR31" s="293" t="str">
        <f t="shared" ca="1" si="66"/>
        <v/>
      </c>
      <c r="AS31" s="293" t="str">
        <f t="shared" ca="1" si="67"/>
        <v/>
      </c>
      <c r="AT31" s="303" t="str">
        <f t="shared" ca="1" si="68"/>
        <v/>
      </c>
      <c r="AU31" s="302" t="str">
        <f t="shared" ca="1" si="85"/>
        <v/>
      </c>
      <c r="AV31" s="293" t="str">
        <f t="shared" ca="1" si="69"/>
        <v/>
      </c>
      <c r="AW31" s="293" t="str">
        <f t="shared" ca="1" si="70"/>
        <v/>
      </c>
      <c r="AX31" s="303" t="str">
        <f t="shared" ca="1" si="71"/>
        <v/>
      </c>
      <c r="AY31" s="302" t="str">
        <f t="shared" ca="1" si="86"/>
        <v/>
      </c>
      <c r="AZ31" s="293" t="str">
        <f t="shared" ca="1" si="72"/>
        <v/>
      </c>
      <c r="BA31" s="293" t="str">
        <f t="shared" ca="1" si="73"/>
        <v/>
      </c>
      <c r="BB31" s="303" t="str">
        <f t="shared" ca="1" si="74"/>
        <v/>
      </c>
      <c r="BC31" s="302" t="str">
        <f t="shared" ca="1" si="87"/>
        <v/>
      </c>
      <c r="BD31" s="293" t="str">
        <f t="shared" ca="1" si="75"/>
        <v/>
      </c>
      <c r="BE31" s="293" t="str">
        <f t="shared" ca="1" si="76"/>
        <v/>
      </c>
      <c r="BF31" s="303" t="str">
        <f t="shared" ca="1" si="77"/>
        <v/>
      </c>
      <c r="BG31" s="302" t="str">
        <f t="shared" ca="1" si="88"/>
        <v/>
      </c>
      <c r="BH31" s="293" t="str">
        <f t="shared" ca="1" si="78"/>
        <v/>
      </c>
      <c r="BI31" s="293" t="str">
        <f t="shared" ca="1" si="79"/>
        <v/>
      </c>
      <c r="BJ31" s="303" t="str">
        <f t="shared" ca="1" si="80"/>
        <v/>
      </c>
      <c r="BL31" s="412" t="str">
        <f ca="1">IF(OR(BM31="",BM31=0),"",MAX(BL$5:BL30)+1)</f>
        <v/>
      </c>
      <c r="BM31" s="316" t="str">
        <f ca="1">IFERROR(INDEX($AJ$6:$AJ$17, ROWS(BM$4:$BM29)), IFERROR(INDEX($AN$6:$AN$17, ROWS(BM$4:$BM29)-ROWS($AJ$6:$AJ$17)), IFERROR(INDEX($AR$6:$AR$17, ROWS(BM$4:$BM29)-ROWS($AJ$6:$AJ$17)-ROWS($AN$6:$AN$17)),IFERROR(INDEX($AV$6:$AV$17, ROWS(BM$4:$BM29)-ROWS($AJ$6:$AJ$17)-ROWS($AN$6:$AN$17)-ROWS($AR$6:$AR$17)),IFERROR(INDEX($AZ$6:$AZ$17, ROWS(BM$4:$BM29)-ROWS($AJ$6:$AJ$17)-ROWS($AN$6:$AN$17)-ROWS($AR$6:$AR$17)-ROWS($AV$6:$AV$17)),IFERROR(INDEX($BD$6:$BD$17, ROWS(BM$4:$BM29)-ROWS($AJ$6:$AJ$17)-ROWS($AN$6:$AN$17)-ROWS($AR$6:$AR$17)-ROWS($AV$6:$AV$17)-ROWS($AZ$6:$AZ$17)),IFERROR(INDEX($BH$6:$BH$17, ROWS(BM$4:$BM29)-ROWS($AJ$6:$AJ$17)-ROWS($AN$6:$AN$17)-ROWS($AR$6:$AR$17)-ROWS($AV$6:$AV$17)-ROWS($AZ$6:$AZ$17)-ROWS($BD$6:$BD$17)), "")))))))</f>
        <v/>
      </c>
      <c r="BN31" s="316" t="str">
        <f t="shared" ca="1" si="30"/>
        <v/>
      </c>
      <c r="BO31" s="316" t="str">
        <f ca="1">IF(OR(BP31="",BP31=0),"",MAX(BO$5:BO30)+1)</f>
        <v/>
      </c>
      <c r="BP31" s="316" t="str">
        <f ca="1">IFERROR(INDEX($AK$6:$AK$17, ROWS($BP$4:BP29)), IFERROR(INDEX($AO$6:$AO$17, ROWS($BP$4:BP29)-ROWS($AK$6:$AK$17)), IFERROR(INDEX($AS$6:$AS$17, ROWS($BP$4:BP29)-ROWS($AK$6:$AK$17)-ROWS($AO$6:$AO$17)),IFERROR(INDEX($AW$6:$AW$17, ROWS($BP$4:BP29)-ROWS($AK$6:$AK$17)-ROWS($AO$6:$AO$17)-ROWS($AS$6:$AS$17)),IFERROR(INDEX($BA$6:$BA$17, ROWS($BP$4:BP29)-ROWS($AK$6:$AK$17)-ROWS($AO$6:$AO$17)-ROWS($AS$6:$AS$17)-ROWS($AW$6:$AW$17)),IFERROR(INDEX($BE$6:$BE$17, ROWS($BP$4:BP29)-ROWS($AK$6:$AK$17)-ROWS($AO$6:$AO$17)-ROWS($AS$6:$AS$17)-ROWS($AW$6:$AW$17)-ROWS($BA$6:$BA$17)),IFERROR(INDEX($BI$6:$BI$17, ROWS($BP$4:BP29)-ROWS($AK$6:$AK$17)-ROWS($AO$6:$AO$17)-ROWS($AS$6:$AS$17)-ROWS($AW$6:$AW$17)-ROWS($BA$6:$BA$17)-ROWS($BE$6:$BE$17)), "")))))))</f>
        <v/>
      </c>
      <c r="BQ31" s="316" t="str">
        <f t="shared" ca="1" si="31"/>
        <v/>
      </c>
      <c r="BR31" s="413" t="str">
        <f t="shared" ca="1" si="32"/>
        <v/>
      </c>
      <c r="BS31" s="412" t="str">
        <f ca="1">IF(OR(BT31="",BT31=0),"",MAX(BS$5:BS30)+1)</f>
        <v/>
      </c>
      <c r="BT31" s="316" t="str">
        <f ca="1">IFERROR(INDEX($AJ$22:$AJ$33, ROWS($BT$4:BT29)), IFERROR(INDEX($AN$22:$AN$33, ROWS($BT$4:BT29)-ROWS($AJ$22:$AJ$33)), IFERROR(INDEX($AR$22:$AR$33, ROWS($BT$4:BT29)-ROWS($AJ$22:$AJ$33)-ROWS($AN$22:$AN$33)),IFERROR(INDEX($AV$22:$AV$33, ROWS($BT$4:BT29)-ROWS($AJ$22:$AJ$33)-ROWS($AN$22:$AN$33)-ROWS($AR$22:$AR$33)),IFERROR(INDEX($AZ$22:$AZ$33, ROWS($BT$4:BT29)-ROWS($AJ$22:$AJ$33)-ROWS($AN$22:$AN$33)-ROWS($AR$22:$AR$33)-ROWS($AV$22:$AV$33)),IFERROR(INDEX($BD$22:$BD$33, ROWS($BT$4:BT29)-ROWS($AJ$22:$AJ$33)-ROWS($AN$22:$AN$33)-ROWS($AR$22:$AR$33)-ROWS($AV$22:$AV$33)-ROWS($AZ$22:$AZ$33)),IFERROR(INDEX($BH$22:$BH$33, ROWS($BT$4:BT29)-ROWS($AJ$22:$AJ$33)-ROWS($AN$22:$AN$33)-ROWS($AR$22:$AR$33)-ROWS($AV$22:$AV$33)-ROWS($AZ$22:$AZ$33)-ROWS($BD$22:$BD$33)), "")))))))</f>
        <v/>
      </c>
      <c r="BU31" s="316" t="str">
        <f t="shared" ca="1" si="33"/>
        <v/>
      </c>
      <c r="BV31" s="316" t="str">
        <f ca="1">IF(OR(BW31="",BW31=0),"",MAX(BV$5:BV30)+1)</f>
        <v/>
      </c>
      <c r="BW31" s="316" t="str">
        <f ca="1">IFERROR(INDEX($AK$22:$AK$33, ROWS($BW$4:BW29)), IFERROR(INDEX($AO$22:$AO$33, ROWS($BW$4:BW29)-ROWS($AK$22:$AK$33)), IFERROR(INDEX($AS$22:$AS$33, ROWS($BW$4:BW29)-ROWS($AK$22:$AK$33)-ROWS($AO$22:$AO$33)),IFERROR(INDEX($AW$22:$AW$33, ROWS($BW$4:BW29)-ROWS($AK$22:$AK$33)-ROWS($AO$22:$AO$33)-ROWS($AS$22:$AS$33)),IFERROR(INDEX($BA$22:$BA$33, ROWS($BW$4:BW29)-ROWS($AK$22:$AK$33)-ROWS($AO$22:$AO$33)-ROWS($AS$22:$AS$33)-ROWS($AW$22:$AW$33)),IFERROR(INDEX($BE$22:$BE$33, ROWS($BW$4:BW29)-ROWS($AK$22:$AK$33)-ROWS($AO$22:$AO$33)-ROWS($AS$22:$AS$33)-ROWS($AW$22:$AW$33)-ROWS($BA$22:$BA$33)),IFERROR(INDEX($BI$22:$BI$33, ROWS($BW$4:BW29)-ROWS($AK$22:$AK$33)-ROWS($AO$22:$AO$33)-ROWS($AS$22:$AS$33)-ROWS($AW$22:$AW$33)-ROWS($BA$22:$BA$33)-ROWS($BE$22:$BE$33)), "")))))))</f>
        <v/>
      </c>
      <c r="BX31" s="316" t="str">
        <f t="shared" ca="1" si="34"/>
        <v/>
      </c>
      <c r="BY31" s="413" t="str">
        <f t="shared" ca="1" si="35"/>
        <v/>
      </c>
      <c r="BZ31" s="412" t="str">
        <f ca="1">IF(OR(CA31="",CA31=0),"",MAX(BZ$5:BZ30)+1)</f>
        <v/>
      </c>
      <c r="CA31" s="316" t="str">
        <f ca="1">IFERROR(INDEX($AJ$38:$AJ$49, ROWS($CA$4:CA29)), IFERROR(INDEX($AN$38:$AN$49, ROWS($CA$4:CA29)-ROWS($AJ$38:$AJ$49)), IFERROR(INDEX($AR$38:$AR$49, ROWS($CA$4:CA29)-ROWS($AJ$38:$AJ$49)-ROWS($AN$38:$AN$49)),IFERROR(INDEX($AV$38:$AV$49, ROWS($CA$4:CA29)-ROWS($AJ$38:$AJ$49)-ROWS($AN$38:$AN$49)-ROWS($AR$38:$AR$49)),IFERROR(INDEX($AZ$38:$AZ$49, ROWS($CA$4:CA29)-ROWS($AJ$38:$AJ$49)-ROWS($AN$38:$AN$49)-ROWS($AR$38:$AR$49)-ROWS($AV$38:$AV$49)),IFERROR(INDEX($BD$38:$BD$49, ROWS($CA$4:CA29)-ROWS($AJ$38:$AJ$49)-ROWS($AN$38:$AN$49)-ROWS($AR$38:$AR$49)-ROWS($AV$38:$AV$49)-ROWS($AZ$38:$AZ$49)),IFERROR(INDEX($BH$38:$BH$49, ROWS($CA$4:CA29)-ROWS($AJ$38:$AJ$49)-ROWS($AN$38:$AN$49)-ROWS($AR$38:$AR$49)-ROWS($AV$38:$AV$49)-ROWS($AZ$38:$AZ$49)-ROWS($BD$38:$BD$49)), "")))))))</f>
        <v/>
      </c>
      <c r="CB31" s="316" t="str">
        <f t="shared" ca="1" si="36"/>
        <v/>
      </c>
      <c r="CC31" s="316" t="str">
        <f ca="1">IF(OR(CD31="",CD31=0),"",MAX(CC$5:CC30)+1)</f>
        <v/>
      </c>
      <c r="CD31" s="316" t="str">
        <f ca="1">IFERROR(INDEX($AK$38:$AK$49, ROWS($CD$4:CD29)), IFERROR(INDEX($AO$38:$AO$49, ROWS($CD$4:CD29)-ROWS($AK$38:$AK$49)), IFERROR(INDEX($AS$38:$AS$49, ROWS($CD$4:CD29)-ROWS($AK$38:$AK$49)-ROWS($AO$38:$AO$49)),IFERROR(INDEX($AW$38:$AW$49, ROWS($CD$4:CD29)-ROWS($AK$38:$AK$49)-ROWS($AO$38:$AO$49)-ROWS($AS$38:$AS$49)),IFERROR(INDEX($BA$38:$BA$49, ROWS($CD$4:CD29)-ROWS($AK$38:$AK$49)-ROWS($AO$38:$AO$49)-ROWS($AS$38:$AS$49)-ROWS($AW$38:$AW$49)),IFERROR(INDEX($BE$38:$BE$49, ROWS($CD$4:CD29)-ROWS($AK$38:$AK$49)-ROWS($AO$38:$AO$49)-ROWS($AS$38:$AS$49)-ROWS($AW$38:$AW$49)-ROWS($BA$38:$BA$49)),IFERROR(INDEX($BI$38:$BI$49, ROWS($CD$4:CD29)-ROWS($AK$38:$AK$49)-ROWS($AO$38:$AO$49)-ROWS($AS$38:$AS$49)-ROWS($AW$38:$AW$49)-ROWS($BA$38:$BA$49)-ROWS($BE$38:$BE$49)), "")))))))</f>
        <v/>
      </c>
      <c r="CE31" s="316" t="str">
        <f t="shared" ca="1" si="37"/>
        <v/>
      </c>
      <c r="CF31" s="413" t="str">
        <f t="shared" ca="1" si="38"/>
        <v/>
      </c>
      <c r="CG31" s="412" t="str">
        <f ca="1">IF(OR(CH31="",CH31=0),"",MAX(CG$5:CG30)+1)</f>
        <v/>
      </c>
      <c r="CH31" s="316" t="str">
        <f ca="1">IFERROR(INDEX($AJ$54:$AJ$65, ROWS($CH$4:CH29)), IFERROR(INDEX($AN$54:$AN$65, ROWS($CH$4:CH29)-ROWS($AJ$54:$AJ$65)), IFERROR(INDEX($AR$54:$AR$65, ROWS($CH$4:CH29)-ROWS($AJ$54:$AJ$65)-ROWS($AN$54:$AN$65)),IFERROR(INDEX($AV$54:$AV$65, ROWS($CH$4:CH29)-ROWS($AJ$54:$AJ$65)-ROWS($AN$54:$AN$65)-ROWS($AR$54:$AR$65)),IFERROR(INDEX($AZ$54:$AZ$65, ROWS($CH$4:CH29)-ROWS($AJ$54:$AJ$65)-ROWS($AN$54:$AN$65)-ROWS($AR$54:$AR$65)-ROWS($AV$54:$AV$65)),IFERROR(INDEX($BD$54:$BD$65, ROWS($CH$4:CH29)-ROWS($AJ$54:$AJ$65)-ROWS($AN$54:$AN$65)-ROWS($AR$54:$AR$65)-ROWS($AV$54:$AV$65)-ROWS($AZ$54:$AZ$65)),IFERROR(INDEX($BH$54:$BH$65, ROWS($CH$4:CH29)-ROWS($AJ$54:$AJ$65)-ROWS($AN$54:$AN$65)-ROWS($AR$54:$AR$65)-ROWS($AV$54:$AV$65)-ROWS($AZ$54:$AZ$65)-ROWS($BD$54:$BD$65)), "")))))))</f>
        <v/>
      </c>
      <c r="CI31" s="316" t="str">
        <f t="shared" ca="1" si="39"/>
        <v/>
      </c>
      <c r="CJ31" s="316" t="str">
        <f ca="1">IF(OR(CK31="",CK31=0),"",MAX(CJ$5:CJ30)+1)</f>
        <v/>
      </c>
      <c r="CK31" s="316" t="str">
        <f ca="1">IFERROR(INDEX($AK$54:$AK$65, ROWS($CK$4:CK29)), IFERROR(INDEX($AO$54:$AO$65, ROWS($CK$4:CK29)-ROWS($AK$54:$AK$65)), IFERROR(INDEX($AS$54:$AS$65, ROWS($CK$4:CK29)-ROWS($AK$54:$AK$65)-ROWS($AO$54:$AO$65)),IFERROR(INDEX($AW$54:$AW$65, ROWS($CK$4:CK29)-ROWS($AK$54:$AK$65)-ROWS($AO$54:$AO$65)-ROWS($AS$54:$AS$65)),IFERROR(INDEX($BA$54:$BA$65, ROWS($CK$4:CK29)-ROWS($AK$54:$AK$65)-ROWS($AO$54:$AO$65)-ROWS($AS$54:$AS$65)-ROWS($AW$54:$AW$65)),IFERROR(INDEX($BE$54:$BE$65, ROWS($CK$4:CK29)-ROWS($AK$54:$AK$65)-ROWS($AO$54:$AO$65)-ROWS($AS$54:$AS$65)-ROWS($AW$54:$AW$65)-ROWS($BA$54:$BA$65)),IFERROR(INDEX($BI$54:$BI$65, ROWS($CK$4:CK29)-ROWS($AK$54:$AK$65)-ROWS($AO$54:$AO$65)-ROWS($AS$54:$AS$65)-ROWS($AW$54:$AW$65)-ROWS($BA$54:$BA$65)-ROWS($BE$54:$BE$65)), "")))))))</f>
        <v/>
      </c>
      <c r="CL31" s="316" t="str">
        <f t="shared" ca="1" si="40"/>
        <v/>
      </c>
      <c r="CM31" s="413" t="str">
        <f t="shared" ca="1" si="41"/>
        <v/>
      </c>
      <c r="CN31" s="412" t="str">
        <f ca="1">IF(OR(CO31="",CO31=0),"",MAX(CN$5:CN30)+1)</f>
        <v/>
      </c>
      <c r="CO31" s="316" t="str">
        <f ca="1">IFERROR(INDEX($AJ$70:$AJ$81, ROWS($CO$4:CO29)), IFERROR(INDEX($AN$70:$AN$81, ROWS($CO$4:CO29)-ROWS($AJ$70:$AJ$81)), IFERROR(INDEX($AR$70:$AR$81, ROWS($CO$4:CO29)-ROWS($AJ$70:$AJ$81)-ROWS($AN$70:$AN$81)),IFERROR(INDEX($AV$70:$AV$81, ROWS($CO$4:CO29)-ROWS($AJ$70:$AJ$81)-ROWS($AN$70:$AN$81)-ROWS($AR$70:$AR$81)),IFERROR(INDEX($AZ$70:$AZ$81, ROWS($CO$4:CO29)-ROWS($AJ$70:$AJ$81)-ROWS($AN$70:$AN$81)-ROWS($AR$70:$AR$81)-ROWS($AV$70:$AV$81)),IFERROR(INDEX($BD$70:$BD$81, ROWS($CO$4:CO29)-ROWS($AJ$70:$AJ$81)-ROWS($AN$70:$AN$81)-ROWS($AR$70:$AR$81)-ROWS($AV$70:$AV$81)-ROWS($AZ$70:$AZ$81)),IFERROR(INDEX($BH$70:$BH$81, ROWS($CO$4:CO29)-ROWS($AJ$70:$AJ$81)-ROWS($AN$70:$AN$81)-ROWS($AR$70:$AR$81)-ROWS($AV$70:$AV$81)-ROWS($AZ$70:$AZ$81)-ROWS($BD$70:$BD$81)), "")))))))</f>
        <v/>
      </c>
      <c r="CP31" s="316" t="str">
        <f t="shared" ca="1" si="42"/>
        <v/>
      </c>
      <c r="CQ31" s="316" t="str">
        <f ca="1">IF(OR(CR31="",CR31=0),"",MAX(CQ$5:CQ30)+1)</f>
        <v/>
      </c>
      <c r="CR31" s="316" t="str">
        <f ca="1">IFERROR(INDEX($AK$70:$AK$81, ROWS($CR$4:CR29)), IFERROR(INDEX($AO$70:$AO$81, ROWS($CR$4:CR29)-ROWS($AK$70:$AK$81)), IFERROR(INDEX($AS$70:$AS$81, ROWS($CR$4:CR29)-ROWS($AK$70:$AK$81)-ROWS($AO$70:$AO$81)),IFERROR(INDEX($AW$70:$AW$81, ROWS($CR$4:CR29)-ROWS($AK$70:$AK$81)-ROWS($AO$70:$AO$81)-ROWS($AS$70:$AS$81)),IFERROR(INDEX($BA$70:$BA$81, ROWS($CR$4:CR29)-ROWS($AK$70:$AK$81)-ROWS($AO$70:$AO$81)-ROWS($AS$70:$AS$81)-ROWS($AW$70:$AW$81)),IFERROR(INDEX($BE$70:$BE$81, ROWS($CR$4:CR29)-ROWS($AK$70:$AK$81)-ROWS($AO$70:$AO$81)-ROWS($AS$70:$AS$81)-ROWS($AW$70:$AW$81)-ROWS($BA$70:$BA$81)),IFERROR(INDEX($BI$70:$BI$81, ROWS($CR$4:CR29)-ROWS($AK$70:$AK$81)-ROWS($AO$70:$AO$81)-ROWS($AS$70:$AS$81)-ROWS($AW$70:$AW$81)-ROWS($BA$70:$BA$81)-ROWS($BE$70:$BE$81)), "")))))))</f>
        <v/>
      </c>
      <c r="CS31" s="316" t="str">
        <f t="shared" ca="1" si="43"/>
        <v/>
      </c>
      <c r="CT31" s="413" t="str">
        <f t="shared" ca="1" si="44"/>
        <v/>
      </c>
      <c r="CU31" s="412" t="str">
        <f>IF(OR(CV31="",CV31=0),"",MAX(CU$5:CU30)+1)</f>
        <v/>
      </c>
      <c r="CV31" s="316" t="str">
        <f>IFERROR(INDEX($AJ$86:$AJ$97, ROWS($CV$4:CV29)), IFERROR(INDEX($AN$86:$AN$97, ROWS($CV$4:CV29)-ROWS($AJ$86:$AJ$97)), ""))</f>
        <v/>
      </c>
      <c r="CW31" s="316" t="str">
        <f t="shared" si="45"/>
        <v/>
      </c>
      <c r="CX31" s="316" t="str">
        <f>IF(OR(CY31="",CY31=0),"",MAX(CX$5:CX30)+1)</f>
        <v/>
      </c>
      <c r="CY31" s="316" t="str">
        <f>IFERROR(INDEX($AK$86:$AK$97, ROWS($CY$4:CY29)), IFERROR(INDEX($AO$86:$AO$97, ROWS($CY$4:CY29)-ROWS($AK$86:$AK$97)), ""))</f>
        <v/>
      </c>
      <c r="CZ31" s="316" t="str">
        <f t="shared" si="46"/>
        <v/>
      </c>
      <c r="DA31" s="413" t="str">
        <f t="shared" si="47"/>
        <v/>
      </c>
      <c r="DC31" s="438">
        <f ca="1">IF(OR(DD31="",DD31=0),"",MAX(DC$25:DC30)+1)</f>
        <v>5</v>
      </c>
      <c r="DD31" s="434" t="str">
        <f t="shared" ca="1" si="90"/>
        <v>Pet Care</v>
      </c>
      <c r="DE31" s="413">
        <f t="shared" ca="1" si="91"/>
        <v>80</v>
      </c>
      <c r="DF31" s="431" t="str">
        <f ca="1">IF(OR(DG31="",DG31=0),"",MAX(DF$25:DF30)+1)</f>
        <v/>
      </c>
      <c r="DG31" s="412" t="str">
        <f t="shared" ca="1" si="92"/>
        <v/>
      </c>
      <c r="DH31" s="413" t="str">
        <f t="shared" ca="1" si="93"/>
        <v/>
      </c>
      <c r="DI31" s="412" t="str">
        <f t="shared" ca="1" si="94"/>
        <v>Life Insurance</v>
      </c>
      <c r="DJ31" s="413">
        <f t="shared" ca="1" si="95"/>
        <v>70</v>
      </c>
      <c r="DK31" s="412" t="str">
        <f t="shared" ca="1" si="96"/>
        <v/>
      </c>
      <c r="DL31" s="413" t="str">
        <f t="shared" ca="1" si="97"/>
        <v/>
      </c>
      <c r="DN31" s="427" t="str">
        <f ca="1">IF(DI41="","",CONCATENATE(DI41," - ",DJ41))</f>
        <v/>
      </c>
      <c r="DO31" s="428" t="str">
        <f ca="1">IF(DI42="","",CONCATENATE(DI42," - ",DJ42))</f>
        <v/>
      </c>
      <c r="DP31" s="428" t="str">
        <f ca="1">IF(DI43="","",CONCATENATE(DI43," - ",DJ43))</f>
        <v/>
      </c>
      <c r="DQ31" s="427" t="str">
        <f ca="1">IF(DK41="","",CONCATENATE(DK41," - ",DL41))</f>
        <v/>
      </c>
      <c r="DR31" s="428" t="str">
        <f ca="1">IF(DK42="","",CONCATENATE(DK42," - ",DL42))</f>
        <v/>
      </c>
      <c r="DS31" s="429" t="str">
        <f ca="1">IF(DK43="","",CONCATENATE(DK43," - ",DL43))</f>
        <v/>
      </c>
    </row>
    <row r="32" spans="1:123" s="292" customFormat="1" ht="15" customHeight="1" thickBot="1" x14ac:dyDescent="0.35">
      <c r="A32" s="1183"/>
      <c r="B32" s="1182"/>
      <c r="C32" s="1183"/>
      <c r="D32" s="1182"/>
      <c r="E32" s="1183"/>
      <c r="F32" s="1182"/>
      <c r="G32" s="1183"/>
      <c r="H32" s="1182"/>
      <c r="I32" s="1183"/>
      <c r="J32" s="1182"/>
      <c r="K32" s="1183"/>
      <c r="L32" s="1182"/>
      <c r="M32" s="1183"/>
      <c r="N32" s="1182"/>
      <c r="P32" s="295" t="str">
        <f t="shared" ca="1" si="99"/>
        <v/>
      </c>
      <c r="Q32" s="295" t="str">
        <f t="shared" ca="1" si="98"/>
        <v/>
      </c>
      <c r="R32" s="295" t="str">
        <f t="shared" ca="1" si="98"/>
        <v/>
      </c>
      <c r="S32" s="296" t="str">
        <f t="shared" ca="1" si="98"/>
        <v/>
      </c>
      <c r="T32" s="295" t="str">
        <f t="shared" ca="1" si="98"/>
        <v/>
      </c>
      <c r="U32" s="295" t="str">
        <f t="shared" ca="1" si="98"/>
        <v/>
      </c>
      <c r="V32" s="1158" t="s">
        <v>508</v>
      </c>
      <c r="W32" s="1159"/>
      <c r="X32" s="445">
        <f ca="1">IF(X28="",0,X28)</f>
        <v>3690.4100000000008</v>
      </c>
      <c r="Y32"/>
      <c r="AB32" s="299"/>
      <c r="AC32" s="358">
        <f>IF('Data Entry'!H16="","",'Data Entry'!H16)</f>
        <v>5</v>
      </c>
      <c r="AD32" s="356" t="str">
        <f>IF('Data Entry'!G16="","",'Data Entry'!G16)</f>
        <v>D. Store Card 3</v>
      </c>
      <c r="AE32" s="363">
        <f>IF('Data Entry'!J16="","",'Data Entry'!J16)</f>
        <v>30</v>
      </c>
      <c r="AF32" s="402">
        <f>IF('Data Entry'!I16="","",'Data Entry'!I16)</f>
        <v>400</v>
      </c>
      <c r="AG32" s="300"/>
      <c r="AH32"/>
      <c r="AI32" s="308" t="str">
        <f t="shared" ca="1" si="82"/>
        <v/>
      </c>
      <c r="AJ32" s="293" t="str">
        <f t="shared" ca="1" si="60"/>
        <v/>
      </c>
      <c r="AK32" s="293" t="str">
        <f t="shared" ca="1" si="61"/>
        <v/>
      </c>
      <c r="AL32" s="303" t="str">
        <f t="shared" ca="1" si="62"/>
        <v/>
      </c>
      <c r="AM32" s="308" t="str">
        <f t="shared" ca="1" si="83"/>
        <v/>
      </c>
      <c r="AN32" s="293" t="str">
        <f t="shared" ca="1" si="63"/>
        <v/>
      </c>
      <c r="AO32" s="293" t="str">
        <f t="shared" ca="1" si="64"/>
        <v/>
      </c>
      <c r="AP32" s="303" t="str">
        <f t="shared" ca="1" si="65"/>
        <v/>
      </c>
      <c r="AQ32" s="308" t="str">
        <f t="shared" ca="1" si="84"/>
        <v/>
      </c>
      <c r="AR32" s="293" t="str">
        <f t="shared" ca="1" si="66"/>
        <v/>
      </c>
      <c r="AS32" s="293" t="str">
        <f t="shared" ca="1" si="67"/>
        <v/>
      </c>
      <c r="AT32" s="303" t="str">
        <f t="shared" ca="1" si="68"/>
        <v/>
      </c>
      <c r="AU32" s="308" t="str">
        <f t="shared" ca="1" si="85"/>
        <v/>
      </c>
      <c r="AV32" s="293" t="str">
        <f t="shared" ca="1" si="69"/>
        <v/>
      </c>
      <c r="AW32" s="293" t="str">
        <f t="shared" ca="1" si="70"/>
        <v/>
      </c>
      <c r="AX32" s="303" t="str">
        <f t="shared" ca="1" si="71"/>
        <v/>
      </c>
      <c r="AY32" s="308" t="str">
        <f t="shared" ca="1" si="86"/>
        <v/>
      </c>
      <c r="AZ32" s="293" t="str">
        <f t="shared" ca="1" si="72"/>
        <v/>
      </c>
      <c r="BA32" s="293" t="str">
        <f t="shared" ca="1" si="73"/>
        <v/>
      </c>
      <c r="BB32" s="303" t="str">
        <f t="shared" ca="1" si="74"/>
        <v/>
      </c>
      <c r="BC32" s="308" t="str">
        <f t="shared" ca="1" si="87"/>
        <v/>
      </c>
      <c r="BD32" s="293" t="str">
        <f t="shared" ca="1" si="75"/>
        <v/>
      </c>
      <c r="BE32" s="293" t="str">
        <f t="shared" ca="1" si="76"/>
        <v/>
      </c>
      <c r="BF32" s="303" t="str">
        <f t="shared" ca="1" si="77"/>
        <v/>
      </c>
      <c r="BG32" s="308" t="str">
        <f t="shared" ca="1" si="88"/>
        <v/>
      </c>
      <c r="BH32" s="293" t="str">
        <f t="shared" ca="1" si="78"/>
        <v/>
      </c>
      <c r="BI32" s="293" t="str">
        <f t="shared" ca="1" si="79"/>
        <v/>
      </c>
      <c r="BJ32" s="303" t="str">
        <f t="shared" ca="1" si="80"/>
        <v/>
      </c>
      <c r="BL32" s="412" t="str">
        <f ca="1">IF(OR(BM32="",BM32=0),"",MAX(BL$5:BL31)+1)</f>
        <v/>
      </c>
      <c r="BM32" s="316" t="str">
        <f ca="1">IFERROR(INDEX($AJ$6:$AJ$17, ROWS(BM$4:$BM30)), IFERROR(INDEX($AN$6:$AN$17, ROWS(BM$4:$BM30)-ROWS($AJ$6:$AJ$17)), IFERROR(INDEX($AR$6:$AR$17, ROWS(BM$4:$BM30)-ROWS($AJ$6:$AJ$17)-ROWS($AN$6:$AN$17)),IFERROR(INDEX($AV$6:$AV$17, ROWS(BM$4:$BM30)-ROWS($AJ$6:$AJ$17)-ROWS($AN$6:$AN$17)-ROWS($AR$6:$AR$17)),IFERROR(INDEX($AZ$6:$AZ$17, ROWS(BM$4:$BM30)-ROWS($AJ$6:$AJ$17)-ROWS($AN$6:$AN$17)-ROWS($AR$6:$AR$17)-ROWS($AV$6:$AV$17)),IFERROR(INDEX($BD$6:$BD$17, ROWS(BM$4:$BM30)-ROWS($AJ$6:$AJ$17)-ROWS($AN$6:$AN$17)-ROWS($AR$6:$AR$17)-ROWS($AV$6:$AV$17)-ROWS($AZ$6:$AZ$17)),IFERROR(INDEX($BH$6:$BH$17, ROWS(BM$4:$BM30)-ROWS($AJ$6:$AJ$17)-ROWS($AN$6:$AN$17)-ROWS($AR$6:$AR$17)-ROWS($AV$6:$AV$17)-ROWS($AZ$6:$AZ$17)-ROWS($BD$6:$BD$17)), "")))))))</f>
        <v/>
      </c>
      <c r="BN32" s="316" t="str">
        <f t="shared" ca="1" si="30"/>
        <v/>
      </c>
      <c r="BO32" s="316" t="str">
        <f ca="1">IF(OR(BP32="",BP32=0),"",MAX(BO$5:BO31)+1)</f>
        <v/>
      </c>
      <c r="BP32" s="316" t="str">
        <f ca="1">IFERROR(INDEX($AK$6:$AK$17, ROWS($BP$4:BP30)), IFERROR(INDEX($AO$6:$AO$17, ROWS($BP$4:BP30)-ROWS($AK$6:$AK$17)), IFERROR(INDEX($AS$6:$AS$17, ROWS($BP$4:BP30)-ROWS($AK$6:$AK$17)-ROWS($AO$6:$AO$17)),IFERROR(INDEX($AW$6:$AW$17, ROWS($BP$4:BP30)-ROWS($AK$6:$AK$17)-ROWS($AO$6:$AO$17)-ROWS($AS$6:$AS$17)),IFERROR(INDEX($BA$6:$BA$17, ROWS($BP$4:BP30)-ROWS($AK$6:$AK$17)-ROWS($AO$6:$AO$17)-ROWS($AS$6:$AS$17)-ROWS($AW$6:$AW$17)),IFERROR(INDEX($BE$6:$BE$17, ROWS($BP$4:BP30)-ROWS($AK$6:$AK$17)-ROWS($AO$6:$AO$17)-ROWS($AS$6:$AS$17)-ROWS($AW$6:$AW$17)-ROWS($BA$6:$BA$17)),IFERROR(INDEX($BI$6:$BI$17, ROWS($BP$4:BP30)-ROWS($AK$6:$AK$17)-ROWS($AO$6:$AO$17)-ROWS($AS$6:$AS$17)-ROWS($AW$6:$AW$17)-ROWS($BA$6:$BA$17)-ROWS($BE$6:$BE$17)), "")))))))</f>
        <v/>
      </c>
      <c r="BQ32" s="316" t="str">
        <f t="shared" ca="1" si="31"/>
        <v/>
      </c>
      <c r="BR32" s="413" t="str">
        <f t="shared" ca="1" si="32"/>
        <v/>
      </c>
      <c r="BS32" s="412" t="str">
        <f ca="1">IF(OR(BT32="",BT32=0),"",MAX(BS$5:BS31)+1)</f>
        <v/>
      </c>
      <c r="BT32" s="316" t="str">
        <f ca="1">IFERROR(INDEX($AJ$22:$AJ$33, ROWS($BT$4:BT30)), IFERROR(INDEX($AN$22:$AN$33, ROWS($BT$4:BT30)-ROWS($AJ$22:$AJ$33)), IFERROR(INDEX($AR$22:$AR$33, ROWS($BT$4:BT30)-ROWS($AJ$22:$AJ$33)-ROWS($AN$22:$AN$33)),IFERROR(INDEX($AV$22:$AV$33, ROWS($BT$4:BT30)-ROWS($AJ$22:$AJ$33)-ROWS($AN$22:$AN$33)-ROWS($AR$22:$AR$33)),IFERROR(INDEX($AZ$22:$AZ$33, ROWS($BT$4:BT30)-ROWS($AJ$22:$AJ$33)-ROWS($AN$22:$AN$33)-ROWS($AR$22:$AR$33)-ROWS($AV$22:$AV$33)),IFERROR(INDEX($BD$22:$BD$33, ROWS($BT$4:BT30)-ROWS($AJ$22:$AJ$33)-ROWS($AN$22:$AN$33)-ROWS($AR$22:$AR$33)-ROWS($AV$22:$AV$33)-ROWS($AZ$22:$AZ$33)),IFERROR(INDEX($BH$22:$BH$33, ROWS($BT$4:BT30)-ROWS($AJ$22:$AJ$33)-ROWS($AN$22:$AN$33)-ROWS($AR$22:$AR$33)-ROWS($AV$22:$AV$33)-ROWS($AZ$22:$AZ$33)-ROWS($BD$22:$BD$33)), "")))))))</f>
        <v/>
      </c>
      <c r="BU32" s="316" t="str">
        <f t="shared" ca="1" si="33"/>
        <v/>
      </c>
      <c r="BV32" s="316" t="str">
        <f ca="1">IF(OR(BW32="",BW32=0),"",MAX(BV$5:BV31)+1)</f>
        <v/>
      </c>
      <c r="BW32" s="316" t="str">
        <f ca="1">IFERROR(INDEX($AK$22:$AK$33, ROWS($BW$4:BW30)), IFERROR(INDEX($AO$22:$AO$33, ROWS($BW$4:BW30)-ROWS($AK$22:$AK$33)), IFERROR(INDEX($AS$22:$AS$33, ROWS($BW$4:BW30)-ROWS($AK$22:$AK$33)-ROWS($AO$22:$AO$33)),IFERROR(INDEX($AW$22:$AW$33, ROWS($BW$4:BW30)-ROWS($AK$22:$AK$33)-ROWS($AO$22:$AO$33)-ROWS($AS$22:$AS$33)),IFERROR(INDEX($BA$22:$BA$33, ROWS($BW$4:BW30)-ROWS($AK$22:$AK$33)-ROWS($AO$22:$AO$33)-ROWS($AS$22:$AS$33)-ROWS($AW$22:$AW$33)),IFERROR(INDEX($BE$22:$BE$33, ROWS($BW$4:BW30)-ROWS($AK$22:$AK$33)-ROWS($AO$22:$AO$33)-ROWS($AS$22:$AS$33)-ROWS($AW$22:$AW$33)-ROWS($BA$22:$BA$33)),IFERROR(INDEX($BI$22:$BI$33, ROWS($BW$4:BW30)-ROWS($AK$22:$AK$33)-ROWS($AO$22:$AO$33)-ROWS($AS$22:$AS$33)-ROWS($AW$22:$AW$33)-ROWS($BA$22:$BA$33)-ROWS($BE$22:$BE$33)), "")))))))</f>
        <v/>
      </c>
      <c r="BX32" s="316" t="str">
        <f t="shared" ca="1" si="34"/>
        <v/>
      </c>
      <c r="BY32" s="413" t="str">
        <f t="shared" ca="1" si="35"/>
        <v/>
      </c>
      <c r="BZ32" s="412" t="str">
        <f ca="1">IF(OR(CA32="",CA32=0),"",MAX(BZ$5:BZ31)+1)</f>
        <v/>
      </c>
      <c r="CA32" s="316" t="str">
        <f ca="1">IFERROR(INDEX($AJ$38:$AJ$49, ROWS($CA$4:CA30)), IFERROR(INDEX($AN$38:$AN$49, ROWS($CA$4:CA30)-ROWS($AJ$38:$AJ$49)), IFERROR(INDEX($AR$38:$AR$49, ROWS($CA$4:CA30)-ROWS($AJ$38:$AJ$49)-ROWS($AN$38:$AN$49)),IFERROR(INDEX($AV$38:$AV$49, ROWS($CA$4:CA30)-ROWS($AJ$38:$AJ$49)-ROWS($AN$38:$AN$49)-ROWS($AR$38:$AR$49)),IFERROR(INDEX($AZ$38:$AZ$49, ROWS($CA$4:CA30)-ROWS($AJ$38:$AJ$49)-ROWS($AN$38:$AN$49)-ROWS($AR$38:$AR$49)-ROWS($AV$38:$AV$49)),IFERROR(INDEX($BD$38:$BD$49, ROWS($CA$4:CA30)-ROWS($AJ$38:$AJ$49)-ROWS($AN$38:$AN$49)-ROWS($AR$38:$AR$49)-ROWS($AV$38:$AV$49)-ROWS($AZ$38:$AZ$49)),IFERROR(INDEX($BH$38:$BH$49, ROWS($CA$4:CA30)-ROWS($AJ$38:$AJ$49)-ROWS($AN$38:$AN$49)-ROWS($AR$38:$AR$49)-ROWS($AV$38:$AV$49)-ROWS($AZ$38:$AZ$49)-ROWS($BD$38:$BD$49)), "")))))))</f>
        <v/>
      </c>
      <c r="CB32" s="316" t="str">
        <f t="shared" ca="1" si="36"/>
        <v/>
      </c>
      <c r="CC32" s="316" t="str">
        <f ca="1">IF(OR(CD32="",CD32=0),"",MAX(CC$5:CC31)+1)</f>
        <v/>
      </c>
      <c r="CD32" s="316" t="str">
        <f ca="1">IFERROR(INDEX($AK$38:$AK$49, ROWS($CD$4:CD30)), IFERROR(INDEX($AO$38:$AO$49, ROWS($CD$4:CD30)-ROWS($AK$38:$AK$49)), IFERROR(INDEX($AS$38:$AS$49, ROWS($CD$4:CD30)-ROWS($AK$38:$AK$49)-ROWS($AO$38:$AO$49)),IFERROR(INDEX($AW$38:$AW$49, ROWS($CD$4:CD30)-ROWS($AK$38:$AK$49)-ROWS($AO$38:$AO$49)-ROWS($AS$38:$AS$49)),IFERROR(INDEX($BA$38:$BA$49, ROWS($CD$4:CD30)-ROWS($AK$38:$AK$49)-ROWS($AO$38:$AO$49)-ROWS($AS$38:$AS$49)-ROWS($AW$38:$AW$49)),IFERROR(INDEX($BE$38:$BE$49, ROWS($CD$4:CD30)-ROWS($AK$38:$AK$49)-ROWS($AO$38:$AO$49)-ROWS($AS$38:$AS$49)-ROWS($AW$38:$AW$49)-ROWS($BA$38:$BA$49)),IFERROR(INDEX($BI$38:$BI$49, ROWS($CD$4:CD30)-ROWS($AK$38:$AK$49)-ROWS($AO$38:$AO$49)-ROWS($AS$38:$AS$49)-ROWS($AW$38:$AW$49)-ROWS($BA$38:$BA$49)-ROWS($BE$38:$BE$49)), "")))))))</f>
        <v/>
      </c>
      <c r="CE32" s="316" t="str">
        <f t="shared" ca="1" si="37"/>
        <v/>
      </c>
      <c r="CF32" s="413" t="str">
        <f t="shared" ca="1" si="38"/>
        <v/>
      </c>
      <c r="CG32" s="412" t="str">
        <f ca="1">IF(OR(CH32="",CH32=0),"",MAX(CG$5:CG31)+1)</f>
        <v/>
      </c>
      <c r="CH32" s="316" t="str">
        <f ca="1">IFERROR(INDEX($AJ$54:$AJ$65, ROWS($CH$4:CH30)), IFERROR(INDEX($AN$54:$AN$65, ROWS($CH$4:CH30)-ROWS($AJ$54:$AJ$65)), IFERROR(INDEX($AR$54:$AR$65, ROWS($CH$4:CH30)-ROWS($AJ$54:$AJ$65)-ROWS($AN$54:$AN$65)),IFERROR(INDEX($AV$54:$AV$65, ROWS($CH$4:CH30)-ROWS($AJ$54:$AJ$65)-ROWS($AN$54:$AN$65)-ROWS($AR$54:$AR$65)),IFERROR(INDEX($AZ$54:$AZ$65, ROWS($CH$4:CH30)-ROWS($AJ$54:$AJ$65)-ROWS($AN$54:$AN$65)-ROWS($AR$54:$AR$65)-ROWS($AV$54:$AV$65)),IFERROR(INDEX($BD$54:$BD$65, ROWS($CH$4:CH30)-ROWS($AJ$54:$AJ$65)-ROWS($AN$54:$AN$65)-ROWS($AR$54:$AR$65)-ROWS($AV$54:$AV$65)-ROWS($AZ$54:$AZ$65)),IFERROR(INDEX($BH$54:$BH$65, ROWS($CH$4:CH30)-ROWS($AJ$54:$AJ$65)-ROWS($AN$54:$AN$65)-ROWS($AR$54:$AR$65)-ROWS($AV$54:$AV$65)-ROWS($AZ$54:$AZ$65)-ROWS($BD$54:$BD$65)), "")))))))</f>
        <v/>
      </c>
      <c r="CI32" s="316" t="str">
        <f t="shared" ca="1" si="39"/>
        <v/>
      </c>
      <c r="CJ32" s="316" t="str">
        <f ca="1">IF(OR(CK32="",CK32=0),"",MAX(CJ$5:CJ31)+1)</f>
        <v/>
      </c>
      <c r="CK32" s="316" t="str">
        <f ca="1">IFERROR(INDEX($AK$54:$AK$65, ROWS($CK$4:CK30)), IFERROR(INDEX($AO$54:$AO$65, ROWS($CK$4:CK30)-ROWS($AK$54:$AK$65)), IFERROR(INDEX($AS$54:$AS$65, ROWS($CK$4:CK30)-ROWS($AK$54:$AK$65)-ROWS($AO$54:$AO$65)),IFERROR(INDEX($AW$54:$AW$65, ROWS($CK$4:CK30)-ROWS($AK$54:$AK$65)-ROWS($AO$54:$AO$65)-ROWS($AS$54:$AS$65)),IFERROR(INDEX($BA$54:$BA$65, ROWS($CK$4:CK30)-ROWS($AK$54:$AK$65)-ROWS($AO$54:$AO$65)-ROWS($AS$54:$AS$65)-ROWS($AW$54:$AW$65)),IFERROR(INDEX($BE$54:$BE$65, ROWS($CK$4:CK30)-ROWS($AK$54:$AK$65)-ROWS($AO$54:$AO$65)-ROWS($AS$54:$AS$65)-ROWS($AW$54:$AW$65)-ROWS($BA$54:$BA$65)),IFERROR(INDEX($BI$54:$BI$65, ROWS($CK$4:CK30)-ROWS($AK$54:$AK$65)-ROWS($AO$54:$AO$65)-ROWS($AS$54:$AS$65)-ROWS($AW$54:$AW$65)-ROWS($BA$54:$BA$65)-ROWS($BE$54:$BE$65)), "")))))))</f>
        <v/>
      </c>
      <c r="CL32" s="316" t="str">
        <f t="shared" ca="1" si="40"/>
        <v/>
      </c>
      <c r="CM32" s="413" t="str">
        <f t="shared" ca="1" si="41"/>
        <v/>
      </c>
      <c r="CN32" s="412" t="str">
        <f ca="1">IF(OR(CO32="",CO32=0),"",MAX(CN$5:CN31)+1)</f>
        <v/>
      </c>
      <c r="CO32" s="316" t="str">
        <f ca="1">IFERROR(INDEX($AJ$70:$AJ$81, ROWS($CO$4:CO30)), IFERROR(INDEX($AN$70:$AN$81, ROWS($CO$4:CO30)-ROWS($AJ$70:$AJ$81)), IFERROR(INDEX($AR$70:$AR$81, ROWS($CO$4:CO30)-ROWS($AJ$70:$AJ$81)-ROWS($AN$70:$AN$81)),IFERROR(INDEX($AV$70:$AV$81, ROWS($CO$4:CO30)-ROWS($AJ$70:$AJ$81)-ROWS($AN$70:$AN$81)-ROWS($AR$70:$AR$81)),IFERROR(INDEX($AZ$70:$AZ$81, ROWS($CO$4:CO30)-ROWS($AJ$70:$AJ$81)-ROWS($AN$70:$AN$81)-ROWS($AR$70:$AR$81)-ROWS($AV$70:$AV$81)),IFERROR(INDEX($BD$70:$BD$81, ROWS($CO$4:CO30)-ROWS($AJ$70:$AJ$81)-ROWS($AN$70:$AN$81)-ROWS($AR$70:$AR$81)-ROWS($AV$70:$AV$81)-ROWS($AZ$70:$AZ$81)),IFERROR(INDEX($BH$70:$BH$81, ROWS($CO$4:CO30)-ROWS($AJ$70:$AJ$81)-ROWS($AN$70:$AN$81)-ROWS($AR$70:$AR$81)-ROWS($AV$70:$AV$81)-ROWS($AZ$70:$AZ$81)-ROWS($BD$70:$BD$81)), "")))))))</f>
        <v/>
      </c>
      <c r="CP32" s="316" t="str">
        <f t="shared" ca="1" si="42"/>
        <v/>
      </c>
      <c r="CQ32" s="316" t="str">
        <f ca="1">IF(OR(CR32="",CR32=0),"",MAX(CQ$5:CQ31)+1)</f>
        <v/>
      </c>
      <c r="CR32" s="316" t="str">
        <f ca="1">IFERROR(INDEX($AK$70:$AK$81, ROWS($CR$4:CR30)), IFERROR(INDEX($AO$70:$AO$81, ROWS($CR$4:CR30)-ROWS($AK$70:$AK$81)), IFERROR(INDEX($AS$70:$AS$81, ROWS($CR$4:CR30)-ROWS($AK$70:$AK$81)-ROWS($AO$70:$AO$81)),IFERROR(INDEX($AW$70:$AW$81, ROWS($CR$4:CR30)-ROWS($AK$70:$AK$81)-ROWS($AO$70:$AO$81)-ROWS($AS$70:$AS$81)),IFERROR(INDEX($BA$70:$BA$81, ROWS($CR$4:CR30)-ROWS($AK$70:$AK$81)-ROWS($AO$70:$AO$81)-ROWS($AS$70:$AS$81)-ROWS($AW$70:$AW$81)),IFERROR(INDEX($BE$70:$BE$81, ROWS($CR$4:CR30)-ROWS($AK$70:$AK$81)-ROWS($AO$70:$AO$81)-ROWS($AS$70:$AS$81)-ROWS($AW$70:$AW$81)-ROWS($BA$70:$BA$81)),IFERROR(INDEX($BI$70:$BI$81, ROWS($CR$4:CR30)-ROWS($AK$70:$AK$81)-ROWS($AO$70:$AO$81)-ROWS($AS$70:$AS$81)-ROWS($AW$70:$AW$81)-ROWS($BA$70:$BA$81)-ROWS($BE$70:$BE$81)), "")))))))</f>
        <v/>
      </c>
      <c r="CS32" s="316" t="str">
        <f t="shared" ca="1" si="43"/>
        <v/>
      </c>
      <c r="CT32" s="413" t="str">
        <f t="shared" ca="1" si="44"/>
        <v/>
      </c>
      <c r="CU32" s="412" t="str">
        <f>IF(OR(CV32="",CV32=0),"",MAX(CU$5:CU31)+1)</f>
        <v/>
      </c>
      <c r="CV32" s="316" t="str">
        <f>IFERROR(INDEX($AJ$86:$AJ$97, ROWS($CV$4:CV30)), IFERROR(INDEX($AN$86:$AN$97, ROWS($CV$4:CV30)-ROWS($AJ$86:$AJ$97)), ""))</f>
        <v/>
      </c>
      <c r="CW32" s="316" t="str">
        <f t="shared" si="45"/>
        <v/>
      </c>
      <c r="CX32" s="316" t="str">
        <f>IF(OR(CY32="",CY32=0),"",MAX(CX$5:CX31)+1)</f>
        <v/>
      </c>
      <c r="CY32" s="316" t="str">
        <f>IFERROR(INDEX($AK$86:$AK$97, ROWS($CY$4:CY30)), IFERROR(INDEX($AO$86:$AO$97, ROWS($CY$4:CY30)-ROWS($AK$86:$AK$97)), ""))</f>
        <v/>
      </c>
      <c r="CZ32" s="316" t="str">
        <f t="shared" si="46"/>
        <v/>
      </c>
      <c r="DA32" s="413" t="str">
        <f t="shared" si="47"/>
        <v/>
      </c>
      <c r="DC32" s="438">
        <f ca="1">IF(OR(DD32="",DD32=0),"",MAX(DC$25:DC31)+1)</f>
        <v>6</v>
      </c>
      <c r="DD32" s="434" t="str">
        <f t="shared" ca="1" si="90"/>
        <v>Life Insurance</v>
      </c>
      <c r="DE32" s="413">
        <f t="shared" ca="1" si="91"/>
        <v>70</v>
      </c>
      <c r="DF32" s="431" t="str">
        <f ca="1">IF(OR(DG32="",DG32=0),"",MAX(DF$25:DF31)+1)</f>
        <v/>
      </c>
      <c r="DG32" s="412" t="str">
        <f t="shared" ca="1" si="92"/>
        <v/>
      </c>
      <c r="DH32" s="413" t="str">
        <f t="shared" ca="1" si="93"/>
        <v/>
      </c>
      <c r="DI32" s="412" t="str">
        <f t="shared" ca="1" si="94"/>
        <v/>
      </c>
      <c r="DJ32" s="413" t="str">
        <f t="shared" ca="1" si="95"/>
        <v/>
      </c>
      <c r="DK32" s="412" t="str">
        <f t="shared" ca="1" si="96"/>
        <v/>
      </c>
      <c r="DL32" s="413" t="str">
        <f t="shared" ca="1" si="97"/>
        <v/>
      </c>
      <c r="DN32" s="1192" t="s">
        <v>505</v>
      </c>
      <c r="DO32" s="1193"/>
      <c r="DP32" s="443">
        <f ca="1">IF(DJ26="","",SUM(DJ26:DJ43))</f>
        <v>455</v>
      </c>
      <c r="DQ32" s="1192" t="s">
        <v>506</v>
      </c>
      <c r="DR32" s="1193"/>
      <c r="DS32" s="444">
        <f ca="1">IF(DL26="","",SUM(DL26:DL43))</f>
        <v>400</v>
      </c>
    </row>
    <row r="33" spans="1:123" s="292" customFormat="1" ht="15" customHeight="1" thickBot="1" x14ac:dyDescent="0.35">
      <c r="A33" s="1183" t="s">
        <v>478</v>
      </c>
      <c r="B33" s="1182"/>
      <c r="C33" s="1183" t="s">
        <v>478</v>
      </c>
      <c r="D33" s="1182"/>
      <c r="E33" s="1183" t="s">
        <v>478</v>
      </c>
      <c r="F33" s="1182"/>
      <c r="G33" s="1183" t="s">
        <v>478</v>
      </c>
      <c r="H33" s="1182"/>
      <c r="I33" s="1183" t="s">
        <v>478</v>
      </c>
      <c r="J33" s="1182"/>
      <c r="K33" s="1183" t="s">
        <v>478</v>
      </c>
      <c r="L33" s="1182"/>
      <c r="M33" s="1183" t="s">
        <v>478</v>
      </c>
      <c r="N33" s="1182"/>
      <c r="P33" s="295" t="str">
        <f t="shared" ca="1" si="99"/>
        <v/>
      </c>
      <c r="Q33" s="295" t="str">
        <f t="shared" ca="1" si="98"/>
        <v/>
      </c>
      <c r="R33" s="295" t="str">
        <f t="shared" ca="1" si="98"/>
        <v/>
      </c>
      <c r="S33" s="296" t="str">
        <f t="shared" ca="1" si="98"/>
        <v/>
      </c>
      <c r="T33" s="295" t="str">
        <f t="shared" ca="1" si="98"/>
        <v/>
      </c>
      <c r="U33" s="295" t="str">
        <f t="shared" ca="1" si="98"/>
        <v/>
      </c>
      <c r="V33" s="1158"/>
      <c r="W33" s="1159"/>
      <c r="X33" s="445"/>
      <c r="Y33"/>
      <c r="AB33" s="299"/>
      <c r="AC33" s="358">
        <f>IF('Data Entry'!H17="","",'Data Entry'!H17)</f>
        <v>12</v>
      </c>
      <c r="AD33" s="356" t="str">
        <f>IF('Data Entry'!G17="","",'Data Entry'!G17)</f>
        <v>D. Store Card 4</v>
      </c>
      <c r="AE33" s="363">
        <f>IF('Data Entry'!J17="","",'Data Entry'!J17)</f>
        <v>30</v>
      </c>
      <c r="AF33" s="402">
        <f>IF('Data Entry'!I17="","",'Data Entry'!I17)</f>
        <v>120</v>
      </c>
      <c r="AG33" s="300"/>
      <c r="AH33"/>
      <c r="AI33" s="309" t="str">
        <f t="shared" ca="1" si="82"/>
        <v/>
      </c>
      <c r="AJ33" s="310" t="str">
        <f t="shared" ca="1" si="60"/>
        <v/>
      </c>
      <c r="AK33" s="310" t="str">
        <f t="shared" ca="1" si="61"/>
        <v/>
      </c>
      <c r="AL33" s="311" t="str">
        <f t="shared" ca="1" si="62"/>
        <v/>
      </c>
      <c r="AM33" s="309" t="str">
        <f t="shared" ca="1" si="83"/>
        <v/>
      </c>
      <c r="AN33" s="310" t="str">
        <f t="shared" ca="1" si="63"/>
        <v/>
      </c>
      <c r="AO33" s="310" t="str">
        <f t="shared" ca="1" si="64"/>
        <v/>
      </c>
      <c r="AP33" s="311" t="str">
        <f t="shared" ca="1" si="65"/>
        <v/>
      </c>
      <c r="AQ33" s="309" t="str">
        <f t="shared" ca="1" si="84"/>
        <v/>
      </c>
      <c r="AR33" s="310" t="str">
        <f t="shared" ca="1" si="66"/>
        <v/>
      </c>
      <c r="AS33" s="310" t="str">
        <f t="shared" ca="1" si="67"/>
        <v/>
      </c>
      <c r="AT33" s="311" t="str">
        <f t="shared" ca="1" si="68"/>
        <v/>
      </c>
      <c r="AU33" s="309" t="str">
        <f t="shared" ca="1" si="85"/>
        <v/>
      </c>
      <c r="AV33" s="310" t="str">
        <f t="shared" ca="1" si="69"/>
        <v/>
      </c>
      <c r="AW33" s="310" t="str">
        <f t="shared" ca="1" si="70"/>
        <v/>
      </c>
      <c r="AX33" s="311" t="str">
        <f t="shared" ca="1" si="71"/>
        <v/>
      </c>
      <c r="AY33" s="309" t="str">
        <f t="shared" ca="1" si="86"/>
        <v/>
      </c>
      <c r="AZ33" s="310" t="str">
        <f t="shared" ca="1" si="72"/>
        <v/>
      </c>
      <c r="BA33" s="310" t="str">
        <f t="shared" ca="1" si="73"/>
        <v/>
      </c>
      <c r="BB33" s="311" t="str">
        <f t="shared" ca="1" si="74"/>
        <v/>
      </c>
      <c r="BC33" s="309" t="str">
        <f t="shared" ca="1" si="87"/>
        <v/>
      </c>
      <c r="BD33" s="310" t="str">
        <f t="shared" ca="1" si="75"/>
        <v/>
      </c>
      <c r="BE33" s="310" t="str">
        <f t="shared" ca="1" si="76"/>
        <v/>
      </c>
      <c r="BF33" s="311" t="str">
        <f t="shared" ca="1" si="77"/>
        <v/>
      </c>
      <c r="BG33" s="309" t="str">
        <f t="shared" ca="1" si="88"/>
        <v/>
      </c>
      <c r="BH33" s="310" t="str">
        <f t="shared" ca="1" si="78"/>
        <v/>
      </c>
      <c r="BI33" s="310" t="str">
        <f t="shared" ca="1" si="79"/>
        <v/>
      </c>
      <c r="BJ33" s="311" t="str">
        <f t="shared" ca="1" si="80"/>
        <v/>
      </c>
      <c r="BL33" s="412" t="str">
        <f ca="1">IF(OR(BM33="",BM33=0),"",MAX(BL$5:BL32)+1)</f>
        <v/>
      </c>
      <c r="BM33" s="316" t="str">
        <f ca="1">IFERROR(INDEX($AJ$6:$AJ$17, ROWS(BM$4:$BM31)), IFERROR(INDEX($AN$6:$AN$17, ROWS(BM$4:$BM31)-ROWS($AJ$6:$AJ$17)), IFERROR(INDEX($AR$6:$AR$17, ROWS(BM$4:$BM31)-ROWS($AJ$6:$AJ$17)-ROWS($AN$6:$AN$17)),IFERROR(INDEX($AV$6:$AV$17, ROWS(BM$4:$BM31)-ROWS($AJ$6:$AJ$17)-ROWS($AN$6:$AN$17)-ROWS($AR$6:$AR$17)),IFERROR(INDEX($AZ$6:$AZ$17, ROWS(BM$4:$BM31)-ROWS($AJ$6:$AJ$17)-ROWS($AN$6:$AN$17)-ROWS($AR$6:$AR$17)-ROWS($AV$6:$AV$17)),IFERROR(INDEX($BD$6:$BD$17, ROWS(BM$4:$BM31)-ROWS($AJ$6:$AJ$17)-ROWS($AN$6:$AN$17)-ROWS($AR$6:$AR$17)-ROWS($AV$6:$AV$17)-ROWS($AZ$6:$AZ$17)),IFERROR(INDEX($BH$6:$BH$17, ROWS(BM$4:$BM31)-ROWS($AJ$6:$AJ$17)-ROWS($AN$6:$AN$17)-ROWS($AR$6:$AR$17)-ROWS($AV$6:$AV$17)-ROWS($AZ$6:$AZ$17)-ROWS($BD$6:$BD$17)), "")))))))</f>
        <v/>
      </c>
      <c r="BN33" s="316" t="str">
        <f t="shared" ca="1" si="30"/>
        <v/>
      </c>
      <c r="BO33" s="316" t="str">
        <f ca="1">IF(OR(BP33="",BP33=0),"",MAX(BO$5:BO32)+1)</f>
        <v/>
      </c>
      <c r="BP33" s="316" t="str">
        <f ca="1">IFERROR(INDEX($AK$6:$AK$17, ROWS($BP$4:BP31)), IFERROR(INDEX($AO$6:$AO$17, ROWS($BP$4:BP31)-ROWS($AK$6:$AK$17)), IFERROR(INDEX($AS$6:$AS$17, ROWS($BP$4:BP31)-ROWS($AK$6:$AK$17)-ROWS($AO$6:$AO$17)),IFERROR(INDEX($AW$6:$AW$17, ROWS($BP$4:BP31)-ROWS($AK$6:$AK$17)-ROWS($AO$6:$AO$17)-ROWS($AS$6:$AS$17)),IFERROR(INDEX($BA$6:$BA$17, ROWS($BP$4:BP31)-ROWS($AK$6:$AK$17)-ROWS($AO$6:$AO$17)-ROWS($AS$6:$AS$17)-ROWS($AW$6:$AW$17)),IFERROR(INDEX($BE$6:$BE$17, ROWS($BP$4:BP31)-ROWS($AK$6:$AK$17)-ROWS($AO$6:$AO$17)-ROWS($AS$6:$AS$17)-ROWS($AW$6:$AW$17)-ROWS($BA$6:$BA$17)),IFERROR(INDEX($BI$6:$BI$17, ROWS($BP$4:BP31)-ROWS($AK$6:$AK$17)-ROWS($AO$6:$AO$17)-ROWS($AS$6:$AS$17)-ROWS($AW$6:$AW$17)-ROWS($BA$6:$BA$17)-ROWS($BE$6:$BE$17)), "")))))))</f>
        <v/>
      </c>
      <c r="BQ33" s="316" t="str">
        <f t="shared" ca="1" si="31"/>
        <v/>
      </c>
      <c r="BR33" s="413" t="str">
        <f t="shared" ca="1" si="32"/>
        <v/>
      </c>
      <c r="BS33" s="412" t="str">
        <f ca="1">IF(OR(BT33="",BT33=0),"",MAX(BS$5:BS32)+1)</f>
        <v/>
      </c>
      <c r="BT33" s="316" t="str">
        <f ca="1">IFERROR(INDEX($AJ$22:$AJ$33, ROWS($BT$4:BT31)), IFERROR(INDEX($AN$22:$AN$33, ROWS($BT$4:BT31)-ROWS($AJ$22:$AJ$33)), IFERROR(INDEX($AR$22:$AR$33, ROWS($BT$4:BT31)-ROWS($AJ$22:$AJ$33)-ROWS($AN$22:$AN$33)),IFERROR(INDEX($AV$22:$AV$33, ROWS($BT$4:BT31)-ROWS($AJ$22:$AJ$33)-ROWS($AN$22:$AN$33)-ROWS($AR$22:$AR$33)),IFERROR(INDEX($AZ$22:$AZ$33, ROWS($BT$4:BT31)-ROWS($AJ$22:$AJ$33)-ROWS($AN$22:$AN$33)-ROWS($AR$22:$AR$33)-ROWS($AV$22:$AV$33)),IFERROR(INDEX($BD$22:$BD$33, ROWS($BT$4:BT31)-ROWS($AJ$22:$AJ$33)-ROWS($AN$22:$AN$33)-ROWS($AR$22:$AR$33)-ROWS($AV$22:$AV$33)-ROWS($AZ$22:$AZ$33)),IFERROR(INDEX($BH$22:$BH$33, ROWS($BT$4:BT31)-ROWS($AJ$22:$AJ$33)-ROWS($AN$22:$AN$33)-ROWS($AR$22:$AR$33)-ROWS($AV$22:$AV$33)-ROWS($AZ$22:$AZ$33)-ROWS($BD$22:$BD$33)), "")))))))</f>
        <v/>
      </c>
      <c r="BU33" s="316" t="str">
        <f t="shared" ca="1" si="33"/>
        <v/>
      </c>
      <c r="BV33" s="316" t="str">
        <f ca="1">IF(OR(BW33="",BW33=0),"",MAX(BV$5:BV32)+1)</f>
        <v/>
      </c>
      <c r="BW33" s="316" t="str">
        <f ca="1">IFERROR(INDEX($AK$22:$AK$33, ROWS($BW$4:BW31)), IFERROR(INDEX($AO$22:$AO$33, ROWS($BW$4:BW31)-ROWS($AK$22:$AK$33)), IFERROR(INDEX($AS$22:$AS$33, ROWS($BW$4:BW31)-ROWS($AK$22:$AK$33)-ROWS($AO$22:$AO$33)),IFERROR(INDEX($AW$22:$AW$33, ROWS($BW$4:BW31)-ROWS($AK$22:$AK$33)-ROWS($AO$22:$AO$33)-ROWS($AS$22:$AS$33)),IFERROR(INDEX($BA$22:$BA$33, ROWS($BW$4:BW31)-ROWS($AK$22:$AK$33)-ROWS($AO$22:$AO$33)-ROWS($AS$22:$AS$33)-ROWS($AW$22:$AW$33)),IFERROR(INDEX($BE$22:$BE$33, ROWS($BW$4:BW31)-ROWS($AK$22:$AK$33)-ROWS($AO$22:$AO$33)-ROWS($AS$22:$AS$33)-ROWS($AW$22:$AW$33)-ROWS($BA$22:$BA$33)),IFERROR(INDEX($BI$22:$BI$33, ROWS($BW$4:BW31)-ROWS($AK$22:$AK$33)-ROWS($AO$22:$AO$33)-ROWS($AS$22:$AS$33)-ROWS($AW$22:$AW$33)-ROWS($BA$22:$BA$33)-ROWS($BE$22:$BE$33)), "")))))))</f>
        <v/>
      </c>
      <c r="BX33" s="316" t="str">
        <f t="shared" ca="1" si="34"/>
        <v/>
      </c>
      <c r="BY33" s="413" t="str">
        <f t="shared" ca="1" si="35"/>
        <v/>
      </c>
      <c r="BZ33" s="412" t="str">
        <f ca="1">IF(OR(CA33="",CA33=0),"",MAX(BZ$5:BZ32)+1)</f>
        <v/>
      </c>
      <c r="CA33" s="316" t="str">
        <f ca="1">IFERROR(INDEX($AJ$38:$AJ$49, ROWS($CA$4:CA31)), IFERROR(INDEX($AN$38:$AN$49, ROWS($CA$4:CA31)-ROWS($AJ$38:$AJ$49)), IFERROR(INDEX($AR$38:$AR$49, ROWS($CA$4:CA31)-ROWS($AJ$38:$AJ$49)-ROWS($AN$38:$AN$49)),IFERROR(INDEX($AV$38:$AV$49, ROWS($CA$4:CA31)-ROWS($AJ$38:$AJ$49)-ROWS($AN$38:$AN$49)-ROWS($AR$38:$AR$49)),IFERROR(INDEX($AZ$38:$AZ$49, ROWS($CA$4:CA31)-ROWS($AJ$38:$AJ$49)-ROWS($AN$38:$AN$49)-ROWS($AR$38:$AR$49)-ROWS($AV$38:$AV$49)),IFERROR(INDEX($BD$38:$BD$49, ROWS($CA$4:CA31)-ROWS($AJ$38:$AJ$49)-ROWS($AN$38:$AN$49)-ROWS($AR$38:$AR$49)-ROWS($AV$38:$AV$49)-ROWS($AZ$38:$AZ$49)),IFERROR(INDEX($BH$38:$BH$49, ROWS($CA$4:CA31)-ROWS($AJ$38:$AJ$49)-ROWS($AN$38:$AN$49)-ROWS($AR$38:$AR$49)-ROWS($AV$38:$AV$49)-ROWS($AZ$38:$AZ$49)-ROWS($BD$38:$BD$49)), "")))))))</f>
        <v/>
      </c>
      <c r="CB33" s="316" t="str">
        <f t="shared" ca="1" si="36"/>
        <v/>
      </c>
      <c r="CC33" s="316" t="str">
        <f ca="1">IF(OR(CD33="",CD33=0),"",MAX(CC$5:CC32)+1)</f>
        <v/>
      </c>
      <c r="CD33" s="316" t="str">
        <f ca="1">IFERROR(INDEX($AK$38:$AK$49, ROWS($CD$4:CD31)), IFERROR(INDEX($AO$38:$AO$49, ROWS($CD$4:CD31)-ROWS($AK$38:$AK$49)), IFERROR(INDEX($AS$38:$AS$49, ROWS($CD$4:CD31)-ROWS($AK$38:$AK$49)-ROWS($AO$38:$AO$49)),IFERROR(INDEX($AW$38:$AW$49, ROWS($CD$4:CD31)-ROWS($AK$38:$AK$49)-ROWS($AO$38:$AO$49)-ROWS($AS$38:$AS$49)),IFERROR(INDEX($BA$38:$BA$49, ROWS($CD$4:CD31)-ROWS($AK$38:$AK$49)-ROWS($AO$38:$AO$49)-ROWS($AS$38:$AS$49)-ROWS($AW$38:$AW$49)),IFERROR(INDEX($BE$38:$BE$49, ROWS($CD$4:CD31)-ROWS($AK$38:$AK$49)-ROWS($AO$38:$AO$49)-ROWS($AS$38:$AS$49)-ROWS($AW$38:$AW$49)-ROWS($BA$38:$BA$49)),IFERROR(INDEX($BI$38:$BI$49, ROWS($CD$4:CD31)-ROWS($AK$38:$AK$49)-ROWS($AO$38:$AO$49)-ROWS($AS$38:$AS$49)-ROWS($AW$38:$AW$49)-ROWS($BA$38:$BA$49)-ROWS($BE$38:$BE$49)), "")))))))</f>
        <v/>
      </c>
      <c r="CE33" s="316" t="str">
        <f t="shared" ca="1" si="37"/>
        <v/>
      </c>
      <c r="CF33" s="413" t="str">
        <f t="shared" ca="1" si="38"/>
        <v/>
      </c>
      <c r="CG33" s="412" t="str">
        <f ca="1">IF(OR(CH33="",CH33=0),"",MAX(CG$5:CG32)+1)</f>
        <v/>
      </c>
      <c r="CH33" s="316" t="str">
        <f ca="1">IFERROR(INDEX($AJ$54:$AJ$65, ROWS($CH$4:CH31)), IFERROR(INDEX($AN$54:$AN$65, ROWS($CH$4:CH31)-ROWS($AJ$54:$AJ$65)), IFERROR(INDEX($AR$54:$AR$65, ROWS($CH$4:CH31)-ROWS($AJ$54:$AJ$65)-ROWS($AN$54:$AN$65)),IFERROR(INDEX($AV$54:$AV$65, ROWS($CH$4:CH31)-ROWS($AJ$54:$AJ$65)-ROWS($AN$54:$AN$65)-ROWS($AR$54:$AR$65)),IFERROR(INDEX($AZ$54:$AZ$65, ROWS($CH$4:CH31)-ROWS($AJ$54:$AJ$65)-ROWS($AN$54:$AN$65)-ROWS($AR$54:$AR$65)-ROWS($AV$54:$AV$65)),IFERROR(INDEX($BD$54:$BD$65, ROWS($CH$4:CH31)-ROWS($AJ$54:$AJ$65)-ROWS($AN$54:$AN$65)-ROWS($AR$54:$AR$65)-ROWS($AV$54:$AV$65)-ROWS($AZ$54:$AZ$65)),IFERROR(INDEX($BH$54:$BH$65, ROWS($CH$4:CH31)-ROWS($AJ$54:$AJ$65)-ROWS($AN$54:$AN$65)-ROWS($AR$54:$AR$65)-ROWS($AV$54:$AV$65)-ROWS($AZ$54:$AZ$65)-ROWS($BD$54:$BD$65)), "")))))))</f>
        <v/>
      </c>
      <c r="CI33" s="316" t="str">
        <f t="shared" ca="1" si="39"/>
        <v/>
      </c>
      <c r="CJ33" s="316" t="str">
        <f ca="1">IF(OR(CK33="",CK33=0),"",MAX(CJ$5:CJ32)+1)</f>
        <v/>
      </c>
      <c r="CK33" s="316" t="str">
        <f ca="1">IFERROR(INDEX($AK$54:$AK$65, ROWS($CK$4:CK31)), IFERROR(INDEX($AO$54:$AO$65, ROWS($CK$4:CK31)-ROWS($AK$54:$AK$65)), IFERROR(INDEX($AS$54:$AS$65, ROWS($CK$4:CK31)-ROWS($AK$54:$AK$65)-ROWS($AO$54:$AO$65)),IFERROR(INDEX($AW$54:$AW$65, ROWS($CK$4:CK31)-ROWS($AK$54:$AK$65)-ROWS($AO$54:$AO$65)-ROWS($AS$54:$AS$65)),IFERROR(INDEX($BA$54:$BA$65, ROWS($CK$4:CK31)-ROWS($AK$54:$AK$65)-ROWS($AO$54:$AO$65)-ROWS($AS$54:$AS$65)-ROWS($AW$54:$AW$65)),IFERROR(INDEX($BE$54:$BE$65, ROWS($CK$4:CK31)-ROWS($AK$54:$AK$65)-ROWS($AO$54:$AO$65)-ROWS($AS$54:$AS$65)-ROWS($AW$54:$AW$65)-ROWS($BA$54:$BA$65)),IFERROR(INDEX($BI$54:$BI$65, ROWS($CK$4:CK31)-ROWS($AK$54:$AK$65)-ROWS($AO$54:$AO$65)-ROWS($AS$54:$AS$65)-ROWS($AW$54:$AW$65)-ROWS($BA$54:$BA$65)-ROWS($BE$54:$BE$65)), "")))))))</f>
        <v/>
      </c>
      <c r="CL33" s="316" t="str">
        <f t="shared" ca="1" si="40"/>
        <v/>
      </c>
      <c r="CM33" s="413" t="str">
        <f t="shared" ca="1" si="41"/>
        <v/>
      </c>
      <c r="CN33" s="412" t="str">
        <f ca="1">IF(OR(CO33="",CO33=0),"",MAX(CN$5:CN32)+1)</f>
        <v/>
      </c>
      <c r="CO33" s="316" t="str">
        <f ca="1">IFERROR(INDEX($AJ$70:$AJ$81, ROWS($CO$4:CO31)), IFERROR(INDEX($AN$70:$AN$81, ROWS($CO$4:CO31)-ROWS($AJ$70:$AJ$81)), IFERROR(INDEX($AR$70:$AR$81, ROWS($CO$4:CO31)-ROWS($AJ$70:$AJ$81)-ROWS($AN$70:$AN$81)),IFERROR(INDEX($AV$70:$AV$81, ROWS($CO$4:CO31)-ROWS($AJ$70:$AJ$81)-ROWS($AN$70:$AN$81)-ROWS($AR$70:$AR$81)),IFERROR(INDEX($AZ$70:$AZ$81, ROWS($CO$4:CO31)-ROWS($AJ$70:$AJ$81)-ROWS($AN$70:$AN$81)-ROWS($AR$70:$AR$81)-ROWS($AV$70:$AV$81)),IFERROR(INDEX($BD$70:$BD$81, ROWS($CO$4:CO31)-ROWS($AJ$70:$AJ$81)-ROWS($AN$70:$AN$81)-ROWS($AR$70:$AR$81)-ROWS($AV$70:$AV$81)-ROWS($AZ$70:$AZ$81)),IFERROR(INDEX($BH$70:$BH$81, ROWS($CO$4:CO31)-ROWS($AJ$70:$AJ$81)-ROWS($AN$70:$AN$81)-ROWS($AR$70:$AR$81)-ROWS($AV$70:$AV$81)-ROWS($AZ$70:$AZ$81)-ROWS($BD$70:$BD$81)), "")))))))</f>
        <v/>
      </c>
      <c r="CP33" s="316" t="str">
        <f t="shared" ca="1" si="42"/>
        <v/>
      </c>
      <c r="CQ33" s="316" t="str">
        <f ca="1">IF(OR(CR33="",CR33=0),"",MAX(CQ$5:CQ32)+1)</f>
        <v/>
      </c>
      <c r="CR33" s="316" t="str">
        <f ca="1">IFERROR(INDEX($AK$70:$AK$81, ROWS($CR$4:CR31)), IFERROR(INDEX($AO$70:$AO$81, ROWS($CR$4:CR31)-ROWS($AK$70:$AK$81)), IFERROR(INDEX($AS$70:$AS$81, ROWS($CR$4:CR31)-ROWS($AK$70:$AK$81)-ROWS($AO$70:$AO$81)),IFERROR(INDEX($AW$70:$AW$81, ROWS($CR$4:CR31)-ROWS($AK$70:$AK$81)-ROWS($AO$70:$AO$81)-ROWS($AS$70:$AS$81)),IFERROR(INDEX($BA$70:$BA$81, ROWS($CR$4:CR31)-ROWS($AK$70:$AK$81)-ROWS($AO$70:$AO$81)-ROWS($AS$70:$AS$81)-ROWS($AW$70:$AW$81)),IFERROR(INDEX($BE$70:$BE$81, ROWS($CR$4:CR31)-ROWS($AK$70:$AK$81)-ROWS($AO$70:$AO$81)-ROWS($AS$70:$AS$81)-ROWS($AW$70:$AW$81)-ROWS($BA$70:$BA$81)),IFERROR(INDEX($BI$70:$BI$81, ROWS($CR$4:CR31)-ROWS($AK$70:$AK$81)-ROWS($AO$70:$AO$81)-ROWS($AS$70:$AS$81)-ROWS($AW$70:$AW$81)-ROWS($BA$70:$BA$81)-ROWS($BE$70:$BE$81)), "")))))))</f>
        <v/>
      </c>
      <c r="CS33" s="316" t="str">
        <f t="shared" ca="1" si="43"/>
        <v/>
      </c>
      <c r="CT33" s="413" t="str">
        <f t="shared" ca="1" si="44"/>
        <v/>
      </c>
      <c r="CU33" s="412" t="str">
        <f>IF(OR(CV33="",CV33=0),"",MAX(CU$5:CU32)+1)</f>
        <v/>
      </c>
      <c r="CV33" s="316" t="str">
        <f>IFERROR(INDEX($AJ$86:$AJ$97, ROWS($CV$4:CV31)), IFERROR(INDEX($AN$86:$AN$97, ROWS($CV$4:CV31)-ROWS($AJ$86:$AJ$97)), ""))</f>
        <v/>
      </c>
      <c r="CW33" s="316" t="str">
        <f t="shared" si="45"/>
        <v/>
      </c>
      <c r="CX33" s="316" t="str">
        <f>IF(OR(CY33="",CY33=0),"",MAX(CX$5:CX32)+1)</f>
        <v/>
      </c>
      <c r="CY33" s="316" t="str">
        <f>IFERROR(INDEX($AK$86:$AK$97, ROWS($CY$4:CY31)), IFERROR(INDEX($AO$86:$AO$97, ROWS($CY$4:CY31)-ROWS($AK$86:$AK$97)), ""))</f>
        <v/>
      </c>
      <c r="CZ33" s="316" t="str">
        <f t="shared" si="46"/>
        <v/>
      </c>
      <c r="DA33" s="413" t="str">
        <f t="shared" si="47"/>
        <v/>
      </c>
      <c r="DC33" s="438" t="str">
        <f ca="1">IF(OR(DD33="",DD33=0),"",MAX(DC$25:DC32)+1)</f>
        <v/>
      </c>
      <c r="DD33" s="434" t="str">
        <f t="shared" ca="1" si="90"/>
        <v/>
      </c>
      <c r="DE33" s="413" t="str">
        <f t="shared" ca="1" si="91"/>
        <v/>
      </c>
      <c r="DF33" s="431" t="str">
        <f ca="1">IF(OR(DG33="",DG33=0),"",MAX(DF$25:DF32)+1)</f>
        <v/>
      </c>
      <c r="DG33" s="412" t="str">
        <f t="shared" ca="1" si="92"/>
        <v/>
      </c>
      <c r="DH33" s="413" t="str">
        <f t="shared" ca="1" si="93"/>
        <v/>
      </c>
      <c r="DI33" s="412" t="str">
        <f t="shared" ca="1" si="94"/>
        <v/>
      </c>
      <c r="DJ33" s="413" t="str">
        <f t="shared" ca="1" si="95"/>
        <v/>
      </c>
      <c r="DK33" s="412" t="str">
        <f t="shared" ca="1" si="96"/>
        <v/>
      </c>
      <c r="DL33" s="413" t="str">
        <f t="shared" ca="1" si="97"/>
        <v/>
      </c>
    </row>
    <row r="34" spans="1:123" s="292" customFormat="1" ht="15" customHeight="1" x14ac:dyDescent="0.3">
      <c r="A34" s="1173" t="s">
        <v>478</v>
      </c>
      <c r="B34" s="1174"/>
      <c r="C34" s="1173" t="s">
        <v>478</v>
      </c>
      <c r="D34" s="1174"/>
      <c r="E34" s="1173" t="s">
        <v>478</v>
      </c>
      <c r="F34" s="1174"/>
      <c r="G34" s="1173" t="s">
        <v>478</v>
      </c>
      <c r="H34" s="1174"/>
      <c r="I34" s="1173" t="s">
        <v>478</v>
      </c>
      <c r="J34" s="1174"/>
      <c r="K34" s="1173" t="s">
        <v>478</v>
      </c>
      <c r="L34" s="1174"/>
      <c r="M34" s="1173" t="s">
        <v>478</v>
      </c>
      <c r="N34" s="1174"/>
      <c r="P34" s="297" t="str">
        <f t="shared" ca="1" si="99"/>
        <v/>
      </c>
      <c r="Q34" s="297" t="str">
        <f t="shared" ca="1" si="98"/>
        <v/>
      </c>
      <c r="R34" s="297" t="str">
        <f t="shared" ca="1" si="98"/>
        <v/>
      </c>
      <c r="S34" s="298" t="str">
        <f t="shared" ca="1" si="98"/>
        <v/>
      </c>
      <c r="T34" s="297" t="str">
        <f t="shared" ca="1" si="98"/>
        <v/>
      </c>
      <c r="U34" s="297" t="str">
        <f t="shared" ca="1" si="98"/>
        <v/>
      </c>
      <c r="V34" s="1160" t="s">
        <v>503</v>
      </c>
      <c r="W34" s="1161"/>
      <c r="X34" s="424">
        <f ca="1">IF(OR(X30="",X31=""),0,SUM(X31+X32-X30))</f>
        <v>3355.4100000000008</v>
      </c>
      <c r="Y34"/>
      <c r="AB34" s="299"/>
      <c r="AC34" s="358" t="str">
        <f>IF('Data Entry'!H18="","",'Data Entry'!H18)</f>
        <v/>
      </c>
      <c r="AD34" s="356" t="str">
        <f>IF('Data Entry'!G18="","",'Data Entry'!G18)</f>
        <v/>
      </c>
      <c r="AE34" s="363" t="str">
        <f>IF('Data Entry'!J18="","",'Data Entry'!J18)</f>
        <v/>
      </c>
      <c r="AF34" s="402" t="str">
        <f>IF('Data Entry'!I18="","",'Data Entry'!I18)</f>
        <v/>
      </c>
      <c r="AG34" s="300"/>
      <c r="AH34"/>
      <c r="AL34"/>
      <c r="AM34"/>
      <c r="AN34"/>
      <c r="AO34"/>
      <c r="AP34"/>
      <c r="AQ34"/>
      <c r="AR34"/>
      <c r="AS34"/>
      <c r="AT34"/>
      <c r="AU34"/>
      <c r="AV34"/>
      <c r="BL34" s="412" t="str">
        <f ca="1">IF(OR(BM34="",BM34=0),"",MAX(BL$5:BL33)+1)</f>
        <v/>
      </c>
      <c r="BM34" s="316" t="str">
        <f ca="1">IFERROR(INDEX($AJ$6:$AJ$17, ROWS(BM$4:$BM32)), IFERROR(INDEX($AN$6:$AN$17, ROWS(BM$4:$BM32)-ROWS($AJ$6:$AJ$17)), IFERROR(INDEX($AR$6:$AR$17, ROWS(BM$4:$BM32)-ROWS($AJ$6:$AJ$17)-ROWS($AN$6:$AN$17)),IFERROR(INDEX($AV$6:$AV$17, ROWS(BM$4:$BM32)-ROWS($AJ$6:$AJ$17)-ROWS($AN$6:$AN$17)-ROWS($AR$6:$AR$17)),IFERROR(INDEX($AZ$6:$AZ$17, ROWS(BM$4:$BM32)-ROWS($AJ$6:$AJ$17)-ROWS($AN$6:$AN$17)-ROWS($AR$6:$AR$17)-ROWS($AV$6:$AV$17)),IFERROR(INDEX($BD$6:$BD$17, ROWS(BM$4:$BM32)-ROWS($AJ$6:$AJ$17)-ROWS($AN$6:$AN$17)-ROWS($AR$6:$AR$17)-ROWS($AV$6:$AV$17)-ROWS($AZ$6:$AZ$17)),IFERROR(INDEX($BH$6:$BH$17, ROWS(BM$4:$BM32)-ROWS($AJ$6:$AJ$17)-ROWS($AN$6:$AN$17)-ROWS($AR$6:$AR$17)-ROWS($AV$6:$AV$17)-ROWS($AZ$6:$AZ$17)-ROWS($BD$6:$BD$17)), "")))))))</f>
        <v/>
      </c>
      <c r="BN34" s="316" t="str">
        <f t="shared" ca="1" si="30"/>
        <v/>
      </c>
      <c r="BO34" s="316" t="str">
        <f ca="1">IF(OR(BP34="",BP34=0),"",MAX(BO$5:BO33)+1)</f>
        <v/>
      </c>
      <c r="BP34" s="316" t="str">
        <f ca="1">IFERROR(INDEX($AK$6:$AK$17, ROWS($BP$4:BP32)), IFERROR(INDEX($AO$6:$AO$17, ROWS($BP$4:BP32)-ROWS($AK$6:$AK$17)), IFERROR(INDEX($AS$6:$AS$17, ROWS($BP$4:BP32)-ROWS($AK$6:$AK$17)-ROWS($AO$6:$AO$17)),IFERROR(INDEX($AW$6:$AW$17, ROWS($BP$4:BP32)-ROWS($AK$6:$AK$17)-ROWS($AO$6:$AO$17)-ROWS($AS$6:$AS$17)),IFERROR(INDEX($BA$6:$BA$17, ROWS($BP$4:BP32)-ROWS($AK$6:$AK$17)-ROWS($AO$6:$AO$17)-ROWS($AS$6:$AS$17)-ROWS($AW$6:$AW$17)),IFERROR(INDEX($BE$6:$BE$17, ROWS($BP$4:BP32)-ROWS($AK$6:$AK$17)-ROWS($AO$6:$AO$17)-ROWS($AS$6:$AS$17)-ROWS($AW$6:$AW$17)-ROWS($BA$6:$BA$17)),IFERROR(INDEX($BI$6:$BI$17, ROWS($BP$4:BP32)-ROWS($AK$6:$AK$17)-ROWS($AO$6:$AO$17)-ROWS($AS$6:$AS$17)-ROWS($AW$6:$AW$17)-ROWS($BA$6:$BA$17)-ROWS($BE$6:$BE$17)), "")))))))</f>
        <v/>
      </c>
      <c r="BQ34" s="316" t="str">
        <f t="shared" ca="1" si="31"/>
        <v/>
      </c>
      <c r="BR34" s="413" t="str">
        <f t="shared" ca="1" si="32"/>
        <v/>
      </c>
      <c r="BS34" s="412" t="str">
        <f ca="1">IF(OR(BT34="",BT34=0),"",MAX(BS$5:BS33)+1)</f>
        <v/>
      </c>
      <c r="BT34" s="316" t="str">
        <f ca="1">IFERROR(INDEX($AJ$22:$AJ$33, ROWS($BT$4:BT32)), IFERROR(INDEX($AN$22:$AN$33, ROWS($BT$4:BT32)-ROWS($AJ$22:$AJ$33)), IFERROR(INDEX($AR$22:$AR$33, ROWS($BT$4:BT32)-ROWS($AJ$22:$AJ$33)-ROWS($AN$22:$AN$33)),IFERROR(INDEX($AV$22:$AV$33, ROWS($BT$4:BT32)-ROWS($AJ$22:$AJ$33)-ROWS($AN$22:$AN$33)-ROWS($AR$22:$AR$33)),IFERROR(INDEX($AZ$22:$AZ$33, ROWS($BT$4:BT32)-ROWS($AJ$22:$AJ$33)-ROWS($AN$22:$AN$33)-ROWS($AR$22:$AR$33)-ROWS($AV$22:$AV$33)),IFERROR(INDEX($BD$22:$BD$33, ROWS($BT$4:BT32)-ROWS($AJ$22:$AJ$33)-ROWS($AN$22:$AN$33)-ROWS($AR$22:$AR$33)-ROWS($AV$22:$AV$33)-ROWS($AZ$22:$AZ$33)),IFERROR(INDEX($BH$22:$BH$33, ROWS($BT$4:BT32)-ROWS($AJ$22:$AJ$33)-ROWS($AN$22:$AN$33)-ROWS($AR$22:$AR$33)-ROWS($AV$22:$AV$33)-ROWS($AZ$22:$AZ$33)-ROWS($BD$22:$BD$33)), "")))))))</f>
        <v/>
      </c>
      <c r="BU34" s="316" t="str">
        <f t="shared" ca="1" si="33"/>
        <v/>
      </c>
      <c r="BV34" s="316" t="str">
        <f ca="1">IF(OR(BW34="",BW34=0),"",MAX(BV$5:BV33)+1)</f>
        <v/>
      </c>
      <c r="BW34" s="316" t="str">
        <f ca="1">IFERROR(INDEX($AK$22:$AK$33, ROWS($BW$4:BW32)), IFERROR(INDEX($AO$22:$AO$33, ROWS($BW$4:BW32)-ROWS($AK$22:$AK$33)), IFERROR(INDEX($AS$22:$AS$33, ROWS($BW$4:BW32)-ROWS($AK$22:$AK$33)-ROWS($AO$22:$AO$33)),IFERROR(INDEX($AW$22:$AW$33, ROWS($BW$4:BW32)-ROWS($AK$22:$AK$33)-ROWS($AO$22:$AO$33)-ROWS($AS$22:$AS$33)),IFERROR(INDEX($BA$22:$BA$33, ROWS($BW$4:BW32)-ROWS($AK$22:$AK$33)-ROWS($AO$22:$AO$33)-ROWS($AS$22:$AS$33)-ROWS($AW$22:$AW$33)),IFERROR(INDEX($BE$22:$BE$33, ROWS($BW$4:BW32)-ROWS($AK$22:$AK$33)-ROWS($AO$22:$AO$33)-ROWS($AS$22:$AS$33)-ROWS($AW$22:$AW$33)-ROWS($BA$22:$BA$33)),IFERROR(INDEX($BI$22:$BI$33, ROWS($BW$4:BW32)-ROWS($AK$22:$AK$33)-ROWS($AO$22:$AO$33)-ROWS($AS$22:$AS$33)-ROWS($AW$22:$AW$33)-ROWS($BA$22:$BA$33)-ROWS($BE$22:$BE$33)), "")))))))</f>
        <v/>
      </c>
      <c r="BX34" s="316" t="str">
        <f t="shared" ca="1" si="34"/>
        <v/>
      </c>
      <c r="BY34" s="413" t="str">
        <f t="shared" ca="1" si="35"/>
        <v/>
      </c>
      <c r="BZ34" s="412" t="str">
        <f ca="1">IF(OR(CA34="",CA34=0),"",MAX(BZ$5:BZ33)+1)</f>
        <v/>
      </c>
      <c r="CA34" s="316" t="str">
        <f ca="1">IFERROR(INDEX($AJ$38:$AJ$49, ROWS($CA$4:CA32)), IFERROR(INDEX($AN$38:$AN$49, ROWS($CA$4:CA32)-ROWS($AJ$38:$AJ$49)), IFERROR(INDEX($AR$38:$AR$49, ROWS($CA$4:CA32)-ROWS($AJ$38:$AJ$49)-ROWS($AN$38:$AN$49)),IFERROR(INDEX($AV$38:$AV$49, ROWS($CA$4:CA32)-ROWS($AJ$38:$AJ$49)-ROWS($AN$38:$AN$49)-ROWS($AR$38:$AR$49)),IFERROR(INDEX($AZ$38:$AZ$49, ROWS($CA$4:CA32)-ROWS($AJ$38:$AJ$49)-ROWS($AN$38:$AN$49)-ROWS($AR$38:$AR$49)-ROWS($AV$38:$AV$49)),IFERROR(INDEX($BD$38:$BD$49, ROWS($CA$4:CA32)-ROWS($AJ$38:$AJ$49)-ROWS($AN$38:$AN$49)-ROWS($AR$38:$AR$49)-ROWS($AV$38:$AV$49)-ROWS($AZ$38:$AZ$49)),IFERROR(INDEX($BH$38:$BH$49, ROWS($CA$4:CA32)-ROWS($AJ$38:$AJ$49)-ROWS($AN$38:$AN$49)-ROWS($AR$38:$AR$49)-ROWS($AV$38:$AV$49)-ROWS($AZ$38:$AZ$49)-ROWS($BD$38:$BD$49)), "")))))))</f>
        <v/>
      </c>
      <c r="CB34" s="316" t="str">
        <f t="shared" ca="1" si="36"/>
        <v/>
      </c>
      <c r="CC34" s="316" t="str">
        <f ca="1">IF(OR(CD34="",CD34=0),"",MAX(CC$5:CC33)+1)</f>
        <v/>
      </c>
      <c r="CD34" s="316" t="str">
        <f ca="1">IFERROR(INDEX($AK$38:$AK$49, ROWS($CD$4:CD32)), IFERROR(INDEX($AO$38:$AO$49, ROWS($CD$4:CD32)-ROWS($AK$38:$AK$49)), IFERROR(INDEX($AS$38:$AS$49, ROWS($CD$4:CD32)-ROWS($AK$38:$AK$49)-ROWS($AO$38:$AO$49)),IFERROR(INDEX($AW$38:$AW$49, ROWS($CD$4:CD32)-ROWS($AK$38:$AK$49)-ROWS($AO$38:$AO$49)-ROWS($AS$38:$AS$49)),IFERROR(INDEX($BA$38:$BA$49, ROWS($CD$4:CD32)-ROWS($AK$38:$AK$49)-ROWS($AO$38:$AO$49)-ROWS($AS$38:$AS$49)-ROWS($AW$38:$AW$49)),IFERROR(INDEX($BE$38:$BE$49, ROWS($CD$4:CD32)-ROWS($AK$38:$AK$49)-ROWS($AO$38:$AO$49)-ROWS($AS$38:$AS$49)-ROWS($AW$38:$AW$49)-ROWS($BA$38:$BA$49)),IFERROR(INDEX($BI$38:$BI$49, ROWS($CD$4:CD32)-ROWS($AK$38:$AK$49)-ROWS($AO$38:$AO$49)-ROWS($AS$38:$AS$49)-ROWS($AW$38:$AW$49)-ROWS($BA$38:$BA$49)-ROWS($BE$38:$BE$49)), "")))))))</f>
        <v/>
      </c>
      <c r="CE34" s="316" t="str">
        <f t="shared" ca="1" si="37"/>
        <v/>
      </c>
      <c r="CF34" s="413" t="str">
        <f t="shared" ca="1" si="38"/>
        <v/>
      </c>
      <c r="CG34" s="412" t="str">
        <f ca="1">IF(OR(CH34="",CH34=0),"",MAX(CG$5:CG33)+1)</f>
        <v/>
      </c>
      <c r="CH34" s="316" t="str">
        <f ca="1">IFERROR(INDEX($AJ$54:$AJ$65, ROWS($CH$4:CH32)), IFERROR(INDEX($AN$54:$AN$65, ROWS($CH$4:CH32)-ROWS($AJ$54:$AJ$65)), IFERROR(INDEX($AR$54:$AR$65, ROWS($CH$4:CH32)-ROWS($AJ$54:$AJ$65)-ROWS($AN$54:$AN$65)),IFERROR(INDEX($AV$54:$AV$65, ROWS($CH$4:CH32)-ROWS($AJ$54:$AJ$65)-ROWS($AN$54:$AN$65)-ROWS($AR$54:$AR$65)),IFERROR(INDEX($AZ$54:$AZ$65, ROWS($CH$4:CH32)-ROWS($AJ$54:$AJ$65)-ROWS($AN$54:$AN$65)-ROWS($AR$54:$AR$65)-ROWS($AV$54:$AV$65)),IFERROR(INDEX($BD$54:$BD$65, ROWS($CH$4:CH32)-ROWS($AJ$54:$AJ$65)-ROWS($AN$54:$AN$65)-ROWS($AR$54:$AR$65)-ROWS($AV$54:$AV$65)-ROWS($AZ$54:$AZ$65)),IFERROR(INDEX($BH$54:$BH$65, ROWS($CH$4:CH32)-ROWS($AJ$54:$AJ$65)-ROWS($AN$54:$AN$65)-ROWS($AR$54:$AR$65)-ROWS($AV$54:$AV$65)-ROWS($AZ$54:$AZ$65)-ROWS($BD$54:$BD$65)), "")))))))</f>
        <v/>
      </c>
      <c r="CI34" s="316" t="str">
        <f t="shared" ca="1" si="39"/>
        <v/>
      </c>
      <c r="CJ34" s="316" t="str">
        <f ca="1">IF(OR(CK34="",CK34=0),"",MAX(CJ$5:CJ33)+1)</f>
        <v/>
      </c>
      <c r="CK34" s="316" t="str">
        <f ca="1">IFERROR(INDEX($AK$54:$AK$65, ROWS($CK$4:CK32)), IFERROR(INDEX($AO$54:$AO$65, ROWS($CK$4:CK32)-ROWS($AK$54:$AK$65)), IFERROR(INDEX($AS$54:$AS$65, ROWS($CK$4:CK32)-ROWS($AK$54:$AK$65)-ROWS($AO$54:$AO$65)),IFERROR(INDEX($AW$54:$AW$65, ROWS($CK$4:CK32)-ROWS($AK$54:$AK$65)-ROWS($AO$54:$AO$65)-ROWS($AS$54:$AS$65)),IFERROR(INDEX($BA$54:$BA$65, ROWS($CK$4:CK32)-ROWS($AK$54:$AK$65)-ROWS($AO$54:$AO$65)-ROWS($AS$54:$AS$65)-ROWS($AW$54:$AW$65)),IFERROR(INDEX($BE$54:$BE$65, ROWS($CK$4:CK32)-ROWS($AK$54:$AK$65)-ROWS($AO$54:$AO$65)-ROWS($AS$54:$AS$65)-ROWS($AW$54:$AW$65)-ROWS($BA$54:$BA$65)),IFERROR(INDEX($BI$54:$BI$65, ROWS($CK$4:CK32)-ROWS($AK$54:$AK$65)-ROWS($AO$54:$AO$65)-ROWS($AS$54:$AS$65)-ROWS($AW$54:$AW$65)-ROWS($BA$54:$BA$65)-ROWS($BE$54:$BE$65)), "")))))))</f>
        <v/>
      </c>
      <c r="CL34" s="316" t="str">
        <f t="shared" ca="1" si="40"/>
        <v/>
      </c>
      <c r="CM34" s="413" t="str">
        <f t="shared" ca="1" si="41"/>
        <v/>
      </c>
      <c r="CN34" s="412" t="str">
        <f ca="1">IF(OR(CO34="",CO34=0),"",MAX(CN$5:CN33)+1)</f>
        <v/>
      </c>
      <c r="CO34" s="316" t="str">
        <f ca="1">IFERROR(INDEX($AJ$70:$AJ$81, ROWS($CO$4:CO32)), IFERROR(INDEX($AN$70:$AN$81, ROWS($CO$4:CO32)-ROWS($AJ$70:$AJ$81)), IFERROR(INDEX($AR$70:$AR$81, ROWS($CO$4:CO32)-ROWS($AJ$70:$AJ$81)-ROWS($AN$70:$AN$81)),IFERROR(INDEX($AV$70:$AV$81, ROWS($CO$4:CO32)-ROWS($AJ$70:$AJ$81)-ROWS($AN$70:$AN$81)-ROWS($AR$70:$AR$81)),IFERROR(INDEX($AZ$70:$AZ$81, ROWS($CO$4:CO32)-ROWS($AJ$70:$AJ$81)-ROWS($AN$70:$AN$81)-ROWS($AR$70:$AR$81)-ROWS($AV$70:$AV$81)),IFERROR(INDEX($BD$70:$BD$81, ROWS($CO$4:CO32)-ROWS($AJ$70:$AJ$81)-ROWS($AN$70:$AN$81)-ROWS($AR$70:$AR$81)-ROWS($AV$70:$AV$81)-ROWS($AZ$70:$AZ$81)),IFERROR(INDEX($BH$70:$BH$81, ROWS($CO$4:CO32)-ROWS($AJ$70:$AJ$81)-ROWS($AN$70:$AN$81)-ROWS($AR$70:$AR$81)-ROWS($AV$70:$AV$81)-ROWS($AZ$70:$AZ$81)-ROWS($BD$70:$BD$81)), "")))))))</f>
        <v/>
      </c>
      <c r="CP34" s="316" t="str">
        <f t="shared" ca="1" si="42"/>
        <v/>
      </c>
      <c r="CQ34" s="316" t="str">
        <f ca="1">IF(OR(CR34="",CR34=0),"",MAX(CQ$5:CQ33)+1)</f>
        <v/>
      </c>
      <c r="CR34" s="316" t="str">
        <f ca="1">IFERROR(INDEX($AK$70:$AK$81, ROWS($CR$4:CR32)), IFERROR(INDEX($AO$70:$AO$81, ROWS($CR$4:CR32)-ROWS($AK$70:$AK$81)), IFERROR(INDEX($AS$70:$AS$81, ROWS($CR$4:CR32)-ROWS($AK$70:$AK$81)-ROWS($AO$70:$AO$81)),IFERROR(INDEX($AW$70:$AW$81, ROWS($CR$4:CR32)-ROWS($AK$70:$AK$81)-ROWS($AO$70:$AO$81)-ROWS($AS$70:$AS$81)),IFERROR(INDEX($BA$70:$BA$81, ROWS($CR$4:CR32)-ROWS($AK$70:$AK$81)-ROWS($AO$70:$AO$81)-ROWS($AS$70:$AS$81)-ROWS($AW$70:$AW$81)),IFERROR(INDEX($BE$70:$BE$81, ROWS($CR$4:CR32)-ROWS($AK$70:$AK$81)-ROWS($AO$70:$AO$81)-ROWS($AS$70:$AS$81)-ROWS($AW$70:$AW$81)-ROWS($BA$70:$BA$81)),IFERROR(INDEX($BI$70:$BI$81, ROWS($CR$4:CR32)-ROWS($AK$70:$AK$81)-ROWS($AO$70:$AO$81)-ROWS($AS$70:$AS$81)-ROWS($AW$70:$AW$81)-ROWS($BA$70:$BA$81)-ROWS($BE$70:$BE$81)), "")))))))</f>
        <v/>
      </c>
      <c r="CS34" s="316" t="str">
        <f t="shared" ca="1" si="43"/>
        <v/>
      </c>
      <c r="CT34" s="413" t="str">
        <f t="shared" ca="1" si="44"/>
        <v/>
      </c>
      <c r="CU34" s="412" t="str">
        <f>IF(OR(CV34="",CV34=0),"",MAX(CU$5:CU33)+1)</f>
        <v/>
      </c>
      <c r="CV34" s="316" t="str">
        <f>IFERROR(INDEX($AJ$86:$AJ$97, ROWS($CV$4:CV32)), IFERROR(INDEX($AN$86:$AN$97, ROWS($CV$4:CV32)-ROWS($AJ$86:$AJ$97)), ""))</f>
        <v/>
      </c>
      <c r="CW34" s="316" t="str">
        <f t="shared" si="45"/>
        <v/>
      </c>
      <c r="CX34" s="316" t="str">
        <f>IF(OR(CY34="",CY34=0),"",MAX(CX$5:CX33)+1)</f>
        <v/>
      </c>
      <c r="CY34" s="316" t="str">
        <f>IFERROR(INDEX($AK$86:$AK$97, ROWS($CY$4:CY32)), IFERROR(INDEX($AO$86:$AO$97, ROWS($CY$4:CY32)-ROWS($AK$86:$AK$97)), ""))</f>
        <v/>
      </c>
      <c r="CZ34" s="316" t="str">
        <f t="shared" si="46"/>
        <v/>
      </c>
      <c r="DA34" s="413" t="str">
        <f t="shared" si="47"/>
        <v/>
      </c>
      <c r="DC34" s="438" t="str">
        <f ca="1">IF(OR(DD34="",DD34=0),"",MAX(DC$25:DC33)+1)</f>
        <v/>
      </c>
      <c r="DD34" s="434" t="str">
        <f t="shared" ca="1" si="90"/>
        <v/>
      </c>
      <c r="DE34" s="413" t="str">
        <f t="shared" ca="1" si="91"/>
        <v/>
      </c>
      <c r="DF34" s="431" t="str">
        <f ca="1">IF(OR(DG34="",DG34=0),"",MAX(DF$25:DF33)+1)</f>
        <v/>
      </c>
      <c r="DG34" s="412" t="str">
        <f t="shared" ca="1" si="92"/>
        <v/>
      </c>
      <c r="DH34" s="413" t="str">
        <f t="shared" ca="1" si="93"/>
        <v/>
      </c>
      <c r="DI34" s="412" t="str">
        <f t="shared" ca="1" si="94"/>
        <v/>
      </c>
      <c r="DJ34" s="413" t="str">
        <f t="shared" ca="1" si="95"/>
        <v/>
      </c>
      <c r="DK34" s="412" t="str">
        <f t="shared" ca="1" si="96"/>
        <v/>
      </c>
      <c r="DL34" s="413" t="str">
        <f t="shared" ca="1" si="97"/>
        <v/>
      </c>
    </row>
    <row r="35" spans="1:123" ht="15" customHeight="1" thickBot="1" x14ac:dyDescent="0.35">
      <c r="A35" s="291">
        <f>Year!A25</f>
        <v>45046</v>
      </c>
      <c r="B35" s="290" t="str">
        <f>IF(ISERROR(MATCH(A35,event_dates,0)),"",INDEX(events,MATCH(A35,event_dates,0)))</f>
        <v/>
      </c>
      <c r="C35" s="291" t="str">
        <f>Year!B25</f>
        <v/>
      </c>
      <c r="D35" s="290" t="str">
        <f>IF(ISERROR(MATCH(C35,event_dates,0)),"",INDEX(events,MATCH(C35,event_dates,0)))</f>
        <v/>
      </c>
      <c r="E35" s="289" t="s">
        <v>479</v>
      </c>
      <c r="F35" s="288"/>
      <c r="G35" s="287"/>
      <c r="H35" s="287"/>
      <c r="I35" s="287"/>
      <c r="J35" s="287"/>
      <c r="K35" s="287"/>
      <c r="L35" s="287"/>
      <c r="M35" s="287"/>
      <c r="N35" s="286"/>
      <c r="P35" s="295" t="str">
        <f>IF(DN106="","",DN106)</f>
        <v/>
      </c>
      <c r="Q35" s="295" t="str">
        <f t="shared" ref="Q35:U40" si="100">IF(DO106="","",DO106)</f>
        <v/>
      </c>
      <c r="R35" s="295" t="str">
        <f t="shared" si="100"/>
        <v/>
      </c>
      <c r="S35" s="296" t="str">
        <f t="shared" si="100"/>
        <v/>
      </c>
      <c r="T35" s="295" t="str">
        <f t="shared" si="100"/>
        <v/>
      </c>
      <c r="U35" s="295" t="str">
        <f t="shared" si="100"/>
        <v/>
      </c>
      <c r="V35" s="1156"/>
      <c r="W35" s="1157"/>
      <c r="X35" s="445"/>
      <c r="AC35" s="358" t="str">
        <f>IF('Data Entry'!H19="","",'Data Entry'!H19)</f>
        <v/>
      </c>
      <c r="AD35" s="356" t="str">
        <f>IF('Data Entry'!G19="","",'Data Entry'!G19)</f>
        <v/>
      </c>
      <c r="AE35" s="363" t="str">
        <f>IF('Data Entry'!J19="","",'Data Entry'!J19)</f>
        <v/>
      </c>
      <c r="AF35" s="402" t="str">
        <f>IF('Data Entry'!I19="","",'Data Entry'!I19)</f>
        <v/>
      </c>
      <c r="AI35" s="293"/>
      <c r="AJ35" s="293"/>
      <c r="AK35" s="293"/>
      <c r="AL35"/>
      <c r="AM35"/>
      <c r="AN35"/>
      <c r="AO35"/>
      <c r="AP35"/>
      <c r="AQ35"/>
      <c r="AR35"/>
      <c r="AS35"/>
      <c r="AT35"/>
      <c r="AU35"/>
      <c r="AV35"/>
      <c r="AW35" s="293"/>
      <c r="AX35" s="293"/>
      <c r="BL35" s="412" t="str">
        <f ca="1">IF(OR(BM35="",BM35=0),"",MAX(BL$5:BL34)+1)</f>
        <v/>
      </c>
      <c r="BM35" s="316" t="str">
        <f ca="1">IFERROR(INDEX($AJ$6:$AJ$17, ROWS(BM$4:$BM33)), IFERROR(INDEX($AN$6:$AN$17, ROWS(BM$4:$BM33)-ROWS($AJ$6:$AJ$17)), IFERROR(INDEX($AR$6:$AR$17, ROWS(BM$4:$BM33)-ROWS($AJ$6:$AJ$17)-ROWS($AN$6:$AN$17)),IFERROR(INDEX($AV$6:$AV$17, ROWS(BM$4:$BM33)-ROWS($AJ$6:$AJ$17)-ROWS($AN$6:$AN$17)-ROWS($AR$6:$AR$17)),IFERROR(INDEX($AZ$6:$AZ$17, ROWS(BM$4:$BM33)-ROWS($AJ$6:$AJ$17)-ROWS($AN$6:$AN$17)-ROWS($AR$6:$AR$17)-ROWS($AV$6:$AV$17)),IFERROR(INDEX($BD$6:$BD$17, ROWS(BM$4:$BM33)-ROWS($AJ$6:$AJ$17)-ROWS($AN$6:$AN$17)-ROWS($AR$6:$AR$17)-ROWS($AV$6:$AV$17)-ROWS($AZ$6:$AZ$17)),IFERROR(INDEX($BH$6:$BH$17, ROWS(BM$4:$BM33)-ROWS($AJ$6:$AJ$17)-ROWS($AN$6:$AN$17)-ROWS($AR$6:$AR$17)-ROWS($AV$6:$AV$17)-ROWS($AZ$6:$AZ$17)-ROWS($BD$6:$BD$17)), "")))))))</f>
        <v/>
      </c>
      <c r="BN35" s="316" t="str">
        <f t="shared" ca="1" si="30"/>
        <v/>
      </c>
      <c r="BO35" s="316" t="str">
        <f ca="1">IF(OR(BP35="",BP35=0),"",MAX(BO$5:BO34)+1)</f>
        <v/>
      </c>
      <c r="BP35" s="316" t="str">
        <f ca="1">IFERROR(INDEX($AK$6:$AK$17, ROWS($BP$4:BP33)), IFERROR(INDEX($AO$6:$AO$17, ROWS($BP$4:BP33)-ROWS($AK$6:$AK$17)), IFERROR(INDEX($AS$6:$AS$17, ROWS($BP$4:BP33)-ROWS($AK$6:$AK$17)-ROWS($AO$6:$AO$17)),IFERROR(INDEX($AW$6:$AW$17, ROWS($BP$4:BP33)-ROWS($AK$6:$AK$17)-ROWS($AO$6:$AO$17)-ROWS($AS$6:$AS$17)),IFERROR(INDEX($BA$6:$BA$17, ROWS($BP$4:BP33)-ROWS($AK$6:$AK$17)-ROWS($AO$6:$AO$17)-ROWS($AS$6:$AS$17)-ROWS($AW$6:$AW$17)),IFERROR(INDEX($BE$6:$BE$17, ROWS($BP$4:BP33)-ROWS($AK$6:$AK$17)-ROWS($AO$6:$AO$17)-ROWS($AS$6:$AS$17)-ROWS($AW$6:$AW$17)-ROWS($BA$6:$BA$17)),IFERROR(INDEX($BI$6:$BI$17, ROWS($BP$4:BP33)-ROWS($AK$6:$AK$17)-ROWS($AO$6:$AO$17)-ROWS($AS$6:$AS$17)-ROWS($AW$6:$AW$17)-ROWS($BA$6:$BA$17)-ROWS($BE$6:$BE$17)), "")))))))</f>
        <v/>
      </c>
      <c r="BQ35" s="316" t="str">
        <f t="shared" ca="1" si="31"/>
        <v/>
      </c>
      <c r="BR35" s="413" t="str">
        <f t="shared" ca="1" si="32"/>
        <v/>
      </c>
      <c r="BS35" s="412" t="str">
        <f ca="1">IF(OR(BT35="",BT35=0),"",MAX(BS$5:BS34)+1)</f>
        <v/>
      </c>
      <c r="BT35" s="316" t="str">
        <f ca="1">IFERROR(INDEX($AJ$22:$AJ$33, ROWS($BT$4:BT33)), IFERROR(INDEX($AN$22:$AN$33, ROWS($BT$4:BT33)-ROWS($AJ$22:$AJ$33)), IFERROR(INDEX($AR$22:$AR$33, ROWS($BT$4:BT33)-ROWS($AJ$22:$AJ$33)-ROWS($AN$22:$AN$33)),IFERROR(INDEX($AV$22:$AV$33, ROWS($BT$4:BT33)-ROWS($AJ$22:$AJ$33)-ROWS($AN$22:$AN$33)-ROWS($AR$22:$AR$33)),IFERROR(INDEX($AZ$22:$AZ$33, ROWS($BT$4:BT33)-ROWS($AJ$22:$AJ$33)-ROWS($AN$22:$AN$33)-ROWS($AR$22:$AR$33)-ROWS($AV$22:$AV$33)),IFERROR(INDEX($BD$22:$BD$33, ROWS($BT$4:BT33)-ROWS($AJ$22:$AJ$33)-ROWS($AN$22:$AN$33)-ROWS($AR$22:$AR$33)-ROWS($AV$22:$AV$33)-ROWS($AZ$22:$AZ$33)),IFERROR(INDEX($BH$22:$BH$33, ROWS($BT$4:BT33)-ROWS($AJ$22:$AJ$33)-ROWS($AN$22:$AN$33)-ROWS($AR$22:$AR$33)-ROWS($AV$22:$AV$33)-ROWS($AZ$22:$AZ$33)-ROWS($BD$22:$BD$33)), "")))))))</f>
        <v/>
      </c>
      <c r="BU35" s="316" t="str">
        <f t="shared" ca="1" si="33"/>
        <v/>
      </c>
      <c r="BV35" s="316" t="str">
        <f ca="1">IF(OR(BW35="",BW35=0),"",MAX(BV$5:BV34)+1)</f>
        <v/>
      </c>
      <c r="BW35" s="316" t="str">
        <f ca="1">IFERROR(INDEX($AK$22:$AK$33, ROWS($BW$4:BW33)), IFERROR(INDEX($AO$22:$AO$33, ROWS($BW$4:BW33)-ROWS($AK$22:$AK$33)), IFERROR(INDEX($AS$22:$AS$33, ROWS($BW$4:BW33)-ROWS($AK$22:$AK$33)-ROWS($AO$22:$AO$33)),IFERROR(INDEX($AW$22:$AW$33, ROWS($BW$4:BW33)-ROWS($AK$22:$AK$33)-ROWS($AO$22:$AO$33)-ROWS($AS$22:$AS$33)),IFERROR(INDEX($BA$22:$BA$33, ROWS($BW$4:BW33)-ROWS($AK$22:$AK$33)-ROWS($AO$22:$AO$33)-ROWS($AS$22:$AS$33)-ROWS($AW$22:$AW$33)),IFERROR(INDEX($BE$22:$BE$33, ROWS($BW$4:BW33)-ROWS($AK$22:$AK$33)-ROWS($AO$22:$AO$33)-ROWS($AS$22:$AS$33)-ROWS($AW$22:$AW$33)-ROWS($BA$22:$BA$33)),IFERROR(INDEX($BI$22:$BI$33, ROWS($BW$4:BW33)-ROWS($AK$22:$AK$33)-ROWS($AO$22:$AO$33)-ROWS($AS$22:$AS$33)-ROWS($AW$22:$AW$33)-ROWS($BA$22:$BA$33)-ROWS($BE$22:$BE$33)), "")))))))</f>
        <v/>
      </c>
      <c r="BX35" s="316" t="str">
        <f t="shared" ca="1" si="34"/>
        <v/>
      </c>
      <c r="BY35" s="413" t="str">
        <f t="shared" ca="1" si="35"/>
        <v/>
      </c>
      <c r="BZ35" s="412" t="str">
        <f ca="1">IF(OR(CA35="",CA35=0),"",MAX(BZ$5:BZ34)+1)</f>
        <v/>
      </c>
      <c r="CA35" s="316" t="str">
        <f ca="1">IFERROR(INDEX($AJ$38:$AJ$49, ROWS($CA$4:CA33)), IFERROR(INDEX($AN$38:$AN$49, ROWS($CA$4:CA33)-ROWS($AJ$38:$AJ$49)), IFERROR(INDEX($AR$38:$AR$49, ROWS($CA$4:CA33)-ROWS($AJ$38:$AJ$49)-ROWS($AN$38:$AN$49)),IFERROR(INDEX($AV$38:$AV$49, ROWS($CA$4:CA33)-ROWS($AJ$38:$AJ$49)-ROWS($AN$38:$AN$49)-ROWS($AR$38:$AR$49)),IFERROR(INDEX($AZ$38:$AZ$49, ROWS($CA$4:CA33)-ROWS($AJ$38:$AJ$49)-ROWS($AN$38:$AN$49)-ROWS($AR$38:$AR$49)-ROWS($AV$38:$AV$49)),IFERROR(INDEX($BD$38:$BD$49, ROWS($CA$4:CA33)-ROWS($AJ$38:$AJ$49)-ROWS($AN$38:$AN$49)-ROWS($AR$38:$AR$49)-ROWS($AV$38:$AV$49)-ROWS($AZ$38:$AZ$49)),IFERROR(INDEX($BH$38:$BH$49, ROWS($CA$4:CA33)-ROWS($AJ$38:$AJ$49)-ROWS($AN$38:$AN$49)-ROWS($AR$38:$AR$49)-ROWS($AV$38:$AV$49)-ROWS($AZ$38:$AZ$49)-ROWS($BD$38:$BD$49)), "")))))))</f>
        <v/>
      </c>
      <c r="CB35" s="316" t="str">
        <f t="shared" ca="1" si="36"/>
        <v/>
      </c>
      <c r="CC35" s="316" t="str">
        <f ca="1">IF(OR(CD35="",CD35=0),"",MAX(CC$5:CC34)+1)</f>
        <v/>
      </c>
      <c r="CD35" s="316" t="str">
        <f ca="1">IFERROR(INDEX($AK$38:$AK$49, ROWS($CD$4:CD33)), IFERROR(INDEX($AO$38:$AO$49, ROWS($CD$4:CD33)-ROWS($AK$38:$AK$49)), IFERROR(INDEX($AS$38:$AS$49, ROWS($CD$4:CD33)-ROWS($AK$38:$AK$49)-ROWS($AO$38:$AO$49)),IFERROR(INDEX($AW$38:$AW$49, ROWS($CD$4:CD33)-ROWS($AK$38:$AK$49)-ROWS($AO$38:$AO$49)-ROWS($AS$38:$AS$49)),IFERROR(INDEX($BA$38:$BA$49, ROWS($CD$4:CD33)-ROWS($AK$38:$AK$49)-ROWS($AO$38:$AO$49)-ROWS($AS$38:$AS$49)-ROWS($AW$38:$AW$49)),IFERROR(INDEX($BE$38:$BE$49, ROWS($CD$4:CD33)-ROWS($AK$38:$AK$49)-ROWS($AO$38:$AO$49)-ROWS($AS$38:$AS$49)-ROWS($AW$38:$AW$49)-ROWS($BA$38:$BA$49)),IFERROR(INDEX($BI$38:$BI$49, ROWS($CD$4:CD33)-ROWS($AK$38:$AK$49)-ROWS($AO$38:$AO$49)-ROWS($AS$38:$AS$49)-ROWS($AW$38:$AW$49)-ROWS($BA$38:$BA$49)-ROWS($BE$38:$BE$49)), "")))))))</f>
        <v/>
      </c>
      <c r="CE35" s="316" t="str">
        <f t="shared" ca="1" si="37"/>
        <v/>
      </c>
      <c r="CF35" s="413" t="str">
        <f t="shared" ca="1" si="38"/>
        <v/>
      </c>
      <c r="CG35" s="412" t="str">
        <f ca="1">IF(OR(CH35="",CH35=0),"",MAX(CG$5:CG34)+1)</f>
        <v/>
      </c>
      <c r="CH35" s="316" t="str">
        <f ca="1">IFERROR(INDEX($AJ$54:$AJ$65, ROWS($CH$4:CH33)), IFERROR(INDEX($AN$54:$AN$65, ROWS($CH$4:CH33)-ROWS($AJ$54:$AJ$65)), IFERROR(INDEX($AR$54:$AR$65, ROWS($CH$4:CH33)-ROWS($AJ$54:$AJ$65)-ROWS($AN$54:$AN$65)),IFERROR(INDEX($AV$54:$AV$65, ROWS($CH$4:CH33)-ROWS($AJ$54:$AJ$65)-ROWS($AN$54:$AN$65)-ROWS($AR$54:$AR$65)),IFERROR(INDEX($AZ$54:$AZ$65, ROWS($CH$4:CH33)-ROWS($AJ$54:$AJ$65)-ROWS($AN$54:$AN$65)-ROWS($AR$54:$AR$65)-ROWS($AV$54:$AV$65)),IFERROR(INDEX($BD$54:$BD$65, ROWS($CH$4:CH33)-ROWS($AJ$54:$AJ$65)-ROWS($AN$54:$AN$65)-ROWS($AR$54:$AR$65)-ROWS($AV$54:$AV$65)-ROWS($AZ$54:$AZ$65)),IFERROR(INDEX($BH$54:$BH$65, ROWS($CH$4:CH33)-ROWS($AJ$54:$AJ$65)-ROWS($AN$54:$AN$65)-ROWS($AR$54:$AR$65)-ROWS($AV$54:$AV$65)-ROWS($AZ$54:$AZ$65)-ROWS($BD$54:$BD$65)), "")))))))</f>
        <v/>
      </c>
      <c r="CI35" s="316" t="str">
        <f t="shared" ca="1" si="39"/>
        <v/>
      </c>
      <c r="CJ35" s="316" t="str">
        <f ca="1">IF(OR(CK35="",CK35=0),"",MAX(CJ$5:CJ34)+1)</f>
        <v/>
      </c>
      <c r="CK35" s="316" t="str">
        <f ca="1">IFERROR(INDEX($AK$54:$AK$65, ROWS($CK$4:CK33)), IFERROR(INDEX($AO$54:$AO$65, ROWS($CK$4:CK33)-ROWS($AK$54:$AK$65)), IFERROR(INDEX($AS$54:$AS$65, ROWS($CK$4:CK33)-ROWS($AK$54:$AK$65)-ROWS($AO$54:$AO$65)),IFERROR(INDEX($AW$54:$AW$65, ROWS($CK$4:CK33)-ROWS($AK$54:$AK$65)-ROWS($AO$54:$AO$65)-ROWS($AS$54:$AS$65)),IFERROR(INDEX($BA$54:$BA$65, ROWS($CK$4:CK33)-ROWS($AK$54:$AK$65)-ROWS($AO$54:$AO$65)-ROWS($AS$54:$AS$65)-ROWS($AW$54:$AW$65)),IFERROR(INDEX($BE$54:$BE$65, ROWS($CK$4:CK33)-ROWS($AK$54:$AK$65)-ROWS($AO$54:$AO$65)-ROWS($AS$54:$AS$65)-ROWS($AW$54:$AW$65)-ROWS($BA$54:$BA$65)),IFERROR(INDEX($BI$54:$BI$65, ROWS($CK$4:CK33)-ROWS($AK$54:$AK$65)-ROWS($AO$54:$AO$65)-ROWS($AS$54:$AS$65)-ROWS($AW$54:$AW$65)-ROWS($BA$54:$BA$65)-ROWS($BE$54:$BE$65)), "")))))))</f>
        <v/>
      </c>
      <c r="CL35" s="316" t="str">
        <f t="shared" ca="1" si="40"/>
        <v/>
      </c>
      <c r="CM35" s="413" t="str">
        <f t="shared" ca="1" si="41"/>
        <v/>
      </c>
      <c r="CN35" s="412" t="str">
        <f ca="1">IF(OR(CO35="",CO35=0),"",MAX(CN$5:CN34)+1)</f>
        <v/>
      </c>
      <c r="CO35" s="316" t="str">
        <f ca="1">IFERROR(INDEX($AJ$70:$AJ$81, ROWS($CO$4:CO33)), IFERROR(INDEX($AN$70:$AN$81, ROWS($CO$4:CO33)-ROWS($AJ$70:$AJ$81)), IFERROR(INDEX($AR$70:$AR$81, ROWS($CO$4:CO33)-ROWS($AJ$70:$AJ$81)-ROWS($AN$70:$AN$81)),IFERROR(INDEX($AV$70:$AV$81, ROWS($CO$4:CO33)-ROWS($AJ$70:$AJ$81)-ROWS($AN$70:$AN$81)-ROWS($AR$70:$AR$81)),IFERROR(INDEX($AZ$70:$AZ$81, ROWS($CO$4:CO33)-ROWS($AJ$70:$AJ$81)-ROWS($AN$70:$AN$81)-ROWS($AR$70:$AR$81)-ROWS($AV$70:$AV$81)),IFERROR(INDEX($BD$70:$BD$81, ROWS($CO$4:CO33)-ROWS($AJ$70:$AJ$81)-ROWS($AN$70:$AN$81)-ROWS($AR$70:$AR$81)-ROWS($AV$70:$AV$81)-ROWS($AZ$70:$AZ$81)),IFERROR(INDEX($BH$70:$BH$81, ROWS($CO$4:CO33)-ROWS($AJ$70:$AJ$81)-ROWS($AN$70:$AN$81)-ROWS($AR$70:$AR$81)-ROWS($AV$70:$AV$81)-ROWS($AZ$70:$AZ$81)-ROWS($BD$70:$BD$81)), "")))))))</f>
        <v/>
      </c>
      <c r="CP35" s="316" t="str">
        <f t="shared" ca="1" si="42"/>
        <v/>
      </c>
      <c r="CQ35" s="316" t="str">
        <f ca="1">IF(OR(CR35="",CR35=0),"",MAX(CQ$5:CQ34)+1)</f>
        <v/>
      </c>
      <c r="CR35" s="316" t="str">
        <f ca="1">IFERROR(INDEX($AK$70:$AK$81, ROWS($CR$4:CR33)), IFERROR(INDEX($AO$70:$AO$81, ROWS($CR$4:CR33)-ROWS($AK$70:$AK$81)), IFERROR(INDEX($AS$70:$AS$81, ROWS($CR$4:CR33)-ROWS($AK$70:$AK$81)-ROWS($AO$70:$AO$81)),IFERROR(INDEX($AW$70:$AW$81, ROWS($CR$4:CR33)-ROWS($AK$70:$AK$81)-ROWS($AO$70:$AO$81)-ROWS($AS$70:$AS$81)),IFERROR(INDEX($BA$70:$BA$81, ROWS($CR$4:CR33)-ROWS($AK$70:$AK$81)-ROWS($AO$70:$AO$81)-ROWS($AS$70:$AS$81)-ROWS($AW$70:$AW$81)),IFERROR(INDEX($BE$70:$BE$81, ROWS($CR$4:CR33)-ROWS($AK$70:$AK$81)-ROWS($AO$70:$AO$81)-ROWS($AS$70:$AS$81)-ROWS($AW$70:$AW$81)-ROWS($BA$70:$BA$81)),IFERROR(INDEX($BI$70:$BI$81, ROWS($CR$4:CR33)-ROWS($AK$70:$AK$81)-ROWS($AO$70:$AO$81)-ROWS($AS$70:$AS$81)-ROWS($AW$70:$AW$81)-ROWS($BA$70:$BA$81)-ROWS($BE$70:$BE$81)), "")))))))</f>
        <v/>
      </c>
      <c r="CS35" s="316" t="str">
        <f t="shared" ca="1" si="43"/>
        <v/>
      </c>
      <c r="CT35" s="413" t="str">
        <f t="shared" ca="1" si="44"/>
        <v/>
      </c>
      <c r="CU35" s="412" t="str">
        <f>IF(OR(CV35="",CV35=0),"",MAX(CU$5:CU34)+1)</f>
        <v/>
      </c>
      <c r="CV35" s="316" t="str">
        <f>IFERROR(INDEX($AJ$86:$AJ$97, ROWS($CV$4:CV33)), IFERROR(INDEX($AN$86:$AN$97, ROWS($CV$4:CV33)-ROWS($AJ$86:$AJ$97)), ""))</f>
        <v/>
      </c>
      <c r="CW35" s="316" t="str">
        <f t="shared" si="45"/>
        <v/>
      </c>
      <c r="CX35" s="316" t="str">
        <f>IF(OR(CY35="",CY35=0),"",MAX(CX$5:CX34)+1)</f>
        <v/>
      </c>
      <c r="CY35" s="316" t="str">
        <f>IFERROR(INDEX($AK$86:$AK$97, ROWS($CY$4:CY33)), IFERROR(INDEX($AO$86:$AO$97, ROWS($CY$4:CY33)-ROWS($AK$86:$AK$97)), ""))</f>
        <v/>
      </c>
      <c r="CZ35" s="316" t="str">
        <f t="shared" si="46"/>
        <v/>
      </c>
      <c r="DA35" s="413" t="str">
        <f t="shared" si="47"/>
        <v/>
      </c>
      <c r="DC35" s="438" t="str">
        <f ca="1">IF(OR(DD35="",DD35=0),"",MAX(DC$25:DC34)+1)</f>
        <v/>
      </c>
      <c r="DD35" s="434" t="str">
        <f t="shared" ca="1" si="90"/>
        <v/>
      </c>
      <c r="DE35" s="413" t="str">
        <f t="shared" ca="1" si="91"/>
        <v/>
      </c>
      <c r="DF35" s="431" t="str">
        <f ca="1">IF(OR(DG35="",DG35=0),"",MAX(DF$25:DF34)+1)</f>
        <v/>
      </c>
      <c r="DG35" s="412" t="str">
        <f t="shared" ca="1" si="92"/>
        <v/>
      </c>
      <c r="DH35" s="413" t="str">
        <f t="shared" ca="1" si="93"/>
        <v/>
      </c>
      <c r="DI35" s="412" t="str">
        <f t="shared" ca="1" si="94"/>
        <v/>
      </c>
      <c r="DJ35" s="413" t="str">
        <f t="shared" ca="1" si="95"/>
        <v/>
      </c>
      <c r="DK35" s="412" t="str">
        <f t="shared" ca="1" si="96"/>
        <v/>
      </c>
      <c r="DL35" s="413" t="str">
        <f t="shared" ca="1" si="97"/>
        <v/>
      </c>
      <c r="DN35" s="292"/>
      <c r="DO35" s="292"/>
      <c r="DP35" s="292"/>
      <c r="DQ35" s="292"/>
      <c r="DR35" s="292"/>
      <c r="DS35" s="292"/>
    </row>
    <row r="36" spans="1:123" s="278" customFormat="1" ht="15" customHeight="1" x14ac:dyDescent="0.3">
      <c r="A36" s="1181" t="str">
        <f ca="1">IF(ISERROR(MATCH(A35,event_dates,0)+MATCH(A35,OFFSET(event_dates,MATCH(A35,event_dates,0),0,500,1),0)),"",INDEX(events,MATCH(A35,event_dates,0)+MATCH(A35,OFFSET(event_dates,MATCH(A35,event_dates,0),0,500,1),0)))</f>
        <v/>
      </c>
      <c r="B36" s="1182"/>
      <c r="C36" s="1181" t="str">
        <f ca="1">IF(ISERROR(MATCH(C35,event_dates,0)+MATCH(C35,OFFSET(event_dates,MATCH(C35,event_dates,0),0,500,1),0)),"",INDEX(events,MATCH(C35,event_dates,0)+MATCH(C35,OFFSET(event_dates,MATCH(C35,event_dates,0),0,500,1),0)))</f>
        <v/>
      </c>
      <c r="D36" s="1182"/>
      <c r="E36" s="284"/>
      <c r="F36" s="283"/>
      <c r="G36" s="283"/>
      <c r="H36" s="283"/>
      <c r="I36" s="283"/>
      <c r="J36" s="283"/>
      <c r="K36" s="283"/>
      <c r="L36" s="283"/>
      <c r="M36" s="283"/>
      <c r="N36" s="285"/>
      <c r="P36" s="295" t="str">
        <f t="shared" ref="P36:P40" si="101">IF(DN107="","",DN107)</f>
        <v/>
      </c>
      <c r="Q36" s="295" t="str">
        <f t="shared" si="100"/>
        <v/>
      </c>
      <c r="R36" s="295" t="str">
        <f t="shared" si="100"/>
        <v/>
      </c>
      <c r="S36" s="296" t="str">
        <f t="shared" si="100"/>
        <v/>
      </c>
      <c r="T36" s="295" t="str">
        <f t="shared" si="100"/>
        <v/>
      </c>
      <c r="U36" s="295" t="str">
        <f t="shared" si="100"/>
        <v/>
      </c>
      <c r="V36" s="1158" t="s">
        <v>502</v>
      </c>
      <c r="W36" s="1159"/>
      <c r="X36" s="445">
        <f>IF(DP112="",0,DP112)</f>
        <v>0</v>
      </c>
      <c r="Y36"/>
      <c r="AB36" s="261"/>
      <c r="AC36" s="358" t="str">
        <f>IF('Data Entry'!H20="","",'Data Entry'!H20)</f>
        <v/>
      </c>
      <c r="AD36" s="356" t="str">
        <f>IF('Data Entry'!G20="","",'Data Entry'!G20)</f>
        <v/>
      </c>
      <c r="AE36" s="363" t="str">
        <f>IF('Data Entry'!J20="","",'Data Entry'!J20)</f>
        <v/>
      </c>
      <c r="AF36" s="402" t="str">
        <f>IF('Data Entry'!I20="","",'Data Entry'!I20)</f>
        <v/>
      </c>
      <c r="AG36" s="301"/>
      <c r="AH36"/>
      <c r="AI36" s="1153">
        <f>IF(A17="","",--TEXT(A17,"dd"))</f>
        <v>9</v>
      </c>
      <c r="AJ36" s="1154"/>
      <c r="AK36" s="1154"/>
      <c r="AL36" s="1155"/>
      <c r="AM36" s="1153">
        <f>IF(C17="","",--TEXT(C17,"dd"))</f>
        <v>10</v>
      </c>
      <c r="AN36" s="1154"/>
      <c r="AO36" s="1154"/>
      <c r="AP36" s="1155"/>
      <c r="AQ36" s="1153">
        <f>IF(E17="","",--TEXT(E17,"dd"))</f>
        <v>11</v>
      </c>
      <c r="AR36" s="1154"/>
      <c r="AS36" s="1154"/>
      <c r="AT36" s="1155"/>
      <c r="AU36" s="1153">
        <f>IF(G17="","",--TEXT(G17,"dd"))</f>
        <v>12</v>
      </c>
      <c r="AV36" s="1154"/>
      <c r="AW36" s="1154"/>
      <c r="AX36" s="1155"/>
      <c r="AY36" s="1153">
        <f>IF(I17="","",--TEXT(I17,"dd"))</f>
        <v>13</v>
      </c>
      <c r="AZ36" s="1154"/>
      <c r="BA36" s="1154"/>
      <c r="BB36" s="1155"/>
      <c r="BC36" s="1153">
        <f>IF(K17="","",--TEXT(K17,"dd"))</f>
        <v>14</v>
      </c>
      <c r="BD36" s="1154"/>
      <c r="BE36" s="1154"/>
      <c r="BF36" s="1155"/>
      <c r="BG36" s="1153">
        <f>IF(M17="","",--TEXT(M17,"dd"))</f>
        <v>15</v>
      </c>
      <c r="BH36" s="1154"/>
      <c r="BI36" s="1154"/>
      <c r="BJ36" s="1155"/>
      <c r="BL36" s="412" t="str">
        <f ca="1">IF(OR(BM36="",BM36=0),"",MAX(BL$5:BL35)+1)</f>
        <v/>
      </c>
      <c r="BM36" s="316" t="str">
        <f ca="1">IFERROR(INDEX($AJ$6:$AJ$17, ROWS(BM$4:$BM34)), IFERROR(INDEX($AN$6:$AN$17, ROWS(BM$4:$BM34)-ROWS($AJ$6:$AJ$17)), IFERROR(INDEX($AR$6:$AR$17, ROWS(BM$4:$BM34)-ROWS($AJ$6:$AJ$17)-ROWS($AN$6:$AN$17)),IFERROR(INDEX($AV$6:$AV$17, ROWS(BM$4:$BM34)-ROWS($AJ$6:$AJ$17)-ROWS($AN$6:$AN$17)-ROWS($AR$6:$AR$17)),IFERROR(INDEX($AZ$6:$AZ$17, ROWS(BM$4:$BM34)-ROWS($AJ$6:$AJ$17)-ROWS($AN$6:$AN$17)-ROWS($AR$6:$AR$17)-ROWS($AV$6:$AV$17)),IFERROR(INDEX($BD$6:$BD$17, ROWS(BM$4:$BM34)-ROWS($AJ$6:$AJ$17)-ROWS($AN$6:$AN$17)-ROWS($AR$6:$AR$17)-ROWS($AV$6:$AV$17)-ROWS($AZ$6:$AZ$17)),IFERROR(INDEX($BH$6:$BH$17, ROWS(BM$4:$BM34)-ROWS($AJ$6:$AJ$17)-ROWS($AN$6:$AN$17)-ROWS($AR$6:$AR$17)-ROWS($AV$6:$AV$17)-ROWS($AZ$6:$AZ$17)-ROWS($BD$6:$BD$17)), "")))))))</f>
        <v/>
      </c>
      <c r="BN36" s="316" t="str">
        <f t="shared" ca="1" si="30"/>
        <v/>
      </c>
      <c r="BO36" s="316" t="str">
        <f ca="1">IF(OR(BP36="",BP36=0),"",MAX(BO$5:BO35)+1)</f>
        <v/>
      </c>
      <c r="BP36" s="316" t="str">
        <f ca="1">IFERROR(INDEX($AK$6:$AK$17, ROWS($BP$4:BP34)), IFERROR(INDEX($AO$6:$AO$17, ROWS($BP$4:BP34)-ROWS($AK$6:$AK$17)), IFERROR(INDEX($AS$6:$AS$17, ROWS($BP$4:BP34)-ROWS($AK$6:$AK$17)-ROWS($AO$6:$AO$17)),IFERROR(INDEX($AW$6:$AW$17, ROWS($BP$4:BP34)-ROWS($AK$6:$AK$17)-ROWS($AO$6:$AO$17)-ROWS($AS$6:$AS$17)),IFERROR(INDEX($BA$6:$BA$17, ROWS($BP$4:BP34)-ROWS($AK$6:$AK$17)-ROWS($AO$6:$AO$17)-ROWS($AS$6:$AS$17)-ROWS($AW$6:$AW$17)),IFERROR(INDEX($BE$6:$BE$17, ROWS($BP$4:BP34)-ROWS($AK$6:$AK$17)-ROWS($AO$6:$AO$17)-ROWS($AS$6:$AS$17)-ROWS($AW$6:$AW$17)-ROWS($BA$6:$BA$17)),IFERROR(INDEX($BI$6:$BI$17, ROWS($BP$4:BP34)-ROWS($AK$6:$AK$17)-ROWS($AO$6:$AO$17)-ROWS($AS$6:$AS$17)-ROWS($AW$6:$AW$17)-ROWS($BA$6:$BA$17)-ROWS($BE$6:$BE$17)), "")))))))</f>
        <v/>
      </c>
      <c r="BQ36" s="316" t="str">
        <f t="shared" ca="1" si="31"/>
        <v/>
      </c>
      <c r="BR36" s="413" t="str">
        <f t="shared" ca="1" si="32"/>
        <v/>
      </c>
      <c r="BS36" s="412" t="str">
        <f ca="1">IF(OR(BT36="",BT36=0),"",MAX(BS$5:BS35)+1)</f>
        <v/>
      </c>
      <c r="BT36" s="316" t="str">
        <f ca="1">IFERROR(INDEX($AJ$22:$AJ$33, ROWS($BT$4:BT34)), IFERROR(INDEX($AN$22:$AN$33, ROWS($BT$4:BT34)-ROWS($AJ$22:$AJ$33)), IFERROR(INDEX($AR$22:$AR$33, ROWS($BT$4:BT34)-ROWS($AJ$22:$AJ$33)-ROWS($AN$22:$AN$33)),IFERROR(INDEX($AV$22:$AV$33, ROWS($BT$4:BT34)-ROWS($AJ$22:$AJ$33)-ROWS($AN$22:$AN$33)-ROWS($AR$22:$AR$33)),IFERROR(INDEX($AZ$22:$AZ$33, ROWS($BT$4:BT34)-ROWS($AJ$22:$AJ$33)-ROWS($AN$22:$AN$33)-ROWS($AR$22:$AR$33)-ROWS($AV$22:$AV$33)),IFERROR(INDEX($BD$22:$BD$33, ROWS($BT$4:BT34)-ROWS($AJ$22:$AJ$33)-ROWS($AN$22:$AN$33)-ROWS($AR$22:$AR$33)-ROWS($AV$22:$AV$33)-ROWS($AZ$22:$AZ$33)),IFERROR(INDEX($BH$22:$BH$33, ROWS($BT$4:BT34)-ROWS($AJ$22:$AJ$33)-ROWS($AN$22:$AN$33)-ROWS($AR$22:$AR$33)-ROWS($AV$22:$AV$33)-ROWS($AZ$22:$AZ$33)-ROWS($BD$22:$BD$33)), "")))))))</f>
        <v/>
      </c>
      <c r="BU36" s="316" t="str">
        <f t="shared" ca="1" si="33"/>
        <v/>
      </c>
      <c r="BV36" s="316" t="str">
        <f ca="1">IF(OR(BW36="",BW36=0),"",MAX(BV$5:BV35)+1)</f>
        <v/>
      </c>
      <c r="BW36" s="316" t="str">
        <f ca="1">IFERROR(INDEX($AK$22:$AK$33, ROWS($BW$4:BW34)), IFERROR(INDEX($AO$22:$AO$33, ROWS($BW$4:BW34)-ROWS($AK$22:$AK$33)), IFERROR(INDEX($AS$22:$AS$33, ROWS($BW$4:BW34)-ROWS($AK$22:$AK$33)-ROWS($AO$22:$AO$33)),IFERROR(INDEX($AW$22:$AW$33, ROWS($BW$4:BW34)-ROWS($AK$22:$AK$33)-ROWS($AO$22:$AO$33)-ROWS($AS$22:$AS$33)),IFERROR(INDEX($BA$22:$BA$33, ROWS($BW$4:BW34)-ROWS($AK$22:$AK$33)-ROWS($AO$22:$AO$33)-ROWS($AS$22:$AS$33)-ROWS($AW$22:$AW$33)),IFERROR(INDEX($BE$22:$BE$33, ROWS($BW$4:BW34)-ROWS($AK$22:$AK$33)-ROWS($AO$22:$AO$33)-ROWS($AS$22:$AS$33)-ROWS($AW$22:$AW$33)-ROWS($BA$22:$BA$33)),IFERROR(INDEX($BI$22:$BI$33, ROWS($BW$4:BW34)-ROWS($AK$22:$AK$33)-ROWS($AO$22:$AO$33)-ROWS($AS$22:$AS$33)-ROWS($AW$22:$AW$33)-ROWS($BA$22:$BA$33)-ROWS($BE$22:$BE$33)), "")))))))</f>
        <v/>
      </c>
      <c r="BX36" s="316" t="str">
        <f t="shared" ca="1" si="34"/>
        <v/>
      </c>
      <c r="BY36" s="413" t="str">
        <f t="shared" ca="1" si="35"/>
        <v/>
      </c>
      <c r="BZ36" s="412" t="str">
        <f ca="1">IF(OR(CA36="",CA36=0),"",MAX(BZ$5:BZ35)+1)</f>
        <v/>
      </c>
      <c r="CA36" s="316" t="str">
        <f ca="1">IFERROR(INDEX($AJ$38:$AJ$49, ROWS($CA$4:CA34)), IFERROR(INDEX($AN$38:$AN$49, ROWS($CA$4:CA34)-ROWS($AJ$38:$AJ$49)), IFERROR(INDEX($AR$38:$AR$49, ROWS($CA$4:CA34)-ROWS($AJ$38:$AJ$49)-ROWS($AN$38:$AN$49)),IFERROR(INDEX($AV$38:$AV$49, ROWS($CA$4:CA34)-ROWS($AJ$38:$AJ$49)-ROWS($AN$38:$AN$49)-ROWS($AR$38:$AR$49)),IFERROR(INDEX($AZ$38:$AZ$49, ROWS($CA$4:CA34)-ROWS($AJ$38:$AJ$49)-ROWS($AN$38:$AN$49)-ROWS($AR$38:$AR$49)-ROWS($AV$38:$AV$49)),IFERROR(INDEX($BD$38:$BD$49, ROWS($CA$4:CA34)-ROWS($AJ$38:$AJ$49)-ROWS($AN$38:$AN$49)-ROWS($AR$38:$AR$49)-ROWS($AV$38:$AV$49)-ROWS($AZ$38:$AZ$49)),IFERROR(INDEX($BH$38:$BH$49, ROWS($CA$4:CA34)-ROWS($AJ$38:$AJ$49)-ROWS($AN$38:$AN$49)-ROWS($AR$38:$AR$49)-ROWS($AV$38:$AV$49)-ROWS($AZ$38:$AZ$49)-ROWS($BD$38:$BD$49)), "")))))))</f>
        <v/>
      </c>
      <c r="CB36" s="316" t="str">
        <f t="shared" ca="1" si="36"/>
        <v/>
      </c>
      <c r="CC36" s="316" t="str">
        <f ca="1">IF(OR(CD36="",CD36=0),"",MAX(CC$5:CC35)+1)</f>
        <v/>
      </c>
      <c r="CD36" s="316" t="str">
        <f ca="1">IFERROR(INDEX($AK$38:$AK$49, ROWS($CD$4:CD34)), IFERROR(INDEX($AO$38:$AO$49, ROWS($CD$4:CD34)-ROWS($AK$38:$AK$49)), IFERROR(INDEX($AS$38:$AS$49, ROWS($CD$4:CD34)-ROWS($AK$38:$AK$49)-ROWS($AO$38:$AO$49)),IFERROR(INDEX($AW$38:$AW$49, ROWS($CD$4:CD34)-ROWS($AK$38:$AK$49)-ROWS($AO$38:$AO$49)-ROWS($AS$38:$AS$49)),IFERROR(INDEX($BA$38:$BA$49, ROWS($CD$4:CD34)-ROWS($AK$38:$AK$49)-ROWS($AO$38:$AO$49)-ROWS($AS$38:$AS$49)-ROWS($AW$38:$AW$49)),IFERROR(INDEX($BE$38:$BE$49, ROWS($CD$4:CD34)-ROWS($AK$38:$AK$49)-ROWS($AO$38:$AO$49)-ROWS($AS$38:$AS$49)-ROWS($AW$38:$AW$49)-ROWS($BA$38:$BA$49)),IFERROR(INDEX($BI$38:$BI$49, ROWS($CD$4:CD34)-ROWS($AK$38:$AK$49)-ROWS($AO$38:$AO$49)-ROWS($AS$38:$AS$49)-ROWS($AW$38:$AW$49)-ROWS($BA$38:$BA$49)-ROWS($BE$38:$BE$49)), "")))))))</f>
        <v/>
      </c>
      <c r="CE36" s="316" t="str">
        <f t="shared" ca="1" si="37"/>
        <v/>
      </c>
      <c r="CF36" s="413" t="str">
        <f t="shared" ca="1" si="38"/>
        <v/>
      </c>
      <c r="CG36" s="412" t="str">
        <f ca="1">IF(OR(CH36="",CH36=0),"",MAX(CG$5:CG35)+1)</f>
        <v/>
      </c>
      <c r="CH36" s="316" t="str">
        <f ca="1">IFERROR(INDEX($AJ$54:$AJ$65, ROWS($CH$4:CH34)), IFERROR(INDEX($AN$54:$AN$65, ROWS($CH$4:CH34)-ROWS($AJ$54:$AJ$65)), IFERROR(INDEX($AR$54:$AR$65, ROWS($CH$4:CH34)-ROWS($AJ$54:$AJ$65)-ROWS($AN$54:$AN$65)),IFERROR(INDEX($AV$54:$AV$65, ROWS($CH$4:CH34)-ROWS($AJ$54:$AJ$65)-ROWS($AN$54:$AN$65)-ROWS($AR$54:$AR$65)),IFERROR(INDEX($AZ$54:$AZ$65, ROWS($CH$4:CH34)-ROWS($AJ$54:$AJ$65)-ROWS($AN$54:$AN$65)-ROWS($AR$54:$AR$65)-ROWS($AV$54:$AV$65)),IFERROR(INDEX($BD$54:$BD$65, ROWS($CH$4:CH34)-ROWS($AJ$54:$AJ$65)-ROWS($AN$54:$AN$65)-ROWS($AR$54:$AR$65)-ROWS($AV$54:$AV$65)-ROWS($AZ$54:$AZ$65)),IFERROR(INDEX($BH$54:$BH$65, ROWS($CH$4:CH34)-ROWS($AJ$54:$AJ$65)-ROWS($AN$54:$AN$65)-ROWS($AR$54:$AR$65)-ROWS($AV$54:$AV$65)-ROWS($AZ$54:$AZ$65)-ROWS($BD$54:$BD$65)), "")))))))</f>
        <v/>
      </c>
      <c r="CI36" s="316" t="str">
        <f t="shared" ca="1" si="39"/>
        <v/>
      </c>
      <c r="CJ36" s="316" t="str">
        <f ca="1">IF(OR(CK36="",CK36=0),"",MAX(CJ$5:CJ35)+1)</f>
        <v/>
      </c>
      <c r="CK36" s="316" t="str">
        <f ca="1">IFERROR(INDEX($AK$54:$AK$65, ROWS($CK$4:CK34)), IFERROR(INDEX($AO$54:$AO$65, ROWS($CK$4:CK34)-ROWS($AK$54:$AK$65)), IFERROR(INDEX($AS$54:$AS$65, ROWS($CK$4:CK34)-ROWS($AK$54:$AK$65)-ROWS($AO$54:$AO$65)),IFERROR(INDEX($AW$54:$AW$65, ROWS($CK$4:CK34)-ROWS($AK$54:$AK$65)-ROWS($AO$54:$AO$65)-ROWS($AS$54:$AS$65)),IFERROR(INDEX($BA$54:$BA$65, ROWS($CK$4:CK34)-ROWS($AK$54:$AK$65)-ROWS($AO$54:$AO$65)-ROWS($AS$54:$AS$65)-ROWS($AW$54:$AW$65)),IFERROR(INDEX($BE$54:$BE$65, ROWS($CK$4:CK34)-ROWS($AK$54:$AK$65)-ROWS($AO$54:$AO$65)-ROWS($AS$54:$AS$65)-ROWS($AW$54:$AW$65)-ROWS($BA$54:$BA$65)),IFERROR(INDEX($BI$54:$BI$65, ROWS($CK$4:CK34)-ROWS($AK$54:$AK$65)-ROWS($AO$54:$AO$65)-ROWS($AS$54:$AS$65)-ROWS($AW$54:$AW$65)-ROWS($BA$54:$BA$65)-ROWS($BE$54:$BE$65)), "")))))))</f>
        <v/>
      </c>
      <c r="CL36" s="316" t="str">
        <f t="shared" ca="1" si="40"/>
        <v/>
      </c>
      <c r="CM36" s="413" t="str">
        <f t="shared" ca="1" si="41"/>
        <v/>
      </c>
      <c r="CN36" s="412" t="str">
        <f ca="1">IF(OR(CO36="",CO36=0),"",MAX(CN$5:CN35)+1)</f>
        <v/>
      </c>
      <c r="CO36" s="316" t="str">
        <f ca="1">IFERROR(INDEX($AJ$70:$AJ$81, ROWS($CO$4:CO34)), IFERROR(INDEX($AN$70:$AN$81, ROWS($CO$4:CO34)-ROWS($AJ$70:$AJ$81)), IFERROR(INDEX($AR$70:$AR$81, ROWS($CO$4:CO34)-ROWS($AJ$70:$AJ$81)-ROWS($AN$70:$AN$81)),IFERROR(INDEX($AV$70:$AV$81, ROWS($CO$4:CO34)-ROWS($AJ$70:$AJ$81)-ROWS($AN$70:$AN$81)-ROWS($AR$70:$AR$81)),IFERROR(INDEX($AZ$70:$AZ$81, ROWS($CO$4:CO34)-ROWS($AJ$70:$AJ$81)-ROWS($AN$70:$AN$81)-ROWS($AR$70:$AR$81)-ROWS($AV$70:$AV$81)),IFERROR(INDEX($BD$70:$BD$81, ROWS($CO$4:CO34)-ROWS($AJ$70:$AJ$81)-ROWS($AN$70:$AN$81)-ROWS($AR$70:$AR$81)-ROWS($AV$70:$AV$81)-ROWS($AZ$70:$AZ$81)),IFERROR(INDEX($BH$70:$BH$81, ROWS($CO$4:CO34)-ROWS($AJ$70:$AJ$81)-ROWS($AN$70:$AN$81)-ROWS($AR$70:$AR$81)-ROWS($AV$70:$AV$81)-ROWS($AZ$70:$AZ$81)-ROWS($BD$70:$BD$81)), "")))))))</f>
        <v/>
      </c>
      <c r="CP36" s="316" t="str">
        <f t="shared" ca="1" si="42"/>
        <v/>
      </c>
      <c r="CQ36" s="316" t="str">
        <f ca="1">IF(OR(CR36="",CR36=0),"",MAX(CQ$5:CQ35)+1)</f>
        <v/>
      </c>
      <c r="CR36" s="316" t="str">
        <f ca="1">IFERROR(INDEX($AK$70:$AK$81, ROWS($CR$4:CR34)), IFERROR(INDEX($AO$70:$AO$81, ROWS($CR$4:CR34)-ROWS($AK$70:$AK$81)), IFERROR(INDEX($AS$70:$AS$81, ROWS($CR$4:CR34)-ROWS($AK$70:$AK$81)-ROWS($AO$70:$AO$81)),IFERROR(INDEX($AW$70:$AW$81, ROWS($CR$4:CR34)-ROWS($AK$70:$AK$81)-ROWS($AO$70:$AO$81)-ROWS($AS$70:$AS$81)),IFERROR(INDEX($BA$70:$BA$81, ROWS($CR$4:CR34)-ROWS($AK$70:$AK$81)-ROWS($AO$70:$AO$81)-ROWS($AS$70:$AS$81)-ROWS($AW$70:$AW$81)),IFERROR(INDEX($BE$70:$BE$81, ROWS($CR$4:CR34)-ROWS($AK$70:$AK$81)-ROWS($AO$70:$AO$81)-ROWS($AS$70:$AS$81)-ROWS($AW$70:$AW$81)-ROWS($BA$70:$BA$81)),IFERROR(INDEX($BI$70:$BI$81, ROWS($CR$4:CR34)-ROWS($AK$70:$AK$81)-ROWS($AO$70:$AO$81)-ROWS($AS$70:$AS$81)-ROWS($AW$70:$AW$81)-ROWS($BA$70:$BA$81)-ROWS($BE$70:$BE$81)), "")))))))</f>
        <v/>
      </c>
      <c r="CS36" s="316" t="str">
        <f t="shared" ca="1" si="43"/>
        <v/>
      </c>
      <c r="CT36" s="413" t="str">
        <f t="shared" ca="1" si="44"/>
        <v/>
      </c>
      <c r="CU36" s="412" t="str">
        <f>IF(OR(CV36="",CV36=0),"",MAX(CU$5:CU35)+1)</f>
        <v/>
      </c>
      <c r="CV36" s="316" t="str">
        <f>IFERROR(INDEX($AJ$86:$AJ$97, ROWS($CV$4:CV34)), IFERROR(INDEX($AN$86:$AN$97, ROWS($CV$4:CV34)-ROWS($AJ$86:$AJ$97)), ""))</f>
        <v/>
      </c>
      <c r="CW36" s="316" t="str">
        <f t="shared" si="45"/>
        <v/>
      </c>
      <c r="CX36" s="316" t="str">
        <f>IF(OR(CY36="",CY36=0),"",MAX(CX$5:CX35)+1)</f>
        <v/>
      </c>
      <c r="CY36" s="316" t="str">
        <f>IFERROR(INDEX($AK$86:$AK$97, ROWS($CY$4:CY34)), IFERROR(INDEX($AO$86:$AO$97, ROWS($CY$4:CY34)-ROWS($AK$86:$AK$97)), ""))</f>
        <v/>
      </c>
      <c r="CZ36" s="316" t="str">
        <f t="shared" si="46"/>
        <v/>
      </c>
      <c r="DA36" s="413" t="str">
        <f t="shared" si="47"/>
        <v/>
      </c>
      <c r="DC36" s="438" t="str">
        <f ca="1">IF(OR(DD36="",DD36=0),"",MAX(DC$25:DC35)+1)</f>
        <v/>
      </c>
      <c r="DD36" s="434" t="str">
        <f t="shared" ca="1" si="90"/>
        <v/>
      </c>
      <c r="DE36" s="413" t="str">
        <f t="shared" ca="1" si="91"/>
        <v/>
      </c>
      <c r="DF36" s="431" t="str">
        <f ca="1">IF(OR(DG36="",DG36=0),"",MAX(DF$25:DF35)+1)</f>
        <v/>
      </c>
      <c r="DG36" s="412" t="str">
        <f t="shared" ca="1" si="92"/>
        <v/>
      </c>
      <c r="DH36" s="413" t="str">
        <f t="shared" ca="1" si="93"/>
        <v/>
      </c>
      <c r="DI36" s="412" t="str">
        <f t="shared" ca="1" si="94"/>
        <v/>
      </c>
      <c r="DJ36" s="413" t="str">
        <f t="shared" ca="1" si="95"/>
        <v/>
      </c>
      <c r="DK36" s="412" t="str">
        <f t="shared" ca="1" si="96"/>
        <v/>
      </c>
      <c r="DL36" s="413" t="str">
        <f t="shared" ca="1" si="97"/>
        <v/>
      </c>
      <c r="DN36" s="259"/>
      <c r="DO36" s="259"/>
      <c r="DP36" s="259"/>
      <c r="DQ36" s="259"/>
      <c r="DR36" s="259"/>
      <c r="DS36" s="259"/>
    </row>
    <row r="37" spans="1:123" s="278" customFormat="1" ht="15" customHeight="1" thickBot="1" x14ac:dyDescent="0.35">
      <c r="A37" s="1183"/>
      <c r="B37" s="1182"/>
      <c r="C37" s="1183"/>
      <c r="D37" s="1182"/>
      <c r="E37" s="284"/>
      <c r="F37" s="283"/>
      <c r="G37" s="283"/>
      <c r="H37" s="283"/>
      <c r="I37" s="283"/>
      <c r="J37" s="283"/>
      <c r="K37" s="283"/>
      <c r="L37" s="283"/>
      <c r="M37" s="283"/>
      <c r="N37" s="285"/>
      <c r="P37" s="295" t="str">
        <f t="shared" si="101"/>
        <v/>
      </c>
      <c r="Q37" s="295" t="str">
        <f t="shared" si="100"/>
        <v/>
      </c>
      <c r="R37" s="295" t="str">
        <f t="shared" si="100"/>
        <v/>
      </c>
      <c r="S37" s="296" t="str">
        <f t="shared" si="100"/>
        <v/>
      </c>
      <c r="T37" s="295" t="str">
        <f t="shared" si="100"/>
        <v/>
      </c>
      <c r="U37" s="295" t="str">
        <f t="shared" si="100"/>
        <v/>
      </c>
      <c r="V37" s="1158" t="s">
        <v>507</v>
      </c>
      <c r="W37" s="1159"/>
      <c r="X37" s="445">
        <f>IF(DS112="",0,DS112)</f>
        <v>0</v>
      </c>
      <c r="Y37"/>
      <c r="AB37" s="261"/>
      <c r="AC37" s="358" t="str">
        <f>IF('Data Entry'!H21="","",'Data Entry'!H21)</f>
        <v/>
      </c>
      <c r="AD37" s="356" t="str">
        <f>IF('Data Entry'!G21="","",'Data Entry'!G21)</f>
        <v/>
      </c>
      <c r="AE37" s="363" t="str">
        <f>IF('Data Entry'!J21="","",'Data Entry'!J21)</f>
        <v/>
      </c>
      <c r="AF37" s="402" t="str">
        <f>IF('Data Entry'!I21="","",'Data Entry'!I21)</f>
        <v/>
      </c>
      <c r="AG37" s="301"/>
      <c r="AH37"/>
      <c r="AI37" s="312"/>
      <c r="AJ37" s="313" t="s">
        <v>483</v>
      </c>
      <c r="AK37" s="313" t="s">
        <v>13</v>
      </c>
      <c r="AL37" s="314" t="s">
        <v>11</v>
      </c>
      <c r="AM37" s="312"/>
      <c r="AN37" s="313" t="s">
        <v>483</v>
      </c>
      <c r="AO37" s="313" t="s">
        <v>13</v>
      </c>
      <c r="AP37" s="314" t="s">
        <v>11</v>
      </c>
      <c r="AQ37" s="312"/>
      <c r="AR37" s="313" t="s">
        <v>483</v>
      </c>
      <c r="AS37" s="313" t="s">
        <v>13</v>
      </c>
      <c r="AT37" s="314" t="s">
        <v>11</v>
      </c>
      <c r="AU37" s="312"/>
      <c r="AV37" s="313" t="s">
        <v>483</v>
      </c>
      <c r="AW37" s="313" t="s">
        <v>13</v>
      </c>
      <c r="AX37" s="314" t="s">
        <v>11</v>
      </c>
      <c r="AY37" s="312"/>
      <c r="AZ37" s="313" t="s">
        <v>483</v>
      </c>
      <c r="BA37" s="313" t="s">
        <v>13</v>
      </c>
      <c r="BB37" s="314" t="s">
        <v>11</v>
      </c>
      <c r="BC37" s="312"/>
      <c r="BD37" s="313" t="s">
        <v>483</v>
      </c>
      <c r="BE37" s="313" t="s">
        <v>13</v>
      </c>
      <c r="BF37" s="314" t="s">
        <v>11</v>
      </c>
      <c r="BG37" s="312"/>
      <c r="BH37" s="313" t="s">
        <v>483</v>
      </c>
      <c r="BI37" s="313" t="s">
        <v>13</v>
      </c>
      <c r="BJ37" s="314" t="s">
        <v>11</v>
      </c>
      <c r="BL37" s="412" t="str">
        <f ca="1">IF(OR(BM37="",BM37=0),"",MAX(BL$5:BL36)+1)</f>
        <v/>
      </c>
      <c r="BM37" s="316" t="str">
        <f ca="1">IFERROR(INDEX($AJ$6:$AJ$17, ROWS(BM$4:$BM35)), IFERROR(INDEX($AN$6:$AN$17, ROWS(BM$4:$BM35)-ROWS($AJ$6:$AJ$17)), IFERROR(INDEX($AR$6:$AR$17, ROWS(BM$4:$BM35)-ROWS($AJ$6:$AJ$17)-ROWS($AN$6:$AN$17)),IFERROR(INDEX($AV$6:$AV$17, ROWS(BM$4:$BM35)-ROWS($AJ$6:$AJ$17)-ROWS($AN$6:$AN$17)-ROWS($AR$6:$AR$17)),IFERROR(INDEX($AZ$6:$AZ$17, ROWS(BM$4:$BM35)-ROWS($AJ$6:$AJ$17)-ROWS($AN$6:$AN$17)-ROWS($AR$6:$AR$17)-ROWS($AV$6:$AV$17)),IFERROR(INDEX($BD$6:$BD$17, ROWS(BM$4:$BM35)-ROWS($AJ$6:$AJ$17)-ROWS($AN$6:$AN$17)-ROWS($AR$6:$AR$17)-ROWS($AV$6:$AV$17)-ROWS($AZ$6:$AZ$17)),IFERROR(INDEX($BH$6:$BH$17, ROWS(BM$4:$BM35)-ROWS($AJ$6:$AJ$17)-ROWS($AN$6:$AN$17)-ROWS($AR$6:$AR$17)-ROWS($AV$6:$AV$17)-ROWS($AZ$6:$AZ$17)-ROWS($BD$6:$BD$17)), "")))))))</f>
        <v/>
      </c>
      <c r="BN37" s="316" t="str">
        <f t="shared" ca="1" si="30"/>
        <v/>
      </c>
      <c r="BO37" s="316" t="str">
        <f ca="1">IF(OR(BP37="",BP37=0),"",MAX(BO$5:BO36)+1)</f>
        <v/>
      </c>
      <c r="BP37" s="316" t="str">
        <f ca="1">IFERROR(INDEX($AK$6:$AK$17, ROWS($BP$4:BP35)), IFERROR(INDEX($AO$6:$AO$17, ROWS($BP$4:BP35)-ROWS($AK$6:$AK$17)), IFERROR(INDEX($AS$6:$AS$17, ROWS($BP$4:BP35)-ROWS($AK$6:$AK$17)-ROWS($AO$6:$AO$17)),IFERROR(INDEX($AW$6:$AW$17, ROWS($BP$4:BP35)-ROWS($AK$6:$AK$17)-ROWS($AO$6:$AO$17)-ROWS($AS$6:$AS$17)),IFERROR(INDEX($BA$6:$BA$17, ROWS($BP$4:BP35)-ROWS($AK$6:$AK$17)-ROWS($AO$6:$AO$17)-ROWS($AS$6:$AS$17)-ROWS($AW$6:$AW$17)),IFERROR(INDEX($BE$6:$BE$17, ROWS($BP$4:BP35)-ROWS($AK$6:$AK$17)-ROWS($AO$6:$AO$17)-ROWS($AS$6:$AS$17)-ROWS($AW$6:$AW$17)-ROWS($BA$6:$BA$17)),IFERROR(INDEX($BI$6:$BI$17, ROWS($BP$4:BP35)-ROWS($AK$6:$AK$17)-ROWS($AO$6:$AO$17)-ROWS($AS$6:$AS$17)-ROWS($AW$6:$AW$17)-ROWS($BA$6:$BA$17)-ROWS($BE$6:$BE$17)), "")))))))</f>
        <v/>
      </c>
      <c r="BQ37" s="316" t="str">
        <f t="shared" ca="1" si="31"/>
        <v/>
      </c>
      <c r="BR37" s="413" t="str">
        <f t="shared" ca="1" si="32"/>
        <v/>
      </c>
      <c r="BS37" s="412" t="str">
        <f ca="1">IF(OR(BT37="",BT37=0),"",MAX(BS$5:BS36)+1)</f>
        <v/>
      </c>
      <c r="BT37" s="316" t="str">
        <f ca="1">IFERROR(INDEX($AJ$22:$AJ$33, ROWS($BT$4:BT35)), IFERROR(INDEX($AN$22:$AN$33, ROWS($BT$4:BT35)-ROWS($AJ$22:$AJ$33)), IFERROR(INDEX($AR$22:$AR$33, ROWS($BT$4:BT35)-ROWS($AJ$22:$AJ$33)-ROWS($AN$22:$AN$33)),IFERROR(INDEX($AV$22:$AV$33, ROWS($BT$4:BT35)-ROWS($AJ$22:$AJ$33)-ROWS($AN$22:$AN$33)-ROWS($AR$22:$AR$33)),IFERROR(INDEX($AZ$22:$AZ$33, ROWS($BT$4:BT35)-ROWS($AJ$22:$AJ$33)-ROWS($AN$22:$AN$33)-ROWS($AR$22:$AR$33)-ROWS($AV$22:$AV$33)),IFERROR(INDEX($BD$22:$BD$33, ROWS($BT$4:BT35)-ROWS($AJ$22:$AJ$33)-ROWS($AN$22:$AN$33)-ROWS($AR$22:$AR$33)-ROWS($AV$22:$AV$33)-ROWS($AZ$22:$AZ$33)),IFERROR(INDEX($BH$22:$BH$33, ROWS($BT$4:BT35)-ROWS($AJ$22:$AJ$33)-ROWS($AN$22:$AN$33)-ROWS($AR$22:$AR$33)-ROWS($AV$22:$AV$33)-ROWS($AZ$22:$AZ$33)-ROWS($BD$22:$BD$33)), "")))))))</f>
        <v/>
      </c>
      <c r="BU37" s="316" t="str">
        <f t="shared" ca="1" si="33"/>
        <v/>
      </c>
      <c r="BV37" s="316" t="str">
        <f ca="1">IF(OR(BW37="",BW37=0),"",MAX(BV$5:BV36)+1)</f>
        <v/>
      </c>
      <c r="BW37" s="316" t="str">
        <f ca="1">IFERROR(INDEX($AK$22:$AK$33, ROWS($BW$4:BW35)), IFERROR(INDEX($AO$22:$AO$33, ROWS($BW$4:BW35)-ROWS($AK$22:$AK$33)), IFERROR(INDEX($AS$22:$AS$33, ROWS($BW$4:BW35)-ROWS($AK$22:$AK$33)-ROWS($AO$22:$AO$33)),IFERROR(INDEX($AW$22:$AW$33, ROWS($BW$4:BW35)-ROWS($AK$22:$AK$33)-ROWS($AO$22:$AO$33)-ROWS($AS$22:$AS$33)),IFERROR(INDEX($BA$22:$BA$33, ROWS($BW$4:BW35)-ROWS($AK$22:$AK$33)-ROWS($AO$22:$AO$33)-ROWS($AS$22:$AS$33)-ROWS($AW$22:$AW$33)),IFERROR(INDEX($BE$22:$BE$33, ROWS($BW$4:BW35)-ROWS($AK$22:$AK$33)-ROWS($AO$22:$AO$33)-ROWS($AS$22:$AS$33)-ROWS($AW$22:$AW$33)-ROWS($BA$22:$BA$33)),IFERROR(INDEX($BI$22:$BI$33, ROWS($BW$4:BW35)-ROWS($AK$22:$AK$33)-ROWS($AO$22:$AO$33)-ROWS($AS$22:$AS$33)-ROWS($AW$22:$AW$33)-ROWS($BA$22:$BA$33)-ROWS($BE$22:$BE$33)), "")))))))</f>
        <v/>
      </c>
      <c r="BX37" s="316" t="str">
        <f t="shared" ca="1" si="34"/>
        <v/>
      </c>
      <c r="BY37" s="413" t="str">
        <f t="shared" ca="1" si="35"/>
        <v/>
      </c>
      <c r="BZ37" s="412" t="str">
        <f ca="1">IF(OR(CA37="",CA37=0),"",MAX(BZ$5:BZ36)+1)</f>
        <v/>
      </c>
      <c r="CA37" s="316" t="str">
        <f ca="1">IFERROR(INDEX($AJ$38:$AJ$49, ROWS($CA$4:CA35)), IFERROR(INDEX($AN$38:$AN$49, ROWS($CA$4:CA35)-ROWS($AJ$38:$AJ$49)), IFERROR(INDEX($AR$38:$AR$49, ROWS($CA$4:CA35)-ROWS($AJ$38:$AJ$49)-ROWS($AN$38:$AN$49)),IFERROR(INDEX($AV$38:$AV$49, ROWS($CA$4:CA35)-ROWS($AJ$38:$AJ$49)-ROWS($AN$38:$AN$49)-ROWS($AR$38:$AR$49)),IFERROR(INDEX($AZ$38:$AZ$49, ROWS($CA$4:CA35)-ROWS($AJ$38:$AJ$49)-ROWS($AN$38:$AN$49)-ROWS($AR$38:$AR$49)-ROWS($AV$38:$AV$49)),IFERROR(INDEX($BD$38:$BD$49, ROWS($CA$4:CA35)-ROWS($AJ$38:$AJ$49)-ROWS($AN$38:$AN$49)-ROWS($AR$38:$AR$49)-ROWS($AV$38:$AV$49)-ROWS($AZ$38:$AZ$49)),IFERROR(INDEX($BH$38:$BH$49, ROWS($CA$4:CA35)-ROWS($AJ$38:$AJ$49)-ROWS($AN$38:$AN$49)-ROWS($AR$38:$AR$49)-ROWS($AV$38:$AV$49)-ROWS($AZ$38:$AZ$49)-ROWS($BD$38:$BD$49)), "")))))))</f>
        <v/>
      </c>
      <c r="CB37" s="316" t="str">
        <f t="shared" ca="1" si="36"/>
        <v/>
      </c>
      <c r="CC37" s="316" t="str">
        <f ca="1">IF(OR(CD37="",CD37=0),"",MAX(CC$5:CC36)+1)</f>
        <v/>
      </c>
      <c r="CD37" s="316" t="str">
        <f ca="1">IFERROR(INDEX($AK$38:$AK$49, ROWS($CD$4:CD35)), IFERROR(INDEX($AO$38:$AO$49, ROWS($CD$4:CD35)-ROWS($AK$38:$AK$49)), IFERROR(INDEX($AS$38:$AS$49, ROWS($CD$4:CD35)-ROWS($AK$38:$AK$49)-ROWS($AO$38:$AO$49)),IFERROR(INDEX($AW$38:$AW$49, ROWS($CD$4:CD35)-ROWS($AK$38:$AK$49)-ROWS($AO$38:$AO$49)-ROWS($AS$38:$AS$49)),IFERROR(INDEX($BA$38:$BA$49, ROWS($CD$4:CD35)-ROWS($AK$38:$AK$49)-ROWS($AO$38:$AO$49)-ROWS($AS$38:$AS$49)-ROWS($AW$38:$AW$49)),IFERROR(INDEX($BE$38:$BE$49, ROWS($CD$4:CD35)-ROWS($AK$38:$AK$49)-ROWS($AO$38:$AO$49)-ROWS($AS$38:$AS$49)-ROWS($AW$38:$AW$49)-ROWS($BA$38:$BA$49)),IFERROR(INDEX($BI$38:$BI$49, ROWS($CD$4:CD35)-ROWS($AK$38:$AK$49)-ROWS($AO$38:$AO$49)-ROWS($AS$38:$AS$49)-ROWS($AW$38:$AW$49)-ROWS($BA$38:$BA$49)-ROWS($BE$38:$BE$49)), "")))))))</f>
        <v/>
      </c>
      <c r="CE37" s="316" t="str">
        <f t="shared" ca="1" si="37"/>
        <v/>
      </c>
      <c r="CF37" s="413" t="str">
        <f t="shared" ca="1" si="38"/>
        <v/>
      </c>
      <c r="CG37" s="412" t="str">
        <f ca="1">IF(OR(CH37="",CH37=0),"",MAX(CG$5:CG36)+1)</f>
        <v/>
      </c>
      <c r="CH37" s="316" t="str">
        <f ca="1">IFERROR(INDEX($AJ$54:$AJ$65, ROWS($CH$4:CH35)), IFERROR(INDEX($AN$54:$AN$65, ROWS($CH$4:CH35)-ROWS($AJ$54:$AJ$65)), IFERROR(INDEX($AR$54:$AR$65, ROWS($CH$4:CH35)-ROWS($AJ$54:$AJ$65)-ROWS($AN$54:$AN$65)),IFERROR(INDEX($AV$54:$AV$65, ROWS($CH$4:CH35)-ROWS($AJ$54:$AJ$65)-ROWS($AN$54:$AN$65)-ROWS($AR$54:$AR$65)),IFERROR(INDEX($AZ$54:$AZ$65, ROWS($CH$4:CH35)-ROWS($AJ$54:$AJ$65)-ROWS($AN$54:$AN$65)-ROWS($AR$54:$AR$65)-ROWS($AV$54:$AV$65)),IFERROR(INDEX($BD$54:$BD$65, ROWS($CH$4:CH35)-ROWS($AJ$54:$AJ$65)-ROWS($AN$54:$AN$65)-ROWS($AR$54:$AR$65)-ROWS($AV$54:$AV$65)-ROWS($AZ$54:$AZ$65)),IFERROR(INDEX($BH$54:$BH$65, ROWS($CH$4:CH35)-ROWS($AJ$54:$AJ$65)-ROWS($AN$54:$AN$65)-ROWS($AR$54:$AR$65)-ROWS($AV$54:$AV$65)-ROWS($AZ$54:$AZ$65)-ROWS($BD$54:$BD$65)), "")))))))</f>
        <v/>
      </c>
      <c r="CI37" s="316" t="str">
        <f t="shared" ca="1" si="39"/>
        <v/>
      </c>
      <c r="CJ37" s="316" t="str">
        <f ca="1">IF(OR(CK37="",CK37=0),"",MAX(CJ$5:CJ36)+1)</f>
        <v/>
      </c>
      <c r="CK37" s="316" t="str">
        <f ca="1">IFERROR(INDEX($AK$54:$AK$65, ROWS($CK$4:CK35)), IFERROR(INDEX($AO$54:$AO$65, ROWS($CK$4:CK35)-ROWS($AK$54:$AK$65)), IFERROR(INDEX($AS$54:$AS$65, ROWS($CK$4:CK35)-ROWS($AK$54:$AK$65)-ROWS($AO$54:$AO$65)),IFERROR(INDEX($AW$54:$AW$65, ROWS($CK$4:CK35)-ROWS($AK$54:$AK$65)-ROWS($AO$54:$AO$65)-ROWS($AS$54:$AS$65)),IFERROR(INDEX($BA$54:$BA$65, ROWS($CK$4:CK35)-ROWS($AK$54:$AK$65)-ROWS($AO$54:$AO$65)-ROWS($AS$54:$AS$65)-ROWS($AW$54:$AW$65)),IFERROR(INDEX($BE$54:$BE$65, ROWS($CK$4:CK35)-ROWS($AK$54:$AK$65)-ROWS($AO$54:$AO$65)-ROWS($AS$54:$AS$65)-ROWS($AW$54:$AW$65)-ROWS($BA$54:$BA$65)),IFERROR(INDEX($BI$54:$BI$65, ROWS($CK$4:CK35)-ROWS($AK$54:$AK$65)-ROWS($AO$54:$AO$65)-ROWS($AS$54:$AS$65)-ROWS($AW$54:$AW$65)-ROWS($BA$54:$BA$65)-ROWS($BE$54:$BE$65)), "")))))))</f>
        <v/>
      </c>
      <c r="CL37" s="316" t="str">
        <f t="shared" ca="1" si="40"/>
        <v/>
      </c>
      <c r="CM37" s="413" t="str">
        <f t="shared" ca="1" si="41"/>
        <v/>
      </c>
      <c r="CN37" s="412" t="str">
        <f ca="1">IF(OR(CO37="",CO37=0),"",MAX(CN$5:CN36)+1)</f>
        <v/>
      </c>
      <c r="CO37" s="316" t="str">
        <f ca="1">IFERROR(INDEX($AJ$70:$AJ$81, ROWS($CO$4:CO35)), IFERROR(INDEX($AN$70:$AN$81, ROWS($CO$4:CO35)-ROWS($AJ$70:$AJ$81)), IFERROR(INDEX($AR$70:$AR$81, ROWS($CO$4:CO35)-ROWS($AJ$70:$AJ$81)-ROWS($AN$70:$AN$81)),IFERROR(INDEX($AV$70:$AV$81, ROWS($CO$4:CO35)-ROWS($AJ$70:$AJ$81)-ROWS($AN$70:$AN$81)-ROWS($AR$70:$AR$81)),IFERROR(INDEX($AZ$70:$AZ$81, ROWS($CO$4:CO35)-ROWS($AJ$70:$AJ$81)-ROWS($AN$70:$AN$81)-ROWS($AR$70:$AR$81)-ROWS($AV$70:$AV$81)),IFERROR(INDEX($BD$70:$BD$81, ROWS($CO$4:CO35)-ROWS($AJ$70:$AJ$81)-ROWS($AN$70:$AN$81)-ROWS($AR$70:$AR$81)-ROWS($AV$70:$AV$81)-ROWS($AZ$70:$AZ$81)),IFERROR(INDEX($BH$70:$BH$81, ROWS($CO$4:CO35)-ROWS($AJ$70:$AJ$81)-ROWS($AN$70:$AN$81)-ROWS($AR$70:$AR$81)-ROWS($AV$70:$AV$81)-ROWS($AZ$70:$AZ$81)-ROWS($BD$70:$BD$81)), "")))))))</f>
        <v/>
      </c>
      <c r="CP37" s="316" t="str">
        <f t="shared" ca="1" si="42"/>
        <v/>
      </c>
      <c r="CQ37" s="316" t="str">
        <f ca="1">IF(OR(CR37="",CR37=0),"",MAX(CQ$5:CQ36)+1)</f>
        <v/>
      </c>
      <c r="CR37" s="316" t="str">
        <f ca="1">IFERROR(INDEX($AK$70:$AK$81, ROWS($CR$4:CR35)), IFERROR(INDEX($AO$70:$AO$81, ROWS($CR$4:CR35)-ROWS($AK$70:$AK$81)), IFERROR(INDEX($AS$70:$AS$81, ROWS($CR$4:CR35)-ROWS($AK$70:$AK$81)-ROWS($AO$70:$AO$81)),IFERROR(INDEX($AW$70:$AW$81, ROWS($CR$4:CR35)-ROWS($AK$70:$AK$81)-ROWS($AO$70:$AO$81)-ROWS($AS$70:$AS$81)),IFERROR(INDEX($BA$70:$BA$81, ROWS($CR$4:CR35)-ROWS($AK$70:$AK$81)-ROWS($AO$70:$AO$81)-ROWS($AS$70:$AS$81)-ROWS($AW$70:$AW$81)),IFERROR(INDEX($BE$70:$BE$81, ROWS($CR$4:CR35)-ROWS($AK$70:$AK$81)-ROWS($AO$70:$AO$81)-ROWS($AS$70:$AS$81)-ROWS($AW$70:$AW$81)-ROWS($BA$70:$BA$81)),IFERROR(INDEX($BI$70:$BI$81, ROWS($CR$4:CR35)-ROWS($AK$70:$AK$81)-ROWS($AO$70:$AO$81)-ROWS($AS$70:$AS$81)-ROWS($AW$70:$AW$81)-ROWS($BA$70:$BA$81)-ROWS($BE$70:$BE$81)), "")))))))</f>
        <v/>
      </c>
      <c r="CS37" s="316" t="str">
        <f t="shared" ca="1" si="43"/>
        <v/>
      </c>
      <c r="CT37" s="413" t="str">
        <f t="shared" ca="1" si="44"/>
        <v/>
      </c>
      <c r="CU37" s="412" t="str">
        <f>IF(OR(CV37="",CV37=0),"",MAX(CU$5:CU36)+1)</f>
        <v/>
      </c>
      <c r="CV37" s="316" t="str">
        <f>IFERROR(INDEX($AJ$86:$AJ$97, ROWS($CV$4:CV35)), IFERROR(INDEX($AN$86:$AN$97, ROWS($CV$4:CV35)-ROWS($AJ$86:$AJ$97)), ""))</f>
        <v/>
      </c>
      <c r="CW37" s="316" t="str">
        <f t="shared" si="45"/>
        <v/>
      </c>
      <c r="CX37" s="316" t="str">
        <f>IF(OR(CY37="",CY37=0),"",MAX(CX$5:CX36)+1)</f>
        <v/>
      </c>
      <c r="CY37" s="316" t="str">
        <f>IFERROR(INDEX($AK$86:$AK$97, ROWS($CY$4:CY35)), IFERROR(INDEX($AO$86:$AO$97, ROWS($CY$4:CY35)-ROWS($AK$86:$AK$97)), ""))</f>
        <v/>
      </c>
      <c r="CZ37" s="316" t="str">
        <f t="shared" si="46"/>
        <v/>
      </c>
      <c r="DA37" s="413" t="str">
        <f t="shared" si="47"/>
        <v/>
      </c>
      <c r="DC37" s="438" t="str">
        <f ca="1">IF(OR(DD37="",DD37=0),"",MAX(DC$25:DC36)+1)</f>
        <v/>
      </c>
      <c r="DD37" s="435" t="str">
        <f t="shared" ca="1" si="90"/>
        <v/>
      </c>
      <c r="DE37" s="413" t="str">
        <f t="shared" ca="1" si="91"/>
        <v/>
      </c>
      <c r="DF37" s="432" t="str">
        <f ca="1">IF(OR(DG37="",DG37=0),"",MAX(DF$25:DF36)+1)</f>
        <v/>
      </c>
      <c r="DG37" s="414" t="str">
        <f t="shared" ca="1" si="92"/>
        <v/>
      </c>
      <c r="DH37" s="415" t="str">
        <f t="shared" ca="1" si="93"/>
        <v/>
      </c>
      <c r="DI37" s="414" t="str">
        <f t="shared" ca="1" si="94"/>
        <v/>
      </c>
      <c r="DJ37" s="413" t="str">
        <f t="shared" ca="1" si="95"/>
        <v/>
      </c>
      <c r="DK37" s="414" t="str">
        <f t="shared" ca="1" si="96"/>
        <v/>
      </c>
      <c r="DL37" s="415" t="str">
        <f t="shared" ca="1" si="97"/>
        <v/>
      </c>
    </row>
    <row r="38" spans="1:123" s="278" customFormat="1" ht="15" customHeight="1" x14ac:dyDescent="0.3">
      <c r="A38" s="1183"/>
      <c r="B38" s="1182"/>
      <c r="C38" s="1183"/>
      <c r="D38" s="1182"/>
      <c r="E38" s="284"/>
      <c r="F38" s="283"/>
      <c r="G38" s="283"/>
      <c r="H38" s="283"/>
      <c r="I38" s="283"/>
      <c r="J38" s="283"/>
      <c r="K38" s="283"/>
      <c r="L38" s="283"/>
      <c r="M38" s="283"/>
      <c r="N38" s="285"/>
      <c r="P38" s="295" t="str">
        <f t="shared" si="101"/>
        <v/>
      </c>
      <c r="Q38" s="295" t="str">
        <f t="shared" si="100"/>
        <v/>
      </c>
      <c r="R38" s="295" t="str">
        <f t="shared" si="100"/>
        <v/>
      </c>
      <c r="S38" s="296" t="str">
        <f t="shared" si="100"/>
        <v/>
      </c>
      <c r="T38" s="295" t="str">
        <f t="shared" si="100"/>
        <v/>
      </c>
      <c r="U38" s="295" t="str">
        <f t="shared" si="100"/>
        <v/>
      </c>
      <c r="V38" s="1158" t="s">
        <v>508</v>
      </c>
      <c r="W38" s="1159"/>
      <c r="X38" s="445">
        <f ca="1">IF(X34="",0,X34)</f>
        <v>3355.4100000000008</v>
      </c>
      <c r="Y38"/>
      <c r="AB38" s="261"/>
      <c r="AC38" s="358" t="str">
        <f>IF('Data Entry'!H22="","",'Data Entry'!H22)</f>
        <v/>
      </c>
      <c r="AD38" s="356" t="str">
        <f>IF('Data Entry'!G22="","",'Data Entry'!G22)</f>
        <v/>
      </c>
      <c r="AE38" s="363" t="str">
        <f>IF('Data Entry'!J22="","",'Data Entry'!J22)</f>
        <v/>
      </c>
      <c r="AF38" s="402" t="str">
        <f>IF('Data Entry'!I22="","",'Data Entry'!I22)</f>
        <v/>
      </c>
      <c r="AG38" s="301"/>
      <c r="AH38"/>
      <c r="AI38" s="304">
        <f ca="1">IFERROR(MATCH($AI$36,OFFSET($AC$1,AI37,,1000),0)+AI37,"")</f>
        <v>134</v>
      </c>
      <c r="AJ38" s="305" t="str">
        <f t="shared" ref="AJ38:AJ49" ca="1" si="102">IFERROR(INDEX(AD:AD,AI38),"")</f>
        <v>Groceries</v>
      </c>
      <c r="AK38" s="306">
        <f t="shared" ref="AK38:AK49" ca="1" si="103">IFERROR(INDEX(AE:AE,AI38),"")</f>
        <v>125</v>
      </c>
      <c r="AL38" s="307" t="str">
        <f t="shared" ref="AL38:AL49" ca="1" si="104">IFERROR(INDEX(AF:AF,AI38),"")</f>
        <v>Liquid Bills</v>
      </c>
      <c r="AM38" s="304">
        <f ca="1">IFERROR(MATCH($AM$36,OFFSET($AC$1,AM37,,1000),0)+AM37,"")</f>
        <v>64</v>
      </c>
      <c r="AN38" s="305" t="str">
        <f t="shared" ref="AN38:AN49" ca="1" si="105">IFERROR(INDEX(AD:AD,AM38),"")</f>
        <v>Paycheck 2</v>
      </c>
      <c r="AO38" s="306">
        <f t="shared" ref="AO38:AO49" ca="1" si="106">IFERROR(INDEX(AE:AE,AM38),"")</f>
        <v>400</v>
      </c>
      <c r="AP38" s="307" t="str">
        <f t="shared" ref="AP38:AP49" ca="1" si="107">IFERROR(INDEX(AF:AF,AM38),"")</f>
        <v>Income</v>
      </c>
      <c r="AQ38" s="304">
        <f ca="1">IFERROR(MATCH($AQ$36,OFFSET($AC$1,AQ37,,1000),0)+AQ37,"")</f>
        <v>14</v>
      </c>
      <c r="AR38" s="305" t="str">
        <f t="shared" ref="AR38:AR49" ca="1" si="108">IFERROR(INDEX(AD:AD,AQ38),"")</f>
        <v>Netflix</v>
      </c>
      <c r="AS38" s="306">
        <f t="shared" ref="AS38:AS49" ca="1" si="109">IFERROR(INDEX(AE:AE,AQ38),"")</f>
        <v>14.95</v>
      </c>
      <c r="AT38" s="307" t="str">
        <f t="shared" ref="AT38:AT49" ca="1" si="110">IFERROR(INDEX(AF:AF,AQ38),"")</f>
        <v>Monthly</v>
      </c>
      <c r="AU38" s="304">
        <f ca="1">IFERROR(MATCH($AU$36,OFFSET($AC$1,AU37,,1000),0)+AU37,"")</f>
        <v>33</v>
      </c>
      <c r="AV38" s="305" t="str">
        <f t="shared" ref="AV38:AV49" ca="1" si="111">IFERROR(INDEX(AD:AD,AU38),"")</f>
        <v>D. Store Card 4</v>
      </c>
      <c r="AW38" s="306">
        <f t="shared" ref="AW38:AW49" ca="1" si="112">IFERROR(INDEX(AE:AE,AU38),"")</f>
        <v>30</v>
      </c>
      <c r="AX38" s="307">
        <f t="shared" ref="AX38:AX49" ca="1" si="113">IFERROR(INDEX(AF:AF,AU38),"")</f>
        <v>120</v>
      </c>
      <c r="AY38" s="304">
        <f ca="1">IFERROR(MATCH($AY$36,OFFSET($AC$1,AY37,,1000),0)+AY37,"")</f>
        <v>30</v>
      </c>
      <c r="AZ38" s="305" t="str">
        <f t="shared" ref="AZ38:AZ49" ca="1" si="114">IFERROR(INDEX(AD:AD,AY38),"")</f>
        <v>D. Store Card 1</v>
      </c>
      <c r="BA38" s="306">
        <f t="shared" ref="BA38:BA49" ca="1" si="115">IFERROR(INDEX(AE:AE,AY38),"")</f>
        <v>30</v>
      </c>
      <c r="BB38" s="307">
        <f t="shared" ref="BB38:BB49" ca="1" si="116">IFERROR(INDEX(AF:AF,AY38),"")</f>
        <v>200</v>
      </c>
      <c r="BC38" s="304">
        <f ca="1">IFERROR(MATCH($BC$36,OFFSET($AC$1,BC37,,1000),0)+BC37,"")</f>
        <v>61</v>
      </c>
      <c r="BD38" s="305" t="str">
        <f t="shared" ref="BD38:BD49" ca="1" si="117">IFERROR(INDEX(AD:AD,BC38),"")</f>
        <v>Paycheck 1</v>
      </c>
      <c r="BE38" s="306">
        <f t="shared" ref="BE38:BE49" ca="1" si="118">IFERROR(INDEX(AE:AE,BC38),"")</f>
        <v>850</v>
      </c>
      <c r="BF38" s="307" t="str">
        <f t="shared" ref="BF38:BF49" ca="1" si="119">IFERROR(INDEX(AF:AF,BC38),"")</f>
        <v>Income</v>
      </c>
      <c r="BG38" s="304">
        <f ca="1">IFERROR(MATCH($BG$36,OFFSET($AC$1,BG37,,1000),0)+BG37,"")</f>
        <v>11</v>
      </c>
      <c r="BH38" s="305" t="str">
        <f t="shared" ref="BH38:BH49" ca="1" si="120">IFERROR(INDEX(AD:AD,BG38),"")</f>
        <v>Roth IRA</v>
      </c>
      <c r="BI38" s="306">
        <f t="shared" ref="BI38:BI49" ca="1" si="121">IFERROR(INDEX(AE:AE,BG38),"")</f>
        <v>100</v>
      </c>
      <c r="BJ38" s="307" t="str">
        <f t="shared" ref="BJ38:BJ49" ca="1" si="122">IFERROR(INDEX(AF:AF,BG38),"")</f>
        <v>Monthly</v>
      </c>
      <c r="BL38" s="412" t="str">
        <f ca="1">IF(OR(BM38="",BM38=0),"",MAX(BL$5:BL37)+1)</f>
        <v/>
      </c>
      <c r="BM38" s="316" t="str">
        <f ca="1">IFERROR(INDEX($AJ$6:$AJ$17, ROWS(BM$4:$BM36)), IFERROR(INDEX($AN$6:$AN$17, ROWS(BM$4:$BM36)-ROWS($AJ$6:$AJ$17)), IFERROR(INDEX($AR$6:$AR$17, ROWS(BM$4:$BM36)-ROWS($AJ$6:$AJ$17)-ROWS($AN$6:$AN$17)),IFERROR(INDEX($AV$6:$AV$17, ROWS(BM$4:$BM36)-ROWS($AJ$6:$AJ$17)-ROWS($AN$6:$AN$17)-ROWS($AR$6:$AR$17)),IFERROR(INDEX($AZ$6:$AZ$17, ROWS(BM$4:$BM36)-ROWS($AJ$6:$AJ$17)-ROWS($AN$6:$AN$17)-ROWS($AR$6:$AR$17)-ROWS($AV$6:$AV$17)),IFERROR(INDEX($BD$6:$BD$17, ROWS(BM$4:$BM36)-ROWS($AJ$6:$AJ$17)-ROWS($AN$6:$AN$17)-ROWS($AR$6:$AR$17)-ROWS($AV$6:$AV$17)-ROWS($AZ$6:$AZ$17)),IFERROR(INDEX($BH$6:$BH$17, ROWS(BM$4:$BM36)-ROWS($AJ$6:$AJ$17)-ROWS($AN$6:$AN$17)-ROWS($AR$6:$AR$17)-ROWS($AV$6:$AV$17)-ROWS($AZ$6:$AZ$17)-ROWS($BD$6:$BD$17)), "")))))))</f>
        <v/>
      </c>
      <c r="BN38" s="316" t="str">
        <f t="shared" ca="1" si="30"/>
        <v/>
      </c>
      <c r="BO38" s="316" t="str">
        <f ca="1">IF(OR(BP38="",BP38=0),"",MAX(BO$5:BO37)+1)</f>
        <v/>
      </c>
      <c r="BP38" s="316" t="str">
        <f ca="1">IFERROR(INDEX($AK$6:$AK$17, ROWS($BP$4:BP36)), IFERROR(INDEX($AO$6:$AO$17, ROWS($BP$4:BP36)-ROWS($AK$6:$AK$17)), IFERROR(INDEX($AS$6:$AS$17, ROWS($BP$4:BP36)-ROWS($AK$6:$AK$17)-ROWS($AO$6:$AO$17)),IFERROR(INDEX($AW$6:$AW$17, ROWS($BP$4:BP36)-ROWS($AK$6:$AK$17)-ROWS($AO$6:$AO$17)-ROWS($AS$6:$AS$17)),IFERROR(INDEX($BA$6:$BA$17, ROWS($BP$4:BP36)-ROWS($AK$6:$AK$17)-ROWS($AO$6:$AO$17)-ROWS($AS$6:$AS$17)-ROWS($AW$6:$AW$17)),IFERROR(INDEX($BE$6:$BE$17, ROWS($BP$4:BP36)-ROWS($AK$6:$AK$17)-ROWS($AO$6:$AO$17)-ROWS($AS$6:$AS$17)-ROWS($AW$6:$AW$17)-ROWS($BA$6:$BA$17)),IFERROR(INDEX($BI$6:$BI$17, ROWS($BP$4:BP36)-ROWS($AK$6:$AK$17)-ROWS($AO$6:$AO$17)-ROWS($AS$6:$AS$17)-ROWS($AW$6:$AW$17)-ROWS($BA$6:$BA$17)-ROWS($BE$6:$BE$17)), "")))))))</f>
        <v/>
      </c>
      <c r="BQ38" s="316" t="str">
        <f t="shared" ca="1" si="31"/>
        <v/>
      </c>
      <c r="BR38" s="413" t="str">
        <f t="shared" ca="1" si="32"/>
        <v/>
      </c>
      <c r="BS38" s="412" t="str">
        <f ca="1">IF(OR(BT38="",BT38=0),"",MAX(BS$5:BS37)+1)</f>
        <v/>
      </c>
      <c r="BT38" s="316" t="str">
        <f ca="1">IFERROR(INDEX($AJ$22:$AJ$33, ROWS($BT$4:BT36)), IFERROR(INDEX($AN$22:$AN$33, ROWS($BT$4:BT36)-ROWS($AJ$22:$AJ$33)), IFERROR(INDEX($AR$22:$AR$33, ROWS($BT$4:BT36)-ROWS($AJ$22:$AJ$33)-ROWS($AN$22:$AN$33)),IFERROR(INDEX($AV$22:$AV$33, ROWS($BT$4:BT36)-ROWS($AJ$22:$AJ$33)-ROWS($AN$22:$AN$33)-ROWS($AR$22:$AR$33)),IFERROR(INDEX($AZ$22:$AZ$33, ROWS($BT$4:BT36)-ROWS($AJ$22:$AJ$33)-ROWS($AN$22:$AN$33)-ROWS($AR$22:$AR$33)-ROWS($AV$22:$AV$33)),IFERROR(INDEX($BD$22:$BD$33, ROWS($BT$4:BT36)-ROWS($AJ$22:$AJ$33)-ROWS($AN$22:$AN$33)-ROWS($AR$22:$AR$33)-ROWS($AV$22:$AV$33)-ROWS($AZ$22:$AZ$33)),IFERROR(INDEX($BH$22:$BH$33, ROWS($BT$4:BT36)-ROWS($AJ$22:$AJ$33)-ROWS($AN$22:$AN$33)-ROWS($AR$22:$AR$33)-ROWS($AV$22:$AV$33)-ROWS($AZ$22:$AZ$33)-ROWS($BD$22:$BD$33)), "")))))))</f>
        <v/>
      </c>
      <c r="BU38" s="316" t="str">
        <f t="shared" ca="1" si="33"/>
        <v/>
      </c>
      <c r="BV38" s="316" t="str">
        <f ca="1">IF(OR(BW38="",BW38=0),"",MAX(BV$5:BV37)+1)</f>
        <v/>
      </c>
      <c r="BW38" s="316" t="str">
        <f ca="1">IFERROR(INDEX($AK$22:$AK$33, ROWS($BW$4:BW36)), IFERROR(INDEX($AO$22:$AO$33, ROWS($BW$4:BW36)-ROWS($AK$22:$AK$33)), IFERROR(INDEX($AS$22:$AS$33, ROWS($BW$4:BW36)-ROWS($AK$22:$AK$33)-ROWS($AO$22:$AO$33)),IFERROR(INDEX($AW$22:$AW$33, ROWS($BW$4:BW36)-ROWS($AK$22:$AK$33)-ROWS($AO$22:$AO$33)-ROWS($AS$22:$AS$33)),IFERROR(INDEX($BA$22:$BA$33, ROWS($BW$4:BW36)-ROWS($AK$22:$AK$33)-ROWS($AO$22:$AO$33)-ROWS($AS$22:$AS$33)-ROWS($AW$22:$AW$33)),IFERROR(INDEX($BE$22:$BE$33, ROWS($BW$4:BW36)-ROWS($AK$22:$AK$33)-ROWS($AO$22:$AO$33)-ROWS($AS$22:$AS$33)-ROWS($AW$22:$AW$33)-ROWS($BA$22:$BA$33)),IFERROR(INDEX($BI$22:$BI$33, ROWS($BW$4:BW36)-ROWS($AK$22:$AK$33)-ROWS($AO$22:$AO$33)-ROWS($AS$22:$AS$33)-ROWS($AW$22:$AW$33)-ROWS($BA$22:$BA$33)-ROWS($BE$22:$BE$33)), "")))))))</f>
        <v/>
      </c>
      <c r="BX38" s="316" t="str">
        <f t="shared" ca="1" si="34"/>
        <v/>
      </c>
      <c r="BY38" s="413" t="str">
        <f t="shared" ca="1" si="35"/>
        <v/>
      </c>
      <c r="BZ38" s="412" t="str">
        <f ca="1">IF(OR(CA38="",CA38=0),"",MAX(BZ$5:BZ37)+1)</f>
        <v/>
      </c>
      <c r="CA38" s="316" t="str">
        <f ca="1">IFERROR(INDEX($AJ$38:$AJ$49, ROWS($CA$4:CA36)), IFERROR(INDEX($AN$38:$AN$49, ROWS($CA$4:CA36)-ROWS($AJ$38:$AJ$49)), IFERROR(INDEX($AR$38:$AR$49, ROWS($CA$4:CA36)-ROWS($AJ$38:$AJ$49)-ROWS($AN$38:$AN$49)),IFERROR(INDEX($AV$38:$AV$49, ROWS($CA$4:CA36)-ROWS($AJ$38:$AJ$49)-ROWS($AN$38:$AN$49)-ROWS($AR$38:$AR$49)),IFERROR(INDEX($AZ$38:$AZ$49, ROWS($CA$4:CA36)-ROWS($AJ$38:$AJ$49)-ROWS($AN$38:$AN$49)-ROWS($AR$38:$AR$49)-ROWS($AV$38:$AV$49)),IFERROR(INDEX($BD$38:$BD$49, ROWS($CA$4:CA36)-ROWS($AJ$38:$AJ$49)-ROWS($AN$38:$AN$49)-ROWS($AR$38:$AR$49)-ROWS($AV$38:$AV$49)-ROWS($AZ$38:$AZ$49)),IFERROR(INDEX($BH$38:$BH$49, ROWS($CA$4:CA36)-ROWS($AJ$38:$AJ$49)-ROWS($AN$38:$AN$49)-ROWS($AR$38:$AR$49)-ROWS($AV$38:$AV$49)-ROWS($AZ$38:$AZ$49)-ROWS($BD$38:$BD$49)), "")))))))</f>
        <v/>
      </c>
      <c r="CB38" s="316" t="str">
        <f t="shared" ca="1" si="36"/>
        <v/>
      </c>
      <c r="CC38" s="316" t="str">
        <f ca="1">IF(OR(CD38="",CD38=0),"",MAX(CC$5:CC37)+1)</f>
        <v/>
      </c>
      <c r="CD38" s="316" t="str">
        <f ca="1">IFERROR(INDEX($AK$38:$AK$49, ROWS($CD$4:CD36)), IFERROR(INDEX($AO$38:$AO$49, ROWS($CD$4:CD36)-ROWS($AK$38:$AK$49)), IFERROR(INDEX($AS$38:$AS$49, ROWS($CD$4:CD36)-ROWS($AK$38:$AK$49)-ROWS($AO$38:$AO$49)),IFERROR(INDEX($AW$38:$AW$49, ROWS($CD$4:CD36)-ROWS($AK$38:$AK$49)-ROWS($AO$38:$AO$49)-ROWS($AS$38:$AS$49)),IFERROR(INDEX($BA$38:$BA$49, ROWS($CD$4:CD36)-ROWS($AK$38:$AK$49)-ROWS($AO$38:$AO$49)-ROWS($AS$38:$AS$49)-ROWS($AW$38:$AW$49)),IFERROR(INDEX($BE$38:$BE$49, ROWS($CD$4:CD36)-ROWS($AK$38:$AK$49)-ROWS($AO$38:$AO$49)-ROWS($AS$38:$AS$49)-ROWS($AW$38:$AW$49)-ROWS($BA$38:$BA$49)),IFERROR(INDEX($BI$38:$BI$49, ROWS($CD$4:CD36)-ROWS($AK$38:$AK$49)-ROWS($AO$38:$AO$49)-ROWS($AS$38:$AS$49)-ROWS($AW$38:$AW$49)-ROWS($BA$38:$BA$49)-ROWS($BE$38:$BE$49)), "")))))))</f>
        <v/>
      </c>
      <c r="CE38" s="316" t="str">
        <f t="shared" ca="1" si="37"/>
        <v/>
      </c>
      <c r="CF38" s="413" t="str">
        <f t="shared" ca="1" si="38"/>
        <v/>
      </c>
      <c r="CG38" s="412" t="str">
        <f ca="1">IF(OR(CH38="",CH38=0),"",MAX(CG$5:CG37)+1)</f>
        <v/>
      </c>
      <c r="CH38" s="316" t="str">
        <f ca="1">IFERROR(INDEX($AJ$54:$AJ$65, ROWS($CH$4:CH36)), IFERROR(INDEX($AN$54:$AN$65, ROWS($CH$4:CH36)-ROWS($AJ$54:$AJ$65)), IFERROR(INDEX($AR$54:$AR$65, ROWS($CH$4:CH36)-ROWS($AJ$54:$AJ$65)-ROWS($AN$54:$AN$65)),IFERROR(INDEX($AV$54:$AV$65, ROWS($CH$4:CH36)-ROWS($AJ$54:$AJ$65)-ROWS($AN$54:$AN$65)-ROWS($AR$54:$AR$65)),IFERROR(INDEX($AZ$54:$AZ$65, ROWS($CH$4:CH36)-ROWS($AJ$54:$AJ$65)-ROWS($AN$54:$AN$65)-ROWS($AR$54:$AR$65)-ROWS($AV$54:$AV$65)),IFERROR(INDEX($BD$54:$BD$65, ROWS($CH$4:CH36)-ROWS($AJ$54:$AJ$65)-ROWS($AN$54:$AN$65)-ROWS($AR$54:$AR$65)-ROWS($AV$54:$AV$65)-ROWS($AZ$54:$AZ$65)),IFERROR(INDEX($BH$54:$BH$65, ROWS($CH$4:CH36)-ROWS($AJ$54:$AJ$65)-ROWS($AN$54:$AN$65)-ROWS($AR$54:$AR$65)-ROWS($AV$54:$AV$65)-ROWS($AZ$54:$AZ$65)-ROWS($BD$54:$BD$65)), "")))))))</f>
        <v/>
      </c>
      <c r="CI38" s="316" t="str">
        <f t="shared" ca="1" si="39"/>
        <v/>
      </c>
      <c r="CJ38" s="316" t="str">
        <f ca="1">IF(OR(CK38="",CK38=0),"",MAX(CJ$5:CJ37)+1)</f>
        <v/>
      </c>
      <c r="CK38" s="316" t="str">
        <f ca="1">IFERROR(INDEX($AK$54:$AK$65, ROWS($CK$4:CK36)), IFERROR(INDEX($AO$54:$AO$65, ROWS($CK$4:CK36)-ROWS($AK$54:$AK$65)), IFERROR(INDEX($AS$54:$AS$65, ROWS($CK$4:CK36)-ROWS($AK$54:$AK$65)-ROWS($AO$54:$AO$65)),IFERROR(INDEX($AW$54:$AW$65, ROWS($CK$4:CK36)-ROWS($AK$54:$AK$65)-ROWS($AO$54:$AO$65)-ROWS($AS$54:$AS$65)),IFERROR(INDEX($BA$54:$BA$65, ROWS($CK$4:CK36)-ROWS($AK$54:$AK$65)-ROWS($AO$54:$AO$65)-ROWS($AS$54:$AS$65)-ROWS($AW$54:$AW$65)),IFERROR(INDEX($BE$54:$BE$65, ROWS($CK$4:CK36)-ROWS($AK$54:$AK$65)-ROWS($AO$54:$AO$65)-ROWS($AS$54:$AS$65)-ROWS($AW$54:$AW$65)-ROWS($BA$54:$BA$65)),IFERROR(INDEX($BI$54:$BI$65, ROWS($CK$4:CK36)-ROWS($AK$54:$AK$65)-ROWS($AO$54:$AO$65)-ROWS($AS$54:$AS$65)-ROWS($AW$54:$AW$65)-ROWS($BA$54:$BA$65)-ROWS($BE$54:$BE$65)), "")))))))</f>
        <v/>
      </c>
      <c r="CL38" s="316" t="str">
        <f t="shared" ca="1" si="40"/>
        <v/>
      </c>
      <c r="CM38" s="413" t="str">
        <f t="shared" ca="1" si="41"/>
        <v/>
      </c>
      <c r="CN38" s="412" t="str">
        <f ca="1">IF(OR(CO38="",CO38=0),"",MAX(CN$5:CN37)+1)</f>
        <v/>
      </c>
      <c r="CO38" s="316" t="str">
        <f ca="1">IFERROR(INDEX($AJ$70:$AJ$81, ROWS($CO$4:CO36)), IFERROR(INDEX($AN$70:$AN$81, ROWS($CO$4:CO36)-ROWS($AJ$70:$AJ$81)), IFERROR(INDEX($AR$70:$AR$81, ROWS($CO$4:CO36)-ROWS($AJ$70:$AJ$81)-ROWS($AN$70:$AN$81)),IFERROR(INDEX($AV$70:$AV$81, ROWS($CO$4:CO36)-ROWS($AJ$70:$AJ$81)-ROWS($AN$70:$AN$81)-ROWS($AR$70:$AR$81)),IFERROR(INDEX($AZ$70:$AZ$81, ROWS($CO$4:CO36)-ROWS($AJ$70:$AJ$81)-ROWS($AN$70:$AN$81)-ROWS($AR$70:$AR$81)-ROWS($AV$70:$AV$81)),IFERROR(INDEX($BD$70:$BD$81, ROWS($CO$4:CO36)-ROWS($AJ$70:$AJ$81)-ROWS($AN$70:$AN$81)-ROWS($AR$70:$AR$81)-ROWS($AV$70:$AV$81)-ROWS($AZ$70:$AZ$81)),IFERROR(INDEX($BH$70:$BH$81, ROWS($CO$4:CO36)-ROWS($AJ$70:$AJ$81)-ROWS($AN$70:$AN$81)-ROWS($AR$70:$AR$81)-ROWS($AV$70:$AV$81)-ROWS($AZ$70:$AZ$81)-ROWS($BD$70:$BD$81)), "")))))))</f>
        <v/>
      </c>
      <c r="CP38" s="316" t="str">
        <f t="shared" ca="1" si="42"/>
        <v/>
      </c>
      <c r="CQ38" s="316" t="str">
        <f ca="1">IF(OR(CR38="",CR38=0),"",MAX(CQ$5:CQ37)+1)</f>
        <v/>
      </c>
      <c r="CR38" s="316" t="str">
        <f ca="1">IFERROR(INDEX($AK$70:$AK$81, ROWS($CR$4:CR36)), IFERROR(INDEX($AO$70:$AO$81, ROWS($CR$4:CR36)-ROWS($AK$70:$AK$81)), IFERROR(INDEX($AS$70:$AS$81, ROWS($CR$4:CR36)-ROWS($AK$70:$AK$81)-ROWS($AO$70:$AO$81)),IFERROR(INDEX($AW$70:$AW$81, ROWS($CR$4:CR36)-ROWS($AK$70:$AK$81)-ROWS($AO$70:$AO$81)-ROWS($AS$70:$AS$81)),IFERROR(INDEX($BA$70:$BA$81, ROWS($CR$4:CR36)-ROWS($AK$70:$AK$81)-ROWS($AO$70:$AO$81)-ROWS($AS$70:$AS$81)-ROWS($AW$70:$AW$81)),IFERROR(INDEX($BE$70:$BE$81, ROWS($CR$4:CR36)-ROWS($AK$70:$AK$81)-ROWS($AO$70:$AO$81)-ROWS($AS$70:$AS$81)-ROWS($AW$70:$AW$81)-ROWS($BA$70:$BA$81)),IFERROR(INDEX($BI$70:$BI$81, ROWS($CR$4:CR36)-ROWS($AK$70:$AK$81)-ROWS($AO$70:$AO$81)-ROWS($AS$70:$AS$81)-ROWS($AW$70:$AW$81)-ROWS($BA$70:$BA$81)-ROWS($BE$70:$BE$81)), "")))))))</f>
        <v/>
      </c>
      <c r="CS38" s="316" t="str">
        <f t="shared" ca="1" si="43"/>
        <v/>
      </c>
      <c r="CT38" s="413" t="str">
        <f t="shared" ca="1" si="44"/>
        <v/>
      </c>
      <c r="CU38" s="412" t="str">
        <f>IF(OR(CV38="",CV38=0),"",MAX(CU$5:CU37)+1)</f>
        <v/>
      </c>
      <c r="CV38" s="316" t="str">
        <f>IFERROR(INDEX($AJ$86:$AJ$97, ROWS($CV$4:CV36)), IFERROR(INDEX($AN$86:$AN$97, ROWS($CV$4:CV36)-ROWS($AJ$86:$AJ$97)), ""))</f>
        <v/>
      </c>
      <c r="CW38" s="316" t="str">
        <f t="shared" si="45"/>
        <v/>
      </c>
      <c r="CX38" s="316" t="str">
        <f>IF(OR(CY38="",CY38=0),"",MAX(CX$5:CX37)+1)</f>
        <v/>
      </c>
      <c r="CY38" s="316" t="str">
        <f>IFERROR(INDEX($AK$86:$AK$97, ROWS($CY$4:CY36)), IFERROR(INDEX($AO$86:$AO$97, ROWS($CY$4:CY36)-ROWS($AK$86:$AK$97)), ""))</f>
        <v/>
      </c>
      <c r="CZ38" s="316" t="str">
        <f t="shared" si="46"/>
        <v/>
      </c>
      <c r="DA38" s="413" t="str">
        <f t="shared" si="47"/>
        <v/>
      </c>
      <c r="DC38" s="438" t="str">
        <f ca="1">IF(OR(DD38="",DD38=0),"",MAX(DC$25:DC37)+1)</f>
        <v/>
      </c>
      <c r="DD38" s="434" t="str">
        <f t="shared" ca="1" si="90"/>
        <v/>
      </c>
      <c r="DE38" s="413" t="str">
        <f t="shared" ca="1" si="91"/>
        <v/>
      </c>
      <c r="DF38" s="431" t="str">
        <f ca="1">IF(OR(DG38="",DG38=0),"",MAX(DF$25:DF37)+1)</f>
        <v/>
      </c>
      <c r="DG38" s="412" t="str">
        <f t="shared" ca="1" si="92"/>
        <v/>
      </c>
      <c r="DH38" s="413" t="str">
        <f t="shared" ca="1" si="93"/>
        <v/>
      </c>
      <c r="DI38" s="412" t="str">
        <f t="shared" ca="1" si="94"/>
        <v/>
      </c>
      <c r="DJ38" s="413" t="str">
        <f t="shared" ca="1" si="95"/>
        <v/>
      </c>
      <c r="DK38" s="412" t="str">
        <f t="shared" ca="1" si="96"/>
        <v/>
      </c>
      <c r="DL38" s="413" t="str">
        <f t="shared" ca="1" si="97"/>
        <v/>
      </c>
    </row>
    <row r="39" spans="1:123" s="278" customFormat="1" ht="15" customHeight="1" x14ac:dyDescent="0.3">
      <c r="A39" s="1183" t="s">
        <v>478</v>
      </c>
      <c r="B39" s="1182"/>
      <c r="C39" s="1183" t="s">
        <v>478</v>
      </c>
      <c r="D39" s="1182"/>
      <c r="E39" s="284"/>
      <c r="F39" s="283"/>
      <c r="G39" s="283"/>
      <c r="H39" s="283"/>
      <c r="I39" s="283"/>
      <c r="J39" s="283"/>
      <c r="M39" s="282"/>
      <c r="N39" s="281"/>
      <c r="P39" s="295" t="str">
        <f t="shared" si="101"/>
        <v/>
      </c>
      <c r="Q39" s="295" t="str">
        <f t="shared" si="100"/>
        <v/>
      </c>
      <c r="R39" s="295" t="str">
        <f t="shared" si="100"/>
        <v/>
      </c>
      <c r="S39" s="296" t="str">
        <f t="shared" si="100"/>
        <v/>
      </c>
      <c r="T39" s="295" t="str">
        <f t="shared" si="100"/>
        <v/>
      </c>
      <c r="U39" s="295" t="str">
        <f t="shared" si="100"/>
        <v/>
      </c>
      <c r="V39" s="1158"/>
      <c r="W39" s="1159"/>
      <c r="X39" s="445"/>
      <c r="Y39"/>
      <c r="AB39" s="261"/>
      <c r="AC39" s="358" t="str">
        <f>IF('Data Entry'!H23="","",'Data Entry'!H23)</f>
        <v/>
      </c>
      <c r="AD39" s="356" t="str">
        <f>IF('Data Entry'!G23="","",'Data Entry'!G23)</f>
        <v/>
      </c>
      <c r="AE39" s="363" t="str">
        <f>IF('Data Entry'!J23="","",'Data Entry'!J23)</f>
        <v/>
      </c>
      <c r="AF39" s="402" t="str">
        <f>IF('Data Entry'!I23="","",'Data Entry'!I23)</f>
        <v/>
      </c>
      <c r="AG39" s="301"/>
      <c r="AH39"/>
      <c r="AI39" s="304" t="str">
        <f t="shared" ref="AI39:AI49" ca="1" si="123">IFERROR(MATCH($AI$36,OFFSET($AC$1,AI38,,1000),0)+AI38,"")</f>
        <v/>
      </c>
      <c r="AJ39" s="305" t="str">
        <f t="shared" ca="1" si="102"/>
        <v/>
      </c>
      <c r="AK39" s="306" t="str">
        <f t="shared" ca="1" si="103"/>
        <v/>
      </c>
      <c r="AL39" s="307" t="str">
        <f t="shared" ca="1" si="104"/>
        <v/>
      </c>
      <c r="AM39" s="304">
        <f t="shared" ref="AM39:AM49" ca="1" si="124">IFERROR(MATCH($AM$36,OFFSET($AC$1,AM38,,1000),0)+AM38,"")</f>
        <v>131</v>
      </c>
      <c r="AN39" s="305" t="str">
        <f t="shared" ca="1" si="105"/>
        <v>Car 2 Gas</v>
      </c>
      <c r="AO39" s="306">
        <f t="shared" ca="1" si="106"/>
        <v>80</v>
      </c>
      <c r="AP39" s="307" t="str">
        <f t="shared" ca="1" si="107"/>
        <v>Liquid Bills</v>
      </c>
      <c r="AQ39" s="304" t="str">
        <f t="shared" ref="AQ39:AQ49" ca="1" si="125">IFERROR(MATCH($AQ$36,OFFSET($AC$1,AQ38,,1000),0)+AQ38,"")</f>
        <v/>
      </c>
      <c r="AR39" s="305" t="str">
        <f t="shared" ca="1" si="108"/>
        <v/>
      </c>
      <c r="AS39" s="306" t="str">
        <f t="shared" ca="1" si="109"/>
        <v/>
      </c>
      <c r="AT39" s="307" t="str">
        <f t="shared" ca="1" si="110"/>
        <v/>
      </c>
      <c r="AU39" s="304">
        <f t="shared" ref="AU39:AU49" ca="1" si="126">IFERROR(MATCH($AU$36,OFFSET($AC$1,AU38,,1000),0)+AU38,"")</f>
        <v>68</v>
      </c>
      <c r="AV39" s="305" t="str">
        <f t="shared" ca="1" si="111"/>
        <v>Paycheck 3</v>
      </c>
      <c r="AW39" s="306">
        <f t="shared" ca="1" si="112"/>
        <v>700</v>
      </c>
      <c r="AX39" s="307" t="str">
        <f t="shared" ca="1" si="113"/>
        <v>Income</v>
      </c>
      <c r="AY39" s="304" t="str">
        <f t="shared" ref="AY39:AY49" ca="1" si="127">IFERROR(MATCH($AY$36,OFFSET($AC$1,AY38,,1000),0)+AY38,"")</f>
        <v/>
      </c>
      <c r="AZ39" s="305" t="str">
        <f t="shared" ca="1" si="114"/>
        <v/>
      </c>
      <c r="BA39" s="306" t="str">
        <f t="shared" ca="1" si="115"/>
        <v/>
      </c>
      <c r="BB39" s="307" t="str">
        <f t="shared" ca="1" si="116"/>
        <v/>
      </c>
      <c r="BC39" s="304" t="str">
        <f t="shared" ref="BC39:BC49" ca="1" si="128">IFERROR(MATCH($BC$36,OFFSET($AC$1,BC38,,1000),0)+BC38,"")</f>
        <v/>
      </c>
      <c r="BD39" s="305" t="str">
        <f t="shared" ca="1" si="117"/>
        <v/>
      </c>
      <c r="BE39" s="306" t="str">
        <f t="shared" ca="1" si="118"/>
        <v/>
      </c>
      <c r="BF39" s="307" t="str">
        <f t="shared" ca="1" si="119"/>
        <v/>
      </c>
      <c r="BG39" s="304">
        <f t="shared" ref="BG39:BG49" ca="1" si="129">IFERROR(MATCH($BG$36,OFFSET($AC$1,BG38,,1000),0)+BG38,"")</f>
        <v>31</v>
      </c>
      <c r="BH39" s="305" t="str">
        <f t="shared" ca="1" si="120"/>
        <v>D. Store Card 2</v>
      </c>
      <c r="BI39" s="306">
        <f t="shared" ca="1" si="121"/>
        <v>30</v>
      </c>
      <c r="BJ39" s="307">
        <f t="shared" ca="1" si="122"/>
        <v>350</v>
      </c>
      <c r="BL39" s="412" t="str">
        <f ca="1">IF(OR(BM39="",BM39=0),"",MAX(BL$5:BL38)+1)</f>
        <v/>
      </c>
      <c r="BM39" s="316" t="str">
        <f ca="1">IFERROR(INDEX($AJ$6:$AJ$17, ROWS(BM$4:$BM37)), IFERROR(INDEX($AN$6:$AN$17, ROWS(BM$4:$BM37)-ROWS($AJ$6:$AJ$17)), IFERROR(INDEX($AR$6:$AR$17, ROWS(BM$4:$BM37)-ROWS($AJ$6:$AJ$17)-ROWS($AN$6:$AN$17)),IFERROR(INDEX($AV$6:$AV$17, ROWS(BM$4:$BM37)-ROWS($AJ$6:$AJ$17)-ROWS($AN$6:$AN$17)-ROWS($AR$6:$AR$17)),IFERROR(INDEX($AZ$6:$AZ$17, ROWS(BM$4:$BM37)-ROWS($AJ$6:$AJ$17)-ROWS($AN$6:$AN$17)-ROWS($AR$6:$AR$17)-ROWS($AV$6:$AV$17)),IFERROR(INDEX($BD$6:$BD$17, ROWS(BM$4:$BM37)-ROWS($AJ$6:$AJ$17)-ROWS($AN$6:$AN$17)-ROWS($AR$6:$AR$17)-ROWS($AV$6:$AV$17)-ROWS($AZ$6:$AZ$17)),IFERROR(INDEX($BH$6:$BH$17, ROWS(BM$4:$BM37)-ROWS($AJ$6:$AJ$17)-ROWS($AN$6:$AN$17)-ROWS($AR$6:$AR$17)-ROWS($AV$6:$AV$17)-ROWS($AZ$6:$AZ$17)-ROWS($BD$6:$BD$17)), "")))))))</f>
        <v/>
      </c>
      <c r="BN39" s="316" t="str">
        <f t="shared" ca="1" si="30"/>
        <v/>
      </c>
      <c r="BO39" s="316" t="str">
        <f ca="1">IF(OR(BP39="",BP39=0),"",MAX(BO$5:BO38)+1)</f>
        <v/>
      </c>
      <c r="BP39" s="316" t="str">
        <f ca="1">IFERROR(INDEX($AK$6:$AK$17, ROWS($BP$4:BP37)), IFERROR(INDEX($AO$6:$AO$17, ROWS($BP$4:BP37)-ROWS($AK$6:$AK$17)), IFERROR(INDEX($AS$6:$AS$17, ROWS($BP$4:BP37)-ROWS($AK$6:$AK$17)-ROWS($AO$6:$AO$17)),IFERROR(INDEX($AW$6:$AW$17, ROWS($BP$4:BP37)-ROWS($AK$6:$AK$17)-ROWS($AO$6:$AO$17)-ROWS($AS$6:$AS$17)),IFERROR(INDEX($BA$6:$BA$17, ROWS($BP$4:BP37)-ROWS($AK$6:$AK$17)-ROWS($AO$6:$AO$17)-ROWS($AS$6:$AS$17)-ROWS($AW$6:$AW$17)),IFERROR(INDEX($BE$6:$BE$17, ROWS($BP$4:BP37)-ROWS($AK$6:$AK$17)-ROWS($AO$6:$AO$17)-ROWS($AS$6:$AS$17)-ROWS($AW$6:$AW$17)-ROWS($BA$6:$BA$17)),IFERROR(INDEX($BI$6:$BI$17, ROWS($BP$4:BP37)-ROWS($AK$6:$AK$17)-ROWS($AO$6:$AO$17)-ROWS($AS$6:$AS$17)-ROWS($AW$6:$AW$17)-ROWS($BA$6:$BA$17)-ROWS($BE$6:$BE$17)), "")))))))</f>
        <v/>
      </c>
      <c r="BQ39" s="316" t="str">
        <f t="shared" ca="1" si="31"/>
        <v/>
      </c>
      <c r="BR39" s="413" t="str">
        <f t="shared" ca="1" si="32"/>
        <v/>
      </c>
      <c r="BS39" s="412" t="str">
        <f ca="1">IF(OR(BT39="",BT39=0),"",MAX(BS$5:BS38)+1)</f>
        <v/>
      </c>
      <c r="BT39" s="316" t="str">
        <f ca="1">IFERROR(INDEX($AJ$22:$AJ$33, ROWS($BT$4:BT37)), IFERROR(INDEX($AN$22:$AN$33, ROWS($BT$4:BT37)-ROWS($AJ$22:$AJ$33)), IFERROR(INDEX($AR$22:$AR$33, ROWS($BT$4:BT37)-ROWS($AJ$22:$AJ$33)-ROWS($AN$22:$AN$33)),IFERROR(INDEX($AV$22:$AV$33, ROWS($BT$4:BT37)-ROWS($AJ$22:$AJ$33)-ROWS($AN$22:$AN$33)-ROWS($AR$22:$AR$33)),IFERROR(INDEX($AZ$22:$AZ$33, ROWS($BT$4:BT37)-ROWS($AJ$22:$AJ$33)-ROWS($AN$22:$AN$33)-ROWS($AR$22:$AR$33)-ROWS($AV$22:$AV$33)),IFERROR(INDEX($BD$22:$BD$33, ROWS($BT$4:BT37)-ROWS($AJ$22:$AJ$33)-ROWS($AN$22:$AN$33)-ROWS($AR$22:$AR$33)-ROWS($AV$22:$AV$33)-ROWS($AZ$22:$AZ$33)),IFERROR(INDEX($BH$22:$BH$33, ROWS($BT$4:BT37)-ROWS($AJ$22:$AJ$33)-ROWS($AN$22:$AN$33)-ROWS($AR$22:$AR$33)-ROWS($AV$22:$AV$33)-ROWS($AZ$22:$AZ$33)-ROWS($BD$22:$BD$33)), "")))))))</f>
        <v/>
      </c>
      <c r="BU39" s="316" t="str">
        <f t="shared" ca="1" si="33"/>
        <v/>
      </c>
      <c r="BV39" s="316" t="str">
        <f ca="1">IF(OR(BW39="",BW39=0),"",MAX(BV$5:BV38)+1)</f>
        <v/>
      </c>
      <c r="BW39" s="316" t="str">
        <f ca="1">IFERROR(INDEX($AK$22:$AK$33, ROWS($BW$4:BW37)), IFERROR(INDEX($AO$22:$AO$33, ROWS($BW$4:BW37)-ROWS($AK$22:$AK$33)), IFERROR(INDEX($AS$22:$AS$33, ROWS($BW$4:BW37)-ROWS($AK$22:$AK$33)-ROWS($AO$22:$AO$33)),IFERROR(INDEX($AW$22:$AW$33, ROWS($BW$4:BW37)-ROWS($AK$22:$AK$33)-ROWS($AO$22:$AO$33)-ROWS($AS$22:$AS$33)),IFERROR(INDEX($BA$22:$BA$33, ROWS($BW$4:BW37)-ROWS($AK$22:$AK$33)-ROWS($AO$22:$AO$33)-ROWS($AS$22:$AS$33)-ROWS($AW$22:$AW$33)),IFERROR(INDEX($BE$22:$BE$33, ROWS($BW$4:BW37)-ROWS($AK$22:$AK$33)-ROWS($AO$22:$AO$33)-ROWS($AS$22:$AS$33)-ROWS($AW$22:$AW$33)-ROWS($BA$22:$BA$33)),IFERROR(INDEX($BI$22:$BI$33, ROWS($BW$4:BW37)-ROWS($AK$22:$AK$33)-ROWS($AO$22:$AO$33)-ROWS($AS$22:$AS$33)-ROWS($AW$22:$AW$33)-ROWS($BA$22:$BA$33)-ROWS($BE$22:$BE$33)), "")))))))</f>
        <v/>
      </c>
      <c r="BX39" s="316" t="str">
        <f t="shared" ca="1" si="34"/>
        <v/>
      </c>
      <c r="BY39" s="413" t="str">
        <f t="shared" ca="1" si="35"/>
        <v/>
      </c>
      <c r="BZ39" s="412" t="str">
        <f ca="1">IF(OR(CA39="",CA39=0),"",MAX(BZ$5:BZ38)+1)</f>
        <v/>
      </c>
      <c r="CA39" s="316" t="str">
        <f ca="1">IFERROR(INDEX($AJ$38:$AJ$49, ROWS($CA$4:CA37)), IFERROR(INDEX($AN$38:$AN$49, ROWS($CA$4:CA37)-ROWS($AJ$38:$AJ$49)), IFERROR(INDEX($AR$38:$AR$49, ROWS($CA$4:CA37)-ROWS($AJ$38:$AJ$49)-ROWS($AN$38:$AN$49)),IFERROR(INDEX($AV$38:$AV$49, ROWS($CA$4:CA37)-ROWS($AJ$38:$AJ$49)-ROWS($AN$38:$AN$49)-ROWS($AR$38:$AR$49)),IFERROR(INDEX($AZ$38:$AZ$49, ROWS($CA$4:CA37)-ROWS($AJ$38:$AJ$49)-ROWS($AN$38:$AN$49)-ROWS($AR$38:$AR$49)-ROWS($AV$38:$AV$49)),IFERROR(INDEX($BD$38:$BD$49, ROWS($CA$4:CA37)-ROWS($AJ$38:$AJ$49)-ROWS($AN$38:$AN$49)-ROWS($AR$38:$AR$49)-ROWS($AV$38:$AV$49)-ROWS($AZ$38:$AZ$49)),IFERROR(INDEX($BH$38:$BH$49, ROWS($CA$4:CA37)-ROWS($AJ$38:$AJ$49)-ROWS($AN$38:$AN$49)-ROWS($AR$38:$AR$49)-ROWS($AV$38:$AV$49)-ROWS($AZ$38:$AZ$49)-ROWS($BD$38:$BD$49)), "")))))))</f>
        <v/>
      </c>
      <c r="CB39" s="316" t="str">
        <f t="shared" ca="1" si="36"/>
        <v/>
      </c>
      <c r="CC39" s="316" t="str">
        <f ca="1">IF(OR(CD39="",CD39=0),"",MAX(CC$5:CC38)+1)</f>
        <v/>
      </c>
      <c r="CD39" s="316" t="str">
        <f ca="1">IFERROR(INDEX($AK$38:$AK$49, ROWS($CD$4:CD37)), IFERROR(INDEX($AO$38:$AO$49, ROWS($CD$4:CD37)-ROWS($AK$38:$AK$49)), IFERROR(INDEX($AS$38:$AS$49, ROWS($CD$4:CD37)-ROWS($AK$38:$AK$49)-ROWS($AO$38:$AO$49)),IFERROR(INDEX($AW$38:$AW$49, ROWS($CD$4:CD37)-ROWS($AK$38:$AK$49)-ROWS($AO$38:$AO$49)-ROWS($AS$38:$AS$49)),IFERROR(INDEX($BA$38:$BA$49, ROWS($CD$4:CD37)-ROWS($AK$38:$AK$49)-ROWS($AO$38:$AO$49)-ROWS($AS$38:$AS$49)-ROWS($AW$38:$AW$49)),IFERROR(INDEX($BE$38:$BE$49, ROWS($CD$4:CD37)-ROWS($AK$38:$AK$49)-ROWS($AO$38:$AO$49)-ROWS($AS$38:$AS$49)-ROWS($AW$38:$AW$49)-ROWS($BA$38:$BA$49)),IFERROR(INDEX($BI$38:$BI$49, ROWS($CD$4:CD37)-ROWS($AK$38:$AK$49)-ROWS($AO$38:$AO$49)-ROWS($AS$38:$AS$49)-ROWS($AW$38:$AW$49)-ROWS($BA$38:$BA$49)-ROWS($BE$38:$BE$49)), "")))))))</f>
        <v/>
      </c>
      <c r="CE39" s="316" t="str">
        <f t="shared" ca="1" si="37"/>
        <v/>
      </c>
      <c r="CF39" s="413" t="str">
        <f t="shared" ca="1" si="38"/>
        <v/>
      </c>
      <c r="CG39" s="412" t="str">
        <f ca="1">IF(OR(CH39="",CH39=0),"",MAX(CG$5:CG38)+1)</f>
        <v/>
      </c>
      <c r="CH39" s="316" t="str">
        <f ca="1">IFERROR(INDEX($AJ$54:$AJ$65, ROWS($CH$4:CH37)), IFERROR(INDEX($AN$54:$AN$65, ROWS($CH$4:CH37)-ROWS($AJ$54:$AJ$65)), IFERROR(INDEX($AR$54:$AR$65, ROWS($CH$4:CH37)-ROWS($AJ$54:$AJ$65)-ROWS($AN$54:$AN$65)),IFERROR(INDEX($AV$54:$AV$65, ROWS($CH$4:CH37)-ROWS($AJ$54:$AJ$65)-ROWS($AN$54:$AN$65)-ROWS($AR$54:$AR$65)),IFERROR(INDEX($AZ$54:$AZ$65, ROWS($CH$4:CH37)-ROWS($AJ$54:$AJ$65)-ROWS($AN$54:$AN$65)-ROWS($AR$54:$AR$65)-ROWS($AV$54:$AV$65)),IFERROR(INDEX($BD$54:$BD$65, ROWS($CH$4:CH37)-ROWS($AJ$54:$AJ$65)-ROWS($AN$54:$AN$65)-ROWS($AR$54:$AR$65)-ROWS($AV$54:$AV$65)-ROWS($AZ$54:$AZ$65)),IFERROR(INDEX($BH$54:$BH$65, ROWS($CH$4:CH37)-ROWS($AJ$54:$AJ$65)-ROWS($AN$54:$AN$65)-ROWS($AR$54:$AR$65)-ROWS($AV$54:$AV$65)-ROWS($AZ$54:$AZ$65)-ROWS($BD$54:$BD$65)), "")))))))</f>
        <v/>
      </c>
      <c r="CI39" s="316" t="str">
        <f t="shared" ca="1" si="39"/>
        <v/>
      </c>
      <c r="CJ39" s="316" t="str">
        <f ca="1">IF(OR(CK39="",CK39=0),"",MAX(CJ$5:CJ38)+1)</f>
        <v/>
      </c>
      <c r="CK39" s="316" t="str">
        <f ca="1">IFERROR(INDEX($AK$54:$AK$65, ROWS($CK$4:CK37)), IFERROR(INDEX($AO$54:$AO$65, ROWS($CK$4:CK37)-ROWS($AK$54:$AK$65)), IFERROR(INDEX($AS$54:$AS$65, ROWS($CK$4:CK37)-ROWS($AK$54:$AK$65)-ROWS($AO$54:$AO$65)),IFERROR(INDEX($AW$54:$AW$65, ROWS($CK$4:CK37)-ROWS($AK$54:$AK$65)-ROWS($AO$54:$AO$65)-ROWS($AS$54:$AS$65)),IFERROR(INDEX($BA$54:$BA$65, ROWS($CK$4:CK37)-ROWS($AK$54:$AK$65)-ROWS($AO$54:$AO$65)-ROWS($AS$54:$AS$65)-ROWS($AW$54:$AW$65)),IFERROR(INDEX($BE$54:$BE$65, ROWS($CK$4:CK37)-ROWS($AK$54:$AK$65)-ROWS($AO$54:$AO$65)-ROWS($AS$54:$AS$65)-ROWS($AW$54:$AW$65)-ROWS($BA$54:$BA$65)),IFERROR(INDEX($BI$54:$BI$65, ROWS($CK$4:CK37)-ROWS($AK$54:$AK$65)-ROWS($AO$54:$AO$65)-ROWS($AS$54:$AS$65)-ROWS($AW$54:$AW$65)-ROWS($BA$54:$BA$65)-ROWS($BE$54:$BE$65)), "")))))))</f>
        <v/>
      </c>
      <c r="CL39" s="316" t="str">
        <f t="shared" ca="1" si="40"/>
        <v/>
      </c>
      <c r="CM39" s="413" t="str">
        <f t="shared" ca="1" si="41"/>
        <v/>
      </c>
      <c r="CN39" s="412" t="str">
        <f ca="1">IF(OR(CO39="",CO39=0),"",MAX(CN$5:CN38)+1)</f>
        <v/>
      </c>
      <c r="CO39" s="316" t="str">
        <f ca="1">IFERROR(INDEX($AJ$70:$AJ$81, ROWS($CO$4:CO37)), IFERROR(INDEX($AN$70:$AN$81, ROWS($CO$4:CO37)-ROWS($AJ$70:$AJ$81)), IFERROR(INDEX($AR$70:$AR$81, ROWS($CO$4:CO37)-ROWS($AJ$70:$AJ$81)-ROWS($AN$70:$AN$81)),IFERROR(INDEX($AV$70:$AV$81, ROWS($CO$4:CO37)-ROWS($AJ$70:$AJ$81)-ROWS($AN$70:$AN$81)-ROWS($AR$70:$AR$81)),IFERROR(INDEX($AZ$70:$AZ$81, ROWS($CO$4:CO37)-ROWS($AJ$70:$AJ$81)-ROWS($AN$70:$AN$81)-ROWS($AR$70:$AR$81)-ROWS($AV$70:$AV$81)),IFERROR(INDEX($BD$70:$BD$81, ROWS($CO$4:CO37)-ROWS($AJ$70:$AJ$81)-ROWS($AN$70:$AN$81)-ROWS($AR$70:$AR$81)-ROWS($AV$70:$AV$81)-ROWS($AZ$70:$AZ$81)),IFERROR(INDEX($BH$70:$BH$81, ROWS($CO$4:CO37)-ROWS($AJ$70:$AJ$81)-ROWS($AN$70:$AN$81)-ROWS($AR$70:$AR$81)-ROWS($AV$70:$AV$81)-ROWS($AZ$70:$AZ$81)-ROWS($BD$70:$BD$81)), "")))))))</f>
        <v/>
      </c>
      <c r="CP39" s="316" t="str">
        <f t="shared" ca="1" si="42"/>
        <v/>
      </c>
      <c r="CQ39" s="316" t="str">
        <f ca="1">IF(OR(CR39="",CR39=0),"",MAX(CQ$5:CQ38)+1)</f>
        <v/>
      </c>
      <c r="CR39" s="316" t="str">
        <f ca="1">IFERROR(INDEX($AK$70:$AK$81, ROWS($CR$4:CR37)), IFERROR(INDEX($AO$70:$AO$81, ROWS($CR$4:CR37)-ROWS($AK$70:$AK$81)), IFERROR(INDEX($AS$70:$AS$81, ROWS($CR$4:CR37)-ROWS($AK$70:$AK$81)-ROWS($AO$70:$AO$81)),IFERROR(INDEX($AW$70:$AW$81, ROWS($CR$4:CR37)-ROWS($AK$70:$AK$81)-ROWS($AO$70:$AO$81)-ROWS($AS$70:$AS$81)),IFERROR(INDEX($BA$70:$BA$81, ROWS($CR$4:CR37)-ROWS($AK$70:$AK$81)-ROWS($AO$70:$AO$81)-ROWS($AS$70:$AS$81)-ROWS($AW$70:$AW$81)),IFERROR(INDEX($BE$70:$BE$81, ROWS($CR$4:CR37)-ROWS($AK$70:$AK$81)-ROWS($AO$70:$AO$81)-ROWS($AS$70:$AS$81)-ROWS($AW$70:$AW$81)-ROWS($BA$70:$BA$81)),IFERROR(INDEX($BI$70:$BI$81, ROWS($CR$4:CR37)-ROWS($AK$70:$AK$81)-ROWS($AO$70:$AO$81)-ROWS($AS$70:$AS$81)-ROWS($AW$70:$AW$81)-ROWS($BA$70:$BA$81)-ROWS($BE$70:$BE$81)), "")))))))</f>
        <v/>
      </c>
      <c r="CS39" s="316" t="str">
        <f t="shared" ca="1" si="43"/>
        <v/>
      </c>
      <c r="CT39" s="413" t="str">
        <f t="shared" ca="1" si="44"/>
        <v/>
      </c>
      <c r="CU39" s="412" t="str">
        <f>IF(OR(CV39="",CV39=0),"",MAX(CU$5:CU38)+1)</f>
        <v/>
      </c>
      <c r="CV39" s="316" t="str">
        <f>IFERROR(INDEX($AJ$86:$AJ$97, ROWS($CV$4:CV37)), IFERROR(INDEX($AN$86:$AN$97, ROWS($CV$4:CV37)-ROWS($AJ$86:$AJ$97)), ""))</f>
        <v/>
      </c>
      <c r="CW39" s="316" t="str">
        <f t="shared" si="45"/>
        <v/>
      </c>
      <c r="CX39" s="316" t="str">
        <f>IF(OR(CY39="",CY39=0),"",MAX(CX$5:CX38)+1)</f>
        <v/>
      </c>
      <c r="CY39" s="316" t="str">
        <f>IFERROR(INDEX($AK$86:$AK$97, ROWS($CY$4:CY37)), IFERROR(INDEX($AO$86:$AO$97, ROWS($CY$4:CY37)-ROWS($AK$86:$AK$97)), ""))</f>
        <v/>
      </c>
      <c r="CZ39" s="316" t="str">
        <f t="shared" si="46"/>
        <v/>
      </c>
      <c r="DA39" s="413" t="str">
        <f t="shared" si="47"/>
        <v/>
      </c>
      <c r="DC39" s="438" t="str">
        <f ca="1">IF(OR(DD39="",DD39=0),"",MAX(DC$25:DC38)+1)</f>
        <v/>
      </c>
      <c r="DD39" s="434" t="str">
        <f t="shared" ca="1" si="90"/>
        <v/>
      </c>
      <c r="DE39" s="413" t="str">
        <f t="shared" ca="1" si="91"/>
        <v/>
      </c>
      <c r="DF39" s="431" t="str">
        <f ca="1">IF(OR(DG39="",DG39=0),"",MAX(DF$25:DF38)+1)</f>
        <v/>
      </c>
      <c r="DG39" s="412" t="str">
        <f t="shared" ca="1" si="92"/>
        <v/>
      </c>
      <c r="DH39" s="413" t="str">
        <f t="shared" ca="1" si="93"/>
        <v/>
      </c>
      <c r="DI39" s="412" t="str">
        <f t="shared" ca="1" si="94"/>
        <v/>
      </c>
      <c r="DJ39" s="413" t="str">
        <f t="shared" ca="1" si="95"/>
        <v/>
      </c>
      <c r="DK39" s="412" t="str">
        <f t="shared" ca="1" si="96"/>
        <v/>
      </c>
      <c r="DL39" s="413" t="str">
        <f t="shared" ca="1" si="97"/>
        <v/>
      </c>
    </row>
    <row r="40" spans="1:123" s="278" customFormat="1" ht="15" customHeight="1" x14ac:dyDescent="0.3">
      <c r="A40" s="1173" t="s">
        <v>478</v>
      </c>
      <c r="B40" s="1174"/>
      <c r="C40" s="1173"/>
      <c r="D40" s="1174"/>
      <c r="E40" s="280" t="s">
        <v>477</v>
      </c>
      <c r="F40" s="279"/>
      <c r="G40" s="279"/>
      <c r="H40" s="279"/>
      <c r="I40" s="279"/>
      <c r="J40" s="279"/>
      <c r="K40" s="1207"/>
      <c r="L40" s="1207"/>
      <c r="M40" s="1207"/>
      <c r="N40" s="1208"/>
      <c r="P40" s="297" t="str">
        <f t="shared" si="101"/>
        <v/>
      </c>
      <c r="Q40" s="297" t="str">
        <f t="shared" si="100"/>
        <v/>
      </c>
      <c r="R40" s="297" t="str">
        <f t="shared" si="100"/>
        <v/>
      </c>
      <c r="S40" s="298" t="str">
        <f t="shared" si="100"/>
        <v/>
      </c>
      <c r="T40" s="297" t="str">
        <f t="shared" si="100"/>
        <v/>
      </c>
      <c r="U40" s="297" t="str">
        <f t="shared" si="100"/>
        <v/>
      </c>
      <c r="V40" s="1160" t="s">
        <v>503</v>
      </c>
      <c r="W40" s="1161"/>
      <c r="X40" s="424">
        <f ca="1">IF(OR(X36="",X37=""),0,SUM(X37+X38-X36))</f>
        <v>3355.4100000000008</v>
      </c>
      <c r="Y40"/>
      <c r="AB40" s="261"/>
      <c r="AC40" s="358" t="str">
        <f>IF('Data Entry'!H24="","",'Data Entry'!H24)</f>
        <v/>
      </c>
      <c r="AD40" s="356" t="str">
        <f>IF('Data Entry'!G24="","",'Data Entry'!G24)</f>
        <v/>
      </c>
      <c r="AE40" s="363" t="str">
        <f>IF('Data Entry'!J24="","",'Data Entry'!J24)</f>
        <v/>
      </c>
      <c r="AF40" s="402" t="str">
        <f>IF('Data Entry'!I24="","",'Data Entry'!I24)</f>
        <v/>
      </c>
      <c r="AG40" s="301"/>
      <c r="AH40"/>
      <c r="AI40" s="304" t="str">
        <f t="shared" ca="1" si="123"/>
        <v/>
      </c>
      <c r="AJ40" s="305" t="str">
        <f t="shared" ca="1" si="102"/>
        <v/>
      </c>
      <c r="AK40" s="306" t="str">
        <f t="shared" ca="1" si="103"/>
        <v/>
      </c>
      <c r="AL40" s="307" t="str">
        <f t="shared" ca="1" si="104"/>
        <v/>
      </c>
      <c r="AM40" s="304" t="str">
        <f t="shared" ca="1" si="124"/>
        <v/>
      </c>
      <c r="AN40" s="305" t="str">
        <f t="shared" ca="1" si="105"/>
        <v/>
      </c>
      <c r="AO40" s="306" t="str">
        <f t="shared" ca="1" si="106"/>
        <v/>
      </c>
      <c r="AP40" s="307" t="str">
        <f t="shared" ca="1" si="107"/>
        <v/>
      </c>
      <c r="AQ40" s="304" t="str">
        <f t="shared" ca="1" si="125"/>
        <v/>
      </c>
      <c r="AR40" s="305" t="str">
        <f t="shared" ca="1" si="108"/>
        <v/>
      </c>
      <c r="AS40" s="306" t="str">
        <f t="shared" ca="1" si="109"/>
        <v/>
      </c>
      <c r="AT40" s="307" t="str">
        <f t="shared" ca="1" si="110"/>
        <v/>
      </c>
      <c r="AU40" s="304" t="str">
        <f t="shared" ca="1" si="126"/>
        <v/>
      </c>
      <c r="AV40" s="305" t="str">
        <f t="shared" ca="1" si="111"/>
        <v/>
      </c>
      <c r="AW40" s="306" t="str">
        <f t="shared" ca="1" si="112"/>
        <v/>
      </c>
      <c r="AX40" s="307" t="str">
        <f t="shared" ca="1" si="113"/>
        <v/>
      </c>
      <c r="AY40" s="304" t="str">
        <f t="shared" ca="1" si="127"/>
        <v/>
      </c>
      <c r="AZ40" s="305" t="str">
        <f t="shared" ca="1" si="114"/>
        <v/>
      </c>
      <c r="BA40" s="306" t="str">
        <f t="shared" ca="1" si="115"/>
        <v/>
      </c>
      <c r="BB40" s="307" t="str">
        <f t="shared" ca="1" si="116"/>
        <v/>
      </c>
      <c r="BC40" s="304" t="str">
        <f t="shared" ca="1" si="128"/>
        <v/>
      </c>
      <c r="BD40" s="305" t="str">
        <f t="shared" ca="1" si="117"/>
        <v/>
      </c>
      <c r="BE40" s="306" t="str">
        <f t="shared" ca="1" si="118"/>
        <v/>
      </c>
      <c r="BF40" s="307" t="str">
        <f t="shared" ca="1" si="119"/>
        <v/>
      </c>
      <c r="BG40" s="304">
        <f t="shared" ca="1" si="129"/>
        <v>49</v>
      </c>
      <c r="BH40" s="305" t="str">
        <f t="shared" ca="1" si="120"/>
        <v>Car Payment 1</v>
      </c>
      <c r="BI40" s="306">
        <f t="shared" ca="1" si="121"/>
        <v>350</v>
      </c>
      <c r="BJ40" s="307">
        <f t="shared" ca="1" si="122"/>
        <v>18000</v>
      </c>
      <c r="BL40" s="412" t="str">
        <f ca="1">IF(OR(BM40="",BM40=0),"",MAX(BL$5:BL39)+1)</f>
        <v/>
      </c>
      <c r="BM40" s="316" t="str">
        <f ca="1">IFERROR(INDEX($AJ$6:$AJ$17, ROWS(BM$4:$BM38)), IFERROR(INDEX($AN$6:$AN$17, ROWS(BM$4:$BM38)-ROWS($AJ$6:$AJ$17)), IFERROR(INDEX($AR$6:$AR$17, ROWS(BM$4:$BM38)-ROWS($AJ$6:$AJ$17)-ROWS($AN$6:$AN$17)),IFERROR(INDEX($AV$6:$AV$17, ROWS(BM$4:$BM38)-ROWS($AJ$6:$AJ$17)-ROWS($AN$6:$AN$17)-ROWS($AR$6:$AR$17)),IFERROR(INDEX($AZ$6:$AZ$17, ROWS(BM$4:$BM38)-ROWS($AJ$6:$AJ$17)-ROWS($AN$6:$AN$17)-ROWS($AR$6:$AR$17)-ROWS($AV$6:$AV$17)),IFERROR(INDEX($BD$6:$BD$17, ROWS(BM$4:$BM38)-ROWS($AJ$6:$AJ$17)-ROWS($AN$6:$AN$17)-ROWS($AR$6:$AR$17)-ROWS($AV$6:$AV$17)-ROWS($AZ$6:$AZ$17)),IFERROR(INDEX($BH$6:$BH$17, ROWS(BM$4:$BM38)-ROWS($AJ$6:$AJ$17)-ROWS($AN$6:$AN$17)-ROWS($AR$6:$AR$17)-ROWS($AV$6:$AV$17)-ROWS($AZ$6:$AZ$17)-ROWS($BD$6:$BD$17)), "")))))))</f>
        <v/>
      </c>
      <c r="BN40" s="316" t="str">
        <f t="shared" ca="1" si="30"/>
        <v/>
      </c>
      <c r="BO40" s="316" t="str">
        <f ca="1">IF(OR(BP40="",BP40=0),"",MAX(BO$5:BO39)+1)</f>
        <v/>
      </c>
      <c r="BP40" s="316" t="str">
        <f ca="1">IFERROR(INDEX($AK$6:$AK$17, ROWS($BP$4:BP38)), IFERROR(INDEX($AO$6:$AO$17, ROWS($BP$4:BP38)-ROWS($AK$6:$AK$17)), IFERROR(INDEX($AS$6:$AS$17, ROWS($BP$4:BP38)-ROWS($AK$6:$AK$17)-ROWS($AO$6:$AO$17)),IFERROR(INDEX($AW$6:$AW$17, ROWS($BP$4:BP38)-ROWS($AK$6:$AK$17)-ROWS($AO$6:$AO$17)-ROWS($AS$6:$AS$17)),IFERROR(INDEX($BA$6:$BA$17, ROWS($BP$4:BP38)-ROWS($AK$6:$AK$17)-ROWS($AO$6:$AO$17)-ROWS($AS$6:$AS$17)-ROWS($AW$6:$AW$17)),IFERROR(INDEX($BE$6:$BE$17, ROWS($BP$4:BP38)-ROWS($AK$6:$AK$17)-ROWS($AO$6:$AO$17)-ROWS($AS$6:$AS$17)-ROWS($AW$6:$AW$17)-ROWS($BA$6:$BA$17)),IFERROR(INDEX($BI$6:$BI$17, ROWS($BP$4:BP38)-ROWS($AK$6:$AK$17)-ROWS($AO$6:$AO$17)-ROWS($AS$6:$AS$17)-ROWS($AW$6:$AW$17)-ROWS($BA$6:$BA$17)-ROWS($BE$6:$BE$17)), "")))))))</f>
        <v/>
      </c>
      <c r="BQ40" s="316" t="str">
        <f t="shared" ca="1" si="31"/>
        <v/>
      </c>
      <c r="BR40" s="413" t="str">
        <f t="shared" ca="1" si="32"/>
        <v/>
      </c>
      <c r="BS40" s="412" t="str">
        <f ca="1">IF(OR(BT40="",BT40=0),"",MAX(BS$5:BS39)+1)</f>
        <v/>
      </c>
      <c r="BT40" s="316" t="str">
        <f ca="1">IFERROR(INDEX($AJ$22:$AJ$33, ROWS($BT$4:BT38)), IFERROR(INDEX($AN$22:$AN$33, ROWS($BT$4:BT38)-ROWS($AJ$22:$AJ$33)), IFERROR(INDEX($AR$22:$AR$33, ROWS($BT$4:BT38)-ROWS($AJ$22:$AJ$33)-ROWS($AN$22:$AN$33)),IFERROR(INDEX($AV$22:$AV$33, ROWS($BT$4:BT38)-ROWS($AJ$22:$AJ$33)-ROWS($AN$22:$AN$33)-ROWS($AR$22:$AR$33)),IFERROR(INDEX($AZ$22:$AZ$33, ROWS($BT$4:BT38)-ROWS($AJ$22:$AJ$33)-ROWS($AN$22:$AN$33)-ROWS($AR$22:$AR$33)-ROWS($AV$22:$AV$33)),IFERROR(INDEX($BD$22:$BD$33, ROWS($BT$4:BT38)-ROWS($AJ$22:$AJ$33)-ROWS($AN$22:$AN$33)-ROWS($AR$22:$AR$33)-ROWS($AV$22:$AV$33)-ROWS($AZ$22:$AZ$33)),IFERROR(INDEX($BH$22:$BH$33, ROWS($BT$4:BT38)-ROWS($AJ$22:$AJ$33)-ROWS($AN$22:$AN$33)-ROWS($AR$22:$AR$33)-ROWS($AV$22:$AV$33)-ROWS($AZ$22:$AZ$33)-ROWS($BD$22:$BD$33)), "")))))))</f>
        <v/>
      </c>
      <c r="BU40" s="316" t="str">
        <f t="shared" ca="1" si="33"/>
        <v/>
      </c>
      <c r="BV40" s="316" t="str">
        <f ca="1">IF(OR(BW40="",BW40=0),"",MAX(BV$5:BV39)+1)</f>
        <v/>
      </c>
      <c r="BW40" s="316" t="str">
        <f ca="1">IFERROR(INDEX($AK$22:$AK$33, ROWS($BW$4:BW38)), IFERROR(INDEX($AO$22:$AO$33, ROWS($BW$4:BW38)-ROWS($AK$22:$AK$33)), IFERROR(INDEX($AS$22:$AS$33, ROWS($BW$4:BW38)-ROWS($AK$22:$AK$33)-ROWS($AO$22:$AO$33)),IFERROR(INDEX($AW$22:$AW$33, ROWS($BW$4:BW38)-ROWS($AK$22:$AK$33)-ROWS($AO$22:$AO$33)-ROWS($AS$22:$AS$33)),IFERROR(INDEX($BA$22:$BA$33, ROWS($BW$4:BW38)-ROWS($AK$22:$AK$33)-ROWS($AO$22:$AO$33)-ROWS($AS$22:$AS$33)-ROWS($AW$22:$AW$33)),IFERROR(INDEX($BE$22:$BE$33, ROWS($BW$4:BW38)-ROWS($AK$22:$AK$33)-ROWS($AO$22:$AO$33)-ROWS($AS$22:$AS$33)-ROWS($AW$22:$AW$33)-ROWS($BA$22:$BA$33)),IFERROR(INDEX($BI$22:$BI$33, ROWS($BW$4:BW38)-ROWS($AK$22:$AK$33)-ROWS($AO$22:$AO$33)-ROWS($AS$22:$AS$33)-ROWS($AW$22:$AW$33)-ROWS($BA$22:$BA$33)-ROWS($BE$22:$BE$33)), "")))))))</f>
        <v/>
      </c>
      <c r="BX40" s="316" t="str">
        <f t="shared" ca="1" si="34"/>
        <v/>
      </c>
      <c r="BY40" s="413" t="str">
        <f t="shared" ca="1" si="35"/>
        <v/>
      </c>
      <c r="BZ40" s="412" t="str">
        <f ca="1">IF(OR(CA40="",CA40=0),"",MAX(BZ$5:BZ39)+1)</f>
        <v/>
      </c>
      <c r="CA40" s="316" t="str">
        <f ca="1">IFERROR(INDEX($AJ$38:$AJ$49, ROWS($CA$4:CA38)), IFERROR(INDEX($AN$38:$AN$49, ROWS($CA$4:CA38)-ROWS($AJ$38:$AJ$49)), IFERROR(INDEX($AR$38:$AR$49, ROWS($CA$4:CA38)-ROWS($AJ$38:$AJ$49)-ROWS($AN$38:$AN$49)),IFERROR(INDEX($AV$38:$AV$49, ROWS($CA$4:CA38)-ROWS($AJ$38:$AJ$49)-ROWS($AN$38:$AN$49)-ROWS($AR$38:$AR$49)),IFERROR(INDEX($AZ$38:$AZ$49, ROWS($CA$4:CA38)-ROWS($AJ$38:$AJ$49)-ROWS($AN$38:$AN$49)-ROWS($AR$38:$AR$49)-ROWS($AV$38:$AV$49)),IFERROR(INDEX($BD$38:$BD$49, ROWS($CA$4:CA38)-ROWS($AJ$38:$AJ$49)-ROWS($AN$38:$AN$49)-ROWS($AR$38:$AR$49)-ROWS($AV$38:$AV$49)-ROWS($AZ$38:$AZ$49)),IFERROR(INDEX($BH$38:$BH$49, ROWS($CA$4:CA38)-ROWS($AJ$38:$AJ$49)-ROWS($AN$38:$AN$49)-ROWS($AR$38:$AR$49)-ROWS($AV$38:$AV$49)-ROWS($AZ$38:$AZ$49)-ROWS($BD$38:$BD$49)), "")))))))</f>
        <v/>
      </c>
      <c r="CB40" s="316" t="str">
        <f t="shared" ca="1" si="36"/>
        <v/>
      </c>
      <c r="CC40" s="316" t="str">
        <f ca="1">IF(OR(CD40="",CD40=0),"",MAX(CC$5:CC39)+1)</f>
        <v/>
      </c>
      <c r="CD40" s="316" t="str">
        <f ca="1">IFERROR(INDEX($AK$38:$AK$49, ROWS($CD$4:CD38)), IFERROR(INDEX($AO$38:$AO$49, ROWS($CD$4:CD38)-ROWS($AK$38:$AK$49)), IFERROR(INDEX($AS$38:$AS$49, ROWS($CD$4:CD38)-ROWS($AK$38:$AK$49)-ROWS($AO$38:$AO$49)),IFERROR(INDEX($AW$38:$AW$49, ROWS($CD$4:CD38)-ROWS($AK$38:$AK$49)-ROWS($AO$38:$AO$49)-ROWS($AS$38:$AS$49)),IFERROR(INDEX($BA$38:$BA$49, ROWS($CD$4:CD38)-ROWS($AK$38:$AK$49)-ROWS($AO$38:$AO$49)-ROWS($AS$38:$AS$49)-ROWS($AW$38:$AW$49)),IFERROR(INDEX($BE$38:$BE$49, ROWS($CD$4:CD38)-ROWS($AK$38:$AK$49)-ROWS($AO$38:$AO$49)-ROWS($AS$38:$AS$49)-ROWS($AW$38:$AW$49)-ROWS($BA$38:$BA$49)),IFERROR(INDEX($BI$38:$BI$49, ROWS($CD$4:CD38)-ROWS($AK$38:$AK$49)-ROWS($AO$38:$AO$49)-ROWS($AS$38:$AS$49)-ROWS($AW$38:$AW$49)-ROWS($BA$38:$BA$49)-ROWS($BE$38:$BE$49)), "")))))))</f>
        <v/>
      </c>
      <c r="CE40" s="316" t="str">
        <f t="shared" ca="1" si="37"/>
        <v/>
      </c>
      <c r="CF40" s="413" t="str">
        <f t="shared" ca="1" si="38"/>
        <v/>
      </c>
      <c r="CG40" s="412" t="str">
        <f ca="1">IF(OR(CH40="",CH40=0),"",MAX(CG$5:CG39)+1)</f>
        <v/>
      </c>
      <c r="CH40" s="316" t="str">
        <f ca="1">IFERROR(INDEX($AJ$54:$AJ$65, ROWS($CH$4:CH38)), IFERROR(INDEX($AN$54:$AN$65, ROWS($CH$4:CH38)-ROWS($AJ$54:$AJ$65)), IFERROR(INDEX($AR$54:$AR$65, ROWS($CH$4:CH38)-ROWS($AJ$54:$AJ$65)-ROWS($AN$54:$AN$65)),IFERROR(INDEX($AV$54:$AV$65, ROWS($CH$4:CH38)-ROWS($AJ$54:$AJ$65)-ROWS($AN$54:$AN$65)-ROWS($AR$54:$AR$65)),IFERROR(INDEX($AZ$54:$AZ$65, ROWS($CH$4:CH38)-ROWS($AJ$54:$AJ$65)-ROWS($AN$54:$AN$65)-ROWS($AR$54:$AR$65)-ROWS($AV$54:$AV$65)),IFERROR(INDEX($BD$54:$BD$65, ROWS($CH$4:CH38)-ROWS($AJ$54:$AJ$65)-ROWS($AN$54:$AN$65)-ROWS($AR$54:$AR$65)-ROWS($AV$54:$AV$65)-ROWS($AZ$54:$AZ$65)),IFERROR(INDEX($BH$54:$BH$65, ROWS($CH$4:CH38)-ROWS($AJ$54:$AJ$65)-ROWS($AN$54:$AN$65)-ROWS($AR$54:$AR$65)-ROWS($AV$54:$AV$65)-ROWS($AZ$54:$AZ$65)-ROWS($BD$54:$BD$65)), "")))))))</f>
        <v/>
      </c>
      <c r="CI40" s="316" t="str">
        <f t="shared" ca="1" si="39"/>
        <v/>
      </c>
      <c r="CJ40" s="316" t="str">
        <f ca="1">IF(OR(CK40="",CK40=0),"",MAX(CJ$5:CJ39)+1)</f>
        <v/>
      </c>
      <c r="CK40" s="316" t="str">
        <f ca="1">IFERROR(INDEX($AK$54:$AK$65, ROWS($CK$4:CK38)), IFERROR(INDEX($AO$54:$AO$65, ROWS($CK$4:CK38)-ROWS($AK$54:$AK$65)), IFERROR(INDEX($AS$54:$AS$65, ROWS($CK$4:CK38)-ROWS($AK$54:$AK$65)-ROWS($AO$54:$AO$65)),IFERROR(INDEX($AW$54:$AW$65, ROWS($CK$4:CK38)-ROWS($AK$54:$AK$65)-ROWS($AO$54:$AO$65)-ROWS($AS$54:$AS$65)),IFERROR(INDEX($BA$54:$BA$65, ROWS($CK$4:CK38)-ROWS($AK$54:$AK$65)-ROWS($AO$54:$AO$65)-ROWS($AS$54:$AS$65)-ROWS($AW$54:$AW$65)),IFERROR(INDEX($BE$54:$BE$65, ROWS($CK$4:CK38)-ROWS($AK$54:$AK$65)-ROWS($AO$54:$AO$65)-ROWS($AS$54:$AS$65)-ROWS($AW$54:$AW$65)-ROWS($BA$54:$BA$65)),IFERROR(INDEX($BI$54:$BI$65, ROWS($CK$4:CK38)-ROWS($AK$54:$AK$65)-ROWS($AO$54:$AO$65)-ROWS($AS$54:$AS$65)-ROWS($AW$54:$AW$65)-ROWS($BA$54:$BA$65)-ROWS($BE$54:$BE$65)), "")))))))</f>
        <v/>
      </c>
      <c r="CL40" s="316" t="str">
        <f t="shared" ca="1" si="40"/>
        <v/>
      </c>
      <c r="CM40" s="413" t="str">
        <f t="shared" ca="1" si="41"/>
        <v/>
      </c>
      <c r="CN40" s="412" t="str">
        <f ca="1">IF(OR(CO40="",CO40=0),"",MAX(CN$5:CN39)+1)</f>
        <v/>
      </c>
      <c r="CO40" s="316" t="str">
        <f ca="1">IFERROR(INDEX($AJ$70:$AJ$81, ROWS($CO$4:CO38)), IFERROR(INDEX($AN$70:$AN$81, ROWS($CO$4:CO38)-ROWS($AJ$70:$AJ$81)), IFERROR(INDEX($AR$70:$AR$81, ROWS($CO$4:CO38)-ROWS($AJ$70:$AJ$81)-ROWS($AN$70:$AN$81)),IFERROR(INDEX($AV$70:$AV$81, ROWS($CO$4:CO38)-ROWS($AJ$70:$AJ$81)-ROWS($AN$70:$AN$81)-ROWS($AR$70:$AR$81)),IFERROR(INDEX($AZ$70:$AZ$81, ROWS($CO$4:CO38)-ROWS($AJ$70:$AJ$81)-ROWS($AN$70:$AN$81)-ROWS($AR$70:$AR$81)-ROWS($AV$70:$AV$81)),IFERROR(INDEX($BD$70:$BD$81, ROWS($CO$4:CO38)-ROWS($AJ$70:$AJ$81)-ROWS($AN$70:$AN$81)-ROWS($AR$70:$AR$81)-ROWS($AV$70:$AV$81)-ROWS($AZ$70:$AZ$81)),IFERROR(INDEX($BH$70:$BH$81, ROWS($CO$4:CO38)-ROWS($AJ$70:$AJ$81)-ROWS($AN$70:$AN$81)-ROWS($AR$70:$AR$81)-ROWS($AV$70:$AV$81)-ROWS($AZ$70:$AZ$81)-ROWS($BD$70:$BD$81)), "")))))))</f>
        <v/>
      </c>
      <c r="CP40" s="316" t="str">
        <f t="shared" ca="1" si="42"/>
        <v/>
      </c>
      <c r="CQ40" s="316" t="str">
        <f ca="1">IF(OR(CR40="",CR40=0),"",MAX(CQ$5:CQ39)+1)</f>
        <v/>
      </c>
      <c r="CR40" s="316" t="str">
        <f ca="1">IFERROR(INDEX($AK$70:$AK$81, ROWS($CR$4:CR38)), IFERROR(INDEX($AO$70:$AO$81, ROWS($CR$4:CR38)-ROWS($AK$70:$AK$81)), IFERROR(INDEX($AS$70:$AS$81, ROWS($CR$4:CR38)-ROWS($AK$70:$AK$81)-ROWS($AO$70:$AO$81)),IFERROR(INDEX($AW$70:$AW$81, ROWS($CR$4:CR38)-ROWS($AK$70:$AK$81)-ROWS($AO$70:$AO$81)-ROWS($AS$70:$AS$81)),IFERROR(INDEX($BA$70:$BA$81, ROWS($CR$4:CR38)-ROWS($AK$70:$AK$81)-ROWS($AO$70:$AO$81)-ROWS($AS$70:$AS$81)-ROWS($AW$70:$AW$81)),IFERROR(INDEX($BE$70:$BE$81, ROWS($CR$4:CR38)-ROWS($AK$70:$AK$81)-ROWS($AO$70:$AO$81)-ROWS($AS$70:$AS$81)-ROWS($AW$70:$AW$81)-ROWS($BA$70:$BA$81)),IFERROR(INDEX($BI$70:$BI$81, ROWS($CR$4:CR38)-ROWS($AK$70:$AK$81)-ROWS($AO$70:$AO$81)-ROWS($AS$70:$AS$81)-ROWS($AW$70:$AW$81)-ROWS($BA$70:$BA$81)-ROWS($BE$70:$BE$81)), "")))))))</f>
        <v/>
      </c>
      <c r="CS40" s="316" t="str">
        <f t="shared" ca="1" si="43"/>
        <v/>
      </c>
      <c r="CT40" s="413" t="str">
        <f t="shared" ca="1" si="44"/>
        <v/>
      </c>
      <c r="CU40" s="412" t="str">
        <f>IF(OR(CV40="",CV40=0),"",MAX(CU$5:CU39)+1)</f>
        <v/>
      </c>
      <c r="CV40" s="316" t="str">
        <f>IFERROR(INDEX($AJ$86:$AJ$97, ROWS($CV$4:CV38)), IFERROR(INDEX($AN$86:$AN$97, ROWS($CV$4:CV38)-ROWS($AJ$86:$AJ$97)), ""))</f>
        <v/>
      </c>
      <c r="CW40" s="316" t="str">
        <f t="shared" si="45"/>
        <v/>
      </c>
      <c r="CX40" s="316" t="str">
        <f>IF(OR(CY40="",CY40=0),"",MAX(CX$5:CX39)+1)</f>
        <v/>
      </c>
      <c r="CY40" s="316" t="str">
        <f>IFERROR(INDEX($AK$86:$AK$97, ROWS($CY$4:CY38)), IFERROR(INDEX($AO$86:$AO$97, ROWS($CY$4:CY38)-ROWS($AK$86:$AK$97)), ""))</f>
        <v/>
      </c>
      <c r="CZ40" s="316" t="str">
        <f t="shared" si="46"/>
        <v/>
      </c>
      <c r="DA40" s="413" t="str">
        <f t="shared" si="47"/>
        <v/>
      </c>
      <c r="DC40" s="438" t="str">
        <f ca="1">IF(OR(DD40="",DD40=0),"",MAX(DC$25:DC39)+1)</f>
        <v/>
      </c>
      <c r="DD40" s="434" t="str">
        <f t="shared" ca="1" si="90"/>
        <v/>
      </c>
      <c r="DE40" s="413" t="str">
        <f t="shared" ca="1" si="91"/>
        <v/>
      </c>
      <c r="DF40" s="431" t="str">
        <f ca="1">IF(OR(DG40="",DG40=0),"",MAX(DF$25:DF39)+1)</f>
        <v/>
      </c>
      <c r="DG40" s="412" t="str">
        <f t="shared" ca="1" si="92"/>
        <v/>
      </c>
      <c r="DH40" s="413" t="str">
        <f t="shared" ca="1" si="93"/>
        <v/>
      </c>
      <c r="DI40" s="412" t="str">
        <f t="shared" ca="1" si="94"/>
        <v/>
      </c>
      <c r="DJ40" s="413" t="str">
        <f t="shared" ca="1" si="95"/>
        <v/>
      </c>
      <c r="DK40" s="412" t="str">
        <f t="shared" ca="1" si="96"/>
        <v/>
      </c>
      <c r="DL40" s="413" t="str">
        <f t="shared" ca="1" si="97"/>
        <v/>
      </c>
    </row>
    <row r="41" spans="1:123" x14ac:dyDescent="0.3">
      <c r="AC41" s="358" t="str">
        <f>IF('Data Entry'!H25="","",'Data Entry'!H25)</f>
        <v/>
      </c>
      <c r="AD41" s="356" t="str">
        <f>IF('Data Entry'!G25="","",'Data Entry'!G25)</f>
        <v/>
      </c>
      <c r="AE41" s="363" t="str">
        <f>IF('Data Entry'!J25="","",'Data Entry'!J25)</f>
        <v/>
      </c>
      <c r="AF41" s="402" t="str">
        <f>IF('Data Entry'!I25="","",'Data Entry'!I25)</f>
        <v/>
      </c>
      <c r="AI41" s="304" t="str">
        <f t="shared" ca="1" si="123"/>
        <v/>
      </c>
      <c r="AJ41" s="305" t="str">
        <f t="shared" ca="1" si="102"/>
        <v/>
      </c>
      <c r="AK41" s="306" t="str">
        <f t="shared" ca="1" si="103"/>
        <v/>
      </c>
      <c r="AL41" s="307" t="str">
        <f t="shared" ca="1" si="104"/>
        <v/>
      </c>
      <c r="AM41" s="304" t="str">
        <f t="shared" ca="1" si="124"/>
        <v/>
      </c>
      <c r="AN41" s="305" t="str">
        <f t="shared" ca="1" si="105"/>
        <v/>
      </c>
      <c r="AO41" s="306" t="str">
        <f t="shared" ca="1" si="106"/>
        <v/>
      </c>
      <c r="AP41" s="307" t="str">
        <f t="shared" ca="1" si="107"/>
        <v/>
      </c>
      <c r="AQ41" s="304" t="str">
        <f t="shared" ca="1" si="125"/>
        <v/>
      </c>
      <c r="AR41" s="305" t="str">
        <f t="shared" ca="1" si="108"/>
        <v/>
      </c>
      <c r="AS41" s="306" t="str">
        <f t="shared" ca="1" si="109"/>
        <v/>
      </c>
      <c r="AT41" s="307" t="str">
        <f t="shared" ca="1" si="110"/>
        <v/>
      </c>
      <c r="AU41" s="304" t="str">
        <f t="shared" ca="1" si="126"/>
        <v/>
      </c>
      <c r="AV41" s="305" t="str">
        <f t="shared" ca="1" si="111"/>
        <v/>
      </c>
      <c r="AW41" s="306" t="str">
        <f t="shared" ca="1" si="112"/>
        <v/>
      </c>
      <c r="AX41" s="307" t="str">
        <f t="shared" ca="1" si="113"/>
        <v/>
      </c>
      <c r="AY41" s="304" t="str">
        <f t="shared" ca="1" si="127"/>
        <v/>
      </c>
      <c r="AZ41" s="305" t="str">
        <f t="shared" ca="1" si="114"/>
        <v/>
      </c>
      <c r="BA41" s="306" t="str">
        <f t="shared" ca="1" si="115"/>
        <v/>
      </c>
      <c r="BB41" s="307" t="str">
        <f t="shared" ca="1" si="116"/>
        <v/>
      </c>
      <c r="BC41" s="304" t="str">
        <f t="shared" ca="1" si="128"/>
        <v/>
      </c>
      <c r="BD41" s="305" t="str">
        <f t="shared" ca="1" si="117"/>
        <v/>
      </c>
      <c r="BE41" s="306" t="str">
        <f t="shared" ca="1" si="118"/>
        <v/>
      </c>
      <c r="BF41" s="307" t="str">
        <f t="shared" ca="1" si="119"/>
        <v/>
      </c>
      <c r="BG41" s="304">
        <f t="shared" ca="1" si="129"/>
        <v>50</v>
      </c>
      <c r="BH41" s="305" t="str">
        <f t="shared" ca="1" si="120"/>
        <v>Car Payment 2</v>
      </c>
      <c r="BI41" s="306">
        <f t="shared" ca="1" si="121"/>
        <v>200</v>
      </c>
      <c r="BJ41" s="307">
        <f t="shared" ca="1" si="122"/>
        <v>8000</v>
      </c>
      <c r="BL41" s="412" t="str">
        <f ca="1">IF(OR(BM41="",BM41=0),"",MAX(BL$5:BL40)+1)</f>
        <v/>
      </c>
      <c r="BM41" s="316" t="str">
        <f ca="1">IFERROR(INDEX($AJ$6:$AJ$17, ROWS(BM$4:$BM39)), IFERROR(INDEX($AN$6:$AN$17, ROWS(BM$4:$BM39)-ROWS($AJ$6:$AJ$17)), IFERROR(INDEX($AR$6:$AR$17, ROWS(BM$4:$BM39)-ROWS($AJ$6:$AJ$17)-ROWS($AN$6:$AN$17)),IFERROR(INDEX($AV$6:$AV$17, ROWS(BM$4:$BM39)-ROWS($AJ$6:$AJ$17)-ROWS($AN$6:$AN$17)-ROWS($AR$6:$AR$17)),IFERROR(INDEX($AZ$6:$AZ$17, ROWS(BM$4:$BM39)-ROWS($AJ$6:$AJ$17)-ROWS($AN$6:$AN$17)-ROWS($AR$6:$AR$17)-ROWS($AV$6:$AV$17)),IFERROR(INDEX($BD$6:$BD$17, ROWS(BM$4:$BM39)-ROWS($AJ$6:$AJ$17)-ROWS($AN$6:$AN$17)-ROWS($AR$6:$AR$17)-ROWS($AV$6:$AV$17)-ROWS($AZ$6:$AZ$17)),IFERROR(INDEX($BH$6:$BH$17, ROWS(BM$4:$BM39)-ROWS($AJ$6:$AJ$17)-ROWS($AN$6:$AN$17)-ROWS($AR$6:$AR$17)-ROWS($AV$6:$AV$17)-ROWS($AZ$6:$AZ$17)-ROWS($BD$6:$BD$17)), "")))))))</f>
        <v/>
      </c>
      <c r="BN41" s="316" t="str">
        <f t="shared" ca="1" si="30"/>
        <v/>
      </c>
      <c r="BO41" s="316" t="str">
        <f ca="1">IF(OR(BP41="",BP41=0),"",MAX(BO$5:BO40)+1)</f>
        <v/>
      </c>
      <c r="BP41" s="316" t="str">
        <f ca="1">IFERROR(INDEX($AK$6:$AK$17, ROWS($BP$4:BP39)), IFERROR(INDEX($AO$6:$AO$17, ROWS($BP$4:BP39)-ROWS($AK$6:$AK$17)), IFERROR(INDEX($AS$6:$AS$17, ROWS($BP$4:BP39)-ROWS($AK$6:$AK$17)-ROWS($AO$6:$AO$17)),IFERROR(INDEX($AW$6:$AW$17, ROWS($BP$4:BP39)-ROWS($AK$6:$AK$17)-ROWS($AO$6:$AO$17)-ROWS($AS$6:$AS$17)),IFERROR(INDEX($BA$6:$BA$17, ROWS($BP$4:BP39)-ROWS($AK$6:$AK$17)-ROWS($AO$6:$AO$17)-ROWS($AS$6:$AS$17)-ROWS($AW$6:$AW$17)),IFERROR(INDEX($BE$6:$BE$17, ROWS($BP$4:BP39)-ROWS($AK$6:$AK$17)-ROWS($AO$6:$AO$17)-ROWS($AS$6:$AS$17)-ROWS($AW$6:$AW$17)-ROWS($BA$6:$BA$17)),IFERROR(INDEX($BI$6:$BI$17, ROWS($BP$4:BP39)-ROWS($AK$6:$AK$17)-ROWS($AO$6:$AO$17)-ROWS($AS$6:$AS$17)-ROWS($AW$6:$AW$17)-ROWS($BA$6:$BA$17)-ROWS($BE$6:$BE$17)), "")))))))</f>
        <v/>
      </c>
      <c r="BQ41" s="316" t="str">
        <f t="shared" ca="1" si="31"/>
        <v/>
      </c>
      <c r="BR41" s="413" t="str">
        <f t="shared" ca="1" si="32"/>
        <v/>
      </c>
      <c r="BS41" s="412" t="str">
        <f ca="1">IF(OR(BT41="",BT41=0),"",MAX(BS$5:BS40)+1)</f>
        <v/>
      </c>
      <c r="BT41" s="316" t="str">
        <f ca="1">IFERROR(INDEX($AJ$22:$AJ$33, ROWS($BT$4:BT39)), IFERROR(INDEX($AN$22:$AN$33, ROWS($BT$4:BT39)-ROWS($AJ$22:$AJ$33)), IFERROR(INDEX($AR$22:$AR$33, ROWS($BT$4:BT39)-ROWS($AJ$22:$AJ$33)-ROWS($AN$22:$AN$33)),IFERROR(INDEX($AV$22:$AV$33, ROWS($BT$4:BT39)-ROWS($AJ$22:$AJ$33)-ROWS($AN$22:$AN$33)-ROWS($AR$22:$AR$33)),IFERROR(INDEX($AZ$22:$AZ$33, ROWS($BT$4:BT39)-ROWS($AJ$22:$AJ$33)-ROWS($AN$22:$AN$33)-ROWS($AR$22:$AR$33)-ROWS($AV$22:$AV$33)),IFERROR(INDEX($BD$22:$BD$33, ROWS($BT$4:BT39)-ROWS($AJ$22:$AJ$33)-ROWS($AN$22:$AN$33)-ROWS($AR$22:$AR$33)-ROWS($AV$22:$AV$33)-ROWS($AZ$22:$AZ$33)),IFERROR(INDEX($BH$22:$BH$33, ROWS($BT$4:BT39)-ROWS($AJ$22:$AJ$33)-ROWS($AN$22:$AN$33)-ROWS($AR$22:$AR$33)-ROWS($AV$22:$AV$33)-ROWS($AZ$22:$AZ$33)-ROWS($BD$22:$BD$33)), "")))))))</f>
        <v/>
      </c>
      <c r="BU41" s="316" t="str">
        <f t="shared" ca="1" si="33"/>
        <v/>
      </c>
      <c r="BV41" s="316" t="str">
        <f ca="1">IF(OR(BW41="",BW41=0),"",MAX(BV$5:BV40)+1)</f>
        <v/>
      </c>
      <c r="BW41" s="316" t="str">
        <f ca="1">IFERROR(INDEX($AK$22:$AK$33, ROWS($BW$4:BW39)), IFERROR(INDEX($AO$22:$AO$33, ROWS($BW$4:BW39)-ROWS($AK$22:$AK$33)), IFERROR(INDEX($AS$22:$AS$33, ROWS($BW$4:BW39)-ROWS($AK$22:$AK$33)-ROWS($AO$22:$AO$33)),IFERROR(INDEX($AW$22:$AW$33, ROWS($BW$4:BW39)-ROWS($AK$22:$AK$33)-ROWS($AO$22:$AO$33)-ROWS($AS$22:$AS$33)),IFERROR(INDEX($BA$22:$BA$33, ROWS($BW$4:BW39)-ROWS($AK$22:$AK$33)-ROWS($AO$22:$AO$33)-ROWS($AS$22:$AS$33)-ROWS($AW$22:$AW$33)),IFERROR(INDEX($BE$22:$BE$33, ROWS($BW$4:BW39)-ROWS($AK$22:$AK$33)-ROWS($AO$22:$AO$33)-ROWS($AS$22:$AS$33)-ROWS($AW$22:$AW$33)-ROWS($BA$22:$BA$33)),IFERROR(INDEX($BI$22:$BI$33, ROWS($BW$4:BW39)-ROWS($AK$22:$AK$33)-ROWS($AO$22:$AO$33)-ROWS($AS$22:$AS$33)-ROWS($AW$22:$AW$33)-ROWS($BA$22:$BA$33)-ROWS($BE$22:$BE$33)), "")))))))</f>
        <v/>
      </c>
      <c r="BX41" s="316" t="str">
        <f t="shared" ca="1" si="34"/>
        <v/>
      </c>
      <c r="BY41" s="413" t="str">
        <f t="shared" ca="1" si="35"/>
        <v/>
      </c>
      <c r="BZ41" s="412" t="str">
        <f ca="1">IF(OR(CA41="",CA41=0),"",MAX(BZ$5:BZ40)+1)</f>
        <v/>
      </c>
      <c r="CA41" s="316" t="str">
        <f ca="1">IFERROR(INDEX($AJ$38:$AJ$49, ROWS($CA$4:CA39)), IFERROR(INDEX($AN$38:$AN$49, ROWS($CA$4:CA39)-ROWS($AJ$38:$AJ$49)), IFERROR(INDEX($AR$38:$AR$49, ROWS($CA$4:CA39)-ROWS($AJ$38:$AJ$49)-ROWS($AN$38:$AN$49)),IFERROR(INDEX($AV$38:$AV$49, ROWS($CA$4:CA39)-ROWS($AJ$38:$AJ$49)-ROWS($AN$38:$AN$49)-ROWS($AR$38:$AR$49)),IFERROR(INDEX($AZ$38:$AZ$49, ROWS($CA$4:CA39)-ROWS($AJ$38:$AJ$49)-ROWS($AN$38:$AN$49)-ROWS($AR$38:$AR$49)-ROWS($AV$38:$AV$49)),IFERROR(INDEX($BD$38:$BD$49, ROWS($CA$4:CA39)-ROWS($AJ$38:$AJ$49)-ROWS($AN$38:$AN$49)-ROWS($AR$38:$AR$49)-ROWS($AV$38:$AV$49)-ROWS($AZ$38:$AZ$49)),IFERROR(INDEX($BH$38:$BH$49, ROWS($CA$4:CA39)-ROWS($AJ$38:$AJ$49)-ROWS($AN$38:$AN$49)-ROWS($AR$38:$AR$49)-ROWS($AV$38:$AV$49)-ROWS($AZ$38:$AZ$49)-ROWS($BD$38:$BD$49)), "")))))))</f>
        <v/>
      </c>
      <c r="CB41" s="316" t="str">
        <f t="shared" ca="1" si="36"/>
        <v/>
      </c>
      <c r="CC41" s="316" t="str">
        <f ca="1">IF(OR(CD41="",CD41=0),"",MAX(CC$5:CC40)+1)</f>
        <v/>
      </c>
      <c r="CD41" s="316" t="str">
        <f ca="1">IFERROR(INDEX($AK$38:$AK$49, ROWS($CD$4:CD39)), IFERROR(INDEX($AO$38:$AO$49, ROWS($CD$4:CD39)-ROWS($AK$38:$AK$49)), IFERROR(INDEX($AS$38:$AS$49, ROWS($CD$4:CD39)-ROWS($AK$38:$AK$49)-ROWS($AO$38:$AO$49)),IFERROR(INDEX($AW$38:$AW$49, ROWS($CD$4:CD39)-ROWS($AK$38:$AK$49)-ROWS($AO$38:$AO$49)-ROWS($AS$38:$AS$49)),IFERROR(INDEX($BA$38:$BA$49, ROWS($CD$4:CD39)-ROWS($AK$38:$AK$49)-ROWS($AO$38:$AO$49)-ROWS($AS$38:$AS$49)-ROWS($AW$38:$AW$49)),IFERROR(INDEX($BE$38:$BE$49, ROWS($CD$4:CD39)-ROWS($AK$38:$AK$49)-ROWS($AO$38:$AO$49)-ROWS($AS$38:$AS$49)-ROWS($AW$38:$AW$49)-ROWS($BA$38:$BA$49)),IFERROR(INDEX($BI$38:$BI$49, ROWS($CD$4:CD39)-ROWS($AK$38:$AK$49)-ROWS($AO$38:$AO$49)-ROWS($AS$38:$AS$49)-ROWS($AW$38:$AW$49)-ROWS($BA$38:$BA$49)-ROWS($BE$38:$BE$49)), "")))))))</f>
        <v/>
      </c>
      <c r="CE41" s="316" t="str">
        <f t="shared" ca="1" si="37"/>
        <v/>
      </c>
      <c r="CF41" s="413" t="str">
        <f t="shared" ca="1" si="38"/>
        <v/>
      </c>
      <c r="CG41" s="412" t="str">
        <f ca="1">IF(OR(CH41="",CH41=0),"",MAX(CG$5:CG40)+1)</f>
        <v/>
      </c>
      <c r="CH41" s="316" t="str">
        <f ca="1">IFERROR(INDEX($AJ$54:$AJ$65, ROWS($CH$4:CH39)), IFERROR(INDEX($AN$54:$AN$65, ROWS($CH$4:CH39)-ROWS($AJ$54:$AJ$65)), IFERROR(INDEX($AR$54:$AR$65, ROWS($CH$4:CH39)-ROWS($AJ$54:$AJ$65)-ROWS($AN$54:$AN$65)),IFERROR(INDEX($AV$54:$AV$65, ROWS($CH$4:CH39)-ROWS($AJ$54:$AJ$65)-ROWS($AN$54:$AN$65)-ROWS($AR$54:$AR$65)),IFERROR(INDEX($AZ$54:$AZ$65, ROWS($CH$4:CH39)-ROWS($AJ$54:$AJ$65)-ROWS($AN$54:$AN$65)-ROWS($AR$54:$AR$65)-ROWS($AV$54:$AV$65)),IFERROR(INDEX($BD$54:$BD$65, ROWS($CH$4:CH39)-ROWS($AJ$54:$AJ$65)-ROWS($AN$54:$AN$65)-ROWS($AR$54:$AR$65)-ROWS($AV$54:$AV$65)-ROWS($AZ$54:$AZ$65)),IFERROR(INDEX($BH$54:$BH$65, ROWS($CH$4:CH39)-ROWS($AJ$54:$AJ$65)-ROWS($AN$54:$AN$65)-ROWS($AR$54:$AR$65)-ROWS($AV$54:$AV$65)-ROWS($AZ$54:$AZ$65)-ROWS($BD$54:$BD$65)), "")))))))</f>
        <v/>
      </c>
      <c r="CI41" s="316" t="str">
        <f t="shared" ca="1" si="39"/>
        <v/>
      </c>
      <c r="CJ41" s="316" t="str">
        <f ca="1">IF(OR(CK41="",CK41=0),"",MAX(CJ$5:CJ40)+1)</f>
        <v/>
      </c>
      <c r="CK41" s="316" t="str">
        <f ca="1">IFERROR(INDEX($AK$54:$AK$65, ROWS($CK$4:CK39)), IFERROR(INDEX($AO$54:$AO$65, ROWS($CK$4:CK39)-ROWS($AK$54:$AK$65)), IFERROR(INDEX($AS$54:$AS$65, ROWS($CK$4:CK39)-ROWS($AK$54:$AK$65)-ROWS($AO$54:$AO$65)),IFERROR(INDEX($AW$54:$AW$65, ROWS($CK$4:CK39)-ROWS($AK$54:$AK$65)-ROWS($AO$54:$AO$65)-ROWS($AS$54:$AS$65)),IFERROR(INDEX($BA$54:$BA$65, ROWS($CK$4:CK39)-ROWS($AK$54:$AK$65)-ROWS($AO$54:$AO$65)-ROWS($AS$54:$AS$65)-ROWS($AW$54:$AW$65)),IFERROR(INDEX($BE$54:$BE$65, ROWS($CK$4:CK39)-ROWS($AK$54:$AK$65)-ROWS($AO$54:$AO$65)-ROWS($AS$54:$AS$65)-ROWS($AW$54:$AW$65)-ROWS($BA$54:$BA$65)),IFERROR(INDEX($BI$54:$BI$65, ROWS($CK$4:CK39)-ROWS($AK$54:$AK$65)-ROWS($AO$54:$AO$65)-ROWS($AS$54:$AS$65)-ROWS($AW$54:$AW$65)-ROWS($BA$54:$BA$65)-ROWS($BE$54:$BE$65)), "")))))))</f>
        <v/>
      </c>
      <c r="CL41" s="316" t="str">
        <f t="shared" ca="1" si="40"/>
        <v/>
      </c>
      <c r="CM41" s="413" t="str">
        <f t="shared" ca="1" si="41"/>
        <v/>
      </c>
      <c r="CN41" s="412" t="str">
        <f ca="1">IF(OR(CO41="",CO41=0),"",MAX(CN$5:CN40)+1)</f>
        <v/>
      </c>
      <c r="CO41" s="316" t="str">
        <f ca="1">IFERROR(INDEX($AJ$70:$AJ$81, ROWS($CO$4:CO39)), IFERROR(INDEX($AN$70:$AN$81, ROWS($CO$4:CO39)-ROWS($AJ$70:$AJ$81)), IFERROR(INDEX($AR$70:$AR$81, ROWS($CO$4:CO39)-ROWS($AJ$70:$AJ$81)-ROWS($AN$70:$AN$81)),IFERROR(INDEX($AV$70:$AV$81, ROWS($CO$4:CO39)-ROWS($AJ$70:$AJ$81)-ROWS($AN$70:$AN$81)-ROWS($AR$70:$AR$81)),IFERROR(INDEX($AZ$70:$AZ$81, ROWS($CO$4:CO39)-ROWS($AJ$70:$AJ$81)-ROWS($AN$70:$AN$81)-ROWS($AR$70:$AR$81)-ROWS($AV$70:$AV$81)),IFERROR(INDEX($BD$70:$BD$81, ROWS($CO$4:CO39)-ROWS($AJ$70:$AJ$81)-ROWS($AN$70:$AN$81)-ROWS($AR$70:$AR$81)-ROWS($AV$70:$AV$81)-ROWS($AZ$70:$AZ$81)),IFERROR(INDEX($BH$70:$BH$81, ROWS($CO$4:CO39)-ROWS($AJ$70:$AJ$81)-ROWS($AN$70:$AN$81)-ROWS($AR$70:$AR$81)-ROWS($AV$70:$AV$81)-ROWS($AZ$70:$AZ$81)-ROWS($BD$70:$BD$81)), "")))))))</f>
        <v/>
      </c>
      <c r="CP41" s="316" t="str">
        <f t="shared" ca="1" si="42"/>
        <v/>
      </c>
      <c r="CQ41" s="316" t="str">
        <f ca="1">IF(OR(CR41="",CR41=0),"",MAX(CQ$5:CQ40)+1)</f>
        <v/>
      </c>
      <c r="CR41" s="316" t="str">
        <f ca="1">IFERROR(INDEX($AK$70:$AK$81, ROWS($CR$4:CR39)), IFERROR(INDEX($AO$70:$AO$81, ROWS($CR$4:CR39)-ROWS($AK$70:$AK$81)), IFERROR(INDEX($AS$70:$AS$81, ROWS($CR$4:CR39)-ROWS($AK$70:$AK$81)-ROWS($AO$70:$AO$81)),IFERROR(INDEX($AW$70:$AW$81, ROWS($CR$4:CR39)-ROWS($AK$70:$AK$81)-ROWS($AO$70:$AO$81)-ROWS($AS$70:$AS$81)),IFERROR(INDEX($BA$70:$BA$81, ROWS($CR$4:CR39)-ROWS($AK$70:$AK$81)-ROWS($AO$70:$AO$81)-ROWS($AS$70:$AS$81)-ROWS($AW$70:$AW$81)),IFERROR(INDEX($BE$70:$BE$81, ROWS($CR$4:CR39)-ROWS($AK$70:$AK$81)-ROWS($AO$70:$AO$81)-ROWS($AS$70:$AS$81)-ROWS($AW$70:$AW$81)-ROWS($BA$70:$BA$81)),IFERROR(INDEX($BI$70:$BI$81, ROWS($CR$4:CR39)-ROWS($AK$70:$AK$81)-ROWS($AO$70:$AO$81)-ROWS($AS$70:$AS$81)-ROWS($AW$70:$AW$81)-ROWS($BA$70:$BA$81)-ROWS($BE$70:$BE$81)), "")))))))</f>
        <v/>
      </c>
      <c r="CS41" s="316" t="str">
        <f t="shared" ca="1" si="43"/>
        <v/>
      </c>
      <c r="CT41" s="413" t="str">
        <f t="shared" ca="1" si="44"/>
        <v/>
      </c>
      <c r="CU41" s="412" t="str">
        <f>IF(OR(CV41="",CV41=0),"",MAX(CU$5:CU40)+1)</f>
        <v/>
      </c>
      <c r="CV41" s="316" t="str">
        <f>IFERROR(INDEX($AJ$86:$AJ$97, ROWS($CV$4:CV39)), IFERROR(INDEX($AN$86:$AN$97, ROWS($CV$4:CV39)-ROWS($AJ$86:$AJ$97)), ""))</f>
        <v/>
      </c>
      <c r="CW41" s="316" t="str">
        <f t="shared" si="45"/>
        <v/>
      </c>
      <c r="CX41" s="316" t="str">
        <f>IF(OR(CY41="",CY41=0),"",MAX(CX$5:CX40)+1)</f>
        <v/>
      </c>
      <c r="CY41" s="316" t="str">
        <f>IFERROR(INDEX($AK$86:$AK$97, ROWS($CY$4:CY39)), IFERROR(INDEX($AO$86:$AO$97, ROWS($CY$4:CY39)-ROWS($AK$86:$AK$97)), ""))</f>
        <v/>
      </c>
      <c r="CZ41" s="316" t="str">
        <f t="shared" si="46"/>
        <v/>
      </c>
      <c r="DA41" s="413" t="str">
        <f t="shared" si="47"/>
        <v/>
      </c>
      <c r="DC41" s="438" t="str">
        <f ca="1">IF(OR(DD41="",DD41=0),"",MAX(DC$25:DC40)+1)</f>
        <v/>
      </c>
      <c r="DD41" s="434" t="str">
        <f t="shared" ca="1" si="90"/>
        <v/>
      </c>
      <c r="DE41" s="413" t="str">
        <f t="shared" ca="1" si="91"/>
        <v/>
      </c>
      <c r="DF41" s="431" t="str">
        <f ca="1">IF(OR(DG41="",DG41=0),"",MAX(DF$25:DF40)+1)</f>
        <v/>
      </c>
      <c r="DG41" s="412" t="str">
        <f t="shared" ca="1" si="92"/>
        <v/>
      </c>
      <c r="DH41" s="413" t="str">
        <f t="shared" ca="1" si="93"/>
        <v/>
      </c>
      <c r="DI41" s="412" t="str">
        <f t="shared" ca="1" si="94"/>
        <v/>
      </c>
      <c r="DJ41" s="413" t="str">
        <f t="shared" ca="1" si="95"/>
        <v/>
      </c>
      <c r="DK41" s="412" t="str">
        <f t="shared" ca="1" si="96"/>
        <v/>
      </c>
      <c r="DL41" s="413" t="str">
        <f t="shared" ca="1" si="97"/>
        <v/>
      </c>
      <c r="DN41" s="278"/>
      <c r="DO41" s="278"/>
      <c r="DP41" s="278"/>
      <c r="DQ41" s="278"/>
      <c r="DR41" s="278"/>
      <c r="DS41" s="278"/>
    </row>
    <row r="42" spans="1:123" x14ac:dyDescent="0.3">
      <c r="AC42" s="358" t="str">
        <f>IF('Data Entry'!H26="","",'Data Entry'!H26)</f>
        <v/>
      </c>
      <c r="AD42" s="356" t="str">
        <f>IF('Data Entry'!G26="","",'Data Entry'!G26)</f>
        <v/>
      </c>
      <c r="AE42" s="363" t="str">
        <f>IF('Data Entry'!J26="","",'Data Entry'!J26)</f>
        <v/>
      </c>
      <c r="AF42" s="402" t="str">
        <f>IF('Data Entry'!I26="","",'Data Entry'!I26)</f>
        <v/>
      </c>
      <c r="AI42" s="304" t="str">
        <f t="shared" ca="1" si="123"/>
        <v/>
      </c>
      <c r="AJ42" s="305" t="str">
        <f t="shared" ca="1" si="102"/>
        <v/>
      </c>
      <c r="AK42" s="306" t="str">
        <f t="shared" ca="1" si="103"/>
        <v/>
      </c>
      <c r="AL42" s="307" t="str">
        <f t="shared" ca="1" si="104"/>
        <v/>
      </c>
      <c r="AM42" s="304" t="str">
        <f t="shared" ca="1" si="124"/>
        <v/>
      </c>
      <c r="AN42" s="305" t="str">
        <f t="shared" ca="1" si="105"/>
        <v/>
      </c>
      <c r="AO42" s="306" t="str">
        <f t="shared" ca="1" si="106"/>
        <v/>
      </c>
      <c r="AP42" s="307" t="str">
        <f t="shared" ca="1" si="107"/>
        <v/>
      </c>
      <c r="AQ42" s="304" t="str">
        <f t="shared" ca="1" si="125"/>
        <v/>
      </c>
      <c r="AR42" s="305" t="str">
        <f t="shared" ca="1" si="108"/>
        <v/>
      </c>
      <c r="AS42" s="306" t="str">
        <f t="shared" ca="1" si="109"/>
        <v/>
      </c>
      <c r="AT42" s="307" t="str">
        <f t="shared" ca="1" si="110"/>
        <v/>
      </c>
      <c r="AU42" s="304" t="str">
        <f t="shared" ca="1" si="126"/>
        <v/>
      </c>
      <c r="AV42" s="305" t="str">
        <f t="shared" ca="1" si="111"/>
        <v/>
      </c>
      <c r="AW42" s="306" t="str">
        <f t="shared" ca="1" si="112"/>
        <v/>
      </c>
      <c r="AX42" s="307" t="str">
        <f t="shared" ca="1" si="113"/>
        <v/>
      </c>
      <c r="AY42" s="304" t="str">
        <f t="shared" ca="1" si="127"/>
        <v/>
      </c>
      <c r="AZ42" s="305" t="str">
        <f t="shared" ca="1" si="114"/>
        <v/>
      </c>
      <c r="BA42" s="306" t="str">
        <f t="shared" ca="1" si="115"/>
        <v/>
      </c>
      <c r="BB42" s="307" t="str">
        <f t="shared" ca="1" si="116"/>
        <v/>
      </c>
      <c r="BC42" s="304" t="str">
        <f t="shared" ca="1" si="128"/>
        <v/>
      </c>
      <c r="BD42" s="305" t="str">
        <f t="shared" ca="1" si="117"/>
        <v/>
      </c>
      <c r="BE42" s="306" t="str">
        <f t="shared" ca="1" si="118"/>
        <v/>
      </c>
      <c r="BF42" s="307" t="str">
        <f t="shared" ca="1" si="119"/>
        <v/>
      </c>
      <c r="BG42" s="304">
        <f t="shared" ca="1" si="129"/>
        <v>67</v>
      </c>
      <c r="BH42" s="305" t="str">
        <f t="shared" ca="1" si="120"/>
        <v>Investment 1</v>
      </c>
      <c r="BI42" s="306">
        <f t="shared" ca="1" si="121"/>
        <v>200</v>
      </c>
      <c r="BJ42" s="307" t="str">
        <f t="shared" ca="1" si="122"/>
        <v>Income</v>
      </c>
      <c r="BL42" s="412" t="str">
        <f ca="1">IF(OR(BM42="",BM42=0),"",MAX(BL$5:BL41)+1)</f>
        <v/>
      </c>
      <c r="BM42" s="316" t="str">
        <f ca="1">IFERROR(INDEX($AJ$6:$AJ$17, ROWS(BM$4:$BM40)), IFERROR(INDEX($AN$6:$AN$17, ROWS(BM$4:$BM40)-ROWS($AJ$6:$AJ$17)), IFERROR(INDEX($AR$6:$AR$17, ROWS(BM$4:$BM40)-ROWS($AJ$6:$AJ$17)-ROWS($AN$6:$AN$17)),IFERROR(INDEX($AV$6:$AV$17, ROWS(BM$4:$BM40)-ROWS($AJ$6:$AJ$17)-ROWS($AN$6:$AN$17)-ROWS($AR$6:$AR$17)),IFERROR(INDEX($AZ$6:$AZ$17, ROWS(BM$4:$BM40)-ROWS($AJ$6:$AJ$17)-ROWS($AN$6:$AN$17)-ROWS($AR$6:$AR$17)-ROWS($AV$6:$AV$17)),IFERROR(INDEX($BD$6:$BD$17, ROWS(BM$4:$BM40)-ROWS($AJ$6:$AJ$17)-ROWS($AN$6:$AN$17)-ROWS($AR$6:$AR$17)-ROWS($AV$6:$AV$17)-ROWS($AZ$6:$AZ$17)),IFERROR(INDEX($BH$6:$BH$17, ROWS(BM$4:$BM40)-ROWS($AJ$6:$AJ$17)-ROWS($AN$6:$AN$17)-ROWS($AR$6:$AR$17)-ROWS($AV$6:$AV$17)-ROWS($AZ$6:$AZ$17)-ROWS($BD$6:$BD$17)), "")))))))</f>
        <v/>
      </c>
      <c r="BN42" s="316" t="str">
        <f t="shared" ca="1" si="30"/>
        <v/>
      </c>
      <c r="BO42" s="316" t="str">
        <f ca="1">IF(OR(BP42="",BP42=0),"",MAX(BO$5:BO41)+1)</f>
        <v/>
      </c>
      <c r="BP42" s="316" t="str">
        <f ca="1">IFERROR(INDEX($AK$6:$AK$17, ROWS($BP$4:BP40)), IFERROR(INDEX($AO$6:$AO$17, ROWS($BP$4:BP40)-ROWS($AK$6:$AK$17)), IFERROR(INDEX($AS$6:$AS$17, ROWS($BP$4:BP40)-ROWS($AK$6:$AK$17)-ROWS($AO$6:$AO$17)),IFERROR(INDEX($AW$6:$AW$17, ROWS($BP$4:BP40)-ROWS($AK$6:$AK$17)-ROWS($AO$6:$AO$17)-ROWS($AS$6:$AS$17)),IFERROR(INDEX($BA$6:$BA$17, ROWS($BP$4:BP40)-ROWS($AK$6:$AK$17)-ROWS($AO$6:$AO$17)-ROWS($AS$6:$AS$17)-ROWS($AW$6:$AW$17)),IFERROR(INDEX($BE$6:$BE$17, ROWS($BP$4:BP40)-ROWS($AK$6:$AK$17)-ROWS($AO$6:$AO$17)-ROWS($AS$6:$AS$17)-ROWS($AW$6:$AW$17)-ROWS($BA$6:$BA$17)),IFERROR(INDEX($BI$6:$BI$17, ROWS($BP$4:BP40)-ROWS($AK$6:$AK$17)-ROWS($AO$6:$AO$17)-ROWS($AS$6:$AS$17)-ROWS($AW$6:$AW$17)-ROWS($BA$6:$BA$17)-ROWS($BE$6:$BE$17)), "")))))))</f>
        <v/>
      </c>
      <c r="BQ42" s="316" t="str">
        <f t="shared" ca="1" si="31"/>
        <v/>
      </c>
      <c r="BR42" s="413" t="str">
        <f t="shared" ca="1" si="32"/>
        <v/>
      </c>
      <c r="BS42" s="412">
        <f ca="1">IF(OR(BT42="",BT42=0),"",MAX(BS$5:BS41)+1)</f>
        <v>4</v>
      </c>
      <c r="BT42" s="316" t="str">
        <f ca="1">IFERROR(INDEX($AJ$22:$AJ$33, ROWS($BT$4:BT40)), IFERROR(INDEX($AN$22:$AN$33, ROWS($BT$4:BT40)-ROWS($AJ$22:$AJ$33)), IFERROR(INDEX($AR$22:$AR$33, ROWS($BT$4:BT40)-ROWS($AJ$22:$AJ$33)-ROWS($AN$22:$AN$33)),IFERROR(INDEX($AV$22:$AV$33, ROWS($BT$4:BT40)-ROWS($AJ$22:$AJ$33)-ROWS($AN$22:$AN$33)-ROWS($AR$22:$AR$33)),IFERROR(INDEX($AZ$22:$AZ$33, ROWS($BT$4:BT40)-ROWS($AJ$22:$AJ$33)-ROWS($AN$22:$AN$33)-ROWS($AR$22:$AR$33)-ROWS($AV$22:$AV$33)),IFERROR(INDEX($BD$22:$BD$33, ROWS($BT$4:BT40)-ROWS($AJ$22:$AJ$33)-ROWS($AN$22:$AN$33)-ROWS($AR$22:$AR$33)-ROWS($AV$22:$AV$33)-ROWS($AZ$22:$AZ$33)),IFERROR(INDEX($BH$22:$BH$33, ROWS($BT$4:BT40)-ROWS($AJ$22:$AJ$33)-ROWS($AN$22:$AN$33)-ROWS($AR$22:$AR$33)-ROWS($AV$22:$AV$33)-ROWS($AZ$22:$AZ$33)-ROWS($BD$22:$BD$33)), "")))))))</f>
        <v>Internet</v>
      </c>
      <c r="BU42" s="316" t="str">
        <f t="shared" ca="1" si="33"/>
        <v/>
      </c>
      <c r="BV42" s="316">
        <f ca="1">IF(OR(BW42="",BW42=0),"",MAX(BV$5:BV41)+1)</f>
        <v>4</v>
      </c>
      <c r="BW42" s="316">
        <f ca="1">IFERROR(INDEX($AK$22:$AK$33, ROWS($BW$4:BW40)), IFERROR(INDEX($AO$22:$AO$33, ROWS($BW$4:BW40)-ROWS($AK$22:$AK$33)), IFERROR(INDEX($AS$22:$AS$33, ROWS($BW$4:BW40)-ROWS($AK$22:$AK$33)-ROWS($AO$22:$AO$33)),IFERROR(INDEX($AW$22:$AW$33, ROWS($BW$4:BW40)-ROWS($AK$22:$AK$33)-ROWS($AO$22:$AO$33)-ROWS($AS$22:$AS$33)),IFERROR(INDEX($BA$22:$BA$33, ROWS($BW$4:BW40)-ROWS($AK$22:$AK$33)-ROWS($AO$22:$AO$33)-ROWS($AS$22:$AS$33)-ROWS($AW$22:$AW$33)),IFERROR(INDEX($BE$22:$BE$33, ROWS($BW$4:BW40)-ROWS($AK$22:$AK$33)-ROWS($AO$22:$AO$33)-ROWS($AS$22:$AS$33)-ROWS($AW$22:$AW$33)-ROWS($BA$22:$BA$33)),IFERROR(INDEX($BI$22:$BI$33, ROWS($BW$4:BW40)-ROWS($AK$22:$AK$33)-ROWS($AO$22:$AO$33)-ROWS($AS$22:$AS$33)-ROWS($AW$22:$AW$33)-ROWS($BA$22:$BA$33)-ROWS($BE$22:$BE$33)), "")))))))</f>
        <v>100</v>
      </c>
      <c r="BX42" s="316" t="str">
        <f t="shared" ca="1" si="34"/>
        <v/>
      </c>
      <c r="BY42" s="413" t="str">
        <f t="shared" ca="1" si="35"/>
        <v/>
      </c>
      <c r="BZ42" s="412">
        <f ca="1">IF(OR(CA42="",CA42=0),"",MAX(BZ$5:BZ41)+1)</f>
        <v>5</v>
      </c>
      <c r="CA42" s="316" t="str">
        <f ca="1">IFERROR(INDEX($AJ$38:$AJ$49, ROWS($CA$4:CA40)), IFERROR(INDEX($AN$38:$AN$49, ROWS($CA$4:CA40)-ROWS($AJ$38:$AJ$49)), IFERROR(INDEX($AR$38:$AR$49, ROWS($CA$4:CA40)-ROWS($AJ$38:$AJ$49)-ROWS($AN$38:$AN$49)),IFERROR(INDEX($AV$38:$AV$49, ROWS($CA$4:CA40)-ROWS($AJ$38:$AJ$49)-ROWS($AN$38:$AN$49)-ROWS($AR$38:$AR$49)),IFERROR(INDEX($AZ$38:$AZ$49, ROWS($CA$4:CA40)-ROWS($AJ$38:$AJ$49)-ROWS($AN$38:$AN$49)-ROWS($AR$38:$AR$49)-ROWS($AV$38:$AV$49)),IFERROR(INDEX($BD$38:$BD$49, ROWS($CA$4:CA40)-ROWS($AJ$38:$AJ$49)-ROWS($AN$38:$AN$49)-ROWS($AR$38:$AR$49)-ROWS($AV$38:$AV$49)-ROWS($AZ$38:$AZ$49)),IFERROR(INDEX($BH$38:$BH$49, ROWS($CA$4:CA40)-ROWS($AJ$38:$AJ$49)-ROWS($AN$38:$AN$49)-ROWS($AR$38:$AR$49)-ROWS($AV$38:$AV$49)-ROWS($AZ$38:$AZ$49)-ROWS($BD$38:$BD$49)), "")))))))</f>
        <v>D. Store Card 4</v>
      </c>
      <c r="CB42" s="316" t="str">
        <f t="shared" ca="1" si="36"/>
        <v/>
      </c>
      <c r="CC42" s="316">
        <f ca="1">IF(OR(CD42="",CD42=0),"",MAX(CC$5:CC41)+1)</f>
        <v>5</v>
      </c>
      <c r="CD42" s="316">
        <f ca="1">IFERROR(INDEX($AK$38:$AK$49, ROWS($CD$4:CD40)), IFERROR(INDEX($AO$38:$AO$49, ROWS($CD$4:CD40)-ROWS($AK$38:$AK$49)), IFERROR(INDEX($AS$38:$AS$49, ROWS($CD$4:CD40)-ROWS($AK$38:$AK$49)-ROWS($AO$38:$AO$49)),IFERROR(INDEX($AW$38:$AW$49, ROWS($CD$4:CD40)-ROWS($AK$38:$AK$49)-ROWS($AO$38:$AO$49)-ROWS($AS$38:$AS$49)),IFERROR(INDEX($BA$38:$BA$49, ROWS($CD$4:CD40)-ROWS($AK$38:$AK$49)-ROWS($AO$38:$AO$49)-ROWS($AS$38:$AS$49)-ROWS($AW$38:$AW$49)),IFERROR(INDEX($BE$38:$BE$49, ROWS($CD$4:CD40)-ROWS($AK$38:$AK$49)-ROWS($AO$38:$AO$49)-ROWS($AS$38:$AS$49)-ROWS($AW$38:$AW$49)-ROWS($BA$38:$BA$49)),IFERROR(INDEX($BI$38:$BI$49, ROWS($CD$4:CD40)-ROWS($AK$38:$AK$49)-ROWS($AO$38:$AO$49)-ROWS($AS$38:$AS$49)-ROWS($AW$38:$AW$49)-ROWS($BA$38:$BA$49)-ROWS($BE$38:$BE$49)), "")))))))</f>
        <v>30</v>
      </c>
      <c r="CE42" s="316" t="str">
        <f t="shared" ca="1" si="37"/>
        <v/>
      </c>
      <c r="CF42" s="413" t="str">
        <f t="shared" ca="1" si="38"/>
        <v/>
      </c>
      <c r="CG42" s="412" t="str">
        <f ca="1">IF(OR(CH42="",CH42=0),"",MAX(CG$5:CG41)+1)</f>
        <v/>
      </c>
      <c r="CH42" s="316" t="str">
        <f ca="1">IFERROR(INDEX($AJ$54:$AJ$65, ROWS($CH$4:CH40)), IFERROR(INDEX($AN$54:$AN$65, ROWS($CH$4:CH40)-ROWS($AJ$54:$AJ$65)), IFERROR(INDEX($AR$54:$AR$65, ROWS($CH$4:CH40)-ROWS($AJ$54:$AJ$65)-ROWS($AN$54:$AN$65)),IFERROR(INDEX($AV$54:$AV$65, ROWS($CH$4:CH40)-ROWS($AJ$54:$AJ$65)-ROWS($AN$54:$AN$65)-ROWS($AR$54:$AR$65)),IFERROR(INDEX($AZ$54:$AZ$65, ROWS($CH$4:CH40)-ROWS($AJ$54:$AJ$65)-ROWS($AN$54:$AN$65)-ROWS($AR$54:$AR$65)-ROWS($AV$54:$AV$65)),IFERROR(INDEX($BD$54:$BD$65, ROWS($CH$4:CH40)-ROWS($AJ$54:$AJ$65)-ROWS($AN$54:$AN$65)-ROWS($AR$54:$AR$65)-ROWS($AV$54:$AV$65)-ROWS($AZ$54:$AZ$65)),IFERROR(INDEX($BH$54:$BH$65, ROWS($CH$4:CH40)-ROWS($AJ$54:$AJ$65)-ROWS($AN$54:$AN$65)-ROWS($AR$54:$AR$65)-ROWS($AV$54:$AV$65)-ROWS($AZ$54:$AZ$65)-ROWS($BD$54:$BD$65)), "")))))))</f>
        <v/>
      </c>
      <c r="CI42" s="316" t="str">
        <f t="shared" ca="1" si="39"/>
        <v/>
      </c>
      <c r="CJ42" s="316" t="str">
        <f ca="1">IF(OR(CK42="",CK42=0),"",MAX(CJ$5:CJ41)+1)</f>
        <v/>
      </c>
      <c r="CK42" s="316" t="str">
        <f ca="1">IFERROR(INDEX($AK$54:$AK$65, ROWS($CK$4:CK40)), IFERROR(INDEX($AO$54:$AO$65, ROWS($CK$4:CK40)-ROWS($AK$54:$AK$65)), IFERROR(INDEX($AS$54:$AS$65, ROWS($CK$4:CK40)-ROWS($AK$54:$AK$65)-ROWS($AO$54:$AO$65)),IFERROR(INDEX($AW$54:$AW$65, ROWS($CK$4:CK40)-ROWS($AK$54:$AK$65)-ROWS($AO$54:$AO$65)-ROWS($AS$54:$AS$65)),IFERROR(INDEX($BA$54:$BA$65, ROWS($CK$4:CK40)-ROWS($AK$54:$AK$65)-ROWS($AO$54:$AO$65)-ROWS($AS$54:$AS$65)-ROWS($AW$54:$AW$65)),IFERROR(INDEX($BE$54:$BE$65, ROWS($CK$4:CK40)-ROWS($AK$54:$AK$65)-ROWS($AO$54:$AO$65)-ROWS($AS$54:$AS$65)-ROWS($AW$54:$AW$65)-ROWS($BA$54:$BA$65)),IFERROR(INDEX($BI$54:$BI$65, ROWS($CK$4:CK40)-ROWS($AK$54:$AK$65)-ROWS($AO$54:$AO$65)-ROWS($AS$54:$AS$65)-ROWS($AW$54:$AW$65)-ROWS($BA$54:$BA$65)-ROWS($BE$54:$BE$65)), "")))))))</f>
        <v/>
      </c>
      <c r="CL42" s="316" t="str">
        <f t="shared" ca="1" si="40"/>
        <v/>
      </c>
      <c r="CM42" s="413" t="str">
        <f t="shared" ca="1" si="41"/>
        <v/>
      </c>
      <c r="CN42" s="412" t="str">
        <f>IF(OR(CO42="",CO42=0),"",MAX(CN$5:CN41)+1)</f>
        <v/>
      </c>
      <c r="CO42" s="316">
        <f>IFERROR(INDEX($AJ$70:$AJ$81, ROWS($CO$4:CO40)), IFERROR(INDEX($AN$70:$AN$81, ROWS($CO$4:CO40)-ROWS($AJ$70:$AJ$81)), IFERROR(INDEX($AR$70:$AR$81, ROWS($CO$4:CO40)-ROWS($AJ$70:$AJ$81)-ROWS($AN$70:$AN$81)),IFERROR(INDEX($AV$70:$AV$81, ROWS($CO$4:CO40)-ROWS($AJ$70:$AJ$81)-ROWS($AN$70:$AN$81)-ROWS($AR$70:$AR$81)),IFERROR(INDEX($AZ$70:$AZ$81, ROWS($CO$4:CO40)-ROWS($AJ$70:$AJ$81)-ROWS($AN$70:$AN$81)-ROWS($AR$70:$AR$81)-ROWS($AV$70:$AV$81)),IFERROR(INDEX($BD$70:$BD$81, ROWS($CO$4:CO40)-ROWS($AJ$70:$AJ$81)-ROWS($AN$70:$AN$81)-ROWS($AR$70:$AR$81)-ROWS($AV$70:$AV$81)-ROWS($AZ$70:$AZ$81)),IFERROR(INDEX($BH$70:$BH$81, ROWS($CO$4:CO40)-ROWS($AJ$70:$AJ$81)-ROWS($AN$70:$AN$81)-ROWS($AR$70:$AR$81)-ROWS($AV$70:$AV$81)-ROWS($AZ$70:$AZ$81)-ROWS($BD$70:$BD$81)), "")))))))</f>
        <v>0</v>
      </c>
      <c r="CP42" s="316" t="str">
        <f t="shared" ca="1" si="42"/>
        <v/>
      </c>
      <c r="CQ42" s="316" t="str">
        <f>IF(OR(CR42="",CR42=0),"",MAX(CQ$5:CQ41)+1)</f>
        <v/>
      </c>
      <c r="CR42" s="316">
        <f>IFERROR(INDEX($AK$70:$AK$81, ROWS($CR$4:CR40)), IFERROR(INDEX($AO$70:$AO$81, ROWS($CR$4:CR40)-ROWS($AK$70:$AK$81)), IFERROR(INDEX($AS$70:$AS$81, ROWS($CR$4:CR40)-ROWS($AK$70:$AK$81)-ROWS($AO$70:$AO$81)),IFERROR(INDEX($AW$70:$AW$81, ROWS($CR$4:CR40)-ROWS($AK$70:$AK$81)-ROWS($AO$70:$AO$81)-ROWS($AS$70:$AS$81)),IFERROR(INDEX($BA$70:$BA$81, ROWS($CR$4:CR40)-ROWS($AK$70:$AK$81)-ROWS($AO$70:$AO$81)-ROWS($AS$70:$AS$81)-ROWS($AW$70:$AW$81)),IFERROR(INDEX($BE$70:$BE$81, ROWS($CR$4:CR40)-ROWS($AK$70:$AK$81)-ROWS($AO$70:$AO$81)-ROWS($AS$70:$AS$81)-ROWS($AW$70:$AW$81)-ROWS($BA$70:$BA$81)),IFERROR(INDEX($BI$70:$BI$81, ROWS($CR$4:CR40)-ROWS($AK$70:$AK$81)-ROWS($AO$70:$AO$81)-ROWS($AS$70:$AS$81)-ROWS($AW$70:$AW$81)-ROWS($BA$70:$BA$81)-ROWS($BE$70:$BE$81)), "")))))))</f>
        <v>0</v>
      </c>
      <c r="CS42" s="316" t="str">
        <f t="shared" ca="1" si="43"/>
        <v/>
      </c>
      <c r="CT42" s="413" t="str">
        <f t="shared" ca="1" si="44"/>
        <v/>
      </c>
      <c r="CU42" s="412" t="str">
        <f>IF(OR(CV42="",CV42=0),"",MAX(CU$5:CU41)+1)</f>
        <v/>
      </c>
      <c r="CV42" s="316" t="str">
        <f>IFERROR(INDEX($AJ$86:$AJ$97, ROWS($CV$4:CV40)), IFERROR(INDEX($AN$86:$AN$97, ROWS($CV$4:CV40)-ROWS($AJ$86:$AJ$97)), ""))</f>
        <v/>
      </c>
      <c r="CW42" s="316" t="str">
        <f t="shared" si="45"/>
        <v/>
      </c>
      <c r="CX42" s="316" t="str">
        <f>IF(OR(CY42="",CY42=0),"",MAX(CX$5:CX41)+1)</f>
        <v/>
      </c>
      <c r="CY42" s="316" t="str">
        <f>IFERROR(INDEX($AK$86:$AK$97, ROWS($CY$4:CY40)), IFERROR(INDEX($AO$86:$AO$97, ROWS($CY$4:CY40)-ROWS($AK$86:$AK$97)), ""))</f>
        <v/>
      </c>
      <c r="CZ42" s="316" t="str">
        <f t="shared" si="46"/>
        <v/>
      </c>
      <c r="DA42" s="413" t="str">
        <f t="shared" si="47"/>
        <v/>
      </c>
      <c r="DC42" s="438" t="str">
        <f ca="1">IF(OR(DD42="",DD42=0),"",MAX(DC$25:DC41)+1)</f>
        <v/>
      </c>
      <c r="DD42" s="434" t="str">
        <f t="shared" ca="1" si="90"/>
        <v/>
      </c>
      <c r="DE42" s="413" t="str">
        <f t="shared" ca="1" si="91"/>
        <v/>
      </c>
      <c r="DF42" s="431" t="str">
        <f ca="1">IF(OR(DG42="",DG42=0),"",MAX(DF$25:DF41)+1)</f>
        <v/>
      </c>
      <c r="DG42" s="412" t="str">
        <f t="shared" ca="1" si="92"/>
        <v/>
      </c>
      <c r="DH42" s="413" t="str">
        <f t="shared" ca="1" si="93"/>
        <v/>
      </c>
      <c r="DI42" s="412" t="str">
        <f t="shared" ca="1" si="94"/>
        <v/>
      </c>
      <c r="DJ42" s="413" t="str">
        <f t="shared" ca="1" si="95"/>
        <v/>
      </c>
      <c r="DK42" s="412" t="str">
        <f t="shared" ca="1" si="96"/>
        <v/>
      </c>
      <c r="DL42" s="413" t="str">
        <f t="shared" ca="1" si="97"/>
        <v/>
      </c>
    </row>
    <row r="43" spans="1:123" ht="15.75" thickBot="1" x14ac:dyDescent="0.35">
      <c r="AC43" s="358" t="str">
        <f>IF('Data Entry'!H27="","",'Data Entry'!H27)</f>
        <v/>
      </c>
      <c r="AD43" s="356" t="str">
        <f>IF('Data Entry'!G27="","",'Data Entry'!G27)</f>
        <v/>
      </c>
      <c r="AE43" s="363" t="str">
        <f>IF('Data Entry'!J27="","",'Data Entry'!J27)</f>
        <v/>
      </c>
      <c r="AF43" s="402" t="str">
        <f>IF('Data Entry'!I27="","",'Data Entry'!I27)</f>
        <v/>
      </c>
      <c r="AI43" s="304" t="str">
        <f t="shared" ca="1" si="123"/>
        <v/>
      </c>
      <c r="AJ43" s="305" t="str">
        <f t="shared" ca="1" si="102"/>
        <v/>
      </c>
      <c r="AK43" s="306" t="str">
        <f t="shared" ca="1" si="103"/>
        <v/>
      </c>
      <c r="AL43" s="307" t="str">
        <f t="shared" ca="1" si="104"/>
        <v/>
      </c>
      <c r="AM43" s="304" t="str">
        <f t="shared" ca="1" si="124"/>
        <v/>
      </c>
      <c r="AN43" s="305" t="str">
        <f t="shared" ca="1" si="105"/>
        <v/>
      </c>
      <c r="AO43" s="306" t="str">
        <f t="shared" ca="1" si="106"/>
        <v/>
      </c>
      <c r="AP43" s="307" t="str">
        <f t="shared" ca="1" si="107"/>
        <v/>
      </c>
      <c r="AQ43" s="304" t="str">
        <f t="shared" ca="1" si="125"/>
        <v/>
      </c>
      <c r="AR43" s="305" t="str">
        <f t="shared" ca="1" si="108"/>
        <v/>
      </c>
      <c r="AS43" s="306" t="str">
        <f t="shared" ca="1" si="109"/>
        <v/>
      </c>
      <c r="AT43" s="307" t="str">
        <f t="shared" ca="1" si="110"/>
        <v/>
      </c>
      <c r="AU43" s="304" t="str">
        <f t="shared" ca="1" si="126"/>
        <v/>
      </c>
      <c r="AV43" s="305" t="str">
        <f t="shared" ca="1" si="111"/>
        <v/>
      </c>
      <c r="AW43" s="306" t="str">
        <f t="shared" ca="1" si="112"/>
        <v/>
      </c>
      <c r="AX43" s="307" t="str">
        <f t="shared" ca="1" si="113"/>
        <v/>
      </c>
      <c r="AY43" s="304" t="str">
        <f t="shared" ca="1" si="127"/>
        <v/>
      </c>
      <c r="AZ43" s="305" t="str">
        <f t="shared" ca="1" si="114"/>
        <v/>
      </c>
      <c r="BA43" s="306" t="str">
        <f t="shared" ca="1" si="115"/>
        <v/>
      </c>
      <c r="BB43" s="307" t="str">
        <f t="shared" ca="1" si="116"/>
        <v/>
      </c>
      <c r="BC43" s="304" t="str">
        <f t="shared" ca="1" si="128"/>
        <v/>
      </c>
      <c r="BD43" s="305" t="str">
        <f t="shared" ca="1" si="117"/>
        <v/>
      </c>
      <c r="BE43" s="306" t="str">
        <f t="shared" ca="1" si="118"/>
        <v/>
      </c>
      <c r="BF43" s="307" t="str">
        <f t="shared" ca="1" si="119"/>
        <v/>
      </c>
      <c r="BG43" s="304">
        <f t="shared" ca="1" si="129"/>
        <v>129</v>
      </c>
      <c r="BH43" s="305" t="str">
        <f t="shared" ca="1" si="120"/>
        <v>Car 1 Gas</v>
      </c>
      <c r="BI43" s="306">
        <f t="shared" ca="1" si="121"/>
        <v>50</v>
      </c>
      <c r="BJ43" s="307" t="str">
        <f t="shared" ca="1" si="122"/>
        <v>Liquid Bills</v>
      </c>
      <c r="BL43" s="412" t="str">
        <f ca="1">IF(OR(BM43="",BM43=0),"",MAX(BL$5:BL42)+1)</f>
        <v/>
      </c>
      <c r="BM43" s="316" t="str">
        <f ca="1">IFERROR(INDEX($AJ$6:$AJ$17, ROWS(BM$4:$BM41)), IFERROR(INDEX($AN$6:$AN$17, ROWS(BM$4:$BM41)-ROWS($AJ$6:$AJ$17)), IFERROR(INDEX($AR$6:$AR$17, ROWS(BM$4:$BM41)-ROWS($AJ$6:$AJ$17)-ROWS($AN$6:$AN$17)),IFERROR(INDEX($AV$6:$AV$17, ROWS(BM$4:$BM41)-ROWS($AJ$6:$AJ$17)-ROWS($AN$6:$AN$17)-ROWS($AR$6:$AR$17)),IFERROR(INDEX($AZ$6:$AZ$17, ROWS(BM$4:$BM41)-ROWS($AJ$6:$AJ$17)-ROWS($AN$6:$AN$17)-ROWS($AR$6:$AR$17)-ROWS($AV$6:$AV$17)),IFERROR(INDEX($BD$6:$BD$17, ROWS(BM$4:$BM41)-ROWS($AJ$6:$AJ$17)-ROWS($AN$6:$AN$17)-ROWS($AR$6:$AR$17)-ROWS($AV$6:$AV$17)-ROWS($AZ$6:$AZ$17)),IFERROR(INDEX($BH$6:$BH$17, ROWS(BM$4:$BM41)-ROWS($AJ$6:$AJ$17)-ROWS($AN$6:$AN$17)-ROWS($AR$6:$AR$17)-ROWS($AV$6:$AV$17)-ROWS($AZ$6:$AZ$17)-ROWS($BD$6:$BD$17)), "")))))))</f>
        <v/>
      </c>
      <c r="BN43" s="316" t="str">
        <f t="shared" ca="1" si="30"/>
        <v/>
      </c>
      <c r="BO43" s="316" t="str">
        <f ca="1">IF(OR(BP43="",BP43=0),"",MAX(BO$5:BO42)+1)</f>
        <v/>
      </c>
      <c r="BP43" s="316" t="str">
        <f ca="1">IFERROR(INDEX($AK$6:$AK$17, ROWS($BP$4:BP41)), IFERROR(INDEX($AO$6:$AO$17, ROWS($BP$4:BP41)-ROWS($AK$6:$AK$17)), IFERROR(INDEX($AS$6:$AS$17, ROWS($BP$4:BP41)-ROWS($AK$6:$AK$17)-ROWS($AO$6:$AO$17)),IFERROR(INDEX($AW$6:$AW$17, ROWS($BP$4:BP41)-ROWS($AK$6:$AK$17)-ROWS($AO$6:$AO$17)-ROWS($AS$6:$AS$17)),IFERROR(INDEX($BA$6:$BA$17, ROWS($BP$4:BP41)-ROWS($AK$6:$AK$17)-ROWS($AO$6:$AO$17)-ROWS($AS$6:$AS$17)-ROWS($AW$6:$AW$17)),IFERROR(INDEX($BE$6:$BE$17, ROWS($BP$4:BP41)-ROWS($AK$6:$AK$17)-ROWS($AO$6:$AO$17)-ROWS($AS$6:$AS$17)-ROWS($AW$6:$AW$17)-ROWS($BA$6:$BA$17)),IFERROR(INDEX($BI$6:$BI$17, ROWS($BP$4:BP41)-ROWS($AK$6:$AK$17)-ROWS($AO$6:$AO$17)-ROWS($AS$6:$AS$17)-ROWS($AW$6:$AW$17)-ROWS($BA$6:$BA$17)-ROWS($BE$6:$BE$17)), "")))))))</f>
        <v/>
      </c>
      <c r="BQ43" s="316" t="str">
        <f t="shared" ca="1" si="31"/>
        <v/>
      </c>
      <c r="BR43" s="413" t="str">
        <f t="shared" ca="1" si="32"/>
        <v/>
      </c>
      <c r="BS43" s="412">
        <f ca="1">IF(OR(BT43="",BT43=0),"",MAX(BS$5:BS42)+1)</f>
        <v>5</v>
      </c>
      <c r="BT43" s="316" t="str">
        <f ca="1">IFERROR(INDEX($AJ$22:$AJ$33, ROWS($BT$4:BT41)), IFERROR(INDEX($AN$22:$AN$33, ROWS($BT$4:BT41)-ROWS($AJ$22:$AJ$33)), IFERROR(INDEX($AR$22:$AR$33, ROWS($BT$4:BT41)-ROWS($AJ$22:$AJ$33)-ROWS($AN$22:$AN$33)),IFERROR(INDEX($AV$22:$AV$33, ROWS($BT$4:BT41)-ROWS($AJ$22:$AJ$33)-ROWS($AN$22:$AN$33)-ROWS($AR$22:$AR$33)),IFERROR(INDEX($AZ$22:$AZ$33, ROWS($BT$4:BT41)-ROWS($AJ$22:$AJ$33)-ROWS($AN$22:$AN$33)-ROWS($AR$22:$AR$33)-ROWS($AV$22:$AV$33)),IFERROR(INDEX($BD$22:$BD$33, ROWS($BT$4:BT41)-ROWS($AJ$22:$AJ$33)-ROWS($AN$22:$AN$33)-ROWS($AR$22:$AR$33)-ROWS($AV$22:$AV$33)-ROWS($AZ$22:$AZ$33)),IFERROR(INDEX($BH$22:$BH$33, ROWS($BT$4:BT41)-ROWS($AJ$22:$AJ$33)-ROWS($AN$22:$AN$33)-ROWS($AR$22:$AR$33)-ROWS($AV$22:$AV$33)-ROWS($AZ$22:$AZ$33)-ROWS($BD$22:$BD$33)), "")))))))</f>
        <v>D. Store Card 3</v>
      </c>
      <c r="BU43" s="316" t="str">
        <f t="shared" ca="1" si="33"/>
        <v/>
      </c>
      <c r="BV43" s="316">
        <f ca="1">IF(OR(BW43="",BW43=0),"",MAX(BV$5:BV42)+1)</f>
        <v>5</v>
      </c>
      <c r="BW43" s="316">
        <f ca="1">IFERROR(INDEX($AK$22:$AK$33, ROWS($BW$4:BW41)), IFERROR(INDEX($AO$22:$AO$33, ROWS($BW$4:BW41)-ROWS($AK$22:$AK$33)), IFERROR(INDEX($AS$22:$AS$33, ROWS($BW$4:BW41)-ROWS($AK$22:$AK$33)-ROWS($AO$22:$AO$33)),IFERROR(INDEX($AW$22:$AW$33, ROWS($BW$4:BW41)-ROWS($AK$22:$AK$33)-ROWS($AO$22:$AO$33)-ROWS($AS$22:$AS$33)),IFERROR(INDEX($BA$22:$BA$33, ROWS($BW$4:BW41)-ROWS($AK$22:$AK$33)-ROWS($AO$22:$AO$33)-ROWS($AS$22:$AS$33)-ROWS($AW$22:$AW$33)),IFERROR(INDEX($BE$22:$BE$33, ROWS($BW$4:BW41)-ROWS($AK$22:$AK$33)-ROWS($AO$22:$AO$33)-ROWS($AS$22:$AS$33)-ROWS($AW$22:$AW$33)-ROWS($BA$22:$BA$33)),IFERROR(INDEX($BI$22:$BI$33, ROWS($BW$4:BW41)-ROWS($AK$22:$AK$33)-ROWS($AO$22:$AO$33)-ROWS($AS$22:$AS$33)-ROWS($AW$22:$AW$33)-ROWS($BA$22:$BA$33)-ROWS($BE$22:$BE$33)), "")))))))</f>
        <v>30</v>
      </c>
      <c r="BX43" s="316" t="str">
        <f t="shared" ca="1" si="34"/>
        <v/>
      </c>
      <c r="BY43" s="413" t="str">
        <f t="shared" ca="1" si="35"/>
        <v/>
      </c>
      <c r="BZ43" s="412">
        <f ca="1">IF(OR(CA43="",CA43=0),"",MAX(BZ$5:BZ42)+1)</f>
        <v>6</v>
      </c>
      <c r="CA43" s="316" t="str">
        <f ca="1">IFERROR(INDEX($AJ$38:$AJ$49, ROWS($CA$4:CA41)), IFERROR(INDEX($AN$38:$AN$49, ROWS($CA$4:CA41)-ROWS($AJ$38:$AJ$49)), IFERROR(INDEX($AR$38:$AR$49, ROWS($CA$4:CA41)-ROWS($AJ$38:$AJ$49)-ROWS($AN$38:$AN$49)),IFERROR(INDEX($AV$38:$AV$49, ROWS($CA$4:CA41)-ROWS($AJ$38:$AJ$49)-ROWS($AN$38:$AN$49)-ROWS($AR$38:$AR$49)),IFERROR(INDEX($AZ$38:$AZ$49, ROWS($CA$4:CA41)-ROWS($AJ$38:$AJ$49)-ROWS($AN$38:$AN$49)-ROWS($AR$38:$AR$49)-ROWS($AV$38:$AV$49)),IFERROR(INDEX($BD$38:$BD$49, ROWS($CA$4:CA41)-ROWS($AJ$38:$AJ$49)-ROWS($AN$38:$AN$49)-ROWS($AR$38:$AR$49)-ROWS($AV$38:$AV$49)-ROWS($AZ$38:$AZ$49)),IFERROR(INDEX($BH$38:$BH$49, ROWS($CA$4:CA41)-ROWS($AJ$38:$AJ$49)-ROWS($AN$38:$AN$49)-ROWS($AR$38:$AR$49)-ROWS($AV$38:$AV$49)-ROWS($AZ$38:$AZ$49)-ROWS($BD$38:$BD$49)), "")))))))</f>
        <v>Paycheck 3</v>
      </c>
      <c r="CB43" s="316" t="str">
        <f t="shared" ca="1" si="36"/>
        <v/>
      </c>
      <c r="CC43" s="316">
        <f ca="1">IF(OR(CD43="",CD43=0),"",MAX(CC$5:CC42)+1)</f>
        <v>6</v>
      </c>
      <c r="CD43" s="316">
        <f ca="1">IFERROR(INDEX($AK$38:$AK$49, ROWS($CD$4:CD41)), IFERROR(INDEX($AO$38:$AO$49, ROWS($CD$4:CD41)-ROWS($AK$38:$AK$49)), IFERROR(INDEX($AS$38:$AS$49, ROWS($CD$4:CD41)-ROWS($AK$38:$AK$49)-ROWS($AO$38:$AO$49)),IFERROR(INDEX($AW$38:$AW$49, ROWS($CD$4:CD41)-ROWS($AK$38:$AK$49)-ROWS($AO$38:$AO$49)-ROWS($AS$38:$AS$49)),IFERROR(INDEX($BA$38:$BA$49, ROWS($CD$4:CD41)-ROWS($AK$38:$AK$49)-ROWS($AO$38:$AO$49)-ROWS($AS$38:$AS$49)-ROWS($AW$38:$AW$49)),IFERROR(INDEX($BE$38:$BE$49, ROWS($CD$4:CD41)-ROWS($AK$38:$AK$49)-ROWS($AO$38:$AO$49)-ROWS($AS$38:$AS$49)-ROWS($AW$38:$AW$49)-ROWS($BA$38:$BA$49)),IFERROR(INDEX($BI$38:$BI$49, ROWS($CD$4:CD41)-ROWS($AK$38:$AK$49)-ROWS($AO$38:$AO$49)-ROWS($AS$38:$AS$49)-ROWS($AW$38:$AW$49)-ROWS($BA$38:$BA$49)-ROWS($BE$38:$BE$49)), "")))))))</f>
        <v>700</v>
      </c>
      <c r="CE43" s="316" t="str">
        <f t="shared" ca="1" si="37"/>
        <v/>
      </c>
      <c r="CF43" s="413" t="str">
        <f t="shared" ca="1" si="38"/>
        <v/>
      </c>
      <c r="CG43" s="412" t="str">
        <f ca="1">IF(OR(CH43="",CH43=0),"",MAX(CG$5:CG42)+1)</f>
        <v/>
      </c>
      <c r="CH43" s="316" t="str">
        <f ca="1">IFERROR(INDEX($AJ$54:$AJ$65, ROWS($CH$4:CH41)), IFERROR(INDEX($AN$54:$AN$65, ROWS($CH$4:CH41)-ROWS($AJ$54:$AJ$65)), IFERROR(INDEX($AR$54:$AR$65, ROWS($CH$4:CH41)-ROWS($AJ$54:$AJ$65)-ROWS($AN$54:$AN$65)),IFERROR(INDEX($AV$54:$AV$65, ROWS($CH$4:CH41)-ROWS($AJ$54:$AJ$65)-ROWS($AN$54:$AN$65)-ROWS($AR$54:$AR$65)),IFERROR(INDEX($AZ$54:$AZ$65, ROWS($CH$4:CH41)-ROWS($AJ$54:$AJ$65)-ROWS($AN$54:$AN$65)-ROWS($AR$54:$AR$65)-ROWS($AV$54:$AV$65)),IFERROR(INDEX($BD$54:$BD$65, ROWS($CH$4:CH41)-ROWS($AJ$54:$AJ$65)-ROWS($AN$54:$AN$65)-ROWS($AR$54:$AR$65)-ROWS($AV$54:$AV$65)-ROWS($AZ$54:$AZ$65)),IFERROR(INDEX($BH$54:$BH$65, ROWS($CH$4:CH41)-ROWS($AJ$54:$AJ$65)-ROWS($AN$54:$AN$65)-ROWS($AR$54:$AR$65)-ROWS($AV$54:$AV$65)-ROWS($AZ$54:$AZ$65)-ROWS($BD$54:$BD$65)), "")))))))</f>
        <v/>
      </c>
      <c r="CI43" s="316" t="str">
        <f t="shared" ca="1" si="39"/>
        <v/>
      </c>
      <c r="CJ43" s="316" t="str">
        <f ca="1">IF(OR(CK43="",CK43=0),"",MAX(CJ$5:CJ42)+1)</f>
        <v/>
      </c>
      <c r="CK43" s="316" t="str">
        <f ca="1">IFERROR(INDEX($AK$54:$AK$65, ROWS($CK$4:CK41)), IFERROR(INDEX($AO$54:$AO$65, ROWS($CK$4:CK41)-ROWS($AK$54:$AK$65)), IFERROR(INDEX($AS$54:$AS$65, ROWS($CK$4:CK41)-ROWS($AK$54:$AK$65)-ROWS($AO$54:$AO$65)),IFERROR(INDEX($AW$54:$AW$65, ROWS($CK$4:CK41)-ROWS($AK$54:$AK$65)-ROWS($AO$54:$AO$65)-ROWS($AS$54:$AS$65)),IFERROR(INDEX($BA$54:$BA$65, ROWS($CK$4:CK41)-ROWS($AK$54:$AK$65)-ROWS($AO$54:$AO$65)-ROWS($AS$54:$AS$65)-ROWS($AW$54:$AW$65)),IFERROR(INDEX($BE$54:$BE$65, ROWS($CK$4:CK41)-ROWS($AK$54:$AK$65)-ROWS($AO$54:$AO$65)-ROWS($AS$54:$AS$65)-ROWS($AW$54:$AW$65)-ROWS($BA$54:$BA$65)),IFERROR(INDEX($BI$54:$BI$65, ROWS($CK$4:CK41)-ROWS($AK$54:$AK$65)-ROWS($AO$54:$AO$65)-ROWS($AS$54:$AS$65)-ROWS($AW$54:$AW$65)-ROWS($BA$54:$BA$65)-ROWS($BE$54:$BE$65)), "")))))))</f>
        <v/>
      </c>
      <c r="CL43" s="316" t="str">
        <f t="shared" ca="1" si="40"/>
        <v/>
      </c>
      <c r="CM43" s="413" t="str">
        <f t="shared" ca="1" si="41"/>
        <v/>
      </c>
      <c r="CN43" s="412" t="str">
        <f>IF(OR(CO43="",CO43=0),"",MAX(CN$5:CN42)+1)</f>
        <v/>
      </c>
      <c r="CO43" s="316">
        <f>IFERROR(INDEX($AJ$70:$AJ$81, ROWS($CO$4:CO41)), IFERROR(INDEX($AN$70:$AN$81, ROWS($CO$4:CO41)-ROWS($AJ$70:$AJ$81)), IFERROR(INDEX($AR$70:$AR$81, ROWS($CO$4:CO41)-ROWS($AJ$70:$AJ$81)-ROWS($AN$70:$AN$81)),IFERROR(INDEX($AV$70:$AV$81, ROWS($CO$4:CO41)-ROWS($AJ$70:$AJ$81)-ROWS($AN$70:$AN$81)-ROWS($AR$70:$AR$81)),IFERROR(INDEX($AZ$70:$AZ$81, ROWS($CO$4:CO41)-ROWS($AJ$70:$AJ$81)-ROWS($AN$70:$AN$81)-ROWS($AR$70:$AR$81)-ROWS($AV$70:$AV$81)),IFERROR(INDEX($BD$70:$BD$81, ROWS($CO$4:CO41)-ROWS($AJ$70:$AJ$81)-ROWS($AN$70:$AN$81)-ROWS($AR$70:$AR$81)-ROWS($AV$70:$AV$81)-ROWS($AZ$70:$AZ$81)),IFERROR(INDEX($BH$70:$BH$81, ROWS($CO$4:CO41)-ROWS($AJ$70:$AJ$81)-ROWS($AN$70:$AN$81)-ROWS($AR$70:$AR$81)-ROWS($AV$70:$AV$81)-ROWS($AZ$70:$AZ$81)-ROWS($BD$70:$BD$81)), "")))))))</f>
        <v>0</v>
      </c>
      <c r="CP43" s="316" t="str">
        <f t="shared" ca="1" si="42"/>
        <v/>
      </c>
      <c r="CQ43" s="316" t="str">
        <f>IF(OR(CR43="",CR43=0),"",MAX(CQ$5:CQ42)+1)</f>
        <v/>
      </c>
      <c r="CR43" s="316">
        <f>IFERROR(INDEX($AK$70:$AK$81, ROWS($CR$4:CR41)), IFERROR(INDEX($AO$70:$AO$81, ROWS($CR$4:CR41)-ROWS($AK$70:$AK$81)), IFERROR(INDEX($AS$70:$AS$81, ROWS($CR$4:CR41)-ROWS($AK$70:$AK$81)-ROWS($AO$70:$AO$81)),IFERROR(INDEX($AW$70:$AW$81, ROWS($CR$4:CR41)-ROWS($AK$70:$AK$81)-ROWS($AO$70:$AO$81)-ROWS($AS$70:$AS$81)),IFERROR(INDEX($BA$70:$BA$81, ROWS($CR$4:CR41)-ROWS($AK$70:$AK$81)-ROWS($AO$70:$AO$81)-ROWS($AS$70:$AS$81)-ROWS($AW$70:$AW$81)),IFERROR(INDEX($BE$70:$BE$81, ROWS($CR$4:CR41)-ROWS($AK$70:$AK$81)-ROWS($AO$70:$AO$81)-ROWS($AS$70:$AS$81)-ROWS($AW$70:$AW$81)-ROWS($BA$70:$BA$81)),IFERROR(INDEX($BI$70:$BI$81, ROWS($CR$4:CR41)-ROWS($AK$70:$AK$81)-ROWS($AO$70:$AO$81)-ROWS($AS$70:$AS$81)-ROWS($AW$70:$AW$81)-ROWS($BA$70:$BA$81)-ROWS($BE$70:$BE$81)), "")))))))</f>
        <v>0</v>
      </c>
      <c r="CS43" s="316" t="str">
        <f t="shared" ca="1" si="43"/>
        <v/>
      </c>
      <c r="CT43" s="413" t="str">
        <f t="shared" ca="1" si="44"/>
        <v/>
      </c>
      <c r="CU43" s="412" t="str">
        <f>IF(OR(CV43="",CV43=0),"",MAX(CU$5:CU42)+1)</f>
        <v/>
      </c>
      <c r="CV43" s="316" t="str">
        <f>IFERROR(INDEX($AJ$86:$AJ$97, ROWS($CV$4:CV41)), IFERROR(INDEX($AN$86:$AN$97, ROWS($CV$4:CV41)-ROWS($AJ$86:$AJ$97)), ""))</f>
        <v/>
      </c>
      <c r="CW43" s="316" t="str">
        <f t="shared" si="45"/>
        <v/>
      </c>
      <c r="CX43" s="316" t="str">
        <f>IF(OR(CY43="",CY43=0),"",MAX(CX$5:CX42)+1)</f>
        <v/>
      </c>
      <c r="CY43" s="316" t="str">
        <f>IFERROR(INDEX($AK$86:$AK$97, ROWS($CY$4:CY41)), IFERROR(INDEX($AO$86:$AO$97, ROWS($CY$4:CY41)-ROWS($AK$86:$AK$97)), ""))</f>
        <v/>
      </c>
      <c r="CZ43" s="316" t="str">
        <f t="shared" si="46"/>
        <v/>
      </c>
      <c r="DA43" s="413" t="str">
        <f t="shared" si="47"/>
        <v/>
      </c>
      <c r="DC43" s="439" t="str">
        <f ca="1">IF(OR(DD43="",DD43=0),"",MAX(DC$25:DC42)+1)</f>
        <v/>
      </c>
      <c r="DD43" s="436" t="str">
        <f t="shared" ca="1" si="90"/>
        <v/>
      </c>
      <c r="DE43" s="422" t="str">
        <f t="shared" ca="1" si="91"/>
        <v/>
      </c>
      <c r="DF43" s="433" t="str">
        <f ca="1">IF(OR(DG43="",DG43=0),"",MAX(DF$25:DF42)+1)</f>
        <v/>
      </c>
      <c r="DG43" s="420" t="str">
        <f t="shared" ca="1" si="92"/>
        <v/>
      </c>
      <c r="DH43" s="422" t="str">
        <f t="shared" ca="1" si="93"/>
        <v/>
      </c>
      <c r="DI43" s="420" t="str">
        <f t="shared" ca="1" si="94"/>
        <v/>
      </c>
      <c r="DJ43" s="422" t="str">
        <f t="shared" ca="1" si="95"/>
        <v/>
      </c>
      <c r="DK43" s="420" t="str">
        <f t="shared" ca="1" si="96"/>
        <v/>
      </c>
      <c r="DL43" s="422" t="str">
        <f t="shared" ca="1" si="97"/>
        <v/>
      </c>
    </row>
    <row r="44" spans="1:123" ht="15.75" thickBot="1" x14ac:dyDescent="0.35">
      <c r="P44" s="1097" t="s">
        <v>547</v>
      </c>
      <c r="Q44" s="1098"/>
      <c r="R44" s="1098"/>
      <c r="S44" s="1099"/>
      <c r="U44" s="1093" t="s">
        <v>515</v>
      </c>
      <c r="V44" s="1094"/>
      <c r="W44" s="1094"/>
      <c r="X44" s="1095"/>
      <c r="AC44" s="359" t="str">
        <f>IF('Data Entry'!H28="","",'Data Entry'!H28)</f>
        <v/>
      </c>
      <c r="AD44" s="360" t="str">
        <f>IF('Data Entry'!G28="","",'Data Entry'!G28)</f>
        <v/>
      </c>
      <c r="AE44" s="364" t="str">
        <f>IF('Data Entry'!J28="","",'Data Entry'!J28)</f>
        <v/>
      </c>
      <c r="AF44" s="403" t="str">
        <f>IF('Data Entry'!I28="","",'Data Entry'!I28)</f>
        <v/>
      </c>
      <c r="AI44" s="304" t="str">
        <f t="shared" ca="1" si="123"/>
        <v/>
      </c>
      <c r="AJ44" s="305" t="str">
        <f t="shared" ca="1" si="102"/>
        <v/>
      </c>
      <c r="AK44" s="306" t="str">
        <f t="shared" ca="1" si="103"/>
        <v/>
      </c>
      <c r="AL44" s="307" t="str">
        <f t="shared" ca="1" si="104"/>
        <v/>
      </c>
      <c r="AM44" s="304" t="str">
        <f t="shared" ca="1" si="124"/>
        <v/>
      </c>
      <c r="AN44" s="305" t="str">
        <f t="shared" ca="1" si="105"/>
        <v/>
      </c>
      <c r="AO44" s="306" t="str">
        <f t="shared" ca="1" si="106"/>
        <v/>
      </c>
      <c r="AP44" s="307" t="str">
        <f t="shared" ca="1" si="107"/>
        <v/>
      </c>
      <c r="AQ44" s="304" t="str">
        <f t="shared" ca="1" si="125"/>
        <v/>
      </c>
      <c r="AR44" s="305" t="str">
        <f t="shared" ca="1" si="108"/>
        <v/>
      </c>
      <c r="AS44" s="306" t="str">
        <f t="shared" ca="1" si="109"/>
        <v/>
      </c>
      <c r="AT44" s="307" t="str">
        <f t="shared" ca="1" si="110"/>
        <v/>
      </c>
      <c r="AU44" s="304" t="str">
        <f t="shared" ca="1" si="126"/>
        <v/>
      </c>
      <c r="AV44" s="305" t="str">
        <f t="shared" ca="1" si="111"/>
        <v/>
      </c>
      <c r="AW44" s="306" t="str">
        <f t="shared" ca="1" si="112"/>
        <v/>
      </c>
      <c r="AX44" s="307" t="str">
        <f t="shared" ca="1" si="113"/>
        <v/>
      </c>
      <c r="AY44" s="304" t="str">
        <f t="shared" ca="1" si="127"/>
        <v/>
      </c>
      <c r="AZ44" s="305" t="str">
        <f t="shared" ca="1" si="114"/>
        <v/>
      </c>
      <c r="BA44" s="306" t="str">
        <f t="shared" ca="1" si="115"/>
        <v/>
      </c>
      <c r="BB44" s="307" t="str">
        <f t="shared" ca="1" si="116"/>
        <v/>
      </c>
      <c r="BC44" s="304" t="str">
        <f t="shared" ca="1" si="128"/>
        <v/>
      </c>
      <c r="BD44" s="305" t="str">
        <f t="shared" ca="1" si="117"/>
        <v/>
      </c>
      <c r="BE44" s="306" t="str">
        <f t="shared" ca="1" si="118"/>
        <v/>
      </c>
      <c r="BF44" s="307" t="str">
        <f t="shared" ca="1" si="119"/>
        <v/>
      </c>
      <c r="BG44" s="304" t="str">
        <f t="shared" ca="1" si="129"/>
        <v/>
      </c>
      <c r="BH44" s="305" t="str">
        <f t="shared" ca="1" si="120"/>
        <v/>
      </c>
      <c r="BI44" s="306" t="str">
        <f t="shared" ca="1" si="121"/>
        <v/>
      </c>
      <c r="BJ44" s="307" t="str">
        <f t="shared" ca="1" si="122"/>
        <v/>
      </c>
      <c r="BL44" s="412" t="str">
        <f ca="1">IF(OR(BM44="",BM44=0),"",MAX(BL$5:BL43)+1)</f>
        <v/>
      </c>
      <c r="BM44" s="316" t="str">
        <f ca="1">IFERROR(INDEX($AJ$6:$AJ$17, ROWS(BM$4:$BM42)), IFERROR(INDEX($AN$6:$AN$17, ROWS(BM$4:$BM42)-ROWS($AJ$6:$AJ$17)), IFERROR(INDEX($AR$6:$AR$17, ROWS(BM$4:$BM42)-ROWS($AJ$6:$AJ$17)-ROWS($AN$6:$AN$17)),IFERROR(INDEX($AV$6:$AV$17, ROWS(BM$4:$BM42)-ROWS($AJ$6:$AJ$17)-ROWS($AN$6:$AN$17)-ROWS($AR$6:$AR$17)),IFERROR(INDEX($AZ$6:$AZ$17, ROWS(BM$4:$BM42)-ROWS($AJ$6:$AJ$17)-ROWS($AN$6:$AN$17)-ROWS($AR$6:$AR$17)-ROWS($AV$6:$AV$17)),IFERROR(INDEX($BD$6:$BD$17, ROWS(BM$4:$BM42)-ROWS($AJ$6:$AJ$17)-ROWS($AN$6:$AN$17)-ROWS($AR$6:$AR$17)-ROWS($AV$6:$AV$17)-ROWS($AZ$6:$AZ$17)),IFERROR(INDEX($BH$6:$BH$17, ROWS(BM$4:$BM42)-ROWS($AJ$6:$AJ$17)-ROWS($AN$6:$AN$17)-ROWS($AR$6:$AR$17)-ROWS($AV$6:$AV$17)-ROWS($AZ$6:$AZ$17)-ROWS($BD$6:$BD$17)), "")))))))</f>
        <v/>
      </c>
      <c r="BN44" s="316" t="str">
        <f t="shared" ca="1" si="30"/>
        <v/>
      </c>
      <c r="BO44" s="316" t="str">
        <f ca="1">IF(OR(BP44="",BP44=0),"",MAX(BO$5:BO43)+1)</f>
        <v/>
      </c>
      <c r="BP44" s="316" t="str">
        <f ca="1">IFERROR(INDEX($AK$6:$AK$17, ROWS($BP$4:BP42)), IFERROR(INDEX($AO$6:$AO$17, ROWS($BP$4:BP42)-ROWS($AK$6:$AK$17)), IFERROR(INDEX($AS$6:$AS$17, ROWS($BP$4:BP42)-ROWS($AK$6:$AK$17)-ROWS($AO$6:$AO$17)),IFERROR(INDEX($AW$6:$AW$17, ROWS($BP$4:BP42)-ROWS($AK$6:$AK$17)-ROWS($AO$6:$AO$17)-ROWS($AS$6:$AS$17)),IFERROR(INDEX($BA$6:$BA$17, ROWS($BP$4:BP42)-ROWS($AK$6:$AK$17)-ROWS($AO$6:$AO$17)-ROWS($AS$6:$AS$17)-ROWS($AW$6:$AW$17)),IFERROR(INDEX($BE$6:$BE$17, ROWS($BP$4:BP42)-ROWS($AK$6:$AK$17)-ROWS($AO$6:$AO$17)-ROWS($AS$6:$AS$17)-ROWS($AW$6:$AW$17)-ROWS($BA$6:$BA$17)),IFERROR(INDEX($BI$6:$BI$17, ROWS($BP$4:BP42)-ROWS($AK$6:$AK$17)-ROWS($AO$6:$AO$17)-ROWS($AS$6:$AS$17)-ROWS($AW$6:$AW$17)-ROWS($BA$6:$BA$17)-ROWS($BE$6:$BE$17)), "")))))))</f>
        <v/>
      </c>
      <c r="BQ44" s="316" t="str">
        <f t="shared" ca="1" si="31"/>
        <v/>
      </c>
      <c r="BR44" s="413" t="str">
        <f t="shared" ca="1" si="32"/>
        <v/>
      </c>
      <c r="BS44" s="412">
        <f ca="1">IF(OR(BT44="",BT44=0),"",MAX(BS$5:BS43)+1)</f>
        <v>6</v>
      </c>
      <c r="BT44" s="316" t="str">
        <f ca="1">IFERROR(INDEX($AJ$22:$AJ$33, ROWS($BT$4:BT42)), IFERROR(INDEX($AN$22:$AN$33, ROWS($BT$4:BT42)-ROWS($AJ$22:$AJ$33)), IFERROR(INDEX($AR$22:$AR$33, ROWS($BT$4:BT42)-ROWS($AJ$22:$AJ$33)-ROWS($AN$22:$AN$33)),IFERROR(INDEX($AV$22:$AV$33, ROWS($BT$4:BT42)-ROWS($AJ$22:$AJ$33)-ROWS($AN$22:$AN$33)-ROWS($AR$22:$AR$33)),IFERROR(INDEX($AZ$22:$AZ$33, ROWS($BT$4:BT42)-ROWS($AJ$22:$AJ$33)-ROWS($AN$22:$AN$33)-ROWS($AR$22:$AR$33)-ROWS($AV$22:$AV$33)),IFERROR(INDEX($BD$22:$BD$33, ROWS($BT$4:BT42)-ROWS($AJ$22:$AJ$33)-ROWS($AN$22:$AN$33)-ROWS($AR$22:$AR$33)-ROWS($AV$22:$AV$33)-ROWS($AZ$22:$AZ$33)),IFERROR(INDEX($BH$22:$BH$33, ROWS($BT$4:BT42)-ROWS($AJ$22:$AJ$33)-ROWS($AN$22:$AN$33)-ROWS($AR$22:$AR$33)-ROWS($AV$22:$AV$33)-ROWS($AZ$22:$AZ$33)-ROWS($BD$22:$BD$33)), "")))))))</f>
        <v>Pet Care</v>
      </c>
      <c r="BU44" s="316" t="str">
        <f t="shared" ca="1" si="33"/>
        <v/>
      </c>
      <c r="BV44" s="316">
        <f ca="1">IF(OR(BW44="",BW44=0),"",MAX(BV$5:BV43)+1)</f>
        <v>6</v>
      </c>
      <c r="BW44" s="316">
        <f ca="1">IFERROR(INDEX($AK$22:$AK$33, ROWS($BW$4:BW42)), IFERROR(INDEX($AO$22:$AO$33, ROWS($BW$4:BW42)-ROWS($AK$22:$AK$33)), IFERROR(INDEX($AS$22:$AS$33, ROWS($BW$4:BW42)-ROWS($AK$22:$AK$33)-ROWS($AO$22:$AO$33)),IFERROR(INDEX($AW$22:$AW$33, ROWS($BW$4:BW42)-ROWS($AK$22:$AK$33)-ROWS($AO$22:$AO$33)-ROWS($AS$22:$AS$33)),IFERROR(INDEX($BA$22:$BA$33, ROWS($BW$4:BW42)-ROWS($AK$22:$AK$33)-ROWS($AO$22:$AO$33)-ROWS($AS$22:$AS$33)-ROWS($AW$22:$AW$33)),IFERROR(INDEX($BE$22:$BE$33, ROWS($BW$4:BW42)-ROWS($AK$22:$AK$33)-ROWS($AO$22:$AO$33)-ROWS($AS$22:$AS$33)-ROWS($AW$22:$AW$33)-ROWS($BA$22:$BA$33)),IFERROR(INDEX($BI$22:$BI$33, ROWS($BW$4:BW42)-ROWS($AK$22:$AK$33)-ROWS($AO$22:$AO$33)-ROWS($AS$22:$AS$33)-ROWS($AW$22:$AW$33)-ROWS($BA$22:$BA$33)-ROWS($BE$22:$BE$33)), "")))))))</f>
        <v>80</v>
      </c>
      <c r="BX44" s="316" t="str">
        <f t="shared" ca="1" si="34"/>
        <v/>
      </c>
      <c r="BY44" s="413" t="str">
        <f t="shared" ca="1" si="35"/>
        <v/>
      </c>
      <c r="BZ44" s="412" t="str">
        <f ca="1">IF(OR(CA44="",CA44=0),"",MAX(BZ$5:BZ43)+1)</f>
        <v/>
      </c>
      <c r="CA44" s="316" t="str">
        <f ca="1">IFERROR(INDEX($AJ$38:$AJ$49, ROWS($CA$4:CA42)), IFERROR(INDEX($AN$38:$AN$49, ROWS($CA$4:CA42)-ROWS($AJ$38:$AJ$49)), IFERROR(INDEX($AR$38:$AR$49, ROWS($CA$4:CA42)-ROWS($AJ$38:$AJ$49)-ROWS($AN$38:$AN$49)),IFERROR(INDEX($AV$38:$AV$49, ROWS($CA$4:CA42)-ROWS($AJ$38:$AJ$49)-ROWS($AN$38:$AN$49)-ROWS($AR$38:$AR$49)),IFERROR(INDEX($AZ$38:$AZ$49, ROWS($CA$4:CA42)-ROWS($AJ$38:$AJ$49)-ROWS($AN$38:$AN$49)-ROWS($AR$38:$AR$49)-ROWS($AV$38:$AV$49)),IFERROR(INDEX($BD$38:$BD$49, ROWS($CA$4:CA42)-ROWS($AJ$38:$AJ$49)-ROWS($AN$38:$AN$49)-ROWS($AR$38:$AR$49)-ROWS($AV$38:$AV$49)-ROWS($AZ$38:$AZ$49)),IFERROR(INDEX($BH$38:$BH$49, ROWS($CA$4:CA42)-ROWS($AJ$38:$AJ$49)-ROWS($AN$38:$AN$49)-ROWS($AR$38:$AR$49)-ROWS($AV$38:$AV$49)-ROWS($AZ$38:$AZ$49)-ROWS($BD$38:$BD$49)), "")))))))</f>
        <v/>
      </c>
      <c r="CB44" s="316" t="str">
        <f t="shared" ca="1" si="36"/>
        <v/>
      </c>
      <c r="CC44" s="316" t="str">
        <f ca="1">IF(OR(CD44="",CD44=0),"",MAX(CC$5:CC43)+1)</f>
        <v/>
      </c>
      <c r="CD44" s="316" t="str">
        <f ca="1">IFERROR(INDEX($AK$38:$AK$49, ROWS($CD$4:CD42)), IFERROR(INDEX($AO$38:$AO$49, ROWS($CD$4:CD42)-ROWS($AK$38:$AK$49)), IFERROR(INDEX($AS$38:$AS$49, ROWS($CD$4:CD42)-ROWS($AK$38:$AK$49)-ROWS($AO$38:$AO$49)),IFERROR(INDEX($AW$38:$AW$49, ROWS($CD$4:CD42)-ROWS($AK$38:$AK$49)-ROWS($AO$38:$AO$49)-ROWS($AS$38:$AS$49)),IFERROR(INDEX($BA$38:$BA$49, ROWS($CD$4:CD42)-ROWS($AK$38:$AK$49)-ROWS($AO$38:$AO$49)-ROWS($AS$38:$AS$49)-ROWS($AW$38:$AW$49)),IFERROR(INDEX($BE$38:$BE$49, ROWS($CD$4:CD42)-ROWS($AK$38:$AK$49)-ROWS($AO$38:$AO$49)-ROWS($AS$38:$AS$49)-ROWS($AW$38:$AW$49)-ROWS($BA$38:$BA$49)),IFERROR(INDEX($BI$38:$BI$49, ROWS($CD$4:CD42)-ROWS($AK$38:$AK$49)-ROWS($AO$38:$AO$49)-ROWS($AS$38:$AS$49)-ROWS($AW$38:$AW$49)-ROWS($BA$38:$BA$49)-ROWS($BE$38:$BE$49)), "")))))))</f>
        <v/>
      </c>
      <c r="CE44" s="316" t="str">
        <f t="shared" ca="1" si="37"/>
        <v/>
      </c>
      <c r="CF44" s="413" t="str">
        <f t="shared" ca="1" si="38"/>
        <v/>
      </c>
      <c r="CG44" s="412" t="str">
        <f ca="1">IF(OR(CH44="",CH44=0),"",MAX(CG$5:CG43)+1)</f>
        <v/>
      </c>
      <c r="CH44" s="316" t="str">
        <f ca="1">IFERROR(INDEX($AJ$54:$AJ$65, ROWS($CH$4:CH42)), IFERROR(INDEX($AN$54:$AN$65, ROWS($CH$4:CH42)-ROWS($AJ$54:$AJ$65)), IFERROR(INDEX($AR$54:$AR$65, ROWS($CH$4:CH42)-ROWS($AJ$54:$AJ$65)-ROWS($AN$54:$AN$65)),IFERROR(INDEX($AV$54:$AV$65, ROWS($CH$4:CH42)-ROWS($AJ$54:$AJ$65)-ROWS($AN$54:$AN$65)-ROWS($AR$54:$AR$65)),IFERROR(INDEX($AZ$54:$AZ$65, ROWS($CH$4:CH42)-ROWS($AJ$54:$AJ$65)-ROWS($AN$54:$AN$65)-ROWS($AR$54:$AR$65)-ROWS($AV$54:$AV$65)),IFERROR(INDEX($BD$54:$BD$65, ROWS($CH$4:CH42)-ROWS($AJ$54:$AJ$65)-ROWS($AN$54:$AN$65)-ROWS($AR$54:$AR$65)-ROWS($AV$54:$AV$65)-ROWS($AZ$54:$AZ$65)),IFERROR(INDEX($BH$54:$BH$65, ROWS($CH$4:CH42)-ROWS($AJ$54:$AJ$65)-ROWS($AN$54:$AN$65)-ROWS($AR$54:$AR$65)-ROWS($AV$54:$AV$65)-ROWS($AZ$54:$AZ$65)-ROWS($BD$54:$BD$65)), "")))))))</f>
        <v/>
      </c>
      <c r="CI44" s="316" t="str">
        <f t="shared" ca="1" si="39"/>
        <v/>
      </c>
      <c r="CJ44" s="316" t="str">
        <f ca="1">IF(OR(CK44="",CK44=0),"",MAX(CJ$5:CJ43)+1)</f>
        <v/>
      </c>
      <c r="CK44" s="316" t="str">
        <f ca="1">IFERROR(INDEX($AK$54:$AK$65, ROWS($CK$4:CK42)), IFERROR(INDEX($AO$54:$AO$65, ROWS($CK$4:CK42)-ROWS($AK$54:$AK$65)), IFERROR(INDEX($AS$54:$AS$65, ROWS($CK$4:CK42)-ROWS($AK$54:$AK$65)-ROWS($AO$54:$AO$65)),IFERROR(INDEX($AW$54:$AW$65, ROWS($CK$4:CK42)-ROWS($AK$54:$AK$65)-ROWS($AO$54:$AO$65)-ROWS($AS$54:$AS$65)),IFERROR(INDEX($BA$54:$BA$65, ROWS($CK$4:CK42)-ROWS($AK$54:$AK$65)-ROWS($AO$54:$AO$65)-ROWS($AS$54:$AS$65)-ROWS($AW$54:$AW$65)),IFERROR(INDEX($BE$54:$BE$65, ROWS($CK$4:CK42)-ROWS($AK$54:$AK$65)-ROWS($AO$54:$AO$65)-ROWS($AS$54:$AS$65)-ROWS($AW$54:$AW$65)-ROWS($BA$54:$BA$65)),IFERROR(INDEX($BI$54:$BI$65, ROWS($CK$4:CK42)-ROWS($AK$54:$AK$65)-ROWS($AO$54:$AO$65)-ROWS($AS$54:$AS$65)-ROWS($AW$54:$AW$65)-ROWS($BA$54:$BA$65)-ROWS($BE$54:$BE$65)), "")))))))</f>
        <v/>
      </c>
      <c r="CL44" s="316" t="str">
        <f t="shared" ca="1" si="40"/>
        <v/>
      </c>
      <c r="CM44" s="413" t="str">
        <f t="shared" ca="1" si="41"/>
        <v/>
      </c>
      <c r="CN44" s="412" t="str">
        <f>IF(OR(CO44="",CO44=0),"",MAX(CN$5:CN43)+1)</f>
        <v/>
      </c>
      <c r="CO44" s="316">
        <f>IFERROR(INDEX($AJ$70:$AJ$81, ROWS($CO$4:CO42)), IFERROR(INDEX($AN$70:$AN$81, ROWS($CO$4:CO42)-ROWS($AJ$70:$AJ$81)), IFERROR(INDEX($AR$70:$AR$81, ROWS($CO$4:CO42)-ROWS($AJ$70:$AJ$81)-ROWS($AN$70:$AN$81)),IFERROR(INDEX($AV$70:$AV$81, ROWS($CO$4:CO42)-ROWS($AJ$70:$AJ$81)-ROWS($AN$70:$AN$81)-ROWS($AR$70:$AR$81)),IFERROR(INDEX($AZ$70:$AZ$81, ROWS($CO$4:CO42)-ROWS($AJ$70:$AJ$81)-ROWS($AN$70:$AN$81)-ROWS($AR$70:$AR$81)-ROWS($AV$70:$AV$81)),IFERROR(INDEX($BD$70:$BD$81, ROWS($CO$4:CO42)-ROWS($AJ$70:$AJ$81)-ROWS($AN$70:$AN$81)-ROWS($AR$70:$AR$81)-ROWS($AV$70:$AV$81)-ROWS($AZ$70:$AZ$81)),IFERROR(INDEX($BH$70:$BH$81, ROWS($CO$4:CO42)-ROWS($AJ$70:$AJ$81)-ROWS($AN$70:$AN$81)-ROWS($AR$70:$AR$81)-ROWS($AV$70:$AV$81)-ROWS($AZ$70:$AZ$81)-ROWS($BD$70:$BD$81)), "")))))))</f>
        <v>0</v>
      </c>
      <c r="CP44" s="316" t="str">
        <f t="shared" ca="1" si="42"/>
        <v/>
      </c>
      <c r="CQ44" s="316" t="str">
        <f>IF(OR(CR44="",CR44=0),"",MAX(CQ$5:CQ43)+1)</f>
        <v/>
      </c>
      <c r="CR44" s="316">
        <f>IFERROR(INDEX($AK$70:$AK$81, ROWS($CR$4:CR42)), IFERROR(INDEX($AO$70:$AO$81, ROWS($CR$4:CR42)-ROWS($AK$70:$AK$81)), IFERROR(INDEX($AS$70:$AS$81, ROWS($CR$4:CR42)-ROWS($AK$70:$AK$81)-ROWS($AO$70:$AO$81)),IFERROR(INDEX($AW$70:$AW$81, ROWS($CR$4:CR42)-ROWS($AK$70:$AK$81)-ROWS($AO$70:$AO$81)-ROWS($AS$70:$AS$81)),IFERROR(INDEX($BA$70:$BA$81, ROWS($CR$4:CR42)-ROWS($AK$70:$AK$81)-ROWS($AO$70:$AO$81)-ROWS($AS$70:$AS$81)-ROWS($AW$70:$AW$81)),IFERROR(INDEX($BE$70:$BE$81, ROWS($CR$4:CR42)-ROWS($AK$70:$AK$81)-ROWS($AO$70:$AO$81)-ROWS($AS$70:$AS$81)-ROWS($AW$70:$AW$81)-ROWS($BA$70:$BA$81)),IFERROR(INDEX($BI$70:$BI$81, ROWS($CR$4:CR42)-ROWS($AK$70:$AK$81)-ROWS($AO$70:$AO$81)-ROWS($AS$70:$AS$81)-ROWS($AW$70:$AW$81)-ROWS($BA$70:$BA$81)-ROWS($BE$70:$BE$81)), "")))))))</f>
        <v>0</v>
      </c>
      <c r="CS44" s="316" t="str">
        <f t="shared" ca="1" si="43"/>
        <v/>
      </c>
      <c r="CT44" s="413" t="str">
        <f t="shared" ca="1" si="44"/>
        <v/>
      </c>
      <c r="CU44" s="412" t="str">
        <f>IF(OR(CV44="",CV44=0),"",MAX(CU$5:CU43)+1)</f>
        <v/>
      </c>
      <c r="CV44" s="316" t="str">
        <f>IFERROR(INDEX($AJ$86:$AJ$97, ROWS($CV$4:CV42)), IFERROR(INDEX($AN$86:$AN$97, ROWS($CV$4:CV42)-ROWS($AJ$86:$AJ$97)), ""))</f>
        <v/>
      </c>
      <c r="CW44" s="316" t="str">
        <f t="shared" si="45"/>
        <v/>
      </c>
      <c r="CX44" s="316" t="str">
        <f>IF(OR(CY44="",CY44=0),"",MAX(CX$5:CX43)+1)</f>
        <v/>
      </c>
      <c r="CY44" s="316" t="str">
        <f>IFERROR(INDEX($AK$86:$AK$97, ROWS($CY$4:CY42)), IFERROR(INDEX($AO$86:$AO$97, ROWS($CY$4:CY42)-ROWS($AK$86:$AK$97)), ""))</f>
        <v/>
      </c>
      <c r="CZ44" s="316" t="str">
        <f t="shared" si="46"/>
        <v/>
      </c>
      <c r="DA44" s="413" t="str">
        <f t="shared" si="47"/>
        <v/>
      </c>
      <c r="DC44" s="1167" t="s">
        <v>488</v>
      </c>
      <c r="DD44" s="1168"/>
      <c r="DE44" s="1168"/>
      <c r="DF44" s="1168"/>
      <c r="DG44" s="1168"/>
      <c r="DH44" s="1168"/>
      <c r="DI44" s="1168"/>
      <c r="DJ44" s="1168"/>
      <c r="DK44" s="1168"/>
      <c r="DL44" s="1169"/>
      <c r="DM44" s="292"/>
      <c r="DN44" s="1199" t="s">
        <v>488</v>
      </c>
      <c r="DO44" s="1200"/>
      <c r="DP44" s="1200"/>
      <c r="DQ44" s="1200"/>
      <c r="DR44" s="1200"/>
      <c r="DS44" s="1201"/>
    </row>
    <row r="45" spans="1:123" ht="15.75" thickBot="1" x14ac:dyDescent="0.35">
      <c r="P45" s="1175" t="s">
        <v>548</v>
      </c>
      <c r="Q45" s="1176"/>
      <c r="R45" s="450" t="s">
        <v>5</v>
      </c>
      <c r="S45" s="451" t="s">
        <v>193</v>
      </c>
      <c r="T45"/>
      <c r="U45" s="1187" t="s">
        <v>516</v>
      </c>
      <c r="V45" s="1188"/>
      <c r="W45" s="367" t="s">
        <v>5</v>
      </c>
      <c r="X45" s="368" t="s">
        <v>193</v>
      </c>
      <c r="AI45" s="304" t="str">
        <f t="shared" ca="1" si="123"/>
        <v/>
      </c>
      <c r="AJ45" s="305" t="str">
        <f t="shared" ca="1" si="102"/>
        <v/>
      </c>
      <c r="AK45" s="306" t="str">
        <f t="shared" ca="1" si="103"/>
        <v/>
      </c>
      <c r="AL45" s="307" t="str">
        <f t="shared" ca="1" si="104"/>
        <v/>
      </c>
      <c r="AM45" s="304" t="str">
        <f t="shared" ca="1" si="124"/>
        <v/>
      </c>
      <c r="AN45" s="305" t="str">
        <f t="shared" ca="1" si="105"/>
        <v/>
      </c>
      <c r="AO45" s="306" t="str">
        <f t="shared" ca="1" si="106"/>
        <v/>
      </c>
      <c r="AP45" s="307" t="str">
        <f t="shared" ca="1" si="107"/>
        <v/>
      </c>
      <c r="AQ45" s="304" t="str">
        <f t="shared" ca="1" si="125"/>
        <v/>
      </c>
      <c r="AR45" s="305" t="str">
        <f t="shared" ca="1" si="108"/>
        <v/>
      </c>
      <c r="AS45" s="306" t="str">
        <f t="shared" ca="1" si="109"/>
        <v/>
      </c>
      <c r="AT45" s="307" t="str">
        <f t="shared" ca="1" si="110"/>
        <v/>
      </c>
      <c r="AU45" s="304" t="str">
        <f t="shared" ca="1" si="126"/>
        <v/>
      </c>
      <c r="AV45" s="305" t="str">
        <f t="shared" ca="1" si="111"/>
        <v/>
      </c>
      <c r="AW45" s="306" t="str">
        <f t="shared" ca="1" si="112"/>
        <v/>
      </c>
      <c r="AX45" s="307" t="str">
        <f t="shared" ca="1" si="113"/>
        <v/>
      </c>
      <c r="AY45" s="304" t="str">
        <f t="shared" ca="1" si="127"/>
        <v/>
      </c>
      <c r="AZ45" s="305" t="str">
        <f t="shared" ca="1" si="114"/>
        <v/>
      </c>
      <c r="BA45" s="306" t="str">
        <f t="shared" ca="1" si="115"/>
        <v/>
      </c>
      <c r="BB45" s="307" t="str">
        <f t="shared" ca="1" si="116"/>
        <v/>
      </c>
      <c r="BC45" s="304" t="str">
        <f t="shared" ca="1" si="128"/>
        <v/>
      </c>
      <c r="BD45" s="305" t="str">
        <f t="shared" ca="1" si="117"/>
        <v/>
      </c>
      <c r="BE45" s="306" t="str">
        <f t="shared" ca="1" si="118"/>
        <v/>
      </c>
      <c r="BF45" s="307" t="str">
        <f t="shared" ca="1" si="119"/>
        <v/>
      </c>
      <c r="BG45" s="304" t="str">
        <f t="shared" ca="1" si="129"/>
        <v/>
      </c>
      <c r="BH45" s="305" t="str">
        <f t="shared" ca="1" si="120"/>
        <v/>
      </c>
      <c r="BI45" s="306" t="str">
        <f t="shared" ca="1" si="121"/>
        <v/>
      </c>
      <c r="BJ45" s="307" t="str">
        <f t="shared" ca="1" si="122"/>
        <v/>
      </c>
      <c r="BL45" s="412" t="str">
        <f ca="1">IF(OR(BM45="",BM45=0),"",MAX(BL$5:BL44)+1)</f>
        <v/>
      </c>
      <c r="BM45" s="316" t="str">
        <f ca="1">IFERROR(INDEX($AJ$6:$AJ$17, ROWS(BM$4:$BM43)), IFERROR(INDEX($AN$6:$AN$17, ROWS(BM$4:$BM43)-ROWS($AJ$6:$AJ$17)), IFERROR(INDEX($AR$6:$AR$17, ROWS(BM$4:$BM43)-ROWS($AJ$6:$AJ$17)-ROWS($AN$6:$AN$17)),IFERROR(INDEX($AV$6:$AV$17, ROWS(BM$4:$BM43)-ROWS($AJ$6:$AJ$17)-ROWS($AN$6:$AN$17)-ROWS($AR$6:$AR$17)),IFERROR(INDEX($AZ$6:$AZ$17, ROWS(BM$4:$BM43)-ROWS($AJ$6:$AJ$17)-ROWS($AN$6:$AN$17)-ROWS($AR$6:$AR$17)-ROWS($AV$6:$AV$17)),IFERROR(INDEX($BD$6:$BD$17, ROWS(BM$4:$BM43)-ROWS($AJ$6:$AJ$17)-ROWS($AN$6:$AN$17)-ROWS($AR$6:$AR$17)-ROWS($AV$6:$AV$17)-ROWS($AZ$6:$AZ$17)),IFERROR(INDEX($BH$6:$BH$17, ROWS(BM$4:$BM43)-ROWS($AJ$6:$AJ$17)-ROWS($AN$6:$AN$17)-ROWS($AR$6:$AR$17)-ROWS($AV$6:$AV$17)-ROWS($AZ$6:$AZ$17)-ROWS($BD$6:$BD$17)), "")))))))</f>
        <v/>
      </c>
      <c r="BN45" s="316" t="str">
        <f t="shared" ca="1" si="30"/>
        <v/>
      </c>
      <c r="BO45" s="316" t="str">
        <f ca="1">IF(OR(BP45="",BP45=0),"",MAX(BO$5:BO44)+1)</f>
        <v/>
      </c>
      <c r="BP45" s="316" t="str">
        <f ca="1">IFERROR(INDEX($AK$6:$AK$17, ROWS($BP$4:BP43)), IFERROR(INDEX($AO$6:$AO$17, ROWS($BP$4:BP43)-ROWS($AK$6:$AK$17)), IFERROR(INDEX($AS$6:$AS$17, ROWS($BP$4:BP43)-ROWS($AK$6:$AK$17)-ROWS($AO$6:$AO$17)),IFERROR(INDEX($AW$6:$AW$17, ROWS($BP$4:BP43)-ROWS($AK$6:$AK$17)-ROWS($AO$6:$AO$17)-ROWS($AS$6:$AS$17)),IFERROR(INDEX($BA$6:$BA$17, ROWS($BP$4:BP43)-ROWS($AK$6:$AK$17)-ROWS($AO$6:$AO$17)-ROWS($AS$6:$AS$17)-ROWS($AW$6:$AW$17)),IFERROR(INDEX($BE$6:$BE$17, ROWS($BP$4:BP43)-ROWS($AK$6:$AK$17)-ROWS($AO$6:$AO$17)-ROWS($AS$6:$AS$17)-ROWS($AW$6:$AW$17)-ROWS($BA$6:$BA$17)),IFERROR(INDEX($BI$6:$BI$17, ROWS($BP$4:BP43)-ROWS($AK$6:$AK$17)-ROWS($AO$6:$AO$17)-ROWS($AS$6:$AS$17)-ROWS($AW$6:$AW$17)-ROWS($BA$6:$BA$17)-ROWS($BE$6:$BE$17)), "")))))))</f>
        <v/>
      </c>
      <c r="BQ45" s="316" t="str">
        <f t="shared" ca="1" si="31"/>
        <v/>
      </c>
      <c r="BR45" s="413" t="str">
        <f t="shared" ca="1" si="32"/>
        <v/>
      </c>
      <c r="BS45" s="412" t="str">
        <f ca="1">IF(OR(BT45="",BT45=0),"",MAX(BS$5:BS44)+1)</f>
        <v/>
      </c>
      <c r="BT45" s="316" t="str">
        <f ca="1">IFERROR(INDEX($AJ$22:$AJ$33, ROWS($BT$4:BT43)), IFERROR(INDEX($AN$22:$AN$33, ROWS($BT$4:BT43)-ROWS($AJ$22:$AJ$33)), IFERROR(INDEX($AR$22:$AR$33, ROWS($BT$4:BT43)-ROWS($AJ$22:$AJ$33)-ROWS($AN$22:$AN$33)),IFERROR(INDEX($AV$22:$AV$33, ROWS($BT$4:BT43)-ROWS($AJ$22:$AJ$33)-ROWS($AN$22:$AN$33)-ROWS($AR$22:$AR$33)),IFERROR(INDEX($AZ$22:$AZ$33, ROWS($BT$4:BT43)-ROWS($AJ$22:$AJ$33)-ROWS($AN$22:$AN$33)-ROWS($AR$22:$AR$33)-ROWS($AV$22:$AV$33)),IFERROR(INDEX($BD$22:$BD$33, ROWS($BT$4:BT43)-ROWS($AJ$22:$AJ$33)-ROWS($AN$22:$AN$33)-ROWS($AR$22:$AR$33)-ROWS($AV$22:$AV$33)-ROWS($AZ$22:$AZ$33)),IFERROR(INDEX($BH$22:$BH$33, ROWS($BT$4:BT43)-ROWS($AJ$22:$AJ$33)-ROWS($AN$22:$AN$33)-ROWS($AR$22:$AR$33)-ROWS($AV$22:$AV$33)-ROWS($AZ$22:$AZ$33)-ROWS($BD$22:$BD$33)), "")))))))</f>
        <v/>
      </c>
      <c r="BU45" s="316" t="str">
        <f t="shared" ca="1" si="33"/>
        <v/>
      </c>
      <c r="BV45" s="316" t="str">
        <f ca="1">IF(OR(BW45="",BW45=0),"",MAX(BV$5:BV44)+1)</f>
        <v/>
      </c>
      <c r="BW45" s="316" t="str">
        <f ca="1">IFERROR(INDEX($AK$22:$AK$33, ROWS($BW$4:BW43)), IFERROR(INDEX($AO$22:$AO$33, ROWS($BW$4:BW43)-ROWS($AK$22:$AK$33)), IFERROR(INDEX($AS$22:$AS$33, ROWS($BW$4:BW43)-ROWS($AK$22:$AK$33)-ROWS($AO$22:$AO$33)),IFERROR(INDEX($AW$22:$AW$33, ROWS($BW$4:BW43)-ROWS($AK$22:$AK$33)-ROWS($AO$22:$AO$33)-ROWS($AS$22:$AS$33)),IFERROR(INDEX($BA$22:$BA$33, ROWS($BW$4:BW43)-ROWS($AK$22:$AK$33)-ROWS($AO$22:$AO$33)-ROWS($AS$22:$AS$33)-ROWS($AW$22:$AW$33)),IFERROR(INDEX($BE$22:$BE$33, ROWS($BW$4:BW43)-ROWS($AK$22:$AK$33)-ROWS($AO$22:$AO$33)-ROWS($AS$22:$AS$33)-ROWS($AW$22:$AW$33)-ROWS($BA$22:$BA$33)),IFERROR(INDEX($BI$22:$BI$33, ROWS($BW$4:BW43)-ROWS($AK$22:$AK$33)-ROWS($AO$22:$AO$33)-ROWS($AS$22:$AS$33)-ROWS($AW$22:$AW$33)-ROWS($BA$22:$BA$33)-ROWS($BE$22:$BE$33)), "")))))))</f>
        <v/>
      </c>
      <c r="BX45" s="316" t="str">
        <f t="shared" ca="1" si="34"/>
        <v/>
      </c>
      <c r="BY45" s="413" t="str">
        <f t="shared" ca="1" si="35"/>
        <v/>
      </c>
      <c r="BZ45" s="412" t="str">
        <f ca="1">IF(OR(CA45="",CA45=0),"",MAX(BZ$5:BZ44)+1)</f>
        <v/>
      </c>
      <c r="CA45" s="316" t="str">
        <f ca="1">IFERROR(INDEX($AJ$38:$AJ$49, ROWS($CA$4:CA43)), IFERROR(INDEX($AN$38:$AN$49, ROWS($CA$4:CA43)-ROWS($AJ$38:$AJ$49)), IFERROR(INDEX($AR$38:$AR$49, ROWS($CA$4:CA43)-ROWS($AJ$38:$AJ$49)-ROWS($AN$38:$AN$49)),IFERROR(INDEX($AV$38:$AV$49, ROWS($CA$4:CA43)-ROWS($AJ$38:$AJ$49)-ROWS($AN$38:$AN$49)-ROWS($AR$38:$AR$49)),IFERROR(INDEX($AZ$38:$AZ$49, ROWS($CA$4:CA43)-ROWS($AJ$38:$AJ$49)-ROWS($AN$38:$AN$49)-ROWS($AR$38:$AR$49)-ROWS($AV$38:$AV$49)),IFERROR(INDEX($BD$38:$BD$49, ROWS($CA$4:CA43)-ROWS($AJ$38:$AJ$49)-ROWS($AN$38:$AN$49)-ROWS($AR$38:$AR$49)-ROWS($AV$38:$AV$49)-ROWS($AZ$38:$AZ$49)),IFERROR(INDEX($BH$38:$BH$49, ROWS($CA$4:CA43)-ROWS($AJ$38:$AJ$49)-ROWS($AN$38:$AN$49)-ROWS($AR$38:$AR$49)-ROWS($AV$38:$AV$49)-ROWS($AZ$38:$AZ$49)-ROWS($BD$38:$BD$49)), "")))))))</f>
        <v/>
      </c>
      <c r="CB45" s="316" t="str">
        <f t="shared" ca="1" si="36"/>
        <v/>
      </c>
      <c r="CC45" s="316" t="str">
        <f ca="1">IF(OR(CD45="",CD45=0),"",MAX(CC$5:CC44)+1)</f>
        <v/>
      </c>
      <c r="CD45" s="316" t="str">
        <f ca="1">IFERROR(INDEX($AK$38:$AK$49, ROWS($CD$4:CD43)), IFERROR(INDEX($AO$38:$AO$49, ROWS($CD$4:CD43)-ROWS($AK$38:$AK$49)), IFERROR(INDEX($AS$38:$AS$49, ROWS($CD$4:CD43)-ROWS($AK$38:$AK$49)-ROWS($AO$38:$AO$49)),IFERROR(INDEX($AW$38:$AW$49, ROWS($CD$4:CD43)-ROWS($AK$38:$AK$49)-ROWS($AO$38:$AO$49)-ROWS($AS$38:$AS$49)),IFERROR(INDEX($BA$38:$BA$49, ROWS($CD$4:CD43)-ROWS($AK$38:$AK$49)-ROWS($AO$38:$AO$49)-ROWS($AS$38:$AS$49)-ROWS($AW$38:$AW$49)),IFERROR(INDEX($BE$38:$BE$49, ROWS($CD$4:CD43)-ROWS($AK$38:$AK$49)-ROWS($AO$38:$AO$49)-ROWS($AS$38:$AS$49)-ROWS($AW$38:$AW$49)-ROWS($BA$38:$BA$49)),IFERROR(INDEX($BI$38:$BI$49, ROWS($CD$4:CD43)-ROWS($AK$38:$AK$49)-ROWS($AO$38:$AO$49)-ROWS($AS$38:$AS$49)-ROWS($AW$38:$AW$49)-ROWS($BA$38:$BA$49)-ROWS($BE$38:$BE$49)), "")))))))</f>
        <v/>
      </c>
      <c r="CE45" s="316" t="str">
        <f t="shared" ca="1" si="37"/>
        <v/>
      </c>
      <c r="CF45" s="413" t="str">
        <f t="shared" ca="1" si="38"/>
        <v/>
      </c>
      <c r="CG45" s="412" t="str">
        <f ca="1">IF(OR(CH45="",CH45=0),"",MAX(CG$5:CG44)+1)</f>
        <v/>
      </c>
      <c r="CH45" s="316" t="str">
        <f ca="1">IFERROR(INDEX($AJ$54:$AJ$65, ROWS($CH$4:CH43)), IFERROR(INDEX($AN$54:$AN$65, ROWS($CH$4:CH43)-ROWS($AJ$54:$AJ$65)), IFERROR(INDEX($AR$54:$AR$65, ROWS($CH$4:CH43)-ROWS($AJ$54:$AJ$65)-ROWS($AN$54:$AN$65)),IFERROR(INDEX($AV$54:$AV$65, ROWS($CH$4:CH43)-ROWS($AJ$54:$AJ$65)-ROWS($AN$54:$AN$65)-ROWS($AR$54:$AR$65)),IFERROR(INDEX($AZ$54:$AZ$65, ROWS($CH$4:CH43)-ROWS($AJ$54:$AJ$65)-ROWS($AN$54:$AN$65)-ROWS($AR$54:$AR$65)-ROWS($AV$54:$AV$65)),IFERROR(INDEX($BD$54:$BD$65, ROWS($CH$4:CH43)-ROWS($AJ$54:$AJ$65)-ROWS($AN$54:$AN$65)-ROWS($AR$54:$AR$65)-ROWS($AV$54:$AV$65)-ROWS($AZ$54:$AZ$65)),IFERROR(INDEX($BH$54:$BH$65, ROWS($CH$4:CH43)-ROWS($AJ$54:$AJ$65)-ROWS($AN$54:$AN$65)-ROWS($AR$54:$AR$65)-ROWS($AV$54:$AV$65)-ROWS($AZ$54:$AZ$65)-ROWS($BD$54:$BD$65)), "")))))))</f>
        <v/>
      </c>
      <c r="CI45" s="316" t="str">
        <f t="shared" ca="1" si="39"/>
        <v/>
      </c>
      <c r="CJ45" s="316" t="str">
        <f ca="1">IF(OR(CK45="",CK45=0),"",MAX(CJ$5:CJ44)+1)</f>
        <v/>
      </c>
      <c r="CK45" s="316" t="str">
        <f ca="1">IFERROR(INDEX($AK$54:$AK$65, ROWS($CK$4:CK43)), IFERROR(INDEX($AO$54:$AO$65, ROWS($CK$4:CK43)-ROWS($AK$54:$AK$65)), IFERROR(INDEX($AS$54:$AS$65, ROWS($CK$4:CK43)-ROWS($AK$54:$AK$65)-ROWS($AO$54:$AO$65)),IFERROR(INDEX($AW$54:$AW$65, ROWS($CK$4:CK43)-ROWS($AK$54:$AK$65)-ROWS($AO$54:$AO$65)-ROWS($AS$54:$AS$65)),IFERROR(INDEX($BA$54:$BA$65, ROWS($CK$4:CK43)-ROWS($AK$54:$AK$65)-ROWS($AO$54:$AO$65)-ROWS($AS$54:$AS$65)-ROWS($AW$54:$AW$65)),IFERROR(INDEX($BE$54:$BE$65, ROWS($CK$4:CK43)-ROWS($AK$54:$AK$65)-ROWS($AO$54:$AO$65)-ROWS($AS$54:$AS$65)-ROWS($AW$54:$AW$65)-ROWS($BA$54:$BA$65)),IFERROR(INDEX($BI$54:$BI$65, ROWS($CK$4:CK43)-ROWS($AK$54:$AK$65)-ROWS($AO$54:$AO$65)-ROWS($AS$54:$AS$65)-ROWS($AW$54:$AW$65)-ROWS($BA$54:$BA$65)-ROWS($BE$54:$BE$65)), "")))))))</f>
        <v/>
      </c>
      <c r="CL45" s="316" t="str">
        <f t="shared" ca="1" si="40"/>
        <v/>
      </c>
      <c r="CM45" s="413" t="str">
        <f t="shared" ca="1" si="41"/>
        <v/>
      </c>
      <c r="CN45" s="412" t="str">
        <f>IF(OR(CO45="",CO45=0),"",MAX(CN$5:CN44)+1)</f>
        <v/>
      </c>
      <c r="CO45" s="316">
        <f>IFERROR(INDEX($AJ$70:$AJ$81, ROWS($CO$4:CO43)), IFERROR(INDEX($AN$70:$AN$81, ROWS($CO$4:CO43)-ROWS($AJ$70:$AJ$81)), IFERROR(INDEX($AR$70:$AR$81, ROWS($CO$4:CO43)-ROWS($AJ$70:$AJ$81)-ROWS($AN$70:$AN$81)),IFERROR(INDEX($AV$70:$AV$81, ROWS($CO$4:CO43)-ROWS($AJ$70:$AJ$81)-ROWS($AN$70:$AN$81)-ROWS($AR$70:$AR$81)),IFERROR(INDEX($AZ$70:$AZ$81, ROWS($CO$4:CO43)-ROWS($AJ$70:$AJ$81)-ROWS($AN$70:$AN$81)-ROWS($AR$70:$AR$81)-ROWS($AV$70:$AV$81)),IFERROR(INDEX($BD$70:$BD$81, ROWS($CO$4:CO43)-ROWS($AJ$70:$AJ$81)-ROWS($AN$70:$AN$81)-ROWS($AR$70:$AR$81)-ROWS($AV$70:$AV$81)-ROWS($AZ$70:$AZ$81)),IFERROR(INDEX($BH$70:$BH$81, ROWS($CO$4:CO43)-ROWS($AJ$70:$AJ$81)-ROWS($AN$70:$AN$81)-ROWS($AR$70:$AR$81)-ROWS($AV$70:$AV$81)-ROWS($AZ$70:$AZ$81)-ROWS($BD$70:$BD$81)), "")))))))</f>
        <v>0</v>
      </c>
      <c r="CP45" s="316" t="str">
        <f t="shared" ca="1" si="42"/>
        <v/>
      </c>
      <c r="CQ45" s="316" t="str">
        <f>IF(OR(CR45="",CR45=0),"",MAX(CQ$5:CQ44)+1)</f>
        <v/>
      </c>
      <c r="CR45" s="316">
        <f>IFERROR(INDEX($AK$70:$AK$81, ROWS($CR$4:CR43)), IFERROR(INDEX($AO$70:$AO$81, ROWS($CR$4:CR43)-ROWS($AK$70:$AK$81)), IFERROR(INDEX($AS$70:$AS$81, ROWS($CR$4:CR43)-ROWS($AK$70:$AK$81)-ROWS($AO$70:$AO$81)),IFERROR(INDEX($AW$70:$AW$81, ROWS($CR$4:CR43)-ROWS($AK$70:$AK$81)-ROWS($AO$70:$AO$81)-ROWS($AS$70:$AS$81)),IFERROR(INDEX($BA$70:$BA$81, ROWS($CR$4:CR43)-ROWS($AK$70:$AK$81)-ROWS($AO$70:$AO$81)-ROWS($AS$70:$AS$81)-ROWS($AW$70:$AW$81)),IFERROR(INDEX($BE$70:$BE$81, ROWS($CR$4:CR43)-ROWS($AK$70:$AK$81)-ROWS($AO$70:$AO$81)-ROWS($AS$70:$AS$81)-ROWS($AW$70:$AW$81)-ROWS($BA$70:$BA$81)),IFERROR(INDEX($BI$70:$BI$81, ROWS($CR$4:CR43)-ROWS($AK$70:$AK$81)-ROWS($AO$70:$AO$81)-ROWS($AS$70:$AS$81)-ROWS($AW$70:$AW$81)-ROWS($BA$70:$BA$81)-ROWS($BE$70:$BE$81)), "")))))))</f>
        <v>0</v>
      </c>
      <c r="CS45" s="316" t="str">
        <f t="shared" ca="1" si="43"/>
        <v/>
      </c>
      <c r="CT45" s="413" t="str">
        <f t="shared" ca="1" si="44"/>
        <v/>
      </c>
      <c r="CU45" s="412" t="str">
        <f>IF(OR(CV45="",CV45=0),"",MAX(CU$5:CU44)+1)</f>
        <v/>
      </c>
      <c r="CV45" s="316" t="str">
        <f>IFERROR(INDEX($AJ$86:$AJ$97, ROWS($CV$4:CV43)), IFERROR(INDEX($AN$86:$AN$97, ROWS($CV$4:CV43)-ROWS($AJ$86:$AJ$97)), ""))</f>
        <v/>
      </c>
      <c r="CW45" s="316" t="str">
        <f t="shared" si="45"/>
        <v/>
      </c>
      <c r="CX45" s="316" t="str">
        <f>IF(OR(CY45="",CY45=0),"",MAX(CX$5:CX44)+1)</f>
        <v/>
      </c>
      <c r="CY45" s="316" t="str">
        <f>IFERROR(INDEX($AK$86:$AK$97, ROWS($CY$4:CY43)), IFERROR(INDEX($AO$86:$AO$97, ROWS($CY$4:CY43)-ROWS($AK$86:$AK$97)), ""))</f>
        <v/>
      </c>
      <c r="CZ45" s="316" t="str">
        <f t="shared" si="46"/>
        <v/>
      </c>
      <c r="DA45" s="413" t="str">
        <f t="shared" si="47"/>
        <v/>
      </c>
      <c r="DC45" s="437"/>
      <c r="DD45" s="1151" t="s">
        <v>504</v>
      </c>
      <c r="DE45" s="1152"/>
      <c r="DF45" s="430"/>
      <c r="DG45" s="1162" t="s">
        <v>23</v>
      </c>
      <c r="DH45" s="1152"/>
      <c r="DI45" s="1162" t="s">
        <v>504</v>
      </c>
      <c r="DJ45" s="1152"/>
      <c r="DK45" s="1162" t="s">
        <v>23</v>
      </c>
      <c r="DL45" s="1152"/>
      <c r="DM45" s="292"/>
      <c r="DN45" s="1163" t="s">
        <v>481</v>
      </c>
      <c r="DO45" s="1164"/>
      <c r="DP45" s="1164"/>
      <c r="DQ45" s="1165" t="s">
        <v>491</v>
      </c>
      <c r="DR45" s="1164"/>
      <c r="DS45" s="1166"/>
    </row>
    <row r="46" spans="1:123" x14ac:dyDescent="0.3">
      <c r="P46" s="1177"/>
      <c r="Q46" s="1178"/>
      <c r="R46" s="453"/>
      <c r="S46" s="402"/>
      <c r="T46"/>
      <c r="U46" s="1177"/>
      <c r="V46" s="1178"/>
      <c r="W46" s="453"/>
      <c r="X46" s="402"/>
      <c r="AC46" s="1093" t="s">
        <v>22</v>
      </c>
      <c r="AD46" s="1094"/>
      <c r="AE46" s="1094"/>
      <c r="AF46" s="1095"/>
      <c r="AI46" s="304" t="str">
        <f t="shared" ca="1" si="123"/>
        <v/>
      </c>
      <c r="AJ46" s="305" t="str">
        <f t="shared" ca="1" si="102"/>
        <v/>
      </c>
      <c r="AK46" s="306" t="str">
        <f t="shared" ca="1" si="103"/>
        <v/>
      </c>
      <c r="AL46" s="307" t="str">
        <f t="shared" ca="1" si="104"/>
        <v/>
      </c>
      <c r="AM46" s="304" t="str">
        <f t="shared" ca="1" si="124"/>
        <v/>
      </c>
      <c r="AN46" s="305" t="str">
        <f t="shared" ca="1" si="105"/>
        <v/>
      </c>
      <c r="AO46" s="306" t="str">
        <f t="shared" ca="1" si="106"/>
        <v/>
      </c>
      <c r="AP46" s="307" t="str">
        <f t="shared" ca="1" si="107"/>
        <v/>
      </c>
      <c r="AQ46" s="304" t="str">
        <f t="shared" ca="1" si="125"/>
        <v/>
      </c>
      <c r="AR46" s="305" t="str">
        <f t="shared" ca="1" si="108"/>
        <v/>
      </c>
      <c r="AS46" s="306" t="str">
        <f t="shared" ca="1" si="109"/>
        <v/>
      </c>
      <c r="AT46" s="307" t="str">
        <f t="shared" ca="1" si="110"/>
        <v/>
      </c>
      <c r="AU46" s="304" t="str">
        <f t="shared" ca="1" si="126"/>
        <v/>
      </c>
      <c r="AV46" s="305" t="str">
        <f t="shared" ca="1" si="111"/>
        <v/>
      </c>
      <c r="AW46" s="306" t="str">
        <f t="shared" ca="1" si="112"/>
        <v/>
      </c>
      <c r="AX46" s="307" t="str">
        <f t="shared" ca="1" si="113"/>
        <v/>
      </c>
      <c r="AY46" s="304" t="str">
        <f t="shared" ca="1" si="127"/>
        <v/>
      </c>
      <c r="AZ46" s="305" t="str">
        <f t="shared" ca="1" si="114"/>
        <v/>
      </c>
      <c r="BA46" s="306" t="str">
        <f t="shared" ca="1" si="115"/>
        <v/>
      </c>
      <c r="BB46" s="307" t="str">
        <f t="shared" ca="1" si="116"/>
        <v/>
      </c>
      <c r="BC46" s="304" t="str">
        <f t="shared" ca="1" si="128"/>
        <v/>
      </c>
      <c r="BD46" s="305" t="str">
        <f t="shared" ca="1" si="117"/>
        <v/>
      </c>
      <c r="BE46" s="306" t="str">
        <f t="shared" ca="1" si="118"/>
        <v/>
      </c>
      <c r="BF46" s="307" t="str">
        <f t="shared" ca="1" si="119"/>
        <v/>
      </c>
      <c r="BG46" s="304" t="str">
        <f t="shared" ca="1" si="129"/>
        <v/>
      </c>
      <c r="BH46" s="305" t="str">
        <f t="shared" ca="1" si="120"/>
        <v/>
      </c>
      <c r="BI46" s="306" t="str">
        <f t="shared" ca="1" si="121"/>
        <v/>
      </c>
      <c r="BJ46" s="307" t="str">
        <f t="shared" ca="1" si="122"/>
        <v/>
      </c>
      <c r="BL46" s="412" t="str">
        <f ca="1">IF(OR(BM46="",BM46=0),"",MAX(BL$5:BL45)+1)</f>
        <v/>
      </c>
      <c r="BM46" s="316" t="str">
        <f ca="1">IFERROR(INDEX($AJ$6:$AJ$17, ROWS(BM$4:$BM44)), IFERROR(INDEX($AN$6:$AN$17, ROWS(BM$4:$BM44)-ROWS($AJ$6:$AJ$17)), IFERROR(INDEX($AR$6:$AR$17, ROWS(BM$4:$BM44)-ROWS($AJ$6:$AJ$17)-ROWS($AN$6:$AN$17)),IFERROR(INDEX($AV$6:$AV$17, ROWS(BM$4:$BM44)-ROWS($AJ$6:$AJ$17)-ROWS($AN$6:$AN$17)-ROWS($AR$6:$AR$17)),IFERROR(INDEX($AZ$6:$AZ$17, ROWS(BM$4:$BM44)-ROWS($AJ$6:$AJ$17)-ROWS($AN$6:$AN$17)-ROWS($AR$6:$AR$17)-ROWS($AV$6:$AV$17)),IFERROR(INDEX($BD$6:$BD$17, ROWS(BM$4:$BM44)-ROWS($AJ$6:$AJ$17)-ROWS($AN$6:$AN$17)-ROWS($AR$6:$AR$17)-ROWS($AV$6:$AV$17)-ROWS($AZ$6:$AZ$17)),IFERROR(INDEX($BH$6:$BH$17, ROWS(BM$4:$BM44)-ROWS($AJ$6:$AJ$17)-ROWS($AN$6:$AN$17)-ROWS($AR$6:$AR$17)-ROWS($AV$6:$AV$17)-ROWS($AZ$6:$AZ$17)-ROWS($BD$6:$BD$17)), "")))))))</f>
        <v/>
      </c>
      <c r="BN46" s="316" t="str">
        <f t="shared" ca="1" si="30"/>
        <v/>
      </c>
      <c r="BO46" s="316" t="str">
        <f ca="1">IF(OR(BP46="",BP46=0),"",MAX(BO$5:BO45)+1)</f>
        <v/>
      </c>
      <c r="BP46" s="316" t="str">
        <f ca="1">IFERROR(INDEX($AK$6:$AK$17, ROWS($BP$4:BP44)), IFERROR(INDEX($AO$6:$AO$17, ROWS($BP$4:BP44)-ROWS($AK$6:$AK$17)), IFERROR(INDEX($AS$6:$AS$17, ROWS($BP$4:BP44)-ROWS($AK$6:$AK$17)-ROWS($AO$6:$AO$17)),IFERROR(INDEX($AW$6:$AW$17, ROWS($BP$4:BP44)-ROWS($AK$6:$AK$17)-ROWS($AO$6:$AO$17)-ROWS($AS$6:$AS$17)),IFERROR(INDEX($BA$6:$BA$17, ROWS($BP$4:BP44)-ROWS($AK$6:$AK$17)-ROWS($AO$6:$AO$17)-ROWS($AS$6:$AS$17)-ROWS($AW$6:$AW$17)),IFERROR(INDEX($BE$6:$BE$17, ROWS($BP$4:BP44)-ROWS($AK$6:$AK$17)-ROWS($AO$6:$AO$17)-ROWS($AS$6:$AS$17)-ROWS($AW$6:$AW$17)-ROWS($BA$6:$BA$17)),IFERROR(INDEX($BI$6:$BI$17, ROWS($BP$4:BP44)-ROWS($AK$6:$AK$17)-ROWS($AO$6:$AO$17)-ROWS($AS$6:$AS$17)-ROWS($AW$6:$AW$17)-ROWS($BA$6:$BA$17)-ROWS($BE$6:$BE$17)), "")))))))</f>
        <v/>
      </c>
      <c r="BQ46" s="316" t="str">
        <f t="shared" ca="1" si="31"/>
        <v/>
      </c>
      <c r="BR46" s="413" t="str">
        <f t="shared" ca="1" si="32"/>
        <v/>
      </c>
      <c r="BS46" s="412" t="str">
        <f ca="1">IF(OR(BT46="",BT46=0),"",MAX(BS$5:BS45)+1)</f>
        <v/>
      </c>
      <c r="BT46" s="316" t="str">
        <f ca="1">IFERROR(INDEX($AJ$22:$AJ$33, ROWS($BT$4:BT44)), IFERROR(INDEX($AN$22:$AN$33, ROWS($BT$4:BT44)-ROWS($AJ$22:$AJ$33)), IFERROR(INDEX($AR$22:$AR$33, ROWS($BT$4:BT44)-ROWS($AJ$22:$AJ$33)-ROWS($AN$22:$AN$33)),IFERROR(INDEX($AV$22:$AV$33, ROWS($BT$4:BT44)-ROWS($AJ$22:$AJ$33)-ROWS($AN$22:$AN$33)-ROWS($AR$22:$AR$33)),IFERROR(INDEX($AZ$22:$AZ$33, ROWS($BT$4:BT44)-ROWS($AJ$22:$AJ$33)-ROWS($AN$22:$AN$33)-ROWS($AR$22:$AR$33)-ROWS($AV$22:$AV$33)),IFERROR(INDEX($BD$22:$BD$33, ROWS($BT$4:BT44)-ROWS($AJ$22:$AJ$33)-ROWS($AN$22:$AN$33)-ROWS($AR$22:$AR$33)-ROWS($AV$22:$AV$33)-ROWS($AZ$22:$AZ$33)),IFERROR(INDEX($BH$22:$BH$33, ROWS($BT$4:BT44)-ROWS($AJ$22:$AJ$33)-ROWS($AN$22:$AN$33)-ROWS($AR$22:$AR$33)-ROWS($AV$22:$AV$33)-ROWS($AZ$22:$AZ$33)-ROWS($BD$22:$BD$33)), "")))))))</f>
        <v/>
      </c>
      <c r="BU46" s="316" t="str">
        <f t="shared" ca="1" si="33"/>
        <v/>
      </c>
      <c r="BV46" s="316" t="str">
        <f ca="1">IF(OR(BW46="",BW46=0),"",MAX(BV$5:BV45)+1)</f>
        <v/>
      </c>
      <c r="BW46" s="316" t="str">
        <f ca="1">IFERROR(INDEX($AK$22:$AK$33, ROWS($BW$4:BW44)), IFERROR(INDEX($AO$22:$AO$33, ROWS($BW$4:BW44)-ROWS($AK$22:$AK$33)), IFERROR(INDEX($AS$22:$AS$33, ROWS($BW$4:BW44)-ROWS($AK$22:$AK$33)-ROWS($AO$22:$AO$33)),IFERROR(INDEX($AW$22:$AW$33, ROWS($BW$4:BW44)-ROWS($AK$22:$AK$33)-ROWS($AO$22:$AO$33)-ROWS($AS$22:$AS$33)),IFERROR(INDEX($BA$22:$BA$33, ROWS($BW$4:BW44)-ROWS($AK$22:$AK$33)-ROWS($AO$22:$AO$33)-ROWS($AS$22:$AS$33)-ROWS($AW$22:$AW$33)),IFERROR(INDEX($BE$22:$BE$33, ROWS($BW$4:BW44)-ROWS($AK$22:$AK$33)-ROWS($AO$22:$AO$33)-ROWS($AS$22:$AS$33)-ROWS($AW$22:$AW$33)-ROWS($BA$22:$BA$33)),IFERROR(INDEX($BI$22:$BI$33, ROWS($BW$4:BW44)-ROWS($AK$22:$AK$33)-ROWS($AO$22:$AO$33)-ROWS($AS$22:$AS$33)-ROWS($AW$22:$AW$33)-ROWS($BA$22:$BA$33)-ROWS($BE$22:$BE$33)), "")))))))</f>
        <v/>
      </c>
      <c r="BX46" s="316" t="str">
        <f t="shared" ca="1" si="34"/>
        <v/>
      </c>
      <c r="BY46" s="413" t="str">
        <f t="shared" ca="1" si="35"/>
        <v/>
      </c>
      <c r="BZ46" s="412" t="str">
        <f ca="1">IF(OR(CA46="",CA46=0),"",MAX(BZ$5:BZ45)+1)</f>
        <v/>
      </c>
      <c r="CA46" s="316" t="str">
        <f ca="1">IFERROR(INDEX($AJ$38:$AJ$49, ROWS($CA$4:CA44)), IFERROR(INDEX($AN$38:$AN$49, ROWS($CA$4:CA44)-ROWS($AJ$38:$AJ$49)), IFERROR(INDEX($AR$38:$AR$49, ROWS($CA$4:CA44)-ROWS($AJ$38:$AJ$49)-ROWS($AN$38:$AN$49)),IFERROR(INDEX($AV$38:$AV$49, ROWS($CA$4:CA44)-ROWS($AJ$38:$AJ$49)-ROWS($AN$38:$AN$49)-ROWS($AR$38:$AR$49)),IFERROR(INDEX($AZ$38:$AZ$49, ROWS($CA$4:CA44)-ROWS($AJ$38:$AJ$49)-ROWS($AN$38:$AN$49)-ROWS($AR$38:$AR$49)-ROWS($AV$38:$AV$49)),IFERROR(INDEX($BD$38:$BD$49, ROWS($CA$4:CA44)-ROWS($AJ$38:$AJ$49)-ROWS($AN$38:$AN$49)-ROWS($AR$38:$AR$49)-ROWS($AV$38:$AV$49)-ROWS($AZ$38:$AZ$49)),IFERROR(INDEX($BH$38:$BH$49, ROWS($CA$4:CA44)-ROWS($AJ$38:$AJ$49)-ROWS($AN$38:$AN$49)-ROWS($AR$38:$AR$49)-ROWS($AV$38:$AV$49)-ROWS($AZ$38:$AZ$49)-ROWS($BD$38:$BD$49)), "")))))))</f>
        <v/>
      </c>
      <c r="CB46" s="316" t="str">
        <f t="shared" ca="1" si="36"/>
        <v/>
      </c>
      <c r="CC46" s="316" t="str">
        <f ca="1">IF(OR(CD46="",CD46=0),"",MAX(CC$5:CC45)+1)</f>
        <v/>
      </c>
      <c r="CD46" s="316" t="str">
        <f ca="1">IFERROR(INDEX($AK$38:$AK$49, ROWS($CD$4:CD44)), IFERROR(INDEX($AO$38:$AO$49, ROWS($CD$4:CD44)-ROWS($AK$38:$AK$49)), IFERROR(INDEX($AS$38:$AS$49, ROWS($CD$4:CD44)-ROWS($AK$38:$AK$49)-ROWS($AO$38:$AO$49)),IFERROR(INDEX($AW$38:$AW$49, ROWS($CD$4:CD44)-ROWS($AK$38:$AK$49)-ROWS($AO$38:$AO$49)-ROWS($AS$38:$AS$49)),IFERROR(INDEX($BA$38:$BA$49, ROWS($CD$4:CD44)-ROWS($AK$38:$AK$49)-ROWS($AO$38:$AO$49)-ROWS($AS$38:$AS$49)-ROWS($AW$38:$AW$49)),IFERROR(INDEX($BE$38:$BE$49, ROWS($CD$4:CD44)-ROWS($AK$38:$AK$49)-ROWS($AO$38:$AO$49)-ROWS($AS$38:$AS$49)-ROWS($AW$38:$AW$49)-ROWS($BA$38:$BA$49)),IFERROR(INDEX($BI$38:$BI$49, ROWS($CD$4:CD44)-ROWS($AK$38:$AK$49)-ROWS($AO$38:$AO$49)-ROWS($AS$38:$AS$49)-ROWS($AW$38:$AW$49)-ROWS($BA$38:$BA$49)-ROWS($BE$38:$BE$49)), "")))))))</f>
        <v/>
      </c>
      <c r="CE46" s="316" t="str">
        <f t="shared" ca="1" si="37"/>
        <v/>
      </c>
      <c r="CF46" s="413" t="str">
        <f t="shared" ca="1" si="38"/>
        <v/>
      </c>
      <c r="CG46" s="412" t="str">
        <f ca="1">IF(OR(CH46="",CH46=0),"",MAX(CG$5:CG45)+1)</f>
        <v/>
      </c>
      <c r="CH46" s="316" t="str">
        <f ca="1">IFERROR(INDEX($AJ$54:$AJ$65, ROWS($CH$4:CH44)), IFERROR(INDEX($AN$54:$AN$65, ROWS($CH$4:CH44)-ROWS($AJ$54:$AJ$65)), IFERROR(INDEX($AR$54:$AR$65, ROWS($CH$4:CH44)-ROWS($AJ$54:$AJ$65)-ROWS($AN$54:$AN$65)),IFERROR(INDEX($AV$54:$AV$65, ROWS($CH$4:CH44)-ROWS($AJ$54:$AJ$65)-ROWS($AN$54:$AN$65)-ROWS($AR$54:$AR$65)),IFERROR(INDEX($AZ$54:$AZ$65, ROWS($CH$4:CH44)-ROWS($AJ$54:$AJ$65)-ROWS($AN$54:$AN$65)-ROWS($AR$54:$AR$65)-ROWS($AV$54:$AV$65)),IFERROR(INDEX($BD$54:$BD$65, ROWS($CH$4:CH44)-ROWS($AJ$54:$AJ$65)-ROWS($AN$54:$AN$65)-ROWS($AR$54:$AR$65)-ROWS($AV$54:$AV$65)-ROWS($AZ$54:$AZ$65)),IFERROR(INDEX($BH$54:$BH$65, ROWS($CH$4:CH44)-ROWS($AJ$54:$AJ$65)-ROWS($AN$54:$AN$65)-ROWS($AR$54:$AR$65)-ROWS($AV$54:$AV$65)-ROWS($AZ$54:$AZ$65)-ROWS($BD$54:$BD$65)), "")))))))</f>
        <v/>
      </c>
      <c r="CI46" s="316" t="str">
        <f t="shared" ca="1" si="39"/>
        <v/>
      </c>
      <c r="CJ46" s="316" t="str">
        <f ca="1">IF(OR(CK46="",CK46=0),"",MAX(CJ$5:CJ45)+1)</f>
        <v/>
      </c>
      <c r="CK46" s="316" t="str">
        <f ca="1">IFERROR(INDEX($AK$54:$AK$65, ROWS($CK$4:CK44)), IFERROR(INDEX($AO$54:$AO$65, ROWS($CK$4:CK44)-ROWS($AK$54:$AK$65)), IFERROR(INDEX($AS$54:$AS$65, ROWS($CK$4:CK44)-ROWS($AK$54:$AK$65)-ROWS($AO$54:$AO$65)),IFERROR(INDEX($AW$54:$AW$65, ROWS($CK$4:CK44)-ROWS($AK$54:$AK$65)-ROWS($AO$54:$AO$65)-ROWS($AS$54:$AS$65)),IFERROR(INDEX($BA$54:$BA$65, ROWS($CK$4:CK44)-ROWS($AK$54:$AK$65)-ROWS($AO$54:$AO$65)-ROWS($AS$54:$AS$65)-ROWS($AW$54:$AW$65)),IFERROR(INDEX($BE$54:$BE$65, ROWS($CK$4:CK44)-ROWS($AK$54:$AK$65)-ROWS($AO$54:$AO$65)-ROWS($AS$54:$AS$65)-ROWS($AW$54:$AW$65)-ROWS($BA$54:$BA$65)),IFERROR(INDEX($BI$54:$BI$65, ROWS($CK$4:CK44)-ROWS($AK$54:$AK$65)-ROWS($AO$54:$AO$65)-ROWS($AS$54:$AS$65)-ROWS($AW$54:$AW$65)-ROWS($BA$54:$BA$65)-ROWS($BE$54:$BE$65)), "")))))))</f>
        <v/>
      </c>
      <c r="CL46" s="316" t="str">
        <f t="shared" ca="1" si="40"/>
        <v/>
      </c>
      <c r="CM46" s="413" t="str">
        <f t="shared" ca="1" si="41"/>
        <v/>
      </c>
      <c r="CN46" s="412" t="str">
        <f>IF(OR(CO46="",CO46=0),"",MAX(CN$5:CN45)+1)</f>
        <v/>
      </c>
      <c r="CO46" s="316">
        <f>IFERROR(INDEX($AJ$70:$AJ$81, ROWS($CO$4:CO44)), IFERROR(INDEX($AN$70:$AN$81, ROWS($CO$4:CO44)-ROWS($AJ$70:$AJ$81)), IFERROR(INDEX($AR$70:$AR$81, ROWS($CO$4:CO44)-ROWS($AJ$70:$AJ$81)-ROWS($AN$70:$AN$81)),IFERROR(INDEX($AV$70:$AV$81, ROWS($CO$4:CO44)-ROWS($AJ$70:$AJ$81)-ROWS($AN$70:$AN$81)-ROWS($AR$70:$AR$81)),IFERROR(INDEX($AZ$70:$AZ$81, ROWS($CO$4:CO44)-ROWS($AJ$70:$AJ$81)-ROWS($AN$70:$AN$81)-ROWS($AR$70:$AR$81)-ROWS($AV$70:$AV$81)),IFERROR(INDEX($BD$70:$BD$81, ROWS($CO$4:CO44)-ROWS($AJ$70:$AJ$81)-ROWS($AN$70:$AN$81)-ROWS($AR$70:$AR$81)-ROWS($AV$70:$AV$81)-ROWS($AZ$70:$AZ$81)),IFERROR(INDEX($BH$70:$BH$81, ROWS($CO$4:CO44)-ROWS($AJ$70:$AJ$81)-ROWS($AN$70:$AN$81)-ROWS($AR$70:$AR$81)-ROWS($AV$70:$AV$81)-ROWS($AZ$70:$AZ$81)-ROWS($BD$70:$BD$81)), "")))))))</f>
        <v>0</v>
      </c>
      <c r="CP46" s="316" t="str">
        <f t="shared" ca="1" si="42"/>
        <v/>
      </c>
      <c r="CQ46" s="316" t="str">
        <f>IF(OR(CR46="",CR46=0),"",MAX(CQ$5:CQ45)+1)</f>
        <v/>
      </c>
      <c r="CR46" s="316">
        <f>IFERROR(INDEX($AK$70:$AK$81, ROWS($CR$4:CR44)), IFERROR(INDEX($AO$70:$AO$81, ROWS($CR$4:CR44)-ROWS($AK$70:$AK$81)), IFERROR(INDEX($AS$70:$AS$81, ROWS($CR$4:CR44)-ROWS($AK$70:$AK$81)-ROWS($AO$70:$AO$81)),IFERROR(INDEX($AW$70:$AW$81, ROWS($CR$4:CR44)-ROWS($AK$70:$AK$81)-ROWS($AO$70:$AO$81)-ROWS($AS$70:$AS$81)),IFERROR(INDEX($BA$70:$BA$81, ROWS($CR$4:CR44)-ROWS($AK$70:$AK$81)-ROWS($AO$70:$AO$81)-ROWS($AS$70:$AS$81)-ROWS($AW$70:$AW$81)),IFERROR(INDEX($BE$70:$BE$81, ROWS($CR$4:CR44)-ROWS($AK$70:$AK$81)-ROWS($AO$70:$AO$81)-ROWS($AS$70:$AS$81)-ROWS($AW$70:$AW$81)-ROWS($BA$70:$BA$81)),IFERROR(INDEX($BI$70:$BI$81, ROWS($CR$4:CR44)-ROWS($AK$70:$AK$81)-ROWS($AO$70:$AO$81)-ROWS($AS$70:$AS$81)-ROWS($AW$70:$AW$81)-ROWS($BA$70:$BA$81)-ROWS($BE$70:$BE$81)), "")))))))</f>
        <v>0</v>
      </c>
      <c r="CS46" s="316" t="str">
        <f t="shared" ca="1" si="43"/>
        <v/>
      </c>
      <c r="CT46" s="413" t="str">
        <f t="shared" ca="1" si="44"/>
        <v/>
      </c>
      <c r="CU46" s="412" t="str">
        <f>IF(OR(CV46="",CV46=0),"",MAX(CU$5:CU45)+1)</f>
        <v/>
      </c>
      <c r="CV46" s="316" t="str">
        <f>IFERROR(INDEX($AJ$86:$AJ$97, ROWS($CV$4:CV44)), IFERROR(INDEX($AN$86:$AN$97, ROWS($CV$4:CV44)-ROWS($AJ$86:$AJ$97)), ""))</f>
        <v/>
      </c>
      <c r="CW46" s="316" t="str">
        <f t="shared" si="45"/>
        <v/>
      </c>
      <c r="CX46" s="316" t="str">
        <f>IF(OR(CY46="",CY46=0),"",MAX(CX$5:CX45)+1)</f>
        <v/>
      </c>
      <c r="CY46" s="316" t="str">
        <f>IFERROR(INDEX($AK$86:$AK$97, ROWS($CY$4:CY44)), IFERROR(INDEX($AO$86:$AO$97, ROWS($CY$4:CY44)-ROWS($AK$86:$AK$97)), ""))</f>
        <v/>
      </c>
      <c r="CZ46" s="316" t="str">
        <f t="shared" si="46"/>
        <v/>
      </c>
      <c r="DA46" s="413" t="str">
        <f t="shared" si="47"/>
        <v/>
      </c>
      <c r="DC46" s="438">
        <f ca="1">IF(OR(DD46="",DD46=0),"",MAX(DC$45:DC45)+1)</f>
        <v>1</v>
      </c>
      <c r="DD46" s="434" t="str">
        <f ca="1">IF(CB6="","",IF(NOT(CF6="Income"),CB6,""))</f>
        <v>Groceries</v>
      </c>
      <c r="DE46" s="413">
        <f ca="1">IF(CE6="","",IF(NOT(CF6="Income"),CE6,""))</f>
        <v>125</v>
      </c>
      <c r="DF46" s="438" t="str">
        <f ca="1">IF(OR(DG46="",DG46=0),"",MAX(DF$45:DF45)+1)</f>
        <v/>
      </c>
      <c r="DG46" s="412" t="str">
        <f ca="1">IF(CB6="","",IF(CF6="Income",CB6,""))</f>
        <v/>
      </c>
      <c r="DH46" s="413" t="str">
        <f ca="1">IF(CB6="","",IF(CF6="Income",CE6,""))</f>
        <v/>
      </c>
      <c r="DI46" s="412" t="str">
        <f ca="1">IFERROR(INDEX($DD$46:$DD$63,MATCH(ROW()-ROW($DI$45),$DC$46:$DC$63,0)),"")</f>
        <v>Groceries</v>
      </c>
      <c r="DJ46" s="413">
        <f ca="1">IFERROR(INDEX($DE$46:$DE$63,MATCH(ROW()-ROW($DI$45),$DC$46:$DC$63,0)),"")</f>
        <v>125</v>
      </c>
      <c r="DK46" s="412" t="str">
        <f ca="1">IFERROR(INDEX($DG$46:$DG$63,MATCH(ROW()-ROW($DK$45),$DF$46:$DF$63,0)),"")</f>
        <v>Paycheck 2</v>
      </c>
      <c r="DL46" s="413">
        <f ca="1">IFERROR(INDEX($DH$46:$DH$63,MATCH(ROW()-ROW($DK$45),$DF$46:$DF$63,0)),"")</f>
        <v>400</v>
      </c>
      <c r="DM46" s="292"/>
      <c r="DN46" s="425" t="str">
        <f ca="1">IF(DI46="","",CONCATENATE(DI46," - ",DJ46))</f>
        <v>Groceries - 125</v>
      </c>
      <c r="DO46" s="295" t="str">
        <f ca="1">IF(DI47="","",CONCATENATE(DI47," - ",DJ47))</f>
        <v>Car 2 Gas - 80</v>
      </c>
      <c r="DP46" s="295" t="str">
        <f ca="1">IF(DI48="","",CONCATENATE(DI48," - ",DJ48))</f>
        <v>Netflix - 14.95</v>
      </c>
      <c r="DQ46" s="440" t="str">
        <f ca="1">IF(DK46="","",CONCATENATE(DK46," - ",DL46))</f>
        <v>Paycheck 2 - 400</v>
      </c>
      <c r="DR46" s="441" t="str">
        <f ca="1">IF(DK47="","",CONCATENATE(DK47," - ",DL47))</f>
        <v>Paycheck 3 - 700</v>
      </c>
      <c r="DS46" s="442" t="str">
        <f ca="1">IF(DK48="","",CONCATENATE(DK48," - ",DL48))</f>
        <v>Paycheck 1 - 850</v>
      </c>
    </row>
    <row r="47" spans="1:123" x14ac:dyDescent="0.3">
      <c r="P47" s="1177"/>
      <c r="Q47" s="1178"/>
      <c r="R47" s="453"/>
      <c r="S47" s="402"/>
      <c r="T47"/>
      <c r="U47" s="1177"/>
      <c r="V47" s="1178"/>
      <c r="W47" s="453"/>
      <c r="X47" s="402"/>
      <c r="AC47" s="366" t="s">
        <v>495</v>
      </c>
      <c r="AD47" s="367" t="s">
        <v>192</v>
      </c>
      <c r="AE47" s="367" t="s">
        <v>193</v>
      </c>
      <c r="AF47" s="368" t="s">
        <v>11</v>
      </c>
      <c r="AI47" s="302" t="str">
        <f t="shared" ca="1" si="123"/>
        <v/>
      </c>
      <c r="AJ47" s="305" t="str">
        <f t="shared" ca="1" si="102"/>
        <v/>
      </c>
      <c r="AK47" s="293" t="str">
        <f t="shared" ca="1" si="103"/>
        <v/>
      </c>
      <c r="AL47" s="303" t="str">
        <f t="shared" ca="1" si="104"/>
        <v/>
      </c>
      <c r="AM47" s="302" t="str">
        <f t="shared" ca="1" si="124"/>
        <v/>
      </c>
      <c r="AN47" s="293" t="str">
        <f t="shared" ca="1" si="105"/>
        <v/>
      </c>
      <c r="AO47" s="293" t="str">
        <f t="shared" ca="1" si="106"/>
        <v/>
      </c>
      <c r="AP47" s="303" t="str">
        <f t="shared" ca="1" si="107"/>
        <v/>
      </c>
      <c r="AQ47" s="302" t="str">
        <f t="shared" ca="1" si="125"/>
        <v/>
      </c>
      <c r="AR47" s="293" t="str">
        <f t="shared" ca="1" si="108"/>
        <v/>
      </c>
      <c r="AS47" s="293" t="str">
        <f t="shared" ca="1" si="109"/>
        <v/>
      </c>
      <c r="AT47" s="303" t="str">
        <f t="shared" ca="1" si="110"/>
        <v/>
      </c>
      <c r="AU47" s="302" t="str">
        <f t="shared" ca="1" si="126"/>
        <v/>
      </c>
      <c r="AV47" s="293" t="str">
        <f t="shared" ca="1" si="111"/>
        <v/>
      </c>
      <c r="AW47" s="293" t="str">
        <f t="shared" ca="1" si="112"/>
        <v/>
      </c>
      <c r="AX47" s="303" t="str">
        <f t="shared" ca="1" si="113"/>
        <v/>
      </c>
      <c r="AY47" s="302" t="str">
        <f t="shared" ca="1" si="127"/>
        <v/>
      </c>
      <c r="AZ47" s="293" t="str">
        <f t="shared" ca="1" si="114"/>
        <v/>
      </c>
      <c r="BA47" s="293" t="str">
        <f t="shared" ca="1" si="115"/>
        <v/>
      </c>
      <c r="BB47" s="303" t="str">
        <f t="shared" ca="1" si="116"/>
        <v/>
      </c>
      <c r="BC47" s="302" t="str">
        <f t="shared" ca="1" si="128"/>
        <v/>
      </c>
      <c r="BD47" s="293" t="str">
        <f t="shared" ca="1" si="117"/>
        <v/>
      </c>
      <c r="BE47" s="293" t="str">
        <f t="shared" ca="1" si="118"/>
        <v/>
      </c>
      <c r="BF47" s="303" t="str">
        <f t="shared" ca="1" si="119"/>
        <v/>
      </c>
      <c r="BG47" s="302" t="str">
        <f t="shared" ca="1" si="129"/>
        <v/>
      </c>
      <c r="BH47" s="293" t="str">
        <f t="shared" ca="1" si="120"/>
        <v/>
      </c>
      <c r="BI47" s="293" t="str">
        <f t="shared" ca="1" si="121"/>
        <v/>
      </c>
      <c r="BJ47" s="303" t="str">
        <f t="shared" ca="1" si="122"/>
        <v/>
      </c>
      <c r="BL47" s="412" t="str">
        <f ca="1">IF(OR(BM47="",BM47=0),"",MAX(BL$5:BL46)+1)</f>
        <v/>
      </c>
      <c r="BM47" s="316" t="str">
        <f ca="1">IFERROR(INDEX($AJ$6:$AJ$17, ROWS(BM$4:$BM45)), IFERROR(INDEX($AN$6:$AN$17, ROWS(BM$4:$BM45)-ROWS($AJ$6:$AJ$17)), IFERROR(INDEX($AR$6:$AR$17, ROWS(BM$4:$BM45)-ROWS($AJ$6:$AJ$17)-ROWS($AN$6:$AN$17)),IFERROR(INDEX($AV$6:$AV$17, ROWS(BM$4:$BM45)-ROWS($AJ$6:$AJ$17)-ROWS($AN$6:$AN$17)-ROWS($AR$6:$AR$17)),IFERROR(INDEX($AZ$6:$AZ$17, ROWS(BM$4:$BM45)-ROWS($AJ$6:$AJ$17)-ROWS($AN$6:$AN$17)-ROWS($AR$6:$AR$17)-ROWS($AV$6:$AV$17)),IFERROR(INDEX($BD$6:$BD$17, ROWS(BM$4:$BM45)-ROWS($AJ$6:$AJ$17)-ROWS($AN$6:$AN$17)-ROWS($AR$6:$AR$17)-ROWS($AV$6:$AV$17)-ROWS($AZ$6:$AZ$17)),IFERROR(INDEX($BH$6:$BH$17, ROWS(BM$4:$BM45)-ROWS($AJ$6:$AJ$17)-ROWS($AN$6:$AN$17)-ROWS($AR$6:$AR$17)-ROWS($AV$6:$AV$17)-ROWS($AZ$6:$AZ$17)-ROWS($BD$6:$BD$17)), "")))))))</f>
        <v/>
      </c>
      <c r="BN47" s="316" t="str">
        <f t="shared" ca="1" si="30"/>
        <v/>
      </c>
      <c r="BO47" s="316" t="str">
        <f ca="1">IF(OR(BP47="",BP47=0),"",MAX(BO$5:BO46)+1)</f>
        <v/>
      </c>
      <c r="BP47" s="316" t="str">
        <f ca="1">IFERROR(INDEX($AK$6:$AK$17, ROWS($BP$4:BP45)), IFERROR(INDEX($AO$6:$AO$17, ROWS($BP$4:BP45)-ROWS($AK$6:$AK$17)), IFERROR(INDEX($AS$6:$AS$17, ROWS($BP$4:BP45)-ROWS($AK$6:$AK$17)-ROWS($AO$6:$AO$17)),IFERROR(INDEX($AW$6:$AW$17, ROWS($BP$4:BP45)-ROWS($AK$6:$AK$17)-ROWS($AO$6:$AO$17)-ROWS($AS$6:$AS$17)),IFERROR(INDEX($BA$6:$BA$17, ROWS($BP$4:BP45)-ROWS($AK$6:$AK$17)-ROWS($AO$6:$AO$17)-ROWS($AS$6:$AS$17)-ROWS($AW$6:$AW$17)),IFERROR(INDEX($BE$6:$BE$17, ROWS($BP$4:BP45)-ROWS($AK$6:$AK$17)-ROWS($AO$6:$AO$17)-ROWS($AS$6:$AS$17)-ROWS($AW$6:$AW$17)-ROWS($BA$6:$BA$17)),IFERROR(INDEX($BI$6:$BI$17, ROWS($BP$4:BP45)-ROWS($AK$6:$AK$17)-ROWS($AO$6:$AO$17)-ROWS($AS$6:$AS$17)-ROWS($AW$6:$AW$17)-ROWS($BA$6:$BA$17)-ROWS($BE$6:$BE$17)), "")))))))</f>
        <v/>
      </c>
      <c r="BQ47" s="316" t="str">
        <f t="shared" ca="1" si="31"/>
        <v/>
      </c>
      <c r="BR47" s="413" t="str">
        <f t="shared" ca="1" si="32"/>
        <v/>
      </c>
      <c r="BS47" s="412" t="str">
        <f ca="1">IF(OR(BT47="",BT47=0),"",MAX(BS$5:BS46)+1)</f>
        <v/>
      </c>
      <c r="BT47" s="316" t="str">
        <f ca="1">IFERROR(INDEX($AJ$22:$AJ$33, ROWS($BT$4:BT45)), IFERROR(INDEX($AN$22:$AN$33, ROWS($BT$4:BT45)-ROWS($AJ$22:$AJ$33)), IFERROR(INDEX($AR$22:$AR$33, ROWS($BT$4:BT45)-ROWS($AJ$22:$AJ$33)-ROWS($AN$22:$AN$33)),IFERROR(INDEX($AV$22:$AV$33, ROWS($BT$4:BT45)-ROWS($AJ$22:$AJ$33)-ROWS($AN$22:$AN$33)-ROWS($AR$22:$AR$33)),IFERROR(INDEX($AZ$22:$AZ$33, ROWS($BT$4:BT45)-ROWS($AJ$22:$AJ$33)-ROWS($AN$22:$AN$33)-ROWS($AR$22:$AR$33)-ROWS($AV$22:$AV$33)),IFERROR(INDEX($BD$22:$BD$33, ROWS($BT$4:BT45)-ROWS($AJ$22:$AJ$33)-ROWS($AN$22:$AN$33)-ROWS($AR$22:$AR$33)-ROWS($AV$22:$AV$33)-ROWS($AZ$22:$AZ$33)),IFERROR(INDEX($BH$22:$BH$33, ROWS($BT$4:BT45)-ROWS($AJ$22:$AJ$33)-ROWS($AN$22:$AN$33)-ROWS($AR$22:$AR$33)-ROWS($AV$22:$AV$33)-ROWS($AZ$22:$AZ$33)-ROWS($BD$22:$BD$33)), "")))))))</f>
        <v/>
      </c>
      <c r="BU47" s="316" t="str">
        <f t="shared" ca="1" si="33"/>
        <v/>
      </c>
      <c r="BV47" s="316" t="str">
        <f ca="1">IF(OR(BW47="",BW47=0),"",MAX(BV$5:BV46)+1)</f>
        <v/>
      </c>
      <c r="BW47" s="316" t="str">
        <f ca="1">IFERROR(INDEX($AK$22:$AK$33, ROWS($BW$4:BW45)), IFERROR(INDEX($AO$22:$AO$33, ROWS($BW$4:BW45)-ROWS($AK$22:$AK$33)), IFERROR(INDEX($AS$22:$AS$33, ROWS($BW$4:BW45)-ROWS($AK$22:$AK$33)-ROWS($AO$22:$AO$33)),IFERROR(INDEX($AW$22:$AW$33, ROWS($BW$4:BW45)-ROWS($AK$22:$AK$33)-ROWS($AO$22:$AO$33)-ROWS($AS$22:$AS$33)),IFERROR(INDEX($BA$22:$BA$33, ROWS($BW$4:BW45)-ROWS($AK$22:$AK$33)-ROWS($AO$22:$AO$33)-ROWS($AS$22:$AS$33)-ROWS($AW$22:$AW$33)),IFERROR(INDEX($BE$22:$BE$33, ROWS($BW$4:BW45)-ROWS($AK$22:$AK$33)-ROWS($AO$22:$AO$33)-ROWS($AS$22:$AS$33)-ROWS($AW$22:$AW$33)-ROWS($BA$22:$BA$33)),IFERROR(INDEX($BI$22:$BI$33, ROWS($BW$4:BW45)-ROWS($AK$22:$AK$33)-ROWS($AO$22:$AO$33)-ROWS($AS$22:$AS$33)-ROWS($AW$22:$AW$33)-ROWS($BA$22:$BA$33)-ROWS($BE$22:$BE$33)), "")))))))</f>
        <v/>
      </c>
      <c r="BX47" s="316" t="str">
        <f t="shared" ca="1" si="34"/>
        <v/>
      </c>
      <c r="BY47" s="413" t="str">
        <f t="shared" ca="1" si="35"/>
        <v/>
      </c>
      <c r="BZ47" s="412" t="str">
        <f ca="1">IF(OR(CA47="",CA47=0),"",MAX(BZ$5:BZ46)+1)</f>
        <v/>
      </c>
      <c r="CA47" s="316" t="str">
        <f ca="1">IFERROR(INDEX($AJ$38:$AJ$49, ROWS($CA$4:CA45)), IFERROR(INDEX($AN$38:$AN$49, ROWS($CA$4:CA45)-ROWS($AJ$38:$AJ$49)), IFERROR(INDEX($AR$38:$AR$49, ROWS($CA$4:CA45)-ROWS($AJ$38:$AJ$49)-ROWS($AN$38:$AN$49)),IFERROR(INDEX($AV$38:$AV$49, ROWS($CA$4:CA45)-ROWS($AJ$38:$AJ$49)-ROWS($AN$38:$AN$49)-ROWS($AR$38:$AR$49)),IFERROR(INDEX($AZ$38:$AZ$49, ROWS($CA$4:CA45)-ROWS($AJ$38:$AJ$49)-ROWS($AN$38:$AN$49)-ROWS($AR$38:$AR$49)-ROWS($AV$38:$AV$49)),IFERROR(INDEX($BD$38:$BD$49, ROWS($CA$4:CA45)-ROWS($AJ$38:$AJ$49)-ROWS($AN$38:$AN$49)-ROWS($AR$38:$AR$49)-ROWS($AV$38:$AV$49)-ROWS($AZ$38:$AZ$49)),IFERROR(INDEX($BH$38:$BH$49, ROWS($CA$4:CA45)-ROWS($AJ$38:$AJ$49)-ROWS($AN$38:$AN$49)-ROWS($AR$38:$AR$49)-ROWS($AV$38:$AV$49)-ROWS($AZ$38:$AZ$49)-ROWS($BD$38:$BD$49)), "")))))))</f>
        <v/>
      </c>
      <c r="CB47" s="316" t="str">
        <f t="shared" ca="1" si="36"/>
        <v/>
      </c>
      <c r="CC47" s="316" t="str">
        <f ca="1">IF(OR(CD47="",CD47=0),"",MAX(CC$5:CC46)+1)</f>
        <v/>
      </c>
      <c r="CD47" s="316" t="str">
        <f ca="1">IFERROR(INDEX($AK$38:$AK$49, ROWS($CD$4:CD45)), IFERROR(INDEX($AO$38:$AO$49, ROWS($CD$4:CD45)-ROWS($AK$38:$AK$49)), IFERROR(INDEX($AS$38:$AS$49, ROWS($CD$4:CD45)-ROWS($AK$38:$AK$49)-ROWS($AO$38:$AO$49)),IFERROR(INDEX($AW$38:$AW$49, ROWS($CD$4:CD45)-ROWS($AK$38:$AK$49)-ROWS($AO$38:$AO$49)-ROWS($AS$38:$AS$49)),IFERROR(INDEX($BA$38:$BA$49, ROWS($CD$4:CD45)-ROWS($AK$38:$AK$49)-ROWS($AO$38:$AO$49)-ROWS($AS$38:$AS$49)-ROWS($AW$38:$AW$49)),IFERROR(INDEX($BE$38:$BE$49, ROWS($CD$4:CD45)-ROWS($AK$38:$AK$49)-ROWS($AO$38:$AO$49)-ROWS($AS$38:$AS$49)-ROWS($AW$38:$AW$49)-ROWS($BA$38:$BA$49)),IFERROR(INDEX($BI$38:$BI$49, ROWS($CD$4:CD45)-ROWS($AK$38:$AK$49)-ROWS($AO$38:$AO$49)-ROWS($AS$38:$AS$49)-ROWS($AW$38:$AW$49)-ROWS($BA$38:$BA$49)-ROWS($BE$38:$BE$49)), "")))))))</f>
        <v/>
      </c>
      <c r="CE47" s="316" t="str">
        <f t="shared" ca="1" si="37"/>
        <v/>
      </c>
      <c r="CF47" s="413" t="str">
        <f t="shared" ca="1" si="38"/>
        <v/>
      </c>
      <c r="CG47" s="412" t="str">
        <f ca="1">IF(OR(CH47="",CH47=0),"",MAX(CG$5:CG46)+1)</f>
        <v/>
      </c>
      <c r="CH47" s="316" t="str">
        <f ca="1">IFERROR(INDEX($AJ$54:$AJ$65, ROWS($CH$4:CH45)), IFERROR(INDEX($AN$54:$AN$65, ROWS($CH$4:CH45)-ROWS($AJ$54:$AJ$65)), IFERROR(INDEX($AR$54:$AR$65, ROWS($CH$4:CH45)-ROWS($AJ$54:$AJ$65)-ROWS($AN$54:$AN$65)),IFERROR(INDEX($AV$54:$AV$65, ROWS($CH$4:CH45)-ROWS($AJ$54:$AJ$65)-ROWS($AN$54:$AN$65)-ROWS($AR$54:$AR$65)),IFERROR(INDEX($AZ$54:$AZ$65, ROWS($CH$4:CH45)-ROWS($AJ$54:$AJ$65)-ROWS($AN$54:$AN$65)-ROWS($AR$54:$AR$65)-ROWS($AV$54:$AV$65)),IFERROR(INDEX($BD$54:$BD$65, ROWS($CH$4:CH45)-ROWS($AJ$54:$AJ$65)-ROWS($AN$54:$AN$65)-ROWS($AR$54:$AR$65)-ROWS($AV$54:$AV$65)-ROWS($AZ$54:$AZ$65)),IFERROR(INDEX($BH$54:$BH$65, ROWS($CH$4:CH45)-ROWS($AJ$54:$AJ$65)-ROWS($AN$54:$AN$65)-ROWS($AR$54:$AR$65)-ROWS($AV$54:$AV$65)-ROWS($AZ$54:$AZ$65)-ROWS($BD$54:$BD$65)), "")))))))</f>
        <v/>
      </c>
      <c r="CI47" s="316" t="str">
        <f t="shared" ca="1" si="39"/>
        <v/>
      </c>
      <c r="CJ47" s="316" t="str">
        <f ca="1">IF(OR(CK47="",CK47=0),"",MAX(CJ$5:CJ46)+1)</f>
        <v/>
      </c>
      <c r="CK47" s="316" t="str">
        <f ca="1">IFERROR(INDEX($AK$54:$AK$65, ROWS($CK$4:CK45)), IFERROR(INDEX($AO$54:$AO$65, ROWS($CK$4:CK45)-ROWS($AK$54:$AK$65)), IFERROR(INDEX($AS$54:$AS$65, ROWS($CK$4:CK45)-ROWS($AK$54:$AK$65)-ROWS($AO$54:$AO$65)),IFERROR(INDEX($AW$54:$AW$65, ROWS($CK$4:CK45)-ROWS($AK$54:$AK$65)-ROWS($AO$54:$AO$65)-ROWS($AS$54:$AS$65)),IFERROR(INDEX($BA$54:$BA$65, ROWS($CK$4:CK45)-ROWS($AK$54:$AK$65)-ROWS($AO$54:$AO$65)-ROWS($AS$54:$AS$65)-ROWS($AW$54:$AW$65)),IFERROR(INDEX($BE$54:$BE$65, ROWS($CK$4:CK45)-ROWS($AK$54:$AK$65)-ROWS($AO$54:$AO$65)-ROWS($AS$54:$AS$65)-ROWS($AW$54:$AW$65)-ROWS($BA$54:$BA$65)),IFERROR(INDEX($BI$54:$BI$65, ROWS($CK$4:CK45)-ROWS($AK$54:$AK$65)-ROWS($AO$54:$AO$65)-ROWS($AS$54:$AS$65)-ROWS($AW$54:$AW$65)-ROWS($BA$54:$BA$65)-ROWS($BE$54:$BE$65)), "")))))))</f>
        <v/>
      </c>
      <c r="CL47" s="316" t="str">
        <f t="shared" ca="1" si="40"/>
        <v/>
      </c>
      <c r="CM47" s="413" t="str">
        <f t="shared" ca="1" si="41"/>
        <v/>
      </c>
      <c r="CN47" s="412" t="str">
        <f>IF(OR(CO47="",CO47=0),"",MAX(CN$5:CN46)+1)</f>
        <v/>
      </c>
      <c r="CO47" s="316">
        <f>IFERROR(INDEX($AJ$70:$AJ$81, ROWS($CO$4:CO45)), IFERROR(INDEX($AN$70:$AN$81, ROWS($CO$4:CO45)-ROWS($AJ$70:$AJ$81)), IFERROR(INDEX($AR$70:$AR$81, ROWS($CO$4:CO45)-ROWS($AJ$70:$AJ$81)-ROWS($AN$70:$AN$81)),IFERROR(INDEX($AV$70:$AV$81, ROWS($CO$4:CO45)-ROWS($AJ$70:$AJ$81)-ROWS($AN$70:$AN$81)-ROWS($AR$70:$AR$81)),IFERROR(INDEX($AZ$70:$AZ$81, ROWS($CO$4:CO45)-ROWS($AJ$70:$AJ$81)-ROWS($AN$70:$AN$81)-ROWS($AR$70:$AR$81)-ROWS($AV$70:$AV$81)),IFERROR(INDEX($BD$70:$BD$81, ROWS($CO$4:CO45)-ROWS($AJ$70:$AJ$81)-ROWS($AN$70:$AN$81)-ROWS($AR$70:$AR$81)-ROWS($AV$70:$AV$81)-ROWS($AZ$70:$AZ$81)),IFERROR(INDEX($BH$70:$BH$81, ROWS($CO$4:CO45)-ROWS($AJ$70:$AJ$81)-ROWS($AN$70:$AN$81)-ROWS($AR$70:$AR$81)-ROWS($AV$70:$AV$81)-ROWS($AZ$70:$AZ$81)-ROWS($BD$70:$BD$81)), "")))))))</f>
        <v>0</v>
      </c>
      <c r="CP47" s="316" t="str">
        <f t="shared" ca="1" si="42"/>
        <v/>
      </c>
      <c r="CQ47" s="316" t="str">
        <f>IF(OR(CR47="",CR47=0),"",MAX(CQ$5:CQ46)+1)</f>
        <v/>
      </c>
      <c r="CR47" s="316">
        <f>IFERROR(INDEX($AK$70:$AK$81, ROWS($CR$4:CR45)), IFERROR(INDEX($AO$70:$AO$81, ROWS($CR$4:CR45)-ROWS($AK$70:$AK$81)), IFERROR(INDEX($AS$70:$AS$81, ROWS($CR$4:CR45)-ROWS($AK$70:$AK$81)-ROWS($AO$70:$AO$81)),IFERROR(INDEX($AW$70:$AW$81, ROWS($CR$4:CR45)-ROWS($AK$70:$AK$81)-ROWS($AO$70:$AO$81)-ROWS($AS$70:$AS$81)),IFERROR(INDEX($BA$70:$BA$81, ROWS($CR$4:CR45)-ROWS($AK$70:$AK$81)-ROWS($AO$70:$AO$81)-ROWS($AS$70:$AS$81)-ROWS($AW$70:$AW$81)),IFERROR(INDEX($BE$70:$BE$81, ROWS($CR$4:CR45)-ROWS($AK$70:$AK$81)-ROWS($AO$70:$AO$81)-ROWS($AS$70:$AS$81)-ROWS($AW$70:$AW$81)-ROWS($BA$70:$BA$81)),IFERROR(INDEX($BI$70:$BI$81, ROWS($CR$4:CR45)-ROWS($AK$70:$AK$81)-ROWS($AO$70:$AO$81)-ROWS($AS$70:$AS$81)-ROWS($AW$70:$AW$81)-ROWS($BA$70:$BA$81)-ROWS($BE$70:$BE$81)), "")))))))</f>
        <v>0</v>
      </c>
      <c r="CS47" s="316" t="str">
        <f t="shared" ca="1" si="43"/>
        <v/>
      </c>
      <c r="CT47" s="413" t="str">
        <f t="shared" ca="1" si="44"/>
        <v/>
      </c>
      <c r="CU47" s="412" t="str">
        <f>IF(OR(CV47="",CV47=0),"",MAX(CU$5:CU46)+1)</f>
        <v/>
      </c>
      <c r="CV47" s="316" t="str">
        <f>IFERROR(INDEX($AJ$86:$AJ$97, ROWS($CV$4:CV45)), IFERROR(INDEX($AN$86:$AN$97, ROWS($CV$4:CV45)-ROWS($AJ$86:$AJ$97)), ""))</f>
        <v/>
      </c>
      <c r="CW47" s="316" t="str">
        <f t="shared" si="45"/>
        <v/>
      </c>
      <c r="CX47" s="316" t="str">
        <f>IF(OR(CY47="",CY47=0),"",MAX(CX$5:CX46)+1)</f>
        <v/>
      </c>
      <c r="CY47" s="316" t="str">
        <f>IFERROR(INDEX($AK$86:$AK$97, ROWS($CY$4:CY45)), IFERROR(INDEX($AO$86:$AO$97, ROWS($CY$4:CY45)-ROWS($AK$86:$AK$97)), ""))</f>
        <v/>
      </c>
      <c r="CZ47" s="316" t="str">
        <f t="shared" si="46"/>
        <v/>
      </c>
      <c r="DA47" s="413" t="str">
        <f t="shared" si="47"/>
        <v/>
      </c>
      <c r="DC47" s="438" t="str">
        <f ca="1">IF(OR(DD47="",DD47=0),"",MAX(DC$45:DC46)+1)</f>
        <v/>
      </c>
      <c r="DD47" s="434" t="str">
        <f t="shared" ref="DD47:DD63" ca="1" si="130">IF(CB7="","",IF(NOT(CF7="Income"),CB7,""))</f>
        <v/>
      </c>
      <c r="DE47" s="413" t="str">
        <f t="shared" ref="DE47:DE63" ca="1" si="131">IF(CE7="","",IF(NOT(CF7="Income"),CE7,""))</f>
        <v/>
      </c>
      <c r="DF47" s="431">
        <f ca="1">IF(OR(DG47="",DG47=0),"",MAX(DF$45:DF46)+1)</f>
        <v>1</v>
      </c>
      <c r="DG47" s="412" t="str">
        <f t="shared" ref="DG47:DG63" ca="1" si="132">IF(CB7="","",IF(CF7="Income",CB7,""))</f>
        <v>Paycheck 2</v>
      </c>
      <c r="DH47" s="413">
        <f t="shared" ref="DH47:DH63" ca="1" si="133">IF(CB7="","",IF(CF7="Income",CE7,""))</f>
        <v>400</v>
      </c>
      <c r="DI47" s="412" t="str">
        <f t="shared" ref="DI47:DI63" ca="1" si="134">IFERROR(INDEX($DD$46:$DD$63,MATCH(ROW()-ROW($DI$45),$DC$46:$DC$63,0)),"")</f>
        <v>Car 2 Gas</v>
      </c>
      <c r="DJ47" s="413">
        <f t="shared" ref="DJ47:DJ63" ca="1" si="135">IFERROR(INDEX($DE$46:$DE$63,MATCH(ROW()-ROW($DI$45),$DC$46:$DC$63,0)),"")</f>
        <v>80</v>
      </c>
      <c r="DK47" s="412" t="str">
        <f t="shared" ref="DK47:DK63" ca="1" si="136">IFERROR(INDEX($DG$46:$DG$63,MATCH(ROW()-ROW($DK$45),$DF$46:$DF$63,0)),"")</f>
        <v>Paycheck 3</v>
      </c>
      <c r="DL47" s="413">
        <f t="shared" ref="DL47:DL63" ca="1" si="137">IFERROR(INDEX($DH$46:$DH$63,MATCH(ROW()-ROW($DK$45),$DF$46:$DF$63,0)),"")</f>
        <v>700</v>
      </c>
      <c r="DM47" s="292"/>
      <c r="DN47" s="425" t="str">
        <f ca="1">IF(DI49="","",CONCATENATE(DI49," - ",DJ49))</f>
        <v>D. Store Card 4 - 30</v>
      </c>
      <c r="DO47" s="295" t="str">
        <f ca="1">IF(DI50="","",CONCATENATE(DI50," - ",DJ50))</f>
        <v>D. Store Card 1 - 30</v>
      </c>
      <c r="DP47" s="295" t="str">
        <f ca="1">IF(DI51="","",CONCATENATE(DI51," - ",DJ51))</f>
        <v>Roth IRA - 100</v>
      </c>
      <c r="DQ47" s="425" t="str">
        <f ca="1">IF(DK49="","",CONCATENATE(DK49," - ",DL49))</f>
        <v>Investment 1 - 200</v>
      </c>
      <c r="DR47" s="295" t="str">
        <f ca="1">IF(DK50="","",CONCATENATE(DK50," - ",DL50))</f>
        <v/>
      </c>
      <c r="DS47" s="426" t="str">
        <f ca="1">IF(DK51="","",CONCATENATE(DK51," - ",DL51))</f>
        <v/>
      </c>
    </row>
    <row r="48" spans="1:123" x14ac:dyDescent="0.3">
      <c r="P48" s="1177"/>
      <c r="Q48" s="1178"/>
      <c r="R48" s="453"/>
      <c r="S48" s="402"/>
      <c r="T48"/>
      <c r="U48" s="1177"/>
      <c r="V48" s="1178"/>
      <c r="W48" s="453"/>
      <c r="X48" s="402"/>
      <c r="AC48" s="358">
        <f>IF('Data Entry'!H30="","",'Data Entry'!H30)</f>
        <v>1</v>
      </c>
      <c r="AD48" s="356" t="str">
        <f>IF('Data Entry'!G30="","",'Data Entry'!G30)</f>
        <v>Bank Loan 1</v>
      </c>
      <c r="AE48" s="357">
        <f>IF('Data Entry'!J30="","",'Data Entry'!J30)</f>
        <v>120</v>
      </c>
      <c r="AF48" s="402">
        <f>IF('Data Entry'!I30="","",'Data Entry'!I30)</f>
        <v>5000</v>
      </c>
      <c r="AI48" s="308" t="str">
        <f t="shared" ca="1" si="123"/>
        <v/>
      </c>
      <c r="AJ48" s="305" t="str">
        <f t="shared" ca="1" si="102"/>
        <v/>
      </c>
      <c r="AK48" s="293" t="str">
        <f t="shared" ca="1" si="103"/>
        <v/>
      </c>
      <c r="AL48" s="303" t="str">
        <f t="shared" ca="1" si="104"/>
        <v/>
      </c>
      <c r="AM48" s="308" t="str">
        <f t="shared" ca="1" si="124"/>
        <v/>
      </c>
      <c r="AN48" s="293" t="str">
        <f t="shared" ca="1" si="105"/>
        <v/>
      </c>
      <c r="AO48" s="293" t="str">
        <f t="shared" ca="1" si="106"/>
        <v/>
      </c>
      <c r="AP48" s="303" t="str">
        <f t="shared" ca="1" si="107"/>
        <v/>
      </c>
      <c r="AQ48" s="308" t="str">
        <f t="shared" ca="1" si="125"/>
        <v/>
      </c>
      <c r="AR48" s="293" t="str">
        <f t="shared" ca="1" si="108"/>
        <v/>
      </c>
      <c r="AS48" s="293" t="str">
        <f t="shared" ca="1" si="109"/>
        <v/>
      </c>
      <c r="AT48" s="303" t="str">
        <f t="shared" ca="1" si="110"/>
        <v/>
      </c>
      <c r="AU48" s="308" t="str">
        <f t="shared" ca="1" si="126"/>
        <v/>
      </c>
      <c r="AV48" s="293" t="str">
        <f t="shared" ca="1" si="111"/>
        <v/>
      </c>
      <c r="AW48" s="293" t="str">
        <f t="shared" ca="1" si="112"/>
        <v/>
      </c>
      <c r="AX48" s="303" t="str">
        <f t="shared" ca="1" si="113"/>
        <v/>
      </c>
      <c r="AY48" s="308" t="str">
        <f t="shared" ca="1" si="127"/>
        <v/>
      </c>
      <c r="AZ48" s="293" t="str">
        <f t="shared" ca="1" si="114"/>
        <v/>
      </c>
      <c r="BA48" s="293" t="str">
        <f t="shared" ca="1" si="115"/>
        <v/>
      </c>
      <c r="BB48" s="303" t="str">
        <f t="shared" ca="1" si="116"/>
        <v/>
      </c>
      <c r="BC48" s="308" t="str">
        <f t="shared" ca="1" si="128"/>
        <v/>
      </c>
      <c r="BD48" s="293" t="str">
        <f t="shared" ca="1" si="117"/>
        <v/>
      </c>
      <c r="BE48" s="293" t="str">
        <f t="shared" ca="1" si="118"/>
        <v/>
      </c>
      <c r="BF48" s="303" t="str">
        <f t="shared" ca="1" si="119"/>
        <v/>
      </c>
      <c r="BG48" s="308" t="str">
        <f t="shared" ca="1" si="129"/>
        <v/>
      </c>
      <c r="BH48" s="293" t="str">
        <f t="shared" ca="1" si="120"/>
        <v/>
      </c>
      <c r="BI48" s="293" t="str">
        <f t="shared" ca="1" si="121"/>
        <v/>
      </c>
      <c r="BJ48" s="303" t="str">
        <f t="shared" ca="1" si="122"/>
        <v/>
      </c>
      <c r="BL48" s="412" t="str">
        <f ca="1">IF(OR(BM48="",BM48=0),"",MAX(BL$5:BL47)+1)</f>
        <v/>
      </c>
      <c r="BM48" s="316" t="str">
        <f ca="1">IFERROR(INDEX($AJ$6:$AJ$17, ROWS(BM$4:$BM46)), IFERROR(INDEX($AN$6:$AN$17, ROWS(BM$4:$BM46)-ROWS($AJ$6:$AJ$17)), IFERROR(INDEX($AR$6:$AR$17, ROWS(BM$4:$BM46)-ROWS($AJ$6:$AJ$17)-ROWS($AN$6:$AN$17)),IFERROR(INDEX($AV$6:$AV$17, ROWS(BM$4:$BM46)-ROWS($AJ$6:$AJ$17)-ROWS($AN$6:$AN$17)-ROWS($AR$6:$AR$17)),IFERROR(INDEX($AZ$6:$AZ$17, ROWS(BM$4:$BM46)-ROWS($AJ$6:$AJ$17)-ROWS($AN$6:$AN$17)-ROWS($AR$6:$AR$17)-ROWS($AV$6:$AV$17)),IFERROR(INDEX($BD$6:$BD$17, ROWS(BM$4:$BM46)-ROWS($AJ$6:$AJ$17)-ROWS($AN$6:$AN$17)-ROWS($AR$6:$AR$17)-ROWS($AV$6:$AV$17)-ROWS($AZ$6:$AZ$17)),IFERROR(INDEX($BH$6:$BH$17, ROWS(BM$4:$BM46)-ROWS($AJ$6:$AJ$17)-ROWS($AN$6:$AN$17)-ROWS($AR$6:$AR$17)-ROWS($AV$6:$AV$17)-ROWS($AZ$6:$AZ$17)-ROWS($BD$6:$BD$17)), "")))))))</f>
        <v/>
      </c>
      <c r="BN48" s="316" t="str">
        <f t="shared" ca="1" si="30"/>
        <v/>
      </c>
      <c r="BO48" s="316" t="str">
        <f ca="1">IF(OR(BP48="",BP48=0),"",MAX(BO$5:BO47)+1)</f>
        <v/>
      </c>
      <c r="BP48" s="316" t="str">
        <f ca="1">IFERROR(INDEX($AK$6:$AK$17, ROWS($BP$4:BP46)), IFERROR(INDEX($AO$6:$AO$17, ROWS($BP$4:BP46)-ROWS($AK$6:$AK$17)), IFERROR(INDEX($AS$6:$AS$17, ROWS($BP$4:BP46)-ROWS($AK$6:$AK$17)-ROWS($AO$6:$AO$17)),IFERROR(INDEX($AW$6:$AW$17, ROWS($BP$4:BP46)-ROWS($AK$6:$AK$17)-ROWS($AO$6:$AO$17)-ROWS($AS$6:$AS$17)),IFERROR(INDEX($BA$6:$BA$17, ROWS($BP$4:BP46)-ROWS($AK$6:$AK$17)-ROWS($AO$6:$AO$17)-ROWS($AS$6:$AS$17)-ROWS($AW$6:$AW$17)),IFERROR(INDEX($BE$6:$BE$17, ROWS($BP$4:BP46)-ROWS($AK$6:$AK$17)-ROWS($AO$6:$AO$17)-ROWS($AS$6:$AS$17)-ROWS($AW$6:$AW$17)-ROWS($BA$6:$BA$17)),IFERROR(INDEX($BI$6:$BI$17, ROWS($BP$4:BP46)-ROWS($AK$6:$AK$17)-ROWS($AO$6:$AO$17)-ROWS($AS$6:$AS$17)-ROWS($AW$6:$AW$17)-ROWS($BA$6:$BA$17)-ROWS($BE$6:$BE$17)), "")))))))</f>
        <v/>
      </c>
      <c r="BQ48" s="316" t="str">
        <f t="shared" ca="1" si="31"/>
        <v/>
      </c>
      <c r="BR48" s="413" t="str">
        <f t="shared" ca="1" si="32"/>
        <v/>
      </c>
      <c r="BS48" s="412" t="str">
        <f ca="1">IF(OR(BT48="",BT48=0),"",MAX(BS$5:BS47)+1)</f>
        <v/>
      </c>
      <c r="BT48" s="316" t="str">
        <f ca="1">IFERROR(INDEX($AJ$22:$AJ$33, ROWS($BT$4:BT46)), IFERROR(INDEX($AN$22:$AN$33, ROWS($BT$4:BT46)-ROWS($AJ$22:$AJ$33)), IFERROR(INDEX($AR$22:$AR$33, ROWS($BT$4:BT46)-ROWS($AJ$22:$AJ$33)-ROWS($AN$22:$AN$33)),IFERROR(INDEX($AV$22:$AV$33, ROWS($BT$4:BT46)-ROWS($AJ$22:$AJ$33)-ROWS($AN$22:$AN$33)-ROWS($AR$22:$AR$33)),IFERROR(INDEX($AZ$22:$AZ$33, ROWS($BT$4:BT46)-ROWS($AJ$22:$AJ$33)-ROWS($AN$22:$AN$33)-ROWS($AR$22:$AR$33)-ROWS($AV$22:$AV$33)),IFERROR(INDEX($BD$22:$BD$33, ROWS($BT$4:BT46)-ROWS($AJ$22:$AJ$33)-ROWS($AN$22:$AN$33)-ROWS($AR$22:$AR$33)-ROWS($AV$22:$AV$33)-ROWS($AZ$22:$AZ$33)),IFERROR(INDEX($BH$22:$BH$33, ROWS($BT$4:BT46)-ROWS($AJ$22:$AJ$33)-ROWS($AN$22:$AN$33)-ROWS($AR$22:$AR$33)-ROWS($AV$22:$AV$33)-ROWS($AZ$22:$AZ$33)-ROWS($BD$22:$BD$33)), "")))))))</f>
        <v/>
      </c>
      <c r="BU48" s="316" t="str">
        <f t="shared" ca="1" si="33"/>
        <v/>
      </c>
      <c r="BV48" s="316" t="str">
        <f ca="1">IF(OR(BW48="",BW48=0),"",MAX(BV$5:BV47)+1)</f>
        <v/>
      </c>
      <c r="BW48" s="316" t="str">
        <f ca="1">IFERROR(INDEX($AK$22:$AK$33, ROWS($BW$4:BW46)), IFERROR(INDEX($AO$22:$AO$33, ROWS($BW$4:BW46)-ROWS($AK$22:$AK$33)), IFERROR(INDEX($AS$22:$AS$33, ROWS($BW$4:BW46)-ROWS($AK$22:$AK$33)-ROWS($AO$22:$AO$33)),IFERROR(INDEX($AW$22:$AW$33, ROWS($BW$4:BW46)-ROWS($AK$22:$AK$33)-ROWS($AO$22:$AO$33)-ROWS($AS$22:$AS$33)),IFERROR(INDEX($BA$22:$BA$33, ROWS($BW$4:BW46)-ROWS($AK$22:$AK$33)-ROWS($AO$22:$AO$33)-ROWS($AS$22:$AS$33)-ROWS($AW$22:$AW$33)),IFERROR(INDEX($BE$22:$BE$33, ROWS($BW$4:BW46)-ROWS($AK$22:$AK$33)-ROWS($AO$22:$AO$33)-ROWS($AS$22:$AS$33)-ROWS($AW$22:$AW$33)-ROWS($BA$22:$BA$33)),IFERROR(INDEX($BI$22:$BI$33, ROWS($BW$4:BW46)-ROWS($AK$22:$AK$33)-ROWS($AO$22:$AO$33)-ROWS($AS$22:$AS$33)-ROWS($AW$22:$AW$33)-ROWS($BA$22:$BA$33)-ROWS($BE$22:$BE$33)), "")))))))</f>
        <v/>
      </c>
      <c r="BX48" s="316" t="str">
        <f t="shared" ca="1" si="34"/>
        <v/>
      </c>
      <c r="BY48" s="413" t="str">
        <f t="shared" ca="1" si="35"/>
        <v/>
      </c>
      <c r="BZ48" s="412" t="str">
        <f ca="1">IF(OR(CA48="",CA48=0),"",MAX(BZ$5:BZ47)+1)</f>
        <v/>
      </c>
      <c r="CA48" s="316" t="str">
        <f ca="1">IFERROR(INDEX($AJ$38:$AJ$49, ROWS($CA$4:CA46)), IFERROR(INDEX($AN$38:$AN$49, ROWS($CA$4:CA46)-ROWS($AJ$38:$AJ$49)), IFERROR(INDEX($AR$38:$AR$49, ROWS($CA$4:CA46)-ROWS($AJ$38:$AJ$49)-ROWS($AN$38:$AN$49)),IFERROR(INDEX($AV$38:$AV$49, ROWS($CA$4:CA46)-ROWS($AJ$38:$AJ$49)-ROWS($AN$38:$AN$49)-ROWS($AR$38:$AR$49)),IFERROR(INDEX($AZ$38:$AZ$49, ROWS($CA$4:CA46)-ROWS($AJ$38:$AJ$49)-ROWS($AN$38:$AN$49)-ROWS($AR$38:$AR$49)-ROWS($AV$38:$AV$49)),IFERROR(INDEX($BD$38:$BD$49, ROWS($CA$4:CA46)-ROWS($AJ$38:$AJ$49)-ROWS($AN$38:$AN$49)-ROWS($AR$38:$AR$49)-ROWS($AV$38:$AV$49)-ROWS($AZ$38:$AZ$49)),IFERROR(INDEX($BH$38:$BH$49, ROWS($CA$4:CA46)-ROWS($AJ$38:$AJ$49)-ROWS($AN$38:$AN$49)-ROWS($AR$38:$AR$49)-ROWS($AV$38:$AV$49)-ROWS($AZ$38:$AZ$49)-ROWS($BD$38:$BD$49)), "")))))))</f>
        <v/>
      </c>
      <c r="CB48" s="316" t="str">
        <f t="shared" ca="1" si="36"/>
        <v/>
      </c>
      <c r="CC48" s="316" t="str">
        <f ca="1">IF(OR(CD48="",CD48=0),"",MAX(CC$5:CC47)+1)</f>
        <v/>
      </c>
      <c r="CD48" s="316" t="str">
        <f ca="1">IFERROR(INDEX($AK$38:$AK$49, ROWS($CD$4:CD46)), IFERROR(INDEX($AO$38:$AO$49, ROWS($CD$4:CD46)-ROWS($AK$38:$AK$49)), IFERROR(INDEX($AS$38:$AS$49, ROWS($CD$4:CD46)-ROWS($AK$38:$AK$49)-ROWS($AO$38:$AO$49)),IFERROR(INDEX($AW$38:$AW$49, ROWS($CD$4:CD46)-ROWS($AK$38:$AK$49)-ROWS($AO$38:$AO$49)-ROWS($AS$38:$AS$49)),IFERROR(INDEX($BA$38:$BA$49, ROWS($CD$4:CD46)-ROWS($AK$38:$AK$49)-ROWS($AO$38:$AO$49)-ROWS($AS$38:$AS$49)-ROWS($AW$38:$AW$49)),IFERROR(INDEX($BE$38:$BE$49, ROWS($CD$4:CD46)-ROWS($AK$38:$AK$49)-ROWS($AO$38:$AO$49)-ROWS($AS$38:$AS$49)-ROWS($AW$38:$AW$49)-ROWS($BA$38:$BA$49)),IFERROR(INDEX($BI$38:$BI$49, ROWS($CD$4:CD46)-ROWS($AK$38:$AK$49)-ROWS($AO$38:$AO$49)-ROWS($AS$38:$AS$49)-ROWS($AW$38:$AW$49)-ROWS($BA$38:$BA$49)-ROWS($BE$38:$BE$49)), "")))))))</f>
        <v/>
      </c>
      <c r="CE48" s="316" t="str">
        <f t="shared" ca="1" si="37"/>
        <v/>
      </c>
      <c r="CF48" s="413" t="str">
        <f t="shared" ca="1" si="38"/>
        <v/>
      </c>
      <c r="CG48" s="412" t="str">
        <f ca="1">IF(OR(CH48="",CH48=0),"",MAX(CG$5:CG47)+1)</f>
        <v/>
      </c>
      <c r="CH48" s="316" t="str">
        <f ca="1">IFERROR(INDEX($AJ$54:$AJ$65, ROWS($CH$4:CH46)), IFERROR(INDEX($AN$54:$AN$65, ROWS($CH$4:CH46)-ROWS($AJ$54:$AJ$65)), IFERROR(INDEX($AR$54:$AR$65, ROWS($CH$4:CH46)-ROWS($AJ$54:$AJ$65)-ROWS($AN$54:$AN$65)),IFERROR(INDEX($AV$54:$AV$65, ROWS($CH$4:CH46)-ROWS($AJ$54:$AJ$65)-ROWS($AN$54:$AN$65)-ROWS($AR$54:$AR$65)),IFERROR(INDEX($AZ$54:$AZ$65, ROWS($CH$4:CH46)-ROWS($AJ$54:$AJ$65)-ROWS($AN$54:$AN$65)-ROWS($AR$54:$AR$65)-ROWS($AV$54:$AV$65)),IFERROR(INDEX($BD$54:$BD$65, ROWS($CH$4:CH46)-ROWS($AJ$54:$AJ$65)-ROWS($AN$54:$AN$65)-ROWS($AR$54:$AR$65)-ROWS($AV$54:$AV$65)-ROWS($AZ$54:$AZ$65)),IFERROR(INDEX($BH$54:$BH$65, ROWS($CH$4:CH46)-ROWS($AJ$54:$AJ$65)-ROWS($AN$54:$AN$65)-ROWS($AR$54:$AR$65)-ROWS($AV$54:$AV$65)-ROWS($AZ$54:$AZ$65)-ROWS($BD$54:$BD$65)), "")))))))</f>
        <v/>
      </c>
      <c r="CI48" s="316" t="str">
        <f t="shared" ca="1" si="39"/>
        <v/>
      </c>
      <c r="CJ48" s="316" t="str">
        <f ca="1">IF(OR(CK48="",CK48=0),"",MAX(CJ$5:CJ47)+1)</f>
        <v/>
      </c>
      <c r="CK48" s="316" t="str">
        <f ca="1">IFERROR(INDEX($AK$54:$AK$65, ROWS($CK$4:CK46)), IFERROR(INDEX($AO$54:$AO$65, ROWS($CK$4:CK46)-ROWS($AK$54:$AK$65)), IFERROR(INDEX($AS$54:$AS$65, ROWS($CK$4:CK46)-ROWS($AK$54:$AK$65)-ROWS($AO$54:$AO$65)),IFERROR(INDEX($AW$54:$AW$65, ROWS($CK$4:CK46)-ROWS($AK$54:$AK$65)-ROWS($AO$54:$AO$65)-ROWS($AS$54:$AS$65)),IFERROR(INDEX($BA$54:$BA$65, ROWS($CK$4:CK46)-ROWS($AK$54:$AK$65)-ROWS($AO$54:$AO$65)-ROWS($AS$54:$AS$65)-ROWS($AW$54:$AW$65)),IFERROR(INDEX($BE$54:$BE$65, ROWS($CK$4:CK46)-ROWS($AK$54:$AK$65)-ROWS($AO$54:$AO$65)-ROWS($AS$54:$AS$65)-ROWS($AW$54:$AW$65)-ROWS($BA$54:$BA$65)),IFERROR(INDEX($BI$54:$BI$65, ROWS($CK$4:CK46)-ROWS($AK$54:$AK$65)-ROWS($AO$54:$AO$65)-ROWS($AS$54:$AS$65)-ROWS($AW$54:$AW$65)-ROWS($BA$54:$BA$65)-ROWS($BE$54:$BE$65)), "")))))))</f>
        <v/>
      </c>
      <c r="CL48" s="316" t="str">
        <f t="shared" ca="1" si="40"/>
        <v/>
      </c>
      <c r="CM48" s="413" t="str">
        <f t="shared" ca="1" si="41"/>
        <v/>
      </c>
      <c r="CN48" s="412" t="str">
        <f>IF(OR(CO48="",CO48=0),"",MAX(CN$5:CN47)+1)</f>
        <v/>
      </c>
      <c r="CO48" s="316">
        <f>IFERROR(INDEX($AJ$70:$AJ$81, ROWS($CO$4:CO46)), IFERROR(INDEX($AN$70:$AN$81, ROWS($CO$4:CO46)-ROWS($AJ$70:$AJ$81)), IFERROR(INDEX($AR$70:$AR$81, ROWS($CO$4:CO46)-ROWS($AJ$70:$AJ$81)-ROWS($AN$70:$AN$81)),IFERROR(INDEX($AV$70:$AV$81, ROWS($CO$4:CO46)-ROWS($AJ$70:$AJ$81)-ROWS($AN$70:$AN$81)-ROWS($AR$70:$AR$81)),IFERROR(INDEX($AZ$70:$AZ$81, ROWS($CO$4:CO46)-ROWS($AJ$70:$AJ$81)-ROWS($AN$70:$AN$81)-ROWS($AR$70:$AR$81)-ROWS($AV$70:$AV$81)),IFERROR(INDEX($BD$70:$BD$81, ROWS($CO$4:CO46)-ROWS($AJ$70:$AJ$81)-ROWS($AN$70:$AN$81)-ROWS($AR$70:$AR$81)-ROWS($AV$70:$AV$81)-ROWS($AZ$70:$AZ$81)),IFERROR(INDEX($BH$70:$BH$81, ROWS($CO$4:CO46)-ROWS($AJ$70:$AJ$81)-ROWS($AN$70:$AN$81)-ROWS($AR$70:$AR$81)-ROWS($AV$70:$AV$81)-ROWS($AZ$70:$AZ$81)-ROWS($BD$70:$BD$81)), "")))))))</f>
        <v>0</v>
      </c>
      <c r="CP48" s="316" t="str">
        <f t="shared" ca="1" si="42"/>
        <v/>
      </c>
      <c r="CQ48" s="316" t="str">
        <f>IF(OR(CR48="",CR48=0),"",MAX(CQ$5:CQ47)+1)</f>
        <v/>
      </c>
      <c r="CR48" s="316">
        <f>IFERROR(INDEX($AK$70:$AK$81, ROWS($CR$4:CR46)), IFERROR(INDEX($AO$70:$AO$81, ROWS($CR$4:CR46)-ROWS($AK$70:$AK$81)), IFERROR(INDEX($AS$70:$AS$81, ROWS($CR$4:CR46)-ROWS($AK$70:$AK$81)-ROWS($AO$70:$AO$81)),IFERROR(INDEX($AW$70:$AW$81, ROWS($CR$4:CR46)-ROWS($AK$70:$AK$81)-ROWS($AO$70:$AO$81)-ROWS($AS$70:$AS$81)),IFERROR(INDEX($BA$70:$BA$81, ROWS($CR$4:CR46)-ROWS($AK$70:$AK$81)-ROWS($AO$70:$AO$81)-ROWS($AS$70:$AS$81)-ROWS($AW$70:$AW$81)),IFERROR(INDEX($BE$70:$BE$81, ROWS($CR$4:CR46)-ROWS($AK$70:$AK$81)-ROWS($AO$70:$AO$81)-ROWS($AS$70:$AS$81)-ROWS($AW$70:$AW$81)-ROWS($BA$70:$BA$81)),IFERROR(INDEX($BI$70:$BI$81, ROWS($CR$4:CR46)-ROWS($AK$70:$AK$81)-ROWS($AO$70:$AO$81)-ROWS($AS$70:$AS$81)-ROWS($AW$70:$AW$81)-ROWS($BA$70:$BA$81)-ROWS($BE$70:$BE$81)), "")))))))</f>
        <v>0</v>
      </c>
      <c r="CS48" s="316" t="str">
        <f t="shared" ca="1" si="43"/>
        <v/>
      </c>
      <c r="CT48" s="413" t="str">
        <f t="shared" ca="1" si="44"/>
        <v/>
      </c>
      <c r="CU48" s="412" t="str">
        <f>IF(OR(CV48="",CV48=0),"",MAX(CU$5:CU47)+1)</f>
        <v/>
      </c>
      <c r="CV48" s="316" t="str">
        <f>IFERROR(INDEX($AJ$86:$AJ$97, ROWS($CV$4:CV46)), IFERROR(INDEX($AN$86:$AN$97, ROWS($CV$4:CV46)-ROWS($AJ$86:$AJ$97)), ""))</f>
        <v/>
      </c>
      <c r="CW48" s="316" t="str">
        <f t="shared" si="45"/>
        <v/>
      </c>
      <c r="CX48" s="316" t="str">
        <f>IF(OR(CY48="",CY48=0),"",MAX(CX$5:CX47)+1)</f>
        <v/>
      </c>
      <c r="CY48" s="316" t="str">
        <f>IFERROR(INDEX($AK$86:$AK$97, ROWS($CY$4:CY46)), IFERROR(INDEX($AO$86:$AO$97, ROWS($CY$4:CY46)-ROWS($AK$86:$AK$97)), ""))</f>
        <v/>
      </c>
      <c r="CZ48" s="316" t="str">
        <f t="shared" si="46"/>
        <v/>
      </c>
      <c r="DA48" s="413" t="str">
        <f t="shared" si="47"/>
        <v/>
      </c>
      <c r="DC48" s="438">
        <f ca="1">IF(OR(DD48="",DD48=0),"",MAX(DC$45:DC47)+1)</f>
        <v>2</v>
      </c>
      <c r="DD48" s="434" t="str">
        <f t="shared" ca="1" si="130"/>
        <v>Car 2 Gas</v>
      </c>
      <c r="DE48" s="413">
        <f t="shared" ca="1" si="131"/>
        <v>80</v>
      </c>
      <c r="DF48" s="431" t="str">
        <f ca="1">IF(OR(DG48="",DG48=0),"",MAX(DF$45:DF47)+1)</f>
        <v/>
      </c>
      <c r="DG48" s="412" t="str">
        <f t="shared" ca="1" si="132"/>
        <v/>
      </c>
      <c r="DH48" s="413" t="str">
        <f t="shared" ca="1" si="133"/>
        <v/>
      </c>
      <c r="DI48" s="412" t="str">
        <f t="shared" ca="1" si="134"/>
        <v>Netflix</v>
      </c>
      <c r="DJ48" s="413">
        <f t="shared" ca="1" si="135"/>
        <v>14.95</v>
      </c>
      <c r="DK48" s="412" t="str">
        <f t="shared" ca="1" si="136"/>
        <v>Paycheck 1</v>
      </c>
      <c r="DL48" s="413">
        <f t="shared" ca="1" si="137"/>
        <v>850</v>
      </c>
      <c r="DM48" s="292"/>
      <c r="DN48" s="425" t="str">
        <f ca="1">IF(DI52="","",CONCATENATE(DI52," - ",DJ52))</f>
        <v>D. Store Card 2 - 30</v>
      </c>
      <c r="DO48" s="295" t="str">
        <f ca="1">IF(DI53="","",CONCATENATE(DI53," - ",DJ53))</f>
        <v>Car Payment 1 - 350</v>
      </c>
      <c r="DP48" s="295" t="str">
        <f ca="1">IF(DI54="","",CONCATENATE(DI54," - ",DJ54))</f>
        <v>Car Payment 2 - 200</v>
      </c>
      <c r="DQ48" s="425" t="str">
        <f ca="1">IF(DK52="","",CONCATENATE(DK52," - ",DL52))</f>
        <v/>
      </c>
      <c r="DR48" s="295" t="str">
        <f ca="1">IF(DK53="","",CONCATENATE(DK53," - ",DL53))</f>
        <v/>
      </c>
      <c r="DS48" s="426" t="str">
        <f ca="1">IF(DK54="","",CONCATENATE(DK54," - ",DL54))</f>
        <v/>
      </c>
    </row>
    <row r="49" spans="16:123" ht="15.75" thickBot="1" x14ac:dyDescent="0.35">
      <c r="P49" s="1177"/>
      <c r="Q49" s="1178"/>
      <c r="R49" s="453"/>
      <c r="S49" s="402"/>
      <c r="T49"/>
      <c r="U49" s="1177"/>
      <c r="V49" s="1178"/>
      <c r="W49" s="453"/>
      <c r="X49" s="402"/>
      <c r="AC49" s="358">
        <f>IF('Data Entry'!H31="","",'Data Entry'!H31)</f>
        <v>15</v>
      </c>
      <c r="AD49" s="356" t="str">
        <f>IF('Data Entry'!G31="","",'Data Entry'!G31)</f>
        <v>Car Payment 1</v>
      </c>
      <c r="AE49" s="357">
        <f>IF('Data Entry'!J31="","",'Data Entry'!J31)</f>
        <v>350</v>
      </c>
      <c r="AF49" s="402">
        <f>IF('Data Entry'!I31="","",'Data Entry'!I31)</f>
        <v>18000</v>
      </c>
      <c r="AI49" s="309" t="str">
        <f t="shared" ca="1" si="123"/>
        <v/>
      </c>
      <c r="AJ49" s="319" t="str">
        <f t="shared" ca="1" si="102"/>
        <v/>
      </c>
      <c r="AK49" s="310" t="str">
        <f t="shared" ca="1" si="103"/>
        <v/>
      </c>
      <c r="AL49" s="311" t="str">
        <f t="shared" ca="1" si="104"/>
        <v/>
      </c>
      <c r="AM49" s="309" t="str">
        <f t="shared" ca="1" si="124"/>
        <v/>
      </c>
      <c r="AN49" s="310" t="str">
        <f t="shared" ca="1" si="105"/>
        <v/>
      </c>
      <c r="AO49" s="310" t="str">
        <f t="shared" ca="1" si="106"/>
        <v/>
      </c>
      <c r="AP49" s="311" t="str">
        <f t="shared" ca="1" si="107"/>
        <v/>
      </c>
      <c r="AQ49" s="309" t="str">
        <f t="shared" ca="1" si="125"/>
        <v/>
      </c>
      <c r="AR49" s="310" t="str">
        <f t="shared" ca="1" si="108"/>
        <v/>
      </c>
      <c r="AS49" s="310" t="str">
        <f t="shared" ca="1" si="109"/>
        <v/>
      </c>
      <c r="AT49" s="311" t="str">
        <f t="shared" ca="1" si="110"/>
        <v/>
      </c>
      <c r="AU49" s="309" t="str">
        <f t="shared" ca="1" si="126"/>
        <v/>
      </c>
      <c r="AV49" s="310" t="str">
        <f t="shared" ca="1" si="111"/>
        <v/>
      </c>
      <c r="AW49" s="310" t="str">
        <f t="shared" ca="1" si="112"/>
        <v/>
      </c>
      <c r="AX49" s="311" t="str">
        <f t="shared" ca="1" si="113"/>
        <v/>
      </c>
      <c r="AY49" s="309" t="str">
        <f t="shared" ca="1" si="127"/>
        <v/>
      </c>
      <c r="AZ49" s="310" t="str">
        <f t="shared" ca="1" si="114"/>
        <v/>
      </c>
      <c r="BA49" s="310" t="str">
        <f t="shared" ca="1" si="115"/>
        <v/>
      </c>
      <c r="BB49" s="311" t="str">
        <f t="shared" ca="1" si="116"/>
        <v/>
      </c>
      <c r="BC49" s="309" t="str">
        <f t="shared" ca="1" si="128"/>
        <v/>
      </c>
      <c r="BD49" s="310" t="str">
        <f t="shared" ca="1" si="117"/>
        <v/>
      </c>
      <c r="BE49" s="310" t="str">
        <f t="shared" ca="1" si="118"/>
        <v/>
      </c>
      <c r="BF49" s="311" t="str">
        <f t="shared" ca="1" si="119"/>
        <v/>
      </c>
      <c r="BG49" s="309" t="str">
        <f t="shared" ca="1" si="129"/>
        <v/>
      </c>
      <c r="BH49" s="310" t="str">
        <f t="shared" ca="1" si="120"/>
        <v/>
      </c>
      <c r="BI49" s="310" t="str">
        <f t="shared" ca="1" si="121"/>
        <v/>
      </c>
      <c r="BJ49" s="311" t="str">
        <f t="shared" ca="1" si="122"/>
        <v/>
      </c>
      <c r="BL49" s="412" t="str">
        <f ca="1">IF(OR(BM49="",BM49=0),"",MAX(BL$5:BL48)+1)</f>
        <v/>
      </c>
      <c r="BM49" s="316" t="str">
        <f ca="1">IFERROR(INDEX($AJ$6:$AJ$17, ROWS(BM$4:$BM47)), IFERROR(INDEX($AN$6:$AN$17, ROWS(BM$4:$BM47)-ROWS($AJ$6:$AJ$17)), IFERROR(INDEX($AR$6:$AR$17, ROWS(BM$4:$BM47)-ROWS($AJ$6:$AJ$17)-ROWS($AN$6:$AN$17)),IFERROR(INDEX($AV$6:$AV$17, ROWS(BM$4:$BM47)-ROWS($AJ$6:$AJ$17)-ROWS($AN$6:$AN$17)-ROWS($AR$6:$AR$17)),IFERROR(INDEX($AZ$6:$AZ$17, ROWS(BM$4:$BM47)-ROWS($AJ$6:$AJ$17)-ROWS($AN$6:$AN$17)-ROWS($AR$6:$AR$17)-ROWS($AV$6:$AV$17)),IFERROR(INDEX($BD$6:$BD$17, ROWS(BM$4:$BM47)-ROWS($AJ$6:$AJ$17)-ROWS($AN$6:$AN$17)-ROWS($AR$6:$AR$17)-ROWS($AV$6:$AV$17)-ROWS($AZ$6:$AZ$17)),IFERROR(INDEX($BH$6:$BH$17, ROWS(BM$4:$BM47)-ROWS($AJ$6:$AJ$17)-ROWS($AN$6:$AN$17)-ROWS($AR$6:$AR$17)-ROWS($AV$6:$AV$17)-ROWS($AZ$6:$AZ$17)-ROWS($BD$6:$BD$17)), "")))))))</f>
        <v/>
      </c>
      <c r="BN49" s="316" t="str">
        <f t="shared" ca="1" si="30"/>
        <v/>
      </c>
      <c r="BO49" s="316" t="str">
        <f ca="1">IF(OR(BP49="",BP49=0),"",MAX(BO$5:BO48)+1)</f>
        <v/>
      </c>
      <c r="BP49" s="316" t="str">
        <f ca="1">IFERROR(INDEX($AK$6:$AK$17, ROWS($BP$4:BP47)), IFERROR(INDEX($AO$6:$AO$17, ROWS($BP$4:BP47)-ROWS($AK$6:$AK$17)), IFERROR(INDEX($AS$6:$AS$17, ROWS($BP$4:BP47)-ROWS($AK$6:$AK$17)-ROWS($AO$6:$AO$17)),IFERROR(INDEX($AW$6:$AW$17, ROWS($BP$4:BP47)-ROWS($AK$6:$AK$17)-ROWS($AO$6:$AO$17)-ROWS($AS$6:$AS$17)),IFERROR(INDEX($BA$6:$BA$17, ROWS($BP$4:BP47)-ROWS($AK$6:$AK$17)-ROWS($AO$6:$AO$17)-ROWS($AS$6:$AS$17)-ROWS($AW$6:$AW$17)),IFERROR(INDEX($BE$6:$BE$17, ROWS($BP$4:BP47)-ROWS($AK$6:$AK$17)-ROWS($AO$6:$AO$17)-ROWS($AS$6:$AS$17)-ROWS($AW$6:$AW$17)-ROWS($BA$6:$BA$17)),IFERROR(INDEX($BI$6:$BI$17, ROWS($BP$4:BP47)-ROWS($AK$6:$AK$17)-ROWS($AO$6:$AO$17)-ROWS($AS$6:$AS$17)-ROWS($AW$6:$AW$17)-ROWS($BA$6:$BA$17)-ROWS($BE$6:$BE$17)), "")))))))</f>
        <v/>
      </c>
      <c r="BQ49" s="316" t="str">
        <f t="shared" ca="1" si="31"/>
        <v/>
      </c>
      <c r="BR49" s="413" t="str">
        <f t="shared" ca="1" si="32"/>
        <v/>
      </c>
      <c r="BS49" s="412" t="str">
        <f ca="1">IF(OR(BT49="",BT49=0),"",MAX(BS$5:BS48)+1)</f>
        <v/>
      </c>
      <c r="BT49" s="316" t="str">
        <f ca="1">IFERROR(INDEX($AJ$22:$AJ$33, ROWS($BT$4:BT47)), IFERROR(INDEX($AN$22:$AN$33, ROWS($BT$4:BT47)-ROWS($AJ$22:$AJ$33)), IFERROR(INDEX($AR$22:$AR$33, ROWS($BT$4:BT47)-ROWS($AJ$22:$AJ$33)-ROWS($AN$22:$AN$33)),IFERROR(INDEX($AV$22:$AV$33, ROWS($BT$4:BT47)-ROWS($AJ$22:$AJ$33)-ROWS($AN$22:$AN$33)-ROWS($AR$22:$AR$33)),IFERROR(INDEX($AZ$22:$AZ$33, ROWS($BT$4:BT47)-ROWS($AJ$22:$AJ$33)-ROWS($AN$22:$AN$33)-ROWS($AR$22:$AR$33)-ROWS($AV$22:$AV$33)),IFERROR(INDEX($BD$22:$BD$33, ROWS($BT$4:BT47)-ROWS($AJ$22:$AJ$33)-ROWS($AN$22:$AN$33)-ROWS($AR$22:$AR$33)-ROWS($AV$22:$AV$33)-ROWS($AZ$22:$AZ$33)),IFERROR(INDEX($BH$22:$BH$33, ROWS($BT$4:BT47)-ROWS($AJ$22:$AJ$33)-ROWS($AN$22:$AN$33)-ROWS($AR$22:$AR$33)-ROWS($AV$22:$AV$33)-ROWS($AZ$22:$AZ$33)-ROWS($BD$22:$BD$33)), "")))))))</f>
        <v/>
      </c>
      <c r="BU49" s="316" t="str">
        <f t="shared" ca="1" si="33"/>
        <v/>
      </c>
      <c r="BV49" s="316" t="str">
        <f ca="1">IF(OR(BW49="",BW49=0),"",MAX(BV$5:BV48)+1)</f>
        <v/>
      </c>
      <c r="BW49" s="316" t="str">
        <f ca="1">IFERROR(INDEX($AK$22:$AK$33, ROWS($BW$4:BW47)), IFERROR(INDEX($AO$22:$AO$33, ROWS($BW$4:BW47)-ROWS($AK$22:$AK$33)), IFERROR(INDEX($AS$22:$AS$33, ROWS($BW$4:BW47)-ROWS($AK$22:$AK$33)-ROWS($AO$22:$AO$33)),IFERROR(INDEX($AW$22:$AW$33, ROWS($BW$4:BW47)-ROWS($AK$22:$AK$33)-ROWS($AO$22:$AO$33)-ROWS($AS$22:$AS$33)),IFERROR(INDEX($BA$22:$BA$33, ROWS($BW$4:BW47)-ROWS($AK$22:$AK$33)-ROWS($AO$22:$AO$33)-ROWS($AS$22:$AS$33)-ROWS($AW$22:$AW$33)),IFERROR(INDEX($BE$22:$BE$33, ROWS($BW$4:BW47)-ROWS($AK$22:$AK$33)-ROWS($AO$22:$AO$33)-ROWS($AS$22:$AS$33)-ROWS($AW$22:$AW$33)-ROWS($BA$22:$BA$33)),IFERROR(INDEX($BI$22:$BI$33, ROWS($BW$4:BW47)-ROWS($AK$22:$AK$33)-ROWS($AO$22:$AO$33)-ROWS($AS$22:$AS$33)-ROWS($AW$22:$AW$33)-ROWS($BA$22:$BA$33)-ROWS($BE$22:$BE$33)), "")))))))</f>
        <v/>
      </c>
      <c r="BX49" s="316" t="str">
        <f t="shared" ca="1" si="34"/>
        <v/>
      </c>
      <c r="BY49" s="413" t="str">
        <f t="shared" ca="1" si="35"/>
        <v/>
      </c>
      <c r="BZ49" s="412" t="str">
        <f ca="1">IF(OR(CA49="",CA49=0),"",MAX(BZ$5:BZ48)+1)</f>
        <v/>
      </c>
      <c r="CA49" s="316" t="str">
        <f ca="1">IFERROR(INDEX($AJ$38:$AJ$49, ROWS($CA$4:CA47)), IFERROR(INDEX($AN$38:$AN$49, ROWS($CA$4:CA47)-ROWS($AJ$38:$AJ$49)), IFERROR(INDEX($AR$38:$AR$49, ROWS($CA$4:CA47)-ROWS($AJ$38:$AJ$49)-ROWS($AN$38:$AN$49)),IFERROR(INDEX($AV$38:$AV$49, ROWS($CA$4:CA47)-ROWS($AJ$38:$AJ$49)-ROWS($AN$38:$AN$49)-ROWS($AR$38:$AR$49)),IFERROR(INDEX($AZ$38:$AZ$49, ROWS($CA$4:CA47)-ROWS($AJ$38:$AJ$49)-ROWS($AN$38:$AN$49)-ROWS($AR$38:$AR$49)-ROWS($AV$38:$AV$49)),IFERROR(INDEX($BD$38:$BD$49, ROWS($CA$4:CA47)-ROWS($AJ$38:$AJ$49)-ROWS($AN$38:$AN$49)-ROWS($AR$38:$AR$49)-ROWS($AV$38:$AV$49)-ROWS($AZ$38:$AZ$49)),IFERROR(INDEX($BH$38:$BH$49, ROWS($CA$4:CA47)-ROWS($AJ$38:$AJ$49)-ROWS($AN$38:$AN$49)-ROWS($AR$38:$AR$49)-ROWS($AV$38:$AV$49)-ROWS($AZ$38:$AZ$49)-ROWS($BD$38:$BD$49)), "")))))))</f>
        <v/>
      </c>
      <c r="CB49" s="316" t="str">
        <f t="shared" ca="1" si="36"/>
        <v/>
      </c>
      <c r="CC49" s="316" t="str">
        <f ca="1">IF(OR(CD49="",CD49=0),"",MAX(CC$5:CC48)+1)</f>
        <v/>
      </c>
      <c r="CD49" s="316" t="str">
        <f ca="1">IFERROR(INDEX($AK$38:$AK$49, ROWS($CD$4:CD47)), IFERROR(INDEX($AO$38:$AO$49, ROWS($CD$4:CD47)-ROWS($AK$38:$AK$49)), IFERROR(INDEX($AS$38:$AS$49, ROWS($CD$4:CD47)-ROWS($AK$38:$AK$49)-ROWS($AO$38:$AO$49)),IFERROR(INDEX($AW$38:$AW$49, ROWS($CD$4:CD47)-ROWS($AK$38:$AK$49)-ROWS($AO$38:$AO$49)-ROWS($AS$38:$AS$49)),IFERROR(INDEX($BA$38:$BA$49, ROWS($CD$4:CD47)-ROWS($AK$38:$AK$49)-ROWS($AO$38:$AO$49)-ROWS($AS$38:$AS$49)-ROWS($AW$38:$AW$49)),IFERROR(INDEX($BE$38:$BE$49, ROWS($CD$4:CD47)-ROWS($AK$38:$AK$49)-ROWS($AO$38:$AO$49)-ROWS($AS$38:$AS$49)-ROWS($AW$38:$AW$49)-ROWS($BA$38:$BA$49)),IFERROR(INDEX($BI$38:$BI$49, ROWS($CD$4:CD47)-ROWS($AK$38:$AK$49)-ROWS($AO$38:$AO$49)-ROWS($AS$38:$AS$49)-ROWS($AW$38:$AW$49)-ROWS($BA$38:$BA$49)-ROWS($BE$38:$BE$49)), "")))))))</f>
        <v/>
      </c>
      <c r="CE49" s="316" t="str">
        <f t="shared" ca="1" si="37"/>
        <v/>
      </c>
      <c r="CF49" s="413" t="str">
        <f t="shared" ca="1" si="38"/>
        <v/>
      </c>
      <c r="CG49" s="412" t="str">
        <f ca="1">IF(OR(CH49="",CH49=0),"",MAX(CG$5:CG48)+1)</f>
        <v/>
      </c>
      <c r="CH49" s="316" t="str">
        <f ca="1">IFERROR(INDEX($AJ$54:$AJ$65, ROWS($CH$4:CH47)), IFERROR(INDEX($AN$54:$AN$65, ROWS($CH$4:CH47)-ROWS($AJ$54:$AJ$65)), IFERROR(INDEX($AR$54:$AR$65, ROWS($CH$4:CH47)-ROWS($AJ$54:$AJ$65)-ROWS($AN$54:$AN$65)),IFERROR(INDEX($AV$54:$AV$65, ROWS($CH$4:CH47)-ROWS($AJ$54:$AJ$65)-ROWS($AN$54:$AN$65)-ROWS($AR$54:$AR$65)),IFERROR(INDEX($AZ$54:$AZ$65, ROWS($CH$4:CH47)-ROWS($AJ$54:$AJ$65)-ROWS($AN$54:$AN$65)-ROWS($AR$54:$AR$65)-ROWS($AV$54:$AV$65)),IFERROR(INDEX($BD$54:$BD$65, ROWS($CH$4:CH47)-ROWS($AJ$54:$AJ$65)-ROWS($AN$54:$AN$65)-ROWS($AR$54:$AR$65)-ROWS($AV$54:$AV$65)-ROWS($AZ$54:$AZ$65)),IFERROR(INDEX($BH$54:$BH$65, ROWS($CH$4:CH47)-ROWS($AJ$54:$AJ$65)-ROWS($AN$54:$AN$65)-ROWS($AR$54:$AR$65)-ROWS($AV$54:$AV$65)-ROWS($AZ$54:$AZ$65)-ROWS($BD$54:$BD$65)), "")))))))</f>
        <v/>
      </c>
      <c r="CI49" s="316" t="str">
        <f t="shared" ca="1" si="39"/>
        <v/>
      </c>
      <c r="CJ49" s="316" t="str">
        <f ca="1">IF(OR(CK49="",CK49=0),"",MAX(CJ$5:CJ48)+1)</f>
        <v/>
      </c>
      <c r="CK49" s="316" t="str">
        <f ca="1">IFERROR(INDEX($AK$54:$AK$65, ROWS($CK$4:CK47)), IFERROR(INDEX($AO$54:$AO$65, ROWS($CK$4:CK47)-ROWS($AK$54:$AK$65)), IFERROR(INDEX($AS$54:$AS$65, ROWS($CK$4:CK47)-ROWS($AK$54:$AK$65)-ROWS($AO$54:$AO$65)),IFERROR(INDEX($AW$54:$AW$65, ROWS($CK$4:CK47)-ROWS($AK$54:$AK$65)-ROWS($AO$54:$AO$65)-ROWS($AS$54:$AS$65)),IFERROR(INDEX($BA$54:$BA$65, ROWS($CK$4:CK47)-ROWS($AK$54:$AK$65)-ROWS($AO$54:$AO$65)-ROWS($AS$54:$AS$65)-ROWS($AW$54:$AW$65)),IFERROR(INDEX($BE$54:$BE$65, ROWS($CK$4:CK47)-ROWS($AK$54:$AK$65)-ROWS($AO$54:$AO$65)-ROWS($AS$54:$AS$65)-ROWS($AW$54:$AW$65)-ROWS($BA$54:$BA$65)),IFERROR(INDEX($BI$54:$BI$65, ROWS($CK$4:CK47)-ROWS($AK$54:$AK$65)-ROWS($AO$54:$AO$65)-ROWS($AS$54:$AS$65)-ROWS($AW$54:$AW$65)-ROWS($BA$54:$BA$65)-ROWS($BE$54:$BE$65)), "")))))))</f>
        <v/>
      </c>
      <c r="CL49" s="316" t="str">
        <f t="shared" ca="1" si="40"/>
        <v/>
      </c>
      <c r="CM49" s="413" t="str">
        <f t="shared" ca="1" si="41"/>
        <v/>
      </c>
      <c r="CN49" s="412" t="str">
        <f>IF(OR(CO49="",CO49=0),"",MAX(CN$5:CN48)+1)</f>
        <v/>
      </c>
      <c r="CO49" s="316">
        <f>IFERROR(INDEX($AJ$70:$AJ$81, ROWS($CO$4:CO47)), IFERROR(INDEX($AN$70:$AN$81, ROWS($CO$4:CO47)-ROWS($AJ$70:$AJ$81)), IFERROR(INDEX($AR$70:$AR$81, ROWS($CO$4:CO47)-ROWS($AJ$70:$AJ$81)-ROWS($AN$70:$AN$81)),IFERROR(INDEX($AV$70:$AV$81, ROWS($CO$4:CO47)-ROWS($AJ$70:$AJ$81)-ROWS($AN$70:$AN$81)-ROWS($AR$70:$AR$81)),IFERROR(INDEX($AZ$70:$AZ$81, ROWS($CO$4:CO47)-ROWS($AJ$70:$AJ$81)-ROWS($AN$70:$AN$81)-ROWS($AR$70:$AR$81)-ROWS($AV$70:$AV$81)),IFERROR(INDEX($BD$70:$BD$81, ROWS($CO$4:CO47)-ROWS($AJ$70:$AJ$81)-ROWS($AN$70:$AN$81)-ROWS($AR$70:$AR$81)-ROWS($AV$70:$AV$81)-ROWS($AZ$70:$AZ$81)),IFERROR(INDEX($BH$70:$BH$81, ROWS($CO$4:CO47)-ROWS($AJ$70:$AJ$81)-ROWS($AN$70:$AN$81)-ROWS($AR$70:$AR$81)-ROWS($AV$70:$AV$81)-ROWS($AZ$70:$AZ$81)-ROWS($BD$70:$BD$81)), "")))))))</f>
        <v>0</v>
      </c>
      <c r="CP49" s="316" t="str">
        <f t="shared" ca="1" si="42"/>
        <v/>
      </c>
      <c r="CQ49" s="316" t="str">
        <f>IF(OR(CR49="",CR49=0),"",MAX(CQ$5:CQ48)+1)</f>
        <v/>
      </c>
      <c r="CR49" s="316">
        <f>IFERROR(INDEX($AK$70:$AK$81, ROWS($CR$4:CR47)), IFERROR(INDEX($AO$70:$AO$81, ROWS($CR$4:CR47)-ROWS($AK$70:$AK$81)), IFERROR(INDEX($AS$70:$AS$81, ROWS($CR$4:CR47)-ROWS($AK$70:$AK$81)-ROWS($AO$70:$AO$81)),IFERROR(INDEX($AW$70:$AW$81, ROWS($CR$4:CR47)-ROWS($AK$70:$AK$81)-ROWS($AO$70:$AO$81)-ROWS($AS$70:$AS$81)),IFERROR(INDEX($BA$70:$BA$81, ROWS($CR$4:CR47)-ROWS($AK$70:$AK$81)-ROWS($AO$70:$AO$81)-ROWS($AS$70:$AS$81)-ROWS($AW$70:$AW$81)),IFERROR(INDEX($BE$70:$BE$81, ROWS($CR$4:CR47)-ROWS($AK$70:$AK$81)-ROWS($AO$70:$AO$81)-ROWS($AS$70:$AS$81)-ROWS($AW$70:$AW$81)-ROWS($BA$70:$BA$81)),IFERROR(INDEX($BI$70:$BI$81, ROWS($CR$4:CR47)-ROWS($AK$70:$AK$81)-ROWS($AO$70:$AO$81)-ROWS($AS$70:$AS$81)-ROWS($AW$70:$AW$81)-ROWS($BA$70:$BA$81)-ROWS($BE$70:$BE$81)), "")))))))</f>
        <v>0</v>
      </c>
      <c r="CS49" s="316" t="str">
        <f t="shared" ca="1" si="43"/>
        <v/>
      </c>
      <c r="CT49" s="413" t="str">
        <f t="shared" ca="1" si="44"/>
        <v/>
      </c>
      <c r="CU49" s="412" t="str">
        <f>IF(OR(CV49="",CV49=0),"",MAX(CU$5:CU48)+1)</f>
        <v/>
      </c>
      <c r="CV49" s="316" t="str">
        <f>IFERROR(INDEX($AJ$86:$AJ$97, ROWS($CV$4:CV47)), IFERROR(INDEX($AN$86:$AN$97, ROWS($CV$4:CV47)-ROWS($AJ$86:$AJ$97)), ""))</f>
        <v/>
      </c>
      <c r="CW49" s="316" t="str">
        <f t="shared" si="45"/>
        <v/>
      </c>
      <c r="CX49" s="316" t="str">
        <f>IF(OR(CY49="",CY49=0),"",MAX(CX$5:CX48)+1)</f>
        <v/>
      </c>
      <c r="CY49" s="316" t="str">
        <f>IFERROR(INDEX($AK$86:$AK$97, ROWS($CY$4:CY47)), IFERROR(INDEX($AO$86:$AO$97, ROWS($CY$4:CY47)-ROWS($AK$86:$AK$97)), ""))</f>
        <v/>
      </c>
      <c r="CZ49" s="316" t="str">
        <f t="shared" si="46"/>
        <v/>
      </c>
      <c r="DA49" s="413" t="str">
        <f t="shared" si="47"/>
        <v/>
      </c>
      <c r="DC49" s="438">
        <f ca="1">IF(OR(DD49="",DD49=0),"",MAX(DC$45:DC48)+1)</f>
        <v>3</v>
      </c>
      <c r="DD49" s="434" t="str">
        <f t="shared" ca="1" si="130"/>
        <v>Netflix</v>
      </c>
      <c r="DE49" s="413">
        <f t="shared" ca="1" si="131"/>
        <v>14.95</v>
      </c>
      <c r="DF49" s="431" t="str">
        <f ca="1">IF(OR(DG49="",DG49=0),"",MAX(DF$45:DF48)+1)</f>
        <v/>
      </c>
      <c r="DG49" s="412" t="str">
        <f t="shared" ca="1" si="132"/>
        <v/>
      </c>
      <c r="DH49" s="413" t="str">
        <f t="shared" ca="1" si="133"/>
        <v/>
      </c>
      <c r="DI49" s="412" t="str">
        <f t="shared" ca="1" si="134"/>
        <v>D. Store Card 4</v>
      </c>
      <c r="DJ49" s="413">
        <f t="shared" ca="1" si="135"/>
        <v>30</v>
      </c>
      <c r="DK49" s="412" t="str">
        <f t="shared" ca="1" si="136"/>
        <v>Investment 1</v>
      </c>
      <c r="DL49" s="413">
        <f t="shared" ca="1" si="137"/>
        <v>200</v>
      </c>
      <c r="DM49" s="293"/>
      <c r="DN49" s="425" t="str">
        <f ca="1">IF(DI55="","",CONCATENATE(DI55," - ",DJ55))</f>
        <v>Car 1 Gas - 50</v>
      </c>
      <c r="DO49" s="295" t="str">
        <f ca="1">IF(DI56="","",CONCATENATE(DI56," - ",DJ56))</f>
        <v/>
      </c>
      <c r="DP49" s="295" t="str">
        <f ca="1">IF(DI57="","",CONCATENATE(DI57," - ",DJ57))</f>
        <v/>
      </c>
      <c r="DQ49" s="425" t="str">
        <f ca="1">IF(DK55="","",CONCATENATE(DK55," - ",DL55))</f>
        <v/>
      </c>
      <c r="DR49" s="295" t="str">
        <f ca="1">IF(DK56="","",CONCATENATE(DK56," - ",DL56))</f>
        <v/>
      </c>
      <c r="DS49" s="426" t="str">
        <f ca="1">IF(DK57="","",CONCATENATE(DK57," - ",DL57))</f>
        <v/>
      </c>
    </row>
    <row r="50" spans="16:123" x14ac:dyDescent="0.3">
      <c r="P50" s="1177"/>
      <c r="Q50" s="1178"/>
      <c r="R50" s="453"/>
      <c r="S50" s="402"/>
      <c r="T50"/>
      <c r="U50" s="1177"/>
      <c r="V50" s="1178"/>
      <c r="W50" s="453"/>
      <c r="X50" s="402"/>
      <c r="AC50" s="358">
        <f>IF('Data Entry'!H32="","",'Data Entry'!H32)</f>
        <v>15</v>
      </c>
      <c r="AD50" s="356" t="str">
        <f>IF('Data Entry'!G32="","",'Data Entry'!G32)</f>
        <v>Car Payment 2</v>
      </c>
      <c r="AE50" s="357">
        <f>IF('Data Entry'!J32="","",'Data Entry'!J32)</f>
        <v>200</v>
      </c>
      <c r="AF50" s="402">
        <f>IF('Data Entry'!I32="","",'Data Entry'!I32)</f>
        <v>8000</v>
      </c>
      <c r="AI50" s="278"/>
      <c r="AJ50" s="278"/>
      <c r="AK50" s="278"/>
      <c r="AL50" s="278"/>
      <c r="AM50" s="278"/>
      <c r="AN50" s="278"/>
      <c r="AO50" s="278"/>
      <c r="AP50" s="278"/>
      <c r="AQ50" s="278"/>
      <c r="AR50" s="278"/>
      <c r="AS50" s="278"/>
      <c r="AT50" s="278"/>
      <c r="AU50" s="278"/>
      <c r="AV50" s="278"/>
      <c r="AW50" s="278"/>
      <c r="AX50" s="278"/>
      <c r="AY50" s="278"/>
      <c r="AZ50" s="278"/>
      <c r="BA50" s="278"/>
      <c r="BB50" s="278"/>
      <c r="BC50" s="278"/>
      <c r="BL50" s="412" t="str">
        <f ca="1">IF(OR(BM50="",BM50=0),"",MAX(BL$5:BL49)+1)</f>
        <v/>
      </c>
      <c r="BM50" s="316" t="str">
        <f ca="1">IFERROR(INDEX($AJ$6:$AJ$17, ROWS(BM$4:$BM48)), IFERROR(INDEX($AN$6:$AN$17, ROWS(BM$4:$BM48)-ROWS($AJ$6:$AJ$17)), IFERROR(INDEX($AR$6:$AR$17, ROWS(BM$4:$BM48)-ROWS($AJ$6:$AJ$17)-ROWS($AN$6:$AN$17)),IFERROR(INDEX($AV$6:$AV$17, ROWS(BM$4:$BM48)-ROWS($AJ$6:$AJ$17)-ROWS($AN$6:$AN$17)-ROWS($AR$6:$AR$17)),IFERROR(INDEX($AZ$6:$AZ$17, ROWS(BM$4:$BM48)-ROWS($AJ$6:$AJ$17)-ROWS($AN$6:$AN$17)-ROWS($AR$6:$AR$17)-ROWS($AV$6:$AV$17)),IFERROR(INDEX($BD$6:$BD$17, ROWS(BM$4:$BM48)-ROWS($AJ$6:$AJ$17)-ROWS($AN$6:$AN$17)-ROWS($AR$6:$AR$17)-ROWS($AV$6:$AV$17)-ROWS($AZ$6:$AZ$17)),IFERROR(INDEX($BH$6:$BH$17, ROWS(BM$4:$BM48)-ROWS($AJ$6:$AJ$17)-ROWS($AN$6:$AN$17)-ROWS($AR$6:$AR$17)-ROWS($AV$6:$AV$17)-ROWS($AZ$6:$AZ$17)-ROWS($BD$6:$BD$17)), "")))))))</f>
        <v/>
      </c>
      <c r="BN50" s="316" t="str">
        <f t="shared" ca="1" si="30"/>
        <v/>
      </c>
      <c r="BO50" s="316" t="str">
        <f ca="1">IF(OR(BP50="",BP50=0),"",MAX(BO$5:BO49)+1)</f>
        <v/>
      </c>
      <c r="BP50" s="316" t="str">
        <f ca="1">IFERROR(INDEX($AK$6:$AK$17, ROWS($BP$4:BP48)), IFERROR(INDEX($AO$6:$AO$17, ROWS($BP$4:BP48)-ROWS($AK$6:$AK$17)), IFERROR(INDEX($AS$6:$AS$17, ROWS($BP$4:BP48)-ROWS($AK$6:$AK$17)-ROWS($AO$6:$AO$17)),IFERROR(INDEX($AW$6:$AW$17, ROWS($BP$4:BP48)-ROWS($AK$6:$AK$17)-ROWS($AO$6:$AO$17)-ROWS($AS$6:$AS$17)),IFERROR(INDEX($BA$6:$BA$17, ROWS($BP$4:BP48)-ROWS($AK$6:$AK$17)-ROWS($AO$6:$AO$17)-ROWS($AS$6:$AS$17)-ROWS($AW$6:$AW$17)),IFERROR(INDEX($BE$6:$BE$17, ROWS($BP$4:BP48)-ROWS($AK$6:$AK$17)-ROWS($AO$6:$AO$17)-ROWS($AS$6:$AS$17)-ROWS($AW$6:$AW$17)-ROWS($BA$6:$BA$17)),IFERROR(INDEX($BI$6:$BI$17, ROWS($BP$4:BP48)-ROWS($AK$6:$AK$17)-ROWS($AO$6:$AO$17)-ROWS($AS$6:$AS$17)-ROWS($AW$6:$AW$17)-ROWS($BA$6:$BA$17)-ROWS($BE$6:$BE$17)), "")))))))</f>
        <v/>
      </c>
      <c r="BQ50" s="316" t="str">
        <f t="shared" ca="1" si="31"/>
        <v/>
      </c>
      <c r="BR50" s="413" t="str">
        <f t="shared" ca="1" si="32"/>
        <v/>
      </c>
      <c r="BS50" s="412" t="str">
        <f ca="1">IF(OR(BT50="",BT50=0),"",MAX(BS$5:BS49)+1)</f>
        <v/>
      </c>
      <c r="BT50" s="316" t="str">
        <f ca="1">IFERROR(INDEX($AJ$22:$AJ$33, ROWS($BT$4:BT48)), IFERROR(INDEX($AN$22:$AN$33, ROWS($BT$4:BT48)-ROWS($AJ$22:$AJ$33)), IFERROR(INDEX($AR$22:$AR$33, ROWS($BT$4:BT48)-ROWS($AJ$22:$AJ$33)-ROWS($AN$22:$AN$33)),IFERROR(INDEX($AV$22:$AV$33, ROWS($BT$4:BT48)-ROWS($AJ$22:$AJ$33)-ROWS($AN$22:$AN$33)-ROWS($AR$22:$AR$33)),IFERROR(INDEX($AZ$22:$AZ$33, ROWS($BT$4:BT48)-ROWS($AJ$22:$AJ$33)-ROWS($AN$22:$AN$33)-ROWS($AR$22:$AR$33)-ROWS($AV$22:$AV$33)),IFERROR(INDEX($BD$22:$BD$33, ROWS($BT$4:BT48)-ROWS($AJ$22:$AJ$33)-ROWS($AN$22:$AN$33)-ROWS($AR$22:$AR$33)-ROWS($AV$22:$AV$33)-ROWS($AZ$22:$AZ$33)),IFERROR(INDEX($BH$22:$BH$33, ROWS($BT$4:BT48)-ROWS($AJ$22:$AJ$33)-ROWS($AN$22:$AN$33)-ROWS($AR$22:$AR$33)-ROWS($AV$22:$AV$33)-ROWS($AZ$22:$AZ$33)-ROWS($BD$22:$BD$33)), "")))))))</f>
        <v/>
      </c>
      <c r="BU50" s="316" t="str">
        <f t="shared" ca="1" si="33"/>
        <v/>
      </c>
      <c r="BV50" s="316" t="str">
        <f ca="1">IF(OR(BW50="",BW50=0),"",MAX(BV$5:BV49)+1)</f>
        <v/>
      </c>
      <c r="BW50" s="316" t="str">
        <f ca="1">IFERROR(INDEX($AK$22:$AK$33, ROWS($BW$4:BW48)), IFERROR(INDEX($AO$22:$AO$33, ROWS($BW$4:BW48)-ROWS($AK$22:$AK$33)), IFERROR(INDEX($AS$22:$AS$33, ROWS($BW$4:BW48)-ROWS($AK$22:$AK$33)-ROWS($AO$22:$AO$33)),IFERROR(INDEX($AW$22:$AW$33, ROWS($BW$4:BW48)-ROWS($AK$22:$AK$33)-ROWS($AO$22:$AO$33)-ROWS($AS$22:$AS$33)),IFERROR(INDEX($BA$22:$BA$33, ROWS($BW$4:BW48)-ROWS($AK$22:$AK$33)-ROWS($AO$22:$AO$33)-ROWS($AS$22:$AS$33)-ROWS($AW$22:$AW$33)),IFERROR(INDEX($BE$22:$BE$33, ROWS($BW$4:BW48)-ROWS($AK$22:$AK$33)-ROWS($AO$22:$AO$33)-ROWS($AS$22:$AS$33)-ROWS($AW$22:$AW$33)-ROWS($BA$22:$BA$33)),IFERROR(INDEX($BI$22:$BI$33, ROWS($BW$4:BW48)-ROWS($AK$22:$AK$33)-ROWS($AO$22:$AO$33)-ROWS($AS$22:$AS$33)-ROWS($AW$22:$AW$33)-ROWS($BA$22:$BA$33)-ROWS($BE$22:$BE$33)), "")))))))</f>
        <v/>
      </c>
      <c r="BX50" s="316" t="str">
        <f t="shared" ca="1" si="34"/>
        <v/>
      </c>
      <c r="BY50" s="413" t="str">
        <f t="shared" ca="1" si="35"/>
        <v/>
      </c>
      <c r="BZ50" s="412" t="str">
        <f ca="1">IF(OR(CA50="",CA50=0),"",MAX(BZ$5:BZ49)+1)</f>
        <v/>
      </c>
      <c r="CA50" s="316" t="str">
        <f ca="1">IFERROR(INDEX($AJ$38:$AJ$49, ROWS($CA$4:CA48)), IFERROR(INDEX($AN$38:$AN$49, ROWS($CA$4:CA48)-ROWS($AJ$38:$AJ$49)), IFERROR(INDEX($AR$38:$AR$49, ROWS($CA$4:CA48)-ROWS($AJ$38:$AJ$49)-ROWS($AN$38:$AN$49)),IFERROR(INDEX($AV$38:$AV$49, ROWS($CA$4:CA48)-ROWS($AJ$38:$AJ$49)-ROWS($AN$38:$AN$49)-ROWS($AR$38:$AR$49)),IFERROR(INDEX($AZ$38:$AZ$49, ROWS($CA$4:CA48)-ROWS($AJ$38:$AJ$49)-ROWS($AN$38:$AN$49)-ROWS($AR$38:$AR$49)-ROWS($AV$38:$AV$49)),IFERROR(INDEX($BD$38:$BD$49, ROWS($CA$4:CA48)-ROWS($AJ$38:$AJ$49)-ROWS($AN$38:$AN$49)-ROWS($AR$38:$AR$49)-ROWS($AV$38:$AV$49)-ROWS($AZ$38:$AZ$49)),IFERROR(INDEX($BH$38:$BH$49, ROWS($CA$4:CA48)-ROWS($AJ$38:$AJ$49)-ROWS($AN$38:$AN$49)-ROWS($AR$38:$AR$49)-ROWS($AV$38:$AV$49)-ROWS($AZ$38:$AZ$49)-ROWS($BD$38:$BD$49)), "")))))))</f>
        <v/>
      </c>
      <c r="CB50" s="316" t="str">
        <f t="shared" ca="1" si="36"/>
        <v/>
      </c>
      <c r="CC50" s="316" t="str">
        <f ca="1">IF(OR(CD50="",CD50=0),"",MAX(CC$5:CC49)+1)</f>
        <v/>
      </c>
      <c r="CD50" s="316" t="str">
        <f ca="1">IFERROR(INDEX($AK$38:$AK$49, ROWS($CD$4:CD48)), IFERROR(INDEX($AO$38:$AO$49, ROWS($CD$4:CD48)-ROWS($AK$38:$AK$49)), IFERROR(INDEX($AS$38:$AS$49, ROWS($CD$4:CD48)-ROWS($AK$38:$AK$49)-ROWS($AO$38:$AO$49)),IFERROR(INDEX($AW$38:$AW$49, ROWS($CD$4:CD48)-ROWS($AK$38:$AK$49)-ROWS($AO$38:$AO$49)-ROWS($AS$38:$AS$49)),IFERROR(INDEX($BA$38:$BA$49, ROWS($CD$4:CD48)-ROWS($AK$38:$AK$49)-ROWS($AO$38:$AO$49)-ROWS($AS$38:$AS$49)-ROWS($AW$38:$AW$49)),IFERROR(INDEX($BE$38:$BE$49, ROWS($CD$4:CD48)-ROWS($AK$38:$AK$49)-ROWS($AO$38:$AO$49)-ROWS($AS$38:$AS$49)-ROWS($AW$38:$AW$49)-ROWS($BA$38:$BA$49)),IFERROR(INDEX($BI$38:$BI$49, ROWS($CD$4:CD48)-ROWS($AK$38:$AK$49)-ROWS($AO$38:$AO$49)-ROWS($AS$38:$AS$49)-ROWS($AW$38:$AW$49)-ROWS($BA$38:$BA$49)-ROWS($BE$38:$BE$49)), "")))))))</f>
        <v/>
      </c>
      <c r="CE50" s="316" t="str">
        <f t="shared" ca="1" si="37"/>
        <v/>
      </c>
      <c r="CF50" s="413" t="str">
        <f t="shared" ca="1" si="38"/>
        <v/>
      </c>
      <c r="CG50" s="412" t="str">
        <f ca="1">IF(OR(CH50="",CH50=0),"",MAX(CG$5:CG49)+1)</f>
        <v/>
      </c>
      <c r="CH50" s="316" t="str">
        <f ca="1">IFERROR(INDEX($AJ$54:$AJ$65, ROWS($CH$4:CH48)), IFERROR(INDEX($AN$54:$AN$65, ROWS($CH$4:CH48)-ROWS($AJ$54:$AJ$65)), IFERROR(INDEX($AR$54:$AR$65, ROWS($CH$4:CH48)-ROWS($AJ$54:$AJ$65)-ROWS($AN$54:$AN$65)),IFERROR(INDEX($AV$54:$AV$65, ROWS($CH$4:CH48)-ROWS($AJ$54:$AJ$65)-ROWS($AN$54:$AN$65)-ROWS($AR$54:$AR$65)),IFERROR(INDEX($AZ$54:$AZ$65, ROWS($CH$4:CH48)-ROWS($AJ$54:$AJ$65)-ROWS($AN$54:$AN$65)-ROWS($AR$54:$AR$65)-ROWS($AV$54:$AV$65)),IFERROR(INDEX($BD$54:$BD$65, ROWS($CH$4:CH48)-ROWS($AJ$54:$AJ$65)-ROWS($AN$54:$AN$65)-ROWS($AR$54:$AR$65)-ROWS($AV$54:$AV$65)-ROWS($AZ$54:$AZ$65)),IFERROR(INDEX($BH$54:$BH$65, ROWS($CH$4:CH48)-ROWS($AJ$54:$AJ$65)-ROWS($AN$54:$AN$65)-ROWS($AR$54:$AR$65)-ROWS($AV$54:$AV$65)-ROWS($AZ$54:$AZ$65)-ROWS($BD$54:$BD$65)), "")))))))</f>
        <v/>
      </c>
      <c r="CI50" s="316" t="str">
        <f t="shared" ca="1" si="39"/>
        <v/>
      </c>
      <c r="CJ50" s="316" t="str">
        <f ca="1">IF(OR(CK50="",CK50=0),"",MAX(CJ$5:CJ49)+1)</f>
        <v/>
      </c>
      <c r="CK50" s="316" t="str">
        <f ca="1">IFERROR(INDEX($AK$54:$AK$65, ROWS($CK$4:CK48)), IFERROR(INDEX($AO$54:$AO$65, ROWS($CK$4:CK48)-ROWS($AK$54:$AK$65)), IFERROR(INDEX($AS$54:$AS$65, ROWS($CK$4:CK48)-ROWS($AK$54:$AK$65)-ROWS($AO$54:$AO$65)),IFERROR(INDEX($AW$54:$AW$65, ROWS($CK$4:CK48)-ROWS($AK$54:$AK$65)-ROWS($AO$54:$AO$65)-ROWS($AS$54:$AS$65)),IFERROR(INDEX($BA$54:$BA$65, ROWS($CK$4:CK48)-ROWS($AK$54:$AK$65)-ROWS($AO$54:$AO$65)-ROWS($AS$54:$AS$65)-ROWS($AW$54:$AW$65)),IFERROR(INDEX($BE$54:$BE$65, ROWS($CK$4:CK48)-ROWS($AK$54:$AK$65)-ROWS($AO$54:$AO$65)-ROWS($AS$54:$AS$65)-ROWS($AW$54:$AW$65)-ROWS($BA$54:$BA$65)),IFERROR(INDEX($BI$54:$BI$65, ROWS($CK$4:CK48)-ROWS($AK$54:$AK$65)-ROWS($AO$54:$AO$65)-ROWS($AS$54:$AS$65)-ROWS($AW$54:$AW$65)-ROWS($BA$54:$BA$65)-ROWS($BE$54:$BE$65)), "")))))))</f>
        <v/>
      </c>
      <c r="CL50" s="316" t="str">
        <f t="shared" ca="1" si="40"/>
        <v/>
      </c>
      <c r="CM50" s="413" t="str">
        <f t="shared" ca="1" si="41"/>
        <v/>
      </c>
      <c r="CN50" s="412" t="str">
        <f>IF(OR(CO50="",CO50=0),"",MAX(CN$5:CN49)+1)</f>
        <v/>
      </c>
      <c r="CO50" s="316">
        <f>IFERROR(INDEX($AJ$70:$AJ$81, ROWS($CO$4:CO48)), IFERROR(INDEX($AN$70:$AN$81, ROWS($CO$4:CO48)-ROWS($AJ$70:$AJ$81)), IFERROR(INDEX($AR$70:$AR$81, ROWS($CO$4:CO48)-ROWS($AJ$70:$AJ$81)-ROWS($AN$70:$AN$81)),IFERROR(INDEX($AV$70:$AV$81, ROWS($CO$4:CO48)-ROWS($AJ$70:$AJ$81)-ROWS($AN$70:$AN$81)-ROWS($AR$70:$AR$81)),IFERROR(INDEX($AZ$70:$AZ$81, ROWS($CO$4:CO48)-ROWS($AJ$70:$AJ$81)-ROWS($AN$70:$AN$81)-ROWS($AR$70:$AR$81)-ROWS($AV$70:$AV$81)),IFERROR(INDEX($BD$70:$BD$81, ROWS($CO$4:CO48)-ROWS($AJ$70:$AJ$81)-ROWS($AN$70:$AN$81)-ROWS($AR$70:$AR$81)-ROWS($AV$70:$AV$81)-ROWS($AZ$70:$AZ$81)),IFERROR(INDEX($BH$70:$BH$81, ROWS($CO$4:CO48)-ROWS($AJ$70:$AJ$81)-ROWS($AN$70:$AN$81)-ROWS($AR$70:$AR$81)-ROWS($AV$70:$AV$81)-ROWS($AZ$70:$AZ$81)-ROWS($BD$70:$BD$81)), "")))))))</f>
        <v>0</v>
      </c>
      <c r="CP50" s="316" t="str">
        <f t="shared" ca="1" si="42"/>
        <v/>
      </c>
      <c r="CQ50" s="316" t="str">
        <f>IF(OR(CR50="",CR50=0),"",MAX(CQ$5:CQ49)+1)</f>
        <v/>
      </c>
      <c r="CR50" s="316">
        <f>IFERROR(INDEX($AK$70:$AK$81, ROWS($CR$4:CR48)), IFERROR(INDEX($AO$70:$AO$81, ROWS($CR$4:CR48)-ROWS($AK$70:$AK$81)), IFERROR(INDEX($AS$70:$AS$81, ROWS($CR$4:CR48)-ROWS($AK$70:$AK$81)-ROWS($AO$70:$AO$81)),IFERROR(INDEX($AW$70:$AW$81, ROWS($CR$4:CR48)-ROWS($AK$70:$AK$81)-ROWS($AO$70:$AO$81)-ROWS($AS$70:$AS$81)),IFERROR(INDEX($BA$70:$BA$81, ROWS($CR$4:CR48)-ROWS($AK$70:$AK$81)-ROWS($AO$70:$AO$81)-ROWS($AS$70:$AS$81)-ROWS($AW$70:$AW$81)),IFERROR(INDEX($BE$70:$BE$81, ROWS($CR$4:CR48)-ROWS($AK$70:$AK$81)-ROWS($AO$70:$AO$81)-ROWS($AS$70:$AS$81)-ROWS($AW$70:$AW$81)-ROWS($BA$70:$BA$81)),IFERROR(INDEX($BI$70:$BI$81, ROWS($CR$4:CR48)-ROWS($AK$70:$AK$81)-ROWS($AO$70:$AO$81)-ROWS($AS$70:$AS$81)-ROWS($AW$70:$AW$81)-ROWS($BA$70:$BA$81)-ROWS($BE$70:$BE$81)), "")))))))</f>
        <v>0</v>
      </c>
      <c r="CS50" s="316" t="str">
        <f t="shared" ca="1" si="43"/>
        <v/>
      </c>
      <c r="CT50" s="413" t="str">
        <f t="shared" ca="1" si="44"/>
        <v/>
      </c>
      <c r="CU50" s="412" t="str">
        <f>IF(OR(CV50="",CV50=0),"",MAX(CU$5:CU49)+1)</f>
        <v/>
      </c>
      <c r="CV50" s="316" t="str">
        <f>IFERROR(INDEX($AJ$86:$AJ$97, ROWS($CV$4:CV48)), IFERROR(INDEX($AN$86:$AN$97, ROWS($CV$4:CV48)-ROWS($AJ$86:$AJ$97)), ""))</f>
        <v/>
      </c>
      <c r="CW50" s="316" t="str">
        <f t="shared" si="45"/>
        <v/>
      </c>
      <c r="CX50" s="316" t="str">
        <f>IF(OR(CY50="",CY50=0),"",MAX(CX$5:CX49)+1)</f>
        <v/>
      </c>
      <c r="CY50" s="316" t="str">
        <f>IFERROR(INDEX($AK$86:$AK$97, ROWS($CY$4:CY48)), IFERROR(INDEX($AO$86:$AO$97, ROWS($CY$4:CY48)-ROWS($AK$86:$AK$97)), ""))</f>
        <v/>
      </c>
      <c r="CZ50" s="316" t="str">
        <f t="shared" si="46"/>
        <v/>
      </c>
      <c r="DA50" s="413" t="str">
        <f t="shared" si="47"/>
        <v/>
      </c>
      <c r="DC50" s="438">
        <f ca="1">IF(OR(DD50="",DD50=0),"",MAX(DC$45:DC49)+1)</f>
        <v>4</v>
      </c>
      <c r="DD50" s="434" t="str">
        <f t="shared" ca="1" si="130"/>
        <v>D. Store Card 4</v>
      </c>
      <c r="DE50" s="413">
        <f t="shared" ca="1" si="131"/>
        <v>30</v>
      </c>
      <c r="DF50" s="431" t="str">
        <f ca="1">IF(OR(DG50="",DG50=0),"",MAX(DF$45:DF49)+1)</f>
        <v/>
      </c>
      <c r="DG50" s="412" t="str">
        <f t="shared" ca="1" si="132"/>
        <v/>
      </c>
      <c r="DH50" s="413" t="str">
        <f t="shared" ca="1" si="133"/>
        <v/>
      </c>
      <c r="DI50" s="412" t="str">
        <f t="shared" ca="1" si="134"/>
        <v>D. Store Card 1</v>
      </c>
      <c r="DJ50" s="413">
        <f t="shared" ca="1" si="135"/>
        <v>30</v>
      </c>
      <c r="DK50" s="412" t="str">
        <f t="shared" ca="1" si="136"/>
        <v/>
      </c>
      <c r="DL50" s="413" t="str">
        <f t="shared" ca="1" si="137"/>
        <v/>
      </c>
      <c r="DM50" s="292"/>
      <c r="DN50" s="425" t="str">
        <f ca="1">IF(DI58="","",CONCATENATE(DI58," - ",DJ58))</f>
        <v/>
      </c>
      <c r="DO50" s="295" t="str">
        <f ca="1">IF(DI59="","",CONCATENATE(DI59," - ",DJ59))</f>
        <v/>
      </c>
      <c r="DP50" s="295" t="str">
        <f ca="1">IF(DI60="","",CONCATENATE(DI60," - ",DJ60))</f>
        <v/>
      </c>
      <c r="DQ50" s="425" t="str">
        <f ca="1">IF(DK58="","",CONCATENATE(DK58," - ",DL58))</f>
        <v/>
      </c>
      <c r="DR50" s="295" t="str">
        <f ca="1">IF(DK59="","",CONCATENATE(DK59," - ",DL59))</f>
        <v/>
      </c>
      <c r="DS50" s="426" t="str">
        <f ca="1">IF(DK60="","",CONCATENATE(DK60," - ",DL60))</f>
        <v/>
      </c>
    </row>
    <row r="51" spans="16:123" ht="15.75" thickBot="1" x14ac:dyDescent="0.35">
      <c r="P51" s="1177"/>
      <c r="Q51" s="1178"/>
      <c r="R51" s="453"/>
      <c r="S51" s="402"/>
      <c r="T51"/>
      <c r="U51" s="1177"/>
      <c r="V51" s="1178"/>
      <c r="W51" s="453"/>
      <c r="X51" s="402"/>
      <c r="AC51" s="358">
        <f>IF('Data Entry'!H33="","",'Data Entry'!H33)</f>
        <v>1</v>
      </c>
      <c r="AD51" s="356" t="str">
        <f>IF('Data Entry'!G33="","",'Data Entry'!G33)</f>
        <v>Mortgage</v>
      </c>
      <c r="AE51" s="357">
        <f>IF('Data Entry'!J33="","",'Data Entry'!J33)</f>
        <v>800</v>
      </c>
      <c r="AF51" s="402">
        <f>IF('Data Entry'!I33="","",'Data Entry'!I33)</f>
        <v>110000</v>
      </c>
      <c r="AI51" s="278"/>
      <c r="AJ51" s="278"/>
      <c r="AK51" s="278"/>
      <c r="AL51" s="278"/>
      <c r="AM51" s="278"/>
      <c r="AN51" s="278"/>
      <c r="AO51" s="278"/>
      <c r="AP51" s="278"/>
      <c r="AQ51" s="278"/>
      <c r="AR51" s="278"/>
      <c r="AS51" s="278"/>
      <c r="AT51" s="278"/>
      <c r="AU51" s="278"/>
      <c r="AV51" s="278"/>
      <c r="AW51" s="278"/>
      <c r="AX51" s="278"/>
      <c r="AY51" s="278"/>
      <c r="AZ51" s="278"/>
      <c r="BA51" s="278"/>
      <c r="BB51" s="278"/>
      <c r="BC51" s="278"/>
      <c r="BL51" s="412" t="str">
        <f ca="1">IF(OR(BM51="",BM51=0),"",MAX(BL$5:BL50)+1)</f>
        <v/>
      </c>
      <c r="BM51" s="316" t="str">
        <f ca="1">IFERROR(INDEX($AJ$6:$AJ$17, ROWS(BM$4:$BM49)), IFERROR(INDEX($AN$6:$AN$17, ROWS(BM$4:$BM49)-ROWS($AJ$6:$AJ$17)), IFERROR(INDEX($AR$6:$AR$17, ROWS(BM$4:$BM49)-ROWS($AJ$6:$AJ$17)-ROWS($AN$6:$AN$17)),IFERROR(INDEX($AV$6:$AV$17, ROWS(BM$4:$BM49)-ROWS($AJ$6:$AJ$17)-ROWS($AN$6:$AN$17)-ROWS($AR$6:$AR$17)),IFERROR(INDEX($AZ$6:$AZ$17, ROWS(BM$4:$BM49)-ROWS($AJ$6:$AJ$17)-ROWS($AN$6:$AN$17)-ROWS($AR$6:$AR$17)-ROWS($AV$6:$AV$17)),IFERROR(INDEX($BD$6:$BD$17, ROWS(BM$4:$BM49)-ROWS($AJ$6:$AJ$17)-ROWS($AN$6:$AN$17)-ROWS($AR$6:$AR$17)-ROWS($AV$6:$AV$17)-ROWS($AZ$6:$AZ$17)),IFERROR(INDEX($BH$6:$BH$17, ROWS(BM$4:$BM49)-ROWS($AJ$6:$AJ$17)-ROWS($AN$6:$AN$17)-ROWS($AR$6:$AR$17)-ROWS($AV$6:$AV$17)-ROWS($AZ$6:$AZ$17)-ROWS($BD$6:$BD$17)), "")))))))</f>
        <v/>
      </c>
      <c r="BN51" s="316" t="str">
        <f t="shared" ca="1" si="30"/>
        <v/>
      </c>
      <c r="BO51" s="316" t="str">
        <f ca="1">IF(OR(BP51="",BP51=0),"",MAX(BO$5:BO50)+1)</f>
        <v/>
      </c>
      <c r="BP51" s="316" t="str">
        <f ca="1">IFERROR(INDEX($AK$6:$AK$17, ROWS($BP$4:BP49)), IFERROR(INDEX($AO$6:$AO$17, ROWS($BP$4:BP49)-ROWS($AK$6:$AK$17)), IFERROR(INDEX($AS$6:$AS$17, ROWS($BP$4:BP49)-ROWS($AK$6:$AK$17)-ROWS($AO$6:$AO$17)),IFERROR(INDEX($AW$6:$AW$17, ROWS($BP$4:BP49)-ROWS($AK$6:$AK$17)-ROWS($AO$6:$AO$17)-ROWS($AS$6:$AS$17)),IFERROR(INDEX($BA$6:$BA$17, ROWS($BP$4:BP49)-ROWS($AK$6:$AK$17)-ROWS($AO$6:$AO$17)-ROWS($AS$6:$AS$17)-ROWS($AW$6:$AW$17)),IFERROR(INDEX($BE$6:$BE$17, ROWS($BP$4:BP49)-ROWS($AK$6:$AK$17)-ROWS($AO$6:$AO$17)-ROWS($AS$6:$AS$17)-ROWS($AW$6:$AW$17)-ROWS($BA$6:$BA$17)),IFERROR(INDEX($BI$6:$BI$17, ROWS($BP$4:BP49)-ROWS($AK$6:$AK$17)-ROWS($AO$6:$AO$17)-ROWS($AS$6:$AS$17)-ROWS($AW$6:$AW$17)-ROWS($BA$6:$BA$17)-ROWS($BE$6:$BE$17)), "")))))))</f>
        <v/>
      </c>
      <c r="BQ51" s="316" t="str">
        <f t="shared" ca="1" si="31"/>
        <v/>
      </c>
      <c r="BR51" s="413" t="str">
        <f t="shared" ca="1" si="32"/>
        <v/>
      </c>
      <c r="BS51" s="412" t="str">
        <f ca="1">IF(OR(BT51="",BT51=0),"",MAX(BS$5:BS50)+1)</f>
        <v/>
      </c>
      <c r="BT51" s="316" t="str">
        <f ca="1">IFERROR(INDEX($AJ$22:$AJ$33, ROWS($BT$4:BT49)), IFERROR(INDEX($AN$22:$AN$33, ROWS($BT$4:BT49)-ROWS($AJ$22:$AJ$33)), IFERROR(INDEX($AR$22:$AR$33, ROWS($BT$4:BT49)-ROWS($AJ$22:$AJ$33)-ROWS($AN$22:$AN$33)),IFERROR(INDEX($AV$22:$AV$33, ROWS($BT$4:BT49)-ROWS($AJ$22:$AJ$33)-ROWS($AN$22:$AN$33)-ROWS($AR$22:$AR$33)),IFERROR(INDEX($AZ$22:$AZ$33, ROWS($BT$4:BT49)-ROWS($AJ$22:$AJ$33)-ROWS($AN$22:$AN$33)-ROWS($AR$22:$AR$33)-ROWS($AV$22:$AV$33)),IFERROR(INDEX($BD$22:$BD$33, ROWS($BT$4:BT49)-ROWS($AJ$22:$AJ$33)-ROWS($AN$22:$AN$33)-ROWS($AR$22:$AR$33)-ROWS($AV$22:$AV$33)-ROWS($AZ$22:$AZ$33)),IFERROR(INDEX($BH$22:$BH$33, ROWS($BT$4:BT49)-ROWS($AJ$22:$AJ$33)-ROWS($AN$22:$AN$33)-ROWS($AR$22:$AR$33)-ROWS($AV$22:$AV$33)-ROWS($AZ$22:$AZ$33)-ROWS($BD$22:$BD$33)), "")))))))</f>
        <v/>
      </c>
      <c r="BU51" s="316" t="str">
        <f t="shared" ca="1" si="33"/>
        <v/>
      </c>
      <c r="BV51" s="316" t="str">
        <f ca="1">IF(OR(BW51="",BW51=0),"",MAX(BV$5:BV50)+1)</f>
        <v/>
      </c>
      <c r="BW51" s="316" t="str">
        <f ca="1">IFERROR(INDEX($AK$22:$AK$33, ROWS($BW$4:BW49)), IFERROR(INDEX($AO$22:$AO$33, ROWS($BW$4:BW49)-ROWS($AK$22:$AK$33)), IFERROR(INDEX($AS$22:$AS$33, ROWS($BW$4:BW49)-ROWS($AK$22:$AK$33)-ROWS($AO$22:$AO$33)),IFERROR(INDEX($AW$22:$AW$33, ROWS($BW$4:BW49)-ROWS($AK$22:$AK$33)-ROWS($AO$22:$AO$33)-ROWS($AS$22:$AS$33)),IFERROR(INDEX($BA$22:$BA$33, ROWS($BW$4:BW49)-ROWS($AK$22:$AK$33)-ROWS($AO$22:$AO$33)-ROWS($AS$22:$AS$33)-ROWS($AW$22:$AW$33)),IFERROR(INDEX($BE$22:$BE$33, ROWS($BW$4:BW49)-ROWS($AK$22:$AK$33)-ROWS($AO$22:$AO$33)-ROWS($AS$22:$AS$33)-ROWS($AW$22:$AW$33)-ROWS($BA$22:$BA$33)),IFERROR(INDEX($BI$22:$BI$33, ROWS($BW$4:BW49)-ROWS($AK$22:$AK$33)-ROWS($AO$22:$AO$33)-ROWS($AS$22:$AS$33)-ROWS($AW$22:$AW$33)-ROWS($BA$22:$BA$33)-ROWS($BE$22:$BE$33)), "")))))))</f>
        <v/>
      </c>
      <c r="BX51" s="316" t="str">
        <f t="shared" ca="1" si="34"/>
        <v/>
      </c>
      <c r="BY51" s="413" t="str">
        <f t="shared" ca="1" si="35"/>
        <v/>
      </c>
      <c r="BZ51" s="412" t="str">
        <f ca="1">IF(OR(CA51="",CA51=0),"",MAX(BZ$5:BZ50)+1)</f>
        <v/>
      </c>
      <c r="CA51" s="316" t="str">
        <f ca="1">IFERROR(INDEX($AJ$38:$AJ$49, ROWS($CA$4:CA49)), IFERROR(INDEX($AN$38:$AN$49, ROWS($CA$4:CA49)-ROWS($AJ$38:$AJ$49)), IFERROR(INDEX($AR$38:$AR$49, ROWS($CA$4:CA49)-ROWS($AJ$38:$AJ$49)-ROWS($AN$38:$AN$49)),IFERROR(INDEX($AV$38:$AV$49, ROWS($CA$4:CA49)-ROWS($AJ$38:$AJ$49)-ROWS($AN$38:$AN$49)-ROWS($AR$38:$AR$49)),IFERROR(INDEX($AZ$38:$AZ$49, ROWS($CA$4:CA49)-ROWS($AJ$38:$AJ$49)-ROWS($AN$38:$AN$49)-ROWS($AR$38:$AR$49)-ROWS($AV$38:$AV$49)),IFERROR(INDEX($BD$38:$BD$49, ROWS($CA$4:CA49)-ROWS($AJ$38:$AJ$49)-ROWS($AN$38:$AN$49)-ROWS($AR$38:$AR$49)-ROWS($AV$38:$AV$49)-ROWS($AZ$38:$AZ$49)),IFERROR(INDEX($BH$38:$BH$49, ROWS($CA$4:CA49)-ROWS($AJ$38:$AJ$49)-ROWS($AN$38:$AN$49)-ROWS($AR$38:$AR$49)-ROWS($AV$38:$AV$49)-ROWS($AZ$38:$AZ$49)-ROWS($BD$38:$BD$49)), "")))))))</f>
        <v/>
      </c>
      <c r="CB51" s="316" t="str">
        <f t="shared" ca="1" si="36"/>
        <v/>
      </c>
      <c r="CC51" s="316" t="str">
        <f ca="1">IF(OR(CD51="",CD51=0),"",MAX(CC$5:CC50)+1)</f>
        <v/>
      </c>
      <c r="CD51" s="316" t="str">
        <f ca="1">IFERROR(INDEX($AK$38:$AK$49, ROWS($CD$4:CD49)), IFERROR(INDEX($AO$38:$AO$49, ROWS($CD$4:CD49)-ROWS($AK$38:$AK$49)), IFERROR(INDEX($AS$38:$AS$49, ROWS($CD$4:CD49)-ROWS($AK$38:$AK$49)-ROWS($AO$38:$AO$49)),IFERROR(INDEX($AW$38:$AW$49, ROWS($CD$4:CD49)-ROWS($AK$38:$AK$49)-ROWS($AO$38:$AO$49)-ROWS($AS$38:$AS$49)),IFERROR(INDEX($BA$38:$BA$49, ROWS($CD$4:CD49)-ROWS($AK$38:$AK$49)-ROWS($AO$38:$AO$49)-ROWS($AS$38:$AS$49)-ROWS($AW$38:$AW$49)),IFERROR(INDEX($BE$38:$BE$49, ROWS($CD$4:CD49)-ROWS($AK$38:$AK$49)-ROWS($AO$38:$AO$49)-ROWS($AS$38:$AS$49)-ROWS($AW$38:$AW$49)-ROWS($BA$38:$BA$49)),IFERROR(INDEX($BI$38:$BI$49, ROWS($CD$4:CD49)-ROWS($AK$38:$AK$49)-ROWS($AO$38:$AO$49)-ROWS($AS$38:$AS$49)-ROWS($AW$38:$AW$49)-ROWS($BA$38:$BA$49)-ROWS($BE$38:$BE$49)), "")))))))</f>
        <v/>
      </c>
      <c r="CE51" s="316" t="str">
        <f t="shared" ca="1" si="37"/>
        <v/>
      </c>
      <c r="CF51" s="413" t="str">
        <f t="shared" ca="1" si="38"/>
        <v/>
      </c>
      <c r="CG51" s="412" t="str">
        <f ca="1">IF(OR(CH51="",CH51=0),"",MAX(CG$5:CG50)+1)</f>
        <v/>
      </c>
      <c r="CH51" s="316" t="str">
        <f ca="1">IFERROR(INDEX($AJ$54:$AJ$65, ROWS($CH$4:CH49)), IFERROR(INDEX($AN$54:$AN$65, ROWS($CH$4:CH49)-ROWS($AJ$54:$AJ$65)), IFERROR(INDEX($AR$54:$AR$65, ROWS($CH$4:CH49)-ROWS($AJ$54:$AJ$65)-ROWS($AN$54:$AN$65)),IFERROR(INDEX($AV$54:$AV$65, ROWS($CH$4:CH49)-ROWS($AJ$54:$AJ$65)-ROWS($AN$54:$AN$65)-ROWS($AR$54:$AR$65)),IFERROR(INDEX($AZ$54:$AZ$65, ROWS($CH$4:CH49)-ROWS($AJ$54:$AJ$65)-ROWS($AN$54:$AN$65)-ROWS($AR$54:$AR$65)-ROWS($AV$54:$AV$65)),IFERROR(INDEX($BD$54:$BD$65, ROWS($CH$4:CH49)-ROWS($AJ$54:$AJ$65)-ROWS($AN$54:$AN$65)-ROWS($AR$54:$AR$65)-ROWS($AV$54:$AV$65)-ROWS($AZ$54:$AZ$65)),IFERROR(INDEX($BH$54:$BH$65, ROWS($CH$4:CH49)-ROWS($AJ$54:$AJ$65)-ROWS($AN$54:$AN$65)-ROWS($AR$54:$AR$65)-ROWS($AV$54:$AV$65)-ROWS($AZ$54:$AZ$65)-ROWS($BD$54:$BD$65)), "")))))))</f>
        <v/>
      </c>
      <c r="CI51" s="316" t="str">
        <f t="shared" ca="1" si="39"/>
        <v/>
      </c>
      <c r="CJ51" s="316" t="str">
        <f ca="1">IF(OR(CK51="",CK51=0),"",MAX(CJ$5:CJ50)+1)</f>
        <v/>
      </c>
      <c r="CK51" s="316" t="str">
        <f ca="1">IFERROR(INDEX($AK$54:$AK$65, ROWS($CK$4:CK49)), IFERROR(INDEX($AO$54:$AO$65, ROWS($CK$4:CK49)-ROWS($AK$54:$AK$65)), IFERROR(INDEX($AS$54:$AS$65, ROWS($CK$4:CK49)-ROWS($AK$54:$AK$65)-ROWS($AO$54:$AO$65)),IFERROR(INDEX($AW$54:$AW$65, ROWS($CK$4:CK49)-ROWS($AK$54:$AK$65)-ROWS($AO$54:$AO$65)-ROWS($AS$54:$AS$65)),IFERROR(INDEX($BA$54:$BA$65, ROWS($CK$4:CK49)-ROWS($AK$54:$AK$65)-ROWS($AO$54:$AO$65)-ROWS($AS$54:$AS$65)-ROWS($AW$54:$AW$65)),IFERROR(INDEX($BE$54:$BE$65, ROWS($CK$4:CK49)-ROWS($AK$54:$AK$65)-ROWS($AO$54:$AO$65)-ROWS($AS$54:$AS$65)-ROWS($AW$54:$AW$65)-ROWS($BA$54:$BA$65)),IFERROR(INDEX($BI$54:$BI$65, ROWS($CK$4:CK49)-ROWS($AK$54:$AK$65)-ROWS($AO$54:$AO$65)-ROWS($AS$54:$AS$65)-ROWS($AW$54:$AW$65)-ROWS($BA$54:$BA$65)-ROWS($BE$54:$BE$65)), "")))))))</f>
        <v/>
      </c>
      <c r="CL51" s="316" t="str">
        <f t="shared" ca="1" si="40"/>
        <v/>
      </c>
      <c r="CM51" s="413" t="str">
        <f t="shared" ca="1" si="41"/>
        <v/>
      </c>
      <c r="CN51" s="412" t="str">
        <f>IF(OR(CO51="",CO51=0),"",MAX(CN$5:CN50)+1)</f>
        <v/>
      </c>
      <c r="CO51" s="316">
        <f>IFERROR(INDEX($AJ$70:$AJ$81, ROWS($CO$4:CO49)), IFERROR(INDEX($AN$70:$AN$81, ROWS($CO$4:CO49)-ROWS($AJ$70:$AJ$81)), IFERROR(INDEX($AR$70:$AR$81, ROWS($CO$4:CO49)-ROWS($AJ$70:$AJ$81)-ROWS($AN$70:$AN$81)),IFERROR(INDEX($AV$70:$AV$81, ROWS($CO$4:CO49)-ROWS($AJ$70:$AJ$81)-ROWS($AN$70:$AN$81)-ROWS($AR$70:$AR$81)),IFERROR(INDEX($AZ$70:$AZ$81, ROWS($CO$4:CO49)-ROWS($AJ$70:$AJ$81)-ROWS($AN$70:$AN$81)-ROWS($AR$70:$AR$81)-ROWS($AV$70:$AV$81)),IFERROR(INDEX($BD$70:$BD$81, ROWS($CO$4:CO49)-ROWS($AJ$70:$AJ$81)-ROWS($AN$70:$AN$81)-ROWS($AR$70:$AR$81)-ROWS($AV$70:$AV$81)-ROWS($AZ$70:$AZ$81)),IFERROR(INDEX($BH$70:$BH$81, ROWS($CO$4:CO49)-ROWS($AJ$70:$AJ$81)-ROWS($AN$70:$AN$81)-ROWS($AR$70:$AR$81)-ROWS($AV$70:$AV$81)-ROWS($AZ$70:$AZ$81)-ROWS($BD$70:$BD$81)), "")))))))</f>
        <v>0</v>
      </c>
      <c r="CP51" s="316" t="str">
        <f t="shared" ca="1" si="42"/>
        <v/>
      </c>
      <c r="CQ51" s="316" t="str">
        <f>IF(OR(CR51="",CR51=0),"",MAX(CQ$5:CQ50)+1)</f>
        <v/>
      </c>
      <c r="CR51" s="316">
        <f>IFERROR(INDEX($AK$70:$AK$81, ROWS($CR$4:CR49)), IFERROR(INDEX($AO$70:$AO$81, ROWS($CR$4:CR49)-ROWS($AK$70:$AK$81)), IFERROR(INDEX($AS$70:$AS$81, ROWS($CR$4:CR49)-ROWS($AK$70:$AK$81)-ROWS($AO$70:$AO$81)),IFERROR(INDEX($AW$70:$AW$81, ROWS($CR$4:CR49)-ROWS($AK$70:$AK$81)-ROWS($AO$70:$AO$81)-ROWS($AS$70:$AS$81)),IFERROR(INDEX($BA$70:$BA$81, ROWS($CR$4:CR49)-ROWS($AK$70:$AK$81)-ROWS($AO$70:$AO$81)-ROWS($AS$70:$AS$81)-ROWS($AW$70:$AW$81)),IFERROR(INDEX($BE$70:$BE$81, ROWS($CR$4:CR49)-ROWS($AK$70:$AK$81)-ROWS($AO$70:$AO$81)-ROWS($AS$70:$AS$81)-ROWS($AW$70:$AW$81)-ROWS($BA$70:$BA$81)),IFERROR(INDEX($BI$70:$BI$81, ROWS($CR$4:CR49)-ROWS($AK$70:$AK$81)-ROWS($AO$70:$AO$81)-ROWS($AS$70:$AS$81)-ROWS($AW$70:$AW$81)-ROWS($BA$70:$BA$81)-ROWS($BE$70:$BE$81)), "")))))))</f>
        <v>0</v>
      </c>
      <c r="CS51" s="316" t="str">
        <f t="shared" ca="1" si="43"/>
        <v/>
      </c>
      <c r="CT51" s="413" t="str">
        <f t="shared" ca="1" si="44"/>
        <v/>
      </c>
      <c r="CU51" s="412" t="str">
        <f>IF(OR(CV51="",CV51=0),"",MAX(CU$5:CU50)+1)</f>
        <v/>
      </c>
      <c r="CV51" s="316" t="str">
        <f>IFERROR(INDEX($AJ$86:$AJ$97, ROWS($CV$4:CV49)), IFERROR(INDEX($AN$86:$AN$97, ROWS($CV$4:CV49)-ROWS($AJ$86:$AJ$97)), ""))</f>
        <v/>
      </c>
      <c r="CW51" s="316" t="str">
        <f t="shared" si="45"/>
        <v/>
      </c>
      <c r="CX51" s="316" t="str">
        <f>IF(OR(CY51="",CY51=0),"",MAX(CX$5:CX50)+1)</f>
        <v/>
      </c>
      <c r="CY51" s="316" t="str">
        <f>IFERROR(INDEX($AK$86:$AK$97, ROWS($CY$4:CY49)), IFERROR(INDEX($AO$86:$AO$97, ROWS($CY$4:CY49)-ROWS($AK$86:$AK$97)), ""))</f>
        <v/>
      </c>
      <c r="CZ51" s="316" t="str">
        <f t="shared" si="46"/>
        <v/>
      </c>
      <c r="DA51" s="413" t="str">
        <f t="shared" si="47"/>
        <v/>
      </c>
      <c r="DC51" s="438" t="str">
        <f ca="1">IF(OR(DD51="",DD51=0),"",MAX(DC$45:DC50)+1)</f>
        <v/>
      </c>
      <c r="DD51" s="434" t="str">
        <f t="shared" ca="1" si="130"/>
        <v/>
      </c>
      <c r="DE51" s="413" t="str">
        <f t="shared" ca="1" si="131"/>
        <v/>
      </c>
      <c r="DF51" s="431">
        <f ca="1">IF(OR(DG51="",DG51=0),"",MAX(DF$45:DF50)+1)</f>
        <v>2</v>
      </c>
      <c r="DG51" s="412" t="str">
        <f t="shared" ca="1" si="132"/>
        <v>Paycheck 3</v>
      </c>
      <c r="DH51" s="413">
        <f t="shared" ca="1" si="133"/>
        <v>700</v>
      </c>
      <c r="DI51" s="412" t="str">
        <f t="shared" ca="1" si="134"/>
        <v>Roth IRA</v>
      </c>
      <c r="DJ51" s="413">
        <f t="shared" ca="1" si="135"/>
        <v>100</v>
      </c>
      <c r="DK51" s="412" t="str">
        <f t="shared" ca="1" si="136"/>
        <v/>
      </c>
      <c r="DL51" s="413" t="str">
        <f t="shared" ca="1" si="137"/>
        <v/>
      </c>
      <c r="DM51" s="292"/>
      <c r="DN51" s="427" t="str">
        <f ca="1">IF(DI61="","",CONCATENATE(DI61," - ",DJ61))</f>
        <v/>
      </c>
      <c r="DO51" s="428" t="str">
        <f ca="1">IF(DI62="","",CONCATENATE(DI62," - ",DJ62))</f>
        <v/>
      </c>
      <c r="DP51" s="428" t="str">
        <f ca="1">IF(DI63="","",CONCATENATE(DI63," - ",DJ63))</f>
        <v/>
      </c>
      <c r="DQ51" s="427" t="str">
        <f ca="1">IF(DK61="","",CONCATENATE(DK61," - ",DL61))</f>
        <v/>
      </c>
      <c r="DR51" s="428" t="str">
        <f ca="1">IF(DK62="","",CONCATENATE(DK62," - ",DL62))</f>
        <v/>
      </c>
      <c r="DS51" s="429" t="str">
        <f ca="1">IF(DK63="","",CONCATENATE(DK63," - ",DL63))</f>
        <v/>
      </c>
    </row>
    <row r="52" spans="16:123" ht="15.75" thickBot="1" x14ac:dyDescent="0.35">
      <c r="P52" s="1177"/>
      <c r="Q52" s="1178"/>
      <c r="R52" s="453"/>
      <c r="S52" s="402"/>
      <c r="T52"/>
      <c r="U52" s="1177"/>
      <c r="V52" s="1178"/>
      <c r="W52" s="453"/>
      <c r="X52" s="402"/>
      <c r="AC52" s="358">
        <f>IF('Data Entry'!H34="","",'Data Entry'!H34)</f>
        <v>25</v>
      </c>
      <c r="AD52" s="356" t="str">
        <f>IF('Data Entry'!G34="","",'Data Entry'!G34)</f>
        <v>Boat Loan</v>
      </c>
      <c r="AE52" s="357">
        <f>IF('Data Entry'!J34="","",'Data Entry'!J34)</f>
        <v>300</v>
      </c>
      <c r="AF52" s="402">
        <f>IF('Data Entry'!I34="","",'Data Entry'!I34)</f>
        <v>22000</v>
      </c>
      <c r="AI52" s="1153">
        <f>IF(A23="","",--TEXT(A23,"dd"))</f>
        <v>16</v>
      </c>
      <c r="AJ52" s="1154"/>
      <c r="AK52" s="1154"/>
      <c r="AL52" s="1155"/>
      <c r="AM52" s="1153">
        <f>IF(C23="","",--TEXT(C23,"dd"))</f>
        <v>17</v>
      </c>
      <c r="AN52" s="1154"/>
      <c r="AO52" s="1154"/>
      <c r="AP52" s="1155"/>
      <c r="AQ52" s="1153">
        <f>IF(E23="","",--TEXT(E23,"dd"))</f>
        <v>18</v>
      </c>
      <c r="AR52" s="1154"/>
      <c r="AS52" s="1154"/>
      <c r="AT52" s="1155"/>
      <c r="AU52" s="1153">
        <f>IF(G23="","",--TEXT(G23,"dd"))</f>
        <v>19</v>
      </c>
      <c r="AV52" s="1154"/>
      <c r="AW52" s="1154"/>
      <c r="AX52" s="1155"/>
      <c r="AY52" s="1153">
        <f>IF(I23="","",--TEXT(I23,"dd"))</f>
        <v>20</v>
      </c>
      <c r="AZ52" s="1154"/>
      <c r="BA52" s="1154"/>
      <c r="BB52" s="1155"/>
      <c r="BC52" s="1153">
        <f>IF(K23="","",--TEXT(K23,"dd"))</f>
        <v>21</v>
      </c>
      <c r="BD52" s="1154"/>
      <c r="BE52" s="1154"/>
      <c r="BF52" s="1155"/>
      <c r="BG52" s="1153">
        <f>IF(M23="","",--TEXT(M23,"dd"))</f>
        <v>22</v>
      </c>
      <c r="BH52" s="1154"/>
      <c r="BI52" s="1154"/>
      <c r="BJ52" s="1155"/>
      <c r="BL52" s="412" t="str">
        <f ca="1">IF(OR(BM52="",BM52=0),"",MAX(BL$5:BL51)+1)</f>
        <v/>
      </c>
      <c r="BM52" s="316" t="str">
        <f ca="1">IFERROR(INDEX($AJ$6:$AJ$17, ROWS(BM$4:$BM50)), IFERROR(INDEX($AN$6:$AN$17, ROWS(BM$4:$BM50)-ROWS($AJ$6:$AJ$17)), IFERROR(INDEX($AR$6:$AR$17, ROWS(BM$4:$BM50)-ROWS($AJ$6:$AJ$17)-ROWS($AN$6:$AN$17)),IFERROR(INDEX($AV$6:$AV$17, ROWS(BM$4:$BM50)-ROWS($AJ$6:$AJ$17)-ROWS($AN$6:$AN$17)-ROWS($AR$6:$AR$17)),IFERROR(INDEX($AZ$6:$AZ$17, ROWS(BM$4:$BM50)-ROWS($AJ$6:$AJ$17)-ROWS($AN$6:$AN$17)-ROWS($AR$6:$AR$17)-ROWS($AV$6:$AV$17)),IFERROR(INDEX($BD$6:$BD$17, ROWS(BM$4:$BM50)-ROWS($AJ$6:$AJ$17)-ROWS($AN$6:$AN$17)-ROWS($AR$6:$AR$17)-ROWS($AV$6:$AV$17)-ROWS($AZ$6:$AZ$17)),IFERROR(INDEX($BH$6:$BH$17, ROWS(BM$4:$BM50)-ROWS($AJ$6:$AJ$17)-ROWS($AN$6:$AN$17)-ROWS($AR$6:$AR$17)-ROWS($AV$6:$AV$17)-ROWS($AZ$6:$AZ$17)-ROWS($BD$6:$BD$17)), "")))))))</f>
        <v/>
      </c>
      <c r="BN52" s="316" t="str">
        <f t="shared" ca="1" si="30"/>
        <v/>
      </c>
      <c r="BO52" s="316" t="str">
        <f ca="1">IF(OR(BP52="",BP52=0),"",MAX(BO$5:BO51)+1)</f>
        <v/>
      </c>
      <c r="BP52" s="316" t="str">
        <f ca="1">IFERROR(INDEX($AK$6:$AK$17, ROWS($BP$4:BP50)), IFERROR(INDEX($AO$6:$AO$17, ROWS($BP$4:BP50)-ROWS($AK$6:$AK$17)), IFERROR(INDEX($AS$6:$AS$17, ROWS($BP$4:BP50)-ROWS($AK$6:$AK$17)-ROWS($AO$6:$AO$17)),IFERROR(INDEX($AW$6:$AW$17, ROWS($BP$4:BP50)-ROWS($AK$6:$AK$17)-ROWS($AO$6:$AO$17)-ROWS($AS$6:$AS$17)),IFERROR(INDEX($BA$6:$BA$17, ROWS($BP$4:BP50)-ROWS($AK$6:$AK$17)-ROWS($AO$6:$AO$17)-ROWS($AS$6:$AS$17)-ROWS($AW$6:$AW$17)),IFERROR(INDEX($BE$6:$BE$17, ROWS($BP$4:BP50)-ROWS($AK$6:$AK$17)-ROWS($AO$6:$AO$17)-ROWS($AS$6:$AS$17)-ROWS($AW$6:$AW$17)-ROWS($BA$6:$BA$17)),IFERROR(INDEX($BI$6:$BI$17, ROWS($BP$4:BP50)-ROWS($AK$6:$AK$17)-ROWS($AO$6:$AO$17)-ROWS($AS$6:$AS$17)-ROWS($AW$6:$AW$17)-ROWS($BA$6:$BA$17)-ROWS($BE$6:$BE$17)), "")))))))</f>
        <v/>
      </c>
      <c r="BQ52" s="316" t="str">
        <f t="shared" ca="1" si="31"/>
        <v/>
      </c>
      <c r="BR52" s="413" t="str">
        <f t="shared" ca="1" si="32"/>
        <v/>
      </c>
      <c r="BS52" s="412" t="str">
        <f ca="1">IF(OR(BT52="",BT52=0),"",MAX(BS$5:BS51)+1)</f>
        <v/>
      </c>
      <c r="BT52" s="316" t="str">
        <f ca="1">IFERROR(INDEX($AJ$22:$AJ$33, ROWS($BT$4:BT50)), IFERROR(INDEX($AN$22:$AN$33, ROWS($BT$4:BT50)-ROWS($AJ$22:$AJ$33)), IFERROR(INDEX($AR$22:$AR$33, ROWS($BT$4:BT50)-ROWS($AJ$22:$AJ$33)-ROWS($AN$22:$AN$33)),IFERROR(INDEX($AV$22:$AV$33, ROWS($BT$4:BT50)-ROWS($AJ$22:$AJ$33)-ROWS($AN$22:$AN$33)-ROWS($AR$22:$AR$33)),IFERROR(INDEX($AZ$22:$AZ$33, ROWS($BT$4:BT50)-ROWS($AJ$22:$AJ$33)-ROWS($AN$22:$AN$33)-ROWS($AR$22:$AR$33)-ROWS($AV$22:$AV$33)),IFERROR(INDEX($BD$22:$BD$33, ROWS($BT$4:BT50)-ROWS($AJ$22:$AJ$33)-ROWS($AN$22:$AN$33)-ROWS($AR$22:$AR$33)-ROWS($AV$22:$AV$33)-ROWS($AZ$22:$AZ$33)),IFERROR(INDEX($BH$22:$BH$33, ROWS($BT$4:BT50)-ROWS($AJ$22:$AJ$33)-ROWS($AN$22:$AN$33)-ROWS($AR$22:$AR$33)-ROWS($AV$22:$AV$33)-ROWS($AZ$22:$AZ$33)-ROWS($BD$22:$BD$33)), "")))))))</f>
        <v/>
      </c>
      <c r="BU52" s="316" t="str">
        <f t="shared" ca="1" si="33"/>
        <v/>
      </c>
      <c r="BV52" s="316" t="str">
        <f ca="1">IF(OR(BW52="",BW52=0),"",MAX(BV$5:BV51)+1)</f>
        <v/>
      </c>
      <c r="BW52" s="316" t="str">
        <f ca="1">IFERROR(INDEX($AK$22:$AK$33, ROWS($BW$4:BW50)), IFERROR(INDEX($AO$22:$AO$33, ROWS($BW$4:BW50)-ROWS($AK$22:$AK$33)), IFERROR(INDEX($AS$22:$AS$33, ROWS($BW$4:BW50)-ROWS($AK$22:$AK$33)-ROWS($AO$22:$AO$33)),IFERROR(INDEX($AW$22:$AW$33, ROWS($BW$4:BW50)-ROWS($AK$22:$AK$33)-ROWS($AO$22:$AO$33)-ROWS($AS$22:$AS$33)),IFERROR(INDEX($BA$22:$BA$33, ROWS($BW$4:BW50)-ROWS($AK$22:$AK$33)-ROWS($AO$22:$AO$33)-ROWS($AS$22:$AS$33)-ROWS($AW$22:$AW$33)),IFERROR(INDEX($BE$22:$BE$33, ROWS($BW$4:BW50)-ROWS($AK$22:$AK$33)-ROWS($AO$22:$AO$33)-ROWS($AS$22:$AS$33)-ROWS($AW$22:$AW$33)-ROWS($BA$22:$BA$33)),IFERROR(INDEX($BI$22:$BI$33, ROWS($BW$4:BW50)-ROWS($AK$22:$AK$33)-ROWS($AO$22:$AO$33)-ROWS($AS$22:$AS$33)-ROWS($AW$22:$AW$33)-ROWS($BA$22:$BA$33)-ROWS($BE$22:$BE$33)), "")))))))</f>
        <v/>
      </c>
      <c r="BX52" s="316" t="str">
        <f t="shared" ca="1" si="34"/>
        <v/>
      </c>
      <c r="BY52" s="413" t="str">
        <f t="shared" ca="1" si="35"/>
        <v/>
      </c>
      <c r="BZ52" s="412" t="str">
        <f ca="1">IF(OR(CA52="",CA52=0),"",MAX(BZ$5:BZ51)+1)</f>
        <v/>
      </c>
      <c r="CA52" s="316" t="str">
        <f ca="1">IFERROR(INDEX($AJ$38:$AJ$49, ROWS($CA$4:CA50)), IFERROR(INDEX($AN$38:$AN$49, ROWS($CA$4:CA50)-ROWS($AJ$38:$AJ$49)), IFERROR(INDEX($AR$38:$AR$49, ROWS($CA$4:CA50)-ROWS($AJ$38:$AJ$49)-ROWS($AN$38:$AN$49)),IFERROR(INDEX($AV$38:$AV$49, ROWS($CA$4:CA50)-ROWS($AJ$38:$AJ$49)-ROWS($AN$38:$AN$49)-ROWS($AR$38:$AR$49)),IFERROR(INDEX($AZ$38:$AZ$49, ROWS($CA$4:CA50)-ROWS($AJ$38:$AJ$49)-ROWS($AN$38:$AN$49)-ROWS($AR$38:$AR$49)-ROWS($AV$38:$AV$49)),IFERROR(INDEX($BD$38:$BD$49, ROWS($CA$4:CA50)-ROWS($AJ$38:$AJ$49)-ROWS($AN$38:$AN$49)-ROWS($AR$38:$AR$49)-ROWS($AV$38:$AV$49)-ROWS($AZ$38:$AZ$49)),IFERROR(INDEX($BH$38:$BH$49, ROWS($CA$4:CA50)-ROWS($AJ$38:$AJ$49)-ROWS($AN$38:$AN$49)-ROWS($AR$38:$AR$49)-ROWS($AV$38:$AV$49)-ROWS($AZ$38:$AZ$49)-ROWS($BD$38:$BD$49)), "")))))))</f>
        <v/>
      </c>
      <c r="CB52" s="316" t="str">
        <f t="shared" ca="1" si="36"/>
        <v/>
      </c>
      <c r="CC52" s="316" t="str">
        <f ca="1">IF(OR(CD52="",CD52=0),"",MAX(CC$5:CC51)+1)</f>
        <v/>
      </c>
      <c r="CD52" s="316" t="str">
        <f ca="1">IFERROR(INDEX($AK$38:$AK$49, ROWS($CD$4:CD50)), IFERROR(INDEX($AO$38:$AO$49, ROWS($CD$4:CD50)-ROWS($AK$38:$AK$49)), IFERROR(INDEX($AS$38:$AS$49, ROWS($CD$4:CD50)-ROWS($AK$38:$AK$49)-ROWS($AO$38:$AO$49)),IFERROR(INDEX($AW$38:$AW$49, ROWS($CD$4:CD50)-ROWS($AK$38:$AK$49)-ROWS($AO$38:$AO$49)-ROWS($AS$38:$AS$49)),IFERROR(INDEX($BA$38:$BA$49, ROWS($CD$4:CD50)-ROWS($AK$38:$AK$49)-ROWS($AO$38:$AO$49)-ROWS($AS$38:$AS$49)-ROWS($AW$38:$AW$49)),IFERROR(INDEX($BE$38:$BE$49, ROWS($CD$4:CD50)-ROWS($AK$38:$AK$49)-ROWS($AO$38:$AO$49)-ROWS($AS$38:$AS$49)-ROWS($AW$38:$AW$49)-ROWS($BA$38:$BA$49)),IFERROR(INDEX($BI$38:$BI$49, ROWS($CD$4:CD50)-ROWS($AK$38:$AK$49)-ROWS($AO$38:$AO$49)-ROWS($AS$38:$AS$49)-ROWS($AW$38:$AW$49)-ROWS($BA$38:$BA$49)-ROWS($BE$38:$BE$49)), "")))))))</f>
        <v/>
      </c>
      <c r="CE52" s="316" t="str">
        <f t="shared" ca="1" si="37"/>
        <v/>
      </c>
      <c r="CF52" s="413" t="str">
        <f t="shared" ca="1" si="38"/>
        <v/>
      </c>
      <c r="CG52" s="412" t="str">
        <f ca="1">IF(OR(CH52="",CH52=0),"",MAX(CG$5:CG51)+1)</f>
        <v/>
      </c>
      <c r="CH52" s="316" t="str">
        <f ca="1">IFERROR(INDEX($AJ$54:$AJ$65, ROWS($CH$4:CH50)), IFERROR(INDEX($AN$54:$AN$65, ROWS($CH$4:CH50)-ROWS($AJ$54:$AJ$65)), IFERROR(INDEX($AR$54:$AR$65, ROWS($CH$4:CH50)-ROWS($AJ$54:$AJ$65)-ROWS($AN$54:$AN$65)),IFERROR(INDEX($AV$54:$AV$65, ROWS($CH$4:CH50)-ROWS($AJ$54:$AJ$65)-ROWS($AN$54:$AN$65)-ROWS($AR$54:$AR$65)),IFERROR(INDEX($AZ$54:$AZ$65, ROWS($CH$4:CH50)-ROWS($AJ$54:$AJ$65)-ROWS($AN$54:$AN$65)-ROWS($AR$54:$AR$65)-ROWS($AV$54:$AV$65)),IFERROR(INDEX($BD$54:$BD$65, ROWS($CH$4:CH50)-ROWS($AJ$54:$AJ$65)-ROWS($AN$54:$AN$65)-ROWS($AR$54:$AR$65)-ROWS($AV$54:$AV$65)-ROWS($AZ$54:$AZ$65)),IFERROR(INDEX($BH$54:$BH$65, ROWS($CH$4:CH50)-ROWS($AJ$54:$AJ$65)-ROWS($AN$54:$AN$65)-ROWS($AR$54:$AR$65)-ROWS($AV$54:$AV$65)-ROWS($AZ$54:$AZ$65)-ROWS($BD$54:$BD$65)), "")))))))</f>
        <v/>
      </c>
      <c r="CI52" s="316" t="str">
        <f t="shared" ca="1" si="39"/>
        <v/>
      </c>
      <c r="CJ52" s="316" t="str">
        <f ca="1">IF(OR(CK52="",CK52=0),"",MAX(CJ$5:CJ51)+1)</f>
        <v/>
      </c>
      <c r="CK52" s="316" t="str">
        <f ca="1">IFERROR(INDEX($AK$54:$AK$65, ROWS($CK$4:CK50)), IFERROR(INDEX($AO$54:$AO$65, ROWS($CK$4:CK50)-ROWS($AK$54:$AK$65)), IFERROR(INDEX($AS$54:$AS$65, ROWS($CK$4:CK50)-ROWS($AK$54:$AK$65)-ROWS($AO$54:$AO$65)),IFERROR(INDEX($AW$54:$AW$65, ROWS($CK$4:CK50)-ROWS($AK$54:$AK$65)-ROWS($AO$54:$AO$65)-ROWS($AS$54:$AS$65)),IFERROR(INDEX($BA$54:$BA$65, ROWS($CK$4:CK50)-ROWS($AK$54:$AK$65)-ROWS($AO$54:$AO$65)-ROWS($AS$54:$AS$65)-ROWS($AW$54:$AW$65)),IFERROR(INDEX($BE$54:$BE$65, ROWS($CK$4:CK50)-ROWS($AK$54:$AK$65)-ROWS($AO$54:$AO$65)-ROWS($AS$54:$AS$65)-ROWS($AW$54:$AW$65)-ROWS($BA$54:$BA$65)),IFERROR(INDEX($BI$54:$BI$65, ROWS($CK$4:CK50)-ROWS($AK$54:$AK$65)-ROWS($AO$54:$AO$65)-ROWS($AS$54:$AS$65)-ROWS($AW$54:$AW$65)-ROWS($BA$54:$BA$65)-ROWS($BE$54:$BE$65)), "")))))))</f>
        <v/>
      </c>
      <c r="CL52" s="316" t="str">
        <f t="shared" ca="1" si="40"/>
        <v/>
      </c>
      <c r="CM52" s="413" t="str">
        <f t="shared" ca="1" si="41"/>
        <v/>
      </c>
      <c r="CN52" s="412" t="str">
        <f>IF(OR(CO52="",CO52=0),"",MAX(CN$5:CN51)+1)</f>
        <v/>
      </c>
      <c r="CO52" s="316">
        <f>IFERROR(INDEX($AJ$70:$AJ$81, ROWS($CO$4:CO50)), IFERROR(INDEX($AN$70:$AN$81, ROWS($CO$4:CO50)-ROWS($AJ$70:$AJ$81)), IFERROR(INDEX($AR$70:$AR$81, ROWS($CO$4:CO50)-ROWS($AJ$70:$AJ$81)-ROWS($AN$70:$AN$81)),IFERROR(INDEX($AV$70:$AV$81, ROWS($CO$4:CO50)-ROWS($AJ$70:$AJ$81)-ROWS($AN$70:$AN$81)-ROWS($AR$70:$AR$81)),IFERROR(INDEX($AZ$70:$AZ$81, ROWS($CO$4:CO50)-ROWS($AJ$70:$AJ$81)-ROWS($AN$70:$AN$81)-ROWS($AR$70:$AR$81)-ROWS($AV$70:$AV$81)),IFERROR(INDEX($BD$70:$BD$81, ROWS($CO$4:CO50)-ROWS($AJ$70:$AJ$81)-ROWS($AN$70:$AN$81)-ROWS($AR$70:$AR$81)-ROWS($AV$70:$AV$81)-ROWS($AZ$70:$AZ$81)),IFERROR(INDEX($BH$70:$BH$81, ROWS($CO$4:CO50)-ROWS($AJ$70:$AJ$81)-ROWS($AN$70:$AN$81)-ROWS($AR$70:$AR$81)-ROWS($AV$70:$AV$81)-ROWS($AZ$70:$AZ$81)-ROWS($BD$70:$BD$81)), "")))))))</f>
        <v>0</v>
      </c>
      <c r="CP52" s="316" t="str">
        <f t="shared" ca="1" si="42"/>
        <v/>
      </c>
      <c r="CQ52" s="316" t="str">
        <f>IF(OR(CR52="",CR52=0),"",MAX(CQ$5:CQ51)+1)</f>
        <v/>
      </c>
      <c r="CR52" s="316">
        <f>IFERROR(INDEX($AK$70:$AK$81, ROWS($CR$4:CR50)), IFERROR(INDEX($AO$70:$AO$81, ROWS($CR$4:CR50)-ROWS($AK$70:$AK$81)), IFERROR(INDEX($AS$70:$AS$81, ROWS($CR$4:CR50)-ROWS($AK$70:$AK$81)-ROWS($AO$70:$AO$81)),IFERROR(INDEX($AW$70:$AW$81, ROWS($CR$4:CR50)-ROWS($AK$70:$AK$81)-ROWS($AO$70:$AO$81)-ROWS($AS$70:$AS$81)),IFERROR(INDEX($BA$70:$BA$81, ROWS($CR$4:CR50)-ROWS($AK$70:$AK$81)-ROWS($AO$70:$AO$81)-ROWS($AS$70:$AS$81)-ROWS($AW$70:$AW$81)),IFERROR(INDEX($BE$70:$BE$81, ROWS($CR$4:CR50)-ROWS($AK$70:$AK$81)-ROWS($AO$70:$AO$81)-ROWS($AS$70:$AS$81)-ROWS($AW$70:$AW$81)-ROWS($BA$70:$BA$81)),IFERROR(INDEX($BI$70:$BI$81, ROWS($CR$4:CR50)-ROWS($AK$70:$AK$81)-ROWS($AO$70:$AO$81)-ROWS($AS$70:$AS$81)-ROWS($AW$70:$AW$81)-ROWS($BA$70:$BA$81)-ROWS($BE$70:$BE$81)), "")))))))</f>
        <v>0</v>
      </c>
      <c r="CS52" s="316" t="str">
        <f t="shared" ca="1" si="43"/>
        <v/>
      </c>
      <c r="CT52" s="413" t="str">
        <f t="shared" ca="1" si="44"/>
        <v/>
      </c>
      <c r="CU52" s="412" t="str">
        <f>IF(OR(CV52="",CV52=0),"",MAX(CU$5:CU51)+1)</f>
        <v/>
      </c>
      <c r="CV52" s="316" t="str">
        <f>IFERROR(INDEX($AJ$86:$AJ$97, ROWS($CV$4:CV50)), IFERROR(INDEX($AN$86:$AN$97, ROWS($CV$4:CV50)-ROWS($AJ$86:$AJ$97)), ""))</f>
        <v/>
      </c>
      <c r="CW52" s="316" t="str">
        <f t="shared" si="45"/>
        <v/>
      </c>
      <c r="CX52" s="316" t="str">
        <f>IF(OR(CY52="",CY52=0),"",MAX(CX$5:CX51)+1)</f>
        <v/>
      </c>
      <c r="CY52" s="316" t="str">
        <f>IFERROR(INDEX($AK$86:$AK$97, ROWS($CY$4:CY50)), IFERROR(INDEX($AO$86:$AO$97, ROWS($CY$4:CY50)-ROWS($AK$86:$AK$97)), ""))</f>
        <v/>
      </c>
      <c r="CZ52" s="316" t="str">
        <f t="shared" si="46"/>
        <v/>
      </c>
      <c r="DA52" s="413" t="str">
        <f t="shared" si="47"/>
        <v/>
      </c>
      <c r="DC52" s="438">
        <f ca="1">IF(OR(DD52="",DD52=0),"",MAX(DC$45:DC51)+1)</f>
        <v>5</v>
      </c>
      <c r="DD52" s="434" t="str">
        <f t="shared" ca="1" si="130"/>
        <v>D. Store Card 1</v>
      </c>
      <c r="DE52" s="413">
        <f t="shared" ca="1" si="131"/>
        <v>30</v>
      </c>
      <c r="DF52" s="431" t="str">
        <f ca="1">IF(OR(DG52="",DG52=0),"",MAX(DF$45:DF51)+1)</f>
        <v/>
      </c>
      <c r="DG52" s="412" t="str">
        <f t="shared" ca="1" si="132"/>
        <v/>
      </c>
      <c r="DH52" s="413" t="str">
        <f t="shared" ca="1" si="133"/>
        <v/>
      </c>
      <c r="DI52" s="412" t="str">
        <f t="shared" ca="1" si="134"/>
        <v>D. Store Card 2</v>
      </c>
      <c r="DJ52" s="413">
        <f t="shared" ca="1" si="135"/>
        <v>30</v>
      </c>
      <c r="DK52" s="412" t="str">
        <f t="shared" ca="1" si="136"/>
        <v/>
      </c>
      <c r="DL52" s="413" t="str">
        <f t="shared" ca="1" si="137"/>
        <v/>
      </c>
      <c r="DM52" s="292"/>
      <c r="DN52" s="1192" t="s">
        <v>505</v>
      </c>
      <c r="DO52" s="1193"/>
      <c r="DP52" s="443">
        <f ca="1">IF(DJ46="","",SUM(DJ46:DJ63))</f>
        <v>1009.95</v>
      </c>
      <c r="DQ52" s="1192" t="s">
        <v>506</v>
      </c>
      <c r="DR52" s="1193"/>
      <c r="DS52" s="444">
        <f ca="1">IF(DL46="","",SUM(DL46:DL63))</f>
        <v>2150</v>
      </c>
    </row>
    <row r="53" spans="16:123" ht="15.75" thickBot="1" x14ac:dyDescent="0.35">
      <c r="P53" s="1177"/>
      <c r="Q53" s="1178"/>
      <c r="R53" s="453"/>
      <c r="S53" s="402"/>
      <c r="T53"/>
      <c r="U53" s="1177"/>
      <c r="V53" s="1178"/>
      <c r="W53" s="453"/>
      <c r="X53" s="402"/>
      <c r="AC53" s="358" t="str">
        <f>IF('Data Entry'!H35="","",'Data Entry'!H35)</f>
        <v/>
      </c>
      <c r="AD53" s="356" t="str">
        <f>IF('Data Entry'!G35="","",'Data Entry'!G35)</f>
        <v/>
      </c>
      <c r="AE53" s="357" t="str">
        <f>IF('Data Entry'!J35="","",'Data Entry'!J35)</f>
        <v/>
      </c>
      <c r="AF53" s="402" t="str">
        <f>IF('Data Entry'!I35="","",'Data Entry'!I35)</f>
        <v/>
      </c>
      <c r="AI53" s="312"/>
      <c r="AJ53" s="313" t="s">
        <v>483</v>
      </c>
      <c r="AK53" s="313" t="s">
        <v>13</v>
      </c>
      <c r="AL53" s="314" t="s">
        <v>11</v>
      </c>
      <c r="AM53" s="312"/>
      <c r="AN53" s="313" t="s">
        <v>483</v>
      </c>
      <c r="AO53" s="313" t="s">
        <v>13</v>
      </c>
      <c r="AP53" s="314" t="s">
        <v>11</v>
      </c>
      <c r="AQ53" s="312"/>
      <c r="AR53" s="313" t="s">
        <v>483</v>
      </c>
      <c r="AS53" s="313" t="s">
        <v>13</v>
      </c>
      <c r="AT53" s="314" t="s">
        <v>11</v>
      </c>
      <c r="AU53" s="312"/>
      <c r="AV53" s="313" t="s">
        <v>483</v>
      </c>
      <c r="AW53" s="313" t="s">
        <v>13</v>
      </c>
      <c r="AX53" s="314" t="s">
        <v>11</v>
      </c>
      <c r="AY53" s="312"/>
      <c r="AZ53" s="313" t="s">
        <v>483</v>
      </c>
      <c r="BA53" s="313" t="s">
        <v>13</v>
      </c>
      <c r="BB53" s="314" t="s">
        <v>11</v>
      </c>
      <c r="BC53" s="312"/>
      <c r="BD53" s="313" t="s">
        <v>483</v>
      </c>
      <c r="BE53" s="313" t="s">
        <v>13</v>
      </c>
      <c r="BF53" s="314" t="s">
        <v>11</v>
      </c>
      <c r="BG53" s="312"/>
      <c r="BH53" s="313" t="s">
        <v>483</v>
      </c>
      <c r="BI53" s="313" t="s">
        <v>13</v>
      </c>
      <c r="BJ53" s="314" t="s">
        <v>11</v>
      </c>
      <c r="BL53" s="412" t="str">
        <f ca="1">IF(OR(BM53="",BM53=0),"",MAX(BL$5:BL52)+1)</f>
        <v/>
      </c>
      <c r="BM53" s="316" t="str">
        <f ca="1">IFERROR(INDEX($AJ$6:$AJ$17, ROWS(BM$4:$BM51)), IFERROR(INDEX($AN$6:$AN$17, ROWS(BM$4:$BM51)-ROWS($AJ$6:$AJ$17)), IFERROR(INDEX($AR$6:$AR$17, ROWS(BM$4:$BM51)-ROWS($AJ$6:$AJ$17)-ROWS($AN$6:$AN$17)),IFERROR(INDEX($AV$6:$AV$17, ROWS(BM$4:$BM51)-ROWS($AJ$6:$AJ$17)-ROWS($AN$6:$AN$17)-ROWS($AR$6:$AR$17)),IFERROR(INDEX($AZ$6:$AZ$17, ROWS(BM$4:$BM51)-ROWS($AJ$6:$AJ$17)-ROWS($AN$6:$AN$17)-ROWS($AR$6:$AR$17)-ROWS($AV$6:$AV$17)),IFERROR(INDEX($BD$6:$BD$17, ROWS(BM$4:$BM51)-ROWS($AJ$6:$AJ$17)-ROWS($AN$6:$AN$17)-ROWS($AR$6:$AR$17)-ROWS($AV$6:$AV$17)-ROWS($AZ$6:$AZ$17)),IFERROR(INDEX($BH$6:$BH$17, ROWS(BM$4:$BM51)-ROWS($AJ$6:$AJ$17)-ROWS($AN$6:$AN$17)-ROWS($AR$6:$AR$17)-ROWS($AV$6:$AV$17)-ROWS($AZ$6:$AZ$17)-ROWS($BD$6:$BD$17)), "")))))))</f>
        <v/>
      </c>
      <c r="BN53" s="316" t="str">
        <f t="shared" ca="1" si="30"/>
        <v/>
      </c>
      <c r="BO53" s="316" t="str">
        <f ca="1">IF(OR(BP53="",BP53=0),"",MAX(BO$5:BO52)+1)</f>
        <v/>
      </c>
      <c r="BP53" s="316" t="str">
        <f ca="1">IFERROR(INDEX($AK$6:$AK$17, ROWS($BP$4:BP51)), IFERROR(INDEX($AO$6:$AO$17, ROWS($BP$4:BP51)-ROWS($AK$6:$AK$17)), IFERROR(INDEX($AS$6:$AS$17, ROWS($BP$4:BP51)-ROWS($AK$6:$AK$17)-ROWS($AO$6:$AO$17)),IFERROR(INDEX($AW$6:$AW$17, ROWS($BP$4:BP51)-ROWS($AK$6:$AK$17)-ROWS($AO$6:$AO$17)-ROWS($AS$6:$AS$17)),IFERROR(INDEX($BA$6:$BA$17, ROWS($BP$4:BP51)-ROWS($AK$6:$AK$17)-ROWS($AO$6:$AO$17)-ROWS($AS$6:$AS$17)-ROWS($AW$6:$AW$17)),IFERROR(INDEX($BE$6:$BE$17, ROWS($BP$4:BP51)-ROWS($AK$6:$AK$17)-ROWS($AO$6:$AO$17)-ROWS($AS$6:$AS$17)-ROWS($AW$6:$AW$17)-ROWS($BA$6:$BA$17)),IFERROR(INDEX($BI$6:$BI$17, ROWS($BP$4:BP51)-ROWS($AK$6:$AK$17)-ROWS($AO$6:$AO$17)-ROWS($AS$6:$AS$17)-ROWS($AW$6:$AW$17)-ROWS($BA$6:$BA$17)-ROWS($BE$6:$BE$17)), "")))))))</f>
        <v/>
      </c>
      <c r="BQ53" s="316" t="str">
        <f t="shared" ca="1" si="31"/>
        <v/>
      </c>
      <c r="BR53" s="413" t="str">
        <f t="shared" ca="1" si="32"/>
        <v/>
      </c>
      <c r="BS53" s="412" t="str">
        <f ca="1">IF(OR(BT53="",BT53=0),"",MAX(BS$5:BS52)+1)</f>
        <v/>
      </c>
      <c r="BT53" s="316" t="str">
        <f ca="1">IFERROR(INDEX($AJ$22:$AJ$33, ROWS($BT$4:BT51)), IFERROR(INDEX($AN$22:$AN$33, ROWS($BT$4:BT51)-ROWS($AJ$22:$AJ$33)), IFERROR(INDEX($AR$22:$AR$33, ROWS($BT$4:BT51)-ROWS($AJ$22:$AJ$33)-ROWS($AN$22:$AN$33)),IFERROR(INDEX($AV$22:$AV$33, ROWS($BT$4:BT51)-ROWS($AJ$22:$AJ$33)-ROWS($AN$22:$AN$33)-ROWS($AR$22:$AR$33)),IFERROR(INDEX($AZ$22:$AZ$33, ROWS($BT$4:BT51)-ROWS($AJ$22:$AJ$33)-ROWS($AN$22:$AN$33)-ROWS($AR$22:$AR$33)-ROWS($AV$22:$AV$33)),IFERROR(INDEX($BD$22:$BD$33, ROWS($BT$4:BT51)-ROWS($AJ$22:$AJ$33)-ROWS($AN$22:$AN$33)-ROWS($AR$22:$AR$33)-ROWS($AV$22:$AV$33)-ROWS($AZ$22:$AZ$33)),IFERROR(INDEX($BH$22:$BH$33, ROWS($BT$4:BT51)-ROWS($AJ$22:$AJ$33)-ROWS($AN$22:$AN$33)-ROWS($AR$22:$AR$33)-ROWS($AV$22:$AV$33)-ROWS($AZ$22:$AZ$33)-ROWS($BD$22:$BD$33)), "")))))))</f>
        <v/>
      </c>
      <c r="BU53" s="316" t="str">
        <f t="shared" ca="1" si="33"/>
        <v/>
      </c>
      <c r="BV53" s="316" t="str">
        <f ca="1">IF(OR(BW53="",BW53=0),"",MAX(BV$5:BV52)+1)</f>
        <v/>
      </c>
      <c r="BW53" s="316" t="str">
        <f ca="1">IFERROR(INDEX($AK$22:$AK$33, ROWS($BW$4:BW51)), IFERROR(INDEX($AO$22:$AO$33, ROWS($BW$4:BW51)-ROWS($AK$22:$AK$33)), IFERROR(INDEX($AS$22:$AS$33, ROWS($BW$4:BW51)-ROWS($AK$22:$AK$33)-ROWS($AO$22:$AO$33)),IFERROR(INDEX($AW$22:$AW$33, ROWS($BW$4:BW51)-ROWS($AK$22:$AK$33)-ROWS($AO$22:$AO$33)-ROWS($AS$22:$AS$33)),IFERROR(INDEX($BA$22:$BA$33, ROWS($BW$4:BW51)-ROWS($AK$22:$AK$33)-ROWS($AO$22:$AO$33)-ROWS($AS$22:$AS$33)-ROWS($AW$22:$AW$33)),IFERROR(INDEX($BE$22:$BE$33, ROWS($BW$4:BW51)-ROWS($AK$22:$AK$33)-ROWS($AO$22:$AO$33)-ROWS($AS$22:$AS$33)-ROWS($AW$22:$AW$33)-ROWS($BA$22:$BA$33)),IFERROR(INDEX($BI$22:$BI$33, ROWS($BW$4:BW51)-ROWS($AK$22:$AK$33)-ROWS($AO$22:$AO$33)-ROWS($AS$22:$AS$33)-ROWS($AW$22:$AW$33)-ROWS($BA$22:$BA$33)-ROWS($BE$22:$BE$33)), "")))))))</f>
        <v/>
      </c>
      <c r="BX53" s="316" t="str">
        <f t="shared" ca="1" si="34"/>
        <v/>
      </c>
      <c r="BY53" s="413" t="str">
        <f t="shared" ca="1" si="35"/>
        <v/>
      </c>
      <c r="BZ53" s="412" t="str">
        <f ca="1">IF(OR(CA53="",CA53=0),"",MAX(BZ$5:BZ52)+1)</f>
        <v/>
      </c>
      <c r="CA53" s="316" t="str">
        <f ca="1">IFERROR(INDEX($AJ$38:$AJ$49, ROWS($CA$4:CA51)), IFERROR(INDEX($AN$38:$AN$49, ROWS($CA$4:CA51)-ROWS($AJ$38:$AJ$49)), IFERROR(INDEX($AR$38:$AR$49, ROWS($CA$4:CA51)-ROWS($AJ$38:$AJ$49)-ROWS($AN$38:$AN$49)),IFERROR(INDEX($AV$38:$AV$49, ROWS($CA$4:CA51)-ROWS($AJ$38:$AJ$49)-ROWS($AN$38:$AN$49)-ROWS($AR$38:$AR$49)),IFERROR(INDEX($AZ$38:$AZ$49, ROWS($CA$4:CA51)-ROWS($AJ$38:$AJ$49)-ROWS($AN$38:$AN$49)-ROWS($AR$38:$AR$49)-ROWS($AV$38:$AV$49)),IFERROR(INDEX($BD$38:$BD$49, ROWS($CA$4:CA51)-ROWS($AJ$38:$AJ$49)-ROWS($AN$38:$AN$49)-ROWS($AR$38:$AR$49)-ROWS($AV$38:$AV$49)-ROWS($AZ$38:$AZ$49)),IFERROR(INDEX($BH$38:$BH$49, ROWS($CA$4:CA51)-ROWS($AJ$38:$AJ$49)-ROWS($AN$38:$AN$49)-ROWS($AR$38:$AR$49)-ROWS($AV$38:$AV$49)-ROWS($AZ$38:$AZ$49)-ROWS($BD$38:$BD$49)), "")))))))</f>
        <v/>
      </c>
      <c r="CB53" s="316" t="str">
        <f t="shared" ca="1" si="36"/>
        <v/>
      </c>
      <c r="CC53" s="316" t="str">
        <f ca="1">IF(OR(CD53="",CD53=0),"",MAX(CC$5:CC52)+1)</f>
        <v/>
      </c>
      <c r="CD53" s="316" t="str">
        <f ca="1">IFERROR(INDEX($AK$38:$AK$49, ROWS($CD$4:CD51)), IFERROR(INDEX($AO$38:$AO$49, ROWS($CD$4:CD51)-ROWS($AK$38:$AK$49)), IFERROR(INDEX($AS$38:$AS$49, ROWS($CD$4:CD51)-ROWS($AK$38:$AK$49)-ROWS($AO$38:$AO$49)),IFERROR(INDEX($AW$38:$AW$49, ROWS($CD$4:CD51)-ROWS($AK$38:$AK$49)-ROWS($AO$38:$AO$49)-ROWS($AS$38:$AS$49)),IFERROR(INDEX($BA$38:$BA$49, ROWS($CD$4:CD51)-ROWS($AK$38:$AK$49)-ROWS($AO$38:$AO$49)-ROWS($AS$38:$AS$49)-ROWS($AW$38:$AW$49)),IFERROR(INDEX($BE$38:$BE$49, ROWS($CD$4:CD51)-ROWS($AK$38:$AK$49)-ROWS($AO$38:$AO$49)-ROWS($AS$38:$AS$49)-ROWS($AW$38:$AW$49)-ROWS($BA$38:$BA$49)),IFERROR(INDEX($BI$38:$BI$49, ROWS($CD$4:CD51)-ROWS($AK$38:$AK$49)-ROWS($AO$38:$AO$49)-ROWS($AS$38:$AS$49)-ROWS($AW$38:$AW$49)-ROWS($BA$38:$BA$49)-ROWS($BE$38:$BE$49)), "")))))))</f>
        <v/>
      </c>
      <c r="CE53" s="316" t="str">
        <f t="shared" ca="1" si="37"/>
        <v/>
      </c>
      <c r="CF53" s="413" t="str">
        <f t="shared" ca="1" si="38"/>
        <v/>
      </c>
      <c r="CG53" s="412" t="str">
        <f ca="1">IF(OR(CH53="",CH53=0),"",MAX(CG$5:CG52)+1)</f>
        <v/>
      </c>
      <c r="CH53" s="316" t="str">
        <f ca="1">IFERROR(INDEX($AJ$54:$AJ$65, ROWS($CH$4:CH51)), IFERROR(INDEX($AN$54:$AN$65, ROWS($CH$4:CH51)-ROWS($AJ$54:$AJ$65)), IFERROR(INDEX($AR$54:$AR$65, ROWS($CH$4:CH51)-ROWS($AJ$54:$AJ$65)-ROWS($AN$54:$AN$65)),IFERROR(INDEX($AV$54:$AV$65, ROWS($CH$4:CH51)-ROWS($AJ$54:$AJ$65)-ROWS($AN$54:$AN$65)-ROWS($AR$54:$AR$65)),IFERROR(INDEX($AZ$54:$AZ$65, ROWS($CH$4:CH51)-ROWS($AJ$54:$AJ$65)-ROWS($AN$54:$AN$65)-ROWS($AR$54:$AR$65)-ROWS($AV$54:$AV$65)),IFERROR(INDEX($BD$54:$BD$65, ROWS($CH$4:CH51)-ROWS($AJ$54:$AJ$65)-ROWS($AN$54:$AN$65)-ROWS($AR$54:$AR$65)-ROWS($AV$54:$AV$65)-ROWS($AZ$54:$AZ$65)),IFERROR(INDEX($BH$54:$BH$65, ROWS($CH$4:CH51)-ROWS($AJ$54:$AJ$65)-ROWS($AN$54:$AN$65)-ROWS($AR$54:$AR$65)-ROWS($AV$54:$AV$65)-ROWS($AZ$54:$AZ$65)-ROWS($BD$54:$BD$65)), "")))))))</f>
        <v/>
      </c>
      <c r="CI53" s="316" t="str">
        <f t="shared" ca="1" si="39"/>
        <v/>
      </c>
      <c r="CJ53" s="316" t="str">
        <f ca="1">IF(OR(CK53="",CK53=0),"",MAX(CJ$5:CJ52)+1)</f>
        <v/>
      </c>
      <c r="CK53" s="316" t="str">
        <f ca="1">IFERROR(INDEX($AK$54:$AK$65, ROWS($CK$4:CK51)), IFERROR(INDEX($AO$54:$AO$65, ROWS($CK$4:CK51)-ROWS($AK$54:$AK$65)), IFERROR(INDEX($AS$54:$AS$65, ROWS($CK$4:CK51)-ROWS($AK$54:$AK$65)-ROWS($AO$54:$AO$65)),IFERROR(INDEX($AW$54:$AW$65, ROWS($CK$4:CK51)-ROWS($AK$54:$AK$65)-ROWS($AO$54:$AO$65)-ROWS($AS$54:$AS$65)),IFERROR(INDEX($BA$54:$BA$65, ROWS($CK$4:CK51)-ROWS($AK$54:$AK$65)-ROWS($AO$54:$AO$65)-ROWS($AS$54:$AS$65)-ROWS($AW$54:$AW$65)),IFERROR(INDEX($BE$54:$BE$65, ROWS($CK$4:CK51)-ROWS($AK$54:$AK$65)-ROWS($AO$54:$AO$65)-ROWS($AS$54:$AS$65)-ROWS($AW$54:$AW$65)-ROWS($BA$54:$BA$65)),IFERROR(INDEX($BI$54:$BI$65, ROWS($CK$4:CK51)-ROWS($AK$54:$AK$65)-ROWS($AO$54:$AO$65)-ROWS($AS$54:$AS$65)-ROWS($AW$54:$AW$65)-ROWS($BA$54:$BA$65)-ROWS($BE$54:$BE$65)), "")))))))</f>
        <v/>
      </c>
      <c r="CL53" s="316" t="str">
        <f t="shared" ca="1" si="40"/>
        <v/>
      </c>
      <c r="CM53" s="413" t="str">
        <f t="shared" ca="1" si="41"/>
        <v/>
      </c>
      <c r="CN53" s="412" t="str">
        <f>IF(OR(CO53="",CO53=0),"",MAX(CN$5:CN52)+1)</f>
        <v/>
      </c>
      <c r="CO53" s="316">
        <f>IFERROR(INDEX($AJ$70:$AJ$81, ROWS($CO$4:CO51)), IFERROR(INDEX($AN$70:$AN$81, ROWS($CO$4:CO51)-ROWS($AJ$70:$AJ$81)), IFERROR(INDEX($AR$70:$AR$81, ROWS($CO$4:CO51)-ROWS($AJ$70:$AJ$81)-ROWS($AN$70:$AN$81)),IFERROR(INDEX($AV$70:$AV$81, ROWS($CO$4:CO51)-ROWS($AJ$70:$AJ$81)-ROWS($AN$70:$AN$81)-ROWS($AR$70:$AR$81)),IFERROR(INDEX($AZ$70:$AZ$81, ROWS($CO$4:CO51)-ROWS($AJ$70:$AJ$81)-ROWS($AN$70:$AN$81)-ROWS($AR$70:$AR$81)-ROWS($AV$70:$AV$81)),IFERROR(INDEX($BD$70:$BD$81, ROWS($CO$4:CO51)-ROWS($AJ$70:$AJ$81)-ROWS($AN$70:$AN$81)-ROWS($AR$70:$AR$81)-ROWS($AV$70:$AV$81)-ROWS($AZ$70:$AZ$81)),IFERROR(INDEX($BH$70:$BH$81, ROWS($CO$4:CO51)-ROWS($AJ$70:$AJ$81)-ROWS($AN$70:$AN$81)-ROWS($AR$70:$AR$81)-ROWS($AV$70:$AV$81)-ROWS($AZ$70:$AZ$81)-ROWS($BD$70:$BD$81)), "")))))))</f>
        <v>0</v>
      </c>
      <c r="CP53" s="316" t="str">
        <f t="shared" ca="1" si="42"/>
        <v/>
      </c>
      <c r="CQ53" s="316" t="str">
        <f>IF(OR(CR53="",CR53=0),"",MAX(CQ$5:CQ52)+1)</f>
        <v/>
      </c>
      <c r="CR53" s="316">
        <f>IFERROR(INDEX($AK$70:$AK$81, ROWS($CR$4:CR51)), IFERROR(INDEX($AO$70:$AO$81, ROWS($CR$4:CR51)-ROWS($AK$70:$AK$81)), IFERROR(INDEX($AS$70:$AS$81, ROWS($CR$4:CR51)-ROWS($AK$70:$AK$81)-ROWS($AO$70:$AO$81)),IFERROR(INDEX($AW$70:$AW$81, ROWS($CR$4:CR51)-ROWS($AK$70:$AK$81)-ROWS($AO$70:$AO$81)-ROWS($AS$70:$AS$81)),IFERROR(INDEX($BA$70:$BA$81, ROWS($CR$4:CR51)-ROWS($AK$70:$AK$81)-ROWS($AO$70:$AO$81)-ROWS($AS$70:$AS$81)-ROWS($AW$70:$AW$81)),IFERROR(INDEX($BE$70:$BE$81, ROWS($CR$4:CR51)-ROWS($AK$70:$AK$81)-ROWS($AO$70:$AO$81)-ROWS($AS$70:$AS$81)-ROWS($AW$70:$AW$81)-ROWS($BA$70:$BA$81)),IFERROR(INDEX($BI$70:$BI$81, ROWS($CR$4:CR51)-ROWS($AK$70:$AK$81)-ROWS($AO$70:$AO$81)-ROWS($AS$70:$AS$81)-ROWS($AW$70:$AW$81)-ROWS($BA$70:$BA$81)-ROWS($BE$70:$BE$81)), "")))))))</f>
        <v>0</v>
      </c>
      <c r="CS53" s="316" t="str">
        <f t="shared" ca="1" si="43"/>
        <v/>
      </c>
      <c r="CT53" s="413" t="str">
        <f t="shared" ca="1" si="44"/>
        <v/>
      </c>
      <c r="CU53" s="412" t="str">
        <f>IF(OR(CV53="",CV53=0),"",MAX(CU$5:CU52)+1)</f>
        <v/>
      </c>
      <c r="CV53" s="316" t="str">
        <f>IFERROR(INDEX($AJ$86:$AJ$97, ROWS($CV$4:CV51)), IFERROR(INDEX($AN$86:$AN$97, ROWS($CV$4:CV51)-ROWS($AJ$86:$AJ$97)), ""))</f>
        <v/>
      </c>
      <c r="CW53" s="316" t="str">
        <f t="shared" si="45"/>
        <v/>
      </c>
      <c r="CX53" s="316" t="str">
        <f>IF(OR(CY53="",CY53=0),"",MAX(CX$5:CX52)+1)</f>
        <v/>
      </c>
      <c r="CY53" s="316" t="str">
        <f>IFERROR(INDEX($AK$86:$AK$97, ROWS($CY$4:CY51)), IFERROR(INDEX($AO$86:$AO$97, ROWS($CY$4:CY51)-ROWS($AK$86:$AK$97)), ""))</f>
        <v/>
      </c>
      <c r="CZ53" s="316" t="str">
        <f t="shared" si="46"/>
        <v/>
      </c>
      <c r="DA53" s="413" t="str">
        <f t="shared" si="47"/>
        <v/>
      </c>
      <c r="DC53" s="438" t="str">
        <f ca="1">IF(OR(DD53="",DD53=0),"",MAX(DC$45:DC52)+1)</f>
        <v/>
      </c>
      <c r="DD53" s="434" t="str">
        <f t="shared" ca="1" si="130"/>
        <v/>
      </c>
      <c r="DE53" s="413" t="str">
        <f t="shared" ca="1" si="131"/>
        <v/>
      </c>
      <c r="DF53" s="431">
        <f ca="1">IF(OR(DG53="",DG53=0),"",MAX(DF$45:DF52)+1)</f>
        <v>3</v>
      </c>
      <c r="DG53" s="412" t="str">
        <f t="shared" ca="1" si="132"/>
        <v>Paycheck 1</v>
      </c>
      <c r="DH53" s="413">
        <f t="shared" ca="1" si="133"/>
        <v>850</v>
      </c>
      <c r="DI53" s="412" t="str">
        <f t="shared" ca="1" si="134"/>
        <v>Car Payment 1</v>
      </c>
      <c r="DJ53" s="413">
        <f t="shared" ca="1" si="135"/>
        <v>350</v>
      </c>
      <c r="DK53" s="412" t="str">
        <f t="shared" ca="1" si="136"/>
        <v/>
      </c>
      <c r="DL53" s="413" t="str">
        <f t="shared" ca="1" si="137"/>
        <v/>
      </c>
      <c r="DM53" s="292"/>
      <c r="DN53" s="292"/>
      <c r="DO53" s="292"/>
      <c r="DP53" s="292"/>
      <c r="DQ53" s="292"/>
      <c r="DR53" s="292"/>
      <c r="DS53" s="292"/>
    </row>
    <row r="54" spans="16:123" x14ac:dyDescent="0.3">
      <c r="P54" s="1177"/>
      <c r="Q54" s="1178"/>
      <c r="R54" s="453"/>
      <c r="S54" s="402"/>
      <c r="T54"/>
      <c r="U54" s="1177"/>
      <c r="V54" s="1178"/>
      <c r="W54" s="453"/>
      <c r="X54" s="402"/>
      <c r="AC54" s="358" t="str">
        <f>IF('Data Entry'!H36="","",'Data Entry'!H36)</f>
        <v/>
      </c>
      <c r="AD54" s="356" t="str">
        <f>IF('Data Entry'!G36="","",'Data Entry'!G36)</f>
        <v/>
      </c>
      <c r="AE54" s="357" t="str">
        <f>IF('Data Entry'!J36="","",'Data Entry'!J36)</f>
        <v/>
      </c>
      <c r="AF54" s="402" t="str">
        <f>IF('Data Entry'!I36="","",'Data Entry'!I36)</f>
        <v/>
      </c>
      <c r="AI54" s="304">
        <f ca="1">IFERROR(MATCH($AI$52,OFFSET($AC$1,AI53,,1000),0)+AI53,"")</f>
        <v>12</v>
      </c>
      <c r="AJ54" s="305" t="str">
        <f t="shared" ref="AJ54:AJ65" ca="1" si="138">IFERROR(INDEX(AD:AD,AI54),"")</f>
        <v>Audible</v>
      </c>
      <c r="AK54" s="306">
        <f t="shared" ref="AK54:AK65" ca="1" si="139">IFERROR(INDEX(AE:AE,AI54),"")</f>
        <v>14.95</v>
      </c>
      <c r="AL54" s="307" t="str">
        <f t="shared" ref="AL54:AL65" ca="1" si="140">IFERROR(INDEX(AF:AF,AI54),"")</f>
        <v>Monthly</v>
      </c>
      <c r="AM54" s="304">
        <f ca="1">IFERROR(MATCH($AM$52,OFFSET($AC$1,AM53,,1000),0)+AM53,"")</f>
        <v>9</v>
      </c>
      <c r="AN54" s="305" t="str">
        <f t="shared" ref="AN54:AN65" ca="1" si="141">IFERROR(INDEX(AD:AD,AM54),"")</f>
        <v>Cellular</v>
      </c>
      <c r="AO54" s="306">
        <f t="shared" ref="AO54:AO65" ca="1" si="142">IFERROR(INDEX(AE:AE,AM54),"")</f>
        <v>225</v>
      </c>
      <c r="AP54" s="307" t="str">
        <f t="shared" ref="AP54:AP65" ca="1" si="143">IFERROR(INDEX(AF:AF,AM54),"")</f>
        <v>Monthly</v>
      </c>
      <c r="AQ54" s="304" t="str">
        <f ca="1">IFERROR(MATCH($AQ$52,OFFSET($AC$1,AQ53,,1000),0)+AQ53,"")</f>
        <v/>
      </c>
      <c r="AR54" s="305" t="str">
        <f t="shared" ref="AR54:AR65" ca="1" si="144">IFERROR(INDEX(AD:AD,AQ54),"")</f>
        <v/>
      </c>
      <c r="AS54" s="306" t="str">
        <f t="shared" ref="AS54:AS65" ca="1" si="145">IFERROR(INDEX(AE:AE,AQ54),"")</f>
        <v/>
      </c>
      <c r="AT54" s="307" t="str">
        <f t="shared" ref="AT54:AT65" ca="1" si="146">IFERROR(INDEX(AF:AF,AQ54),"")</f>
        <v/>
      </c>
      <c r="AU54" s="304" t="str">
        <f ca="1">IFERROR(MATCH($AU$52,OFFSET($AC$1,AU53,,1000),0)+AU53,"")</f>
        <v/>
      </c>
      <c r="AV54" s="305" t="str">
        <f t="shared" ref="AV54:AV65" ca="1" si="147">IFERROR(INDEX(AD:AD,AU54),"")</f>
        <v/>
      </c>
      <c r="AW54" s="306" t="str">
        <f t="shared" ref="AW54:AW65" ca="1" si="148">IFERROR(INDEX(AE:AE,AU54),"")</f>
        <v/>
      </c>
      <c r="AX54" s="307" t="str">
        <f t="shared" ref="AX54:AX65" ca="1" si="149">IFERROR(INDEX(AF:AF,AU54),"")</f>
        <v/>
      </c>
      <c r="AY54" s="304" t="str">
        <f ca="1">IFERROR(MATCH($AY$52,OFFSET($AC$1,AY53,,1000),0)+AY53,"")</f>
        <v/>
      </c>
      <c r="AZ54" s="305" t="str">
        <f t="shared" ref="AZ54:AZ65" ca="1" si="150">IFERROR(INDEX(AD:AD,AY54),"")</f>
        <v/>
      </c>
      <c r="BA54" s="306" t="str">
        <f t="shared" ref="BA54:BA65" ca="1" si="151">IFERROR(INDEX(AE:AE,AY54),"")</f>
        <v/>
      </c>
      <c r="BB54" s="307" t="str">
        <f t="shared" ref="BB54:BB65" ca="1" si="152">IFERROR(INDEX(AF:AF,AY54),"")</f>
        <v/>
      </c>
      <c r="BC54" s="304" t="str">
        <f ca="1">IFERROR(MATCH($BC$52,OFFSET($AC$1,BC53,,1000),0)+BC53,"")</f>
        <v/>
      </c>
      <c r="BD54" s="305" t="str">
        <f t="shared" ref="BD54:BD65" ca="1" si="153">IFERROR(INDEX(AD:AD,BC54),"")</f>
        <v/>
      </c>
      <c r="BE54" s="306" t="str">
        <f t="shared" ref="BE54:BE65" ca="1" si="154">IFERROR(INDEX(AE:AE,BC54),"")</f>
        <v/>
      </c>
      <c r="BF54" s="307" t="str">
        <f t="shared" ref="BF54:BF65" ca="1" si="155">IFERROR(INDEX(AF:AF,BC54),"")</f>
        <v/>
      </c>
      <c r="BG54" s="304" t="str">
        <f ca="1">IFERROR(MATCH($BG$52,OFFSET($AC$1,BG53,,1000),0)+BG53,"")</f>
        <v/>
      </c>
      <c r="BH54" s="305" t="str">
        <f t="shared" ref="BH54:BH65" ca="1" si="156">IFERROR(INDEX(AD:AD,BG54),"")</f>
        <v/>
      </c>
      <c r="BI54" s="306" t="str">
        <f t="shared" ref="BI54:BI65" ca="1" si="157">IFERROR(INDEX(AE:AE,BG54),"")</f>
        <v/>
      </c>
      <c r="BJ54" s="307" t="str">
        <f t="shared" ref="BJ54:BJ65" ca="1" si="158">IFERROR(INDEX(AF:AF,BG54),"")</f>
        <v/>
      </c>
      <c r="BL54" s="412" t="str">
        <f ca="1">IF(OR(BM54="",BM54=0),"",MAX(BL$5:BL53)+1)</f>
        <v/>
      </c>
      <c r="BM54" s="316" t="str">
        <f ca="1">IFERROR(INDEX($AJ$6:$AJ$17, ROWS(BM$4:$BM52)), IFERROR(INDEX($AN$6:$AN$17, ROWS(BM$4:$BM52)-ROWS($AJ$6:$AJ$17)), IFERROR(INDEX($AR$6:$AR$17, ROWS(BM$4:$BM52)-ROWS($AJ$6:$AJ$17)-ROWS($AN$6:$AN$17)),IFERROR(INDEX($AV$6:$AV$17, ROWS(BM$4:$BM52)-ROWS($AJ$6:$AJ$17)-ROWS($AN$6:$AN$17)-ROWS($AR$6:$AR$17)),IFERROR(INDEX($AZ$6:$AZ$17, ROWS(BM$4:$BM52)-ROWS($AJ$6:$AJ$17)-ROWS($AN$6:$AN$17)-ROWS($AR$6:$AR$17)-ROWS($AV$6:$AV$17)),IFERROR(INDEX($BD$6:$BD$17, ROWS(BM$4:$BM52)-ROWS($AJ$6:$AJ$17)-ROWS($AN$6:$AN$17)-ROWS($AR$6:$AR$17)-ROWS($AV$6:$AV$17)-ROWS($AZ$6:$AZ$17)),IFERROR(INDEX($BH$6:$BH$17, ROWS(BM$4:$BM52)-ROWS($AJ$6:$AJ$17)-ROWS($AN$6:$AN$17)-ROWS($AR$6:$AR$17)-ROWS($AV$6:$AV$17)-ROWS($AZ$6:$AZ$17)-ROWS($BD$6:$BD$17)), "")))))))</f>
        <v/>
      </c>
      <c r="BN54" s="316" t="str">
        <f t="shared" ca="1" si="30"/>
        <v/>
      </c>
      <c r="BO54" s="316" t="str">
        <f ca="1">IF(OR(BP54="",BP54=0),"",MAX(BO$5:BO53)+1)</f>
        <v/>
      </c>
      <c r="BP54" s="316" t="str">
        <f ca="1">IFERROR(INDEX($AK$6:$AK$17, ROWS($BP$4:BP52)), IFERROR(INDEX($AO$6:$AO$17, ROWS($BP$4:BP52)-ROWS($AK$6:$AK$17)), IFERROR(INDEX($AS$6:$AS$17, ROWS($BP$4:BP52)-ROWS($AK$6:$AK$17)-ROWS($AO$6:$AO$17)),IFERROR(INDEX($AW$6:$AW$17, ROWS($BP$4:BP52)-ROWS($AK$6:$AK$17)-ROWS($AO$6:$AO$17)-ROWS($AS$6:$AS$17)),IFERROR(INDEX($BA$6:$BA$17, ROWS($BP$4:BP52)-ROWS($AK$6:$AK$17)-ROWS($AO$6:$AO$17)-ROWS($AS$6:$AS$17)-ROWS($AW$6:$AW$17)),IFERROR(INDEX($BE$6:$BE$17, ROWS($BP$4:BP52)-ROWS($AK$6:$AK$17)-ROWS($AO$6:$AO$17)-ROWS($AS$6:$AS$17)-ROWS($AW$6:$AW$17)-ROWS($BA$6:$BA$17)),IFERROR(INDEX($BI$6:$BI$17, ROWS($BP$4:BP52)-ROWS($AK$6:$AK$17)-ROWS($AO$6:$AO$17)-ROWS($AS$6:$AS$17)-ROWS($AW$6:$AW$17)-ROWS($BA$6:$BA$17)-ROWS($BE$6:$BE$17)), "")))))))</f>
        <v/>
      </c>
      <c r="BQ54" s="316" t="str">
        <f t="shared" ca="1" si="31"/>
        <v/>
      </c>
      <c r="BR54" s="413" t="str">
        <f t="shared" ca="1" si="32"/>
        <v/>
      </c>
      <c r="BS54" s="412">
        <f ca="1">IF(OR(BT54="",BT54=0),"",MAX(BS$5:BS53)+1)</f>
        <v>7</v>
      </c>
      <c r="BT54" s="316" t="str">
        <f ca="1">IFERROR(INDEX($AJ$22:$AJ$33, ROWS($BT$4:BT52)), IFERROR(INDEX($AN$22:$AN$33, ROWS($BT$4:BT52)-ROWS($AJ$22:$AJ$33)), IFERROR(INDEX($AR$22:$AR$33, ROWS($BT$4:BT52)-ROWS($AJ$22:$AJ$33)-ROWS($AN$22:$AN$33)),IFERROR(INDEX($AV$22:$AV$33, ROWS($BT$4:BT52)-ROWS($AJ$22:$AJ$33)-ROWS($AN$22:$AN$33)-ROWS($AR$22:$AR$33)),IFERROR(INDEX($AZ$22:$AZ$33, ROWS($BT$4:BT52)-ROWS($AJ$22:$AJ$33)-ROWS($AN$22:$AN$33)-ROWS($AR$22:$AR$33)-ROWS($AV$22:$AV$33)),IFERROR(INDEX($BD$22:$BD$33, ROWS($BT$4:BT52)-ROWS($AJ$22:$AJ$33)-ROWS($AN$22:$AN$33)-ROWS($AR$22:$AR$33)-ROWS($AV$22:$AV$33)-ROWS($AZ$22:$AZ$33)),IFERROR(INDEX($BH$22:$BH$33, ROWS($BT$4:BT52)-ROWS($AJ$22:$AJ$33)-ROWS($AN$22:$AN$33)-ROWS($AR$22:$AR$33)-ROWS($AV$22:$AV$33)-ROWS($AZ$22:$AZ$33)-ROWS($BD$22:$BD$33)), "")))))))</f>
        <v>Life Insurance</v>
      </c>
      <c r="BU54" s="316" t="str">
        <f t="shared" ca="1" si="33"/>
        <v/>
      </c>
      <c r="BV54" s="316">
        <f ca="1">IF(OR(BW54="",BW54=0),"",MAX(BV$5:BV53)+1)</f>
        <v>7</v>
      </c>
      <c r="BW54" s="316">
        <f ca="1">IFERROR(INDEX($AK$22:$AK$33, ROWS($BW$4:BW52)), IFERROR(INDEX($AO$22:$AO$33, ROWS($BW$4:BW52)-ROWS($AK$22:$AK$33)), IFERROR(INDEX($AS$22:$AS$33, ROWS($BW$4:BW52)-ROWS($AK$22:$AK$33)-ROWS($AO$22:$AO$33)),IFERROR(INDEX($AW$22:$AW$33, ROWS($BW$4:BW52)-ROWS($AK$22:$AK$33)-ROWS($AO$22:$AO$33)-ROWS($AS$22:$AS$33)),IFERROR(INDEX($BA$22:$BA$33, ROWS($BW$4:BW52)-ROWS($AK$22:$AK$33)-ROWS($AO$22:$AO$33)-ROWS($AS$22:$AS$33)-ROWS($AW$22:$AW$33)),IFERROR(INDEX($BE$22:$BE$33, ROWS($BW$4:BW52)-ROWS($AK$22:$AK$33)-ROWS($AO$22:$AO$33)-ROWS($AS$22:$AS$33)-ROWS($AW$22:$AW$33)-ROWS($BA$22:$BA$33)),IFERROR(INDEX($BI$22:$BI$33, ROWS($BW$4:BW52)-ROWS($AK$22:$AK$33)-ROWS($AO$22:$AO$33)-ROWS($AS$22:$AS$33)-ROWS($AW$22:$AW$33)-ROWS($BA$22:$BA$33)-ROWS($BE$22:$BE$33)), "")))))))</f>
        <v>70</v>
      </c>
      <c r="BX54" s="316" t="str">
        <f t="shared" ca="1" si="34"/>
        <v/>
      </c>
      <c r="BY54" s="413" t="str">
        <f t="shared" ca="1" si="35"/>
        <v/>
      </c>
      <c r="BZ54" s="412">
        <f ca="1">IF(OR(CA54="",CA54=0),"",MAX(BZ$5:BZ53)+1)</f>
        <v>7</v>
      </c>
      <c r="CA54" s="316" t="str">
        <f ca="1">IFERROR(INDEX($AJ$38:$AJ$49, ROWS($CA$4:CA52)), IFERROR(INDEX($AN$38:$AN$49, ROWS($CA$4:CA52)-ROWS($AJ$38:$AJ$49)), IFERROR(INDEX($AR$38:$AR$49, ROWS($CA$4:CA52)-ROWS($AJ$38:$AJ$49)-ROWS($AN$38:$AN$49)),IFERROR(INDEX($AV$38:$AV$49, ROWS($CA$4:CA52)-ROWS($AJ$38:$AJ$49)-ROWS($AN$38:$AN$49)-ROWS($AR$38:$AR$49)),IFERROR(INDEX($AZ$38:$AZ$49, ROWS($CA$4:CA52)-ROWS($AJ$38:$AJ$49)-ROWS($AN$38:$AN$49)-ROWS($AR$38:$AR$49)-ROWS($AV$38:$AV$49)),IFERROR(INDEX($BD$38:$BD$49, ROWS($CA$4:CA52)-ROWS($AJ$38:$AJ$49)-ROWS($AN$38:$AN$49)-ROWS($AR$38:$AR$49)-ROWS($AV$38:$AV$49)-ROWS($AZ$38:$AZ$49)),IFERROR(INDEX($BH$38:$BH$49, ROWS($CA$4:CA52)-ROWS($AJ$38:$AJ$49)-ROWS($AN$38:$AN$49)-ROWS($AR$38:$AR$49)-ROWS($AV$38:$AV$49)-ROWS($AZ$38:$AZ$49)-ROWS($BD$38:$BD$49)), "")))))))</f>
        <v>D. Store Card 1</v>
      </c>
      <c r="CB54" s="316" t="str">
        <f t="shared" ca="1" si="36"/>
        <v/>
      </c>
      <c r="CC54" s="316">
        <f ca="1">IF(OR(CD54="",CD54=0),"",MAX(CC$5:CC53)+1)</f>
        <v>7</v>
      </c>
      <c r="CD54" s="316">
        <f ca="1">IFERROR(INDEX($AK$38:$AK$49, ROWS($CD$4:CD52)), IFERROR(INDEX($AO$38:$AO$49, ROWS($CD$4:CD52)-ROWS($AK$38:$AK$49)), IFERROR(INDEX($AS$38:$AS$49, ROWS($CD$4:CD52)-ROWS($AK$38:$AK$49)-ROWS($AO$38:$AO$49)),IFERROR(INDEX($AW$38:$AW$49, ROWS($CD$4:CD52)-ROWS($AK$38:$AK$49)-ROWS($AO$38:$AO$49)-ROWS($AS$38:$AS$49)),IFERROR(INDEX($BA$38:$BA$49, ROWS($CD$4:CD52)-ROWS($AK$38:$AK$49)-ROWS($AO$38:$AO$49)-ROWS($AS$38:$AS$49)-ROWS($AW$38:$AW$49)),IFERROR(INDEX($BE$38:$BE$49, ROWS($CD$4:CD52)-ROWS($AK$38:$AK$49)-ROWS($AO$38:$AO$49)-ROWS($AS$38:$AS$49)-ROWS($AW$38:$AW$49)-ROWS($BA$38:$BA$49)),IFERROR(INDEX($BI$38:$BI$49, ROWS($CD$4:CD52)-ROWS($AK$38:$AK$49)-ROWS($AO$38:$AO$49)-ROWS($AS$38:$AS$49)-ROWS($AW$38:$AW$49)-ROWS($BA$38:$BA$49)-ROWS($BE$38:$BE$49)), "")))))))</f>
        <v>30</v>
      </c>
      <c r="CE54" s="316" t="str">
        <f t="shared" ca="1" si="37"/>
        <v/>
      </c>
      <c r="CF54" s="413" t="str">
        <f t="shared" ca="1" si="38"/>
        <v/>
      </c>
      <c r="CG54" s="412" t="str">
        <f ca="1">IF(OR(CH54="",CH54=0),"",MAX(CG$5:CG53)+1)</f>
        <v/>
      </c>
      <c r="CH54" s="316" t="str">
        <f ca="1">IFERROR(INDEX($AJ$54:$AJ$65, ROWS($CH$4:CH52)), IFERROR(INDEX($AN$54:$AN$65, ROWS($CH$4:CH52)-ROWS($AJ$54:$AJ$65)), IFERROR(INDEX($AR$54:$AR$65, ROWS($CH$4:CH52)-ROWS($AJ$54:$AJ$65)-ROWS($AN$54:$AN$65)),IFERROR(INDEX($AV$54:$AV$65, ROWS($CH$4:CH52)-ROWS($AJ$54:$AJ$65)-ROWS($AN$54:$AN$65)-ROWS($AR$54:$AR$65)),IFERROR(INDEX($AZ$54:$AZ$65, ROWS($CH$4:CH52)-ROWS($AJ$54:$AJ$65)-ROWS($AN$54:$AN$65)-ROWS($AR$54:$AR$65)-ROWS($AV$54:$AV$65)),IFERROR(INDEX($BD$54:$BD$65, ROWS($CH$4:CH52)-ROWS($AJ$54:$AJ$65)-ROWS($AN$54:$AN$65)-ROWS($AR$54:$AR$65)-ROWS($AV$54:$AV$65)-ROWS($AZ$54:$AZ$65)),IFERROR(INDEX($BH$54:$BH$65, ROWS($CH$4:CH52)-ROWS($AJ$54:$AJ$65)-ROWS($AN$54:$AN$65)-ROWS($AR$54:$AR$65)-ROWS($AV$54:$AV$65)-ROWS($AZ$54:$AZ$65)-ROWS($BD$54:$BD$65)), "")))))))</f>
        <v/>
      </c>
      <c r="CI54" s="316" t="str">
        <f t="shared" ca="1" si="39"/>
        <v/>
      </c>
      <c r="CJ54" s="316" t="str">
        <f ca="1">IF(OR(CK54="",CK54=0),"",MAX(CJ$5:CJ53)+1)</f>
        <v/>
      </c>
      <c r="CK54" s="316" t="str">
        <f ca="1">IFERROR(INDEX($AK$54:$AK$65, ROWS($CK$4:CK52)), IFERROR(INDEX($AO$54:$AO$65, ROWS($CK$4:CK52)-ROWS($AK$54:$AK$65)), IFERROR(INDEX($AS$54:$AS$65, ROWS($CK$4:CK52)-ROWS($AK$54:$AK$65)-ROWS($AO$54:$AO$65)),IFERROR(INDEX($AW$54:$AW$65, ROWS($CK$4:CK52)-ROWS($AK$54:$AK$65)-ROWS($AO$54:$AO$65)-ROWS($AS$54:$AS$65)),IFERROR(INDEX($BA$54:$BA$65, ROWS($CK$4:CK52)-ROWS($AK$54:$AK$65)-ROWS($AO$54:$AO$65)-ROWS($AS$54:$AS$65)-ROWS($AW$54:$AW$65)),IFERROR(INDEX($BE$54:$BE$65, ROWS($CK$4:CK52)-ROWS($AK$54:$AK$65)-ROWS($AO$54:$AO$65)-ROWS($AS$54:$AS$65)-ROWS($AW$54:$AW$65)-ROWS($BA$54:$BA$65)),IFERROR(INDEX($BI$54:$BI$65, ROWS($CK$4:CK52)-ROWS($AK$54:$AK$65)-ROWS($AO$54:$AO$65)-ROWS($AS$54:$AS$65)-ROWS($AW$54:$AW$65)-ROWS($BA$54:$BA$65)-ROWS($BE$54:$BE$65)), "")))))))</f>
        <v/>
      </c>
      <c r="CL54" s="316" t="str">
        <f t="shared" ca="1" si="40"/>
        <v/>
      </c>
      <c r="CM54" s="413" t="str">
        <f t="shared" ca="1" si="41"/>
        <v/>
      </c>
      <c r="CN54" s="412" t="str">
        <f>IF(OR(CO54="",CO54=0),"",MAX(CN$5:CN53)+1)</f>
        <v/>
      </c>
      <c r="CO54" s="316">
        <f>IFERROR(INDEX($AJ$70:$AJ$81, ROWS($CO$4:CO52)), IFERROR(INDEX($AN$70:$AN$81, ROWS($CO$4:CO52)-ROWS($AJ$70:$AJ$81)), IFERROR(INDEX($AR$70:$AR$81, ROWS($CO$4:CO52)-ROWS($AJ$70:$AJ$81)-ROWS($AN$70:$AN$81)),IFERROR(INDEX($AV$70:$AV$81, ROWS($CO$4:CO52)-ROWS($AJ$70:$AJ$81)-ROWS($AN$70:$AN$81)-ROWS($AR$70:$AR$81)),IFERROR(INDEX($AZ$70:$AZ$81, ROWS($CO$4:CO52)-ROWS($AJ$70:$AJ$81)-ROWS($AN$70:$AN$81)-ROWS($AR$70:$AR$81)-ROWS($AV$70:$AV$81)),IFERROR(INDEX($BD$70:$BD$81, ROWS($CO$4:CO52)-ROWS($AJ$70:$AJ$81)-ROWS($AN$70:$AN$81)-ROWS($AR$70:$AR$81)-ROWS($AV$70:$AV$81)-ROWS($AZ$70:$AZ$81)),IFERROR(INDEX($BH$70:$BH$81, ROWS($CO$4:CO52)-ROWS($AJ$70:$AJ$81)-ROWS($AN$70:$AN$81)-ROWS($AR$70:$AR$81)-ROWS($AV$70:$AV$81)-ROWS($AZ$70:$AZ$81)-ROWS($BD$70:$BD$81)), "")))))))</f>
        <v>0</v>
      </c>
      <c r="CP54" s="316" t="str">
        <f t="shared" ca="1" si="42"/>
        <v/>
      </c>
      <c r="CQ54" s="316" t="str">
        <f>IF(OR(CR54="",CR54=0),"",MAX(CQ$5:CQ53)+1)</f>
        <v/>
      </c>
      <c r="CR54" s="316">
        <f>IFERROR(INDEX($AK$70:$AK$81, ROWS($CR$4:CR52)), IFERROR(INDEX($AO$70:$AO$81, ROWS($CR$4:CR52)-ROWS($AK$70:$AK$81)), IFERROR(INDEX($AS$70:$AS$81, ROWS($CR$4:CR52)-ROWS($AK$70:$AK$81)-ROWS($AO$70:$AO$81)),IFERROR(INDEX($AW$70:$AW$81, ROWS($CR$4:CR52)-ROWS($AK$70:$AK$81)-ROWS($AO$70:$AO$81)-ROWS($AS$70:$AS$81)),IFERROR(INDEX($BA$70:$BA$81, ROWS($CR$4:CR52)-ROWS($AK$70:$AK$81)-ROWS($AO$70:$AO$81)-ROWS($AS$70:$AS$81)-ROWS($AW$70:$AW$81)),IFERROR(INDEX($BE$70:$BE$81, ROWS($CR$4:CR52)-ROWS($AK$70:$AK$81)-ROWS($AO$70:$AO$81)-ROWS($AS$70:$AS$81)-ROWS($AW$70:$AW$81)-ROWS($BA$70:$BA$81)),IFERROR(INDEX($BI$70:$BI$81, ROWS($CR$4:CR52)-ROWS($AK$70:$AK$81)-ROWS($AO$70:$AO$81)-ROWS($AS$70:$AS$81)-ROWS($AW$70:$AW$81)-ROWS($BA$70:$BA$81)-ROWS($BE$70:$BE$81)), "")))))))</f>
        <v>0</v>
      </c>
      <c r="CS54" s="316" t="str">
        <f t="shared" ca="1" si="43"/>
        <v/>
      </c>
      <c r="CT54" s="413" t="str">
        <f t="shared" ca="1" si="44"/>
        <v/>
      </c>
      <c r="CU54" s="412" t="str">
        <f>IF(OR(CV54="",CV54=0),"",MAX(CU$5:CU53)+1)</f>
        <v/>
      </c>
      <c r="CV54" s="316" t="str">
        <f>IFERROR(INDEX($AJ$86:$AJ$97, ROWS($CV$4:CV52)), IFERROR(INDEX($AN$86:$AN$97, ROWS($CV$4:CV52)-ROWS($AJ$86:$AJ$97)), ""))</f>
        <v/>
      </c>
      <c r="CW54" s="316" t="str">
        <f t="shared" si="45"/>
        <v/>
      </c>
      <c r="CX54" s="316" t="str">
        <f>IF(OR(CY54="",CY54=0),"",MAX(CX$5:CX53)+1)</f>
        <v/>
      </c>
      <c r="CY54" s="316" t="str">
        <f>IFERROR(INDEX($AK$86:$AK$97, ROWS($CY$4:CY52)), IFERROR(INDEX($AO$86:$AO$97, ROWS($CY$4:CY52)-ROWS($AK$86:$AK$97)), ""))</f>
        <v/>
      </c>
      <c r="CZ54" s="316" t="str">
        <f t="shared" si="46"/>
        <v/>
      </c>
      <c r="DA54" s="413" t="str">
        <f t="shared" si="47"/>
        <v/>
      </c>
      <c r="DC54" s="438">
        <f ca="1">IF(OR(DD54="",DD54=0),"",MAX(DC$45:DC53)+1)</f>
        <v>6</v>
      </c>
      <c r="DD54" s="434" t="str">
        <f t="shared" ca="1" si="130"/>
        <v>Roth IRA</v>
      </c>
      <c r="DE54" s="413">
        <f t="shared" ca="1" si="131"/>
        <v>100</v>
      </c>
      <c r="DF54" s="431" t="str">
        <f ca="1">IF(OR(DG54="",DG54=0),"",MAX(DF$45:DF53)+1)</f>
        <v/>
      </c>
      <c r="DG54" s="412" t="str">
        <f t="shared" ca="1" si="132"/>
        <v/>
      </c>
      <c r="DH54" s="413" t="str">
        <f t="shared" ca="1" si="133"/>
        <v/>
      </c>
      <c r="DI54" s="412" t="str">
        <f t="shared" ca="1" si="134"/>
        <v>Car Payment 2</v>
      </c>
      <c r="DJ54" s="413">
        <f t="shared" ca="1" si="135"/>
        <v>200</v>
      </c>
      <c r="DK54" s="412" t="str">
        <f t="shared" ca="1" si="136"/>
        <v/>
      </c>
      <c r="DL54" s="413" t="str">
        <f t="shared" ca="1" si="137"/>
        <v/>
      </c>
      <c r="DM54" s="292"/>
      <c r="DN54" s="292"/>
      <c r="DO54" s="292"/>
      <c r="DP54" s="292"/>
      <c r="DQ54" s="292"/>
      <c r="DR54" s="292"/>
      <c r="DS54" s="292"/>
    </row>
    <row r="55" spans="16:123" x14ac:dyDescent="0.3">
      <c r="P55" s="1177"/>
      <c r="Q55" s="1178"/>
      <c r="R55" s="453"/>
      <c r="S55" s="402"/>
      <c r="T55"/>
      <c r="U55" s="1177"/>
      <c r="V55" s="1178"/>
      <c r="W55" s="453"/>
      <c r="X55" s="402"/>
      <c r="AC55" s="358" t="str">
        <f>IF('Data Entry'!H37="","",'Data Entry'!H37)</f>
        <v/>
      </c>
      <c r="AD55" s="356" t="str">
        <f>IF('Data Entry'!G37="","",'Data Entry'!G37)</f>
        <v/>
      </c>
      <c r="AE55" s="357" t="str">
        <f>IF('Data Entry'!J37="","",'Data Entry'!J37)</f>
        <v/>
      </c>
      <c r="AF55" s="402" t="str">
        <f>IF('Data Entry'!I37="","",'Data Entry'!I37)</f>
        <v/>
      </c>
      <c r="AI55" s="304">
        <f t="shared" ref="AI55:AI65" ca="1" si="159">IFERROR(MATCH($AI$52,OFFSET($AC$1,AI54,,1000),0)+AI54,"")</f>
        <v>135</v>
      </c>
      <c r="AJ55" s="305" t="str">
        <f t="shared" ca="1" si="138"/>
        <v>Groceries</v>
      </c>
      <c r="AK55" s="306">
        <f t="shared" ca="1" si="139"/>
        <v>125</v>
      </c>
      <c r="AL55" s="307" t="str">
        <f t="shared" ca="1" si="140"/>
        <v>Liquid Bills</v>
      </c>
      <c r="AM55" s="304">
        <f t="shared" ref="AM55:AM65" ca="1" si="160">IFERROR(MATCH($AM$52,OFFSET($AC$1,AM54,,1000),0)+AM54,"")</f>
        <v>29</v>
      </c>
      <c r="AN55" s="305" t="str">
        <f t="shared" ca="1" si="141"/>
        <v>Credit Card 2</v>
      </c>
      <c r="AO55" s="306">
        <f t="shared" ca="1" si="142"/>
        <v>60</v>
      </c>
      <c r="AP55" s="307">
        <f t="shared" ca="1" si="143"/>
        <v>1400</v>
      </c>
      <c r="AQ55" s="304" t="str">
        <f t="shared" ref="AQ55:AQ65" ca="1" si="161">IFERROR(MATCH($AQ$52,OFFSET($AC$1,AQ54,,1000),0)+AQ54,"")</f>
        <v/>
      </c>
      <c r="AR55" s="305" t="str">
        <f t="shared" ca="1" si="144"/>
        <v/>
      </c>
      <c r="AS55" s="306" t="str">
        <f t="shared" ca="1" si="145"/>
        <v/>
      </c>
      <c r="AT55" s="307" t="str">
        <f t="shared" ca="1" si="146"/>
        <v/>
      </c>
      <c r="AU55" s="304" t="str">
        <f t="shared" ref="AU55:AU65" ca="1" si="162">IFERROR(MATCH($AU$52,OFFSET($AC$1,AU54,,1000),0)+AU54,"")</f>
        <v/>
      </c>
      <c r="AV55" s="305" t="str">
        <f t="shared" ca="1" si="147"/>
        <v/>
      </c>
      <c r="AW55" s="306" t="str">
        <f t="shared" ca="1" si="148"/>
        <v/>
      </c>
      <c r="AX55" s="307" t="str">
        <f t="shared" ca="1" si="149"/>
        <v/>
      </c>
      <c r="AY55" s="304" t="str">
        <f t="shared" ref="AY55:AY65" ca="1" si="163">IFERROR(MATCH($AY$52,OFFSET($AC$1,AY54,,1000),0)+AY54,"")</f>
        <v/>
      </c>
      <c r="AZ55" s="305" t="str">
        <f t="shared" ca="1" si="150"/>
        <v/>
      </c>
      <c r="BA55" s="306" t="str">
        <f t="shared" ca="1" si="151"/>
        <v/>
      </c>
      <c r="BB55" s="307" t="str">
        <f t="shared" ca="1" si="152"/>
        <v/>
      </c>
      <c r="BC55" s="304" t="str">
        <f t="shared" ref="BC55:BC65" ca="1" si="164">IFERROR(MATCH($BC$52,OFFSET($AC$1,BC54,,1000),0)+BC54,"")</f>
        <v/>
      </c>
      <c r="BD55" s="305" t="str">
        <f t="shared" ca="1" si="153"/>
        <v/>
      </c>
      <c r="BE55" s="306" t="str">
        <f t="shared" ca="1" si="154"/>
        <v/>
      </c>
      <c r="BF55" s="307" t="str">
        <f t="shared" ca="1" si="155"/>
        <v/>
      </c>
      <c r="BG55" s="304" t="str">
        <f t="shared" ref="BG55:BG65" ca="1" si="165">IFERROR(MATCH($BG$52,OFFSET($AC$1,BG54,,1000),0)+BG54,"")</f>
        <v/>
      </c>
      <c r="BH55" s="305" t="str">
        <f t="shared" ca="1" si="156"/>
        <v/>
      </c>
      <c r="BI55" s="306" t="str">
        <f t="shared" ca="1" si="157"/>
        <v/>
      </c>
      <c r="BJ55" s="307" t="str">
        <f t="shared" ca="1" si="158"/>
        <v/>
      </c>
      <c r="BL55" s="412" t="str">
        <f ca="1">IF(OR(BM55="",BM55=0),"",MAX(BL$5:BL54)+1)</f>
        <v/>
      </c>
      <c r="BM55" s="316" t="str">
        <f ca="1">IFERROR(INDEX($AJ$6:$AJ$17, ROWS(BM$4:$BM53)), IFERROR(INDEX($AN$6:$AN$17, ROWS(BM$4:$BM53)-ROWS($AJ$6:$AJ$17)), IFERROR(INDEX($AR$6:$AR$17, ROWS(BM$4:$BM53)-ROWS($AJ$6:$AJ$17)-ROWS($AN$6:$AN$17)),IFERROR(INDEX($AV$6:$AV$17, ROWS(BM$4:$BM53)-ROWS($AJ$6:$AJ$17)-ROWS($AN$6:$AN$17)-ROWS($AR$6:$AR$17)),IFERROR(INDEX($AZ$6:$AZ$17, ROWS(BM$4:$BM53)-ROWS($AJ$6:$AJ$17)-ROWS($AN$6:$AN$17)-ROWS($AR$6:$AR$17)-ROWS($AV$6:$AV$17)),IFERROR(INDEX($BD$6:$BD$17, ROWS(BM$4:$BM53)-ROWS($AJ$6:$AJ$17)-ROWS($AN$6:$AN$17)-ROWS($AR$6:$AR$17)-ROWS($AV$6:$AV$17)-ROWS($AZ$6:$AZ$17)),IFERROR(INDEX($BH$6:$BH$17, ROWS(BM$4:$BM53)-ROWS($AJ$6:$AJ$17)-ROWS($AN$6:$AN$17)-ROWS($AR$6:$AR$17)-ROWS($AV$6:$AV$17)-ROWS($AZ$6:$AZ$17)-ROWS($BD$6:$BD$17)), "")))))))</f>
        <v/>
      </c>
      <c r="BN55" s="316" t="str">
        <f t="shared" ca="1" si="30"/>
        <v/>
      </c>
      <c r="BO55" s="316" t="str">
        <f ca="1">IF(OR(BP55="",BP55=0),"",MAX(BO$5:BO54)+1)</f>
        <v/>
      </c>
      <c r="BP55" s="316" t="str">
        <f ca="1">IFERROR(INDEX($AK$6:$AK$17, ROWS($BP$4:BP53)), IFERROR(INDEX($AO$6:$AO$17, ROWS($BP$4:BP53)-ROWS($AK$6:$AK$17)), IFERROR(INDEX($AS$6:$AS$17, ROWS($BP$4:BP53)-ROWS($AK$6:$AK$17)-ROWS($AO$6:$AO$17)),IFERROR(INDEX($AW$6:$AW$17, ROWS($BP$4:BP53)-ROWS($AK$6:$AK$17)-ROWS($AO$6:$AO$17)-ROWS($AS$6:$AS$17)),IFERROR(INDEX($BA$6:$BA$17, ROWS($BP$4:BP53)-ROWS($AK$6:$AK$17)-ROWS($AO$6:$AO$17)-ROWS($AS$6:$AS$17)-ROWS($AW$6:$AW$17)),IFERROR(INDEX($BE$6:$BE$17, ROWS($BP$4:BP53)-ROWS($AK$6:$AK$17)-ROWS($AO$6:$AO$17)-ROWS($AS$6:$AS$17)-ROWS($AW$6:$AW$17)-ROWS($BA$6:$BA$17)),IFERROR(INDEX($BI$6:$BI$17, ROWS($BP$4:BP53)-ROWS($AK$6:$AK$17)-ROWS($AO$6:$AO$17)-ROWS($AS$6:$AS$17)-ROWS($AW$6:$AW$17)-ROWS($BA$6:$BA$17)-ROWS($BE$6:$BE$17)), "")))))))</f>
        <v/>
      </c>
      <c r="BQ55" s="316" t="str">
        <f t="shared" ca="1" si="31"/>
        <v/>
      </c>
      <c r="BR55" s="413" t="str">
        <f t="shared" ca="1" si="32"/>
        <v/>
      </c>
      <c r="BS55" s="412" t="str">
        <f ca="1">IF(OR(BT55="",BT55=0),"",MAX(BS$5:BS54)+1)</f>
        <v/>
      </c>
      <c r="BT55" s="316" t="str">
        <f ca="1">IFERROR(INDEX($AJ$22:$AJ$33, ROWS($BT$4:BT53)), IFERROR(INDEX($AN$22:$AN$33, ROWS($BT$4:BT53)-ROWS($AJ$22:$AJ$33)), IFERROR(INDEX($AR$22:$AR$33, ROWS($BT$4:BT53)-ROWS($AJ$22:$AJ$33)-ROWS($AN$22:$AN$33)),IFERROR(INDEX($AV$22:$AV$33, ROWS($BT$4:BT53)-ROWS($AJ$22:$AJ$33)-ROWS($AN$22:$AN$33)-ROWS($AR$22:$AR$33)),IFERROR(INDEX($AZ$22:$AZ$33, ROWS($BT$4:BT53)-ROWS($AJ$22:$AJ$33)-ROWS($AN$22:$AN$33)-ROWS($AR$22:$AR$33)-ROWS($AV$22:$AV$33)),IFERROR(INDEX($BD$22:$BD$33, ROWS($BT$4:BT53)-ROWS($AJ$22:$AJ$33)-ROWS($AN$22:$AN$33)-ROWS($AR$22:$AR$33)-ROWS($AV$22:$AV$33)-ROWS($AZ$22:$AZ$33)),IFERROR(INDEX($BH$22:$BH$33, ROWS($BT$4:BT53)-ROWS($AJ$22:$AJ$33)-ROWS($AN$22:$AN$33)-ROWS($AR$22:$AR$33)-ROWS($AV$22:$AV$33)-ROWS($AZ$22:$AZ$33)-ROWS($BD$22:$BD$33)), "")))))))</f>
        <v/>
      </c>
      <c r="BU55" s="316" t="str">
        <f t="shared" ca="1" si="33"/>
        <v/>
      </c>
      <c r="BV55" s="316" t="str">
        <f ca="1">IF(OR(BW55="",BW55=0),"",MAX(BV$5:BV54)+1)</f>
        <v/>
      </c>
      <c r="BW55" s="316" t="str">
        <f ca="1">IFERROR(INDEX($AK$22:$AK$33, ROWS($BW$4:BW53)), IFERROR(INDEX($AO$22:$AO$33, ROWS($BW$4:BW53)-ROWS($AK$22:$AK$33)), IFERROR(INDEX($AS$22:$AS$33, ROWS($BW$4:BW53)-ROWS($AK$22:$AK$33)-ROWS($AO$22:$AO$33)),IFERROR(INDEX($AW$22:$AW$33, ROWS($BW$4:BW53)-ROWS($AK$22:$AK$33)-ROWS($AO$22:$AO$33)-ROWS($AS$22:$AS$33)),IFERROR(INDEX($BA$22:$BA$33, ROWS($BW$4:BW53)-ROWS($AK$22:$AK$33)-ROWS($AO$22:$AO$33)-ROWS($AS$22:$AS$33)-ROWS($AW$22:$AW$33)),IFERROR(INDEX($BE$22:$BE$33, ROWS($BW$4:BW53)-ROWS($AK$22:$AK$33)-ROWS($AO$22:$AO$33)-ROWS($AS$22:$AS$33)-ROWS($AW$22:$AW$33)-ROWS($BA$22:$BA$33)),IFERROR(INDEX($BI$22:$BI$33, ROWS($BW$4:BW53)-ROWS($AK$22:$AK$33)-ROWS($AO$22:$AO$33)-ROWS($AS$22:$AS$33)-ROWS($AW$22:$AW$33)-ROWS($BA$22:$BA$33)-ROWS($BE$22:$BE$33)), "")))))))</f>
        <v/>
      </c>
      <c r="BX55" s="316" t="str">
        <f t="shared" ca="1" si="34"/>
        <v/>
      </c>
      <c r="BY55" s="413" t="str">
        <f t="shared" ca="1" si="35"/>
        <v/>
      </c>
      <c r="BZ55" s="412" t="str">
        <f ca="1">IF(OR(CA55="",CA55=0),"",MAX(BZ$5:BZ54)+1)</f>
        <v/>
      </c>
      <c r="CA55" s="316" t="str">
        <f ca="1">IFERROR(INDEX($AJ$38:$AJ$49, ROWS($CA$4:CA53)), IFERROR(INDEX($AN$38:$AN$49, ROWS($CA$4:CA53)-ROWS($AJ$38:$AJ$49)), IFERROR(INDEX($AR$38:$AR$49, ROWS($CA$4:CA53)-ROWS($AJ$38:$AJ$49)-ROWS($AN$38:$AN$49)),IFERROR(INDEX($AV$38:$AV$49, ROWS($CA$4:CA53)-ROWS($AJ$38:$AJ$49)-ROWS($AN$38:$AN$49)-ROWS($AR$38:$AR$49)),IFERROR(INDEX($AZ$38:$AZ$49, ROWS($CA$4:CA53)-ROWS($AJ$38:$AJ$49)-ROWS($AN$38:$AN$49)-ROWS($AR$38:$AR$49)-ROWS($AV$38:$AV$49)),IFERROR(INDEX($BD$38:$BD$49, ROWS($CA$4:CA53)-ROWS($AJ$38:$AJ$49)-ROWS($AN$38:$AN$49)-ROWS($AR$38:$AR$49)-ROWS($AV$38:$AV$49)-ROWS($AZ$38:$AZ$49)),IFERROR(INDEX($BH$38:$BH$49, ROWS($CA$4:CA53)-ROWS($AJ$38:$AJ$49)-ROWS($AN$38:$AN$49)-ROWS($AR$38:$AR$49)-ROWS($AV$38:$AV$49)-ROWS($AZ$38:$AZ$49)-ROWS($BD$38:$BD$49)), "")))))))</f>
        <v/>
      </c>
      <c r="CB55" s="316" t="str">
        <f t="shared" ca="1" si="36"/>
        <v/>
      </c>
      <c r="CC55" s="316" t="str">
        <f ca="1">IF(OR(CD55="",CD55=0),"",MAX(CC$5:CC54)+1)</f>
        <v/>
      </c>
      <c r="CD55" s="316" t="str">
        <f ca="1">IFERROR(INDEX($AK$38:$AK$49, ROWS($CD$4:CD53)), IFERROR(INDEX($AO$38:$AO$49, ROWS($CD$4:CD53)-ROWS($AK$38:$AK$49)), IFERROR(INDEX($AS$38:$AS$49, ROWS($CD$4:CD53)-ROWS($AK$38:$AK$49)-ROWS($AO$38:$AO$49)),IFERROR(INDEX($AW$38:$AW$49, ROWS($CD$4:CD53)-ROWS($AK$38:$AK$49)-ROWS($AO$38:$AO$49)-ROWS($AS$38:$AS$49)),IFERROR(INDEX($BA$38:$BA$49, ROWS($CD$4:CD53)-ROWS($AK$38:$AK$49)-ROWS($AO$38:$AO$49)-ROWS($AS$38:$AS$49)-ROWS($AW$38:$AW$49)),IFERROR(INDEX($BE$38:$BE$49, ROWS($CD$4:CD53)-ROWS($AK$38:$AK$49)-ROWS($AO$38:$AO$49)-ROWS($AS$38:$AS$49)-ROWS($AW$38:$AW$49)-ROWS($BA$38:$BA$49)),IFERROR(INDEX($BI$38:$BI$49, ROWS($CD$4:CD53)-ROWS($AK$38:$AK$49)-ROWS($AO$38:$AO$49)-ROWS($AS$38:$AS$49)-ROWS($AW$38:$AW$49)-ROWS($BA$38:$BA$49)-ROWS($BE$38:$BE$49)), "")))))))</f>
        <v/>
      </c>
      <c r="CE55" s="316" t="str">
        <f t="shared" ca="1" si="37"/>
        <v/>
      </c>
      <c r="CF55" s="413" t="str">
        <f t="shared" ca="1" si="38"/>
        <v/>
      </c>
      <c r="CG55" s="412" t="str">
        <f ca="1">IF(OR(CH55="",CH55=0),"",MAX(CG$5:CG54)+1)</f>
        <v/>
      </c>
      <c r="CH55" s="316" t="str">
        <f ca="1">IFERROR(INDEX($AJ$54:$AJ$65, ROWS($CH$4:CH53)), IFERROR(INDEX($AN$54:$AN$65, ROWS($CH$4:CH53)-ROWS($AJ$54:$AJ$65)), IFERROR(INDEX($AR$54:$AR$65, ROWS($CH$4:CH53)-ROWS($AJ$54:$AJ$65)-ROWS($AN$54:$AN$65)),IFERROR(INDEX($AV$54:$AV$65, ROWS($CH$4:CH53)-ROWS($AJ$54:$AJ$65)-ROWS($AN$54:$AN$65)-ROWS($AR$54:$AR$65)),IFERROR(INDEX($AZ$54:$AZ$65, ROWS($CH$4:CH53)-ROWS($AJ$54:$AJ$65)-ROWS($AN$54:$AN$65)-ROWS($AR$54:$AR$65)-ROWS($AV$54:$AV$65)),IFERROR(INDEX($BD$54:$BD$65, ROWS($CH$4:CH53)-ROWS($AJ$54:$AJ$65)-ROWS($AN$54:$AN$65)-ROWS($AR$54:$AR$65)-ROWS($AV$54:$AV$65)-ROWS($AZ$54:$AZ$65)),IFERROR(INDEX($BH$54:$BH$65, ROWS($CH$4:CH53)-ROWS($AJ$54:$AJ$65)-ROWS($AN$54:$AN$65)-ROWS($AR$54:$AR$65)-ROWS($AV$54:$AV$65)-ROWS($AZ$54:$AZ$65)-ROWS($BD$54:$BD$65)), "")))))))</f>
        <v/>
      </c>
      <c r="CI55" s="316" t="str">
        <f t="shared" ca="1" si="39"/>
        <v/>
      </c>
      <c r="CJ55" s="316" t="str">
        <f ca="1">IF(OR(CK55="",CK55=0),"",MAX(CJ$5:CJ54)+1)</f>
        <v/>
      </c>
      <c r="CK55" s="316" t="str">
        <f ca="1">IFERROR(INDEX($AK$54:$AK$65, ROWS($CK$4:CK53)), IFERROR(INDEX($AO$54:$AO$65, ROWS($CK$4:CK53)-ROWS($AK$54:$AK$65)), IFERROR(INDEX($AS$54:$AS$65, ROWS($CK$4:CK53)-ROWS($AK$54:$AK$65)-ROWS($AO$54:$AO$65)),IFERROR(INDEX($AW$54:$AW$65, ROWS($CK$4:CK53)-ROWS($AK$54:$AK$65)-ROWS($AO$54:$AO$65)-ROWS($AS$54:$AS$65)),IFERROR(INDEX($BA$54:$BA$65, ROWS($CK$4:CK53)-ROWS($AK$54:$AK$65)-ROWS($AO$54:$AO$65)-ROWS($AS$54:$AS$65)-ROWS($AW$54:$AW$65)),IFERROR(INDEX($BE$54:$BE$65, ROWS($CK$4:CK53)-ROWS($AK$54:$AK$65)-ROWS($AO$54:$AO$65)-ROWS($AS$54:$AS$65)-ROWS($AW$54:$AW$65)-ROWS($BA$54:$BA$65)),IFERROR(INDEX($BI$54:$BI$65, ROWS($CK$4:CK53)-ROWS($AK$54:$AK$65)-ROWS($AO$54:$AO$65)-ROWS($AS$54:$AS$65)-ROWS($AW$54:$AW$65)-ROWS($BA$54:$BA$65)-ROWS($BE$54:$BE$65)), "")))))))</f>
        <v/>
      </c>
      <c r="CL55" s="316" t="str">
        <f t="shared" ca="1" si="40"/>
        <v/>
      </c>
      <c r="CM55" s="413" t="str">
        <f t="shared" ca="1" si="41"/>
        <v/>
      </c>
      <c r="CN55" s="412" t="str">
        <f>IF(OR(CO55="",CO55=0),"",MAX(CN$5:CN54)+1)</f>
        <v/>
      </c>
      <c r="CO55" s="316">
        <f>IFERROR(INDEX($AJ$70:$AJ$81, ROWS($CO$4:CO53)), IFERROR(INDEX($AN$70:$AN$81, ROWS($CO$4:CO53)-ROWS($AJ$70:$AJ$81)), IFERROR(INDEX($AR$70:$AR$81, ROWS($CO$4:CO53)-ROWS($AJ$70:$AJ$81)-ROWS($AN$70:$AN$81)),IFERROR(INDEX($AV$70:$AV$81, ROWS($CO$4:CO53)-ROWS($AJ$70:$AJ$81)-ROWS($AN$70:$AN$81)-ROWS($AR$70:$AR$81)),IFERROR(INDEX($AZ$70:$AZ$81, ROWS($CO$4:CO53)-ROWS($AJ$70:$AJ$81)-ROWS($AN$70:$AN$81)-ROWS($AR$70:$AR$81)-ROWS($AV$70:$AV$81)),IFERROR(INDEX($BD$70:$BD$81, ROWS($CO$4:CO53)-ROWS($AJ$70:$AJ$81)-ROWS($AN$70:$AN$81)-ROWS($AR$70:$AR$81)-ROWS($AV$70:$AV$81)-ROWS($AZ$70:$AZ$81)),IFERROR(INDEX($BH$70:$BH$81, ROWS($CO$4:CO53)-ROWS($AJ$70:$AJ$81)-ROWS($AN$70:$AN$81)-ROWS($AR$70:$AR$81)-ROWS($AV$70:$AV$81)-ROWS($AZ$70:$AZ$81)-ROWS($BD$70:$BD$81)), "")))))))</f>
        <v>0</v>
      </c>
      <c r="CP55" s="316" t="str">
        <f t="shared" ca="1" si="42"/>
        <v/>
      </c>
      <c r="CQ55" s="316" t="str">
        <f>IF(OR(CR55="",CR55=0),"",MAX(CQ$5:CQ54)+1)</f>
        <v/>
      </c>
      <c r="CR55" s="316">
        <f>IFERROR(INDEX($AK$70:$AK$81, ROWS($CR$4:CR53)), IFERROR(INDEX($AO$70:$AO$81, ROWS($CR$4:CR53)-ROWS($AK$70:$AK$81)), IFERROR(INDEX($AS$70:$AS$81, ROWS($CR$4:CR53)-ROWS($AK$70:$AK$81)-ROWS($AO$70:$AO$81)),IFERROR(INDEX($AW$70:$AW$81, ROWS($CR$4:CR53)-ROWS($AK$70:$AK$81)-ROWS($AO$70:$AO$81)-ROWS($AS$70:$AS$81)),IFERROR(INDEX($BA$70:$BA$81, ROWS($CR$4:CR53)-ROWS($AK$70:$AK$81)-ROWS($AO$70:$AO$81)-ROWS($AS$70:$AS$81)-ROWS($AW$70:$AW$81)),IFERROR(INDEX($BE$70:$BE$81, ROWS($CR$4:CR53)-ROWS($AK$70:$AK$81)-ROWS($AO$70:$AO$81)-ROWS($AS$70:$AS$81)-ROWS($AW$70:$AW$81)-ROWS($BA$70:$BA$81)),IFERROR(INDEX($BI$70:$BI$81, ROWS($CR$4:CR53)-ROWS($AK$70:$AK$81)-ROWS($AO$70:$AO$81)-ROWS($AS$70:$AS$81)-ROWS($AW$70:$AW$81)-ROWS($BA$70:$BA$81)-ROWS($BE$70:$BE$81)), "")))))))</f>
        <v>0</v>
      </c>
      <c r="CS55" s="316" t="str">
        <f t="shared" ca="1" si="43"/>
        <v/>
      </c>
      <c r="CT55" s="413" t="str">
        <f t="shared" ca="1" si="44"/>
        <v/>
      </c>
      <c r="CU55" s="412" t="str">
        <f>IF(OR(CV55="",CV55=0),"",MAX(CU$5:CU54)+1)</f>
        <v/>
      </c>
      <c r="CV55" s="316" t="str">
        <f>IFERROR(INDEX($AJ$86:$AJ$97, ROWS($CV$4:CV53)), IFERROR(INDEX($AN$86:$AN$97, ROWS($CV$4:CV53)-ROWS($AJ$86:$AJ$97)), ""))</f>
        <v/>
      </c>
      <c r="CW55" s="316" t="str">
        <f t="shared" si="45"/>
        <v/>
      </c>
      <c r="CX55" s="316" t="str">
        <f>IF(OR(CY55="",CY55=0),"",MAX(CX$5:CX54)+1)</f>
        <v/>
      </c>
      <c r="CY55" s="316" t="str">
        <f>IFERROR(INDEX($AK$86:$AK$97, ROWS($CY$4:CY53)), IFERROR(INDEX($AO$86:$AO$97, ROWS($CY$4:CY53)-ROWS($AK$86:$AK$97)), ""))</f>
        <v/>
      </c>
      <c r="CZ55" s="316" t="str">
        <f t="shared" si="46"/>
        <v/>
      </c>
      <c r="DA55" s="413" t="str">
        <f t="shared" si="47"/>
        <v/>
      </c>
      <c r="DC55" s="438">
        <f ca="1">IF(OR(DD55="",DD55=0),"",MAX(DC$45:DC54)+1)</f>
        <v>7</v>
      </c>
      <c r="DD55" s="434" t="str">
        <f t="shared" ca="1" si="130"/>
        <v>D. Store Card 2</v>
      </c>
      <c r="DE55" s="413">
        <f t="shared" ca="1" si="131"/>
        <v>30</v>
      </c>
      <c r="DF55" s="431" t="str">
        <f ca="1">IF(OR(DG55="",DG55=0),"",MAX(DF$45:DF54)+1)</f>
        <v/>
      </c>
      <c r="DG55" s="412" t="str">
        <f t="shared" ca="1" si="132"/>
        <v/>
      </c>
      <c r="DH55" s="413" t="str">
        <f t="shared" ca="1" si="133"/>
        <v/>
      </c>
      <c r="DI55" s="412" t="str">
        <f t="shared" ca="1" si="134"/>
        <v>Car 1 Gas</v>
      </c>
      <c r="DJ55" s="413">
        <f t="shared" ca="1" si="135"/>
        <v>50</v>
      </c>
      <c r="DK55" s="412" t="str">
        <f t="shared" ca="1" si="136"/>
        <v/>
      </c>
      <c r="DL55" s="413" t="str">
        <f t="shared" ca="1" si="137"/>
        <v/>
      </c>
      <c r="DN55" s="292"/>
      <c r="DO55" s="292"/>
      <c r="DP55" s="292"/>
      <c r="DQ55" s="292"/>
      <c r="DR55" s="292"/>
      <c r="DS55" s="292"/>
    </row>
    <row r="56" spans="16:123" x14ac:dyDescent="0.3">
      <c r="P56" s="1177"/>
      <c r="Q56" s="1178"/>
      <c r="R56" s="453"/>
      <c r="S56" s="402"/>
      <c r="U56" s="1177"/>
      <c r="V56" s="1178"/>
      <c r="W56" s="453"/>
      <c r="X56" s="402"/>
      <c r="AC56" s="358" t="str">
        <f>IF('Data Entry'!H38="","",'Data Entry'!H38)</f>
        <v/>
      </c>
      <c r="AD56" s="356" t="str">
        <f>IF('Data Entry'!G38="","",'Data Entry'!G38)</f>
        <v/>
      </c>
      <c r="AE56" s="357" t="str">
        <f>IF('Data Entry'!J38="","",'Data Entry'!J38)</f>
        <v/>
      </c>
      <c r="AF56" s="402" t="str">
        <f>IF('Data Entry'!I38="","",'Data Entry'!I38)</f>
        <v/>
      </c>
      <c r="AI56" s="304" t="str">
        <f t="shared" ca="1" si="159"/>
        <v/>
      </c>
      <c r="AJ56" s="305" t="str">
        <f t="shared" ca="1" si="138"/>
        <v/>
      </c>
      <c r="AK56" s="306" t="str">
        <f t="shared" ca="1" si="139"/>
        <v/>
      </c>
      <c r="AL56" s="307" t="str">
        <f t="shared" ca="1" si="140"/>
        <v/>
      </c>
      <c r="AM56" s="304">
        <f t="shared" ca="1" si="160"/>
        <v>65</v>
      </c>
      <c r="AN56" s="305" t="str">
        <f t="shared" ca="1" si="141"/>
        <v>Paycheck 2</v>
      </c>
      <c r="AO56" s="306">
        <f t="shared" ca="1" si="142"/>
        <v>400</v>
      </c>
      <c r="AP56" s="307" t="str">
        <f t="shared" ca="1" si="143"/>
        <v>Income</v>
      </c>
      <c r="AQ56" s="304" t="str">
        <f t="shared" ca="1" si="161"/>
        <v/>
      </c>
      <c r="AR56" s="305" t="str">
        <f t="shared" ca="1" si="144"/>
        <v/>
      </c>
      <c r="AS56" s="306" t="str">
        <f t="shared" ca="1" si="145"/>
        <v/>
      </c>
      <c r="AT56" s="307" t="str">
        <f t="shared" ca="1" si="146"/>
        <v/>
      </c>
      <c r="AU56" s="304" t="str">
        <f t="shared" ca="1" si="162"/>
        <v/>
      </c>
      <c r="AV56" s="305" t="str">
        <f t="shared" ca="1" si="147"/>
        <v/>
      </c>
      <c r="AW56" s="306" t="str">
        <f t="shared" ca="1" si="148"/>
        <v/>
      </c>
      <c r="AX56" s="307" t="str">
        <f t="shared" ca="1" si="149"/>
        <v/>
      </c>
      <c r="AY56" s="304" t="str">
        <f t="shared" ca="1" si="163"/>
        <v/>
      </c>
      <c r="AZ56" s="305" t="str">
        <f t="shared" ca="1" si="150"/>
        <v/>
      </c>
      <c r="BA56" s="306" t="str">
        <f t="shared" ca="1" si="151"/>
        <v/>
      </c>
      <c r="BB56" s="307" t="str">
        <f t="shared" ca="1" si="152"/>
        <v/>
      </c>
      <c r="BC56" s="304" t="str">
        <f t="shared" ca="1" si="164"/>
        <v/>
      </c>
      <c r="BD56" s="305" t="str">
        <f t="shared" ca="1" si="153"/>
        <v/>
      </c>
      <c r="BE56" s="306" t="str">
        <f t="shared" ca="1" si="154"/>
        <v/>
      </c>
      <c r="BF56" s="307" t="str">
        <f t="shared" ca="1" si="155"/>
        <v/>
      </c>
      <c r="BG56" s="304" t="str">
        <f t="shared" ca="1" si="165"/>
        <v/>
      </c>
      <c r="BH56" s="305" t="str">
        <f t="shared" ca="1" si="156"/>
        <v/>
      </c>
      <c r="BI56" s="306" t="str">
        <f t="shared" ca="1" si="157"/>
        <v/>
      </c>
      <c r="BJ56" s="307" t="str">
        <f t="shared" ca="1" si="158"/>
        <v/>
      </c>
      <c r="BL56" s="412" t="str">
        <f ca="1">IF(OR(BM56="",BM56=0),"",MAX(BL$5:BL55)+1)</f>
        <v/>
      </c>
      <c r="BM56" s="316" t="str">
        <f ca="1">IFERROR(INDEX($AJ$6:$AJ$17, ROWS(BM$4:$BM54)), IFERROR(INDEX($AN$6:$AN$17, ROWS(BM$4:$BM54)-ROWS($AJ$6:$AJ$17)), IFERROR(INDEX($AR$6:$AR$17, ROWS(BM$4:$BM54)-ROWS($AJ$6:$AJ$17)-ROWS($AN$6:$AN$17)),IFERROR(INDEX($AV$6:$AV$17, ROWS(BM$4:$BM54)-ROWS($AJ$6:$AJ$17)-ROWS($AN$6:$AN$17)-ROWS($AR$6:$AR$17)),IFERROR(INDEX($AZ$6:$AZ$17, ROWS(BM$4:$BM54)-ROWS($AJ$6:$AJ$17)-ROWS($AN$6:$AN$17)-ROWS($AR$6:$AR$17)-ROWS($AV$6:$AV$17)),IFERROR(INDEX($BD$6:$BD$17, ROWS(BM$4:$BM54)-ROWS($AJ$6:$AJ$17)-ROWS($AN$6:$AN$17)-ROWS($AR$6:$AR$17)-ROWS($AV$6:$AV$17)-ROWS($AZ$6:$AZ$17)),IFERROR(INDEX($BH$6:$BH$17, ROWS(BM$4:$BM54)-ROWS($AJ$6:$AJ$17)-ROWS($AN$6:$AN$17)-ROWS($AR$6:$AR$17)-ROWS($AV$6:$AV$17)-ROWS($AZ$6:$AZ$17)-ROWS($BD$6:$BD$17)), "")))))))</f>
        <v/>
      </c>
      <c r="BN56" s="316" t="str">
        <f t="shared" ca="1" si="30"/>
        <v/>
      </c>
      <c r="BO56" s="316" t="str">
        <f ca="1">IF(OR(BP56="",BP56=0),"",MAX(BO$5:BO55)+1)</f>
        <v/>
      </c>
      <c r="BP56" s="316" t="str">
        <f ca="1">IFERROR(INDEX($AK$6:$AK$17, ROWS($BP$4:BP54)), IFERROR(INDEX($AO$6:$AO$17, ROWS($BP$4:BP54)-ROWS($AK$6:$AK$17)), IFERROR(INDEX($AS$6:$AS$17, ROWS($BP$4:BP54)-ROWS($AK$6:$AK$17)-ROWS($AO$6:$AO$17)),IFERROR(INDEX($AW$6:$AW$17, ROWS($BP$4:BP54)-ROWS($AK$6:$AK$17)-ROWS($AO$6:$AO$17)-ROWS($AS$6:$AS$17)),IFERROR(INDEX($BA$6:$BA$17, ROWS($BP$4:BP54)-ROWS($AK$6:$AK$17)-ROWS($AO$6:$AO$17)-ROWS($AS$6:$AS$17)-ROWS($AW$6:$AW$17)),IFERROR(INDEX($BE$6:$BE$17, ROWS($BP$4:BP54)-ROWS($AK$6:$AK$17)-ROWS($AO$6:$AO$17)-ROWS($AS$6:$AS$17)-ROWS($AW$6:$AW$17)-ROWS($BA$6:$BA$17)),IFERROR(INDEX($BI$6:$BI$17, ROWS($BP$4:BP54)-ROWS($AK$6:$AK$17)-ROWS($AO$6:$AO$17)-ROWS($AS$6:$AS$17)-ROWS($AW$6:$AW$17)-ROWS($BA$6:$BA$17)-ROWS($BE$6:$BE$17)), "")))))))</f>
        <v/>
      </c>
      <c r="BQ56" s="316" t="str">
        <f t="shared" ca="1" si="31"/>
        <v/>
      </c>
      <c r="BR56" s="413" t="str">
        <f t="shared" ca="1" si="32"/>
        <v/>
      </c>
      <c r="BS56" s="412" t="str">
        <f ca="1">IF(OR(BT56="",BT56=0),"",MAX(BS$5:BS55)+1)</f>
        <v/>
      </c>
      <c r="BT56" s="316" t="str">
        <f ca="1">IFERROR(INDEX($AJ$22:$AJ$33, ROWS($BT$4:BT54)), IFERROR(INDEX($AN$22:$AN$33, ROWS($BT$4:BT54)-ROWS($AJ$22:$AJ$33)), IFERROR(INDEX($AR$22:$AR$33, ROWS($BT$4:BT54)-ROWS($AJ$22:$AJ$33)-ROWS($AN$22:$AN$33)),IFERROR(INDEX($AV$22:$AV$33, ROWS($BT$4:BT54)-ROWS($AJ$22:$AJ$33)-ROWS($AN$22:$AN$33)-ROWS($AR$22:$AR$33)),IFERROR(INDEX($AZ$22:$AZ$33, ROWS($BT$4:BT54)-ROWS($AJ$22:$AJ$33)-ROWS($AN$22:$AN$33)-ROWS($AR$22:$AR$33)-ROWS($AV$22:$AV$33)),IFERROR(INDEX($BD$22:$BD$33, ROWS($BT$4:BT54)-ROWS($AJ$22:$AJ$33)-ROWS($AN$22:$AN$33)-ROWS($AR$22:$AR$33)-ROWS($AV$22:$AV$33)-ROWS($AZ$22:$AZ$33)),IFERROR(INDEX($BH$22:$BH$33, ROWS($BT$4:BT54)-ROWS($AJ$22:$AJ$33)-ROWS($AN$22:$AN$33)-ROWS($AR$22:$AR$33)-ROWS($AV$22:$AV$33)-ROWS($AZ$22:$AZ$33)-ROWS($BD$22:$BD$33)), "")))))))</f>
        <v/>
      </c>
      <c r="BU56" s="316" t="str">
        <f t="shared" ca="1" si="33"/>
        <v/>
      </c>
      <c r="BV56" s="316" t="str">
        <f ca="1">IF(OR(BW56="",BW56=0),"",MAX(BV$5:BV55)+1)</f>
        <v/>
      </c>
      <c r="BW56" s="316" t="str">
        <f ca="1">IFERROR(INDEX($AK$22:$AK$33, ROWS($BW$4:BW54)), IFERROR(INDEX($AO$22:$AO$33, ROWS($BW$4:BW54)-ROWS($AK$22:$AK$33)), IFERROR(INDEX($AS$22:$AS$33, ROWS($BW$4:BW54)-ROWS($AK$22:$AK$33)-ROWS($AO$22:$AO$33)),IFERROR(INDEX($AW$22:$AW$33, ROWS($BW$4:BW54)-ROWS($AK$22:$AK$33)-ROWS($AO$22:$AO$33)-ROWS($AS$22:$AS$33)),IFERROR(INDEX($BA$22:$BA$33, ROWS($BW$4:BW54)-ROWS($AK$22:$AK$33)-ROWS($AO$22:$AO$33)-ROWS($AS$22:$AS$33)-ROWS($AW$22:$AW$33)),IFERROR(INDEX($BE$22:$BE$33, ROWS($BW$4:BW54)-ROWS($AK$22:$AK$33)-ROWS($AO$22:$AO$33)-ROWS($AS$22:$AS$33)-ROWS($AW$22:$AW$33)-ROWS($BA$22:$BA$33)),IFERROR(INDEX($BI$22:$BI$33, ROWS($BW$4:BW54)-ROWS($AK$22:$AK$33)-ROWS($AO$22:$AO$33)-ROWS($AS$22:$AS$33)-ROWS($AW$22:$AW$33)-ROWS($BA$22:$BA$33)-ROWS($BE$22:$BE$33)), "")))))))</f>
        <v/>
      </c>
      <c r="BX56" s="316" t="str">
        <f t="shared" ca="1" si="34"/>
        <v/>
      </c>
      <c r="BY56" s="413" t="str">
        <f t="shared" ca="1" si="35"/>
        <v/>
      </c>
      <c r="BZ56" s="412" t="str">
        <f ca="1">IF(OR(CA56="",CA56=0),"",MAX(BZ$5:BZ55)+1)</f>
        <v/>
      </c>
      <c r="CA56" s="316" t="str">
        <f ca="1">IFERROR(INDEX($AJ$38:$AJ$49, ROWS($CA$4:CA54)), IFERROR(INDEX($AN$38:$AN$49, ROWS($CA$4:CA54)-ROWS($AJ$38:$AJ$49)), IFERROR(INDEX($AR$38:$AR$49, ROWS($CA$4:CA54)-ROWS($AJ$38:$AJ$49)-ROWS($AN$38:$AN$49)),IFERROR(INDEX($AV$38:$AV$49, ROWS($CA$4:CA54)-ROWS($AJ$38:$AJ$49)-ROWS($AN$38:$AN$49)-ROWS($AR$38:$AR$49)),IFERROR(INDEX($AZ$38:$AZ$49, ROWS($CA$4:CA54)-ROWS($AJ$38:$AJ$49)-ROWS($AN$38:$AN$49)-ROWS($AR$38:$AR$49)-ROWS($AV$38:$AV$49)),IFERROR(INDEX($BD$38:$BD$49, ROWS($CA$4:CA54)-ROWS($AJ$38:$AJ$49)-ROWS($AN$38:$AN$49)-ROWS($AR$38:$AR$49)-ROWS($AV$38:$AV$49)-ROWS($AZ$38:$AZ$49)),IFERROR(INDEX($BH$38:$BH$49, ROWS($CA$4:CA54)-ROWS($AJ$38:$AJ$49)-ROWS($AN$38:$AN$49)-ROWS($AR$38:$AR$49)-ROWS($AV$38:$AV$49)-ROWS($AZ$38:$AZ$49)-ROWS($BD$38:$BD$49)), "")))))))</f>
        <v/>
      </c>
      <c r="CB56" s="316" t="str">
        <f t="shared" ca="1" si="36"/>
        <v/>
      </c>
      <c r="CC56" s="316" t="str">
        <f ca="1">IF(OR(CD56="",CD56=0),"",MAX(CC$5:CC55)+1)</f>
        <v/>
      </c>
      <c r="CD56" s="316" t="str">
        <f ca="1">IFERROR(INDEX($AK$38:$AK$49, ROWS($CD$4:CD54)), IFERROR(INDEX($AO$38:$AO$49, ROWS($CD$4:CD54)-ROWS($AK$38:$AK$49)), IFERROR(INDEX($AS$38:$AS$49, ROWS($CD$4:CD54)-ROWS($AK$38:$AK$49)-ROWS($AO$38:$AO$49)),IFERROR(INDEX($AW$38:$AW$49, ROWS($CD$4:CD54)-ROWS($AK$38:$AK$49)-ROWS($AO$38:$AO$49)-ROWS($AS$38:$AS$49)),IFERROR(INDEX($BA$38:$BA$49, ROWS($CD$4:CD54)-ROWS($AK$38:$AK$49)-ROWS($AO$38:$AO$49)-ROWS($AS$38:$AS$49)-ROWS($AW$38:$AW$49)),IFERROR(INDEX($BE$38:$BE$49, ROWS($CD$4:CD54)-ROWS($AK$38:$AK$49)-ROWS($AO$38:$AO$49)-ROWS($AS$38:$AS$49)-ROWS($AW$38:$AW$49)-ROWS($BA$38:$BA$49)),IFERROR(INDEX($BI$38:$BI$49, ROWS($CD$4:CD54)-ROWS($AK$38:$AK$49)-ROWS($AO$38:$AO$49)-ROWS($AS$38:$AS$49)-ROWS($AW$38:$AW$49)-ROWS($BA$38:$BA$49)-ROWS($BE$38:$BE$49)), "")))))))</f>
        <v/>
      </c>
      <c r="CE56" s="316" t="str">
        <f t="shared" ca="1" si="37"/>
        <v/>
      </c>
      <c r="CF56" s="413" t="str">
        <f t="shared" ca="1" si="38"/>
        <v/>
      </c>
      <c r="CG56" s="412" t="str">
        <f ca="1">IF(OR(CH56="",CH56=0),"",MAX(CG$5:CG55)+1)</f>
        <v/>
      </c>
      <c r="CH56" s="316" t="str">
        <f ca="1">IFERROR(INDEX($AJ$54:$AJ$65, ROWS($CH$4:CH54)), IFERROR(INDEX($AN$54:$AN$65, ROWS($CH$4:CH54)-ROWS($AJ$54:$AJ$65)), IFERROR(INDEX($AR$54:$AR$65, ROWS($CH$4:CH54)-ROWS($AJ$54:$AJ$65)-ROWS($AN$54:$AN$65)),IFERROR(INDEX($AV$54:$AV$65, ROWS($CH$4:CH54)-ROWS($AJ$54:$AJ$65)-ROWS($AN$54:$AN$65)-ROWS($AR$54:$AR$65)),IFERROR(INDEX($AZ$54:$AZ$65, ROWS($CH$4:CH54)-ROWS($AJ$54:$AJ$65)-ROWS($AN$54:$AN$65)-ROWS($AR$54:$AR$65)-ROWS($AV$54:$AV$65)),IFERROR(INDEX($BD$54:$BD$65, ROWS($CH$4:CH54)-ROWS($AJ$54:$AJ$65)-ROWS($AN$54:$AN$65)-ROWS($AR$54:$AR$65)-ROWS($AV$54:$AV$65)-ROWS($AZ$54:$AZ$65)),IFERROR(INDEX($BH$54:$BH$65, ROWS($CH$4:CH54)-ROWS($AJ$54:$AJ$65)-ROWS($AN$54:$AN$65)-ROWS($AR$54:$AR$65)-ROWS($AV$54:$AV$65)-ROWS($AZ$54:$AZ$65)-ROWS($BD$54:$BD$65)), "")))))))</f>
        <v/>
      </c>
      <c r="CI56" s="316" t="str">
        <f t="shared" ca="1" si="39"/>
        <v/>
      </c>
      <c r="CJ56" s="316" t="str">
        <f ca="1">IF(OR(CK56="",CK56=0),"",MAX(CJ$5:CJ55)+1)</f>
        <v/>
      </c>
      <c r="CK56" s="316" t="str">
        <f ca="1">IFERROR(INDEX($AK$54:$AK$65, ROWS($CK$4:CK54)), IFERROR(INDEX($AO$54:$AO$65, ROWS($CK$4:CK54)-ROWS($AK$54:$AK$65)), IFERROR(INDEX($AS$54:$AS$65, ROWS($CK$4:CK54)-ROWS($AK$54:$AK$65)-ROWS($AO$54:$AO$65)),IFERROR(INDEX($AW$54:$AW$65, ROWS($CK$4:CK54)-ROWS($AK$54:$AK$65)-ROWS($AO$54:$AO$65)-ROWS($AS$54:$AS$65)),IFERROR(INDEX($BA$54:$BA$65, ROWS($CK$4:CK54)-ROWS($AK$54:$AK$65)-ROWS($AO$54:$AO$65)-ROWS($AS$54:$AS$65)-ROWS($AW$54:$AW$65)),IFERROR(INDEX($BE$54:$BE$65, ROWS($CK$4:CK54)-ROWS($AK$54:$AK$65)-ROWS($AO$54:$AO$65)-ROWS($AS$54:$AS$65)-ROWS($AW$54:$AW$65)-ROWS($BA$54:$BA$65)),IFERROR(INDEX($BI$54:$BI$65, ROWS($CK$4:CK54)-ROWS($AK$54:$AK$65)-ROWS($AO$54:$AO$65)-ROWS($AS$54:$AS$65)-ROWS($AW$54:$AW$65)-ROWS($BA$54:$BA$65)-ROWS($BE$54:$BE$65)), "")))))))</f>
        <v/>
      </c>
      <c r="CL56" s="316" t="str">
        <f t="shared" ca="1" si="40"/>
        <v/>
      </c>
      <c r="CM56" s="413" t="str">
        <f t="shared" ca="1" si="41"/>
        <v/>
      </c>
      <c r="CN56" s="412" t="str">
        <f>IF(OR(CO56="",CO56=0),"",MAX(CN$5:CN55)+1)</f>
        <v/>
      </c>
      <c r="CO56" s="316">
        <f>IFERROR(INDEX($AJ$70:$AJ$81, ROWS($CO$4:CO54)), IFERROR(INDEX($AN$70:$AN$81, ROWS($CO$4:CO54)-ROWS($AJ$70:$AJ$81)), IFERROR(INDEX($AR$70:$AR$81, ROWS($CO$4:CO54)-ROWS($AJ$70:$AJ$81)-ROWS($AN$70:$AN$81)),IFERROR(INDEX($AV$70:$AV$81, ROWS($CO$4:CO54)-ROWS($AJ$70:$AJ$81)-ROWS($AN$70:$AN$81)-ROWS($AR$70:$AR$81)),IFERROR(INDEX($AZ$70:$AZ$81, ROWS($CO$4:CO54)-ROWS($AJ$70:$AJ$81)-ROWS($AN$70:$AN$81)-ROWS($AR$70:$AR$81)-ROWS($AV$70:$AV$81)),IFERROR(INDEX($BD$70:$BD$81, ROWS($CO$4:CO54)-ROWS($AJ$70:$AJ$81)-ROWS($AN$70:$AN$81)-ROWS($AR$70:$AR$81)-ROWS($AV$70:$AV$81)-ROWS($AZ$70:$AZ$81)),IFERROR(INDEX($BH$70:$BH$81, ROWS($CO$4:CO54)-ROWS($AJ$70:$AJ$81)-ROWS($AN$70:$AN$81)-ROWS($AR$70:$AR$81)-ROWS($AV$70:$AV$81)-ROWS($AZ$70:$AZ$81)-ROWS($BD$70:$BD$81)), "")))))))</f>
        <v>0</v>
      </c>
      <c r="CP56" s="316" t="str">
        <f t="shared" ca="1" si="42"/>
        <v/>
      </c>
      <c r="CQ56" s="316" t="str">
        <f>IF(OR(CR56="",CR56=0),"",MAX(CQ$5:CQ55)+1)</f>
        <v/>
      </c>
      <c r="CR56" s="316">
        <f>IFERROR(INDEX($AK$70:$AK$81, ROWS($CR$4:CR54)), IFERROR(INDEX($AO$70:$AO$81, ROWS($CR$4:CR54)-ROWS($AK$70:$AK$81)), IFERROR(INDEX($AS$70:$AS$81, ROWS($CR$4:CR54)-ROWS($AK$70:$AK$81)-ROWS($AO$70:$AO$81)),IFERROR(INDEX($AW$70:$AW$81, ROWS($CR$4:CR54)-ROWS($AK$70:$AK$81)-ROWS($AO$70:$AO$81)-ROWS($AS$70:$AS$81)),IFERROR(INDEX($BA$70:$BA$81, ROWS($CR$4:CR54)-ROWS($AK$70:$AK$81)-ROWS($AO$70:$AO$81)-ROWS($AS$70:$AS$81)-ROWS($AW$70:$AW$81)),IFERROR(INDEX($BE$70:$BE$81, ROWS($CR$4:CR54)-ROWS($AK$70:$AK$81)-ROWS($AO$70:$AO$81)-ROWS($AS$70:$AS$81)-ROWS($AW$70:$AW$81)-ROWS($BA$70:$BA$81)),IFERROR(INDEX($BI$70:$BI$81, ROWS($CR$4:CR54)-ROWS($AK$70:$AK$81)-ROWS($AO$70:$AO$81)-ROWS($AS$70:$AS$81)-ROWS($AW$70:$AW$81)-ROWS($BA$70:$BA$81)-ROWS($BE$70:$BE$81)), "")))))))</f>
        <v>0</v>
      </c>
      <c r="CS56" s="316" t="str">
        <f t="shared" ca="1" si="43"/>
        <v/>
      </c>
      <c r="CT56" s="413" t="str">
        <f t="shared" ca="1" si="44"/>
        <v/>
      </c>
      <c r="CU56" s="412" t="str">
        <f>IF(OR(CV56="",CV56=0),"",MAX(CU$5:CU55)+1)</f>
        <v/>
      </c>
      <c r="CV56" s="316" t="str">
        <f>IFERROR(INDEX($AJ$86:$AJ$97, ROWS($CV$4:CV54)), IFERROR(INDEX($AN$86:$AN$97, ROWS($CV$4:CV54)-ROWS($AJ$86:$AJ$97)), ""))</f>
        <v/>
      </c>
      <c r="CW56" s="316" t="str">
        <f t="shared" si="45"/>
        <v/>
      </c>
      <c r="CX56" s="316" t="str">
        <f>IF(OR(CY56="",CY56=0),"",MAX(CX$5:CX55)+1)</f>
        <v/>
      </c>
      <c r="CY56" s="316" t="str">
        <f>IFERROR(INDEX($AK$86:$AK$97, ROWS($CY$4:CY54)), IFERROR(INDEX($AO$86:$AO$97, ROWS($CY$4:CY54)-ROWS($AK$86:$AK$97)), ""))</f>
        <v/>
      </c>
      <c r="CZ56" s="316" t="str">
        <f t="shared" si="46"/>
        <v/>
      </c>
      <c r="DA56" s="413" t="str">
        <f t="shared" si="47"/>
        <v/>
      </c>
      <c r="DC56" s="438">
        <f ca="1">IF(OR(DD56="",DD56=0),"",MAX(DC$45:DC55)+1)</f>
        <v>8</v>
      </c>
      <c r="DD56" s="434" t="str">
        <f t="shared" ca="1" si="130"/>
        <v>Car Payment 1</v>
      </c>
      <c r="DE56" s="413">
        <f t="shared" ca="1" si="131"/>
        <v>350</v>
      </c>
      <c r="DF56" s="431" t="str">
        <f ca="1">IF(OR(DG56="",DG56=0),"",MAX(DF$45:DF55)+1)</f>
        <v/>
      </c>
      <c r="DG56" s="412" t="str">
        <f t="shared" ca="1" si="132"/>
        <v/>
      </c>
      <c r="DH56" s="413" t="str">
        <f t="shared" ca="1" si="133"/>
        <v/>
      </c>
      <c r="DI56" s="412" t="str">
        <f t="shared" ca="1" si="134"/>
        <v/>
      </c>
      <c r="DJ56" s="413" t="str">
        <f t="shared" ca="1" si="135"/>
        <v/>
      </c>
      <c r="DK56" s="412" t="str">
        <f t="shared" ca="1" si="136"/>
        <v/>
      </c>
      <c r="DL56" s="413" t="str">
        <f t="shared" ca="1" si="137"/>
        <v/>
      </c>
      <c r="DM56" s="278"/>
    </row>
    <row r="57" spans="16:123" ht="15.75" thickBot="1" x14ac:dyDescent="0.35">
      <c r="P57" s="1177"/>
      <c r="Q57" s="1178"/>
      <c r="R57" s="453"/>
      <c r="S57" s="402"/>
      <c r="U57" s="1177"/>
      <c r="V57" s="1178"/>
      <c r="W57" s="453"/>
      <c r="X57" s="402"/>
      <c r="AC57" s="359" t="str">
        <f>IF('Data Entry'!H39="","",'Data Entry'!H39)</f>
        <v/>
      </c>
      <c r="AD57" s="360" t="str">
        <f>IF('Data Entry'!G39="","",'Data Entry'!G39)</f>
        <v/>
      </c>
      <c r="AE57" s="361" t="str">
        <f>IF('Data Entry'!J39="","",'Data Entry'!J39)</f>
        <v/>
      </c>
      <c r="AF57" s="403" t="str">
        <f>IF('Data Entry'!I39="","",'Data Entry'!I39)</f>
        <v/>
      </c>
      <c r="AI57" s="304" t="str">
        <f t="shared" ca="1" si="159"/>
        <v/>
      </c>
      <c r="AJ57" s="305" t="str">
        <f t="shared" ca="1" si="138"/>
        <v/>
      </c>
      <c r="AK57" s="306" t="str">
        <f t="shared" ca="1" si="139"/>
        <v/>
      </c>
      <c r="AL57" s="307" t="str">
        <f t="shared" ca="1" si="140"/>
        <v/>
      </c>
      <c r="AM57" s="304">
        <f t="shared" ca="1" si="160"/>
        <v>95</v>
      </c>
      <c r="AN57" s="305" t="str">
        <f t="shared" ca="1" si="141"/>
        <v>Lawn Service</v>
      </c>
      <c r="AO57" s="306">
        <f t="shared" ca="1" si="142"/>
        <v>50</v>
      </c>
      <c r="AP57" s="307" t="str">
        <f t="shared" ca="1" si="143"/>
        <v>Fixed Bills</v>
      </c>
      <c r="AQ57" s="304" t="str">
        <f t="shared" ca="1" si="161"/>
        <v/>
      </c>
      <c r="AR57" s="305" t="str">
        <f t="shared" ca="1" si="144"/>
        <v/>
      </c>
      <c r="AS57" s="306" t="str">
        <f t="shared" ca="1" si="145"/>
        <v/>
      </c>
      <c r="AT57" s="307" t="str">
        <f t="shared" ca="1" si="146"/>
        <v/>
      </c>
      <c r="AU57" s="304" t="str">
        <f t="shared" ca="1" si="162"/>
        <v/>
      </c>
      <c r="AV57" s="305" t="str">
        <f t="shared" ca="1" si="147"/>
        <v/>
      </c>
      <c r="AW57" s="306" t="str">
        <f t="shared" ca="1" si="148"/>
        <v/>
      </c>
      <c r="AX57" s="307" t="str">
        <f t="shared" ca="1" si="149"/>
        <v/>
      </c>
      <c r="AY57" s="304" t="str">
        <f t="shared" ca="1" si="163"/>
        <v/>
      </c>
      <c r="AZ57" s="305" t="str">
        <f t="shared" ca="1" si="150"/>
        <v/>
      </c>
      <c r="BA57" s="306" t="str">
        <f t="shared" ca="1" si="151"/>
        <v/>
      </c>
      <c r="BB57" s="307" t="str">
        <f t="shared" ca="1" si="152"/>
        <v/>
      </c>
      <c r="BC57" s="304" t="str">
        <f t="shared" ca="1" si="164"/>
        <v/>
      </c>
      <c r="BD57" s="305" t="str">
        <f t="shared" ca="1" si="153"/>
        <v/>
      </c>
      <c r="BE57" s="306" t="str">
        <f t="shared" ca="1" si="154"/>
        <v/>
      </c>
      <c r="BF57" s="307" t="str">
        <f t="shared" ca="1" si="155"/>
        <v/>
      </c>
      <c r="BG57" s="304" t="str">
        <f t="shared" ca="1" si="165"/>
        <v/>
      </c>
      <c r="BH57" s="305" t="str">
        <f t="shared" ca="1" si="156"/>
        <v/>
      </c>
      <c r="BI57" s="306" t="str">
        <f t="shared" ca="1" si="157"/>
        <v/>
      </c>
      <c r="BJ57" s="307" t="str">
        <f t="shared" ca="1" si="158"/>
        <v/>
      </c>
      <c r="BL57" s="412" t="str">
        <f ca="1">IF(OR(BM57="",BM57=0),"",MAX(BL$5:BL56)+1)</f>
        <v/>
      </c>
      <c r="BM57" s="316" t="str">
        <f ca="1">IFERROR(INDEX($AJ$6:$AJ$17, ROWS(BM$4:$BM55)), IFERROR(INDEX($AN$6:$AN$17, ROWS(BM$4:$BM55)-ROWS($AJ$6:$AJ$17)), IFERROR(INDEX($AR$6:$AR$17, ROWS(BM$4:$BM55)-ROWS($AJ$6:$AJ$17)-ROWS($AN$6:$AN$17)),IFERROR(INDEX($AV$6:$AV$17, ROWS(BM$4:$BM55)-ROWS($AJ$6:$AJ$17)-ROWS($AN$6:$AN$17)-ROWS($AR$6:$AR$17)),IFERROR(INDEX($AZ$6:$AZ$17, ROWS(BM$4:$BM55)-ROWS($AJ$6:$AJ$17)-ROWS($AN$6:$AN$17)-ROWS($AR$6:$AR$17)-ROWS($AV$6:$AV$17)),IFERROR(INDEX($BD$6:$BD$17, ROWS(BM$4:$BM55)-ROWS($AJ$6:$AJ$17)-ROWS($AN$6:$AN$17)-ROWS($AR$6:$AR$17)-ROWS($AV$6:$AV$17)-ROWS($AZ$6:$AZ$17)),IFERROR(INDEX($BH$6:$BH$17, ROWS(BM$4:$BM55)-ROWS($AJ$6:$AJ$17)-ROWS($AN$6:$AN$17)-ROWS($AR$6:$AR$17)-ROWS($AV$6:$AV$17)-ROWS($AZ$6:$AZ$17)-ROWS($BD$6:$BD$17)), "")))))))</f>
        <v/>
      </c>
      <c r="BN57" s="316" t="str">
        <f t="shared" ca="1" si="30"/>
        <v/>
      </c>
      <c r="BO57" s="316" t="str">
        <f ca="1">IF(OR(BP57="",BP57=0),"",MAX(BO$5:BO56)+1)</f>
        <v/>
      </c>
      <c r="BP57" s="316" t="str">
        <f ca="1">IFERROR(INDEX($AK$6:$AK$17, ROWS($BP$4:BP55)), IFERROR(INDEX($AO$6:$AO$17, ROWS($BP$4:BP55)-ROWS($AK$6:$AK$17)), IFERROR(INDEX($AS$6:$AS$17, ROWS($BP$4:BP55)-ROWS($AK$6:$AK$17)-ROWS($AO$6:$AO$17)),IFERROR(INDEX($AW$6:$AW$17, ROWS($BP$4:BP55)-ROWS($AK$6:$AK$17)-ROWS($AO$6:$AO$17)-ROWS($AS$6:$AS$17)),IFERROR(INDEX($BA$6:$BA$17, ROWS($BP$4:BP55)-ROWS($AK$6:$AK$17)-ROWS($AO$6:$AO$17)-ROWS($AS$6:$AS$17)-ROWS($AW$6:$AW$17)),IFERROR(INDEX($BE$6:$BE$17, ROWS($BP$4:BP55)-ROWS($AK$6:$AK$17)-ROWS($AO$6:$AO$17)-ROWS($AS$6:$AS$17)-ROWS($AW$6:$AW$17)-ROWS($BA$6:$BA$17)),IFERROR(INDEX($BI$6:$BI$17, ROWS($BP$4:BP55)-ROWS($AK$6:$AK$17)-ROWS($AO$6:$AO$17)-ROWS($AS$6:$AS$17)-ROWS($AW$6:$AW$17)-ROWS($BA$6:$BA$17)-ROWS($BE$6:$BE$17)), "")))))))</f>
        <v/>
      </c>
      <c r="BQ57" s="316" t="str">
        <f t="shared" ca="1" si="31"/>
        <v/>
      </c>
      <c r="BR57" s="413" t="str">
        <f t="shared" ca="1" si="32"/>
        <v/>
      </c>
      <c r="BS57" s="412" t="str">
        <f ca="1">IF(OR(BT57="",BT57=0),"",MAX(BS$5:BS56)+1)</f>
        <v/>
      </c>
      <c r="BT57" s="316" t="str">
        <f ca="1">IFERROR(INDEX($AJ$22:$AJ$33, ROWS($BT$4:BT55)), IFERROR(INDEX($AN$22:$AN$33, ROWS($BT$4:BT55)-ROWS($AJ$22:$AJ$33)), IFERROR(INDEX($AR$22:$AR$33, ROWS($BT$4:BT55)-ROWS($AJ$22:$AJ$33)-ROWS($AN$22:$AN$33)),IFERROR(INDEX($AV$22:$AV$33, ROWS($BT$4:BT55)-ROWS($AJ$22:$AJ$33)-ROWS($AN$22:$AN$33)-ROWS($AR$22:$AR$33)),IFERROR(INDEX($AZ$22:$AZ$33, ROWS($BT$4:BT55)-ROWS($AJ$22:$AJ$33)-ROWS($AN$22:$AN$33)-ROWS($AR$22:$AR$33)-ROWS($AV$22:$AV$33)),IFERROR(INDEX($BD$22:$BD$33, ROWS($BT$4:BT55)-ROWS($AJ$22:$AJ$33)-ROWS($AN$22:$AN$33)-ROWS($AR$22:$AR$33)-ROWS($AV$22:$AV$33)-ROWS($AZ$22:$AZ$33)),IFERROR(INDEX($BH$22:$BH$33, ROWS($BT$4:BT55)-ROWS($AJ$22:$AJ$33)-ROWS($AN$22:$AN$33)-ROWS($AR$22:$AR$33)-ROWS($AV$22:$AV$33)-ROWS($AZ$22:$AZ$33)-ROWS($BD$22:$BD$33)), "")))))))</f>
        <v/>
      </c>
      <c r="BU57" s="316" t="str">
        <f t="shared" ca="1" si="33"/>
        <v/>
      </c>
      <c r="BV57" s="316" t="str">
        <f ca="1">IF(OR(BW57="",BW57=0),"",MAX(BV$5:BV56)+1)</f>
        <v/>
      </c>
      <c r="BW57" s="316" t="str">
        <f ca="1">IFERROR(INDEX($AK$22:$AK$33, ROWS($BW$4:BW55)), IFERROR(INDEX($AO$22:$AO$33, ROWS($BW$4:BW55)-ROWS($AK$22:$AK$33)), IFERROR(INDEX($AS$22:$AS$33, ROWS($BW$4:BW55)-ROWS($AK$22:$AK$33)-ROWS($AO$22:$AO$33)),IFERROR(INDEX($AW$22:$AW$33, ROWS($BW$4:BW55)-ROWS($AK$22:$AK$33)-ROWS($AO$22:$AO$33)-ROWS($AS$22:$AS$33)),IFERROR(INDEX($BA$22:$BA$33, ROWS($BW$4:BW55)-ROWS($AK$22:$AK$33)-ROWS($AO$22:$AO$33)-ROWS($AS$22:$AS$33)-ROWS($AW$22:$AW$33)),IFERROR(INDEX($BE$22:$BE$33, ROWS($BW$4:BW55)-ROWS($AK$22:$AK$33)-ROWS($AO$22:$AO$33)-ROWS($AS$22:$AS$33)-ROWS($AW$22:$AW$33)-ROWS($BA$22:$BA$33)),IFERROR(INDEX($BI$22:$BI$33, ROWS($BW$4:BW55)-ROWS($AK$22:$AK$33)-ROWS($AO$22:$AO$33)-ROWS($AS$22:$AS$33)-ROWS($AW$22:$AW$33)-ROWS($BA$22:$BA$33)-ROWS($BE$22:$BE$33)), "")))))))</f>
        <v/>
      </c>
      <c r="BX57" s="316" t="str">
        <f t="shared" ca="1" si="34"/>
        <v/>
      </c>
      <c r="BY57" s="413" t="str">
        <f t="shared" ca="1" si="35"/>
        <v/>
      </c>
      <c r="BZ57" s="412" t="str">
        <f ca="1">IF(OR(CA57="",CA57=0),"",MAX(BZ$5:BZ56)+1)</f>
        <v/>
      </c>
      <c r="CA57" s="316" t="str">
        <f ca="1">IFERROR(INDEX($AJ$38:$AJ$49, ROWS($CA$4:CA55)), IFERROR(INDEX($AN$38:$AN$49, ROWS($CA$4:CA55)-ROWS($AJ$38:$AJ$49)), IFERROR(INDEX($AR$38:$AR$49, ROWS($CA$4:CA55)-ROWS($AJ$38:$AJ$49)-ROWS($AN$38:$AN$49)),IFERROR(INDEX($AV$38:$AV$49, ROWS($CA$4:CA55)-ROWS($AJ$38:$AJ$49)-ROWS($AN$38:$AN$49)-ROWS($AR$38:$AR$49)),IFERROR(INDEX($AZ$38:$AZ$49, ROWS($CA$4:CA55)-ROWS($AJ$38:$AJ$49)-ROWS($AN$38:$AN$49)-ROWS($AR$38:$AR$49)-ROWS($AV$38:$AV$49)),IFERROR(INDEX($BD$38:$BD$49, ROWS($CA$4:CA55)-ROWS($AJ$38:$AJ$49)-ROWS($AN$38:$AN$49)-ROWS($AR$38:$AR$49)-ROWS($AV$38:$AV$49)-ROWS($AZ$38:$AZ$49)),IFERROR(INDEX($BH$38:$BH$49, ROWS($CA$4:CA55)-ROWS($AJ$38:$AJ$49)-ROWS($AN$38:$AN$49)-ROWS($AR$38:$AR$49)-ROWS($AV$38:$AV$49)-ROWS($AZ$38:$AZ$49)-ROWS($BD$38:$BD$49)), "")))))))</f>
        <v/>
      </c>
      <c r="CB57" s="316" t="str">
        <f t="shared" ca="1" si="36"/>
        <v/>
      </c>
      <c r="CC57" s="316" t="str">
        <f ca="1">IF(OR(CD57="",CD57=0),"",MAX(CC$5:CC56)+1)</f>
        <v/>
      </c>
      <c r="CD57" s="316" t="str">
        <f ca="1">IFERROR(INDEX($AK$38:$AK$49, ROWS($CD$4:CD55)), IFERROR(INDEX($AO$38:$AO$49, ROWS($CD$4:CD55)-ROWS($AK$38:$AK$49)), IFERROR(INDEX($AS$38:$AS$49, ROWS($CD$4:CD55)-ROWS($AK$38:$AK$49)-ROWS($AO$38:$AO$49)),IFERROR(INDEX($AW$38:$AW$49, ROWS($CD$4:CD55)-ROWS($AK$38:$AK$49)-ROWS($AO$38:$AO$49)-ROWS($AS$38:$AS$49)),IFERROR(INDEX($BA$38:$BA$49, ROWS($CD$4:CD55)-ROWS($AK$38:$AK$49)-ROWS($AO$38:$AO$49)-ROWS($AS$38:$AS$49)-ROWS($AW$38:$AW$49)),IFERROR(INDEX($BE$38:$BE$49, ROWS($CD$4:CD55)-ROWS($AK$38:$AK$49)-ROWS($AO$38:$AO$49)-ROWS($AS$38:$AS$49)-ROWS($AW$38:$AW$49)-ROWS($BA$38:$BA$49)),IFERROR(INDEX($BI$38:$BI$49, ROWS($CD$4:CD55)-ROWS($AK$38:$AK$49)-ROWS($AO$38:$AO$49)-ROWS($AS$38:$AS$49)-ROWS($AW$38:$AW$49)-ROWS($BA$38:$BA$49)-ROWS($BE$38:$BE$49)), "")))))))</f>
        <v/>
      </c>
      <c r="CE57" s="316" t="str">
        <f t="shared" ca="1" si="37"/>
        <v/>
      </c>
      <c r="CF57" s="413" t="str">
        <f t="shared" ca="1" si="38"/>
        <v/>
      </c>
      <c r="CG57" s="412" t="str">
        <f ca="1">IF(OR(CH57="",CH57=0),"",MAX(CG$5:CG56)+1)</f>
        <v/>
      </c>
      <c r="CH57" s="316" t="str">
        <f ca="1">IFERROR(INDEX($AJ$54:$AJ$65, ROWS($CH$4:CH55)), IFERROR(INDEX($AN$54:$AN$65, ROWS($CH$4:CH55)-ROWS($AJ$54:$AJ$65)), IFERROR(INDEX($AR$54:$AR$65, ROWS($CH$4:CH55)-ROWS($AJ$54:$AJ$65)-ROWS($AN$54:$AN$65)),IFERROR(INDEX($AV$54:$AV$65, ROWS($CH$4:CH55)-ROWS($AJ$54:$AJ$65)-ROWS($AN$54:$AN$65)-ROWS($AR$54:$AR$65)),IFERROR(INDEX($AZ$54:$AZ$65, ROWS($CH$4:CH55)-ROWS($AJ$54:$AJ$65)-ROWS($AN$54:$AN$65)-ROWS($AR$54:$AR$65)-ROWS($AV$54:$AV$65)),IFERROR(INDEX($BD$54:$BD$65, ROWS($CH$4:CH55)-ROWS($AJ$54:$AJ$65)-ROWS($AN$54:$AN$65)-ROWS($AR$54:$AR$65)-ROWS($AV$54:$AV$65)-ROWS($AZ$54:$AZ$65)),IFERROR(INDEX($BH$54:$BH$65, ROWS($CH$4:CH55)-ROWS($AJ$54:$AJ$65)-ROWS($AN$54:$AN$65)-ROWS($AR$54:$AR$65)-ROWS($AV$54:$AV$65)-ROWS($AZ$54:$AZ$65)-ROWS($BD$54:$BD$65)), "")))))))</f>
        <v/>
      </c>
      <c r="CI57" s="316" t="str">
        <f t="shared" ca="1" si="39"/>
        <v/>
      </c>
      <c r="CJ57" s="316" t="str">
        <f ca="1">IF(OR(CK57="",CK57=0),"",MAX(CJ$5:CJ56)+1)</f>
        <v/>
      </c>
      <c r="CK57" s="316" t="str">
        <f ca="1">IFERROR(INDEX($AK$54:$AK$65, ROWS($CK$4:CK55)), IFERROR(INDEX($AO$54:$AO$65, ROWS($CK$4:CK55)-ROWS($AK$54:$AK$65)), IFERROR(INDEX($AS$54:$AS$65, ROWS($CK$4:CK55)-ROWS($AK$54:$AK$65)-ROWS($AO$54:$AO$65)),IFERROR(INDEX($AW$54:$AW$65, ROWS($CK$4:CK55)-ROWS($AK$54:$AK$65)-ROWS($AO$54:$AO$65)-ROWS($AS$54:$AS$65)),IFERROR(INDEX($BA$54:$BA$65, ROWS($CK$4:CK55)-ROWS($AK$54:$AK$65)-ROWS($AO$54:$AO$65)-ROWS($AS$54:$AS$65)-ROWS($AW$54:$AW$65)),IFERROR(INDEX($BE$54:$BE$65, ROWS($CK$4:CK55)-ROWS($AK$54:$AK$65)-ROWS($AO$54:$AO$65)-ROWS($AS$54:$AS$65)-ROWS($AW$54:$AW$65)-ROWS($BA$54:$BA$65)),IFERROR(INDEX($BI$54:$BI$65, ROWS($CK$4:CK55)-ROWS($AK$54:$AK$65)-ROWS($AO$54:$AO$65)-ROWS($AS$54:$AS$65)-ROWS($AW$54:$AW$65)-ROWS($BA$54:$BA$65)-ROWS($BE$54:$BE$65)), "")))))))</f>
        <v/>
      </c>
      <c r="CL57" s="316" t="str">
        <f t="shared" ca="1" si="40"/>
        <v/>
      </c>
      <c r="CM57" s="413" t="str">
        <f t="shared" ca="1" si="41"/>
        <v/>
      </c>
      <c r="CN57" s="412" t="str">
        <f>IF(OR(CO57="",CO57=0),"",MAX(CN$5:CN56)+1)</f>
        <v/>
      </c>
      <c r="CO57" s="316">
        <f>IFERROR(INDEX($AJ$70:$AJ$81, ROWS($CO$4:CO55)), IFERROR(INDEX($AN$70:$AN$81, ROWS($CO$4:CO55)-ROWS($AJ$70:$AJ$81)), IFERROR(INDEX($AR$70:$AR$81, ROWS($CO$4:CO55)-ROWS($AJ$70:$AJ$81)-ROWS($AN$70:$AN$81)),IFERROR(INDEX($AV$70:$AV$81, ROWS($CO$4:CO55)-ROWS($AJ$70:$AJ$81)-ROWS($AN$70:$AN$81)-ROWS($AR$70:$AR$81)),IFERROR(INDEX($AZ$70:$AZ$81, ROWS($CO$4:CO55)-ROWS($AJ$70:$AJ$81)-ROWS($AN$70:$AN$81)-ROWS($AR$70:$AR$81)-ROWS($AV$70:$AV$81)),IFERROR(INDEX($BD$70:$BD$81, ROWS($CO$4:CO55)-ROWS($AJ$70:$AJ$81)-ROWS($AN$70:$AN$81)-ROWS($AR$70:$AR$81)-ROWS($AV$70:$AV$81)-ROWS($AZ$70:$AZ$81)),IFERROR(INDEX($BH$70:$BH$81, ROWS($CO$4:CO55)-ROWS($AJ$70:$AJ$81)-ROWS($AN$70:$AN$81)-ROWS($AR$70:$AR$81)-ROWS($AV$70:$AV$81)-ROWS($AZ$70:$AZ$81)-ROWS($BD$70:$BD$81)), "")))))))</f>
        <v>0</v>
      </c>
      <c r="CP57" s="316" t="str">
        <f t="shared" ca="1" si="42"/>
        <v/>
      </c>
      <c r="CQ57" s="316" t="str">
        <f>IF(OR(CR57="",CR57=0),"",MAX(CQ$5:CQ56)+1)</f>
        <v/>
      </c>
      <c r="CR57" s="316">
        <f>IFERROR(INDEX($AK$70:$AK$81, ROWS($CR$4:CR55)), IFERROR(INDEX($AO$70:$AO$81, ROWS($CR$4:CR55)-ROWS($AK$70:$AK$81)), IFERROR(INDEX($AS$70:$AS$81, ROWS($CR$4:CR55)-ROWS($AK$70:$AK$81)-ROWS($AO$70:$AO$81)),IFERROR(INDEX($AW$70:$AW$81, ROWS($CR$4:CR55)-ROWS($AK$70:$AK$81)-ROWS($AO$70:$AO$81)-ROWS($AS$70:$AS$81)),IFERROR(INDEX($BA$70:$BA$81, ROWS($CR$4:CR55)-ROWS($AK$70:$AK$81)-ROWS($AO$70:$AO$81)-ROWS($AS$70:$AS$81)-ROWS($AW$70:$AW$81)),IFERROR(INDEX($BE$70:$BE$81, ROWS($CR$4:CR55)-ROWS($AK$70:$AK$81)-ROWS($AO$70:$AO$81)-ROWS($AS$70:$AS$81)-ROWS($AW$70:$AW$81)-ROWS($BA$70:$BA$81)),IFERROR(INDEX($BI$70:$BI$81, ROWS($CR$4:CR55)-ROWS($AK$70:$AK$81)-ROWS($AO$70:$AO$81)-ROWS($AS$70:$AS$81)-ROWS($AW$70:$AW$81)-ROWS($BA$70:$BA$81)-ROWS($BE$70:$BE$81)), "")))))))</f>
        <v>0</v>
      </c>
      <c r="CS57" s="316" t="str">
        <f t="shared" ca="1" si="43"/>
        <v/>
      </c>
      <c r="CT57" s="413" t="str">
        <f t="shared" ca="1" si="44"/>
        <v/>
      </c>
      <c r="CU57" s="412" t="str">
        <f>IF(OR(CV57="",CV57=0),"",MAX(CU$5:CU56)+1)</f>
        <v/>
      </c>
      <c r="CV57" s="316" t="str">
        <f>IFERROR(INDEX($AJ$86:$AJ$97, ROWS($CV$4:CV55)), IFERROR(INDEX($AN$86:$AN$97, ROWS($CV$4:CV55)-ROWS($AJ$86:$AJ$97)), ""))</f>
        <v/>
      </c>
      <c r="CW57" s="316" t="str">
        <f t="shared" si="45"/>
        <v/>
      </c>
      <c r="CX57" s="316" t="str">
        <f>IF(OR(CY57="",CY57=0),"",MAX(CX$5:CX56)+1)</f>
        <v/>
      </c>
      <c r="CY57" s="316" t="str">
        <f>IFERROR(INDEX($AK$86:$AK$97, ROWS($CY$4:CY55)), IFERROR(INDEX($AO$86:$AO$97, ROWS($CY$4:CY55)-ROWS($AK$86:$AK$97)), ""))</f>
        <v/>
      </c>
      <c r="CZ57" s="316" t="str">
        <f t="shared" si="46"/>
        <v/>
      </c>
      <c r="DA57" s="413" t="str">
        <f t="shared" si="47"/>
        <v/>
      </c>
      <c r="DC57" s="438">
        <f ca="1">IF(OR(DD57="",DD57=0),"",MAX(DC$45:DC56)+1)</f>
        <v>9</v>
      </c>
      <c r="DD57" s="435" t="str">
        <f t="shared" ca="1" si="130"/>
        <v>Car Payment 2</v>
      </c>
      <c r="DE57" s="413">
        <f t="shared" ca="1" si="131"/>
        <v>200</v>
      </c>
      <c r="DF57" s="432" t="str">
        <f ca="1">IF(OR(DG57="",DG57=0),"",MAX(DF$45:DF56)+1)</f>
        <v/>
      </c>
      <c r="DG57" s="414" t="str">
        <f t="shared" ca="1" si="132"/>
        <v/>
      </c>
      <c r="DH57" s="415" t="str">
        <f t="shared" ca="1" si="133"/>
        <v/>
      </c>
      <c r="DI57" s="414" t="str">
        <f t="shared" ca="1" si="134"/>
        <v/>
      </c>
      <c r="DJ57" s="413" t="str">
        <f t="shared" ca="1" si="135"/>
        <v/>
      </c>
      <c r="DK57" s="414" t="str">
        <f t="shared" ca="1" si="136"/>
        <v/>
      </c>
      <c r="DL57" s="415" t="str">
        <f t="shared" ca="1" si="137"/>
        <v/>
      </c>
      <c r="DM57" s="278"/>
      <c r="DN57" s="278"/>
      <c r="DO57" s="278"/>
      <c r="DP57" s="278"/>
      <c r="DQ57" s="278"/>
      <c r="DR57" s="278"/>
      <c r="DS57" s="278"/>
    </row>
    <row r="58" spans="16:123" ht="15.75" thickBot="1" x14ac:dyDescent="0.35">
      <c r="P58" s="1177"/>
      <c r="Q58" s="1178"/>
      <c r="R58" s="453"/>
      <c r="S58" s="402"/>
      <c r="U58" s="1177"/>
      <c r="V58" s="1178"/>
      <c r="W58" s="453"/>
      <c r="X58" s="402"/>
      <c r="AI58" s="304" t="str">
        <f t="shared" ca="1" si="159"/>
        <v/>
      </c>
      <c r="AJ58" s="305" t="str">
        <f t="shared" ca="1" si="138"/>
        <v/>
      </c>
      <c r="AK58" s="306" t="str">
        <f t="shared" ca="1" si="139"/>
        <v/>
      </c>
      <c r="AL58" s="307" t="str">
        <f t="shared" ca="1" si="140"/>
        <v/>
      </c>
      <c r="AM58" s="304" t="str">
        <f t="shared" ca="1" si="160"/>
        <v/>
      </c>
      <c r="AN58" s="305" t="str">
        <f t="shared" ca="1" si="141"/>
        <v/>
      </c>
      <c r="AO58" s="306" t="str">
        <f t="shared" ca="1" si="142"/>
        <v/>
      </c>
      <c r="AP58" s="307" t="str">
        <f t="shared" ca="1" si="143"/>
        <v/>
      </c>
      <c r="AQ58" s="304" t="str">
        <f t="shared" ca="1" si="161"/>
        <v/>
      </c>
      <c r="AR58" s="305" t="str">
        <f t="shared" ca="1" si="144"/>
        <v/>
      </c>
      <c r="AS58" s="306" t="str">
        <f t="shared" ca="1" si="145"/>
        <v/>
      </c>
      <c r="AT58" s="307" t="str">
        <f t="shared" ca="1" si="146"/>
        <v/>
      </c>
      <c r="AU58" s="304" t="str">
        <f t="shared" ca="1" si="162"/>
        <v/>
      </c>
      <c r="AV58" s="305" t="str">
        <f t="shared" ca="1" si="147"/>
        <v/>
      </c>
      <c r="AW58" s="306" t="str">
        <f t="shared" ca="1" si="148"/>
        <v/>
      </c>
      <c r="AX58" s="307" t="str">
        <f t="shared" ca="1" si="149"/>
        <v/>
      </c>
      <c r="AY58" s="304" t="str">
        <f t="shared" ca="1" si="163"/>
        <v/>
      </c>
      <c r="AZ58" s="305" t="str">
        <f t="shared" ca="1" si="150"/>
        <v/>
      </c>
      <c r="BA58" s="306" t="str">
        <f t="shared" ca="1" si="151"/>
        <v/>
      </c>
      <c r="BB58" s="307" t="str">
        <f t="shared" ca="1" si="152"/>
        <v/>
      </c>
      <c r="BC58" s="304" t="str">
        <f t="shared" ca="1" si="164"/>
        <v/>
      </c>
      <c r="BD58" s="305" t="str">
        <f t="shared" ca="1" si="153"/>
        <v/>
      </c>
      <c r="BE58" s="306" t="str">
        <f t="shared" ca="1" si="154"/>
        <v/>
      </c>
      <c r="BF58" s="307" t="str">
        <f t="shared" ca="1" si="155"/>
        <v/>
      </c>
      <c r="BG58" s="304" t="str">
        <f t="shared" ca="1" si="165"/>
        <v/>
      </c>
      <c r="BH58" s="305" t="str">
        <f t="shared" ca="1" si="156"/>
        <v/>
      </c>
      <c r="BI58" s="306" t="str">
        <f t="shared" ca="1" si="157"/>
        <v/>
      </c>
      <c r="BJ58" s="307" t="str">
        <f t="shared" ca="1" si="158"/>
        <v/>
      </c>
      <c r="BL58" s="412" t="str">
        <f ca="1">IF(OR(BM58="",BM58=0),"",MAX(BL$5:BL57)+1)</f>
        <v/>
      </c>
      <c r="BM58" s="316" t="str">
        <f ca="1">IFERROR(INDEX($AJ$6:$AJ$17, ROWS(BM$4:$BM56)), IFERROR(INDEX($AN$6:$AN$17, ROWS(BM$4:$BM56)-ROWS($AJ$6:$AJ$17)), IFERROR(INDEX($AR$6:$AR$17, ROWS(BM$4:$BM56)-ROWS($AJ$6:$AJ$17)-ROWS($AN$6:$AN$17)),IFERROR(INDEX($AV$6:$AV$17, ROWS(BM$4:$BM56)-ROWS($AJ$6:$AJ$17)-ROWS($AN$6:$AN$17)-ROWS($AR$6:$AR$17)),IFERROR(INDEX($AZ$6:$AZ$17, ROWS(BM$4:$BM56)-ROWS($AJ$6:$AJ$17)-ROWS($AN$6:$AN$17)-ROWS($AR$6:$AR$17)-ROWS($AV$6:$AV$17)),IFERROR(INDEX($BD$6:$BD$17, ROWS(BM$4:$BM56)-ROWS($AJ$6:$AJ$17)-ROWS($AN$6:$AN$17)-ROWS($AR$6:$AR$17)-ROWS($AV$6:$AV$17)-ROWS($AZ$6:$AZ$17)),IFERROR(INDEX($BH$6:$BH$17, ROWS(BM$4:$BM56)-ROWS($AJ$6:$AJ$17)-ROWS($AN$6:$AN$17)-ROWS($AR$6:$AR$17)-ROWS($AV$6:$AV$17)-ROWS($AZ$6:$AZ$17)-ROWS($BD$6:$BD$17)), "")))))))</f>
        <v/>
      </c>
      <c r="BN58" s="316" t="str">
        <f t="shared" ca="1" si="30"/>
        <v/>
      </c>
      <c r="BO58" s="316" t="str">
        <f ca="1">IF(OR(BP58="",BP58=0),"",MAX(BO$5:BO57)+1)</f>
        <v/>
      </c>
      <c r="BP58" s="316" t="str">
        <f ca="1">IFERROR(INDEX($AK$6:$AK$17, ROWS($BP$4:BP56)), IFERROR(INDEX($AO$6:$AO$17, ROWS($BP$4:BP56)-ROWS($AK$6:$AK$17)), IFERROR(INDEX($AS$6:$AS$17, ROWS($BP$4:BP56)-ROWS($AK$6:$AK$17)-ROWS($AO$6:$AO$17)),IFERROR(INDEX($AW$6:$AW$17, ROWS($BP$4:BP56)-ROWS($AK$6:$AK$17)-ROWS($AO$6:$AO$17)-ROWS($AS$6:$AS$17)),IFERROR(INDEX($BA$6:$BA$17, ROWS($BP$4:BP56)-ROWS($AK$6:$AK$17)-ROWS($AO$6:$AO$17)-ROWS($AS$6:$AS$17)-ROWS($AW$6:$AW$17)),IFERROR(INDEX($BE$6:$BE$17, ROWS($BP$4:BP56)-ROWS($AK$6:$AK$17)-ROWS($AO$6:$AO$17)-ROWS($AS$6:$AS$17)-ROWS($AW$6:$AW$17)-ROWS($BA$6:$BA$17)),IFERROR(INDEX($BI$6:$BI$17, ROWS($BP$4:BP56)-ROWS($AK$6:$AK$17)-ROWS($AO$6:$AO$17)-ROWS($AS$6:$AS$17)-ROWS($AW$6:$AW$17)-ROWS($BA$6:$BA$17)-ROWS($BE$6:$BE$17)), "")))))))</f>
        <v/>
      </c>
      <c r="BQ58" s="316" t="str">
        <f t="shared" ca="1" si="31"/>
        <v/>
      </c>
      <c r="BR58" s="413" t="str">
        <f t="shared" ca="1" si="32"/>
        <v/>
      </c>
      <c r="BS58" s="412" t="str">
        <f ca="1">IF(OR(BT58="",BT58=0),"",MAX(BS$5:BS57)+1)</f>
        <v/>
      </c>
      <c r="BT58" s="316" t="str">
        <f ca="1">IFERROR(INDEX($AJ$22:$AJ$33, ROWS($BT$4:BT56)), IFERROR(INDEX($AN$22:$AN$33, ROWS($BT$4:BT56)-ROWS($AJ$22:$AJ$33)), IFERROR(INDEX($AR$22:$AR$33, ROWS($BT$4:BT56)-ROWS($AJ$22:$AJ$33)-ROWS($AN$22:$AN$33)),IFERROR(INDEX($AV$22:$AV$33, ROWS($BT$4:BT56)-ROWS($AJ$22:$AJ$33)-ROWS($AN$22:$AN$33)-ROWS($AR$22:$AR$33)),IFERROR(INDEX($AZ$22:$AZ$33, ROWS($BT$4:BT56)-ROWS($AJ$22:$AJ$33)-ROWS($AN$22:$AN$33)-ROWS($AR$22:$AR$33)-ROWS($AV$22:$AV$33)),IFERROR(INDEX($BD$22:$BD$33, ROWS($BT$4:BT56)-ROWS($AJ$22:$AJ$33)-ROWS($AN$22:$AN$33)-ROWS($AR$22:$AR$33)-ROWS($AV$22:$AV$33)-ROWS($AZ$22:$AZ$33)),IFERROR(INDEX($BH$22:$BH$33, ROWS($BT$4:BT56)-ROWS($AJ$22:$AJ$33)-ROWS($AN$22:$AN$33)-ROWS($AR$22:$AR$33)-ROWS($AV$22:$AV$33)-ROWS($AZ$22:$AZ$33)-ROWS($BD$22:$BD$33)), "")))))))</f>
        <v/>
      </c>
      <c r="BU58" s="316" t="str">
        <f t="shared" ca="1" si="33"/>
        <v/>
      </c>
      <c r="BV58" s="316" t="str">
        <f ca="1">IF(OR(BW58="",BW58=0),"",MAX(BV$5:BV57)+1)</f>
        <v/>
      </c>
      <c r="BW58" s="316" t="str">
        <f ca="1">IFERROR(INDEX($AK$22:$AK$33, ROWS($BW$4:BW56)), IFERROR(INDEX($AO$22:$AO$33, ROWS($BW$4:BW56)-ROWS($AK$22:$AK$33)), IFERROR(INDEX($AS$22:$AS$33, ROWS($BW$4:BW56)-ROWS($AK$22:$AK$33)-ROWS($AO$22:$AO$33)),IFERROR(INDEX($AW$22:$AW$33, ROWS($BW$4:BW56)-ROWS($AK$22:$AK$33)-ROWS($AO$22:$AO$33)-ROWS($AS$22:$AS$33)),IFERROR(INDEX($BA$22:$BA$33, ROWS($BW$4:BW56)-ROWS($AK$22:$AK$33)-ROWS($AO$22:$AO$33)-ROWS($AS$22:$AS$33)-ROWS($AW$22:$AW$33)),IFERROR(INDEX($BE$22:$BE$33, ROWS($BW$4:BW56)-ROWS($AK$22:$AK$33)-ROWS($AO$22:$AO$33)-ROWS($AS$22:$AS$33)-ROWS($AW$22:$AW$33)-ROWS($BA$22:$BA$33)),IFERROR(INDEX($BI$22:$BI$33, ROWS($BW$4:BW56)-ROWS($AK$22:$AK$33)-ROWS($AO$22:$AO$33)-ROWS($AS$22:$AS$33)-ROWS($AW$22:$AW$33)-ROWS($BA$22:$BA$33)-ROWS($BE$22:$BE$33)), "")))))))</f>
        <v/>
      </c>
      <c r="BX58" s="316" t="str">
        <f t="shared" ca="1" si="34"/>
        <v/>
      </c>
      <c r="BY58" s="413" t="str">
        <f t="shared" ca="1" si="35"/>
        <v/>
      </c>
      <c r="BZ58" s="412" t="str">
        <f ca="1">IF(OR(CA58="",CA58=0),"",MAX(BZ$5:BZ57)+1)</f>
        <v/>
      </c>
      <c r="CA58" s="316" t="str">
        <f ca="1">IFERROR(INDEX($AJ$38:$AJ$49, ROWS($CA$4:CA56)), IFERROR(INDEX($AN$38:$AN$49, ROWS($CA$4:CA56)-ROWS($AJ$38:$AJ$49)), IFERROR(INDEX($AR$38:$AR$49, ROWS($CA$4:CA56)-ROWS($AJ$38:$AJ$49)-ROWS($AN$38:$AN$49)),IFERROR(INDEX($AV$38:$AV$49, ROWS($CA$4:CA56)-ROWS($AJ$38:$AJ$49)-ROWS($AN$38:$AN$49)-ROWS($AR$38:$AR$49)),IFERROR(INDEX($AZ$38:$AZ$49, ROWS($CA$4:CA56)-ROWS($AJ$38:$AJ$49)-ROWS($AN$38:$AN$49)-ROWS($AR$38:$AR$49)-ROWS($AV$38:$AV$49)),IFERROR(INDEX($BD$38:$BD$49, ROWS($CA$4:CA56)-ROWS($AJ$38:$AJ$49)-ROWS($AN$38:$AN$49)-ROWS($AR$38:$AR$49)-ROWS($AV$38:$AV$49)-ROWS($AZ$38:$AZ$49)),IFERROR(INDEX($BH$38:$BH$49, ROWS($CA$4:CA56)-ROWS($AJ$38:$AJ$49)-ROWS($AN$38:$AN$49)-ROWS($AR$38:$AR$49)-ROWS($AV$38:$AV$49)-ROWS($AZ$38:$AZ$49)-ROWS($BD$38:$BD$49)), "")))))))</f>
        <v/>
      </c>
      <c r="CB58" s="316" t="str">
        <f t="shared" ca="1" si="36"/>
        <v/>
      </c>
      <c r="CC58" s="316" t="str">
        <f ca="1">IF(OR(CD58="",CD58=0),"",MAX(CC$5:CC57)+1)</f>
        <v/>
      </c>
      <c r="CD58" s="316" t="str">
        <f ca="1">IFERROR(INDEX($AK$38:$AK$49, ROWS($CD$4:CD56)), IFERROR(INDEX($AO$38:$AO$49, ROWS($CD$4:CD56)-ROWS($AK$38:$AK$49)), IFERROR(INDEX($AS$38:$AS$49, ROWS($CD$4:CD56)-ROWS($AK$38:$AK$49)-ROWS($AO$38:$AO$49)),IFERROR(INDEX($AW$38:$AW$49, ROWS($CD$4:CD56)-ROWS($AK$38:$AK$49)-ROWS($AO$38:$AO$49)-ROWS($AS$38:$AS$49)),IFERROR(INDEX($BA$38:$BA$49, ROWS($CD$4:CD56)-ROWS($AK$38:$AK$49)-ROWS($AO$38:$AO$49)-ROWS($AS$38:$AS$49)-ROWS($AW$38:$AW$49)),IFERROR(INDEX($BE$38:$BE$49, ROWS($CD$4:CD56)-ROWS($AK$38:$AK$49)-ROWS($AO$38:$AO$49)-ROWS($AS$38:$AS$49)-ROWS($AW$38:$AW$49)-ROWS($BA$38:$BA$49)),IFERROR(INDEX($BI$38:$BI$49, ROWS($CD$4:CD56)-ROWS($AK$38:$AK$49)-ROWS($AO$38:$AO$49)-ROWS($AS$38:$AS$49)-ROWS($AW$38:$AW$49)-ROWS($BA$38:$BA$49)-ROWS($BE$38:$BE$49)), "")))))))</f>
        <v/>
      </c>
      <c r="CE58" s="316" t="str">
        <f t="shared" ca="1" si="37"/>
        <v/>
      </c>
      <c r="CF58" s="413" t="str">
        <f t="shared" ca="1" si="38"/>
        <v/>
      </c>
      <c r="CG58" s="412" t="str">
        <f ca="1">IF(OR(CH58="",CH58=0),"",MAX(CG$5:CG57)+1)</f>
        <v/>
      </c>
      <c r="CH58" s="316" t="str">
        <f ca="1">IFERROR(INDEX($AJ$54:$AJ$65, ROWS($CH$4:CH56)), IFERROR(INDEX($AN$54:$AN$65, ROWS($CH$4:CH56)-ROWS($AJ$54:$AJ$65)), IFERROR(INDEX($AR$54:$AR$65, ROWS($CH$4:CH56)-ROWS($AJ$54:$AJ$65)-ROWS($AN$54:$AN$65)),IFERROR(INDEX($AV$54:$AV$65, ROWS($CH$4:CH56)-ROWS($AJ$54:$AJ$65)-ROWS($AN$54:$AN$65)-ROWS($AR$54:$AR$65)),IFERROR(INDEX($AZ$54:$AZ$65, ROWS($CH$4:CH56)-ROWS($AJ$54:$AJ$65)-ROWS($AN$54:$AN$65)-ROWS($AR$54:$AR$65)-ROWS($AV$54:$AV$65)),IFERROR(INDEX($BD$54:$BD$65, ROWS($CH$4:CH56)-ROWS($AJ$54:$AJ$65)-ROWS($AN$54:$AN$65)-ROWS($AR$54:$AR$65)-ROWS($AV$54:$AV$65)-ROWS($AZ$54:$AZ$65)),IFERROR(INDEX($BH$54:$BH$65, ROWS($CH$4:CH56)-ROWS($AJ$54:$AJ$65)-ROWS($AN$54:$AN$65)-ROWS($AR$54:$AR$65)-ROWS($AV$54:$AV$65)-ROWS($AZ$54:$AZ$65)-ROWS($BD$54:$BD$65)), "")))))))</f>
        <v/>
      </c>
      <c r="CI58" s="316" t="str">
        <f t="shared" ca="1" si="39"/>
        <v/>
      </c>
      <c r="CJ58" s="316" t="str">
        <f ca="1">IF(OR(CK58="",CK58=0),"",MAX(CJ$5:CJ57)+1)</f>
        <v/>
      </c>
      <c r="CK58" s="316" t="str">
        <f ca="1">IFERROR(INDEX($AK$54:$AK$65, ROWS($CK$4:CK56)), IFERROR(INDEX($AO$54:$AO$65, ROWS($CK$4:CK56)-ROWS($AK$54:$AK$65)), IFERROR(INDEX($AS$54:$AS$65, ROWS($CK$4:CK56)-ROWS($AK$54:$AK$65)-ROWS($AO$54:$AO$65)),IFERROR(INDEX($AW$54:$AW$65, ROWS($CK$4:CK56)-ROWS($AK$54:$AK$65)-ROWS($AO$54:$AO$65)-ROWS($AS$54:$AS$65)),IFERROR(INDEX($BA$54:$BA$65, ROWS($CK$4:CK56)-ROWS($AK$54:$AK$65)-ROWS($AO$54:$AO$65)-ROWS($AS$54:$AS$65)-ROWS($AW$54:$AW$65)),IFERROR(INDEX($BE$54:$BE$65, ROWS($CK$4:CK56)-ROWS($AK$54:$AK$65)-ROWS($AO$54:$AO$65)-ROWS($AS$54:$AS$65)-ROWS($AW$54:$AW$65)-ROWS($BA$54:$BA$65)),IFERROR(INDEX($BI$54:$BI$65, ROWS($CK$4:CK56)-ROWS($AK$54:$AK$65)-ROWS($AO$54:$AO$65)-ROWS($AS$54:$AS$65)-ROWS($AW$54:$AW$65)-ROWS($BA$54:$BA$65)-ROWS($BE$54:$BE$65)), "")))))))</f>
        <v/>
      </c>
      <c r="CL58" s="316" t="str">
        <f t="shared" ca="1" si="40"/>
        <v/>
      </c>
      <c r="CM58" s="413" t="str">
        <f t="shared" ca="1" si="41"/>
        <v/>
      </c>
      <c r="CN58" s="412" t="str">
        <f>IF(OR(CO58="",CO58=0),"",MAX(CN$5:CN57)+1)</f>
        <v/>
      </c>
      <c r="CO58" s="316">
        <f>IFERROR(INDEX($AJ$70:$AJ$81, ROWS($CO$4:CO56)), IFERROR(INDEX($AN$70:$AN$81, ROWS($CO$4:CO56)-ROWS($AJ$70:$AJ$81)), IFERROR(INDEX($AR$70:$AR$81, ROWS($CO$4:CO56)-ROWS($AJ$70:$AJ$81)-ROWS($AN$70:$AN$81)),IFERROR(INDEX($AV$70:$AV$81, ROWS($CO$4:CO56)-ROWS($AJ$70:$AJ$81)-ROWS($AN$70:$AN$81)-ROWS($AR$70:$AR$81)),IFERROR(INDEX($AZ$70:$AZ$81, ROWS($CO$4:CO56)-ROWS($AJ$70:$AJ$81)-ROWS($AN$70:$AN$81)-ROWS($AR$70:$AR$81)-ROWS($AV$70:$AV$81)),IFERROR(INDEX($BD$70:$BD$81, ROWS($CO$4:CO56)-ROWS($AJ$70:$AJ$81)-ROWS($AN$70:$AN$81)-ROWS($AR$70:$AR$81)-ROWS($AV$70:$AV$81)-ROWS($AZ$70:$AZ$81)),IFERROR(INDEX($BH$70:$BH$81, ROWS($CO$4:CO56)-ROWS($AJ$70:$AJ$81)-ROWS($AN$70:$AN$81)-ROWS($AR$70:$AR$81)-ROWS($AV$70:$AV$81)-ROWS($AZ$70:$AZ$81)-ROWS($BD$70:$BD$81)), "")))))))</f>
        <v>0</v>
      </c>
      <c r="CP58" s="316" t="str">
        <f t="shared" ca="1" si="42"/>
        <v/>
      </c>
      <c r="CQ58" s="316" t="str">
        <f>IF(OR(CR58="",CR58=0),"",MAX(CQ$5:CQ57)+1)</f>
        <v/>
      </c>
      <c r="CR58" s="316">
        <f>IFERROR(INDEX($AK$70:$AK$81, ROWS($CR$4:CR56)), IFERROR(INDEX($AO$70:$AO$81, ROWS($CR$4:CR56)-ROWS($AK$70:$AK$81)), IFERROR(INDEX($AS$70:$AS$81, ROWS($CR$4:CR56)-ROWS($AK$70:$AK$81)-ROWS($AO$70:$AO$81)),IFERROR(INDEX($AW$70:$AW$81, ROWS($CR$4:CR56)-ROWS($AK$70:$AK$81)-ROWS($AO$70:$AO$81)-ROWS($AS$70:$AS$81)),IFERROR(INDEX($BA$70:$BA$81, ROWS($CR$4:CR56)-ROWS($AK$70:$AK$81)-ROWS($AO$70:$AO$81)-ROWS($AS$70:$AS$81)-ROWS($AW$70:$AW$81)),IFERROR(INDEX($BE$70:$BE$81, ROWS($CR$4:CR56)-ROWS($AK$70:$AK$81)-ROWS($AO$70:$AO$81)-ROWS($AS$70:$AS$81)-ROWS($AW$70:$AW$81)-ROWS($BA$70:$BA$81)),IFERROR(INDEX($BI$70:$BI$81, ROWS($CR$4:CR56)-ROWS($AK$70:$AK$81)-ROWS($AO$70:$AO$81)-ROWS($AS$70:$AS$81)-ROWS($AW$70:$AW$81)-ROWS($BA$70:$BA$81)-ROWS($BE$70:$BE$81)), "")))))))</f>
        <v>0</v>
      </c>
      <c r="CS58" s="316" t="str">
        <f t="shared" ca="1" si="43"/>
        <v/>
      </c>
      <c r="CT58" s="413" t="str">
        <f t="shared" ca="1" si="44"/>
        <v/>
      </c>
      <c r="CU58" s="412" t="str">
        <f>IF(OR(CV58="",CV58=0),"",MAX(CU$5:CU57)+1)</f>
        <v/>
      </c>
      <c r="CV58" s="316" t="str">
        <f>IFERROR(INDEX($AJ$86:$AJ$97, ROWS($CV$4:CV56)), IFERROR(INDEX($AN$86:$AN$97, ROWS($CV$4:CV56)-ROWS($AJ$86:$AJ$97)), ""))</f>
        <v/>
      </c>
      <c r="CW58" s="316" t="str">
        <f t="shared" si="45"/>
        <v/>
      </c>
      <c r="CX58" s="316" t="str">
        <f>IF(OR(CY58="",CY58=0),"",MAX(CX$5:CX57)+1)</f>
        <v/>
      </c>
      <c r="CY58" s="316" t="str">
        <f>IFERROR(INDEX($AK$86:$AK$97, ROWS($CY$4:CY56)), IFERROR(INDEX($AO$86:$AO$97, ROWS($CY$4:CY56)-ROWS($AK$86:$AK$97)), ""))</f>
        <v/>
      </c>
      <c r="CZ58" s="316" t="str">
        <f t="shared" si="46"/>
        <v/>
      </c>
      <c r="DA58" s="413" t="str">
        <f t="shared" si="47"/>
        <v/>
      </c>
      <c r="DC58" s="438" t="str">
        <f ca="1">IF(OR(DD58="",DD58=0),"",MAX(DC$45:DC57)+1)</f>
        <v/>
      </c>
      <c r="DD58" s="434" t="str">
        <f t="shared" ca="1" si="130"/>
        <v/>
      </c>
      <c r="DE58" s="413" t="str">
        <f t="shared" ca="1" si="131"/>
        <v/>
      </c>
      <c r="DF58" s="431">
        <f ca="1">IF(OR(DG58="",DG58=0),"",MAX(DF$45:DF57)+1)</f>
        <v>4</v>
      </c>
      <c r="DG58" s="412" t="str">
        <f t="shared" ca="1" si="132"/>
        <v>Investment 1</v>
      </c>
      <c r="DH58" s="413">
        <f t="shared" ca="1" si="133"/>
        <v>200</v>
      </c>
      <c r="DI58" s="412" t="str">
        <f t="shared" ca="1" si="134"/>
        <v/>
      </c>
      <c r="DJ58" s="413" t="str">
        <f t="shared" ca="1" si="135"/>
        <v/>
      </c>
      <c r="DK58" s="412" t="str">
        <f t="shared" ca="1" si="136"/>
        <v/>
      </c>
      <c r="DL58" s="413" t="str">
        <f t="shared" ca="1" si="137"/>
        <v/>
      </c>
      <c r="DM58" s="278"/>
      <c r="DN58" s="278"/>
      <c r="DO58" s="278"/>
      <c r="DP58" s="278"/>
      <c r="DQ58" s="278"/>
      <c r="DR58" s="278"/>
      <c r="DS58" s="278"/>
    </row>
    <row r="59" spans="16:123" x14ac:dyDescent="0.3">
      <c r="P59" s="1177"/>
      <c r="Q59" s="1178"/>
      <c r="R59" s="453"/>
      <c r="S59" s="402"/>
      <c r="U59" s="1177"/>
      <c r="V59" s="1178"/>
      <c r="W59" s="453"/>
      <c r="X59" s="402"/>
      <c r="AB59" s="1170" t="s">
        <v>23</v>
      </c>
      <c r="AC59" s="1171"/>
      <c r="AD59" s="1171"/>
      <c r="AE59" s="1171"/>
      <c r="AF59" s="1172"/>
      <c r="AI59" s="304" t="str">
        <f t="shared" ca="1" si="159"/>
        <v/>
      </c>
      <c r="AJ59" s="305" t="str">
        <f t="shared" ca="1" si="138"/>
        <v/>
      </c>
      <c r="AK59" s="306" t="str">
        <f t="shared" ca="1" si="139"/>
        <v/>
      </c>
      <c r="AL59" s="307" t="str">
        <f t="shared" ca="1" si="140"/>
        <v/>
      </c>
      <c r="AM59" s="304" t="str">
        <f t="shared" ca="1" si="160"/>
        <v/>
      </c>
      <c r="AN59" s="305" t="str">
        <f t="shared" ca="1" si="141"/>
        <v/>
      </c>
      <c r="AO59" s="306" t="str">
        <f t="shared" ca="1" si="142"/>
        <v/>
      </c>
      <c r="AP59" s="307" t="str">
        <f t="shared" ca="1" si="143"/>
        <v/>
      </c>
      <c r="AQ59" s="304" t="str">
        <f t="shared" ca="1" si="161"/>
        <v/>
      </c>
      <c r="AR59" s="305" t="str">
        <f t="shared" ca="1" si="144"/>
        <v/>
      </c>
      <c r="AS59" s="306" t="str">
        <f t="shared" ca="1" si="145"/>
        <v/>
      </c>
      <c r="AT59" s="307" t="str">
        <f t="shared" ca="1" si="146"/>
        <v/>
      </c>
      <c r="AU59" s="304" t="str">
        <f t="shared" ca="1" si="162"/>
        <v/>
      </c>
      <c r="AV59" s="305" t="str">
        <f t="shared" ca="1" si="147"/>
        <v/>
      </c>
      <c r="AW59" s="306" t="str">
        <f t="shared" ca="1" si="148"/>
        <v/>
      </c>
      <c r="AX59" s="307" t="str">
        <f t="shared" ca="1" si="149"/>
        <v/>
      </c>
      <c r="AY59" s="304" t="str">
        <f t="shared" ca="1" si="163"/>
        <v/>
      </c>
      <c r="AZ59" s="305" t="str">
        <f t="shared" ca="1" si="150"/>
        <v/>
      </c>
      <c r="BA59" s="306" t="str">
        <f t="shared" ca="1" si="151"/>
        <v/>
      </c>
      <c r="BB59" s="307" t="str">
        <f t="shared" ca="1" si="152"/>
        <v/>
      </c>
      <c r="BC59" s="304" t="str">
        <f t="shared" ca="1" si="164"/>
        <v/>
      </c>
      <c r="BD59" s="305" t="str">
        <f t="shared" ca="1" si="153"/>
        <v/>
      </c>
      <c r="BE59" s="306" t="str">
        <f t="shared" ca="1" si="154"/>
        <v/>
      </c>
      <c r="BF59" s="307" t="str">
        <f t="shared" ca="1" si="155"/>
        <v/>
      </c>
      <c r="BG59" s="304" t="str">
        <f t="shared" ca="1" si="165"/>
        <v/>
      </c>
      <c r="BH59" s="305" t="str">
        <f t="shared" ca="1" si="156"/>
        <v/>
      </c>
      <c r="BI59" s="306" t="str">
        <f t="shared" ca="1" si="157"/>
        <v/>
      </c>
      <c r="BJ59" s="307" t="str">
        <f t="shared" ca="1" si="158"/>
        <v/>
      </c>
      <c r="BL59" s="412" t="str">
        <f ca="1">IF(OR(BM59="",BM59=0),"",MAX(BL$5:BL58)+1)</f>
        <v/>
      </c>
      <c r="BM59" s="316" t="str">
        <f ca="1">IFERROR(INDEX($AJ$6:$AJ$17, ROWS(BM$4:$BM57)), IFERROR(INDEX($AN$6:$AN$17, ROWS(BM$4:$BM57)-ROWS($AJ$6:$AJ$17)), IFERROR(INDEX($AR$6:$AR$17, ROWS(BM$4:$BM57)-ROWS($AJ$6:$AJ$17)-ROWS($AN$6:$AN$17)),IFERROR(INDEX($AV$6:$AV$17, ROWS(BM$4:$BM57)-ROWS($AJ$6:$AJ$17)-ROWS($AN$6:$AN$17)-ROWS($AR$6:$AR$17)),IFERROR(INDEX($AZ$6:$AZ$17, ROWS(BM$4:$BM57)-ROWS($AJ$6:$AJ$17)-ROWS($AN$6:$AN$17)-ROWS($AR$6:$AR$17)-ROWS($AV$6:$AV$17)),IFERROR(INDEX($BD$6:$BD$17, ROWS(BM$4:$BM57)-ROWS($AJ$6:$AJ$17)-ROWS($AN$6:$AN$17)-ROWS($AR$6:$AR$17)-ROWS($AV$6:$AV$17)-ROWS($AZ$6:$AZ$17)),IFERROR(INDEX($BH$6:$BH$17, ROWS(BM$4:$BM57)-ROWS($AJ$6:$AJ$17)-ROWS($AN$6:$AN$17)-ROWS($AR$6:$AR$17)-ROWS($AV$6:$AV$17)-ROWS($AZ$6:$AZ$17)-ROWS($BD$6:$BD$17)), "")))))))</f>
        <v/>
      </c>
      <c r="BN59" s="316" t="str">
        <f t="shared" ca="1" si="30"/>
        <v/>
      </c>
      <c r="BO59" s="316" t="str">
        <f ca="1">IF(OR(BP59="",BP59=0),"",MAX(BO$5:BO58)+1)</f>
        <v/>
      </c>
      <c r="BP59" s="316" t="str">
        <f ca="1">IFERROR(INDEX($AK$6:$AK$17, ROWS($BP$4:BP57)), IFERROR(INDEX($AO$6:$AO$17, ROWS($BP$4:BP57)-ROWS($AK$6:$AK$17)), IFERROR(INDEX($AS$6:$AS$17, ROWS($BP$4:BP57)-ROWS($AK$6:$AK$17)-ROWS($AO$6:$AO$17)),IFERROR(INDEX($AW$6:$AW$17, ROWS($BP$4:BP57)-ROWS($AK$6:$AK$17)-ROWS($AO$6:$AO$17)-ROWS($AS$6:$AS$17)),IFERROR(INDEX($BA$6:$BA$17, ROWS($BP$4:BP57)-ROWS($AK$6:$AK$17)-ROWS($AO$6:$AO$17)-ROWS($AS$6:$AS$17)-ROWS($AW$6:$AW$17)),IFERROR(INDEX($BE$6:$BE$17, ROWS($BP$4:BP57)-ROWS($AK$6:$AK$17)-ROWS($AO$6:$AO$17)-ROWS($AS$6:$AS$17)-ROWS($AW$6:$AW$17)-ROWS($BA$6:$BA$17)),IFERROR(INDEX($BI$6:$BI$17, ROWS($BP$4:BP57)-ROWS($AK$6:$AK$17)-ROWS($AO$6:$AO$17)-ROWS($AS$6:$AS$17)-ROWS($AW$6:$AW$17)-ROWS($BA$6:$BA$17)-ROWS($BE$6:$BE$17)), "")))))))</f>
        <v/>
      </c>
      <c r="BQ59" s="316" t="str">
        <f t="shared" ca="1" si="31"/>
        <v/>
      </c>
      <c r="BR59" s="413" t="str">
        <f t="shared" ca="1" si="32"/>
        <v/>
      </c>
      <c r="BS59" s="412" t="str">
        <f ca="1">IF(OR(BT59="",BT59=0),"",MAX(BS$5:BS58)+1)</f>
        <v/>
      </c>
      <c r="BT59" s="316" t="str">
        <f ca="1">IFERROR(INDEX($AJ$22:$AJ$33, ROWS($BT$4:BT57)), IFERROR(INDEX($AN$22:$AN$33, ROWS($BT$4:BT57)-ROWS($AJ$22:$AJ$33)), IFERROR(INDEX($AR$22:$AR$33, ROWS($BT$4:BT57)-ROWS($AJ$22:$AJ$33)-ROWS($AN$22:$AN$33)),IFERROR(INDEX($AV$22:$AV$33, ROWS($BT$4:BT57)-ROWS($AJ$22:$AJ$33)-ROWS($AN$22:$AN$33)-ROWS($AR$22:$AR$33)),IFERROR(INDEX($AZ$22:$AZ$33, ROWS($BT$4:BT57)-ROWS($AJ$22:$AJ$33)-ROWS($AN$22:$AN$33)-ROWS($AR$22:$AR$33)-ROWS($AV$22:$AV$33)),IFERROR(INDEX($BD$22:$BD$33, ROWS($BT$4:BT57)-ROWS($AJ$22:$AJ$33)-ROWS($AN$22:$AN$33)-ROWS($AR$22:$AR$33)-ROWS($AV$22:$AV$33)-ROWS($AZ$22:$AZ$33)),IFERROR(INDEX($BH$22:$BH$33, ROWS($BT$4:BT57)-ROWS($AJ$22:$AJ$33)-ROWS($AN$22:$AN$33)-ROWS($AR$22:$AR$33)-ROWS($AV$22:$AV$33)-ROWS($AZ$22:$AZ$33)-ROWS($BD$22:$BD$33)), "")))))))</f>
        <v/>
      </c>
      <c r="BU59" s="316" t="str">
        <f t="shared" ca="1" si="33"/>
        <v/>
      </c>
      <c r="BV59" s="316" t="str">
        <f ca="1">IF(OR(BW59="",BW59=0),"",MAX(BV$5:BV58)+1)</f>
        <v/>
      </c>
      <c r="BW59" s="316" t="str">
        <f ca="1">IFERROR(INDEX($AK$22:$AK$33, ROWS($BW$4:BW57)), IFERROR(INDEX($AO$22:$AO$33, ROWS($BW$4:BW57)-ROWS($AK$22:$AK$33)), IFERROR(INDEX($AS$22:$AS$33, ROWS($BW$4:BW57)-ROWS($AK$22:$AK$33)-ROWS($AO$22:$AO$33)),IFERROR(INDEX($AW$22:$AW$33, ROWS($BW$4:BW57)-ROWS($AK$22:$AK$33)-ROWS($AO$22:$AO$33)-ROWS($AS$22:$AS$33)),IFERROR(INDEX($BA$22:$BA$33, ROWS($BW$4:BW57)-ROWS($AK$22:$AK$33)-ROWS($AO$22:$AO$33)-ROWS($AS$22:$AS$33)-ROWS($AW$22:$AW$33)),IFERROR(INDEX($BE$22:$BE$33, ROWS($BW$4:BW57)-ROWS($AK$22:$AK$33)-ROWS($AO$22:$AO$33)-ROWS($AS$22:$AS$33)-ROWS($AW$22:$AW$33)-ROWS($BA$22:$BA$33)),IFERROR(INDEX($BI$22:$BI$33, ROWS($BW$4:BW57)-ROWS($AK$22:$AK$33)-ROWS($AO$22:$AO$33)-ROWS($AS$22:$AS$33)-ROWS($AW$22:$AW$33)-ROWS($BA$22:$BA$33)-ROWS($BE$22:$BE$33)), "")))))))</f>
        <v/>
      </c>
      <c r="BX59" s="316" t="str">
        <f t="shared" ca="1" si="34"/>
        <v/>
      </c>
      <c r="BY59" s="413" t="str">
        <f t="shared" ca="1" si="35"/>
        <v/>
      </c>
      <c r="BZ59" s="412" t="str">
        <f ca="1">IF(OR(CA59="",CA59=0),"",MAX(BZ$5:BZ58)+1)</f>
        <v/>
      </c>
      <c r="CA59" s="316" t="str">
        <f ca="1">IFERROR(INDEX($AJ$38:$AJ$49, ROWS($CA$4:CA57)), IFERROR(INDEX($AN$38:$AN$49, ROWS($CA$4:CA57)-ROWS($AJ$38:$AJ$49)), IFERROR(INDEX($AR$38:$AR$49, ROWS($CA$4:CA57)-ROWS($AJ$38:$AJ$49)-ROWS($AN$38:$AN$49)),IFERROR(INDEX($AV$38:$AV$49, ROWS($CA$4:CA57)-ROWS($AJ$38:$AJ$49)-ROWS($AN$38:$AN$49)-ROWS($AR$38:$AR$49)),IFERROR(INDEX($AZ$38:$AZ$49, ROWS($CA$4:CA57)-ROWS($AJ$38:$AJ$49)-ROWS($AN$38:$AN$49)-ROWS($AR$38:$AR$49)-ROWS($AV$38:$AV$49)),IFERROR(INDEX($BD$38:$BD$49, ROWS($CA$4:CA57)-ROWS($AJ$38:$AJ$49)-ROWS($AN$38:$AN$49)-ROWS($AR$38:$AR$49)-ROWS($AV$38:$AV$49)-ROWS($AZ$38:$AZ$49)),IFERROR(INDEX($BH$38:$BH$49, ROWS($CA$4:CA57)-ROWS($AJ$38:$AJ$49)-ROWS($AN$38:$AN$49)-ROWS($AR$38:$AR$49)-ROWS($AV$38:$AV$49)-ROWS($AZ$38:$AZ$49)-ROWS($BD$38:$BD$49)), "")))))))</f>
        <v/>
      </c>
      <c r="CB59" s="316" t="str">
        <f t="shared" ca="1" si="36"/>
        <v/>
      </c>
      <c r="CC59" s="316" t="str">
        <f ca="1">IF(OR(CD59="",CD59=0),"",MAX(CC$5:CC58)+1)</f>
        <v/>
      </c>
      <c r="CD59" s="316" t="str">
        <f ca="1">IFERROR(INDEX($AK$38:$AK$49, ROWS($CD$4:CD57)), IFERROR(INDEX($AO$38:$AO$49, ROWS($CD$4:CD57)-ROWS($AK$38:$AK$49)), IFERROR(INDEX($AS$38:$AS$49, ROWS($CD$4:CD57)-ROWS($AK$38:$AK$49)-ROWS($AO$38:$AO$49)),IFERROR(INDEX($AW$38:$AW$49, ROWS($CD$4:CD57)-ROWS($AK$38:$AK$49)-ROWS($AO$38:$AO$49)-ROWS($AS$38:$AS$49)),IFERROR(INDEX($BA$38:$BA$49, ROWS($CD$4:CD57)-ROWS($AK$38:$AK$49)-ROWS($AO$38:$AO$49)-ROWS($AS$38:$AS$49)-ROWS($AW$38:$AW$49)),IFERROR(INDEX($BE$38:$BE$49, ROWS($CD$4:CD57)-ROWS($AK$38:$AK$49)-ROWS($AO$38:$AO$49)-ROWS($AS$38:$AS$49)-ROWS($AW$38:$AW$49)-ROWS($BA$38:$BA$49)),IFERROR(INDEX($BI$38:$BI$49, ROWS($CD$4:CD57)-ROWS($AK$38:$AK$49)-ROWS($AO$38:$AO$49)-ROWS($AS$38:$AS$49)-ROWS($AW$38:$AW$49)-ROWS($BA$38:$BA$49)-ROWS($BE$38:$BE$49)), "")))))))</f>
        <v/>
      </c>
      <c r="CE59" s="316" t="str">
        <f t="shared" ca="1" si="37"/>
        <v/>
      </c>
      <c r="CF59" s="413" t="str">
        <f t="shared" ca="1" si="38"/>
        <v/>
      </c>
      <c r="CG59" s="412" t="str">
        <f ca="1">IF(OR(CH59="",CH59=0),"",MAX(CG$5:CG58)+1)</f>
        <v/>
      </c>
      <c r="CH59" s="316" t="str">
        <f ca="1">IFERROR(INDEX($AJ$54:$AJ$65, ROWS($CH$4:CH57)), IFERROR(INDEX($AN$54:$AN$65, ROWS($CH$4:CH57)-ROWS($AJ$54:$AJ$65)), IFERROR(INDEX($AR$54:$AR$65, ROWS($CH$4:CH57)-ROWS($AJ$54:$AJ$65)-ROWS($AN$54:$AN$65)),IFERROR(INDEX($AV$54:$AV$65, ROWS($CH$4:CH57)-ROWS($AJ$54:$AJ$65)-ROWS($AN$54:$AN$65)-ROWS($AR$54:$AR$65)),IFERROR(INDEX($AZ$54:$AZ$65, ROWS($CH$4:CH57)-ROWS($AJ$54:$AJ$65)-ROWS($AN$54:$AN$65)-ROWS($AR$54:$AR$65)-ROWS($AV$54:$AV$65)),IFERROR(INDEX($BD$54:$BD$65, ROWS($CH$4:CH57)-ROWS($AJ$54:$AJ$65)-ROWS($AN$54:$AN$65)-ROWS($AR$54:$AR$65)-ROWS($AV$54:$AV$65)-ROWS($AZ$54:$AZ$65)),IFERROR(INDEX($BH$54:$BH$65, ROWS($CH$4:CH57)-ROWS($AJ$54:$AJ$65)-ROWS($AN$54:$AN$65)-ROWS($AR$54:$AR$65)-ROWS($AV$54:$AV$65)-ROWS($AZ$54:$AZ$65)-ROWS($BD$54:$BD$65)), "")))))))</f>
        <v/>
      </c>
      <c r="CI59" s="316" t="str">
        <f t="shared" ca="1" si="39"/>
        <v/>
      </c>
      <c r="CJ59" s="316" t="str">
        <f ca="1">IF(OR(CK59="",CK59=0),"",MAX(CJ$5:CJ58)+1)</f>
        <v/>
      </c>
      <c r="CK59" s="316" t="str">
        <f ca="1">IFERROR(INDEX($AK$54:$AK$65, ROWS($CK$4:CK57)), IFERROR(INDEX($AO$54:$AO$65, ROWS($CK$4:CK57)-ROWS($AK$54:$AK$65)), IFERROR(INDEX($AS$54:$AS$65, ROWS($CK$4:CK57)-ROWS($AK$54:$AK$65)-ROWS($AO$54:$AO$65)),IFERROR(INDEX($AW$54:$AW$65, ROWS($CK$4:CK57)-ROWS($AK$54:$AK$65)-ROWS($AO$54:$AO$65)-ROWS($AS$54:$AS$65)),IFERROR(INDEX($BA$54:$BA$65, ROWS($CK$4:CK57)-ROWS($AK$54:$AK$65)-ROWS($AO$54:$AO$65)-ROWS($AS$54:$AS$65)-ROWS($AW$54:$AW$65)),IFERROR(INDEX($BE$54:$BE$65, ROWS($CK$4:CK57)-ROWS($AK$54:$AK$65)-ROWS($AO$54:$AO$65)-ROWS($AS$54:$AS$65)-ROWS($AW$54:$AW$65)-ROWS($BA$54:$BA$65)),IFERROR(INDEX($BI$54:$BI$65, ROWS($CK$4:CK57)-ROWS($AK$54:$AK$65)-ROWS($AO$54:$AO$65)-ROWS($AS$54:$AS$65)-ROWS($AW$54:$AW$65)-ROWS($BA$54:$BA$65)-ROWS($BE$54:$BE$65)), "")))))))</f>
        <v/>
      </c>
      <c r="CL59" s="316" t="str">
        <f t="shared" ca="1" si="40"/>
        <v/>
      </c>
      <c r="CM59" s="413" t="str">
        <f t="shared" ca="1" si="41"/>
        <v/>
      </c>
      <c r="CN59" s="412" t="str">
        <f>IF(OR(CO59="",CO59=0),"",MAX(CN$5:CN58)+1)</f>
        <v/>
      </c>
      <c r="CO59" s="316">
        <f>IFERROR(INDEX($AJ$70:$AJ$81, ROWS($CO$4:CO57)), IFERROR(INDEX($AN$70:$AN$81, ROWS($CO$4:CO57)-ROWS($AJ$70:$AJ$81)), IFERROR(INDEX($AR$70:$AR$81, ROWS($CO$4:CO57)-ROWS($AJ$70:$AJ$81)-ROWS($AN$70:$AN$81)),IFERROR(INDEX($AV$70:$AV$81, ROWS($CO$4:CO57)-ROWS($AJ$70:$AJ$81)-ROWS($AN$70:$AN$81)-ROWS($AR$70:$AR$81)),IFERROR(INDEX($AZ$70:$AZ$81, ROWS($CO$4:CO57)-ROWS($AJ$70:$AJ$81)-ROWS($AN$70:$AN$81)-ROWS($AR$70:$AR$81)-ROWS($AV$70:$AV$81)),IFERROR(INDEX($BD$70:$BD$81, ROWS($CO$4:CO57)-ROWS($AJ$70:$AJ$81)-ROWS($AN$70:$AN$81)-ROWS($AR$70:$AR$81)-ROWS($AV$70:$AV$81)-ROWS($AZ$70:$AZ$81)),IFERROR(INDEX($BH$70:$BH$81, ROWS($CO$4:CO57)-ROWS($AJ$70:$AJ$81)-ROWS($AN$70:$AN$81)-ROWS($AR$70:$AR$81)-ROWS($AV$70:$AV$81)-ROWS($AZ$70:$AZ$81)-ROWS($BD$70:$BD$81)), "")))))))</f>
        <v>0</v>
      </c>
      <c r="CP59" s="316" t="str">
        <f t="shared" ca="1" si="42"/>
        <v/>
      </c>
      <c r="CQ59" s="316" t="str">
        <f>IF(OR(CR59="",CR59=0),"",MAX(CQ$5:CQ58)+1)</f>
        <v/>
      </c>
      <c r="CR59" s="316">
        <f>IFERROR(INDEX($AK$70:$AK$81, ROWS($CR$4:CR57)), IFERROR(INDEX($AO$70:$AO$81, ROWS($CR$4:CR57)-ROWS($AK$70:$AK$81)), IFERROR(INDEX($AS$70:$AS$81, ROWS($CR$4:CR57)-ROWS($AK$70:$AK$81)-ROWS($AO$70:$AO$81)),IFERROR(INDEX($AW$70:$AW$81, ROWS($CR$4:CR57)-ROWS($AK$70:$AK$81)-ROWS($AO$70:$AO$81)-ROWS($AS$70:$AS$81)),IFERROR(INDEX($BA$70:$BA$81, ROWS($CR$4:CR57)-ROWS($AK$70:$AK$81)-ROWS($AO$70:$AO$81)-ROWS($AS$70:$AS$81)-ROWS($AW$70:$AW$81)),IFERROR(INDEX($BE$70:$BE$81, ROWS($CR$4:CR57)-ROWS($AK$70:$AK$81)-ROWS($AO$70:$AO$81)-ROWS($AS$70:$AS$81)-ROWS($AW$70:$AW$81)-ROWS($BA$70:$BA$81)),IFERROR(INDEX($BI$70:$BI$81, ROWS($CR$4:CR57)-ROWS($AK$70:$AK$81)-ROWS($AO$70:$AO$81)-ROWS($AS$70:$AS$81)-ROWS($AW$70:$AW$81)-ROWS($BA$70:$BA$81)-ROWS($BE$70:$BE$81)), "")))))))</f>
        <v>0</v>
      </c>
      <c r="CS59" s="316" t="str">
        <f t="shared" ca="1" si="43"/>
        <v/>
      </c>
      <c r="CT59" s="413" t="str">
        <f t="shared" ca="1" si="44"/>
        <v/>
      </c>
      <c r="CU59" s="412" t="str">
        <f>IF(OR(CV59="",CV59=0),"",MAX(CU$5:CU58)+1)</f>
        <v/>
      </c>
      <c r="CV59" s="316" t="str">
        <f>IFERROR(INDEX($AJ$86:$AJ$97, ROWS($CV$4:CV57)), IFERROR(INDEX($AN$86:$AN$97, ROWS($CV$4:CV57)-ROWS($AJ$86:$AJ$97)), ""))</f>
        <v/>
      </c>
      <c r="CW59" s="316" t="str">
        <f t="shared" si="45"/>
        <v/>
      </c>
      <c r="CX59" s="316" t="str">
        <f>IF(OR(CY59="",CY59=0),"",MAX(CX$5:CX58)+1)</f>
        <v/>
      </c>
      <c r="CY59" s="316" t="str">
        <f>IFERROR(INDEX($AK$86:$AK$97, ROWS($CY$4:CY57)), IFERROR(INDEX($AO$86:$AO$97, ROWS($CY$4:CY57)-ROWS($AK$86:$AK$97)), ""))</f>
        <v/>
      </c>
      <c r="CZ59" s="316" t="str">
        <f t="shared" si="46"/>
        <v/>
      </c>
      <c r="DA59" s="413" t="str">
        <f t="shared" si="47"/>
        <v/>
      </c>
      <c r="DC59" s="438">
        <f ca="1">IF(OR(DD59="",DD59=0),"",MAX(DC$45:DC58)+1)</f>
        <v>10</v>
      </c>
      <c r="DD59" s="434" t="str">
        <f t="shared" ca="1" si="130"/>
        <v>Car 1 Gas</v>
      </c>
      <c r="DE59" s="413">
        <f t="shared" ca="1" si="131"/>
        <v>50</v>
      </c>
      <c r="DF59" s="431" t="str">
        <f ca="1">IF(OR(DG59="",DG59=0),"",MAX(DF$45:DF58)+1)</f>
        <v/>
      </c>
      <c r="DG59" s="412" t="str">
        <f t="shared" ca="1" si="132"/>
        <v/>
      </c>
      <c r="DH59" s="413" t="str">
        <f t="shared" ca="1" si="133"/>
        <v/>
      </c>
      <c r="DI59" s="412" t="str">
        <f t="shared" ca="1" si="134"/>
        <v/>
      </c>
      <c r="DJ59" s="413" t="str">
        <f t="shared" ca="1" si="135"/>
        <v/>
      </c>
      <c r="DK59" s="412" t="str">
        <f t="shared" ca="1" si="136"/>
        <v/>
      </c>
      <c r="DL59" s="413" t="str">
        <f t="shared" ca="1" si="137"/>
        <v/>
      </c>
      <c r="DM59" s="278"/>
      <c r="DN59" s="278"/>
      <c r="DO59" s="278"/>
      <c r="DP59" s="278"/>
      <c r="DQ59" s="278"/>
      <c r="DR59" s="278"/>
      <c r="DS59" s="278"/>
    </row>
    <row r="60" spans="16:123" x14ac:dyDescent="0.3">
      <c r="P60" s="1177"/>
      <c r="Q60" s="1178"/>
      <c r="R60" s="453"/>
      <c r="S60" s="402"/>
      <c r="U60" s="1177"/>
      <c r="V60" s="1178"/>
      <c r="W60" s="453"/>
      <c r="X60" s="402"/>
      <c r="AB60" s="362"/>
      <c r="AC60" s="396" t="s">
        <v>495</v>
      </c>
      <c r="AD60" s="397" t="s">
        <v>192</v>
      </c>
      <c r="AE60" s="397" t="s">
        <v>193</v>
      </c>
      <c r="AF60" s="398" t="s">
        <v>261</v>
      </c>
      <c r="AI60" s="304" t="str">
        <f t="shared" ca="1" si="159"/>
        <v/>
      </c>
      <c r="AJ60" s="305" t="str">
        <f t="shared" ca="1" si="138"/>
        <v/>
      </c>
      <c r="AK60" s="306" t="str">
        <f t="shared" ca="1" si="139"/>
        <v/>
      </c>
      <c r="AL60" s="307" t="str">
        <f t="shared" ca="1" si="140"/>
        <v/>
      </c>
      <c r="AM60" s="304" t="str">
        <f t="shared" ca="1" si="160"/>
        <v/>
      </c>
      <c r="AN60" s="305" t="str">
        <f t="shared" ca="1" si="141"/>
        <v/>
      </c>
      <c r="AO60" s="306" t="str">
        <f t="shared" ca="1" si="142"/>
        <v/>
      </c>
      <c r="AP60" s="307" t="str">
        <f t="shared" ca="1" si="143"/>
        <v/>
      </c>
      <c r="AQ60" s="304" t="str">
        <f t="shared" ca="1" si="161"/>
        <v/>
      </c>
      <c r="AR60" s="305" t="str">
        <f t="shared" ca="1" si="144"/>
        <v/>
      </c>
      <c r="AS60" s="306" t="str">
        <f t="shared" ca="1" si="145"/>
        <v/>
      </c>
      <c r="AT60" s="307" t="str">
        <f t="shared" ca="1" si="146"/>
        <v/>
      </c>
      <c r="AU60" s="304" t="str">
        <f t="shared" ca="1" si="162"/>
        <v/>
      </c>
      <c r="AV60" s="305" t="str">
        <f t="shared" ca="1" si="147"/>
        <v/>
      </c>
      <c r="AW60" s="306" t="str">
        <f t="shared" ca="1" si="148"/>
        <v/>
      </c>
      <c r="AX60" s="307" t="str">
        <f t="shared" ca="1" si="149"/>
        <v/>
      </c>
      <c r="AY60" s="304" t="str">
        <f t="shared" ca="1" si="163"/>
        <v/>
      </c>
      <c r="AZ60" s="305" t="str">
        <f t="shared" ca="1" si="150"/>
        <v/>
      </c>
      <c r="BA60" s="306" t="str">
        <f t="shared" ca="1" si="151"/>
        <v/>
      </c>
      <c r="BB60" s="307" t="str">
        <f t="shared" ca="1" si="152"/>
        <v/>
      </c>
      <c r="BC60" s="304" t="str">
        <f t="shared" ca="1" si="164"/>
        <v/>
      </c>
      <c r="BD60" s="305" t="str">
        <f t="shared" ca="1" si="153"/>
        <v/>
      </c>
      <c r="BE60" s="306" t="str">
        <f t="shared" ca="1" si="154"/>
        <v/>
      </c>
      <c r="BF60" s="307" t="str">
        <f t="shared" ca="1" si="155"/>
        <v/>
      </c>
      <c r="BG60" s="304" t="str">
        <f t="shared" ca="1" si="165"/>
        <v/>
      </c>
      <c r="BH60" s="305" t="str">
        <f t="shared" ca="1" si="156"/>
        <v/>
      </c>
      <c r="BI60" s="306" t="str">
        <f t="shared" ca="1" si="157"/>
        <v/>
      </c>
      <c r="BJ60" s="307" t="str">
        <f t="shared" ca="1" si="158"/>
        <v/>
      </c>
      <c r="BL60" s="412" t="str">
        <f ca="1">IF(OR(BM60="",BM60=0),"",MAX(BL$5:BL59)+1)</f>
        <v/>
      </c>
      <c r="BM60" s="316" t="str">
        <f ca="1">IFERROR(INDEX($AJ$6:$AJ$17, ROWS(BM$4:$BM58)), IFERROR(INDEX($AN$6:$AN$17, ROWS(BM$4:$BM58)-ROWS($AJ$6:$AJ$17)), IFERROR(INDEX($AR$6:$AR$17, ROWS(BM$4:$BM58)-ROWS($AJ$6:$AJ$17)-ROWS($AN$6:$AN$17)),IFERROR(INDEX($AV$6:$AV$17, ROWS(BM$4:$BM58)-ROWS($AJ$6:$AJ$17)-ROWS($AN$6:$AN$17)-ROWS($AR$6:$AR$17)),IFERROR(INDEX($AZ$6:$AZ$17, ROWS(BM$4:$BM58)-ROWS($AJ$6:$AJ$17)-ROWS($AN$6:$AN$17)-ROWS($AR$6:$AR$17)-ROWS($AV$6:$AV$17)),IFERROR(INDEX($BD$6:$BD$17, ROWS(BM$4:$BM58)-ROWS($AJ$6:$AJ$17)-ROWS($AN$6:$AN$17)-ROWS($AR$6:$AR$17)-ROWS($AV$6:$AV$17)-ROWS($AZ$6:$AZ$17)),IFERROR(INDEX($BH$6:$BH$17, ROWS(BM$4:$BM58)-ROWS($AJ$6:$AJ$17)-ROWS($AN$6:$AN$17)-ROWS($AR$6:$AR$17)-ROWS($AV$6:$AV$17)-ROWS($AZ$6:$AZ$17)-ROWS($BD$6:$BD$17)), "")))))))</f>
        <v/>
      </c>
      <c r="BN60" s="316" t="str">
        <f t="shared" ca="1" si="30"/>
        <v/>
      </c>
      <c r="BO60" s="316" t="str">
        <f ca="1">IF(OR(BP60="",BP60=0),"",MAX(BO$5:BO59)+1)</f>
        <v/>
      </c>
      <c r="BP60" s="316" t="str">
        <f ca="1">IFERROR(INDEX($AK$6:$AK$17, ROWS($BP$4:BP58)), IFERROR(INDEX($AO$6:$AO$17, ROWS($BP$4:BP58)-ROWS($AK$6:$AK$17)), IFERROR(INDEX($AS$6:$AS$17, ROWS($BP$4:BP58)-ROWS($AK$6:$AK$17)-ROWS($AO$6:$AO$17)),IFERROR(INDEX($AW$6:$AW$17, ROWS($BP$4:BP58)-ROWS($AK$6:$AK$17)-ROWS($AO$6:$AO$17)-ROWS($AS$6:$AS$17)),IFERROR(INDEX($BA$6:$BA$17, ROWS($BP$4:BP58)-ROWS($AK$6:$AK$17)-ROWS($AO$6:$AO$17)-ROWS($AS$6:$AS$17)-ROWS($AW$6:$AW$17)),IFERROR(INDEX($BE$6:$BE$17, ROWS($BP$4:BP58)-ROWS($AK$6:$AK$17)-ROWS($AO$6:$AO$17)-ROWS($AS$6:$AS$17)-ROWS($AW$6:$AW$17)-ROWS($BA$6:$BA$17)),IFERROR(INDEX($BI$6:$BI$17, ROWS($BP$4:BP58)-ROWS($AK$6:$AK$17)-ROWS($AO$6:$AO$17)-ROWS($AS$6:$AS$17)-ROWS($AW$6:$AW$17)-ROWS($BA$6:$BA$17)-ROWS($BE$6:$BE$17)), "")))))))</f>
        <v/>
      </c>
      <c r="BQ60" s="316" t="str">
        <f t="shared" ca="1" si="31"/>
        <v/>
      </c>
      <c r="BR60" s="413" t="str">
        <f t="shared" ca="1" si="32"/>
        <v/>
      </c>
      <c r="BS60" s="412" t="str">
        <f ca="1">IF(OR(BT60="",BT60=0),"",MAX(BS$5:BS59)+1)</f>
        <v/>
      </c>
      <c r="BT60" s="316" t="str">
        <f ca="1">IFERROR(INDEX($AJ$22:$AJ$33, ROWS($BT$4:BT58)), IFERROR(INDEX($AN$22:$AN$33, ROWS($BT$4:BT58)-ROWS($AJ$22:$AJ$33)), IFERROR(INDEX($AR$22:$AR$33, ROWS($BT$4:BT58)-ROWS($AJ$22:$AJ$33)-ROWS($AN$22:$AN$33)),IFERROR(INDEX($AV$22:$AV$33, ROWS($BT$4:BT58)-ROWS($AJ$22:$AJ$33)-ROWS($AN$22:$AN$33)-ROWS($AR$22:$AR$33)),IFERROR(INDEX($AZ$22:$AZ$33, ROWS($BT$4:BT58)-ROWS($AJ$22:$AJ$33)-ROWS($AN$22:$AN$33)-ROWS($AR$22:$AR$33)-ROWS($AV$22:$AV$33)),IFERROR(INDEX($BD$22:$BD$33, ROWS($BT$4:BT58)-ROWS($AJ$22:$AJ$33)-ROWS($AN$22:$AN$33)-ROWS($AR$22:$AR$33)-ROWS($AV$22:$AV$33)-ROWS($AZ$22:$AZ$33)),IFERROR(INDEX($BH$22:$BH$33, ROWS($BT$4:BT58)-ROWS($AJ$22:$AJ$33)-ROWS($AN$22:$AN$33)-ROWS($AR$22:$AR$33)-ROWS($AV$22:$AV$33)-ROWS($AZ$22:$AZ$33)-ROWS($BD$22:$BD$33)), "")))))))</f>
        <v/>
      </c>
      <c r="BU60" s="316" t="str">
        <f t="shared" ca="1" si="33"/>
        <v/>
      </c>
      <c r="BV60" s="316" t="str">
        <f ca="1">IF(OR(BW60="",BW60=0),"",MAX(BV$5:BV59)+1)</f>
        <v/>
      </c>
      <c r="BW60" s="316" t="str">
        <f ca="1">IFERROR(INDEX($AK$22:$AK$33, ROWS($BW$4:BW58)), IFERROR(INDEX($AO$22:$AO$33, ROWS($BW$4:BW58)-ROWS($AK$22:$AK$33)), IFERROR(INDEX($AS$22:$AS$33, ROWS($BW$4:BW58)-ROWS($AK$22:$AK$33)-ROWS($AO$22:$AO$33)),IFERROR(INDEX($AW$22:$AW$33, ROWS($BW$4:BW58)-ROWS($AK$22:$AK$33)-ROWS($AO$22:$AO$33)-ROWS($AS$22:$AS$33)),IFERROR(INDEX($BA$22:$BA$33, ROWS($BW$4:BW58)-ROWS($AK$22:$AK$33)-ROWS($AO$22:$AO$33)-ROWS($AS$22:$AS$33)-ROWS($AW$22:$AW$33)),IFERROR(INDEX($BE$22:$BE$33, ROWS($BW$4:BW58)-ROWS($AK$22:$AK$33)-ROWS($AO$22:$AO$33)-ROWS($AS$22:$AS$33)-ROWS($AW$22:$AW$33)-ROWS($BA$22:$BA$33)),IFERROR(INDEX($BI$22:$BI$33, ROWS($BW$4:BW58)-ROWS($AK$22:$AK$33)-ROWS($AO$22:$AO$33)-ROWS($AS$22:$AS$33)-ROWS($AW$22:$AW$33)-ROWS($BA$22:$BA$33)-ROWS($BE$22:$BE$33)), "")))))))</f>
        <v/>
      </c>
      <c r="BX60" s="316" t="str">
        <f t="shared" ca="1" si="34"/>
        <v/>
      </c>
      <c r="BY60" s="413" t="str">
        <f t="shared" ca="1" si="35"/>
        <v/>
      </c>
      <c r="BZ60" s="412" t="str">
        <f ca="1">IF(OR(CA60="",CA60=0),"",MAX(BZ$5:BZ59)+1)</f>
        <v/>
      </c>
      <c r="CA60" s="316" t="str">
        <f ca="1">IFERROR(INDEX($AJ$38:$AJ$49, ROWS($CA$4:CA58)), IFERROR(INDEX($AN$38:$AN$49, ROWS($CA$4:CA58)-ROWS($AJ$38:$AJ$49)), IFERROR(INDEX($AR$38:$AR$49, ROWS($CA$4:CA58)-ROWS($AJ$38:$AJ$49)-ROWS($AN$38:$AN$49)),IFERROR(INDEX($AV$38:$AV$49, ROWS($CA$4:CA58)-ROWS($AJ$38:$AJ$49)-ROWS($AN$38:$AN$49)-ROWS($AR$38:$AR$49)),IFERROR(INDEX($AZ$38:$AZ$49, ROWS($CA$4:CA58)-ROWS($AJ$38:$AJ$49)-ROWS($AN$38:$AN$49)-ROWS($AR$38:$AR$49)-ROWS($AV$38:$AV$49)),IFERROR(INDEX($BD$38:$BD$49, ROWS($CA$4:CA58)-ROWS($AJ$38:$AJ$49)-ROWS($AN$38:$AN$49)-ROWS($AR$38:$AR$49)-ROWS($AV$38:$AV$49)-ROWS($AZ$38:$AZ$49)),IFERROR(INDEX($BH$38:$BH$49, ROWS($CA$4:CA58)-ROWS($AJ$38:$AJ$49)-ROWS($AN$38:$AN$49)-ROWS($AR$38:$AR$49)-ROWS($AV$38:$AV$49)-ROWS($AZ$38:$AZ$49)-ROWS($BD$38:$BD$49)), "")))))))</f>
        <v/>
      </c>
      <c r="CB60" s="316" t="str">
        <f t="shared" ca="1" si="36"/>
        <v/>
      </c>
      <c r="CC60" s="316" t="str">
        <f ca="1">IF(OR(CD60="",CD60=0),"",MAX(CC$5:CC59)+1)</f>
        <v/>
      </c>
      <c r="CD60" s="316" t="str">
        <f ca="1">IFERROR(INDEX($AK$38:$AK$49, ROWS($CD$4:CD58)), IFERROR(INDEX($AO$38:$AO$49, ROWS($CD$4:CD58)-ROWS($AK$38:$AK$49)), IFERROR(INDEX($AS$38:$AS$49, ROWS($CD$4:CD58)-ROWS($AK$38:$AK$49)-ROWS($AO$38:$AO$49)),IFERROR(INDEX($AW$38:$AW$49, ROWS($CD$4:CD58)-ROWS($AK$38:$AK$49)-ROWS($AO$38:$AO$49)-ROWS($AS$38:$AS$49)),IFERROR(INDEX($BA$38:$BA$49, ROWS($CD$4:CD58)-ROWS($AK$38:$AK$49)-ROWS($AO$38:$AO$49)-ROWS($AS$38:$AS$49)-ROWS($AW$38:$AW$49)),IFERROR(INDEX($BE$38:$BE$49, ROWS($CD$4:CD58)-ROWS($AK$38:$AK$49)-ROWS($AO$38:$AO$49)-ROWS($AS$38:$AS$49)-ROWS($AW$38:$AW$49)-ROWS($BA$38:$BA$49)),IFERROR(INDEX($BI$38:$BI$49, ROWS($CD$4:CD58)-ROWS($AK$38:$AK$49)-ROWS($AO$38:$AO$49)-ROWS($AS$38:$AS$49)-ROWS($AW$38:$AW$49)-ROWS($BA$38:$BA$49)-ROWS($BE$38:$BE$49)), "")))))))</f>
        <v/>
      </c>
      <c r="CE60" s="316" t="str">
        <f t="shared" ca="1" si="37"/>
        <v/>
      </c>
      <c r="CF60" s="413" t="str">
        <f t="shared" ca="1" si="38"/>
        <v/>
      </c>
      <c r="CG60" s="412" t="str">
        <f ca="1">IF(OR(CH60="",CH60=0),"",MAX(CG$5:CG59)+1)</f>
        <v/>
      </c>
      <c r="CH60" s="316" t="str">
        <f ca="1">IFERROR(INDEX($AJ$54:$AJ$65, ROWS($CH$4:CH58)), IFERROR(INDEX($AN$54:$AN$65, ROWS($CH$4:CH58)-ROWS($AJ$54:$AJ$65)), IFERROR(INDEX($AR$54:$AR$65, ROWS($CH$4:CH58)-ROWS($AJ$54:$AJ$65)-ROWS($AN$54:$AN$65)),IFERROR(INDEX($AV$54:$AV$65, ROWS($CH$4:CH58)-ROWS($AJ$54:$AJ$65)-ROWS($AN$54:$AN$65)-ROWS($AR$54:$AR$65)),IFERROR(INDEX($AZ$54:$AZ$65, ROWS($CH$4:CH58)-ROWS($AJ$54:$AJ$65)-ROWS($AN$54:$AN$65)-ROWS($AR$54:$AR$65)-ROWS($AV$54:$AV$65)),IFERROR(INDEX($BD$54:$BD$65, ROWS($CH$4:CH58)-ROWS($AJ$54:$AJ$65)-ROWS($AN$54:$AN$65)-ROWS($AR$54:$AR$65)-ROWS($AV$54:$AV$65)-ROWS($AZ$54:$AZ$65)),IFERROR(INDEX($BH$54:$BH$65, ROWS($CH$4:CH58)-ROWS($AJ$54:$AJ$65)-ROWS($AN$54:$AN$65)-ROWS($AR$54:$AR$65)-ROWS($AV$54:$AV$65)-ROWS($AZ$54:$AZ$65)-ROWS($BD$54:$BD$65)), "")))))))</f>
        <v/>
      </c>
      <c r="CI60" s="316" t="str">
        <f t="shared" ca="1" si="39"/>
        <v/>
      </c>
      <c r="CJ60" s="316" t="str">
        <f ca="1">IF(OR(CK60="",CK60=0),"",MAX(CJ$5:CJ59)+1)</f>
        <v/>
      </c>
      <c r="CK60" s="316" t="str">
        <f ca="1">IFERROR(INDEX($AK$54:$AK$65, ROWS($CK$4:CK58)), IFERROR(INDEX($AO$54:$AO$65, ROWS($CK$4:CK58)-ROWS($AK$54:$AK$65)), IFERROR(INDEX($AS$54:$AS$65, ROWS($CK$4:CK58)-ROWS($AK$54:$AK$65)-ROWS($AO$54:$AO$65)),IFERROR(INDEX($AW$54:$AW$65, ROWS($CK$4:CK58)-ROWS($AK$54:$AK$65)-ROWS($AO$54:$AO$65)-ROWS($AS$54:$AS$65)),IFERROR(INDEX($BA$54:$BA$65, ROWS($CK$4:CK58)-ROWS($AK$54:$AK$65)-ROWS($AO$54:$AO$65)-ROWS($AS$54:$AS$65)-ROWS($AW$54:$AW$65)),IFERROR(INDEX($BE$54:$BE$65, ROWS($CK$4:CK58)-ROWS($AK$54:$AK$65)-ROWS($AO$54:$AO$65)-ROWS($AS$54:$AS$65)-ROWS($AW$54:$AW$65)-ROWS($BA$54:$BA$65)),IFERROR(INDEX($BI$54:$BI$65, ROWS($CK$4:CK58)-ROWS($AK$54:$AK$65)-ROWS($AO$54:$AO$65)-ROWS($AS$54:$AS$65)-ROWS($AW$54:$AW$65)-ROWS($BA$54:$BA$65)-ROWS($BE$54:$BE$65)), "")))))))</f>
        <v/>
      </c>
      <c r="CL60" s="316" t="str">
        <f t="shared" ca="1" si="40"/>
        <v/>
      </c>
      <c r="CM60" s="413" t="str">
        <f t="shared" ca="1" si="41"/>
        <v/>
      </c>
      <c r="CN60" s="412" t="str">
        <f>IF(OR(CO60="",CO60=0),"",MAX(CN$5:CN59)+1)</f>
        <v/>
      </c>
      <c r="CO60" s="316">
        <f>IFERROR(INDEX($AJ$70:$AJ$81, ROWS($CO$4:CO58)), IFERROR(INDEX($AN$70:$AN$81, ROWS($CO$4:CO58)-ROWS($AJ$70:$AJ$81)), IFERROR(INDEX($AR$70:$AR$81, ROWS($CO$4:CO58)-ROWS($AJ$70:$AJ$81)-ROWS($AN$70:$AN$81)),IFERROR(INDEX($AV$70:$AV$81, ROWS($CO$4:CO58)-ROWS($AJ$70:$AJ$81)-ROWS($AN$70:$AN$81)-ROWS($AR$70:$AR$81)),IFERROR(INDEX($AZ$70:$AZ$81, ROWS($CO$4:CO58)-ROWS($AJ$70:$AJ$81)-ROWS($AN$70:$AN$81)-ROWS($AR$70:$AR$81)-ROWS($AV$70:$AV$81)),IFERROR(INDEX($BD$70:$BD$81, ROWS($CO$4:CO58)-ROWS($AJ$70:$AJ$81)-ROWS($AN$70:$AN$81)-ROWS($AR$70:$AR$81)-ROWS($AV$70:$AV$81)-ROWS($AZ$70:$AZ$81)),IFERROR(INDEX($BH$70:$BH$81, ROWS($CO$4:CO58)-ROWS($AJ$70:$AJ$81)-ROWS($AN$70:$AN$81)-ROWS($AR$70:$AR$81)-ROWS($AV$70:$AV$81)-ROWS($AZ$70:$AZ$81)-ROWS($BD$70:$BD$81)), "")))))))</f>
        <v>0</v>
      </c>
      <c r="CP60" s="316" t="str">
        <f t="shared" ca="1" si="42"/>
        <v/>
      </c>
      <c r="CQ60" s="316" t="str">
        <f>IF(OR(CR60="",CR60=0),"",MAX(CQ$5:CQ59)+1)</f>
        <v/>
      </c>
      <c r="CR60" s="316">
        <f>IFERROR(INDEX($AK$70:$AK$81, ROWS($CR$4:CR58)), IFERROR(INDEX($AO$70:$AO$81, ROWS($CR$4:CR58)-ROWS($AK$70:$AK$81)), IFERROR(INDEX($AS$70:$AS$81, ROWS($CR$4:CR58)-ROWS($AK$70:$AK$81)-ROWS($AO$70:$AO$81)),IFERROR(INDEX($AW$70:$AW$81, ROWS($CR$4:CR58)-ROWS($AK$70:$AK$81)-ROWS($AO$70:$AO$81)-ROWS($AS$70:$AS$81)),IFERROR(INDEX($BA$70:$BA$81, ROWS($CR$4:CR58)-ROWS($AK$70:$AK$81)-ROWS($AO$70:$AO$81)-ROWS($AS$70:$AS$81)-ROWS($AW$70:$AW$81)),IFERROR(INDEX($BE$70:$BE$81, ROWS($CR$4:CR58)-ROWS($AK$70:$AK$81)-ROWS($AO$70:$AO$81)-ROWS($AS$70:$AS$81)-ROWS($AW$70:$AW$81)-ROWS($BA$70:$BA$81)),IFERROR(INDEX($BI$70:$BI$81, ROWS($CR$4:CR58)-ROWS($AK$70:$AK$81)-ROWS($AO$70:$AO$81)-ROWS($AS$70:$AS$81)-ROWS($AW$70:$AW$81)-ROWS($BA$70:$BA$81)-ROWS($BE$70:$BE$81)), "")))))))</f>
        <v>0</v>
      </c>
      <c r="CS60" s="316" t="str">
        <f t="shared" ca="1" si="43"/>
        <v/>
      </c>
      <c r="CT60" s="413" t="str">
        <f t="shared" ca="1" si="44"/>
        <v/>
      </c>
      <c r="CU60" s="412" t="str">
        <f>IF(OR(CV60="",CV60=0),"",MAX(CU$5:CU59)+1)</f>
        <v/>
      </c>
      <c r="CV60" s="316" t="str">
        <f>IFERROR(INDEX($AJ$86:$AJ$97, ROWS($CV$4:CV58)), IFERROR(INDEX($AN$86:$AN$97, ROWS($CV$4:CV58)-ROWS($AJ$86:$AJ$97)), ""))</f>
        <v/>
      </c>
      <c r="CW60" s="316" t="str">
        <f t="shared" si="45"/>
        <v/>
      </c>
      <c r="CX60" s="316" t="str">
        <f>IF(OR(CY60="",CY60=0),"",MAX(CX$5:CX59)+1)</f>
        <v/>
      </c>
      <c r="CY60" s="316" t="str">
        <f>IFERROR(INDEX($AK$86:$AK$97, ROWS($CY$4:CY58)), IFERROR(INDEX($AO$86:$AO$97, ROWS($CY$4:CY58)-ROWS($AK$86:$AK$97)), ""))</f>
        <v/>
      </c>
      <c r="CZ60" s="316" t="str">
        <f t="shared" si="46"/>
        <v/>
      </c>
      <c r="DA60" s="413" t="str">
        <f t="shared" si="47"/>
        <v/>
      </c>
      <c r="DC60" s="438" t="str">
        <f ca="1">IF(OR(DD60="",DD60=0),"",MAX(DC$45:DC59)+1)</f>
        <v/>
      </c>
      <c r="DD60" s="434" t="str">
        <f t="shared" ca="1" si="130"/>
        <v/>
      </c>
      <c r="DE60" s="413" t="str">
        <f t="shared" ca="1" si="131"/>
        <v/>
      </c>
      <c r="DF60" s="431" t="str">
        <f ca="1">IF(OR(DG60="",DG60=0),"",MAX(DF$45:DF59)+1)</f>
        <v/>
      </c>
      <c r="DG60" s="412" t="str">
        <f t="shared" ca="1" si="132"/>
        <v/>
      </c>
      <c r="DH60" s="413" t="str">
        <f t="shared" ca="1" si="133"/>
        <v/>
      </c>
      <c r="DI60" s="412" t="str">
        <f t="shared" ca="1" si="134"/>
        <v/>
      </c>
      <c r="DJ60" s="413" t="str">
        <f t="shared" ca="1" si="135"/>
        <v/>
      </c>
      <c r="DK60" s="412" t="str">
        <f t="shared" ca="1" si="136"/>
        <v/>
      </c>
      <c r="DL60" s="413" t="str">
        <f t="shared" ca="1" si="137"/>
        <v/>
      </c>
      <c r="DM60" s="278"/>
      <c r="DN60" s="278"/>
      <c r="DO60" s="278"/>
      <c r="DP60" s="278"/>
      <c r="DQ60" s="278"/>
      <c r="DR60" s="278"/>
      <c r="DS60" s="278"/>
    </row>
    <row r="61" spans="16:123" x14ac:dyDescent="0.3">
      <c r="P61" s="1177"/>
      <c r="Q61" s="1178"/>
      <c r="R61" s="453"/>
      <c r="S61" s="402"/>
      <c r="U61" s="1177"/>
      <c r="V61" s="1178"/>
      <c r="W61" s="453"/>
      <c r="X61" s="402"/>
      <c r="AB61" s="395">
        <f ca="1">IFERROR(MATCH($AB$59,OFFSET(Year!$BI$11:$BI$62,AB60,,1000),0)+AB60,"")</f>
        <v>1</v>
      </c>
      <c r="AC61" s="340">
        <f ca="1">IFERROR(INDEX(Year!$BL$11:$BL$62,AB61),"")</f>
        <v>14</v>
      </c>
      <c r="AD61" s="348" t="str">
        <f ca="1">IFERROR(INDEX(Year!$BJ$11:$BJ$62,AB61),"")</f>
        <v>Paycheck 1</v>
      </c>
      <c r="AE61" s="363">
        <f ca="1">IFERROR(INDEX(Year!$BK$11:$BK$62,AB61),"")</f>
        <v>850</v>
      </c>
      <c r="AF61" s="402" t="str">
        <f ca="1">IFERROR(INDEX(Year!$BI$11:$BI$62,AB61),"")</f>
        <v>Income</v>
      </c>
      <c r="AI61" s="304" t="str">
        <f t="shared" ca="1" si="159"/>
        <v/>
      </c>
      <c r="AJ61" s="305" t="str">
        <f t="shared" ca="1" si="138"/>
        <v/>
      </c>
      <c r="AK61" s="306" t="str">
        <f t="shared" ca="1" si="139"/>
        <v/>
      </c>
      <c r="AL61" s="307" t="str">
        <f t="shared" ca="1" si="140"/>
        <v/>
      </c>
      <c r="AM61" s="304" t="str">
        <f t="shared" ca="1" si="160"/>
        <v/>
      </c>
      <c r="AN61" s="305" t="str">
        <f t="shared" ca="1" si="141"/>
        <v/>
      </c>
      <c r="AO61" s="306" t="str">
        <f t="shared" ca="1" si="142"/>
        <v/>
      </c>
      <c r="AP61" s="307" t="str">
        <f t="shared" ca="1" si="143"/>
        <v/>
      </c>
      <c r="AQ61" s="304" t="str">
        <f t="shared" ca="1" si="161"/>
        <v/>
      </c>
      <c r="AR61" s="305" t="str">
        <f t="shared" ca="1" si="144"/>
        <v/>
      </c>
      <c r="AS61" s="306" t="str">
        <f t="shared" ca="1" si="145"/>
        <v/>
      </c>
      <c r="AT61" s="307" t="str">
        <f t="shared" ca="1" si="146"/>
        <v/>
      </c>
      <c r="AU61" s="304" t="str">
        <f t="shared" ca="1" si="162"/>
        <v/>
      </c>
      <c r="AV61" s="305" t="str">
        <f t="shared" ca="1" si="147"/>
        <v/>
      </c>
      <c r="AW61" s="306" t="str">
        <f t="shared" ca="1" si="148"/>
        <v/>
      </c>
      <c r="AX61" s="307" t="str">
        <f t="shared" ca="1" si="149"/>
        <v/>
      </c>
      <c r="AY61" s="304" t="str">
        <f t="shared" ca="1" si="163"/>
        <v/>
      </c>
      <c r="AZ61" s="305" t="str">
        <f t="shared" ca="1" si="150"/>
        <v/>
      </c>
      <c r="BA61" s="306" t="str">
        <f t="shared" ca="1" si="151"/>
        <v/>
      </c>
      <c r="BB61" s="307" t="str">
        <f t="shared" ca="1" si="152"/>
        <v/>
      </c>
      <c r="BC61" s="304" t="str">
        <f t="shared" ca="1" si="164"/>
        <v/>
      </c>
      <c r="BD61" s="305" t="str">
        <f t="shared" ca="1" si="153"/>
        <v/>
      </c>
      <c r="BE61" s="306" t="str">
        <f t="shared" ca="1" si="154"/>
        <v/>
      </c>
      <c r="BF61" s="307" t="str">
        <f t="shared" ca="1" si="155"/>
        <v/>
      </c>
      <c r="BG61" s="304" t="str">
        <f t="shared" ca="1" si="165"/>
        <v/>
      </c>
      <c r="BH61" s="305" t="str">
        <f t="shared" ca="1" si="156"/>
        <v/>
      </c>
      <c r="BI61" s="306" t="str">
        <f t="shared" ca="1" si="157"/>
        <v/>
      </c>
      <c r="BJ61" s="307" t="str">
        <f t="shared" ca="1" si="158"/>
        <v/>
      </c>
      <c r="BL61" s="412" t="str">
        <f ca="1">IF(OR(BM61="",BM61=0),"",MAX(BL$5:BL60)+1)</f>
        <v/>
      </c>
      <c r="BM61" s="316" t="str">
        <f ca="1">IFERROR(INDEX($AJ$6:$AJ$17, ROWS(BM$4:$BM59)), IFERROR(INDEX($AN$6:$AN$17, ROWS(BM$4:$BM59)-ROWS($AJ$6:$AJ$17)), IFERROR(INDEX($AR$6:$AR$17, ROWS(BM$4:$BM59)-ROWS($AJ$6:$AJ$17)-ROWS($AN$6:$AN$17)),IFERROR(INDEX($AV$6:$AV$17, ROWS(BM$4:$BM59)-ROWS($AJ$6:$AJ$17)-ROWS($AN$6:$AN$17)-ROWS($AR$6:$AR$17)),IFERROR(INDEX($AZ$6:$AZ$17, ROWS(BM$4:$BM59)-ROWS($AJ$6:$AJ$17)-ROWS($AN$6:$AN$17)-ROWS($AR$6:$AR$17)-ROWS($AV$6:$AV$17)),IFERROR(INDEX($BD$6:$BD$17, ROWS(BM$4:$BM59)-ROWS($AJ$6:$AJ$17)-ROWS($AN$6:$AN$17)-ROWS($AR$6:$AR$17)-ROWS($AV$6:$AV$17)-ROWS($AZ$6:$AZ$17)),IFERROR(INDEX($BH$6:$BH$17, ROWS(BM$4:$BM59)-ROWS($AJ$6:$AJ$17)-ROWS($AN$6:$AN$17)-ROWS($AR$6:$AR$17)-ROWS($AV$6:$AV$17)-ROWS($AZ$6:$AZ$17)-ROWS($BD$6:$BD$17)), "")))))))</f>
        <v/>
      </c>
      <c r="BN61" s="316" t="str">
        <f t="shared" ca="1" si="30"/>
        <v/>
      </c>
      <c r="BO61" s="316" t="str">
        <f ca="1">IF(OR(BP61="",BP61=0),"",MAX(BO$5:BO60)+1)</f>
        <v/>
      </c>
      <c r="BP61" s="316" t="str">
        <f ca="1">IFERROR(INDEX($AK$6:$AK$17, ROWS($BP$4:BP59)), IFERROR(INDEX($AO$6:$AO$17, ROWS($BP$4:BP59)-ROWS($AK$6:$AK$17)), IFERROR(INDEX($AS$6:$AS$17, ROWS($BP$4:BP59)-ROWS($AK$6:$AK$17)-ROWS($AO$6:$AO$17)),IFERROR(INDEX($AW$6:$AW$17, ROWS($BP$4:BP59)-ROWS($AK$6:$AK$17)-ROWS($AO$6:$AO$17)-ROWS($AS$6:$AS$17)),IFERROR(INDEX($BA$6:$BA$17, ROWS($BP$4:BP59)-ROWS($AK$6:$AK$17)-ROWS($AO$6:$AO$17)-ROWS($AS$6:$AS$17)-ROWS($AW$6:$AW$17)),IFERROR(INDEX($BE$6:$BE$17, ROWS($BP$4:BP59)-ROWS($AK$6:$AK$17)-ROWS($AO$6:$AO$17)-ROWS($AS$6:$AS$17)-ROWS($AW$6:$AW$17)-ROWS($BA$6:$BA$17)),IFERROR(INDEX($BI$6:$BI$17, ROWS($BP$4:BP59)-ROWS($AK$6:$AK$17)-ROWS($AO$6:$AO$17)-ROWS($AS$6:$AS$17)-ROWS($AW$6:$AW$17)-ROWS($BA$6:$BA$17)-ROWS($BE$6:$BE$17)), "")))))))</f>
        <v/>
      </c>
      <c r="BQ61" s="316" t="str">
        <f t="shared" ca="1" si="31"/>
        <v/>
      </c>
      <c r="BR61" s="413" t="str">
        <f t="shared" ca="1" si="32"/>
        <v/>
      </c>
      <c r="BS61" s="412" t="str">
        <f ca="1">IF(OR(BT61="",BT61=0),"",MAX(BS$5:BS60)+1)</f>
        <v/>
      </c>
      <c r="BT61" s="316" t="str">
        <f ca="1">IFERROR(INDEX($AJ$22:$AJ$33, ROWS($BT$4:BT59)), IFERROR(INDEX($AN$22:$AN$33, ROWS($BT$4:BT59)-ROWS($AJ$22:$AJ$33)), IFERROR(INDEX($AR$22:$AR$33, ROWS($BT$4:BT59)-ROWS($AJ$22:$AJ$33)-ROWS($AN$22:$AN$33)),IFERROR(INDEX($AV$22:$AV$33, ROWS($BT$4:BT59)-ROWS($AJ$22:$AJ$33)-ROWS($AN$22:$AN$33)-ROWS($AR$22:$AR$33)),IFERROR(INDEX($AZ$22:$AZ$33, ROWS($BT$4:BT59)-ROWS($AJ$22:$AJ$33)-ROWS($AN$22:$AN$33)-ROWS($AR$22:$AR$33)-ROWS($AV$22:$AV$33)),IFERROR(INDEX($BD$22:$BD$33, ROWS($BT$4:BT59)-ROWS($AJ$22:$AJ$33)-ROWS($AN$22:$AN$33)-ROWS($AR$22:$AR$33)-ROWS($AV$22:$AV$33)-ROWS($AZ$22:$AZ$33)),IFERROR(INDEX($BH$22:$BH$33, ROWS($BT$4:BT59)-ROWS($AJ$22:$AJ$33)-ROWS($AN$22:$AN$33)-ROWS($AR$22:$AR$33)-ROWS($AV$22:$AV$33)-ROWS($AZ$22:$AZ$33)-ROWS($BD$22:$BD$33)), "")))))))</f>
        <v/>
      </c>
      <c r="BU61" s="316" t="str">
        <f t="shared" ca="1" si="33"/>
        <v/>
      </c>
      <c r="BV61" s="316" t="str">
        <f ca="1">IF(OR(BW61="",BW61=0),"",MAX(BV$5:BV60)+1)</f>
        <v/>
      </c>
      <c r="BW61" s="316" t="str">
        <f ca="1">IFERROR(INDEX($AK$22:$AK$33, ROWS($BW$4:BW59)), IFERROR(INDEX($AO$22:$AO$33, ROWS($BW$4:BW59)-ROWS($AK$22:$AK$33)), IFERROR(INDEX($AS$22:$AS$33, ROWS($BW$4:BW59)-ROWS($AK$22:$AK$33)-ROWS($AO$22:$AO$33)),IFERROR(INDEX($AW$22:$AW$33, ROWS($BW$4:BW59)-ROWS($AK$22:$AK$33)-ROWS($AO$22:$AO$33)-ROWS($AS$22:$AS$33)),IFERROR(INDEX($BA$22:$BA$33, ROWS($BW$4:BW59)-ROWS($AK$22:$AK$33)-ROWS($AO$22:$AO$33)-ROWS($AS$22:$AS$33)-ROWS($AW$22:$AW$33)),IFERROR(INDEX($BE$22:$BE$33, ROWS($BW$4:BW59)-ROWS($AK$22:$AK$33)-ROWS($AO$22:$AO$33)-ROWS($AS$22:$AS$33)-ROWS($AW$22:$AW$33)-ROWS($BA$22:$BA$33)),IFERROR(INDEX($BI$22:$BI$33, ROWS($BW$4:BW59)-ROWS($AK$22:$AK$33)-ROWS($AO$22:$AO$33)-ROWS($AS$22:$AS$33)-ROWS($AW$22:$AW$33)-ROWS($BA$22:$BA$33)-ROWS($BE$22:$BE$33)), "")))))))</f>
        <v/>
      </c>
      <c r="BX61" s="316" t="str">
        <f t="shared" ca="1" si="34"/>
        <v/>
      </c>
      <c r="BY61" s="413" t="str">
        <f t="shared" ca="1" si="35"/>
        <v/>
      </c>
      <c r="BZ61" s="412" t="str">
        <f ca="1">IF(OR(CA61="",CA61=0),"",MAX(BZ$5:BZ60)+1)</f>
        <v/>
      </c>
      <c r="CA61" s="316" t="str">
        <f ca="1">IFERROR(INDEX($AJ$38:$AJ$49, ROWS($CA$4:CA59)), IFERROR(INDEX($AN$38:$AN$49, ROWS($CA$4:CA59)-ROWS($AJ$38:$AJ$49)), IFERROR(INDEX($AR$38:$AR$49, ROWS($CA$4:CA59)-ROWS($AJ$38:$AJ$49)-ROWS($AN$38:$AN$49)),IFERROR(INDEX($AV$38:$AV$49, ROWS($CA$4:CA59)-ROWS($AJ$38:$AJ$49)-ROWS($AN$38:$AN$49)-ROWS($AR$38:$AR$49)),IFERROR(INDEX($AZ$38:$AZ$49, ROWS($CA$4:CA59)-ROWS($AJ$38:$AJ$49)-ROWS($AN$38:$AN$49)-ROWS($AR$38:$AR$49)-ROWS($AV$38:$AV$49)),IFERROR(INDEX($BD$38:$BD$49, ROWS($CA$4:CA59)-ROWS($AJ$38:$AJ$49)-ROWS($AN$38:$AN$49)-ROWS($AR$38:$AR$49)-ROWS($AV$38:$AV$49)-ROWS($AZ$38:$AZ$49)),IFERROR(INDEX($BH$38:$BH$49, ROWS($CA$4:CA59)-ROWS($AJ$38:$AJ$49)-ROWS($AN$38:$AN$49)-ROWS($AR$38:$AR$49)-ROWS($AV$38:$AV$49)-ROWS($AZ$38:$AZ$49)-ROWS($BD$38:$BD$49)), "")))))))</f>
        <v/>
      </c>
      <c r="CB61" s="316" t="str">
        <f t="shared" ca="1" si="36"/>
        <v/>
      </c>
      <c r="CC61" s="316" t="str">
        <f ca="1">IF(OR(CD61="",CD61=0),"",MAX(CC$5:CC60)+1)</f>
        <v/>
      </c>
      <c r="CD61" s="316" t="str">
        <f ca="1">IFERROR(INDEX($AK$38:$AK$49, ROWS($CD$4:CD59)), IFERROR(INDEX($AO$38:$AO$49, ROWS($CD$4:CD59)-ROWS($AK$38:$AK$49)), IFERROR(INDEX($AS$38:$AS$49, ROWS($CD$4:CD59)-ROWS($AK$38:$AK$49)-ROWS($AO$38:$AO$49)),IFERROR(INDEX($AW$38:$AW$49, ROWS($CD$4:CD59)-ROWS($AK$38:$AK$49)-ROWS($AO$38:$AO$49)-ROWS($AS$38:$AS$49)),IFERROR(INDEX($BA$38:$BA$49, ROWS($CD$4:CD59)-ROWS($AK$38:$AK$49)-ROWS($AO$38:$AO$49)-ROWS($AS$38:$AS$49)-ROWS($AW$38:$AW$49)),IFERROR(INDEX($BE$38:$BE$49, ROWS($CD$4:CD59)-ROWS($AK$38:$AK$49)-ROWS($AO$38:$AO$49)-ROWS($AS$38:$AS$49)-ROWS($AW$38:$AW$49)-ROWS($BA$38:$BA$49)),IFERROR(INDEX($BI$38:$BI$49, ROWS($CD$4:CD59)-ROWS($AK$38:$AK$49)-ROWS($AO$38:$AO$49)-ROWS($AS$38:$AS$49)-ROWS($AW$38:$AW$49)-ROWS($BA$38:$BA$49)-ROWS($BE$38:$BE$49)), "")))))))</f>
        <v/>
      </c>
      <c r="CE61" s="316" t="str">
        <f t="shared" ca="1" si="37"/>
        <v/>
      </c>
      <c r="CF61" s="413" t="str">
        <f t="shared" ca="1" si="38"/>
        <v/>
      </c>
      <c r="CG61" s="412" t="str">
        <f ca="1">IF(OR(CH61="",CH61=0),"",MAX(CG$5:CG60)+1)</f>
        <v/>
      </c>
      <c r="CH61" s="316" t="str">
        <f ca="1">IFERROR(INDEX($AJ$54:$AJ$65, ROWS($CH$4:CH59)), IFERROR(INDEX($AN$54:$AN$65, ROWS($CH$4:CH59)-ROWS($AJ$54:$AJ$65)), IFERROR(INDEX($AR$54:$AR$65, ROWS($CH$4:CH59)-ROWS($AJ$54:$AJ$65)-ROWS($AN$54:$AN$65)),IFERROR(INDEX($AV$54:$AV$65, ROWS($CH$4:CH59)-ROWS($AJ$54:$AJ$65)-ROWS($AN$54:$AN$65)-ROWS($AR$54:$AR$65)),IFERROR(INDEX($AZ$54:$AZ$65, ROWS($CH$4:CH59)-ROWS($AJ$54:$AJ$65)-ROWS($AN$54:$AN$65)-ROWS($AR$54:$AR$65)-ROWS($AV$54:$AV$65)),IFERROR(INDEX($BD$54:$BD$65, ROWS($CH$4:CH59)-ROWS($AJ$54:$AJ$65)-ROWS($AN$54:$AN$65)-ROWS($AR$54:$AR$65)-ROWS($AV$54:$AV$65)-ROWS($AZ$54:$AZ$65)),IFERROR(INDEX($BH$54:$BH$65, ROWS($CH$4:CH59)-ROWS($AJ$54:$AJ$65)-ROWS($AN$54:$AN$65)-ROWS($AR$54:$AR$65)-ROWS($AV$54:$AV$65)-ROWS($AZ$54:$AZ$65)-ROWS($BD$54:$BD$65)), "")))))))</f>
        <v/>
      </c>
      <c r="CI61" s="316" t="str">
        <f t="shared" ca="1" si="39"/>
        <v/>
      </c>
      <c r="CJ61" s="316" t="str">
        <f ca="1">IF(OR(CK61="",CK61=0),"",MAX(CJ$5:CJ60)+1)</f>
        <v/>
      </c>
      <c r="CK61" s="316" t="str">
        <f ca="1">IFERROR(INDEX($AK$54:$AK$65, ROWS($CK$4:CK59)), IFERROR(INDEX($AO$54:$AO$65, ROWS($CK$4:CK59)-ROWS($AK$54:$AK$65)), IFERROR(INDEX($AS$54:$AS$65, ROWS($CK$4:CK59)-ROWS($AK$54:$AK$65)-ROWS($AO$54:$AO$65)),IFERROR(INDEX($AW$54:$AW$65, ROWS($CK$4:CK59)-ROWS($AK$54:$AK$65)-ROWS($AO$54:$AO$65)-ROWS($AS$54:$AS$65)),IFERROR(INDEX($BA$54:$BA$65, ROWS($CK$4:CK59)-ROWS($AK$54:$AK$65)-ROWS($AO$54:$AO$65)-ROWS($AS$54:$AS$65)-ROWS($AW$54:$AW$65)),IFERROR(INDEX($BE$54:$BE$65, ROWS($CK$4:CK59)-ROWS($AK$54:$AK$65)-ROWS($AO$54:$AO$65)-ROWS($AS$54:$AS$65)-ROWS($AW$54:$AW$65)-ROWS($BA$54:$BA$65)),IFERROR(INDEX($BI$54:$BI$65, ROWS($CK$4:CK59)-ROWS($AK$54:$AK$65)-ROWS($AO$54:$AO$65)-ROWS($AS$54:$AS$65)-ROWS($AW$54:$AW$65)-ROWS($BA$54:$BA$65)-ROWS($BE$54:$BE$65)), "")))))))</f>
        <v/>
      </c>
      <c r="CL61" s="316" t="str">
        <f t="shared" ca="1" si="40"/>
        <v/>
      </c>
      <c r="CM61" s="413" t="str">
        <f t="shared" ca="1" si="41"/>
        <v/>
      </c>
      <c r="CN61" s="412" t="str">
        <f>IF(OR(CO61="",CO61=0),"",MAX(CN$5:CN60)+1)</f>
        <v/>
      </c>
      <c r="CO61" s="316">
        <f>IFERROR(INDEX($AJ$70:$AJ$81, ROWS($CO$4:CO59)), IFERROR(INDEX($AN$70:$AN$81, ROWS($CO$4:CO59)-ROWS($AJ$70:$AJ$81)), IFERROR(INDEX($AR$70:$AR$81, ROWS($CO$4:CO59)-ROWS($AJ$70:$AJ$81)-ROWS($AN$70:$AN$81)),IFERROR(INDEX($AV$70:$AV$81, ROWS($CO$4:CO59)-ROWS($AJ$70:$AJ$81)-ROWS($AN$70:$AN$81)-ROWS($AR$70:$AR$81)),IFERROR(INDEX($AZ$70:$AZ$81, ROWS($CO$4:CO59)-ROWS($AJ$70:$AJ$81)-ROWS($AN$70:$AN$81)-ROWS($AR$70:$AR$81)-ROWS($AV$70:$AV$81)),IFERROR(INDEX($BD$70:$BD$81, ROWS($CO$4:CO59)-ROWS($AJ$70:$AJ$81)-ROWS($AN$70:$AN$81)-ROWS($AR$70:$AR$81)-ROWS($AV$70:$AV$81)-ROWS($AZ$70:$AZ$81)),IFERROR(INDEX($BH$70:$BH$81, ROWS($CO$4:CO59)-ROWS($AJ$70:$AJ$81)-ROWS($AN$70:$AN$81)-ROWS($AR$70:$AR$81)-ROWS($AV$70:$AV$81)-ROWS($AZ$70:$AZ$81)-ROWS($BD$70:$BD$81)), "")))))))</f>
        <v>0</v>
      </c>
      <c r="CP61" s="316" t="str">
        <f t="shared" ca="1" si="42"/>
        <v/>
      </c>
      <c r="CQ61" s="316" t="str">
        <f>IF(OR(CR61="",CR61=0),"",MAX(CQ$5:CQ60)+1)</f>
        <v/>
      </c>
      <c r="CR61" s="316">
        <f>IFERROR(INDEX($AK$70:$AK$81, ROWS($CR$4:CR59)), IFERROR(INDEX($AO$70:$AO$81, ROWS($CR$4:CR59)-ROWS($AK$70:$AK$81)), IFERROR(INDEX($AS$70:$AS$81, ROWS($CR$4:CR59)-ROWS($AK$70:$AK$81)-ROWS($AO$70:$AO$81)),IFERROR(INDEX($AW$70:$AW$81, ROWS($CR$4:CR59)-ROWS($AK$70:$AK$81)-ROWS($AO$70:$AO$81)-ROWS($AS$70:$AS$81)),IFERROR(INDEX($BA$70:$BA$81, ROWS($CR$4:CR59)-ROWS($AK$70:$AK$81)-ROWS($AO$70:$AO$81)-ROWS($AS$70:$AS$81)-ROWS($AW$70:$AW$81)),IFERROR(INDEX($BE$70:$BE$81, ROWS($CR$4:CR59)-ROWS($AK$70:$AK$81)-ROWS($AO$70:$AO$81)-ROWS($AS$70:$AS$81)-ROWS($AW$70:$AW$81)-ROWS($BA$70:$BA$81)),IFERROR(INDEX($BI$70:$BI$81, ROWS($CR$4:CR59)-ROWS($AK$70:$AK$81)-ROWS($AO$70:$AO$81)-ROWS($AS$70:$AS$81)-ROWS($AW$70:$AW$81)-ROWS($BA$70:$BA$81)-ROWS($BE$70:$BE$81)), "")))))))</f>
        <v>0</v>
      </c>
      <c r="CS61" s="316" t="str">
        <f t="shared" ca="1" si="43"/>
        <v/>
      </c>
      <c r="CT61" s="413" t="str">
        <f t="shared" ca="1" si="44"/>
        <v/>
      </c>
      <c r="CU61" s="412" t="str">
        <f>IF(OR(CV61="",CV61=0),"",MAX(CU$5:CU60)+1)</f>
        <v/>
      </c>
      <c r="CV61" s="316" t="str">
        <f>IFERROR(INDEX($AJ$86:$AJ$97, ROWS($CV$4:CV59)), IFERROR(INDEX($AN$86:$AN$97, ROWS($CV$4:CV59)-ROWS($AJ$86:$AJ$97)), ""))</f>
        <v/>
      </c>
      <c r="CW61" s="316" t="str">
        <f t="shared" si="45"/>
        <v/>
      </c>
      <c r="CX61" s="316" t="str">
        <f>IF(OR(CY61="",CY61=0),"",MAX(CX$5:CX60)+1)</f>
        <v/>
      </c>
      <c r="CY61" s="316" t="str">
        <f>IFERROR(INDEX($AK$86:$AK$97, ROWS($CY$4:CY59)), IFERROR(INDEX($AO$86:$AO$97, ROWS($CY$4:CY59)-ROWS($AK$86:$AK$97)), ""))</f>
        <v/>
      </c>
      <c r="CZ61" s="316" t="str">
        <f t="shared" si="46"/>
        <v/>
      </c>
      <c r="DA61" s="413" t="str">
        <f t="shared" si="47"/>
        <v/>
      </c>
      <c r="DC61" s="438" t="str">
        <f ca="1">IF(OR(DD61="",DD61=0),"",MAX(DC$45:DC60)+1)</f>
        <v/>
      </c>
      <c r="DD61" s="434" t="str">
        <f t="shared" ca="1" si="130"/>
        <v/>
      </c>
      <c r="DE61" s="413" t="str">
        <f t="shared" ca="1" si="131"/>
        <v/>
      </c>
      <c r="DF61" s="431" t="str">
        <f ca="1">IF(OR(DG61="",DG61=0),"",MAX(DF$45:DF60)+1)</f>
        <v/>
      </c>
      <c r="DG61" s="412" t="str">
        <f t="shared" ca="1" si="132"/>
        <v/>
      </c>
      <c r="DH61" s="413" t="str">
        <f t="shared" ca="1" si="133"/>
        <v/>
      </c>
      <c r="DI61" s="412" t="str">
        <f t="shared" ca="1" si="134"/>
        <v/>
      </c>
      <c r="DJ61" s="413" t="str">
        <f t="shared" ca="1" si="135"/>
        <v/>
      </c>
      <c r="DK61" s="412" t="str">
        <f t="shared" ca="1" si="136"/>
        <v/>
      </c>
      <c r="DL61" s="413" t="str">
        <f t="shared" ca="1" si="137"/>
        <v/>
      </c>
      <c r="DN61" s="278"/>
      <c r="DO61" s="278"/>
      <c r="DP61" s="278"/>
      <c r="DQ61" s="278"/>
      <c r="DR61" s="278"/>
      <c r="DS61" s="278"/>
    </row>
    <row r="62" spans="16:123" x14ac:dyDescent="0.3">
      <c r="P62" s="1177"/>
      <c r="Q62" s="1178"/>
      <c r="R62" s="453"/>
      <c r="S62" s="402"/>
      <c r="U62" s="1177"/>
      <c r="V62" s="1178"/>
      <c r="W62" s="453"/>
      <c r="X62" s="402"/>
      <c r="AB62" s="395">
        <f ca="1">IFERROR(MATCH($AB$59,OFFSET(Year!$BI$11:$BI$62,AB61,,1000),0)+AB61,"")</f>
        <v>2</v>
      </c>
      <c r="AC62" s="340">
        <f ca="1">IFERROR(INDEX(Year!$BL$11:$BL$62,AB62),"")</f>
        <v>28</v>
      </c>
      <c r="AD62" s="348" t="str">
        <f ca="1">IFERROR(INDEX(Year!$BJ$11:$BJ$62,AB62),"")</f>
        <v>Paycheck 1</v>
      </c>
      <c r="AE62" s="363">
        <f ca="1">IFERROR(INDEX(Year!$BK$11:$BK$62,AB62),"")</f>
        <v>850</v>
      </c>
      <c r="AF62" s="402" t="str">
        <f ca="1">IFERROR(INDEX(Year!$BI$11:$BI$62,AB62),"")</f>
        <v>Income</v>
      </c>
      <c r="AI62" s="304" t="str">
        <f t="shared" ca="1" si="159"/>
        <v/>
      </c>
      <c r="AJ62" s="305" t="str">
        <f t="shared" ca="1" si="138"/>
        <v/>
      </c>
      <c r="AK62" s="306" t="str">
        <f t="shared" ca="1" si="139"/>
        <v/>
      </c>
      <c r="AL62" s="307" t="str">
        <f t="shared" ca="1" si="140"/>
        <v/>
      </c>
      <c r="AM62" s="304" t="str">
        <f t="shared" ca="1" si="160"/>
        <v/>
      </c>
      <c r="AN62" s="305" t="str">
        <f t="shared" ca="1" si="141"/>
        <v/>
      </c>
      <c r="AO62" s="306" t="str">
        <f t="shared" ca="1" si="142"/>
        <v/>
      </c>
      <c r="AP62" s="307" t="str">
        <f t="shared" ca="1" si="143"/>
        <v/>
      </c>
      <c r="AQ62" s="304" t="str">
        <f t="shared" ca="1" si="161"/>
        <v/>
      </c>
      <c r="AR62" s="305" t="str">
        <f t="shared" ca="1" si="144"/>
        <v/>
      </c>
      <c r="AS62" s="306" t="str">
        <f t="shared" ca="1" si="145"/>
        <v/>
      </c>
      <c r="AT62" s="307" t="str">
        <f t="shared" ca="1" si="146"/>
        <v/>
      </c>
      <c r="AU62" s="304" t="str">
        <f t="shared" ca="1" si="162"/>
        <v/>
      </c>
      <c r="AV62" s="305" t="str">
        <f t="shared" ca="1" si="147"/>
        <v/>
      </c>
      <c r="AW62" s="306" t="str">
        <f t="shared" ca="1" si="148"/>
        <v/>
      </c>
      <c r="AX62" s="307" t="str">
        <f t="shared" ca="1" si="149"/>
        <v/>
      </c>
      <c r="AY62" s="304" t="str">
        <f t="shared" ca="1" si="163"/>
        <v/>
      </c>
      <c r="AZ62" s="305" t="str">
        <f t="shared" ca="1" si="150"/>
        <v/>
      </c>
      <c r="BA62" s="306" t="str">
        <f t="shared" ca="1" si="151"/>
        <v/>
      </c>
      <c r="BB62" s="307" t="str">
        <f t="shared" ca="1" si="152"/>
        <v/>
      </c>
      <c r="BC62" s="304" t="str">
        <f t="shared" ca="1" si="164"/>
        <v/>
      </c>
      <c r="BD62" s="305" t="str">
        <f t="shared" ca="1" si="153"/>
        <v/>
      </c>
      <c r="BE62" s="306" t="str">
        <f t="shared" ca="1" si="154"/>
        <v/>
      </c>
      <c r="BF62" s="307" t="str">
        <f t="shared" ca="1" si="155"/>
        <v/>
      </c>
      <c r="BG62" s="304" t="str">
        <f t="shared" ca="1" si="165"/>
        <v/>
      </c>
      <c r="BH62" s="305" t="str">
        <f t="shared" ca="1" si="156"/>
        <v/>
      </c>
      <c r="BI62" s="306" t="str">
        <f t="shared" ca="1" si="157"/>
        <v/>
      </c>
      <c r="BJ62" s="307" t="str">
        <f t="shared" ca="1" si="158"/>
        <v/>
      </c>
      <c r="BL62" s="412" t="str">
        <f ca="1">IF(OR(BM62="",BM62=0),"",MAX(BL$5:BL61)+1)</f>
        <v/>
      </c>
      <c r="BM62" s="316" t="str">
        <f ca="1">IFERROR(INDEX($AJ$6:$AJ$17, ROWS(BM$4:$BM60)), IFERROR(INDEX($AN$6:$AN$17, ROWS(BM$4:$BM60)-ROWS($AJ$6:$AJ$17)), IFERROR(INDEX($AR$6:$AR$17, ROWS(BM$4:$BM60)-ROWS($AJ$6:$AJ$17)-ROWS($AN$6:$AN$17)),IFERROR(INDEX($AV$6:$AV$17, ROWS(BM$4:$BM60)-ROWS($AJ$6:$AJ$17)-ROWS($AN$6:$AN$17)-ROWS($AR$6:$AR$17)),IFERROR(INDEX($AZ$6:$AZ$17, ROWS(BM$4:$BM60)-ROWS($AJ$6:$AJ$17)-ROWS($AN$6:$AN$17)-ROWS($AR$6:$AR$17)-ROWS($AV$6:$AV$17)),IFERROR(INDEX($BD$6:$BD$17, ROWS(BM$4:$BM60)-ROWS($AJ$6:$AJ$17)-ROWS($AN$6:$AN$17)-ROWS($AR$6:$AR$17)-ROWS($AV$6:$AV$17)-ROWS($AZ$6:$AZ$17)),IFERROR(INDEX($BH$6:$BH$17, ROWS(BM$4:$BM60)-ROWS($AJ$6:$AJ$17)-ROWS($AN$6:$AN$17)-ROWS($AR$6:$AR$17)-ROWS($AV$6:$AV$17)-ROWS($AZ$6:$AZ$17)-ROWS($BD$6:$BD$17)), "")))))))</f>
        <v/>
      </c>
      <c r="BN62" s="316" t="str">
        <f t="shared" ca="1" si="30"/>
        <v/>
      </c>
      <c r="BO62" s="316" t="str">
        <f ca="1">IF(OR(BP62="",BP62=0),"",MAX(BO$5:BO61)+1)</f>
        <v/>
      </c>
      <c r="BP62" s="316" t="str">
        <f ca="1">IFERROR(INDEX($AK$6:$AK$17, ROWS($BP$4:BP60)), IFERROR(INDEX($AO$6:$AO$17, ROWS($BP$4:BP60)-ROWS($AK$6:$AK$17)), IFERROR(INDEX($AS$6:$AS$17, ROWS($BP$4:BP60)-ROWS($AK$6:$AK$17)-ROWS($AO$6:$AO$17)),IFERROR(INDEX($AW$6:$AW$17, ROWS($BP$4:BP60)-ROWS($AK$6:$AK$17)-ROWS($AO$6:$AO$17)-ROWS($AS$6:$AS$17)),IFERROR(INDEX($BA$6:$BA$17, ROWS($BP$4:BP60)-ROWS($AK$6:$AK$17)-ROWS($AO$6:$AO$17)-ROWS($AS$6:$AS$17)-ROWS($AW$6:$AW$17)),IFERROR(INDEX($BE$6:$BE$17, ROWS($BP$4:BP60)-ROWS($AK$6:$AK$17)-ROWS($AO$6:$AO$17)-ROWS($AS$6:$AS$17)-ROWS($AW$6:$AW$17)-ROWS($BA$6:$BA$17)),IFERROR(INDEX($BI$6:$BI$17, ROWS($BP$4:BP60)-ROWS($AK$6:$AK$17)-ROWS($AO$6:$AO$17)-ROWS($AS$6:$AS$17)-ROWS($AW$6:$AW$17)-ROWS($BA$6:$BA$17)-ROWS($BE$6:$BE$17)), "")))))))</f>
        <v/>
      </c>
      <c r="BQ62" s="316" t="str">
        <f t="shared" ca="1" si="31"/>
        <v/>
      </c>
      <c r="BR62" s="413" t="str">
        <f t="shared" ca="1" si="32"/>
        <v/>
      </c>
      <c r="BS62" s="412" t="str">
        <f ca="1">IF(OR(BT62="",BT62=0),"",MAX(BS$5:BS61)+1)</f>
        <v/>
      </c>
      <c r="BT62" s="316" t="str">
        <f ca="1">IFERROR(INDEX($AJ$22:$AJ$33, ROWS($BT$4:BT60)), IFERROR(INDEX($AN$22:$AN$33, ROWS($BT$4:BT60)-ROWS($AJ$22:$AJ$33)), IFERROR(INDEX($AR$22:$AR$33, ROWS($BT$4:BT60)-ROWS($AJ$22:$AJ$33)-ROWS($AN$22:$AN$33)),IFERROR(INDEX($AV$22:$AV$33, ROWS($BT$4:BT60)-ROWS($AJ$22:$AJ$33)-ROWS($AN$22:$AN$33)-ROWS($AR$22:$AR$33)),IFERROR(INDEX($AZ$22:$AZ$33, ROWS($BT$4:BT60)-ROWS($AJ$22:$AJ$33)-ROWS($AN$22:$AN$33)-ROWS($AR$22:$AR$33)-ROWS($AV$22:$AV$33)),IFERROR(INDEX($BD$22:$BD$33, ROWS($BT$4:BT60)-ROWS($AJ$22:$AJ$33)-ROWS($AN$22:$AN$33)-ROWS($AR$22:$AR$33)-ROWS($AV$22:$AV$33)-ROWS($AZ$22:$AZ$33)),IFERROR(INDEX($BH$22:$BH$33, ROWS($BT$4:BT60)-ROWS($AJ$22:$AJ$33)-ROWS($AN$22:$AN$33)-ROWS($AR$22:$AR$33)-ROWS($AV$22:$AV$33)-ROWS($AZ$22:$AZ$33)-ROWS($BD$22:$BD$33)), "")))))))</f>
        <v/>
      </c>
      <c r="BU62" s="316" t="str">
        <f t="shared" ca="1" si="33"/>
        <v/>
      </c>
      <c r="BV62" s="316" t="str">
        <f ca="1">IF(OR(BW62="",BW62=0),"",MAX(BV$5:BV61)+1)</f>
        <v/>
      </c>
      <c r="BW62" s="316" t="str">
        <f ca="1">IFERROR(INDEX($AK$22:$AK$33, ROWS($BW$4:BW60)), IFERROR(INDEX($AO$22:$AO$33, ROWS($BW$4:BW60)-ROWS($AK$22:$AK$33)), IFERROR(INDEX($AS$22:$AS$33, ROWS($BW$4:BW60)-ROWS($AK$22:$AK$33)-ROWS($AO$22:$AO$33)),IFERROR(INDEX($AW$22:$AW$33, ROWS($BW$4:BW60)-ROWS($AK$22:$AK$33)-ROWS($AO$22:$AO$33)-ROWS($AS$22:$AS$33)),IFERROR(INDEX($BA$22:$BA$33, ROWS($BW$4:BW60)-ROWS($AK$22:$AK$33)-ROWS($AO$22:$AO$33)-ROWS($AS$22:$AS$33)-ROWS($AW$22:$AW$33)),IFERROR(INDEX($BE$22:$BE$33, ROWS($BW$4:BW60)-ROWS($AK$22:$AK$33)-ROWS($AO$22:$AO$33)-ROWS($AS$22:$AS$33)-ROWS($AW$22:$AW$33)-ROWS($BA$22:$BA$33)),IFERROR(INDEX($BI$22:$BI$33, ROWS($BW$4:BW60)-ROWS($AK$22:$AK$33)-ROWS($AO$22:$AO$33)-ROWS($AS$22:$AS$33)-ROWS($AW$22:$AW$33)-ROWS($BA$22:$BA$33)-ROWS($BE$22:$BE$33)), "")))))))</f>
        <v/>
      </c>
      <c r="BX62" s="316" t="str">
        <f t="shared" ca="1" si="34"/>
        <v/>
      </c>
      <c r="BY62" s="413" t="str">
        <f t="shared" ca="1" si="35"/>
        <v/>
      </c>
      <c r="BZ62" s="412" t="str">
        <f ca="1">IF(OR(CA62="",CA62=0),"",MAX(BZ$5:BZ61)+1)</f>
        <v/>
      </c>
      <c r="CA62" s="316" t="str">
        <f ca="1">IFERROR(INDEX($AJ$38:$AJ$49, ROWS($CA$4:CA60)), IFERROR(INDEX($AN$38:$AN$49, ROWS($CA$4:CA60)-ROWS($AJ$38:$AJ$49)), IFERROR(INDEX($AR$38:$AR$49, ROWS($CA$4:CA60)-ROWS($AJ$38:$AJ$49)-ROWS($AN$38:$AN$49)),IFERROR(INDEX($AV$38:$AV$49, ROWS($CA$4:CA60)-ROWS($AJ$38:$AJ$49)-ROWS($AN$38:$AN$49)-ROWS($AR$38:$AR$49)),IFERROR(INDEX($AZ$38:$AZ$49, ROWS($CA$4:CA60)-ROWS($AJ$38:$AJ$49)-ROWS($AN$38:$AN$49)-ROWS($AR$38:$AR$49)-ROWS($AV$38:$AV$49)),IFERROR(INDEX($BD$38:$BD$49, ROWS($CA$4:CA60)-ROWS($AJ$38:$AJ$49)-ROWS($AN$38:$AN$49)-ROWS($AR$38:$AR$49)-ROWS($AV$38:$AV$49)-ROWS($AZ$38:$AZ$49)),IFERROR(INDEX($BH$38:$BH$49, ROWS($CA$4:CA60)-ROWS($AJ$38:$AJ$49)-ROWS($AN$38:$AN$49)-ROWS($AR$38:$AR$49)-ROWS($AV$38:$AV$49)-ROWS($AZ$38:$AZ$49)-ROWS($BD$38:$BD$49)), "")))))))</f>
        <v/>
      </c>
      <c r="CB62" s="316" t="str">
        <f t="shared" ca="1" si="36"/>
        <v/>
      </c>
      <c r="CC62" s="316" t="str">
        <f ca="1">IF(OR(CD62="",CD62=0),"",MAX(CC$5:CC61)+1)</f>
        <v/>
      </c>
      <c r="CD62" s="316" t="str">
        <f ca="1">IFERROR(INDEX($AK$38:$AK$49, ROWS($CD$4:CD60)), IFERROR(INDEX($AO$38:$AO$49, ROWS($CD$4:CD60)-ROWS($AK$38:$AK$49)), IFERROR(INDEX($AS$38:$AS$49, ROWS($CD$4:CD60)-ROWS($AK$38:$AK$49)-ROWS($AO$38:$AO$49)),IFERROR(INDEX($AW$38:$AW$49, ROWS($CD$4:CD60)-ROWS($AK$38:$AK$49)-ROWS($AO$38:$AO$49)-ROWS($AS$38:$AS$49)),IFERROR(INDEX($BA$38:$BA$49, ROWS($CD$4:CD60)-ROWS($AK$38:$AK$49)-ROWS($AO$38:$AO$49)-ROWS($AS$38:$AS$49)-ROWS($AW$38:$AW$49)),IFERROR(INDEX($BE$38:$BE$49, ROWS($CD$4:CD60)-ROWS($AK$38:$AK$49)-ROWS($AO$38:$AO$49)-ROWS($AS$38:$AS$49)-ROWS($AW$38:$AW$49)-ROWS($BA$38:$BA$49)),IFERROR(INDEX($BI$38:$BI$49, ROWS($CD$4:CD60)-ROWS($AK$38:$AK$49)-ROWS($AO$38:$AO$49)-ROWS($AS$38:$AS$49)-ROWS($AW$38:$AW$49)-ROWS($BA$38:$BA$49)-ROWS($BE$38:$BE$49)), "")))))))</f>
        <v/>
      </c>
      <c r="CE62" s="316" t="str">
        <f t="shared" ca="1" si="37"/>
        <v/>
      </c>
      <c r="CF62" s="413" t="str">
        <f t="shared" ca="1" si="38"/>
        <v/>
      </c>
      <c r="CG62" s="412" t="str">
        <f ca="1">IF(OR(CH62="",CH62=0),"",MAX(CG$5:CG61)+1)</f>
        <v/>
      </c>
      <c r="CH62" s="316" t="str">
        <f ca="1">IFERROR(INDEX($AJ$54:$AJ$65, ROWS($CH$4:CH60)), IFERROR(INDEX($AN$54:$AN$65, ROWS($CH$4:CH60)-ROWS($AJ$54:$AJ$65)), IFERROR(INDEX($AR$54:$AR$65, ROWS($CH$4:CH60)-ROWS($AJ$54:$AJ$65)-ROWS($AN$54:$AN$65)),IFERROR(INDEX($AV$54:$AV$65, ROWS($CH$4:CH60)-ROWS($AJ$54:$AJ$65)-ROWS($AN$54:$AN$65)-ROWS($AR$54:$AR$65)),IFERROR(INDEX($AZ$54:$AZ$65, ROWS($CH$4:CH60)-ROWS($AJ$54:$AJ$65)-ROWS($AN$54:$AN$65)-ROWS($AR$54:$AR$65)-ROWS($AV$54:$AV$65)),IFERROR(INDEX($BD$54:$BD$65, ROWS($CH$4:CH60)-ROWS($AJ$54:$AJ$65)-ROWS($AN$54:$AN$65)-ROWS($AR$54:$AR$65)-ROWS($AV$54:$AV$65)-ROWS($AZ$54:$AZ$65)),IFERROR(INDEX($BH$54:$BH$65, ROWS($CH$4:CH60)-ROWS($AJ$54:$AJ$65)-ROWS($AN$54:$AN$65)-ROWS($AR$54:$AR$65)-ROWS($AV$54:$AV$65)-ROWS($AZ$54:$AZ$65)-ROWS($BD$54:$BD$65)), "")))))))</f>
        <v/>
      </c>
      <c r="CI62" s="316" t="str">
        <f t="shared" ca="1" si="39"/>
        <v/>
      </c>
      <c r="CJ62" s="316" t="str">
        <f ca="1">IF(OR(CK62="",CK62=0),"",MAX(CJ$5:CJ61)+1)</f>
        <v/>
      </c>
      <c r="CK62" s="316" t="str">
        <f ca="1">IFERROR(INDEX($AK$54:$AK$65, ROWS($CK$4:CK60)), IFERROR(INDEX($AO$54:$AO$65, ROWS($CK$4:CK60)-ROWS($AK$54:$AK$65)), IFERROR(INDEX($AS$54:$AS$65, ROWS($CK$4:CK60)-ROWS($AK$54:$AK$65)-ROWS($AO$54:$AO$65)),IFERROR(INDEX($AW$54:$AW$65, ROWS($CK$4:CK60)-ROWS($AK$54:$AK$65)-ROWS($AO$54:$AO$65)-ROWS($AS$54:$AS$65)),IFERROR(INDEX($BA$54:$BA$65, ROWS($CK$4:CK60)-ROWS($AK$54:$AK$65)-ROWS($AO$54:$AO$65)-ROWS($AS$54:$AS$65)-ROWS($AW$54:$AW$65)),IFERROR(INDEX($BE$54:$BE$65, ROWS($CK$4:CK60)-ROWS($AK$54:$AK$65)-ROWS($AO$54:$AO$65)-ROWS($AS$54:$AS$65)-ROWS($AW$54:$AW$65)-ROWS($BA$54:$BA$65)),IFERROR(INDEX($BI$54:$BI$65, ROWS($CK$4:CK60)-ROWS($AK$54:$AK$65)-ROWS($AO$54:$AO$65)-ROWS($AS$54:$AS$65)-ROWS($AW$54:$AW$65)-ROWS($BA$54:$BA$65)-ROWS($BE$54:$BE$65)), "")))))))</f>
        <v/>
      </c>
      <c r="CL62" s="316" t="str">
        <f t="shared" ca="1" si="40"/>
        <v/>
      </c>
      <c r="CM62" s="413" t="str">
        <f t="shared" ca="1" si="41"/>
        <v/>
      </c>
      <c r="CN62" s="412" t="str">
        <f>IF(OR(CO62="",CO62=0),"",MAX(CN$5:CN61)+1)</f>
        <v/>
      </c>
      <c r="CO62" s="316">
        <f>IFERROR(INDEX($AJ$70:$AJ$81, ROWS($CO$4:CO60)), IFERROR(INDEX($AN$70:$AN$81, ROWS($CO$4:CO60)-ROWS($AJ$70:$AJ$81)), IFERROR(INDEX($AR$70:$AR$81, ROWS($CO$4:CO60)-ROWS($AJ$70:$AJ$81)-ROWS($AN$70:$AN$81)),IFERROR(INDEX($AV$70:$AV$81, ROWS($CO$4:CO60)-ROWS($AJ$70:$AJ$81)-ROWS($AN$70:$AN$81)-ROWS($AR$70:$AR$81)),IFERROR(INDEX($AZ$70:$AZ$81, ROWS($CO$4:CO60)-ROWS($AJ$70:$AJ$81)-ROWS($AN$70:$AN$81)-ROWS($AR$70:$AR$81)-ROWS($AV$70:$AV$81)),IFERROR(INDEX($BD$70:$BD$81, ROWS($CO$4:CO60)-ROWS($AJ$70:$AJ$81)-ROWS($AN$70:$AN$81)-ROWS($AR$70:$AR$81)-ROWS($AV$70:$AV$81)-ROWS($AZ$70:$AZ$81)),IFERROR(INDEX($BH$70:$BH$81, ROWS($CO$4:CO60)-ROWS($AJ$70:$AJ$81)-ROWS($AN$70:$AN$81)-ROWS($AR$70:$AR$81)-ROWS($AV$70:$AV$81)-ROWS($AZ$70:$AZ$81)-ROWS($BD$70:$BD$81)), "")))))))</f>
        <v>0</v>
      </c>
      <c r="CP62" s="316" t="str">
        <f t="shared" ca="1" si="42"/>
        <v/>
      </c>
      <c r="CQ62" s="316" t="str">
        <f>IF(OR(CR62="",CR62=0),"",MAX(CQ$5:CQ61)+1)</f>
        <v/>
      </c>
      <c r="CR62" s="316">
        <f>IFERROR(INDEX($AK$70:$AK$81, ROWS($CR$4:CR60)), IFERROR(INDEX($AO$70:$AO$81, ROWS($CR$4:CR60)-ROWS($AK$70:$AK$81)), IFERROR(INDEX($AS$70:$AS$81, ROWS($CR$4:CR60)-ROWS($AK$70:$AK$81)-ROWS($AO$70:$AO$81)),IFERROR(INDEX($AW$70:$AW$81, ROWS($CR$4:CR60)-ROWS($AK$70:$AK$81)-ROWS($AO$70:$AO$81)-ROWS($AS$70:$AS$81)),IFERROR(INDEX($BA$70:$BA$81, ROWS($CR$4:CR60)-ROWS($AK$70:$AK$81)-ROWS($AO$70:$AO$81)-ROWS($AS$70:$AS$81)-ROWS($AW$70:$AW$81)),IFERROR(INDEX($BE$70:$BE$81, ROWS($CR$4:CR60)-ROWS($AK$70:$AK$81)-ROWS($AO$70:$AO$81)-ROWS($AS$70:$AS$81)-ROWS($AW$70:$AW$81)-ROWS($BA$70:$BA$81)),IFERROR(INDEX($BI$70:$BI$81, ROWS($CR$4:CR60)-ROWS($AK$70:$AK$81)-ROWS($AO$70:$AO$81)-ROWS($AS$70:$AS$81)-ROWS($AW$70:$AW$81)-ROWS($BA$70:$BA$81)-ROWS($BE$70:$BE$81)), "")))))))</f>
        <v>0</v>
      </c>
      <c r="CS62" s="316" t="str">
        <f t="shared" ca="1" si="43"/>
        <v/>
      </c>
      <c r="CT62" s="413" t="str">
        <f t="shared" ca="1" si="44"/>
        <v/>
      </c>
      <c r="CU62" s="412" t="str">
        <f>IF(OR(CV62="",CV62=0),"",MAX(CU$5:CU61)+1)</f>
        <v/>
      </c>
      <c r="CV62" s="316" t="str">
        <f>IFERROR(INDEX($AJ$86:$AJ$97, ROWS($CV$4:CV60)), IFERROR(INDEX($AN$86:$AN$97, ROWS($CV$4:CV60)-ROWS($AJ$86:$AJ$97)), ""))</f>
        <v/>
      </c>
      <c r="CW62" s="316" t="str">
        <f t="shared" si="45"/>
        <v/>
      </c>
      <c r="CX62" s="316" t="str">
        <f>IF(OR(CY62="",CY62=0),"",MAX(CX$5:CX61)+1)</f>
        <v/>
      </c>
      <c r="CY62" s="316" t="str">
        <f>IFERROR(INDEX($AK$86:$AK$97, ROWS($CY$4:CY60)), IFERROR(INDEX($AO$86:$AO$97, ROWS($CY$4:CY60)-ROWS($AK$86:$AK$97)), ""))</f>
        <v/>
      </c>
      <c r="CZ62" s="316" t="str">
        <f t="shared" si="46"/>
        <v/>
      </c>
      <c r="DA62" s="413" t="str">
        <f t="shared" si="47"/>
        <v/>
      </c>
      <c r="DC62" s="438" t="str">
        <f ca="1">IF(OR(DD62="",DD62=0),"",MAX(DC$45:DC61)+1)</f>
        <v/>
      </c>
      <c r="DD62" s="434" t="str">
        <f t="shared" ca="1" si="130"/>
        <v/>
      </c>
      <c r="DE62" s="413" t="str">
        <f t="shared" ca="1" si="131"/>
        <v/>
      </c>
      <c r="DF62" s="431" t="str">
        <f ca="1">IF(OR(DG62="",DG62=0),"",MAX(DF$45:DF61)+1)</f>
        <v/>
      </c>
      <c r="DG62" s="412" t="str">
        <f t="shared" ca="1" si="132"/>
        <v/>
      </c>
      <c r="DH62" s="413" t="str">
        <f t="shared" ca="1" si="133"/>
        <v/>
      </c>
      <c r="DI62" s="412" t="str">
        <f t="shared" ca="1" si="134"/>
        <v/>
      </c>
      <c r="DJ62" s="413" t="str">
        <f t="shared" ca="1" si="135"/>
        <v/>
      </c>
      <c r="DK62" s="412" t="str">
        <f t="shared" ca="1" si="136"/>
        <v/>
      </c>
      <c r="DL62" s="413" t="str">
        <f t="shared" ca="1" si="137"/>
        <v/>
      </c>
    </row>
    <row r="63" spans="16:123" ht="15.75" thickBot="1" x14ac:dyDescent="0.35">
      <c r="P63" s="1177"/>
      <c r="Q63" s="1178"/>
      <c r="R63" s="453"/>
      <c r="S63" s="402"/>
      <c r="U63" s="1177"/>
      <c r="V63" s="1178"/>
      <c r="W63" s="453"/>
      <c r="X63" s="402"/>
      <c r="AB63" s="395">
        <f ca="1">IFERROR(MATCH($AB$59,OFFSET(Year!$BI$11:$BI$62,AB62,,1000),0)+AB62,"")</f>
        <v>3</v>
      </c>
      <c r="AC63" s="340">
        <f ca="1">IFERROR(INDEX(Year!$BL$11:$BL$62,AB63),"")</f>
        <v>3</v>
      </c>
      <c r="AD63" s="348" t="str">
        <f ca="1">IFERROR(INDEX(Year!$BJ$11:$BJ$62,AB63),"")</f>
        <v>Paycheck 2</v>
      </c>
      <c r="AE63" s="363">
        <f ca="1">IFERROR(INDEX(Year!$BK$11:$BK$62,AB63),"")</f>
        <v>400</v>
      </c>
      <c r="AF63" s="402" t="str">
        <f ca="1">IFERROR(INDEX(Year!$BI$11:$BI$62,AB63),"")</f>
        <v>Income</v>
      </c>
      <c r="AI63" s="302" t="str">
        <f t="shared" ca="1" si="159"/>
        <v/>
      </c>
      <c r="AJ63" s="293" t="str">
        <f t="shared" ca="1" si="138"/>
        <v/>
      </c>
      <c r="AK63" s="293" t="str">
        <f t="shared" ca="1" si="139"/>
        <v/>
      </c>
      <c r="AL63" s="303" t="str">
        <f t="shared" ca="1" si="140"/>
        <v/>
      </c>
      <c r="AM63" s="302" t="str">
        <f t="shared" ca="1" si="160"/>
        <v/>
      </c>
      <c r="AN63" s="293" t="str">
        <f t="shared" ca="1" si="141"/>
        <v/>
      </c>
      <c r="AO63" s="293" t="str">
        <f t="shared" ca="1" si="142"/>
        <v/>
      </c>
      <c r="AP63" s="303" t="str">
        <f t="shared" ca="1" si="143"/>
        <v/>
      </c>
      <c r="AQ63" s="302" t="str">
        <f t="shared" ca="1" si="161"/>
        <v/>
      </c>
      <c r="AR63" s="293" t="str">
        <f t="shared" ca="1" si="144"/>
        <v/>
      </c>
      <c r="AS63" s="293" t="str">
        <f t="shared" ca="1" si="145"/>
        <v/>
      </c>
      <c r="AT63" s="303" t="str">
        <f t="shared" ca="1" si="146"/>
        <v/>
      </c>
      <c r="AU63" s="302" t="str">
        <f t="shared" ca="1" si="162"/>
        <v/>
      </c>
      <c r="AV63" s="293" t="str">
        <f t="shared" ca="1" si="147"/>
        <v/>
      </c>
      <c r="AW63" s="293" t="str">
        <f t="shared" ca="1" si="148"/>
        <v/>
      </c>
      <c r="AX63" s="303" t="str">
        <f t="shared" ca="1" si="149"/>
        <v/>
      </c>
      <c r="AY63" s="302" t="str">
        <f t="shared" ca="1" si="163"/>
        <v/>
      </c>
      <c r="AZ63" s="293" t="str">
        <f t="shared" ca="1" si="150"/>
        <v/>
      </c>
      <c r="BA63" s="293" t="str">
        <f t="shared" ca="1" si="151"/>
        <v/>
      </c>
      <c r="BB63" s="303" t="str">
        <f t="shared" ca="1" si="152"/>
        <v/>
      </c>
      <c r="BC63" s="302" t="str">
        <f t="shared" ca="1" si="164"/>
        <v/>
      </c>
      <c r="BD63" s="293" t="str">
        <f t="shared" ca="1" si="153"/>
        <v/>
      </c>
      <c r="BE63" s="293" t="str">
        <f t="shared" ca="1" si="154"/>
        <v/>
      </c>
      <c r="BF63" s="303" t="str">
        <f t="shared" ca="1" si="155"/>
        <v/>
      </c>
      <c r="BG63" s="302" t="str">
        <f t="shared" ca="1" si="165"/>
        <v/>
      </c>
      <c r="BH63" s="293" t="str">
        <f t="shared" ca="1" si="156"/>
        <v/>
      </c>
      <c r="BI63" s="293" t="str">
        <f t="shared" ca="1" si="157"/>
        <v/>
      </c>
      <c r="BJ63" s="303" t="str">
        <f t="shared" ca="1" si="158"/>
        <v/>
      </c>
      <c r="BL63" s="412" t="str">
        <f ca="1">IF(OR(BM63="",BM63=0),"",MAX(BL$5:BL62)+1)</f>
        <v/>
      </c>
      <c r="BM63" s="316" t="str">
        <f ca="1">IFERROR(INDEX($AJ$6:$AJ$17, ROWS(BM$4:$BM61)), IFERROR(INDEX($AN$6:$AN$17, ROWS(BM$4:$BM61)-ROWS($AJ$6:$AJ$17)), IFERROR(INDEX($AR$6:$AR$17, ROWS(BM$4:$BM61)-ROWS($AJ$6:$AJ$17)-ROWS($AN$6:$AN$17)),IFERROR(INDEX($AV$6:$AV$17, ROWS(BM$4:$BM61)-ROWS($AJ$6:$AJ$17)-ROWS($AN$6:$AN$17)-ROWS($AR$6:$AR$17)),IFERROR(INDEX($AZ$6:$AZ$17, ROWS(BM$4:$BM61)-ROWS($AJ$6:$AJ$17)-ROWS($AN$6:$AN$17)-ROWS($AR$6:$AR$17)-ROWS($AV$6:$AV$17)),IFERROR(INDEX($BD$6:$BD$17, ROWS(BM$4:$BM61)-ROWS($AJ$6:$AJ$17)-ROWS($AN$6:$AN$17)-ROWS($AR$6:$AR$17)-ROWS($AV$6:$AV$17)-ROWS($AZ$6:$AZ$17)),IFERROR(INDEX($BH$6:$BH$17, ROWS(BM$4:$BM61)-ROWS($AJ$6:$AJ$17)-ROWS($AN$6:$AN$17)-ROWS($AR$6:$AR$17)-ROWS($AV$6:$AV$17)-ROWS($AZ$6:$AZ$17)-ROWS($BD$6:$BD$17)), "")))))))</f>
        <v/>
      </c>
      <c r="BN63" s="316" t="str">
        <f t="shared" ca="1" si="30"/>
        <v/>
      </c>
      <c r="BO63" s="316" t="str">
        <f ca="1">IF(OR(BP63="",BP63=0),"",MAX(BO$5:BO62)+1)</f>
        <v/>
      </c>
      <c r="BP63" s="316" t="str">
        <f ca="1">IFERROR(INDEX($AK$6:$AK$17, ROWS($BP$4:BP61)), IFERROR(INDEX($AO$6:$AO$17, ROWS($BP$4:BP61)-ROWS($AK$6:$AK$17)), IFERROR(INDEX($AS$6:$AS$17, ROWS($BP$4:BP61)-ROWS($AK$6:$AK$17)-ROWS($AO$6:$AO$17)),IFERROR(INDEX($AW$6:$AW$17, ROWS($BP$4:BP61)-ROWS($AK$6:$AK$17)-ROWS($AO$6:$AO$17)-ROWS($AS$6:$AS$17)),IFERROR(INDEX($BA$6:$BA$17, ROWS($BP$4:BP61)-ROWS($AK$6:$AK$17)-ROWS($AO$6:$AO$17)-ROWS($AS$6:$AS$17)-ROWS($AW$6:$AW$17)),IFERROR(INDEX($BE$6:$BE$17, ROWS($BP$4:BP61)-ROWS($AK$6:$AK$17)-ROWS($AO$6:$AO$17)-ROWS($AS$6:$AS$17)-ROWS($AW$6:$AW$17)-ROWS($BA$6:$BA$17)),IFERROR(INDEX($BI$6:$BI$17, ROWS($BP$4:BP61)-ROWS($AK$6:$AK$17)-ROWS($AO$6:$AO$17)-ROWS($AS$6:$AS$17)-ROWS($AW$6:$AW$17)-ROWS($BA$6:$BA$17)-ROWS($BE$6:$BE$17)), "")))))))</f>
        <v/>
      </c>
      <c r="BQ63" s="316" t="str">
        <f t="shared" ca="1" si="31"/>
        <v/>
      </c>
      <c r="BR63" s="413" t="str">
        <f t="shared" ca="1" si="32"/>
        <v/>
      </c>
      <c r="BS63" s="412" t="str">
        <f ca="1">IF(OR(BT63="",BT63=0),"",MAX(BS$5:BS62)+1)</f>
        <v/>
      </c>
      <c r="BT63" s="316" t="str">
        <f ca="1">IFERROR(INDEX($AJ$22:$AJ$33, ROWS($BT$4:BT61)), IFERROR(INDEX($AN$22:$AN$33, ROWS($BT$4:BT61)-ROWS($AJ$22:$AJ$33)), IFERROR(INDEX($AR$22:$AR$33, ROWS($BT$4:BT61)-ROWS($AJ$22:$AJ$33)-ROWS($AN$22:$AN$33)),IFERROR(INDEX($AV$22:$AV$33, ROWS($BT$4:BT61)-ROWS($AJ$22:$AJ$33)-ROWS($AN$22:$AN$33)-ROWS($AR$22:$AR$33)),IFERROR(INDEX($AZ$22:$AZ$33, ROWS($BT$4:BT61)-ROWS($AJ$22:$AJ$33)-ROWS($AN$22:$AN$33)-ROWS($AR$22:$AR$33)-ROWS($AV$22:$AV$33)),IFERROR(INDEX($BD$22:$BD$33, ROWS($BT$4:BT61)-ROWS($AJ$22:$AJ$33)-ROWS($AN$22:$AN$33)-ROWS($AR$22:$AR$33)-ROWS($AV$22:$AV$33)-ROWS($AZ$22:$AZ$33)),IFERROR(INDEX($BH$22:$BH$33, ROWS($BT$4:BT61)-ROWS($AJ$22:$AJ$33)-ROWS($AN$22:$AN$33)-ROWS($AR$22:$AR$33)-ROWS($AV$22:$AV$33)-ROWS($AZ$22:$AZ$33)-ROWS($BD$22:$BD$33)), "")))))))</f>
        <v/>
      </c>
      <c r="BU63" s="316" t="str">
        <f t="shared" ca="1" si="33"/>
        <v/>
      </c>
      <c r="BV63" s="316" t="str">
        <f ca="1">IF(OR(BW63="",BW63=0),"",MAX(BV$5:BV62)+1)</f>
        <v/>
      </c>
      <c r="BW63" s="316" t="str">
        <f ca="1">IFERROR(INDEX($AK$22:$AK$33, ROWS($BW$4:BW61)), IFERROR(INDEX($AO$22:$AO$33, ROWS($BW$4:BW61)-ROWS($AK$22:$AK$33)), IFERROR(INDEX($AS$22:$AS$33, ROWS($BW$4:BW61)-ROWS($AK$22:$AK$33)-ROWS($AO$22:$AO$33)),IFERROR(INDEX($AW$22:$AW$33, ROWS($BW$4:BW61)-ROWS($AK$22:$AK$33)-ROWS($AO$22:$AO$33)-ROWS($AS$22:$AS$33)),IFERROR(INDEX($BA$22:$BA$33, ROWS($BW$4:BW61)-ROWS($AK$22:$AK$33)-ROWS($AO$22:$AO$33)-ROWS($AS$22:$AS$33)-ROWS($AW$22:$AW$33)),IFERROR(INDEX($BE$22:$BE$33, ROWS($BW$4:BW61)-ROWS($AK$22:$AK$33)-ROWS($AO$22:$AO$33)-ROWS($AS$22:$AS$33)-ROWS($AW$22:$AW$33)-ROWS($BA$22:$BA$33)),IFERROR(INDEX($BI$22:$BI$33, ROWS($BW$4:BW61)-ROWS($AK$22:$AK$33)-ROWS($AO$22:$AO$33)-ROWS($AS$22:$AS$33)-ROWS($AW$22:$AW$33)-ROWS($BA$22:$BA$33)-ROWS($BE$22:$BE$33)), "")))))))</f>
        <v/>
      </c>
      <c r="BX63" s="316" t="str">
        <f t="shared" ca="1" si="34"/>
        <v/>
      </c>
      <c r="BY63" s="413" t="str">
        <f t="shared" ca="1" si="35"/>
        <v/>
      </c>
      <c r="BZ63" s="412" t="str">
        <f ca="1">IF(OR(CA63="",CA63=0),"",MAX(BZ$5:BZ62)+1)</f>
        <v/>
      </c>
      <c r="CA63" s="316" t="str">
        <f ca="1">IFERROR(INDEX($AJ$38:$AJ$49, ROWS($CA$4:CA61)), IFERROR(INDEX($AN$38:$AN$49, ROWS($CA$4:CA61)-ROWS($AJ$38:$AJ$49)), IFERROR(INDEX($AR$38:$AR$49, ROWS($CA$4:CA61)-ROWS($AJ$38:$AJ$49)-ROWS($AN$38:$AN$49)),IFERROR(INDEX($AV$38:$AV$49, ROWS($CA$4:CA61)-ROWS($AJ$38:$AJ$49)-ROWS($AN$38:$AN$49)-ROWS($AR$38:$AR$49)),IFERROR(INDEX($AZ$38:$AZ$49, ROWS($CA$4:CA61)-ROWS($AJ$38:$AJ$49)-ROWS($AN$38:$AN$49)-ROWS($AR$38:$AR$49)-ROWS($AV$38:$AV$49)),IFERROR(INDEX($BD$38:$BD$49, ROWS($CA$4:CA61)-ROWS($AJ$38:$AJ$49)-ROWS($AN$38:$AN$49)-ROWS($AR$38:$AR$49)-ROWS($AV$38:$AV$49)-ROWS($AZ$38:$AZ$49)),IFERROR(INDEX($BH$38:$BH$49, ROWS($CA$4:CA61)-ROWS($AJ$38:$AJ$49)-ROWS($AN$38:$AN$49)-ROWS($AR$38:$AR$49)-ROWS($AV$38:$AV$49)-ROWS($AZ$38:$AZ$49)-ROWS($BD$38:$BD$49)), "")))))))</f>
        <v/>
      </c>
      <c r="CB63" s="316" t="str">
        <f t="shared" ca="1" si="36"/>
        <v/>
      </c>
      <c r="CC63" s="316" t="str">
        <f ca="1">IF(OR(CD63="",CD63=0),"",MAX(CC$5:CC62)+1)</f>
        <v/>
      </c>
      <c r="CD63" s="316" t="str">
        <f ca="1">IFERROR(INDEX($AK$38:$AK$49, ROWS($CD$4:CD61)), IFERROR(INDEX($AO$38:$AO$49, ROWS($CD$4:CD61)-ROWS($AK$38:$AK$49)), IFERROR(INDEX($AS$38:$AS$49, ROWS($CD$4:CD61)-ROWS($AK$38:$AK$49)-ROWS($AO$38:$AO$49)),IFERROR(INDEX($AW$38:$AW$49, ROWS($CD$4:CD61)-ROWS($AK$38:$AK$49)-ROWS($AO$38:$AO$49)-ROWS($AS$38:$AS$49)),IFERROR(INDEX($BA$38:$BA$49, ROWS($CD$4:CD61)-ROWS($AK$38:$AK$49)-ROWS($AO$38:$AO$49)-ROWS($AS$38:$AS$49)-ROWS($AW$38:$AW$49)),IFERROR(INDEX($BE$38:$BE$49, ROWS($CD$4:CD61)-ROWS($AK$38:$AK$49)-ROWS($AO$38:$AO$49)-ROWS($AS$38:$AS$49)-ROWS($AW$38:$AW$49)-ROWS($BA$38:$BA$49)),IFERROR(INDEX($BI$38:$BI$49, ROWS($CD$4:CD61)-ROWS($AK$38:$AK$49)-ROWS($AO$38:$AO$49)-ROWS($AS$38:$AS$49)-ROWS($AW$38:$AW$49)-ROWS($BA$38:$BA$49)-ROWS($BE$38:$BE$49)), "")))))))</f>
        <v/>
      </c>
      <c r="CE63" s="316" t="str">
        <f t="shared" ca="1" si="37"/>
        <v/>
      </c>
      <c r="CF63" s="413" t="str">
        <f t="shared" ca="1" si="38"/>
        <v/>
      </c>
      <c r="CG63" s="412" t="str">
        <f ca="1">IF(OR(CH63="",CH63=0),"",MAX(CG$5:CG62)+1)</f>
        <v/>
      </c>
      <c r="CH63" s="316" t="str">
        <f ca="1">IFERROR(INDEX($AJ$54:$AJ$65, ROWS($CH$4:CH61)), IFERROR(INDEX($AN$54:$AN$65, ROWS($CH$4:CH61)-ROWS($AJ$54:$AJ$65)), IFERROR(INDEX($AR$54:$AR$65, ROWS($CH$4:CH61)-ROWS($AJ$54:$AJ$65)-ROWS($AN$54:$AN$65)),IFERROR(INDEX($AV$54:$AV$65, ROWS($CH$4:CH61)-ROWS($AJ$54:$AJ$65)-ROWS($AN$54:$AN$65)-ROWS($AR$54:$AR$65)),IFERROR(INDEX($AZ$54:$AZ$65, ROWS($CH$4:CH61)-ROWS($AJ$54:$AJ$65)-ROWS($AN$54:$AN$65)-ROWS($AR$54:$AR$65)-ROWS($AV$54:$AV$65)),IFERROR(INDEX($BD$54:$BD$65, ROWS($CH$4:CH61)-ROWS($AJ$54:$AJ$65)-ROWS($AN$54:$AN$65)-ROWS($AR$54:$AR$65)-ROWS($AV$54:$AV$65)-ROWS($AZ$54:$AZ$65)),IFERROR(INDEX($BH$54:$BH$65, ROWS($CH$4:CH61)-ROWS($AJ$54:$AJ$65)-ROWS($AN$54:$AN$65)-ROWS($AR$54:$AR$65)-ROWS($AV$54:$AV$65)-ROWS($AZ$54:$AZ$65)-ROWS($BD$54:$BD$65)), "")))))))</f>
        <v/>
      </c>
      <c r="CI63" s="316" t="str">
        <f t="shared" ca="1" si="39"/>
        <v/>
      </c>
      <c r="CJ63" s="316" t="str">
        <f ca="1">IF(OR(CK63="",CK63=0),"",MAX(CJ$5:CJ62)+1)</f>
        <v/>
      </c>
      <c r="CK63" s="316" t="str">
        <f ca="1">IFERROR(INDEX($AK$54:$AK$65, ROWS($CK$4:CK61)), IFERROR(INDEX($AO$54:$AO$65, ROWS($CK$4:CK61)-ROWS($AK$54:$AK$65)), IFERROR(INDEX($AS$54:$AS$65, ROWS($CK$4:CK61)-ROWS($AK$54:$AK$65)-ROWS($AO$54:$AO$65)),IFERROR(INDEX($AW$54:$AW$65, ROWS($CK$4:CK61)-ROWS($AK$54:$AK$65)-ROWS($AO$54:$AO$65)-ROWS($AS$54:$AS$65)),IFERROR(INDEX($BA$54:$BA$65, ROWS($CK$4:CK61)-ROWS($AK$54:$AK$65)-ROWS($AO$54:$AO$65)-ROWS($AS$54:$AS$65)-ROWS($AW$54:$AW$65)),IFERROR(INDEX($BE$54:$BE$65, ROWS($CK$4:CK61)-ROWS($AK$54:$AK$65)-ROWS($AO$54:$AO$65)-ROWS($AS$54:$AS$65)-ROWS($AW$54:$AW$65)-ROWS($BA$54:$BA$65)),IFERROR(INDEX($BI$54:$BI$65, ROWS($CK$4:CK61)-ROWS($AK$54:$AK$65)-ROWS($AO$54:$AO$65)-ROWS($AS$54:$AS$65)-ROWS($AW$54:$AW$65)-ROWS($BA$54:$BA$65)-ROWS($BE$54:$BE$65)), "")))))))</f>
        <v/>
      </c>
      <c r="CL63" s="316" t="str">
        <f t="shared" ca="1" si="40"/>
        <v/>
      </c>
      <c r="CM63" s="413" t="str">
        <f t="shared" ca="1" si="41"/>
        <v/>
      </c>
      <c r="CN63" s="412" t="str">
        <f>IF(OR(CO63="",CO63=0),"",MAX(CN$5:CN62)+1)</f>
        <v/>
      </c>
      <c r="CO63" s="316">
        <f>IFERROR(INDEX($AJ$70:$AJ$81, ROWS($CO$4:CO61)), IFERROR(INDEX($AN$70:$AN$81, ROWS($CO$4:CO61)-ROWS($AJ$70:$AJ$81)), IFERROR(INDEX($AR$70:$AR$81, ROWS($CO$4:CO61)-ROWS($AJ$70:$AJ$81)-ROWS($AN$70:$AN$81)),IFERROR(INDEX($AV$70:$AV$81, ROWS($CO$4:CO61)-ROWS($AJ$70:$AJ$81)-ROWS($AN$70:$AN$81)-ROWS($AR$70:$AR$81)),IFERROR(INDEX($AZ$70:$AZ$81, ROWS($CO$4:CO61)-ROWS($AJ$70:$AJ$81)-ROWS($AN$70:$AN$81)-ROWS($AR$70:$AR$81)-ROWS($AV$70:$AV$81)),IFERROR(INDEX($BD$70:$BD$81, ROWS($CO$4:CO61)-ROWS($AJ$70:$AJ$81)-ROWS($AN$70:$AN$81)-ROWS($AR$70:$AR$81)-ROWS($AV$70:$AV$81)-ROWS($AZ$70:$AZ$81)),IFERROR(INDEX($BH$70:$BH$81, ROWS($CO$4:CO61)-ROWS($AJ$70:$AJ$81)-ROWS($AN$70:$AN$81)-ROWS($AR$70:$AR$81)-ROWS($AV$70:$AV$81)-ROWS($AZ$70:$AZ$81)-ROWS($BD$70:$BD$81)), "")))))))</f>
        <v>0</v>
      </c>
      <c r="CP63" s="316" t="str">
        <f t="shared" ca="1" si="42"/>
        <v/>
      </c>
      <c r="CQ63" s="316" t="str">
        <f>IF(OR(CR63="",CR63=0),"",MAX(CQ$5:CQ62)+1)</f>
        <v/>
      </c>
      <c r="CR63" s="316">
        <f>IFERROR(INDEX($AK$70:$AK$81, ROWS($CR$4:CR61)), IFERROR(INDEX($AO$70:$AO$81, ROWS($CR$4:CR61)-ROWS($AK$70:$AK$81)), IFERROR(INDEX($AS$70:$AS$81, ROWS($CR$4:CR61)-ROWS($AK$70:$AK$81)-ROWS($AO$70:$AO$81)),IFERROR(INDEX($AW$70:$AW$81, ROWS($CR$4:CR61)-ROWS($AK$70:$AK$81)-ROWS($AO$70:$AO$81)-ROWS($AS$70:$AS$81)),IFERROR(INDEX($BA$70:$BA$81, ROWS($CR$4:CR61)-ROWS($AK$70:$AK$81)-ROWS($AO$70:$AO$81)-ROWS($AS$70:$AS$81)-ROWS($AW$70:$AW$81)),IFERROR(INDEX($BE$70:$BE$81, ROWS($CR$4:CR61)-ROWS($AK$70:$AK$81)-ROWS($AO$70:$AO$81)-ROWS($AS$70:$AS$81)-ROWS($AW$70:$AW$81)-ROWS($BA$70:$BA$81)),IFERROR(INDEX($BI$70:$BI$81, ROWS($CR$4:CR61)-ROWS($AK$70:$AK$81)-ROWS($AO$70:$AO$81)-ROWS($AS$70:$AS$81)-ROWS($AW$70:$AW$81)-ROWS($BA$70:$BA$81)-ROWS($BE$70:$BE$81)), "")))))))</f>
        <v>0</v>
      </c>
      <c r="CS63" s="316" t="str">
        <f t="shared" ca="1" si="43"/>
        <v/>
      </c>
      <c r="CT63" s="413" t="str">
        <f t="shared" ca="1" si="44"/>
        <v/>
      </c>
      <c r="CU63" s="412" t="str">
        <f>IF(OR(CV63="",CV63=0),"",MAX(CU$5:CU62)+1)</f>
        <v/>
      </c>
      <c r="CV63" s="316" t="str">
        <f>IFERROR(INDEX($AJ$86:$AJ$97, ROWS($CV$4:CV61)), IFERROR(INDEX($AN$86:$AN$97, ROWS($CV$4:CV61)-ROWS($AJ$86:$AJ$97)), ""))</f>
        <v/>
      </c>
      <c r="CW63" s="316" t="str">
        <f t="shared" si="45"/>
        <v/>
      </c>
      <c r="CX63" s="316" t="str">
        <f>IF(OR(CY63="",CY63=0),"",MAX(CX$5:CX62)+1)</f>
        <v/>
      </c>
      <c r="CY63" s="316" t="str">
        <f>IFERROR(INDEX($AK$86:$AK$97, ROWS($CY$4:CY61)), IFERROR(INDEX($AO$86:$AO$97, ROWS($CY$4:CY61)-ROWS($AK$86:$AK$97)), ""))</f>
        <v/>
      </c>
      <c r="CZ63" s="316" t="str">
        <f t="shared" si="46"/>
        <v/>
      </c>
      <c r="DA63" s="413" t="str">
        <f t="shared" si="47"/>
        <v/>
      </c>
      <c r="DC63" s="439" t="str">
        <f ca="1">IF(OR(DD63="",DD63=0),"",MAX(DC$45:DC62)+1)</f>
        <v/>
      </c>
      <c r="DD63" s="436" t="str">
        <f t="shared" ca="1" si="130"/>
        <v/>
      </c>
      <c r="DE63" s="422" t="str">
        <f t="shared" ca="1" si="131"/>
        <v/>
      </c>
      <c r="DF63" s="433" t="str">
        <f ca="1">IF(OR(DG63="",DG63=0),"",MAX(DF$45:DF62)+1)</f>
        <v/>
      </c>
      <c r="DG63" s="420" t="str">
        <f t="shared" ca="1" si="132"/>
        <v/>
      </c>
      <c r="DH63" s="422" t="str">
        <f t="shared" ca="1" si="133"/>
        <v/>
      </c>
      <c r="DI63" s="420" t="str">
        <f t="shared" ca="1" si="134"/>
        <v/>
      </c>
      <c r="DJ63" s="422" t="str">
        <f t="shared" ca="1" si="135"/>
        <v/>
      </c>
      <c r="DK63" s="420" t="str">
        <f t="shared" ca="1" si="136"/>
        <v/>
      </c>
      <c r="DL63" s="422" t="str">
        <f t="shared" ca="1" si="137"/>
        <v/>
      </c>
    </row>
    <row r="64" spans="16:123" ht="15.75" thickBot="1" x14ac:dyDescent="0.35">
      <c r="P64" s="1177"/>
      <c r="Q64" s="1178"/>
      <c r="R64" s="453"/>
      <c r="S64" s="407"/>
      <c r="U64" s="1177"/>
      <c r="V64" s="1178"/>
      <c r="W64" s="453"/>
      <c r="X64" s="407"/>
      <c r="AB64" s="395">
        <f ca="1">IFERROR(MATCH($AB$59,OFFSET(Year!$BI$11:$BI$62,AB63,,1000),0)+AB63,"")</f>
        <v>4</v>
      </c>
      <c r="AC64" s="340">
        <f ca="1">IFERROR(INDEX(Year!$BL$11:$BL$62,AB64),"")</f>
        <v>10</v>
      </c>
      <c r="AD64" s="348" t="str">
        <f ca="1">IFERROR(INDEX(Year!$BJ$11:$BJ$62,AB64),"")</f>
        <v>Paycheck 2</v>
      </c>
      <c r="AE64" s="363">
        <f ca="1">IFERROR(INDEX(Year!$BK$11:$BK$62,AB64),"")</f>
        <v>400</v>
      </c>
      <c r="AF64" s="402" t="str">
        <f ca="1">IFERROR(INDEX(Year!$BI$11:$BI$62,AB64),"")</f>
        <v>Income</v>
      </c>
      <c r="AI64" s="308" t="str">
        <f t="shared" ca="1" si="159"/>
        <v/>
      </c>
      <c r="AJ64" s="293" t="str">
        <f t="shared" ca="1" si="138"/>
        <v/>
      </c>
      <c r="AK64" s="293" t="str">
        <f t="shared" ca="1" si="139"/>
        <v/>
      </c>
      <c r="AL64" s="303" t="str">
        <f t="shared" ca="1" si="140"/>
        <v/>
      </c>
      <c r="AM64" s="308" t="str">
        <f t="shared" ca="1" si="160"/>
        <v/>
      </c>
      <c r="AN64" s="293" t="str">
        <f t="shared" ca="1" si="141"/>
        <v/>
      </c>
      <c r="AO64" s="293" t="str">
        <f t="shared" ca="1" si="142"/>
        <v/>
      </c>
      <c r="AP64" s="303" t="str">
        <f t="shared" ca="1" si="143"/>
        <v/>
      </c>
      <c r="AQ64" s="308" t="str">
        <f t="shared" ca="1" si="161"/>
        <v/>
      </c>
      <c r="AR64" s="293" t="str">
        <f t="shared" ca="1" si="144"/>
        <v/>
      </c>
      <c r="AS64" s="293" t="str">
        <f t="shared" ca="1" si="145"/>
        <v/>
      </c>
      <c r="AT64" s="303" t="str">
        <f t="shared" ca="1" si="146"/>
        <v/>
      </c>
      <c r="AU64" s="308" t="str">
        <f t="shared" ca="1" si="162"/>
        <v/>
      </c>
      <c r="AV64" s="293" t="str">
        <f t="shared" ca="1" si="147"/>
        <v/>
      </c>
      <c r="AW64" s="293" t="str">
        <f t="shared" ca="1" si="148"/>
        <v/>
      </c>
      <c r="AX64" s="303" t="str">
        <f t="shared" ca="1" si="149"/>
        <v/>
      </c>
      <c r="AY64" s="308" t="str">
        <f t="shared" ca="1" si="163"/>
        <v/>
      </c>
      <c r="AZ64" s="293" t="str">
        <f t="shared" ca="1" si="150"/>
        <v/>
      </c>
      <c r="BA64" s="293" t="str">
        <f t="shared" ca="1" si="151"/>
        <v/>
      </c>
      <c r="BB64" s="303" t="str">
        <f t="shared" ca="1" si="152"/>
        <v/>
      </c>
      <c r="BC64" s="308" t="str">
        <f t="shared" ca="1" si="164"/>
        <v/>
      </c>
      <c r="BD64" s="293" t="str">
        <f t="shared" ca="1" si="153"/>
        <v/>
      </c>
      <c r="BE64" s="293" t="str">
        <f t="shared" ca="1" si="154"/>
        <v/>
      </c>
      <c r="BF64" s="303" t="str">
        <f t="shared" ca="1" si="155"/>
        <v/>
      </c>
      <c r="BG64" s="308" t="str">
        <f t="shared" ca="1" si="165"/>
        <v/>
      </c>
      <c r="BH64" s="293" t="str">
        <f t="shared" ca="1" si="156"/>
        <v/>
      </c>
      <c r="BI64" s="293" t="str">
        <f t="shared" ca="1" si="157"/>
        <v/>
      </c>
      <c r="BJ64" s="303" t="str">
        <f t="shared" ca="1" si="158"/>
        <v/>
      </c>
      <c r="BL64" s="412" t="str">
        <f ca="1">IF(OR(BM64="",BM64=0),"",MAX(BL$5:BL63)+1)</f>
        <v/>
      </c>
      <c r="BM64" s="316" t="str">
        <f ca="1">IFERROR(INDEX($AJ$6:$AJ$17, ROWS(BM$4:$BM62)), IFERROR(INDEX($AN$6:$AN$17, ROWS(BM$4:$BM62)-ROWS($AJ$6:$AJ$17)), IFERROR(INDEX($AR$6:$AR$17, ROWS(BM$4:$BM62)-ROWS($AJ$6:$AJ$17)-ROWS($AN$6:$AN$17)),IFERROR(INDEX($AV$6:$AV$17, ROWS(BM$4:$BM62)-ROWS($AJ$6:$AJ$17)-ROWS($AN$6:$AN$17)-ROWS($AR$6:$AR$17)),IFERROR(INDEX($AZ$6:$AZ$17, ROWS(BM$4:$BM62)-ROWS($AJ$6:$AJ$17)-ROWS($AN$6:$AN$17)-ROWS($AR$6:$AR$17)-ROWS($AV$6:$AV$17)),IFERROR(INDEX($BD$6:$BD$17, ROWS(BM$4:$BM62)-ROWS($AJ$6:$AJ$17)-ROWS($AN$6:$AN$17)-ROWS($AR$6:$AR$17)-ROWS($AV$6:$AV$17)-ROWS($AZ$6:$AZ$17)),IFERROR(INDEX($BH$6:$BH$17, ROWS(BM$4:$BM62)-ROWS($AJ$6:$AJ$17)-ROWS($AN$6:$AN$17)-ROWS($AR$6:$AR$17)-ROWS($AV$6:$AV$17)-ROWS($AZ$6:$AZ$17)-ROWS($BD$6:$BD$17)), "")))))))</f>
        <v/>
      </c>
      <c r="BN64" s="316" t="str">
        <f t="shared" ca="1" si="30"/>
        <v/>
      </c>
      <c r="BO64" s="316" t="str">
        <f ca="1">IF(OR(BP64="",BP64=0),"",MAX(BO$5:BO63)+1)</f>
        <v/>
      </c>
      <c r="BP64" s="316" t="str">
        <f ca="1">IFERROR(INDEX($AK$6:$AK$17, ROWS($BP$4:BP62)), IFERROR(INDEX($AO$6:$AO$17, ROWS($BP$4:BP62)-ROWS($AK$6:$AK$17)), IFERROR(INDEX($AS$6:$AS$17, ROWS($BP$4:BP62)-ROWS($AK$6:$AK$17)-ROWS($AO$6:$AO$17)),IFERROR(INDEX($AW$6:$AW$17, ROWS($BP$4:BP62)-ROWS($AK$6:$AK$17)-ROWS($AO$6:$AO$17)-ROWS($AS$6:$AS$17)),IFERROR(INDEX($BA$6:$BA$17, ROWS($BP$4:BP62)-ROWS($AK$6:$AK$17)-ROWS($AO$6:$AO$17)-ROWS($AS$6:$AS$17)-ROWS($AW$6:$AW$17)),IFERROR(INDEX($BE$6:$BE$17, ROWS($BP$4:BP62)-ROWS($AK$6:$AK$17)-ROWS($AO$6:$AO$17)-ROWS($AS$6:$AS$17)-ROWS($AW$6:$AW$17)-ROWS($BA$6:$BA$17)),IFERROR(INDEX($BI$6:$BI$17, ROWS($BP$4:BP62)-ROWS($AK$6:$AK$17)-ROWS($AO$6:$AO$17)-ROWS($AS$6:$AS$17)-ROWS($AW$6:$AW$17)-ROWS($BA$6:$BA$17)-ROWS($BE$6:$BE$17)), "")))))))</f>
        <v/>
      </c>
      <c r="BQ64" s="316" t="str">
        <f t="shared" ca="1" si="31"/>
        <v/>
      </c>
      <c r="BR64" s="413" t="str">
        <f t="shared" ca="1" si="32"/>
        <v/>
      </c>
      <c r="BS64" s="412" t="str">
        <f ca="1">IF(OR(BT64="",BT64=0),"",MAX(BS$5:BS63)+1)</f>
        <v/>
      </c>
      <c r="BT64" s="316" t="str">
        <f ca="1">IFERROR(INDEX($AJ$22:$AJ$33, ROWS($BT$4:BT62)), IFERROR(INDEX($AN$22:$AN$33, ROWS($BT$4:BT62)-ROWS($AJ$22:$AJ$33)), IFERROR(INDEX($AR$22:$AR$33, ROWS($BT$4:BT62)-ROWS($AJ$22:$AJ$33)-ROWS($AN$22:$AN$33)),IFERROR(INDEX($AV$22:$AV$33, ROWS($BT$4:BT62)-ROWS($AJ$22:$AJ$33)-ROWS($AN$22:$AN$33)-ROWS($AR$22:$AR$33)),IFERROR(INDEX($AZ$22:$AZ$33, ROWS($BT$4:BT62)-ROWS($AJ$22:$AJ$33)-ROWS($AN$22:$AN$33)-ROWS($AR$22:$AR$33)-ROWS($AV$22:$AV$33)),IFERROR(INDEX($BD$22:$BD$33, ROWS($BT$4:BT62)-ROWS($AJ$22:$AJ$33)-ROWS($AN$22:$AN$33)-ROWS($AR$22:$AR$33)-ROWS($AV$22:$AV$33)-ROWS($AZ$22:$AZ$33)),IFERROR(INDEX($BH$22:$BH$33, ROWS($BT$4:BT62)-ROWS($AJ$22:$AJ$33)-ROWS($AN$22:$AN$33)-ROWS($AR$22:$AR$33)-ROWS($AV$22:$AV$33)-ROWS($AZ$22:$AZ$33)-ROWS($BD$22:$BD$33)), "")))))))</f>
        <v/>
      </c>
      <c r="BU64" s="316" t="str">
        <f t="shared" ca="1" si="33"/>
        <v/>
      </c>
      <c r="BV64" s="316" t="str">
        <f ca="1">IF(OR(BW64="",BW64=0),"",MAX(BV$5:BV63)+1)</f>
        <v/>
      </c>
      <c r="BW64" s="316" t="str">
        <f ca="1">IFERROR(INDEX($AK$22:$AK$33, ROWS($BW$4:BW62)), IFERROR(INDEX($AO$22:$AO$33, ROWS($BW$4:BW62)-ROWS($AK$22:$AK$33)), IFERROR(INDEX($AS$22:$AS$33, ROWS($BW$4:BW62)-ROWS($AK$22:$AK$33)-ROWS($AO$22:$AO$33)),IFERROR(INDEX($AW$22:$AW$33, ROWS($BW$4:BW62)-ROWS($AK$22:$AK$33)-ROWS($AO$22:$AO$33)-ROWS($AS$22:$AS$33)),IFERROR(INDEX($BA$22:$BA$33, ROWS($BW$4:BW62)-ROWS($AK$22:$AK$33)-ROWS($AO$22:$AO$33)-ROWS($AS$22:$AS$33)-ROWS($AW$22:$AW$33)),IFERROR(INDEX($BE$22:$BE$33, ROWS($BW$4:BW62)-ROWS($AK$22:$AK$33)-ROWS($AO$22:$AO$33)-ROWS($AS$22:$AS$33)-ROWS($AW$22:$AW$33)-ROWS($BA$22:$BA$33)),IFERROR(INDEX($BI$22:$BI$33, ROWS($BW$4:BW62)-ROWS($AK$22:$AK$33)-ROWS($AO$22:$AO$33)-ROWS($AS$22:$AS$33)-ROWS($AW$22:$AW$33)-ROWS($BA$22:$BA$33)-ROWS($BE$22:$BE$33)), "")))))))</f>
        <v/>
      </c>
      <c r="BX64" s="316" t="str">
        <f t="shared" ca="1" si="34"/>
        <v/>
      </c>
      <c r="BY64" s="413" t="str">
        <f t="shared" ca="1" si="35"/>
        <v/>
      </c>
      <c r="BZ64" s="412" t="str">
        <f ca="1">IF(OR(CA64="",CA64=0),"",MAX(BZ$5:BZ63)+1)</f>
        <v/>
      </c>
      <c r="CA64" s="316" t="str">
        <f ca="1">IFERROR(INDEX($AJ$38:$AJ$49, ROWS($CA$4:CA62)), IFERROR(INDEX($AN$38:$AN$49, ROWS($CA$4:CA62)-ROWS($AJ$38:$AJ$49)), IFERROR(INDEX($AR$38:$AR$49, ROWS($CA$4:CA62)-ROWS($AJ$38:$AJ$49)-ROWS($AN$38:$AN$49)),IFERROR(INDEX($AV$38:$AV$49, ROWS($CA$4:CA62)-ROWS($AJ$38:$AJ$49)-ROWS($AN$38:$AN$49)-ROWS($AR$38:$AR$49)),IFERROR(INDEX($AZ$38:$AZ$49, ROWS($CA$4:CA62)-ROWS($AJ$38:$AJ$49)-ROWS($AN$38:$AN$49)-ROWS($AR$38:$AR$49)-ROWS($AV$38:$AV$49)),IFERROR(INDEX($BD$38:$BD$49, ROWS($CA$4:CA62)-ROWS($AJ$38:$AJ$49)-ROWS($AN$38:$AN$49)-ROWS($AR$38:$AR$49)-ROWS($AV$38:$AV$49)-ROWS($AZ$38:$AZ$49)),IFERROR(INDEX($BH$38:$BH$49, ROWS($CA$4:CA62)-ROWS($AJ$38:$AJ$49)-ROWS($AN$38:$AN$49)-ROWS($AR$38:$AR$49)-ROWS($AV$38:$AV$49)-ROWS($AZ$38:$AZ$49)-ROWS($BD$38:$BD$49)), "")))))))</f>
        <v/>
      </c>
      <c r="CB64" s="316" t="str">
        <f t="shared" ca="1" si="36"/>
        <v/>
      </c>
      <c r="CC64" s="316" t="str">
        <f ca="1">IF(OR(CD64="",CD64=0),"",MAX(CC$5:CC63)+1)</f>
        <v/>
      </c>
      <c r="CD64" s="316" t="str">
        <f ca="1">IFERROR(INDEX($AK$38:$AK$49, ROWS($CD$4:CD62)), IFERROR(INDEX($AO$38:$AO$49, ROWS($CD$4:CD62)-ROWS($AK$38:$AK$49)), IFERROR(INDEX($AS$38:$AS$49, ROWS($CD$4:CD62)-ROWS($AK$38:$AK$49)-ROWS($AO$38:$AO$49)),IFERROR(INDEX($AW$38:$AW$49, ROWS($CD$4:CD62)-ROWS($AK$38:$AK$49)-ROWS($AO$38:$AO$49)-ROWS($AS$38:$AS$49)),IFERROR(INDEX($BA$38:$BA$49, ROWS($CD$4:CD62)-ROWS($AK$38:$AK$49)-ROWS($AO$38:$AO$49)-ROWS($AS$38:$AS$49)-ROWS($AW$38:$AW$49)),IFERROR(INDEX($BE$38:$BE$49, ROWS($CD$4:CD62)-ROWS($AK$38:$AK$49)-ROWS($AO$38:$AO$49)-ROWS($AS$38:$AS$49)-ROWS($AW$38:$AW$49)-ROWS($BA$38:$BA$49)),IFERROR(INDEX($BI$38:$BI$49, ROWS($CD$4:CD62)-ROWS($AK$38:$AK$49)-ROWS($AO$38:$AO$49)-ROWS($AS$38:$AS$49)-ROWS($AW$38:$AW$49)-ROWS($BA$38:$BA$49)-ROWS($BE$38:$BE$49)), "")))))))</f>
        <v/>
      </c>
      <c r="CE64" s="316" t="str">
        <f t="shared" ca="1" si="37"/>
        <v/>
      </c>
      <c r="CF64" s="413" t="str">
        <f t="shared" ca="1" si="38"/>
        <v/>
      </c>
      <c r="CG64" s="412" t="str">
        <f ca="1">IF(OR(CH64="",CH64=0),"",MAX(CG$5:CG63)+1)</f>
        <v/>
      </c>
      <c r="CH64" s="316" t="str">
        <f ca="1">IFERROR(INDEX($AJ$54:$AJ$65, ROWS($CH$4:CH62)), IFERROR(INDEX($AN$54:$AN$65, ROWS($CH$4:CH62)-ROWS($AJ$54:$AJ$65)), IFERROR(INDEX($AR$54:$AR$65, ROWS($CH$4:CH62)-ROWS($AJ$54:$AJ$65)-ROWS($AN$54:$AN$65)),IFERROR(INDEX($AV$54:$AV$65, ROWS($CH$4:CH62)-ROWS($AJ$54:$AJ$65)-ROWS($AN$54:$AN$65)-ROWS($AR$54:$AR$65)),IFERROR(INDEX($AZ$54:$AZ$65, ROWS($CH$4:CH62)-ROWS($AJ$54:$AJ$65)-ROWS($AN$54:$AN$65)-ROWS($AR$54:$AR$65)-ROWS($AV$54:$AV$65)),IFERROR(INDEX($BD$54:$BD$65, ROWS($CH$4:CH62)-ROWS($AJ$54:$AJ$65)-ROWS($AN$54:$AN$65)-ROWS($AR$54:$AR$65)-ROWS($AV$54:$AV$65)-ROWS($AZ$54:$AZ$65)),IFERROR(INDEX($BH$54:$BH$65, ROWS($CH$4:CH62)-ROWS($AJ$54:$AJ$65)-ROWS($AN$54:$AN$65)-ROWS($AR$54:$AR$65)-ROWS($AV$54:$AV$65)-ROWS($AZ$54:$AZ$65)-ROWS($BD$54:$BD$65)), "")))))))</f>
        <v/>
      </c>
      <c r="CI64" s="316" t="str">
        <f t="shared" ca="1" si="39"/>
        <v/>
      </c>
      <c r="CJ64" s="316" t="str">
        <f ca="1">IF(OR(CK64="",CK64=0),"",MAX(CJ$5:CJ63)+1)</f>
        <v/>
      </c>
      <c r="CK64" s="316" t="str">
        <f ca="1">IFERROR(INDEX($AK$54:$AK$65, ROWS($CK$4:CK62)), IFERROR(INDEX($AO$54:$AO$65, ROWS($CK$4:CK62)-ROWS($AK$54:$AK$65)), IFERROR(INDEX($AS$54:$AS$65, ROWS($CK$4:CK62)-ROWS($AK$54:$AK$65)-ROWS($AO$54:$AO$65)),IFERROR(INDEX($AW$54:$AW$65, ROWS($CK$4:CK62)-ROWS($AK$54:$AK$65)-ROWS($AO$54:$AO$65)-ROWS($AS$54:$AS$65)),IFERROR(INDEX($BA$54:$BA$65, ROWS($CK$4:CK62)-ROWS($AK$54:$AK$65)-ROWS($AO$54:$AO$65)-ROWS($AS$54:$AS$65)-ROWS($AW$54:$AW$65)),IFERROR(INDEX($BE$54:$BE$65, ROWS($CK$4:CK62)-ROWS($AK$54:$AK$65)-ROWS($AO$54:$AO$65)-ROWS($AS$54:$AS$65)-ROWS($AW$54:$AW$65)-ROWS($BA$54:$BA$65)),IFERROR(INDEX($BI$54:$BI$65, ROWS($CK$4:CK62)-ROWS($AK$54:$AK$65)-ROWS($AO$54:$AO$65)-ROWS($AS$54:$AS$65)-ROWS($AW$54:$AW$65)-ROWS($BA$54:$BA$65)-ROWS($BE$54:$BE$65)), "")))))))</f>
        <v/>
      </c>
      <c r="CL64" s="316" t="str">
        <f t="shared" ca="1" si="40"/>
        <v/>
      </c>
      <c r="CM64" s="413" t="str">
        <f t="shared" ca="1" si="41"/>
        <v/>
      </c>
      <c r="CN64" s="412" t="str">
        <f>IF(OR(CO64="",CO64=0),"",MAX(CN$5:CN63)+1)</f>
        <v/>
      </c>
      <c r="CO64" s="316">
        <f>IFERROR(INDEX($AJ$70:$AJ$81, ROWS($CO$4:CO62)), IFERROR(INDEX($AN$70:$AN$81, ROWS($CO$4:CO62)-ROWS($AJ$70:$AJ$81)), IFERROR(INDEX($AR$70:$AR$81, ROWS($CO$4:CO62)-ROWS($AJ$70:$AJ$81)-ROWS($AN$70:$AN$81)),IFERROR(INDEX($AV$70:$AV$81, ROWS($CO$4:CO62)-ROWS($AJ$70:$AJ$81)-ROWS($AN$70:$AN$81)-ROWS($AR$70:$AR$81)),IFERROR(INDEX($AZ$70:$AZ$81, ROWS($CO$4:CO62)-ROWS($AJ$70:$AJ$81)-ROWS($AN$70:$AN$81)-ROWS($AR$70:$AR$81)-ROWS($AV$70:$AV$81)),IFERROR(INDEX($BD$70:$BD$81, ROWS($CO$4:CO62)-ROWS($AJ$70:$AJ$81)-ROWS($AN$70:$AN$81)-ROWS($AR$70:$AR$81)-ROWS($AV$70:$AV$81)-ROWS($AZ$70:$AZ$81)),IFERROR(INDEX($BH$70:$BH$81, ROWS($CO$4:CO62)-ROWS($AJ$70:$AJ$81)-ROWS($AN$70:$AN$81)-ROWS($AR$70:$AR$81)-ROWS($AV$70:$AV$81)-ROWS($AZ$70:$AZ$81)-ROWS($BD$70:$BD$81)), "")))))))</f>
        <v>0</v>
      </c>
      <c r="CP64" s="316" t="str">
        <f t="shared" ca="1" si="42"/>
        <v/>
      </c>
      <c r="CQ64" s="316" t="str">
        <f>IF(OR(CR64="",CR64=0),"",MAX(CQ$5:CQ63)+1)</f>
        <v/>
      </c>
      <c r="CR64" s="316">
        <f>IFERROR(INDEX($AK$70:$AK$81, ROWS($CR$4:CR62)), IFERROR(INDEX($AO$70:$AO$81, ROWS($CR$4:CR62)-ROWS($AK$70:$AK$81)), IFERROR(INDEX($AS$70:$AS$81, ROWS($CR$4:CR62)-ROWS($AK$70:$AK$81)-ROWS($AO$70:$AO$81)),IFERROR(INDEX($AW$70:$AW$81, ROWS($CR$4:CR62)-ROWS($AK$70:$AK$81)-ROWS($AO$70:$AO$81)-ROWS($AS$70:$AS$81)),IFERROR(INDEX($BA$70:$BA$81, ROWS($CR$4:CR62)-ROWS($AK$70:$AK$81)-ROWS($AO$70:$AO$81)-ROWS($AS$70:$AS$81)-ROWS($AW$70:$AW$81)),IFERROR(INDEX($BE$70:$BE$81, ROWS($CR$4:CR62)-ROWS($AK$70:$AK$81)-ROWS($AO$70:$AO$81)-ROWS($AS$70:$AS$81)-ROWS($AW$70:$AW$81)-ROWS($BA$70:$BA$81)),IFERROR(INDEX($BI$70:$BI$81, ROWS($CR$4:CR62)-ROWS($AK$70:$AK$81)-ROWS($AO$70:$AO$81)-ROWS($AS$70:$AS$81)-ROWS($AW$70:$AW$81)-ROWS($BA$70:$BA$81)-ROWS($BE$70:$BE$81)), "")))))))</f>
        <v>0</v>
      </c>
      <c r="CS64" s="316" t="str">
        <f t="shared" ca="1" si="43"/>
        <v/>
      </c>
      <c r="CT64" s="413" t="str">
        <f t="shared" ca="1" si="44"/>
        <v/>
      </c>
      <c r="CU64" s="412" t="str">
        <f>IF(OR(CV64="",CV64=0),"",MAX(CU$5:CU63)+1)</f>
        <v/>
      </c>
      <c r="CV64" s="316" t="str">
        <f>IFERROR(INDEX($AJ$86:$AJ$97, ROWS($CV$4:CV62)), IFERROR(INDEX($AN$86:$AN$97, ROWS($CV$4:CV62)-ROWS($AJ$86:$AJ$97)), ""))</f>
        <v/>
      </c>
      <c r="CW64" s="316" t="str">
        <f t="shared" si="45"/>
        <v/>
      </c>
      <c r="CX64" s="316" t="str">
        <f>IF(OR(CY64="",CY64=0),"",MAX(CX$5:CX63)+1)</f>
        <v/>
      </c>
      <c r="CY64" s="316" t="str">
        <f>IFERROR(INDEX($AK$86:$AK$97, ROWS($CY$4:CY62)), IFERROR(INDEX($AO$86:$AO$97, ROWS($CY$4:CY62)-ROWS($AK$86:$AK$97)), ""))</f>
        <v/>
      </c>
      <c r="CZ64" s="316" t="str">
        <f t="shared" si="46"/>
        <v/>
      </c>
      <c r="DA64" s="413" t="str">
        <f t="shared" si="47"/>
        <v/>
      </c>
      <c r="DC64" s="1167" t="s">
        <v>489</v>
      </c>
      <c r="DD64" s="1168"/>
      <c r="DE64" s="1168"/>
      <c r="DF64" s="1168"/>
      <c r="DG64" s="1168"/>
      <c r="DH64" s="1168"/>
      <c r="DI64" s="1168"/>
      <c r="DJ64" s="1168"/>
      <c r="DK64" s="1168"/>
      <c r="DL64" s="1169"/>
      <c r="DM64" s="292"/>
      <c r="DN64" s="1199" t="s">
        <v>489</v>
      </c>
      <c r="DO64" s="1200"/>
      <c r="DP64" s="1200"/>
      <c r="DQ64" s="1200"/>
      <c r="DR64" s="1200"/>
      <c r="DS64" s="1201"/>
    </row>
    <row r="65" spans="16:123" ht="15.75" thickBot="1" x14ac:dyDescent="0.35">
      <c r="P65" s="1179"/>
      <c r="Q65" s="1180"/>
      <c r="R65" s="453"/>
      <c r="S65" s="407"/>
      <c r="U65" s="1179"/>
      <c r="V65" s="1180"/>
      <c r="W65" s="453"/>
      <c r="X65" s="407"/>
      <c r="AB65" s="395">
        <f ca="1">IFERROR(MATCH($AB$59,OFFSET(Year!$BI$11:$BI$62,AB64,,1000),0)+AB64,"")</f>
        <v>5</v>
      </c>
      <c r="AC65" s="340">
        <f ca="1">IFERROR(INDEX(Year!$BL$11:$BL$62,AB65),"")</f>
        <v>17</v>
      </c>
      <c r="AD65" s="348" t="str">
        <f ca="1">IFERROR(INDEX(Year!$BJ$11:$BJ$62,AB65),"")</f>
        <v>Paycheck 2</v>
      </c>
      <c r="AE65" s="363">
        <f ca="1">IFERROR(INDEX(Year!$BK$11:$BK$62,AB65),"")</f>
        <v>400</v>
      </c>
      <c r="AF65" s="402" t="str">
        <f ca="1">IFERROR(INDEX(Year!$BI$11:$BI$62,AB65),"")</f>
        <v>Income</v>
      </c>
      <c r="AI65" s="309" t="str">
        <f t="shared" ca="1" si="159"/>
        <v/>
      </c>
      <c r="AJ65" s="310" t="str">
        <f t="shared" ca="1" si="138"/>
        <v/>
      </c>
      <c r="AK65" s="310" t="str">
        <f t="shared" ca="1" si="139"/>
        <v/>
      </c>
      <c r="AL65" s="311" t="str">
        <f t="shared" ca="1" si="140"/>
        <v/>
      </c>
      <c r="AM65" s="309" t="str">
        <f t="shared" ca="1" si="160"/>
        <v/>
      </c>
      <c r="AN65" s="310" t="str">
        <f t="shared" ca="1" si="141"/>
        <v/>
      </c>
      <c r="AO65" s="310" t="str">
        <f t="shared" ca="1" si="142"/>
        <v/>
      </c>
      <c r="AP65" s="311" t="str">
        <f t="shared" ca="1" si="143"/>
        <v/>
      </c>
      <c r="AQ65" s="309" t="str">
        <f t="shared" ca="1" si="161"/>
        <v/>
      </c>
      <c r="AR65" s="310" t="str">
        <f t="shared" ca="1" si="144"/>
        <v/>
      </c>
      <c r="AS65" s="310" t="str">
        <f t="shared" ca="1" si="145"/>
        <v/>
      </c>
      <c r="AT65" s="311" t="str">
        <f t="shared" ca="1" si="146"/>
        <v/>
      </c>
      <c r="AU65" s="309" t="str">
        <f t="shared" ca="1" si="162"/>
        <v/>
      </c>
      <c r="AV65" s="310" t="str">
        <f t="shared" ca="1" si="147"/>
        <v/>
      </c>
      <c r="AW65" s="310" t="str">
        <f t="shared" ca="1" si="148"/>
        <v/>
      </c>
      <c r="AX65" s="311" t="str">
        <f t="shared" ca="1" si="149"/>
        <v/>
      </c>
      <c r="AY65" s="309" t="str">
        <f t="shared" ca="1" si="163"/>
        <v/>
      </c>
      <c r="AZ65" s="310" t="str">
        <f t="shared" ca="1" si="150"/>
        <v/>
      </c>
      <c r="BA65" s="310" t="str">
        <f t="shared" ca="1" si="151"/>
        <v/>
      </c>
      <c r="BB65" s="311" t="str">
        <f t="shared" ca="1" si="152"/>
        <v/>
      </c>
      <c r="BC65" s="309" t="str">
        <f t="shared" ca="1" si="164"/>
        <v/>
      </c>
      <c r="BD65" s="310" t="str">
        <f t="shared" ca="1" si="153"/>
        <v/>
      </c>
      <c r="BE65" s="310" t="str">
        <f t="shared" ca="1" si="154"/>
        <v/>
      </c>
      <c r="BF65" s="311" t="str">
        <f t="shared" ca="1" si="155"/>
        <v/>
      </c>
      <c r="BG65" s="309" t="str">
        <f t="shared" ca="1" si="165"/>
        <v/>
      </c>
      <c r="BH65" s="310" t="str">
        <f t="shared" ca="1" si="156"/>
        <v/>
      </c>
      <c r="BI65" s="310" t="str">
        <f t="shared" ca="1" si="157"/>
        <v/>
      </c>
      <c r="BJ65" s="311" t="str">
        <f t="shared" ca="1" si="158"/>
        <v/>
      </c>
      <c r="BL65" s="412" t="str">
        <f ca="1">IF(OR(BM65="",BM65=0),"",MAX(BL$5:BL64)+1)</f>
        <v/>
      </c>
      <c r="BM65" s="316" t="str">
        <f ca="1">IFERROR(INDEX($AJ$6:$AJ$17, ROWS(BM$4:$BM63)), IFERROR(INDEX($AN$6:$AN$17, ROWS(BM$4:$BM63)-ROWS($AJ$6:$AJ$17)), IFERROR(INDEX($AR$6:$AR$17, ROWS(BM$4:$BM63)-ROWS($AJ$6:$AJ$17)-ROWS($AN$6:$AN$17)),IFERROR(INDEX($AV$6:$AV$17, ROWS(BM$4:$BM63)-ROWS($AJ$6:$AJ$17)-ROWS($AN$6:$AN$17)-ROWS($AR$6:$AR$17)),IFERROR(INDEX($AZ$6:$AZ$17, ROWS(BM$4:$BM63)-ROWS($AJ$6:$AJ$17)-ROWS($AN$6:$AN$17)-ROWS($AR$6:$AR$17)-ROWS($AV$6:$AV$17)),IFERROR(INDEX($BD$6:$BD$17, ROWS(BM$4:$BM63)-ROWS($AJ$6:$AJ$17)-ROWS($AN$6:$AN$17)-ROWS($AR$6:$AR$17)-ROWS($AV$6:$AV$17)-ROWS($AZ$6:$AZ$17)),IFERROR(INDEX($BH$6:$BH$17, ROWS(BM$4:$BM63)-ROWS($AJ$6:$AJ$17)-ROWS($AN$6:$AN$17)-ROWS($AR$6:$AR$17)-ROWS($AV$6:$AV$17)-ROWS($AZ$6:$AZ$17)-ROWS($BD$6:$BD$17)), "")))))))</f>
        <v/>
      </c>
      <c r="BN65" s="316" t="str">
        <f t="shared" ca="1" si="30"/>
        <v/>
      </c>
      <c r="BO65" s="316" t="str">
        <f ca="1">IF(OR(BP65="",BP65=0),"",MAX(BO$5:BO64)+1)</f>
        <v/>
      </c>
      <c r="BP65" s="316" t="str">
        <f ca="1">IFERROR(INDEX($AK$6:$AK$17, ROWS($BP$4:BP63)), IFERROR(INDEX($AO$6:$AO$17, ROWS($BP$4:BP63)-ROWS($AK$6:$AK$17)), IFERROR(INDEX($AS$6:$AS$17, ROWS($BP$4:BP63)-ROWS($AK$6:$AK$17)-ROWS($AO$6:$AO$17)),IFERROR(INDEX($AW$6:$AW$17, ROWS($BP$4:BP63)-ROWS($AK$6:$AK$17)-ROWS($AO$6:$AO$17)-ROWS($AS$6:$AS$17)),IFERROR(INDEX($BA$6:$BA$17, ROWS($BP$4:BP63)-ROWS($AK$6:$AK$17)-ROWS($AO$6:$AO$17)-ROWS($AS$6:$AS$17)-ROWS($AW$6:$AW$17)),IFERROR(INDEX($BE$6:$BE$17, ROWS($BP$4:BP63)-ROWS($AK$6:$AK$17)-ROWS($AO$6:$AO$17)-ROWS($AS$6:$AS$17)-ROWS($AW$6:$AW$17)-ROWS($BA$6:$BA$17)),IFERROR(INDEX($BI$6:$BI$17, ROWS($BP$4:BP63)-ROWS($AK$6:$AK$17)-ROWS($AO$6:$AO$17)-ROWS($AS$6:$AS$17)-ROWS($AW$6:$AW$17)-ROWS($BA$6:$BA$17)-ROWS($BE$6:$BE$17)), "")))))))</f>
        <v/>
      </c>
      <c r="BQ65" s="316" t="str">
        <f t="shared" ca="1" si="31"/>
        <v/>
      </c>
      <c r="BR65" s="413" t="str">
        <f t="shared" ca="1" si="32"/>
        <v/>
      </c>
      <c r="BS65" s="412" t="str">
        <f ca="1">IF(OR(BT65="",BT65=0),"",MAX(BS$5:BS64)+1)</f>
        <v/>
      </c>
      <c r="BT65" s="316" t="str">
        <f ca="1">IFERROR(INDEX($AJ$22:$AJ$33, ROWS($BT$4:BT63)), IFERROR(INDEX($AN$22:$AN$33, ROWS($BT$4:BT63)-ROWS($AJ$22:$AJ$33)), IFERROR(INDEX($AR$22:$AR$33, ROWS($BT$4:BT63)-ROWS($AJ$22:$AJ$33)-ROWS($AN$22:$AN$33)),IFERROR(INDEX($AV$22:$AV$33, ROWS($BT$4:BT63)-ROWS($AJ$22:$AJ$33)-ROWS($AN$22:$AN$33)-ROWS($AR$22:$AR$33)),IFERROR(INDEX($AZ$22:$AZ$33, ROWS($BT$4:BT63)-ROWS($AJ$22:$AJ$33)-ROWS($AN$22:$AN$33)-ROWS($AR$22:$AR$33)-ROWS($AV$22:$AV$33)),IFERROR(INDEX($BD$22:$BD$33, ROWS($BT$4:BT63)-ROWS($AJ$22:$AJ$33)-ROWS($AN$22:$AN$33)-ROWS($AR$22:$AR$33)-ROWS($AV$22:$AV$33)-ROWS($AZ$22:$AZ$33)),IFERROR(INDEX($BH$22:$BH$33, ROWS($BT$4:BT63)-ROWS($AJ$22:$AJ$33)-ROWS($AN$22:$AN$33)-ROWS($AR$22:$AR$33)-ROWS($AV$22:$AV$33)-ROWS($AZ$22:$AZ$33)-ROWS($BD$22:$BD$33)), "")))))))</f>
        <v/>
      </c>
      <c r="BU65" s="316" t="str">
        <f t="shared" ca="1" si="33"/>
        <v/>
      </c>
      <c r="BV65" s="316" t="str">
        <f ca="1">IF(OR(BW65="",BW65=0),"",MAX(BV$5:BV64)+1)</f>
        <v/>
      </c>
      <c r="BW65" s="316" t="str">
        <f ca="1">IFERROR(INDEX($AK$22:$AK$33, ROWS($BW$4:BW63)), IFERROR(INDEX($AO$22:$AO$33, ROWS($BW$4:BW63)-ROWS($AK$22:$AK$33)), IFERROR(INDEX($AS$22:$AS$33, ROWS($BW$4:BW63)-ROWS($AK$22:$AK$33)-ROWS($AO$22:$AO$33)),IFERROR(INDEX($AW$22:$AW$33, ROWS($BW$4:BW63)-ROWS($AK$22:$AK$33)-ROWS($AO$22:$AO$33)-ROWS($AS$22:$AS$33)),IFERROR(INDEX($BA$22:$BA$33, ROWS($BW$4:BW63)-ROWS($AK$22:$AK$33)-ROWS($AO$22:$AO$33)-ROWS($AS$22:$AS$33)-ROWS($AW$22:$AW$33)),IFERROR(INDEX($BE$22:$BE$33, ROWS($BW$4:BW63)-ROWS($AK$22:$AK$33)-ROWS($AO$22:$AO$33)-ROWS($AS$22:$AS$33)-ROWS($AW$22:$AW$33)-ROWS($BA$22:$BA$33)),IFERROR(INDEX($BI$22:$BI$33, ROWS($BW$4:BW63)-ROWS($AK$22:$AK$33)-ROWS($AO$22:$AO$33)-ROWS($AS$22:$AS$33)-ROWS($AW$22:$AW$33)-ROWS($BA$22:$BA$33)-ROWS($BE$22:$BE$33)), "")))))))</f>
        <v/>
      </c>
      <c r="BX65" s="316" t="str">
        <f t="shared" ca="1" si="34"/>
        <v/>
      </c>
      <c r="BY65" s="413" t="str">
        <f t="shared" ca="1" si="35"/>
        <v/>
      </c>
      <c r="BZ65" s="412" t="str">
        <f ca="1">IF(OR(CA65="",CA65=0),"",MAX(BZ$5:BZ64)+1)</f>
        <v/>
      </c>
      <c r="CA65" s="316" t="str">
        <f ca="1">IFERROR(INDEX($AJ$38:$AJ$49, ROWS($CA$4:CA63)), IFERROR(INDEX($AN$38:$AN$49, ROWS($CA$4:CA63)-ROWS($AJ$38:$AJ$49)), IFERROR(INDEX($AR$38:$AR$49, ROWS($CA$4:CA63)-ROWS($AJ$38:$AJ$49)-ROWS($AN$38:$AN$49)),IFERROR(INDEX($AV$38:$AV$49, ROWS($CA$4:CA63)-ROWS($AJ$38:$AJ$49)-ROWS($AN$38:$AN$49)-ROWS($AR$38:$AR$49)),IFERROR(INDEX($AZ$38:$AZ$49, ROWS($CA$4:CA63)-ROWS($AJ$38:$AJ$49)-ROWS($AN$38:$AN$49)-ROWS($AR$38:$AR$49)-ROWS($AV$38:$AV$49)),IFERROR(INDEX($BD$38:$BD$49, ROWS($CA$4:CA63)-ROWS($AJ$38:$AJ$49)-ROWS($AN$38:$AN$49)-ROWS($AR$38:$AR$49)-ROWS($AV$38:$AV$49)-ROWS($AZ$38:$AZ$49)),IFERROR(INDEX($BH$38:$BH$49, ROWS($CA$4:CA63)-ROWS($AJ$38:$AJ$49)-ROWS($AN$38:$AN$49)-ROWS($AR$38:$AR$49)-ROWS($AV$38:$AV$49)-ROWS($AZ$38:$AZ$49)-ROWS($BD$38:$BD$49)), "")))))))</f>
        <v/>
      </c>
      <c r="CB65" s="316" t="str">
        <f t="shared" ca="1" si="36"/>
        <v/>
      </c>
      <c r="CC65" s="316" t="str">
        <f ca="1">IF(OR(CD65="",CD65=0),"",MAX(CC$5:CC64)+1)</f>
        <v/>
      </c>
      <c r="CD65" s="316" t="str">
        <f ca="1">IFERROR(INDEX($AK$38:$AK$49, ROWS($CD$4:CD63)), IFERROR(INDEX($AO$38:$AO$49, ROWS($CD$4:CD63)-ROWS($AK$38:$AK$49)), IFERROR(INDEX($AS$38:$AS$49, ROWS($CD$4:CD63)-ROWS($AK$38:$AK$49)-ROWS($AO$38:$AO$49)),IFERROR(INDEX($AW$38:$AW$49, ROWS($CD$4:CD63)-ROWS($AK$38:$AK$49)-ROWS($AO$38:$AO$49)-ROWS($AS$38:$AS$49)),IFERROR(INDEX($BA$38:$BA$49, ROWS($CD$4:CD63)-ROWS($AK$38:$AK$49)-ROWS($AO$38:$AO$49)-ROWS($AS$38:$AS$49)-ROWS($AW$38:$AW$49)),IFERROR(INDEX($BE$38:$BE$49, ROWS($CD$4:CD63)-ROWS($AK$38:$AK$49)-ROWS($AO$38:$AO$49)-ROWS($AS$38:$AS$49)-ROWS($AW$38:$AW$49)-ROWS($BA$38:$BA$49)),IFERROR(INDEX($BI$38:$BI$49, ROWS($CD$4:CD63)-ROWS($AK$38:$AK$49)-ROWS($AO$38:$AO$49)-ROWS($AS$38:$AS$49)-ROWS($AW$38:$AW$49)-ROWS($BA$38:$BA$49)-ROWS($BE$38:$BE$49)), "")))))))</f>
        <v/>
      </c>
      <c r="CE65" s="316" t="str">
        <f t="shared" ca="1" si="37"/>
        <v/>
      </c>
      <c r="CF65" s="413" t="str">
        <f t="shared" ca="1" si="38"/>
        <v/>
      </c>
      <c r="CG65" s="412" t="str">
        <f ca="1">IF(OR(CH65="",CH65=0),"",MAX(CG$5:CG64)+1)</f>
        <v/>
      </c>
      <c r="CH65" s="316" t="str">
        <f ca="1">IFERROR(INDEX($AJ$54:$AJ$65, ROWS($CH$4:CH63)), IFERROR(INDEX($AN$54:$AN$65, ROWS($CH$4:CH63)-ROWS($AJ$54:$AJ$65)), IFERROR(INDEX($AR$54:$AR$65, ROWS($CH$4:CH63)-ROWS($AJ$54:$AJ$65)-ROWS($AN$54:$AN$65)),IFERROR(INDEX($AV$54:$AV$65, ROWS($CH$4:CH63)-ROWS($AJ$54:$AJ$65)-ROWS($AN$54:$AN$65)-ROWS($AR$54:$AR$65)),IFERROR(INDEX($AZ$54:$AZ$65, ROWS($CH$4:CH63)-ROWS($AJ$54:$AJ$65)-ROWS($AN$54:$AN$65)-ROWS($AR$54:$AR$65)-ROWS($AV$54:$AV$65)),IFERROR(INDEX($BD$54:$BD$65, ROWS($CH$4:CH63)-ROWS($AJ$54:$AJ$65)-ROWS($AN$54:$AN$65)-ROWS($AR$54:$AR$65)-ROWS($AV$54:$AV$65)-ROWS($AZ$54:$AZ$65)),IFERROR(INDEX($BH$54:$BH$65, ROWS($CH$4:CH63)-ROWS($AJ$54:$AJ$65)-ROWS($AN$54:$AN$65)-ROWS($AR$54:$AR$65)-ROWS($AV$54:$AV$65)-ROWS($AZ$54:$AZ$65)-ROWS($BD$54:$BD$65)), "")))))))</f>
        <v/>
      </c>
      <c r="CI65" s="316" t="str">
        <f t="shared" ca="1" si="39"/>
        <v/>
      </c>
      <c r="CJ65" s="316" t="str">
        <f ca="1">IF(OR(CK65="",CK65=0),"",MAX(CJ$5:CJ64)+1)</f>
        <v/>
      </c>
      <c r="CK65" s="316" t="str">
        <f ca="1">IFERROR(INDEX($AK$54:$AK$65, ROWS($CK$4:CK63)), IFERROR(INDEX($AO$54:$AO$65, ROWS($CK$4:CK63)-ROWS($AK$54:$AK$65)), IFERROR(INDEX($AS$54:$AS$65, ROWS($CK$4:CK63)-ROWS($AK$54:$AK$65)-ROWS($AO$54:$AO$65)),IFERROR(INDEX($AW$54:$AW$65, ROWS($CK$4:CK63)-ROWS($AK$54:$AK$65)-ROWS($AO$54:$AO$65)-ROWS($AS$54:$AS$65)),IFERROR(INDEX($BA$54:$BA$65, ROWS($CK$4:CK63)-ROWS($AK$54:$AK$65)-ROWS($AO$54:$AO$65)-ROWS($AS$54:$AS$65)-ROWS($AW$54:$AW$65)),IFERROR(INDEX($BE$54:$BE$65, ROWS($CK$4:CK63)-ROWS($AK$54:$AK$65)-ROWS($AO$54:$AO$65)-ROWS($AS$54:$AS$65)-ROWS($AW$54:$AW$65)-ROWS($BA$54:$BA$65)),IFERROR(INDEX($BI$54:$BI$65, ROWS($CK$4:CK63)-ROWS($AK$54:$AK$65)-ROWS($AO$54:$AO$65)-ROWS($AS$54:$AS$65)-ROWS($AW$54:$AW$65)-ROWS($BA$54:$BA$65)-ROWS($BE$54:$BE$65)), "")))))))</f>
        <v/>
      </c>
      <c r="CL65" s="316" t="str">
        <f t="shared" ca="1" si="40"/>
        <v/>
      </c>
      <c r="CM65" s="413" t="str">
        <f t="shared" ca="1" si="41"/>
        <v/>
      </c>
      <c r="CN65" s="412" t="str">
        <f>IF(OR(CO65="",CO65=0),"",MAX(CN$5:CN64)+1)</f>
        <v/>
      </c>
      <c r="CO65" s="316">
        <f>IFERROR(INDEX($AJ$70:$AJ$81, ROWS($CO$4:CO63)), IFERROR(INDEX($AN$70:$AN$81, ROWS($CO$4:CO63)-ROWS($AJ$70:$AJ$81)), IFERROR(INDEX($AR$70:$AR$81, ROWS($CO$4:CO63)-ROWS($AJ$70:$AJ$81)-ROWS($AN$70:$AN$81)),IFERROR(INDEX($AV$70:$AV$81, ROWS($CO$4:CO63)-ROWS($AJ$70:$AJ$81)-ROWS($AN$70:$AN$81)-ROWS($AR$70:$AR$81)),IFERROR(INDEX($AZ$70:$AZ$81, ROWS($CO$4:CO63)-ROWS($AJ$70:$AJ$81)-ROWS($AN$70:$AN$81)-ROWS($AR$70:$AR$81)-ROWS($AV$70:$AV$81)),IFERROR(INDEX($BD$70:$BD$81, ROWS($CO$4:CO63)-ROWS($AJ$70:$AJ$81)-ROWS($AN$70:$AN$81)-ROWS($AR$70:$AR$81)-ROWS($AV$70:$AV$81)-ROWS($AZ$70:$AZ$81)),IFERROR(INDEX($BH$70:$BH$81, ROWS($CO$4:CO63)-ROWS($AJ$70:$AJ$81)-ROWS($AN$70:$AN$81)-ROWS($AR$70:$AR$81)-ROWS($AV$70:$AV$81)-ROWS($AZ$70:$AZ$81)-ROWS($BD$70:$BD$81)), "")))))))</f>
        <v>0</v>
      </c>
      <c r="CP65" s="316" t="str">
        <f t="shared" ca="1" si="42"/>
        <v/>
      </c>
      <c r="CQ65" s="316" t="str">
        <f>IF(OR(CR65="",CR65=0),"",MAX(CQ$5:CQ64)+1)</f>
        <v/>
      </c>
      <c r="CR65" s="316">
        <f>IFERROR(INDEX($AK$70:$AK$81, ROWS($CR$4:CR63)), IFERROR(INDEX($AO$70:$AO$81, ROWS($CR$4:CR63)-ROWS($AK$70:$AK$81)), IFERROR(INDEX($AS$70:$AS$81, ROWS($CR$4:CR63)-ROWS($AK$70:$AK$81)-ROWS($AO$70:$AO$81)),IFERROR(INDEX($AW$70:$AW$81, ROWS($CR$4:CR63)-ROWS($AK$70:$AK$81)-ROWS($AO$70:$AO$81)-ROWS($AS$70:$AS$81)),IFERROR(INDEX($BA$70:$BA$81, ROWS($CR$4:CR63)-ROWS($AK$70:$AK$81)-ROWS($AO$70:$AO$81)-ROWS($AS$70:$AS$81)-ROWS($AW$70:$AW$81)),IFERROR(INDEX($BE$70:$BE$81, ROWS($CR$4:CR63)-ROWS($AK$70:$AK$81)-ROWS($AO$70:$AO$81)-ROWS($AS$70:$AS$81)-ROWS($AW$70:$AW$81)-ROWS($BA$70:$BA$81)),IFERROR(INDEX($BI$70:$BI$81, ROWS($CR$4:CR63)-ROWS($AK$70:$AK$81)-ROWS($AO$70:$AO$81)-ROWS($AS$70:$AS$81)-ROWS($AW$70:$AW$81)-ROWS($BA$70:$BA$81)-ROWS($BE$70:$BE$81)), "")))))))</f>
        <v>0</v>
      </c>
      <c r="CS65" s="316" t="str">
        <f t="shared" ca="1" si="43"/>
        <v/>
      </c>
      <c r="CT65" s="413" t="str">
        <f t="shared" ca="1" si="44"/>
        <v/>
      </c>
      <c r="CU65" s="412" t="str">
        <f>IF(OR(CV65="",CV65=0),"",MAX(CU$5:CU64)+1)</f>
        <v/>
      </c>
      <c r="CV65" s="316" t="str">
        <f>IFERROR(INDEX($AJ$86:$AJ$97, ROWS($CV$4:CV63)), IFERROR(INDEX($AN$86:$AN$97, ROWS($CV$4:CV63)-ROWS($AJ$86:$AJ$97)), ""))</f>
        <v/>
      </c>
      <c r="CW65" s="316" t="str">
        <f t="shared" si="45"/>
        <v/>
      </c>
      <c r="CX65" s="316" t="str">
        <f>IF(OR(CY65="",CY65=0),"",MAX(CX$5:CX64)+1)</f>
        <v/>
      </c>
      <c r="CY65" s="316" t="str">
        <f>IFERROR(INDEX($AK$86:$AK$97, ROWS($CY$4:CY63)), IFERROR(INDEX($AO$86:$AO$97, ROWS($CY$4:CY63)-ROWS($AK$86:$AK$97)), ""))</f>
        <v/>
      </c>
      <c r="CZ65" s="316" t="str">
        <f t="shared" si="46"/>
        <v/>
      </c>
      <c r="DA65" s="413" t="str">
        <f t="shared" si="47"/>
        <v/>
      </c>
      <c r="DC65" s="437"/>
      <c r="DD65" s="1151" t="s">
        <v>504</v>
      </c>
      <c r="DE65" s="1152"/>
      <c r="DF65" s="430"/>
      <c r="DG65" s="1162" t="s">
        <v>23</v>
      </c>
      <c r="DH65" s="1152"/>
      <c r="DI65" s="1162" t="s">
        <v>504</v>
      </c>
      <c r="DJ65" s="1152"/>
      <c r="DK65" s="1162" t="s">
        <v>23</v>
      </c>
      <c r="DL65" s="1152"/>
      <c r="DM65" s="292"/>
      <c r="DN65" s="1163" t="s">
        <v>481</v>
      </c>
      <c r="DO65" s="1164"/>
      <c r="DP65" s="1164"/>
      <c r="DQ65" s="1165" t="s">
        <v>491</v>
      </c>
      <c r="DR65" s="1164"/>
      <c r="DS65" s="1166"/>
    </row>
    <row r="66" spans="16:123" x14ac:dyDescent="0.3">
      <c r="P66" s="1202" t="s">
        <v>549</v>
      </c>
      <c r="Q66" s="1203"/>
      <c r="R66" s="1203"/>
      <c r="S66" s="452">
        <f>IF(AND(S46="",S47="",S48="",S49="",S50="",S51="",S52="",S53="",S54="",S55="",S56="",S57="",S58="",S59="",S60="",S61="",S62="",S63="",S65=""),0,SUM(S46:S65))</f>
        <v>0</v>
      </c>
      <c r="U66" s="1149" t="s">
        <v>517</v>
      </c>
      <c r="V66" s="1150"/>
      <c r="W66" s="1150"/>
      <c r="X66" s="447">
        <f>IF(AND(X46="",X47="",X48="",X49="",X50="",X51="",X52="",X53="",X54="",X55="",X56="",X57="",X58="",X59="",X60="",X61="",X62="",X63="",X65=""),0,SUM(X46:X65))</f>
        <v>0</v>
      </c>
      <c r="AB66" s="395">
        <f ca="1">IFERROR(MATCH($AB$59,OFFSET(Year!$BI$11:$BI$62,AB65,,1000),0)+AB65,"")</f>
        <v>6</v>
      </c>
      <c r="AC66" s="340">
        <f ca="1">IFERROR(INDEX(Year!$BL$11:$BL$62,AB66),"")</f>
        <v>24</v>
      </c>
      <c r="AD66" s="348" t="str">
        <f ca="1">IFERROR(INDEX(Year!$BJ$11:$BJ$62,AB66),"")</f>
        <v>Paycheck 2</v>
      </c>
      <c r="AE66" s="363">
        <f ca="1">IFERROR(INDEX(Year!$BK$11:$BK$62,AB66),"")</f>
        <v>400</v>
      </c>
      <c r="AF66" s="402" t="str">
        <f ca="1">IFERROR(INDEX(Year!$BI$11:$BI$62,AB66),"")</f>
        <v>Income</v>
      </c>
      <c r="BL66" s="412" t="str">
        <f ca="1">IF(OR(BM66="",BM66=0),"",MAX(BL$5:BL65)+1)</f>
        <v/>
      </c>
      <c r="BM66" s="316" t="str">
        <f ca="1">IFERROR(INDEX($AJ$6:$AJ$17, ROWS(BM$4:$BM64)), IFERROR(INDEX($AN$6:$AN$17, ROWS(BM$4:$BM64)-ROWS($AJ$6:$AJ$17)), IFERROR(INDEX($AR$6:$AR$17, ROWS(BM$4:$BM64)-ROWS($AJ$6:$AJ$17)-ROWS($AN$6:$AN$17)),IFERROR(INDEX($AV$6:$AV$17, ROWS(BM$4:$BM64)-ROWS($AJ$6:$AJ$17)-ROWS($AN$6:$AN$17)-ROWS($AR$6:$AR$17)),IFERROR(INDEX($AZ$6:$AZ$17, ROWS(BM$4:$BM64)-ROWS($AJ$6:$AJ$17)-ROWS($AN$6:$AN$17)-ROWS($AR$6:$AR$17)-ROWS($AV$6:$AV$17)),IFERROR(INDEX($BD$6:$BD$17, ROWS(BM$4:$BM64)-ROWS($AJ$6:$AJ$17)-ROWS($AN$6:$AN$17)-ROWS($AR$6:$AR$17)-ROWS($AV$6:$AV$17)-ROWS($AZ$6:$AZ$17)),IFERROR(INDEX($BH$6:$BH$17, ROWS(BM$4:$BM64)-ROWS($AJ$6:$AJ$17)-ROWS($AN$6:$AN$17)-ROWS($AR$6:$AR$17)-ROWS($AV$6:$AV$17)-ROWS($AZ$6:$AZ$17)-ROWS($BD$6:$BD$17)), "")))))))</f>
        <v/>
      </c>
      <c r="BN66" s="316" t="str">
        <f t="shared" ca="1" si="30"/>
        <v/>
      </c>
      <c r="BO66" s="316" t="str">
        <f ca="1">IF(OR(BP66="",BP66=0),"",MAX(BO$5:BO65)+1)</f>
        <v/>
      </c>
      <c r="BP66" s="316" t="str">
        <f ca="1">IFERROR(INDEX($AK$6:$AK$17, ROWS($BP$4:BP64)), IFERROR(INDEX($AO$6:$AO$17, ROWS($BP$4:BP64)-ROWS($AK$6:$AK$17)), IFERROR(INDEX($AS$6:$AS$17, ROWS($BP$4:BP64)-ROWS($AK$6:$AK$17)-ROWS($AO$6:$AO$17)),IFERROR(INDEX($AW$6:$AW$17, ROWS($BP$4:BP64)-ROWS($AK$6:$AK$17)-ROWS($AO$6:$AO$17)-ROWS($AS$6:$AS$17)),IFERROR(INDEX($BA$6:$BA$17, ROWS($BP$4:BP64)-ROWS($AK$6:$AK$17)-ROWS($AO$6:$AO$17)-ROWS($AS$6:$AS$17)-ROWS($AW$6:$AW$17)),IFERROR(INDEX($BE$6:$BE$17, ROWS($BP$4:BP64)-ROWS($AK$6:$AK$17)-ROWS($AO$6:$AO$17)-ROWS($AS$6:$AS$17)-ROWS($AW$6:$AW$17)-ROWS($BA$6:$BA$17)),IFERROR(INDEX($BI$6:$BI$17, ROWS($BP$4:BP64)-ROWS($AK$6:$AK$17)-ROWS($AO$6:$AO$17)-ROWS($AS$6:$AS$17)-ROWS($AW$6:$AW$17)-ROWS($BA$6:$BA$17)-ROWS($BE$6:$BE$17)), "")))))))</f>
        <v/>
      </c>
      <c r="BQ66" s="316" t="str">
        <f t="shared" ca="1" si="31"/>
        <v/>
      </c>
      <c r="BR66" s="413" t="str">
        <f t="shared" ca="1" si="32"/>
        <v/>
      </c>
      <c r="BS66" s="412" t="str">
        <f ca="1">IF(OR(BT66="",BT66=0),"",MAX(BS$5:BS65)+1)</f>
        <v/>
      </c>
      <c r="BT66" s="316" t="str">
        <f ca="1">IFERROR(INDEX($AJ$22:$AJ$33, ROWS($BT$4:BT64)), IFERROR(INDEX($AN$22:$AN$33, ROWS($BT$4:BT64)-ROWS($AJ$22:$AJ$33)), IFERROR(INDEX($AR$22:$AR$33, ROWS($BT$4:BT64)-ROWS($AJ$22:$AJ$33)-ROWS($AN$22:$AN$33)),IFERROR(INDEX($AV$22:$AV$33, ROWS($BT$4:BT64)-ROWS($AJ$22:$AJ$33)-ROWS($AN$22:$AN$33)-ROWS($AR$22:$AR$33)),IFERROR(INDEX($AZ$22:$AZ$33, ROWS($BT$4:BT64)-ROWS($AJ$22:$AJ$33)-ROWS($AN$22:$AN$33)-ROWS($AR$22:$AR$33)-ROWS($AV$22:$AV$33)),IFERROR(INDEX($BD$22:$BD$33, ROWS($BT$4:BT64)-ROWS($AJ$22:$AJ$33)-ROWS($AN$22:$AN$33)-ROWS($AR$22:$AR$33)-ROWS($AV$22:$AV$33)-ROWS($AZ$22:$AZ$33)),IFERROR(INDEX($BH$22:$BH$33, ROWS($BT$4:BT64)-ROWS($AJ$22:$AJ$33)-ROWS($AN$22:$AN$33)-ROWS($AR$22:$AR$33)-ROWS($AV$22:$AV$33)-ROWS($AZ$22:$AZ$33)-ROWS($BD$22:$BD$33)), "")))))))</f>
        <v/>
      </c>
      <c r="BU66" s="316" t="str">
        <f t="shared" ca="1" si="33"/>
        <v/>
      </c>
      <c r="BV66" s="316" t="str">
        <f ca="1">IF(OR(BW66="",BW66=0),"",MAX(BV$5:BV65)+1)</f>
        <v/>
      </c>
      <c r="BW66" s="316" t="str">
        <f ca="1">IFERROR(INDEX($AK$22:$AK$33, ROWS($BW$4:BW64)), IFERROR(INDEX($AO$22:$AO$33, ROWS($BW$4:BW64)-ROWS($AK$22:$AK$33)), IFERROR(INDEX($AS$22:$AS$33, ROWS($BW$4:BW64)-ROWS($AK$22:$AK$33)-ROWS($AO$22:$AO$33)),IFERROR(INDEX($AW$22:$AW$33, ROWS($BW$4:BW64)-ROWS($AK$22:$AK$33)-ROWS($AO$22:$AO$33)-ROWS($AS$22:$AS$33)),IFERROR(INDEX($BA$22:$BA$33, ROWS($BW$4:BW64)-ROWS($AK$22:$AK$33)-ROWS($AO$22:$AO$33)-ROWS($AS$22:$AS$33)-ROWS($AW$22:$AW$33)),IFERROR(INDEX($BE$22:$BE$33, ROWS($BW$4:BW64)-ROWS($AK$22:$AK$33)-ROWS($AO$22:$AO$33)-ROWS($AS$22:$AS$33)-ROWS($AW$22:$AW$33)-ROWS($BA$22:$BA$33)),IFERROR(INDEX($BI$22:$BI$33, ROWS($BW$4:BW64)-ROWS($AK$22:$AK$33)-ROWS($AO$22:$AO$33)-ROWS($AS$22:$AS$33)-ROWS($AW$22:$AW$33)-ROWS($BA$22:$BA$33)-ROWS($BE$22:$BE$33)), "")))))))</f>
        <v/>
      </c>
      <c r="BX66" s="316" t="str">
        <f t="shared" ca="1" si="34"/>
        <v/>
      </c>
      <c r="BY66" s="413" t="str">
        <f t="shared" ca="1" si="35"/>
        <v/>
      </c>
      <c r="BZ66" s="412">
        <f ca="1">IF(OR(CA66="",CA66=0),"",MAX(BZ$5:BZ65)+1)</f>
        <v>8</v>
      </c>
      <c r="CA66" s="316" t="str">
        <f ca="1">IFERROR(INDEX($AJ$38:$AJ$49, ROWS($CA$4:CA64)), IFERROR(INDEX($AN$38:$AN$49, ROWS($CA$4:CA64)-ROWS($AJ$38:$AJ$49)), IFERROR(INDEX($AR$38:$AR$49, ROWS($CA$4:CA64)-ROWS($AJ$38:$AJ$49)-ROWS($AN$38:$AN$49)),IFERROR(INDEX($AV$38:$AV$49, ROWS($CA$4:CA64)-ROWS($AJ$38:$AJ$49)-ROWS($AN$38:$AN$49)-ROWS($AR$38:$AR$49)),IFERROR(INDEX($AZ$38:$AZ$49, ROWS($CA$4:CA64)-ROWS($AJ$38:$AJ$49)-ROWS($AN$38:$AN$49)-ROWS($AR$38:$AR$49)-ROWS($AV$38:$AV$49)),IFERROR(INDEX($BD$38:$BD$49, ROWS($CA$4:CA64)-ROWS($AJ$38:$AJ$49)-ROWS($AN$38:$AN$49)-ROWS($AR$38:$AR$49)-ROWS($AV$38:$AV$49)-ROWS($AZ$38:$AZ$49)),IFERROR(INDEX($BH$38:$BH$49, ROWS($CA$4:CA64)-ROWS($AJ$38:$AJ$49)-ROWS($AN$38:$AN$49)-ROWS($AR$38:$AR$49)-ROWS($AV$38:$AV$49)-ROWS($AZ$38:$AZ$49)-ROWS($BD$38:$BD$49)), "")))))))</f>
        <v>Paycheck 1</v>
      </c>
      <c r="CB66" s="316" t="str">
        <f t="shared" ca="1" si="36"/>
        <v/>
      </c>
      <c r="CC66" s="316">
        <f ca="1">IF(OR(CD66="",CD66=0),"",MAX(CC$5:CC65)+1)</f>
        <v>8</v>
      </c>
      <c r="CD66" s="316">
        <f ca="1">IFERROR(INDEX($AK$38:$AK$49, ROWS($CD$4:CD64)), IFERROR(INDEX($AO$38:$AO$49, ROWS($CD$4:CD64)-ROWS($AK$38:$AK$49)), IFERROR(INDEX($AS$38:$AS$49, ROWS($CD$4:CD64)-ROWS($AK$38:$AK$49)-ROWS($AO$38:$AO$49)),IFERROR(INDEX($AW$38:$AW$49, ROWS($CD$4:CD64)-ROWS($AK$38:$AK$49)-ROWS($AO$38:$AO$49)-ROWS($AS$38:$AS$49)),IFERROR(INDEX($BA$38:$BA$49, ROWS($CD$4:CD64)-ROWS($AK$38:$AK$49)-ROWS($AO$38:$AO$49)-ROWS($AS$38:$AS$49)-ROWS($AW$38:$AW$49)),IFERROR(INDEX($BE$38:$BE$49, ROWS($CD$4:CD64)-ROWS($AK$38:$AK$49)-ROWS($AO$38:$AO$49)-ROWS($AS$38:$AS$49)-ROWS($AW$38:$AW$49)-ROWS($BA$38:$BA$49)),IFERROR(INDEX($BI$38:$BI$49, ROWS($CD$4:CD64)-ROWS($AK$38:$AK$49)-ROWS($AO$38:$AO$49)-ROWS($AS$38:$AS$49)-ROWS($AW$38:$AW$49)-ROWS($BA$38:$BA$49)-ROWS($BE$38:$BE$49)), "")))))))</f>
        <v>850</v>
      </c>
      <c r="CE66" s="316" t="str">
        <f t="shared" ca="1" si="37"/>
        <v/>
      </c>
      <c r="CF66" s="413" t="str">
        <f t="shared" ca="1" si="38"/>
        <v/>
      </c>
      <c r="CG66" s="412" t="str">
        <f ca="1">IF(OR(CH66="",CH66=0),"",MAX(CG$5:CG65)+1)</f>
        <v/>
      </c>
      <c r="CH66" s="316" t="str">
        <f ca="1">IFERROR(INDEX($AJ$54:$AJ$65, ROWS($CH$4:CH64)), IFERROR(INDEX($AN$54:$AN$65, ROWS($CH$4:CH64)-ROWS($AJ$54:$AJ$65)), IFERROR(INDEX($AR$54:$AR$65, ROWS($CH$4:CH64)-ROWS($AJ$54:$AJ$65)-ROWS($AN$54:$AN$65)),IFERROR(INDEX($AV$54:$AV$65, ROWS($CH$4:CH64)-ROWS($AJ$54:$AJ$65)-ROWS($AN$54:$AN$65)-ROWS($AR$54:$AR$65)),IFERROR(INDEX($AZ$54:$AZ$65, ROWS($CH$4:CH64)-ROWS($AJ$54:$AJ$65)-ROWS($AN$54:$AN$65)-ROWS($AR$54:$AR$65)-ROWS($AV$54:$AV$65)),IFERROR(INDEX($BD$54:$BD$65, ROWS($CH$4:CH64)-ROWS($AJ$54:$AJ$65)-ROWS($AN$54:$AN$65)-ROWS($AR$54:$AR$65)-ROWS($AV$54:$AV$65)-ROWS($AZ$54:$AZ$65)),IFERROR(INDEX($BH$54:$BH$65, ROWS($CH$4:CH64)-ROWS($AJ$54:$AJ$65)-ROWS($AN$54:$AN$65)-ROWS($AR$54:$AR$65)-ROWS($AV$54:$AV$65)-ROWS($AZ$54:$AZ$65)-ROWS($BD$54:$BD$65)), "")))))))</f>
        <v/>
      </c>
      <c r="CI66" s="316" t="str">
        <f t="shared" ca="1" si="39"/>
        <v/>
      </c>
      <c r="CJ66" s="316" t="str">
        <f ca="1">IF(OR(CK66="",CK66=0),"",MAX(CJ$5:CJ65)+1)</f>
        <v/>
      </c>
      <c r="CK66" s="316" t="str">
        <f ca="1">IFERROR(INDEX($AK$54:$AK$65, ROWS($CK$4:CK64)), IFERROR(INDEX($AO$54:$AO$65, ROWS($CK$4:CK64)-ROWS($AK$54:$AK$65)), IFERROR(INDEX($AS$54:$AS$65, ROWS($CK$4:CK64)-ROWS($AK$54:$AK$65)-ROWS($AO$54:$AO$65)),IFERROR(INDEX($AW$54:$AW$65, ROWS($CK$4:CK64)-ROWS($AK$54:$AK$65)-ROWS($AO$54:$AO$65)-ROWS($AS$54:$AS$65)),IFERROR(INDEX($BA$54:$BA$65, ROWS($CK$4:CK64)-ROWS($AK$54:$AK$65)-ROWS($AO$54:$AO$65)-ROWS($AS$54:$AS$65)-ROWS($AW$54:$AW$65)),IFERROR(INDEX($BE$54:$BE$65, ROWS($CK$4:CK64)-ROWS($AK$54:$AK$65)-ROWS($AO$54:$AO$65)-ROWS($AS$54:$AS$65)-ROWS($AW$54:$AW$65)-ROWS($BA$54:$BA$65)),IFERROR(INDEX($BI$54:$BI$65, ROWS($CK$4:CK64)-ROWS($AK$54:$AK$65)-ROWS($AO$54:$AO$65)-ROWS($AS$54:$AS$65)-ROWS($AW$54:$AW$65)-ROWS($BA$54:$BA$65)-ROWS($BE$54:$BE$65)), "")))))))</f>
        <v/>
      </c>
      <c r="CL66" s="316" t="str">
        <f t="shared" ca="1" si="40"/>
        <v/>
      </c>
      <c r="CM66" s="413" t="str">
        <f t="shared" ca="1" si="41"/>
        <v/>
      </c>
      <c r="CN66" s="412" t="str">
        <f>IF(OR(CO66="",CO66=0),"",MAX(CN$5:CN65)+1)</f>
        <v/>
      </c>
      <c r="CO66" s="316">
        <f>IFERROR(INDEX($AJ$70:$AJ$81, ROWS($CO$4:CO64)), IFERROR(INDEX($AN$70:$AN$81, ROWS($CO$4:CO64)-ROWS($AJ$70:$AJ$81)), IFERROR(INDEX($AR$70:$AR$81, ROWS($CO$4:CO64)-ROWS($AJ$70:$AJ$81)-ROWS($AN$70:$AN$81)),IFERROR(INDEX($AV$70:$AV$81, ROWS($CO$4:CO64)-ROWS($AJ$70:$AJ$81)-ROWS($AN$70:$AN$81)-ROWS($AR$70:$AR$81)),IFERROR(INDEX($AZ$70:$AZ$81, ROWS($CO$4:CO64)-ROWS($AJ$70:$AJ$81)-ROWS($AN$70:$AN$81)-ROWS($AR$70:$AR$81)-ROWS($AV$70:$AV$81)),IFERROR(INDEX($BD$70:$BD$81, ROWS($CO$4:CO64)-ROWS($AJ$70:$AJ$81)-ROWS($AN$70:$AN$81)-ROWS($AR$70:$AR$81)-ROWS($AV$70:$AV$81)-ROWS($AZ$70:$AZ$81)),IFERROR(INDEX($BH$70:$BH$81, ROWS($CO$4:CO64)-ROWS($AJ$70:$AJ$81)-ROWS($AN$70:$AN$81)-ROWS($AR$70:$AR$81)-ROWS($AV$70:$AV$81)-ROWS($AZ$70:$AZ$81)-ROWS($BD$70:$BD$81)), "")))))))</f>
        <v>0</v>
      </c>
      <c r="CP66" s="316" t="str">
        <f t="shared" ca="1" si="42"/>
        <v/>
      </c>
      <c r="CQ66" s="316" t="str">
        <f>IF(OR(CR66="",CR66=0),"",MAX(CQ$5:CQ65)+1)</f>
        <v/>
      </c>
      <c r="CR66" s="316">
        <f>IFERROR(INDEX($AK$70:$AK$81, ROWS($CR$4:CR64)), IFERROR(INDEX($AO$70:$AO$81, ROWS($CR$4:CR64)-ROWS($AK$70:$AK$81)), IFERROR(INDEX($AS$70:$AS$81, ROWS($CR$4:CR64)-ROWS($AK$70:$AK$81)-ROWS($AO$70:$AO$81)),IFERROR(INDEX($AW$70:$AW$81, ROWS($CR$4:CR64)-ROWS($AK$70:$AK$81)-ROWS($AO$70:$AO$81)-ROWS($AS$70:$AS$81)),IFERROR(INDEX($BA$70:$BA$81, ROWS($CR$4:CR64)-ROWS($AK$70:$AK$81)-ROWS($AO$70:$AO$81)-ROWS($AS$70:$AS$81)-ROWS($AW$70:$AW$81)),IFERROR(INDEX($BE$70:$BE$81, ROWS($CR$4:CR64)-ROWS($AK$70:$AK$81)-ROWS($AO$70:$AO$81)-ROWS($AS$70:$AS$81)-ROWS($AW$70:$AW$81)-ROWS($BA$70:$BA$81)),IFERROR(INDEX($BI$70:$BI$81, ROWS($CR$4:CR64)-ROWS($AK$70:$AK$81)-ROWS($AO$70:$AO$81)-ROWS($AS$70:$AS$81)-ROWS($AW$70:$AW$81)-ROWS($BA$70:$BA$81)-ROWS($BE$70:$BE$81)), "")))))))</f>
        <v>0</v>
      </c>
      <c r="CS66" s="316" t="str">
        <f t="shared" ca="1" si="43"/>
        <v/>
      </c>
      <c r="CT66" s="413" t="str">
        <f t="shared" ca="1" si="44"/>
        <v/>
      </c>
      <c r="CU66" s="412" t="str">
        <f>IF(OR(CV66="",CV66=0),"",MAX(CU$5:CU65)+1)</f>
        <v/>
      </c>
      <c r="CV66" s="316" t="str">
        <f>IFERROR(INDEX($AJ$86:$AJ$97, ROWS($CV$4:CV64)), IFERROR(INDEX($AN$86:$AN$97, ROWS($CV$4:CV64)-ROWS($AJ$86:$AJ$97)), ""))</f>
        <v/>
      </c>
      <c r="CW66" s="316" t="str">
        <f t="shared" si="45"/>
        <v/>
      </c>
      <c r="CX66" s="316" t="str">
        <f>IF(OR(CY66="",CY66=0),"",MAX(CX$5:CX65)+1)</f>
        <v/>
      </c>
      <c r="CY66" s="316" t="str">
        <f>IFERROR(INDEX($AK$86:$AK$97, ROWS($CY$4:CY64)), IFERROR(INDEX($AO$86:$AO$97, ROWS($CY$4:CY64)-ROWS($AK$86:$AK$97)), ""))</f>
        <v/>
      </c>
      <c r="CZ66" s="316" t="str">
        <f t="shared" si="46"/>
        <v/>
      </c>
      <c r="DA66" s="413" t="str">
        <f t="shared" si="47"/>
        <v/>
      </c>
      <c r="DC66" s="438">
        <f ca="1">IF(OR(DD66="",DD66=0),"",MAX(DC$65:DC65)+1)</f>
        <v>1</v>
      </c>
      <c r="DD66" s="434" t="str">
        <f ca="1">IF(CI6="","",IF(NOT(CM6="Income"),CI6,""))</f>
        <v>Audible</v>
      </c>
      <c r="DE66" s="413">
        <f ca="1">IF(CL6="","",IF(NOT(CM6="Income"),CL6,""))</f>
        <v>14.95</v>
      </c>
      <c r="DF66" s="438" t="str">
        <f ca="1">IF(OR(DG66="",DG66=0),"",MAX(DF$65:DF65)+1)</f>
        <v/>
      </c>
      <c r="DG66" s="412" t="str">
        <f ca="1">IF(CI6="","",IF(CM6="Income",CI6,""))</f>
        <v/>
      </c>
      <c r="DH66" s="413" t="str">
        <f ca="1">IF(CI6="","",IF(CM6="Income",CL6,""))</f>
        <v/>
      </c>
      <c r="DI66" s="412" t="str">
        <f ca="1">IFERROR(INDEX($DD$66:$DD$83,MATCH(ROW()-ROW($DI$65),$DC$66:$DC$83,0)),"")</f>
        <v>Audible</v>
      </c>
      <c r="DJ66" s="413">
        <f ca="1">IFERROR(INDEX($DE$66:$DE$83,MATCH(ROW()-ROW($DI$65),$DC$66:$DC$83,0)),"")</f>
        <v>14.95</v>
      </c>
      <c r="DK66" s="412" t="str">
        <f ca="1">IFERROR(INDEX($DG$66:$DG$83,MATCH(ROW()-ROW($DK$65),$DF$66:$DF$83,0)),"")</f>
        <v>Paycheck 2</v>
      </c>
      <c r="DL66" s="413">
        <f ca="1">IFERROR(INDEX($DH$66:$DH$83,MATCH(ROW()-ROW($DK$65),$DF$66:$DF$83,0)),"")</f>
        <v>400</v>
      </c>
      <c r="DM66" s="292"/>
      <c r="DN66" s="425" t="str">
        <f ca="1">IF(DI66="","",CONCATENATE(DI66," - ",DJ66))</f>
        <v>Audible - 14.95</v>
      </c>
      <c r="DO66" s="295" t="str">
        <f ca="1">IF(DI67="","",CONCATENATE(DI67," - ",DJ67))</f>
        <v>Groceries - 125</v>
      </c>
      <c r="DP66" s="295" t="str">
        <f ca="1">IF(DI68="","",CONCATENATE(DI68," - ",DJ68))</f>
        <v>Cellular - 225</v>
      </c>
      <c r="DQ66" s="440" t="str">
        <f ca="1">IF(DK66="","",CONCATENATE(DK66," - ",DL66))</f>
        <v>Paycheck 2 - 400</v>
      </c>
      <c r="DR66" s="441" t="str">
        <f ca="1">IF(DK67="","",CONCATENATE(DK67," - ",DL67))</f>
        <v/>
      </c>
      <c r="DS66" s="442" t="str">
        <f ca="1">IF(DK68="","",CONCATENATE(DK68," - ",DL68))</f>
        <v/>
      </c>
    </row>
    <row r="67" spans="16:123" ht="15.75" thickBot="1" x14ac:dyDescent="0.35">
      <c r="P67" s="1202" t="s">
        <v>518</v>
      </c>
      <c r="Q67" s="1203"/>
      <c r="R67" s="1203"/>
      <c r="S67" s="452">
        <f ca="1">IF(X40=0,0,X40)</f>
        <v>3355.4100000000008</v>
      </c>
      <c r="U67" s="1149" t="s">
        <v>551</v>
      </c>
      <c r="V67" s="1150"/>
      <c r="W67" s="1150"/>
      <c r="X67" s="447">
        <f ca="1">IF(S68=0,0,S68)</f>
        <v>3355.4100000000008</v>
      </c>
      <c r="AB67" s="395">
        <f ca="1">IFERROR(MATCH($AB$59,OFFSET(Year!$BI$11:$BI$62,AB66,,1000),0)+AB66,"")</f>
        <v>7</v>
      </c>
      <c r="AC67" s="340">
        <f ca="1">IFERROR(INDEX(Year!$BL$11:$BL$62,AB67),"")</f>
        <v>15</v>
      </c>
      <c r="AD67" s="348" t="str">
        <f ca="1">IFERROR(INDEX(Year!$BJ$11:$BJ$62,AB67),"")</f>
        <v>Investment 1</v>
      </c>
      <c r="AE67" s="363">
        <f ca="1">IFERROR(INDEX(Year!$BK$11:$BK$62,AB67),"")</f>
        <v>200</v>
      </c>
      <c r="AF67" s="402" t="str">
        <f ca="1">IFERROR(INDEX(Year!$BI$11:$BI$62,AB67),"")</f>
        <v>Income</v>
      </c>
      <c r="BL67" s="412" t="str">
        <f ca="1">IF(OR(BM67="",BM67=0),"",MAX(BL$5:BL66)+1)</f>
        <v/>
      </c>
      <c r="BM67" s="316" t="str">
        <f ca="1">IFERROR(INDEX($AJ$6:$AJ$17, ROWS(BM$4:$BM65)), IFERROR(INDEX($AN$6:$AN$17, ROWS(BM$4:$BM65)-ROWS($AJ$6:$AJ$17)), IFERROR(INDEX($AR$6:$AR$17, ROWS(BM$4:$BM65)-ROWS($AJ$6:$AJ$17)-ROWS($AN$6:$AN$17)),IFERROR(INDEX($AV$6:$AV$17, ROWS(BM$4:$BM65)-ROWS($AJ$6:$AJ$17)-ROWS($AN$6:$AN$17)-ROWS($AR$6:$AR$17)),IFERROR(INDEX($AZ$6:$AZ$17, ROWS(BM$4:$BM65)-ROWS($AJ$6:$AJ$17)-ROWS($AN$6:$AN$17)-ROWS($AR$6:$AR$17)-ROWS($AV$6:$AV$17)),IFERROR(INDEX($BD$6:$BD$17, ROWS(BM$4:$BM65)-ROWS($AJ$6:$AJ$17)-ROWS($AN$6:$AN$17)-ROWS($AR$6:$AR$17)-ROWS($AV$6:$AV$17)-ROWS($AZ$6:$AZ$17)),IFERROR(INDEX($BH$6:$BH$17, ROWS(BM$4:$BM65)-ROWS($AJ$6:$AJ$17)-ROWS($AN$6:$AN$17)-ROWS($AR$6:$AR$17)-ROWS($AV$6:$AV$17)-ROWS($AZ$6:$AZ$17)-ROWS($BD$6:$BD$17)), "")))))))</f>
        <v/>
      </c>
      <c r="BN67" s="316" t="str">
        <f t="shared" ca="1" si="30"/>
        <v/>
      </c>
      <c r="BO67" s="316" t="str">
        <f ca="1">IF(OR(BP67="",BP67=0),"",MAX(BO$5:BO66)+1)</f>
        <v/>
      </c>
      <c r="BP67" s="316" t="str">
        <f ca="1">IFERROR(INDEX($AK$6:$AK$17, ROWS($BP$4:BP65)), IFERROR(INDEX($AO$6:$AO$17, ROWS($BP$4:BP65)-ROWS($AK$6:$AK$17)), IFERROR(INDEX($AS$6:$AS$17, ROWS($BP$4:BP65)-ROWS($AK$6:$AK$17)-ROWS($AO$6:$AO$17)),IFERROR(INDEX($AW$6:$AW$17, ROWS($BP$4:BP65)-ROWS($AK$6:$AK$17)-ROWS($AO$6:$AO$17)-ROWS($AS$6:$AS$17)),IFERROR(INDEX($BA$6:$BA$17, ROWS($BP$4:BP65)-ROWS($AK$6:$AK$17)-ROWS($AO$6:$AO$17)-ROWS($AS$6:$AS$17)-ROWS($AW$6:$AW$17)),IFERROR(INDEX($BE$6:$BE$17, ROWS($BP$4:BP65)-ROWS($AK$6:$AK$17)-ROWS($AO$6:$AO$17)-ROWS($AS$6:$AS$17)-ROWS($AW$6:$AW$17)-ROWS($BA$6:$BA$17)),IFERROR(INDEX($BI$6:$BI$17, ROWS($BP$4:BP65)-ROWS($AK$6:$AK$17)-ROWS($AO$6:$AO$17)-ROWS($AS$6:$AS$17)-ROWS($AW$6:$AW$17)-ROWS($BA$6:$BA$17)-ROWS($BE$6:$BE$17)), "")))))))</f>
        <v/>
      </c>
      <c r="BQ67" s="316" t="str">
        <f t="shared" ca="1" si="31"/>
        <v/>
      </c>
      <c r="BR67" s="413" t="str">
        <f t="shared" ca="1" si="32"/>
        <v/>
      </c>
      <c r="BS67" s="412" t="str">
        <f ca="1">IF(OR(BT67="",BT67=0),"",MAX(BS$5:BS66)+1)</f>
        <v/>
      </c>
      <c r="BT67" s="316" t="str">
        <f ca="1">IFERROR(INDEX($AJ$22:$AJ$33, ROWS($BT$4:BT65)), IFERROR(INDEX($AN$22:$AN$33, ROWS($BT$4:BT65)-ROWS($AJ$22:$AJ$33)), IFERROR(INDEX($AR$22:$AR$33, ROWS($BT$4:BT65)-ROWS($AJ$22:$AJ$33)-ROWS($AN$22:$AN$33)),IFERROR(INDEX($AV$22:$AV$33, ROWS($BT$4:BT65)-ROWS($AJ$22:$AJ$33)-ROWS($AN$22:$AN$33)-ROWS($AR$22:$AR$33)),IFERROR(INDEX($AZ$22:$AZ$33, ROWS($BT$4:BT65)-ROWS($AJ$22:$AJ$33)-ROWS($AN$22:$AN$33)-ROWS($AR$22:$AR$33)-ROWS($AV$22:$AV$33)),IFERROR(INDEX($BD$22:$BD$33, ROWS($BT$4:BT65)-ROWS($AJ$22:$AJ$33)-ROWS($AN$22:$AN$33)-ROWS($AR$22:$AR$33)-ROWS($AV$22:$AV$33)-ROWS($AZ$22:$AZ$33)),IFERROR(INDEX($BH$22:$BH$33, ROWS($BT$4:BT65)-ROWS($AJ$22:$AJ$33)-ROWS($AN$22:$AN$33)-ROWS($AR$22:$AR$33)-ROWS($AV$22:$AV$33)-ROWS($AZ$22:$AZ$33)-ROWS($BD$22:$BD$33)), "")))))))</f>
        <v/>
      </c>
      <c r="BU67" s="316" t="str">
        <f t="shared" ca="1" si="33"/>
        <v/>
      </c>
      <c r="BV67" s="316" t="str">
        <f ca="1">IF(OR(BW67="",BW67=0),"",MAX(BV$5:BV66)+1)</f>
        <v/>
      </c>
      <c r="BW67" s="316" t="str">
        <f ca="1">IFERROR(INDEX($AK$22:$AK$33, ROWS($BW$4:BW65)), IFERROR(INDEX($AO$22:$AO$33, ROWS($BW$4:BW65)-ROWS($AK$22:$AK$33)), IFERROR(INDEX($AS$22:$AS$33, ROWS($BW$4:BW65)-ROWS($AK$22:$AK$33)-ROWS($AO$22:$AO$33)),IFERROR(INDEX($AW$22:$AW$33, ROWS($BW$4:BW65)-ROWS($AK$22:$AK$33)-ROWS($AO$22:$AO$33)-ROWS($AS$22:$AS$33)),IFERROR(INDEX($BA$22:$BA$33, ROWS($BW$4:BW65)-ROWS($AK$22:$AK$33)-ROWS($AO$22:$AO$33)-ROWS($AS$22:$AS$33)-ROWS($AW$22:$AW$33)),IFERROR(INDEX($BE$22:$BE$33, ROWS($BW$4:BW65)-ROWS($AK$22:$AK$33)-ROWS($AO$22:$AO$33)-ROWS($AS$22:$AS$33)-ROWS($AW$22:$AW$33)-ROWS($BA$22:$BA$33)),IFERROR(INDEX($BI$22:$BI$33, ROWS($BW$4:BW65)-ROWS($AK$22:$AK$33)-ROWS($AO$22:$AO$33)-ROWS($AS$22:$AS$33)-ROWS($AW$22:$AW$33)-ROWS($BA$22:$BA$33)-ROWS($BE$22:$BE$33)), "")))))))</f>
        <v/>
      </c>
      <c r="BX67" s="316" t="str">
        <f t="shared" ca="1" si="34"/>
        <v/>
      </c>
      <c r="BY67" s="413" t="str">
        <f t="shared" ca="1" si="35"/>
        <v/>
      </c>
      <c r="BZ67" s="412" t="str">
        <f ca="1">IF(OR(CA67="",CA67=0),"",MAX(BZ$5:BZ66)+1)</f>
        <v/>
      </c>
      <c r="CA67" s="316" t="str">
        <f ca="1">IFERROR(INDEX($AJ$38:$AJ$49, ROWS($CA$4:CA65)), IFERROR(INDEX($AN$38:$AN$49, ROWS($CA$4:CA65)-ROWS($AJ$38:$AJ$49)), IFERROR(INDEX($AR$38:$AR$49, ROWS($CA$4:CA65)-ROWS($AJ$38:$AJ$49)-ROWS($AN$38:$AN$49)),IFERROR(INDEX($AV$38:$AV$49, ROWS($CA$4:CA65)-ROWS($AJ$38:$AJ$49)-ROWS($AN$38:$AN$49)-ROWS($AR$38:$AR$49)),IFERROR(INDEX($AZ$38:$AZ$49, ROWS($CA$4:CA65)-ROWS($AJ$38:$AJ$49)-ROWS($AN$38:$AN$49)-ROWS($AR$38:$AR$49)-ROWS($AV$38:$AV$49)),IFERROR(INDEX($BD$38:$BD$49, ROWS($CA$4:CA65)-ROWS($AJ$38:$AJ$49)-ROWS($AN$38:$AN$49)-ROWS($AR$38:$AR$49)-ROWS($AV$38:$AV$49)-ROWS($AZ$38:$AZ$49)),IFERROR(INDEX($BH$38:$BH$49, ROWS($CA$4:CA65)-ROWS($AJ$38:$AJ$49)-ROWS($AN$38:$AN$49)-ROWS($AR$38:$AR$49)-ROWS($AV$38:$AV$49)-ROWS($AZ$38:$AZ$49)-ROWS($BD$38:$BD$49)), "")))))))</f>
        <v/>
      </c>
      <c r="CB67" s="316" t="str">
        <f t="shared" ca="1" si="36"/>
        <v/>
      </c>
      <c r="CC67" s="316" t="str">
        <f ca="1">IF(OR(CD67="",CD67=0),"",MAX(CC$5:CC66)+1)</f>
        <v/>
      </c>
      <c r="CD67" s="316" t="str">
        <f ca="1">IFERROR(INDEX($AK$38:$AK$49, ROWS($CD$4:CD65)), IFERROR(INDEX($AO$38:$AO$49, ROWS($CD$4:CD65)-ROWS($AK$38:$AK$49)), IFERROR(INDEX($AS$38:$AS$49, ROWS($CD$4:CD65)-ROWS($AK$38:$AK$49)-ROWS($AO$38:$AO$49)),IFERROR(INDEX($AW$38:$AW$49, ROWS($CD$4:CD65)-ROWS($AK$38:$AK$49)-ROWS($AO$38:$AO$49)-ROWS($AS$38:$AS$49)),IFERROR(INDEX($BA$38:$BA$49, ROWS($CD$4:CD65)-ROWS($AK$38:$AK$49)-ROWS($AO$38:$AO$49)-ROWS($AS$38:$AS$49)-ROWS($AW$38:$AW$49)),IFERROR(INDEX($BE$38:$BE$49, ROWS($CD$4:CD65)-ROWS($AK$38:$AK$49)-ROWS($AO$38:$AO$49)-ROWS($AS$38:$AS$49)-ROWS($AW$38:$AW$49)-ROWS($BA$38:$BA$49)),IFERROR(INDEX($BI$38:$BI$49, ROWS($CD$4:CD65)-ROWS($AK$38:$AK$49)-ROWS($AO$38:$AO$49)-ROWS($AS$38:$AS$49)-ROWS($AW$38:$AW$49)-ROWS($BA$38:$BA$49)-ROWS($BE$38:$BE$49)), "")))))))</f>
        <v/>
      </c>
      <c r="CE67" s="316" t="str">
        <f t="shared" ca="1" si="37"/>
        <v/>
      </c>
      <c r="CF67" s="413" t="str">
        <f t="shared" ca="1" si="38"/>
        <v/>
      </c>
      <c r="CG67" s="412" t="str">
        <f ca="1">IF(OR(CH67="",CH67=0),"",MAX(CG$5:CG66)+1)</f>
        <v/>
      </c>
      <c r="CH67" s="316" t="str">
        <f ca="1">IFERROR(INDEX($AJ$54:$AJ$65, ROWS($CH$4:CH65)), IFERROR(INDEX($AN$54:$AN$65, ROWS($CH$4:CH65)-ROWS($AJ$54:$AJ$65)), IFERROR(INDEX($AR$54:$AR$65, ROWS($CH$4:CH65)-ROWS($AJ$54:$AJ$65)-ROWS($AN$54:$AN$65)),IFERROR(INDEX($AV$54:$AV$65, ROWS($CH$4:CH65)-ROWS($AJ$54:$AJ$65)-ROWS($AN$54:$AN$65)-ROWS($AR$54:$AR$65)),IFERROR(INDEX($AZ$54:$AZ$65, ROWS($CH$4:CH65)-ROWS($AJ$54:$AJ$65)-ROWS($AN$54:$AN$65)-ROWS($AR$54:$AR$65)-ROWS($AV$54:$AV$65)),IFERROR(INDEX($BD$54:$BD$65, ROWS($CH$4:CH65)-ROWS($AJ$54:$AJ$65)-ROWS($AN$54:$AN$65)-ROWS($AR$54:$AR$65)-ROWS($AV$54:$AV$65)-ROWS($AZ$54:$AZ$65)),IFERROR(INDEX($BH$54:$BH$65, ROWS($CH$4:CH65)-ROWS($AJ$54:$AJ$65)-ROWS($AN$54:$AN$65)-ROWS($AR$54:$AR$65)-ROWS($AV$54:$AV$65)-ROWS($AZ$54:$AZ$65)-ROWS($BD$54:$BD$65)), "")))))))</f>
        <v/>
      </c>
      <c r="CI67" s="316" t="str">
        <f t="shared" ca="1" si="39"/>
        <v/>
      </c>
      <c r="CJ67" s="316" t="str">
        <f ca="1">IF(OR(CK67="",CK67=0),"",MAX(CJ$5:CJ66)+1)</f>
        <v/>
      </c>
      <c r="CK67" s="316" t="str">
        <f ca="1">IFERROR(INDEX($AK$54:$AK$65, ROWS($CK$4:CK65)), IFERROR(INDEX($AO$54:$AO$65, ROWS($CK$4:CK65)-ROWS($AK$54:$AK$65)), IFERROR(INDEX($AS$54:$AS$65, ROWS($CK$4:CK65)-ROWS($AK$54:$AK$65)-ROWS($AO$54:$AO$65)),IFERROR(INDEX($AW$54:$AW$65, ROWS($CK$4:CK65)-ROWS($AK$54:$AK$65)-ROWS($AO$54:$AO$65)-ROWS($AS$54:$AS$65)),IFERROR(INDEX($BA$54:$BA$65, ROWS($CK$4:CK65)-ROWS($AK$54:$AK$65)-ROWS($AO$54:$AO$65)-ROWS($AS$54:$AS$65)-ROWS($AW$54:$AW$65)),IFERROR(INDEX($BE$54:$BE$65, ROWS($CK$4:CK65)-ROWS($AK$54:$AK$65)-ROWS($AO$54:$AO$65)-ROWS($AS$54:$AS$65)-ROWS($AW$54:$AW$65)-ROWS($BA$54:$BA$65)),IFERROR(INDEX($BI$54:$BI$65, ROWS($CK$4:CK65)-ROWS($AK$54:$AK$65)-ROWS($AO$54:$AO$65)-ROWS($AS$54:$AS$65)-ROWS($AW$54:$AW$65)-ROWS($BA$54:$BA$65)-ROWS($BE$54:$BE$65)), "")))))))</f>
        <v/>
      </c>
      <c r="CL67" s="316" t="str">
        <f t="shared" ca="1" si="40"/>
        <v/>
      </c>
      <c r="CM67" s="413" t="str">
        <f t="shared" ca="1" si="41"/>
        <v/>
      </c>
      <c r="CN67" s="412" t="str">
        <f>IF(OR(CO67="",CO67=0),"",MAX(CN$5:CN66)+1)</f>
        <v/>
      </c>
      <c r="CO67" s="316">
        <f>IFERROR(INDEX($AJ$70:$AJ$81, ROWS($CO$4:CO65)), IFERROR(INDEX($AN$70:$AN$81, ROWS($CO$4:CO65)-ROWS($AJ$70:$AJ$81)), IFERROR(INDEX($AR$70:$AR$81, ROWS($CO$4:CO65)-ROWS($AJ$70:$AJ$81)-ROWS($AN$70:$AN$81)),IFERROR(INDEX($AV$70:$AV$81, ROWS($CO$4:CO65)-ROWS($AJ$70:$AJ$81)-ROWS($AN$70:$AN$81)-ROWS($AR$70:$AR$81)),IFERROR(INDEX($AZ$70:$AZ$81, ROWS($CO$4:CO65)-ROWS($AJ$70:$AJ$81)-ROWS($AN$70:$AN$81)-ROWS($AR$70:$AR$81)-ROWS($AV$70:$AV$81)),IFERROR(INDEX($BD$70:$BD$81, ROWS($CO$4:CO65)-ROWS($AJ$70:$AJ$81)-ROWS($AN$70:$AN$81)-ROWS($AR$70:$AR$81)-ROWS($AV$70:$AV$81)-ROWS($AZ$70:$AZ$81)),IFERROR(INDEX($BH$70:$BH$81, ROWS($CO$4:CO65)-ROWS($AJ$70:$AJ$81)-ROWS($AN$70:$AN$81)-ROWS($AR$70:$AR$81)-ROWS($AV$70:$AV$81)-ROWS($AZ$70:$AZ$81)-ROWS($BD$70:$BD$81)), "")))))))</f>
        <v>0</v>
      </c>
      <c r="CP67" s="316" t="str">
        <f t="shared" ca="1" si="42"/>
        <v/>
      </c>
      <c r="CQ67" s="316" t="str">
        <f>IF(OR(CR67="",CR67=0),"",MAX(CQ$5:CQ66)+1)</f>
        <v/>
      </c>
      <c r="CR67" s="316">
        <f>IFERROR(INDEX($AK$70:$AK$81, ROWS($CR$4:CR65)), IFERROR(INDEX($AO$70:$AO$81, ROWS($CR$4:CR65)-ROWS($AK$70:$AK$81)), IFERROR(INDEX($AS$70:$AS$81, ROWS($CR$4:CR65)-ROWS($AK$70:$AK$81)-ROWS($AO$70:$AO$81)),IFERROR(INDEX($AW$70:$AW$81, ROWS($CR$4:CR65)-ROWS($AK$70:$AK$81)-ROWS($AO$70:$AO$81)-ROWS($AS$70:$AS$81)),IFERROR(INDEX($BA$70:$BA$81, ROWS($CR$4:CR65)-ROWS($AK$70:$AK$81)-ROWS($AO$70:$AO$81)-ROWS($AS$70:$AS$81)-ROWS($AW$70:$AW$81)),IFERROR(INDEX($BE$70:$BE$81, ROWS($CR$4:CR65)-ROWS($AK$70:$AK$81)-ROWS($AO$70:$AO$81)-ROWS($AS$70:$AS$81)-ROWS($AW$70:$AW$81)-ROWS($BA$70:$BA$81)),IFERROR(INDEX($BI$70:$BI$81, ROWS($CR$4:CR65)-ROWS($AK$70:$AK$81)-ROWS($AO$70:$AO$81)-ROWS($AS$70:$AS$81)-ROWS($AW$70:$AW$81)-ROWS($BA$70:$BA$81)-ROWS($BE$70:$BE$81)), "")))))))</f>
        <v>0</v>
      </c>
      <c r="CS67" s="316" t="str">
        <f t="shared" ca="1" si="43"/>
        <v/>
      </c>
      <c r="CT67" s="413" t="str">
        <f t="shared" ca="1" si="44"/>
        <v/>
      </c>
      <c r="CU67" s="412" t="str">
        <f>IF(OR(CV67="",CV67=0),"",MAX(CU$5:CU66)+1)</f>
        <v/>
      </c>
      <c r="CV67" s="316" t="str">
        <f>IFERROR(INDEX($AJ$86:$AJ$97, ROWS($CV$4:CV65)), IFERROR(INDEX($AN$86:$AN$97, ROWS($CV$4:CV65)-ROWS($AJ$86:$AJ$97)), ""))</f>
        <v/>
      </c>
      <c r="CW67" s="316" t="str">
        <f t="shared" si="45"/>
        <v/>
      </c>
      <c r="CX67" s="316" t="str">
        <f>IF(OR(CY67="",CY67=0),"",MAX(CX$5:CX66)+1)</f>
        <v/>
      </c>
      <c r="CY67" s="316" t="str">
        <f>IFERROR(INDEX($AK$86:$AK$97, ROWS($CY$4:CY65)), IFERROR(INDEX($AO$86:$AO$97, ROWS($CY$4:CY65)-ROWS($AK$86:$AK$97)), ""))</f>
        <v/>
      </c>
      <c r="CZ67" s="316" t="str">
        <f t="shared" si="46"/>
        <v/>
      </c>
      <c r="DA67" s="413" t="str">
        <f t="shared" si="47"/>
        <v/>
      </c>
      <c r="DC67" s="438">
        <f ca="1">IF(OR(DD67="",DD67=0),"",MAX(DC$65:DC66)+1)</f>
        <v>2</v>
      </c>
      <c r="DD67" s="434" t="str">
        <f t="shared" ref="DD67:DD83" ca="1" si="166">IF(CI7="","",IF(NOT(CM7="Income"),CI7,""))</f>
        <v>Groceries</v>
      </c>
      <c r="DE67" s="413">
        <f t="shared" ref="DE67:DE83" ca="1" si="167">IF(CL7="","",IF(NOT(CM7="Income"),CL7,""))</f>
        <v>125</v>
      </c>
      <c r="DF67" s="431" t="str">
        <f ca="1">IF(OR(DG67="",DG67=0),"",MAX(DF$65:DF66)+1)</f>
        <v/>
      </c>
      <c r="DG67" s="412" t="str">
        <f t="shared" ref="DG67:DG83" ca="1" si="168">IF(CI7="","",IF(CM7="Income",CI7,""))</f>
        <v/>
      </c>
      <c r="DH67" s="413" t="str">
        <f t="shared" ref="DH67:DH83" ca="1" si="169">IF(CI7="","",IF(CM7="Income",CL7,""))</f>
        <v/>
      </c>
      <c r="DI67" s="412" t="str">
        <f t="shared" ref="DI67:DI83" ca="1" si="170">IFERROR(INDEX($DD$66:$DD$83,MATCH(ROW()-ROW($DI$65),$DC$66:$DC$83,0)),"")</f>
        <v>Groceries</v>
      </c>
      <c r="DJ67" s="413">
        <f t="shared" ref="DJ67:DJ83" ca="1" si="171">IFERROR(INDEX($DE$66:$DE$83,MATCH(ROW()-ROW($DI$65),$DC$66:$DC$83,0)),"")</f>
        <v>125</v>
      </c>
      <c r="DK67" s="412" t="str">
        <f t="shared" ref="DK67:DK83" ca="1" si="172">IFERROR(INDEX($DG$66:$DG$83,MATCH(ROW()-ROW($DK$65),$DF$66:$DF$83,0)),"")</f>
        <v/>
      </c>
      <c r="DL67" s="413" t="str">
        <f t="shared" ref="DL67:DL83" ca="1" si="173">IFERROR(INDEX($DH$66:$DH$83,MATCH(ROW()-ROW($DK$65),$DF$66:$DF$83,0)),"")</f>
        <v/>
      </c>
      <c r="DM67" s="292"/>
      <c r="DN67" s="425" t="str">
        <f ca="1">IF(DI69="","",CONCATENATE(DI69," - ",DJ69))</f>
        <v>Credit Card 2 - 60</v>
      </c>
      <c r="DO67" s="295" t="str">
        <f ca="1">IF(DI70="","",CONCATENATE(DI70," - ",DJ70))</f>
        <v>Lawn Service - 50</v>
      </c>
      <c r="DP67" s="295" t="str">
        <f ca="1">IF(DI71="","",CONCATENATE(DI71," - ",DJ71))</f>
        <v/>
      </c>
      <c r="DQ67" s="425" t="str">
        <f ca="1">IF(DK69="","",CONCATENATE(DK69," - ",DL69))</f>
        <v/>
      </c>
      <c r="DR67" s="295" t="str">
        <f ca="1">IF(DK70="","",CONCATENATE(DK70," - ",DL70))</f>
        <v/>
      </c>
      <c r="DS67" s="426" t="str">
        <f ca="1">IF(DK71="","",CONCATENATE(DK71," - ",DL71))</f>
        <v/>
      </c>
    </row>
    <row r="68" spans="16:123" x14ac:dyDescent="0.3">
      <c r="P68" s="1202" t="s">
        <v>550</v>
      </c>
      <c r="Q68" s="1203"/>
      <c r="R68" s="1203"/>
      <c r="S68" s="452">
        <f ca="1">IF(AND(S66=0,S67=0),0,SUM(S67,S66))</f>
        <v>3355.4100000000008</v>
      </c>
      <c r="U68" s="1149" t="s">
        <v>519</v>
      </c>
      <c r="V68" s="1150"/>
      <c r="W68" s="1150"/>
      <c r="X68" s="447">
        <f ca="1">IF(AND(X66=0,X67=0),0,SUM(X67-X66))</f>
        <v>3355.4100000000008</v>
      </c>
      <c r="AB68" s="395">
        <f ca="1">IFERROR(MATCH($AB$59,OFFSET(Year!$BI$11:$BI$62,AB67,,1000),0)+AB67,"")</f>
        <v>8</v>
      </c>
      <c r="AC68" s="340">
        <f ca="1">IFERROR(INDEX(Year!$BL$11:$BL$62,AB68),"")</f>
        <v>12</v>
      </c>
      <c r="AD68" s="348" t="str">
        <f ca="1">IFERROR(INDEX(Year!$BJ$11:$BJ$62,AB68),"")</f>
        <v>Paycheck 3</v>
      </c>
      <c r="AE68" s="363">
        <f ca="1">IFERROR(INDEX(Year!$BK$11:$BK$62,AB68),"")</f>
        <v>700</v>
      </c>
      <c r="AF68" s="402" t="str">
        <f ca="1">IFERROR(INDEX(Year!$BI$11:$BI$62,AB68),"")</f>
        <v>Income</v>
      </c>
      <c r="AI68" s="1153">
        <f>IF(A29="","",--TEXT(A29,"dd"))</f>
        <v>23</v>
      </c>
      <c r="AJ68" s="1154"/>
      <c r="AK68" s="1154"/>
      <c r="AL68" s="1155"/>
      <c r="AM68" s="1153">
        <f>IF(C29="","",--TEXT(C29,"dd"))</f>
        <v>24</v>
      </c>
      <c r="AN68" s="1154"/>
      <c r="AO68" s="1154"/>
      <c r="AP68" s="1155"/>
      <c r="AQ68" s="1153">
        <f>IF(E29="","",--TEXT(E29,"dd"))</f>
        <v>25</v>
      </c>
      <c r="AR68" s="1154"/>
      <c r="AS68" s="1154"/>
      <c r="AT68" s="1155"/>
      <c r="AU68" s="1153">
        <f>IF(G29="","",--TEXT(G29,"dd"))</f>
        <v>26</v>
      </c>
      <c r="AV68" s="1154"/>
      <c r="AW68" s="1154"/>
      <c r="AX68" s="1155"/>
      <c r="AY68" s="1153">
        <f>IF(I29="","",--TEXT(I29,"dd"))</f>
        <v>27</v>
      </c>
      <c r="AZ68" s="1154"/>
      <c r="BA68" s="1154"/>
      <c r="BB68" s="1155"/>
      <c r="BC68" s="1153">
        <f>IF(K29="","",--TEXT(K29,"dd"))</f>
        <v>28</v>
      </c>
      <c r="BD68" s="1154"/>
      <c r="BE68" s="1154"/>
      <c r="BF68" s="1155"/>
      <c r="BG68" s="1153">
        <f>IF(M29="","",--TEXT(M29,"dd"))</f>
        <v>29</v>
      </c>
      <c r="BH68" s="1154"/>
      <c r="BI68" s="1154"/>
      <c r="BJ68" s="1155"/>
      <c r="BL68" s="412" t="str">
        <f ca="1">IF(OR(BM68="",BM68=0),"",MAX(BL$5:BL67)+1)</f>
        <v/>
      </c>
      <c r="BM68" s="316" t="str">
        <f ca="1">IFERROR(INDEX($AJ$6:$AJ$17, ROWS(BM$4:$BM66)), IFERROR(INDEX($AN$6:$AN$17, ROWS(BM$4:$BM66)-ROWS($AJ$6:$AJ$17)), IFERROR(INDEX($AR$6:$AR$17, ROWS(BM$4:$BM66)-ROWS($AJ$6:$AJ$17)-ROWS($AN$6:$AN$17)),IFERROR(INDEX($AV$6:$AV$17, ROWS(BM$4:$BM66)-ROWS($AJ$6:$AJ$17)-ROWS($AN$6:$AN$17)-ROWS($AR$6:$AR$17)),IFERROR(INDEX($AZ$6:$AZ$17, ROWS(BM$4:$BM66)-ROWS($AJ$6:$AJ$17)-ROWS($AN$6:$AN$17)-ROWS($AR$6:$AR$17)-ROWS($AV$6:$AV$17)),IFERROR(INDEX($BD$6:$BD$17, ROWS(BM$4:$BM66)-ROWS($AJ$6:$AJ$17)-ROWS($AN$6:$AN$17)-ROWS($AR$6:$AR$17)-ROWS($AV$6:$AV$17)-ROWS($AZ$6:$AZ$17)),IFERROR(INDEX($BH$6:$BH$17, ROWS(BM$4:$BM66)-ROWS($AJ$6:$AJ$17)-ROWS($AN$6:$AN$17)-ROWS($AR$6:$AR$17)-ROWS($AV$6:$AV$17)-ROWS($AZ$6:$AZ$17)-ROWS($BD$6:$BD$17)), "")))))))</f>
        <v/>
      </c>
      <c r="BN68" s="316" t="str">
        <f t="shared" ca="1" si="30"/>
        <v/>
      </c>
      <c r="BO68" s="316" t="str">
        <f ca="1">IF(OR(BP68="",BP68=0),"",MAX(BO$5:BO67)+1)</f>
        <v/>
      </c>
      <c r="BP68" s="316" t="str">
        <f ca="1">IFERROR(INDEX($AK$6:$AK$17, ROWS($BP$4:BP66)), IFERROR(INDEX($AO$6:$AO$17, ROWS($BP$4:BP66)-ROWS($AK$6:$AK$17)), IFERROR(INDEX($AS$6:$AS$17, ROWS($BP$4:BP66)-ROWS($AK$6:$AK$17)-ROWS($AO$6:$AO$17)),IFERROR(INDEX($AW$6:$AW$17, ROWS($BP$4:BP66)-ROWS($AK$6:$AK$17)-ROWS($AO$6:$AO$17)-ROWS($AS$6:$AS$17)),IFERROR(INDEX($BA$6:$BA$17, ROWS($BP$4:BP66)-ROWS($AK$6:$AK$17)-ROWS($AO$6:$AO$17)-ROWS($AS$6:$AS$17)-ROWS($AW$6:$AW$17)),IFERROR(INDEX($BE$6:$BE$17, ROWS($BP$4:BP66)-ROWS($AK$6:$AK$17)-ROWS($AO$6:$AO$17)-ROWS($AS$6:$AS$17)-ROWS($AW$6:$AW$17)-ROWS($BA$6:$BA$17)),IFERROR(INDEX($BI$6:$BI$17, ROWS($BP$4:BP66)-ROWS($AK$6:$AK$17)-ROWS($AO$6:$AO$17)-ROWS($AS$6:$AS$17)-ROWS($AW$6:$AW$17)-ROWS($BA$6:$BA$17)-ROWS($BE$6:$BE$17)), "")))))))</f>
        <v/>
      </c>
      <c r="BQ68" s="316" t="str">
        <f t="shared" ca="1" si="31"/>
        <v/>
      </c>
      <c r="BR68" s="413" t="str">
        <f t="shared" ca="1" si="32"/>
        <v/>
      </c>
      <c r="BS68" s="412" t="str">
        <f ca="1">IF(OR(BT68="",BT68=0),"",MAX(BS$5:BS67)+1)</f>
        <v/>
      </c>
      <c r="BT68" s="316" t="str">
        <f ca="1">IFERROR(INDEX($AJ$22:$AJ$33, ROWS($BT$4:BT66)), IFERROR(INDEX($AN$22:$AN$33, ROWS($BT$4:BT66)-ROWS($AJ$22:$AJ$33)), IFERROR(INDEX($AR$22:$AR$33, ROWS($BT$4:BT66)-ROWS($AJ$22:$AJ$33)-ROWS($AN$22:$AN$33)),IFERROR(INDEX($AV$22:$AV$33, ROWS($BT$4:BT66)-ROWS($AJ$22:$AJ$33)-ROWS($AN$22:$AN$33)-ROWS($AR$22:$AR$33)),IFERROR(INDEX($AZ$22:$AZ$33, ROWS($BT$4:BT66)-ROWS($AJ$22:$AJ$33)-ROWS($AN$22:$AN$33)-ROWS($AR$22:$AR$33)-ROWS($AV$22:$AV$33)),IFERROR(INDEX($BD$22:$BD$33, ROWS($BT$4:BT66)-ROWS($AJ$22:$AJ$33)-ROWS($AN$22:$AN$33)-ROWS($AR$22:$AR$33)-ROWS($AV$22:$AV$33)-ROWS($AZ$22:$AZ$33)),IFERROR(INDEX($BH$22:$BH$33, ROWS($BT$4:BT66)-ROWS($AJ$22:$AJ$33)-ROWS($AN$22:$AN$33)-ROWS($AR$22:$AR$33)-ROWS($AV$22:$AV$33)-ROWS($AZ$22:$AZ$33)-ROWS($BD$22:$BD$33)), "")))))))</f>
        <v/>
      </c>
      <c r="BU68" s="316" t="str">
        <f t="shared" ca="1" si="33"/>
        <v/>
      </c>
      <c r="BV68" s="316" t="str">
        <f ca="1">IF(OR(BW68="",BW68=0),"",MAX(BV$5:BV67)+1)</f>
        <v/>
      </c>
      <c r="BW68" s="316" t="str">
        <f ca="1">IFERROR(INDEX($AK$22:$AK$33, ROWS($BW$4:BW66)), IFERROR(INDEX($AO$22:$AO$33, ROWS($BW$4:BW66)-ROWS($AK$22:$AK$33)), IFERROR(INDEX($AS$22:$AS$33, ROWS($BW$4:BW66)-ROWS($AK$22:$AK$33)-ROWS($AO$22:$AO$33)),IFERROR(INDEX($AW$22:$AW$33, ROWS($BW$4:BW66)-ROWS($AK$22:$AK$33)-ROWS($AO$22:$AO$33)-ROWS($AS$22:$AS$33)),IFERROR(INDEX($BA$22:$BA$33, ROWS($BW$4:BW66)-ROWS($AK$22:$AK$33)-ROWS($AO$22:$AO$33)-ROWS($AS$22:$AS$33)-ROWS($AW$22:$AW$33)),IFERROR(INDEX($BE$22:$BE$33, ROWS($BW$4:BW66)-ROWS($AK$22:$AK$33)-ROWS($AO$22:$AO$33)-ROWS($AS$22:$AS$33)-ROWS($AW$22:$AW$33)-ROWS($BA$22:$BA$33)),IFERROR(INDEX($BI$22:$BI$33, ROWS($BW$4:BW66)-ROWS($AK$22:$AK$33)-ROWS($AO$22:$AO$33)-ROWS($AS$22:$AS$33)-ROWS($AW$22:$AW$33)-ROWS($BA$22:$BA$33)-ROWS($BE$22:$BE$33)), "")))))))</f>
        <v/>
      </c>
      <c r="BX68" s="316" t="str">
        <f t="shared" ca="1" si="34"/>
        <v/>
      </c>
      <c r="BY68" s="413" t="str">
        <f t="shared" ca="1" si="35"/>
        <v/>
      </c>
      <c r="BZ68" s="412" t="str">
        <f ca="1">IF(OR(CA68="",CA68=0),"",MAX(BZ$5:BZ67)+1)</f>
        <v/>
      </c>
      <c r="CA68" s="316" t="str">
        <f ca="1">IFERROR(INDEX($AJ$38:$AJ$49, ROWS($CA$4:CA66)), IFERROR(INDEX($AN$38:$AN$49, ROWS($CA$4:CA66)-ROWS($AJ$38:$AJ$49)), IFERROR(INDEX($AR$38:$AR$49, ROWS($CA$4:CA66)-ROWS($AJ$38:$AJ$49)-ROWS($AN$38:$AN$49)),IFERROR(INDEX($AV$38:$AV$49, ROWS($CA$4:CA66)-ROWS($AJ$38:$AJ$49)-ROWS($AN$38:$AN$49)-ROWS($AR$38:$AR$49)),IFERROR(INDEX($AZ$38:$AZ$49, ROWS($CA$4:CA66)-ROWS($AJ$38:$AJ$49)-ROWS($AN$38:$AN$49)-ROWS($AR$38:$AR$49)-ROWS($AV$38:$AV$49)),IFERROR(INDEX($BD$38:$BD$49, ROWS($CA$4:CA66)-ROWS($AJ$38:$AJ$49)-ROWS($AN$38:$AN$49)-ROWS($AR$38:$AR$49)-ROWS($AV$38:$AV$49)-ROWS($AZ$38:$AZ$49)),IFERROR(INDEX($BH$38:$BH$49, ROWS($CA$4:CA66)-ROWS($AJ$38:$AJ$49)-ROWS($AN$38:$AN$49)-ROWS($AR$38:$AR$49)-ROWS($AV$38:$AV$49)-ROWS($AZ$38:$AZ$49)-ROWS($BD$38:$BD$49)), "")))))))</f>
        <v/>
      </c>
      <c r="CB68" s="316" t="str">
        <f t="shared" ca="1" si="36"/>
        <v/>
      </c>
      <c r="CC68" s="316" t="str">
        <f ca="1">IF(OR(CD68="",CD68=0),"",MAX(CC$5:CC67)+1)</f>
        <v/>
      </c>
      <c r="CD68" s="316" t="str">
        <f ca="1">IFERROR(INDEX($AK$38:$AK$49, ROWS($CD$4:CD66)), IFERROR(INDEX($AO$38:$AO$49, ROWS($CD$4:CD66)-ROWS($AK$38:$AK$49)), IFERROR(INDEX($AS$38:$AS$49, ROWS($CD$4:CD66)-ROWS($AK$38:$AK$49)-ROWS($AO$38:$AO$49)),IFERROR(INDEX($AW$38:$AW$49, ROWS($CD$4:CD66)-ROWS($AK$38:$AK$49)-ROWS($AO$38:$AO$49)-ROWS($AS$38:$AS$49)),IFERROR(INDEX($BA$38:$BA$49, ROWS($CD$4:CD66)-ROWS($AK$38:$AK$49)-ROWS($AO$38:$AO$49)-ROWS($AS$38:$AS$49)-ROWS($AW$38:$AW$49)),IFERROR(INDEX($BE$38:$BE$49, ROWS($CD$4:CD66)-ROWS($AK$38:$AK$49)-ROWS($AO$38:$AO$49)-ROWS($AS$38:$AS$49)-ROWS($AW$38:$AW$49)-ROWS($BA$38:$BA$49)),IFERROR(INDEX($BI$38:$BI$49, ROWS($CD$4:CD66)-ROWS($AK$38:$AK$49)-ROWS($AO$38:$AO$49)-ROWS($AS$38:$AS$49)-ROWS($AW$38:$AW$49)-ROWS($BA$38:$BA$49)-ROWS($BE$38:$BE$49)), "")))))))</f>
        <v/>
      </c>
      <c r="CE68" s="316" t="str">
        <f t="shared" ca="1" si="37"/>
        <v/>
      </c>
      <c r="CF68" s="413" t="str">
        <f t="shared" ca="1" si="38"/>
        <v/>
      </c>
      <c r="CG68" s="412" t="str">
        <f ca="1">IF(OR(CH68="",CH68=0),"",MAX(CG$5:CG67)+1)</f>
        <v/>
      </c>
      <c r="CH68" s="316" t="str">
        <f ca="1">IFERROR(INDEX($AJ$54:$AJ$65, ROWS($CH$4:CH66)), IFERROR(INDEX($AN$54:$AN$65, ROWS($CH$4:CH66)-ROWS($AJ$54:$AJ$65)), IFERROR(INDEX($AR$54:$AR$65, ROWS($CH$4:CH66)-ROWS($AJ$54:$AJ$65)-ROWS($AN$54:$AN$65)),IFERROR(INDEX($AV$54:$AV$65, ROWS($CH$4:CH66)-ROWS($AJ$54:$AJ$65)-ROWS($AN$54:$AN$65)-ROWS($AR$54:$AR$65)),IFERROR(INDEX($AZ$54:$AZ$65, ROWS($CH$4:CH66)-ROWS($AJ$54:$AJ$65)-ROWS($AN$54:$AN$65)-ROWS($AR$54:$AR$65)-ROWS($AV$54:$AV$65)),IFERROR(INDEX($BD$54:$BD$65, ROWS($CH$4:CH66)-ROWS($AJ$54:$AJ$65)-ROWS($AN$54:$AN$65)-ROWS($AR$54:$AR$65)-ROWS($AV$54:$AV$65)-ROWS($AZ$54:$AZ$65)),IFERROR(INDEX($BH$54:$BH$65, ROWS($CH$4:CH66)-ROWS($AJ$54:$AJ$65)-ROWS($AN$54:$AN$65)-ROWS($AR$54:$AR$65)-ROWS($AV$54:$AV$65)-ROWS($AZ$54:$AZ$65)-ROWS($BD$54:$BD$65)), "")))))))</f>
        <v/>
      </c>
      <c r="CI68" s="316" t="str">
        <f t="shared" ca="1" si="39"/>
        <v/>
      </c>
      <c r="CJ68" s="316" t="str">
        <f ca="1">IF(OR(CK68="",CK68=0),"",MAX(CJ$5:CJ67)+1)</f>
        <v/>
      </c>
      <c r="CK68" s="316" t="str">
        <f ca="1">IFERROR(INDEX($AK$54:$AK$65, ROWS($CK$4:CK66)), IFERROR(INDEX($AO$54:$AO$65, ROWS($CK$4:CK66)-ROWS($AK$54:$AK$65)), IFERROR(INDEX($AS$54:$AS$65, ROWS($CK$4:CK66)-ROWS($AK$54:$AK$65)-ROWS($AO$54:$AO$65)),IFERROR(INDEX($AW$54:$AW$65, ROWS($CK$4:CK66)-ROWS($AK$54:$AK$65)-ROWS($AO$54:$AO$65)-ROWS($AS$54:$AS$65)),IFERROR(INDEX($BA$54:$BA$65, ROWS($CK$4:CK66)-ROWS($AK$54:$AK$65)-ROWS($AO$54:$AO$65)-ROWS($AS$54:$AS$65)-ROWS($AW$54:$AW$65)),IFERROR(INDEX($BE$54:$BE$65, ROWS($CK$4:CK66)-ROWS($AK$54:$AK$65)-ROWS($AO$54:$AO$65)-ROWS($AS$54:$AS$65)-ROWS($AW$54:$AW$65)-ROWS($BA$54:$BA$65)),IFERROR(INDEX($BI$54:$BI$65, ROWS($CK$4:CK66)-ROWS($AK$54:$AK$65)-ROWS($AO$54:$AO$65)-ROWS($AS$54:$AS$65)-ROWS($AW$54:$AW$65)-ROWS($BA$54:$BA$65)-ROWS($BE$54:$BE$65)), "")))))))</f>
        <v/>
      </c>
      <c r="CL68" s="316" t="str">
        <f t="shared" ca="1" si="40"/>
        <v/>
      </c>
      <c r="CM68" s="413" t="str">
        <f t="shared" ca="1" si="41"/>
        <v/>
      </c>
      <c r="CN68" s="412" t="str">
        <f>IF(OR(CO68="",CO68=0),"",MAX(CN$5:CN67)+1)</f>
        <v/>
      </c>
      <c r="CO68" s="316">
        <f>IFERROR(INDEX($AJ$70:$AJ$81, ROWS($CO$4:CO66)), IFERROR(INDEX($AN$70:$AN$81, ROWS($CO$4:CO66)-ROWS($AJ$70:$AJ$81)), IFERROR(INDEX($AR$70:$AR$81, ROWS($CO$4:CO66)-ROWS($AJ$70:$AJ$81)-ROWS($AN$70:$AN$81)),IFERROR(INDEX($AV$70:$AV$81, ROWS($CO$4:CO66)-ROWS($AJ$70:$AJ$81)-ROWS($AN$70:$AN$81)-ROWS($AR$70:$AR$81)),IFERROR(INDEX($AZ$70:$AZ$81, ROWS($CO$4:CO66)-ROWS($AJ$70:$AJ$81)-ROWS($AN$70:$AN$81)-ROWS($AR$70:$AR$81)-ROWS($AV$70:$AV$81)),IFERROR(INDEX($BD$70:$BD$81, ROWS($CO$4:CO66)-ROWS($AJ$70:$AJ$81)-ROWS($AN$70:$AN$81)-ROWS($AR$70:$AR$81)-ROWS($AV$70:$AV$81)-ROWS($AZ$70:$AZ$81)),IFERROR(INDEX($BH$70:$BH$81, ROWS($CO$4:CO66)-ROWS($AJ$70:$AJ$81)-ROWS($AN$70:$AN$81)-ROWS($AR$70:$AR$81)-ROWS($AV$70:$AV$81)-ROWS($AZ$70:$AZ$81)-ROWS($BD$70:$BD$81)), "")))))))</f>
        <v>0</v>
      </c>
      <c r="CP68" s="316" t="str">
        <f t="shared" ca="1" si="42"/>
        <v/>
      </c>
      <c r="CQ68" s="316" t="str">
        <f>IF(OR(CR68="",CR68=0),"",MAX(CQ$5:CQ67)+1)</f>
        <v/>
      </c>
      <c r="CR68" s="316">
        <f>IFERROR(INDEX($AK$70:$AK$81, ROWS($CR$4:CR66)), IFERROR(INDEX($AO$70:$AO$81, ROWS($CR$4:CR66)-ROWS($AK$70:$AK$81)), IFERROR(INDEX($AS$70:$AS$81, ROWS($CR$4:CR66)-ROWS($AK$70:$AK$81)-ROWS($AO$70:$AO$81)),IFERROR(INDEX($AW$70:$AW$81, ROWS($CR$4:CR66)-ROWS($AK$70:$AK$81)-ROWS($AO$70:$AO$81)-ROWS($AS$70:$AS$81)),IFERROR(INDEX($BA$70:$BA$81, ROWS($CR$4:CR66)-ROWS($AK$70:$AK$81)-ROWS($AO$70:$AO$81)-ROWS($AS$70:$AS$81)-ROWS($AW$70:$AW$81)),IFERROR(INDEX($BE$70:$BE$81, ROWS($CR$4:CR66)-ROWS($AK$70:$AK$81)-ROWS($AO$70:$AO$81)-ROWS($AS$70:$AS$81)-ROWS($AW$70:$AW$81)-ROWS($BA$70:$BA$81)),IFERROR(INDEX($BI$70:$BI$81, ROWS($CR$4:CR66)-ROWS($AK$70:$AK$81)-ROWS($AO$70:$AO$81)-ROWS($AS$70:$AS$81)-ROWS($AW$70:$AW$81)-ROWS($BA$70:$BA$81)-ROWS($BE$70:$BE$81)), "")))))))</f>
        <v>0</v>
      </c>
      <c r="CS68" s="316" t="str">
        <f t="shared" ca="1" si="43"/>
        <v/>
      </c>
      <c r="CT68" s="413" t="str">
        <f t="shared" ca="1" si="44"/>
        <v/>
      </c>
      <c r="CU68" s="412" t="str">
        <f>IF(OR(CV68="",CV68=0),"",MAX(CU$5:CU67)+1)</f>
        <v/>
      </c>
      <c r="CV68" s="316" t="str">
        <f>IFERROR(INDEX($AJ$86:$AJ$97, ROWS($CV$4:CV66)), IFERROR(INDEX($AN$86:$AN$97, ROWS($CV$4:CV66)-ROWS($AJ$86:$AJ$97)), ""))</f>
        <v/>
      </c>
      <c r="CW68" s="316" t="str">
        <f t="shared" si="45"/>
        <v/>
      </c>
      <c r="CX68" s="316" t="str">
        <f>IF(OR(CY68="",CY68=0),"",MAX(CX$5:CX67)+1)</f>
        <v/>
      </c>
      <c r="CY68" s="316" t="str">
        <f>IFERROR(INDEX($AK$86:$AK$97, ROWS($CY$4:CY66)), IFERROR(INDEX($AO$86:$AO$97, ROWS($CY$4:CY66)-ROWS($AK$86:$AK$97)), ""))</f>
        <v/>
      </c>
      <c r="CZ68" s="316" t="str">
        <f t="shared" si="46"/>
        <v/>
      </c>
      <c r="DA68" s="413" t="str">
        <f t="shared" si="47"/>
        <v/>
      </c>
      <c r="DC68" s="438">
        <f ca="1">IF(OR(DD68="",DD68=0),"",MAX(DC$65:DC67)+1)</f>
        <v>3</v>
      </c>
      <c r="DD68" s="434" t="str">
        <f t="shared" ca="1" si="166"/>
        <v>Cellular</v>
      </c>
      <c r="DE68" s="413">
        <f t="shared" ca="1" si="167"/>
        <v>225</v>
      </c>
      <c r="DF68" s="431" t="str">
        <f ca="1">IF(OR(DG68="",DG68=0),"",MAX(DF$65:DF67)+1)</f>
        <v/>
      </c>
      <c r="DG68" s="412" t="str">
        <f t="shared" ca="1" si="168"/>
        <v/>
      </c>
      <c r="DH68" s="413" t="str">
        <f t="shared" ca="1" si="169"/>
        <v/>
      </c>
      <c r="DI68" s="412" t="str">
        <f t="shared" ca="1" si="170"/>
        <v>Cellular</v>
      </c>
      <c r="DJ68" s="413">
        <f t="shared" ca="1" si="171"/>
        <v>225</v>
      </c>
      <c r="DK68" s="412" t="str">
        <f t="shared" ca="1" si="172"/>
        <v/>
      </c>
      <c r="DL68" s="413" t="str">
        <f t="shared" ca="1" si="173"/>
        <v/>
      </c>
      <c r="DM68" s="292"/>
      <c r="DN68" s="425" t="str">
        <f ca="1">IF(DI72="","",CONCATENATE(DI72," - ",DJ72))</f>
        <v/>
      </c>
      <c r="DO68" s="295" t="str">
        <f ca="1">IF(DI73="","",CONCATENATE(DI73," - ",DJ73))</f>
        <v/>
      </c>
      <c r="DP68" s="295" t="str">
        <f ca="1">IF(DI74="","",CONCATENATE(DI74," - ",DJ74))</f>
        <v/>
      </c>
      <c r="DQ68" s="425" t="str">
        <f ca="1">IF(DK72="","",CONCATENATE(DK72," - ",DL72))</f>
        <v/>
      </c>
      <c r="DR68" s="295" t="str">
        <f ca="1">IF(DK73="","",CONCATENATE(DK73," - ",DL73))</f>
        <v/>
      </c>
      <c r="DS68" s="426" t="str">
        <f ca="1">IF(DK74="","",CONCATENATE(DK74," - ",DL74))</f>
        <v/>
      </c>
    </row>
    <row r="69" spans="16:123" ht="15.75" thickBot="1" x14ac:dyDescent="0.35">
      <c r="P69" s="1204"/>
      <c r="Q69" s="1205"/>
      <c r="R69" s="1205"/>
      <c r="S69" s="1206"/>
      <c r="U69" s="1189"/>
      <c r="V69" s="1190"/>
      <c r="W69" s="1190"/>
      <c r="X69" s="1191"/>
      <c r="AB69" s="395">
        <f ca="1">IFERROR(MATCH($AB$59,OFFSET(Year!$BI$11:$BI$62,AB68,,1000),0)+AB68,"")</f>
        <v>9</v>
      </c>
      <c r="AC69" s="340">
        <f ca="1">IFERROR(INDEX(Year!$BL$11:$BL$62,AB69),"")</f>
        <v>26</v>
      </c>
      <c r="AD69" s="348" t="str">
        <f ca="1">IFERROR(INDEX(Year!$BJ$11:$BJ$62,AB69),"")</f>
        <v>Paycheck 3</v>
      </c>
      <c r="AE69" s="363">
        <f ca="1">IFERROR(INDEX(Year!$BK$11:$BK$62,AB69),"")</f>
        <v>700</v>
      </c>
      <c r="AF69" s="402" t="str">
        <f ca="1">IFERROR(INDEX(Year!$BI$11:$BI$62,AB69),"")</f>
        <v>Income</v>
      </c>
      <c r="AI69" s="312"/>
      <c r="AJ69" s="313" t="s">
        <v>483</v>
      </c>
      <c r="AK69" s="313" t="s">
        <v>13</v>
      </c>
      <c r="AL69" s="314" t="s">
        <v>11</v>
      </c>
      <c r="AM69" s="312"/>
      <c r="AN69" s="313" t="s">
        <v>483</v>
      </c>
      <c r="AO69" s="313" t="s">
        <v>13</v>
      </c>
      <c r="AP69" s="314" t="s">
        <v>11</v>
      </c>
      <c r="AQ69" s="312"/>
      <c r="AR69" s="313" t="s">
        <v>483</v>
      </c>
      <c r="AS69" s="313" t="s">
        <v>13</v>
      </c>
      <c r="AT69" s="314" t="s">
        <v>11</v>
      </c>
      <c r="AU69" s="312"/>
      <c r="AV69" s="313" t="s">
        <v>483</v>
      </c>
      <c r="AW69" s="313" t="s">
        <v>13</v>
      </c>
      <c r="AX69" s="314" t="s">
        <v>11</v>
      </c>
      <c r="AY69" s="312"/>
      <c r="AZ69" s="313" t="s">
        <v>483</v>
      </c>
      <c r="BA69" s="313" t="s">
        <v>13</v>
      </c>
      <c r="BB69" s="314" t="s">
        <v>11</v>
      </c>
      <c r="BC69" s="312"/>
      <c r="BD69" s="313" t="s">
        <v>483</v>
      </c>
      <c r="BE69" s="313" t="s">
        <v>13</v>
      </c>
      <c r="BF69" s="314" t="s">
        <v>11</v>
      </c>
      <c r="BG69" s="312"/>
      <c r="BH69" s="313" t="s">
        <v>483</v>
      </c>
      <c r="BI69" s="313" t="s">
        <v>13</v>
      </c>
      <c r="BJ69" s="314" t="s">
        <v>11</v>
      </c>
      <c r="BL69" s="412" t="str">
        <f ca="1">IF(OR(BM69="",BM69=0),"",MAX(BL$5:BL68)+1)</f>
        <v/>
      </c>
      <c r="BM69" s="316" t="str">
        <f ca="1">IFERROR(INDEX($AJ$6:$AJ$17, ROWS(BM$4:$BM67)), IFERROR(INDEX($AN$6:$AN$17, ROWS(BM$4:$BM67)-ROWS($AJ$6:$AJ$17)), IFERROR(INDEX($AR$6:$AR$17, ROWS(BM$4:$BM67)-ROWS($AJ$6:$AJ$17)-ROWS($AN$6:$AN$17)),IFERROR(INDEX($AV$6:$AV$17, ROWS(BM$4:$BM67)-ROWS($AJ$6:$AJ$17)-ROWS($AN$6:$AN$17)-ROWS($AR$6:$AR$17)),IFERROR(INDEX($AZ$6:$AZ$17, ROWS(BM$4:$BM67)-ROWS($AJ$6:$AJ$17)-ROWS($AN$6:$AN$17)-ROWS($AR$6:$AR$17)-ROWS($AV$6:$AV$17)),IFERROR(INDEX($BD$6:$BD$17, ROWS(BM$4:$BM67)-ROWS($AJ$6:$AJ$17)-ROWS($AN$6:$AN$17)-ROWS($AR$6:$AR$17)-ROWS($AV$6:$AV$17)-ROWS($AZ$6:$AZ$17)),IFERROR(INDEX($BH$6:$BH$17, ROWS(BM$4:$BM67)-ROWS($AJ$6:$AJ$17)-ROWS($AN$6:$AN$17)-ROWS($AR$6:$AR$17)-ROWS($AV$6:$AV$17)-ROWS($AZ$6:$AZ$17)-ROWS($BD$6:$BD$17)), "")))))))</f>
        <v/>
      </c>
      <c r="BN69" s="316" t="str">
        <f t="shared" ca="1" si="30"/>
        <v/>
      </c>
      <c r="BO69" s="316" t="str">
        <f ca="1">IF(OR(BP69="",BP69=0),"",MAX(BO$5:BO68)+1)</f>
        <v/>
      </c>
      <c r="BP69" s="316" t="str">
        <f ca="1">IFERROR(INDEX($AK$6:$AK$17, ROWS($BP$4:BP67)), IFERROR(INDEX($AO$6:$AO$17, ROWS($BP$4:BP67)-ROWS($AK$6:$AK$17)), IFERROR(INDEX($AS$6:$AS$17, ROWS($BP$4:BP67)-ROWS($AK$6:$AK$17)-ROWS($AO$6:$AO$17)),IFERROR(INDEX($AW$6:$AW$17, ROWS($BP$4:BP67)-ROWS($AK$6:$AK$17)-ROWS($AO$6:$AO$17)-ROWS($AS$6:$AS$17)),IFERROR(INDEX($BA$6:$BA$17, ROWS($BP$4:BP67)-ROWS($AK$6:$AK$17)-ROWS($AO$6:$AO$17)-ROWS($AS$6:$AS$17)-ROWS($AW$6:$AW$17)),IFERROR(INDEX($BE$6:$BE$17, ROWS($BP$4:BP67)-ROWS($AK$6:$AK$17)-ROWS($AO$6:$AO$17)-ROWS($AS$6:$AS$17)-ROWS($AW$6:$AW$17)-ROWS($BA$6:$BA$17)),IFERROR(INDEX($BI$6:$BI$17, ROWS($BP$4:BP67)-ROWS($AK$6:$AK$17)-ROWS($AO$6:$AO$17)-ROWS($AS$6:$AS$17)-ROWS($AW$6:$AW$17)-ROWS($BA$6:$BA$17)-ROWS($BE$6:$BE$17)), "")))))))</f>
        <v/>
      </c>
      <c r="BQ69" s="316" t="str">
        <f t="shared" ca="1" si="31"/>
        <v/>
      </c>
      <c r="BR69" s="413" t="str">
        <f t="shared" ca="1" si="32"/>
        <v/>
      </c>
      <c r="BS69" s="412" t="str">
        <f ca="1">IF(OR(BT69="",BT69=0),"",MAX(BS$5:BS68)+1)</f>
        <v/>
      </c>
      <c r="BT69" s="316" t="str">
        <f ca="1">IFERROR(INDEX($AJ$22:$AJ$33, ROWS($BT$4:BT67)), IFERROR(INDEX($AN$22:$AN$33, ROWS($BT$4:BT67)-ROWS($AJ$22:$AJ$33)), IFERROR(INDEX($AR$22:$AR$33, ROWS($BT$4:BT67)-ROWS($AJ$22:$AJ$33)-ROWS($AN$22:$AN$33)),IFERROR(INDEX($AV$22:$AV$33, ROWS($BT$4:BT67)-ROWS($AJ$22:$AJ$33)-ROWS($AN$22:$AN$33)-ROWS($AR$22:$AR$33)),IFERROR(INDEX($AZ$22:$AZ$33, ROWS($BT$4:BT67)-ROWS($AJ$22:$AJ$33)-ROWS($AN$22:$AN$33)-ROWS($AR$22:$AR$33)-ROWS($AV$22:$AV$33)),IFERROR(INDEX($BD$22:$BD$33, ROWS($BT$4:BT67)-ROWS($AJ$22:$AJ$33)-ROWS($AN$22:$AN$33)-ROWS($AR$22:$AR$33)-ROWS($AV$22:$AV$33)-ROWS($AZ$22:$AZ$33)),IFERROR(INDEX($BH$22:$BH$33, ROWS($BT$4:BT67)-ROWS($AJ$22:$AJ$33)-ROWS($AN$22:$AN$33)-ROWS($AR$22:$AR$33)-ROWS($AV$22:$AV$33)-ROWS($AZ$22:$AZ$33)-ROWS($BD$22:$BD$33)), "")))))))</f>
        <v/>
      </c>
      <c r="BU69" s="316" t="str">
        <f t="shared" ca="1" si="33"/>
        <v/>
      </c>
      <c r="BV69" s="316" t="str">
        <f ca="1">IF(OR(BW69="",BW69=0),"",MAX(BV$5:BV68)+1)</f>
        <v/>
      </c>
      <c r="BW69" s="316" t="str">
        <f ca="1">IFERROR(INDEX($AK$22:$AK$33, ROWS($BW$4:BW67)), IFERROR(INDEX($AO$22:$AO$33, ROWS($BW$4:BW67)-ROWS($AK$22:$AK$33)), IFERROR(INDEX($AS$22:$AS$33, ROWS($BW$4:BW67)-ROWS($AK$22:$AK$33)-ROWS($AO$22:$AO$33)),IFERROR(INDEX($AW$22:$AW$33, ROWS($BW$4:BW67)-ROWS($AK$22:$AK$33)-ROWS($AO$22:$AO$33)-ROWS($AS$22:$AS$33)),IFERROR(INDEX($BA$22:$BA$33, ROWS($BW$4:BW67)-ROWS($AK$22:$AK$33)-ROWS($AO$22:$AO$33)-ROWS($AS$22:$AS$33)-ROWS($AW$22:$AW$33)),IFERROR(INDEX($BE$22:$BE$33, ROWS($BW$4:BW67)-ROWS($AK$22:$AK$33)-ROWS($AO$22:$AO$33)-ROWS($AS$22:$AS$33)-ROWS($AW$22:$AW$33)-ROWS($BA$22:$BA$33)),IFERROR(INDEX($BI$22:$BI$33, ROWS($BW$4:BW67)-ROWS($AK$22:$AK$33)-ROWS($AO$22:$AO$33)-ROWS($AS$22:$AS$33)-ROWS($AW$22:$AW$33)-ROWS($BA$22:$BA$33)-ROWS($BE$22:$BE$33)), "")))))))</f>
        <v/>
      </c>
      <c r="BX69" s="316" t="str">
        <f t="shared" ca="1" si="34"/>
        <v/>
      </c>
      <c r="BY69" s="413" t="str">
        <f t="shared" ca="1" si="35"/>
        <v/>
      </c>
      <c r="BZ69" s="412" t="str">
        <f ca="1">IF(OR(CA69="",CA69=0),"",MAX(BZ$5:BZ68)+1)</f>
        <v/>
      </c>
      <c r="CA69" s="316" t="str">
        <f ca="1">IFERROR(INDEX($AJ$38:$AJ$49, ROWS($CA$4:CA67)), IFERROR(INDEX($AN$38:$AN$49, ROWS($CA$4:CA67)-ROWS($AJ$38:$AJ$49)), IFERROR(INDEX($AR$38:$AR$49, ROWS($CA$4:CA67)-ROWS($AJ$38:$AJ$49)-ROWS($AN$38:$AN$49)),IFERROR(INDEX($AV$38:$AV$49, ROWS($CA$4:CA67)-ROWS($AJ$38:$AJ$49)-ROWS($AN$38:$AN$49)-ROWS($AR$38:$AR$49)),IFERROR(INDEX($AZ$38:$AZ$49, ROWS($CA$4:CA67)-ROWS($AJ$38:$AJ$49)-ROWS($AN$38:$AN$49)-ROWS($AR$38:$AR$49)-ROWS($AV$38:$AV$49)),IFERROR(INDEX($BD$38:$BD$49, ROWS($CA$4:CA67)-ROWS($AJ$38:$AJ$49)-ROWS($AN$38:$AN$49)-ROWS($AR$38:$AR$49)-ROWS($AV$38:$AV$49)-ROWS($AZ$38:$AZ$49)),IFERROR(INDEX($BH$38:$BH$49, ROWS($CA$4:CA67)-ROWS($AJ$38:$AJ$49)-ROWS($AN$38:$AN$49)-ROWS($AR$38:$AR$49)-ROWS($AV$38:$AV$49)-ROWS($AZ$38:$AZ$49)-ROWS($BD$38:$BD$49)), "")))))))</f>
        <v/>
      </c>
      <c r="CB69" s="316" t="str">
        <f t="shared" ca="1" si="36"/>
        <v/>
      </c>
      <c r="CC69" s="316" t="str">
        <f ca="1">IF(OR(CD69="",CD69=0),"",MAX(CC$5:CC68)+1)</f>
        <v/>
      </c>
      <c r="CD69" s="316" t="str">
        <f ca="1">IFERROR(INDEX($AK$38:$AK$49, ROWS($CD$4:CD67)), IFERROR(INDEX($AO$38:$AO$49, ROWS($CD$4:CD67)-ROWS($AK$38:$AK$49)), IFERROR(INDEX($AS$38:$AS$49, ROWS($CD$4:CD67)-ROWS($AK$38:$AK$49)-ROWS($AO$38:$AO$49)),IFERROR(INDEX($AW$38:$AW$49, ROWS($CD$4:CD67)-ROWS($AK$38:$AK$49)-ROWS($AO$38:$AO$49)-ROWS($AS$38:$AS$49)),IFERROR(INDEX($BA$38:$BA$49, ROWS($CD$4:CD67)-ROWS($AK$38:$AK$49)-ROWS($AO$38:$AO$49)-ROWS($AS$38:$AS$49)-ROWS($AW$38:$AW$49)),IFERROR(INDEX($BE$38:$BE$49, ROWS($CD$4:CD67)-ROWS($AK$38:$AK$49)-ROWS($AO$38:$AO$49)-ROWS($AS$38:$AS$49)-ROWS($AW$38:$AW$49)-ROWS($BA$38:$BA$49)),IFERROR(INDEX($BI$38:$BI$49, ROWS($CD$4:CD67)-ROWS($AK$38:$AK$49)-ROWS($AO$38:$AO$49)-ROWS($AS$38:$AS$49)-ROWS($AW$38:$AW$49)-ROWS($BA$38:$BA$49)-ROWS($BE$38:$BE$49)), "")))))))</f>
        <v/>
      </c>
      <c r="CE69" s="316" t="str">
        <f t="shared" ca="1" si="37"/>
        <v/>
      </c>
      <c r="CF69" s="413" t="str">
        <f t="shared" ca="1" si="38"/>
        <v/>
      </c>
      <c r="CG69" s="412" t="str">
        <f ca="1">IF(OR(CH69="",CH69=0),"",MAX(CG$5:CG68)+1)</f>
        <v/>
      </c>
      <c r="CH69" s="316" t="str">
        <f ca="1">IFERROR(INDEX($AJ$54:$AJ$65, ROWS($CH$4:CH67)), IFERROR(INDEX($AN$54:$AN$65, ROWS($CH$4:CH67)-ROWS($AJ$54:$AJ$65)), IFERROR(INDEX($AR$54:$AR$65, ROWS($CH$4:CH67)-ROWS($AJ$54:$AJ$65)-ROWS($AN$54:$AN$65)),IFERROR(INDEX($AV$54:$AV$65, ROWS($CH$4:CH67)-ROWS($AJ$54:$AJ$65)-ROWS($AN$54:$AN$65)-ROWS($AR$54:$AR$65)),IFERROR(INDEX($AZ$54:$AZ$65, ROWS($CH$4:CH67)-ROWS($AJ$54:$AJ$65)-ROWS($AN$54:$AN$65)-ROWS($AR$54:$AR$65)-ROWS($AV$54:$AV$65)),IFERROR(INDEX($BD$54:$BD$65, ROWS($CH$4:CH67)-ROWS($AJ$54:$AJ$65)-ROWS($AN$54:$AN$65)-ROWS($AR$54:$AR$65)-ROWS($AV$54:$AV$65)-ROWS($AZ$54:$AZ$65)),IFERROR(INDEX($BH$54:$BH$65, ROWS($CH$4:CH67)-ROWS($AJ$54:$AJ$65)-ROWS($AN$54:$AN$65)-ROWS($AR$54:$AR$65)-ROWS($AV$54:$AV$65)-ROWS($AZ$54:$AZ$65)-ROWS($BD$54:$BD$65)), "")))))))</f>
        <v/>
      </c>
      <c r="CI69" s="316" t="str">
        <f t="shared" ca="1" si="39"/>
        <v/>
      </c>
      <c r="CJ69" s="316" t="str">
        <f ca="1">IF(OR(CK69="",CK69=0),"",MAX(CJ$5:CJ68)+1)</f>
        <v/>
      </c>
      <c r="CK69" s="316" t="str">
        <f ca="1">IFERROR(INDEX($AK$54:$AK$65, ROWS($CK$4:CK67)), IFERROR(INDEX($AO$54:$AO$65, ROWS($CK$4:CK67)-ROWS($AK$54:$AK$65)), IFERROR(INDEX($AS$54:$AS$65, ROWS($CK$4:CK67)-ROWS($AK$54:$AK$65)-ROWS($AO$54:$AO$65)),IFERROR(INDEX($AW$54:$AW$65, ROWS($CK$4:CK67)-ROWS($AK$54:$AK$65)-ROWS($AO$54:$AO$65)-ROWS($AS$54:$AS$65)),IFERROR(INDEX($BA$54:$BA$65, ROWS($CK$4:CK67)-ROWS($AK$54:$AK$65)-ROWS($AO$54:$AO$65)-ROWS($AS$54:$AS$65)-ROWS($AW$54:$AW$65)),IFERROR(INDEX($BE$54:$BE$65, ROWS($CK$4:CK67)-ROWS($AK$54:$AK$65)-ROWS($AO$54:$AO$65)-ROWS($AS$54:$AS$65)-ROWS($AW$54:$AW$65)-ROWS($BA$54:$BA$65)),IFERROR(INDEX($BI$54:$BI$65, ROWS($CK$4:CK67)-ROWS($AK$54:$AK$65)-ROWS($AO$54:$AO$65)-ROWS($AS$54:$AS$65)-ROWS($AW$54:$AW$65)-ROWS($BA$54:$BA$65)-ROWS($BE$54:$BE$65)), "")))))))</f>
        <v/>
      </c>
      <c r="CL69" s="316" t="str">
        <f t="shared" ca="1" si="40"/>
        <v/>
      </c>
      <c r="CM69" s="413" t="str">
        <f t="shared" ca="1" si="41"/>
        <v/>
      </c>
      <c r="CN69" s="412" t="str">
        <f>IF(OR(CO69="",CO69=0),"",MAX(CN$5:CN68)+1)</f>
        <v/>
      </c>
      <c r="CO69" s="316">
        <f>IFERROR(INDEX($AJ$70:$AJ$81, ROWS($CO$4:CO67)), IFERROR(INDEX($AN$70:$AN$81, ROWS($CO$4:CO67)-ROWS($AJ$70:$AJ$81)), IFERROR(INDEX($AR$70:$AR$81, ROWS($CO$4:CO67)-ROWS($AJ$70:$AJ$81)-ROWS($AN$70:$AN$81)),IFERROR(INDEX($AV$70:$AV$81, ROWS($CO$4:CO67)-ROWS($AJ$70:$AJ$81)-ROWS($AN$70:$AN$81)-ROWS($AR$70:$AR$81)),IFERROR(INDEX($AZ$70:$AZ$81, ROWS($CO$4:CO67)-ROWS($AJ$70:$AJ$81)-ROWS($AN$70:$AN$81)-ROWS($AR$70:$AR$81)-ROWS($AV$70:$AV$81)),IFERROR(INDEX($BD$70:$BD$81, ROWS($CO$4:CO67)-ROWS($AJ$70:$AJ$81)-ROWS($AN$70:$AN$81)-ROWS($AR$70:$AR$81)-ROWS($AV$70:$AV$81)-ROWS($AZ$70:$AZ$81)),IFERROR(INDEX($BH$70:$BH$81, ROWS($CO$4:CO67)-ROWS($AJ$70:$AJ$81)-ROWS($AN$70:$AN$81)-ROWS($AR$70:$AR$81)-ROWS($AV$70:$AV$81)-ROWS($AZ$70:$AZ$81)-ROWS($BD$70:$BD$81)), "")))))))</f>
        <v>0</v>
      </c>
      <c r="CP69" s="316" t="str">
        <f t="shared" ca="1" si="42"/>
        <v/>
      </c>
      <c r="CQ69" s="316" t="str">
        <f>IF(OR(CR69="",CR69=0),"",MAX(CQ$5:CQ68)+1)</f>
        <v/>
      </c>
      <c r="CR69" s="316">
        <f>IFERROR(INDEX($AK$70:$AK$81, ROWS($CR$4:CR67)), IFERROR(INDEX($AO$70:$AO$81, ROWS($CR$4:CR67)-ROWS($AK$70:$AK$81)), IFERROR(INDEX($AS$70:$AS$81, ROWS($CR$4:CR67)-ROWS($AK$70:$AK$81)-ROWS($AO$70:$AO$81)),IFERROR(INDEX($AW$70:$AW$81, ROWS($CR$4:CR67)-ROWS($AK$70:$AK$81)-ROWS($AO$70:$AO$81)-ROWS($AS$70:$AS$81)),IFERROR(INDEX($BA$70:$BA$81, ROWS($CR$4:CR67)-ROWS($AK$70:$AK$81)-ROWS($AO$70:$AO$81)-ROWS($AS$70:$AS$81)-ROWS($AW$70:$AW$81)),IFERROR(INDEX($BE$70:$BE$81, ROWS($CR$4:CR67)-ROWS($AK$70:$AK$81)-ROWS($AO$70:$AO$81)-ROWS($AS$70:$AS$81)-ROWS($AW$70:$AW$81)-ROWS($BA$70:$BA$81)),IFERROR(INDEX($BI$70:$BI$81, ROWS($CR$4:CR67)-ROWS($AK$70:$AK$81)-ROWS($AO$70:$AO$81)-ROWS($AS$70:$AS$81)-ROWS($AW$70:$AW$81)-ROWS($BA$70:$BA$81)-ROWS($BE$70:$BE$81)), "")))))))</f>
        <v>0</v>
      </c>
      <c r="CS69" s="316" t="str">
        <f t="shared" ca="1" si="43"/>
        <v/>
      </c>
      <c r="CT69" s="413" t="str">
        <f t="shared" ca="1" si="44"/>
        <v/>
      </c>
      <c r="CU69" s="412" t="str">
        <f>IF(OR(CV69="",CV69=0),"",MAX(CU$5:CU68)+1)</f>
        <v/>
      </c>
      <c r="CV69" s="316" t="str">
        <f>IFERROR(INDEX($AJ$86:$AJ$97, ROWS($CV$4:CV67)), IFERROR(INDEX($AN$86:$AN$97, ROWS($CV$4:CV67)-ROWS($AJ$86:$AJ$97)), ""))</f>
        <v/>
      </c>
      <c r="CW69" s="316" t="str">
        <f t="shared" si="45"/>
        <v/>
      </c>
      <c r="CX69" s="316" t="str">
        <f>IF(OR(CY69="",CY69=0),"",MAX(CX$5:CX68)+1)</f>
        <v/>
      </c>
      <c r="CY69" s="316" t="str">
        <f>IFERROR(INDEX($AK$86:$AK$97, ROWS($CY$4:CY67)), IFERROR(INDEX($AO$86:$AO$97, ROWS($CY$4:CY67)-ROWS($AK$86:$AK$97)), ""))</f>
        <v/>
      </c>
      <c r="CZ69" s="316" t="str">
        <f t="shared" si="46"/>
        <v/>
      </c>
      <c r="DA69" s="413" t="str">
        <f t="shared" si="47"/>
        <v/>
      </c>
      <c r="DC69" s="438">
        <f ca="1">IF(OR(DD69="",DD69=0),"",MAX(DC$65:DC68)+1)</f>
        <v>4</v>
      </c>
      <c r="DD69" s="434" t="str">
        <f t="shared" ca="1" si="166"/>
        <v>Credit Card 2</v>
      </c>
      <c r="DE69" s="413">
        <f t="shared" ca="1" si="167"/>
        <v>60</v>
      </c>
      <c r="DF69" s="431" t="str">
        <f ca="1">IF(OR(DG69="",DG69=0),"",MAX(DF$65:DF68)+1)</f>
        <v/>
      </c>
      <c r="DG69" s="412" t="str">
        <f t="shared" ca="1" si="168"/>
        <v/>
      </c>
      <c r="DH69" s="413" t="str">
        <f t="shared" ca="1" si="169"/>
        <v/>
      </c>
      <c r="DI69" s="412" t="str">
        <f t="shared" ca="1" si="170"/>
        <v>Credit Card 2</v>
      </c>
      <c r="DJ69" s="413">
        <f t="shared" ca="1" si="171"/>
        <v>60</v>
      </c>
      <c r="DK69" s="412" t="str">
        <f t="shared" ca="1" si="172"/>
        <v/>
      </c>
      <c r="DL69" s="413" t="str">
        <f t="shared" ca="1" si="173"/>
        <v/>
      </c>
      <c r="DM69" s="293"/>
      <c r="DN69" s="425" t="str">
        <f ca="1">IF(DI75="","",CONCATENATE(DI75," - ",DJ75))</f>
        <v/>
      </c>
      <c r="DO69" s="295" t="str">
        <f ca="1">IF(DI76="","",CONCATENATE(DI76," - ",DJ76))</f>
        <v/>
      </c>
      <c r="DP69" s="295" t="str">
        <f ca="1">IF(DI77="","",CONCATENATE(DI77," - ",DJ77))</f>
        <v/>
      </c>
      <c r="DQ69" s="425" t="str">
        <f ca="1">IF(DK75="","",CONCATENATE(DK75," - ",DL75))</f>
        <v/>
      </c>
      <c r="DR69" s="295" t="str">
        <f ca="1">IF(DK76="","",CONCATENATE(DK76," - ",DL76))</f>
        <v/>
      </c>
      <c r="DS69" s="426" t="str">
        <f ca="1">IF(DK77="","",CONCATENATE(DK77," - ",DL77))</f>
        <v/>
      </c>
    </row>
    <row r="70" spans="16:123" x14ac:dyDescent="0.3">
      <c r="AB70" s="395">
        <f ca="1">IFERROR(MATCH($AB$59,OFFSET(Year!$BI$11:$BI$62,AB69,,1000),0)+AB69,"")</f>
        <v>57</v>
      </c>
      <c r="AC70" s="340" t="str">
        <f ca="1">IFERROR(INDEX(Year!$BL$11:$BL$62,AB70),"")</f>
        <v/>
      </c>
      <c r="AD70" s="348" t="str">
        <f ca="1">IFERROR(INDEX(Year!$BJ$11:$BJ$62,AB70),"")</f>
        <v/>
      </c>
      <c r="AE70" s="363" t="str">
        <f ca="1">IFERROR(INDEX(Year!$BK$11:$BK$62,AB70),"")</f>
        <v/>
      </c>
      <c r="AF70" s="402" t="str">
        <f ca="1">IFERROR(INDEX(Year!$BI$11:$BI$62,AB70),"")</f>
        <v/>
      </c>
      <c r="AI70" s="304">
        <f ca="1">IFERROR(MATCH($AI$68,OFFSET($AC$1,AI69,,1000),0)+AI69,"")</f>
        <v>28</v>
      </c>
      <c r="AJ70" s="305" t="str">
        <f t="shared" ref="AJ70:AJ81" ca="1" si="174">IFERROR(INDEX(AD:AD,AI70),"")</f>
        <v>Credit Card 1</v>
      </c>
      <c r="AK70" s="306">
        <f t="shared" ref="AK70:AK81" ca="1" si="175">IFERROR(INDEX(AE:AE,AI70),"")</f>
        <v>50</v>
      </c>
      <c r="AL70" s="307">
        <f t="shared" ref="AL70:AL81" ca="1" si="176">IFERROR(INDEX(AF:AF,AI70),"")</f>
        <v>800</v>
      </c>
      <c r="AM70" s="304">
        <f ca="1">IFERROR(MATCH($AM$68,OFFSET($AC$1,AM69,,1000),0)+AM69,"")</f>
        <v>7</v>
      </c>
      <c r="AN70" s="305" t="str">
        <f t="shared" ref="AN70:AN81" ca="1" si="177">IFERROR(INDEX(AD:AD,AM70),"")</f>
        <v>Auto Insurance</v>
      </c>
      <c r="AO70" s="306">
        <f t="shared" ref="AO70:AO81" ca="1" si="178">IFERROR(INDEX(AE:AE,AM70),"")</f>
        <v>180</v>
      </c>
      <c r="AP70" s="307" t="str">
        <f t="shared" ref="AP70:AP81" ca="1" si="179">IFERROR(INDEX(AF:AF,AM70),"")</f>
        <v>Monthly</v>
      </c>
      <c r="AQ70" s="304">
        <f ca="1">IFERROR(MATCH($AQ$68,OFFSET($AC$1,AQ69,,1000),0)+AQ69,"")</f>
        <v>52</v>
      </c>
      <c r="AR70" s="305" t="str">
        <f t="shared" ref="AR70:AR81" ca="1" si="180">IFERROR(INDEX(AD:AD,AQ70),"")</f>
        <v>Boat Loan</v>
      </c>
      <c r="AS70" s="306">
        <f t="shared" ref="AS70:AS81" ca="1" si="181">IFERROR(INDEX(AE:AE,AQ70),"")</f>
        <v>300</v>
      </c>
      <c r="AT70" s="307">
        <f t="shared" ref="AT70:AT81" ca="1" si="182">IFERROR(INDEX(AF:AF,AQ70),"")</f>
        <v>22000</v>
      </c>
      <c r="AU70" s="304"/>
      <c r="AV70" s="305"/>
      <c r="AW70" s="306"/>
      <c r="AX70" s="307"/>
      <c r="AY70" s="304"/>
      <c r="AZ70" s="305"/>
      <c r="BA70" s="306"/>
      <c r="BB70" s="307"/>
      <c r="BC70" s="304"/>
      <c r="BD70" s="305"/>
      <c r="BE70" s="306"/>
      <c r="BF70" s="307"/>
      <c r="BG70" s="304"/>
      <c r="BH70" s="305"/>
      <c r="BI70" s="306"/>
      <c r="BJ70" s="307"/>
      <c r="BL70" s="412" t="str">
        <f ca="1">IF(OR(BM70="",BM70=0),"",MAX(BL$5:BL69)+1)</f>
        <v/>
      </c>
      <c r="BM70" s="316" t="str">
        <f ca="1">IFERROR(INDEX($AJ$6:$AJ$17, ROWS(BM$4:$BM68)), IFERROR(INDEX($AN$6:$AN$17, ROWS(BM$4:$BM68)-ROWS($AJ$6:$AJ$17)), IFERROR(INDEX($AR$6:$AR$17, ROWS(BM$4:$BM68)-ROWS($AJ$6:$AJ$17)-ROWS($AN$6:$AN$17)),IFERROR(INDEX($AV$6:$AV$17, ROWS(BM$4:$BM68)-ROWS($AJ$6:$AJ$17)-ROWS($AN$6:$AN$17)-ROWS($AR$6:$AR$17)),IFERROR(INDEX($AZ$6:$AZ$17, ROWS(BM$4:$BM68)-ROWS($AJ$6:$AJ$17)-ROWS($AN$6:$AN$17)-ROWS($AR$6:$AR$17)-ROWS($AV$6:$AV$17)),IFERROR(INDEX($BD$6:$BD$17, ROWS(BM$4:$BM68)-ROWS($AJ$6:$AJ$17)-ROWS($AN$6:$AN$17)-ROWS($AR$6:$AR$17)-ROWS($AV$6:$AV$17)-ROWS($AZ$6:$AZ$17)),IFERROR(INDEX($BH$6:$BH$17, ROWS(BM$4:$BM68)-ROWS($AJ$6:$AJ$17)-ROWS($AN$6:$AN$17)-ROWS($AR$6:$AR$17)-ROWS($AV$6:$AV$17)-ROWS($AZ$6:$AZ$17)-ROWS($BD$6:$BD$17)), "")))))))</f>
        <v/>
      </c>
      <c r="BN70" s="316" t="str">
        <f t="shared" ca="1" si="30"/>
        <v/>
      </c>
      <c r="BO70" s="316" t="str">
        <f ca="1">IF(OR(BP70="",BP70=0),"",MAX(BO$5:BO69)+1)</f>
        <v/>
      </c>
      <c r="BP70" s="316" t="str">
        <f ca="1">IFERROR(INDEX($AK$6:$AK$17, ROWS($BP$4:BP68)), IFERROR(INDEX($AO$6:$AO$17, ROWS($BP$4:BP68)-ROWS($AK$6:$AK$17)), IFERROR(INDEX($AS$6:$AS$17, ROWS($BP$4:BP68)-ROWS($AK$6:$AK$17)-ROWS($AO$6:$AO$17)),IFERROR(INDEX($AW$6:$AW$17, ROWS($BP$4:BP68)-ROWS($AK$6:$AK$17)-ROWS($AO$6:$AO$17)-ROWS($AS$6:$AS$17)),IFERROR(INDEX($BA$6:$BA$17, ROWS($BP$4:BP68)-ROWS($AK$6:$AK$17)-ROWS($AO$6:$AO$17)-ROWS($AS$6:$AS$17)-ROWS($AW$6:$AW$17)),IFERROR(INDEX($BE$6:$BE$17, ROWS($BP$4:BP68)-ROWS($AK$6:$AK$17)-ROWS($AO$6:$AO$17)-ROWS($AS$6:$AS$17)-ROWS($AW$6:$AW$17)-ROWS($BA$6:$BA$17)),IFERROR(INDEX($BI$6:$BI$17, ROWS($BP$4:BP68)-ROWS($AK$6:$AK$17)-ROWS($AO$6:$AO$17)-ROWS($AS$6:$AS$17)-ROWS($AW$6:$AW$17)-ROWS($BA$6:$BA$17)-ROWS($BE$6:$BE$17)), "")))))))</f>
        <v/>
      </c>
      <c r="BQ70" s="316" t="str">
        <f t="shared" ca="1" si="31"/>
        <v/>
      </c>
      <c r="BR70" s="413" t="str">
        <f t="shared" ca="1" si="32"/>
        <v/>
      </c>
      <c r="BS70" s="412" t="str">
        <f ca="1">IF(OR(BT70="",BT70=0),"",MAX(BS$5:BS69)+1)</f>
        <v/>
      </c>
      <c r="BT70" s="316" t="str">
        <f ca="1">IFERROR(INDEX($AJ$22:$AJ$33, ROWS($BT$4:BT68)), IFERROR(INDEX($AN$22:$AN$33, ROWS($BT$4:BT68)-ROWS($AJ$22:$AJ$33)), IFERROR(INDEX($AR$22:$AR$33, ROWS($BT$4:BT68)-ROWS($AJ$22:$AJ$33)-ROWS($AN$22:$AN$33)),IFERROR(INDEX($AV$22:$AV$33, ROWS($BT$4:BT68)-ROWS($AJ$22:$AJ$33)-ROWS($AN$22:$AN$33)-ROWS($AR$22:$AR$33)),IFERROR(INDEX($AZ$22:$AZ$33, ROWS($BT$4:BT68)-ROWS($AJ$22:$AJ$33)-ROWS($AN$22:$AN$33)-ROWS($AR$22:$AR$33)-ROWS($AV$22:$AV$33)),IFERROR(INDEX($BD$22:$BD$33, ROWS($BT$4:BT68)-ROWS($AJ$22:$AJ$33)-ROWS($AN$22:$AN$33)-ROWS($AR$22:$AR$33)-ROWS($AV$22:$AV$33)-ROWS($AZ$22:$AZ$33)),IFERROR(INDEX($BH$22:$BH$33, ROWS($BT$4:BT68)-ROWS($AJ$22:$AJ$33)-ROWS($AN$22:$AN$33)-ROWS($AR$22:$AR$33)-ROWS($AV$22:$AV$33)-ROWS($AZ$22:$AZ$33)-ROWS($BD$22:$BD$33)), "")))))))</f>
        <v/>
      </c>
      <c r="BU70" s="316" t="str">
        <f t="shared" ca="1" si="33"/>
        <v/>
      </c>
      <c r="BV70" s="316" t="str">
        <f ca="1">IF(OR(BW70="",BW70=0),"",MAX(BV$5:BV69)+1)</f>
        <v/>
      </c>
      <c r="BW70" s="316" t="str">
        <f ca="1">IFERROR(INDEX($AK$22:$AK$33, ROWS($BW$4:BW68)), IFERROR(INDEX($AO$22:$AO$33, ROWS($BW$4:BW68)-ROWS($AK$22:$AK$33)), IFERROR(INDEX($AS$22:$AS$33, ROWS($BW$4:BW68)-ROWS($AK$22:$AK$33)-ROWS($AO$22:$AO$33)),IFERROR(INDEX($AW$22:$AW$33, ROWS($BW$4:BW68)-ROWS($AK$22:$AK$33)-ROWS($AO$22:$AO$33)-ROWS($AS$22:$AS$33)),IFERROR(INDEX($BA$22:$BA$33, ROWS($BW$4:BW68)-ROWS($AK$22:$AK$33)-ROWS($AO$22:$AO$33)-ROWS($AS$22:$AS$33)-ROWS($AW$22:$AW$33)),IFERROR(INDEX($BE$22:$BE$33, ROWS($BW$4:BW68)-ROWS($AK$22:$AK$33)-ROWS($AO$22:$AO$33)-ROWS($AS$22:$AS$33)-ROWS($AW$22:$AW$33)-ROWS($BA$22:$BA$33)),IFERROR(INDEX($BI$22:$BI$33, ROWS($BW$4:BW68)-ROWS($AK$22:$AK$33)-ROWS($AO$22:$AO$33)-ROWS($AS$22:$AS$33)-ROWS($AW$22:$AW$33)-ROWS($BA$22:$BA$33)-ROWS($BE$22:$BE$33)), "")))))))</f>
        <v/>
      </c>
      <c r="BX70" s="316" t="str">
        <f t="shared" ca="1" si="34"/>
        <v/>
      </c>
      <c r="BY70" s="413" t="str">
        <f t="shared" ca="1" si="35"/>
        <v/>
      </c>
      <c r="BZ70" s="412" t="str">
        <f ca="1">IF(OR(CA70="",CA70=0),"",MAX(BZ$5:BZ69)+1)</f>
        <v/>
      </c>
      <c r="CA70" s="316" t="str">
        <f ca="1">IFERROR(INDEX($AJ$38:$AJ$49, ROWS($CA$4:CA68)), IFERROR(INDEX($AN$38:$AN$49, ROWS($CA$4:CA68)-ROWS($AJ$38:$AJ$49)), IFERROR(INDEX($AR$38:$AR$49, ROWS($CA$4:CA68)-ROWS($AJ$38:$AJ$49)-ROWS($AN$38:$AN$49)),IFERROR(INDEX($AV$38:$AV$49, ROWS($CA$4:CA68)-ROWS($AJ$38:$AJ$49)-ROWS($AN$38:$AN$49)-ROWS($AR$38:$AR$49)),IFERROR(INDEX($AZ$38:$AZ$49, ROWS($CA$4:CA68)-ROWS($AJ$38:$AJ$49)-ROWS($AN$38:$AN$49)-ROWS($AR$38:$AR$49)-ROWS($AV$38:$AV$49)),IFERROR(INDEX($BD$38:$BD$49, ROWS($CA$4:CA68)-ROWS($AJ$38:$AJ$49)-ROWS($AN$38:$AN$49)-ROWS($AR$38:$AR$49)-ROWS($AV$38:$AV$49)-ROWS($AZ$38:$AZ$49)),IFERROR(INDEX($BH$38:$BH$49, ROWS($CA$4:CA68)-ROWS($AJ$38:$AJ$49)-ROWS($AN$38:$AN$49)-ROWS($AR$38:$AR$49)-ROWS($AV$38:$AV$49)-ROWS($AZ$38:$AZ$49)-ROWS($BD$38:$BD$49)), "")))))))</f>
        <v/>
      </c>
      <c r="CB70" s="316" t="str">
        <f t="shared" ca="1" si="36"/>
        <v/>
      </c>
      <c r="CC70" s="316" t="str">
        <f ca="1">IF(OR(CD70="",CD70=0),"",MAX(CC$5:CC69)+1)</f>
        <v/>
      </c>
      <c r="CD70" s="316" t="str">
        <f ca="1">IFERROR(INDEX($AK$38:$AK$49, ROWS($CD$4:CD68)), IFERROR(INDEX($AO$38:$AO$49, ROWS($CD$4:CD68)-ROWS($AK$38:$AK$49)), IFERROR(INDEX($AS$38:$AS$49, ROWS($CD$4:CD68)-ROWS($AK$38:$AK$49)-ROWS($AO$38:$AO$49)),IFERROR(INDEX($AW$38:$AW$49, ROWS($CD$4:CD68)-ROWS($AK$38:$AK$49)-ROWS($AO$38:$AO$49)-ROWS($AS$38:$AS$49)),IFERROR(INDEX($BA$38:$BA$49, ROWS($CD$4:CD68)-ROWS($AK$38:$AK$49)-ROWS($AO$38:$AO$49)-ROWS($AS$38:$AS$49)-ROWS($AW$38:$AW$49)),IFERROR(INDEX($BE$38:$BE$49, ROWS($CD$4:CD68)-ROWS($AK$38:$AK$49)-ROWS($AO$38:$AO$49)-ROWS($AS$38:$AS$49)-ROWS($AW$38:$AW$49)-ROWS($BA$38:$BA$49)),IFERROR(INDEX($BI$38:$BI$49, ROWS($CD$4:CD68)-ROWS($AK$38:$AK$49)-ROWS($AO$38:$AO$49)-ROWS($AS$38:$AS$49)-ROWS($AW$38:$AW$49)-ROWS($BA$38:$BA$49)-ROWS($BE$38:$BE$49)), "")))))))</f>
        <v/>
      </c>
      <c r="CE70" s="316" t="str">
        <f t="shared" ca="1" si="37"/>
        <v/>
      </c>
      <c r="CF70" s="413" t="str">
        <f t="shared" ca="1" si="38"/>
        <v/>
      </c>
      <c r="CG70" s="412" t="str">
        <f ca="1">IF(OR(CH70="",CH70=0),"",MAX(CG$5:CG69)+1)</f>
        <v/>
      </c>
      <c r="CH70" s="316" t="str">
        <f ca="1">IFERROR(INDEX($AJ$54:$AJ$65, ROWS($CH$4:CH68)), IFERROR(INDEX($AN$54:$AN$65, ROWS($CH$4:CH68)-ROWS($AJ$54:$AJ$65)), IFERROR(INDEX($AR$54:$AR$65, ROWS($CH$4:CH68)-ROWS($AJ$54:$AJ$65)-ROWS($AN$54:$AN$65)),IFERROR(INDEX($AV$54:$AV$65, ROWS($CH$4:CH68)-ROWS($AJ$54:$AJ$65)-ROWS($AN$54:$AN$65)-ROWS($AR$54:$AR$65)),IFERROR(INDEX($AZ$54:$AZ$65, ROWS($CH$4:CH68)-ROWS($AJ$54:$AJ$65)-ROWS($AN$54:$AN$65)-ROWS($AR$54:$AR$65)-ROWS($AV$54:$AV$65)),IFERROR(INDEX($BD$54:$BD$65, ROWS($CH$4:CH68)-ROWS($AJ$54:$AJ$65)-ROWS($AN$54:$AN$65)-ROWS($AR$54:$AR$65)-ROWS($AV$54:$AV$65)-ROWS($AZ$54:$AZ$65)),IFERROR(INDEX($BH$54:$BH$65, ROWS($CH$4:CH68)-ROWS($AJ$54:$AJ$65)-ROWS($AN$54:$AN$65)-ROWS($AR$54:$AR$65)-ROWS($AV$54:$AV$65)-ROWS($AZ$54:$AZ$65)-ROWS($BD$54:$BD$65)), "")))))))</f>
        <v/>
      </c>
      <c r="CI70" s="316" t="str">
        <f t="shared" ca="1" si="39"/>
        <v/>
      </c>
      <c r="CJ70" s="316" t="str">
        <f ca="1">IF(OR(CK70="",CK70=0),"",MAX(CJ$5:CJ69)+1)</f>
        <v/>
      </c>
      <c r="CK70" s="316" t="str">
        <f ca="1">IFERROR(INDEX($AK$54:$AK$65, ROWS($CK$4:CK68)), IFERROR(INDEX($AO$54:$AO$65, ROWS($CK$4:CK68)-ROWS($AK$54:$AK$65)), IFERROR(INDEX($AS$54:$AS$65, ROWS($CK$4:CK68)-ROWS($AK$54:$AK$65)-ROWS($AO$54:$AO$65)),IFERROR(INDEX($AW$54:$AW$65, ROWS($CK$4:CK68)-ROWS($AK$54:$AK$65)-ROWS($AO$54:$AO$65)-ROWS($AS$54:$AS$65)),IFERROR(INDEX($BA$54:$BA$65, ROWS($CK$4:CK68)-ROWS($AK$54:$AK$65)-ROWS($AO$54:$AO$65)-ROWS($AS$54:$AS$65)-ROWS($AW$54:$AW$65)),IFERROR(INDEX($BE$54:$BE$65, ROWS($CK$4:CK68)-ROWS($AK$54:$AK$65)-ROWS($AO$54:$AO$65)-ROWS($AS$54:$AS$65)-ROWS($AW$54:$AW$65)-ROWS($BA$54:$BA$65)),IFERROR(INDEX($BI$54:$BI$65, ROWS($CK$4:CK68)-ROWS($AK$54:$AK$65)-ROWS($AO$54:$AO$65)-ROWS($AS$54:$AS$65)-ROWS($AW$54:$AW$65)-ROWS($BA$54:$BA$65)-ROWS($BE$54:$BE$65)), "")))))))</f>
        <v/>
      </c>
      <c r="CL70" s="316" t="str">
        <f t="shared" ca="1" si="40"/>
        <v/>
      </c>
      <c r="CM70" s="413" t="str">
        <f t="shared" ca="1" si="41"/>
        <v/>
      </c>
      <c r="CN70" s="412" t="str">
        <f>IF(OR(CO70="",CO70=0),"",MAX(CN$5:CN69)+1)</f>
        <v/>
      </c>
      <c r="CO70" s="316">
        <f>IFERROR(INDEX($AJ$70:$AJ$81, ROWS($CO$4:CO68)), IFERROR(INDEX($AN$70:$AN$81, ROWS($CO$4:CO68)-ROWS($AJ$70:$AJ$81)), IFERROR(INDEX($AR$70:$AR$81, ROWS($CO$4:CO68)-ROWS($AJ$70:$AJ$81)-ROWS($AN$70:$AN$81)),IFERROR(INDEX($AV$70:$AV$81, ROWS($CO$4:CO68)-ROWS($AJ$70:$AJ$81)-ROWS($AN$70:$AN$81)-ROWS($AR$70:$AR$81)),IFERROR(INDEX($AZ$70:$AZ$81, ROWS($CO$4:CO68)-ROWS($AJ$70:$AJ$81)-ROWS($AN$70:$AN$81)-ROWS($AR$70:$AR$81)-ROWS($AV$70:$AV$81)),IFERROR(INDEX($BD$70:$BD$81, ROWS($CO$4:CO68)-ROWS($AJ$70:$AJ$81)-ROWS($AN$70:$AN$81)-ROWS($AR$70:$AR$81)-ROWS($AV$70:$AV$81)-ROWS($AZ$70:$AZ$81)),IFERROR(INDEX($BH$70:$BH$81, ROWS($CO$4:CO68)-ROWS($AJ$70:$AJ$81)-ROWS($AN$70:$AN$81)-ROWS($AR$70:$AR$81)-ROWS($AV$70:$AV$81)-ROWS($AZ$70:$AZ$81)-ROWS($BD$70:$BD$81)), "")))))))</f>
        <v>0</v>
      </c>
      <c r="CP70" s="316" t="str">
        <f t="shared" ca="1" si="42"/>
        <v/>
      </c>
      <c r="CQ70" s="316" t="str">
        <f>IF(OR(CR70="",CR70=0),"",MAX(CQ$5:CQ69)+1)</f>
        <v/>
      </c>
      <c r="CR70" s="316">
        <f>IFERROR(INDEX($AK$70:$AK$81, ROWS($CR$4:CR68)), IFERROR(INDEX($AO$70:$AO$81, ROWS($CR$4:CR68)-ROWS($AK$70:$AK$81)), IFERROR(INDEX($AS$70:$AS$81, ROWS($CR$4:CR68)-ROWS($AK$70:$AK$81)-ROWS($AO$70:$AO$81)),IFERROR(INDEX($AW$70:$AW$81, ROWS($CR$4:CR68)-ROWS($AK$70:$AK$81)-ROWS($AO$70:$AO$81)-ROWS($AS$70:$AS$81)),IFERROR(INDEX($BA$70:$BA$81, ROWS($CR$4:CR68)-ROWS($AK$70:$AK$81)-ROWS($AO$70:$AO$81)-ROWS($AS$70:$AS$81)-ROWS($AW$70:$AW$81)),IFERROR(INDEX($BE$70:$BE$81, ROWS($CR$4:CR68)-ROWS($AK$70:$AK$81)-ROWS($AO$70:$AO$81)-ROWS($AS$70:$AS$81)-ROWS($AW$70:$AW$81)-ROWS($BA$70:$BA$81)),IFERROR(INDEX($BI$70:$BI$81, ROWS($CR$4:CR68)-ROWS($AK$70:$AK$81)-ROWS($AO$70:$AO$81)-ROWS($AS$70:$AS$81)-ROWS($AW$70:$AW$81)-ROWS($BA$70:$BA$81)-ROWS($BE$70:$BE$81)), "")))))))</f>
        <v>0</v>
      </c>
      <c r="CS70" s="316" t="str">
        <f t="shared" ca="1" si="43"/>
        <v/>
      </c>
      <c r="CT70" s="413" t="str">
        <f t="shared" ca="1" si="44"/>
        <v/>
      </c>
      <c r="CU70" s="412" t="str">
        <f>IF(OR(CV70="",CV70=0),"",MAX(CU$5:CU69)+1)</f>
        <v/>
      </c>
      <c r="CV70" s="316" t="str">
        <f>IFERROR(INDEX($AJ$86:$AJ$97, ROWS($CV$4:CV68)), IFERROR(INDEX($AN$86:$AN$97, ROWS($CV$4:CV68)-ROWS($AJ$86:$AJ$97)), ""))</f>
        <v/>
      </c>
      <c r="CW70" s="316" t="str">
        <f t="shared" si="45"/>
        <v/>
      </c>
      <c r="CX70" s="316" t="str">
        <f>IF(OR(CY70="",CY70=0),"",MAX(CX$5:CX69)+1)</f>
        <v/>
      </c>
      <c r="CY70" s="316" t="str">
        <f>IFERROR(INDEX($AK$86:$AK$97, ROWS($CY$4:CY68)), IFERROR(INDEX($AO$86:$AO$97, ROWS($CY$4:CY68)-ROWS($AK$86:$AK$97)), ""))</f>
        <v/>
      </c>
      <c r="CZ70" s="316" t="str">
        <f t="shared" si="46"/>
        <v/>
      </c>
      <c r="DA70" s="413" t="str">
        <f t="shared" si="47"/>
        <v/>
      </c>
      <c r="DC70" s="438" t="str">
        <f ca="1">IF(OR(DD70="",DD70=0),"",MAX(DC$65:DC69)+1)</f>
        <v/>
      </c>
      <c r="DD70" s="434" t="str">
        <f t="shared" ca="1" si="166"/>
        <v/>
      </c>
      <c r="DE70" s="413" t="str">
        <f t="shared" ca="1" si="167"/>
        <v/>
      </c>
      <c r="DF70" s="431">
        <f ca="1">IF(OR(DG70="",DG70=0),"",MAX(DF$65:DF69)+1)</f>
        <v>1</v>
      </c>
      <c r="DG70" s="412" t="str">
        <f t="shared" ca="1" si="168"/>
        <v>Paycheck 2</v>
      </c>
      <c r="DH70" s="413">
        <f t="shared" ca="1" si="169"/>
        <v>400</v>
      </c>
      <c r="DI70" s="412" t="str">
        <f t="shared" ca="1" si="170"/>
        <v>Lawn Service</v>
      </c>
      <c r="DJ70" s="413">
        <f t="shared" ca="1" si="171"/>
        <v>50</v>
      </c>
      <c r="DK70" s="412" t="str">
        <f t="shared" ca="1" si="172"/>
        <v/>
      </c>
      <c r="DL70" s="413" t="str">
        <f t="shared" ca="1" si="173"/>
        <v/>
      </c>
      <c r="DM70" s="292"/>
      <c r="DN70" s="425" t="str">
        <f ca="1">IF(DI78="","",CONCATENATE(DI78," - ",DJ78))</f>
        <v/>
      </c>
      <c r="DO70" s="295" t="str">
        <f ca="1">IF(DI79="","",CONCATENATE(DI79," - ",DJ79))</f>
        <v/>
      </c>
      <c r="DP70" s="295" t="str">
        <f ca="1">IF(DI80="","",CONCATENATE(DI80," - ",DJ80))</f>
        <v/>
      </c>
      <c r="DQ70" s="425" t="str">
        <f ca="1">IF(DK78="","",CONCATENATE(DK78," - ",DL78))</f>
        <v/>
      </c>
      <c r="DR70" s="295" t="str">
        <f ca="1">IF(DK79="","",CONCATENATE(DK79," - ",DL79))</f>
        <v/>
      </c>
      <c r="DS70" s="426" t="str">
        <f ca="1">IF(DK80="","",CONCATENATE(DK80," - ",DL80))</f>
        <v/>
      </c>
    </row>
    <row r="71" spans="16:123" ht="15.75" thickBot="1" x14ac:dyDescent="0.35">
      <c r="AB71" s="395">
        <f ca="1">IFERROR(MATCH($AB$59,OFFSET(Year!$BI$11:$BI$62,AB70,,1000),0)+AB70,"")</f>
        <v>58</v>
      </c>
      <c r="AC71" s="404" t="str">
        <f ca="1">IFERROR(INDEX(Year!$BL$11:$BL$62,AB71),"")</f>
        <v/>
      </c>
      <c r="AD71" s="405" t="str">
        <f ca="1">IFERROR(INDEX(Year!$BJ$11:$BJ$62,AB71),"")</f>
        <v/>
      </c>
      <c r="AE71" s="406" t="str">
        <f ca="1">IFERROR(INDEX(Year!$BK$11:$BK$62,AB71),"")</f>
        <v/>
      </c>
      <c r="AF71" s="407" t="str">
        <f ca="1">IFERROR(INDEX(Year!$BI$11:$BI$62,AB71),"")</f>
        <v/>
      </c>
      <c r="AI71" s="304">
        <f t="shared" ref="AI71:AI81" ca="1" si="183">IFERROR(MATCH($AI$68,OFFSET($AC$1,AI70,,1000),0)+AI70,"")</f>
        <v>136</v>
      </c>
      <c r="AJ71" s="305" t="str">
        <f t="shared" ca="1" si="174"/>
        <v>Groceries</v>
      </c>
      <c r="AK71" s="306">
        <f t="shared" ca="1" si="175"/>
        <v>125</v>
      </c>
      <c r="AL71" s="307" t="str">
        <f t="shared" ca="1" si="176"/>
        <v>Liquid Bills</v>
      </c>
      <c r="AM71" s="304">
        <f t="shared" ref="AM71:AM81" ca="1" si="184">IFERROR(MATCH($AM$68,OFFSET($AC$1,AM70,,1000),0)+AM70,"")</f>
        <v>66</v>
      </c>
      <c r="AN71" s="305" t="str">
        <f t="shared" ca="1" si="177"/>
        <v>Paycheck 2</v>
      </c>
      <c r="AO71" s="306">
        <f t="shared" ca="1" si="178"/>
        <v>400</v>
      </c>
      <c r="AP71" s="307" t="str">
        <f t="shared" ca="1" si="179"/>
        <v>Income</v>
      </c>
      <c r="AQ71" s="304" t="str">
        <f t="shared" ref="AQ71:AQ81" ca="1" si="185">IFERROR(MATCH($AQ$68,OFFSET($AC$1,AQ70,,1000),0)+AQ70,"")</f>
        <v/>
      </c>
      <c r="AR71" s="305" t="str">
        <f t="shared" ca="1" si="180"/>
        <v/>
      </c>
      <c r="AS71" s="306" t="str">
        <f t="shared" ca="1" si="181"/>
        <v/>
      </c>
      <c r="AT71" s="307" t="str">
        <f t="shared" ca="1" si="182"/>
        <v/>
      </c>
      <c r="AU71" s="304"/>
      <c r="AV71" s="305"/>
      <c r="AW71" s="306"/>
      <c r="AX71" s="307"/>
      <c r="AY71" s="304"/>
      <c r="AZ71" s="305"/>
      <c r="BA71" s="306"/>
      <c r="BB71" s="307"/>
      <c r="BC71" s="304"/>
      <c r="BD71" s="305"/>
      <c r="BE71" s="306"/>
      <c r="BF71" s="307"/>
      <c r="BG71" s="304"/>
      <c r="BH71" s="305"/>
      <c r="BI71" s="306"/>
      <c r="BJ71" s="307"/>
      <c r="BL71" s="412" t="str">
        <f ca="1">IF(OR(BM71="",BM71=0),"",MAX(BL$5:BL70)+1)</f>
        <v/>
      </c>
      <c r="BM71" s="316" t="str">
        <f ca="1">IFERROR(INDEX($AJ$6:$AJ$17, ROWS(BM$4:$BM69)), IFERROR(INDEX($AN$6:$AN$17, ROWS(BM$4:$BM69)-ROWS($AJ$6:$AJ$17)), IFERROR(INDEX($AR$6:$AR$17, ROWS(BM$4:$BM69)-ROWS($AJ$6:$AJ$17)-ROWS($AN$6:$AN$17)),IFERROR(INDEX($AV$6:$AV$17, ROWS(BM$4:$BM69)-ROWS($AJ$6:$AJ$17)-ROWS($AN$6:$AN$17)-ROWS($AR$6:$AR$17)),IFERROR(INDEX($AZ$6:$AZ$17, ROWS(BM$4:$BM69)-ROWS($AJ$6:$AJ$17)-ROWS($AN$6:$AN$17)-ROWS($AR$6:$AR$17)-ROWS($AV$6:$AV$17)),IFERROR(INDEX($BD$6:$BD$17, ROWS(BM$4:$BM69)-ROWS($AJ$6:$AJ$17)-ROWS($AN$6:$AN$17)-ROWS($AR$6:$AR$17)-ROWS($AV$6:$AV$17)-ROWS($AZ$6:$AZ$17)),IFERROR(INDEX($BH$6:$BH$17, ROWS(BM$4:$BM69)-ROWS($AJ$6:$AJ$17)-ROWS($AN$6:$AN$17)-ROWS($AR$6:$AR$17)-ROWS($AV$6:$AV$17)-ROWS($AZ$6:$AZ$17)-ROWS($BD$6:$BD$17)), "")))))))</f>
        <v/>
      </c>
      <c r="BN71" s="316" t="str">
        <f t="shared" ref="BN71:BN90" ca="1" si="186">IFERROR(INDEX($BM$6:$BM$90,MATCH(ROW()-ROW($BN$5),$BL$6:$BL$90,0)),"")</f>
        <v/>
      </c>
      <c r="BO71" s="316" t="str">
        <f ca="1">IF(OR(BP71="",BP71=0),"",MAX(BO$5:BO70)+1)</f>
        <v/>
      </c>
      <c r="BP71" s="316" t="str">
        <f ca="1">IFERROR(INDEX($AK$6:$AK$17, ROWS($BP$4:BP69)), IFERROR(INDEX($AO$6:$AO$17, ROWS($BP$4:BP69)-ROWS($AK$6:$AK$17)), IFERROR(INDEX($AS$6:$AS$17, ROWS($BP$4:BP69)-ROWS($AK$6:$AK$17)-ROWS($AO$6:$AO$17)),IFERROR(INDEX($AW$6:$AW$17, ROWS($BP$4:BP69)-ROWS($AK$6:$AK$17)-ROWS($AO$6:$AO$17)-ROWS($AS$6:$AS$17)),IFERROR(INDEX($BA$6:$BA$17, ROWS($BP$4:BP69)-ROWS($AK$6:$AK$17)-ROWS($AO$6:$AO$17)-ROWS($AS$6:$AS$17)-ROWS($AW$6:$AW$17)),IFERROR(INDEX($BE$6:$BE$17, ROWS($BP$4:BP69)-ROWS($AK$6:$AK$17)-ROWS($AO$6:$AO$17)-ROWS($AS$6:$AS$17)-ROWS($AW$6:$AW$17)-ROWS($BA$6:$BA$17)),IFERROR(INDEX($BI$6:$BI$17, ROWS($BP$4:BP69)-ROWS($AK$6:$AK$17)-ROWS($AO$6:$AO$17)-ROWS($AS$6:$AS$17)-ROWS($AW$6:$AW$17)-ROWS($BA$6:$BA$17)-ROWS($BE$6:$BE$17)), "")))))))</f>
        <v/>
      </c>
      <c r="BQ71" s="316" t="str">
        <f t="shared" ref="BQ71:BQ90" ca="1" si="187">IFERROR(INDEX($BP$6:$BP$90,MATCH(ROW()-ROW($BQ$5),$BO$6:$BO$90,0)),"")</f>
        <v/>
      </c>
      <c r="BR71" s="413" t="str">
        <f t="shared" ref="BR71:BR90" ca="1" si="188">IF(INDEX($AB$3:$AF$156,MATCH(BN71,$AD$3:$AD$156,0),5)="Income",INDEX($AB$3:$AF$156,MATCH(BN71,$AD$3:$AD$156,0),5),"")</f>
        <v/>
      </c>
      <c r="BS71" s="412" t="str">
        <f ca="1">IF(OR(BT71="",BT71=0),"",MAX(BS$5:BS70)+1)</f>
        <v/>
      </c>
      <c r="BT71" s="316" t="str">
        <f ca="1">IFERROR(INDEX($AJ$22:$AJ$33, ROWS($BT$4:BT69)), IFERROR(INDEX($AN$22:$AN$33, ROWS($BT$4:BT69)-ROWS($AJ$22:$AJ$33)), IFERROR(INDEX($AR$22:$AR$33, ROWS($BT$4:BT69)-ROWS($AJ$22:$AJ$33)-ROWS($AN$22:$AN$33)),IFERROR(INDEX($AV$22:$AV$33, ROWS($BT$4:BT69)-ROWS($AJ$22:$AJ$33)-ROWS($AN$22:$AN$33)-ROWS($AR$22:$AR$33)),IFERROR(INDEX($AZ$22:$AZ$33, ROWS($BT$4:BT69)-ROWS($AJ$22:$AJ$33)-ROWS($AN$22:$AN$33)-ROWS($AR$22:$AR$33)-ROWS($AV$22:$AV$33)),IFERROR(INDEX($BD$22:$BD$33, ROWS($BT$4:BT69)-ROWS($AJ$22:$AJ$33)-ROWS($AN$22:$AN$33)-ROWS($AR$22:$AR$33)-ROWS($AV$22:$AV$33)-ROWS($AZ$22:$AZ$33)),IFERROR(INDEX($BH$22:$BH$33, ROWS($BT$4:BT69)-ROWS($AJ$22:$AJ$33)-ROWS($AN$22:$AN$33)-ROWS($AR$22:$AR$33)-ROWS($AV$22:$AV$33)-ROWS($AZ$22:$AZ$33)-ROWS($BD$22:$BD$33)), "")))))))</f>
        <v/>
      </c>
      <c r="BU71" s="316" t="str">
        <f t="shared" ref="BU71:BU90" ca="1" si="189">IFERROR(INDEX($BT$6:$BT$90,MATCH(ROW()-ROW($BU$5),$BS$6:$BS$90,0)),"")</f>
        <v/>
      </c>
      <c r="BV71" s="316" t="str">
        <f ca="1">IF(OR(BW71="",BW71=0),"",MAX(BV$5:BV70)+1)</f>
        <v/>
      </c>
      <c r="BW71" s="316" t="str">
        <f ca="1">IFERROR(INDEX($AK$22:$AK$33, ROWS($BW$4:BW69)), IFERROR(INDEX($AO$22:$AO$33, ROWS($BW$4:BW69)-ROWS($AK$22:$AK$33)), IFERROR(INDEX($AS$22:$AS$33, ROWS($BW$4:BW69)-ROWS($AK$22:$AK$33)-ROWS($AO$22:$AO$33)),IFERROR(INDEX($AW$22:$AW$33, ROWS($BW$4:BW69)-ROWS($AK$22:$AK$33)-ROWS($AO$22:$AO$33)-ROWS($AS$22:$AS$33)),IFERROR(INDEX($BA$22:$BA$33, ROWS($BW$4:BW69)-ROWS($AK$22:$AK$33)-ROWS($AO$22:$AO$33)-ROWS($AS$22:$AS$33)-ROWS($AW$22:$AW$33)),IFERROR(INDEX($BE$22:$BE$33, ROWS($BW$4:BW69)-ROWS($AK$22:$AK$33)-ROWS($AO$22:$AO$33)-ROWS($AS$22:$AS$33)-ROWS($AW$22:$AW$33)-ROWS($BA$22:$BA$33)),IFERROR(INDEX($BI$22:$BI$33, ROWS($BW$4:BW69)-ROWS($AK$22:$AK$33)-ROWS($AO$22:$AO$33)-ROWS($AS$22:$AS$33)-ROWS($AW$22:$AW$33)-ROWS($BA$22:$BA$33)-ROWS($BE$22:$BE$33)), "")))))))</f>
        <v/>
      </c>
      <c r="BX71" s="316" t="str">
        <f t="shared" ref="BX71:BX90" ca="1" si="190">IFERROR(INDEX($BW$6:$BW$90,MATCH(ROW()-ROW($BX$5),$BV$6:$BV$90,0)),"")</f>
        <v/>
      </c>
      <c r="BY71" s="413" t="str">
        <f t="shared" ref="BY71:BY90" ca="1" si="191">IF(INDEX($AB$3:$AF$156,MATCH(BU71,$AD$3:$AD$156,0),5)="Income",INDEX($AB$3:$AF$156,MATCH(BU71,$AD$3:$AD$156,0),5),"")</f>
        <v/>
      </c>
      <c r="BZ71" s="412" t="str">
        <f ca="1">IF(OR(CA71="",CA71=0),"",MAX(BZ$5:BZ70)+1)</f>
        <v/>
      </c>
      <c r="CA71" s="316" t="str">
        <f ca="1">IFERROR(INDEX($AJ$38:$AJ$49, ROWS($CA$4:CA69)), IFERROR(INDEX($AN$38:$AN$49, ROWS($CA$4:CA69)-ROWS($AJ$38:$AJ$49)), IFERROR(INDEX($AR$38:$AR$49, ROWS($CA$4:CA69)-ROWS($AJ$38:$AJ$49)-ROWS($AN$38:$AN$49)),IFERROR(INDEX($AV$38:$AV$49, ROWS($CA$4:CA69)-ROWS($AJ$38:$AJ$49)-ROWS($AN$38:$AN$49)-ROWS($AR$38:$AR$49)),IFERROR(INDEX($AZ$38:$AZ$49, ROWS($CA$4:CA69)-ROWS($AJ$38:$AJ$49)-ROWS($AN$38:$AN$49)-ROWS($AR$38:$AR$49)-ROWS($AV$38:$AV$49)),IFERROR(INDEX($BD$38:$BD$49, ROWS($CA$4:CA69)-ROWS($AJ$38:$AJ$49)-ROWS($AN$38:$AN$49)-ROWS($AR$38:$AR$49)-ROWS($AV$38:$AV$49)-ROWS($AZ$38:$AZ$49)),IFERROR(INDEX($BH$38:$BH$49, ROWS($CA$4:CA69)-ROWS($AJ$38:$AJ$49)-ROWS($AN$38:$AN$49)-ROWS($AR$38:$AR$49)-ROWS($AV$38:$AV$49)-ROWS($AZ$38:$AZ$49)-ROWS($BD$38:$BD$49)), "")))))))</f>
        <v/>
      </c>
      <c r="CB71" s="316" t="str">
        <f t="shared" ref="CB71:CB90" ca="1" si="192">IFERROR(INDEX($CA$6:$CA$90,MATCH(ROW()-ROW($CB$5),$BZ$6:$BZ$90,0)),"")</f>
        <v/>
      </c>
      <c r="CC71" s="316" t="str">
        <f ca="1">IF(OR(CD71="",CD71=0),"",MAX(CC$5:CC70)+1)</f>
        <v/>
      </c>
      <c r="CD71" s="316" t="str">
        <f ca="1">IFERROR(INDEX($AK$38:$AK$49, ROWS($CD$4:CD69)), IFERROR(INDEX($AO$38:$AO$49, ROWS($CD$4:CD69)-ROWS($AK$38:$AK$49)), IFERROR(INDEX($AS$38:$AS$49, ROWS($CD$4:CD69)-ROWS($AK$38:$AK$49)-ROWS($AO$38:$AO$49)),IFERROR(INDEX($AW$38:$AW$49, ROWS($CD$4:CD69)-ROWS($AK$38:$AK$49)-ROWS($AO$38:$AO$49)-ROWS($AS$38:$AS$49)),IFERROR(INDEX($BA$38:$BA$49, ROWS($CD$4:CD69)-ROWS($AK$38:$AK$49)-ROWS($AO$38:$AO$49)-ROWS($AS$38:$AS$49)-ROWS($AW$38:$AW$49)),IFERROR(INDEX($BE$38:$BE$49, ROWS($CD$4:CD69)-ROWS($AK$38:$AK$49)-ROWS($AO$38:$AO$49)-ROWS($AS$38:$AS$49)-ROWS($AW$38:$AW$49)-ROWS($BA$38:$BA$49)),IFERROR(INDEX($BI$38:$BI$49, ROWS($CD$4:CD69)-ROWS($AK$38:$AK$49)-ROWS($AO$38:$AO$49)-ROWS($AS$38:$AS$49)-ROWS($AW$38:$AW$49)-ROWS($BA$38:$BA$49)-ROWS($BE$38:$BE$49)), "")))))))</f>
        <v/>
      </c>
      <c r="CE71" s="316" t="str">
        <f t="shared" ref="CE71:CE90" ca="1" si="193">IFERROR(INDEX($CD$6:$CD$90,MATCH(ROW()-ROW($CE$5),$CC$6:$CC$90,0)),"")</f>
        <v/>
      </c>
      <c r="CF71" s="413" t="str">
        <f t="shared" ref="CF71:CF90" ca="1" si="194">IF(INDEX($AB$3:$AF$156,MATCH(CB71,$AD$3:$AD$156,0),5)="Income",INDEX($AB$3:$AF$156,MATCH(CB71,$AD$3:$AD$156,0),5),"")</f>
        <v/>
      </c>
      <c r="CG71" s="412" t="str">
        <f ca="1">IF(OR(CH71="",CH71=0),"",MAX(CG$5:CG70)+1)</f>
        <v/>
      </c>
      <c r="CH71" s="316" t="str">
        <f ca="1">IFERROR(INDEX($AJ$54:$AJ$65, ROWS($CH$4:CH69)), IFERROR(INDEX($AN$54:$AN$65, ROWS($CH$4:CH69)-ROWS($AJ$54:$AJ$65)), IFERROR(INDEX($AR$54:$AR$65, ROWS($CH$4:CH69)-ROWS($AJ$54:$AJ$65)-ROWS($AN$54:$AN$65)),IFERROR(INDEX($AV$54:$AV$65, ROWS($CH$4:CH69)-ROWS($AJ$54:$AJ$65)-ROWS($AN$54:$AN$65)-ROWS($AR$54:$AR$65)),IFERROR(INDEX($AZ$54:$AZ$65, ROWS($CH$4:CH69)-ROWS($AJ$54:$AJ$65)-ROWS($AN$54:$AN$65)-ROWS($AR$54:$AR$65)-ROWS($AV$54:$AV$65)),IFERROR(INDEX($BD$54:$BD$65, ROWS($CH$4:CH69)-ROWS($AJ$54:$AJ$65)-ROWS($AN$54:$AN$65)-ROWS($AR$54:$AR$65)-ROWS($AV$54:$AV$65)-ROWS($AZ$54:$AZ$65)),IFERROR(INDEX($BH$54:$BH$65, ROWS($CH$4:CH69)-ROWS($AJ$54:$AJ$65)-ROWS($AN$54:$AN$65)-ROWS($AR$54:$AR$65)-ROWS($AV$54:$AV$65)-ROWS($AZ$54:$AZ$65)-ROWS($BD$54:$BD$65)), "")))))))</f>
        <v/>
      </c>
      <c r="CI71" s="316" t="str">
        <f t="shared" ref="CI71:CI90" ca="1" si="195">IFERROR(INDEX($CH$6:$CH$90,MATCH(ROW()-ROW($CI$5),$CG$6:$CG$90,0)),"")</f>
        <v/>
      </c>
      <c r="CJ71" s="316" t="str">
        <f ca="1">IF(OR(CK71="",CK71=0),"",MAX(CJ$5:CJ70)+1)</f>
        <v/>
      </c>
      <c r="CK71" s="316" t="str">
        <f ca="1">IFERROR(INDEX($AK$54:$AK$65, ROWS($CK$4:CK69)), IFERROR(INDEX($AO$54:$AO$65, ROWS($CK$4:CK69)-ROWS($AK$54:$AK$65)), IFERROR(INDEX($AS$54:$AS$65, ROWS($CK$4:CK69)-ROWS($AK$54:$AK$65)-ROWS($AO$54:$AO$65)),IFERROR(INDEX($AW$54:$AW$65, ROWS($CK$4:CK69)-ROWS($AK$54:$AK$65)-ROWS($AO$54:$AO$65)-ROWS($AS$54:$AS$65)),IFERROR(INDEX($BA$54:$BA$65, ROWS($CK$4:CK69)-ROWS($AK$54:$AK$65)-ROWS($AO$54:$AO$65)-ROWS($AS$54:$AS$65)-ROWS($AW$54:$AW$65)),IFERROR(INDEX($BE$54:$BE$65, ROWS($CK$4:CK69)-ROWS($AK$54:$AK$65)-ROWS($AO$54:$AO$65)-ROWS($AS$54:$AS$65)-ROWS($AW$54:$AW$65)-ROWS($BA$54:$BA$65)),IFERROR(INDEX($BI$54:$BI$65, ROWS($CK$4:CK69)-ROWS($AK$54:$AK$65)-ROWS($AO$54:$AO$65)-ROWS($AS$54:$AS$65)-ROWS($AW$54:$AW$65)-ROWS($BA$54:$BA$65)-ROWS($BE$54:$BE$65)), "")))))))</f>
        <v/>
      </c>
      <c r="CL71" s="316" t="str">
        <f t="shared" ref="CL71:CL90" ca="1" si="196">IFERROR(INDEX($CK$6:$CK$90,MATCH(ROW()-ROW($CL$5),$CJ$6:$CJ$90,0)),"")</f>
        <v/>
      </c>
      <c r="CM71" s="413" t="str">
        <f t="shared" ref="CM71:CM90" ca="1" si="197">IF(INDEX($AB$3:$AF$156,MATCH(CI71,$AD$3:$AD$156,0),5)="Income",INDEX($AB$3:$AF$156,MATCH(CI71,$AD$3:$AD$156,0),5),"")</f>
        <v/>
      </c>
      <c r="CN71" s="412" t="str">
        <f>IF(OR(CO71="",CO71=0),"",MAX(CN$5:CN70)+1)</f>
        <v/>
      </c>
      <c r="CO71" s="316">
        <f>IFERROR(INDEX($AJ$70:$AJ$81, ROWS($CO$4:CO69)), IFERROR(INDEX($AN$70:$AN$81, ROWS($CO$4:CO69)-ROWS($AJ$70:$AJ$81)), IFERROR(INDEX($AR$70:$AR$81, ROWS($CO$4:CO69)-ROWS($AJ$70:$AJ$81)-ROWS($AN$70:$AN$81)),IFERROR(INDEX($AV$70:$AV$81, ROWS($CO$4:CO69)-ROWS($AJ$70:$AJ$81)-ROWS($AN$70:$AN$81)-ROWS($AR$70:$AR$81)),IFERROR(INDEX($AZ$70:$AZ$81, ROWS($CO$4:CO69)-ROWS($AJ$70:$AJ$81)-ROWS($AN$70:$AN$81)-ROWS($AR$70:$AR$81)-ROWS($AV$70:$AV$81)),IFERROR(INDEX($BD$70:$BD$81, ROWS($CO$4:CO69)-ROWS($AJ$70:$AJ$81)-ROWS($AN$70:$AN$81)-ROWS($AR$70:$AR$81)-ROWS($AV$70:$AV$81)-ROWS($AZ$70:$AZ$81)),IFERROR(INDEX($BH$70:$BH$81, ROWS($CO$4:CO69)-ROWS($AJ$70:$AJ$81)-ROWS($AN$70:$AN$81)-ROWS($AR$70:$AR$81)-ROWS($AV$70:$AV$81)-ROWS($AZ$70:$AZ$81)-ROWS($BD$70:$BD$81)), "")))))))</f>
        <v>0</v>
      </c>
      <c r="CP71" s="316" t="str">
        <f t="shared" ref="CP71:CP90" ca="1" si="198">IFERROR(INDEX($CO$6:$CO$90,MATCH(ROW()-ROW($CP$5),$CN$6:$CN$90,0)),"")</f>
        <v/>
      </c>
      <c r="CQ71" s="316" t="str">
        <f>IF(OR(CR71="",CR71=0),"",MAX(CQ$5:CQ70)+1)</f>
        <v/>
      </c>
      <c r="CR71" s="316">
        <f>IFERROR(INDEX($AK$70:$AK$81, ROWS($CR$4:CR69)), IFERROR(INDEX($AO$70:$AO$81, ROWS($CR$4:CR69)-ROWS($AK$70:$AK$81)), IFERROR(INDEX($AS$70:$AS$81, ROWS($CR$4:CR69)-ROWS($AK$70:$AK$81)-ROWS($AO$70:$AO$81)),IFERROR(INDEX($AW$70:$AW$81, ROWS($CR$4:CR69)-ROWS($AK$70:$AK$81)-ROWS($AO$70:$AO$81)-ROWS($AS$70:$AS$81)),IFERROR(INDEX($BA$70:$BA$81, ROWS($CR$4:CR69)-ROWS($AK$70:$AK$81)-ROWS($AO$70:$AO$81)-ROWS($AS$70:$AS$81)-ROWS($AW$70:$AW$81)),IFERROR(INDEX($BE$70:$BE$81, ROWS($CR$4:CR69)-ROWS($AK$70:$AK$81)-ROWS($AO$70:$AO$81)-ROWS($AS$70:$AS$81)-ROWS($AW$70:$AW$81)-ROWS($BA$70:$BA$81)),IFERROR(INDEX($BI$70:$BI$81, ROWS($CR$4:CR69)-ROWS($AK$70:$AK$81)-ROWS($AO$70:$AO$81)-ROWS($AS$70:$AS$81)-ROWS($AW$70:$AW$81)-ROWS($BA$70:$BA$81)-ROWS($BE$70:$BE$81)), "")))))))</f>
        <v>0</v>
      </c>
      <c r="CS71" s="316" t="str">
        <f t="shared" ref="CS71:CS90" ca="1" si="199">IFERROR(INDEX($CR$6:$CR$90,MATCH(ROW()-ROW($CS$5),$CQ$6:$CQ$90,0)),"")</f>
        <v/>
      </c>
      <c r="CT71" s="413" t="str">
        <f t="shared" ref="CT71:CT90" ca="1" si="200">IF(INDEX($AB$3:$AF$156,MATCH(CP71,$AD$3:$AD$156,0),5)="Income",INDEX($AB$3:$AF$156,MATCH(CP71,$AD$3:$AD$156,0),5),"")</f>
        <v/>
      </c>
      <c r="CU71" s="412" t="str">
        <f>IF(OR(CV71="",CV71=0),"",MAX(CU$5:CU70)+1)</f>
        <v/>
      </c>
      <c r="CV71" s="316" t="str">
        <f>IFERROR(INDEX($AJ$86:$AJ$97, ROWS($CV$4:CV69)), IFERROR(INDEX($AN$86:$AN$97, ROWS($CV$4:CV69)-ROWS($AJ$86:$AJ$97)), ""))</f>
        <v/>
      </c>
      <c r="CW71" s="316" t="str">
        <f t="shared" ref="CW71:CW90" si="201">IFERROR(INDEX($CV$6:$CV$90,MATCH(ROW()-ROW($CW$5),$CU$6:$CU$90,0)),"")</f>
        <v/>
      </c>
      <c r="CX71" s="316" t="str">
        <f>IF(OR(CY71="",CY71=0),"",MAX(CX$5:CX70)+1)</f>
        <v/>
      </c>
      <c r="CY71" s="316" t="str">
        <f>IFERROR(INDEX($AK$86:$AK$97, ROWS($CY$4:CY69)), IFERROR(INDEX($AO$86:$AO$97, ROWS($CY$4:CY69)-ROWS($AK$86:$AK$97)), ""))</f>
        <v/>
      </c>
      <c r="CZ71" s="316" t="str">
        <f t="shared" ref="CZ71:CZ90" si="202">IFERROR(INDEX($CY$6:$CY$90,MATCH(ROW()-ROW($CZ$5),$CX$6:$CX$90,0)),"")</f>
        <v/>
      </c>
      <c r="DA71" s="413" t="str">
        <f t="shared" ref="DA71:DA90" si="203">IF(INDEX($AB$3:$AF$156,MATCH(CW71,$AD$3:$AD$156,0),5)="Income",INDEX($AB$3:$AF$156,MATCH(CW71,$AD$3:$AD$156,0),5),"")</f>
        <v/>
      </c>
      <c r="DC71" s="438">
        <f ca="1">IF(OR(DD71="",DD71=0),"",MAX(DC$65:DC70)+1)</f>
        <v>5</v>
      </c>
      <c r="DD71" s="434" t="str">
        <f t="shared" ca="1" si="166"/>
        <v>Lawn Service</v>
      </c>
      <c r="DE71" s="413">
        <f t="shared" ca="1" si="167"/>
        <v>50</v>
      </c>
      <c r="DF71" s="431" t="str">
        <f ca="1">IF(OR(DG71="",DG71=0),"",MAX(DF$65:DF70)+1)</f>
        <v/>
      </c>
      <c r="DG71" s="412" t="str">
        <f t="shared" ca="1" si="168"/>
        <v/>
      </c>
      <c r="DH71" s="413" t="str">
        <f t="shared" ca="1" si="169"/>
        <v/>
      </c>
      <c r="DI71" s="412" t="str">
        <f t="shared" ca="1" si="170"/>
        <v/>
      </c>
      <c r="DJ71" s="413" t="str">
        <f t="shared" ca="1" si="171"/>
        <v/>
      </c>
      <c r="DK71" s="412" t="str">
        <f t="shared" ca="1" si="172"/>
        <v/>
      </c>
      <c r="DL71" s="413" t="str">
        <f t="shared" ca="1" si="173"/>
        <v/>
      </c>
      <c r="DM71" s="292"/>
      <c r="DN71" s="427" t="str">
        <f ca="1">IF(DI81="","",CONCATENATE(DI81," - ",DJ81))</f>
        <v/>
      </c>
      <c r="DO71" s="428" t="str">
        <f ca="1">IF(DI82="","",CONCATENATE(DI82," - ",DJ82))</f>
        <v/>
      </c>
      <c r="DP71" s="428" t="str">
        <f ca="1">IF(DI83="","",CONCATENATE(DI83," - ",DJ83))</f>
        <v/>
      </c>
      <c r="DQ71" s="427" t="str">
        <f ca="1">IF(DK81="","",CONCATENATE(DK81," - ",DL81))</f>
        <v/>
      </c>
      <c r="DR71" s="428" t="str">
        <f ca="1">IF(DK82="","",CONCATENATE(DK82," - ",DL82))</f>
        <v/>
      </c>
      <c r="DS71" s="429" t="str">
        <f ca="1">IF(DK83="","",CONCATENATE(DK83," - ",DL83))</f>
        <v/>
      </c>
    </row>
    <row r="72" spans="16:123" ht="15.75" thickBot="1" x14ac:dyDescent="0.35">
      <c r="AB72" s="395">
        <f ca="1">IFERROR(MATCH($AB$59,OFFSET(Year!$BI$11:$BI$62,AB71,,1000),0)+AB71,"")</f>
        <v>59</v>
      </c>
      <c r="AC72" s="404" t="str">
        <f ca="1">IFERROR(INDEX(Year!$BL$11:$BL$62,AB72),"")</f>
        <v/>
      </c>
      <c r="AD72" s="405" t="str">
        <f ca="1">IFERROR(INDEX(Year!$BJ$11:$BJ$62,AB72),"")</f>
        <v/>
      </c>
      <c r="AE72" s="406" t="str">
        <f ca="1">IFERROR(INDEX(Year!$BK$11:$BK$62,AB72),"")</f>
        <v/>
      </c>
      <c r="AF72" s="407" t="str">
        <f ca="1">IFERROR(INDEX(Year!$BI$11:$BI$62,AB72),"")</f>
        <v/>
      </c>
      <c r="AI72" s="304" t="str">
        <f t="shared" ca="1" si="183"/>
        <v/>
      </c>
      <c r="AJ72" s="305" t="str">
        <f t="shared" ca="1" si="174"/>
        <v/>
      </c>
      <c r="AK72" s="306" t="str">
        <f t="shared" ca="1" si="175"/>
        <v/>
      </c>
      <c r="AL72" s="307" t="str">
        <f t="shared" ca="1" si="176"/>
        <v/>
      </c>
      <c r="AM72" s="304">
        <f t="shared" ca="1" si="184"/>
        <v>132</v>
      </c>
      <c r="AN72" s="305" t="str">
        <f t="shared" ca="1" si="177"/>
        <v>Car 2 Gas</v>
      </c>
      <c r="AO72" s="306">
        <f t="shared" ca="1" si="178"/>
        <v>80</v>
      </c>
      <c r="AP72" s="307" t="str">
        <f t="shared" ca="1" si="179"/>
        <v>Liquid Bills</v>
      </c>
      <c r="AQ72" s="304" t="str">
        <f t="shared" ca="1" si="185"/>
        <v/>
      </c>
      <c r="AR72" s="305" t="str">
        <f t="shared" ca="1" si="180"/>
        <v/>
      </c>
      <c r="AS72" s="306" t="str">
        <f t="shared" ca="1" si="181"/>
        <v/>
      </c>
      <c r="AT72" s="307" t="str">
        <f t="shared" ca="1" si="182"/>
        <v/>
      </c>
      <c r="AU72" s="304"/>
      <c r="AV72" s="305"/>
      <c r="AW72" s="306"/>
      <c r="AX72" s="307"/>
      <c r="AY72" s="304"/>
      <c r="AZ72" s="305"/>
      <c r="BA72" s="306"/>
      <c r="BB72" s="307"/>
      <c r="BC72" s="304"/>
      <c r="BD72" s="305"/>
      <c r="BE72" s="306"/>
      <c r="BF72" s="307"/>
      <c r="BG72" s="304"/>
      <c r="BH72" s="305"/>
      <c r="BI72" s="306"/>
      <c r="BJ72" s="307"/>
      <c r="BL72" s="412" t="str">
        <f ca="1">IF(OR(BM72="",BM72=0),"",MAX(BL$5:BL71)+1)</f>
        <v/>
      </c>
      <c r="BM72" s="316" t="str">
        <f ca="1">IFERROR(INDEX($AJ$6:$AJ$17, ROWS(BM$4:$BM70)), IFERROR(INDEX($AN$6:$AN$17, ROWS(BM$4:$BM70)-ROWS($AJ$6:$AJ$17)), IFERROR(INDEX($AR$6:$AR$17, ROWS(BM$4:$BM70)-ROWS($AJ$6:$AJ$17)-ROWS($AN$6:$AN$17)),IFERROR(INDEX($AV$6:$AV$17, ROWS(BM$4:$BM70)-ROWS($AJ$6:$AJ$17)-ROWS($AN$6:$AN$17)-ROWS($AR$6:$AR$17)),IFERROR(INDEX($AZ$6:$AZ$17, ROWS(BM$4:$BM70)-ROWS($AJ$6:$AJ$17)-ROWS($AN$6:$AN$17)-ROWS($AR$6:$AR$17)-ROWS($AV$6:$AV$17)),IFERROR(INDEX($BD$6:$BD$17, ROWS(BM$4:$BM70)-ROWS($AJ$6:$AJ$17)-ROWS($AN$6:$AN$17)-ROWS($AR$6:$AR$17)-ROWS($AV$6:$AV$17)-ROWS($AZ$6:$AZ$17)),IFERROR(INDEX($BH$6:$BH$17, ROWS(BM$4:$BM70)-ROWS($AJ$6:$AJ$17)-ROWS($AN$6:$AN$17)-ROWS($AR$6:$AR$17)-ROWS($AV$6:$AV$17)-ROWS($AZ$6:$AZ$17)-ROWS($BD$6:$BD$17)), "")))))))</f>
        <v/>
      </c>
      <c r="BN72" s="316" t="str">
        <f t="shared" ca="1" si="186"/>
        <v/>
      </c>
      <c r="BO72" s="316" t="str">
        <f ca="1">IF(OR(BP72="",BP72=0),"",MAX(BO$5:BO71)+1)</f>
        <v/>
      </c>
      <c r="BP72" s="316" t="str">
        <f ca="1">IFERROR(INDEX($AK$6:$AK$17, ROWS($BP$4:BP70)), IFERROR(INDEX($AO$6:$AO$17, ROWS($BP$4:BP70)-ROWS($AK$6:$AK$17)), IFERROR(INDEX($AS$6:$AS$17, ROWS($BP$4:BP70)-ROWS($AK$6:$AK$17)-ROWS($AO$6:$AO$17)),IFERROR(INDEX($AW$6:$AW$17, ROWS($BP$4:BP70)-ROWS($AK$6:$AK$17)-ROWS($AO$6:$AO$17)-ROWS($AS$6:$AS$17)),IFERROR(INDEX($BA$6:$BA$17, ROWS($BP$4:BP70)-ROWS($AK$6:$AK$17)-ROWS($AO$6:$AO$17)-ROWS($AS$6:$AS$17)-ROWS($AW$6:$AW$17)),IFERROR(INDEX($BE$6:$BE$17, ROWS($BP$4:BP70)-ROWS($AK$6:$AK$17)-ROWS($AO$6:$AO$17)-ROWS($AS$6:$AS$17)-ROWS($AW$6:$AW$17)-ROWS($BA$6:$BA$17)),IFERROR(INDEX($BI$6:$BI$17, ROWS($BP$4:BP70)-ROWS($AK$6:$AK$17)-ROWS($AO$6:$AO$17)-ROWS($AS$6:$AS$17)-ROWS($AW$6:$AW$17)-ROWS($BA$6:$BA$17)-ROWS($BE$6:$BE$17)), "")))))))</f>
        <v/>
      </c>
      <c r="BQ72" s="316" t="str">
        <f t="shared" ca="1" si="187"/>
        <v/>
      </c>
      <c r="BR72" s="413" t="str">
        <f t="shared" ca="1" si="188"/>
        <v/>
      </c>
      <c r="BS72" s="412" t="str">
        <f ca="1">IF(OR(BT72="",BT72=0),"",MAX(BS$5:BS71)+1)</f>
        <v/>
      </c>
      <c r="BT72" s="316" t="str">
        <f ca="1">IFERROR(INDEX($AJ$22:$AJ$33, ROWS($BT$4:BT70)), IFERROR(INDEX($AN$22:$AN$33, ROWS($BT$4:BT70)-ROWS($AJ$22:$AJ$33)), IFERROR(INDEX($AR$22:$AR$33, ROWS($BT$4:BT70)-ROWS($AJ$22:$AJ$33)-ROWS($AN$22:$AN$33)),IFERROR(INDEX($AV$22:$AV$33, ROWS($BT$4:BT70)-ROWS($AJ$22:$AJ$33)-ROWS($AN$22:$AN$33)-ROWS($AR$22:$AR$33)),IFERROR(INDEX($AZ$22:$AZ$33, ROWS($BT$4:BT70)-ROWS($AJ$22:$AJ$33)-ROWS($AN$22:$AN$33)-ROWS($AR$22:$AR$33)-ROWS($AV$22:$AV$33)),IFERROR(INDEX($BD$22:$BD$33, ROWS($BT$4:BT70)-ROWS($AJ$22:$AJ$33)-ROWS($AN$22:$AN$33)-ROWS($AR$22:$AR$33)-ROWS($AV$22:$AV$33)-ROWS($AZ$22:$AZ$33)),IFERROR(INDEX($BH$22:$BH$33, ROWS($BT$4:BT70)-ROWS($AJ$22:$AJ$33)-ROWS($AN$22:$AN$33)-ROWS($AR$22:$AR$33)-ROWS($AV$22:$AV$33)-ROWS($AZ$22:$AZ$33)-ROWS($BD$22:$BD$33)), "")))))))</f>
        <v/>
      </c>
      <c r="BU72" s="316" t="str">
        <f t="shared" ca="1" si="189"/>
        <v/>
      </c>
      <c r="BV72" s="316" t="str">
        <f ca="1">IF(OR(BW72="",BW72=0),"",MAX(BV$5:BV71)+1)</f>
        <v/>
      </c>
      <c r="BW72" s="316" t="str">
        <f ca="1">IFERROR(INDEX($AK$22:$AK$33, ROWS($BW$4:BW70)), IFERROR(INDEX($AO$22:$AO$33, ROWS($BW$4:BW70)-ROWS($AK$22:$AK$33)), IFERROR(INDEX($AS$22:$AS$33, ROWS($BW$4:BW70)-ROWS($AK$22:$AK$33)-ROWS($AO$22:$AO$33)),IFERROR(INDEX($AW$22:$AW$33, ROWS($BW$4:BW70)-ROWS($AK$22:$AK$33)-ROWS($AO$22:$AO$33)-ROWS($AS$22:$AS$33)),IFERROR(INDEX($BA$22:$BA$33, ROWS($BW$4:BW70)-ROWS($AK$22:$AK$33)-ROWS($AO$22:$AO$33)-ROWS($AS$22:$AS$33)-ROWS($AW$22:$AW$33)),IFERROR(INDEX($BE$22:$BE$33, ROWS($BW$4:BW70)-ROWS($AK$22:$AK$33)-ROWS($AO$22:$AO$33)-ROWS($AS$22:$AS$33)-ROWS($AW$22:$AW$33)-ROWS($BA$22:$BA$33)),IFERROR(INDEX($BI$22:$BI$33, ROWS($BW$4:BW70)-ROWS($AK$22:$AK$33)-ROWS($AO$22:$AO$33)-ROWS($AS$22:$AS$33)-ROWS($AW$22:$AW$33)-ROWS($BA$22:$BA$33)-ROWS($BE$22:$BE$33)), "")))))))</f>
        <v/>
      </c>
      <c r="BX72" s="316" t="str">
        <f t="shared" ca="1" si="190"/>
        <v/>
      </c>
      <c r="BY72" s="413" t="str">
        <f t="shared" ca="1" si="191"/>
        <v/>
      </c>
      <c r="BZ72" s="412" t="str">
        <f ca="1">IF(OR(CA72="",CA72=0),"",MAX(BZ$5:BZ71)+1)</f>
        <v/>
      </c>
      <c r="CA72" s="316" t="str">
        <f ca="1">IFERROR(INDEX($AJ$38:$AJ$49, ROWS($CA$4:CA70)), IFERROR(INDEX($AN$38:$AN$49, ROWS($CA$4:CA70)-ROWS($AJ$38:$AJ$49)), IFERROR(INDEX($AR$38:$AR$49, ROWS($CA$4:CA70)-ROWS($AJ$38:$AJ$49)-ROWS($AN$38:$AN$49)),IFERROR(INDEX($AV$38:$AV$49, ROWS($CA$4:CA70)-ROWS($AJ$38:$AJ$49)-ROWS($AN$38:$AN$49)-ROWS($AR$38:$AR$49)),IFERROR(INDEX($AZ$38:$AZ$49, ROWS($CA$4:CA70)-ROWS($AJ$38:$AJ$49)-ROWS($AN$38:$AN$49)-ROWS($AR$38:$AR$49)-ROWS($AV$38:$AV$49)),IFERROR(INDEX($BD$38:$BD$49, ROWS($CA$4:CA70)-ROWS($AJ$38:$AJ$49)-ROWS($AN$38:$AN$49)-ROWS($AR$38:$AR$49)-ROWS($AV$38:$AV$49)-ROWS($AZ$38:$AZ$49)),IFERROR(INDEX($BH$38:$BH$49, ROWS($CA$4:CA70)-ROWS($AJ$38:$AJ$49)-ROWS($AN$38:$AN$49)-ROWS($AR$38:$AR$49)-ROWS($AV$38:$AV$49)-ROWS($AZ$38:$AZ$49)-ROWS($BD$38:$BD$49)), "")))))))</f>
        <v/>
      </c>
      <c r="CB72" s="316" t="str">
        <f t="shared" ca="1" si="192"/>
        <v/>
      </c>
      <c r="CC72" s="316" t="str">
        <f ca="1">IF(OR(CD72="",CD72=0),"",MAX(CC$5:CC71)+1)</f>
        <v/>
      </c>
      <c r="CD72" s="316" t="str">
        <f ca="1">IFERROR(INDEX($AK$38:$AK$49, ROWS($CD$4:CD70)), IFERROR(INDEX($AO$38:$AO$49, ROWS($CD$4:CD70)-ROWS($AK$38:$AK$49)), IFERROR(INDEX($AS$38:$AS$49, ROWS($CD$4:CD70)-ROWS($AK$38:$AK$49)-ROWS($AO$38:$AO$49)),IFERROR(INDEX($AW$38:$AW$49, ROWS($CD$4:CD70)-ROWS($AK$38:$AK$49)-ROWS($AO$38:$AO$49)-ROWS($AS$38:$AS$49)),IFERROR(INDEX($BA$38:$BA$49, ROWS($CD$4:CD70)-ROWS($AK$38:$AK$49)-ROWS($AO$38:$AO$49)-ROWS($AS$38:$AS$49)-ROWS($AW$38:$AW$49)),IFERROR(INDEX($BE$38:$BE$49, ROWS($CD$4:CD70)-ROWS($AK$38:$AK$49)-ROWS($AO$38:$AO$49)-ROWS($AS$38:$AS$49)-ROWS($AW$38:$AW$49)-ROWS($BA$38:$BA$49)),IFERROR(INDEX($BI$38:$BI$49, ROWS($CD$4:CD70)-ROWS($AK$38:$AK$49)-ROWS($AO$38:$AO$49)-ROWS($AS$38:$AS$49)-ROWS($AW$38:$AW$49)-ROWS($BA$38:$BA$49)-ROWS($BE$38:$BE$49)), "")))))))</f>
        <v/>
      </c>
      <c r="CE72" s="316" t="str">
        <f t="shared" ca="1" si="193"/>
        <v/>
      </c>
      <c r="CF72" s="413" t="str">
        <f t="shared" ca="1" si="194"/>
        <v/>
      </c>
      <c r="CG72" s="412" t="str">
        <f ca="1">IF(OR(CH72="",CH72=0),"",MAX(CG$5:CG71)+1)</f>
        <v/>
      </c>
      <c r="CH72" s="316" t="str">
        <f ca="1">IFERROR(INDEX($AJ$54:$AJ$65, ROWS($CH$4:CH70)), IFERROR(INDEX($AN$54:$AN$65, ROWS($CH$4:CH70)-ROWS($AJ$54:$AJ$65)), IFERROR(INDEX($AR$54:$AR$65, ROWS($CH$4:CH70)-ROWS($AJ$54:$AJ$65)-ROWS($AN$54:$AN$65)),IFERROR(INDEX($AV$54:$AV$65, ROWS($CH$4:CH70)-ROWS($AJ$54:$AJ$65)-ROWS($AN$54:$AN$65)-ROWS($AR$54:$AR$65)),IFERROR(INDEX($AZ$54:$AZ$65, ROWS($CH$4:CH70)-ROWS($AJ$54:$AJ$65)-ROWS($AN$54:$AN$65)-ROWS($AR$54:$AR$65)-ROWS($AV$54:$AV$65)),IFERROR(INDEX($BD$54:$BD$65, ROWS($CH$4:CH70)-ROWS($AJ$54:$AJ$65)-ROWS($AN$54:$AN$65)-ROWS($AR$54:$AR$65)-ROWS($AV$54:$AV$65)-ROWS($AZ$54:$AZ$65)),IFERROR(INDEX($BH$54:$BH$65, ROWS($CH$4:CH70)-ROWS($AJ$54:$AJ$65)-ROWS($AN$54:$AN$65)-ROWS($AR$54:$AR$65)-ROWS($AV$54:$AV$65)-ROWS($AZ$54:$AZ$65)-ROWS($BD$54:$BD$65)), "")))))))</f>
        <v/>
      </c>
      <c r="CI72" s="316" t="str">
        <f t="shared" ca="1" si="195"/>
        <v/>
      </c>
      <c r="CJ72" s="316" t="str">
        <f ca="1">IF(OR(CK72="",CK72=0),"",MAX(CJ$5:CJ71)+1)</f>
        <v/>
      </c>
      <c r="CK72" s="316" t="str">
        <f ca="1">IFERROR(INDEX($AK$54:$AK$65, ROWS($CK$4:CK70)), IFERROR(INDEX($AO$54:$AO$65, ROWS($CK$4:CK70)-ROWS($AK$54:$AK$65)), IFERROR(INDEX($AS$54:$AS$65, ROWS($CK$4:CK70)-ROWS($AK$54:$AK$65)-ROWS($AO$54:$AO$65)),IFERROR(INDEX($AW$54:$AW$65, ROWS($CK$4:CK70)-ROWS($AK$54:$AK$65)-ROWS($AO$54:$AO$65)-ROWS($AS$54:$AS$65)),IFERROR(INDEX($BA$54:$BA$65, ROWS($CK$4:CK70)-ROWS($AK$54:$AK$65)-ROWS($AO$54:$AO$65)-ROWS($AS$54:$AS$65)-ROWS($AW$54:$AW$65)),IFERROR(INDEX($BE$54:$BE$65, ROWS($CK$4:CK70)-ROWS($AK$54:$AK$65)-ROWS($AO$54:$AO$65)-ROWS($AS$54:$AS$65)-ROWS($AW$54:$AW$65)-ROWS($BA$54:$BA$65)),IFERROR(INDEX($BI$54:$BI$65, ROWS($CK$4:CK70)-ROWS($AK$54:$AK$65)-ROWS($AO$54:$AO$65)-ROWS($AS$54:$AS$65)-ROWS($AW$54:$AW$65)-ROWS($BA$54:$BA$65)-ROWS($BE$54:$BE$65)), "")))))))</f>
        <v/>
      </c>
      <c r="CL72" s="316" t="str">
        <f t="shared" ca="1" si="196"/>
        <v/>
      </c>
      <c r="CM72" s="413" t="str">
        <f t="shared" ca="1" si="197"/>
        <v/>
      </c>
      <c r="CN72" s="412" t="str">
        <f>IF(OR(CO72="",CO72=0),"",MAX(CN$5:CN71)+1)</f>
        <v/>
      </c>
      <c r="CO72" s="316">
        <f>IFERROR(INDEX($AJ$70:$AJ$81, ROWS($CO$4:CO70)), IFERROR(INDEX($AN$70:$AN$81, ROWS($CO$4:CO70)-ROWS($AJ$70:$AJ$81)), IFERROR(INDEX($AR$70:$AR$81, ROWS($CO$4:CO70)-ROWS($AJ$70:$AJ$81)-ROWS($AN$70:$AN$81)),IFERROR(INDEX($AV$70:$AV$81, ROWS($CO$4:CO70)-ROWS($AJ$70:$AJ$81)-ROWS($AN$70:$AN$81)-ROWS($AR$70:$AR$81)),IFERROR(INDEX($AZ$70:$AZ$81, ROWS($CO$4:CO70)-ROWS($AJ$70:$AJ$81)-ROWS($AN$70:$AN$81)-ROWS($AR$70:$AR$81)-ROWS($AV$70:$AV$81)),IFERROR(INDEX($BD$70:$BD$81, ROWS($CO$4:CO70)-ROWS($AJ$70:$AJ$81)-ROWS($AN$70:$AN$81)-ROWS($AR$70:$AR$81)-ROWS($AV$70:$AV$81)-ROWS($AZ$70:$AZ$81)),IFERROR(INDEX($BH$70:$BH$81, ROWS($CO$4:CO70)-ROWS($AJ$70:$AJ$81)-ROWS($AN$70:$AN$81)-ROWS($AR$70:$AR$81)-ROWS($AV$70:$AV$81)-ROWS($AZ$70:$AZ$81)-ROWS($BD$70:$BD$81)), "")))))))</f>
        <v>0</v>
      </c>
      <c r="CP72" s="316" t="str">
        <f t="shared" ca="1" si="198"/>
        <v/>
      </c>
      <c r="CQ72" s="316" t="str">
        <f>IF(OR(CR72="",CR72=0),"",MAX(CQ$5:CQ71)+1)</f>
        <v/>
      </c>
      <c r="CR72" s="316">
        <f>IFERROR(INDEX($AK$70:$AK$81, ROWS($CR$4:CR70)), IFERROR(INDEX($AO$70:$AO$81, ROWS($CR$4:CR70)-ROWS($AK$70:$AK$81)), IFERROR(INDEX($AS$70:$AS$81, ROWS($CR$4:CR70)-ROWS($AK$70:$AK$81)-ROWS($AO$70:$AO$81)),IFERROR(INDEX($AW$70:$AW$81, ROWS($CR$4:CR70)-ROWS($AK$70:$AK$81)-ROWS($AO$70:$AO$81)-ROWS($AS$70:$AS$81)),IFERROR(INDEX($BA$70:$BA$81, ROWS($CR$4:CR70)-ROWS($AK$70:$AK$81)-ROWS($AO$70:$AO$81)-ROWS($AS$70:$AS$81)-ROWS($AW$70:$AW$81)),IFERROR(INDEX($BE$70:$BE$81, ROWS($CR$4:CR70)-ROWS($AK$70:$AK$81)-ROWS($AO$70:$AO$81)-ROWS($AS$70:$AS$81)-ROWS($AW$70:$AW$81)-ROWS($BA$70:$BA$81)),IFERROR(INDEX($BI$70:$BI$81, ROWS($CR$4:CR70)-ROWS($AK$70:$AK$81)-ROWS($AO$70:$AO$81)-ROWS($AS$70:$AS$81)-ROWS($AW$70:$AW$81)-ROWS($BA$70:$BA$81)-ROWS($BE$70:$BE$81)), "")))))))</f>
        <v>0</v>
      </c>
      <c r="CS72" s="316" t="str">
        <f t="shared" ca="1" si="199"/>
        <v/>
      </c>
      <c r="CT72" s="413" t="str">
        <f t="shared" ca="1" si="200"/>
        <v/>
      </c>
      <c r="CU72" s="412" t="str">
        <f>IF(OR(CV72="",CV72=0),"",MAX(CU$5:CU71)+1)</f>
        <v/>
      </c>
      <c r="CV72" s="316" t="str">
        <f>IFERROR(INDEX($AJ$86:$AJ$97, ROWS($CV$4:CV70)), IFERROR(INDEX($AN$86:$AN$97, ROWS($CV$4:CV70)-ROWS($AJ$86:$AJ$97)), ""))</f>
        <v/>
      </c>
      <c r="CW72" s="316" t="str">
        <f t="shared" si="201"/>
        <v/>
      </c>
      <c r="CX72" s="316" t="str">
        <f>IF(OR(CY72="",CY72=0),"",MAX(CX$5:CX71)+1)</f>
        <v/>
      </c>
      <c r="CY72" s="316" t="str">
        <f>IFERROR(INDEX($AK$86:$AK$97, ROWS($CY$4:CY70)), IFERROR(INDEX($AO$86:$AO$97, ROWS($CY$4:CY70)-ROWS($AK$86:$AK$97)), ""))</f>
        <v/>
      </c>
      <c r="CZ72" s="316" t="str">
        <f t="shared" si="202"/>
        <v/>
      </c>
      <c r="DA72" s="413" t="str">
        <f t="shared" si="203"/>
        <v/>
      </c>
      <c r="DC72" s="438" t="str">
        <f ca="1">IF(OR(DD72="",DD72=0),"",MAX(DC$65:DC71)+1)</f>
        <v/>
      </c>
      <c r="DD72" s="434" t="str">
        <f t="shared" ca="1" si="166"/>
        <v/>
      </c>
      <c r="DE72" s="413" t="str">
        <f t="shared" ca="1" si="167"/>
        <v/>
      </c>
      <c r="DF72" s="431" t="str">
        <f ca="1">IF(OR(DG72="",DG72=0),"",MAX(DF$65:DF71)+1)</f>
        <v/>
      </c>
      <c r="DG72" s="412" t="str">
        <f t="shared" ca="1" si="168"/>
        <v/>
      </c>
      <c r="DH72" s="413" t="str">
        <f t="shared" ca="1" si="169"/>
        <v/>
      </c>
      <c r="DI72" s="412" t="str">
        <f t="shared" ca="1" si="170"/>
        <v/>
      </c>
      <c r="DJ72" s="413" t="str">
        <f t="shared" ca="1" si="171"/>
        <v/>
      </c>
      <c r="DK72" s="412" t="str">
        <f t="shared" ca="1" si="172"/>
        <v/>
      </c>
      <c r="DL72" s="413" t="str">
        <f t="shared" ca="1" si="173"/>
        <v/>
      </c>
      <c r="DM72" s="292"/>
      <c r="DN72" s="1192" t="s">
        <v>505</v>
      </c>
      <c r="DO72" s="1193"/>
      <c r="DP72" s="443">
        <f ca="1">IF(DJ66="","",SUM(DJ66:DJ83))</f>
        <v>474.95</v>
      </c>
      <c r="DQ72" s="1192" t="s">
        <v>506</v>
      </c>
      <c r="DR72" s="1193"/>
      <c r="DS72" s="444">
        <f ca="1">IF(DL66="","",SUM(DL66:DL83))</f>
        <v>400</v>
      </c>
    </row>
    <row r="73" spans="16:123" x14ac:dyDescent="0.3">
      <c r="AB73" s="395">
        <f ca="1">IFERROR(MATCH($AB$59,OFFSET(Year!$BI$11:$BI$62,AB72,,1000),0)+AB72,"")</f>
        <v>60</v>
      </c>
      <c r="AC73" s="404" t="str">
        <f ca="1">IFERROR(INDEX(Year!$BL$11:$BL$62,AB73),"")</f>
        <v/>
      </c>
      <c r="AD73" s="405" t="str">
        <f ca="1">IFERROR(INDEX(Year!$BJ$11:$BJ$62,AB73),"")</f>
        <v/>
      </c>
      <c r="AE73" s="406" t="str">
        <f ca="1">IFERROR(INDEX(Year!$BK$11:$BK$62,AB73),"")</f>
        <v/>
      </c>
      <c r="AF73" s="407" t="str">
        <f ca="1">IFERROR(INDEX(Year!$BI$11:$BI$62,AB73),"")</f>
        <v/>
      </c>
      <c r="AI73" s="304" t="str">
        <f t="shared" ca="1" si="183"/>
        <v/>
      </c>
      <c r="AJ73" s="305" t="str">
        <f t="shared" ca="1" si="174"/>
        <v/>
      </c>
      <c r="AK73" s="306" t="str">
        <f t="shared" ca="1" si="175"/>
        <v/>
      </c>
      <c r="AL73" s="307" t="str">
        <f t="shared" ca="1" si="176"/>
        <v/>
      </c>
      <c r="AM73" s="304" t="str">
        <f t="shared" ca="1" si="184"/>
        <v/>
      </c>
      <c r="AN73" s="305" t="str">
        <f t="shared" ca="1" si="177"/>
        <v/>
      </c>
      <c r="AO73" s="306" t="str">
        <f t="shared" ca="1" si="178"/>
        <v/>
      </c>
      <c r="AP73" s="307" t="str">
        <f t="shared" ca="1" si="179"/>
        <v/>
      </c>
      <c r="AQ73" s="304" t="str">
        <f t="shared" ca="1" si="185"/>
        <v/>
      </c>
      <c r="AR73" s="305" t="str">
        <f t="shared" ca="1" si="180"/>
        <v/>
      </c>
      <c r="AS73" s="306" t="str">
        <f t="shared" ca="1" si="181"/>
        <v/>
      </c>
      <c r="AT73" s="307" t="str">
        <f t="shared" ca="1" si="182"/>
        <v/>
      </c>
      <c r="AU73" s="304"/>
      <c r="AV73" s="305"/>
      <c r="AW73" s="306"/>
      <c r="AX73" s="307"/>
      <c r="AY73" s="304"/>
      <c r="AZ73" s="305"/>
      <c r="BA73" s="306"/>
      <c r="BB73" s="307"/>
      <c r="BC73" s="304"/>
      <c r="BD73" s="305"/>
      <c r="BE73" s="306"/>
      <c r="BF73" s="307"/>
      <c r="BG73" s="304"/>
      <c r="BH73" s="305"/>
      <c r="BI73" s="306"/>
      <c r="BJ73" s="307"/>
      <c r="BL73" s="412" t="str">
        <f ca="1">IF(OR(BM73="",BM73=0),"",MAX(BL$5:BL72)+1)</f>
        <v/>
      </c>
      <c r="BM73" s="316" t="str">
        <f ca="1">IFERROR(INDEX($AJ$6:$AJ$17, ROWS(BM$4:$BM71)), IFERROR(INDEX($AN$6:$AN$17, ROWS(BM$4:$BM71)-ROWS($AJ$6:$AJ$17)), IFERROR(INDEX($AR$6:$AR$17, ROWS(BM$4:$BM71)-ROWS($AJ$6:$AJ$17)-ROWS($AN$6:$AN$17)),IFERROR(INDEX($AV$6:$AV$17, ROWS(BM$4:$BM71)-ROWS($AJ$6:$AJ$17)-ROWS($AN$6:$AN$17)-ROWS($AR$6:$AR$17)),IFERROR(INDEX($AZ$6:$AZ$17, ROWS(BM$4:$BM71)-ROWS($AJ$6:$AJ$17)-ROWS($AN$6:$AN$17)-ROWS($AR$6:$AR$17)-ROWS($AV$6:$AV$17)),IFERROR(INDEX($BD$6:$BD$17, ROWS(BM$4:$BM71)-ROWS($AJ$6:$AJ$17)-ROWS($AN$6:$AN$17)-ROWS($AR$6:$AR$17)-ROWS($AV$6:$AV$17)-ROWS($AZ$6:$AZ$17)),IFERROR(INDEX($BH$6:$BH$17, ROWS(BM$4:$BM71)-ROWS($AJ$6:$AJ$17)-ROWS($AN$6:$AN$17)-ROWS($AR$6:$AR$17)-ROWS($AV$6:$AV$17)-ROWS($AZ$6:$AZ$17)-ROWS($BD$6:$BD$17)), "")))))))</f>
        <v/>
      </c>
      <c r="BN73" s="316" t="str">
        <f t="shared" ca="1" si="186"/>
        <v/>
      </c>
      <c r="BO73" s="316" t="str">
        <f ca="1">IF(OR(BP73="",BP73=0),"",MAX(BO$5:BO72)+1)</f>
        <v/>
      </c>
      <c r="BP73" s="316" t="str">
        <f ca="1">IFERROR(INDEX($AK$6:$AK$17, ROWS($BP$4:BP71)), IFERROR(INDEX($AO$6:$AO$17, ROWS($BP$4:BP71)-ROWS($AK$6:$AK$17)), IFERROR(INDEX($AS$6:$AS$17, ROWS($BP$4:BP71)-ROWS($AK$6:$AK$17)-ROWS($AO$6:$AO$17)),IFERROR(INDEX($AW$6:$AW$17, ROWS($BP$4:BP71)-ROWS($AK$6:$AK$17)-ROWS($AO$6:$AO$17)-ROWS($AS$6:$AS$17)),IFERROR(INDEX($BA$6:$BA$17, ROWS($BP$4:BP71)-ROWS($AK$6:$AK$17)-ROWS($AO$6:$AO$17)-ROWS($AS$6:$AS$17)-ROWS($AW$6:$AW$17)),IFERROR(INDEX($BE$6:$BE$17, ROWS($BP$4:BP71)-ROWS($AK$6:$AK$17)-ROWS($AO$6:$AO$17)-ROWS($AS$6:$AS$17)-ROWS($AW$6:$AW$17)-ROWS($BA$6:$BA$17)),IFERROR(INDEX($BI$6:$BI$17, ROWS($BP$4:BP71)-ROWS($AK$6:$AK$17)-ROWS($AO$6:$AO$17)-ROWS($AS$6:$AS$17)-ROWS($AW$6:$AW$17)-ROWS($BA$6:$BA$17)-ROWS($BE$6:$BE$17)), "")))))))</f>
        <v/>
      </c>
      <c r="BQ73" s="316" t="str">
        <f t="shared" ca="1" si="187"/>
        <v/>
      </c>
      <c r="BR73" s="413" t="str">
        <f t="shared" ca="1" si="188"/>
        <v/>
      </c>
      <c r="BS73" s="412" t="str">
        <f ca="1">IF(OR(BT73="",BT73=0),"",MAX(BS$5:BS72)+1)</f>
        <v/>
      </c>
      <c r="BT73" s="316" t="str">
        <f ca="1">IFERROR(INDEX($AJ$22:$AJ$33, ROWS($BT$4:BT71)), IFERROR(INDEX($AN$22:$AN$33, ROWS($BT$4:BT71)-ROWS($AJ$22:$AJ$33)), IFERROR(INDEX($AR$22:$AR$33, ROWS($BT$4:BT71)-ROWS($AJ$22:$AJ$33)-ROWS($AN$22:$AN$33)),IFERROR(INDEX($AV$22:$AV$33, ROWS($BT$4:BT71)-ROWS($AJ$22:$AJ$33)-ROWS($AN$22:$AN$33)-ROWS($AR$22:$AR$33)),IFERROR(INDEX($AZ$22:$AZ$33, ROWS($BT$4:BT71)-ROWS($AJ$22:$AJ$33)-ROWS($AN$22:$AN$33)-ROWS($AR$22:$AR$33)-ROWS($AV$22:$AV$33)),IFERROR(INDEX($BD$22:$BD$33, ROWS($BT$4:BT71)-ROWS($AJ$22:$AJ$33)-ROWS($AN$22:$AN$33)-ROWS($AR$22:$AR$33)-ROWS($AV$22:$AV$33)-ROWS($AZ$22:$AZ$33)),IFERROR(INDEX($BH$22:$BH$33, ROWS($BT$4:BT71)-ROWS($AJ$22:$AJ$33)-ROWS($AN$22:$AN$33)-ROWS($AR$22:$AR$33)-ROWS($AV$22:$AV$33)-ROWS($AZ$22:$AZ$33)-ROWS($BD$22:$BD$33)), "")))))))</f>
        <v/>
      </c>
      <c r="BU73" s="316" t="str">
        <f t="shared" ca="1" si="189"/>
        <v/>
      </c>
      <c r="BV73" s="316" t="str">
        <f ca="1">IF(OR(BW73="",BW73=0),"",MAX(BV$5:BV72)+1)</f>
        <v/>
      </c>
      <c r="BW73" s="316" t="str">
        <f ca="1">IFERROR(INDEX($AK$22:$AK$33, ROWS($BW$4:BW71)), IFERROR(INDEX($AO$22:$AO$33, ROWS($BW$4:BW71)-ROWS($AK$22:$AK$33)), IFERROR(INDEX($AS$22:$AS$33, ROWS($BW$4:BW71)-ROWS($AK$22:$AK$33)-ROWS($AO$22:$AO$33)),IFERROR(INDEX($AW$22:$AW$33, ROWS($BW$4:BW71)-ROWS($AK$22:$AK$33)-ROWS($AO$22:$AO$33)-ROWS($AS$22:$AS$33)),IFERROR(INDEX($BA$22:$BA$33, ROWS($BW$4:BW71)-ROWS($AK$22:$AK$33)-ROWS($AO$22:$AO$33)-ROWS($AS$22:$AS$33)-ROWS($AW$22:$AW$33)),IFERROR(INDEX($BE$22:$BE$33, ROWS($BW$4:BW71)-ROWS($AK$22:$AK$33)-ROWS($AO$22:$AO$33)-ROWS($AS$22:$AS$33)-ROWS($AW$22:$AW$33)-ROWS($BA$22:$BA$33)),IFERROR(INDEX($BI$22:$BI$33, ROWS($BW$4:BW71)-ROWS($AK$22:$AK$33)-ROWS($AO$22:$AO$33)-ROWS($AS$22:$AS$33)-ROWS($AW$22:$AW$33)-ROWS($BA$22:$BA$33)-ROWS($BE$22:$BE$33)), "")))))))</f>
        <v/>
      </c>
      <c r="BX73" s="316" t="str">
        <f t="shared" ca="1" si="190"/>
        <v/>
      </c>
      <c r="BY73" s="413" t="str">
        <f t="shared" ca="1" si="191"/>
        <v/>
      </c>
      <c r="BZ73" s="412" t="str">
        <f ca="1">IF(OR(CA73="",CA73=0),"",MAX(BZ$5:BZ72)+1)</f>
        <v/>
      </c>
      <c r="CA73" s="316" t="str">
        <f ca="1">IFERROR(INDEX($AJ$38:$AJ$49, ROWS($CA$4:CA71)), IFERROR(INDEX($AN$38:$AN$49, ROWS($CA$4:CA71)-ROWS($AJ$38:$AJ$49)), IFERROR(INDEX($AR$38:$AR$49, ROWS($CA$4:CA71)-ROWS($AJ$38:$AJ$49)-ROWS($AN$38:$AN$49)),IFERROR(INDEX($AV$38:$AV$49, ROWS($CA$4:CA71)-ROWS($AJ$38:$AJ$49)-ROWS($AN$38:$AN$49)-ROWS($AR$38:$AR$49)),IFERROR(INDEX($AZ$38:$AZ$49, ROWS($CA$4:CA71)-ROWS($AJ$38:$AJ$49)-ROWS($AN$38:$AN$49)-ROWS($AR$38:$AR$49)-ROWS($AV$38:$AV$49)),IFERROR(INDEX($BD$38:$BD$49, ROWS($CA$4:CA71)-ROWS($AJ$38:$AJ$49)-ROWS($AN$38:$AN$49)-ROWS($AR$38:$AR$49)-ROWS($AV$38:$AV$49)-ROWS($AZ$38:$AZ$49)),IFERROR(INDEX($BH$38:$BH$49, ROWS($CA$4:CA71)-ROWS($AJ$38:$AJ$49)-ROWS($AN$38:$AN$49)-ROWS($AR$38:$AR$49)-ROWS($AV$38:$AV$49)-ROWS($AZ$38:$AZ$49)-ROWS($BD$38:$BD$49)), "")))))))</f>
        <v/>
      </c>
      <c r="CB73" s="316" t="str">
        <f t="shared" ca="1" si="192"/>
        <v/>
      </c>
      <c r="CC73" s="316" t="str">
        <f ca="1">IF(OR(CD73="",CD73=0),"",MAX(CC$5:CC72)+1)</f>
        <v/>
      </c>
      <c r="CD73" s="316" t="str">
        <f ca="1">IFERROR(INDEX($AK$38:$AK$49, ROWS($CD$4:CD71)), IFERROR(INDEX($AO$38:$AO$49, ROWS($CD$4:CD71)-ROWS($AK$38:$AK$49)), IFERROR(INDEX($AS$38:$AS$49, ROWS($CD$4:CD71)-ROWS($AK$38:$AK$49)-ROWS($AO$38:$AO$49)),IFERROR(INDEX($AW$38:$AW$49, ROWS($CD$4:CD71)-ROWS($AK$38:$AK$49)-ROWS($AO$38:$AO$49)-ROWS($AS$38:$AS$49)),IFERROR(INDEX($BA$38:$BA$49, ROWS($CD$4:CD71)-ROWS($AK$38:$AK$49)-ROWS($AO$38:$AO$49)-ROWS($AS$38:$AS$49)-ROWS($AW$38:$AW$49)),IFERROR(INDEX($BE$38:$BE$49, ROWS($CD$4:CD71)-ROWS($AK$38:$AK$49)-ROWS($AO$38:$AO$49)-ROWS($AS$38:$AS$49)-ROWS($AW$38:$AW$49)-ROWS($BA$38:$BA$49)),IFERROR(INDEX($BI$38:$BI$49, ROWS($CD$4:CD71)-ROWS($AK$38:$AK$49)-ROWS($AO$38:$AO$49)-ROWS($AS$38:$AS$49)-ROWS($AW$38:$AW$49)-ROWS($BA$38:$BA$49)-ROWS($BE$38:$BE$49)), "")))))))</f>
        <v/>
      </c>
      <c r="CE73" s="316" t="str">
        <f t="shared" ca="1" si="193"/>
        <v/>
      </c>
      <c r="CF73" s="413" t="str">
        <f t="shared" ca="1" si="194"/>
        <v/>
      </c>
      <c r="CG73" s="412" t="str">
        <f ca="1">IF(OR(CH73="",CH73=0),"",MAX(CG$5:CG72)+1)</f>
        <v/>
      </c>
      <c r="CH73" s="316" t="str">
        <f ca="1">IFERROR(INDEX($AJ$54:$AJ$65, ROWS($CH$4:CH71)), IFERROR(INDEX($AN$54:$AN$65, ROWS($CH$4:CH71)-ROWS($AJ$54:$AJ$65)), IFERROR(INDEX($AR$54:$AR$65, ROWS($CH$4:CH71)-ROWS($AJ$54:$AJ$65)-ROWS($AN$54:$AN$65)),IFERROR(INDEX($AV$54:$AV$65, ROWS($CH$4:CH71)-ROWS($AJ$54:$AJ$65)-ROWS($AN$54:$AN$65)-ROWS($AR$54:$AR$65)),IFERROR(INDEX($AZ$54:$AZ$65, ROWS($CH$4:CH71)-ROWS($AJ$54:$AJ$65)-ROWS($AN$54:$AN$65)-ROWS($AR$54:$AR$65)-ROWS($AV$54:$AV$65)),IFERROR(INDEX($BD$54:$BD$65, ROWS($CH$4:CH71)-ROWS($AJ$54:$AJ$65)-ROWS($AN$54:$AN$65)-ROWS($AR$54:$AR$65)-ROWS($AV$54:$AV$65)-ROWS($AZ$54:$AZ$65)),IFERROR(INDEX($BH$54:$BH$65, ROWS($CH$4:CH71)-ROWS($AJ$54:$AJ$65)-ROWS($AN$54:$AN$65)-ROWS($AR$54:$AR$65)-ROWS($AV$54:$AV$65)-ROWS($AZ$54:$AZ$65)-ROWS($BD$54:$BD$65)), "")))))))</f>
        <v/>
      </c>
      <c r="CI73" s="316" t="str">
        <f t="shared" ca="1" si="195"/>
        <v/>
      </c>
      <c r="CJ73" s="316" t="str">
        <f ca="1">IF(OR(CK73="",CK73=0),"",MAX(CJ$5:CJ72)+1)</f>
        <v/>
      </c>
      <c r="CK73" s="316" t="str">
        <f ca="1">IFERROR(INDEX($AK$54:$AK$65, ROWS($CK$4:CK71)), IFERROR(INDEX($AO$54:$AO$65, ROWS($CK$4:CK71)-ROWS($AK$54:$AK$65)), IFERROR(INDEX($AS$54:$AS$65, ROWS($CK$4:CK71)-ROWS($AK$54:$AK$65)-ROWS($AO$54:$AO$65)),IFERROR(INDEX($AW$54:$AW$65, ROWS($CK$4:CK71)-ROWS($AK$54:$AK$65)-ROWS($AO$54:$AO$65)-ROWS($AS$54:$AS$65)),IFERROR(INDEX($BA$54:$BA$65, ROWS($CK$4:CK71)-ROWS($AK$54:$AK$65)-ROWS($AO$54:$AO$65)-ROWS($AS$54:$AS$65)-ROWS($AW$54:$AW$65)),IFERROR(INDEX($BE$54:$BE$65, ROWS($CK$4:CK71)-ROWS($AK$54:$AK$65)-ROWS($AO$54:$AO$65)-ROWS($AS$54:$AS$65)-ROWS($AW$54:$AW$65)-ROWS($BA$54:$BA$65)),IFERROR(INDEX($BI$54:$BI$65, ROWS($CK$4:CK71)-ROWS($AK$54:$AK$65)-ROWS($AO$54:$AO$65)-ROWS($AS$54:$AS$65)-ROWS($AW$54:$AW$65)-ROWS($BA$54:$BA$65)-ROWS($BE$54:$BE$65)), "")))))))</f>
        <v/>
      </c>
      <c r="CL73" s="316" t="str">
        <f t="shared" ca="1" si="196"/>
        <v/>
      </c>
      <c r="CM73" s="413" t="str">
        <f t="shared" ca="1" si="197"/>
        <v/>
      </c>
      <c r="CN73" s="412" t="str">
        <f>IF(OR(CO73="",CO73=0),"",MAX(CN$5:CN72)+1)</f>
        <v/>
      </c>
      <c r="CO73" s="316">
        <f>IFERROR(INDEX($AJ$70:$AJ$81, ROWS($CO$4:CO71)), IFERROR(INDEX($AN$70:$AN$81, ROWS($CO$4:CO71)-ROWS($AJ$70:$AJ$81)), IFERROR(INDEX($AR$70:$AR$81, ROWS($CO$4:CO71)-ROWS($AJ$70:$AJ$81)-ROWS($AN$70:$AN$81)),IFERROR(INDEX($AV$70:$AV$81, ROWS($CO$4:CO71)-ROWS($AJ$70:$AJ$81)-ROWS($AN$70:$AN$81)-ROWS($AR$70:$AR$81)),IFERROR(INDEX($AZ$70:$AZ$81, ROWS($CO$4:CO71)-ROWS($AJ$70:$AJ$81)-ROWS($AN$70:$AN$81)-ROWS($AR$70:$AR$81)-ROWS($AV$70:$AV$81)),IFERROR(INDEX($BD$70:$BD$81, ROWS($CO$4:CO71)-ROWS($AJ$70:$AJ$81)-ROWS($AN$70:$AN$81)-ROWS($AR$70:$AR$81)-ROWS($AV$70:$AV$81)-ROWS($AZ$70:$AZ$81)),IFERROR(INDEX($BH$70:$BH$81, ROWS($CO$4:CO71)-ROWS($AJ$70:$AJ$81)-ROWS($AN$70:$AN$81)-ROWS($AR$70:$AR$81)-ROWS($AV$70:$AV$81)-ROWS($AZ$70:$AZ$81)-ROWS($BD$70:$BD$81)), "")))))))</f>
        <v>0</v>
      </c>
      <c r="CP73" s="316" t="str">
        <f t="shared" ca="1" si="198"/>
        <v/>
      </c>
      <c r="CQ73" s="316" t="str">
        <f>IF(OR(CR73="",CR73=0),"",MAX(CQ$5:CQ72)+1)</f>
        <v/>
      </c>
      <c r="CR73" s="316">
        <f>IFERROR(INDEX($AK$70:$AK$81, ROWS($CR$4:CR71)), IFERROR(INDEX($AO$70:$AO$81, ROWS($CR$4:CR71)-ROWS($AK$70:$AK$81)), IFERROR(INDEX($AS$70:$AS$81, ROWS($CR$4:CR71)-ROWS($AK$70:$AK$81)-ROWS($AO$70:$AO$81)),IFERROR(INDEX($AW$70:$AW$81, ROWS($CR$4:CR71)-ROWS($AK$70:$AK$81)-ROWS($AO$70:$AO$81)-ROWS($AS$70:$AS$81)),IFERROR(INDEX($BA$70:$BA$81, ROWS($CR$4:CR71)-ROWS($AK$70:$AK$81)-ROWS($AO$70:$AO$81)-ROWS($AS$70:$AS$81)-ROWS($AW$70:$AW$81)),IFERROR(INDEX($BE$70:$BE$81, ROWS($CR$4:CR71)-ROWS($AK$70:$AK$81)-ROWS($AO$70:$AO$81)-ROWS($AS$70:$AS$81)-ROWS($AW$70:$AW$81)-ROWS($BA$70:$BA$81)),IFERROR(INDEX($BI$70:$BI$81, ROWS($CR$4:CR71)-ROWS($AK$70:$AK$81)-ROWS($AO$70:$AO$81)-ROWS($AS$70:$AS$81)-ROWS($AW$70:$AW$81)-ROWS($BA$70:$BA$81)-ROWS($BE$70:$BE$81)), "")))))))</f>
        <v>0</v>
      </c>
      <c r="CS73" s="316" t="str">
        <f t="shared" ca="1" si="199"/>
        <v/>
      </c>
      <c r="CT73" s="413" t="str">
        <f t="shared" ca="1" si="200"/>
        <v/>
      </c>
      <c r="CU73" s="412" t="str">
        <f>IF(OR(CV73="",CV73=0),"",MAX(CU$5:CU72)+1)</f>
        <v/>
      </c>
      <c r="CV73" s="316" t="str">
        <f>IFERROR(INDEX($AJ$86:$AJ$97, ROWS($CV$4:CV71)), IFERROR(INDEX($AN$86:$AN$97, ROWS($CV$4:CV71)-ROWS($AJ$86:$AJ$97)), ""))</f>
        <v/>
      </c>
      <c r="CW73" s="316" t="str">
        <f t="shared" si="201"/>
        <v/>
      </c>
      <c r="CX73" s="316" t="str">
        <f>IF(OR(CY73="",CY73=0),"",MAX(CX$5:CX72)+1)</f>
        <v/>
      </c>
      <c r="CY73" s="316" t="str">
        <f>IFERROR(INDEX($AK$86:$AK$97, ROWS($CY$4:CY71)), IFERROR(INDEX($AO$86:$AO$97, ROWS($CY$4:CY71)-ROWS($AK$86:$AK$97)), ""))</f>
        <v/>
      </c>
      <c r="CZ73" s="316" t="str">
        <f t="shared" si="202"/>
        <v/>
      </c>
      <c r="DA73" s="413" t="str">
        <f t="shared" si="203"/>
        <v/>
      </c>
      <c r="DC73" s="438" t="str">
        <f ca="1">IF(OR(DD73="",DD73=0),"",MAX(DC$65:DC72)+1)</f>
        <v/>
      </c>
      <c r="DD73" s="434" t="str">
        <f t="shared" ca="1" si="166"/>
        <v/>
      </c>
      <c r="DE73" s="413" t="str">
        <f t="shared" ca="1" si="167"/>
        <v/>
      </c>
      <c r="DF73" s="431" t="str">
        <f ca="1">IF(OR(DG73="",DG73=0),"",MAX(DF$65:DF72)+1)</f>
        <v/>
      </c>
      <c r="DG73" s="412" t="str">
        <f t="shared" ca="1" si="168"/>
        <v/>
      </c>
      <c r="DH73" s="413" t="str">
        <f t="shared" ca="1" si="169"/>
        <v/>
      </c>
      <c r="DI73" s="412" t="str">
        <f t="shared" ca="1" si="170"/>
        <v/>
      </c>
      <c r="DJ73" s="413" t="str">
        <f t="shared" ca="1" si="171"/>
        <v/>
      </c>
      <c r="DK73" s="412" t="str">
        <f t="shared" ca="1" si="172"/>
        <v/>
      </c>
      <c r="DL73" s="413" t="str">
        <f t="shared" ca="1" si="173"/>
        <v/>
      </c>
      <c r="DM73" s="292"/>
      <c r="DN73" s="292"/>
      <c r="DO73" s="292"/>
      <c r="DP73" s="292"/>
      <c r="DQ73" s="292"/>
      <c r="DR73" s="292"/>
      <c r="DS73" s="292"/>
    </row>
    <row r="74" spans="16:123" x14ac:dyDescent="0.3">
      <c r="AB74" s="395">
        <f ca="1">IFERROR(MATCH($AB$59,OFFSET(Year!$BI$11:$BI$62,AB73,,1000),0)+AB73,"")</f>
        <v>61</v>
      </c>
      <c r="AC74" s="404" t="str">
        <f ca="1">IFERROR(INDEX(Year!$BL$11:$BL$62,AB74),"")</f>
        <v/>
      </c>
      <c r="AD74" s="405" t="str">
        <f ca="1">IFERROR(INDEX(Year!$BJ$11:$BJ$62,AB74),"")</f>
        <v/>
      </c>
      <c r="AE74" s="406" t="str">
        <f ca="1">IFERROR(INDEX(Year!$BK$11:$BK$62,AB74),"")</f>
        <v/>
      </c>
      <c r="AF74" s="407" t="str">
        <f ca="1">IFERROR(INDEX(Year!$BI$11:$BI$62,AB74),"")</f>
        <v/>
      </c>
      <c r="AI74" s="304" t="str">
        <f t="shared" ca="1" si="183"/>
        <v/>
      </c>
      <c r="AJ74" s="305" t="str">
        <f t="shared" ca="1" si="174"/>
        <v/>
      </c>
      <c r="AK74" s="306" t="str">
        <f t="shared" ca="1" si="175"/>
        <v/>
      </c>
      <c r="AL74" s="307" t="str">
        <f t="shared" ca="1" si="176"/>
        <v/>
      </c>
      <c r="AM74" s="304" t="str">
        <f t="shared" ca="1" si="184"/>
        <v/>
      </c>
      <c r="AN74" s="305" t="str">
        <f t="shared" ca="1" si="177"/>
        <v/>
      </c>
      <c r="AO74" s="306" t="str">
        <f t="shared" ca="1" si="178"/>
        <v/>
      </c>
      <c r="AP74" s="307" t="str">
        <f t="shared" ca="1" si="179"/>
        <v/>
      </c>
      <c r="AQ74" s="304" t="str">
        <f t="shared" ca="1" si="185"/>
        <v/>
      </c>
      <c r="AR74" s="305" t="str">
        <f t="shared" ca="1" si="180"/>
        <v/>
      </c>
      <c r="AS74" s="306" t="str">
        <f t="shared" ca="1" si="181"/>
        <v/>
      </c>
      <c r="AT74" s="307" t="str">
        <f t="shared" ca="1" si="182"/>
        <v/>
      </c>
      <c r="AU74" s="304"/>
      <c r="AV74" s="305"/>
      <c r="AW74" s="306"/>
      <c r="AX74" s="307"/>
      <c r="AY74" s="304"/>
      <c r="AZ74" s="305"/>
      <c r="BA74" s="306"/>
      <c r="BB74" s="307"/>
      <c r="BC74" s="304"/>
      <c r="BD74" s="305"/>
      <c r="BE74" s="306"/>
      <c r="BF74" s="307"/>
      <c r="BG74" s="304"/>
      <c r="BH74" s="305"/>
      <c r="BI74" s="306"/>
      <c r="BJ74" s="307"/>
      <c r="BL74" s="412" t="str">
        <f ca="1">IF(OR(BM74="",BM74=0),"",MAX(BL$5:BL73)+1)</f>
        <v/>
      </c>
      <c r="BM74" s="316" t="str">
        <f ca="1">IFERROR(INDEX($AJ$6:$AJ$17, ROWS(BM$4:$BM72)), IFERROR(INDEX($AN$6:$AN$17, ROWS(BM$4:$BM72)-ROWS($AJ$6:$AJ$17)), IFERROR(INDEX($AR$6:$AR$17, ROWS(BM$4:$BM72)-ROWS($AJ$6:$AJ$17)-ROWS($AN$6:$AN$17)),IFERROR(INDEX($AV$6:$AV$17, ROWS(BM$4:$BM72)-ROWS($AJ$6:$AJ$17)-ROWS($AN$6:$AN$17)-ROWS($AR$6:$AR$17)),IFERROR(INDEX($AZ$6:$AZ$17, ROWS(BM$4:$BM72)-ROWS($AJ$6:$AJ$17)-ROWS($AN$6:$AN$17)-ROWS($AR$6:$AR$17)-ROWS($AV$6:$AV$17)),IFERROR(INDEX($BD$6:$BD$17, ROWS(BM$4:$BM72)-ROWS($AJ$6:$AJ$17)-ROWS($AN$6:$AN$17)-ROWS($AR$6:$AR$17)-ROWS($AV$6:$AV$17)-ROWS($AZ$6:$AZ$17)),IFERROR(INDEX($BH$6:$BH$17, ROWS(BM$4:$BM72)-ROWS($AJ$6:$AJ$17)-ROWS($AN$6:$AN$17)-ROWS($AR$6:$AR$17)-ROWS($AV$6:$AV$17)-ROWS($AZ$6:$AZ$17)-ROWS($BD$6:$BD$17)), "")))))))</f>
        <v/>
      </c>
      <c r="BN74" s="316" t="str">
        <f t="shared" ca="1" si="186"/>
        <v/>
      </c>
      <c r="BO74" s="316" t="str">
        <f ca="1">IF(OR(BP74="",BP74=0),"",MAX(BO$5:BO73)+1)</f>
        <v/>
      </c>
      <c r="BP74" s="316" t="str">
        <f ca="1">IFERROR(INDEX($AK$6:$AK$17, ROWS($BP$4:BP72)), IFERROR(INDEX($AO$6:$AO$17, ROWS($BP$4:BP72)-ROWS($AK$6:$AK$17)), IFERROR(INDEX($AS$6:$AS$17, ROWS($BP$4:BP72)-ROWS($AK$6:$AK$17)-ROWS($AO$6:$AO$17)),IFERROR(INDEX($AW$6:$AW$17, ROWS($BP$4:BP72)-ROWS($AK$6:$AK$17)-ROWS($AO$6:$AO$17)-ROWS($AS$6:$AS$17)),IFERROR(INDEX($BA$6:$BA$17, ROWS($BP$4:BP72)-ROWS($AK$6:$AK$17)-ROWS($AO$6:$AO$17)-ROWS($AS$6:$AS$17)-ROWS($AW$6:$AW$17)),IFERROR(INDEX($BE$6:$BE$17, ROWS($BP$4:BP72)-ROWS($AK$6:$AK$17)-ROWS($AO$6:$AO$17)-ROWS($AS$6:$AS$17)-ROWS($AW$6:$AW$17)-ROWS($BA$6:$BA$17)),IFERROR(INDEX($BI$6:$BI$17, ROWS($BP$4:BP72)-ROWS($AK$6:$AK$17)-ROWS($AO$6:$AO$17)-ROWS($AS$6:$AS$17)-ROWS($AW$6:$AW$17)-ROWS($BA$6:$BA$17)-ROWS($BE$6:$BE$17)), "")))))))</f>
        <v/>
      </c>
      <c r="BQ74" s="316" t="str">
        <f t="shared" ca="1" si="187"/>
        <v/>
      </c>
      <c r="BR74" s="413" t="str">
        <f t="shared" ca="1" si="188"/>
        <v/>
      </c>
      <c r="BS74" s="412" t="str">
        <f ca="1">IF(OR(BT74="",BT74=0),"",MAX(BS$5:BS73)+1)</f>
        <v/>
      </c>
      <c r="BT74" s="316" t="str">
        <f ca="1">IFERROR(INDEX($AJ$22:$AJ$33, ROWS($BT$4:BT72)), IFERROR(INDEX($AN$22:$AN$33, ROWS($BT$4:BT72)-ROWS($AJ$22:$AJ$33)), IFERROR(INDEX($AR$22:$AR$33, ROWS($BT$4:BT72)-ROWS($AJ$22:$AJ$33)-ROWS($AN$22:$AN$33)),IFERROR(INDEX($AV$22:$AV$33, ROWS($BT$4:BT72)-ROWS($AJ$22:$AJ$33)-ROWS($AN$22:$AN$33)-ROWS($AR$22:$AR$33)),IFERROR(INDEX($AZ$22:$AZ$33, ROWS($BT$4:BT72)-ROWS($AJ$22:$AJ$33)-ROWS($AN$22:$AN$33)-ROWS($AR$22:$AR$33)-ROWS($AV$22:$AV$33)),IFERROR(INDEX($BD$22:$BD$33, ROWS($BT$4:BT72)-ROWS($AJ$22:$AJ$33)-ROWS($AN$22:$AN$33)-ROWS($AR$22:$AR$33)-ROWS($AV$22:$AV$33)-ROWS($AZ$22:$AZ$33)),IFERROR(INDEX($BH$22:$BH$33, ROWS($BT$4:BT72)-ROWS($AJ$22:$AJ$33)-ROWS($AN$22:$AN$33)-ROWS($AR$22:$AR$33)-ROWS($AV$22:$AV$33)-ROWS($AZ$22:$AZ$33)-ROWS($BD$22:$BD$33)), "")))))))</f>
        <v/>
      </c>
      <c r="BU74" s="316" t="str">
        <f t="shared" ca="1" si="189"/>
        <v/>
      </c>
      <c r="BV74" s="316" t="str">
        <f ca="1">IF(OR(BW74="",BW74=0),"",MAX(BV$5:BV73)+1)</f>
        <v/>
      </c>
      <c r="BW74" s="316" t="str">
        <f ca="1">IFERROR(INDEX($AK$22:$AK$33, ROWS($BW$4:BW72)), IFERROR(INDEX($AO$22:$AO$33, ROWS($BW$4:BW72)-ROWS($AK$22:$AK$33)), IFERROR(INDEX($AS$22:$AS$33, ROWS($BW$4:BW72)-ROWS($AK$22:$AK$33)-ROWS($AO$22:$AO$33)),IFERROR(INDEX($AW$22:$AW$33, ROWS($BW$4:BW72)-ROWS($AK$22:$AK$33)-ROWS($AO$22:$AO$33)-ROWS($AS$22:$AS$33)),IFERROR(INDEX($BA$22:$BA$33, ROWS($BW$4:BW72)-ROWS($AK$22:$AK$33)-ROWS($AO$22:$AO$33)-ROWS($AS$22:$AS$33)-ROWS($AW$22:$AW$33)),IFERROR(INDEX($BE$22:$BE$33, ROWS($BW$4:BW72)-ROWS($AK$22:$AK$33)-ROWS($AO$22:$AO$33)-ROWS($AS$22:$AS$33)-ROWS($AW$22:$AW$33)-ROWS($BA$22:$BA$33)),IFERROR(INDEX($BI$22:$BI$33, ROWS($BW$4:BW72)-ROWS($AK$22:$AK$33)-ROWS($AO$22:$AO$33)-ROWS($AS$22:$AS$33)-ROWS($AW$22:$AW$33)-ROWS($BA$22:$BA$33)-ROWS($BE$22:$BE$33)), "")))))))</f>
        <v/>
      </c>
      <c r="BX74" s="316" t="str">
        <f t="shared" ca="1" si="190"/>
        <v/>
      </c>
      <c r="BY74" s="413" t="str">
        <f t="shared" ca="1" si="191"/>
        <v/>
      </c>
      <c r="BZ74" s="412" t="str">
        <f ca="1">IF(OR(CA74="",CA74=0),"",MAX(BZ$5:BZ73)+1)</f>
        <v/>
      </c>
      <c r="CA74" s="316" t="str">
        <f ca="1">IFERROR(INDEX($AJ$38:$AJ$49, ROWS($CA$4:CA72)), IFERROR(INDEX($AN$38:$AN$49, ROWS($CA$4:CA72)-ROWS($AJ$38:$AJ$49)), IFERROR(INDEX($AR$38:$AR$49, ROWS($CA$4:CA72)-ROWS($AJ$38:$AJ$49)-ROWS($AN$38:$AN$49)),IFERROR(INDEX($AV$38:$AV$49, ROWS($CA$4:CA72)-ROWS($AJ$38:$AJ$49)-ROWS($AN$38:$AN$49)-ROWS($AR$38:$AR$49)),IFERROR(INDEX($AZ$38:$AZ$49, ROWS($CA$4:CA72)-ROWS($AJ$38:$AJ$49)-ROWS($AN$38:$AN$49)-ROWS($AR$38:$AR$49)-ROWS($AV$38:$AV$49)),IFERROR(INDEX($BD$38:$BD$49, ROWS($CA$4:CA72)-ROWS($AJ$38:$AJ$49)-ROWS($AN$38:$AN$49)-ROWS($AR$38:$AR$49)-ROWS($AV$38:$AV$49)-ROWS($AZ$38:$AZ$49)),IFERROR(INDEX($BH$38:$BH$49, ROWS($CA$4:CA72)-ROWS($AJ$38:$AJ$49)-ROWS($AN$38:$AN$49)-ROWS($AR$38:$AR$49)-ROWS($AV$38:$AV$49)-ROWS($AZ$38:$AZ$49)-ROWS($BD$38:$BD$49)), "")))))))</f>
        <v/>
      </c>
      <c r="CB74" s="316" t="str">
        <f t="shared" ca="1" si="192"/>
        <v/>
      </c>
      <c r="CC74" s="316" t="str">
        <f ca="1">IF(OR(CD74="",CD74=0),"",MAX(CC$5:CC73)+1)</f>
        <v/>
      </c>
      <c r="CD74" s="316" t="str">
        <f ca="1">IFERROR(INDEX($AK$38:$AK$49, ROWS($CD$4:CD72)), IFERROR(INDEX($AO$38:$AO$49, ROWS($CD$4:CD72)-ROWS($AK$38:$AK$49)), IFERROR(INDEX($AS$38:$AS$49, ROWS($CD$4:CD72)-ROWS($AK$38:$AK$49)-ROWS($AO$38:$AO$49)),IFERROR(INDEX($AW$38:$AW$49, ROWS($CD$4:CD72)-ROWS($AK$38:$AK$49)-ROWS($AO$38:$AO$49)-ROWS($AS$38:$AS$49)),IFERROR(INDEX($BA$38:$BA$49, ROWS($CD$4:CD72)-ROWS($AK$38:$AK$49)-ROWS($AO$38:$AO$49)-ROWS($AS$38:$AS$49)-ROWS($AW$38:$AW$49)),IFERROR(INDEX($BE$38:$BE$49, ROWS($CD$4:CD72)-ROWS($AK$38:$AK$49)-ROWS($AO$38:$AO$49)-ROWS($AS$38:$AS$49)-ROWS($AW$38:$AW$49)-ROWS($BA$38:$BA$49)),IFERROR(INDEX($BI$38:$BI$49, ROWS($CD$4:CD72)-ROWS($AK$38:$AK$49)-ROWS($AO$38:$AO$49)-ROWS($AS$38:$AS$49)-ROWS($AW$38:$AW$49)-ROWS($BA$38:$BA$49)-ROWS($BE$38:$BE$49)), "")))))))</f>
        <v/>
      </c>
      <c r="CE74" s="316" t="str">
        <f t="shared" ca="1" si="193"/>
        <v/>
      </c>
      <c r="CF74" s="413" t="str">
        <f t="shared" ca="1" si="194"/>
        <v/>
      </c>
      <c r="CG74" s="412" t="str">
        <f ca="1">IF(OR(CH74="",CH74=0),"",MAX(CG$5:CG73)+1)</f>
        <v/>
      </c>
      <c r="CH74" s="316" t="str">
        <f ca="1">IFERROR(INDEX($AJ$54:$AJ$65, ROWS($CH$4:CH72)), IFERROR(INDEX($AN$54:$AN$65, ROWS($CH$4:CH72)-ROWS($AJ$54:$AJ$65)), IFERROR(INDEX($AR$54:$AR$65, ROWS($CH$4:CH72)-ROWS($AJ$54:$AJ$65)-ROWS($AN$54:$AN$65)),IFERROR(INDEX($AV$54:$AV$65, ROWS($CH$4:CH72)-ROWS($AJ$54:$AJ$65)-ROWS($AN$54:$AN$65)-ROWS($AR$54:$AR$65)),IFERROR(INDEX($AZ$54:$AZ$65, ROWS($CH$4:CH72)-ROWS($AJ$54:$AJ$65)-ROWS($AN$54:$AN$65)-ROWS($AR$54:$AR$65)-ROWS($AV$54:$AV$65)),IFERROR(INDEX($BD$54:$BD$65, ROWS($CH$4:CH72)-ROWS($AJ$54:$AJ$65)-ROWS($AN$54:$AN$65)-ROWS($AR$54:$AR$65)-ROWS($AV$54:$AV$65)-ROWS($AZ$54:$AZ$65)),IFERROR(INDEX($BH$54:$BH$65, ROWS($CH$4:CH72)-ROWS($AJ$54:$AJ$65)-ROWS($AN$54:$AN$65)-ROWS($AR$54:$AR$65)-ROWS($AV$54:$AV$65)-ROWS($AZ$54:$AZ$65)-ROWS($BD$54:$BD$65)), "")))))))</f>
        <v/>
      </c>
      <c r="CI74" s="316" t="str">
        <f t="shared" ca="1" si="195"/>
        <v/>
      </c>
      <c r="CJ74" s="316" t="str">
        <f ca="1">IF(OR(CK74="",CK74=0),"",MAX(CJ$5:CJ73)+1)</f>
        <v/>
      </c>
      <c r="CK74" s="316" t="str">
        <f ca="1">IFERROR(INDEX($AK$54:$AK$65, ROWS($CK$4:CK72)), IFERROR(INDEX($AO$54:$AO$65, ROWS($CK$4:CK72)-ROWS($AK$54:$AK$65)), IFERROR(INDEX($AS$54:$AS$65, ROWS($CK$4:CK72)-ROWS($AK$54:$AK$65)-ROWS($AO$54:$AO$65)),IFERROR(INDEX($AW$54:$AW$65, ROWS($CK$4:CK72)-ROWS($AK$54:$AK$65)-ROWS($AO$54:$AO$65)-ROWS($AS$54:$AS$65)),IFERROR(INDEX($BA$54:$BA$65, ROWS($CK$4:CK72)-ROWS($AK$54:$AK$65)-ROWS($AO$54:$AO$65)-ROWS($AS$54:$AS$65)-ROWS($AW$54:$AW$65)),IFERROR(INDEX($BE$54:$BE$65, ROWS($CK$4:CK72)-ROWS($AK$54:$AK$65)-ROWS($AO$54:$AO$65)-ROWS($AS$54:$AS$65)-ROWS($AW$54:$AW$65)-ROWS($BA$54:$BA$65)),IFERROR(INDEX($BI$54:$BI$65, ROWS($CK$4:CK72)-ROWS($AK$54:$AK$65)-ROWS($AO$54:$AO$65)-ROWS($AS$54:$AS$65)-ROWS($AW$54:$AW$65)-ROWS($BA$54:$BA$65)-ROWS($BE$54:$BE$65)), "")))))))</f>
        <v/>
      </c>
      <c r="CL74" s="316" t="str">
        <f t="shared" ca="1" si="196"/>
        <v/>
      </c>
      <c r="CM74" s="413" t="str">
        <f t="shared" ca="1" si="197"/>
        <v/>
      </c>
      <c r="CN74" s="412" t="str">
        <f>IF(OR(CO74="",CO74=0),"",MAX(CN$5:CN73)+1)</f>
        <v/>
      </c>
      <c r="CO74" s="316">
        <f>IFERROR(INDEX($AJ$70:$AJ$81, ROWS($CO$4:CO72)), IFERROR(INDEX($AN$70:$AN$81, ROWS($CO$4:CO72)-ROWS($AJ$70:$AJ$81)), IFERROR(INDEX($AR$70:$AR$81, ROWS($CO$4:CO72)-ROWS($AJ$70:$AJ$81)-ROWS($AN$70:$AN$81)),IFERROR(INDEX($AV$70:$AV$81, ROWS($CO$4:CO72)-ROWS($AJ$70:$AJ$81)-ROWS($AN$70:$AN$81)-ROWS($AR$70:$AR$81)),IFERROR(INDEX($AZ$70:$AZ$81, ROWS($CO$4:CO72)-ROWS($AJ$70:$AJ$81)-ROWS($AN$70:$AN$81)-ROWS($AR$70:$AR$81)-ROWS($AV$70:$AV$81)),IFERROR(INDEX($BD$70:$BD$81, ROWS($CO$4:CO72)-ROWS($AJ$70:$AJ$81)-ROWS($AN$70:$AN$81)-ROWS($AR$70:$AR$81)-ROWS($AV$70:$AV$81)-ROWS($AZ$70:$AZ$81)),IFERROR(INDEX($BH$70:$BH$81, ROWS($CO$4:CO72)-ROWS($AJ$70:$AJ$81)-ROWS($AN$70:$AN$81)-ROWS($AR$70:$AR$81)-ROWS($AV$70:$AV$81)-ROWS($AZ$70:$AZ$81)-ROWS($BD$70:$BD$81)), "")))))))</f>
        <v>0</v>
      </c>
      <c r="CP74" s="316" t="str">
        <f t="shared" ca="1" si="198"/>
        <v/>
      </c>
      <c r="CQ74" s="316" t="str">
        <f>IF(OR(CR74="",CR74=0),"",MAX(CQ$5:CQ73)+1)</f>
        <v/>
      </c>
      <c r="CR74" s="316">
        <f>IFERROR(INDEX($AK$70:$AK$81, ROWS($CR$4:CR72)), IFERROR(INDEX($AO$70:$AO$81, ROWS($CR$4:CR72)-ROWS($AK$70:$AK$81)), IFERROR(INDEX($AS$70:$AS$81, ROWS($CR$4:CR72)-ROWS($AK$70:$AK$81)-ROWS($AO$70:$AO$81)),IFERROR(INDEX($AW$70:$AW$81, ROWS($CR$4:CR72)-ROWS($AK$70:$AK$81)-ROWS($AO$70:$AO$81)-ROWS($AS$70:$AS$81)),IFERROR(INDEX($BA$70:$BA$81, ROWS($CR$4:CR72)-ROWS($AK$70:$AK$81)-ROWS($AO$70:$AO$81)-ROWS($AS$70:$AS$81)-ROWS($AW$70:$AW$81)),IFERROR(INDEX($BE$70:$BE$81, ROWS($CR$4:CR72)-ROWS($AK$70:$AK$81)-ROWS($AO$70:$AO$81)-ROWS($AS$70:$AS$81)-ROWS($AW$70:$AW$81)-ROWS($BA$70:$BA$81)),IFERROR(INDEX($BI$70:$BI$81, ROWS($CR$4:CR72)-ROWS($AK$70:$AK$81)-ROWS($AO$70:$AO$81)-ROWS($AS$70:$AS$81)-ROWS($AW$70:$AW$81)-ROWS($BA$70:$BA$81)-ROWS($BE$70:$BE$81)), "")))))))</f>
        <v>0</v>
      </c>
      <c r="CS74" s="316" t="str">
        <f t="shared" ca="1" si="199"/>
        <v/>
      </c>
      <c r="CT74" s="413" t="str">
        <f t="shared" ca="1" si="200"/>
        <v/>
      </c>
      <c r="CU74" s="412" t="str">
        <f>IF(OR(CV74="",CV74=0),"",MAX(CU$5:CU73)+1)</f>
        <v/>
      </c>
      <c r="CV74" s="316" t="str">
        <f>IFERROR(INDEX($AJ$86:$AJ$97, ROWS($CV$4:CV72)), IFERROR(INDEX($AN$86:$AN$97, ROWS($CV$4:CV72)-ROWS($AJ$86:$AJ$97)), ""))</f>
        <v/>
      </c>
      <c r="CW74" s="316" t="str">
        <f t="shared" si="201"/>
        <v/>
      </c>
      <c r="CX74" s="316" t="str">
        <f>IF(OR(CY74="",CY74=0),"",MAX(CX$5:CX73)+1)</f>
        <v/>
      </c>
      <c r="CY74" s="316" t="str">
        <f>IFERROR(INDEX($AK$86:$AK$97, ROWS($CY$4:CY72)), IFERROR(INDEX($AO$86:$AO$97, ROWS($CY$4:CY72)-ROWS($AK$86:$AK$97)), ""))</f>
        <v/>
      </c>
      <c r="CZ74" s="316" t="str">
        <f t="shared" si="202"/>
        <v/>
      </c>
      <c r="DA74" s="413" t="str">
        <f t="shared" si="203"/>
        <v/>
      </c>
      <c r="DC74" s="438" t="str">
        <f ca="1">IF(OR(DD74="",DD74=0),"",MAX(DC$65:DC73)+1)</f>
        <v/>
      </c>
      <c r="DD74" s="434" t="str">
        <f t="shared" ca="1" si="166"/>
        <v/>
      </c>
      <c r="DE74" s="413" t="str">
        <f t="shared" ca="1" si="167"/>
        <v/>
      </c>
      <c r="DF74" s="431" t="str">
        <f ca="1">IF(OR(DG74="",DG74=0),"",MAX(DF$65:DF73)+1)</f>
        <v/>
      </c>
      <c r="DG74" s="412" t="str">
        <f t="shared" ca="1" si="168"/>
        <v/>
      </c>
      <c r="DH74" s="413" t="str">
        <f t="shared" ca="1" si="169"/>
        <v/>
      </c>
      <c r="DI74" s="412" t="str">
        <f t="shared" ca="1" si="170"/>
        <v/>
      </c>
      <c r="DJ74" s="413" t="str">
        <f t="shared" ca="1" si="171"/>
        <v/>
      </c>
      <c r="DK74" s="412" t="str">
        <f t="shared" ca="1" si="172"/>
        <v/>
      </c>
      <c r="DL74" s="413" t="str">
        <f t="shared" ca="1" si="173"/>
        <v/>
      </c>
      <c r="DM74" s="292"/>
      <c r="DN74" s="292"/>
      <c r="DO74" s="292"/>
      <c r="DP74" s="292"/>
      <c r="DQ74" s="292"/>
      <c r="DR74" s="292"/>
      <c r="DS74" s="292"/>
    </row>
    <row r="75" spans="16:123" x14ac:dyDescent="0.3">
      <c r="AB75" s="395">
        <f ca="1">IFERROR(MATCH($AB$59,OFFSET(Year!$BI$11:$BI$62,AB74,,1000),0)+AB74,"")</f>
        <v>62</v>
      </c>
      <c r="AC75" s="404" t="str">
        <f ca="1">IFERROR(INDEX(Year!$BL$11:$BL$62,AB75),"")</f>
        <v/>
      </c>
      <c r="AD75" s="405" t="str">
        <f ca="1">IFERROR(INDEX(Year!$BJ$11:$BJ$62,AB75),"")</f>
        <v/>
      </c>
      <c r="AE75" s="406" t="str">
        <f ca="1">IFERROR(INDEX(Year!$BK$11:$BK$62,AB75),"")</f>
        <v/>
      </c>
      <c r="AF75" s="407" t="str">
        <f ca="1">IFERROR(INDEX(Year!$BI$11:$BI$62,AB75),"")</f>
        <v/>
      </c>
      <c r="AI75" s="304" t="str">
        <f t="shared" ca="1" si="183"/>
        <v/>
      </c>
      <c r="AJ75" s="305" t="str">
        <f t="shared" ca="1" si="174"/>
        <v/>
      </c>
      <c r="AK75" s="306" t="str">
        <f t="shared" ca="1" si="175"/>
        <v/>
      </c>
      <c r="AL75" s="307" t="str">
        <f t="shared" ca="1" si="176"/>
        <v/>
      </c>
      <c r="AM75" s="304" t="str">
        <f t="shared" ca="1" si="184"/>
        <v/>
      </c>
      <c r="AN75" s="305" t="str">
        <f t="shared" ca="1" si="177"/>
        <v/>
      </c>
      <c r="AO75" s="306" t="str">
        <f t="shared" ca="1" si="178"/>
        <v/>
      </c>
      <c r="AP75" s="307" t="str">
        <f t="shared" ca="1" si="179"/>
        <v/>
      </c>
      <c r="AQ75" s="304" t="str">
        <f t="shared" ca="1" si="185"/>
        <v/>
      </c>
      <c r="AR75" s="305" t="str">
        <f t="shared" ca="1" si="180"/>
        <v/>
      </c>
      <c r="AS75" s="306" t="str">
        <f t="shared" ca="1" si="181"/>
        <v/>
      </c>
      <c r="AT75" s="307" t="str">
        <f t="shared" ca="1" si="182"/>
        <v/>
      </c>
      <c r="AU75" s="304"/>
      <c r="AV75" s="305"/>
      <c r="AW75" s="306"/>
      <c r="AX75" s="307"/>
      <c r="AY75" s="304"/>
      <c r="AZ75" s="305"/>
      <c r="BA75" s="306"/>
      <c r="BB75" s="307"/>
      <c r="BC75" s="304"/>
      <c r="BD75" s="305"/>
      <c r="BE75" s="306"/>
      <c r="BF75" s="307"/>
      <c r="BG75" s="304"/>
      <c r="BH75" s="305"/>
      <c r="BI75" s="306"/>
      <c r="BJ75" s="307"/>
      <c r="BL75" s="412" t="str">
        <f ca="1">IF(OR(BM75="",BM75=0),"",MAX(BL$5:BL74)+1)</f>
        <v/>
      </c>
      <c r="BM75" s="316" t="str">
        <f ca="1">IFERROR(INDEX($AJ$6:$AJ$17, ROWS(BM$4:$BM73)), IFERROR(INDEX($AN$6:$AN$17, ROWS(BM$4:$BM73)-ROWS($AJ$6:$AJ$17)), IFERROR(INDEX($AR$6:$AR$17, ROWS(BM$4:$BM73)-ROWS($AJ$6:$AJ$17)-ROWS($AN$6:$AN$17)),IFERROR(INDEX($AV$6:$AV$17, ROWS(BM$4:$BM73)-ROWS($AJ$6:$AJ$17)-ROWS($AN$6:$AN$17)-ROWS($AR$6:$AR$17)),IFERROR(INDEX($AZ$6:$AZ$17, ROWS(BM$4:$BM73)-ROWS($AJ$6:$AJ$17)-ROWS($AN$6:$AN$17)-ROWS($AR$6:$AR$17)-ROWS($AV$6:$AV$17)),IFERROR(INDEX($BD$6:$BD$17, ROWS(BM$4:$BM73)-ROWS($AJ$6:$AJ$17)-ROWS($AN$6:$AN$17)-ROWS($AR$6:$AR$17)-ROWS($AV$6:$AV$17)-ROWS($AZ$6:$AZ$17)),IFERROR(INDEX($BH$6:$BH$17, ROWS(BM$4:$BM73)-ROWS($AJ$6:$AJ$17)-ROWS($AN$6:$AN$17)-ROWS($AR$6:$AR$17)-ROWS($AV$6:$AV$17)-ROWS($AZ$6:$AZ$17)-ROWS($BD$6:$BD$17)), "")))))))</f>
        <v/>
      </c>
      <c r="BN75" s="316" t="str">
        <f t="shared" ca="1" si="186"/>
        <v/>
      </c>
      <c r="BO75" s="316" t="str">
        <f ca="1">IF(OR(BP75="",BP75=0),"",MAX(BO$5:BO74)+1)</f>
        <v/>
      </c>
      <c r="BP75" s="316" t="str">
        <f ca="1">IFERROR(INDEX($AK$6:$AK$17, ROWS($BP$4:BP73)), IFERROR(INDEX($AO$6:$AO$17, ROWS($BP$4:BP73)-ROWS($AK$6:$AK$17)), IFERROR(INDEX($AS$6:$AS$17, ROWS($BP$4:BP73)-ROWS($AK$6:$AK$17)-ROWS($AO$6:$AO$17)),IFERROR(INDEX($AW$6:$AW$17, ROWS($BP$4:BP73)-ROWS($AK$6:$AK$17)-ROWS($AO$6:$AO$17)-ROWS($AS$6:$AS$17)),IFERROR(INDEX($BA$6:$BA$17, ROWS($BP$4:BP73)-ROWS($AK$6:$AK$17)-ROWS($AO$6:$AO$17)-ROWS($AS$6:$AS$17)-ROWS($AW$6:$AW$17)),IFERROR(INDEX($BE$6:$BE$17, ROWS($BP$4:BP73)-ROWS($AK$6:$AK$17)-ROWS($AO$6:$AO$17)-ROWS($AS$6:$AS$17)-ROWS($AW$6:$AW$17)-ROWS($BA$6:$BA$17)),IFERROR(INDEX($BI$6:$BI$17, ROWS($BP$4:BP73)-ROWS($AK$6:$AK$17)-ROWS($AO$6:$AO$17)-ROWS($AS$6:$AS$17)-ROWS($AW$6:$AW$17)-ROWS($BA$6:$BA$17)-ROWS($BE$6:$BE$17)), "")))))))</f>
        <v/>
      </c>
      <c r="BQ75" s="316" t="str">
        <f t="shared" ca="1" si="187"/>
        <v/>
      </c>
      <c r="BR75" s="413" t="str">
        <f t="shared" ca="1" si="188"/>
        <v/>
      </c>
      <c r="BS75" s="412" t="str">
        <f ca="1">IF(OR(BT75="",BT75=0),"",MAX(BS$5:BS74)+1)</f>
        <v/>
      </c>
      <c r="BT75" s="316" t="str">
        <f ca="1">IFERROR(INDEX($AJ$22:$AJ$33, ROWS($BT$4:BT73)), IFERROR(INDEX($AN$22:$AN$33, ROWS($BT$4:BT73)-ROWS($AJ$22:$AJ$33)), IFERROR(INDEX($AR$22:$AR$33, ROWS($BT$4:BT73)-ROWS($AJ$22:$AJ$33)-ROWS($AN$22:$AN$33)),IFERROR(INDEX($AV$22:$AV$33, ROWS($BT$4:BT73)-ROWS($AJ$22:$AJ$33)-ROWS($AN$22:$AN$33)-ROWS($AR$22:$AR$33)),IFERROR(INDEX($AZ$22:$AZ$33, ROWS($BT$4:BT73)-ROWS($AJ$22:$AJ$33)-ROWS($AN$22:$AN$33)-ROWS($AR$22:$AR$33)-ROWS($AV$22:$AV$33)),IFERROR(INDEX($BD$22:$BD$33, ROWS($BT$4:BT73)-ROWS($AJ$22:$AJ$33)-ROWS($AN$22:$AN$33)-ROWS($AR$22:$AR$33)-ROWS($AV$22:$AV$33)-ROWS($AZ$22:$AZ$33)),IFERROR(INDEX($BH$22:$BH$33, ROWS($BT$4:BT73)-ROWS($AJ$22:$AJ$33)-ROWS($AN$22:$AN$33)-ROWS($AR$22:$AR$33)-ROWS($AV$22:$AV$33)-ROWS($AZ$22:$AZ$33)-ROWS($BD$22:$BD$33)), "")))))))</f>
        <v/>
      </c>
      <c r="BU75" s="316" t="str">
        <f t="shared" ca="1" si="189"/>
        <v/>
      </c>
      <c r="BV75" s="316" t="str">
        <f ca="1">IF(OR(BW75="",BW75=0),"",MAX(BV$5:BV74)+1)</f>
        <v/>
      </c>
      <c r="BW75" s="316" t="str">
        <f ca="1">IFERROR(INDEX($AK$22:$AK$33, ROWS($BW$4:BW73)), IFERROR(INDEX($AO$22:$AO$33, ROWS($BW$4:BW73)-ROWS($AK$22:$AK$33)), IFERROR(INDEX($AS$22:$AS$33, ROWS($BW$4:BW73)-ROWS($AK$22:$AK$33)-ROWS($AO$22:$AO$33)),IFERROR(INDEX($AW$22:$AW$33, ROWS($BW$4:BW73)-ROWS($AK$22:$AK$33)-ROWS($AO$22:$AO$33)-ROWS($AS$22:$AS$33)),IFERROR(INDEX($BA$22:$BA$33, ROWS($BW$4:BW73)-ROWS($AK$22:$AK$33)-ROWS($AO$22:$AO$33)-ROWS($AS$22:$AS$33)-ROWS($AW$22:$AW$33)),IFERROR(INDEX($BE$22:$BE$33, ROWS($BW$4:BW73)-ROWS($AK$22:$AK$33)-ROWS($AO$22:$AO$33)-ROWS($AS$22:$AS$33)-ROWS($AW$22:$AW$33)-ROWS($BA$22:$BA$33)),IFERROR(INDEX($BI$22:$BI$33, ROWS($BW$4:BW73)-ROWS($AK$22:$AK$33)-ROWS($AO$22:$AO$33)-ROWS($AS$22:$AS$33)-ROWS($AW$22:$AW$33)-ROWS($BA$22:$BA$33)-ROWS($BE$22:$BE$33)), "")))))))</f>
        <v/>
      </c>
      <c r="BX75" s="316" t="str">
        <f t="shared" ca="1" si="190"/>
        <v/>
      </c>
      <c r="BY75" s="413" t="str">
        <f t="shared" ca="1" si="191"/>
        <v/>
      </c>
      <c r="BZ75" s="412" t="str">
        <f ca="1">IF(OR(CA75="",CA75=0),"",MAX(BZ$5:BZ74)+1)</f>
        <v/>
      </c>
      <c r="CA75" s="316" t="str">
        <f ca="1">IFERROR(INDEX($AJ$38:$AJ$49, ROWS($CA$4:CA73)), IFERROR(INDEX($AN$38:$AN$49, ROWS($CA$4:CA73)-ROWS($AJ$38:$AJ$49)), IFERROR(INDEX($AR$38:$AR$49, ROWS($CA$4:CA73)-ROWS($AJ$38:$AJ$49)-ROWS($AN$38:$AN$49)),IFERROR(INDEX($AV$38:$AV$49, ROWS($CA$4:CA73)-ROWS($AJ$38:$AJ$49)-ROWS($AN$38:$AN$49)-ROWS($AR$38:$AR$49)),IFERROR(INDEX($AZ$38:$AZ$49, ROWS($CA$4:CA73)-ROWS($AJ$38:$AJ$49)-ROWS($AN$38:$AN$49)-ROWS($AR$38:$AR$49)-ROWS($AV$38:$AV$49)),IFERROR(INDEX($BD$38:$BD$49, ROWS($CA$4:CA73)-ROWS($AJ$38:$AJ$49)-ROWS($AN$38:$AN$49)-ROWS($AR$38:$AR$49)-ROWS($AV$38:$AV$49)-ROWS($AZ$38:$AZ$49)),IFERROR(INDEX($BH$38:$BH$49, ROWS($CA$4:CA73)-ROWS($AJ$38:$AJ$49)-ROWS($AN$38:$AN$49)-ROWS($AR$38:$AR$49)-ROWS($AV$38:$AV$49)-ROWS($AZ$38:$AZ$49)-ROWS($BD$38:$BD$49)), "")))))))</f>
        <v/>
      </c>
      <c r="CB75" s="316" t="str">
        <f t="shared" ca="1" si="192"/>
        <v/>
      </c>
      <c r="CC75" s="316" t="str">
        <f ca="1">IF(OR(CD75="",CD75=0),"",MAX(CC$5:CC74)+1)</f>
        <v/>
      </c>
      <c r="CD75" s="316" t="str">
        <f ca="1">IFERROR(INDEX($AK$38:$AK$49, ROWS($CD$4:CD73)), IFERROR(INDEX($AO$38:$AO$49, ROWS($CD$4:CD73)-ROWS($AK$38:$AK$49)), IFERROR(INDEX($AS$38:$AS$49, ROWS($CD$4:CD73)-ROWS($AK$38:$AK$49)-ROWS($AO$38:$AO$49)),IFERROR(INDEX($AW$38:$AW$49, ROWS($CD$4:CD73)-ROWS($AK$38:$AK$49)-ROWS($AO$38:$AO$49)-ROWS($AS$38:$AS$49)),IFERROR(INDEX($BA$38:$BA$49, ROWS($CD$4:CD73)-ROWS($AK$38:$AK$49)-ROWS($AO$38:$AO$49)-ROWS($AS$38:$AS$49)-ROWS($AW$38:$AW$49)),IFERROR(INDEX($BE$38:$BE$49, ROWS($CD$4:CD73)-ROWS($AK$38:$AK$49)-ROWS($AO$38:$AO$49)-ROWS($AS$38:$AS$49)-ROWS($AW$38:$AW$49)-ROWS($BA$38:$BA$49)),IFERROR(INDEX($BI$38:$BI$49, ROWS($CD$4:CD73)-ROWS($AK$38:$AK$49)-ROWS($AO$38:$AO$49)-ROWS($AS$38:$AS$49)-ROWS($AW$38:$AW$49)-ROWS($BA$38:$BA$49)-ROWS($BE$38:$BE$49)), "")))))))</f>
        <v/>
      </c>
      <c r="CE75" s="316" t="str">
        <f t="shared" ca="1" si="193"/>
        <v/>
      </c>
      <c r="CF75" s="413" t="str">
        <f t="shared" ca="1" si="194"/>
        <v/>
      </c>
      <c r="CG75" s="412" t="str">
        <f ca="1">IF(OR(CH75="",CH75=0),"",MAX(CG$5:CG74)+1)</f>
        <v/>
      </c>
      <c r="CH75" s="316" t="str">
        <f ca="1">IFERROR(INDEX($AJ$54:$AJ$65, ROWS($CH$4:CH73)), IFERROR(INDEX($AN$54:$AN$65, ROWS($CH$4:CH73)-ROWS($AJ$54:$AJ$65)), IFERROR(INDEX($AR$54:$AR$65, ROWS($CH$4:CH73)-ROWS($AJ$54:$AJ$65)-ROWS($AN$54:$AN$65)),IFERROR(INDEX($AV$54:$AV$65, ROWS($CH$4:CH73)-ROWS($AJ$54:$AJ$65)-ROWS($AN$54:$AN$65)-ROWS($AR$54:$AR$65)),IFERROR(INDEX($AZ$54:$AZ$65, ROWS($CH$4:CH73)-ROWS($AJ$54:$AJ$65)-ROWS($AN$54:$AN$65)-ROWS($AR$54:$AR$65)-ROWS($AV$54:$AV$65)),IFERROR(INDEX($BD$54:$BD$65, ROWS($CH$4:CH73)-ROWS($AJ$54:$AJ$65)-ROWS($AN$54:$AN$65)-ROWS($AR$54:$AR$65)-ROWS($AV$54:$AV$65)-ROWS($AZ$54:$AZ$65)),IFERROR(INDEX($BH$54:$BH$65, ROWS($CH$4:CH73)-ROWS($AJ$54:$AJ$65)-ROWS($AN$54:$AN$65)-ROWS($AR$54:$AR$65)-ROWS($AV$54:$AV$65)-ROWS($AZ$54:$AZ$65)-ROWS($BD$54:$BD$65)), "")))))))</f>
        <v/>
      </c>
      <c r="CI75" s="316" t="str">
        <f t="shared" ca="1" si="195"/>
        <v/>
      </c>
      <c r="CJ75" s="316" t="str">
        <f ca="1">IF(OR(CK75="",CK75=0),"",MAX(CJ$5:CJ74)+1)</f>
        <v/>
      </c>
      <c r="CK75" s="316" t="str">
        <f ca="1">IFERROR(INDEX($AK$54:$AK$65, ROWS($CK$4:CK73)), IFERROR(INDEX($AO$54:$AO$65, ROWS($CK$4:CK73)-ROWS($AK$54:$AK$65)), IFERROR(INDEX($AS$54:$AS$65, ROWS($CK$4:CK73)-ROWS($AK$54:$AK$65)-ROWS($AO$54:$AO$65)),IFERROR(INDEX($AW$54:$AW$65, ROWS($CK$4:CK73)-ROWS($AK$54:$AK$65)-ROWS($AO$54:$AO$65)-ROWS($AS$54:$AS$65)),IFERROR(INDEX($BA$54:$BA$65, ROWS($CK$4:CK73)-ROWS($AK$54:$AK$65)-ROWS($AO$54:$AO$65)-ROWS($AS$54:$AS$65)-ROWS($AW$54:$AW$65)),IFERROR(INDEX($BE$54:$BE$65, ROWS($CK$4:CK73)-ROWS($AK$54:$AK$65)-ROWS($AO$54:$AO$65)-ROWS($AS$54:$AS$65)-ROWS($AW$54:$AW$65)-ROWS($BA$54:$BA$65)),IFERROR(INDEX($BI$54:$BI$65, ROWS($CK$4:CK73)-ROWS($AK$54:$AK$65)-ROWS($AO$54:$AO$65)-ROWS($AS$54:$AS$65)-ROWS($AW$54:$AW$65)-ROWS($BA$54:$BA$65)-ROWS($BE$54:$BE$65)), "")))))))</f>
        <v/>
      </c>
      <c r="CL75" s="316" t="str">
        <f t="shared" ca="1" si="196"/>
        <v/>
      </c>
      <c r="CM75" s="413" t="str">
        <f t="shared" ca="1" si="197"/>
        <v/>
      </c>
      <c r="CN75" s="412" t="str">
        <f>IF(OR(CO75="",CO75=0),"",MAX(CN$5:CN74)+1)</f>
        <v/>
      </c>
      <c r="CO75" s="316">
        <f>IFERROR(INDEX($AJ$70:$AJ$81, ROWS($CO$4:CO73)), IFERROR(INDEX($AN$70:$AN$81, ROWS($CO$4:CO73)-ROWS($AJ$70:$AJ$81)), IFERROR(INDEX($AR$70:$AR$81, ROWS($CO$4:CO73)-ROWS($AJ$70:$AJ$81)-ROWS($AN$70:$AN$81)),IFERROR(INDEX($AV$70:$AV$81, ROWS($CO$4:CO73)-ROWS($AJ$70:$AJ$81)-ROWS($AN$70:$AN$81)-ROWS($AR$70:$AR$81)),IFERROR(INDEX($AZ$70:$AZ$81, ROWS($CO$4:CO73)-ROWS($AJ$70:$AJ$81)-ROWS($AN$70:$AN$81)-ROWS($AR$70:$AR$81)-ROWS($AV$70:$AV$81)),IFERROR(INDEX($BD$70:$BD$81, ROWS($CO$4:CO73)-ROWS($AJ$70:$AJ$81)-ROWS($AN$70:$AN$81)-ROWS($AR$70:$AR$81)-ROWS($AV$70:$AV$81)-ROWS($AZ$70:$AZ$81)),IFERROR(INDEX($BH$70:$BH$81, ROWS($CO$4:CO73)-ROWS($AJ$70:$AJ$81)-ROWS($AN$70:$AN$81)-ROWS($AR$70:$AR$81)-ROWS($AV$70:$AV$81)-ROWS($AZ$70:$AZ$81)-ROWS($BD$70:$BD$81)), "")))))))</f>
        <v>0</v>
      </c>
      <c r="CP75" s="316" t="str">
        <f t="shared" ca="1" si="198"/>
        <v/>
      </c>
      <c r="CQ75" s="316" t="str">
        <f>IF(OR(CR75="",CR75=0),"",MAX(CQ$5:CQ74)+1)</f>
        <v/>
      </c>
      <c r="CR75" s="316">
        <f>IFERROR(INDEX($AK$70:$AK$81, ROWS($CR$4:CR73)), IFERROR(INDEX($AO$70:$AO$81, ROWS($CR$4:CR73)-ROWS($AK$70:$AK$81)), IFERROR(INDEX($AS$70:$AS$81, ROWS($CR$4:CR73)-ROWS($AK$70:$AK$81)-ROWS($AO$70:$AO$81)),IFERROR(INDEX($AW$70:$AW$81, ROWS($CR$4:CR73)-ROWS($AK$70:$AK$81)-ROWS($AO$70:$AO$81)-ROWS($AS$70:$AS$81)),IFERROR(INDEX($BA$70:$BA$81, ROWS($CR$4:CR73)-ROWS($AK$70:$AK$81)-ROWS($AO$70:$AO$81)-ROWS($AS$70:$AS$81)-ROWS($AW$70:$AW$81)),IFERROR(INDEX($BE$70:$BE$81, ROWS($CR$4:CR73)-ROWS($AK$70:$AK$81)-ROWS($AO$70:$AO$81)-ROWS($AS$70:$AS$81)-ROWS($AW$70:$AW$81)-ROWS($BA$70:$BA$81)),IFERROR(INDEX($BI$70:$BI$81, ROWS($CR$4:CR73)-ROWS($AK$70:$AK$81)-ROWS($AO$70:$AO$81)-ROWS($AS$70:$AS$81)-ROWS($AW$70:$AW$81)-ROWS($BA$70:$BA$81)-ROWS($BE$70:$BE$81)), "")))))))</f>
        <v>0</v>
      </c>
      <c r="CS75" s="316" t="str">
        <f t="shared" ca="1" si="199"/>
        <v/>
      </c>
      <c r="CT75" s="413" t="str">
        <f t="shared" ca="1" si="200"/>
        <v/>
      </c>
      <c r="CU75" s="412" t="str">
        <f>IF(OR(CV75="",CV75=0),"",MAX(CU$5:CU74)+1)</f>
        <v/>
      </c>
      <c r="CV75" s="316" t="str">
        <f>IFERROR(INDEX($AJ$86:$AJ$97, ROWS($CV$4:CV73)), IFERROR(INDEX($AN$86:$AN$97, ROWS($CV$4:CV73)-ROWS($AJ$86:$AJ$97)), ""))</f>
        <v/>
      </c>
      <c r="CW75" s="316" t="str">
        <f t="shared" si="201"/>
        <v/>
      </c>
      <c r="CX75" s="316" t="str">
        <f>IF(OR(CY75="",CY75=0),"",MAX(CX$5:CX74)+1)</f>
        <v/>
      </c>
      <c r="CY75" s="316" t="str">
        <f>IFERROR(INDEX($AK$86:$AK$97, ROWS($CY$4:CY73)), IFERROR(INDEX($AO$86:$AO$97, ROWS($CY$4:CY73)-ROWS($AK$86:$AK$97)), ""))</f>
        <v/>
      </c>
      <c r="CZ75" s="316" t="str">
        <f t="shared" si="202"/>
        <v/>
      </c>
      <c r="DA75" s="413" t="str">
        <f t="shared" si="203"/>
        <v/>
      </c>
      <c r="DC75" s="438" t="str">
        <f ca="1">IF(OR(DD75="",DD75=0),"",MAX(DC$65:DC74)+1)</f>
        <v/>
      </c>
      <c r="DD75" s="434" t="str">
        <f t="shared" ca="1" si="166"/>
        <v/>
      </c>
      <c r="DE75" s="413" t="str">
        <f t="shared" ca="1" si="167"/>
        <v/>
      </c>
      <c r="DF75" s="431" t="str">
        <f ca="1">IF(OR(DG75="",DG75=0),"",MAX(DF$65:DF74)+1)</f>
        <v/>
      </c>
      <c r="DG75" s="412" t="str">
        <f t="shared" ca="1" si="168"/>
        <v/>
      </c>
      <c r="DH75" s="413" t="str">
        <f t="shared" ca="1" si="169"/>
        <v/>
      </c>
      <c r="DI75" s="412" t="str">
        <f t="shared" ca="1" si="170"/>
        <v/>
      </c>
      <c r="DJ75" s="413" t="str">
        <f t="shared" ca="1" si="171"/>
        <v/>
      </c>
      <c r="DK75" s="412" t="str">
        <f t="shared" ca="1" si="172"/>
        <v/>
      </c>
      <c r="DL75" s="413" t="str">
        <f t="shared" ca="1" si="173"/>
        <v/>
      </c>
      <c r="DN75" s="292"/>
      <c r="DO75" s="292"/>
      <c r="DP75" s="292"/>
      <c r="DQ75" s="292"/>
      <c r="DR75" s="292"/>
      <c r="DS75" s="292"/>
    </row>
    <row r="76" spans="16:123" x14ac:dyDescent="0.3">
      <c r="AB76" s="395">
        <f ca="1">IFERROR(MATCH($AB$59,OFFSET(Year!$BI$11:$BI$62,AB75,,1000),0)+AB75,"")</f>
        <v>63</v>
      </c>
      <c r="AC76" s="404" t="str">
        <f ca="1">IFERROR(INDEX(Year!$BL$11:$BL$62,AB76),"")</f>
        <v/>
      </c>
      <c r="AD76" s="405" t="str">
        <f ca="1">IFERROR(INDEX(Year!$BJ$11:$BJ$62,AB76),"")</f>
        <v/>
      </c>
      <c r="AE76" s="406" t="str">
        <f ca="1">IFERROR(INDEX(Year!$BK$11:$BK$62,AB76),"")</f>
        <v/>
      </c>
      <c r="AF76" s="407" t="str">
        <f ca="1">IFERROR(INDEX(Year!$BI$11:$BI$62,AB76),"")</f>
        <v/>
      </c>
      <c r="AI76" s="304" t="str">
        <f t="shared" ca="1" si="183"/>
        <v/>
      </c>
      <c r="AJ76" s="305" t="str">
        <f t="shared" ca="1" si="174"/>
        <v/>
      </c>
      <c r="AK76" s="306" t="str">
        <f t="shared" ca="1" si="175"/>
        <v/>
      </c>
      <c r="AL76" s="307" t="str">
        <f t="shared" ca="1" si="176"/>
        <v/>
      </c>
      <c r="AM76" s="304" t="str">
        <f t="shared" ca="1" si="184"/>
        <v/>
      </c>
      <c r="AN76" s="305" t="str">
        <f t="shared" ca="1" si="177"/>
        <v/>
      </c>
      <c r="AO76" s="306" t="str">
        <f t="shared" ca="1" si="178"/>
        <v/>
      </c>
      <c r="AP76" s="307" t="str">
        <f t="shared" ca="1" si="179"/>
        <v/>
      </c>
      <c r="AQ76" s="304" t="str">
        <f t="shared" ca="1" si="185"/>
        <v/>
      </c>
      <c r="AR76" s="305" t="str">
        <f t="shared" ca="1" si="180"/>
        <v/>
      </c>
      <c r="AS76" s="306" t="str">
        <f t="shared" ca="1" si="181"/>
        <v/>
      </c>
      <c r="AT76" s="307" t="str">
        <f t="shared" ca="1" si="182"/>
        <v/>
      </c>
      <c r="AU76" s="304"/>
      <c r="AV76" s="305"/>
      <c r="AW76" s="306"/>
      <c r="AX76" s="307"/>
      <c r="AY76" s="304"/>
      <c r="AZ76" s="305"/>
      <c r="BA76" s="306"/>
      <c r="BB76" s="307"/>
      <c r="BC76" s="304"/>
      <c r="BD76" s="305"/>
      <c r="BE76" s="306"/>
      <c r="BF76" s="307"/>
      <c r="BG76" s="304"/>
      <c r="BH76" s="305"/>
      <c r="BI76" s="306"/>
      <c r="BJ76" s="307"/>
      <c r="BL76" s="412" t="str">
        <f ca="1">IF(OR(BM76="",BM76=0),"",MAX(BL$5:BL75)+1)</f>
        <v/>
      </c>
      <c r="BM76" s="316" t="str">
        <f ca="1">IFERROR(INDEX($AJ$6:$AJ$17, ROWS(BM$4:$BM74)), IFERROR(INDEX($AN$6:$AN$17, ROWS(BM$4:$BM74)-ROWS($AJ$6:$AJ$17)), IFERROR(INDEX($AR$6:$AR$17, ROWS(BM$4:$BM74)-ROWS($AJ$6:$AJ$17)-ROWS($AN$6:$AN$17)),IFERROR(INDEX($AV$6:$AV$17, ROWS(BM$4:$BM74)-ROWS($AJ$6:$AJ$17)-ROWS($AN$6:$AN$17)-ROWS($AR$6:$AR$17)),IFERROR(INDEX($AZ$6:$AZ$17, ROWS(BM$4:$BM74)-ROWS($AJ$6:$AJ$17)-ROWS($AN$6:$AN$17)-ROWS($AR$6:$AR$17)-ROWS($AV$6:$AV$17)),IFERROR(INDEX($BD$6:$BD$17, ROWS(BM$4:$BM74)-ROWS($AJ$6:$AJ$17)-ROWS($AN$6:$AN$17)-ROWS($AR$6:$AR$17)-ROWS($AV$6:$AV$17)-ROWS($AZ$6:$AZ$17)),IFERROR(INDEX($BH$6:$BH$17, ROWS(BM$4:$BM74)-ROWS($AJ$6:$AJ$17)-ROWS($AN$6:$AN$17)-ROWS($AR$6:$AR$17)-ROWS($AV$6:$AV$17)-ROWS($AZ$6:$AZ$17)-ROWS($BD$6:$BD$17)), "")))))))</f>
        <v/>
      </c>
      <c r="BN76" s="316" t="str">
        <f t="shared" ca="1" si="186"/>
        <v/>
      </c>
      <c r="BO76" s="316" t="str">
        <f ca="1">IF(OR(BP76="",BP76=0),"",MAX(BO$5:BO75)+1)</f>
        <v/>
      </c>
      <c r="BP76" s="316" t="str">
        <f ca="1">IFERROR(INDEX($AK$6:$AK$17, ROWS($BP$4:BP74)), IFERROR(INDEX($AO$6:$AO$17, ROWS($BP$4:BP74)-ROWS($AK$6:$AK$17)), IFERROR(INDEX($AS$6:$AS$17, ROWS($BP$4:BP74)-ROWS($AK$6:$AK$17)-ROWS($AO$6:$AO$17)),IFERROR(INDEX($AW$6:$AW$17, ROWS($BP$4:BP74)-ROWS($AK$6:$AK$17)-ROWS($AO$6:$AO$17)-ROWS($AS$6:$AS$17)),IFERROR(INDEX($BA$6:$BA$17, ROWS($BP$4:BP74)-ROWS($AK$6:$AK$17)-ROWS($AO$6:$AO$17)-ROWS($AS$6:$AS$17)-ROWS($AW$6:$AW$17)),IFERROR(INDEX($BE$6:$BE$17, ROWS($BP$4:BP74)-ROWS($AK$6:$AK$17)-ROWS($AO$6:$AO$17)-ROWS($AS$6:$AS$17)-ROWS($AW$6:$AW$17)-ROWS($BA$6:$BA$17)),IFERROR(INDEX($BI$6:$BI$17, ROWS($BP$4:BP74)-ROWS($AK$6:$AK$17)-ROWS($AO$6:$AO$17)-ROWS($AS$6:$AS$17)-ROWS($AW$6:$AW$17)-ROWS($BA$6:$BA$17)-ROWS($BE$6:$BE$17)), "")))))))</f>
        <v/>
      </c>
      <c r="BQ76" s="316" t="str">
        <f t="shared" ca="1" si="187"/>
        <v/>
      </c>
      <c r="BR76" s="413" t="str">
        <f t="shared" ca="1" si="188"/>
        <v/>
      </c>
      <c r="BS76" s="412" t="str">
        <f ca="1">IF(OR(BT76="",BT76=0),"",MAX(BS$5:BS75)+1)</f>
        <v/>
      </c>
      <c r="BT76" s="316" t="str">
        <f ca="1">IFERROR(INDEX($AJ$22:$AJ$33, ROWS($BT$4:BT74)), IFERROR(INDEX($AN$22:$AN$33, ROWS($BT$4:BT74)-ROWS($AJ$22:$AJ$33)), IFERROR(INDEX($AR$22:$AR$33, ROWS($BT$4:BT74)-ROWS($AJ$22:$AJ$33)-ROWS($AN$22:$AN$33)),IFERROR(INDEX($AV$22:$AV$33, ROWS($BT$4:BT74)-ROWS($AJ$22:$AJ$33)-ROWS($AN$22:$AN$33)-ROWS($AR$22:$AR$33)),IFERROR(INDEX($AZ$22:$AZ$33, ROWS($BT$4:BT74)-ROWS($AJ$22:$AJ$33)-ROWS($AN$22:$AN$33)-ROWS($AR$22:$AR$33)-ROWS($AV$22:$AV$33)),IFERROR(INDEX($BD$22:$BD$33, ROWS($BT$4:BT74)-ROWS($AJ$22:$AJ$33)-ROWS($AN$22:$AN$33)-ROWS($AR$22:$AR$33)-ROWS($AV$22:$AV$33)-ROWS($AZ$22:$AZ$33)),IFERROR(INDEX($BH$22:$BH$33, ROWS($BT$4:BT74)-ROWS($AJ$22:$AJ$33)-ROWS($AN$22:$AN$33)-ROWS($AR$22:$AR$33)-ROWS($AV$22:$AV$33)-ROWS($AZ$22:$AZ$33)-ROWS($BD$22:$BD$33)), "")))))))</f>
        <v/>
      </c>
      <c r="BU76" s="316" t="str">
        <f t="shared" ca="1" si="189"/>
        <v/>
      </c>
      <c r="BV76" s="316" t="str">
        <f ca="1">IF(OR(BW76="",BW76=0),"",MAX(BV$5:BV75)+1)</f>
        <v/>
      </c>
      <c r="BW76" s="316" t="str">
        <f ca="1">IFERROR(INDEX($AK$22:$AK$33, ROWS($BW$4:BW74)), IFERROR(INDEX($AO$22:$AO$33, ROWS($BW$4:BW74)-ROWS($AK$22:$AK$33)), IFERROR(INDEX($AS$22:$AS$33, ROWS($BW$4:BW74)-ROWS($AK$22:$AK$33)-ROWS($AO$22:$AO$33)),IFERROR(INDEX($AW$22:$AW$33, ROWS($BW$4:BW74)-ROWS($AK$22:$AK$33)-ROWS($AO$22:$AO$33)-ROWS($AS$22:$AS$33)),IFERROR(INDEX($BA$22:$BA$33, ROWS($BW$4:BW74)-ROWS($AK$22:$AK$33)-ROWS($AO$22:$AO$33)-ROWS($AS$22:$AS$33)-ROWS($AW$22:$AW$33)),IFERROR(INDEX($BE$22:$BE$33, ROWS($BW$4:BW74)-ROWS($AK$22:$AK$33)-ROWS($AO$22:$AO$33)-ROWS($AS$22:$AS$33)-ROWS($AW$22:$AW$33)-ROWS($BA$22:$BA$33)),IFERROR(INDEX($BI$22:$BI$33, ROWS($BW$4:BW74)-ROWS($AK$22:$AK$33)-ROWS($AO$22:$AO$33)-ROWS($AS$22:$AS$33)-ROWS($AW$22:$AW$33)-ROWS($BA$22:$BA$33)-ROWS($BE$22:$BE$33)), "")))))))</f>
        <v/>
      </c>
      <c r="BX76" s="316" t="str">
        <f t="shared" ca="1" si="190"/>
        <v/>
      </c>
      <c r="BY76" s="413" t="str">
        <f t="shared" ca="1" si="191"/>
        <v/>
      </c>
      <c r="BZ76" s="412" t="str">
        <f ca="1">IF(OR(CA76="",CA76=0),"",MAX(BZ$5:BZ75)+1)</f>
        <v/>
      </c>
      <c r="CA76" s="316" t="str">
        <f ca="1">IFERROR(INDEX($AJ$38:$AJ$49, ROWS($CA$4:CA74)), IFERROR(INDEX($AN$38:$AN$49, ROWS($CA$4:CA74)-ROWS($AJ$38:$AJ$49)), IFERROR(INDEX($AR$38:$AR$49, ROWS($CA$4:CA74)-ROWS($AJ$38:$AJ$49)-ROWS($AN$38:$AN$49)),IFERROR(INDEX($AV$38:$AV$49, ROWS($CA$4:CA74)-ROWS($AJ$38:$AJ$49)-ROWS($AN$38:$AN$49)-ROWS($AR$38:$AR$49)),IFERROR(INDEX($AZ$38:$AZ$49, ROWS($CA$4:CA74)-ROWS($AJ$38:$AJ$49)-ROWS($AN$38:$AN$49)-ROWS($AR$38:$AR$49)-ROWS($AV$38:$AV$49)),IFERROR(INDEX($BD$38:$BD$49, ROWS($CA$4:CA74)-ROWS($AJ$38:$AJ$49)-ROWS($AN$38:$AN$49)-ROWS($AR$38:$AR$49)-ROWS($AV$38:$AV$49)-ROWS($AZ$38:$AZ$49)),IFERROR(INDEX($BH$38:$BH$49, ROWS($CA$4:CA74)-ROWS($AJ$38:$AJ$49)-ROWS($AN$38:$AN$49)-ROWS($AR$38:$AR$49)-ROWS($AV$38:$AV$49)-ROWS($AZ$38:$AZ$49)-ROWS($BD$38:$BD$49)), "")))))))</f>
        <v/>
      </c>
      <c r="CB76" s="316" t="str">
        <f t="shared" ca="1" si="192"/>
        <v/>
      </c>
      <c r="CC76" s="316" t="str">
        <f ca="1">IF(OR(CD76="",CD76=0),"",MAX(CC$5:CC75)+1)</f>
        <v/>
      </c>
      <c r="CD76" s="316" t="str">
        <f ca="1">IFERROR(INDEX($AK$38:$AK$49, ROWS($CD$4:CD74)), IFERROR(INDEX($AO$38:$AO$49, ROWS($CD$4:CD74)-ROWS($AK$38:$AK$49)), IFERROR(INDEX($AS$38:$AS$49, ROWS($CD$4:CD74)-ROWS($AK$38:$AK$49)-ROWS($AO$38:$AO$49)),IFERROR(INDEX($AW$38:$AW$49, ROWS($CD$4:CD74)-ROWS($AK$38:$AK$49)-ROWS($AO$38:$AO$49)-ROWS($AS$38:$AS$49)),IFERROR(INDEX($BA$38:$BA$49, ROWS($CD$4:CD74)-ROWS($AK$38:$AK$49)-ROWS($AO$38:$AO$49)-ROWS($AS$38:$AS$49)-ROWS($AW$38:$AW$49)),IFERROR(INDEX($BE$38:$BE$49, ROWS($CD$4:CD74)-ROWS($AK$38:$AK$49)-ROWS($AO$38:$AO$49)-ROWS($AS$38:$AS$49)-ROWS($AW$38:$AW$49)-ROWS($BA$38:$BA$49)),IFERROR(INDEX($BI$38:$BI$49, ROWS($CD$4:CD74)-ROWS($AK$38:$AK$49)-ROWS($AO$38:$AO$49)-ROWS($AS$38:$AS$49)-ROWS($AW$38:$AW$49)-ROWS($BA$38:$BA$49)-ROWS($BE$38:$BE$49)), "")))))))</f>
        <v/>
      </c>
      <c r="CE76" s="316" t="str">
        <f t="shared" ca="1" si="193"/>
        <v/>
      </c>
      <c r="CF76" s="413" t="str">
        <f t="shared" ca="1" si="194"/>
        <v/>
      </c>
      <c r="CG76" s="412" t="str">
        <f ca="1">IF(OR(CH76="",CH76=0),"",MAX(CG$5:CG75)+1)</f>
        <v/>
      </c>
      <c r="CH76" s="316" t="str">
        <f ca="1">IFERROR(INDEX($AJ$54:$AJ$65, ROWS($CH$4:CH74)), IFERROR(INDEX($AN$54:$AN$65, ROWS($CH$4:CH74)-ROWS($AJ$54:$AJ$65)), IFERROR(INDEX($AR$54:$AR$65, ROWS($CH$4:CH74)-ROWS($AJ$54:$AJ$65)-ROWS($AN$54:$AN$65)),IFERROR(INDEX($AV$54:$AV$65, ROWS($CH$4:CH74)-ROWS($AJ$54:$AJ$65)-ROWS($AN$54:$AN$65)-ROWS($AR$54:$AR$65)),IFERROR(INDEX($AZ$54:$AZ$65, ROWS($CH$4:CH74)-ROWS($AJ$54:$AJ$65)-ROWS($AN$54:$AN$65)-ROWS($AR$54:$AR$65)-ROWS($AV$54:$AV$65)),IFERROR(INDEX($BD$54:$BD$65, ROWS($CH$4:CH74)-ROWS($AJ$54:$AJ$65)-ROWS($AN$54:$AN$65)-ROWS($AR$54:$AR$65)-ROWS($AV$54:$AV$65)-ROWS($AZ$54:$AZ$65)),IFERROR(INDEX($BH$54:$BH$65, ROWS($CH$4:CH74)-ROWS($AJ$54:$AJ$65)-ROWS($AN$54:$AN$65)-ROWS($AR$54:$AR$65)-ROWS($AV$54:$AV$65)-ROWS($AZ$54:$AZ$65)-ROWS($BD$54:$BD$65)), "")))))))</f>
        <v/>
      </c>
      <c r="CI76" s="316" t="str">
        <f t="shared" ca="1" si="195"/>
        <v/>
      </c>
      <c r="CJ76" s="316" t="str">
        <f ca="1">IF(OR(CK76="",CK76=0),"",MAX(CJ$5:CJ75)+1)</f>
        <v/>
      </c>
      <c r="CK76" s="316" t="str">
        <f ca="1">IFERROR(INDEX($AK$54:$AK$65, ROWS($CK$4:CK74)), IFERROR(INDEX($AO$54:$AO$65, ROWS($CK$4:CK74)-ROWS($AK$54:$AK$65)), IFERROR(INDEX($AS$54:$AS$65, ROWS($CK$4:CK74)-ROWS($AK$54:$AK$65)-ROWS($AO$54:$AO$65)),IFERROR(INDEX($AW$54:$AW$65, ROWS($CK$4:CK74)-ROWS($AK$54:$AK$65)-ROWS($AO$54:$AO$65)-ROWS($AS$54:$AS$65)),IFERROR(INDEX($BA$54:$BA$65, ROWS($CK$4:CK74)-ROWS($AK$54:$AK$65)-ROWS($AO$54:$AO$65)-ROWS($AS$54:$AS$65)-ROWS($AW$54:$AW$65)),IFERROR(INDEX($BE$54:$BE$65, ROWS($CK$4:CK74)-ROWS($AK$54:$AK$65)-ROWS($AO$54:$AO$65)-ROWS($AS$54:$AS$65)-ROWS($AW$54:$AW$65)-ROWS($BA$54:$BA$65)),IFERROR(INDEX($BI$54:$BI$65, ROWS($CK$4:CK74)-ROWS($AK$54:$AK$65)-ROWS($AO$54:$AO$65)-ROWS($AS$54:$AS$65)-ROWS($AW$54:$AW$65)-ROWS($BA$54:$BA$65)-ROWS($BE$54:$BE$65)), "")))))))</f>
        <v/>
      </c>
      <c r="CL76" s="316" t="str">
        <f t="shared" ca="1" si="196"/>
        <v/>
      </c>
      <c r="CM76" s="413" t="str">
        <f t="shared" ca="1" si="197"/>
        <v/>
      </c>
      <c r="CN76" s="412" t="str">
        <f>IF(OR(CO76="",CO76=0),"",MAX(CN$5:CN75)+1)</f>
        <v/>
      </c>
      <c r="CO76" s="316">
        <f>IFERROR(INDEX($AJ$70:$AJ$81, ROWS($CO$4:CO74)), IFERROR(INDEX($AN$70:$AN$81, ROWS($CO$4:CO74)-ROWS($AJ$70:$AJ$81)), IFERROR(INDEX($AR$70:$AR$81, ROWS($CO$4:CO74)-ROWS($AJ$70:$AJ$81)-ROWS($AN$70:$AN$81)),IFERROR(INDEX($AV$70:$AV$81, ROWS($CO$4:CO74)-ROWS($AJ$70:$AJ$81)-ROWS($AN$70:$AN$81)-ROWS($AR$70:$AR$81)),IFERROR(INDEX($AZ$70:$AZ$81, ROWS($CO$4:CO74)-ROWS($AJ$70:$AJ$81)-ROWS($AN$70:$AN$81)-ROWS($AR$70:$AR$81)-ROWS($AV$70:$AV$81)),IFERROR(INDEX($BD$70:$BD$81, ROWS($CO$4:CO74)-ROWS($AJ$70:$AJ$81)-ROWS($AN$70:$AN$81)-ROWS($AR$70:$AR$81)-ROWS($AV$70:$AV$81)-ROWS($AZ$70:$AZ$81)),IFERROR(INDEX($BH$70:$BH$81, ROWS($CO$4:CO74)-ROWS($AJ$70:$AJ$81)-ROWS($AN$70:$AN$81)-ROWS($AR$70:$AR$81)-ROWS($AV$70:$AV$81)-ROWS($AZ$70:$AZ$81)-ROWS($BD$70:$BD$81)), "")))))))</f>
        <v>0</v>
      </c>
      <c r="CP76" s="316" t="str">
        <f t="shared" ca="1" si="198"/>
        <v/>
      </c>
      <c r="CQ76" s="316" t="str">
        <f>IF(OR(CR76="",CR76=0),"",MAX(CQ$5:CQ75)+1)</f>
        <v/>
      </c>
      <c r="CR76" s="316">
        <f>IFERROR(INDEX($AK$70:$AK$81, ROWS($CR$4:CR74)), IFERROR(INDEX($AO$70:$AO$81, ROWS($CR$4:CR74)-ROWS($AK$70:$AK$81)), IFERROR(INDEX($AS$70:$AS$81, ROWS($CR$4:CR74)-ROWS($AK$70:$AK$81)-ROWS($AO$70:$AO$81)),IFERROR(INDEX($AW$70:$AW$81, ROWS($CR$4:CR74)-ROWS($AK$70:$AK$81)-ROWS($AO$70:$AO$81)-ROWS($AS$70:$AS$81)),IFERROR(INDEX($BA$70:$BA$81, ROWS($CR$4:CR74)-ROWS($AK$70:$AK$81)-ROWS($AO$70:$AO$81)-ROWS($AS$70:$AS$81)-ROWS($AW$70:$AW$81)),IFERROR(INDEX($BE$70:$BE$81, ROWS($CR$4:CR74)-ROWS($AK$70:$AK$81)-ROWS($AO$70:$AO$81)-ROWS($AS$70:$AS$81)-ROWS($AW$70:$AW$81)-ROWS($BA$70:$BA$81)),IFERROR(INDEX($BI$70:$BI$81, ROWS($CR$4:CR74)-ROWS($AK$70:$AK$81)-ROWS($AO$70:$AO$81)-ROWS($AS$70:$AS$81)-ROWS($AW$70:$AW$81)-ROWS($BA$70:$BA$81)-ROWS($BE$70:$BE$81)), "")))))))</f>
        <v>0</v>
      </c>
      <c r="CS76" s="316" t="str">
        <f t="shared" ca="1" si="199"/>
        <v/>
      </c>
      <c r="CT76" s="413" t="str">
        <f t="shared" ca="1" si="200"/>
        <v/>
      </c>
      <c r="CU76" s="412" t="str">
        <f>IF(OR(CV76="",CV76=0),"",MAX(CU$5:CU75)+1)</f>
        <v/>
      </c>
      <c r="CV76" s="316" t="str">
        <f>IFERROR(INDEX($AJ$86:$AJ$97, ROWS($CV$4:CV74)), IFERROR(INDEX($AN$86:$AN$97, ROWS($CV$4:CV74)-ROWS($AJ$86:$AJ$97)), ""))</f>
        <v/>
      </c>
      <c r="CW76" s="316" t="str">
        <f t="shared" si="201"/>
        <v/>
      </c>
      <c r="CX76" s="316" t="str">
        <f>IF(OR(CY76="",CY76=0),"",MAX(CX$5:CX75)+1)</f>
        <v/>
      </c>
      <c r="CY76" s="316" t="str">
        <f>IFERROR(INDEX($AK$86:$AK$97, ROWS($CY$4:CY74)), IFERROR(INDEX($AO$86:$AO$97, ROWS($CY$4:CY74)-ROWS($AK$86:$AK$97)), ""))</f>
        <v/>
      </c>
      <c r="CZ76" s="316" t="str">
        <f t="shared" si="202"/>
        <v/>
      </c>
      <c r="DA76" s="413" t="str">
        <f t="shared" si="203"/>
        <v/>
      </c>
      <c r="DC76" s="438" t="str">
        <f ca="1">IF(OR(DD76="",DD76=0),"",MAX(DC$65:DC75)+1)</f>
        <v/>
      </c>
      <c r="DD76" s="434" t="str">
        <f t="shared" ca="1" si="166"/>
        <v/>
      </c>
      <c r="DE76" s="413" t="str">
        <f t="shared" ca="1" si="167"/>
        <v/>
      </c>
      <c r="DF76" s="431" t="str">
        <f ca="1">IF(OR(DG76="",DG76=0),"",MAX(DF$65:DF75)+1)</f>
        <v/>
      </c>
      <c r="DG76" s="412" t="str">
        <f t="shared" ca="1" si="168"/>
        <v/>
      </c>
      <c r="DH76" s="413" t="str">
        <f t="shared" ca="1" si="169"/>
        <v/>
      </c>
      <c r="DI76" s="412" t="str">
        <f t="shared" ca="1" si="170"/>
        <v/>
      </c>
      <c r="DJ76" s="413" t="str">
        <f t="shared" ca="1" si="171"/>
        <v/>
      </c>
      <c r="DK76" s="412" t="str">
        <f t="shared" ca="1" si="172"/>
        <v/>
      </c>
      <c r="DL76" s="413" t="str">
        <f t="shared" ca="1" si="173"/>
        <v/>
      </c>
      <c r="DM76" s="278"/>
    </row>
    <row r="77" spans="16:123" x14ac:dyDescent="0.3">
      <c r="AB77" s="395">
        <f ca="1">IFERROR(MATCH($AB$59,OFFSET(Year!$BI$11:$BI$62,AB76,,1000),0)+AB76,"")</f>
        <v>64</v>
      </c>
      <c r="AC77" s="404" t="str">
        <f ca="1">IFERROR(INDEX(Year!$BL$11:$BL$62,AB77),"")</f>
        <v/>
      </c>
      <c r="AD77" s="405" t="str">
        <f ca="1">IFERROR(INDEX(Year!$BJ$11:$BJ$62,AB77),"")</f>
        <v/>
      </c>
      <c r="AE77" s="406" t="str">
        <f ca="1">IFERROR(INDEX(Year!$BK$11:$BK$62,AB77),"")</f>
        <v/>
      </c>
      <c r="AF77" s="407" t="str">
        <f ca="1">IFERROR(INDEX(Year!$BI$11:$BI$62,AB77),"")</f>
        <v/>
      </c>
      <c r="AI77" s="304" t="str">
        <f t="shared" ca="1" si="183"/>
        <v/>
      </c>
      <c r="AJ77" s="305" t="str">
        <f t="shared" ca="1" si="174"/>
        <v/>
      </c>
      <c r="AK77" s="306" t="str">
        <f t="shared" ca="1" si="175"/>
        <v/>
      </c>
      <c r="AL77" s="307" t="str">
        <f t="shared" ca="1" si="176"/>
        <v/>
      </c>
      <c r="AM77" s="304" t="str">
        <f t="shared" ca="1" si="184"/>
        <v/>
      </c>
      <c r="AN77" s="305" t="str">
        <f t="shared" ca="1" si="177"/>
        <v/>
      </c>
      <c r="AO77" s="306" t="str">
        <f t="shared" ca="1" si="178"/>
        <v/>
      </c>
      <c r="AP77" s="307" t="str">
        <f t="shared" ca="1" si="179"/>
        <v/>
      </c>
      <c r="AQ77" s="304" t="str">
        <f t="shared" ca="1" si="185"/>
        <v/>
      </c>
      <c r="AR77" s="305" t="str">
        <f t="shared" ca="1" si="180"/>
        <v/>
      </c>
      <c r="AS77" s="306" t="str">
        <f t="shared" ca="1" si="181"/>
        <v/>
      </c>
      <c r="AT77" s="307" t="str">
        <f t="shared" ca="1" si="182"/>
        <v/>
      </c>
      <c r="AU77" s="304"/>
      <c r="AV77" s="305"/>
      <c r="AW77" s="306"/>
      <c r="AX77" s="307"/>
      <c r="AY77" s="304"/>
      <c r="AZ77" s="305"/>
      <c r="BA77" s="306"/>
      <c r="BB77" s="307"/>
      <c r="BC77" s="304"/>
      <c r="BD77" s="305"/>
      <c r="BE77" s="306"/>
      <c r="BF77" s="307"/>
      <c r="BG77" s="304"/>
      <c r="BH77" s="305"/>
      <c r="BI77" s="306"/>
      <c r="BJ77" s="307"/>
      <c r="BL77" s="412" t="str">
        <f ca="1">IF(OR(BM77="",BM77=0),"",MAX(BL$5:BL76)+1)</f>
        <v/>
      </c>
      <c r="BM77" s="316" t="str">
        <f ca="1">IFERROR(INDEX($AJ$6:$AJ$17, ROWS(BM$4:$BM75)), IFERROR(INDEX($AN$6:$AN$17, ROWS(BM$4:$BM75)-ROWS($AJ$6:$AJ$17)), IFERROR(INDEX($AR$6:$AR$17, ROWS(BM$4:$BM75)-ROWS($AJ$6:$AJ$17)-ROWS($AN$6:$AN$17)),IFERROR(INDEX($AV$6:$AV$17, ROWS(BM$4:$BM75)-ROWS($AJ$6:$AJ$17)-ROWS($AN$6:$AN$17)-ROWS($AR$6:$AR$17)),IFERROR(INDEX($AZ$6:$AZ$17, ROWS(BM$4:$BM75)-ROWS($AJ$6:$AJ$17)-ROWS($AN$6:$AN$17)-ROWS($AR$6:$AR$17)-ROWS($AV$6:$AV$17)),IFERROR(INDEX($BD$6:$BD$17, ROWS(BM$4:$BM75)-ROWS($AJ$6:$AJ$17)-ROWS($AN$6:$AN$17)-ROWS($AR$6:$AR$17)-ROWS($AV$6:$AV$17)-ROWS($AZ$6:$AZ$17)),IFERROR(INDEX($BH$6:$BH$17, ROWS(BM$4:$BM75)-ROWS($AJ$6:$AJ$17)-ROWS($AN$6:$AN$17)-ROWS($AR$6:$AR$17)-ROWS($AV$6:$AV$17)-ROWS($AZ$6:$AZ$17)-ROWS($BD$6:$BD$17)), "")))))))</f>
        <v/>
      </c>
      <c r="BN77" s="316" t="str">
        <f t="shared" ca="1" si="186"/>
        <v/>
      </c>
      <c r="BO77" s="316" t="str">
        <f ca="1">IF(OR(BP77="",BP77=0),"",MAX(BO$5:BO76)+1)</f>
        <v/>
      </c>
      <c r="BP77" s="316" t="str">
        <f ca="1">IFERROR(INDEX($AK$6:$AK$17, ROWS($BP$4:BP75)), IFERROR(INDEX($AO$6:$AO$17, ROWS($BP$4:BP75)-ROWS($AK$6:$AK$17)), IFERROR(INDEX($AS$6:$AS$17, ROWS($BP$4:BP75)-ROWS($AK$6:$AK$17)-ROWS($AO$6:$AO$17)),IFERROR(INDEX($AW$6:$AW$17, ROWS($BP$4:BP75)-ROWS($AK$6:$AK$17)-ROWS($AO$6:$AO$17)-ROWS($AS$6:$AS$17)),IFERROR(INDEX($BA$6:$BA$17, ROWS($BP$4:BP75)-ROWS($AK$6:$AK$17)-ROWS($AO$6:$AO$17)-ROWS($AS$6:$AS$17)-ROWS($AW$6:$AW$17)),IFERROR(INDEX($BE$6:$BE$17, ROWS($BP$4:BP75)-ROWS($AK$6:$AK$17)-ROWS($AO$6:$AO$17)-ROWS($AS$6:$AS$17)-ROWS($AW$6:$AW$17)-ROWS($BA$6:$BA$17)),IFERROR(INDEX($BI$6:$BI$17, ROWS($BP$4:BP75)-ROWS($AK$6:$AK$17)-ROWS($AO$6:$AO$17)-ROWS($AS$6:$AS$17)-ROWS($AW$6:$AW$17)-ROWS($BA$6:$BA$17)-ROWS($BE$6:$BE$17)), "")))))))</f>
        <v/>
      </c>
      <c r="BQ77" s="316" t="str">
        <f t="shared" ca="1" si="187"/>
        <v/>
      </c>
      <c r="BR77" s="413" t="str">
        <f t="shared" ca="1" si="188"/>
        <v/>
      </c>
      <c r="BS77" s="412" t="str">
        <f ca="1">IF(OR(BT77="",BT77=0),"",MAX(BS$5:BS76)+1)</f>
        <v/>
      </c>
      <c r="BT77" s="316" t="str">
        <f ca="1">IFERROR(INDEX($AJ$22:$AJ$33, ROWS($BT$4:BT75)), IFERROR(INDEX($AN$22:$AN$33, ROWS($BT$4:BT75)-ROWS($AJ$22:$AJ$33)), IFERROR(INDEX($AR$22:$AR$33, ROWS($BT$4:BT75)-ROWS($AJ$22:$AJ$33)-ROWS($AN$22:$AN$33)),IFERROR(INDEX($AV$22:$AV$33, ROWS($BT$4:BT75)-ROWS($AJ$22:$AJ$33)-ROWS($AN$22:$AN$33)-ROWS($AR$22:$AR$33)),IFERROR(INDEX($AZ$22:$AZ$33, ROWS($BT$4:BT75)-ROWS($AJ$22:$AJ$33)-ROWS($AN$22:$AN$33)-ROWS($AR$22:$AR$33)-ROWS($AV$22:$AV$33)),IFERROR(INDEX($BD$22:$BD$33, ROWS($BT$4:BT75)-ROWS($AJ$22:$AJ$33)-ROWS($AN$22:$AN$33)-ROWS($AR$22:$AR$33)-ROWS($AV$22:$AV$33)-ROWS($AZ$22:$AZ$33)),IFERROR(INDEX($BH$22:$BH$33, ROWS($BT$4:BT75)-ROWS($AJ$22:$AJ$33)-ROWS($AN$22:$AN$33)-ROWS($AR$22:$AR$33)-ROWS($AV$22:$AV$33)-ROWS($AZ$22:$AZ$33)-ROWS($BD$22:$BD$33)), "")))))))</f>
        <v/>
      </c>
      <c r="BU77" s="316" t="str">
        <f t="shared" ca="1" si="189"/>
        <v/>
      </c>
      <c r="BV77" s="316" t="str">
        <f ca="1">IF(OR(BW77="",BW77=0),"",MAX(BV$5:BV76)+1)</f>
        <v/>
      </c>
      <c r="BW77" s="316" t="str">
        <f ca="1">IFERROR(INDEX($AK$22:$AK$33, ROWS($BW$4:BW75)), IFERROR(INDEX($AO$22:$AO$33, ROWS($BW$4:BW75)-ROWS($AK$22:$AK$33)), IFERROR(INDEX($AS$22:$AS$33, ROWS($BW$4:BW75)-ROWS($AK$22:$AK$33)-ROWS($AO$22:$AO$33)),IFERROR(INDEX($AW$22:$AW$33, ROWS($BW$4:BW75)-ROWS($AK$22:$AK$33)-ROWS($AO$22:$AO$33)-ROWS($AS$22:$AS$33)),IFERROR(INDEX($BA$22:$BA$33, ROWS($BW$4:BW75)-ROWS($AK$22:$AK$33)-ROWS($AO$22:$AO$33)-ROWS($AS$22:$AS$33)-ROWS($AW$22:$AW$33)),IFERROR(INDEX($BE$22:$BE$33, ROWS($BW$4:BW75)-ROWS($AK$22:$AK$33)-ROWS($AO$22:$AO$33)-ROWS($AS$22:$AS$33)-ROWS($AW$22:$AW$33)-ROWS($BA$22:$BA$33)),IFERROR(INDEX($BI$22:$BI$33, ROWS($BW$4:BW75)-ROWS($AK$22:$AK$33)-ROWS($AO$22:$AO$33)-ROWS($AS$22:$AS$33)-ROWS($AW$22:$AW$33)-ROWS($BA$22:$BA$33)-ROWS($BE$22:$BE$33)), "")))))))</f>
        <v/>
      </c>
      <c r="BX77" s="316" t="str">
        <f t="shared" ca="1" si="190"/>
        <v/>
      </c>
      <c r="BY77" s="413" t="str">
        <f t="shared" ca="1" si="191"/>
        <v/>
      </c>
      <c r="BZ77" s="412" t="str">
        <f ca="1">IF(OR(CA77="",CA77=0),"",MAX(BZ$5:BZ76)+1)</f>
        <v/>
      </c>
      <c r="CA77" s="316" t="str">
        <f ca="1">IFERROR(INDEX($AJ$38:$AJ$49, ROWS($CA$4:CA75)), IFERROR(INDEX($AN$38:$AN$49, ROWS($CA$4:CA75)-ROWS($AJ$38:$AJ$49)), IFERROR(INDEX($AR$38:$AR$49, ROWS($CA$4:CA75)-ROWS($AJ$38:$AJ$49)-ROWS($AN$38:$AN$49)),IFERROR(INDEX($AV$38:$AV$49, ROWS($CA$4:CA75)-ROWS($AJ$38:$AJ$49)-ROWS($AN$38:$AN$49)-ROWS($AR$38:$AR$49)),IFERROR(INDEX($AZ$38:$AZ$49, ROWS($CA$4:CA75)-ROWS($AJ$38:$AJ$49)-ROWS($AN$38:$AN$49)-ROWS($AR$38:$AR$49)-ROWS($AV$38:$AV$49)),IFERROR(INDEX($BD$38:$BD$49, ROWS($CA$4:CA75)-ROWS($AJ$38:$AJ$49)-ROWS($AN$38:$AN$49)-ROWS($AR$38:$AR$49)-ROWS($AV$38:$AV$49)-ROWS($AZ$38:$AZ$49)),IFERROR(INDEX($BH$38:$BH$49, ROWS($CA$4:CA75)-ROWS($AJ$38:$AJ$49)-ROWS($AN$38:$AN$49)-ROWS($AR$38:$AR$49)-ROWS($AV$38:$AV$49)-ROWS($AZ$38:$AZ$49)-ROWS($BD$38:$BD$49)), "")))))))</f>
        <v/>
      </c>
      <c r="CB77" s="316" t="str">
        <f t="shared" ca="1" si="192"/>
        <v/>
      </c>
      <c r="CC77" s="316" t="str">
        <f ca="1">IF(OR(CD77="",CD77=0),"",MAX(CC$5:CC76)+1)</f>
        <v/>
      </c>
      <c r="CD77" s="316" t="str">
        <f ca="1">IFERROR(INDEX($AK$38:$AK$49, ROWS($CD$4:CD75)), IFERROR(INDEX($AO$38:$AO$49, ROWS($CD$4:CD75)-ROWS($AK$38:$AK$49)), IFERROR(INDEX($AS$38:$AS$49, ROWS($CD$4:CD75)-ROWS($AK$38:$AK$49)-ROWS($AO$38:$AO$49)),IFERROR(INDEX($AW$38:$AW$49, ROWS($CD$4:CD75)-ROWS($AK$38:$AK$49)-ROWS($AO$38:$AO$49)-ROWS($AS$38:$AS$49)),IFERROR(INDEX($BA$38:$BA$49, ROWS($CD$4:CD75)-ROWS($AK$38:$AK$49)-ROWS($AO$38:$AO$49)-ROWS($AS$38:$AS$49)-ROWS($AW$38:$AW$49)),IFERROR(INDEX($BE$38:$BE$49, ROWS($CD$4:CD75)-ROWS($AK$38:$AK$49)-ROWS($AO$38:$AO$49)-ROWS($AS$38:$AS$49)-ROWS($AW$38:$AW$49)-ROWS($BA$38:$BA$49)),IFERROR(INDEX($BI$38:$BI$49, ROWS($CD$4:CD75)-ROWS($AK$38:$AK$49)-ROWS($AO$38:$AO$49)-ROWS($AS$38:$AS$49)-ROWS($AW$38:$AW$49)-ROWS($BA$38:$BA$49)-ROWS($BE$38:$BE$49)), "")))))))</f>
        <v/>
      </c>
      <c r="CE77" s="316" t="str">
        <f t="shared" ca="1" si="193"/>
        <v/>
      </c>
      <c r="CF77" s="413" t="str">
        <f t="shared" ca="1" si="194"/>
        <v/>
      </c>
      <c r="CG77" s="412" t="str">
        <f ca="1">IF(OR(CH77="",CH77=0),"",MAX(CG$5:CG76)+1)</f>
        <v/>
      </c>
      <c r="CH77" s="316" t="str">
        <f ca="1">IFERROR(INDEX($AJ$54:$AJ$65, ROWS($CH$4:CH75)), IFERROR(INDEX($AN$54:$AN$65, ROWS($CH$4:CH75)-ROWS($AJ$54:$AJ$65)), IFERROR(INDEX($AR$54:$AR$65, ROWS($CH$4:CH75)-ROWS($AJ$54:$AJ$65)-ROWS($AN$54:$AN$65)),IFERROR(INDEX($AV$54:$AV$65, ROWS($CH$4:CH75)-ROWS($AJ$54:$AJ$65)-ROWS($AN$54:$AN$65)-ROWS($AR$54:$AR$65)),IFERROR(INDEX($AZ$54:$AZ$65, ROWS($CH$4:CH75)-ROWS($AJ$54:$AJ$65)-ROWS($AN$54:$AN$65)-ROWS($AR$54:$AR$65)-ROWS($AV$54:$AV$65)),IFERROR(INDEX($BD$54:$BD$65, ROWS($CH$4:CH75)-ROWS($AJ$54:$AJ$65)-ROWS($AN$54:$AN$65)-ROWS($AR$54:$AR$65)-ROWS($AV$54:$AV$65)-ROWS($AZ$54:$AZ$65)),IFERROR(INDEX($BH$54:$BH$65, ROWS($CH$4:CH75)-ROWS($AJ$54:$AJ$65)-ROWS($AN$54:$AN$65)-ROWS($AR$54:$AR$65)-ROWS($AV$54:$AV$65)-ROWS($AZ$54:$AZ$65)-ROWS($BD$54:$BD$65)), "")))))))</f>
        <v/>
      </c>
      <c r="CI77" s="316" t="str">
        <f t="shared" ca="1" si="195"/>
        <v/>
      </c>
      <c r="CJ77" s="316" t="str">
        <f ca="1">IF(OR(CK77="",CK77=0),"",MAX(CJ$5:CJ76)+1)</f>
        <v/>
      </c>
      <c r="CK77" s="316" t="str">
        <f ca="1">IFERROR(INDEX($AK$54:$AK$65, ROWS($CK$4:CK75)), IFERROR(INDEX($AO$54:$AO$65, ROWS($CK$4:CK75)-ROWS($AK$54:$AK$65)), IFERROR(INDEX($AS$54:$AS$65, ROWS($CK$4:CK75)-ROWS($AK$54:$AK$65)-ROWS($AO$54:$AO$65)),IFERROR(INDEX($AW$54:$AW$65, ROWS($CK$4:CK75)-ROWS($AK$54:$AK$65)-ROWS($AO$54:$AO$65)-ROWS($AS$54:$AS$65)),IFERROR(INDEX($BA$54:$BA$65, ROWS($CK$4:CK75)-ROWS($AK$54:$AK$65)-ROWS($AO$54:$AO$65)-ROWS($AS$54:$AS$65)-ROWS($AW$54:$AW$65)),IFERROR(INDEX($BE$54:$BE$65, ROWS($CK$4:CK75)-ROWS($AK$54:$AK$65)-ROWS($AO$54:$AO$65)-ROWS($AS$54:$AS$65)-ROWS($AW$54:$AW$65)-ROWS($BA$54:$BA$65)),IFERROR(INDEX($BI$54:$BI$65, ROWS($CK$4:CK75)-ROWS($AK$54:$AK$65)-ROWS($AO$54:$AO$65)-ROWS($AS$54:$AS$65)-ROWS($AW$54:$AW$65)-ROWS($BA$54:$BA$65)-ROWS($BE$54:$BE$65)), "")))))))</f>
        <v/>
      </c>
      <c r="CL77" s="316" t="str">
        <f t="shared" ca="1" si="196"/>
        <v/>
      </c>
      <c r="CM77" s="413" t="str">
        <f t="shared" ca="1" si="197"/>
        <v/>
      </c>
      <c r="CN77" s="412" t="str">
        <f>IF(OR(CO77="",CO77=0),"",MAX(CN$5:CN76)+1)</f>
        <v/>
      </c>
      <c r="CO77" s="316">
        <f>IFERROR(INDEX($AJ$70:$AJ$81, ROWS($CO$4:CO75)), IFERROR(INDEX($AN$70:$AN$81, ROWS($CO$4:CO75)-ROWS($AJ$70:$AJ$81)), IFERROR(INDEX($AR$70:$AR$81, ROWS($CO$4:CO75)-ROWS($AJ$70:$AJ$81)-ROWS($AN$70:$AN$81)),IFERROR(INDEX($AV$70:$AV$81, ROWS($CO$4:CO75)-ROWS($AJ$70:$AJ$81)-ROWS($AN$70:$AN$81)-ROWS($AR$70:$AR$81)),IFERROR(INDEX($AZ$70:$AZ$81, ROWS($CO$4:CO75)-ROWS($AJ$70:$AJ$81)-ROWS($AN$70:$AN$81)-ROWS($AR$70:$AR$81)-ROWS($AV$70:$AV$81)),IFERROR(INDEX($BD$70:$BD$81, ROWS($CO$4:CO75)-ROWS($AJ$70:$AJ$81)-ROWS($AN$70:$AN$81)-ROWS($AR$70:$AR$81)-ROWS($AV$70:$AV$81)-ROWS($AZ$70:$AZ$81)),IFERROR(INDEX($BH$70:$BH$81, ROWS($CO$4:CO75)-ROWS($AJ$70:$AJ$81)-ROWS($AN$70:$AN$81)-ROWS($AR$70:$AR$81)-ROWS($AV$70:$AV$81)-ROWS($AZ$70:$AZ$81)-ROWS($BD$70:$BD$81)), "")))))))</f>
        <v>0</v>
      </c>
      <c r="CP77" s="316" t="str">
        <f t="shared" ca="1" si="198"/>
        <v/>
      </c>
      <c r="CQ77" s="316" t="str">
        <f>IF(OR(CR77="",CR77=0),"",MAX(CQ$5:CQ76)+1)</f>
        <v/>
      </c>
      <c r="CR77" s="316">
        <f>IFERROR(INDEX($AK$70:$AK$81, ROWS($CR$4:CR75)), IFERROR(INDEX($AO$70:$AO$81, ROWS($CR$4:CR75)-ROWS($AK$70:$AK$81)), IFERROR(INDEX($AS$70:$AS$81, ROWS($CR$4:CR75)-ROWS($AK$70:$AK$81)-ROWS($AO$70:$AO$81)),IFERROR(INDEX($AW$70:$AW$81, ROWS($CR$4:CR75)-ROWS($AK$70:$AK$81)-ROWS($AO$70:$AO$81)-ROWS($AS$70:$AS$81)),IFERROR(INDEX($BA$70:$BA$81, ROWS($CR$4:CR75)-ROWS($AK$70:$AK$81)-ROWS($AO$70:$AO$81)-ROWS($AS$70:$AS$81)-ROWS($AW$70:$AW$81)),IFERROR(INDEX($BE$70:$BE$81, ROWS($CR$4:CR75)-ROWS($AK$70:$AK$81)-ROWS($AO$70:$AO$81)-ROWS($AS$70:$AS$81)-ROWS($AW$70:$AW$81)-ROWS($BA$70:$BA$81)),IFERROR(INDEX($BI$70:$BI$81, ROWS($CR$4:CR75)-ROWS($AK$70:$AK$81)-ROWS($AO$70:$AO$81)-ROWS($AS$70:$AS$81)-ROWS($AW$70:$AW$81)-ROWS($BA$70:$BA$81)-ROWS($BE$70:$BE$81)), "")))))))</f>
        <v>0</v>
      </c>
      <c r="CS77" s="316" t="str">
        <f t="shared" ca="1" si="199"/>
        <v/>
      </c>
      <c r="CT77" s="413" t="str">
        <f t="shared" ca="1" si="200"/>
        <v/>
      </c>
      <c r="CU77" s="412" t="str">
        <f>IF(OR(CV77="",CV77=0),"",MAX(CU$5:CU76)+1)</f>
        <v/>
      </c>
      <c r="CV77" s="316" t="str">
        <f>IFERROR(INDEX($AJ$86:$AJ$97, ROWS($CV$4:CV75)), IFERROR(INDEX($AN$86:$AN$97, ROWS($CV$4:CV75)-ROWS($AJ$86:$AJ$97)), ""))</f>
        <v/>
      </c>
      <c r="CW77" s="316" t="str">
        <f t="shared" si="201"/>
        <v/>
      </c>
      <c r="CX77" s="316" t="str">
        <f>IF(OR(CY77="",CY77=0),"",MAX(CX$5:CX76)+1)</f>
        <v/>
      </c>
      <c r="CY77" s="316" t="str">
        <f>IFERROR(INDEX($AK$86:$AK$97, ROWS($CY$4:CY75)), IFERROR(INDEX($AO$86:$AO$97, ROWS($CY$4:CY75)-ROWS($AK$86:$AK$97)), ""))</f>
        <v/>
      </c>
      <c r="CZ77" s="316" t="str">
        <f t="shared" si="202"/>
        <v/>
      </c>
      <c r="DA77" s="413" t="str">
        <f t="shared" si="203"/>
        <v/>
      </c>
      <c r="DC77" s="438" t="str">
        <f ca="1">IF(OR(DD77="",DD77=0),"",MAX(DC$65:DC76)+1)</f>
        <v/>
      </c>
      <c r="DD77" s="435" t="str">
        <f t="shared" ca="1" si="166"/>
        <v/>
      </c>
      <c r="DE77" s="413" t="str">
        <f t="shared" ca="1" si="167"/>
        <v/>
      </c>
      <c r="DF77" s="432" t="str">
        <f ca="1">IF(OR(DG77="",DG77=0),"",MAX(DF$65:DF76)+1)</f>
        <v/>
      </c>
      <c r="DG77" s="414" t="str">
        <f t="shared" ca="1" si="168"/>
        <v/>
      </c>
      <c r="DH77" s="415" t="str">
        <f t="shared" ca="1" si="169"/>
        <v/>
      </c>
      <c r="DI77" s="414" t="str">
        <f t="shared" ca="1" si="170"/>
        <v/>
      </c>
      <c r="DJ77" s="413" t="str">
        <f t="shared" ca="1" si="171"/>
        <v/>
      </c>
      <c r="DK77" s="414" t="str">
        <f t="shared" ca="1" si="172"/>
        <v/>
      </c>
      <c r="DL77" s="415" t="str">
        <f t="shared" ca="1" si="173"/>
        <v/>
      </c>
      <c r="DM77" s="278"/>
      <c r="DN77" s="278"/>
      <c r="DO77" s="278"/>
      <c r="DP77" s="278"/>
      <c r="DQ77" s="278"/>
      <c r="DR77" s="278"/>
      <c r="DS77" s="278"/>
    </row>
    <row r="78" spans="16:123" x14ac:dyDescent="0.3">
      <c r="AB78" s="395">
        <f ca="1">IFERROR(MATCH($AB$59,OFFSET(Year!$BI$11:$BI$62,AB77,,1000),0)+AB77,"")</f>
        <v>65</v>
      </c>
      <c r="AC78" s="404" t="str">
        <f ca="1">IFERROR(INDEX(Year!$BL$11:$BL$62,AB78),"")</f>
        <v/>
      </c>
      <c r="AD78" s="405" t="str">
        <f ca="1">IFERROR(INDEX(Year!$BJ$11:$BJ$62,AB78),"")</f>
        <v/>
      </c>
      <c r="AE78" s="406" t="str">
        <f ca="1">IFERROR(INDEX(Year!$BK$11:$BK$62,AB78),"")</f>
        <v/>
      </c>
      <c r="AF78" s="407" t="str">
        <f ca="1">IFERROR(INDEX(Year!$BI$11:$BI$62,AB78),"")</f>
        <v/>
      </c>
      <c r="AI78" s="304" t="str">
        <f t="shared" ca="1" si="183"/>
        <v/>
      </c>
      <c r="AJ78" s="305" t="str">
        <f t="shared" ca="1" si="174"/>
        <v/>
      </c>
      <c r="AK78" s="306" t="str">
        <f t="shared" ca="1" si="175"/>
        <v/>
      </c>
      <c r="AL78" s="307" t="str">
        <f t="shared" ca="1" si="176"/>
        <v/>
      </c>
      <c r="AM78" s="304" t="str">
        <f t="shared" ca="1" si="184"/>
        <v/>
      </c>
      <c r="AN78" s="305" t="str">
        <f t="shared" ca="1" si="177"/>
        <v/>
      </c>
      <c r="AO78" s="306" t="str">
        <f t="shared" ca="1" si="178"/>
        <v/>
      </c>
      <c r="AP78" s="307" t="str">
        <f t="shared" ca="1" si="179"/>
        <v/>
      </c>
      <c r="AQ78" s="304" t="str">
        <f t="shared" ca="1" si="185"/>
        <v/>
      </c>
      <c r="AR78" s="305" t="str">
        <f t="shared" ca="1" si="180"/>
        <v/>
      </c>
      <c r="AS78" s="306" t="str">
        <f t="shared" ca="1" si="181"/>
        <v/>
      </c>
      <c r="AT78" s="307" t="str">
        <f t="shared" ca="1" si="182"/>
        <v/>
      </c>
      <c r="AU78" s="304"/>
      <c r="AV78" s="305"/>
      <c r="AW78" s="306"/>
      <c r="AX78" s="307"/>
      <c r="AY78" s="304"/>
      <c r="AZ78" s="305"/>
      <c r="BA78" s="306"/>
      <c r="BB78" s="307"/>
      <c r="BC78" s="304"/>
      <c r="BD78" s="305"/>
      <c r="BE78" s="306"/>
      <c r="BF78" s="307"/>
      <c r="BG78" s="304"/>
      <c r="BH78" s="305"/>
      <c r="BI78" s="306"/>
      <c r="BJ78" s="307"/>
      <c r="BL78" s="412">
        <f ca="1">IF(OR(BM78="",BM78=0),"",MAX(BL$5:BL77)+1)</f>
        <v>1</v>
      </c>
      <c r="BM78" s="316" t="str">
        <f ca="1">IFERROR(INDEX($AJ$6:$AJ$17, ROWS(BM$4:$BM76)), IFERROR(INDEX($AN$6:$AN$17, ROWS(BM$4:$BM76)-ROWS($AJ$6:$AJ$17)), IFERROR(INDEX($AR$6:$AR$17, ROWS(BM$4:$BM76)-ROWS($AJ$6:$AJ$17)-ROWS($AN$6:$AN$17)),IFERROR(INDEX($AV$6:$AV$17, ROWS(BM$4:$BM76)-ROWS($AJ$6:$AJ$17)-ROWS($AN$6:$AN$17)-ROWS($AR$6:$AR$17)),IFERROR(INDEX($AZ$6:$AZ$17, ROWS(BM$4:$BM76)-ROWS($AJ$6:$AJ$17)-ROWS($AN$6:$AN$17)-ROWS($AR$6:$AR$17)-ROWS($AV$6:$AV$17)),IFERROR(INDEX($BD$6:$BD$17, ROWS(BM$4:$BM76)-ROWS($AJ$6:$AJ$17)-ROWS($AN$6:$AN$17)-ROWS($AR$6:$AR$17)-ROWS($AV$6:$AV$17)-ROWS($AZ$6:$AZ$17)),IFERROR(INDEX($BH$6:$BH$17, ROWS(BM$4:$BM76)-ROWS($AJ$6:$AJ$17)-ROWS($AN$6:$AN$17)-ROWS($AR$6:$AR$17)-ROWS($AV$6:$AV$17)-ROWS($AZ$6:$AZ$17)-ROWS($BD$6:$BD$17)), "")))))))</f>
        <v>Bank Loan 1</v>
      </c>
      <c r="BN78" s="316" t="str">
        <f t="shared" ca="1" si="186"/>
        <v/>
      </c>
      <c r="BO78" s="316">
        <f ca="1">IF(OR(BP78="",BP78=0),"",MAX(BO$5:BO77)+1)</f>
        <v>1</v>
      </c>
      <c r="BP78" s="316">
        <f ca="1">IFERROR(INDEX($AK$6:$AK$17, ROWS($BP$4:BP76)), IFERROR(INDEX($AO$6:$AO$17, ROWS($BP$4:BP76)-ROWS($AK$6:$AK$17)), IFERROR(INDEX($AS$6:$AS$17, ROWS($BP$4:BP76)-ROWS($AK$6:$AK$17)-ROWS($AO$6:$AO$17)),IFERROR(INDEX($AW$6:$AW$17, ROWS($BP$4:BP76)-ROWS($AK$6:$AK$17)-ROWS($AO$6:$AO$17)-ROWS($AS$6:$AS$17)),IFERROR(INDEX($BA$6:$BA$17, ROWS($BP$4:BP76)-ROWS($AK$6:$AK$17)-ROWS($AO$6:$AO$17)-ROWS($AS$6:$AS$17)-ROWS($AW$6:$AW$17)),IFERROR(INDEX($BE$6:$BE$17, ROWS($BP$4:BP76)-ROWS($AK$6:$AK$17)-ROWS($AO$6:$AO$17)-ROWS($AS$6:$AS$17)-ROWS($AW$6:$AW$17)-ROWS($BA$6:$BA$17)),IFERROR(INDEX($BI$6:$BI$17, ROWS($BP$4:BP76)-ROWS($AK$6:$AK$17)-ROWS($AO$6:$AO$17)-ROWS($AS$6:$AS$17)-ROWS($AW$6:$AW$17)-ROWS($BA$6:$BA$17)-ROWS($BE$6:$BE$17)), "")))))))</f>
        <v>120</v>
      </c>
      <c r="BQ78" s="316" t="str">
        <f t="shared" ca="1" si="187"/>
        <v/>
      </c>
      <c r="BR78" s="413" t="str">
        <f t="shared" ca="1" si="188"/>
        <v/>
      </c>
      <c r="BS78" s="412" t="str">
        <f ca="1">IF(OR(BT78="",BT78=0),"",MAX(BS$5:BS77)+1)</f>
        <v/>
      </c>
      <c r="BT78" s="316" t="str">
        <f ca="1">IFERROR(INDEX($AJ$22:$AJ$33, ROWS($BT$4:BT76)), IFERROR(INDEX($AN$22:$AN$33, ROWS($BT$4:BT76)-ROWS($AJ$22:$AJ$33)), IFERROR(INDEX($AR$22:$AR$33, ROWS($BT$4:BT76)-ROWS($AJ$22:$AJ$33)-ROWS($AN$22:$AN$33)),IFERROR(INDEX($AV$22:$AV$33, ROWS($BT$4:BT76)-ROWS($AJ$22:$AJ$33)-ROWS($AN$22:$AN$33)-ROWS($AR$22:$AR$33)),IFERROR(INDEX($AZ$22:$AZ$33, ROWS($BT$4:BT76)-ROWS($AJ$22:$AJ$33)-ROWS($AN$22:$AN$33)-ROWS($AR$22:$AR$33)-ROWS($AV$22:$AV$33)),IFERROR(INDEX($BD$22:$BD$33, ROWS($BT$4:BT76)-ROWS($AJ$22:$AJ$33)-ROWS($AN$22:$AN$33)-ROWS($AR$22:$AR$33)-ROWS($AV$22:$AV$33)-ROWS($AZ$22:$AZ$33)),IFERROR(INDEX($BH$22:$BH$33, ROWS($BT$4:BT76)-ROWS($AJ$22:$AJ$33)-ROWS($AN$22:$AN$33)-ROWS($AR$22:$AR$33)-ROWS($AV$22:$AV$33)-ROWS($AZ$22:$AZ$33)-ROWS($BD$22:$BD$33)), "")))))))</f>
        <v/>
      </c>
      <c r="BU78" s="316" t="str">
        <f t="shared" ca="1" si="189"/>
        <v/>
      </c>
      <c r="BV78" s="316" t="str">
        <f ca="1">IF(OR(BW78="",BW78=0),"",MAX(BV$5:BV77)+1)</f>
        <v/>
      </c>
      <c r="BW78" s="316" t="str">
        <f ca="1">IFERROR(INDEX($AK$22:$AK$33, ROWS($BW$4:BW76)), IFERROR(INDEX($AO$22:$AO$33, ROWS($BW$4:BW76)-ROWS($AK$22:$AK$33)), IFERROR(INDEX($AS$22:$AS$33, ROWS($BW$4:BW76)-ROWS($AK$22:$AK$33)-ROWS($AO$22:$AO$33)),IFERROR(INDEX($AW$22:$AW$33, ROWS($BW$4:BW76)-ROWS($AK$22:$AK$33)-ROWS($AO$22:$AO$33)-ROWS($AS$22:$AS$33)),IFERROR(INDEX($BA$22:$BA$33, ROWS($BW$4:BW76)-ROWS($AK$22:$AK$33)-ROWS($AO$22:$AO$33)-ROWS($AS$22:$AS$33)-ROWS($AW$22:$AW$33)),IFERROR(INDEX($BE$22:$BE$33, ROWS($BW$4:BW76)-ROWS($AK$22:$AK$33)-ROWS($AO$22:$AO$33)-ROWS($AS$22:$AS$33)-ROWS($AW$22:$AW$33)-ROWS($BA$22:$BA$33)),IFERROR(INDEX($BI$22:$BI$33, ROWS($BW$4:BW76)-ROWS($AK$22:$AK$33)-ROWS($AO$22:$AO$33)-ROWS($AS$22:$AS$33)-ROWS($AW$22:$AW$33)-ROWS($BA$22:$BA$33)-ROWS($BE$22:$BE$33)), "")))))))</f>
        <v/>
      </c>
      <c r="BX78" s="316" t="str">
        <f t="shared" ca="1" si="190"/>
        <v/>
      </c>
      <c r="BY78" s="413" t="str">
        <f t="shared" ca="1" si="191"/>
        <v/>
      </c>
      <c r="BZ78" s="412">
        <f ca="1">IF(OR(CA78="",CA78=0),"",MAX(BZ$5:BZ77)+1)</f>
        <v>9</v>
      </c>
      <c r="CA78" s="316" t="str">
        <f ca="1">IFERROR(INDEX($AJ$38:$AJ$49, ROWS($CA$4:CA76)), IFERROR(INDEX($AN$38:$AN$49, ROWS($CA$4:CA76)-ROWS($AJ$38:$AJ$49)), IFERROR(INDEX($AR$38:$AR$49, ROWS($CA$4:CA76)-ROWS($AJ$38:$AJ$49)-ROWS($AN$38:$AN$49)),IFERROR(INDEX($AV$38:$AV$49, ROWS($CA$4:CA76)-ROWS($AJ$38:$AJ$49)-ROWS($AN$38:$AN$49)-ROWS($AR$38:$AR$49)),IFERROR(INDEX($AZ$38:$AZ$49, ROWS($CA$4:CA76)-ROWS($AJ$38:$AJ$49)-ROWS($AN$38:$AN$49)-ROWS($AR$38:$AR$49)-ROWS($AV$38:$AV$49)),IFERROR(INDEX($BD$38:$BD$49, ROWS($CA$4:CA76)-ROWS($AJ$38:$AJ$49)-ROWS($AN$38:$AN$49)-ROWS($AR$38:$AR$49)-ROWS($AV$38:$AV$49)-ROWS($AZ$38:$AZ$49)),IFERROR(INDEX($BH$38:$BH$49, ROWS($CA$4:CA76)-ROWS($AJ$38:$AJ$49)-ROWS($AN$38:$AN$49)-ROWS($AR$38:$AR$49)-ROWS($AV$38:$AV$49)-ROWS($AZ$38:$AZ$49)-ROWS($BD$38:$BD$49)), "")))))))</f>
        <v>Roth IRA</v>
      </c>
      <c r="CB78" s="316" t="str">
        <f t="shared" ca="1" si="192"/>
        <v/>
      </c>
      <c r="CC78" s="316">
        <f ca="1">IF(OR(CD78="",CD78=0),"",MAX(CC$5:CC77)+1)</f>
        <v>9</v>
      </c>
      <c r="CD78" s="316">
        <f ca="1">IFERROR(INDEX($AK$38:$AK$49, ROWS($CD$4:CD76)), IFERROR(INDEX($AO$38:$AO$49, ROWS($CD$4:CD76)-ROWS($AK$38:$AK$49)), IFERROR(INDEX($AS$38:$AS$49, ROWS($CD$4:CD76)-ROWS($AK$38:$AK$49)-ROWS($AO$38:$AO$49)),IFERROR(INDEX($AW$38:$AW$49, ROWS($CD$4:CD76)-ROWS($AK$38:$AK$49)-ROWS($AO$38:$AO$49)-ROWS($AS$38:$AS$49)),IFERROR(INDEX($BA$38:$BA$49, ROWS($CD$4:CD76)-ROWS($AK$38:$AK$49)-ROWS($AO$38:$AO$49)-ROWS($AS$38:$AS$49)-ROWS($AW$38:$AW$49)),IFERROR(INDEX($BE$38:$BE$49, ROWS($CD$4:CD76)-ROWS($AK$38:$AK$49)-ROWS($AO$38:$AO$49)-ROWS($AS$38:$AS$49)-ROWS($AW$38:$AW$49)-ROWS($BA$38:$BA$49)),IFERROR(INDEX($BI$38:$BI$49, ROWS($CD$4:CD76)-ROWS($AK$38:$AK$49)-ROWS($AO$38:$AO$49)-ROWS($AS$38:$AS$49)-ROWS($AW$38:$AW$49)-ROWS($BA$38:$BA$49)-ROWS($BE$38:$BE$49)), "")))))))</f>
        <v>100</v>
      </c>
      <c r="CE78" s="316" t="str">
        <f t="shared" ca="1" si="193"/>
        <v/>
      </c>
      <c r="CF78" s="413" t="str">
        <f t="shared" ca="1" si="194"/>
        <v/>
      </c>
      <c r="CG78" s="412" t="str">
        <f ca="1">IF(OR(CH78="",CH78=0),"",MAX(CG$5:CG77)+1)</f>
        <v/>
      </c>
      <c r="CH78" s="316" t="str">
        <f ca="1">IFERROR(INDEX($AJ$54:$AJ$65, ROWS($CH$4:CH76)), IFERROR(INDEX($AN$54:$AN$65, ROWS($CH$4:CH76)-ROWS($AJ$54:$AJ$65)), IFERROR(INDEX($AR$54:$AR$65, ROWS($CH$4:CH76)-ROWS($AJ$54:$AJ$65)-ROWS($AN$54:$AN$65)),IFERROR(INDEX($AV$54:$AV$65, ROWS($CH$4:CH76)-ROWS($AJ$54:$AJ$65)-ROWS($AN$54:$AN$65)-ROWS($AR$54:$AR$65)),IFERROR(INDEX($AZ$54:$AZ$65, ROWS($CH$4:CH76)-ROWS($AJ$54:$AJ$65)-ROWS($AN$54:$AN$65)-ROWS($AR$54:$AR$65)-ROWS($AV$54:$AV$65)),IFERROR(INDEX($BD$54:$BD$65, ROWS($CH$4:CH76)-ROWS($AJ$54:$AJ$65)-ROWS($AN$54:$AN$65)-ROWS($AR$54:$AR$65)-ROWS($AV$54:$AV$65)-ROWS($AZ$54:$AZ$65)),IFERROR(INDEX($BH$54:$BH$65, ROWS($CH$4:CH76)-ROWS($AJ$54:$AJ$65)-ROWS($AN$54:$AN$65)-ROWS($AR$54:$AR$65)-ROWS($AV$54:$AV$65)-ROWS($AZ$54:$AZ$65)-ROWS($BD$54:$BD$65)), "")))))))</f>
        <v/>
      </c>
      <c r="CI78" s="316" t="str">
        <f t="shared" ca="1" si="195"/>
        <v/>
      </c>
      <c r="CJ78" s="316" t="str">
        <f ca="1">IF(OR(CK78="",CK78=0),"",MAX(CJ$5:CJ77)+1)</f>
        <v/>
      </c>
      <c r="CK78" s="316" t="str">
        <f ca="1">IFERROR(INDEX($AK$54:$AK$65, ROWS($CK$4:CK76)), IFERROR(INDEX($AO$54:$AO$65, ROWS($CK$4:CK76)-ROWS($AK$54:$AK$65)), IFERROR(INDEX($AS$54:$AS$65, ROWS($CK$4:CK76)-ROWS($AK$54:$AK$65)-ROWS($AO$54:$AO$65)),IFERROR(INDEX($AW$54:$AW$65, ROWS($CK$4:CK76)-ROWS($AK$54:$AK$65)-ROWS($AO$54:$AO$65)-ROWS($AS$54:$AS$65)),IFERROR(INDEX($BA$54:$BA$65, ROWS($CK$4:CK76)-ROWS($AK$54:$AK$65)-ROWS($AO$54:$AO$65)-ROWS($AS$54:$AS$65)-ROWS($AW$54:$AW$65)),IFERROR(INDEX($BE$54:$BE$65, ROWS($CK$4:CK76)-ROWS($AK$54:$AK$65)-ROWS($AO$54:$AO$65)-ROWS($AS$54:$AS$65)-ROWS($AW$54:$AW$65)-ROWS($BA$54:$BA$65)),IFERROR(INDEX($BI$54:$BI$65, ROWS($CK$4:CK76)-ROWS($AK$54:$AK$65)-ROWS($AO$54:$AO$65)-ROWS($AS$54:$AS$65)-ROWS($AW$54:$AW$65)-ROWS($BA$54:$BA$65)-ROWS($BE$54:$BE$65)), "")))))))</f>
        <v/>
      </c>
      <c r="CL78" s="316" t="str">
        <f t="shared" ca="1" si="196"/>
        <v/>
      </c>
      <c r="CM78" s="413" t="str">
        <f t="shared" ca="1" si="197"/>
        <v/>
      </c>
      <c r="CN78" s="412" t="str">
        <f>IF(OR(CO78="",CO78=0),"",MAX(CN$5:CN77)+1)</f>
        <v/>
      </c>
      <c r="CO78" s="316">
        <f>IFERROR(INDEX($AJ$70:$AJ$81, ROWS($CO$4:CO76)), IFERROR(INDEX($AN$70:$AN$81, ROWS($CO$4:CO76)-ROWS($AJ$70:$AJ$81)), IFERROR(INDEX($AR$70:$AR$81, ROWS($CO$4:CO76)-ROWS($AJ$70:$AJ$81)-ROWS($AN$70:$AN$81)),IFERROR(INDEX($AV$70:$AV$81, ROWS($CO$4:CO76)-ROWS($AJ$70:$AJ$81)-ROWS($AN$70:$AN$81)-ROWS($AR$70:$AR$81)),IFERROR(INDEX($AZ$70:$AZ$81, ROWS($CO$4:CO76)-ROWS($AJ$70:$AJ$81)-ROWS($AN$70:$AN$81)-ROWS($AR$70:$AR$81)-ROWS($AV$70:$AV$81)),IFERROR(INDEX($BD$70:$BD$81, ROWS($CO$4:CO76)-ROWS($AJ$70:$AJ$81)-ROWS($AN$70:$AN$81)-ROWS($AR$70:$AR$81)-ROWS($AV$70:$AV$81)-ROWS($AZ$70:$AZ$81)),IFERROR(INDEX($BH$70:$BH$81, ROWS($CO$4:CO76)-ROWS($AJ$70:$AJ$81)-ROWS($AN$70:$AN$81)-ROWS($AR$70:$AR$81)-ROWS($AV$70:$AV$81)-ROWS($AZ$70:$AZ$81)-ROWS($BD$70:$BD$81)), "")))))))</f>
        <v>0</v>
      </c>
      <c r="CP78" s="316" t="str">
        <f t="shared" ca="1" si="198"/>
        <v/>
      </c>
      <c r="CQ78" s="316" t="str">
        <f>IF(OR(CR78="",CR78=0),"",MAX(CQ$5:CQ77)+1)</f>
        <v/>
      </c>
      <c r="CR78" s="316">
        <f>IFERROR(INDEX($AK$70:$AK$81, ROWS($CR$4:CR76)), IFERROR(INDEX($AO$70:$AO$81, ROWS($CR$4:CR76)-ROWS($AK$70:$AK$81)), IFERROR(INDEX($AS$70:$AS$81, ROWS($CR$4:CR76)-ROWS($AK$70:$AK$81)-ROWS($AO$70:$AO$81)),IFERROR(INDEX($AW$70:$AW$81, ROWS($CR$4:CR76)-ROWS($AK$70:$AK$81)-ROWS($AO$70:$AO$81)-ROWS($AS$70:$AS$81)),IFERROR(INDEX($BA$70:$BA$81, ROWS($CR$4:CR76)-ROWS($AK$70:$AK$81)-ROWS($AO$70:$AO$81)-ROWS($AS$70:$AS$81)-ROWS($AW$70:$AW$81)),IFERROR(INDEX($BE$70:$BE$81, ROWS($CR$4:CR76)-ROWS($AK$70:$AK$81)-ROWS($AO$70:$AO$81)-ROWS($AS$70:$AS$81)-ROWS($AW$70:$AW$81)-ROWS($BA$70:$BA$81)),IFERROR(INDEX($BI$70:$BI$81, ROWS($CR$4:CR76)-ROWS($AK$70:$AK$81)-ROWS($AO$70:$AO$81)-ROWS($AS$70:$AS$81)-ROWS($AW$70:$AW$81)-ROWS($BA$70:$BA$81)-ROWS($BE$70:$BE$81)), "")))))))</f>
        <v>0</v>
      </c>
      <c r="CS78" s="316" t="str">
        <f t="shared" ca="1" si="199"/>
        <v/>
      </c>
      <c r="CT78" s="413" t="str">
        <f t="shared" ca="1" si="200"/>
        <v/>
      </c>
      <c r="CU78" s="412" t="str">
        <f>IF(OR(CV78="",CV78=0),"",MAX(CU$5:CU77)+1)</f>
        <v/>
      </c>
      <c r="CV78" s="316" t="str">
        <f>IFERROR(INDEX($AJ$86:$AJ$97, ROWS($CV$4:CV76)), IFERROR(INDEX($AN$86:$AN$97, ROWS($CV$4:CV76)-ROWS($AJ$86:$AJ$97)), ""))</f>
        <v/>
      </c>
      <c r="CW78" s="316" t="str">
        <f t="shared" si="201"/>
        <v/>
      </c>
      <c r="CX78" s="316" t="str">
        <f>IF(OR(CY78="",CY78=0),"",MAX(CX$5:CX77)+1)</f>
        <v/>
      </c>
      <c r="CY78" s="316" t="str">
        <f>IFERROR(INDEX($AK$86:$AK$97, ROWS($CY$4:CY76)), IFERROR(INDEX($AO$86:$AO$97, ROWS($CY$4:CY76)-ROWS($AK$86:$AK$97)), ""))</f>
        <v/>
      </c>
      <c r="CZ78" s="316" t="str">
        <f t="shared" si="202"/>
        <v/>
      </c>
      <c r="DA78" s="413" t="str">
        <f t="shared" si="203"/>
        <v/>
      </c>
      <c r="DC78" s="438" t="str">
        <f ca="1">IF(OR(DD78="",DD78=0),"",MAX(DC$65:DC77)+1)</f>
        <v/>
      </c>
      <c r="DD78" s="434" t="str">
        <f t="shared" ca="1" si="166"/>
        <v/>
      </c>
      <c r="DE78" s="413" t="str">
        <f t="shared" ca="1" si="167"/>
        <v/>
      </c>
      <c r="DF78" s="431" t="str">
        <f ca="1">IF(OR(DG78="",DG78=0),"",MAX(DF$65:DF77)+1)</f>
        <v/>
      </c>
      <c r="DG78" s="412" t="str">
        <f t="shared" ca="1" si="168"/>
        <v/>
      </c>
      <c r="DH78" s="413" t="str">
        <f t="shared" ca="1" si="169"/>
        <v/>
      </c>
      <c r="DI78" s="412" t="str">
        <f t="shared" ca="1" si="170"/>
        <v/>
      </c>
      <c r="DJ78" s="413" t="str">
        <f t="shared" ca="1" si="171"/>
        <v/>
      </c>
      <c r="DK78" s="412" t="str">
        <f t="shared" ca="1" si="172"/>
        <v/>
      </c>
      <c r="DL78" s="413" t="str">
        <f t="shared" ca="1" si="173"/>
        <v/>
      </c>
      <c r="DM78" s="278"/>
      <c r="DN78" s="278"/>
      <c r="DO78" s="278"/>
      <c r="DP78" s="278"/>
      <c r="DQ78" s="278"/>
      <c r="DR78" s="278"/>
      <c r="DS78" s="278"/>
    </row>
    <row r="79" spans="16:123" x14ac:dyDescent="0.3">
      <c r="AB79" s="395">
        <f ca="1">IFERROR(MATCH($AB$59,OFFSET(Year!$BI$11:$BI$62,AB78,,1000),0)+AB78,"")</f>
        <v>66</v>
      </c>
      <c r="AC79" s="404" t="str">
        <f ca="1">IFERROR(INDEX(Year!$BL$11:$BL$62,AB79),"")</f>
        <v/>
      </c>
      <c r="AD79" s="405" t="str">
        <f ca="1">IFERROR(INDEX(Year!$BJ$11:$BJ$62,AB79),"")</f>
        <v/>
      </c>
      <c r="AE79" s="406" t="str">
        <f ca="1">IFERROR(INDEX(Year!$BK$11:$BK$62,AB79),"")</f>
        <v/>
      </c>
      <c r="AF79" s="407" t="str">
        <f ca="1">IFERROR(INDEX(Year!$BI$11:$BI$62,AB79),"")</f>
        <v/>
      </c>
      <c r="AI79" s="302" t="str">
        <f t="shared" ca="1" si="183"/>
        <v/>
      </c>
      <c r="AJ79" s="293" t="str">
        <f t="shared" ca="1" si="174"/>
        <v/>
      </c>
      <c r="AK79" s="293" t="str">
        <f t="shared" ca="1" si="175"/>
        <v/>
      </c>
      <c r="AL79" s="303" t="str">
        <f t="shared" ca="1" si="176"/>
        <v/>
      </c>
      <c r="AM79" s="302" t="str">
        <f t="shared" ca="1" si="184"/>
        <v/>
      </c>
      <c r="AN79" s="293" t="str">
        <f t="shared" ca="1" si="177"/>
        <v/>
      </c>
      <c r="AO79" s="293" t="str">
        <f t="shared" ca="1" si="178"/>
        <v/>
      </c>
      <c r="AP79" s="303" t="str">
        <f t="shared" ca="1" si="179"/>
        <v/>
      </c>
      <c r="AQ79" s="302" t="str">
        <f t="shared" ca="1" si="185"/>
        <v/>
      </c>
      <c r="AR79" s="293" t="str">
        <f t="shared" ca="1" si="180"/>
        <v/>
      </c>
      <c r="AS79" s="293" t="str">
        <f t="shared" ca="1" si="181"/>
        <v/>
      </c>
      <c r="AT79" s="303" t="str">
        <f t="shared" ca="1" si="182"/>
        <v/>
      </c>
      <c r="AU79" s="302"/>
      <c r="AV79" s="293"/>
      <c r="AW79" s="293"/>
      <c r="AX79" s="303"/>
      <c r="AY79" s="302"/>
      <c r="AZ79" s="293"/>
      <c r="BA79" s="293"/>
      <c r="BB79" s="303"/>
      <c r="BC79" s="302"/>
      <c r="BD79" s="293"/>
      <c r="BE79" s="293"/>
      <c r="BF79" s="303"/>
      <c r="BG79" s="302"/>
      <c r="BH79" s="293"/>
      <c r="BI79" s="293"/>
      <c r="BJ79" s="303"/>
      <c r="BL79" s="412">
        <f ca="1">IF(OR(BM79="",BM79=0),"",MAX(BL$5:BL78)+1)</f>
        <v>2</v>
      </c>
      <c r="BM79" s="316" t="str">
        <f ca="1">IFERROR(INDEX($AJ$6:$AJ$17, ROWS(BM$4:$BM77)), IFERROR(INDEX($AN$6:$AN$17, ROWS(BM$4:$BM77)-ROWS($AJ$6:$AJ$17)), IFERROR(INDEX($AR$6:$AR$17, ROWS(BM$4:$BM77)-ROWS($AJ$6:$AJ$17)-ROWS($AN$6:$AN$17)),IFERROR(INDEX($AV$6:$AV$17, ROWS(BM$4:$BM77)-ROWS($AJ$6:$AJ$17)-ROWS($AN$6:$AN$17)-ROWS($AR$6:$AR$17)),IFERROR(INDEX($AZ$6:$AZ$17, ROWS(BM$4:$BM77)-ROWS($AJ$6:$AJ$17)-ROWS($AN$6:$AN$17)-ROWS($AR$6:$AR$17)-ROWS($AV$6:$AV$17)),IFERROR(INDEX($BD$6:$BD$17, ROWS(BM$4:$BM77)-ROWS($AJ$6:$AJ$17)-ROWS($AN$6:$AN$17)-ROWS($AR$6:$AR$17)-ROWS($AV$6:$AV$17)-ROWS($AZ$6:$AZ$17)),IFERROR(INDEX($BH$6:$BH$17, ROWS(BM$4:$BM77)-ROWS($AJ$6:$AJ$17)-ROWS($AN$6:$AN$17)-ROWS($AR$6:$AR$17)-ROWS($AV$6:$AV$17)-ROWS($AZ$6:$AZ$17)-ROWS($BD$6:$BD$17)), "")))))))</f>
        <v>Mortgage</v>
      </c>
      <c r="BN79" s="316" t="str">
        <f t="shared" ca="1" si="186"/>
        <v/>
      </c>
      <c r="BO79" s="316">
        <f ca="1">IF(OR(BP79="",BP79=0),"",MAX(BO$5:BO78)+1)</f>
        <v>2</v>
      </c>
      <c r="BP79" s="316">
        <f ca="1">IFERROR(INDEX($AK$6:$AK$17, ROWS($BP$4:BP77)), IFERROR(INDEX($AO$6:$AO$17, ROWS($BP$4:BP77)-ROWS($AK$6:$AK$17)), IFERROR(INDEX($AS$6:$AS$17, ROWS($BP$4:BP77)-ROWS($AK$6:$AK$17)-ROWS($AO$6:$AO$17)),IFERROR(INDEX($AW$6:$AW$17, ROWS($BP$4:BP77)-ROWS($AK$6:$AK$17)-ROWS($AO$6:$AO$17)-ROWS($AS$6:$AS$17)),IFERROR(INDEX($BA$6:$BA$17, ROWS($BP$4:BP77)-ROWS($AK$6:$AK$17)-ROWS($AO$6:$AO$17)-ROWS($AS$6:$AS$17)-ROWS($AW$6:$AW$17)),IFERROR(INDEX($BE$6:$BE$17, ROWS($BP$4:BP77)-ROWS($AK$6:$AK$17)-ROWS($AO$6:$AO$17)-ROWS($AS$6:$AS$17)-ROWS($AW$6:$AW$17)-ROWS($BA$6:$BA$17)),IFERROR(INDEX($BI$6:$BI$17, ROWS($BP$4:BP77)-ROWS($AK$6:$AK$17)-ROWS($AO$6:$AO$17)-ROWS($AS$6:$AS$17)-ROWS($AW$6:$AW$17)-ROWS($BA$6:$BA$17)-ROWS($BE$6:$BE$17)), "")))))))</f>
        <v>800</v>
      </c>
      <c r="BQ79" s="316" t="str">
        <f t="shared" ca="1" si="187"/>
        <v/>
      </c>
      <c r="BR79" s="413" t="str">
        <f t="shared" ca="1" si="188"/>
        <v/>
      </c>
      <c r="BS79" s="412" t="str">
        <f ca="1">IF(OR(BT79="",BT79=0),"",MAX(BS$5:BS78)+1)</f>
        <v/>
      </c>
      <c r="BT79" s="316" t="str">
        <f ca="1">IFERROR(INDEX($AJ$22:$AJ$33, ROWS($BT$4:BT77)), IFERROR(INDEX($AN$22:$AN$33, ROWS($BT$4:BT77)-ROWS($AJ$22:$AJ$33)), IFERROR(INDEX($AR$22:$AR$33, ROWS($BT$4:BT77)-ROWS($AJ$22:$AJ$33)-ROWS($AN$22:$AN$33)),IFERROR(INDEX($AV$22:$AV$33, ROWS($BT$4:BT77)-ROWS($AJ$22:$AJ$33)-ROWS($AN$22:$AN$33)-ROWS($AR$22:$AR$33)),IFERROR(INDEX($AZ$22:$AZ$33, ROWS($BT$4:BT77)-ROWS($AJ$22:$AJ$33)-ROWS($AN$22:$AN$33)-ROWS($AR$22:$AR$33)-ROWS($AV$22:$AV$33)),IFERROR(INDEX($BD$22:$BD$33, ROWS($BT$4:BT77)-ROWS($AJ$22:$AJ$33)-ROWS($AN$22:$AN$33)-ROWS($AR$22:$AR$33)-ROWS($AV$22:$AV$33)-ROWS($AZ$22:$AZ$33)),IFERROR(INDEX($BH$22:$BH$33, ROWS($BT$4:BT77)-ROWS($AJ$22:$AJ$33)-ROWS($AN$22:$AN$33)-ROWS($AR$22:$AR$33)-ROWS($AV$22:$AV$33)-ROWS($AZ$22:$AZ$33)-ROWS($BD$22:$BD$33)), "")))))))</f>
        <v/>
      </c>
      <c r="BU79" s="316" t="str">
        <f t="shared" ca="1" si="189"/>
        <v/>
      </c>
      <c r="BV79" s="316" t="str">
        <f ca="1">IF(OR(BW79="",BW79=0),"",MAX(BV$5:BV78)+1)</f>
        <v/>
      </c>
      <c r="BW79" s="316" t="str">
        <f ca="1">IFERROR(INDEX($AK$22:$AK$33, ROWS($BW$4:BW77)), IFERROR(INDEX($AO$22:$AO$33, ROWS($BW$4:BW77)-ROWS($AK$22:$AK$33)), IFERROR(INDEX($AS$22:$AS$33, ROWS($BW$4:BW77)-ROWS($AK$22:$AK$33)-ROWS($AO$22:$AO$33)),IFERROR(INDEX($AW$22:$AW$33, ROWS($BW$4:BW77)-ROWS($AK$22:$AK$33)-ROWS($AO$22:$AO$33)-ROWS($AS$22:$AS$33)),IFERROR(INDEX($BA$22:$BA$33, ROWS($BW$4:BW77)-ROWS($AK$22:$AK$33)-ROWS($AO$22:$AO$33)-ROWS($AS$22:$AS$33)-ROWS($AW$22:$AW$33)),IFERROR(INDEX($BE$22:$BE$33, ROWS($BW$4:BW77)-ROWS($AK$22:$AK$33)-ROWS($AO$22:$AO$33)-ROWS($AS$22:$AS$33)-ROWS($AW$22:$AW$33)-ROWS($BA$22:$BA$33)),IFERROR(INDEX($BI$22:$BI$33, ROWS($BW$4:BW77)-ROWS($AK$22:$AK$33)-ROWS($AO$22:$AO$33)-ROWS($AS$22:$AS$33)-ROWS($AW$22:$AW$33)-ROWS($BA$22:$BA$33)-ROWS($BE$22:$BE$33)), "")))))))</f>
        <v/>
      </c>
      <c r="BX79" s="316" t="str">
        <f t="shared" ca="1" si="190"/>
        <v/>
      </c>
      <c r="BY79" s="413" t="str">
        <f t="shared" ca="1" si="191"/>
        <v/>
      </c>
      <c r="BZ79" s="412">
        <f ca="1">IF(OR(CA79="",CA79=0),"",MAX(BZ$5:BZ78)+1)</f>
        <v>10</v>
      </c>
      <c r="CA79" s="316" t="str">
        <f ca="1">IFERROR(INDEX($AJ$38:$AJ$49, ROWS($CA$4:CA77)), IFERROR(INDEX($AN$38:$AN$49, ROWS($CA$4:CA77)-ROWS($AJ$38:$AJ$49)), IFERROR(INDEX($AR$38:$AR$49, ROWS($CA$4:CA77)-ROWS($AJ$38:$AJ$49)-ROWS($AN$38:$AN$49)),IFERROR(INDEX($AV$38:$AV$49, ROWS($CA$4:CA77)-ROWS($AJ$38:$AJ$49)-ROWS($AN$38:$AN$49)-ROWS($AR$38:$AR$49)),IFERROR(INDEX($AZ$38:$AZ$49, ROWS($CA$4:CA77)-ROWS($AJ$38:$AJ$49)-ROWS($AN$38:$AN$49)-ROWS($AR$38:$AR$49)-ROWS($AV$38:$AV$49)),IFERROR(INDEX($BD$38:$BD$49, ROWS($CA$4:CA77)-ROWS($AJ$38:$AJ$49)-ROWS($AN$38:$AN$49)-ROWS($AR$38:$AR$49)-ROWS($AV$38:$AV$49)-ROWS($AZ$38:$AZ$49)),IFERROR(INDEX($BH$38:$BH$49, ROWS($CA$4:CA77)-ROWS($AJ$38:$AJ$49)-ROWS($AN$38:$AN$49)-ROWS($AR$38:$AR$49)-ROWS($AV$38:$AV$49)-ROWS($AZ$38:$AZ$49)-ROWS($BD$38:$BD$49)), "")))))))</f>
        <v>D. Store Card 2</v>
      </c>
      <c r="CB79" s="316" t="str">
        <f t="shared" ca="1" si="192"/>
        <v/>
      </c>
      <c r="CC79" s="316">
        <f ca="1">IF(OR(CD79="",CD79=0),"",MAX(CC$5:CC78)+1)</f>
        <v>10</v>
      </c>
      <c r="CD79" s="316">
        <f ca="1">IFERROR(INDEX($AK$38:$AK$49, ROWS($CD$4:CD77)), IFERROR(INDEX($AO$38:$AO$49, ROWS($CD$4:CD77)-ROWS($AK$38:$AK$49)), IFERROR(INDEX($AS$38:$AS$49, ROWS($CD$4:CD77)-ROWS($AK$38:$AK$49)-ROWS($AO$38:$AO$49)),IFERROR(INDEX($AW$38:$AW$49, ROWS($CD$4:CD77)-ROWS($AK$38:$AK$49)-ROWS($AO$38:$AO$49)-ROWS($AS$38:$AS$49)),IFERROR(INDEX($BA$38:$BA$49, ROWS($CD$4:CD77)-ROWS($AK$38:$AK$49)-ROWS($AO$38:$AO$49)-ROWS($AS$38:$AS$49)-ROWS($AW$38:$AW$49)),IFERROR(INDEX($BE$38:$BE$49, ROWS($CD$4:CD77)-ROWS($AK$38:$AK$49)-ROWS($AO$38:$AO$49)-ROWS($AS$38:$AS$49)-ROWS($AW$38:$AW$49)-ROWS($BA$38:$BA$49)),IFERROR(INDEX($BI$38:$BI$49, ROWS($CD$4:CD77)-ROWS($AK$38:$AK$49)-ROWS($AO$38:$AO$49)-ROWS($AS$38:$AS$49)-ROWS($AW$38:$AW$49)-ROWS($BA$38:$BA$49)-ROWS($BE$38:$BE$49)), "")))))))</f>
        <v>30</v>
      </c>
      <c r="CE79" s="316" t="str">
        <f t="shared" ca="1" si="193"/>
        <v/>
      </c>
      <c r="CF79" s="413" t="str">
        <f t="shared" ca="1" si="194"/>
        <v/>
      </c>
      <c r="CG79" s="412" t="str">
        <f ca="1">IF(OR(CH79="",CH79=0),"",MAX(CG$5:CG78)+1)</f>
        <v/>
      </c>
      <c r="CH79" s="316" t="str">
        <f ca="1">IFERROR(INDEX($AJ$54:$AJ$65, ROWS($CH$4:CH77)), IFERROR(INDEX($AN$54:$AN$65, ROWS($CH$4:CH77)-ROWS($AJ$54:$AJ$65)), IFERROR(INDEX($AR$54:$AR$65, ROWS($CH$4:CH77)-ROWS($AJ$54:$AJ$65)-ROWS($AN$54:$AN$65)),IFERROR(INDEX($AV$54:$AV$65, ROWS($CH$4:CH77)-ROWS($AJ$54:$AJ$65)-ROWS($AN$54:$AN$65)-ROWS($AR$54:$AR$65)),IFERROR(INDEX($AZ$54:$AZ$65, ROWS($CH$4:CH77)-ROWS($AJ$54:$AJ$65)-ROWS($AN$54:$AN$65)-ROWS($AR$54:$AR$65)-ROWS($AV$54:$AV$65)),IFERROR(INDEX($BD$54:$BD$65, ROWS($CH$4:CH77)-ROWS($AJ$54:$AJ$65)-ROWS($AN$54:$AN$65)-ROWS($AR$54:$AR$65)-ROWS($AV$54:$AV$65)-ROWS($AZ$54:$AZ$65)),IFERROR(INDEX($BH$54:$BH$65, ROWS($CH$4:CH77)-ROWS($AJ$54:$AJ$65)-ROWS($AN$54:$AN$65)-ROWS($AR$54:$AR$65)-ROWS($AV$54:$AV$65)-ROWS($AZ$54:$AZ$65)-ROWS($BD$54:$BD$65)), "")))))))</f>
        <v/>
      </c>
      <c r="CI79" s="316" t="str">
        <f t="shared" ca="1" si="195"/>
        <v/>
      </c>
      <c r="CJ79" s="316" t="str">
        <f ca="1">IF(OR(CK79="",CK79=0),"",MAX(CJ$5:CJ78)+1)</f>
        <v/>
      </c>
      <c r="CK79" s="316" t="str">
        <f ca="1">IFERROR(INDEX($AK$54:$AK$65, ROWS($CK$4:CK77)), IFERROR(INDEX($AO$54:$AO$65, ROWS($CK$4:CK77)-ROWS($AK$54:$AK$65)), IFERROR(INDEX($AS$54:$AS$65, ROWS($CK$4:CK77)-ROWS($AK$54:$AK$65)-ROWS($AO$54:$AO$65)),IFERROR(INDEX($AW$54:$AW$65, ROWS($CK$4:CK77)-ROWS($AK$54:$AK$65)-ROWS($AO$54:$AO$65)-ROWS($AS$54:$AS$65)),IFERROR(INDEX($BA$54:$BA$65, ROWS($CK$4:CK77)-ROWS($AK$54:$AK$65)-ROWS($AO$54:$AO$65)-ROWS($AS$54:$AS$65)-ROWS($AW$54:$AW$65)),IFERROR(INDEX($BE$54:$BE$65, ROWS($CK$4:CK77)-ROWS($AK$54:$AK$65)-ROWS($AO$54:$AO$65)-ROWS($AS$54:$AS$65)-ROWS($AW$54:$AW$65)-ROWS($BA$54:$BA$65)),IFERROR(INDEX($BI$54:$BI$65, ROWS($CK$4:CK77)-ROWS($AK$54:$AK$65)-ROWS($AO$54:$AO$65)-ROWS($AS$54:$AS$65)-ROWS($AW$54:$AW$65)-ROWS($BA$54:$BA$65)-ROWS($BE$54:$BE$65)), "")))))))</f>
        <v/>
      </c>
      <c r="CL79" s="316" t="str">
        <f t="shared" ca="1" si="196"/>
        <v/>
      </c>
      <c r="CM79" s="413" t="str">
        <f t="shared" ca="1" si="197"/>
        <v/>
      </c>
      <c r="CN79" s="412" t="str">
        <f>IF(OR(CO79="",CO79=0),"",MAX(CN$5:CN78)+1)</f>
        <v/>
      </c>
      <c r="CO79" s="316">
        <f>IFERROR(INDEX($AJ$70:$AJ$81, ROWS($CO$4:CO77)), IFERROR(INDEX($AN$70:$AN$81, ROWS($CO$4:CO77)-ROWS($AJ$70:$AJ$81)), IFERROR(INDEX($AR$70:$AR$81, ROWS($CO$4:CO77)-ROWS($AJ$70:$AJ$81)-ROWS($AN$70:$AN$81)),IFERROR(INDEX($AV$70:$AV$81, ROWS($CO$4:CO77)-ROWS($AJ$70:$AJ$81)-ROWS($AN$70:$AN$81)-ROWS($AR$70:$AR$81)),IFERROR(INDEX($AZ$70:$AZ$81, ROWS($CO$4:CO77)-ROWS($AJ$70:$AJ$81)-ROWS($AN$70:$AN$81)-ROWS($AR$70:$AR$81)-ROWS($AV$70:$AV$81)),IFERROR(INDEX($BD$70:$BD$81, ROWS($CO$4:CO77)-ROWS($AJ$70:$AJ$81)-ROWS($AN$70:$AN$81)-ROWS($AR$70:$AR$81)-ROWS($AV$70:$AV$81)-ROWS($AZ$70:$AZ$81)),IFERROR(INDEX($BH$70:$BH$81, ROWS($CO$4:CO77)-ROWS($AJ$70:$AJ$81)-ROWS($AN$70:$AN$81)-ROWS($AR$70:$AR$81)-ROWS($AV$70:$AV$81)-ROWS($AZ$70:$AZ$81)-ROWS($BD$70:$BD$81)), "")))))))</f>
        <v>0</v>
      </c>
      <c r="CP79" s="316" t="str">
        <f t="shared" ca="1" si="198"/>
        <v/>
      </c>
      <c r="CQ79" s="316" t="str">
        <f>IF(OR(CR79="",CR79=0),"",MAX(CQ$5:CQ78)+1)</f>
        <v/>
      </c>
      <c r="CR79" s="316">
        <f>IFERROR(INDEX($AK$70:$AK$81, ROWS($CR$4:CR77)), IFERROR(INDEX($AO$70:$AO$81, ROWS($CR$4:CR77)-ROWS($AK$70:$AK$81)), IFERROR(INDEX($AS$70:$AS$81, ROWS($CR$4:CR77)-ROWS($AK$70:$AK$81)-ROWS($AO$70:$AO$81)),IFERROR(INDEX($AW$70:$AW$81, ROWS($CR$4:CR77)-ROWS($AK$70:$AK$81)-ROWS($AO$70:$AO$81)-ROWS($AS$70:$AS$81)),IFERROR(INDEX($BA$70:$BA$81, ROWS($CR$4:CR77)-ROWS($AK$70:$AK$81)-ROWS($AO$70:$AO$81)-ROWS($AS$70:$AS$81)-ROWS($AW$70:$AW$81)),IFERROR(INDEX($BE$70:$BE$81, ROWS($CR$4:CR77)-ROWS($AK$70:$AK$81)-ROWS($AO$70:$AO$81)-ROWS($AS$70:$AS$81)-ROWS($AW$70:$AW$81)-ROWS($BA$70:$BA$81)),IFERROR(INDEX($BI$70:$BI$81, ROWS($CR$4:CR77)-ROWS($AK$70:$AK$81)-ROWS($AO$70:$AO$81)-ROWS($AS$70:$AS$81)-ROWS($AW$70:$AW$81)-ROWS($BA$70:$BA$81)-ROWS($BE$70:$BE$81)), "")))))))</f>
        <v>0</v>
      </c>
      <c r="CS79" s="316" t="str">
        <f t="shared" ca="1" si="199"/>
        <v/>
      </c>
      <c r="CT79" s="413" t="str">
        <f t="shared" ca="1" si="200"/>
        <v/>
      </c>
      <c r="CU79" s="412" t="str">
        <f>IF(OR(CV79="",CV79=0),"",MAX(CU$5:CU78)+1)</f>
        <v/>
      </c>
      <c r="CV79" s="316" t="str">
        <f>IFERROR(INDEX($AJ$86:$AJ$97, ROWS($CV$4:CV77)), IFERROR(INDEX($AN$86:$AN$97, ROWS($CV$4:CV77)-ROWS($AJ$86:$AJ$97)), ""))</f>
        <v/>
      </c>
      <c r="CW79" s="316" t="str">
        <f t="shared" si="201"/>
        <v/>
      </c>
      <c r="CX79" s="316" t="str">
        <f>IF(OR(CY79="",CY79=0),"",MAX(CX$5:CX78)+1)</f>
        <v/>
      </c>
      <c r="CY79" s="316" t="str">
        <f>IFERROR(INDEX($AK$86:$AK$97, ROWS($CY$4:CY77)), IFERROR(INDEX($AO$86:$AO$97, ROWS($CY$4:CY77)-ROWS($AK$86:$AK$97)), ""))</f>
        <v/>
      </c>
      <c r="CZ79" s="316" t="str">
        <f t="shared" si="202"/>
        <v/>
      </c>
      <c r="DA79" s="413" t="str">
        <f t="shared" si="203"/>
        <v/>
      </c>
      <c r="DC79" s="438" t="str">
        <f ca="1">IF(OR(DD79="",DD79=0),"",MAX(DC$65:DC78)+1)</f>
        <v/>
      </c>
      <c r="DD79" s="434" t="str">
        <f t="shared" ca="1" si="166"/>
        <v/>
      </c>
      <c r="DE79" s="413" t="str">
        <f t="shared" ca="1" si="167"/>
        <v/>
      </c>
      <c r="DF79" s="431" t="str">
        <f ca="1">IF(OR(DG79="",DG79=0),"",MAX(DF$65:DF78)+1)</f>
        <v/>
      </c>
      <c r="DG79" s="412" t="str">
        <f t="shared" ca="1" si="168"/>
        <v/>
      </c>
      <c r="DH79" s="413" t="str">
        <f t="shared" ca="1" si="169"/>
        <v/>
      </c>
      <c r="DI79" s="412" t="str">
        <f t="shared" ca="1" si="170"/>
        <v/>
      </c>
      <c r="DJ79" s="413" t="str">
        <f t="shared" ca="1" si="171"/>
        <v/>
      </c>
      <c r="DK79" s="412" t="str">
        <f t="shared" ca="1" si="172"/>
        <v/>
      </c>
      <c r="DL79" s="413" t="str">
        <f t="shared" ca="1" si="173"/>
        <v/>
      </c>
      <c r="DM79" s="278"/>
      <c r="DN79" s="278"/>
      <c r="DO79" s="278"/>
      <c r="DP79" s="278"/>
      <c r="DQ79" s="278"/>
      <c r="DR79" s="278"/>
      <c r="DS79" s="278"/>
    </row>
    <row r="80" spans="16:123" x14ac:dyDescent="0.3">
      <c r="AB80" s="395">
        <f ca="1">IFERROR(MATCH($AB$59,OFFSET(Year!$BI$11:$BI$62,AB79,,1000),0)+AB79,"")</f>
        <v>113</v>
      </c>
      <c r="AC80" s="404" t="str">
        <f ca="1">IFERROR(INDEX(Year!$BL$11:$BL$62,AB80),"")</f>
        <v/>
      </c>
      <c r="AD80" s="405" t="str">
        <f ca="1">IFERROR(INDEX(Year!$BJ$11:$BJ$62,AB80),"")</f>
        <v/>
      </c>
      <c r="AE80" s="406" t="str">
        <f ca="1">IFERROR(INDEX(Year!$BK$11:$BK$62,AB80),"")</f>
        <v/>
      </c>
      <c r="AF80" s="407" t="str">
        <f ca="1">IFERROR(INDEX(Year!$BI$11:$BI$62,AB80),"")</f>
        <v/>
      </c>
      <c r="AI80" s="308" t="str">
        <f t="shared" ca="1" si="183"/>
        <v/>
      </c>
      <c r="AJ80" s="293" t="str">
        <f t="shared" ca="1" si="174"/>
        <v/>
      </c>
      <c r="AK80" s="293" t="str">
        <f t="shared" ca="1" si="175"/>
        <v/>
      </c>
      <c r="AL80" s="303" t="str">
        <f t="shared" ca="1" si="176"/>
        <v/>
      </c>
      <c r="AM80" s="308" t="str">
        <f t="shared" ca="1" si="184"/>
        <v/>
      </c>
      <c r="AN80" s="293" t="str">
        <f t="shared" ca="1" si="177"/>
        <v/>
      </c>
      <c r="AO80" s="293" t="str">
        <f t="shared" ca="1" si="178"/>
        <v/>
      </c>
      <c r="AP80" s="303" t="str">
        <f t="shared" ca="1" si="179"/>
        <v/>
      </c>
      <c r="AQ80" s="308" t="str">
        <f t="shared" ca="1" si="185"/>
        <v/>
      </c>
      <c r="AR80" s="293" t="str">
        <f t="shared" ca="1" si="180"/>
        <v/>
      </c>
      <c r="AS80" s="293" t="str">
        <f t="shared" ca="1" si="181"/>
        <v/>
      </c>
      <c r="AT80" s="303" t="str">
        <f t="shared" ca="1" si="182"/>
        <v/>
      </c>
      <c r="AU80" s="308"/>
      <c r="AV80" s="293"/>
      <c r="AW80" s="293"/>
      <c r="AX80" s="303"/>
      <c r="AY80" s="308"/>
      <c r="AZ80" s="293"/>
      <c r="BA80" s="293"/>
      <c r="BB80" s="303"/>
      <c r="BC80" s="308"/>
      <c r="BD80" s="293"/>
      <c r="BE80" s="293"/>
      <c r="BF80" s="303"/>
      <c r="BG80" s="308"/>
      <c r="BH80" s="293"/>
      <c r="BI80" s="293"/>
      <c r="BJ80" s="303"/>
      <c r="BL80" s="412">
        <f ca="1">IF(OR(BM80="",BM80=0),"",MAX(BL$5:BL79)+1)</f>
        <v>3</v>
      </c>
      <c r="BM80" s="316" t="str">
        <f ca="1">IFERROR(INDEX($AJ$6:$AJ$17, ROWS(BM$4:$BM78)), IFERROR(INDEX($AN$6:$AN$17, ROWS(BM$4:$BM78)-ROWS($AJ$6:$AJ$17)), IFERROR(INDEX($AR$6:$AR$17, ROWS(BM$4:$BM78)-ROWS($AJ$6:$AJ$17)-ROWS($AN$6:$AN$17)),IFERROR(INDEX($AV$6:$AV$17, ROWS(BM$4:$BM78)-ROWS($AJ$6:$AJ$17)-ROWS($AN$6:$AN$17)-ROWS($AR$6:$AR$17)),IFERROR(INDEX($AZ$6:$AZ$17, ROWS(BM$4:$BM78)-ROWS($AJ$6:$AJ$17)-ROWS($AN$6:$AN$17)-ROWS($AR$6:$AR$17)-ROWS($AV$6:$AV$17)),IFERROR(INDEX($BD$6:$BD$17, ROWS(BM$4:$BM78)-ROWS($AJ$6:$AJ$17)-ROWS($AN$6:$AN$17)-ROWS($AR$6:$AR$17)-ROWS($AV$6:$AV$17)-ROWS($AZ$6:$AZ$17)),IFERROR(INDEX($BH$6:$BH$17, ROWS(BM$4:$BM78)-ROWS($AJ$6:$AJ$17)-ROWS($AN$6:$AN$17)-ROWS($AR$6:$AR$17)-ROWS($AV$6:$AV$17)-ROWS($AZ$6:$AZ$17)-ROWS($BD$6:$BD$17)), "")))))))</f>
        <v>Car 1 Gas</v>
      </c>
      <c r="BN80" s="316" t="str">
        <f t="shared" ca="1" si="186"/>
        <v/>
      </c>
      <c r="BO80" s="316">
        <f ca="1">IF(OR(BP80="",BP80=0),"",MAX(BO$5:BO79)+1)</f>
        <v>3</v>
      </c>
      <c r="BP80" s="316">
        <f ca="1">IFERROR(INDEX($AK$6:$AK$17, ROWS($BP$4:BP78)), IFERROR(INDEX($AO$6:$AO$17, ROWS($BP$4:BP78)-ROWS($AK$6:$AK$17)), IFERROR(INDEX($AS$6:$AS$17, ROWS($BP$4:BP78)-ROWS($AK$6:$AK$17)-ROWS($AO$6:$AO$17)),IFERROR(INDEX($AW$6:$AW$17, ROWS($BP$4:BP78)-ROWS($AK$6:$AK$17)-ROWS($AO$6:$AO$17)-ROWS($AS$6:$AS$17)),IFERROR(INDEX($BA$6:$BA$17, ROWS($BP$4:BP78)-ROWS($AK$6:$AK$17)-ROWS($AO$6:$AO$17)-ROWS($AS$6:$AS$17)-ROWS($AW$6:$AW$17)),IFERROR(INDEX($BE$6:$BE$17, ROWS($BP$4:BP78)-ROWS($AK$6:$AK$17)-ROWS($AO$6:$AO$17)-ROWS($AS$6:$AS$17)-ROWS($AW$6:$AW$17)-ROWS($BA$6:$BA$17)),IFERROR(INDEX($BI$6:$BI$17, ROWS($BP$4:BP78)-ROWS($AK$6:$AK$17)-ROWS($AO$6:$AO$17)-ROWS($AS$6:$AS$17)-ROWS($AW$6:$AW$17)-ROWS($BA$6:$BA$17)-ROWS($BE$6:$BE$17)), "")))))))</f>
        <v>50</v>
      </c>
      <c r="BQ80" s="316" t="str">
        <f t="shared" ca="1" si="187"/>
        <v/>
      </c>
      <c r="BR80" s="413" t="str">
        <f t="shared" ca="1" si="188"/>
        <v/>
      </c>
      <c r="BS80" s="412" t="str">
        <f ca="1">IF(OR(BT80="",BT80=0),"",MAX(BS$5:BS79)+1)</f>
        <v/>
      </c>
      <c r="BT80" s="316" t="str">
        <f ca="1">IFERROR(INDEX($AJ$22:$AJ$33, ROWS($BT$4:BT78)), IFERROR(INDEX($AN$22:$AN$33, ROWS($BT$4:BT78)-ROWS($AJ$22:$AJ$33)), IFERROR(INDEX($AR$22:$AR$33, ROWS($BT$4:BT78)-ROWS($AJ$22:$AJ$33)-ROWS($AN$22:$AN$33)),IFERROR(INDEX($AV$22:$AV$33, ROWS($BT$4:BT78)-ROWS($AJ$22:$AJ$33)-ROWS($AN$22:$AN$33)-ROWS($AR$22:$AR$33)),IFERROR(INDEX($AZ$22:$AZ$33, ROWS($BT$4:BT78)-ROWS($AJ$22:$AJ$33)-ROWS($AN$22:$AN$33)-ROWS($AR$22:$AR$33)-ROWS($AV$22:$AV$33)),IFERROR(INDEX($BD$22:$BD$33, ROWS($BT$4:BT78)-ROWS($AJ$22:$AJ$33)-ROWS($AN$22:$AN$33)-ROWS($AR$22:$AR$33)-ROWS($AV$22:$AV$33)-ROWS($AZ$22:$AZ$33)),IFERROR(INDEX($BH$22:$BH$33, ROWS($BT$4:BT78)-ROWS($AJ$22:$AJ$33)-ROWS($AN$22:$AN$33)-ROWS($AR$22:$AR$33)-ROWS($AV$22:$AV$33)-ROWS($AZ$22:$AZ$33)-ROWS($BD$22:$BD$33)), "")))))))</f>
        <v/>
      </c>
      <c r="BU80" s="316" t="str">
        <f t="shared" ca="1" si="189"/>
        <v/>
      </c>
      <c r="BV80" s="316" t="str">
        <f ca="1">IF(OR(BW80="",BW80=0),"",MAX(BV$5:BV79)+1)</f>
        <v/>
      </c>
      <c r="BW80" s="316" t="str">
        <f ca="1">IFERROR(INDEX($AK$22:$AK$33, ROWS($BW$4:BW78)), IFERROR(INDEX($AO$22:$AO$33, ROWS($BW$4:BW78)-ROWS($AK$22:$AK$33)), IFERROR(INDEX($AS$22:$AS$33, ROWS($BW$4:BW78)-ROWS($AK$22:$AK$33)-ROWS($AO$22:$AO$33)),IFERROR(INDEX($AW$22:$AW$33, ROWS($BW$4:BW78)-ROWS($AK$22:$AK$33)-ROWS($AO$22:$AO$33)-ROWS($AS$22:$AS$33)),IFERROR(INDEX($BA$22:$BA$33, ROWS($BW$4:BW78)-ROWS($AK$22:$AK$33)-ROWS($AO$22:$AO$33)-ROWS($AS$22:$AS$33)-ROWS($AW$22:$AW$33)),IFERROR(INDEX($BE$22:$BE$33, ROWS($BW$4:BW78)-ROWS($AK$22:$AK$33)-ROWS($AO$22:$AO$33)-ROWS($AS$22:$AS$33)-ROWS($AW$22:$AW$33)-ROWS($BA$22:$BA$33)),IFERROR(INDEX($BI$22:$BI$33, ROWS($BW$4:BW78)-ROWS($AK$22:$AK$33)-ROWS($AO$22:$AO$33)-ROWS($AS$22:$AS$33)-ROWS($AW$22:$AW$33)-ROWS($BA$22:$BA$33)-ROWS($BE$22:$BE$33)), "")))))))</f>
        <v/>
      </c>
      <c r="BX80" s="316" t="str">
        <f t="shared" ca="1" si="190"/>
        <v/>
      </c>
      <c r="BY80" s="413" t="str">
        <f t="shared" ca="1" si="191"/>
        <v/>
      </c>
      <c r="BZ80" s="412">
        <f ca="1">IF(OR(CA80="",CA80=0),"",MAX(BZ$5:BZ79)+1)</f>
        <v>11</v>
      </c>
      <c r="CA80" s="316" t="str">
        <f ca="1">IFERROR(INDEX($AJ$38:$AJ$49, ROWS($CA$4:CA78)), IFERROR(INDEX($AN$38:$AN$49, ROWS($CA$4:CA78)-ROWS($AJ$38:$AJ$49)), IFERROR(INDEX($AR$38:$AR$49, ROWS($CA$4:CA78)-ROWS($AJ$38:$AJ$49)-ROWS($AN$38:$AN$49)),IFERROR(INDEX($AV$38:$AV$49, ROWS($CA$4:CA78)-ROWS($AJ$38:$AJ$49)-ROWS($AN$38:$AN$49)-ROWS($AR$38:$AR$49)),IFERROR(INDEX($AZ$38:$AZ$49, ROWS($CA$4:CA78)-ROWS($AJ$38:$AJ$49)-ROWS($AN$38:$AN$49)-ROWS($AR$38:$AR$49)-ROWS($AV$38:$AV$49)),IFERROR(INDEX($BD$38:$BD$49, ROWS($CA$4:CA78)-ROWS($AJ$38:$AJ$49)-ROWS($AN$38:$AN$49)-ROWS($AR$38:$AR$49)-ROWS($AV$38:$AV$49)-ROWS($AZ$38:$AZ$49)),IFERROR(INDEX($BH$38:$BH$49, ROWS($CA$4:CA78)-ROWS($AJ$38:$AJ$49)-ROWS($AN$38:$AN$49)-ROWS($AR$38:$AR$49)-ROWS($AV$38:$AV$49)-ROWS($AZ$38:$AZ$49)-ROWS($BD$38:$BD$49)), "")))))))</f>
        <v>Car Payment 1</v>
      </c>
      <c r="CB80" s="316" t="str">
        <f t="shared" ca="1" si="192"/>
        <v/>
      </c>
      <c r="CC80" s="316">
        <f ca="1">IF(OR(CD80="",CD80=0),"",MAX(CC$5:CC79)+1)</f>
        <v>11</v>
      </c>
      <c r="CD80" s="316">
        <f ca="1">IFERROR(INDEX($AK$38:$AK$49, ROWS($CD$4:CD78)), IFERROR(INDEX($AO$38:$AO$49, ROWS($CD$4:CD78)-ROWS($AK$38:$AK$49)), IFERROR(INDEX($AS$38:$AS$49, ROWS($CD$4:CD78)-ROWS($AK$38:$AK$49)-ROWS($AO$38:$AO$49)),IFERROR(INDEX($AW$38:$AW$49, ROWS($CD$4:CD78)-ROWS($AK$38:$AK$49)-ROWS($AO$38:$AO$49)-ROWS($AS$38:$AS$49)),IFERROR(INDEX($BA$38:$BA$49, ROWS($CD$4:CD78)-ROWS($AK$38:$AK$49)-ROWS($AO$38:$AO$49)-ROWS($AS$38:$AS$49)-ROWS($AW$38:$AW$49)),IFERROR(INDEX($BE$38:$BE$49, ROWS($CD$4:CD78)-ROWS($AK$38:$AK$49)-ROWS($AO$38:$AO$49)-ROWS($AS$38:$AS$49)-ROWS($AW$38:$AW$49)-ROWS($BA$38:$BA$49)),IFERROR(INDEX($BI$38:$BI$49, ROWS($CD$4:CD78)-ROWS($AK$38:$AK$49)-ROWS($AO$38:$AO$49)-ROWS($AS$38:$AS$49)-ROWS($AW$38:$AW$49)-ROWS($BA$38:$BA$49)-ROWS($BE$38:$BE$49)), "")))))))</f>
        <v>350</v>
      </c>
      <c r="CE80" s="316" t="str">
        <f t="shared" ca="1" si="193"/>
        <v/>
      </c>
      <c r="CF80" s="413" t="str">
        <f t="shared" ca="1" si="194"/>
        <v/>
      </c>
      <c r="CG80" s="412" t="str">
        <f ca="1">IF(OR(CH80="",CH80=0),"",MAX(CG$5:CG79)+1)</f>
        <v/>
      </c>
      <c r="CH80" s="316" t="str">
        <f ca="1">IFERROR(INDEX($AJ$54:$AJ$65, ROWS($CH$4:CH78)), IFERROR(INDEX($AN$54:$AN$65, ROWS($CH$4:CH78)-ROWS($AJ$54:$AJ$65)), IFERROR(INDEX($AR$54:$AR$65, ROWS($CH$4:CH78)-ROWS($AJ$54:$AJ$65)-ROWS($AN$54:$AN$65)),IFERROR(INDEX($AV$54:$AV$65, ROWS($CH$4:CH78)-ROWS($AJ$54:$AJ$65)-ROWS($AN$54:$AN$65)-ROWS($AR$54:$AR$65)),IFERROR(INDEX($AZ$54:$AZ$65, ROWS($CH$4:CH78)-ROWS($AJ$54:$AJ$65)-ROWS($AN$54:$AN$65)-ROWS($AR$54:$AR$65)-ROWS($AV$54:$AV$65)),IFERROR(INDEX($BD$54:$BD$65, ROWS($CH$4:CH78)-ROWS($AJ$54:$AJ$65)-ROWS($AN$54:$AN$65)-ROWS($AR$54:$AR$65)-ROWS($AV$54:$AV$65)-ROWS($AZ$54:$AZ$65)),IFERROR(INDEX($BH$54:$BH$65, ROWS($CH$4:CH78)-ROWS($AJ$54:$AJ$65)-ROWS($AN$54:$AN$65)-ROWS($AR$54:$AR$65)-ROWS($AV$54:$AV$65)-ROWS($AZ$54:$AZ$65)-ROWS($BD$54:$BD$65)), "")))))))</f>
        <v/>
      </c>
      <c r="CI80" s="316" t="str">
        <f t="shared" ca="1" si="195"/>
        <v/>
      </c>
      <c r="CJ80" s="316" t="str">
        <f ca="1">IF(OR(CK80="",CK80=0),"",MAX(CJ$5:CJ79)+1)</f>
        <v/>
      </c>
      <c r="CK80" s="316" t="str">
        <f ca="1">IFERROR(INDEX($AK$54:$AK$65, ROWS($CK$4:CK78)), IFERROR(INDEX($AO$54:$AO$65, ROWS($CK$4:CK78)-ROWS($AK$54:$AK$65)), IFERROR(INDEX($AS$54:$AS$65, ROWS($CK$4:CK78)-ROWS($AK$54:$AK$65)-ROWS($AO$54:$AO$65)),IFERROR(INDEX($AW$54:$AW$65, ROWS($CK$4:CK78)-ROWS($AK$54:$AK$65)-ROWS($AO$54:$AO$65)-ROWS($AS$54:$AS$65)),IFERROR(INDEX($BA$54:$BA$65, ROWS($CK$4:CK78)-ROWS($AK$54:$AK$65)-ROWS($AO$54:$AO$65)-ROWS($AS$54:$AS$65)-ROWS($AW$54:$AW$65)),IFERROR(INDEX($BE$54:$BE$65, ROWS($CK$4:CK78)-ROWS($AK$54:$AK$65)-ROWS($AO$54:$AO$65)-ROWS($AS$54:$AS$65)-ROWS($AW$54:$AW$65)-ROWS($BA$54:$BA$65)),IFERROR(INDEX($BI$54:$BI$65, ROWS($CK$4:CK78)-ROWS($AK$54:$AK$65)-ROWS($AO$54:$AO$65)-ROWS($AS$54:$AS$65)-ROWS($AW$54:$AW$65)-ROWS($BA$54:$BA$65)-ROWS($BE$54:$BE$65)), "")))))))</f>
        <v/>
      </c>
      <c r="CL80" s="316" t="str">
        <f t="shared" ca="1" si="196"/>
        <v/>
      </c>
      <c r="CM80" s="413" t="str">
        <f t="shared" ca="1" si="197"/>
        <v/>
      </c>
      <c r="CN80" s="412" t="str">
        <f>IF(OR(CO80="",CO80=0),"",MAX(CN$5:CN79)+1)</f>
        <v/>
      </c>
      <c r="CO80" s="316">
        <f>IFERROR(INDEX($AJ$70:$AJ$81, ROWS($CO$4:CO78)), IFERROR(INDEX($AN$70:$AN$81, ROWS($CO$4:CO78)-ROWS($AJ$70:$AJ$81)), IFERROR(INDEX($AR$70:$AR$81, ROWS($CO$4:CO78)-ROWS($AJ$70:$AJ$81)-ROWS($AN$70:$AN$81)),IFERROR(INDEX($AV$70:$AV$81, ROWS($CO$4:CO78)-ROWS($AJ$70:$AJ$81)-ROWS($AN$70:$AN$81)-ROWS($AR$70:$AR$81)),IFERROR(INDEX($AZ$70:$AZ$81, ROWS($CO$4:CO78)-ROWS($AJ$70:$AJ$81)-ROWS($AN$70:$AN$81)-ROWS($AR$70:$AR$81)-ROWS($AV$70:$AV$81)),IFERROR(INDEX($BD$70:$BD$81, ROWS($CO$4:CO78)-ROWS($AJ$70:$AJ$81)-ROWS($AN$70:$AN$81)-ROWS($AR$70:$AR$81)-ROWS($AV$70:$AV$81)-ROWS($AZ$70:$AZ$81)),IFERROR(INDEX($BH$70:$BH$81, ROWS($CO$4:CO78)-ROWS($AJ$70:$AJ$81)-ROWS($AN$70:$AN$81)-ROWS($AR$70:$AR$81)-ROWS($AV$70:$AV$81)-ROWS($AZ$70:$AZ$81)-ROWS($BD$70:$BD$81)), "")))))))</f>
        <v>0</v>
      </c>
      <c r="CP80" s="316" t="str">
        <f t="shared" ca="1" si="198"/>
        <v/>
      </c>
      <c r="CQ80" s="316" t="str">
        <f>IF(OR(CR80="",CR80=0),"",MAX(CQ$5:CQ79)+1)</f>
        <v/>
      </c>
      <c r="CR80" s="316">
        <f>IFERROR(INDEX($AK$70:$AK$81, ROWS($CR$4:CR78)), IFERROR(INDEX($AO$70:$AO$81, ROWS($CR$4:CR78)-ROWS($AK$70:$AK$81)), IFERROR(INDEX($AS$70:$AS$81, ROWS($CR$4:CR78)-ROWS($AK$70:$AK$81)-ROWS($AO$70:$AO$81)),IFERROR(INDEX($AW$70:$AW$81, ROWS($CR$4:CR78)-ROWS($AK$70:$AK$81)-ROWS($AO$70:$AO$81)-ROWS($AS$70:$AS$81)),IFERROR(INDEX($BA$70:$BA$81, ROWS($CR$4:CR78)-ROWS($AK$70:$AK$81)-ROWS($AO$70:$AO$81)-ROWS($AS$70:$AS$81)-ROWS($AW$70:$AW$81)),IFERROR(INDEX($BE$70:$BE$81, ROWS($CR$4:CR78)-ROWS($AK$70:$AK$81)-ROWS($AO$70:$AO$81)-ROWS($AS$70:$AS$81)-ROWS($AW$70:$AW$81)-ROWS($BA$70:$BA$81)),IFERROR(INDEX($BI$70:$BI$81, ROWS($CR$4:CR78)-ROWS($AK$70:$AK$81)-ROWS($AO$70:$AO$81)-ROWS($AS$70:$AS$81)-ROWS($AW$70:$AW$81)-ROWS($BA$70:$BA$81)-ROWS($BE$70:$BE$81)), "")))))))</f>
        <v>0</v>
      </c>
      <c r="CS80" s="316" t="str">
        <f t="shared" ca="1" si="199"/>
        <v/>
      </c>
      <c r="CT80" s="413" t="str">
        <f t="shared" ca="1" si="200"/>
        <v/>
      </c>
      <c r="CU80" s="412" t="str">
        <f>IF(OR(CV80="",CV80=0),"",MAX(CU$5:CU79)+1)</f>
        <v/>
      </c>
      <c r="CV80" s="316" t="str">
        <f>IFERROR(INDEX($AJ$86:$AJ$97, ROWS($CV$4:CV78)), IFERROR(INDEX($AN$86:$AN$97, ROWS($CV$4:CV78)-ROWS($AJ$86:$AJ$97)), ""))</f>
        <v/>
      </c>
      <c r="CW80" s="316" t="str">
        <f t="shared" si="201"/>
        <v/>
      </c>
      <c r="CX80" s="316" t="str">
        <f>IF(OR(CY80="",CY80=0),"",MAX(CX$5:CX79)+1)</f>
        <v/>
      </c>
      <c r="CY80" s="316" t="str">
        <f>IFERROR(INDEX($AK$86:$AK$97, ROWS($CY$4:CY78)), IFERROR(INDEX($AO$86:$AO$97, ROWS($CY$4:CY78)-ROWS($AK$86:$AK$97)), ""))</f>
        <v/>
      </c>
      <c r="CZ80" s="316" t="str">
        <f t="shared" si="202"/>
        <v/>
      </c>
      <c r="DA80" s="413" t="str">
        <f t="shared" si="203"/>
        <v/>
      </c>
      <c r="DC80" s="438" t="str">
        <f ca="1">IF(OR(DD80="",DD80=0),"",MAX(DC$65:DC79)+1)</f>
        <v/>
      </c>
      <c r="DD80" s="434" t="str">
        <f t="shared" ca="1" si="166"/>
        <v/>
      </c>
      <c r="DE80" s="413" t="str">
        <f t="shared" ca="1" si="167"/>
        <v/>
      </c>
      <c r="DF80" s="431" t="str">
        <f ca="1">IF(OR(DG80="",DG80=0),"",MAX(DF$65:DF79)+1)</f>
        <v/>
      </c>
      <c r="DG80" s="412" t="str">
        <f t="shared" ca="1" si="168"/>
        <v/>
      </c>
      <c r="DH80" s="413" t="str">
        <f t="shared" ca="1" si="169"/>
        <v/>
      </c>
      <c r="DI80" s="412" t="str">
        <f t="shared" ca="1" si="170"/>
        <v/>
      </c>
      <c r="DJ80" s="413" t="str">
        <f t="shared" ca="1" si="171"/>
        <v/>
      </c>
      <c r="DK80" s="412" t="str">
        <f t="shared" ca="1" si="172"/>
        <v/>
      </c>
      <c r="DL80" s="413" t="str">
        <f t="shared" ca="1" si="173"/>
        <v/>
      </c>
      <c r="DM80" s="278"/>
      <c r="DN80" s="278"/>
      <c r="DO80" s="278"/>
      <c r="DP80" s="278"/>
      <c r="DQ80" s="278"/>
      <c r="DR80" s="278"/>
      <c r="DS80" s="278"/>
    </row>
    <row r="81" spans="28:123" ht="15.75" thickBot="1" x14ac:dyDescent="0.35">
      <c r="AB81" s="395">
        <f ca="1">IFERROR(MATCH($AB$59,OFFSET(Year!$BI$11:$BI$62,AB80,,1000),0)+AB80,"")</f>
        <v>114</v>
      </c>
      <c r="AC81" s="404" t="str">
        <f ca="1">IFERROR(INDEX(Year!$BL$11:$BL$62,AB81),"")</f>
        <v/>
      </c>
      <c r="AD81" s="405" t="str">
        <f ca="1">IFERROR(INDEX(Year!$BJ$11:$BJ$62,AB81),"")</f>
        <v/>
      </c>
      <c r="AE81" s="406" t="str">
        <f ca="1">IFERROR(INDEX(Year!$BK$11:$BK$62,AB81),"")</f>
        <v/>
      </c>
      <c r="AF81" s="407" t="str">
        <f ca="1">IFERROR(INDEX(Year!$BI$11:$BI$62,AB81),"")</f>
        <v/>
      </c>
      <c r="AI81" s="309" t="str">
        <f t="shared" ca="1" si="183"/>
        <v/>
      </c>
      <c r="AJ81" s="310" t="str">
        <f t="shared" ca="1" si="174"/>
        <v/>
      </c>
      <c r="AK81" s="310" t="str">
        <f t="shared" ca="1" si="175"/>
        <v/>
      </c>
      <c r="AL81" s="311" t="str">
        <f t="shared" ca="1" si="176"/>
        <v/>
      </c>
      <c r="AM81" s="309" t="str">
        <f t="shared" ca="1" si="184"/>
        <v/>
      </c>
      <c r="AN81" s="310" t="str">
        <f t="shared" ca="1" si="177"/>
        <v/>
      </c>
      <c r="AO81" s="310" t="str">
        <f t="shared" ca="1" si="178"/>
        <v/>
      </c>
      <c r="AP81" s="311" t="str">
        <f t="shared" ca="1" si="179"/>
        <v/>
      </c>
      <c r="AQ81" s="309" t="str">
        <f t="shared" ca="1" si="185"/>
        <v/>
      </c>
      <c r="AR81" s="310" t="str">
        <f t="shared" ca="1" si="180"/>
        <v/>
      </c>
      <c r="AS81" s="310" t="str">
        <f t="shared" ca="1" si="181"/>
        <v/>
      </c>
      <c r="AT81" s="311" t="str">
        <f t="shared" ca="1" si="182"/>
        <v/>
      </c>
      <c r="AU81" s="309"/>
      <c r="AV81" s="310"/>
      <c r="AW81" s="310"/>
      <c r="AX81" s="311"/>
      <c r="AY81" s="309"/>
      <c r="AZ81" s="310"/>
      <c r="BA81" s="310"/>
      <c r="BB81" s="311"/>
      <c r="BC81" s="309"/>
      <c r="BD81" s="310"/>
      <c r="BE81" s="310"/>
      <c r="BF81" s="311"/>
      <c r="BG81" s="309"/>
      <c r="BH81" s="310"/>
      <c r="BI81" s="310"/>
      <c r="BJ81" s="311"/>
      <c r="BL81" s="412" t="str">
        <f ca="1">IF(OR(BM81="",BM81=0),"",MAX(BL$5:BL80)+1)</f>
        <v/>
      </c>
      <c r="BM81" s="316" t="str">
        <f ca="1">IFERROR(INDEX($AJ$6:$AJ$17, ROWS(BM$4:$BM79)), IFERROR(INDEX($AN$6:$AN$17, ROWS(BM$4:$BM79)-ROWS($AJ$6:$AJ$17)), IFERROR(INDEX($AR$6:$AR$17, ROWS(BM$4:$BM79)-ROWS($AJ$6:$AJ$17)-ROWS($AN$6:$AN$17)),IFERROR(INDEX($AV$6:$AV$17, ROWS(BM$4:$BM79)-ROWS($AJ$6:$AJ$17)-ROWS($AN$6:$AN$17)-ROWS($AR$6:$AR$17)),IFERROR(INDEX($AZ$6:$AZ$17, ROWS(BM$4:$BM79)-ROWS($AJ$6:$AJ$17)-ROWS($AN$6:$AN$17)-ROWS($AR$6:$AR$17)-ROWS($AV$6:$AV$17)),IFERROR(INDEX($BD$6:$BD$17, ROWS(BM$4:$BM79)-ROWS($AJ$6:$AJ$17)-ROWS($AN$6:$AN$17)-ROWS($AR$6:$AR$17)-ROWS($AV$6:$AV$17)-ROWS($AZ$6:$AZ$17)),IFERROR(INDEX($BH$6:$BH$17, ROWS(BM$4:$BM79)-ROWS($AJ$6:$AJ$17)-ROWS($AN$6:$AN$17)-ROWS($AR$6:$AR$17)-ROWS($AV$6:$AV$17)-ROWS($AZ$6:$AZ$17)-ROWS($BD$6:$BD$17)), "")))))))</f>
        <v/>
      </c>
      <c r="BN81" s="316" t="str">
        <f t="shared" ca="1" si="186"/>
        <v/>
      </c>
      <c r="BO81" s="316" t="str">
        <f ca="1">IF(OR(BP81="",BP81=0),"",MAX(BO$5:BO80)+1)</f>
        <v/>
      </c>
      <c r="BP81" s="316" t="str">
        <f ca="1">IFERROR(INDEX($AK$6:$AK$17, ROWS($BP$4:BP79)), IFERROR(INDEX($AO$6:$AO$17, ROWS($BP$4:BP79)-ROWS($AK$6:$AK$17)), IFERROR(INDEX($AS$6:$AS$17, ROWS($BP$4:BP79)-ROWS($AK$6:$AK$17)-ROWS($AO$6:$AO$17)),IFERROR(INDEX($AW$6:$AW$17, ROWS($BP$4:BP79)-ROWS($AK$6:$AK$17)-ROWS($AO$6:$AO$17)-ROWS($AS$6:$AS$17)),IFERROR(INDEX($BA$6:$BA$17, ROWS($BP$4:BP79)-ROWS($AK$6:$AK$17)-ROWS($AO$6:$AO$17)-ROWS($AS$6:$AS$17)-ROWS($AW$6:$AW$17)),IFERROR(INDEX($BE$6:$BE$17, ROWS($BP$4:BP79)-ROWS($AK$6:$AK$17)-ROWS($AO$6:$AO$17)-ROWS($AS$6:$AS$17)-ROWS($AW$6:$AW$17)-ROWS($BA$6:$BA$17)),IFERROR(INDEX($BI$6:$BI$17, ROWS($BP$4:BP79)-ROWS($AK$6:$AK$17)-ROWS($AO$6:$AO$17)-ROWS($AS$6:$AS$17)-ROWS($AW$6:$AW$17)-ROWS($BA$6:$BA$17)-ROWS($BE$6:$BE$17)), "")))))))</f>
        <v/>
      </c>
      <c r="BQ81" s="316" t="str">
        <f t="shared" ca="1" si="187"/>
        <v/>
      </c>
      <c r="BR81" s="413" t="str">
        <f t="shared" ca="1" si="188"/>
        <v/>
      </c>
      <c r="BS81" s="412" t="str">
        <f ca="1">IF(OR(BT81="",BT81=0),"",MAX(BS$5:BS80)+1)</f>
        <v/>
      </c>
      <c r="BT81" s="316" t="str">
        <f ca="1">IFERROR(INDEX($AJ$22:$AJ$33, ROWS($BT$4:BT79)), IFERROR(INDEX($AN$22:$AN$33, ROWS($BT$4:BT79)-ROWS($AJ$22:$AJ$33)), IFERROR(INDEX($AR$22:$AR$33, ROWS($BT$4:BT79)-ROWS($AJ$22:$AJ$33)-ROWS($AN$22:$AN$33)),IFERROR(INDEX($AV$22:$AV$33, ROWS($BT$4:BT79)-ROWS($AJ$22:$AJ$33)-ROWS($AN$22:$AN$33)-ROWS($AR$22:$AR$33)),IFERROR(INDEX($AZ$22:$AZ$33, ROWS($BT$4:BT79)-ROWS($AJ$22:$AJ$33)-ROWS($AN$22:$AN$33)-ROWS($AR$22:$AR$33)-ROWS($AV$22:$AV$33)),IFERROR(INDEX($BD$22:$BD$33, ROWS($BT$4:BT79)-ROWS($AJ$22:$AJ$33)-ROWS($AN$22:$AN$33)-ROWS($AR$22:$AR$33)-ROWS($AV$22:$AV$33)-ROWS($AZ$22:$AZ$33)),IFERROR(INDEX($BH$22:$BH$33, ROWS($BT$4:BT79)-ROWS($AJ$22:$AJ$33)-ROWS($AN$22:$AN$33)-ROWS($AR$22:$AR$33)-ROWS($AV$22:$AV$33)-ROWS($AZ$22:$AZ$33)-ROWS($BD$22:$BD$33)), "")))))))</f>
        <v/>
      </c>
      <c r="BU81" s="316" t="str">
        <f t="shared" ca="1" si="189"/>
        <v/>
      </c>
      <c r="BV81" s="316" t="str">
        <f ca="1">IF(OR(BW81="",BW81=0),"",MAX(BV$5:BV80)+1)</f>
        <v/>
      </c>
      <c r="BW81" s="316" t="str">
        <f ca="1">IFERROR(INDEX($AK$22:$AK$33, ROWS($BW$4:BW79)), IFERROR(INDEX($AO$22:$AO$33, ROWS($BW$4:BW79)-ROWS($AK$22:$AK$33)), IFERROR(INDEX($AS$22:$AS$33, ROWS($BW$4:BW79)-ROWS($AK$22:$AK$33)-ROWS($AO$22:$AO$33)),IFERROR(INDEX($AW$22:$AW$33, ROWS($BW$4:BW79)-ROWS($AK$22:$AK$33)-ROWS($AO$22:$AO$33)-ROWS($AS$22:$AS$33)),IFERROR(INDEX($BA$22:$BA$33, ROWS($BW$4:BW79)-ROWS($AK$22:$AK$33)-ROWS($AO$22:$AO$33)-ROWS($AS$22:$AS$33)-ROWS($AW$22:$AW$33)),IFERROR(INDEX($BE$22:$BE$33, ROWS($BW$4:BW79)-ROWS($AK$22:$AK$33)-ROWS($AO$22:$AO$33)-ROWS($AS$22:$AS$33)-ROWS($AW$22:$AW$33)-ROWS($BA$22:$BA$33)),IFERROR(INDEX($BI$22:$BI$33, ROWS($BW$4:BW79)-ROWS($AK$22:$AK$33)-ROWS($AO$22:$AO$33)-ROWS($AS$22:$AS$33)-ROWS($AW$22:$AW$33)-ROWS($BA$22:$BA$33)-ROWS($BE$22:$BE$33)), "")))))))</f>
        <v/>
      </c>
      <c r="BX81" s="316" t="str">
        <f t="shared" ca="1" si="190"/>
        <v/>
      </c>
      <c r="BY81" s="413" t="str">
        <f t="shared" ca="1" si="191"/>
        <v/>
      </c>
      <c r="BZ81" s="412">
        <f ca="1">IF(OR(CA81="",CA81=0),"",MAX(BZ$5:BZ80)+1)</f>
        <v>12</v>
      </c>
      <c r="CA81" s="316" t="str">
        <f ca="1">IFERROR(INDEX($AJ$38:$AJ$49, ROWS($CA$4:CA79)), IFERROR(INDEX($AN$38:$AN$49, ROWS($CA$4:CA79)-ROWS($AJ$38:$AJ$49)), IFERROR(INDEX($AR$38:$AR$49, ROWS($CA$4:CA79)-ROWS($AJ$38:$AJ$49)-ROWS($AN$38:$AN$49)),IFERROR(INDEX($AV$38:$AV$49, ROWS($CA$4:CA79)-ROWS($AJ$38:$AJ$49)-ROWS($AN$38:$AN$49)-ROWS($AR$38:$AR$49)),IFERROR(INDEX($AZ$38:$AZ$49, ROWS($CA$4:CA79)-ROWS($AJ$38:$AJ$49)-ROWS($AN$38:$AN$49)-ROWS($AR$38:$AR$49)-ROWS($AV$38:$AV$49)),IFERROR(INDEX($BD$38:$BD$49, ROWS($CA$4:CA79)-ROWS($AJ$38:$AJ$49)-ROWS($AN$38:$AN$49)-ROWS($AR$38:$AR$49)-ROWS($AV$38:$AV$49)-ROWS($AZ$38:$AZ$49)),IFERROR(INDEX($BH$38:$BH$49, ROWS($CA$4:CA79)-ROWS($AJ$38:$AJ$49)-ROWS($AN$38:$AN$49)-ROWS($AR$38:$AR$49)-ROWS($AV$38:$AV$49)-ROWS($AZ$38:$AZ$49)-ROWS($BD$38:$BD$49)), "")))))))</f>
        <v>Car Payment 2</v>
      </c>
      <c r="CB81" s="316" t="str">
        <f t="shared" ca="1" si="192"/>
        <v/>
      </c>
      <c r="CC81" s="316">
        <f ca="1">IF(OR(CD81="",CD81=0),"",MAX(CC$5:CC80)+1)</f>
        <v>12</v>
      </c>
      <c r="CD81" s="316">
        <f ca="1">IFERROR(INDEX($AK$38:$AK$49, ROWS($CD$4:CD79)), IFERROR(INDEX($AO$38:$AO$49, ROWS($CD$4:CD79)-ROWS($AK$38:$AK$49)), IFERROR(INDEX($AS$38:$AS$49, ROWS($CD$4:CD79)-ROWS($AK$38:$AK$49)-ROWS($AO$38:$AO$49)),IFERROR(INDEX($AW$38:$AW$49, ROWS($CD$4:CD79)-ROWS($AK$38:$AK$49)-ROWS($AO$38:$AO$49)-ROWS($AS$38:$AS$49)),IFERROR(INDEX($BA$38:$BA$49, ROWS($CD$4:CD79)-ROWS($AK$38:$AK$49)-ROWS($AO$38:$AO$49)-ROWS($AS$38:$AS$49)-ROWS($AW$38:$AW$49)),IFERROR(INDEX($BE$38:$BE$49, ROWS($CD$4:CD79)-ROWS($AK$38:$AK$49)-ROWS($AO$38:$AO$49)-ROWS($AS$38:$AS$49)-ROWS($AW$38:$AW$49)-ROWS($BA$38:$BA$49)),IFERROR(INDEX($BI$38:$BI$49, ROWS($CD$4:CD79)-ROWS($AK$38:$AK$49)-ROWS($AO$38:$AO$49)-ROWS($AS$38:$AS$49)-ROWS($AW$38:$AW$49)-ROWS($BA$38:$BA$49)-ROWS($BE$38:$BE$49)), "")))))))</f>
        <v>200</v>
      </c>
      <c r="CE81" s="316" t="str">
        <f t="shared" ca="1" si="193"/>
        <v/>
      </c>
      <c r="CF81" s="413" t="str">
        <f t="shared" ca="1" si="194"/>
        <v/>
      </c>
      <c r="CG81" s="412" t="str">
        <f ca="1">IF(OR(CH81="",CH81=0),"",MAX(CG$5:CG80)+1)</f>
        <v/>
      </c>
      <c r="CH81" s="316" t="str">
        <f ca="1">IFERROR(INDEX($AJ$54:$AJ$65, ROWS($CH$4:CH79)), IFERROR(INDEX($AN$54:$AN$65, ROWS($CH$4:CH79)-ROWS($AJ$54:$AJ$65)), IFERROR(INDEX($AR$54:$AR$65, ROWS($CH$4:CH79)-ROWS($AJ$54:$AJ$65)-ROWS($AN$54:$AN$65)),IFERROR(INDEX($AV$54:$AV$65, ROWS($CH$4:CH79)-ROWS($AJ$54:$AJ$65)-ROWS($AN$54:$AN$65)-ROWS($AR$54:$AR$65)),IFERROR(INDEX($AZ$54:$AZ$65, ROWS($CH$4:CH79)-ROWS($AJ$54:$AJ$65)-ROWS($AN$54:$AN$65)-ROWS($AR$54:$AR$65)-ROWS($AV$54:$AV$65)),IFERROR(INDEX($BD$54:$BD$65, ROWS($CH$4:CH79)-ROWS($AJ$54:$AJ$65)-ROWS($AN$54:$AN$65)-ROWS($AR$54:$AR$65)-ROWS($AV$54:$AV$65)-ROWS($AZ$54:$AZ$65)),IFERROR(INDEX($BH$54:$BH$65, ROWS($CH$4:CH79)-ROWS($AJ$54:$AJ$65)-ROWS($AN$54:$AN$65)-ROWS($AR$54:$AR$65)-ROWS($AV$54:$AV$65)-ROWS($AZ$54:$AZ$65)-ROWS($BD$54:$BD$65)), "")))))))</f>
        <v/>
      </c>
      <c r="CI81" s="316" t="str">
        <f t="shared" ca="1" si="195"/>
        <v/>
      </c>
      <c r="CJ81" s="316" t="str">
        <f ca="1">IF(OR(CK81="",CK81=0),"",MAX(CJ$5:CJ80)+1)</f>
        <v/>
      </c>
      <c r="CK81" s="316" t="str">
        <f ca="1">IFERROR(INDEX($AK$54:$AK$65, ROWS($CK$4:CK79)), IFERROR(INDEX($AO$54:$AO$65, ROWS($CK$4:CK79)-ROWS($AK$54:$AK$65)), IFERROR(INDEX($AS$54:$AS$65, ROWS($CK$4:CK79)-ROWS($AK$54:$AK$65)-ROWS($AO$54:$AO$65)),IFERROR(INDEX($AW$54:$AW$65, ROWS($CK$4:CK79)-ROWS($AK$54:$AK$65)-ROWS($AO$54:$AO$65)-ROWS($AS$54:$AS$65)),IFERROR(INDEX($BA$54:$BA$65, ROWS($CK$4:CK79)-ROWS($AK$54:$AK$65)-ROWS($AO$54:$AO$65)-ROWS($AS$54:$AS$65)-ROWS($AW$54:$AW$65)),IFERROR(INDEX($BE$54:$BE$65, ROWS($CK$4:CK79)-ROWS($AK$54:$AK$65)-ROWS($AO$54:$AO$65)-ROWS($AS$54:$AS$65)-ROWS($AW$54:$AW$65)-ROWS($BA$54:$BA$65)),IFERROR(INDEX($BI$54:$BI$65, ROWS($CK$4:CK79)-ROWS($AK$54:$AK$65)-ROWS($AO$54:$AO$65)-ROWS($AS$54:$AS$65)-ROWS($AW$54:$AW$65)-ROWS($BA$54:$BA$65)-ROWS($BE$54:$BE$65)), "")))))))</f>
        <v/>
      </c>
      <c r="CL81" s="316" t="str">
        <f t="shared" ca="1" si="196"/>
        <v/>
      </c>
      <c r="CM81" s="413" t="str">
        <f t="shared" ca="1" si="197"/>
        <v/>
      </c>
      <c r="CN81" s="412" t="str">
        <f>IF(OR(CO81="",CO81=0),"",MAX(CN$5:CN80)+1)</f>
        <v/>
      </c>
      <c r="CO81" s="316">
        <f>IFERROR(INDEX($AJ$70:$AJ$81, ROWS($CO$4:CO79)), IFERROR(INDEX($AN$70:$AN$81, ROWS($CO$4:CO79)-ROWS($AJ$70:$AJ$81)), IFERROR(INDEX($AR$70:$AR$81, ROWS($CO$4:CO79)-ROWS($AJ$70:$AJ$81)-ROWS($AN$70:$AN$81)),IFERROR(INDEX($AV$70:$AV$81, ROWS($CO$4:CO79)-ROWS($AJ$70:$AJ$81)-ROWS($AN$70:$AN$81)-ROWS($AR$70:$AR$81)),IFERROR(INDEX($AZ$70:$AZ$81, ROWS($CO$4:CO79)-ROWS($AJ$70:$AJ$81)-ROWS($AN$70:$AN$81)-ROWS($AR$70:$AR$81)-ROWS($AV$70:$AV$81)),IFERROR(INDEX($BD$70:$BD$81, ROWS($CO$4:CO79)-ROWS($AJ$70:$AJ$81)-ROWS($AN$70:$AN$81)-ROWS($AR$70:$AR$81)-ROWS($AV$70:$AV$81)-ROWS($AZ$70:$AZ$81)),IFERROR(INDEX($BH$70:$BH$81, ROWS($CO$4:CO79)-ROWS($AJ$70:$AJ$81)-ROWS($AN$70:$AN$81)-ROWS($AR$70:$AR$81)-ROWS($AV$70:$AV$81)-ROWS($AZ$70:$AZ$81)-ROWS($BD$70:$BD$81)), "")))))))</f>
        <v>0</v>
      </c>
      <c r="CP81" s="316" t="str">
        <f t="shared" ca="1" si="198"/>
        <v/>
      </c>
      <c r="CQ81" s="316" t="str">
        <f>IF(OR(CR81="",CR81=0),"",MAX(CQ$5:CQ80)+1)</f>
        <v/>
      </c>
      <c r="CR81" s="316">
        <f>IFERROR(INDEX($AK$70:$AK$81, ROWS($CR$4:CR79)), IFERROR(INDEX($AO$70:$AO$81, ROWS($CR$4:CR79)-ROWS($AK$70:$AK$81)), IFERROR(INDEX($AS$70:$AS$81, ROWS($CR$4:CR79)-ROWS($AK$70:$AK$81)-ROWS($AO$70:$AO$81)),IFERROR(INDEX($AW$70:$AW$81, ROWS($CR$4:CR79)-ROWS($AK$70:$AK$81)-ROWS($AO$70:$AO$81)-ROWS($AS$70:$AS$81)),IFERROR(INDEX($BA$70:$BA$81, ROWS($CR$4:CR79)-ROWS($AK$70:$AK$81)-ROWS($AO$70:$AO$81)-ROWS($AS$70:$AS$81)-ROWS($AW$70:$AW$81)),IFERROR(INDEX($BE$70:$BE$81, ROWS($CR$4:CR79)-ROWS($AK$70:$AK$81)-ROWS($AO$70:$AO$81)-ROWS($AS$70:$AS$81)-ROWS($AW$70:$AW$81)-ROWS($BA$70:$BA$81)),IFERROR(INDEX($BI$70:$BI$81, ROWS($CR$4:CR79)-ROWS($AK$70:$AK$81)-ROWS($AO$70:$AO$81)-ROWS($AS$70:$AS$81)-ROWS($AW$70:$AW$81)-ROWS($BA$70:$BA$81)-ROWS($BE$70:$BE$81)), "")))))))</f>
        <v>0</v>
      </c>
      <c r="CS81" s="316" t="str">
        <f t="shared" ca="1" si="199"/>
        <v/>
      </c>
      <c r="CT81" s="413" t="str">
        <f t="shared" ca="1" si="200"/>
        <v/>
      </c>
      <c r="CU81" s="412" t="str">
        <f>IF(OR(CV81="",CV81=0),"",MAX(CU$5:CU80)+1)</f>
        <v/>
      </c>
      <c r="CV81" s="316" t="str">
        <f>IFERROR(INDEX($AJ$86:$AJ$97, ROWS($CV$4:CV79)), IFERROR(INDEX($AN$86:$AN$97, ROWS($CV$4:CV79)-ROWS($AJ$86:$AJ$97)), ""))</f>
        <v/>
      </c>
      <c r="CW81" s="316" t="str">
        <f t="shared" si="201"/>
        <v/>
      </c>
      <c r="CX81" s="316" t="str">
        <f>IF(OR(CY81="",CY81=0),"",MAX(CX$5:CX80)+1)</f>
        <v/>
      </c>
      <c r="CY81" s="316" t="str">
        <f>IFERROR(INDEX($AK$86:$AK$97, ROWS($CY$4:CY79)), IFERROR(INDEX($AO$86:$AO$97, ROWS($CY$4:CY79)-ROWS($AK$86:$AK$97)), ""))</f>
        <v/>
      </c>
      <c r="CZ81" s="316" t="str">
        <f t="shared" si="202"/>
        <v/>
      </c>
      <c r="DA81" s="413" t="str">
        <f t="shared" si="203"/>
        <v/>
      </c>
      <c r="DC81" s="438" t="str">
        <f ca="1">IF(OR(DD81="",DD81=0),"",MAX(DC$65:DC80)+1)</f>
        <v/>
      </c>
      <c r="DD81" s="434" t="str">
        <f t="shared" ca="1" si="166"/>
        <v/>
      </c>
      <c r="DE81" s="413" t="str">
        <f t="shared" ca="1" si="167"/>
        <v/>
      </c>
      <c r="DF81" s="431" t="str">
        <f ca="1">IF(OR(DG81="",DG81=0),"",MAX(DF$65:DF80)+1)</f>
        <v/>
      </c>
      <c r="DG81" s="412" t="str">
        <f t="shared" ca="1" si="168"/>
        <v/>
      </c>
      <c r="DH81" s="413" t="str">
        <f t="shared" ca="1" si="169"/>
        <v/>
      </c>
      <c r="DI81" s="412" t="str">
        <f t="shared" ca="1" si="170"/>
        <v/>
      </c>
      <c r="DJ81" s="413" t="str">
        <f t="shared" ca="1" si="171"/>
        <v/>
      </c>
      <c r="DK81" s="412" t="str">
        <f t="shared" ca="1" si="172"/>
        <v/>
      </c>
      <c r="DL81" s="413" t="str">
        <f t="shared" ca="1" si="173"/>
        <v/>
      </c>
      <c r="DN81" s="278"/>
      <c r="DO81" s="278"/>
      <c r="DP81" s="278"/>
      <c r="DQ81" s="278"/>
      <c r="DR81" s="278"/>
      <c r="DS81" s="278"/>
    </row>
    <row r="82" spans="28:123" x14ac:dyDescent="0.3">
      <c r="AB82" s="395">
        <f ca="1">IFERROR(MATCH($AB$59,OFFSET(Year!$BI$11:$BI$62,AB81,,1000),0)+AB81,"")</f>
        <v>115</v>
      </c>
      <c r="AC82" s="404" t="str">
        <f ca="1">IFERROR(INDEX(Year!$BL$11:$BL$62,AB82),"")</f>
        <v/>
      </c>
      <c r="AD82" s="405" t="str">
        <f ca="1">IFERROR(INDEX(Year!$BJ$11:$BJ$62,AB82),"")</f>
        <v/>
      </c>
      <c r="AE82" s="406" t="str">
        <f ca="1">IFERROR(INDEX(Year!$BK$11:$BK$62,AB82),"")</f>
        <v/>
      </c>
      <c r="AF82" s="407" t="str">
        <f ca="1">IFERROR(INDEX(Year!$BI$11:$BI$62,AB82),"")</f>
        <v/>
      </c>
      <c r="BL82" s="412" t="str">
        <f ca="1">IF(OR(BM82="",BM82=0),"",MAX(BL$5:BL81)+1)</f>
        <v/>
      </c>
      <c r="BM82" s="316" t="str">
        <f ca="1">IFERROR(INDEX($AJ$6:$AJ$17, ROWS(BM$4:$BM80)), IFERROR(INDEX($AN$6:$AN$17, ROWS(BM$4:$BM80)-ROWS($AJ$6:$AJ$17)), IFERROR(INDEX($AR$6:$AR$17, ROWS(BM$4:$BM80)-ROWS($AJ$6:$AJ$17)-ROWS($AN$6:$AN$17)),IFERROR(INDEX($AV$6:$AV$17, ROWS(BM$4:$BM80)-ROWS($AJ$6:$AJ$17)-ROWS($AN$6:$AN$17)-ROWS($AR$6:$AR$17)),IFERROR(INDEX($AZ$6:$AZ$17, ROWS(BM$4:$BM80)-ROWS($AJ$6:$AJ$17)-ROWS($AN$6:$AN$17)-ROWS($AR$6:$AR$17)-ROWS($AV$6:$AV$17)),IFERROR(INDEX($BD$6:$BD$17, ROWS(BM$4:$BM80)-ROWS($AJ$6:$AJ$17)-ROWS($AN$6:$AN$17)-ROWS($AR$6:$AR$17)-ROWS($AV$6:$AV$17)-ROWS($AZ$6:$AZ$17)),IFERROR(INDEX($BH$6:$BH$17, ROWS(BM$4:$BM80)-ROWS($AJ$6:$AJ$17)-ROWS($AN$6:$AN$17)-ROWS($AR$6:$AR$17)-ROWS($AV$6:$AV$17)-ROWS($AZ$6:$AZ$17)-ROWS($BD$6:$BD$17)), "")))))))</f>
        <v/>
      </c>
      <c r="BN82" s="316" t="str">
        <f t="shared" ca="1" si="186"/>
        <v/>
      </c>
      <c r="BO82" s="316" t="str">
        <f ca="1">IF(OR(BP82="",BP82=0),"",MAX(BO$5:BO81)+1)</f>
        <v/>
      </c>
      <c r="BP82" s="316" t="str">
        <f ca="1">IFERROR(INDEX($AK$6:$AK$17, ROWS($BP$4:BP80)), IFERROR(INDEX($AO$6:$AO$17, ROWS($BP$4:BP80)-ROWS($AK$6:$AK$17)), IFERROR(INDEX($AS$6:$AS$17, ROWS($BP$4:BP80)-ROWS($AK$6:$AK$17)-ROWS($AO$6:$AO$17)),IFERROR(INDEX($AW$6:$AW$17, ROWS($BP$4:BP80)-ROWS($AK$6:$AK$17)-ROWS($AO$6:$AO$17)-ROWS($AS$6:$AS$17)),IFERROR(INDEX($BA$6:$BA$17, ROWS($BP$4:BP80)-ROWS($AK$6:$AK$17)-ROWS($AO$6:$AO$17)-ROWS($AS$6:$AS$17)-ROWS($AW$6:$AW$17)),IFERROR(INDEX($BE$6:$BE$17, ROWS($BP$4:BP80)-ROWS($AK$6:$AK$17)-ROWS($AO$6:$AO$17)-ROWS($AS$6:$AS$17)-ROWS($AW$6:$AW$17)-ROWS($BA$6:$BA$17)),IFERROR(INDEX($BI$6:$BI$17, ROWS($BP$4:BP80)-ROWS($AK$6:$AK$17)-ROWS($AO$6:$AO$17)-ROWS($AS$6:$AS$17)-ROWS($AW$6:$AW$17)-ROWS($BA$6:$BA$17)-ROWS($BE$6:$BE$17)), "")))))))</f>
        <v/>
      </c>
      <c r="BQ82" s="316" t="str">
        <f t="shared" ca="1" si="187"/>
        <v/>
      </c>
      <c r="BR82" s="413" t="str">
        <f t="shared" ca="1" si="188"/>
        <v/>
      </c>
      <c r="BS82" s="412" t="str">
        <f ca="1">IF(OR(BT82="",BT82=0),"",MAX(BS$5:BS81)+1)</f>
        <v/>
      </c>
      <c r="BT82" s="316" t="str">
        <f ca="1">IFERROR(INDEX($AJ$22:$AJ$33, ROWS($BT$4:BT80)), IFERROR(INDEX($AN$22:$AN$33, ROWS($BT$4:BT80)-ROWS($AJ$22:$AJ$33)), IFERROR(INDEX($AR$22:$AR$33, ROWS($BT$4:BT80)-ROWS($AJ$22:$AJ$33)-ROWS($AN$22:$AN$33)),IFERROR(INDEX($AV$22:$AV$33, ROWS($BT$4:BT80)-ROWS($AJ$22:$AJ$33)-ROWS($AN$22:$AN$33)-ROWS($AR$22:$AR$33)),IFERROR(INDEX($AZ$22:$AZ$33, ROWS($BT$4:BT80)-ROWS($AJ$22:$AJ$33)-ROWS($AN$22:$AN$33)-ROWS($AR$22:$AR$33)-ROWS($AV$22:$AV$33)),IFERROR(INDEX($BD$22:$BD$33, ROWS($BT$4:BT80)-ROWS($AJ$22:$AJ$33)-ROWS($AN$22:$AN$33)-ROWS($AR$22:$AR$33)-ROWS($AV$22:$AV$33)-ROWS($AZ$22:$AZ$33)),IFERROR(INDEX($BH$22:$BH$33, ROWS($BT$4:BT80)-ROWS($AJ$22:$AJ$33)-ROWS($AN$22:$AN$33)-ROWS($AR$22:$AR$33)-ROWS($AV$22:$AV$33)-ROWS($AZ$22:$AZ$33)-ROWS($BD$22:$BD$33)), "")))))))</f>
        <v/>
      </c>
      <c r="BU82" s="316" t="str">
        <f t="shared" ca="1" si="189"/>
        <v/>
      </c>
      <c r="BV82" s="316" t="str">
        <f ca="1">IF(OR(BW82="",BW82=0),"",MAX(BV$5:BV81)+1)</f>
        <v/>
      </c>
      <c r="BW82" s="316" t="str">
        <f ca="1">IFERROR(INDEX($AK$22:$AK$33, ROWS($BW$4:BW80)), IFERROR(INDEX($AO$22:$AO$33, ROWS($BW$4:BW80)-ROWS($AK$22:$AK$33)), IFERROR(INDEX($AS$22:$AS$33, ROWS($BW$4:BW80)-ROWS($AK$22:$AK$33)-ROWS($AO$22:$AO$33)),IFERROR(INDEX($AW$22:$AW$33, ROWS($BW$4:BW80)-ROWS($AK$22:$AK$33)-ROWS($AO$22:$AO$33)-ROWS($AS$22:$AS$33)),IFERROR(INDEX($BA$22:$BA$33, ROWS($BW$4:BW80)-ROWS($AK$22:$AK$33)-ROWS($AO$22:$AO$33)-ROWS($AS$22:$AS$33)-ROWS($AW$22:$AW$33)),IFERROR(INDEX($BE$22:$BE$33, ROWS($BW$4:BW80)-ROWS($AK$22:$AK$33)-ROWS($AO$22:$AO$33)-ROWS($AS$22:$AS$33)-ROWS($AW$22:$AW$33)-ROWS($BA$22:$BA$33)),IFERROR(INDEX($BI$22:$BI$33, ROWS($BW$4:BW80)-ROWS($AK$22:$AK$33)-ROWS($AO$22:$AO$33)-ROWS($AS$22:$AS$33)-ROWS($AW$22:$AW$33)-ROWS($BA$22:$BA$33)-ROWS($BE$22:$BE$33)), "")))))))</f>
        <v/>
      </c>
      <c r="BX82" s="316" t="str">
        <f t="shared" ca="1" si="190"/>
        <v/>
      </c>
      <c r="BY82" s="413" t="str">
        <f t="shared" ca="1" si="191"/>
        <v/>
      </c>
      <c r="BZ82" s="412">
        <f ca="1">IF(OR(CA82="",CA82=0),"",MAX(BZ$5:BZ81)+1)</f>
        <v>13</v>
      </c>
      <c r="CA82" s="316" t="str">
        <f ca="1">IFERROR(INDEX($AJ$38:$AJ$49, ROWS($CA$4:CA80)), IFERROR(INDEX($AN$38:$AN$49, ROWS($CA$4:CA80)-ROWS($AJ$38:$AJ$49)), IFERROR(INDEX($AR$38:$AR$49, ROWS($CA$4:CA80)-ROWS($AJ$38:$AJ$49)-ROWS($AN$38:$AN$49)),IFERROR(INDEX($AV$38:$AV$49, ROWS($CA$4:CA80)-ROWS($AJ$38:$AJ$49)-ROWS($AN$38:$AN$49)-ROWS($AR$38:$AR$49)),IFERROR(INDEX($AZ$38:$AZ$49, ROWS($CA$4:CA80)-ROWS($AJ$38:$AJ$49)-ROWS($AN$38:$AN$49)-ROWS($AR$38:$AR$49)-ROWS($AV$38:$AV$49)),IFERROR(INDEX($BD$38:$BD$49, ROWS($CA$4:CA80)-ROWS($AJ$38:$AJ$49)-ROWS($AN$38:$AN$49)-ROWS($AR$38:$AR$49)-ROWS($AV$38:$AV$49)-ROWS($AZ$38:$AZ$49)),IFERROR(INDEX($BH$38:$BH$49, ROWS($CA$4:CA80)-ROWS($AJ$38:$AJ$49)-ROWS($AN$38:$AN$49)-ROWS($AR$38:$AR$49)-ROWS($AV$38:$AV$49)-ROWS($AZ$38:$AZ$49)-ROWS($BD$38:$BD$49)), "")))))))</f>
        <v>Investment 1</v>
      </c>
      <c r="CB82" s="316" t="str">
        <f t="shared" ca="1" si="192"/>
        <v/>
      </c>
      <c r="CC82" s="316">
        <f ca="1">IF(OR(CD82="",CD82=0),"",MAX(CC$5:CC81)+1)</f>
        <v>13</v>
      </c>
      <c r="CD82" s="316">
        <f ca="1">IFERROR(INDEX($AK$38:$AK$49, ROWS($CD$4:CD80)), IFERROR(INDEX($AO$38:$AO$49, ROWS($CD$4:CD80)-ROWS($AK$38:$AK$49)), IFERROR(INDEX($AS$38:$AS$49, ROWS($CD$4:CD80)-ROWS($AK$38:$AK$49)-ROWS($AO$38:$AO$49)),IFERROR(INDEX($AW$38:$AW$49, ROWS($CD$4:CD80)-ROWS($AK$38:$AK$49)-ROWS($AO$38:$AO$49)-ROWS($AS$38:$AS$49)),IFERROR(INDEX($BA$38:$BA$49, ROWS($CD$4:CD80)-ROWS($AK$38:$AK$49)-ROWS($AO$38:$AO$49)-ROWS($AS$38:$AS$49)-ROWS($AW$38:$AW$49)),IFERROR(INDEX($BE$38:$BE$49, ROWS($CD$4:CD80)-ROWS($AK$38:$AK$49)-ROWS($AO$38:$AO$49)-ROWS($AS$38:$AS$49)-ROWS($AW$38:$AW$49)-ROWS($BA$38:$BA$49)),IFERROR(INDEX($BI$38:$BI$49, ROWS($CD$4:CD80)-ROWS($AK$38:$AK$49)-ROWS($AO$38:$AO$49)-ROWS($AS$38:$AS$49)-ROWS($AW$38:$AW$49)-ROWS($BA$38:$BA$49)-ROWS($BE$38:$BE$49)), "")))))))</f>
        <v>200</v>
      </c>
      <c r="CE82" s="316" t="str">
        <f t="shared" ca="1" si="193"/>
        <v/>
      </c>
      <c r="CF82" s="413" t="str">
        <f t="shared" ca="1" si="194"/>
        <v/>
      </c>
      <c r="CG82" s="412" t="str">
        <f ca="1">IF(OR(CH82="",CH82=0),"",MAX(CG$5:CG81)+1)</f>
        <v/>
      </c>
      <c r="CH82" s="316" t="str">
        <f ca="1">IFERROR(INDEX($AJ$54:$AJ$65, ROWS($CH$4:CH80)), IFERROR(INDEX($AN$54:$AN$65, ROWS($CH$4:CH80)-ROWS($AJ$54:$AJ$65)), IFERROR(INDEX($AR$54:$AR$65, ROWS($CH$4:CH80)-ROWS($AJ$54:$AJ$65)-ROWS($AN$54:$AN$65)),IFERROR(INDEX($AV$54:$AV$65, ROWS($CH$4:CH80)-ROWS($AJ$54:$AJ$65)-ROWS($AN$54:$AN$65)-ROWS($AR$54:$AR$65)),IFERROR(INDEX($AZ$54:$AZ$65, ROWS($CH$4:CH80)-ROWS($AJ$54:$AJ$65)-ROWS($AN$54:$AN$65)-ROWS($AR$54:$AR$65)-ROWS($AV$54:$AV$65)),IFERROR(INDEX($BD$54:$BD$65, ROWS($CH$4:CH80)-ROWS($AJ$54:$AJ$65)-ROWS($AN$54:$AN$65)-ROWS($AR$54:$AR$65)-ROWS($AV$54:$AV$65)-ROWS($AZ$54:$AZ$65)),IFERROR(INDEX($BH$54:$BH$65, ROWS($CH$4:CH80)-ROWS($AJ$54:$AJ$65)-ROWS($AN$54:$AN$65)-ROWS($AR$54:$AR$65)-ROWS($AV$54:$AV$65)-ROWS($AZ$54:$AZ$65)-ROWS($BD$54:$BD$65)), "")))))))</f>
        <v/>
      </c>
      <c r="CI82" s="316" t="str">
        <f t="shared" ca="1" si="195"/>
        <v/>
      </c>
      <c r="CJ82" s="316" t="str">
        <f ca="1">IF(OR(CK82="",CK82=0),"",MAX(CJ$5:CJ81)+1)</f>
        <v/>
      </c>
      <c r="CK82" s="316" t="str">
        <f ca="1">IFERROR(INDEX($AK$54:$AK$65, ROWS($CK$4:CK80)), IFERROR(INDEX($AO$54:$AO$65, ROWS($CK$4:CK80)-ROWS($AK$54:$AK$65)), IFERROR(INDEX($AS$54:$AS$65, ROWS($CK$4:CK80)-ROWS($AK$54:$AK$65)-ROWS($AO$54:$AO$65)),IFERROR(INDEX($AW$54:$AW$65, ROWS($CK$4:CK80)-ROWS($AK$54:$AK$65)-ROWS($AO$54:$AO$65)-ROWS($AS$54:$AS$65)),IFERROR(INDEX($BA$54:$BA$65, ROWS($CK$4:CK80)-ROWS($AK$54:$AK$65)-ROWS($AO$54:$AO$65)-ROWS($AS$54:$AS$65)-ROWS($AW$54:$AW$65)),IFERROR(INDEX($BE$54:$BE$65, ROWS($CK$4:CK80)-ROWS($AK$54:$AK$65)-ROWS($AO$54:$AO$65)-ROWS($AS$54:$AS$65)-ROWS($AW$54:$AW$65)-ROWS($BA$54:$BA$65)),IFERROR(INDEX($BI$54:$BI$65, ROWS($CK$4:CK80)-ROWS($AK$54:$AK$65)-ROWS($AO$54:$AO$65)-ROWS($AS$54:$AS$65)-ROWS($AW$54:$AW$65)-ROWS($BA$54:$BA$65)-ROWS($BE$54:$BE$65)), "")))))))</f>
        <v/>
      </c>
      <c r="CL82" s="316" t="str">
        <f t="shared" ca="1" si="196"/>
        <v/>
      </c>
      <c r="CM82" s="413" t="str">
        <f t="shared" ca="1" si="197"/>
        <v/>
      </c>
      <c r="CN82" s="412" t="str">
        <f>IF(OR(CO82="",CO82=0),"",MAX(CN$5:CN81)+1)</f>
        <v/>
      </c>
      <c r="CO82" s="316">
        <f>IFERROR(INDEX($AJ$70:$AJ$81, ROWS($CO$4:CO80)), IFERROR(INDEX($AN$70:$AN$81, ROWS($CO$4:CO80)-ROWS($AJ$70:$AJ$81)), IFERROR(INDEX($AR$70:$AR$81, ROWS($CO$4:CO80)-ROWS($AJ$70:$AJ$81)-ROWS($AN$70:$AN$81)),IFERROR(INDEX($AV$70:$AV$81, ROWS($CO$4:CO80)-ROWS($AJ$70:$AJ$81)-ROWS($AN$70:$AN$81)-ROWS($AR$70:$AR$81)),IFERROR(INDEX($AZ$70:$AZ$81, ROWS($CO$4:CO80)-ROWS($AJ$70:$AJ$81)-ROWS($AN$70:$AN$81)-ROWS($AR$70:$AR$81)-ROWS($AV$70:$AV$81)),IFERROR(INDEX($BD$70:$BD$81, ROWS($CO$4:CO80)-ROWS($AJ$70:$AJ$81)-ROWS($AN$70:$AN$81)-ROWS($AR$70:$AR$81)-ROWS($AV$70:$AV$81)-ROWS($AZ$70:$AZ$81)),IFERROR(INDEX($BH$70:$BH$81, ROWS($CO$4:CO80)-ROWS($AJ$70:$AJ$81)-ROWS($AN$70:$AN$81)-ROWS($AR$70:$AR$81)-ROWS($AV$70:$AV$81)-ROWS($AZ$70:$AZ$81)-ROWS($BD$70:$BD$81)), "")))))))</f>
        <v>0</v>
      </c>
      <c r="CP82" s="316" t="str">
        <f t="shared" ca="1" si="198"/>
        <v/>
      </c>
      <c r="CQ82" s="316" t="str">
        <f>IF(OR(CR82="",CR82=0),"",MAX(CQ$5:CQ81)+1)</f>
        <v/>
      </c>
      <c r="CR82" s="316">
        <f>IFERROR(INDEX($AK$70:$AK$81, ROWS($CR$4:CR80)), IFERROR(INDEX($AO$70:$AO$81, ROWS($CR$4:CR80)-ROWS($AK$70:$AK$81)), IFERROR(INDEX($AS$70:$AS$81, ROWS($CR$4:CR80)-ROWS($AK$70:$AK$81)-ROWS($AO$70:$AO$81)),IFERROR(INDEX($AW$70:$AW$81, ROWS($CR$4:CR80)-ROWS($AK$70:$AK$81)-ROWS($AO$70:$AO$81)-ROWS($AS$70:$AS$81)),IFERROR(INDEX($BA$70:$BA$81, ROWS($CR$4:CR80)-ROWS($AK$70:$AK$81)-ROWS($AO$70:$AO$81)-ROWS($AS$70:$AS$81)-ROWS($AW$70:$AW$81)),IFERROR(INDEX($BE$70:$BE$81, ROWS($CR$4:CR80)-ROWS($AK$70:$AK$81)-ROWS($AO$70:$AO$81)-ROWS($AS$70:$AS$81)-ROWS($AW$70:$AW$81)-ROWS($BA$70:$BA$81)),IFERROR(INDEX($BI$70:$BI$81, ROWS($CR$4:CR80)-ROWS($AK$70:$AK$81)-ROWS($AO$70:$AO$81)-ROWS($AS$70:$AS$81)-ROWS($AW$70:$AW$81)-ROWS($BA$70:$BA$81)-ROWS($BE$70:$BE$81)), "")))))))</f>
        <v>0</v>
      </c>
      <c r="CS82" s="316" t="str">
        <f t="shared" ca="1" si="199"/>
        <v/>
      </c>
      <c r="CT82" s="413" t="str">
        <f t="shared" ca="1" si="200"/>
        <v/>
      </c>
      <c r="CU82" s="412" t="str">
        <f>IF(OR(CV82="",CV82=0),"",MAX(CU$5:CU81)+1)</f>
        <v/>
      </c>
      <c r="CV82" s="316" t="str">
        <f>IFERROR(INDEX($AJ$86:$AJ$97, ROWS($CV$4:CV80)), IFERROR(INDEX($AN$86:$AN$97, ROWS($CV$4:CV80)-ROWS($AJ$86:$AJ$97)), ""))</f>
        <v/>
      </c>
      <c r="CW82" s="316" t="str">
        <f t="shared" si="201"/>
        <v/>
      </c>
      <c r="CX82" s="316" t="str">
        <f>IF(OR(CY82="",CY82=0),"",MAX(CX$5:CX81)+1)</f>
        <v/>
      </c>
      <c r="CY82" s="316" t="str">
        <f>IFERROR(INDEX($AK$86:$AK$97, ROWS($CY$4:CY80)), IFERROR(INDEX($AO$86:$AO$97, ROWS($CY$4:CY80)-ROWS($AK$86:$AK$97)), ""))</f>
        <v/>
      </c>
      <c r="CZ82" s="316" t="str">
        <f t="shared" si="202"/>
        <v/>
      </c>
      <c r="DA82" s="413" t="str">
        <f t="shared" si="203"/>
        <v/>
      </c>
      <c r="DC82" s="438" t="str">
        <f ca="1">IF(OR(DD82="",DD82=0),"",MAX(DC$65:DC81)+1)</f>
        <v/>
      </c>
      <c r="DD82" s="434" t="str">
        <f t="shared" ca="1" si="166"/>
        <v/>
      </c>
      <c r="DE82" s="413" t="str">
        <f t="shared" ca="1" si="167"/>
        <v/>
      </c>
      <c r="DF82" s="431" t="str">
        <f ca="1">IF(OR(DG82="",DG82=0),"",MAX(DF$65:DF81)+1)</f>
        <v/>
      </c>
      <c r="DG82" s="412" t="str">
        <f t="shared" ca="1" si="168"/>
        <v/>
      </c>
      <c r="DH82" s="413" t="str">
        <f t="shared" ca="1" si="169"/>
        <v/>
      </c>
      <c r="DI82" s="412" t="str">
        <f t="shared" ca="1" si="170"/>
        <v/>
      </c>
      <c r="DJ82" s="413" t="str">
        <f t="shared" ca="1" si="171"/>
        <v/>
      </c>
      <c r="DK82" s="412" t="str">
        <f t="shared" ca="1" si="172"/>
        <v/>
      </c>
      <c r="DL82" s="413" t="str">
        <f t="shared" ca="1" si="173"/>
        <v/>
      </c>
    </row>
    <row r="83" spans="28:123" ht="15.75" thickBot="1" x14ac:dyDescent="0.35">
      <c r="AB83" s="395">
        <f ca="1">IFERROR(MATCH($AB$59,OFFSET(Year!$BI$11:$BI$62,AB82,,1000),0)+AB82,"")</f>
        <v>116</v>
      </c>
      <c r="AC83" s="404" t="str">
        <f ca="1">IFERROR(INDEX(Year!$BL$11:$BL$62,AB83),"")</f>
        <v/>
      </c>
      <c r="AD83" s="405" t="str">
        <f ca="1">IFERROR(INDEX(Year!$BJ$11:$BJ$62,AB83),"")</f>
        <v/>
      </c>
      <c r="AE83" s="406" t="str">
        <f ca="1">IFERROR(INDEX(Year!$BK$11:$BK$62,AB83),"")</f>
        <v/>
      </c>
      <c r="AF83" s="407" t="str">
        <f ca="1">IFERROR(INDEX(Year!$BI$11:$BI$62,AB83),"")</f>
        <v/>
      </c>
      <c r="BL83" s="412" t="str">
        <f ca="1">IF(OR(BM83="",BM83=0),"",MAX(BL$5:BL82)+1)</f>
        <v/>
      </c>
      <c r="BM83" s="316" t="str">
        <f ca="1">IFERROR(INDEX($AJ$6:$AJ$17, ROWS(BM$4:$BM81)), IFERROR(INDEX($AN$6:$AN$17, ROWS(BM$4:$BM81)-ROWS($AJ$6:$AJ$17)), IFERROR(INDEX($AR$6:$AR$17, ROWS(BM$4:$BM81)-ROWS($AJ$6:$AJ$17)-ROWS($AN$6:$AN$17)),IFERROR(INDEX($AV$6:$AV$17, ROWS(BM$4:$BM81)-ROWS($AJ$6:$AJ$17)-ROWS($AN$6:$AN$17)-ROWS($AR$6:$AR$17)),IFERROR(INDEX($AZ$6:$AZ$17, ROWS(BM$4:$BM81)-ROWS($AJ$6:$AJ$17)-ROWS($AN$6:$AN$17)-ROWS($AR$6:$AR$17)-ROWS($AV$6:$AV$17)),IFERROR(INDEX($BD$6:$BD$17, ROWS(BM$4:$BM81)-ROWS($AJ$6:$AJ$17)-ROWS($AN$6:$AN$17)-ROWS($AR$6:$AR$17)-ROWS($AV$6:$AV$17)-ROWS($AZ$6:$AZ$17)),IFERROR(INDEX($BH$6:$BH$17, ROWS(BM$4:$BM81)-ROWS($AJ$6:$AJ$17)-ROWS($AN$6:$AN$17)-ROWS($AR$6:$AR$17)-ROWS($AV$6:$AV$17)-ROWS($AZ$6:$AZ$17)-ROWS($BD$6:$BD$17)), "")))))))</f>
        <v/>
      </c>
      <c r="BN83" s="316" t="str">
        <f t="shared" ca="1" si="186"/>
        <v/>
      </c>
      <c r="BO83" s="316" t="str">
        <f ca="1">IF(OR(BP83="",BP83=0),"",MAX(BO$5:BO82)+1)</f>
        <v/>
      </c>
      <c r="BP83" s="316" t="str">
        <f ca="1">IFERROR(INDEX($AK$6:$AK$17, ROWS($BP$4:BP81)), IFERROR(INDEX($AO$6:$AO$17, ROWS($BP$4:BP81)-ROWS($AK$6:$AK$17)), IFERROR(INDEX($AS$6:$AS$17, ROWS($BP$4:BP81)-ROWS($AK$6:$AK$17)-ROWS($AO$6:$AO$17)),IFERROR(INDEX($AW$6:$AW$17, ROWS($BP$4:BP81)-ROWS($AK$6:$AK$17)-ROWS($AO$6:$AO$17)-ROWS($AS$6:$AS$17)),IFERROR(INDEX($BA$6:$BA$17, ROWS($BP$4:BP81)-ROWS($AK$6:$AK$17)-ROWS($AO$6:$AO$17)-ROWS($AS$6:$AS$17)-ROWS($AW$6:$AW$17)),IFERROR(INDEX($BE$6:$BE$17, ROWS($BP$4:BP81)-ROWS($AK$6:$AK$17)-ROWS($AO$6:$AO$17)-ROWS($AS$6:$AS$17)-ROWS($AW$6:$AW$17)-ROWS($BA$6:$BA$17)),IFERROR(INDEX($BI$6:$BI$17, ROWS($BP$4:BP81)-ROWS($AK$6:$AK$17)-ROWS($AO$6:$AO$17)-ROWS($AS$6:$AS$17)-ROWS($AW$6:$AW$17)-ROWS($BA$6:$BA$17)-ROWS($BE$6:$BE$17)), "")))))))</f>
        <v/>
      </c>
      <c r="BQ83" s="316" t="str">
        <f t="shared" ca="1" si="187"/>
        <v/>
      </c>
      <c r="BR83" s="413" t="str">
        <f t="shared" ca="1" si="188"/>
        <v/>
      </c>
      <c r="BS83" s="412" t="str">
        <f ca="1">IF(OR(BT83="",BT83=0),"",MAX(BS$5:BS82)+1)</f>
        <v/>
      </c>
      <c r="BT83" s="316" t="str">
        <f ca="1">IFERROR(INDEX($AJ$22:$AJ$33, ROWS($BT$4:BT81)), IFERROR(INDEX($AN$22:$AN$33, ROWS($BT$4:BT81)-ROWS($AJ$22:$AJ$33)), IFERROR(INDEX($AR$22:$AR$33, ROWS($BT$4:BT81)-ROWS($AJ$22:$AJ$33)-ROWS($AN$22:$AN$33)),IFERROR(INDEX($AV$22:$AV$33, ROWS($BT$4:BT81)-ROWS($AJ$22:$AJ$33)-ROWS($AN$22:$AN$33)-ROWS($AR$22:$AR$33)),IFERROR(INDEX($AZ$22:$AZ$33, ROWS($BT$4:BT81)-ROWS($AJ$22:$AJ$33)-ROWS($AN$22:$AN$33)-ROWS($AR$22:$AR$33)-ROWS($AV$22:$AV$33)),IFERROR(INDEX($BD$22:$BD$33, ROWS($BT$4:BT81)-ROWS($AJ$22:$AJ$33)-ROWS($AN$22:$AN$33)-ROWS($AR$22:$AR$33)-ROWS($AV$22:$AV$33)-ROWS($AZ$22:$AZ$33)),IFERROR(INDEX($BH$22:$BH$33, ROWS($BT$4:BT81)-ROWS($AJ$22:$AJ$33)-ROWS($AN$22:$AN$33)-ROWS($AR$22:$AR$33)-ROWS($AV$22:$AV$33)-ROWS($AZ$22:$AZ$33)-ROWS($BD$22:$BD$33)), "")))))))</f>
        <v/>
      </c>
      <c r="BU83" s="316" t="str">
        <f t="shared" ca="1" si="189"/>
        <v/>
      </c>
      <c r="BV83" s="316" t="str">
        <f ca="1">IF(OR(BW83="",BW83=0),"",MAX(BV$5:BV82)+1)</f>
        <v/>
      </c>
      <c r="BW83" s="316" t="str">
        <f ca="1">IFERROR(INDEX($AK$22:$AK$33, ROWS($BW$4:BW81)), IFERROR(INDEX($AO$22:$AO$33, ROWS($BW$4:BW81)-ROWS($AK$22:$AK$33)), IFERROR(INDEX($AS$22:$AS$33, ROWS($BW$4:BW81)-ROWS($AK$22:$AK$33)-ROWS($AO$22:$AO$33)),IFERROR(INDEX($AW$22:$AW$33, ROWS($BW$4:BW81)-ROWS($AK$22:$AK$33)-ROWS($AO$22:$AO$33)-ROWS($AS$22:$AS$33)),IFERROR(INDEX($BA$22:$BA$33, ROWS($BW$4:BW81)-ROWS($AK$22:$AK$33)-ROWS($AO$22:$AO$33)-ROWS($AS$22:$AS$33)-ROWS($AW$22:$AW$33)),IFERROR(INDEX($BE$22:$BE$33, ROWS($BW$4:BW81)-ROWS($AK$22:$AK$33)-ROWS($AO$22:$AO$33)-ROWS($AS$22:$AS$33)-ROWS($AW$22:$AW$33)-ROWS($BA$22:$BA$33)),IFERROR(INDEX($BI$22:$BI$33, ROWS($BW$4:BW81)-ROWS($AK$22:$AK$33)-ROWS($AO$22:$AO$33)-ROWS($AS$22:$AS$33)-ROWS($AW$22:$AW$33)-ROWS($BA$22:$BA$33)-ROWS($BE$22:$BE$33)), "")))))))</f>
        <v/>
      </c>
      <c r="BX83" s="316" t="str">
        <f t="shared" ca="1" si="190"/>
        <v/>
      </c>
      <c r="BY83" s="413" t="str">
        <f t="shared" ca="1" si="191"/>
        <v/>
      </c>
      <c r="BZ83" s="412">
        <f ca="1">IF(OR(CA83="",CA83=0),"",MAX(BZ$5:BZ82)+1)</f>
        <v>14</v>
      </c>
      <c r="CA83" s="316" t="str">
        <f ca="1">IFERROR(INDEX($AJ$38:$AJ$49, ROWS($CA$4:CA81)), IFERROR(INDEX($AN$38:$AN$49, ROWS($CA$4:CA81)-ROWS($AJ$38:$AJ$49)), IFERROR(INDEX($AR$38:$AR$49, ROWS($CA$4:CA81)-ROWS($AJ$38:$AJ$49)-ROWS($AN$38:$AN$49)),IFERROR(INDEX($AV$38:$AV$49, ROWS($CA$4:CA81)-ROWS($AJ$38:$AJ$49)-ROWS($AN$38:$AN$49)-ROWS($AR$38:$AR$49)),IFERROR(INDEX($AZ$38:$AZ$49, ROWS($CA$4:CA81)-ROWS($AJ$38:$AJ$49)-ROWS($AN$38:$AN$49)-ROWS($AR$38:$AR$49)-ROWS($AV$38:$AV$49)),IFERROR(INDEX($BD$38:$BD$49, ROWS($CA$4:CA81)-ROWS($AJ$38:$AJ$49)-ROWS($AN$38:$AN$49)-ROWS($AR$38:$AR$49)-ROWS($AV$38:$AV$49)-ROWS($AZ$38:$AZ$49)),IFERROR(INDEX($BH$38:$BH$49, ROWS($CA$4:CA81)-ROWS($AJ$38:$AJ$49)-ROWS($AN$38:$AN$49)-ROWS($AR$38:$AR$49)-ROWS($AV$38:$AV$49)-ROWS($AZ$38:$AZ$49)-ROWS($BD$38:$BD$49)), "")))))))</f>
        <v>Car 1 Gas</v>
      </c>
      <c r="CB83" s="316" t="str">
        <f t="shared" ca="1" si="192"/>
        <v/>
      </c>
      <c r="CC83" s="316">
        <f ca="1">IF(OR(CD83="",CD83=0),"",MAX(CC$5:CC82)+1)</f>
        <v>14</v>
      </c>
      <c r="CD83" s="316">
        <f ca="1">IFERROR(INDEX($AK$38:$AK$49, ROWS($CD$4:CD81)), IFERROR(INDEX($AO$38:$AO$49, ROWS($CD$4:CD81)-ROWS($AK$38:$AK$49)), IFERROR(INDEX($AS$38:$AS$49, ROWS($CD$4:CD81)-ROWS($AK$38:$AK$49)-ROWS($AO$38:$AO$49)),IFERROR(INDEX($AW$38:$AW$49, ROWS($CD$4:CD81)-ROWS($AK$38:$AK$49)-ROWS($AO$38:$AO$49)-ROWS($AS$38:$AS$49)),IFERROR(INDEX($BA$38:$BA$49, ROWS($CD$4:CD81)-ROWS($AK$38:$AK$49)-ROWS($AO$38:$AO$49)-ROWS($AS$38:$AS$49)-ROWS($AW$38:$AW$49)),IFERROR(INDEX($BE$38:$BE$49, ROWS($CD$4:CD81)-ROWS($AK$38:$AK$49)-ROWS($AO$38:$AO$49)-ROWS($AS$38:$AS$49)-ROWS($AW$38:$AW$49)-ROWS($BA$38:$BA$49)),IFERROR(INDEX($BI$38:$BI$49, ROWS($CD$4:CD81)-ROWS($AK$38:$AK$49)-ROWS($AO$38:$AO$49)-ROWS($AS$38:$AS$49)-ROWS($AW$38:$AW$49)-ROWS($BA$38:$BA$49)-ROWS($BE$38:$BE$49)), "")))))))</f>
        <v>50</v>
      </c>
      <c r="CE83" s="316" t="str">
        <f t="shared" ca="1" si="193"/>
        <v/>
      </c>
      <c r="CF83" s="413" t="str">
        <f t="shared" ca="1" si="194"/>
        <v/>
      </c>
      <c r="CG83" s="412" t="str">
        <f ca="1">IF(OR(CH83="",CH83=0),"",MAX(CG$5:CG82)+1)</f>
        <v/>
      </c>
      <c r="CH83" s="316" t="str">
        <f ca="1">IFERROR(INDEX($AJ$54:$AJ$65, ROWS($CH$4:CH81)), IFERROR(INDEX($AN$54:$AN$65, ROWS($CH$4:CH81)-ROWS($AJ$54:$AJ$65)), IFERROR(INDEX($AR$54:$AR$65, ROWS($CH$4:CH81)-ROWS($AJ$54:$AJ$65)-ROWS($AN$54:$AN$65)),IFERROR(INDEX($AV$54:$AV$65, ROWS($CH$4:CH81)-ROWS($AJ$54:$AJ$65)-ROWS($AN$54:$AN$65)-ROWS($AR$54:$AR$65)),IFERROR(INDEX($AZ$54:$AZ$65, ROWS($CH$4:CH81)-ROWS($AJ$54:$AJ$65)-ROWS($AN$54:$AN$65)-ROWS($AR$54:$AR$65)-ROWS($AV$54:$AV$65)),IFERROR(INDEX($BD$54:$BD$65, ROWS($CH$4:CH81)-ROWS($AJ$54:$AJ$65)-ROWS($AN$54:$AN$65)-ROWS($AR$54:$AR$65)-ROWS($AV$54:$AV$65)-ROWS($AZ$54:$AZ$65)),IFERROR(INDEX($BH$54:$BH$65, ROWS($CH$4:CH81)-ROWS($AJ$54:$AJ$65)-ROWS($AN$54:$AN$65)-ROWS($AR$54:$AR$65)-ROWS($AV$54:$AV$65)-ROWS($AZ$54:$AZ$65)-ROWS($BD$54:$BD$65)), "")))))))</f>
        <v/>
      </c>
      <c r="CI83" s="316" t="str">
        <f t="shared" ca="1" si="195"/>
        <v/>
      </c>
      <c r="CJ83" s="316" t="str">
        <f ca="1">IF(OR(CK83="",CK83=0),"",MAX(CJ$5:CJ82)+1)</f>
        <v/>
      </c>
      <c r="CK83" s="316" t="str">
        <f ca="1">IFERROR(INDEX($AK$54:$AK$65, ROWS($CK$4:CK81)), IFERROR(INDEX($AO$54:$AO$65, ROWS($CK$4:CK81)-ROWS($AK$54:$AK$65)), IFERROR(INDEX($AS$54:$AS$65, ROWS($CK$4:CK81)-ROWS($AK$54:$AK$65)-ROWS($AO$54:$AO$65)),IFERROR(INDEX($AW$54:$AW$65, ROWS($CK$4:CK81)-ROWS($AK$54:$AK$65)-ROWS($AO$54:$AO$65)-ROWS($AS$54:$AS$65)),IFERROR(INDEX($BA$54:$BA$65, ROWS($CK$4:CK81)-ROWS($AK$54:$AK$65)-ROWS($AO$54:$AO$65)-ROWS($AS$54:$AS$65)-ROWS($AW$54:$AW$65)),IFERROR(INDEX($BE$54:$BE$65, ROWS($CK$4:CK81)-ROWS($AK$54:$AK$65)-ROWS($AO$54:$AO$65)-ROWS($AS$54:$AS$65)-ROWS($AW$54:$AW$65)-ROWS($BA$54:$BA$65)),IFERROR(INDEX($BI$54:$BI$65, ROWS($CK$4:CK81)-ROWS($AK$54:$AK$65)-ROWS($AO$54:$AO$65)-ROWS($AS$54:$AS$65)-ROWS($AW$54:$AW$65)-ROWS($BA$54:$BA$65)-ROWS($BE$54:$BE$65)), "")))))))</f>
        <v/>
      </c>
      <c r="CL83" s="316" t="str">
        <f t="shared" ca="1" si="196"/>
        <v/>
      </c>
      <c r="CM83" s="413" t="str">
        <f t="shared" ca="1" si="197"/>
        <v/>
      </c>
      <c r="CN83" s="412" t="str">
        <f>IF(OR(CO83="",CO83=0),"",MAX(CN$5:CN82)+1)</f>
        <v/>
      </c>
      <c r="CO83" s="316">
        <f>IFERROR(INDEX($AJ$70:$AJ$81, ROWS($CO$4:CO81)), IFERROR(INDEX($AN$70:$AN$81, ROWS($CO$4:CO81)-ROWS($AJ$70:$AJ$81)), IFERROR(INDEX($AR$70:$AR$81, ROWS($CO$4:CO81)-ROWS($AJ$70:$AJ$81)-ROWS($AN$70:$AN$81)),IFERROR(INDEX($AV$70:$AV$81, ROWS($CO$4:CO81)-ROWS($AJ$70:$AJ$81)-ROWS($AN$70:$AN$81)-ROWS($AR$70:$AR$81)),IFERROR(INDEX($AZ$70:$AZ$81, ROWS($CO$4:CO81)-ROWS($AJ$70:$AJ$81)-ROWS($AN$70:$AN$81)-ROWS($AR$70:$AR$81)-ROWS($AV$70:$AV$81)),IFERROR(INDEX($BD$70:$BD$81, ROWS($CO$4:CO81)-ROWS($AJ$70:$AJ$81)-ROWS($AN$70:$AN$81)-ROWS($AR$70:$AR$81)-ROWS($AV$70:$AV$81)-ROWS($AZ$70:$AZ$81)),IFERROR(INDEX($BH$70:$BH$81, ROWS($CO$4:CO81)-ROWS($AJ$70:$AJ$81)-ROWS($AN$70:$AN$81)-ROWS($AR$70:$AR$81)-ROWS($AV$70:$AV$81)-ROWS($AZ$70:$AZ$81)-ROWS($BD$70:$BD$81)), "")))))))</f>
        <v>0</v>
      </c>
      <c r="CP83" s="316" t="str">
        <f t="shared" ca="1" si="198"/>
        <v/>
      </c>
      <c r="CQ83" s="316" t="str">
        <f>IF(OR(CR83="",CR83=0),"",MAX(CQ$5:CQ82)+1)</f>
        <v/>
      </c>
      <c r="CR83" s="316">
        <f>IFERROR(INDEX($AK$70:$AK$81, ROWS($CR$4:CR81)), IFERROR(INDEX($AO$70:$AO$81, ROWS($CR$4:CR81)-ROWS($AK$70:$AK$81)), IFERROR(INDEX($AS$70:$AS$81, ROWS($CR$4:CR81)-ROWS($AK$70:$AK$81)-ROWS($AO$70:$AO$81)),IFERROR(INDEX($AW$70:$AW$81, ROWS($CR$4:CR81)-ROWS($AK$70:$AK$81)-ROWS($AO$70:$AO$81)-ROWS($AS$70:$AS$81)),IFERROR(INDEX($BA$70:$BA$81, ROWS($CR$4:CR81)-ROWS($AK$70:$AK$81)-ROWS($AO$70:$AO$81)-ROWS($AS$70:$AS$81)-ROWS($AW$70:$AW$81)),IFERROR(INDEX($BE$70:$BE$81, ROWS($CR$4:CR81)-ROWS($AK$70:$AK$81)-ROWS($AO$70:$AO$81)-ROWS($AS$70:$AS$81)-ROWS($AW$70:$AW$81)-ROWS($BA$70:$BA$81)),IFERROR(INDEX($BI$70:$BI$81, ROWS($CR$4:CR81)-ROWS($AK$70:$AK$81)-ROWS($AO$70:$AO$81)-ROWS($AS$70:$AS$81)-ROWS($AW$70:$AW$81)-ROWS($BA$70:$BA$81)-ROWS($BE$70:$BE$81)), "")))))))</f>
        <v>0</v>
      </c>
      <c r="CS83" s="316" t="str">
        <f t="shared" ca="1" si="199"/>
        <v/>
      </c>
      <c r="CT83" s="413" t="str">
        <f t="shared" ca="1" si="200"/>
        <v/>
      </c>
      <c r="CU83" s="412" t="str">
        <f>IF(OR(CV83="",CV83=0),"",MAX(CU$5:CU82)+1)</f>
        <v/>
      </c>
      <c r="CV83" s="316" t="str">
        <f>IFERROR(INDEX($AJ$86:$AJ$97, ROWS($CV$4:CV81)), IFERROR(INDEX($AN$86:$AN$97, ROWS($CV$4:CV81)-ROWS($AJ$86:$AJ$97)), ""))</f>
        <v/>
      </c>
      <c r="CW83" s="316" t="str">
        <f t="shared" si="201"/>
        <v/>
      </c>
      <c r="CX83" s="316" t="str">
        <f>IF(OR(CY83="",CY83=0),"",MAX(CX$5:CX82)+1)</f>
        <v/>
      </c>
      <c r="CY83" s="316" t="str">
        <f>IFERROR(INDEX($AK$86:$AK$97, ROWS($CY$4:CY81)), IFERROR(INDEX($AO$86:$AO$97, ROWS($CY$4:CY81)-ROWS($AK$86:$AK$97)), ""))</f>
        <v/>
      </c>
      <c r="CZ83" s="316" t="str">
        <f t="shared" si="202"/>
        <v/>
      </c>
      <c r="DA83" s="413" t="str">
        <f t="shared" si="203"/>
        <v/>
      </c>
      <c r="DC83" s="439" t="str">
        <f ca="1">IF(OR(DD83="",DD83=0),"",MAX(DC$65:DC82)+1)</f>
        <v/>
      </c>
      <c r="DD83" s="436" t="str">
        <f t="shared" ca="1" si="166"/>
        <v/>
      </c>
      <c r="DE83" s="422" t="str">
        <f t="shared" ca="1" si="167"/>
        <v/>
      </c>
      <c r="DF83" s="433" t="str">
        <f ca="1">IF(OR(DG83="",DG83=0),"",MAX(DF$65:DF82)+1)</f>
        <v/>
      </c>
      <c r="DG83" s="420" t="str">
        <f t="shared" ca="1" si="168"/>
        <v/>
      </c>
      <c r="DH83" s="422" t="str">
        <f t="shared" ca="1" si="169"/>
        <v/>
      </c>
      <c r="DI83" s="420" t="str">
        <f t="shared" ca="1" si="170"/>
        <v/>
      </c>
      <c r="DJ83" s="422" t="str">
        <f t="shared" ca="1" si="171"/>
        <v/>
      </c>
      <c r="DK83" s="420" t="str">
        <f t="shared" ca="1" si="172"/>
        <v/>
      </c>
      <c r="DL83" s="422" t="str">
        <f t="shared" ca="1" si="173"/>
        <v/>
      </c>
    </row>
    <row r="84" spans="28:123" ht="15.75" thickBot="1" x14ac:dyDescent="0.35">
      <c r="AB84" s="395">
        <f ca="1">IFERROR(MATCH($AB$59,OFFSET(Year!$BI$11:$BI$62,AB83,,1000),0)+AB83,"")</f>
        <v>117</v>
      </c>
      <c r="AC84" s="404" t="str">
        <f ca="1">IFERROR(INDEX(Year!$BL$11:$BL$62,AB84),"")</f>
        <v/>
      </c>
      <c r="AD84" s="405" t="str">
        <f ca="1">IFERROR(INDEX(Year!$BJ$11:$BJ$62,AB84),"")</f>
        <v/>
      </c>
      <c r="AE84" s="406" t="str">
        <f ca="1">IFERROR(INDEX(Year!$BK$11:$BK$62,AB84),"")</f>
        <v/>
      </c>
      <c r="AF84" s="407" t="str">
        <f ca="1">IFERROR(INDEX(Year!$BI$11:$BI$62,AB84),"")</f>
        <v/>
      </c>
      <c r="AI84" s="1153">
        <f>IF(A35="","",--TEXT(A35,"dd"))</f>
        <v>30</v>
      </c>
      <c r="AJ84" s="1154"/>
      <c r="AK84" s="1154"/>
      <c r="AL84" s="1155"/>
      <c r="AM84" s="1153" t="str">
        <f>IF(C35="","",--TEXT(C35,"dd"))</f>
        <v/>
      </c>
      <c r="AN84" s="1154"/>
      <c r="AO84" s="1154"/>
      <c r="AP84" s="1155"/>
      <c r="BL84" s="412" t="str">
        <f ca="1">IF(OR(BM84="",BM84=0),"",MAX(BL$5:BL83)+1)</f>
        <v/>
      </c>
      <c r="BM84" s="316" t="str">
        <f ca="1">IFERROR(INDEX($AJ$6:$AJ$17, ROWS(BM$4:$BM82)), IFERROR(INDEX($AN$6:$AN$17, ROWS(BM$4:$BM82)-ROWS($AJ$6:$AJ$17)), IFERROR(INDEX($AR$6:$AR$17, ROWS(BM$4:$BM82)-ROWS($AJ$6:$AJ$17)-ROWS($AN$6:$AN$17)),IFERROR(INDEX($AV$6:$AV$17, ROWS(BM$4:$BM82)-ROWS($AJ$6:$AJ$17)-ROWS($AN$6:$AN$17)-ROWS($AR$6:$AR$17)),IFERROR(INDEX($AZ$6:$AZ$17, ROWS(BM$4:$BM82)-ROWS($AJ$6:$AJ$17)-ROWS($AN$6:$AN$17)-ROWS($AR$6:$AR$17)-ROWS($AV$6:$AV$17)),IFERROR(INDEX($BD$6:$BD$17, ROWS(BM$4:$BM82)-ROWS($AJ$6:$AJ$17)-ROWS($AN$6:$AN$17)-ROWS($AR$6:$AR$17)-ROWS($AV$6:$AV$17)-ROWS($AZ$6:$AZ$17)),IFERROR(INDEX($BH$6:$BH$17, ROWS(BM$4:$BM82)-ROWS($AJ$6:$AJ$17)-ROWS($AN$6:$AN$17)-ROWS($AR$6:$AR$17)-ROWS($AV$6:$AV$17)-ROWS($AZ$6:$AZ$17)-ROWS($BD$6:$BD$17)), "")))))))</f>
        <v/>
      </c>
      <c r="BN84" s="316" t="str">
        <f t="shared" ca="1" si="186"/>
        <v/>
      </c>
      <c r="BO84" s="316" t="str">
        <f ca="1">IF(OR(BP84="",BP84=0),"",MAX(BO$5:BO83)+1)</f>
        <v/>
      </c>
      <c r="BP84" s="316" t="str">
        <f ca="1">IFERROR(INDEX($AK$6:$AK$17, ROWS($BP$4:BP82)), IFERROR(INDEX($AO$6:$AO$17, ROWS($BP$4:BP82)-ROWS($AK$6:$AK$17)), IFERROR(INDEX($AS$6:$AS$17, ROWS($BP$4:BP82)-ROWS($AK$6:$AK$17)-ROWS($AO$6:$AO$17)),IFERROR(INDEX($AW$6:$AW$17, ROWS($BP$4:BP82)-ROWS($AK$6:$AK$17)-ROWS($AO$6:$AO$17)-ROWS($AS$6:$AS$17)),IFERROR(INDEX($BA$6:$BA$17, ROWS($BP$4:BP82)-ROWS($AK$6:$AK$17)-ROWS($AO$6:$AO$17)-ROWS($AS$6:$AS$17)-ROWS($AW$6:$AW$17)),IFERROR(INDEX($BE$6:$BE$17, ROWS($BP$4:BP82)-ROWS($AK$6:$AK$17)-ROWS($AO$6:$AO$17)-ROWS($AS$6:$AS$17)-ROWS($AW$6:$AW$17)-ROWS($BA$6:$BA$17)),IFERROR(INDEX($BI$6:$BI$17, ROWS($BP$4:BP82)-ROWS($AK$6:$AK$17)-ROWS($AO$6:$AO$17)-ROWS($AS$6:$AS$17)-ROWS($AW$6:$AW$17)-ROWS($BA$6:$BA$17)-ROWS($BE$6:$BE$17)), "")))))))</f>
        <v/>
      </c>
      <c r="BQ84" s="316" t="str">
        <f t="shared" ca="1" si="187"/>
        <v/>
      </c>
      <c r="BR84" s="413" t="str">
        <f t="shared" ca="1" si="188"/>
        <v/>
      </c>
      <c r="BS84" s="412" t="str">
        <f ca="1">IF(OR(BT84="",BT84=0),"",MAX(BS$5:BS83)+1)</f>
        <v/>
      </c>
      <c r="BT84" s="316" t="str">
        <f ca="1">IFERROR(INDEX($AJ$22:$AJ$33, ROWS($BT$4:BT82)), IFERROR(INDEX($AN$22:$AN$33, ROWS($BT$4:BT82)-ROWS($AJ$22:$AJ$33)), IFERROR(INDEX($AR$22:$AR$33, ROWS($BT$4:BT82)-ROWS($AJ$22:$AJ$33)-ROWS($AN$22:$AN$33)),IFERROR(INDEX($AV$22:$AV$33, ROWS($BT$4:BT82)-ROWS($AJ$22:$AJ$33)-ROWS($AN$22:$AN$33)-ROWS($AR$22:$AR$33)),IFERROR(INDEX($AZ$22:$AZ$33, ROWS($BT$4:BT82)-ROWS($AJ$22:$AJ$33)-ROWS($AN$22:$AN$33)-ROWS($AR$22:$AR$33)-ROWS($AV$22:$AV$33)),IFERROR(INDEX($BD$22:$BD$33, ROWS($BT$4:BT82)-ROWS($AJ$22:$AJ$33)-ROWS($AN$22:$AN$33)-ROWS($AR$22:$AR$33)-ROWS($AV$22:$AV$33)-ROWS($AZ$22:$AZ$33)),IFERROR(INDEX($BH$22:$BH$33, ROWS($BT$4:BT82)-ROWS($AJ$22:$AJ$33)-ROWS($AN$22:$AN$33)-ROWS($AR$22:$AR$33)-ROWS($AV$22:$AV$33)-ROWS($AZ$22:$AZ$33)-ROWS($BD$22:$BD$33)), "")))))))</f>
        <v/>
      </c>
      <c r="BU84" s="316" t="str">
        <f t="shared" ca="1" si="189"/>
        <v/>
      </c>
      <c r="BV84" s="316" t="str">
        <f ca="1">IF(OR(BW84="",BW84=0),"",MAX(BV$5:BV83)+1)</f>
        <v/>
      </c>
      <c r="BW84" s="316" t="str">
        <f ca="1">IFERROR(INDEX($AK$22:$AK$33, ROWS($BW$4:BW82)), IFERROR(INDEX($AO$22:$AO$33, ROWS($BW$4:BW82)-ROWS($AK$22:$AK$33)), IFERROR(INDEX($AS$22:$AS$33, ROWS($BW$4:BW82)-ROWS($AK$22:$AK$33)-ROWS($AO$22:$AO$33)),IFERROR(INDEX($AW$22:$AW$33, ROWS($BW$4:BW82)-ROWS($AK$22:$AK$33)-ROWS($AO$22:$AO$33)-ROWS($AS$22:$AS$33)),IFERROR(INDEX($BA$22:$BA$33, ROWS($BW$4:BW82)-ROWS($AK$22:$AK$33)-ROWS($AO$22:$AO$33)-ROWS($AS$22:$AS$33)-ROWS($AW$22:$AW$33)),IFERROR(INDEX($BE$22:$BE$33, ROWS($BW$4:BW82)-ROWS($AK$22:$AK$33)-ROWS($AO$22:$AO$33)-ROWS($AS$22:$AS$33)-ROWS($AW$22:$AW$33)-ROWS($BA$22:$BA$33)),IFERROR(INDEX($BI$22:$BI$33, ROWS($BW$4:BW82)-ROWS($AK$22:$AK$33)-ROWS($AO$22:$AO$33)-ROWS($AS$22:$AS$33)-ROWS($AW$22:$AW$33)-ROWS($BA$22:$BA$33)-ROWS($BE$22:$BE$33)), "")))))))</f>
        <v/>
      </c>
      <c r="BX84" s="316" t="str">
        <f t="shared" ca="1" si="190"/>
        <v/>
      </c>
      <c r="BY84" s="413" t="str">
        <f t="shared" ca="1" si="191"/>
        <v/>
      </c>
      <c r="BZ84" s="412" t="str">
        <f ca="1">IF(OR(CA84="",CA84=0),"",MAX(BZ$5:BZ83)+1)</f>
        <v/>
      </c>
      <c r="CA84" s="316" t="str">
        <f ca="1">IFERROR(INDEX($AJ$38:$AJ$49, ROWS($CA$4:CA82)), IFERROR(INDEX($AN$38:$AN$49, ROWS($CA$4:CA82)-ROWS($AJ$38:$AJ$49)), IFERROR(INDEX($AR$38:$AR$49, ROWS($CA$4:CA82)-ROWS($AJ$38:$AJ$49)-ROWS($AN$38:$AN$49)),IFERROR(INDEX($AV$38:$AV$49, ROWS($CA$4:CA82)-ROWS($AJ$38:$AJ$49)-ROWS($AN$38:$AN$49)-ROWS($AR$38:$AR$49)),IFERROR(INDEX($AZ$38:$AZ$49, ROWS($CA$4:CA82)-ROWS($AJ$38:$AJ$49)-ROWS($AN$38:$AN$49)-ROWS($AR$38:$AR$49)-ROWS($AV$38:$AV$49)),IFERROR(INDEX($BD$38:$BD$49, ROWS($CA$4:CA82)-ROWS($AJ$38:$AJ$49)-ROWS($AN$38:$AN$49)-ROWS($AR$38:$AR$49)-ROWS($AV$38:$AV$49)-ROWS($AZ$38:$AZ$49)),IFERROR(INDEX($BH$38:$BH$49, ROWS($CA$4:CA82)-ROWS($AJ$38:$AJ$49)-ROWS($AN$38:$AN$49)-ROWS($AR$38:$AR$49)-ROWS($AV$38:$AV$49)-ROWS($AZ$38:$AZ$49)-ROWS($BD$38:$BD$49)), "")))))))</f>
        <v/>
      </c>
      <c r="CB84" s="316" t="str">
        <f t="shared" ca="1" si="192"/>
        <v/>
      </c>
      <c r="CC84" s="316" t="str">
        <f ca="1">IF(OR(CD84="",CD84=0),"",MAX(CC$5:CC83)+1)</f>
        <v/>
      </c>
      <c r="CD84" s="316" t="str">
        <f ca="1">IFERROR(INDEX($AK$38:$AK$49, ROWS($CD$4:CD82)), IFERROR(INDEX($AO$38:$AO$49, ROWS($CD$4:CD82)-ROWS($AK$38:$AK$49)), IFERROR(INDEX($AS$38:$AS$49, ROWS($CD$4:CD82)-ROWS($AK$38:$AK$49)-ROWS($AO$38:$AO$49)),IFERROR(INDEX($AW$38:$AW$49, ROWS($CD$4:CD82)-ROWS($AK$38:$AK$49)-ROWS($AO$38:$AO$49)-ROWS($AS$38:$AS$49)),IFERROR(INDEX($BA$38:$BA$49, ROWS($CD$4:CD82)-ROWS($AK$38:$AK$49)-ROWS($AO$38:$AO$49)-ROWS($AS$38:$AS$49)-ROWS($AW$38:$AW$49)),IFERROR(INDEX($BE$38:$BE$49, ROWS($CD$4:CD82)-ROWS($AK$38:$AK$49)-ROWS($AO$38:$AO$49)-ROWS($AS$38:$AS$49)-ROWS($AW$38:$AW$49)-ROWS($BA$38:$BA$49)),IFERROR(INDEX($BI$38:$BI$49, ROWS($CD$4:CD82)-ROWS($AK$38:$AK$49)-ROWS($AO$38:$AO$49)-ROWS($AS$38:$AS$49)-ROWS($AW$38:$AW$49)-ROWS($BA$38:$BA$49)-ROWS($BE$38:$BE$49)), "")))))))</f>
        <v/>
      </c>
      <c r="CE84" s="316" t="str">
        <f t="shared" ca="1" si="193"/>
        <v/>
      </c>
      <c r="CF84" s="413" t="str">
        <f t="shared" ca="1" si="194"/>
        <v/>
      </c>
      <c r="CG84" s="412" t="str">
        <f ca="1">IF(OR(CH84="",CH84=0),"",MAX(CG$5:CG83)+1)</f>
        <v/>
      </c>
      <c r="CH84" s="316" t="str">
        <f ca="1">IFERROR(INDEX($AJ$54:$AJ$65, ROWS($CH$4:CH82)), IFERROR(INDEX($AN$54:$AN$65, ROWS($CH$4:CH82)-ROWS($AJ$54:$AJ$65)), IFERROR(INDEX($AR$54:$AR$65, ROWS($CH$4:CH82)-ROWS($AJ$54:$AJ$65)-ROWS($AN$54:$AN$65)),IFERROR(INDEX($AV$54:$AV$65, ROWS($CH$4:CH82)-ROWS($AJ$54:$AJ$65)-ROWS($AN$54:$AN$65)-ROWS($AR$54:$AR$65)),IFERROR(INDEX($AZ$54:$AZ$65, ROWS($CH$4:CH82)-ROWS($AJ$54:$AJ$65)-ROWS($AN$54:$AN$65)-ROWS($AR$54:$AR$65)-ROWS($AV$54:$AV$65)),IFERROR(INDEX($BD$54:$BD$65, ROWS($CH$4:CH82)-ROWS($AJ$54:$AJ$65)-ROWS($AN$54:$AN$65)-ROWS($AR$54:$AR$65)-ROWS($AV$54:$AV$65)-ROWS($AZ$54:$AZ$65)),IFERROR(INDEX($BH$54:$BH$65, ROWS($CH$4:CH82)-ROWS($AJ$54:$AJ$65)-ROWS($AN$54:$AN$65)-ROWS($AR$54:$AR$65)-ROWS($AV$54:$AV$65)-ROWS($AZ$54:$AZ$65)-ROWS($BD$54:$BD$65)), "")))))))</f>
        <v/>
      </c>
      <c r="CI84" s="316" t="str">
        <f t="shared" ca="1" si="195"/>
        <v/>
      </c>
      <c r="CJ84" s="316" t="str">
        <f ca="1">IF(OR(CK84="",CK84=0),"",MAX(CJ$5:CJ83)+1)</f>
        <v/>
      </c>
      <c r="CK84" s="316" t="str">
        <f ca="1">IFERROR(INDEX($AK$54:$AK$65, ROWS($CK$4:CK82)), IFERROR(INDEX($AO$54:$AO$65, ROWS($CK$4:CK82)-ROWS($AK$54:$AK$65)), IFERROR(INDEX($AS$54:$AS$65, ROWS($CK$4:CK82)-ROWS($AK$54:$AK$65)-ROWS($AO$54:$AO$65)),IFERROR(INDEX($AW$54:$AW$65, ROWS($CK$4:CK82)-ROWS($AK$54:$AK$65)-ROWS($AO$54:$AO$65)-ROWS($AS$54:$AS$65)),IFERROR(INDEX($BA$54:$BA$65, ROWS($CK$4:CK82)-ROWS($AK$54:$AK$65)-ROWS($AO$54:$AO$65)-ROWS($AS$54:$AS$65)-ROWS($AW$54:$AW$65)),IFERROR(INDEX($BE$54:$BE$65, ROWS($CK$4:CK82)-ROWS($AK$54:$AK$65)-ROWS($AO$54:$AO$65)-ROWS($AS$54:$AS$65)-ROWS($AW$54:$AW$65)-ROWS($BA$54:$BA$65)),IFERROR(INDEX($BI$54:$BI$65, ROWS($CK$4:CK82)-ROWS($AK$54:$AK$65)-ROWS($AO$54:$AO$65)-ROWS($AS$54:$AS$65)-ROWS($AW$54:$AW$65)-ROWS($BA$54:$BA$65)-ROWS($BE$54:$BE$65)), "")))))))</f>
        <v/>
      </c>
      <c r="CL84" s="316" t="str">
        <f t="shared" ca="1" si="196"/>
        <v/>
      </c>
      <c r="CM84" s="413" t="str">
        <f t="shared" ca="1" si="197"/>
        <v/>
      </c>
      <c r="CN84" s="412" t="str">
        <f>IF(OR(CO84="",CO84=0),"",MAX(CN$5:CN83)+1)</f>
        <v/>
      </c>
      <c r="CO84" s="316">
        <f>IFERROR(INDEX($AJ$70:$AJ$81, ROWS($CO$4:CO82)), IFERROR(INDEX($AN$70:$AN$81, ROWS($CO$4:CO82)-ROWS($AJ$70:$AJ$81)), IFERROR(INDEX($AR$70:$AR$81, ROWS($CO$4:CO82)-ROWS($AJ$70:$AJ$81)-ROWS($AN$70:$AN$81)),IFERROR(INDEX($AV$70:$AV$81, ROWS($CO$4:CO82)-ROWS($AJ$70:$AJ$81)-ROWS($AN$70:$AN$81)-ROWS($AR$70:$AR$81)),IFERROR(INDEX($AZ$70:$AZ$81, ROWS($CO$4:CO82)-ROWS($AJ$70:$AJ$81)-ROWS($AN$70:$AN$81)-ROWS($AR$70:$AR$81)-ROWS($AV$70:$AV$81)),IFERROR(INDEX($BD$70:$BD$81, ROWS($CO$4:CO82)-ROWS($AJ$70:$AJ$81)-ROWS($AN$70:$AN$81)-ROWS($AR$70:$AR$81)-ROWS($AV$70:$AV$81)-ROWS($AZ$70:$AZ$81)),IFERROR(INDEX($BH$70:$BH$81, ROWS($CO$4:CO82)-ROWS($AJ$70:$AJ$81)-ROWS($AN$70:$AN$81)-ROWS($AR$70:$AR$81)-ROWS($AV$70:$AV$81)-ROWS($AZ$70:$AZ$81)-ROWS($BD$70:$BD$81)), "")))))))</f>
        <v>0</v>
      </c>
      <c r="CP84" s="316" t="str">
        <f t="shared" ca="1" si="198"/>
        <v/>
      </c>
      <c r="CQ84" s="316" t="str">
        <f>IF(OR(CR84="",CR84=0),"",MAX(CQ$5:CQ83)+1)</f>
        <v/>
      </c>
      <c r="CR84" s="316">
        <f>IFERROR(INDEX($AK$70:$AK$81, ROWS($CR$4:CR82)), IFERROR(INDEX($AO$70:$AO$81, ROWS($CR$4:CR82)-ROWS($AK$70:$AK$81)), IFERROR(INDEX($AS$70:$AS$81, ROWS($CR$4:CR82)-ROWS($AK$70:$AK$81)-ROWS($AO$70:$AO$81)),IFERROR(INDEX($AW$70:$AW$81, ROWS($CR$4:CR82)-ROWS($AK$70:$AK$81)-ROWS($AO$70:$AO$81)-ROWS($AS$70:$AS$81)),IFERROR(INDEX($BA$70:$BA$81, ROWS($CR$4:CR82)-ROWS($AK$70:$AK$81)-ROWS($AO$70:$AO$81)-ROWS($AS$70:$AS$81)-ROWS($AW$70:$AW$81)),IFERROR(INDEX($BE$70:$BE$81, ROWS($CR$4:CR82)-ROWS($AK$70:$AK$81)-ROWS($AO$70:$AO$81)-ROWS($AS$70:$AS$81)-ROWS($AW$70:$AW$81)-ROWS($BA$70:$BA$81)),IFERROR(INDEX($BI$70:$BI$81, ROWS($CR$4:CR82)-ROWS($AK$70:$AK$81)-ROWS($AO$70:$AO$81)-ROWS($AS$70:$AS$81)-ROWS($AW$70:$AW$81)-ROWS($BA$70:$BA$81)-ROWS($BE$70:$BE$81)), "")))))))</f>
        <v>0</v>
      </c>
      <c r="CS84" s="316" t="str">
        <f t="shared" ca="1" si="199"/>
        <v/>
      </c>
      <c r="CT84" s="413" t="str">
        <f t="shared" ca="1" si="200"/>
        <v/>
      </c>
      <c r="CU84" s="412" t="str">
        <f>IF(OR(CV84="",CV84=0),"",MAX(CU$5:CU83)+1)</f>
        <v/>
      </c>
      <c r="CV84" s="316" t="str">
        <f>IFERROR(INDEX($AJ$86:$AJ$97, ROWS($CV$4:CV82)), IFERROR(INDEX($AN$86:$AN$97, ROWS($CV$4:CV82)-ROWS($AJ$86:$AJ$97)), ""))</f>
        <v/>
      </c>
      <c r="CW84" s="316" t="str">
        <f t="shared" si="201"/>
        <v/>
      </c>
      <c r="CX84" s="316" t="str">
        <f>IF(OR(CY84="",CY84=0),"",MAX(CX$5:CX83)+1)</f>
        <v/>
      </c>
      <c r="CY84" s="316" t="str">
        <f>IFERROR(INDEX($AK$86:$AK$97, ROWS($CY$4:CY82)), IFERROR(INDEX($AO$86:$AO$97, ROWS($CY$4:CY82)-ROWS($AK$86:$AK$97)), ""))</f>
        <v/>
      </c>
      <c r="CZ84" s="316" t="str">
        <f t="shared" si="202"/>
        <v/>
      </c>
      <c r="DA84" s="413" t="str">
        <f t="shared" si="203"/>
        <v/>
      </c>
      <c r="DC84" s="1167" t="s">
        <v>490</v>
      </c>
      <c r="DD84" s="1168"/>
      <c r="DE84" s="1168"/>
      <c r="DF84" s="1168"/>
      <c r="DG84" s="1168"/>
      <c r="DH84" s="1168"/>
      <c r="DI84" s="1168"/>
      <c r="DJ84" s="1168"/>
      <c r="DK84" s="1168"/>
      <c r="DL84" s="1169"/>
      <c r="DM84" s="292"/>
      <c r="DN84" s="1199" t="s">
        <v>490</v>
      </c>
      <c r="DO84" s="1200"/>
      <c r="DP84" s="1200"/>
      <c r="DQ84" s="1200"/>
      <c r="DR84" s="1200"/>
      <c r="DS84" s="1201"/>
    </row>
    <row r="85" spans="28:123" ht="15.75" thickBot="1" x14ac:dyDescent="0.35">
      <c r="AB85" s="395">
        <f ca="1">IFERROR(MATCH($AB$59,OFFSET(Year!$BI$11:$BI$62,AB84,,1000),0)+AB84,"")</f>
        <v>118</v>
      </c>
      <c r="AC85" s="404" t="str">
        <f ca="1">IFERROR(INDEX(Year!$BL$11:$BL$62,AB85),"")</f>
        <v/>
      </c>
      <c r="AD85" s="405" t="str">
        <f ca="1">IFERROR(INDEX(Year!$BJ$11:$BJ$62,AB85),"")</f>
        <v/>
      </c>
      <c r="AE85" s="406" t="str">
        <f ca="1">IFERROR(INDEX(Year!$BK$11:$BK$62,AB85),"")</f>
        <v/>
      </c>
      <c r="AF85" s="407" t="str">
        <f ca="1">IFERROR(INDEX(Year!$BI$11:$BI$62,AB85),"")</f>
        <v/>
      </c>
      <c r="AI85" s="312"/>
      <c r="AJ85" s="313" t="s">
        <v>483</v>
      </c>
      <c r="AK85" s="313" t="s">
        <v>13</v>
      </c>
      <c r="AL85" s="314" t="s">
        <v>11</v>
      </c>
      <c r="AM85" s="312"/>
      <c r="AN85" s="313" t="s">
        <v>483</v>
      </c>
      <c r="AO85" s="313" t="s">
        <v>13</v>
      </c>
      <c r="AP85" s="314" t="s">
        <v>11</v>
      </c>
      <c r="BL85" s="412" t="str">
        <f ca="1">IF(OR(BM85="",BM85=0),"",MAX(BL$5:BL84)+1)</f>
        <v/>
      </c>
      <c r="BM85" s="316" t="str">
        <f ca="1">IFERROR(INDEX($AJ$6:$AJ$17, ROWS(BM$4:$BM83)), IFERROR(INDEX($AN$6:$AN$17, ROWS(BM$4:$BM83)-ROWS($AJ$6:$AJ$17)), IFERROR(INDEX($AR$6:$AR$17, ROWS(BM$4:$BM83)-ROWS($AJ$6:$AJ$17)-ROWS($AN$6:$AN$17)),IFERROR(INDEX($AV$6:$AV$17, ROWS(BM$4:$BM83)-ROWS($AJ$6:$AJ$17)-ROWS($AN$6:$AN$17)-ROWS($AR$6:$AR$17)),IFERROR(INDEX($AZ$6:$AZ$17, ROWS(BM$4:$BM83)-ROWS($AJ$6:$AJ$17)-ROWS($AN$6:$AN$17)-ROWS($AR$6:$AR$17)-ROWS($AV$6:$AV$17)),IFERROR(INDEX($BD$6:$BD$17, ROWS(BM$4:$BM83)-ROWS($AJ$6:$AJ$17)-ROWS($AN$6:$AN$17)-ROWS($AR$6:$AR$17)-ROWS($AV$6:$AV$17)-ROWS($AZ$6:$AZ$17)),IFERROR(INDEX($BH$6:$BH$17, ROWS(BM$4:$BM83)-ROWS($AJ$6:$AJ$17)-ROWS($AN$6:$AN$17)-ROWS($AR$6:$AR$17)-ROWS($AV$6:$AV$17)-ROWS($AZ$6:$AZ$17)-ROWS($BD$6:$BD$17)), "")))))))</f>
        <v/>
      </c>
      <c r="BN85" s="316" t="str">
        <f t="shared" ca="1" si="186"/>
        <v/>
      </c>
      <c r="BO85" s="316" t="str">
        <f ca="1">IF(OR(BP85="",BP85=0),"",MAX(BO$5:BO84)+1)</f>
        <v/>
      </c>
      <c r="BP85" s="316" t="str">
        <f ca="1">IFERROR(INDEX($AK$6:$AK$17, ROWS($BP$4:BP83)), IFERROR(INDEX($AO$6:$AO$17, ROWS($BP$4:BP83)-ROWS($AK$6:$AK$17)), IFERROR(INDEX($AS$6:$AS$17, ROWS($BP$4:BP83)-ROWS($AK$6:$AK$17)-ROWS($AO$6:$AO$17)),IFERROR(INDEX($AW$6:$AW$17, ROWS($BP$4:BP83)-ROWS($AK$6:$AK$17)-ROWS($AO$6:$AO$17)-ROWS($AS$6:$AS$17)),IFERROR(INDEX($BA$6:$BA$17, ROWS($BP$4:BP83)-ROWS($AK$6:$AK$17)-ROWS($AO$6:$AO$17)-ROWS($AS$6:$AS$17)-ROWS($AW$6:$AW$17)),IFERROR(INDEX($BE$6:$BE$17, ROWS($BP$4:BP83)-ROWS($AK$6:$AK$17)-ROWS($AO$6:$AO$17)-ROWS($AS$6:$AS$17)-ROWS($AW$6:$AW$17)-ROWS($BA$6:$BA$17)),IFERROR(INDEX($BI$6:$BI$17, ROWS($BP$4:BP83)-ROWS($AK$6:$AK$17)-ROWS($AO$6:$AO$17)-ROWS($AS$6:$AS$17)-ROWS($AW$6:$AW$17)-ROWS($BA$6:$BA$17)-ROWS($BE$6:$BE$17)), "")))))))</f>
        <v/>
      </c>
      <c r="BQ85" s="316" t="str">
        <f t="shared" ca="1" si="187"/>
        <v/>
      </c>
      <c r="BR85" s="413" t="str">
        <f t="shared" ca="1" si="188"/>
        <v/>
      </c>
      <c r="BS85" s="412" t="str">
        <f ca="1">IF(OR(BT85="",BT85=0),"",MAX(BS$5:BS84)+1)</f>
        <v/>
      </c>
      <c r="BT85" s="316" t="str">
        <f ca="1">IFERROR(INDEX($AJ$22:$AJ$33, ROWS($BT$4:BT83)), IFERROR(INDEX($AN$22:$AN$33, ROWS($BT$4:BT83)-ROWS($AJ$22:$AJ$33)), IFERROR(INDEX($AR$22:$AR$33, ROWS($BT$4:BT83)-ROWS($AJ$22:$AJ$33)-ROWS($AN$22:$AN$33)),IFERROR(INDEX($AV$22:$AV$33, ROWS($BT$4:BT83)-ROWS($AJ$22:$AJ$33)-ROWS($AN$22:$AN$33)-ROWS($AR$22:$AR$33)),IFERROR(INDEX($AZ$22:$AZ$33, ROWS($BT$4:BT83)-ROWS($AJ$22:$AJ$33)-ROWS($AN$22:$AN$33)-ROWS($AR$22:$AR$33)-ROWS($AV$22:$AV$33)),IFERROR(INDEX($BD$22:$BD$33, ROWS($BT$4:BT83)-ROWS($AJ$22:$AJ$33)-ROWS($AN$22:$AN$33)-ROWS($AR$22:$AR$33)-ROWS($AV$22:$AV$33)-ROWS($AZ$22:$AZ$33)),IFERROR(INDEX($BH$22:$BH$33, ROWS($BT$4:BT83)-ROWS($AJ$22:$AJ$33)-ROWS($AN$22:$AN$33)-ROWS($AR$22:$AR$33)-ROWS($AV$22:$AV$33)-ROWS($AZ$22:$AZ$33)-ROWS($BD$22:$BD$33)), "")))))))</f>
        <v/>
      </c>
      <c r="BU85" s="316" t="str">
        <f t="shared" ca="1" si="189"/>
        <v/>
      </c>
      <c r="BV85" s="316" t="str">
        <f ca="1">IF(OR(BW85="",BW85=0),"",MAX(BV$5:BV84)+1)</f>
        <v/>
      </c>
      <c r="BW85" s="316" t="str">
        <f ca="1">IFERROR(INDEX($AK$22:$AK$33, ROWS($BW$4:BW83)), IFERROR(INDEX($AO$22:$AO$33, ROWS($BW$4:BW83)-ROWS($AK$22:$AK$33)), IFERROR(INDEX($AS$22:$AS$33, ROWS($BW$4:BW83)-ROWS($AK$22:$AK$33)-ROWS($AO$22:$AO$33)),IFERROR(INDEX($AW$22:$AW$33, ROWS($BW$4:BW83)-ROWS($AK$22:$AK$33)-ROWS($AO$22:$AO$33)-ROWS($AS$22:$AS$33)),IFERROR(INDEX($BA$22:$BA$33, ROWS($BW$4:BW83)-ROWS($AK$22:$AK$33)-ROWS($AO$22:$AO$33)-ROWS($AS$22:$AS$33)-ROWS($AW$22:$AW$33)),IFERROR(INDEX($BE$22:$BE$33, ROWS($BW$4:BW83)-ROWS($AK$22:$AK$33)-ROWS($AO$22:$AO$33)-ROWS($AS$22:$AS$33)-ROWS($AW$22:$AW$33)-ROWS($BA$22:$BA$33)),IFERROR(INDEX($BI$22:$BI$33, ROWS($BW$4:BW83)-ROWS($AK$22:$AK$33)-ROWS($AO$22:$AO$33)-ROWS($AS$22:$AS$33)-ROWS($AW$22:$AW$33)-ROWS($BA$22:$BA$33)-ROWS($BE$22:$BE$33)), "")))))))</f>
        <v/>
      </c>
      <c r="BX85" s="316" t="str">
        <f t="shared" ca="1" si="190"/>
        <v/>
      </c>
      <c r="BY85" s="413" t="str">
        <f t="shared" ca="1" si="191"/>
        <v/>
      </c>
      <c r="BZ85" s="412" t="str">
        <f ca="1">IF(OR(CA85="",CA85=0),"",MAX(BZ$5:BZ84)+1)</f>
        <v/>
      </c>
      <c r="CA85" s="316" t="str">
        <f ca="1">IFERROR(INDEX($AJ$38:$AJ$49, ROWS($CA$4:CA83)), IFERROR(INDEX($AN$38:$AN$49, ROWS($CA$4:CA83)-ROWS($AJ$38:$AJ$49)), IFERROR(INDEX($AR$38:$AR$49, ROWS($CA$4:CA83)-ROWS($AJ$38:$AJ$49)-ROWS($AN$38:$AN$49)),IFERROR(INDEX($AV$38:$AV$49, ROWS($CA$4:CA83)-ROWS($AJ$38:$AJ$49)-ROWS($AN$38:$AN$49)-ROWS($AR$38:$AR$49)),IFERROR(INDEX($AZ$38:$AZ$49, ROWS($CA$4:CA83)-ROWS($AJ$38:$AJ$49)-ROWS($AN$38:$AN$49)-ROWS($AR$38:$AR$49)-ROWS($AV$38:$AV$49)),IFERROR(INDEX($BD$38:$BD$49, ROWS($CA$4:CA83)-ROWS($AJ$38:$AJ$49)-ROWS($AN$38:$AN$49)-ROWS($AR$38:$AR$49)-ROWS($AV$38:$AV$49)-ROWS($AZ$38:$AZ$49)),IFERROR(INDEX($BH$38:$BH$49, ROWS($CA$4:CA83)-ROWS($AJ$38:$AJ$49)-ROWS($AN$38:$AN$49)-ROWS($AR$38:$AR$49)-ROWS($AV$38:$AV$49)-ROWS($AZ$38:$AZ$49)-ROWS($BD$38:$BD$49)), "")))))))</f>
        <v/>
      </c>
      <c r="CB85" s="316" t="str">
        <f t="shared" ca="1" si="192"/>
        <v/>
      </c>
      <c r="CC85" s="316" t="str">
        <f ca="1">IF(OR(CD85="",CD85=0),"",MAX(CC$5:CC84)+1)</f>
        <v/>
      </c>
      <c r="CD85" s="316" t="str">
        <f ca="1">IFERROR(INDEX($AK$38:$AK$49, ROWS($CD$4:CD83)), IFERROR(INDEX($AO$38:$AO$49, ROWS($CD$4:CD83)-ROWS($AK$38:$AK$49)), IFERROR(INDEX($AS$38:$AS$49, ROWS($CD$4:CD83)-ROWS($AK$38:$AK$49)-ROWS($AO$38:$AO$49)),IFERROR(INDEX($AW$38:$AW$49, ROWS($CD$4:CD83)-ROWS($AK$38:$AK$49)-ROWS($AO$38:$AO$49)-ROWS($AS$38:$AS$49)),IFERROR(INDEX($BA$38:$BA$49, ROWS($CD$4:CD83)-ROWS($AK$38:$AK$49)-ROWS($AO$38:$AO$49)-ROWS($AS$38:$AS$49)-ROWS($AW$38:$AW$49)),IFERROR(INDEX($BE$38:$BE$49, ROWS($CD$4:CD83)-ROWS($AK$38:$AK$49)-ROWS($AO$38:$AO$49)-ROWS($AS$38:$AS$49)-ROWS($AW$38:$AW$49)-ROWS($BA$38:$BA$49)),IFERROR(INDEX($BI$38:$BI$49, ROWS($CD$4:CD83)-ROWS($AK$38:$AK$49)-ROWS($AO$38:$AO$49)-ROWS($AS$38:$AS$49)-ROWS($AW$38:$AW$49)-ROWS($BA$38:$BA$49)-ROWS($BE$38:$BE$49)), "")))))))</f>
        <v/>
      </c>
      <c r="CE85" s="316" t="str">
        <f t="shared" ca="1" si="193"/>
        <v/>
      </c>
      <c r="CF85" s="413" t="str">
        <f t="shared" ca="1" si="194"/>
        <v/>
      </c>
      <c r="CG85" s="412" t="str">
        <f ca="1">IF(OR(CH85="",CH85=0),"",MAX(CG$5:CG84)+1)</f>
        <v/>
      </c>
      <c r="CH85" s="316" t="str">
        <f ca="1">IFERROR(INDEX($AJ$54:$AJ$65, ROWS($CH$4:CH83)), IFERROR(INDEX($AN$54:$AN$65, ROWS($CH$4:CH83)-ROWS($AJ$54:$AJ$65)), IFERROR(INDEX($AR$54:$AR$65, ROWS($CH$4:CH83)-ROWS($AJ$54:$AJ$65)-ROWS($AN$54:$AN$65)),IFERROR(INDEX($AV$54:$AV$65, ROWS($CH$4:CH83)-ROWS($AJ$54:$AJ$65)-ROWS($AN$54:$AN$65)-ROWS($AR$54:$AR$65)),IFERROR(INDEX($AZ$54:$AZ$65, ROWS($CH$4:CH83)-ROWS($AJ$54:$AJ$65)-ROWS($AN$54:$AN$65)-ROWS($AR$54:$AR$65)-ROWS($AV$54:$AV$65)),IFERROR(INDEX($BD$54:$BD$65, ROWS($CH$4:CH83)-ROWS($AJ$54:$AJ$65)-ROWS($AN$54:$AN$65)-ROWS($AR$54:$AR$65)-ROWS($AV$54:$AV$65)-ROWS($AZ$54:$AZ$65)),IFERROR(INDEX($BH$54:$BH$65, ROWS($CH$4:CH83)-ROWS($AJ$54:$AJ$65)-ROWS($AN$54:$AN$65)-ROWS($AR$54:$AR$65)-ROWS($AV$54:$AV$65)-ROWS($AZ$54:$AZ$65)-ROWS($BD$54:$BD$65)), "")))))))</f>
        <v/>
      </c>
      <c r="CI85" s="316" t="str">
        <f t="shared" ca="1" si="195"/>
        <v/>
      </c>
      <c r="CJ85" s="316" t="str">
        <f ca="1">IF(OR(CK85="",CK85=0),"",MAX(CJ$5:CJ84)+1)</f>
        <v/>
      </c>
      <c r="CK85" s="316" t="str">
        <f ca="1">IFERROR(INDEX($AK$54:$AK$65, ROWS($CK$4:CK83)), IFERROR(INDEX($AO$54:$AO$65, ROWS($CK$4:CK83)-ROWS($AK$54:$AK$65)), IFERROR(INDEX($AS$54:$AS$65, ROWS($CK$4:CK83)-ROWS($AK$54:$AK$65)-ROWS($AO$54:$AO$65)),IFERROR(INDEX($AW$54:$AW$65, ROWS($CK$4:CK83)-ROWS($AK$54:$AK$65)-ROWS($AO$54:$AO$65)-ROWS($AS$54:$AS$65)),IFERROR(INDEX($BA$54:$BA$65, ROWS($CK$4:CK83)-ROWS($AK$54:$AK$65)-ROWS($AO$54:$AO$65)-ROWS($AS$54:$AS$65)-ROWS($AW$54:$AW$65)),IFERROR(INDEX($BE$54:$BE$65, ROWS($CK$4:CK83)-ROWS($AK$54:$AK$65)-ROWS($AO$54:$AO$65)-ROWS($AS$54:$AS$65)-ROWS($AW$54:$AW$65)-ROWS($BA$54:$BA$65)),IFERROR(INDEX($BI$54:$BI$65, ROWS($CK$4:CK83)-ROWS($AK$54:$AK$65)-ROWS($AO$54:$AO$65)-ROWS($AS$54:$AS$65)-ROWS($AW$54:$AW$65)-ROWS($BA$54:$BA$65)-ROWS($BE$54:$BE$65)), "")))))))</f>
        <v/>
      </c>
      <c r="CL85" s="316" t="str">
        <f t="shared" ca="1" si="196"/>
        <v/>
      </c>
      <c r="CM85" s="413" t="str">
        <f t="shared" ca="1" si="197"/>
        <v/>
      </c>
      <c r="CN85" s="412" t="str">
        <f>IF(OR(CO85="",CO85=0),"",MAX(CN$5:CN84)+1)</f>
        <v/>
      </c>
      <c r="CO85" s="316">
        <f>IFERROR(INDEX($AJ$70:$AJ$81, ROWS($CO$4:CO83)), IFERROR(INDEX($AN$70:$AN$81, ROWS($CO$4:CO83)-ROWS($AJ$70:$AJ$81)), IFERROR(INDEX($AR$70:$AR$81, ROWS($CO$4:CO83)-ROWS($AJ$70:$AJ$81)-ROWS($AN$70:$AN$81)),IFERROR(INDEX($AV$70:$AV$81, ROWS($CO$4:CO83)-ROWS($AJ$70:$AJ$81)-ROWS($AN$70:$AN$81)-ROWS($AR$70:$AR$81)),IFERROR(INDEX($AZ$70:$AZ$81, ROWS($CO$4:CO83)-ROWS($AJ$70:$AJ$81)-ROWS($AN$70:$AN$81)-ROWS($AR$70:$AR$81)-ROWS($AV$70:$AV$81)),IFERROR(INDEX($BD$70:$BD$81, ROWS($CO$4:CO83)-ROWS($AJ$70:$AJ$81)-ROWS($AN$70:$AN$81)-ROWS($AR$70:$AR$81)-ROWS($AV$70:$AV$81)-ROWS($AZ$70:$AZ$81)),IFERROR(INDEX($BH$70:$BH$81, ROWS($CO$4:CO83)-ROWS($AJ$70:$AJ$81)-ROWS($AN$70:$AN$81)-ROWS($AR$70:$AR$81)-ROWS($AV$70:$AV$81)-ROWS($AZ$70:$AZ$81)-ROWS($BD$70:$BD$81)), "")))))))</f>
        <v>0</v>
      </c>
      <c r="CP85" s="316" t="str">
        <f t="shared" ca="1" si="198"/>
        <v/>
      </c>
      <c r="CQ85" s="316" t="str">
        <f>IF(OR(CR85="",CR85=0),"",MAX(CQ$5:CQ84)+1)</f>
        <v/>
      </c>
      <c r="CR85" s="316">
        <f>IFERROR(INDEX($AK$70:$AK$81, ROWS($CR$4:CR83)), IFERROR(INDEX($AO$70:$AO$81, ROWS($CR$4:CR83)-ROWS($AK$70:$AK$81)), IFERROR(INDEX($AS$70:$AS$81, ROWS($CR$4:CR83)-ROWS($AK$70:$AK$81)-ROWS($AO$70:$AO$81)),IFERROR(INDEX($AW$70:$AW$81, ROWS($CR$4:CR83)-ROWS($AK$70:$AK$81)-ROWS($AO$70:$AO$81)-ROWS($AS$70:$AS$81)),IFERROR(INDEX($BA$70:$BA$81, ROWS($CR$4:CR83)-ROWS($AK$70:$AK$81)-ROWS($AO$70:$AO$81)-ROWS($AS$70:$AS$81)-ROWS($AW$70:$AW$81)),IFERROR(INDEX($BE$70:$BE$81, ROWS($CR$4:CR83)-ROWS($AK$70:$AK$81)-ROWS($AO$70:$AO$81)-ROWS($AS$70:$AS$81)-ROWS($AW$70:$AW$81)-ROWS($BA$70:$BA$81)),IFERROR(INDEX($BI$70:$BI$81, ROWS($CR$4:CR83)-ROWS($AK$70:$AK$81)-ROWS($AO$70:$AO$81)-ROWS($AS$70:$AS$81)-ROWS($AW$70:$AW$81)-ROWS($BA$70:$BA$81)-ROWS($BE$70:$BE$81)), "")))))))</f>
        <v>0</v>
      </c>
      <c r="CS85" s="316" t="str">
        <f t="shared" ca="1" si="199"/>
        <v/>
      </c>
      <c r="CT85" s="413" t="str">
        <f t="shared" ca="1" si="200"/>
        <v/>
      </c>
      <c r="CU85" s="412" t="str">
        <f>IF(OR(CV85="",CV85=0),"",MAX(CU$5:CU84)+1)</f>
        <v/>
      </c>
      <c r="CV85" s="316" t="str">
        <f>IFERROR(INDEX($AJ$86:$AJ$97, ROWS($CV$4:CV83)), IFERROR(INDEX($AN$86:$AN$97, ROWS($CV$4:CV83)-ROWS($AJ$86:$AJ$97)), ""))</f>
        <v/>
      </c>
      <c r="CW85" s="316" t="str">
        <f t="shared" si="201"/>
        <v/>
      </c>
      <c r="CX85" s="316" t="str">
        <f>IF(OR(CY85="",CY85=0),"",MAX(CX$5:CX84)+1)</f>
        <v/>
      </c>
      <c r="CY85" s="316" t="str">
        <f>IFERROR(INDEX($AK$86:$AK$97, ROWS($CY$4:CY83)), IFERROR(INDEX($AO$86:$AO$97, ROWS($CY$4:CY83)-ROWS($AK$86:$AK$97)), ""))</f>
        <v/>
      </c>
      <c r="CZ85" s="316" t="str">
        <f t="shared" si="202"/>
        <v/>
      </c>
      <c r="DA85" s="413" t="str">
        <f t="shared" si="203"/>
        <v/>
      </c>
      <c r="DC85" s="437"/>
      <c r="DD85" s="1151" t="s">
        <v>504</v>
      </c>
      <c r="DE85" s="1152"/>
      <c r="DF85" s="430"/>
      <c r="DG85" s="1162" t="s">
        <v>23</v>
      </c>
      <c r="DH85" s="1152"/>
      <c r="DI85" s="1162" t="s">
        <v>504</v>
      </c>
      <c r="DJ85" s="1152"/>
      <c r="DK85" s="1162" t="s">
        <v>23</v>
      </c>
      <c r="DL85" s="1152"/>
      <c r="DM85" s="292"/>
      <c r="DN85" s="1163" t="s">
        <v>481</v>
      </c>
      <c r="DO85" s="1164"/>
      <c r="DP85" s="1164"/>
      <c r="DQ85" s="1165" t="s">
        <v>491</v>
      </c>
      <c r="DR85" s="1164"/>
      <c r="DS85" s="1166"/>
    </row>
    <row r="86" spans="28:123" x14ac:dyDescent="0.3">
      <c r="AB86" s="395">
        <f ca="1">IFERROR(MATCH($AB$59,OFFSET(Year!$BI$11:$BI$62,AB85,,1000),0)+AB85,"")</f>
        <v>119</v>
      </c>
      <c r="AC86" s="404" t="str">
        <f ca="1">IFERROR(INDEX(Year!$BL$11:$BL$62,AB86),"")</f>
        <v/>
      </c>
      <c r="AD86" s="405" t="str">
        <f ca="1">IFERROR(INDEX(Year!$BJ$11:$BJ$62,AB86),"")</f>
        <v/>
      </c>
      <c r="AE86" s="406" t="str">
        <f ca="1">IFERROR(INDEX(Year!$BK$11:$BK$62,AB86),"")</f>
        <v/>
      </c>
      <c r="AF86" s="407" t="str">
        <f ca="1">IFERROR(INDEX(Year!$BI$11:$BI$62,AB86),"")</f>
        <v/>
      </c>
      <c r="AI86" s="304"/>
      <c r="AJ86" s="305"/>
      <c r="AK86" s="306"/>
      <c r="AL86" s="307"/>
      <c r="AM86" s="304"/>
      <c r="AN86" s="305"/>
      <c r="AO86" s="306"/>
      <c r="AP86" s="307"/>
      <c r="BL86" s="412" t="str">
        <f ca="1">IF(OR(BM86="",BM86=0),"",MAX(BL$5:BL85)+1)</f>
        <v/>
      </c>
      <c r="BM86" s="316" t="str">
        <f ca="1">IFERROR(INDEX($AJ$6:$AJ$17, ROWS(BM$4:$BM84)), IFERROR(INDEX($AN$6:$AN$17, ROWS(BM$4:$BM84)-ROWS($AJ$6:$AJ$17)), IFERROR(INDEX($AR$6:$AR$17, ROWS(BM$4:$BM84)-ROWS($AJ$6:$AJ$17)-ROWS($AN$6:$AN$17)),IFERROR(INDEX($AV$6:$AV$17, ROWS(BM$4:$BM84)-ROWS($AJ$6:$AJ$17)-ROWS($AN$6:$AN$17)-ROWS($AR$6:$AR$17)),IFERROR(INDEX($AZ$6:$AZ$17, ROWS(BM$4:$BM84)-ROWS($AJ$6:$AJ$17)-ROWS($AN$6:$AN$17)-ROWS($AR$6:$AR$17)-ROWS($AV$6:$AV$17)),IFERROR(INDEX($BD$6:$BD$17, ROWS(BM$4:$BM84)-ROWS($AJ$6:$AJ$17)-ROWS($AN$6:$AN$17)-ROWS($AR$6:$AR$17)-ROWS($AV$6:$AV$17)-ROWS($AZ$6:$AZ$17)),IFERROR(INDEX($BH$6:$BH$17, ROWS(BM$4:$BM84)-ROWS($AJ$6:$AJ$17)-ROWS($AN$6:$AN$17)-ROWS($AR$6:$AR$17)-ROWS($AV$6:$AV$17)-ROWS($AZ$6:$AZ$17)-ROWS($BD$6:$BD$17)), "")))))))</f>
        <v/>
      </c>
      <c r="BN86" s="316" t="str">
        <f t="shared" ca="1" si="186"/>
        <v/>
      </c>
      <c r="BO86" s="316" t="str">
        <f ca="1">IF(OR(BP86="",BP86=0),"",MAX(BO$5:BO85)+1)</f>
        <v/>
      </c>
      <c r="BP86" s="316" t="str">
        <f ca="1">IFERROR(INDEX($AK$6:$AK$17, ROWS($BP$4:BP84)), IFERROR(INDEX($AO$6:$AO$17, ROWS($BP$4:BP84)-ROWS($AK$6:$AK$17)), IFERROR(INDEX($AS$6:$AS$17, ROWS($BP$4:BP84)-ROWS($AK$6:$AK$17)-ROWS($AO$6:$AO$17)),IFERROR(INDEX($AW$6:$AW$17, ROWS($BP$4:BP84)-ROWS($AK$6:$AK$17)-ROWS($AO$6:$AO$17)-ROWS($AS$6:$AS$17)),IFERROR(INDEX($BA$6:$BA$17, ROWS($BP$4:BP84)-ROWS($AK$6:$AK$17)-ROWS($AO$6:$AO$17)-ROWS($AS$6:$AS$17)-ROWS($AW$6:$AW$17)),IFERROR(INDEX($BE$6:$BE$17, ROWS($BP$4:BP84)-ROWS($AK$6:$AK$17)-ROWS($AO$6:$AO$17)-ROWS($AS$6:$AS$17)-ROWS($AW$6:$AW$17)-ROWS($BA$6:$BA$17)),IFERROR(INDEX($BI$6:$BI$17, ROWS($BP$4:BP84)-ROWS($AK$6:$AK$17)-ROWS($AO$6:$AO$17)-ROWS($AS$6:$AS$17)-ROWS($AW$6:$AW$17)-ROWS($BA$6:$BA$17)-ROWS($BE$6:$BE$17)), "")))))))</f>
        <v/>
      </c>
      <c r="BQ86" s="316" t="str">
        <f t="shared" ca="1" si="187"/>
        <v/>
      </c>
      <c r="BR86" s="413" t="str">
        <f t="shared" ca="1" si="188"/>
        <v/>
      </c>
      <c r="BS86" s="412" t="str">
        <f ca="1">IF(OR(BT86="",BT86=0),"",MAX(BS$5:BS85)+1)</f>
        <v/>
      </c>
      <c r="BT86" s="316" t="str">
        <f ca="1">IFERROR(INDEX($AJ$22:$AJ$33, ROWS($BT$4:BT84)), IFERROR(INDEX($AN$22:$AN$33, ROWS($BT$4:BT84)-ROWS($AJ$22:$AJ$33)), IFERROR(INDEX($AR$22:$AR$33, ROWS($BT$4:BT84)-ROWS($AJ$22:$AJ$33)-ROWS($AN$22:$AN$33)),IFERROR(INDEX($AV$22:$AV$33, ROWS($BT$4:BT84)-ROWS($AJ$22:$AJ$33)-ROWS($AN$22:$AN$33)-ROWS($AR$22:$AR$33)),IFERROR(INDEX($AZ$22:$AZ$33, ROWS($BT$4:BT84)-ROWS($AJ$22:$AJ$33)-ROWS($AN$22:$AN$33)-ROWS($AR$22:$AR$33)-ROWS($AV$22:$AV$33)),IFERROR(INDEX($BD$22:$BD$33, ROWS($BT$4:BT84)-ROWS($AJ$22:$AJ$33)-ROWS($AN$22:$AN$33)-ROWS($AR$22:$AR$33)-ROWS($AV$22:$AV$33)-ROWS($AZ$22:$AZ$33)),IFERROR(INDEX($BH$22:$BH$33, ROWS($BT$4:BT84)-ROWS($AJ$22:$AJ$33)-ROWS($AN$22:$AN$33)-ROWS($AR$22:$AR$33)-ROWS($AV$22:$AV$33)-ROWS($AZ$22:$AZ$33)-ROWS($BD$22:$BD$33)), "")))))))</f>
        <v/>
      </c>
      <c r="BU86" s="316" t="str">
        <f t="shared" ca="1" si="189"/>
        <v/>
      </c>
      <c r="BV86" s="316" t="str">
        <f ca="1">IF(OR(BW86="",BW86=0),"",MAX(BV$5:BV85)+1)</f>
        <v/>
      </c>
      <c r="BW86" s="316" t="str">
        <f ca="1">IFERROR(INDEX($AK$22:$AK$33, ROWS($BW$4:BW84)), IFERROR(INDEX($AO$22:$AO$33, ROWS($BW$4:BW84)-ROWS($AK$22:$AK$33)), IFERROR(INDEX($AS$22:$AS$33, ROWS($BW$4:BW84)-ROWS($AK$22:$AK$33)-ROWS($AO$22:$AO$33)),IFERROR(INDEX($AW$22:$AW$33, ROWS($BW$4:BW84)-ROWS($AK$22:$AK$33)-ROWS($AO$22:$AO$33)-ROWS($AS$22:$AS$33)),IFERROR(INDEX($BA$22:$BA$33, ROWS($BW$4:BW84)-ROWS($AK$22:$AK$33)-ROWS($AO$22:$AO$33)-ROWS($AS$22:$AS$33)-ROWS($AW$22:$AW$33)),IFERROR(INDEX($BE$22:$BE$33, ROWS($BW$4:BW84)-ROWS($AK$22:$AK$33)-ROWS($AO$22:$AO$33)-ROWS($AS$22:$AS$33)-ROWS($AW$22:$AW$33)-ROWS($BA$22:$BA$33)),IFERROR(INDEX($BI$22:$BI$33, ROWS($BW$4:BW84)-ROWS($AK$22:$AK$33)-ROWS($AO$22:$AO$33)-ROWS($AS$22:$AS$33)-ROWS($AW$22:$AW$33)-ROWS($BA$22:$BA$33)-ROWS($BE$22:$BE$33)), "")))))))</f>
        <v/>
      </c>
      <c r="BX86" s="316" t="str">
        <f t="shared" ca="1" si="190"/>
        <v/>
      </c>
      <c r="BY86" s="413" t="str">
        <f t="shared" ca="1" si="191"/>
        <v/>
      </c>
      <c r="BZ86" s="412" t="str">
        <f ca="1">IF(OR(CA86="",CA86=0),"",MAX(BZ$5:BZ85)+1)</f>
        <v/>
      </c>
      <c r="CA86" s="316" t="str">
        <f ca="1">IFERROR(INDEX($AJ$38:$AJ$49, ROWS($CA$4:CA84)), IFERROR(INDEX($AN$38:$AN$49, ROWS($CA$4:CA84)-ROWS($AJ$38:$AJ$49)), IFERROR(INDEX($AR$38:$AR$49, ROWS($CA$4:CA84)-ROWS($AJ$38:$AJ$49)-ROWS($AN$38:$AN$49)),IFERROR(INDEX($AV$38:$AV$49, ROWS($CA$4:CA84)-ROWS($AJ$38:$AJ$49)-ROWS($AN$38:$AN$49)-ROWS($AR$38:$AR$49)),IFERROR(INDEX($AZ$38:$AZ$49, ROWS($CA$4:CA84)-ROWS($AJ$38:$AJ$49)-ROWS($AN$38:$AN$49)-ROWS($AR$38:$AR$49)-ROWS($AV$38:$AV$49)),IFERROR(INDEX($BD$38:$BD$49, ROWS($CA$4:CA84)-ROWS($AJ$38:$AJ$49)-ROWS($AN$38:$AN$49)-ROWS($AR$38:$AR$49)-ROWS($AV$38:$AV$49)-ROWS($AZ$38:$AZ$49)),IFERROR(INDEX($BH$38:$BH$49, ROWS($CA$4:CA84)-ROWS($AJ$38:$AJ$49)-ROWS($AN$38:$AN$49)-ROWS($AR$38:$AR$49)-ROWS($AV$38:$AV$49)-ROWS($AZ$38:$AZ$49)-ROWS($BD$38:$BD$49)), "")))))))</f>
        <v/>
      </c>
      <c r="CB86" s="316" t="str">
        <f t="shared" ca="1" si="192"/>
        <v/>
      </c>
      <c r="CC86" s="316" t="str">
        <f ca="1">IF(OR(CD86="",CD86=0),"",MAX(CC$5:CC85)+1)</f>
        <v/>
      </c>
      <c r="CD86" s="316" t="str">
        <f ca="1">IFERROR(INDEX($AK$38:$AK$49, ROWS($CD$4:CD84)), IFERROR(INDEX($AO$38:$AO$49, ROWS($CD$4:CD84)-ROWS($AK$38:$AK$49)), IFERROR(INDEX($AS$38:$AS$49, ROWS($CD$4:CD84)-ROWS($AK$38:$AK$49)-ROWS($AO$38:$AO$49)),IFERROR(INDEX($AW$38:$AW$49, ROWS($CD$4:CD84)-ROWS($AK$38:$AK$49)-ROWS($AO$38:$AO$49)-ROWS($AS$38:$AS$49)),IFERROR(INDEX($BA$38:$BA$49, ROWS($CD$4:CD84)-ROWS($AK$38:$AK$49)-ROWS($AO$38:$AO$49)-ROWS($AS$38:$AS$49)-ROWS($AW$38:$AW$49)),IFERROR(INDEX($BE$38:$BE$49, ROWS($CD$4:CD84)-ROWS($AK$38:$AK$49)-ROWS($AO$38:$AO$49)-ROWS($AS$38:$AS$49)-ROWS($AW$38:$AW$49)-ROWS($BA$38:$BA$49)),IFERROR(INDEX($BI$38:$BI$49, ROWS($CD$4:CD84)-ROWS($AK$38:$AK$49)-ROWS($AO$38:$AO$49)-ROWS($AS$38:$AS$49)-ROWS($AW$38:$AW$49)-ROWS($BA$38:$BA$49)-ROWS($BE$38:$BE$49)), "")))))))</f>
        <v/>
      </c>
      <c r="CE86" s="316" t="str">
        <f t="shared" ca="1" si="193"/>
        <v/>
      </c>
      <c r="CF86" s="413" t="str">
        <f t="shared" ca="1" si="194"/>
        <v/>
      </c>
      <c r="CG86" s="412" t="str">
        <f ca="1">IF(OR(CH86="",CH86=0),"",MAX(CG$5:CG85)+1)</f>
        <v/>
      </c>
      <c r="CH86" s="316" t="str">
        <f ca="1">IFERROR(INDEX($AJ$54:$AJ$65, ROWS($CH$4:CH84)), IFERROR(INDEX($AN$54:$AN$65, ROWS($CH$4:CH84)-ROWS($AJ$54:$AJ$65)), IFERROR(INDEX($AR$54:$AR$65, ROWS($CH$4:CH84)-ROWS($AJ$54:$AJ$65)-ROWS($AN$54:$AN$65)),IFERROR(INDEX($AV$54:$AV$65, ROWS($CH$4:CH84)-ROWS($AJ$54:$AJ$65)-ROWS($AN$54:$AN$65)-ROWS($AR$54:$AR$65)),IFERROR(INDEX($AZ$54:$AZ$65, ROWS($CH$4:CH84)-ROWS($AJ$54:$AJ$65)-ROWS($AN$54:$AN$65)-ROWS($AR$54:$AR$65)-ROWS($AV$54:$AV$65)),IFERROR(INDEX($BD$54:$BD$65, ROWS($CH$4:CH84)-ROWS($AJ$54:$AJ$65)-ROWS($AN$54:$AN$65)-ROWS($AR$54:$AR$65)-ROWS($AV$54:$AV$65)-ROWS($AZ$54:$AZ$65)),IFERROR(INDEX($BH$54:$BH$65, ROWS($CH$4:CH84)-ROWS($AJ$54:$AJ$65)-ROWS($AN$54:$AN$65)-ROWS($AR$54:$AR$65)-ROWS($AV$54:$AV$65)-ROWS($AZ$54:$AZ$65)-ROWS($BD$54:$BD$65)), "")))))))</f>
        <v/>
      </c>
      <c r="CI86" s="316" t="str">
        <f t="shared" ca="1" si="195"/>
        <v/>
      </c>
      <c r="CJ86" s="316" t="str">
        <f ca="1">IF(OR(CK86="",CK86=0),"",MAX(CJ$5:CJ85)+1)</f>
        <v/>
      </c>
      <c r="CK86" s="316" t="str">
        <f ca="1">IFERROR(INDEX($AK$54:$AK$65, ROWS($CK$4:CK84)), IFERROR(INDEX($AO$54:$AO$65, ROWS($CK$4:CK84)-ROWS($AK$54:$AK$65)), IFERROR(INDEX($AS$54:$AS$65, ROWS($CK$4:CK84)-ROWS($AK$54:$AK$65)-ROWS($AO$54:$AO$65)),IFERROR(INDEX($AW$54:$AW$65, ROWS($CK$4:CK84)-ROWS($AK$54:$AK$65)-ROWS($AO$54:$AO$65)-ROWS($AS$54:$AS$65)),IFERROR(INDEX($BA$54:$BA$65, ROWS($CK$4:CK84)-ROWS($AK$54:$AK$65)-ROWS($AO$54:$AO$65)-ROWS($AS$54:$AS$65)-ROWS($AW$54:$AW$65)),IFERROR(INDEX($BE$54:$BE$65, ROWS($CK$4:CK84)-ROWS($AK$54:$AK$65)-ROWS($AO$54:$AO$65)-ROWS($AS$54:$AS$65)-ROWS($AW$54:$AW$65)-ROWS($BA$54:$BA$65)),IFERROR(INDEX($BI$54:$BI$65, ROWS($CK$4:CK84)-ROWS($AK$54:$AK$65)-ROWS($AO$54:$AO$65)-ROWS($AS$54:$AS$65)-ROWS($AW$54:$AW$65)-ROWS($BA$54:$BA$65)-ROWS($BE$54:$BE$65)), "")))))))</f>
        <v/>
      </c>
      <c r="CL86" s="316" t="str">
        <f t="shared" ca="1" si="196"/>
        <v/>
      </c>
      <c r="CM86" s="413" t="str">
        <f t="shared" ca="1" si="197"/>
        <v/>
      </c>
      <c r="CN86" s="412" t="str">
        <f>IF(OR(CO86="",CO86=0),"",MAX(CN$5:CN85)+1)</f>
        <v/>
      </c>
      <c r="CO86" s="316">
        <f>IFERROR(INDEX($AJ$70:$AJ$81, ROWS($CO$4:CO84)), IFERROR(INDEX($AN$70:$AN$81, ROWS($CO$4:CO84)-ROWS($AJ$70:$AJ$81)), IFERROR(INDEX($AR$70:$AR$81, ROWS($CO$4:CO84)-ROWS($AJ$70:$AJ$81)-ROWS($AN$70:$AN$81)),IFERROR(INDEX($AV$70:$AV$81, ROWS($CO$4:CO84)-ROWS($AJ$70:$AJ$81)-ROWS($AN$70:$AN$81)-ROWS($AR$70:$AR$81)),IFERROR(INDEX($AZ$70:$AZ$81, ROWS($CO$4:CO84)-ROWS($AJ$70:$AJ$81)-ROWS($AN$70:$AN$81)-ROWS($AR$70:$AR$81)-ROWS($AV$70:$AV$81)),IFERROR(INDEX($BD$70:$BD$81, ROWS($CO$4:CO84)-ROWS($AJ$70:$AJ$81)-ROWS($AN$70:$AN$81)-ROWS($AR$70:$AR$81)-ROWS($AV$70:$AV$81)-ROWS($AZ$70:$AZ$81)),IFERROR(INDEX($BH$70:$BH$81, ROWS($CO$4:CO84)-ROWS($AJ$70:$AJ$81)-ROWS($AN$70:$AN$81)-ROWS($AR$70:$AR$81)-ROWS($AV$70:$AV$81)-ROWS($AZ$70:$AZ$81)-ROWS($BD$70:$BD$81)), "")))))))</f>
        <v>0</v>
      </c>
      <c r="CP86" s="316" t="str">
        <f t="shared" ca="1" si="198"/>
        <v/>
      </c>
      <c r="CQ86" s="316" t="str">
        <f>IF(OR(CR86="",CR86=0),"",MAX(CQ$5:CQ85)+1)</f>
        <v/>
      </c>
      <c r="CR86" s="316">
        <f>IFERROR(INDEX($AK$70:$AK$81, ROWS($CR$4:CR84)), IFERROR(INDEX($AO$70:$AO$81, ROWS($CR$4:CR84)-ROWS($AK$70:$AK$81)), IFERROR(INDEX($AS$70:$AS$81, ROWS($CR$4:CR84)-ROWS($AK$70:$AK$81)-ROWS($AO$70:$AO$81)),IFERROR(INDEX($AW$70:$AW$81, ROWS($CR$4:CR84)-ROWS($AK$70:$AK$81)-ROWS($AO$70:$AO$81)-ROWS($AS$70:$AS$81)),IFERROR(INDEX($BA$70:$BA$81, ROWS($CR$4:CR84)-ROWS($AK$70:$AK$81)-ROWS($AO$70:$AO$81)-ROWS($AS$70:$AS$81)-ROWS($AW$70:$AW$81)),IFERROR(INDEX($BE$70:$BE$81, ROWS($CR$4:CR84)-ROWS($AK$70:$AK$81)-ROWS($AO$70:$AO$81)-ROWS($AS$70:$AS$81)-ROWS($AW$70:$AW$81)-ROWS($BA$70:$BA$81)),IFERROR(INDEX($BI$70:$BI$81, ROWS($CR$4:CR84)-ROWS($AK$70:$AK$81)-ROWS($AO$70:$AO$81)-ROWS($AS$70:$AS$81)-ROWS($AW$70:$AW$81)-ROWS($BA$70:$BA$81)-ROWS($BE$70:$BE$81)), "")))))))</f>
        <v>0</v>
      </c>
      <c r="CS86" s="316" t="str">
        <f t="shared" ca="1" si="199"/>
        <v/>
      </c>
      <c r="CT86" s="413" t="str">
        <f t="shared" ca="1" si="200"/>
        <v/>
      </c>
      <c r="CU86" s="412" t="str">
        <f>IF(OR(CV86="",CV86=0),"",MAX(CU$5:CU85)+1)</f>
        <v/>
      </c>
      <c r="CV86" s="316" t="str">
        <f>IFERROR(INDEX($AJ$86:$AJ$97, ROWS($CV$4:CV84)), IFERROR(INDEX($AN$86:$AN$97, ROWS($CV$4:CV84)-ROWS($AJ$86:$AJ$97)), ""))</f>
        <v/>
      </c>
      <c r="CW86" s="316" t="str">
        <f t="shared" si="201"/>
        <v/>
      </c>
      <c r="CX86" s="316" t="str">
        <f>IF(OR(CY86="",CY86=0),"",MAX(CX$5:CX85)+1)</f>
        <v/>
      </c>
      <c r="CY86" s="316" t="str">
        <f>IFERROR(INDEX($AK$86:$AK$97, ROWS($CY$4:CY84)), IFERROR(INDEX($AO$86:$AO$97, ROWS($CY$4:CY84)-ROWS($AK$86:$AK$97)), ""))</f>
        <v/>
      </c>
      <c r="CZ86" s="316" t="str">
        <f t="shared" si="202"/>
        <v/>
      </c>
      <c r="DA86" s="413" t="str">
        <f t="shared" si="203"/>
        <v/>
      </c>
      <c r="DC86" s="438">
        <f ca="1">IF(OR(DD86="",DD86=0),"",MAX(DC$85:DC85)+1)</f>
        <v>1</v>
      </c>
      <c r="DD86" s="434" t="str">
        <f ca="1">IF(CP6="","",IF(NOT(CT6="Income"),CP6,""))</f>
        <v>Credit Card 1</v>
      </c>
      <c r="DE86" s="413">
        <f ca="1">IF(CS6="","",IF(NOT(CT6="Income"),CS6,""))</f>
        <v>50</v>
      </c>
      <c r="DF86" s="438" t="str">
        <f ca="1">IF(OR(DG86="",DG86=0),"",MAX(DF$85:DF85)+1)</f>
        <v/>
      </c>
      <c r="DG86" s="412" t="str">
        <f ca="1">IF(CP6="","",IF(CT6="Income",CP6,""))</f>
        <v/>
      </c>
      <c r="DH86" s="413" t="str">
        <f ca="1">IF(CP6="","",IF(CT6="Income",CS6,""))</f>
        <v/>
      </c>
      <c r="DI86" s="412" t="str">
        <f ca="1">IFERROR(INDEX($DD$86:$DD$103,MATCH(ROW()-ROW($DI$85),$DC$86:$DC$103,0)),"")</f>
        <v>Credit Card 1</v>
      </c>
      <c r="DJ86" s="413">
        <f ca="1">IFERROR(INDEX($DE$86:$DE$103,MATCH(ROW()-ROW($DI$85),$DC$86:$DC$103,0)),"")</f>
        <v>50</v>
      </c>
      <c r="DK86" s="412" t="str">
        <f ca="1">IFERROR(INDEX($DG$86:$DG$103,MATCH(ROW()-ROW($DK$85),$DF$86:$DF$103,0)),"")</f>
        <v>Paycheck 2</v>
      </c>
      <c r="DL86" s="413">
        <f ca="1">IFERROR(INDEX($DH$86:$DH$103,MATCH(ROW()-ROW($DK$85),$DF$86:$DF$103,0)),"")</f>
        <v>400</v>
      </c>
      <c r="DM86" s="292"/>
      <c r="DN86" s="425" t="str">
        <f ca="1">IF(DI86="","",CONCATENATE(DI86," - ",DJ86))</f>
        <v>Credit Card 1 - 50</v>
      </c>
      <c r="DO86" s="295" t="str">
        <f ca="1">IF(DI87="","",CONCATENATE(DI87," - ",DJ87))</f>
        <v>Groceries - 125</v>
      </c>
      <c r="DP86" s="295" t="str">
        <f ca="1">IF(DI88="","",CONCATENATE(DI88," - ",DJ88))</f>
        <v>Auto Insurance - 180</v>
      </c>
      <c r="DQ86" s="440" t="str">
        <f ca="1">IF(DK86="","",CONCATENATE(DK86," - ",DL86))</f>
        <v>Paycheck 2 - 400</v>
      </c>
      <c r="DR86" s="441" t="str">
        <f ca="1">IF(DK87="","",CONCATENATE(DK87," - ",DL87))</f>
        <v/>
      </c>
      <c r="DS86" s="442" t="str">
        <f ca="1">IF(DK88="","",CONCATENATE(DK88," - ",DL88))</f>
        <v/>
      </c>
    </row>
    <row r="87" spans="28:123" x14ac:dyDescent="0.3">
      <c r="AB87" s="395">
        <f ca="1">IFERROR(MATCH($AB$59,OFFSET(Year!$BI$11:$BI$62,AB86,,1000),0)+AB86,"")</f>
        <v>120</v>
      </c>
      <c r="AC87" s="404" t="str">
        <f ca="1">IFERROR(INDEX(Year!$BL$11:$BL$62,AB87),"")</f>
        <v/>
      </c>
      <c r="AD87" s="405" t="str">
        <f ca="1">IFERROR(INDEX(Year!$BJ$11:$BJ$62,AB87),"")</f>
        <v/>
      </c>
      <c r="AE87" s="406" t="str">
        <f ca="1">IFERROR(INDEX(Year!$BK$11:$BK$62,AB87),"")</f>
        <v/>
      </c>
      <c r="AF87" s="407" t="str">
        <f ca="1">IFERROR(INDEX(Year!$BI$11:$BI$62,AB87),"")</f>
        <v/>
      </c>
      <c r="AI87" s="304"/>
      <c r="AJ87" s="305"/>
      <c r="AK87" s="306"/>
      <c r="AL87" s="307"/>
      <c r="AM87" s="304"/>
      <c r="AN87" s="305"/>
      <c r="AO87" s="306"/>
      <c r="AP87" s="307"/>
      <c r="BL87" s="412" t="str">
        <f ca="1">IF(OR(BM87="",BM87=0),"",MAX(BL$5:BL86)+1)</f>
        <v/>
      </c>
      <c r="BM87" s="316" t="str">
        <f ca="1">IFERROR(INDEX($AJ$6:$AJ$17, ROWS(BM$4:$BM85)), IFERROR(INDEX($AN$6:$AN$17, ROWS(BM$4:$BM85)-ROWS($AJ$6:$AJ$17)), IFERROR(INDEX($AR$6:$AR$17, ROWS(BM$4:$BM85)-ROWS($AJ$6:$AJ$17)-ROWS($AN$6:$AN$17)),IFERROR(INDEX($AV$6:$AV$17, ROWS(BM$4:$BM85)-ROWS($AJ$6:$AJ$17)-ROWS($AN$6:$AN$17)-ROWS($AR$6:$AR$17)),IFERROR(INDEX($AZ$6:$AZ$17, ROWS(BM$4:$BM85)-ROWS($AJ$6:$AJ$17)-ROWS($AN$6:$AN$17)-ROWS($AR$6:$AR$17)-ROWS($AV$6:$AV$17)),IFERROR(INDEX($BD$6:$BD$17, ROWS(BM$4:$BM85)-ROWS($AJ$6:$AJ$17)-ROWS($AN$6:$AN$17)-ROWS($AR$6:$AR$17)-ROWS($AV$6:$AV$17)-ROWS($AZ$6:$AZ$17)),IFERROR(INDEX($BH$6:$BH$17, ROWS(BM$4:$BM85)-ROWS($AJ$6:$AJ$17)-ROWS($AN$6:$AN$17)-ROWS($AR$6:$AR$17)-ROWS($AV$6:$AV$17)-ROWS($AZ$6:$AZ$17)-ROWS($BD$6:$BD$17)), "")))))))</f>
        <v/>
      </c>
      <c r="BN87" s="316" t="str">
        <f t="shared" ca="1" si="186"/>
        <v/>
      </c>
      <c r="BO87" s="316" t="str">
        <f ca="1">IF(OR(BP87="",BP87=0),"",MAX(BO$5:BO86)+1)</f>
        <v/>
      </c>
      <c r="BP87" s="316" t="str">
        <f ca="1">IFERROR(INDEX($AK$6:$AK$17, ROWS($BP$4:BP85)), IFERROR(INDEX($AO$6:$AO$17, ROWS($BP$4:BP85)-ROWS($AK$6:$AK$17)), IFERROR(INDEX($AS$6:$AS$17, ROWS($BP$4:BP85)-ROWS($AK$6:$AK$17)-ROWS($AO$6:$AO$17)),IFERROR(INDEX($AW$6:$AW$17, ROWS($BP$4:BP85)-ROWS($AK$6:$AK$17)-ROWS($AO$6:$AO$17)-ROWS($AS$6:$AS$17)),IFERROR(INDEX($BA$6:$BA$17, ROWS($BP$4:BP85)-ROWS($AK$6:$AK$17)-ROWS($AO$6:$AO$17)-ROWS($AS$6:$AS$17)-ROWS($AW$6:$AW$17)),IFERROR(INDEX($BE$6:$BE$17, ROWS($BP$4:BP85)-ROWS($AK$6:$AK$17)-ROWS($AO$6:$AO$17)-ROWS($AS$6:$AS$17)-ROWS($AW$6:$AW$17)-ROWS($BA$6:$BA$17)),IFERROR(INDEX($BI$6:$BI$17, ROWS($BP$4:BP85)-ROWS($AK$6:$AK$17)-ROWS($AO$6:$AO$17)-ROWS($AS$6:$AS$17)-ROWS($AW$6:$AW$17)-ROWS($BA$6:$BA$17)-ROWS($BE$6:$BE$17)), "")))))))</f>
        <v/>
      </c>
      <c r="BQ87" s="316" t="str">
        <f t="shared" ca="1" si="187"/>
        <v/>
      </c>
      <c r="BR87" s="413" t="str">
        <f t="shared" ca="1" si="188"/>
        <v/>
      </c>
      <c r="BS87" s="412" t="str">
        <f ca="1">IF(OR(BT87="",BT87=0),"",MAX(BS$5:BS86)+1)</f>
        <v/>
      </c>
      <c r="BT87" s="316" t="str">
        <f ca="1">IFERROR(INDEX($AJ$22:$AJ$33, ROWS($BT$4:BT85)), IFERROR(INDEX($AN$22:$AN$33, ROWS($BT$4:BT85)-ROWS($AJ$22:$AJ$33)), IFERROR(INDEX($AR$22:$AR$33, ROWS($BT$4:BT85)-ROWS($AJ$22:$AJ$33)-ROWS($AN$22:$AN$33)),IFERROR(INDEX($AV$22:$AV$33, ROWS($BT$4:BT85)-ROWS($AJ$22:$AJ$33)-ROWS($AN$22:$AN$33)-ROWS($AR$22:$AR$33)),IFERROR(INDEX($AZ$22:$AZ$33, ROWS($BT$4:BT85)-ROWS($AJ$22:$AJ$33)-ROWS($AN$22:$AN$33)-ROWS($AR$22:$AR$33)-ROWS($AV$22:$AV$33)),IFERROR(INDEX($BD$22:$BD$33, ROWS($BT$4:BT85)-ROWS($AJ$22:$AJ$33)-ROWS($AN$22:$AN$33)-ROWS($AR$22:$AR$33)-ROWS($AV$22:$AV$33)-ROWS($AZ$22:$AZ$33)),IFERROR(INDEX($BH$22:$BH$33, ROWS($BT$4:BT85)-ROWS($AJ$22:$AJ$33)-ROWS($AN$22:$AN$33)-ROWS($AR$22:$AR$33)-ROWS($AV$22:$AV$33)-ROWS($AZ$22:$AZ$33)-ROWS($BD$22:$BD$33)), "")))))))</f>
        <v/>
      </c>
      <c r="BU87" s="316" t="str">
        <f t="shared" ca="1" si="189"/>
        <v/>
      </c>
      <c r="BV87" s="316" t="str">
        <f ca="1">IF(OR(BW87="",BW87=0),"",MAX(BV$5:BV86)+1)</f>
        <v/>
      </c>
      <c r="BW87" s="316" t="str">
        <f ca="1">IFERROR(INDEX($AK$22:$AK$33, ROWS($BW$4:BW85)), IFERROR(INDEX($AO$22:$AO$33, ROWS($BW$4:BW85)-ROWS($AK$22:$AK$33)), IFERROR(INDEX($AS$22:$AS$33, ROWS($BW$4:BW85)-ROWS($AK$22:$AK$33)-ROWS($AO$22:$AO$33)),IFERROR(INDEX($AW$22:$AW$33, ROWS($BW$4:BW85)-ROWS($AK$22:$AK$33)-ROWS($AO$22:$AO$33)-ROWS($AS$22:$AS$33)),IFERROR(INDEX($BA$22:$BA$33, ROWS($BW$4:BW85)-ROWS($AK$22:$AK$33)-ROWS($AO$22:$AO$33)-ROWS($AS$22:$AS$33)-ROWS($AW$22:$AW$33)),IFERROR(INDEX($BE$22:$BE$33, ROWS($BW$4:BW85)-ROWS($AK$22:$AK$33)-ROWS($AO$22:$AO$33)-ROWS($AS$22:$AS$33)-ROWS($AW$22:$AW$33)-ROWS($BA$22:$BA$33)),IFERROR(INDEX($BI$22:$BI$33, ROWS($BW$4:BW85)-ROWS($AK$22:$AK$33)-ROWS($AO$22:$AO$33)-ROWS($AS$22:$AS$33)-ROWS($AW$22:$AW$33)-ROWS($BA$22:$BA$33)-ROWS($BE$22:$BE$33)), "")))))))</f>
        <v/>
      </c>
      <c r="BX87" s="316" t="str">
        <f t="shared" ca="1" si="190"/>
        <v/>
      </c>
      <c r="BY87" s="413" t="str">
        <f t="shared" ca="1" si="191"/>
        <v/>
      </c>
      <c r="BZ87" s="412" t="str">
        <f ca="1">IF(OR(CA87="",CA87=0),"",MAX(BZ$5:BZ86)+1)</f>
        <v/>
      </c>
      <c r="CA87" s="316" t="str">
        <f ca="1">IFERROR(INDEX($AJ$38:$AJ$49, ROWS($CA$4:CA85)), IFERROR(INDEX($AN$38:$AN$49, ROWS($CA$4:CA85)-ROWS($AJ$38:$AJ$49)), IFERROR(INDEX($AR$38:$AR$49, ROWS($CA$4:CA85)-ROWS($AJ$38:$AJ$49)-ROWS($AN$38:$AN$49)),IFERROR(INDEX($AV$38:$AV$49, ROWS($CA$4:CA85)-ROWS($AJ$38:$AJ$49)-ROWS($AN$38:$AN$49)-ROWS($AR$38:$AR$49)),IFERROR(INDEX($AZ$38:$AZ$49, ROWS($CA$4:CA85)-ROWS($AJ$38:$AJ$49)-ROWS($AN$38:$AN$49)-ROWS($AR$38:$AR$49)-ROWS($AV$38:$AV$49)),IFERROR(INDEX($BD$38:$BD$49, ROWS($CA$4:CA85)-ROWS($AJ$38:$AJ$49)-ROWS($AN$38:$AN$49)-ROWS($AR$38:$AR$49)-ROWS($AV$38:$AV$49)-ROWS($AZ$38:$AZ$49)),IFERROR(INDEX($BH$38:$BH$49, ROWS($CA$4:CA85)-ROWS($AJ$38:$AJ$49)-ROWS($AN$38:$AN$49)-ROWS($AR$38:$AR$49)-ROWS($AV$38:$AV$49)-ROWS($AZ$38:$AZ$49)-ROWS($BD$38:$BD$49)), "")))))))</f>
        <v/>
      </c>
      <c r="CB87" s="316" t="str">
        <f t="shared" ca="1" si="192"/>
        <v/>
      </c>
      <c r="CC87" s="316" t="str">
        <f ca="1">IF(OR(CD87="",CD87=0),"",MAX(CC$5:CC86)+1)</f>
        <v/>
      </c>
      <c r="CD87" s="316" t="str">
        <f ca="1">IFERROR(INDEX($AK$38:$AK$49, ROWS($CD$4:CD85)), IFERROR(INDEX($AO$38:$AO$49, ROWS($CD$4:CD85)-ROWS($AK$38:$AK$49)), IFERROR(INDEX($AS$38:$AS$49, ROWS($CD$4:CD85)-ROWS($AK$38:$AK$49)-ROWS($AO$38:$AO$49)),IFERROR(INDEX($AW$38:$AW$49, ROWS($CD$4:CD85)-ROWS($AK$38:$AK$49)-ROWS($AO$38:$AO$49)-ROWS($AS$38:$AS$49)),IFERROR(INDEX($BA$38:$BA$49, ROWS($CD$4:CD85)-ROWS($AK$38:$AK$49)-ROWS($AO$38:$AO$49)-ROWS($AS$38:$AS$49)-ROWS($AW$38:$AW$49)),IFERROR(INDEX($BE$38:$BE$49, ROWS($CD$4:CD85)-ROWS($AK$38:$AK$49)-ROWS($AO$38:$AO$49)-ROWS($AS$38:$AS$49)-ROWS($AW$38:$AW$49)-ROWS($BA$38:$BA$49)),IFERROR(INDEX($BI$38:$BI$49, ROWS($CD$4:CD85)-ROWS($AK$38:$AK$49)-ROWS($AO$38:$AO$49)-ROWS($AS$38:$AS$49)-ROWS($AW$38:$AW$49)-ROWS($BA$38:$BA$49)-ROWS($BE$38:$BE$49)), "")))))))</f>
        <v/>
      </c>
      <c r="CE87" s="316" t="str">
        <f t="shared" ca="1" si="193"/>
        <v/>
      </c>
      <c r="CF87" s="413" t="str">
        <f t="shared" ca="1" si="194"/>
        <v/>
      </c>
      <c r="CG87" s="412" t="str">
        <f ca="1">IF(OR(CH87="",CH87=0),"",MAX(CG$5:CG86)+1)</f>
        <v/>
      </c>
      <c r="CH87" s="316" t="str">
        <f ca="1">IFERROR(INDEX($AJ$54:$AJ$65, ROWS($CH$4:CH85)), IFERROR(INDEX($AN$54:$AN$65, ROWS($CH$4:CH85)-ROWS($AJ$54:$AJ$65)), IFERROR(INDEX($AR$54:$AR$65, ROWS($CH$4:CH85)-ROWS($AJ$54:$AJ$65)-ROWS($AN$54:$AN$65)),IFERROR(INDEX($AV$54:$AV$65, ROWS($CH$4:CH85)-ROWS($AJ$54:$AJ$65)-ROWS($AN$54:$AN$65)-ROWS($AR$54:$AR$65)),IFERROR(INDEX($AZ$54:$AZ$65, ROWS($CH$4:CH85)-ROWS($AJ$54:$AJ$65)-ROWS($AN$54:$AN$65)-ROWS($AR$54:$AR$65)-ROWS($AV$54:$AV$65)),IFERROR(INDEX($BD$54:$BD$65, ROWS($CH$4:CH85)-ROWS($AJ$54:$AJ$65)-ROWS($AN$54:$AN$65)-ROWS($AR$54:$AR$65)-ROWS($AV$54:$AV$65)-ROWS($AZ$54:$AZ$65)),IFERROR(INDEX($BH$54:$BH$65, ROWS($CH$4:CH85)-ROWS($AJ$54:$AJ$65)-ROWS($AN$54:$AN$65)-ROWS($AR$54:$AR$65)-ROWS($AV$54:$AV$65)-ROWS($AZ$54:$AZ$65)-ROWS($BD$54:$BD$65)), "")))))))</f>
        <v/>
      </c>
      <c r="CI87" s="316" t="str">
        <f t="shared" ca="1" si="195"/>
        <v/>
      </c>
      <c r="CJ87" s="316" t="str">
        <f ca="1">IF(OR(CK87="",CK87=0),"",MAX(CJ$5:CJ86)+1)</f>
        <v/>
      </c>
      <c r="CK87" s="316" t="str">
        <f ca="1">IFERROR(INDEX($AK$54:$AK$65, ROWS($CK$4:CK85)), IFERROR(INDEX($AO$54:$AO$65, ROWS($CK$4:CK85)-ROWS($AK$54:$AK$65)), IFERROR(INDEX($AS$54:$AS$65, ROWS($CK$4:CK85)-ROWS($AK$54:$AK$65)-ROWS($AO$54:$AO$65)),IFERROR(INDEX($AW$54:$AW$65, ROWS($CK$4:CK85)-ROWS($AK$54:$AK$65)-ROWS($AO$54:$AO$65)-ROWS($AS$54:$AS$65)),IFERROR(INDEX($BA$54:$BA$65, ROWS($CK$4:CK85)-ROWS($AK$54:$AK$65)-ROWS($AO$54:$AO$65)-ROWS($AS$54:$AS$65)-ROWS($AW$54:$AW$65)),IFERROR(INDEX($BE$54:$BE$65, ROWS($CK$4:CK85)-ROWS($AK$54:$AK$65)-ROWS($AO$54:$AO$65)-ROWS($AS$54:$AS$65)-ROWS($AW$54:$AW$65)-ROWS($BA$54:$BA$65)),IFERROR(INDEX($BI$54:$BI$65, ROWS($CK$4:CK85)-ROWS($AK$54:$AK$65)-ROWS($AO$54:$AO$65)-ROWS($AS$54:$AS$65)-ROWS($AW$54:$AW$65)-ROWS($BA$54:$BA$65)-ROWS($BE$54:$BE$65)), "")))))))</f>
        <v/>
      </c>
      <c r="CL87" s="316" t="str">
        <f t="shared" ca="1" si="196"/>
        <v/>
      </c>
      <c r="CM87" s="413" t="str">
        <f t="shared" ca="1" si="197"/>
        <v/>
      </c>
      <c r="CN87" s="412" t="str">
        <f>IF(OR(CO87="",CO87=0),"",MAX(CN$5:CN86)+1)</f>
        <v/>
      </c>
      <c r="CO87" s="316">
        <f>IFERROR(INDEX($AJ$70:$AJ$81, ROWS($CO$4:CO85)), IFERROR(INDEX($AN$70:$AN$81, ROWS($CO$4:CO85)-ROWS($AJ$70:$AJ$81)), IFERROR(INDEX($AR$70:$AR$81, ROWS($CO$4:CO85)-ROWS($AJ$70:$AJ$81)-ROWS($AN$70:$AN$81)),IFERROR(INDEX($AV$70:$AV$81, ROWS($CO$4:CO85)-ROWS($AJ$70:$AJ$81)-ROWS($AN$70:$AN$81)-ROWS($AR$70:$AR$81)),IFERROR(INDEX($AZ$70:$AZ$81, ROWS($CO$4:CO85)-ROWS($AJ$70:$AJ$81)-ROWS($AN$70:$AN$81)-ROWS($AR$70:$AR$81)-ROWS($AV$70:$AV$81)),IFERROR(INDEX($BD$70:$BD$81, ROWS($CO$4:CO85)-ROWS($AJ$70:$AJ$81)-ROWS($AN$70:$AN$81)-ROWS($AR$70:$AR$81)-ROWS($AV$70:$AV$81)-ROWS($AZ$70:$AZ$81)),IFERROR(INDEX($BH$70:$BH$81, ROWS($CO$4:CO85)-ROWS($AJ$70:$AJ$81)-ROWS($AN$70:$AN$81)-ROWS($AR$70:$AR$81)-ROWS($AV$70:$AV$81)-ROWS($AZ$70:$AZ$81)-ROWS($BD$70:$BD$81)), "")))))))</f>
        <v>0</v>
      </c>
      <c r="CP87" s="316" t="str">
        <f t="shared" ca="1" si="198"/>
        <v/>
      </c>
      <c r="CQ87" s="316" t="str">
        <f>IF(OR(CR87="",CR87=0),"",MAX(CQ$5:CQ86)+1)</f>
        <v/>
      </c>
      <c r="CR87" s="316">
        <f>IFERROR(INDEX($AK$70:$AK$81, ROWS($CR$4:CR85)), IFERROR(INDEX($AO$70:$AO$81, ROWS($CR$4:CR85)-ROWS($AK$70:$AK$81)), IFERROR(INDEX($AS$70:$AS$81, ROWS($CR$4:CR85)-ROWS($AK$70:$AK$81)-ROWS($AO$70:$AO$81)),IFERROR(INDEX($AW$70:$AW$81, ROWS($CR$4:CR85)-ROWS($AK$70:$AK$81)-ROWS($AO$70:$AO$81)-ROWS($AS$70:$AS$81)),IFERROR(INDEX($BA$70:$BA$81, ROWS($CR$4:CR85)-ROWS($AK$70:$AK$81)-ROWS($AO$70:$AO$81)-ROWS($AS$70:$AS$81)-ROWS($AW$70:$AW$81)),IFERROR(INDEX($BE$70:$BE$81, ROWS($CR$4:CR85)-ROWS($AK$70:$AK$81)-ROWS($AO$70:$AO$81)-ROWS($AS$70:$AS$81)-ROWS($AW$70:$AW$81)-ROWS($BA$70:$BA$81)),IFERROR(INDEX($BI$70:$BI$81, ROWS($CR$4:CR85)-ROWS($AK$70:$AK$81)-ROWS($AO$70:$AO$81)-ROWS($AS$70:$AS$81)-ROWS($AW$70:$AW$81)-ROWS($BA$70:$BA$81)-ROWS($BE$70:$BE$81)), "")))))))</f>
        <v>0</v>
      </c>
      <c r="CS87" s="316" t="str">
        <f t="shared" ca="1" si="199"/>
        <v/>
      </c>
      <c r="CT87" s="413" t="str">
        <f t="shared" ca="1" si="200"/>
        <v/>
      </c>
      <c r="CU87" s="412" t="str">
        <f>IF(OR(CV87="",CV87=0),"",MAX(CU$5:CU86)+1)</f>
        <v/>
      </c>
      <c r="CV87" s="316" t="str">
        <f>IFERROR(INDEX($AJ$86:$AJ$97, ROWS($CV$4:CV85)), IFERROR(INDEX($AN$86:$AN$97, ROWS($CV$4:CV85)-ROWS($AJ$86:$AJ$97)), ""))</f>
        <v/>
      </c>
      <c r="CW87" s="316" t="str">
        <f t="shared" si="201"/>
        <v/>
      </c>
      <c r="CX87" s="316" t="str">
        <f>IF(OR(CY87="",CY87=0),"",MAX(CX$5:CX86)+1)</f>
        <v/>
      </c>
      <c r="CY87" s="316" t="str">
        <f>IFERROR(INDEX($AK$86:$AK$97, ROWS($CY$4:CY85)), IFERROR(INDEX($AO$86:$AO$97, ROWS($CY$4:CY85)-ROWS($AK$86:$AK$97)), ""))</f>
        <v/>
      </c>
      <c r="CZ87" s="316" t="str">
        <f t="shared" si="202"/>
        <v/>
      </c>
      <c r="DA87" s="413" t="str">
        <f t="shared" si="203"/>
        <v/>
      </c>
      <c r="DC87" s="438">
        <f ca="1">IF(OR(DD87="",DD87=0),"",MAX(DC$85:DC86)+1)</f>
        <v>2</v>
      </c>
      <c r="DD87" s="434" t="str">
        <f t="shared" ref="DD87:DD103" ca="1" si="204">IF(CP7="","",IF(NOT(CT7="Income"),CP7,""))</f>
        <v>Groceries</v>
      </c>
      <c r="DE87" s="413">
        <f t="shared" ref="DE87:DE103" ca="1" si="205">IF(CS7="","",IF(NOT(CT7="Income"),CS7,""))</f>
        <v>125</v>
      </c>
      <c r="DF87" s="431" t="str">
        <f ca="1">IF(OR(DG87="",DG87=0),"",MAX(DF$85:DF86)+1)</f>
        <v/>
      </c>
      <c r="DG87" s="412" t="str">
        <f t="shared" ref="DG87:DG103" ca="1" si="206">IF(CP7="","",IF(CT7="Income",CP7,""))</f>
        <v/>
      </c>
      <c r="DH87" s="413" t="str">
        <f t="shared" ref="DH87:DH103" ca="1" si="207">IF(CP7="","",IF(CT7="Income",CS7,""))</f>
        <v/>
      </c>
      <c r="DI87" s="412" t="str">
        <f t="shared" ref="DI87:DI103" ca="1" si="208">IFERROR(INDEX($DD$86:$DD$103,MATCH(ROW()-ROW($DI$85),$DC$86:$DC$103,0)),"")</f>
        <v>Groceries</v>
      </c>
      <c r="DJ87" s="413">
        <f t="shared" ref="DJ87:DJ103" ca="1" si="209">IFERROR(INDEX($DE$86:$DE$103,MATCH(ROW()-ROW($DI$85),$DC$86:$DC$103,0)),"")</f>
        <v>125</v>
      </c>
      <c r="DK87" s="412" t="str">
        <f t="shared" ref="DK87:DK103" ca="1" si="210">IFERROR(INDEX($DG$86:$DG$103,MATCH(ROW()-ROW($DK$85),$DF$86:$DF$103,0)),"")</f>
        <v/>
      </c>
      <c r="DL87" s="413" t="str">
        <f t="shared" ref="DL87:DL103" ca="1" si="211">IFERROR(INDEX($DH$86:$DH$103,MATCH(ROW()-ROW($DK$85),$DF$86:$DF$103,0)),"")</f>
        <v/>
      </c>
      <c r="DM87" s="292"/>
      <c r="DN87" s="425" t="str">
        <f ca="1">IF(DI89="","",CONCATENATE(DI89," - ",DJ89))</f>
        <v>Car 2 Gas - 80</v>
      </c>
      <c r="DO87" s="295" t="str">
        <f ca="1">IF(DI90="","",CONCATENATE(DI90," - ",DJ90))</f>
        <v>Boat Loan - 300</v>
      </c>
      <c r="DP87" s="295" t="str">
        <f ca="1">IF(DI91="","",CONCATENATE(DI91," - ",DJ91))</f>
        <v/>
      </c>
      <c r="DQ87" s="425" t="str">
        <f ca="1">IF(DK89="","",CONCATENATE(DK89," - ",DL89))</f>
        <v/>
      </c>
      <c r="DR87" s="295" t="str">
        <f ca="1">IF(DK90="","",CONCATENATE(DK90," - ",DL90))</f>
        <v/>
      </c>
      <c r="DS87" s="426" t="str">
        <f ca="1">IF(DK91="","",CONCATENATE(DK91," - ",DL91))</f>
        <v/>
      </c>
    </row>
    <row r="88" spans="28:123" x14ac:dyDescent="0.3">
      <c r="AB88" s="395">
        <f ca="1">IFERROR(MATCH($AB$59,OFFSET(Year!$BI$11:$BI$62,AB87,,1000),0)+AB87,"")</f>
        <v>121</v>
      </c>
      <c r="AC88" s="404" t="str">
        <f ca="1">IFERROR(INDEX(Year!$BL$11:$BL$62,AB88),"")</f>
        <v/>
      </c>
      <c r="AD88" s="405" t="str">
        <f ca="1">IFERROR(INDEX(Year!$BJ$11:$BJ$62,AB88),"")</f>
        <v/>
      </c>
      <c r="AE88" s="406" t="str">
        <f ca="1">IFERROR(INDEX(Year!$BK$11:$BK$62,AB88),"")</f>
        <v/>
      </c>
      <c r="AF88" s="407" t="str">
        <f ca="1">IFERROR(INDEX(Year!$BI$11:$BI$62,AB88),"")</f>
        <v/>
      </c>
      <c r="AI88" s="304"/>
      <c r="AJ88" s="305"/>
      <c r="AK88" s="306"/>
      <c r="AL88" s="307"/>
      <c r="AM88" s="304"/>
      <c r="AN88" s="305"/>
      <c r="AO88" s="306"/>
      <c r="AP88" s="307"/>
      <c r="BL88" s="412" t="str">
        <f ca="1">IF(OR(BM88="",BM88=0),"",MAX(BL$5:BL87)+1)</f>
        <v/>
      </c>
      <c r="BM88" s="316" t="str">
        <f ca="1">IFERROR(INDEX($AJ$6:$AJ$17, ROWS(BM$4:$BM86)), IFERROR(INDEX($AN$6:$AN$17, ROWS(BM$4:$BM86)-ROWS($AJ$6:$AJ$17)), IFERROR(INDEX($AR$6:$AR$17, ROWS(BM$4:$BM86)-ROWS($AJ$6:$AJ$17)-ROWS($AN$6:$AN$17)),IFERROR(INDEX($AV$6:$AV$17, ROWS(BM$4:$BM86)-ROWS($AJ$6:$AJ$17)-ROWS($AN$6:$AN$17)-ROWS($AR$6:$AR$17)),IFERROR(INDEX($AZ$6:$AZ$17, ROWS(BM$4:$BM86)-ROWS($AJ$6:$AJ$17)-ROWS($AN$6:$AN$17)-ROWS($AR$6:$AR$17)-ROWS($AV$6:$AV$17)),IFERROR(INDEX($BD$6:$BD$17, ROWS(BM$4:$BM86)-ROWS($AJ$6:$AJ$17)-ROWS($AN$6:$AN$17)-ROWS($AR$6:$AR$17)-ROWS($AV$6:$AV$17)-ROWS($AZ$6:$AZ$17)),IFERROR(INDEX($BH$6:$BH$17, ROWS(BM$4:$BM86)-ROWS($AJ$6:$AJ$17)-ROWS($AN$6:$AN$17)-ROWS($AR$6:$AR$17)-ROWS($AV$6:$AV$17)-ROWS($AZ$6:$AZ$17)-ROWS($BD$6:$BD$17)), "")))))))</f>
        <v/>
      </c>
      <c r="BN88" s="316" t="str">
        <f t="shared" ca="1" si="186"/>
        <v/>
      </c>
      <c r="BO88" s="316" t="str">
        <f ca="1">IF(OR(BP88="",BP88=0),"",MAX(BO$5:BO87)+1)</f>
        <v/>
      </c>
      <c r="BP88" s="316" t="str">
        <f ca="1">IFERROR(INDEX($AK$6:$AK$17, ROWS($BP$4:BP86)), IFERROR(INDEX($AO$6:$AO$17, ROWS($BP$4:BP86)-ROWS($AK$6:$AK$17)), IFERROR(INDEX($AS$6:$AS$17, ROWS($BP$4:BP86)-ROWS($AK$6:$AK$17)-ROWS($AO$6:$AO$17)),IFERROR(INDEX($AW$6:$AW$17, ROWS($BP$4:BP86)-ROWS($AK$6:$AK$17)-ROWS($AO$6:$AO$17)-ROWS($AS$6:$AS$17)),IFERROR(INDEX($BA$6:$BA$17, ROWS($BP$4:BP86)-ROWS($AK$6:$AK$17)-ROWS($AO$6:$AO$17)-ROWS($AS$6:$AS$17)-ROWS($AW$6:$AW$17)),IFERROR(INDEX($BE$6:$BE$17, ROWS($BP$4:BP86)-ROWS($AK$6:$AK$17)-ROWS($AO$6:$AO$17)-ROWS($AS$6:$AS$17)-ROWS($AW$6:$AW$17)-ROWS($BA$6:$BA$17)),IFERROR(INDEX($BI$6:$BI$17, ROWS($BP$4:BP86)-ROWS($AK$6:$AK$17)-ROWS($AO$6:$AO$17)-ROWS($AS$6:$AS$17)-ROWS($AW$6:$AW$17)-ROWS($BA$6:$BA$17)-ROWS($BE$6:$BE$17)), "")))))))</f>
        <v/>
      </c>
      <c r="BQ88" s="316" t="str">
        <f t="shared" ca="1" si="187"/>
        <v/>
      </c>
      <c r="BR88" s="413" t="str">
        <f t="shared" ca="1" si="188"/>
        <v/>
      </c>
      <c r="BS88" s="412" t="str">
        <f ca="1">IF(OR(BT88="",BT88=0),"",MAX(BS$5:BS87)+1)</f>
        <v/>
      </c>
      <c r="BT88" s="316" t="str">
        <f ca="1">IFERROR(INDEX($AJ$22:$AJ$33, ROWS($BT$4:BT86)), IFERROR(INDEX($AN$22:$AN$33, ROWS($BT$4:BT86)-ROWS($AJ$22:$AJ$33)), IFERROR(INDEX($AR$22:$AR$33, ROWS($BT$4:BT86)-ROWS($AJ$22:$AJ$33)-ROWS($AN$22:$AN$33)),IFERROR(INDEX($AV$22:$AV$33, ROWS($BT$4:BT86)-ROWS($AJ$22:$AJ$33)-ROWS($AN$22:$AN$33)-ROWS($AR$22:$AR$33)),IFERROR(INDEX($AZ$22:$AZ$33, ROWS($BT$4:BT86)-ROWS($AJ$22:$AJ$33)-ROWS($AN$22:$AN$33)-ROWS($AR$22:$AR$33)-ROWS($AV$22:$AV$33)),IFERROR(INDEX($BD$22:$BD$33, ROWS($BT$4:BT86)-ROWS($AJ$22:$AJ$33)-ROWS($AN$22:$AN$33)-ROWS($AR$22:$AR$33)-ROWS($AV$22:$AV$33)-ROWS($AZ$22:$AZ$33)),IFERROR(INDEX($BH$22:$BH$33, ROWS($BT$4:BT86)-ROWS($AJ$22:$AJ$33)-ROWS($AN$22:$AN$33)-ROWS($AR$22:$AR$33)-ROWS($AV$22:$AV$33)-ROWS($AZ$22:$AZ$33)-ROWS($BD$22:$BD$33)), "")))))))</f>
        <v/>
      </c>
      <c r="BU88" s="316" t="str">
        <f t="shared" ca="1" si="189"/>
        <v/>
      </c>
      <c r="BV88" s="316" t="str">
        <f ca="1">IF(OR(BW88="",BW88=0),"",MAX(BV$5:BV87)+1)</f>
        <v/>
      </c>
      <c r="BW88" s="316" t="str">
        <f ca="1">IFERROR(INDEX($AK$22:$AK$33, ROWS($BW$4:BW86)), IFERROR(INDEX($AO$22:$AO$33, ROWS($BW$4:BW86)-ROWS($AK$22:$AK$33)), IFERROR(INDEX($AS$22:$AS$33, ROWS($BW$4:BW86)-ROWS($AK$22:$AK$33)-ROWS($AO$22:$AO$33)),IFERROR(INDEX($AW$22:$AW$33, ROWS($BW$4:BW86)-ROWS($AK$22:$AK$33)-ROWS($AO$22:$AO$33)-ROWS($AS$22:$AS$33)),IFERROR(INDEX($BA$22:$BA$33, ROWS($BW$4:BW86)-ROWS($AK$22:$AK$33)-ROWS($AO$22:$AO$33)-ROWS($AS$22:$AS$33)-ROWS($AW$22:$AW$33)),IFERROR(INDEX($BE$22:$BE$33, ROWS($BW$4:BW86)-ROWS($AK$22:$AK$33)-ROWS($AO$22:$AO$33)-ROWS($AS$22:$AS$33)-ROWS($AW$22:$AW$33)-ROWS($BA$22:$BA$33)),IFERROR(INDEX($BI$22:$BI$33, ROWS($BW$4:BW86)-ROWS($AK$22:$AK$33)-ROWS($AO$22:$AO$33)-ROWS($AS$22:$AS$33)-ROWS($AW$22:$AW$33)-ROWS($BA$22:$BA$33)-ROWS($BE$22:$BE$33)), "")))))))</f>
        <v/>
      </c>
      <c r="BX88" s="316" t="str">
        <f t="shared" ca="1" si="190"/>
        <v/>
      </c>
      <c r="BY88" s="413" t="str">
        <f t="shared" ca="1" si="191"/>
        <v/>
      </c>
      <c r="BZ88" s="412" t="str">
        <f ca="1">IF(OR(CA88="",CA88=0),"",MAX(BZ$5:BZ87)+1)</f>
        <v/>
      </c>
      <c r="CA88" s="316" t="str">
        <f ca="1">IFERROR(INDEX($AJ$38:$AJ$49, ROWS($CA$4:CA86)), IFERROR(INDEX($AN$38:$AN$49, ROWS($CA$4:CA86)-ROWS($AJ$38:$AJ$49)), IFERROR(INDEX($AR$38:$AR$49, ROWS($CA$4:CA86)-ROWS($AJ$38:$AJ$49)-ROWS($AN$38:$AN$49)),IFERROR(INDEX($AV$38:$AV$49, ROWS($CA$4:CA86)-ROWS($AJ$38:$AJ$49)-ROWS($AN$38:$AN$49)-ROWS($AR$38:$AR$49)),IFERROR(INDEX($AZ$38:$AZ$49, ROWS($CA$4:CA86)-ROWS($AJ$38:$AJ$49)-ROWS($AN$38:$AN$49)-ROWS($AR$38:$AR$49)-ROWS($AV$38:$AV$49)),IFERROR(INDEX($BD$38:$BD$49, ROWS($CA$4:CA86)-ROWS($AJ$38:$AJ$49)-ROWS($AN$38:$AN$49)-ROWS($AR$38:$AR$49)-ROWS($AV$38:$AV$49)-ROWS($AZ$38:$AZ$49)),IFERROR(INDEX($BH$38:$BH$49, ROWS($CA$4:CA86)-ROWS($AJ$38:$AJ$49)-ROWS($AN$38:$AN$49)-ROWS($AR$38:$AR$49)-ROWS($AV$38:$AV$49)-ROWS($AZ$38:$AZ$49)-ROWS($BD$38:$BD$49)), "")))))))</f>
        <v/>
      </c>
      <c r="CB88" s="316" t="str">
        <f t="shared" ca="1" si="192"/>
        <v/>
      </c>
      <c r="CC88" s="316" t="str">
        <f ca="1">IF(OR(CD88="",CD88=0),"",MAX(CC$5:CC87)+1)</f>
        <v/>
      </c>
      <c r="CD88" s="316" t="str">
        <f ca="1">IFERROR(INDEX($AK$38:$AK$49, ROWS($CD$4:CD86)), IFERROR(INDEX($AO$38:$AO$49, ROWS($CD$4:CD86)-ROWS($AK$38:$AK$49)), IFERROR(INDEX($AS$38:$AS$49, ROWS($CD$4:CD86)-ROWS($AK$38:$AK$49)-ROWS($AO$38:$AO$49)),IFERROR(INDEX($AW$38:$AW$49, ROWS($CD$4:CD86)-ROWS($AK$38:$AK$49)-ROWS($AO$38:$AO$49)-ROWS($AS$38:$AS$49)),IFERROR(INDEX($BA$38:$BA$49, ROWS($CD$4:CD86)-ROWS($AK$38:$AK$49)-ROWS($AO$38:$AO$49)-ROWS($AS$38:$AS$49)-ROWS($AW$38:$AW$49)),IFERROR(INDEX($BE$38:$BE$49, ROWS($CD$4:CD86)-ROWS($AK$38:$AK$49)-ROWS($AO$38:$AO$49)-ROWS($AS$38:$AS$49)-ROWS($AW$38:$AW$49)-ROWS($BA$38:$BA$49)),IFERROR(INDEX($BI$38:$BI$49, ROWS($CD$4:CD86)-ROWS($AK$38:$AK$49)-ROWS($AO$38:$AO$49)-ROWS($AS$38:$AS$49)-ROWS($AW$38:$AW$49)-ROWS($BA$38:$BA$49)-ROWS($BE$38:$BE$49)), "")))))))</f>
        <v/>
      </c>
      <c r="CE88" s="316" t="str">
        <f t="shared" ca="1" si="193"/>
        <v/>
      </c>
      <c r="CF88" s="413" t="str">
        <f t="shared" ca="1" si="194"/>
        <v/>
      </c>
      <c r="CG88" s="412" t="str">
        <f ca="1">IF(OR(CH88="",CH88=0),"",MAX(CG$5:CG87)+1)</f>
        <v/>
      </c>
      <c r="CH88" s="316" t="str">
        <f ca="1">IFERROR(INDEX($AJ$54:$AJ$65, ROWS($CH$4:CH86)), IFERROR(INDEX($AN$54:$AN$65, ROWS($CH$4:CH86)-ROWS($AJ$54:$AJ$65)), IFERROR(INDEX($AR$54:$AR$65, ROWS($CH$4:CH86)-ROWS($AJ$54:$AJ$65)-ROWS($AN$54:$AN$65)),IFERROR(INDEX($AV$54:$AV$65, ROWS($CH$4:CH86)-ROWS($AJ$54:$AJ$65)-ROWS($AN$54:$AN$65)-ROWS($AR$54:$AR$65)),IFERROR(INDEX($AZ$54:$AZ$65, ROWS($CH$4:CH86)-ROWS($AJ$54:$AJ$65)-ROWS($AN$54:$AN$65)-ROWS($AR$54:$AR$65)-ROWS($AV$54:$AV$65)),IFERROR(INDEX($BD$54:$BD$65, ROWS($CH$4:CH86)-ROWS($AJ$54:$AJ$65)-ROWS($AN$54:$AN$65)-ROWS($AR$54:$AR$65)-ROWS($AV$54:$AV$65)-ROWS($AZ$54:$AZ$65)),IFERROR(INDEX($BH$54:$BH$65, ROWS($CH$4:CH86)-ROWS($AJ$54:$AJ$65)-ROWS($AN$54:$AN$65)-ROWS($AR$54:$AR$65)-ROWS($AV$54:$AV$65)-ROWS($AZ$54:$AZ$65)-ROWS($BD$54:$BD$65)), "")))))))</f>
        <v/>
      </c>
      <c r="CI88" s="316" t="str">
        <f t="shared" ca="1" si="195"/>
        <v/>
      </c>
      <c r="CJ88" s="316" t="str">
        <f ca="1">IF(OR(CK88="",CK88=0),"",MAX(CJ$5:CJ87)+1)</f>
        <v/>
      </c>
      <c r="CK88" s="316" t="str">
        <f ca="1">IFERROR(INDEX($AK$54:$AK$65, ROWS($CK$4:CK86)), IFERROR(INDEX($AO$54:$AO$65, ROWS($CK$4:CK86)-ROWS($AK$54:$AK$65)), IFERROR(INDEX($AS$54:$AS$65, ROWS($CK$4:CK86)-ROWS($AK$54:$AK$65)-ROWS($AO$54:$AO$65)),IFERROR(INDEX($AW$54:$AW$65, ROWS($CK$4:CK86)-ROWS($AK$54:$AK$65)-ROWS($AO$54:$AO$65)-ROWS($AS$54:$AS$65)),IFERROR(INDEX($BA$54:$BA$65, ROWS($CK$4:CK86)-ROWS($AK$54:$AK$65)-ROWS($AO$54:$AO$65)-ROWS($AS$54:$AS$65)-ROWS($AW$54:$AW$65)),IFERROR(INDEX($BE$54:$BE$65, ROWS($CK$4:CK86)-ROWS($AK$54:$AK$65)-ROWS($AO$54:$AO$65)-ROWS($AS$54:$AS$65)-ROWS($AW$54:$AW$65)-ROWS($BA$54:$BA$65)),IFERROR(INDEX($BI$54:$BI$65, ROWS($CK$4:CK86)-ROWS($AK$54:$AK$65)-ROWS($AO$54:$AO$65)-ROWS($AS$54:$AS$65)-ROWS($AW$54:$AW$65)-ROWS($BA$54:$BA$65)-ROWS($BE$54:$BE$65)), "")))))))</f>
        <v/>
      </c>
      <c r="CL88" s="316" t="str">
        <f t="shared" ca="1" si="196"/>
        <v/>
      </c>
      <c r="CM88" s="413" t="str">
        <f t="shared" ca="1" si="197"/>
        <v/>
      </c>
      <c r="CN88" s="412" t="str">
        <f>IF(OR(CO88="",CO88=0),"",MAX(CN$5:CN87)+1)</f>
        <v/>
      </c>
      <c r="CO88" s="316">
        <f>IFERROR(INDEX($AJ$70:$AJ$81, ROWS($CO$4:CO86)), IFERROR(INDEX($AN$70:$AN$81, ROWS($CO$4:CO86)-ROWS($AJ$70:$AJ$81)), IFERROR(INDEX($AR$70:$AR$81, ROWS($CO$4:CO86)-ROWS($AJ$70:$AJ$81)-ROWS($AN$70:$AN$81)),IFERROR(INDEX($AV$70:$AV$81, ROWS($CO$4:CO86)-ROWS($AJ$70:$AJ$81)-ROWS($AN$70:$AN$81)-ROWS($AR$70:$AR$81)),IFERROR(INDEX($AZ$70:$AZ$81, ROWS($CO$4:CO86)-ROWS($AJ$70:$AJ$81)-ROWS($AN$70:$AN$81)-ROWS($AR$70:$AR$81)-ROWS($AV$70:$AV$81)),IFERROR(INDEX($BD$70:$BD$81, ROWS($CO$4:CO86)-ROWS($AJ$70:$AJ$81)-ROWS($AN$70:$AN$81)-ROWS($AR$70:$AR$81)-ROWS($AV$70:$AV$81)-ROWS($AZ$70:$AZ$81)),IFERROR(INDEX($BH$70:$BH$81, ROWS($CO$4:CO86)-ROWS($AJ$70:$AJ$81)-ROWS($AN$70:$AN$81)-ROWS($AR$70:$AR$81)-ROWS($AV$70:$AV$81)-ROWS($AZ$70:$AZ$81)-ROWS($BD$70:$BD$81)), "")))))))</f>
        <v>0</v>
      </c>
      <c r="CP88" s="316" t="str">
        <f t="shared" ca="1" si="198"/>
        <v/>
      </c>
      <c r="CQ88" s="316" t="str">
        <f>IF(OR(CR88="",CR88=0),"",MAX(CQ$5:CQ87)+1)</f>
        <v/>
      </c>
      <c r="CR88" s="316">
        <f>IFERROR(INDEX($AK$70:$AK$81, ROWS($CR$4:CR86)), IFERROR(INDEX($AO$70:$AO$81, ROWS($CR$4:CR86)-ROWS($AK$70:$AK$81)), IFERROR(INDEX($AS$70:$AS$81, ROWS($CR$4:CR86)-ROWS($AK$70:$AK$81)-ROWS($AO$70:$AO$81)),IFERROR(INDEX($AW$70:$AW$81, ROWS($CR$4:CR86)-ROWS($AK$70:$AK$81)-ROWS($AO$70:$AO$81)-ROWS($AS$70:$AS$81)),IFERROR(INDEX($BA$70:$BA$81, ROWS($CR$4:CR86)-ROWS($AK$70:$AK$81)-ROWS($AO$70:$AO$81)-ROWS($AS$70:$AS$81)-ROWS($AW$70:$AW$81)),IFERROR(INDEX($BE$70:$BE$81, ROWS($CR$4:CR86)-ROWS($AK$70:$AK$81)-ROWS($AO$70:$AO$81)-ROWS($AS$70:$AS$81)-ROWS($AW$70:$AW$81)-ROWS($BA$70:$BA$81)),IFERROR(INDEX($BI$70:$BI$81, ROWS($CR$4:CR86)-ROWS($AK$70:$AK$81)-ROWS($AO$70:$AO$81)-ROWS($AS$70:$AS$81)-ROWS($AW$70:$AW$81)-ROWS($BA$70:$BA$81)-ROWS($BE$70:$BE$81)), "")))))))</f>
        <v>0</v>
      </c>
      <c r="CS88" s="316" t="str">
        <f t="shared" ca="1" si="199"/>
        <v/>
      </c>
      <c r="CT88" s="413" t="str">
        <f t="shared" ca="1" si="200"/>
        <v/>
      </c>
      <c r="CU88" s="412" t="str">
        <f>IF(OR(CV88="",CV88=0),"",MAX(CU$5:CU87)+1)</f>
        <v/>
      </c>
      <c r="CV88" s="316" t="str">
        <f>IFERROR(INDEX($AJ$86:$AJ$97, ROWS($CV$4:CV86)), IFERROR(INDEX($AN$86:$AN$97, ROWS($CV$4:CV86)-ROWS($AJ$86:$AJ$97)), ""))</f>
        <v/>
      </c>
      <c r="CW88" s="316" t="str">
        <f t="shared" si="201"/>
        <v/>
      </c>
      <c r="CX88" s="316" t="str">
        <f>IF(OR(CY88="",CY88=0),"",MAX(CX$5:CX87)+1)</f>
        <v/>
      </c>
      <c r="CY88" s="316" t="str">
        <f>IFERROR(INDEX($AK$86:$AK$97, ROWS($CY$4:CY86)), IFERROR(INDEX($AO$86:$AO$97, ROWS($CY$4:CY86)-ROWS($AK$86:$AK$97)), ""))</f>
        <v/>
      </c>
      <c r="CZ88" s="316" t="str">
        <f t="shared" si="202"/>
        <v/>
      </c>
      <c r="DA88" s="413" t="str">
        <f t="shared" si="203"/>
        <v/>
      </c>
      <c r="DC88" s="438">
        <f ca="1">IF(OR(DD88="",DD88=0),"",MAX(DC$85:DC87)+1)</f>
        <v>3</v>
      </c>
      <c r="DD88" s="434" t="str">
        <f t="shared" ca="1" si="204"/>
        <v>Auto Insurance</v>
      </c>
      <c r="DE88" s="413">
        <f t="shared" ca="1" si="205"/>
        <v>180</v>
      </c>
      <c r="DF88" s="431" t="str">
        <f ca="1">IF(OR(DG88="",DG88=0),"",MAX(DF$85:DF87)+1)</f>
        <v/>
      </c>
      <c r="DG88" s="412" t="str">
        <f t="shared" ca="1" si="206"/>
        <v/>
      </c>
      <c r="DH88" s="413" t="str">
        <f t="shared" ca="1" si="207"/>
        <v/>
      </c>
      <c r="DI88" s="412" t="str">
        <f t="shared" ca="1" si="208"/>
        <v>Auto Insurance</v>
      </c>
      <c r="DJ88" s="413">
        <f t="shared" ca="1" si="209"/>
        <v>180</v>
      </c>
      <c r="DK88" s="412" t="str">
        <f t="shared" ca="1" si="210"/>
        <v/>
      </c>
      <c r="DL88" s="413" t="str">
        <f t="shared" ca="1" si="211"/>
        <v/>
      </c>
      <c r="DM88" s="292"/>
      <c r="DN88" s="425" t="str">
        <f ca="1">IF(DI92="","",CONCATENATE(DI92," - ",DJ92))</f>
        <v/>
      </c>
      <c r="DO88" s="295" t="str">
        <f ca="1">IF(DI93="","",CONCATENATE(DI93," - ",DJ93))</f>
        <v/>
      </c>
      <c r="DP88" s="295" t="str">
        <f ca="1">IF(DI94="","",CONCATENATE(DI94," - ",DJ94))</f>
        <v/>
      </c>
      <c r="DQ88" s="425" t="str">
        <f ca="1">IF(DK92="","",CONCATENATE(DK92," - ",DL92))</f>
        <v/>
      </c>
      <c r="DR88" s="295" t="str">
        <f ca="1">IF(DK93="","",CONCATENATE(DK93," - ",DL93))</f>
        <v/>
      </c>
      <c r="DS88" s="426" t="str">
        <f ca="1">IF(DK94="","",CONCATENATE(DK94," - ",DL94))</f>
        <v/>
      </c>
    </row>
    <row r="89" spans="28:123" x14ac:dyDescent="0.3">
      <c r="AB89" s="395" t="str">
        <f ca="1">IFERROR(MATCH($AB$59,OFFSET(Year!$BI$11:$BI$62,AB88,,1000),0)+AB88,"")</f>
        <v/>
      </c>
      <c r="AC89" s="404" t="str">
        <f ca="1">IFERROR(INDEX(Year!$BL$11:$BL$62,AB89),"")</f>
        <v/>
      </c>
      <c r="AD89" s="405" t="str">
        <f ca="1">IFERROR(INDEX(Year!$BJ$11:$BJ$62,AB89),"")</f>
        <v/>
      </c>
      <c r="AE89" s="406" t="str">
        <f ca="1">IFERROR(INDEX(Year!$BK$11:$BK$62,AB89),"")</f>
        <v/>
      </c>
      <c r="AF89" s="407" t="str">
        <f ca="1">IFERROR(INDEX(Year!$BI$11:$BI$62,AB89),"")</f>
        <v/>
      </c>
      <c r="AI89" s="304"/>
      <c r="AJ89" s="305"/>
      <c r="AK89" s="306"/>
      <c r="AL89" s="307"/>
      <c r="AM89" s="304"/>
      <c r="AN89" s="305"/>
      <c r="AO89" s="306"/>
      <c r="AP89" s="307"/>
      <c r="BL89" s="412" t="str">
        <f ca="1">IF(OR(BM89="",BM89=0),"",MAX(BL$5:BL88)+1)</f>
        <v/>
      </c>
      <c r="BM89" s="316" t="str">
        <f ca="1">IFERROR(INDEX($AJ$6:$AJ$17, ROWS(BM$4:$BM87)), IFERROR(INDEX($AN$6:$AN$17, ROWS(BM$4:$BM87)-ROWS($AJ$6:$AJ$17)), IFERROR(INDEX($AR$6:$AR$17, ROWS(BM$4:$BM87)-ROWS($AJ$6:$AJ$17)-ROWS($AN$6:$AN$17)),IFERROR(INDEX($AV$6:$AV$17, ROWS(BM$4:$BM87)-ROWS($AJ$6:$AJ$17)-ROWS($AN$6:$AN$17)-ROWS($AR$6:$AR$17)),IFERROR(INDEX($AZ$6:$AZ$17, ROWS(BM$4:$BM87)-ROWS($AJ$6:$AJ$17)-ROWS($AN$6:$AN$17)-ROWS($AR$6:$AR$17)-ROWS($AV$6:$AV$17)),IFERROR(INDEX($BD$6:$BD$17, ROWS(BM$4:$BM87)-ROWS($AJ$6:$AJ$17)-ROWS($AN$6:$AN$17)-ROWS($AR$6:$AR$17)-ROWS($AV$6:$AV$17)-ROWS($AZ$6:$AZ$17)),IFERROR(INDEX($BH$6:$BH$17, ROWS(BM$4:$BM87)-ROWS($AJ$6:$AJ$17)-ROWS($AN$6:$AN$17)-ROWS($AR$6:$AR$17)-ROWS($AV$6:$AV$17)-ROWS($AZ$6:$AZ$17)-ROWS($BD$6:$BD$17)), "")))))))</f>
        <v/>
      </c>
      <c r="BN89" s="316" t="str">
        <f t="shared" ca="1" si="186"/>
        <v/>
      </c>
      <c r="BO89" s="316" t="str">
        <f ca="1">IF(OR(BP89="",BP89=0),"",MAX(BO$5:BO88)+1)</f>
        <v/>
      </c>
      <c r="BP89" s="316" t="str">
        <f ca="1">IFERROR(INDEX($AK$6:$AK$17, ROWS($BP$4:BP87)), IFERROR(INDEX($AO$6:$AO$17, ROWS($BP$4:BP87)-ROWS($AK$6:$AK$17)), IFERROR(INDEX($AS$6:$AS$17, ROWS($BP$4:BP87)-ROWS($AK$6:$AK$17)-ROWS($AO$6:$AO$17)),IFERROR(INDEX($AW$6:$AW$17, ROWS($BP$4:BP87)-ROWS($AK$6:$AK$17)-ROWS($AO$6:$AO$17)-ROWS($AS$6:$AS$17)),IFERROR(INDEX($BA$6:$BA$17, ROWS($BP$4:BP87)-ROWS($AK$6:$AK$17)-ROWS($AO$6:$AO$17)-ROWS($AS$6:$AS$17)-ROWS($AW$6:$AW$17)),IFERROR(INDEX($BE$6:$BE$17, ROWS($BP$4:BP87)-ROWS($AK$6:$AK$17)-ROWS($AO$6:$AO$17)-ROWS($AS$6:$AS$17)-ROWS($AW$6:$AW$17)-ROWS($BA$6:$BA$17)),IFERROR(INDEX($BI$6:$BI$17, ROWS($BP$4:BP87)-ROWS($AK$6:$AK$17)-ROWS($AO$6:$AO$17)-ROWS($AS$6:$AS$17)-ROWS($AW$6:$AW$17)-ROWS($BA$6:$BA$17)-ROWS($BE$6:$BE$17)), "")))))))</f>
        <v/>
      </c>
      <c r="BQ89" s="316" t="str">
        <f t="shared" ca="1" si="187"/>
        <v/>
      </c>
      <c r="BR89" s="413" t="str">
        <f t="shared" ca="1" si="188"/>
        <v/>
      </c>
      <c r="BS89" s="412" t="str">
        <f ca="1">IF(OR(BT89="",BT89=0),"",MAX(BS$5:BS88)+1)</f>
        <v/>
      </c>
      <c r="BT89" s="316" t="str">
        <f ca="1">IFERROR(INDEX($AJ$22:$AJ$33, ROWS($BT$4:BT87)), IFERROR(INDEX($AN$22:$AN$33, ROWS($BT$4:BT87)-ROWS($AJ$22:$AJ$33)), IFERROR(INDEX($AR$22:$AR$33, ROWS($BT$4:BT87)-ROWS($AJ$22:$AJ$33)-ROWS($AN$22:$AN$33)),IFERROR(INDEX($AV$22:$AV$33, ROWS($BT$4:BT87)-ROWS($AJ$22:$AJ$33)-ROWS($AN$22:$AN$33)-ROWS($AR$22:$AR$33)),IFERROR(INDEX($AZ$22:$AZ$33, ROWS($BT$4:BT87)-ROWS($AJ$22:$AJ$33)-ROWS($AN$22:$AN$33)-ROWS($AR$22:$AR$33)-ROWS($AV$22:$AV$33)),IFERROR(INDEX($BD$22:$BD$33, ROWS($BT$4:BT87)-ROWS($AJ$22:$AJ$33)-ROWS($AN$22:$AN$33)-ROWS($AR$22:$AR$33)-ROWS($AV$22:$AV$33)-ROWS($AZ$22:$AZ$33)),IFERROR(INDEX($BH$22:$BH$33, ROWS($BT$4:BT87)-ROWS($AJ$22:$AJ$33)-ROWS($AN$22:$AN$33)-ROWS($AR$22:$AR$33)-ROWS($AV$22:$AV$33)-ROWS($AZ$22:$AZ$33)-ROWS($BD$22:$BD$33)), "")))))))</f>
        <v/>
      </c>
      <c r="BU89" s="316" t="str">
        <f t="shared" ca="1" si="189"/>
        <v/>
      </c>
      <c r="BV89" s="316" t="str">
        <f ca="1">IF(OR(BW89="",BW89=0),"",MAX(BV$5:BV88)+1)</f>
        <v/>
      </c>
      <c r="BW89" s="316" t="str">
        <f ca="1">IFERROR(INDEX($AK$22:$AK$33, ROWS($BW$4:BW87)), IFERROR(INDEX($AO$22:$AO$33, ROWS($BW$4:BW87)-ROWS($AK$22:$AK$33)), IFERROR(INDEX($AS$22:$AS$33, ROWS($BW$4:BW87)-ROWS($AK$22:$AK$33)-ROWS($AO$22:$AO$33)),IFERROR(INDEX($AW$22:$AW$33, ROWS($BW$4:BW87)-ROWS($AK$22:$AK$33)-ROWS($AO$22:$AO$33)-ROWS($AS$22:$AS$33)),IFERROR(INDEX($BA$22:$BA$33, ROWS($BW$4:BW87)-ROWS($AK$22:$AK$33)-ROWS($AO$22:$AO$33)-ROWS($AS$22:$AS$33)-ROWS($AW$22:$AW$33)),IFERROR(INDEX($BE$22:$BE$33, ROWS($BW$4:BW87)-ROWS($AK$22:$AK$33)-ROWS($AO$22:$AO$33)-ROWS($AS$22:$AS$33)-ROWS($AW$22:$AW$33)-ROWS($BA$22:$BA$33)),IFERROR(INDEX($BI$22:$BI$33, ROWS($BW$4:BW87)-ROWS($AK$22:$AK$33)-ROWS($AO$22:$AO$33)-ROWS($AS$22:$AS$33)-ROWS($AW$22:$AW$33)-ROWS($BA$22:$BA$33)-ROWS($BE$22:$BE$33)), "")))))))</f>
        <v/>
      </c>
      <c r="BX89" s="316" t="str">
        <f t="shared" ca="1" si="190"/>
        <v/>
      </c>
      <c r="BY89" s="413" t="str">
        <f t="shared" ca="1" si="191"/>
        <v/>
      </c>
      <c r="BZ89" s="412" t="str">
        <f ca="1">IF(OR(CA89="",CA89=0),"",MAX(BZ$5:BZ88)+1)</f>
        <v/>
      </c>
      <c r="CA89" s="316" t="str">
        <f ca="1">IFERROR(INDEX($AJ$38:$AJ$49, ROWS($CA$4:CA87)), IFERROR(INDEX($AN$38:$AN$49, ROWS($CA$4:CA87)-ROWS($AJ$38:$AJ$49)), IFERROR(INDEX($AR$38:$AR$49, ROWS($CA$4:CA87)-ROWS($AJ$38:$AJ$49)-ROWS($AN$38:$AN$49)),IFERROR(INDEX($AV$38:$AV$49, ROWS($CA$4:CA87)-ROWS($AJ$38:$AJ$49)-ROWS($AN$38:$AN$49)-ROWS($AR$38:$AR$49)),IFERROR(INDEX($AZ$38:$AZ$49, ROWS($CA$4:CA87)-ROWS($AJ$38:$AJ$49)-ROWS($AN$38:$AN$49)-ROWS($AR$38:$AR$49)-ROWS($AV$38:$AV$49)),IFERROR(INDEX($BD$38:$BD$49, ROWS($CA$4:CA87)-ROWS($AJ$38:$AJ$49)-ROWS($AN$38:$AN$49)-ROWS($AR$38:$AR$49)-ROWS($AV$38:$AV$49)-ROWS($AZ$38:$AZ$49)),IFERROR(INDEX($BH$38:$BH$49, ROWS($CA$4:CA87)-ROWS($AJ$38:$AJ$49)-ROWS($AN$38:$AN$49)-ROWS($AR$38:$AR$49)-ROWS($AV$38:$AV$49)-ROWS($AZ$38:$AZ$49)-ROWS($BD$38:$BD$49)), "")))))))</f>
        <v/>
      </c>
      <c r="CB89" s="316" t="str">
        <f t="shared" ca="1" si="192"/>
        <v/>
      </c>
      <c r="CC89" s="316" t="str">
        <f ca="1">IF(OR(CD89="",CD89=0),"",MAX(CC$5:CC88)+1)</f>
        <v/>
      </c>
      <c r="CD89" s="316" t="str">
        <f ca="1">IFERROR(INDEX($AK$38:$AK$49, ROWS($CD$4:CD87)), IFERROR(INDEX($AO$38:$AO$49, ROWS($CD$4:CD87)-ROWS($AK$38:$AK$49)), IFERROR(INDEX($AS$38:$AS$49, ROWS($CD$4:CD87)-ROWS($AK$38:$AK$49)-ROWS($AO$38:$AO$49)),IFERROR(INDEX($AW$38:$AW$49, ROWS($CD$4:CD87)-ROWS($AK$38:$AK$49)-ROWS($AO$38:$AO$49)-ROWS($AS$38:$AS$49)),IFERROR(INDEX($BA$38:$BA$49, ROWS($CD$4:CD87)-ROWS($AK$38:$AK$49)-ROWS($AO$38:$AO$49)-ROWS($AS$38:$AS$49)-ROWS($AW$38:$AW$49)),IFERROR(INDEX($BE$38:$BE$49, ROWS($CD$4:CD87)-ROWS($AK$38:$AK$49)-ROWS($AO$38:$AO$49)-ROWS($AS$38:$AS$49)-ROWS($AW$38:$AW$49)-ROWS($BA$38:$BA$49)),IFERROR(INDEX($BI$38:$BI$49, ROWS($CD$4:CD87)-ROWS($AK$38:$AK$49)-ROWS($AO$38:$AO$49)-ROWS($AS$38:$AS$49)-ROWS($AW$38:$AW$49)-ROWS($BA$38:$BA$49)-ROWS($BE$38:$BE$49)), "")))))))</f>
        <v/>
      </c>
      <c r="CE89" s="316" t="str">
        <f t="shared" ca="1" si="193"/>
        <v/>
      </c>
      <c r="CF89" s="413" t="str">
        <f t="shared" ca="1" si="194"/>
        <v/>
      </c>
      <c r="CG89" s="412" t="str">
        <f ca="1">IF(OR(CH89="",CH89=0),"",MAX(CG$5:CG88)+1)</f>
        <v/>
      </c>
      <c r="CH89" s="316" t="str">
        <f ca="1">IFERROR(INDEX($AJ$54:$AJ$65, ROWS($CH$4:CH87)), IFERROR(INDEX($AN$54:$AN$65, ROWS($CH$4:CH87)-ROWS($AJ$54:$AJ$65)), IFERROR(INDEX($AR$54:$AR$65, ROWS($CH$4:CH87)-ROWS($AJ$54:$AJ$65)-ROWS($AN$54:$AN$65)),IFERROR(INDEX($AV$54:$AV$65, ROWS($CH$4:CH87)-ROWS($AJ$54:$AJ$65)-ROWS($AN$54:$AN$65)-ROWS($AR$54:$AR$65)),IFERROR(INDEX($AZ$54:$AZ$65, ROWS($CH$4:CH87)-ROWS($AJ$54:$AJ$65)-ROWS($AN$54:$AN$65)-ROWS($AR$54:$AR$65)-ROWS($AV$54:$AV$65)),IFERROR(INDEX($BD$54:$BD$65, ROWS($CH$4:CH87)-ROWS($AJ$54:$AJ$65)-ROWS($AN$54:$AN$65)-ROWS($AR$54:$AR$65)-ROWS($AV$54:$AV$65)-ROWS($AZ$54:$AZ$65)),IFERROR(INDEX($BH$54:$BH$65, ROWS($CH$4:CH87)-ROWS($AJ$54:$AJ$65)-ROWS($AN$54:$AN$65)-ROWS($AR$54:$AR$65)-ROWS($AV$54:$AV$65)-ROWS($AZ$54:$AZ$65)-ROWS($BD$54:$BD$65)), "")))))))</f>
        <v/>
      </c>
      <c r="CI89" s="316" t="str">
        <f t="shared" ca="1" si="195"/>
        <v/>
      </c>
      <c r="CJ89" s="316" t="str">
        <f ca="1">IF(OR(CK89="",CK89=0),"",MAX(CJ$5:CJ88)+1)</f>
        <v/>
      </c>
      <c r="CK89" s="316" t="str">
        <f ca="1">IFERROR(INDEX($AK$54:$AK$65, ROWS($CK$4:CK87)), IFERROR(INDEX($AO$54:$AO$65, ROWS($CK$4:CK87)-ROWS($AK$54:$AK$65)), IFERROR(INDEX($AS$54:$AS$65, ROWS($CK$4:CK87)-ROWS($AK$54:$AK$65)-ROWS($AO$54:$AO$65)),IFERROR(INDEX($AW$54:$AW$65, ROWS($CK$4:CK87)-ROWS($AK$54:$AK$65)-ROWS($AO$54:$AO$65)-ROWS($AS$54:$AS$65)),IFERROR(INDEX($BA$54:$BA$65, ROWS($CK$4:CK87)-ROWS($AK$54:$AK$65)-ROWS($AO$54:$AO$65)-ROWS($AS$54:$AS$65)-ROWS($AW$54:$AW$65)),IFERROR(INDEX($BE$54:$BE$65, ROWS($CK$4:CK87)-ROWS($AK$54:$AK$65)-ROWS($AO$54:$AO$65)-ROWS($AS$54:$AS$65)-ROWS($AW$54:$AW$65)-ROWS($BA$54:$BA$65)),IFERROR(INDEX($BI$54:$BI$65, ROWS($CK$4:CK87)-ROWS($AK$54:$AK$65)-ROWS($AO$54:$AO$65)-ROWS($AS$54:$AS$65)-ROWS($AW$54:$AW$65)-ROWS($BA$54:$BA$65)-ROWS($BE$54:$BE$65)), "")))))))</f>
        <v/>
      </c>
      <c r="CL89" s="316" t="str">
        <f t="shared" ca="1" si="196"/>
        <v/>
      </c>
      <c r="CM89" s="413" t="str">
        <f t="shared" ca="1" si="197"/>
        <v/>
      </c>
      <c r="CN89" s="412" t="str">
        <f>IF(OR(CO89="",CO89=0),"",MAX(CN$5:CN88)+1)</f>
        <v/>
      </c>
      <c r="CO89" s="316">
        <f>IFERROR(INDEX($AJ$70:$AJ$81, ROWS($CO$4:CO87)), IFERROR(INDEX($AN$70:$AN$81, ROWS($CO$4:CO87)-ROWS($AJ$70:$AJ$81)), IFERROR(INDEX($AR$70:$AR$81, ROWS($CO$4:CO87)-ROWS($AJ$70:$AJ$81)-ROWS($AN$70:$AN$81)),IFERROR(INDEX($AV$70:$AV$81, ROWS($CO$4:CO87)-ROWS($AJ$70:$AJ$81)-ROWS($AN$70:$AN$81)-ROWS($AR$70:$AR$81)),IFERROR(INDEX($AZ$70:$AZ$81, ROWS($CO$4:CO87)-ROWS($AJ$70:$AJ$81)-ROWS($AN$70:$AN$81)-ROWS($AR$70:$AR$81)-ROWS($AV$70:$AV$81)),IFERROR(INDEX($BD$70:$BD$81, ROWS($CO$4:CO87)-ROWS($AJ$70:$AJ$81)-ROWS($AN$70:$AN$81)-ROWS($AR$70:$AR$81)-ROWS($AV$70:$AV$81)-ROWS($AZ$70:$AZ$81)),IFERROR(INDEX($BH$70:$BH$81, ROWS($CO$4:CO87)-ROWS($AJ$70:$AJ$81)-ROWS($AN$70:$AN$81)-ROWS($AR$70:$AR$81)-ROWS($AV$70:$AV$81)-ROWS($AZ$70:$AZ$81)-ROWS($BD$70:$BD$81)), "")))))))</f>
        <v>0</v>
      </c>
      <c r="CP89" s="316" t="str">
        <f t="shared" ca="1" si="198"/>
        <v/>
      </c>
      <c r="CQ89" s="316" t="str">
        <f>IF(OR(CR89="",CR89=0),"",MAX(CQ$5:CQ88)+1)</f>
        <v/>
      </c>
      <c r="CR89" s="316">
        <f>IFERROR(INDEX($AK$70:$AK$81, ROWS($CR$4:CR87)), IFERROR(INDEX($AO$70:$AO$81, ROWS($CR$4:CR87)-ROWS($AK$70:$AK$81)), IFERROR(INDEX($AS$70:$AS$81, ROWS($CR$4:CR87)-ROWS($AK$70:$AK$81)-ROWS($AO$70:$AO$81)),IFERROR(INDEX($AW$70:$AW$81, ROWS($CR$4:CR87)-ROWS($AK$70:$AK$81)-ROWS($AO$70:$AO$81)-ROWS($AS$70:$AS$81)),IFERROR(INDEX($BA$70:$BA$81, ROWS($CR$4:CR87)-ROWS($AK$70:$AK$81)-ROWS($AO$70:$AO$81)-ROWS($AS$70:$AS$81)-ROWS($AW$70:$AW$81)),IFERROR(INDEX($BE$70:$BE$81, ROWS($CR$4:CR87)-ROWS($AK$70:$AK$81)-ROWS($AO$70:$AO$81)-ROWS($AS$70:$AS$81)-ROWS($AW$70:$AW$81)-ROWS($BA$70:$BA$81)),IFERROR(INDEX($BI$70:$BI$81, ROWS($CR$4:CR87)-ROWS($AK$70:$AK$81)-ROWS($AO$70:$AO$81)-ROWS($AS$70:$AS$81)-ROWS($AW$70:$AW$81)-ROWS($BA$70:$BA$81)-ROWS($BE$70:$BE$81)), "")))))))</f>
        <v>0</v>
      </c>
      <c r="CS89" s="316" t="str">
        <f t="shared" ca="1" si="199"/>
        <v/>
      </c>
      <c r="CT89" s="413" t="str">
        <f t="shared" ca="1" si="200"/>
        <v/>
      </c>
      <c r="CU89" s="412" t="str">
        <f>IF(OR(CV89="",CV89=0),"",MAX(CU$5:CU88)+1)</f>
        <v/>
      </c>
      <c r="CV89" s="316" t="str">
        <f>IFERROR(INDEX($AJ$86:$AJ$97, ROWS($CV$4:CV87)), IFERROR(INDEX($AN$86:$AN$97, ROWS($CV$4:CV87)-ROWS($AJ$86:$AJ$97)), ""))</f>
        <v/>
      </c>
      <c r="CW89" s="316" t="str">
        <f t="shared" si="201"/>
        <v/>
      </c>
      <c r="CX89" s="316" t="str">
        <f>IF(OR(CY89="",CY89=0),"",MAX(CX$5:CX88)+1)</f>
        <v/>
      </c>
      <c r="CY89" s="316" t="str">
        <f>IFERROR(INDEX($AK$86:$AK$97, ROWS($CY$4:CY87)), IFERROR(INDEX($AO$86:$AO$97, ROWS($CY$4:CY87)-ROWS($AK$86:$AK$97)), ""))</f>
        <v/>
      </c>
      <c r="CZ89" s="316" t="str">
        <f t="shared" si="202"/>
        <v/>
      </c>
      <c r="DA89" s="413" t="str">
        <f t="shared" si="203"/>
        <v/>
      </c>
      <c r="DC89" s="438" t="str">
        <f ca="1">IF(OR(DD89="",DD89=0),"",MAX(DC$85:DC88)+1)</f>
        <v/>
      </c>
      <c r="DD89" s="434" t="str">
        <f t="shared" ca="1" si="204"/>
        <v/>
      </c>
      <c r="DE89" s="413" t="str">
        <f t="shared" ca="1" si="205"/>
        <v/>
      </c>
      <c r="DF89" s="431">
        <f ca="1">IF(OR(DG89="",DG89=0),"",MAX(DF$85:DF88)+1)</f>
        <v>1</v>
      </c>
      <c r="DG89" s="412" t="str">
        <f t="shared" ca="1" si="206"/>
        <v>Paycheck 2</v>
      </c>
      <c r="DH89" s="413">
        <f t="shared" ca="1" si="207"/>
        <v>400</v>
      </c>
      <c r="DI89" s="412" t="str">
        <f t="shared" ca="1" si="208"/>
        <v>Car 2 Gas</v>
      </c>
      <c r="DJ89" s="413">
        <f t="shared" ca="1" si="209"/>
        <v>80</v>
      </c>
      <c r="DK89" s="412" t="str">
        <f t="shared" ca="1" si="210"/>
        <v/>
      </c>
      <c r="DL89" s="413" t="str">
        <f t="shared" ca="1" si="211"/>
        <v/>
      </c>
      <c r="DM89" s="293"/>
      <c r="DN89" s="425" t="str">
        <f ca="1">IF(DI95="","",CONCATENATE(DI95," - ",DJ95))</f>
        <v/>
      </c>
      <c r="DO89" s="295" t="str">
        <f ca="1">IF(DI96="","",CONCATENATE(DI96," - ",DJ96))</f>
        <v/>
      </c>
      <c r="DP89" s="295" t="str">
        <f ca="1">IF(DI97="","",CONCATENATE(DI97," - ",DJ97))</f>
        <v/>
      </c>
      <c r="DQ89" s="425" t="str">
        <f ca="1">IF(DK95="","",CONCATENATE(DK95," - ",DL95))</f>
        <v/>
      </c>
      <c r="DR89" s="295" t="str">
        <f ca="1">IF(DK96="","",CONCATENATE(DK96," - ",DL96))</f>
        <v/>
      </c>
      <c r="DS89" s="426" t="str">
        <f ca="1">IF(DK97="","",CONCATENATE(DK97," - ",DL97))</f>
        <v/>
      </c>
    </row>
    <row r="90" spans="28:123" ht="15.75" thickBot="1" x14ac:dyDescent="0.35">
      <c r="AB90" s="408" t="str">
        <f ca="1">IFERROR(MATCH($AB$59,OFFSET(Year!$BI$11:$BI$62,AB89,,1000),0)+AB89,"")</f>
        <v/>
      </c>
      <c r="AC90" s="399" t="str">
        <f ca="1">IFERROR(INDEX(Year!$BL$11:$BL$62,AB90),"")</f>
        <v/>
      </c>
      <c r="AD90" s="349" t="str">
        <f ca="1">IFERROR(INDEX(Year!$BJ$11:$BJ$62,AB90),"")</f>
        <v/>
      </c>
      <c r="AE90" s="364" t="str">
        <f ca="1">IFERROR(INDEX(Year!$BK$11:$BK$62,AB90),"")</f>
        <v/>
      </c>
      <c r="AF90" s="403" t="str">
        <f ca="1">IFERROR(INDEX(Year!$BI$11:$BI$62,AB90),"")</f>
        <v/>
      </c>
      <c r="AI90" s="304"/>
      <c r="AJ90" s="305"/>
      <c r="AK90" s="306"/>
      <c r="AL90" s="307"/>
      <c r="AM90" s="304"/>
      <c r="AN90" s="305"/>
      <c r="AO90" s="306"/>
      <c r="AP90" s="307"/>
      <c r="BL90" s="420" t="str">
        <f>IF(OR(BM90="",BM90=0),"",MAX(BL$5:BL89)+1)</f>
        <v/>
      </c>
      <c r="BM90" s="421" t="str">
        <f>IFERROR(INDEX($AJ$6:$AJ$17, ROWS(BM$4:$BM88)), IFERROR(INDEX($AN$6:$AN$17, ROWS(BM$4:$BM88)-ROWS($AJ$6:$AJ$17)), IFERROR(INDEX($AR$6:$AR$17, ROWS(BM$4:$BM88)-ROWS($AJ$6:$AJ$17)-ROWS($AN$6:$AN$17)),IFERROR(INDEX($AV$6:$AV$17, ROWS(BM$4:$BM88)-ROWS($AJ$6:$AJ$17)-ROWS($AN$6:$AN$17)-ROWS($AR$6:$AR$17)),IFERROR(INDEX($AZ$6:$AZ$17, ROWS(BM$4:$BM88)-ROWS($AJ$6:$AJ$17)-ROWS($AN$6:$AN$17)-ROWS($AR$6:$AR$17)-ROWS($AV$6:$AV$17)),IFERROR(INDEX($BD$6:$BD$17, ROWS(BM$4:$BM88)-ROWS($AJ$6:$AJ$17)-ROWS($AN$6:$AN$17)-ROWS($AR$6:$AR$17)-ROWS($AV$6:$AV$17)-ROWS($AZ$6:$AZ$17)),IFERROR(INDEX($BH$6:$BH$17, ROWS(BM$4:$BM88)-ROWS($AJ$6:$AJ$17)-ROWS($AN$6:$AN$17)-ROWS($AR$6:$AR$17)-ROWS($AV$6:$AV$17)-ROWS($AZ$6:$AZ$17)-ROWS($BD$6:$BD$17)), "")))))))</f>
        <v/>
      </c>
      <c r="BN90" s="421" t="str">
        <f t="shared" ca="1" si="186"/>
        <v/>
      </c>
      <c r="BO90" s="421" t="str">
        <f>IF(OR(BP90="",BP90=0),"",MAX(BO$5:BO89)+1)</f>
        <v/>
      </c>
      <c r="BP90" s="421" t="str">
        <f>IFERROR(INDEX($AK$6:$AK$17, ROWS($BP$4:BP88)), IFERROR(INDEX($AO$6:$AO$17, ROWS($BP$4:BP88)-ROWS($AK$6:$AK$17)), IFERROR(INDEX($AS$6:$AS$17, ROWS($BP$4:BP88)-ROWS($AK$6:$AK$17)-ROWS($AO$6:$AO$17)),IFERROR(INDEX($AW$6:$AW$17, ROWS($BP$4:BP88)-ROWS($AK$6:$AK$17)-ROWS($AO$6:$AO$17)-ROWS($AS$6:$AS$17)),IFERROR(INDEX($BA$6:$BA$17, ROWS($BP$4:BP88)-ROWS($AK$6:$AK$17)-ROWS($AO$6:$AO$17)-ROWS($AS$6:$AS$17)-ROWS($AW$6:$AW$17)),IFERROR(INDEX($BE$6:$BE$17, ROWS($BP$4:BP88)-ROWS($AK$6:$AK$17)-ROWS($AO$6:$AO$17)-ROWS($AS$6:$AS$17)-ROWS($AW$6:$AW$17)-ROWS($BA$6:$BA$17)),IFERROR(INDEX($BI$6:$BI$17, ROWS($BP$4:BP88)-ROWS($AK$6:$AK$17)-ROWS($AO$6:$AO$17)-ROWS($AS$6:$AS$17)-ROWS($AW$6:$AW$17)-ROWS($BA$6:$BA$17)-ROWS($BE$6:$BE$17)), "")))))))</f>
        <v/>
      </c>
      <c r="BQ90" s="421" t="str">
        <f t="shared" ca="1" si="187"/>
        <v/>
      </c>
      <c r="BR90" s="422" t="str">
        <f t="shared" ca="1" si="188"/>
        <v/>
      </c>
      <c r="BS90" s="420" t="str">
        <f>IF(OR(BT90="",BT90=0),"",MAX(BS$5:BS89)+1)</f>
        <v/>
      </c>
      <c r="BT90" s="421" t="str">
        <f>IFERROR(INDEX($AJ$22:$AJ$33, ROWS($BT$4:BT88)), IFERROR(INDEX($AN$22:$AN$33, ROWS($BT$4:BT88)-ROWS($AJ$22:$AJ$33)), IFERROR(INDEX($AR$22:$AR$33, ROWS($BT$4:BT88)-ROWS($AJ$22:$AJ$33)-ROWS($AN$22:$AN$33)),IFERROR(INDEX($AV$22:$AV$33, ROWS($BT$4:BT88)-ROWS($AJ$22:$AJ$33)-ROWS($AN$22:$AN$33)-ROWS($AR$22:$AR$33)),IFERROR(INDEX($AZ$22:$AZ$33, ROWS($BT$4:BT88)-ROWS($AJ$22:$AJ$33)-ROWS($AN$22:$AN$33)-ROWS($AR$22:$AR$33)-ROWS($AV$22:$AV$33)),IFERROR(INDEX($BD$22:$BD$33, ROWS($BT$4:BT88)-ROWS($AJ$22:$AJ$33)-ROWS($AN$22:$AN$33)-ROWS($AR$22:$AR$33)-ROWS($AV$22:$AV$33)-ROWS($AZ$22:$AZ$33)),IFERROR(INDEX($BH$22:$BH$33, ROWS($BT$4:BT88)-ROWS($AJ$22:$AJ$33)-ROWS($AN$22:$AN$33)-ROWS($AR$22:$AR$33)-ROWS($AV$22:$AV$33)-ROWS($AZ$22:$AZ$33)-ROWS($BD$22:$BD$33)), "")))))))</f>
        <v/>
      </c>
      <c r="BU90" s="421" t="str">
        <f t="shared" ca="1" si="189"/>
        <v/>
      </c>
      <c r="BV90" s="421" t="str">
        <f>IF(OR(BW90="",BW90=0),"",MAX(BV$5:BV89)+1)</f>
        <v/>
      </c>
      <c r="BW90" s="421" t="str">
        <f>IFERROR(INDEX($AK$22:$AK$33, ROWS($BW$4:BW88)), IFERROR(INDEX($AO$22:$AO$33, ROWS($BW$4:BW88)-ROWS($AK$22:$AK$33)), IFERROR(INDEX($AS$22:$AS$33, ROWS($BW$4:BW88)-ROWS($AK$22:$AK$33)-ROWS($AO$22:$AO$33)),IFERROR(INDEX($AW$22:$AW$33, ROWS($BW$4:BW88)-ROWS($AK$22:$AK$33)-ROWS($AO$22:$AO$33)-ROWS($AS$22:$AS$33)),IFERROR(INDEX($BA$22:$BA$33, ROWS($BW$4:BW88)-ROWS($AK$22:$AK$33)-ROWS($AO$22:$AO$33)-ROWS($AS$22:$AS$33)-ROWS($AW$22:$AW$33)),IFERROR(INDEX($BE$22:$BE$33, ROWS($BW$4:BW88)-ROWS($AK$22:$AK$33)-ROWS($AO$22:$AO$33)-ROWS($AS$22:$AS$33)-ROWS($AW$22:$AW$33)-ROWS($BA$22:$BA$33)),IFERROR(INDEX($BI$22:$BI$33, ROWS($BW$4:BW88)-ROWS($AK$22:$AK$33)-ROWS($AO$22:$AO$33)-ROWS($AS$22:$AS$33)-ROWS($AW$22:$AW$33)-ROWS($BA$22:$BA$33)-ROWS($BE$22:$BE$33)), "")))))))</f>
        <v/>
      </c>
      <c r="BX90" s="421" t="str">
        <f t="shared" ca="1" si="190"/>
        <v/>
      </c>
      <c r="BY90" s="422" t="str">
        <f t="shared" ca="1" si="191"/>
        <v/>
      </c>
      <c r="BZ90" s="420" t="str">
        <f>IF(OR(CA90="",CA90=0),"",MAX(BZ$5:BZ89)+1)</f>
        <v/>
      </c>
      <c r="CA90" s="421" t="str">
        <f>IFERROR(INDEX($AJ$38:$AJ$49, ROWS($CA$4:CA88)), IFERROR(INDEX($AN$38:$AN$49, ROWS($CA$4:CA88)-ROWS($AJ$38:$AJ$49)), IFERROR(INDEX($AR$38:$AR$49, ROWS($CA$4:CA88)-ROWS($AJ$38:$AJ$49)-ROWS($AN$38:$AN$49)),IFERROR(INDEX($AV$38:$AV$49, ROWS($CA$4:CA88)-ROWS($AJ$38:$AJ$49)-ROWS($AN$38:$AN$49)-ROWS($AR$38:$AR$49)),IFERROR(INDEX($AZ$38:$AZ$49, ROWS($CA$4:CA88)-ROWS($AJ$38:$AJ$49)-ROWS($AN$38:$AN$49)-ROWS($AR$38:$AR$49)-ROWS($AV$38:$AV$49)),IFERROR(INDEX($BD$38:$BD$49, ROWS($CA$4:CA88)-ROWS($AJ$38:$AJ$49)-ROWS($AN$38:$AN$49)-ROWS($AR$38:$AR$49)-ROWS($AV$38:$AV$49)-ROWS($AZ$38:$AZ$49)),IFERROR(INDEX($BH$38:$BH$49, ROWS($CA$4:CA88)-ROWS($AJ$38:$AJ$49)-ROWS($AN$38:$AN$49)-ROWS($AR$38:$AR$49)-ROWS($AV$38:$AV$49)-ROWS($AZ$38:$AZ$49)-ROWS($BD$38:$BD$49)), "")))))))</f>
        <v/>
      </c>
      <c r="CB90" s="421" t="str">
        <f t="shared" ca="1" si="192"/>
        <v/>
      </c>
      <c r="CC90" s="421" t="str">
        <f>IF(OR(CD90="",CD90=0),"",MAX(CC$5:CC89)+1)</f>
        <v/>
      </c>
      <c r="CD90" s="421" t="str">
        <f>IFERROR(INDEX($AK$38:$AK$49, ROWS($CD$4:CD88)), IFERROR(INDEX($AO$38:$AO$49, ROWS($CD$4:CD88)-ROWS($AK$38:$AK$49)), IFERROR(INDEX($AS$38:$AS$49, ROWS($CD$4:CD88)-ROWS($AK$38:$AK$49)-ROWS($AO$38:$AO$49)),IFERROR(INDEX($AW$38:$AW$49, ROWS($CD$4:CD88)-ROWS($AK$38:$AK$49)-ROWS($AO$38:$AO$49)-ROWS($AS$38:$AS$49)),IFERROR(INDEX($BA$38:$BA$49, ROWS($CD$4:CD88)-ROWS($AK$38:$AK$49)-ROWS($AO$38:$AO$49)-ROWS($AS$38:$AS$49)-ROWS($AW$38:$AW$49)),IFERROR(INDEX($BE$38:$BE$49, ROWS($CD$4:CD88)-ROWS($AK$38:$AK$49)-ROWS($AO$38:$AO$49)-ROWS($AS$38:$AS$49)-ROWS($AW$38:$AW$49)-ROWS($BA$38:$BA$49)),IFERROR(INDEX($BI$38:$BI$49, ROWS($CD$4:CD88)-ROWS($AK$38:$AK$49)-ROWS($AO$38:$AO$49)-ROWS($AS$38:$AS$49)-ROWS($AW$38:$AW$49)-ROWS($BA$38:$BA$49)-ROWS($BE$38:$BE$49)), "")))))))</f>
        <v/>
      </c>
      <c r="CE90" s="421" t="str">
        <f t="shared" ca="1" si="193"/>
        <v/>
      </c>
      <c r="CF90" s="422" t="str">
        <f t="shared" ca="1" si="194"/>
        <v/>
      </c>
      <c r="CG90" s="420" t="str">
        <f>IF(OR(CH90="",CH90=0),"",MAX(CG$5:CG89)+1)</f>
        <v/>
      </c>
      <c r="CH90" s="421" t="str">
        <f>IFERROR(INDEX($AJ$54:$AJ$65, ROWS($CH$4:CH88)), IFERROR(INDEX($AN$54:$AN$65, ROWS($CH$4:CH88)-ROWS($AJ$54:$AJ$65)), IFERROR(INDEX($AR$54:$AR$65, ROWS($CH$4:CH88)-ROWS($AJ$54:$AJ$65)-ROWS($AN$54:$AN$65)),IFERROR(INDEX($AV$54:$AV$65, ROWS($CH$4:CH88)-ROWS($AJ$54:$AJ$65)-ROWS($AN$54:$AN$65)-ROWS($AR$54:$AR$65)),IFERROR(INDEX($AZ$54:$AZ$65, ROWS($CH$4:CH88)-ROWS($AJ$54:$AJ$65)-ROWS($AN$54:$AN$65)-ROWS($AR$54:$AR$65)-ROWS($AV$54:$AV$65)),IFERROR(INDEX($BD$54:$BD$65, ROWS($CH$4:CH88)-ROWS($AJ$54:$AJ$65)-ROWS($AN$54:$AN$65)-ROWS($AR$54:$AR$65)-ROWS($AV$54:$AV$65)-ROWS($AZ$54:$AZ$65)),IFERROR(INDEX($BH$54:$BH$65, ROWS($CH$4:CH88)-ROWS($AJ$54:$AJ$65)-ROWS($AN$54:$AN$65)-ROWS($AR$54:$AR$65)-ROWS($AV$54:$AV$65)-ROWS($AZ$54:$AZ$65)-ROWS($BD$54:$BD$65)), "")))))))</f>
        <v/>
      </c>
      <c r="CI90" s="421" t="str">
        <f t="shared" ca="1" si="195"/>
        <v/>
      </c>
      <c r="CJ90" s="421" t="str">
        <f>IF(OR(CK90="",CK90=0),"",MAX(CJ$5:CJ89)+1)</f>
        <v/>
      </c>
      <c r="CK90" s="421" t="str">
        <f>IFERROR(INDEX($AK$54:$AK$65, ROWS($CK$4:CK88)), IFERROR(INDEX($AO$54:$AO$65, ROWS($CK$4:CK88)-ROWS($AK$54:$AK$65)), IFERROR(INDEX($AS$54:$AS$65, ROWS($CK$4:CK88)-ROWS($AK$54:$AK$65)-ROWS($AO$54:$AO$65)),IFERROR(INDEX($AW$54:$AW$65, ROWS($CK$4:CK88)-ROWS($AK$54:$AK$65)-ROWS($AO$54:$AO$65)-ROWS($AS$54:$AS$65)),IFERROR(INDEX($BA$54:$BA$65, ROWS($CK$4:CK88)-ROWS($AK$54:$AK$65)-ROWS($AO$54:$AO$65)-ROWS($AS$54:$AS$65)-ROWS($AW$54:$AW$65)),IFERROR(INDEX($BE$54:$BE$65, ROWS($CK$4:CK88)-ROWS($AK$54:$AK$65)-ROWS($AO$54:$AO$65)-ROWS($AS$54:$AS$65)-ROWS($AW$54:$AW$65)-ROWS($BA$54:$BA$65)),IFERROR(INDEX($BI$54:$BI$65, ROWS($CK$4:CK88)-ROWS($AK$54:$AK$65)-ROWS($AO$54:$AO$65)-ROWS($AS$54:$AS$65)-ROWS($AW$54:$AW$65)-ROWS($BA$54:$BA$65)-ROWS($BE$54:$BE$65)), "")))))))</f>
        <v/>
      </c>
      <c r="CL90" s="421" t="str">
        <f t="shared" ca="1" si="196"/>
        <v/>
      </c>
      <c r="CM90" s="422" t="str">
        <f t="shared" ca="1" si="197"/>
        <v/>
      </c>
      <c r="CN90" s="420" t="str">
        <f>IF(OR(CO90="",CO90=0),"",MAX(CN$5:CN89)+1)</f>
        <v/>
      </c>
      <c r="CO90" s="421" t="str">
        <f>IFERROR(INDEX($AJ$70:$AJ$81, ROWS($CO$4:CO88)), IFERROR(INDEX($AN$70:$AN$81, ROWS($CO$4:CO88)-ROWS($AJ$70:$AJ$81)), IFERROR(INDEX($AR$70:$AR$81, ROWS($CO$4:CO88)-ROWS($AJ$70:$AJ$81)-ROWS($AN$70:$AN$81)),IFERROR(INDEX($AV$70:$AV$81, ROWS($CO$4:CO88)-ROWS($AJ$70:$AJ$81)-ROWS($AN$70:$AN$81)-ROWS($AR$70:$AR$81)),IFERROR(INDEX($AZ$70:$AZ$81, ROWS($CO$4:CO88)-ROWS($AJ$70:$AJ$81)-ROWS($AN$70:$AN$81)-ROWS($AR$70:$AR$81)-ROWS($AV$70:$AV$81)),IFERROR(INDEX($BD$70:$BD$81, ROWS($CO$4:CO88)-ROWS($AJ$70:$AJ$81)-ROWS($AN$70:$AN$81)-ROWS($AR$70:$AR$81)-ROWS($AV$70:$AV$81)-ROWS($AZ$70:$AZ$81)),IFERROR(INDEX($BH$70:$BH$81, ROWS($CO$4:CO88)-ROWS($AJ$70:$AJ$81)-ROWS($AN$70:$AN$81)-ROWS($AR$70:$AR$81)-ROWS($AV$70:$AV$81)-ROWS($AZ$70:$AZ$81)-ROWS($BD$70:$BD$81)), "")))))))</f>
        <v/>
      </c>
      <c r="CP90" s="421" t="str">
        <f t="shared" ca="1" si="198"/>
        <v/>
      </c>
      <c r="CQ90" s="421" t="str">
        <f>IF(OR(CR90="",CR90=0),"",MAX(CQ$5:CQ89)+1)</f>
        <v/>
      </c>
      <c r="CR90" s="421" t="str">
        <f>IFERROR(INDEX($AK$70:$AK$81, ROWS($CR$4:CR88)), IFERROR(INDEX($AO$70:$AO$81, ROWS($CR$4:CR88)-ROWS($AK$70:$AK$81)), IFERROR(INDEX($AS$70:$AS$81, ROWS($CR$4:CR88)-ROWS($AK$70:$AK$81)-ROWS($AO$70:$AO$81)),IFERROR(INDEX($AW$70:$AW$81, ROWS($CR$4:CR88)-ROWS($AK$70:$AK$81)-ROWS($AO$70:$AO$81)-ROWS($AS$70:$AS$81)),IFERROR(INDEX($BA$70:$BA$81, ROWS($CR$4:CR88)-ROWS($AK$70:$AK$81)-ROWS($AO$70:$AO$81)-ROWS($AS$70:$AS$81)-ROWS($AW$70:$AW$81)),IFERROR(INDEX($BE$70:$BE$81, ROWS($CR$4:CR88)-ROWS($AK$70:$AK$81)-ROWS($AO$70:$AO$81)-ROWS($AS$70:$AS$81)-ROWS($AW$70:$AW$81)-ROWS($BA$70:$BA$81)),IFERROR(INDEX($BI$70:$BI$81, ROWS($CR$4:CR88)-ROWS($AK$70:$AK$81)-ROWS($AO$70:$AO$81)-ROWS($AS$70:$AS$81)-ROWS($AW$70:$AW$81)-ROWS($BA$70:$BA$81)-ROWS($BE$70:$BE$81)), "")))))))</f>
        <v/>
      </c>
      <c r="CS90" s="421" t="str">
        <f t="shared" ca="1" si="199"/>
        <v/>
      </c>
      <c r="CT90" s="422" t="str">
        <f t="shared" ca="1" si="200"/>
        <v/>
      </c>
      <c r="CU90" s="420" t="str">
        <f>IF(OR(CV90="",CV90=0),"",MAX(CU$5:CU89)+1)</f>
        <v/>
      </c>
      <c r="CV90" s="421" t="str">
        <f>IFERROR(INDEX($AJ$86:$AJ$97, ROWS($CV$4:CV88)), IFERROR(INDEX($AN$86:$AN$97, ROWS($CV$4:CV88)-ROWS($AJ$86:$AJ$97)), ""))</f>
        <v/>
      </c>
      <c r="CW90" s="421" t="str">
        <f t="shared" si="201"/>
        <v/>
      </c>
      <c r="CX90" s="421" t="str">
        <f>IF(OR(CY90="",CY90=0),"",MAX(CX$5:CX89)+1)</f>
        <v/>
      </c>
      <c r="CY90" s="421" t="str">
        <f>IFERROR(INDEX($AK$86:$AK$97, ROWS($CY$4:CY88)), IFERROR(INDEX($AO$86:$AO$97, ROWS($CY$4:CY88)-ROWS($AK$86:$AK$97)), ""))</f>
        <v/>
      </c>
      <c r="CZ90" s="421" t="str">
        <f t="shared" si="202"/>
        <v/>
      </c>
      <c r="DA90" s="422" t="str">
        <f t="shared" si="203"/>
        <v/>
      </c>
      <c r="DC90" s="438">
        <f ca="1">IF(OR(DD90="",DD90=0),"",MAX(DC$85:DC89)+1)</f>
        <v>4</v>
      </c>
      <c r="DD90" s="434" t="str">
        <f t="shared" ca="1" si="204"/>
        <v>Car 2 Gas</v>
      </c>
      <c r="DE90" s="413">
        <f t="shared" ca="1" si="205"/>
        <v>80</v>
      </c>
      <c r="DF90" s="431" t="str">
        <f ca="1">IF(OR(DG90="",DG90=0),"",MAX(DF$85:DF89)+1)</f>
        <v/>
      </c>
      <c r="DG90" s="412" t="str">
        <f t="shared" ca="1" si="206"/>
        <v/>
      </c>
      <c r="DH90" s="413" t="str">
        <f t="shared" ca="1" si="207"/>
        <v/>
      </c>
      <c r="DI90" s="412" t="str">
        <f t="shared" ca="1" si="208"/>
        <v>Boat Loan</v>
      </c>
      <c r="DJ90" s="413">
        <f t="shared" ca="1" si="209"/>
        <v>300</v>
      </c>
      <c r="DK90" s="412" t="str">
        <f t="shared" ca="1" si="210"/>
        <v/>
      </c>
      <c r="DL90" s="413" t="str">
        <f t="shared" ca="1" si="211"/>
        <v/>
      </c>
      <c r="DM90" s="292"/>
      <c r="DN90" s="425" t="str">
        <f ca="1">IF(DI98="","",CONCATENATE(DI98," - ",DJ98))</f>
        <v/>
      </c>
      <c r="DO90" s="295" t="str">
        <f ca="1">IF(DI99="","",CONCATENATE(DI99," - ",DJ99))</f>
        <v/>
      </c>
      <c r="DP90" s="295" t="str">
        <f ca="1">IF(DI100="","",CONCATENATE(DI100," - ",DJ100))</f>
        <v/>
      </c>
      <c r="DQ90" s="425" t="str">
        <f ca="1">IF(DK98="","",CONCATENATE(DK98," - ",DL98))</f>
        <v/>
      </c>
      <c r="DR90" s="295" t="str">
        <f ca="1">IF(DK99="","",CONCATENATE(DK99," - ",DL99))</f>
        <v/>
      </c>
      <c r="DS90" s="426" t="str">
        <f ca="1">IF(DK100="","",CONCATENATE(DK100," - ",DL100))</f>
        <v/>
      </c>
    </row>
    <row r="91" spans="28:123" ht="16.5" thickBot="1" x14ac:dyDescent="0.35">
      <c r="AI91" s="304"/>
      <c r="AJ91" s="305"/>
      <c r="AK91" s="306"/>
      <c r="AL91" s="307"/>
      <c r="AM91" s="304"/>
      <c r="AN91" s="305"/>
      <c r="AO91" s="306"/>
      <c r="AP91" s="307"/>
      <c r="BL91" s="315"/>
      <c r="BM91" s="315"/>
      <c r="BN91" s="315"/>
      <c r="BO91" s="315"/>
      <c r="BP91" s="315"/>
      <c r="BQ91" s="315"/>
      <c r="BR91" s="315"/>
      <c r="BY91" s="315"/>
      <c r="CF91" s="315"/>
      <c r="CM91" s="315"/>
      <c r="CT91" s="315"/>
      <c r="DA91" s="315"/>
      <c r="DC91" s="438">
        <f ca="1">IF(OR(DD91="",DD91=0),"",MAX(DC$85:DC90)+1)</f>
        <v>5</v>
      </c>
      <c r="DD91" s="434" t="str">
        <f t="shared" ca="1" si="204"/>
        <v>Boat Loan</v>
      </c>
      <c r="DE91" s="413">
        <f t="shared" ca="1" si="205"/>
        <v>300</v>
      </c>
      <c r="DF91" s="431" t="str">
        <f ca="1">IF(OR(DG91="",DG91=0),"",MAX(DF$85:DF90)+1)</f>
        <v/>
      </c>
      <c r="DG91" s="412" t="str">
        <f t="shared" ca="1" si="206"/>
        <v/>
      </c>
      <c r="DH91" s="413" t="str">
        <f t="shared" ca="1" si="207"/>
        <v/>
      </c>
      <c r="DI91" s="412" t="str">
        <f t="shared" ca="1" si="208"/>
        <v/>
      </c>
      <c r="DJ91" s="413" t="str">
        <f t="shared" ca="1" si="209"/>
        <v/>
      </c>
      <c r="DK91" s="412" t="str">
        <f t="shared" ca="1" si="210"/>
        <v/>
      </c>
      <c r="DL91" s="413" t="str">
        <f t="shared" ca="1" si="211"/>
        <v/>
      </c>
      <c r="DM91" s="292"/>
      <c r="DN91" s="427" t="str">
        <f ca="1">IF(DI101="","",CONCATENATE(DI101," - ",DJ101))</f>
        <v/>
      </c>
      <c r="DO91" s="428" t="str">
        <f ca="1">IF(DI102="","",CONCATENATE(DI102," - ",DJ102))</f>
        <v/>
      </c>
      <c r="DP91" s="428" t="str">
        <f ca="1">IF(DI103="","",CONCATENATE(DI103," - ",DJ103))</f>
        <v/>
      </c>
      <c r="DQ91" s="427" t="str">
        <f ca="1">IF(DK101="","",CONCATENATE(DK101," - ",DL101))</f>
        <v/>
      </c>
      <c r="DR91" s="428" t="str">
        <f ca="1">IF(DK102="","",CONCATENATE(DK102," - ",DL102))</f>
        <v/>
      </c>
      <c r="DS91" s="429" t="str">
        <f ca="1">IF(DK103="","",CONCATENATE(DK103," - ",DL103))</f>
        <v/>
      </c>
    </row>
    <row r="92" spans="28:123" ht="16.5" thickBot="1" x14ac:dyDescent="0.35">
      <c r="AB92" s="1093" t="s">
        <v>18</v>
      </c>
      <c r="AC92" s="1094"/>
      <c r="AD92" s="1094"/>
      <c r="AE92" s="1094"/>
      <c r="AF92" s="1095"/>
      <c r="AI92" s="304"/>
      <c r="AJ92" s="305"/>
      <c r="AK92" s="306"/>
      <c r="AL92" s="307"/>
      <c r="AM92" s="304"/>
      <c r="AN92" s="305"/>
      <c r="AO92" s="306"/>
      <c r="AP92" s="307"/>
      <c r="BL92" s="315"/>
      <c r="BM92" s="315"/>
      <c r="BN92" s="315"/>
      <c r="BO92" s="315"/>
      <c r="BP92" s="315"/>
      <c r="BQ92" s="315"/>
      <c r="BR92" s="315"/>
      <c r="BY92" s="315"/>
      <c r="CF92" s="315"/>
      <c r="CM92" s="315"/>
      <c r="CT92" s="315"/>
      <c r="DA92" s="315"/>
      <c r="DC92" s="438" t="str">
        <f ca="1">IF(OR(DD92="",DD92=0),"",MAX(DC$85:DC91)+1)</f>
        <v/>
      </c>
      <c r="DD92" s="434" t="str">
        <f t="shared" ca="1" si="204"/>
        <v/>
      </c>
      <c r="DE92" s="413" t="str">
        <f t="shared" ca="1" si="205"/>
        <v/>
      </c>
      <c r="DF92" s="431" t="str">
        <f ca="1">IF(OR(DG92="",DG92=0),"",MAX(DF$85:DF91)+1)</f>
        <v/>
      </c>
      <c r="DG92" s="412" t="str">
        <f t="shared" ca="1" si="206"/>
        <v/>
      </c>
      <c r="DH92" s="413" t="str">
        <f t="shared" ca="1" si="207"/>
        <v/>
      </c>
      <c r="DI92" s="412" t="str">
        <f t="shared" ca="1" si="208"/>
        <v/>
      </c>
      <c r="DJ92" s="413" t="str">
        <f t="shared" ca="1" si="209"/>
        <v/>
      </c>
      <c r="DK92" s="412" t="str">
        <f t="shared" ca="1" si="210"/>
        <v/>
      </c>
      <c r="DL92" s="413" t="str">
        <f t="shared" ca="1" si="211"/>
        <v/>
      </c>
      <c r="DM92" s="292"/>
      <c r="DN92" s="1192" t="s">
        <v>505</v>
      </c>
      <c r="DO92" s="1193"/>
      <c r="DP92" s="443">
        <f ca="1">IF(DJ86="","",SUM(DJ86:DJ103))</f>
        <v>735</v>
      </c>
      <c r="DQ92" s="1192" t="s">
        <v>506</v>
      </c>
      <c r="DR92" s="1193"/>
      <c r="DS92" s="444">
        <f ca="1">IF(DL86="","",SUM(DL86:DL103))</f>
        <v>400</v>
      </c>
    </row>
    <row r="93" spans="28:123" ht="15.75" x14ac:dyDescent="0.3">
      <c r="AB93" s="389"/>
      <c r="AC93" s="400" t="s">
        <v>495</v>
      </c>
      <c r="AD93" s="400" t="s">
        <v>192</v>
      </c>
      <c r="AE93" s="400" t="s">
        <v>193</v>
      </c>
      <c r="AF93" s="401" t="s">
        <v>11</v>
      </c>
      <c r="AI93" s="304"/>
      <c r="AJ93" s="305"/>
      <c r="AK93" s="306"/>
      <c r="AL93" s="307"/>
      <c r="AM93" s="304"/>
      <c r="AN93" s="305"/>
      <c r="AO93" s="306"/>
      <c r="AP93" s="307"/>
      <c r="BL93" s="315"/>
      <c r="BM93" s="315"/>
      <c r="BN93" s="315"/>
      <c r="BO93" s="315"/>
      <c r="BP93" s="315"/>
      <c r="BQ93" s="315"/>
      <c r="BR93" s="315"/>
      <c r="BY93" s="315"/>
      <c r="CF93" s="315"/>
      <c r="CM93" s="315"/>
      <c r="CT93" s="315"/>
      <c r="DA93" s="315"/>
      <c r="DC93" s="438" t="str">
        <f ca="1">IF(OR(DD93="",DD93=0),"",MAX(DC$85:DC92)+1)</f>
        <v/>
      </c>
      <c r="DD93" s="434" t="str">
        <f t="shared" ca="1" si="204"/>
        <v/>
      </c>
      <c r="DE93" s="413" t="str">
        <f t="shared" ca="1" si="205"/>
        <v/>
      </c>
      <c r="DF93" s="431" t="str">
        <f ca="1">IF(OR(DG93="",DG93=0),"",MAX(DF$85:DF92)+1)</f>
        <v/>
      </c>
      <c r="DG93" s="412" t="str">
        <f t="shared" ca="1" si="206"/>
        <v/>
      </c>
      <c r="DH93" s="413" t="str">
        <f t="shared" ca="1" si="207"/>
        <v/>
      </c>
      <c r="DI93" s="412" t="str">
        <f t="shared" ca="1" si="208"/>
        <v/>
      </c>
      <c r="DJ93" s="413" t="str">
        <f t="shared" ca="1" si="209"/>
        <v/>
      </c>
      <c r="DK93" s="412" t="str">
        <f t="shared" ca="1" si="210"/>
        <v/>
      </c>
      <c r="DL93" s="413" t="str">
        <f t="shared" ca="1" si="211"/>
        <v/>
      </c>
      <c r="DM93" s="292"/>
      <c r="DN93" s="292"/>
      <c r="DO93" s="292"/>
      <c r="DP93" s="292"/>
      <c r="DQ93" s="292"/>
      <c r="DR93" s="292"/>
      <c r="DS93" s="292"/>
    </row>
    <row r="94" spans="28:123" ht="15.75" x14ac:dyDescent="0.3">
      <c r="AB94" s="395">
        <f ca="1">IFERROR(MATCH($AB$92,OFFSET(Year!$BI$11:$BI$62,AB93,,1000),0)+AB93,"")</f>
        <v>10</v>
      </c>
      <c r="AC94" s="340">
        <f ca="1">IFERROR(INDEX(Year!$BL$11:$BL$62,AB94),"")</f>
        <v>3</v>
      </c>
      <c r="AD94" s="348" t="str">
        <f ca="1">IFERROR(INDEX(Year!$BJ$11:$BJ$62,AB94),"")</f>
        <v>Lawn Service</v>
      </c>
      <c r="AE94" s="363">
        <f ca="1">IFERROR(INDEX(Year!$BK$11:$BK$62,AB94),"")</f>
        <v>50</v>
      </c>
      <c r="AF94" s="402" t="str">
        <f ca="1">IFERROR(INDEX(Year!$BI$11:$BI$62,AB94),"")</f>
        <v>Fixed Bills</v>
      </c>
      <c r="AI94" s="304"/>
      <c r="AJ94" s="305"/>
      <c r="AK94" s="306"/>
      <c r="AL94" s="307"/>
      <c r="AM94" s="304"/>
      <c r="AN94" s="305"/>
      <c r="AO94" s="306"/>
      <c r="AP94" s="307"/>
      <c r="BL94" s="315"/>
      <c r="BM94" s="315"/>
      <c r="BN94" s="315"/>
      <c r="BO94" s="315"/>
      <c r="BP94" s="315"/>
      <c r="BQ94" s="315"/>
      <c r="BR94" s="315"/>
      <c r="BY94" s="315"/>
      <c r="CF94" s="315"/>
      <c r="CM94" s="315"/>
      <c r="CT94" s="315"/>
      <c r="DA94" s="315"/>
      <c r="DC94" s="438" t="str">
        <f ca="1">IF(OR(DD94="",DD94=0),"",MAX(DC$85:DC93)+1)</f>
        <v/>
      </c>
      <c r="DD94" s="434" t="str">
        <f t="shared" ca="1" si="204"/>
        <v/>
      </c>
      <c r="DE94" s="413" t="str">
        <f t="shared" ca="1" si="205"/>
        <v/>
      </c>
      <c r="DF94" s="431" t="str">
        <f ca="1">IF(OR(DG94="",DG94=0),"",MAX(DF$85:DF93)+1)</f>
        <v/>
      </c>
      <c r="DG94" s="412" t="str">
        <f t="shared" ca="1" si="206"/>
        <v/>
      </c>
      <c r="DH94" s="413" t="str">
        <f t="shared" ca="1" si="207"/>
        <v/>
      </c>
      <c r="DI94" s="412" t="str">
        <f t="shared" ca="1" si="208"/>
        <v/>
      </c>
      <c r="DJ94" s="413" t="str">
        <f t="shared" ca="1" si="209"/>
        <v/>
      </c>
      <c r="DK94" s="412" t="str">
        <f t="shared" ca="1" si="210"/>
        <v/>
      </c>
      <c r="DL94" s="413" t="str">
        <f t="shared" ca="1" si="211"/>
        <v/>
      </c>
      <c r="DM94" s="292"/>
      <c r="DN94" s="292"/>
      <c r="DO94" s="292"/>
      <c r="DP94" s="292"/>
      <c r="DQ94" s="292"/>
      <c r="DR94" s="292"/>
      <c r="DS94" s="292"/>
    </row>
    <row r="95" spans="28:123" ht="15.75" x14ac:dyDescent="0.3">
      <c r="AB95" s="395">
        <f ca="1">IFERROR(MATCH($AB$92,OFFSET(Year!$BI$11:$BI$62,AB94,,1000),0)+AB94,"")</f>
        <v>11</v>
      </c>
      <c r="AC95" s="340">
        <f ca="1">IFERROR(INDEX(Year!$BL$11:$BL$62,AB95),"")</f>
        <v>17</v>
      </c>
      <c r="AD95" s="348" t="str">
        <f ca="1">IFERROR(INDEX(Year!$BJ$11:$BJ$62,AB95),"")</f>
        <v>Lawn Service</v>
      </c>
      <c r="AE95" s="363">
        <f ca="1">IFERROR(INDEX(Year!$BK$11:$BK$62,AB95),"")</f>
        <v>50</v>
      </c>
      <c r="AF95" s="402" t="str">
        <f ca="1">IFERROR(INDEX(Year!$BI$11:$BI$62,AB95),"")</f>
        <v>Fixed Bills</v>
      </c>
      <c r="AI95" s="302"/>
      <c r="AJ95" s="293"/>
      <c r="AK95" s="293"/>
      <c r="AL95" s="303"/>
      <c r="AM95" s="302"/>
      <c r="AN95" s="293"/>
      <c r="AO95" s="293"/>
      <c r="AP95" s="303"/>
      <c r="BL95" s="315"/>
      <c r="BM95" s="315"/>
      <c r="BN95" s="315"/>
      <c r="BO95" s="315"/>
      <c r="BP95" s="315"/>
      <c r="BQ95" s="315"/>
      <c r="BR95" s="315"/>
      <c r="BY95" s="315"/>
      <c r="CF95" s="315"/>
      <c r="CM95" s="315"/>
      <c r="CT95" s="315"/>
      <c r="DA95" s="315"/>
      <c r="DC95" s="438" t="str">
        <f ca="1">IF(OR(DD95="",DD95=0),"",MAX(DC$85:DC94)+1)</f>
        <v/>
      </c>
      <c r="DD95" s="434" t="str">
        <f t="shared" ca="1" si="204"/>
        <v/>
      </c>
      <c r="DE95" s="413" t="str">
        <f t="shared" ca="1" si="205"/>
        <v/>
      </c>
      <c r="DF95" s="431" t="str">
        <f ca="1">IF(OR(DG95="",DG95=0),"",MAX(DF$85:DF94)+1)</f>
        <v/>
      </c>
      <c r="DG95" s="412" t="str">
        <f t="shared" ca="1" si="206"/>
        <v/>
      </c>
      <c r="DH95" s="413" t="str">
        <f t="shared" ca="1" si="207"/>
        <v/>
      </c>
      <c r="DI95" s="412" t="str">
        <f t="shared" ca="1" si="208"/>
        <v/>
      </c>
      <c r="DJ95" s="413" t="str">
        <f t="shared" ca="1" si="209"/>
        <v/>
      </c>
      <c r="DK95" s="412" t="str">
        <f t="shared" ca="1" si="210"/>
        <v/>
      </c>
      <c r="DL95" s="413" t="str">
        <f t="shared" ca="1" si="211"/>
        <v/>
      </c>
      <c r="DN95" s="292"/>
      <c r="DO95" s="292"/>
      <c r="DP95" s="292"/>
      <c r="DQ95" s="292"/>
      <c r="DR95" s="292"/>
      <c r="DS95" s="292"/>
    </row>
    <row r="96" spans="28:123" ht="15.75" x14ac:dyDescent="0.3">
      <c r="AB96" s="395">
        <f ca="1">IFERROR(MATCH($AB$92,OFFSET(Year!$BI$11:$BI$62,AB95,,1000),0)+AB95,"")</f>
        <v>67</v>
      </c>
      <c r="AC96" s="340" t="str">
        <f ca="1">IFERROR(INDEX(Year!$BL$11:$BL$62,AB96),"")</f>
        <v/>
      </c>
      <c r="AD96" s="348" t="str">
        <f ca="1">IFERROR(INDEX(Year!$BJ$11:$BJ$62,AB96),"")</f>
        <v/>
      </c>
      <c r="AE96" s="363" t="str">
        <f ca="1">IFERROR(INDEX(Year!$BK$11:$BK$62,AB96),"")</f>
        <v/>
      </c>
      <c r="AF96" s="402" t="str">
        <f ca="1">IFERROR(INDEX(Year!$BI$11:$BI$62,AB96),"")</f>
        <v/>
      </c>
      <c r="AI96" s="308"/>
      <c r="AJ96" s="293"/>
      <c r="AK96" s="293"/>
      <c r="AL96" s="303"/>
      <c r="AM96" s="308"/>
      <c r="AN96" s="293"/>
      <c r="AO96" s="293"/>
      <c r="AP96" s="303"/>
      <c r="BL96" s="315"/>
      <c r="BM96" s="315"/>
      <c r="BN96" s="315"/>
      <c r="BO96" s="315"/>
      <c r="BP96" s="315"/>
      <c r="BQ96" s="315"/>
      <c r="BR96" s="315"/>
      <c r="BY96" s="315"/>
      <c r="CF96" s="315"/>
      <c r="CM96" s="315"/>
      <c r="CT96" s="315"/>
      <c r="DA96" s="315"/>
      <c r="DC96" s="438" t="str">
        <f ca="1">IF(OR(DD96="",DD96=0),"",MAX(DC$85:DC95)+1)</f>
        <v/>
      </c>
      <c r="DD96" s="434" t="str">
        <f t="shared" ca="1" si="204"/>
        <v/>
      </c>
      <c r="DE96" s="413" t="str">
        <f t="shared" ca="1" si="205"/>
        <v/>
      </c>
      <c r="DF96" s="431" t="str">
        <f ca="1">IF(OR(DG96="",DG96=0),"",MAX(DF$85:DF95)+1)</f>
        <v/>
      </c>
      <c r="DG96" s="412" t="str">
        <f t="shared" ca="1" si="206"/>
        <v/>
      </c>
      <c r="DH96" s="413" t="str">
        <f t="shared" ca="1" si="207"/>
        <v/>
      </c>
      <c r="DI96" s="412" t="str">
        <f t="shared" ca="1" si="208"/>
        <v/>
      </c>
      <c r="DJ96" s="413" t="str">
        <f t="shared" ca="1" si="209"/>
        <v/>
      </c>
      <c r="DK96" s="412" t="str">
        <f t="shared" ca="1" si="210"/>
        <v/>
      </c>
      <c r="DL96" s="413" t="str">
        <f t="shared" ca="1" si="211"/>
        <v/>
      </c>
      <c r="DM96" s="278"/>
    </row>
    <row r="97" spans="28:123" ht="16.5" thickBot="1" x14ac:dyDescent="0.35">
      <c r="AB97" s="395">
        <f ca="1">IFERROR(MATCH($AB$92,OFFSET(Year!$BI$11:$BI$62,AB96,,1000),0)+AB96,"")</f>
        <v>68</v>
      </c>
      <c r="AC97" s="340" t="str">
        <f ca="1">IFERROR(INDEX(Year!$BL$11:$BL$62,AB97),"")</f>
        <v/>
      </c>
      <c r="AD97" s="348" t="str">
        <f ca="1">IFERROR(INDEX(Year!$BJ$11:$BJ$62,AB97),"")</f>
        <v/>
      </c>
      <c r="AE97" s="363" t="str">
        <f ca="1">IFERROR(INDEX(Year!$BK$11:$BK$62,AB97),"")</f>
        <v/>
      </c>
      <c r="AF97" s="402" t="str">
        <f ca="1">IFERROR(INDEX(Year!$BI$11:$BI$62,AB97),"")</f>
        <v/>
      </c>
      <c r="AI97" s="309"/>
      <c r="AJ97" s="310"/>
      <c r="AK97" s="310"/>
      <c r="AL97" s="311"/>
      <c r="AM97" s="309"/>
      <c r="AN97" s="310"/>
      <c r="AO97" s="310"/>
      <c r="AP97" s="311"/>
      <c r="BL97" s="315"/>
      <c r="BM97" s="315"/>
      <c r="BN97" s="315"/>
      <c r="BO97" s="315"/>
      <c r="BP97" s="315"/>
      <c r="BQ97" s="315"/>
      <c r="BR97" s="315"/>
      <c r="BY97" s="315"/>
      <c r="CF97" s="315"/>
      <c r="CM97" s="315"/>
      <c r="CT97" s="315"/>
      <c r="DA97" s="315"/>
      <c r="DC97" s="438" t="str">
        <f ca="1">IF(OR(DD97="",DD97=0),"",MAX(DC$85:DC96)+1)</f>
        <v/>
      </c>
      <c r="DD97" s="435" t="str">
        <f t="shared" ca="1" si="204"/>
        <v/>
      </c>
      <c r="DE97" s="413" t="str">
        <f t="shared" ca="1" si="205"/>
        <v/>
      </c>
      <c r="DF97" s="432" t="str">
        <f ca="1">IF(OR(DG97="",DG97=0),"",MAX(DF$85:DF96)+1)</f>
        <v/>
      </c>
      <c r="DG97" s="414" t="str">
        <f t="shared" ca="1" si="206"/>
        <v/>
      </c>
      <c r="DH97" s="415" t="str">
        <f t="shared" ca="1" si="207"/>
        <v/>
      </c>
      <c r="DI97" s="414" t="str">
        <f t="shared" ca="1" si="208"/>
        <v/>
      </c>
      <c r="DJ97" s="413" t="str">
        <f t="shared" ca="1" si="209"/>
        <v/>
      </c>
      <c r="DK97" s="414" t="str">
        <f t="shared" ca="1" si="210"/>
        <v/>
      </c>
      <c r="DL97" s="415" t="str">
        <f t="shared" ca="1" si="211"/>
        <v/>
      </c>
      <c r="DM97" s="278"/>
      <c r="DN97" s="278"/>
      <c r="DO97" s="278"/>
      <c r="DP97" s="278"/>
      <c r="DQ97" s="278"/>
      <c r="DR97" s="278"/>
      <c r="DS97" s="278"/>
    </row>
    <row r="98" spans="28:123" ht="15.75" x14ac:dyDescent="0.3">
      <c r="AB98" s="395">
        <f ca="1">IFERROR(MATCH($AB$92,OFFSET(Year!$BI$11:$BI$62,AB97,,1000),0)+AB97,"")</f>
        <v>69</v>
      </c>
      <c r="AC98" s="340" t="str">
        <f ca="1">IFERROR(INDEX(Year!$BL$11:$BL$62,AB98),"")</f>
        <v/>
      </c>
      <c r="AD98" s="348" t="str">
        <f ca="1">IFERROR(INDEX(Year!$BJ$11:$BJ$62,AB98),"")</f>
        <v/>
      </c>
      <c r="AE98" s="363" t="str">
        <f ca="1">IFERROR(INDEX(Year!$BK$11:$BK$62,AB98),"")</f>
        <v/>
      </c>
      <c r="AF98" s="402" t="str">
        <f ca="1">IFERROR(INDEX(Year!$BI$11:$BI$62,AB98),"")</f>
        <v/>
      </c>
      <c r="BL98" s="315"/>
      <c r="BM98" s="315"/>
      <c r="BN98" s="315"/>
      <c r="BO98" s="315"/>
      <c r="BP98" s="315"/>
      <c r="BQ98" s="315"/>
      <c r="BR98" s="315"/>
      <c r="BY98" s="315"/>
      <c r="CF98" s="315"/>
      <c r="CM98" s="315"/>
      <c r="CT98" s="315"/>
      <c r="DA98" s="315"/>
      <c r="DC98" s="438" t="str">
        <f ca="1">IF(OR(DD98="",DD98=0),"",MAX(DC$85:DC97)+1)</f>
        <v/>
      </c>
      <c r="DD98" s="434" t="str">
        <f t="shared" ca="1" si="204"/>
        <v/>
      </c>
      <c r="DE98" s="413" t="str">
        <f t="shared" ca="1" si="205"/>
        <v/>
      </c>
      <c r="DF98" s="431" t="str">
        <f ca="1">IF(OR(DG98="",DG98=0),"",MAX(DF$85:DF97)+1)</f>
        <v/>
      </c>
      <c r="DG98" s="412" t="str">
        <f t="shared" ca="1" si="206"/>
        <v/>
      </c>
      <c r="DH98" s="413" t="str">
        <f t="shared" ca="1" si="207"/>
        <v/>
      </c>
      <c r="DI98" s="412" t="str">
        <f t="shared" ca="1" si="208"/>
        <v/>
      </c>
      <c r="DJ98" s="413" t="str">
        <f t="shared" ca="1" si="209"/>
        <v/>
      </c>
      <c r="DK98" s="412" t="str">
        <f t="shared" ca="1" si="210"/>
        <v/>
      </c>
      <c r="DL98" s="413" t="str">
        <f t="shared" ca="1" si="211"/>
        <v/>
      </c>
      <c r="DM98" s="278"/>
      <c r="DN98" s="278"/>
      <c r="DO98" s="278"/>
      <c r="DP98" s="278"/>
      <c r="DQ98" s="278"/>
      <c r="DR98" s="278"/>
      <c r="DS98" s="278"/>
    </row>
    <row r="99" spans="28:123" x14ac:dyDescent="0.3">
      <c r="AB99" s="395">
        <f ca="1">IFERROR(MATCH($AB$92,OFFSET(Year!$BI$11:$BI$62,AB98,,1000),0)+AB98,"")</f>
        <v>122</v>
      </c>
      <c r="AC99" s="340" t="str">
        <f ca="1">IFERROR(INDEX(Year!$BL$11:$BL$62,AB99),"")</f>
        <v/>
      </c>
      <c r="AD99" s="348" t="str">
        <f ca="1">IFERROR(INDEX(Year!$BJ$11:$BJ$62,AB99),"")</f>
        <v/>
      </c>
      <c r="AE99" s="363" t="str">
        <f ca="1">IFERROR(INDEX(Year!$BK$11:$BK$62,AB99),"")</f>
        <v/>
      </c>
      <c r="AF99" s="402" t="str">
        <f ca="1">IFERROR(INDEX(Year!$BI$11:$BI$62,AB99),"")</f>
        <v/>
      </c>
      <c r="DC99" s="438" t="str">
        <f ca="1">IF(OR(DD99="",DD99=0),"",MAX(DC$85:DC98)+1)</f>
        <v/>
      </c>
      <c r="DD99" s="434" t="str">
        <f t="shared" ca="1" si="204"/>
        <v/>
      </c>
      <c r="DE99" s="413" t="str">
        <f t="shared" ca="1" si="205"/>
        <v/>
      </c>
      <c r="DF99" s="431" t="str">
        <f ca="1">IF(OR(DG99="",DG99=0),"",MAX(DF$85:DF98)+1)</f>
        <v/>
      </c>
      <c r="DG99" s="412" t="str">
        <f t="shared" ca="1" si="206"/>
        <v/>
      </c>
      <c r="DH99" s="413" t="str">
        <f t="shared" ca="1" si="207"/>
        <v/>
      </c>
      <c r="DI99" s="412" t="str">
        <f t="shared" ca="1" si="208"/>
        <v/>
      </c>
      <c r="DJ99" s="413" t="str">
        <f t="shared" ca="1" si="209"/>
        <v/>
      </c>
      <c r="DK99" s="412" t="str">
        <f t="shared" ca="1" si="210"/>
        <v/>
      </c>
      <c r="DL99" s="413" t="str">
        <f t="shared" ca="1" si="211"/>
        <v/>
      </c>
      <c r="DM99" s="278"/>
      <c r="DN99" s="278"/>
      <c r="DO99" s="278"/>
      <c r="DP99" s="278"/>
      <c r="DQ99" s="278"/>
      <c r="DR99" s="278"/>
      <c r="DS99" s="278"/>
    </row>
    <row r="100" spans="28:123" x14ac:dyDescent="0.3">
      <c r="AB100" s="395">
        <f ca="1">IFERROR(MATCH($AB$92,OFFSET(Year!$BI$11:$BI$62,AB99,,1000),0)+AB99,"")</f>
        <v>123</v>
      </c>
      <c r="AC100" s="340" t="str">
        <f ca="1">IFERROR(INDEX(Year!$BL$11:$BL$62,AB100),"")</f>
        <v/>
      </c>
      <c r="AD100" s="348" t="str">
        <f ca="1">IFERROR(INDEX(Year!$BJ$11:$BJ$62,AB100),"")</f>
        <v/>
      </c>
      <c r="AE100" s="363" t="str">
        <f ca="1">IFERROR(INDEX(Year!$BK$11:$BK$62,AB100),"")</f>
        <v/>
      </c>
      <c r="AF100" s="402" t="str">
        <f ca="1">IFERROR(INDEX(Year!$BI$11:$BI$62,AB100),"")</f>
        <v/>
      </c>
      <c r="DC100" s="438" t="str">
        <f ca="1">IF(OR(DD100="",DD100=0),"",MAX(DC$85:DC99)+1)</f>
        <v/>
      </c>
      <c r="DD100" s="434" t="str">
        <f t="shared" ca="1" si="204"/>
        <v/>
      </c>
      <c r="DE100" s="413" t="str">
        <f t="shared" ca="1" si="205"/>
        <v/>
      </c>
      <c r="DF100" s="431" t="str">
        <f ca="1">IF(OR(DG100="",DG100=0),"",MAX(DF$85:DF99)+1)</f>
        <v/>
      </c>
      <c r="DG100" s="412" t="str">
        <f t="shared" ca="1" si="206"/>
        <v/>
      </c>
      <c r="DH100" s="413" t="str">
        <f t="shared" ca="1" si="207"/>
        <v/>
      </c>
      <c r="DI100" s="412" t="str">
        <f t="shared" ca="1" si="208"/>
        <v/>
      </c>
      <c r="DJ100" s="413" t="str">
        <f t="shared" ca="1" si="209"/>
        <v/>
      </c>
      <c r="DK100" s="412" t="str">
        <f t="shared" ca="1" si="210"/>
        <v/>
      </c>
      <c r="DL100" s="413" t="str">
        <f t="shared" ca="1" si="211"/>
        <v/>
      </c>
      <c r="DM100" s="278"/>
      <c r="DN100" s="278"/>
      <c r="DO100" s="278"/>
      <c r="DP100" s="278"/>
      <c r="DQ100" s="278"/>
      <c r="DR100" s="278"/>
      <c r="DS100" s="278"/>
    </row>
    <row r="101" spans="28:123" x14ac:dyDescent="0.3">
      <c r="AB101" s="395">
        <f ca="1">IFERROR(MATCH($AB$92,OFFSET(Year!$BI$11:$BI$62,AB100,,1000),0)+AB100,"")</f>
        <v>124</v>
      </c>
      <c r="AC101" s="340" t="str">
        <f ca="1">IFERROR(INDEX(Year!$BL$11:$BL$62,AB101),"")</f>
        <v/>
      </c>
      <c r="AD101" s="348" t="str">
        <f ca="1">IFERROR(INDEX(Year!$BJ$11:$BJ$62,AB101),"")</f>
        <v/>
      </c>
      <c r="AE101" s="363" t="str">
        <f ca="1">IFERROR(INDEX(Year!$BK$11:$BK$62,AB101),"")</f>
        <v/>
      </c>
      <c r="AF101" s="402" t="str">
        <f ca="1">IFERROR(INDEX(Year!$BI$11:$BI$62,AB101),"")</f>
        <v/>
      </c>
      <c r="DC101" s="438" t="str">
        <f ca="1">IF(OR(DD101="",DD101=0),"",MAX(DC$85:DC100)+1)</f>
        <v/>
      </c>
      <c r="DD101" s="434" t="str">
        <f t="shared" ca="1" si="204"/>
        <v/>
      </c>
      <c r="DE101" s="413" t="str">
        <f t="shared" ca="1" si="205"/>
        <v/>
      </c>
      <c r="DF101" s="431" t="str">
        <f ca="1">IF(OR(DG101="",DG101=0),"",MAX(DF$85:DF100)+1)</f>
        <v/>
      </c>
      <c r="DG101" s="412" t="str">
        <f t="shared" ca="1" si="206"/>
        <v/>
      </c>
      <c r="DH101" s="413" t="str">
        <f t="shared" ca="1" si="207"/>
        <v/>
      </c>
      <c r="DI101" s="412" t="str">
        <f t="shared" ca="1" si="208"/>
        <v/>
      </c>
      <c r="DJ101" s="413" t="str">
        <f t="shared" ca="1" si="209"/>
        <v/>
      </c>
      <c r="DK101" s="412" t="str">
        <f t="shared" ca="1" si="210"/>
        <v/>
      </c>
      <c r="DL101" s="413" t="str">
        <f t="shared" ca="1" si="211"/>
        <v/>
      </c>
      <c r="DN101" s="278"/>
      <c r="DO101" s="278"/>
      <c r="DP101" s="278"/>
      <c r="DQ101" s="278"/>
      <c r="DR101" s="278"/>
      <c r="DS101" s="278"/>
    </row>
    <row r="102" spans="28:123" x14ac:dyDescent="0.3">
      <c r="AB102" s="395" t="str">
        <f ca="1">IFERROR(MATCH($AB$92,OFFSET(Year!$BI$11:$BI$62,AB101,,1000),0)+AB101,"")</f>
        <v/>
      </c>
      <c r="AC102" s="340" t="str">
        <f ca="1">IFERROR(INDEX(Year!$BL$11:$BL$62,AB102),"")</f>
        <v/>
      </c>
      <c r="AD102" s="348" t="str">
        <f ca="1">IFERROR(INDEX(Year!$BJ$11:$BJ$62,AB102),"")</f>
        <v/>
      </c>
      <c r="AE102" s="363" t="str">
        <f ca="1">IFERROR(INDEX(Year!$BK$11:$BK$62,AB102),"")</f>
        <v/>
      </c>
      <c r="AF102" s="402" t="str">
        <f ca="1">IFERROR(INDEX(Year!$BI$11:$BI$62,AB102),"")</f>
        <v/>
      </c>
      <c r="DC102" s="438" t="str">
        <f ca="1">IF(OR(DD102="",DD102=0),"",MAX(DC$85:DC101)+1)</f>
        <v/>
      </c>
      <c r="DD102" s="434" t="str">
        <f t="shared" ca="1" si="204"/>
        <v/>
      </c>
      <c r="DE102" s="413" t="str">
        <f t="shared" ca="1" si="205"/>
        <v/>
      </c>
      <c r="DF102" s="431" t="str">
        <f ca="1">IF(OR(DG102="",DG102=0),"",MAX(DF$85:DF101)+1)</f>
        <v/>
      </c>
      <c r="DG102" s="412" t="str">
        <f t="shared" ca="1" si="206"/>
        <v/>
      </c>
      <c r="DH102" s="413" t="str">
        <f t="shared" ca="1" si="207"/>
        <v/>
      </c>
      <c r="DI102" s="412" t="str">
        <f t="shared" ca="1" si="208"/>
        <v/>
      </c>
      <c r="DJ102" s="413" t="str">
        <f t="shared" ca="1" si="209"/>
        <v/>
      </c>
      <c r="DK102" s="412" t="str">
        <f t="shared" ca="1" si="210"/>
        <v/>
      </c>
      <c r="DL102" s="413" t="str">
        <f t="shared" ca="1" si="211"/>
        <v/>
      </c>
    </row>
    <row r="103" spans="28:123" ht="15.75" thickBot="1" x14ac:dyDescent="0.35">
      <c r="AB103" s="395" t="str">
        <f ca="1">IFERROR(MATCH($AB$92,OFFSET(Year!$BI$11:$BI$62,AB102,,1000),0)+AB102,"")</f>
        <v/>
      </c>
      <c r="AC103" s="340" t="str">
        <f ca="1">IFERROR(INDEX(Year!$BL$11:$BL$62,AB103),"")</f>
        <v/>
      </c>
      <c r="AD103" s="348" t="str">
        <f ca="1">IFERROR(INDEX(Year!$BJ$11:$BJ$62,AB103),"")</f>
        <v/>
      </c>
      <c r="AE103" s="363" t="str">
        <f ca="1">IFERROR(INDEX(Year!$BK$11:$BK$62,AB103),"")</f>
        <v/>
      </c>
      <c r="AF103" s="402" t="str">
        <f ca="1">IFERROR(INDEX(Year!$BI$11:$BI$62,AB103),"")</f>
        <v/>
      </c>
      <c r="DC103" s="439" t="str">
        <f ca="1">IF(OR(DD103="",DD103=0),"",MAX(DC$85:DC102)+1)</f>
        <v/>
      </c>
      <c r="DD103" s="436" t="str">
        <f t="shared" ca="1" si="204"/>
        <v/>
      </c>
      <c r="DE103" s="422" t="str">
        <f t="shared" ca="1" si="205"/>
        <v/>
      </c>
      <c r="DF103" s="433" t="str">
        <f ca="1">IF(OR(DG103="",DG103=0),"",MAX(DF$85:DF102)+1)</f>
        <v/>
      </c>
      <c r="DG103" s="420" t="str">
        <f t="shared" ca="1" si="206"/>
        <v/>
      </c>
      <c r="DH103" s="422" t="str">
        <f t="shared" ca="1" si="207"/>
        <v/>
      </c>
      <c r="DI103" s="420" t="str">
        <f t="shared" ca="1" si="208"/>
        <v/>
      </c>
      <c r="DJ103" s="422" t="str">
        <f t="shared" ca="1" si="209"/>
        <v/>
      </c>
      <c r="DK103" s="420" t="str">
        <f t="shared" ca="1" si="210"/>
        <v/>
      </c>
      <c r="DL103" s="422" t="str">
        <f t="shared" ca="1" si="211"/>
        <v/>
      </c>
    </row>
    <row r="104" spans="28:123" ht="15.75" thickBot="1" x14ac:dyDescent="0.35">
      <c r="AB104" s="395" t="str">
        <f ca="1">IFERROR(MATCH($AB$92,OFFSET(Year!$BI$11:$BI$62,AB103,,1000),0)+AB103,"")</f>
        <v/>
      </c>
      <c r="AC104" s="340" t="str">
        <f ca="1">IFERROR(INDEX(Year!$BL$11:$BL$62,AB104),"")</f>
        <v/>
      </c>
      <c r="AD104" s="348" t="str">
        <f ca="1">IFERROR(INDEX(Year!$BJ$11:$BJ$62,AB104),"")</f>
        <v/>
      </c>
      <c r="AE104" s="363" t="str">
        <f ca="1">IFERROR(INDEX(Year!$BK$11:$BK$62,AB104),"")</f>
        <v/>
      </c>
      <c r="AF104" s="402" t="str">
        <f ca="1">IFERROR(INDEX(Year!$BI$11:$BI$62,AB104),"")</f>
        <v/>
      </c>
      <c r="DC104" s="1167" t="s">
        <v>493</v>
      </c>
      <c r="DD104" s="1168"/>
      <c r="DE104" s="1168"/>
      <c r="DF104" s="1168"/>
      <c r="DG104" s="1168"/>
      <c r="DH104" s="1168"/>
      <c r="DI104" s="1168"/>
      <c r="DJ104" s="1168"/>
      <c r="DK104" s="1168"/>
      <c r="DL104" s="1169"/>
      <c r="DM104" s="292"/>
      <c r="DN104" s="1199" t="s">
        <v>493</v>
      </c>
      <c r="DO104" s="1200"/>
      <c r="DP104" s="1200"/>
      <c r="DQ104" s="1200"/>
      <c r="DR104" s="1200"/>
      <c r="DS104" s="1201"/>
    </row>
    <row r="105" spans="28:123" ht="15.75" thickBot="1" x14ac:dyDescent="0.35">
      <c r="AB105" s="395" t="str">
        <f ca="1">IFERROR(MATCH($AB$92,OFFSET(Year!$BI$11:$BI$62,AB104,,1000),0)+AB104,"")</f>
        <v/>
      </c>
      <c r="AC105" s="340" t="str">
        <f ca="1">IFERROR(INDEX(Year!$BL$11:$BL$62,AB105),"")</f>
        <v/>
      </c>
      <c r="AD105" s="348" t="str">
        <f ca="1">IFERROR(INDEX(Year!$BJ$11:$BJ$62,AB105),"")</f>
        <v/>
      </c>
      <c r="AE105" s="363" t="str">
        <f ca="1">IFERROR(INDEX(Year!$BK$11:$BK$62,AB105),"")</f>
        <v/>
      </c>
      <c r="AF105" s="402" t="str">
        <f ca="1">IFERROR(INDEX(Year!$BI$11:$BI$62,AB105),"")</f>
        <v/>
      </c>
      <c r="DC105" s="437"/>
      <c r="DD105" s="1151" t="s">
        <v>504</v>
      </c>
      <c r="DE105" s="1152"/>
      <c r="DF105" s="430"/>
      <c r="DG105" s="1162" t="s">
        <v>23</v>
      </c>
      <c r="DH105" s="1152"/>
      <c r="DI105" s="1162" t="s">
        <v>504</v>
      </c>
      <c r="DJ105" s="1152"/>
      <c r="DK105" s="1162" t="s">
        <v>23</v>
      </c>
      <c r="DL105" s="1152"/>
      <c r="DM105" s="292"/>
      <c r="DN105" s="1163" t="s">
        <v>481</v>
      </c>
      <c r="DO105" s="1164"/>
      <c r="DP105" s="1164"/>
      <c r="DQ105" s="1165" t="s">
        <v>491</v>
      </c>
      <c r="DR105" s="1164"/>
      <c r="DS105" s="1166"/>
    </row>
    <row r="106" spans="28:123" x14ac:dyDescent="0.3">
      <c r="AB106" s="395" t="str">
        <f ca="1">IFERROR(MATCH($AB$92,OFFSET(Year!$BI$11:$BI$62,AB105,,1000),0)+AB105,"")</f>
        <v/>
      </c>
      <c r="AC106" s="340" t="str">
        <f ca="1">IFERROR(INDEX(Year!$BL$11:$BL$62,AB106),"")</f>
        <v/>
      </c>
      <c r="AD106" s="348" t="str">
        <f ca="1">IFERROR(INDEX(Year!$BJ$11:$BJ$62,AB106),"")</f>
        <v/>
      </c>
      <c r="AE106" s="363" t="str">
        <f ca="1">IFERROR(INDEX(Year!$BK$11:$BK$62,AB106),"")</f>
        <v/>
      </c>
      <c r="AF106" s="402" t="str">
        <f ca="1">IFERROR(INDEX(Year!$BI$11:$BI$62,AB106),"")</f>
        <v/>
      </c>
      <c r="DC106" s="438" t="str">
        <f>IF(OR(DD106="",DD106=0),"",MAX(DC$105:DC105)+1)</f>
        <v/>
      </c>
      <c r="DD106" s="434" t="str">
        <f>IF(CW6="","",IF(NOT(DA6="Income"),CW6,""))</f>
        <v/>
      </c>
      <c r="DE106" s="413" t="str">
        <f>IF(CZ6="","",IF(NOT(DA6="Income"),CZ6,""))</f>
        <v/>
      </c>
      <c r="DF106" s="438" t="str">
        <f>IF(OR(DG106="",DG106=0),"",MAX(DF$105:DF105)+1)</f>
        <v/>
      </c>
      <c r="DG106" s="412" t="str">
        <f>IF(CW6="","",IF(DA6="Income",CW6,""))</f>
        <v/>
      </c>
      <c r="DH106" s="413" t="str">
        <f>IF(CW6="","",IF(DA6="Income",CZ6,""))</f>
        <v/>
      </c>
      <c r="DI106" s="412" t="str">
        <f>IFERROR(INDEX($DD$106:$DD$123,MATCH(ROW()-ROW($DI$105),$DC$106:$DC$123,0)),"")</f>
        <v/>
      </c>
      <c r="DJ106" s="413" t="str">
        <f>IFERROR(INDEX($DE$106:$DE$123,MATCH(ROW()-ROW($DI$105),$DC$106:$DC$123,0)),"")</f>
        <v/>
      </c>
      <c r="DK106" s="412" t="str">
        <f>IFERROR(INDEX($DG$106:$DG$123,MATCH(ROW()-ROW($DK$105),$DF$106:$DF$123,0)),"")</f>
        <v/>
      </c>
      <c r="DL106" s="413" t="str">
        <f>IFERROR(INDEX($DH$106:$DH$123,MATCH(ROW()-ROW($DK$105),$DF$106:$DF$123,0)),"")</f>
        <v/>
      </c>
      <c r="DM106" s="292"/>
      <c r="DN106" s="425" t="str">
        <f>IF(DI106="","",CONCATENATE(DI106," - ",DJ106))</f>
        <v/>
      </c>
      <c r="DO106" s="295" t="str">
        <f>IF(DI107="","",CONCATENATE(DI107," - ",DJ107))</f>
        <v/>
      </c>
      <c r="DP106" s="295" t="str">
        <f>IF(DI108="","",CONCATENATE(DI108," - ",DJ108))</f>
        <v/>
      </c>
      <c r="DQ106" s="440" t="str">
        <f>IF(DK106="","",CONCATENATE(DK106," - ",DL106))</f>
        <v/>
      </c>
      <c r="DR106" s="441" t="str">
        <f>IF(DK107="","",CONCATENATE(DK107," - ",DL107))</f>
        <v/>
      </c>
      <c r="DS106" s="442" t="str">
        <f>IF(DK108="","",CONCATENATE(DK108," - ",DL108))</f>
        <v/>
      </c>
    </row>
    <row r="107" spans="28:123" x14ac:dyDescent="0.3">
      <c r="AB107" s="395" t="str">
        <f ca="1">IFERROR(MATCH($AB$92,OFFSET(Year!$BI$11:$BI$62,AB106,,1000),0)+AB106,"")</f>
        <v/>
      </c>
      <c r="AC107" s="340" t="str">
        <f ca="1">IFERROR(INDEX(Year!$BL$11:$BL$62,AB107),"")</f>
        <v/>
      </c>
      <c r="AD107" s="348" t="str">
        <f ca="1">IFERROR(INDEX(Year!$BJ$11:$BJ$62,AB107),"")</f>
        <v/>
      </c>
      <c r="AE107" s="363" t="str">
        <f ca="1">IFERROR(INDEX(Year!$BK$11:$BK$62,AB107),"")</f>
        <v/>
      </c>
      <c r="AF107" s="402" t="str">
        <f ca="1">IFERROR(INDEX(Year!$BI$11:$BI$62,AB107),"")</f>
        <v/>
      </c>
      <c r="DC107" s="438" t="str">
        <f>IF(OR(DD107="",DD107=0),"",MAX(DC$105:DC106)+1)</f>
        <v/>
      </c>
      <c r="DD107" s="434" t="str">
        <f t="shared" ref="DD107:DD123" si="212">IF(CW7="","",IF(NOT(DA7="Income"),CW7,""))</f>
        <v/>
      </c>
      <c r="DE107" s="413" t="str">
        <f t="shared" ref="DE107:DE123" si="213">IF(CZ7="","",IF(NOT(DA7="Income"),CZ7,""))</f>
        <v/>
      </c>
      <c r="DF107" s="431" t="str">
        <f>IF(OR(DG107="",DG107=0),"",MAX(DF$105:DF106)+1)</f>
        <v/>
      </c>
      <c r="DG107" s="412" t="str">
        <f t="shared" ref="DG107:DG123" si="214">IF(CW7="","",IF(DA7="Income",CW7,""))</f>
        <v/>
      </c>
      <c r="DH107" s="413" t="str">
        <f t="shared" ref="DH107:DH123" si="215">IF(CW7="","",IF(DA7="Income",CZ7,""))</f>
        <v/>
      </c>
      <c r="DI107" s="412" t="str">
        <f t="shared" ref="DI107:DI123" si="216">IFERROR(INDEX($DD$106:$DD$123,MATCH(ROW()-ROW($DI$105),$DC$106:$DC$123,0)),"")</f>
        <v/>
      </c>
      <c r="DJ107" s="413" t="str">
        <f t="shared" ref="DJ107:DJ123" si="217">IFERROR(INDEX($DE$106:$DE$123,MATCH(ROW()-ROW($DI$105),$DC$106:$DC$123,0)),"")</f>
        <v/>
      </c>
      <c r="DK107" s="412" t="str">
        <f t="shared" ref="DK107:DK123" si="218">IFERROR(INDEX($DG$106:$DG$123,MATCH(ROW()-ROW($DK$105),$DF$106:$DF$123,0)),"")</f>
        <v/>
      </c>
      <c r="DL107" s="413" t="str">
        <f t="shared" ref="DL107:DL123" si="219">IFERROR(INDEX($DH$106:$DH$123,MATCH(ROW()-ROW($DK$105),$DF$106:$DF$123,0)),"")</f>
        <v/>
      </c>
      <c r="DM107" s="292"/>
      <c r="DN107" s="425" t="str">
        <f>IF(DI109="","",CONCATENATE(DI109," - ",DJ109))</f>
        <v/>
      </c>
      <c r="DO107" s="295" t="str">
        <f>IF(DI110="","",CONCATENATE(DI110," - ",DJ110))</f>
        <v/>
      </c>
      <c r="DP107" s="295" t="str">
        <f>IF(DI111="","",CONCATENATE(DI111," - ",DJ111))</f>
        <v/>
      </c>
      <c r="DQ107" s="425" t="str">
        <f>IF(DK109="","",CONCATENATE(DK109," - ",DL109))</f>
        <v/>
      </c>
      <c r="DR107" s="295" t="str">
        <f>IF(DK110="","",CONCATENATE(DK110," - ",DL110))</f>
        <v/>
      </c>
      <c r="DS107" s="426" t="str">
        <f>IF(DK111="","",CONCATENATE(DK111," - ",DL111))</f>
        <v/>
      </c>
    </row>
    <row r="108" spans="28:123" x14ac:dyDescent="0.3">
      <c r="AB108" s="395" t="str">
        <f ca="1">IFERROR(MATCH($AB$92,OFFSET(Year!$BI$11:$BI$62,AB107,,1000),0)+AB107,"")</f>
        <v/>
      </c>
      <c r="AC108" s="340" t="str">
        <f ca="1">IFERROR(INDEX(Year!$BL$11:$BL$62,AB108),"")</f>
        <v/>
      </c>
      <c r="AD108" s="348" t="str">
        <f ca="1">IFERROR(INDEX(Year!$BJ$11:$BJ$62,AB108),"")</f>
        <v/>
      </c>
      <c r="AE108" s="363" t="str">
        <f ca="1">IFERROR(INDEX(Year!$BK$11:$BK$62,AB108),"")</f>
        <v/>
      </c>
      <c r="AF108" s="402" t="str">
        <f ca="1">IFERROR(INDEX(Year!$BI$11:$BI$62,AB108),"")</f>
        <v/>
      </c>
      <c r="DC108" s="438" t="str">
        <f>IF(OR(DD108="",DD108=0),"",MAX(DC$105:DC107)+1)</f>
        <v/>
      </c>
      <c r="DD108" s="434" t="str">
        <f t="shared" si="212"/>
        <v/>
      </c>
      <c r="DE108" s="413" t="str">
        <f t="shared" si="213"/>
        <v/>
      </c>
      <c r="DF108" s="431" t="str">
        <f>IF(OR(DG108="",DG108=0),"",MAX(DF$105:DF107)+1)</f>
        <v/>
      </c>
      <c r="DG108" s="412" t="str">
        <f t="shared" si="214"/>
        <v/>
      </c>
      <c r="DH108" s="413" t="str">
        <f t="shared" si="215"/>
        <v/>
      </c>
      <c r="DI108" s="412" t="str">
        <f t="shared" si="216"/>
        <v/>
      </c>
      <c r="DJ108" s="413" t="str">
        <f t="shared" si="217"/>
        <v/>
      </c>
      <c r="DK108" s="412" t="str">
        <f t="shared" si="218"/>
        <v/>
      </c>
      <c r="DL108" s="413" t="str">
        <f t="shared" si="219"/>
        <v/>
      </c>
      <c r="DM108" s="292"/>
      <c r="DN108" s="425" t="str">
        <f>IF(DI112="","",CONCATENATE(DI112," - ",DJ112))</f>
        <v/>
      </c>
      <c r="DO108" s="295" t="str">
        <f>IF(DI113="","",CONCATENATE(DI113," - ",DJ113))</f>
        <v/>
      </c>
      <c r="DP108" s="295" t="str">
        <f>IF(DI114="","",CONCATENATE(DI114," - ",DJ114))</f>
        <v/>
      </c>
      <c r="DQ108" s="425" t="str">
        <f>IF(DK112="","",CONCATENATE(DK112," - ",DL112))</f>
        <v/>
      </c>
      <c r="DR108" s="295" t="str">
        <f>IF(DK113="","",CONCATENATE(DK113," - ",DL113))</f>
        <v/>
      </c>
      <c r="DS108" s="426" t="str">
        <f>IF(DK114="","",CONCATENATE(DK114," - ",DL114))</f>
        <v/>
      </c>
    </row>
    <row r="109" spans="28:123" x14ac:dyDescent="0.3">
      <c r="AB109" s="395" t="str">
        <f ca="1">IFERROR(MATCH($AB$92,OFFSET(Year!$BI$11:$BI$62,AB108,,1000),0)+AB108,"")</f>
        <v/>
      </c>
      <c r="AC109" s="340" t="str">
        <f ca="1">IFERROR(INDEX(Year!$BL$11:$BL$62,AB109),"")</f>
        <v/>
      </c>
      <c r="AD109" s="348" t="str">
        <f ca="1">IFERROR(INDEX(Year!$BJ$11:$BJ$62,AB109),"")</f>
        <v/>
      </c>
      <c r="AE109" s="363" t="str">
        <f ca="1">IFERROR(INDEX(Year!$BK$11:$BK$62,AB109),"")</f>
        <v/>
      </c>
      <c r="AF109" s="402" t="str">
        <f ca="1">IFERROR(INDEX(Year!$BI$11:$BI$62,AB109),"")</f>
        <v/>
      </c>
      <c r="DC109" s="438" t="str">
        <f>IF(OR(DD109="",DD109=0),"",MAX(DC$105:DC108)+1)</f>
        <v/>
      </c>
      <c r="DD109" s="434" t="str">
        <f t="shared" si="212"/>
        <v/>
      </c>
      <c r="DE109" s="413" t="str">
        <f t="shared" si="213"/>
        <v/>
      </c>
      <c r="DF109" s="431" t="str">
        <f>IF(OR(DG109="",DG109=0),"",MAX(DF$105:DF108)+1)</f>
        <v/>
      </c>
      <c r="DG109" s="412" t="str">
        <f t="shared" si="214"/>
        <v/>
      </c>
      <c r="DH109" s="413" t="str">
        <f t="shared" si="215"/>
        <v/>
      </c>
      <c r="DI109" s="412" t="str">
        <f t="shared" si="216"/>
        <v/>
      </c>
      <c r="DJ109" s="413" t="str">
        <f t="shared" si="217"/>
        <v/>
      </c>
      <c r="DK109" s="412" t="str">
        <f t="shared" si="218"/>
        <v/>
      </c>
      <c r="DL109" s="413" t="str">
        <f t="shared" si="219"/>
        <v/>
      </c>
      <c r="DM109" s="293"/>
      <c r="DN109" s="425" t="str">
        <f>IF(DI115="","",CONCATENATE(DI115," - ",DJ115))</f>
        <v/>
      </c>
      <c r="DO109" s="295" t="str">
        <f>IF(DI116="","",CONCATENATE(DI116," - ",DJ116))</f>
        <v/>
      </c>
      <c r="DP109" s="295" t="str">
        <f>IF(DI117="","",CONCATENATE(DI117," - ",DJ117))</f>
        <v/>
      </c>
      <c r="DQ109" s="425" t="str">
        <f>IF(DK115="","",CONCATENATE(DK115," - ",DL115))</f>
        <v/>
      </c>
      <c r="DR109" s="295" t="str">
        <f>IF(DK116="","",CONCATENATE(DK116," - ",DL116))</f>
        <v/>
      </c>
      <c r="DS109" s="426" t="str">
        <f>IF(DK117="","",CONCATENATE(DK117," - ",DL117))</f>
        <v/>
      </c>
    </row>
    <row r="110" spans="28:123" x14ac:dyDescent="0.3">
      <c r="AB110" s="395" t="str">
        <f ca="1">IFERROR(MATCH($AB$92,OFFSET(Year!$BI$11:$BI$62,AB109,,1000),0)+AB109,"")</f>
        <v/>
      </c>
      <c r="AC110" s="340" t="str">
        <f ca="1">IFERROR(INDEX(Year!$BL$11:$BL$62,AB110),"")</f>
        <v/>
      </c>
      <c r="AD110" s="348" t="str">
        <f ca="1">IFERROR(INDEX(Year!$BJ$11:$BJ$62,AB110),"")</f>
        <v/>
      </c>
      <c r="AE110" s="363" t="str">
        <f ca="1">IFERROR(INDEX(Year!$BK$11:$BK$62,AB110),"")</f>
        <v/>
      </c>
      <c r="AF110" s="402" t="str">
        <f ca="1">IFERROR(INDEX(Year!$BI$11:$BI$62,AB110),"")</f>
        <v/>
      </c>
      <c r="DC110" s="438" t="str">
        <f>IF(OR(DD110="",DD110=0),"",MAX(DC$105:DC109)+1)</f>
        <v/>
      </c>
      <c r="DD110" s="434" t="str">
        <f t="shared" si="212"/>
        <v/>
      </c>
      <c r="DE110" s="413" t="str">
        <f t="shared" si="213"/>
        <v/>
      </c>
      <c r="DF110" s="431" t="str">
        <f>IF(OR(DG110="",DG110=0),"",MAX(DF$105:DF109)+1)</f>
        <v/>
      </c>
      <c r="DG110" s="412" t="str">
        <f t="shared" si="214"/>
        <v/>
      </c>
      <c r="DH110" s="413" t="str">
        <f t="shared" si="215"/>
        <v/>
      </c>
      <c r="DI110" s="412" t="str">
        <f t="shared" si="216"/>
        <v/>
      </c>
      <c r="DJ110" s="413" t="str">
        <f t="shared" si="217"/>
        <v/>
      </c>
      <c r="DK110" s="412" t="str">
        <f t="shared" si="218"/>
        <v/>
      </c>
      <c r="DL110" s="413" t="str">
        <f t="shared" si="219"/>
        <v/>
      </c>
      <c r="DM110" s="292"/>
      <c r="DN110" s="425" t="str">
        <f>IF(DI118="","",CONCATENATE(DI118," - ",DJ118))</f>
        <v/>
      </c>
      <c r="DO110" s="295" t="str">
        <f>IF(DI119="","",CONCATENATE(DI119," - ",DJ119))</f>
        <v/>
      </c>
      <c r="DP110" s="295" t="str">
        <f>IF(DI120="","",CONCATENATE(DI120," - ",DJ120))</f>
        <v/>
      </c>
      <c r="DQ110" s="425" t="str">
        <f>IF(DK118="","",CONCATENATE(DK118," - ",DL118))</f>
        <v/>
      </c>
      <c r="DR110" s="295" t="str">
        <f>IF(DK119="","",CONCATENATE(DK119," - ",DL119))</f>
        <v/>
      </c>
      <c r="DS110" s="426" t="str">
        <f>IF(DK120="","",CONCATENATE(DK120," - ",DL120))</f>
        <v/>
      </c>
    </row>
    <row r="111" spans="28:123" ht="15.75" thickBot="1" x14ac:dyDescent="0.35">
      <c r="AB111" s="395" t="str">
        <f ca="1">IFERROR(MATCH($AB$92,OFFSET(Year!$BI$11:$BI$62,AB110,,1000),0)+AB110,"")</f>
        <v/>
      </c>
      <c r="AC111" s="340" t="str">
        <f ca="1">IFERROR(INDEX(Year!$BL$11:$BL$62,AB111),"")</f>
        <v/>
      </c>
      <c r="AD111" s="348" t="str">
        <f ca="1">IFERROR(INDEX(Year!$BJ$11:$BJ$62,AB111),"")</f>
        <v/>
      </c>
      <c r="AE111" s="363" t="str">
        <f ca="1">IFERROR(INDEX(Year!$BK$11:$BK$62,AB111),"")</f>
        <v/>
      </c>
      <c r="AF111" s="402" t="str">
        <f ca="1">IFERROR(INDEX(Year!$BI$11:$BI$62,AB111),"")</f>
        <v/>
      </c>
      <c r="DC111" s="438" t="str">
        <f>IF(OR(DD111="",DD111=0),"",MAX(DC$105:DC110)+1)</f>
        <v/>
      </c>
      <c r="DD111" s="434" t="str">
        <f t="shared" si="212"/>
        <v/>
      </c>
      <c r="DE111" s="413" t="str">
        <f t="shared" si="213"/>
        <v/>
      </c>
      <c r="DF111" s="431" t="str">
        <f>IF(OR(DG111="",DG111=0),"",MAX(DF$105:DF110)+1)</f>
        <v/>
      </c>
      <c r="DG111" s="412" t="str">
        <f t="shared" si="214"/>
        <v/>
      </c>
      <c r="DH111" s="413" t="str">
        <f t="shared" si="215"/>
        <v/>
      </c>
      <c r="DI111" s="412" t="str">
        <f t="shared" si="216"/>
        <v/>
      </c>
      <c r="DJ111" s="413" t="str">
        <f t="shared" si="217"/>
        <v/>
      </c>
      <c r="DK111" s="412" t="str">
        <f t="shared" si="218"/>
        <v/>
      </c>
      <c r="DL111" s="413" t="str">
        <f t="shared" si="219"/>
        <v/>
      </c>
      <c r="DM111" s="292"/>
      <c r="DN111" s="427" t="str">
        <f>IF(DI121="","",CONCATENATE(DI121," - ",DJ121))</f>
        <v/>
      </c>
      <c r="DO111" s="428" t="str">
        <f>IF(DI122="","",CONCATENATE(DI122," - ",DJ122))</f>
        <v/>
      </c>
      <c r="DP111" s="428" t="str">
        <f>IF(DI123="","",CONCATENATE(DI123," - ",DJ123))</f>
        <v/>
      </c>
      <c r="DQ111" s="427" t="str">
        <f>IF(DK121="","",CONCATENATE(DK121," - ",DL121))</f>
        <v/>
      </c>
      <c r="DR111" s="428" t="str">
        <f>IF(DK122="","",CONCATENATE(DK122," - ",DL122))</f>
        <v/>
      </c>
      <c r="DS111" s="429" t="str">
        <f>IF(DK123="","",CONCATENATE(DK123," - ",DL123))</f>
        <v/>
      </c>
    </row>
    <row r="112" spans="28:123" ht="15.75" thickBot="1" x14ac:dyDescent="0.35">
      <c r="AB112" s="395" t="str">
        <f ca="1">IFERROR(MATCH($AB$92,OFFSET(Year!$BI$11:$BI$62,AB111,,1000),0)+AB111,"")</f>
        <v/>
      </c>
      <c r="AC112" s="340" t="str">
        <f ca="1">IFERROR(INDEX(Year!$BL$11:$BL$62,AB112),"")</f>
        <v/>
      </c>
      <c r="AD112" s="348" t="str">
        <f ca="1">IFERROR(INDEX(Year!$BJ$11:$BJ$62,AB112),"")</f>
        <v/>
      </c>
      <c r="AE112" s="363" t="str">
        <f ca="1">IFERROR(INDEX(Year!$BK$11:$BK$62,AB112),"")</f>
        <v/>
      </c>
      <c r="AF112" s="402" t="str">
        <f ca="1">IFERROR(INDEX(Year!$BI$11:$BI$62,AB112),"")</f>
        <v/>
      </c>
      <c r="DC112" s="438" t="str">
        <f>IF(OR(DD112="",DD112=0),"",MAX(DC$105:DC111)+1)</f>
        <v/>
      </c>
      <c r="DD112" s="434" t="str">
        <f t="shared" si="212"/>
        <v/>
      </c>
      <c r="DE112" s="413" t="str">
        <f t="shared" si="213"/>
        <v/>
      </c>
      <c r="DF112" s="431" t="str">
        <f>IF(OR(DG112="",DG112=0),"",MAX(DF$105:DF111)+1)</f>
        <v/>
      </c>
      <c r="DG112" s="412" t="str">
        <f t="shared" si="214"/>
        <v/>
      </c>
      <c r="DH112" s="413" t="str">
        <f t="shared" si="215"/>
        <v/>
      </c>
      <c r="DI112" s="412" t="str">
        <f t="shared" si="216"/>
        <v/>
      </c>
      <c r="DJ112" s="413" t="str">
        <f t="shared" si="217"/>
        <v/>
      </c>
      <c r="DK112" s="412" t="str">
        <f t="shared" si="218"/>
        <v/>
      </c>
      <c r="DL112" s="413" t="str">
        <f t="shared" si="219"/>
        <v/>
      </c>
      <c r="DM112" s="292"/>
      <c r="DN112" s="1192" t="s">
        <v>505</v>
      </c>
      <c r="DO112" s="1193"/>
      <c r="DP112" s="443" t="str">
        <f>IF(DJ106="","",SUM(DJ106:DJ123))</f>
        <v/>
      </c>
      <c r="DQ112" s="1192" t="s">
        <v>506</v>
      </c>
      <c r="DR112" s="1193"/>
      <c r="DS112" s="444" t="str">
        <f>IF(DL106="","",SUM(DL106:DL123))</f>
        <v/>
      </c>
    </row>
    <row r="113" spans="28:123" x14ac:dyDescent="0.3">
      <c r="AB113" s="395" t="str">
        <f ca="1">IFERROR(MATCH($AB$92,OFFSET(Year!$BI$11:$BI$62,AB112,,1000),0)+AB112,"")</f>
        <v/>
      </c>
      <c r="AC113" s="340" t="str">
        <f ca="1">IFERROR(INDEX(Year!$BL$11:$BL$62,AB113),"")</f>
        <v/>
      </c>
      <c r="AD113" s="348" t="str">
        <f ca="1">IFERROR(INDEX(Year!$BJ$11:$BJ$62,AB113),"")</f>
        <v/>
      </c>
      <c r="AE113" s="363" t="str">
        <f ca="1">IFERROR(INDEX(Year!$BK$11:$BK$62,AB113),"")</f>
        <v/>
      </c>
      <c r="AF113" s="402" t="str">
        <f ca="1">IFERROR(INDEX(Year!$BI$11:$BI$62,AB113),"")</f>
        <v/>
      </c>
      <c r="DC113" s="438" t="str">
        <f>IF(OR(DD113="",DD113=0),"",MAX(DC$105:DC112)+1)</f>
        <v/>
      </c>
      <c r="DD113" s="434" t="str">
        <f t="shared" si="212"/>
        <v/>
      </c>
      <c r="DE113" s="413" t="str">
        <f t="shared" si="213"/>
        <v/>
      </c>
      <c r="DF113" s="431" t="str">
        <f>IF(OR(DG113="",DG113=0),"",MAX(DF$105:DF112)+1)</f>
        <v/>
      </c>
      <c r="DG113" s="412" t="str">
        <f t="shared" si="214"/>
        <v/>
      </c>
      <c r="DH113" s="413" t="str">
        <f t="shared" si="215"/>
        <v/>
      </c>
      <c r="DI113" s="412" t="str">
        <f t="shared" si="216"/>
        <v/>
      </c>
      <c r="DJ113" s="413" t="str">
        <f t="shared" si="217"/>
        <v/>
      </c>
      <c r="DK113" s="412" t="str">
        <f t="shared" si="218"/>
        <v/>
      </c>
      <c r="DL113" s="413" t="str">
        <f t="shared" si="219"/>
        <v/>
      </c>
      <c r="DM113" s="292"/>
      <c r="DN113" s="292"/>
      <c r="DO113" s="292"/>
      <c r="DP113" s="292"/>
      <c r="DQ113" s="292"/>
      <c r="DR113" s="292"/>
      <c r="DS113" s="292"/>
    </row>
    <row r="114" spans="28:123" x14ac:dyDescent="0.3">
      <c r="AB114" s="395" t="str">
        <f ca="1">IFERROR(MATCH($AB$92,OFFSET(Year!$BI$11:$BI$62,AB113,,1000),0)+AB113,"")</f>
        <v/>
      </c>
      <c r="AC114" s="340" t="str">
        <f ca="1">IFERROR(INDEX(Year!$BL$11:$BL$62,AB114),"")</f>
        <v/>
      </c>
      <c r="AD114" s="348" t="str">
        <f ca="1">IFERROR(INDEX(Year!$BJ$11:$BJ$62,AB114),"")</f>
        <v/>
      </c>
      <c r="AE114" s="363" t="str">
        <f ca="1">IFERROR(INDEX(Year!$BK$11:$BK$62,AB114),"")</f>
        <v/>
      </c>
      <c r="AF114" s="402" t="str">
        <f ca="1">IFERROR(INDEX(Year!$BI$11:$BI$62,AB114),"")</f>
        <v/>
      </c>
      <c r="DC114" s="438" t="str">
        <f>IF(OR(DD114="",DD114=0),"",MAX(DC$105:DC113)+1)</f>
        <v/>
      </c>
      <c r="DD114" s="434" t="str">
        <f t="shared" si="212"/>
        <v/>
      </c>
      <c r="DE114" s="413" t="str">
        <f t="shared" si="213"/>
        <v/>
      </c>
      <c r="DF114" s="431" t="str">
        <f>IF(OR(DG114="",DG114=0),"",MAX(DF$105:DF113)+1)</f>
        <v/>
      </c>
      <c r="DG114" s="412" t="str">
        <f t="shared" si="214"/>
        <v/>
      </c>
      <c r="DH114" s="413" t="str">
        <f t="shared" si="215"/>
        <v/>
      </c>
      <c r="DI114" s="412" t="str">
        <f t="shared" si="216"/>
        <v/>
      </c>
      <c r="DJ114" s="413" t="str">
        <f t="shared" si="217"/>
        <v/>
      </c>
      <c r="DK114" s="412" t="str">
        <f t="shared" si="218"/>
        <v/>
      </c>
      <c r="DL114" s="413" t="str">
        <f t="shared" si="219"/>
        <v/>
      </c>
      <c r="DM114" s="292"/>
      <c r="DN114" s="292"/>
      <c r="DO114" s="292"/>
      <c r="DP114" s="292"/>
      <c r="DQ114" s="292"/>
      <c r="DR114" s="292"/>
      <c r="DS114" s="292"/>
    </row>
    <row r="115" spans="28:123" x14ac:dyDescent="0.3">
      <c r="AB115" s="395" t="str">
        <f ca="1">IFERROR(MATCH($AB$92,OFFSET(Year!$BI$11:$BI$62,AB114,,1000),0)+AB114,"")</f>
        <v/>
      </c>
      <c r="AC115" s="340" t="str">
        <f ca="1">IFERROR(INDEX(Year!$BL$11:$BL$62,AB115),"")</f>
        <v/>
      </c>
      <c r="AD115" s="348" t="str">
        <f ca="1">IFERROR(INDEX(Year!$BJ$11:$BJ$62,AB115),"")</f>
        <v/>
      </c>
      <c r="AE115" s="363" t="str">
        <f ca="1">IFERROR(INDEX(Year!$BK$11:$BK$62,AB115),"")</f>
        <v/>
      </c>
      <c r="AF115" s="402" t="str">
        <f ca="1">IFERROR(INDEX(Year!$BI$11:$BI$62,AB115),"")</f>
        <v/>
      </c>
      <c r="DC115" s="438" t="str">
        <f>IF(OR(DD115="",DD115=0),"",MAX(DC$105:DC114)+1)</f>
        <v/>
      </c>
      <c r="DD115" s="434" t="str">
        <f t="shared" si="212"/>
        <v/>
      </c>
      <c r="DE115" s="413" t="str">
        <f t="shared" si="213"/>
        <v/>
      </c>
      <c r="DF115" s="431" t="str">
        <f>IF(OR(DG115="",DG115=0),"",MAX(DF$105:DF114)+1)</f>
        <v/>
      </c>
      <c r="DG115" s="412" t="str">
        <f t="shared" si="214"/>
        <v/>
      </c>
      <c r="DH115" s="413" t="str">
        <f t="shared" si="215"/>
        <v/>
      </c>
      <c r="DI115" s="412" t="str">
        <f t="shared" si="216"/>
        <v/>
      </c>
      <c r="DJ115" s="413" t="str">
        <f t="shared" si="217"/>
        <v/>
      </c>
      <c r="DK115" s="412" t="str">
        <f t="shared" si="218"/>
        <v/>
      </c>
      <c r="DL115" s="413" t="str">
        <f t="shared" si="219"/>
        <v/>
      </c>
      <c r="DN115" s="292"/>
      <c r="DO115" s="292"/>
      <c r="DP115" s="292"/>
      <c r="DQ115" s="292"/>
      <c r="DR115" s="292"/>
      <c r="DS115" s="292"/>
    </row>
    <row r="116" spans="28:123" x14ac:dyDescent="0.3">
      <c r="AB116" s="395" t="str">
        <f ca="1">IFERROR(MATCH($AB$92,OFFSET(Year!$BI$11:$BI$62,AB115,,1000),0)+AB115,"")</f>
        <v/>
      </c>
      <c r="AC116" s="340" t="str">
        <f ca="1">IFERROR(INDEX(Year!$BL$11:$BL$62,AB116),"")</f>
        <v/>
      </c>
      <c r="AD116" s="348" t="str">
        <f ca="1">IFERROR(INDEX(Year!$BJ$11:$BJ$62,AB116),"")</f>
        <v/>
      </c>
      <c r="AE116" s="363" t="str">
        <f ca="1">IFERROR(INDEX(Year!$BK$11:$BK$62,AB116),"")</f>
        <v/>
      </c>
      <c r="AF116" s="402" t="str">
        <f ca="1">IFERROR(INDEX(Year!$BI$11:$BI$62,AB116),"")</f>
        <v/>
      </c>
      <c r="DC116" s="438" t="str">
        <f>IF(OR(DD116="",DD116=0),"",MAX(DC$105:DC115)+1)</f>
        <v/>
      </c>
      <c r="DD116" s="434" t="str">
        <f t="shared" si="212"/>
        <v/>
      </c>
      <c r="DE116" s="413" t="str">
        <f t="shared" si="213"/>
        <v/>
      </c>
      <c r="DF116" s="431" t="str">
        <f>IF(OR(DG116="",DG116=0),"",MAX(DF$105:DF115)+1)</f>
        <v/>
      </c>
      <c r="DG116" s="412" t="str">
        <f t="shared" si="214"/>
        <v/>
      </c>
      <c r="DH116" s="413" t="str">
        <f t="shared" si="215"/>
        <v/>
      </c>
      <c r="DI116" s="412" t="str">
        <f t="shared" si="216"/>
        <v/>
      </c>
      <c r="DJ116" s="413" t="str">
        <f t="shared" si="217"/>
        <v/>
      </c>
      <c r="DK116" s="412" t="str">
        <f t="shared" si="218"/>
        <v/>
      </c>
      <c r="DL116" s="413" t="str">
        <f t="shared" si="219"/>
        <v/>
      </c>
      <c r="DM116" s="278"/>
    </row>
    <row r="117" spans="28:123" x14ac:dyDescent="0.3">
      <c r="AB117" s="395" t="str">
        <f ca="1">IFERROR(MATCH($AB$92,OFFSET(Year!$BI$11:$BI$62,AB116,,1000),0)+AB116,"")</f>
        <v/>
      </c>
      <c r="AC117" s="340" t="str">
        <f ca="1">IFERROR(INDEX(Year!$BL$11:$BL$62,AB117),"")</f>
        <v/>
      </c>
      <c r="AD117" s="348" t="str">
        <f ca="1">IFERROR(INDEX(Year!$BJ$11:$BJ$62,AB117),"")</f>
        <v/>
      </c>
      <c r="AE117" s="363" t="str">
        <f ca="1">IFERROR(INDEX(Year!$BK$11:$BK$62,AB117),"")</f>
        <v/>
      </c>
      <c r="AF117" s="402" t="str">
        <f ca="1">IFERROR(INDEX(Year!$BI$11:$BI$62,AB117),"")</f>
        <v/>
      </c>
      <c r="DC117" s="438" t="str">
        <f>IF(OR(DD117="",DD117=0),"",MAX(DC$105:DC116)+1)</f>
        <v/>
      </c>
      <c r="DD117" s="435" t="str">
        <f t="shared" si="212"/>
        <v/>
      </c>
      <c r="DE117" s="413" t="str">
        <f t="shared" si="213"/>
        <v/>
      </c>
      <c r="DF117" s="432" t="str">
        <f>IF(OR(DG117="",DG117=0),"",MAX(DF$105:DF116)+1)</f>
        <v/>
      </c>
      <c r="DG117" s="414" t="str">
        <f t="shared" si="214"/>
        <v/>
      </c>
      <c r="DH117" s="415" t="str">
        <f t="shared" si="215"/>
        <v/>
      </c>
      <c r="DI117" s="414" t="str">
        <f t="shared" si="216"/>
        <v/>
      </c>
      <c r="DJ117" s="413" t="str">
        <f t="shared" si="217"/>
        <v/>
      </c>
      <c r="DK117" s="414" t="str">
        <f t="shared" si="218"/>
        <v/>
      </c>
      <c r="DL117" s="415" t="str">
        <f t="shared" si="219"/>
        <v/>
      </c>
      <c r="DM117" s="278"/>
      <c r="DN117" s="278"/>
      <c r="DO117" s="278"/>
      <c r="DP117" s="278"/>
      <c r="DQ117" s="278"/>
      <c r="DR117" s="278"/>
      <c r="DS117" s="278"/>
    </row>
    <row r="118" spans="28:123" x14ac:dyDescent="0.3">
      <c r="AB118" s="395" t="str">
        <f ca="1">IFERROR(MATCH($AB$92,OFFSET(Year!$BI$11:$BI$62,AB117,,1000),0)+AB117,"")</f>
        <v/>
      </c>
      <c r="AC118" s="340" t="str">
        <f ca="1">IFERROR(INDEX(Year!$BL$11:$BL$62,AB118),"")</f>
        <v/>
      </c>
      <c r="AD118" s="348" t="str">
        <f ca="1">IFERROR(INDEX(Year!$BJ$11:$BJ$62,AB118),"")</f>
        <v/>
      </c>
      <c r="AE118" s="363" t="str">
        <f ca="1">IFERROR(INDEX(Year!$BK$11:$BK$62,AB118),"")</f>
        <v/>
      </c>
      <c r="AF118" s="402" t="str">
        <f ca="1">IFERROR(INDEX(Year!$BI$11:$BI$62,AB118),"")</f>
        <v/>
      </c>
      <c r="DC118" s="438" t="str">
        <f>IF(OR(DD118="",DD118=0),"",MAX(DC$105:DC117)+1)</f>
        <v/>
      </c>
      <c r="DD118" s="434" t="str">
        <f t="shared" si="212"/>
        <v/>
      </c>
      <c r="DE118" s="413" t="str">
        <f t="shared" si="213"/>
        <v/>
      </c>
      <c r="DF118" s="431" t="str">
        <f>IF(OR(DG118="",DG118=0),"",MAX(DF$105:DF117)+1)</f>
        <v/>
      </c>
      <c r="DG118" s="412" t="str">
        <f t="shared" si="214"/>
        <v/>
      </c>
      <c r="DH118" s="413" t="str">
        <f t="shared" si="215"/>
        <v/>
      </c>
      <c r="DI118" s="412" t="str">
        <f t="shared" si="216"/>
        <v/>
      </c>
      <c r="DJ118" s="413" t="str">
        <f t="shared" si="217"/>
        <v/>
      </c>
      <c r="DK118" s="412" t="str">
        <f t="shared" si="218"/>
        <v/>
      </c>
      <c r="DL118" s="413" t="str">
        <f t="shared" si="219"/>
        <v/>
      </c>
      <c r="DM118" s="278"/>
      <c r="DN118" s="278"/>
      <c r="DO118" s="278"/>
      <c r="DP118" s="278"/>
      <c r="DQ118" s="278"/>
      <c r="DR118" s="278"/>
      <c r="DS118" s="278"/>
    </row>
    <row r="119" spans="28:123" x14ac:dyDescent="0.3">
      <c r="AB119" s="395" t="str">
        <f ca="1">IFERROR(MATCH($AB$92,OFFSET(Year!$BI$11:$BI$62,AB118,,1000),0)+AB118,"")</f>
        <v/>
      </c>
      <c r="AC119" s="340" t="str">
        <f ca="1">IFERROR(INDEX(Year!$BL$11:$BL$62,AB119),"")</f>
        <v/>
      </c>
      <c r="AD119" s="348" t="str">
        <f ca="1">IFERROR(INDEX(Year!$BJ$11:$BJ$62,AB119),"")</f>
        <v/>
      </c>
      <c r="AE119" s="363" t="str">
        <f ca="1">IFERROR(INDEX(Year!$BK$11:$BK$62,AB119),"")</f>
        <v/>
      </c>
      <c r="AF119" s="402" t="str">
        <f ca="1">IFERROR(INDEX(Year!$BI$11:$BI$62,AB119),"")</f>
        <v/>
      </c>
      <c r="DC119" s="438" t="str">
        <f>IF(OR(DD119="",DD119=0),"",MAX(DC$105:DC118)+1)</f>
        <v/>
      </c>
      <c r="DD119" s="434" t="str">
        <f t="shared" si="212"/>
        <v/>
      </c>
      <c r="DE119" s="413" t="str">
        <f t="shared" si="213"/>
        <v/>
      </c>
      <c r="DF119" s="431" t="str">
        <f>IF(OR(DG119="",DG119=0),"",MAX(DF$105:DF118)+1)</f>
        <v/>
      </c>
      <c r="DG119" s="412" t="str">
        <f t="shared" si="214"/>
        <v/>
      </c>
      <c r="DH119" s="413" t="str">
        <f t="shared" si="215"/>
        <v/>
      </c>
      <c r="DI119" s="412" t="str">
        <f t="shared" si="216"/>
        <v/>
      </c>
      <c r="DJ119" s="413" t="str">
        <f t="shared" si="217"/>
        <v/>
      </c>
      <c r="DK119" s="412" t="str">
        <f t="shared" si="218"/>
        <v/>
      </c>
      <c r="DL119" s="413" t="str">
        <f t="shared" si="219"/>
        <v/>
      </c>
      <c r="DM119" s="278"/>
      <c r="DN119" s="278"/>
      <c r="DO119" s="278"/>
      <c r="DP119" s="278"/>
      <c r="DQ119" s="278"/>
      <c r="DR119" s="278"/>
      <c r="DS119" s="278"/>
    </row>
    <row r="120" spans="28:123" x14ac:dyDescent="0.3">
      <c r="AB120" s="395" t="str">
        <f ca="1">IFERROR(MATCH($AB$92,OFFSET(Year!$BI$11:$BI$62,AB119,,1000),0)+AB119,"")</f>
        <v/>
      </c>
      <c r="AC120" s="340" t="str">
        <f ca="1">IFERROR(INDEX(Year!$BL$11:$BL$62,AB120),"")</f>
        <v/>
      </c>
      <c r="AD120" s="348" t="str">
        <f ca="1">IFERROR(INDEX(Year!$BJ$11:$BJ$62,AB120),"")</f>
        <v/>
      </c>
      <c r="AE120" s="363" t="str">
        <f ca="1">IFERROR(INDEX(Year!$BK$11:$BK$62,AB120),"")</f>
        <v/>
      </c>
      <c r="AF120" s="402" t="str">
        <f ca="1">IFERROR(INDEX(Year!$BI$11:$BI$62,AB120),"")</f>
        <v/>
      </c>
      <c r="DC120" s="438" t="str">
        <f>IF(OR(DD120="",DD120=0),"",MAX(DC$105:DC119)+1)</f>
        <v/>
      </c>
      <c r="DD120" s="434" t="str">
        <f t="shared" si="212"/>
        <v/>
      </c>
      <c r="DE120" s="413" t="str">
        <f t="shared" si="213"/>
        <v/>
      </c>
      <c r="DF120" s="431" t="str">
        <f>IF(OR(DG120="",DG120=0),"",MAX(DF$105:DF119)+1)</f>
        <v/>
      </c>
      <c r="DG120" s="412" t="str">
        <f t="shared" si="214"/>
        <v/>
      </c>
      <c r="DH120" s="413" t="str">
        <f t="shared" si="215"/>
        <v/>
      </c>
      <c r="DI120" s="412" t="str">
        <f t="shared" si="216"/>
        <v/>
      </c>
      <c r="DJ120" s="413" t="str">
        <f t="shared" si="217"/>
        <v/>
      </c>
      <c r="DK120" s="412" t="str">
        <f t="shared" si="218"/>
        <v/>
      </c>
      <c r="DL120" s="413" t="str">
        <f t="shared" si="219"/>
        <v/>
      </c>
      <c r="DM120" s="278"/>
      <c r="DN120" s="278"/>
      <c r="DO120" s="278"/>
      <c r="DP120" s="278"/>
      <c r="DQ120" s="278"/>
      <c r="DR120" s="278"/>
      <c r="DS120" s="278"/>
    </row>
    <row r="121" spans="28:123" x14ac:dyDescent="0.3">
      <c r="AB121" s="395" t="str">
        <f ca="1">IFERROR(MATCH($AB$92,OFFSET(Year!$BI$11:$BI$62,AB120,,1000),0)+AB120,"")</f>
        <v/>
      </c>
      <c r="AC121" s="340" t="str">
        <f ca="1">IFERROR(INDEX(Year!$BL$11:$BL$62,AB121),"")</f>
        <v/>
      </c>
      <c r="AD121" s="348" t="str">
        <f ca="1">IFERROR(INDEX(Year!$BJ$11:$BJ$62,AB121),"")</f>
        <v/>
      </c>
      <c r="AE121" s="363" t="str">
        <f ca="1">IFERROR(INDEX(Year!$BK$11:$BK$62,AB121),"")</f>
        <v/>
      </c>
      <c r="AF121" s="402" t="str">
        <f ca="1">IFERROR(INDEX(Year!$BI$11:$BI$62,AB121),"")</f>
        <v/>
      </c>
      <c r="DC121" s="438" t="str">
        <f>IF(OR(DD121="",DD121=0),"",MAX(DC$105:DC120)+1)</f>
        <v/>
      </c>
      <c r="DD121" s="434" t="str">
        <f t="shared" si="212"/>
        <v/>
      </c>
      <c r="DE121" s="413" t="str">
        <f t="shared" si="213"/>
        <v/>
      </c>
      <c r="DF121" s="431" t="str">
        <f>IF(OR(DG121="",DG121=0),"",MAX(DF$105:DF120)+1)</f>
        <v/>
      </c>
      <c r="DG121" s="412" t="str">
        <f t="shared" si="214"/>
        <v/>
      </c>
      <c r="DH121" s="413" t="str">
        <f t="shared" si="215"/>
        <v/>
      </c>
      <c r="DI121" s="412" t="str">
        <f t="shared" si="216"/>
        <v/>
      </c>
      <c r="DJ121" s="413" t="str">
        <f t="shared" si="217"/>
        <v/>
      </c>
      <c r="DK121" s="412" t="str">
        <f t="shared" si="218"/>
        <v/>
      </c>
      <c r="DL121" s="413" t="str">
        <f t="shared" si="219"/>
        <v/>
      </c>
      <c r="DN121" s="278"/>
      <c r="DO121" s="278"/>
      <c r="DP121" s="278"/>
      <c r="DQ121" s="278"/>
      <c r="DR121" s="278"/>
      <c r="DS121" s="278"/>
    </row>
    <row r="122" spans="28:123" x14ac:dyDescent="0.3">
      <c r="AB122" s="395" t="str">
        <f ca="1">IFERROR(MATCH($AB$92,OFFSET(Year!$BI$11:$BI$62,AB121,,1000),0)+AB121,"")</f>
        <v/>
      </c>
      <c r="AC122" s="340" t="str">
        <f ca="1">IFERROR(INDEX(Year!$BL$11:$BL$62,AB122),"")</f>
        <v/>
      </c>
      <c r="AD122" s="348" t="str">
        <f ca="1">IFERROR(INDEX(Year!$BJ$11:$BJ$62,AB122),"")</f>
        <v/>
      </c>
      <c r="AE122" s="363" t="str">
        <f ca="1">IFERROR(INDEX(Year!$BK$11:$BK$62,AB122),"")</f>
        <v/>
      </c>
      <c r="AF122" s="402" t="str">
        <f ca="1">IFERROR(INDEX(Year!$BI$11:$BI$62,AB122),"")</f>
        <v/>
      </c>
      <c r="DC122" s="438" t="str">
        <f>IF(OR(DD122="",DD122=0),"",MAX(DC$105:DC121)+1)</f>
        <v/>
      </c>
      <c r="DD122" s="434" t="str">
        <f t="shared" si="212"/>
        <v/>
      </c>
      <c r="DE122" s="413" t="str">
        <f t="shared" si="213"/>
        <v/>
      </c>
      <c r="DF122" s="431" t="str">
        <f>IF(OR(DG122="",DG122=0),"",MAX(DF$105:DF121)+1)</f>
        <v/>
      </c>
      <c r="DG122" s="412" t="str">
        <f t="shared" si="214"/>
        <v/>
      </c>
      <c r="DH122" s="413" t="str">
        <f t="shared" si="215"/>
        <v/>
      </c>
      <c r="DI122" s="412" t="str">
        <f t="shared" si="216"/>
        <v/>
      </c>
      <c r="DJ122" s="413" t="str">
        <f t="shared" si="217"/>
        <v/>
      </c>
      <c r="DK122" s="412" t="str">
        <f t="shared" si="218"/>
        <v/>
      </c>
      <c r="DL122" s="413" t="str">
        <f t="shared" si="219"/>
        <v/>
      </c>
    </row>
    <row r="123" spans="28:123" ht="15.75" thickBot="1" x14ac:dyDescent="0.35">
      <c r="AB123" s="408" t="str">
        <f ca="1">IFERROR(MATCH($AB$92,OFFSET(Year!$BI$11:$BI$62,AB122,,1000),0)+AB122,"")</f>
        <v/>
      </c>
      <c r="AC123" s="399" t="str">
        <f ca="1">IFERROR(INDEX(Year!$BL$11:$BL$62,AB123),"")</f>
        <v/>
      </c>
      <c r="AD123" s="349" t="str">
        <f ca="1">IFERROR(INDEX(Year!$BJ$11:$BJ$62,AB123),"")</f>
        <v/>
      </c>
      <c r="AE123" s="364" t="str">
        <f ca="1">IFERROR(INDEX(Year!$BK$11:$BK$62,AB123),"")</f>
        <v/>
      </c>
      <c r="AF123" s="403" t="str">
        <f ca="1">IFERROR(INDEX(Year!$BI$11:$BI$62,AB123),"")</f>
        <v/>
      </c>
      <c r="DC123" s="439" t="str">
        <f>IF(OR(DD123="",DD123=0),"",MAX(DC$105:DC122)+1)</f>
        <v/>
      </c>
      <c r="DD123" s="436" t="str">
        <f t="shared" si="212"/>
        <v/>
      </c>
      <c r="DE123" s="422" t="str">
        <f t="shared" si="213"/>
        <v/>
      </c>
      <c r="DF123" s="433" t="str">
        <f>IF(OR(DG123="",DG123=0),"",MAX(DF$105:DF122)+1)</f>
        <v/>
      </c>
      <c r="DG123" s="420" t="str">
        <f t="shared" si="214"/>
        <v/>
      </c>
      <c r="DH123" s="422" t="str">
        <f t="shared" si="215"/>
        <v/>
      </c>
      <c r="DI123" s="420" t="str">
        <f t="shared" si="216"/>
        <v/>
      </c>
      <c r="DJ123" s="422" t="str">
        <f t="shared" si="217"/>
        <v/>
      </c>
      <c r="DK123" s="420" t="str">
        <f t="shared" si="218"/>
        <v/>
      </c>
      <c r="DL123" s="422" t="str">
        <f t="shared" si="219"/>
        <v/>
      </c>
    </row>
    <row r="124" spans="28:123" ht="15.75" thickBot="1" x14ac:dyDescent="0.35"/>
    <row r="125" spans="28:123" x14ac:dyDescent="0.3">
      <c r="AB125" s="1093" t="s">
        <v>24</v>
      </c>
      <c r="AC125" s="1094"/>
      <c r="AD125" s="1094"/>
      <c r="AE125" s="1094"/>
      <c r="AF125" s="1095"/>
    </row>
    <row r="126" spans="28:123" x14ac:dyDescent="0.3">
      <c r="AB126" s="389"/>
      <c r="AC126" s="400" t="s">
        <v>495</v>
      </c>
      <c r="AD126" s="400" t="s">
        <v>192</v>
      </c>
      <c r="AE126" s="400" t="s">
        <v>193</v>
      </c>
      <c r="AF126" s="401" t="s">
        <v>11</v>
      </c>
    </row>
    <row r="127" spans="28:123" x14ac:dyDescent="0.3">
      <c r="AB127" s="395">
        <f ca="1">IFERROR(MATCH($AB$125,OFFSET(Year!$BI$11:$BI$62,AB126,,1000),0)+AB126,"")</f>
        <v>12</v>
      </c>
      <c r="AC127" s="340">
        <f ca="1">IFERROR(INDEX(Year!$BL$11:$BL$62,AB127),"")</f>
        <v>5</v>
      </c>
      <c r="AD127" s="348" t="str">
        <f ca="1">IFERROR(INDEX(Year!$BJ$11:$BJ$62,AB127),"")</f>
        <v>Pet Care</v>
      </c>
      <c r="AE127" s="363">
        <f ca="1">IFERROR(INDEX(Year!$BK$11:$BK$62,AB127),"")</f>
        <v>80</v>
      </c>
      <c r="AF127" s="402" t="str">
        <f ca="1">IFERROR(INDEX(Year!$BI$11:$BI$62,AB127),"")</f>
        <v>Liquid Bills</v>
      </c>
    </row>
    <row r="128" spans="28:123" x14ac:dyDescent="0.3">
      <c r="AB128" s="358">
        <f ca="1">IFERROR(MATCH($AB$125,OFFSET(Year!$BI$11:$BI$62,AB127,,1000),0)+AB127,"")</f>
        <v>13</v>
      </c>
      <c r="AC128" s="384">
        <f ca="1">IFERROR(INDEX(Year!$BL$11:$BL$62,AB128),"")</f>
        <v>1</v>
      </c>
      <c r="AD128" s="356" t="str">
        <f ca="1">IFERROR(INDEX(Year!$BJ$11:$BJ$62,AB128),"")</f>
        <v>Car 1 Gas</v>
      </c>
      <c r="AE128" s="363">
        <f ca="1">IFERROR(INDEX(Year!$BK$11:$BK$62,AB128),"")</f>
        <v>50</v>
      </c>
      <c r="AF128" s="402" t="str">
        <f ca="1">IFERROR(INDEX(Year!$BI$11:$BI$62,AB128),"")</f>
        <v>Liquid Bills</v>
      </c>
    </row>
    <row r="129" spans="28:32" x14ac:dyDescent="0.3">
      <c r="AB129" s="358">
        <f ca="1">IFERROR(MATCH($AB$125,OFFSET(Year!$BI$11:$BI$62,AB128,,1000),0)+AB128,"")</f>
        <v>14</v>
      </c>
      <c r="AC129" s="384">
        <f ca="1">IFERROR(INDEX(Year!$BL$11:$BL$62,AB129),"")</f>
        <v>15</v>
      </c>
      <c r="AD129" s="356" t="str">
        <f ca="1">IFERROR(INDEX(Year!$BJ$11:$BJ$62,AB129),"")</f>
        <v>Car 1 Gas</v>
      </c>
      <c r="AE129" s="363">
        <f ca="1">IFERROR(INDEX(Year!$BK$11:$BK$62,AB129),"")</f>
        <v>50</v>
      </c>
      <c r="AF129" s="402" t="str">
        <f ca="1">IFERROR(INDEX(Year!$BI$11:$BI$62,AB129),"")</f>
        <v>Liquid Bills</v>
      </c>
    </row>
    <row r="130" spans="28:32" x14ac:dyDescent="0.3">
      <c r="AB130" s="358">
        <f ca="1">IFERROR(MATCH($AB$125,OFFSET(Year!$BI$11:$BI$62,AB129,,1000),0)+AB129,"")</f>
        <v>15</v>
      </c>
      <c r="AC130" s="384">
        <f ca="1">IFERROR(INDEX(Year!$BL$11:$BL$62,AB130),"")</f>
        <v>29</v>
      </c>
      <c r="AD130" s="356" t="str">
        <f ca="1">IFERROR(INDEX(Year!$BJ$11:$BJ$62,AB130),"")</f>
        <v>Car 1 Gas</v>
      </c>
      <c r="AE130" s="363">
        <f ca="1">IFERROR(INDEX(Year!$BK$11:$BK$62,AB130),"")</f>
        <v>50</v>
      </c>
      <c r="AF130" s="402" t="str">
        <f ca="1">IFERROR(INDEX(Year!$BI$11:$BI$62,AB130),"")</f>
        <v>Liquid Bills</v>
      </c>
    </row>
    <row r="131" spans="28:32" x14ac:dyDescent="0.3">
      <c r="AB131" s="358">
        <f ca="1">IFERROR(MATCH($AB$125,OFFSET(Year!$BI$11:$BI$62,AB130,,1000),0)+AB130,"")</f>
        <v>16</v>
      </c>
      <c r="AC131" s="384">
        <f ca="1">IFERROR(INDEX(Year!$BL$11:$BL$62,AB131),"")</f>
        <v>10</v>
      </c>
      <c r="AD131" s="356" t="str">
        <f ca="1">IFERROR(INDEX(Year!$BJ$11:$BJ$62,AB131),"")</f>
        <v>Car 2 Gas</v>
      </c>
      <c r="AE131" s="363">
        <f ca="1">IFERROR(INDEX(Year!$BK$11:$BK$62,AB131),"")</f>
        <v>80</v>
      </c>
      <c r="AF131" s="402" t="str">
        <f ca="1">IFERROR(INDEX(Year!$BI$11:$BI$62,AB131),"")</f>
        <v>Liquid Bills</v>
      </c>
    </row>
    <row r="132" spans="28:32" x14ac:dyDescent="0.3">
      <c r="AB132" s="358">
        <f ca="1">IFERROR(MATCH($AB$125,OFFSET(Year!$BI$11:$BI$62,AB131,,1000),0)+AB131,"")</f>
        <v>17</v>
      </c>
      <c r="AC132" s="384">
        <f ca="1">IFERROR(INDEX(Year!$BL$11:$BL$62,AB132),"")</f>
        <v>24</v>
      </c>
      <c r="AD132" s="356" t="str">
        <f ca="1">IFERROR(INDEX(Year!$BJ$11:$BJ$62,AB132),"")</f>
        <v>Car 2 Gas</v>
      </c>
      <c r="AE132" s="363">
        <f ca="1">IFERROR(INDEX(Year!$BK$11:$BK$62,AB132),"")</f>
        <v>80</v>
      </c>
      <c r="AF132" s="402" t="str">
        <f ca="1">IFERROR(INDEX(Year!$BI$11:$BI$62,AB132),"")</f>
        <v>Liquid Bills</v>
      </c>
    </row>
    <row r="133" spans="28:32" x14ac:dyDescent="0.3">
      <c r="AB133" s="358">
        <f ca="1">IFERROR(MATCH($AB$125,OFFSET(Year!$BI$11:$BI$62,AB132,,1000),0)+AB132,"")</f>
        <v>18</v>
      </c>
      <c r="AC133" s="384">
        <f ca="1">IFERROR(INDEX(Year!$BL$11:$BL$62,AB133),"")</f>
        <v>2</v>
      </c>
      <c r="AD133" s="356" t="str">
        <f ca="1">IFERROR(INDEX(Year!$BJ$11:$BJ$62,AB133),"")</f>
        <v>Groceries</v>
      </c>
      <c r="AE133" s="363">
        <f ca="1">IFERROR(INDEX(Year!$BK$11:$BK$62,AB133),"")</f>
        <v>125</v>
      </c>
      <c r="AF133" s="402" t="str">
        <f ca="1">IFERROR(INDEX(Year!$BI$11:$BI$62,AB133),"")</f>
        <v>Liquid Bills</v>
      </c>
    </row>
    <row r="134" spans="28:32" x14ac:dyDescent="0.3">
      <c r="AB134" s="358">
        <f ca="1">IFERROR(MATCH($AB$125,OFFSET(Year!$BI$11:$BI$62,AB133,,1000),0)+AB133,"")</f>
        <v>19</v>
      </c>
      <c r="AC134" s="384">
        <f ca="1">IFERROR(INDEX(Year!$BL$11:$BL$62,AB134),"")</f>
        <v>9</v>
      </c>
      <c r="AD134" s="356" t="str">
        <f ca="1">IFERROR(INDEX(Year!$BJ$11:$BJ$62,AB134),"")</f>
        <v>Groceries</v>
      </c>
      <c r="AE134" s="363">
        <f ca="1">IFERROR(INDEX(Year!$BK$11:$BK$62,AB134),"")</f>
        <v>125</v>
      </c>
      <c r="AF134" s="402" t="str">
        <f ca="1">IFERROR(INDEX(Year!$BI$11:$BI$62,AB134),"")</f>
        <v>Liquid Bills</v>
      </c>
    </row>
    <row r="135" spans="28:32" x14ac:dyDescent="0.3">
      <c r="AB135" s="358">
        <f ca="1">IFERROR(MATCH($AB$125,OFFSET(Year!$BI$11:$BI$62,AB134,,1000),0)+AB134,"")</f>
        <v>20</v>
      </c>
      <c r="AC135" s="384">
        <f ca="1">IFERROR(INDEX(Year!$BL$11:$BL$62,AB135),"")</f>
        <v>16</v>
      </c>
      <c r="AD135" s="356" t="str">
        <f ca="1">IFERROR(INDEX(Year!$BJ$11:$BJ$62,AB135),"")</f>
        <v>Groceries</v>
      </c>
      <c r="AE135" s="363">
        <f ca="1">IFERROR(INDEX(Year!$BK$11:$BK$62,AB135),"")</f>
        <v>125</v>
      </c>
      <c r="AF135" s="402" t="str">
        <f ca="1">IFERROR(INDEX(Year!$BI$11:$BI$62,AB135),"")</f>
        <v>Liquid Bills</v>
      </c>
    </row>
    <row r="136" spans="28:32" x14ac:dyDescent="0.3">
      <c r="AB136" s="358">
        <f ca="1">IFERROR(MATCH($AB$125,OFFSET(Year!$BI$11:$BI$62,AB135,,1000),0)+AB135,"")</f>
        <v>21</v>
      </c>
      <c r="AC136" s="384">
        <f ca="1">IFERROR(INDEX(Year!$BL$11:$BL$62,AB136),"")</f>
        <v>23</v>
      </c>
      <c r="AD136" s="356" t="str">
        <f ca="1">IFERROR(INDEX(Year!$BJ$11:$BJ$62,AB136),"")</f>
        <v>Groceries</v>
      </c>
      <c r="AE136" s="363">
        <f ca="1">IFERROR(INDEX(Year!$BK$11:$BK$62,AB136),"")</f>
        <v>125</v>
      </c>
      <c r="AF136" s="402" t="str">
        <f ca="1">IFERROR(INDEX(Year!$BI$11:$BI$62,AB136),"")</f>
        <v>Liquid Bills</v>
      </c>
    </row>
    <row r="137" spans="28:32" x14ac:dyDescent="0.3">
      <c r="AB137" s="358">
        <f ca="1">IFERROR(MATCH($AB$125,OFFSET(Year!$BI$11:$BI$62,AB136,,1000),0)+AB136,"")</f>
        <v>22</v>
      </c>
      <c r="AC137" s="384">
        <f ca="1">IFERROR(INDEX(Year!$BL$11:$BL$62,AB137),"")</f>
        <v>30</v>
      </c>
      <c r="AD137" s="356" t="str">
        <f ca="1">IFERROR(INDEX(Year!$BJ$11:$BJ$62,AB137),"")</f>
        <v>Groceries</v>
      </c>
      <c r="AE137" s="363">
        <f ca="1">IFERROR(INDEX(Year!$BK$11:$BK$62,AB137),"")</f>
        <v>125</v>
      </c>
      <c r="AF137" s="402" t="str">
        <f ca="1">IFERROR(INDEX(Year!$BI$11:$BI$62,AB137),"")</f>
        <v>Liquid Bills</v>
      </c>
    </row>
    <row r="138" spans="28:32" x14ac:dyDescent="0.3">
      <c r="AB138" s="358">
        <f ca="1">IFERROR(MATCH($AB$125,OFFSET(Year!$BI$11:$BI$62,AB137,,1000),0)+AB137,"")</f>
        <v>70</v>
      </c>
      <c r="AC138" s="384" t="str">
        <f ca="1">IFERROR(INDEX(Year!$BL$11:$BL$62,AB138),"")</f>
        <v/>
      </c>
      <c r="AD138" s="356" t="str">
        <f ca="1">IFERROR(INDEX(Year!$BJ$11:$BJ$62,AB138),"")</f>
        <v/>
      </c>
      <c r="AE138" s="363" t="str">
        <f ca="1">IFERROR(INDEX(Year!$BK$11:$BK$62,AB138),"")</f>
        <v/>
      </c>
      <c r="AF138" s="402" t="str">
        <f ca="1">IFERROR(INDEX(Year!$BI$11:$BI$62,AB138),"")</f>
        <v/>
      </c>
    </row>
    <row r="139" spans="28:32" x14ac:dyDescent="0.3">
      <c r="AB139" s="358">
        <f ca="1">IFERROR(MATCH($AB$125,OFFSET(Year!$BI$11:$BI$62,AB138,,1000),0)+AB138,"")</f>
        <v>71</v>
      </c>
      <c r="AC139" s="384" t="str">
        <f ca="1">IFERROR(INDEX(Year!$BL$11:$BL$62,AB139),"")</f>
        <v/>
      </c>
      <c r="AD139" s="356" t="str">
        <f ca="1">IFERROR(INDEX(Year!$BJ$11:$BJ$62,AB139),"")</f>
        <v/>
      </c>
      <c r="AE139" s="363" t="str">
        <f ca="1">IFERROR(INDEX(Year!$BK$11:$BK$62,AB139),"")</f>
        <v/>
      </c>
      <c r="AF139" s="402" t="str">
        <f ca="1">IFERROR(INDEX(Year!$BI$11:$BI$62,AB139),"")</f>
        <v/>
      </c>
    </row>
    <row r="140" spans="28:32" x14ac:dyDescent="0.3">
      <c r="AB140" s="358">
        <f ca="1">IFERROR(MATCH($AB$125,OFFSET(Year!$BI$11:$BI$62,AB139,,1000),0)+AB139,"")</f>
        <v>72</v>
      </c>
      <c r="AC140" s="384" t="str">
        <f ca="1">IFERROR(INDEX(Year!$BL$11:$BL$62,AB140),"")</f>
        <v/>
      </c>
      <c r="AD140" s="356" t="str">
        <f ca="1">IFERROR(INDEX(Year!$BJ$11:$BJ$62,AB140),"")</f>
        <v/>
      </c>
      <c r="AE140" s="363" t="str">
        <f ca="1">IFERROR(INDEX(Year!$BK$11:$BK$62,AB140),"")</f>
        <v/>
      </c>
      <c r="AF140" s="402" t="str">
        <f ca="1">IFERROR(INDEX(Year!$BI$11:$BI$62,AB140),"")</f>
        <v/>
      </c>
    </row>
    <row r="141" spans="28:32" x14ac:dyDescent="0.3">
      <c r="AB141" s="358">
        <f ca="1">IFERROR(MATCH($AB$125,OFFSET(Year!$BI$11:$BI$62,AB140,,1000),0)+AB140,"")</f>
        <v>73</v>
      </c>
      <c r="AC141" s="384" t="str">
        <f ca="1">IFERROR(INDEX(Year!$BL$11:$BL$62,AB141),"")</f>
        <v/>
      </c>
      <c r="AD141" s="356" t="str">
        <f ca="1">IFERROR(INDEX(Year!$BJ$11:$BJ$62,AB141),"")</f>
        <v/>
      </c>
      <c r="AE141" s="363" t="str">
        <f ca="1">IFERROR(INDEX(Year!$BK$11:$BK$62,AB141),"")</f>
        <v/>
      </c>
      <c r="AF141" s="402" t="str">
        <f ca="1">IFERROR(INDEX(Year!$BI$11:$BI$62,AB141),"")</f>
        <v/>
      </c>
    </row>
    <row r="142" spans="28:32" x14ac:dyDescent="0.3">
      <c r="AB142" s="358">
        <f ca="1">IFERROR(MATCH($AB$125,OFFSET(Year!$BI$11:$BI$62,AB141,,1000),0)+AB141,"")</f>
        <v>74</v>
      </c>
      <c r="AC142" s="384" t="str">
        <f ca="1">IFERROR(INDEX(Year!$BL$11:$BL$62,AB142),"")</f>
        <v/>
      </c>
      <c r="AD142" s="356" t="str">
        <f ca="1">IFERROR(INDEX(Year!$BJ$11:$BJ$62,AB142),"")</f>
        <v/>
      </c>
      <c r="AE142" s="363" t="str">
        <f ca="1">IFERROR(INDEX(Year!$BK$11:$BK$62,AB142),"")</f>
        <v/>
      </c>
      <c r="AF142" s="402" t="str">
        <f ca="1">IFERROR(INDEX(Year!$BI$11:$BI$62,AB142),"")</f>
        <v/>
      </c>
    </row>
    <row r="143" spans="28:32" x14ac:dyDescent="0.3">
      <c r="AB143" s="358">
        <f ca="1">IFERROR(MATCH($AB$125,OFFSET(Year!$BI$11:$BI$62,AB142,,1000),0)+AB142,"")</f>
        <v>75</v>
      </c>
      <c r="AC143" s="384" t="str">
        <f ca="1">IFERROR(INDEX(Year!$BL$11:$BL$62,AB143),"")</f>
        <v/>
      </c>
      <c r="AD143" s="356" t="str">
        <f ca="1">IFERROR(INDEX(Year!$BJ$11:$BJ$62,AB143),"")</f>
        <v/>
      </c>
      <c r="AE143" s="363" t="str">
        <f ca="1">IFERROR(INDEX(Year!$BK$11:$BK$62,AB143),"")</f>
        <v/>
      </c>
      <c r="AF143" s="402" t="str">
        <f ca="1">IFERROR(INDEX(Year!$BI$11:$BI$62,AB143),"")</f>
        <v/>
      </c>
    </row>
    <row r="144" spans="28:32" x14ac:dyDescent="0.3">
      <c r="AB144" s="358">
        <f ca="1">IFERROR(MATCH($AB$125,OFFSET(Year!$BI$11:$BI$62,AB143,,1000),0)+AB143,"")</f>
        <v>76</v>
      </c>
      <c r="AC144" s="384" t="str">
        <f ca="1">IFERROR(INDEX(Year!$BL$11:$BL$62,AB144),"")</f>
        <v/>
      </c>
      <c r="AD144" s="356" t="str">
        <f ca="1">IFERROR(INDEX(Year!$BJ$11:$BJ$62,AB144),"")</f>
        <v/>
      </c>
      <c r="AE144" s="363" t="str">
        <f ca="1">IFERROR(INDEX(Year!$BK$11:$BK$62,AB144),"")</f>
        <v/>
      </c>
      <c r="AF144" s="402" t="str">
        <f ca="1">IFERROR(INDEX(Year!$BI$11:$BI$62,AB144),"")</f>
        <v/>
      </c>
    </row>
    <row r="145" spans="28:32" x14ac:dyDescent="0.3">
      <c r="AB145" s="358">
        <f ca="1">IFERROR(MATCH($AB$125,OFFSET(Year!$BI$11:$BI$62,AB144,,1000),0)+AB144,"")</f>
        <v>77</v>
      </c>
      <c r="AC145" s="384" t="str">
        <f ca="1">IFERROR(INDEX(Year!$BL$11:$BL$62,AB145),"")</f>
        <v/>
      </c>
      <c r="AD145" s="356" t="str">
        <f ca="1">IFERROR(INDEX(Year!$BJ$11:$BJ$62,AB145),"")</f>
        <v/>
      </c>
      <c r="AE145" s="363" t="str">
        <f ca="1">IFERROR(INDEX(Year!$BK$11:$BK$62,AB145),"")</f>
        <v/>
      </c>
      <c r="AF145" s="402" t="str">
        <f ca="1">IFERROR(INDEX(Year!$BI$11:$BI$62,AB145),"")</f>
        <v/>
      </c>
    </row>
    <row r="146" spans="28:32" x14ac:dyDescent="0.3">
      <c r="AB146" s="358">
        <f ca="1">IFERROR(MATCH($AB$125,OFFSET(Year!$BI$11:$BI$62,AB145,,1000),0)+AB145,"")</f>
        <v>78</v>
      </c>
      <c r="AC146" s="384" t="str">
        <f ca="1">IFERROR(INDEX(Year!$BL$11:$BL$62,AB146),"")</f>
        <v/>
      </c>
      <c r="AD146" s="356" t="str">
        <f ca="1">IFERROR(INDEX(Year!$BJ$11:$BJ$62,AB146),"")</f>
        <v/>
      </c>
      <c r="AE146" s="363" t="str">
        <f ca="1">IFERROR(INDEX(Year!$BK$11:$BK$62,AB146),"")</f>
        <v/>
      </c>
      <c r="AF146" s="402" t="str">
        <f ca="1">IFERROR(INDEX(Year!$BI$11:$BI$62,AB146),"")</f>
        <v/>
      </c>
    </row>
    <row r="147" spans="28:32" x14ac:dyDescent="0.3">
      <c r="AB147" s="358">
        <f ca="1">IFERROR(MATCH($AB$125,OFFSET(Year!$BI$11:$BI$62,AB146,,1000),0)+AB146,"")</f>
        <v>125</v>
      </c>
      <c r="AC147" s="384" t="str">
        <f ca="1">IFERROR(INDEX(Year!$BL$11:$BL$62,AB147),"")</f>
        <v/>
      </c>
      <c r="AD147" s="356" t="str">
        <f ca="1">IFERROR(INDEX(Year!$BJ$11:$BJ$62,AB147),"")</f>
        <v/>
      </c>
      <c r="AE147" s="363" t="str">
        <f ca="1">IFERROR(INDEX(Year!$BK$11:$BK$62,AB147),"")</f>
        <v/>
      </c>
      <c r="AF147" s="402" t="str">
        <f ca="1">IFERROR(INDEX(Year!$BI$11:$BI$62,AB147),"")</f>
        <v/>
      </c>
    </row>
    <row r="148" spans="28:32" x14ac:dyDescent="0.3">
      <c r="AB148" s="358">
        <f ca="1">IFERROR(MATCH($AB$125,OFFSET(Year!$BI$11:$BI$62,AB147,,1000),0)+AB147,"")</f>
        <v>126</v>
      </c>
      <c r="AC148" s="384" t="str">
        <f ca="1">IFERROR(INDEX(Year!$BL$11:$BL$62,AB148),"")</f>
        <v/>
      </c>
      <c r="AD148" s="356" t="str">
        <f ca="1">IFERROR(INDEX(Year!$BJ$11:$BJ$62,AB148),"")</f>
        <v/>
      </c>
      <c r="AE148" s="363" t="str">
        <f ca="1">IFERROR(INDEX(Year!$BK$11:$BK$62,AB148),"")</f>
        <v/>
      </c>
      <c r="AF148" s="402" t="str">
        <f ca="1">IFERROR(INDEX(Year!$BI$11:$BI$62,AB148),"")</f>
        <v/>
      </c>
    </row>
    <row r="149" spans="28:32" x14ac:dyDescent="0.3">
      <c r="AB149" s="358">
        <f ca="1">IFERROR(MATCH($AB$125,OFFSET(Year!$BI$11:$BI$62,AB148,,1000),0)+AB148,"")</f>
        <v>127</v>
      </c>
      <c r="AC149" s="384" t="str">
        <f ca="1">IFERROR(INDEX(Year!$BL$11:$BL$62,AB149),"")</f>
        <v/>
      </c>
      <c r="AD149" s="356" t="str">
        <f ca="1">IFERROR(INDEX(Year!$BJ$11:$BJ$62,AB149),"")</f>
        <v/>
      </c>
      <c r="AE149" s="363" t="str">
        <f ca="1">IFERROR(INDEX(Year!$BK$11:$BK$62,AB149),"")</f>
        <v/>
      </c>
      <c r="AF149" s="402" t="str">
        <f ca="1">IFERROR(INDEX(Year!$BI$11:$BI$62,AB149),"")</f>
        <v/>
      </c>
    </row>
    <row r="150" spans="28:32" x14ac:dyDescent="0.3">
      <c r="AB150" s="358">
        <f ca="1">IFERROR(MATCH($AB$125,OFFSET(Year!$BI$11:$BI$62,AB149,,1000),0)+AB149,"")</f>
        <v>128</v>
      </c>
      <c r="AC150" s="384" t="str">
        <f ca="1">IFERROR(INDEX(Year!$BL$11:$BL$62,AB150),"")</f>
        <v/>
      </c>
      <c r="AD150" s="356" t="str">
        <f ca="1">IFERROR(INDEX(Year!$BJ$11:$BJ$62,AB150),"")</f>
        <v/>
      </c>
      <c r="AE150" s="363" t="str">
        <f ca="1">IFERROR(INDEX(Year!$BK$11:$BK$62,AB150),"")</f>
        <v/>
      </c>
      <c r="AF150" s="402" t="str">
        <f ca="1">IFERROR(INDEX(Year!$BI$11:$BI$62,AB150),"")</f>
        <v/>
      </c>
    </row>
    <row r="151" spans="28:32" x14ac:dyDescent="0.3">
      <c r="AB151" s="358">
        <f ca="1">IFERROR(MATCH($AB$125,OFFSET(Year!$BI$11:$BI$62,AB150,,1000),0)+AB150,"")</f>
        <v>129</v>
      </c>
      <c r="AC151" s="384" t="str">
        <f ca="1">IFERROR(INDEX(Year!$BL$11:$BL$62,AB151),"")</f>
        <v/>
      </c>
      <c r="AD151" s="356" t="str">
        <f ca="1">IFERROR(INDEX(Year!$BJ$11:$BJ$62,AB151),"")</f>
        <v/>
      </c>
      <c r="AE151" s="363" t="str">
        <f ca="1">IFERROR(INDEX(Year!$BK$11:$BK$62,AB151),"")</f>
        <v/>
      </c>
      <c r="AF151" s="402" t="str">
        <f ca="1">IFERROR(INDEX(Year!$BI$11:$BI$62,AB151),"")</f>
        <v/>
      </c>
    </row>
    <row r="152" spans="28:32" x14ac:dyDescent="0.3">
      <c r="AB152" s="358">
        <f ca="1">IFERROR(MATCH($AB$125,OFFSET(Year!$BI$11:$BI$62,AB151,,1000),0)+AB151,"")</f>
        <v>130</v>
      </c>
      <c r="AC152" s="384" t="str">
        <f ca="1">IFERROR(INDEX(Year!$BL$11:$BL$62,AB152),"")</f>
        <v/>
      </c>
      <c r="AD152" s="356" t="str">
        <f ca="1">IFERROR(INDEX(Year!$BJ$11:$BJ$62,AB152),"")</f>
        <v/>
      </c>
      <c r="AE152" s="363" t="str">
        <f ca="1">IFERROR(INDEX(Year!$BK$11:$BK$62,AB152),"")</f>
        <v/>
      </c>
      <c r="AF152" s="402" t="str">
        <f ca="1">IFERROR(INDEX(Year!$BI$11:$BI$62,AB152),"")</f>
        <v/>
      </c>
    </row>
    <row r="153" spans="28:32" x14ac:dyDescent="0.3">
      <c r="AB153" s="358">
        <f ca="1">IFERROR(MATCH($AB$125,OFFSET(Year!$BI$11:$BI$62,AB152,,1000),0)+AB152,"")</f>
        <v>131</v>
      </c>
      <c r="AC153" s="384" t="str">
        <f ca="1">IFERROR(INDEX(Year!$BL$11:$BL$62,AB153),"")</f>
        <v/>
      </c>
      <c r="AD153" s="356" t="str">
        <f ca="1">IFERROR(INDEX(Year!$BJ$11:$BJ$62,AB153),"")</f>
        <v/>
      </c>
      <c r="AE153" s="363" t="str">
        <f ca="1">IFERROR(INDEX(Year!$BK$11:$BK$62,AB153),"")</f>
        <v/>
      </c>
      <c r="AF153" s="402" t="str">
        <f ca="1">IFERROR(INDEX(Year!$BI$11:$BI$62,AB153),"")</f>
        <v/>
      </c>
    </row>
    <row r="154" spans="28:32" x14ac:dyDescent="0.3">
      <c r="AB154" s="358">
        <f ca="1">IFERROR(MATCH($AB$125,OFFSET(Year!$BI$11:$BI$62,AB153,,1000),0)+AB153,"")</f>
        <v>132</v>
      </c>
      <c r="AC154" s="384" t="str">
        <f ca="1">IFERROR(INDEX(Year!$BL$11:$BL$62,AB154),"")</f>
        <v/>
      </c>
      <c r="AD154" s="356" t="str">
        <f ca="1">IFERROR(INDEX(Year!$BJ$11:$BJ$62,AB154),"")</f>
        <v/>
      </c>
      <c r="AE154" s="363" t="str">
        <f ca="1">IFERROR(INDEX(Year!$BK$11:$BK$62,AB154),"")</f>
        <v/>
      </c>
      <c r="AF154" s="402" t="str">
        <f ca="1">IFERROR(INDEX(Year!$BI$11:$BI$62,AB154),"")</f>
        <v/>
      </c>
    </row>
    <row r="155" spans="28:32" x14ac:dyDescent="0.3">
      <c r="AB155" s="358">
        <f ca="1">IFERROR(MATCH($AB$125,OFFSET(Year!$BI$11:$BI$62,AB154,,1000),0)+AB154,"")</f>
        <v>133</v>
      </c>
      <c r="AC155" s="384" t="str">
        <f ca="1">IFERROR(INDEX(Year!$BL$11:$BL$62,AB155),"")</f>
        <v/>
      </c>
      <c r="AD155" s="356" t="str">
        <f ca="1">IFERROR(INDEX(Year!$BJ$11:$BJ$62,AB155),"")</f>
        <v/>
      </c>
      <c r="AE155" s="363" t="str">
        <f ca="1">IFERROR(INDEX(Year!$BK$11:$BK$62,AB155),"")</f>
        <v/>
      </c>
      <c r="AF155" s="402" t="str">
        <f ca="1">IFERROR(INDEX(Year!$BI$11:$BI$62,AB155),"")</f>
        <v/>
      </c>
    </row>
    <row r="156" spans="28:32" ht="15.75" thickBot="1" x14ac:dyDescent="0.35">
      <c r="AB156" s="359">
        <f ca="1">IFERROR(MATCH($AB$125,OFFSET(Year!$BI$11:$BI$62,AB155,,1000),0)+AB155,"")</f>
        <v>134</v>
      </c>
      <c r="AC156" s="386" t="str">
        <f ca="1">IFERROR(INDEX(Year!$BL$11:$BL$62,AB156),"")</f>
        <v/>
      </c>
      <c r="AD156" s="360" t="str">
        <f ca="1">IFERROR(INDEX(Year!$BJ$11:$BJ$62,AB156),"")</f>
        <v/>
      </c>
      <c r="AE156" s="364" t="str">
        <f ca="1">IFERROR(INDEX(Year!$BK$11:$BK$62,AB156),"")</f>
        <v/>
      </c>
      <c r="AF156" s="365" t="str">
        <f ca="1">IFERROR(INDEX(Year!$BI$11:$BI$62,AB156),"")</f>
        <v/>
      </c>
    </row>
  </sheetData>
  <mergeCells count="397">
    <mergeCell ref="P62:Q62"/>
    <mergeCell ref="P63:Q63"/>
    <mergeCell ref="P64:Q64"/>
    <mergeCell ref="P65:Q65"/>
    <mergeCell ref="P66:R66"/>
    <mergeCell ref="P67:R67"/>
    <mergeCell ref="P68:R68"/>
    <mergeCell ref="P69:S69"/>
    <mergeCell ref="P53:Q53"/>
    <mergeCell ref="P54:Q54"/>
    <mergeCell ref="P55:Q55"/>
    <mergeCell ref="P56:Q56"/>
    <mergeCell ref="P57:Q57"/>
    <mergeCell ref="P58:Q58"/>
    <mergeCell ref="P59:Q59"/>
    <mergeCell ref="P60:Q60"/>
    <mergeCell ref="P61:Q61"/>
    <mergeCell ref="P44:S44"/>
    <mergeCell ref="P45:Q45"/>
    <mergeCell ref="P46:Q46"/>
    <mergeCell ref="P47:Q47"/>
    <mergeCell ref="P48:Q48"/>
    <mergeCell ref="P49:Q49"/>
    <mergeCell ref="P50:Q50"/>
    <mergeCell ref="P51:Q51"/>
    <mergeCell ref="P52:Q52"/>
    <mergeCell ref="A1:G3"/>
    <mergeCell ref="H1:N3"/>
    <mergeCell ref="A34:B34"/>
    <mergeCell ref="C34:D34"/>
    <mergeCell ref="E34:F34"/>
    <mergeCell ref="G34:H34"/>
    <mergeCell ref="I34:J34"/>
    <mergeCell ref="K34:L34"/>
    <mergeCell ref="M31:N31"/>
    <mergeCell ref="K32:L32"/>
    <mergeCell ref="M32:N32"/>
    <mergeCell ref="A31:B31"/>
    <mergeCell ref="C31:D31"/>
    <mergeCell ref="E31:F31"/>
    <mergeCell ref="G31:H31"/>
    <mergeCell ref="I31:J31"/>
    <mergeCell ref="K31:L31"/>
    <mergeCell ref="A30:B30"/>
    <mergeCell ref="C30:D30"/>
    <mergeCell ref="E30:F30"/>
    <mergeCell ref="G30:H30"/>
    <mergeCell ref="I30:J30"/>
    <mergeCell ref="K30:L30"/>
    <mergeCell ref="M30:N30"/>
    <mergeCell ref="K40:N40"/>
    <mergeCell ref="I33:J33"/>
    <mergeCell ref="K33:L33"/>
    <mergeCell ref="M33:N33"/>
    <mergeCell ref="A32:B32"/>
    <mergeCell ref="I32:J32"/>
    <mergeCell ref="C32:D32"/>
    <mergeCell ref="E32:F32"/>
    <mergeCell ref="G32:H32"/>
    <mergeCell ref="A33:B33"/>
    <mergeCell ref="A40:B40"/>
    <mergeCell ref="C40:D40"/>
    <mergeCell ref="A37:B37"/>
    <mergeCell ref="C37:D37"/>
    <mergeCell ref="A38:B38"/>
    <mergeCell ref="C38:D38"/>
    <mergeCell ref="A39:B39"/>
    <mergeCell ref="C39:D39"/>
    <mergeCell ref="M34:N34"/>
    <mergeCell ref="A36:B36"/>
    <mergeCell ref="C36:D36"/>
    <mergeCell ref="C33:D33"/>
    <mergeCell ref="E33:F33"/>
    <mergeCell ref="G33:H33"/>
    <mergeCell ref="A28:B28"/>
    <mergeCell ref="C28:D28"/>
    <mergeCell ref="K27:L27"/>
    <mergeCell ref="M27:N27"/>
    <mergeCell ref="A26:B26"/>
    <mergeCell ref="C26:D26"/>
    <mergeCell ref="E26:F26"/>
    <mergeCell ref="G26:H26"/>
    <mergeCell ref="I26:J26"/>
    <mergeCell ref="K26:L26"/>
    <mergeCell ref="E28:F28"/>
    <mergeCell ref="G28:H28"/>
    <mergeCell ref="I28:J28"/>
    <mergeCell ref="K28:L28"/>
    <mergeCell ref="M26:N26"/>
    <mergeCell ref="A27:B27"/>
    <mergeCell ref="C27:D27"/>
    <mergeCell ref="E27:F27"/>
    <mergeCell ref="G27:H27"/>
    <mergeCell ref="I27:J27"/>
    <mergeCell ref="M28:N28"/>
    <mergeCell ref="A25:B25"/>
    <mergeCell ref="C25:D25"/>
    <mergeCell ref="E25:F25"/>
    <mergeCell ref="G25:H25"/>
    <mergeCell ref="I25:J25"/>
    <mergeCell ref="K25:L25"/>
    <mergeCell ref="M25:N25"/>
    <mergeCell ref="A24:B24"/>
    <mergeCell ref="C24:D24"/>
    <mergeCell ref="K22:L22"/>
    <mergeCell ref="M22:N22"/>
    <mergeCell ref="A21:B21"/>
    <mergeCell ref="C21:D21"/>
    <mergeCell ref="E21:F21"/>
    <mergeCell ref="G21:H21"/>
    <mergeCell ref="I21:J21"/>
    <mergeCell ref="K21:L21"/>
    <mergeCell ref="E24:F24"/>
    <mergeCell ref="G24:H24"/>
    <mergeCell ref="I24:J24"/>
    <mergeCell ref="K24:L24"/>
    <mergeCell ref="M21:N21"/>
    <mergeCell ref="A22:B22"/>
    <mergeCell ref="C22:D22"/>
    <mergeCell ref="E22:F22"/>
    <mergeCell ref="G22:H22"/>
    <mergeCell ref="I22:J22"/>
    <mergeCell ref="M24:N24"/>
    <mergeCell ref="A20:B20"/>
    <mergeCell ref="C20:D20"/>
    <mergeCell ref="E20:F20"/>
    <mergeCell ref="G20:H20"/>
    <mergeCell ref="I20:J20"/>
    <mergeCell ref="K20:L20"/>
    <mergeCell ref="M20:N20"/>
    <mergeCell ref="A19:B19"/>
    <mergeCell ref="C19:D19"/>
    <mergeCell ref="K18:L18"/>
    <mergeCell ref="M18:N18"/>
    <mergeCell ref="A16:B16"/>
    <mergeCell ref="C16:D16"/>
    <mergeCell ref="E16:F16"/>
    <mergeCell ref="G16:H16"/>
    <mergeCell ref="I16:J16"/>
    <mergeCell ref="K16:L16"/>
    <mergeCell ref="E19:F19"/>
    <mergeCell ref="G19:H19"/>
    <mergeCell ref="I19:J19"/>
    <mergeCell ref="K19:L19"/>
    <mergeCell ref="M16:N16"/>
    <mergeCell ref="A18:B18"/>
    <mergeCell ref="C18:D18"/>
    <mergeCell ref="E18:F18"/>
    <mergeCell ref="G18:H18"/>
    <mergeCell ref="I18:J18"/>
    <mergeCell ref="M19:N19"/>
    <mergeCell ref="A15:B15"/>
    <mergeCell ref="C15:D15"/>
    <mergeCell ref="E15:F15"/>
    <mergeCell ref="G15:H15"/>
    <mergeCell ref="I15:J15"/>
    <mergeCell ref="K15:L15"/>
    <mergeCell ref="M15:N15"/>
    <mergeCell ref="A14:B14"/>
    <mergeCell ref="C14:D14"/>
    <mergeCell ref="K13:L13"/>
    <mergeCell ref="M13:N13"/>
    <mergeCell ref="A12:B12"/>
    <mergeCell ref="C12:D12"/>
    <mergeCell ref="E12:F12"/>
    <mergeCell ref="G12:H12"/>
    <mergeCell ref="I12:J12"/>
    <mergeCell ref="K12:L12"/>
    <mergeCell ref="E14:F14"/>
    <mergeCell ref="G14:H14"/>
    <mergeCell ref="I14:J14"/>
    <mergeCell ref="K14:L14"/>
    <mergeCell ref="M12:N12"/>
    <mergeCell ref="A13:B13"/>
    <mergeCell ref="C13:D13"/>
    <mergeCell ref="E13:F13"/>
    <mergeCell ref="G13:H13"/>
    <mergeCell ref="I13:J13"/>
    <mergeCell ref="M14:N14"/>
    <mergeCell ref="A10:B10"/>
    <mergeCell ref="I4:J4"/>
    <mergeCell ref="K4:L4"/>
    <mergeCell ref="M4:N4"/>
    <mergeCell ref="A4:B4"/>
    <mergeCell ref="C4:D4"/>
    <mergeCell ref="E4:F4"/>
    <mergeCell ref="G4:H4"/>
    <mergeCell ref="A9:B9"/>
    <mergeCell ref="C9:D9"/>
    <mergeCell ref="E9:F9"/>
    <mergeCell ref="G9:H9"/>
    <mergeCell ref="I9:J9"/>
    <mergeCell ref="K9:L9"/>
    <mergeCell ref="C10:D10"/>
    <mergeCell ref="E10:F10"/>
    <mergeCell ref="G10:H10"/>
    <mergeCell ref="I10:J10"/>
    <mergeCell ref="K10:L10"/>
    <mergeCell ref="M10:N10"/>
    <mergeCell ref="A6:B6"/>
    <mergeCell ref="C6:D6"/>
    <mergeCell ref="E6:F6"/>
    <mergeCell ref="G6:H6"/>
    <mergeCell ref="I6:J6"/>
    <mergeCell ref="K6:L6"/>
    <mergeCell ref="M6:N6"/>
    <mergeCell ref="M9:N9"/>
    <mergeCell ref="E7:F7"/>
    <mergeCell ref="G7:H7"/>
    <mergeCell ref="I7:J7"/>
    <mergeCell ref="K7:L7"/>
    <mergeCell ref="M7:N7"/>
    <mergeCell ref="A8:B8"/>
    <mergeCell ref="C8:D8"/>
    <mergeCell ref="E8:F8"/>
    <mergeCell ref="G8:H8"/>
    <mergeCell ref="I8:J8"/>
    <mergeCell ref="K8:L8"/>
    <mergeCell ref="M8:N8"/>
    <mergeCell ref="A7:B7"/>
    <mergeCell ref="C7:D7"/>
    <mergeCell ref="V1:W2"/>
    <mergeCell ref="X1:X2"/>
    <mergeCell ref="P4:R4"/>
    <mergeCell ref="S4:U4"/>
    <mergeCell ref="V4:X4"/>
    <mergeCell ref="AC4:AF4"/>
    <mergeCell ref="AI4:AL4"/>
    <mergeCell ref="AM4:AP4"/>
    <mergeCell ref="AQ4:AT4"/>
    <mergeCell ref="CU4:DA4"/>
    <mergeCell ref="DC4:DL4"/>
    <mergeCell ref="DN4:DS4"/>
    <mergeCell ref="V5:W5"/>
    <mergeCell ref="DD5:DE5"/>
    <mergeCell ref="DG5:DH5"/>
    <mergeCell ref="DI5:DJ5"/>
    <mergeCell ref="DK5:DL5"/>
    <mergeCell ref="DN5:DP5"/>
    <mergeCell ref="DQ5:DS5"/>
    <mergeCell ref="AU4:AX4"/>
    <mergeCell ref="AY4:BB4"/>
    <mergeCell ref="BC4:BF4"/>
    <mergeCell ref="BG4:BJ4"/>
    <mergeCell ref="BL4:BR4"/>
    <mergeCell ref="BS4:BY4"/>
    <mergeCell ref="BZ4:CF4"/>
    <mergeCell ref="CG4:CM4"/>
    <mergeCell ref="CN4:CT4"/>
    <mergeCell ref="V6:W6"/>
    <mergeCell ref="V7:W7"/>
    <mergeCell ref="V8:W8"/>
    <mergeCell ref="V9:W9"/>
    <mergeCell ref="V10:W10"/>
    <mergeCell ref="V11:W11"/>
    <mergeCell ref="V12:W12"/>
    <mergeCell ref="DN12:DO12"/>
    <mergeCell ref="DQ12:DR12"/>
    <mergeCell ref="V13:W13"/>
    <mergeCell ref="V14:W14"/>
    <mergeCell ref="V15:W15"/>
    <mergeCell ref="V16:W16"/>
    <mergeCell ref="V17:W17"/>
    <mergeCell ref="V18:W18"/>
    <mergeCell ref="V19:W19"/>
    <mergeCell ref="V20:W20"/>
    <mergeCell ref="AI20:AL20"/>
    <mergeCell ref="AM20:AP20"/>
    <mergeCell ref="AQ20:AT20"/>
    <mergeCell ref="AU20:AX20"/>
    <mergeCell ref="AY20:BB20"/>
    <mergeCell ref="BC20:BF20"/>
    <mergeCell ref="BG20:BJ20"/>
    <mergeCell ref="V21:W21"/>
    <mergeCell ref="V22:W22"/>
    <mergeCell ref="V23:W23"/>
    <mergeCell ref="V24:W24"/>
    <mergeCell ref="DC24:DL24"/>
    <mergeCell ref="DN24:DS24"/>
    <mergeCell ref="V25:W25"/>
    <mergeCell ref="DD25:DE25"/>
    <mergeCell ref="DG25:DH25"/>
    <mergeCell ref="DI25:DJ25"/>
    <mergeCell ref="DK25:DL25"/>
    <mergeCell ref="DN25:DP25"/>
    <mergeCell ref="DQ25:DS25"/>
    <mergeCell ref="V26:W26"/>
    <mergeCell ref="AC26:AF26"/>
    <mergeCell ref="V27:W27"/>
    <mergeCell ref="V28:W28"/>
    <mergeCell ref="V29:W29"/>
    <mergeCell ref="V30:W30"/>
    <mergeCell ref="V31:W31"/>
    <mergeCell ref="V32:W32"/>
    <mergeCell ref="DN32:DO32"/>
    <mergeCell ref="DQ32:DR32"/>
    <mergeCell ref="V33:W33"/>
    <mergeCell ref="V34:W34"/>
    <mergeCell ref="V35:W35"/>
    <mergeCell ref="V36:W36"/>
    <mergeCell ref="AI36:AL36"/>
    <mergeCell ref="AM36:AP36"/>
    <mergeCell ref="AQ36:AT36"/>
    <mergeCell ref="AU36:AX36"/>
    <mergeCell ref="AY36:BB36"/>
    <mergeCell ref="BC36:BF36"/>
    <mergeCell ref="BG36:BJ36"/>
    <mergeCell ref="V37:W37"/>
    <mergeCell ref="V38:W38"/>
    <mergeCell ref="V39:W39"/>
    <mergeCell ref="V40:W40"/>
    <mergeCell ref="DC44:DL44"/>
    <mergeCell ref="DN44:DS44"/>
    <mergeCell ref="DD45:DE45"/>
    <mergeCell ref="DG45:DH45"/>
    <mergeCell ref="DI45:DJ45"/>
    <mergeCell ref="DK45:DL45"/>
    <mergeCell ref="DN45:DP45"/>
    <mergeCell ref="DQ45:DS45"/>
    <mergeCell ref="U44:X44"/>
    <mergeCell ref="U45:V45"/>
    <mergeCell ref="AC46:AF46"/>
    <mergeCell ref="AI52:AL52"/>
    <mergeCell ref="AM52:AP52"/>
    <mergeCell ref="AQ52:AT52"/>
    <mergeCell ref="AU52:AX52"/>
    <mergeCell ref="AY52:BB52"/>
    <mergeCell ref="BC52:BF52"/>
    <mergeCell ref="BG52:BJ52"/>
    <mergeCell ref="DN52:DO52"/>
    <mergeCell ref="DQ52:DR52"/>
    <mergeCell ref="AB59:AF59"/>
    <mergeCell ref="DC64:DL64"/>
    <mergeCell ref="DN64:DS64"/>
    <mergeCell ref="DD65:DE65"/>
    <mergeCell ref="DG65:DH65"/>
    <mergeCell ref="DI65:DJ65"/>
    <mergeCell ref="DK65:DL65"/>
    <mergeCell ref="DN65:DP65"/>
    <mergeCell ref="DQ65:DS65"/>
    <mergeCell ref="AI68:AL68"/>
    <mergeCell ref="AM68:AP68"/>
    <mergeCell ref="AQ68:AT68"/>
    <mergeCell ref="AU68:AX68"/>
    <mergeCell ref="AY68:BB68"/>
    <mergeCell ref="BC68:BF68"/>
    <mergeCell ref="BG68:BJ68"/>
    <mergeCell ref="DN72:DO72"/>
    <mergeCell ref="DQ72:DR72"/>
    <mergeCell ref="AI84:AL84"/>
    <mergeCell ref="AM84:AP84"/>
    <mergeCell ref="DC84:DL84"/>
    <mergeCell ref="DN84:DS84"/>
    <mergeCell ref="DD85:DE85"/>
    <mergeCell ref="DG85:DH85"/>
    <mergeCell ref="DI85:DJ85"/>
    <mergeCell ref="DK85:DL85"/>
    <mergeCell ref="DN85:DP85"/>
    <mergeCell ref="DQ85:DS85"/>
    <mergeCell ref="DN112:DO112"/>
    <mergeCell ref="DQ112:DR112"/>
    <mergeCell ref="AB125:AF125"/>
    <mergeCell ref="AB92:AF92"/>
    <mergeCell ref="DN92:DO92"/>
    <mergeCell ref="DQ92:DR92"/>
    <mergeCell ref="DC104:DL104"/>
    <mergeCell ref="DN104:DS104"/>
    <mergeCell ref="DD105:DE105"/>
    <mergeCell ref="DG105:DH105"/>
    <mergeCell ref="DI105:DJ105"/>
    <mergeCell ref="DK105:DL105"/>
    <mergeCell ref="DN105:DP105"/>
    <mergeCell ref="DQ105:DS105"/>
    <mergeCell ref="U46:V46"/>
    <mergeCell ref="U47:V47"/>
    <mergeCell ref="U48:V48"/>
    <mergeCell ref="U49:V49"/>
    <mergeCell ref="U50:V50"/>
    <mergeCell ref="U51:V51"/>
    <mergeCell ref="U52:V52"/>
    <mergeCell ref="U53:V53"/>
    <mergeCell ref="U54:V54"/>
    <mergeCell ref="U64:V64"/>
    <mergeCell ref="U65:V65"/>
    <mergeCell ref="U66:W66"/>
    <mergeCell ref="U67:W67"/>
    <mergeCell ref="U68:W68"/>
    <mergeCell ref="U69:X69"/>
    <mergeCell ref="U55:V55"/>
    <mergeCell ref="U56:V56"/>
    <mergeCell ref="U57:V57"/>
    <mergeCell ref="U58:V58"/>
    <mergeCell ref="U59:V59"/>
    <mergeCell ref="U60:V60"/>
    <mergeCell ref="U61:V61"/>
    <mergeCell ref="U62:V62"/>
    <mergeCell ref="U63:V63"/>
  </mergeCells>
  <printOptions horizontalCentered="1" verticalCentered="1"/>
  <pageMargins left="0.5" right="0.5" top="0.25" bottom="0.25" header="0.25" footer="0.25"/>
  <pageSetup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8" tint="-0.249977111117893"/>
    <pageSetUpPr fitToPage="1"/>
  </sheetPr>
  <dimension ref="A1:DS156"/>
  <sheetViews>
    <sheetView workbookViewId="0">
      <selection sqref="A1:G3"/>
    </sheetView>
  </sheetViews>
  <sheetFormatPr defaultRowHeight="15" x14ac:dyDescent="0.3"/>
  <cols>
    <col min="1" max="1" width="4.140625" style="259" customWidth="1"/>
    <col min="2" max="2" width="13.7109375" style="259" customWidth="1"/>
    <col min="3" max="3" width="4.140625" style="259" customWidth="1"/>
    <col min="4" max="4" width="13.7109375" style="259" customWidth="1"/>
    <col min="5" max="5" width="4.140625" style="259" customWidth="1"/>
    <col min="6" max="6" width="13.7109375" style="259" customWidth="1"/>
    <col min="7" max="7" width="4.140625" style="259" customWidth="1"/>
    <col min="8" max="8" width="13.7109375" style="259" customWidth="1"/>
    <col min="9" max="9" width="4.140625" style="259" customWidth="1"/>
    <col min="10" max="10" width="13.7109375" style="259" customWidth="1"/>
    <col min="11" max="11" width="4.140625" style="259" customWidth="1"/>
    <col min="12" max="12" width="13.7109375" style="259" customWidth="1"/>
    <col min="13" max="13" width="4.140625" style="259" customWidth="1"/>
    <col min="14" max="14" width="13.7109375" style="259" customWidth="1"/>
    <col min="15" max="15" width="9.140625" style="259"/>
    <col min="16" max="21" width="22.7109375" style="259" customWidth="1"/>
    <col min="22" max="22" width="12.7109375" style="259" customWidth="1"/>
    <col min="23" max="23" width="15.28515625" style="259" customWidth="1"/>
    <col min="24" max="24" width="12.7109375" style="259" customWidth="1"/>
    <col min="25" max="25" width="9.140625" customWidth="1"/>
    <col min="26" max="27" width="9.140625" style="259" hidden="1" customWidth="1"/>
    <col min="28" max="28" width="9.140625" style="261" hidden="1" customWidth="1"/>
    <col min="29" max="29" width="13.140625" style="301" hidden="1" customWidth="1"/>
    <col min="30" max="30" width="15.5703125" style="301" hidden="1" customWidth="1"/>
    <col min="31" max="31" width="9.140625" style="301" hidden="1" customWidth="1"/>
    <col min="32" max="32" width="12.7109375" style="301" hidden="1" customWidth="1"/>
    <col min="33" max="33" width="9.140625" style="301" hidden="1" customWidth="1"/>
    <col min="34" max="34" width="9.140625" hidden="1" customWidth="1"/>
    <col min="35" max="35" width="6.7109375" style="259" hidden="1" customWidth="1"/>
    <col min="36" max="36" width="15.7109375" style="259" hidden="1" customWidth="1"/>
    <col min="37" max="38" width="10.7109375" style="259" hidden="1" customWidth="1"/>
    <col min="39" max="39" width="6.7109375" style="259" hidden="1" customWidth="1"/>
    <col min="40" max="40" width="15.7109375" style="259" hidden="1" customWidth="1"/>
    <col min="41" max="42" width="10.7109375" style="259" hidden="1" customWidth="1"/>
    <col min="43" max="43" width="6.7109375" style="259" hidden="1" customWidth="1"/>
    <col min="44" max="44" width="15.7109375" style="259" hidden="1" customWidth="1"/>
    <col min="45" max="46" width="10.7109375" style="259" hidden="1" customWidth="1"/>
    <col min="47" max="47" width="6.7109375" style="259" hidden="1" customWidth="1"/>
    <col min="48" max="48" width="15.7109375" style="259" hidden="1" customWidth="1"/>
    <col min="49" max="50" width="10.7109375" style="259" hidden="1" customWidth="1"/>
    <col min="51" max="51" width="6.7109375" style="259" hidden="1" customWidth="1"/>
    <col min="52" max="52" width="15.7109375" style="259" hidden="1" customWidth="1"/>
    <col min="53" max="54" width="10.7109375" style="259" hidden="1" customWidth="1"/>
    <col min="55" max="55" width="6.7109375" style="259" hidden="1" customWidth="1"/>
    <col min="56" max="56" width="15.7109375" style="259" hidden="1" customWidth="1"/>
    <col min="57" max="58" width="10.7109375" style="259" hidden="1" customWidth="1"/>
    <col min="59" max="59" width="6.7109375" style="259" hidden="1" customWidth="1"/>
    <col min="60" max="60" width="15.7109375" style="259" hidden="1" customWidth="1"/>
    <col min="61" max="62" width="10.7109375" style="259" hidden="1" customWidth="1"/>
    <col min="63" max="63" width="9.140625" style="259" hidden="1" customWidth="1"/>
    <col min="64" max="64" width="5.7109375" style="259" hidden="1" customWidth="1"/>
    <col min="65" max="66" width="15.7109375" style="259" hidden="1" customWidth="1"/>
    <col min="67" max="67" width="5.7109375" style="259" hidden="1" customWidth="1"/>
    <col min="68" max="69" width="15.7109375" style="259" hidden="1" customWidth="1"/>
    <col min="70" max="70" width="10.7109375" style="259" hidden="1" customWidth="1"/>
    <col min="71" max="71" width="5.7109375" style="259" hidden="1" customWidth="1"/>
    <col min="72" max="73" width="15.7109375" style="259" hidden="1" customWidth="1"/>
    <col min="74" max="74" width="5.7109375" style="259" hidden="1" customWidth="1"/>
    <col min="75" max="76" width="15.7109375" style="259" hidden="1" customWidth="1"/>
    <col min="77" max="77" width="10.7109375" style="259" hidden="1" customWidth="1"/>
    <col min="78" max="78" width="5.7109375" style="259" hidden="1" customWidth="1"/>
    <col min="79" max="80" width="15.7109375" style="259" hidden="1" customWidth="1"/>
    <col min="81" max="81" width="5.7109375" style="259" hidden="1" customWidth="1"/>
    <col min="82" max="83" width="15.7109375" style="259" hidden="1" customWidth="1"/>
    <col min="84" max="84" width="10.7109375" style="259" hidden="1" customWidth="1"/>
    <col min="85" max="85" width="5.7109375" style="259" hidden="1" customWidth="1"/>
    <col min="86" max="87" width="15.7109375" style="259" hidden="1" customWidth="1"/>
    <col min="88" max="88" width="5.7109375" style="259" hidden="1" customWidth="1"/>
    <col min="89" max="90" width="15.7109375" style="259" hidden="1" customWidth="1"/>
    <col min="91" max="91" width="10.7109375" style="259" hidden="1" customWidth="1"/>
    <col min="92" max="92" width="5.7109375" style="259" hidden="1" customWidth="1"/>
    <col min="93" max="94" width="15.7109375" style="259" hidden="1" customWidth="1"/>
    <col min="95" max="95" width="5.7109375" style="259" hidden="1" customWidth="1"/>
    <col min="96" max="97" width="15.7109375" style="259" hidden="1" customWidth="1"/>
    <col min="98" max="98" width="10.7109375" style="259" hidden="1" customWidth="1"/>
    <col min="99" max="99" width="5.7109375" style="259" hidden="1" customWidth="1"/>
    <col min="100" max="101" width="15.7109375" style="259" hidden="1" customWidth="1"/>
    <col min="102" max="102" width="5.7109375" style="259" hidden="1" customWidth="1"/>
    <col min="103" max="104" width="15.7109375" style="259" hidden="1" customWidth="1"/>
    <col min="105" max="105" width="10.7109375" style="259" hidden="1" customWidth="1"/>
    <col min="106" max="106" width="9.140625" style="259" hidden="1" customWidth="1"/>
    <col min="107" max="107" width="6" style="259" hidden="1" customWidth="1"/>
    <col min="108" max="108" width="18.140625" style="259" hidden="1" customWidth="1"/>
    <col min="109" max="109" width="10.85546875" style="259" hidden="1" customWidth="1"/>
    <col min="110" max="110" width="6.7109375" style="259" hidden="1" customWidth="1"/>
    <col min="111" max="111" width="18.140625" style="259" hidden="1" customWidth="1"/>
    <col min="112" max="112" width="10.85546875" style="259" hidden="1" customWidth="1"/>
    <col min="113" max="113" width="18.140625" style="259" hidden="1" customWidth="1"/>
    <col min="114" max="114" width="10.85546875" style="259" hidden="1" customWidth="1"/>
    <col min="115" max="115" width="18.140625" style="259" hidden="1" customWidth="1"/>
    <col min="116" max="116" width="10.85546875" style="259" hidden="1" customWidth="1"/>
    <col min="117" max="117" width="9.140625" style="259" hidden="1" customWidth="1"/>
    <col min="118" max="123" width="22.7109375" style="259" hidden="1" customWidth="1"/>
    <col min="124" max="16384" width="9.140625" style="259"/>
  </cols>
  <sheetData>
    <row r="1" spans="1:123" ht="15.6" customHeight="1" x14ac:dyDescent="0.3">
      <c r="A1" s="1209" t="str">
        <f>IF(Year!$Q$4="","",Year!$Q$4)</f>
        <v/>
      </c>
      <c r="B1" s="1209"/>
      <c r="C1" s="1209"/>
      <c r="D1" s="1209"/>
      <c r="E1" s="1209"/>
      <c r="F1" s="1209"/>
      <c r="G1" s="1209"/>
      <c r="H1" s="1194">
        <f>Year!I18</f>
        <v>45047</v>
      </c>
      <c r="I1" s="1194"/>
      <c r="J1" s="1194"/>
      <c r="K1" s="1194"/>
      <c r="L1" s="1194"/>
      <c r="M1" s="1194"/>
      <c r="N1" s="1194"/>
      <c r="V1" s="1198" t="s">
        <v>509</v>
      </c>
      <c r="W1" s="1198"/>
      <c r="X1" s="1196">
        <f ca="1">IF('4'!X68="",0,'4'!X68)</f>
        <v>3355.4100000000008</v>
      </c>
    </row>
    <row r="2" spans="1:123" ht="15.6" customHeight="1" x14ac:dyDescent="0.3">
      <c r="A2" s="1209"/>
      <c r="B2" s="1209"/>
      <c r="C2" s="1209"/>
      <c r="D2" s="1209"/>
      <c r="E2" s="1209"/>
      <c r="F2" s="1209"/>
      <c r="G2" s="1209"/>
      <c r="H2" s="1194"/>
      <c r="I2" s="1194"/>
      <c r="J2" s="1194"/>
      <c r="K2" s="1194"/>
      <c r="L2" s="1194"/>
      <c r="M2" s="1194"/>
      <c r="N2" s="1194"/>
      <c r="V2" s="1198"/>
      <c r="W2" s="1198"/>
      <c r="X2" s="1196"/>
    </row>
    <row r="3" spans="1:123" s="293" customFormat="1" ht="15.6" customHeight="1" thickBot="1" x14ac:dyDescent="0.35">
      <c r="A3" s="1210"/>
      <c r="B3" s="1210"/>
      <c r="C3" s="1210"/>
      <c r="D3" s="1210"/>
      <c r="E3" s="1210"/>
      <c r="F3" s="1210"/>
      <c r="G3" s="1210"/>
      <c r="H3" s="1195"/>
      <c r="I3" s="1195"/>
      <c r="J3" s="1195"/>
      <c r="K3" s="1195"/>
      <c r="L3" s="1195"/>
      <c r="M3" s="1195"/>
      <c r="N3" s="1195"/>
      <c r="P3"/>
      <c r="Q3"/>
      <c r="R3"/>
      <c r="S3"/>
      <c r="T3"/>
      <c r="U3"/>
      <c r="V3"/>
      <c r="W3"/>
      <c r="X3"/>
      <c r="Y3"/>
      <c r="AB3" s="299"/>
      <c r="AC3" s="300"/>
      <c r="AD3" s="300"/>
      <c r="AE3" s="300"/>
      <c r="AF3" s="300"/>
      <c r="AG3" s="300"/>
      <c r="AH3"/>
      <c r="BL3" s="315"/>
      <c r="BM3" s="315"/>
      <c r="BN3" s="315"/>
      <c r="BO3" s="315"/>
      <c r="BP3" s="315"/>
      <c r="BQ3" s="315"/>
      <c r="BR3" s="315"/>
      <c r="BY3" s="315"/>
      <c r="CF3" s="315"/>
      <c r="CM3" s="315"/>
      <c r="CT3" s="315"/>
      <c r="DA3" s="315"/>
      <c r="DN3" s="259"/>
      <c r="DO3" s="259"/>
      <c r="DP3" s="259"/>
      <c r="DQ3" s="259"/>
      <c r="DR3" s="259"/>
      <c r="DS3" s="259"/>
    </row>
    <row r="4" spans="1:123" s="293" customFormat="1" ht="16.5" customHeight="1" thickBot="1" x14ac:dyDescent="0.35">
      <c r="A4" s="1184">
        <f>A11</f>
        <v>45053</v>
      </c>
      <c r="B4" s="1184"/>
      <c r="C4" s="1184">
        <f>C11</f>
        <v>45054</v>
      </c>
      <c r="D4" s="1184"/>
      <c r="E4" s="1184">
        <f>E11</f>
        <v>45055</v>
      </c>
      <c r="F4" s="1184"/>
      <c r="G4" s="1184">
        <f>G11</f>
        <v>45056</v>
      </c>
      <c r="H4" s="1184"/>
      <c r="I4" s="1184">
        <f>I11</f>
        <v>45057</v>
      </c>
      <c r="J4" s="1184"/>
      <c r="K4" s="1184">
        <f>K11</f>
        <v>45058</v>
      </c>
      <c r="L4" s="1184"/>
      <c r="M4" s="1184">
        <f>M11</f>
        <v>45059</v>
      </c>
      <c r="N4" s="1184"/>
      <c r="P4" s="1185" t="s">
        <v>481</v>
      </c>
      <c r="Q4" s="1185"/>
      <c r="R4" s="1185"/>
      <c r="S4" s="1186" t="s">
        <v>491</v>
      </c>
      <c r="T4" s="1185"/>
      <c r="U4" s="1185"/>
      <c r="V4" s="1186" t="s">
        <v>492</v>
      </c>
      <c r="W4" s="1185"/>
      <c r="X4" s="1185"/>
      <c r="Y4"/>
      <c r="AB4" s="299"/>
      <c r="AC4" s="1093" t="s">
        <v>498</v>
      </c>
      <c r="AD4" s="1094"/>
      <c r="AE4" s="1094"/>
      <c r="AF4" s="1095"/>
      <c r="AG4" s="300"/>
      <c r="AH4"/>
      <c r="AI4" s="1153" t="str">
        <f>IF(A5="","",--TEXT(A5,"dd"))</f>
        <v/>
      </c>
      <c r="AJ4" s="1154"/>
      <c r="AK4" s="1154"/>
      <c r="AL4" s="1155"/>
      <c r="AM4" s="1153">
        <f>IF(C5="","",--TEXT(C5,"dd"))</f>
        <v>1</v>
      </c>
      <c r="AN4" s="1154"/>
      <c r="AO4" s="1154"/>
      <c r="AP4" s="1155"/>
      <c r="AQ4" s="1153">
        <f>IF(E5="","",--TEXT(E5,"dd"))</f>
        <v>2</v>
      </c>
      <c r="AR4" s="1154"/>
      <c r="AS4" s="1154"/>
      <c r="AT4" s="1155"/>
      <c r="AU4" s="1153">
        <f>IF(G5="","",--TEXT(G5,"dd"))</f>
        <v>3</v>
      </c>
      <c r="AV4" s="1154"/>
      <c r="AW4" s="1154"/>
      <c r="AX4" s="1155"/>
      <c r="AY4" s="1153">
        <f>IF(I5="","",--TEXT(I5,"dd"))</f>
        <v>4</v>
      </c>
      <c r="AZ4" s="1154"/>
      <c r="BA4" s="1154"/>
      <c r="BB4" s="1155"/>
      <c r="BC4" s="1153">
        <f>IF(K5="","",--TEXT(K5,"dd"))</f>
        <v>5</v>
      </c>
      <c r="BD4" s="1154"/>
      <c r="BE4" s="1154"/>
      <c r="BF4" s="1155"/>
      <c r="BG4" s="1153">
        <f>IF(M5="","",--TEXT(M5,"dd"))</f>
        <v>6</v>
      </c>
      <c r="BH4" s="1154"/>
      <c r="BI4" s="1154"/>
      <c r="BJ4" s="1155"/>
      <c r="BL4" s="1167" t="s">
        <v>484</v>
      </c>
      <c r="BM4" s="1168"/>
      <c r="BN4" s="1168"/>
      <c r="BO4" s="1168"/>
      <c r="BP4" s="1168"/>
      <c r="BQ4" s="1168"/>
      <c r="BR4" s="1169"/>
      <c r="BS4" s="1167" t="s">
        <v>487</v>
      </c>
      <c r="BT4" s="1168"/>
      <c r="BU4" s="1168"/>
      <c r="BV4" s="1168"/>
      <c r="BW4" s="1168"/>
      <c r="BX4" s="1168"/>
      <c r="BY4" s="1169"/>
      <c r="BZ4" s="1167" t="s">
        <v>488</v>
      </c>
      <c r="CA4" s="1168"/>
      <c r="CB4" s="1168"/>
      <c r="CC4" s="1168"/>
      <c r="CD4" s="1168"/>
      <c r="CE4" s="1168"/>
      <c r="CF4" s="1169"/>
      <c r="CG4" s="1167" t="s">
        <v>489</v>
      </c>
      <c r="CH4" s="1168"/>
      <c r="CI4" s="1168"/>
      <c r="CJ4" s="1168"/>
      <c r="CK4" s="1168"/>
      <c r="CL4" s="1168"/>
      <c r="CM4" s="1169"/>
      <c r="CN4" s="1167" t="s">
        <v>490</v>
      </c>
      <c r="CO4" s="1168"/>
      <c r="CP4" s="1168"/>
      <c r="CQ4" s="1168"/>
      <c r="CR4" s="1168"/>
      <c r="CS4" s="1168"/>
      <c r="CT4" s="1169"/>
      <c r="CU4" s="1167" t="s">
        <v>493</v>
      </c>
      <c r="CV4" s="1168"/>
      <c r="CW4" s="1168"/>
      <c r="CX4" s="1168"/>
      <c r="CY4" s="1168"/>
      <c r="CZ4" s="1168"/>
      <c r="DA4" s="1169"/>
      <c r="DC4" s="1167" t="s">
        <v>484</v>
      </c>
      <c r="DD4" s="1168"/>
      <c r="DE4" s="1168"/>
      <c r="DF4" s="1168"/>
      <c r="DG4" s="1168"/>
      <c r="DH4" s="1168"/>
      <c r="DI4" s="1168"/>
      <c r="DJ4" s="1168"/>
      <c r="DK4" s="1168"/>
      <c r="DL4" s="1169"/>
      <c r="DN4" s="1199" t="s">
        <v>484</v>
      </c>
      <c r="DO4" s="1200"/>
      <c r="DP4" s="1200"/>
      <c r="DQ4" s="1200"/>
      <c r="DR4" s="1200"/>
      <c r="DS4" s="1201"/>
    </row>
    <row r="5" spans="1:123" s="293" customFormat="1" ht="15" customHeight="1" thickBot="1" x14ac:dyDescent="0.35">
      <c r="A5" s="294" t="str">
        <f>Year!I20</f>
        <v/>
      </c>
      <c r="B5" s="290" t="str">
        <f>IF(ISERROR(MATCH(A5,event_dates,0)),"",INDEX(events,MATCH(A5,event_dates,0)))</f>
        <v/>
      </c>
      <c r="C5" s="294">
        <f>Year!J20</f>
        <v>45047</v>
      </c>
      <c r="D5" s="290" t="str">
        <f>IF(ISERROR(MATCH(C5,event_dates,0)),"",INDEX(events,MATCH(C5,event_dates,0)))</f>
        <v/>
      </c>
      <c r="E5" s="294">
        <f>Year!K20</f>
        <v>45048</v>
      </c>
      <c r="F5" s="290" t="str">
        <f>IF(ISERROR(MATCH(E5,event_dates,0)),"",INDEX(events,MATCH(E5,event_dates,0)))</f>
        <v/>
      </c>
      <c r="G5" s="294">
        <f>Year!L20</f>
        <v>45049</v>
      </c>
      <c r="H5" s="290" t="str">
        <f>IF(ISERROR(MATCH(G5,event_dates,0)),"",INDEX(events,MATCH(G5,event_dates,0)))</f>
        <v/>
      </c>
      <c r="I5" s="294">
        <f>Year!M20</f>
        <v>45050</v>
      </c>
      <c r="J5" s="290" t="str">
        <f>IF(ISERROR(MATCH(I5,event_dates,0)),"",INDEX(events,MATCH(I5,event_dates,0)))</f>
        <v/>
      </c>
      <c r="K5" s="294">
        <f>Year!N20</f>
        <v>45051</v>
      </c>
      <c r="L5" s="290" t="str">
        <f>IF(ISERROR(MATCH(K5,event_dates,0)),"",INDEX(events,MATCH(K5,event_dates,0)))</f>
        <v>Cinco de Mayo</v>
      </c>
      <c r="M5" s="294">
        <f>Year!O20</f>
        <v>45052</v>
      </c>
      <c r="N5" s="290" t="str">
        <f>IF(ISERROR(MATCH(M5,event_dates,0)),"",INDEX(events,MATCH(M5,event_dates,0)))</f>
        <v/>
      </c>
      <c r="P5" s="295" t="str">
        <f ca="1">IF(DN6="","",DN6)</f>
        <v>Bank Loan 1 - 120</v>
      </c>
      <c r="Q5" s="295" t="str">
        <f t="shared" ref="Q5:U10" ca="1" si="0">IF(DO6="","",DO6)</f>
        <v>Mortgage - 800</v>
      </c>
      <c r="R5" s="295" t="str">
        <f t="shared" ca="1" si="0"/>
        <v>Lawn Service - 50</v>
      </c>
      <c r="S5" s="296" t="str">
        <f t="shared" ca="1" si="0"/>
        <v>Paycheck 2 - 400</v>
      </c>
      <c r="T5" s="295" t="str">
        <f t="shared" ca="1" si="0"/>
        <v/>
      </c>
      <c r="U5" s="295" t="str">
        <f t="shared" ca="1" si="0"/>
        <v/>
      </c>
      <c r="V5" s="1158"/>
      <c r="W5" s="1159"/>
      <c r="X5" s="423"/>
      <c r="Y5"/>
      <c r="AB5" s="299"/>
      <c r="AC5" s="366" t="s">
        <v>495</v>
      </c>
      <c r="AD5" s="367" t="s">
        <v>192</v>
      </c>
      <c r="AE5" s="367" t="s">
        <v>193</v>
      </c>
      <c r="AF5" s="368" t="s">
        <v>194</v>
      </c>
      <c r="AG5" s="300"/>
      <c r="AH5"/>
      <c r="AI5" s="312"/>
      <c r="AJ5" s="313" t="s">
        <v>483</v>
      </c>
      <c r="AK5" s="313" t="s">
        <v>13</v>
      </c>
      <c r="AL5" s="314" t="s">
        <v>11</v>
      </c>
      <c r="AM5" s="312"/>
      <c r="AN5" s="313" t="s">
        <v>483</v>
      </c>
      <c r="AO5" s="313" t="s">
        <v>13</v>
      </c>
      <c r="AP5" s="314" t="s">
        <v>11</v>
      </c>
      <c r="AQ5" s="312"/>
      <c r="AR5" s="313" t="s">
        <v>483</v>
      </c>
      <c r="AS5" s="313" t="s">
        <v>13</v>
      </c>
      <c r="AT5" s="314" t="s">
        <v>11</v>
      </c>
      <c r="AU5" s="312"/>
      <c r="AV5" s="313" t="s">
        <v>483</v>
      </c>
      <c r="AW5" s="313" t="s">
        <v>13</v>
      </c>
      <c r="AX5" s="314" t="s">
        <v>11</v>
      </c>
      <c r="AY5" s="312"/>
      <c r="AZ5" s="313" t="s">
        <v>483</v>
      </c>
      <c r="BA5" s="313" t="s">
        <v>13</v>
      </c>
      <c r="BB5" s="314" t="s">
        <v>11</v>
      </c>
      <c r="BC5" s="312"/>
      <c r="BD5" s="313" t="s">
        <v>483</v>
      </c>
      <c r="BE5" s="313" t="s">
        <v>13</v>
      </c>
      <c r="BF5" s="314" t="s">
        <v>11</v>
      </c>
      <c r="BG5" s="312"/>
      <c r="BH5" s="313" t="s">
        <v>483</v>
      </c>
      <c r="BI5" s="313" t="s">
        <v>13</v>
      </c>
      <c r="BJ5" s="314" t="s">
        <v>11</v>
      </c>
      <c r="BL5" s="410"/>
      <c r="BM5" s="318" t="s">
        <v>486</v>
      </c>
      <c r="BN5" s="317" t="s">
        <v>485</v>
      </c>
      <c r="BO5" s="317"/>
      <c r="BP5" s="318" t="s">
        <v>13</v>
      </c>
      <c r="BQ5" s="317" t="s">
        <v>485</v>
      </c>
      <c r="BR5" s="411" t="s">
        <v>261</v>
      </c>
      <c r="BS5" s="410"/>
      <c r="BT5" s="318" t="s">
        <v>486</v>
      </c>
      <c r="BU5" s="317" t="s">
        <v>485</v>
      </c>
      <c r="BV5" s="317"/>
      <c r="BW5" s="318" t="s">
        <v>13</v>
      </c>
      <c r="BX5" s="317" t="s">
        <v>485</v>
      </c>
      <c r="BY5" s="411" t="s">
        <v>261</v>
      </c>
      <c r="BZ5" s="410"/>
      <c r="CA5" s="318" t="s">
        <v>486</v>
      </c>
      <c r="CB5" s="317" t="s">
        <v>485</v>
      </c>
      <c r="CC5" s="317"/>
      <c r="CD5" s="318" t="s">
        <v>13</v>
      </c>
      <c r="CE5" s="317" t="s">
        <v>485</v>
      </c>
      <c r="CF5" s="411" t="s">
        <v>261</v>
      </c>
      <c r="CG5" s="410"/>
      <c r="CH5" s="318" t="s">
        <v>486</v>
      </c>
      <c r="CI5" s="317" t="s">
        <v>485</v>
      </c>
      <c r="CJ5" s="317"/>
      <c r="CK5" s="318" t="s">
        <v>13</v>
      </c>
      <c r="CL5" s="317" t="s">
        <v>485</v>
      </c>
      <c r="CM5" s="411" t="s">
        <v>261</v>
      </c>
      <c r="CN5" s="410"/>
      <c r="CO5" s="318" t="s">
        <v>486</v>
      </c>
      <c r="CP5" s="317" t="s">
        <v>485</v>
      </c>
      <c r="CQ5" s="317"/>
      <c r="CR5" s="318" t="s">
        <v>13</v>
      </c>
      <c r="CS5" s="317" t="s">
        <v>485</v>
      </c>
      <c r="CT5" s="411" t="s">
        <v>261</v>
      </c>
      <c r="CU5" s="410"/>
      <c r="CV5" s="318" t="s">
        <v>486</v>
      </c>
      <c r="CW5" s="317" t="s">
        <v>485</v>
      </c>
      <c r="CX5" s="317"/>
      <c r="CY5" s="318" t="s">
        <v>13</v>
      </c>
      <c r="CZ5" s="317" t="s">
        <v>485</v>
      </c>
      <c r="DA5" s="411" t="s">
        <v>261</v>
      </c>
      <c r="DC5" s="437"/>
      <c r="DD5" s="1151" t="s">
        <v>504</v>
      </c>
      <c r="DE5" s="1152"/>
      <c r="DF5" s="430"/>
      <c r="DG5" s="1162" t="s">
        <v>23</v>
      </c>
      <c r="DH5" s="1152"/>
      <c r="DI5" s="1162" t="s">
        <v>504</v>
      </c>
      <c r="DJ5" s="1152"/>
      <c r="DK5" s="1162" t="s">
        <v>23</v>
      </c>
      <c r="DL5" s="1152"/>
      <c r="DN5" s="1163" t="s">
        <v>481</v>
      </c>
      <c r="DO5" s="1164"/>
      <c r="DP5" s="1164"/>
      <c r="DQ5" s="1165" t="s">
        <v>491</v>
      </c>
      <c r="DR5" s="1164"/>
      <c r="DS5" s="1166"/>
    </row>
    <row r="6" spans="1:123" s="292" customFormat="1" ht="15" customHeight="1" x14ac:dyDescent="0.3">
      <c r="A6" s="1181" t="str">
        <f ca="1">IF(ISERROR(MATCH(A5,event_dates,0)+MATCH(A5,OFFSET(event_dates,MATCH(A5,event_dates,0),0,500,1),0)),"",INDEX(events,MATCH(A5,event_dates,0)+MATCH(A5,OFFSET(event_dates,MATCH(A5,event_dates,0),0,500,1),0)))</f>
        <v/>
      </c>
      <c r="B6" s="1182"/>
      <c r="C6" s="1181" t="str">
        <f ca="1">IF(ISERROR(MATCH(C5,event_dates,0)+MATCH(C5,OFFSET(event_dates,MATCH(C5,event_dates,0),0,500,1),0)),"",INDEX(events,MATCH(C5,event_dates,0)+MATCH(C5,OFFSET(event_dates,MATCH(C5,event_dates,0),0,500,1),0)))</f>
        <v/>
      </c>
      <c r="D6" s="1182"/>
      <c r="E6" s="1181" t="str">
        <f ca="1">IF(ISERROR(MATCH(E5,event_dates,0)+MATCH(E5,OFFSET(event_dates,MATCH(E5,event_dates,0),0,500,1),0)),"",INDEX(events,MATCH(E5,event_dates,0)+MATCH(E5,OFFSET(event_dates,MATCH(E5,event_dates,0),0,500,1),0)))</f>
        <v/>
      </c>
      <c r="F6" s="1182"/>
      <c r="G6" s="1181" t="str">
        <f ca="1">IF(ISERROR(MATCH(G5,event_dates,0)+MATCH(G5,OFFSET(event_dates,MATCH(G5,event_dates,0),0,500,1),0)),"",INDEX(events,MATCH(G5,event_dates,0)+MATCH(G5,OFFSET(event_dates,MATCH(G5,event_dates,0),0,500,1),0)))</f>
        <v/>
      </c>
      <c r="H6" s="1182"/>
      <c r="I6" s="1181" t="str">
        <f ca="1">IF(ISERROR(MATCH(I5,event_dates,0)+MATCH(I5,OFFSET(event_dates,MATCH(I5,event_dates,0),0,500,1),0)),"",INDEX(events,MATCH(I5,event_dates,0)+MATCH(I5,OFFSET(event_dates,MATCH(I5,event_dates,0),0,500,1),0)))</f>
        <v/>
      </c>
      <c r="J6" s="1182"/>
      <c r="K6" s="1181" t="str">
        <f ca="1">IF(ISERROR(MATCH(K5,event_dates,0)+MATCH(K5,OFFSET(event_dates,MATCH(K5,event_dates,0),0,500,1),0)),"",INDEX(events,MATCH(K5,event_dates,0)+MATCH(K5,OFFSET(event_dates,MATCH(K5,event_dates,0),0,500,1),0)))</f>
        <v/>
      </c>
      <c r="L6" s="1182"/>
      <c r="M6" s="1181" t="str">
        <f ca="1">IF(ISERROR(MATCH(M5,event_dates,0)+MATCH(M5,OFFSET(event_dates,MATCH(M5,event_dates,0),0,500,1),0)),"",INDEX(events,MATCH(M5,event_dates,0)+MATCH(M5,OFFSET(event_dates,MATCH(M5,event_dates,0),0,500,1),0)))</f>
        <v/>
      </c>
      <c r="N6" s="1182"/>
      <c r="P6" s="295" t="str">
        <f t="shared" ref="P6:P10" ca="1" si="1">IF(DN7="","",DN7)</f>
        <v>Internet - 100</v>
      </c>
      <c r="Q6" s="295" t="str">
        <f t="shared" ca="1" si="0"/>
        <v>D. Store Card 3 - 30</v>
      </c>
      <c r="R6" s="295" t="str">
        <f t="shared" ca="1" si="0"/>
        <v>Pet Care - 80</v>
      </c>
      <c r="S6" s="296" t="str">
        <f t="shared" ca="1" si="0"/>
        <v/>
      </c>
      <c r="T6" s="295" t="str">
        <f t="shared" ca="1" si="0"/>
        <v/>
      </c>
      <c r="U6" s="295" t="str">
        <f t="shared" ca="1" si="0"/>
        <v/>
      </c>
      <c r="V6" s="1158" t="s">
        <v>502</v>
      </c>
      <c r="W6" s="1159"/>
      <c r="X6" s="445">
        <f ca="1">IF(DP12="",0,DP12)</f>
        <v>1250</v>
      </c>
      <c r="Y6"/>
      <c r="AB6" s="299"/>
      <c r="AC6" s="358">
        <f>IF('Data Entry'!B12="","",'Data Entry'!B12)</f>
        <v>30</v>
      </c>
      <c r="AD6" s="356" t="str">
        <f>IF('Data Entry'!A12="","",'Data Entry'!A12)</f>
        <v>Electric / Water</v>
      </c>
      <c r="AE6" s="363">
        <f>IF('Data Entry'!C12="","",'Data Entry'!C12)</f>
        <v>150</v>
      </c>
      <c r="AF6" s="402" t="str">
        <f>IF('Data Entry'!E12="","",'Data Entry'!E12)</f>
        <v>Monthly</v>
      </c>
      <c r="AG6" s="300"/>
      <c r="AH6"/>
      <c r="AI6" s="304">
        <f ca="1">IFERROR(MATCH($AI$4,OFFSET($AC$1,AI5,,1000),0)+AI5,"")</f>
        <v>15</v>
      </c>
      <c r="AJ6" s="305" t="str">
        <f t="shared" ref="AJ6:AJ17" ca="1" si="2">IFERROR(INDEX(AD:AD,AI6),"")</f>
        <v/>
      </c>
      <c r="AK6" s="306" t="str">
        <f t="shared" ref="AK6:AK17" ca="1" si="3">IFERROR(INDEX(AE:AE,AI6),"")</f>
        <v/>
      </c>
      <c r="AL6" s="307" t="str">
        <f t="shared" ref="AL6:AL17" ca="1" si="4">IFERROR(INDEX(AF:AF,AI6),"")</f>
        <v/>
      </c>
      <c r="AM6" s="304">
        <f ca="1">IFERROR(MATCH($AM$4,OFFSET($AC$1,AM5,,1000),0)+AM5,"")</f>
        <v>48</v>
      </c>
      <c r="AN6" s="305" t="str">
        <f t="shared" ref="AN6:AN17" ca="1" si="5">IFERROR(INDEX(AD:AD,AM6),"")</f>
        <v>Bank Loan 1</v>
      </c>
      <c r="AO6" s="306">
        <f t="shared" ref="AO6:AO17" ca="1" si="6">IFERROR(INDEX(AE:AE,AM6),"")</f>
        <v>120</v>
      </c>
      <c r="AP6" s="307">
        <f t="shared" ref="AP6:AP17" ca="1" si="7">IFERROR(INDEX(AF:AF,AM6),"")</f>
        <v>5000</v>
      </c>
      <c r="AQ6" s="304" t="str">
        <f ca="1">IFERROR(MATCH($AQ$4,OFFSET($AC$1,AQ5,,1000),0)+AQ5,"")</f>
        <v/>
      </c>
      <c r="AR6" s="305" t="str">
        <f t="shared" ref="AR6:AR17" ca="1" si="8">IFERROR(INDEX(AD:AD,AQ6),"")</f>
        <v/>
      </c>
      <c r="AS6" s="306" t="str">
        <f t="shared" ref="AS6:AS17" ca="1" si="9">IFERROR(INDEX(AE:AE,AQ6),"")</f>
        <v/>
      </c>
      <c r="AT6" s="307" t="str">
        <f t="shared" ref="AT6:AT17" ca="1" si="10">IFERROR(INDEX(AF:AF,AQ6),"")</f>
        <v/>
      </c>
      <c r="AU6" s="304" t="str">
        <f ca="1">IFERROR(MATCH($AU$4,OFFSET($AC$1,AU5,,1000),0)+AU5,"")</f>
        <v/>
      </c>
      <c r="AV6" s="305" t="str">
        <f t="shared" ref="AV6:AV17" ca="1" si="11">IFERROR(INDEX(AD:AD,AU6),"")</f>
        <v/>
      </c>
      <c r="AW6" s="306" t="str">
        <f t="shared" ref="AW6:AW17" ca="1" si="12">IFERROR(INDEX(AE:AE,AU6),"")</f>
        <v/>
      </c>
      <c r="AX6" s="307" t="str">
        <f t="shared" ref="AX6:AX17" ca="1" si="13">IFERROR(INDEX(AF:AF,AU6),"")</f>
        <v/>
      </c>
      <c r="AY6" s="304" t="str">
        <f ca="1">IFERROR(MATCH($AY$4,OFFSET($AC$1,AY5,,1000),0)+AY5,"")</f>
        <v/>
      </c>
      <c r="AZ6" s="305" t="str">
        <f t="shared" ref="AZ6:AZ17" ca="1" si="14">IFERROR(INDEX(AD:AD,AY6),"")</f>
        <v/>
      </c>
      <c r="BA6" s="306" t="str">
        <f t="shared" ref="BA6:BA17" ca="1" si="15">IFERROR(INDEX(AE:AE,AY6),"")</f>
        <v/>
      </c>
      <c r="BB6" s="307" t="str">
        <f t="shared" ref="BB6:BB17" ca="1" si="16">IFERROR(INDEX(AF:AF,AY6),"")</f>
        <v/>
      </c>
      <c r="BC6" s="304">
        <f ca="1">IFERROR(MATCH($BC$4,OFFSET($AC$1,BC5,,1000),0)+BC5,"")</f>
        <v>10</v>
      </c>
      <c r="BD6" s="305" t="str">
        <f t="shared" ref="BD6:BD17" ca="1" si="17">IFERROR(INDEX(AD:AD,BC6),"")</f>
        <v>Internet</v>
      </c>
      <c r="BE6" s="306">
        <f t="shared" ref="BE6:BE17" ca="1" si="18">IFERROR(INDEX(AE:AE,BC6),"")</f>
        <v>100</v>
      </c>
      <c r="BF6" s="307" t="str">
        <f t="shared" ref="BF6:BF17" ca="1" si="19">IFERROR(INDEX(AF:AF,BC6),"")</f>
        <v>Monthly</v>
      </c>
      <c r="BG6" s="304">
        <f ca="1">IFERROR(MATCH($BG$4,OFFSET($AC$1,BG5,,1000),0)+BG5,"")</f>
        <v>8</v>
      </c>
      <c r="BH6" s="305" t="str">
        <f t="shared" ref="BH6:BH17" ca="1" si="20">IFERROR(INDEX(AD:AD,BG6),"")</f>
        <v>Life Insurance</v>
      </c>
      <c r="BI6" s="306">
        <f t="shared" ref="BI6:BI17" ca="1" si="21">IFERROR(INDEX(AE:AE,BG6),"")</f>
        <v>70</v>
      </c>
      <c r="BJ6" s="307" t="str">
        <f t="shared" ref="BJ6:BJ17" ca="1" si="22">IFERROR(INDEX(AF:AF,BG6),"")</f>
        <v>Monthly</v>
      </c>
      <c r="BL6" s="412" t="str">
        <f ca="1">IF(OR(BM6="",BM6=0),"",MAX(BL$5:BL5)+1)</f>
        <v/>
      </c>
      <c r="BM6" s="316" t="str">
        <f ca="1">IFERROR(INDEX($AJ$6:$AJ$17, ROWS(BM4:$BM$4)), IFERROR(INDEX($AN$6:$AN$17, ROWS(BM4:$BM$4)-ROWS($AJ$6:$AJ$17)), IFERROR(INDEX($AR$6:$AR$17, ROWS(BM4:$BM$4)-ROWS($AJ$6:$AJ$17)-ROWS($AN$6:$AN$17)),IFERROR(INDEX($AV$6:$AV$17, ROWS(BM4:$BM$4)-ROWS($AJ$6:$AJ$17)-ROWS($AN$6:$AN$17)-ROWS($AR$6:$AR$17)),IFERROR(INDEX($AZ$6:$AZ$17, ROWS(BM4:$BM$4)-ROWS($AJ$6:$AJ$17)-ROWS($AN$6:$AN$17)-ROWS($AR$6:$AR$17)-ROWS($AV$6:$AV$17)),IFERROR(INDEX($BD$6:$BD$17, ROWS(BM4:$BM$4)-ROWS($AJ$6:$AJ$17)-ROWS($AN$6:$AN$17)-ROWS($AR$6:$AR$17)-ROWS($AV$6:$AV$17)-ROWS($AZ$6:$AZ$17)),IFERROR(INDEX($BH$6:$BH$17, ROWS(BM4:$BM$4)-ROWS($AJ$6:$AJ$17)-ROWS($AN$6:$AN$17)-ROWS($AR$6:$AR$17)-ROWS($AV$6:$AV$17)-ROWS($AZ$6:$AZ$17)-ROWS($BD$6:$BD$17)), "")))))))</f>
        <v/>
      </c>
      <c r="BN6" s="316" t="str">
        <f ca="1">IFERROR(INDEX($BM$6:$BM$90,MATCH(ROW()-ROW($BN$5),$BL$6:$BL$90,0)),"")</f>
        <v>Bank Loan 1</v>
      </c>
      <c r="BO6" s="316" t="str">
        <f ca="1">IF(OR(BP6="",BP6=0),"",MAX(BO$5:BO5)+1)</f>
        <v/>
      </c>
      <c r="BP6" s="316" t="str">
        <f ca="1">IFERROR(INDEX($AK$6:$AK$17, ROWS($BP4:BP$4)), IFERROR(INDEX($AO$6:$AO$17, ROWS($BP4:BP$4)-ROWS($AK$6:$AK$17)), IFERROR(INDEX($AS$6:$AS$17, ROWS($BP4:BP$4)-ROWS($AK$6:$AK$17)-ROWS($AO$6:$AO$17)),IFERROR(INDEX($AW$6:$AW$17, ROWS($BP4:BP$4)-ROWS($AK$6:$AK$17)-ROWS($AO$6:$AO$17)-ROWS($AS$6:$AS$17)),IFERROR(INDEX($BA$6:$BA$17, ROWS($BP4:BP$4)-ROWS($AK$6:$AK$17)-ROWS($AO$6:$AO$17)-ROWS($AS$6:$AS$17)-ROWS($AW$6:$AW$17)),IFERROR(INDEX($BE$6:$BE$17, ROWS($BP4:BP$4)-ROWS($AK$6:$AK$17)-ROWS($AO$6:$AO$17)-ROWS($AS$6:$AS$17)-ROWS($AW$6:$AW$17)-ROWS($BA$6:$BA$17)),IFERROR(INDEX($BI$6:$BI$17, ROWS($BP4:BP$4)-ROWS($AK$6:$AK$17)-ROWS($AO$6:$AO$17)-ROWS($AS$6:$AS$17)-ROWS($AW$6:$AW$17)-ROWS($BA$6:$BA$17)-ROWS($BE$6:$BE$17)), "")))))))</f>
        <v/>
      </c>
      <c r="BQ6" s="316">
        <f ca="1">IFERROR(INDEX($BP$6:$BP$90,MATCH(ROW()-ROW($BQ$5),$BO$6:$BO$90,0)),"")</f>
        <v>120</v>
      </c>
      <c r="BR6" s="413" t="str">
        <f ca="1">IF(INDEX($AB$3:$AF$156,MATCH(BN6,$AD$3:$AD$156,0),5)="Income",INDEX($AB$3:$AF$156,MATCH(BN6,$AD$3:$AD$156,0),5),"")</f>
        <v/>
      </c>
      <c r="BS6" s="412">
        <f ca="1">IF(OR(BT6="",BT6=0),"",MAX(BS$5:BS5)+1)</f>
        <v>1</v>
      </c>
      <c r="BT6" s="316" t="str">
        <f ca="1">IFERROR(INDEX($AJ$22:$AJ$33, ROWS($BT4:BT$4)), IFERROR(INDEX($AN$22:$AN$33, ROWS($BT4:BT$4)-ROWS($AJ$22:$AJ$33)), IFERROR(INDEX($AR$22:$AR$33, ROWS($BT4:BT$4)-ROWS($AJ$22:$AJ$33)-ROWS($AN$22:$AN$33)),IFERROR(INDEX($AV$22:$AV$33, ROWS($BT4:BT$4)-ROWS($AJ$22:$AJ$33)-ROWS($AN$22:$AN$33)-ROWS($AR$22:$AR$33)),IFERROR(INDEX($AZ$22:$AZ$33, ROWS($BT4:BT$4)-ROWS($AJ$22:$AJ$33)-ROWS($AN$22:$AN$33)-ROWS($AR$22:$AR$33)-ROWS($AV$22:$AV$33)),IFERROR(INDEX($BD$22:$BD$33, ROWS($BT4:BT$4)-ROWS($AJ$22:$AJ$33)-ROWS($AN$22:$AN$33)-ROWS($AR$22:$AR$33)-ROWS($AV$22:$AV$33)-ROWS($AZ$22:$AZ$33)),IFERROR(INDEX($BH$22:$BH$33, ROWS($BT4:BT$4)-ROWS($AJ$22:$AJ$33)-ROWS($AN$22:$AN$33)-ROWS($AR$22:$AR$33)-ROWS($AV$22:$AV$33)-ROWS($AZ$22:$AZ$33)-ROWS($BD$22:$BD$33)), "")))))))</f>
        <v>Groceries</v>
      </c>
      <c r="BU6" s="316" t="str">
        <f ca="1">IFERROR(INDEX($BT$6:$BT$90,MATCH(ROW()-ROW($BU$5),$BS$6:$BS$90,0)),"")</f>
        <v>Groceries</v>
      </c>
      <c r="BV6" s="316">
        <f ca="1">IF(OR(BW6="",BW6=0),"",MAX(BV$5:BV5)+1)</f>
        <v>1</v>
      </c>
      <c r="BW6" s="316">
        <f ca="1">IFERROR(INDEX($AK$22:$AK$33, ROWS($BW4:BW$4)), IFERROR(INDEX($AO$22:$AO$33, ROWS($BW4:BW$4)-ROWS($AK$22:$AK$33)), IFERROR(INDEX($AS$22:$AS$33, ROWS($BW4:BW$4)-ROWS($AK$22:$AK$33)-ROWS($AO$22:$AO$33)),IFERROR(INDEX($AW$22:$AW$33, ROWS($BW4:BW$4)-ROWS($AK$22:$AK$33)-ROWS($AO$22:$AO$33)-ROWS($AS$22:$AS$33)),IFERROR(INDEX($BA$22:$BA$33, ROWS($BW4:BW$4)-ROWS($AK$22:$AK$33)-ROWS($AO$22:$AO$33)-ROWS($AS$22:$AS$33)-ROWS($AW$22:$AW$33)),IFERROR(INDEX($BE$22:$BE$33, ROWS($BW4:BW$4)-ROWS($AK$22:$AK$33)-ROWS($AO$22:$AO$33)-ROWS($AS$22:$AS$33)-ROWS($AW$22:$AW$33)-ROWS($BA$22:$BA$33)),IFERROR(INDEX($BI$22:$BI$33, ROWS($BW4:BW$4)-ROWS($AK$22:$AK$33)-ROWS($AO$22:$AO$33)-ROWS($AS$22:$AS$33)-ROWS($AW$22:$AW$33)-ROWS($BA$22:$BA$33)-ROWS($BE$22:$BE$33)), "")))))))</f>
        <v>125</v>
      </c>
      <c r="BX6" s="316">
        <f ca="1">IFERROR(INDEX($BW$6:$BW$90,MATCH(ROW()-ROW($BX$5),$BV$6:$BV$90,0)),"")</f>
        <v>125</v>
      </c>
      <c r="BY6" s="413" t="str">
        <f ca="1">IF(INDEX($AB$3:$AF$156,MATCH(BU6,$AD$3:$AD$156,0),5)="Income",INDEX($AB$3:$AF$156,MATCH(BU6,$AD$3:$AD$156,0),5),"")</f>
        <v/>
      </c>
      <c r="BZ6" s="412">
        <f ca="1">IF(OR(CA6="",CA6=0),"",MAX(BZ$5:BZ5)+1)</f>
        <v>1</v>
      </c>
      <c r="CA6" s="316" t="str">
        <f ca="1">IFERROR(INDEX($AJ$38:$AJ$49, ROWS($CA4:CA$4)), IFERROR(INDEX($AN$38:$AN$49, ROWS($CA4:CA$4)-ROWS($AJ$38:$AJ$49)), IFERROR(INDEX($AR$38:$AR$49, ROWS($CA4:CA$4)-ROWS($AJ$38:$AJ$49)-ROWS($AN$38:$AN$49)),IFERROR(INDEX($AV$38:$AV$49, ROWS($CA4:CA$4)-ROWS($AJ$38:$AJ$49)-ROWS($AN$38:$AN$49)-ROWS($AR$38:$AR$49)),IFERROR(INDEX($AZ$38:$AZ$49, ROWS($CA4:CA$4)-ROWS($AJ$38:$AJ$49)-ROWS($AN$38:$AN$49)-ROWS($AR$38:$AR$49)-ROWS($AV$38:$AV$49)),IFERROR(INDEX($BD$38:$BD$49, ROWS($CA4:CA$4)-ROWS($AJ$38:$AJ$49)-ROWS($AN$38:$AN$49)-ROWS($AR$38:$AR$49)-ROWS($AV$38:$AV$49)-ROWS($AZ$38:$AZ$49)),IFERROR(INDEX($BH$38:$BH$49, ROWS($CA4:CA$4)-ROWS($AJ$38:$AJ$49)-ROWS($AN$38:$AN$49)-ROWS($AR$38:$AR$49)-ROWS($AV$38:$AV$49)-ROWS($AZ$38:$AZ$49)-ROWS($BD$38:$BD$49)), "")))))))</f>
        <v>Groceries</v>
      </c>
      <c r="CB6" s="316" t="str">
        <f ca="1">IFERROR(INDEX($CA$6:$CA$90,MATCH(ROW()-ROW($CB$5),$BZ$6:$BZ$90,0)),"")</f>
        <v>Groceries</v>
      </c>
      <c r="CC6" s="316">
        <f ca="1">IF(OR(CD6="",CD6=0),"",MAX(CC$5:CC5)+1)</f>
        <v>1</v>
      </c>
      <c r="CD6" s="316">
        <f ca="1">IFERROR(INDEX($AK$38:$AK$49, ROWS($CD4:CD$4)), IFERROR(INDEX($AO$38:$AO$49, ROWS($CD4:CD$4)-ROWS($AK$38:$AK$49)), IFERROR(INDEX($AS$38:$AS$49, ROWS($CD4:CD$4)-ROWS($AK$38:$AK$49)-ROWS($AO$38:$AO$49)),IFERROR(INDEX($AW$38:$AW$49, ROWS($CD4:CD$4)-ROWS($AK$38:$AK$49)-ROWS($AO$38:$AO$49)-ROWS($AS$38:$AS$49)),IFERROR(INDEX($BA$38:$BA$49, ROWS($CD4:CD$4)-ROWS($AK$38:$AK$49)-ROWS($AO$38:$AO$49)-ROWS($AS$38:$AS$49)-ROWS($AW$38:$AW$49)),IFERROR(INDEX($BE$38:$BE$49, ROWS($CD4:CD$4)-ROWS($AK$38:$AK$49)-ROWS($AO$38:$AO$49)-ROWS($AS$38:$AS$49)-ROWS($AW$38:$AW$49)-ROWS($BA$38:$BA$49)),IFERROR(INDEX($BI$38:$BI$49, ROWS($CD4:CD$4)-ROWS($AK$38:$AK$49)-ROWS($AO$38:$AO$49)-ROWS($AS$38:$AS$49)-ROWS($AW$38:$AW$49)-ROWS($BA$38:$BA$49)-ROWS($BE$38:$BE$49)), "")))))))</f>
        <v>125</v>
      </c>
      <c r="CE6" s="316">
        <f ca="1">IFERROR(INDEX($CD$6:$CD$90,MATCH(ROW()-ROW($CE$5),$CC$6:$CC$90,0)),"")</f>
        <v>125</v>
      </c>
      <c r="CF6" s="413" t="str">
        <f ca="1">IF(INDEX($AB$3:$AF$156,MATCH(CB6,$AD$3:$AD$156,0),5)="Income",INDEX($AB$3:$AF$156,MATCH(CB6,$AD$3:$AD$156,0),5),"")</f>
        <v/>
      </c>
      <c r="CG6" s="412">
        <f ca="1">IF(OR(CH6="",CH6=0),"",MAX(CG$5:CG5)+1)</f>
        <v>1</v>
      </c>
      <c r="CH6" s="316" t="str">
        <f ca="1">IFERROR(INDEX($AJ$54:$AJ$65, ROWS($CH4:CH$4)), IFERROR(INDEX($AN$54:$AN$65, ROWS($CH4:CH$4)-ROWS($AJ$54:$AJ$65)), IFERROR(INDEX($AR$54:$AR$65, ROWS($CH4:CH$4)-ROWS($AJ$54:$AJ$65)-ROWS($AN$54:$AN$65)),IFERROR(INDEX($AV$54:$AV$65, ROWS($CH4:CH$4)-ROWS($AJ$54:$AJ$65)-ROWS($AN$54:$AN$65)-ROWS($AR$54:$AR$65)),IFERROR(INDEX($AZ$54:$AZ$65, ROWS($CH4:CH$4)-ROWS($AJ$54:$AJ$65)-ROWS($AN$54:$AN$65)-ROWS($AR$54:$AR$65)-ROWS($AV$54:$AV$65)),IFERROR(INDEX($BD$54:$BD$65, ROWS($CH4:CH$4)-ROWS($AJ$54:$AJ$65)-ROWS($AN$54:$AN$65)-ROWS($AR$54:$AR$65)-ROWS($AV$54:$AV$65)-ROWS($AZ$54:$AZ$65)),IFERROR(INDEX($BH$54:$BH$65, ROWS($CH4:CH$4)-ROWS($AJ$54:$AJ$65)-ROWS($AN$54:$AN$65)-ROWS($AR$54:$AR$65)-ROWS($AV$54:$AV$65)-ROWS($AZ$54:$AZ$65)-ROWS($BD$54:$BD$65)), "")))))))</f>
        <v>Groceries</v>
      </c>
      <c r="CI6" s="316" t="str">
        <f ca="1">IFERROR(INDEX($CH$6:$CH$90,MATCH(ROW()-ROW($CI$5),$CG$6:$CG$90,0)),"")</f>
        <v>Groceries</v>
      </c>
      <c r="CJ6" s="316">
        <f ca="1">IF(OR(CK6="",CK6=0),"",MAX(CJ$5:CJ5)+1)</f>
        <v>1</v>
      </c>
      <c r="CK6" s="316">
        <f ca="1">IFERROR(INDEX($AK$54:$AK$65, ROWS($CK4:CK$4)), IFERROR(INDEX($AO$54:$AO$65, ROWS($CK4:CK$4)-ROWS($AK$54:$AK$65)), IFERROR(INDEX($AS$54:$AS$65, ROWS($CK4:CK$4)-ROWS($AK$54:$AK$65)-ROWS($AO$54:$AO$65)),IFERROR(INDEX($AW$54:$AW$65, ROWS($CK4:CK$4)-ROWS($AK$54:$AK$65)-ROWS($AO$54:$AO$65)-ROWS($AS$54:$AS$65)),IFERROR(INDEX($BA$54:$BA$65, ROWS($CK4:CK$4)-ROWS($AK$54:$AK$65)-ROWS($AO$54:$AO$65)-ROWS($AS$54:$AS$65)-ROWS($AW$54:$AW$65)),IFERROR(INDEX($BE$54:$BE$65, ROWS($CK4:CK$4)-ROWS($AK$54:$AK$65)-ROWS($AO$54:$AO$65)-ROWS($AS$54:$AS$65)-ROWS($AW$54:$AW$65)-ROWS($BA$54:$BA$65)),IFERROR(INDEX($BI$54:$BI$65, ROWS($CK4:CK$4)-ROWS($AK$54:$AK$65)-ROWS($AO$54:$AO$65)-ROWS($AS$54:$AS$65)-ROWS($AW$54:$AW$65)-ROWS($BA$54:$BA$65)-ROWS($BE$54:$BE$65)), "")))))))</f>
        <v>125</v>
      </c>
      <c r="CL6" s="316">
        <f ca="1">IFERROR(INDEX($CK$6:$CK$90,MATCH(ROW()-ROW($CL$5),$CJ$6:$CJ$90,0)),"")</f>
        <v>125</v>
      </c>
      <c r="CM6" s="413" t="str">
        <f ca="1">IF(INDEX($AB$3:$AF$156,MATCH(CI6,$AD$3:$AD$156,0),5)="Income",INDEX($AB$3:$AF$156,MATCH(CI6,$AD$3:$AD$156,0),5),"")</f>
        <v/>
      </c>
      <c r="CN6" s="412">
        <f ca="1">IF(OR(CO6="",CO6=0),"",MAX(CN$5:CN5)+1)</f>
        <v>1</v>
      </c>
      <c r="CO6" s="316" t="str">
        <f ca="1">IFERROR(INDEX($AJ$70:$AJ$81, ROWS($CO4:CO$4)), IFERROR(INDEX($AN$70:$AN$81, ROWS($CO4:CO$4)-ROWS($AJ$70:$AJ$81)), IFERROR(INDEX($AR$70:$AR$81, ROWS($CO4:CO$4)-ROWS($AJ$70:$AJ$81)-ROWS($AN$70:$AN$81)),IFERROR(INDEX($AV$70:$AV$81, ROWS($CO4:CO$4)-ROWS($AJ$70:$AJ$81)-ROWS($AN$70:$AN$81)-ROWS($AR$70:$AR$81)),IFERROR(INDEX($AZ$70:$AZ$81, ROWS($CO4:CO$4)-ROWS($AJ$70:$AJ$81)-ROWS($AN$70:$AN$81)-ROWS($AR$70:$AR$81)-ROWS($AV$70:$AV$81)),IFERROR(INDEX($BD$70:$BD$81, ROWS($CO4:CO$4)-ROWS($AJ$70:$AJ$81)-ROWS($AN$70:$AN$81)-ROWS($AR$70:$AR$81)-ROWS($AV$70:$AV$81)-ROWS($AZ$70:$AZ$81)),IFERROR(INDEX($BH$70:$BH$81, ROWS($CO4:CO$4)-ROWS($AJ$70:$AJ$81)-ROWS($AN$70:$AN$81)-ROWS($AR$70:$AR$81)-ROWS($AV$70:$AV$81)-ROWS($AZ$70:$AZ$81)-ROWS($BD$70:$BD$81)), "")))))))</f>
        <v>Groceries</v>
      </c>
      <c r="CP6" s="316" t="str">
        <f ca="1">IFERROR(INDEX($CO$6:$CO$90,MATCH(ROW()-ROW($CP$5),$CN$6:$CN$90,0)),"")</f>
        <v>Groceries</v>
      </c>
      <c r="CQ6" s="316">
        <f ca="1">IF(OR(CR6="",CR6=0),"",MAX(CQ$5:CQ5)+1)</f>
        <v>1</v>
      </c>
      <c r="CR6" s="316">
        <f ca="1">IFERROR(INDEX($AK$70:$AK$81, ROWS($CR4:CR$4)), IFERROR(INDEX($AO$70:$AO$81, ROWS($CR4:CR$4)-ROWS($AK$70:$AK$81)), IFERROR(INDEX($AS$70:$AS$81, ROWS($CR4:CR$4)-ROWS($AK$70:$AK$81)-ROWS($AO$70:$AO$81)),IFERROR(INDEX($AW$70:$AW$81, ROWS($CR4:CR$4)-ROWS($AK$70:$AK$81)-ROWS($AO$70:$AO$81)-ROWS($AS$70:$AS$81)),IFERROR(INDEX($BA$70:$BA$81, ROWS($CR4:CR$4)-ROWS($AK$70:$AK$81)-ROWS($AO$70:$AO$81)-ROWS($AS$70:$AS$81)-ROWS($AW$70:$AW$81)),IFERROR(INDEX($BE$70:$BE$81, ROWS($CR4:CR$4)-ROWS($AK$70:$AK$81)-ROWS($AO$70:$AO$81)-ROWS($AS$70:$AS$81)-ROWS($AW$70:$AW$81)-ROWS($BA$70:$BA$81)),IFERROR(INDEX($BI$70:$BI$81, ROWS($CR4:CR$4)-ROWS($AK$70:$AK$81)-ROWS($AO$70:$AO$81)-ROWS($AS$70:$AS$81)-ROWS($AW$70:$AW$81)-ROWS($BA$70:$BA$81)-ROWS($BE$70:$BE$81)), "")))))))</f>
        <v>125</v>
      </c>
      <c r="CS6" s="316">
        <f ca="1">IFERROR(INDEX($CR$6:$CR$90,MATCH(ROW()-ROW($CS$5),$CQ$6:$CQ$90,0)),"")</f>
        <v>125</v>
      </c>
      <c r="CT6" s="413" t="str">
        <f ca="1">IF(INDEX($AB$3:$AF$156,MATCH(CP6,$AD$3:$AD$156,0),5)="Income",INDEX($AB$3:$AF$156,MATCH(CP6,$AD$3:$AD$156,0),5),"")</f>
        <v/>
      </c>
      <c r="CU6" s="412" t="str">
        <f>IF(OR(CV6="",CV6=0),"",MAX(CU$5:CU5)+1)</f>
        <v/>
      </c>
      <c r="CV6" s="316">
        <f>IFERROR(INDEX($AJ$86:$AJ$97, ROWS($CV4:CV$4)), IFERROR(INDEX($AN$86:$AN$97, ROWS($CV4:CV$4)-ROWS($AJ$86:$AJ$97)), ""))</f>
        <v>0</v>
      </c>
      <c r="CW6" s="316" t="str">
        <f>IFERROR(INDEX($CV$6:$CV$90,MATCH(ROW()-ROW($CW$5),$CU$6:$CU$90,0)),"")</f>
        <v/>
      </c>
      <c r="CX6" s="316" t="str">
        <f>IF(OR(CY6="",CY6=0),"",MAX(CX$5:CX5)+1)</f>
        <v/>
      </c>
      <c r="CY6" s="316">
        <f>IFERROR(INDEX($AK$86:$AK$97, ROWS($CY4:CY$4)), IFERROR(INDEX($AO$86:$AO$97, ROWS($CY4:CY$4)-ROWS($AK$86:$AK$97)), ""))</f>
        <v>0</v>
      </c>
      <c r="CZ6" s="316" t="str">
        <f>IFERROR(INDEX($CY$6:$CY$90,MATCH(ROW()-ROW($CZ$5),$CX$6:$CX$90,0)),"")</f>
        <v/>
      </c>
      <c r="DA6" s="413" t="str">
        <f>IF(INDEX($AB$3:$AF$156,MATCH(CW6,$AD$3:$AD$156,0),5)="Income",INDEX($AB$3:$AF$156,MATCH(CW6,$AD$3:$AD$156,0),5),"")</f>
        <v/>
      </c>
      <c r="DC6" s="438">
        <f ca="1">IF(OR(DD6="",DD6=0),"",MAX(DC$5:DC5)+1)</f>
        <v>1</v>
      </c>
      <c r="DD6" s="434" t="str">
        <f ca="1">IF(BN6="","",IF(NOT(BR6="Income"),BN6,""))</f>
        <v>Bank Loan 1</v>
      </c>
      <c r="DE6" s="413">
        <f ca="1">IF(BQ6="","",IF(NOT(BR6="Income"),BQ6,""))</f>
        <v>120</v>
      </c>
      <c r="DF6" s="438" t="str">
        <f ca="1">IF(OR(DG6="",DG6=0),"",MAX(DF$5:DF5)+1)</f>
        <v/>
      </c>
      <c r="DG6" s="412" t="str">
        <f ca="1">IF(BN6="","",IF(BR6="Income",BN6,""))</f>
        <v/>
      </c>
      <c r="DH6" s="413" t="str">
        <f ca="1">IF(BN6="","",IF(BR6="Income",BQ6,""))</f>
        <v/>
      </c>
      <c r="DI6" s="412" t="str">
        <f ca="1">IFERROR(INDEX($DD$6:$DD$23,MATCH(ROW()-ROW($DI$5),$DC$6:$DC$23,0)),"")</f>
        <v>Bank Loan 1</v>
      </c>
      <c r="DJ6" s="413">
        <f ca="1">IFERROR(INDEX($DE$6:$DE$23,MATCH(ROW()-ROW($DI$5),$DC$6:$DC$23,0)),"")</f>
        <v>120</v>
      </c>
      <c r="DK6" s="412" t="str">
        <f ca="1">IFERROR(INDEX($DG$6:$DG$23,MATCH(ROW()-ROW($DK$5),$DF$6:$DF$23,0)),"")</f>
        <v>Paycheck 2</v>
      </c>
      <c r="DL6" s="413">
        <f ca="1">IFERROR(INDEX($DH$6:$DH$23,MATCH(ROW()-ROW($DK$5),$DF$6:$DF$23,0)),"")</f>
        <v>400</v>
      </c>
      <c r="DN6" s="425" t="str">
        <f ca="1">IF(DI6="","",CONCATENATE(DI6," - ",DJ6))</f>
        <v>Bank Loan 1 - 120</v>
      </c>
      <c r="DO6" s="295" t="str">
        <f ca="1">IF(DI7="","",CONCATENATE(DI7," - ",DJ7))</f>
        <v>Mortgage - 800</v>
      </c>
      <c r="DP6" s="295" t="str">
        <f ca="1">IF(DI8="","",CONCATENATE(DI8," - ",DJ8))</f>
        <v>Lawn Service - 50</v>
      </c>
      <c r="DQ6" s="440" t="str">
        <f ca="1">IF(DK6="","",CONCATENATE(DK6," - ",DL6))</f>
        <v>Paycheck 2 - 400</v>
      </c>
      <c r="DR6" s="441" t="str">
        <f ca="1">IF(DK7="","",CONCATENATE(DK7," - ",DL7))</f>
        <v/>
      </c>
      <c r="DS6" s="442" t="str">
        <f ca="1">IF(DK8="","",CONCATENATE(DK8," - ",DL8))</f>
        <v/>
      </c>
    </row>
    <row r="7" spans="1:123" s="292" customFormat="1" ht="15" customHeight="1" x14ac:dyDescent="0.3">
      <c r="A7" s="1183"/>
      <c r="B7" s="1182"/>
      <c r="C7" s="1183"/>
      <c r="D7" s="1182"/>
      <c r="E7" s="1183"/>
      <c r="F7" s="1182"/>
      <c r="G7" s="1183"/>
      <c r="H7" s="1182"/>
      <c r="I7" s="1183"/>
      <c r="J7" s="1182"/>
      <c r="K7" s="1183"/>
      <c r="L7" s="1182"/>
      <c r="M7" s="1183"/>
      <c r="N7" s="1182"/>
      <c r="P7" s="295" t="str">
        <f t="shared" ca="1" si="1"/>
        <v>Life Insurance - 70</v>
      </c>
      <c r="Q7" s="295" t="str">
        <f t="shared" ca="1" si="0"/>
        <v/>
      </c>
      <c r="R7" s="295" t="str">
        <f t="shared" ca="1" si="0"/>
        <v/>
      </c>
      <c r="S7" s="296" t="str">
        <f t="shared" ca="1" si="0"/>
        <v/>
      </c>
      <c r="T7" s="295" t="str">
        <f t="shared" ca="1" si="0"/>
        <v/>
      </c>
      <c r="U7" s="295" t="str">
        <f t="shared" ca="1" si="0"/>
        <v/>
      </c>
      <c r="V7" s="1158" t="s">
        <v>507</v>
      </c>
      <c r="W7" s="1159"/>
      <c r="X7" s="445">
        <f ca="1">IF(DS12="",0,DS12)</f>
        <v>400</v>
      </c>
      <c r="Y7"/>
      <c r="AB7" s="299"/>
      <c r="AC7" s="358">
        <f>IF('Data Entry'!B13="","",'Data Entry'!B13)</f>
        <v>24</v>
      </c>
      <c r="AD7" s="356" t="str">
        <f>IF('Data Entry'!A13="","",'Data Entry'!A13)</f>
        <v>Auto Insurance</v>
      </c>
      <c r="AE7" s="363">
        <f>IF('Data Entry'!C13="","",'Data Entry'!C13)</f>
        <v>180</v>
      </c>
      <c r="AF7" s="402" t="str">
        <f>IF('Data Entry'!E13="","",'Data Entry'!E13)</f>
        <v>Monthly</v>
      </c>
      <c r="AG7" s="300"/>
      <c r="AH7"/>
      <c r="AI7" s="304">
        <f t="shared" ref="AI7:AI17" ca="1" si="23">IFERROR(MATCH($AI$4,OFFSET($AC$1,AI6,,1000),0)+AI6,"")</f>
        <v>16</v>
      </c>
      <c r="AJ7" s="305" t="str">
        <f t="shared" ca="1" si="2"/>
        <v/>
      </c>
      <c r="AK7" s="306" t="str">
        <f t="shared" ca="1" si="3"/>
        <v/>
      </c>
      <c r="AL7" s="307" t="str">
        <f t="shared" ca="1" si="4"/>
        <v/>
      </c>
      <c r="AM7" s="304">
        <f t="shared" ref="AM7:AM17" ca="1" si="24">IFERROR(MATCH($AM$4,OFFSET($AC$1,AM6,,1000),0)+AM6,"")</f>
        <v>51</v>
      </c>
      <c r="AN7" s="305" t="str">
        <f t="shared" ca="1" si="5"/>
        <v>Mortgage</v>
      </c>
      <c r="AO7" s="306">
        <f t="shared" ca="1" si="6"/>
        <v>800</v>
      </c>
      <c r="AP7" s="307">
        <f t="shared" ca="1" si="7"/>
        <v>110000</v>
      </c>
      <c r="AQ7" s="304" t="str">
        <f t="shared" ref="AQ7:AQ17" ca="1" si="25">IFERROR(MATCH($AQ$4,OFFSET($AC$1,AQ6,,1000),0)+AQ6,"")</f>
        <v/>
      </c>
      <c r="AR7" s="305" t="str">
        <f t="shared" ca="1" si="8"/>
        <v/>
      </c>
      <c r="AS7" s="306" t="str">
        <f t="shared" ca="1" si="9"/>
        <v/>
      </c>
      <c r="AT7" s="307" t="str">
        <f t="shared" ca="1" si="10"/>
        <v/>
      </c>
      <c r="AU7" s="304" t="str">
        <f t="shared" ref="AU7:AU17" ca="1" si="26">IFERROR(MATCH($AU$4,OFFSET($AC$1,AU6,,1000),0)+AU6,"")</f>
        <v/>
      </c>
      <c r="AV7" s="305" t="str">
        <f t="shared" ca="1" si="11"/>
        <v/>
      </c>
      <c r="AW7" s="306" t="str">
        <f t="shared" ca="1" si="12"/>
        <v/>
      </c>
      <c r="AX7" s="307" t="str">
        <f t="shared" ca="1" si="13"/>
        <v/>
      </c>
      <c r="AY7" s="304" t="str">
        <f t="shared" ref="AY7:AY17" ca="1" si="27">IFERROR(MATCH($AY$4,OFFSET($AC$1,AY6,,1000),0)+AY6,"")</f>
        <v/>
      </c>
      <c r="AZ7" s="305" t="str">
        <f t="shared" ca="1" si="14"/>
        <v/>
      </c>
      <c r="BA7" s="306" t="str">
        <f t="shared" ca="1" si="15"/>
        <v/>
      </c>
      <c r="BB7" s="307" t="str">
        <f t="shared" ca="1" si="16"/>
        <v/>
      </c>
      <c r="BC7" s="304">
        <f t="shared" ref="BC7:BC17" ca="1" si="28">IFERROR(MATCH($BC$4,OFFSET($AC$1,BC6,,1000),0)+BC6,"")</f>
        <v>32</v>
      </c>
      <c r="BD7" s="305" t="str">
        <f t="shared" ca="1" si="17"/>
        <v>D. Store Card 3</v>
      </c>
      <c r="BE7" s="306">
        <f t="shared" ca="1" si="18"/>
        <v>30</v>
      </c>
      <c r="BF7" s="307">
        <f t="shared" ca="1" si="19"/>
        <v>400</v>
      </c>
      <c r="BG7" s="304" t="str">
        <f t="shared" ref="BG7:BG17" ca="1" si="29">IFERROR(MATCH($BG$4,OFFSET($AC$1,BG6,,1000),0)+BG6,"")</f>
        <v/>
      </c>
      <c r="BH7" s="305" t="str">
        <f t="shared" ca="1" si="20"/>
        <v/>
      </c>
      <c r="BI7" s="306" t="str">
        <f t="shared" ca="1" si="21"/>
        <v/>
      </c>
      <c r="BJ7" s="307" t="str">
        <f t="shared" ca="1" si="22"/>
        <v/>
      </c>
      <c r="BL7" s="412" t="str">
        <f ca="1">IF(OR(BM7="",BM7=0),"",MAX(BL$5:BL6)+1)</f>
        <v/>
      </c>
      <c r="BM7" s="316" t="str">
        <f ca="1">IFERROR(INDEX($AJ$6:$AJ$17, ROWS(BM$4:$BM5)), IFERROR(INDEX($AN$6:$AN$17, ROWS(BM$4:$BM5)-ROWS($AJ$6:$AJ$17)), IFERROR(INDEX($AR$6:$AR$17, ROWS(BM$4:$BM5)-ROWS($AJ$6:$AJ$17)-ROWS($AN$6:$AN$17)),IFERROR(INDEX($AV$6:$AV$17, ROWS(BM$4:$BM5)-ROWS($AJ$6:$AJ$17)-ROWS($AN$6:$AN$17)-ROWS($AR$6:$AR$17)),IFERROR(INDEX($AZ$6:$AZ$17, ROWS(BM$4:$BM5)-ROWS($AJ$6:$AJ$17)-ROWS($AN$6:$AN$17)-ROWS($AR$6:$AR$17)-ROWS($AV$6:$AV$17)),IFERROR(INDEX($BD$6:$BD$17, ROWS(BM$4:$BM5)-ROWS($AJ$6:$AJ$17)-ROWS($AN$6:$AN$17)-ROWS($AR$6:$AR$17)-ROWS($AV$6:$AV$17)-ROWS($AZ$6:$AZ$17)),IFERROR(INDEX($BH$6:$BH$17, ROWS(BM$4:$BM5)-ROWS($AJ$6:$AJ$17)-ROWS($AN$6:$AN$17)-ROWS($AR$6:$AR$17)-ROWS($AV$6:$AV$17)-ROWS($AZ$6:$AZ$17)-ROWS($BD$6:$BD$17)), "")))))))</f>
        <v/>
      </c>
      <c r="BN7" s="316" t="str">
        <f t="shared" ref="BN7:BN70" ca="1" si="30">IFERROR(INDEX($BM$6:$BM$90,MATCH(ROW()-ROW($BN$5),$BL$6:$BL$90,0)),"")</f>
        <v>Mortgage</v>
      </c>
      <c r="BO7" s="316" t="str">
        <f ca="1">IF(OR(BP7="",BP7=0),"",MAX(BO$5:BO6)+1)</f>
        <v/>
      </c>
      <c r="BP7" s="316" t="str">
        <f ca="1">IFERROR(INDEX($AK$6:$AK$17, ROWS($BP$4:BP5)), IFERROR(INDEX($AO$6:$AO$17, ROWS($BP$4:BP5)-ROWS($AK$6:$AK$17)), IFERROR(INDEX($AS$6:$AS$17, ROWS($BP$4:BP5)-ROWS($AK$6:$AK$17)-ROWS($AO$6:$AO$17)),IFERROR(INDEX($AW$6:$AW$17, ROWS($BP$4:BP5)-ROWS($AK$6:$AK$17)-ROWS($AO$6:$AO$17)-ROWS($AS$6:$AS$17)),IFERROR(INDEX($BA$6:$BA$17, ROWS($BP$4:BP5)-ROWS($AK$6:$AK$17)-ROWS($AO$6:$AO$17)-ROWS($AS$6:$AS$17)-ROWS($AW$6:$AW$17)),IFERROR(INDEX($BE$6:$BE$17, ROWS($BP$4:BP5)-ROWS($AK$6:$AK$17)-ROWS($AO$6:$AO$17)-ROWS($AS$6:$AS$17)-ROWS($AW$6:$AW$17)-ROWS($BA$6:$BA$17)),IFERROR(INDEX($BI$6:$BI$17, ROWS($BP$4:BP5)-ROWS($AK$6:$AK$17)-ROWS($AO$6:$AO$17)-ROWS($AS$6:$AS$17)-ROWS($AW$6:$AW$17)-ROWS($BA$6:$BA$17)-ROWS($BE$6:$BE$17)), "")))))))</f>
        <v/>
      </c>
      <c r="BQ7" s="316">
        <f t="shared" ref="BQ7:BQ70" ca="1" si="31">IFERROR(INDEX($BP$6:$BP$90,MATCH(ROW()-ROW($BQ$5),$BO$6:$BO$90,0)),"")</f>
        <v>800</v>
      </c>
      <c r="BR7" s="413" t="str">
        <f t="shared" ref="BR7:BR70" ca="1" si="32">IF(INDEX($AB$3:$AF$156,MATCH(BN7,$AD$3:$AD$156,0),5)="Income",INDEX($AB$3:$AF$156,MATCH(BN7,$AD$3:$AD$156,0),5),"")</f>
        <v/>
      </c>
      <c r="BS7" s="412" t="str">
        <f ca="1">IF(OR(BT7="",BT7=0),"",MAX(BS$5:BS6)+1)</f>
        <v/>
      </c>
      <c r="BT7" s="316" t="str">
        <f ca="1">IFERROR(INDEX($AJ$22:$AJ$33, ROWS($BT$4:BT5)), IFERROR(INDEX($AN$22:$AN$33, ROWS($BT$4:BT5)-ROWS($AJ$22:$AJ$33)), IFERROR(INDEX($AR$22:$AR$33, ROWS($BT$4:BT5)-ROWS($AJ$22:$AJ$33)-ROWS($AN$22:$AN$33)),IFERROR(INDEX($AV$22:$AV$33, ROWS($BT$4:BT5)-ROWS($AJ$22:$AJ$33)-ROWS($AN$22:$AN$33)-ROWS($AR$22:$AR$33)),IFERROR(INDEX($AZ$22:$AZ$33, ROWS($BT$4:BT5)-ROWS($AJ$22:$AJ$33)-ROWS($AN$22:$AN$33)-ROWS($AR$22:$AR$33)-ROWS($AV$22:$AV$33)),IFERROR(INDEX($BD$22:$BD$33, ROWS($BT$4:BT5)-ROWS($AJ$22:$AJ$33)-ROWS($AN$22:$AN$33)-ROWS($AR$22:$AR$33)-ROWS($AV$22:$AV$33)-ROWS($AZ$22:$AZ$33)),IFERROR(INDEX($BH$22:$BH$33, ROWS($BT$4:BT5)-ROWS($AJ$22:$AJ$33)-ROWS($AN$22:$AN$33)-ROWS($AR$22:$AR$33)-ROWS($AV$22:$AV$33)-ROWS($AZ$22:$AZ$33)-ROWS($BD$22:$BD$33)), "")))))))</f>
        <v/>
      </c>
      <c r="BU7" s="316" t="str">
        <f t="shared" ref="BU7:BU70" ca="1" si="33">IFERROR(INDEX($BT$6:$BT$90,MATCH(ROW()-ROW($BU$5),$BS$6:$BS$90,0)),"")</f>
        <v>Paycheck 2</v>
      </c>
      <c r="BV7" s="316" t="str">
        <f ca="1">IF(OR(BW7="",BW7=0),"",MAX(BV$5:BV6)+1)</f>
        <v/>
      </c>
      <c r="BW7" s="316" t="str">
        <f ca="1">IFERROR(INDEX($AK$22:$AK$33, ROWS($BW$4:BW5)), IFERROR(INDEX($AO$22:$AO$33, ROWS($BW$4:BW5)-ROWS($AK$22:$AK$33)), IFERROR(INDEX($AS$22:$AS$33, ROWS($BW$4:BW5)-ROWS($AK$22:$AK$33)-ROWS($AO$22:$AO$33)),IFERROR(INDEX($AW$22:$AW$33, ROWS($BW$4:BW5)-ROWS($AK$22:$AK$33)-ROWS($AO$22:$AO$33)-ROWS($AS$22:$AS$33)),IFERROR(INDEX($BA$22:$BA$33, ROWS($BW$4:BW5)-ROWS($AK$22:$AK$33)-ROWS($AO$22:$AO$33)-ROWS($AS$22:$AS$33)-ROWS($AW$22:$AW$33)),IFERROR(INDEX($BE$22:$BE$33, ROWS($BW$4:BW5)-ROWS($AK$22:$AK$33)-ROWS($AO$22:$AO$33)-ROWS($AS$22:$AS$33)-ROWS($AW$22:$AW$33)-ROWS($BA$22:$BA$33)),IFERROR(INDEX($BI$22:$BI$33, ROWS($BW$4:BW5)-ROWS($AK$22:$AK$33)-ROWS($AO$22:$AO$33)-ROWS($AS$22:$AS$33)-ROWS($AW$22:$AW$33)-ROWS($BA$22:$BA$33)-ROWS($BE$22:$BE$33)), "")))))))</f>
        <v/>
      </c>
      <c r="BX7" s="316">
        <f t="shared" ref="BX7:BX70" ca="1" si="34">IFERROR(INDEX($BW$6:$BW$90,MATCH(ROW()-ROW($BX$5),$BV$6:$BV$90,0)),"")</f>
        <v>400</v>
      </c>
      <c r="BY7" s="413" t="str">
        <f t="shared" ref="BY7:BY70" ca="1" si="35">IF(INDEX($AB$3:$AF$156,MATCH(BU7,$AD$3:$AD$156,0),5)="Income",INDEX($AB$3:$AF$156,MATCH(BU7,$AD$3:$AD$156,0),5),"")</f>
        <v>Income</v>
      </c>
      <c r="BZ7" s="412" t="str">
        <f ca="1">IF(OR(CA7="",CA7=0),"",MAX(BZ$5:BZ6)+1)</f>
        <v/>
      </c>
      <c r="CA7" s="316" t="str">
        <f ca="1">IFERROR(INDEX($AJ$38:$AJ$49, ROWS($CA$4:CA5)), IFERROR(INDEX($AN$38:$AN$49, ROWS($CA$4:CA5)-ROWS($AJ$38:$AJ$49)), IFERROR(INDEX($AR$38:$AR$49, ROWS($CA$4:CA5)-ROWS($AJ$38:$AJ$49)-ROWS($AN$38:$AN$49)),IFERROR(INDEX($AV$38:$AV$49, ROWS($CA$4:CA5)-ROWS($AJ$38:$AJ$49)-ROWS($AN$38:$AN$49)-ROWS($AR$38:$AR$49)),IFERROR(INDEX($AZ$38:$AZ$49, ROWS($CA$4:CA5)-ROWS($AJ$38:$AJ$49)-ROWS($AN$38:$AN$49)-ROWS($AR$38:$AR$49)-ROWS($AV$38:$AV$49)),IFERROR(INDEX($BD$38:$BD$49, ROWS($CA$4:CA5)-ROWS($AJ$38:$AJ$49)-ROWS($AN$38:$AN$49)-ROWS($AR$38:$AR$49)-ROWS($AV$38:$AV$49)-ROWS($AZ$38:$AZ$49)),IFERROR(INDEX($BH$38:$BH$49, ROWS($CA$4:CA5)-ROWS($AJ$38:$AJ$49)-ROWS($AN$38:$AN$49)-ROWS($AR$38:$AR$49)-ROWS($AV$38:$AV$49)-ROWS($AZ$38:$AZ$49)-ROWS($BD$38:$BD$49)), "")))))))</f>
        <v/>
      </c>
      <c r="CB7" s="316" t="str">
        <f t="shared" ref="CB7:CB70" ca="1" si="36">IFERROR(INDEX($CA$6:$CA$90,MATCH(ROW()-ROW($CB$5),$BZ$6:$BZ$90,0)),"")</f>
        <v>Roth IRA</v>
      </c>
      <c r="CC7" s="316" t="str">
        <f ca="1">IF(OR(CD7="",CD7=0),"",MAX(CC$5:CC6)+1)</f>
        <v/>
      </c>
      <c r="CD7" s="316" t="str">
        <f ca="1">IFERROR(INDEX($AK$38:$AK$49, ROWS($CD$4:CD5)), IFERROR(INDEX($AO$38:$AO$49, ROWS($CD$4:CD5)-ROWS($AK$38:$AK$49)), IFERROR(INDEX($AS$38:$AS$49, ROWS($CD$4:CD5)-ROWS($AK$38:$AK$49)-ROWS($AO$38:$AO$49)),IFERROR(INDEX($AW$38:$AW$49, ROWS($CD$4:CD5)-ROWS($AK$38:$AK$49)-ROWS($AO$38:$AO$49)-ROWS($AS$38:$AS$49)),IFERROR(INDEX($BA$38:$BA$49, ROWS($CD$4:CD5)-ROWS($AK$38:$AK$49)-ROWS($AO$38:$AO$49)-ROWS($AS$38:$AS$49)-ROWS($AW$38:$AW$49)),IFERROR(INDEX($BE$38:$BE$49, ROWS($CD$4:CD5)-ROWS($AK$38:$AK$49)-ROWS($AO$38:$AO$49)-ROWS($AS$38:$AS$49)-ROWS($AW$38:$AW$49)-ROWS($BA$38:$BA$49)),IFERROR(INDEX($BI$38:$BI$49, ROWS($CD$4:CD5)-ROWS($AK$38:$AK$49)-ROWS($AO$38:$AO$49)-ROWS($AS$38:$AS$49)-ROWS($AW$38:$AW$49)-ROWS($BA$38:$BA$49)-ROWS($BE$38:$BE$49)), "")))))))</f>
        <v/>
      </c>
      <c r="CE7" s="316">
        <f t="shared" ref="CE7:CE70" ca="1" si="37">IFERROR(INDEX($CD$6:$CD$90,MATCH(ROW()-ROW($CE$5),$CC$6:$CC$90,0)),"")</f>
        <v>100</v>
      </c>
      <c r="CF7" s="413" t="str">
        <f t="shared" ref="CF7:CF70" ca="1" si="38">IF(INDEX($AB$3:$AF$156,MATCH(CB7,$AD$3:$AD$156,0),5)="Income",INDEX($AB$3:$AF$156,MATCH(CB7,$AD$3:$AD$156,0),5),"")</f>
        <v/>
      </c>
      <c r="CG7" s="412" t="str">
        <f ca="1">IF(OR(CH7="",CH7=0),"",MAX(CG$5:CG6)+1)</f>
        <v/>
      </c>
      <c r="CH7" s="316" t="str">
        <f ca="1">IFERROR(INDEX($AJ$54:$AJ$65, ROWS($CH$4:CH5)), IFERROR(INDEX($AN$54:$AN$65, ROWS($CH$4:CH5)-ROWS($AJ$54:$AJ$65)), IFERROR(INDEX($AR$54:$AR$65, ROWS($CH$4:CH5)-ROWS($AJ$54:$AJ$65)-ROWS($AN$54:$AN$65)),IFERROR(INDEX($AV$54:$AV$65, ROWS($CH$4:CH5)-ROWS($AJ$54:$AJ$65)-ROWS($AN$54:$AN$65)-ROWS($AR$54:$AR$65)),IFERROR(INDEX($AZ$54:$AZ$65, ROWS($CH$4:CH5)-ROWS($AJ$54:$AJ$65)-ROWS($AN$54:$AN$65)-ROWS($AR$54:$AR$65)-ROWS($AV$54:$AV$65)),IFERROR(INDEX($BD$54:$BD$65, ROWS($CH$4:CH5)-ROWS($AJ$54:$AJ$65)-ROWS($AN$54:$AN$65)-ROWS($AR$54:$AR$65)-ROWS($AV$54:$AV$65)-ROWS($AZ$54:$AZ$65)),IFERROR(INDEX($BH$54:$BH$65, ROWS($CH$4:CH5)-ROWS($AJ$54:$AJ$65)-ROWS($AN$54:$AN$65)-ROWS($AR$54:$AR$65)-ROWS($AV$54:$AV$65)-ROWS($AZ$54:$AZ$65)-ROWS($BD$54:$BD$65)), "")))))))</f>
        <v/>
      </c>
      <c r="CI7" s="316" t="str">
        <f t="shared" ref="CI7:CI70" ca="1" si="39">IFERROR(INDEX($CH$6:$CH$90,MATCH(ROW()-ROW($CI$5),$CG$6:$CG$90,0)),"")</f>
        <v>Paycheck 2</v>
      </c>
      <c r="CJ7" s="316" t="str">
        <f ca="1">IF(OR(CK7="",CK7=0),"",MAX(CJ$5:CJ6)+1)</f>
        <v/>
      </c>
      <c r="CK7" s="316" t="str">
        <f ca="1">IFERROR(INDEX($AK$54:$AK$65, ROWS($CK$4:CK5)), IFERROR(INDEX($AO$54:$AO$65, ROWS($CK$4:CK5)-ROWS($AK$54:$AK$65)), IFERROR(INDEX($AS$54:$AS$65, ROWS($CK$4:CK5)-ROWS($AK$54:$AK$65)-ROWS($AO$54:$AO$65)),IFERROR(INDEX($AW$54:$AW$65, ROWS($CK$4:CK5)-ROWS($AK$54:$AK$65)-ROWS($AO$54:$AO$65)-ROWS($AS$54:$AS$65)),IFERROR(INDEX($BA$54:$BA$65, ROWS($CK$4:CK5)-ROWS($AK$54:$AK$65)-ROWS($AO$54:$AO$65)-ROWS($AS$54:$AS$65)-ROWS($AW$54:$AW$65)),IFERROR(INDEX($BE$54:$BE$65, ROWS($CK$4:CK5)-ROWS($AK$54:$AK$65)-ROWS($AO$54:$AO$65)-ROWS($AS$54:$AS$65)-ROWS($AW$54:$AW$65)-ROWS($BA$54:$BA$65)),IFERROR(INDEX($BI$54:$BI$65, ROWS($CK$4:CK5)-ROWS($AK$54:$AK$65)-ROWS($AO$54:$AO$65)-ROWS($AS$54:$AS$65)-ROWS($AW$54:$AW$65)-ROWS($BA$54:$BA$65)-ROWS($BE$54:$BE$65)), "")))))))</f>
        <v/>
      </c>
      <c r="CL7" s="316">
        <f t="shared" ref="CL7:CL70" ca="1" si="40">IFERROR(INDEX($CK$6:$CK$90,MATCH(ROW()-ROW($CL$5),$CJ$6:$CJ$90,0)),"")</f>
        <v>400</v>
      </c>
      <c r="CM7" s="413" t="str">
        <f t="shared" ref="CM7:CM70" ca="1" si="41">IF(INDEX($AB$3:$AF$156,MATCH(CI7,$AD$3:$AD$156,0),5)="Income",INDEX($AB$3:$AF$156,MATCH(CI7,$AD$3:$AD$156,0),5),"")</f>
        <v>Income</v>
      </c>
      <c r="CN7" s="412" t="str">
        <f ca="1">IF(OR(CO7="",CO7=0),"",MAX(CN$5:CN6)+1)</f>
        <v/>
      </c>
      <c r="CO7" s="316" t="str">
        <f ca="1">IFERROR(INDEX($AJ$70:$AJ$81, ROWS($CO$4:CO5)), IFERROR(INDEX($AN$70:$AN$81, ROWS($CO$4:CO5)-ROWS($AJ$70:$AJ$81)), IFERROR(INDEX($AR$70:$AR$81, ROWS($CO$4:CO5)-ROWS($AJ$70:$AJ$81)-ROWS($AN$70:$AN$81)),IFERROR(INDEX($AV$70:$AV$81, ROWS($CO$4:CO5)-ROWS($AJ$70:$AJ$81)-ROWS($AN$70:$AN$81)-ROWS($AR$70:$AR$81)),IFERROR(INDEX($AZ$70:$AZ$81, ROWS($CO$4:CO5)-ROWS($AJ$70:$AJ$81)-ROWS($AN$70:$AN$81)-ROWS($AR$70:$AR$81)-ROWS($AV$70:$AV$81)),IFERROR(INDEX($BD$70:$BD$81, ROWS($CO$4:CO5)-ROWS($AJ$70:$AJ$81)-ROWS($AN$70:$AN$81)-ROWS($AR$70:$AR$81)-ROWS($AV$70:$AV$81)-ROWS($AZ$70:$AZ$81)),IFERROR(INDEX($BH$70:$BH$81, ROWS($CO$4:CO5)-ROWS($AJ$70:$AJ$81)-ROWS($AN$70:$AN$81)-ROWS($AR$70:$AR$81)-ROWS($AV$70:$AV$81)-ROWS($AZ$70:$AZ$81)-ROWS($BD$70:$BD$81)), "")))))))</f>
        <v/>
      </c>
      <c r="CP7" s="316" t="str">
        <f t="shared" ref="CP7:CP70" ca="1" si="42">IFERROR(INDEX($CO$6:$CO$90,MATCH(ROW()-ROW($CP$5),$CN$6:$CN$90,0)),"")</f>
        <v>Spotify</v>
      </c>
      <c r="CQ7" s="316" t="str">
        <f ca="1">IF(OR(CR7="",CR7=0),"",MAX(CQ$5:CQ6)+1)</f>
        <v/>
      </c>
      <c r="CR7" s="316" t="str">
        <f ca="1">IFERROR(INDEX($AK$70:$AK$81, ROWS($CR$4:CR5)), IFERROR(INDEX($AO$70:$AO$81, ROWS($CR$4:CR5)-ROWS($AK$70:$AK$81)), IFERROR(INDEX($AS$70:$AS$81, ROWS($CR$4:CR5)-ROWS($AK$70:$AK$81)-ROWS($AO$70:$AO$81)),IFERROR(INDEX($AW$70:$AW$81, ROWS($CR$4:CR5)-ROWS($AK$70:$AK$81)-ROWS($AO$70:$AO$81)-ROWS($AS$70:$AS$81)),IFERROR(INDEX($BA$70:$BA$81, ROWS($CR$4:CR5)-ROWS($AK$70:$AK$81)-ROWS($AO$70:$AO$81)-ROWS($AS$70:$AS$81)-ROWS($AW$70:$AW$81)),IFERROR(INDEX($BE$70:$BE$81, ROWS($CR$4:CR5)-ROWS($AK$70:$AK$81)-ROWS($AO$70:$AO$81)-ROWS($AS$70:$AS$81)-ROWS($AW$70:$AW$81)-ROWS($BA$70:$BA$81)),IFERROR(INDEX($BI$70:$BI$81, ROWS($CR$4:CR5)-ROWS($AK$70:$AK$81)-ROWS($AO$70:$AO$81)-ROWS($AS$70:$AS$81)-ROWS($AW$70:$AW$81)-ROWS($BA$70:$BA$81)-ROWS($BE$70:$BE$81)), "")))))))</f>
        <v/>
      </c>
      <c r="CS7" s="316">
        <f t="shared" ref="CS7:CS70" ca="1" si="43">IFERROR(INDEX($CR$6:$CR$90,MATCH(ROW()-ROW($CS$5),$CQ$6:$CQ$90,0)),"")</f>
        <v>9.99</v>
      </c>
      <c r="CT7" s="413" t="str">
        <f t="shared" ref="CT7:CT70" ca="1" si="44">IF(INDEX($AB$3:$AF$156,MATCH(CP7,$AD$3:$AD$156,0),5)="Income",INDEX($AB$3:$AF$156,MATCH(CP7,$AD$3:$AD$156,0),5),"")</f>
        <v/>
      </c>
      <c r="CU7" s="412" t="str">
        <f>IF(OR(CV7="",CV7=0),"",MAX(CU$5:CU6)+1)</f>
        <v/>
      </c>
      <c r="CV7" s="316">
        <f>IFERROR(INDEX($AJ$86:$AJ$97, ROWS($CV$4:CV5)), IFERROR(INDEX($AN$86:$AN$97, ROWS($CV$4:CV5)-ROWS($AJ$86:$AJ$97)), ""))</f>
        <v>0</v>
      </c>
      <c r="CW7" s="316" t="str">
        <f t="shared" ref="CW7:CW70" si="45">IFERROR(INDEX($CV$6:$CV$90,MATCH(ROW()-ROW($CW$5),$CU$6:$CU$90,0)),"")</f>
        <v/>
      </c>
      <c r="CX7" s="316" t="str">
        <f>IF(OR(CY7="",CY7=0),"",MAX(CX$5:CX6)+1)</f>
        <v/>
      </c>
      <c r="CY7" s="316">
        <f>IFERROR(INDEX($AK$86:$AK$97, ROWS($CY$4:CY5)), IFERROR(INDEX($AO$86:$AO$97, ROWS($CY$4:CY5)-ROWS($AK$86:$AK$97)), ""))</f>
        <v>0</v>
      </c>
      <c r="CZ7" s="316" t="str">
        <f t="shared" ref="CZ7:CZ70" si="46">IFERROR(INDEX($CY$6:$CY$90,MATCH(ROW()-ROW($CZ$5),$CX$6:$CX$90,0)),"")</f>
        <v/>
      </c>
      <c r="DA7" s="413" t="str">
        <f t="shared" ref="DA7:DA70" si="47">IF(INDEX($AB$3:$AF$156,MATCH(CW7,$AD$3:$AD$156,0),5)="Income",INDEX($AB$3:$AF$156,MATCH(CW7,$AD$3:$AD$156,0),5),"")</f>
        <v/>
      </c>
      <c r="DC7" s="438">
        <f ca="1">IF(OR(DD7="",DD7=0),"",MAX(DC$5:DC6)+1)</f>
        <v>2</v>
      </c>
      <c r="DD7" s="434" t="str">
        <f t="shared" ref="DD7:DD23" ca="1" si="48">IF(BN7="","",IF(NOT(BR7="Income"),BN7,""))</f>
        <v>Mortgage</v>
      </c>
      <c r="DE7" s="413">
        <f t="shared" ref="DE7:DE23" ca="1" si="49">IF(BQ7="","",IF(NOT(BR7="Income"),BQ7,""))</f>
        <v>800</v>
      </c>
      <c r="DF7" s="431" t="str">
        <f ca="1">IF(OR(DG7="",DG7=0),"",MAX(DF$5:DF6)+1)</f>
        <v/>
      </c>
      <c r="DG7" s="412" t="str">
        <f t="shared" ref="DG7:DG23" ca="1" si="50">IF(BN7="","",IF(BR7="Income",BN7,""))</f>
        <v/>
      </c>
      <c r="DH7" s="413" t="str">
        <f t="shared" ref="DH7:DH23" ca="1" si="51">IF(BN7="","",IF(BR7="Income",BQ7,""))</f>
        <v/>
      </c>
      <c r="DI7" s="412" t="str">
        <f t="shared" ref="DI7:DI23" ca="1" si="52">IFERROR(INDEX($DD$6:$DD$23,MATCH(ROW()-ROW($DI$5),$DC$6:$DC$23,0)),"")</f>
        <v>Mortgage</v>
      </c>
      <c r="DJ7" s="413">
        <f t="shared" ref="DJ7:DJ23" ca="1" si="53">IFERROR(INDEX($DE$6:$DE$23,MATCH(ROW()-ROW($DI$5),$DC$6:$DC$23,0)),"")</f>
        <v>800</v>
      </c>
      <c r="DK7" s="412" t="str">
        <f t="shared" ref="DK7:DK23" ca="1" si="54">IFERROR(INDEX($DG$6:$DG$23,MATCH(ROW()-ROW($DK$5),$DF$6:$DF$23,0)),"")</f>
        <v/>
      </c>
      <c r="DL7" s="413" t="str">
        <f t="shared" ref="DL7:DL23" ca="1" si="55">IFERROR(INDEX($DH$6:$DH$23,MATCH(ROW()-ROW($DK$5),$DF$6:$DF$23,0)),"")</f>
        <v/>
      </c>
      <c r="DN7" s="425" t="str">
        <f ca="1">IF(DI9="","",CONCATENATE(DI9," - ",DJ9))</f>
        <v>Internet - 100</v>
      </c>
      <c r="DO7" s="295" t="str">
        <f ca="1">IF(DI10="","",CONCATENATE(DI10," - ",DJ10))</f>
        <v>D. Store Card 3 - 30</v>
      </c>
      <c r="DP7" s="295" t="str">
        <f ca="1">IF(DI11="","",CONCATENATE(DI11," - ",DJ11))</f>
        <v>Pet Care - 80</v>
      </c>
      <c r="DQ7" s="425" t="str">
        <f ca="1">IF(DK9="","",CONCATENATE(DK9," - ",DL9))</f>
        <v/>
      </c>
      <c r="DR7" s="295" t="str">
        <f ca="1">IF(DK10="","",CONCATENATE(DK10," - ",DL10))</f>
        <v/>
      </c>
      <c r="DS7" s="426" t="str">
        <f ca="1">IF(DK11="","",CONCATENATE(DK11," - ",DL11))</f>
        <v/>
      </c>
    </row>
    <row r="8" spans="1:123" s="292" customFormat="1" ht="15" customHeight="1" x14ac:dyDescent="0.3">
      <c r="A8" s="1183"/>
      <c r="B8" s="1182"/>
      <c r="C8" s="1183"/>
      <c r="D8" s="1182"/>
      <c r="E8" s="1183"/>
      <c r="F8" s="1182"/>
      <c r="G8" s="1183"/>
      <c r="H8" s="1182"/>
      <c r="I8" s="1183"/>
      <c r="J8" s="1182"/>
      <c r="K8" s="1183"/>
      <c r="L8" s="1182"/>
      <c r="M8" s="1183"/>
      <c r="N8" s="1182"/>
      <c r="P8" s="295" t="str">
        <f t="shared" ca="1" si="1"/>
        <v/>
      </c>
      <c r="Q8" s="295" t="str">
        <f t="shared" ca="1" si="0"/>
        <v/>
      </c>
      <c r="R8" s="295" t="str">
        <f t="shared" ca="1" si="0"/>
        <v/>
      </c>
      <c r="S8" s="296" t="str">
        <f t="shared" ca="1" si="0"/>
        <v/>
      </c>
      <c r="T8" s="295" t="str">
        <f t="shared" ca="1" si="0"/>
        <v/>
      </c>
      <c r="U8" s="295" t="str">
        <f t="shared" ca="1" si="0"/>
        <v/>
      </c>
      <c r="V8" s="1158" t="s">
        <v>508</v>
      </c>
      <c r="W8" s="1159"/>
      <c r="X8" s="445">
        <f ca="1">IF(X1="",0,X1)</f>
        <v>3355.4100000000008</v>
      </c>
      <c r="Y8"/>
      <c r="AB8" s="299"/>
      <c r="AC8" s="358">
        <f>IF('Data Entry'!B14="","",'Data Entry'!B14)</f>
        <v>6</v>
      </c>
      <c r="AD8" s="356" t="str">
        <f>IF('Data Entry'!A14="","",'Data Entry'!A14)</f>
        <v>Life Insurance</v>
      </c>
      <c r="AE8" s="363">
        <f>IF('Data Entry'!C14="","",'Data Entry'!C14)</f>
        <v>70</v>
      </c>
      <c r="AF8" s="402" t="str">
        <f>IF('Data Entry'!E14="","",'Data Entry'!E14)</f>
        <v>Monthly</v>
      </c>
      <c r="AG8" s="300"/>
      <c r="AH8"/>
      <c r="AI8" s="304">
        <f t="shared" ca="1" si="23"/>
        <v>17</v>
      </c>
      <c r="AJ8" s="305" t="str">
        <f t="shared" ca="1" si="2"/>
        <v/>
      </c>
      <c r="AK8" s="306" t="str">
        <f t="shared" ca="1" si="3"/>
        <v/>
      </c>
      <c r="AL8" s="307" t="str">
        <f t="shared" ca="1" si="4"/>
        <v/>
      </c>
      <c r="AM8" s="304">
        <f t="shared" ca="1" si="24"/>
        <v>63</v>
      </c>
      <c r="AN8" s="305" t="str">
        <f t="shared" ca="1" si="5"/>
        <v>Paycheck 2</v>
      </c>
      <c r="AO8" s="306">
        <f t="shared" ca="1" si="6"/>
        <v>400</v>
      </c>
      <c r="AP8" s="307" t="str">
        <f t="shared" ca="1" si="7"/>
        <v>Income</v>
      </c>
      <c r="AQ8" s="304" t="str">
        <f t="shared" ca="1" si="25"/>
        <v/>
      </c>
      <c r="AR8" s="305" t="str">
        <f t="shared" ca="1" si="8"/>
        <v/>
      </c>
      <c r="AS8" s="306" t="str">
        <f t="shared" ca="1" si="9"/>
        <v/>
      </c>
      <c r="AT8" s="307" t="str">
        <f t="shared" ca="1" si="10"/>
        <v/>
      </c>
      <c r="AU8" s="304" t="str">
        <f t="shared" ca="1" si="26"/>
        <v/>
      </c>
      <c r="AV8" s="305" t="str">
        <f t="shared" ca="1" si="11"/>
        <v/>
      </c>
      <c r="AW8" s="306" t="str">
        <f t="shared" ca="1" si="12"/>
        <v/>
      </c>
      <c r="AX8" s="307" t="str">
        <f t="shared" ca="1" si="13"/>
        <v/>
      </c>
      <c r="AY8" s="304" t="str">
        <f t="shared" ca="1" si="27"/>
        <v/>
      </c>
      <c r="AZ8" s="305" t="str">
        <f t="shared" ca="1" si="14"/>
        <v/>
      </c>
      <c r="BA8" s="306" t="str">
        <f t="shared" ca="1" si="15"/>
        <v/>
      </c>
      <c r="BB8" s="307" t="str">
        <f t="shared" ca="1" si="16"/>
        <v/>
      </c>
      <c r="BC8" s="304">
        <f t="shared" ca="1" si="28"/>
        <v>127</v>
      </c>
      <c r="BD8" s="305" t="str">
        <f t="shared" ca="1" si="17"/>
        <v>Pet Care</v>
      </c>
      <c r="BE8" s="306">
        <f t="shared" ca="1" si="18"/>
        <v>80</v>
      </c>
      <c r="BF8" s="307" t="str">
        <f t="shared" ca="1" si="19"/>
        <v>Liquid Bills</v>
      </c>
      <c r="BG8" s="304" t="str">
        <f t="shared" ca="1" si="29"/>
        <v/>
      </c>
      <c r="BH8" s="305" t="str">
        <f t="shared" ca="1" si="20"/>
        <v/>
      </c>
      <c r="BI8" s="306" t="str">
        <f t="shared" ca="1" si="21"/>
        <v/>
      </c>
      <c r="BJ8" s="307" t="str">
        <f t="shared" ca="1" si="22"/>
        <v/>
      </c>
      <c r="BL8" s="412" t="str">
        <f ca="1">IF(OR(BM8="",BM8=0),"",MAX(BL$5:BL7)+1)</f>
        <v/>
      </c>
      <c r="BM8" s="316" t="str">
        <f ca="1">IFERROR(INDEX($AJ$6:$AJ$17, ROWS(BM$4:$BM6)), IFERROR(INDEX($AN$6:$AN$17, ROWS(BM$4:$BM6)-ROWS($AJ$6:$AJ$17)), IFERROR(INDEX($AR$6:$AR$17, ROWS(BM$4:$BM6)-ROWS($AJ$6:$AJ$17)-ROWS($AN$6:$AN$17)),IFERROR(INDEX($AV$6:$AV$17, ROWS(BM$4:$BM6)-ROWS($AJ$6:$AJ$17)-ROWS($AN$6:$AN$17)-ROWS($AR$6:$AR$17)),IFERROR(INDEX($AZ$6:$AZ$17, ROWS(BM$4:$BM6)-ROWS($AJ$6:$AJ$17)-ROWS($AN$6:$AN$17)-ROWS($AR$6:$AR$17)-ROWS($AV$6:$AV$17)),IFERROR(INDEX($BD$6:$BD$17, ROWS(BM$4:$BM6)-ROWS($AJ$6:$AJ$17)-ROWS($AN$6:$AN$17)-ROWS($AR$6:$AR$17)-ROWS($AV$6:$AV$17)-ROWS($AZ$6:$AZ$17)),IFERROR(INDEX($BH$6:$BH$17, ROWS(BM$4:$BM6)-ROWS($AJ$6:$AJ$17)-ROWS($AN$6:$AN$17)-ROWS($AR$6:$AR$17)-ROWS($AV$6:$AV$17)-ROWS($AZ$6:$AZ$17)-ROWS($BD$6:$BD$17)), "")))))))</f>
        <v/>
      </c>
      <c r="BN8" s="316" t="str">
        <f t="shared" ca="1" si="30"/>
        <v>Paycheck 2</v>
      </c>
      <c r="BO8" s="316" t="str">
        <f ca="1">IF(OR(BP8="",BP8=0),"",MAX(BO$5:BO7)+1)</f>
        <v/>
      </c>
      <c r="BP8" s="316" t="str">
        <f ca="1">IFERROR(INDEX($AK$6:$AK$17, ROWS($BP$4:BP6)), IFERROR(INDEX($AO$6:$AO$17, ROWS($BP$4:BP6)-ROWS($AK$6:$AK$17)), IFERROR(INDEX($AS$6:$AS$17, ROWS($BP$4:BP6)-ROWS($AK$6:$AK$17)-ROWS($AO$6:$AO$17)),IFERROR(INDEX($AW$6:$AW$17, ROWS($BP$4:BP6)-ROWS($AK$6:$AK$17)-ROWS($AO$6:$AO$17)-ROWS($AS$6:$AS$17)),IFERROR(INDEX($BA$6:$BA$17, ROWS($BP$4:BP6)-ROWS($AK$6:$AK$17)-ROWS($AO$6:$AO$17)-ROWS($AS$6:$AS$17)-ROWS($AW$6:$AW$17)),IFERROR(INDEX($BE$6:$BE$17, ROWS($BP$4:BP6)-ROWS($AK$6:$AK$17)-ROWS($AO$6:$AO$17)-ROWS($AS$6:$AS$17)-ROWS($AW$6:$AW$17)-ROWS($BA$6:$BA$17)),IFERROR(INDEX($BI$6:$BI$17, ROWS($BP$4:BP6)-ROWS($AK$6:$AK$17)-ROWS($AO$6:$AO$17)-ROWS($AS$6:$AS$17)-ROWS($AW$6:$AW$17)-ROWS($BA$6:$BA$17)-ROWS($BE$6:$BE$17)), "")))))))</f>
        <v/>
      </c>
      <c r="BQ8" s="316">
        <f t="shared" ca="1" si="31"/>
        <v>400</v>
      </c>
      <c r="BR8" s="413" t="str">
        <f t="shared" ca="1" si="32"/>
        <v>Income</v>
      </c>
      <c r="BS8" s="412" t="str">
        <f ca="1">IF(OR(BT8="",BT8=0),"",MAX(BS$5:BS7)+1)</f>
        <v/>
      </c>
      <c r="BT8" s="316" t="str">
        <f ca="1">IFERROR(INDEX($AJ$22:$AJ$33, ROWS($BT$4:BT6)), IFERROR(INDEX($AN$22:$AN$33, ROWS($BT$4:BT6)-ROWS($AJ$22:$AJ$33)), IFERROR(INDEX($AR$22:$AR$33, ROWS($BT$4:BT6)-ROWS($AJ$22:$AJ$33)-ROWS($AN$22:$AN$33)),IFERROR(INDEX($AV$22:$AV$33, ROWS($BT$4:BT6)-ROWS($AJ$22:$AJ$33)-ROWS($AN$22:$AN$33)-ROWS($AR$22:$AR$33)),IFERROR(INDEX($AZ$22:$AZ$33, ROWS($BT$4:BT6)-ROWS($AJ$22:$AJ$33)-ROWS($AN$22:$AN$33)-ROWS($AR$22:$AR$33)-ROWS($AV$22:$AV$33)),IFERROR(INDEX($BD$22:$BD$33, ROWS($BT$4:BT6)-ROWS($AJ$22:$AJ$33)-ROWS($AN$22:$AN$33)-ROWS($AR$22:$AR$33)-ROWS($AV$22:$AV$33)-ROWS($AZ$22:$AZ$33)),IFERROR(INDEX($BH$22:$BH$33, ROWS($BT$4:BT6)-ROWS($AJ$22:$AJ$33)-ROWS($AN$22:$AN$33)-ROWS($AR$22:$AR$33)-ROWS($AV$22:$AV$33)-ROWS($AZ$22:$AZ$33)-ROWS($BD$22:$BD$33)), "")))))))</f>
        <v/>
      </c>
      <c r="BU8" s="316" t="str">
        <f t="shared" ca="1" si="33"/>
        <v>Car 2 Gas</v>
      </c>
      <c r="BV8" s="316" t="str">
        <f ca="1">IF(OR(BW8="",BW8=0),"",MAX(BV$5:BV7)+1)</f>
        <v/>
      </c>
      <c r="BW8" s="316" t="str">
        <f ca="1">IFERROR(INDEX($AK$22:$AK$33, ROWS($BW$4:BW6)), IFERROR(INDEX($AO$22:$AO$33, ROWS($BW$4:BW6)-ROWS($AK$22:$AK$33)), IFERROR(INDEX($AS$22:$AS$33, ROWS($BW$4:BW6)-ROWS($AK$22:$AK$33)-ROWS($AO$22:$AO$33)),IFERROR(INDEX($AW$22:$AW$33, ROWS($BW$4:BW6)-ROWS($AK$22:$AK$33)-ROWS($AO$22:$AO$33)-ROWS($AS$22:$AS$33)),IFERROR(INDEX($BA$22:$BA$33, ROWS($BW$4:BW6)-ROWS($AK$22:$AK$33)-ROWS($AO$22:$AO$33)-ROWS($AS$22:$AS$33)-ROWS($AW$22:$AW$33)),IFERROR(INDEX($BE$22:$BE$33, ROWS($BW$4:BW6)-ROWS($AK$22:$AK$33)-ROWS($AO$22:$AO$33)-ROWS($AS$22:$AS$33)-ROWS($AW$22:$AW$33)-ROWS($BA$22:$BA$33)),IFERROR(INDEX($BI$22:$BI$33, ROWS($BW$4:BW6)-ROWS($AK$22:$AK$33)-ROWS($AO$22:$AO$33)-ROWS($AS$22:$AS$33)-ROWS($AW$22:$AW$33)-ROWS($BA$22:$BA$33)-ROWS($BE$22:$BE$33)), "")))))))</f>
        <v/>
      </c>
      <c r="BX8" s="316">
        <f t="shared" ca="1" si="34"/>
        <v>80</v>
      </c>
      <c r="BY8" s="413" t="str">
        <f t="shared" ca="1" si="35"/>
        <v/>
      </c>
      <c r="BZ8" s="412" t="str">
        <f ca="1">IF(OR(CA8="",CA8=0),"",MAX(BZ$5:BZ7)+1)</f>
        <v/>
      </c>
      <c r="CA8" s="316" t="str">
        <f ca="1">IFERROR(INDEX($AJ$38:$AJ$49, ROWS($CA$4:CA6)), IFERROR(INDEX($AN$38:$AN$49, ROWS($CA$4:CA6)-ROWS($AJ$38:$AJ$49)), IFERROR(INDEX($AR$38:$AR$49, ROWS($CA$4:CA6)-ROWS($AJ$38:$AJ$49)-ROWS($AN$38:$AN$49)),IFERROR(INDEX($AV$38:$AV$49, ROWS($CA$4:CA6)-ROWS($AJ$38:$AJ$49)-ROWS($AN$38:$AN$49)-ROWS($AR$38:$AR$49)),IFERROR(INDEX($AZ$38:$AZ$49, ROWS($CA$4:CA6)-ROWS($AJ$38:$AJ$49)-ROWS($AN$38:$AN$49)-ROWS($AR$38:$AR$49)-ROWS($AV$38:$AV$49)),IFERROR(INDEX($BD$38:$BD$49, ROWS($CA$4:CA6)-ROWS($AJ$38:$AJ$49)-ROWS($AN$38:$AN$49)-ROWS($AR$38:$AR$49)-ROWS($AV$38:$AV$49)-ROWS($AZ$38:$AZ$49)),IFERROR(INDEX($BH$38:$BH$49, ROWS($CA$4:CA6)-ROWS($AJ$38:$AJ$49)-ROWS($AN$38:$AN$49)-ROWS($AR$38:$AR$49)-ROWS($AV$38:$AV$49)-ROWS($AZ$38:$AZ$49)-ROWS($BD$38:$BD$49)), "")))))))</f>
        <v/>
      </c>
      <c r="CB8" s="316" t="str">
        <f t="shared" ca="1" si="36"/>
        <v>D. Store Card 2</v>
      </c>
      <c r="CC8" s="316" t="str">
        <f ca="1">IF(OR(CD8="",CD8=0),"",MAX(CC$5:CC7)+1)</f>
        <v/>
      </c>
      <c r="CD8" s="316" t="str">
        <f ca="1">IFERROR(INDEX($AK$38:$AK$49, ROWS($CD$4:CD6)), IFERROR(INDEX($AO$38:$AO$49, ROWS($CD$4:CD6)-ROWS($AK$38:$AK$49)), IFERROR(INDEX($AS$38:$AS$49, ROWS($CD$4:CD6)-ROWS($AK$38:$AK$49)-ROWS($AO$38:$AO$49)),IFERROR(INDEX($AW$38:$AW$49, ROWS($CD$4:CD6)-ROWS($AK$38:$AK$49)-ROWS($AO$38:$AO$49)-ROWS($AS$38:$AS$49)),IFERROR(INDEX($BA$38:$BA$49, ROWS($CD$4:CD6)-ROWS($AK$38:$AK$49)-ROWS($AO$38:$AO$49)-ROWS($AS$38:$AS$49)-ROWS($AW$38:$AW$49)),IFERROR(INDEX($BE$38:$BE$49, ROWS($CD$4:CD6)-ROWS($AK$38:$AK$49)-ROWS($AO$38:$AO$49)-ROWS($AS$38:$AS$49)-ROWS($AW$38:$AW$49)-ROWS($BA$38:$BA$49)),IFERROR(INDEX($BI$38:$BI$49, ROWS($CD$4:CD6)-ROWS($AK$38:$AK$49)-ROWS($AO$38:$AO$49)-ROWS($AS$38:$AS$49)-ROWS($AW$38:$AW$49)-ROWS($BA$38:$BA$49)-ROWS($BE$38:$BE$49)), "")))))))</f>
        <v/>
      </c>
      <c r="CE8" s="316">
        <f t="shared" ca="1" si="37"/>
        <v>30</v>
      </c>
      <c r="CF8" s="413" t="str">
        <f t="shared" ca="1" si="38"/>
        <v/>
      </c>
      <c r="CG8" s="412" t="str">
        <f ca="1">IF(OR(CH8="",CH8=0),"",MAX(CG$5:CG7)+1)</f>
        <v/>
      </c>
      <c r="CH8" s="316" t="str">
        <f ca="1">IFERROR(INDEX($AJ$54:$AJ$65, ROWS($CH$4:CH6)), IFERROR(INDEX($AN$54:$AN$65, ROWS($CH$4:CH6)-ROWS($AJ$54:$AJ$65)), IFERROR(INDEX($AR$54:$AR$65, ROWS($CH$4:CH6)-ROWS($AJ$54:$AJ$65)-ROWS($AN$54:$AN$65)),IFERROR(INDEX($AV$54:$AV$65, ROWS($CH$4:CH6)-ROWS($AJ$54:$AJ$65)-ROWS($AN$54:$AN$65)-ROWS($AR$54:$AR$65)),IFERROR(INDEX($AZ$54:$AZ$65, ROWS($CH$4:CH6)-ROWS($AJ$54:$AJ$65)-ROWS($AN$54:$AN$65)-ROWS($AR$54:$AR$65)-ROWS($AV$54:$AV$65)),IFERROR(INDEX($BD$54:$BD$65, ROWS($CH$4:CH6)-ROWS($AJ$54:$AJ$65)-ROWS($AN$54:$AN$65)-ROWS($AR$54:$AR$65)-ROWS($AV$54:$AV$65)-ROWS($AZ$54:$AZ$65)),IFERROR(INDEX($BH$54:$BH$65, ROWS($CH$4:CH6)-ROWS($AJ$54:$AJ$65)-ROWS($AN$54:$AN$65)-ROWS($AR$54:$AR$65)-ROWS($AV$54:$AV$65)-ROWS($AZ$54:$AZ$65)-ROWS($BD$54:$BD$65)), "")))))))</f>
        <v/>
      </c>
      <c r="CI8" s="316" t="str">
        <f t="shared" ca="1" si="39"/>
        <v>Car 2 Gas</v>
      </c>
      <c r="CJ8" s="316" t="str">
        <f ca="1">IF(OR(CK8="",CK8=0),"",MAX(CJ$5:CJ7)+1)</f>
        <v/>
      </c>
      <c r="CK8" s="316" t="str">
        <f ca="1">IFERROR(INDEX($AK$54:$AK$65, ROWS($CK$4:CK6)), IFERROR(INDEX($AO$54:$AO$65, ROWS($CK$4:CK6)-ROWS($AK$54:$AK$65)), IFERROR(INDEX($AS$54:$AS$65, ROWS($CK$4:CK6)-ROWS($AK$54:$AK$65)-ROWS($AO$54:$AO$65)),IFERROR(INDEX($AW$54:$AW$65, ROWS($CK$4:CK6)-ROWS($AK$54:$AK$65)-ROWS($AO$54:$AO$65)-ROWS($AS$54:$AS$65)),IFERROR(INDEX($BA$54:$BA$65, ROWS($CK$4:CK6)-ROWS($AK$54:$AK$65)-ROWS($AO$54:$AO$65)-ROWS($AS$54:$AS$65)-ROWS($AW$54:$AW$65)),IFERROR(INDEX($BE$54:$BE$65, ROWS($CK$4:CK6)-ROWS($AK$54:$AK$65)-ROWS($AO$54:$AO$65)-ROWS($AS$54:$AS$65)-ROWS($AW$54:$AW$65)-ROWS($BA$54:$BA$65)),IFERROR(INDEX($BI$54:$BI$65, ROWS($CK$4:CK6)-ROWS($AK$54:$AK$65)-ROWS($AO$54:$AO$65)-ROWS($AS$54:$AS$65)-ROWS($AW$54:$AW$65)-ROWS($BA$54:$BA$65)-ROWS($BE$54:$BE$65)), "")))))))</f>
        <v/>
      </c>
      <c r="CL8" s="316">
        <f t="shared" ca="1" si="40"/>
        <v>80</v>
      </c>
      <c r="CM8" s="413" t="str">
        <f t="shared" ca="1" si="41"/>
        <v/>
      </c>
      <c r="CN8" s="412" t="str">
        <f ca="1">IF(OR(CO8="",CO8=0),"",MAX(CN$5:CN7)+1)</f>
        <v/>
      </c>
      <c r="CO8" s="316" t="str">
        <f ca="1">IFERROR(INDEX($AJ$70:$AJ$81, ROWS($CO$4:CO6)), IFERROR(INDEX($AN$70:$AN$81, ROWS($CO$4:CO6)-ROWS($AJ$70:$AJ$81)), IFERROR(INDEX($AR$70:$AR$81, ROWS($CO$4:CO6)-ROWS($AJ$70:$AJ$81)-ROWS($AN$70:$AN$81)),IFERROR(INDEX($AV$70:$AV$81, ROWS($CO$4:CO6)-ROWS($AJ$70:$AJ$81)-ROWS($AN$70:$AN$81)-ROWS($AR$70:$AR$81)),IFERROR(INDEX($AZ$70:$AZ$81, ROWS($CO$4:CO6)-ROWS($AJ$70:$AJ$81)-ROWS($AN$70:$AN$81)-ROWS($AR$70:$AR$81)-ROWS($AV$70:$AV$81)),IFERROR(INDEX($BD$70:$BD$81, ROWS($CO$4:CO6)-ROWS($AJ$70:$AJ$81)-ROWS($AN$70:$AN$81)-ROWS($AR$70:$AR$81)-ROWS($AV$70:$AV$81)-ROWS($AZ$70:$AZ$81)),IFERROR(INDEX($BH$70:$BH$81, ROWS($CO$4:CO6)-ROWS($AJ$70:$AJ$81)-ROWS($AN$70:$AN$81)-ROWS($AR$70:$AR$81)-ROWS($AV$70:$AV$81)-ROWS($AZ$70:$AZ$81)-ROWS($BD$70:$BD$81)), "")))))))</f>
        <v/>
      </c>
      <c r="CP8" s="316" t="str">
        <f t="shared" ca="1" si="42"/>
        <v>Paycheck 2</v>
      </c>
      <c r="CQ8" s="316" t="str">
        <f ca="1">IF(OR(CR8="",CR8=0),"",MAX(CQ$5:CQ7)+1)</f>
        <v/>
      </c>
      <c r="CR8" s="316" t="str">
        <f ca="1">IFERROR(INDEX($AK$70:$AK$81, ROWS($CR$4:CR6)), IFERROR(INDEX($AO$70:$AO$81, ROWS($CR$4:CR6)-ROWS($AK$70:$AK$81)), IFERROR(INDEX($AS$70:$AS$81, ROWS($CR$4:CR6)-ROWS($AK$70:$AK$81)-ROWS($AO$70:$AO$81)),IFERROR(INDEX($AW$70:$AW$81, ROWS($CR$4:CR6)-ROWS($AK$70:$AK$81)-ROWS($AO$70:$AO$81)-ROWS($AS$70:$AS$81)),IFERROR(INDEX($BA$70:$BA$81, ROWS($CR$4:CR6)-ROWS($AK$70:$AK$81)-ROWS($AO$70:$AO$81)-ROWS($AS$70:$AS$81)-ROWS($AW$70:$AW$81)),IFERROR(INDEX($BE$70:$BE$81, ROWS($CR$4:CR6)-ROWS($AK$70:$AK$81)-ROWS($AO$70:$AO$81)-ROWS($AS$70:$AS$81)-ROWS($AW$70:$AW$81)-ROWS($BA$70:$BA$81)),IFERROR(INDEX($BI$70:$BI$81, ROWS($CR$4:CR6)-ROWS($AK$70:$AK$81)-ROWS($AO$70:$AO$81)-ROWS($AS$70:$AS$81)-ROWS($AW$70:$AW$81)-ROWS($BA$70:$BA$81)-ROWS($BE$70:$BE$81)), "")))))))</f>
        <v/>
      </c>
      <c r="CS8" s="316">
        <f t="shared" ca="1" si="43"/>
        <v>400</v>
      </c>
      <c r="CT8" s="413" t="str">
        <f t="shared" ca="1" si="44"/>
        <v>Income</v>
      </c>
      <c r="CU8" s="412" t="str">
        <f>IF(OR(CV8="",CV8=0),"",MAX(CU$5:CU7)+1)</f>
        <v/>
      </c>
      <c r="CV8" s="316">
        <f>IFERROR(INDEX($AJ$86:$AJ$97, ROWS($CV$4:CV6)), IFERROR(INDEX($AN$86:$AN$97, ROWS($CV$4:CV6)-ROWS($AJ$86:$AJ$97)), ""))</f>
        <v>0</v>
      </c>
      <c r="CW8" s="316" t="str">
        <f t="shared" si="45"/>
        <v/>
      </c>
      <c r="CX8" s="316" t="str">
        <f>IF(OR(CY8="",CY8=0),"",MAX(CX$5:CX7)+1)</f>
        <v/>
      </c>
      <c r="CY8" s="316">
        <f>IFERROR(INDEX($AK$86:$AK$97, ROWS($CY$4:CY6)), IFERROR(INDEX($AO$86:$AO$97, ROWS($CY$4:CY6)-ROWS($AK$86:$AK$97)), ""))</f>
        <v>0</v>
      </c>
      <c r="CZ8" s="316" t="str">
        <f t="shared" si="46"/>
        <v/>
      </c>
      <c r="DA8" s="413" t="str">
        <f t="shared" si="47"/>
        <v/>
      </c>
      <c r="DC8" s="438" t="str">
        <f ca="1">IF(OR(DD8="",DD8=0),"",MAX(DC$5:DC7)+1)</f>
        <v/>
      </c>
      <c r="DD8" s="434" t="str">
        <f t="shared" ca="1" si="48"/>
        <v/>
      </c>
      <c r="DE8" s="413" t="str">
        <f t="shared" ca="1" si="49"/>
        <v/>
      </c>
      <c r="DF8" s="431">
        <f ca="1">IF(OR(DG8="",DG8=0),"",MAX(DF$5:DF7)+1)</f>
        <v>1</v>
      </c>
      <c r="DG8" s="412" t="str">
        <f t="shared" ca="1" si="50"/>
        <v>Paycheck 2</v>
      </c>
      <c r="DH8" s="413">
        <f t="shared" ca="1" si="51"/>
        <v>400</v>
      </c>
      <c r="DI8" s="412" t="str">
        <f t="shared" ca="1" si="52"/>
        <v>Lawn Service</v>
      </c>
      <c r="DJ8" s="413">
        <f t="shared" ca="1" si="53"/>
        <v>50</v>
      </c>
      <c r="DK8" s="412" t="str">
        <f t="shared" ca="1" si="54"/>
        <v/>
      </c>
      <c r="DL8" s="413" t="str">
        <f t="shared" ca="1" si="55"/>
        <v/>
      </c>
      <c r="DN8" s="425" t="str">
        <f ca="1">IF(DI12="","",CONCATENATE(DI12," - ",DJ12))</f>
        <v>Life Insurance - 70</v>
      </c>
      <c r="DO8" s="295" t="str">
        <f ca="1">IF(DI13="","",CONCATENATE(DI13," - ",DJ13))</f>
        <v/>
      </c>
      <c r="DP8" s="295" t="str">
        <f ca="1">IF(DI14="","",CONCATENATE(DI14," - ",DJ14))</f>
        <v/>
      </c>
      <c r="DQ8" s="425" t="str">
        <f ca="1">IF(DK12="","",CONCATENATE(DK12," - ",DL12))</f>
        <v/>
      </c>
      <c r="DR8" s="295" t="str">
        <f ca="1">IF(DK13="","",CONCATENATE(DK13," - ",DL13))</f>
        <v/>
      </c>
      <c r="DS8" s="426" t="str">
        <f ca="1">IF(DK14="","",CONCATENATE(DK14," - ",DL14))</f>
        <v/>
      </c>
    </row>
    <row r="9" spans="1:123" s="292" customFormat="1" ht="15" customHeight="1" x14ac:dyDescent="0.3">
      <c r="A9" s="1183" t="s">
        <v>478</v>
      </c>
      <c r="B9" s="1182"/>
      <c r="C9" s="1183" t="s">
        <v>478</v>
      </c>
      <c r="D9" s="1182"/>
      <c r="E9" s="1183" t="s">
        <v>478</v>
      </c>
      <c r="F9" s="1182"/>
      <c r="G9" s="1183" t="s">
        <v>478</v>
      </c>
      <c r="H9" s="1182"/>
      <c r="I9" s="1183" t="s">
        <v>478</v>
      </c>
      <c r="J9" s="1182"/>
      <c r="K9" s="1183" t="s">
        <v>478</v>
      </c>
      <c r="L9" s="1182"/>
      <c r="M9" s="1183" t="s">
        <v>478</v>
      </c>
      <c r="N9" s="1182"/>
      <c r="P9" s="295" t="str">
        <f t="shared" ca="1" si="1"/>
        <v/>
      </c>
      <c r="Q9" s="295" t="str">
        <f t="shared" ca="1" si="0"/>
        <v/>
      </c>
      <c r="R9" s="295" t="str">
        <f t="shared" ca="1" si="0"/>
        <v/>
      </c>
      <c r="S9" s="296" t="str">
        <f t="shared" ca="1" si="0"/>
        <v/>
      </c>
      <c r="T9" s="295" t="str">
        <f t="shared" ca="1" si="0"/>
        <v/>
      </c>
      <c r="U9" s="295" t="str">
        <f t="shared" ca="1" si="0"/>
        <v/>
      </c>
      <c r="V9" s="1158"/>
      <c r="W9" s="1159"/>
      <c r="X9" s="445"/>
      <c r="Y9"/>
      <c r="AB9" s="299"/>
      <c r="AC9" s="358">
        <f>IF('Data Entry'!B15="","",'Data Entry'!B15)</f>
        <v>17</v>
      </c>
      <c r="AD9" s="356" t="str">
        <f>IF('Data Entry'!A15="","",'Data Entry'!A15)</f>
        <v>Cellular</v>
      </c>
      <c r="AE9" s="363">
        <f>IF('Data Entry'!C15="","",'Data Entry'!C15)</f>
        <v>225</v>
      </c>
      <c r="AF9" s="402" t="str">
        <f>IF('Data Entry'!E15="","",'Data Entry'!E15)</f>
        <v>Monthly</v>
      </c>
      <c r="AG9" s="300"/>
      <c r="AH9"/>
      <c r="AI9" s="304">
        <f t="shared" ca="1" si="23"/>
        <v>18</v>
      </c>
      <c r="AJ9" s="305" t="str">
        <f t="shared" ca="1" si="2"/>
        <v/>
      </c>
      <c r="AK9" s="306" t="str">
        <f t="shared" ca="1" si="3"/>
        <v/>
      </c>
      <c r="AL9" s="307" t="str">
        <f t="shared" ca="1" si="4"/>
        <v/>
      </c>
      <c r="AM9" s="304">
        <f t="shared" ca="1" si="24"/>
        <v>94</v>
      </c>
      <c r="AN9" s="305" t="str">
        <f t="shared" ca="1" si="5"/>
        <v>Lawn Service</v>
      </c>
      <c r="AO9" s="306">
        <f t="shared" ca="1" si="6"/>
        <v>50</v>
      </c>
      <c r="AP9" s="307" t="str">
        <f t="shared" ca="1" si="7"/>
        <v>Fixed Bills</v>
      </c>
      <c r="AQ9" s="304" t="str">
        <f t="shared" ca="1" si="25"/>
        <v/>
      </c>
      <c r="AR9" s="305" t="str">
        <f t="shared" ca="1" si="8"/>
        <v/>
      </c>
      <c r="AS9" s="306" t="str">
        <f t="shared" ca="1" si="9"/>
        <v/>
      </c>
      <c r="AT9" s="307" t="str">
        <f t="shared" ca="1" si="10"/>
        <v/>
      </c>
      <c r="AU9" s="304" t="str">
        <f t="shared" ca="1" si="26"/>
        <v/>
      </c>
      <c r="AV9" s="305" t="str">
        <f t="shared" ca="1" si="11"/>
        <v/>
      </c>
      <c r="AW9" s="306" t="str">
        <f t="shared" ca="1" si="12"/>
        <v/>
      </c>
      <c r="AX9" s="307" t="str">
        <f t="shared" ca="1" si="13"/>
        <v/>
      </c>
      <c r="AY9" s="304" t="str">
        <f t="shared" ca="1" si="27"/>
        <v/>
      </c>
      <c r="AZ9" s="305" t="str">
        <f t="shared" ca="1" si="14"/>
        <v/>
      </c>
      <c r="BA9" s="306" t="str">
        <f t="shared" ca="1" si="15"/>
        <v/>
      </c>
      <c r="BB9" s="307" t="str">
        <f t="shared" ca="1" si="16"/>
        <v/>
      </c>
      <c r="BC9" s="304" t="str">
        <f t="shared" ca="1" si="28"/>
        <v/>
      </c>
      <c r="BD9" s="305" t="str">
        <f t="shared" ca="1" si="17"/>
        <v/>
      </c>
      <c r="BE9" s="306" t="str">
        <f t="shared" ca="1" si="18"/>
        <v/>
      </c>
      <c r="BF9" s="307" t="str">
        <f t="shared" ca="1" si="19"/>
        <v/>
      </c>
      <c r="BG9" s="304" t="str">
        <f t="shared" ca="1" si="29"/>
        <v/>
      </c>
      <c r="BH9" s="305" t="str">
        <f t="shared" ca="1" si="20"/>
        <v/>
      </c>
      <c r="BI9" s="306" t="str">
        <f t="shared" ca="1" si="21"/>
        <v/>
      </c>
      <c r="BJ9" s="307" t="str">
        <f t="shared" ca="1" si="22"/>
        <v/>
      </c>
      <c r="BL9" s="412" t="str">
        <f ca="1">IF(OR(BM9="",BM9=0),"",MAX(BL$5:BL8)+1)</f>
        <v/>
      </c>
      <c r="BM9" s="316" t="str">
        <f ca="1">IFERROR(INDEX($AJ$6:$AJ$17, ROWS(BM$4:$BM7)), IFERROR(INDEX($AN$6:$AN$17, ROWS(BM$4:$BM7)-ROWS($AJ$6:$AJ$17)), IFERROR(INDEX($AR$6:$AR$17, ROWS(BM$4:$BM7)-ROWS($AJ$6:$AJ$17)-ROWS($AN$6:$AN$17)),IFERROR(INDEX($AV$6:$AV$17, ROWS(BM$4:$BM7)-ROWS($AJ$6:$AJ$17)-ROWS($AN$6:$AN$17)-ROWS($AR$6:$AR$17)),IFERROR(INDEX($AZ$6:$AZ$17, ROWS(BM$4:$BM7)-ROWS($AJ$6:$AJ$17)-ROWS($AN$6:$AN$17)-ROWS($AR$6:$AR$17)-ROWS($AV$6:$AV$17)),IFERROR(INDEX($BD$6:$BD$17, ROWS(BM$4:$BM7)-ROWS($AJ$6:$AJ$17)-ROWS($AN$6:$AN$17)-ROWS($AR$6:$AR$17)-ROWS($AV$6:$AV$17)-ROWS($AZ$6:$AZ$17)),IFERROR(INDEX($BH$6:$BH$17, ROWS(BM$4:$BM7)-ROWS($AJ$6:$AJ$17)-ROWS($AN$6:$AN$17)-ROWS($AR$6:$AR$17)-ROWS($AV$6:$AV$17)-ROWS($AZ$6:$AZ$17)-ROWS($BD$6:$BD$17)), "")))))))</f>
        <v/>
      </c>
      <c r="BN9" s="316" t="str">
        <f t="shared" ca="1" si="30"/>
        <v>Lawn Service</v>
      </c>
      <c r="BO9" s="316" t="str">
        <f ca="1">IF(OR(BP9="",BP9=0),"",MAX(BO$5:BO8)+1)</f>
        <v/>
      </c>
      <c r="BP9" s="316" t="str">
        <f ca="1">IFERROR(INDEX($AK$6:$AK$17, ROWS($BP$4:BP7)), IFERROR(INDEX($AO$6:$AO$17, ROWS($BP$4:BP7)-ROWS($AK$6:$AK$17)), IFERROR(INDEX($AS$6:$AS$17, ROWS($BP$4:BP7)-ROWS($AK$6:$AK$17)-ROWS($AO$6:$AO$17)),IFERROR(INDEX($AW$6:$AW$17, ROWS($BP$4:BP7)-ROWS($AK$6:$AK$17)-ROWS($AO$6:$AO$17)-ROWS($AS$6:$AS$17)),IFERROR(INDEX($BA$6:$BA$17, ROWS($BP$4:BP7)-ROWS($AK$6:$AK$17)-ROWS($AO$6:$AO$17)-ROWS($AS$6:$AS$17)-ROWS($AW$6:$AW$17)),IFERROR(INDEX($BE$6:$BE$17, ROWS($BP$4:BP7)-ROWS($AK$6:$AK$17)-ROWS($AO$6:$AO$17)-ROWS($AS$6:$AS$17)-ROWS($AW$6:$AW$17)-ROWS($BA$6:$BA$17)),IFERROR(INDEX($BI$6:$BI$17, ROWS($BP$4:BP7)-ROWS($AK$6:$AK$17)-ROWS($AO$6:$AO$17)-ROWS($AS$6:$AS$17)-ROWS($AW$6:$AW$17)-ROWS($BA$6:$BA$17)-ROWS($BE$6:$BE$17)), "")))))))</f>
        <v/>
      </c>
      <c r="BQ9" s="316">
        <f t="shared" ca="1" si="31"/>
        <v>50</v>
      </c>
      <c r="BR9" s="413" t="str">
        <f t="shared" ca="1" si="32"/>
        <v/>
      </c>
      <c r="BS9" s="412" t="str">
        <f ca="1">IF(OR(BT9="",BT9=0),"",MAX(BS$5:BS8)+1)</f>
        <v/>
      </c>
      <c r="BT9" s="316" t="str">
        <f ca="1">IFERROR(INDEX($AJ$22:$AJ$33, ROWS($BT$4:BT7)), IFERROR(INDEX($AN$22:$AN$33, ROWS($BT$4:BT7)-ROWS($AJ$22:$AJ$33)), IFERROR(INDEX($AR$22:$AR$33, ROWS($BT$4:BT7)-ROWS($AJ$22:$AJ$33)-ROWS($AN$22:$AN$33)),IFERROR(INDEX($AV$22:$AV$33, ROWS($BT$4:BT7)-ROWS($AJ$22:$AJ$33)-ROWS($AN$22:$AN$33)-ROWS($AR$22:$AR$33)),IFERROR(INDEX($AZ$22:$AZ$33, ROWS($BT$4:BT7)-ROWS($AJ$22:$AJ$33)-ROWS($AN$22:$AN$33)-ROWS($AR$22:$AR$33)-ROWS($AV$22:$AV$33)),IFERROR(INDEX($BD$22:$BD$33, ROWS($BT$4:BT7)-ROWS($AJ$22:$AJ$33)-ROWS($AN$22:$AN$33)-ROWS($AR$22:$AR$33)-ROWS($AV$22:$AV$33)-ROWS($AZ$22:$AZ$33)),IFERROR(INDEX($BH$22:$BH$33, ROWS($BT$4:BT7)-ROWS($AJ$22:$AJ$33)-ROWS($AN$22:$AN$33)-ROWS($AR$22:$AR$33)-ROWS($AV$22:$AV$33)-ROWS($AZ$22:$AZ$33)-ROWS($BD$22:$BD$33)), "")))))))</f>
        <v/>
      </c>
      <c r="BU9" s="316" t="str">
        <f t="shared" ca="1" si="33"/>
        <v>Paycheck 3</v>
      </c>
      <c r="BV9" s="316" t="str">
        <f ca="1">IF(OR(BW9="",BW9=0),"",MAX(BV$5:BV8)+1)</f>
        <v/>
      </c>
      <c r="BW9" s="316" t="str">
        <f ca="1">IFERROR(INDEX($AK$22:$AK$33, ROWS($BW$4:BW7)), IFERROR(INDEX($AO$22:$AO$33, ROWS($BW$4:BW7)-ROWS($AK$22:$AK$33)), IFERROR(INDEX($AS$22:$AS$33, ROWS($BW$4:BW7)-ROWS($AK$22:$AK$33)-ROWS($AO$22:$AO$33)),IFERROR(INDEX($AW$22:$AW$33, ROWS($BW$4:BW7)-ROWS($AK$22:$AK$33)-ROWS($AO$22:$AO$33)-ROWS($AS$22:$AS$33)),IFERROR(INDEX($BA$22:$BA$33, ROWS($BW$4:BW7)-ROWS($AK$22:$AK$33)-ROWS($AO$22:$AO$33)-ROWS($AS$22:$AS$33)-ROWS($AW$22:$AW$33)),IFERROR(INDEX($BE$22:$BE$33, ROWS($BW$4:BW7)-ROWS($AK$22:$AK$33)-ROWS($AO$22:$AO$33)-ROWS($AS$22:$AS$33)-ROWS($AW$22:$AW$33)-ROWS($BA$22:$BA$33)),IFERROR(INDEX($BI$22:$BI$33, ROWS($BW$4:BW7)-ROWS($AK$22:$AK$33)-ROWS($AO$22:$AO$33)-ROWS($AS$22:$AS$33)-ROWS($AW$22:$AW$33)-ROWS($BA$22:$BA$33)-ROWS($BE$22:$BE$33)), "")))))))</f>
        <v/>
      </c>
      <c r="BX9" s="316">
        <f t="shared" ca="1" si="34"/>
        <v>700</v>
      </c>
      <c r="BY9" s="413" t="str">
        <f t="shared" ca="1" si="35"/>
        <v>Income</v>
      </c>
      <c r="BZ9" s="412" t="str">
        <f ca="1">IF(OR(CA9="",CA9=0),"",MAX(BZ$5:BZ8)+1)</f>
        <v/>
      </c>
      <c r="CA9" s="316" t="str">
        <f ca="1">IFERROR(INDEX($AJ$38:$AJ$49, ROWS($CA$4:CA7)), IFERROR(INDEX($AN$38:$AN$49, ROWS($CA$4:CA7)-ROWS($AJ$38:$AJ$49)), IFERROR(INDEX($AR$38:$AR$49, ROWS($CA$4:CA7)-ROWS($AJ$38:$AJ$49)-ROWS($AN$38:$AN$49)),IFERROR(INDEX($AV$38:$AV$49, ROWS($CA$4:CA7)-ROWS($AJ$38:$AJ$49)-ROWS($AN$38:$AN$49)-ROWS($AR$38:$AR$49)),IFERROR(INDEX($AZ$38:$AZ$49, ROWS($CA$4:CA7)-ROWS($AJ$38:$AJ$49)-ROWS($AN$38:$AN$49)-ROWS($AR$38:$AR$49)-ROWS($AV$38:$AV$49)),IFERROR(INDEX($BD$38:$BD$49, ROWS($CA$4:CA7)-ROWS($AJ$38:$AJ$49)-ROWS($AN$38:$AN$49)-ROWS($AR$38:$AR$49)-ROWS($AV$38:$AV$49)-ROWS($AZ$38:$AZ$49)),IFERROR(INDEX($BH$38:$BH$49, ROWS($CA$4:CA7)-ROWS($AJ$38:$AJ$49)-ROWS($AN$38:$AN$49)-ROWS($AR$38:$AR$49)-ROWS($AV$38:$AV$49)-ROWS($AZ$38:$AZ$49)-ROWS($BD$38:$BD$49)), "")))))))</f>
        <v/>
      </c>
      <c r="CB9" s="316" t="str">
        <f t="shared" ca="1" si="36"/>
        <v>Car Payment 1</v>
      </c>
      <c r="CC9" s="316" t="str">
        <f ca="1">IF(OR(CD9="",CD9=0),"",MAX(CC$5:CC8)+1)</f>
        <v/>
      </c>
      <c r="CD9" s="316" t="str">
        <f ca="1">IFERROR(INDEX($AK$38:$AK$49, ROWS($CD$4:CD7)), IFERROR(INDEX($AO$38:$AO$49, ROWS($CD$4:CD7)-ROWS($AK$38:$AK$49)), IFERROR(INDEX($AS$38:$AS$49, ROWS($CD$4:CD7)-ROWS($AK$38:$AK$49)-ROWS($AO$38:$AO$49)),IFERROR(INDEX($AW$38:$AW$49, ROWS($CD$4:CD7)-ROWS($AK$38:$AK$49)-ROWS($AO$38:$AO$49)-ROWS($AS$38:$AS$49)),IFERROR(INDEX($BA$38:$BA$49, ROWS($CD$4:CD7)-ROWS($AK$38:$AK$49)-ROWS($AO$38:$AO$49)-ROWS($AS$38:$AS$49)-ROWS($AW$38:$AW$49)),IFERROR(INDEX($BE$38:$BE$49, ROWS($CD$4:CD7)-ROWS($AK$38:$AK$49)-ROWS($AO$38:$AO$49)-ROWS($AS$38:$AS$49)-ROWS($AW$38:$AW$49)-ROWS($BA$38:$BA$49)),IFERROR(INDEX($BI$38:$BI$49, ROWS($CD$4:CD7)-ROWS($AK$38:$AK$49)-ROWS($AO$38:$AO$49)-ROWS($AS$38:$AS$49)-ROWS($AW$38:$AW$49)-ROWS($BA$38:$BA$49)-ROWS($BE$38:$BE$49)), "")))))))</f>
        <v/>
      </c>
      <c r="CE9" s="316">
        <f t="shared" ca="1" si="37"/>
        <v>350</v>
      </c>
      <c r="CF9" s="413" t="str">
        <f t="shared" ca="1" si="38"/>
        <v/>
      </c>
      <c r="CG9" s="412" t="str">
        <f ca="1">IF(OR(CH9="",CH9=0),"",MAX(CG$5:CG8)+1)</f>
        <v/>
      </c>
      <c r="CH9" s="316" t="str">
        <f ca="1">IFERROR(INDEX($AJ$54:$AJ$65, ROWS($CH$4:CH7)), IFERROR(INDEX($AN$54:$AN$65, ROWS($CH$4:CH7)-ROWS($AJ$54:$AJ$65)), IFERROR(INDEX($AR$54:$AR$65, ROWS($CH$4:CH7)-ROWS($AJ$54:$AJ$65)-ROWS($AN$54:$AN$65)),IFERROR(INDEX($AV$54:$AV$65, ROWS($CH$4:CH7)-ROWS($AJ$54:$AJ$65)-ROWS($AN$54:$AN$65)-ROWS($AR$54:$AR$65)),IFERROR(INDEX($AZ$54:$AZ$65, ROWS($CH$4:CH7)-ROWS($AJ$54:$AJ$65)-ROWS($AN$54:$AN$65)-ROWS($AR$54:$AR$65)-ROWS($AV$54:$AV$65)),IFERROR(INDEX($BD$54:$BD$65, ROWS($CH$4:CH7)-ROWS($AJ$54:$AJ$65)-ROWS($AN$54:$AN$65)-ROWS($AR$54:$AR$65)-ROWS($AV$54:$AV$65)-ROWS($AZ$54:$AZ$65)),IFERROR(INDEX($BH$54:$BH$65, ROWS($CH$4:CH7)-ROWS($AJ$54:$AJ$65)-ROWS($AN$54:$AN$65)-ROWS($AR$54:$AR$65)-ROWS($AV$54:$AV$65)-ROWS($AZ$54:$AZ$65)-ROWS($BD$54:$BD$65)), "")))))))</f>
        <v/>
      </c>
      <c r="CI9" s="316" t="str">
        <f t="shared" ca="1" si="39"/>
        <v>Credit Card 1</v>
      </c>
      <c r="CJ9" s="316" t="str">
        <f ca="1">IF(OR(CK9="",CK9=0),"",MAX(CJ$5:CJ8)+1)</f>
        <v/>
      </c>
      <c r="CK9" s="316" t="str">
        <f ca="1">IFERROR(INDEX($AK$54:$AK$65, ROWS($CK$4:CK7)), IFERROR(INDEX($AO$54:$AO$65, ROWS($CK$4:CK7)-ROWS($AK$54:$AK$65)), IFERROR(INDEX($AS$54:$AS$65, ROWS($CK$4:CK7)-ROWS($AK$54:$AK$65)-ROWS($AO$54:$AO$65)),IFERROR(INDEX($AW$54:$AW$65, ROWS($CK$4:CK7)-ROWS($AK$54:$AK$65)-ROWS($AO$54:$AO$65)-ROWS($AS$54:$AS$65)),IFERROR(INDEX($BA$54:$BA$65, ROWS($CK$4:CK7)-ROWS($AK$54:$AK$65)-ROWS($AO$54:$AO$65)-ROWS($AS$54:$AS$65)-ROWS($AW$54:$AW$65)),IFERROR(INDEX($BE$54:$BE$65, ROWS($CK$4:CK7)-ROWS($AK$54:$AK$65)-ROWS($AO$54:$AO$65)-ROWS($AS$54:$AS$65)-ROWS($AW$54:$AW$65)-ROWS($BA$54:$BA$65)),IFERROR(INDEX($BI$54:$BI$65, ROWS($CK$4:CK7)-ROWS($AK$54:$AK$65)-ROWS($AO$54:$AO$65)-ROWS($AS$54:$AS$65)-ROWS($AW$54:$AW$65)-ROWS($BA$54:$BA$65)-ROWS($BE$54:$BE$65)), "")))))))</f>
        <v/>
      </c>
      <c r="CL9" s="316">
        <f t="shared" ca="1" si="40"/>
        <v>50</v>
      </c>
      <c r="CM9" s="413" t="str">
        <f t="shared" ca="1" si="41"/>
        <v/>
      </c>
      <c r="CN9" s="412" t="str">
        <f ca="1">IF(OR(CO9="",CO9=0),"",MAX(CN$5:CN8)+1)</f>
        <v/>
      </c>
      <c r="CO9" s="316" t="str">
        <f ca="1">IFERROR(INDEX($AJ$70:$AJ$81, ROWS($CO$4:CO7)), IFERROR(INDEX($AN$70:$AN$81, ROWS($CO$4:CO7)-ROWS($AJ$70:$AJ$81)), IFERROR(INDEX($AR$70:$AR$81, ROWS($CO$4:CO7)-ROWS($AJ$70:$AJ$81)-ROWS($AN$70:$AN$81)),IFERROR(INDEX($AV$70:$AV$81, ROWS($CO$4:CO7)-ROWS($AJ$70:$AJ$81)-ROWS($AN$70:$AN$81)-ROWS($AR$70:$AR$81)),IFERROR(INDEX($AZ$70:$AZ$81, ROWS($CO$4:CO7)-ROWS($AJ$70:$AJ$81)-ROWS($AN$70:$AN$81)-ROWS($AR$70:$AR$81)-ROWS($AV$70:$AV$81)),IFERROR(INDEX($BD$70:$BD$81, ROWS($CO$4:CO7)-ROWS($AJ$70:$AJ$81)-ROWS($AN$70:$AN$81)-ROWS($AR$70:$AR$81)-ROWS($AV$70:$AV$81)-ROWS($AZ$70:$AZ$81)),IFERROR(INDEX($BH$70:$BH$81, ROWS($CO$4:CO7)-ROWS($AJ$70:$AJ$81)-ROWS($AN$70:$AN$81)-ROWS($AR$70:$AR$81)-ROWS($AV$70:$AV$81)-ROWS($AZ$70:$AZ$81)-ROWS($BD$70:$BD$81)), "")))))))</f>
        <v/>
      </c>
      <c r="CP9" s="316" t="str">
        <f t="shared" ca="1" si="42"/>
        <v>Lawn Service</v>
      </c>
      <c r="CQ9" s="316" t="str">
        <f ca="1">IF(OR(CR9="",CR9=0),"",MAX(CQ$5:CQ8)+1)</f>
        <v/>
      </c>
      <c r="CR9" s="316" t="str">
        <f ca="1">IFERROR(INDEX($AK$70:$AK$81, ROWS($CR$4:CR7)), IFERROR(INDEX($AO$70:$AO$81, ROWS($CR$4:CR7)-ROWS($AK$70:$AK$81)), IFERROR(INDEX($AS$70:$AS$81, ROWS($CR$4:CR7)-ROWS($AK$70:$AK$81)-ROWS($AO$70:$AO$81)),IFERROR(INDEX($AW$70:$AW$81, ROWS($CR$4:CR7)-ROWS($AK$70:$AK$81)-ROWS($AO$70:$AO$81)-ROWS($AS$70:$AS$81)),IFERROR(INDEX($BA$70:$BA$81, ROWS($CR$4:CR7)-ROWS($AK$70:$AK$81)-ROWS($AO$70:$AO$81)-ROWS($AS$70:$AS$81)-ROWS($AW$70:$AW$81)),IFERROR(INDEX($BE$70:$BE$81, ROWS($CR$4:CR7)-ROWS($AK$70:$AK$81)-ROWS($AO$70:$AO$81)-ROWS($AS$70:$AS$81)-ROWS($AW$70:$AW$81)-ROWS($BA$70:$BA$81)),IFERROR(INDEX($BI$70:$BI$81, ROWS($CR$4:CR7)-ROWS($AK$70:$AK$81)-ROWS($AO$70:$AO$81)-ROWS($AS$70:$AS$81)-ROWS($AW$70:$AW$81)-ROWS($BA$70:$BA$81)-ROWS($BE$70:$BE$81)), "")))))))</f>
        <v/>
      </c>
      <c r="CS9" s="316">
        <f t="shared" ca="1" si="43"/>
        <v>50</v>
      </c>
      <c r="CT9" s="413" t="str">
        <f t="shared" ca="1" si="44"/>
        <v/>
      </c>
      <c r="CU9" s="412" t="str">
        <f>IF(OR(CV9="",CV9=0),"",MAX(CU$5:CU8)+1)</f>
        <v/>
      </c>
      <c r="CV9" s="316">
        <f>IFERROR(INDEX($AJ$86:$AJ$97, ROWS($CV$4:CV7)), IFERROR(INDEX($AN$86:$AN$97, ROWS($CV$4:CV7)-ROWS($AJ$86:$AJ$97)), ""))</f>
        <v>0</v>
      </c>
      <c r="CW9" s="316" t="str">
        <f t="shared" si="45"/>
        <v/>
      </c>
      <c r="CX9" s="316" t="str">
        <f>IF(OR(CY9="",CY9=0),"",MAX(CX$5:CX8)+1)</f>
        <v/>
      </c>
      <c r="CY9" s="316">
        <f>IFERROR(INDEX($AK$86:$AK$97, ROWS($CY$4:CY7)), IFERROR(INDEX($AO$86:$AO$97, ROWS($CY$4:CY7)-ROWS($AK$86:$AK$97)), ""))</f>
        <v>0</v>
      </c>
      <c r="CZ9" s="316" t="str">
        <f t="shared" si="46"/>
        <v/>
      </c>
      <c r="DA9" s="413" t="str">
        <f t="shared" si="47"/>
        <v/>
      </c>
      <c r="DC9" s="438">
        <f ca="1">IF(OR(DD9="",DD9=0),"",MAX(DC$5:DC8)+1)</f>
        <v>3</v>
      </c>
      <c r="DD9" s="434" t="str">
        <f t="shared" ca="1" si="48"/>
        <v>Lawn Service</v>
      </c>
      <c r="DE9" s="413">
        <f t="shared" ca="1" si="49"/>
        <v>50</v>
      </c>
      <c r="DF9" s="431" t="str">
        <f ca="1">IF(OR(DG9="",DG9=0),"",MAX(DF$5:DF8)+1)</f>
        <v/>
      </c>
      <c r="DG9" s="412" t="str">
        <f t="shared" ca="1" si="50"/>
        <v/>
      </c>
      <c r="DH9" s="413" t="str">
        <f t="shared" ca="1" si="51"/>
        <v/>
      </c>
      <c r="DI9" s="412" t="str">
        <f t="shared" ca="1" si="52"/>
        <v>Internet</v>
      </c>
      <c r="DJ9" s="413">
        <f t="shared" ca="1" si="53"/>
        <v>100</v>
      </c>
      <c r="DK9" s="412" t="str">
        <f t="shared" ca="1" si="54"/>
        <v/>
      </c>
      <c r="DL9" s="413" t="str">
        <f t="shared" ca="1" si="55"/>
        <v/>
      </c>
      <c r="DN9" s="425" t="str">
        <f ca="1">IF(DI15="","",CONCATENATE(DI15," - ",DJ15))</f>
        <v/>
      </c>
      <c r="DO9" s="295" t="str">
        <f ca="1">IF(DI16="","",CONCATENATE(DI16," - ",DJ16))</f>
        <v/>
      </c>
      <c r="DP9" s="295" t="str">
        <f ca="1">IF(DI17="","",CONCATENATE(DI17," - ",DJ17))</f>
        <v/>
      </c>
      <c r="DQ9" s="425" t="str">
        <f ca="1">IF(DK15="","",CONCATENATE(DK15," - ",DL15))</f>
        <v/>
      </c>
      <c r="DR9" s="295" t="str">
        <f ca="1">IF(DK16="","",CONCATENATE(DK16," - ",DL16))</f>
        <v/>
      </c>
      <c r="DS9" s="426" t="str">
        <f ca="1">IF(DK17="","",CONCATENATE(DK17," - ",DL17))</f>
        <v/>
      </c>
    </row>
    <row r="10" spans="1:123" s="292" customFormat="1" ht="15" customHeight="1" x14ac:dyDescent="0.3">
      <c r="A10" s="1173" t="s">
        <v>478</v>
      </c>
      <c r="B10" s="1174"/>
      <c r="C10" s="1173" t="s">
        <v>478</v>
      </c>
      <c r="D10" s="1174"/>
      <c r="E10" s="1173" t="s">
        <v>478</v>
      </c>
      <c r="F10" s="1174"/>
      <c r="G10" s="1173" t="s">
        <v>478</v>
      </c>
      <c r="H10" s="1174"/>
      <c r="I10" s="1173" t="s">
        <v>478</v>
      </c>
      <c r="J10" s="1174"/>
      <c r="K10" s="1173" t="s">
        <v>478</v>
      </c>
      <c r="L10" s="1174"/>
      <c r="M10" s="1173" t="s">
        <v>478</v>
      </c>
      <c r="N10" s="1174"/>
      <c r="P10" s="297" t="str">
        <f t="shared" ca="1" si="1"/>
        <v/>
      </c>
      <c r="Q10" s="297" t="str">
        <f t="shared" ca="1" si="0"/>
        <v/>
      </c>
      <c r="R10" s="297" t="str">
        <f t="shared" ca="1" si="0"/>
        <v/>
      </c>
      <c r="S10" s="298" t="str">
        <f t="shared" ca="1" si="0"/>
        <v/>
      </c>
      <c r="T10" s="297" t="str">
        <f t="shared" ca="1" si="0"/>
        <v/>
      </c>
      <c r="U10" s="297" t="str">
        <f t="shared" ca="1" si="0"/>
        <v/>
      </c>
      <c r="V10" s="1160" t="s">
        <v>503</v>
      </c>
      <c r="W10" s="1161"/>
      <c r="X10" s="424">
        <f ca="1">IF(OR(X6="",X7=""),0,SUM(X7+X8-X6))</f>
        <v>2505.4100000000008</v>
      </c>
      <c r="Y10"/>
      <c r="AB10" s="299"/>
      <c r="AC10" s="358">
        <f>IF('Data Entry'!B16="","",'Data Entry'!B16)</f>
        <v>5</v>
      </c>
      <c r="AD10" s="356" t="str">
        <f>IF('Data Entry'!A16="","",'Data Entry'!A16)</f>
        <v>Internet</v>
      </c>
      <c r="AE10" s="363">
        <f>IF('Data Entry'!C16="","",'Data Entry'!C16)</f>
        <v>100</v>
      </c>
      <c r="AF10" s="402" t="str">
        <f>IF('Data Entry'!E16="","",'Data Entry'!E16)</f>
        <v>Monthly</v>
      </c>
      <c r="AG10" s="300"/>
      <c r="AH10"/>
      <c r="AI10" s="304">
        <f t="shared" ca="1" si="23"/>
        <v>19</v>
      </c>
      <c r="AJ10" s="305" t="str">
        <f t="shared" ca="1" si="2"/>
        <v/>
      </c>
      <c r="AK10" s="306" t="str">
        <f t="shared" ca="1" si="3"/>
        <v/>
      </c>
      <c r="AL10" s="307" t="str">
        <f t="shared" ca="1" si="4"/>
        <v/>
      </c>
      <c r="AM10" s="304" t="str">
        <f t="shared" ca="1" si="24"/>
        <v/>
      </c>
      <c r="AN10" s="305" t="str">
        <f t="shared" ca="1" si="5"/>
        <v/>
      </c>
      <c r="AO10" s="306" t="str">
        <f t="shared" ca="1" si="6"/>
        <v/>
      </c>
      <c r="AP10" s="307" t="str">
        <f t="shared" ca="1" si="7"/>
        <v/>
      </c>
      <c r="AQ10" s="304" t="str">
        <f t="shared" ca="1" si="25"/>
        <v/>
      </c>
      <c r="AR10" s="305" t="str">
        <f t="shared" ca="1" si="8"/>
        <v/>
      </c>
      <c r="AS10" s="306" t="str">
        <f t="shared" ca="1" si="9"/>
        <v/>
      </c>
      <c r="AT10" s="307" t="str">
        <f t="shared" ca="1" si="10"/>
        <v/>
      </c>
      <c r="AU10" s="304" t="str">
        <f t="shared" ca="1" si="26"/>
        <v/>
      </c>
      <c r="AV10" s="305" t="str">
        <f t="shared" ca="1" si="11"/>
        <v/>
      </c>
      <c r="AW10" s="306" t="str">
        <f t="shared" ca="1" si="12"/>
        <v/>
      </c>
      <c r="AX10" s="307" t="str">
        <f t="shared" ca="1" si="13"/>
        <v/>
      </c>
      <c r="AY10" s="304" t="str">
        <f t="shared" ca="1" si="27"/>
        <v/>
      </c>
      <c r="AZ10" s="305" t="str">
        <f t="shared" ca="1" si="14"/>
        <v/>
      </c>
      <c r="BA10" s="306" t="str">
        <f t="shared" ca="1" si="15"/>
        <v/>
      </c>
      <c r="BB10" s="307" t="str">
        <f t="shared" ca="1" si="16"/>
        <v/>
      </c>
      <c r="BC10" s="304" t="str">
        <f t="shared" ca="1" si="28"/>
        <v/>
      </c>
      <c r="BD10" s="305" t="str">
        <f t="shared" ca="1" si="17"/>
        <v/>
      </c>
      <c r="BE10" s="306" t="str">
        <f t="shared" ca="1" si="18"/>
        <v/>
      </c>
      <c r="BF10" s="307" t="str">
        <f t="shared" ca="1" si="19"/>
        <v/>
      </c>
      <c r="BG10" s="304" t="str">
        <f t="shared" ca="1" si="29"/>
        <v/>
      </c>
      <c r="BH10" s="305" t="str">
        <f t="shared" ca="1" si="20"/>
        <v/>
      </c>
      <c r="BI10" s="306" t="str">
        <f t="shared" ca="1" si="21"/>
        <v/>
      </c>
      <c r="BJ10" s="307" t="str">
        <f t="shared" ca="1" si="22"/>
        <v/>
      </c>
      <c r="BL10" s="412" t="str">
        <f ca="1">IF(OR(BM10="",BM10=0),"",MAX(BL$5:BL9)+1)</f>
        <v/>
      </c>
      <c r="BM10" s="316" t="str">
        <f ca="1">IFERROR(INDEX($AJ$6:$AJ$17, ROWS(BM$4:$BM8)), IFERROR(INDEX($AN$6:$AN$17, ROWS(BM$4:$BM8)-ROWS($AJ$6:$AJ$17)), IFERROR(INDEX($AR$6:$AR$17, ROWS(BM$4:$BM8)-ROWS($AJ$6:$AJ$17)-ROWS($AN$6:$AN$17)),IFERROR(INDEX($AV$6:$AV$17, ROWS(BM$4:$BM8)-ROWS($AJ$6:$AJ$17)-ROWS($AN$6:$AN$17)-ROWS($AR$6:$AR$17)),IFERROR(INDEX($AZ$6:$AZ$17, ROWS(BM$4:$BM8)-ROWS($AJ$6:$AJ$17)-ROWS($AN$6:$AN$17)-ROWS($AR$6:$AR$17)-ROWS($AV$6:$AV$17)),IFERROR(INDEX($BD$6:$BD$17, ROWS(BM$4:$BM8)-ROWS($AJ$6:$AJ$17)-ROWS($AN$6:$AN$17)-ROWS($AR$6:$AR$17)-ROWS($AV$6:$AV$17)-ROWS($AZ$6:$AZ$17)),IFERROR(INDEX($BH$6:$BH$17, ROWS(BM$4:$BM8)-ROWS($AJ$6:$AJ$17)-ROWS($AN$6:$AN$17)-ROWS($AR$6:$AR$17)-ROWS($AV$6:$AV$17)-ROWS($AZ$6:$AZ$17)-ROWS($BD$6:$BD$17)), "")))))))</f>
        <v/>
      </c>
      <c r="BN10" s="316" t="str">
        <f t="shared" ca="1" si="30"/>
        <v>Internet</v>
      </c>
      <c r="BO10" s="316" t="str">
        <f ca="1">IF(OR(BP10="",BP10=0),"",MAX(BO$5:BO9)+1)</f>
        <v/>
      </c>
      <c r="BP10" s="316" t="str">
        <f ca="1">IFERROR(INDEX($AK$6:$AK$17, ROWS($BP$4:BP8)), IFERROR(INDEX($AO$6:$AO$17, ROWS($BP$4:BP8)-ROWS($AK$6:$AK$17)), IFERROR(INDEX($AS$6:$AS$17, ROWS($BP$4:BP8)-ROWS($AK$6:$AK$17)-ROWS($AO$6:$AO$17)),IFERROR(INDEX($AW$6:$AW$17, ROWS($BP$4:BP8)-ROWS($AK$6:$AK$17)-ROWS($AO$6:$AO$17)-ROWS($AS$6:$AS$17)),IFERROR(INDEX($BA$6:$BA$17, ROWS($BP$4:BP8)-ROWS($AK$6:$AK$17)-ROWS($AO$6:$AO$17)-ROWS($AS$6:$AS$17)-ROWS($AW$6:$AW$17)),IFERROR(INDEX($BE$6:$BE$17, ROWS($BP$4:BP8)-ROWS($AK$6:$AK$17)-ROWS($AO$6:$AO$17)-ROWS($AS$6:$AS$17)-ROWS($AW$6:$AW$17)-ROWS($BA$6:$BA$17)),IFERROR(INDEX($BI$6:$BI$17, ROWS($BP$4:BP8)-ROWS($AK$6:$AK$17)-ROWS($AO$6:$AO$17)-ROWS($AS$6:$AS$17)-ROWS($AW$6:$AW$17)-ROWS($BA$6:$BA$17)-ROWS($BE$6:$BE$17)), "")))))))</f>
        <v/>
      </c>
      <c r="BQ10" s="316">
        <f t="shared" ca="1" si="31"/>
        <v>100</v>
      </c>
      <c r="BR10" s="413" t="str">
        <f t="shared" ca="1" si="32"/>
        <v/>
      </c>
      <c r="BS10" s="412" t="str">
        <f ca="1">IF(OR(BT10="",BT10=0),"",MAX(BS$5:BS9)+1)</f>
        <v/>
      </c>
      <c r="BT10" s="316" t="str">
        <f ca="1">IFERROR(INDEX($AJ$22:$AJ$33, ROWS($BT$4:BT8)), IFERROR(INDEX($AN$22:$AN$33, ROWS($BT$4:BT8)-ROWS($AJ$22:$AJ$33)), IFERROR(INDEX($AR$22:$AR$33, ROWS($BT$4:BT8)-ROWS($AJ$22:$AJ$33)-ROWS($AN$22:$AN$33)),IFERROR(INDEX($AV$22:$AV$33, ROWS($BT$4:BT8)-ROWS($AJ$22:$AJ$33)-ROWS($AN$22:$AN$33)-ROWS($AR$22:$AR$33)),IFERROR(INDEX($AZ$22:$AZ$33, ROWS($BT$4:BT8)-ROWS($AJ$22:$AJ$33)-ROWS($AN$22:$AN$33)-ROWS($AR$22:$AR$33)-ROWS($AV$22:$AV$33)),IFERROR(INDEX($BD$22:$BD$33, ROWS($BT$4:BT8)-ROWS($AJ$22:$AJ$33)-ROWS($AN$22:$AN$33)-ROWS($AR$22:$AR$33)-ROWS($AV$22:$AV$33)-ROWS($AZ$22:$AZ$33)),IFERROR(INDEX($BH$22:$BH$33, ROWS($BT$4:BT8)-ROWS($AJ$22:$AJ$33)-ROWS($AN$22:$AN$33)-ROWS($AR$22:$AR$33)-ROWS($AV$22:$AV$33)-ROWS($AZ$22:$AZ$33)-ROWS($BD$22:$BD$33)), "")))))))</f>
        <v/>
      </c>
      <c r="BU10" s="316" t="str">
        <f t="shared" ca="1" si="33"/>
        <v>Netflix</v>
      </c>
      <c r="BV10" s="316" t="str">
        <f ca="1">IF(OR(BW10="",BW10=0),"",MAX(BV$5:BV9)+1)</f>
        <v/>
      </c>
      <c r="BW10" s="316" t="str">
        <f ca="1">IFERROR(INDEX($AK$22:$AK$33, ROWS($BW$4:BW8)), IFERROR(INDEX($AO$22:$AO$33, ROWS($BW$4:BW8)-ROWS($AK$22:$AK$33)), IFERROR(INDEX($AS$22:$AS$33, ROWS($BW$4:BW8)-ROWS($AK$22:$AK$33)-ROWS($AO$22:$AO$33)),IFERROR(INDEX($AW$22:$AW$33, ROWS($BW$4:BW8)-ROWS($AK$22:$AK$33)-ROWS($AO$22:$AO$33)-ROWS($AS$22:$AS$33)),IFERROR(INDEX($BA$22:$BA$33, ROWS($BW$4:BW8)-ROWS($AK$22:$AK$33)-ROWS($AO$22:$AO$33)-ROWS($AS$22:$AS$33)-ROWS($AW$22:$AW$33)),IFERROR(INDEX($BE$22:$BE$33, ROWS($BW$4:BW8)-ROWS($AK$22:$AK$33)-ROWS($AO$22:$AO$33)-ROWS($AS$22:$AS$33)-ROWS($AW$22:$AW$33)-ROWS($BA$22:$BA$33)),IFERROR(INDEX($BI$22:$BI$33, ROWS($BW$4:BW8)-ROWS($AK$22:$AK$33)-ROWS($AO$22:$AO$33)-ROWS($AS$22:$AS$33)-ROWS($AW$22:$AW$33)-ROWS($BA$22:$BA$33)-ROWS($BE$22:$BE$33)), "")))))))</f>
        <v/>
      </c>
      <c r="BX10" s="316">
        <f t="shared" ca="1" si="34"/>
        <v>14.95</v>
      </c>
      <c r="BY10" s="413" t="str">
        <f t="shared" ca="1" si="35"/>
        <v/>
      </c>
      <c r="BZ10" s="412" t="str">
        <f ca="1">IF(OR(CA10="",CA10=0),"",MAX(BZ$5:BZ9)+1)</f>
        <v/>
      </c>
      <c r="CA10" s="316" t="str">
        <f ca="1">IFERROR(INDEX($AJ$38:$AJ$49, ROWS($CA$4:CA8)), IFERROR(INDEX($AN$38:$AN$49, ROWS($CA$4:CA8)-ROWS($AJ$38:$AJ$49)), IFERROR(INDEX($AR$38:$AR$49, ROWS($CA$4:CA8)-ROWS($AJ$38:$AJ$49)-ROWS($AN$38:$AN$49)),IFERROR(INDEX($AV$38:$AV$49, ROWS($CA$4:CA8)-ROWS($AJ$38:$AJ$49)-ROWS($AN$38:$AN$49)-ROWS($AR$38:$AR$49)),IFERROR(INDEX($AZ$38:$AZ$49, ROWS($CA$4:CA8)-ROWS($AJ$38:$AJ$49)-ROWS($AN$38:$AN$49)-ROWS($AR$38:$AR$49)-ROWS($AV$38:$AV$49)),IFERROR(INDEX($BD$38:$BD$49, ROWS($CA$4:CA8)-ROWS($AJ$38:$AJ$49)-ROWS($AN$38:$AN$49)-ROWS($AR$38:$AR$49)-ROWS($AV$38:$AV$49)-ROWS($AZ$38:$AZ$49)),IFERROR(INDEX($BH$38:$BH$49, ROWS($CA$4:CA8)-ROWS($AJ$38:$AJ$49)-ROWS($AN$38:$AN$49)-ROWS($AR$38:$AR$49)-ROWS($AV$38:$AV$49)-ROWS($AZ$38:$AZ$49)-ROWS($BD$38:$BD$49)), "")))))))</f>
        <v/>
      </c>
      <c r="CB10" s="316" t="str">
        <f t="shared" ca="1" si="36"/>
        <v>Car Payment 2</v>
      </c>
      <c r="CC10" s="316" t="str">
        <f ca="1">IF(OR(CD10="",CD10=0),"",MAX(CC$5:CC9)+1)</f>
        <v/>
      </c>
      <c r="CD10" s="316" t="str">
        <f ca="1">IFERROR(INDEX($AK$38:$AK$49, ROWS($CD$4:CD8)), IFERROR(INDEX($AO$38:$AO$49, ROWS($CD$4:CD8)-ROWS($AK$38:$AK$49)), IFERROR(INDEX($AS$38:$AS$49, ROWS($CD$4:CD8)-ROWS($AK$38:$AK$49)-ROWS($AO$38:$AO$49)),IFERROR(INDEX($AW$38:$AW$49, ROWS($CD$4:CD8)-ROWS($AK$38:$AK$49)-ROWS($AO$38:$AO$49)-ROWS($AS$38:$AS$49)),IFERROR(INDEX($BA$38:$BA$49, ROWS($CD$4:CD8)-ROWS($AK$38:$AK$49)-ROWS($AO$38:$AO$49)-ROWS($AS$38:$AS$49)-ROWS($AW$38:$AW$49)),IFERROR(INDEX($BE$38:$BE$49, ROWS($CD$4:CD8)-ROWS($AK$38:$AK$49)-ROWS($AO$38:$AO$49)-ROWS($AS$38:$AS$49)-ROWS($AW$38:$AW$49)-ROWS($BA$38:$BA$49)),IFERROR(INDEX($BI$38:$BI$49, ROWS($CD$4:CD8)-ROWS($AK$38:$AK$49)-ROWS($AO$38:$AO$49)-ROWS($AS$38:$AS$49)-ROWS($AW$38:$AW$49)-ROWS($BA$38:$BA$49)-ROWS($BE$38:$BE$49)), "")))))))</f>
        <v/>
      </c>
      <c r="CE10" s="316">
        <f t="shared" ca="1" si="37"/>
        <v>200</v>
      </c>
      <c r="CF10" s="413" t="str">
        <f t="shared" ca="1" si="38"/>
        <v/>
      </c>
      <c r="CG10" s="412" t="str">
        <f ca="1">IF(OR(CH10="",CH10=0),"",MAX(CG$5:CG9)+1)</f>
        <v/>
      </c>
      <c r="CH10" s="316" t="str">
        <f ca="1">IFERROR(INDEX($AJ$54:$AJ$65, ROWS($CH$4:CH8)), IFERROR(INDEX($AN$54:$AN$65, ROWS($CH$4:CH8)-ROWS($AJ$54:$AJ$65)), IFERROR(INDEX($AR$54:$AR$65, ROWS($CH$4:CH8)-ROWS($AJ$54:$AJ$65)-ROWS($AN$54:$AN$65)),IFERROR(INDEX($AV$54:$AV$65, ROWS($CH$4:CH8)-ROWS($AJ$54:$AJ$65)-ROWS($AN$54:$AN$65)-ROWS($AR$54:$AR$65)),IFERROR(INDEX($AZ$54:$AZ$65, ROWS($CH$4:CH8)-ROWS($AJ$54:$AJ$65)-ROWS($AN$54:$AN$65)-ROWS($AR$54:$AR$65)-ROWS($AV$54:$AV$65)),IFERROR(INDEX($BD$54:$BD$65, ROWS($CH$4:CH8)-ROWS($AJ$54:$AJ$65)-ROWS($AN$54:$AN$65)-ROWS($AR$54:$AR$65)-ROWS($AV$54:$AV$65)-ROWS($AZ$54:$AZ$65)),IFERROR(INDEX($BH$54:$BH$65, ROWS($CH$4:CH8)-ROWS($AJ$54:$AJ$65)-ROWS($AN$54:$AN$65)-ROWS($AR$54:$AR$65)-ROWS($AV$54:$AV$65)-ROWS($AZ$54:$AZ$65)-ROWS($BD$54:$BD$65)), "")))))))</f>
        <v/>
      </c>
      <c r="CI10" s="316" t="str">
        <f t="shared" ca="1" si="39"/>
        <v>Auto Insurance</v>
      </c>
      <c r="CJ10" s="316" t="str">
        <f ca="1">IF(OR(CK10="",CK10=0),"",MAX(CJ$5:CJ9)+1)</f>
        <v/>
      </c>
      <c r="CK10" s="316" t="str">
        <f ca="1">IFERROR(INDEX($AK$54:$AK$65, ROWS($CK$4:CK8)), IFERROR(INDEX($AO$54:$AO$65, ROWS($CK$4:CK8)-ROWS($AK$54:$AK$65)), IFERROR(INDEX($AS$54:$AS$65, ROWS($CK$4:CK8)-ROWS($AK$54:$AK$65)-ROWS($AO$54:$AO$65)),IFERROR(INDEX($AW$54:$AW$65, ROWS($CK$4:CK8)-ROWS($AK$54:$AK$65)-ROWS($AO$54:$AO$65)-ROWS($AS$54:$AS$65)),IFERROR(INDEX($BA$54:$BA$65, ROWS($CK$4:CK8)-ROWS($AK$54:$AK$65)-ROWS($AO$54:$AO$65)-ROWS($AS$54:$AS$65)-ROWS($AW$54:$AW$65)),IFERROR(INDEX($BE$54:$BE$65, ROWS($CK$4:CK8)-ROWS($AK$54:$AK$65)-ROWS($AO$54:$AO$65)-ROWS($AS$54:$AS$65)-ROWS($AW$54:$AW$65)-ROWS($BA$54:$BA$65)),IFERROR(INDEX($BI$54:$BI$65, ROWS($CK$4:CK8)-ROWS($AK$54:$AK$65)-ROWS($AO$54:$AO$65)-ROWS($AS$54:$AS$65)-ROWS($AW$54:$AW$65)-ROWS($BA$54:$BA$65)-ROWS($BE$54:$BE$65)), "")))))))</f>
        <v/>
      </c>
      <c r="CL10" s="316">
        <f t="shared" ca="1" si="40"/>
        <v>180</v>
      </c>
      <c r="CM10" s="413" t="str">
        <f t="shared" ca="1" si="41"/>
        <v/>
      </c>
      <c r="CN10" s="412" t="str">
        <f ca="1">IF(OR(CO10="",CO10=0),"",MAX(CN$5:CN9)+1)</f>
        <v/>
      </c>
      <c r="CO10" s="316" t="str">
        <f ca="1">IFERROR(INDEX($AJ$70:$AJ$81, ROWS($CO$4:CO8)), IFERROR(INDEX($AN$70:$AN$81, ROWS($CO$4:CO8)-ROWS($AJ$70:$AJ$81)), IFERROR(INDEX($AR$70:$AR$81, ROWS($CO$4:CO8)-ROWS($AJ$70:$AJ$81)-ROWS($AN$70:$AN$81)),IFERROR(INDEX($AV$70:$AV$81, ROWS($CO$4:CO8)-ROWS($AJ$70:$AJ$81)-ROWS($AN$70:$AN$81)-ROWS($AR$70:$AR$81)),IFERROR(INDEX($AZ$70:$AZ$81, ROWS($CO$4:CO8)-ROWS($AJ$70:$AJ$81)-ROWS($AN$70:$AN$81)-ROWS($AR$70:$AR$81)-ROWS($AV$70:$AV$81)),IFERROR(INDEX($BD$70:$BD$81, ROWS($CO$4:CO8)-ROWS($AJ$70:$AJ$81)-ROWS($AN$70:$AN$81)-ROWS($AR$70:$AR$81)-ROWS($AV$70:$AV$81)-ROWS($AZ$70:$AZ$81)),IFERROR(INDEX($BH$70:$BH$81, ROWS($CO$4:CO8)-ROWS($AJ$70:$AJ$81)-ROWS($AN$70:$AN$81)-ROWS($AR$70:$AR$81)-ROWS($AV$70:$AV$81)-ROWS($AZ$70:$AZ$81)-ROWS($BD$70:$BD$81)), "")))))))</f>
        <v/>
      </c>
      <c r="CP10" s="316" t="str">
        <f t="shared" ca="1" si="42"/>
        <v>Electric / Water</v>
      </c>
      <c r="CQ10" s="316" t="str">
        <f ca="1">IF(OR(CR10="",CR10=0),"",MAX(CQ$5:CQ9)+1)</f>
        <v/>
      </c>
      <c r="CR10" s="316" t="str">
        <f ca="1">IFERROR(INDEX($AK$70:$AK$81, ROWS($CR$4:CR8)), IFERROR(INDEX($AO$70:$AO$81, ROWS($CR$4:CR8)-ROWS($AK$70:$AK$81)), IFERROR(INDEX($AS$70:$AS$81, ROWS($CR$4:CR8)-ROWS($AK$70:$AK$81)-ROWS($AO$70:$AO$81)),IFERROR(INDEX($AW$70:$AW$81, ROWS($CR$4:CR8)-ROWS($AK$70:$AK$81)-ROWS($AO$70:$AO$81)-ROWS($AS$70:$AS$81)),IFERROR(INDEX($BA$70:$BA$81, ROWS($CR$4:CR8)-ROWS($AK$70:$AK$81)-ROWS($AO$70:$AO$81)-ROWS($AS$70:$AS$81)-ROWS($AW$70:$AW$81)),IFERROR(INDEX($BE$70:$BE$81, ROWS($CR$4:CR8)-ROWS($AK$70:$AK$81)-ROWS($AO$70:$AO$81)-ROWS($AS$70:$AS$81)-ROWS($AW$70:$AW$81)-ROWS($BA$70:$BA$81)),IFERROR(INDEX($BI$70:$BI$81, ROWS($CR$4:CR8)-ROWS($AK$70:$AK$81)-ROWS($AO$70:$AO$81)-ROWS($AS$70:$AS$81)-ROWS($AW$70:$AW$81)-ROWS($BA$70:$BA$81)-ROWS($BE$70:$BE$81)), "")))))))</f>
        <v/>
      </c>
      <c r="CS10" s="316">
        <f t="shared" ca="1" si="43"/>
        <v>150</v>
      </c>
      <c r="CT10" s="413" t="str">
        <f t="shared" ca="1" si="44"/>
        <v/>
      </c>
      <c r="CU10" s="412" t="str">
        <f>IF(OR(CV10="",CV10=0),"",MAX(CU$5:CU9)+1)</f>
        <v/>
      </c>
      <c r="CV10" s="316">
        <f>IFERROR(INDEX($AJ$86:$AJ$97, ROWS($CV$4:CV8)), IFERROR(INDEX($AN$86:$AN$97, ROWS($CV$4:CV8)-ROWS($AJ$86:$AJ$97)), ""))</f>
        <v>0</v>
      </c>
      <c r="CW10" s="316" t="str">
        <f t="shared" si="45"/>
        <v/>
      </c>
      <c r="CX10" s="316" t="str">
        <f>IF(OR(CY10="",CY10=0),"",MAX(CX$5:CX9)+1)</f>
        <v/>
      </c>
      <c r="CY10" s="316">
        <f>IFERROR(INDEX($AK$86:$AK$97, ROWS($CY$4:CY8)), IFERROR(INDEX($AO$86:$AO$97, ROWS($CY$4:CY8)-ROWS($AK$86:$AK$97)), ""))</f>
        <v>0</v>
      </c>
      <c r="CZ10" s="316" t="str">
        <f t="shared" si="46"/>
        <v/>
      </c>
      <c r="DA10" s="413" t="str">
        <f t="shared" si="47"/>
        <v/>
      </c>
      <c r="DC10" s="438">
        <f ca="1">IF(OR(DD10="",DD10=0),"",MAX(DC$5:DC9)+1)</f>
        <v>4</v>
      </c>
      <c r="DD10" s="434" t="str">
        <f t="shared" ca="1" si="48"/>
        <v>Internet</v>
      </c>
      <c r="DE10" s="413">
        <f t="shared" ca="1" si="49"/>
        <v>100</v>
      </c>
      <c r="DF10" s="431" t="str">
        <f ca="1">IF(OR(DG10="",DG10=0),"",MAX(DF$5:DF9)+1)</f>
        <v/>
      </c>
      <c r="DG10" s="412" t="str">
        <f t="shared" ca="1" si="50"/>
        <v/>
      </c>
      <c r="DH10" s="413" t="str">
        <f t="shared" ca="1" si="51"/>
        <v/>
      </c>
      <c r="DI10" s="412" t="str">
        <f t="shared" ca="1" si="52"/>
        <v>D. Store Card 3</v>
      </c>
      <c r="DJ10" s="413">
        <f t="shared" ca="1" si="53"/>
        <v>30</v>
      </c>
      <c r="DK10" s="412" t="str">
        <f t="shared" ca="1" si="54"/>
        <v/>
      </c>
      <c r="DL10" s="413" t="str">
        <f t="shared" ca="1" si="55"/>
        <v/>
      </c>
      <c r="DN10" s="425" t="str">
        <f ca="1">IF(DI18="","",CONCATENATE(DI18," - ",DJ18))</f>
        <v/>
      </c>
      <c r="DO10" s="295" t="str">
        <f ca="1">IF(DI19="","",CONCATENATE(DI19," - ",DJ19))</f>
        <v/>
      </c>
      <c r="DP10" s="295" t="str">
        <f ca="1">IF(DI20="","",CONCATENATE(DI20," - ",DJ20))</f>
        <v/>
      </c>
      <c r="DQ10" s="425" t="str">
        <f ca="1">IF(DK18="","",CONCATENATE(DK18," - ",DL18))</f>
        <v/>
      </c>
      <c r="DR10" s="295" t="str">
        <f ca="1">IF(DK19="","",CONCATENATE(DK19," - ",DL19))</f>
        <v/>
      </c>
      <c r="DS10" s="426" t="str">
        <f ca="1">IF(DK20="","",CONCATENATE(DK20," - ",DL20))</f>
        <v/>
      </c>
    </row>
    <row r="11" spans="1:123" s="293" customFormat="1" ht="15" customHeight="1" thickBot="1" x14ac:dyDescent="0.35">
      <c r="A11" s="291">
        <f>Year!I21</f>
        <v>45053</v>
      </c>
      <c r="B11" s="290" t="str">
        <f>IF(ISERROR(MATCH(A11,event_dates,0)),"",INDEX(events,MATCH(A11,event_dates,0)))</f>
        <v/>
      </c>
      <c r="C11" s="291">
        <f>Year!J21</f>
        <v>45054</v>
      </c>
      <c r="D11" s="290" t="str">
        <f>IF(ISERROR(MATCH(C11,event_dates,0)),"",INDEX(events,MATCH(C11,event_dates,0)))</f>
        <v/>
      </c>
      <c r="E11" s="291">
        <f>Year!K21</f>
        <v>45055</v>
      </c>
      <c r="F11" s="290" t="str">
        <f>IF(ISERROR(MATCH(E11,event_dates,0)),"",INDEX(events,MATCH(E11,event_dates,0)))</f>
        <v/>
      </c>
      <c r="G11" s="291">
        <f>Year!L21</f>
        <v>45056</v>
      </c>
      <c r="H11" s="290" t="str">
        <f>IF(ISERROR(MATCH(G11,event_dates,0)),"",INDEX(events,MATCH(G11,event_dates,0)))</f>
        <v/>
      </c>
      <c r="I11" s="291">
        <f>Year!M21</f>
        <v>45057</v>
      </c>
      <c r="J11" s="290" t="str">
        <f>IF(ISERROR(MATCH(I11,event_dates,0)),"",INDEX(events,MATCH(I11,event_dates,0)))</f>
        <v/>
      </c>
      <c r="K11" s="291">
        <f>Year!N21</f>
        <v>45058</v>
      </c>
      <c r="L11" s="290" t="str">
        <f>IF(ISERROR(MATCH(K11,event_dates,0)),"",INDEX(events,MATCH(K11,event_dates,0)))</f>
        <v/>
      </c>
      <c r="M11" s="291">
        <f>Year!O21</f>
        <v>45059</v>
      </c>
      <c r="N11" s="290" t="str">
        <f>IF(ISERROR(MATCH(M11,event_dates,0)),"",INDEX(events,MATCH(M11,event_dates,0)))</f>
        <v/>
      </c>
      <c r="P11" s="295" t="str">
        <f ca="1">IF(DN26="","",DN26)</f>
        <v>Groceries - 125</v>
      </c>
      <c r="Q11" s="295" t="str">
        <f t="shared" ref="Q11:U16" ca="1" si="56">IF(DO26="","",DO26)</f>
        <v>Car 2 Gas - 80</v>
      </c>
      <c r="R11" s="295" t="str">
        <f t="shared" ca="1" si="56"/>
        <v>Netflix - 14.95</v>
      </c>
      <c r="S11" s="296" t="str">
        <f t="shared" ca="1" si="56"/>
        <v>Paycheck 2 - 400</v>
      </c>
      <c r="T11" s="295" t="str">
        <f t="shared" ca="1" si="56"/>
        <v>Paycheck 3 - 700</v>
      </c>
      <c r="U11" s="295" t="str">
        <f t="shared" ca="1" si="56"/>
        <v>Paycheck 1 - 850</v>
      </c>
      <c r="V11" s="1156"/>
      <c r="W11" s="1157"/>
      <c r="X11" s="445"/>
      <c r="Y11"/>
      <c r="AB11" s="299"/>
      <c r="AC11" s="358">
        <f>IF('Data Entry'!B17="","",'Data Entry'!B17)</f>
        <v>15</v>
      </c>
      <c r="AD11" s="356" t="str">
        <f>IF('Data Entry'!A17="","",'Data Entry'!A17)</f>
        <v>Roth IRA</v>
      </c>
      <c r="AE11" s="363">
        <f>IF('Data Entry'!C17="","",'Data Entry'!C17)</f>
        <v>100</v>
      </c>
      <c r="AF11" s="402" t="str">
        <f>IF('Data Entry'!E17="","",'Data Entry'!E17)</f>
        <v>Monthly</v>
      </c>
      <c r="AG11" s="300"/>
      <c r="AH11"/>
      <c r="AI11" s="304">
        <f t="shared" ca="1" si="23"/>
        <v>20</v>
      </c>
      <c r="AJ11" s="305" t="str">
        <f t="shared" ca="1" si="2"/>
        <v/>
      </c>
      <c r="AK11" s="306" t="str">
        <f t="shared" ca="1" si="3"/>
        <v/>
      </c>
      <c r="AL11" s="307" t="str">
        <f t="shared" ca="1" si="4"/>
        <v/>
      </c>
      <c r="AM11" s="304" t="str">
        <f t="shared" ca="1" si="24"/>
        <v/>
      </c>
      <c r="AN11" s="305" t="str">
        <f t="shared" ca="1" si="5"/>
        <v/>
      </c>
      <c r="AO11" s="306" t="str">
        <f t="shared" ca="1" si="6"/>
        <v/>
      </c>
      <c r="AP11" s="307" t="str">
        <f t="shared" ca="1" si="7"/>
        <v/>
      </c>
      <c r="AQ11" s="304" t="str">
        <f t="shared" ca="1" si="25"/>
        <v/>
      </c>
      <c r="AR11" s="305" t="str">
        <f t="shared" ca="1" si="8"/>
        <v/>
      </c>
      <c r="AS11" s="306" t="str">
        <f t="shared" ca="1" si="9"/>
        <v/>
      </c>
      <c r="AT11" s="307" t="str">
        <f t="shared" ca="1" si="10"/>
        <v/>
      </c>
      <c r="AU11" s="304" t="str">
        <f t="shared" ca="1" si="26"/>
        <v/>
      </c>
      <c r="AV11" s="305" t="str">
        <f t="shared" ca="1" si="11"/>
        <v/>
      </c>
      <c r="AW11" s="306" t="str">
        <f t="shared" ca="1" si="12"/>
        <v/>
      </c>
      <c r="AX11" s="307" t="str">
        <f t="shared" ca="1" si="13"/>
        <v/>
      </c>
      <c r="AY11" s="304" t="str">
        <f t="shared" ca="1" si="27"/>
        <v/>
      </c>
      <c r="AZ11" s="305" t="str">
        <f t="shared" ca="1" si="14"/>
        <v/>
      </c>
      <c r="BA11" s="306" t="str">
        <f t="shared" ca="1" si="15"/>
        <v/>
      </c>
      <c r="BB11" s="307" t="str">
        <f t="shared" ca="1" si="16"/>
        <v/>
      </c>
      <c r="BC11" s="304" t="str">
        <f t="shared" ca="1" si="28"/>
        <v/>
      </c>
      <c r="BD11" s="305" t="str">
        <f t="shared" ca="1" si="17"/>
        <v/>
      </c>
      <c r="BE11" s="306" t="str">
        <f t="shared" ca="1" si="18"/>
        <v/>
      </c>
      <c r="BF11" s="307" t="str">
        <f t="shared" ca="1" si="19"/>
        <v/>
      </c>
      <c r="BG11" s="304" t="str">
        <f t="shared" ca="1" si="29"/>
        <v/>
      </c>
      <c r="BH11" s="305" t="str">
        <f t="shared" ca="1" si="20"/>
        <v/>
      </c>
      <c r="BI11" s="306" t="str">
        <f t="shared" ca="1" si="21"/>
        <v/>
      </c>
      <c r="BJ11" s="307" t="str">
        <f t="shared" ca="1" si="22"/>
        <v/>
      </c>
      <c r="BL11" s="412" t="str">
        <f ca="1">IF(OR(BM11="",BM11=0),"",MAX(BL$5:BL10)+1)</f>
        <v/>
      </c>
      <c r="BM11" s="316" t="str">
        <f ca="1">IFERROR(INDEX($AJ$6:$AJ$17, ROWS(BM$4:$BM9)), IFERROR(INDEX($AN$6:$AN$17, ROWS(BM$4:$BM9)-ROWS($AJ$6:$AJ$17)), IFERROR(INDEX($AR$6:$AR$17, ROWS(BM$4:$BM9)-ROWS($AJ$6:$AJ$17)-ROWS($AN$6:$AN$17)),IFERROR(INDEX($AV$6:$AV$17, ROWS(BM$4:$BM9)-ROWS($AJ$6:$AJ$17)-ROWS($AN$6:$AN$17)-ROWS($AR$6:$AR$17)),IFERROR(INDEX($AZ$6:$AZ$17, ROWS(BM$4:$BM9)-ROWS($AJ$6:$AJ$17)-ROWS($AN$6:$AN$17)-ROWS($AR$6:$AR$17)-ROWS($AV$6:$AV$17)),IFERROR(INDEX($BD$6:$BD$17, ROWS(BM$4:$BM9)-ROWS($AJ$6:$AJ$17)-ROWS($AN$6:$AN$17)-ROWS($AR$6:$AR$17)-ROWS($AV$6:$AV$17)-ROWS($AZ$6:$AZ$17)),IFERROR(INDEX($BH$6:$BH$17, ROWS(BM$4:$BM9)-ROWS($AJ$6:$AJ$17)-ROWS($AN$6:$AN$17)-ROWS($AR$6:$AR$17)-ROWS($AV$6:$AV$17)-ROWS($AZ$6:$AZ$17)-ROWS($BD$6:$BD$17)), "")))))))</f>
        <v/>
      </c>
      <c r="BN11" s="316" t="str">
        <f t="shared" ca="1" si="30"/>
        <v>D. Store Card 3</v>
      </c>
      <c r="BO11" s="316" t="str">
        <f ca="1">IF(OR(BP11="",BP11=0),"",MAX(BO$5:BO10)+1)</f>
        <v/>
      </c>
      <c r="BP11" s="316" t="str">
        <f ca="1">IFERROR(INDEX($AK$6:$AK$17, ROWS($BP$4:BP9)), IFERROR(INDEX($AO$6:$AO$17, ROWS($BP$4:BP9)-ROWS($AK$6:$AK$17)), IFERROR(INDEX($AS$6:$AS$17, ROWS($BP$4:BP9)-ROWS($AK$6:$AK$17)-ROWS($AO$6:$AO$17)),IFERROR(INDEX($AW$6:$AW$17, ROWS($BP$4:BP9)-ROWS($AK$6:$AK$17)-ROWS($AO$6:$AO$17)-ROWS($AS$6:$AS$17)),IFERROR(INDEX($BA$6:$BA$17, ROWS($BP$4:BP9)-ROWS($AK$6:$AK$17)-ROWS($AO$6:$AO$17)-ROWS($AS$6:$AS$17)-ROWS($AW$6:$AW$17)),IFERROR(INDEX($BE$6:$BE$17, ROWS($BP$4:BP9)-ROWS($AK$6:$AK$17)-ROWS($AO$6:$AO$17)-ROWS($AS$6:$AS$17)-ROWS($AW$6:$AW$17)-ROWS($BA$6:$BA$17)),IFERROR(INDEX($BI$6:$BI$17, ROWS($BP$4:BP9)-ROWS($AK$6:$AK$17)-ROWS($AO$6:$AO$17)-ROWS($AS$6:$AS$17)-ROWS($AW$6:$AW$17)-ROWS($BA$6:$BA$17)-ROWS($BE$6:$BE$17)), "")))))))</f>
        <v/>
      </c>
      <c r="BQ11" s="316">
        <f t="shared" ca="1" si="31"/>
        <v>30</v>
      </c>
      <c r="BR11" s="413" t="str">
        <f t="shared" ca="1" si="32"/>
        <v/>
      </c>
      <c r="BS11" s="412" t="str">
        <f ca="1">IF(OR(BT11="",BT11=0),"",MAX(BS$5:BS10)+1)</f>
        <v/>
      </c>
      <c r="BT11" s="316" t="str">
        <f ca="1">IFERROR(INDEX($AJ$22:$AJ$33, ROWS($BT$4:BT9)), IFERROR(INDEX($AN$22:$AN$33, ROWS($BT$4:BT9)-ROWS($AJ$22:$AJ$33)), IFERROR(INDEX($AR$22:$AR$33, ROWS($BT$4:BT9)-ROWS($AJ$22:$AJ$33)-ROWS($AN$22:$AN$33)),IFERROR(INDEX($AV$22:$AV$33, ROWS($BT$4:BT9)-ROWS($AJ$22:$AJ$33)-ROWS($AN$22:$AN$33)-ROWS($AR$22:$AR$33)),IFERROR(INDEX($AZ$22:$AZ$33, ROWS($BT$4:BT9)-ROWS($AJ$22:$AJ$33)-ROWS($AN$22:$AN$33)-ROWS($AR$22:$AR$33)-ROWS($AV$22:$AV$33)),IFERROR(INDEX($BD$22:$BD$33, ROWS($BT$4:BT9)-ROWS($AJ$22:$AJ$33)-ROWS($AN$22:$AN$33)-ROWS($AR$22:$AR$33)-ROWS($AV$22:$AV$33)-ROWS($AZ$22:$AZ$33)),IFERROR(INDEX($BH$22:$BH$33, ROWS($BT$4:BT9)-ROWS($AJ$22:$AJ$33)-ROWS($AN$22:$AN$33)-ROWS($AR$22:$AR$33)-ROWS($AV$22:$AV$33)-ROWS($AZ$22:$AZ$33)-ROWS($BD$22:$BD$33)), "")))))))</f>
        <v/>
      </c>
      <c r="BU11" s="316" t="str">
        <f t="shared" ca="1" si="33"/>
        <v>D. Store Card 4</v>
      </c>
      <c r="BV11" s="316" t="str">
        <f ca="1">IF(OR(BW11="",BW11=0),"",MAX(BV$5:BV10)+1)</f>
        <v/>
      </c>
      <c r="BW11" s="316" t="str">
        <f ca="1">IFERROR(INDEX($AK$22:$AK$33, ROWS($BW$4:BW9)), IFERROR(INDEX($AO$22:$AO$33, ROWS($BW$4:BW9)-ROWS($AK$22:$AK$33)), IFERROR(INDEX($AS$22:$AS$33, ROWS($BW$4:BW9)-ROWS($AK$22:$AK$33)-ROWS($AO$22:$AO$33)),IFERROR(INDEX($AW$22:$AW$33, ROWS($BW$4:BW9)-ROWS($AK$22:$AK$33)-ROWS($AO$22:$AO$33)-ROWS($AS$22:$AS$33)),IFERROR(INDEX($BA$22:$BA$33, ROWS($BW$4:BW9)-ROWS($AK$22:$AK$33)-ROWS($AO$22:$AO$33)-ROWS($AS$22:$AS$33)-ROWS($AW$22:$AW$33)),IFERROR(INDEX($BE$22:$BE$33, ROWS($BW$4:BW9)-ROWS($AK$22:$AK$33)-ROWS($AO$22:$AO$33)-ROWS($AS$22:$AS$33)-ROWS($AW$22:$AW$33)-ROWS($BA$22:$BA$33)),IFERROR(INDEX($BI$22:$BI$33, ROWS($BW$4:BW9)-ROWS($AK$22:$AK$33)-ROWS($AO$22:$AO$33)-ROWS($AS$22:$AS$33)-ROWS($AW$22:$AW$33)-ROWS($BA$22:$BA$33)-ROWS($BE$22:$BE$33)), "")))))))</f>
        <v/>
      </c>
      <c r="BX11" s="316">
        <f t="shared" ca="1" si="34"/>
        <v>30</v>
      </c>
      <c r="BY11" s="413" t="str">
        <f t="shared" ca="1" si="35"/>
        <v/>
      </c>
      <c r="BZ11" s="412" t="str">
        <f ca="1">IF(OR(CA11="",CA11=0),"",MAX(BZ$5:BZ10)+1)</f>
        <v/>
      </c>
      <c r="CA11" s="316" t="str">
        <f ca="1">IFERROR(INDEX($AJ$38:$AJ$49, ROWS($CA$4:CA9)), IFERROR(INDEX($AN$38:$AN$49, ROWS($CA$4:CA9)-ROWS($AJ$38:$AJ$49)), IFERROR(INDEX($AR$38:$AR$49, ROWS($CA$4:CA9)-ROWS($AJ$38:$AJ$49)-ROWS($AN$38:$AN$49)),IFERROR(INDEX($AV$38:$AV$49, ROWS($CA$4:CA9)-ROWS($AJ$38:$AJ$49)-ROWS($AN$38:$AN$49)-ROWS($AR$38:$AR$49)),IFERROR(INDEX($AZ$38:$AZ$49, ROWS($CA$4:CA9)-ROWS($AJ$38:$AJ$49)-ROWS($AN$38:$AN$49)-ROWS($AR$38:$AR$49)-ROWS($AV$38:$AV$49)),IFERROR(INDEX($BD$38:$BD$49, ROWS($CA$4:CA9)-ROWS($AJ$38:$AJ$49)-ROWS($AN$38:$AN$49)-ROWS($AR$38:$AR$49)-ROWS($AV$38:$AV$49)-ROWS($AZ$38:$AZ$49)),IFERROR(INDEX($BH$38:$BH$49, ROWS($CA$4:CA9)-ROWS($AJ$38:$AJ$49)-ROWS($AN$38:$AN$49)-ROWS($AR$38:$AR$49)-ROWS($AV$38:$AV$49)-ROWS($AZ$38:$AZ$49)-ROWS($BD$38:$BD$49)), "")))))))</f>
        <v/>
      </c>
      <c r="CB11" s="316" t="str">
        <f t="shared" ca="1" si="36"/>
        <v>Paycheck 2</v>
      </c>
      <c r="CC11" s="316" t="str">
        <f ca="1">IF(OR(CD11="",CD11=0),"",MAX(CC$5:CC10)+1)</f>
        <v/>
      </c>
      <c r="CD11" s="316" t="str">
        <f ca="1">IFERROR(INDEX($AK$38:$AK$49, ROWS($CD$4:CD9)), IFERROR(INDEX($AO$38:$AO$49, ROWS($CD$4:CD9)-ROWS($AK$38:$AK$49)), IFERROR(INDEX($AS$38:$AS$49, ROWS($CD$4:CD9)-ROWS($AK$38:$AK$49)-ROWS($AO$38:$AO$49)),IFERROR(INDEX($AW$38:$AW$49, ROWS($CD$4:CD9)-ROWS($AK$38:$AK$49)-ROWS($AO$38:$AO$49)-ROWS($AS$38:$AS$49)),IFERROR(INDEX($BA$38:$BA$49, ROWS($CD$4:CD9)-ROWS($AK$38:$AK$49)-ROWS($AO$38:$AO$49)-ROWS($AS$38:$AS$49)-ROWS($AW$38:$AW$49)),IFERROR(INDEX($BE$38:$BE$49, ROWS($CD$4:CD9)-ROWS($AK$38:$AK$49)-ROWS($AO$38:$AO$49)-ROWS($AS$38:$AS$49)-ROWS($AW$38:$AW$49)-ROWS($BA$38:$BA$49)),IFERROR(INDEX($BI$38:$BI$49, ROWS($CD$4:CD9)-ROWS($AK$38:$AK$49)-ROWS($AO$38:$AO$49)-ROWS($AS$38:$AS$49)-ROWS($AW$38:$AW$49)-ROWS($BA$38:$BA$49)-ROWS($BE$38:$BE$49)), "")))))))</f>
        <v/>
      </c>
      <c r="CE11" s="316">
        <f t="shared" ca="1" si="37"/>
        <v>400</v>
      </c>
      <c r="CF11" s="413" t="str">
        <f t="shared" ca="1" si="38"/>
        <v>Income</v>
      </c>
      <c r="CG11" s="412" t="str">
        <f ca="1">IF(OR(CH11="",CH11=0),"",MAX(CG$5:CG10)+1)</f>
        <v/>
      </c>
      <c r="CH11" s="316" t="str">
        <f ca="1">IFERROR(INDEX($AJ$54:$AJ$65, ROWS($CH$4:CH9)), IFERROR(INDEX($AN$54:$AN$65, ROWS($CH$4:CH9)-ROWS($AJ$54:$AJ$65)), IFERROR(INDEX($AR$54:$AR$65, ROWS($CH$4:CH9)-ROWS($AJ$54:$AJ$65)-ROWS($AN$54:$AN$65)),IFERROR(INDEX($AV$54:$AV$65, ROWS($CH$4:CH9)-ROWS($AJ$54:$AJ$65)-ROWS($AN$54:$AN$65)-ROWS($AR$54:$AR$65)),IFERROR(INDEX($AZ$54:$AZ$65, ROWS($CH$4:CH9)-ROWS($AJ$54:$AJ$65)-ROWS($AN$54:$AN$65)-ROWS($AR$54:$AR$65)-ROWS($AV$54:$AV$65)),IFERROR(INDEX($BD$54:$BD$65, ROWS($CH$4:CH9)-ROWS($AJ$54:$AJ$65)-ROWS($AN$54:$AN$65)-ROWS($AR$54:$AR$65)-ROWS($AV$54:$AV$65)-ROWS($AZ$54:$AZ$65)),IFERROR(INDEX($BH$54:$BH$65, ROWS($CH$4:CH9)-ROWS($AJ$54:$AJ$65)-ROWS($AN$54:$AN$65)-ROWS($AR$54:$AR$65)-ROWS($AV$54:$AV$65)-ROWS($AZ$54:$AZ$65)-ROWS($BD$54:$BD$65)), "")))))))</f>
        <v/>
      </c>
      <c r="CI11" s="316" t="str">
        <f t="shared" ca="1" si="39"/>
        <v>Paycheck 3</v>
      </c>
      <c r="CJ11" s="316" t="str">
        <f ca="1">IF(OR(CK11="",CK11=0),"",MAX(CJ$5:CJ10)+1)</f>
        <v/>
      </c>
      <c r="CK11" s="316" t="str">
        <f ca="1">IFERROR(INDEX($AK$54:$AK$65, ROWS($CK$4:CK9)), IFERROR(INDEX($AO$54:$AO$65, ROWS($CK$4:CK9)-ROWS($AK$54:$AK$65)), IFERROR(INDEX($AS$54:$AS$65, ROWS($CK$4:CK9)-ROWS($AK$54:$AK$65)-ROWS($AO$54:$AO$65)),IFERROR(INDEX($AW$54:$AW$65, ROWS($CK$4:CK9)-ROWS($AK$54:$AK$65)-ROWS($AO$54:$AO$65)-ROWS($AS$54:$AS$65)),IFERROR(INDEX($BA$54:$BA$65, ROWS($CK$4:CK9)-ROWS($AK$54:$AK$65)-ROWS($AO$54:$AO$65)-ROWS($AS$54:$AS$65)-ROWS($AW$54:$AW$65)),IFERROR(INDEX($BE$54:$BE$65, ROWS($CK$4:CK9)-ROWS($AK$54:$AK$65)-ROWS($AO$54:$AO$65)-ROWS($AS$54:$AS$65)-ROWS($AW$54:$AW$65)-ROWS($BA$54:$BA$65)),IFERROR(INDEX($BI$54:$BI$65, ROWS($CK$4:CK9)-ROWS($AK$54:$AK$65)-ROWS($AO$54:$AO$65)-ROWS($AS$54:$AS$65)-ROWS($AW$54:$AW$65)-ROWS($BA$54:$BA$65)-ROWS($BE$54:$BE$65)), "")))))))</f>
        <v/>
      </c>
      <c r="CL11" s="316">
        <f t="shared" ca="1" si="40"/>
        <v>700</v>
      </c>
      <c r="CM11" s="413" t="str">
        <f t="shared" ca="1" si="41"/>
        <v>Income</v>
      </c>
      <c r="CN11" s="412" t="str">
        <f ca="1">IF(OR(CO11="",CO11=0),"",MAX(CN$5:CN10)+1)</f>
        <v/>
      </c>
      <c r="CO11" s="316" t="str">
        <f ca="1">IFERROR(INDEX($AJ$70:$AJ$81, ROWS($CO$4:CO9)), IFERROR(INDEX($AN$70:$AN$81, ROWS($CO$4:CO9)-ROWS($AJ$70:$AJ$81)), IFERROR(INDEX($AR$70:$AR$81, ROWS($CO$4:CO9)-ROWS($AJ$70:$AJ$81)-ROWS($AN$70:$AN$81)),IFERROR(INDEX($AV$70:$AV$81, ROWS($CO$4:CO9)-ROWS($AJ$70:$AJ$81)-ROWS($AN$70:$AN$81)-ROWS($AR$70:$AR$81)),IFERROR(INDEX($AZ$70:$AZ$81, ROWS($CO$4:CO9)-ROWS($AJ$70:$AJ$81)-ROWS($AN$70:$AN$81)-ROWS($AR$70:$AR$81)-ROWS($AV$70:$AV$81)),IFERROR(INDEX($BD$70:$BD$81, ROWS($CO$4:CO9)-ROWS($AJ$70:$AJ$81)-ROWS($AN$70:$AN$81)-ROWS($AR$70:$AR$81)-ROWS($AV$70:$AV$81)-ROWS($AZ$70:$AZ$81)),IFERROR(INDEX($BH$70:$BH$81, ROWS($CO$4:CO9)-ROWS($AJ$70:$AJ$81)-ROWS($AN$70:$AN$81)-ROWS($AR$70:$AR$81)-ROWS($AV$70:$AV$81)-ROWS($AZ$70:$AZ$81)-ROWS($BD$70:$BD$81)), "")))))))</f>
        <v/>
      </c>
      <c r="CP11" s="316" t="str">
        <f t="shared" ca="1" si="42"/>
        <v/>
      </c>
      <c r="CQ11" s="316" t="str">
        <f ca="1">IF(OR(CR11="",CR11=0),"",MAX(CQ$5:CQ10)+1)</f>
        <v/>
      </c>
      <c r="CR11" s="316" t="str">
        <f ca="1">IFERROR(INDEX($AK$70:$AK$81, ROWS($CR$4:CR9)), IFERROR(INDEX($AO$70:$AO$81, ROWS($CR$4:CR9)-ROWS($AK$70:$AK$81)), IFERROR(INDEX($AS$70:$AS$81, ROWS($CR$4:CR9)-ROWS($AK$70:$AK$81)-ROWS($AO$70:$AO$81)),IFERROR(INDEX($AW$70:$AW$81, ROWS($CR$4:CR9)-ROWS($AK$70:$AK$81)-ROWS($AO$70:$AO$81)-ROWS($AS$70:$AS$81)),IFERROR(INDEX($BA$70:$BA$81, ROWS($CR$4:CR9)-ROWS($AK$70:$AK$81)-ROWS($AO$70:$AO$81)-ROWS($AS$70:$AS$81)-ROWS($AW$70:$AW$81)),IFERROR(INDEX($BE$70:$BE$81, ROWS($CR$4:CR9)-ROWS($AK$70:$AK$81)-ROWS($AO$70:$AO$81)-ROWS($AS$70:$AS$81)-ROWS($AW$70:$AW$81)-ROWS($BA$70:$BA$81)),IFERROR(INDEX($BI$70:$BI$81, ROWS($CR$4:CR9)-ROWS($AK$70:$AK$81)-ROWS($AO$70:$AO$81)-ROWS($AS$70:$AS$81)-ROWS($AW$70:$AW$81)-ROWS($BA$70:$BA$81)-ROWS($BE$70:$BE$81)), "")))))))</f>
        <v/>
      </c>
      <c r="CS11" s="316" t="str">
        <f t="shared" ca="1" si="43"/>
        <v/>
      </c>
      <c r="CT11" s="413" t="str">
        <f t="shared" ca="1" si="44"/>
        <v/>
      </c>
      <c r="CU11" s="412" t="str">
        <f>IF(OR(CV11="",CV11=0),"",MAX(CU$5:CU10)+1)</f>
        <v/>
      </c>
      <c r="CV11" s="316">
        <f>IFERROR(INDEX($AJ$86:$AJ$97, ROWS($CV$4:CV9)), IFERROR(INDEX($AN$86:$AN$97, ROWS($CV$4:CV9)-ROWS($AJ$86:$AJ$97)), ""))</f>
        <v>0</v>
      </c>
      <c r="CW11" s="316" t="str">
        <f t="shared" si="45"/>
        <v/>
      </c>
      <c r="CX11" s="316" t="str">
        <f>IF(OR(CY11="",CY11=0),"",MAX(CX$5:CX10)+1)</f>
        <v/>
      </c>
      <c r="CY11" s="316">
        <f>IFERROR(INDEX($AK$86:$AK$97, ROWS($CY$4:CY9)), IFERROR(INDEX($AO$86:$AO$97, ROWS($CY$4:CY9)-ROWS($AK$86:$AK$97)), ""))</f>
        <v>0</v>
      </c>
      <c r="CZ11" s="316" t="str">
        <f t="shared" si="46"/>
        <v/>
      </c>
      <c r="DA11" s="413" t="str">
        <f t="shared" si="47"/>
        <v/>
      </c>
      <c r="DC11" s="438">
        <f ca="1">IF(OR(DD11="",DD11=0),"",MAX(DC$5:DC10)+1)</f>
        <v>5</v>
      </c>
      <c r="DD11" s="434" t="str">
        <f t="shared" ca="1" si="48"/>
        <v>D. Store Card 3</v>
      </c>
      <c r="DE11" s="413">
        <f t="shared" ca="1" si="49"/>
        <v>30</v>
      </c>
      <c r="DF11" s="431" t="str">
        <f ca="1">IF(OR(DG11="",DG11=0),"",MAX(DF$5:DF10)+1)</f>
        <v/>
      </c>
      <c r="DG11" s="412" t="str">
        <f t="shared" ca="1" si="50"/>
        <v/>
      </c>
      <c r="DH11" s="413" t="str">
        <f t="shared" ca="1" si="51"/>
        <v/>
      </c>
      <c r="DI11" s="412" t="str">
        <f t="shared" ca="1" si="52"/>
        <v>Pet Care</v>
      </c>
      <c r="DJ11" s="413">
        <f t="shared" ca="1" si="53"/>
        <v>80</v>
      </c>
      <c r="DK11" s="412" t="str">
        <f t="shared" ca="1" si="54"/>
        <v/>
      </c>
      <c r="DL11" s="413" t="str">
        <f t="shared" ca="1" si="55"/>
        <v/>
      </c>
      <c r="DN11" s="427" t="str">
        <f ca="1">IF(DI21="","",CONCATENATE(DI21," - ",DJ21))</f>
        <v/>
      </c>
      <c r="DO11" s="428" t="str">
        <f ca="1">IF(DI22="","",CONCATENATE(DI22," - ",DJ22))</f>
        <v/>
      </c>
      <c r="DP11" s="428" t="str">
        <f ca="1">IF(DI23="","",CONCATENATE(DI23," - ",DJ23))</f>
        <v/>
      </c>
      <c r="DQ11" s="427" t="str">
        <f ca="1">IF(DK21="","",CONCATENATE(DK21," - ",DL21))</f>
        <v/>
      </c>
      <c r="DR11" s="428" t="str">
        <f ca="1">IF(DK22="","",CONCATENATE(DK22," - ",DL22))</f>
        <v/>
      </c>
      <c r="DS11" s="429" t="str">
        <f ca="1">IF(DK23="","",CONCATENATE(DK23," - ",DL23))</f>
        <v/>
      </c>
    </row>
    <row r="12" spans="1:123" s="292" customFormat="1" ht="15" customHeight="1" thickBot="1" x14ac:dyDescent="0.35">
      <c r="A12" s="1181" t="str">
        <f ca="1">IF(ISERROR(MATCH(A11,event_dates,0)+MATCH(A11,OFFSET(event_dates,MATCH(A11,event_dates,0),0,500,1),0)),"",INDEX(events,MATCH(A11,event_dates,0)+MATCH(A11,OFFSET(event_dates,MATCH(A11,event_dates,0),0,500,1),0)))</f>
        <v/>
      </c>
      <c r="B12" s="1182"/>
      <c r="C12" s="1181" t="str">
        <f ca="1">IF(ISERROR(MATCH(C11,event_dates,0)+MATCH(C11,OFFSET(event_dates,MATCH(C11,event_dates,0),0,500,1),0)),"",INDEX(events,MATCH(C11,event_dates,0)+MATCH(C11,OFFSET(event_dates,MATCH(C11,event_dates,0),0,500,1),0)))</f>
        <v/>
      </c>
      <c r="D12" s="1182"/>
      <c r="E12" s="1181" t="str">
        <f ca="1">IF(ISERROR(MATCH(E11,event_dates,0)+MATCH(E11,OFFSET(event_dates,MATCH(E11,event_dates,0),0,500,1),0)),"",INDEX(events,MATCH(E11,event_dates,0)+MATCH(E11,OFFSET(event_dates,MATCH(E11,event_dates,0),0,500,1),0)))</f>
        <v/>
      </c>
      <c r="F12" s="1182"/>
      <c r="G12" s="1181" t="str">
        <f ca="1">IF(ISERROR(MATCH(G11,event_dates,0)+MATCH(G11,OFFSET(event_dates,MATCH(G11,event_dates,0),0,500,1),0)),"",INDEX(events,MATCH(G11,event_dates,0)+MATCH(G11,OFFSET(event_dates,MATCH(G11,event_dates,0),0,500,1),0)))</f>
        <v/>
      </c>
      <c r="H12" s="1182"/>
      <c r="I12" s="1181" t="str">
        <f ca="1">IF(ISERROR(MATCH(I11,event_dates,0)+MATCH(I11,OFFSET(event_dates,MATCH(I11,event_dates,0),0,500,1),0)),"",INDEX(events,MATCH(I11,event_dates,0)+MATCH(I11,OFFSET(event_dates,MATCH(I11,event_dates,0),0,500,1),0)))</f>
        <v/>
      </c>
      <c r="J12" s="1182"/>
      <c r="K12" s="1181" t="str">
        <f ca="1">IF(ISERROR(MATCH(K11,event_dates,0)+MATCH(K11,OFFSET(event_dates,MATCH(K11,event_dates,0),0,500,1),0)),"",INDEX(events,MATCH(K11,event_dates,0)+MATCH(K11,OFFSET(event_dates,MATCH(K11,event_dates,0),0,500,1),0)))</f>
        <v/>
      </c>
      <c r="L12" s="1182"/>
      <c r="M12" s="1181" t="str">
        <f ca="1">IF(ISERROR(MATCH(M11,event_dates,0)+MATCH(M11,OFFSET(event_dates,MATCH(M11,event_dates,0),0,500,1),0)),"",INDEX(events,MATCH(M11,event_dates,0)+MATCH(M11,OFFSET(event_dates,MATCH(M11,event_dates,0),0,500,1),0)))</f>
        <v/>
      </c>
      <c r="N12" s="1182"/>
      <c r="P12" s="295" t="str">
        <f t="shared" ref="P12:P16" ca="1" si="57">IF(DN27="","",DN27)</f>
        <v>D. Store Card 4 - 30</v>
      </c>
      <c r="Q12" s="295" t="str">
        <f t="shared" ca="1" si="56"/>
        <v>D. Store Card 1 - 30</v>
      </c>
      <c r="R12" s="295" t="str">
        <f t="shared" ca="1" si="56"/>
        <v>Car 1 Gas - 50</v>
      </c>
      <c r="S12" s="296" t="str">
        <f t="shared" ca="1" si="56"/>
        <v/>
      </c>
      <c r="T12" s="295" t="str">
        <f t="shared" ca="1" si="56"/>
        <v/>
      </c>
      <c r="U12" s="295" t="str">
        <f t="shared" ca="1" si="56"/>
        <v/>
      </c>
      <c r="V12" s="1158" t="s">
        <v>502</v>
      </c>
      <c r="W12" s="1159"/>
      <c r="X12" s="445">
        <f ca="1">IF(DP32="",0,DP32)</f>
        <v>329.95</v>
      </c>
      <c r="Y12"/>
      <c r="AB12" s="299"/>
      <c r="AC12" s="358">
        <f>IF('Data Entry'!B18="","",'Data Entry'!B18)</f>
        <v>16</v>
      </c>
      <c r="AD12" s="356" t="str">
        <f>IF('Data Entry'!A18="","",'Data Entry'!A18)</f>
        <v>Audible</v>
      </c>
      <c r="AE12" s="363">
        <f>IF('Data Entry'!C18="","",'Data Entry'!C18)</f>
        <v>14.95</v>
      </c>
      <c r="AF12" s="402" t="str">
        <f>IF('Data Entry'!E18="","",'Data Entry'!E18)</f>
        <v>Monthly</v>
      </c>
      <c r="AG12" s="300"/>
      <c r="AH12"/>
      <c r="AI12" s="304">
        <f t="shared" ca="1" si="23"/>
        <v>21</v>
      </c>
      <c r="AJ12" s="305" t="str">
        <f t="shared" ca="1" si="2"/>
        <v/>
      </c>
      <c r="AK12" s="306" t="str">
        <f t="shared" ca="1" si="3"/>
        <v/>
      </c>
      <c r="AL12" s="307" t="str">
        <f t="shared" ca="1" si="4"/>
        <v/>
      </c>
      <c r="AM12" s="304" t="str">
        <f t="shared" ca="1" si="24"/>
        <v/>
      </c>
      <c r="AN12" s="305" t="str">
        <f t="shared" ca="1" si="5"/>
        <v/>
      </c>
      <c r="AO12" s="306" t="str">
        <f t="shared" ca="1" si="6"/>
        <v/>
      </c>
      <c r="AP12" s="307" t="str">
        <f t="shared" ca="1" si="7"/>
        <v/>
      </c>
      <c r="AQ12" s="304" t="str">
        <f t="shared" ca="1" si="25"/>
        <v/>
      </c>
      <c r="AR12" s="305" t="str">
        <f t="shared" ca="1" si="8"/>
        <v/>
      </c>
      <c r="AS12" s="306" t="str">
        <f t="shared" ca="1" si="9"/>
        <v/>
      </c>
      <c r="AT12" s="307" t="str">
        <f t="shared" ca="1" si="10"/>
        <v/>
      </c>
      <c r="AU12" s="304" t="str">
        <f t="shared" ca="1" si="26"/>
        <v/>
      </c>
      <c r="AV12" s="305" t="str">
        <f t="shared" ca="1" si="11"/>
        <v/>
      </c>
      <c r="AW12" s="306" t="str">
        <f t="shared" ca="1" si="12"/>
        <v/>
      </c>
      <c r="AX12" s="307" t="str">
        <f t="shared" ca="1" si="13"/>
        <v/>
      </c>
      <c r="AY12" s="304" t="str">
        <f t="shared" ca="1" si="27"/>
        <v/>
      </c>
      <c r="AZ12" s="305" t="str">
        <f t="shared" ca="1" si="14"/>
        <v/>
      </c>
      <c r="BA12" s="306" t="str">
        <f t="shared" ca="1" si="15"/>
        <v/>
      </c>
      <c r="BB12" s="307" t="str">
        <f t="shared" ca="1" si="16"/>
        <v/>
      </c>
      <c r="BC12" s="304" t="str">
        <f t="shared" ca="1" si="28"/>
        <v/>
      </c>
      <c r="BD12" s="305" t="str">
        <f t="shared" ca="1" si="17"/>
        <v/>
      </c>
      <c r="BE12" s="306" t="str">
        <f t="shared" ca="1" si="18"/>
        <v/>
      </c>
      <c r="BF12" s="307" t="str">
        <f t="shared" ca="1" si="19"/>
        <v/>
      </c>
      <c r="BG12" s="304" t="str">
        <f t="shared" ca="1" si="29"/>
        <v/>
      </c>
      <c r="BH12" s="305" t="str">
        <f t="shared" ca="1" si="20"/>
        <v/>
      </c>
      <c r="BI12" s="306" t="str">
        <f t="shared" ca="1" si="21"/>
        <v/>
      </c>
      <c r="BJ12" s="307" t="str">
        <f t="shared" ca="1" si="22"/>
        <v/>
      </c>
      <c r="BL12" s="412" t="str">
        <f ca="1">IF(OR(BM12="",BM12=0),"",MAX(BL$5:BL11)+1)</f>
        <v/>
      </c>
      <c r="BM12" s="316" t="str">
        <f ca="1">IFERROR(INDEX($AJ$6:$AJ$17, ROWS(BM$4:$BM10)), IFERROR(INDEX($AN$6:$AN$17, ROWS(BM$4:$BM10)-ROWS($AJ$6:$AJ$17)), IFERROR(INDEX($AR$6:$AR$17, ROWS(BM$4:$BM10)-ROWS($AJ$6:$AJ$17)-ROWS($AN$6:$AN$17)),IFERROR(INDEX($AV$6:$AV$17, ROWS(BM$4:$BM10)-ROWS($AJ$6:$AJ$17)-ROWS($AN$6:$AN$17)-ROWS($AR$6:$AR$17)),IFERROR(INDEX($AZ$6:$AZ$17, ROWS(BM$4:$BM10)-ROWS($AJ$6:$AJ$17)-ROWS($AN$6:$AN$17)-ROWS($AR$6:$AR$17)-ROWS($AV$6:$AV$17)),IFERROR(INDEX($BD$6:$BD$17, ROWS(BM$4:$BM10)-ROWS($AJ$6:$AJ$17)-ROWS($AN$6:$AN$17)-ROWS($AR$6:$AR$17)-ROWS($AV$6:$AV$17)-ROWS($AZ$6:$AZ$17)),IFERROR(INDEX($BH$6:$BH$17, ROWS(BM$4:$BM10)-ROWS($AJ$6:$AJ$17)-ROWS($AN$6:$AN$17)-ROWS($AR$6:$AR$17)-ROWS($AV$6:$AV$17)-ROWS($AZ$6:$AZ$17)-ROWS($BD$6:$BD$17)), "")))))))</f>
        <v/>
      </c>
      <c r="BN12" s="316" t="str">
        <f t="shared" ca="1" si="30"/>
        <v>Pet Care</v>
      </c>
      <c r="BO12" s="316" t="str">
        <f ca="1">IF(OR(BP12="",BP12=0),"",MAX(BO$5:BO11)+1)</f>
        <v/>
      </c>
      <c r="BP12" s="316" t="str">
        <f ca="1">IFERROR(INDEX($AK$6:$AK$17, ROWS($BP$4:BP10)), IFERROR(INDEX($AO$6:$AO$17, ROWS($BP$4:BP10)-ROWS($AK$6:$AK$17)), IFERROR(INDEX($AS$6:$AS$17, ROWS($BP$4:BP10)-ROWS($AK$6:$AK$17)-ROWS($AO$6:$AO$17)),IFERROR(INDEX($AW$6:$AW$17, ROWS($BP$4:BP10)-ROWS($AK$6:$AK$17)-ROWS($AO$6:$AO$17)-ROWS($AS$6:$AS$17)),IFERROR(INDEX($BA$6:$BA$17, ROWS($BP$4:BP10)-ROWS($AK$6:$AK$17)-ROWS($AO$6:$AO$17)-ROWS($AS$6:$AS$17)-ROWS($AW$6:$AW$17)),IFERROR(INDEX($BE$6:$BE$17, ROWS($BP$4:BP10)-ROWS($AK$6:$AK$17)-ROWS($AO$6:$AO$17)-ROWS($AS$6:$AS$17)-ROWS($AW$6:$AW$17)-ROWS($BA$6:$BA$17)),IFERROR(INDEX($BI$6:$BI$17, ROWS($BP$4:BP10)-ROWS($AK$6:$AK$17)-ROWS($AO$6:$AO$17)-ROWS($AS$6:$AS$17)-ROWS($AW$6:$AW$17)-ROWS($BA$6:$BA$17)-ROWS($BE$6:$BE$17)), "")))))))</f>
        <v/>
      </c>
      <c r="BQ12" s="316">
        <f t="shared" ca="1" si="31"/>
        <v>80</v>
      </c>
      <c r="BR12" s="413" t="str">
        <f t="shared" ca="1" si="32"/>
        <v/>
      </c>
      <c r="BS12" s="412" t="str">
        <f ca="1">IF(OR(BT12="",BT12=0),"",MAX(BS$5:BS11)+1)</f>
        <v/>
      </c>
      <c r="BT12" s="316" t="str">
        <f ca="1">IFERROR(INDEX($AJ$22:$AJ$33, ROWS($BT$4:BT10)), IFERROR(INDEX($AN$22:$AN$33, ROWS($BT$4:BT10)-ROWS($AJ$22:$AJ$33)), IFERROR(INDEX($AR$22:$AR$33, ROWS($BT$4:BT10)-ROWS($AJ$22:$AJ$33)-ROWS($AN$22:$AN$33)),IFERROR(INDEX($AV$22:$AV$33, ROWS($BT$4:BT10)-ROWS($AJ$22:$AJ$33)-ROWS($AN$22:$AN$33)-ROWS($AR$22:$AR$33)),IFERROR(INDEX($AZ$22:$AZ$33, ROWS($BT$4:BT10)-ROWS($AJ$22:$AJ$33)-ROWS($AN$22:$AN$33)-ROWS($AR$22:$AR$33)-ROWS($AV$22:$AV$33)),IFERROR(INDEX($BD$22:$BD$33, ROWS($BT$4:BT10)-ROWS($AJ$22:$AJ$33)-ROWS($AN$22:$AN$33)-ROWS($AR$22:$AR$33)-ROWS($AV$22:$AV$33)-ROWS($AZ$22:$AZ$33)),IFERROR(INDEX($BH$22:$BH$33, ROWS($BT$4:BT10)-ROWS($AJ$22:$AJ$33)-ROWS($AN$22:$AN$33)-ROWS($AR$22:$AR$33)-ROWS($AV$22:$AV$33)-ROWS($AZ$22:$AZ$33)-ROWS($BD$22:$BD$33)), "")))))))</f>
        <v/>
      </c>
      <c r="BU12" s="316" t="str">
        <f t="shared" ca="1" si="33"/>
        <v>Paycheck 1</v>
      </c>
      <c r="BV12" s="316" t="str">
        <f ca="1">IF(OR(BW12="",BW12=0),"",MAX(BV$5:BV11)+1)</f>
        <v/>
      </c>
      <c r="BW12" s="316" t="str">
        <f ca="1">IFERROR(INDEX($AK$22:$AK$33, ROWS($BW$4:BW10)), IFERROR(INDEX($AO$22:$AO$33, ROWS($BW$4:BW10)-ROWS($AK$22:$AK$33)), IFERROR(INDEX($AS$22:$AS$33, ROWS($BW$4:BW10)-ROWS($AK$22:$AK$33)-ROWS($AO$22:$AO$33)),IFERROR(INDEX($AW$22:$AW$33, ROWS($BW$4:BW10)-ROWS($AK$22:$AK$33)-ROWS($AO$22:$AO$33)-ROWS($AS$22:$AS$33)),IFERROR(INDEX($BA$22:$BA$33, ROWS($BW$4:BW10)-ROWS($AK$22:$AK$33)-ROWS($AO$22:$AO$33)-ROWS($AS$22:$AS$33)-ROWS($AW$22:$AW$33)),IFERROR(INDEX($BE$22:$BE$33, ROWS($BW$4:BW10)-ROWS($AK$22:$AK$33)-ROWS($AO$22:$AO$33)-ROWS($AS$22:$AS$33)-ROWS($AW$22:$AW$33)-ROWS($BA$22:$BA$33)),IFERROR(INDEX($BI$22:$BI$33, ROWS($BW$4:BW10)-ROWS($AK$22:$AK$33)-ROWS($AO$22:$AO$33)-ROWS($AS$22:$AS$33)-ROWS($AW$22:$AW$33)-ROWS($BA$22:$BA$33)-ROWS($BE$22:$BE$33)), "")))))))</f>
        <v/>
      </c>
      <c r="BX12" s="316">
        <f t="shared" ca="1" si="34"/>
        <v>850</v>
      </c>
      <c r="BY12" s="413" t="str">
        <f t="shared" ca="1" si="35"/>
        <v>Income</v>
      </c>
      <c r="BZ12" s="412" t="str">
        <f ca="1">IF(OR(CA12="",CA12=0),"",MAX(BZ$5:BZ11)+1)</f>
        <v/>
      </c>
      <c r="CA12" s="316" t="str">
        <f ca="1">IFERROR(INDEX($AJ$38:$AJ$49, ROWS($CA$4:CA10)), IFERROR(INDEX($AN$38:$AN$49, ROWS($CA$4:CA10)-ROWS($AJ$38:$AJ$49)), IFERROR(INDEX($AR$38:$AR$49, ROWS($CA$4:CA10)-ROWS($AJ$38:$AJ$49)-ROWS($AN$38:$AN$49)),IFERROR(INDEX($AV$38:$AV$49, ROWS($CA$4:CA10)-ROWS($AJ$38:$AJ$49)-ROWS($AN$38:$AN$49)-ROWS($AR$38:$AR$49)),IFERROR(INDEX($AZ$38:$AZ$49, ROWS($CA$4:CA10)-ROWS($AJ$38:$AJ$49)-ROWS($AN$38:$AN$49)-ROWS($AR$38:$AR$49)-ROWS($AV$38:$AV$49)),IFERROR(INDEX($BD$38:$BD$49, ROWS($CA$4:CA10)-ROWS($AJ$38:$AJ$49)-ROWS($AN$38:$AN$49)-ROWS($AR$38:$AR$49)-ROWS($AV$38:$AV$49)-ROWS($AZ$38:$AZ$49)),IFERROR(INDEX($BH$38:$BH$49, ROWS($CA$4:CA10)-ROWS($AJ$38:$AJ$49)-ROWS($AN$38:$AN$49)-ROWS($AR$38:$AR$49)-ROWS($AV$38:$AV$49)-ROWS($AZ$38:$AZ$49)-ROWS($BD$38:$BD$49)), "")))))))</f>
        <v/>
      </c>
      <c r="CB12" s="316" t="str">
        <f t="shared" ca="1" si="36"/>
        <v>Investment 1</v>
      </c>
      <c r="CC12" s="316" t="str">
        <f ca="1">IF(OR(CD12="",CD12=0),"",MAX(CC$5:CC11)+1)</f>
        <v/>
      </c>
      <c r="CD12" s="316" t="str">
        <f ca="1">IFERROR(INDEX($AK$38:$AK$49, ROWS($CD$4:CD10)), IFERROR(INDEX($AO$38:$AO$49, ROWS($CD$4:CD10)-ROWS($AK$38:$AK$49)), IFERROR(INDEX($AS$38:$AS$49, ROWS($CD$4:CD10)-ROWS($AK$38:$AK$49)-ROWS($AO$38:$AO$49)),IFERROR(INDEX($AW$38:$AW$49, ROWS($CD$4:CD10)-ROWS($AK$38:$AK$49)-ROWS($AO$38:$AO$49)-ROWS($AS$38:$AS$49)),IFERROR(INDEX($BA$38:$BA$49, ROWS($CD$4:CD10)-ROWS($AK$38:$AK$49)-ROWS($AO$38:$AO$49)-ROWS($AS$38:$AS$49)-ROWS($AW$38:$AW$49)),IFERROR(INDEX($BE$38:$BE$49, ROWS($CD$4:CD10)-ROWS($AK$38:$AK$49)-ROWS($AO$38:$AO$49)-ROWS($AS$38:$AS$49)-ROWS($AW$38:$AW$49)-ROWS($BA$38:$BA$49)),IFERROR(INDEX($BI$38:$BI$49, ROWS($CD$4:CD10)-ROWS($AK$38:$AK$49)-ROWS($AO$38:$AO$49)-ROWS($AS$38:$AS$49)-ROWS($AW$38:$AW$49)-ROWS($BA$38:$BA$49)-ROWS($BE$38:$BE$49)), "")))))))</f>
        <v/>
      </c>
      <c r="CE12" s="316">
        <f t="shared" ca="1" si="37"/>
        <v>200</v>
      </c>
      <c r="CF12" s="413" t="str">
        <f t="shared" ca="1" si="38"/>
        <v>Income</v>
      </c>
      <c r="CG12" s="412" t="str">
        <f ca="1">IF(OR(CH12="",CH12=0),"",MAX(CG$5:CG11)+1)</f>
        <v/>
      </c>
      <c r="CH12" s="316" t="str">
        <f ca="1">IFERROR(INDEX($AJ$54:$AJ$65, ROWS($CH$4:CH10)), IFERROR(INDEX($AN$54:$AN$65, ROWS($CH$4:CH10)-ROWS($AJ$54:$AJ$65)), IFERROR(INDEX($AR$54:$AR$65, ROWS($CH$4:CH10)-ROWS($AJ$54:$AJ$65)-ROWS($AN$54:$AN$65)),IFERROR(INDEX($AV$54:$AV$65, ROWS($CH$4:CH10)-ROWS($AJ$54:$AJ$65)-ROWS($AN$54:$AN$65)-ROWS($AR$54:$AR$65)),IFERROR(INDEX($AZ$54:$AZ$65, ROWS($CH$4:CH10)-ROWS($AJ$54:$AJ$65)-ROWS($AN$54:$AN$65)-ROWS($AR$54:$AR$65)-ROWS($AV$54:$AV$65)),IFERROR(INDEX($BD$54:$BD$65, ROWS($CH$4:CH10)-ROWS($AJ$54:$AJ$65)-ROWS($AN$54:$AN$65)-ROWS($AR$54:$AR$65)-ROWS($AV$54:$AV$65)-ROWS($AZ$54:$AZ$65)),IFERROR(INDEX($BH$54:$BH$65, ROWS($CH$4:CH10)-ROWS($AJ$54:$AJ$65)-ROWS($AN$54:$AN$65)-ROWS($AR$54:$AR$65)-ROWS($AV$54:$AV$65)-ROWS($AZ$54:$AZ$65)-ROWS($BD$54:$BD$65)), "")))))))</f>
        <v/>
      </c>
      <c r="CI12" s="316" t="str">
        <f t="shared" ca="1" si="39"/>
        <v>Boat Loan</v>
      </c>
      <c r="CJ12" s="316" t="str">
        <f ca="1">IF(OR(CK12="",CK12=0),"",MAX(CJ$5:CJ11)+1)</f>
        <v/>
      </c>
      <c r="CK12" s="316" t="str">
        <f ca="1">IFERROR(INDEX($AK$54:$AK$65, ROWS($CK$4:CK10)), IFERROR(INDEX($AO$54:$AO$65, ROWS($CK$4:CK10)-ROWS($AK$54:$AK$65)), IFERROR(INDEX($AS$54:$AS$65, ROWS($CK$4:CK10)-ROWS($AK$54:$AK$65)-ROWS($AO$54:$AO$65)),IFERROR(INDEX($AW$54:$AW$65, ROWS($CK$4:CK10)-ROWS($AK$54:$AK$65)-ROWS($AO$54:$AO$65)-ROWS($AS$54:$AS$65)),IFERROR(INDEX($BA$54:$BA$65, ROWS($CK$4:CK10)-ROWS($AK$54:$AK$65)-ROWS($AO$54:$AO$65)-ROWS($AS$54:$AS$65)-ROWS($AW$54:$AW$65)),IFERROR(INDEX($BE$54:$BE$65, ROWS($CK$4:CK10)-ROWS($AK$54:$AK$65)-ROWS($AO$54:$AO$65)-ROWS($AS$54:$AS$65)-ROWS($AW$54:$AW$65)-ROWS($BA$54:$BA$65)),IFERROR(INDEX($BI$54:$BI$65, ROWS($CK$4:CK10)-ROWS($AK$54:$AK$65)-ROWS($AO$54:$AO$65)-ROWS($AS$54:$AS$65)-ROWS($AW$54:$AW$65)-ROWS($BA$54:$BA$65)-ROWS($BE$54:$BE$65)), "")))))))</f>
        <v/>
      </c>
      <c r="CL12" s="316">
        <f t="shared" ca="1" si="40"/>
        <v>300</v>
      </c>
      <c r="CM12" s="413" t="str">
        <f t="shared" ca="1" si="41"/>
        <v/>
      </c>
      <c r="CN12" s="412" t="str">
        <f ca="1">IF(OR(CO12="",CO12=0),"",MAX(CN$5:CN11)+1)</f>
        <v/>
      </c>
      <c r="CO12" s="316" t="str">
        <f ca="1">IFERROR(INDEX($AJ$70:$AJ$81, ROWS($CO$4:CO10)), IFERROR(INDEX($AN$70:$AN$81, ROWS($CO$4:CO10)-ROWS($AJ$70:$AJ$81)), IFERROR(INDEX($AR$70:$AR$81, ROWS($CO$4:CO10)-ROWS($AJ$70:$AJ$81)-ROWS($AN$70:$AN$81)),IFERROR(INDEX($AV$70:$AV$81, ROWS($CO$4:CO10)-ROWS($AJ$70:$AJ$81)-ROWS($AN$70:$AN$81)-ROWS($AR$70:$AR$81)),IFERROR(INDEX($AZ$70:$AZ$81, ROWS($CO$4:CO10)-ROWS($AJ$70:$AJ$81)-ROWS($AN$70:$AN$81)-ROWS($AR$70:$AR$81)-ROWS($AV$70:$AV$81)),IFERROR(INDEX($BD$70:$BD$81, ROWS($CO$4:CO10)-ROWS($AJ$70:$AJ$81)-ROWS($AN$70:$AN$81)-ROWS($AR$70:$AR$81)-ROWS($AV$70:$AV$81)-ROWS($AZ$70:$AZ$81)),IFERROR(INDEX($BH$70:$BH$81, ROWS($CO$4:CO10)-ROWS($AJ$70:$AJ$81)-ROWS($AN$70:$AN$81)-ROWS($AR$70:$AR$81)-ROWS($AV$70:$AV$81)-ROWS($AZ$70:$AZ$81)-ROWS($BD$70:$BD$81)), "")))))))</f>
        <v/>
      </c>
      <c r="CP12" s="316" t="str">
        <f t="shared" ca="1" si="42"/>
        <v/>
      </c>
      <c r="CQ12" s="316" t="str">
        <f ca="1">IF(OR(CR12="",CR12=0),"",MAX(CQ$5:CQ11)+1)</f>
        <v/>
      </c>
      <c r="CR12" s="316" t="str">
        <f ca="1">IFERROR(INDEX($AK$70:$AK$81, ROWS($CR$4:CR10)), IFERROR(INDEX($AO$70:$AO$81, ROWS($CR$4:CR10)-ROWS($AK$70:$AK$81)), IFERROR(INDEX($AS$70:$AS$81, ROWS($CR$4:CR10)-ROWS($AK$70:$AK$81)-ROWS($AO$70:$AO$81)),IFERROR(INDEX($AW$70:$AW$81, ROWS($CR$4:CR10)-ROWS($AK$70:$AK$81)-ROWS($AO$70:$AO$81)-ROWS($AS$70:$AS$81)),IFERROR(INDEX($BA$70:$BA$81, ROWS($CR$4:CR10)-ROWS($AK$70:$AK$81)-ROWS($AO$70:$AO$81)-ROWS($AS$70:$AS$81)-ROWS($AW$70:$AW$81)),IFERROR(INDEX($BE$70:$BE$81, ROWS($CR$4:CR10)-ROWS($AK$70:$AK$81)-ROWS($AO$70:$AO$81)-ROWS($AS$70:$AS$81)-ROWS($AW$70:$AW$81)-ROWS($BA$70:$BA$81)),IFERROR(INDEX($BI$70:$BI$81, ROWS($CR$4:CR10)-ROWS($AK$70:$AK$81)-ROWS($AO$70:$AO$81)-ROWS($AS$70:$AS$81)-ROWS($AW$70:$AW$81)-ROWS($BA$70:$BA$81)-ROWS($BE$70:$BE$81)), "")))))))</f>
        <v/>
      </c>
      <c r="CS12" s="316" t="str">
        <f t="shared" ca="1" si="43"/>
        <v/>
      </c>
      <c r="CT12" s="413" t="str">
        <f t="shared" ca="1" si="44"/>
        <v/>
      </c>
      <c r="CU12" s="412" t="str">
        <f>IF(OR(CV12="",CV12=0),"",MAX(CU$5:CU11)+1)</f>
        <v/>
      </c>
      <c r="CV12" s="316">
        <f>IFERROR(INDEX($AJ$86:$AJ$97, ROWS($CV$4:CV10)), IFERROR(INDEX($AN$86:$AN$97, ROWS($CV$4:CV10)-ROWS($AJ$86:$AJ$97)), ""))</f>
        <v>0</v>
      </c>
      <c r="CW12" s="316" t="str">
        <f t="shared" si="45"/>
        <v/>
      </c>
      <c r="CX12" s="316" t="str">
        <f>IF(OR(CY12="",CY12=0),"",MAX(CX$5:CX11)+1)</f>
        <v/>
      </c>
      <c r="CY12" s="316">
        <f>IFERROR(INDEX($AK$86:$AK$97, ROWS($CY$4:CY10)), IFERROR(INDEX($AO$86:$AO$97, ROWS($CY$4:CY10)-ROWS($AK$86:$AK$97)), ""))</f>
        <v>0</v>
      </c>
      <c r="CZ12" s="316" t="str">
        <f t="shared" si="46"/>
        <v/>
      </c>
      <c r="DA12" s="413" t="str">
        <f t="shared" si="47"/>
        <v/>
      </c>
      <c r="DC12" s="438">
        <f ca="1">IF(OR(DD12="",DD12=0),"",MAX(DC$5:DC11)+1)</f>
        <v>6</v>
      </c>
      <c r="DD12" s="434" t="str">
        <f t="shared" ca="1" si="48"/>
        <v>Pet Care</v>
      </c>
      <c r="DE12" s="413">
        <f t="shared" ca="1" si="49"/>
        <v>80</v>
      </c>
      <c r="DF12" s="431" t="str">
        <f ca="1">IF(OR(DG12="",DG12=0),"",MAX(DF$5:DF11)+1)</f>
        <v/>
      </c>
      <c r="DG12" s="412" t="str">
        <f t="shared" ca="1" si="50"/>
        <v/>
      </c>
      <c r="DH12" s="413" t="str">
        <f t="shared" ca="1" si="51"/>
        <v/>
      </c>
      <c r="DI12" s="412" t="str">
        <f t="shared" ca="1" si="52"/>
        <v>Life Insurance</v>
      </c>
      <c r="DJ12" s="413">
        <f t="shared" ca="1" si="53"/>
        <v>70</v>
      </c>
      <c r="DK12" s="412" t="str">
        <f t="shared" ca="1" si="54"/>
        <v/>
      </c>
      <c r="DL12" s="413" t="str">
        <f t="shared" ca="1" si="55"/>
        <v/>
      </c>
      <c r="DN12" s="1192" t="s">
        <v>505</v>
      </c>
      <c r="DO12" s="1193"/>
      <c r="DP12" s="443">
        <f ca="1">IF(DJ6="","",SUM(DJ6:DJ23))</f>
        <v>1250</v>
      </c>
      <c r="DQ12" s="1192" t="s">
        <v>506</v>
      </c>
      <c r="DR12" s="1193"/>
      <c r="DS12" s="444">
        <f ca="1">IF(DL6="","",SUM(DL6:DL23))</f>
        <v>400</v>
      </c>
    </row>
    <row r="13" spans="1:123" s="292" customFormat="1" ht="15" customHeight="1" x14ac:dyDescent="0.3">
      <c r="A13" s="1183"/>
      <c r="B13" s="1182"/>
      <c r="C13" s="1183"/>
      <c r="D13" s="1182"/>
      <c r="E13" s="1183"/>
      <c r="F13" s="1182"/>
      <c r="G13" s="1183"/>
      <c r="H13" s="1182"/>
      <c r="I13" s="1183"/>
      <c r="J13" s="1182"/>
      <c r="K13" s="1183"/>
      <c r="L13" s="1182"/>
      <c r="M13" s="1183"/>
      <c r="N13" s="1182"/>
      <c r="P13" s="295" t="str">
        <f t="shared" ca="1" si="57"/>
        <v/>
      </c>
      <c r="Q13" s="295" t="str">
        <f t="shared" ca="1" si="56"/>
        <v/>
      </c>
      <c r="R13" s="295" t="str">
        <f t="shared" ca="1" si="56"/>
        <v/>
      </c>
      <c r="S13" s="296" t="str">
        <f t="shared" ca="1" si="56"/>
        <v/>
      </c>
      <c r="T13" s="295" t="str">
        <f t="shared" ca="1" si="56"/>
        <v/>
      </c>
      <c r="U13" s="295" t="str">
        <f t="shared" ca="1" si="56"/>
        <v/>
      </c>
      <c r="V13" s="1158" t="s">
        <v>507</v>
      </c>
      <c r="W13" s="1159"/>
      <c r="X13" s="445">
        <f ca="1">IF(DS32="",0,DS32)</f>
        <v>1950</v>
      </c>
      <c r="Y13"/>
      <c r="AB13" s="299"/>
      <c r="AC13" s="358">
        <f>IF('Data Entry'!B19="","",'Data Entry'!B19)</f>
        <v>29</v>
      </c>
      <c r="AD13" s="356" t="str">
        <f>IF('Data Entry'!A19="","",'Data Entry'!A19)</f>
        <v>Spotify</v>
      </c>
      <c r="AE13" s="363">
        <f>IF('Data Entry'!C19="","",'Data Entry'!C19)</f>
        <v>9.99</v>
      </c>
      <c r="AF13" s="402" t="str">
        <f>IF('Data Entry'!E19="","",'Data Entry'!E19)</f>
        <v>Monthly</v>
      </c>
      <c r="AG13" s="300"/>
      <c r="AH13"/>
      <c r="AI13" s="304">
        <f t="shared" ca="1" si="23"/>
        <v>22</v>
      </c>
      <c r="AJ13" s="305" t="str">
        <f t="shared" ca="1" si="2"/>
        <v/>
      </c>
      <c r="AK13" s="306" t="str">
        <f t="shared" ca="1" si="3"/>
        <v/>
      </c>
      <c r="AL13" s="307" t="str">
        <f t="shared" ca="1" si="4"/>
        <v/>
      </c>
      <c r="AM13" s="304" t="str">
        <f t="shared" ca="1" si="24"/>
        <v/>
      </c>
      <c r="AN13" s="305" t="str">
        <f t="shared" ca="1" si="5"/>
        <v/>
      </c>
      <c r="AO13" s="306" t="str">
        <f t="shared" ca="1" si="6"/>
        <v/>
      </c>
      <c r="AP13" s="307" t="str">
        <f t="shared" ca="1" si="7"/>
        <v/>
      </c>
      <c r="AQ13" s="304" t="str">
        <f t="shared" ca="1" si="25"/>
        <v/>
      </c>
      <c r="AR13" s="305" t="str">
        <f t="shared" ca="1" si="8"/>
        <v/>
      </c>
      <c r="AS13" s="306" t="str">
        <f t="shared" ca="1" si="9"/>
        <v/>
      </c>
      <c r="AT13" s="307" t="str">
        <f t="shared" ca="1" si="10"/>
        <v/>
      </c>
      <c r="AU13" s="304" t="str">
        <f t="shared" ca="1" si="26"/>
        <v/>
      </c>
      <c r="AV13" s="305" t="str">
        <f t="shared" ca="1" si="11"/>
        <v/>
      </c>
      <c r="AW13" s="306" t="str">
        <f t="shared" ca="1" si="12"/>
        <v/>
      </c>
      <c r="AX13" s="307" t="str">
        <f t="shared" ca="1" si="13"/>
        <v/>
      </c>
      <c r="AY13" s="304" t="str">
        <f t="shared" ca="1" si="27"/>
        <v/>
      </c>
      <c r="AZ13" s="305" t="str">
        <f t="shared" ca="1" si="14"/>
        <v/>
      </c>
      <c r="BA13" s="306" t="str">
        <f t="shared" ca="1" si="15"/>
        <v/>
      </c>
      <c r="BB13" s="307" t="str">
        <f t="shared" ca="1" si="16"/>
        <v/>
      </c>
      <c r="BC13" s="304" t="str">
        <f t="shared" ca="1" si="28"/>
        <v/>
      </c>
      <c r="BD13" s="305" t="str">
        <f t="shared" ca="1" si="17"/>
        <v/>
      </c>
      <c r="BE13" s="306" t="str">
        <f t="shared" ca="1" si="18"/>
        <v/>
      </c>
      <c r="BF13" s="307" t="str">
        <f t="shared" ca="1" si="19"/>
        <v/>
      </c>
      <c r="BG13" s="304" t="str">
        <f t="shared" ca="1" si="29"/>
        <v/>
      </c>
      <c r="BH13" s="305" t="str">
        <f t="shared" ca="1" si="20"/>
        <v/>
      </c>
      <c r="BI13" s="306" t="str">
        <f t="shared" ca="1" si="21"/>
        <v/>
      </c>
      <c r="BJ13" s="307" t="str">
        <f t="shared" ca="1" si="22"/>
        <v/>
      </c>
      <c r="BL13" s="412" t="str">
        <f ca="1">IF(OR(BM13="",BM13=0),"",MAX(BL$5:BL12)+1)</f>
        <v/>
      </c>
      <c r="BM13" s="316" t="str">
        <f ca="1">IFERROR(INDEX($AJ$6:$AJ$17, ROWS(BM$4:$BM11)), IFERROR(INDEX($AN$6:$AN$17, ROWS(BM$4:$BM11)-ROWS($AJ$6:$AJ$17)), IFERROR(INDEX($AR$6:$AR$17, ROWS(BM$4:$BM11)-ROWS($AJ$6:$AJ$17)-ROWS($AN$6:$AN$17)),IFERROR(INDEX($AV$6:$AV$17, ROWS(BM$4:$BM11)-ROWS($AJ$6:$AJ$17)-ROWS($AN$6:$AN$17)-ROWS($AR$6:$AR$17)),IFERROR(INDEX($AZ$6:$AZ$17, ROWS(BM$4:$BM11)-ROWS($AJ$6:$AJ$17)-ROWS($AN$6:$AN$17)-ROWS($AR$6:$AR$17)-ROWS($AV$6:$AV$17)),IFERROR(INDEX($BD$6:$BD$17, ROWS(BM$4:$BM11)-ROWS($AJ$6:$AJ$17)-ROWS($AN$6:$AN$17)-ROWS($AR$6:$AR$17)-ROWS($AV$6:$AV$17)-ROWS($AZ$6:$AZ$17)),IFERROR(INDEX($BH$6:$BH$17, ROWS(BM$4:$BM11)-ROWS($AJ$6:$AJ$17)-ROWS($AN$6:$AN$17)-ROWS($AR$6:$AR$17)-ROWS($AV$6:$AV$17)-ROWS($AZ$6:$AZ$17)-ROWS($BD$6:$BD$17)), "")))))))</f>
        <v/>
      </c>
      <c r="BN13" s="316" t="str">
        <f t="shared" ca="1" si="30"/>
        <v>Life Insurance</v>
      </c>
      <c r="BO13" s="316" t="str">
        <f ca="1">IF(OR(BP13="",BP13=0),"",MAX(BO$5:BO12)+1)</f>
        <v/>
      </c>
      <c r="BP13" s="316" t="str">
        <f ca="1">IFERROR(INDEX($AK$6:$AK$17, ROWS($BP$4:BP11)), IFERROR(INDEX($AO$6:$AO$17, ROWS($BP$4:BP11)-ROWS($AK$6:$AK$17)), IFERROR(INDEX($AS$6:$AS$17, ROWS($BP$4:BP11)-ROWS($AK$6:$AK$17)-ROWS($AO$6:$AO$17)),IFERROR(INDEX($AW$6:$AW$17, ROWS($BP$4:BP11)-ROWS($AK$6:$AK$17)-ROWS($AO$6:$AO$17)-ROWS($AS$6:$AS$17)),IFERROR(INDEX($BA$6:$BA$17, ROWS($BP$4:BP11)-ROWS($AK$6:$AK$17)-ROWS($AO$6:$AO$17)-ROWS($AS$6:$AS$17)-ROWS($AW$6:$AW$17)),IFERROR(INDEX($BE$6:$BE$17, ROWS($BP$4:BP11)-ROWS($AK$6:$AK$17)-ROWS($AO$6:$AO$17)-ROWS($AS$6:$AS$17)-ROWS($AW$6:$AW$17)-ROWS($BA$6:$BA$17)),IFERROR(INDEX($BI$6:$BI$17, ROWS($BP$4:BP11)-ROWS($AK$6:$AK$17)-ROWS($AO$6:$AO$17)-ROWS($AS$6:$AS$17)-ROWS($AW$6:$AW$17)-ROWS($BA$6:$BA$17)-ROWS($BE$6:$BE$17)), "")))))))</f>
        <v/>
      </c>
      <c r="BQ13" s="316">
        <f t="shared" ca="1" si="31"/>
        <v>70</v>
      </c>
      <c r="BR13" s="413" t="str">
        <f t="shared" ca="1" si="32"/>
        <v/>
      </c>
      <c r="BS13" s="412" t="str">
        <f ca="1">IF(OR(BT13="",BT13=0),"",MAX(BS$5:BS12)+1)</f>
        <v/>
      </c>
      <c r="BT13" s="316" t="str">
        <f ca="1">IFERROR(INDEX($AJ$22:$AJ$33, ROWS($BT$4:BT11)), IFERROR(INDEX($AN$22:$AN$33, ROWS($BT$4:BT11)-ROWS($AJ$22:$AJ$33)), IFERROR(INDEX($AR$22:$AR$33, ROWS($BT$4:BT11)-ROWS($AJ$22:$AJ$33)-ROWS($AN$22:$AN$33)),IFERROR(INDEX($AV$22:$AV$33, ROWS($BT$4:BT11)-ROWS($AJ$22:$AJ$33)-ROWS($AN$22:$AN$33)-ROWS($AR$22:$AR$33)),IFERROR(INDEX($AZ$22:$AZ$33, ROWS($BT$4:BT11)-ROWS($AJ$22:$AJ$33)-ROWS($AN$22:$AN$33)-ROWS($AR$22:$AR$33)-ROWS($AV$22:$AV$33)),IFERROR(INDEX($BD$22:$BD$33, ROWS($BT$4:BT11)-ROWS($AJ$22:$AJ$33)-ROWS($AN$22:$AN$33)-ROWS($AR$22:$AR$33)-ROWS($AV$22:$AV$33)-ROWS($AZ$22:$AZ$33)),IFERROR(INDEX($BH$22:$BH$33, ROWS($BT$4:BT11)-ROWS($AJ$22:$AJ$33)-ROWS($AN$22:$AN$33)-ROWS($AR$22:$AR$33)-ROWS($AV$22:$AV$33)-ROWS($AZ$22:$AZ$33)-ROWS($BD$22:$BD$33)), "")))))))</f>
        <v/>
      </c>
      <c r="BU13" s="316" t="str">
        <f t="shared" ca="1" si="33"/>
        <v>D. Store Card 1</v>
      </c>
      <c r="BV13" s="316" t="str">
        <f ca="1">IF(OR(BW13="",BW13=0),"",MAX(BV$5:BV12)+1)</f>
        <v/>
      </c>
      <c r="BW13" s="316" t="str">
        <f ca="1">IFERROR(INDEX($AK$22:$AK$33, ROWS($BW$4:BW11)), IFERROR(INDEX($AO$22:$AO$33, ROWS($BW$4:BW11)-ROWS($AK$22:$AK$33)), IFERROR(INDEX($AS$22:$AS$33, ROWS($BW$4:BW11)-ROWS($AK$22:$AK$33)-ROWS($AO$22:$AO$33)),IFERROR(INDEX($AW$22:$AW$33, ROWS($BW$4:BW11)-ROWS($AK$22:$AK$33)-ROWS($AO$22:$AO$33)-ROWS($AS$22:$AS$33)),IFERROR(INDEX($BA$22:$BA$33, ROWS($BW$4:BW11)-ROWS($AK$22:$AK$33)-ROWS($AO$22:$AO$33)-ROWS($AS$22:$AS$33)-ROWS($AW$22:$AW$33)),IFERROR(INDEX($BE$22:$BE$33, ROWS($BW$4:BW11)-ROWS($AK$22:$AK$33)-ROWS($AO$22:$AO$33)-ROWS($AS$22:$AS$33)-ROWS($AW$22:$AW$33)-ROWS($BA$22:$BA$33)),IFERROR(INDEX($BI$22:$BI$33, ROWS($BW$4:BW11)-ROWS($AK$22:$AK$33)-ROWS($AO$22:$AO$33)-ROWS($AS$22:$AS$33)-ROWS($AW$22:$AW$33)-ROWS($BA$22:$BA$33)-ROWS($BE$22:$BE$33)), "")))))))</f>
        <v/>
      </c>
      <c r="BX13" s="316">
        <f t="shared" ca="1" si="34"/>
        <v>30</v>
      </c>
      <c r="BY13" s="413" t="str">
        <f t="shared" ca="1" si="35"/>
        <v/>
      </c>
      <c r="BZ13" s="412" t="str">
        <f ca="1">IF(OR(CA13="",CA13=0),"",MAX(BZ$5:BZ12)+1)</f>
        <v/>
      </c>
      <c r="CA13" s="316" t="str">
        <f ca="1">IFERROR(INDEX($AJ$38:$AJ$49, ROWS($CA$4:CA11)), IFERROR(INDEX($AN$38:$AN$49, ROWS($CA$4:CA11)-ROWS($AJ$38:$AJ$49)), IFERROR(INDEX($AR$38:$AR$49, ROWS($CA$4:CA11)-ROWS($AJ$38:$AJ$49)-ROWS($AN$38:$AN$49)),IFERROR(INDEX($AV$38:$AV$49, ROWS($CA$4:CA11)-ROWS($AJ$38:$AJ$49)-ROWS($AN$38:$AN$49)-ROWS($AR$38:$AR$49)),IFERROR(INDEX($AZ$38:$AZ$49, ROWS($CA$4:CA11)-ROWS($AJ$38:$AJ$49)-ROWS($AN$38:$AN$49)-ROWS($AR$38:$AR$49)-ROWS($AV$38:$AV$49)),IFERROR(INDEX($BD$38:$BD$49, ROWS($CA$4:CA11)-ROWS($AJ$38:$AJ$49)-ROWS($AN$38:$AN$49)-ROWS($AR$38:$AR$49)-ROWS($AV$38:$AV$49)-ROWS($AZ$38:$AZ$49)),IFERROR(INDEX($BH$38:$BH$49, ROWS($CA$4:CA11)-ROWS($AJ$38:$AJ$49)-ROWS($AN$38:$AN$49)-ROWS($AR$38:$AR$49)-ROWS($AV$38:$AV$49)-ROWS($AZ$38:$AZ$49)-ROWS($BD$38:$BD$49)), "")))))))</f>
        <v/>
      </c>
      <c r="CB13" s="316" t="str">
        <f t="shared" ca="1" si="36"/>
        <v>Lawn Service</v>
      </c>
      <c r="CC13" s="316" t="str">
        <f ca="1">IF(OR(CD13="",CD13=0),"",MAX(CC$5:CC12)+1)</f>
        <v/>
      </c>
      <c r="CD13" s="316" t="str">
        <f ca="1">IFERROR(INDEX($AK$38:$AK$49, ROWS($CD$4:CD11)), IFERROR(INDEX($AO$38:$AO$49, ROWS($CD$4:CD11)-ROWS($AK$38:$AK$49)), IFERROR(INDEX($AS$38:$AS$49, ROWS($CD$4:CD11)-ROWS($AK$38:$AK$49)-ROWS($AO$38:$AO$49)),IFERROR(INDEX($AW$38:$AW$49, ROWS($CD$4:CD11)-ROWS($AK$38:$AK$49)-ROWS($AO$38:$AO$49)-ROWS($AS$38:$AS$49)),IFERROR(INDEX($BA$38:$BA$49, ROWS($CD$4:CD11)-ROWS($AK$38:$AK$49)-ROWS($AO$38:$AO$49)-ROWS($AS$38:$AS$49)-ROWS($AW$38:$AW$49)),IFERROR(INDEX($BE$38:$BE$49, ROWS($CD$4:CD11)-ROWS($AK$38:$AK$49)-ROWS($AO$38:$AO$49)-ROWS($AS$38:$AS$49)-ROWS($AW$38:$AW$49)-ROWS($BA$38:$BA$49)),IFERROR(INDEX($BI$38:$BI$49, ROWS($CD$4:CD11)-ROWS($AK$38:$AK$49)-ROWS($AO$38:$AO$49)-ROWS($AS$38:$AS$49)-ROWS($AW$38:$AW$49)-ROWS($BA$38:$BA$49)-ROWS($BE$38:$BE$49)), "")))))))</f>
        <v/>
      </c>
      <c r="CE13" s="316">
        <f t="shared" ca="1" si="37"/>
        <v>50</v>
      </c>
      <c r="CF13" s="413" t="str">
        <f t="shared" ca="1" si="38"/>
        <v/>
      </c>
      <c r="CG13" s="412" t="str">
        <f ca="1">IF(OR(CH13="",CH13=0),"",MAX(CG$5:CG12)+1)</f>
        <v/>
      </c>
      <c r="CH13" s="316" t="str">
        <f ca="1">IFERROR(INDEX($AJ$54:$AJ$65, ROWS($CH$4:CH11)), IFERROR(INDEX($AN$54:$AN$65, ROWS($CH$4:CH11)-ROWS($AJ$54:$AJ$65)), IFERROR(INDEX($AR$54:$AR$65, ROWS($CH$4:CH11)-ROWS($AJ$54:$AJ$65)-ROWS($AN$54:$AN$65)),IFERROR(INDEX($AV$54:$AV$65, ROWS($CH$4:CH11)-ROWS($AJ$54:$AJ$65)-ROWS($AN$54:$AN$65)-ROWS($AR$54:$AR$65)),IFERROR(INDEX($AZ$54:$AZ$65, ROWS($CH$4:CH11)-ROWS($AJ$54:$AJ$65)-ROWS($AN$54:$AN$65)-ROWS($AR$54:$AR$65)-ROWS($AV$54:$AV$65)),IFERROR(INDEX($BD$54:$BD$65, ROWS($CH$4:CH11)-ROWS($AJ$54:$AJ$65)-ROWS($AN$54:$AN$65)-ROWS($AR$54:$AR$65)-ROWS($AV$54:$AV$65)-ROWS($AZ$54:$AZ$65)),IFERROR(INDEX($BH$54:$BH$65, ROWS($CH$4:CH11)-ROWS($AJ$54:$AJ$65)-ROWS($AN$54:$AN$65)-ROWS($AR$54:$AR$65)-ROWS($AV$54:$AV$65)-ROWS($AZ$54:$AZ$65)-ROWS($BD$54:$BD$65)), "")))))))</f>
        <v/>
      </c>
      <c r="CI13" s="316" t="str">
        <f t="shared" ca="1" si="39"/>
        <v>Paycheck 1</v>
      </c>
      <c r="CJ13" s="316" t="str">
        <f ca="1">IF(OR(CK13="",CK13=0),"",MAX(CJ$5:CJ12)+1)</f>
        <v/>
      </c>
      <c r="CK13" s="316" t="str">
        <f ca="1">IFERROR(INDEX($AK$54:$AK$65, ROWS($CK$4:CK11)), IFERROR(INDEX($AO$54:$AO$65, ROWS($CK$4:CK11)-ROWS($AK$54:$AK$65)), IFERROR(INDEX($AS$54:$AS$65, ROWS($CK$4:CK11)-ROWS($AK$54:$AK$65)-ROWS($AO$54:$AO$65)),IFERROR(INDEX($AW$54:$AW$65, ROWS($CK$4:CK11)-ROWS($AK$54:$AK$65)-ROWS($AO$54:$AO$65)-ROWS($AS$54:$AS$65)),IFERROR(INDEX($BA$54:$BA$65, ROWS($CK$4:CK11)-ROWS($AK$54:$AK$65)-ROWS($AO$54:$AO$65)-ROWS($AS$54:$AS$65)-ROWS($AW$54:$AW$65)),IFERROR(INDEX($BE$54:$BE$65, ROWS($CK$4:CK11)-ROWS($AK$54:$AK$65)-ROWS($AO$54:$AO$65)-ROWS($AS$54:$AS$65)-ROWS($AW$54:$AW$65)-ROWS($BA$54:$BA$65)),IFERROR(INDEX($BI$54:$BI$65, ROWS($CK$4:CK11)-ROWS($AK$54:$AK$65)-ROWS($AO$54:$AO$65)-ROWS($AS$54:$AS$65)-ROWS($AW$54:$AW$65)-ROWS($BA$54:$BA$65)-ROWS($BE$54:$BE$65)), "")))))))</f>
        <v/>
      </c>
      <c r="CL13" s="316">
        <f t="shared" ca="1" si="40"/>
        <v>850</v>
      </c>
      <c r="CM13" s="413" t="str">
        <f t="shared" ca="1" si="41"/>
        <v>Income</v>
      </c>
      <c r="CN13" s="412" t="str">
        <f ca="1">IF(OR(CO13="",CO13=0),"",MAX(CN$5:CN12)+1)</f>
        <v/>
      </c>
      <c r="CO13" s="316" t="str">
        <f ca="1">IFERROR(INDEX($AJ$70:$AJ$81, ROWS($CO$4:CO11)), IFERROR(INDEX($AN$70:$AN$81, ROWS($CO$4:CO11)-ROWS($AJ$70:$AJ$81)), IFERROR(INDEX($AR$70:$AR$81, ROWS($CO$4:CO11)-ROWS($AJ$70:$AJ$81)-ROWS($AN$70:$AN$81)),IFERROR(INDEX($AV$70:$AV$81, ROWS($CO$4:CO11)-ROWS($AJ$70:$AJ$81)-ROWS($AN$70:$AN$81)-ROWS($AR$70:$AR$81)),IFERROR(INDEX($AZ$70:$AZ$81, ROWS($CO$4:CO11)-ROWS($AJ$70:$AJ$81)-ROWS($AN$70:$AN$81)-ROWS($AR$70:$AR$81)-ROWS($AV$70:$AV$81)),IFERROR(INDEX($BD$70:$BD$81, ROWS($CO$4:CO11)-ROWS($AJ$70:$AJ$81)-ROWS($AN$70:$AN$81)-ROWS($AR$70:$AR$81)-ROWS($AV$70:$AV$81)-ROWS($AZ$70:$AZ$81)),IFERROR(INDEX($BH$70:$BH$81, ROWS($CO$4:CO11)-ROWS($AJ$70:$AJ$81)-ROWS($AN$70:$AN$81)-ROWS($AR$70:$AR$81)-ROWS($AV$70:$AV$81)-ROWS($AZ$70:$AZ$81)-ROWS($BD$70:$BD$81)), "")))))))</f>
        <v/>
      </c>
      <c r="CP13" s="316" t="str">
        <f t="shared" ca="1" si="42"/>
        <v/>
      </c>
      <c r="CQ13" s="316" t="str">
        <f ca="1">IF(OR(CR13="",CR13=0),"",MAX(CQ$5:CQ12)+1)</f>
        <v/>
      </c>
      <c r="CR13" s="316" t="str">
        <f ca="1">IFERROR(INDEX($AK$70:$AK$81, ROWS($CR$4:CR11)), IFERROR(INDEX($AO$70:$AO$81, ROWS($CR$4:CR11)-ROWS($AK$70:$AK$81)), IFERROR(INDEX($AS$70:$AS$81, ROWS($CR$4:CR11)-ROWS($AK$70:$AK$81)-ROWS($AO$70:$AO$81)),IFERROR(INDEX($AW$70:$AW$81, ROWS($CR$4:CR11)-ROWS($AK$70:$AK$81)-ROWS($AO$70:$AO$81)-ROWS($AS$70:$AS$81)),IFERROR(INDEX($BA$70:$BA$81, ROWS($CR$4:CR11)-ROWS($AK$70:$AK$81)-ROWS($AO$70:$AO$81)-ROWS($AS$70:$AS$81)-ROWS($AW$70:$AW$81)),IFERROR(INDEX($BE$70:$BE$81, ROWS($CR$4:CR11)-ROWS($AK$70:$AK$81)-ROWS($AO$70:$AO$81)-ROWS($AS$70:$AS$81)-ROWS($AW$70:$AW$81)-ROWS($BA$70:$BA$81)),IFERROR(INDEX($BI$70:$BI$81, ROWS($CR$4:CR11)-ROWS($AK$70:$AK$81)-ROWS($AO$70:$AO$81)-ROWS($AS$70:$AS$81)-ROWS($AW$70:$AW$81)-ROWS($BA$70:$BA$81)-ROWS($BE$70:$BE$81)), "")))))))</f>
        <v/>
      </c>
      <c r="CS13" s="316" t="str">
        <f t="shared" ca="1" si="43"/>
        <v/>
      </c>
      <c r="CT13" s="413" t="str">
        <f t="shared" ca="1" si="44"/>
        <v/>
      </c>
      <c r="CU13" s="412" t="str">
        <f>IF(OR(CV13="",CV13=0),"",MAX(CU$5:CU12)+1)</f>
        <v/>
      </c>
      <c r="CV13" s="316">
        <f>IFERROR(INDEX($AJ$86:$AJ$97, ROWS($CV$4:CV11)), IFERROR(INDEX($AN$86:$AN$97, ROWS($CV$4:CV11)-ROWS($AJ$86:$AJ$97)), ""))</f>
        <v>0</v>
      </c>
      <c r="CW13" s="316" t="str">
        <f t="shared" si="45"/>
        <v/>
      </c>
      <c r="CX13" s="316" t="str">
        <f>IF(OR(CY13="",CY13=0),"",MAX(CX$5:CX12)+1)</f>
        <v/>
      </c>
      <c r="CY13" s="316">
        <f>IFERROR(INDEX($AK$86:$AK$97, ROWS($CY$4:CY11)), IFERROR(INDEX($AO$86:$AO$97, ROWS($CY$4:CY11)-ROWS($AK$86:$AK$97)), ""))</f>
        <v>0</v>
      </c>
      <c r="CZ13" s="316" t="str">
        <f t="shared" si="46"/>
        <v/>
      </c>
      <c r="DA13" s="413" t="str">
        <f t="shared" si="47"/>
        <v/>
      </c>
      <c r="DC13" s="438">
        <f ca="1">IF(OR(DD13="",DD13=0),"",MAX(DC$5:DC12)+1)</f>
        <v>7</v>
      </c>
      <c r="DD13" s="434" t="str">
        <f t="shared" ca="1" si="48"/>
        <v>Life Insurance</v>
      </c>
      <c r="DE13" s="413">
        <f t="shared" ca="1" si="49"/>
        <v>70</v>
      </c>
      <c r="DF13" s="431" t="str">
        <f ca="1">IF(OR(DG13="",DG13=0),"",MAX(DF$5:DF12)+1)</f>
        <v/>
      </c>
      <c r="DG13" s="412" t="str">
        <f t="shared" ca="1" si="50"/>
        <v/>
      </c>
      <c r="DH13" s="413" t="str">
        <f t="shared" ca="1" si="51"/>
        <v/>
      </c>
      <c r="DI13" s="412" t="str">
        <f t="shared" ca="1" si="52"/>
        <v/>
      </c>
      <c r="DJ13" s="413" t="str">
        <f t="shared" ca="1" si="53"/>
        <v/>
      </c>
      <c r="DK13" s="412" t="str">
        <f t="shared" ca="1" si="54"/>
        <v/>
      </c>
      <c r="DL13" s="413" t="str">
        <f t="shared" ca="1" si="55"/>
        <v/>
      </c>
    </row>
    <row r="14" spans="1:123" s="292" customFormat="1" ht="15" customHeight="1" x14ac:dyDescent="0.3">
      <c r="A14" s="1183"/>
      <c r="B14" s="1182"/>
      <c r="C14" s="1183"/>
      <c r="D14" s="1182"/>
      <c r="E14" s="1183"/>
      <c r="F14" s="1182"/>
      <c r="G14" s="1183"/>
      <c r="H14" s="1182"/>
      <c r="I14" s="1183"/>
      <c r="J14" s="1182"/>
      <c r="K14" s="1183"/>
      <c r="L14" s="1182"/>
      <c r="M14" s="1183"/>
      <c r="N14" s="1182"/>
      <c r="P14" s="295" t="str">
        <f t="shared" ca="1" si="57"/>
        <v/>
      </c>
      <c r="Q14" s="295" t="str">
        <f t="shared" ca="1" si="56"/>
        <v/>
      </c>
      <c r="R14" s="295" t="str">
        <f t="shared" ca="1" si="56"/>
        <v/>
      </c>
      <c r="S14" s="296" t="str">
        <f t="shared" ca="1" si="56"/>
        <v/>
      </c>
      <c r="T14" s="295" t="str">
        <f t="shared" ca="1" si="56"/>
        <v/>
      </c>
      <c r="U14" s="295" t="str">
        <f t="shared" ca="1" si="56"/>
        <v/>
      </c>
      <c r="V14" s="1158" t="s">
        <v>508</v>
      </c>
      <c r="W14" s="1159"/>
      <c r="X14" s="445">
        <f ca="1">IF(X10="",0,X10)</f>
        <v>2505.4100000000008</v>
      </c>
      <c r="Y14"/>
      <c r="AB14" s="299"/>
      <c r="AC14" s="358">
        <f>IF('Data Entry'!B20="","",'Data Entry'!B20)</f>
        <v>11</v>
      </c>
      <c r="AD14" s="356" t="str">
        <f>IF('Data Entry'!A20="","",'Data Entry'!A20)</f>
        <v>Netflix</v>
      </c>
      <c r="AE14" s="363">
        <f>IF('Data Entry'!C20="","",'Data Entry'!C20)</f>
        <v>14.95</v>
      </c>
      <c r="AF14" s="402" t="str">
        <f>IF('Data Entry'!E20="","",'Data Entry'!E20)</f>
        <v>Monthly</v>
      </c>
      <c r="AG14" s="300"/>
      <c r="AH14"/>
      <c r="AI14" s="304">
        <f t="shared" ca="1" si="23"/>
        <v>23</v>
      </c>
      <c r="AJ14" s="305" t="str">
        <f t="shared" ca="1" si="2"/>
        <v/>
      </c>
      <c r="AK14" s="306" t="str">
        <f t="shared" ca="1" si="3"/>
        <v/>
      </c>
      <c r="AL14" s="307" t="str">
        <f t="shared" ca="1" si="4"/>
        <v/>
      </c>
      <c r="AM14" s="304" t="str">
        <f t="shared" ca="1" si="24"/>
        <v/>
      </c>
      <c r="AN14" s="305" t="str">
        <f t="shared" ca="1" si="5"/>
        <v/>
      </c>
      <c r="AO14" s="306" t="str">
        <f t="shared" ca="1" si="6"/>
        <v/>
      </c>
      <c r="AP14" s="307" t="str">
        <f t="shared" ca="1" si="7"/>
        <v/>
      </c>
      <c r="AQ14" s="304" t="str">
        <f t="shared" ca="1" si="25"/>
        <v/>
      </c>
      <c r="AR14" s="305" t="str">
        <f t="shared" ca="1" si="8"/>
        <v/>
      </c>
      <c r="AS14" s="306" t="str">
        <f t="shared" ca="1" si="9"/>
        <v/>
      </c>
      <c r="AT14" s="307" t="str">
        <f t="shared" ca="1" si="10"/>
        <v/>
      </c>
      <c r="AU14" s="304" t="str">
        <f t="shared" ca="1" si="26"/>
        <v/>
      </c>
      <c r="AV14" s="305" t="str">
        <f t="shared" ca="1" si="11"/>
        <v/>
      </c>
      <c r="AW14" s="306" t="str">
        <f t="shared" ca="1" si="12"/>
        <v/>
      </c>
      <c r="AX14" s="307" t="str">
        <f t="shared" ca="1" si="13"/>
        <v/>
      </c>
      <c r="AY14" s="304" t="str">
        <f t="shared" ca="1" si="27"/>
        <v/>
      </c>
      <c r="AZ14" s="305" t="str">
        <f t="shared" ca="1" si="14"/>
        <v/>
      </c>
      <c r="BA14" s="306" t="str">
        <f t="shared" ca="1" si="15"/>
        <v/>
      </c>
      <c r="BB14" s="307" t="str">
        <f t="shared" ca="1" si="16"/>
        <v/>
      </c>
      <c r="BC14" s="304" t="str">
        <f t="shared" ca="1" si="28"/>
        <v/>
      </c>
      <c r="BD14" s="305" t="str">
        <f t="shared" ca="1" si="17"/>
        <v/>
      </c>
      <c r="BE14" s="306" t="str">
        <f t="shared" ca="1" si="18"/>
        <v/>
      </c>
      <c r="BF14" s="307" t="str">
        <f t="shared" ca="1" si="19"/>
        <v/>
      </c>
      <c r="BG14" s="304" t="str">
        <f t="shared" ca="1" si="29"/>
        <v/>
      </c>
      <c r="BH14" s="305" t="str">
        <f t="shared" ca="1" si="20"/>
        <v/>
      </c>
      <c r="BI14" s="306" t="str">
        <f t="shared" ca="1" si="21"/>
        <v/>
      </c>
      <c r="BJ14" s="307" t="str">
        <f t="shared" ca="1" si="22"/>
        <v/>
      </c>
      <c r="BL14" s="412" t="str">
        <f ca="1">IF(OR(BM14="",BM14=0),"",MAX(BL$5:BL13)+1)</f>
        <v/>
      </c>
      <c r="BM14" s="316" t="str">
        <f ca="1">IFERROR(INDEX($AJ$6:$AJ$17, ROWS(BM$4:$BM12)), IFERROR(INDEX($AN$6:$AN$17, ROWS(BM$4:$BM12)-ROWS($AJ$6:$AJ$17)), IFERROR(INDEX($AR$6:$AR$17, ROWS(BM$4:$BM12)-ROWS($AJ$6:$AJ$17)-ROWS($AN$6:$AN$17)),IFERROR(INDEX($AV$6:$AV$17, ROWS(BM$4:$BM12)-ROWS($AJ$6:$AJ$17)-ROWS($AN$6:$AN$17)-ROWS($AR$6:$AR$17)),IFERROR(INDEX($AZ$6:$AZ$17, ROWS(BM$4:$BM12)-ROWS($AJ$6:$AJ$17)-ROWS($AN$6:$AN$17)-ROWS($AR$6:$AR$17)-ROWS($AV$6:$AV$17)),IFERROR(INDEX($BD$6:$BD$17, ROWS(BM$4:$BM12)-ROWS($AJ$6:$AJ$17)-ROWS($AN$6:$AN$17)-ROWS($AR$6:$AR$17)-ROWS($AV$6:$AV$17)-ROWS($AZ$6:$AZ$17)),IFERROR(INDEX($BH$6:$BH$17, ROWS(BM$4:$BM12)-ROWS($AJ$6:$AJ$17)-ROWS($AN$6:$AN$17)-ROWS($AR$6:$AR$17)-ROWS($AV$6:$AV$17)-ROWS($AZ$6:$AZ$17)-ROWS($BD$6:$BD$17)), "")))))))</f>
        <v/>
      </c>
      <c r="BN14" s="316" t="str">
        <f t="shared" ca="1" si="30"/>
        <v/>
      </c>
      <c r="BO14" s="316" t="str">
        <f ca="1">IF(OR(BP14="",BP14=0),"",MAX(BO$5:BO13)+1)</f>
        <v/>
      </c>
      <c r="BP14" s="316" t="str">
        <f ca="1">IFERROR(INDEX($AK$6:$AK$17, ROWS($BP$4:BP12)), IFERROR(INDEX($AO$6:$AO$17, ROWS($BP$4:BP12)-ROWS($AK$6:$AK$17)), IFERROR(INDEX($AS$6:$AS$17, ROWS($BP$4:BP12)-ROWS($AK$6:$AK$17)-ROWS($AO$6:$AO$17)),IFERROR(INDEX($AW$6:$AW$17, ROWS($BP$4:BP12)-ROWS($AK$6:$AK$17)-ROWS($AO$6:$AO$17)-ROWS($AS$6:$AS$17)),IFERROR(INDEX($BA$6:$BA$17, ROWS($BP$4:BP12)-ROWS($AK$6:$AK$17)-ROWS($AO$6:$AO$17)-ROWS($AS$6:$AS$17)-ROWS($AW$6:$AW$17)),IFERROR(INDEX($BE$6:$BE$17, ROWS($BP$4:BP12)-ROWS($AK$6:$AK$17)-ROWS($AO$6:$AO$17)-ROWS($AS$6:$AS$17)-ROWS($AW$6:$AW$17)-ROWS($BA$6:$BA$17)),IFERROR(INDEX($BI$6:$BI$17, ROWS($BP$4:BP12)-ROWS($AK$6:$AK$17)-ROWS($AO$6:$AO$17)-ROWS($AS$6:$AS$17)-ROWS($AW$6:$AW$17)-ROWS($BA$6:$BA$17)-ROWS($BE$6:$BE$17)), "")))))))</f>
        <v/>
      </c>
      <c r="BQ14" s="316" t="str">
        <f t="shared" ca="1" si="31"/>
        <v/>
      </c>
      <c r="BR14" s="413" t="str">
        <f t="shared" ca="1" si="32"/>
        <v/>
      </c>
      <c r="BS14" s="412" t="str">
        <f ca="1">IF(OR(BT14="",BT14=0),"",MAX(BS$5:BS13)+1)</f>
        <v/>
      </c>
      <c r="BT14" s="316" t="str">
        <f ca="1">IFERROR(INDEX($AJ$22:$AJ$33, ROWS($BT$4:BT12)), IFERROR(INDEX($AN$22:$AN$33, ROWS($BT$4:BT12)-ROWS($AJ$22:$AJ$33)), IFERROR(INDEX($AR$22:$AR$33, ROWS($BT$4:BT12)-ROWS($AJ$22:$AJ$33)-ROWS($AN$22:$AN$33)),IFERROR(INDEX($AV$22:$AV$33, ROWS($BT$4:BT12)-ROWS($AJ$22:$AJ$33)-ROWS($AN$22:$AN$33)-ROWS($AR$22:$AR$33)),IFERROR(INDEX($AZ$22:$AZ$33, ROWS($BT$4:BT12)-ROWS($AJ$22:$AJ$33)-ROWS($AN$22:$AN$33)-ROWS($AR$22:$AR$33)-ROWS($AV$22:$AV$33)),IFERROR(INDEX($BD$22:$BD$33, ROWS($BT$4:BT12)-ROWS($AJ$22:$AJ$33)-ROWS($AN$22:$AN$33)-ROWS($AR$22:$AR$33)-ROWS($AV$22:$AV$33)-ROWS($AZ$22:$AZ$33)),IFERROR(INDEX($BH$22:$BH$33, ROWS($BT$4:BT12)-ROWS($AJ$22:$AJ$33)-ROWS($AN$22:$AN$33)-ROWS($AR$22:$AR$33)-ROWS($AV$22:$AV$33)-ROWS($AZ$22:$AZ$33)-ROWS($BD$22:$BD$33)), "")))))))</f>
        <v/>
      </c>
      <c r="BU14" s="316" t="str">
        <f t="shared" ca="1" si="33"/>
        <v>Car 1 Gas</v>
      </c>
      <c r="BV14" s="316" t="str">
        <f ca="1">IF(OR(BW14="",BW14=0),"",MAX(BV$5:BV13)+1)</f>
        <v/>
      </c>
      <c r="BW14" s="316" t="str">
        <f ca="1">IFERROR(INDEX($AK$22:$AK$33, ROWS($BW$4:BW12)), IFERROR(INDEX($AO$22:$AO$33, ROWS($BW$4:BW12)-ROWS($AK$22:$AK$33)), IFERROR(INDEX($AS$22:$AS$33, ROWS($BW$4:BW12)-ROWS($AK$22:$AK$33)-ROWS($AO$22:$AO$33)),IFERROR(INDEX($AW$22:$AW$33, ROWS($BW$4:BW12)-ROWS($AK$22:$AK$33)-ROWS($AO$22:$AO$33)-ROWS($AS$22:$AS$33)),IFERROR(INDEX($BA$22:$BA$33, ROWS($BW$4:BW12)-ROWS($AK$22:$AK$33)-ROWS($AO$22:$AO$33)-ROWS($AS$22:$AS$33)-ROWS($AW$22:$AW$33)),IFERROR(INDEX($BE$22:$BE$33, ROWS($BW$4:BW12)-ROWS($AK$22:$AK$33)-ROWS($AO$22:$AO$33)-ROWS($AS$22:$AS$33)-ROWS($AW$22:$AW$33)-ROWS($BA$22:$BA$33)),IFERROR(INDEX($BI$22:$BI$33, ROWS($BW$4:BW12)-ROWS($AK$22:$AK$33)-ROWS($AO$22:$AO$33)-ROWS($AS$22:$AS$33)-ROWS($AW$22:$AW$33)-ROWS($BA$22:$BA$33)-ROWS($BE$22:$BE$33)), "")))))))</f>
        <v/>
      </c>
      <c r="BX14" s="316">
        <f t="shared" ca="1" si="34"/>
        <v>50</v>
      </c>
      <c r="BY14" s="413" t="str">
        <f t="shared" ca="1" si="35"/>
        <v/>
      </c>
      <c r="BZ14" s="412" t="str">
        <f ca="1">IF(OR(CA14="",CA14=0),"",MAX(BZ$5:BZ13)+1)</f>
        <v/>
      </c>
      <c r="CA14" s="316" t="str">
        <f ca="1">IFERROR(INDEX($AJ$38:$AJ$49, ROWS($CA$4:CA12)), IFERROR(INDEX($AN$38:$AN$49, ROWS($CA$4:CA12)-ROWS($AJ$38:$AJ$49)), IFERROR(INDEX($AR$38:$AR$49, ROWS($CA$4:CA12)-ROWS($AJ$38:$AJ$49)-ROWS($AN$38:$AN$49)),IFERROR(INDEX($AV$38:$AV$49, ROWS($CA$4:CA12)-ROWS($AJ$38:$AJ$49)-ROWS($AN$38:$AN$49)-ROWS($AR$38:$AR$49)),IFERROR(INDEX($AZ$38:$AZ$49, ROWS($CA$4:CA12)-ROWS($AJ$38:$AJ$49)-ROWS($AN$38:$AN$49)-ROWS($AR$38:$AR$49)-ROWS($AV$38:$AV$49)),IFERROR(INDEX($BD$38:$BD$49, ROWS($CA$4:CA12)-ROWS($AJ$38:$AJ$49)-ROWS($AN$38:$AN$49)-ROWS($AR$38:$AR$49)-ROWS($AV$38:$AV$49)-ROWS($AZ$38:$AZ$49)),IFERROR(INDEX($BH$38:$BH$49, ROWS($CA$4:CA12)-ROWS($AJ$38:$AJ$49)-ROWS($AN$38:$AN$49)-ROWS($AR$38:$AR$49)-ROWS($AV$38:$AV$49)-ROWS($AZ$38:$AZ$49)-ROWS($BD$38:$BD$49)), "")))))))</f>
        <v/>
      </c>
      <c r="CB14" s="316" t="str">
        <f t="shared" ca="1" si="36"/>
        <v>Audible</v>
      </c>
      <c r="CC14" s="316" t="str">
        <f ca="1">IF(OR(CD14="",CD14=0),"",MAX(CC$5:CC13)+1)</f>
        <v/>
      </c>
      <c r="CD14" s="316" t="str">
        <f ca="1">IFERROR(INDEX($AK$38:$AK$49, ROWS($CD$4:CD12)), IFERROR(INDEX($AO$38:$AO$49, ROWS($CD$4:CD12)-ROWS($AK$38:$AK$49)), IFERROR(INDEX($AS$38:$AS$49, ROWS($CD$4:CD12)-ROWS($AK$38:$AK$49)-ROWS($AO$38:$AO$49)),IFERROR(INDEX($AW$38:$AW$49, ROWS($CD$4:CD12)-ROWS($AK$38:$AK$49)-ROWS($AO$38:$AO$49)-ROWS($AS$38:$AS$49)),IFERROR(INDEX($BA$38:$BA$49, ROWS($CD$4:CD12)-ROWS($AK$38:$AK$49)-ROWS($AO$38:$AO$49)-ROWS($AS$38:$AS$49)-ROWS($AW$38:$AW$49)),IFERROR(INDEX($BE$38:$BE$49, ROWS($CD$4:CD12)-ROWS($AK$38:$AK$49)-ROWS($AO$38:$AO$49)-ROWS($AS$38:$AS$49)-ROWS($AW$38:$AW$49)-ROWS($BA$38:$BA$49)),IFERROR(INDEX($BI$38:$BI$49, ROWS($CD$4:CD12)-ROWS($AK$38:$AK$49)-ROWS($AO$38:$AO$49)-ROWS($AS$38:$AS$49)-ROWS($AW$38:$AW$49)-ROWS($BA$38:$BA$49)-ROWS($BE$38:$BE$49)), "")))))))</f>
        <v/>
      </c>
      <c r="CE14" s="316">
        <f t="shared" ca="1" si="37"/>
        <v>14.95</v>
      </c>
      <c r="CF14" s="413" t="str">
        <f t="shared" ca="1" si="38"/>
        <v/>
      </c>
      <c r="CG14" s="412" t="str">
        <f ca="1">IF(OR(CH14="",CH14=0),"",MAX(CG$5:CG13)+1)</f>
        <v/>
      </c>
      <c r="CH14" s="316" t="str">
        <f ca="1">IFERROR(INDEX($AJ$54:$AJ$65, ROWS($CH$4:CH12)), IFERROR(INDEX($AN$54:$AN$65, ROWS($CH$4:CH12)-ROWS($AJ$54:$AJ$65)), IFERROR(INDEX($AR$54:$AR$65, ROWS($CH$4:CH12)-ROWS($AJ$54:$AJ$65)-ROWS($AN$54:$AN$65)),IFERROR(INDEX($AV$54:$AV$65, ROWS($CH$4:CH12)-ROWS($AJ$54:$AJ$65)-ROWS($AN$54:$AN$65)-ROWS($AR$54:$AR$65)),IFERROR(INDEX($AZ$54:$AZ$65, ROWS($CH$4:CH12)-ROWS($AJ$54:$AJ$65)-ROWS($AN$54:$AN$65)-ROWS($AR$54:$AR$65)-ROWS($AV$54:$AV$65)),IFERROR(INDEX($BD$54:$BD$65, ROWS($CH$4:CH12)-ROWS($AJ$54:$AJ$65)-ROWS($AN$54:$AN$65)-ROWS($AR$54:$AR$65)-ROWS($AV$54:$AV$65)-ROWS($AZ$54:$AZ$65)),IFERROR(INDEX($BH$54:$BH$65, ROWS($CH$4:CH12)-ROWS($AJ$54:$AJ$65)-ROWS($AN$54:$AN$65)-ROWS($AR$54:$AR$65)-ROWS($AV$54:$AV$65)-ROWS($AZ$54:$AZ$65)-ROWS($BD$54:$BD$65)), "")))))))</f>
        <v/>
      </c>
      <c r="CI14" s="316" t="str">
        <f t="shared" ca="1" si="39"/>
        <v>Car 1 Gas</v>
      </c>
      <c r="CJ14" s="316" t="str">
        <f ca="1">IF(OR(CK14="",CK14=0),"",MAX(CJ$5:CJ13)+1)</f>
        <v/>
      </c>
      <c r="CK14" s="316" t="str">
        <f ca="1">IFERROR(INDEX($AK$54:$AK$65, ROWS($CK$4:CK12)), IFERROR(INDEX($AO$54:$AO$65, ROWS($CK$4:CK12)-ROWS($AK$54:$AK$65)), IFERROR(INDEX($AS$54:$AS$65, ROWS($CK$4:CK12)-ROWS($AK$54:$AK$65)-ROWS($AO$54:$AO$65)),IFERROR(INDEX($AW$54:$AW$65, ROWS($CK$4:CK12)-ROWS($AK$54:$AK$65)-ROWS($AO$54:$AO$65)-ROWS($AS$54:$AS$65)),IFERROR(INDEX($BA$54:$BA$65, ROWS($CK$4:CK12)-ROWS($AK$54:$AK$65)-ROWS($AO$54:$AO$65)-ROWS($AS$54:$AS$65)-ROWS($AW$54:$AW$65)),IFERROR(INDEX($BE$54:$BE$65, ROWS($CK$4:CK12)-ROWS($AK$54:$AK$65)-ROWS($AO$54:$AO$65)-ROWS($AS$54:$AS$65)-ROWS($AW$54:$AW$65)-ROWS($BA$54:$BA$65)),IFERROR(INDEX($BI$54:$BI$65, ROWS($CK$4:CK12)-ROWS($AK$54:$AK$65)-ROWS($AO$54:$AO$65)-ROWS($AS$54:$AS$65)-ROWS($AW$54:$AW$65)-ROWS($BA$54:$BA$65)-ROWS($BE$54:$BE$65)), "")))))))</f>
        <v/>
      </c>
      <c r="CL14" s="316">
        <f t="shared" ca="1" si="40"/>
        <v>50</v>
      </c>
      <c r="CM14" s="413" t="str">
        <f t="shared" ca="1" si="41"/>
        <v/>
      </c>
      <c r="CN14" s="412" t="str">
        <f ca="1">IF(OR(CO14="",CO14=0),"",MAX(CN$5:CN13)+1)</f>
        <v/>
      </c>
      <c r="CO14" s="316" t="str">
        <f ca="1">IFERROR(INDEX($AJ$70:$AJ$81, ROWS($CO$4:CO12)), IFERROR(INDEX($AN$70:$AN$81, ROWS($CO$4:CO12)-ROWS($AJ$70:$AJ$81)), IFERROR(INDEX($AR$70:$AR$81, ROWS($CO$4:CO12)-ROWS($AJ$70:$AJ$81)-ROWS($AN$70:$AN$81)),IFERROR(INDEX($AV$70:$AV$81, ROWS($CO$4:CO12)-ROWS($AJ$70:$AJ$81)-ROWS($AN$70:$AN$81)-ROWS($AR$70:$AR$81)),IFERROR(INDEX($AZ$70:$AZ$81, ROWS($CO$4:CO12)-ROWS($AJ$70:$AJ$81)-ROWS($AN$70:$AN$81)-ROWS($AR$70:$AR$81)-ROWS($AV$70:$AV$81)),IFERROR(INDEX($BD$70:$BD$81, ROWS($CO$4:CO12)-ROWS($AJ$70:$AJ$81)-ROWS($AN$70:$AN$81)-ROWS($AR$70:$AR$81)-ROWS($AV$70:$AV$81)-ROWS($AZ$70:$AZ$81)),IFERROR(INDEX($BH$70:$BH$81, ROWS($CO$4:CO12)-ROWS($AJ$70:$AJ$81)-ROWS($AN$70:$AN$81)-ROWS($AR$70:$AR$81)-ROWS($AV$70:$AV$81)-ROWS($AZ$70:$AZ$81)-ROWS($BD$70:$BD$81)), "")))))))</f>
        <v/>
      </c>
      <c r="CP14" s="316" t="str">
        <f t="shared" ca="1" si="42"/>
        <v/>
      </c>
      <c r="CQ14" s="316" t="str">
        <f ca="1">IF(OR(CR14="",CR14=0),"",MAX(CQ$5:CQ13)+1)</f>
        <v/>
      </c>
      <c r="CR14" s="316" t="str">
        <f ca="1">IFERROR(INDEX($AK$70:$AK$81, ROWS($CR$4:CR12)), IFERROR(INDEX($AO$70:$AO$81, ROWS($CR$4:CR12)-ROWS($AK$70:$AK$81)), IFERROR(INDEX($AS$70:$AS$81, ROWS($CR$4:CR12)-ROWS($AK$70:$AK$81)-ROWS($AO$70:$AO$81)),IFERROR(INDEX($AW$70:$AW$81, ROWS($CR$4:CR12)-ROWS($AK$70:$AK$81)-ROWS($AO$70:$AO$81)-ROWS($AS$70:$AS$81)),IFERROR(INDEX($BA$70:$BA$81, ROWS($CR$4:CR12)-ROWS($AK$70:$AK$81)-ROWS($AO$70:$AO$81)-ROWS($AS$70:$AS$81)-ROWS($AW$70:$AW$81)),IFERROR(INDEX($BE$70:$BE$81, ROWS($CR$4:CR12)-ROWS($AK$70:$AK$81)-ROWS($AO$70:$AO$81)-ROWS($AS$70:$AS$81)-ROWS($AW$70:$AW$81)-ROWS($BA$70:$BA$81)),IFERROR(INDEX($BI$70:$BI$81, ROWS($CR$4:CR12)-ROWS($AK$70:$AK$81)-ROWS($AO$70:$AO$81)-ROWS($AS$70:$AS$81)-ROWS($AW$70:$AW$81)-ROWS($BA$70:$BA$81)-ROWS($BE$70:$BE$81)), "")))))))</f>
        <v/>
      </c>
      <c r="CS14" s="316" t="str">
        <f t="shared" ca="1" si="43"/>
        <v/>
      </c>
      <c r="CT14" s="413" t="str">
        <f t="shared" ca="1" si="44"/>
        <v/>
      </c>
      <c r="CU14" s="412" t="str">
        <f>IF(OR(CV14="",CV14=0),"",MAX(CU$5:CU13)+1)</f>
        <v/>
      </c>
      <c r="CV14" s="316">
        <f>IFERROR(INDEX($AJ$86:$AJ$97, ROWS($CV$4:CV12)), IFERROR(INDEX($AN$86:$AN$97, ROWS($CV$4:CV12)-ROWS($AJ$86:$AJ$97)), ""))</f>
        <v>0</v>
      </c>
      <c r="CW14" s="316" t="str">
        <f t="shared" si="45"/>
        <v/>
      </c>
      <c r="CX14" s="316" t="str">
        <f>IF(OR(CY14="",CY14=0),"",MAX(CX$5:CX13)+1)</f>
        <v/>
      </c>
      <c r="CY14" s="316">
        <f>IFERROR(INDEX($AK$86:$AK$97, ROWS($CY$4:CY12)), IFERROR(INDEX($AO$86:$AO$97, ROWS($CY$4:CY12)-ROWS($AK$86:$AK$97)), ""))</f>
        <v>0</v>
      </c>
      <c r="CZ14" s="316" t="str">
        <f t="shared" si="46"/>
        <v/>
      </c>
      <c r="DA14" s="413" t="str">
        <f t="shared" si="47"/>
        <v/>
      </c>
      <c r="DC14" s="438" t="str">
        <f ca="1">IF(OR(DD14="",DD14=0),"",MAX(DC$5:DC13)+1)</f>
        <v/>
      </c>
      <c r="DD14" s="434" t="str">
        <f t="shared" ca="1" si="48"/>
        <v/>
      </c>
      <c r="DE14" s="413" t="str">
        <f t="shared" ca="1" si="49"/>
        <v/>
      </c>
      <c r="DF14" s="431" t="str">
        <f ca="1">IF(OR(DG14="",DG14=0),"",MAX(DF$5:DF13)+1)</f>
        <v/>
      </c>
      <c r="DG14" s="412" t="str">
        <f t="shared" ca="1" si="50"/>
        <v/>
      </c>
      <c r="DH14" s="413" t="str">
        <f t="shared" ca="1" si="51"/>
        <v/>
      </c>
      <c r="DI14" s="412" t="str">
        <f t="shared" ca="1" si="52"/>
        <v/>
      </c>
      <c r="DJ14" s="413" t="str">
        <f t="shared" ca="1" si="53"/>
        <v/>
      </c>
      <c r="DK14" s="412" t="str">
        <f t="shared" ca="1" si="54"/>
        <v/>
      </c>
      <c r="DL14" s="413" t="str">
        <f t="shared" ca="1" si="55"/>
        <v/>
      </c>
    </row>
    <row r="15" spans="1:123" s="292" customFormat="1" ht="15" customHeight="1" x14ac:dyDescent="0.3">
      <c r="A15" s="1183" t="s">
        <v>478</v>
      </c>
      <c r="B15" s="1182"/>
      <c r="C15" s="1183" t="s">
        <v>478</v>
      </c>
      <c r="D15" s="1182"/>
      <c r="E15" s="1183" t="s">
        <v>478</v>
      </c>
      <c r="F15" s="1182"/>
      <c r="G15" s="1183" t="s">
        <v>478</v>
      </c>
      <c r="H15" s="1182"/>
      <c r="I15" s="1183" t="s">
        <v>478</v>
      </c>
      <c r="J15" s="1182"/>
      <c r="K15" s="1183" t="s">
        <v>478</v>
      </c>
      <c r="L15" s="1182"/>
      <c r="M15" s="1183" t="s">
        <v>478</v>
      </c>
      <c r="N15" s="1182"/>
      <c r="P15" s="295" t="str">
        <f t="shared" ca="1" si="57"/>
        <v/>
      </c>
      <c r="Q15" s="295" t="str">
        <f t="shared" ca="1" si="56"/>
        <v/>
      </c>
      <c r="R15" s="295" t="str">
        <f t="shared" ca="1" si="56"/>
        <v/>
      </c>
      <c r="S15" s="296" t="str">
        <f t="shared" ca="1" si="56"/>
        <v/>
      </c>
      <c r="T15" s="295" t="str">
        <f t="shared" ca="1" si="56"/>
        <v/>
      </c>
      <c r="U15" s="295" t="str">
        <f t="shared" ca="1" si="56"/>
        <v/>
      </c>
      <c r="V15" s="1158"/>
      <c r="W15" s="1159"/>
      <c r="X15" s="445"/>
      <c r="Y15"/>
      <c r="AB15" s="299"/>
      <c r="AC15" s="358" t="str">
        <f>IF('Data Entry'!B21="","",'Data Entry'!B21)</f>
        <v/>
      </c>
      <c r="AD15" s="356" t="str">
        <f>IF('Data Entry'!A21="","",'Data Entry'!A21)</f>
        <v/>
      </c>
      <c r="AE15" s="363" t="str">
        <f>IF('Data Entry'!C21="","",'Data Entry'!C21)</f>
        <v/>
      </c>
      <c r="AF15" s="402" t="str">
        <f>IF('Data Entry'!E21="","",'Data Entry'!E21)</f>
        <v/>
      </c>
      <c r="AG15" s="300"/>
      <c r="AH15"/>
      <c r="AI15" s="302">
        <f t="shared" ca="1" si="23"/>
        <v>24</v>
      </c>
      <c r="AJ15" s="293" t="str">
        <f t="shared" ca="1" si="2"/>
        <v/>
      </c>
      <c r="AK15" s="293" t="str">
        <f t="shared" ca="1" si="3"/>
        <v/>
      </c>
      <c r="AL15" s="303" t="str">
        <f t="shared" ca="1" si="4"/>
        <v/>
      </c>
      <c r="AM15" s="302" t="str">
        <f t="shared" ca="1" si="24"/>
        <v/>
      </c>
      <c r="AN15" s="293" t="str">
        <f t="shared" ca="1" si="5"/>
        <v/>
      </c>
      <c r="AO15" s="293" t="str">
        <f t="shared" ca="1" si="6"/>
        <v/>
      </c>
      <c r="AP15" s="303" t="str">
        <f t="shared" ca="1" si="7"/>
        <v/>
      </c>
      <c r="AQ15" s="302" t="str">
        <f t="shared" ca="1" si="25"/>
        <v/>
      </c>
      <c r="AR15" s="293" t="str">
        <f t="shared" ca="1" si="8"/>
        <v/>
      </c>
      <c r="AS15" s="293" t="str">
        <f t="shared" ca="1" si="9"/>
        <v/>
      </c>
      <c r="AT15" s="303" t="str">
        <f t="shared" ca="1" si="10"/>
        <v/>
      </c>
      <c r="AU15" s="302" t="str">
        <f t="shared" ca="1" si="26"/>
        <v/>
      </c>
      <c r="AV15" s="293" t="str">
        <f t="shared" ca="1" si="11"/>
        <v/>
      </c>
      <c r="AW15" s="293" t="str">
        <f t="shared" ca="1" si="12"/>
        <v/>
      </c>
      <c r="AX15" s="303" t="str">
        <f t="shared" ca="1" si="13"/>
        <v/>
      </c>
      <c r="AY15" s="302" t="str">
        <f t="shared" ca="1" si="27"/>
        <v/>
      </c>
      <c r="AZ15" s="293" t="str">
        <f t="shared" ca="1" si="14"/>
        <v/>
      </c>
      <c r="BA15" s="293" t="str">
        <f t="shared" ca="1" si="15"/>
        <v/>
      </c>
      <c r="BB15" s="303" t="str">
        <f t="shared" ca="1" si="16"/>
        <v/>
      </c>
      <c r="BC15" s="302" t="str">
        <f t="shared" ca="1" si="28"/>
        <v/>
      </c>
      <c r="BD15" s="293" t="str">
        <f t="shared" ca="1" si="17"/>
        <v/>
      </c>
      <c r="BE15" s="293" t="str">
        <f t="shared" ca="1" si="18"/>
        <v/>
      </c>
      <c r="BF15" s="303" t="str">
        <f t="shared" ca="1" si="19"/>
        <v/>
      </c>
      <c r="BG15" s="302" t="str">
        <f t="shared" ca="1" si="29"/>
        <v/>
      </c>
      <c r="BH15" s="293" t="str">
        <f t="shared" ca="1" si="20"/>
        <v/>
      </c>
      <c r="BI15" s="293" t="str">
        <f t="shared" ca="1" si="21"/>
        <v/>
      </c>
      <c r="BJ15" s="303" t="str">
        <f t="shared" ca="1" si="22"/>
        <v/>
      </c>
      <c r="BL15" s="412" t="str">
        <f ca="1">IF(OR(BM15="",BM15=0),"",MAX(BL$5:BL14)+1)</f>
        <v/>
      </c>
      <c r="BM15" s="316" t="str">
        <f ca="1">IFERROR(INDEX($AJ$6:$AJ$17, ROWS(BM$4:$BM13)), IFERROR(INDEX($AN$6:$AN$17, ROWS(BM$4:$BM13)-ROWS($AJ$6:$AJ$17)), IFERROR(INDEX($AR$6:$AR$17, ROWS(BM$4:$BM13)-ROWS($AJ$6:$AJ$17)-ROWS($AN$6:$AN$17)),IFERROR(INDEX($AV$6:$AV$17, ROWS(BM$4:$BM13)-ROWS($AJ$6:$AJ$17)-ROWS($AN$6:$AN$17)-ROWS($AR$6:$AR$17)),IFERROR(INDEX($AZ$6:$AZ$17, ROWS(BM$4:$BM13)-ROWS($AJ$6:$AJ$17)-ROWS($AN$6:$AN$17)-ROWS($AR$6:$AR$17)-ROWS($AV$6:$AV$17)),IFERROR(INDEX($BD$6:$BD$17, ROWS(BM$4:$BM13)-ROWS($AJ$6:$AJ$17)-ROWS($AN$6:$AN$17)-ROWS($AR$6:$AR$17)-ROWS($AV$6:$AV$17)-ROWS($AZ$6:$AZ$17)),IFERROR(INDEX($BH$6:$BH$17, ROWS(BM$4:$BM13)-ROWS($AJ$6:$AJ$17)-ROWS($AN$6:$AN$17)-ROWS($AR$6:$AR$17)-ROWS($AV$6:$AV$17)-ROWS($AZ$6:$AZ$17)-ROWS($BD$6:$BD$17)), "")))))))</f>
        <v/>
      </c>
      <c r="BN15" s="316" t="str">
        <f t="shared" ca="1" si="30"/>
        <v/>
      </c>
      <c r="BO15" s="316" t="str">
        <f ca="1">IF(OR(BP15="",BP15=0),"",MAX(BO$5:BO14)+1)</f>
        <v/>
      </c>
      <c r="BP15" s="316" t="str">
        <f ca="1">IFERROR(INDEX($AK$6:$AK$17, ROWS($BP$4:BP13)), IFERROR(INDEX($AO$6:$AO$17, ROWS($BP$4:BP13)-ROWS($AK$6:$AK$17)), IFERROR(INDEX($AS$6:$AS$17, ROWS($BP$4:BP13)-ROWS($AK$6:$AK$17)-ROWS($AO$6:$AO$17)),IFERROR(INDEX($AW$6:$AW$17, ROWS($BP$4:BP13)-ROWS($AK$6:$AK$17)-ROWS($AO$6:$AO$17)-ROWS($AS$6:$AS$17)),IFERROR(INDEX($BA$6:$BA$17, ROWS($BP$4:BP13)-ROWS($AK$6:$AK$17)-ROWS($AO$6:$AO$17)-ROWS($AS$6:$AS$17)-ROWS($AW$6:$AW$17)),IFERROR(INDEX($BE$6:$BE$17, ROWS($BP$4:BP13)-ROWS($AK$6:$AK$17)-ROWS($AO$6:$AO$17)-ROWS($AS$6:$AS$17)-ROWS($AW$6:$AW$17)-ROWS($BA$6:$BA$17)),IFERROR(INDEX($BI$6:$BI$17, ROWS($BP$4:BP13)-ROWS($AK$6:$AK$17)-ROWS($AO$6:$AO$17)-ROWS($AS$6:$AS$17)-ROWS($AW$6:$AW$17)-ROWS($BA$6:$BA$17)-ROWS($BE$6:$BE$17)), "")))))))</f>
        <v/>
      </c>
      <c r="BQ15" s="316" t="str">
        <f t="shared" ca="1" si="31"/>
        <v/>
      </c>
      <c r="BR15" s="413" t="str">
        <f t="shared" ca="1" si="32"/>
        <v/>
      </c>
      <c r="BS15" s="412" t="str">
        <f ca="1">IF(OR(BT15="",BT15=0),"",MAX(BS$5:BS14)+1)</f>
        <v/>
      </c>
      <c r="BT15" s="316" t="str">
        <f ca="1">IFERROR(INDEX($AJ$22:$AJ$33, ROWS($BT$4:BT13)), IFERROR(INDEX($AN$22:$AN$33, ROWS($BT$4:BT13)-ROWS($AJ$22:$AJ$33)), IFERROR(INDEX($AR$22:$AR$33, ROWS($BT$4:BT13)-ROWS($AJ$22:$AJ$33)-ROWS($AN$22:$AN$33)),IFERROR(INDEX($AV$22:$AV$33, ROWS($BT$4:BT13)-ROWS($AJ$22:$AJ$33)-ROWS($AN$22:$AN$33)-ROWS($AR$22:$AR$33)),IFERROR(INDEX($AZ$22:$AZ$33, ROWS($BT$4:BT13)-ROWS($AJ$22:$AJ$33)-ROWS($AN$22:$AN$33)-ROWS($AR$22:$AR$33)-ROWS($AV$22:$AV$33)),IFERROR(INDEX($BD$22:$BD$33, ROWS($BT$4:BT13)-ROWS($AJ$22:$AJ$33)-ROWS($AN$22:$AN$33)-ROWS($AR$22:$AR$33)-ROWS($AV$22:$AV$33)-ROWS($AZ$22:$AZ$33)),IFERROR(INDEX($BH$22:$BH$33, ROWS($BT$4:BT13)-ROWS($AJ$22:$AJ$33)-ROWS($AN$22:$AN$33)-ROWS($AR$22:$AR$33)-ROWS($AV$22:$AV$33)-ROWS($AZ$22:$AZ$33)-ROWS($BD$22:$BD$33)), "")))))))</f>
        <v/>
      </c>
      <c r="BU15" s="316" t="str">
        <f t="shared" ca="1" si="33"/>
        <v/>
      </c>
      <c r="BV15" s="316" t="str">
        <f ca="1">IF(OR(BW15="",BW15=0),"",MAX(BV$5:BV14)+1)</f>
        <v/>
      </c>
      <c r="BW15" s="316" t="str">
        <f ca="1">IFERROR(INDEX($AK$22:$AK$33, ROWS($BW$4:BW13)), IFERROR(INDEX($AO$22:$AO$33, ROWS($BW$4:BW13)-ROWS($AK$22:$AK$33)), IFERROR(INDEX($AS$22:$AS$33, ROWS($BW$4:BW13)-ROWS($AK$22:$AK$33)-ROWS($AO$22:$AO$33)),IFERROR(INDEX($AW$22:$AW$33, ROWS($BW$4:BW13)-ROWS($AK$22:$AK$33)-ROWS($AO$22:$AO$33)-ROWS($AS$22:$AS$33)),IFERROR(INDEX($BA$22:$BA$33, ROWS($BW$4:BW13)-ROWS($AK$22:$AK$33)-ROWS($AO$22:$AO$33)-ROWS($AS$22:$AS$33)-ROWS($AW$22:$AW$33)),IFERROR(INDEX($BE$22:$BE$33, ROWS($BW$4:BW13)-ROWS($AK$22:$AK$33)-ROWS($AO$22:$AO$33)-ROWS($AS$22:$AS$33)-ROWS($AW$22:$AW$33)-ROWS($BA$22:$BA$33)),IFERROR(INDEX($BI$22:$BI$33, ROWS($BW$4:BW13)-ROWS($AK$22:$AK$33)-ROWS($AO$22:$AO$33)-ROWS($AS$22:$AS$33)-ROWS($AW$22:$AW$33)-ROWS($BA$22:$BA$33)-ROWS($BE$22:$BE$33)), "")))))))</f>
        <v/>
      </c>
      <c r="BX15" s="316" t="str">
        <f t="shared" ca="1" si="34"/>
        <v/>
      </c>
      <c r="BY15" s="413" t="str">
        <f t="shared" ca="1" si="35"/>
        <v/>
      </c>
      <c r="BZ15" s="412" t="str">
        <f ca="1">IF(OR(CA15="",CA15=0),"",MAX(BZ$5:BZ14)+1)</f>
        <v/>
      </c>
      <c r="CA15" s="316" t="str">
        <f ca="1">IFERROR(INDEX($AJ$38:$AJ$49, ROWS($CA$4:CA13)), IFERROR(INDEX($AN$38:$AN$49, ROWS($CA$4:CA13)-ROWS($AJ$38:$AJ$49)), IFERROR(INDEX($AR$38:$AR$49, ROWS($CA$4:CA13)-ROWS($AJ$38:$AJ$49)-ROWS($AN$38:$AN$49)),IFERROR(INDEX($AV$38:$AV$49, ROWS($CA$4:CA13)-ROWS($AJ$38:$AJ$49)-ROWS($AN$38:$AN$49)-ROWS($AR$38:$AR$49)),IFERROR(INDEX($AZ$38:$AZ$49, ROWS($CA$4:CA13)-ROWS($AJ$38:$AJ$49)-ROWS($AN$38:$AN$49)-ROWS($AR$38:$AR$49)-ROWS($AV$38:$AV$49)),IFERROR(INDEX($BD$38:$BD$49, ROWS($CA$4:CA13)-ROWS($AJ$38:$AJ$49)-ROWS($AN$38:$AN$49)-ROWS($AR$38:$AR$49)-ROWS($AV$38:$AV$49)-ROWS($AZ$38:$AZ$49)),IFERROR(INDEX($BH$38:$BH$49, ROWS($CA$4:CA13)-ROWS($AJ$38:$AJ$49)-ROWS($AN$38:$AN$49)-ROWS($AR$38:$AR$49)-ROWS($AV$38:$AV$49)-ROWS($AZ$38:$AZ$49)-ROWS($BD$38:$BD$49)), "")))))))</f>
        <v/>
      </c>
      <c r="CB15" s="316" t="str">
        <f t="shared" ca="1" si="36"/>
        <v>Cellular</v>
      </c>
      <c r="CC15" s="316" t="str">
        <f ca="1">IF(OR(CD15="",CD15=0),"",MAX(CC$5:CC14)+1)</f>
        <v/>
      </c>
      <c r="CD15" s="316" t="str">
        <f ca="1">IFERROR(INDEX($AK$38:$AK$49, ROWS($CD$4:CD13)), IFERROR(INDEX($AO$38:$AO$49, ROWS($CD$4:CD13)-ROWS($AK$38:$AK$49)), IFERROR(INDEX($AS$38:$AS$49, ROWS($CD$4:CD13)-ROWS($AK$38:$AK$49)-ROWS($AO$38:$AO$49)),IFERROR(INDEX($AW$38:$AW$49, ROWS($CD$4:CD13)-ROWS($AK$38:$AK$49)-ROWS($AO$38:$AO$49)-ROWS($AS$38:$AS$49)),IFERROR(INDEX($BA$38:$BA$49, ROWS($CD$4:CD13)-ROWS($AK$38:$AK$49)-ROWS($AO$38:$AO$49)-ROWS($AS$38:$AS$49)-ROWS($AW$38:$AW$49)),IFERROR(INDEX($BE$38:$BE$49, ROWS($CD$4:CD13)-ROWS($AK$38:$AK$49)-ROWS($AO$38:$AO$49)-ROWS($AS$38:$AS$49)-ROWS($AW$38:$AW$49)-ROWS($BA$38:$BA$49)),IFERROR(INDEX($BI$38:$BI$49, ROWS($CD$4:CD13)-ROWS($AK$38:$AK$49)-ROWS($AO$38:$AO$49)-ROWS($AS$38:$AS$49)-ROWS($AW$38:$AW$49)-ROWS($BA$38:$BA$49)-ROWS($BE$38:$BE$49)), "")))))))</f>
        <v/>
      </c>
      <c r="CE15" s="316">
        <f t="shared" ca="1" si="37"/>
        <v>225</v>
      </c>
      <c r="CF15" s="413" t="str">
        <f t="shared" ca="1" si="38"/>
        <v/>
      </c>
      <c r="CG15" s="412" t="str">
        <f ca="1">IF(OR(CH15="",CH15=0),"",MAX(CG$5:CG14)+1)</f>
        <v/>
      </c>
      <c r="CH15" s="316" t="str">
        <f ca="1">IFERROR(INDEX($AJ$54:$AJ$65, ROWS($CH$4:CH13)), IFERROR(INDEX($AN$54:$AN$65, ROWS($CH$4:CH13)-ROWS($AJ$54:$AJ$65)), IFERROR(INDEX($AR$54:$AR$65, ROWS($CH$4:CH13)-ROWS($AJ$54:$AJ$65)-ROWS($AN$54:$AN$65)),IFERROR(INDEX($AV$54:$AV$65, ROWS($CH$4:CH13)-ROWS($AJ$54:$AJ$65)-ROWS($AN$54:$AN$65)-ROWS($AR$54:$AR$65)),IFERROR(INDEX($AZ$54:$AZ$65, ROWS($CH$4:CH13)-ROWS($AJ$54:$AJ$65)-ROWS($AN$54:$AN$65)-ROWS($AR$54:$AR$65)-ROWS($AV$54:$AV$65)),IFERROR(INDEX($BD$54:$BD$65, ROWS($CH$4:CH13)-ROWS($AJ$54:$AJ$65)-ROWS($AN$54:$AN$65)-ROWS($AR$54:$AR$65)-ROWS($AV$54:$AV$65)-ROWS($AZ$54:$AZ$65)),IFERROR(INDEX($BH$54:$BH$65, ROWS($CH$4:CH13)-ROWS($AJ$54:$AJ$65)-ROWS($AN$54:$AN$65)-ROWS($AR$54:$AR$65)-ROWS($AV$54:$AV$65)-ROWS($AZ$54:$AZ$65)-ROWS($BD$54:$BD$65)), "")))))))</f>
        <v/>
      </c>
      <c r="CI15" s="316" t="str">
        <f t="shared" ca="1" si="39"/>
        <v/>
      </c>
      <c r="CJ15" s="316" t="str">
        <f ca="1">IF(OR(CK15="",CK15=0),"",MAX(CJ$5:CJ14)+1)</f>
        <v/>
      </c>
      <c r="CK15" s="316" t="str">
        <f ca="1">IFERROR(INDEX($AK$54:$AK$65, ROWS($CK$4:CK13)), IFERROR(INDEX($AO$54:$AO$65, ROWS($CK$4:CK13)-ROWS($AK$54:$AK$65)), IFERROR(INDEX($AS$54:$AS$65, ROWS($CK$4:CK13)-ROWS($AK$54:$AK$65)-ROWS($AO$54:$AO$65)),IFERROR(INDEX($AW$54:$AW$65, ROWS($CK$4:CK13)-ROWS($AK$54:$AK$65)-ROWS($AO$54:$AO$65)-ROWS($AS$54:$AS$65)),IFERROR(INDEX($BA$54:$BA$65, ROWS($CK$4:CK13)-ROWS($AK$54:$AK$65)-ROWS($AO$54:$AO$65)-ROWS($AS$54:$AS$65)-ROWS($AW$54:$AW$65)),IFERROR(INDEX($BE$54:$BE$65, ROWS($CK$4:CK13)-ROWS($AK$54:$AK$65)-ROWS($AO$54:$AO$65)-ROWS($AS$54:$AS$65)-ROWS($AW$54:$AW$65)-ROWS($BA$54:$BA$65)),IFERROR(INDEX($BI$54:$BI$65, ROWS($CK$4:CK13)-ROWS($AK$54:$AK$65)-ROWS($AO$54:$AO$65)-ROWS($AS$54:$AS$65)-ROWS($AW$54:$AW$65)-ROWS($BA$54:$BA$65)-ROWS($BE$54:$BE$65)), "")))))))</f>
        <v/>
      </c>
      <c r="CL15" s="316" t="str">
        <f t="shared" ca="1" si="40"/>
        <v/>
      </c>
      <c r="CM15" s="413" t="str">
        <f t="shared" ca="1" si="41"/>
        <v/>
      </c>
      <c r="CN15" s="412" t="str">
        <f ca="1">IF(OR(CO15="",CO15=0),"",MAX(CN$5:CN14)+1)</f>
        <v/>
      </c>
      <c r="CO15" s="316" t="str">
        <f ca="1">IFERROR(INDEX($AJ$70:$AJ$81, ROWS($CO$4:CO13)), IFERROR(INDEX($AN$70:$AN$81, ROWS($CO$4:CO13)-ROWS($AJ$70:$AJ$81)), IFERROR(INDEX($AR$70:$AR$81, ROWS($CO$4:CO13)-ROWS($AJ$70:$AJ$81)-ROWS($AN$70:$AN$81)),IFERROR(INDEX($AV$70:$AV$81, ROWS($CO$4:CO13)-ROWS($AJ$70:$AJ$81)-ROWS($AN$70:$AN$81)-ROWS($AR$70:$AR$81)),IFERROR(INDEX($AZ$70:$AZ$81, ROWS($CO$4:CO13)-ROWS($AJ$70:$AJ$81)-ROWS($AN$70:$AN$81)-ROWS($AR$70:$AR$81)-ROWS($AV$70:$AV$81)),IFERROR(INDEX($BD$70:$BD$81, ROWS($CO$4:CO13)-ROWS($AJ$70:$AJ$81)-ROWS($AN$70:$AN$81)-ROWS($AR$70:$AR$81)-ROWS($AV$70:$AV$81)-ROWS($AZ$70:$AZ$81)),IFERROR(INDEX($BH$70:$BH$81, ROWS($CO$4:CO13)-ROWS($AJ$70:$AJ$81)-ROWS($AN$70:$AN$81)-ROWS($AR$70:$AR$81)-ROWS($AV$70:$AV$81)-ROWS($AZ$70:$AZ$81)-ROWS($BD$70:$BD$81)), "")))))))</f>
        <v/>
      </c>
      <c r="CP15" s="316" t="str">
        <f t="shared" ca="1" si="42"/>
        <v/>
      </c>
      <c r="CQ15" s="316" t="str">
        <f ca="1">IF(OR(CR15="",CR15=0),"",MAX(CQ$5:CQ14)+1)</f>
        <v/>
      </c>
      <c r="CR15" s="316" t="str">
        <f ca="1">IFERROR(INDEX($AK$70:$AK$81, ROWS($CR$4:CR13)), IFERROR(INDEX($AO$70:$AO$81, ROWS($CR$4:CR13)-ROWS($AK$70:$AK$81)), IFERROR(INDEX($AS$70:$AS$81, ROWS($CR$4:CR13)-ROWS($AK$70:$AK$81)-ROWS($AO$70:$AO$81)),IFERROR(INDEX($AW$70:$AW$81, ROWS($CR$4:CR13)-ROWS($AK$70:$AK$81)-ROWS($AO$70:$AO$81)-ROWS($AS$70:$AS$81)),IFERROR(INDEX($BA$70:$BA$81, ROWS($CR$4:CR13)-ROWS($AK$70:$AK$81)-ROWS($AO$70:$AO$81)-ROWS($AS$70:$AS$81)-ROWS($AW$70:$AW$81)),IFERROR(INDEX($BE$70:$BE$81, ROWS($CR$4:CR13)-ROWS($AK$70:$AK$81)-ROWS($AO$70:$AO$81)-ROWS($AS$70:$AS$81)-ROWS($AW$70:$AW$81)-ROWS($BA$70:$BA$81)),IFERROR(INDEX($BI$70:$BI$81, ROWS($CR$4:CR13)-ROWS($AK$70:$AK$81)-ROWS($AO$70:$AO$81)-ROWS($AS$70:$AS$81)-ROWS($AW$70:$AW$81)-ROWS($BA$70:$BA$81)-ROWS($BE$70:$BE$81)), "")))))))</f>
        <v/>
      </c>
      <c r="CS15" s="316" t="str">
        <f t="shared" ca="1" si="43"/>
        <v/>
      </c>
      <c r="CT15" s="413" t="str">
        <f t="shared" ca="1" si="44"/>
        <v/>
      </c>
      <c r="CU15" s="412" t="str">
        <f>IF(OR(CV15="",CV15=0),"",MAX(CU$5:CU14)+1)</f>
        <v/>
      </c>
      <c r="CV15" s="316">
        <f>IFERROR(INDEX($AJ$86:$AJ$97, ROWS($CV$4:CV13)), IFERROR(INDEX($AN$86:$AN$97, ROWS($CV$4:CV13)-ROWS($AJ$86:$AJ$97)), ""))</f>
        <v>0</v>
      </c>
      <c r="CW15" s="316" t="str">
        <f t="shared" si="45"/>
        <v/>
      </c>
      <c r="CX15" s="316" t="str">
        <f>IF(OR(CY15="",CY15=0),"",MAX(CX$5:CX14)+1)</f>
        <v/>
      </c>
      <c r="CY15" s="316">
        <f>IFERROR(INDEX($AK$86:$AK$97, ROWS($CY$4:CY13)), IFERROR(INDEX($AO$86:$AO$97, ROWS($CY$4:CY13)-ROWS($AK$86:$AK$97)), ""))</f>
        <v>0</v>
      </c>
      <c r="CZ15" s="316" t="str">
        <f t="shared" si="46"/>
        <v/>
      </c>
      <c r="DA15" s="413" t="str">
        <f t="shared" si="47"/>
        <v/>
      </c>
      <c r="DC15" s="438" t="str">
        <f ca="1">IF(OR(DD15="",DD15=0),"",MAX(DC$5:DC14)+1)</f>
        <v/>
      </c>
      <c r="DD15" s="434" t="str">
        <f t="shared" ca="1" si="48"/>
        <v/>
      </c>
      <c r="DE15" s="413" t="str">
        <f t="shared" ca="1" si="49"/>
        <v/>
      </c>
      <c r="DF15" s="431" t="str">
        <f ca="1">IF(OR(DG15="",DG15=0),"",MAX(DF$5:DF14)+1)</f>
        <v/>
      </c>
      <c r="DG15" s="412" t="str">
        <f t="shared" ca="1" si="50"/>
        <v/>
      </c>
      <c r="DH15" s="413" t="str">
        <f t="shared" ca="1" si="51"/>
        <v/>
      </c>
      <c r="DI15" s="412" t="str">
        <f t="shared" ca="1" si="52"/>
        <v/>
      </c>
      <c r="DJ15" s="413" t="str">
        <f t="shared" ca="1" si="53"/>
        <v/>
      </c>
      <c r="DK15" s="412" t="str">
        <f t="shared" ca="1" si="54"/>
        <v/>
      </c>
      <c r="DL15" s="413" t="str">
        <f t="shared" ca="1" si="55"/>
        <v/>
      </c>
    </row>
    <row r="16" spans="1:123" s="292" customFormat="1" ht="15" customHeight="1" x14ac:dyDescent="0.3">
      <c r="A16" s="1173" t="s">
        <v>478</v>
      </c>
      <c r="B16" s="1174"/>
      <c r="C16" s="1173" t="s">
        <v>478</v>
      </c>
      <c r="D16" s="1174"/>
      <c r="E16" s="1173" t="s">
        <v>478</v>
      </c>
      <c r="F16" s="1174"/>
      <c r="G16" s="1173" t="s">
        <v>478</v>
      </c>
      <c r="H16" s="1174"/>
      <c r="I16" s="1173" t="s">
        <v>478</v>
      </c>
      <c r="J16" s="1174"/>
      <c r="K16" s="1173" t="s">
        <v>478</v>
      </c>
      <c r="L16" s="1174"/>
      <c r="M16" s="1173" t="s">
        <v>478</v>
      </c>
      <c r="N16" s="1174"/>
      <c r="P16" s="297" t="str">
        <f t="shared" ca="1" si="57"/>
        <v/>
      </c>
      <c r="Q16" s="297" t="str">
        <f t="shared" ca="1" si="56"/>
        <v/>
      </c>
      <c r="R16" s="297" t="str">
        <f t="shared" ca="1" si="56"/>
        <v/>
      </c>
      <c r="S16" s="298" t="str">
        <f t="shared" ca="1" si="56"/>
        <v/>
      </c>
      <c r="T16" s="297" t="str">
        <f t="shared" ca="1" si="56"/>
        <v/>
      </c>
      <c r="U16" s="297" t="str">
        <f t="shared" ca="1" si="56"/>
        <v/>
      </c>
      <c r="V16" s="1160" t="s">
        <v>503</v>
      </c>
      <c r="W16" s="1161"/>
      <c r="X16" s="424">
        <f ca="1">IF(OR(X14=""),0,SUM(X13+X14-X12))</f>
        <v>4125.4600000000009</v>
      </c>
      <c r="Y16"/>
      <c r="AB16" s="299"/>
      <c r="AC16" s="358" t="str">
        <f>IF('Data Entry'!B22="","",'Data Entry'!B22)</f>
        <v/>
      </c>
      <c r="AD16" s="356" t="str">
        <f>IF('Data Entry'!A22="","",'Data Entry'!A22)</f>
        <v/>
      </c>
      <c r="AE16" s="363" t="str">
        <f>IF('Data Entry'!C22="","",'Data Entry'!C22)</f>
        <v/>
      </c>
      <c r="AF16" s="402" t="str">
        <f>IF('Data Entry'!E22="","",'Data Entry'!E22)</f>
        <v/>
      </c>
      <c r="AG16" s="300"/>
      <c r="AH16"/>
      <c r="AI16" s="308">
        <f t="shared" ca="1" si="23"/>
        <v>34</v>
      </c>
      <c r="AJ16" s="293" t="str">
        <f t="shared" ca="1" si="2"/>
        <v/>
      </c>
      <c r="AK16" s="293" t="str">
        <f t="shared" ca="1" si="3"/>
        <v/>
      </c>
      <c r="AL16" s="303" t="str">
        <f t="shared" ca="1" si="4"/>
        <v/>
      </c>
      <c r="AM16" s="308" t="str">
        <f t="shared" ca="1" si="24"/>
        <v/>
      </c>
      <c r="AN16" s="293" t="str">
        <f t="shared" ca="1" si="5"/>
        <v/>
      </c>
      <c r="AO16" s="293" t="str">
        <f t="shared" ca="1" si="6"/>
        <v/>
      </c>
      <c r="AP16" s="303" t="str">
        <f t="shared" ca="1" si="7"/>
        <v/>
      </c>
      <c r="AQ16" s="308" t="str">
        <f t="shared" ca="1" si="25"/>
        <v/>
      </c>
      <c r="AR16" s="293" t="str">
        <f t="shared" ca="1" si="8"/>
        <v/>
      </c>
      <c r="AS16" s="293" t="str">
        <f t="shared" ca="1" si="9"/>
        <v/>
      </c>
      <c r="AT16" s="303" t="str">
        <f t="shared" ca="1" si="10"/>
        <v/>
      </c>
      <c r="AU16" s="308" t="str">
        <f t="shared" ca="1" si="26"/>
        <v/>
      </c>
      <c r="AV16" s="293" t="str">
        <f t="shared" ca="1" si="11"/>
        <v/>
      </c>
      <c r="AW16" s="293" t="str">
        <f t="shared" ca="1" si="12"/>
        <v/>
      </c>
      <c r="AX16" s="303" t="str">
        <f t="shared" ca="1" si="13"/>
        <v/>
      </c>
      <c r="AY16" s="308" t="str">
        <f t="shared" ca="1" si="27"/>
        <v/>
      </c>
      <c r="AZ16" s="293" t="str">
        <f t="shared" ca="1" si="14"/>
        <v/>
      </c>
      <c r="BA16" s="293" t="str">
        <f t="shared" ca="1" si="15"/>
        <v/>
      </c>
      <c r="BB16" s="303" t="str">
        <f t="shared" ca="1" si="16"/>
        <v/>
      </c>
      <c r="BC16" s="308" t="str">
        <f t="shared" ca="1" si="28"/>
        <v/>
      </c>
      <c r="BD16" s="293" t="str">
        <f t="shared" ca="1" si="17"/>
        <v/>
      </c>
      <c r="BE16" s="293" t="str">
        <f t="shared" ca="1" si="18"/>
        <v/>
      </c>
      <c r="BF16" s="303" t="str">
        <f t="shared" ca="1" si="19"/>
        <v/>
      </c>
      <c r="BG16" s="308" t="str">
        <f t="shared" ca="1" si="29"/>
        <v/>
      </c>
      <c r="BH16" s="293" t="str">
        <f t="shared" ca="1" si="20"/>
        <v/>
      </c>
      <c r="BI16" s="293" t="str">
        <f t="shared" ca="1" si="21"/>
        <v/>
      </c>
      <c r="BJ16" s="303" t="str">
        <f t="shared" ca="1" si="22"/>
        <v/>
      </c>
      <c r="BL16" s="412" t="str">
        <f ca="1">IF(OR(BM16="",BM16=0),"",MAX(BL$5:BL15)+1)</f>
        <v/>
      </c>
      <c r="BM16" s="316" t="str">
        <f ca="1">IFERROR(INDEX($AJ$6:$AJ$17, ROWS(BM$4:$BM14)), IFERROR(INDEX($AN$6:$AN$17, ROWS(BM$4:$BM14)-ROWS($AJ$6:$AJ$17)), IFERROR(INDEX($AR$6:$AR$17, ROWS(BM$4:$BM14)-ROWS($AJ$6:$AJ$17)-ROWS($AN$6:$AN$17)),IFERROR(INDEX($AV$6:$AV$17, ROWS(BM$4:$BM14)-ROWS($AJ$6:$AJ$17)-ROWS($AN$6:$AN$17)-ROWS($AR$6:$AR$17)),IFERROR(INDEX($AZ$6:$AZ$17, ROWS(BM$4:$BM14)-ROWS($AJ$6:$AJ$17)-ROWS($AN$6:$AN$17)-ROWS($AR$6:$AR$17)-ROWS($AV$6:$AV$17)),IFERROR(INDEX($BD$6:$BD$17, ROWS(BM$4:$BM14)-ROWS($AJ$6:$AJ$17)-ROWS($AN$6:$AN$17)-ROWS($AR$6:$AR$17)-ROWS($AV$6:$AV$17)-ROWS($AZ$6:$AZ$17)),IFERROR(INDEX($BH$6:$BH$17, ROWS(BM$4:$BM14)-ROWS($AJ$6:$AJ$17)-ROWS($AN$6:$AN$17)-ROWS($AR$6:$AR$17)-ROWS($AV$6:$AV$17)-ROWS($AZ$6:$AZ$17)-ROWS($BD$6:$BD$17)), "")))))))</f>
        <v/>
      </c>
      <c r="BN16" s="316" t="str">
        <f t="shared" ca="1" si="30"/>
        <v/>
      </c>
      <c r="BO16" s="316" t="str">
        <f ca="1">IF(OR(BP16="",BP16=0),"",MAX(BO$5:BO15)+1)</f>
        <v/>
      </c>
      <c r="BP16" s="316" t="str">
        <f ca="1">IFERROR(INDEX($AK$6:$AK$17, ROWS($BP$4:BP14)), IFERROR(INDEX($AO$6:$AO$17, ROWS($BP$4:BP14)-ROWS($AK$6:$AK$17)), IFERROR(INDEX($AS$6:$AS$17, ROWS($BP$4:BP14)-ROWS($AK$6:$AK$17)-ROWS($AO$6:$AO$17)),IFERROR(INDEX($AW$6:$AW$17, ROWS($BP$4:BP14)-ROWS($AK$6:$AK$17)-ROWS($AO$6:$AO$17)-ROWS($AS$6:$AS$17)),IFERROR(INDEX($BA$6:$BA$17, ROWS($BP$4:BP14)-ROWS($AK$6:$AK$17)-ROWS($AO$6:$AO$17)-ROWS($AS$6:$AS$17)-ROWS($AW$6:$AW$17)),IFERROR(INDEX($BE$6:$BE$17, ROWS($BP$4:BP14)-ROWS($AK$6:$AK$17)-ROWS($AO$6:$AO$17)-ROWS($AS$6:$AS$17)-ROWS($AW$6:$AW$17)-ROWS($BA$6:$BA$17)),IFERROR(INDEX($BI$6:$BI$17, ROWS($BP$4:BP14)-ROWS($AK$6:$AK$17)-ROWS($AO$6:$AO$17)-ROWS($AS$6:$AS$17)-ROWS($AW$6:$AW$17)-ROWS($BA$6:$BA$17)-ROWS($BE$6:$BE$17)), "")))))))</f>
        <v/>
      </c>
      <c r="BQ16" s="316" t="str">
        <f t="shared" ca="1" si="31"/>
        <v/>
      </c>
      <c r="BR16" s="413" t="str">
        <f t="shared" ca="1" si="32"/>
        <v/>
      </c>
      <c r="BS16" s="412" t="str">
        <f ca="1">IF(OR(BT16="",BT16=0),"",MAX(BS$5:BS15)+1)</f>
        <v/>
      </c>
      <c r="BT16" s="316" t="str">
        <f ca="1">IFERROR(INDEX($AJ$22:$AJ$33, ROWS($BT$4:BT14)), IFERROR(INDEX($AN$22:$AN$33, ROWS($BT$4:BT14)-ROWS($AJ$22:$AJ$33)), IFERROR(INDEX($AR$22:$AR$33, ROWS($BT$4:BT14)-ROWS($AJ$22:$AJ$33)-ROWS($AN$22:$AN$33)),IFERROR(INDEX($AV$22:$AV$33, ROWS($BT$4:BT14)-ROWS($AJ$22:$AJ$33)-ROWS($AN$22:$AN$33)-ROWS($AR$22:$AR$33)),IFERROR(INDEX($AZ$22:$AZ$33, ROWS($BT$4:BT14)-ROWS($AJ$22:$AJ$33)-ROWS($AN$22:$AN$33)-ROWS($AR$22:$AR$33)-ROWS($AV$22:$AV$33)),IFERROR(INDEX($BD$22:$BD$33, ROWS($BT$4:BT14)-ROWS($AJ$22:$AJ$33)-ROWS($AN$22:$AN$33)-ROWS($AR$22:$AR$33)-ROWS($AV$22:$AV$33)-ROWS($AZ$22:$AZ$33)),IFERROR(INDEX($BH$22:$BH$33, ROWS($BT$4:BT14)-ROWS($AJ$22:$AJ$33)-ROWS($AN$22:$AN$33)-ROWS($AR$22:$AR$33)-ROWS($AV$22:$AV$33)-ROWS($AZ$22:$AZ$33)-ROWS($BD$22:$BD$33)), "")))))))</f>
        <v/>
      </c>
      <c r="BU16" s="316" t="str">
        <f t="shared" ca="1" si="33"/>
        <v/>
      </c>
      <c r="BV16" s="316" t="str">
        <f ca="1">IF(OR(BW16="",BW16=0),"",MAX(BV$5:BV15)+1)</f>
        <v/>
      </c>
      <c r="BW16" s="316" t="str">
        <f ca="1">IFERROR(INDEX($AK$22:$AK$33, ROWS($BW$4:BW14)), IFERROR(INDEX($AO$22:$AO$33, ROWS($BW$4:BW14)-ROWS($AK$22:$AK$33)), IFERROR(INDEX($AS$22:$AS$33, ROWS($BW$4:BW14)-ROWS($AK$22:$AK$33)-ROWS($AO$22:$AO$33)),IFERROR(INDEX($AW$22:$AW$33, ROWS($BW$4:BW14)-ROWS($AK$22:$AK$33)-ROWS($AO$22:$AO$33)-ROWS($AS$22:$AS$33)),IFERROR(INDEX($BA$22:$BA$33, ROWS($BW$4:BW14)-ROWS($AK$22:$AK$33)-ROWS($AO$22:$AO$33)-ROWS($AS$22:$AS$33)-ROWS($AW$22:$AW$33)),IFERROR(INDEX($BE$22:$BE$33, ROWS($BW$4:BW14)-ROWS($AK$22:$AK$33)-ROWS($AO$22:$AO$33)-ROWS($AS$22:$AS$33)-ROWS($AW$22:$AW$33)-ROWS($BA$22:$BA$33)),IFERROR(INDEX($BI$22:$BI$33, ROWS($BW$4:BW14)-ROWS($AK$22:$AK$33)-ROWS($AO$22:$AO$33)-ROWS($AS$22:$AS$33)-ROWS($AW$22:$AW$33)-ROWS($BA$22:$BA$33)-ROWS($BE$22:$BE$33)), "")))))))</f>
        <v/>
      </c>
      <c r="BX16" s="316" t="str">
        <f t="shared" ca="1" si="34"/>
        <v/>
      </c>
      <c r="BY16" s="413" t="str">
        <f t="shared" ca="1" si="35"/>
        <v/>
      </c>
      <c r="BZ16" s="412" t="str">
        <f ca="1">IF(OR(CA16="",CA16=0),"",MAX(BZ$5:BZ15)+1)</f>
        <v/>
      </c>
      <c r="CA16" s="316" t="str">
        <f ca="1">IFERROR(INDEX($AJ$38:$AJ$49, ROWS($CA$4:CA14)), IFERROR(INDEX($AN$38:$AN$49, ROWS($CA$4:CA14)-ROWS($AJ$38:$AJ$49)), IFERROR(INDEX($AR$38:$AR$49, ROWS($CA$4:CA14)-ROWS($AJ$38:$AJ$49)-ROWS($AN$38:$AN$49)),IFERROR(INDEX($AV$38:$AV$49, ROWS($CA$4:CA14)-ROWS($AJ$38:$AJ$49)-ROWS($AN$38:$AN$49)-ROWS($AR$38:$AR$49)),IFERROR(INDEX($AZ$38:$AZ$49, ROWS($CA$4:CA14)-ROWS($AJ$38:$AJ$49)-ROWS($AN$38:$AN$49)-ROWS($AR$38:$AR$49)-ROWS($AV$38:$AV$49)),IFERROR(INDEX($BD$38:$BD$49, ROWS($CA$4:CA14)-ROWS($AJ$38:$AJ$49)-ROWS($AN$38:$AN$49)-ROWS($AR$38:$AR$49)-ROWS($AV$38:$AV$49)-ROWS($AZ$38:$AZ$49)),IFERROR(INDEX($BH$38:$BH$49, ROWS($CA$4:CA14)-ROWS($AJ$38:$AJ$49)-ROWS($AN$38:$AN$49)-ROWS($AR$38:$AR$49)-ROWS($AV$38:$AV$49)-ROWS($AZ$38:$AZ$49)-ROWS($BD$38:$BD$49)), "")))))))</f>
        <v/>
      </c>
      <c r="CB16" s="316" t="str">
        <f t="shared" ca="1" si="36"/>
        <v>Credit Card 2</v>
      </c>
      <c r="CC16" s="316" t="str">
        <f ca="1">IF(OR(CD16="",CD16=0),"",MAX(CC$5:CC15)+1)</f>
        <v/>
      </c>
      <c r="CD16" s="316" t="str">
        <f ca="1">IFERROR(INDEX($AK$38:$AK$49, ROWS($CD$4:CD14)), IFERROR(INDEX($AO$38:$AO$49, ROWS($CD$4:CD14)-ROWS($AK$38:$AK$49)), IFERROR(INDEX($AS$38:$AS$49, ROWS($CD$4:CD14)-ROWS($AK$38:$AK$49)-ROWS($AO$38:$AO$49)),IFERROR(INDEX($AW$38:$AW$49, ROWS($CD$4:CD14)-ROWS($AK$38:$AK$49)-ROWS($AO$38:$AO$49)-ROWS($AS$38:$AS$49)),IFERROR(INDEX($BA$38:$BA$49, ROWS($CD$4:CD14)-ROWS($AK$38:$AK$49)-ROWS($AO$38:$AO$49)-ROWS($AS$38:$AS$49)-ROWS($AW$38:$AW$49)),IFERROR(INDEX($BE$38:$BE$49, ROWS($CD$4:CD14)-ROWS($AK$38:$AK$49)-ROWS($AO$38:$AO$49)-ROWS($AS$38:$AS$49)-ROWS($AW$38:$AW$49)-ROWS($BA$38:$BA$49)),IFERROR(INDEX($BI$38:$BI$49, ROWS($CD$4:CD14)-ROWS($AK$38:$AK$49)-ROWS($AO$38:$AO$49)-ROWS($AS$38:$AS$49)-ROWS($AW$38:$AW$49)-ROWS($BA$38:$BA$49)-ROWS($BE$38:$BE$49)), "")))))))</f>
        <v/>
      </c>
      <c r="CE16" s="316">
        <f t="shared" ca="1" si="37"/>
        <v>60</v>
      </c>
      <c r="CF16" s="413" t="str">
        <f t="shared" ca="1" si="38"/>
        <v/>
      </c>
      <c r="CG16" s="412" t="str">
        <f ca="1">IF(OR(CH16="",CH16=0),"",MAX(CG$5:CG15)+1)</f>
        <v/>
      </c>
      <c r="CH16" s="316" t="str">
        <f ca="1">IFERROR(INDEX($AJ$54:$AJ$65, ROWS($CH$4:CH14)), IFERROR(INDEX($AN$54:$AN$65, ROWS($CH$4:CH14)-ROWS($AJ$54:$AJ$65)), IFERROR(INDEX($AR$54:$AR$65, ROWS($CH$4:CH14)-ROWS($AJ$54:$AJ$65)-ROWS($AN$54:$AN$65)),IFERROR(INDEX($AV$54:$AV$65, ROWS($CH$4:CH14)-ROWS($AJ$54:$AJ$65)-ROWS($AN$54:$AN$65)-ROWS($AR$54:$AR$65)),IFERROR(INDEX($AZ$54:$AZ$65, ROWS($CH$4:CH14)-ROWS($AJ$54:$AJ$65)-ROWS($AN$54:$AN$65)-ROWS($AR$54:$AR$65)-ROWS($AV$54:$AV$65)),IFERROR(INDEX($BD$54:$BD$65, ROWS($CH$4:CH14)-ROWS($AJ$54:$AJ$65)-ROWS($AN$54:$AN$65)-ROWS($AR$54:$AR$65)-ROWS($AV$54:$AV$65)-ROWS($AZ$54:$AZ$65)),IFERROR(INDEX($BH$54:$BH$65, ROWS($CH$4:CH14)-ROWS($AJ$54:$AJ$65)-ROWS($AN$54:$AN$65)-ROWS($AR$54:$AR$65)-ROWS($AV$54:$AV$65)-ROWS($AZ$54:$AZ$65)-ROWS($BD$54:$BD$65)), "")))))))</f>
        <v/>
      </c>
      <c r="CI16" s="316" t="str">
        <f t="shared" ca="1" si="39"/>
        <v/>
      </c>
      <c r="CJ16" s="316" t="str">
        <f ca="1">IF(OR(CK16="",CK16=0),"",MAX(CJ$5:CJ15)+1)</f>
        <v/>
      </c>
      <c r="CK16" s="316" t="str">
        <f ca="1">IFERROR(INDEX($AK$54:$AK$65, ROWS($CK$4:CK14)), IFERROR(INDEX($AO$54:$AO$65, ROWS($CK$4:CK14)-ROWS($AK$54:$AK$65)), IFERROR(INDEX($AS$54:$AS$65, ROWS($CK$4:CK14)-ROWS($AK$54:$AK$65)-ROWS($AO$54:$AO$65)),IFERROR(INDEX($AW$54:$AW$65, ROWS($CK$4:CK14)-ROWS($AK$54:$AK$65)-ROWS($AO$54:$AO$65)-ROWS($AS$54:$AS$65)),IFERROR(INDEX($BA$54:$BA$65, ROWS($CK$4:CK14)-ROWS($AK$54:$AK$65)-ROWS($AO$54:$AO$65)-ROWS($AS$54:$AS$65)-ROWS($AW$54:$AW$65)),IFERROR(INDEX($BE$54:$BE$65, ROWS($CK$4:CK14)-ROWS($AK$54:$AK$65)-ROWS($AO$54:$AO$65)-ROWS($AS$54:$AS$65)-ROWS($AW$54:$AW$65)-ROWS($BA$54:$BA$65)),IFERROR(INDEX($BI$54:$BI$65, ROWS($CK$4:CK14)-ROWS($AK$54:$AK$65)-ROWS($AO$54:$AO$65)-ROWS($AS$54:$AS$65)-ROWS($AW$54:$AW$65)-ROWS($BA$54:$BA$65)-ROWS($BE$54:$BE$65)), "")))))))</f>
        <v/>
      </c>
      <c r="CL16" s="316" t="str">
        <f t="shared" ca="1" si="40"/>
        <v/>
      </c>
      <c r="CM16" s="413" t="str">
        <f t="shared" ca="1" si="41"/>
        <v/>
      </c>
      <c r="CN16" s="412" t="str">
        <f ca="1">IF(OR(CO16="",CO16=0),"",MAX(CN$5:CN15)+1)</f>
        <v/>
      </c>
      <c r="CO16" s="316" t="str">
        <f ca="1">IFERROR(INDEX($AJ$70:$AJ$81, ROWS($CO$4:CO14)), IFERROR(INDEX($AN$70:$AN$81, ROWS($CO$4:CO14)-ROWS($AJ$70:$AJ$81)), IFERROR(INDEX($AR$70:$AR$81, ROWS($CO$4:CO14)-ROWS($AJ$70:$AJ$81)-ROWS($AN$70:$AN$81)),IFERROR(INDEX($AV$70:$AV$81, ROWS($CO$4:CO14)-ROWS($AJ$70:$AJ$81)-ROWS($AN$70:$AN$81)-ROWS($AR$70:$AR$81)),IFERROR(INDEX($AZ$70:$AZ$81, ROWS($CO$4:CO14)-ROWS($AJ$70:$AJ$81)-ROWS($AN$70:$AN$81)-ROWS($AR$70:$AR$81)-ROWS($AV$70:$AV$81)),IFERROR(INDEX($BD$70:$BD$81, ROWS($CO$4:CO14)-ROWS($AJ$70:$AJ$81)-ROWS($AN$70:$AN$81)-ROWS($AR$70:$AR$81)-ROWS($AV$70:$AV$81)-ROWS($AZ$70:$AZ$81)),IFERROR(INDEX($BH$70:$BH$81, ROWS($CO$4:CO14)-ROWS($AJ$70:$AJ$81)-ROWS($AN$70:$AN$81)-ROWS($AR$70:$AR$81)-ROWS($AV$70:$AV$81)-ROWS($AZ$70:$AZ$81)-ROWS($BD$70:$BD$81)), "")))))))</f>
        <v/>
      </c>
      <c r="CP16" s="316" t="str">
        <f t="shared" ca="1" si="42"/>
        <v/>
      </c>
      <c r="CQ16" s="316" t="str">
        <f ca="1">IF(OR(CR16="",CR16=0),"",MAX(CQ$5:CQ15)+1)</f>
        <v/>
      </c>
      <c r="CR16" s="316" t="str">
        <f ca="1">IFERROR(INDEX($AK$70:$AK$81, ROWS($CR$4:CR14)), IFERROR(INDEX($AO$70:$AO$81, ROWS($CR$4:CR14)-ROWS($AK$70:$AK$81)), IFERROR(INDEX($AS$70:$AS$81, ROWS($CR$4:CR14)-ROWS($AK$70:$AK$81)-ROWS($AO$70:$AO$81)),IFERROR(INDEX($AW$70:$AW$81, ROWS($CR$4:CR14)-ROWS($AK$70:$AK$81)-ROWS($AO$70:$AO$81)-ROWS($AS$70:$AS$81)),IFERROR(INDEX($BA$70:$BA$81, ROWS($CR$4:CR14)-ROWS($AK$70:$AK$81)-ROWS($AO$70:$AO$81)-ROWS($AS$70:$AS$81)-ROWS($AW$70:$AW$81)),IFERROR(INDEX($BE$70:$BE$81, ROWS($CR$4:CR14)-ROWS($AK$70:$AK$81)-ROWS($AO$70:$AO$81)-ROWS($AS$70:$AS$81)-ROWS($AW$70:$AW$81)-ROWS($BA$70:$BA$81)),IFERROR(INDEX($BI$70:$BI$81, ROWS($CR$4:CR14)-ROWS($AK$70:$AK$81)-ROWS($AO$70:$AO$81)-ROWS($AS$70:$AS$81)-ROWS($AW$70:$AW$81)-ROWS($BA$70:$BA$81)-ROWS($BE$70:$BE$81)), "")))))))</f>
        <v/>
      </c>
      <c r="CS16" s="316" t="str">
        <f t="shared" ca="1" si="43"/>
        <v/>
      </c>
      <c r="CT16" s="413" t="str">
        <f t="shared" ca="1" si="44"/>
        <v/>
      </c>
      <c r="CU16" s="412" t="str">
        <f>IF(OR(CV16="",CV16=0),"",MAX(CU$5:CU15)+1)</f>
        <v/>
      </c>
      <c r="CV16" s="316">
        <f>IFERROR(INDEX($AJ$86:$AJ$97, ROWS($CV$4:CV14)), IFERROR(INDEX($AN$86:$AN$97, ROWS($CV$4:CV14)-ROWS($AJ$86:$AJ$97)), ""))</f>
        <v>0</v>
      </c>
      <c r="CW16" s="316" t="str">
        <f t="shared" si="45"/>
        <v/>
      </c>
      <c r="CX16" s="316" t="str">
        <f>IF(OR(CY16="",CY16=0),"",MAX(CX$5:CX15)+1)</f>
        <v/>
      </c>
      <c r="CY16" s="316">
        <f>IFERROR(INDEX($AK$86:$AK$97, ROWS($CY$4:CY14)), IFERROR(INDEX($AO$86:$AO$97, ROWS($CY$4:CY14)-ROWS($AK$86:$AK$97)), ""))</f>
        <v>0</v>
      </c>
      <c r="CZ16" s="316" t="str">
        <f t="shared" si="46"/>
        <v/>
      </c>
      <c r="DA16" s="413" t="str">
        <f t="shared" si="47"/>
        <v/>
      </c>
      <c r="DC16" s="438" t="str">
        <f ca="1">IF(OR(DD16="",DD16=0),"",MAX(DC$5:DC15)+1)</f>
        <v/>
      </c>
      <c r="DD16" s="434" t="str">
        <f t="shared" ca="1" si="48"/>
        <v/>
      </c>
      <c r="DE16" s="413" t="str">
        <f t="shared" ca="1" si="49"/>
        <v/>
      </c>
      <c r="DF16" s="431" t="str">
        <f ca="1">IF(OR(DG16="",DG16=0),"",MAX(DF$5:DF15)+1)</f>
        <v/>
      </c>
      <c r="DG16" s="412" t="str">
        <f t="shared" ca="1" si="50"/>
        <v/>
      </c>
      <c r="DH16" s="413" t="str">
        <f t="shared" ca="1" si="51"/>
        <v/>
      </c>
      <c r="DI16" s="412" t="str">
        <f t="shared" ca="1" si="52"/>
        <v/>
      </c>
      <c r="DJ16" s="413" t="str">
        <f t="shared" ca="1" si="53"/>
        <v/>
      </c>
      <c r="DK16" s="412" t="str">
        <f t="shared" ca="1" si="54"/>
        <v/>
      </c>
      <c r="DL16" s="413" t="str">
        <f t="shared" ca="1" si="55"/>
        <v/>
      </c>
    </row>
    <row r="17" spans="1:123" s="293" customFormat="1" ht="15" customHeight="1" thickBot="1" x14ac:dyDescent="0.35">
      <c r="A17" s="291">
        <f>Year!I22</f>
        <v>45060</v>
      </c>
      <c r="B17" s="290" t="str">
        <f>IF(ISERROR(MATCH(A17,event_dates,0)),"",INDEX(events,MATCH(A17,event_dates,0)))</f>
        <v>Mother's Day</v>
      </c>
      <c r="C17" s="291">
        <f>Year!J22</f>
        <v>45061</v>
      </c>
      <c r="D17" s="290" t="str">
        <f>IF(ISERROR(MATCH(C17,event_dates,0)),"",INDEX(events,MATCH(C17,event_dates,0)))</f>
        <v/>
      </c>
      <c r="E17" s="291">
        <f>Year!K22</f>
        <v>45062</v>
      </c>
      <c r="F17" s="290" t="str">
        <f>IF(ISERROR(MATCH(E17,event_dates,0)),"",INDEX(events,MATCH(E17,event_dates,0)))</f>
        <v/>
      </c>
      <c r="G17" s="291">
        <f>Year!L22</f>
        <v>45063</v>
      </c>
      <c r="H17" s="290" t="str">
        <f>IF(ISERROR(MATCH(G17,event_dates,0)),"",INDEX(events,MATCH(G17,event_dates,0)))</f>
        <v/>
      </c>
      <c r="I17" s="291">
        <f>Year!M22</f>
        <v>45064</v>
      </c>
      <c r="J17" s="290" t="str">
        <f>IF(ISERROR(MATCH(I17,event_dates,0)),"",INDEX(events,MATCH(I17,event_dates,0)))</f>
        <v/>
      </c>
      <c r="K17" s="291">
        <f>Year!N22</f>
        <v>45065</v>
      </c>
      <c r="L17" s="290" t="str">
        <f>IF(ISERROR(MATCH(K17,event_dates,0)),"",INDEX(events,MATCH(K17,event_dates,0)))</f>
        <v/>
      </c>
      <c r="M17" s="291">
        <f>Year!O22</f>
        <v>45066</v>
      </c>
      <c r="N17" s="290" t="str">
        <f>IF(ISERROR(MATCH(M17,event_dates,0)),"",INDEX(events,MATCH(M17,event_dates,0)))</f>
        <v/>
      </c>
      <c r="P17" s="295" t="str">
        <f ca="1">IF(DN46="","",DN46)</f>
        <v>Groceries - 125</v>
      </c>
      <c r="Q17" s="295" t="str">
        <f t="shared" ref="Q17:U22" ca="1" si="58">IF(DO46="","",DO46)</f>
        <v>Roth IRA - 100</v>
      </c>
      <c r="R17" s="446" t="str">
        <f t="shared" ca="1" si="58"/>
        <v>D. Store Card 2 - 30</v>
      </c>
      <c r="S17" s="295" t="str">
        <f t="shared" ca="1" si="58"/>
        <v>Paycheck 2 - 400</v>
      </c>
      <c r="T17" s="295" t="str">
        <f t="shared" ca="1" si="58"/>
        <v>Investment 1 - 200</v>
      </c>
      <c r="U17" s="295" t="str">
        <f t="shared" ca="1" si="58"/>
        <v/>
      </c>
      <c r="V17" s="1156"/>
      <c r="W17" s="1157"/>
      <c r="X17" s="445"/>
      <c r="Y17"/>
      <c r="AB17" s="299"/>
      <c r="AC17" s="358" t="str">
        <f>IF('Data Entry'!B23="","",'Data Entry'!B23)</f>
        <v/>
      </c>
      <c r="AD17" s="356" t="str">
        <f>IF('Data Entry'!A23="","",'Data Entry'!A23)</f>
        <v/>
      </c>
      <c r="AE17" s="363" t="str">
        <f>IF('Data Entry'!C23="","",'Data Entry'!C23)</f>
        <v/>
      </c>
      <c r="AF17" s="402" t="str">
        <f>IF('Data Entry'!E23="","",'Data Entry'!E23)</f>
        <v/>
      </c>
      <c r="AG17" s="300"/>
      <c r="AH17"/>
      <c r="AI17" s="309">
        <f t="shared" ca="1" si="23"/>
        <v>35</v>
      </c>
      <c r="AJ17" s="310" t="str">
        <f t="shared" ca="1" si="2"/>
        <v/>
      </c>
      <c r="AK17" s="310" t="str">
        <f t="shared" ca="1" si="3"/>
        <v/>
      </c>
      <c r="AL17" s="311" t="str">
        <f t="shared" ca="1" si="4"/>
        <v/>
      </c>
      <c r="AM17" s="309" t="str">
        <f t="shared" ca="1" si="24"/>
        <v/>
      </c>
      <c r="AN17" s="310" t="str">
        <f t="shared" ca="1" si="5"/>
        <v/>
      </c>
      <c r="AO17" s="310" t="str">
        <f t="shared" ca="1" si="6"/>
        <v/>
      </c>
      <c r="AP17" s="311" t="str">
        <f t="shared" ca="1" si="7"/>
        <v/>
      </c>
      <c r="AQ17" s="309" t="str">
        <f t="shared" ca="1" si="25"/>
        <v/>
      </c>
      <c r="AR17" s="310" t="str">
        <f t="shared" ca="1" si="8"/>
        <v/>
      </c>
      <c r="AS17" s="310" t="str">
        <f t="shared" ca="1" si="9"/>
        <v/>
      </c>
      <c r="AT17" s="311" t="str">
        <f t="shared" ca="1" si="10"/>
        <v/>
      </c>
      <c r="AU17" s="309" t="str">
        <f t="shared" ca="1" si="26"/>
        <v/>
      </c>
      <c r="AV17" s="310" t="str">
        <f t="shared" ca="1" si="11"/>
        <v/>
      </c>
      <c r="AW17" s="310" t="str">
        <f t="shared" ca="1" si="12"/>
        <v/>
      </c>
      <c r="AX17" s="311" t="str">
        <f t="shared" ca="1" si="13"/>
        <v/>
      </c>
      <c r="AY17" s="309" t="str">
        <f t="shared" ca="1" si="27"/>
        <v/>
      </c>
      <c r="AZ17" s="310" t="str">
        <f t="shared" ca="1" si="14"/>
        <v/>
      </c>
      <c r="BA17" s="310" t="str">
        <f t="shared" ca="1" si="15"/>
        <v/>
      </c>
      <c r="BB17" s="311" t="str">
        <f t="shared" ca="1" si="16"/>
        <v/>
      </c>
      <c r="BC17" s="309" t="str">
        <f t="shared" ca="1" si="28"/>
        <v/>
      </c>
      <c r="BD17" s="310" t="str">
        <f t="shared" ca="1" si="17"/>
        <v/>
      </c>
      <c r="BE17" s="310" t="str">
        <f t="shared" ca="1" si="18"/>
        <v/>
      </c>
      <c r="BF17" s="311" t="str">
        <f t="shared" ca="1" si="19"/>
        <v/>
      </c>
      <c r="BG17" s="309" t="str">
        <f t="shared" ca="1" si="29"/>
        <v/>
      </c>
      <c r="BH17" s="310" t="str">
        <f t="shared" ca="1" si="20"/>
        <v/>
      </c>
      <c r="BI17" s="310" t="str">
        <f t="shared" ca="1" si="21"/>
        <v/>
      </c>
      <c r="BJ17" s="311" t="str">
        <f t="shared" ca="1" si="22"/>
        <v/>
      </c>
      <c r="BL17" s="414" t="str">
        <f ca="1">IF(OR(BM17="",BM17=0),"",MAX(BL$5:BL16)+1)</f>
        <v/>
      </c>
      <c r="BM17" s="409" t="str">
        <f ca="1">IFERROR(INDEX($AJ$6:$AJ$17, ROWS(BM$4:$BM15)), IFERROR(INDEX($AN$6:$AN$17, ROWS(BM$4:$BM15)-ROWS($AJ$6:$AJ$17)), IFERROR(INDEX($AR$6:$AR$17, ROWS(BM$4:$BM15)-ROWS($AJ$6:$AJ$17)-ROWS($AN$6:$AN$17)),IFERROR(INDEX($AV$6:$AV$17, ROWS(BM$4:$BM15)-ROWS($AJ$6:$AJ$17)-ROWS($AN$6:$AN$17)-ROWS($AR$6:$AR$17)),IFERROR(INDEX($AZ$6:$AZ$17, ROWS(BM$4:$BM15)-ROWS($AJ$6:$AJ$17)-ROWS($AN$6:$AN$17)-ROWS($AR$6:$AR$17)-ROWS($AV$6:$AV$17)),IFERROR(INDEX($BD$6:$BD$17, ROWS(BM$4:$BM15)-ROWS($AJ$6:$AJ$17)-ROWS($AN$6:$AN$17)-ROWS($AR$6:$AR$17)-ROWS($AV$6:$AV$17)-ROWS($AZ$6:$AZ$17)),IFERROR(INDEX($BH$6:$BH$17, ROWS(BM$4:$BM15)-ROWS($AJ$6:$AJ$17)-ROWS($AN$6:$AN$17)-ROWS($AR$6:$AR$17)-ROWS($AV$6:$AV$17)-ROWS($AZ$6:$AZ$17)-ROWS($BD$6:$BD$17)), "")))))))</f>
        <v/>
      </c>
      <c r="BN17" s="409" t="str">
        <f t="shared" ca="1" si="30"/>
        <v/>
      </c>
      <c r="BO17" s="409" t="str">
        <f ca="1">IF(OR(BP17="",BP17=0),"",MAX(BO$5:BO16)+1)</f>
        <v/>
      </c>
      <c r="BP17" s="409" t="str">
        <f ca="1">IFERROR(INDEX($AK$6:$AK$17, ROWS($BP$4:BP15)), IFERROR(INDEX($AO$6:$AO$17, ROWS($BP$4:BP15)-ROWS($AK$6:$AK$17)), IFERROR(INDEX($AS$6:$AS$17, ROWS($BP$4:BP15)-ROWS($AK$6:$AK$17)-ROWS($AO$6:$AO$17)),IFERROR(INDEX($AW$6:$AW$17, ROWS($BP$4:BP15)-ROWS($AK$6:$AK$17)-ROWS($AO$6:$AO$17)-ROWS($AS$6:$AS$17)),IFERROR(INDEX($BA$6:$BA$17, ROWS($BP$4:BP15)-ROWS($AK$6:$AK$17)-ROWS($AO$6:$AO$17)-ROWS($AS$6:$AS$17)-ROWS($AW$6:$AW$17)),IFERROR(INDEX($BE$6:$BE$17, ROWS($BP$4:BP15)-ROWS($AK$6:$AK$17)-ROWS($AO$6:$AO$17)-ROWS($AS$6:$AS$17)-ROWS($AW$6:$AW$17)-ROWS($BA$6:$BA$17)),IFERROR(INDEX($BI$6:$BI$17, ROWS($BP$4:BP15)-ROWS($AK$6:$AK$17)-ROWS($AO$6:$AO$17)-ROWS($AS$6:$AS$17)-ROWS($AW$6:$AW$17)-ROWS($BA$6:$BA$17)-ROWS($BE$6:$BE$17)), "")))))))</f>
        <v/>
      </c>
      <c r="BQ17" s="409" t="str">
        <f t="shared" ca="1" si="31"/>
        <v/>
      </c>
      <c r="BR17" s="415" t="str">
        <f t="shared" ca="1" si="32"/>
        <v/>
      </c>
      <c r="BS17" s="414" t="str">
        <f ca="1">IF(OR(BT17="",BT17=0),"",MAX(BS$5:BS16)+1)</f>
        <v/>
      </c>
      <c r="BT17" s="409" t="str">
        <f ca="1">IFERROR(INDEX($AJ$22:$AJ$33, ROWS($BT$4:BT15)), IFERROR(INDEX($AN$22:$AN$33, ROWS($BT$4:BT15)-ROWS($AJ$22:$AJ$33)), IFERROR(INDEX($AR$22:$AR$33, ROWS($BT$4:BT15)-ROWS($AJ$22:$AJ$33)-ROWS($AN$22:$AN$33)),IFERROR(INDEX($AV$22:$AV$33, ROWS($BT$4:BT15)-ROWS($AJ$22:$AJ$33)-ROWS($AN$22:$AN$33)-ROWS($AR$22:$AR$33)),IFERROR(INDEX($AZ$22:$AZ$33, ROWS($BT$4:BT15)-ROWS($AJ$22:$AJ$33)-ROWS($AN$22:$AN$33)-ROWS($AR$22:$AR$33)-ROWS($AV$22:$AV$33)),IFERROR(INDEX($BD$22:$BD$33, ROWS($BT$4:BT15)-ROWS($AJ$22:$AJ$33)-ROWS($AN$22:$AN$33)-ROWS($AR$22:$AR$33)-ROWS($AV$22:$AV$33)-ROWS($AZ$22:$AZ$33)),IFERROR(INDEX($BH$22:$BH$33, ROWS($BT$4:BT15)-ROWS($AJ$22:$AJ$33)-ROWS($AN$22:$AN$33)-ROWS($AR$22:$AR$33)-ROWS($AV$22:$AV$33)-ROWS($AZ$22:$AZ$33)-ROWS($BD$22:$BD$33)), "")))))))</f>
        <v/>
      </c>
      <c r="BU17" s="409" t="str">
        <f t="shared" ca="1" si="33"/>
        <v/>
      </c>
      <c r="BV17" s="409" t="str">
        <f ca="1">IF(OR(BW17="",BW17=0),"",MAX(BV$5:BV16)+1)</f>
        <v/>
      </c>
      <c r="BW17" s="409" t="str">
        <f ca="1">IFERROR(INDEX($AK$22:$AK$33, ROWS($BW$4:BW15)), IFERROR(INDEX($AO$22:$AO$33, ROWS($BW$4:BW15)-ROWS($AK$22:$AK$33)), IFERROR(INDEX($AS$22:$AS$33, ROWS($BW$4:BW15)-ROWS($AK$22:$AK$33)-ROWS($AO$22:$AO$33)),IFERROR(INDEX($AW$22:$AW$33, ROWS($BW$4:BW15)-ROWS($AK$22:$AK$33)-ROWS($AO$22:$AO$33)-ROWS($AS$22:$AS$33)),IFERROR(INDEX($BA$22:$BA$33, ROWS($BW$4:BW15)-ROWS($AK$22:$AK$33)-ROWS($AO$22:$AO$33)-ROWS($AS$22:$AS$33)-ROWS($AW$22:$AW$33)),IFERROR(INDEX($BE$22:$BE$33, ROWS($BW$4:BW15)-ROWS($AK$22:$AK$33)-ROWS($AO$22:$AO$33)-ROWS($AS$22:$AS$33)-ROWS($AW$22:$AW$33)-ROWS($BA$22:$BA$33)),IFERROR(INDEX($BI$22:$BI$33, ROWS($BW$4:BW15)-ROWS($AK$22:$AK$33)-ROWS($AO$22:$AO$33)-ROWS($AS$22:$AS$33)-ROWS($AW$22:$AW$33)-ROWS($BA$22:$BA$33)-ROWS($BE$22:$BE$33)), "")))))))</f>
        <v/>
      </c>
      <c r="BX17" s="409" t="str">
        <f t="shared" ca="1" si="34"/>
        <v/>
      </c>
      <c r="BY17" s="415" t="str">
        <f t="shared" ca="1" si="35"/>
        <v/>
      </c>
      <c r="BZ17" s="414" t="str">
        <f ca="1">IF(OR(CA17="",CA17=0),"",MAX(BZ$5:BZ16)+1)</f>
        <v/>
      </c>
      <c r="CA17" s="409" t="str">
        <f ca="1">IFERROR(INDEX($AJ$38:$AJ$49, ROWS($CA$4:CA15)), IFERROR(INDEX($AN$38:$AN$49, ROWS($CA$4:CA15)-ROWS($AJ$38:$AJ$49)), IFERROR(INDEX($AR$38:$AR$49, ROWS($CA$4:CA15)-ROWS($AJ$38:$AJ$49)-ROWS($AN$38:$AN$49)),IFERROR(INDEX($AV$38:$AV$49, ROWS($CA$4:CA15)-ROWS($AJ$38:$AJ$49)-ROWS($AN$38:$AN$49)-ROWS($AR$38:$AR$49)),IFERROR(INDEX($AZ$38:$AZ$49, ROWS($CA$4:CA15)-ROWS($AJ$38:$AJ$49)-ROWS($AN$38:$AN$49)-ROWS($AR$38:$AR$49)-ROWS($AV$38:$AV$49)),IFERROR(INDEX($BD$38:$BD$49, ROWS($CA$4:CA15)-ROWS($AJ$38:$AJ$49)-ROWS($AN$38:$AN$49)-ROWS($AR$38:$AR$49)-ROWS($AV$38:$AV$49)-ROWS($AZ$38:$AZ$49)),IFERROR(INDEX($BH$38:$BH$49, ROWS($CA$4:CA15)-ROWS($AJ$38:$AJ$49)-ROWS($AN$38:$AN$49)-ROWS($AR$38:$AR$49)-ROWS($AV$38:$AV$49)-ROWS($AZ$38:$AZ$49)-ROWS($BD$38:$BD$49)), "")))))))</f>
        <v/>
      </c>
      <c r="CB17" s="409" t="str">
        <f t="shared" ca="1" si="36"/>
        <v/>
      </c>
      <c r="CC17" s="409" t="str">
        <f ca="1">IF(OR(CD17="",CD17=0),"",MAX(CC$5:CC16)+1)</f>
        <v/>
      </c>
      <c r="CD17" s="409" t="str">
        <f ca="1">IFERROR(INDEX($AK$38:$AK$49, ROWS($CD$4:CD15)), IFERROR(INDEX($AO$38:$AO$49, ROWS($CD$4:CD15)-ROWS($AK$38:$AK$49)), IFERROR(INDEX($AS$38:$AS$49, ROWS($CD$4:CD15)-ROWS($AK$38:$AK$49)-ROWS($AO$38:$AO$49)),IFERROR(INDEX($AW$38:$AW$49, ROWS($CD$4:CD15)-ROWS($AK$38:$AK$49)-ROWS($AO$38:$AO$49)-ROWS($AS$38:$AS$49)),IFERROR(INDEX($BA$38:$BA$49, ROWS($CD$4:CD15)-ROWS($AK$38:$AK$49)-ROWS($AO$38:$AO$49)-ROWS($AS$38:$AS$49)-ROWS($AW$38:$AW$49)),IFERROR(INDEX($BE$38:$BE$49, ROWS($CD$4:CD15)-ROWS($AK$38:$AK$49)-ROWS($AO$38:$AO$49)-ROWS($AS$38:$AS$49)-ROWS($AW$38:$AW$49)-ROWS($BA$38:$BA$49)),IFERROR(INDEX($BI$38:$BI$49, ROWS($CD$4:CD15)-ROWS($AK$38:$AK$49)-ROWS($AO$38:$AO$49)-ROWS($AS$38:$AS$49)-ROWS($AW$38:$AW$49)-ROWS($BA$38:$BA$49)-ROWS($BE$38:$BE$49)), "")))))))</f>
        <v/>
      </c>
      <c r="CE17" s="409" t="str">
        <f t="shared" ca="1" si="37"/>
        <v/>
      </c>
      <c r="CF17" s="415" t="str">
        <f t="shared" ca="1" si="38"/>
        <v/>
      </c>
      <c r="CG17" s="414" t="str">
        <f ca="1">IF(OR(CH17="",CH17=0),"",MAX(CG$5:CG16)+1)</f>
        <v/>
      </c>
      <c r="CH17" s="409" t="str">
        <f ca="1">IFERROR(INDEX($AJ$54:$AJ$65, ROWS($CH$4:CH15)), IFERROR(INDEX($AN$54:$AN$65, ROWS($CH$4:CH15)-ROWS($AJ$54:$AJ$65)), IFERROR(INDEX($AR$54:$AR$65, ROWS($CH$4:CH15)-ROWS($AJ$54:$AJ$65)-ROWS($AN$54:$AN$65)),IFERROR(INDEX($AV$54:$AV$65, ROWS($CH$4:CH15)-ROWS($AJ$54:$AJ$65)-ROWS($AN$54:$AN$65)-ROWS($AR$54:$AR$65)),IFERROR(INDEX($AZ$54:$AZ$65, ROWS($CH$4:CH15)-ROWS($AJ$54:$AJ$65)-ROWS($AN$54:$AN$65)-ROWS($AR$54:$AR$65)-ROWS($AV$54:$AV$65)),IFERROR(INDEX($BD$54:$BD$65, ROWS($CH$4:CH15)-ROWS($AJ$54:$AJ$65)-ROWS($AN$54:$AN$65)-ROWS($AR$54:$AR$65)-ROWS($AV$54:$AV$65)-ROWS($AZ$54:$AZ$65)),IFERROR(INDEX($BH$54:$BH$65, ROWS($CH$4:CH15)-ROWS($AJ$54:$AJ$65)-ROWS($AN$54:$AN$65)-ROWS($AR$54:$AR$65)-ROWS($AV$54:$AV$65)-ROWS($AZ$54:$AZ$65)-ROWS($BD$54:$BD$65)), "")))))))</f>
        <v/>
      </c>
      <c r="CI17" s="409" t="str">
        <f t="shared" ca="1" si="39"/>
        <v/>
      </c>
      <c r="CJ17" s="409" t="str">
        <f ca="1">IF(OR(CK17="",CK17=0),"",MAX(CJ$5:CJ16)+1)</f>
        <v/>
      </c>
      <c r="CK17" s="409" t="str">
        <f ca="1">IFERROR(INDEX($AK$54:$AK$65, ROWS($CK$4:CK15)), IFERROR(INDEX($AO$54:$AO$65, ROWS($CK$4:CK15)-ROWS($AK$54:$AK$65)), IFERROR(INDEX($AS$54:$AS$65, ROWS($CK$4:CK15)-ROWS($AK$54:$AK$65)-ROWS($AO$54:$AO$65)),IFERROR(INDEX($AW$54:$AW$65, ROWS($CK$4:CK15)-ROWS($AK$54:$AK$65)-ROWS($AO$54:$AO$65)-ROWS($AS$54:$AS$65)),IFERROR(INDEX($BA$54:$BA$65, ROWS($CK$4:CK15)-ROWS($AK$54:$AK$65)-ROWS($AO$54:$AO$65)-ROWS($AS$54:$AS$65)-ROWS($AW$54:$AW$65)),IFERROR(INDEX($BE$54:$BE$65, ROWS($CK$4:CK15)-ROWS($AK$54:$AK$65)-ROWS($AO$54:$AO$65)-ROWS($AS$54:$AS$65)-ROWS($AW$54:$AW$65)-ROWS($BA$54:$BA$65)),IFERROR(INDEX($BI$54:$BI$65, ROWS($CK$4:CK15)-ROWS($AK$54:$AK$65)-ROWS($AO$54:$AO$65)-ROWS($AS$54:$AS$65)-ROWS($AW$54:$AW$65)-ROWS($BA$54:$BA$65)-ROWS($BE$54:$BE$65)), "")))))))</f>
        <v/>
      </c>
      <c r="CL17" s="409" t="str">
        <f t="shared" ca="1" si="40"/>
        <v/>
      </c>
      <c r="CM17" s="415" t="str">
        <f t="shared" ca="1" si="41"/>
        <v/>
      </c>
      <c r="CN17" s="414" t="str">
        <f ca="1">IF(OR(CO17="",CO17=0),"",MAX(CN$5:CN16)+1)</f>
        <v/>
      </c>
      <c r="CO17" s="409" t="str">
        <f ca="1">IFERROR(INDEX($AJ$70:$AJ$81, ROWS($CO$4:CO15)), IFERROR(INDEX($AN$70:$AN$81, ROWS($CO$4:CO15)-ROWS($AJ$70:$AJ$81)), IFERROR(INDEX($AR$70:$AR$81, ROWS($CO$4:CO15)-ROWS($AJ$70:$AJ$81)-ROWS($AN$70:$AN$81)),IFERROR(INDEX($AV$70:$AV$81, ROWS($CO$4:CO15)-ROWS($AJ$70:$AJ$81)-ROWS($AN$70:$AN$81)-ROWS($AR$70:$AR$81)),IFERROR(INDEX($AZ$70:$AZ$81, ROWS($CO$4:CO15)-ROWS($AJ$70:$AJ$81)-ROWS($AN$70:$AN$81)-ROWS($AR$70:$AR$81)-ROWS($AV$70:$AV$81)),IFERROR(INDEX($BD$70:$BD$81, ROWS($CO$4:CO15)-ROWS($AJ$70:$AJ$81)-ROWS($AN$70:$AN$81)-ROWS($AR$70:$AR$81)-ROWS($AV$70:$AV$81)-ROWS($AZ$70:$AZ$81)),IFERROR(INDEX($BH$70:$BH$81, ROWS($CO$4:CO15)-ROWS($AJ$70:$AJ$81)-ROWS($AN$70:$AN$81)-ROWS($AR$70:$AR$81)-ROWS($AV$70:$AV$81)-ROWS($AZ$70:$AZ$81)-ROWS($BD$70:$BD$81)), "")))))))</f>
        <v/>
      </c>
      <c r="CP17" s="409" t="str">
        <f t="shared" ca="1" si="42"/>
        <v/>
      </c>
      <c r="CQ17" s="409" t="str">
        <f ca="1">IF(OR(CR17="",CR17=0),"",MAX(CQ$5:CQ16)+1)</f>
        <v/>
      </c>
      <c r="CR17" s="409" t="str">
        <f ca="1">IFERROR(INDEX($AK$70:$AK$81, ROWS($CR$4:CR15)), IFERROR(INDEX($AO$70:$AO$81, ROWS($CR$4:CR15)-ROWS($AK$70:$AK$81)), IFERROR(INDEX($AS$70:$AS$81, ROWS($CR$4:CR15)-ROWS($AK$70:$AK$81)-ROWS($AO$70:$AO$81)),IFERROR(INDEX($AW$70:$AW$81, ROWS($CR$4:CR15)-ROWS($AK$70:$AK$81)-ROWS($AO$70:$AO$81)-ROWS($AS$70:$AS$81)),IFERROR(INDEX($BA$70:$BA$81, ROWS($CR$4:CR15)-ROWS($AK$70:$AK$81)-ROWS($AO$70:$AO$81)-ROWS($AS$70:$AS$81)-ROWS($AW$70:$AW$81)),IFERROR(INDEX($BE$70:$BE$81, ROWS($CR$4:CR15)-ROWS($AK$70:$AK$81)-ROWS($AO$70:$AO$81)-ROWS($AS$70:$AS$81)-ROWS($AW$70:$AW$81)-ROWS($BA$70:$BA$81)),IFERROR(INDEX($BI$70:$BI$81, ROWS($CR$4:CR15)-ROWS($AK$70:$AK$81)-ROWS($AO$70:$AO$81)-ROWS($AS$70:$AS$81)-ROWS($AW$70:$AW$81)-ROWS($BA$70:$BA$81)-ROWS($BE$70:$BE$81)), "")))))))</f>
        <v/>
      </c>
      <c r="CS17" s="409" t="str">
        <f t="shared" ca="1" si="43"/>
        <v/>
      </c>
      <c r="CT17" s="415" t="str">
        <f t="shared" ca="1" si="44"/>
        <v/>
      </c>
      <c r="CU17" s="414" t="str">
        <f>IF(OR(CV17="",CV17=0),"",MAX(CU$5:CU16)+1)</f>
        <v/>
      </c>
      <c r="CV17" s="409">
        <f>IFERROR(INDEX($AJ$86:$AJ$97, ROWS($CV$4:CV15)), IFERROR(INDEX($AN$86:$AN$97, ROWS($CV$4:CV15)-ROWS($AJ$86:$AJ$97)), ""))</f>
        <v>0</v>
      </c>
      <c r="CW17" s="409" t="str">
        <f t="shared" si="45"/>
        <v/>
      </c>
      <c r="CX17" s="409" t="str">
        <f>IF(OR(CY17="",CY17=0),"",MAX(CX$5:CX16)+1)</f>
        <v/>
      </c>
      <c r="CY17" s="409">
        <f>IFERROR(INDEX($AK$86:$AK$97, ROWS($CY$4:CY15)), IFERROR(INDEX($AO$86:$AO$97, ROWS($CY$4:CY15)-ROWS($AK$86:$AK$97)), ""))</f>
        <v>0</v>
      </c>
      <c r="CZ17" s="409" t="str">
        <f t="shared" si="46"/>
        <v/>
      </c>
      <c r="DA17" s="415" t="str">
        <f t="shared" si="47"/>
        <v/>
      </c>
      <c r="DC17" s="438" t="str">
        <f ca="1">IF(OR(DD17="",DD17=0),"",MAX(DC$5:DC16)+1)</f>
        <v/>
      </c>
      <c r="DD17" s="435" t="str">
        <f t="shared" ca="1" si="48"/>
        <v/>
      </c>
      <c r="DE17" s="413" t="str">
        <f t="shared" ca="1" si="49"/>
        <v/>
      </c>
      <c r="DF17" s="432" t="str">
        <f ca="1">IF(OR(DG17="",DG17=0),"",MAX(DF$5:DF16)+1)</f>
        <v/>
      </c>
      <c r="DG17" s="414" t="str">
        <f t="shared" ca="1" si="50"/>
        <v/>
      </c>
      <c r="DH17" s="415" t="str">
        <f t="shared" ca="1" si="51"/>
        <v/>
      </c>
      <c r="DI17" s="414" t="str">
        <f t="shared" ca="1" si="52"/>
        <v/>
      </c>
      <c r="DJ17" s="413" t="str">
        <f t="shared" ca="1" si="53"/>
        <v/>
      </c>
      <c r="DK17" s="414" t="str">
        <f t="shared" ca="1" si="54"/>
        <v/>
      </c>
      <c r="DL17" s="415" t="str">
        <f t="shared" ca="1" si="55"/>
        <v/>
      </c>
      <c r="DN17" s="292"/>
      <c r="DO17" s="292"/>
      <c r="DP17" s="292"/>
      <c r="DQ17" s="292"/>
      <c r="DR17" s="292"/>
      <c r="DS17" s="292"/>
    </row>
    <row r="18" spans="1:123" s="292" customFormat="1" ht="15" customHeight="1" x14ac:dyDescent="0.3">
      <c r="A18" s="1181" t="str">
        <f ca="1">IF(ISERROR(MATCH(A17,event_dates,0)+MATCH(A17,OFFSET(event_dates,MATCH(A17,event_dates,0),0,500,1),0)),"",INDEX(events,MATCH(A17,event_dates,0)+MATCH(A17,OFFSET(event_dates,MATCH(A17,event_dates,0),0,500,1),0)))</f>
        <v/>
      </c>
      <c r="B18" s="1182"/>
      <c r="C18" s="1181" t="str">
        <f ca="1">IF(ISERROR(MATCH(C17,event_dates,0)+MATCH(C17,OFFSET(event_dates,MATCH(C17,event_dates,0),0,500,1),0)),"",INDEX(events,MATCH(C17,event_dates,0)+MATCH(C17,OFFSET(event_dates,MATCH(C17,event_dates,0),0,500,1),0)))</f>
        <v/>
      </c>
      <c r="D18" s="1182"/>
      <c r="E18" s="1181" t="str">
        <f ca="1">IF(ISERROR(MATCH(E17,event_dates,0)+MATCH(E17,OFFSET(event_dates,MATCH(E17,event_dates,0),0,500,1),0)),"",INDEX(events,MATCH(E17,event_dates,0)+MATCH(E17,OFFSET(event_dates,MATCH(E17,event_dates,0),0,500,1),0)))</f>
        <v/>
      </c>
      <c r="F18" s="1182"/>
      <c r="G18" s="1181" t="str">
        <f ca="1">IF(ISERROR(MATCH(G17,event_dates,0)+MATCH(G17,OFFSET(event_dates,MATCH(G17,event_dates,0),0,500,1),0)),"",INDEX(events,MATCH(G17,event_dates,0)+MATCH(G17,OFFSET(event_dates,MATCH(G17,event_dates,0),0,500,1),0)))</f>
        <v/>
      </c>
      <c r="H18" s="1182"/>
      <c r="I18" s="1181" t="str">
        <f ca="1">IF(ISERROR(MATCH(I17,event_dates,0)+MATCH(I17,OFFSET(event_dates,MATCH(I17,event_dates,0),0,500,1),0)),"",INDEX(events,MATCH(I17,event_dates,0)+MATCH(I17,OFFSET(event_dates,MATCH(I17,event_dates,0),0,500,1),0)))</f>
        <v/>
      </c>
      <c r="J18" s="1182"/>
      <c r="K18" s="1181" t="str">
        <f ca="1">IF(ISERROR(MATCH(K17,event_dates,0)+MATCH(K17,OFFSET(event_dates,MATCH(K17,event_dates,0),0,500,1),0)),"",INDEX(events,MATCH(K17,event_dates,0)+MATCH(K17,OFFSET(event_dates,MATCH(K17,event_dates,0),0,500,1),0)))</f>
        <v/>
      </c>
      <c r="L18" s="1182"/>
      <c r="M18" s="1181" t="str">
        <f ca="1">IF(ISERROR(MATCH(M17,event_dates,0)+MATCH(M17,OFFSET(event_dates,MATCH(M17,event_dates,0),0,500,1),0)),"",INDEX(events,MATCH(M17,event_dates,0)+MATCH(M17,OFFSET(event_dates,MATCH(M17,event_dates,0),0,500,1),0)))</f>
        <v/>
      </c>
      <c r="N18" s="1182"/>
      <c r="P18" s="295" t="str">
        <f t="shared" ref="P18:P22" ca="1" si="59">IF(DN47="","",DN47)</f>
        <v>Car Payment 1 - 350</v>
      </c>
      <c r="Q18" s="295" t="str">
        <f t="shared" ca="1" si="58"/>
        <v>Car Payment 2 - 200</v>
      </c>
      <c r="R18" s="295" t="str">
        <f t="shared" ca="1" si="58"/>
        <v>Lawn Service - 50</v>
      </c>
      <c r="S18" s="296" t="str">
        <f t="shared" ca="1" si="58"/>
        <v/>
      </c>
      <c r="T18" s="295" t="str">
        <f t="shared" ca="1" si="58"/>
        <v/>
      </c>
      <c r="U18" s="295" t="str">
        <f t="shared" ca="1" si="58"/>
        <v/>
      </c>
      <c r="V18" s="1158" t="s">
        <v>502</v>
      </c>
      <c r="W18" s="1159"/>
      <c r="X18" s="445">
        <f ca="1">IF(DP52="",0,DP52)</f>
        <v>1154.95</v>
      </c>
      <c r="Y18"/>
      <c r="AB18" s="299"/>
      <c r="AC18" s="358" t="str">
        <f>IF('Data Entry'!B24="","",'Data Entry'!B24)</f>
        <v/>
      </c>
      <c r="AD18" s="356" t="str">
        <f>IF('Data Entry'!A24="","",'Data Entry'!A24)</f>
        <v/>
      </c>
      <c r="AE18" s="363" t="str">
        <f>IF('Data Entry'!C24="","",'Data Entry'!C24)</f>
        <v/>
      </c>
      <c r="AF18" s="402" t="str">
        <f>IF('Data Entry'!E24="","",'Data Entry'!E24)</f>
        <v/>
      </c>
      <c r="AG18" s="300"/>
      <c r="AH18"/>
      <c r="AI18"/>
      <c r="AJ18"/>
      <c r="AK18"/>
      <c r="AL18"/>
      <c r="BL18" s="412">
        <f ca="1">IF(OR(BM18="",BM18=0),"",MAX(BL$5:BL17)+1)</f>
        <v>1</v>
      </c>
      <c r="BM18" s="316" t="str">
        <f ca="1">IFERROR(INDEX($AJ$6:$AJ$17, ROWS(BM$4:$BM16)), IFERROR(INDEX($AN$6:$AN$17, ROWS(BM$4:$BM16)-ROWS($AJ$6:$AJ$17)), IFERROR(INDEX($AR$6:$AR$17, ROWS(BM$4:$BM16)-ROWS($AJ$6:$AJ$17)-ROWS($AN$6:$AN$17)),IFERROR(INDEX($AV$6:$AV$17, ROWS(BM$4:$BM16)-ROWS($AJ$6:$AJ$17)-ROWS($AN$6:$AN$17)-ROWS($AR$6:$AR$17)),IFERROR(INDEX($AZ$6:$AZ$17, ROWS(BM$4:$BM16)-ROWS($AJ$6:$AJ$17)-ROWS($AN$6:$AN$17)-ROWS($AR$6:$AR$17)-ROWS($AV$6:$AV$17)),IFERROR(INDEX($BD$6:$BD$17, ROWS(BM$4:$BM16)-ROWS($AJ$6:$AJ$17)-ROWS($AN$6:$AN$17)-ROWS($AR$6:$AR$17)-ROWS($AV$6:$AV$17)-ROWS($AZ$6:$AZ$17)),IFERROR(INDEX($BH$6:$BH$17, ROWS(BM$4:$BM16)-ROWS($AJ$6:$AJ$17)-ROWS($AN$6:$AN$17)-ROWS($AR$6:$AR$17)-ROWS($AV$6:$AV$17)-ROWS($AZ$6:$AZ$17)-ROWS($BD$6:$BD$17)), "")))))))</f>
        <v>Bank Loan 1</v>
      </c>
      <c r="BN18" s="316" t="str">
        <f t="shared" ca="1" si="30"/>
        <v/>
      </c>
      <c r="BO18" s="316">
        <f ca="1">IF(OR(BP18="",BP18=0),"",MAX(BO$5:BO17)+1)</f>
        <v>1</v>
      </c>
      <c r="BP18" s="316">
        <f ca="1">IFERROR(INDEX($AK$6:$AK$17, ROWS($BP$4:BP16)), IFERROR(INDEX($AO$6:$AO$17, ROWS($BP$4:BP16)-ROWS($AK$6:$AK$17)), IFERROR(INDEX($AS$6:$AS$17, ROWS($BP$4:BP16)-ROWS($AK$6:$AK$17)-ROWS($AO$6:$AO$17)),IFERROR(INDEX($AW$6:$AW$17, ROWS($BP$4:BP16)-ROWS($AK$6:$AK$17)-ROWS($AO$6:$AO$17)-ROWS($AS$6:$AS$17)),IFERROR(INDEX($BA$6:$BA$17, ROWS($BP$4:BP16)-ROWS($AK$6:$AK$17)-ROWS($AO$6:$AO$17)-ROWS($AS$6:$AS$17)-ROWS($AW$6:$AW$17)),IFERROR(INDEX($BE$6:$BE$17, ROWS($BP$4:BP16)-ROWS($AK$6:$AK$17)-ROWS($AO$6:$AO$17)-ROWS($AS$6:$AS$17)-ROWS($AW$6:$AW$17)-ROWS($BA$6:$BA$17)),IFERROR(INDEX($BI$6:$BI$17, ROWS($BP$4:BP16)-ROWS($AK$6:$AK$17)-ROWS($AO$6:$AO$17)-ROWS($AS$6:$AS$17)-ROWS($AW$6:$AW$17)-ROWS($BA$6:$BA$17)-ROWS($BE$6:$BE$17)), "")))))))</f>
        <v>120</v>
      </c>
      <c r="BQ18" s="316" t="str">
        <f t="shared" ca="1" si="31"/>
        <v/>
      </c>
      <c r="BR18" s="413" t="str">
        <f t="shared" ca="1" si="32"/>
        <v/>
      </c>
      <c r="BS18" s="412">
        <f ca="1">IF(OR(BT18="",BT18=0),"",MAX(BS$5:BS17)+1)</f>
        <v>2</v>
      </c>
      <c r="BT18" s="316" t="str">
        <f ca="1">IFERROR(INDEX($AJ$22:$AJ$33, ROWS($BT$4:BT16)), IFERROR(INDEX($AN$22:$AN$33, ROWS($BT$4:BT16)-ROWS($AJ$22:$AJ$33)), IFERROR(INDEX($AR$22:$AR$33, ROWS($BT$4:BT16)-ROWS($AJ$22:$AJ$33)-ROWS($AN$22:$AN$33)),IFERROR(INDEX($AV$22:$AV$33, ROWS($BT$4:BT16)-ROWS($AJ$22:$AJ$33)-ROWS($AN$22:$AN$33)-ROWS($AR$22:$AR$33)),IFERROR(INDEX($AZ$22:$AZ$33, ROWS($BT$4:BT16)-ROWS($AJ$22:$AJ$33)-ROWS($AN$22:$AN$33)-ROWS($AR$22:$AR$33)-ROWS($AV$22:$AV$33)),IFERROR(INDEX($BD$22:$BD$33, ROWS($BT$4:BT16)-ROWS($AJ$22:$AJ$33)-ROWS($AN$22:$AN$33)-ROWS($AR$22:$AR$33)-ROWS($AV$22:$AV$33)-ROWS($AZ$22:$AZ$33)),IFERROR(INDEX($BH$22:$BH$33, ROWS($BT$4:BT16)-ROWS($AJ$22:$AJ$33)-ROWS($AN$22:$AN$33)-ROWS($AR$22:$AR$33)-ROWS($AV$22:$AV$33)-ROWS($AZ$22:$AZ$33)-ROWS($BD$22:$BD$33)), "")))))))</f>
        <v>Paycheck 2</v>
      </c>
      <c r="BU18" s="316" t="str">
        <f t="shared" ca="1" si="33"/>
        <v/>
      </c>
      <c r="BV18" s="316">
        <f ca="1">IF(OR(BW18="",BW18=0),"",MAX(BV$5:BV17)+1)</f>
        <v>2</v>
      </c>
      <c r="BW18" s="316">
        <f ca="1">IFERROR(INDEX($AK$22:$AK$33, ROWS($BW$4:BW16)), IFERROR(INDEX($AO$22:$AO$33, ROWS($BW$4:BW16)-ROWS($AK$22:$AK$33)), IFERROR(INDEX($AS$22:$AS$33, ROWS($BW$4:BW16)-ROWS($AK$22:$AK$33)-ROWS($AO$22:$AO$33)),IFERROR(INDEX($AW$22:$AW$33, ROWS($BW$4:BW16)-ROWS($AK$22:$AK$33)-ROWS($AO$22:$AO$33)-ROWS($AS$22:$AS$33)),IFERROR(INDEX($BA$22:$BA$33, ROWS($BW$4:BW16)-ROWS($AK$22:$AK$33)-ROWS($AO$22:$AO$33)-ROWS($AS$22:$AS$33)-ROWS($AW$22:$AW$33)),IFERROR(INDEX($BE$22:$BE$33, ROWS($BW$4:BW16)-ROWS($AK$22:$AK$33)-ROWS($AO$22:$AO$33)-ROWS($AS$22:$AS$33)-ROWS($AW$22:$AW$33)-ROWS($BA$22:$BA$33)),IFERROR(INDEX($BI$22:$BI$33, ROWS($BW$4:BW16)-ROWS($AK$22:$AK$33)-ROWS($AO$22:$AO$33)-ROWS($AS$22:$AS$33)-ROWS($AW$22:$AW$33)-ROWS($BA$22:$BA$33)-ROWS($BE$22:$BE$33)), "")))))))</f>
        <v>400</v>
      </c>
      <c r="BX18" s="316" t="str">
        <f t="shared" ca="1" si="34"/>
        <v/>
      </c>
      <c r="BY18" s="413" t="str">
        <f t="shared" ca="1" si="35"/>
        <v/>
      </c>
      <c r="BZ18" s="412">
        <f ca="1">IF(OR(CA18="",CA18=0),"",MAX(BZ$5:BZ17)+1)</f>
        <v>2</v>
      </c>
      <c r="CA18" s="316" t="str">
        <f ca="1">IFERROR(INDEX($AJ$38:$AJ$49, ROWS($CA$4:CA16)), IFERROR(INDEX($AN$38:$AN$49, ROWS($CA$4:CA16)-ROWS($AJ$38:$AJ$49)), IFERROR(INDEX($AR$38:$AR$49, ROWS($CA$4:CA16)-ROWS($AJ$38:$AJ$49)-ROWS($AN$38:$AN$49)),IFERROR(INDEX($AV$38:$AV$49, ROWS($CA$4:CA16)-ROWS($AJ$38:$AJ$49)-ROWS($AN$38:$AN$49)-ROWS($AR$38:$AR$49)),IFERROR(INDEX($AZ$38:$AZ$49, ROWS($CA$4:CA16)-ROWS($AJ$38:$AJ$49)-ROWS($AN$38:$AN$49)-ROWS($AR$38:$AR$49)-ROWS($AV$38:$AV$49)),IFERROR(INDEX($BD$38:$BD$49, ROWS($CA$4:CA16)-ROWS($AJ$38:$AJ$49)-ROWS($AN$38:$AN$49)-ROWS($AR$38:$AR$49)-ROWS($AV$38:$AV$49)-ROWS($AZ$38:$AZ$49)),IFERROR(INDEX($BH$38:$BH$49, ROWS($CA$4:CA16)-ROWS($AJ$38:$AJ$49)-ROWS($AN$38:$AN$49)-ROWS($AR$38:$AR$49)-ROWS($AV$38:$AV$49)-ROWS($AZ$38:$AZ$49)-ROWS($BD$38:$BD$49)), "")))))))</f>
        <v>Roth IRA</v>
      </c>
      <c r="CB18" s="316" t="str">
        <f t="shared" ca="1" si="36"/>
        <v/>
      </c>
      <c r="CC18" s="316">
        <f ca="1">IF(OR(CD18="",CD18=0),"",MAX(CC$5:CC17)+1)</f>
        <v>2</v>
      </c>
      <c r="CD18" s="316">
        <f ca="1">IFERROR(INDEX($AK$38:$AK$49, ROWS($CD$4:CD16)), IFERROR(INDEX($AO$38:$AO$49, ROWS($CD$4:CD16)-ROWS($AK$38:$AK$49)), IFERROR(INDEX($AS$38:$AS$49, ROWS($CD$4:CD16)-ROWS($AK$38:$AK$49)-ROWS($AO$38:$AO$49)),IFERROR(INDEX($AW$38:$AW$49, ROWS($CD$4:CD16)-ROWS($AK$38:$AK$49)-ROWS($AO$38:$AO$49)-ROWS($AS$38:$AS$49)),IFERROR(INDEX($BA$38:$BA$49, ROWS($CD$4:CD16)-ROWS($AK$38:$AK$49)-ROWS($AO$38:$AO$49)-ROWS($AS$38:$AS$49)-ROWS($AW$38:$AW$49)),IFERROR(INDEX($BE$38:$BE$49, ROWS($CD$4:CD16)-ROWS($AK$38:$AK$49)-ROWS($AO$38:$AO$49)-ROWS($AS$38:$AS$49)-ROWS($AW$38:$AW$49)-ROWS($BA$38:$BA$49)),IFERROR(INDEX($BI$38:$BI$49, ROWS($CD$4:CD16)-ROWS($AK$38:$AK$49)-ROWS($AO$38:$AO$49)-ROWS($AS$38:$AS$49)-ROWS($AW$38:$AW$49)-ROWS($BA$38:$BA$49)-ROWS($BE$38:$BE$49)), "")))))))</f>
        <v>100</v>
      </c>
      <c r="CE18" s="316" t="str">
        <f t="shared" ca="1" si="37"/>
        <v/>
      </c>
      <c r="CF18" s="413" t="str">
        <f t="shared" ca="1" si="38"/>
        <v/>
      </c>
      <c r="CG18" s="412">
        <f ca="1">IF(OR(CH18="",CH18=0),"",MAX(CG$5:CG17)+1)</f>
        <v>2</v>
      </c>
      <c r="CH18" s="316" t="str">
        <f ca="1">IFERROR(INDEX($AJ$54:$AJ$65, ROWS($CH$4:CH16)), IFERROR(INDEX($AN$54:$AN$65, ROWS($CH$4:CH16)-ROWS($AJ$54:$AJ$65)), IFERROR(INDEX($AR$54:$AR$65, ROWS($CH$4:CH16)-ROWS($AJ$54:$AJ$65)-ROWS($AN$54:$AN$65)),IFERROR(INDEX($AV$54:$AV$65, ROWS($CH$4:CH16)-ROWS($AJ$54:$AJ$65)-ROWS($AN$54:$AN$65)-ROWS($AR$54:$AR$65)),IFERROR(INDEX($AZ$54:$AZ$65, ROWS($CH$4:CH16)-ROWS($AJ$54:$AJ$65)-ROWS($AN$54:$AN$65)-ROWS($AR$54:$AR$65)-ROWS($AV$54:$AV$65)),IFERROR(INDEX($BD$54:$BD$65, ROWS($CH$4:CH16)-ROWS($AJ$54:$AJ$65)-ROWS($AN$54:$AN$65)-ROWS($AR$54:$AR$65)-ROWS($AV$54:$AV$65)-ROWS($AZ$54:$AZ$65)),IFERROR(INDEX($BH$54:$BH$65, ROWS($CH$4:CH16)-ROWS($AJ$54:$AJ$65)-ROWS($AN$54:$AN$65)-ROWS($AR$54:$AR$65)-ROWS($AV$54:$AV$65)-ROWS($AZ$54:$AZ$65)-ROWS($BD$54:$BD$65)), "")))))))</f>
        <v>Paycheck 2</v>
      </c>
      <c r="CI18" s="316" t="str">
        <f t="shared" ca="1" si="39"/>
        <v/>
      </c>
      <c r="CJ18" s="316">
        <f ca="1">IF(OR(CK18="",CK18=0),"",MAX(CJ$5:CJ17)+1)</f>
        <v>2</v>
      </c>
      <c r="CK18" s="316">
        <f ca="1">IFERROR(INDEX($AK$54:$AK$65, ROWS($CK$4:CK16)), IFERROR(INDEX($AO$54:$AO$65, ROWS($CK$4:CK16)-ROWS($AK$54:$AK$65)), IFERROR(INDEX($AS$54:$AS$65, ROWS($CK$4:CK16)-ROWS($AK$54:$AK$65)-ROWS($AO$54:$AO$65)),IFERROR(INDEX($AW$54:$AW$65, ROWS($CK$4:CK16)-ROWS($AK$54:$AK$65)-ROWS($AO$54:$AO$65)-ROWS($AS$54:$AS$65)),IFERROR(INDEX($BA$54:$BA$65, ROWS($CK$4:CK16)-ROWS($AK$54:$AK$65)-ROWS($AO$54:$AO$65)-ROWS($AS$54:$AS$65)-ROWS($AW$54:$AW$65)),IFERROR(INDEX($BE$54:$BE$65, ROWS($CK$4:CK16)-ROWS($AK$54:$AK$65)-ROWS($AO$54:$AO$65)-ROWS($AS$54:$AS$65)-ROWS($AW$54:$AW$65)-ROWS($BA$54:$BA$65)),IFERROR(INDEX($BI$54:$BI$65, ROWS($CK$4:CK16)-ROWS($AK$54:$AK$65)-ROWS($AO$54:$AO$65)-ROWS($AS$54:$AS$65)-ROWS($AW$54:$AW$65)-ROWS($BA$54:$BA$65)-ROWS($BE$54:$BE$65)), "")))))))</f>
        <v>400</v>
      </c>
      <c r="CL18" s="316" t="str">
        <f t="shared" ca="1" si="40"/>
        <v/>
      </c>
      <c r="CM18" s="413" t="str">
        <f t="shared" ca="1" si="41"/>
        <v/>
      </c>
      <c r="CN18" s="412">
        <f ca="1">IF(OR(CO18="",CO18=0),"",MAX(CN$5:CN17)+1)</f>
        <v>2</v>
      </c>
      <c r="CO18" s="316" t="str">
        <f ca="1">IFERROR(INDEX($AJ$70:$AJ$81, ROWS($CO$4:CO16)), IFERROR(INDEX($AN$70:$AN$81, ROWS($CO$4:CO16)-ROWS($AJ$70:$AJ$81)), IFERROR(INDEX($AR$70:$AR$81, ROWS($CO$4:CO16)-ROWS($AJ$70:$AJ$81)-ROWS($AN$70:$AN$81)),IFERROR(INDEX($AV$70:$AV$81, ROWS($CO$4:CO16)-ROWS($AJ$70:$AJ$81)-ROWS($AN$70:$AN$81)-ROWS($AR$70:$AR$81)),IFERROR(INDEX($AZ$70:$AZ$81, ROWS($CO$4:CO16)-ROWS($AJ$70:$AJ$81)-ROWS($AN$70:$AN$81)-ROWS($AR$70:$AR$81)-ROWS($AV$70:$AV$81)),IFERROR(INDEX($BD$70:$BD$81, ROWS($CO$4:CO16)-ROWS($AJ$70:$AJ$81)-ROWS($AN$70:$AN$81)-ROWS($AR$70:$AR$81)-ROWS($AV$70:$AV$81)-ROWS($AZ$70:$AZ$81)),IFERROR(INDEX($BH$70:$BH$81, ROWS($CO$4:CO16)-ROWS($AJ$70:$AJ$81)-ROWS($AN$70:$AN$81)-ROWS($AR$70:$AR$81)-ROWS($AV$70:$AV$81)-ROWS($AZ$70:$AZ$81)-ROWS($BD$70:$BD$81)), "")))))))</f>
        <v>Spotify</v>
      </c>
      <c r="CP18" s="316" t="str">
        <f t="shared" ca="1" si="42"/>
        <v/>
      </c>
      <c r="CQ18" s="316">
        <f ca="1">IF(OR(CR18="",CR18=0),"",MAX(CQ$5:CQ17)+1)</f>
        <v>2</v>
      </c>
      <c r="CR18" s="316">
        <f ca="1">IFERROR(INDEX($AK$70:$AK$81, ROWS($CR$4:CR16)), IFERROR(INDEX($AO$70:$AO$81, ROWS($CR$4:CR16)-ROWS($AK$70:$AK$81)), IFERROR(INDEX($AS$70:$AS$81, ROWS($CR$4:CR16)-ROWS($AK$70:$AK$81)-ROWS($AO$70:$AO$81)),IFERROR(INDEX($AW$70:$AW$81, ROWS($CR$4:CR16)-ROWS($AK$70:$AK$81)-ROWS($AO$70:$AO$81)-ROWS($AS$70:$AS$81)),IFERROR(INDEX($BA$70:$BA$81, ROWS($CR$4:CR16)-ROWS($AK$70:$AK$81)-ROWS($AO$70:$AO$81)-ROWS($AS$70:$AS$81)-ROWS($AW$70:$AW$81)),IFERROR(INDEX($BE$70:$BE$81, ROWS($CR$4:CR16)-ROWS($AK$70:$AK$81)-ROWS($AO$70:$AO$81)-ROWS($AS$70:$AS$81)-ROWS($AW$70:$AW$81)-ROWS($BA$70:$BA$81)),IFERROR(INDEX($BI$70:$BI$81, ROWS($CR$4:CR16)-ROWS($AK$70:$AK$81)-ROWS($AO$70:$AO$81)-ROWS($AS$70:$AS$81)-ROWS($AW$70:$AW$81)-ROWS($BA$70:$BA$81)-ROWS($BE$70:$BE$81)), "")))))))</f>
        <v>9.99</v>
      </c>
      <c r="CS18" s="316" t="str">
        <f t="shared" ca="1" si="43"/>
        <v/>
      </c>
      <c r="CT18" s="413" t="str">
        <f t="shared" ca="1" si="44"/>
        <v/>
      </c>
      <c r="CU18" s="412" t="str">
        <f>IF(OR(CV18="",CV18=0),"",MAX(CU$5:CU17)+1)</f>
        <v/>
      </c>
      <c r="CV18" s="316">
        <f>IFERROR(INDEX($AJ$86:$AJ$97, ROWS($CV$4:CV16)), IFERROR(INDEX($AN$86:$AN$97, ROWS($CV$4:CV16)-ROWS($AJ$86:$AJ$97)), ""))</f>
        <v>0</v>
      </c>
      <c r="CW18" s="316" t="str">
        <f t="shared" si="45"/>
        <v/>
      </c>
      <c r="CX18" s="316" t="str">
        <f>IF(OR(CY18="",CY18=0),"",MAX(CX$5:CX17)+1)</f>
        <v/>
      </c>
      <c r="CY18" s="316">
        <f>IFERROR(INDEX($AK$86:$AK$97, ROWS($CY$4:CY16)), IFERROR(INDEX($AO$86:$AO$97, ROWS($CY$4:CY16)-ROWS($AK$86:$AK$97)), ""))</f>
        <v>0</v>
      </c>
      <c r="CZ18" s="316" t="str">
        <f t="shared" si="46"/>
        <v/>
      </c>
      <c r="DA18" s="413" t="str">
        <f t="shared" si="47"/>
        <v/>
      </c>
      <c r="DC18" s="438" t="str">
        <f ca="1">IF(OR(DD18="",DD18=0),"",MAX(DC$5:DC17)+1)</f>
        <v/>
      </c>
      <c r="DD18" s="434" t="str">
        <f t="shared" ca="1" si="48"/>
        <v/>
      </c>
      <c r="DE18" s="413" t="str">
        <f t="shared" ca="1" si="49"/>
        <v/>
      </c>
      <c r="DF18" s="431" t="str">
        <f ca="1">IF(OR(DG18="",DG18=0),"",MAX(DF$5:DF17)+1)</f>
        <v/>
      </c>
      <c r="DG18" s="412" t="str">
        <f t="shared" ca="1" si="50"/>
        <v/>
      </c>
      <c r="DH18" s="413" t="str">
        <f t="shared" ca="1" si="51"/>
        <v/>
      </c>
      <c r="DI18" s="412" t="str">
        <f t="shared" ca="1" si="52"/>
        <v/>
      </c>
      <c r="DJ18" s="413" t="str">
        <f t="shared" ca="1" si="53"/>
        <v/>
      </c>
      <c r="DK18" s="412" t="str">
        <f t="shared" ca="1" si="54"/>
        <v/>
      </c>
      <c r="DL18" s="413" t="str">
        <f t="shared" ca="1" si="55"/>
        <v/>
      </c>
      <c r="DN18" s="293"/>
      <c r="DO18" s="293"/>
      <c r="DP18" s="293"/>
      <c r="DQ18" s="293"/>
      <c r="DR18" s="293"/>
      <c r="DS18" s="293"/>
    </row>
    <row r="19" spans="1:123" s="292" customFormat="1" ht="15" customHeight="1" thickBot="1" x14ac:dyDescent="0.35">
      <c r="A19" s="1183"/>
      <c r="B19" s="1182"/>
      <c r="C19" s="1183"/>
      <c r="D19" s="1182"/>
      <c r="E19" s="1183"/>
      <c r="F19" s="1182"/>
      <c r="G19" s="1183"/>
      <c r="H19" s="1182"/>
      <c r="I19" s="1183"/>
      <c r="J19" s="1182"/>
      <c r="K19" s="1183"/>
      <c r="L19" s="1182"/>
      <c r="M19" s="1183"/>
      <c r="N19" s="1182"/>
      <c r="P19" s="295" t="str">
        <f t="shared" ca="1" si="59"/>
        <v>Audible - 14.95</v>
      </c>
      <c r="Q19" s="295" t="str">
        <f t="shared" ca="1" si="58"/>
        <v>Cellular - 225</v>
      </c>
      <c r="R19" s="295" t="str">
        <f t="shared" ca="1" si="58"/>
        <v>Credit Card 2 - 60</v>
      </c>
      <c r="S19" s="296" t="str">
        <f t="shared" ca="1" si="58"/>
        <v/>
      </c>
      <c r="T19" s="295" t="str">
        <f t="shared" ca="1" si="58"/>
        <v/>
      </c>
      <c r="U19" s="295" t="str">
        <f t="shared" ca="1" si="58"/>
        <v/>
      </c>
      <c r="V19" s="1158" t="s">
        <v>507</v>
      </c>
      <c r="W19" s="1159"/>
      <c r="X19" s="445">
        <f ca="1">IF(DS52="",0,DS52)</f>
        <v>600</v>
      </c>
      <c r="Y19"/>
      <c r="AB19" s="299"/>
      <c r="AC19" s="358" t="str">
        <f>IF('Data Entry'!B25="","",'Data Entry'!B25)</f>
        <v/>
      </c>
      <c r="AD19" s="356" t="str">
        <f>IF('Data Entry'!A25="","",'Data Entry'!A25)</f>
        <v/>
      </c>
      <c r="AE19" s="363" t="str">
        <f>IF('Data Entry'!C25="","",'Data Entry'!C25)</f>
        <v/>
      </c>
      <c r="AF19" s="402" t="str">
        <f>IF('Data Entry'!E25="","",'Data Entry'!E25)</f>
        <v/>
      </c>
      <c r="AG19" s="300"/>
      <c r="AH19"/>
      <c r="AI19"/>
      <c r="AJ19"/>
      <c r="AK19"/>
      <c r="AL19"/>
      <c r="BL19" s="412">
        <f ca="1">IF(OR(BM19="",BM19=0),"",MAX(BL$5:BL18)+1)</f>
        <v>2</v>
      </c>
      <c r="BM19" s="316" t="str">
        <f ca="1">IFERROR(INDEX($AJ$6:$AJ$17, ROWS(BM$4:$BM17)), IFERROR(INDEX($AN$6:$AN$17, ROWS(BM$4:$BM17)-ROWS($AJ$6:$AJ$17)), IFERROR(INDEX($AR$6:$AR$17, ROWS(BM$4:$BM17)-ROWS($AJ$6:$AJ$17)-ROWS($AN$6:$AN$17)),IFERROR(INDEX($AV$6:$AV$17, ROWS(BM$4:$BM17)-ROWS($AJ$6:$AJ$17)-ROWS($AN$6:$AN$17)-ROWS($AR$6:$AR$17)),IFERROR(INDEX($AZ$6:$AZ$17, ROWS(BM$4:$BM17)-ROWS($AJ$6:$AJ$17)-ROWS($AN$6:$AN$17)-ROWS($AR$6:$AR$17)-ROWS($AV$6:$AV$17)),IFERROR(INDEX($BD$6:$BD$17, ROWS(BM$4:$BM17)-ROWS($AJ$6:$AJ$17)-ROWS($AN$6:$AN$17)-ROWS($AR$6:$AR$17)-ROWS($AV$6:$AV$17)-ROWS($AZ$6:$AZ$17)),IFERROR(INDEX($BH$6:$BH$17, ROWS(BM$4:$BM17)-ROWS($AJ$6:$AJ$17)-ROWS($AN$6:$AN$17)-ROWS($AR$6:$AR$17)-ROWS($AV$6:$AV$17)-ROWS($AZ$6:$AZ$17)-ROWS($BD$6:$BD$17)), "")))))))</f>
        <v>Mortgage</v>
      </c>
      <c r="BN19" s="316" t="str">
        <f t="shared" ca="1" si="30"/>
        <v/>
      </c>
      <c r="BO19" s="316">
        <f ca="1">IF(OR(BP19="",BP19=0),"",MAX(BO$5:BO18)+1)</f>
        <v>2</v>
      </c>
      <c r="BP19" s="316">
        <f ca="1">IFERROR(INDEX($AK$6:$AK$17, ROWS($BP$4:BP17)), IFERROR(INDEX($AO$6:$AO$17, ROWS($BP$4:BP17)-ROWS($AK$6:$AK$17)), IFERROR(INDEX($AS$6:$AS$17, ROWS($BP$4:BP17)-ROWS($AK$6:$AK$17)-ROWS($AO$6:$AO$17)),IFERROR(INDEX($AW$6:$AW$17, ROWS($BP$4:BP17)-ROWS($AK$6:$AK$17)-ROWS($AO$6:$AO$17)-ROWS($AS$6:$AS$17)),IFERROR(INDEX($BA$6:$BA$17, ROWS($BP$4:BP17)-ROWS($AK$6:$AK$17)-ROWS($AO$6:$AO$17)-ROWS($AS$6:$AS$17)-ROWS($AW$6:$AW$17)),IFERROR(INDEX($BE$6:$BE$17, ROWS($BP$4:BP17)-ROWS($AK$6:$AK$17)-ROWS($AO$6:$AO$17)-ROWS($AS$6:$AS$17)-ROWS($AW$6:$AW$17)-ROWS($BA$6:$BA$17)),IFERROR(INDEX($BI$6:$BI$17, ROWS($BP$4:BP17)-ROWS($AK$6:$AK$17)-ROWS($AO$6:$AO$17)-ROWS($AS$6:$AS$17)-ROWS($AW$6:$AW$17)-ROWS($BA$6:$BA$17)-ROWS($BE$6:$BE$17)), "")))))))</f>
        <v>800</v>
      </c>
      <c r="BQ19" s="316" t="str">
        <f t="shared" ca="1" si="31"/>
        <v/>
      </c>
      <c r="BR19" s="413" t="str">
        <f t="shared" ca="1" si="32"/>
        <v/>
      </c>
      <c r="BS19" s="412">
        <f ca="1">IF(OR(BT19="",BT19=0),"",MAX(BS$5:BS18)+1)</f>
        <v>3</v>
      </c>
      <c r="BT19" s="316" t="str">
        <f ca="1">IFERROR(INDEX($AJ$22:$AJ$33, ROWS($BT$4:BT17)), IFERROR(INDEX($AN$22:$AN$33, ROWS($BT$4:BT17)-ROWS($AJ$22:$AJ$33)), IFERROR(INDEX($AR$22:$AR$33, ROWS($BT$4:BT17)-ROWS($AJ$22:$AJ$33)-ROWS($AN$22:$AN$33)),IFERROR(INDEX($AV$22:$AV$33, ROWS($BT$4:BT17)-ROWS($AJ$22:$AJ$33)-ROWS($AN$22:$AN$33)-ROWS($AR$22:$AR$33)),IFERROR(INDEX($AZ$22:$AZ$33, ROWS($BT$4:BT17)-ROWS($AJ$22:$AJ$33)-ROWS($AN$22:$AN$33)-ROWS($AR$22:$AR$33)-ROWS($AV$22:$AV$33)),IFERROR(INDEX($BD$22:$BD$33, ROWS($BT$4:BT17)-ROWS($AJ$22:$AJ$33)-ROWS($AN$22:$AN$33)-ROWS($AR$22:$AR$33)-ROWS($AV$22:$AV$33)-ROWS($AZ$22:$AZ$33)),IFERROR(INDEX($BH$22:$BH$33, ROWS($BT$4:BT17)-ROWS($AJ$22:$AJ$33)-ROWS($AN$22:$AN$33)-ROWS($AR$22:$AR$33)-ROWS($AV$22:$AV$33)-ROWS($AZ$22:$AZ$33)-ROWS($BD$22:$BD$33)), "")))))))</f>
        <v>Car 2 Gas</v>
      </c>
      <c r="BU19" s="316" t="str">
        <f t="shared" ca="1" si="33"/>
        <v/>
      </c>
      <c r="BV19" s="316">
        <f ca="1">IF(OR(BW19="",BW19=0),"",MAX(BV$5:BV18)+1)</f>
        <v>3</v>
      </c>
      <c r="BW19" s="316">
        <f ca="1">IFERROR(INDEX($AK$22:$AK$33, ROWS($BW$4:BW17)), IFERROR(INDEX($AO$22:$AO$33, ROWS($BW$4:BW17)-ROWS($AK$22:$AK$33)), IFERROR(INDEX($AS$22:$AS$33, ROWS($BW$4:BW17)-ROWS($AK$22:$AK$33)-ROWS($AO$22:$AO$33)),IFERROR(INDEX($AW$22:$AW$33, ROWS($BW$4:BW17)-ROWS($AK$22:$AK$33)-ROWS($AO$22:$AO$33)-ROWS($AS$22:$AS$33)),IFERROR(INDEX($BA$22:$BA$33, ROWS($BW$4:BW17)-ROWS($AK$22:$AK$33)-ROWS($AO$22:$AO$33)-ROWS($AS$22:$AS$33)-ROWS($AW$22:$AW$33)),IFERROR(INDEX($BE$22:$BE$33, ROWS($BW$4:BW17)-ROWS($AK$22:$AK$33)-ROWS($AO$22:$AO$33)-ROWS($AS$22:$AS$33)-ROWS($AW$22:$AW$33)-ROWS($BA$22:$BA$33)),IFERROR(INDEX($BI$22:$BI$33, ROWS($BW$4:BW17)-ROWS($AK$22:$AK$33)-ROWS($AO$22:$AO$33)-ROWS($AS$22:$AS$33)-ROWS($AW$22:$AW$33)-ROWS($BA$22:$BA$33)-ROWS($BE$22:$BE$33)), "")))))))</f>
        <v>80</v>
      </c>
      <c r="BX19" s="316" t="str">
        <f t="shared" ca="1" si="34"/>
        <v/>
      </c>
      <c r="BY19" s="413" t="str">
        <f t="shared" ca="1" si="35"/>
        <v/>
      </c>
      <c r="BZ19" s="412">
        <f ca="1">IF(OR(CA19="",CA19=0),"",MAX(BZ$5:BZ18)+1)</f>
        <v>3</v>
      </c>
      <c r="CA19" s="316" t="str">
        <f ca="1">IFERROR(INDEX($AJ$38:$AJ$49, ROWS($CA$4:CA17)), IFERROR(INDEX($AN$38:$AN$49, ROWS($CA$4:CA17)-ROWS($AJ$38:$AJ$49)), IFERROR(INDEX($AR$38:$AR$49, ROWS($CA$4:CA17)-ROWS($AJ$38:$AJ$49)-ROWS($AN$38:$AN$49)),IFERROR(INDEX($AV$38:$AV$49, ROWS($CA$4:CA17)-ROWS($AJ$38:$AJ$49)-ROWS($AN$38:$AN$49)-ROWS($AR$38:$AR$49)),IFERROR(INDEX($AZ$38:$AZ$49, ROWS($CA$4:CA17)-ROWS($AJ$38:$AJ$49)-ROWS($AN$38:$AN$49)-ROWS($AR$38:$AR$49)-ROWS($AV$38:$AV$49)),IFERROR(INDEX($BD$38:$BD$49, ROWS($CA$4:CA17)-ROWS($AJ$38:$AJ$49)-ROWS($AN$38:$AN$49)-ROWS($AR$38:$AR$49)-ROWS($AV$38:$AV$49)-ROWS($AZ$38:$AZ$49)),IFERROR(INDEX($BH$38:$BH$49, ROWS($CA$4:CA17)-ROWS($AJ$38:$AJ$49)-ROWS($AN$38:$AN$49)-ROWS($AR$38:$AR$49)-ROWS($AV$38:$AV$49)-ROWS($AZ$38:$AZ$49)-ROWS($BD$38:$BD$49)), "")))))))</f>
        <v>D. Store Card 2</v>
      </c>
      <c r="CB19" s="316" t="str">
        <f t="shared" ca="1" si="36"/>
        <v/>
      </c>
      <c r="CC19" s="316">
        <f ca="1">IF(OR(CD19="",CD19=0),"",MAX(CC$5:CC18)+1)</f>
        <v>3</v>
      </c>
      <c r="CD19" s="316">
        <f ca="1">IFERROR(INDEX($AK$38:$AK$49, ROWS($CD$4:CD17)), IFERROR(INDEX($AO$38:$AO$49, ROWS($CD$4:CD17)-ROWS($AK$38:$AK$49)), IFERROR(INDEX($AS$38:$AS$49, ROWS($CD$4:CD17)-ROWS($AK$38:$AK$49)-ROWS($AO$38:$AO$49)),IFERROR(INDEX($AW$38:$AW$49, ROWS($CD$4:CD17)-ROWS($AK$38:$AK$49)-ROWS($AO$38:$AO$49)-ROWS($AS$38:$AS$49)),IFERROR(INDEX($BA$38:$BA$49, ROWS($CD$4:CD17)-ROWS($AK$38:$AK$49)-ROWS($AO$38:$AO$49)-ROWS($AS$38:$AS$49)-ROWS($AW$38:$AW$49)),IFERROR(INDEX($BE$38:$BE$49, ROWS($CD$4:CD17)-ROWS($AK$38:$AK$49)-ROWS($AO$38:$AO$49)-ROWS($AS$38:$AS$49)-ROWS($AW$38:$AW$49)-ROWS($BA$38:$BA$49)),IFERROR(INDEX($BI$38:$BI$49, ROWS($CD$4:CD17)-ROWS($AK$38:$AK$49)-ROWS($AO$38:$AO$49)-ROWS($AS$38:$AS$49)-ROWS($AW$38:$AW$49)-ROWS($BA$38:$BA$49)-ROWS($BE$38:$BE$49)), "")))))))</f>
        <v>30</v>
      </c>
      <c r="CE19" s="316" t="str">
        <f t="shared" ca="1" si="37"/>
        <v/>
      </c>
      <c r="CF19" s="413" t="str">
        <f t="shared" ca="1" si="38"/>
        <v/>
      </c>
      <c r="CG19" s="412">
        <f ca="1">IF(OR(CH19="",CH19=0),"",MAX(CG$5:CG18)+1)</f>
        <v>3</v>
      </c>
      <c r="CH19" s="316" t="str">
        <f ca="1">IFERROR(INDEX($AJ$54:$AJ$65, ROWS($CH$4:CH17)), IFERROR(INDEX($AN$54:$AN$65, ROWS($CH$4:CH17)-ROWS($AJ$54:$AJ$65)), IFERROR(INDEX($AR$54:$AR$65, ROWS($CH$4:CH17)-ROWS($AJ$54:$AJ$65)-ROWS($AN$54:$AN$65)),IFERROR(INDEX($AV$54:$AV$65, ROWS($CH$4:CH17)-ROWS($AJ$54:$AJ$65)-ROWS($AN$54:$AN$65)-ROWS($AR$54:$AR$65)),IFERROR(INDEX($AZ$54:$AZ$65, ROWS($CH$4:CH17)-ROWS($AJ$54:$AJ$65)-ROWS($AN$54:$AN$65)-ROWS($AR$54:$AR$65)-ROWS($AV$54:$AV$65)),IFERROR(INDEX($BD$54:$BD$65, ROWS($CH$4:CH17)-ROWS($AJ$54:$AJ$65)-ROWS($AN$54:$AN$65)-ROWS($AR$54:$AR$65)-ROWS($AV$54:$AV$65)-ROWS($AZ$54:$AZ$65)),IFERROR(INDEX($BH$54:$BH$65, ROWS($CH$4:CH17)-ROWS($AJ$54:$AJ$65)-ROWS($AN$54:$AN$65)-ROWS($AR$54:$AR$65)-ROWS($AV$54:$AV$65)-ROWS($AZ$54:$AZ$65)-ROWS($BD$54:$BD$65)), "")))))))</f>
        <v>Car 2 Gas</v>
      </c>
      <c r="CI19" s="316" t="str">
        <f t="shared" ca="1" si="39"/>
        <v/>
      </c>
      <c r="CJ19" s="316">
        <f ca="1">IF(OR(CK19="",CK19=0),"",MAX(CJ$5:CJ18)+1)</f>
        <v>3</v>
      </c>
      <c r="CK19" s="316">
        <f ca="1">IFERROR(INDEX($AK$54:$AK$65, ROWS($CK$4:CK17)), IFERROR(INDEX($AO$54:$AO$65, ROWS($CK$4:CK17)-ROWS($AK$54:$AK$65)), IFERROR(INDEX($AS$54:$AS$65, ROWS($CK$4:CK17)-ROWS($AK$54:$AK$65)-ROWS($AO$54:$AO$65)),IFERROR(INDEX($AW$54:$AW$65, ROWS($CK$4:CK17)-ROWS($AK$54:$AK$65)-ROWS($AO$54:$AO$65)-ROWS($AS$54:$AS$65)),IFERROR(INDEX($BA$54:$BA$65, ROWS($CK$4:CK17)-ROWS($AK$54:$AK$65)-ROWS($AO$54:$AO$65)-ROWS($AS$54:$AS$65)-ROWS($AW$54:$AW$65)),IFERROR(INDEX($BE$54:$BE$65, ROWS($CK$4:CK17)-ROWS($AK$54:$AK$65)-ROWS($AO$54:$AO$65)-ROWS($AS$54:$AS$65)-ROWS($AW$54:$AW$65)-ROWS($BA$54:$BA$65)),IFERROR(INDEX($BI$54:$BI$65, ROWS($CK$4:CK17)-ROWS($AK$54:$AK$65)-ROWS($AO$54:$AO$65)-ROWS($AS$54:$AS$65)-ROWS($AW$54:$AW$65)-ROWS($BA$54:$BA$65)-ROWS($BE$54:$BE$65)), "")))))))</f>
        <v>80</v>
      </c>
      <c r="CL19" s="316" t="str">
        <f t="shared" ca="1" si="40"/>
        <v/>
      </c>
      <c r="CM19" s="413" t="str">
        <f t="shared" ca="1" si="41"/>
        <v/>
      </c>
      <c r="CN19" s="412">
        <f ca="1">IF(OR(CO19="",CO19=0),"",MAX(CN$5:CN18)+1)</f>
        <v>3</v>
      </c>
      <c r="CO19" s="316" t="str">
        <f ca="1">IFERROR(INDEX($AJ$70:$AJ$81, ROWS($CO$4:CO17)), IFERROR(INDEX($AN$70:$AN$81, ROWS($CO$4:CO17)-ROWS($AJ$70:$AJ$81)), IFERROR(INDEX($AR$70:$AR$81, ROWS($CO$4:CO17)-ROWS($AJ$70:$AJ$81)-ROWS($AN$70:$AN$81)),IFERROR(INDEX($AV$70:$AV$81, ROWS($CO$4:CO17)-ROWS($AJ$70:$AJ$81)-ROWS($AN$70:$AN$81)-ROWS($AR$70:$AR$81)),IFERROR(INDEX($AZ$70:$AZ$81, ROWS($CO$4:CO17)-ROWS($AJ$70:$AJ$81)-ROWS($AN$70:$AN$81)-ROWS($AR$70:$AR$81)-ROWS($AV$70:$AV$81)),IFERROR(INDEX($BD$70:$BD$81, ROWS($CO$4:CO17)-ROWS($AJ$70:$AJ$81)-ROWS($AN$70:$AN$81)-ROWS($AR$70:$AR$81)-ROWS($AV$70:$AV$81)-ROWS($AZ$70:$AZ$81)),IFERROR(INDEX($BH$70:$BH$81, ROWS($CO$4:CO17)-ROWS($AJ$70:$AJ$81)-ROWS($AN$70:$AN$81)-ROWS($AR$70:$AR$81)-ROWS($AV$70:$AV$81)-ROWS($AZ$70:$AZ$81)-ROWS($BD$70:$BD$81)), "")))))))</f>
        <v>Paycheck 2</v>
      </c>
      <c r="CP19" s="316" t="str">
        <f t="shared" ca="1" si="42"/>
        <v/>
      </c>
      <c r="CQ19" s="316">
        <f ca="1">IF(OR(CR19="",CR19=0),"",MAX(CQ$5:CQ18)+1)</f>
        <v>3</v>
      </c>
      <c r="CR19" s="316">
        <f ca="1">IFERROR(INDEX($AK$70:$AK$81, ROWS($CR$4:CR17)), IFERROR(INDEX($AO$70:$AO$81, ROWS($CR$4:CR17)-ROWS($AK$70:$AK$81)), IFERROR(INDEX($AS$70:$AS$81, ROWS($CR$4:CR17)-ROWS($AK$70:$AK$81)-ROWS($AO$70:$AO$81)),IFERROR(INDEX($AW$70:$AW$81, ROWS($CR$4:CR17)-ROWS($AK$70:$AK$81)-ROWS($AO$70:$AO$81)-ROWS($AS$70:$AS$81)),IFERROR(INDEX($BA$70:$BA$81, ROWS($CR$4:CR17)-ROWS($AK$70:$AK$81)-ROWS($AO$70:$AO$81)-ROWS($AS$70:$AS$81)-ROWS($AW$70:$AW$81)),IFERROR(INDEX($BE$70:$BE$81, ROWS($CR$4:CR17)-ROWS($AK$70:$AK$81)-ROWS($AO$70:$AO$81)-ROWS($AS$70:$AS$81)-ROWS($AW$70:$AW$81)-ROWS($BA$70:$BA$81)),IFERROR(INDEX($BI$70:$BI$81, ROWS($CR$4:CR17)-ROWS($AK$70:$AK$81)-ROWS($AO$70:$AO$81)-ROWS($AS$70:$AS$81)-ROWS($AW$70:$AW$81)-ROWS($BA$70:$BA$81)-ROWS($BE$70:$BE$81)), "")))))))</f>
        <v>400</v>
      </c>
      <c r="CS19" s="316" t="str">
        <f t="shared" ca="1" si="43"/>
        <v/>
      </c>
      <c r="CT19" s="413" t="str">
        <f t="shared" ca="1" si="44"/>
        <v/>
      </c>
      <c r="CU19" s="412" t="str">
        <f>IF(OR(CV19="",CV19=0),"",MAX(CU$5:CU18)+1)</f>
        <v/>
      </c>
      <c r="CV19" s="316">
        <f>IFERROR(INDEX($AJ$86:$AJ$97, ROWS($CV$4:CV17)), IFERROR(INDEX($AN$86:$AN$97, ROWS($CV$4:CV17)-ROWS($AJ$86:$AJ$97)), ""))</f>
        <v>0</v>
      </c>
      <c r="CW19" s="316" t="str">
        <f t="shared" si="45"/>
        <v/>
      </c>
      <c r="CX19" s="316" t="str">
        <f>IF(OR(CY19="",CY19=0),"",MAX(CX$5:CX18)+1)</f>
        <v/>
      </c>
      <c r="CY19" s="316">
        <f>IFERROR(INDEX($AK$86:$AK$97, ROWS($CY$4:CY17)), IFERROR(INDEX($AO$86:$AO$97, ROWS($CY$4:CY17)-ROWS($AK$86:$AK$97)), ""))</f>
        <v>0</v>
      </c>
      <c r="CZ19" s="316" t="str">
        <f t="shared" si="46"/>
        <v/>
      </c>
      <c r="DA19" s="413" t="str">
        <f t="shared" si="47"/>
        <v/>
      </c>
      <c r="DC19" s="438" t="str">
        <f ca="1">IF(OR(DD19="",DD19=0),"",MAX(DC$5:DC18)+1)</f>
        <v/>
      </c>
      <c r="DD19" s="434" t="str">
        <f t="shared" ca="1" si="48"/>
        <v/>
      </c>
      <c r="DE19" s="413" t="str">
        <f t="shared" ca="1" si="49"/>
        <v/>
      </c>
      <c r="DF19" s="431" t="str">
        <f ca="1">IF(OR(DG19="",DG19=0),"",MAX(DF$5:DF18)+1)</f>
        <v/>
      </c>
      <c r="DG19" s="412" t="str">
        <f t="shared" ca="1" si="50"/>
        <v/>
      </c>
      <c r="DH19" s="413" t="str">
        <f t="shared" ca="1" si="51"/>
        <v/>
      </c>
      <c r="DI19" s="412" t="str">
        <f t="shared" ca="1" si="52"/>
        <v/>
      </c>
      <c r="DJ19" s="413" t="str">
        <f t="shared" ca="1" si="53"/>
        <v/>
      </c>
      <c r="DK19" s="412" t="str">
        <f t="shared" ca="1" si="54"/>
        <v/>
      </c>
      <c r="DL19" s="413" t="str">
        <f t="shared" ca="1" si="55"/>
        <v/>
      </c>
    </row>
    <row r="20" spans="1:123" s="292" customFormat="1" ht="15" customHeight="1" x14ac:dyDescent="0.3">
      <c r="A20" s="1183"/>
      <c r="B20" s="1182"/>
      <c r="C20" s="1183"/>
      <c r="D20" s="1182"/>
      <c r="E20" s="1183"/>
      <c r="F20" s="1182"/>
      <c r="G20" s="1183"/>
      <c r="H20" s="1182"/>
      <c r="I20" s="1183"/>
      <c r="J20" s="1182"/>
      <c r="K20" s="1183"/>
      <c r="L20" s="1182"/>
      <c r="M20" s="1183"/>
      <c r="N20" s="1182"/>
      <c r="P20" s="295" t="str">
        <f t="shared" ca="1" si="59"/>
        <v/>
      </c>
      <c r="Q20" s="295" t="str">
        <f t="shared" ca="1" si="58"/>
        <v/>
      </c>
      <c r="R20" s="295" t="str">
        <f t="shared" ca="1" si="58"/>
        <v/>
      </c>
      <c r="S20" s="296" t="str">
        <f t="shared" ca="1" si="58"/>
        <v/>
      </c>
      <c r="T20" s="295" t="str">
        <f t="shared" ca="1" si="58"/>
        <v/>
      </c>
      <c r="U20" s="295" t="str">
        <f t="shared" ca="1" si="58"/>
        <v/>
      </c>
      <c r="V20" s="1158" t="s">
        <v>508</v>
      </c>
      <c r="W20" s="1159"/>
      <c r="X20" s="445">
        <f ca="1">IF(X16="",0,X16)</f>
        <v>4125.4600000000009</v>
      </c>
      <c r="Y20"/>
      <c r="AB20" s="299"/>
      <c r="AC20" s="358" t="str">
        <f>IF('Data Entry'!B26="","",'Data Entry'!B26)</f>
        <v/>
      </c>
      <c r="AD20" s="356" t="str">
        <f>IF('Data Entry'!A26="","",'Data Entry'!A26)</f>
        <v/>
      </c>
      <c r="AE20" s="363" t="str">
        <f>IF('Data Entry'!C26="","",'Data Entry'!C26)</f>
        <v/>
      </c>
      <c r="AF20" s="402" t="str">
        <f>IF('Data Entry'!E26="","",'Data Entry'!E26)</f>
        <v/>
      </c>
      <c r="AG20" s="300"/>
      <c r="AH20"/>
      <c r="AI20" s="1153">
        <f>IF(A11="","",--TEXT(A11,"dd"))</f>
        <v>7</v>
      </c>
      <c r="AJ20" s="1154"/>
      <c r="AK20" s="1154"/>
      <c r="AL20" s="1155"/>
      <c r="AM20" s="1153">
        <f>IF(C11="","",--TEXT(C11,"dd"))</f>
        <v>8</v>
      </c>
      <c r="AN20" s="1154"/>
      <c r="AO20" s="1154"/>
      <c r="AP20" s="1155"/>
      <c r="AQ20" s="1153">
        <f>IF(E11="","",--TEXT(E11,"dd"))</f>
        <v>9</v>
      </c>
      <c r="AR20" s="1154"/>
      <c r="AS20" s="1154"/>
      <c r="AT20" s="1155"/>
      <c r="AU20" s="1153">
        <f>IF(G11="","",--TEXT(G11,"dd"))</f>
        <v>10</v>
      </c>
      <c r="AV20" s="1154"/>
      <c r="AW20" s="1154"/>
      <c r="AX20" s="1155"/>
      <c r="AY20" s="1153">
        <f>IF(I11="","",--TEXT(I11,"dd"))</f>
        <v>11</v>
      </c>
      <c r="AZ20" s="1154"/>
      <c r="BA20" s="1154"/>
      <c r="BB20" s="1155"/>
      <c r="BC20" s="1153">
        <f>IF(K11="","",--TEXT(K11,"dd"))</f>
        <v>12</v>
      </c>
      <c r="BD20" s="1154"/>
      <c r="BE20" s="1154"/>
      <c r="BF20" s="1155"/>
      <c r="BG20" s="1153">
        <f>IF(M11="","",--TEXT(M11,"dd"))</f>
        <v>13</v>
      </c>
      <c r="BH20" s="1154"/>
      <c r="BI20" s="1154"/>
      <c r="BJ20" s="1155"/>
      <c r="BL20" s="412">
        <f ca="1">IF(OR(BM20="",BM20=0),"",MAX(BL$5:BL19)+1)</f>
        <v>3</v>
      </c>
      <c r="BM20" s="316" t="str">
        <f ca="1">IFERROR(INDEX($AJ$6:$AJ$17, ROWS(BM$4:$BM18)), IFERROR(INDEX($AN$6:$AN$17, ROWS(BM$4:$BM18)-ROWS($AJ$6:$AJ$17)), IFERROR(INDEX($AR$6:$AR$17, ROWS(BM$4:$BM18)-ROWS($AJ$6:$AJ$17)-ROWS($AN$6:$AN$17)),IFERROR(INDEX($AV$6:$AV$17, ROWS(BM$4:$BM18)-ROWS($AJ$6:$AJ$17)-ROWS($AN$6:$AN$17)-ROWS($AR$6:$AR$17)),IFERROR(INDEX($AZ$6:$AZ$17, ROWS(BM$4:$BM18)-ROWS($AJ$6:$AJ$17)-ROWS($AN$6:$AN$17)-ROWS($AR$6:$AR$17)-ROWS($AV$6:$AV$17)),IFERROR(INDEX($BD$6:$BD$17, ROWS(BM$4:$BM18)-ROWS($AJ$6:$AJ$17)-ROWS($AN$6:$AN$17)-ROWS($AR$6:$AR$17)-ROWS($AV$6:$AV$17)-ROWS($AZ$6:$AZ$17)),IFERROR(INDEX($BH$6:$BH$17, ROWS(BM$4:$BM18)-ROWS($AJ$6:$AJ$17)-ROWS($AN$6:$AN$17)-ROWS($AR$6:$AR$17)-ROWS($AV$6:$AV$17)-ROWS($AZ$6:$AZ$17)-ROWS($BD$6:$BD$17)), "")))))))</f>
        <v>Paycheck 2</v>
      </c>
      <c r="BN20" s="316" t="str">
        <f t="shared" ca="1" si="30"/>
        <v/>
      </c>
      <c r="BO20" s="316">
        <f ca="1">IF(OR(BP20="",BP20=0),"",MAX(BO$5:BO19)+1)</f>
        <v>3</v>
      </c>
      <c r="BP20" s="316">
        <f ca="1">IFERROR(INDEX($AK$6:$AK$17, ROWS($BP$4:BP18)), IFERROR(INDEX($AO$6:$AO$17, ROWS($BP$4:BP18)-ROWS($AK$6:$AK$17)), IFERROR(INDEX($AS$6:$AS$17, ROWS($BP$4:BP18)-ROWS($AK$6:$AK$17)-ROWS($AO$6:$AO$17)),IFERROR(INDEX($AW$6:$AW$17, ROWS($BP$4:BP18)-ROWS($AK$6:$AK$17)-ROWS($AO$6:$AO$17)-ROWS($AS$6:$AS$17)),IFERROR(INDEX($BA$6:$BA$17, ROWS($BP$4:BP18)-ROWS($AK$6:$AK$17)-ROWS($AO$6:$AO$17)-ROWS($AS$6:$AS$17)-ROWS($AW$6:$AW$17)),IFERROR(INDEX($BE$6:$BE$17, ROWS($BP$4:BP18)-ROWS($AK$6:$AK$17)-ROWS($AO$6:$AO$17)-ROWS($AS$6:$AS$17)-ROWS($AW$6:$AW$17)-ROWS($BA$6:$BA$17)),IFERROR(INDEX($BI$6:$BI$17, ROWS($BP$4:BP18)-ROWS($AK$6:$AK$17)-ROWS($AO$6:$AO$17)-ROWS($AS$6:$AS$17)-ROWS($AW$6:$AW$17)-ROWS($BA$6:$BA$17)-ROWS($BE$6:$BE$17)), "")))))))</f>
        <v>400</v>
      </c>
      <c r="BQ20" s="316" t="str">
        <f t="shared" ca="1" si="31"/>
        <v/>
      </c>
      <c r="BR20" s="413" t="str">
        <f t="shared" ca="1" si="32"/>
        <v/>
      </c>
      <c r="BS20" s="412" t="str">
        <f ca="1">IF(OR(BT20="",BT20=0),"",MAX(BS$5:BS19)+1)</f>
        <v/>
      </c>
      <c r="BT20" s="316" t="str">
        <f ca="1">IFERROR(INDEX($AJ$22:$AJ$33, ROWS($BT$4:BT18)), IFERROR(INDEX($AN$22:$AN$33, ROWS($BT$4:BT18)-ROWS($AJ$22:$AJ$33)), IFERROR(INDEX($AR$22:$AR$33, ROWS($BT$4:BT18)-ROWS($AJ$22:$AJ$33)-ROWS($AN$22:$AN$33)),IFERROR(INDEX($AV$22:$AV$33, ROWS($BT$4:BT18)-ROWS($AJ$22:$AJ$33)-ROWS($AN$22:$AN$33)-ROWS($AR$22:$AR$33)),IFERROR(INDEX($AZ$22:$AZ$33, ROWS($BT$4:BT18)-ROWS($AJ$22:$AJ$33)-ROWS($AN$22:$AN$33)-ROWS($AR$22:$AR$33)-ROWS($AV$22:$AV$33)),IFERROR(INDEX($BD$22:$BD$33, ROWS($BT$4:BT18)-ROWS($AJ$22:$AJ$33)-ROWS($AN$22:$AN$33)-ROWS($AR$22:$AR$33)-ROWS($AV$22:$AV$33)-ROWS($AZ$22:$AZ$33)),IFERROR(INDEX($BH$22:$BH$33, ROWS($BT$4:BT18)-ROWS($AJ$22:$AJ$33)-ROWS($AN$22:$AN$33)-ROWS($AR$22:$AR$33)-ROWS($AV$22:$AV$33)-ROWS($AZ$22:$AZ$33)-ROWS($BD$22:$BD$33)), "")))))))</f>
        <v/>
      </c>
      <c r="BU20" s="316" t="str">
        <f t="shared" ca="1" si="33"/>
        <v/>
      </c>
      <c r="BV20" s="316" t="str">
        <f ca="1">IF(OR(BW20="",BW20=0),"",MAX(BV$5:BV19)+1)</f>
        <v/>
      </c>
      <c r="BW20" s="316" t="str">
        <f ca="1">IFERROR(INDEX($AK$22:$AK$33, ROWS($BW$4:BW18)), IFERROR(INDEX($AO$22:$AO$33, ROWS($BW$4:BW18)-ROWS($AK$22:$AK$33)), IFERROR(INDEX($AS$22:$AS$33, ROWS($BW$4:BW18)-ROWS($AK$22:$AK$33)-ROWS($AO$22:$AO$33)),IFERROR(INDEX($AW$22:$AW$33, ROWS($BW$4:BW18)-ROWS($AK$22:$AK$33)-ROWS($AO$22:$AO$33)-ROWS($AS$22:$AS$33)),IFERROR(INDEX($BA$22:$BA$33, ROWS($BW$4:BW18)-ROWS($AK$22:$AK$33)-ROWS($AO$22:$AO$33)-ROWS($AS$22:$AS$33)-ROWS($AW$22:$AW$33)),IFERROR(INDEX($BE$22:$BE$33, ROWS($BW$4:BW18)-ROWS($AK$22:$AK$33)-ROWS($AO$22:$AO$33)-ROWS($AS$22:$AS$33)-ROWS($AW$22:$AW$33)-ROWS($BA$22:$BA$33)),IFERROR(INDEX($BI$22:$BI$33, ROWS($BW$4:BW18)-ROWS($AK$22:$AK$33)-ROWS($AO$22:$AO$33)-ROWS($AS$22:$AS$33)-ROWS($AW$22:$AW$33)-ROWS($BA$22:$BA$33)-ROWS($BE$22:$BE$33)), "")))))))</f>
        <v/>
      </c>
      <c r="BX20" s="316" t="str">
        <f t="shared" ca="1" si="34"/>
        <v/>
      </c>
      <c r="BY20" s="413" t="str">
        <f t="shared" ca="1" si="35"/>
        <v/>
      </c>
      <c r="BZ20" s="412">
        <f ca="1">IF(OR(CA20="",CA20=0),"",MAX(BZ$5:BZ19)+1)</f>
        <v>4</v>
      </c>
      <c r="CA20" s="316" t="str">
        <f ca="1">IFERROR(INDEX($AJ$38:$AJ$49, ROWS($CA$4:CA18)), IFERROR(INDEX($AN$38:$AN$49, ROWS($CA$4:CA18)-ROWS($AJ$38:$AJ$49)), IFERROR(INDEX($AR$38:$AR$49, ROWS($CA$4:CA18)-ROWS($AJ$38:$AJ$49)-ROWS($AN$38:$AN$49)),IFERROR(INDEX($AV$38:$AV$49, ROWS($CA$4:CA18)-ROWS($AJ$38:$AJ$49)-ROWS($AN$38:$AN$49)-ROWS($AR$38:$AR$49)),IFERROR(INDEX($AZ$38:$AZ$49, ROWS($CA$4:CA18)-ROWS($AJ$38:$AJ$49)-ROWS($AN$38:$AN$49)-ROWS($AR$38:$AR$49)-ROWS($AV$38:$AV$49)),IFERROR(INDEX($BD$38:$BD$49, ROWS($CA$4:CA18)-ROWS($AJ$38:$AJ$49)-ROWS($AN$38:$AN$49)-ROWS($AR$38:$AR$49)-ROWS($AV$38:$AV$49)-ROWS($AZ$38:$AZ$49)),IFERROR(INDEX($BH$38:$BH$49, ROWS($CA$4:CA18)-ROWS($AJ$38:$AJ$49)-ROWS($AN$38:$AN$49)-ROWS($AR$38:$AR$49)-ROWS($AV$38:$AV$49)-ROWS($AZ$38:$AZ$49)-ROWS($BD$38:$BD$49)), "")))))))</f>
        <v>Car Payment 1</v>
      </c>
      <c r="CB20" s="316" t="str">
        <f t="shared" ca="1" si="36"/>
        <v/>
      </c>
      <c r="CC20" s="316">
        <f ca="1">IF(OR(CD20="",CD20=0),"",MAX(CC$5:CC19)+1)</f>
        <v>4</v>
      </c>
      <c r="CD20" s="316">
        <f ca="1">IFERROR(INDEX($AK$38:$AK$49, ROWS($CD$4:CD18)), IFERROR(INDEX($AO$38:$AO$49, ROWS($CD$4:CD18)-ROWS($AK$38:$AK$49)), IFERROR(INDEX($AS$38:$AS$49, ROWS($CD$4:CD18)-ROWS($AK$38:$AK$49)-ROWS($AO$38:$AO$49)),IFERROR(INDEX($AW$38:$AW$49, ROWS($CD$4:CD18)-ROWS($AK$38:$AK$49)-ROWS($AO$38:$AO$49)-ROWS($AS$38:$AS$49)),IFERROR(INDEX($BA$38:$BA$49, ROWS($CD$4:CD18)-ROWS($AK$38:$AK$49)-ROWS($AO$38:$AO$49)-ROWS($AS$38:$AS$49)-ROWS($AW$38:$AW$49)),IFERROR(INDEX($BE$38:$BE$49, ROWS($CD$4:CD18)-ROWS($AK$38:$AK$49)-ROWS($AO$38:$AO$49)-ROWS($AS$38:$AS$49)-ROWS($AW$38:$AW$49)-ROWS($BA$38:$BA$49)),IFERROR(INDEX($BI$38:$BI$49, ROWS($CD$4:CD18)-ROWS($AK$38:$AK$49)-ROWS($AO$38:$AO$49)-ROWS($AS$38:$AS$49)-ROWS($AW$38:$AW$49)-ROWS($BA$38:$BA$49)-ROWS($BE$38:$BE$49)), "")))))))</f>
        <v>350</v>
      </c>
      <c r="CE20" s="316" t="str">
        <f t="shared" ca="1" si="37"/>
        <v/>
      </c>
      <c r="CF20" s="413" t="str">
        <f t="shared" ca="1" si="38"/>
        <v/>
      </c>
      <c r="CG20" s="412" t="str">
        <f ca="1">IF(OR(CH20="",CH20=0),"",MAX(CG$5:CG19)+1)</f>
        <v/>
      </c>
      <c r="CH20" s="316" t="str">
        <f ca="1">IFERROR(INDEX($AJ$54:$AJ$65, ROWS($CH$4:CH18)), IFERROR(INDEX($AN$54:$AN$65, ROWS($CH$4:CH18)-ROWS($AJ$54:$AJ$65)), IFERROR(INDEX($AR$54:$AR$65, ROWS($CH$4:CH18)-ROWS($AJ$54:$AJ$65)-ROWS($AN$54:$AN$65)),IFERROR(INDEX($AV$54:$AV$65, ROWS($CH$4:CH18)-ROWS($AJ$54:$AJ$65)-ROWS($AN$54:$AN$65)-ROWS($AR$54:$AR$65)),IFERROR(INDEX($AZ$54:$AZ$65, ROWS($CH$4:CH18)-ROWS($AJ$54:$AJ$65)-ROWS($AN$54:$AN$65)-ROWS($AR$54:$AR$65)-ROWS($AV$54:$AV$65)),IFERROR(INDEX($BD$54:$BD$65, ROWS($CH$4:CH18)-ROWS($AJ$54:$AJ$65)-ROWS($AN$54:$AN$65)-ROWS($AR$54:$AR$65)-ROWS($AV$54:$AV$65)-ROWS($AZ$54:$AZ$65)),IFERROR(INDEX($BH$54:$BH$65, ROWS($CH$4:CH18)-ROWS($AJ$54:$AJ$65)-ROWS($AN$54:$AN$65)-ROWS($AR$54:$AR$65)-ROWS($AV$54:$AV$65)-ROWS($AZ$54:$AZ$65)-ROWS($BD$54:$BD$65)), "")))))))</f>
        <v/>
      </c>
      <c r="CI20" s="316" t="str">
        <f t="shared" ca="1" si="39"/>
        <v/>
      </c>
      <c r="CJ20" s="316" t="str">
        <f ca="1">IF(OR(CK20="",CK20=0),"",MAX(CJ$5:CJ19)+1)</f>
        <v/>
      </c>
      <c r="CK20" s="316" t="str">
        <f ca="1">IFERROR(INDEX($AK$54:$AK$65, ROWS($CK$4:CK18)), IFERROR(INDEX($AO$54:$AO$65, ROWS($CK$4:CK18)-ROWS($AK$54:$AK$65)), IFERROR(INDEX($AS$54:$AS$65, ROWS($CK$4:CK18)-ROWS($AK$54:$AK$65)-ROWS($AO$54:$AO$65)),IFERROR(INDEX($AW$54:$AW$65, ROWS($CK$4:CK18)-ROWS($AK$54:$AK$65)-ROWS($AO$54:$AO$65)-ROWS($AS$54:$AS$65)),IFERROR(INDEX($BA$54:$BA$65, ROWS($CK$4:CK18)-ROWS($AK$54:$AK$65)-ROWS($AO$54:$AO$65)-ROWS($AS$54:$AS$65)-ROWS($AW$54:$AW$65)),IFERROR(INDEX($BE$54:$BE$65, ROWS($CK$4:CK18)-ROWS($AK$54:$AK$65)-ROWS($AO$54:$AO$65)-ROWS($AS$54:$AS$65)-ROWS($AW$54:$AW$65)-ROWS($BA$54:$BA$65)),IFERROR(INDEX($BI$54:$BI$65, ROWS($CK$4:CK18)-ROWS($AK$54:$AK$65)-ROWS($AO$54:$AO$65)-ROWS($AS$54:$AS$65)-ROWS($AW$54:$AW$65)-ROWS($BA$54:$BA$65)-ROWS($BE$54:$BE$65)), "")))))))</f>
        <v/>
      </c>
      <c r="CL20" s="316" t="str">
        <f t="shared" ca="1" si="40"/>
        <v/>
      </c>
      <c r="CM20" s="413" t="str">
        <f t="shared" ca="1" si="41"/>
        <v/>
      </c>
      <c r="CN20" s="412">
        <f ca="1">IF(OR(CO20="",CO20=0),"",MAX(CN$5:CN19)+1)</f>
        <v>4</v>
      </c>
      <c r="CO20" s="316" t="str">
        <f ca="1">IFERROR(INDEX($AJ$70:$AJ$81, ROWS($CO$4:CO18)), IFERROR(INDEX($AN$70:$AN$81, ROWS($CO$4:CO18)-ROWS($AJ$70:$AJ$81)), IFERROR(INDEX($AR$70:$AR$81, ROWS($CO$4:CO18)-ROWS($AJ$70:$AJ$81)-ROWS($AN$70:$AN$81)),IFERROR(INDEX($AV$70:$AV$81, ROWS($CO$4:CO18)-ROWS($AJ$70:$AJ$81)-ROWS($AN$70:$AN$81)-ROWS($AR$70:$AR$81)),IFERROR(INDEX($AZ$70:$AZ$81, ROWS($CO$4:CO18)-ROWS($AJ$70:$AJ$81)-ROWS($AN$70:$AN$81)-ROWS($AR$70:$AR$81)-ROWS($AV$70:$AV$81)),IFERROR(INDEX($BD$70:$BD$81, ROWS($CO$4:CO18)-ROWS($AJ$70:$AJ$81)-ROWS($AN$70:$AN$81)-ROWS($AR$70:$AR$81)-ROWS($AV$70:$AV$81)-ROWS($AZ$70:$AZ$81)),IFERROR(INDEX($BH$70:$BH$81, ROWS($CO$4:CO18)-ROWS($AJ$70:$AJ$81)-ROWS($AN$70:$AN$81)-ROWS($AR$70:$AR$81)-ROWS($AV$70:$AV$81)-ROWS($AZ$70:$AZ$81)-ROWS($BD$70:$BD$81)), "")))))))</f>
        <v>Lawn Service</v>
      </c>
      <c r="CP20" s="316" t="str">
        <f t="shared" ca="1" si="42"/>
        <v/>
      </c>
      <c r="CQ20" s="316">
        <f ca="1">IF(OR(CR20="",CR20=0),"",MAX(CQ$5:CQ19)+1)</f>
        <v>4</v>
      </c>
      <c r="CR20" s="316">
        <f ca="1">IFERROR(INDEX($AK$70:$AK$81, ROWS($CR$4:CR18)), IFERROR(INDEX($AO$70:$AO$81, ROWS($CR$4:CR18)-ROWS($AK$70:$AK$81)), IFERROR(INDEX($AS$70:$AS$81, ROWS($CR$4:CR18)-ROWS($AK$70:$AK$81)-ROWS($AO$70:$AO$81)),IFERROR(INDEX($AW$70:$AW$81, ROWS($CR$4:CR18)-ROWS($AK$70:$AK$81)-ROWS($AO$70:$AO$81)-ROWS($AS$70:$AS$81)),IFERROR(INDEX($BA$70:$BA$81, ROWS($CR$4:CR18)-ROWS($AK$70:$AK$81)-ROWS($AO$70:$AO$81)-ROWS($AS$70:$AS$81)-ROWS($AW$70:$AW$81)),IFERROR(INDEX($BE$70:$BE$81, ROWS($CR$4:CR18)-ROWS($AK$70:$AK$81)-ROWS($AO$70:$AO$81)-ROWS($AS$70:$AS$81)-ROWS($AW$70:$AW$81)-ROWS($BA$70:$BA$81)),IFERROR(INDEX($BI$70:$BI$81, ROWS($CR$4:CR18)-ROWS($AK$70:$AK$81)-ROWS($AO$70:$AO$81)-ROWS($AS$70:$AS$81)-ROWS($AW$70:$AW$81)-ROWS($BA$70:$BA$81)-ROWS($BE$70:$BE$81)), "")))))))</f>
        <v>50</v>
      </c>
      <c r="CS20" s="316" t="str">
        <f t="shared" ca="1" si="43"/>
        <v/>
      </c>
      <c r="CT20" s="413" t="str">
        <f t="shared" ca="1" si="44"/>
        <v/>
      </c>
      <c r="CU20" s="412" t="str">
        <f>IF(OR(CV20="",CV20=0),"",MAX(CU$5:CU19)+1)</f>
        <v/>
      </c>
      <c r="CV20" s="316">
        <f>IFERROR(INDEX($AJ$86:$AJ$97, ROWS($CV$4:CV18)), IFERROR(INDEX($AN$86:$AN$97, ROWS($CV$4:CV18)-ROWS($AJ$86:$AJ$97)), ""))</f>
        <v>0</v>
      </c>
      <c r="CW20" s="316" t="str">
        <f t="shared" si="45"/>
        <v/>
      </c>
      <c r="CX20" s="316" t="str">
        <f>IF(OR(CY20="",CY20=0),"",MAX(CX$5:CX19)+1)</f>
        <v/>
      </c>
      <c r="CY20" s="316">
        <f>IFERROR(INDEX($AK$86:$AK$97, ROWS($CY$4:CY18)), IFERROR(INDEX($AO$86:$AO$97, ROWS($CY$4:CY18)-ROWS($AK$86:$AK$97)), ""))</f>
        <v>0</v>
      </c>
      <c r="CZ20" s="316" t="str">
        <f t="shared" si="46"/>
        <v/>
      </c>
      <c r="DA20" s="413" t="str">
        <f t="shared" si="47"/>
        <v/>
      </c>
      <c r="DC20" s="438" t="str">
        <f ca="1">IF(OR(DD20="",DD20=0),"",MAX(DC$5:DC19)+1)</f>
        <v/>
      </c>
      <c r="DD20" s="434" t="str">
        <f t="shared" ca="1" si="48"/>
        <v/>
      </c>
      <c r="DE20" s="413" t="str">
        <f t="shared" ca="1" si="49"/>
        <v/>
      </c>
      <c r="DF20" s="431" t="str">
        <f ca="1">IF(OR(DG20="",DG20=0),"",MAX(DF$5:DF19)+1)</f>
        <v/>
      </c>
      <c r="DG20" s="412" t="str">
        <f t="shared" ca="1" si="50"/>
        <v/>
      </c>
      <c r="DH20" s="413" t="str">
        <f t="shared" ca="1" si="51"/>
        <v/>
      </c>
      <c r="DI20" s="412" t="str">
        <f t="shared" ca="1" si="52"/>
        <v/>
      </c>
      <c r="DJ20" s="413" t="str">
        <f t="shared" ca="1" si="53"/>
        <v/>
      </c>
      <c r="DK20" s="412" t="str">
        <f t="shared" ca="1" si="54"/>
        <v/>
      </c>
      <c r="DL20" s="413" t="str">
        <f t="shared" ca="1" si="55"/>
        <v/>
      </c>
    </row>
    <row r="21" spans="1:123" s="292" customFormat="1" ht="15" customHeight="1" thickBot="1" x14ac:dyDescent="0.35">
      <c r="A21" s="1183" t="s">
        <v>478</v>
      </c>
      <c r="B21" s="1182"/>
      <c r="C21" s="1183" t="s">
        <v>478</v>
      </c>
      <c r="D21" s="1182"/>
      <c r="E21" s="1183" t="s">
        <v>478</v>
      </c>
      <c r="F21" s="1182"/>
      <c r="G21" s="1183" t="s">
        <v>478</v>
      </c>
      <c r="H21" s="1182"/>
      <c r="I21" s="1183" t="s">
        <v>478</v>
      </c>
      <c r="J21" s="1182"/>
      <c r="K21" s="1183" t="s">
        <v>478</v>
      </c>
      <c r="L21" s="1182"/>
      <c r="M21" s="1183" t="s">
        <v>478</v>
      </c>
      <c r="N21" s="1182"/>
      <c r="P21" s="295" t="str">
        <f t="shared" ca="1" si="59"/>
        <v/>
      </c>
      <c r="Q21" s="295" t="str">
        <f t="shared" ca="1" si="58"/>
        <v/>
      </c>
      <c r="R21" s="295" t="str">
        <f t="shared" ca="1" si="58"/>
        <v/>
      </c>
      <c r="S21" s="296" t="str">
        <f t="shared" ca="1" si="58"/>
        <v/>
      </c>
      <c r="T21" s="295" t="str">
        <f t="shared" ca="1" si="58"/>
        <v/>
      </c>
      <c r="U21" s="295" t="str">
        <f t="shared" ca="1" si="58"/>
        <v/>
      </c>
      <c r="V21" s="1158"/>
      <c r="W21" s="1159"/>
      <c r="X21" s="445"/>
      <c r="Y21"/>
      <c r="AB21" s="299"/>
      <c r="AC21" s="358" t="str">
        <f>IF('Data Entry'!B27="","",'Data Entry'!B27)</f>
        <v/>
      </c>
      <c r="AD21" s="356" t="str">
        <f>IF('Data Entry'!A27="","",'Data Entry'!A27)</f>
        <v/>
      </c>
      <c r="AE21" s="363" t="str">
        <f>IF('Data Entry'!C27="","",'Data Entry'!C27)</f>
        <v/>
      </c>
      <c r="AF21" s="402" t="str">
        <f>IF('Data Entry'!E27="","",'Data Entry'!E27)</f>
        <v/>
      </c>
      <c r="AG21" s="300"/>
      <c r="AH21"/>
      <c r="AI21" s="312"/>
      <c r="AJ21" s="313" t="s">
        <v>483</v>
      </c>
      <c r="AK21" s="313" t="s">
        <v>13</v>
      </c>
      <c r="AL21" s="314" t="s">
        <v>11</v>
      </c>
      <c r="AM21" s="312"/>
      <c r="AN21" s="313" t="s">
        <v>483</v>
      </c>
      <c r="AO21" s="313" t="s">
        <v>13</v>
      </c>
      <c r="AP21" s="314" t="s">
        <v>11</v>
      </c>
      <c r="AQ21" s="312"/>
      <c r="AR21" s="313" t="s">
        <v>483</v>
      </c>
      <c r="AS21" s="313" t="s">
        <v>13</v>
      </c>
      <c r="AT21" s="314" t="s">
        <v>11</v>
      </c>
      <c r="AU21" s="312"/>
      <c r="AV21" s="313" t="s">
        <v>483</v>
      </c>
      <c r="AW21" s="313" t="s">
        <v>13</v>
      </c>
      <c r="AX21" s="314" t="s">
        <v>11</v>
      </c>
      <c r="AY21" s="312"/>
      <c r="AZ21" s="313" t="s">
        <v>483</v>
      </c>
      <c r="BA21" s="313" t="s">
        <v>13</v>
      </c>
      <c r="BB21" s="314" t="s">
        <v>11</v>
      </c>
      <c r="BC21" s="312"/>
      <c r="BD21" s="313" t="s">
        <v>483</v>
      </c>
      <c r="BE21" s="313" t="s">
        <v>13</v>
      </c>
      <c r="BF21" s="314" t="s">
        <v>11</v>
      </c>
      <c r="BG21" s="312"/>
      <c r="BH21" s="313" t="s">
        <v>483</v>
      </c>
      <c r="BI21" s="313" t="s">
        <v>13</v>
      </c>
      <c r="BJ21" s="314" t="s">
        <v>11</v>
      </c>
      <c r="BL21" s="412">
        <f ca="1">IF(OR(BM21="",BM21=0),"",MAX(BL$5:BL20)+1)</f>
        <v>4</v>
      </c>
      <c r="BM21" s="316" t="str">
        <f ca="1">IFERROR(INDEX($AJ$6:$AJ$17, ROWS(BM$4:$BM19)), IFERROR(INDEX($AN$6:$AN$17, ROWS(BM$4:$BM19)-ROWS($AJ$6:$AJ$17)), IFERROR(INDEX($AR$6:$AR$17, ROWS(BM$4:$BM19)-ROWS($AJ$6:$AJ$17)-ROWS($AN$6:$AN$17)),IFERROR(INDEX($AV$6:$AV$17, ROWS(BM$4:$BM19)-ROWS($AJ$6:$AJ$17)-ROWS($AN$6:$AN$17)-ROWS($AR$6:$AR$17)),IFERROR(INDEX($AZ$6:$AZ$17, ROWS(BM$4:$BM19)-ROWS($AJ$6:$AJ$17)-ROWS($AN$6:$AN$17)-ROWS($AR$6:$AR$17)-ROWS($AV$6:$AV$17)),IFERROR(INDEX($BD$6:$BD$17, ROWS(BM$4:$BM19)-ROWS($AJ$6:$AJ$17)-ROWS($AN$6:$AN$17)-ROWS($AR$6:$AR$17)-ROWS($AV$6:$AV$17)-ROWS($AZ$6:$AZ$17)),IFERROR(INDEX($BH$6:$BH$17, ROWS(BM$4:$BM19)-ROWS($AJ$6:$AJ$17)-ROWS($AN$6:$AN$17)-ROWS($AR$6:$AR$17)-ROWS($AV$6:$AV$17)-ROWS($AZ$6:$AZ$17)-ROWS($BD$6:$BD$17)), "")))))))</f>
        <v>Lawn Service</v>
      </c>
      <c r="BN21" s="316" t="str">
        <f t="shared" ca="1" si="30"/>
        <v/>
      </c>
      <c r="BO21" s="316">
        <f ca="1">IF(OR(BP21="",BP21=0),"",MAX(BO$5:BO20)+1)</f>
        <v>4</v>
      </c>
      <c r="BP21" s="316">
        <f ca="1">IFERROR(INDEX($AK$6:$AK$17, ROWS($BP$4:BP19)), IFERROR(INDEX($AO$6:$AO$17, ROWS($BP$4:BP19)-ROWS($AK$6:$AK$17)), IFERROR(INDEX($AS$6:$AS$17, ROWS($BP$4:BP19)-ROWS($AK$6:$AK$17)-ROWS($AO$6:$AO$17)),IFERROR(INDEX($AW$6:$AW$17, ROWS($BP$4:BP19)-ROWS($AK$6:$AK$17)-ROWS($AO$6:$AO$17)-ROWS($AS$6:$AS$17)),IFERROR(INDEX($BA$6:$BA$17, ROWS($BP$4:BP19)-ROWS($AK$6:$AK$17)-ROWS($AO$6:$AO$17)-ROWS($AS$6:$AS$17)-ROWS($AW$6:$AW$17)),IFERROR(INDEX($BE$6:$BE$17, ROWS($BP$4:BP19)-ROWS($AK$6:$AK$17)-ROWS($AO$6:$AO$17)-ROWS($AS$6:$AS$17)-ROWS($AW$6:$AW$17)-ROWS($BA$6:$BA$17)),IFERROR(INDEX($BI$6:$BI$17, ROWS($BP$4:BP19)-ROWS($AK$6:$AK$17)-ROWS($AO$6:$AO$17)-ROWS($AS$6:$AS$17)-ROWS($AW$6:$AW$17)-ROWS($BA$6:$BA$17)-ROWS($BE$6:$BE$17)), "")))))))</f>
        <v>50</v>
      </c>
      <c r="BQ21" s="316" t="str">
        <f t="shared" ca="1" si="31"/>
        <v/>
      </c>
      <c r="BR21" s="413" t="str">
        <f t="shared" ca="1" si="32"/>
        <v/>
      </c>
      <c r="BS21" s="412" t="str">
        <f ca="1">IF(OR(BT21="",BT21=0),"",MAX(BS$5:BS20)+1)</f>
        <v/>
      </c>
      <c r="BT21" s="316" t="str">
        <f ca="1">IFERROR(INDEX($AJ$22:$AJ$33, ROWS($BT$4:BT19)), IFERROR(INDEX($AN$22:$AN$33, ROWS($BT$4:BT19)-ROWS($AJ$22:$AJ$33)), IFERROR(INDEX($AR$22:$AR$33, ROWS($BT$4:BT19)-ROWS($AJ$22:$AJ$33)-ROWS($AN$22:$AN$33)),IFERROR(INDEX($AV$22:$AV$33, ROWS($BT$4:BT19)-ROWS($AJ$22:$AJ$33)-ROWS($AN$22:$AN$33)-ROWS($AR$22:$AR$33)),IFERROR(INDEX($AZ$22:$AZ$33, ROWS($BT$4:BT19)-ROWS($AJ$22:$AJ$33)-ROWS($AN$22:$AN$33)-ROWS($AR$22:$AR$33)-ROWS($AV$22:$AV$33)),IFERROR(INDEX($BD$22:$BD$33, ROWS($BT$4:BT19)-ROWS($AJ$22:$AJ$33)-ROWS($AN$22:$AN$33)-ROWS($AR$22:$AR$33)-ROWS($AV$22:$AV$33)-ROWS($AZ$22:$AZ$33)),IFERROR(INDEX($BH$22:$BH$33, ROWS($BT$4:BT19)-ROWS($AJ$22:$AJ$33)-ROWS($AN$22:$AN$33)-ROWS($AR$22:$AR$33)-ROWS($AV$22:$AV$33)-ROWS($AZ$22:$AZ$33)-ROWS($BD$22:$BD$33)), "")))))))</f>
        <v/>
      </c>
      <c r="BU21" s="316" t="str">
        <f t="shared" ca="1" si="33"/>
        <v/>
      </c>
      <c r="BV21" s="316" t="str">
        <f ca="1">IF(OR(BW21="",BW21=0),"",MAX(BV$5:BV20)+1)</f>
        <v/>
      </c>
      <c r="BW21" s="316" t="str">
        <f ca="1">IFERROR(INDEX($AK$22:$AK$33, ROWS($BW$4:BW19)), IFERROR(INDEX($AO$22:$AO$33, ROWS($BW$4:BW19)-ROWS($AK$22:$AK$33)), IFERROR(INDEX($AS$22:$AS$33, ROWS($BW$4:BW19)-ROWS($AK$22:$AK$33)-ROWS($AO$22:$AO$33)),IFERROR(INDEX($AW$22:$AW$33, ROWS($BW$4:BW19)-ROWS($AK$22:$AK$33)-ROWS($AO$22:$AO$33)-ROWS($AS$22:$AS$33)),IFERROR(INDEX($BA$22:$BA$33, ROWS($BW$4:BW19)-ROWS($AK$22:$AK$33)-ROWS($AO$22:$AO$33)-ROWS($AS$22:$AS$33)-ROWS($AW$22:$AW$33)),IFERROR(INDEX($BE$22:$BE$33, ROWS($BW$4:BW19)-ROWS($AK$22:$AK$33)-ROWS($AO$22:$AO$33)-ROWS($AS$22:$AS$33)-ROWS($AW$22:$AW$33)-ROWS($BA$22:$BA$33)),IFERROR(INDEX($BI$22:$BI$33, ROWS($BW$4:BW19)-ROWS($AK$22:$AK$33)-ROWS($AO$22:$AO$33)-ROWS($AS$22:$AS$33)-ROWS($AW$22:$AW$33)-ROWS($BA$22:$BA$33)-ROWS($BE$22:$BE$33)), "")))))))</f>
        <v/>
      </c>
      <c r="BX21" s="316" t="str">
        <f t="shared" ca="1" si="34"/>
        <v/>
      </c>
      <c r="BY21" s="413" t="str">
        <f t="shared" ca="1" si="35"/>
        <v/>
      </c>
      <c r="BZ21" s="412">
        <f ca="1">IF(OR(CA21="",CA21=0),"",MAX(BZ$5:BZ20)+1)</f>
        <v>5</v>
      </c>
      <c r="CA21" s="316" t="str">
        <f ca="1">IFERROR(INDEX($AJ$38:$AJ$49, ROWS($CA$4:CA19)), IFERROR(INDEX($AN$38:$AN$49, ROWS($CA$4:CA19)-ROWS($AJ$38:$AJ$49)), IFERROR(INDEX($AR$38:$AR$49, ROWS($CA$4:CA19)-ROWS($AJ$38:$AJ$49)-ROWS($AN$38:$AN$49)),IFERROR(INDEX($AV$38:$AV$49, ROWS($CA$4:CA19)-ROWS($AJ$38:$AJ$49)-ROWS($AN$38:$AN$49)-ROWS($AR$38:$AR$49)),IFERROR(INDEX($AZ$38:$AZ$49, ROWS($CA$4:CA19)-ROWS($AJ$38:$AJ$49)-ROWS($AN$38:$AN$49)-ROWS($AR$38:$AR$49)-ROWS($AV$38:$AV$49)),IFERROR(INDEX($BD$38:$BD$49, ROWS($CA$4:CA19)-ROWS($AJ$38:$AJ$49)-ROWS($AN$38:$AN$49)-ROWS($AR$38:$AR$49)-ROWS($AV$38:$AV$49)-ROWS($AZ$38:$AZ$49)),IFERROR(INDEX($BH$38:$BH$49, ROWS($CA$4:CA19)-ROWS($AJ$38:$AJ$49)-ROWS($AN$38:$AN$49)-ROWS($AR$38:$AR$49)-ROWS($AV$38:$AV$49)-ROWS($AZ$38:$AZ$49)-ROWS($BD$38:$BD$49)), "")))))))</f>
        <v>Car Payment 2</v>
      </c>
      <c r="CB21" s="316" t="str">
        <f t="shared" ca="1" si="36"/>
        <v/>
      </c>
      <c r="CC21" s="316">
        <f ca="1">IF(OR(CD21="",CD21=0),"",MAX(CC$5:CC20)+1)</f>
        <v>5</v>
      </c>
      <c r="CD21" s="316">
        <f ca="1">IFERROR(INDEX($AK$38:$AK$49, ROWS($CD$4:CD19)), IFERROR(INDEX($AO$38:$AO$49, ROWS($CD$4:CD19)-ROWS($AK$38:$AK$49)), IFERROR(INDEX($AS$38:$AS$49, ROWS($CD$4:CD19)-ROWS($AK$38:$AK$49)-ROWS($AO$38:$AO$49)),IFERROR(INDEX($AW$38:$AW$49, ROWS($CD$4:CD19)-ROWS($AK$38:$AK$49)-ROWS($AO$38:$AO$49)-ROWS($AS$38:$AS$49)),IFERROR(INDEX($BA$38:$BA$49, ROWS($CD$4:CD19)-ROWS($AK$38:$AK$49)-ROWS($AO$38:$AO$49)-ROWS($AS$38:$AS$49)-ROWS($AW$38:$AW$49)),IFERROR(INDEX($BE$38:$BE$49, ROWS($CD$4:CD19)-ROWS($AK$38:$AK$49)-ROWS($AO$38:$AO$49)-ROWS($AS$38:$AS$49)-ROWS($AW$38:$AW$49)-ROWS($BA$38:$BA$49)),IFERROR(INDEX($BI$38:$BI$49, ROWS($CD$4:CD19)-ROWS($AK$38:$AK$49)-ROWS($AO$38:$AO$49)-ROWS($AS$38:$AS$49)-ROWS($AW$38:$AW$49)-ROWS($BA$38:$BA$49)-ROWS($BE$38:$BE$49)), "")))))))</f>
        <v>200</v>
      </c>
      <c r="CE21" s="316" t="str">
        <f t="shared" ca="1" si="37"/>
        <v/>
      </c>
      <c r="CF21" s="413" t="str">
        <f t="shared" ca="1" si="38"/>
        <v/>
      </c>
      <c r="CG21" s="412" t="str">
        <f ca="1">IF(OR(CH21="",CH21=0),"",MAX(CG$5:CG20)+1)</f>
        <v/>
      </c>
      <c r="CH21" s="316" t="str">
        <f ca="1">IFERROR(INDEX($AJ$54:$AJ$65, ROWS($CH$4:CH19)), IFERROR(INDEX($AN$54:$AN$65, ROWS($CH$4:CH19)-ROWS($AJ$54:$AJ$65)), IFERROR(INDEX($AR$54:$AR$65, ROWS($CH$4:CH19)-ROWS($AJ$54:$AJ$65)-ROWS($AN$54:$AN$65)),IFERROR(INDEX($AV$54:$AV$65, ROWS($CH$4:CH19)-ROWS($AJ$54:$AJ$65)-ROWS($AN$54:$AN$65)-ROWS($AR$54:$AR$65)),IFERROR(INDEX($AZ$54:$AZ$65, ROWS($CH$4:CH19)-ROWS($AJ$54:$AJ$65)-ROWS($AN$54:$AN$65)-ROWS($AR$54:$AR$65)-ROWS($AV$54:$AV$65)),IFERROR(INDEX($BD$54:$BD$65, ROWS($CH$4:CH19)-ROWS($AJ$54:$AJ$65)-ROWS($AN$54:$AN$65)-ROWS($AR$54:$AR$65)-ROWS($AV$54:$AV$65)-ROWS($AZ$54:$AZ$65)),IFERROR(INDEX($BH$54:$BH$65, ROWS($CH$4:CH19)-ROWS($AJ$54:$AJ$65)-ROWS($AN$54:$AN$65)-ROWS($AR$54:$AR$65)-ROWS($AV$54:$AV$65)-ROWS($AZ$54:$AZ$65)-ROWS($BD$54:$BD$65)), "")))))))</f>
        <v/>
      </c>
      <c r="CI21" s="316" t="str">
        <f t="shared" ca="1" si="39"/>
        <v/>
      </c>
      <c r="CJ21" s="316" t="str">
        <f ca="1">IF(OR(CK21="",CK21=0),"",MAX(CJ$5:CJ20)+1)</f>
        <v/>
      </c>
      <c r="CK21" s="316" t="str">
        <f ca="1">IFERROR(INDEX($AK$54:$AK$65, ROWS($CK$4:CK19)), IFERROR(INDEX($AO$54:$AO$65, ROWS($CK$4:CK19)-ROWS($AK$54:$AK$65)), IFERROR(INDEX($AS$54:$AS$65, ROWS($CK$4:CK19)-ROWS($AK$54:$AK$65)-ROWS($AO$54:$AO$65)),IFERROR(INDEX($AW$54:$AW$65, ROWS($CK$4:CK19)-ROWS($AK$54:$AK$65)-ROWS($AO$54:$AO$65)-ROWS($AS$54:$AS$65)),IFERROR(INDEX($BA$54:$BA$65, ROWS($CK$4:CK19)-ROWS($AK$54:$AK$65)-ROWS($AO$54:$AO$65)-ROWS($AS$54:$AS$65)-ROWS($AW$54:$AW$65)),IFERROR(INDEX($BE$54:$BE$65, ROWS($CK$4:CK19)-ROWS($AK$54:$AK$65)-ROWS($AO$54:$AO$65)-ROWS($AS$54:$AS$65)-ROWS($AW$54:$AW$65)-ROWS($BA$54:$BA$65)),IFERROR(INDEX($BI$54:$BI$65, ROWS($CK$4:CK19)-ROWS($AK$54:$AK$65)-ROWS($AO$54:$AO$65)-ROWS($AS$54:$AS$65)-ROWS($AW$54:$AW$65)-ROWS($BA$54:$BA$65)-ROWS($BE$54:$BE$65)), "")))))))</f>
        <v/>
      </c>
      <c r="CL21" s="316" t="str">
        <f t="shared" ca="1" si="40"/>
        <v/>
      </c>
      <c r="CM21" s="413" t="str">
        <f t="shared" ca="1" si="41"/>
        <v/>
      </c>
      <c r="CN21" s="412" t="str">
        <f ca="1">IF(OR(CO21="",CO21=0),"",MAX(CN$5:CN20)+1)</f>
        <v/>
      </c>
      <c r="CO21" s="316" t="str">
        <f ca="1">IFERROR(INDEX($AJ$70:$AJ$81, ROWS($CO$4:CO19)), IFERROR(INDEX($AN$70:$AN$81, ROWS($CO$4:CO19)-ROWS($AJ$70:$AJ$81)), IFERROR(INDEX($AR$70:$AR$81, ROWS($CO$4:CO19)-ROWS($AJ$70:$AJ$81)-ROWS($AN$70:$AN$81)),IFERROR(INDEX($AV$70:$AV$81, ROWS($CO$4:CO19)-ROWS($AJ$70:$AJ$81)-ROWS($AN$70:$AN$81)-ROWS($AR$70:$AR$81)),IFERROR(INDEX($AZ$70:$AZ$81, ROWS($CO$4:CO19)-ROWS($AJ$70:$AJ$81)-ROWS($AN$70:$AN$81)-ROWS($AR$70:$AR$81)-ROWS($AV$70:$AV$81)),IFERROR(INDEX($BD$70:$BD$81, ROWS($CO$4:CO19)-ROWS($AJ$70:$AJ$81)-ROWS($AN$70:$AN$81)-ROWS($AR$70:$AR$81)-ROWS($AV$70:$AV$81)-ROWS($AZ$70:$AZ$81)),IFERROR(INDEX($BH$70:$BH$81, ROWS($CO$4:CO19)-ROWS($AJ$70:$AJ$81)-ROWS($AN$70:$AN$81)-ROWS($AR$70:$AR$81)-ROWS($AV$70:$AV$81)-ROWS($AZ$70:$AZ$81)-ROWS($BD$70:$BD$81)), "")))))))</f>
        <v/>
      </c>
      <c r="CP21" s="316" t="str">
        <f t="shared" ca="1" si="42"/>
        <v/>
      </c>
      <c r="CQ21" s="316" t="str">
        <f ca="1">IF(OR(CR21="",CR21=0),"",MAX(CQ$5:CQ20)+1)</f>
        <v/>
      </c>
      <c r="CR21" s="316" t="str">
        <f ca="1">IFERROR(INDEX($AK$70:$AK$81, ROWS($CR$4:CR19)), IFERROR(INDEX($AO$70:$AO$81, ROWS($CR$4:CR19)-ROWS($AK$70:$AK$81)), IFERROR(INDEX($AS$70:$AS$81, ROWS($CR$4:CR19)-ROWS($AK$70:$AK$81)-ROWS($AO$70:$AO$81)),IFERROR(INDEX($AW$70:$AW$81, ROWS($CR$4:CR19)-ROWS($AK$70:$AK$81)-ROWS($AO$70:$AO$81)-ROWS($AS$70:$AS$81)),IFERROR(INDEX($BA$70:$BA$81, ROWS($CR$4:CR19)-ROWS($AK$70:$AK$81)-ROWS($AO$70:$AO$81)-ROWS($AS$70:$AS$81)-ROWS($AW$70:$AW$81)),IFERROR(INDEX($BE$70:$BE$81, ROWS($CR$4:CR19)-ROWS($AK$70:$AK$81)-ROWS($AO$70:$AO$81)-ROWS($AS$70:$AS$81)-ROWS($AW$70:$AW$81)-ROWS($BA$70:$BA$81)),IFERROR(INDEX($BI$70:$BI$81, ROWS($CR$4:CR19)-ROWS($AK$70:$AK$81)-ROWS($AO$70:$AO$81)-ROWS($AS$70:$AS$81)-ROWS($AW$70:$AW$81)-ROWS($BA$70:$BA$81)-ROWS($BE$70:$BE$81)), "")))))))</f>
        <v/>
      </c>
      <c r="CS21" s="316" t="str">
        <f t="shared" ca="1" si="43"/>
        <v/>
      </c>
      <c r="CT21" s="413" t="str">
        <f t="shared" ca="1" si="44"/>
        <v/>
      </c>
      <c r="CU21" s="412" t="str">
        <f>IF(OR(CV21="",CV21=0),"",MAX(CU$5:CU20)+1)</f>
        <v/>
      </c>
      <c r="CV21" s="316">
        <f>IFERROR(INDEX($AJ$86:$AJ$97, ROWS($CV$4:CV19)), IFERROR(INDEX($AN$86:$AN$97, ROWS($CV$4:CV19)-ROWS($AJ$86:$AJ$97)), ""))</f>
        <v>0</v>
      </c>
      <c r="CW21" s="316" t="str">
        <f t="shared" si="45"/>
        <v/>
      </c>
      <c r="CX21" s="316" t="str">
        <f>IF(OR(CY21="",CY21=0),"",MAX(CX$5:CX20)+1)</f>
        <v/>
      </c>
      <c r="CY21" s="316">
        <f>IFERROR(INDEX($AK$86:$AK$97, ROWS($CY$4:CY19)), IFERROR(INDEX($AO$86:$AO$97, ROWS($CY$4:CY19)-ROWS($AK$86:$AK$97)), ""))</f>
        <v>0</v>
      </c>
      <c r="CZ21" s="316" t="str">
        <f t="shared" si="46"/>
        <v/>
      </c>
      <c r="DA21" s="413" t="str">
        <f t="shared" si="47"/>
        <v/>
      </c>
      <c r="DC21" s="438" t="str">
        <f ca="1">IF(OR(DD21="",DD21=0),"",MAX(DC$5:DC20)+1)</f>
        <v/>
      </c>
      <c r="DD21" s="434" t="str">
        <f t="shared" ca="1" si="48"/>
        <v/>
      </c>
      <c r="DE21" s="413" t="str">
        <f t="shared" ca="1" si="49"/>
        <v/>
      </c>
      <c r="DF21" s="431" t="str">
        <f ca="1">IF(OR(DG21="",DG21=0),"",MAX(DF$5:DF20)+1)</f>
        <v/>
      </c>
      <c r="DG21" s="412" t="str">
        <f t="shared" ca="1" si="50"/>
        <v/>
      </c>
      <c r="DH21" s="413" t="str">
        <f t="shared" ca="1" si="51"/>
        <v/>
      </c>
      <c r="DI21" s="412" t="str">
        <f t="shared" ca="1" si="52"/>
        <v/>
      </c>
      <c r="DJ21" s="413" t="str">
        <f t="shared" ca="1" si="53"/>
        <v/>
      </c>
      <c r="DK21" s="412" t="str">
        <f t="shared" ca="1" si="54"/>
        <v/>
      </c>
      <c r="DL21" s="413" t="str">
        <f t="shared" ca="1" si="55"/>
        <v/>
      </c>
    </row>
    <row r="22" spans="1:123" s="292" customFormat="1" ht="15" customHeight="1" x14ac:dyDescent="0.3">
      <c r="A22" s="1173" t="s">
        <v>478</v>
      </c>
      <c r="B22" s="1174"/>
      <c r="C22" s="1173" t="s">
        <v>478</v>
      </c>
      <c r="D22" s="1174"/>
      <c r="E22" s="1173" t="s">
        <v>478</v>
      </c>
      <c r="F22" s="1174"/>
      <c r="G22" s="1173" t="s">
        <v>478</v>
      </c>
      <c r="H22" s="1174"/>
      <c r="I22" s="1173" t="s">
        <v>478</v>
      </c>
      <c r="J22" s="1174"/>
      <c r="K22" s="1173" t="s">
        <v>478</v>
      </c>
      <c r="L22" s="1174"/>
      <c r="M22" s="1173" t="s">
        <v>478</v>
      </c>
      <c r="N22" s="1174"/>
      <c r="P22" s="297" t="str">
        <f t="shared" ca="1" si="59"/>
        <v/>
      </c>
      <c r="Q22" s="297" t="str">
        <f t="shared" ca="1" si="58"/>
        <v/>
      </c>
      <c r="R22" s="297" t="str">
        <f t="shared" ca="1" si="58"/>
        <v/>
      </c>
      <c r="S22" s="298" t="str">
        <f t="shared" ca="1" si="58"/>
        <v/>
      </c>
      <c r="T22" s="297" t="str">
        <f t="shared" ca="1" si="58"/>
        <v/>
      </c>
      <c r="U22" s="297" t="str">
        <f t="shared" ca="1" si="58"/>
        <v/>
      </c>
      <c r="V22" s="1160" t="s">
        <v>503</v>
      </c>
      <c r="W22" s="1161"/>
      <c r="X22" s="424">
        <f ca="1">IF(OR(X20=""),0,SUM(X19+X20-X18))</f>
        <v>3570.5100000000011</v>
      </c>
      <c r="Y22"/>
      <c r="AB22" s="299"/>
      <c r="AC22" s="358" t="str">
        <f>IF('Data Entry'!B28="","",'Data Entry'!B28)</f>
        <v/>
      </c>
      <c r="AD22" s="356" t="str">
        <f>IF('Data Entry'!A28="","",'Data Entry'!A28)</f>
        <v/>
      </c>
      <c r="AE22" s="363" t="str">
        <f>IF('Data Entry'!C28="","",'Data Entry'!C28)</f>
        <v/>
      </c>
      <c r="AF22" s="402" t="str">
        <f>IF('Data Entry'!E28="","",'Data Entry'!E28)</f>
        <v/>
      </c>
      <c r="AG22" s="300"/>
      <c r="AH22"/>
      <c r="AI22" s="304">
        <f ca="1">IFERROR(MATCH($AI$20,OFFSET($AC$1,AI21,,1000),0)+AI21,"")</f>
        <v>132</v>
      </c>
      <c r="AJ22" s="305" t="str">
        <f t="shared" ref="AJ22:AJ33" ca="1" si="60">IFERROR(INDEX(AD:AD,AI22),"")</f>
        <v>Groceries</v>
      </c>
      <c r="AK22" s="306">
        <f t="shared" ref="AK22:AK33" ca="1" si="61">IFERROR(INDEX(AE:AE,AI22),"")</f>
        <v>125</v>
      </c>
      <c r="AL22" s="307" t="str">
        <f t="shared" ref="AL22:AL33" ca="1" si="62">IFERROR(INDEX(AF:AF,AI22),"")</f>
        <v>Liquid Bills</v>
      </c>
      <c r="AM22" s="304">
        <f ca="1">IFERROR(MATCH($AM$20,OFFSET($AC$1,AM21,,1000),0)+AM21,"")</f>
        <v>64</v>
      </c>
      <c r="AN22" s="305" t="str">
        <f t="shared" ref="AN22:AN33" ca="1" si="63">IFERROR(INDEX(AD:AD,AM22),"")</f>
        <v>Paycheck 2</v>
      </c>
      <c r="AO22" s="306">
        <f t="shared" ref="AO22:AO33" ca="1" si="64">IFERROR(INDEX(AE:AE,AM22),"")</f>
        <v>400</v>
      </c>
      <c r="AP22" s="307" t="str">
        <f t="shared" ref="AP22:AP33" ca="1" si="65">IFERROR(INDEX(AF:AF,AM22),"")</f>
        <v>Income</v>
      </c>
      <c r="AQ22" s="304" t="str">
        <f ca="1">IFERROR(MATCH($AQ$20,OFFSET($AC$1,AQ21,,1000),0)+AQ21,"")</f>
        <v/>
      </c>
      <c r="AR22" s="305" t="str">
        <f t="shared" ref="AR22:AR33" ca="1" si="66">IFERROR(INDEX(AD:AD,AQ22),"")</f>
        <v/>
      </c>
      <c r="AS22" s="306" t="str">
        <f t="shared" ref="AS22:AS33" ca="1" si="67">IFERROR(INDEX(AE:AE,AQ22),"")</f>
        <v/>
      </c>
      <c r="AT22" s="307" t="str">
        <f t="shared" ref="AT22:AT33" ca="1" si="68">IFERROR(INDEX(AF:AF,AQ22),"")</f>
        <v/>
      </c>
      <c r="AU22" s="304">
        <f ca="1">IFERROR(MATCH($AU$20,OFFSET($AC$1,AU21,,1000),0)+AU21,"")</f>
        <v>69</v>
      </c>
      <c r="AV22" s="305" t="str">
        <f t="shared" ref="AV22:AV33" ca="1" si="69">IFERROR(INDEX(AD:AD,AU22),"")</f>
        <v>Paycheck 3</v>
      </c>
      <c r="AW22" s="306">
        <f t="shared" ref="AW22:AW33" ca="1" si="70">IFERROR(INDEX(AE:AE,AU22),"")</f>
        <v>700</v>
      </c>
      <c r="AX22" s="307" t="str">
        <f t="shared" ref="AX22:AX33" ca="1" si="71">IFERROR(INDEX(AF:AF,AU22),"")</f>
        <v>Income</v>
      </c>
      <c r="AY22" s="304">
        <f ca="1">IFERROR(MATCH($AY$20,OFFSET($AC$1,AY21,,1000),0)+AY21,"")</f>
        <v>14</v>
      </c>
      <c r="AZ22" s="305" t="str">
        <f t="shared" ref="AZ22:AZ33" ca="1" si="72">IFERROR(INDEX(AD:AD,AY22),"")</f>
        <v>Netflix</v>
      </c>
      <c r="BA22" s="306">
        <f t="shared" ref="BA22:BA33" ca="1" si="73">IFERROR(INDEX(AE:AE,AY22),"")</f>
        <v>14.95</v>
      </c>
      <c r="BB22" s="307" t="str">
        <f t="shared" ref="BB22:BB33" ca="1" si="74">IFERROR(INDEX(AF:AF,AY22),"")</f>
        <v>Monthly</v>
      </c>
      <c r="BC22" s="304">
        <f ca="1">IFERROR(MATCH($BC$20,OFFSET($AC$1,BC21,,1000),0)+BC21,"")</f>
        <v>33</v>
      </c>
      <c r="BD22" s="305" t="str">
        <f t="shared" ref="BD22:BD33" ca="1" si="75">IFERROR(INDEX(AD:AD,BC22),"")</f>
        <v>D. Store Card 4</v>
      </c>
      <c r="BE22" s="306">
        <f t="shared" ref="BE22:BE33" ca="1" si="76">IFERROR(INDEX(AE:AE,BC22),"")</f>
        <v>30</v>
      </c>
      <c r="BF22" s="307">
        <f t="shared" ref="BF22:BF33" ca="1" si="77">IFERROR(INDEX(AF:AF,BC22),"")</f>
        <v>120</v>
      </c>
      <c r="BG22" s="304">
        <f ca="1">IFERROR(MATCH($BG$20,OFFSET($AC$1,BG21,,1000),0)+BG21,"")</f>
        <v>30</v>
      </c>
      <c r="BH22" s="305" t="str">
        <f t="shared" ref="BH22:BH33" ca="1" si="78">IFERROR(INDEX(AD:AD,BG22),"")</f>
        <v>D. Store Card 1</v>
      </c>
      <c r="BI22" s="306">
        <f t="shared" ref="BI22:BI33" ca="1" si="79">IFERROR(INDEX(AE:AE,BG22),"")</f>
        <v>30</v>
      </c>
      <c r="BJ22" s="307">
        <f t="shared" ref="BJ22:BJ33" ca="1" si="80">IFERROR(INDEX(AF:AF,BG22),"")</f>
        <v>200</v>
      </c>
      <c r="BL22" s="412" t="str">
        <f ca="1">IF(OR(BM22="",BM22=0),"",MAX(BL$5:BL21)+1)</f>
        <v/>
      </c>
      <c r="BM22" s="316" t="str">
        <f ca="1">IFERROR(INDEX($AJ$6:$AJ$17, ROWS(BM$4:$BM20)), IFERROR(INDEX($AN$6:$AN$17, ROWS(BM$4:$BM20)-ROWS($AJ$6:$AJ$17)), IFERROR(INDEX($AR$6:$AR$17, ROWS(BM$4:$BM20)-ROWS($AJ$6:$AJ$17)-ROWS($AN$6:$AN$17)),IFERROR(INDEX($AV$6:$AV$17, ROWS(BM$4:$BM20)-ROWS($AJ$6:$AJ$17)-ROWS($AN$6:$AN$17)-ROWS($AR$6:$AR$17)),IFERROR(INDEX($AZ$6:$AZ$17, ROWS(BM$4:$BM20)-ROWS($AJ$6:$AJ$17)-ROWS($AN$6:$AN$17)-ROWS($AR$6:$AR$17)-ROWS($AV$6:$AV$17)),IFERROR(INDEX($BD$6:$BD$17, ROWS(BM$4:$BM20)-ROWS($AJ$6:$AJ$17)-ROWS($AN$6:$AN$17)-ROWS($AR$6:$AR$17)-ROWS($AV$6:$AV$17)-ROWS($AZ$6:$AZ$17)),IFERROR(INDEX($BH$6:$BH$17, ROWS(BM$4:$BM20)-ROWS($AJ$6:$AJ$17)-ROWS($AN$6:$AN$17)-ROWS($AR$6:$AR$17)-ROWS($AV$6:$AV$17)-ROWS($AZ$6:$AZ$17)-ROWS($BD$6:$BD$17)), "")))))))</f>
        <v/>
      </c>
      <c r="BN22" s="316" t="str">
        <f t="shared" ca="1" si="30"/>
        <v/>
      </c>
      <c r="BO22" s="316" t="str">
        <f ca="1">IF(OR(BP22="",BP22=0),"",MAX(BO$5:BO21)+1)</f>
        <v/>
      </c>
      <c r="BP22" s="316" t="str">
        <f ca="1">IFERROR(INDEX($AK$6:$AK$17, ROWS($BP$4:BP20)), IFERROR(INDEX($AO$6:$AO$17, ROWS($BP$4:BP20)-ROWS($AK$6:$AK$17)), IFERROR(INDEX($AS$6:$AS$17, ROWS($BP$4:BP20)-ROWS($AK$6:$AK$17)-ROWS($AO$6:$AO$17)),IFERROR(INDEX($AW$6:$AW$17, ROWS($BP$4:BP20)-ROWS($AK$6:$AK$17)-ROWS($AO$6:$AO$17)-ROWS($AS$6:$AS$17)),IFERROR(INDEX($BA$6:$BA$17, ROWS($BP$4:BP20)-ROWS($AK$6:$AK$17)-ROWS($AO$6:$AO$17)-ROWS($AS$6:$AS$17)-ROWS($AW$6:$AW$17)),IFERROR(INDEX($BE$6:$BE$17, ROWS($BP$4:BP20)-ROWS($AK$6:$AK$17)-ROWS($AO$6:$AO$17)-ROWS($AS$6:$AS$17)-ROWS($AW$6:$AW$17)-ROWS($BA$6:$BA$17)),IFERROR(INDEX($BI$6:$BI$17, ROWS($BP$4:BP20)-ROWS($AK$6:$AK$17)-ROWS($AO$6:$AO$17)-ROWS($AS$6:$AS$17)-ROWS($AW$6:$AW$17)-ROWS($BA$6:$BA$17)-ROWS($BE$6:$BE$17)), "")))))))</f>
        <v/>
      </c>
      <c r="BQ22" s="316" t="str">
        <f t="shared" ca="1" si="31"/>
        <v/>
      </c>
      <c r="BR22" s="413" t="str">
        <f t="shared" ca="1" si="32"/>
        <v/>
      </c>
      <c r="BS22" s="412" t="str">
        <f ca="1">IF(OR(BT22="",BT22=0),"",MAX(BS$5:BS21)+1)</f>
        <v/>
      </c>
      <c r="BT22" s="316" t="str">
        <f ca="1">IFERROR(INDEX($AJ$22:$AJ$33, ROWS($BT$4:BT20)), IFERROR(INDEX($AN$22:$AN$33, ROWS($BT$4:BT20)-ROWS($AJ$22:$AJ$33)), IFERROR(INDEX($AR$22:$AR$33, ROWS($BT$4:BT20)-ROWS($AJ$22:$AJ$33)-ROWS($AN$22:$AN$33)),IFERROR(INDEX($AV$22:$AV$33, ROWS($BT$4:BT20)-ROWS($AJ$22:$AJ$33)-ROWS($AN$22:$AN$33)-ROWS($AR$22:$AR$33)),IFERROR(INDEX($AZ$22:$AZ$33, ROWS($BT$4:BT20)-ROWS($AJ$22:$AJ$33)-ROWS($AN$22:$AN$33)-ROWS($AR$22:$AR$33)-ROWS($AV$22:$AV$33)),IFERROR(INDEX($BD$22:$BD$33, ROWS($BT$4:BT20)-ROWS($AJ$22:$AJ$33)-ROWS($AN$22:$AN$33)-ROWS($AR$22:$AR$33)-ROWS($AV$22:$AV$33)-ROWS($AZ$22:$AZ$33)),IFERROR(INDEX($BH$22:$BH$33, ROWS($BT$4:BT20)-ROWS($AJ$22:$AJ$33)-ROWS($AN$22:$AN$33)-ROWS($AR$22:$AR$33)-ROWS($AV$22:$AV$33)-ROWS($AZ$22:$AZ$33)-ROWS($BD$22:$BD$33)), "")))))))</f>
        <v/>
      </c>
      <c r="BU22" s="316" t="str">
        <f t="shared" ca="1" si="33"/>
        <v/>
      </c>
      <c r="BV22" s="316" t="str">
        <f ca="1">IF(OR(BW22="",BW22=0),"",MAX(BV$5:BV21)+1)</f>
        <v/>
      </c>
      <c r="BW22" s="316" t="str">
        <f ca="1">IFERROR(INDEX($AK$22:$AK$33, ROWS($BW$4:BW20)), IFERROR(INDEX($AO$22:$AO$33, ROWS($BW$4:BW20)-ROWS($AK$22:$AK$33)), IFERROR(INDEX($AS$22:$AS$33, ROWS($BW$4:BW20)-ROWS($AK$22:$AK$33)-ROWS($AO$22:$AO$33)),IFERROR(INDEX($AW$22:$AW$33, ROWS($BW$4:BW20)-ROWS($AK$22:$AK$33)-ROWS($AO$22:$AO$33)-ROWS($AS$22:$AS$33)),IFERROR(INDEX($BA$22:$BA$33, ROWS($BW$4:BW20)-ROWS($AK$22:$AK$33)-ROWS($AO$22:$AO$33)-ROWS($AS$22:$AS$33)-ROWS($AW$22:$AW$33)),IFERROR(INDEX($BE$22:$BE$33, ROWS($BW$4:BW20)-ROWS($AK$22:$AK$33)-ROWS($AO$22:$AO$33)-ROWS($AS$22:$AS$33)-ROWS($AW$22:$AW$33)-ROWS($BA$22:$BA$33)),IFERROR(INDEX($BI$22:$BI$33, ROWS($BW$4:BW20)-ROWS($AK$22:$AK$33)-ROWS($AO$22:$AO$33)-ROWS($AS$22:$AS$33)-ROWS($AW$22:$AW$33)-ROWS($BA$22:$BA$33)-ROWS($BE$22:$BE$33)), "")))))))</f>
        <v/>
      </c>
      <c r="BX22" s="316" t="str">
        <f t="shared" ca="1" si="34"/>
        <v/>
      </c>
      <c r="BY22" s="413" t="str">
        <f t="shared" ca="1" si="35"/>
        <v/>
      </c>
      <c r="BZ22" s="412">
        <f ca="1">IF(OR(CA22="",CA22=0),"",MAX(BZ$5:BZ21)+1)</f>
        <v>6</v>
      </c>
      <c r="CA22" s="316" t="str">
        <f ca="1">IFERROR(INDEX($AJ$38:$AJ$49, ROWS($CA$4:CA20)), IFERROR(INDEX($AN$38:$AN$49, ROWS($CA$4:CA20)-ROWS($AJ$38:$AJ$49)), IFERROR(INDEX($AR$38:$AR$49, ROWS($CA$4:CA20)-ROWS($AJ$38:$AJ$49)-ROWS($AN$38:$AN$49)),IFERROR(INDEX($AV$38:$AV$49, ROWS($CA$4:CA20)-ROWS($AJ$38:$AJ$49)-ROWS($AN$38:$AN$49)-ROWS($AR$38:$AR$49)),IFERROR(INDEX($AZ$38:$AZ$49, ROWS($CA$4:CA20)-ROWS($AJ$38:$AJ$49)-ROWS($AN$38:$AN$49)-ROWS($AR$38:$AR$49)-ROWS($AV$38:$AV$49)),IFERROR(INDEX($BD$38:$BD$49, ROWS($CA$4:CA20)-ROWS($AJ$38:$AJ$49)-ROWS($AN$38:$AN$49)-ROWS($AR$38:$AR$49)-ROWS($AV$38:$AV$49)-ROWS($AZ$38:$AZ$49)),IFERROR(INDEX($BH$38:$BH$49, ROWS($CA$4:CA20)-ROWS($AJ$38:$AJ$49)-ROWS($AN$38:$AN$49)-ROWS($AR$38:$AR$49)-ROWS($AV$38:$AV$49)-ROWS($AZ$38:$AZ$49)-ROWS($BD$38:$BD$49)), "")))))))</f>
        <v>Paycheck 2</v>
      </c>
      <c r="CB22" s="316" t="str">
        <f t="shared" ca="1" si="36"/>
        <v/>
      </c>
      <c r="CC22" s="316">
        <f ca="1">IF(OR(CD22="",CD22=0),"",MAX(CC$5:CC21)+1)</f>
        <v>6</v>
      </c>
      <c r="CD22" s="316">
        <f ca="1">IFERROR(INDEX($AK$38:$AK$49, ROWS($CD$4:CD20)), IFERROR(INDEX($AO$38:$AO$49, ROWS($CD$4:CD20)-ROWS($AK$38:$AK$49)), IFERROR(INDEX($AS$38:$AS$49, ROWS($CD$4:CD20)-ROWS($AK$38:$AK$49)-ROWS($AO$38:$AO$49)),IFERROR(INDEX($AW$38:$AW$49, ROWS($CD$4:CD20)-ROWS($AK$38:$AK$49)-ROWS($AO$38:$AO$49)-ROWS($AS$38:$AS$49)),IFERROR(INDEX($BA$38:$BA$49, ROWS($CD$4:CD20)-ROWS($AK$38:$AK$49)-ROWS($AO$38:$AO$49)-ROWS($AS$38:$AS$49)-ROWS($AW$38:$AW$49)),IFERROR(INDEX($BE$38:$BE$49, ROWS($CD$4:CD20)-ROWS($AK$38:$AK$49)-ROWS($AO$38:$AO$49)-ROWS($AS$38:$AS$49)-ROWS($AW$38:$AW$49)-ROWS($BA$38:$BA$49)),IFERROR(INDEX($BI$38:$BI$49, ROWS($CD$4:CD20)-ROWS($AK$38:$AK$49)-ROWS($AO$38:$AO$49)-ROWS($AS$38:$AS$49)-ROWS($AW$38:$AW$49)-ROWS($BA$38:$BA$49)-ROWS($BE$38:$BE$49)), "")))))))</f>
        <v>400</v>
      </c>
      <c r="CE22" s="316" t="str">
        <f t="shared" ca="1" si="37"/>
        <v/>
      </c>
      <c r="CF22" s="413" t="str">
        <f t="shared" ca="1" si="38"/>
        <v/>
      </c>
      <c r="CG22" s="412" t="str">
        <f ca="1">IF(OR(CH22="",CH22=0),"",MAX(CG$5:CG21)+1)</f>
        <v/>
      </c>
      <c r="CH22" s="316" t="str">
        <f ca="1">IFERROR(INDEX($AJ$54:$AJ$65, ROWS($CH$4:CH20)), IFERROR(INDEX($AN$54:$AN$65, ROWS($CH$4:CH20)-ROWS($AJ$54:$AJ$65)), IFERROR(INDEX($AR$54:$AR$65, ROWS($CH$4:CH20)-ROWS($AJ$54:$AJ$65)-ROWS($AN$54:$AN$65)),IFERROR(INDEX($AV$54:$AV$65, ROWS($CH$4:CH20)-ROWS($AJ$54:$AJ$65)-ROWS($AN$54:$AN$65)-ROWS($AR$54:$AR$65)),IFERROR(INDEX($AZ$54:$AZ$65, ROWS($CH$4:CH20)-ROWS($AJ$54:$AJ$65)-ROWS($AN$54:$AN$65)-ROWS($AR$54:$AR$65)-ROWS($AV$54:$AV$65)),IFERROR(INDEX($BD$54:$BD$65, ROWS($CH$4:CH20)-ROWS($AJ$54:$AJ$65)-ROWS($AN$54:$AN$65)-ROWS($AR$54:$AR$65)-ROWS($AV$54:$AV$65)-ROWS($AZ$54:$AZ$65)),IFERROR(INDEX($BH$54:$BH$65, ROWS($CH$4:CH20)-ROWS($AJ$54:$AJ$65)-ROWS($AN$54:$AN$65)-ROWS($AR$54:$AR$65)-ROWS($AV$54:$AV$65)-ROWS($AZ$54:$AZ$65)-ROWS($BD$54:$BD$65)), "")))))))</f>
        <v/>
      </c>
      <c r="CI22" s="316" t="str">
        <f t="shared" ca="1" si="39"/>
        <v/>
      </c>
      <c r="CJ22" s="316" t="str">
        <f ca="1">IF(OR(CK22="",CK22=0),"",MAX(CJ$5:CJ21)+1)</f>
        <v/>
      </c>
      <c r="CK22" s="316" t="str">
        <f ca="1">IFERROR(INDEX($AK$54:$AK$65, ROWS($CK$4:CK20)), IFERROR(INDEX($AO$54:$AO$65, ROWS($CK$4:CK20)-ROWS($AK$54:$AK$65)), IFERROR(INDEX($AS$54:$AS$65, ROWS($CK$4:CK20)-ROWS($AK$54:$AK$65)-ROWS($AO$54:$AO$65)),IFERROR(INDEX($AW$54:$AW$65, ROWS($CK$4:CK20)-ROWS($AK$54:$AK$65)-ROWS($AO$54:$AO$65)-ROWS($AS$54:$AS$65)),IFERROR(INDEX($BA$54:$BA$65, ROWS($CK$4:CK20)-ROWS($AK$54:$AK$65)-ROWS($AO$54:$AO$65)-ROWS($AS$54:$AS$65)-ROWS($AW$54:$AW$65)),IFERROR(INDEX($BE$54:$BE$65, ROWS($CK$4:CK20)-ROWS($AK$54:$AK$65)-ROWS($AO$54:$AO$65)-ROWS($AS$54:$AS$65)-ROWS($AW$54:$AW$65)-ROWS($BA$54:$BA$65)),IFERROR(INDEX($BI$54:$BI$65, ROWS($CK$4:CK20)-ROWS($AK$54:$AK$65)-ROWS($AO$54:$AO$65)-ROWS($AS$54:$AS$65)-ROWS($AW$54:$AW$65)-ROWS($BA$54:$BA$65)-ROWS($BE$54:$BE$65)), "")))))))</f>
        <v/>
      </c>
      <c r="CL22" s="316" t="str">
        <f t="shared" ca="1" si="40"/>
        <v/>
      </c>
      <c r="CM22" s="413" t="str">
        <f t="shared" ca="1" si="41"/>
        <v/>
      </c>
      <c r="CN22" s="412" t="str">
        <f ca="1">IF(OR(CO22="",CO22=0),"",MAX(CN$5:CN21)+1)</f>
        <v/>
      </c>
      <c r="CO22" s="316" t="str">
        <f ca="1">IFERROR(INDEX($AJ$70:$AJ$81, ROWS($CO$4:CO20)), IFERROR(INDEX($AN$70:$AN$81, ROWS($CO$4:CO20)-ROWS($AJ$70:$AJ$81)), IFERROR(INDEX($AR$70:$AR$81, ROWS($CO$4:CO20)-ROWS($AJ$70:$AJ$81)-ROWS($AN$70:$AN$81)),IFERROR(INDEX($AV$70:$AV$81, ROWS($CO$4:CO20)-ROWS($AJ$70:$AJ$81)-ROWS($AN$70:$AN$81)-ROWS($AR$70:$AR$81)),IFERROR(INDEX($AZ$70:$AZ$81, ROWS($CO$4:CO20)-ROWS($AJ$70:$AJ$81)-ROWS($AN$70:$AN$81)-ROWS($AR$70:$AR$81)-ROWS($AV$70:$AV$81)),IFERROR(INDEX($BD$70:$BD$81, ROWS($CO$4:CO20)-ROWS($AJ$70:$AJ$81)-ROWS($AN$70:$AN$81)-ROWS($AR$70:$AR$81)-ROWS($AV$70:$AV$81)-ROWS($AZ$70:$AZ$81)),IFERROR(INDEX($BH$70:$BH$81, ROWS($CO$4:CO20)-ROWS($AJ$70:$AJ$81)-ROWS($AN$70:$AN$81)-ROWS($AR$70:$AR$81)-ROWS($AV$70:$AV$81)-ROWS($AZ$70:$AZ$81)-ROWS($BD$70:$BD$81)), "")))))))</f>
        <v/>
      </c>
      <c r="CP22" s="316" t="str">
        <f t="shared" ca="1" si="42"/>
        <v/>
      </c>
      <c r="CQ22" s="316" t="str">
        <f ca="1">IF(OR(CR22="",CR22=0),"",MAX(CQ$5:CQ21)+1)</f>
        <v/>
      </c>
      <c r="CR22" s="316" t="str">
        <f ca="1">IFERROR(INDEX($AK$70:$AK$81, ROWS($CR$4:CR20)), IFERROR(INDEX($AO$70:$AO$81, ROWS($CR$4:CR20)-ROWS($AK$70:$AK$81)), IFERROR(INDEX($AS$70:$AS$81, ROWS($CR$4:CR20)-ROWS($AK$70:$AK$81)-ROWS($AO$70:$AO$81)),IFERROR(INDEX($AW$70:$AW$81, ROWS($CR$4:CR20)-ROWS($AK$70:$AK$81)-ROWS($AO$70:$AO$81)-ROWS($AS$70:$AS$81)),IFERROR(INDEX($BA$70:$BA$81, ROWS($CR$4:CR20)-ROWS($AK$70:$AK$81)-ROWS($AO$70:$AO$81)-ROWS($AS$70:$AS$81)-ROWS($AW$70:$AW$81)),IFERROR(INDEX($BE$70:$BE$81, ROWS($CR$4:CR20)-ROWS($AK$70:$AK$81)-ROWS($AO$70:$AO$81)-ROWS($AS$70:$AS$81)-ROWS($AW$70:$AW$81)-ROWS($BA$70:$BA$81)),IFERROR(INDEX($BI$70:$BI$81, ROWS($CR$4:CR20)-ROWS($AK$70:$AK$81)-ROWS($AO$70:$AO$81)-ROWS($AS$70:$AS$81)-ROWS($AW$70:$AW$81)-ROWS($BA$70:$BA$81)-ROWS($BE$70:$BE$81)), "")))))))</f>
        <v/>
      </c>
      <c r="CS22" s="316" t="str">
        <f t="shared" ca="1" si="43"/>
        <v/>
      </c>
      <c r="CT22" s="413" t="str">
        <f t="shared" ca="1" si="44"/>
        <v/>
      </c>
      <c r="CU22" s="412" t="str">
        <f>IF(OR(CV22="",CV22=0),"",MAX(CU$5:CU21)+1)</f>
        <v/>
      </c>
      <c r="CV22" s="316">
        <f>IFERROR(INDEX($AJ$86:$AJ$97, ROWS($CV$4:CV20)), IFERROR(INDEX($AN$86:$AN$97, ROWS($CV$4:CV20)-ROWS($AJ$86:$AJ$97)), ""))</f>
        <v>0</v>
      </c>
      <c r="CW22" s="316" t="str">
        <f t="shared" si="45"/>
        <v/>
      </c>
      <c r="CX22" s="316" t="str">
        <f>IF(OR(CY22="",CY22=0),"",MAX(CX$5:CX21)+1)</f>
        <v/>
      </c>
      <c r="CY22" s="316">
        <f>IFERROR(INDEX($AK$86:$AK$97, ROWS($CY$4:CY20)), IFERROR(INDEX($AO$86:$AO$97, ROWS($CY$4:CY20)-ROWS($AK$86:$AK$97)), ""))</f>
        <v>0</v>
      </c>
      <c r="CZ22" s="316" t="str">
        <f t="shared" si="46"/>
        <v/>
      </c>
      <c r="DA22" s="413" t="str">
        <f t="shared" si="47"/>
        <v/>
      </c>
      <c r="DC22" s="438" t="str">
        <f ca="1">IF(OR(DD22="",DD22=0),"",MAX(DC$5:DC21)+1)</f>
        <v/>
      </c>
      <c r="DD22" s="434" t="str">
        <f t="shared" ca="1" si="48"/>
        <v/>
      </c>
      <c r="DE22" s="413" t="str">
        <f t="shared" ca="1" si="49"/>
        <v/>
      </c>
      <c r="DF22" s="431" t="str">
        <f ca="1">IF(OR(DG22="",DG22=0),"",MAX(DF$5:DF21)+1)</f>
        <v/>
      </c>
      <c r="DG22" s="412" t="str">
        <f t="shared" ca="1" si="50"/>
        <v/>
      </c>
      <c r="DH22" s="413" t="str">
        <f t="shared" ca="1" si="51"/>
        <v/>
      </c>
      <c r="DI22" s="412" t="str">
        <f t="shared" ca="1" si="52"/>
        <v/>
      </c>
      <c r="DJ22" s="413" t="str">
        <f t="shared" ca="1" si="53"/>
        <v/>
      </c>
      <c r="DK22" s="412" t="str">
        <f t="shared" ca="1" si="54"/>
        <v/>
      </c>
      <c r="DL22" s="413" t="str">
        <f t="shared" ca="1" si="55"/>
        <v/>
      </c>
    </row>
    <row r="23" spans="1:123" s="293" customFormat="1" ht="15" customHeight="1" thickBot="1" x14ac:dyDescent="0.35">
      <c r="A23" s="291">
        <f>Year!I23</f>
        <v>45067</v>
      </c>
      <c r="B23" s="290" t="str">
        <f>IF(ISERROR(MATCH(A23,event_dates,0)),"",INDEX(events,MATCH(A23,event_dates,0)))</f>
        <v/>
      </c>
      <c r="C23" s="291">
        <f>Year!J23</f>
        <v>45068</v>
      </c>
      <c r="D23" s="290" t="str">
        <f>IF(ISERROR(MATCH(C23,event_dates,0)),"",INDEX(events,MATCH(C23,event_dates,0)))</f>
        <v/>
      </c>
      <c r="E23" s="291">
        <f>Year!K23</f>
        <v>45069</v>
      </c>
      <c r="F23" s="290" t="str">
        <f>IF(ISERROR(MATCH(E23,event_dates,0)),"",INDEX(events,MATCH(E23,event_dates,0)))</f>
        <v/>
      </c>
      <c r="G23" s="291">
        <f>Year!L23</f>
        <v>45070</v>
      </c>
      <c r="H23" s="290" t="str">
        <f>IF(ISERROR(MATCH(G23,event_dates,0)),"",INDEX(events,MATCH(G23,event_dates,0)))</f>
        <v/>
      </c>
      <c r="I23" s="291">
        <f>Year!M23</f>
        <v>45071</v>
      </c>
      <c r="J23" s="290" t="str">
        <f>IF(ISERROR(MATCH(I23,event_dates,0)),"",INDEX(events,MATCH(I23,event_dates,0)))</f>
        <v/>
      </c>
      <c r="K23" s="291">
        <f>Year!N23</f>
        <v>45072</v>
      </c>
      <c r="L23" s="290" t="str">
        <f>IF(ISERROR(MATCH(K23,event_dates,0)),"",INDEX(events,MATCH(K23,event_dates,0)))</f>
        <v/>
      </c>
      <c r="M23" s="291">
        <f>Year!O23</f>
        <v>45073</v>
      </c>
      <c r="N23" s="290" t="str">
        <f>IF(ISERROR(MATCH(M23,event_dates,0)),"",INDEX(events,MATCH(M23,event_dates,0)))</f>
        <v/>
      </c>
      <c r="P23" s="295" t="str">
        <f ca="1">IF(DN66="","",DN66)</f>
        <v>Groceries - 125</v>
      </c>
      <c r="Q23" s="295" t="str">
        <f t="shared" ref="Q23:U28" ca="1" si="81">IF(DO66="","",DO66)</f>
        <v>Car 2 Gas - 80</v>
      </c>
      <c r="R23" s="295" t="str">
        <f t="shared" ca="1" si="81"/>
        <v>Credit Card 1 - 50</v>
      </c>
      <c r="S23" s="296" t="str">
        <f t="shared" ca="1" si="81"/>
        <v>Paycheck 2 - 400</v>
      </c>
      <c r="T23" s="295" t="str">
        <f t="shared" ca="1" si="81"/>
        <v>Paycheck 3 - 700</v>
      </c>
      <c r="U23" s="295" t="str">
        <f t="shared" ca="1" si="81"/>
        <v>Paycheck 1 - 850</v>
      </c>
      <c r="V23" s="1156"/>
      <c r="W23" s="1157"/>
      <c r="X23" s="445"/>
      <c r="Y23"/>
      <c r="AB23" s="299"/>
      <c r="AC23" s="358" t="str">
        <f>IF('Data Entry'!B29="","",'Data Entry'!B29)</f>
        <v/>
      </c>
      <c r="AD23" s="356" t="str">
        <f>IF('Data Entry'!A29="","",'Data Entry'!A29)</f>
        <v/>
      </c>
      <c r="AE23" s="363" t="str">
        <f>IF('Data Entry'!C29="","",'Data Entry'!C29)</f>
        <v/>
      </c>
      <c r="AF23" s="402" t="str">
        <f>IF('Data Entry'!E29="","",'Data Entry'!E29)</f>
        <v/>
      </c>
      <c r="AG23" s="300"/>
      <c r="AH23"/>
      <c r="AI23" s="304" t="str">
        <f t="shared" ref="AI23:AI33" ca="1" si="82">IFERROR(MATCH($AI$20,OFFSET($AC$1,AI22,,1000),0)+AI22,"")</f>
        <v/>
      </c>
      <c r="AJ23" s="305" t="str">
        <f t="shared" ca="1" si="60"/>
        <v/>
      </c>
      <c r="AK23" s="306" t="str">
        <f t="shared" ca="1" si="61"/>
        <v/>
      </c>
      <c r="AL23" s="307" t="str">
        <f t="shared" ca="1" si="62"/>
        <v/>
      </c>
      <c r="AM23" s="304">
        <f t="shared" ref="AM23:AM33" ca="1" si="83">IFERROR(MATCH($AM$20,OFFSET($AC$1,AM22,,1000),0)+AM22,"")</f>
        <v>130</v>
      </c>
      <c r="AN23" s="305" t="str">
        <f t="shared" ca="1" si="63"/>
        <v>Car 2 Gas</v>
      </c>
      <c r="AO23" s="306">
        <f t="shared" ca="1" si="64"/>
        <v>80</v>
      </c>
      <c r="AP23" s="307" t="str">
        <f t="shared" ca="1" si="65"/>
        <v>Liquid Bills</v>
      </c>
      <c r="AQ23" s="304" t="str">
        <f t="shared" ref="AQ23:AQ33" ca="1" si="84">IFERROR(MATCH($AQ$20,OFFSET($AC$1,AQ22,,1000),0)+AQ22,"")</f>
        <v/>
      </c>
      <c r="AR23" s="305" t="str">
        <f t="shared" ca="1" si="66"/>
        <v/>
      </c>
      <c r="AS23" s="306" t="str">
        <f t="shared" ca="1" si="67"/>
        <v/>
      </c>
      <c r="AT23" s="307" t="str">
        <f t="shared" ca="1" si="68"/>
        <v/>
      </c>
      <c r="AU23" s="304" t="str">
        <f t="shared" ref="AU23:AU33" ca="1" si="85">IFERROR(MATCH($AU$20,OFFSET($AC$1,AU22,,1000),0)+AU22,"")</f>
        <v/>
      </c>
      <c r="AV23" s="305" t="str">
        <f t="shared" ca="1" si="69"/>
        <v/>
      </c>
      <c r="AW23" s="306" t="str">
        <f t="shared" ca="1" si="70"/>
        <v/>
      </c>
      <c r="AX23" s="307" t="str">
        <f t="shared" ca="1" si="71"/>
        <v/>
      </c>
      <c r="AY23" s="304" t="str">
        <f t="shared" ref="AY23:AY33" ca="1" si="86">IFERROR(MATCH($AY$20,OFFSET($AC$1,AY22,,1000),0)+AY22,"")</f>
        <v/>
      </c>
      <c r="AZ23" s="305" t="str">
        <f t="shared" ca="1" si="72"/>
        <v/>
      </c>
      <c r="BA23" s="306" t="str">
        <f t="shared" ca="1" si="73"/>
        <v/>
      </c>
      <c r="BB23" s="307" t="str">
        <f t="shared" ca="1" si="74"/>
        <v/>
      </c>
      <c r="BC23" s="304">
        <f t="shared" ref="BC23:BC33" ca="1" si="87">IFERROR(MATCH($BC$20,OFFSET($AC$1,BC22,,1000),0)+BC22,"")</f>
        <v>61</v>
      </c>
      <c r="BD23" s="305" t="str">
        <f t="shared" ca="1" si="75"/>
        <v>Paycheck 1</v>
      </c>
      <c r="BE23" s="306">
        <f t="shared" ca="1" si="76"/>
        <v>850</v>
      </c>
      <c r="BF23" s="307" t="str">
        <f t="shared" ca="1" si="77"/>
        <v>Income</v>
      </c>
      <c r="BG23" s="304">
        <f t="shared" ref="BG23:BG33" ca="1" si="88">IFERROR(MATCH($BG$20,OFFSET($AC$1,BG22,,1000),0)+BG22,"")</f>
        <v>128</v>
      </c>
      <c r="BH23" s="305" t="str">
        <f t="shared" ca="1" si="78"/>
        <v>Car 1 Gas</v>
      </c>
      <c r="BI23" s="306">
        <f t="shared" ca="1" si="79"/>
        <v>50</v>
      </c>
      <c r="BJ23" s="307" t="str">
        <f t="shared" ca="1" si="80"/>
        <v>Liquid Bills</v>
      </c>
      <c r="BL23" s="416" t="str">
        <f ca="1">IF(OR(BM23="",BM23=0),"",MAX(BL$5:BL22)+1)</f>
        <v/>
      </c>
      <c r="BM23" s="321" t="str">
        <f ca="1">IFERROR(INDEX($AJ$6:$AJ$17, ROWS(BM$4:$BM21)), IFERROR(INDEX($AN$6:$AN$17, ROWS(BM$4:$BM21)-ROWS($AJ$6:$AJ$17)), IFERROR(INDEX($AR$6:$AR$17, ROWS(BM$4:$BM21)-ROWS($AJ$6:$AJ$17)-ROWS($AN$6:$AN$17)),IFERROR(INDEX($AV$6:$AV$17, ROWS(BM$4:$BM21)-ROWS($AJ$6:$AJ$17)-ROWS($AN$6:$AN$17)-ROWS($AR$6:$AR$17)),IFERROR(INDEX($AZ$6:$AZ$17, ROWS(BM$4:$BM21)-ROWS($AJ$6:$AJ$17)-ROWS($AN$6:$AN$17)-ROWS($AR$6:$AR$17)-ROWS($AV$6:$AV$17)),IFERROR(INDEX($BD$6:$BD$17, ROWS(BM$4:$BM21)-ROWS($AJ$6:$AJ$17)-ROWS($AN$6:$AN$17)-ROWS($AR$6:$AR$17)-ROWS($AV$6:$AV$17)-ROWS($AZ$6:$AZ$17)),IFERROR(INDEX($BH$6:$BH$17, ROWS(BM$4:$BM21)-ROWS($AJ$6:$AJ$17)-ROWS($AN$6:$AN$17)-ROWS($AR$6:$AR$17)-ROWS($AV$6:$AV$17)-ROWS($AZ$6:$AZ$17)-ROWS($BD$6:$BD$17)), "")))))))</f>
        <v/>
      </c>
      <c r="BN23" s="321" t="str">
        <f t="shared" ca="1" si="30"/>
        <v/>
      </c>
      <c r="BO23" s="321" t="str">
        <f ca="1">IF(OR(BP23="",BP23=0),"",MAX(BO$5:BO22)+1)</f>
        <v/>
      </c>
      <c r="BP23" s="321" t="str">
        <f ca="1">IFERROR(INDEX($AK$6:$AK$17, ROWS($BP$4:BP21)), IFERROR(INDEX($AO$6:$AO$17, ROWS($BP$4:BP21)-ROWS($AK$6:$AK$17)), IFERROR(INDEX($AS$6:$AS$17, ROWS($BP$4:BP21)-ROWS($AK$6:$AK$17)-ROWS($AO$6:$AO$17)),IFERROR(INDEX($AW$6:$AW$17, ROWS($BP$4:BP21)-ROWS($AK$6:$AK$17)-ROWS($AO$6:$AO$17)-ROWS($AS$6:$AS$17)),IFERROR(INDEX($BA$6:$BA$17, ROWS($BP$4:BP21)-ROWS($AK$6:$AK$17)-ROWS($AO$6:$AO$17)-ROWS($AS$6:$AS$17)-ROWS($AW$6:$AW$17)),IFERROR(INDEX($BE$6:$BE$17, ROWS($BP$4:BP21)-ROWS($AK$6:$AK$17)-ROWS($AO$6:$AO$17)-ROWS($AS$6:$AS$17)-ROWS($AW$6:$AW$17)-ROWS($BA$6:$BA$17)),IFERROR(INDEX($BI$6:$BI$17, ROWS($BP$4:BP21)-ROWS($AK$6:$AK$17)-ROWS($AO$6:$AO$17)-ROWS($AS$6:$AS$17)-ROWS($AW$6:$AW$17)-ROWS($BA$6:$BA$17)-ROWS($BE$6:$BE$17)), "")))))))</f>
        <v/>
      </c>
      <c r="BQ23" s="321" t="str">
        <f t="shared" ca="1" si="31"/>
        <v/>
      </c>
      <c r="BR23" s="417" t="str">
        <f t="shared" ca="1" si="32"/>
        <v/>
      </c>
      <c r="BS23" s="416" t="str">
        <f ca="1">IF(OR(BT23="",BT23=0),"",MAX(BS$5:BS22)+1)</f>
        <v/>
      </c>
      <c r="BT23" s="321" t="str">
        <f ca="1">IFERROR(INDEX($AJ$22:$AJ$33, ROWS($BT$4:BT21)), IFERROR(INDEX($AN$22:$AN$33, ROWS($BT$4:BT21)-ROWS($AJ$22:$AJ$33)), IFERROR(INDEX($AR$22:$AR$33, ROWS($BT$4:BT21)-ROWS($AJ$22:$AJ$33)-ROWS($AN$22:$AN$33)),IFERROR(INDEX($AV$22:$AV$33, ROWS($BT$4:BT21)-ROWS($AJ$22:$AJ$33)-ROWS($AN$22:$AN$33)-ROWS($AR$22:$AR$33)),IFERROR(INDEX($AZ$22:$AZ$33, ROWS($BT$4:BT21)-ROWS($AJ$22:$AJ$33)-ROWS($AN$22:$AN$33)-ROWS($AR$22:$AR$33)-ROWS($AV$22:$AV$33)),IFERROR(INDEX($BD$22:$BD$33, ROWS($BT$4:BT21)-ROWS($AJ$22:$AJ$33)-ROWS($AN$22:$AN$33)-ROWS($AR$22:$AR$33)-ROWS($AV$22:$AV$33)-ROWS($AZ$22:$AZ$33)),IFERROR(INDEX($BH$22:$BH$33, ROWS($BT$4:BT21)-ROWS($AJ$22:$AJ$33)-ROWS($AN$22:$AN$33)-ROWS($AR$22:$AR$33)-ROWS($AV$22:$AV$33)-ROWS($AZ$22:$AZ$33)-ROWS($BD$22:$BD$33)), "")))))))</f>
        <v/>
      </c>
      <c r="BU23" s="321" t="str">
        <f t="shared" ca="1" si="33"/>
        <v/>
      </c>
      <c r="BV23" s="321" t="str">
        <f ca="1">IF(OR(BW23="",BW23=0),"",MAX(BV$5:BV22)+1)</f>
        <v/>
      </c>
      <c r="BW23" s="321" t="str">
        <f ca="1">IFERROR(INDEX($AK$22:$AK$33, ROWS($BW$4:BW21)), IFERROR(INDEX($AO$22:$AO$33, ROWS($BW$4:BW21)-ROWS($AK$22:$AK$33)), IFERROR(INDEX($AS$22:$AS$33, ROWS($BW$4:BW21)-ROWS($AK$22:$AK$33)-ROWS($AO$22:$AO$33)),IFERROR(INDEX($AW$22:$AW$33, ROWS($BW$4:BW21)-ROWS($AK$22:$AK$33)-ROWS($AO$22:$AO$33)-ROWS($AS$22:$AS$33)),IFERROR(INDEX($BA$22:$BA$33, ROWS($BW$4:BW21)-ROWS($AK$22:$AK$33)-ROWS($AO$22:$AO$33)-ROWS($AS$22:$AS$33)-ROWS($AW$22:$AW$33)),IFERROR(INDEX($BE$22:$BE$33, ROWS($BW$4:BW21)-ROWS($AK$22:$AK$33)-ROWS($AO$22:$AO$33)-ROWS($AS$22:$AS$33)-ROWS($AW$22:$AW$33)-ROWS($BA$22:$BA$33)),IFERROR(INDEX($BI$22:$BI$33, ROWS($BW$4:BW21)-ROWS($AK$22:$AK$33)-ROWS($AO$22:$AO$33)-ROWS($AS$22:$AS$33)-ROWS($AW$22:$AW$33)-ROWS($BA$22:$BA$33)-ROWS($BE$22:$BE$33)), "")))))))</f>
        <v/>
      </c>
      <c r="BX23" s="321" t="str">
        <f t="shared" ca="1" si="34"/>
        <v/>
      </c>
      <c r="BY23" s="417" t="str">
        <f t="shared" ca="1" si="35"/>
        <v/>
      </c>
      <c r="BZ23" s="416">
        <f ca="1">IF(OR(CA23="",CA23=0),"",MAX(BZ$5:BZ22)+1)</f>
        <v>7</v>
      </c>
      <c r="CA23" s="321" t="str">
        <f ca="1">IFERROR(INDEX($AJ$38:$AJ$49, ROWS($CA$4:CA21)), IFERROR(INDEX($AN$38:$AN$49, ROWS($CA$4:CA21)-ROWS($AJ$38:$AJ$49)), IFERROR(INDEX($AR$38:$AR$49, ROWS($CA$4:CA21)-ROWS($AJ$38:$AJ$49)-ROWS($AN$38:$AN$49)),IFERROR(INDEX($AV$38:$AV$49, ROWS($CA$4:CA21)-ROWS($AJ$38:$AJ$49)-ROWS($AN$38:$AN$49)-ROWS($AR$38:$AR$49)),IFERROR(INDEX($AZ$38:$AZ$49, ROWS($CA$4:CA21)-ROWS($AJ$38:$AJ$49)-ROWS($AN$38:$AN$49)-ROWS($AR$38:$AR$49)-ROWS($AV$38:$AV$49)),IFERROR(INDEX($BD$38:$BD$49, ROWS($CA$4:CA21)-ROWS($AJ$38:$AJ$49)-ROWS($AN$38:$AN$49)-ROWS($AR$38:$AR$49)-ROWS($AV$38:$AV$49)-ROWS($AZ$38:$AZ$49)),IFERROR(INDEX($BH$38:$BH$49, ROWS($CA$4:CA21)-ROWS($AJ$38:$AJ$49)-ROWS($AN$38:$AN$49)-ROWS($AR$38:$AR$49)-ROWS($AV$38:$AV$49)-ROWS($AZ$38:$AZ$49)-ROWS($BD$38:$BD$49)), "")))))))</f>
        <v>Investment 1</v>
      </c>
      <c r="CB23" s="321" t="str">
        <f t="shared" ca="1" si="36"/>
        <v/>
      </c>
      <c r="CC23" s="321">
        <f ca="1">IF(OR(CD23="",CD23=0),"",MAX(CC$5:CC22)+1)</f>
        <v>7</v>
      </c>
      <c r="CD23" s="321">
        <f ca="1">IFERROR(INDEX($AK$38:$AK$49, ROWS($CD$4:CD21)), IFERROR(INDEX($AO$38:$AO$49, ROWS($CD$4:CD21)-ROWS($AK$38:$AK$49)), IFERROR(INDEX($AS$38:$AS$49, ROWS($CD$4:CD21)-ROWS($AK$38:$AK$49)-ROWS($AO$38:$AO$49)),IFERROR(INDEX($AW$38:$AW$49, ROWS($CD$4:CD21)-ROWS($AK$38:$AK$49)-ROWS($AO$38:$AO$49)-ROWS($AS$38:$AS$49)),IFERROR(INDEX($BA$38:$BA$49, ROWS($CD$4:CD21)-ROWS($AK$38:$AK$49)-ROWS($AO$38:$AO$49)-ROWS($AS$38:$AS$49)-ROWS($AW$38:$AW$49)),IFERROR(INDEX($BE$38:$BE$49, ROWS($CD$4:CD21)-ROWS($AK$38:$AK$49)-ROWS($AO$38:$AO$49)-ROWS($AS$38:$AS$49)-ROWS($AW$38:$AW$49)-ROWS($BA$38:$BA$49)),IFERROR(INDEX($BI$38:$BI$49, ROWS($CD$4:CD21)-ROWS($AK$38:$AK$49)-ROWS($AO$38:$AO$49)-ROWS($AS$38:$AS$49)-ROWS($AW$38:$AW$49)-ROWS($BA$38:$BA$49)-ROWS($BE$38:$BE$49)), "")))))))</f>
        <v>200</v>
      </c>
      <c r="CE23" s="321" t="str">
        <f t="shared" ca="1" si="37"/>
        <v/>
      </c>
      <c r="CF23" s="417" t="str">
        <f t="shared" ca="1" si="38"/>
        <v/>
      </c>
      <c r="CG23" s="416" t="str">
        <f ca="1">IF(OR(CH23="",CH23=0),"",MAX(CG$5:CG22)+1)</f>
        <v/>
      </c>
      <c r="CH23" s="321" t="str">
        <f ca="1">IFERROR(INDEX($AJ$54:$AJ$65, ROWS($CH$4:CH21)), IFERROR(INDEX($AN$54:$AN$65, ROWS($CH$4:CH21)-ROWS($AJ$54:$AJ$65)), IFERROR(INDEX($AR$54:$AR$65, ROWS($CH$4:CH21)-ROWS($AJ$54:$AJ$65)-ROWS($AN$54:$AN$65)),IFERROR(INDEX($AV$54:$AV$65, ROWS($CH$4:CH21)-ROWS($AJ$54:$AJ$65)-ROWS($AN$54:$AN$65)-ROWS($AR$54:$AR$65)),IFERROR(INDEX($AZ$54:$AZ$65, ROWS($CH$4:CH21)-ROWS($AJ$54:$AJ$65)-ROWS($AN$54:$AN$65)-ROWS($AR$54:$AR$65)-ROWS($AV$54:$AV$65)),IFERROR(INDEX($BD$54:$BD$65, ROWS($CH$4:CH21)-ROWS($AJ$54:$AJ$65)-ROWS($AN$54:$AN$65)-ROWS($AR$54:$AR$65)-ROWS($AV$54:$AV$65)-ROWS($AZ$54:$AZ$65)),IFERROR(INDEX($BH$54:$BH$65, ROWS($CH$4:CH21)-ROWS($AJ$54:$AJ$65)-ROWS($AN$54:$AN$65)-ROWS($AR$54:$AR$65)-ROWS($AV$54:$AV$65)-ROWS($AZ$54:$AZ$65)-ROWS($BD$54:$BD$65)), "")))))))</f>
        <v/>
      </c>
      <c r="CI23" s="321" t="str">
        <f t="shared" ca="1" si="39"/>
        <v/>
      </c>
      <c r="CJ23" s="321" t="str">
        <f ca="1">IF(OR(CK23="",CK23=0),"",MAX(CJ$5:CJ22)+1)</f>
        <v/>
      </c>
      <c r="CK23" s="321" t="str">
        <f ca="1">IFERROR(INDEX($AK$54:$AK$65, ROWS($CK$4:CK21)), IFERROR(INDEX($AO$54:$AO$65, ROWS($CK$4:CK21)-ROWS($AK$54:$AK$65)), IFERROR(INDEX($AS$54:$AS$65, ROWS($CK$4:CK21)-ROWS($AK$54:$AK$65)-ROWS($AO$54:$AO$65)),IFERROR(INDEX($AW$54:$AW$65, ROWS($CK$4:CK21)-ROWS($AK$54:$AK$65)-ROWS($AO$54:$AO$65)-ROWS($AS$54:$AS$65)),IFERROR(INDEX($BA$54:$BA$65, ROWS($CK$4:CK21)-ROWS($AK$54:$AK$65)-ROWS($AO$54:$AO$65)-ROWS($AS$54:$AS$65)-ROWS($AW$54:$AW$65)),IFERROR(INDEX($BE$54:$BE$65, ROWS($CK$4:CK21)-ROWS($AK$54:$AK$65)-ROWS($AO$54:$AO$65)-ROWS($AS$54:$AS$65)-ROWS($AW$54:$AW$65)-ROWS($BA$54:$BA$65)),IFERROR(INDEX($BI$54:$BI$65, ROWS($CK$4:CK21)-ROWS($AK$54:$AK$65)-ROWS($AO$54:$AO$65)-ROWS($AS$54:$AS$65)-ROWS($AW$54:$AW$65)-ROWS($BA$54:$BA$65)-ROWS($BE$54:$BE$65)), "")))))))</f>
        <v/>
      </c>
      <c r="CL23" s="321" t="str">
        <f t="shared" ca="1" si="40"/>
        <v/>
      </c>
      <c r="CM23" s="417" t="str">
        <f t="shared" ca="1" si="41"/>
        <v/>
      </c>
      <c r="CN23" s="416" t="str">
        <f ca="1">IF(OR(CO23="",CO23=0),"",MAX(CN$5:CN22)+1)</f>
        <v/>
      </c>
      <c r="CO23" s="321" t="str">
        <f ca="1">IFERROR(INDEX($AJ$70:$AJ$81, ROWS($CO$4:CO21)), IFERROR(INDEX($AN$70:$AN$81, ROWS($CO$4:CO21)-ROWS($AJ$70:$AJ$81)), IFERROR(INDEX($AR$70:$AR$81, ROWS($CO$4:CO21)-ROWS($AJ$70:$AJ$81)-ROWS($AN$70:$AN$81)),IFERROR(INDEX($AV$70:$AV$81, ROWS($CO$4:CO21)-ROWS($AJ$70:$AJ$81)-ROWS($AN$70:$AN$81)-ROWS($AR$70:$AR$81)),IFERROR(INDEX($AZ$70:$AZ$81, ROWS($CO$4:CO21)-ROWS($AJ$70:$AJ$81)-ROWS($AN$70:$AN$81)-ROWS($AR$70:$AR$81)-ROWS($AV$70:$AV$81)),IFERROR(INDEX($BD$70:$BD$81, ROWS($CO$4:CO21)-ROWS($AJ$70:$AJ$81)-ROWS($AN$70:$AN$81)-ROWS($AR$70:$AR$81)-ROWS($AV$70:$AV$81)-ROWS($AZ$70:$AZ$81)),IFERROR(INDEX($BH$70:$BH$81, ROWS($CO$4:CO21)-ROWS($AJ$70:$AJ$81)-ROWS($AN$70:$AN$81)-ROWS($AR$70:$AR$81)-ROWS($AV$70:$AV$81)-ROWS($AZ$70:$AZ$81)-ROWS($BD$70:$BD$81)), "")))))))</f>
        <v/>
      </c>
      <c r="CP23" s="321" t="str">
        <f t="shared" ca="1" si="42"/>
        <v/>
      </c>
      <c r="CQ23" s="321" t="str">
        <f ca="1">IF(OR(CR23="",CR23=0),"",MAX(CQ$5:CQ22)+1)</f>
        <v/>
      </c>
      <c r="CR23" s="321" t="str">
        <f ca="1">IFERROR(INDEX($AK$70:$AK$81, ROWS($CR$4:CR21)), IFERROR(INDEX($AO$70:$AO$81, ROWS($CR$4:CR21)-ROWS($AK$70:$AK$81)), IFERROR(INDEX($AS$70:$AS$81, ROWS($CR$4:CR21)-ROWS($AK$70:$AK$81)-ROWS($AO$70:$AO$81)),IFERROR(INDEX($AW$70:$AW$81, ROWS($CR$4:CR21)-ROWS($AK$70:$AK$81)-ROWS($AO$70:$AO$81)-ROWS($AS$70:$AS$81)),IFERROR(INDEX($BA$70:$BA$81, ROWS($CR$4:CR21)-ROWS($AK$70:$AK$81)-ROWS($AO$70:$AO$81)-ROWS($AS$70:$AS$81)-ROWS($AW$70:$AW$81)),IFERROR(INDEX($BE$70:$BE$81, ROWS($CR$4:CR21)-ROWS($AK$70:$AK$81)-ROWS($AO$70:$AO$81)-ROWS($AS$70:$AS$81)-ROWS($AW$70:$AW$81)-ROWS($BA$70:$BA$81)),IFERROR(INDEX($BI$70:$BI$81, ROWS($CR$4:CR21)-ROWS($AK$70:$AK$81)-ROWS($AO$70:$AO$81)-ROWS($AS$70:$AS$81)-ROWS($AW$70:$AW$81)-ROWS($BA$70:$BA$81)-ROWS($BE$70:$BE$81)), "")))))))</f>
        <v/>
      </c>
      <c r="CS23" s="321" t="str">
        <f t="shared" ca="1" si="43"/>
        <v/>
      </c>
      <c r="CT23" s="417" t="str">
        <f t="shared" ca="1" si="44"/>
        <v/>
      </c>
      <c r="CU23" s="416" t="str">
        <f>IF(OR(CV23="",CV23=0),"",MAX(CU$5:CU22)+1)</f>
        <v/>
      </c>
      <c r="CV23" s="321">
        <f>IFERROR(INDEX($AJ$86:$AJ$97, ROWS($CV$4:CV21)), IFERROR(INDEX($AN$86:$AN$97, ROWS($CV$4:CV21)-ROWS($AJ$86:$AJ$97)), ""))</f>
        <v>0</v>
      </c>
      <c r="CW23" s="321" t="str">
        <f t="shared" si="45"/>
        <v/>
      </c>
      <c r="CX23" s="321" t="str">
        <f>IF(OR(CY23="",CY23=0),"",MAX(CX$5:CX22)+1)</f>
        <v/>
      </c>
      <c r="CY23" s="321">
        <f>IFERROR(INDEX($AK$86:$AK$97, ROWS($CY$4:CY21)), IFERROR(INDEX($AO$86:$AO$97, ROWS($CY$4:CY21)-ROWS($AK$86:$AK$97)), ""))</f>
        <v>0</v>
      </c>
      <c r="CZ23" s="321" t="str">
        <f t="shared" si="46"/>
        <v/>
      </c>
      <c r="DA23" s="417" t="str">
        <f t="shared" si="47"/>
        <v/>
      </c>
      <c r="DC23" s="439" t="str">
        <f ca="1">IF(OR(DD23="",DD23=0),"",MAX(DC$5:DC22)+1)</f>
        <v/>
      </c>
      <c r="DD23" s="436" t="str">
        <f t="shared" ca="1" si="48"/>
        <v/>
      </c>
      <c r="DE23" s="422" t="str">
        <f t="shared" ca="1" si="49"/>
        <v/>
      </c>
      <c r="DF23" s="433" t="str">
        <f ca="1">IF(OR(DG23="",DG23=0),"",MAX(DF$5:DF22)+1)</f>
        <v/>
      </c>
      <c r="DG23" s="420" t="str">
        <f t="shared" ca="1" si="50"/>
        <v/>
      </c>
      <c r="DH23" s="422" t="str">
        <f t="shared" ca="1" si="51"/>
        <v/>
      </c>
      <c r="DI23" s="420" t="str">
        <f t="shared" ca="1" si="52"/>
        <v/>
      </c>
      <c r="DJ23" s="422" t="str">
        <f t="shared" ca="1" si="53"/>
        <v/>
      </c>
      <c r="DK23" s="420" t="str">
        <f t="shared" ca="1" si="54"/>
        <v/>
      </c>
      <c r="DL23" s="422" t="str">
        <f t="shared" ca="1" si="55"/>
        <v/>
      </c>
      <c r="DN23" s="292"/>
      <c r="DO23" s="292"/>
      <c r="DP23" s="292"/>
      <c r="DQ23" s="292"/>
      <c r="DR23" s="292"/>
      <c r="DS23" s="292"/>
    </row>
    <row r="24" spans="1:123" s="292" customFormat="1" ht="15" customHeight="1" thickTop="1" thickBot="1" x14ac:dyDescent="0.35">
      <c r="A24" s="1181" t="str">
        <f ca="1">IF(ISERROR(MATCH(A23,event_dates,0)+MATCH(A23,OFFSET(event_dates,MATCH(A23,event_dates,0),0,500,1),0)),"",INDEX(events,MATCH(A23,event_dates,0)+MATCH(A23,OFFSET(event_dates,MATCH(A23,event_dates,0),0,500,1),0)))</f>
        <v/>
      </c>
      <c r="B24" s="1182"/>
      <c r="C24" s="1181" t="str">
        <f ca="1">IF(ISERROR(MATCH(C23,event_dates,0)+MATCH(C23,OFFSET(event_dates,MATCH(C23,event_dates,0),0,500,1),0)),"",INDEX(events,MATCH(C23,event_dates,0)+MATCH(C23,OFFSET(event_dates,MATCH(C23,event_dates,0),0,500,1),0)))</f>
        <v/>
      </c>
      <c r="D24" s="1182"/>
      <c r="E24" s="1181" t="str">
        <f ca="1">IF(ISERROR(MATCH(E23,event_dates,0)+MATCH(E23,OFFSET(event_dates,MATCH(E23,event_dates,0),0,500,1),0)),"",INDEX(events,MATCH(E23,event_dates,0)+MATCH(E23,OFFSET(event_dates,MATCH(E23,event_dates,0),0,500,1),0)))</f>
        <v/>
      </c>
      <c r="F24" s="1182"/>
      <c r="G24" s="1181" t="str">
        <f ca="1">IF(ISERROR(MATCH(G23,event_dates,0)+MATCH(G23,OFFSET(event_dates,MATCH(G23,event_dates,0),0,500,1),0)),"",INDEX(events,MATCH(G23,event_dates,0)+MATCH(G23,OFFSET(event_dates,MATCH(G23,event_dates,0),0,500,1),0)))</f>
        <v/>
      </c>
      <c r="H24" s="1182"/>
      <c r="I24" s="1181" t="str">
        <f ca="1">IF(ISERROR(MATCH(I23,event_dates,0)+MATCH(I23,OFFSET(event_dates,MATCH(I23,event_dates,0),0,500,1),0)),"",INDEX(events,MATCH(I23,event_dates,0)+MATCH(I23,OFFSET(event_dates,MATCH(I23,event_dates,0),0,500,1),0)))</f>
        <v/>
      </c>
      <c r="J24" s="1182"/>
      <c r="K24" s="1181" t="str">
        <f ca="1">IF(ISERROR(MATCH(K23,event_dates,0)+MATCH(K23,OFFSET(event_dates,MATCH(K23,event_dates,0),0,500,1),0)),"",INDEX(events,MATCH(K23,event_dates,0)+MATCH(K23,OFFSET(event_dates,MATCH(K23,event_dates,0),0,500,1),0)))</f>
        <v/>
      </c>
      <c r="L24" s="1182"/>
      <c r="M24" s="1181" t="str">
        <f ca="1">IF(ISERROR(MATCH(M23,event_dates,0)+MATCH(M23,OFFSET(event_dates,MATCH(M23,event_dates,0),0,500,1),0)),"",INDEX(events,MATCH(M23,event_dates,0)+MATCH(M23,OFFSET(event_dates,MATCH(M23,event_dates,0),0,500,1),0)))</f>
        <v/>
      </c>
      <c r="N24" s="1182"/>
      <c r="P24" s="295" t="str">
        <f t="shared" ref="P24:P28" ca="1" si="89">IF(DN67="","",DN67)</f>
        <v>Auto Insurance - 180</v>
      </c>
      <c r="Q24" s="295" t="str">
        <f t="shared" ca="1" si="81"/>
        <v>Boat Loan - 300</v>
      </c>
      <c r="R24" s="295" t="str">
        <f t="shared" ca="1" si="81"/>
        <v>Car 1 Gas - 50</v>
      </c>
      <c r="S24" s="296" t="str">
        <f t="shared" ca="1" si="81"/>
        <v/>
      </c>
      <c r="T24" s="295" t="str">
        <f t="shared" ca="1" si="81"/>
        <v/>
      </c>
      <c r="U24" s="295" t="str">
        <f t="shared" ca="1" si="81"/>
        <v/>
      </c>
      <c r="V24" s="1158" t="s">
        <v>502</v>
      </c>
      <c r="W24" s="1159"/>
      <c r="X24" s="445">
        <f ca="1">IF(DP72="",0,DP72)</f>
        <v>785</v>
      </c>
      <c r="Y24"/>
      <c r="AB24" s="299"/>
      <c r="AC24" s="359" t="str">
        <f>IF('Data Entry'!B30="","",'Data Entry'!B30)</f>
        <v/>
      </c>
      <c r="AD24" s="360" t="str">
        <f>IF('Data Entry'!A30="","",'Data Entry'!A30)</f>
        <v/>
      </c>
      <c r="AE24" s="364" t="str">
        <f>IF('Data Entry'!C30="","",'Data Entry'!C30)</f>
        <v/>
      </c>
      <c r="AF24" s="403" t="str">
        <f>IF('Data Entry'!E30="","",'Data Entry'!E30)</f>
        <v/>
      </c>
      <c r="AG24" s="300"/>
      <c r="AH24"/>
      <c r="AI24" s="304" t="str">
        <f t="shared" ca="1" si="82"/>
        <v/>
      </c>
      <c r="AJ24" s="305" t="str">
        <f t="shared" ca="1" si="60"/>
        <v/>
      </c>
      <c r="AK24" s="306" t="str">
        <f t="shared" ca="1" si="61"/>
        <v/>
      </c>
      <c r="AL24" s="307" t="str">
        <f t="shared" ca="1" si="62"/>
        <v/>
      </c>
      <c r="AM24" s="304" t="str">
        <f t="shared" ca="1" si="83"/>
        <v/>
      </c>
      <c r="AN24" s="305" t="str">
        <f t="shared" ca="1" si="63"/>
        <v/>
      </c>
      <c r="AO24" s="306" t="str">
        <f t="shared" ca="1" si="64"/>
        <v/>
      </c>
      <c r="AP24" s="307" t="str">
        <f t="shared" ca="1" si="65"/>
        <v/>
      </c>
      <c r="AQ24" s="304" t="str">
        <f t="shared" ca="1" si="84"/>
        <v/>
      </c>
      <c r="AR24" s="305" t="str">
        <f t="shared" ca="1" si="66"/>
        <v/>
      </c>
      <c r="AS24" s="306" t="str">
        <f t="shared" ca="1" si="67"/>
        <v/>
      </c>
      <c r="AT24" s="307" t="str">
        <f t="shared" ca="1" si="68"/>
        <v/>
      </c>
      <c r="AU24" s="304" t="str">
        <f t="shared" ca="1" si="85"/>
        <v/>
      </c>
      <c r="AV24" s="305" t="str">
        <f t="shared" ca="1" si="69"/>
        <v/>
      </c>
      <c r="AW24" s="306" t="str">
        <f t="shared" ca="1" si="70"/>
        <v/>
      </c>
      <c r="AX24" s="307" t="str">
        <f t="shared" ca="1" si="71"/>
        <v/>
      </c>
      <c r="AY24" s="304" t="str">
        <f t="shared" ca="1" si="86"/>
        <v/>
      </c>
      <c r="AZ24" s="305" t="str">
        <f t="shared" ca="1" si="72"/>
        <v/>
      </c>
      <c r="BA24" s="306" t="str">
        <f t="shared" ca="1" si="73"/>
        <v/>
      </c>
      <c r="BB24" s="307" t="str">
        <f t="shared" ca="1" si="74"/>
        <v/>
      </c>
      <c r="BC24" s="304" t="str">
        <f t="shared" ca="1" si="87"/>
        <v/>
      </c>
      <c r="BD24" s="305" t="str">
        <f t="shared" ca="1" si="75"/>
        <v/>
      </c>
      <c r="BE24" s="306" t="str">
        <f t="shared" ca="1" si="76"/>
        <v/>
      </c>
      <c r="BF24" s="307" t="str">
        <f t="shared" ca="1" si="77"/>
        <v/>
      </c>
      <c r="BG24" s="304" t="str">
        <f t="shared" ca="1" si="88"/>
        <v/>
      </c>
      <c r="BH24" s="305" t="str">
        <f t="shared" ca="1" si="78"/>
        <v/>
      </c>
      <c r="BI24" s="306" t="str">
        <f t="shared" ca="1" si="79"/>
        <v/>
      </c>
      <c r="BJ24" s="307" t="str">
        <f t="shared" ca="1" si="80"/>
        <v/>
      </c>
      <c r="BL24" s="418" t="str">
        <f ca="1">IF(OR(BM24="",BM24=0),"",MAX(BL$5:BL23)+1)</f>
        <v/>
      </c>
      <c r="BM24" s="320" t="str">
        <f ca="1">IFERROR(INDEX($AJ$6:$AJ$17, ROWS(BM$4:$BM22)), IFERROR(INDEX($AN$6:$AN$17, ROWS(BM$4:$BM22)-ROWS($AJ$6:$AJ$17)), IFERROR(INDEX($AR$6:$AR$17, ROWS(BM$4:$BM22)-ROWS($AJ$6:$AJ$17)-ROWS($AN$6:$AN$17)),IFERROR(INDEX($AV$6:$AV$17, ROWS(BM$4:$BM22)-ROWS($AJ$6:$AJ$17)-ROWS($AN$6:$AN$17)-ROWS($AR$6:$AR$17)),IFERROR(INDEX($AZ$6:$AZ$17, ROWS(BM$4:$BM22)-ROWS($AJ$6:$AJ$17)-ROWS($AN$6:$AN$17)-ROWS($AR$6:$AR$17)-ROWS($AV$6:$AV$17)),IFERROR(INDEX($BD$6:$BD$17, ROWS(BM$4:$BM22)-ROWS($AJ$6:$AJ$17)-ROWS($AN$6:$AN$17)-ROWS($AR$6:$AR$17)-ROWS($AV$6:$AV$17)-ROWS($AZ$6:$AZ$17)),IFERROR(INDEX($BH$6:$BH$17, ROWS(BM$4:$BM22)-ROWS($AJ$6:$AJ$17)-ROWS($AN$6:$AN$17)-ROWS($AR$6:$AR$17)-ROWS($AV$6:$AV$17)-ROWS($AZ$6:$AZ$17)-ROWS($BD$6:$BD$17)), "")))))))</f>
        <v/>
      </c>
      <c r="BN24" s="320" t="str">
        <f t="shared" ca="1" si="30"/>
        <v/>
      </c>
      <c r="BO24" s="320" t="str">
        <f ca="1">IF(OR(BP24="",BP24=0),"",MAX(BO$5:BO23)+1)</f>
        <v/>
      </c>
      <c r="BP24" s="320" t="str">
        <f ca="1">IFERROR(INDEX($AK$6:$AK$17, ROWS($BP$4:BP22)), IFERROR(INDEX($AO$6:$AO$17, ROWS($BP$4:BP22)-ROWS($AK$6:$AK$17)), IFERROR(INDEX($AS$6:$AS$17, ROWS($BP$4:BP22)-ROWS($AK$6:$AK$17)-ROWS($AO$6:$AO$17)),IFERROR(INDEX($AW$6:$AW$17, ROWS($BP$4:BP22)-ROWS($AK$6:$AK$17)-ROWS($AO$6:$AO$17)-ROWS($AS$6:$AS$17)),IFERROR(INDEX($BA$6:$BA$17, ROWS($BP$4:BP22)-ROWS($AK$6:$AK$17)-ROWS($AO$6:$AO$17)-ROWS($AS$6:$AS$17)-ROWS($AW$6:$AW$17)),IFERROR(INDEX($BE$6:$BE$17, ROWS($BP$4:BP22)-ROWS($AK$6:$AK$17)-ROWS($AO$6:$AO$17)-ROWS($AS$6:$AS$17)-ROWS($AW$6:$AW$17)-ROWS($BA$6:$BA$17)),IFERROR(INDEX($BI$6:$BI$17, ROWS($BP$4:BP22)-ROWS($AK$6:$AK$17)-ROWS($AO$6:$AO$17)-ROWS($AS$6:$AS$17)-ROWS($AW$6:$AW$17)-ROWS($BA$6:$BA$17)-ROWS($BE$6:$BE$17)), "")))))))</f>
        <v/>
      </c>
      <c r="BQ24" s="320" t="str">
        <f t="shared" ca="1" si="31"/>
        <v/>
      </c>
      <c r="BR24" s="419" t="str">
        <f t="shared" ca="1" si="32"/>
        <v/>
      </c>
      <c r="BS24" s="418" t="str">
        <f ca="1">IF(OR(BT24="",BT24=0),"",MAX(BS$5:BS23)+1)</f>
        <v/>
      </c>
      <c r="BT24" s="320" t="str">
        <f ca="1">IFERROR(INDEX($AJ$22:$AJ$33, ROWS($BT$4:BT22)), IFERROR(INDEX($AN$22:$AN$33, ROWS($BT$4:BT22)-ROWS($AJ$22:$AJ$33)), IFERROR(INDEX($AR$22:$AR$33, ROWS($BT$4:BT22)-ROWS($AJ$22:$AJ$33)-ROWS($AN$22:$AN$33)),IFERROR(INDEX($AV$22:$AV$33, ROWS($BT$4:BT22)-ROWS($AJ$22:$AJ$33)-ROWS($AN$22:$AN$33)-ROWS($AR$22:$AR$33)),IFERROR(INDEX($AZ$22:$AZ$33, ROWS($BT$4:BT22)-ROWS($AJ$22:$AJ$33)-ROWS($AN$22:$AN$33)-ROWS($AR$22:$AR$33)-ROWS($AV$22:$AV$33)),IFERROR(INDEX($BD$22:$BD$33, ROWS($BT$4:BT22)-ROWS($AJ$22:$AJ$33)-ROWS($AN$22:$AN$33)-ROWS($AR$22:$AR$33)-ROWS($AV$22:$AV$33)-ROWS($AZ$22:$AZ$33)),IFERROR(INDEX($BH$22:$BH$33, ROWS($BT$4:BT22)-ROWS($AJ$22:$AJ$33)-ROWS($AN$22:$AN$33)-ROWS($AR$22:$AR$33)-ROWS($AV$22:$AV$33)-ROWS($AZ$22:$AZ$33)-ROWS($BD$22:$BD$33)), "")))))))</f>
        <v/>
      </c>
      <c r="BU24" s="320" t="str">
        <f t="shared" ca="1" si="33"/>
        <v/>
      </c>
      <c r="BV24" s="320" t="str">
        <f ca="1">IF(OR(BW24="",BW24=0),"",MAX(BV$5:BV23)+1)</f>
        <v/>
      </c>
      <c r="BW24" s="320" t="str">
        <f ca="1">IFERROR(INDEX($AK$22:$AK$33, ROWS($BW$4:BW22)), IFERROR(INDEX($AO$22:$AO$33, ROWS($BW$4:BW22)-ROWS($AK$22:$AK$33)), IFERROR(INDEX($AS$22:$AS$33, ROWS($BW$4:BW22)-ROWS($AK$22:$AK$33)-ROWS($AO$22:$AO$33)),IFERROR(INDEX($AW$22:$AW$33, ROWS($BW$4:BW22)-ROWS($AK$22:$AK$33)-ROWS($AO$22:$AO$33)-ROWS($AS$22:$AS$33)),IFERROR(INDEX($BA$22:$BA$33, ROWS($BW$4:BW22)-ROWS($AK$22:$AK$33)-ROWS($AO$22:$AO$33)-ROWS($AS$22:$AS$33)-ROWS($AW$22:$AW$33)),IFERROR(INDEX($BE$22:$BE$33, ROWS($BW$4:BW22)-ROWS($AK$22:$AK$33)-ROWS($AO$22:$AO$33)-ROWS($AS$22:$AS$33)-ROWS($AW$22:$AW$33)-ROWS($BA$22:$BA$33)),IFERROR(INDEX($BI$22:$BI$33, ROWS($BW$4:BW22)-ROWS($AK$22:$AK$33)-ROWS($AO$22:$AO$33)-ROWS($AS$22:$AS$33)-ROWS($AW$22:$AW$33)-ROWS($BA$22:$BA$33)-ROWS($BE$22:$BE$33)), "")))))))</f>
        <v/>
      </c>
      <c r="BX24" s="320" t="str">
        <f t="shared" ca="1" si="34"/>
        <v/>
      </c>
      <c r="BY24" s="419" t="str">
        <f t="shared" ca="1" si="35"/>
        <v/>
      </c>
      <c r="BZ24" s="418">
        <f ca="1">IF(OR(CA24="",CA24=0),"",MAX(BZ$5:BZ23)+1)</f>
        <v>8</v>
      </c>
      <c r="CA24" s="320" t="str">
        <f ca="1">IFERROR(INDEX($AJ$38:$AJ$49, ROWS($CA$4:CA22)), IFERROR(INDEX($AN$38:$AN$49, ROWS($CA$4:CA22)-ROWS($AJ$38:$AJ$49)), IFERROR(INDEX($AR$38:$AR$49, ROWS($CA$4:CA22)-ROWS($AJ$38:$AJ$49)-ROWS($AN$38:$AN$49)),IFERROR(INDEX($AV$38:$AV$49, ROWS($CA$4:CA22)-ROWS($AJ$38:$AJ$49)-ROWS($AN$38:$AN$49)-ROWS($AR$38:$AR$49)),IFERROR(INDEX($AZ$38:$AZ$49, ROWS($CA$4:CA22)-ROWS($AJ$38:$AJ$49)-ROWS($AN$38:$AN$49)-ROWS($AR$38:$AR$49)-ROWS($AV$38:$AV$49)),IFERROR(INDEX($BD$38:$BD$49, ROWS($CA$4:CA22)-ROWS($AJ$38:$AJ$49)-ROWS($AN$38:$AN$49)-ROWS($AR$38:$AR$49)-ROWS($AV$38:$AV$49)-ROWS($AZ$38:$AZ$49)),IFERROR(INDEX($BH$38:$BH$49, ROWS($CA$4:CA22)-ROWS($AJ$38:$AJ$49)-ROWS($AN$38:$AN$49)-ROWS($AR$38:$AR$49)-ROWS($AV$38:$AV$49)-ROWS($AZ$38:$AZ$49)-ROWS($BD$38:$BD$49)), "")))))))</f>
        <v>Lawn Service</v>
      </c>
      <c r="CB24" s="320" t="str">
        <f t="shared" ca="1" si="36"/>
        <v/>
      </c>
      <c r="CC24" s="320">
        <f ca="1">IF(OR(CD24="",CD24=0),"",MAX(CC$5:CC23)+1)</f>
        <v>8</v>
      </c>
      <c r="CD24" s="320">
        <f ca="1">IFERROR(INDEX($AK$38:$AK$49, ROWS($CD$4:CD22)), IFERROR(INDEX($AO$38:$AO$49, ROWS($CD$4:CD22)-ROWS($AK$38:$AK$49)), IFERROR(INDEX($AS$38:$AS$49, ROWS($CD$4:CD22)-ROWS($AK$38:$AK$49)-ROWS($AO$38:$AO$49)),IFERROR(INDEX($AW$38:$AW$49, ROWS($CD$4:CD22)-ROWS($AK$38:$AK$49)-ROWS($AO$38:$AO$49)-ROWS($AS$38:$AS$49)),IFERROR(INDEX($BA$38:$BA$49, ROWS($CD$4:CD22)-ROWS($AK$38:$AK$49)-ROWS($AO$38:$AO$49)-ROWS($AS$38:$AS$49)-ROWS($AW$38:$AW$49)),IFERROR(INDEX($BE$38:$BE$49, ROWS($CD$4:CD22)-ROWS($AK$38:$AK$49)-ROWS($AO$38:$AO$49)-ROWS($AS$38:$AS$49)-ROWS($AW$38:$AW$49)-ROWS($BA$38:$BA$49)),IFERROR(INDEX($BI$38:$BI$49, ROWS($CD$4:CD22)-ROWS($AK$38:$AK$49)-ROWS($AO$38:$AO$49)-ROWS($AS$38:$AS$49)-ROWS($AW$38:$AW$49)-ROWS($BA$38:$BA$49)-ROWS($BE$38:$BE$49)), "")))))))</f>
        <v>50</v>
      </c>
      <c r="CE24" s="320" t="str">
        <f t="shared" ca="1" si="37"/>
        <v/>
      </c>
      <c r="CF24" s="419" t="str">
        <f t="shared" ca="1" si="38"/>
        <v/>
      </c>
      <c r="CG24" s="418" t="str">
        <f ca="1">IF(OR(CH24="",CH24=0),"",MAX(CG$5:CG23)+1)</f>
        <v/>
      </c>
      <c r="CH24" s="320" t="str">
        <f ca="1">IFERROR(INDEX($AJ$54:$AJ$65, ROWS($CH$4:CH22)), IFERROR(INDEX($AN$54:$AN$65, ROWS($CH$4:CH22)-ROWS($AJ$54:$AJ$65)), IFERROR(INDEX($AR$54:$AR$65, ROWS($CH$4:CH22)-ROWS($AJ$54:$AJ$65)-ROWS($AN$54:$AN$65)),IFERROR(INDEX($AV$54:$AV$65, ROWS($CH$4:CH22)-ROWS($AJ$54:$AJ$65)-ROWS($AN$54:$AN$65)-ROWS($AR$54:$AR$65)),IFERROR(INDEX($AZ$54:$AZ$65, ROWS($CH$4:CH22)-ROWS($AJ$54:$AJ$65)-ROWS($AN$54:$AN$65)-ROWS($AR$54:$AR$65)-ROWS($AV$54:$AV$65)),IFERROR(INDEX($BD$54:$BD$65, ROWS($CH$4:CH22)-ROWS($AJ$54:$AJ$65)-ROWS($AN$54:$AN$65)-ROWS($AR$54:$AR$65)-ROWS($AV$54:$AV$65)-ROWS($AZ$54:$AZ$65)),IFERROR(INDEX($BH$54:$BH$65, ROWS($CH$4:CH22)-ROWS($AJ$54:$AJ$65)-ROWS($AN$54:$AN$65)-ROWS($AR$54:$AR$65)-ROWS($AV$54:$AV$65)-ROWS($AZ$54:$AZ$65)-ROWS($BD$54:$BD$65)), "")))))))</f>
        <v/>
      </c>
      <c r="CI24" s="320" t="str">
        <f t="shared" ca="1" si="39"/>
        <v/>
      </c>
      <c r="CJ24" s="320" t="str">
        <f ca="1">IF(OR(CK24="",CK24=0),"",MAX(CJ$5:CJ23)+1)</f>
        <v/>
      </c>
      <c r="CK24" s="320" t="str">
        <f ca="1">IFERROR(INDEX($AK$54:$AK$65, ROWS($CK$4:CK22)), IFERROR(INDEX($AO$54:$AO$65, ROWS($CK$4:CK22)-ROWS($AK$54:$AK$65)), IFERROR(INDEX($AS$54:$AS$65, ROWS($CK$4:CK22)-ROWS($AK$54:$AK$65)-ROWS($AO$54:$AO$65)),IFERROR(INDEX($AW$54:$AW$65, ROWS($CK$4:CK22)-ROWS($AK$54:$AK$65)-ROWS($AO$54:$AO$65)-ROWS($AS$54:$AS$65)),IFERROR(INDEX($BA$54:$BA$65, ROWS($CK$4:CK22)-ROWS($AK$54:$AK$65)-ROWS($AO$54:$AO$65)-ROWS($AS$54:$AS$65)-ROWS($AW$54:$AW$65)),IFERROR(INDEX($BE$54:$BE$65, ROWS($CK$4:CK22)-ROWS($AK$54:$AK$65)-ROWS($AO$54:$AO$65)-ROWS($AS$54:$AS$65)-ROWS($AW$54:$AW$65)-ROWS($BA$54:$BA$65)),IFERROR(INDEX($BI$54:$BI$65, ROWS($CK$4:CK22)-ROWS($AK$54:$AK$65)-ROWS($AO$54:$AO$65)-ROWS($AS$54:$AS$65)-ROWS($AW$54:$AW$65)-ROWS($BA$54:$BA$65)-ROWS($BE$54:$BE$65)), "")))))))</f>
        <v/>
      </c>
      <c r="CL24" s="320" t="str">
        <f t="shared" ca="1" si="40"/>
        <v/>
      </c>
      <c r="CM24" s="419" t="str">
        <f t="shared" ca="1" si="41"/>
        <v/>
      </c>
      <c r="CN24" s="418" t="str">
        <f ca="1">IF(OR(CO24="",CO24=0),"",MAX(CN$5:CN23)+1)</f>
        <v/>
      </c>
      <c r="CO24" s="320" t="str">
        <f ca="1">IFERROR(INDEX($AJ$70:$AJ$81, ROWS($CO$4:CO22)), IFERROR(INDEX($AN$70:$AN$81, ROWS($CO$4:CO22)-ROWS($AJ$70:$AJ$81)), IFERROR(INDEX($AR$70:$AR$81, ROWS($CO$4:CO22)-ROWS($AJ$70:$AJ$81)-ROWS($AN$70:$AN$81)),IFERROR(INDEX($AV$70:$AV$81, ROWS($CO$4:CO22)-ROWS($AJ$70:$AJ$81)-ROWS($AN$70:$AN$81)-ROWS($AR$70:$AR$81)),IFERROR(INDEX($AZ$70:$AZ$81, ROWS($CO$4:CO22)-ROWS($AJ$70:$AJ$81)-ROWS($AN$70:$AN$81)-ROWS($AR$70:$AR$81)-ROWS($AV$70:$AV$81)),IFERROR(INDEX($BD$70:$BD$81, ROWS($CO$4:CO22)-ROWS($AJ$70:$AJ$81)-ROWS($AN$70:$AN$81)-ROWS($AR$70:$AR$81)-ROWS($AV$70:$AV$81)-ROWS($AZ$70:$AZ$81)),IFERROR(INDEX($BH$70:$BH$81, ROWS($CO$4:CO22)-ROWS($AJ$70:$AJ$81)-ROWS($AN$70:$AN$81)-ROWS($AR$70:$AR$81)-ROWS($AV$70:$AV$81)-ROWS($AZ$70:$AZ$81)-ROWS($BD$70:$BD$81)), "")))))))</f>
        <v/>
      </c>
      <c r="CP24" s="320" t="str">
        <f t="shared" ca="1" si="42"/>
        <v/>
      </c>
      <c r="CQ24" s="320" t="str">
        <f ca="1">IF(OR(CR24="",CR24=0),"",MAX(CQ$5:CQ23)+1)</f>
        <v/>
      </c>
      <c r="CR24" s="320" t="str">
        <f ca="1">IFERROR(INDEX($AK$70:$AK$81, ROWS($CR$4:CR22)), IFERROR(INDEX($AO$70:$AO$81, ROWS($CR$4:CR22)-ROWS($AK$70:$AK$81)), IFERROR(INDEX($AS$70:$AS$81, ROWS($CR$4:CR22)-ROWS($AK$70:$AK$81)-ROWS($AO$70:$AO$81)),IFERROR(INDEX($AW$70:$AW$81, ROWS($CR$4:CR22)-ROWS($AK$70:$AK$81)-ROWS($AO$70:$AO$81)-ROWS($AS$70:$AS$81)),IFERROR(INDEX($BA$70:$BA$81, ROWS($CR$4:CR22)-ROWS($AK$70:$AK$81)-ROWS($AO$70:$AO$81)-ROWS($AS$70:$AS$81)-ROWS($AW$70:$AW$81)),IFERROR(INDEX($BE$70:$BE$81, ROWS($CR$4:CR22)-ROWS($AK$70:$AK$81)-ROWS($AO$70:$AO$81)-ROWS($AS$70:$AS$81)-ROWS($AW$70:$AW$81)-ROWS($BA$70:$BA$81)),IFERROR(INDEX($BI$70:$BI$81, ROWS($CR$4:CR22)-ROWS($AK$70:$AK$81)-ROWS($AO$70:$AO$81)-ROWS($AS$70:$AS$81)-ROWS($AW$70:$AW$81)-ROWS($BA$70:$BA$81)-ROWS($BE$70:$BE$81)), "")))))))</f>
        <v/>
      </c>
      <c r="CS24" s="320" t="str">
        <f t="shared" ca="1" si="43"/>
        <v/>
      </c>
      <c r="CT24" s="419" t="str">
        <f t="shared" ca="1" si="44"/>
        <v/>
      </c>
      <c r="CU24" s="418" t="str">
        <f>IF(OR(CV24="",CV24=0),"",MAX(CU$5:CU23)+1)</f>
        <v/>
      </c>
      <c r="CV24" s="320">
        <f>IFERROR(INDEX($AJ$86:$AJ$97, ROWS($CV$4:CV22)), IFERROR(INDEX($AN$86:$AN$97, ROWS($CV$4:CV22)-ROWS($AJ$86:$AJ$97)), ""))</f>
        <v>0</v>
      </c>
      <c r="CW24" s="320" t="str">
        <f t="shared" si="45"/>
        <v/>
      </c>
      <c r="CX24" s="320" t="str">
        <f>IF(OR(CY24="",CY24=0),"",MAX(CX$5:CX23)+1)</f>
        <v/>
      </c>
      <c r="CY24" s="320">
        <f>IFERROR(INDEX($AK$86:$AK$97, ROWS($CY$4:CY22)), IFERROR(INDEX($AO$86:$AO$97, ROWS($CY$4:CY22)-ROWS($AK$86:$AK$97)), ""))</f>
        <v>0</v>
      </c>
      <c r="CZ24" s="320" t="str">
        <f t="shared" si="46"/>
        <v/>
      </c>
      <c r="DA24" s="419" t="str">
        <f t="shared" si="47"/>
        <v/>
      </c>
      <c r="DC24" s="1167" t="s">
        <v>487</v>
      </c>
      <c r="DD24" s="1168"/>
      <c r="DE24" s="1168"/>
      <c r="DF24" s="1168"/>
      <c r="DG24" s="1168"/>
      <c r="DH24" s="1168"/>
      <c r="DI24" s="1168"/>
      <c r="DJ24" s="1168"/>
      <c r="DK24" s="1168"/>
      <c r="DL24" s="1169"/>
      <c r="DN24" s="1199" t="s">
        <v>487</v>
      </c>
      <c r="DO24" s="1200"/>
      <c r="DP24" s="1200"/>
      <c r="DQ24" s="1200"/>
      <c r="DR24" s="1200"/>
      <c r="DS24" s="1201"/>
    </row>
    <row r="25" spans="1:123" s="292" customFormat="1" ht="15" customHeight="1" thickBot="1" x14ac:dyDescent="0.35">
      <c r="A25" s="1183"/>
      <c r="B25" s="1182"/>
      <c r="C25" s="1183"/>
      <c r="D25" s="1182"/>
      <c r="E25" s="1183"/>
      <c r="F25" s="1182"/>
      <c r="G25" s="1183"/>
      <c r="H25" s="1182"/>
      <c r="I25" s="1183"/>
      <c r="J25" s="1182"/>
      <c r="K25" s="1183"/>
      <c r="L25" s="1182"/>
      <c r="M25" s="1183"/>
      <c r="N25" s="1182"/>
      <c r="P25" s="295" t="str">
        <f t="shared" ca="1" si="89"/>
        <v/>
      </c>
      <c r="Q25" s="295" t="str">
        <f t="shared" ca="1" si="81"/>
        <v/>
      </c>
      <c r="R25" s="295" t="str">
        <f t="shared" ca="1" si="81"/>
        <v/>
      </c>
      <c r="S25" s="296" t="str">
        <f t="shared" ca="1" si="81"/>
        <v/>
      </c>
      <c r="T25" s="295" t="str">
        <f t="shared" ca="1" si="81"/>
        <v/>
      </c>
      <c r="U25" s="295" t="str">
        <f t="shared" ca="1" si="81"/>
        <v/>
      </c>
      <c r="V25" s="1158" t="s">
        <v>507</v>
      </c>
      <c r="W25" s="1159"/>
      <c r="X25" s="445">
        <f ca="1">IF(DS72="",0,DS72)</f>
        <v>1950</v>
      </c>
      <c r="Y25"/>
      <c r="AB25" s="299"/>
      <c r="AC25" s="301"/>
      <c r="AD25" s="301"/>
      <c r="AE25" s="301"/>
      <c r="AF25" s="301"/>
      <c r="AG25" s="300"/>
      <c r="AH25"/>
      <c r="AI25" s="304" t="str">
        <f t="shared" ca="1" si="82"/>
        <v/>
      </c>
      <c r="AJ25" s="305" t="str">
        <f t="shared" ca="1" si="60"/>
        <v/>
      </c>
      <c r="AK25" s="306" t="str">
        <f t="shared" ca="1" si="61"/>
        <v/>
      </c>
      <c r="AL25" s="307" t="str">
        <f t="shared" ca="1" si="62"/>
        <v/>
      </c>
      <c r="AM25" s="304" t="str">
        <f t="shared" ca="1" si="83"/>
        <v/>
      </c>
      <c r="AN25" s="305" t="str">
        <f t="shared" ca="1" si="63"/>
        <v/>
      </c>
      <c r="AO25" s="306" t="str">
        <f t="shared" ca="1" si="64"/>
        <v/>
      </c>
      <c r="AP25" s="307" t="str">
        <f t="shared" ca="1" si="65"/>
        <v/>
      </c>
      <c r="AQ25" s="304" t="str">
        <f t="shared" ca="1" si="84"/>
        <v/>
      </c>
      <c r="AR25" s="305" t="str">
        <f t="shared" ca="1" si="66"/>
        <v/>
      </c>
      <c r="AS25" s="306" t="str">
        <f t="shared" ca="1" si="67"/>
        <v/>
      </c>
      <c r="AT25" s="307" t="str">
        <f t="shared" ca="1" si="68"/>
        <v/>
      </c>
      <c r="AU25" s="304" t="str">
        <f t="shared" ca="1" si="85"/>
        <v/>
      </c>
      <c r="AV25" s="305" t="str">
        <f t="shared" ca="1" si="69"/>
        <v/>
      </c>
      <c r="AW25" s="306" t="str">
        <f t="shared" ca="1" si="70"/>
        <v/>
      </c>
      <c r="AX25" s="307" t="str">
        <f t="shared" ca="1" si="71"/>
        <v/>
      </c>
      <c r="AY25" s="304" t="str">
        <f t="shared" ca="1" si="86"/>
        <v/>
      </c>
      <c r="AZ25" s="305" t="str">
        <f t="shared" ca="1" si="72"/>
        <v/>
      </c>
      <c r="BA25" s="306" t="str">
        <f t="shared" ca="1" si="73"/>
        <v/>
      </c>
      <c r="BB25" s="307" t="str">
        <f t="shared" ca="1" si="74"/>
        <v/>
      </c>
      <c r="BC25" s="304" t="str">
        <f t="shared" ca="1" si="87"/>
        <v/>
      </c>
      <c r="BD25" s="305" t="str">
        <f t="shared" ca="1" si="75"/>
        <v/>
      </c>
      <c r="BE25" s="306" t="str">
        <f t="shared" ca="1" si="76"/>
        <v/>
      </c>
      <c r="BF25" s="307" t="str">
        <f t="shared" ca="1" si="77"/>
        <v/>
      </c>
      <c r="BG25" s="304" t="str">
        <f t="shared" ca="1" si="88"/>
        <v/>
      </c>
      <c r="BH25" s="305" t="str">
        <f t="shared" ca="1" si="78"/>
        <v/>
      </c>
      <c r="BI25" s="306" t="str">
        <f t="shared" ca="1" si="79"/>
        <v/>
      </c>
      <c r="BJ25" s="307" t="str">
        <f t="shared" ca="1" si="80"/>
        <v/>
      </c>
      <c r="BL25" s="412" t="str">
        <f ca="1">IF(OR(BM25="",BM25=0),"",MAX(BL$5:BL24)+1)</f>
        <v/>
      </c>
      <c r="BM25" s="316" t="str">
        <f ca="1">IFERROR(INDEX($AJ$6:$AJ$17, ROWS(BM$4:$BM23)), IFERROR(INDEX($AN$6:$AN$17, ROWS(BM$4:$BM23)-ROWS($AJ$6:$AJ$17)), IFERROR(INDEX($AR$6:$AR$17, ROWS(BM$4:$BM23)-ROWS($AJ$6:$AJ$17)-ROWS($AN$6:$AN$17)),IFERROR(INDEX($AV$6:$AV$17, ROWS(BM$4:$BM23)-ROWS($AJ$6:$AJ$17)-ROWS($AN$6:$AN$17)-ROWS($AR$6:$AR$17)),IFERROR(INDEX($AZ$6:$AZ$17, ROWS(BM$4:$BM23)-ROWS($AJ$6:$AJ$17)-ROWS($AN$6:$AN$17)-ROWS($AR$6:$AR$17)-ROWS($AV$6:$AV$17)),IFERROR(INDEX($BD$6:$BD$17, ROWS(BM$4:$BM23)-ROWS($AJ$6:$AJ$17)-ROWS($AN$6:$AN$17)-ROWS($AR$6:$AR$17)-ROWS($AV$6:$AV$17)-ROWS($AZ$6:$AZ$17)),IFERROR(INDEX($BH$6:$BH$17, ROWS(BM$4:$BM23)-ROWS($AJ$6:$AJ$17)-ROWS($AN$6:$AN$17)-ROWS($AR$6:$AR$17)-ROWS($AV$6:$AV$17)-ROWS($AZ$6:$AZ$17)-ROWS($BD$6:$BD$17)), "")))))))</f>
        <v/>
      </c>
      <c r="BN25" s="316" t="str">
        <f t="shared" ca="1" si="30"/>
        <v/>
      </c>
      <c r="BO25" s="316" t="str">
        <f ca="1">IF(OR(BP25="",BP25=0),"",MAX(BO$5:BO24)+1)</f>
        <v/>
      </c>
      <c r="BP25" s="316" t="str">
        <f ca="1">IFERROR(INDEX($AK$6:$AK$17, ROWS($BP$4:BP23)), IFERROR(INDEX($AO$6:$AO$17, ROWS($BP$4:BP23)-ROWS($AK$6:$AK$17)), IFERROR(INDEX($AS$6:$AS$17, ROWS($BP$4:BP23)-ROWS($AK$6:$AK$17)-ROWS($AO$6:$AO$17)),IFERROR(INDEX($AW$6:$AW$17, ROWS($BP$4:BP23)-ROWS($AK$6:$AK$17)-ROWS($AO$6:$AO$17)-ROWS($AS$6:$AS$17)),IFERROR(INDEX($BA$6:$BA$17, ROWS($BP$4:BP23)-ROWS($AK$6:$AK$17)-ROWS($AO$6:$AO$17)-ROWS($AS$6:$AS$17)-ROWS($AW$6:$AW$17)),IFERROR(INDEX($BE$6:$BE$17, ROWS($BP$4:BP23)-ROWS($AK$6:$AK$17)-ROWS($AO$6:$AO$17)-ROWS($AS$6:$AS$17)-ROWS($AW$6:$AW$17)-ROWS($BA$6:$BA$17)),IFERROR(INDEX($BI$6:$BI$17, ROWS($BP$4:BP23)-ROWS($AK$6:$AK$17)-ROWS($AO$6:$AO$17)-ROWS($AS$6:$AS$17)-ROWS($AW$6:$AW$17)-ROWS($BA$6:$BA$17)-ROWS($BE$6:$BE$17)), "")))))))</f>
        <v/>
      </c>
      <c r="BQ25" s="316" t="str">
        <f t="shared" ca="1" si="31"/>
        <v/>
      </c>
      <c r="BR25" s="413" t="str">
        <f t="shared" ca="1" si="32"/>
        <v/>
      </c>
      <c r="BS25" s="412" t="str">
        <f ca="1">IF(OR(BT25="",BT25=0),"",MAX(BS$5:BS24)+1)</f>
        <v/>
      </c>
      <c r="BT25" s="316" t="str">
        <f ca="1">IFERROR(INDEX($AJ$22:$AJ$33, ROWS($BT$4:BT23)), IFERROR(INDEX($AN$22:$AN$33, ROWS($BT$4:BT23)-ROWS($AJ$22:$AJ$33)), IFERROR(INDEX($AR$22:$AR$33, ROWS($BT$4:BT23)-ROWS($AJ$22:$AJ$33)-ROWS($AN$22:$AN$33)),IFERROR(INDEX($AV$22:$AV$33, ROWS($BT$4:BT23)-ROWS($AJ$22:$AJ$33)-ROWS($AN$22:$AN$33)-ROWS($AR$22:$AR$33)),IFERROR(INDEX($AZ$22:$AZ$33, ROWS($BT$4:BT23)-ROWS($AJ$22:$AJ$33)-ROWS($AN$22:$AN$33)-ROWS($AR$22:$AR$33)-ROWS($AV$22:$AV$33)),IFERROR(INDEX($BD$22:$BD$33, ROWS($BT$4:BT23)-ROWS($AJ$22:$AJ$33)-ROWS($AN$22:$AN$33)-ROWS($AR$22:$AR$33)-ROWS($AV$22:$AV$33)-ROWS($AZ$22:$AZ$33)),IFERROR(INDEX($BH$22:$BH$33, ROWS($BT$4:BT23)-ROWS($AJ$22:$AJ$33)-ROWS($AN$22:$AN$33)-ROWS($AR$22:$AR$33)-ROWS($AV$22:$AV$33)-ROWS($AZ$22:$AZ$33)-ROWS($BD$22:$BD$33)), "")))))))</f>
        <v/>
      </c>
      <c r="BU25" s="316" t="str">
        <f t="shared" ca="1" si="33"/>
        <v/>
      </c>
      <c r="BV25" s="316" t="str">
        <f ca="1">IF(OR(BW25="",BW25=0),"",MAX(BV$5:BV24)+1)</f>
        <v/>
      </c>
      <c r="BW25" s="316" t="str">
        <f ca="1">IFERROR(INDEX($AK$22:$AK$33, ROWS($BW$4:BW23)), IFERROR(INDEX($AO$22:$AO$33, ROWS($BW$4:BW23)-ROWS($AK$22:$AK$33)), IFERROR(INDEX($AS$22:$AS$33, ROWS($BW$4:BW23)-ROWS($AK$22:$AK$33)-ROWS($AO$22:$AO$33)),IFERROR(INDEX($AW$22:$AW$33, ROWS($BW$4:BW23)-ROWS($AK$22:$AK$33)-ROWS($AO$22:$AO$33)-ROWS($AS$22:$AS$33)),IFERROR(INDEX($BA$22:$BA$33, ROWS($BW$4:BW23)-ROWS($AK$22:$AK$33)-ROWS($AO$22:$AO$33)-ROWS($AS$22:$AS$33)-ROWS($AW$22:$AW$33)),IFERROR(INDEX($BE$22:$BE$33, ROWS($BW$4:BW23)-ROWS($AK$22:$AK$33)-ROWS($AO$22:$AO$33)-ROWS($AS$22:$AS$33)-ROWS($AW$22:$AW$33)-ROWS($BA$22:$BA$33)),IFERROR(INDEX($BI$22:$BI$33, ROWS($BW$4:BW23)-ROWS($AK$22:$AK$33)-ROWS($AO$22:$AO$33)-ROWS($AS$22:$AS$33)-ROWS($AW$22:$AW$33)-ROWS($BA$22:$BA$33)-ROWS($BE$22:$BE$33)), "")))))))</f>
        <v/>
      </c>
      <c r="BX25" s="316" t="str">
        <f t="shared" ca="1" si="34"/>
        <v/>
      </c>
      <c r="BY25" s="413" t="str">
        <f t="shared" ca="1" si="35"/>
        <v/>
      </c>
      <c r="BZ25" s="412" t="str">
        <f ca="1">IF(OR(CA25="",CA25=0),"",MAX(BZ$5:BZ24)+1)</f>
        <v/>
      </c>
      <c r="CA25" s="316" t="str">
        <f ca="1">IFERROR(INDEX($AJ$38:$AJ$49, ROWS($CA$4:CA23)), IFERROR(INDEX($AN$38:$AN$49, ROWS($CA$4:CA23)-ROWS($AJ$38:$AJ$49)), IFERROR(INDEX($AR$38:$AR$49, ROWS($CA$4:CA23)-ROWS($AJ$38:$AJ$49)-ROWS($AN$38:$AN$49)),IFERROR(INDEX($AV$38:$AV$49, ROWS($CA$4:CA23)-ROWS($AJ$38:$AJ$49)-ROWS($AN$38:$AN$49)-ROWS($AR$38:$AR$49)),IFERROR(INDEX($AZ$38:$AZ$49, ROWS($CA$4:CA23)-ROWS($AJ$38:$AJ$49)-ROWS($AN$38:$AN$49)-ROWS($AR$38:$AR$49)-ROWS($AV$38:$AV$49)),IFERROR(INDEX($BD$38:$BD$49, ROWS($CA$4:CA23)-ROWS($AJ$38:$AJ$49)-ROWS($AN$38:$AN$49)-ROWS($AR$38:$AR$49)-ROWS($AV$38:$AV$49)-ROWS($AZ$38:$AZ$49)),IFERROR(INDEX($BH$38:$BH$49, ROWS($CA$4:CA23)-ROWS($AJ$38:$AJ$49)-ROWS($AN$38:$AN$49)-ROWS($AR$38:$AR$49)-ROWS($AV$38:$AV$49)-ROWS($AZ$38:$AZ$49)-ROWS($BD$38:$BD$49)), "")))))))</f>
        <v/>
      </c>
      <c r="CB25" s="316" t="str">
        <f t="shared" ca="1" si="36"/>
        <v/>
      </c>
      <c r="CC25" s="316" t="str">
        <f ca="1">IF(OR(CD25="",CD25=0),"",MAX(CC$5:CC24)+1)</f>
        <v/>
      </c>
      <c r="CD25" s="316" t="str">
        <f ca="1">IFERROR(INDEX($AK$38:$AK$49, ROWS($CD$4:CD23)), IFERROR(INDEX($AO$38:$AO$49, ROWS($CD$4:CD23)-ROWS($AK$38:$AK$49)), IFERROR(INDEX($AS$38:$AS$49, ROWS($CD$4:CD23)-ROWS($AK$38:$AK$49)-ROWS($AO$38:$AO$49)),IFERROR(INDEX($AW$38:$AW$49, ROWS($CD$4:CD23)-ROWS($AK$38:$AK$49)-ROWS($AO$38:$AO$49)-ROWS($AS$38:$AS$49)),IFERROR(INDEX($BA$38:$BA$49, ROWS($CD$4:CD23)-ROWS($AK$38:$AK$49)-ROWS($AO$38:$AO$49)-ROWS($AS$38:$AS$49)-ROWS($AW$38:$AW$49)),IFERROR(INDEX($BE$38:$BE$49, ROWS($CD$4:CD23)-ROWS($AK$38:$AK$49)-ROWS($AO$38:$AO$49)-ROWS($AS$38:$AS$49)-ROWS($AW$38:$AW$49)-ROWS($BA$38:$BA$49)),IFERROR(INDEX($BI$38:$BI$49, ROWS($CD$4:CD23)-ROWS($AK$38:$AK$49)-ROWS($AO$38:$AO$49)-ROWS($AS$38:$AS$49)-ROWS($AW$38:$AW$49)-ROWS($BA$38:$BA$49)-ROWS($BE$38:$BE$49)), "")))))))</f>
        <v/>
      </c>
      <c r="CE25" s="316" t="str">
        <f t="shared" ca="1" si="37"/>
        <v/>
      </c>
      <c r="CF25" s="413" t="str">
        <f t="shared" ca="1" si="38"/>
        <v/>
      </c>
      <c r="CG25" s="412" t="str">
        <f ca="1">IF(OR(CH25="",CH25=0),"",MAX(CG$5:CG24)+1)</f>
        <v/>
      </c>
      <c r="CH25" s="316" t="str">
        <f ca="1">IFERROR(INDEX($AJ$54:$AJ$65, ROWS($CH$4:CH23)), IFERROR(INDEX($AN$54:$AN$65, ROWS($CH$4:CH23)-ROWS($AJ$54:$AJ$65)), IFERROR(INDEX($AR$54:$AR$65, ROWS($CH$4:CH23)-ROWS($AJ$54:$AJ$65)-ROWS($AN$54:$AN$65)),IFERROR(INDEX($AV$54:$AV$65, ROWS($CH$4:CH23)-ROWS($AJ$54:$AJ$65)-ROWS($AN$54:$AN$65)-ROWS($AR$54:$AR$65)),IFERROR(INDEX($AZ$54:$AZ$65, ROWS($CH$4:CH23)-ROWS($AJ$54:$AJ$65)-ROWS($AN$54:$AN$65)-ROWS($AR$54:$AR$65)-ROWS($AV$54:$AV$65)),IFERROR(INDEX($BD$54:$BD$65, ROWS($CH$4:CH23)-ROWS($AJ$54:$AJ$65)-ROWS($AN$54:$AN$65)-ROWS($AR$54:$AR$65)-ROWS($AV$54:$AV$65)-ROWS($AZ$54:$AZ$65)),IFERROR(INDEX($BH$54:$BH$65, ROWS($CH$4:CH23)-ROWS($AJ$54:$AJ$65)-ROWS($AN$54:$AN$65)-ROWS($AR$54:$AR$65)-ROWS($AV$54:$AV$65)-ROWS($AZ$54:$AZ$65)-ROWS($BD$54:$BD$65)), "")))))))</f>
        <v/>
      </c>
      <c r="CI25" s="316" t="str">
        <f t="shared" ca="1" si="39"/>
        <v/>
      </c>
      <c r="CJ25" s="316" t="str">
        <f ca="1">IF(OR(CK25="",CK25=0),"",MAX(CJ$5:CJ24)+1)</f>
        <v/>
      </c>
      <c r="CK25" s="316" t="str">
        <f ca="1">IFERROR(INDEX($AK$54:$AK$65, ROWS($CK$4:CK23)), IFERROR(INDEX($AO$54:$AO$65, ROWS($CK$4:CK23)-ROWS($AK$54:$AK$65)), IFERROR(INDEX($AS$54:$AS$65, ROWS($CK$4:CK23)-ROWS($AK$54:$AK$65)-ROWS($AO$54:$AO$65)),IFERROR(INDEX($AW$54:$AW$65, ROWS($CK$4:CK23)-ROWS($AK$54:$AK$65)-ROWS($AO$54:$AO$65)-ROWS($AS$54:$AS$65)),IFERROR(INDEX($BA$54:$BA$65, ROWS($CK$4:CK23)-ROWS($AK$54:$AK$65)-ROWS($AO$54:$AO$65)-ROWS($AS$54:$AS$65)-ROWS($AW$54:$AW$65)),IFERROR(INDEX($BE$54:$BE$65, ROWS($CK$4:CK23)-ROWS($AK$54:$AK$65)-ROWS($AO$54:$AO$65)-ROWS($AS$54:$AS$65)-ROWS($AW$54:$AW$65)-ROWS($BA$54:$BA$65)),IFERROR(INDEX($BI$54:$BI$65, ROWS($CK$4:CK23)-ROWS($AK$54:$AK$65)-ROWS($AO$54:$AO$65)-ROWS($AS$54:$AS$65)-ROWS($AW$54:$AW$65)-ROWS($BA$54:$BA$65)-ROWS($BE$54:$BE$65)), "")))))))</f>
        <v/>
      </c>
      <c r="CL25" s="316" t="str">
        <f t="shared" ca="1" si="40"/>
        <v/>
      </c>
      <c r="CM25" s="413" t="str">
        <f t="shared" ca="1" si="41"/>
        <v/>
      </c>
      <c r="CN25" s="412" t="str">
        <f ca="1">IF(OR(CO25="",CO25=0),"",MAX(CN$5:CN24)+1)</f>
        <v/>
      </c>
      <c r="CO25" s="316" t="str">
        <f ca="1">IFERROR(INDEX($AJ$70:$AJ$81, ROWS($CO$4:CO23)), IFERROR(INDEX($AN$70:$AN$81, ROWS($CO$4:CO23)-ROWS($AJ$70:$AJ$81)), IFERROR(INDEX($AR$70:$AR$81, ROWS($CO$4:CO23)-ROWS($AJ$70:$AJ$81)-ROWS($AN$70:$AN$81)),IFERROR(INDEX($AV$70:$AV$81, ROWS($CO$4:CO23)-ROWS($AJ$70:$AJ$81)-ROWS($AN$70:$AN$81)-ROWS($AR$70:$AR$81)),IFERROR(INDEX($AZ$70:$AZ$81, ROWS($CO$4:CO23)-ROWS($AJ$70:$AJ$81)-ROWS($AN$70:$AN$81)-ROWS($AR$70:$AR$81)-ROWS($AV$70:$AV$81)),IFERROR(INDEX($BD$70:$BD$81, ROWS($CO$4:CO23)-ROWS($AJ$70:$AJ$81)-ROWS($AN$70:$AN$81)-ROWS($AR$70:$AR$81)-ROWS($AV$70:$AV$81)-ROWS($AZ$70:$AZ$81)),IFERROR(INDEX($BH$70:$BH$81, ROWS($CO$4:CO23)-ROWS($AJ$70:$AJ$81)-ROWS($AN$70:$AN$81)-ROWS($AR$70:$AR$81)-ROWS($AV$70:$AV$81)-ROWS($AZ$70:$AZ$81)-ROWS($BD$70:$BD$81)), "")))))))</f>
        <v/>
      </c>
      <c r="CP25" s="316" t="str">
        <f t="shared" ca="1" si="42"/>
        <v/>
      </c>
      <c r="CQ25" s="316" t="str">
        <f ca="1">IF(OR(CR25="",CR25=0),"",MAX(CQ$5:CQ24)+1)</f>
        <v/>
      </c>
      <c r="CR25" s="316" t="str">
        <f ca="1">IFERROR(INDEX($AK$70:$AK$81, ROWS($CR$4:CR23)), IFERROR(INDEX($AO$70:$AO$81, ROWS($CR$4:CR23)-ROWS($AK$70:$AK$81)), IFERROR(INDEX($AS$70:$AS$81, ROWS($CR$4:CR23)-ROWS($AK$70:$AK$81)-ROWS($AO$70:$AO$81)),IFERROR(INDEX($AW$70:$AW$81, ROWS($CR$4:CR23)-ROWS($AK$70:$AK$81)-ROWS($AO$70:$AO$81)-ROWS($AS$70:$AS$81)),IFERROR(INDEX($BA$70:$BA$81, ROWS($CR$4:CR23)-ROWS($AK$70:$AK$81)-ROWS($AO$70:$AO$81)-ROWS($AS$70:$AS$81)-ROWS($AW$70:$AW$81)),IFERROR(INDEX($BE$70:$BE$81, ROWS($CR$4:CR23)-ROWS($AK$70:$AK$81)-ROWS($AO$70:$AO$81)-ROWS($AS$70:$AS$81)-ROWS($AW$70:$AW$81)-ROWS($BA$70:$BA$81)),IFERROR(INDEX($BI$70:$BI$81, ROWS($CR$4:CR23)-ROWS($AK$70:$AK$81)-ROWS($AO$70:$AO$81)-ROWS($AS$70:$AS$81)-ROWS($AW$70:$AW$81)-ROWS($BA$70:$BA$81)-ROWS($BE$70:$BE$81)), "")))))))</f>
        <v/>
      </c>
      <c r="CS25" s="316" t="str">
        <f t="shared" ca="1" si="43"/>
        <v/>
      </c>
      <c r="CT25" s="413" t="str">
        <f t="shared" ca="1" si="44"/>
        <v/>
      </c>
      <c r="CU25" s="412" t="str">
        <f>IF(OR(CV25="",CV25=0),"",MAX(CU$5:CU24)+1)</f>
        <v/>
      </c>
      <c r="CV25" s="316">
        <f>IFERROR(INDEX($AJ$86:$AJ$97, ROWS($CV$4:CV23)), IFERROR(INDEX($AN$86:$AN$97, ROWS($CV$4:CV23)-ROWS($AJ$86:$AJ$97)), ""))</f>
        <v>0</v>
      </c>
      <c r="CW25" s="316" t="str">
        <f t="shared" si="45"/>
        <v/>
      </c>
      <c r="CX25" s="316" t="str">
        <f>IF(OR(CY25="",CY25=0),"",MAX(CX$5:CX24)+1)</f>
        <v/>
      </c>
      <c r="CY25" s="316">
        <f>IFERROR(INDEX($AK$86:$AK$97, ROWS($CY$4:CY23)), IFERROR(INDEX($AO$86:$AO$97, ROWS($CY$4:CY23)-ROWS($AK$86:$AK$97)), ""))</f>
        <v>0</v>
      </c>
      <c r="CZ25" s="316" t="str">
        <f t="shared" si="46"/>
        <v/>
      </c>
      <c r="DA25" s="413" t="str">
        <f t="shared" si="47"/>
        <v/>
      </c>
      <c r="DC25" s="437"/>
      <c r="DD25" s="1151" t="s">
        <v>504</v>
      </c>
      <c r="DE25" s="1152"/>
      <c r="DF25" s="430"/>
      <c r="DG25" s="1162" t="s">
        <v>23</v>
      </c>
      <c r="DH25" s="1152"/>
      <c r="DI25" s="1162" t="s">
        <v>504</v>
      </c>
      <c r="DJ25" s="1152"/>
      <c r="DK25" s="1162" t="s">
        <v>23</v>
      </c>
      <c r="DL25" s="1152"/>
      <c r="DN25" s="1163" t="s">
        <v>481</v>
      </c>
      <c r="DO25" s="1164"/>
      <c r="DP25" s="1164"/>
      <c r="DQ25" s="1165" t="s">
        <v>491</v>
      </c>
      <c r="DR25" s="1164"/>
      <c r="DS25" s="1166"/>
    </row>
    <row r="26" spans="1:123" s="292" customFormat="1" ht="15" customHeight="1" x14ac:dyDescent="0.3">
      <c r="A26" s="1183"/>
      <c r="B26" s="1182"/>
      <c r="C26" s="1183"/>
      <c r="D26" s="1182"/>
      <c r="E26" s="1183"/>
      <c r="F26" s="1182"/>
      <c r="G26" s="1183"/>
      <c r="H26" s="1182"/>
      <c r="I26" s="1183"/>
      <c r="J26" s="1182"/>
      <c r="K26" s="1183"/>
      <c r="L26" s="1182"/>
      <c r="M26" s="1183"/>
      <c r="N26" s="1182"/>
      <c r="P26" s="295" t="str">
        <f t="shared" ca="1" si="89"/>
        <v/>
      </c>
      <c r="Q26" s="295" t="str">
        <f t="shared" ca="1" si="81"/>
        <v/>
      </c>
      <c r="R26" s="295" t="str">
        <f t="shared" ca="1" si="81"/>
        <v/>
      </c>
      <c r="S26" s="296" t="str">
        <f t="shared" ca="1" si="81"/>
        <v/>
      </c>
      <c r="T26" s="295" t="str">
        <f t="shared" ca="1" si="81"/>
        <v/>
      </c>
      <c r="U26" s="295" t="str">
        <f t="shared" ca="1" si="81"/>
        <v/>
      </c>
      <c r="V26" s="1158" t="s">
        <v>508</v>
      </c>
      <c r="W26" s="1159"/>
      <c r="X26" s="445">
        <f ca="1">IF(X22="",0,X22)</f>
        <v>3570.5100000000011</v>
      </c>
      <c r="Y26"/>
      <c r="AB26" s="299"/>
      <c r="AC26" s="1093" t="s">
        <v>19</v>
      </c>
      <c r="AD26" s="1094"/>
      <c r="AE26" s="1094"/>
      <c r="AF26" s="1095"/>
      <c r="AG26" s="300"/>
      <c r="AH26"/>
      <c r="AI26" s="304" t="str">
        <f t="shared" ca="1" si="82"/>
        <v/>
      </c>
      <c r="AJ26" s="305" t="str">
        <f t="shared" ca="1" si="60"/>
        <v/>
      </c>
      <c r="AK26" s="306" t="str">
        <f t="shared" ca="1" si="61"/>
        <v/>
      </c>
      <c r="AL26" s="307" t="str">
        <f t="shared" ca="1" si="62"/>
        <v/>
      </c>
      <c r="AM26" s="304" t="str">
        <f t="shared" ca="1" si="83"/>
        <v/>
      </c>
      <c r="AN26" s="305" t="str">
        <f t="shared" ca="1" si="63"/>
        <v/>
      </c>
      <c r="AO26" s="306" t="str">
        <f t="shared" ca="1" si="64"/>
        <v/>
      </c>
      <c r="AP26" s="307" t="str">
        <f t="shared" ca="1" si="65"/>
        <v/>
      </c>
      <c r="AQ26" s="304" t="str">
        <f t="shared" ca="1" si="84"/>
        <v/>
      </c>
      <c r="AR26" s="305" t="str">
        <f t="shared" ca="1" si="66"/>
        <v/>
      </c>
      <c r="AS26" s="306" t="str">
        <f t="shared" ca="1" si="67"/>
        <v/>
      </c>
      <c r="AT26" s="307" t="str">
        <f t="shared" ca="1" si="68"/>
        <v/>
      </c>
      <c r="AU26" s="304" t="str">
        <f t="shared" ca="1" si="85"/>
        <v/>
      </c>
      <c r="AV26" s="305" t="str">
        <f t="shared" ca="1" si="69"/>
        <v/>
      </c>
      <c r="AW26" s="306" t="str">
        <f t="shared" ca="1" si="70"/>
        <v/>
      </c>
      <c r="AX26" s="307" t="str">
        <f t="shared" ca="1" si="71"/>
        <v/>
      </c>
      <c r="AY26" s="304" t="str">
        <f t="shared" ca="1" si="86"/>
        <v/>
      </c>
      <c r="AZ26" s="305" t="str">
        <f t="shared" ca="1" si="72"/>
        <v/>
      </c>
      <c r="BA26" s="306" t="str">
        <f t="shared" ca="1" si="73"/>
        <v/>
      </c>
      <c r="BB26" s="307" t="str">
        <f t="shared" ca="1" si="74"/>
        <v/>
      </c>
      <c r="BC26" s="304" t="str">
        <f t="shared" ca="1" si="87"/>
        <v/>
      </c>
      <c r="BD26" s="305" t="str">
        <f t="shared" ca="1" si="75"/>
        <v/>
      </c>
      <c r="BE26" s="306" t="str">
        <f t="shared" ca="1" si="76"/>
        <v/>
      </c>
      <c r="BF26" s="307" t="str">
        <f t="shared" ca="1" si="77"/>
        <v/>
      </c>
      <c r="BG26" s="304" t="str">
        <f t="shared" ca="1" si="88"/>
        <v/>
      </c>
      <c r="BH26" s="305" t="str">
        <f t="shared" ca="1" si="78"/>
        <v/>
      </c>
      <c r="BI26" s="306" t="str">
        <f t="shared" ca="1" si="79"/>
        <v/>
      </c>
      <c r="BJ26" s="307" t="str">
        <f t="shared" ca="1" si="80"/>
        <v/>
      </c>
      <c r="BL26" s="412" t="str">
        <f ca="1">IF(OR(BM26="",BM26=0),"",MAX(BL$5:BL25)+1)</f>
        <v/>
      </c>
      <c r="BM26" s="316" t="str">
        <f ca="1">IFERROR(INDEX($AJ$6:$AJ$17, ROWS(BM$4:$BM24)), IFERROR(INDEX($AN$6:$AN$17, ROWS(BM$4:$BM24)-ROWS($AJ$6:$AJ$17)), IFERROR(INDEX($AR$6:$AR$17, ROWS(BM$4:$BM24)-ROWS($AJ$6:$AJ$17)-ROWS($AN$6:$AN$17)),IFERROR(INDEX($AV$6:$AV$17, ROWS(BM$4:$BM24)-ROWS($AJ$6:$AJ$17)-ROWS($AN$6:$AN$17)-ROWS($AR$6:$AR$17)),IFERROR(INDEX($AZ$6:$AZ$17, ROWS(BM$4:$BM24)-ROWS($AJ$6:$AJ$17)-ROWS($AN$6:$AN$17)-ROWS($AR$6:$AR$17)-ROWS($AV$6:$AV$17)),IFERROR(INDEX($BD$6:$BD$17, ROWS(BM$4:$BM24)-ROWS($AJ$6:$AJ$17)-ROWS($AN$6:$AN$17)-ROWS($AR$6:$AR$17)-ROWS($AV$6:$AV$17)-ROWS($AZ$6:$AZ$17)),IFERROR(INDEX($BH$6:$BH$17, ROWS(BM$4:$BM24)-ROWS($AJ$6:$AJ$17)-ROWS($AN$6:$AN$17)-ROWS($AR$6:$AR$17)-ROWS($AV$6:$AV$17)-ROWS($AZ$6:$AZ$17)-ROWS($BD$6:$BD$17)), "")))))))</f>
        <v/>
      </c>
      <c r="BN26" s="316" t="str">
        <f t="shared" ca="1" si="30"/>
        <v/>
      </c>
      <c r="BO26" s="316" t="str">
        <f ca="1">IF(OR(BP26="",BP26=0),"",MAX(BO$5:BO25)+1)</f>
        <v/>
      </c>
      <c r="BP26" s="316" t="str">
        <f ca="1">IFERROR(INDEX($AK$6:$AK$17, ROWS($BP$4:BP24)), IFERROR(INDEX($AO$6:$AO$17, ROWS($BP$4:BP24)-ROWS($AK$6:$AK$17)), IFERROR(INDEX($AS$6:$AS$17, ROWS($BP$4:BP24)-ROWS($AK$6:$AK$17)-ROWS($AO$6:$AO$17)),IFERROR(INDEX($AW$6:$AW$17, ROWS($BP$4:BP24)-ROWS($AK$6:$AK$17)-ROWS($AO$6:$AO$17)-ROWS($AS$6:$AS$17)),IFERROR(INDEX($BA$6:$BA$17, ROWS($BP$4:BP24)-ROWS($AK$6:$AK$17)-ROWS($AO$6:$AO$17)-ROWS($AS$6:$AS$17)-ROWS($AW$6:$AW$17)),IFERROR(INDEX($BE$6:$BE$17, ROWS($BP$4:BP24)-ROWS($AK$6:$AK$17)-ROWS($AO$6:$AO$17)-ROWS($AS$6:$AS$17)-ROWS($AW$6:$AW$17)-ROWS($BA$6:$BA$17)),IFERROR(INDEX($BI$6:$BI$17, ROWS($BP$4:BP24)-ROWS($AK$6:$AK$17)-ROWS($AO$6:$AO$17)-ROWS($AS$6:$AS$17)-ROWS($AW$6:$AW$17)-ROWS($BA$6:$BA$17)-ROWS($BE$6:$BE$17)), "")))))))</f>
        <v/>
      </c>
      <c r="BQ26" s="316" t="str">
        <f t="shared" ca="1" si="31"/>
        <v/>
      </c>
      <c r="BR26" s="413" t="str">
        <f t="shared" ca="1" si="32"/>
        <v/>
      </c>
      <c r="BS26" s="412" t="str">
        <f ca="1">IF(OR(BT26="",BT26=0),"",MAX(BS$5:BS25)+1)</f>
        <v/>
      </c>
      <c r="BT26" s="316" t="str">
        <f ca="1">IFERROR(INDEX($AJ$22:$AJ$33, ROWS($BT$4:BT24)), IFERROR(INDEX($AN$22:$AN$33, ROWS($BT$4:BT24)-ROWS($AJ$22:$AJ$33)), IFERROR(INDEX($AR$22:$AR$33, ROWS($BT$4:BT24)-ROWS($AJ$22:$AJ$33)-ROWS($AN$22:$AN$33)),IFERROR(INDEX($AV$22:$AV$33, ROWS($BT$4:BT24)-ROWS($AJ$22:$AJ$33)-ROWS($AN$22:$AN$33)-ROWS($AR$22:$AR$33)),IFERROR(INDEX($AZ$22:$AZ$33, ROWS($BT$4:BT24)-ROWS($AJ$22:$AJ$33)-ROWS($AN$22:$AN$33)-ROWS($AR$22:$AR$33)-ROWS($AV$22:$AV$33)),IFERROR(INDEX($BD$22:$BD$33, ROWS($BT$4:BT24)-ROWS($AJ$22:$AJ$33)-ROWS($AN$22:$AN$33)-ROWS($AR$22:$AR$33)-ROWS($AV$22:$AV$33)-ROWS($AZ$22:$AZ$33)),IFERROR(INDEX($BH$22:$BH$33, ROWS($BT$4:BT24)-ROWS($AJ$22:$AJ$33)-ROWS($AN$22:$AN$33)-ROWS($AR$22:$AR$33)-ROWS($AV$22:$AV$33)-ROWS($AZ$22:$AZ$33)-ROWS($BD$22:$BD$33)), "")))))))</f>
        <v/>
      </c>
      <c r="BU26" s="316" t="str">
        <f t="shared" ca="1" si="33"/>
        <v/>
      </c>
      <c r="BV26" s="316" t="str">
        <f ca="1">IF(OR(BW26="",BW26=0),"",MAX(BV$5:BV25)+1)</f>
        <v/>
      </c>
      <c r="BW26" s="316" t="str">
        <f ca="1">IFERROR(INDEX($AK$22:$AK$33, ROWS($BW$4:BW24)), IFERROR(INDEX($AO$22:$AO$33, ROWS($BW$4:BW24)-ROWS($AK$22:$AK$33)), IFERROR(INDEX($AS$22:$AS$33, ROWS($BW$4:BW24)-ROWS($AK$22:$AK$33)-ROWS($AO$22:$AO$33)),IFERROR(INDEX($AW$22:$AW$33, ROWS($BW$4:BW24)-ROWS($AK$22:$AK$33)-ROWS($AO$22:$AO$33)-ROWS($AS$22:$AS$33)),IFERROR(INDEX($BA$22:$BA$33, ROWS($BW$4:BW24)-ROWS($AK$22:$AK$33)-ROWS($AO$22:$AO$33)-ROWS($AS$22:$AS$33)-ROWS($AW$22:$AW$33)),IFERROR(INDEX($BE$22:$BE$33, ROWS($BW$4:BW24)-ROWS($AK$22:$AK$33)-ROWS($AO$22:$AO$33)-ROWS($AS$22:$AS$33)-ROWS($AW$22:$AW$33)-ROWS($BA$22:$BA$33)),IFERROR(INDEX($BI$22:$BI$33, ROWS($BW$4:BW24)-ROWS($AK$22:$AK$33)-ROWS($AO$22:$AO$33)-ROWS($AS$22:$AS$33)-ROWS($AW$22:$AW$33)-ROWS($BA$22:$BA$33)-ROWS($BE$22:$BE$33)), "")))))))</f>
        <v/>
      </c>
      <c r="BX26" s="316" t="str">
        <f t="shared" ca="1" si="34"/>
        <v/>
      </c>
      <c r="BY26" s="413" t="str">
        <f t="shared" ca="1" si="35"/>
        <v/>
      </c>
      <c r="BZ26" s="412" t="str">
        <f ca="1">IF(OR(CA26="",CA26=0),"",MAX(BZ$5:BZ25)+1)</f>
        <v/>
      </c>
      <c r="CA26" s="316" t="str">
        <f ca="1">IFERROR(INDEX($AJ$38:$AJ$49, ROWS($CA$4:CA24)), IFERROR(INDEX($AN$38:$AN$49, ROWS($CA$4:CA24)-ROWS($AJ$38:$AJ$49)), IFERROR(INDEX($AR$38:$AR$49, ROWS($CA$4:CA24)-ROWS($AJ$38:$AJ$49)-ROWS($AN$38:$AN$49)),IFERROR(INDEX($AV$38:$AV$49, ROWS($CA$4:CA24)-ROWS($AJ$38:$AJ$49)-ROWS($AN$38:$AN$49)-ROWS($AR$38:$AR$49)),IFERROR(INDEX($AZ$38:$AZ$49, ROWS($CA$4:CA24)-ROWS($AJ$38:$AJ$49)-ROWS($AN$38:$AN$49)-ROWS($AR$38:$AR$49)-ROWS($AV$38:$AV$49)),IFERROR(INDEX($BD$38:$BD$49, ROWS($CA$4:CA24)-ROWS($AJ$38:$AJ$49)-ROWS($AN$38:$AN$49)-ROWS($AR$38:$AR$49)-ROWS($AV$38:$AV$49)-ROWS($AZ$38:$AZ$49)),IFERROR(INDEX($BH$38:$BH$49, ROWS($CA$4:CA24)-ROWS($AJ$38:$AJ$49)-ROWS($AN$38:$AN$49)-ROWS($AR$38:$AR$49)-ROWS($AV$38:$AV$49)-ROWS($AZ$38:$AZ$49)-ROWS($BD$38:$BD$49)), "")))))))</f>
        <v/>
      </c>
      <c r="CB26" s="316" t="str">
        <f t="shared" ca="1" si="36"/>
        <v/>
      </c>
      <c r="CC26" s="316" t="str">
        <f ca="1">IF(OR(CD26="",CD26=0),"",MAX(CC$5:CC25)+1)</f>
        <v/>
      </c>
      <c r="CD26" s="316" t="str">
        <f ca="1">IFERROR(INDEX($AK$38:$AK$49, ROWS($CD$4:CD24)), IFERROR(INDEX($AO$38:$AO$49, ROWS($CD$4:CD24)-ROWS($AK$38:$AK$49)), IFERROR(INDEX($AS$38:$AS$49, ROWS($CD$4:CD24)-ROWS($AK$38:$AK$49)-ROWS($AO$38:$AO$49)),IFERROR(INDEX($AW$38:$AW$49, ROWS($CD$4:CD24)-ROWS($AK$38:$AK$49)-ROWS($AO$38:$AO$49)-ROWS($AS$38:$AS$49)),IFERROR(INDEX($BA$38:$BA$49, ROWS($CD$4:CD24)-ROWS($AK$38:$AK$49)-ROWS($AO$38:$AO$49)-ROWS($AS$38:$AS$49)-ROWS($AW$38:$AW$49)),IFERROR(INDEX($BE$38:$BE$49, ROWS($CD$4:CD24)-ROWS($AK$38:$AK$49)-ROWS($AO$38:$AO$49)-ROWS($AS$38:$AS$49)-ROWS($AW$38:$AW$49)-ROWS($BA$38:$BA$49)),IFERROR(INDEX($BI$38:$BI$49, ROWS($CD$4:CD24)-ROWS($AK$38:$AK$49)-ROWS($AO$38:$AO$49)-ROWS($AS$38:$AS$49)-ROWS($AW$38:$AW$49)-ROWS($BA$38:$BA$49)-ROWS($BE$38:$BE$49)), "")))))))</f>
        <v/>
      </c>
      <c r="CE26" s="316" t="str">
        <f t="shared" ca="1" si="37"/>
        <v/>
      </c>
      <c r="CF26" s="413" t="str">
        <f t="shared" ca="1" si="38"/>
        <v/>
      </c>
      <c r="CG26" s="412" t="str">
        <f ca="1">IF(OR(CH26="",CH26=0),"",MAX(CG$5:CG25)+1)</f>
        <v/>
      </c>
      <c r="CH26" s="316" t="str">
        <f ca="1">IFERROR(INDEX($AJ$54:$AJ$65, ROWS($CH$4:CH24)), IFERROR(INDEX($AN$54:$AN$65, ROWS($CH$4:CH24)-ROWS($AJ$54:$AJ$65)), IFERROR(INDEX($AR$54:$AR$65, ROWS($CH$4:CH24)-ROWS($AJ$54:$AJ$65)-ROWS($AN$54:$AN$65)),IFERROR(INDEX($AV$54:$AV$65, ROWS($CH$4:CH24)-ROWS($AJ$54:$AJ$65)-ROWS($AN$54:$AN$65)-ROWS($AR$54:$AR$65)),IFERROR(INDEX($AZ$54:$AZ$65, ROWS($CH$4:CH24)-ROWS($AJ$54:$AJ$65)-ROWS($AN$54:$AN$65)-ROWS($AR$54:$AR$65)-ROWS($AV$54:$AV$65)),IFERROR(INDEX($BD$54:$BD$65, ROWS($CH$4:CH24)-ROWS($AJ$54:$AJ$65)-ROWS($AN$54:$AN$65)-ROWS($AR$54:$AR$65)-ROWS($AV$54:$AV$65)-ROWS($AZ$54:$AZ$65)),IFERROR(INDEX($BH$54:$BH$65, ROWS($CH$4:CH24)-ROWS($AJ$54:$AJ$65)-ROWS($AN$54:$AN$65)-ROWS($AR$54:$AR$65)-ROWS($AV$54:$AV$65)-ROWS($AZ$54:$AZ$65)-ROWS($BD$54:$BD$65)), "")))))))</f>
        <v/>
      </c>
      <c r="CI26" s="316" t="str">
        <f t="shared" ca="1" si="39"/>
        <v/>
      </c>
      <c r="CJ26" s="316" t="str">
        <f ca="1">IF(OR(CK26="",CK26=0),"",MAX(CJ$5:CJ25)+1)</f>
        <v/>
      </c>
      <c r="CK26" s="316" t="str">
        <f ca="1">IFERROR(INDEX($AK$54:$AK$65, ROWS($CK$4:CK24)), IFERROR(INDEX($AO$54:$AO$65, ROWS($CK$4:CK24)-ROWS($AK$54:$AK$65)), IFERROR(INDEX($AS$54:$AS$65, ROWS($CK$4:CK24)-ROWS($AK$54:$AK$65)-ROWS($AO$54:$AO$65)),IFERROR(INDEX($AW$54:$AW$65, ROWS($CK$4:CK24)-ROWS($AK$54:$AK$65)-ROWS($AO$54:$AO$65)-ROWS($AS$54:$AS$65)),IFERROR(INDEX($BA$54:$BA$65, ROWS($CK$4:CK24)-ROWS($AK$54:$AK$65)-ROWS($AO$54:$AO$65)-ROWS($AS$54:$AS$65)-ROWS($AW$54:$AW$65)),IFERROR(INDEX($BE$54:$BE$65, ROWS($CK$4:CK24)-ROWS($AK$54:$AK$65)-ROWS($AO$54:$AO$65)-ROWS($AS$54:$AS$65)-ROWS($AW$54:$AW$65)-ROWS($BA$54:$BA$65)),IFERROR(INDEX($BI$54:$BI$65, ROWS($CK$4:CK24)-ROWS($AK$54:$AK$65)-ROWS($AO$54:$AO$65)-ROWS($AS$54:$AS$65)-ROWS($AW$54:$AW$65)-ROWS($BA$54:$BA$65)-ROWS($BE$54:$BE$65)), "")))))))</f>
        <v/>
      </c>
      <c r="CL26" s="316" t="str">
        <f t="shared" ca="1" si="40"/>
        <v/>
      </c>
      <c r="CM26" s="413" t="str">
        <f t="shared" ca="1" si="41"/>
        <v/>
      </c>
      <c r="CN26" s="412" t="str">
        <f ca="1">IF(OR(CO26="",CO26=0),"",MAX(CN$5:CN25)+1)</f>
        <v/>
      </c>
      <c r="CO26" s="316" t="str">
        <f ca="1">IFERROR(INDEX($AJ$70:$AJ$81, ROWS($CO$4:CO24)), IFERROR(INDEX($AN$70:$AN$81, ROWS($CO$4:CO24)-ROWS($AJ$70:$AJ$81)), IFERROR(INDEX($AR$70:$AR$81, ROWS($CO$4:CO24)-ROWS($AJ$70:$AJ$81)-ROWS($AN$70:$AN$81)),IFERROR(INDEX($AV$70:$AV$81, ROWS($CO$4:CO24)-ROWS($AJ$70:$AJ$81)-ROWS($AN$70:$AN$81)-ROWS($AR$70:$AR$81)),IFERROR(INDEX($AZ$70:$AZ$81, ROWS($CO$4:CO24)-ROWS($AJ$70:$AJ$81)-ROWS($AN$70:$AN$81)-ROWS($AR$70:$AR$81)-ROWS($AV$70:$AV$81)),IFERROR(INDEX($BD$70:$BD$81, ROWS($CO$4:CO24)-ROWS($AJ$70:$AJ$81)-ROWS($AN$70:$AN$81)-ROWS($AR$70:$AR$81)-ROWS($AV$70:$AV$81)-ROWS($AZ$70:$AZ$81)),IFERROR(INDEX($BH$70:$BH$81, ROWS($CO$4:CO24)-ROWS($AJ$70:$AJ$81)-ROWS($AN$70:$AN$81)-ROWS($AR$70:$AR$81)-ROWS($AV$70:$AV$81)-ROWS($AZ$70:$AZ$81)-ROWS($BD$70:$BD$81)), "")))))))</f>
        <v/>
      </c>
      <c r="CP26" s="316" t="str">
        <f t="shared" ca="1" si="42"/>
        <v/>
      </c>
      <c r="CQ26" s="316" t="str">
        <f ca="1">IF(OR(CR26="",CR26=0),"",MAX(CQ$5:CQ25)+1)</f>
        <v/>
      </c>
      <c r="CR26" s="316" t="str">
        <f ca="1">IFERROR(INDEX($AK$70:$AK$81, ROWS($CR$4:CR24)), IFERROR(INDEX($AO$70:$AO$81, ROWS($CR$4:CR24)-ROWS($AK$70:$AK$81)), IFERROR(INDEX($AS$70:$AS$81, ROWS($CR$4:CR24)-ROWS($AK$70:$AK$81)-ROWS($AO$70:$AO$81)),IFERROR(INDEX($AW$70:$AW$81, ROWS($CR$4:CR24)-ROWS($AK$70:$AK$81)-ROWS($AO$70:$AO$81)-ROWS($AS$70:$AS$81)),IFERROR(INDEX($BA$70:$BA$81, ROWS($CR$4:CR24)-ROWS($AK$70:$AK$81)-ROWS($AO$70:$AO$81)-ROWS($AS$70:$AS$81)-ROWS($AW$70:$AW$81)),IFERROR(INDEX($BE$70:$BE$81, ROWS($CR$4:CR24)-ROWS($AK$70:$AK$81)-ROWS($AO$70:$AO$81)-ROWS($AS$70:$AS$81)-ROWS($AW$70:$AW$81)-ROWS($BA$70:$BA$81)),IFERROR(INDEX($BI$70:$BI$81, ROWS($CR$4:CR24)-ROWS($AK$70:$AK$81)-ROWS($AO$70:$AO$81)-ROWS($AS$70:$AS$81)-ROWS($AW$70:$AW$81)-ROWS($BA$70:$BA$81)-ROWS($BE$70:$BE$81)), "")))))))</f>
        <v/>
      </c>
      <c r="CS26" s="316" t="str">
        <f t="shared" ca="1" si="43"/>
        <v/>
      </c>
      <c r="CT26" s="413" t="str">
        <f t="shared" ca="1" si="44"/>
        <v/>
      </c>
      <c r="CU26" s="412" t="str">
        <f>IF(OR(CV26="",CV26=0),"",MAX(CU$5:CU25)+1)</f>
        <v/>
      </c>
      <c r="CV26" s="316">
        <f>IFERROR(INDEX($AJ$86:$AJ$97, ROWS($CV$4:CV24)), IFERROR(INDEX($AN$86:$AN$97, ROWS($CV$4:CV24)-ROWS($AJ$86:$AJ$97)), ""))</f>
        <v>0</v>
      </c>
      <c r="CW26" s="316" t="str">
        <f t="shared" si="45"/>
        <v/>
      </c>
      <c r="CX26" s="316" t="str">
        <f>IF(OR(CY26="",CY26=0),"",MAX(CX$5:CX25)+1)</f>
        <v/>
      </c>
      <c r="CY26" s="316">
        <f>IFERROR(INDEX($AK$86:$AK$97, ROWS($CY$4:CY24)), IFERROR(INDEX($AO$86:$AO$97, ROWS($CY$4:CY24)-ROWS($AK$86:$AK$97)), ""))</f>
        <v>0</v>
      </c>
      <c r="CZ26" s="316" t="str">
        <f t="shared" si="46"/>
        <v/>
      </c>
      <c r="DA26" s="413" t="str">
        <f t="shared" si="47"/>
        <v/>
      </c>
      <c r="DC26" s="438">
        <f ca="1">IF(OR(DD26="",DD26=0),"",MAX(DC$25:DC25)+1)</f>
        <v>1</v>
      </c>
      <c r="DD26" s="434" t="str">
        <f ca="1">IF(BU6="","",IF(NOT(BY6="Income"),BU6,""))</f>
        <v>Groceries</v>
      </c>
      <c r="DE26" s="413">
        <f ca="1">IF(BX6="","",IF(NOT(BY6="Income"),BX6,""))</f>
        <v>125</v>
      </c>
      <c r="DF26" s="438" t="str">
        <f ca="1">IF(OR(DG26="",DG26=0),"",MAX(DF$25:DF25)+1)</f>
        <v/>
      </c>
      <c r="DG26" s="412" t="str">
        <f ca="1">IF(BU6="","",IF(BY6="Income",BU6,""))</f>
        <v/>
      </c>
      <c r="DH26" s="413" t="str">
        <f ca="1">IF(BU6="","",IF(BY6="Income",BX6,""))</f>
        <v/>
      </c>
      <c r="DI26" s="412" t="str">
        <f ca="1">IFERROR(INDEX($DD$26:$DD$43,MATCH(ROW()-ROW($DI$25),$DC$26:$DC$43,0)),"")</f>
        <v>Groceries</v>
      </c>
      <c r="DJ26" s="413">
        <f ca="1">IFERROR(INDEX($DE$26:$DE$43,MATCH(ROW()-ROW($DI$25),$DC$26:$DC$43,0)),"")</f>
        <v>125</v>
      </c>
      <c r="DK26" s="412" t="str">
        <f ca="1">IFERROR(INDEX($DG$26:$DG$43,MATCH(ROW()-ROW($DK$25),$DF$26:$DF$43,0)),"")</f>
        <v>Paycheck 2</v>
      </c>
      <c r="DL26" s="413">
        <f ca="1">IFERROR(INDEX($DH$26:$DH$43,MATCH(ROW()-ROW($DK$25),$DF$26:$DF$43,0)),"")</f>
        <v>400</v>
      </c>
      <c r="DN26" s="425" t="str">
        <f ca="1">IF(DI26="","",CONCATENATE(DI26," - ",DJ26))</f>
        <v>Groceries - 125</v>
      </c>
      <c r="DO26" s="295" t="str">
        <f ca="1">IF(DI27="","",CONCATENATE(DI27," - ",DJ27))</f>
        <v>Car 2 Gas - 80</v>
      </c>
      <c r="DP26" s="295" t="str">
        <f ca="1">IF(DI28="","",CONCATENATE(DI28," - ",DJ28))</f>
        <v>Netflix - 14.95</v>
      </c>
      <c r="DQ26" s="440" t="str">
        <f ca="1">IF(DK26="","",CONCATENATE(DK26," - ",DL26))</f>
        <v>Paycheck 2 - 400</v>
      </c>
      <c r="DR26" s="441" t="str">
        <f ca="1">IF(DK27="","",CONCATENATE(DK27," - ",DL27))</f>
        <v>Paycheck 3 - 700</v>
      </c>
      <c r="DS26" s="442" t="str">
        <f ca="1">IF(DK28="","",CONCATENATE(DK28," - ",DL28))</f>
        <v>Paycheck 1 - 850</v>
      </c>
    </row>
    <row r="27" spans="1:123" s="292" customFormat="1" ht="15" customHeight="1" x14ac:dyDescent="0.3">
      <c r="A27" s="1183" t="s">
        <v>478</v>
      </c>
      <c r="B27" s="1182"/>
      <c r="C27" s="1183" t="s">
        <v>478</v>
      </c>
      <c r="D27" s="1182"/>
      <c r="E27" s="1183" t="s">
        <v>478</v>
      </c>
      <c r="F27" s="1182"/>
      <c r="G27" s="1183" t="s">
        <v>478</v>
      </c>
      <c r="H27" s="1182"/>
      <c r="I27" s="1183" t="s">
        <v>478</v>
      </c>
      <c r="J27" s="1182"/>
      <c r="K27" s="1183" t="s">
        <v>478</v>
      </c>
      <c r="L27" s="1182"/>
      <c r="M27" s="1183" t="s">
        <v>478</v>
      </c>
      <c r="N27" s="1182"/>
      <c r="P27" s="295" t="str">
        <f t="shared" ca="1" si="89"/>
        <v/>
      </c>
      <c r="Q27" s="295" t="str">
        <f t="shared" ca="1" si="81"/>
        <v/>
      </c>
      <c r="R27" s="295" t="str">
        <f t="shared" ca="1" si="81"/>
        <v/>
      </c>
      <c r="S27" s="296" t="str">
        <f t="shared" ca="1" si="81"/>
        <v/>
      </c>
      <c r="T27" s="295" t="str">
        <f t="shared" ca="1" si="81"/>
        <v/>
      </c>
      <c r="U27" s="295" t="str">
        <f t="shared" ca="1" si="81"/>
        <v/>
      </c>
      <c r="V27" s="1158"/>
      <c r="W27" s="1159"/>
      <c r="X27" s="445"/>
      <c r="Y27"/>
      <c r="AB27" s="299"/>
      <c r="AC27" s="366" t="s">
        <v>495</v>
      </c>
      <c r="AD27" s="367" t="s">
        <v>192</v>
      </c>
      <c r="AE27" s="367" t="s">
        <v>193</v>
      </c>
      <c r="AF27" s="368" t="s">
        <v>11</v>
      </c>
      <c r="AG27" s="300"/>
      <c r="AH27"/>
      <c r="AI27" s="304" t="str">
        <f t="shared" ca="1" si="82"/>
        <v/>
      </c>
      <c r="AJ27" s="305" t="str">
        <f t="shared" ca="1" si="60"/>
        <v/>
      </c>
      <c r="AK27" s="306" t="str">
        <f t="shared" ca="1" si="61"/>
        <v/>
      </c>
      <c r="AL27" s="307" t="str">
        <f t="shared" ca="1" si="62"/>
        <v/>
      </c>
      <c r="AM27" s="304" t="str">
        <f t="shared" ca="1" si="83"/>
        <v/>
      </c>
      <c r="AN27" s="305" t="str">
        <f t="shared" ca="1" si="63"/>
        <v/>
      </c>
      <c r="AO27" s="306" t="str">
        <f t="shared" ca="1" si="64"/>
        <v/>
      </c>
      <c r="AP27" s="307" t="str">
        <f t="shared" ca="1" si="65"/>
        <v/>
      </c>
      <c r="AQ27" s="304" t="str">
        <f t="shared" ca="1" si="84"/>
        <v/>
      </c>
      <c r="AR27" s="305" t="str">
        <f t="shared" ca="1" si="66"/>
        <v/>
      </c>
      <c r="AS27" s="306" t="str">
        <f t="shared" ca="1" si="67"/>
        <v/>
      </c>
      <c r="AT27" s="307" t="str">
        <f t="shared" ca="1" si="68"/>
        <v/>
      </c>
      <c r="AU27" s="304" t="str">
        <f t="shared" ca="1" si="85"/>
        <v/>
      </c>
      <c r="AV27" s="305" t="str">
        <f t="shared" ca="1" si="69"/>
        <v/>
      </c>
      <c r="AW27" s="306" t="str">
        <f t="shared" ca="1" si="70"/>
        <v/>
      </c>
      <c r="AX27" s="307" t="str">
        <f t="shared" ca="1" si="71"/>
        <v/>
      </c>
      <c r="AY27" s="304" t="str">
        <f t="shared" ca="1" si="86"/>
        <v/>
      </c>
      <c r="AZ27" s="305" t="str">
        <f t="shared" ca="1" si="72"/>
        <v/>
      </c>
      <c r="BA27" s="306" t="str">
        <f t="shared" ca="1" si="73"/>
        <v/>
      </c>
      <c r="BB27" s="307" t="str">
        <f t="shared" ca="1" si="74"/>
        <v/>
      </c>
      <c r="BC27" s="304" t="str">
        <f t="shared" ca="1" si="87"/>
        <v/>
      </c>
      <c r="BD27" s="305" t="str">
        <f t="shared" ca="1" si="75"/>
        <v/>
      </c>
      <c r="BE27" s="306" t="str">
        <f t="shared" ca="1" si="76"/>
        <v/>
      </c>
      <c r="BF27" s="307" t="str">
        <f t="shared" ca="1" si="77"/>
        <v/>
      </c>
      <c r="BG27" s="304" t="str">
        <f t="shared" ca="1" si="88"/>
        <v/>
      </c>
      <c r="BH27" s="305" t="str">
        <f t="shared" ca="1" si="78"/>
        <v/>
      </c>
      <c r="BI27" s="306" t="str">
        <f t="shared" ca="1" si="79"/>
        <v/>
      </c>
      <c r="BJ27" s="307" t="str">
        <f t="shared" ca="1" si="80"/>
        <v/>
      </c>
      <c r="BL27" s="412" t="str">
        <f ca="1">IF(OR(BM27="",BM27=0),"",MAX(BL$5:BL26)+1)</f>
        <v/>
      </c>
      <c r="BM27" s="316" t="str">
        <f ca="1">IFERROR(INDEX($AJ$6:$AJ$17, ROWS(BM$4:$BM25)), IFERROR(INDEX($AN$6:$AN$17, ROWS(BM$4:$BM25)-ROWS($AJ$6:$AJ$17)), IFERROR(INDEX($AR$6:$AR$17, ROWS(BM$4:$BM25)-ROWS($AJ$6:$AJ$17)-ROWS($AN$6:$AN$17)),IFERROR(INDEX($AV$6:$AV$17, ROWS(BM$4:$BM25)-ROWS($AJ$6:$AJ$17)-ROWS($AN$6:$AN$17)-ROWS($AR$6:$AR$17)),IFERROR(INDEX($AZ$6:$AZ$17, ROWS(BM$4:$BM25)-ROWS($AJ$6:$AJ$17)-ROWS($AN$6:$AN$17)-ROWS($AR$6:$AR$17)-ROWS($AV$6:$AV$17)),IFERROR(INDEX($BD$6:$BD$17, ROWS(BM$4:$BM25)-ROWS($AJ$6:$AJ$17)-ROWS($AN$6:$AN$17)-ROWS($AR$6:$AR$17)-ROWS($AV$6:$AV$17)-ROWS($AZ$6:$AZ$17)),IFERROR(INDEX($BH$6:$BH$17, ROWS(BM$4:$BM25)-ROWS($AJ$6:$AJ$17)-ROWS($AN$6:$AN$17)-ROWS($AR$6:$AR$17)-ROWS($AV$6:$AV$17)-ROWS($AZ$6:$AZ$17)-ROWS($BD$6:$BD$17)), "")))))))</f>
        <v/>
      </c>
      <c r="BN27" s="316" t="str">
        <f t="shared" ca="1" si="30"/>
        <v/>
      </c>
      <c r="BO27" s="316" t="str">
        <f ca="1">IF(OR(BP27="",BP27=0),"",MAX(BO$5:BO26)+1)</f>
        <v/>
      </c>
      <c r="BP27" s="316" t="str">
        <f ca="1">IFERROR(INDEX($AK$6:$AK$17, ROWS($BP$4:BP25)), IFERROR(INDEX($AO$6:$AO$17, ROWS($BP$4:BP25)-ROWS($AK$6:$AK$17)), IFERROR(INDEX($AS$6:$AS$17, ROWS($BP$4:BP25)-ROWS($AK$6:$AK$17)-ROWS($AO$6:$AO$17)),IFERROR(INDEX($AW$6:$AW$17, ROWS($BP$4:BP25)-ROWS($AK$6:$AK$17)-ROWS($AO$6:$AO$17)-ROWS($AS$6:$AS$17)),IFERROR(INDEX($BA$6:$BA$17, ROWS($BP$4:BP25)-ROWS($AK$6:$AK$17)-ROWS($AO$6:$AO$17)-ROWS($AS$6:$AS$17)-ROWS($AW$6:$AW$17)),IFERROR(INDEX($BE$6:$BE$17, ROWS($BP$4:BP25)-ROWS($AK$6:$AK$17)-ROWS($AO$6:$AO$17)-ROWS($AS$6:$AS$17)-ROWS($AW$6:$AW$17)-ROWS($BA$6:$BA$17)),IFERROR(INDEX($BI$6:$BI$17, ROWS($BP$4:BP25)-ROWS($AK$6:$AK$17)-ROWS($AO$6:$AO$17)-ROWS($AS$6:$AS$17)-ROWS($AW$6:$AW$17)-ROWS($BA$6:$BA$17)-ROWS($BE$6:$BE$17)), "")))))))</f>
        <v/>
      </c>
      <c r="BQ27" s="316" t="str">
        <f t="shared" ca="1" si="31"/>
        <v/>
      </c>
      <c r="BR27" s="413" t="str">
        <f t="shared" ca="1" si="32"/>
        <v/>
      </c>
      <c r="BS27" s="412" t="str">
        <f ca="1">IF(OR(BT27="",BT27=0),"",MAX(BS$5:BS26)+1)</f>
        <v/>
      </c>
      <c r="BT27" s="316" t="str">
        <f ca="1">IFERROR(INDEX($AJ$22:$AJ$33, ROWS($BT$4:BT25)), IFERROR(INDEX($AN$22:$AN$33, ROWS($BT$4:BT25)-ROWS($AJ$22:$AJ$33)), IFERROR(INDEX($AR$22:$AR$33, ROWS($BT$4:BT25)-ROWS($AJ$22:$AJ$33)-ROWS($AN$22:$AN$33)),IFERROR(INDEX($AV$22:$AV$33, ROWS($BT$4:BT25)-ROWS($AJ$22:$AJ$33)-ROWS($AN$22:$AN$33)-ROWS($AR$22:$AR$33)),IFERROR(INDEX($AZ$22:$AZ$33, ROWS($BT$4:BT25)-ROWS($AJ$22:$AJ$33)-ROWS($AN$22:$AN$33)-ROWS($AR$22:$AR$33)-ROWS($AV$22:$AV$33)),IFERROR(INDEX($BD$22:$BD$33, ROWS($BT$4:BT25)-ROWS($AJ$22:$AJ$33)-ROWS($AN$22:$AN$33)-ROWS($AR$22:$AR$33)-ROWS($AV$22:$AV$33)-ROWS($AZ$22:$AZ$33)),IFERROR(INDEX($BH$22:$BH$33, ROWS($BT$4:BT25)-ROWS($AJ$22:$AJ$33)-ROWS($AN$22:$AN$33)-ROWS($AR$22:$AR$33)-ROWS($AV$22:$AV$33)-ROWS($AZ$22:$AZ$33)-ROWS($BD$22:$BD$33)), "")))))))</f>
        <v/>
      </c>
      <c r="BU27" s="316" t="str">
        <f t="shared" ca="1" si="33"/>
        <v/>
      </c>
      <c r="BV27" s="316" t="str">
        <f ca="1">IF(OR(BW27="",BW27=0),"",MAX(BV$5:BV26)+1)</f>
        <v/>
      </c>
      <c r="BW27" s="316" t="str">
        <f ca="1">IFERROR(INDEX($AK$22:$AK$33, ROWS($BW$4:BW25)), IFERROR(INDEX($AO$22:$AO$33, ROWS($BW$4:BW25)-ROWS($AK$22:$AK$33)), IFERROR(INDEX($AS$22:$AS$33, ROWS($BW$4:BW25)-ROWS($AK$22:$AK$33)-ROWS($AO$22:$AO$33)),IFERROR(INDEX($AW$22:$AW$33, ROWS($BW$4:BW25)-ROWS($AK$22:$AK$33)-ROWS($AO$22:$AO$33)-ROWS($AS$22:$AS$33)),IFERROR(INDEX($BA$22:$BA$33, ROWS($BW$4:BW25)-ROWS($AK$22:$AK$33)-ROWS($AO$22:$AO$33)-ROWS($AS$22:$AS$33)-ROWS($AW$22:$AW$33)),IFERROR(INDEX($BE$22:$BE$33, ROWS($BW$4:BW25)-ROWS($AK$22:$AK$33)-ROWS($AO$22:$AO$33)-ROWS($AS$22:$AS$33)-ROWS($AW$22:$AW$33)-ROWS($BA$22:$BA$33)),IFERROR(INDEX($BI$22:$BI$33, ROWS($BW$4:BW25)-ROWS($AK$22:$AK$33)-ROWS($AO$22:$AO$33)-ROWS($AS$22:$AS$33)-ROWS($AW$22:$AW$33)-ROWS($BA$22:$BA$33)-ROWS($BE$22:$BE$33)), "")))))))</f>
        <v/>
      </c>
      <c r="BX27" s="316" t="str">
        <f t="shared" ca="1" si="34"/>
        <v/>
      </c>
      <c r="BY27" s="413" t="str">
        <f t="shared" ca="1" si="35"/>
        <v/>
      </c>
      <c r="BZ27" s="412" t="str">
        <f ca="1">IF(OR(CA27="",CA27=0),"",MAX(BZ$5:BZ26)+1)</f>
        <v/>
      </c>
      <c r="CA27" s="316" t="str">
        <f ca="1">IFERROR(INDEX($AJ$38:$AJ$49, ROWS($CA$4:CA25)), IFERROR(INDEX($AN$38:$AN$49, ROWS($CA$4:CA25)-ROWS($AJ$38:$AJ$49)), IFERROR(INDEX($AR$38:$AR$49, ROWS($CA$4:CA25)-ROWS($AJ$38:$AJ$49)-ROWS($AN$38:$AN$49)),IFERROR(INDEX($AV$38:$AV$49, ROWS($CA$4:CA25)-ROWS($AJ$38:$AJ$49)-ROWS($AN$38:$AN$49)-ROWS($AR$38:$AR$49)),IFERROR(INDEX($AZ$38:$AZ$49, ROWS($CA$4:CA25)-ROWS($AJ$38:$AJ$49)-ROWS($AN$38:$AN$49)-ROWS($AR$38:$AR$49)-ROWS($AV$38:$AV$49)),IFERROR(INDEX($BD$38:$BD$49, ROWS($CA$4:CA25)-ROWS($AJ$38:$AJ$49)-ROWS($AN$38:$AN$49)-ROWS($AR$38:$AR$49)-ROWS($AV$38:$AV$49)-ROWS($AZ$38:$AZ$49)),IFERROR(INDEX($BH$38:$BH$49, ROWS($CA$4:CA25)-ROWS($AJ$38:$AJ$49)-ROWS($AN$38:$AN$49)-ROWS($AR$38:$AR$49)-ROWS($AV$38:$AV$49)-ROWS($AZ$38:$AZ$49)-ROWS($BD$38:$BD$49)), "")))))))</f>
        <v/>
      </c>
      <c r="CB27" s="316" t="str">
        <f t="shared" ca="1" si="36"/>
        <v/>
      </c>
      <c r="CC27" s="316" t="str">
        <f ca="1">IF(OR(CD27="",CD27=0),"",MAX(CC$5:CC26)+1)</f>
        <v/>
      </c>
      <c r="CD27" s="316" t="str">
        <f ca="1">IFERROR(INDEX($AK$38:$AK$49, ROWS($CD$4:CD25)), IFERROR(INDEX($AO$38:$AO$49, ROWS($CD$4:CD25)-ROWS($AK$38:$AK$49)), IFERROR(INDEX($AS$38:$AS$49, ROWS($CD$4:CD25)-ROWS($AK$38:$AK$49)-ROWS($AO$38:$AO$49)),IFERROR(INDEX($AW$38:$AW$49, ROWS($CD$4:CD25)-ROWS($AK$38:$AK$49)-ROWS($AO$38:$AO$49)-ROWS($AS$38:$AS$49)),IFERROR(INDEX($BA$38:$BA$49, ROWS($CD$4:CD25)-ROWS($AK$38:$AK$49)-ROWS($AO$38:$AO$49)-ROWS($AS$38:$AS$49)-ROWS($AW$38:$AW$49)),IFERROR(INDEX($BE$38:$BE$49, ROWS($CD$4:CD25)-ROWS($AK$38:$AK$49)-ROWS($AO$38:$AO$49)-ROWS($AS$38:$AS$49)-ROWS($AW$38:$AW$49)-ROWS($BA$38:$BA$49)),IFERROR(INDEX($BI$38:$BI$49, ROWS($CD$4:CD25)-ROWS($AK$38:$AK$49)-ROWS($AO$38:$AO$49)-ROWS($AS$38:$AS$49)-ROWS($AW$38:$AW$49)-ROWS($BA$38:$BA$49)-ROWS($BE$38:$BE$49)), "")))))))</f>
        <v/>
      </c>
      <c r="CE27" s="316" t="str">
        <f t="shared" ca="1" si="37"/>
        <v/>
      </c>
      <c r="CF27" s="413" t="str">
        <f t="shared" ca="1" si="38"/>
        <v/>
      </c>
      <c r="CG27" s="412" t="str">
        <f ca="1">IF(OR(CH27="",CH27=0),"",MAX(CG$5:CG26)+1)</f>
        <v/>
      </c>
      <c r="CH27" s="316" t="str">
        <f ca="1">IFERROR(INDEX($AJ$54:$AJ$65, ROWS($CH$4:CH25)), IFERROR(INDEX($AN$54:$AN$65, ROWS($CH$4:CH25)-ROWS($AJ$54:$AJ$65)), IFERROR(INDEX($AR$54:$AR$65, ROWS($CH$4:CH25)-ROWS($AJ$54:$AJ$65)-ROWS($AN$54:$AN$65)),IFERROR(INDEX($AV$54:$AV$65, ROWS($CH$4:CH25)-ROWS($AJ$54:$AJ$65)-ROWS($AN$54:$AN$65)-ROWS($AR$54:$AR$65)),IFERROR(INDEX($AZ$54:$AZ$65, ROWS($CH$4:CH25)-ROWS($AJ$54:$AJ$65)-ROWS($AN$54:$AN$65)-ROWS($AR$54:$AR$65)-ROWS($AV$54:$AV$65)),IFERROR(INDEX($BD$54:$BD$65, ROWS($CH$4:CH25)-ROWS($AJ$54:$AJ$65)-ROWS($AN$54:$AN$65)-ROWS($AR$54:$AR$65)-ROWS($AV$54:$AV$65)-ROWS($AZ$54:$AZ$65)),IFERROR(INDEX($BH$54:$BH$65, ROWS($CH$4:CH25)-ROWS($AJ$54:$AJ$65)-ROWS($AN$54:$AN$65)-ROWS($AR$54:$AR$65)-ROWS($AV$54:$AV$65)-ROWS($AZ$54:$AZ$65)-ROWS($BD$54:$BD$65)), "")))))))</f>
        <v/>
      </c>
      <c r="CI27" s="316" t="str">
        <f t="shared" ca="1" si="39"/>
        <v/>
      </c>
      <c r="CJ27" s="316" t="str">
        <f ca="1">IF(OR(CK27="",CK27=0),"",MAX(CJ$5:CJ26)+1)</f>
        <v/>
      </c>
      <c r="CK27" s="316" t="str">
        <f ca="1">IFERROR(INDEX($AK$54:$AK$65, ROWS($CK$4:CK25)), IFERROR(INDEX($AO$54:$AO$65, ROWS($CK$4:CK25)-ROWS($AK$54:$AK$65)), IFERROR(INDEX($AS$54:$AS$65, ROWS($CK$4:CK25)-ROWS($AK$54:$AK$65)-ROWS($AO$54:$AO$65)),IFERROR(INDEX($AW$54:$AW$65, ROWS($CK$4:CK25)-ROWS($AK$54:$AK$65)-ROWS($AO$54:$AO$65)-ROWS($AS$54:$AS$65)),IFERROR(INDEX($BA$54:$BA$65, ROWS($CK$4:CK25)-ROWS($AK$54:$AK$65)-ROWS($AO$54:$AO$65)-ROWS($AS$54:$AS$65)-ROWS($AW$54:$AW$65)),IFERROR(INDEX($BE$54:$BE$65, ROWS($CK$4:CK25)-ROWS($AK$54:$AK$65)-ROWS($AO$54:$AO$65)-ROWS($AS$54:$AS$65)-ROWS($AW$54:$AW$65)-ROWS($BA$54:$BA$65)),IFERROR(INDEX($BI$54:$BI$65, ROWS($CK$4:CK25)-ROWS($AK$54:$AK$65)-ROWS($AO$54:$AO$65)-ROWS($AS$54:$AS$65)-ROWS($AW$54:$AW$65)-ROWS($BA$54:$BA$65)-ROWS($BE$54:$BE$65)), "")))))))</f>
        <v/>
      </c>
      <c r="CL27" s="316" t="str">
        <f t="shared" ca="1" si="40"/>
        <v/>
      </c>
      <c r="CM27" s="413" t="str">
        <f t="shared" ca="1" si="41"/>
        <v/>
      </c>
      <c r="CN27" s="412" t="str">
        <f ca="1">IF(OR(CO27="",CO27=0),"",MAX(CN$5:CN26)+1)</f>
        <v/>
      </c>
      <c r="CO27" s="316" t="str">
        <f ca="1">IFERROR(INDEX($AJ$70:$AJ$81, ROWS($CO$4:CO25)), IFERROR(INDEX($AN$70:$AN$81, ROWS($CO$4:CO25)-ROWS($AJ$70:$AJ$81)), IFERROR(INDEX($AR$70:$AR$81, ROWS($CO$4:CO25)-ROWS($AJ$70:$AJ$81)-ROWS($AN$70:$AN$81)),IFERROR(INDEX($AV$70:$AV$81, ROWS($CO$4:CO25)-ROWS($AJ$70:$AJ$81)-ROWS($AN$70:$AN$81)-ROWS($AR$70:$AR$81)),IFERROR(INDEX($AZ$70:$AZ$81, ROWS($CO$4:CO25)-ROWS($AJ$70:$AJ$81)-ROWS($AN$70:$AN$81)-ROWS($AR$70:$AR$81)-ROWS($AV$70:$AV$81)),IFERROR(INDEX($BD$70:$BD$81, ROWS($CO$4:CO25)-ROWS($AJ$70:$AJ$81)-ROWS($AN$70:$AN$81)-ROWS($AR$70:$AR$81)-ROWS($AV$70:$AV$81)-ROWS($AZ$70:$AZ$81)),IFERROR(INDEX($BH$70:$BH$81, ROWS($CO$4:CO25)-ROWS($AJ$70:$AJ$81)-ROWS($AN$70:$AN$81)-ROWS($AR$70:$AR$81)-ROWS($AV$70:$AV$81)-ROWS($AZ$70:$AZ$81)-ROWS($BD$70:$BD$81)), "")))))))</f>
        <v/>
      </c>
      <c r="CP27" s="316" t="str">
        <f t="shared" ca="1" si="42"/>
        <v/>
      </c>
      <c r="CQ27" s="316" t="str">
        <f ca="1">IF(OR(CR27="",CR27=0),"",MAX(CQ$5:CQ26)+1)</f>
        <v/>
      </c>
      <c r="CR27" s="316" t="str">
        <f ca="1">IFERROR(INDEX($AK$70:$AK$81, ROWS($CR$4:CR25)), IFERROR(INDEX($AO$70:$AO$81, ROWS($CR$4:CR25)-ROWS($AK$70:$AK$81)), IFERROR(INDEX($AS$70:$AS$81, ROWS($CR$4:CR25)-ROWS($AK$70:$AK$81)-ROWS($AO$70:$AO$81)),IFERROR(INDEX($AW$70:$AW$81, ROWS($CR$4:CR25)-ROWS($AK$70:$AK$81)-ROWS($AO$70:$AO$81)-ROWS($AS$70:$AS$81)),IFERROR(INDEX($BA$70:$BA$81, ROWS($CR$4:CR25)-ROWS($AK$70:$AK$81)-ROWS($AO$70:$AO$81)-ROWS($AS$70:$AS$81)-ROWS($AW$70:$AW$81)),IFERROR(INDEX($BE$70:$BE$81, ROWS($CR$4:CR25)-ROWS($AK$70:$AK$81)-ROWS($AO$70:$AO$81)-ROWS($AS$70:$AS$81)-ROWS($AW$70:$AW$81)-ROWS($BA$70:$BA$81)),IFERROR(INDEX($BI$70:$BI$81, ROWS($CR$4:CR25)-ROWS($AK$70:$AK$81)-ROWS($AO$70:$AO$81)-ROWS($AS$70:$AS$81)-ROWS($AW$70:$AW$81)-ROWS($BA$70:$BA$81)-ROWS($BE$70:$BE$81)), "")))))))</f>
        <v/>
      </c>
      <c r="CS27" s="316" t="str">
        <f t="shared" ca="1" si="43"/>
        <v/>
      </c>
      <c r="CT27" s="413" t="str">
        <f t="shared" ca="1" si="44"/>
        <v/>
      </c>
      <c r="CU27" s="412" t="str">
        <f>IF(OR(CV27="",CV27=0),"",MAX(CU$5:CU26)+1)</f>
        <v/>
      </c>
      <c r="CV27" s="316">
        <f>IFERROR(INDEX($AJ$86:$AJ$97, ROWS($CV$4:CV25)), IFERROR(INDEX($AN$86:$AN$97, ROWS($CV$4:CV25)-ROWS($AJ$86:$AJ$97)), ""))</f>
        <v>0</v>
      </c>
      <c r="CW27" s="316" t="str">
        <f t="shared" si="45"/>
        <v/>
      </c>
      <c r="CX27" s="316" t="str">
        <f>IF(OR(CY27="",CY27=0),"",MAX(CX$5:CX26)+1)</f>
        <v/>
      </c>
      <c r="CY27" s="316">
        <f>IFERROR(INDEX($AK$86:$AK$97, ROWS($CY$4:CY25)), IFERROR(INDEX($AO$86:$AO$97, ROWS($CY$4:CY25)-ROWS($AK$86:$AK$97)), ""))</f>
        <v>0</v>
      </c>
      <c r="CZ27" s="316" t="str">
        <f t="shared" si="46"/>
        <v/>
      </c>
      <c r="DA27" s="413" t="str">
        <f t="shared" si="47"/>
        <v/>
      </c>
      <c r="DC27" s="438" t="str">
        <f ca="1">IF(OR(DD27="",DD27=0),"",MAX(DC$25:DC26)+1)</f>
        <v/>
      </c>
      <c r="DD27" s="434" t="str">
        <f t="shared" ref="DD27:DD43" ca="1" si="90">IF(BU7="","",IF(NOT(BY7="Income"),BU7,""))</f>
        <v/>
      </c>
      <c r="DE27" s="413" t="str">
        <f t="shared" ref="DE27:DE43" ca="1" si="91">IF(BX7="","",IF(NOT(BY7="Income"),BX7,""))</f>
        <v/>
      </c>
      <c r="DF27" s="431">
        <f ca="1">IF(OR(DG27="",DG27=0),"",MAX(DF$25:DF26)+1)</f>
        <v>1</v>
      </c>
      <c r="DG27" s="412" t="str">
        <f t="shared" ref="DG27:DG43" ca="1" si="92">IF(BU7="","",IF(BY7="Income",BU7,""))</f>
        <v>Paycheck 2</v>
      </c>
      <c r="DH27" s="413">
        <f t="shared" ref="DH27:DH43" ca="1" si="93">IF(BU7="","",IF(BY7="Income",BX7,""))</f>
        <v>400</v>
      </c>
      <c r="DI27" s="412" t="str">
        <f t="shared" ref="DI27:DI43" ca="1" si="94">IFERROR(INDEX($DD$26:$DD$43,MATCH(ROW()-ROW($DI$25),$DC$26:$DC$43,0)),"")</f>
        <v>Car 2 Gas</v>
      </c>
      <c r="DJ27" s="413">
        <f t="shared" ref="DJ27:DJ43" ca="1" si="95">IFERROR(INDEX($DE$26:$DE$43,MATCH(ROW()-ROW($DI$25),$DC$26:$DC$43,0)),"")</f>
        <v>80</v>
      </c>
      <c r="DK27" s="412" t="str">
        <f t="shared" ref="DK27:DK43" ca="1" si="96">IFERROR(INDEX($DG$26:$DG$43,MATCH(ROW()-ROW($DK$25),$DF$26:$DF$43,0)),"")</f>
        <v>Paycheck 3</v>
      </c>
      <c r="DL27" s="413">
        <f t="shared" ref="DL27:DL43" ca="1" si="97">IFERROR(INDEX($DH$26:$DH$43,MATCH(ROW()-ROW($DK$25),$DF$26:$DF$43,0)),"")</f>
        <v>700</v>
      </c>
      <c r="DN27" s="425" t="str">
        <f ca="1">IF(DI29="","",CONCATENATE(DI29," - ",DJ29))</f>
        <v>D. Store Card 4 - 30</v>
      </c>
      <c r="DO27" s="295" t="str">
        <f ca="1">IF(DI30="","",CONCATENATE(DI30," - ",DJ30))</f>
        <v>D. Store Card 1 - 30</v>
      </c>
      <c r="DP27" s="295" t="str">
        <f ca="1">IF(DI31="","",CONCATENATE(DI31," - ",DJ31))</f>
        <v>Car 1 Gas - 50</v>
      </c>
      <c r="DQ27" s="425" t="str">
        <f ca="1">IF(DK29="","",CONCATENATE(DK29," - ",DL29))</f>
        <v/>
      </c>
      <c r="DR27" s="295" t="str">
        <f ca="1">IF(DK30="","",CONCATENATE(DK30," - ",DL30))</f>
        <v/>
      </c>
      <c r="DS27" s="426" t="str">
        <f ca="1">IF(DK31="","",CONCATENATE(DK31," - ",DL31))</f>
        <v/>
      </c>
    </row>
    <row r="28" spans="1:123" s="292" customFormat="1" ht="15" customHeight="1" x14ac:dyDescent="0.3">
      <c r="A28" s="1173" t="s">
        <v>478</v>
      </c>
      <c r="B28" s="1174"/>
      <c r="C28" s="1173" t="s">
        <v>478</v>
      </c>
      <c r="D28" s="1174"/>
      <c r="E28" s="1173" t="s">
        <v>478</v>
      </c>
      <c r="F28" s="1174"/>
      <c r="G28" s="1173" t="s">
        <v>478</v>
      </c>
      <c r="H28" s="1174"/>
      <c r="I28" s="1173" t="s">
        <v>478</v>
      </c>
      <c r="J28" s="1174"/>
      <c r="K28" s="1173" t="s">
        <v>478</v>
      </c>
      <c r="L28" s="1174"/>
      <c r="M28" s="1173" t="s">
        <v>478</v>
      </c>
      <c r="N28" s="1174"/>
      <c r="P28" s="297" t="str">
        <f t="shared" ca="1" si="89"/>
        <v/>
      </c>
      <c r="Q28" s="297" t="str">
        <f t="shared" ca="1" si="81"/>
        <v/>
      </c>
      <c r="R28" s="297" t="str">
        <f t="shared" ca="1" si="81"/>
        <v/>
      </c>
      <c r="S28" s="298" t="str">
        <f t="shared" ca="1" si="81"/>
        <v/>
      </c>
      <c r="T28" s="297" t="str">
        <f t="shared" ca="1" si="81"/>
        <v/>
      </c>
      <c r="U28" s="297" t="str">
        <f t="shared" ca="1" si="81"/>
        <v/>
      </c>
      <c r="V28" s="1160" t="s">
        <v>503</v>
      </c>
      <c r="W28" s="1161"/>
      <c r="X28" s="424">
        <f ca="1">IF(OR(X26=""),0,SUM(X25+X26-X24))</f>
        <v>4735.5100000000011</v>
      </c>
      <c r="Y28"/>
      <c r="AB28" s="299"/>
      <c r="AC28" s="358">
        <f>IF('Data Entry'!H12="","",'Data Entry'!H12)</f>
        <v>23</v>
      </c>
      <c r="AD28" s="356" t="str">
        <f>IF('Data Entry'!G12="","",'Data Entry'!G12)</f>
        <v>Credit Card 1</v>
      </c>
      <c r="AE28" s="363">
        <f>IF('Data Entry'!J12="","",'Data Entry'!J12)</f>
        <v>50</v>
      </c>
      <c r="AF28" s="402">
        <f>IF('Data Entry'!I12="","",'Data Entry'!I12)</f>
        <v>800</v>
      </c>
      <c r="AG28" s="300"/>
      <c r="AH28"/>
      <c r="AI28" s="304" t="str">
        <f t="shared" ca="1" si="82"/>
        <v/>
      </c>
      <c r="AJ28" s="305" t="str">
        <f t="shared" ca="1" si="60"/>
        <v/>
      </c>
      <c r="AK28" s="306" t="str">
        <f t="shared" ca="1" si="61"/>
        <v/>
      </c>
      <c r="AL28" s="307" t="str">
        <f t="shared" ca="1" si="62"/>
        <v/>
      </c>
      <c r="AM28" s="304" t="str">
        <f t="shared" ca="1" si="83"/>
        <v/>
      </c>
      <c r="AN28" s="305" t="str">
        <f t="shared" ca="1" si="63"/>
        <v/>
      </c>
      <c r="AO28" s="306" t="str">
        <f t="shared" ca="1" si="64"/>
        <v/>
      </c>
      <c r="AP28" s="307" t="str">
        <f t="shared" ca="1" si="65"/>
        <v/>
      </c>
      <c r="AQ28" s="304" t="str">
        <f t="shared" ca="1" si="84"/>
        <v/>
      </c>
      <c r="AR28" s="305" t="str">
        <f t="shared" ca="1" si="66"/>
        <v/>
      </c>
      <c r="AS28" s="306" t="str">
        <f t="shared" ca="1" si="67"/>
        <v/>
      </c>
      <c r="AT28" s="307" t="str">
        <f t="shared" ca="1" si="68"/>
        <v/>
      </c>
      <c r="AU28" s="304" t="str">
        <f t="shared" ca="1" si="85"/>
        <v/>
      </c>
      <c r="AV28" s="305" t="str">
        <f t="shared" ca="1" si="69"/>
        <v/>
      </c>
      <c r="AW28" s="306" t="str">
        <f t="shared" ca="1" si="70"/>
        <v/>
      </c>
      <c r="AX28" s="307" t="str">
        <f t="shared" ca="1" si="71"/>
        <v/>
      </c>
      <c r="AY28" s="304" t="str">
        <f t="shared" ca="1" si="86"/>
        <v/>
      </c>
      <c r="AZ28" s="305" t="str">
        <f t="shared" ca="1" si="72"/>
        <v/>
      </c>
      <c r="BA28" s="306" t="str">
        <f t="shared" ca="1" si="73"/>
        <v/>
      </c>
      <c r="BB28" s="307" t="str">
        <f t="shared" ca="1" si="74"/>
        <v/>
      </c>
      <c r="BC28" s="304" t="str">
        <f t="shared" ca="1" si="87"/>
        <v/>
      </c>
      <c r="BD28" s="305" t="str">
        <f t="shared" ca="1" si="75"/>
        <v/>
      </c>
      <c r="BE28" s="306" t="str">
        <f t="shared" ca="1" si="76"/>
        <v/>
      </c>
      <c r="BF28" s="307" t="str">
        <f t="shared" ca="1" si="77"/>
        <v/>
      </c>
      <c r="BG28" s="304" t="str">
        <f t="shared" ca="1" si="88"/>
        <v/>
      </c>
      <c r="BH28" s="305" t="str">
        <f t="shared" ca="1" si="78"/>
        <v/>
      </c>
      <c r="BI28" s="306" t="str">
        <f t="shared" ca="1" si="79"/>
        <v/>
      </c>
      <c r="BJ28" s="307" t="str">
        <f t="shared" ca="1" si="80"/>
        <v/>
      </c>
      <c r="BL28" s="412" t="str">
        <f ca="1">IF(OR(BM28="",BM28=0),"",MAX(BL$5:BL27)+1)</f>
        <v/>
      </c>
      <c r="BM28" s="316" t="str">
        <f ca="1">IFERROR(INDEX($AJ$6:$AJ$17, ROWS(BM$4:$BM26)), IFERROR(INDEX($AN$6:$AN$17, ROWS(BM$4:$BM26)-ROWS($AJ$6:$AJ$17)), IFERROR(INDEX($AR$6:$AR$17, ROWS(BM$4:$BM26)-ROWS($AJ$6:$AJ$17)-ROWS($AN$6:$AN$17)),IFERROR(INDEX($AV$6:$AV$17, ROWS(BM$4:$BM26)-ROWS($AJ$6:$AJ$17)-ROWS($AN$6:$AN$17)-ROWS($AR$6:$AR$17)),IFERROR(INDEX($AZ$6:$AZ$17, ROWS(BM$4:$BM26)-ROWS($AJ$6:$AJ$17)-ROWS($AN$6:$AN$17)-ROWS($AR$6:$AR$17)-ROWS($AV$6:$AV$17)),IFERROR(INDEX($BD$6:$BD$17, ROWS(BM$4:$BM26)-ROWS($AJ$6:$AJ$17)-ROWS($AN$6:$AN$17)-ROWS($AR$6:$AR$17)-ROWS($AV$6:$AV$17)-ROWS($AZ$6:$AZ$17)),IFERROR(INDEX($BH$6:$BH$17, ROWS(BM$4:$BM26)-ROWS($AJ$6:$AJ$17)-ROWS($AN$6:$AN$17)-ROWS($AR$6:$AR$17)-ROWS($AV$6:$AV$17)-ROWS($AZ$6:$AZ$17)-ROWS($BD$6:$BD$17)), "")))))))</f>
        <v/>
      </c>
      <c r="BN28" s="316" t="str">
        <f t="shared" ca="1" si="30"/>
        <v/>
      </c>
      <c r="BO28" s="316" t="str">
        <f ca="1">IF(OR(BP28="",BP28=0),"",MAX(BO$5:BO27)+1)</f>
        <v/>
      </c>
      <c r="BP28" s="316" t="str">
        <f ca="1">IFERROR(INDEX($AK$6:$AK$17, ROWS($BP$4:BP26)), IFERROR(INDEX($AO$6:$AO$17, ROWS($BP$4:BP26)-ROWS($AK$6:$AK$17)), IFERROR(INDEX($AS$6:$AS$17, ROWS($BP$4:BP26)-ROWS($AK$6:$AK$17)-ROWS($AO$6:$AO$17)),IFERROR(INDEX($AW$6:$AW$17, ROWS($BP$4:BP26)-ROWS($AK$6:$AK$17)-ROWS($AO$6:$AO$17)-ROWS($AS$6:$AS$17)),IFERROR(INDEX($BA$6:$BA$17, ROWS($BP$4:BP26)-ROWS($AK$6:$AK$17)-ROWS($AO$6:$AO$17)-ROWS($AS$6:$AS$17)-ROWS($AW$6:$AW$17)),IFERROR(INDEX($BE$6:$BE$17, ROWS($BP$4:BP26)-ROWS($AK$6:$AK$17)-ROWS($AO$6:$AO$17)-ROWS($AS$6:$AS$17)-ROWS($AW$6:$AW$17)-ROWS($BA$6:$BA$17)),IFERROR(INDEX($BI$6:$BI$17, ROWS($BP$4:BP26)-ROWS($AK$6:$AK$17)-ROWS($AO$6:$AO$17)-ROWS($AS$6:$AS$17)-ROWS($AW$6:$AW$17)-ROWS($BA$6:$BA$17)-ROWS($BE$6:$BE$17)), "")))))))</f>
        <v/>
      </c>
      <c r="BQ28" s="316" t="str">
        <f t="shared" ca="1" si="31"/>
        <v/>
      </c>
      <c r="BR28" s="413" t="str">
        <f t="shared" ca="1" si="32"/>
        <v/>
      </c>
      <c r="BS28" s="412" t="str">
        <f ca="1">IF(OR(BT28="",BT28=0),"",MAX(BS$5:BS27)+1)</f>
        <v/>
      </c>
      <c r="BT28" s="316" t="str">
        <f ca="1">IFERROR(INDEX($AJ$22:$AJ$33, ROWS($BT$4:BT26)), IFERROR(INDEX($AN$22:$AN$33, ROWS($BT$4:BT26)-ROWS($AJ$22:$AJ$33)), IFERROR(INDEX($AR$22:$AR$33, ROWS($BT$4:BT26)-ROWS($AJ$22:$AJ$33)-ROWS($AN$22:$AN$33)),IFERROR(INDEX($AV$22:$AV$33, ROWS($BT$4:BT26)-ROWS($AJ$22:$AJ$33)-ROWS($AN$22:$AN$33)-ROWS($AR$22:$AR$33)),IFERROR(INDEX($AZ$22:$AZ$33, ROWS($BT$4:BT26)-ROWS($AJ$22:$AJ$33)-ROWS($AN$22:$AN$33)-ROWS($AR$22:$AR$33)-ROWS($AV$22:$AV$33)),IFERROR(INDEX($BD$22:$BD$33, ROWS($BT$4:BT26)-ROWS($AJ$22:$AJ$33)-ROWS($AN$22:$AN$33)-ROWS($AR$22:$AR$33)-ROWS($AV$22:$AV$33)-ROWS($AZ$22:$AZ$33)),IFERROR(INDEX($BH$22:$BH$33, ROWS($BT$4:BT26)-ROWS($AJ$22:$AJ$33)-ROWS($AN$22:$AN$33)-ROWS($AR$22:$AR$33)-ROWS($AV$22:$AV$33)-ROWS($AZ$22:$AZ$33)-ROWS($BD$22:$BD$33)), "")))))))</f>
        <v/>
      </c>
      <c r="BU28" s="316" t="str">
        <f t="shared" ca="1" si="33"/>
        <v/>
      </c>
      <c r="BV28" s="316" t="str">
        <f ca="1">IF(OR(BW28="",BW28=0),"",MAX(BV$5:BV27)+1)</f>
        <v/>
      </c>
      <c r="BW28" s="316" t="str">
        <f ca="1">IFERROR(INDEX($AK$22:$AK$33, ROWS($BW$4:BW26)), IFERROR(INDEX($AO$22:$AO$33, ROWS($BW$4:BW26)-ROWS($AK$22:$AK$33)), IFERROR(INDEX($AS$22:$AS$33, ROWS($BW$4:BW26)-ROWS($AK$22:$AK$33)-ROWS($AO$22:$AO$33)),IFERROR(INDEX($AW$22:$AW$33, ROWS($BW$4:BW26)-ROWS($AK$22:$AK$33)-ROWS($AO$22:$AO$33)-ROWS($AS$22:$AS$33)),IFERROR(INDEX($BA$22:$BA$33, ROWS($BW$4:BW26)-ROWS($AK$22:$AK$33)-ROWS($AO$22:$AO$33)-ROWS($AS$22:$AS$33)-ROWS($AW$22:$AW$33)),IFERROR(INDEX($BE$22:$BE$33, ROWS($BW$4:BW26)-ROWS($AK$22:$AK$33)-ROWS($AO$22:$AO$33)-ROWS($AS$22:$AS$33)-ROWS($AW$22:$AW$33)-ROWS($BA$22:$BA$33)),IFERROR(INDEX($BI$22:$BI$33, ROWS($BW$4:BW26)-ROWS($AK$22:$AK$33)-ROWS($AO$22:$AO$33)-ROWS($AS$22:$AS$33)-ROWS($AW$22:$AW$33)-ROWS($BA$22:$BA$33)-ROWS($BE$22:$BE$33)), "")))))))</f>
        <v/>
      </c>
      <c r="BX28" s="316" t="str">
        <f t="shared" ca="1" si="34"/>
        <v/>
      </c>
      <c r="BY28" s="413" t="str">
        <f t="shared" ca="1" si="35"/>
        <v/>
      </c>
      <c r="BZ28" s="412" t="str">
        <f ca="1">IF(OR(CA28="",CA28=0),"",MAX(BZ$5:BZ27)+1)</f>
        <v/>
      </c>
      <c r="CA28" s="316" t="str">
        <f ca="1">IFERROR(INDEX($AJ$38:$AJ$49, ROWS($CA$4:CA26)), IFERROR(INDEX($AN$38:$AN$49, ROWS($CA$4:CA26)-ROWS($AJ$38:$AJ$49)), IFERROR(INDEX($AR$38:$AR$49, ROWS($CA$4:CA26)-ROWS($AJ$38:$AJ$49)-ROWS($AN$38:$AN$49)),IFERROR(INDEX($AV$38:$AV$49, ROWS($CA$4:CA26)-ROWS($AJ$38:$AJ$49)-ROWS($AN$38:$AN$49)-ROWS($AR$38:$AR$49)),IFERROR(INDEX($AZ$38:$AZ$49, ROWS($CA$4:CA26)-ROWS($AJ$38:$AJ$49)-ROWS($AN$38:$AN$49)-ROWS($AR$38:$AR$49)-ROWS($AV$38:$AV$49)),IFERROR(INDEX($BD$38:$BD$49, ROWS($CA$4:CA26)-ROWS($AJ$38:$AJ$49)-ROWS($AN$38:$AN$49)-ROWS($AR$38:$AR$49)-ROWS($AV$38:$AV$49)-ROWS($AZ$38:$AZ$49)),IFERROR(INDEX($BH$38:$BH$49, ROWS($CA$4:CA26)-ROWS($AJ$38:$AJ$49)-ROWS($AN$38:$AN$49)-ROWS($AR$38:$AR$49)-ROWS($AV$38:$AV$49)-ROWS($AZ$38:$AZ$49)-ROWS($BD$38:$BD$49)), "")))))))</f>
        <v/>
      </c>
      <c r="CB28" s="316" t="str">
        <f t="shared" ca="1" si="36"/>
        <v/>
      </c>
      <c r="CC28" s="316" t="str">
        <f ca="1">IF(OR(CD28="",CD28=0),"",MAX(CC$5:CC27)+1)</f>
        <v/>
      </c>
      <c r="CD28" s="316" t="str">
        <f ca="1">IFERROR(INDEX($AK$38:$AK$49, ROWS($CD$4:CD26)), IFERROR(INDEX($AO$38:$AO$49, ROWS($CD$4:CD26)-ROWS($AK$38:$AK$49)), IFERROR(INDEX($AS$38:$AS$49, ROWS($CD$4:CD26)-ROWS($AK$38:$AK$49)-ROWS($AO$38:$AO$49)),IFERROR(INDEX($AW$38:$AW$49, ROWS($CD$4:CD26)-ROWS($AK$38:$AK$49)-ROWS($AO$38:$AO$49)-ROWS($AS$38:$AS$49)),IFERROR(INDEX($BA$38:$BA$49, ROWS($CD$4:CD26)-ROWS($AK$38:$AK$49)-ROWS($AO$38:$AO$49)-ROWS($AS$38:$AS$49)-ROWS($AW$38:$AW$49)),IFERROR(INDEX($BE$38:$BE$49, ROWS($CD$4:CD26)-ROWS($AK$38:$AK$49)-ROWS($AO$38:$AO$49)-ROWS($AS$38:$AS$49)-ROWS($AW$38:$AW$49)-ROWS($BA$38:$BA$49)),IFERROR(INDEX($BI$38:$BI$49, ROWS($CD$4:CD26)-ROWS($AK$38:$AK$49)-ROWS($AO$38:$AO$49)-ROWS($AS$38:$AS$49)-ROWS($AW$38:$AW$49)-ROWS($BA$38:$BA$49)-ROWS($BE$38:$BE$49)), "")))))))</f>
        <v/>
      </c>
      <c r="CE28" s="316" t="str">
        <f t="shared" ca="1" si="37"/>
        <v/>
      </c>
      <c r="CF28" s="413" t="str">
        <f t="shared" ca="1" si="38"/>
        <v/>
      </c>
      <c r="CG28" s="412" t="str">
        <f ca="1">IF(OR(CH28="",CH28=0),"",MAX(CG$5:CG27)+1)</f>
        <v/>
      </c>
      <c r="CH28" s="316" t="str">
        <f ca="1">IFERROR(INDEX($AJ$54:$AJ$65, ROWS($CH$4:CH26)), IFERROR(INDEX($AN$54:$AN$65, ROWS($CH$4:CH26)-ROWS($AJ$54:$AJ$65)), IFERROR(INDEX($AR$54:$AR$65, ROWS($CH$4:CH26)-ROWS($AJ$54:$AJ$65)-ROWS($AN$54:$AN$65)),IFERROR(INDEX($AV$54:$AV$65, ROWS($CH$4:CH26)-ROWS($AJ$54:$AJ$65)-ROWS($AN$54:$AN$65)-ROWS($AR$54:$AR$65)),IFERROR(INDEX($AZ$54:$AZ$65, ROWS($CH$4:CH26)-ROWS($AJ$54:$AJ$65)-ROWS($AN$54:$AN$65)-ROWS($AR$54:$AR$65)-ROWS($AV$54:$AV$65)),IFERROR(INDEX($BD$54:$BD$65, ROWS($CH$4:CH26)-ROWS($AJ$54:$AJ$65)-ROWS($AN$54:$AN$65)-ROWS($AR$54:$AR$65)-ROWS($AV$54:$AV$65)-ROWS($AZ$54:$AZ$65)),IFERROR(INDEX($BH$54:$BH$65, ROWS($CH$4:CH26)-ROWS($AJ$54:$AJ$65)-ROWS($AN$54:$AN$65)-ROWS($AR$54:$AR$65)-ROWS($AV$54:$AV$65)-ROWS($AZ$54:$AZ$65)-ROWS($BD$54:$BD$65)), "")))))))</f>
        <v/>
      </c>
      <c r="CI28" s="316" t="str">
        <f t="shared" ca="1" si="39"/>
        <v/>
      </c>
      <c r="CJ28" s="316" t="str">
        <f ca="1">IF(OR(CK28="",CK28=0),"",MAX(CJ$5:CJ27)+1)</f>
        <v/>
      </c>
      <c r="CK28" s="316" t="str">
        <f ca="1">IFERROR(INDEX($AK$54:$AK$65, ROWS($CK$4:CK26)), IFERROR(INDEX($AO$54:$AO$65, ROWS($CK$4:CK26)-ROWS($AK$54:$AK$65)), IFERROR(INDEX($AS$54:$AS$65, ROWS($CK$4:CK26)-ROWS($AK$54:$AK$65)-ROWS($AO$54:$AO$65)),IFERROR(INDEX($AW$54:$AW$65, ROWS($CK$4:CK26)-ROWS($AK$54:$AK$65)-ROWS($AO$54:$AO$65)-ROWS($AS$54:$AS$65)),IFERROR(INDEX($BA$54:$BA$65, ROWS($CK$4:CK26)-ROWS($AK$54:$AK$65)-ROWS($AO$54:$AO$65)-ROWS($AS$54:$AS$65)-ROWS($AW$54:$AW$65)),IFERROR(INDEX($BE$54:$BE$65, ROWS($CK$4:CK26)-ROWS($AK$54:$AK$65)-ROWS($AO$54:$AO$65)-ROWS($AS$54:$AS$65)-ROWS($AW$54:$AW$65)-ROWS($BA$54:$BA$65)),IFERROR(INDEX($BI$54:$BI$65, ROWS($CK$4:CK26)-ROWS($AK$54:$AK$65)-ROWS($AO$54:$AO$65)-ROWS($AS$54:$AS$65)-ROWS($AW$54:$AW$65)-ROWS($BA$54:$BA$65)-ROWS($BE$54:$BE$65)), "")))))))</f>
        <v/>
      </c>
      <c r="CL28" s="316" t="str">
        <f t="shared" ca="1" si="40"/>
        <v/>
      </c>
      <c r="CM28" s="413" t="str">
        <f t="shared" ca="1" si="41"/>
        <v/>
      </c>
      <c r="CN28" s="412" t="str">
        <f ca="1">IF(OR(CO28="",CO28=0),"",MAX(CN$5:CN27)+1)</f>
        <v/>
      </c>
      <c r="CO28" s="316" t="str">
        <f ca="1">IFERROR(INDEX($AJ$70:$AJ$81, ROWS($CO$4:CO26)), IFERROR(INDEX($AN$70:$AN$81, ROWS($CO$4:CO26)-ROWS($AJ$70:$AJ$81)), IFERROR(INDEX($AR$70:$AR$81, ROWS($CO$4:CO26)-ROWS($AJ$70:$AJ$81)-ROWS($AN$70:$AN$81)),IFERROR(INDEX($AV$70:$AV$81, ROWS($CO$4:CO26)-ROWS($AJ$70:$AJ$81)-ROWS($AN$70:$AN$81)-ROWS($AR$70:$AR$81)),IFERROR(INDEX($AZ$70:$AZ$81, ROWS($CO$4:CO26)-ROWS($AJ$70:$AJ$81)-ROWS($AN$70:$AN$81)-ROWS($AR$70:$AR$81)-ROWS($AV$70:$AV$81)),IFERROR(INDEX($BD$70:$BD$81, ROWS($CO$4:CO26)-ROWS($AJ$70:$AJ$81)-ROWS($AN$70:$AN$81)-ROWS($AR$70:$AR$81)-ROWS($AV$70:$AV$81)-ROWS($AZ$70:$AZ$81)),IFERROR(INDEX($BH$70:$BH$81, ROWS($CO$4:CO26)-ROWS($AJ$70:$AJ$81)-ROWS($AN$70:$AN$81)-ROWS($AR$70:$AR$81)-ROWS($AV$70:$AV$81)-ROWS($AZ$70:$AZ$81)-ROWS($BD$70:$BD$81)), "")))))))</f>
        <v/>
      </c>
      <c r="CP28" s="316" t="str">
        <f t="shared" ca="1" si="42"/>
        <v/>
      </c>
      <c r="CQ28" s="316" t="str">
        <f ca="1">IF(OR(CR28="",CR28=0),"",MAX(CQ$5:CQ27)+1)</f>
        <v/>
      </c>
      <c r="CR28" s="316" t="str">
        <f ca="1">IFERROR(INDEX($AK$70:$AK$81, ROWS($CR$4:CR26)), IFERROR(INDEX($AO$70:$AO$81, ROWS($CR$4:CR26)-ROWS($AK$70:$AK$81)), IFERROR(INDEX($AS$70:$AS$81, ROWS($CR$4:CR26)-ROWS($AK$70:$AK$81)-ROWS($AO$70:$AO$81)),IFERROR(INDEX($AW$70:$AW$81, ROWS($CR$4:CR26)-ROWS($AK$70:$AK$81)-ROWS($AO$70:$AO$81)-ROWS($AS$70:$AS$81)),IFERROR(INDEX($BA$70:$BA$81, ROWS($CR$4:CR26)-ROWS($AK$70:$AK$81)-ROWS($AO$70:$AO$81)-ROWS($AS$70:$AS$81)-ROWS($AW$70:$AW$81)),IFERROR(INDEX($BE$70:$BE$81, ROWS($CR$4:CR26)-ROWS($AK$70:$AK$81)-ROWS($AO$70:$AO$81)-ROWS($AS$70:$AS$81)-ROWS($AW$70:$AW$81)-ROWS($BA$70:$BA$81)),IFERROR(INDEX($BI$70:$BI$81, ROWS($CR$4:CR26)-ROWS($AK$70:$AK$81)-ROWS($AO$70:$AO$81)-ROWS($AS$70:$AS$81)-ROWS($AW$70:$AW$81)-ROWS($BA$70:$BA$81)-ROWS($BE$70:$BE$81)), "")))))))</f>
        <v/>
      </c>
      <c r="CS28" s="316" t="str">
        <f t="shared" ca="1" si="43"/>
        <v/>
      </c>
      <c r="CT28" s="413" t="str">
        <f t="shared" ca="1" si="44"/>
        <v/>
      </c>
      <c r="CU28" s="412" t="str">
        <f>IF(OR(CV28="",CV28=0),"",MAX(CU$5:CU27)+1)</f>
        <v/>
      </c>
      <c r="CV28" s="316">
        <f>IFERROR(INDEX($AJ$86:$AJ$97, ROWS($CV$4:CV26)), IFERROR(INDEX($AN$86:$AN$97, ROWS($CV$4:CV26)-ROWS($AJ$86:$AJ$97)), ""))</f>
        <v>0</v>
      </c>
      <c r="CW28" s="316" t="str">
        <f t="shared" si="45"/>
        <v/>
      </c>
      <c r="CX28" s="316" t="str">
        <f>IF(OR(CY28="",CY28=0),"",MAX(CX$5:CX27)+1)</f>
        <v/>
      </c>
      <c r="CY28" s="316">
        <f>IFERROR(INDEX($AK$86:$AK$97, ROWS($CY$4:CY26)), IFERROR(INDEX($AO$86:$AO$97, ROWS($CY$4:CY26)-ROWS($AK$86:$AK$97)), ""))</f>
        <v>0</v>
      </c>
      <c r="CZ28" s="316" t="str">
        <f t="shared" si="46"/>
        <v/>
      </c>
      <c r="DA28" s="413" t="str">
        <f t="shared" si="47"/>
        <v/>
      </c>
      <c r="DC28" s="438">
        <f ca="1">IF(OR(DD28="",DD28=0),"",MAX(DC$25:DC27)+1)</f>
        <v>2</v>
      </c>
      <c r="DD28" s="434" t="str">
        <f t="shared" ca="1" si="90"/>
        <v>Car 2 Gas</v>
      </c>
      <c r="DE28" s="413">
        <f t="shared" ca="1" si="91"/>
        <v>80</v>
      </c>
      <c r="DF28" s="431" t="str">
        <f ca="1">IF(OR(DG28="",DG28=0),"",MAX(DF$25:DF27)+1)</f>
        <v/>
      </c>
      <c r="DG28" s="412" t="str">
        <f t="shared" ca="1" si="92"/>
        <v/>
      </c>
      <c r="DH28" s="413" t="str">
        <f t="shared" ca="1" si="93"/>
        <v/>
      </c>
      <c r="DI28" s="412" t="str">
        <f t="shared" ca="1" si="94"/>
        <v>Netflix</v>
      </c>
      <c r="DJ28" s="413">
        <f t="shared" ca="1" si="95"/>
        <v>14.95</v>
      </c>
      <c r="DK28" s="412" t="str">
        <f t="shared" ca="1" si="96"/>
        <v>Paycheck 1</v>
      </c>
      <c r="DL28" s="413">
        <f t="shared" ca="1" si="97"/>
        <v>850</v>
      </c>
      <c r="DN28" s="425" t="str">
        <f ca="1">IF(DI32="","",CONCATENATE(DI32," - ",DJ32))</f>
        <v/>
      </c>
      <c r="DO28" s="295" t="str">
        <f ca="1">IF(DI33="","",CONCATENATE(DI33," - ",DJ33))</f>
        <v/>
      </c>
      <c r="DP28" s="295" t="str">
        <f ca="1">IF(DI34="","",CONCATENATE(DI34," - ",DJ34))</f>
        <v/>
      </c>
      <c r="DQ28" s="425" t="str">
        <f ca="1">IF(DK32="","",CONCATENATE(DK32," - ",DL32))</f>
        <v/>
      </c>
      <c r="DR28" s="295" t="str">
        <f ca="1">IF(DK33="","",CONCATENATE(DK33," - ",DL33))</f>
        <v/>
      </c>
      <c r="DS28" s="426" t="str">
        <f ca="1">IF(DK34="","",CONCATENATE(DK34," - ",DL34))</f>
        <v/>
      </c>
    </row>
    <row r="29" spans="1:123" s="293" customFormat="1" ht="15" customHeight="1" x14ac:dyDescent="0.3">
      <c r="A29" s="291">
        <f>Year!I24</f>
        <v>45074</v>
      </c>
      <c r="B29" s="290" t="str">
        <f>IF(ISERROR(MATCH(A29,event_dates,0)),"",INDEX(events,MATCH(A29,event_dates,0)))</f>
        <v/>
      </c>
      <c r="C29" s="291">
        <f>Year!J24</f>
        <v>45075</v>
      </c>
      <c r="D29" s="290" t="str">
        <f>IF(ISERROR(MATCH(C29,event_dates,0)),"",INDEX(events,MATCH(C29,event_dates,0)))</f>
        <v>Memorial Day</v>
      </c>
      <c r="E29" s="291">
        <f>Year!K24</f>
        <v>45076</v>
      </c>
      <c r="F29" s="290" t="str">
        <f>IF(ISERROR(MATCH(E29,event_dates,0)),"",INDEX(events,MATCH(E29,event_dates,0)))</f>
        <v/>
      </c>
      <c r="G29" s="291">
        <f>Year!L24</f>
        <v>45077</v>
      </c>
      <c r="H29" s="290" t="str">
        <f>IF(ISERROR(MATCH(G29,event_dates,0)),"",INDEX(events,MATCH(G29,event_dates,0)))</f>
        <v/>
      </c>
      <c r="I29" s="291" t="str">
        <f>Year!M24</f>
        <v/>
      </c>
      <c r="J29" s="290" t="str">
        <f>IF(ISERROR(MATCH(I29,event_dates,0)),"",INDEX(events,MATCH(I29,event_dates,0)))</f>
        <v/>
      </c>
      <c r="K29" s="291" t="str">
        <f>Year!N24</f>
        <v/>
      </c>
      <c r="L29" s="290" t="str">
        <f>IF(ISERROR(MATCH(K29,event_dates,0)),"",INDEX(events,MATCH(K29,event_dates,0)))</f>
        <v/>
      </c>
      <c r="M29" s="291" t="str">
        <f>Year!O24</f>
        <v/>
      </c>
      <c r="N29" s="290" t="str">
        <f>IF(ISERROR(MATCH(M29,event_dates,0)),"",INDEX(events,MATCH(M29,event_dates,0)))</f>
        <v/>
      </c>
      <c r="P29" s="295" t="str">
        <f ca="1">IF(DN86="","",DN86)</f>
        <v>Groceries - 125</v>
      </c>
      <c r="Q29" s="295" t="str">
        <f t="shared" ref="Q29:U34" ca="1" si="98">IF(DO86="","",DO86)</f>
        <v>Spotify - 9.99</v>
      </c>
      <c r="R29" s="295" t="str">
        <f t="shared" ca="1" si="98"/>
        <v>Lawn Service - 50</v>
      </c>
      <c r="S29" s="296" t="str">
        <f t="shared" ca="1" si="98"/>
        <v>Paycheck 2 - 400</v>
      </c>
      <c r="T29" s="295" t="str">
        <f t="shared" ca="1" si="98"/>
        <v/>
      </c>
      <c r="U29" s="295" t="str">
        <f t="shared" ca="1" si="98"/>
        <v/>
      </c>
      <c r="V29" s="1156"/>
      <c r="W29" s="1157"/>
      <c r="X29" s="445"/>
      <c r="Y29"/>
      <c r="AB29" s="299"/>
      <c r="AC29" s="358">
        <f>IF('Data Entry'!H13="","",'Data Entry'!H13)</f>
        <v>17</v>
      </c>
      <c r="AD29" s="356" t="str">
        <f>IF('Data Entry'!G13="","",'Data Entry'!G13)</f>
        <v>Credit Card 2</v>
      </c>
      <c r="AE29" s="363">
        <f>IF('Data Entry'!J13="","",'Data Entry'!J13)</f>
        <v>60</v>
      </c>
      <c r="AF29" s="402">
        <f>IF('Data Entry'!I13="","",'Data Entry'!I13)</f>
        <v>1400</v>
      </c>
      <c r="AG29" s="300"/>
      <c r="AH29"/>
      <c r="AI29" s="304" t="str">
        <f t="shared" ca="1" si="82"/>
        <v/>
      </c>
      <c r="AJ29" s="305" t="str">
        <f t="shared" ca="1" si="60"/>
        <v/>
      </c>
      <c r="AK29" s="306" t="str">
        <f t="shared" ca="1" si="61"/>
        <v/>
      </c>
      <c r="AL29" s="307" t="str">
        <f t="shared" ca="1" si="62"/>
        <v/>
      </c>
      <c r="AM29" s="304" t="str">
        <f t="shared" ca="1" si="83"/>
        <v/>
      </c>
      <c r="AN29" s="305" t="str">
        <f t="shared" ca="1" si="63"/>
        <v/>
      </c>
      <c r="AO29" s="306" t="str">
        <f t="shared" ca="1" si="64"/>
        <v/>
      </c>
      <c r="AP29" s="307" t="str">
        <f t="shared" ca="1" si="65"/>
        <v/>
      </c>
      <c r="AQ29" s="304" t="str">
        <f t="shared" ca="1" si="84"/>
        <v/>
      </c>
      <c r="AR29" s="305" t="str">
        <f t="shared" ca="1" si="66"/>
        <v/>
      </c>
      <c r="AS29" s="306" t="str">
        <f t="shared" ca="1" si="67"/>
        <v/>
      </c>
      <c r="AT29" s="307" t="str">
        <f t="shared" ca="1" si="68"/>
        <v/>
      </c>
      <c r="AU29" s="304" t="str">
        <f t="shared" ca="1" si="85"/>
        <v/>
      </c>
      <c r="AV29" s="305" t="str">
        <f t="shared" ca="1" si="69"/>
        <v/>
      </c>
      <c r="AW29" s="306" t="str">
        <f t="shared" ca="1" si="70"/>
        <v/>
      </c>
      <c r="AX29" s="307" t="str">
        <f t="shared" ca="1" si="71"/>
        <v/>
      </c>
      <c r="AY29" s="304" t="str">
        <f t="shared" ca="1" si="86"/>
        <v/>
      </c>
      <c r="AZ29" s="305" t="str">
        <f t="shared" ca="1" si="72"/>
        <v/>
      </c>
      <c r="BA29" s="306" t="str">
        <f t="shared" ca="1" si="73"/>
        <v/>
      </c>
      <c r="BB29" s="307" t="str">
        <f t="shared" ca="1" si="74"/>
        <v/>
      </c>
      <c r="BC29" s="304" t="str">
        <f t="shared" ca="1" si="87"/>
        <v/>
      </c>
      <c r="BD29" s="305" t="str">
        <f t="shared" ca="1" si="75"/>
        <v/>
      </c>
      <c r="BE29" s="306" t="str">
        <f t="shared" ca="1" si="76"/>
        <v/>
      </c>
      <c r="BF29" s="307" t="str">
        <f t="shared" ca="1" si="77"/>
        <v/>
      </c>
      <c r="BG29" s="304" t="str">
        <f t="shared" ca="1" si="88"/>
        <v/>
      </c>
      <c r="BH29" s="305" t="str">
        <f t="shared" ca="1" si="78"/>
        <v/>
      </c>
      <c r="BI29" s="306" t="str">
        <f t="shared" ca="1" si="79"/>
        <v/>
      </c>
      <c r="BJ29" s="307" t="str">
        <f t="shared" ca="1" si="80"/>
        <v/>
      </c>
      <c r="BL29" s="412" t="str">
        <f ca="1">IF(OR(BM29="",BM29=0),"",MAX(BL$5:BL28)+1)</f>
        <v/>
      </c>
      <c r="BM29" s="316" t="str">
        <f ca="1">IFERROR(INDEX($AJ$6:$AJ$17, ROWS(BM$4:$BM27)), IFERROR(INDEX($AN$6:$AN$17, ROWS(BM$4:$BM27)-ROWS($AJ$6:$AJ$17)), IFERROR(INDEX($AR$6:$AR$17, ROWS(BM$4:$BM27)-ROWS($AJ$6:$AJ$17)-ROWS($AN$6:$AN$17)),IFERROR(INDEX($AV$6:$AV$17, ROWS(BM$4:$BM27)-ROWS($AJ$6:$AJ$17)-ROWS($AN$6:$AN$17)-ROWS($AR$6:$AR$17)),IFERROR(INDEX($AZ$6:$AZ$17, ROWS(BM$4:$BM27)-ROWS($AJ$6:$AJ$17)-ROWS($AN$6:$AN$17)-ROWS($AR$6:$AR$17)-ROWS($AV$6:$AV$17)),IFERROR(INDEX($BD$6:$BD$17, ROWS(BM$4:$BM27)-ROWS($AJ$6:$AJ$17)-ROWS($AN$6:$AN$17)-ROWS($AR$6:$AR$17)-ROWS($AV$6:$AV$17)-ROWS($AZ$6:$AZ$17)),IFERROR(INDEX($BH$6:$BH$17, ROWS(BM$4:$BM27)-ROWS($AJ$6:$AJ$17)-ROWS($AN$6:$AN$17)-ROWS($AR$6:$AR$17)-ROWS($AV$6:$AV$17)-ROWS($AZ$6:$AZ$17)-ROWS($BD$6:$BD$17)), "")))))))</f>
        <v/>
      </c>
      <c r="BN29" s="316" t="str">
        <f t="shared" ca="1" si="30"/>
        <v/>
      </c>
      <c r="BO29" s="316" t="str">
        <f ca="1">IF(OR(BP29="",BP29=0),"",MAX(BO$5:BO28)+1)</f>
        <v/>
      </c>
      <c r="BP29" s="316" t="str">
        <f ca="1">IFERROR(INDEX($AK$6:$AK$17, ROWS($BP$4:BP27)), IFERROR(INDEX($AO$6:$AO$17, ROWS($BP$4:BP27)-ROWS($AK$6:$AK$17)), IFERROR(INDEX($AS$6:$AS$17, ROWS($BP$4:BP27)-ROWS($AK$6:$AK$17)-ROWS($AO$6:$AO$17)),IFERROR(INDEX($AW$6:$AW$17, ROWS($BP$4:BP27)-ROWS($AK$6:$AK$17)-ROWS($AO$6:$AO$17)-ROWS($AS$6:$AS$17)),IFERROR(INDEX($BA$6:$BA$17, ROWS($BP$4:BP27)-ROWS($AK$6:$AK$17)-ROWS($AO$6:$AO$17)-ROWS($AS$6:$AS$17)-ROWS($AW$6:$AW$17)),IFERROR(INDEX($BE$6:$BE$17, ROWS($BP$4:BP27)-ROWS($AK$6:$AK$17)-ROWS($AO$6:$AO$17)-ROWS($AS$6:$AS$17)-ROWS($AW$6:$AW$17)-ROWS($BA$6:$BA$17)),IFERROR(INDEX($BI$6:$BI$17, ROWS($BP$4:BP27)-ROWS($AK$6:$AK$17)-ROWS($AO$6:$AO$17)-ROWS($AS$6:$AS$17)-ROWS($AW$6:$AW$17)-ROWS($BA$6:$BA$17)-ROWS($BE$6:$BE$17)), "")))))))</f>
        <v/>
      </c>
      <c r="BQ29" s="316" t="str">
        <f t="shared" ca="1" si="31"/>
        <v/>
      </c>
      <c r="BR29" s="413" t="str">
        <f t="shared" ca="1" si="32"/>
        <v/>
      </c>
      <c r="BS29" s="412" t="str">
        <f ca="1">IF(OR(BT29="",BT29=0),"",MAX(BS$5:BS28)+1)</f>
        <v/>
      </c>
      <c r="BT29" s="316" t="str">
        <f ca="1">IFERROR(INDEX($AJ$22:$AJ$33, ROWS($BT$4:BT27)), IFERROR(INDEX($AN$22:$AN$33, ROWS($BT$4:BT27)-ROWS($AJ$22:$AJ$33)), IFERROR(INDEX($AR$22:$AR$33, ROWS($BT$4:BT27)-ROWS($AJ$22:$AJ$33)-ROWS($AN$22:$AN$33)),IFERROR(INDEX($AV$22:$AV$33, ROWS($BT$4:BT27)-ROWS($AJ$22:$AJ$33)-ROWS($AN$22:$AN$33)-ROWS($AR$22:$AR$33)),IFERROR(INDEX($AZ$22:$AZ$33, ROWS($BT$4:BT27)-ROWS($AJ$22:$AJ$33)-ROWS($AN$22:$AN$33)-ROWS($AR$22:$AR$33)-ROWS($AV$22:$AV$33)),IFERROR(INDEX($BD$22:$BD$33, ROWS($BT$4:BT27)-ROWS($AJ$22:$AJ$33)-ROWS($AN$22:$AN$33)-ROWS($AR$22:$AR$33)-ROWS($AV$22:$AV$33)-ROWS($AZ$22:$AZ$33)),IFERROR(INDEX($BH$22:$BH$33, ROWS($BT$4:BT27)-ROWS($AJ$22:$AJ$33)-ROWS($AN$22:$AN$33)-ROWS($AR$22:$AR$33)-ROWS($AV$22:$AV$33)-ROWS($AZ$22:$AZ$33)-ROWS($BD$22:$BD$33)), "")))))))</f>
        <v/>
      </c>
      <c r="BU29" s="316" t="str">
        <f t="shared" ca="1" si="33"/>
        <v/>
      </c>
      <c r="BV29" s="316" t="str">
        <f ca="1">IF(OR(BW29="",BW29=0),"",MAX(BV$5:BV28)+1)</f>
        <v/>
      </c>
      <c r="BW29" s="316" t="str">
        <f ca="1">IFERROR(INDEX($AK$22:$AK$33, ROWS($BW$4:BW27)), IFERROR(INDEX($AO$22:$AO$33, ROWS($BW$4:BW27)-ROWS($AK$22:$AK$33)), IFERROR(INDEX($AS$22:$AS$33, ROWS($BW$4:BW27)-ROWS($AK$22:$AK$33)-ROWS($AO$22:$AO$33)),IFERROR(INDEX($AW$22:$AW$33, ROWS($BW$4:BW27)-ROWS($AK$22:$AK$33)-ROWS($AO$22:$AO$33)-ROWS($AS$22:$AS$33)),IFERROR(INDEX($BA$22:$BA$33, ROWS($BW$4:BW27)-ROWS($AK$22:$AK$33)-ROWS($AO$22:$AO$33)-ROWS($AS$22:$AS$33)-ROWS($AW$22:$AW$33)),IFERROR(INDEX($BE$22:$BE$33, ROWS($BW$4:BW27)-ROWS($AK$22:$AK$33)-ROWS($AO$22:$AO$33)-ROWS($AS$22:$AS$33)-ROWS($AW$22:$AW$33)-ROWS($BA$22:$BA$33)),IFERROR(INDEX($BI$22:$BI$33, ROWS($BW$4:BW27)-ROWS($AK$22:$AK$33)-ROWS($AO$22:$AO$33)-ROWS($AS$22:$AS$33)-ROWS($AW$22:$AW$33)-ROWS($BA$22:$BA$33)-ROWS($BE$22:$BE$33)), "")))))))</f>
        <v/>
      </c>
      <c r="BX29" s="316" t="str">
        <f t="shared" ca="1" si="34"/>
        <v/>
      </c>
      <c r="BY29" s="413" t="str">
        <f t="shared" ca="1" si="35"/>
        <v/>
      </c>
      <c r="BZ29" s="412" t="str">
        <f ca="1">IF(OR(CA29="",CA29=0),"",MAX(BZ$5:BZ28)+1)</f>
        <v/>
      </c>
      <c r="CA29" s="316" t="str">
        <f ca="1">IFERROR(INDEX($AJ$38:$AJ$49, ROWS($CA$4:CA27)), IFERROR(INDEX($AN$38:$AN$49, ROWS($CA$4:CA27)-ROWS($AJ$38:$AJ$49)), IFERROR(INDEX($AR$38:$AR$49, ROWS($CA$4:CA27)-ROWS($AJ$38:$AJ$49)-ROWS($AN$38:$AN$49)),IFERROR(INDEX($AV$38:$AV$49, ROWS($CA$4:CA27)-ROWS($AJ$38:$AJ$49)-ROWS($AN$38:$AN$49)-ROWS($AR$38:$AR$49)),IFERROR(INDEX($AZ$38:$AZ$49, ROWS($CA$4:CA27)-ROWS($AJ$38:$AJ$49)-ROWS($AN$38:$AN$49)-ROWS($AR$38:$AR$49)-ROWS($AV$38:$AV$49)),IFERROR(INDEX($BD$38:$BD$49, ROWS($CA$4:CA27)-ROWS($AJ$38:$AJ$49)-ROWS($AN$38:$AN$49)-ROWS($AR$38:$AR$49)-ROWS($AV$38:$AV$49)-ROWS($AZ$38:$AZ$49)),IFERROR(INDEX($BH$38:$BH$49, ROWS($CA$4:CA27)-ROWS($AJ$38:$AJ$49)-ROWS($AN$38:$AN$49)-ROWS($AR$38:$AR$49)-ROWS($AV$38:$AV$49)-ROWS($AZ$38:$AZ$49)-ROWS($BD$38:$BD$49)), "")))))))</f>
        <v/>
      </c>
      <c r="CB29" s="316" t="str">
        <f t="shared" ca="1" si="36"/>
        <v/>
      </c>
      <c r="CC29" s="316" t="str">
        <f ca="1">IF(OR(CD29="",CD29=0),"",MAX(CC$5:CC28)+1)</f>
        <v/>
      </c>
      <c r="CD29" s="316" t="str">
        <f ca="1">IFERROR(INDEX($AK$38:$AK$49, ROWS($CD$4:CD27)), IFERROR(INDEX($AO$38:$AO$49, ROWS($CD$4:CD27)-ROWS($AK$38:$AK$49)), IFERROR(INDEX($AS$38:$AS$49, ROWS($CD$4:CD27)-ROWS($AK$38:$AK$49)-ROWS($AO$38:$AO$49)),IFERROR(INDEX($AW$38:$AW$49, ROWS($CD$4:CD27)-ROWS($AK$38:$AK$49)-ROWS($AO$38:$AO$49)-ROWS($AS$38:$AS$49)),IFERROR(INDEX($BA$38:$BA$49, ROWS($CD$4:CD27)-ROWS($AK$38:$AK$49)-ROWS($AO$38:$AO$49)-ROWS($AS$38:$AS$49)-ROWS($AW$38:$AW$49)),IFERROR(INDEX($BE$38:$BE$49, ROWS($CD$4:CD27)-ROWS($AK$38:$AK$49)-ROWS($AO$38:$AO$49)-ROWS($AS$38:$AS$49)-ROWS($AW$38:$AW$49)-ROWS($BA$38:$BA$49)),IFERROR(INDEX($BI$38:$BI$49, ROWS($CD$4:CD27)-ROWS($AK$38:$AK$49)-ROWS($AO$38:$AO$49)-ROWS($AS$38:$AS$49)-ROWS($AW$38:$AW$49)-ROWS($BA$38:$BA$49)-ROWS($BE$38:$BE$49)), "")))))))</f>
        <v/>
      </c>
      <c r="CE29" s="316" t="str">
        <f t="shared" ca="1" si="37"/>
        <v/>
      </c>
      <c r="CF29" s="413" t="str">
        <f t="shared" ca="1" si="38"/>
        <v/>
      </c>
      <c r="CG29" s="412" t="str">
        <f ca="1">IF(OR(CH29="",CH29=0),"",MAX(CG$5:CG28)+1)</f>
        <v/>
      </c>
      <c r="CH29" s="316" t="str">
        <f ca="1">IFERROR(INDEX($AJ$54:$AJ$65, ROWS($CH$4:CH27)), IFERROR(INDEX($AN$54:$AN$65, ROWS($CH$4:CH27)-ROWS($AJ$54:$AJ$65)), IFERROR(INDEX($AR$54:$AR$65, ROWS($CH$4:CH27)-ROWS($AJ$54:$AJ$65)-ROWS($AN$54:$AN$65)),IFERROR(INDEX($AV$54:$AV$65, ROWS($CH$4:CH27)-ROWS($AJ$54:$AJ$65)-ROWS($AN$54:$AN$65)-ROWS($AR$54:$AR$65)),IFERROR(INDEX($AZ$54:$AZ$65, ROWS($CH$4:CH27)-ROWS($AJ$54:$AJ$65)-ROWS($AN$54:$AN$65)-ROWS($AR$54:$AR$65)-ROWS($AV$54:$AV$65)),IFERROR(INDEX($BD$54:$BD$65, ROWS($CH$4:CH27)-ROWS($AJ$54:$AJ$65)-ROWS($AN$54:$AN$65)-ROWS($AR$54:$AR$65)-ROWS($AV$54:$AV$65)-ROWS($AZ$54:$AZ$65)),IFERROR(INDEX($BH$54:$BH$65, ROWS($CH$4:CH27)-ROWS($AJ$54:$AJ$65)-ROWS($AN$54:$AN$65)-ROWS($AR$54:$AR$65)-ROWS($AV$54:$AV$65)-ROWS($AZ$54:$AZ$65)-ROWS($BD$54:$BD$65)), "")))))))</f>
        <v/>
      </c>
      <c r="CI29" s="316" t="str">
        <f t="shared" ca="1" si="39"/>
        <v/>
      </c>
      <c r="CJ29" s="316" t="str">
        <f ca="1">IF(OR(CK29="",CK29=0),"",MAX(CJ$5:CJ28)+1)</f>
        <v/>
      </c>
      <c r="CK29" s="316" t="str">
        <f ca="1">IFERROR(INDEX($AK$54:$AK$65, ROWS($CK$4:CK27)), IFERROR(INDEX($AO$54:$AO$65, ROWS($CK$4:CK27)-ROWS($AK$54:$AK$65)), IFERROR(INDEX($AS$54:$AS$65, ROWS($CK$4:CK27)-ROWS($AK$54:$AK$65)-ROWS($AO$54:$AO$65)),IFERROR(INDEX($AW$54:$AW$65, ROWS($CK$4:CK27)-ROWS($AK$54:$AK$65)-ROWS($AO$54:$AO$65)-ROWS($AS$54:$AS$65)),IFERROR(INDEX($BA$54:$BA$65, ROWS($CK$4:CK27)-ROWS($AK$54:$AK$65)-ROWS($AO$54:$AO$65)-ROWS($AS$54:$AS$65)-ROWS($AW$54:$AW$65)),IFERROR(INDEX($BE$54:$BE$65, ROWS($CK$4:CK27)-ROWS($AK$54:$AK$65)-ROWS($AO$54:$AO$65)-ROWS($AS$54:$AS$65)-ROWS($AW$54:$AW$65)-ROWS($BA$54:$BA$65)),IFERROR(INDEX($BI$54:$BI$65, ROWS($CK$4:CK27)-ROWS($AK$54:$AK$65)-ROWS($AO$54:$AO$65)-ROWS($AS$54:$AS$65)-ROWS($AW$54:$AW$65)-ROWS($BA$54:$BA$65)-ROWS($BE$54:$BE$65)), "")))))))</f>
        <v/>
      </c>
      <c r="CL29" s="316" t="str">
        <f t="shared" ca="1" si="40"/>
        <v/>
      </c>
      <c r="CM29" s="413" t="str">
        <f t="shared" ca="1" si="41"/>
        <v/>
      </c>
      <c r="CN29" s="412" t="str">
        <f ca="1">IF(OR(CO29="",CO29=0),"",MAX(CN$5:CN28)+1)</f>
        <v/>
      </c>
      <c r="CO29" s="316" t="str">
        <f ca="1">IFERROR(INDEX($AJ$70:$AJ$81, ROWS($CO$4:CO27)), IFERROR(INDEX($AN$70:$AN$81, ROWS($CO$4:CO27)-ROWS($AJ$70:$AJ$81)), IFERROR(INDEX($AR$70:$AR$81, ROWS($CO$4:CO27)-ROWS($AJ$70:$AJ$81)-ROWS($AN$70:$AN$81)),IFERROR(INDEX($AV$70:$AV$81, ROWS($CO$4:CO27)-ROWS($AJ$70:$AJ$81)-ROWS($AN$70:$AN$81)-ROWS($AR$70:$AR$81)),IFERROR(INDEX($AZ$70:$AZ$81, ROWS($CO$4:CO27)-ROWS($AJ$70:$AJ$81)-ROWS($AN$70:$AN$81)-ROWS($AR$70:$AR$81)-ROWS($AV$70:$AV$81)),IFERROR(INDEX($BD$70:$BD$81, ROWS($CO$4:CO27)-ROWS($AJ$70:$AJ$81)-ROWS($AN$70:$AN$81)-ROWS($AR$70:$AR$81)-ROWS($AV$70:$AV$81)-ROWS($AZ$70:$AZ$81)),IFERROR(INDEX($BH$70:$BH$81, ROWS($CO$4:CO27)-ROWS($AJ$70:$AJ$81)-ROWS($AN$70:$AN$81)-ROWS($AR$70:$AR$81)-ROWS($AV$70:$AV$81)-ROWS($AZ$70:$AZ$81)-ROWS($BD$70:$BD$81)), "")))))))</f>
        <v/>
      </c>
      <c r="CP29" s="316" t="str">
        <f t="shared" ca="1" si="42"/>
        <v/>
      </c>
      <c r="CQ29" s="316" t="str">
        <f ca="1">IF(OR(CR29="",CR29=0),"",MAX(CQ$5:CQ28)+1)</f>
        <v/>
      </c>
      <c r="CR29" s="316" t="str">
        <f ca="1">IFERROR(INDEX($AK$70:$AK$81, ROWS($CR$4:CR27)), IFERROR(INDEX($AO$70:$AO$81, ROWS($CR$4:CR27)-ROWS($AK$70:$AK$81)), IFERROR(INDEX($AS$70:$AS$81, ROWS($CR$4:CR27)-ROWS($AK$70:$AK$81)-ROWS($AO$70:$AO$81)),IFERROR(INDEX($AW$70:$AW$81, ROWS($CR$4:CR27)-ROWS($AK$70:$AK$81)-ROWS($AO$70:$AO$81)-ROWS($AS$70:$AS$81)),IFERROR(INDEX($BA$70:$BA$81, ROWS($CR$4:CR27)-ROWS($AK$70:$AK$81)-ROWS($AO$70:$AO$81)-ROWS($AS$70:$AS$81)-ROWS($AW$70:$AW$81)),IFERROR(INDEX($BE$70:$BE$81, ROWS($CR$4:CR27)-ROWS($AK$70:$AK$81)-ROWS($AO$70:$AO$81)-ROWS($AS$70:$AS$81)-ROWS($AW$70:$AW$81)-ROWS($BA$70:$BA$81)),IFERROR(INDEX($BI$70:$BI$81, ROWS($CR$4:CR27)-ROWS($AK$70:$AK$81)-ROWS($AO$70:$AO$81)-ROWS($AS$70:$AS$81)-ROWS($AW$70:$AW$81)-ROWS($BA$70:$BA$81)-ROWS($BE$70:$BE$81)), "")))))))</f>
        <v/>
      </c>
      <c r="CS29" s="316" t="str">
        <f t="shared" ca="1" si="43"/>
        <v/>
      </c>
      <c r="CT29" s="413" t="str">
        <f t="shared" ca="1" si="44"/>
        <v/>
      </c>
      <c r="CU29" s="412" t="str">
        <f>IF(OR(CV29="",CV29=0),"",MAX(CU$5:CU28)+1)</f>
        <v/>
      </c>
      <c r="CV29" s="316">
        <f>IFERROR(INDEX($AJ$86:$AJ$97, ROWS($CV$4:CV27)), IFERROR(INDEX($AN$86:$AN$97, ROWS($CV$4:CV27)-ROWS($AJ$86:$AJ$97)), ""))</f>
        <v>0</v>
      </c>
      <c r="CW29" s="316" t="str">
        <f t="shared" si="45"/>
        <v/>
      </c>
      <c r="CX29" s="316" t="str">
        <f>IF(OR(CY29="",CY29=0),"",MAX(CX$5:CX28)+1)</f>
        <v/>
      </c>
      <c r="CY29" s="316">
        <f>IFERROR(INDEX($AK$86:$AK$97, ROWS($CY$4:CY27)), IFERROR(INDEX($AO$86:$AO$97, ROWS($CY$4:CY27)-ROWS($AK$86:$AK$97)), ""))</f>
        <v>0</v>
      </c>
      <c r="CZ29" s="316" t="str">
        <f t="shared" si="46"/>
        <v/>
      </c>
      <c r="DA29" s="413" t="str">
        <f t="shared" si="47"/>
        <v/>
      </c>
      <c r="DC29" s="438" t="str">
        <f ca="1">IF(OR(DD29="",DD29=0),"",MAX(DC$25:DC28)+1)</f>
        <v/>
      </c>
      <c r="DD29" s="434" t="str">
        <f t="shared" ca="1" si="90"/>
        <v/>
      </c>
      <c r="DE29" s="413" t="str">
        <f t="shared" ca="1" si="91"/>
        <v/>
      </c>
      <c r="DF29" s="431">
        <f ca="1">IF(OR(DG29="",DG29=0),"",MAX(DF$25:DF28)+1)</f>
        <v>2</v>
      </c>
      <c r="DG29" s="412" t="str">
        <f t="shared" ca="1" si="92"/>
        <v>Paycheck 3</v>
      </c>
      <c r="DH29" s="413">
        <f t="shared" ca="1" si="93"/>
        <v>700</v>
      </c>
      <c r="DI29" s="412" t="str">
        <f t="shared" ca="1" si="94"/>
        <v>D. Store Card 4</v>
      </c>
      <c r="DJ29" s="413">
        <f t="shared" ca="1" si="95"/>
        <v>30</v>
      </c>
      <c r="DK29" s="412" t="str">
        <f t="shared" ca="1" si="96"/>
        <v/>
      </c>
      <c r="DL29" s="413" t="str">
        <f t="shared" ca="1" si="97"/>
        <v/>
      </c>
      <c r="DN29" s="425" t="str">
        <f ca="1">IF(DI35="","",CONCATENATE(DI35," - ",DJ35))</f>
        <v/>
      </c>
      <c r="DO29" s="295" t="str">
        <f ca="1">IF(DI36="","",CONCATENATE(DI36," - ",DJ36))</f>
        <v/>
      </c>
      <c r="DP29" s="295" t="str">
        <f ca="1">IF(DI37="","",CONCATENATE(DI37," - ",DJ37))</f>
        <v/>
      </c>
      <c r="DQ29" s="425" t="str">
        <f ca="1">IF(DK35="","",CONCATENATE(DK35," - ",DL35))</f>
        <v/>
      </c>
      <c r="DR29" s="295" t="str">
        <f ca="1">IF(DK36="","",CONCATENATE(DK36," - ",DL36))</f>
        <v/>
      </c>
      <c r="DS29" s="426" t="str">
        <f ca="1">IF(DK37="","",CONCATENATE(DK37," - ",DL37))</f>
        <v/>
      </c>
    </row>
    <row r="30" spans="1:123" s="292" customFormat="1" ht="15" customHeight="1" x14ac:dyDescent="0.3">
      <c r="A30" s="1181" t="str">
        <f ca="1">IF(ISERROR(MATCH(A29,event_dates,0)+MATCH(A29,OFFSET(event_dates,MATCH(A29,event_dates,0),0,500,1),0)),"",INDEX(events,MATCH(A29,event_dates,0)+MATCH(A29,OFFSET(event_dates,MATCH(A29,event_dates,0),0,500,1),0)))</f>
        <v/>
      </c>
      <c r="B30" s="1182"/>
      <c r="C30" s="1181" t="str">
        <f ca="1">IF(ISERROR(MATCH(C29,event_dates,0)+MATCH(C29,OFFSET(event_dates,MATCH(C29,event_dates,0),0,500,1),0)),"",INDEX(events,MATCH(C29,event_dates,0)+MATCH(C29,OFFSET(event_dates,MATCH(C29,event_dates,0),0,500,1),0)))</f>
        <v/>
      </c>
      <c r="D30" s="1182"/>
      <c r="E30" s="1181" t="str">
        <f ca="1">IF(ISERROR(MATCH(E29,event_dates,0)+MATCH(E29,OFFSET(event_dates,MATCH(E29,event_dates,0),0,500,1),0)),"",INDEX(events,MATCH(E29,event_dates,0)+MATCH(E29,OFFSET(event_dates,MATCH(E29,event_dates,0),0,500,1),0)))</f>
        <v/>
      </c>
      <c r="F30" s="1182"/>
      <c r="G30" s="1181" t="str">
        <f ca="1">IF(ISERROR(MATCH(G29,event_dates,0)+MATCH(G29,OFFSET(event_dates,MATCH(G29,event_dates,0),0,500,1),0)),"",INDEX(events,MATCH(G29,event_dates,0)+MATCH(G29,OFFSET(event_dates,MATCH(G29,event_dates,0),0,500,1),0)))</f>
        <v/>
      </c>
      <c r="H30" s="1182"/>
      <c r="I30" s="1181" t="str">
        <f ca="1">IF(ISERROR(MATCH(I29,event_dates,0)+MATCH(I29,OFFSET(event_dates,MATCH(I29,event_dates,0),0,500,1),0)),"",INDEX(events,MATCH(I29,event_dates,0)+MATCH(I29,OFFSET(event_dates,MATCH(I29,event_dates,0),0,500,1),0)))</f>
        <v/>
      </c>
      <c r="J30" s="1182"/>
      <c r="K30" s="1181" t="str">
        <f ca="1">IF(ISERROR(MATCH(K29,event_dates,0)+MATCH(K29,OFFSET(event_dates,MATCH(K29,event_dates,0),0,500,1),0)),"",INDEX(events,MATCH(K29,event_dates,0)+MATCH(K29,OFFSET(event_dates,MATCH(K29,event_dates,0),0,500,1),0)))</f>
        <v/>
      </c>
      <c r="L30" s="1182"/>
      <c r="M30" s="1181" t="str">
        <f ca="1">IF(ISERROR(MATCH(M29,event_dates,0)+MATCH(M29,OFFSET(event_dates,MATCH(M29,event_dates,0),0,500,1),0)),"",INDEX(events,MATCH(M29,event_dates,0)+MATCH(M29,OFFSET(event_dates,MATCH(M29,event_dates,0),0,500,1),0)))</f>
        <v/>
      </c>
      <c r="N30" s="1182"/>
      <c r="P30" s="295" t="str">
        <f t="shared" ref="P30:P34" ca="1" si="99">IF(DN87="","",DN87)</f>
        <v>Electric / Water - 150</v>
      </c>
      <c r="Q30" s="295" t="str">
        <f t="shared" ca="1" si="98"/>
        <v/>
      </c>
      <c r="R30" s="295" t="str">
        <f t="shared" ca="1" si="98"/>
        <v/>
      </c>
      <c r="S30" s="296" t="str">
        <f t="shared" ca="1" si="98"/>
        <v/>
      </c>
      <c r="T30" s="295" t="str">
        <f t="shared" ca="1" si="98"/>
        <v/>
      </c>
      <c r="U30" s="295" t="str">
        <f t="shared" ca="1" si="98"/>
        <v/>
      </c>
      <c r="V30" s="1158" t="s">
        <v>502</v>
      </c>
      <c r="W30" s="1159"/>
      <c r="X30" s="445">
        <f ca="1">IF(DP92="",0,DP92)</f>
        <v>334.99</v>
      </c>
      <c r="Y30"/>
      <c r="AB30" s="299"/>
      <c r="AC30" s="358">
        <f>IF('Data Entry'!H14="","",'Data Entry'!H14)</f>
        <v>13</v>
      </c>
      <c r="AD30" s="356" t="str">
        <f>IF('Data Entry'!G14="","",'Data Entry'!G14)</f>
        <v>D. Store Card 1</v>
      </c>
      <c r="AE30" s="363">
        <f>IF('Data Entry'!J14="","",'Data Entry'!J14)</f>
        <v>30</v>
      </c>
      <c r="AF30" s="402">
        <f>IF('Data Entry'!I14="","",'Data Entry'!I14)</f>
        <v>200</v>
      </c>
      <c r="AG30" s="300"/>
      <c r="AH30"/>
      <c r="AI30" s="304" t="str">
        <f t="shared" ca="1" si="82"/>
        <v/>
      </c>
      <c r="AJ30" s="305" t="str">
        <f t="shared" ca="1" si="60"/>
        <v/>
      </c>
      <c r="AK30" s="306" t="str">
        <f t="shared" ca="1" si="61"/>
        <v/>
      </c>
      <c r="AL30" s="307" t="str">
        <f t="shared" ca="1" si="62"/>
        <v/>
      </c>
      <c r="AM30" s="304" t="str">
        <f t="shared" ca="1" si="83"/>
        <v/>
      </c>
      <c r="AN30" s="305" t="str">
        <f t="shared" ca="1" si="63"/>
        <v/>
      </c>
      <c r="AO30" s="306" t="str">
        <f t="shared" ca="1" si="64"/>
        <v/>
      </c>
      <c r="AP30" s="307" t="str">
        <f t="shared" ca="1" si="65"/>
        <v/>
      </c>
      <c r="AQ30" s="304" t="str">
        <f t="shared" ca="1" si="84"/>
        <v/>
      </c>
      <c r="AR30" s="305" t="str">
        <f t="shared" ca="1" si="66"/>
        <v/>
      </c>
      <c r="AS30" s="306" t="str">
        <f t="shared" ca="1" si="67"/>
        <v/>
      </c>
      <c r="AT30" s="307" t="str">
        <f t="shared" ca="1" si="68"/>
        <v/>
      </c>
      <c r="AU30" s="304" t="str">
        <f t="shared" ca="1" si="85"/>
        <v/>
      </c>
      <c r="AV30" s="305" t="str">
        <f t="shared" ca="1" si="69"/>
        <v/>
      </c>
      <c r="AW30" s="306" t="str">
        <f t="shared" ca="1" si="70"/>
        <v/>
      </c>
      <c r="AX30" s="307" t="str">
        <f t="shared" ca="1" si="71"/>
        <v/>
      </c>
      <c r="AY30" s="304" t="str">
        <f t="shared" ca="1" si="86"/>
        <v/>
      </c>
      <c r="AZ30" s="305" t="str">
        <f t="shared" ca="1" si="72"/>
        <v/>
      </c>
      <c r="BA30" s="306" t="str">
        <f t="shared" ca="1" si="73"/>
        <v/>
      </c>
      <c r="BB30" s="307" t="str">
        <f t="shared" ca="1" si="74"/>
        <v/>
      </c>
      <c r="BC30" s="304" t="str">
        <f t="shared" ca="1" si="87"/>
        <v/>
      </c>
      <c r="BD30" s="305" t="str">
        <f t="shared" ca="1" si="75"/>
        <v/>
      </c>
      <c r="BE30" s="306" t="str">
        <f t="shared" ca="1" si="76"/>
        <v/>
      </c>
      <c r="BF30" s="307" t="str">
        <f t="shared" ca="1" si="77"/>
        <v/>
      </c>
      <c r="BG30" s="304" t="str">
        <f t="shared" ca="1" si="88"/>
        <v/>
      </c>
      <c r="BH30" s="305" t="str">
        <f t="shared" ca="1" si="78"/>
        <v/>
      </c>
      <c r="BI30" s="306" t="str">
        <f t="shared" ca="1" si="79"/>
        <v/>
      </c>
      <c r="BJ30" s="307" t="str">
        <f t="shared" ca="1" si="80"/>
        <v/>
      </c>
      <c r="BL30" s="412" t="str">
        <f ca="1">IF(OR(BM30="",BM30=0),"",MAX(BL$5:BL29)+1)</f>
        <v/>
      </c>
      <c r="BM30" s="316" t="str">
        <f ca="1">IFERROR(INDEX($AJ$6:$AJ$17, ROWS(BM$4:$BM28)), IFERROR(INDEX($AN$6:$AN$17, ROWS(BM$4:$BM28)-ROWS($AJ$6:$AJ$17)), IFERROR(INDEX($AR$6:$AR$17, ROWS(BM$4:$BM28)-ROWS($AJ$6:$AJ$17)-ROWS($AN$6:$AN$17)),IFERROR(INDEX($AV$6:$AV$17, ROWS(BM$4:$BM28)-ROWS($AJ$6:$AJ$17)-ROWS($AN$6:$AN$17)-ROWS($AR$6:$AR$17)),IFERROR(INDEX($AZ$6:$AZ$17, ROWS(BM$4:$BM28)-ROWS($AJ$6:$AJ$17)-ROWS($AN$6:$AN$17)-ROWS($AR$6:$AR$17)-ROWS($AV$6:$AV$17)),IFERROR(INDEX($BD$6:$BD$17, ROWS(BM$4:$BM28)-ROWS($AJ$6:$AJ$17)-ROWS($AN$6:$AN$17)-ROWS($AR$6:$AR$17)-ROWS($AV$6:$AV$17)-ROWS($AZ$6:$AZ$17)),IFERROR(INDEX($BH$6:$BH$17, ROWS(BM$4:$BM28)-ROWS($AJ$6:$AJ$17)-ROWS($AN$6:$AN$17)-ROWS($AR$6:$AR$17)-ROWS($AV$6:$AV$17)-ROWS($AZ$6:$AZ$17)-ROWS($BD$6:$BD$17)), "")))))))</f>
        <v/>
      </c>
      <c r="BN30" s="316" t="str">
        <f t="shared" ca="1" si="30"/>
        <v/>
      </c>
      <c r="BO30" s="316" t="str">
        <f ca="1">IF(OR(BP30="",BP30=0),"",MAX(BO$5:BO29)+1)</f>
        <v/>
      </c>
      <c r="BP30" s="316" t="str">
        <f ca="1">IFERROR(INDEX($AK$6:$AK$17, ROWS($BP$4:BP28)), IFERROR(INDEX($AO$6:$AO$17, ROWS($BP$4:BP28)-ROWS($AK$6:$AK$17)), IFERROR(INDEX($AS$6:$AS$17, ROWS($BP$4:BP28)-ROWS($AK$6:$AK$17)-ROWS($AO$6:$AO$17)),IFERROR(INDEX($AW$6:$AW$17, ROWS($BP$4:BP28)-ROWS($AK$6:$AK$17)-ROWS($AO$6:$AO$17)-ROWS($AS$6:$AS$17)),IFERROR(INDEX($BA$6:$BA$17, ROWS($BP$4:BP28)-ROWS($AK$6:$AK$17)-ROWS($AO$6:$AO$17)-ROWS($AS$6:$AS$17)-ROWS($AW$6:$AW$17)),IFERROR(INDEX($BE$6:$BE$17, ROWS($BP$4:BP28)-ROWS($AK$6:$AK$17)-ROWS($AO$6:$AO$17)-ROWS($AS$6:$AS$17)-ROWS($AW$6:$AW$17)-ROWS($BA$6:$BA$17)),IFERROR(INDEX($BI$6:$BI$17, ROWS($BP$4:BP28)-ROWS($AK$6:$AK$17)-ROWS($AO$6:$AO$17)-ROWS($AS$6:$AS$17)-ROWS($AW$6:$AW$17)-ROWS($BA$6:$BA$17)-ROWS($BE$6:$BE$17)), "")))))))</f>
        <v/>
      </c>
      <c r="BQ30" s="316" t="str">
        <f t="shared" ca="1" si="31"/>
        <v/>
      </c>
      <c r="BR30" s="413" t="str">
        <f t="shared" ca="1" si="32"/>
        <v/>
      </c>
      <c r="BS30" s="412" t="str">
        <f ca="1">IF(OR(BT30="",BT30=0),"",MAX(BS$5:BS29)+1)</f>
        <v/>
      </c>
      <c r="BT30" s="316" t="str">
        <f ca="1">IFERROR(INDEX($AJ$22:$AJ$33, ROWS($BT$4:BT28)), IFERROR(INDEX($AN$22:$AN$33, ROWS($BT$4:BT28)-ROWS($AJ$22:$AJ$33)), IFERROR(INDEX($AR$22:$AR$33, ROWS($BT$4:BT28)-ROWS($AJ$22:$AJ$33)-ROWS($AN$22:$AN$33)),IFERROR(INDEX($AV$22:$AV$33, ROWS($BT$4:BT28)-ROWS($AJ$22:$AJ$33)-ROWS($AN$22:$AN$33)-ROWS($AR$22:$AR$33)),IFERROR(INDEX($AZ$22:$AZ$33, ROWS($BT$4:BT28)-ROWS($AJ$22:$AJ$33)-ROWS($AN$22:$AN$33)-ROWS($AR$22:$AR$33)-ROWS($AV$22:$AV$33)),IFERROR(INDEX($BD$22:$BD$33, ROWS($BT$4:BT28)-ROWS($AJ$22:$AJ$33)-ROWS($AN$22:$AN$33)-ROWS($AR$22:$AR$33)-ROWS($AV$22:$AV$33)-ROWS($AZ$22:$AZ$33)),IFERROR(INDEX($BH$22:$BH$33, ROWS($BT$4:BT28)-ROWS($AJ$22:$AJ$33)-ROWS($AN$22:$AN$33)-ROWS($AR$22:$AR$33)-ROWS($AV$22:$AV$33)-ROWS($AZ$22:$AZ$33)-ROWS($BD$22:$BD$33)), "")))))))</f>
        <v/>
      </c>
      <c r="BU30" s="316" t="str">
        <f t="shared" ca="1" si="33"/>
        <v/>
      </c>
      <c r="BV30" s="316" t="str">
        <f ca="1">IF(OR(BW30="",BW30=0),"",MAX(BV$5:BV29)+1)</f>
        <v/>
      </c>
      <c r="BW30" s="316" t="str">
        <f ca="1">IFERROR(INDEX($AK$22:$AK$33, ROWS($BW$4:BW28)), IFERROR(INDEX($AO$22:$AO$33, ROWS($BW$4:BW28)-ROWS($AK$22:$AK$33)), IFERROR(INDEX($AS$22:$AS$33, ROWS($BW$4:BW28)-ROWS($AK$22:$AK$33)-ROWS($AO$22:$AO$33)),IFERROR(INDEX($AW$22:$AW$33, ROWS($BW$4:BW28)-ROWS($AK$22:$AK$33)-ROWS($AO$22:$AO$33)-ROWS($AS$22:$AS$33)),IFERROR(INDEX($BA$22:$BA$33, ROWS($BW$4:BW28)-ROWS($AK$22:$AK$33)-ROWS($AO$22:$AO$33)-ROWS($AS$22:$AS$33)-ROWS($AW$22:$AW$33)),IFERROR(INDEX($BE$22:$BE$33, ROWS($BW$4:BW28)-ROWS($AK$22:$AK$33)-ROWS($AO$22:$AO$33)-ROWS($AS$22:$AS$33)-ROWS($AW$22:$AW$33)-ROWS($BA$22:$BA$33)),IFERROR(INDEX($BI$22:$BI$33, ROWS($BW$4:BW28)-ROWS($AK$22:$AK$33)-ROWS($AO$22:$AO$33)-ROWS($AS$22:$AS$33)-ROWS($AW$22:$AW$33)-ROWS($BA$22:$BA$33)-ROWS($BE$22:$BE$33)), "")))))))</f>
        <v/>
      </c>
      <c r="BX30" s="316" t="str">
        <f t="shared" ca="1" si="34"/>
        <v/>
      </c>
      <c r="BY30" s="413" t="str">
        <f t="shared" ca="1" si="35"/>
        <v/>
      </c>
      <c r="BZ30" s="412">
        <f ca="1">IF(OR(CA30="",CA30=0),"",MAX(BZ$5:BZ29)+1)</f>
        <v>9</v>
      </c>
      <c r="CA30" s="316" t="str">
        <f ca="1">IFERROR(INDEX($AJ$38:$AJ$49, ROWS($CA$4:CA28)), IFERROR(INDEX($AN$38:$AN$49, ROWS($CA$4:CA28)-ROWS($AJ$38:$AJ$49)), IFERROR(INDEX($AR$38:$AR$49, ROWS($CA$4:CA28)-ROWS($AJ$38:$AJ$49)-ROWS($AN$38:$AN$49)),IFERROR(INDEX($AV$38:$AV$49, ROWS($CA$4:CA28)-ROWS($AJ$38:$AJ$49)-ROWS($AN$38:$AN$49)-ROWS($AR$38:$AR$49)),IFERROR(INDEX($AZ$38:$AZ$49, ROWS($CA$4:CA28)-ROWS($AJ$38:$AJ$49)-ROWS($AN$38:$AN$49)-ROWS($AR$38:$AR$49)-ROWS($AV$38:$AV$49)),IFERROR(INDEX($BD$38:$BD$49, ROWS($CA$4:CA28)-ROWS($AJ$38:$AJ$49)-ROWS($AN$38:$AN$49)-ROWS($AR$38:$AR$49)-ROWS($AV$38:$AV$49)-ROWS($AZ$38:$AZ$49)),IFERROR(INDEX($BH$38:$BH$49, ROWS($CA$4:CA28)-ROWS($AJ$38:$AJ$49)-ROWS($AN$38:$AN$49)-ROWS($AR$38:$AR$49)-ROWS($AV$38:$AV$49)-ROWS($AZ$38:$AZ$49)-ROWS($BD$38:$BD$49)), "")))))))</f>
        <v>Audible</v>
      </c>
      <c r="CB30" s="316" t="str">
        <f t="shared" ca="1" si="36"/>
        <v/>
      </c>
      <c r="CC30" s="316">
        <f ca="1">IF(OR(CD30="",CD30=0),"",MAX(CC$5:CC29)+1)</f>
        <v>9</v>
      </c>
      <c r="CD30" s="316">
        <f ca="1">IFERROR(INDEX($AK$38:$AK$49, ROWS($CD$4:CD28)), IFERROR(INDEX($AO$38:$AO$49, ROWS($CD$4:CD28)-ROWS($AK$38:$AK$49)), IFERROR(INDEX($AS$38:$AS$49, ROWS($CD$4:CD28)-ROWS($AK$38:$AK$49)-ROWS($AO$38:$AO$49)),IFERROR(INDEX($AW$38:$AW$49, ROWS($CD$4:CD28)-ROWS($AK$38:$AK$49)-ROWS($AO$38:$AO$49)-ROWS($AS$38:$AS$49)),IFERROR(INDEX($BA$38:$BA$49, ROWS($CD$4:CD28)-ROWS($AK$38:$AK$49)-ROWS($AO$38:$AO$49)-ROWS($AS$38:$AS$49)-ROWS($AW$38:$AW$49)),IFERROR(INDEX($BE$38:$BE$49, ROWS($CD$4:CD28)-ROWS($AK$38:$AK$49)-ROWS($AO$38:$AO$49)-ROWS($AS$38:$AS$49)-ROWS($AW$38:$AW$49)-ROWS($BA$38:$BA$49)),IFERROR(INDEX($BI$38:$BI$49, ROWS($CD$4:CD28)-ROWS($AK$38:$AK$49)-ROWS($AO$38:$AO$49)-ROWS($AS$38:$AS$49)-ROWS($AW$38:$AW$49)-ROWS($BA$38:$BA$49)-ROWS($BE$38:$BE$49)), "")))))))</f>
        <v>14.95</v>
      </c>
      <c r="CE30" s="316" t="str">
        <f t="shared" ca="1" si="37"/>
        <v/>
      </c>
      <c r="CF30" s="413" t="str">
        <f t="shared" ca="1" si="38"/>
        <v/>
      </c>
      <c r="CG30" s="412">
        <f ca="1">IF(OR(CH30="",CH30=0),"",MAX(CG$5:CG29)+1)</f>
        <v>4</v>
      </c>
      <c r="CH30" s="316" t="str">
        <f ca="1">IFERROR(INDEX($AJ$54:$AJ$65, ROWS($CH$4:CH28)), IFERROR(INDEX($AN$54:$AN$65, ROWS($CH$4:CH28)-ROWS($AJ$54:$AJ$65)), IFERROR(INDEX($AR$54:$AR$65, ROWS($CH$4:CH28)-ROWS($AJ$54:$AJ$65)-ROWS($AN$54:$AN$65)),IFERROR(INDEX($AV$54:$AV$65, ROWS($CH$4:CH28)-ROWS($AJ$54:$AJ$65)-ROWS($AN$54:$AN$65)-ROWS($AR$54:$AR$65)),IFERROR(INDEX($AZ$54:$AZ$65, ROWS($CH$4:CH28)-ROWS($AJ$54:$AJ$65)-ROWS($AN$54:$AN$65)-ROWS($AR$54:$AR$65)-ROWS($AV$54:$AV$65)),IFERROR(INDEX($BD$54:$BD$65, ROWS($CH$4:CH28)-ROWS($AJ$54:$AJ$65)-ROWS($AN$54:$AN$65)-ROWS($AR$54:$AR$65)-ROWS($AV$54:$AV$65)-ROWS($AZ$54:$AZ$65)),IFERROR(INDEX($BH$54:$BH$65, ROWS($CH$4:CH28)-ROWS($AJ$54:$AJ$65)-ROWS($AN$54:$AN$65)-ROWS($AR$54:$AR$65)-ROWS($AV$54:$AV$65)-ROWS($AZ$54:$AZ$65)-ROWS($BD$54:$BD$65)), "")))))))</f>
        <v>Credit Card 1</v>
      </c>
      <c r="CI30" s="316" t="str">
        <f t="shared" ca="1" si="39"/>
        <v/>
      </c>
      <c r="CJ30" s="316">
        <f ca="1">IF(OR(CK30="",CK30=0),"",MAX(CJ$5:CJ29)+1)</f>
        <v>4</v>
      </c>
      <c r="CK30" s="316">
        <f ca="1">IFERROR(INDEX($AK$54:$AK$65, ROWS($CK$4:CK28)), IFERROR(INDEX($AO$54:$AO$65, ROWS($CK$4:CK28)-ROWS($AK$54:$AK$65)), IFERROR(INDEX($AS$54:$AS$65, ROWS($CK$4:CK28)-ROWS($AK$54:$AK$65)-ROWS($AO$54:$AO$65)),IFERROR(INDEX($AW$54:$AW$65, ROWS($CK$4:CK28)-ROWS($AK$54:$AK$65)-ROWS($AO$54:$AO$65)-ROWS($AS$54:$AS$65)),IFERROR(INDEX($BA$54:$BA$65, ROWS($CK$4:CK28)-ROWS($AK$54:$AK$65)-ROWS($AO$54:$AO$65)-ROWS($AS$54:$AS$65)-ROWS($AW$54:$AW$65)),IFERROR(INDEX($BE$54:$BE$65, ROWS($CK$4:CK28)-ROWS($AK$54:$AK$65)-ROWS($AO$54:$AO$65)-ROWS($AS$54:$AS$65)-ROWS($AW$54:$AW$65)-ROWS($BA$54:$BA$65)),IFERROR(INDEX($BI$54:$BI$65, ROWS($CK$4:CK28)-ROWS($AK$54:$AK$65)-ROWS($AO$54:$AO$65)-ROWS($AS$54:$AS$65)-ROWS($AW$54:$AW$65)-ROWS($BA$54:$BA$65)-ROWS($BE$54:$BE$65)), "")))))))</f>
        <v>50</v>
      </c>
      <c r="CL30" s="316" t="str">
        <f t="shared" ca="1" si="40"/>
        <v/>
      </c>
      <c r="CM30" s="413" t="str">
        <f t="shared" ca="1" si="41"/>
        <v/>
      </c>
      <c r="CN30" s="412">
        <f ca="1">IF(OR(CO30="",CO30=0),"",MAX(CN$5:CN29)+1)</f>
        <v>5</v>
      </c>
      <c r="CO30" s="316" t="str">
        <f ca="1">IFERROR(INDEX($AJ$70:$AJ$81, ROWS($CO$4:CO28)), IFERROR(INDEX($AN$70:$AN$81, ROWS($CO$4:CO28)-ROWS($AJ$70:$AJ$81)), IFERROR(INDEX($AR$70:$AR$81, ROWS($CO$4:CO28)-ROWS($AJ$70:$AJ$81)-ROWS($AN$70:$AN$81)),IFERROR(INDEX($AV$70:$AV$81, ROWS($CO$4:CO28)-ROWS($AJ$70:$AJ$81)-ROWS($AN$70:$AN$81)-ROWS($AR$70:$AR$81)),IFERROR(INDEX($AZ$70:$AZ$81, ROWS($CO$4:CO28)-ROWS($AJ$70:$AJ$81)-ROWS($AN$70:$AN$81)-ROWS($AR$70:$AR$81)-ROWS($AV$70:$AV$81)),IFERROR(INDEX($BD$70:$BD$81, ROWS($CO$4:CO28)-ROWS($AJ$70:$AJ$81)-ROWS($AN$70:$AN$81)-ROWS($AR$70:$AR$81)-ROWS($AV$70:$AV$81)-ROWS($AZ$70:$AZ$81)),IFERROR(INDEX($BH$70:$BH$81, ROWS($CO$4:CO28)-ROWS($AJ$70:$AJ$81)-ROWS($AN$70:$AN$81)-ROWS($AR$70:$AR$81)-ROWS($AV$70:$AV$81)-ROWS($AZ$70:$AZ$81)-ROWS($BD$70:$BD$81)), "")))))))</f>
        <v>Electric / Water</v>
      </c>
      <c r="CP30" s="316" t="str">
        <f t="shared" ca="1" si="42"/>
        <v/>
      </c>
      <c r="CQ30" s="316">
        <f ca="1">IF(OR(CR30="",CR30=0),"",MAX(CQ$5:CQ29)+1)</f>
        <v>5</v>
      </c>
      <c r="CR30" s="316">
        <f ca="1">IFERROR(INDEX($AK$70:$AK$81, ROWS($CR$4:CR28)), IFERROR(INDEX($AO$70:$AO$81, ROWS($CR$4:CR28)-ROWS($AK$70:$AK$81)), IFERROR(INDEX($AS$70:$AS$81, ROWS($CR$4:CR28)-ROWS($AK$70:$AK$81)-ROWS($AO$70:$AO$81)),IFERROR(INDEX($AW$70:$AW$81, ROWS($CR$4:CR28)-ROWS($AK$70:$AK$81)-ROWS($AO$70:$AO$81)-ROWS($AS$70:$AS$81)),IFERROR(INDEX($BA$70:$BA$81, ROWS($CR$4:CR28)-ROWS($AK$70:$AK$81)-ROWS($AO$70:$AO$81)-ROWS($AS$70:$AS$81)-ROWS($AW$70:$AW$81)),IFERROR(INDEX($BE$70:$BE$81, ROWS($CR$4:CR28)-ROWS($AK$70:$AK$81)-ROWS($AO$70:$AO$81)-ROWS($AS$70:$AS$81)-ROWS($AW$70:$AW$81)-ROWS($BA$70:$BA$81)),IFERROR(INDEX($BI$70:$BI$81, ROWS($CR$4:CR28)-ROWS($AK$70:$AK$81)-ROWS($AO$70:$AO$81)-ROWS($AS$70:$AS$81)-ROWS($AW$70:$AW$81)-ROWS($BA$70:$BA$81)-ROWS($BE$70:$BE$81)), "")))))))</f>
        <v>150</v>
      </c>
      <c r="CS30" s="316" t="str">
        <f t="shared" ca="1" si="43"/>
        <v/>
      </c>
      <c r="CT30" s="413" t="str">
        <f t="shared" ca="1" si="44"/>
        <v/>
      </c>
      <c r="CU30" s="412" t="str">
        <f>IF(OR(CV30="",CV30=0),"",MAX(CU$5:CU29)+1)</f>
        <v/>
      </c>
      <c r="CV30" s="316" t="str">
        <f>IFERROR(INDEX($AJ$86:$AJ$97, ROWS($CV$4:CV28)), IFERROR(INDEX($AN$86:$AN$97, ROWS($CV$4:CV28)-ROWS($AJ$86:$AJ$97)), ""))</f>
        <v/>
      </c>
      <c r="CW30" s="316" t="str">
        <f t="shared" si="45"/>
        <v/>
      </c>
      <c r="CX30" s="316" t="str">
        <f>IF(OR(CY30="",CY30=0),"",MAX(CX$5:CX29)+1)</f>
        <v/>
      </c>
      <c r="CY30" s="316" t="str">
        <f>IFERROR(INDEX($AK$86:$AK$97, ROWS($CY$4:CY28)), IFERROR(INDEX($AO$86:$AO$97, ROWS($CY$4:CY28)-ROWS($AK$86:$AK$97)), ""))</f>
        <v/>
      </c>
      <c r="CZ30" s="316" t="str">
        <f t="shared" si="46"/>
        <v/>
      </c>
      <c r="DA30" s="413" t="str">
        <f t="shared" si="47"/>
        <v/>
      </c>
      <c r="DC30" s="438">
        <f ca="1">IF(OR(DD30="",DD30=0),"",MAX(DC$25:DC29)+1)</f>
        <v>3</v>
      </c>
      <c r="DD30" s="434" t="str">
        <f t="shared" ca="1" si="90"/>
        <v>Netflix</v>
      </c>
      <c r="DE30" s="413">
        <f t="shared" ca="1" si="91"/>
        <v>14.95</v>
      </c>
      <c r="DF30" s="431" t="str">
        <f ca="1">IF(OR(DG30="",DG30=0),"",MAX(DF$25:DF29)+1)</f>
        <v/>
      </c>
      <c r="DG30" s="412" t="str">
        <f t="shared" ca="1" si="92"/>
        <v/>
      </c>
      <c r="DH30" s="413" t="str">
        <f t="shared" ca="1" si="93"/>
        <v/>
      </c>
      <c r="DI30" s="412" t="str">
        <f t="shared" ca="1" si="94"/>
        <v>D. Store Card 1</v>
      </c>
      <c r="DJ30" s="413">
        <f t="shared" ca="1" si="95"/>
        <v>30</v>
      </c>
      <c r="DK30" s="412" t="str">
        <f t="shared" ca="1" si="96"/>
        <v/>
      </c>
      <c r="DL30" s="413" t="str">
        <f t="shared" ca="1" si="97"/>
        <v/>
      </c>
      <c r="DN30" s="425" t="str">
        <f ca="1">IF(DI38="","",CONCATENATE(DI38," - ",DJ38))</f>
        <v/>
      </c>
      <c r="DO30" s="295" t="str">
        <f ca="1">IF(DI39="","",CONCATENATE(DI39," - ",DJ39))</f>
        <v/>
      </c>
      <c r="DP30" s="295" t="str">
        <f ca="1">IF(DI40="","",CONCATENATE(DI40," - ",DJ40))</f>
        <v/>
      </c>
      <c r="DQ30" s="425" t="str">
        <f ca="1">IF(DK38="","",CONCATENATE(DK38," - ",DL38))</f>
        <v/>
      </c>
      <c r="DR30" s="295" t="str">
        <f ca="1">IF(DK39="","",CONCATENATE(DK39," - ",DL39))</f>
        <v/>
      </c>
      <c r="DS30" s="426" t="str">
        <f ca="1">IF(DK40="","",CONCATENATE(DK40," - ",DL40))</f>
        <v/>
      </c>
    </row>
    <row r="31" spans="1:123" s="292" customFormat="1" ht="15" customHeight="1" thickBot="1" x14ac:dyDescent="0.35">
      <c r="A31" s="1183"/>
      <c r="B31" s="1182"/>
      <c r="C31" s="1183"/>
      <c r="D31" s="1182"/>
      <c r="E31" s="1183"/>
      <c r="F31" s="1182"/>
      <c r="G31" s="1183"/>
      <c r="H31" s="1182"/>
      <c r="I31" s="1183"/>
      <c r="J31" s="1182"/>
      <c r="K31" s="1183"/>
      <c r="L31" s="1182"/>
      <c r="M31" s="1183"/>
      <c r="N31" s="1182"/>
      <c r="P31" s="295" t="str">
        <f t="shared" ca="1" si="99"/>
        <v/>
      </c>
      <c r="Q31" s="295" t="str">
        <f t="shared" ca="1" si="98"/>
        <v/>
      </c>
      <c r="R31" s="295" t="str">
        <f t="shared" ca="1" si="98"/>
        <v/>
      </c>
      <c r="S31" s="296" t="str">
        <f t="shared" ca="1" si="98"/>
        <v/>
      </c>
      <c r="T31" s="295" t="str">
        <f t="shared" ca="1" si="98"/>
        <v/>
      </c>
      <c r="U31" s="295" t="str">
        <f t="shared" ca="1" si="98"/>
        <v/>
      </c>
      <c r="V31" s="1158" t="s">
        <v>507</v>
      </c>
      <c r="W31" s="1159"/>
      <c r="X31" s="445">
        <f ca="1">IF(DS92="",0,DS92)</f>
        <v>400</v>
      </c>
      <c r="Y31"/>
      <c r="AB31" s="299"/>
      <c r="AC31" s="358">
        <f>IF('Data Entry'!H15="","",'Data Entry'!H15)</f>
        <v>15</v>
      </c>
      <c r="AD31" s="356" t="str">
        <f>IF('Data Entry'!G15="","",'Data Entry'!G15)</f>
        <v>D. Store Card 2</v>
      </c>
      <c r="AE31" s="363">
        <f>IF('Data Entry'!J15="","",'Data Entry'!J15)</f>
        <v>30</v>
      </c>
      <c r="AF31" s="402">
        <f>IF('Data Entry'!I15="","",'Data Entry'!I15)</f>
        <v>350</v>
      </c>
      <c r="AG31" s="300"/>
      <c r="AH31"/>
      <c r="AI31" s="302" t="str">
        <f t="shared" ca="1" si="82"/>
        <v/>
      </c>
      <c r="AJ31" s="293" t="str">
        <f t="shared" ca="1" si="60"/>
        <v/>
      </c>
      <c r="AK31" s="293" t="str">
        <f t="shared" ca="1" si="61"/>
        <v/>
      </c>
      <c r="AL31" s="303" t="str">
        <f t="shared" ca="1" si="62"/>
        <v/>
      </c>
      <c r="AM31" s="302" t="str">
        <f t="shared" ca="1" si="83"/>
        <v/>
      </c>
      <c r="AN31" s="293" t="str">
        <f t="shared" ca="1" si="63"/>
        <v/>
      </c>
      <c r="AO31" s="293" t="str">
        <f t="shared" ca="1" si="64"/>
        <v/>
      </c>
      <c r="AP31" s="303" t="str">
        <f t="shared" ca="1" si="65"/>
        <v/>
      </c>
      <c r="AQ31" s="302" t="str">
        <f t="shared" ca="1" si="84"/>
        <v/>
      </c>
      <c r="AR31" s="293" t="str">
        <f t="shared" ca="1" si="66"/>
        <v/>
      </c>
      <c r="AS31" s="293" t="str">
        <f t="shared" ca="1" si="67"/>
        <v/>
      </c>
      <c r="AT31" s="303" t="str">
        <f t="shared" ca="1" si="68"/>
        <v/>
      </c>
      <c r="AU31" s="302" t="str">
        <f t="shared" ca="1" si="85"/>
        <v/>
      </c>
      <c r="AV31" s="293" t="str">
        <f t="shared" ca="1" si="69"/>
        <v/>
      </c>
      <c r="AW31" s="293" t="str">
        <f t="shared" ca="1" si="70"/>
        <v/>
      </c>
      <c r="AX31" s="303" t="str">
        <f t="shared" ca="1" si="71"/>
        <v/>
      </c>
      <c r="AY31" s="302" t="str">
        <f t="shared" ca="1" si="86"/>
        <v/>
      </c>
      <c r="AZ31" s="293" t="str">
        <f t="shared" ca="1" si="72"/>
        <v/>
      </c>
      <c r="BA31" s="293" t="str">
        <f t="shared" ca="1" si="73"/>
        <v/>
      </c>
      <c r="BB31" s="303" t="str">
        <f t="shared" ca="1" si="74"/>
        <v/>
      </c>
      <c r="BC31" s="302" t="str">
        <f t="shared" ca="1" si="87"/>
        <v/>
      </c>
      <c r="BD31" s="293" t="str">
        <f t="shared" ca="1" si="75"/>
        <v/>
      </c>
      <c r="BE31" s="293" t="str">
        <f t="shared" ca="1" si="76"/>
        <v/>
      </c>
      <c r="BF31" s="303" t="str">
        <f t="shared" ca="1" si="77"/>
        <v/>
      </c>
      <c r="BG31" s="302" t="str">
        <f t="shared" ca="1" si="88"/>
        <v/>
      </c>
      <c r="BH31" s="293" t="str">
        <f t="shared" ca="1" si="78"/>
        <v/>
      </c>
      <c r="BI31" s="293" t="str">
        <f t="shared" ca="1" si="79"/>
        <v/>
      </c>
      <c r="BJ31" s="303" t="str">
        <f t="shared" ca="1" si="80"/>
        <v/>
      </c>
      <c r="BL31" s="412" t="str">
        <f ca="1">IF(OR(BM31="",BM31=0),"",MAX(BL$5:BL30)+1)</f>
        <v/>
      </c>
      <c r="BM31" s="316" t="str">
        <f ca="1">IFERROR(INDEX($AJ$6:$AJ$17, ROWS(BM$4:$BM29)), IFERROR(INDEX($AN$6:$AN$17, ROWS(BM$4:$BM29)-ROWS($AJ$6:$AJ$17)), IFERROR(INDEX($AR$6:$AR$17, ROWS(BM$4:$BM29)-ROWS($AJ$6:$AJ$17)-ROWS($AN$6:$AN$17)),IFERROR(INDEX($AV$6:$AV$17, ROWS(BM$4:$BM29)-ROWS($AJ$6:$AJ$17)-ROWS($AN$6:$AN$17)-ROWS($AR$6:$AR$17)),IFERROR(INDEX($AZ$6:$AZ$17, ROWS(BM$4:$BM29)-ROWS($AJ$6:$AJ$17)-ROWS($AN$6:$AN$17)-ROWS($AR$6:$AR$17)-ROWS($AV$6:$AV$17)),IFERROR(INDEX($BD$6:$BD$17, ROWS(BM$4:$BM29)-ROWS($AJ$6:$AJ$17)-ROWS($AN$6:$AN$17)-ROWS($AR$6:$AR$17)-ROWS($AV$6:$AV$17)-ROWS($AZ$6:$AZ$17)),IFERROR(INDEX($BH$6:$BH$17, ROWS(BM$4:$BM29)-ROWS($AJ$6:$AJ$17)-ROWS($AN$6:$AN$17)-ROWS($AR$6:$AR$17)-ROWS($AV$6:$AV$17)-ROWS($AZ$6:$AZ$17)-ROWS($BD$6:$BD$17)), "")))))))</f>
        <v/>
      </c>
      <c r="BN31" s="316" t="str">
        <f t="shared" ca="1" si="30"/>
        <v/>
      </c>
      <c r="BO31" s="316" t="str">
        <f ca="1">IF(OR(BP31="",BP31=0),"",MAX(BO$5:BO30)+1)</f>
        <v/>
      </c>
      <c r="BP31" s="316" t="str">
        <f ca="1">IFERROR(INDEX($AK$6:$AK$17, ROWS($BP$4:BP29)), IFERROR(INDEX($AO$6:$AO$17, ROWS($BP$4:BP29)-ROWS($AK$6:$AK$17)), IFERROR(INDEX($AS$6:$AS$17, ROWS($BP$4:BP29)-ROWS($AK$6:$AK$17)-ROWS($AO$6:$AO$17)),IFERROR(INDEX($AW$6:$AW$17, ROWS($BP$4:BP29)-ROWS($AK$6:$AK$17)-ROWS($AO$6:$AO$17)-ROWS($AS$6:$AS$17)),IFERROR(INDEX($BA$6:$BA$17, ROWS($BP$4:BP29)-ROWS($AK$6:$AK$17)-ROWS($AO$6:$AO$17)-ROWS($AS$6:$AS$17)-ROWS($AW$6:$AW$17)),IFERROR(INDEX($BE$6:$BE$17, ROWS($BP$4:BP29)-ROWS($AK$6:$AK$17)-ROWS($AO$6:$AO$17)-ROWS($AS$6:$AS$17)-ROWS($AW$6:$AW$17)-ROWS($BA$6:$BA$17)),IFERROR(INDEX($BI$6:$BI$17, ROWS($BP$4:BP29)-ROWS($AK$6:$AK$17)-ROWS($AO$6:$AO$17)-ROWS($AS$6:$AS$17)-ROWS($AW$6:$AW$17)-ROWS($BA$6:$BA$17)-ROWS($BE$6:$BE$17)), "")))))))</f>
        <v/>
      </c>
      <c r="BQ31" s="316" t="str">
        <f t="shared" ca="1" si="31"/>
        <v/>
      </c>
      <c r="BR31" s="413" t="str">
        <f t="shared" ca="1" si="32"/>
        <v/>
      </c>
      <c r="BS31" s="412" t="str">
        <f ca="1">IF(OR(BT31="",BT31=0),"",MAX(BS$5:BS30)+1)</f>
        <v/>
      </c>
      <c r="BT31" s="316" t="str">
        <f ca="1">IFERROR(INDEX($AJ$22:$AJ$33, ROWS($BT$4:BT29)), IFERROR(INDEX($AN$22:$AN$33, ROWS($BT$4:BT29)-ROWS($AJ$22:$AJ$33)), IFERROR(INDEX($AR$22:$AR$33, ROWS($BT$4:BT29)-ROWS($AJ$22:$AJ$33)-ROWS($AN$22:$AN$33)),IFERROR(INDEX($AV$22:$AV$33, ROWS($BT$4:BT29)-ROWS($AJ$22:$AJ$33)-ROWS($AN$22:$AN$33)-ROWS($AR$22:$AR$33)),IFERROR(INDEX($AZ$22:$AZ$33, ROWS($BT$4:BT29)-ROWS($AJ$22:$AJ$33)-ROWS($AN$22:$AN$33)-ROWS($AR$22:$AR$33)-ROWS($AV$22:$AV$33)),IFERROR(INDEX($BD$22:$BD$33, ROWS($BT$4:BT29)-ROWS($AJ$22:$AJ$33)-ROWS($AN$22:$AN$33)-ROWS($AR$22:$AR$33)-ROWS($AV$22:$AV$33)-ROWS($AZ$22:$AZ$33)),IFERROR(INDEX($BH$22:$BH$33, ROWS($BT$4:BT29)-ROWS($AJ$22:$AJ$33)-ROWS($AN$22:$AN$33)-ROWS($AR$22:$AR$33)-ROWS($AV$22:$AV$33)-ROWS($AZ$22:$AZ$33)-ROWS($BD$22:$BD$33)), "")))))))</f>
        <v/>
      </c>
      <c r="BU31" s="316" t="str">
        <f t="shared" ca="1" si="33"/>
        <v/>
      </c>
      <c r="BV31" s="316" t="str">
        <f ca="1">IF(OR(BW31="",BW31=0),"",MAX(BV$5:BV30)+1)</f>
        <v/>
      </c>
      <c r="BW31" s="316" t="str">
        <f ca="1">IFERROR(INDEX($AK$22:$AK$33, ROWS($BW$4:BW29)), IFERROR(INDEX($AO$22:$AO$33, ROWS($BW$4:BW29)-ROWS($AK$22:$AK$33)), IFERROR(INDEX($AS$22:$AS$33, ROWS($BW$4:BW29)-ROWS($AK$22:$AK$33)-ROWS($AO$22:$AO$33)),IFERROR(INDEX($AW$22:$AW$33, ROWS($BW$4:BW29)-ROWS($AK$22:$AK$33)-ROWS($AO$22:$AO$33)-ROWS($AS$22:$AS$33)),IFERROR(INDEX($BA$22:$BA$33, ROWS($BW$4:BW29)-ROWS($AK$22:$AK$33)-ROWS($AO$22:$AO$33)-ROWS($AS$22:$AS$33)-ROWS($AW$22:$AW$33)),IFERROR(INDEX($BE$22:$BE$33, ROWS($BW$4:BW29)-ROWS($AK$22:$AK$33)-ROWS($AO$22:$AO$33)-ROWS($AS$22:$AS$33)-ROWS($AW$22:$AW$33)-ROWS($BA$22:$BA$33)),IFERROR(INDEX($BI$22:$BI$33, ROWS($BW$4:BW29)-ROWS($AK$22:$AK$33)-ROWS($AO$22:$AO$33)-ROWS($AS$22:$AS$33)-ROWS($AW$22:$AW$33)-ROWS($BA$22:$BA$33)-ROWS($BE$22:$BE$33)), "")))))))</f>
        <v/>
      </c>
      <c r="BX31" s="316" t="str">
        <f t="shared" ca="1" si="34"/>
        <v/>
      </c>
      <c r="BY31" s="413" t="str">
        <f t="shared" ca="1" si="35"/>
        <v/>
      </c>
      <c r="BZ31" s="412" t="str">
        <f ca="1">IF(OR(CA31="",CA31=0),"",MAX(BZ$5:BZ30)+1)</f>
        <v/>
      </c>
      <c r="CA31" s="316" t="str">
        <f ca="1">IFERROR(INDEX($AJ$38:$AJ$49, ROWS($CA$4:CA29)), IFERROR(INDEX($AN$38:$AN$49, ROWS($CA$4:CA29)-ROWS($AJ$38:$AJ$49)), IFERROR(INDEX($AR$38:$AR$49, ROWS($CA$4:CA29)-ROWS($AJ$38:$AJ$49)-ROWS($AN$38:$AN$49)),IFERROR(INDEX($AV$38:$AV$49, ROWS($CA$4:CA29)-ROWS($AJ$38:$AJ$49)-ROWS($AN$38:$AN$49)-ROWS($AR$38:$AR$49)),IFERROR(INDEX($AZ$38:$AZ$49, ROWS($CA$4:CA29)-ROWS($AJ$38:$AJ$49)-ROWS($AN$38:$AN$49)-ROWS($AR$38:$AR$49)-ROWS($AV$38:$AV$49)),IFERROR(INDEX($BD$38:$BD$49, ROWS($CA$4:CA29)-ROWS($AJ$38:$AJ$49)-ROWS($AN$38:$AN$49)-ROWS($AR$38:$AR$49)-ROWS($AV$38:$AV$49)-ROWS($AZ$38:$AZ$49)),IFERROR(INDEX($BH$38:$BH$49, ROWS($CA$4:CA29)-ROWS($AJ$38:$AJ$49)-ROWS($AN$38:$AN$49)-ROWS($AR$38:$AR$49)-ROWS($AV$38:$AV$49)-ROWS($AZ$38:$AZ$49)-ROWS($BD$38:$BD$49)), "")))))))</f>
        <v/>
      </c>
      <c r="CB31" s="316" t="str">
        <f t="shared" ca="1" si="36"/>
        <v/>
      </c>
      <c r="CC31" s="316" t="str">
        <f ca="1">IF(OR(CD31="",CD31=0),"",MAX(CC$5:CC30)+1)</f>
        <v/>
      </c>
      <c r="CD31" s="316" t="str">
        <f ca="1">IFERROR(INDEX($AK$38:$AK$49, ROWS($CD$4:CD29)), IFERROR(INDEX($AO$38:$AO$49, ROWS($CD$4:CD29)-ROWS($AK$38:$AK$49)), IFERROR(INDEX($AS$38:$AS$49, ROWS($CD$4:CD29)-ROWS($AK$38:$AK$49)-ROWS($AO$38:$AO$49)),IFERROR(INDEX($AW$38:$AW$49, ROWS($CD$4:CD29)-ROWS($AK$38:$AK$49)-ROWS($AO$38:$AO$49)-ROWS($AS$38:$AS$49)),IFERROR(INDEX($BA$38:$BA$49, ROWS($CD$4:CD29)-ROWS($AK$38:$AK$49)-ROWS($AO$38:$AO$49)-ROWS($AS$38:$AS$49)-ROWS($AW$38:$AW$49)),IFERROR(INDEX($BE$38:$BE$49, ROWS($CD$4:CD29)-ROWS($AK$38:$AK$49)-ROWS($AO$38:$AO$49)-ROWS($AS$38:$AS$49)-ROWS($AW$38:$AW$49)-ROWS($BA$38:$BA$49)),IFERROR(INDEX($BI$38:$BI$49, ROWS($CD$4:CD29)-ROWS($AK$38:$AK$49)-ROWS($AO$38:$AO$49)-ROWS($AS$38:$AS$49)-ROWS($AW$38:$AW$49)-ROWS($BA$38:$BA$49)-ROWS($BE$38:$BE$49)), "")))))))</f>
        <v/>
      </c>
      <c r="CE31" s="316" t="str">
        <f t="shared" ca="1" si="37"/>
        <v/>
      </c>
      <c r="CF31" s="413" t="str">
        <f t="shared" ca="1" si="38"/>
        <v/>
      </c>
      <c r="CG31" s="412" t="str">
        <f ca="1">IF(OR(CH31="",CH31=0),"",MAX(CG$5:CG30)+1)</f>
        <v/>
      </c>
      <c r="CH31" s="316" t="str">
        <f ca="1">IFERROR(INDEX($AJ$54:$AJ$65, ROWS($CH$4:CH29)), IFERROR(INDEX($AN$54:$AN$65, ROWS($CH$4:CH29)-ROWS($AJ$54:$AJ$65)), IFERROR(INDEX($AR$54:$AR$65, ROWS($CH$4:CH29)-ROWS($AJ$54:$AJ$65)-ROWS($AN$54:$AN$65)),IFERROR(INDEX($AV$54:$AV$65, ROWS($CH$4:CH29)-ROWS($AJ$54:$AJ$65)-ROWS($AN$54:$AN$65)-ROWS($AR$54:$AR$65)),IFERROR(INDEX($AZ$54:$AZ$65, ROWS($CH$4:CH29)-ROWS($AJ$54:$AJ$65)-ROWS($AN$54:$AN$65)-ROWS($AR$54:$AR$65)-ROWS($AV$54:$AV$65)),IFERROR(INDEX($BD$54:$BD$65, ROWS($CH$4:CH29)-ROWS($AJ$54:$AJ$65)-ROWS($AN$54:$AN$65)-ROWS($AR$54:$AR$65)-ROWS($AV$54:$AV$65)-ROWS($AZ$54:$AZ$65)),IFERROR(INDEX($BH$54:$BH$65, ROWS($CH$4:CH29)-ROWS($AJ$54:$AJ$65)-ROWS($AN$54:$AN$65)-ROWS($AR$54:$AR$65)-ROWS($AV$54:$AV$65)-ROWS($AZ$54:$AZ$65)-ROWS($BD$54:$BD$65)), "")))))))</f>
        <v/>
      </c>
      <c r="CI31" s="316" t="str">
        <f t="shared" ca="1" si="39"/>
        <v/>
      </c>
      <c r="CJ31" s="316" t="str">
        <f ca="1">IF(OR(CK31="",CK31=0),"",MAX(CJ$5:CJ30)+1)</f>
        <v/>
      </c>
      <c r="CK31" s="316" t="str">
        <f ca="1">IFERROR(INDEX($AK$54:$AK$65, ROWS($CK$4:CK29)), IFERROR(INDEX($AO$54:$AO$65, ROWS($CK$4:CK29)-ROWS($AK$54:$AK$65)), IFERROR(INDEX($AS$54:$AS$65, ROWS($CK$4:CK29)-ROWS($AK$54:$AK$65)-ROWS($AO$54:$AO$65)),IFERROR(INDEX($AW$54:$AW$65, ROWS($CK$4:CK29)-ROWS($AK$54:$AK$65)-ROWS($AO$54:$AO$65)-ROWS($AS$54:$AS$65)),IFERROR(INDEX($BA$54:$BA$65, ROWS($CK$4:CK29)-ROWS($AK$54:$AK$65)-ROWS($AO$54:$AO$65)-ROWS($AS$54:$AS$65)-ROWS($AW$54:$AW$65)),IFERROR(INDEX($BE$54:$BE$65, ROWS($CK$4:CK29)-ROWS($AK$54:$AK$65)-ROWS($AO$54:$AO$65)-ROWS($AS$54:$AS$65)-ROWS($AW$54:$AW$65)-ROWS($BA$54:$BA$65)),IFERROR(INDEX($BI$54:$BI$65, ROWS($CK$4:CK29)-ROWS($AK$54:$AK$65)-ROWS($AO$54:$AO$65)-ROWS($AS$54:$AS$65)-ROWS($AW$54:$AW$65)-ROWS($BA$54:$BA$65)-ROWS($BE$54:$BE$65)), "")))))))</f>
        <v/>
      </c>
      <c r="CL31" s="316" t="str">
        <f t="shared" ca="1" si="40"/>
        <v/>
      </c>
      <c r="CM31" s="413" t="str">
        <f t="shared" ca="1" si="41"/>
        <v/>
      </c>
      <c r="CN31" s="412" t="str">
        <f ca="1">IF(OR(CO31="",CO31=0),"",MAX(CN$5:CN30)+1)</f>
        <v/>
      </c>
      <c r="CO31" s="316" t="str">
        <f ca="1">IFERROR(INDEX($AJ$70:$AJ$81, ROWS($CO$4:CO29)), IFERROR(INDEX($AN$70:$AN$81, ROWS($CO$4:CO29)-ROWS($AJ$70:$AJ$81)), IFERROR(INDEX($AR$70:$AR$81, ROWS($CO$4:CO29)-ROWS($AJ$70:$AJ$81)-ROWS($AN$70:$AN$81)),IFERROR(INDEX($AV$70:$AV$81, ROWS($CO$4:CO29)-ROWS($AJ$70:$AJ$81)-ROWS($AN$70:$AN$81)-ROWS($AR$70:$AR$81)),IFERROR(INDEX($AZ$70:$AZ$81, ROWS($CO$4:CO29)-ROWS($AJ$70:$AJ$81)-ROWS($AN$70:$AN$81)-ROWS($AR$70:$AR$81)-ROWS($AV$70:$AV$81)),IFERROR(INDEX($BD$70:$BD$81, ROWS($CO$4:CO29)-ROWS($AJ$70:$AJ$81)-ROWS($AN$70:$AN$81)-ROWS($AR$70:$AR$81)-ROWS($AV$70:$AV$81)-ROWS($AZ$70:$AZ$81)),IFERROR(INDEX($BH$70:$BH$81, ROWS($CO$4:CO29)-ROWS($AJ$70:$AJ$81)-ROWS($AN$70:$AN$81)-ROWS($AR$70:$AR$81)-ROWS($AV$70:$AV$81)-ROWS($AZ$70:$AZ$81)-ROWS($BD$70:$BD$81)), "")))))))</f>
        <v/>
      </c>
      <c r="CP31" s="316" t="str">
        <f t="shared" ca="1" si="42"/>
        <v/>
      </c>
      <c r="CQ31" s="316" t="str">
        <f ca="1">IF(OR(CR31="",CR31=0),"",MAX(CQ$5:CQ30)+1)</f>
        <v/>
      </c>
      <c r="CR31" s="316" t="str">
        <f ca="1">IFERROR(INDEX($AK$70:$AK$81, ROWS($CR$4:CR29)), IFERROR(INDEX($AO$70:$AO$81, ROWS($CR$4:CR29)-ROWS($AK$70:$AK$81)), IFERROR(INDEX($AS$70:$AS$81, ROWS($CR$4:CR29)-ROWS($AK$70:$AK$81)-ROWS($AO$70:$AO$81)),IFERROR(INDEX($AW$70:$AW$81, ROWS($CR$4:CR29)-ROWS($AK$70:$AK$81)-ROWS($AO$70:$AO$81)-ROWS($AS$70:$AS$81)),IFERROR(INDEX($BA$70:$BA$81, ROWS($CR$4:CR29)-ROWS($AK$70:$AK$81)-ROWS($AO$70:$AO$81)-ROWS($AS$70:$AS$81)-ROWS($AW$70:$AW$81)),IFERROR(INDEX($BE$70:$BE$81, ROWS($CR$4:CR29)-ROWS($AK$70:$AK$81)-ROWS($AO$70:$AO$81)-ROWS($AS$70:$AS$81)-ROWS($AW$70:$AW$81)-ROWS($BA$70:$BA$81)),IFERROR(INDEX($BI$70:$BI$81, ROWS($CR$4:CR29)-ROWS($AK$70:$AK$81)-ROWS($AO$70:$AO$81)-ROWS($AS$70:$AS$81)-ROWS($AW$70:$AW$81)-ROWS($BA$70:$BA$81)-ROWS($BE$70:$BE$81)), "")))))))</f>
        <v/>
      </c>
      <c r="CS31" s="316" t="str">
        <f t="shared" ca="1" si="43"/>
        <v/>
      </c>
      <c r="CT31" s="413" t="str">
        <f t="shared" ca="1" si="44"/>
        <v/>
      </c>
      <c r="CU31" s="412" t="str">
        <f>IF(OR(CV31="",CV31=0),"",MAX(CU$5:CU30)+1)</f>
        <v/>
      </c>
      <c r="CV31" s="316" t="str">
        <f>IFERROR(INDEX($AJ$86:$AJ$97, ROWS($CV$4:CV29)), IFERROR(INDEX($AN$86:$AN$97, ROWS($CV$4:CV29)-ROWS($AJ$86:$AJ$97)), ""))</f>
        <v/>
      </c>
      <c r="CW31" s="316" t="str">
        <f t="shared" si="45"/>
        <v/>
      </c>
      <c r="CX31" s="316" t="str">
        <f>IF(OR(CY31="",CY31=0),"",MAX(CX$5:CX30)+1)</f>
        <v/>
      </c>
      <c r="CY31" s="316" t="str">
        <f>IFERROR(INDEX($AK$86:$AK$97, ROWS($CY$4:CY29)), IFERROR(INDEX($AO$86:$AO$97, ROWS($CY$4:CY29)-ROWS($AK$86:$AK$97)), ""))</f>
        <v/>
      </c>
      <c r="CZ31" s="316" t="str">
        <f t="shared" si="46"/>
        <v/>
      </c>
      <c r="DA31" s="413" t="str">
        <f t="shared" si="47"/>
        <v/>
      </c>
      <c r="DC31" s="438">
        <f ca="1">IF(OR(DD31="",DD31=0),"",MAX(DC$25:DC30)+1)</f>
        <v>4</v>
      </c>
      <c r="DD31" s="434" t="str">
        <f t="shared" ca="1" si="90"/>
        <v>D. Store Card 4</v>
      </c>
      <c r="DE31" s="413">
        <f t="shared" ca="1" si="91"/>
        <v>30</v>
      </c>
      <c r="DF31" s="431" t="str">
        <f ca="1">IF(OR(DG31="",DG31=0),"",MAX(DF$25:DF30)+1)</f>
        <v/>
      </c>
      <c r="DG31" s="412" t="str">
        <f t="shared" ca="1" si="92"/>
        <v/>
      </c>
      <c r="DH31" s="413" t="str">
        <f t="shared" ca="1" si="93"/>
        <v/>
      </c>
      <c r="DI31" s="412" t="str">
        <f t="shared" ca="1" si="94"/>
        <v>Car 1 Gas</v>
      </c>
      <c r="DJ31" s="413">
        <f t="shared" ca="1" si="95"/>
        <v>50</v>
      </c>
      <c r="DK31" s="412" t="str">
        <f t="shared" ca="1" si="96"/>
        <v/>
      </c>
      <c r="DL31" s="413" t="str">
        <f t="shared" ca="1" si="97"/>
        <v/>
      </c>
      <c r="DN31" s="427" t="str">
        <f ca="1">IF(DI41="","",CONCATENATE(DI41," - ",DJ41))</f>
        <v/>
      </c>
      <c r="DO31" s="428" t="str">
        <f ca="1">IF(DI42="","",CONCATENATE(DI42," - ",DJ42))</f>
        <v/>
      </c>
      <c r="DP31" s="428" t="str">
        <f ca="1">IF(DI43="","",CONCATENATE(DI43," - ",DJ43))</f>
        <v/>
      </c>
      <c r="DQ31" s="427" t="str">
        <f ca="1">IF(DK41="","",CONCATENATE(DK41," - ",DL41))</f>
        <v/>
      </c>
      <c r="DR31" s="428" t="str">
        <f ca="1">IF(DK42="","",CONCATENATE(DK42," - ",DL42))</f>
        <v/>
      </c>
      <c r="DS31" s="429" t="str">
        <f ca="1">IF(DK43="","",CONCATENATE(DK43," - ",DL43))</f>
        <v/>
      </c>
    </row>
    <row r="32" spans="1:123" s="292" customFormat="1" ht="15" customHeight="1" thickBot="1" x14ac:dyDescent="0.35">
      <c r="A32" s="1183"/>
      <c r="B32" s="1182"/>
      <c r="C32" s="1183"/>
      <c r="D32" s="1182"/>
      <c r="E32" s="1183"/>
      <c r="F32" s="1182"/>
      <c r="G32" s="1183"/>
      <c r="H32" s="1182"/>
      <c r="I32" s="1183"/>
      <c r="J32" s="1182"/>
      <c r="K32" s="1183"/>
      <c r="L32" s="1182"/>
      <c r="M32" s="1183"/>
      <c r="N32" s="1182"/>
      <c r="P32" s="295" t="str">
        <f t="shared" ca="1" si="99"/>
        <v/>
      </c>
      <c r="Q32" s="295" t="str">
        <f t="shared" ca="1" si="98"/>
        <v/>
      </c>
      <c r="R32" s="295" t="str">
        <f t="shared" ca="1" si="98"/>
        <v/>
      </c>
      <c r="S32" s="296" t="str">
        <f t="shared" ca="1" si="98"/>
        <v/>
      </c>
      <c r="T32" s="295" t="str">
        <f t="shared" ca="1" si="98"/>
        <v/>
      </c>
      <c r="U32" s="295" t="str">
        <f t="shared" ca="1" si="98"/>
        <v/>
      </c>
      <c r="V32" s="1158" t="s">
        <v>508</v>
      </c>
      <c r="W32" s="1159"/>
      <c r="X32" s="445">
        <f ca="1">IF(X28="",0,X28)</f>
        <v>4735.5100000000011</v>
      </c>
      <c r="Y32"/>
      <c r="AB32" s="299"/>
      <c r="AC32" s="358">
        <f>IF('Data Entry'!H16="","",'Data Entry'!H16)</f>
        <v>5</v>
      </c>
      <c r="AD32" s="356" t="str">
        <f>IF('Data Entry'!G16="","",'Data Entry'!G16)</f>
        <v>D. Store Card 3</v>
      </c>
      <c r="AE32" s="363">
        <f>IF('Data Entry'!J16="","",'Data Entry'!J16)</f>
        <v>30</v>
      </c>
      <c r="AF32" s="402">
        <f>IF('Data Entry'!I16="","",'Data Entry'!I16)</f>
        <v>400</v>
      </c>
      <c r="AG32" s="300"/>
      <c r="AH32"/>
      <c r="AI32" s="308" t="str">
        <f t="shared" ca="1" si="82"/>
        <v/>
      </c>
      <c r="AJ32" s="293" t="str">
        <f t="shared" ca="1" si="60"/>
        <v/>
      </c>
      <c r="AK32" s="293" t="str">
        <f t="shared" ca="1" si="61"/>
        <v/>
      </c>
      <c r="AL32" s="303" t="str">
        <f t="shared" ca="1" si="62"/>
        <v/>
      </c>
      <c r="AM32" s="308" t="str">
        <f t="shared" ca="1" si="83"/>
        <v/>
      </c>
      <c r="AN32" s="293" t="str">
        <f t="shared" ca="1" si="63"/>
        <v/>
      </c>
      <c r="AO32" s="293" t="str">
        <f t="shared" ca="1" si="64"/>
        <v/>
      </c>
      <c r="AP32" s="303" t="str">
        <f t="shared" ca="1" si="65"/>
        <v/>
      </c>
      <c r="AQ32" s="308" t="str">
        <f t="shared" ca="1" si="84"/>
        <v/>
      </c>
      <c r="AR32" s="293" t="str">
        <f t="shared" ca="1" si="66"/>
        <v/>
      </c>
      <c r="AS32" s="293" t="str">
        <f t="shared" ca="1" si="67"/>
        <v/>
      </c>
      <c r="AT32" s="303" t="str">
        <f t="shared" ca="1" si="68"/>
        <v/>
      </c>
      <c r="AU32" s="308" t="str">
        <f t="shared" ca="1" si="85"/>
        <v/>
      </c>
      <c r="AV32" s="293" t="str">
        <f t="shared" ca="1" si="69"/>
        <v/>
      </c>
      <c r="AW32" s="293" t="str">
        <f t="shared" ca="1" si="70"/>
        <v/>
      </c>
      <c r="AX32" s="303" t="str">
        <f t="shared" ca="1" si="71"/>
        <v/>
      </c>
      <c r="AY32" s="308" t="str">
        <f t="shared" ca="1" si="86"/>
        <v/>
      </c>
      <c r="AZ32" s="293" t="str">
        <f t="shared" ca="1" si="72"/>
        <v/>
      </c>
      <c r="BA32" s="293" t="str">
        <f t="shared" ca="1" si="73"/>
        <v/>
      </c>
      <c r="BB32" s="303" t="str">
        <f t="shared" ca="1" si="74"/>
        <v/>
      </c>
      <c r="BC32" s="308" t="str">
        <f t="shared" ca="1" si="87"/>
        <v/>
      </c>
      <c r="BD32" s="293" t="str">
        <f t="shared" ca="1" si="75"/>
        <v/>
      </c>
      <c r="BE32" s="293" t="str">
        <f t="shared" ca="1" si="76"/>
        <v/>
      </c>
      <c r="BF32" s="303" t="str">
        <f t="shared" ca="1" si="77"/>
        <v/>
      </c>
      <c r="BG32" s="308" t="str">
        <f t="shared" ca="1" si="88"/>
        <v/>
      </c>
      <c r="BH32" s="293" t="str">
        <f t="shared" ca="1" si="78"/>
        <v/>
      </c>
      <c r="BI32" s="293" t="str">
        <f t="shared" ca="1" si="79"/>
        <v/>
      </c>
      <c r="BJ32" s="303" t="str">
        <f t="shared" ca="1" si="80"/>
        <v/>
      </c>
      <c r="BL32" s="412" t="str">
        <f ca="1">IF(OR(BM32="",BM32=0),"",MAX(BL$5:BL31)+1)</f>
        <v/>
      </c>
      <c r="BM32" s="316" t="str">
        <f ca="1">IFERROR(INDEX($AJ$6:$AJ$17, ROWS(BM$4:$BM30)), IFERROR(INDEX($AN$6:$AN$17, ROWS(BM$4:$BM30)-ROWS($AJ$6:$AJ$17)), IFERROR(INDEX($AR$6:$AR$17, ROWS(BM$4:$BM30)-ROWS($AJ$6:$AJ$17)-ROWS($AN$6:$AN$17)),IFERROR(INDEX($AV$6:$AV$17, ROWS(BM$4:$BM30)-ROWS($AJ$6:$AJ$17)-ROWS($AN$6:$AN$17)-ROWS($AR$6:$AR$17)),IFERROR(INDEX($AZ$6:$AZ$17, ROWS(BM$4:$BM30)-ROWS($AJ$6:$AJ$17)-ROWS($AN$6:$AN$17)-ROWS($AR$6:$AR$17)-ROWS($AV$6:$AV$17)),IFERROR(INDEX($BD$6:$BD$17, ROWS(BM$4:$BM30)-ROWS($AJ$6:$AJ$17)-ROWS($AN$6:$AN$17)-ROWS($AR$6:$AR$17)-ROWS($AV$6:$AV$17)-ROWS($AZ$6:$AZ$17)),IFERROR(INDEX($BH$6:$BH$17, ROWS(BM$4:$BM30)-ROWS($AJ$6:$AJ$17)-ROWS($AN$6:$AN$17)-ROWS($AR$6:$AR$17)-ROWS($AV$6:$AV$17)-ROWS($AZ$6:$AZ$17)-ROWS($BD$6:$BD$17)), "")))))))</f>
        <v/>
      </c>
      <c r="BN32" s="316" t="str">
        <f t="shared" ca="1" si="30"/>
        <v/>
      </c>
      <c r="BO32" s="316" t="str">
        <f ca="1">IF(OR(BP32="",BP32=0),"",MAX(BO$5:BO31)+1)</f>
        <v/>
      </c>
      <c r="BP32" s="316" t="str">
        <f ca="1">IFERROR(INDEX($AK$6:$AK$17, ROWS($BP$4:BP30)), IFERROR(INDEX($AO$6:$AO$17, ROWS($BP$4:BP30)-ROWS($AK$6:$AK$17)), IFERROR(INDEX($AS$6:$AS$17, ROWS($BP$4:BP30)-ROWS($AK$6:$AK$17)-ROWS($AO$6:$AO$17)),IFERROR(INDEX($AW$6:$AW$17, ROWS($BP$4:BP30)-ROWS($AK$6:$AK$17)-ROWS($AO$6:$AO$17)-ROWS($AS$6:$AS$17)),IFERROR(INDEX($BA$6:$BA$17, ROWS($BP$4:BP30)-ROWS($AK$6:$AK$17)-ROWS($AO$6:$AO$17)-ROWS($AS$6:$AS$17)-ROWS($AW$6:$AW$17)),IFERROR(INDEX($BE$6:$BE$17, ROWS($BP$4:BP30)-ROWS($AK$6:$AK$17)-ROWS($AO$6:$AO$17)-ROWS($AS$6:$AS$17)-ROWS($AW$6:$AW$17)-ROWS($BA$6:$BA$17)),IFERROR(INDEX($BI$6:$BI$17, ROWS($BP$4:BP30)-ROWS($AK$6:$AK$17)-ROWS($AO$6:$AO$17)-ROWS($AS$6:$AS$17)-ROWS($AW$6:$AW$17)-ROWS($BA$6:$BA$17)-ROWS($BE$6:$BE$17)), "")))))))</f>
        <v/>
      </c>
      <c r="BQ32" s="316" t="str">
        <f t="shared" ca="1" si="31"/>
        <v/>
      </c>
      <c r="BR32" s="413" t="str">
        <f t="shared" ca="1" si="32"/>
        <v/>
      </c>
      <c r="BS32" s="412" t="str">
        <f ca="1">IF(OR(BT32="",BT32=0),"",MAX(BS$5:BS31)+1)</f>
        <v/>
      </c>
      <c r="BT32" s="316" t="str">
        <f ca="1">IFERROR(INDEX($AJ$22:$AJ$33, ROWS($BT$4:BT30)), IFERROR(INDEX($AN$22:$AN$33, ROWS($BT$4:BT30)-ROWS($AJ$22:$AJ$33)), IFERROR(INDEX($AR$22:$AR$33, ROWS($BT$4:BT30)-ROWS($AJ$22:$AJ$33)-ROWS($AN$22:$AN$33)),IFERROR(INDEX($AV$22:$AV$33, ROWS($BT$4:BT30)-ROWS($AJ$22:$AJ$33)-ROWS($AN$22:$AN$33)-ROWS($AR$22:$AR$33)),IFERROR(INDEX($AZ$22:$AZ$33, ROWS($BT$4:BT30)-ROWS($AJ$22:$AJ$33)-ROWS($AN$22:$AN$33)-ROWS($AR$22:$AR$33)-ROWS($AV$22:$AV$33)),IFERROR(INDEX($BD$22:$BD$33, ROWS($BT$4:BT30)-ROWS($AJ$22:$AJ$33)-ROWS($AN$22:$AN$33)-ROWS($AR$22:$AR$33)-ROWS($AV$22:$AV$33)-ROWS($AZ$22:$AZ$33)),IFERROR(INDEX($BH$22:$BH$33, ROWS($BT$4:BT30)-ROWS($AJ$22:$AJ$33)-ROWS($AN$22:$AN$33)-ROWS($AR$22:$AR$33)-ROWS($AV$22:$AV$33)-ROWS($AZ$22:$AZ$33)-ROWS($BD$22:$BD$33)), "")))))))</f>
        <v/>
      </c>
      <c r="BU32" s="316" t="str">
        <f t="shared" ca="1" si="33"/>
        <v/>
      </c>
      <c r="BV32" s="316" t="str">
        <f ca="1">IF(OR(BW32="",BW32=0),"",MAX(BV$5:BV31)+1)</f>
        <v/>
      </c>
      <c r="BW32" s="316" t="str">
        <f ca="1">IFERROR(INDEX($AK$22:$AK$33, ROWS($BW$4:BW30)), IFERROR(INDEX($AO$22:$AO$33, ROWS($BW$4:BW30)-ROWS($AK$22:$AK$33)), IFERROR(INDEX($AS$22:$AS$33, ROWS($BW$4:BW30)-ROWS($AK$22:$AK$33)-ROWS($AO$22:$AO$33)),IFERROR(INDEX($AW$22:$AW$33, ROWS($BW$4:BW30)-ROWS($AK$22:$AK$33)-ROWS($AO$22:$AO$33)-ROWS($AS$22:$AS$33)),IFERROR(INDEX($BA$22:$BA$33, ROWS($BW$4:BW30)-ROWS($AK$22:$AK$33)-ROWS($AO$22:$AO$33)-ROWS($AS$22:$AS$33)-ROWS($AW$22:$AW$33)),IFERROR(INDEX($BE$22:$BE$33, ROWS($BW$4:BW30)-ROWS($AK$22:$AK$33)-ROWS($AO$22:$AO$33)-ROWS($AS$22:$AS$33)-ROWS($AW$22:$AW$33)-ROWS($BA$22:$BA$33)),IFERROR(INDEX($BI$22:$BI$33, ROWS($BW$4:BW30)-ROWS($AK$22:$AK$33)-ROWS($AO$22:$AO$33)-ROWS($AS$22:$AS$33)-ROWS($AW$22:$AW$33)-ROWS($BA$22:$BA$33)-ROWS($BE$22:$BE$33)), "")))))))</f>
        <v/>
      </c>
      <c r="BX32" s="316" t="str">
        <f t="shared" ca="1" si="34"/>
        <v/>
      </c>
      <c r="BY32" s="413" t="str">
        <f t="shared" ca="1" si="35"/>
        <v/>
      </c>
      <c r="BZ32" s="412" t="str">
        <f ca="1">IF(OR(CA32="",CA32=0),"",MAX(BZ$5:BZ31)+1)</f>
        <v/>
      </c>
      <c r="CA32" s="316" t="str">
        <f ca="1">IFERROR(INDEX($AJ$38:$AJ$49, ROWS($CA$4:CA30)), IFERROR(INDEX($AN$38:$AN$49, ROWS($CA$4:CA30)-ROWS($AJ$38:$AJ$49)), IFERROR(INDEX($AR$38:$AR$49, ROWS($CA$4:CA30)-ROWS($AJ$38:$AJ$49)-ROWS($AN$38:$AN$49)),IFERROR(INDEX($AV$38:$AV$49, ROWS($CA$4:CA30)-ROWS($AJ$38:$AJ$49)-ROWS($AN$38:$AN$49)-ROWS($AR$38:$AR$49)),IFERROR(INDEX($AZ$38:$AZ$49, ROWS($CA$4:CA30)-ROWS($AJ$38:$AJ$49)-ROWS($AN$38:$AN$49)-ROWS($AR$38:$AR$49)-ROWS($AV$38:$AV$49)),IFERROR(INDEX($BD$38:$BD$49, ROWS($CA$4:CA30)-ROWS($AJ$38:$AJ$49)-ROWS($AN$38:$AN$49)-ROWS($AR$38:$AR$49)-ROWS($AV$38:$AV$49)-ROWS($AZ$38:$AZ$49)),IFERROR(INDEX($BH$38:$BH$49, ROWS($CA$4:CA30)-ROWS($AJ$38:$AJ$49)-ROWS($AN$38:$AN$49)-ROWS($AR$38:$AR$49)-ROWS($AV$38:$AV$49)-ROWS($AZ$38:$AZ$49)-ROWS($BD$38:$BD$49)), "")))))))</f>
        <v/>
      </c>
      <c r="CB32" s="316" t="str">
        <f t="shared" ca="1" si="36"/>
        <v/>
      </c>
      <c r="CC32" s="316" t="str">
        <f ca="1">IF(OR(CD32="",CD32=0),"",MAX(CC$5:CC31)+1)</f>
        <v/>
      </c>
      <c r="CD32" s="316" t="str">
        <f ca="1">IFERROR(INDEX($AK$38:$AK$49, ROWS($CD$4:CD30)), IFERROR(INDEX($AO$38:$AO$49, ROWS($CD$4:CD30)-ROWS($AK$38:$AK$49)), IFERROR(INDEX($AS$38:$AS$49, ROWS($CD$4:CD30)-ROWS($AK$38:$AK$49)-ROWS($AO$38:$AO$49)),IFERROR(INDEX($AW$38:$AW$49, ROWS($CD$4:CD30)-ROWS($AK$38:$AK$49)-ROWS($AO$38:$AO$49)-ROWS($AS$38:$AS$49)),IFERROR(INDEX($BA$38:$BA$49, ROWS($CD$4:CD30)-ROWS($AK$38:$AK$49)-ROWS($AO$38:$AO$49)-ROWS($AS$38:$AS$49)-ROWS($AW$38:$AW$49)),IFERROR(INDEX($BE$38:$BE$49, ROWS($CD$4:CD30)-ROWS($AK$38:$AK$49)-ROWS($AO$38:$AO$49)-ROWS($AS$38:$AS$49)-ROWS($AW$38:$AW$49)-ROWS($BA$38:$BA$49)),IFERROR(INDEX($BI$38:$BI$49, ROWS($CD$4:CD30)-ROWS($AK$38:$AK$49)-ROWS($AO$38:$AO$49)-ROWS($AS$38:$AS$49)-ROWS($AW$38:$AW$49)-ROWS($BA$38:$BA$49)-ROWS($BE$38:$BE$49)), "")))))))</f>
        <v/>
      </c>
      <c r="CE32" s="316" t="str">
        <f t="shared" ca="1" si="37"/>
        <v/>
      </c>
      <c r="CF32" s="413" t="str">
        <f t="shared" ca="1" si="38"/>
        <v/>
      </c>
      <c r="CG32" s="412" t="str">
        <f ca="1">IF(OR(CH32="",CH32=0),"",MAX(CG$5:CG31)+1)</f>
        <v/>
      </c>
      <c r="CH32" s="316" t="str">
        <f ca="1">IFERROR(INDEX($AJ$54:$AJ$65, ROWS($CH$4:CH30)), IFERROR(INDEX($AN$54:$AN$65, ROWS($CH$4:CH30)-ROWS($AJ$54:$AJ$65)), IFERROR(INDEX($AR$54:$AR$65, ROWS($CH$4:CH30)-ROWS($AJ$54:$AJ$65)-ROWS($AN$54:$AN$65)),IFERROR(INDEX($AV$54:$AV$65, ROWS($CH$4:CH30)-ROWS($AJ$54:$AJ$65)-ROWS($AN$54:$AN$65)-ROWS($AR$54:$AR$65)),IFERROR(INDEX($AZ$54:$AZ$65, ROWS($CH$4:CH30)-ROWS($AJ$54:$AJ$65)-ROWS($AN$54:$AN$65)-ROWS($AR$54:$AR$65)-ROWS($AV$54:$AV$65)),IFERROR(INDEX($BD$54:$BD$65, ROWS($CH$4:CH30)-ROWS($AJ$54:$AJ$65)-ROWS($AN$54:$AN$65)-ROWS($AR$54:$AR$65)-ROWS($AV$54:$AV$65)-ROWS($AZ$54:$AZ$65)),IFERROR(INDEX($BH$54:$BH$65, ROWS($CH$4:CH30)-ROWS($AJ$54:$AJ$65)-ROWS($AN$54:$AN$65)-ROWS($AR$54:$AR$65)-ROWS($AV$54:$AV$65)-ROWS($AZ$54:$AZ$65)-ROWS($BD$54:$BD$65)), "")))))))</f>
        <v/>
      </c>
      <c r="CI32" s="316" t="str">
        <f t="shared" ca="1" si="39"/>
        <v/>
      </c>
      <c r="CJ32" s="316" t="str">
        <f ca="1">IF(OR(CK32="",CK32=0),"",MAX(CJ$5:CJ31)+1)</f>
        <v/>
      </c>
      <c r="CK32" s="316" t="str">
        <f ca="1">IFERROR(INDEX($AK$54:$AK$65, ROWS($CK$4:CK30)), IFERROR(INDEX($AO$54:$AO$65, ROWS($CK$4:CK30)-ROWS($AK$54:$AK$65)), IFERROR(INDEX($AS$54:$AS$65, ROWS($CK$4:CK30)-ROWS($AK$54:$AK$65)-ROWS($AO$54:$AO$65)),IFERROR(INDEX($AW$54:$AW$65, ROWS($CK$4:CK30)-ROWS($AK$54:$AK$65)-ROWS($AO$54:$AO$65)-ROWS($AS$54:$AS$65)),IFERROR(INDEX($BA$54:$BA$65, ROWS($CK$4:CK30)-ROWS($AK$54:$AK$65)-ROWS($AO$54:$AO$65)-ROWS($AS$54:$AS$65)-ROWS($AW$54:$AW$65)),IFERROR(INDEX($BE$54:$BE$65, ROWS($CK$4:CK30)-ROWS($AK$54:$AK$65)-ROWS($AO$54:$AO$65)-ROWS($AS$54:$AS$65)-ROWS($AW$54:$AW$65)-ROWS($BA$54:$BA$65)),IFERROR(INDEX($BI$54:$BI$65, ROWS($CK$4:CK30)-ROWS($AK$54:$AK$65)-ROWS($AO$54:$AO$65)-ROWS($AS$54:$AS$65)-ROWS($AW$54:$AW$65)-ROWS($BA$54:$BA$65)-ROWS($BE$54:$BE$65)), "")))))))</f>
        <v/>
      </c>
      <c r="CL32" s="316" t="str">
        <f t="shared" ca="1" si="40"/>
        <v/>
      </c>
      <c r="CM32" s="413" t="str">
        <f t="shared" ca="1" si="41"/>
        <v/>
      </c>
      <c r="CN32" s="412" t="str">
        <f ca="1">IF(OR(CO32="",CO32=0),"",MAX(CN$5:CN31)+1)</f>
        <v/>
      </c>
      <c r="CO32" s="316" t="str">
        <f ca="1">IFERROR(INDEX($AJ$70:$AJ$81, ROWS($CO$4:CO30)), IFERROR(INDEX($AN$70:$AN$81, ROWS($CO$4:CO30)-ROWS($AJ$70:$AJ$81)), IFERROR(INDEX($AR$70:$AR$81, ROWS($CO$4:CO30)-ROWS($AJ$70:$AJ$81)-ROWS($AN$70:$AN$81)),IFERROR(INDEX($AV$70:$AV$81, ROWS($CO$4:CO30)-ROWS($AJ$70:$AJ$81)-ROWS($AN$70:$AN$81)-ROWS($AR$70:$AR$81)),IFERROR(INDEX($AZ$70:$AZ$81, ROWS($CO$4:CO30)-ROWS($AJ$70:$AJ$81)-ROWS($AN$70:$AN$81)-ROWS($AR$70:$AR$81)-ROWS($AV$70:$AV$81)),IFERROR(INDEX($BD$70:$BD$81, ROWS($CO$4:CO30)-ROWS($AJ$70:$AJ$81)-ROWS($AN$70:$AN$81)-ROWS($AR$70:$AR$81)-ROWS($AV$70:$AV$81)-ROWS($AZ$70:$AZ$81)),IFERROR(INDEX($BH$70:$BH$81, ROWS($CO$4:CO30)-ROWS($AJ$70:$AJ$81)-ROWS($AN$70:$AN$81)-ROWS($AR$70:$AR$81)-ROWS($AV$70:$AV$81)-ROWS($AZ$70:$AZ$81)-ROWS($BD$70:$BD$81)), "")))))))</f>
        <v/>
      </c>
      <c r="CP32" s="316" t="str">
        <f t="shared" ca="1" si="42"/>
        <v/>
      </c>
      <c r="CQ32" s="316" t="str">
        <f ca="1">IF(OR(CR32="",CR32=0),"",MAX(CQ$5:CQ31)+1)</f>
        <v/>
      </c>
      <c r="CR32" s="316" t="str">
        <f ca="1">IFERROR(INDEX($AK$70:$AK$81, ROWS($CR$4:CR30)), IFERROR(INDEX($AO$70:$AO$81, ROWS($CR$4:CR30)-ROWS($AK$70:$AK$81)), IFERROR(INDEX($AS$70:$AS$81, ROWS($CR$4:CR30)-ROWS($AK$70:$AK$81)-ROWS($AO$70:$AO$81)),IFERROR(INDEX($AW$70:$AW$81, ROWS($CR$4:CR30)-ROWS($AK$70:$AK$81)-ROWS($AO$70:$AO$81)-ROWS($AS$70:$AS$81)),IFERROR(INDEX($BA$70:$BA$81, ROWS($CR$4:CR30)-ROWS($AK$70:$AK$81)-ROWS($AO$70:$AO$81)-ROWS($AS$70:$AS$81)-ROWS($AW$70:$AW$81)),IFERROR(INDEX($BE$70:$BE$81, ROWS($CR$4:CR30)-ROWS($AK$70:$AK$81)-ROWS($AO$70:$AO$81)-ROWS($AS$70:$AS$81)-ROWS($AW$70:$AW$81)-ROWS($BA$70:$BA$81)),IFERROR(INDEX($BI$70:$BI$81, ROWS($CR$4:CR30)-ROWS($AK$70:$AK$81)-ROWS($AO$70:$AO$81)-ROWS($AS$70:$AS$81)-ROWS($AW$70:$AW$81)-ROWS($BA$70:$BA$81)-ROWS($BE$70:$BE$81)), "")))))))</f>
        <v/>
      </c>
      <c r="CS32" s="316" t="str">
        <f t="shared" ca="1" si="43"/>
        <v/>
      </c>
      <c r="CT32" s="413" t="str">
        <f t="shared" ca="1" si="44"/>
        <v/>
      </c>
      <c r="CU32" s="412" t="str">
        <f>IF(OR(CV32="",CV32=0),"",MAX(CU$5:CU31)+1)</f>
        <v/>
      </c>
      <c r="CV32" s="316" t="str">
        <f>IFERROR(INDEX($AJ$86:$AJ$97, ROWS($CV$4:CV30)), IFERROR(INDEX($AN$86:$AN$97, ROWS($CV$4:CV30)-ROWS($AJ$86:$AJ$97)), ""))</f>
        <v/>
      </c>
      <c r="CW32" s="316" t="str">
        <f t="shared" si="45"/>
        <v/>
      </c>
      <c r="CX32" s="316" t="str">
        <f>IF(OR(CY32="",CY32=0),"",MAX(CX$5:CX31)+1)</f>
        <v/>
      </c>
      <c r="CY32" s="316" t="str">
        <f>IFERROR(INDEX($AK$86:$AK$97, ROWS($CY$4:CY30)), IFERROR(INDEX($AO$86:$AO$97, ROWS($CY$4:CY30)-ROWS($AK$86:$AK$97)), ""))</f>
        <v/>
      </c>
      <c r="CZ32" s="316" t="str">
        <f t="shared" si="46"/>
        <v/>
      </c>
      <c r="DA32" s="413" t="str">
        <f t="shared" si="47"/>
        <v/>
      </c>
      <c r="DC32" s="438" t="str">
        <f ca="1">IF(OR(DD32="",DD32=0),"",MAX(DC$25:DC31)+1)</f>
        <v/>
      </c>
      <c r="DD32" s="434" t="str">
        <f t="shared" ca="1" si="90"/>
        <v/>
      </c>
      <c r="DE32" s="413" t="str">
        <f t="shared" ca="1" si="91"/>
        <v/>
      </c>
      <c r="DF32" s="431">
        <f ca="1">IF(OR(DG32="",DG32=0),"",MAX(DF$25:DF31)+1)</f>
        <v>3</v>
      </c>
      <c r="DG32" s="412" t="str">
        <f t="shared" ca="1" si="92"/>
        <v>Paycheck 1</v>
      </c>
      <c r="DH32" s="413">
        <f t="shared" ca="1" si="93"/>
        <v>850</v>
      </c>
      <c r="DI32" s="412" t="str">
        <f t="shared" ca="1" si="94"/>
        <v/>
      </c>
      <c r="DJ32" s="413" t="str">
        <f t="shared" ca="1" si="95"/>
        <v/>
      </c>
      <c r="DK32" s="412" t="str">
        <f t="shared" ca="1" si="96"/>
        <v/>
      </c>
      <c r="DL32" s="413" t="str">
        <f t="shared" ca="1" si="97"/>
        <v/>
      </c>
      <c r="DN32" s="1192" t="s">
        <v>505</v>
      </c>
      <c r="DO32" s="1193"/>
      <c r="DP32" s="443">
        <f ca="1">IF(DJ26="","",SUM(DJ26:DJ43))</f>
        <v>329.95</v>
      </c>
      <c r="DQ32" s="1192" t="s">
        <v>506</v>
      </c>
      <c r="DR32" s="1193"/>
      <c r="DS32" s="444">
        <f ca="1">IF(DL26="","",SUM(DL26:DL43))</f>
        <v>1950</v>
      </c>
    </row>
    <row r="33" spans="1:123" s="292" customFormat="1" ht="15" customHeight="1" thickBot="1" x14ac:dyDescent="0.35">
      <c r="A33" s="1183" t="s">
        <v>478</v>
      </c>
      <c r="B33" s="1182"/>
      <c r="C33" s="1183" t="s">
        <v>478</v>
      </c>
      <c r="D33" s="1182"/>
      <c r="E33" s="1183" t="s">
        <v>478</v>
      </c>
      <c r="F33" s="1182"/>
      <c r="G33" s="1183" t="s">
        <v>478</v>
      </c>
      <c r="H33" s="1182"/>
      <c r="I33" s="1183" t="s">
        <v>478</v>
      </c>
      <c r="J33" s="1182"/>
      <c r="K33" s="1183" t="s">
        <v>478</v>
      </c>
      <c r="L33" s="1182"/>
      <c r="M33" s="1183" t="s">
        <v>478</v>
      </c>
      <c r="N33" s="1182"/>
      <c r="P33" s="295" t="str">
        <f t="shared" ca="1" si="99"/>
        <v/>
      </c>
      <c r="Q33" s="295" t="str">
        <f t="shared" ca="1" si="98"/>
        <v/>
      </c>
      <c r="R33" s="295" t="str">
        <f t="shared" ca="1" si="98"/>
        <v/>
      </c>
      <c r="S33" s="296" t="str">
        <f t="shared" ca="1" si="98"/>
        <v/>
      </c>
      <c r="T33" s="295" t="str">
        <f t="shared" ca="1" si="98"/>
        <v/>
      </c>
      <c r="U33" s="295" t="str">
        <f t="shared" ca="1" si="98"/>
        <v/>
      </c>
      <c r="V33" s="1158"/>
      <c r="W33" s="1159"/>
      <c r="X33" s="445"/>
      <c r="Y33"/>
      <c r="AB33" s="299"/>
      <c r="AC33" s="358">
        <f>IF('Data Entry'!H17="","",'Data Entry'!H17)</f>
        <v>12</v>
      </c>
      <c r="AD33" s="356" t="str">
        <f>IF('Data Entry'!G17="","",'Data Entry'!G17)</f>
        <v>D. Store Card 4</v>
      </c>
      <c r="AE33" s="363">
        <f>IF('Data Entry'!J17="","",'Data Entry'!J17)</f>
        <v>30</v>
      </c>
      <c r="AF33" s="402">
        <f>IF('Data Entry'!I17="","",'Data Entry'!I17)</f>
        <v>120</v>
      </c>
      <c r="AG33" s="300"/>
      <c r="AH33"/>
      <c r="AI33" s="309" t="str">
        <f t="shared" ca="1" si="82"/>
        <v/>
      </c>
      <c r="AJ33" s="310" t="str">
        <f t="shared" ca="1" si="60"/>
        <v/>
      </c>
      <c r="AK33" s="310" t="str">
        <f t="shared" ca="1" si="61"/>
        <v/>
      </c>
      <c r="AL33" s="311" t="str">
        <f t="shared" ca="1" si="62"/>
        <v/>
      </c>
      <c r="AM33" s="309" t="str">
        <f t="shared" ca="1" si="83"/>
        <v/>
      </c>
      <c r="AN33" s="310" t="str">
        <f t="shared" ca="1" si="63"/>
        <v/>
      </c>
      <c r="AO33" s="310" t="str">
        <f t="shared" ca="1" si="64"/>
        <v/>
      </c>
      <c r="AP33" s="311" t="str">
        <f t="shared" ca="1" si="65"/>
        <v/>
      </c>
      <c r="AQ33" s="309" t="str">
        <f t="shared" ca="1" si="84"/>
        <v/>
      </c>
      <c r="AR33" s="310" t="str">
        <f t="shared" ca="1" si="66"/>
        <v/>
      </c>
      <c r="AS33" s="310" t="str">
        <f t="shared" ca="1" si="67"/>
        <v/>
      </c>
      <c r="AT33" s="311" t="str">
        <f t="shared" ca="1" si="68"/>
        <v/>
      </c>
      <c r="AU33" s="309" t="str">
        <f t="shared" ca="1" si="85"/>
        <v/>
      </c>
      <c r="AV33" s="310" t="str">
        <f t="shared" ca="1" si="69"/>
        <v/>
      </c>
      <c r="AW33" s="310" t="str">
        <f t="shared" ca="1" si="70"/>
        <v/>
      </c>
      <c r="AX33" s="311" t="str">
        <f t="shared" ca="1" si="71"/>
        <v/>
      </c>
      <c r="AY33" s="309" t="str">
        <f t="shared" ca="1" si="86"/>
        <v/>
      </c>
      <c r="AZ33" s="310" t="str">
        <f t="shared" ca="1" si="72"/>
        <v/>
      </c>
      <c r="BA33" s="310" t="str">
        <f t="shared" ca="1" si="73"/>
        <v/>
      </c>
      <c r="BB33" s="311" t="str">
        <f t="shared" ca="1" si="74"/>
        <v/>
      </c>
      <c r="BC33" s="309" t="str">
        <f t="shared" ca="1" si="87"/>
        <v/>
      </c>
      <c r="BD33" s="310" t="str">
        <f t="shared" ca="1" si="75"/>
        <v/>
      </c>
      <c r="BE33" s="310" t="str">
        <f t="shared" ca="1" si="76"/>
        <v/>
      </c>
      <c r="BF33" s="311" t="str">
        <f t="shared" ca="1" si="77"/>
        <v/>
      </c>
      <c r="BG33" s="309" t="str">
        <f t="shared" ca="1" si="88"/>
        <v/>
      </c>
      <c r="BH33" s="310" t="str">
        <f t="shared" ca="1" si="78"/>
        <v/>
      </c>
      <c r="BI33" s="310" t="str">
        <f t="shared" ca="1" si="79"/>
        <v/>
      </c>
      <c r="BJ33" s="311" t="str">
        <f t="shared" ca="1" si="80"/>
        <v/>
      </c>
      <c r="BL33" s="412" t="str">
        <f ca="1">IF(OR(BM33="",BM33=0),"",MAX(BL$5:BL32)+1)</f>
        <v/>
      </c>
      <c r="BM33" s="316" t="str">
        <f ca="1">IFERROR(INDEX($AJ$6:$AJ$17, ROWS(BM$4:$BM31)), IFERROR(INDEX($AN$6:$AN$17, ROWS(BM$4:$BM31)-ROWS($AJ$6:$AJ$17)), IFERROR(INDEX($AR$6:$AR$17, ROWS(BM$4:$BM31)-ROWS($AJ$6:$AJ$17)-ROWS($AN$6:$AN$17)),IFERROR(INDEX($AV$6:$AV$17, ROWS(BM$4:$BM31)-ROWS($AJ$6:$AJ$17)-ROWS($AN$6:$AN$17)-ROWS($AR$6:$AR$17)),IFERROR(INDEX($AZ$6:$AZ$17, ROWS(BM$4:$BM31)-ROWS($AJ$6:$AJ$17)-ROWS($AN$6:$AN$17)-ROWS($AR$6:$AR$17)-ROWS($AV$6:$AV$17)),IFERROR(INDEX($BD$6:$BD$17, ROWS(BM$4:$BM31)-ROWS($AJ$6:$AJ$17)-ROWS($AN$6:$AN$17)-ROWS($AR$6:$AR$17)-ROWS($AV$6:$AV$17)-ROWS($AZ$6:$AZ$17)),IFERROR(INDEX($BH$6:$BH$17, ROWS(BM$4:$BM31)-ROWS($AJ$6:$AJ$17)-ROWS($AN$6:$AN$17)-ROWS($AR$6:$AR$17)-ROWS($AV$6:$AV$17)-ROWS($AZ$6:$AZ$17)-ROWS($BD$6:$BD$17)), "")))))))</f>
        <v/>
      </c>
      <c r="BN33" s="316" t="str">
        <f t="shared" ca="1" si="30"/>
        <v/>
      </c>
      <c r="BO33" s="316" t="str">
        <f ca="1">IF(OR(BP33="",BP33=0),"",MAX(BO$5:BO32)+1)</f>
        <v/>
      </c>
      <c r="BP33" s="316" t="str">
        <f ca="1">IFERROR(INDEX($AK$6:$AK$17, ROWS($BP$4:BP31)), IFERROR(INDEX($AO$6:$AO$17, ROWS($BP$4:BP31)-ROWS($AK$6:$AK$17)), IFERROR(INDEX($AS$6:$AS$17, ROWS($BP$4:BP31)-ROWS($AK$6:$AK$17)-ROWS($AO$6:$AO$17)),IFERROR(INDEX($AW$6:$AW$17, ROWS($BP$4:BP31)-ROWS($AK$6:$AK$17)-ROWS($AO$6:$AO$17)-ROWS($AS$6:$AS$17)),IFERROR(INDEX($BA$6:$BA$17, ROWS($BP$4:BP31)-ROWS($AK$6:$AK$17)-ROWS($AO$6:$AO$17)-ROWS($AS$6:$AS$17)-ROWS($AW$6:$AW$17)),IFERROR(INDEX($BE$6:$BE$17, ROWS($BP$4:BP31)-ROWS($AK$6:$AK$17)-ROWS($AO$6:$AO$17)-ROWS($AS$6:$AS$17)-ROWS($AW$6:$AW$17)-ROWS($BA$6:$BA$17)),IFERROR(INDEX($BI$6:$BI$17, ROWS($BP$4:BP31)-ROWS($AK$6:$AK$17)-ROWS($AO$6:$AO$17)-ROWS($AS$6:$AS$17)-ROWS($AW$6:$AW$17)-ROWS($BA$6:$BA$17)-ROWS($BE$6:$BE$17)), "")))))))</f>
        <v/>
      </c>
      <c r="BQ33" s="316" t="str">
        <f t="shared" ca="1" si="31"/>
        <v/>
      </c>
      <c r="BR33" s="413" t="str">
        <f t="shared" ca="1" si="32"/>
        <v/>
      </c>
      <c r="BS33" s="412" t="str">
        <f ca="1">IF(OR(BT33="",BT33=0),"",MAX(BS$5:BS32)+1)</f>
        <v/>
      </c>
      <c r="BT33" s="316" t="str">
        <f ca="1">IFERROR(INDEX($AJ$22:$AJ$33, ROWS($BT$4:BT31)), IFERROR(INDEX($AN$22:$AN$33, ROWS($BT$4:BT31)-ROWS($AJ$22:$AJ$33)), IFERROR(INDEX($AR$22:$AR$33, ROWS($BT$4:BT31)-ROWS($AJ$22:$AJ$33)-ROWS($AN$22:$AN$33)),IFERROR(INDEX($AV$22:$AV$33, ROWS($BT$4:BT31)-ROWS($AJ$22:$AJ$33)-ROWS($AN$22:$AN$33)-ROWS($AR$22:$AR$33)),IFERROR(INDEX($AZ$22:$AZ$33, ROWS($BT$4:BT31)-ROWS($AJ$22:$AJ$33)-ROWS($AN$22:$AN$33)-ROWS($AR$22:$AR$33)-ROWS($AV$22:$AV$33)),IFERROR(INDEX($BD$22:$BD$33, ROWS($BT$4:BT31)-ROWS($AJ$22:$AJ$33)-ROWS($AN$22:$AN$33)-ROWS($AR$22:$AR$33)-ROWS($AV$22:$AV$33)-ROWS($AZ$22:$AZ$33)),IFERROR(INDEX($BH$22:$BH$33, ROWS($BT$4:BT31)-ROWS($AJ$22:$AJ$33)-ROWS($AN$22:$AN$33)-ROWS($AR$22:$AR$33)-ROWS($AV$22:$AV$33)-ROWS($AZ$22:$AZ$33)-ROWS($BD$22:$BD$33)), "")))))))</f>
        <v/>
      </c>
      <c r="BU33" s="316" t="str">
        <f t="shared" ca="1" si="33"/>
        <v/>
      </c>
      <c r="BV33" s="316" t="str">
        <f ca="1">IF(OR(BW33="",BW33=0),"",MAX(BV$5:BV32)+1)</f>
        <v/>
      </c>
      <c r="BW33" s="316" t="str">
        <f ca="1">IFERROR(INDEX($AK$22:$AK$33, ROWS($BW$4:BW31)), IFERROR(INDEX($AO$22:$AO$33, ROWS($BW$4:BW31)-ROWS($AK$22:$AK$33)), IFERROR(INDEX($AS$22:$AS$33, ROWS($BW$4:BW31)-ROWS($AK$22:$AK$33)-ROWS($AO$22:$AO$33)),IFERROR(INDEX($AW$22:$AW$33, ROWS($BW$4:BW31)-ROWS($AK$22:$AK$33)-ROWS($AO$22:$AO$33)-ROWS($AS$22:$AS$33)),IFERROR(INDEX($BA$22:$BA$33, ROWS($BW$4:BW31)-ROWS($AK$22:$AK$33)-ROWS($AO$22:$AO$33)-ROWS($AS$22:$AS$33)-ROWS($AW$22:$AW$33)),IFERROR(INDEX($BE$22:$BE$33, ROWS($BW$4:BW31)-ROWS($AK$22:$AK$33)-ROWS($AO$22:$AO$33)-ROWS($AS$22:$AS$33)-ROWS($AW$22:$AW$33)-ROWS($BA$22:$BA$33)),IFERROR(INDEX($BI$22:$BI$33, ROWS($BW$4:BW31)-ROWS($AK$22:$AK$33)-ROWS($AO$22:$AO$33)-ROWS($AS$22:$AS$33)-ROWS($AW$22:$AW$33)-ROWS($BA$22:$BA$33)-ROWS($BE$22:$BE$33)), "")))))))</f>
        <v/>
      </c>
      <c r="BX33" s="316" t="str">
        <f t="shared" ca="1" si="34"/>
        <v/>
      </c>
      <c r="BY33" s="413" t="str">
        <f t="shared" ca="1" si="35"/>
        <v/>
      </c>
      <c r="BZ33" s="412" t="str">
        <f ca="1">IF(OR(CA33="",CA33=0),"",MAX(BZ$5:BZ32)+1)</f>
        <v/>
      </c>
      <c r="CA33" s="316" t="str">
        <f ca="1">IFERROR(INDEX($AJ$38:$AJ$49, ROWS($CA$4:CA31)), IFERROR(INDEX($AN$38:$AN$49, ROWS($CA$4:CA31)-ROWS($AJ$38:$AJ$49)), IFERROR(INDEX($AR$38:$AR$49, ROWS($CA$4:CA31)-ROWS($AJ$38:$AJ$49)-ROWS($AN$38:$AN$49)),IFERROR(INDEX($AV$38:$AV$49, ROWS($CA$4:CA31)-ROWS($AJ$38:$AJ$49)-ROWS($AN$38:$AN$49)-ROWS($AR$38:$AR$49)),IFERROR(INDEX($AZ$38:$AZ$49, ROWS($CA$4:CA31)-ROWS($AJ$38:$AJ$49)-ROWS($AN$38:$AN$49)-ROWS($AR$38:$AR$49)-ROWS($AV$38:$AV$49)),IFERROR(INDEX($BD$38:$BD$49, ROWS($CA$4:CA31)-ROWS($AJ$38:$AJ$49)-ROWS($AN$38:$AN$49)-ROWS($AR$38:$AR$49)-ROWS($AV$38:$AV$49)-ROWS($AZ$38:$AZ$49)),IFERROR(INDEX($BH$38:$BH$49, ROWS($CA$4:CA31)-ROWS($AJ$38:$AJ$49)-ROWS($AN$38:$AN$49)-ROWS($AR$38:$AR$49)-ROWS($AV$38:$AV$49)-ROWS($AZ$38:$AZ$49)-ROWS($BD$38:$BD$49)), "")))))))</f>
        <v/>
      </c>
      <c r="CB33" s="316" t="str">
        <f t="shared" ca="1" si="36"/>
        <v/>
      </c>
      <c r="CC33" s="316" t="str">
        <f ca="1">IF(OR(CD33="",CD33=0),"",MAX(CC$5:CC32)+1)</f>
        <v/>
      </c>
      <c r="CD33" s="316" t="str">
        <f ca="1">IFERROR(INDEX($AK$38:$AK$49, ROWS($CD$4:CD31)), IFERROR(INDEX($AO$38:$AO$49, ROWS($CD$4:CD31)-ROWS($AK$38:$AK$49)), IFERROR(INDEX($AS$38:$AS$49, ROWS($CD$4:CD31)-ROWS($AK$38:$AK$49)-ROWS($AO$38:$AO$49)),IFERROR(INDEX($AW$38:$AW$49, ROWS($CD$4:CD31)-ROWS($AK$38:$AK$49)-ROWS($AO$38:$AO$49)-ROWS($AS$38:$AS$49)),IFERROR(INDEX($BA$38:$BA$49, ROWS($CD$4:CD31)-ROWS($AK$38:$AK$49)-ROWS($AO$38:$AO$49)-ROWS($AS$38:$AS$49)-ROWS($AW$38:$AW$49)),IFERROR(INDEX($BE$38:$BE$49, ROWS($CD$4:CD31)-ROWS($AK$38:$AK$49)-ROWS($AO$38:$AO$49)-ROWS($AS$38:$AS$49)-ROWS($AW$38:$AW$49)-ROWS($BA$38:$BA$49)),IFERROR(INDEX($BI$38:$BI$49, ROWS($CD$4:CD31)-ROWS($AK$38:$AK$49)-ROWS($AO$38:$AO$49)-ROWS($AS$38:$AS$49)-ROWS($AW$38:$AW$49)-ROWS($BA$38:$BA$49)-ROWS($BE$38:$BE$49)), "")))))))</f>
        <v/>
      </c>
      <c r="CE33" s="316" t="str">
        <f t="shared" ca="1" si="37"/>
        <v/>
      </c>
      <c r="CF33" s="413" t="str">
        <f t="shared" ca="1" si="38"/>
        <v/>
      </c>
      <c r="CG33" s="412" t="str">
        <f ca="1">IF(OR(CH33="",CH33=0),"",MAX(CG$5:CG32)+1)</f>
        <v/>
      </c>
      <c r="CH33" s="316" t="str">
        <f ca="1">IFERROR(INDEX($AJ$54:$AJ$65, ROWS($CH$4:CH31)), IFERROR(INDEX($AN$54:$AN$65, ROWS($CH$4:CH31)-ROWS($AJ$54:$AJ$65)), IFERROR(INDEX($AR$54:$AR$65, ROWS($CH$4:CH31)-ROWS($AJ$54:$AJ$65)-ROWS($AN$54:$AN$65)),IFERROR(INDEX($AV$54:$AV$65, ROWS($CH$4:CH31)-ROWS($AJ$54:$AJ$65)-ROWS($AN$54:$AN$65)-ROWS($AR$54:$AR$65)),IFERROR(INDEX($AZ$54:$AZ$65, ROWS($CH$4:CH31)-ROWS($AJ$54:$AJ$65)-ROWS($AN$54:$AN$65)-ROWS($AR$54:$AR$65)-ROWS($AV$54:$AV$65)),IFERROR(INDEX($BD$54:$BD$65, ROWS($CH$4:CH31)-ROWS($AJ$54:$AJ$65)-ROWS($AN$54:$AN$65)-ROWS($AR$54:$AR$65)-ROWS($AV$54:$AV$65)-ROWS($AZ$54:$AZ$65)),IFERROR(INDEX($BH$54:$BH$65, ROWS($CH$4:CH31)-ROWS($AJ$54:$AJ$65)-ROWS($AN$54:$AN$65)-ROWS($AR$54:$AR$65)-ROWS($AV$54:$AV$65)-ROWS($AZ$54:$AZ$65)-ROWS($BD$54:$BD$65)), "")))))))</f>
        <v/>
      </c>
      <c r="CI33" s="316" t="str">
        <f t="shared" ca="1" si="39"/>
        <v/>
      </c>
      <c r="CJ33" s="316" t="str">
        <f ca="1">IF(OR(CK33="",CK33=0),"",MAX(CJ$5:CJ32)+1)</f>
        <v/>
      </c>
      <c r="CK33" s="316" t="str">
        <f ca="1">IFERROR(INDEX($AK$54:$AK$65, ROWS($CK$4:CK31)), IFERROR(INDEX($AO$54:$AO$65, ROWS($CK$4:CK31)-ROWS($AK$54:$AK$65)), IFERROR(INDEX($AS$54:$AS$65, ROWS($CK$4:CK31)-ROWS($AK$54:$AK$65)-ROWS($AO$54:$AO$65)),IFERROR(INDEX($AW$54:$AW$65, ROWS($CK$4:CK31)-ROWS($AK$54:$AK$65)-ROWS($AO$54:$AO$65)-ROWS($AS$54:$AS$65)),IFERROR(INDEX($BA$54:$BA$65, ROWS($CK$4:CK31)-ROWS($AK$54:$AK$65)-ROWS($AO$54:$AO$65)-ROWS($AS$54:$AS$65)-ROWS($AW$54:$AW$65)),IFERROR(INDEX($BE$54:$BE$65, ROWS($CK$4:CK31)-ROWS($AK$54:$AK$65)-ROWS($AO$54:$AO$65)-ROWS($AS$54:$AS$65)-ROWS($AW$54:$AW$65)-ROWS($BA$54:$BA$65)),IFERROR(INDEX($BI$54:$BI$65, ROWS($CK$4:CK31)-ROWS($AK$54:$AK$65)-ROWS($AO$54:$AO$65)-ROWS($AS$54:$AS$65)-ROWS($AW$54:$AW$65)-ROWS($BA$54:$BA$65)-ROWS($BE$54:$BE$65)), "")))))))</f>
        <v/>
      </c>
      <c r="CL33" s="316" t="str">
        <f t="shared" ca="1" si="40"/>
        <v/>
      </c>
      <c r="CM33" s="413" t="str">
        <f t="shared" ca="1" si="41"/>
        <v/>
      </c>
      <c r="CN33" s="412" t="str">
        <f ca="1">IF(OR(CO33="",CO33=0),"",MAX(CN$5:CN32)+1)</f>
        <v/>
      </c>
      <c r="CO33" s="316" t="str">
        <f ca="1">IFERROR(INDEX($AJ$70:$AJ$81, ROWS($CO$4:CO31)), IFERROR(INDEX($AN$70:$AN$81, ROWS($CO$4:CO31)-ROWS($AJ$70:$AJ$81)), IFERROR(INDEX($AR$70:$AR$81, ROWS($CO$4:CO31)-ROWS($AJ$70:$AJ$81)-ROWS($AN$70:$AN$81)),IFERROR(INDEX($AV$70:$AV$81, ROWS($CO$4:CO31)-ROWS($AJ$70:$AJ$81)-ROWS($AN$70:$AN$81)-ROWS($AR$70:$AR$81)),IFERROR(INDEX($AZ$70:$AZ$81, ROWS($CO$4:CO31)-ROWS($AJ$70:$AJ$81)-ROWS($AN$70:$AN$81)-ROWS($AR$70:$AR$81)-ROWS($AV$70:$AV$81)),IFERROR(INDEX($BD$70:$BD$81, ROWS($CO$4:CO31)-ROWS($AJ$70:$AJ$81)-ROWS($AN$70:$AN$81)-ROWS($AR$70:$AR$81)-ROWS($AV$70:$AV$81)-ROWS($AZ$70:$AZ$81)),IFERROR(INDEX($BH$70:$BH$81, ROWS($CO$4:CO31)-ROWS($AJ$70:$AJ$81)-ROWS($AN$70:$AN$81)-ROWS($AR$70:$AR$81)-ROWS($AV$70:$AV$81)-ROWS($AZ$70:$AZ$81)-ROWS($BD$70:$BD$81)), "")))))))</f>
        <v/>
      </c>
      <c r="CP33" s="316" t="str">
        <f t="shared" ca="1" si="42"/>
        <v/>
      </c>
      <c r="CQ33" s="316" t="str">
        <f ca="1">IF(OR(CR33="",CR33=0),"",MAX(CQ$5:CQ32)+1)</f>
        <v/>
      </c>
      <c r="CR33" s="316" t="str">
        <f ca="1">IFERROR(INDEX($AK$70:$AK$81, ROWS($CR$4:CR31)), IFERROR(INDEX($AO$70:$AO$81, ROWS($CR$4:CR31)-ROWS($AK$70:$AK$81)), IFERROR(INDEX($AS$70:$AS$81, ROWS($CR$4:CR31)-ROWS($AK$70:$AK$81)-ROWS($AO$70:$AO$81)),IFERROR(INDEX($AW$70:$AW$81, ROWS($CR$4:CR31)-ROWS($AK$70:$AK$81)-ROWS($AO$70:$AO$81)-ROWS($AS$70:$AS$81)),IFERROR(INDEX($BA$70:$BA$81, ROWS($CR$4:CR31)-ROWS($AK$70:$AK$81)-ROWS($AO$70:$AO$81)-ROWS($AS$70:$AS$81)-ROWS($AW$70:$AW$81)),IFERROR(INDEX($BE$70:$BE$81, ROWS($CR$4:CR31)-ROWS($AK$70:$AK$81)-ROWS($AO$70:$AO$81)-ROWS($AS$70:$AS$81)-ROWS($AW$70:$AW$81)-ROWS($BA$70:$BA$81)),IFERROR(INDEX($BI$70:$BI$81, ROWS($CR$4:CR31)-ROWS($AK$70:$AK$81)-ROWS($AO$70:$AO$81)-ROWS($AS$70:$AS$81)-ROWS($AW$70:$AW$81)-ROWS($BA$70:$BA$81)-ROWS($BE$70:$BE$81)), "")))))))</f>
        <v/>
      </c>
      <c r="CS33" s="316" t="str">
        <f t="shared" ca="1" si="43"/>
        <v/>
      </c>
      <c r="CT33" s="413" t="str">
        <f t="shared" ca="1" si="44"/>
        <v/>
      </c>
      <c r="CU33" s="412" t="str">
        <f>IF(OR(CV33="",CV33=0),"",MAX(CU$5:CU32)+1)</f>
        <v/>
      </c>
      <c r="CV33" s="316" t="str">
        <f>IFERROR(INDEX($AJ$86:$AJ$97, ROWS($CV$4:CV31)), IFERROR(INDEX($AN$86:$AN$97, ROWS($CV$4:CV31)-ROWS($AJ$86:$AJ$97)), ""))</f>
        <v/>
      </c>
      <c r="CW33" s="316" t="str">
        <f t="shared" si="45"/>
        <v/>
      </c>
      <c r="CX33" s="316" t="str">
        <f>IF(OR(CY33="",CY33=0),"",MAX(CX$5:CX32)+1)</f>
        <v/>
      </c>
      <c r="CY33" s="316" t="str">
        <f>IFERROR(INDEX($AK$86:$AK$97, ROWS($CY$4:CY31)), IFERROR(INDEX($AO$86:$AO$97, ROWS($CY$4:CY31)-ROWS($AK$86:$AK$97)), ""))</f>
        <v/>
      </c>
      <c r="CZ33" s="316" t="str">
        <f t="shared" si="46"/>
        <v/>
      </c>
      <c r="DA33" s="413" t="str">
        <f t="shared" si="47"/>
        <v/>
      </c>
      <c r="DC33" s="438">
        <f ca="1">IF(OR(DD33="",DD33=0),"",MAX(DC$25:DC32)+1)</f>
        <v>5</v>
      </c>
      <c r="DD33" s="434" t="str">
        <f t="shared" ca="1" si="90"/>
        <v>D. Store Card 1</v>
      </c>
      <c r="DE33" s="413">
        <f t="shared" ca="1" si="91"/>
        <v>30</v>
      </c>
      <c r="DF33" s="431" t="str">
        <f ca="1">IF(OR(DG33="",DG33=0),"",MAX(DF$25:DF32)+1)</f>
        <v/>
      </c>
      <c r="DG33" s="412" t="str">
        <f t="shared" ca="1" si="92"/>
        <v/>
      </c>
      <c r="DH33" s="413" t="str">
        <f t="shared" ca="1" si="93"/>
        <v/>
      </c>
      <c r="DI33" s="412" t="str">
        <f t="shared" ca="1" si="94"/>
        <v/>
      </c>
      <c r="DJ33" s="413" t="str">
        <f t="shared" ca="1" si="95"/>
        <v/>
      </c>
      <c r="DK33" s="412" t="str">
        <f t="shared" ca="1" si="96"/>
        <v/>
      </c>
      <c r="DL33" s="413" t="str">
        <f t="shared" ca="1" si="97"/>
        <v/>
      </c>
    </row>
    <row r="34" spans="1:123" s="292" customFormat="1" ht="15" customHeight="1" x14ac:dyDescent="0.3">
      <c r="A34" s="1173" t="s">
        <v>478</v>
      </c>
      <c r="B34" s="1174"/>
      <c r="C34" s="1173" t="s">
        <v>478</v>
      </c>
      <c r="D34" s="1174"/>
      <c r="E34" s="1173" t="s">
        <v>478</v>
      </c>
      <c r="F34" s="1174"/>
      <c r="G34" s="1173" t="s">
        <v>478</v>
      </c>
      <c r="H34" s="1174"/>
      <c r="I34" s="1173" t="s">
        <v>478</v>
      </c>
      <c r="J34" s="1174"/>
      <c r="K34" s="1173" t="s">
        <v>478</v>
      </c>
      <c r="L34" s="1174"/>
      <c r="M34" s="1173" t="s">
        <v>478</v>
      </c>
      <c r="N34" s="1174"/>
      <c r="P34" s="297" t="str">
        <f t="shared" ca="1" si="99"/>
        <v/>
      </c>
      <c r="Q34" s="297" t="str">
        <f t="shared" ca="1" si="98"/>
        <v/>
      </c>
      <c r="R34" s="297" t="str">
        <f t="shared" ca="1" si="98"/>
        <v/>
      </c>
      <c r="S34" s="298" t="str">
        <f t="shared" ca="1" si="98"/>
        <v/>
      </c>
      <c r="T34" s="297" t="str">
        <f t="shared" ca="1" si="98"/>
        <v/>
      </c>
      <c r="U34" s="297" t="str">
        <f t="shared" ca="1" si="98"/>
        <v/>
      </c>
      <c r="V34" s="1160" t="s">
        <v>503</v>
      </c>
      <c r="W34" s="1161"/>
      <c r="X34" s="424">
        <f ca="1">IF(OR(X30="",X31=""),0,SUM(X31+X32-X30))</f>
        <v>4800.5200000000013</v>
      </c>
      <c r="Y34"/>
      <c r="AB34" s="299"/>
      <c r="AC34" s="358" t="str">
        <f>IF('Data Entry'!H18="","",'Data Entry'!H18)</f>
        <v/>
      </c>
      <c r="AD34" s="356" t="str">
        <f>IF('Data Entry'!G18="","",'Data Entry'!G18)</f>
        <v/>
      </c>
      <c r="AE34" s="363" t="str">
        <f>IF('Data Entry'!J18="","",'Data Entry'!J18)</f>
        <v/>
      </c>
      <c r="AF34" s="402" t="str">
        <f>IF('Data Entry'!I18="","",'Data Entry'!I18)</f>
        <v/>
      </c>
      <c r="AG34" s="300"/>
      <c r="AH34"/>
      <c r="AL34"/>
      <c r="AM34"/>
      <c r="AN34"/>
      <c r="AO34"/>
      <c r="AP34"/>
      <c r="AQ34"/>
      <c r="AR34"/>
      <c r="AS34"/>
      <c r="AT34"/>
      <c r="AU34"/>
      <c r="AV34"/>
      <c r="BL34" s="412" t="str">
        <f ca="1">IF(OR(BM34="",BM34=0),"",MAX(BL$5:BL33)+1)</f>
        <v/>
      </c>
      <c r="BM34" s="316" t="str">
        <f ca="1">IFERROR(INDEX($AJ$6:$AJ$17, ROWS(BM$4:$BM32)), IFERROR(INDEX($AN$6:$AN$17, ROWS(BM$4:$BM32)-ROWS($AJ$6:$AJ$17)), IFERROR(INDEX($AR$6:$AR$17, ROWS(BM$4:$BM32)-ROWS($AJ$6:$AJ$17)-ROWS($AN$6:$AN$17)),IFERROR(INDEX($AV$6:$AV$17, ROWS(BM$4:$BM32)-ROWS($AJ$6:$AJ$17)-ROWS($AN$6:$AN$17)-ROWS($AR$6:$AR$17)),IFERROR(INDEX($AZ$6:$AZ$17, ROWS(BM$4:$BM32)-ROWS($AJ$6:$AJ$17)-ROWS($AN$6:$AN$17)-ROWS($AR$6:$AR$17)-ROWS($AV$6:$AV$17)),IFERROR(INDEX($BD$6:$BD$17, ROWS(BM$4:$BM32)-ROWS($AJ$6:$AJ$17)-ROWS($AN$6:$AN$17)-ROWS($AR$6:$AR$17)-ROWS($AV$6:$AV$17)-ROWS($AZ$6:$AZ$17)),IFERROR(INDEX($BH$6:$BH$17, ROWS(BM$4:$BM32)-ROWS($AJ$6:$AJ$17)-ROWS($AN$6:$AN$17)-ROWS($AR$6:$AR$17)-ROWS($AV$6:$AV$17)-ROWS($AZ$6:$AZ$17)-ROWS($BD$6:$BD$17)), "")))))))</f>
        <v/>
      </c>
      <c r="BN34" s="316" t="str">
        <f t="shared" ca="1" si="30"/>
        <v/>
      </c>
      <c r="BO34" s="316" t="str">
        <f ca="1">IF(OR(BP34="",BP34=0),"",MAX(BO$5:BO33)+1)</f>
        <v/>
      </c>
      <c r="BP34" s="316" t="str">
        <f ca="1">IFERROR(INDEX($AK$6:$AK$17, ROWS($BP$4:BP32)), IFERROR(INDEX($AO$6:$AO$17, ROWS($BP$4:BP32)-ROWS($AK$6:$AK$17)), IFERROR(INDEX($AS$6:$AS$17, ROWS($BP$4:BP32)-ROWS($AK$6:$AK$17)-ROWS($AO$6:$AO$17)),IFERROR(INDEX($AW$6:$AW$17, ROWS($BP$4:BP32)-ROWS($AK$6:$AK$17)-ROWS($AO$6:$AO$17)-ROWS($AS$6:$AS$17)),IFERROR(INDEX($BA$6:$BA$17, ROWS($BP$4:BP32)-ROWS($AK$6:$AK$17)-ROWS($AO$6:$AO$17)-ROWS($AS$6:$AS$17)-ROWS($AW$6:$AW$17)),IFERROR(INDEX($BE$6:$BE$17, ROWS($BP$4:BP32)-ROWS($AK$6:$AK$17)-ROWS($AO$6:$AO$17)-ROWS($AS$6:$AS$17)-ROWS($AW$6:$AW$17)-ROWS($BA$6:$BA$17)),IFERROR(INDEX($BI$6:$BI$17, ROWS($BP$4:BP32)-ROWS($AK$6:$AK$17)-ROWS($AO$6:$AO$17)-ROWS($AS$6:$AS$17)-ROWS($AW$6:$AW$17)-ROWS($BA$6:$BA$17)-ROWS($BE$6:$BE$17)), "")))))))</f>
        <v/>
      </c>
      <c r="BQ34" s="316" t="str">
        <f t="shared" ca="1" si="31"/>
        <v/>
      </c>
      <c r="BR34" s="413" t="str">
        <f t="shared" ca="1" si="32"/>
        <v/>
      </c>
      <c r="BS34" s="412" t="str">
        <f ca="1">IF(OR(BT34="",BT34=0),"",MAX(BS$5:BS33)+1)</f>
        <v/>
      </c>
      <c r="BT34" s="316" t="str">
        <f ca="1">IFERROR(INDEX($AJ$22:$AJ$33, ROWS($BT$4:BT32)), IFERROR(INDEX($AN$22:$AN$33, ROWS($BT$4:BT32)-ROWS($AJ$22:$AJ$33)), IFERROR(INDEX($AR$22:$AR$33, ROWS($BT$4:BT32)-ROWS($AJ$22:$AJ$33)-ROWS($AN$22:$AN$33)),IFERROR(INDEX($AV$22:$AV$33, ROWS($BT$4:BT32)-ROWS($AJ$22:$AJ$33)-ROWS($AN$22:$AN$33)-ROWS($AR$22:$AR$33)),IFERROR(INDEX($AZ$22:$AZ$33, ROWS($BT$4:BT32)-ROWS($AJ$22:$AJ$33)-ROWS($AN$22:$AN$33)-ROWS($AR$22:$AR$33)-ROWS($AV$22:$AV$33)),IFERROR(INDEX($BD$22:$BD$33, ROWS($BT$4:BT32)-ROWS($AJ$22:$AJ$33)-ROWS($AN$22:$AN$33)-ROWS($AR$22:$AR$33)-ROWS($AV$22:$AV$33)-ROWS($AZ$22:$AZ$33)),IFERROR(INDEX($BH$22:$BH$33, ROWS($BT$4:BT32)-ROWS($AJ$22:$AJ$33)-ROWS($AN$22:$AN$33)-ROWS($AR$22:$AR$33)-ROWS($AV$22:$AV$33)-ROWS($AZ$22:$AZ$33)-ROWS($BD$22:$BD$33)), "")))))))</f>
        <v/>
      </c>
      <c r="BU34" s="316" t="str">
        <f t="shared" ca="1" si="33"/>
        <v/>
      </c>
      <c r="BV34" s="316" t="str">
        <f ca="1">IF(OR(BW34="",BW34=0),"",MAX(BV$5:BV33)+1)</f>
        <v/>
      </c>
      <c r="BW34" s="316" t="str">
        <f ca="1">IFERROR(INDEX($AK$22:$AK$33, ROWS($BW$4:BW32)), IFERROR(INDEX($AO$22:$AO$33, ROWS($BW$4:BW32)-ROWS($AK$22:$AK$33)), IFERROR(INDEX($AS$22:$AS$33, ROWS($BW$4:BW32)-ROWS($AK$22:$AK$33)-ROWS($AO$22:$AO$33)),IFERROR(INDEX($AW$22:$AW$33, ROWS($BW$4:BW32)-ROWS($AK$22:$AK$33)-ROWS($AO$22:$AO$33)-ROWS($AS$22:$AS$33)),IFERROR(INDEX($BA$22:$BA$33, ROWS($BW$4:BW32)-ROWS($AK$22:$AK$33)-ROWS($AO$22:$AO$33)-ROWS($AS$22:$AS$33)-ROWS($AW$22:$AW$33)),IFERROR(INDEX($BE$22:$BE$33, ROWS($BW$4:BW32)-ROWS($AK$22:$AK$33)-ROWS($AO$22:$AO$33)-ROWS($AS$22:$AS$33)-ROWS($AW$22:$AW$33)-ROWS($BA$22:$BA$33)),IFERROR(INDEX($BI$22:$BI$33, ROWS($BW$4:BW32)-ROWS($AK$22:$AK$33)-ROWS($AO$22:$AO$33)-ROWS($AS$22:$AS$33)-ROWS($AW$22:$AW$33)-ROWS($BA$22:$BA$33)-ROWS($BE$22:$BE$33)), "")))))))</f>
        <v/>
      </c>
      <c r="BX34" s="316" t="str">
        <f t="shared" ca="1" si="34"/>
        <v/>
      </c>
      <c r="BY34" s="413" t="str">
        <f t="shared" ca="1" si="35"/>
        <v/>
      </c>
      <c r="BZ34" s="412" t="str">
        <f ca="1">IF(OR(CA34="",CA34=0),"",MAX(BZ$5:BZ33)+1)</f>
        <v/>
      </c>
      <c r="CA34" s="316" t="str">
        <f ca="1">IFERROR(INDEX($AJ$38:$AJ$49, ROWS($CA$4:CA32)), IFERROR(INDEX($AN$38:$AN$49, ROWS($CA$4:CA32)-ROWS($AJ$38:$AJ$49)), IFERROR(INDEX($AR$38:$AR$49, ROWS($CA$4:CA32)-ROWS($AJ$38:$AJ$49)-ROWS($AN$38:$AN$49)),IFERROR(INDEX($AV$38:$AV$49, ROWS($CA$4:CA32)-ROWS($AJ$38:$AJ$49)-ROWS($AN$38:$AN$49)-ROWS($AR$38:$AR$49)),IFERROR(INDEX($AZ$38:$AZ$49, ROWS($CA$4:CA32)-ROWS($AJ$38:$AJ$49)-ROWS($AN$38:$AN$49)-ROWS($AR$38:$AR$49)-ROWS($AV$38:$AV$49)),IFERROR(INDEX($BD$38:$BD$49, ROWS($CA$4:CA32)-ROWS($AJ$38:$AJ$49)-ROWS($AN$38:$AN$49)-ROWS($AR$38:$AR$49)-ROWS($AV$38:$AV$49)-ROWS($AZ$38:$AZ$49)),IFERROR(INDEX($BH$38:$BH$49, ROWS($CA$4:CA32)-ROWS($AJ$38:$AJ$49)-ROWS($AN$38:$AN$49)-ROWS($AR$38:$AR$49)-ROWS($AV$38:$AV$49)-ROWS($AZ$38:$AZ$49)-ROWS($BD$38:$BD$49)), "")))))))</f>
        <v/>
      </c>
      <c r="CB34" s="316" t="str">
        <f t="shared" ca="1" si="36"/>
        <v/>
      </c>
      <c r="CC34" s="316" t="str">
        <f ca="1">IF(OR(CD34="",CD34=0),"",MAX(CC$5:CC33)+1)</f>
        <v/>
      </c>
      <c r="CD34" s="316" t="str">
        <f ca="1">IFERROR(INDEX($AK$38:$AK$49, ROWS($CD$4:CD32)), IFERROR(INDEX($AO$38:$AO$49, ROWS($CD$4:CD32)-ROWS($AK$38:$AK$49)), IFERROR(INDEX($AS$38:$AS$49, ROWS($CD$4:CD32)-ROWS($AK$38:$AK$49)-ROWS($AO$38:$AO$49)),IFERROR(INDEX($AW$38:$AW$49, ROWS($CD$4:CD32)-ROWS($AK$38:$AK$49)-ROWS($AO$38:$AO$49)-ROWS($AS$38:$AS$49)),IFERROR(INDEX($BA$38:$BA$49, ROWS($CD$4:CD32)-ROWS($AK$38:$AK$49)-ROWS($AO$38:$AO$49)-ROWS($AS$38:$AS$49)-ROWS($AW$38:$AW$49)),IFERROR(INDEX($BE$38:$BE$49, ROWS($CD$4:CD32)-ROWS($AK$38:$AK$49)-ROWS($AO$38:$AO$49)-ROWS($AS$38:$AS$49)-ROWS($AW$38:$AW$49)-ROWS($BA$38:$BA$49)),IFERROR(INDEX($BI$38:$BI$49, ROWS($CD$4:CD32)-ROWS($AK$38:$AK$49)-ROWS($AO$38:$AO$49)-ROWS($AS$38:$AS$49)-ROWS($AW$38:$AW$49)-ROWS($BA$38:$BA$49)-ROWS($BE$38:$BE$49)), "")))))))</f>
        <v/>
      </c>
      <c r="CE34" s="316" t="str">
        <f t="shared" ca="1" si="37"/>
        <v/>
      </c>
      <c r="CF34" s="413" t="str">
        <f t="shared" ca="1" si="38"/>
        <v/>
      </c>
      <c r="CG34" s="412" t="str">
        <f ca="1">IF(OR(CH34="",CH34=0),"",MAX(CG$5:CG33)+1)</f>
        <v/>
      </c>
      <c r="CH34" s="316" t="str">
        <f ca="1">IFERROR(INDEX($AJ$54:$AJ$65, ROWS($CH$4:CH32)), IFERROR(INDEX($AN$54:$AN$65, ROWS($CH$4:CH32)-ROWS($AJ$54:$AJ$65)), IFERROR(INDEX($AR$54:$AR$65, ROWS($CH$4:CH32)-ROWS($AJ$54:$AJ$65)-ROWS($AN$54:$AN$65)),IFERROR(INDEX($AV$54:$AV$65, ROWS($CH$4:CH32)-ROWS($AJ$54:$AJ$65)-ROWS($AN$54:$AN$65)-ROWS($AR$54:$AR$65)),IFERROR(INDEX($AZ$54:$AZ$65, ROWS($CH$4:CH32)-ROWS($AJ$54:$AJ$65)-ROWS($AN$54:$AN$65)-ROWS($AR$54:$AR$65)-ROWS($AV$54:$AV$65)),IFERROR(INDEX($BD$54:$BD$65, ROWS($CH$4:CH32)-ROWS($AJ$54:$AJ$65)-ROWS($AN$54:$AN$65)-ROWS($AR$54:$AR$65)-ROWS($AV$54:$AV$65)-ROWS($AZ$54:$AZ$65)),IFERROR(INDEX($BH$54:$BH$65, ROWS($CH$4:CH32)-ROWS($AJ$54:$AJ$65)-ROWS($AN$54:$AN$65)-ROWS($AR$54:$AR$65)-ROWS($AV$54:$AV$65)-ROWS($AZ$54:$AZ$65)-ROWS($BD$54:$BD$65)), "")))))))</f>
        <v/>
      </c>
      <c r="CI34" s="316" t="str">
        <f t="shared" ca="1" si="39"/>
        <v/>
      </c>
      <c r="CJ34" s="316" t="str">
        <f ca="1">IF(OR(CK34="",CK34=0),"",MAX(CJ$5:CJ33)+1)</f>
        <v/>
      </c>
      <c r="CK34" s="316" t="str">
        <f ca="1">IFERROR(INDEX($AK$54:$AK$65, ROWS($CK$4:CK32)), IFERROR(INDEX($AO$54:$AO$65, ROWS($CK$4:CK32)-ROWS($AK$54:$AK$65)), IFERROR(INDEX($AS$54:$AS$65, ROWS($CK$4:CK32)-ROWS($AK$54:$AK$65)-ROWS($AO$54:$AO$65)),IFERROR(INDEX($AW$54:$AW$65, ROWS($CK$4:CK32)-ROWS($AK$54:$AK$65)-ROWS($AO$54:$AO$65)-ROWS($AS$54:$AS$65)),IFERROR(INDEX($BA$54:$BA$65, ROWS($CK$4:CK32)-ROWS($AK$54:$AK$65)-ROWS($AO$54:$AO$65)-ROWS($AS$54:$AS$65)-ROWS($AW$54:$AW$65)),IFERROR(INDEX($BE$54:$BE$65, ROWS($CK$4:CK32)-ROWS($AK$54:$AK$65)-ROWS($AO$54:$AO$65)-ROWS($AS$54:$AS$65)-ROWS($AW$54:$AW$65)-ROWS($BA$54:$BA$65)),IFERROR(INDEX($BI$54:$BI$65, ROWS($CK$4:CK32)-ROWS($AK$54:$AK$65)-ROWS($AO$54:$AO$65)-ROWS($AS$54:$AS$65)-ROWS($AW$54:$AW$65)-ROWS($BA$54:$BA$65)-ROWS($BE$54:$BE$65)), "")))))))</f>
        <v/>
      </c>
      <c r="CL34" s="316" t="str">
        <f t="shared" ca="1" si="40"/>
        <v/>
      </c>
      <c r="CM34" s="413" t="str">
        <f t="shared" ca="1" si="41"/>
        <v/>
      </c>
      <c r="CN34" s="412" t="str">
        <f ca="1">IF(OR(CO34="",CO34=0),"",MAX(CN$5:CN33)+1)</f>
        <v/>
      </c>
      <c r="CO34" s="316" t="str">
        <f ca="1">IFERROR(INDEX($AJ$70:$AJ$81, ROWS($CO$4:CO32)), IFERROR(INDEX($AN$70:$AN$81, ROWS($CO$4:CO32)-ROWS($AJ$70:$AJ$81)), IFERROR(INDEX($AR$70:$AR$81, ROWS($CO$4:CO32)-ROWS($AJ$70:$AJ$81)-ROWS($AN$70:$AN$81)),IFERROR(INDEX($AV$70:$AV$81, ROWS($CO$4:CO32)-ROWS($AJ$70:$AJ$81)-ROWS($AN$70:$AN$81)-ROWS($AR$70:$AR$81)),IFERROR(INDEX($AZ$70:$AZ$81, ROWS($CO$4:CO32)-ROWS($AJ$70:$AJ$81)-ROWS($AN$70:$AN$81)-ROWS($AR$70:$AR$81)-ROWS($AV$70:$AV$81)),IFERROR(INDEX($BD$70:$BD$81, ROWS($CO$4:CO32)-ROWS($AJ$70:$AJ$81)-ROWS($AN$70:$AN$81)-ROWS($AR$70:$AR$81)-ROWS($AV$70:$AV$81)-ROWS($AZ$70:$AZ$81)),IFERROR(INDEX($BH$70:$BH$81, ROWS($CO$4:CO32)-ROWS($AJ$70:$AJ$81)-ROWS($AN$70:$AN$81)-ROWS($AR$70:$AR$81)-ROWS($AV$70:$AV$81)-ROWS($AZ$70:$AZ$81)-ROWS($BD$70:$BD$81)), "")))))))</f>
        <v/>
      </c>
      <c r="CP34" s="316" t="str">
        <f t="shared" ca="1" si="42"/>
        <v/>
      </c>
      <c r="CQ34" s="316" t="str">
        <f ca="1">IF(OR(CR34="",CR34=0),"",MAX(CQ$5:CQ33)+1)</f>
        <v/>
      </c>
      <c r="CR34" s="316" t="str">
        <f ca="1">IFERROR(INDEX($AK$70:$AK$81, ROWS($CR$4:CR32)), IFERROR(INDEX($AO$70:$AO$81, ROWS($CR$4:CR32)-ROWS($AK$70:$AK$81)), IFERROR(INDEX($AS$70:$AS$81, ROWS($CR$4:CR32)-ROWS($AK$70:$AK$81)-ROWS($AO$70:$AO$81)),IFERROR(INDEX($AW$70:$AW$81, ROWS($CR$4:CR32)-ROWS($AK$70:$AK$81)-ROWS($AO$70:$AO$81)-ROWS($AS$70:$AS$81)),IFERROR(INDEX($BA$70:$BA$81, ROWS($CR$4:CR32)-ROWS($AK$70:$AK$81)-ROWS($AO$70:$AO$81)-ROWS($AS$70:$AS$81)-ROWS($AW$70:$AW$81)),IFERROR(INDEX($BE$70:$BE$81, ROWS($CR$4:CR32)-ROWS($AK$70:$AK$81)-ROWS($AO$70:$AO$81)-ROWS($AS$70:$AS$81)-ROWS($AW$70:$AW$81)-ROWS($BA$70:$BA$81)),IFERROR(INDEX($BI$70:$BI$81, ROWS($CR$4:CR32)-ROWS($AK$70:$AK$81)-ROWS($AO$70:$AO$81)-ROWS($AS$70:$AS$81)-ROWS($AW$70:$AW$81)-ROWS($BA$70:$BA$81)-ROWS($BE$70:$BE$81)), "")))))))</f>
        <v/>
      </c>
      <c r="CS34" s="316" t="str">
        <f t="shared" ca="1" si="43"/>
        <v/>
      </c>
      <c r="CT34" s="413" t="str">
        <f t="shared" ca="1" si="44"/>
        <v/>
      </c>
      <c r="CU34" s="412" t="str">
        <f>IF(OR(CV34="",CV34=0),"",MAX(CU$5:CU33)+1)</f>
        <v/>
      </c>
      <c r="CV34" s="316" t="str">
        <f>IFERROR(INDEX($AJ$86:$AJ$97, ROWS($CV$4:CV32)), IFERROR(INDEX($AN$86:$AN$97, ROWS($CV$4:CV32)-ROWS($AJ$86:$AJ$97)), ""))</f>
        <v/>
      </c>
      <c r="CW34" s="316" t="str">
        <f t="shared" si="45"/>
        <v/>
      </c>
      <c r="CX34" s="316" t="str">
        <f>IF(OR(CY34="",CY34=0),"",MAX(CX$5:CX33)+1)</f>
        <v/>
      </c>
      <c r="CY34" s="316" t="str">
        <f>IFERROR(INDEX($AK$86:$AK$97, ROWS($CY$4:CY32)), IFERROR(INDEX($AO$86:$AO$97, ROWS($CY$4:CY32)-ROWS($AK$86:$AK$97)), ""))</f>
        <v/>
      </c>
      <c r="CZ34" s="316" t="str">
        <f t="shared" si="46"/>
        <v/>
      </c>
      <c r="DA34" s="413" t="str">
        <f t="shared" si="47"/>
        <v/>
      </c>
      <c r="DC34" s="438">
        <f ca="1">IF(OR(DD34="",DD34=0),"",MAX(DC$25:DC33)+1)</f>
        <v>6</v>
      </c>
      <c r="DD34" s="434" t="str">
        <f t="shared" ca="1" si="90"/>
        <v>Car 1 Gas</v>
      </c>
      <c r="DE34" s="413">
        <f t="shared" ca="1" si="91"/>
        <v>50</v>
      </c>
      <c r="DF34" s="431" t="str">
        <f ca="1">IF(OR(DG34="",DG34=0),"",MAX(DF$25:DF33)+1)</f>
        <v/>
      </c>
      <c r="DG34" s="412" t="str">
        <f t="shared" ca="1" si="92"/>
        <v/>
      </c>
      <c r="DH34" s="413" t="str">
        <f t="shared" ca="1" si="93"/>
        <v/>
      </c>
      <c r="DI34" s="412" t="str">
        <f t="shared" ca="1" si="94"/>
        <v/>
      </c>
      <c r="DJ34" s="413" t="str">
        <f t="shared" ca="1" si="95"/>
        <v/>
      </c>
      <c r="DK34" s="412" t="str">
        <f t="shared" ca="1" si="96"/>
        <v/>
      </c>
      <c r="DL34" s="413" t="str">
        <f t="shared" ca="1" si="97"/>
        <v/>
      </c>
    </row>
    <row r="35" spans="1:123" ht="15" customHeight="1" thickBot="1" x14ac:dyDescent="0.35">
      <c r="A35" s="291" t="str">
        <f>Year!I25</f>
        <v/>
      </c>
      <c r="B35" s="290" t="str">
        <f>IF(ISERROR(MATCH(A35,event_dates,0)),"",INDEX(events,MATCH(A35,event_dates,0)))</f>
        <v/>
      </c>
      <c r="C35" s="291" t="str">
        <f>Year!J25</f>
        <v/>
      </c>
      <c r="D35" s="290" t="str">
        <f>IF(ISERROR(MATCH(C35,event_dates,0)),"",INDEX(events,MATCH(C35,event_dates,0)))</f>
        <v/>
      </c>
      <c r="E35" s="289" t="s">
        <v>479</v>
      </c>
      <c r="F35" s="288"/>
      <c r="G35" s="287"/>
      <c r="H35" s="287"/>
      <c r="I35" s="287"/>
      <c r="J35" s="287"/>
      <c r="K35" s="287"/>
      <c r="L35" s="287"/>
      <c r="M35" s="287"/>
      <c r="N35" s="286"/>
      <c r="P35" s="295" t="str">
        <f>IF(DN106="","",DN106)</f>
        <v/>
      </c>
      <c r="Q35" s="295" t="str">
        <f t="shared" ref="Q35:U40" si="100">IF(DO106="","",DO106)</f>
        <v/>
      </c>
      <c r="R35" s="295" t="str">
        <f t="shared" si="100"/>
        <v/>
      </c>
      <c r="S35" s="296" t="str">
        <f t="shared" si="100"/>
        <v/>
      </c>
      <c r="T35" s="295" t="str">
        <f t="shared" si="100"/>
        <v/>
      </c>
      <c r="U35" s="295" t="str">
        <f t="shared" si="100"/>
        <v/>
      </c>
      <c r="V35" s="1156"/>
      <c r="W35" s="1157"/>
      <c r="X35" s="445"/>
      <c r="AC35" s="358" t="str">
        <f>IF('Data Entry'!H19="","",'Data Entry'!H19)</f>
        <v/>
      </c>
      <c r="AD35" s="356" t="str">
        <f>IF('Data Entry'!G19="","",'Data Entry'!G19)</f>
        <v/>
      </c>
      <c r="AE35" s="363" t="str">
        <f>IF('Data Entry'!J19="","",'Data Entry'!J19)</f>
        <v/>
      </c>
      <c r="AF35" s="402" t="str">
        <f>IF('Data Entry'!I19="","",'Data Entry'!I19)</f>
        <v/>
      </c>
      <c r="AI35" s="293"/>
      <c r="AJ35" s="293"/>
      <c r="AK35" s="293"/>
      <c r="AL35"/>
      <c r="AM35"/>
      <c r="AN35"/>
      <c r="AO35"/>
      <c r="AP35"/>
      <c r="AQ35"/>
      <c r="AR35"/>
      <c r="AS35"/>
      <c r="AT35"/>
      <c r="AU35"/>
      <c r="AV35"/>
      <c r="AW35" s="293"/>
      <c r="AX35" s="293"/>
      <c r="BL35" s="412" t="str">
        <f ca="1">IF(OR(BM35="",BM35=0),"",MAX(BL$5:BL34)+1)</f>
        <v/>
      </c>
      <c r="BM35" s="316" t="str">
        <f ca="1">IFERROR(INDEX($AJ$6:$AJ$17, ROWS(BM$4:$BM33)), IFERROR(INDEX($AN$6:$AN$17, ROWS(BM$4:$BM33)-ROWS($AJ$6:$AJ$17)), IFERROR(INDEX($AR$6:$AR$17, ROWS(BM$4:$BM33)-ROWS($AJ$6:$AJ$17)-ROWS($AN$6:$AN$17)),IFERROR(INDEX($AV$6:$AV$17, ROWS(BM$4:$BM33)-ROWS($AJ$6:$AJ$17)-ROWS($AN$6:$AN$17)-ROWS($AR$6:$AR$17)),IFERROR(INDEX($AZ$6:$AZ$17, ROWS(BM$4:$BM33)-ROWS($AJ$6:$AJ$17)-ROWS($AN$6:$AN$17)-ROWS($AR$6:$AR$17)-ROWS($AV$6:$AV$17)),IFERROR(INDEX($BD$6:$BD$17, ROWS(BM$4:$BM33)-ROWS($AJ$6:$AJ$17)-ROWS($AN$6:$AN$17)-ROWS($AR$6:$AR$17)-ROWS($AV$6:$AV$17)-ROWS($AZ$6:$AZ$17)),IFERROR(INDEX($BH$6:$BH$17, ROWS(BM$4:$BM33)-ROWS($AJ$6:$AJ$17)-ROWS($AN$6:$AN$17)-ROWS($AR$6:$AR$17)-ROWS($AV$6:$AV$17)-ROWS($AZ$6:$AZ$17)-ROWS($BD$6:$BD$17)), "")))))))</f>
        <v/>
      </c>
      <c r="BN35" s="316" t="str">
        <f t="shared" ca="1" si="30"/>
        <v/>
      </c>
      <c r="BO35" s="316" t="str">
        <f ca="1">IF(OR(BP35="",BP35=0),"",MAX(BO$5:BO34)+1)</f>
        <v/>
      </c>
      <c r="BP35" s="316" t="str">
        <f ca="1">IFERROR(INDEX($AK$6:$AK$17, ROWS($BP$4:BP33)), IFERROR(INDEX($AO$6:$AO$17, ROWS($BP$4:BP33)-ROWS($AK$6:$AK$17)), IFERROR(INDEX($AS$6:$AS$17, ROWS($BP$4:BP33)-ROWS($AK$6:$AK$17)-ROWS($AO$6:$AO$17)),IFERROR(INDEX($AW$6:$AW$17, ROWS($BP$4:BP33)-ROWS($AK$6:$AK$17)-ROWS($AO$6:$AO$17)-ROWS($AS$6:$AS$17)),IFERROR(INDEX($BA$6:$BA$17, ROWS($BP$4:BP33)-ROWS($AK$6:$AK$17)-ROWS($AO$6:$AO$17)-ROWS($AS$6:$AS$17)-ROWS($AW$6:$AW$17)),IFERROR(INDEX($BE$6:$BE$17, ROWS($BP$4:BP33)-ROWS($AK$6:$AK$17)-ROWS($AO$6:$AO$17)-ROWS($AS$6:$AS$17)-ROWS($AW$6:$AW$17)-ROWS($BA$6:$BA$17)),IFERROR(INDEX($BI$6:$BI$17, ROWS($BP$4:BP33)-ROWS($AK$6:$AK$17)-ROWS($AO$6:$AO$17)-ROWS($AS$6:$AS$17)-ROWS($AW$6:$AW$17)-ROWS($BA$6:$BA$17)-ROWS($BE$6:$BE$17)), "")))))))</f>
        <v/>
      </c>
      <c r="BQ35" s="316" t="str">
        <f t="shared" ca="1" si="31"/>
        <v/>
      </c>
      <c r="BR35" s="413" t="str">
        <f t="shared" ca="1" si="32"/>
        <v/>
      </c>
      <c r="BS35" s="412" t="str">
        <f ca="1">IF(OR(BT35="",BT35=0),"",MAX(BS$5:BS34)+1)</f>
        <v/>
      </c>
      <c r="BT35" s="316" t="str">
        <f ca="1">IFERROR(INDEX($AJ$22:$AJ$33, ROWS($BT$4:BT33)), IFERROR(INDEX($AN$22:$AN$33, ROWS($BT$4:BT33)-ROWS($AJ$22:$AJ$33)), IFERROR(INDEX($AR$22:$AR$33, ROWS($BT$4:BT33)-ROWS($AJ$22:$AJ$33)-ROWS($AN$22:$AN$33)),IFERROR(INDEX($AV$22:$AV$33, ROWS($BT$4:BT33)-ROWS($AJ$22:$AJ$33)-ROWS($AN$22:$AN$33)-ROWS($AR$22:$AR$33)),IFERROR(INDEX($AZ$22:$AZ$33, ROWS($BT$4:BT33)-ROWS($AJ$22:$AJ$33)-ROWS($AN$22:$AN$33)-ROWS($AR$22:$AR$33)-ROWS($AV$22:$AV$33)),IFERROR(INDEX($BD$22:$BD$33, ROWS($BT$4:BT33)-ROWS($AJ$22:$AJ$33)-ROWS($AN$22:$AN$33)-ROWS($AR$22:$AR$33)-ROWS($AV$22:$AV$33)-ROWS($AZ$22:$AZ$33)),IFERROR(INDEX($BH$22:$BH$33, ROWS($BT$4:BT33)-ROWS($AJ$22:$AJ$33)-ROWS($AN$22:$AN$33)-ROWS($AR$22:$AR$33)-ROWS($AV$22:$AV$33)-ROWS($AZ$22:$AZ$33)-ROWS($BD$22:$BD$33)), "")))))))</f>
        <v/>
      </c>
      <c r="BU35" s="316" t="str">
        <f t="shared" ca="1" si="33"/>
        <v/>
      </c>
      <c r="BV35" s="316" t="str">
        <f ca="1">IF(OR(BW35="",BW35=0),"",MAX(BV$5:BV34)+1)</f>
        <v/>
      </c>
      <c r="BW35" s="316" t="str">
        <f ca="1">IFERROR(INDEX($AK$22:$AK$33, ROWS($BW$4:BW33)), IFERROR(INDEX($AO$22:$AO$33, ROWS($BW$4:BW33)-ROWS($AK$22:$AK$33)), IFERROR(INDEX($AS$22:$AS$33, ROWS($BW$4:BW33)-ROWS($AK$22:$AK$33)-ROWS($AO$22:$AO$33)),IFERROR(INDEX($AW$22:$AW$33, ROWS($BW$4:BW33)-ROWS($AK$22:$AK$33)-ROWS($AO$22:$AO$33)-ROWS($AS$22:$AS$33)),IFERROR(INDEX($BA$22:$BA$33, ROWS($BW$4:BW33)-ROWS($AK$22:$AK$33)-ROWS($AO$22:$AO$33)-ROWS($AS$22:$AS$33)-ROWS($AW$22:$AW$33)),IFERROR(INDEX($BE$22:$BE$33, ROWS($BW$4:BW33)-ROWS($AK$22:$AK$33)-ROWS($AO$22:$AO$33)-ROWS($AS$22:$AS$33)-ROWS($AW$22:$AW$33)-ROWS($BA$22:$BA$33)),IFERROR(INDEX($BI$22:$BI$33, ROWS($BW$4:BW33)-ROWS($AK$22:$AK$33)-ROWS($AO$22:$AO$33)-ROWS($AS$22:$AS$33)-ROWS($AW$22:$AW$33)-ROWS($BA$22:$BA$33)-ROWS($BE$22:$BE$33)), "")))))))</f>
        <v/>
      </c>
      <c r="BX35" s="316" t="str">
        <f t="shared" ca="1" si="34"/>
        <v/>
      </c>
      <c r="BY35" s="413" t="str">
        <f t="shared" ca="1" si="35"/>
        <v/>
      </c>
      <c r="BZ35" s="412" t="str">
        <f ca="1">IF(OR(CA35="",CA35=0),"",MAX(BZ$5:BZ34)+1)</f>
        <v/>
      </c>
      <c r="CA35" s="316" t="str">
        <f ca="1">IFERROR(INDEX($AJ$38:$AJ$49, ROWS($CA$4:CA33)), IFERROR(INDEX($AN$38:$AN$49, ROWS($CA$4:CA33)-ROWS($AJ$38:$AJ$49)), IFERROR(INDEX($AR$38:$AR$49, ROWS($CA$4:CA33)-ROWS($AJ$38:$AJ$49)-ROWS($AN$38:$AN$49)),IFERROR(INDEX($AV$38:$AV$49, ROWS($CA$4:CA33)-ROWS($AJ$38:$AJ$49)-ROWS($AN$38:$AN$49)-ROWS($AR$38:$AR$49)),IFERROR(INDEX($AZ$38:$AZ$49, ROWS($CA$4:CA33)-ROWS($AJ$38:$AJ$49)-ROWS($AN$38:$AN$49)-ROWS($AR$38:$AR$49)-ROWS($AV$38:$AV$49)),IFERROR(INDEX($BD$38:$BD$49, ROWS($CA$4:CA33)-ROWS($AJ$38:$AJ$49)-ROWS($AN$38:$AN$49)-ROWS($AR$38:$AR$49)-ROWS($AV$38:$AV$49)-ROWS($AZ$38:$AZ$49)),IFERROR(INDEX($BH$38:$BH$49, ROWS($CA$4:CA33)-ROWS($AJ$38:$AJ$49)-ROWS($AN$38:$AN$49)-ROWS($AR$38:$AR$49)-ROWS($AV$38:$AV$49)-ROWS($AZ$38:$AZ$49)-ROWS($BD$38:$BD$49)), "")))))))</f>
        <v/>
      </c>
      <c r="CB35" s="316" t="str">
        <f t="shared" ca="1" si="36"/>
        <v/>
      </c>
      <c r="CC35" s="316" t="str">
        <f ca="1">IF(OR(CD35="",CD35=0),"",MAX(CC$5:CC34)+1)</f>
        <v/>
      </c>
      <c r="CD35" s="316" t="str">
        <f ca="1">IFERROR(INDEX($AK$38:$AK$49, ROWS($CD$4:CD33)), IFERROR(INDEX($AO$38:$AO$49, ROWS($CD$4:CD33)-ROWS($AK$38:$AK$49)), IFERROR(INDEX($AS$38:$AS$49, ROWS($CD$4:CD33)-ROWS($AK$38:$AK$49)-ROWS($AO$38:$AO$49)),IFERROR(INDEX($AW$38:$AW$49, ROWS($CD$4:CD33)-ROWS($AK$38:$AK$49)-ROWS($AO$38:$AO$49)-ROWS($AS$38:$AS$49)),IFERROR(INDEX($BA$38:$BA$49, ROWS($CD$4:CD33)-ROWS($AK$38:$AK$49)-ROWS($AO$38:$AO$49)-ROWS($AS$38:$AS$49)-ROWS($AW$38:$AW$49)),IFERROR(INDEX($BE$38:$BE$49, ROWS($CD$4:CD33)-ROWS($AK$38:$AK$49)-ROWS($AO$38:$AO$49)-ROWS($AS$38:$AS$49)-ROWS($AW$38:$AW$49)-ROWS($BA$38:$BA$49)),IFERROR(INDEX($BI$38:$BI$49, ROWS($CD$4:CD33)-ROWS($AK$38:$AK$49)-ROWS($AO$38:$AO$49)-ROWS($AS$38:$AS$49)-ROWS($AW$38:$AW$49)-ROWS($BA$38:$BA$49)-ROWS($BE$38:$BE$49)), "")))))))</f>
        <v/>
      </c>
      <c r="CE35" s="316" t="str">
        <f t="shared" ca="1" si="37"/>
        <v/>
      </c>
      <c r="CF35" s="413" t="str">
        <f t="shared" ca="1" si="38"/>
        <v/>
      </c>
      <c r="CG35" s="412" t="str">
        <f ca="1">IF(OR(CH35="",CH35=0),"",MAX(CG$5:CG34)+1)</f>
        <v/>
      </c>
      <c r="CH35" s="316" t="str">
        <f ca="1">IFERROR(INDEX($AJ$54:$AJ$65, ROWS($CH$4:CH33)), IFERROR(INDEX($AN$54:$AN$65, ROWS($CH$4:CH33)-ROWS($AJ$54:$AJ$65)), IFERROR(INDEX($AR$54:$AR$65, ROWS($CH$4:CH33)-ROWS($AJ$54:$AJ$65)-ROWS($AN$54:$AN$65)),IFERROR(INDEX($AV$54:$AV$65, ROWS($CH$4:CH33)-ROWS($AJ$54:$AJ$65)-ROWS($AN$54:$AN$65)-ROWS($AR$54:$AR$65)),IFERROR(INDEX($AZ$54:$AZ$65, ROWS($CH$4:CH33)-ROWS($AJ$54:$AJ$65)-ROWS($AN$54:$AN$65)-ROWS($AR$54:$AR$65)-ROWS($AV$54:$AV$65)),IFERROR(INDEX($BD$54:$BD$65, ROWS($CH$4:CH33)-ROWS($AJ$54:$AJ$65)-ROWS($AN$54:$AN$65)-ROWS($AR$54:$AR$65)-ROWS($AV$54:$AV$65)-ROWS($AZ$54:$AZ$65)),IFERROR(INDEX($BH$54:$BH$65, ROWS($CH$4:CH33)-ROWS($AJ$54:$AJ$65)-ROWS($AN$54:$AN$65)-ROWS($AR$54:$AR$65)-ROWS($AV$54:$AV$65)-ROWS($AZ$54:$AZ$65)-ROWS($BD$54:$BD$65)), "")))))))</f>
        <v/>
      </c>
      <c r="CI35" s="316" t="str">
        <f t="shared" ca="1" si="39"/>
        <v/>
      </c>
      <c r="CJ35" s="316" t="str">
        <f ca="1">IF(OR(CK35="",CK35=0),"",MAX(CJ$5:CJ34)+1)</f>
        <v/>
      </c>
      <c r="CK35" s="316" t="str">
        <f ca="1">IFERROR(INDEX($AK$54:$AK$65, ROWS($CK$4:CK33)), IFERROR(INDEX($AO$54:$AO$65, ROWS($CK$4:CK33)-ROWS($AK$54:$AK$65)), IFERROR(INDEX($AS$54:$AS$65, ROWS($CK$4:CK33)-ROWS($AK$54:$AK$65)-ROWS($AO$54:$AO$65)),IFERROR(INDEX($AW$54:$AW$65, ROWS($CK$4:CK33)-ROWS($AK$54:$AK$65)-ROWS($AO$54:$AO$65)-ROWS($AS$54:$AS$65)),IFERROR(INDEX($BA$54:$BA$65, ROWS($CK$4:CK33)-ROWS($AK$54:$AK$65)-ROWS($AO$54:$AO$65)-ROWS($AS$54:$AS$65)-ROWS($AW$54:$AW$65)),IFERROR(INDEX($BE$54:$BE$65, ROWS($CK$4:CK33)-ROWS($AK$54:$AK$65)-ROWS($AO$54:$AO$65)-ROWS($AS$54:$AS$65)-ROWS($AW$54:$AW$65)-ROWS($BA$54:$BA$65)),IFERROR(INDEX($BI$54:$BI$65, ROWS($CK$4:CK33)-ROWS($AK$54:$AK$65)-ROWS($AO$54:$AO$65)-ROWS($AS$54:$AS$65)-ROWS($AW$54:$AW$65)-ROWS($BA$54:$BA$65)-ROWS($BE$54:$BE$65)), "")))))))</f>
        <v/>
      </c>
      <c r="CL35" s="316" t="str">
        <f t="shared" ca="1" si="40"/>
        <v/>
      </c>
      <c r="CM35" s="413" t="str">
        <f t="shared" ca="1" si="41"/>
        <v/>
      </c>
      <c r="CN35" s="412" t="str">
        <f ca="1">IF(OR(CO35="",CO35=0),"",MAX(CN$5:CN34)+1)</f>
        <v/>
      </c>
      <c r="CO35" s="316" t="str">
        <f ca="1">IFERROR(INDEX($AJ$70:$AJ$81, ROWS($CO$4:CO33)), IFERROR(INDEX($AN$70:$AN$81, ROWS($CO$4:CO33)-ROWS($AJ$70:$AJ$81)), IFERROR(INDEX($AR$70:$AR$81, ROWS($CO$4:CO33)-ROWS($AJ$70:$AJ$81)-ROWS($AN$70:$AN$81)),IFERROR(INDEX($AV$70:$AV$81, ROWS($CO$4:CO33)-ROWS($AJ$70:$AJ$81)-ROWS($AN$70:$AN$81)-ROWS($AR$70:$AR$81)),IFERROR(INDEX($AZ$70:$AZ$81, ROWS($CO$4:CO33)-ROWS($AJ$70:$AJ$81)-ROWS($AN$70:$AN$81)-ROWS($AR$70:$AR$81)-ROWS($AV$70:$AV$81)),IFERROR(INDEX($BD$70:$BD$81, ROWS($CO$4:CO33)-ROWS($AJ$70:$AJ$81)-ROWS($AN$70:$AN$81)-ROWS($AR$70:$AR$81)-ROWS($AV$70:$AV$81)-ROWS($AZ$70:$AZ$81)),IFERROR(INDEX($BH$70:$BH$81, ROWS($CO$4:CO33)-ROWS($AJ$70:$AJ$81)-ROWS($AN$70:$AN$81)-ROWS($AR$70:$AR$81)-ROWS($AV$70:$AV$81)-ROWS($AZ$70:$AZ$81)-ROWS($BD$70:$BD$81)), "")))))))</f>
        <v/>
      </c>
      <c r="CP35" s="316" t="str">
        <f t="shared" ca="1" si="42"/>
        <v/>
      </c>
      <c r="CQ35" s="316" t="str">
        <f ca="1">IF(OR(CR35="",CR35=0),"",MAX(CQ$5:CQ34)+1)</f>
        <v/>
      </c>
      <c r="CR35" s="316" t="str">
        <f ca="1">IFERROR(INDEX($AK$70:$AK$81, ROWS($CR$4:CR33)), IFERROR(INDEX($AO$70:$AO$81, ROWS($CR$4:CR33)-ROWS($AK$70:$AK$81)), IFERROR(INDEX($AS$70:$AS$81, ROWS($CR$4:CR33)-ROWS($AK$70:$AK$81)-ROWS($AO$70:$AO$81)),IFERROR(INDEX($AW$70:$AW$81, ROWS($CR$4:CR33)-ROWS($AK$70:$AK$81)-ROWS($AO$70:$AO$81)-ROWS($AS$70:$AS$81)),IFERROR(INDEX($BA$70:$BA$81, ROWS($CR$4:CR33)-ROWS($AK$70:$AK$81)-ROWS($AO$70:$AO$81)-ROWS($AS$70:$AS$81)-ROWS($AW$70:$AW$81)),IFERROR(INDEX($BE$70:$BE$81, ROWS($CR$4:CR33)-ROWS($AK$70:$AK$81)-ROWS($AO$70:$AO$81)-ROWS($AS$70:$AS$81)-ROWS($AW$70:$AW$81)-ROWS($BA$70:$BA$81)),IFERROR(INDEX($BI$70:$BI$81, ROWS($CR$4:CR33)-ROWS($AK$70:$AK$81)-ROWS($AO$70:$AO$81)-ROWS($AS$70:$AS$81)-ROWS($AW$70:$AW$81)-ROWS($BA$70:$BA$81)-ROWS($BE$70:$BE$81)), "")))))))</f>
        <v/>
      </c>
      <c r="CS35" s="316" t="str">
        <f t="shared" ca="1" si="43"/>
        <v/>
      </c>
      <c r="CT35" s="413" t="str">
        <f t="shared" ca="1" si="44"/>
        <v/>
      </c>
      <c r="CU35" s="412" t="str">
        <f>IF(OR(CV35="",CV35=0),"",MAX(CU$5:CU34)+1)</f>
        <v/>
      </c>
      <c r="CV35" s="316" t="str">
        <f>IFERROR(INDEX($AJ$86:$AJ$97, ROWS($CV$4:CV33)), IFERROR(INDEX($AN$86:$AN$97, ROWS($CV$4:CV33)-ROWS($AJ$86:$AJ$97)), ""))</f>
        <v/>
      </c>
      <c r="CW35" s="316" t="str">
        <f t="shared" si="45"/>
        <v/>
      </c>
      <c r="CX35" s="316" t="str">
        <f>IF(OR(CY35="",CY35=0),"",MAX(CX$5:CX34)+1)</f>
        <v/>
      </c>
      <c r="CY35" s="316" t="str">
        <f>IFERROR(INDEX($AK$86:$AK$97, ROWS($CY$4:CY33)), IFERROR(INDEX($AO$86:$AO$97, ROWS($CY$4:CY33)-ROWS($AK$86:$AK$97)), ""))</f>
        <v/>
      </c>
      <c r="CZ35" s="316" t="str">
        <f t="shared" si="46"/>
        <v/>
      </c>
      <c r="DA35" s="413" t="str">
        <f t="shared" si="47"/>
        <v/>
      </c>
      <c r="DC35" s="438" t="str">
        <f ca="1">IF(OR(DD35="",DD35=0),"",MAX(DC$25:DC34)+1)</f>
        <v/>
      </c>
      <c r="DD35" s="434" t="str">
        <f t="shared" ca="1" si="90"/>
        <v/>
      </c>
      <c r="DE35" s="413" t="str">
        <f t="shared" ca="1" si="91"/>
        <v/>
      </c>
      <c r="DF35" s="431" t="str">
        <f ca="1">IF(OR(DG35="",DG35=0),"",MAX(DF$25:DF34)+1)</f>
        <v/>
      </c>
      <c r="DG35" s="412" t="str">
        <f t="shared" ca="1" si="92"/>
        <v/>
      </c>
      <c r="DH35" s="413" t="str">
        <f t="shared" ca="1" si="93"/>
        <v/>
      </c>
      <c r="DI35" s="412" t="str">
        <f t="shared" ca="1" si="94"/>
        <v/>
      </c>
      <c r="DJ35" s="413" t="str">
        <f t="shared" ca="1" si="95"/>
        <v/>
      </c>
      <c r="DK35" s="412" t="str">
        <f t="shared" ca="1" si="96"/>
        <v/>
      </c>
      <c r="DL35" s="413" t="str">
        <f t="shared" ca="1" si="97"/>
        <v/>
      </c>
      <c r="DN35" s="292"/>
      <c r="DO35" s="292"/>
      <c r="DP35" s="292"/>
      <c r="DQ35" s="292"/>
      <c r="DR35" s="292"/>
      <c r="DS35" s="292"/>
    </row>
    <row r="36" spans="1:123" s="278" customFormat="1" ht="15" customHeight="1" x14ac:dyDescent="0.3">
      <c r="A36" s="1181" t="str">
        <f ca="1">IF(ISERROR(MATCH(A35,event_dates,0)+MATCH(A35,OFFSET(event_dates,MATCH(A35,event_dates,0),0,500,1),0)),"",INDEX(events,MATCH(A35,event_dates,0)+MATCH(A35,OFFSET(event_dates,MATCH(A35,event_dates,0),0,500,1),0)))</f>
        <v/>
      </c>
      <c r="B36" s="1182"/>
      <c r="C36" s="1181" t="str">
        <f ca="1">IF(ISERROR(MATCH(C35,event_dates,0)+MATCH(C35,OFFSET(event_dates,MATCH(C35,event_dates,0),0,500,1),0)),"",INDEX(events,MATCH(C35,event_dates,0)+MATCH(C35,OFFSET(event_dates,MATCH(C35,event_dates,0),0,500,1),0)))</f>
        <v/>
      </c>
      <c r="D36" s="1182"/>
      <c r="E36" s="284"/>
      <c r="F36" s="283"/>
      <c r="G36" s="283"/>
      <c r="H36" s="283"/>
      <c r="I36" s="283"/>
      <c r="J36" s="283"/>
      <c r="K36" s="283"/>
      <c r="L36" s="283"/>
      <c r="M36" s="283"/>
      <c r="N36" s="285"/>
      <c r="P36" s="295" t="str">
        <f t="shared" ref="P36:P40" si="101">IF(DN107="","",DN107)</f>
        <v/>
      </c>
      <c r="Q36" s="295" t="str">
        <f t="shared" si="100"/>
        <v/>
      </c>
      <c r="R36" s="295" t="str">
        <f t="shared" si="100"/>
        <v/>
      </c>
      <c r="S36" s="296" t="str">
        <f t="shared" si="100"/>
        <v/>
      </c>
      <c r="T36" s="295" t="str">
        <f t="shared" si="100"/>
        <v/>
      </c>
      <c r="U36" s="295" t="str">
        <f t="shared" si="100"/>
        <v/>
      </c>
      <c r="V36" s="1158" t="s">
        <v>502</v>
      </c>
      <c r="W36" s="1159"/>
      <c r="X36" s="445">
        <f>IF(DP112="",0,DP112)</f>
        <v>0</v>
      </c>
      <c r="Y36"/>
      <c r="AB36" s="261"/>
      <c r="AC36" s="358" t="str">
        <f>IF('Data Entry'!H20="","",'Data Entry'!H20)</f>
        <v/>
      </c>
      <c r="AD36" s="356" t="str">
        <f>IF('Data Entry'!G20="","",'Data Entry'!G20)</f>
        <v/>
      </c>
      <c r="AE36" s="363" t="str">
        <f>IF('Data Entry'!J20="","",'Data Entry'!J20)</f>
        <v/>
      </c>
      <c r="AF36" s="402" t="str">
        <f>IF('Data Entry'!I20="","",'Data Entry'!I20)</f>
        <v/>
      </c>
      <c r="AG36" s="301"/>
      <c r="AH36"/>
      <c r="AI36" s="1153">
        <f>IF(A17="","",--TEXT(A17,"dd"))</f>
        <v>14</v>
      </c>
      <c r="AJ36" s="1154"/>
      <c r="AK36" s="1154"/>
      <c r="AL36" s="1155"/>
      <c r="AM36" s="1153">
        <f>IF(C17="","",--TEXT(C17,"dd"))</f>
        <v>15</v>
      </c>
      <c r="AN36" s="1154"/>
      <c r="AO36" s="1154"/>
      <c r="AP36" s="1155"/>
      <c r="AQ36" s="1153">
        <f>IF(E17="","",--TEXT(E17,"dd"))</f>
        <v>16</v>
      </c>
      <c r="AR36" s="1154"/>
      <c r="AS36" s="1154"/>
      <c r="AT36" s="1155"/>
      <c r="AU36" s="1153">
        <f>IF(G17="","",--TEXT(G17,"dd"))</f>
        <v>17</v>
      </c>
      <c r="AV36" s="1154"/>
      <c r="AW36" s="1154"/>
      <c r="AX36" s="1155"/>
      <c r="AY36" s="1153">
        <f>IF(I17="","",--TEXT(I17,"dd"))</f>
        <v>18</v>
      </c>
      <c r="AZ36" s="1154"/>
      <c r="BA36" s="1154"/>
      <c r="BB36" s="1155"/>
      <c r="BC36" s="1153">
        <f>IF(K17="","",--TEXT(K17,"dd"))</f>
        <v>19</v>
      </c>
      <c r="BD36" s="1154"/>
      <c r="BE36" s="1154"/>
      <c r="BF36" s="1155"/>
      <c r="BG36" s="1153">
        <f>IF(M17="","",--TEXT(M17,"dd"))</f>
        <v>20</v>
      </c>
      <c r="BH36" s="1154"/>
      <c r="BI36" s="1154"/>
      <c r="BJ36" s="1155"/>
      <c r="BL36" s="412" t="str">
        <f ca="1">IF(OR(BM36="",BM36=0),"",MAX(BL$5:BL35)+1)</f>
        <v/>
      </c>
      <c r="BM36" s="316" t="str">
        <f ca="1">IFERROR(INDEX($AJ$6:$AJ$17, ROWS(BM$4:$BM34)), IFERROR(INDEX($AN$6:$AN$17, ROWS(BM$4:$BM34)-ROWS($AJ$6:$AJ$17)), IFERROR(INDEX($AR$6:$AR$17, ROWS(BM$4:$BM34)-ROWS($AJ$6:$AJ$17)-ROWS($AN$6:$AN$17)),IFERROR(INDEX($AV$6:$AV$17, ROWS(BM$4:$BM34)-ROWS($AJ$6:$AJ$17)-ROWS($AN$6:$AN$17)-ROWS($AR$6:$AR$17)),IFERROR(INDEX($AZ$6:$AZ$17, ROWS(BM$4:$BM34)-ROWS($AJ$6:$AJ$17)-ROWS($AN$6:$AN$17)-ROWS($AR$6:$AR$17)-ROWS($AV$6:$AV$17)),IFERROR(INDEX($BD$6:$BD$17, ROWS(BM$4:$BM34)-ROWS($AJ$6:$AJ$17)-ROWS($AN$6:$AN$17)-ROWS($AR$6:$AR$17)-ROWS($AV$6:$AV$17)-ROWS($AZ$6:$AZ$17)),IFERROR(INDEX($BH$6:$BH$17, ROWS(BM$4:$BM34)-ROWS($AJ$6:$AJ$17)-ROWS($AN$6:$AN$17)-ROWS($AR$6:$AR$17)-ROWS($AV$6:$AV$17)-ROWS($AZ$6:$AZ$17)-ROWS($BD$6:$BD$17)), "")))))))</f>
        <v/>
      </c>
      <c r="BN36" s="316" t="str">
        <f t="shared" ca="1" si="30"/>
        <v/>
      </c>
      <c r="BO36" s="316" t="str">
        <f ca="1">IF(OR(BP36="",BP36=0),"",MAX(BO$5:BO35)+1)</f>
        <v/>
      </c>
      <c r="BP36" s="316" t="str">
        <f ca="1">IFERROR(INDEX($AK$6:$AK$17, ROWS($BP$4:BP34)), IFERROR(INDEX($AO$6:$AO$17, ROWS($BP$4:BP34)-ROWS($AK$6:$AK$17)), IFERROR(INDEX($AS$6:$AS$17, ROWS($BP$4:BP34)-ROWS($AK$6:$AK$17)-ROWS($AO$6:$AO$17)),IFERROR(INDEX($AW$6:$AW$17, ROWS($BP$4:BP34)-ROWS($AK$6:$AK$17)-ROWS($AO$6:$AO$17)-ROWS($AS$6:$AS$17)),IFERROR(INDEX($BA$6:$BA$17, ROWS($BP$4:BP34)-ROWS($AK$6:$AK$17)-ROWS($AO$6:$AO$17)-ROWS($AS$6:$AS$17)-ROWS($AW$6:$AW$17)),IFERROR(INDEX($BE$6:$BE$17, ROWS($BP$4:BP34)-ROWS($AK$6:$AK$17)-ROWS($AO$6:$AO$17)-ROWS($AS$6:$AS$17)-ROWS($AW$6:$AW$17)-ROWS($BA$6:$BA$17)),IFERROR(INDEX($BI$6:$BI$17, ROWS($BP$4:BP34)-ROWS($AK$6:$AK$17)-ROWS($AO$6:$AO$17)-ROWS($AS$6:$AS$17)-ROWS($AW$6:$AW$17)-ROWS($BA$6:$BA$17)-ROWS($BE$6:$BE$17)), "")))))))</f>
        <v/>
      </c>
      <c r="BQ36" s="316" t="str">
        <f t="shared" ca="1" si="31"/>
        <v/>
      </c>
      <c r="BR36" s="413" t="str">
        <f t="shared" ca="1" si="32"/>
        <v/>
      </c>
      <c r="BS36" s="412" t="str">
        <f ca="1">IF(OR(BT36="",BT36=0),"",MAX(BS$5:BS35)+1)</f>
        <v/>
      </c>
      <c r="BT36" s="316" t="str">
        <f ca="1">IFERROR(INDEX($AJ$22:$AJ$33, ROWS($BT$4:BT34)), IFERROR(INDEX($AN$22:$AN$33, ROWS($BT$4:BT34)-ROWS($AJ$22:$AJ$33)), IFERROR(INDEX($AR$22:$AR$33, ROWS($BT$4:BT34)-ROWS($AJ$22:$AJ$33)-ROWS($AN$22:$AN$33)),IFERROR(INDEX($AV$22:$AV$33, ROWS($BT$4:BT34)-ROWS($AJ$22:$AJ$33)-ROWS($AN$22:$AN$33)-ROWS($AR$22:$AR$33)),IFERROR(INDEX($AZ$22:$AZ$33, ROWS($BT$4:BT34)-ROWS($AJ$22:$AJ$33)-ROWS($AN$22:$AN$33)-ROWS($AR$22:$AR$33)-ROWS($AV$22:$AV$33)),IFERROR(INDEX($BD$22:$BD$33, ROWS($BT$4:BT34)-ROWS($AJ$22:$AJ$33)-ROWS($AN$22:$AN$33)-ROWS($AR$22:$AR$33)-ROWS($AV$22:$AV$33)-ROWS($AZ$22:$AZ$33)),IFERROR(INDEX($BH$22:$BH$33, ROWS($BT$4:BT34)-ROWS($AJ$22:$AJ$33)-ROWS($AN$22:$AN$33)-ROWS($AR$22:$AR$33)-ROWS($AV$22:$AV$33)-ROWS($AZ$22:$AZ$33)-ROWS($BD$22:$BD$33)), "")))))))</f>
        <v/>
      </c>
      <c r="BU36" s="316" t="str">
        <f t="shared" ca="1" si="33"/>
        <v/>
      </c>
      <c r="BV36" s="316" t="str">
        <f ca="1">IF(OR(BW36="",BW36=0),"",MAX(BV$5:BV35)+1)</f>
        <v/>
      </c>
      <c r="BW36" s="316" t="str">
        <f ca="1">IFERROR(INDEX($AK$22:$AK$33, ROWS($BW$4:BW34)), IFERROR(INDEX($AO$22:$AO$33, ROWS($BW$4:BW34)-ROWS($AK$22:$AK$33)), IFERROR(INDEX($AS$22:$AS$33, ROWS($BW$4:BW34)-ROWS($AK$22:$AK$33)-ROWS($AO$22:$AO$33)),IFERROR(INDEX($AW$22:$AW$33, ROWS($BW$4:BW34)-ROWS($AK$22:$AK$33)-ROWS($AO$22:$AO$33)-ROWS($AS$22:$AS$33)),IFERROR(INDEX($BA$22:$BA$33, ROWS($BW$4:BW34)-ROWS($AK$22:$AK$33)-ROWS($AO$22:$AO$33)-ROWS($AS$22:$AS$33)-ROWS($AW$22:$AW$33)),IFERROR(INDEX($BE$22:$BE$33, ROWS($BW$4:BW34)-ROWS($AK$22:$AK$33)-ROWS($AO$22:$AO$33)-ROWS($AS$22:$AS$33)-ROWS($AW$22:$AW$33)-ROWS($BA$22:$BA$33)),IFERROR(INDEX($BI$22:$BI$33, ROWS($BW$4:BW34)-ROWS($AK$22:$AK$33)-ROWS($AO$22:$AO$33)-ROWS($AS$22:$AS$33)-ROWS($AW$22:$AW$33)-ROWS($BA$22:$BA$33)-ROWS($BE$22:$BE$33)), "")))))))</f>
        <v/>
      </c>
      <c r="BX36" s="316" t="str">
        <f t="shared" ca="1" si="34"/>
        <v/>
      </c>
      <c r="BY36" s="413" t="str">
        <f t="shared" ca="1" si="35"/>
        <v/>
      </c>
      <c r="BZ36" s="412" t="str">
        <f ca="1">IF(OR(CA36="",CA36=0),"",MAX(BZ$5:BZ35)+1)</f>
        <v/>
      </c>
      <c r="CA36" s="316" t="str">
        <f ca="1">IFERROR(INDEX($AJ$38:$AJ$49, ROWS($CA$4:CA34)), IFERROR(INDEX($AN$38:$AN$49, ROWS($CA$4:CA34)-ROWS($AJ$38:$AJ$49)), IFERROR(INDEX($AR$38:$AR$49, ROWS($CA$4:CA34)-ROWS($AJ$38:$AJ$49)-ROWS($AN$38:$AN$49)),IFERROR(INDEX($AV$38:$AV$49, ROWS($CA$4:CA34)-ROWS($AJ$38:$AJ$49)-ROWS($AN$38:$AN$49)-ROWS($AR$38:$AR$49)),IFERROR(INDEX($AZ$38:$AZ$49, ROWS($CA$4:CA34)-ROWS($AJ$38:$AJ$49)-ROWS($AN$38:$AN$49)-ROWS($AR$38:$AR$49)-ROWS($AV$38:$AV$49)),IFERROR(INDEX($BD$38:$BD$49, ROWS($CA$4:CA34)-ROWS($AJ$38:$AJ$49)-ROWS($AN$38:$AN$49)-ROWS($AR$38:$AR$49)-ROWS($AV$38:$AV$49)-ROWS($AZ$38:$AZ$49)),IFERROR(INDEX($BH$38:$BH$49, ROWS($CA$4:CA34)-ROWS($AJ$38:$AJ$49)-ROWS($AN$38:$AN$49)-ROWS($AR$38:$AR$49)-ROWS($AV$38:$AV$49)-ROWS($AZ$38:$AZ$49)-ROWS($BD$38:$BD$49)), "")))))))</f>
        <v/>
      </c>
      <c r="CB36" s="316" t="str">
        <f t="shared" ca="1" si="36"/>
        <v/>
      </c>
      <c r="CC36" s="316" t="str">
        <f ca="1">IF(OR(CD36="",CD36=0),"",MAX(CC$5:CC35)+1)</f>
        <v/>
      </c>
      <c r="CD36" s="316" t="str">
        <f ca="1">IFERROR(INDEX($AK$38:$AK$49, ROWS($CD$4:CD34)), IFERROR(INDEX($AO$38:$AO$49, ROWS($CD$4:CD34)-ROWS($AK$38:$AK$49)), IFERROR(INDEX($AS$38:$AS$49, ROWS($CD$4:CD34)-ROWS($AK$38:$AK$49)-ROWS($AO$38:$AO$49)),IFERROR(INDEX($AW$38:$AW$49, ROWS($CD$4:CD34)-ROWS($AK$38:$AK$49)-ROWS($AO$38:$AO$49)-ROWS($AS$38:$AS$49)),IFERROR(INDEX($BA$38:$BA$49, ROWS($CD$4:CD34)-ROWS($AK$38:$AK$49)-ROWS($AO$38:$AO$49)-ROWS($AS$38:$AS$49)-ROWS($AW$38:$AW$49)),IFERROR(INDEX($BE$38:$BE$49, ROWS($CD$4:CD34)-ROWS($AK$38:$AK$49)-ROWS($AO$38:$AO$49)-ROWS($AS$38:$AS$49)-ROWS($AW$38:$AW$49)-ROWS($BA$38:$BA$49)),IFERROR(INDEX($BI$38:$BI$49, ROWS($CD$4:CD34)-ROWS($AK$38:$AK$49)-ROWS($AO$38:$AO$49)-ROWS($AS$38:$AS$49)-ROWS($AW$38:$AW$49)-ROWS($BA$38:$BA$49)-ROWS($BE$38:$BE$49)), "")))))))</f>
        <v/>
      </c>
      <c r="CE36" s="316" t="str">
        <f t="shared" ca="1" si="37"/>
        <v/>
      </c>
      <c r="CF36" s="413" t="str">
        <f t="shared" ca="1" si="38"/>
        <v/>
      </c>
      <c r="CG36" s="412" t="str">
        <f ca="1">IF(OR(CH36="",CH36=0),"",MAX(CG$5:CG35)+1)</f>
        <v/>
      </c>
      <c r="CH36" s="316" t="str">
        <f ca="1">IFERROR(INDEX($AJ$54:$AJ$65, ROWS($CH$4:CH34)), IFERROR(INDEX($AN$54:$AN$65, ROWS($CH$4:CH34)-ROWS($AJ$54:$AJ$65)), IFERROR(INDEX($AR$54:$AR$65, ROWS($CH$4:CH34)-ROWS($AJ$54:$AJ$65)-ROWS($AN$54:$AN$65)),IFERROR(INDEX($AV$54:$AV$65, ROWS($CH$4:CH34)-ROWS($AJ$54:$AJ$65)-ROWS($AN$54:$AN$65)-ROWS($AR$54:$AR$65)),IFERROR(INDEX($AZ$54:$AZ$65, ROWS($CH$4:CH34)-ROWS($AJ$54:$AJ$65)-ROWS($AN$54:$AN$65)-ROWS($AR$54:$AR$65)-ROWS($AV$54:$AV$65)),IFERROR(INDEX($BD$54:$BD$65, ROWS($CH$4:CH34)-ROWS($AJ$54:$AJ$65)-ROWS($AN$54:$AN$65)-ROWS($AR$54:$AR$65)-ROWS($AV$54:$AV$65)-ROWS($AZ$54:$AZ$65)),IFERROR(INDEX($BH$54:$BH$65, ROWS($CH$4:CH34)-ROWS($AJ$54:$AJ$65)-ROWS($AN$54:$AN$65)-ROWS($AR$54:$AR$65)-ROWS($AV$54:$AV$65)-ROWS($AZ$54:$AZ$65)-ROWS($BD$54:$BD$65)), "")))))))</f>
        <v/>
      </c>
      <c r="CI36" s="316" t="str">
        <f t="shared" ca="1" si="39"/>
        <v/>
      </c>
      <c r="CJ36" s="316" t="str">
        <f ca="1">IF(OR(CK36="",CK36=0),"",MAX(CJ$5:CJ35)+1)</f>
        <v/>
      </c>
      <c r="CK36" s="316" t="str">
        <f ca="1">IFERROR(INDEX($AK$54:$AK$65, ROWS($CK$4:CK34)), IFERROR(INDEX($AO$54:$AO$65, ROWS($CK$4:CK34)-ROWS($AK$54:$AK$65)), IFERROR(INDEX($AS$54:$AS$65, ROWS($CK$4:CK34)-ROWS($AK$54:$AK$65)-ROWS($AO$54:$AO$65)),IFERROR(INDEX($AW$54:$AW$65, ROWS($CK$4:CK34)-ROWS($AK$54:$AK$65)-ROWS($AO$54:$AO$65)-ROWS($AS$54:$AS$65)),IFERROR(INDEX($BA$54:$BA$65, ROWS($CK$4:CK34)-ROWS($AK$54:$AK$65)-ROWS($AO$54:$AO$65)-ROWS($AS$54:$AS$65)-ROWS($AW$54:$AW$65)),IFERROR(INDEX($BE$54:$BE$65, ROWS($CK$4:CK34)-ROWS($AK$54:$AK$65)-ROWS($AO$54:$AO$65)-ROWS($AS$54:$AS$65)-ROWS($AW$54:$AW$65)-ROWS($BA$54:$BA$65)),IFERROR(INDEX($BI$54:$BI$65, ROWS($CK$4:CK34)-ROWS($AK$54:$AK$65)-ROWS($AO$54:$AO$65)-ROWS($AS$54:$AS$65)-ROWS($AW$54:$AW$65)-ROWS($BA$54:$BA$65)-ROWS($BE$54:$BE$65)), "")))))))</f>
        <v/>
      </c>
      <c r="CL36" s="316" t="str">
        <f t="shared" ca="1" si="40"/>
        <v/>
      </c>
      <c r="CM36" s="413" t="str">
        <f t="shared" ca="1" si="41"/>
        <v/>
      </c>
      <c r="CN36" s="412" t="str">
        <f ca="1">IF(OR(CO36="",CO36=0),"",MAX(CN$5:CN35)+1)</f>
        <v/>
      </c>
      <c r="CO36" s="316" t="str">
        <f ca="1">IFERROR(INDEX($AJ$70:$AJ$81, ROWS($CO$4:CO34)), IFERROR(INDEX($AN$70:$AN$81, ROWS($CO$4:CO34)-ROWS($AJ$70:$AJ$81)), IFERROR(INDEX($AR$70:$AR$81, ROWS($CO$4:CO34)-ROWS($AJ$70:$AJ$81)-ROWS($AN$70:$AN$81)),IFERROR(INDEX($AV$70:$AV$81, ROWS($CO$4:CO34)-ROWS($AJ$70:$AJ$81)-ROWS($AN$70:$AN$81)-ROWS($AR$70:$AR$81)),IFERROR(INDEX($AZ$70:$AZ$81, ROWS($CO$4:CO34)-ROWS($AJ$70:$AJ$81)-ROWS($AN$70:$AN$81)-ROWS($AR$70:$AR$81)-ROWS($AV$70:$AV$81)),IFERROR(INDEX($BD$70:$BD$81, ROWS($CO$4:CO34)-ROWS($AJ$70:$AJ$81)-ROWS($AN$70:$AN$81)-ROWS($AR$70:$AR$81)-ROWS($AV$70:$AV$81)-ROWS($AZ$70:$AZ$81)),IFERROR(INDEX($BH$70:$BH$81, ROWS($CO$4:CO34)-ROWS($AJ$70:$AJ$81)-ROWS($AN$70:$AN$81)-ROWS($AR$70:$AR$81)-ROWS($AV$70:$AV$81)-ROWS($AZ$70:$AZ$81)-ROWS($BD$70:$BD$81)), "")))))))</f>
        <v/>
      </c>
      <c r="CP36" s="316" t="str">
        <f t="shared" ca="1" si="42"/>
        <v/>
      </c>
      <c r="CQ36" s="316" t="str">
        <f ca="1">IF(OR(CR36="",CR36=0),"",MAX(CQ$5:CQ35)+1)</f>
        <v/>
      </c>
      <c r="CR36" s="316" t="str">
        <f ca="1">IFERROR(INDEX($AK$70:$AK$81, ROWS($CR$4:CR34)), IFERROR(INDEX($AO$70:$AO$81, ROWS($CR$4:CR34)-ROWS($AK$70:$AK$81)), IFERROR(INDEX($AS$70:$AS$81, ROWS($CR$4:CR34)-ROWS($AK$70:$AK$81)-ROWS($AO$70:$AO$81)),IFERROR(INDEX($AW$70:$AW$81, ROWS($CR$4:CR34)-ROWS($AK$70:$AK$81)-ROWS($AO$70:$AO$81)-ROWS($AS$70:$AS$81)),IFERROR(INDEX($BA$70:$BA$81, ROWS($CR$4:CR34)-ROWS($AK$70:$AK$81)-ROWS($AO$70:$AO$81)-ROWS($AS$70:$AS$81)-ROWS($AW$70:$AW$81)),IFERROR(INDEX($BE$70:$BE$81, ROWS($CR$4:CR34)-ROWS($AK$70:$AK$81)-ROWS($AO$70:$AO$81)-ROWS($AS$70:$AS$81)-ROWS($AW$70:$AW$81)-ROWS($BA$70:$BA$81)),IFERROR(INDEX($BI$70:$BI$81, ROWS($CR$4:CR34)-ROWS($AK$70:$AK$81)-ROWS($AO$70:$AO$81)-ROWS($AS$70:$AS$81)-ROWS($AW$70:$AW$81)-ROWS($BA$70:$BA$81)-ROWS($BE$70:$BE$81)), "")))))))</f>
        <v/>
      </c>
      <c r="CS36" s="316" t="str">
        <f t="shared" ca="1" si="43"/>
        <v/>
      </c>
      <c r="CT36" s="413" t="str">
        <f t="shared" ca="1" si="44"/>
        <v/>
      </c>
      <c r="CU36" s="412" t="str">
        <f>IF(OR(CV36="",CV36=0),"",MAX(CU$5:CU35)+1)</f>
        <v/>
      </c>
      <c r="CV36" s="316" t="str">
        <f>IFERROR(INDEX($AJ$86:$AJ$97, ROWS($CV$4:CV34)), IFERROR(INDEX($AN$86:$AN$97, ROWS($CV$4:CV34)-ROWS($AJ$86:$AJ$97)), ""))</f>
        <v/>
      </c>
      <c r="CW36" s="316" t="str">
        <f t="shared" si="45"/>
        <v/>
      </c>
      <c r="CX36" s="316" t="str">
        <f>IF(OR(CY36="",CY36=0),"",MAX(CX$5:CX35)+1)</f>
        <v/>
      </c>
      <c r="CY36" s="316" t="str">
        <f>IFERROR(INDEX($AK$86:$AK$97, ROWS($CY$4:CY34)), IFERROR(INDEX($AO$86:$AO$97, ROWS($CY$4:CY34)-ROWS($AK$86:$AK$97)), ""))</f>
        <v/>
      </c>
      <c r="CZ36" s="316" t="str">
        <f t="shared" si="46"/>
        <v/>
      </c>
      <c r="DA36" s="413" t="str">
        <f t="shared" si="47"/>
        <v/>
      </c>
      <c r="DC36" s="438" t="str">
        <f ca="1">IF(OR(DD36="",DD36=0),"",MAX(DC$25:DC35)+1)</f>
        <v/>
      </c>
      <c r="DD36" s="434" t="str">
        <f t="shared" ca="1" si="90"/>
        <v/>
      </c>
      <c r="DE36" s="413" t="str">
        <f t="shared" ca="1" si="91"/>
        <v/>
      </c>
      <c r="DF36" s="431" t="str">
        <f ca="1">IF(OR(DG36="",DG36=0),"",MAX(DF$25:DF35)+1)</f>
        <v/>
      </c>
      <c r="DG36" s="412" t="str">
        <f t="shared" ca="1" si="92"/>
        <v/>
      </c>
      <c r="DH36" s="413" t="str">
        <f t="shared" ca="1" si="93"/>
        <v/>
      </c>
      <c r="DI36" s="412" t="str">
        <f t="shared" ca="1" si="94"/>
        <v/>
      </c>
      <c r="DJ36" s="413" t="str">
        <f t="shared" ca="1" si="95"/>
        <v/>
      </c>
      <c r="DK36" s="412" t="str">
        <f t="shared" ca="1" si="96"/>
        <v/>
      </c>
      <c r="DL36" s="413" t="str">
        <f t="shared" ca="1" si="97"/>
        <v/>
      </c>
      <c r="DN36" s="259"/>
      <c r="DO36" s="259"/>
      <c r="DP36" s="259"/>
      <c r="DQ36" s="259"/>
      <c r="DR36" s="259"/>
      <c r="DS36" s="259"/>
    </row>
    <row r="37" spans="1:123" s="278" customFormat="1" ht="15" customHeight="1" thickBot="1" x14ac:dyDescent="0.35">
      <c r="A37" s="1183"/>
      <c r="B37" s="1182"/>
      <c r="C37" s="1183"/>
      <c r="D37" s="1182"/>
      <c r="E37" s="284"/>
      <c r="F37" s="283"/>
      <c r="G37" s="283"/>
      <c r="H37" s="283"/>
      <c r="I37" s="283"/>
      <c r="J37" s="283"/>
      <c r="K37" s="283"/>
      <c r="L37" s="283"/>
      <c r="M37" s="283"/>
      <c r="N37" s="285"/>
      <c r="P37" s="295" t="str">
        <f t="shared" si="101"/>
        <v/>
      </c>
      <c r="Q37" s="295" t="str">
        <f t="shared" si="100"/>
        <v/>
      </c>
      <c r="R37" s="295" t="str">
        <f t="shared" si="100"/>
        <v/>
      </c>
      <c r="S37" s="296" t="str">
        <f t="shared" si="100"/>
        <v/>
      </c>
      <c r="T37" s="295" t="str">
        <f t="shared" si="100"/>
        <v/>
      </c>
      <c r="U37" s="295" t="str">
        <f t="shared" si="100"/>
        <v/>
      </c>
      <c r="V37" s="1158" t="s">
        <v>507</v>
      </c>
      <c r="W37" s="1159"/>
      <c r="X37" s="445">
        <f>IF(DS112="",0,DS112)</f>
        <v>0</v>
      </c>
      <c r="Y37"/>
      <c r="AB37" s="261"/>
      <c r="AC37" s="358" t="str">
        <f>IF('Data Entry'!H21="","",'Data Entry'!H21)</f>
        <v/>
      </c>
      <c r="AD37" s="356" t="str">
        <f>IF('Data Entry'!G21="","",'Data Entry'!G21)</f>
        <v/>
      </c>
      <c r="AE37" s="363" t="str">
        <f>IF('Data Entry'!J21="","",'Data Entry'!J21)</f>
        <v/>
      </c>
      <c r="AF37" s="402" t="str">
        <f>IF('Data Entry'!I21="","",'Data Entry'!I21)</f>
        <v/>
      </c>
      <c r="AG37" s="301"/>
      <c r="AH37"/>
      <c r="AI37" s="312"/>
      <c r="AJ37" s="313" t="s">
        <v>483</v>
      </c>
      <c r="AK37" s="313" t="s">
        <v>13</v>
      </c>
      <c r="AL37" s="314" t="s">
        <v>11</v>
      </c>
      <c r="AM37" s="312"/>
      <c r="AN37" s="313" t="s">
        <v>483</v>
      </c>
      <c r="AO37" s="313" t="s">
        <v>13</v>
      </c>
      <c r="AP37" s="314" t="s">
        <v>11</v>
      </c>
      <c r="AQ37" s="312"/>
      <c r="AR37" s="313" t="s">
        <v>483</v>
      </c>
      <c r="AS37" s="313" t="s">
        <v>13</v>
      </c>
      <c r="AT37" s="314" t="s">
        <v>11</v>
      </c>
      <c r="AU37" s="312"/>
      <c r="AV37" s="313" t="s">
        <v>483</v>
      </c>
      <c r="AW37" s="313" t="s">
        <v>13</v>
      </c>
      <c r="AX37" s="314" t="s">
        <v>11</v>
      </c>
      <c r="AY37" s="312"/>
      <c r="AZ37" s="313" t="s">
        <v>483</v>
      </c>
      <c r="BA37" s="313" t="s">
        <v>13</v>
      </c>
      <c r="BB37" s="314" t="s">
        <v>11</v>
      </c>
      <c r="BC37" s="312"/>
      <c r="BD37" s="313" t="s">
        <v>483</v>
      </c>
      <c r="BE37" s="313" t="s">
        <v>13</v>
      </c>
      <c r="BF37" s="314" t="s">
        <v>11</v>
      </c>
      <c r="BG37" s="312"/>
      <c r="BH37" s="313" t="s">
        <v>483</v>
      </c>
      <c r="BI37" s="313" t="s">
        <v>13</v>
      </c>
      <c r="BJ37" s="314" t="s">
        <v>11</v>
      </c>
      <c r="BL37" s="412" t="str">
        <f ca="1">IF(OR(BM37="",BM37=0),"",MAX(BL$5:BL36)+1)</f>
        <v/>
      </c>
      <c r="BM37" s="316" t="str">
        <f ca="1">IFERROR(INDEX($AJ$6:$AJ$17, ROWS(BM$4:$BM35)), IFERROR(INDEX($AN$6:$AN$17, ROWS(BM$4:$BM35)-ROWS($AJ$6:$AJ$17)), IFERROR(INDEX($AR$6:$AR$17, ROWS(BM$4:$BM35)-ROWS($AJ$6:$AJ$17)-ROWS($AN$6:$AN$17)),IFERROR(INDEX($AV$6:$AV$17, ROWS(BM$4:$BM35)-ROWS($AJ$6:$AJ$17)-ROWS($AN$6:$AN$17)-ROWS($AR$6:$AR$17)),IFERROR(INDEX($AZ$6:$AZ$17, ROWS(BM$4:$BM35)-ROWS($AJ$6:$AJ$17)-ROWS($AN$6:$AN$17)-ROWS($AR$6:$AR$17)-ROWS($AV$6:$AV$17)),IFERROR(INDEX($BD$6:$BD$17, ROWS(BM$4:$BM35)-ROWS($AJ$6:$AJ$17)-ROWS($AN$6:$AN$17)-ROWS($AR$6:$AR$17)-ROWS($AV$6:$AV$17)-ROWS($AZ$6:$AZ$17)),IFERROR(INDEX($BH$6:$BH$17, ROWS(BM$4:$BM35)-ROWS($AJ$6:$AJ$17)-ROWS($AN$6:$AN$17)-ROWS($AR$6:$AR$17)-ROWS($AV$6:$AV$17)-ROWS($AZ$6:$AZ$17)-ROWS($BD$6:$BD$17)), "")))))))</f>
        <v/>
      </c>
      <c r="BN37" s="316" t="str">
        <f t="shared" ca="1" si="30"/>
        <v/>
      </c>
      <c r="BO37" s="316" t="str">
        <f ca="1">IF(OR(BP37="",BP37=0),"",MAX(BO$5:BO36)+1)</f>
        <v/>
      </c>
      <c r="BP37" s="316" t="str">
        <f ca="1">IFERROR(INDEX($AK$6:$AK$17, ROWS($BP$4:BP35)), IFERROR(INDEX($AO$6:$AO$17, ROWS($BP$4:BP35)-ROWS($AK$6:$AK$17)), IFERROR(INDEX($AS$6:$AS$17, ROWS($BP$4:BP35)-ROWS($AK$6:$AK$17)-ROWS($AO$6:$AO$17)),IFERROR(INDEX($AW$6:$AW$17, ROWS($BP$4:BP35)-ROWS($AK$6:$AK$17)-ROWS($AO$6:$AO$17)-ROWS($AS$6:$AS$17)),IFERROR(INDEX($BA$6:$BA$17, ROWS($BP$4:BP35)-ROWS($AK$6:$AK$17)-ROWS($AO$6:$AO$17)-ROWS($AS$6:$AS$17)-ROWS($AW$6:$AW$17)),IFERROR(INDEX($BE$6:$BE$17, ROWS($BP$4:BP35)-ROWS($AK$6:$AK$17)-ROWS($AO$6:$AO$17)-ROWS($AS$6:$AS$17)-ROWS($AW$6:$AW$17)-ROWS($BA$6:$BA$17)),IFERROR(INDEX($BI$6:$BI$17, ROWS($BP$4:BP35)-ROWS($AK$6:$AK$17)-ROWS($AO$6:$AO$17)-ROWS($AS$6:$AS$17)-ROWS($AW$6:$AW$17)-ROWS($BA$6:$BA$17)-ROWS($BE$6:$BE$17)), "")))))))</f>
        <v/>
      </c>
      <c r="BQ37" s="316" t="str">
        <f t="shared" ca="1" si="31"/>
        <v/>
      </c>
      <c r="BR37" s="413" t="str">
        <f t="shared" ca="1" si="32"/>
        <v/>
      </c>
      <c r="BS37" s="412" t="str">
        <f ca="1">IF(OR(BT37="",BT37=0),"",MAX(BS$5:BS36)+1)</f>
        <v/>
      </c>
      <c r="BT37" s="316" t="str">
        <f ca="1">IFERROR(INDEX($AJ$22:$AJ$33, ROWS($BT$4:BT35)), IFERROR(INDEX($AN$22:$AN$33, ROWS($BT$4:BT35)-ROWS($AJ$22:$AJ$33)), IFERROR(INDEX($AR$22:$AR$33, ROWS($BT$4:BT35)-ROWS($AJ$22:$AJ$33)-ROWS($AN$22:$AN$33)),IFERROR(INDEX($AV$22:$AV$33, ROWS($BT$4:BT35)-ROWS($AJ$22:$AJ$33)-ROWS($AN$22:$AN$33)-ROWS($AR$22:$AR$33)),IFERROR(INDEX($AZ$22:$AZ$33, ROWS($BT$4:BT35)-ROWS($AJ$22:$AJ$33)-ROWS($AN$22:$AN$33)-ROWS($AR$22:$AR$33)-ROWS($AV$22:$AV$33)),IFERROR(INDEX($BD$22:$BD$33, ROWS($BT$4:BT35)-ROWS($AJ$22:$AJ$33)-ROWS($AN$22:$AN$33)-ROWS($AR$22:$AR$33)-ROWS($AV$22:$AV$33)-ROWS($AZ$22:$AZ$33)),IFERROR(INDEX($BH$22:$BH$33, ROWS($BT$4:BT35)-ROWS($AJ$22:$AJ$33)-ROWS($AN$22:$AN$33)-ROWS($AR$22:$AR$33)-ROWS($AV$22:$AV$33)-ROWS($AZ$22:$AZ$33)-ROWS($BD$22:$BD$33)), "")))))))</f>
        <v/>
      </c>
      <c r="BU37" s="316" t="str">
        <f t="shared" ca="1" si="33"/>
        <v/>
      </c>
      <c r="BV37" s="316" t="str">
        <f ca="1">IF(OR(BW37="",BW37=0),"",MAX(BV$5:BV36)+1)</f>
        <v/>
      </c>
      <c r="BW37" s="316" t="str">
        <f ca="1">IFERROR(INDEX($AK$22:$AK$33, ROWS($BW$4:BW35)), IFERROR(INDEX($AO$22:$AO$33, ROWS($BW$4:BW35)-ROWS($AK$22:$AK$33)), IFERROR(INDEX($AS$22:$AS$33, ROWS($BW$4:BW35)-ROWS($AK$22:$AK$33)-ROWS($AO$22:$AO$33)),IFERROR(INDEX($AW$22:$AW$33, ROWS($BW$4:BW35)-ROWS($AK$22:$AK$33)-ROWS($AO$22:$AO$33)-ROWS($AS$22:$AS$33)),IFERROR(INDEX($BA$22:$BA$33, ROWS($BW$4:BW35)-ROWS($AK$22:$AK$33)-ROWS($AO$22:$AO$33)-ROWS($AS$22:$AS$33)-ROWS($AW$22:$AW$33)),IFERROR(INDEX($BE$22:$BE$33, ROWS($BW$4:BW35)-ROWS($AK$22:$AK$33)-ROWS($AO$22:$AO$33)-ROWS($AS$22:$AS$33)-ROWS($AW$22:$AW$33)-ROWS($BA$22:$BA$33)),IFERROR(INDEX($BI$22:$BI$33, ROWS($BW$4:BW35)-ROWS($AK$22:$AK$33)-ROWS($AO$22:$AO$33)-ROWS($AS$22:$AS$33)-ROWS($AW$22:$AW$33)-ROWS($BA$22:$BA$33)-ROWS($BE$22:$BE$33)), "")))))))</f>
        <v/>
      </c>
      <c r="BX37" s="316" t="str">
        <f t="shared" ca="1" si="34"/>
        <v/>
      </c>
      <c r="BY37" s="413" t="str">
        <f t="shared" ca="1" si="35"/>
        <v/>
      </c>
      <c r="BZ37" s="412" t="str">
        <f ca="1">IF(OR(CA37="",CA37=0),"",MAX(BZ$5:BZ36)+1)</f>
        <v/>
      </c>
      <c r="CA37" s="316" t="str">
        <f ca="1">IFERROR(INDEX($AJ$38:$AJ$49, ROWS($CA$4:CA35)), IFERROR(INDEX($AN$38:$AN$49, ROWS($CA$4:CA35)-ROWS($AJ$38:$AJ$49)), IFERROR(INDEX($AR$38:$AR$49, ROWS($CA$4:CA35)-ROWS($AJ$38:$AJ$49)-ROWS($AN$38:$AN$49)),IFERROR(INDEX($AV$38:$AV$49, ROWS($CA$4:CA35)-ROWS($AJ$38:$AJ$49)-ROWS($AN$38:$AN$49)-ROWS($AR$38:$AR$49)),IFERROR(INDEX($AZ$38:$AZ$49, ROWS($CA$4:CA35)-ROWS($AJ$38:$AJ$49)-ROWS($AN$38:$AN$49)-ROWS($AR$38:$AR$49)-ROWS($AV$38:$AV$49)),IFERROR(INDEX($BD$38:$BD$49, ROWS($CA$4:CA35)-ROWS($AJ$38:$AJ$49)-ROWS($AN$38:$AN$49)-ROWS($AR$38:$AR$49)-ROWS($AV$38:$AV$49)-ROWS($AZ$38:$AZ$49)),IFERROR(INDEX($BH$38:$BH$49, ROWS($CA$4:CA35)-ROWS($AJ$38:$AJ$49)-ROWS($AN$38:$AN$49)-ROWS($AR$38:$AR$49)-ROWS($AV$38:$AV$49)-ROWS($AZ$38:$AZ$49)-ROWS($BD$38:$BD$49)), "")))))))</f>
        <v/>
      </c>
      <c r="CB37" s="316" t="str">
        <f t="shared" ca="1" si="36"/>
        <v/>
      </c>
      <c r="CC37" s="316" t="str">
        <f ca="1">IF(OR(CD37="",CD37=0),"",MAX(CC$5:CC36)+1)</f>
        <v/>
      </c>
      <c r="CD37" s="316" t="str">
        <f ca="1">IFERROR(INDEX($AK$38:$AK$49, ROWS($CD$4:CD35)), IFERROR(INDEX($AO$38:$AO$49, ROWS($CD$4:CD35)-ROWS($AK$38:$AK$49)), IFERROR(INDEX($AS$38:$AS$49, ROWS($CD$4:CD35)-ROWS($AK$38:$AK$49)-ROWS($AO$38:$AO$49)),IFERROR(INDEX($AW$38:$AW$49, ROWS($CD$4:CD35)-ROWS($AK$38:$AK$49)-ROWS($AO$38:$AO$49)-ROWS($AS$38:$AS$49)),IFERROR(INDEX($BA$38:$BA$49, ROWS($CD$4:CD35)-ROWS($AK$38:$AK$49)-ROWS($AO$38:$AO$49)-ROWS($AS$38:$AS$49)-ROWS($AW$38:$AW$49)),IFERROR(INDEX($BE$38:$BE$49, ROWS($CD$4:CD35)-ROWS($AK$38:$AK$49)-ROWS($AO$38:$AO$49)-ROWS($AS$38:$AS$49)-ROWS($AW$38:$AW$49)-ROWS($BA$38:$BA$49)),IFERROR(INDEX($BI$38:$BI$49, ROWS($CD$4:CD35)-ROWS($AK$38:$AK$49)-ROWS($AO$38:$AO$49)-ROWS($AS$38:$AS$49)-ROWS($AW$38:$AW$49)-ROWS($BA$38:$BA$49)-ROWS($BE$38:$BE$49)), "")))))))</f>
        <v/>
      </c>
      <c r="CE37" s="316" t="str">
        <f t="shared" ca="1" si="37"/>
        <v/>
      </c>
      <c r="CF37" s="413" t="str">
        <f t="shared" ca="1" si="38"/>
        <v/>
      </c>
      <c r="CG37" s="412" t="str">
        <f ca="1">IF(OR(CH37="",CH37=0),"",MAX(CG$5:CG36)+1)</f>
        <v/>
      </c>
      <c r="CH37" s="316" t="str">
        <f ca="1">IFERROR(INDEX($AJ$54:$AJ$65, ROWS($CH$4:CH35)), IFERROR(INDEX($AN$54:$AN$65, ROWS($CH$4:CH35)-ROWS($AJ$54:$AJ$65)), IFERROR(INDEX($AR$54:$AR$65, ROWS($CH$4:CH35)-ROWS($AJ$54:$AJ$65)-ROWS($AN$54:$AN$65)),IFERROR(INDEX($AV$54:$AV$65, ROWS($CH$4:CH35)-ROWS($AJ$54:$AJ$65)-ROWS($AN$54:$AN$65)-ROWS($AR$54:$AR$65)),IFERROR(INDEX($AZ$54:$AZ$65, ROWS($CH$4:CH35)-ROWS($AJ$54:$AJ$65)-ROWS($AN$54:$AN$65)-ROWS($AR$54:$AR$65)-ROWS($AV$54:$AV$65)),IFERROR(INDEX($BD$54:$BD$65, ROWS($CH$4:CH35)-ROWS($AJ$54:$AJ$65)-ROWS($AN$54:$AN$65)-ROWS($AR$54:$AR$65)-ROWS($AV$54:$AV$65)-ROWS($AZ$54:$AZ$65)),IFERROR(INDEX($BH$54:$BH$65, ROWS($CH$4:CH35)-ROWS($AJ$54:$AJ$65)-ROWS($AN$54:$AN$65)-ROWS($AR$54:$AR$65)-ROWS($AV$54:$AV$65)-ROWS($AZ$54:$AZ$65)-ROWS($BD$54:$BD$65)), "")))))))</f>
        <v/>
      </c>
      <c r="CI37" s="316" t="str">
        <f t="shared" ca="1" si="39"/>
        <v/>
      </c>
      <c r="CJ37" s="316" t="str">
        <f ca="1">IF(OR(CK37="",CK37=0),"",MAX(CJ$5:CJ36)+1)</f>
        <v/>
      </c>
      <c r="CK37" s="316" t="str">
        <f ca="1">IFERROR(INDEX($AK$54:$AK$65, ROWS($CK$4:CK35)), IFERROR(INDEX($AO$54:$AO$65, ROWS($CK$4:CK35)-ROWS($AK$54:$AK$65)), IFERROR(INDEX($AS$54:$AS$65, ROWS($CK$4:CK35)-ROWS($AK$54:$AK$65)-ROWS($AO$54:$AO$65)),IFERROR(INDEX($AW$54:$AW$65, ROWS($CK$4:CK35)-ROWS($AK$54:$AK$65)-ROWS($AO$54:$AO$65)-ROWS($AS$54:$AS$65)),IFERROR(INDEX($BA$54:$BA$65, ROWS($CK$4:CK35)-ROWS($AK$54:$AK$65)-ROWS($AO$54:$AO$65)-ROWS($AS$54:$AS$65)-ROWS($AW$54:$AW$65)),IFERROR(INDEX($BE$54:$BE$65, ROWS($CK$4:CK35)-ROWS($AK$54:$AK$65)-ROWS($AO$54:$AO$65)-ROWS($AS$54:$AS$65)-ROWS($AW$54:$AW$65)-ROWS($BA$54:$BA$65)),IFERROR(INDEX($BI$54:$BI$65, ROWS($CK$4:CK35)-ROWS($AK$54:$AK$65)-ROWS($AO$54:$AO$65)-ROWS($AS$54:$AS$65)-ROWS($AW$54:$AW$65)-ROWS($BA$54:$BA$65)-ROWS($BE$54:$BE$65)), "")))))))</f>
        <v/>
      </c>
      <c r="CL37" s="316" t="str">
        <f t="shared" ca="1" si="40"/>
        <v/>
      </c>
      <c r="CM37" s="413" t="str">
        <f t="shared" ca="1" si="41"/>
        <v/>
      </c>
      <c r="CN37" s="412" t="str">
        <f ca="1">IF(OR(CO37="",CO37=0),"",MAX(CN$5:CN36)+1)</f>
        <v/>
      </c>
      <c r="CO37" s="316" t="str">
        <f ca="1">IFERROR(INDEX($AJ$70:$AJ$81, ROWS($CO$4:CO35)), IFERROR(INDEX($AN$70:$AN$81, ROWS($CO$4:CO35)-ROWS($AJ$70:$AJ$81)), IFERROR(INDEX($AR$70:$AR$81, ROWS($CO$4:CO35)-ROWS($AJ$70:$AJ$81)-ROWS($AN$70:$AN$81)),IFERROR(INDEX($AV$70:$AV$81, ROWS($CO$4:CO35)-ROWS($AJ$70:$AJ$81)-ROWS($AN$70:$AN$81)-ROWS($AR$70:$AR$81)),IFERROR(INDEX($AZ$70:$AZ$81, ROWS($CO$4:CO35)-ROWS($AJ$70:$AJ$81)-ROWS($AN$70:$AN$81)-ROWS($AR$70:$AR$81)-ROWS($AV$70:$AV$81)),IFERROR(INDEX($BD$70:$BD$81, ROWS($CO$4:CO35)-ROWS($AJ$70:$AJ$81)-ROWS($AN$70:$AN$81)-ROWS($AR$70:$AR$81)-ROWS($AV$70:$AV$81)-ROWS($AZ$70:$AZ$81)),IFERROR(INDEX($BH$70:$BH$81, ROWS($CO$4:CO35)-ROWS($AJ$70:$AJ$81)-ROWS($AN$70:$AN$81)-ROWS($AR$70:$AR$81)-ROWS($AV$70:$AV$81)-ROWS($AZ$70:$AZ$81)-ROWS($BD$70:$BD$81)), "")))))))</f>
        <v/>
      </c>
      <c r="CP37" s="316" t="str">
        <f t="shared" ca="1" si="42"/>
        <v/>
      </c>
      <c r="CQ37" s="316" t="str">
        <f ca="1">IF(OR(CR37="",CR37=0),"",MAX(CQ$5:CQ36)+1)</f>
        <v/>
      </c>
      <c r="CR37" s="316" t="str">
        <f ca="1">IFERROR(INDEX($AK$70:$AK$81, ROWS($CR$4:CR35)), IFERROR(INDEX($AO$70:$AO$81, ROWS($CR$4:CR35)-ROWS($AK$70:$AK$81)), IFERROR(INDEX($AS$70:$AS$81, ROWS($CR$4:CR35)-ROWS($AK$70:$AK$81)-ROWS($AO$70:$AO$81)),IFERROR(INDEX($AW$70:$AW$81, ROWS($CR$4:CR35)-ROWS($AK$70:$AK$81)-ROWS($AO$70:$AO$81)-ROWS($AS$70:$AS$81)),IFERROR(INDEX($BA$70:$BA$81, ROWS($CR$4:CR35)-ROWS($AK$70:$AK$81)-ROWS($AO$70:$AO$81)-ROWS($AS$70:$AS$81)-ROWS($AW$70:$AW$81)),IFERROR(INDEX($BE$70:$BE$81, ROWS($CR$4:CR35)-ROWS($AK$70:$AK$81)-ROWS($AO$70:$AO$81)-ROWS($AS$70:$AS$81)-ROWS($AW$70:$AW$81)-ROWS($BA$70:$BA$81)),IFERROR(INDEX($BI$70:$BI$81, ROWS($CR$4:CR35)-ROWS($AK$70:$AK$81)-ROWS($AO$70:$AO$81)-ROWS($AS$70:$AS$81)-ROWS($AW$70:$AW$81)-ROWS($BA$70:$BA$81)-ROWS($BE$70:$BE$81)), "")))))))</f>
        <v/>
      </c>
      <c r="CS37" s="316" t="str">
        <f t="shared" ca="1" si="43"/>
        <v/>
      </c>
      <c r="CT37" s="413" t="str">
        <f t="shared" ca="1" si="44"/>
        <v/>
      </c>
      <c r="CU37" s="412" t="str">
        <f>IF(OR(CV37="",CV37=0),"",MAX(CU$5:CU36)+1)</f>
        <v/>
      </c>
      <c r="CV37" s="316" t="str">
        <f>IFERROR(INDEX($AJ$86:$AJ$97, ROWS($CV$4:CV35)), IFERROR(INDEX($AN$86:$AN$97, ROWS($CV$4:CV35)-ROWS($AJ$86:$AJ$97)), ""))</f>
        <v/>
      </c>
      <c r="CW37" s="316" t="str">
        <f t="shared" si="45"/>
        <v/>
      </c>
      <c r="CX37" s="316" t="str">
        <f>IF(OR(CY37="",CY37=0),"",MAX(CX$5:CX36)+1)</f>
        <v/>
      </c>
      <c r="CY37" s="316" t="str">
        <f>IFERROR(INDEX($AK$86:$AK$97, ROWS($CY$4:CY35)), IFERROR(INDEX($AO$86:$AO$97, ROWS($CY$4:CY35)-ROWS($AK$86:$AK$97)), ""))</f>
        <v/>
      </c>
      <c r="CZ37" s="316" t="str">
        <f t="shared" si="46"/>
        <v/>
      </c>
      <c r="DA37" s="413" t="str">
        <f t="shared" si="47"/>
        <v/>
      </c>
      <c r="DC37" s="438" t="str">
        <f ca="1">IF(OR(DD37="",DD37=0),"",MAX(DC$25:DC36)+1)</f>
        <v/>
      </c>
      <c r="DD37" s="435" t="str">
        <f t="shared" ca="1" si="90"/>
        <v/>
      </c>
      <c r="DE37" s="413" t="str">
        <f t="shared" ca="1" si="91"/>
        <v/>
      </c>
      <c r="DF37" s="432" t="str">
        <f ca="1">IF(OR(DG37="",DG37=0),"",MAX(DF$25:DF36)+1)</f>
        <v/>
      </c>
      <c r="DG37" s="414" t="str">
        <f t="shared" ca="1" si="92"/>
        <v/>
      </c>
      <c r="DH37" s="415" t="str">
        <f t="shared" ca="1" si="93"/>
        <v/>
      </c>
      <c r="DI37" s="414" t="str">
        <f t="shared" ca="1" si="94"/>
        <v/>
      </c>
      <c r="DJ37" s="413" t="str">
        <f t="shared" ca="1" si="95"/>
        <v/>
      </c>
      <c r="DK37" s="414" t="str">
        <f t="shared" ca="1" si="96"/>
        <v/>
      </c>
      <c r="DL37" s="415" t="str">
        <f t="shared" ca="1" si="97"/>
        <v/>
      </c>
    </row>
    <row r="38" spans="1:123" s="278" customFormat="1" ht="15" customHeight="1" x14ac:dyDescent="0.3">
      <c r="A38" s="1183"/>
      <c r="B38" s="1182"/>
      <c r="C38" s="1183"/>
      <c r="D38" s="1182"/>
      <c r="E38" s="284"/>
      <c r="F38" s="283"/>
      <c r="G38" s="283"/>
      <c r="H38" s="283"/>
      <c r="I38" s="283"/>
      <c r="J38" s="283"/>
      <c r="K38" s="283"/>
      <c r="L38" s="283"/>
      <c r="M38" s="283"/>
      <c r="N38" s="285"/>
      <c r="P38" s="295" t="str">
        <f t="shared" si="101"/>
        <v/>
      </c>
      <c r="Q38" s="295" t="str">
        <f t="shared" si="100"/>
        <v/>
      </c>
      <c r="R38" s="295" t="str">
        <f t="shared" si="100"/>
        <v/>
      </c>
      <c r="S38" s="296" t="str">
        <f t="shared" si="100"/>
        <v/>
      </c>
      <c r="T38" s="295" t="str">
        <f t="shared" si="100"/>
        <v/>
      </c>
      <c r="U38" s="295" t="str">
        <f t="shared" si="100"/>
        <v/>
      </c>
      <c r="V38" s="1158" t="s">
        <v>508</v>
      </c>
      <c r="W38" s="1159"/>
      <c r="X38" s="445">
        <f ca="1">IF(X34="",0,X34)</f>
        <v>4800.5200000000013</v>
      </c>
      <c r="Y38"/>
      <c r="AB38" s="261"/>
      <c r="AC38" s="358" t="str">
        <f>IF('Data Entry'!H22="","",'Data Entry'!H22)</f>
        <v/>
      </c>
      <c r="AD38" s="356" t="str">
        <f>IF('Data Entry'!G22="","",'Data Entry'!G22)</f>
        <v/>
      </c>
      <c r="AE38" s="363" t="str">
        <f>IF('Data Entry'!J22="","",'Data Entry'!J22)</f>
        <v/>
      </c>
      <c r="AF38" s="402" t="str">
        <f>IF('Data Entry'!I22="","",'Data Entry'!I22)</f>
        <v/>
      </c>
      <c r="AG38" s="301"/>
      <c r="AH38"/>
      <c r="AI38" s="304">
        <f ca="1">IFERROR(MATCH($AI$36,OFFSET($AC$1,AI37,,1000),0)+AI37,"")</f>
        <v>133</v>
      </c>
      <c r="AJ38" s="305" t="str">
        <f t="shared" ref="AJ38:AJ49" ca="1" si="102">IFERROR(INDEX(AD:AD,AI38),"")</f>
        <v>Groceries</v>
      </c>
      <c r="AK38" s="306">
        <f t="shared" ref="AK38:AK49" ca="1" si="103">IFERROR(INDEX(AE:AE,AI38),"")</f>
        <v>125</v>
      </c>
      <c r="AL38" s="307" t="str">
        <f t="shared" ref="AL38:AL49" ca="1" si="104">IFERROR(INDEX(AF:AF,AI38),"")</f>
        <v>Liquid Bills</v>
      </c>
      <c r="AM38" s="304">
        <f ca="1">IFERROR(MATCH($AM$36,OFFSET($AC$1,AM37,,1000),0)+AM37,"")</f>
        <v>11</v>
      </c>
      <c r="AN38" s="305" t="str">
        <f t="shared" ref="AN38:AN49" ca="1" si="105">IFERROR(INDEX(AD:AD,AM38),"")</f>
        <v>Roth IRA</v>
      </c>
      <c r="AO38" s="306">
        <f t="shared" ref="AO38:AO49" ca="1" si="106">IFERROR(INDEX(AE:AE,AM38),"")</f>
        <v>100</v>
      </c>
      <c r="AP38" s="307" t="str">
        <f t="shared" ref="AP38:AP49" ca="1" si="107">IFERROR(INDEX(AF:AF,AM38),"")</f>
        <v>Monthly</v>
      </c>
      <c r="AQ38" s="304">
        <f ca="1">IFERROR(MATCH($AQ$36,OFFSET($AC$1,AQ37,,1000),0)+AQ37,"")</f>
        <v>12</v>
      </c>
      <c r="AR38" s="305" t="str">
        <f t="shared" ref="AR38:AR49" ca="1" si="108">IFERROR(INDEX(AD:AD,AQ38),"")</f>
        <v>Audible</v>
      </c>
      <c r="AS38" s="306">
        <f t="shared" ref="AS38:AS49" ca="1" si="109">IFERROR(INDEX(AE:AE,AQ38),"")</f>
        <v>14.95</v>
      </c>
      <c r="AT38" s="307" t="str">
        <f t="shared" ref="AT38:AT49" ca="1" si="110">IFERROR(INDEX(AF:AF,AQ38),"")</f>
        <v>Monthly</v>
      </c>
      <c r="AU38" s="304">
        <f ca="1">IFERROR(MATCH($AU$36,OFFSET($AC$1,AU37,,1000),0)+AU37,"")</f>
        <v>9</v>
      </c>
      <c r="AV38" s="305" t="str">
        <f t="shared" ref="AV38:AV49" ca="1" si="111">IFERROR(INDEX(AD:AD,AU38),"")</f>
        <v>Cellular</v>
      </c>
      <c r="AW38" s="306">
        <f t="shared" ref="AW38:AW49" ca="1" si="112">IFERROR(INDEX(AE:AE,AU38),"")</f>
        <v>225</v>
      </c>
      <c r="AX38" s="307" t="str">
        <f t="shared" ref="AX38:AX49" ca="1" si="113">IFERROR(INDEX(AF:AF,AU38),"")</f>
        <v>Monthly</v>
      </c>
      <c r="AY38" s="304" t="str">
        <f ca="1">IFERROR(MATCH($AY$36,OFFSET($AC$1,AY37,,1000),0)+AY37,"")</f>
        <v/>
      </c>
      <c r="AZ38" s="305" t="str">
        <f t="shared" ref="AZ38:AZ49" ca="1" si="114">IFERROR(INDEX(AD:AD,AY38),"")</f>
        <v/>
      </c>
      <c r="BA38" s="306" t="str">
        <f t="shared" ref="BA38:BA49" ca="1" si="115">IFERROR(INDEX(AE:AE,AY38),"")</f>
        <v/>
      </c>
      <c r="BB38" s="307" t="str">
        <f t="shared" ref="BB38:BB49" ca="1" si="116">IFERROR(INDEX(AF:AF,AY38),"")</f>
        <v/>
      </c>
      <c r="BC38" s="304" t="str">
        <f ca="1">IFERROR(MATCH($BC$36,OFFSET($AC$1,BC37,,1000),0)+BC37,"")</f>
        <v/>
      </c>
      <c r="BD38" s="305" t="str">
        <f t="shared" ref="BD38:BD49" ca="1" si="117">IFERROR(INDEX(AD:AD,BC38),"")</f>
        <v/>
      </c>
      <c r="BE38" s="306" t="str">
        <f t="shared" ref="BE38:BE49" ca="1" si="118">IFERROR(INDEX(AE:AE,BC38),"")</f>
        <v/>
      </c>
      <c r="BF38" s="307" t="str">
        <f t="shared" ref="BF38:BF49" ca="1" si="119">IFERROR(INDEX(AF:AF,BC38),"")</f>
        <v/>
      </c>
      <c r="BG38" s="304" t="str">
        <f ca="1">IFERROR(MATCH($BG$36,OFFSET($AC$1,BG37,,1000),0)+BG37,"")</f>
        <v/>
      </c>
      <c r="BH38" s="305" t="str">
        <f t="shared" ref="BH38:BH49" ca="1" si="120">IFERROR(INDEX(AD:AD,BG38),"")</f>
        <v/>
      </c>
      <c r="BI38" s="306" t="str">
        <f t="shared" ref="BI38:BI49" ca="1" si="121">IFERROR(INDEX(AE:AE,BG38),"")</f>
        <v/>
      </c>
      <c r="BJ38" s="307" t="str">
        <f t="shared" ref="BJ38:BJ49" ca="1" si="122">IFERROR(INDEX(AF:AF,BG38),"")</f>
        <v/>
      </c>
      <c r="BL38" s="412" t="str">
        <f ca="1">IF(OR(BM38="",BM38=0),"",MAX(BL$5:BL37)+1)</f>
        <v/>
      </c>
      <c r="BM38" s="316" t="str">
        <f ca="1">IFERROR(INDEX($AJ$6:$AJ$17, ROWS(BM$4:$BM36)), IFERROR(INDEX($AN$6:$AN$17, ROWS(BM$4:$BM36)-ROWS($AJ$6:$AJ$17)), IFERROR(INDEX($AR$6:$AR$17, ROWS(BM$4:$BM36)-ROWS($AJ$6:$AJ$17)-ROWS($AN$6:$AN$17)),IFERROR(INDEX($AV$6:$AV$17, ROWS(BM$4:$BM36)-ROWS($AJ$6:$AJ$17)-ROWS($AN$6:$AN$17)-ROWS($AR$6:$AR$17)),IFERROR(INDEX($AZ$6:$AZ$17, ROWS(BM$4:$BM36)-ROWS($AJ$6:$AJ$17)-ROWS($AN$6:$AN$17)-ROWS($AR$6:$AR$17)-ROWS($AV$6:$AV$17)),IFERROR(INDEX($BD$6:$BD$17, ROWS(BM$4:$BM36)-ROWS($AJ$6:$AJ$17)-ROWS($AN$6:$AN$17)-ROWS($AR$6:$AR$17)-ROWS($AV$6:$AV$17)-ROWS($AZ$6:$AZ$17)),IFERROR(INDEX($BH$6:$BH$17, ROWS(BM$4:$BM36)-ROWS($AJ$6:$AJ$17)-ROWS($AN$6:$AN$17)-ROWS($AR$6:$AR$17)-ROWS($AV$6:$AV$17)-ROWS($AZ$6:$AZ$17)-ROWS($BD$6:$BD$17)), "")))))))</f>
        <v/>
      </c>
      <c r="BN38" s="316" t="str">
        <f t="shared" ca="1" si="30"/>
        <v/>
      </c>
      <c r="BO38" s="316" t="str">
        <f ca="1">IF(OR(BP38="",BP38=0),"",MAX(BO$5:BO37)+1)</f>
        <v/>
      </c>
      <c r="BP38" s="316" t="str">
        <f ca="1">IFERROR(INDEX($AK$6:$AK$17, ROWS($BP$4:BP36)), IFERROR(INDEX($AO$6:$AO$17, ROWS($BP$4:BP36)-ROWS($AK$6:$AK$17)), IFERROR(INDEX($AS$6:$AS$17, ROWS($BP$4:BP36)-ROWS($AK$6:$AK$17)-ROWS($AO$6:$AO$17)),IFERROR(INDEX($AW$6:$AW$17, ROWS($BP$4:BP36)-ROWS($AK$6:$AK$17)-ROWS($AO$6:$AO$17)-ROWS($AS$6:$AS$17)),IFERROR(INDEX($BA$6:$BA$17, ROWS($BP$4:BP36)-ROWS($AK$6:$AK$17)-ROWS($AO$6:$AO$17)-ROWS($AS$6:$AS$17)-ROWS($AW$6:$AW$17)),IFERROR(INDEX($BE$6:$BE$17, ROWS($BP$4:BP36)-ROWS($AK$6:$AK$17)-ROWS($AO$6:$AO$17)-ROWS($AS$6:$AS$17)-ROWS($AW$6:$AW$17)-ROWS($BA$6:$BA$17)),IFERROR(INDEX($BI$6:$BI$17, ROWS($BP$4:BP36)-ROWS($AK$6:$AK$17)-ROWS($AO$6:$AO$17)-ROWS($AS$6:$AS$17)-ROWS($AW$6:$AW$17)-ROWS($BA$6:$BA$17)-ROWS($BE$6:$BE$17)), "")))))))</f>
        <v/>
      </c>
      <c r="BQ38" s="316" t="str">
        <f t="shared" ca="1" si="31"/>
        <v/>
      </c>
      <c r="BR38" s="413" t="str">
        <f t="shared" ca="1" si="32"/>
        <v/>
      </c>
      <c r="BS38" s="412" t="str">
        <f ca="1">IF(OR(BT38="",BT38=0),"",MAX(BS$5:BS37)+1)</f>
        <v/>
      </c>
      <c r="BT38" s="316" t="str">
        <f ca="1">IFERROR(INDEX($AJ$22:$AJ$33, ROWS($BT$4:BT36)), IFERROR(INDEX($AN$22:$AN$33, ROWS($BT$4:BT36)-ROWS($AJ$22:$AJ$33)), IFERROR(INDEX($AR$22:$AR$33, ROWS($BT$4:BT36)-ROWS($AJ$22:$AJ$33)-ROWS($AN$22:$AN$33)),IFERROR(INDEX($AV$22:$AV$33, ROWS($BT$4:BT36)-ROWS($AJ$22:$AJ$33)-ROWS($AN$22:$AN$33)-ROWS($AR$22:$AR$33)),IFERROR(INDEX($AZ$22:$AZ$33, ROWS($BT$4:BT36)-ROWS($AJ$22:$AJ$33)-ROWS($AN$22:$AN$33)-ROWS($AR$22:$AR$33)-ROWS($AV$22:$AV$33)),IFERROR(INDEX($BD$22:$BD$33, ROWS($BT$4:BT36)-ROWS($AJ$22:$AJ$33)-ROWS($AN$22:$AN$33)-ROWS($AR$22:$AR$33)-ROWS($AV$22:$AV$33)-ROWS($AZ$22:$AZ$33)),IFERROR(INDEX($BH$22:$BH$33, ROWS($BT$4:BT36)-ROWS($AJ$22:$AJ$33)-ROWS($AN$22:$AN$33)-ROWS($AR$22:$AR$33)-ROWS($AV$22:$AV$33)-ROWS($AZ$22:$AZ$33)-ROWS($BD$22:$BD$33)), "")))))))</f>
        <v/>
      </c>
      <c r="BU38" s="316" t="str">
        <f t="shared" ca="1" si="33"/>
        <v/>
      </c>
      <c r="BV38" s="316" t="str">
        <f ca="1">IF(OR(BW38="",BW38=0),"",MAX(BV$5:BV37)+1)</f>
        <v/>
      </c>
      <c r="BW38" s="316" t="str">
        <f ca="1">IFERROR(INDEX($AK$22:$AK$33, ROWS($BW$4:BW36)), IFERROR(INDEX($AO$22:$AO$33, ROWS($BW$4:BW36)-ROWS($AK$22:$AK$33)), IFERROR(INDEX($AS$22:$AS$33, ROWS($BW$4:BW36)-ROWS($AK$22:$AK$33)-ROWS($AO$22:$AO$33)),IFERROR(INDEX($AW$22:$AW$33, ROWS($BW$4:BW36)-ROWS($AK$22:$AK$33)-ROWS($AO$22:$AO$33)-ROWS($AS$22:$AS$33)),IFERROR(INDEX($BA$22:$BA$33, ROWS($BW$4:BW36)-ROWS($AK$22:$AK$33)-ROWS($AO$22:$AO$33)-ROWS($AS$22:$AS$33)-ROWS($AW$22:$AW$33)),IFERROR(INDEX($BE$22:$BE$33, ROWS($BW$4:BW36)-ROWS($AK$22:$AK$33)-ROWS($AO$22:$AO$33)-ROWS($AS$22:$AS$33)-ROWS($AW$22:$AW$33)-ROWS($BA$22:$BA$33)),IFERROR(INDEX($BI$22:$BI$33, ROWS($BW$4:BW36)-ROWS($AK$22:$AK$33)-ROWS($AO$22:$AO$33)-ROWS($AS$22:$AS$33)-ROWS($AW$22:$AW$33)-ROWS($BA$22:$BA$33)-ROWS($BE$22:$BE$33)), "")))))))</f>
        <v/>
      </c>
      <c r="BX38" s="316" t="str">
        <f t="shared" ca="1" si="34"/>
        <v/>
      </c>
      <c r="BY38" s="413" t="str">
        <f t="shared" ca="1" si="35"/>
        <v/>
      </c>
      <c r="BZ38" s="412" t="str">
        <f ca="1">IF(OR(CA38="",CA38=0),"",MAX(BZ$5:BZ37)+1)</f>
        <v/>
      </c>
      <c r="CA38" s="316" t="str">
        <f ca="1">IFERROR(INDEX($AJ$38:$AJ$49, ROWS($CA$4:CA36)), IFERROR(INDEX($AN$38:$AN$49, ROWS($CA$4:CA36)-ROWS($AJ$38:$AJ$49)), IFERROR(INDEX($AR$38:$AR$49, ROWS($CA$4:CA36)-ROWS($AJ$38:$AJ$49)-ROWS($AN$38:$AN$49)),IFERROR(INDEX($AV$38:$AV$49, ROWS($CA$4:CA36)-ROWS($AJ$38:$AJ$49)-ROWS($AN$38:$AN$49)-ROWS($AR$38:$AR$49)),IFERROR(INDEX($AZ$38:$AZ$49, ROWS($CA$4:CA36)-ROWS($AJ$38:$AJ$49)-ROWS($AN$38:$AN$49)-ROWS($AR$38:$AR$49)-ROWS($AV$38:$AV$49)),IFERROR(INDEX($BD$38:$BD$49, ROWS($CA$4:CA36)-ROWS($AJ$38:$AJ$49)-ROWS($AN$38:$AN$49)-ROWS($AR$38:$AR$49)-ROWS($AV$38:$AV$49)-ROWS($AZ$38:$AZ$49)),IFERROR(INDEX($BH$38:$BH$49, ROWS($CA$4:CA36)-ROWS($AJ$38:$AJ$49)-ROWS($AN$38:$AN$49)-ROWS($AR$38:$AR$49)-ROWS($AV$38:$AV$49)-ROWS($AZ$38:$AZ$49)-ROWS($BD$38:$BD$49)), "")))))))</f>
        <v/>
      </c>
      <c r="CB38" s="316" t="str">
        <f t="shared" ca="1" si="36"/>
        <v/>
      </c>
      <c r="CC38" s="316" t="str">
        <f ca="1">IF(OR(CD38="",CD38=0),"",MAX(CC$5:CC37)+1)</f>
        <v/>
      </c>
      <c r="CD38" s="316" t="str">
        <f ca="1">IFERROR(INDEX($AK$38:$AK$49, ROWS($CD$4:CD36)), IFERROR(INDEX($AO$38:$AO$49, ROWS($CD$4:CD36)-ROWS($AK$38:$AK$49)), IFERROR(INDEX($AS$38:$AS$49, ROWS($CD$4:CD36)-ROWS($AK$38:$AK$49)-ROWS($AO$38:$AO$49)),IFERROR(INDEX($AW$38:$AW$49, ROWS($CD$4:CD36)-ROWS($AK$38:$AK$49)-ROWS($AO$38:$AO$49)-ROWS($AS$38:$AS$49)),IFERROR(INDEX($BA$38:$BA$49, ROWS($CD$4:CD36)-ROWS($AK$38:$AK$49)-ROWS($AO$38:$AO$49)-ROWS($AS$38:$AS$49)-ROWS($AW$38:$AW$49)),IFERROR(INDEX($BE$38:$BE$49, ROWS($CD$4:CD36)-ROWS($AK$38:$AK$49)-ROWS($AO$38:$AO$49)-ROWS($AS$38:$AS$49)-ROWS($AW$38:$AW$49)-ROWS($BA$38:$BA$49)),IFERROR(INDEX($BI$38:$BI$49, ROWS($CD$4:CD36)-ROWS($AK$38:$AK$49)-ROWS($AO$38:$AO$49)-ROWS($AS$38:$AS$49)-ROWS($AW$38:$AW$49)-ROWS($BA$38:$BA$49)-ROWS($BE$38:$BE$49)), "")))))))</f>
        <v/>
      </c>
      <c r="CE38" s="316" t="str">
        <f t="shared" ca="1" si="37"/>
        <v/>
      </c>
      <c r="CF38" s="413" t="str">
        <f t="shared" ca="1" si="38"/>
        <v/>
      </c>
      <c r="CG38" s="412" t="str">
        <f ca="1">IF(OR(CH38="",CH38=0),"",MAX(CG$5:CG37)+1)</f>
        <v/>
      </c>
      <c r="CH38" s="316" t="str">
        <f ca="1">IFERROR(INDEX($AJ$54:$AJ$65, ROWS($CH$4:CH36)), IFERROR(INDEX($AN$54:$AN$65, ROWS($CH$4:CH36)-ROWS($AJ$54:$AJ$65)), IFERROR(INDEX($AR$54:$AR$65, ROWS($CH$4:CH36)-ROWS($AJ$54:$AJ$65)-ROWS($AN$54:$AN$65)),IFERROR(INDEX($AV$54:$AV$65, ROWS($CH$4:CH36)-ROWS($AJ$54:$AJ$65)-ROWS($AN$54:$AN$65)-ROWS($AR$54:$AR$65)),IFERROR(INDEX($AZ$54:$AZ$65, ROWS($CH$4:CH36)-ROWS($AJ$54:$AJ$65)-ROWS($AN$54:$AN$65)-ROWS($AR$54:$AR$65)-ROWS($AV$54:$AV$65)),IFERROR(INDEX($BD$54:$BD$65, ROWS($CH$4:CH36)-ROWS($AJ$54:$AJ$65)-ROWS($AN$54:$AN$65)-ROWS($AR$54:$AR$65)-ROWS($AV$54:$AV$65)-ROWS($AZ$54:$AZ$65)),IFERROR(INDEX($BH$54:$BH$65, ROWS($CH$4:CH36)-ROWS($AJ$54:$AJ$65)-ROWS($AN$54:$AN$65)-ROWS($AR$54:$AR$65)-ROWS($AV$54:$AV$65)-ROWS($AZ$54:$AZ$65)-ROWS($BD$54:$BD$65)), "")))))))</f>
        <v/>
      </c>
      <c r="CI38" s="316" t="str">
        <f t="shared" ca="1" si="39"/>
        <v/>
      </c>
      <c r="CJ38" s="316" t="str">
        <f ca="1">IF(OR(CK38="",CK38=0),"",MAX(CJ$5:CJ37)+1)</f>
        <v/>
      </c>
      <c r="CK38" s="316" t="str">
        <f ca="1">IFERROR(INDEX($AK$54:$AK$65, ROWS($CK$4:CK36)), IFERROR(INDEX($AO$54:$AO$65, ROWS($CK$4:CK36)-ROWS($AK$54:$AK$65)), IFERROR(INDEX($AS$54:$AS$65, ROWS($CK$4:CK36)-ROWS($AK$54:$AK$65)-ROWS($AO$54:$AO$65)),IFERROR(INDEX($AW$54:$AW$65, ROWS($CK$4:CK36)-ROWS($AK$54:$AK$65)-ROWS($AO$54:$AO$65)-ROWS($AS$54:$AS$65)),IFERROR(INDEX($BA$54:$BA$65, ROWS($CK$4:CK36)-ROWS($AK$54:$AK$65)-ROWS($AO$54:$AO$65)-ROWS($AS$54:$AS$65)-ROWS($AW$54:$AW$65)),IFERROR(INDEX($BE$54:$BE$65, ROWS($CK$4:CK36)-ROWS($AK$54:$AK$65)-ROWS($AO$54:$AO$65)-ROWS($AS$54:$AS$65)-ROWS($AW$54:$AW$65)-ROWS($BA$54:$BA$65)),IFERROR(INDEX($BI$54:$BI$65, ROWS($CK$4:CK36)-ROWS($AK$54:$AK$65)-ROWS($AO$54:$AO$65)-ROWS($AS$54:$AS$65)-ROWS($AW$54:$AW$65)-ROWS($BA$54:$BA$65)-ROWS($BE$54:$BE$65)), "")))))))</f>
        <v/>
      </c>
      <c r="CL38" s="316" t="str">
        <f t="shared" ca="1" si="40"/>
        <v/>
      </c>
      <c r="CM38" s="413" t="str">
        <f t="shared" ca="1" si="41"/>
        <v/>
      </c>
      <c r="CN38" s="412" t="str">
        <f ca="1">IF(OR(CO38="",CO38=0),"",MAX(CN$5:CN37)+1)</f>
        <v/>
      </c>
      <c r="CO38" s="316" t="str">
        <f ca="1">IFERROR(INDEX($AJ$70:$AJ$81, ROWS($CO$4:CO36)), IFERROR(INDEX($AN$70:$AN$81, ROWS($CO$4:CO36)-ROWS($AJ$70:$AJ$81)), IFERROR(INDEX($AR$70:$AR$81, ROWS($CO$4:CO36)-ROWS($AJ$70:$AJ$81)-ROWS($AN$70:$AN$81)),IFERROR(INDEX($AV$70:$AV$81, ROWS($CO$4:CO36)-ROWS($AJ$70:$AJ$81)-ROWS($AN$70:$AN$81)-ROWS($AR$70:$AR$81)),IFERROR(INDEX($AZ$70:$AZ$81, ROWS($CO$4:CO36)-ROWS($AJ$70:$AJ$81)-ROWS($AN$70:$AN$81)-ROWS($AR$70:$AR$81)-ROWS($AV$70:$AV$81)),IFERROR(INDEX($BD$70:$BD$81, ROWS($CO$4:CO36)-ROWS($AJ$70:$AJ$81)-ROWS($AN$70:$AN$81)-ROWS($AR$70:$AR$81)-ROWS($AV$70:$AV$81)-ROWS($AZ$70:$AZ$81)),IFERROR(INDEX($BH$70:$BH$81, ROWS($CO$4:CO36)-ROWS($AJ$70:$AJ$81)-ROWS($AN$70:$AN$81)-ROWS($AR$70:$AR$81)-ROWS($AV$70:$AV$81)-ROWS($AZ$70:$AZ$81)-ROWS($BD$70:$BD$81)), "")))))))</f>
        <v/>
      </c>
      <c r="CP38" s="316" t="str">
        <f t="shared" ca="1" si="42"/>
        <v/>
      </c>
      <c r="CQ38" s="316" t="str">
        <f ca="1">IF(OR(CR38="",CR38=0),"",MAX(CQ$5:CQ37)+1)</f>
        <v/>
      </c>
      <c r="CR38" s="316" t="str">
        <f ca="1">IFERROR(INDEX($AK$70:$AK$81, ROWS($CR$4:CR36)), IFERROR(INDEX($AO$70:$AO$81, ROWS($CR$4:CR36)-ROWS($AK$70:$AK$81)), IFERROR(INDEX($AS$70:$AS$81, ROWS($CR$4:CR36)-ROWS($AK$70:$AK$81)-ROWS($AO$70:$AO$81)),IFERROR(INDEX($AW$70:$AW$81, ROWS($CR$4:CR36)-ROWS($AK$70:$AK$81)-ROWS($AO$70:$AO$81)-ROWS($AS$70:$AS$81)),IFERROR(INDEX($BA$70:$BA$81, ROWS($CR$4:CR36)-ROWS($AK$70:$AK$81)-ROWS($AO$70:$AO$81)-ROWS($AS$70:$AS$81)-ROWS($AW$70:$AW$81)),IFERROR(INDEX($BE$70:$BE$81, ROWS($CR$4:CR36)-ROWS($AK$70:$AK$81)-ROWS($AO$70:$AO$81)-ROWS($AS$70:$AS$81)-ROWS($AW$70:$AW$81)-ROWS($BA$70:$BA$81)),IFERROR(INDEX($BI$70:$BI$81, ROWS($CR$4:CR36)-ROWS($AK$70:$AK$81)-ROWS($AO$70:$AO$81)-ROWS($AS$70:$AS$81)-ROWS($AW$70:$AW$81)-ROWS($BA$70:$BA$81)-ROWS($BE$70:$BE$81)), "")))))))</f>
        <v/>
      </c>
      <c r="CS38" s="316" t="str">
        <f t="shared" ca="1" si="43"/>
        <v/>
      </c>
      <c r="CT38" s="413" t="str">
        <f t="shared" ca="1" si="44"/>
        <v/>
      </c>
      <c r="CU38" s="412" t="str">
        <f>IF(OR(CV38="",CV38=0),"",MAX(CU$5:CU37)+1)</f>
        <v/>
      </c>
      <c r="CV38" s="316" t="str">
        <f>IFERROR(INDEX($AJ$86:$AJ$97, ROWS($CV$4:CV36)), IFERROR(INDEX($AN$86:$AN$97, ROWS($CV$4:CV36)-ROWS($AJ$86:$AJ$97)), ""))</f>
        <v/>
      </c>
      <c r="CW38" s="316" t="str">
        <f t="shared" si="45"/>
        <v/>
      </c>
      <c r="CX38" s="316" t="str">
        <f>IF(OR(CY38="",CY38=0),"",MAX(CX$5:CX37)+1)</f>
        <v/>
      </c>
      <c r="CY38" s="316" t="str">
        <f>IFERROR(INDEX($AK$86:$AK$97, ROWS($CY$4:CY36)), IFERROR(INDEX($AO$86:$AO$97, ROWS($CY$4:CY36)-ROWS($AK$86:$AK$97)), ""))</f>
        <v/>
      </c>
      <c r="CZ38" s="316" t="str">
        <f t="shared" si="46"/>
        <v/>
      </c>
      <c r="DA38" s="413" t="str">
        <f t="shared" si="47"/>
        <v/>
      </c>
      <c r="DC38" s="438" t="str">
        <f ca="1">IF(OR(DD38="",DD38=0),"",MAX(DC$25:DC37)+1)</f>
        <v/>
      </c>
      <c r="DD38" s="434" t="str">
        <f t="shared" ca="1" si="90"/>
        <v/>
      </c>
      <c r="DE38" s="413" t="str">
        <f t="shared" ca="1" si="91"/>
        <v/>
      </c>
      <c r="DF38" s="431" t="str">
        <f ca="1">IF(OR(DG38="",DG38=0),"",MAX(DF$25:DF37)+1)</f>
        <v/>
      </c>
      <c r="DG38" s="412" t="str">
        <f t="shared" ca="1" si="92"/>
        <v/>
      </c>
      <c r="DH38" s="413" t="str">
        <f t="shared" ca="1" si="93"/>
        <v/>
      </c>
      <c r="DI38" s="412" t="str">
        <f t="shared" ca="1" si="94"/>
        <v/>
      </c>
      <c r="DJ38" s="413" t="str">
        <f t="shared" ca="1" si="95"/>
        <v/>
      </c>
      <c r="DK38" s="412" t="str">
        <f t="shared" ca="1" si="96"/>
        <v/>
      </c>
      <c r="DL38" s="413" t="str">
        <f t="shared" ca="1" si="97"/>
        <v/>
      </c>
    </row>
    <row r="39" spans="1:123" s="278" customFormat="1" ht="15" customHeight="1" x14ac:dyDescent="0.3">
      <c r="A39" s="1183" t="s">
        <v>478</v>
      </c>
      <c r="B39" s="1182"/>
      <c r="C39" s="1183" t="s">
        <v>478</v>
      </c>
      <c r="D39" s="1182"/>
      <c r="E39" s="284"/>
      <c r="F39" s="283"/>
      <c r="G39" s="283"/>
      <c r="H39" s="283"/>
      <c r="I39" s="283"/>
      <c r="J39" s="283"/>
      <c r="M39" s="282"/>
      <c r="N39" s="281"/>
      <c r="P39" s="295" t="str">
        <f t="shared" si="101"/>
        <v/>
      </c>
      <c r="Q39" s="295" t="str">
        <f t="shared" si="100"/>
        <v/>
      </c>
      <c r="R39" s="295" t="str">
        <f t="shared" si="100"/>
        <v/>
      </c>
      <c r="S39" s="296" t="str">
        <f t="shared" si="100"/>
        <v/>
      </c>
      <c r="T39" s="295" t="str">
        <f t="shared" si="100"/>
        <v/>
      </c>
      <c r="U39" s="295" t="str">
        <f t="shared" si="100"/>
        <v/>
      </c>
      <c r="V39" s="1158"/>
      <c r="W39" s="1159"/>
      <c r="X39" s="445"/>
      <c r="Y39"/>
      <c r="AB39" s="261"/>
      <c r="AC39" s="358" t="str">
        <f>IF('Data Entry'!H23="","",'Data Entry'!H23)</f>
        <v/>
      </c>
      <c r="AD39" s="356" t="str">
        <f>IF('Data Entry'!G23="","",'Data Entry'!G23)</f>
        <v/>
      </c>
      <c r="AE39" s="363" t="str">
        <f>IF('Data Entry'!J23="","",'Data Entry'!J23)</f>
        <v/>
      </c>
      <c r="AF39" s="402" t="str">
        <f>IF('Data Entry'!I23="","",'Data Entry'!I23)</f>
        <v/>
      </c>
      <c r="AG39" s="301"/>
      <c r="AH39"/>
      <c r="AI39" s="304" t="str">
        <f t="shared" ref="AI39:AI49" ca="1" si="123">IFERROR(MATCH($AI$36,OFFSET($AC$1,AI38,,1000),0)+AI38,"")</f>
        <v/>
      </c>
      <c r="AJ39" s="305" t="str">
        <f t="shared" ca="1" si="102"/>
        <v/>
      </c>
      <c r="AK39" s="306" t="str">
        <f t="shared" ca="1" si="103"/>
        <v/>
      </c>
      <c r="AL39" s="307" t="str">
        <f t="shared" ca="1" si="104"/>
        <v/>
      </c>
      <c r="AM39" s="304">
        <f t="shared" ref="AM39:AM49" ca="1" si="124">IFERROR(MATCH($AM$36,OFFSET($AC$1,AM38,,1000),0)+AM38,"")</f>
        <v>31</v>
      </c>
      <c r="AN39" s="305" t="str">
        <f t="shared" ca="1" si="105"/>
        <v>D. Store Card 2</v>
      </c>
      <c r="AO39" s="306">
        <f t="shared" ca="1" si="106"/>
        <v>30</v>
      </c>
      <c r="AP39" s="307">
        <f t="shared" ca="1" si="107"/>
        <v>350</v>
      </c>
      <c r="AQ39" s="304" t="str">
        <f t="shared" ref="AQ39:AQ49" ca="1" si="125">IFERROR(MATCH($AQ$36,OFFSET($AC$1,AQ38,,1000),0)+AQ38,"")</f>
        <v/>
      </c>
      <c r="AR39" s="305" t="str">
        <f t="shared" ca="1" si="108"/>
        <v/>
      </c>
      <c r="AS39" s="306" t="str">
        <f t="shared" ca="1" si="109"/>
        <v/>
      </c>
      <c r="AT39" s="307" t="str">
        <f t="shared" ca="1" si="110"/>
        <v/>
      </c>
      <c r="AU39" s="304">
        <f t="shared" ref="AU39:AU49" ca="1" si="126">IFERROR(MATCH($AU$36,OFFSET($AC$1,AU38,,1000),0)+AU38,"")</f>
        <v>29</v>
      </c>
      <c r="AV39" s="305" t="str">
        <f t="shared" ca="1" si="111"/>
        <v>Credit Card 2</v>
      </c>
      <c r="AW39" s="306">
        <f t="shared" ca="1" si="112"/>
        <v>60</v>
      </c>
      <c r="AX39" s="307">
        <f t="shared" ca="1" si="113"/>
        <v>1400</v>
      </c>
      <c r="AY39" s="304" t="str">
        <f t="shared" ref="AY39:AY49" ca="1" si="127">IFERROR(MATCH($AY$36,OFFSET($AC$1,AY38,,1000),0)+AY38,"")</f>
        <v/>
      </c>
      <c r="AZ39" s="305" t="str">
        <f t="shared" ca="1" si="114"/>
        <v/>
      </c>
      <c r="BA39" s="306" t="str">
        <f t="shared" ca="1" si="115"/>
        <v/>
      </c>
      <c r="BB39" s="307" t="str">
        <f t="shared" ca="1" si="116"/>
        <v/>
      </c>
      <c r="BC39" s="304" t="str">
        <f t="shared" ref="BC39:BC49" ca="1" si="128">IFERROR(MATCH($BC$36,OFFSET($AC$1,BC38,,1000),0)+BC38,"")</f>
        <v/>
      </c>
      <c r="BD39" s="305" t="str">
        <f t="shared" ca="1" si="117"/>
        <v/>
      </c>
      <c r="BE39" s="306" t="str">
        <f t="shared" ca="1" si="118"/>
        <v/>
      </c>
      <c r="BF39" s="307" t="str">
        <f t="shared" ca="1" si="119"/>
        <v/>
      </c>
      <c r="BG39" s="304" t="str">
        <f t="shared" ref="BG39:BG49" ca="1" si="129">IFERROR(MATCH($BG$36,OFFSET($AC$1,BG38,,1000),0)+BG38,"")</f>
        <v/>
      </c>
      <c r="BH39" s="305" t="str">
        <f t="shared" ca="1" si="120"/>
        <v/>
      </c>
      <c r="BI39" s="306" t="str">
        <f t="shared" ca="1" si="121"/>
        <v/>
      </c>
      <c r="BJ39" s="307" t="str">
        <f t="shared" ca="1" si="122"/>
        <v/>
      </c>
      <c r="BL39" s="412" t="str">
        <f ca="1">IF(OR(BM39="",BM39=0),"",MAX(BL$5:BL38)+1)</f>
        <v/>
      </c>
      <c r="BM39" s="316" t="str">
        <f ca="1">IFERROR(INDEX($AJ$6:$AJ$17, ROWS(BM$4:$BM37)), IFERROR(INDEX($AN$6:$AN$17, ROWS(BM$4:$BM37)-ROWS($AJ$6:$AJ$17)), IFERROR(INDEX($AR$6:$AR$17, ROWS(BM$4:$BM37)-ROWS($AJ$6:$AJ$17)-ROWS($AN$6:$AN$17)),IFERROR(INDEX($AV$6:$AV$17, ROWS(BM$4:$BM37)-ROWS($AJ$6:$AJ$17)-ROWS($AN$6:$AN$17)-ROWS($AR$6:$AR$17)),IFERROR(INDEX($AZ$6:$AZ$17, ROWS(BM$4:$BM37)-ROWS($AJ$6:$AJ$17)-ROWS($AN$6:$AN$17)-ROWS($AR$6:$AR$17)-ROWS($AV$6:$AV$17)),IFERROR(INDEX($BD$6:$BD$17, ROWS(BM$4:$BM37)-ROWS($AJ$6:$AJ$17)-ROWS($AN$6:$AN$17)-ROWS($AR$6:$AR$17)-ROWS($AV$6:$AV$17)-ROWS($AZ$6:$AZ$17)),IFERROR(INDEX($BH$6:$BH$17, ROWS(BM$4:$BM37)-ROWS($AJ$6:$AJ$17)-ROWS($AN$6:$AN$17)-ROWS($AR$6:$AR$17)-ROWS($AV$6:$AV$17)-ROWS($AZ$6:$AZ$17)-ROWS($BD$6:$BD$17)), "")))))))</f>
        <v/>
      </c>
      <c r="BN39" s="316" t="str">
        <f t="shared" ca="1" si="30"/>
        <v/>
      </c>
      <c r="BO39" s="316" t="str">
        <f ca="1">IF(OR(BP39="",BP39=0),"",MAX(BO$5:BO38)+1)</f>
        <v/>
      </c>
      <c r="BP39" s="316" t="str">
        <f ca="1">IFERROR(INDEX($AK$6:$AK$17, ROWS($BP$4:BP37)), IFERROR(INDEX($AO$6:$AO$17, ROWS($BP$4:BP37)-ROWS($AK$6:$AK$17)), IFERROR(INDEX($AS$6:$AS$17, ROWS($BP$4:BP37)-ROWS($AK$6:$AK$17)-ROWS($AO$6:$AO$17)),IFERROR(INDEX($AW$6:$AW$17, ROWS($BP$4:BP37)-ROWS($AK$6:$AK$17)-ROWS($AO$6:$AO$17)-ROWS($AS$6:$AS$17)),IFERROR(INDEX($BA$6:$BA$17, ROWS($BP$4:BP37)-ROWS($AK$6:$AK$17)-ROWS($AO$6:$AO$17)-ROWS($AS$6:$AS$17)-ROWS($AW$6:$AW$17)),IFERROR(INDEX($BE$6:$BE$17, ROWS($BP$4:BP37)-ROWS($AK$6:$AK$17)-ROWS($AO$6:$AO$17)-ROWS($AS$6:$AS$17)-ROWS($AW$6:$AW$17)-ROWS($BA$6:$BA$17)),IFERROR(INDEX($BI$6:$BI$17, ROWS($BP$4:BP37)-ROWS($AK$6:$AK$17)-ROWS($AO$6:$AO$17)-ROWS($AS$6:$AS$17)-ROWS($AW$6:$AW$17)-ROWS($BA$6:$BA$17)-ROWS($BE$6:$BE$17)), "")))))))</f>
        <v/>
      </c>
      <c r="BQ39" s="316" t="str">
        <f t="shared" ca="1" si="31"/>
        <v/>
      </c>
      <c r="BR39" s="413" t="str">
        <f t="shared" ca="1" si="32"/>
        <v/>
      </c>
      <c r="BS39" s="412" t="str">
        <f ca="1">IF(OR(BT39="",BT39=0),"",MAX(BS$5:BS38)+1)</f>
        <v/>
      </c>
      <c r="BT39" s="316" t="str">
        <f ca="1">IFERROR(INDEX($AJ$22:$AJ$33, ROWS($BT$4:BT37)), IFERROR(INDEX($AN$22:$AN$33, ROWS($BT$4:BT37)-ROWS($AJ$22:$AJ$33)), IFERROR(INDEX($AR$22:$AR$33, ROWS($BT$4:BT37)-ROWS($AJ$22:$AJ$33)-ROWS($AN$22:$AN$33)),IFERROR(INDEX($AV$22:$AV$33, ROWS($BT$4:BT37)-ROWS($AJ$22:$AJ$33)-ROWS($AN$22:$AN$33)-ROWS($AR$22:$AR$33)),IFERROR(INDEX($AZ$22:$AZ$33, ROWS($BT$4:BT37)-ROWS($AJ$22:$AJ$33)-ROWS($AN$22:$AN$33)-ROWS($AR$22:$AR$33)-ROWS($AV$22:$AV$33)),IFERROR(INDEX($BD$22:$BD$33, ROWS($BT$4:BT37)-ROWS($AJ$22:$AJ$33)-ROWS($AN$22:$AN$33)-ROWS($AR$22:$AR$33)-ROWS($AV$22:$AV$33)-ROWS($AZ$22:$AZ$33)),IFERROR(INDEX($BH$22:$BH$33, ROWS($BT$4:BT37)-ROWS($AJ$22:$AJ$33)-ROWS($AN$22:$AN$33)-ROWS($AR$22:$AR$33)-ROWS($AV$22:$AV$33)-ROWS($AZ$22:$AZ$33)-ROWS($BD$22:$BD$33)), "")))))))</f>
        <v/>
      </c>
      <c r="BU39" s="316" t="str">
        <f t="shared" ca="1" si="33"/>
        <v/>
      </c>
      <c r="BV39" s="316" t="str">
        <f ca="1">IF(OR(BW39="",BW39=0),"",MAX(BV$5:BV38)+1)</f>
        <v/>
      </c>
      <c r="BW39" s="316" t="str">
        <f ca="1">IFERROR(INDEX($AK$22:$AK$33, ROWS($BW$4:BW37)), IFERROR(INDEX($AO$22:$AO$33, ROWS($BW$4:BW37)-ROWS($AK$22:$AK$33)), IFERROR(INDEX($AS$22:$AS$33, ROWS($BW$4:BW37)-ROWS($AK$22:$AK$33)-ROWS($AO$22:$AO$33)),IFERROR(INDEX($AW$22:$AW$33, ROWS($BW$4:BW37)-ROWS($AK$22:$AK$33)-ROWS($AO$22:$AO$33)-ROWS($AS$22:$AS$33)),IFERROR(INDEX($BA$22:$BA$33, ROWS($BW$4:BW37)-ROWS($AK$22:$AK$33)-ROWS($AO$22:$AO$33)-ROWS($AS$22:$AS$33)-ROWS($AW$22:$AW$33)),IFERROR(INDEX($BE$22:$BE$33, ROWS($BW$4:BW37)-ROWS($AK$22:$AK$33)-ROWS($AO$22:$AO$33)-ROWS($AS$22:$AS$33)-ROWS($AW$22:$AW$33)-ROWS($BA$22:$BA$33)),IFERROR(INDEX($BI$22:$BI$33, ROWS($BW$4:BW37)-ROWS($AK$22:$AK$33)-ROWS($AO$22:$AO$33)-ROWS($AS$22:$AS$33)-ROWS($AW$22:$AW$33)-ROWS($BA$22:$BA$33)-ROWS($BE$22:$BE$33)), "")))))))</f>
        <v/>
      </c>
      <c r="BX39" s="316" t="str">
        <f t="shared" ca="1" si="34"/>
        <v/>
      </c>
      <c r="BY39" s="413" t="str">
        <f t="shared" ca="1" si="35"/>
        <v/>
      </c>
      <c r="BZ39" s="412" t="str">
        <f ca="1">IF(OR(CA39="",CA39=0),"",MAX(BZ$5:BZ38)+1)</f>
        <v/>
      </c>
      <c r="CA39" s="316" t="str">
        <f ca="1">IFERROR(INDEX($AJ$38:$AJ$49, ROWS($CA$4:CA37)), IFERROR(INDEX($AN$38:$AN$49, ROWS($CA$4:CA37)-ROWS($AJ$38:$AJ$49)), IFERROR(INDEX($AR$38:$AR$49, ROWS($CA$4:CA37)-ROWS($AJ$38:$AJ$49)-ROWS($AN$38:$AN$49)),IFERROR(INDEX($AV$38:$AV$49, ROWS($CA$4:CA37)-ROWS($AJ$38:$AJ$49)-ROWS($AN$38:$AN$49)-ROWS($AR$38:$AR$49)),IFERROR(INDEX($AZ$38:$AZ$49, ROWS($CA$4:CA37)-ROWS($AJ$38:$AJ$49)-ROWS($AN$38:$AN$49)-ROWS($AR$38:$AR$49)-ROWS($AV$38:$AV$49)),IFERROR(INDEX($BD$38:$BD$49, ROWS($CA$4:CA37)-ROWS($AJ$38:$AJ$49)-ROWS($AN$38:$AN$49)-ROWS($AR$38:$AR$49)-ROWS($AV$38:$AV$49)-ROWS($AZ$38:$AZ$49)),IFERROR(INDEX($BH$38:$BH$49, ROWS($CA$4:CA37)-ROWS($AJ$38:$AJ$49)-ROWS($AN$38:$AN$49)-ROWS($AR$38:$AR$49)-ROWS($AV$38:$AV$49)-ROWS($AZ$38:$AZ$49)-ROWS($BD$38:$BD$49)), "")))))))</f>
        <v/>
      </c>
      <c r="CB39" s="316" t="str">
        <f t="shared" ca="1" si="36"/>
        <v/>
      </c>
      <c r="CC39" s="316" t="str">
        <f ca="1">IF(OR(CD39="",CD39=0),"",MAX(CC$5:CC38)+1)</f>
        <v/>
      </c>
      <c r="CD39" s="316" t="str">
        <f ca="1">IFERROR(INDEX($AK$38:$AK$49, ROWS($CD$4:CD37)), IFERROR(INDEX($AO$38:$AO$49, ROWS($CD$4:CD37)-ROWS($AK$38:$AK$49)), IFERROR(INDEX($AS$38:$AS$49, ROWS($CD$4:CD37)-ROWS($AK$38:$AK$49)-ROWS($AO$38:$AO$49)),IFERROR(INDEX($AW$38:$AW$49, ROWS($CD$4:CD37)-ROWS($AK$38:$AK$49)-ROWS($AO$38:$AO$49)-ROWS($AS$38:$AS$49)),IFERROR(INDEX($BA$38:$BA$49, ROWS($CD$4:CD37)-ROWS($AK$38:$AK$49)-ROWS($AO$38:$AO$49)-ROWS($AS$38:$AS$49)-ROWS($AW$38:$AW$49)),IFERROR(INDEX($BE$38:$BE$49, ROWS($CD$4:CD37)-ROWS($AK$38:$AK$49)-ROWS($AO$38:$AO$49)-ROWS($AS$38:$AS$49)-ROWS($AW$38:$AW$49)-ROWS($BA$38:$BA$49)),IFERROR(INDEX($BI$38:$BI$49, ROWS($CD$4:CD37)-ROWS($AK$38:$AK$49)-ROWS($AO$38:$AO$49)-ROWS($AS$38:$AS$49)-ROWS($AW$38:$AW$49)-ROWS($BA$38:$BA$49)-ROWS($BE$38:$BE$49)), "")))))))</f>
        <v/>
      </c>
      <c r="CE39" s="316" t="str">
        <f t="shared" ca="1" si="37"/>
        <v/>
      </c>
      <c r="CF39" s="413" t="str">
        <f t="shared" ca="1" si="38"/>
        <v/>
      </c>
      <c r="CG39" s="412" t="str">
        <f ca="1">IF(OR(CH39="",CH39=0),"",MAX(CG$5:CG38)+1)</f>
        <v/>
      </c>
      <c r="CH39" s="316" t="str">
        <f ca="1">IFERROR(INDEX($AJ$54:$AJ$65, ROWS($CH$4:CH37)), IFERROR(INDEX($AN$54:$AN$65, ROWS($CH$4:CH37)-ROWS($AJ$54:$AJ$65)), IFERROR(INDEX($AR$54:$AR$65, ROWS($CH$4:CH37)-ROWS($AJ$54:$AJ$65)-ROWS($AN$54:$AN$65)),IFERROR(INDEX($AV$54:$AV$65, ROWS($CH$4:CH37)-ROWS($AJ$54:$AJ$65)-ROWS($AN$54:$AN$65)-ROWS($AR$54:$AR$65)),IFERROR(INDEX($AZ$54:$AZ$65, ROWS($CH$4:CH37)-ROWS($AJ$54:$AJ$65)-ROWS($AN$54:$AN$65)-ROWS($AR$54:$AR$65)-ROWS($AV$54:$AV$65)),IFERROR(INDEX($BD$54:$BD$65, ROWS($CH$4:CH37)-ROWS($AJ$54:$AJ$65)-ROWS($AN$54:$AN$65)-ROWS($AR$54:$AR$65)-ROWS($AV$54:$AV$65)-ROWS($AZ$54:$AZ$65)),IFERROR(INDEX($BH$54:$BH$65, ROWS($CH$4:CH37)-ROWS($AJ$54:$AJ$65)-ROWS($AN$54:$AN$65)-ROWS($AR$54:$AR$65)-ROWS($AV$54:$AV$65)-ROWS($AZ$54:$AZ$65)-ROWS($BD$54:$BD$65)), "")))))))</f>
        <v/>
      </c>
      <c r="CI39" s="316" t="str">
        <f t="shared" ca="1" si="39"/>
        <v/>
      </c>
      <c r="CJ39" s="316" t="str">
        <f ca="1">IF(OR(CK39="",CK39=0),"",MAX(CJ$5:CJ38)+1)</f>
        <v/>
      </c>
      <c r="CK39" s="316" t="str">
        <f ca="1">IFERROR(INDEX($AK$54:$AK$65, ROWS($CK$4:CK37)), IFERROR(INDEX($AO$54:$AO$65, ROWS($CK$4:CK37)-ROWS($AK$54:$AK$65)), IFERROR(INDEX($AS$54:$AS$65, ROWS($CK$4:CK37)-ROWS($AK$54:$AK$65)-ROWS($AO$54:$AO$65)),IFERROR(INDEX($AW$54:$AW$65, ROWS($CK$4:CK37)-ROWS($AK$54:$AK$65)-ROWS($AO$54:$AO$65)-ROWS($AS$54:$AS$65)),IFERROR(INDEX($BA$54:$BA$65, ROWS($CK$4:CK37)-ROWS($AK$54:$AK$65)-ROWS($AO$54:$AO$65)-ROWS($AS$54:$AS$65)-ROWS($AW$54:$AW$65)),IFERROR(INDEX($BE$54:$BE$65, ROWS($CK$4:CK37)-ROWS($AK$54:$AK$65)-ROWS($AO$54:$AO$65)-ROWS($AS$54:$AS$65)-ROWS($AW$54:$AW$65)-ROWS($BA$54:$BA$65)),IFERROR(INDEX($BI$54:$BI$65, ROWS($CK$4:CK37)-ROWS($AK$54:$AK$65)-ROWS($AO$54:$AO$65)-ROWS($AS$54:$AS$65)-ROWS($AW$54:$AW$65)-ROWS($BA$54:$BA$65)-ROWS($BE$54:$BE$65)), "")))))))</f>
        <v/>
      </c>
      <c r="CL39" s="316" t="str">
        <f t="shared" ca="1" si="40"/>
        <v/>
      </c>
      <c r="CM39" s="413" t="str">
        <f t="shared" ca="1" si="41"/>
        <v/>
      </c>
      <c r="CN39" s="412" t="str">
        <f ca="1">IF(OR(CO39="",CO39=0),"",MAX(CN$5:CN38)+1)</f>
        <v/>
      </c>
      <c r="CO39" s="316" t="str">
        <f ca="1">IFERROR(INDEX($AJ$70:$AJ$81, ROWS($CO$4:CO37)), IFERROR(INDEX($AN$70:$AN$81, ROWS($CO$4:CO37)-ROWS($AJ$70:$AJ$81)), IFERROR(INDEX($AR$70:$AR$81, ROWS($CO$4:CO37)-ROWS($AJ$70:$AJ$81)-ROWS($AN$70:$AN$81)),IFERROR(INDEX($AV$70:$AV$81, ROWS($CO$4:CO37)-ROWS($AJ$70:$AJ$81)-ROWS($AN$70:$AN$81)-ROWS($AR$70:$AR$81)),IFERROR(INDEX($AZ$70:$AZ$81, ROWS($CO$4:CO37)-ROWS($AJ$70:$AJ$81)-ROWS($AN$70:$AN$81)-ROWS($AR$70:$AR$81)-ROWS($AV$70:$AV$81)),IFERROR(INDEX($BD$70:$BD$81, ROWS($CO$4:CO37)-ROWS($AJ$70:$AJ$81)-ROWS($AN$70:$AN$81)-ROWS($AR$70:$AR$81)-ROWS($AV$70:$AV$81)-ROWS($AZ$70:$AZ$81)),IFERROR(INDEX($BH$70:$BH$81, ROWS($CO$4:CO37)-ROWS($AJ$70:$AJ$81)-ROWS($AN$70:$AN$81)-ROWS($AR$70:$AR$81)-ROWS($AV$70:$AV$81)-ROWS($AZ$70:$AZ$81)-ROWS($BD$70:$BD$81)), "")))))))</f>
        <v/>
      </c>
      <c r="CP39" s="316" t="str">
        <f t="shared" ca="1" si="42"/>
        <v/>
      </c>
      <c r="CQ39" s="316" t="str">
        <f ca="1">IF(OR(CR39="",CR39=0),"",MAX(CQ$5:CQ38)+1)</f>
        <v/>
      </c>
      <c r="CR39" s="316" t="str">
        <f ca="1">IFERROR(INDEX($AK$70:$AK$81, ROWS($CR$4:CR37)), IFERROR(INDEX($AO$70:$AO$81, ROWS($CR$4:CR37)-ROWS($AK$70:$AK$81)), IFERROR(INDEX($AS$70:$AS$81, ROWS($CR$4:CR37)-ROWS($AK$70:$AK$81)-ROWS($AO$70:$AO$81)),IFERROR(INDEX($AW$70:$AW$81, ROWS($CR$4:CR37)-ROWS($AK$70:$AK$81)-ROWS($AO$70:$AO$81)-ROWS($AS$70:$AS$81)),IFERROR(INDEX($BA$70:$BA$81, ROWS($CR$4:CR37)-ROWS($AK$70:$AK$81)-ROWS($AO$70:$AO$81)-ROWS($AS$70:$AS$81)-ROWS($AW$70:$AW$81)),IFERROR(INDEX($BE$70:$BE$81, ROWS($CR$4:CR37)-ROWS($AK$70:$AK$81)-ROWS($AO$70:$AO$81)-ROWS($AS$70:$AS$81)-ROWS($AW$70:$AW$81)-ROWS($BA$70:$BA$81)),IFERROR(INDEX($BI$70:$BI$81, ROWS($CR$4:CR37)-ROWS($AK$70:$AK$81)-ROWS($AO$70:$AO$81)-ROWS($AS$70:$AS$81)-ROWS($AW$70:$AW$81)-ROWS($BA$70:$BA$81)-ROWS($BE$70:$BE$81)), "")))))))</f>
        <v/>
      </c>
      <c r="CS39" s="316" t="str">
        <f t="shared" ca="1" si="43"/>
        <v/>
      </c>
      <c r="CT39" s="413" t="str">
        <f t="shared" ca="1" si="44"/>
        <v/>
      </c>
      <c r="CU39" s="412" t="str">
        <f>IF(OR(CV39="",CV39=0),"",MAX(CU$5:CU38)+1)</f>
        <v/>
      </c>
      <c r="CV39" s="316" t="str">
        <f>IFERROR(INDEX($AJ$86:$AJ$97, ROWS($CV$4:CV37)), IFERROR(INDEX($AN$86:$AN$97, ROWS($CV$4:CV37)-ROWS($AJ$86:$AJ$97)), ""))</f>
        <v/>
      </c>
      <c r="CW39" s="316" t="str">
        <f t="shared" si="45"/>
        <v/>
      </c>
      <c r="CX39" s="316" t="str">
        <f>IF(OR(CY39="",CY39=0),"",MAX(CX$5:CX38)+1)</f>
        <v/>
      </c>
      <c r="CY39" s="316" t="str">
        <f>IFERROR(INDEX($AK$86:$AK$97, ROWS($CY$4:CY37)), IFERROR(INDEX($AO$86:$AO$97, ROWS($CY$4:CY37)-ROWS($AK$86:$AK$97)), ""))</f>
        <v/>
      </c>
      <c r="CZ39" s="316" t="str">
        <f t="shared" si="46"/>
        <v/>
      </c>
      <c r="DA39" s="413" t="str">
        <f t="shared" si="47"/>
        <v/>
      </c>
      <c r="DC39" s="438" t="str">
        <f ca="1">IF(OR(DD39="",DD39=0),"",MAX(DC$25:DC38)+1)</f>
        <v/>
      </c>
      <c r="DD39" s="434" t="str">
        <f t="shared" ca="1" si="90"/>
        <v/>
      </c>
      <c r="DE39" s="413" t="str">
        <f t="shared" ca="1" si="91"/>
        <v/>
      </c>
      <c r="DF39" s="431" t="str">
        <f ca="1">IF(OR(DG39="",DG39=0),"",MAX(DF$25:DF38)+1)</f>
        <v/>
      </c>
      <c r="DG39" s="412" t="str">
        <f t="shared" ca="1" si="92"/>
        <v/>
      </c>
      <c r="DH39" s="413" t="str">
        <f t="shared" ca="1" si="93"/>
        <v/>
      </c>
      <c r="DI39" s="412" t="str">
        <f t="shared" ca="1" si="94"/>
        <v/>
      </c>
      <c r="DJ39" s="413" t="str">
        <f t="shared" ca="1" si="95"/>
        <v/>
      </c>
      <c r="DK39" s="412" t="str">
        <f t="shared" ca="1" si="96"/>
        <v/>
      </c>
      <c r="DL39" s="413" t="str">
        <f t="shared" ca="1" si="97"/>
        <v/>
      </c>
    </row>
    <row r="40" spans="1:123" s="278" customFormat="1" ht="15" customHeight="1" x14ac:dyDescent="0.3">
      <c r="A40" s="1173" t="s">
        <v>478</v>
      </c>
      <c r="B40" s="1174"/>
      <c r="C40" s="1173"/>
      <c r="D40" s="1174"/>
      <c r="E40" s="280" t="s">
        <v>477</v>
      </c>
      <c r="F40" s="279"/>
      <c r="G40" s="279"/>
      <c r="H40" s="279"/>
      <c r="I40" s="279"/>
      <c r="J40" s="279"/>
      <c r="K40" s="1207"/>
      <c r="L40" s="1207"/>
      <c r="M40" s="1207"/>
      <c r="N40" s="1208"/>
      <c r="P40" s="297" t="str">
        <f t="shared" si="101"/>
        <v/>
      </c>
      <c r="Q40" s="297" t="str">
        <f t="shared" si="100"/>
        <v/>
      </c>
      <c r="R40" s="297" t="str">
        <f t="shared" si="100"/>
        <v/>
      </c>
      <c r="S40" s="298" t="str">
        <f t="shared" si="100"/>
        <v/>
      </c>
      <c r="T40" s="297" t="str">
        <f t="shared" si="100"/>
        <v/>
      </c>
      <c r="U40" s="297" t="str">
        <f t="shared" si="100"/>
        <v/>
      </c>
      <c r="V40" s="1160" t="s">
        <v>503</v>
      </c>
      <c r="W40" s="1161"/>
      <c r="X40" s="424">
        <f ca="1">IF(OR(X36="",X37=""),0,SUM(X37+X38-X36))</f>
        <v>4800.5200000000013</v>
      </c>
      <c r="Y40"/>
      <c r="AB40" s="261"/>
      <c r="AC40" s="358" t="str">
        <f>IF('Data Entry'!H24="","",'Data Entry'!H24)</f>
        <v/>
      </c>
      <c r="AD40" s="356" t="str">
        <f>IF('Data Entry'!G24="","",'Data Entry'!G24)</f>
        <v/>
      </c>
      <c r="AE40" s="363" t="str">
        <f>IF('Data Entry'!J24="","",'Data Entry'!J24)</f>
        <v/>
      </c>
      <c r="AF40" s="402" t="str">
        <f>IF('Data Entry'!I24="","",'Data Entry'!I24)</f>
        <v/>
      </c>
      <c r="AG40" s="301"/>
      <c r="AH40"/>
      <c r="AI40" s="304" t="str">
        <f t="shared" ca="1" si="123"/>
        <v/>
      </c>
      <c r="AJ40" s="305" t="str">
        <f t="shared" ca="1" si="102"/>
        <v/>
      </c>
      <c r="AK40" s="306" t="str">
        <f t="shared" ca="1" si="103"/>
        <v/>
      </c>
      <c r="AL40" s="307" t="str">
        <f t="shared" ca="1" si="104"/>
        <v/>
      </c>
      <c r="AM40" s="304">
        <f t="shared" ca="1" si="124"/>
        <v>49</v>
      </c>
      <c r="AN40" s="305" t="str">
        <f t="shared" ca="1" si="105"/>
        <v>Car Payment 1</v>
      </c>
      <c r="AO40" s="306">
        <f t="shared" ca="1" si="106"/>
        <v>350</v>
      </c>
      <c r="AP40" s="307">
        <f t="shared" ca="1" si="107"/>
        <v>18000</v>
      </c>
      <c r="AQ40" s="304" t="str">
        <f t="shared" ca="1" si="125"/>
        <v/>
      </c>
      <c r="AR40" s="305" t="str">
        <f t="shared" ca="1" si="108"/>
        <v/>
      </c>
      <c r="AS40" s="306" t="str">
        <f t="shared" ca="1" si="109"/>
        <v/>
      </c>
      <c r="AT40" s="307" t="str">
        <f t="shared" ca="1" si="110"/>
        <v/>
      </c>
      <c r="AU40" s="304" t="str">
        <f t="shared" ca="1" si="126"/>
        <v/>
      </c>
      <c r="AV40" s="305" t="str">
        <f t="shared" ca="1" si="111"/>
        <v/>
      </c>
      <c r="AW40" s="306" t="str">
        <f t="shared" ca="1" si="112"/>
        <v/>
      </c>
      <c r="AX40" s="307" t="str">
        <f t="shared" ca="1" si="113"/>
        <v/>
      </c>
      <c r="AY40" s="304" t="str">
        <f t="shared" ca="1" si="127"/>
        <v/>
      </c>
      <c r="AZ40" s="305" t="str">
        <f t="shared" ca="1" si="114"/>
        <v/>
      </c>
      <c r="BA40" s="306" t="str">
        <f t="shared" ca="1" si="115"/>
        <v/>
      </c>
      <c r="BB40" s="307" t="str">
        <f t="shared" ca="1" si="116"/>
        <v/>
      </c>
      <c r="BC40" s="304" t="str">
        <f t="shared" ca="1" si="128"/>
        <v/>
      </c>
      <c r="BD40" s="305" t="str">
        <f t="shared" ca="1" si="117"/>
        <v/>
      </c>
      <c r="BE40" s="306" t="str">
        <f t="shared" ca="1" si="118"/>
        <v/>
      </c>
      <c r="BF40" s="307" t="str">
        <f t="shared" ca="1" si="119"/>
        <v/>
      </c>
      <c r="BG40" s="304" t="str">
        <f t="shared" ca="1" si="129"/>
        <v/>
      </c>
      <c r="BH40" s="305" t="str">
        <f t="shared" ca="1" si="120"/>
        <v/>
      </c>
      <c r="BI40" s="306" t="str">
        <f t="shared" ca="1" si="121"/>
        <v/>
      </c>
      <c r="BJ40" s="307" t="str">
        <f t="shared" ca="1" si="122"/>
        <v/>
      </c>
      <c r="BL40" s="412" t="str">
        <f ca="1">IF(OR(BM40="",BM40=0),"",MAX(BL$5:BL39)+1)</f>
        <v/>
      </c>
      <c r="BM40" s="316" t="str">
        <f ca="1">IFERROR(INDEX($AJ$6:$AJ$17, ROWS(BM$4:$BM38)), IFERROR(INDEX($AN$6:$AN$17, ROWS(BM$4:$BM38)-ROWS($AJ$6:$AJ$17)), IFERROR(INDEX($AR$6:$AR$17, ROWS(BM$4:$BM38)-ROWS($AJ$6:$AJ$17)-ROWS($AN$6:$AN$17)),IFERROR(INDEX($AV$6:$AV$17, ROWS(BM$4:$BM38)-ROWS($AJ$6:$AJ$17)-ROWS($AN$6:$AN$17)-ROWS($AR$6:$AR$17)),IFERROR(INDEX($AZ$6:$AZ$17, ROWS(BM$4:$BM38)-ROWS($AJ$6:$AJ$17)-ROWS($AN$6:$AN$17)-ROWS($AR$6:$AR$17)-ROWS($AV$6:$AV$17)),IFERROR(INDEX($BD$6:$BD$17, ROWS(BM$4:$BM38)-ROWS($AJ$6:$AJ$17)-ROWS($AN$6:$AN$17)-ROWS($AR$6:$AR$17)-ROWS($AV$6:$AV$17)-ROWS($AZ$6:$AZ$17)),IFERROR(INDEX($BH$6:$BH$17, ROWS(BM$4:$BM38)-ROWS($AJ$6:$AJ$17)-ROWS($AN$6:$AN$17)-ROWS($AR$6:$AR$17)-ROWS($AV$6:$AV$17)-ROWS($AZ$6:$AZ$17)-ROWS($BD$6:$BD$17)), "")))))))</f>
        <v/>
      </c>
      <c r="BN40" s="316" t="str">
        <f t="shared" ca="1" si="30"/>
        <v/>
      </c>
      <c r="BO40" s="316" t="str">
        <f ca="1">IF(OR(BP40="",BP40=0),"",MAX(BO$5:BO39)+1)</f>
        <v/>
      </c>
      <c r="BP40" s="316" t="str">
        <f ca="1">IFERROR(INDEX($AK$6:$AK$17, ROWS($BP$4:BP38)), IFERROR(INDEX($AO$6:$AO$17, ROWS($BP$4:BP38)-ROWS($AK$6:$AK$17)), IFERROR(INDEX($AS$6:$AS$17, ROWS($BP$4:BP38)-ROWS($AK$6:$AK$17)-ROWS($AO$6:$AO$17)),IFERROR(INDEX($AW$6:$AW$17, ROWS($BP$4:BP38)-ROWS($AK$6:$AK$17)-ROWS($AO$6:$AO$17)-ROWS($AS$6:$AS$17)),IFERROR(INDEX($BA$6:$BA$17, ROWS($BP$4:BP38)-ROWS($AK$6:$AK$17)-ROWS($AO$6:$AO$17)-ROWS($AS$6:$AS$17)-ROWS($AW$6:$AW$17)),IFERROR(INDEX($BE$6:$BE$17, ROWS($BP$4:BP38)-ROWS($AK$6:$AK$17)-ROWS($AO$6:$AO$17)-ROWS($AS$6:$AS$17)-ROWS($AW$6:$AW$17)-ROWS($BA$6:$BA$17)),IFERROR(INDEX($BI$6:$BI$17, ROWS($BP$4:BP38)-ROWS($AK$6:$AK$17)-ROWS($AO$6:$AO$17)-ROWS($AS$6:$AS$17)-ROWS($AW$6:$AW$17)-ROWS($BA$6:$BA$17)-ROWS($BE$6:$BE$17)), "")))))))</f>
        <v/>
      </c>
      <c r="BQ40" s="316" t="str">
        <f t="shared" ca="1" si="31"/>
        <v/>
      </c>
      <c r="BR40" s="413" t="str">
        <f t="shared" ca="1" si="32"/>
        <v/>
      </c>
      <c r="BS40" s="412" t="str">
        <f ca="1">IF(OR(BT40="",BT40=0),"",MAX(BS$5:BS39)+1)</f>
        <v/>
      </c>
      <c r="BT40" s="316" t="str">
        <f ca="1">IFERROR(INDEX($AJ$22:$AJ$33, ROWS($BT$4:BT38)), IFERROR(INDEX($AN$22:$AN$33, ROWS($BT$4:BT38)-ROWS($AJ$22:$AJ$33)), IFERROR(INDEX($AR$22:$AR$33, ROWS($BT$4:BT38)-ROWS($AJ$22:$AJ$33)-ROWS($AN$22:$AN$33)),IFERROR(INDEX($AV$22:$AV$33, ROWS($BT$4:BT38)-ROWS($AJ$22:$AJ$33)-ROWS($AN$22:$AN$33)-ROWS($AR$22:$AR$33)),IFERROR(INDEX($AZ$22:$AZ$33, ROWS($BT$4:BT38)-ROWS($AJ$22:$AJ$33)-ROWS($AN$22:$AN$33)-ROWS($AR$22:$AR$33)-ROWS($AV$22:$AV$33)),IFERROR(INDEX($BD$22:$BD$33, ROWS($BT$4:BT38)-ROWS($AJ$22:$AJ$33)-ROWS($AN$22:$AN$33)-ROWS($AR$22:$AR$33)-ROWS($AV$22:$AV$33)-ROWS($AZ$22:$AZ$33)),IFERROR(INDEX($BH$22:$BH$33, ROWS($BT$4:BT38)-ROWS($AJ$22:$AJ$33)-ROWS($AN$22:$AN$33)-ROWS($AR$22:$AR$33)-ROWS($AV$22:$AV$33)-ROWS($AZ$22:$AZ$33)-ROWS($BD$22:$BD$33)), "")))))))</f>
        <v/>
      </c>
      <c r="BU40" s="316" t="str">
        <f t="shared" ca="1" si="33"/>
        <v/>
      </c>
      <c r="BV40" s="316" t="str">
        <f ca="1">IF(OR(BW40="",BW40=0),"",MAX(BV$5:BV39)+1)</f>
        <v/>
      </c>
      <c r="BW40" s="316" t="str">
        <f ca="1">IFERROR(INDEX($AK$22:$AK$33, ROWS($BW$4:BW38)), IFERROR(INDEX($AO$22:$AO$33, ROWS($BW$4:BW38)-ROWS($AK$22:$AK$33)), IFERROR(INDEX($AS$22:$AS$33, ROWS($BW$4:BW38)-ROWS($AK$22:$AK$33)-ROWS($AO$22:$AO$33)),IFERROR(INDEX($AW$22:$AW$33, ROWS($BW$4:BW38)-ROWS($AK$22:$AK$33)-ROWS($AO$22:$AO$33)-ROWS($AS$22:$AS$33)),IFERROR(INDEX($BA$22:$BA$33, ROWS($BW$4:BW38)-ROWS($AK$22:$AK$33)-ROWS($AO$22:$AO$33)-ROWS($AS$22:$AS$33)-ROWS($AW$22:$AW$33)),IFERROR(INDEX($BE$22:$BE$33, ROWS($BW$4:BW38)-ROWS($AK$22:$AK$33)-ROWS($AO$22:$AO$33)-ROWS($AS$22:$AS$33)-ROWS($AW$22:$AW$33)-ROWS($BA$22:$BA$33)),IFERROR(INDEX($BI$22:$BI$33, ROWS($BW$4:BW38)-ROWS($AK$22:$AK$33)-ROWS($AO$22:$AO$33)-ROWS($AS$22:$AS$33)-ROWS($AW$22:$AW$33)-ROWS($BA$22:$BA$33)-ROWS($BE$22:$BE$33)), "")))))))</f>
        <v/>
      </c>
      <c r="BX40" s="316" t="str">
        <f t="shared" ca="1" si="34"/>
        <v/>
      </c>
      <c r="BY40" s="413" t="str">
        <f t="shared" ca="1" si="35"/>
        <v/>
      </c>
      <c r="BZ40" s="412" t="str">
        <f ca="1">IF(OR(CA40="",CA40=0),"",MAX(BZ$5:BZ39)+1)</f>
        <v/>
      </c>
      <c r="CA40" s="316" t="str">
        <f ca="1">IFERROR(INDEX($AJ$38:$AJ$49, ROWS($CA$4:CA38)), IFERROR(INDEX($AN$38:$AN$49, ROWS($CA$4:CA38)-ROWS($AJ$38:$AJ$49)), IFERROR(INDEX($AR$38:$AR$49, ROWS($CA$4:CA38)-ROWS($AJ$38:$AJ$49)-ROWS($AN$38:$AN$49)),IFERROR(INDEX($AV$38:$AV$49, ROWS($CA$4:CA38)-ROWS($AJ$38:$AJ$49)-ROWS($AN$38:$AN$49)-ROWS($AR$38:$AR$49)),IFERROR(INDEX($AZ$38:$AZ$49, ROWS($CA$4:CA38)-ROWS($AJ$38:$AJ$49)-ROWS($AN$38:$AN$49)-ROWS($AR$38:$AR$49)-ROWS($AV$38:$AV$49)),IFERROR(INDEX($BD$38:$BD$49, ROWS($CA$4:CA38)-ROWS($AJ$38:$AJ$49)-ROWS($AN$38:$AN$49)-ROWS($AR$38:$AR$49)-ROWS($AV$38:$AV$49)-ROWS($AZ$38:$AZ$49)),IFERROR(INDEX($BH$38:$BH$49, ROWS($CA$4:CA38)-ROWS($AJ$38:$AJ$49)-ROWS($AN$38:$AN$49)-ROWS($AR$38:$AR$49)-ROWS($AV$38:$AV$49)-ROWS($AZ$38:$AZ$49)-ROWS($BD$38:$BD$49)), "")))))))</f>
        <v/>
      </c>
      <c r="CB40" s="316" t="str">
        <f t="shared" ca="1" si="36"/>
        <v/>
      </c>
      <c r="CC40" s="316" t="str">
        <f ca="1">IF(OR(CD40="",CD40=0),"",MAX(CC$5:CC39)+1)</f>
        <v/>
      </c>
      <c r="CD40" s="316" t="str">
        <f ca="1">IFERROR(INDEX($AK$38:$AK$49, ROWS($CD$4:CD38)), IFERROR(INDEX($AO$38:$AO$49, ROWS($CD$4:CD38)-ROWS($AK$38:$AK$49)), IFERROR(INDEX($AS$38:$AS$49, ROWS($CD$4:CD38)-ROWS($AK$38:$AK$49)-ROWS($AO$38:$AO$49)),IFERROR(INDEX($AW$38:$AW$49, ROWS($CD$4:CD38)-ROWS($AK$38:$AK$49)-ROWS($AO$38:$AO$49)-ROWS($AS$38:$AS$49)),IFERROR(INDEX($BA$38:$BA$49, ROWS($CD$4:CD38)-ROWS($AK$38:$AK$49)-ROWS($AO$38:$AO$49)-ROWS($AS$38:$AS$49)-ROWS($AW$38:$AW$49)),IFERROR(INDEX($BE$38:$BE$49, ROWS($CD$4:CD38)-ROWS($AK$38:$AK$49)-ROWS($AO$38:$AO$49)-ROWS($AS$38:$AS$49)-ROWS($AW$38:$AW$49)-ROWS($BA$38:$BA$49)),IFERROR(INDEX($BI$38:$BI$49, ROWS($CD$4:CD38)-ROWS($AK$38:$AK$49)-ROWS($AO$38:$AO$49)-ROWS($AS$38:$AS$49)-ROWS($AW$38:$AW$49)-ROWS($BA$38:$BA$49)-ROWS($BE$38:$BE$49)), "")))))))</f>
        <v/>
      </c>
      <c r="CE40" s="316" t="str">
        <f t="shared" ca="1" si="37"/>
        <v/>
      </c>
      <c r="CF40" s="413" t="str">
        <f t="shared" ca="1" si="38"/>
        <v/>
      </c>
      <c r="CG40" s="412" t="str">
        <f ca="1">IF(OR(CH40="",CH40=0),"",MAX(CG$5:CG39)+1)</f>
        <v/>
      </c>
      <c r="CH40" s="316" t="str">
        <f ca="1">IFERROR(INDEX($AJ$54:$AJ$65, ROWS($CH$4:CH38)), IFERROR(INDEX($AN$54:$AN$65, ROWS($CH$4:CH38)-ROWS($AJ$54:$AJ$65)), IFERROR(INDEX($AR$54:$AR$65, ROWS($CH$4:CH38)-ROWS($AJ$54:$AJ$65)-ROWS($AN$54:$AN$65)),IFERROR(INDEX($AV$54:$AV$65, ROWS($CH$4:CH38)-ROWS($AJ$54:$AJ$65)-ROWS($AN$54:$AN$65)-ROWS($AR$54:$AR$65)),IFERROR(INDEX($AZ$54:$AZ$65, ROWS($CH$4:CH38)-ROWS($AJ$54:$AJ$65)-ROWS($AN$54:$AN$65)-ROWS($AR$54:$AR$65)-ROWS($AV$54:$AV$65)),IFERROR(INDEX($BD$54:$BD$65, ROWS($CH$4:CH38)-ROWS($AJ$54:$AJ$65)-ROWS($AN$54:$AN$65)-ROWS($AR$54:$AR$65)-ROWS($AV$54:$AV$65)-ROWS($AZ$54:$AZ$65)),IFERROR(INDEX($BH$54:$BH$65, ROWS($CH$4:CH38)-ROWS($AJ$54:$AJ$65)-ROWS($AN$54:$AN$65)-ROWS($AR$54:$AR$65)-ROWS($AV$54:$AV$65)-ROWS($AZ$54:$AZ$65)-ROWS($BD$54:$BD$65)), "")))))))</f>
        <v/>
      </c>
      <c r="CI40" s="316" t="str">
        <f t="shared" ca="1" si="39"/>
        <v/>
      </c>
      <c r="CJ40" s="316" t="str">
        <f ca="1">IF(OR(CK40="",CK40=0),"",MAX(CJ$5:CJ39)+1)</f>
        <v/>
      </c>
      <c r="CK40" s="316" t="str">
        <f ca="1">IFERROR(INDEX($AK$54:$AK$65, ROWS($CK$4:CK38)), IFERROR(INDEX($AO$54:$AO$65, ROWS($CK$4:CK38)-ROWS($AK$54:$AK$65)), IFERROR(INDEX($AS$54:$AS$65, ROWS($CK$4:CK38)-ROWS($AK$54:$AK$65)-ROWS($AO$54:$AO$65)),IFERROR(INDEX($AW$54:$AW$65, ROWS($CK$4:CK38)-ROWS($AK$54:$AK$65)-ROWS($AO$54:$AO$65)-ROWS($AS$54:$AS$65)),IFERROR(INDEX($BA$54:$BA$65, ROWS($CK$4:CK38)-ROWS($AK$54:$AK$65)-ROWS($AO$54:$AO$65)-ROWS($AS$54:$AS$65)-ROWS($AW$54:$AW$65)),IFERROR(INDEX($BE$54:$BE$65, ROWS($CK$4:CK38)-ROWS($AK$54:$AK$65)-ROWS($AO$54:$AO$65)-ROWS($AS$54:$AS$65)-ROWS($AW$54:$AW$65)-ROWS($BA$54:$BA$65)),IFERROR(INDEX($BI$54:$BI$65, ROWS($CK$4:CK38)-ROWS($AK$54:$AK$65)-ROWS($AO$54:$AO$65)-ROWS($AS$54:$AS$65)-ROWS($AW$54:$AW$65)-ROWS($BA$54:$BA$65)-ROWS($BE$54:$BE$65)), "")))))))</f>
        <v/>
      </c>
      <c r="CL40" s="316" t="str">
        <f t="shared" ca="1" si="40"/>
        <v/>
      </c>
      <c r="CM40" s="413" t="str">
        <f t="shared" ca="1" si="41"/>
        <v/>
      </c>
      <c r="CN40" s="412" t="str">
        <f ca="1">IF(OR(CO40="",CO40=0),"",MAX(CN$5:CN39)+1)</f>
        <v/>
      </c>
      <c r="CO40" s="316" t="str">
        <f ca="1">IFERROR(INDEX($AJ$70:$AJ$81, ROWS($CO$4:CO38)), IFERROR(INDEX($AN$70:$AN$81, ROWS($CO$4:CO38)-ROWS($AJ$70:$AJ$81)), IFERROR(INDEX($AR$70:$AR$81, ROWS($CO$4:CO38)-ROWS($AJ$70:$AJ$81)-ROWS($AN$70:$AN$81)),IFERROR(INDEX($AV$70:$AV$81, ROWS($CO$4:CO38)-ROWS($AJ$70:$AJ$81)-ROWS($AN$70:$AN$81)-ROWS($AR$70:$AR$81)),IFERROR(INDEX($AZ$70:$AZ$81, ROWS($CO$4:CO38)-ROWS($AJ$70:$AJ$81)-ROWS($AN$70:$AN$81)-ROWS($AR$70:$AR$81)-ROWS($AV$70:$AV$81)),IFERROR(INDEX($BD$70:$BD$81, ROWS($CO$4:CO38)-ROWS($AJ$70:$AJ$81)-ROWS($AN$70:$AN$81)-ROWS($AR$70:$AR$81)-ROWS($AV$70:$AV$81)-ROWS($AZ$70:$AZ$81)),IFERROR(INDEX($BH$70:$BH$81, ROWS($CO$4:CO38)-ROWS($AJ$70:$AJ$81)-ROWS($AN$70:$AN$81)-ROWS($AR$70:$AR$81)-ROWS($AV$70:$AV$81)-ROWS($AZ$70:$AZ$81)-ROWS($BD$70:$BD$81)), "")))))))</f>
        <v/>
      </c>
      <c r="CP40" s="316" t="str">
        <f t="shared" ca="1" si="42"/>
        <v/>
      </c>
      <c r="CQ40" s="316" t="str">
        <f ca="1">IF(OR(CR40="",CR40=0),"",MAX(CQ$5:CQ39)+1)</f>
        <v/>
      </c>
      <c r="CR40" s="316" t="str">
        <f ca="1">IFERROR(INDEX($AK$70:$AK$81, ROWS($CR$4:CR38)), IFERROR(INDEX($AO$70:$AO$81, ROWS($CR$4:CR38)-ROWS($AK$70:$AK$81)), IFERROR(INDEX($AS$70:$AS$81, ROWS($CR$4:CR38)-ROWS($AK$70:$AK$81)-ROWS($AO$70:$AO$81)),IFERROR(INDEX($AW$70:$AW$81, ROWS($CR$4:CR38)-ROWS($AK$70:$AK$81)-ROWS($AO$70:$AO$81)-ROWS($AS$70:$AS$81)),IFERROR(INDEX($BA$70:$BA$81, ROWS($CR$4:CR38)-ROWS($AK$70:$AK$81)-ROWS($AO$70:$AO$81)-ROWS($AS$70:$AS$81)-ROWS($AW$70:$AW$81)),IFERROR(INDEX($BE$70:$BE$81, ROWS($CR$4:CR38)-ROWS($AK$70:$AK$81)-ROWS($AO$70:$AO$81)-ROWS($AS$70:$AS$81)-ROWS($AW$70:$AW$81)-ROWS($BA$70:$BA$81)),IFERROR(INDEX($BI$70:$BI$81, ROWS($CR$4:CR38)-ROWS($AK$70:$AK$81)-ROWS($AO$70:$AO$81)-ROWS($AS$70:$AS$81)-ROWS($AW$70:$AW$81)-ROWS($BA$70:$BA$81)-ROWS($BE$70:$BE$81)), "")))))))</f>
        <v/>
      </c>
      <c r="CS40" s="316" t="str">
        <f t="shared" ca="1" si="43"/>
        <v/>
      </c>
      <c r="CT40" s="413" t="str">
        <f t="shared" ca="1" si="44"/>
        <v/>
      </c>
      <c r="CU40" s="412" t="str">
        <f>IF(OR(CV40="",CV40=0),"",MAX(CU$5:CU39)+1)</f>
        <v/>
      </c>
      <c r="CV40" s="316" t="str">
        <f>IFERROR(INDEX($AJ$86:$AJ$97, ROWS($CV$4:CV38)), IFERROR(INDEX($AN$86:$AN$97, ROWS($CV$4:CV38)-ROWS($AJ$86:$AJ$97)), ""))</f>
        <v/>
      </c>
      <c r="CW40" s="316" t="str">
        <f t="shared" si="45"/>
        <v/>
      </c>
      <c r="CX40" s="316" t="str">
        <f>IF(OR(CY40="",CY40=0),"",MAX(CX$5:CX39)+1)</f>
        <v/>
      </c>
      <c r="CY40" s="316" t="str">
        <f>IFERROR(INDEX($AK$86:$AK$97, ROWS($CY$4:CY38)), IFERROR(INDEX($AO$86:$AO$97, ROWS($CY$4:CY38)-ROWS($AK$86:$AK$97)), ""))</f>
        <v/>
      </c>
      <c r="CZ40" s="316" t="str">
        <f t="shared" si="46"/>
        <v/>
      </c>
      <c r="DA40" s="413" t="str">
        <f t="shared" si="47"/>
        <v/>
      </c>
      <c r="DC40" s="438" t="str">
        <f ca="1">IF(OR(DD40="",DD40=0),"",MAX(DC$25:DC39)+1)</f>
        <v/>
      </c>
      <c r="DD40" s="434" t="str">
        <f t="shared" ca="1" si="90"/>
        <v/>
      </c>
      <c r="DE40" s="413" t="str">
        <f t="shared" ca="1" si="91"/>
        <v/>
      </c>
      <c r="DF40" s="431" t="str">
        <f ca="1">IF(OR(DG40="",DG40=0),"",MAX(DF$25:DF39)+1)</f>
        <v/>
      </c>
      <c r="DG40" s="412" t="str">
        <f t="shared" ca="1" si="92"/>
        <v/>
      </c>
      <c r="DH40" s="413" t="str">
        <f t="shared" ca="1" si="93"/>
        <v/>
      </c>
      <c r="DI40" s="412" t="str">
        <f t="shared" ca="1" si="94"/>
        <v/>
      </c>
      <c r="DJ40" s="413" t="str">
        <f t="shared" ca="1" si="95"/>
        <v/>
      </c>
      <c r="DK40" s="412" t="str">
        <f t="shared" ca="1" si="96"/>
        <v/>
      </c>
      <c r="DL40" s="413" t="str">
        <f t="shared" ca="1" si="97"/>
        <v/>
      </c>
    </row>
    <row r="41" spans="1:123" x14ac:dyDescent="0.3">
      <c r="AC41" s="358" t="str">
        <f>IF('Data Entry'!H25="","",'Data Entry'!H25)</f>
        <v/>
      </c>
      <c r="AD41" s="356" t="str">
        <f>IF('Data Entry'!G25="","",'Data Entry'!G25)</f>
        <v/>
      </c>
      <c r="AE41" s="363" t="str">
        <f>IF('Data Entry'!J25="","",'Data Entry'!J25)</f>
        <v/>
      </c>
      <c r="AF41" s="402" t="str">
        <f>IF('Data Entry'!I25="","",'Data Entry'!I25)</f>
        <v/>
      </c>
      <c r="AI41" s="304" t="str">
        <f t="shared" ca="1" si="123"/>
        <v/>
      </c>
      <c r="AJ41" s="305" t="str">
        <f t="shared" ca="1" si="102"/>
        <v/>
      </c>
      <c r="AK41" s="306" t="str">
        <f t="shared" ca="1" si="103"/>
        <v/>
      </c>
      <c r="AL41" s="307" t="str">
        <f t="shared" ca="1" si="104"/>
        <v/>
      </c>
      <c r="AM41" s="304">
        <f t="shared" ca="1" si="124"/>
        <v>50</v>
      </c>
      <c r="AN41" s="305" t="str">
        <f t="shared" ca="1" si="105"/>
        <v>Car Payment 2</v>
      </c>
      <c r="AO41" s="306">
        <f t="shared" ca="1" si="106"/>
        <v>200</v>
      </c>
      <c r="AP41" s="307">
        <f t="shared" ca="1" si="107"/>
        <v>8000</v>
      </c>
      <c r="AQ41" s="304" t="str">
        <f t="shared" ca="1" si="125"/>
        <v/>
      </c>
      <c r="AR41" s="305" t="str">
        <f t="shared" ca="1" si="108"/>
        <v/>
      </c>
      <c r="AS41" s="306" t="str">
        <f t="shared" ca="1" si="109"/>
        <v/>
      </c>
      <c r="AT41" s="307" t="str">
        <f t="shared" ca="1" si="110"/>
        <v/>
      </c>
      <c r="AU41" s="304" t="str">
        <f t="shared" ca="1" si="126"/>
        <v/>
      </c>
      <c r="AV41" s="305" t="str">
        <f t="shared" ca="1" si="111"/>
        <v/>
      </c>
      <c r="AW41" s="306" t="str">
        <f t="shared" ca="1" si="112"/>
        <v/>
      </c>
      <c r="AX41" s="307" t="str">
        <f t="shared" ca="1" si="113"/>
        <v/>
      </c>
      <c r="AY41" s="304" t="str">
        <f t="shared" ca="1" si="127"/>
        <v/>
      </c>
      <c r="AZ41" s="305" t="str">
        <f t="shared" ca="1" si="114"/>
        <v/>
      </c>
      <c r="BA41" s="306" t="str">
        <f t="shared" ca="1" si="115"/>
        <v/>
      </c>
      <c r="BB41" s="307" t="str">
        <f t="shared" ca="1" si="116"/>
        <v/>
      </c>
      <c r="BC41" s="304" t="str">
        <f t="shared" ca="1" si="128"/>
        <v/>
      </c>
      <c r="BD41" s="305" t="str">
        <f t="shared" ca="1" si="117"/>
        <v/>
      </c>
      <c r="BE41" s="306" t="str">
        <f t="shared" ca="1" si="118"/>
        <v/>
      </c>
      <c r="BF41" s="307" t="str">
        <f t="shared" ca="1" si="119"/>
        <v/>
      </c>
      <c r="BG41" s="304" t="str">
        <f t="shared" ca="1" si="129"/>
        <v/>
      </c>
      <c r="BH41" s="305" t="str">
        <f t="shared" ca="1" si="120"/>
        <v/>
      </c>
      <c r="BI41" s="306" t="str">
        <f t="shared" ca="1" si="121"/>
        <v/>
      </c>
      <c r="BJ41" s="307" t="str">
        <f t="shared" ca="1" si="122"/>
        <v/>
      </c>
      <c r="BL41" s="412" t="str">
        <f ca="1">IF(OR(BM41="",BM41=0),"",MAX(BL$5:BL40)+1)</f>
        <v/>
      </c>
      <c r="BM41" s="316" t="str">
        <f ca="1">IFERROR(INDEX($AJ$6:$AJ$17, ROWS(BM$4:$BM39)), IFERROR(INDEX($AN$6:$AN$17, ROWS(BM$4:$BM39)-ROWS($AJ$6:$AJ$17)), IFERROR(INDEX($AR$6:$AR$17, ROWS(BM$4:$BM39)-ROWS($AJ$6:$AJ$17)-ROWS($AN$6:$AN$17)),IFERROR(INDEX($AV$6:$AV$17, ROWS(BM$4:$BM39)-ROWS($AJ$6:$AJ$17)-ROWS($AN$6:$AN$17)-ROWS($AR$6:$AR$17)),IFERROR(INDEX($AZ$6:$AZ$17, ROWS(BM$4:$BM39)-ROWS($AJ$6:$AJ$17)-ROWS($AN$6:$AN$17)-ROWS($AR$6:$AR$17)-ROWS($AV$6:$AV$17)),IFERROR(INDEX($BD$6:$BD$17, ROWS(BM$4:$BM39)-ROWS($AJ$6:$AJ$17)-ROWS($AN$6:$AN$17)-ROWS($AR$6:$AR$17)-ROWS($AV$6:$AV$17)-ROWS($AZ$6:$AZ$17)),IFERROR(INDEX($BH$6:$BH$17, ROWS(BM$4:$BM39)-ROWS($AJ$6:$AJ$17)-ROWS($AN$6:$AN$17)-ROWS($AR$6:$AR$17)-ROWS($AV$6:$AV$17)-ROWS($AZ$6:$AZ$17)-ROWS($BD$6:$BD$17)), "")))))))</f>
        <v/>
      </c>
      <c r="BN41" s="316" t="str">
        <f t="shared" ca="1" si="30"/>
        <v/>
      </c>
      <c r="BO41" s="316" t="str">
        <f ca="1">IF(OR(BP41="",BP41=0),"",MAX(BO$5:BO40)+1)</f>
        <v/>
      </c>
      <c r="BP41" s="316" t="str">
        <f ca="1">IFERROR(INDEX($AK$6:$AK$17, ROWS($BP$4:BP39)), IFERROR(INDEX($AO$6:$AO$17, ROWS($BP$4:BP39)-ROWS($AK$6:$AK$17)), IFERROR(INDEX($AS$6:$AS$17, ROWS($BP$4:BP39)-ROWS($AK$6:$AK$17)-ROWS($AO$6:$AO$17)),IFERROR(INDEX($AW$6:$AW$17, ROWS($BP$4:BP39)-ROWS($AK$6:$AK$17)-ROWS($AO$6:$AO$17)-ROWS($AS$6:$AS$17)),IFERROR(INDEX($BA$6:$BA$17, ROWS($BP$4:BP39)-ROWS($AK$6:$AK$17)-ROWS($AO$6:$AO$17)-ROWS($AS$6:$AS$17)-ROWS($AW$6:$AW$17)),IFERROR(INDEX($BE$6:$BE$17, ROWS($BP$4:BP39)-ROWS($AK$6:$AK$17)-ROWS($AO$6:$AO$17)-ROWS($AS$6:$AS$17)-ROWS($AW$6:$AW$17)-ROWS($BA$6:$BA$17)),IFERROR(INDEX($BI$6:$BI$17, ROWS($BP$4:BP39)-ROWS($AK$6:$AK$17)-ROWS($AO$6:$AO$17)-ROWS($AS$6:$AS$17)-ROWS($AW$6:$AW$17)-ROWS($BA$6:$BA$17)-ROWS($BE$6:$BE$17)), "")))))))</f>
        <v/>
      </c>
      <c r="BQ41" s="316" t="str">
        <f t="shared" ca="1" si="31"/>
        <v/>
      </c>
      <c r="BR41" s="413" t="str">
        <f t="shared" ca="1" si="32"/>
        <v/>
      </c>
      <c r="BS41" s="412" t="str">
        <f ca="1">IF(OR(BT41="",BT41=0),"",MAX(BS$5:BS40)+1)</f>
        <v/>
      </c>
      <c r="BT41" s="316" t="str">
        <f ca="1">IFERROR(INDEX($AJ$22:$AJ$33, ROWS($BT$4:BT39)), IFERROR(INDEX($AN$22:$AN$33, ROWS($BT$4:BT39)-ROWS($AJ$22:$AJ$33)), IFERROR(INDEX($AR$22:$AR$33, ROWS($BT$4:BT39)-ROWS($AJ$22:$AJ$33)-ROWS($AN$22:$AN$33)),IFERROR(INDEX($AV$22:$AV$33, ROWS($BT$4:BT39)-ROWS($AJ$22:$AJ$33)-ROWS($AN$22:$AN$33)-ROWS($AR$22:$AR$33)),IFERROR(INDEX($AZ$22:$AZ$33, ROWS($BT$4:BT39)-ROWS($AJ$22:$AJ$33)-ROWS($AN$22:$AN$33)-ROWS($AR$22:$AR$33)-ROWS($AV$22:$AV$33)),IFERROR(INDEX($BD$22:$BD$33, ROWS($BT$4:BT39)-ROWS($AJ$22:$AJ$33)-ROWS($AN$22:$AN$33)-ROWS($AR$22:$AR$33)-ROWS($AV$22:$AV$33)-ROWS($AZ$22:$AZ$33)),IFERROR(INDEX($BH$22:$BH$33, ROWS($BT$4:BT39)-ROWS($AJ$22:$AJ$33)-ROWS($AN$22:$AN$33)-ROWS($AR$22:$AR$33)-ROWS($AV$22:$AV$33)-ROWS($AZ$22:$AZ$33)-ROWS($BD$22:$BD$33)), "")))))))</f>
        <v/>
      </c>
      <c r="BU41" s="316" t="str">
        <f t="shared" ca="1" si="33"/>
        <v/>
      </c>
      <c r="BV41" s="316" t="str">
        <f ca="1">IF(OR(BW41="",BW41=0),"",MAX(BV$5:BV40)+1)</f>
        <v/>
      </c>
      <c r="BW41" s="316" t="str">
        <f ca="1">IFERROR(INDEX($AK$22:$AK$33, ROWS($BW$4:BW39)), IFERROR(INDEX($AO$22:$AO$33, ROWS($BW$4:BW39)-ROWS($AK$22:$AK$33)), IFERROR(INDEX($AS$22:$AS$33, ROWS($BW$4:BW39)-ROWS($AK$22:$AK$33)-ROWS($AO$22:$AO$33)),IFERROR(INDEX($AW$22:$AW$33, ROWS($BW$4:BW39)-ROWS($AK$22:$AK$33)-ROWS($AO$22:$AO$33)-ROWS($AS$22:$AS$33)),IFERROR(INDEX($BA$22:$BA$33, ROWS($BW$4:BW39)-ROWS($AK$22:$AK$33)-ROWS($AO$22:$AO$33)-ROWS($AS$22:$AS$33)-ROWS($AW$22:$AW$33)),IFERROR(INDEX($BE$22:$BE$33, ROWS($BW$4:BW39)-ROWS($AK$22:$AK$33)-ROWS($AO$22:$AO$33)-ROWS($AS$22:$AS$33)-ROWS($AW$22:$AW$33)-ROWS($BA$22:$BA$33)),IFERROR(INDEX($BI$22:$BI$33, ROWS($BW$4:BW39)-ROWS($AK$22:$AK$33)-ROWS($AO$22:$AO$33)-ROWS($AS$22:$AS$33)-ROWS($AW$22:$AW$33)-ROWS($BA$22:$BA$33)-ROWS($BE$22:$BE$33)), "")))))))</f>
        <v/>
      </c>
      <c r="BX41" s="316" t="str">
        <f t="shared" ca="1" si="34"/>
        <v/>
      </c>
      <c r="BY41" s="413" t="str">
        <f t="shared" ca="1" si="35"/>
        <v/>
      </c>
      <c r="BZ41" s="412" t="str">
        <f ca="1">IF(OR(CA41="",CA41=0),"",MAX(BZ$5:BZ40)+1)</f>
        <v/>
      </c>
      <c r="CA41" s="316" t="str">
        <f ca="1">IFERROR(INDEX($AJ$38:$AJ$49, ROWS($CA$4:CA39)), IFERROR(INDEX($AN$38:$AN$49, ROWS($CA$4:CA39)-ROWS($AJ$38:$AJ$49)), IFERROR(INDEX($AR$38:$AR$49, ROWS($CA$4:CA39)-ROWS($AJ$38:$AJ$49)-ROWS($AN$38:$AN$49)),IFERROR(INDEX($AV$38:$AV$49, ROWS($CA$4:CA39)-ROWS($AJ$38:$AJ$49)-ROWS($AN$38:$AN$49)-ROWS($AR$38:$AR$49)),IFERROR(INDEX($AZ$38:$AZ$49, ROWS($CA$4:CA39)-ROWS($AJ$38:$AJ$49)-ROWS($AN$38:$AN$49)-ROWS($AR$38:$AR$49)-ROWS($AV$38:$AV$49)),IFERROR(INDEX($BD$38:$BD$49, ROWS($CA$4:CA39)-ROWS($AJ$38:$AJ$49)-ROWS($AN$38:$AN$49)-ROWS($AR$38:$AR$49)-ROWS($AV$38:$AV$49)-ROWS($AZ$38:$AZ$49)),IFERROR(INDEX($BH$38:$BH$49, ROWS($CA$4:CA39)-ROWS($AJ$38:$AJ$49)-ROWS($AN$38:$AN$49)-ROWS($AR$38:$AR$49)-ROWS($AV$38:$AV$49)-ROWS($AZ$38:$AZ$49)-ROWS($BD$38:$BD$49)), "")))))))</f>
        <v/>
      </c>
      <c r="CB41" s="316" t="str">
        <f t="shared" ca="1" si="36"/>
        <v/>
      </c>
      <c r="CC41" s="316" t="str">
        <f ca="1">IF(OR(CD41="",CD41=0),"",MAX(CC$5:CC40)+1)</f>
        <v/>
      </c>
      <c r="CD41" s="316" t="str">
        <f ca="1">IFERROR(INDEX($AK$38:$AK$49, ROWS($CD$4:CD39)), IFERROR(INDEX($AO$38:$AO$49, ROWS($CD$4:CD39)-ROWS($AK$38:$AK$49)), IFERROR(INDEX($AS$38:$AS$49, ROWS($CD$4:CD39)-ROWS($AK$38:$AK$49)-ROWS($AO$38:$AO$49)),IFERROR(INDEX($AW$38:$AW$49, ROWS($CD$4:CD39)-ROWS($AK$38:$AK$49)-ROWS($AO$38:$AO$49)-ROWS($AS$38:$AS$49)),IFERROR(INDEX($BA$38:$BA$49, ROWS($CD$4:CD39)-ROWS($AK$38:$AK$49)-ROWS($AO$38:$AO$49)-ROWS($AS$38:$AS$49)-ROWS($AW$38:$AW$49)),IFERROR(INDEX($BE$38:$BE$49, ROWS($CD$4:CD39)-ROWS($AK$38:$AK$49)-ROWS($AO$38:$AO$49)-ROWS($AS$38:$AS$49)-ROWS($AW$38:$AW$49)-ROWS($BA$38:$BA$49)),IFERROR(INDEX($BI$38:$BI$49, ROWS($CD$4:CD39)-ROWS($AK$38:$AK$49)-ROWS($AO$38:$AO$49)-ROWS($AS$38:$AS$49)-ROWS($AW$38:$AW$49)-ROWS($BA$38:$BA$49)-ROWS($BE$38:$BE$49)), "")))))))</f>
        <v/>
      </c>
      <c r="CE41" s="316" t="str">
        <f t="shared" ca="1" si="37"/>
        <v/>
      </c>
      <c r="CF41" s="413" t="str">
        <f t="shared" ca="1" si="38"/>
        <v/>
      </c>
      <c r="CG41" s="412" t="str">
        <f ca="1">IF(OR(CH41="",CH41=0),"",MAX(CG$5:CG40)+1)</f>
        <v/>
      </c>
      <c r="CH41" s="316" t="str">
        <f ca="1">IFERROR(INDEX($AJ$54:$AJ$65, ROWS($CH$4:CH39)), IFERROR(INDEX($AN$54:$AN$65, ROWS($CH$4:CH39)-ROWS($AJ$54:$AJ$65)), IFERROR(INDEX($AR$54:$AR$65, ROWS($CH$4:CH39)-ROWS($AJ$54:$AJ$65)-ROWS($AN$54:$AN$65)),IFERROR(INDEX($AV$54:$AV$65, ROWS($CH$4:CH39)-ROWS($AJ$54:$AJ$65)-ROWS($AN$54:$AN$65)-ROWS($AR$54:$AR$65)),IFERROR(INDEX($AZ$54:$AZ$65, ROWS($CH$4:CH39)-ROWS($AJ$54:$AJ$65)-ROWS($AN$54:$AN$65)-ROWS($AR$54:$AR$65)-ROWS($AV$54:$AV$65)),IFERROR(INDEX($BD$54:$BD$65, ROWS($CH$4:CH39)-ROWS($AJ$54:$AJ$65)-ROWS($AN$54:$AN$65)-ROWS($AR$54:$AR$65)-ROWS($AV$54:$AV$65)-ROWS($AZ$54:$AZ$65)),IFERROR(INDEX($BH$54:$BH$65, ROWS($CH$4:CH39)-ROWS($AJ$54:$AJ$65)-ROWS($AN$54:$AN$65)-ROWS($AR$54:$AR$65)-ROWS($AV$54:$AV$65)-ROWS($AZ$54:$AZ$65)-ROWS($BD$54:$BD$65)), "")))))))</f>
        <v/>
      </c>
      <c r="CI41" s="316" t="str">
        <f t="shared" ca="1" si="39"/>
        <v/>
      </c>
      <c r="CJ41" s="316" t="str">
        <f ca="1">IF(OR(CK41="",CK41=0),"",MAX(CJ$5:CJ40)+1)</f>
        <v/>
      </c>
      <c r="CK41" s="316" t="str">
        <f ca="1">IFERROR(INDEX($AK$54:$AK$65, ROWS($CK$4:CK39)), IFERROR(INDEX($AO$54:$AO$65, ROWS($CK$4:CK39)-ROWS($AK$54:$AK$65)), IFERROR(INDEX($AS$54:$AS$65, ROWS($CK$4:CK39)-ROWS($AK$54:$AK$65)-ROWS($AO$54:$AO$65)),IFERROR(INDEX($AW$54:$AW$65, ROWS($CK$4:CK39)-ROWS($AK$54:$AK$65)-ROWS($AO$54:$AO$65)-ROWS($AS$54:$AS$65)),IFERROR(INDEX($BA$54:$BA$65, ROWS($CK$4:CK39)-ROWS($AK$54:$AK$65)-ROWS($AO$54:$AO$65)-ROWS($AS$54:$AS$65)-ROWS($AW$54:$AW$65)),IFERROR(INDEX($BE$54:$BE$65, ROWS($CK$4:CK39)-ROWS($AK$54:$AK$65)-ROWS($AO$54:$AO$65)-ROWS($AS$54:$AS$65)-ROWS($AW$54:$AW$65)-ROWS($BA$54:$BA$65)),IFERROR(INDEX($BI$54:$BI$65, ROWS($CK$4:CK39)-ROWS($AK$54:$AK$65)-ROWS($AO$54:$AO$65)-ROWS($AS$54:$AS$65)-ROWS($AW$54:$AW$65)-ROWS($BA$54:$BA$65)-ROWS($BE$54:$BE$65)), "")))))))</f>
        <v/>
      </c>
      <c r="CL41" s="316" t="str">
        <f t="shared" ca="1" si="40"/>
        <v/>
      </c>
      <c r="CM41" s="413" t="str">
        <f t="shared" ca="1" si="41"/>
        <v/>
      </c>
      <c r="CN41" s="412" t="str">
        <f ca="1">IF(OR(CO41="",CO41=0),"",MAX(CN$5:CN40)+1)</f>
        <v/>
      </c>
      <c r="CO41" s="316" t="str">
        <f ca="1">IFERROR(INDEX($AJ$70:$AJ$81, ROWS($CO$4:CO39)), IFERROR(INDEX($AN$70:$AN$81, ROWS($CO$4:CO39)-ROWS($AJ$70:$AJ$81)), IFERROR(INDEX($AR$70:$AR$81, ROWS($CO$4:CO39)-ROWS($AJ$70:$AJ$81)-ROWS($AN$70:$AN$81)),IFERROR(INDEX($AV$70:$AV$81, ROWS($CO$4:CO39)-ROWS($AJ$70:$AJ$81)-ROWS($AN$70:$AN$81)-ROWS($AR$70:$AR$81)),IFERROR(INDEX($AZ$70:$AZ$81, ROWS($CO$4:CO39)-ROWS($AJ$70:$AJ$81)-ROWS($AN$70:$AN$81)-ROWS($AR$70:$AR$81)-ROWS($AV$70:$AV$81)),IFERROR(INDEX($BD$70:$BD$81, ROWS($CO$4:CO39)-ROWS($AJ$70:$AJ$81)-ROWS($AN$70:$AN$81)-ROWS($AR$70:$AR$81)-ROWS($AV$70:$AV$81)-ROWS($AZ$70:$AZ$81)),IFERROR(INDEX($BH$70:$BH$81, ROWS($CO$4:CO39)-ROWS($AJ$70:$AJ$81)-ROWS($AN$70:$AN$81)-ROWS($AR$70:$AR$81)-ROWS($AV$70:$AV$81)-ROWS($AZ$70:$AZ$81)-ROWS($BD$70:$BD$81)), "")))))))</f>
        <v/>
      </c>
      <c r="CP41" s="316" t="str">
        <f t="shared" ca="1" si="42"/>
        <v/>
      </c>
      <c r="CQ41" s="316" t="str">
        <f ca="1">IF(OR(CR41="",CR41=0),"",MAX(CQ$5:CQ40)+1)</f>
        <v/>
      </c>
      <c r="CR41" s="316" t="str">
        <f ca="1">IFERROR(INDEX($AK$70:$AK$81, ROWS($CR$4:CR39)), IFERROR(INDEX($AO$70:$AO$81, ROWS($CR$4:CR39)-ROWS($AK$70:$AK$81)), IFERROR(INDEX($AS$70:$AS$81, ROWS($CR$4:CR39)-ROWS($AK$70:$AK$81)-ROWS($AO$70:$AO$81)),IFERROR(INDEX($AW$70:$AW$81, ROWS($CR$4:CR39)-ROWS($AK$70:$AK$81)-ROWS($AO$70:$AO$81)-ROWS($AS$70:$AS$81)),IFERROR(INDEX($BA$70:$BA$81, ROWS($CR$4:CR39)-ROWS($AK$70:$AK$81)-ROWS($AO$70:$AO$81)-ROWS($AS$70:$AS$81)-ROWS($AW$70:$AW$81)),IFERROR(INDEX($BE$70:$BE$81, ROWS($CR$4:CR39)-ROWS($AK$70:$AK$81)-ROWS($AO$70:$AO$81)-ROWS($AS$70:$AS$81)-ROWS($AW$70:$AW$81)-ROWS($BA$70:$BA$81)),IFERROR(INDEX($BI$70:$BI$81, ROWS($CR$4:CR39)-ROWS($AK$70:$AK$81)-ROWS($AO$70:$AO$81)-ROWS($AS$70:$AS$81)-ROWS($AW$70:$AW$81)-ROWS($BA$70:$BA$81)-ROWS($BE$70:$BE$81)), "")))))))</f>
        <v/>
      </c>
      <c r="CS41" s="316" t="str">
        <f t="shared" ca="1" si="43"/>
        <v/>
      </c>
      <c r="CT41" s="413" t="str">
        <f t="shared" ca="1" si="44"/>
        <v/>
      </c>
      <c r="CU41" s="412" t="str">
        <f>IF(OR(CV41="",CV41=0),"",MAX(CU$5:CU40)+1)</f>
        <v/>
      </c>
      <c r="CV41" s="316" t="str">
        <f>IFERROR(INDEX($AJ$86:$AJ$97, ROWS($CV$4:CV39)), IFERROR(INDEX($AN$86:$AN$97, ROWS($CV$4:CV39)-ROWS($AJ$86:$AJ$97)), ""))</f>
        <v/>
      </c>
      <c r="CW41" s="316" t="str">
        <f t="shared" si="45"/>
        <v/>
      </c>
      <c r="CX41" s="316" t="str">
        <f>IF(OR(CY41="",CY41=0),"",MAX(CX$5:CX40)+1)</f>
        <v/>
      </c>
      <c r="CY41" s="316" t="str">
        <f>IFERROR(INDEX($AK$86:$AK$97, ROWS($CY$4:CY39)), IFERROR(INDEX($AO$86:$AO$97, ROWS($CY$4:CY39)-ROWS($AK$86:$AK$97)), ""))</f>
        <v/>
      </c>
      <c r="CZ41" s="316" t="str">
        <f t="shared" si="46"/>
        <v/>
      </c>
      <c r="DA41" s="413" t="str">
        <f t="shared" si="47"/>
        <v/>
      </c>
      <c r="DC41" s="438" t="str">
        <f ca="1">IF(OR(DD41="",DD41=0),"",MAX(DC$25:DC40)+1)</f>
        <v/>
      </c>
      <c r="DD41" s="434" t="str">
        <f t="shared" ca="1" si="90"/>
        <v/>
      </c>
      <c r="DE41" s="413" t="str">
        <f t="shared" ca="1" si="91"/>
        <v/>
      </c>
      <c r="DF41" s="431" t="str">
        <f ca="1">IF(OR(DG41="",DG41=0),"",MAX(DF$25:DF40)+1)</f>
        <v/>
      </c>
      <c r="DG41" s="412" t="str">
        <f t="shared" ca="1" si="92"/>
        <v/>
      </c>
      <c r="DH41" s="413" t="str">
        <f t="shared" ca="1" si="93"/>
        <v/>
      </c>
      <c r="DI41" s="412" t="str">
        <f t="shared" ca="1" si="94"/>
        <v/>
      </c>
      <c r="DJ41" s="413" t="str">
        <f t="shared" ca="1" si="95"/>
        <v/>
      </c>
      <c r="DK41" s="412" t="str">
        <f t="shared" ca="1" si="96"/>
        <v/>
      </c>
      <c r="DL41" s="413" t="str">
        <f t="shared" ca="1" si="97"/>
        <v/>
      </c>
      <c r="DN41" s="278"/>
      <c r="DO41" s="278"/>
      <c r="DP41" s="278"/>
      <c r="DQ41" s="278"/>
      <c r="DR41" s="278"/>
      <c r="DS41" s="278"/>
    </row>
    <row r="42" spans="1:123" x14ac:dyDescent="0.3">
      <c r="AC42" s="358" t="str">
        <f>IF('Data Entry'!H26="","",'Data Entry'!H26)</f>
        <v/>
      </c>
      <c r="AD42" s="356" t="str">
        <f>IF('Data Entry'!G26="","",'Data Entry'!G26)</f>
        <v/>
      </c>
      <c r="AE42" s="363" t="str">
        <f>IF('Data Entry'!J26="","",'Data Entry'!J26)</f>
        <v/>
      </c>
      <c r="AF42" s="402" t="str">
        <f>IF('Data Entry'!I26="","",'Data Entry'!I26)</f>
        <v/>
      </c>
      <c r="AI42" s="304" t="str">
        <f t="shared" ca="1" si="123"/>
        <v/>
      </c>
      <c r="AJ42" s="305" t="str">
        <f t="shared" ca="1" si="102"/>
        <v/>
      </c>
      <c r="AK42" s="306" t="str">
        <f t="shared" ca="1" si="103"/>
        <v/>
      </c>
      <c r="AL42" s="307" t="str">
        <f t="shared" ca="1" si="104"/>
        <v/>
      </c>
      <c r="AM42" s="304">
        <f t="shared" ca="1" si="124"/>
        <v>65</v>
      </c>
      <c r="AN42" s="305" t="str">
        <f t="shared" ca="1" si="105"/>
        <v>Paycheck 2</v>
      </c>
      <c r="AO42" s="306">
        <f t="shared" ca="1" si="106"/>
        <v>400</v>
      </c>
      <c r="AP42" s="307" t="str">
        <f t="shared" ca="1" si="107"/>
        <v>Income</v>
      </c>
      <c r="AQ42" s="304" t="str">
        <f t="shared" ca="1" si="125"/>
        <v/>
      </c>
      <c r="AR42" s="305" t="str">
        <f t="shared" ca="1" si="108"/>
        <v/>
      </c>
      <c r="AS42" s="306" t="str">
        <f t="shared" ca="1" si="109"/>
        <v/>
      </c>
      <c r="AT42" s="307" t="str">
        <f t="shared" ca="1" si="110"/>
        <v/>
      </c>
      <c r="AU42" s="304" t="str">
        <f t="shared" ca="1" si="126"/>
        <v/>
      </c>
      <c r="AV42" s="305" t="str">
        <f t="shared" ca="1" si="111"/>
        <v/>
      </c>
      <c r="AW42" s="306" t="str">
        <f t="shared" ca="1" si="112"/>
        <v/>
      </c>
      <c r="AX42" s="307" t="str">
        <f t="shared" ca="1" si="113"/>
        <v/>
      </c>
      <c r="AY42" s="304" t="str">
        <f t="shared" ca="1" si="127"/>
        <v/>
      </c>
      <c r="AZ42" s="305" t="str">
        <f t="shared" ca="1" si="114"/>
        <v/>
      </c>
      <c r="BA42" s="306" t="str">
        <f t="shared" ca="1" si="115"/>
        <v/>
      </c>
      <c r="BB42" s="307" t="str">
        <f t="shared" ca="1" si="116"/>
        <v/>
      </c>
      <c r="BC42" s="304" t="str">
        <f t="shared" ca="1" si="128"/>
        <v/>
      </c>
      <c r="BD42" s="305" t="str">
        <f t="shared" ca="1" si="117"/>
        <v/>
      </c>
      <c r="BE42" s="306" t="str">
        <f t="shared" ca="1" si="118"/>
        <v/>
      </c>
      <c r="BF42" s="307" t="str">
        <f t="shared" ca="1" si="119"/>
        <v/>
      </c>
      <c r="BG42" s="304" t="str">
        <f t="shared" ca="1" si="129"/>
        <v/>
      </c>
      <c r="BH42" s="305" t="str">
        <f t="shared" ca="1" si="120"/>
        <v/>
      </c>
      <c r="BI42" s="306" t="str">
        <f t="shared" ca="1" si="121"/>
        <v/>
      </c>
      <c r="BJ42" s="307" t="str">
        <f t="shared" ca="1" si="122"/>
        <v/>
      </c>
      <c r="BL42" s="412" t="str">
        <f ca="1">IF(OR(BM42="",BM42=0),"",MAX(BL$5:BL41)+1)</f>
        <v/>
      </c>
      <c r="BM42" s="316" t="str">
        <f ca="1">IFERROR(INDEX($AJ$6:$AJ$17, ROWS(BM$4:$BM40)), IFERROR(INDEX($AN$6:$AN$17, ROWS(BM$4:$BM40)-ROWS($AJ$6:$AJ$17)), IFERROR(INDEX($AR$6:$AR$17, ROWS(BM$4:$BM40)-ROWS($AJ$6:$AJ$17)-ROWS($AN$6:$AN$17)),IFERROR(INDEX($AV$6:$AV$17, ROWS(BM$4:$BM40)-ROWS($AJ$6:$AJ$17)-ROWS($AN$6:$AN$17)-ROWS($AR$6:$AR$17)),IFERROR(INDEX($AZ$6:$AZ$17, ROWS(BM$4:$BM40)-ROWS($AJ$6:$AJ$17)-ROWS($AN$6:$AN$17)-ROWS($AR$6:$AR$17)-ROWS($AV$6:$AV$17)),IFERROR(INDEX($BD$6:$BD$17, ROWS(BM$4:$BM40)-ROWS($AJ$6:$AJ$17)-ROWS($AN$6:$AN$17)-ROWS($AR$6:$AR$17)-ROWS($AV$6:$AV$17)-ROWS($AZ$6:$AZ$17)),IFERROR(INDEX($BH$6:$BH$17, ROWS(BM$4:$BM40)-ROWS($AJ$6:$AJ$17)-ROWS($AN$6:$AN$17)-ROWS($AR$6:$AR$17)-ROWS($AV$6:$AV$17)-ROWS($AZ$6:$AZ$17)-ROWS($BD$6:$BD$17)), "")))))))</f>
        <v/>
      </c>
      <c r="BN42" s="316" t="str">
        <f t="shared" ca="1" si="30"/>
        <v/>
      </c>
      <c r="BO42" s="316" t="str">
        <f ca="1">IF(OR(BP42="",BP42=0),"",MAX(BO$5:BO41)+1)</f>
        <v/>
      </c>
      <c r="BP42" s="316" t="str">
        <f ca="1">IFERROR(INDEX($AK$6:$AK$17, ROWS($BP$4:BP40)), IFERROR(INDEX($AO$6:$AO$17, ROWS($BP$4:BP40)-ROWS($AK$6:$AK$17)), IFERROR(INDEX($AS$6:$AS$17, ROWS($BP$4:BP40)-ROWS($AK$6:$AK$17)-ROWS($AO$6:$AO$17)),IFERROR(INDEX($AW$6:$AW$17, ROWS($BP$4:BP40)-ROWS($AK$6:$AK$17)-ROWS($AO$6:$AO$17)-ROWS($AS$6:$AS$17)),IFERROR(INDEX($BA$6:$BA$17, ROWS($BP$4:BP40)-ROWS($AK$6:$AK$17)-ROWS($AO$6:$AO$17)-ROWS($AS$6:$AS$17)-ROWS($AW$6:$AW$17)),IFERROR(INDEX($BE$6:$BE$17, ROWS($BP$4:BP40)-ROWS($AK$6:$AK$17)-ROWS($AO$6:$AO$17)-ROWS($AS$6:$AS$17)-ROWS($AW$6:$AW$17)-ROWS($BA$6:$BA$17)),IFERROR(INDEX($BI$6:$BI$17, ROWS($BP$4:BP40)-ROWS($AK$6:$AK$17)-ROWS($AO$6:$AO$17)-ROWS($AS$6:$AS$17)-ROWS($AW$6:$AW$17)-ROWS($BA$6:$BA$17)-ROWS($BE$6:$BE$17)), "")))))))</f>
        <v/>
      </c>
      <c r="BQ42" s="316" t="str">
        <f t="shared" ca="1" si="31"/>
        <v/>
      </c>
      <c r="BR42" s="413" t="str">
        <f t="shared" ca="1" si="32"/>
        <v/>
      </c>
      <c r="BS42" s="412">
        <f ca="1">IF(OR(BT42="",BT42=0),"",MAX(BS$5:BS41)+1)</f>
        <v>4</v>
      </c>
      <c r="BT42" s="316" t="str">
        <f ca="1">IFERROR(INDEX($AJ$22:$AJ$33, ROWS($BT$4:BT40)), IFERROR(INDEX($AN$22:$AN$33, ROWS($BT$4:BT40)-ROWS($AJ$22:$AJ$33)), IFERROR(INDEX($AR$22:$AR$33, ROWS($BT$4:BT40)-ROWS($AJ$22:$AJ$33)-ROWS($AN$22:$AN$33)),IFERROR(INDEX($AV$22:$AV$33, ROWS($BT$4:BT40)-ROWS($AJ$22:$AJ$33)-ROWS($AN$22:$AN$33)-ROWS($AR$22:$AR$33)),IFERROR(INDEX($AZ$22:$AZ$33, ROWS($BT$4:BT40)-ROWS($AJ$22:$AJ$33)-ROWS($AN$22:$AN$33)-ROWS($AR$22:$AR$33)-ROWS($AV$22:$AV$33)),IFERROR(INDEX($BD$22:$BD$33, ROWS($BT$4:BT40)-ROWS($AJ$22:$AJ$33)-ROWS($AN$22:$AN$33)-ROWS($AR$22:$AR$33)-ROWS($AV$22:$AV$33)-ROWS($AZ$22:$AZ$33)),IFERROR(INDEX($BH$22:$BH$33, ROWS($BT$4:BT40)-ROWS($AJ$22:$AJ$33)-ROWS($AN$22:$AN$33)-ROWS($AR$22:$AR$33)-ROWS($AV$22:$AV$33)-ROWS($AZ$22:$AZ$33)-ROWS($BD$22:$BD$33)), "")))))))</f>
        <v>Paycheck 3</v>
      </c>
      <c r="BU42" s="316" t="str">
        <f t="shared" ca="1" si="33"/>
        <v/>
      </c>
      <c r="BV42" s="316">
        <f ca="1">IF(OR(BW42="",BW42=0),"",MAX(BV$5:BV41)+1)</f>
        <v>4</v>
      </c>
      <c r="BW42" s="316">
        <f ca="1">IFERROR(INDEX($AK$22:$AK$33, ROWS($BW$4:BW40)), IFERROR(INDEX($AO$22:$AO$33, ROWS($BW$4:BW40)-ROWS($AK$22:$AK$33)), IFERROR(INDEX($AS$22:$AS$33, ROWS($BW$4:BW40)-ROWS($AK$22:$AK$33)-ROWS($AO$22:$AO$33)),IFERROR(INDEX($AW$22:$AW$33, ROWS($BW$4:BW40)-ROWS($AK$22:$AK$33)-ROWS($AO$22:$AO$33)-ROWS($AS$22:$AS$33)),IFERROR(INDEX($BA$22:$BA$33, ROWS($BW$4:BW40)-ROWS($AK$22:$AK$33)-ROWS($AO$22:$AO$33)-ROWS($AS$22:$AS$33)-ROWS($AW$22:$AW$33)),IFERROR(INDEX($BE$22:$BE$33, ROWS($BW$4:BW40)-ROWS($AK$22:$AK$33)-ROWS($AO$22:$AO$33)-ROWS($AS$22:$AS$33)-ROWS($AW$22:$AW$33)-ROWS($BA$22:$BA$33)),IFERROR(INDEX($BI$22:$BI$33, ROWS($BW$4:BW40)-ROWS($AK$22:$AK$33)-ROWS($AO$22:$AO$33)-ROWS($AS$22:$AS$33)-ROWS($AW$22:$AW$33)-ROWS($BA$22:$BA$33)-ROWS($BE$22:$BE$33)), "")))))))</f>
        <v>700</v>
      </c>
      <c r="BX42" s="316" t="str">
        <f t="shared" ca="1" si="34"/>
        <v/>
      </c>
      <c r="BY42" s="413" t="str">
        <f t="shared" ca="1" si="35"/>
        <v/>
      </c>
      <c r="BZ42" s="412">
        <f ca="1">IF(OR(CA42="",CA42=0),"",MAX(BZ$5:BZ41)+1)</f>
        <v>10</v>
      </c>
      <c r="CA42" s="316" t="str">
        <f ca="1">IFERROR(INDEX($AJ$38:$AJ$49, ROWS($CA$4:CA40)), IFERROR(INDEX($AN$38:$AN$49, ROWS($CA$4:CA40)-ROWS($AJ$38:$AJ$49)), IFERROR(INDEX($AR$38:$AR$49, ROWS($CA$4:CA40)-ROWS($AJ$38:$AJ$49)-ROWS($AN$38:$AN$49)),IFERROR(INDEX($AV$38:$AV$49, ROWS($CA$4:CA40)-ROWS($AJ$38:$AJ$49)-ROWS($AN$38:$AN$49)-ROWS($AR$38:$AR$49)),IFERROR(INDEX($AZ$38:$AZ$49, ROWS($CA$4:CA40)-ROWS($AJ$38:$AJ$49)-ROWS($AN$38:$AN$49)-ROWS($AR$38:$AR$49)-ROWS($AV$38:$AV$49)),IFERROR(INDEX($BD$38:$BD$49, ROWS($CA$4:CA40)-ROWS($AJ$38:$AJ$49)-ROWS($AN$38:$AN$49)-ROWS($AR$38:$AR$49)-ROWS($AV$38:$AV$49)-ROWS($AZ$38:$AZ$49)),IFERROR(INDEX($BH$38:$BH$49, ROWS($CA$4:CA40)-ROWS($AJ$38:$AJ$49)-ROWS($AN$38:$AN$49)-ROWS($AR$38:$AR$49)-ROWS($AV$38:$AV$49)-ROWS($AZ$38:$AZ$49)-ROWS($BD$38:$BD$49)), "")))))))</f>
        <v>Cellular</v>
      </c>
      <c r="CB42" s="316" t="str">
        <f t="shared" ca="1" si="36"/>
        <v/>
      </c>
      <c r="CC42" s="316">
        <f ca="1">IF(OR(CD42="",CD42=0),"",MAX(CC$5:CC41)+1)</f>
        <v>10</v>
      </c>
      <c r="CD42" s="316">
        <f ca="1">IFERROR(INDEX($AK$38:$AK$49, ROWS($CD$4:CD40)), IFERROR(INDEX($AO$38:$AO$49, ROWS($CD$4:CD40)-ROWS($AK$38:$AK$49)), IFERROR(INDEX($AS$38:$AS$49, ROWS($CD$4:CD40)-ROWS($AK$38:$AK$49)-ROWS($AO$38:$AO$49)),IFERROR(INDEX($AW$38:$AW$49, ROWS($CD$4:CD40)-ROWS($AK$38:$AK$49)-ROWS($AO$38:$AO$49)-ROWS($AS$38:$AS$49)),IFERROR(INDEX($BA$38:$BA$49, ROWS($CD$4:CD40)-ROWS($AK$38:$AK$49)-ROWS($AO$38:$AO$49)-ROWS($AS$38:$AS$49)-ROWS($AW$38:$AW$49)),IFERROR(INDEX($BE$38:$BE$49, ROWS($CD$4:CD40)-ROWS($AK$38:$AK$49)-ROWS($AO$38:$AO$49)-ROWS($AS$38:$AS$49)-ROWS($AW$38:$AW$49)-ROWS($BA$38:$BA$49)),IFERROR(INDEX($BI$38:$BI$49, ROWS($CD$4:CD40)-ROWS($AK$38:$AK$49)-ROWS($AO$38:$AO$49)-ROWS($AS$38:$AS$49)-ROWS($AW$38:$AW$49)-ROWS($BA$38:$BA$49)-ROWS($BE$38:$BE$49)), "")))))))</f>
        <v>225</v>
      </c>
      <c r="CE42" s="316" t="str">
        <f t="shared" ca="1" si="37"/>
        <v/>
      </c>
      <c r="CF42" s="413" t="str">
        <f t="shared" ca="1" si="38"/>
        <v/>
      </c>
      <c r="CG42" s="412">
        <f ca="1">IF(OR(CH42="",CH42=0),"",MAX(CG$5:CG41)+1)</f>
        <v>5</v>
      </c>
      <c r="CH42" s="316" t="str">
        <f ca="1">IFERROR(INDEX($AJ$54:$AJ$65, ROWS($CH$4:CH40)), IFERROR(INDEX($AN$54:$AN$65, ROWS($CH$4:CH40)-ROWS($AJ$54:$AJ$65)), IFERROR(INDEX($AR$54:$AR$65, ROWS($CH$4:CH40)-ROWS($AJ$54:$AJ$65)-ROWS($AN$54:$AN$65)),IFERROR(INDEX($AV$54:$AV$65, ROWS($CH$4:CH40)-ROWS($AJ$54:$AJ$65)-ROWS($AN$54:$AN$65)-ROWS($AR$54:$AR$65)),IFERROR(INDEX($AZ$54:$AZ$65, ROWS($CH$4:CH40)-ROWS($AJ$54:$AJ$65)-ROWS($AN$54:$AN$65)-ROWS($AR$54:$AR$65)-ROWS($AV$54:$AV$65)),IFERROR(INDEX($BD$54:$BD$65, ROWS($CH$4:CH40)-ROWS($AJ$54:$AJ$65)-ROWS($AN$54:$AN$65)-ROWS($AR$54:$AR$65)-ROWS($AV$54:$AV$65)-ROWS($AZ$54:$AZ$65)),IFERROR(INDEX($BH$54:$BH$65, ROWS($CH$4:CH40)-ROWS($AJ$54:$AJ$65)-ROWS($AN$54:$AN$65)-ROWS($AR$54:$AR$65)-ROWS($AV$54:$AV$65)-ROWS($AZ$54:$AZ$65)-ROWS($BD$54:$BD$65)), "")))))))</f>
        <v>Auto Insurance</v>
      </c>
      <c r="CI42" s="316" t="str">
        <f t="shared" ca="1" si="39"/>
        <v/>
      </c>
      <c r="CJ42" s="316">
        <f ca="1">IF(OR(CK42="",CK42=0),"",MAX(CJ$5:CJ41)+1)</f>
        <v>5</v>
      </c>
      <c r="CK42" s="316">
        <f ca="1">IFERROR(INDEX($AK$54:$AK$65, ROWS($CK$4:CK40)), IFERROR(INDEX($AO$54:$AO$65, ROWS($CK$4:CK40)-ROWS($AK$54:$AK$65)), IFERROR(INDEX($AS$54:$AS$65, ROWS($CK$4:CK40)-ROWS($AK$54:$AK$65)-ROWS($AO$54:$AO$65)),IFERROR(INDEX($AW$54:$AW$65, ROWS($CK$4:CK40)-ROWS($AK$54:$AK$65)-ROWS($AO$54:$AO$65)-ROWS($AS$54:$AS$65)),IFERROR(INDEX($BA$54:$BA$65, ROWS($CK$4:CK40)-ROWS($AK$54:$AK$65)-ROWS($AO$54:$AO$65)-ROWS($AS$54:$AS$65)-ROWS($AW$54:$AW$65)),IFERROR(INDEX($BE$54:$BE$65, ROWS($CK$4:CK40)-ROWS($AK$54:$AK$65)-ROWS($AO$54:$AO$65)-ROWS($AS$54:$AS$65)-ROWS($AW$54:$AW$65)-ROWS($BA$54:$BA$65)),IFERROR(INDEX($BI$54:$BI$65, ROWS($CK$4:CK40)-ROWS($AK$54:$AK$65)-ROWS($AO$54:$AO$65)-ROWS($AS$54:$AS$65)-ROWS($AW$54:$AW$65)-ROWS($BA$54:$BA$65)-ROWS($BE$54:$BE$65)), "")))))))</f>
        <v>180</v>
      </c>
      <c r="CL42" s="316" t="str">
        <f t="shared" ca="1" si="40"/>
        <v/>
      </c>
      <c r="CM42" s="413" t="str">
        <f t="shared" ca="1" si="41"/>
        <v/>
      </c>
      <c r="CN42" s="412" t="str">
        <f>IF(OR(CO42="",CO42=0),"",MAX(CN$5:CN41)+1)</f>
        <v/>
      </c>
      <c r="CO42" s="316">
        <f>IFERROR(INDEX($AJ$70:$AJ$81, ROWS($CO$4:CO40)), IFERROR(INDEX($AN$70:$AN$81, ROWS($CO$4:CO40)-ROWS($AJ$70:$AJ$81)), IFERROR(INDEX($AR$70:$AR$81, ROWS($CO$4:CO40)-ROWS($AJ$70:$AJ$81)-ROWS($AN$70:$AN$81)),IFERROR(INDEX($AV$70:$AV$81, ROWS($CO$4:CO40)-ROWS($AJ$70:$AJ$81)-ROWS($AN$70:$AN$81)-ROWS($AR$70:$AR$81)),IFERROR(INDEX($AZ$70:$AZ$81, ROWS($CO$4:CO40)-ROWS($AJ$70:$AJ$81)-ROWS($AN$70:$AN$81)-ROWS($AR$70:$AR$81)-ROWS($AV$70:$AV$81)),IFERROR(INDEX($BD$70:$BD$81, ROWS($CO$4:CO40)-ROWS($AJ$70:$AJ$81)-ROWS($AN$70:$AN$81)-ROWS($AR$70:$AR$81)-ROWS($AV$70:$AV$81)-ROWS($AZ$70:$AZ$81)),IFERROR(INDEX($BH$70:$BH$81, ROWS($CO$4:CO40)-ROWS($AJ$70:$AJ$81)-ROWS($AN$70:$AN$81)-ROWS($AR$70:$AR$81)-ROWS($AV$70:$AV$81)-ROWS($AZ$70:$AZ$81)-ROWS($BD$70:$BD$81)), "")))))))</f>
        <v>0</v>
      </c>
      <c r="CP42" s="316" t="str">
        <f t="shared" ca="1" si="42"/>
        <v/>
      </c>
      <c r="CQ42" s="316" t="str">
        <f>IF(OR(CR42="",CR42=0),"",MAX(CQ$5:CQ41)+1)</f>
        <v/>
      </c>
      <c r="CR42" s="316">
        <f>IFERROR(INDEX($AK$70:$AK$81, ROWS($CR$4:CR40)), IFERROR(INDEX($AO$70:$AO$81, ROWS($CR$4:CR40)-ROWS($AK$70:$AK$81)), IFERROR(INDEX($AS$70:$AS$81, ROWS($CR$4:CR40)-ROWS($AK$70:$AK$81)-ROWS($AO$70:$AO$81)),IFERROR(INDEX($AW$70:$AW$81, ROWS($CR$4:CR40)-ROWS($AK$70:$AK$81)-ROWS($AO$70:$AO$81)-ROWS($AS$70:$AS$81)),IFERROR(INDEX($BA$70:$BA$81, ROWS($CR$4:CR40)-ROWS($AK$70:$AK$81)-ROWS($AO$70:$AO$81)-ROWS($AS$70:$AS$81)-ROWS($AW$70:$AW$81)),IFERROR(INDEX($BE$70:$BE$81, ROWS($CR$4:CR40)-ROWS($AK$70:$AK$81)-ROWS($AO$70:$AO$81)-ROWS($AS$70:$AS$81)-ROWS($AW$70:$AW$81)-ROWS($BA$70:$BA$81)),IFERROR(INDEX($BI$70:$BI$81, ROWS($CR$4:CR40)-ROWS($AK$70:$AK$81)-ROWS($AO$70:$AO$81)-ROWS($AS$70:$AS$81)-ROWS($AW$70:$AW$81)-ROWS($BA$70:$BA$81)-ROWS($BE$70:$BE$81)), "")))))))</f>
        <v>0</v>
      </c>
      <c r="CS42" s="316" t="str">
        <f t="shared" ca="1" si="43"/>
        <v/>
      </c>
      <c r="CT42" s="413" t="str">
        <f t="shared" ca="1" si="44"/>
        <v/>
      </c>
      <c r="CU42" s="412" t="str">
        <f>IF(OR(CV42="",CV42=0),"",MAX(CU$5:CU41)+1)</f>
        <v/>
      </c>
      <c r="CV42" s="316" t="str">
        <f>IFERROR(INDEX($AJ$86:$AJ$97, ROWS($CV$4:CV40)), IFERROR(INDEX($AN$86:$AN$97, ROWS($CV$4:CV40)-ROWS($AJ$86:$AJ$97)), ""))</f>
        <v/>
      </c>
      <c r="CW42" s="316" t="str">
        <f t="shared" si="45"/>
        <v/>
      </c>
      <c r="CX42" s="316" t="str">
        <f>IF(OR(CY42="",CY42=0),"",MAX(CX$5:CX41)+1)</f>
        <v/>
      </c>
      <c r="CY42" s="316" t="str">
        <f>IFERROR(INDEX($AK$86:$AK$97, ROWS($CY$4:CY40)), IFERROR(INDEX($AO$86:$AO$97, ROWS($CY$4:CY40)-ROWS($AK$86:$AK$97)), ""))</f>
        <v/>
      </c>
      <c r="CZ42" s="316" t="str">
        <f t="shared" si="46"/>
        <v/>
      </c>
      <c r="DA42" s="413" t="str">
        <f t="shared" si="47"/>
        <v/>
      </c>
      <c r="DC42" s="438" t="str">
        <f ca="1">IF(OR(DD42="",DD42=0),"",MAX(DC$25:DC41)+1)</f>
        <v/>
      </c>
      <c r="DD42" s="434" t="str">
        <f t="shared" ca="1" si="90"/>
        <v/>
      </c>
      <c r="DE42" s="413" t="str">
        <f t="shared" ca="1" si="91"/>
        <v/>
      </c>
      <c r="DF42" s="431" t="str">
        <f ca="1">IF(OR(DG42="",DG42=0),"",MAX(DF$25:DF41)+1)</f>
        <v/>
      </c>
      <c r="DG42" s="412" t="str">
        <f t="shared" ca="1" si="92"/>
        <v/>
      </c>
      <c r="DH42" s="413" t="str">
        <f t="shared" ca="1" si="93"/>
        <v/>
      </c>
      <c r="DI42" s="412" t="str">
        <f t="shared" ca="1" si="94"/>
        <v/>
      </c>
      <c r="DJ42" s="413" t="str">
        <f t="shared" ca="1" si="95"/>
        <v/>
      </c>
      <c r="DK42" s="412" t="str">
        <f t="shared" ca="1" si="96"/>
        <v/>
      </c>
      <c r="DL42" s="413" t="str">
        <f t="shared" ca="1" si="97"/>
        <v/>
      </c>
    </row>
    <row r="43" spans="1:123" ht="15.75" thickBot="1" x14ac:dyDescent="0.35">
      <c r="AC43" s="358" t="str">
        <f>IF('Data Entry'!H27="","",'Data Entry'!H27)</f>
        <v/>
      </c>
      <c r="AD43" s="356" t="str">
        <f>IF('Data Entry'!G27="","",'Data Entry'!G27)</f>
        <v/>
      </c>
      <c r="AE43" s="363" t="str">
        <f>IF('Data Entry'!J27="","",'Data Entry'!J27)</f>
        <v/>
      </c>
      <c r="AF43" s="402" t="str">
        <f>IF('Data Entry'!I27="","",'Data Entry'!I27)</f>
        <v/>
      </c>
      <c r="AI43" s="304" t="str">
        <f t="shared" ca="1" si="123"/>
        <v/>
      </c>
      <c r="AJ43" s="305" t="str">
        <f t="shared" ca="1" si="102"/>
        <v/>
      </c>
      <c r="AK43" s="306" t="str">
        <f t="shared" ca="1" si="103"/>
        <v/>
      </c>
      <c r="AL43" s="307" t="str">
        <f t="shared" ca="1" si="104"/>
        <v/>
      </c>
      <c r="AM43" s="304">
        <f t="shared" ca="1" si="124"/>
        <v>68</v>
      </c>
      <c r="AN43" s="305" t="str">
        <f t="shared" ca="1" si="105"/>
        <v>Investment 1</v>
      </c>
      <c r="AO43" s="306">
        <f t="shared" ca="1" si="106"/>
        <v>200</v>
      </c>
      <c r="AP43" s="307" t="str">
        <f t="shared" ca="1" si="107"/>
        <v>Income</v>
      </c>
      <c r="AQ43" s="304" t="str">
        <f t="shared" ca="1" si="125"/>
        <v/>
      </c>
      <c r="AR43" s="305" t="str">
        <f t="shared" ca="1" si="108"/>
        <v/>
      </c>
      <c r="AS43" s="306" t="str">
        <f t="shared" ca="1" si="109"/>
        <v/>
      </c>
      <c r="AT43" s="307" t="str">
        <f t="shared" ca="1" si="110"/>
        <v/>
      </c>
      <c r="AU43" s="304" t="str">
        <f t="shared" ca="1" si="126"/>
        <v/>
      </c>
      <c r="AV43" s="305" t="str">
        <f t="shared" ca="1" si="111"/>
        <v/>
      </c>
      <c r="AW43" s="306" t="str">
        <f t="shared" ca="1" si="112"/>
        <v/>
      </c>
      <c r="AX43" s="307" t="str">
        <f t="shared" ca="1" si="113"/>
        <v/>
      </c>
      <c r="AY43" s="304" t="str">
        <f t="shared" ca="1" si="127"/>
        <v/>
      </c>
      <c r="AZ43" s="305" t="str">
        <f t="shared" ca="1" si="114"/>
        <v/>
      </c>
      <c r="BA43" s="306" t="str">
        <f t="shared" ca="1" si="115"/>
        <v/>
      </c>
      <c r="BB43" s="307" t="str">
        <f t="shared" ca="1" si="116"/>
        <v/>
      </c>
      <c r="BC43" s="304" t="str">
        <f t="shared" ca="1" si="128"/>
        <v/>
      </c>
      <c r="BD43" s="305" t="str">
        <f t="shared" ca="1" si="117"/>
        <v/>
      </c>
      <c r="BE43" s="306" t="str">
        <f t="shared" ca="1" si="118"/>
        <v/>
      </c>
      <c r="BF43" s="307" t="str">
        <f t="shared" ca="1" si="119"/>
        <v/>
      </c>
      <c r="BG43" s="304" t="str">
        <f t="shared" ca="1" si="129"/>
        <v/>
      </c>
      <c r="BH43" s="305" t="str">
        <f t="shared" ca="1" si="120"/>
        <v/>
      </c>
      <c r="BI43" s="306" t="str">
        <f t="shared" ca="1" si="121"/>
        <v/>
      </c>
      <c r="BJ43" s="307" t="str">
        <f t="shared" ca="1" si="122"/>
        <v/>
      </c>
      <c r="BL43" s="412" t="str">
        <f ca="1">IF(OR(BM43="",BM43=0),"",MAX(BL$5:BL42)+1)</f>
        <v/>
      </c>
      <c r="BM43" s="316" t="str">
        <f ca="1">IFERROR(INDEX($AJ$6:$AJ$17, ROWS(BM$4:$BM41)), IFERROR(INDEX($AN$6:$AN$17, ROWS(BM$4:$BM41)-ROWS($AJ$6:$AJ$17)), IFERROR(INDEX($AR$6:$AR$17, ROWS(BM$4:$BM41)-ROWS($AJ$6:$AJ$17)-ROWS($AN$6:$AN$17)),IFERROR(INDEX($AV$6:$AV$17, ROWS(BM$4:$BM41)-ROWS($AJ$6:$AJ$17)-ROWS($AN$6:$AN$17)-ROWS($AR$6:$AR$17)),IFERROR(INDEX($AZ$6:$AZ$17, ROWS(BM$4:$BM41)-ROWS($AJ$6:$AJ$17)-ROWS($AN$6:$AN$17)-ROWS($AR$6:$AR$17)-ROWS($AV$6:$AV$17)),IFERROR(INDEX($BD$6:$BD$17, ROWS(BM$4:$BM41)-ROWS($AJ$6:$AJ$17)-ROWS($AN$6:$AN$17)-ROWS($AR$6:$AR$17)-ROWS($AV$6:$AV$17)-ROWS($AZ$6:$AZ$17)),IFERROR(INDEX($BH$6:$BH$17, ROWS(BM$4:$BM41)-ROWS($AJ$6:$AJ$17)-ROWS($AN$6:$AN$17)-ROWS($AR$6:$AR$17)-ROWS($AV$6:$AV$17)-ROWS($AZ$6:$AZ$17)-ROWS($BD$6:$BD$17)), "")))))))</f>
        <v/>
      </c>
      <c r="BN43" s="316" t="str">
        <f t="shared" ca="1" si="30"/>
        <v/>
      </c>
      <c r="BO43" s="316" t="str">
        <f ca="1">IF(OR(BP43="",BP43=0),"",MAX(BO$5:BO42)+1)</f>
        <v/>
      </c>
      <c r="BP43" s="316" t="str">
        <f ca="1">IFERROR(INDEX($AK$6:$AK$17, ROWS($BP$4:BP41)), IFERROR(INDEX($AO$6:$AO$17, ROWS($BP$4:BP41)-ROWS($AK$6:$AK$17)), IFERROR(INDEX($AS$6:$AS$17, ROWS($BP$4:BP41)-ROWS($AK$6:$AK$17)-ROWS($AO$6:$AO$17)),IFERROR(INDEX($AW$6:$AW$17, ROWS($BP$4:BP41)-ROWS($AK$6:$AK$17)-ROWS($AO$6:$AO$17)-ROWS($AS$6:$AS$17)),IFERROR(INDEX($BA$6:$BA$17, ROWS($BP$4:BP41)-ROWS($AK$6:$AK$17)-ROWS($AO$6:$AO$17)-ROWS($AS$6:$AS$17)-ROWS($AW$6:$AW$17)),IFERROR(INDEX($BE$6:$BE$17, ROWS($BP$4:BP41)-ROWS($AK$6:$AK$17)-ROWS($AO$6:$AO$17)-ROWS($AS$6:$AS$17)-ROWS($AW$6:$AW$17)-ROWS($BA$6:$BA$17)),IFERROR(INDEX($BI$6:$BI$17, ROWS($BP$4:BP41)-ROWS($AK$6:$AK$17)-ROWS($AO$6:$AO$17)-ROWS($AS$6:$AS$17)-ROWS($AW$6:$AW$17)-ROWS($BA$6:$BA$17)-ROWS($BE$6:$BE$17)), "")))))))</f>
        <v/>
      </c>
      <c r="BQ43" s="316" t="str">
        <f t="shared" ca="1" si="31"/>
        <v/>
      </c>
      <c r="BR43" s="413" t="str">
        <f t="shared" ca="1" si="32"/>
        <v/>
      </c>
      <c r="BS43" s="412" t="str">
        <f ca="1">IF(OR(BT43="",BT43=0),"",MAX(BS$5:BS42)+1)</f>
        <v/>
      </c>
      <c r="BT43" s="316" t="str">
        <f ca="1">IFERROR(INDEX($AJ$22:$AJ$33, ROWS($BT$4:BT41)), IFERROR(INDEX($AN$22:$AN$33, ROWS($BT$4:BT41)-ROWS($AJ$22:$AJ$33)), IFERROR(INDEX($AR$22:$AR$33, ROWS($BT$4:BT41)-ROWS($AJ$22:$AJ$33)-ROWS($AN$22:$AN$33)),IFERROR(INDEX($AV$22:$AV$33, ROWS($BT$4:BT41)-ROWS($AJ$22:$AJ$33)-ROWS($AN$22:$AN$33)-ROWS($AR$22:$AR$33)),IFERROR(INDEX($AZ$22:$AZ$33, ROWS($BT$4:BT41)-ROWS($AJ$22:$AJ$33)-ROWS($AN$22:$AN$33)-ROWS($AR$22:$AR$33)-ROWS($AV$22:$AV$33)),IFERROR(INDEX($BD$22:$BD$33, ROWS($BT$4:BT41)-ROWS($AJ$22:$AJ$33)-ROWS($AN$22:$AN$33)-ROWS($AR$22:$AR$33)-ROWS($AV$22:$AV$33)-ROWS($AZ$22:$AZ$33)),IFERROR(INDEX($BH$22:$BH$33, ROWS($BT$4:BT41)-ROWS($AJ$22:$AJ$33)-ROWS($AN$22:$AN$33)-ROWS($AR$22:$AR$33)-ROWS($AV$22:$AV$33)-ROWS($AZ$22:$AZ$33)-ROWS($BD$22:$BD$33)), "")))))))</f>
        <v/>
      </c>
      <c r="BU43" s="316" t="str">
        <f t="shared" ca="1" si="33"/>
        <v/>
      </c>
      <c r="BV43" s="316" t="str">
        <f ca="1">IF(OR(BW43="",BW43=0),"",MAX(BV$5:BV42)+1)</f>
        <v/>
      </c>
      <c r="BW43" s="316" t="str">
        <f ca="1">IFERROR(INDEX($AK$22:$AK$33, ROWS($BW$4:BW41)), IFERROR(INDEX($AO$22:$AO$33, ROWS($BW$4:BW41)-ROWS($AK$22:$AK$33)), IFERROR(INDEX($AS$22:$AS$33, ROWS($BW$4:BW41)-ROWS($AK$22:$AK$33)-ROWS($AO$22:$AO$33)),IFERROR(INDEX($AW$22:$AW$33, ROWS($BW$4:BW41)-ROWS($AK$22:$AK$33)-ROWS($AO$22:$AO$33)-ROWS($AS$22:$AS$33)),IFERROR(INDEX($BA$22:$BA$33, ROWS($BW$4:BW41)-ROWS($AK$22:$AK$33)-ROWS($AO$22:$AO$33)-ROWS($AS$22:$AS$33)-ROWS($AW$22:$AW$33)),IFERROR(INDEX($BE$22:$BE$33, ROWS($BW$4:BW41)-ROWS($AK$22:$AK$33)-ROWS($AO$22:$AO$33)-ROWS($AS$22:$AS$33)-ROWS($AW$22:$AW$33)-ROWS($BA$22:$BA$33)),IFERROR(INDEX($BI$22:$BI$33, ROWS($BW$4:BW41)-ROWS($AK$22:$AK$33)-ROWS($AO$22:$AO$33)-ROWS($AS$22:$AS$33)-ROWS($AW$22:$AW$33)-ROWS($BA$22:$BA$33)-ROWS($BE$22:$BE$33)), "")))))))</f>
        <v/>
      </c>
      <c r="BX43" s="316" t="str">
        <f t="shared" ca="1" si="34"/>
        <v/>
      </c>
      <c r="BY43" s="413" t="str">
        <f t="shared" ca="1" si="35"/>
        <v/>
      </c>
      <c r="BZ43" s="412">
        <f ca="1">IF(OR(CA43="",CA43=0),"",MAX(BZ$5:BZ42)+1)</f>
        <v>11</v>
      </c>
      <c r="CA43" s="316" t="str">
        <f ca="1">IFERROR(INDEX($AJ$38:$AJ$49, ROWS($CA$4:CA41)), IFERROR(INDEX($AN$38:$AN$49, ROWS($CA$4:CA41)-ROWS($AJ$38:$AJ$49)), IFERROR(INDEX($AR$38:$AR$49, ROWS($CA$4:CA41)-ROWS($AJ$38:$AJ$49)-ROWS($AN$38:$AN$49)),IFERROR(INDEX($AV$38:$AV$49, ROWS($CA$4:CA41)-ROWS($AJ$38:$AJ$49)-ROWS($AN$38:$AN$49)-ROWS($AR$38:$AR$49)),IFERROR(INDEX($AZ$38:$AZ$49, ROWS($CA$4:CA41)-ROWS($AJ$38:$AJ$49)-ROWS($AN$38:$AN$49)-ROWS($AR$38:$AR$49)-ROWS($AV$38:$AV$49)),IFERROR(INDEX($BD$38:$BD$49, ROWS($CA$4:CA41)-ROWS($AJ$38:$AJ$49)-ROWS($AN$38:$AN$49)-ROWS($AR$38:$AR$49)-ROWS($AV$38:$AV$49)-ROWS($AZ$38:$AZ$49)),IFERROR(INDEX($BH$38:$BH$49, ROWS($CA$4:CA41)-ROWS($AJ$38:$AJ$49)-ROWS($AN$38:$AN$49)-ROWS($AR$38:$AR$49)-ROWS($AV$38:$AV$49)-ROWS($AZ$38:$AZ$49)-ROWS($BD$38:$BD$49)), "")))))))</f>
        <v>Credit Card 2</v>
      </c>
      <c r="CB43" s="316" t="str">
        <f t="shared" ca="1" si="36"/>
        <v/>
      </c>
      <c r="CC43" s="316">
        <f ca="1">IF(OR(CD43="",CD43=0),"",MAX(CC$5:CC42)+1)</f>
        <v>11</v>
      </c>
      <c r="CD43" s="316">
        <f ca="1">IFERROR(INDEX($AK$38:$AK$49, ROWS($CD$4:CD41)), IFERROR(INDEX($AO$38:$AO$49, ROWS($CD$4:CD41)-ROWS($AK$38:$AK$49)), IFERROR(INDEX($AS$38:$AS$49, ROWS($CD$4:CD41)-ROWS($AK$38:$AK$49)-ROWS($AO$38:$AO$49)),IFERROR(INDEX($AW$38:$AW$49, ROWS($CD$4:CD41)-ROWS($AK$38:$AK$49)-ROWS($AO$38:$AO$49)-ROWS($AS$38:$AS$49)),IFERROR(INDEX($BA$38:$BA$49, ROWS($CD$4:CD41)-ROWS($AK$38:$AK$49)-ROWS($AO$38:$AO$49)-ROWS($AS$38:$AS$49)-ROWS($AW$38:$AW$49)),IFERROR(INDEX($BE$38:$BE$49, ROWS($CD$4:CD41)-ROWS($AK$38:$AK$49)-ROWS($AO$38:$AO$49)-ROWS($AS$38:$AS$49)-ROWS($AW$38:$AW$49)-ROWS($BA$38:$BA$49)),IFERROR(INDEX($BI$38:$BI$49, ROWS($CD$4:CD41)-ROWS($AK$38:$AK$49)-ROWS($AO$38:$AO$49)-ROWS($AS$38:$AS$49)-ROWS($AW$38:$AW$49)-ROWS($BA$38:$BA$49)-ROWS($BE$38:$BE$49)), "")))))))</f>
        <v>60</v>
      </c>
      <c r="CE43" s="316" t="str">
        <f t="shared" ca="1" si="37"/>
        <v/>
      </c>
      <c r="CF43" s="413" t="str">
        <f t="shared" ca="1" si="38"/>
        <v/>
      </c>
      <c r="CG43" s="412">
        <f ca="1">IF(OR(CH43="",CH43=0),"",MAX(CG$5:CG42)+1)</f>
        <v>6</v>
      </c>
      <c r="CH43" s="316" t="str">
        <f ca="1">IFERROR(INDEX($AJ$54:$AJ$65, ROWS($CH$4:CH41)), IFERROR(INDEX($AN$54:$AN$65, ROWS($CH$4:CH41)-ROWS($AJ$54:$AJ$65)), IFERROR(INDEX($AR$54:$AR$65, ROWS($CH$4:CH41)-ROWS($AJ$54:$AJ$65)-ROWS($AN$54:$AN$65)),IFERROR(INDEX($AV$54:$AV$65, ROWS($CH$4:CH41)-ROWS($AJ$54:$AJ$65)-ROWS($AN$54:$AN$65)-ROWS($AR$54:$AR$65)),IFERROR(INDEX($AZ$54:$AZ$65, ROWS($CH$4:CH41)-ROWS($AJ$54:$AJ$65)-ROWS($AN$54:$AN$65)-ROWS($AR$54:$AR$65)-ROWS($AV$54:$AV$65)),IFERROR(INDEX($BD$54:$BD$65, ROWS($CH$4:CH41)-ROWS($AJ$54:$AJ$65)-ROWS($AN$54:$AN$65)-ROWS($AR$54:$AR$65)-ROWS($AV$54:$AV$65)-ROWS($AZ$54:$AZ$65)),IFERROR(INDEX($BH$54:$BH$65, ROWS($CH$4:CH41)-ROWS($AJ$54:$AJ$65)-ROWS($AN$54:$AN$65)-ROWS($AR$54:$AR$65)-ROWS($AV$54:$AV$65)-ROWS($AZ$54:$AZ$65)-ROWS($BD$54:$BD$65)), "")))))))</f>
        <v>Paycheck 3</v>
      </c>
      <c r="CI43" s="316" t="str">
        <f t="shared" ca="1" si="39"/>
        <v/>
      </c>
      <c r="CJ43" s="316">
        <f ca="1">IF(OR(CK43="",CK43=0),"",MAX(CJ$5:CJ42)+1)</f>
        <v>6</v>
      </c>
      <c r="CK43" s="316">
        <f ca="1">IFERROR(INDEX($AK$54:$AK$65, ROWS($CK$4:CK41)), IFERROR(INDEX($AO$54:$AO$65, ROWS($CK$4:CK41)-ROWS($AK$54:$AK$65)), IFERROR(INDEX($AS$54:$AS$65, ROWS($CK$4:CK41)-ROWS($AK$54:$AK$65)-ROWS($AO$54:$AO$65)),IFERROR(INDEX($AW$54:$AW$65, ROWS($CK$4:CK41)-ROWS($AK$54:$AK$65)-ROWS($AO$54:$AO$65)-ROWS($AS$54:$AS$65)),IFERROR(INDEX($BA$54:$BA$65, ROWS($CK$4:CK41)-ROWS($AK$54:$AK$65)-ROWS($AO$54:$AO$65)-ROWS($AS$54:$AS$65)-ROWS($AW$54:$AW$65)),IFERROR(INDEX($BE$54:$BE$65, ROWS($CK$4:CK41)-ROWS($AK$54:$AK$65)-ROWS($AO$54:$AO$65)-ROWS($AS$54:$AS$65)-ROWS($AW$54:$AW$65)-ROWS($BA$54:$BA$65)),IFERROR(INDEX($BI$54:$BI$65, ROWS($CK$4:CK41)-ROWS($AK$54:$AK$65)-ROWS($AO$54:$AO$65)-ROWS($AS$54:$AS$65)-ROWS($AW$54:$AW$65)-ROWS($BA$54:$BA$65)-ROWS($BE$54:$BE$65)), "")))))))</f>
        <v>700</v>
      </c>
      <c r="CL43" s="316" t="str">
        <f t="shared" ca="1" si="40"/>
        <v/>
      </c>
      <c r="CM43" s="413" t="str">
        <f t="shared" ca="1" si="41"/>
        <v/>
      </c>
      <c r="CN43" s="412" t="str">
        <f>IF(OR(CO43="",CO43=0),"",MAX(CN$5:CN42)+1)</f>
        <v/>
      </c>
      <c r="CO43" s="316">
        <f>IFERROR(INDEX($AJ$70:$AJ$81, ROWS($CO$4:CO41)), IFERROR(INDEX($AN$70:$AN$81, ROWS($CO$4:CO41)-ROWS($AJ$70:$AJ$81)), IFERROR(INDEX($AR$70:$AR$81, ROWS($CO$4:CO41)-ROWS($AJ$70:$AJ$81)-ROWS($AN$70:$AN$81)),IFERROR(INDEX($AV$70:$AV$81, ROWS($CO$4:CO41)-ROWS($AJ$70:$AJ$81)-ROWS($AN$70:$AN$81)-ROWS($AR$70:$AR$81)),IFERROR(INDEX($AZ$70:$AZ$81, ROWS($CO$4:CO41)-ROWS($AJ$70:$AJ$81)-ROWS($AN$70:$AN$81)-ROWS($AR$70:$AR$81)-ROWS($AV$70:$AV$81)),IFERROR(INDEX($BD$70:$BD$81, ROWS($CO$4:CO41)-ROWS($AJ$70:$AJ$81)-ROWS($AN$70:$AN$81)-ROWS($AR$70:$AR$81)-ROWS($AV$70:$AV$81)-ROWS($AZ$70:$AZ$81)),IFERROR(INDEX($BH$70:$BH$81, ROWS($CO$4:CO41)-ROWS($AJ$70:$AJ$81)-ROWS($AN$70:$AN$81)-ROWS($AR$70:$AR$81)-ROWS($AV$70:$AV$81)-ROWS($AZ$70:$AZ$81)-ROWS($BD$70:$BD$81)), "")))))))</f>
        <v>0</v>
      </c>
      <c r="CP43" s="316" t="str">
        <f t="shared" ca="1" si="42"/>
        <v/>
      </c>
      <c r="CQ43" s="316" t="str">
        <f>IF(OR(CR43="",CR43=0),"",MAX(CQ$5:CQ42)+1)</f>
        <v/>
      </c>
      <c r="CR43" s="316">
        <f>IFERROR(INDEX($AK$70:$AK$81, ROWS($CR$4:CR41)), IFERROR(INDEX($AO$70:$AO$81, ROWS($CR$4:CR41)-ROWS($AK$70:$AK$81)), IFERROR(INDEX($AS$70:$AS$81, ROWS($CR$4:CR41)-ROWS($AK$70:$AK$81)-ROWS($AO$70:$AO$81)),IFERROR(INDEX($AW$70:$AW$81, ROWS($CR$4:CR41)-ROWS($AK$70:$AK$81)-ROWS($AO$70:$AO$81)-ROWS($AS$70:$AS$81)),IFERROR(INDEX($BA$70:$BA$81, ROWS($CR$4:CR41)-ROWS($AK$70:$AK$81)-ROWS($AO$70:$AO$81)-ROWS($AS$70:$AS$81)-ROWS($AW$70:$AW$81)),IFERROR(INDEX($BE$70:$BE$81, ROWS($CR$4:CR41)-ROWS($AK$70:$AK$81)-ROWS($AO$70:$AO$81)-ROWS($AS$70:$AS$81)-ROWS($AW$70:$AW$81)-ROWS($BA$70:$BA$81)),IFERROR(INDEX($BI$70:$BI$81, ROWS($CR$4:CR41)-ROWS($AK$70:$AK$81)-ROWS($AO$70:$AO$81)-ROWS($AS$70:$AS$81)-ROWS($AW$70:$AW$81)-ROWS($BA$70:$BA$81)-ROWS($BE$70:$BE$81)), "")))))))</f>
        <v>0</v>
      </c>
      <c r="CS43" s="316" t="str">
        <f t="shared" ca="1" si="43"/>
        <v/>
      </c>
      <c r="CT43" s="413" t="str">
        <f t="shared" ca="1" si="44"/>
        <v/>
      </c>
      <c r="CU43" s="412" t="str">
        <f>IF(OR(CV43="",CV43=0),"",MAX(CU$5:CU42)+1)</f>
        <v/>
      </c>
      <c r="CV43" s="316" t="str">
        <f>IFERROR(INDEX($AJ$86:$AJ$97, ROWS($CV$4:CV41)), IFERROR(INDEX($AN$86:$AN$97, ROWS($CV$4:CV41)-ROWS($AJ$86:$AJ$97)), ""))</f>
        <v/>
      </c>
      <c r="CW43" s="316" t="str">
        <f t="shared" si="45"/>
        <v/>
      </c>
      <c r="CX43" s="316" t="str">
        <f>IF(OR(CY43="",CY43=0),"",MAX(CX$5:CX42)+1)</f>
        <v/>
      </c>
      <c r="CY43" s="316" t="str">
        <f>IFERROR(INDEX($AK$86:$AK$97, ROWS($CY$4:CY41)), IFERROR(INDEX($AO$86:$AO$97, ROWS($CY$4:CY41)-ROWS($AK$86:$AK$97)), ""))</f>
        <v/>
      </c>
      <c r="CZ43" s="316" t="str">
        <f t="shared" si="46"/>
        <v/>
      </c>
      <c r="DA43" s="413" t="str">
        <f t="shared" si="47"/>
        <v/>
      </c>
      <c r="DC43" s="439" t="str">
        <f ca="1">IF(OR(DD43="",DD43=0),"",MAX(DC$25:DC42)+1)</f>
        <v/>
      </c>
      <c r="DD43" s="436" t="str">
        <f t="shared" ca="1" si="90"/>
        <v/>
      </c>
      <c r="DE43" s="422" t="str">
        <f t="shared" ca="1" si="91"/>
        <v/>
      </c>
      <c r="DF43" s="433" t="str">
        <f ca="1">IF(OR(DG43="",DG43=0),"",MAX(DF$25:DF42)+1)</f>
        <v/>
      </c>
      <c r="DG43" s="420" t="str">
        <f t="shared" ca="1" si="92"/>
        <v/>
      </c>
      <c r="DH43" s="422" t="str">
        <f t="shared" ca="1" si="93"/>
        <v/>
      </c>
      <c r="DI43" s="420" t="str">
        <f t="shared" ca="1" si="94"/>
        <v/>
      </c>
      <c r="DJ43" s="422" t="str">
        <f t="shared" ca="1" si="95"/>
        <v/>
      </c>
      <c r="DK43" s="420" t="str">
        <f t="shared" ca="1" si="96"/>
        <v/>
      </c>
      <c r="DL43" s="422" t="str">
        <f t="shared" ca="1" si="97"/>
        <v/>
      </c>
    </row>
    <row r="44" spans="1:123" ht="15.75" thickBot="1" x14ac:dyDescent="0.35">
      <c r="P44" s="1097" t="s">
        <v>547</v>
      </c>
      <c r="Q44" s="1098"/>
      <c r="R44" s="1098"/>
      <c r="S44" s="1099"/>
      <c r="U44" s="1093" t="s">
        <v>515</v>
      </c>
      <c r="V44" s="1094"/>
      <c r="W44" s="1094"/>
      <c r="X44" s="1095"/>
      <c r="AC44" s="359" t="str">
        <f>IF('Data Entry'!H28="","",'Data Entry'!H28)</f>
        <v/>
      </c>
      <c r="AD44" s="360" t="str">
        <f>IF('Data Entry'!G28="","",'Data Entry'!G28)</f>
        <v/>
      </c>
      <c r="AE44" s="364" t="str">
        <f>IF('Data Entry'!J28="","",'Data Entry'!J28)</f>
        <v/>
      </c>
      <c r="AF44" s="403" t="str">
        <f>IF('Data Entry'!I28="","",'Data Entry'!I28)</f>
        <v/>
      </c>
      <c r="AI44" s="304" t="str">
        <f t="shared" ca="1" si="123"/>
        <v/>
      </c>
      <c r="AJ44" s="305" t="str">
        <f t="shared" ca="1" si="102"/>
        <v/>
      </c>
      <c r="AK44" s="306" t="str">
        <f t="shared" ca="1" si="103"/>
        <v/>
      </c>
      <c r="AL44" s="307" t="str">
        <f t="shared" ca="1" si="104"/>
        <v/>
      </c>
      <c r="AM44" s="304">
        <f t="shared" ca="1" si="124"/>
        <v>95</v>
      </c>
      <c r="AN44" s="305" t="str">
        <f t="shared" ca="1" si="105"/>
        <v>Lawn Service</v>
      </c>
      <c r="AO44" s="306">
        <f t="shared" ca="1" si="106"/>
        <v>50</v>
      </c>
      <c r="AP44" s="307" t="str">
        <f t="shared" ca="1" si="107"/>
        <v>Fixed Bills</v>
      </c>
      <c r="AQ44" s="304" t="str">
        <f t="shared" ca="1" si="125"/>
        <v/>
      </c>
      <c r="AR44" s="305" t="str">
        <f t="shared" ca="1" si="108"/>
        <v/>
      </c>
      <c r="AS44" s="306" t="str">
        <f t="shared" ca="1" si="109"/>
        <v/>
      </c>
      <c r="AT44" s="307" t="str">
        <f t="shared" ca="1" si="110"/>
        <v/>
      </c>
      <c r="AU44" s="304" t="str">
        <f t="shared" ca="1" si="126"/>
        <v/>
      </c>
      <c r="AV44" s="305" t="str">
        <f t="shared" ca="1" si="111"/>
        <v/>
      </c>
      <c r="AW44" s="306" t="str">
        <f t="shared" ca="1" si="112"/>
        <v/>
      </c>
      <c r="AX44" s="307" t="str">
        <f t="shared" ca="1" si="113"/>
        <v/>
      </c>
      <c r="AY44" s="304" t="str">
        <f t="shared" ca="1" si="127"/>
        <v/>
      </c>
      <c r="AZ44" s="305" t="str">
        <f t="shared" ca="1" si="114"/>
        <v/>
      </c>
      <c r="BA44" s="306" t="str">
        <f t="shared" ca="1" si="115"/>
        <v/>
      </c>
      <c r="BB44" s="307" t="str">
        <f t="shared" ca="1" si="116"/>
        <v/>
      </c>
      <c r="BC44" s="304" t="str">
        <f t="shared" ca="1" si="128"/>
        <v/>
      </c>
      <c r="BD44" s="305" t="str">
        <f t="shared" ca="1" si="117"/>
        <v/>
      </c>
      <c r="BE44" s="306" t="str">
        <f t="shared" ca="1" si="118"/>
        <v/>
      </c>
      <c r="BF44" s="307" t="str">
        <f t="shared" ca="1" si="119"/>
        <v/>
      </c>
      <c r="BG44" s="304" t="str">
        <f t="shared" ca="1" si="129"/>
        <v/>
      </c>
      <c r="BH44" s="305" t="str">
        <f t="shared" ca="1" si="120"/>
        <v/>
      </c>
      <c r="BI44" s="306" t="str">
        <f t="shared" ca="1" si="121"/>
        <v/>
      </c>
      <c r="BJ44" s="307" t="str">
        <f t="shared" ca="1" si="122"/>
        <v/>
      </c>
      <c r="BL44" s="412" t="str">
        <f ca="1">IF(OR(BM44="",BM44=0),"",MAX(BL$5:BL43)+1)</f>
        <v/>
      </c>
      <c r="BM44" s="316" t="str">
        <f ca="1">IFERROR(INDEX($AJ$6:$AJ$17, ROWS(BM$4:$BM42)), IFERROR(INDEX($AN$6:$AN$17, ROWS(BM$4:$BM42)-ROWS($AJ$6:$AJ$17)), IFERROR(INDEX($AR$6:$AR$17, ROWS(BM$4:$BM42)-ROWS($AJ$6:$AJ$17)-ROWS($AN$6:$AN$17)),IFERROR(INDEX($AV$6:$AV$17, ROWS(BM$4:$BM42)-ROWS($AJ$6:$AJ$17)-ROWS($AN$6:$AN$17)-ROWS($AR$6:$AR$17)),IFERROR(INDEX($AZ$6:$AZ$17, ROWS(BM$4:$BM42)-ROWS($AJ$6:$AJ$17)-ROWS($AN$6:$AN$17)-ROWS($AR$6:$AR$17)-ROWS($AV$6:$AV$17)),IFERROR(INDEX($BD$6:$BD$17, ROWS(BM$4:$BM42)-ROWS($AJ$6:$AJ$17)-ROWS($AN$6:$AN$17)-ROWS($AR$6:$AR$17)-ROWS($AV$6:$AV$17)-ROWS($AZ$6:$AZ$17)),IFERROR(INDEX($BH$6:$BH$17, ROWS(BM$4:$BM42)-ROWS($AJ$6:$AJ$17)-ROWS($AN$6:$AN$17)-ROWS($AR$6:$AR$17)-ROWS($AV$6:$AV$17)-ROWS($AZ$6:$AZ$17)-ROWS($BD$6:$BD$17)), "")))))))</f>
        <v/>
      </c>
      <c r="BN44" s="316" t="str">
        <f t="shared" ca="1" si="30"/>
        <v/>
      </c>
      <c r="BO44" s="316" t="str">
        <f ca="1">IF(OR(BP44="",BP44=0),"",MAX(BO$5:BO43)+1)</f>
        <v/>
      </c>
      <c r="BP44" s="316" t="str">
        <f ca="1">IFERROR(INDEX($AK$6:$AK$17, ROWS($BP$4:BP42)), IFERROR(INDEX($AO$6:$AO$17, ROWS($BP$4:BP42)-ROWS($AK$6:$AK$17)), IFERROR(INDEX($AS$6:$AS$17, ROWS($BP$4:BP42)-ROWS($AK$6:$AK$17)-ROWS($AO$6:$AO$17)),IFERROR(INDEX($AW$6:$AW$17, ROWS($BP$4:BP42)-ROWS($AK$6:$AK$17)-ROWS($AO$6:$AO$17)-ROWS($AS$6:$AS$17)),IFERROR(INDEX($BA$6:$BA$17, ROWS($BP$4:BP42)-ROWS($AK$6:$AK$17)-ROWS($AO$6:$AO$17)-ROWS($AS$6:$AS$17)-ROWS($AW$6:$AW$17)),IFERROR(INDEX($BE$6:$BE$17, ROWS($BP$4:BP42)-ROWS($AK$6:$AK$17)-ROWS($AO$6:$AO$17)-ROWS($AS$6:$AS$17)-ROWS($AW$6:$AW$17)-ROWS($BA$6:$BA$17)),IFERROR(INDEX($BI$6:$BI$17, ROWS($BP$4:BP42)-ROWS($AK$6:$AK$17)-ROWS($AO$6:$AO$17)-ROWS($AS$6:$AS$17)-ROWS($AW$6:$AW$17)-ROWS($BA$6:$BA$17)-ROWS($BE$6:$BE$17)), "")))))))</f>
        <v/>
      </c>
      <c r="BQ44" s="316" t="str">
        <f t="shared" ca="1" si="31"/>
        <v/>
      </c>
      <c r="BR44" s="413" t="str">
        <f t="shared" ca="1" si="32"/>
        <v/>
      </c>
      <c r="BS44" s="412" t="str">
        <f ca="1">IF(OR(BT44="",BT44=0),"",MAX(BS$5:BS43)+1)</f>
        <v/>
      </c>
      <c r="BT44" s="316" t="str">
        <f ca="1">IFERROR(INDEX($AJ$22:$AJ$33, ROWS($BT$4:BT42)), IFERROR(INDEX($AN$22:$AN$33, ROWS($BT$4:BT42)-ROWS($AJ$22:$AJ$33)), IFERROR(INDEX($AR$22:$AR$33, ROWS($BT$4:BT42)-ROWS($AJ$22:$AJ$33)-ROWS($AN$22:$AN$33)),IFERROR(INDEX($AV$22:$AV$33, ROWS($BT$4:BT42)-ROWS($AJ$22:$AJ$33)-ROWS($AN$22:$AN$33)-ROWS($AR$22:$AR$33)),IFERROR(INDEX($AZ$22:$AZ$33, ROWS($BT$4:BT42)-ROWS($AJ$22:$AJ$33)-ROWS($AN$22:$AN$33)-ROWS($AR$22:$AR$33)-ROWS($AV$22:$AV$33)),IFERROR(INDEX($BD$22:$BD$33, ROWS($BT$4:BT42)-ROWS($AJ$22:$AJ$33)-ROWS($AN$22:$AN$33)-ROWS($AR$22:$AR$33)-ROWS($AV$22:$AV$33)-ROWS($AZ$22:$AZ$33)),IFERROR(INDEX($BH$22:$BH$33, ROWS($BT$4:BT42)-ROWS($AJ$22:$AJ$33)-ROWS($AN$22:$AN$33)-ROWS($AR$22:$AR$33)-ROWS($AV$22:$AV$33)-ROWS($AZ$22:$AZ$33)-ROWS($BD$22:$BD$33)), "")))))))</f>
        <v/>
      </c>
      <c r="BU44" s="316" t="str">
        <f t="shared" ca="1" si="33"/>
        <v/>
      </c>
      <c r="BV44" s="316" t="str">
        <f ca="1">IF(OR(BW44="",BW44=0),"",MAX(BV$5:BV43)+1)</f>
        <v/>
      </c>
      <c r="BW44" s="316" t="str">
        <f ca="1">IFERROR(INDEX($AK$22:$AK$33, ROWS($BW$4:BW42)), IFERROR(INDEX($AO$22:$AO$33, ROWS($BW$4:BW42)-ROWS($AK$22:$AK$33)), IFERROR(INDEX($AS$22:$AS$33, ROWS($BW$4:BW42)-ROWS($AK$22:$AK$33)-ROWS($AO$22:$AO$33)),IFERROR(INDEX($AW$22:$AW$33, ROWS($BW$4:BW42)-ROWS($AK$22:$AK$33)-ROWS($AO$22:$AO$33)-ROWS($AS$22:$AS$33)),IFERROR(INDEX($BA$22:$BA$33, ROWS($BW$4:BW42)-ROWS($AK$22:$AK$33)-ROWS($AO$22:$AO$33)-ROWS($AS$22:$AS$33)-ROWS($AW$22:$AW$33)),IFERROR(INDEX($BE$22:$BE$33, ROWS($BW$4:BW42)-ROWS($AK$22:$AK$33)-ROWS($AO$22:$AO$33)-ROWS($AS$22:$AS$33)-ROWS($AW$22:$AW$33)-ROWS($BA$22:$BA$33)),IFERROR(INDEX($BI$22:$BI$33, ROWS($BW$4:BW42)-ROWS($AK$22:$AK$33)-ROWS($AO$22:$AO$33)-ROWS($AS$22:$AS$33)-ROWS($AW$22:$AW$33)-ROWS($BA$22:$BA$33)-ROWS($BE$22:$BE$33)), "")))))))</f>
        <v/>
      </c>
      <c r="BX44" s="316" t="str">
        <f t="shared" ca="1" si="34"/>
        <v/>
      </c>
      <c r="BY44" s="413" t="str">
        <f t="shared" ca="1" si="35"/>
        <v/>
      </c>
      <c r="BZ44" s="412" t="str">
        <f ca="1">IF(OR(CA44="",CA44=0),"",MAX(BZ$5:BZ43)+1)</f>
        <v/>
      </c>
      <c r="CA44" s="316" t="str">
        <f ca="1">IFERROR(INDEX($AJ$38:$AJ$49, ROWS($CA$4:CA42)), IFERROR(INDEX($AN$38:$AN$49, ROWS($CA$4:CA42)-ROWS($AJ$38:$AJ$49)), IFERROR(INDEX($AR$38:$AR$49, ROWS($CA$4:CA42)-ROWS($AJ$38:$AJ$49)-ROWS($AN$38:$AN$49)),IFERROR(INDEX($AV$38:$AV$49, ROWS($CA$4:CA42)-ROWS($AJ$38:$AJ$49)-ROWS($AN$38:$AN$49)-ROWS($AR$38:$AR$49)),IFERROR(INDEX($AZ$38:$AZ$49, ROWS($CA$4:CA42)-ROWS($AJ$38:$AJ$49)-ROWS($AN$38:$AN$49)-ROWS($AR$38:$AR$49)-ROWS($AV$38:$AV$49)),IFERROR(INDEX($BD$38:$BD$49, ROWS($CA$4:CA42)-ROWS($AJ$38:$AJ$49)-ROWS($AN$38:$AN$49)-ROWS($AR$38:$AR$49)-ROWS($AV$38:$AV$49)-ROWS($AZ$38:$AZ$49)),IFERROR(INDEX($BH$38:$BH$49, ROWS($CA$4:CA42)-ROWS($AJ$38:$AJ$49)-ROWS($AN$38:$AN$49)-ROWS($AR$38:$AR$49)-ROWS($AV$38:$AV$49)-ROWS($AZ$38:$AZ$49)-ROWS($BD$38:$BD$49)), "")))))))</f>
        <v/>
      </c>
      <c r="CB44" s="316" t="str">
        <f t="shared" ca="1" si="36"/>
        <v/>
      </c>
      <c r="CC44" s="316" t="str">
        <f ca="1">IF(OR(CD44="",CD44=0),"",MAX(CC$5:CC43)+1)</f>
        <v/>
      </c>
      <c r="CD44" s="316" t="str">
        <f ca="1">IFERROR(INDEX($AK$38:$AK$49, ROWS($CD$4:CD42)), IFERROR(INDEX($AO$38:$AO$49, ROWS($CD$4:CD42)-ROWS($AK$38:$AK$49)), IFERROR(INDEX($AS$38:$AS$49, ROWS($CD$4:CD42)-ROWS($AK$38:$AK$49)-ROWS($AO$38:$AO$49)),IFERROR(INDEX($AW$38:$AW$49, ROWS($CD$4:CD42)-ROWS($AK$38:$AK$49)-ROWS($AO$38:$AO$49)-ROWS($AS$38:$AS$49)),IFERROR(INDEX($BA$38:$BA$49, ROWS($CD$4:CD42)-ROWS($AK$38:$AK$49)-ROWS($AO$38:$AO$49)-ROWS($AS$38:$AS$49)-ROWS($AW$38:$AW$49)),IFERROR(INDEX($BE$38:$BE$49, ROWS($CD$4:CD42)-ROWS($AK$38:$AK$49)-ROWS($AO$38:$AO$49)-ROWS($AS$38:$AS$49)-ROWS($AW$38:$AW$49)-ROWS($BA$38:$BA$49)),IFERROR(INDEX($BI$38:$BI$49, ROWS($CD$4:CD42)-ROWS($AK$38:$AK$49)-ROWS($AO$38:$AO$49)-ROWS($AS$38:$AS$49)-ROWS($AW$38:$AW$49)-ROWS($BA$38:$BA$49)-ROWS($BE$38:$BE$49)), "")))))))</f>
        <v/>
      </c>
      <c r="CE44" s="316" t="str">
        <f t="shared" ca="1" si="37"/>
        <v/>
      </c>
      <c r="CF44" s="413" t="str">
        <f t="shared" ca="1" si="38"/>
        <v/>
      </c>
      <c r="CG44" s="412" t="str">
        <f ca="1">IF(OR(CH44="",CH44=0),"",MAX(CG$5:CG43)+1)</f>
        <v/>
      </c>
      <c r="CH44" s="316" t="str">
        <f ca="1">IFERROR(INDEX($AJ$54:$AJ$65, ROWS($CH$4:CH42)), IFERROR(INDEX($AN$54:$AN$65, ROWS($CH$4:CH42)-ROWS($AJ$54:$AJ$65)), IFERROR(INDEX($AR$54:$AR$65, ROWS($CH$4:CH42)-ROWS($AJ$54:$AJ$65)-ROWS($AN$54:$AN$65)),IFERROR(INDEX($AV$54:$AV$65, ROWS($CH$4:CH42)-ROWS($AJ$54:$AJ$65)-ROWS($AN$54:$AN$65)-ROWS($AR$54:$AR$65)),IFERROR(INDEX($AZ$54:$AZ$65, ROWS($CH$4:CH42)-ROWS($AJ$54:$AJ$65)-ROWS($AN$54:$AN$65)-ROWS($AR$54:$AR$65)-ROWS($AV$54:$AV$65)),IFERROR(INDEX($BD$54:$BD$65, ROWS($CH$4:CH42)-ROWS($AJ$54:$AJ$65)-ROWS($AN$54:$AN$65)-ROWS($AR$54:$AR$65)-ROWS($AV$54:$AV$65)-ROWS($AZ$54:$AZ$65)),IFERROR(INDEX($BH$54:$BH$65, ROWS($CH$4:CH42)-ROWS($AJ$54:$AJ$65)-ROWS($AN$54:$AN$65)-ROWS($AR$54:$AR$65)-ROWS($AV$54:$AV$65)-ROWS($AZ$54:$AZ$65)-ROWS($BD$54:$BD$65)), "")))))))</f>
        <v/>
      </c>
      <c r="CI44" s="316" t="str">
        <f t="shared" ca="1" si="39"/>
        <v/>
      </c>
      <c r="CJ44" s="316" t="str">
        <f ca="1">IF(OR(CK44="",CK44=0),"",MAX(CJ$5:CJ43)+1)</f>
        <v/>
      </c>
      <c r="CK44" s="316" t="str">
        <f ca="1">IFERROR(INDEX($AK$54:$AK$65, ROWS($CK$4:CK42)), IFERROR(INDEX($AO$54:$AO$65, ROWS($CK$4:CK42)-ROWS($AK$54:$AK$65)), IFERROR(INDEX($AS$54:$AS$65, ROWS($CK$4:CK42)-ROWS($AK$54:$AK$65)-ROWS($AO$54:$AO$65)),IFERROR(INDEX($AW$54:$AW$65, ROWS($CK$4:CK42)-ROWS($AK$54:$AK$65)-ROWS($AO$54:$AO$65)-ROWS($AS$54:$AS$65)),IFERROR(INDEX($BA$54:$BA$65, ROWS($CK$4:CK42)-ROWS($AK$54:$AK$65)-ROWS($AO$54:$AO$65)-ROWS($AS$54:$AS$65)-ROWS($AW$54:$AW$65)),IFERROR(INDEX($BE$54:$BE$65, ROWS($CK$4:CK42)-ROWS($AK$54:$AK$65)-ROWS($AO$54:$AO$65)-ROWS($AS$54:$AS$65)-ROWS($AW$54:$AW$65)-ROWS($BA$54:$BA$65)),IFERROR(INDEX($BI$54:$BI$65, ROWS($CK$4:CK42)-ROWS($AK$54:$AK$65)-ROWS($AO$54:$AO$65)-ROWS($AS$54:$AS$65)-ROWS($AW$54:$AW$65)-ROWS($BA$54:$BA$65)-ROWS($BE$54:$BE$65)), "")))))))</f>
        <v/>
      </c>
      <c r="CL44" s="316" t="str">
        <f t="shared" ca="1" si="40"/>
        <v/>
      </c>
      <c r="CM44" s="413" t="str">
        <f t="shared" ca="1" si="41"/>
        <v/>
      </c>
      <c r="CN44" s="412" t="str">
        <f>IF(OR(CO44="",CO44=0),"",MAX(CN$5:CN43)+1)</f>
        <v/>
      </c>
      <c r="CO44" s="316">
        <f>IFERROR(INDEX($AJ$70:$AJ$81, ROWS($CO$4:CO42)), IFERROR(INDEX($AN$70:$AN$81, ROWS($CO$4:CO42)-ROWS($AJ$70:$AJ$81)), IFERROR(INDEX($AR$70:$AR$81, ROWS($CO$4:CO42)-ROWS($AJ$70:$AJ$81)-ROWS($AN$70:$AN$81)),IFERROR(INDEX($AV$70:$AV$81, ROWS($CO$4:CO42)-ROWS($AJ$70:$AJ$81)-ROWS($AN$70:$AN$81)-ROWS($AR$70:$AR$81)),IFERROR(INDEX($AZ$70:$AZ$81, ROWS($CO$4:CO42)-ROWS($AJ$70:$AJ$81)-ROWS($AN$70:$AN$81)-ROWS($AR$70:$AR$81)-ROWS($AV$70:$AV$81)),IFERROR(INDEX($BD$70:$BD$81, ROWS($CO$4:CO42)-ROWS($AJ$70:$AJ$81)-ROWS($AN$70:$AN$81)-ROWS($AR$70:$AR$81)-ROWS($AV$70:$AV$81)-ROWS($AZ$70:$AZ$81)),IFERROR(INDEX($BH$70:$BH$81, ROWS($CO$4:CO42)-ROWS($AJ$70:$AJ$81)-ROWS($AN$70:$AN$81)-ROWS($AR$70:$AR$81)-ROWS($AV$70:$AV$81)-ROWS($AZ$70:$AZ$81)-ROWS($BD$70:$BD$81)), "")))))))</f>
        <v>0</v>
      </c>
      <c r="CP44" s="316" t="str">
        <f t="shared" ca="1" si="42"/>
        <v/>
      </c>
      <c r="CQ44" s="316" t="str">
        <f>IF(OR(CR44="",CR44=0),"",MAX(CQ$5:CQ43)+1)</f>
        <v/>
      </c>
      <c r="CR44" s="316">
        <f>IFERROR(INDEX($AK$70:$AK$81, ROWS($CR$4:CR42)), IFERROR(INDEX($AO$70:$AO$81, ROWS($CR$4:CR42)-ROWS($AK$70:$AK$81)), IFERROR(INDEX($AS$70:$AS$81, ROWS($CR$4:CR42)-ROWS($AK$70:$AK$81)-ROWS($AO$70:$AO$81)),IFERROR(INDEX($AW$70:$AW$81, ROWS($CR$4:CR42)-ROWS($AK$70:$AK$81)-ROWS($AO$70:$AO$81)-ROWS($AS$70:$AS$81)),IFERROR(INDEX($BA$70:$BA$81, ROWS($CR$4:CR42)-ROWS($AK$70:$AK$81)-ROWS($AO$70:$AO$81)-ROWS($AS$70:$AS$81)-ROWS($AW$70:$AW$81)),IFERROR(INDEX($BE$70:$BE$81, ROWS($CR$4:CR42)-ROWS($AK$70:$AK$81)-ROWS($AO$70:$AO$81)-ROWS($AS$70:$AS$81)-ROWS($AW$70:$AW$81)-ROWS($BA$70:$BA$81)),IFERROR(INDEX($BI$70:$BI$81, ROWS($CR$4:CR42)-ROWS($AK$70:$AK$81)-ROWS($AO$70:$AO$81)-ROWS($AS$70:$AS$81)-ROWS($AW$70:$AW$81)-ROWS($BA$70:$BA$81)-ROWS($BE$70:$BE$81)), "")))))))</f>
        <v>0</v>
      </c>
      <c r="CS44" s="316" t="str">
        <f t="shared" ca="1" si="43"/>
        <v/>
      </c>
      <c r="CT44" s="413" t="str">
        <f t="shared" ca="1" si="44"/>
        <v/>
      </c>
      <c r="CU44" s="412" t="str">
        <f>IF(OR(CV44="",CV44=0),"",MAX(CU$5:CU43)+1)</f>
        <v/>
      </c>
      <c r="CV44" s="316" t="str">
        <f>IFERROR(INDEX($AJ$86:$AJ$97, ROWS($CV$4:CV42)), IFERROR(INDEX($AN$86:$AN$97, ROWS($CV$4:CV42)-ROWS($AJ$86:$AJ$97)), ""))</f>
        <v/>
      </c>
      <c r="CW44" s="316" t="str">
        <f t="shared" si="45"/>
        <v/>
      </c>
      <c r="CX44" s="316" t="str">
        <f>IF(OR(CY44="",CY44=0),"",MAX(CX$5:CX43)+1)</f>
        <v/>
      </c>
      <c r="CY44" s="316" t="str">
        <f>IFERROR(INDEX($AK$86:$AK$97, ROWS($CY$4:CY42)), IFERROR(INDEX($AO$86:$AO$97, ROWS($CY$4:CY42)-ROWS($AK$86:$AK$97)), ""))</f>
        <v/>
      </c>
      <c r="CZ44" s="316" t="str">
        <f t="shared" si="46"/>
        <v/>
      </c>
      <c r="DA44" s="413" t="str">
        <f t="shared" si="47"/>
        <v/>
      </c>
      <c r="DC44" s="1167" t="s">
        <v>488</v>
      </c>
      <c r="DD44" s="1168"/>
      <c r="DE44" s="1168"/>
      <c r="DF44" s="1168"/>
      <c r="DG44" s="1168"/>
      <c r="DH44" s="1168"/>
      <c r="DI44" s="1168"/>
      <c r="DJ44" s="1168"/>
      <c r="DK44" s="1168"/>
      <c r="DL44" s="1169"/>
      <c r="DM44" s="292"/>
      <c r="DN44" s="1199" t="s">
        <v>488</v>
      </c>
      <c r="DO44" s="1200"/>
      <c r="DP44" s="1200"/>
      <c r="DQ44" s="1200"/>
      <c r="DR44" s="1200"/>
      <c r="DS44" s="1201"/>
    </row>
    <row r="45" spans="1:123" ht="15.75" thickBot="1" x14ac:dyDescent="0.35">
      <c r="P45" s="1175" t="s">
        <v>548</v>
      </c>
      <c r="Q45" s="1176"/>
      <c r="R45" s="450" t="s">
        <v>5</v>
      </c>
      <c r="S45" s="451" t="s">
        <v>193</v>
      </c>
      <c r="T45"/>
      <c r="U45" s="1187" t="s">
        <v>516</v>
      </c>
      <c r="V45" s="1188"/>
      <c r="W45" s="367" t="s">
        <v>5</v>
      </c>
      <c r="X45" s="368" t="s">
        <v>193</v>
      </c>
      <c r="AI45" s="304" t="str">
        <f t="shared" ca="1" si="123"/>
        <v/>
      </c>
      <c r="AJ45" s="305" t="str">
        <f t="shared" ca="1" si="102"/>
        <v/>
      </c>
      <c r="AK45" s="306" t="str">
        <f t="shared" ca="1" si="103"/>
        <v/>
      </c>
      <c r="AL45" s="307" t="str">
        <f t="shared" ca="1" si="104"/>
        <v/>
      </c>
      <c r="AM45" s="304" t="str">
        <f t="shared" ca="1" si="124"/>
        <v/>
      </c>
      <c r="AN45" s="305" t="str">
        <f t="shared" ca="1" si="105"/>
        <v/>
      </c>
      <c r="AO45" s="306" t="str">
        <f t="shared" ca="1" si="106"/>
        <v/>
      </c>
      <c r="AP45" s="307" t="str">
        <f t="shared" ca="1" si="107"/>
        <v/>
      </c>
      <c r="AQ45" s="304" t="str">
        <f t="shared" ca="1" si="125"/>
        <v/>
      </c>
      <c r="AR45" s="305" t="str">
        <f t="shared" ca="1" si="108"/>
        <v/>
      </c>
      <c r="AS45" s="306" t="str">
        <f t="shared" ca="1" si="109"/>
        <v/>
      </c>
      <c r="AT45" s="307" t="str">
        <f t="shared" ca="1" si="110"/>
        <v/>
      </c>
      <c r="AU45" s="304" t="str">
        <f t="shared" ca="1" si="126"/>
        <v/>
      </c>
      <c r="AV45" s="305" t="str">
        <f t="shared" ca="1" si="111"/>
        <v/>
      </c>
      <c r="AW45" s="306" t="str">
        <f t="shared" ca="1" si="112"/>
        <v/>
      </c>
      <c r="AX45" s="307" t="str">
        <f t="shared" ca="1" si="113"/>
        <v/>
      </c>
      <c r="AY45" s="304" t="str">
        <f t="shared" ca="1" si="127"/>
        <v/>
      </c>
      <c r="AZ45" s="305" t="str">
        <f t="shared" ca="1" si="114"/>
        <v/>
      </c>
      <c r="BA45" s="306" t="str">
        <f t="shared" ca="1" si="115"/>
        <v/>
      </c>
      <c r="BB45" s="307" t="str">
        <f t="shared" ca="1" si="116"/>
        <v/>
      </c>
      <c r="BC45" s="304" t="str">
        <f t="shared" ca="1" si="128"/>
        <v/>
      </c>
      <c r="BD45" s="305" t="str">
        <f t="shared" ca="1" si="117"/>
        <v/>
      </c>
      <c r="BE45" s="306" t="str">
        <f t="shared" ca="1" si="118"/>
        <v/>
      </c>
      <c r="BF45" s="307" t="str">
        <f t="shared" ca="1" si="119"/>
        <v/>
      </c>
      <c r="BG45" s="304" t="str">
        <f t="shared" ca="1" si="129"/>
        <v/>
      </c>
      <c r="BH45" s="305" t="str">
        <f t="shared" ca="1" si="120"/>
        <v/>
      </c>
      <c r="BI45" s="306" t="str">
        <f t="shared" ca="1" si="121"/>
        <v/>
      </c>
      <c r="BJ45" s="307" t="str">
        <f t="shared" ca="1" si="122"/>
        <v/>
      </c>
      <c r="BL45" s="412" t="str">
        <f ca="1">IF(OR(BM45="",BM45=0),"",MAX(BL$5:BL44)+1)</f>
        <v/>
      </c>
      <c r="BM45" s="316" t="str">
        <f ca="1">IFERROR(INDEX($AJ$6:$AJ$17, ROWS(BM$4:$BM43)), IFERROR(INDEX($AN$6:$AN$17, ROWS(BM$4:$BM43)-ROWS($AJ$6:$AJ$17)), IFERROR(INDEX($AR$6:$AR$17, ROWS(BM$4:$BM43)-ROWS($AJ$6:$AJ$17)-ROWS($AN$6:$AN$17)),IFERROR(INDEX($AV$6:$AV$17, ROWS(BM$4:$BM43)-ROWS($AJ$6:$AJ$17)-ROWS($AN$6:$AN$17)-ROWS($AR$6:$AR$17)),IFERROR(INDEX($AZ$6:$AZ$17, ROWS(BM$4:$BM43)-ROWS($AJ$6:$AJ$17)-ROWS($AN$6:$AN$17)-ROWS($AR$6:$AR$17)-ROWS($AV$6:$AV$17)),IFERROR(INDEX($BD$6:$BD$17, ROWS(BM$4:$BM43)-ROWS($AJ$6:$AJ$17)-ROWS($AN$6:$AN$17)-ROWS($AR$6:$AR$17)-ROWS($AV$6:$AV$17)-ROWS($AZ$6:$AZ$17)),IFERROR(INDEX($BH$6:$BH$17, ROWS(BM$4:$BM43)-ROWS($AJ$6:$AJ$17)-ROWS($AN$6:$AN$17)-ROWS($AR$6:$AR$17)-ROWS($AV$6:$AV$17)-ROWS($AZ$6:$AZ$17)-ROWS($BD$6:$BD$17)), "")))))))</f>
        <v/>
      </c>
      <c r="BN45" s="316" t="str">
        <f t="shared" ca="1" si="30"/>
        <v/>
      </c>
      <c r="BO45" s="316" t="str">
        <f ca="1">IF(OR(BP45="",BP45=0),"",MAX(BO$5:BO44)+1)</f>
        <v/>
      </c>
      <c r="BP45" s="316" t="str">
        <f ca="1">IFERROR(INDEX($AK$6:$AK$17, ROWS($BP$4:BP43)), IFERROR(INDEX($AO$6:$AO$17, ROWS($BP$4:BP43)-ROWS($AK$6:$AK$17)), IFERROR(INDEX($AS$6:$AS$17, ROWS($BP$4:BP43)-ROWS($AK$6:$AK$17)-ROWS($AO$6:$AO$17)),IFERROR(INDEX($AW$6:$AW$17, ROWS($BP$4:BP43)-ROWS($AK$6:$AK$17)-ROWS($AO$6:$AO$17)-ROWS($AS$6:$AS$17)),IFERROR(INDEX($BA$6:$BA$17, ROWS($BP$4:BP43)-ROWS($AK$6:$AK$17)-ROWS($AO$6:$AO$17)-ROWS($AS$6:$AS$17)-ROWS($AW$6:$AW$17)),IFERROR(INDEX($BE$6:$BE$17, ROWS($BP$4:BP43)-ROWS($AK$6:$AK$17)-ROWS($AO$6:$AO$17)-ROWS($AS$6:$AS$17)-ROWS($AW$6:$AW$17)-ROWS($BA$6:$BA$17)),IFERROR(INDEX($BI$6:$BI$17, ROWS($BP$4:BP43)-ROWS($AK$6:$AK$17)-ROWS($AO$6:$AO$17)-ROWS($AS$6:$AS$17)-ROWS($AW$6:$AW$17)-ROWS($BA$6:$BA$17)-ROWS($BE$6:$BE$17)), "")))))))</f>
        <v/>
      </c>
      <c r="BQ45" s="316" t="str">
        <f t="shared" ca="1" si="31"/>
        <v/>
      </c>
      <c r="BR45" s="413" t="str">
        <f t="shared" ca="1" si="32"/>
        <v/>
      </c>
      <c r="BS45" s="412" t="str">
        <f ca="1">IF(OR(BT45="",BT45=0),"",MAX(BS$5:BS44)+1)</f>
        <v/>
      </c>
      <c r="BT45" s="316" t="str">
        <f ca="1">IFERROR(INDEX($AJ$22:$AJ$33, ROWS($BT$4:BT43)), IFERROR(INDEX($AN$22:$AN$33, ROWS($BT$4:BT43)-ROWS($AJ$22:$AJ$33)), IFERROR(INDEX($AR$22:$AR$33, ROWS($BT$4:BT43)-ROWS($AJ$22:$AJ$33)-ROWS($AN$22:$AN$33)),IFERROR(INDEX($AV$22:$AV$33, ROWS($BT$4:BT43)-ROWS($AJ$22:$AJ$33)-ROWS($AN$22:$AN$33)-ROWS($AR$22:$AR$33)),IFERROR(INDEX($AZ$22:$AZ$33, ROWS($BT$4:BT43)-ROWS($AJ$22:$AJ$33)-ROWS($AN$22:$AN$33)-ROWS($AR$22:$AR$33)-ROWS($AV$22:$AV$33)),IFERROR(INDEX($BD$22:$BD$33, ROWS($BT$4:BT43)-ROWS($AJ$22:$AJ$33)-ROWS($AN$22:$AN$33)-ROWS($AR$22:$AR$33)-ROWS($AV$22:$AV$33)-ROWS($AZ$22:$AZ$33)),IFERROR(INDEX($BH$22:$BH$33, ROWS($BT$4:BT43)-ROWS($AJ$22:$AJ$33)-ROWS($AN$22:$AN$33)-ROWS($AR$22:$AR$33)-ROWS($AV$22:$AV$33)-ROWS($AZ$22:$AZ$33)-ROWS($BD$22:$BD$33)), "")))))))</f>
        <v/>
      </c>
      <c r="BU45" s="316" t="str">
        <f t="shared" ca="1" si="33"/>
        <v/>
      </c>
      <c r="BV45" s="316" t="str">
        <f ca="1">IF(OR(BW45="",BW45=0),"",MAX(BV$5:BV44)+1)</f>
        <v/>
      </c>
      <c r="BW45" s="316" t="str">
        <f ca="1">IFERROR(INDEX($AK$22:$AK$33, ROWS($BW$4:BW43)), IFERROR(INDEX($AO$22:$AO$33, ROWS($BW$4:BW43)-ROWS($AK$22:$AK$33)), IFERROR(INDEX($AS$22:$AS$33, ROWS($BW$4:BW43)-ROWS($AK$22:$AK$33)-ROWS($AO$22:$AO$33)),IFERROR(INDEX($AW$22:$AW$33, ROWS($BW$4:BW43)-ROWS($AK$22:$AK$33)-ROWS($AO$22:$AO$33)-ROWS($AS$22:$AS$33)),IFERROR(INDEX($BA$22:$BA$33, ROWS($BW$4:BW43)-ROWS($AK$22:$AK$33)-ROWS($AO$22:$AO$33)-ROWS($AS$22:$AS$33)-ROWS($AW$22:$AW$33)),IFERROR(INDEX($BE$22:$BE$33, ROWS($BW$4:BW43)-ROWS($AK$22:$AK$33)-ROWS($AO$22:$AO$33)-ROWS($AS$22:$AS$33)-ROWS($AW$22:$AW$33)-ROWS($BA$22:$BA$33)),IFERROR(INDEX($BI$22:$BI$33, ROWS($BW$4:BW43)-ROWS($AK$22:$AK$33)-ROWS($AO$22:$AO$33)-ROWS($AS$22:$AS$33)-ROWS($AW$22:$AW$33)-ROWS($BA$22:$BA$33)-ROWS($BE$22:$BE$33)), "")))))))</f>
        <v/>
      </c>
      <c r="BX45" s="316" t="str">
        <f t="shared" ca="1" si="34"/>
        <v/>
      </c>
      <c r="BY45" s="413" t="str">
        <f t="shared" ca="1" si="35"/>
        <v/>
      </c>
      <c r="BZ45" s="412" t="str">
        <f ca="1">IF(OR(CA45="",CA45=0),"",MAX(BZ$5:BZ44)+1)</f>
        <v/>
      </c>
      <c r="CA45" s="316" t="str">
        <f ca="1">IFERROR(INDEX($AJ$38:$AJ$49, ROWS($CA$4:CA43)), IFERROR(INDEX($AN$38:$AN$49, ROWS($CA$4:CA43)-ROWS($AJ$38:$AJ$49)), IFERROR(INDEX($AR$38:$AR$49, ROWS($CA$4:CA43)-ROWS($AJ$38:$AJ$49)-ROWS($AN$38:$AN$49)),IFERROR(INDEX($AV$38:$AV$49, ROWS($CA$4:CA43)-ROWS($AJ$38:$AJ$49)-ROWS($AN$38:$AN$49)-ROWS($AR$38:$AR$49)),IFERROR(INDEX($AZ$38:$AZ$49, ROWS($CA$4:CA43)-ROWS($AJ$38:$AJ$49)-ROWS($AN$38:$AN$49)-ROWS($AR$38:$AR$49)-ROWS($AV$38:$AV$49)),IFERROR(INDEX($BD$38:$BD$49, ROWS($CA$4:CA43)-ROWS($AJ$38:$AJ$49)-ROWS($AN$38:$AN$49)-ROWS($AR$38:$AR$49)-ROWS($AV$38:$AV$49)-ROWS($AZ$38:$AZ$49)),IFERROR(INDEX($BH$38:$BH$49, ROWS($CA$4:CA43)-ROWS($AJ$38:$AJ$49)-ROWS($AN$38:$AN$49)-ROWS($AR$38:$AR$49)-ROWS($AV$38:$AV$49)-ROWS($AZ$38:$AZ$49)-ROWS($BD$38:$BD$49)), "")))))))</f>
        <v/>
      </c>
      <c r="CB45" s="316" t="str">
        <f t="shared" ca="1" si="36"/>
        <v/>
      </c>
      <c r="CC45" s="316" t="str">
        <f ca="1">IF(OR(CD45="",CD45=0),"",MAX(CC$5:CC44)+1)</f>
        <v/>
      </c>
      <c r="CD45" s="316" t="str">
        <f ca="1">IFERROR(INDEX($AK$38:$AK$49, ROWS($CD$4:CD43)), IFERROR(INDEX($AO$38:$AO$49, ROWS($CD$4:CD43)-ROWS($AK$38:$AK$49)), IFERROR(INDEX($AS$38:$AS$49, ROWS($CD$4:CD43)-ROWS($AK$38:$AK$49)-ROWS($AO$38:$AO$49)),IFERROR(INDEX($AW$38:$AW$49, ROWS($CD$4:CD43)-ROWS($AK$38:$AK$49)-ROWS($AO$38:$AO$49)-ROWS($AS$38:$AS$49)),IFERROR(INDEX($BA$38:$BA$49, ROWS($CD$4:CD43)-ROWS($AK$38:$AK$49)-ROWS($AO$38:$AO$49)-ROWS($AS$38:$AS$49)-ROWS($AW$38:$AW$49)),IFERROR(INDEX($BE$38:$BE$49, ROWS($CD$4:CD43)-ROWS($AK$38:$AK$49)-ROWS($AO$38:$AO$49)-ROWS($AS$38:$AS$49)-ROWS($AW$38:$AW$49)-ROWS($BA$38:$BA$49)),IFERROR(INDEX($BI$38:$BI$49, ROWS($CD$4:CD43)-ROWS($AK$38:$AK$49)-ROWS($AO$38:$AO$49)-ROWS($AS$38:$AS$49)-ROWS($AW$38:$AW$49)-ROWS($BA$38:$BA$49)-ROWS($BE$38:$BE$49)), "")))))))</f>
        <v/>
      </c>
      <c r="CE45" s="316" t="str">
        <f t="shared" ca="1" si="37"/>
        <v/>
      </c>
      <c r="CF45" s="413" t="str">
        <f t="shared" ca="1" si="38"/>
        <v/>
      </c>
      <c r="CG45" s="412" t="str">
        <f ca="1">IF(OR(CH45="",CH45=0),"",MAX(CG$5:CG44)+1)</f>
        <v/>
      </c>
      <c r="CH45" s="316" t="str">
        <f ca="1">IFERROR(INDEX($AJ$54:$AJ$65, ROWS($CH$4:CH43)), IFERROR(INDEX($AN$54:$AN$65, ROWS($CH$4:CH43)-ROWS($AJ$54:$AJ$65)), IFERROR(INDEX($AR$54:$AR$65, ROWS($CH$4:CH43)-ROWS($AJ$54:$AJ$65)-ROWS($AN$54:$AN$65)),IFERROR(INDEX($AV$54:$AV$65, ROWS($CH$4:CH43)-ROWS($AJ$54:$AJ$65)-ROWS($AN$54:$AN$65)-ROWS($AR$54:$AR$65)),IFERROR(INDEX($AZ$54:$AZ$65, ROWS($CH$4:CH43)-ROWS($AJ$54:$AJ$65)-ROWS($AN$54:$AN$65)-ROWS($AR$54:$AR$65)-ROWS($AV$54:$AV$65)),IFERROR(INDEX($BD$54:$BD$65, ROWS($CH$4:CH43)-ROWS($AJ$54:$AJ$65)-ROWS($AN$54:$AN$65)-ROWS($AR$54:$AR$65)-ROWS($AV$54:$AV$65)-ROWS($AZ$54:$AZ$65)),IFERROR(INDEX($BH$54:$BH$65, ROWS($CH$4:CH43)-ROWS($AJ$54:$AJ$65)-ROWS($AN$54:$AN$65)-ROWS($AR$54:$AR$65)-ROWS($AV$54:$AV$65)-ROWS($AZ$54:$AZ$65)-ROWS($BD$54:$BD$65)), "")))))))</f>
        <v/>
      </c>
      <c r="CI45" s="316" t="str">
        <f t="shared" ca="1" si="39"/>
        <v/>
      </c>
      <c r="CJ45" s="316" t="str">
        <f ca="1">IF(OR(CK45="",CK45=0),"",MAX(CJ$5:CJ44)+1)</f>
        <v/>
      </c>
      <c r="CK45" s="316" t="str">
        <f ca="1">IFERROR(INDEX($AK$54:$AK$65, ROWS($CK$4:CK43)), IFERROR(INDEX($AO$54:$AO$65, ROWS($CK$4:CK43)-ROWS($AK$54:$AK$65)), IFERROR(INDEX($AS$54:$AS$65, ROWS($CK$4:CK43)-ROWS($AK$54:$AK$65)-ROWS($AO$54:$AO$65)),IFERROR(INDEX($AW$54:$AW$65, ROWS($CK$4:CK43)-ROWS($AK$54:$AK$65)-ROWS($AO$54:$AO$65)-ROWS($AS$54:$AS$65)),IFERROR(INDEX($BA$54:$BA$65, ROWS($CK$4:CK43)-ROWS($AK$54:$AK$65)-ROWS($AO$54:$AO$65)-ROWS($AS$54:$AS$65)-ROWS($AW$54:$AW$65)),IFERROR(INDEX($BE$54:$BE$65, ROWS($CK$4:CK43)-ROWS($AK$54:$AK$65)-ROWS($AO$54:$AO$65)-ROWS($AS$54:$AS$65)-ROWS($AW$54:$AW$65)-ROWS($BA$54:$BA$65)),IFERROR(INDEX($BI$54:$BI$65, ROWS($CK$4:CK43)-ROWS($AK$54:$AK$65)-ROWS($AO$54:$AO$65)-ROWS($AS$54:$AS$65)-ROWS($AW$54:$AW$65)-ROWS($BA$54:$BA$65)-ROWS($BE$54:$BE$65)), "")))))))</f>
        <v/>
      </c>
      <c r="CL45" s="316" t="str">
        <f t="shared" ca="1" si="40"/>
        <v/>
      </c>
      <c r="CM45" s="413" t="str">
        <f t="shared" ca="1" si="41"/>
        <v/>
      </c>
      <c r="CN45" s="412" t="str">
        <f>IF(OR(CO45="",CO45=0),"",MAX(CN$5:CN44)+1)</f>
        <v/>
      </c>
      <c r="CO45" s="316">
        <f>IFERROR(INDEX($AJ$70:$AJ$81, ROWS($CO$4:CO43)), IFERROR(INDEX($AN$70:$AN$81, ROWS($CO$4:CO43)-ROWS($AJ$70:$AJ$81)), IFERROR(INDEX($AR$70:$AR$81, ROWS($CO$4:CO43)-ROWS($AJ$70:$AJ$81)-ROWS($AN$70:$AN$81)),IFERROR(INDEX($AV$70:$AV$81, ROWS($CO$4:CO43)-ROWS($AJ$70:$AJ$81)-ROWS($AN$70:$AN$81)-ROWS($AR$70:$AR$81)),IFERROR(INDEX($AZ$70:$AZ$81, ROWS($CO$4:CO43)-ROWS($AJ$70:$AJ$81)-ROWS($AN$70:$AN$81)-ROWS($AR$70:$AR$81)-ROWS($AV$70:$AV$81)),IFERROR(INDEX($BD$70:$BD$81, ROWS($CO$4:CO43)-ROWS($AJ$70:$AJ$81)-ROWS($AN$70:$AN$81)-ROWS($AR$70:$AR$81)-ROWS($AV$70:$AV$81)-ROWS($AZ$70:$AZ$81)),IFERROR(INDEX($BH$70:$BH$81, ROWS($CO$4:CO43)-ROWS($AJ$70:$AJ$81)-ROWS($AN$70:$AN$81)-ROWS($AR$70:$AR$81)-ROWS($AV$70:$AV$81)-ROWS($AZ$70:$AZ$81)-ROWS($BD$70:$BD$81)), "")))))))</f>
        <v>0</v>
      </c>
      <c r="CP45" s="316" t="str">
        <f t="shared" ca="1" si="42"/>
        <v/>
      </c>
      <c r="CQ45" s="316" t="str">
        <f>IF(OR(CR45="",CR45=0),"",MAX(CQ$5:CQ44)+1)</f>
        <v/>
      </c>
      <c r="CR45" s="316">
        <f>IFERROR(INDEX($AK$70:$AK$81, ROWS($CR$4:CR43)), IFERROR(INDEX($AO$70:$AO$81, ROWS($CR$4:CR43)-ROWS($AK$70:$AK$81)), IFERROR(INDEX($AS$70:$AS$81, ROWS($CR$4:CR43)-ROWS($AK$70:$AK$81)-ROWS($AO$70:$AO$81)),IFERROR(INDEX($AW$70:$AW$81, ROWS($CR$4:CR43)-ROWS($AK$70:$AK$81)-ROWS($AO$70:$AO$81)-ROWS($AS$70:$AS$81)),IFERROR(INDEX($BA$70:$BA$81, ROWS($CR$4:CR43)-ROWS($AK$70:$AK$81)-ROWS($AO$70:$AO$81)-ROWS($AS$70:$AS$81)-ROWS($AW$70:$AW$81)),IFERROR(INDEX($BE$70:$BE$81, ROWS($CR$4:CR43)-ROWS($AK$70:$AK$81)-ROWS($AO$70:$AO$81)-ROWS($AS$70:$AS$81)-ROWS($AW$70:$AW$81)-ROWS($BA$70:$BA$81)),IFERROR(INDEX($BI$70:$BI$81, ROWS($CR$4:CR43)-ROWS($AK$70:$AK$81)-ROWS($AO$70:$AO$81)-ROWS($AS$70:$AS$81)-ROWS($AW$70:$AW$81)-ROWS($BA$70:$BA$81)-ROWS($BE$70:$BE$81)), "")))))))</f>
        <v>0</v>
      </c>
      <c r="CS45" s="316" t="str">
        <f t="shared" ca="1" si="43"/>
        <v/>
      </c>
      <c r="CT45" s="413" t="str">
        <f t="shared" ca="1" si="44"/>
        <v/>
      </c>
      <c r="CU45" s="412" t="str">
        <f>IF(OR(CV45="",CV45=0),"",MAX(CU$5:CU44)+1)</f>
        <v/>
      </c>
      <c r="CV45" s="316" t="str">
        <f>IFERROR(INDEX($AJ$86:$AJ$97, ROWS($CV$4:CV43)), IFERROR(INDEX($AN$86:$AN$97, ROWS($CV$4:CV43)-ROWS($AJ$86:$AJ$97)), ""))</f>
        <v/>
      </c>
      <c r="CW45" s="316" t="str">
        <f t="shared" si="45"/>
        <v/>
      </c>
      <c r="CX45" s="316" t="str">
        <f>IF(OR(CY45="",CY45=0),"",MAX(CX$5:CX44)+1)</f>
        <v/>
      </c>
      <c r="CY45" s="316" t="str">
        <f>IFERROR(INDEX($AK$86:$AK$97, ROWS($CY$4:CY43)), IFERROR(INDEX($AO$86:$AO$97, ROWS($CY$4:CY43)-ROWS($AK$86:$AK$97)), ""))</f>
        <v/>
      </c>
      <c r="CZ45" s="316" t="str">
        <f t="shared" si="46"/>
        <v/>
      </c>
      <c r="DA45" s="413" t="str">
        <f t="shared" si="47"/>
        <v/>
      </c>
      <c r="DC45" s="437"/>
      <c r="DD45" s="1151" t="s">
        <v>504</v>
      </c>
      <c r="DE45" s="1152"/>
      <c r="DF45" s="430"/>
      <c r="DG45" s="1162" t="s">
        <v>23</v>
      </c>
      <c r="DH45" s="1152"/>
      <c r="DI45" s="1162" t="s">
        <v>504</v>
      </c>
      <c r="DJ45" s="1152"/>
      <c r="DK45" s="1162" t="s">
        <v>23</v>
      </c>
      <c r="DL45" s="1152"/>
      <c r="DM45" s="292"/>
      <c r="DN45" s="1163" t="s">
        <v>481</v>
      </c>
      <c r="DO45" s="1164"/>
      <c r="DP45" s="1164"/>
      <c r="DQ45" s="1165" t="s">
        <v>491</v>
      </c>
      <c r="DR45" s="1164"/>
      <c r="DS45" s="1166"/>
    </row>
    <row r="46" spans="1:123" x14ac:dyDescent="0.3">
      <c r="P46" s="1177"/>
      <c r="Q46" s="1178"/>
      <c r="R46" s="453"/>
      <c r="S46" s="402"/>
      <c r="T46"/>
      <c r="U46" s="1177"/>
      <c r="V46" s="1178"/>
      <c r="W46" s="453"/>
      <c r="X46" s="402"/>
      <c r="AC46" s="1093" t="s">
        <v>22</v>
      </c>
      <c r="AD46" s="1094"/>
      <c r="AE46" s="1094"/>
      <c r="AF46" s="1095"/>
      <c r="AI46" s="304" t="str">
        <f t="shared" ca="1" si="123"/>
        <v/>
      </c>
      <c r="AJ46" s="305" t="str">
        <f t="shared" ca="1" si="102"/>
        <v/>
      </c>
      <c r="AK46" s="306" t="str">
        <f t="shared" ca="1" si="103"/>
        <v/>
      </c>
      <c r="AL46" s="307" t="str">
        <f t="shared" ca="1" si="104"/>
        <v/>
      </c>
      <c r="AM46" s="304" t="str">
        <f t="shared" ca="1" si="124"/>
        <v/>
      </c>
      <c r="AN46" s="305" t="str">
        <f t="shared" ca="1" si="105"/>
        <v/>
      </c>
      <c r="AO46" s="306" t="str">
        <f t="shared" ca="1" si="106"/>
        <v/>
      </c>
      <c r="AP46" s="307" t="str">
        <f t="shared" ca="1" si="107"/>
        <v/>
      </c>
      <c r="AQ46" s="304" t="str">
        <f t="shared" ca="1" si="125"/>
        <v/>
      </c>
      <c r="AR46" s="305" t="str">
        <f t="shared" ca="1" si="108"/>
        <v/>
      </c>
      <c r="AS46" s="306" t="str">
        <f t="shared" ca="1" si="109"/>
        <v/>
      </c>
      <c r="AT46" s="307" t="str">
        <f t="shared" ca="1" si="110"/>
        <v/>
      </c>
      <c r="AU46" s="304" t="str">
        <f t="shared" ca="1" si="126"/>
        <v/>
      </c>
      <c r="AV46" s="305" t="str">
        <f t="shared" ca="1" si="111"/>
        <v/>
      </c>
      <c r="AW46" s="306" t="str">
        <f t="shared" ca="1" si="112"/>
        <v/>
      </c>
      <c r="AX46" s="307" t="str">
        <f t="shared" ca="1" si="113"/>
        <v/>
      </c>
      <c r="AY46" s="304" t="str">
        <f t="shared" ca="1" si="127"/>
        <v/>
      </c>
      <c r="AZ46" s="305" t="str">
        <f t="shared" ca="1" si="114"/>
        <v/>
      </c>
      <c r="BA46" s="306" t="str">
        <f t="shared" ca="1" si="115"/>
        <v/>
      </c>
      <c r="BB46" s="307" t="str">
        <f t="shared" ca="1" si="116"/>
        <v/>
      </c>
      <c r="BC46" s="304" t="str">
        <f t="shared" ca="1" si="128"/>
        <v/>
      </c>
      <c r="BD46" s="305" t="str">
        <f t="shared" ca="1" si="117"/>
        <v/>
      </c>
      <c r="BE46" s="306" t="str">
        <f t="shared" ca="1" si="118"/>
        <v/>
      </c>
      <c r="BF46" s="307" t="str">
        <f t="shared" ca="1" si="119"/>
        <v/>
      </c>
      <c r="BG46" s="304" t="str">
        <f t="shared" ca="1" si="129"/>
        <v/>
      </c>
      <c r="BH46" s="305" t="str">
        <f t="shared" ca="1" si="120"/>
        <v/>
      </c>
      <c r="BI46" s="306" t="str">
        <f t="shared" ca="1" si="121"/>
        <v/>
      </c>
      <c r="BJ46" s="307" t="str">
        <f t="shared" ca="1" si="122"/>
        <v/>
      </c>
      <c r="BL46" s="412" t="str">
        <f ca="1">IF(OR(BM46="",BM46=0),"",MAX(BL$5:BL45)+1)</f>
        <v/>
      </c>
      <c r="BM46" s="316" t="str">
        <f ca="1">IFERROR(INDEX($AJ$6:$AJ$17, ROWS(BM$4:$BM44)), IFERROR(INDEX($AN$6:$AN$17, ROWS(BM$4:$BM44)-ROWS($AJ$6:$AJ$17)), IFERROR(INDEX($AR$6:$AR$17, ROWS(BM$4:$BM44)-ROWS($AJ$6:$AJ$17)-ROWS($AN$6:$AN$17)),IFERROR(INDEX($AV$6:$AV$17, ROWS(BM$4:$BM44)-ROWS($AJ$6:$AJ$17)-ROWS($AN$6:$AN$17)-ROWS($AR$6:$AR$17)),IFERROR(INDEX($AZ$6:$AZ$17, ROWS(BM$4:$BM44)-ROWS($AJ$6:$AJ$17)-ROWS($AN$6:$AN$17)-ROWS($AR$6:$AR$17)-ROWS($AV$6:$AV$17)),IFERROR(INDEX($BD$6:$BD$17, ROWS(BM$4:$BM44)-ROWS($AJ$6:$AJ$17)-ROWS($AN$6:$AN$17)-ROWS($AR$6:$AR$17)-ROWS($AV$6:$AV$17)-ROWS($AZ$6:$AZ$17)),IFERROR(INDEX($BH$6:$BH$17, ROWS(BM$4:$BM44)-ROWS($AJ$6:$AJ$17)-ROWS($AN$6:$AN$17)-ROWS($AR$6:$AR$17)-ROWS($AV$6:$AV$17)-ROWS($AZ$6:$AZ$17)-ROWS($BD$6:$BD$17)), "")))))))</f>
        <v/>
      </c>
      <c r="BN46" s="316" t="str">
        <f t="shared" ca="1" si="30"/>
        <v/>
      </c>
      <c r="BO46" s="316" t="str">
        <f ca="1">IF(OR(BP46="",BP46=0),"",MAX(BO$5:BO45)+1)</f>
        <v/>
      </c>
      <c r="BP46" s="316" t="str">
        <f ca="1">IFERROR(INDEX($AK$6:$AK$17, ROWS($BP$4:BP44)), IFERROR(INDEX($AO$6:$AO$17, ROWS($BP$4:BP44)-ROWS($AK$6:$AK$17)), IFERROR(INDEX($AS$6:$AS$17, ROWS($BP$4:BP44)-ROWS($AK$6:$AK$17)-ROWS($AO$6:$AO$17)),IFERROR(INDEX($AW$6:$AW$17, ROWS($BP$4:BP44)-ROWS($AK$6:$AK$17)-ROWS($AO$6:$AO$17)-ROWS($AS$6:$AS$17)),IFERROR(INDEX($BA$6:$BA$17, ROWS($BP$4:BP44)-ROWS($AK$6:$AK$17)-ROWS($AO$6:$AO$17)-ROWS($AS$6:$AS$17)-ROWS($AW$6:$AW$17)),IFERROR(INDEX($BE$6:$BE$17, ROWS($BP$4:BP44)-ROWS($AK$6:$AK$17)-ROWS($AO$6:$AO$17)-ROWS($AS$6:$AS$17)-ROWS($AW$6:$AW$17)-ROWS($BA$6:$BA$17)),IFERROR(INDEX($BI$6:$BI$17, ROWS($BP$4:BP44)-ROWS($AK$6:$AK$17)-ROWS($AO$6:$AO$17)-ROWS($AS$6:$AS$17)-ROWS($AW$6:$AW$17)-ROWS($BA$6:$BA$17)-ROWS($BE$6:$BE$17)), "")))))))</f>
        <v/>
      </c>
      <c r="BQ46" s="316" t="str">
        <f t="shared" ca="1" si="31"/>
        <v/>
      </c>
      <c r="BR46" s="413" t="str">
        <f t="shared" ca="1" si="32"/>
        <v/>
      </c>
      <c r="BS46" s="412" t="str">
        <f ca="1">IF(OR(BT46="",BT46=0),"",MAX(BS$5:BS45)+1)</f>
        <v/>
      </c>
      <c r="BT46" s="316" t="str">
        <f ca="1">IFERROR(INDEX($AJ$22:$AJ$33, ROWS($BT$4:BT44)), IFERROR(INDEX($AN$22:$AN$33, ROWS($BT$4:BT44)-ROWS($AJ$22:$AJ$33)), IFERROR(INDEX($AR$22:$AR$33, ROWS($BT$4:BT44)-ROWS($AJ$22:$AJ$33)-ROWS($AN$22:$AN$33)),IFERROR(INDEX($AV$22:$AV$33, ROWS($BT$4:BT44)-ROWS($AJ$22:$AJ$33)-ROWS($AN$22:$AN$33)-ROWS($AR$22:$AR$33)),IFERROR(INDEX($AZ$22:$AZ$33, ROWS($BT$4:BT44)-ROWS($AJ$22:$AJ$33)-ROWS($AN$22:$AN$33)-ROWS($AR$22:$AR$33)-ROWS($AV$22:$AV$33)),IFERROR(INDEX($BD$22:$BD$33, ROWS($BT$4:BT44)-ROWS($AJ$22:$AJ$33)-ROWS($AN$22:$AN$33)-ROWS($AR$22:$AR$33)-ROWS($AV$22:$AV$33)-ROWS($AZ$22:$AZ$33)),IFERROR(INDEX($BH$22:$BH$33, ROWS($BT$4:BT44)-ROWS($AJ$22:$AJ$33)-ROWS($AN$22:$AN$33)-ROWS($AR$22:$AR$33)-ROWS($AV$22:$AV$33)-ROWS($AZ$22:$AZ$33)-ROWS($BD$22:$BD$33)), "")))))))</f>
        <v/>
      </c>
      <c r="BU46" s="316" t="str">
        <f t="shared" ca="1" si="33"/>
        <v/>
      </c>
      <c r="BV46" s="316" t="str">
        <f ca="1">IF(OR(BW46="",BW46=0),"",MAX(BV$5:BV45)+1)</f>
        <v/>
      </c>
      <c r="BW46" s="316" t="str">
        <f ca="1">IFERROR(INDEX($AK$22:$AK$33, ROWS($BW$4:BW44)), IFERROR(INDEX($AO$22:$AO$33, ROWS($BW$4:BW44)-ROWS($AK$22:$AK$33)), IFERROR(INDEX($AS$22:$AS$33, ROWS($BW$4:BW44)-ROWS($AK$22:$AK$33)-ROWS($AO$22:$AO$33)),IFERROR(INDEX($AW$22:$AW$33, ROWS($BW$4:BW44)-ROWS($AK$22:$AK$33)-ROWS($AO$22:$AO$33)-ROWS($AS$22:$AS$33)),IFERROR(INDEX($BA$22:$BA$33, ROWS($BW$4:BW44)-ROWS($AK$22:$AK$33)-ROWS($AO$22:$AO$33)-ROWS($AS$22:$AS$33)-ROWS($AW$22:$AW$33)),IFERROR(INDEX($BE$22:$BE$33, ROWS($BW$4:BW44)-ROWS($AK$22:$AK$33)-ROWS($AO$22:$AO$33)-ROWS($AS$22:$AS$33)-ROWS($AW$22:$AW$33)-ROWS($BA$22:$BA$33)),IFERROR(INDEX($BI$22:$BI$33, ROWS($BW$4:BW44)-ROWS($AK$22:$AK$33)-ROWS($AO$22:$AO$33)-ROWS($AS$22:$AS$33)-ROWS($AW$22:$AW$33)-ROWS($BA$22:$BA$33)-ROWS($BE$22:$BE$33)), "")))))))</f>
        <v/>
      </c>
      <c r="BX46" s="316" t="str">
        <f t="shared" ca="1" si="34"/>
        <v/>
      </c>
      <c r="BY46" s="413" t="str">
        <f t="shared" ca="1" si="35"/>
        <v/>
      </c>
      <c r="BZ46" s="412" t="str">
        <f ca="1">IF(OR(CA46="",CA46=0),"",MAX(BZ$5:BZ45)+1)</f>
        <v/>
      </c>
      <c r="CA46" s="316" t="str">
        <f ca="1">IFERROR(INDEX($AJ$38:$AJ$49, ROWS($CA$4:CA44)), IFERROR(INDEX($AN$38:$AN$49, ROWS($CA$4:CA44)-ROWS($AJ$38:$AJ$49)), IFERROR(INDEX($AR$38:$AR$49, ROWS($CA$4:CA44)-ROWS($AJ$38:$AJ$49)-ROWS($AN$38:$AN$49)),IFERROR(INDEX($AV$38:$AV$49, ROWS($CA$4:CA44)-ROWS($AJ$38:$AJ$49)-ROWS($AN$38:$AN$49)-ROWS($AR$38:$AR$49)),IFERROR(INDEX($AZ$38:$AZ$49, ROWS($CA$4:CA44)-ROWS($AJ$38:$AJ$49)-ROWS($AN$38:$AN$49)-ROWS($AR$38:$AR$49)-ROWS($AV$38:$AV$49)),IFERROR(INDEX($BD$38:$BD$49, ROWS($CA$4:CA44)-ROWS($AJ$38:$AJ$49)-ROWS($AN$38:$AN$49)-ROWS($AR$38:$AR$49)-ROWS($AV$38:$AV$49)-ROWS($AZ$38:$AZ$49)),IFERROR(INDEX($BH$38:$BH$49, ROWS($CA$4:CA44)-ROWS($AJ$38:$AJ$49)-ROWS($AN$38:$AN$49)-ROWS($AR$38:$AR$49)-ROWS($AV$38:$AV$49)-ROWS($AZ$38:$AZ$49)-ROWS($BD$38:$BD$49)), "")))))))</f>
        <v/>
      </c>
      <c r="CB46" s="316" t="str">
        <f t="shared" ca="1" si="36"/>
        <v/>
      </c>
      <c r="CC46" s="316" t="str">
        <f ca="1">IF(OR(CD46="",CD46=0),"",MAX(CC$5:CC45)+1)</f>
        <v/>
      </c>
      <c r="CD46" s="316" t="str">
        <f ca="1">IFERROR(INDEX($AK$38:$AK$49, ROWS($CD$4:CD44)), IFERROR(INDEX($AO$38:$AO$49, ROWS($CD$4:CD44)-ROWS($AK$38:$AK$49)), IFERROR(INDEX($AS$38:$AS$49, ROWS($CD$4:CD44)-ROWS($AK$38:$AK$49)-ROWS($AO$38:$AO$49)),IFERROR(INDEX($AW$38:$AW$49, ROWS($CD$4:CD44)-ROWS($AK$38:$AK$49)-ROWS($AO$38:$AO$49)-ROWS($AS$38:$AS$49)),IFERROR(INDEX($BA$38:$BA$49, ROWS($CD$4:CD44)-ROWS($AK$38:$AK$49)-ROWS($AO$38:$AO$49)-ROWS($AS$38:$AS$49)-ROWS($AW$38:$AW$49)),IFERROR(INDEX($BE$38:$BE$49, ROWS($CD$4:CD44)-ROWS($AK$38:$AK$49)-ROWS($AO$38:$AO$49)-ROWS($AS$38:$AS$49)-ROWS($AW$38:$AW$49)-ROWS($BA$38:$BA$49)),IFERROR(INDEX($BI$38:$BI$49, ROWS($CD$4:CD44)-ROWS($AK$38:$AK$49)-ROWS($AO$38:$AO$49)-ROWS($AS$38:$AS$49)-ROWS($AW$38:$AW$49)-ROWS($BA$38:$BA$49)-ROWS($BE$38:$BE$49)), "")))))))</f>
        <v/>
      </c>
      <c r="CE46" s="316" t="str">
        <f t="shared" ca="1" si="37"/>
        <v/>
      </c>
      <c r="CF46" s="413" t="str">
        <f t="shared" ca="1" si="38"/>
        <v/>
      </c>
      <c r="CG46" s="412" t="str">
        <f ca="1">IF(OR(CH46="",CH46=0),"",MAX(CG$5:CG45)+1)</f>
        <v/>
      </c>
      <c r="CH46" s="316" t="str">
        <f ca="1">IFERROR(INDEX($AJ$54:$AJ$65, ROWS($CH$4:CH44)), IFERROR(INDEX($AN$54:$AN$65, ROWS($CH$4:CH44)-ROWS($AJ$54:$AJ$65)), IFERROR(INDEX($AR$54:$AR$65, ROWS($CH$4:CH44)-ROWS($AJ$54:$AJ$65)-ROWS($AN$54:$AN$65)),IFERROR(INDEX($AV$54:$AV$65, ROWS($CH$4:CH44)-ROWS($AJ$54:$AJ$65)-ROWS($AN$54:$AN$65)-ROWS($AR$54:$AR$65)),IFERROR(INDEX($AZ$54:$AZ$65, ROWS($CH$4:CH44)-ROWS($AJ$54:$AJ$65)-ROWS($AN$54:$AN$65)-ROWS($AR$54:$AR$65)-ROWS($AV$54:$AV$65)),IFERROR(INDEX($BD$54:$BD$65, ROWS($CH$4:CH44)-ROWS($AJ$54:$AJ$65)-ROWS($AN$54:$AN$65)-ROWS($AR$54:$AR$65)-ROWS($AV$54:$AV$65)-ROWS($AZ$54:$AZ$65)),IFERROR(INDEX($BH$54:$BH$65, ROWS($CH$4:CH44)-ROWS($AJ$54:$AJ$65)-ROWS($AN$54:$AN$65)-ROWS($AR$54:$AR$65)-ROWS($AV$54:$AV$65)-ROWS($AZ$54:$AZ$65)-ROWS($BD$54:$BD$65)), "")))))))</f>
        <v/>
      </c>
      <c r="CI46" s="316" t="str">
        <f t="shared" ca="1" si="39"/>
        <v/>
      </c>
      <c r="CJ46" s="316" t="str">
        <f ca="1">IF(OR(CK46="",CK46=0),"",MAX(CJ$5:CJ45)+1)</f>
        <v/>
      </c>
      <c r="CK46" s="316" t="str">
        <f ca="1">IFERROR(INDEX($AK$54:$AK$65, ROWS($CK$4:CK44)), IFERROR(INDEX($AO$54:$AO$65, ROWS($CK$4:CK44)-ROWS($AK$54:$AK$65)), IFERROR(INDEX($AS$54:$AS$65, ROWS($CK$4:CK44)-ROWS($AK$54:$AK$65)-ROWS($AO$54:$AO$65)),IFERROR(INDEX($AW$54:$AW$65, ROWS($CK$4:CK44)-ROWS($AK$54:$AK$65)-ROWS($AO$54:$AO$65)-ROWS($AS$54:$AS$65)),IFERROR(INDEX($BA$54:$BA$65, ROWS($CK$4:CK44)-ROWS($AK$54:$AK$65)-ROWS($AO$54:$AO$65)-ROWS($AS$54:$AS$65)-ROWS($AW$54:$AW$65)),IFERROR(INDEX($BE$54:$BE$65, ROWS($CK$4:CK44)-ROWS($AK$54:$AK$65)-ROWS($AO$54:$AO$65)-ROWS($AS$54:$AS$65)-ROWS($AW$54:$AW$65)-ROWS($BA$54:$BA$65)),IFERROR(INDEX($BI$54:$BI$65, ROWS($CK$4:CK44)-ROWS($AK$54:$AK$65)-ROWS($AO$54:$AO$65)-ROWS($AS$54:$AS$65)-ROWS($AW$54:$AW$65)-ROWS($BA$54:$BA$65)-ROWS($BE$54:$BE$65)), "")))))))</f>
        <v/>
      </c>
      <c r="CL46" s="316" t="str">
        <f t="shared" ca="1" si="40"/>
        <v/>
      </c>
      <c r="CM46" s="413" t="str">
        <f t="shared" ca="1" si="41"/>
        <v/>
      </c>
      <c r="CN46" s="412" t="str">
        <f>IF(OR(CO46="",CO46=0),"",MAX(CN$5:CN45)+1)</f>
        <v/>
      </c>
      <c r="CO46" s="316">
        <f>IFERROR(INDEX($AJ$70:$AJ$81, ROWS($CO$4:CO44)), IFERROR(INDEX($AN$70:$AN$81, ROWS($CO$4:CO44)-ROWS($AJ$70:$AJ$81)), IFERROR(INDEX($AR$70:$AR$81, ROWS($CO$4:CO44)-ROWS($AJ$70:$AJ$81)-ROWS($AN$70:$AN$81)),IFERROR(INDEX($AV$70:$AV$81, ROWS($CO$4:CO44)-ROWS($AJ$70:$AJ$81)-ROWS($AN$70:$AN$81)-ROWS($AR$70:$AR$81)),IFERROR(INDEX($AZ$70:$AZ$81, ROWS($CO$4:CO44)-ROWS($AJ$70:$AJ$81)-ROWS($AN$70:$AN$81)-ROWS($AR$70:$AR$81)-ROWS($AV$70:$AV$81)),IFERROR(INDEX($BD$70:$BD$81, ROWS($CO$4:CO44)-ROWS($AJ$70:$AJ$81)-ROWS($AN$70:$AN$81)-ROWS($AR$70:$AR$81)-ROWS($AV$70:$AV$81)-ROWS($AZ$70:$AZ$81)),IFERROR(INDEX($BH$70:$BH$81, ROWS($CO$4:CO44)-ROWS($AJ$70:$AJ$81)-ROWS($AN$70:$AN$81)-ROWS($AR$70:$AR$81)-ROWS($AV$70:$AV$81)-ROWS($AZ$70:$AZ$81)-ROWS($BD$70:$BD$81)), "")))))))</f>
        <v>0</v>
      </c>
      <c r="CP46" s="316" t="str">
        <f t="shared" ca="1" si="42"/>
        <v/>
      </c>
      <c r="CQ46" s="316" t="str">
        <f>IF(OR(CR46="",CR46=0),"",MAX(CQ$5:CQ45)+1)</f>
        <v/>
      </c>
      <c r="CR46" s="316">
        <f>IFERROR(INDEX($AK$70:$AK$81, ROWS($CR$4:CR44)), IFERROR(INDEX($AO$70:$AO$81, ROWS($CR$4:CR44)-ROWS($AK$70:$AK$81)), IFERROR(INDEX($AS$70:$AS$81, ROWS($CR$4:CR44)-ROWS($AK$70:$AK$81)-ROWS($AO$70:$AO$81)),IFERROR(INDEX($AW$70:$AW$81, ROWS($CR$4:CR44)-ROWS($AK$70:$AK$81)-ROWS($AO$70:$AO$81)-ROWS($AS$70:$AS$81)),IFERROR(INDEX($BA$70:$BA$81, ROWS($CR$4:CR44)-ROWS($AK$70:$AK$81)-ROWS($AO$70:$AO$81)-ROWS($AS$70:$AS$81)-ROWS($AW$70:$AW$81)),IFERROR(INDEX($BE$70:$BE$81, ROWS($CR$4:CR44)-ROWS($AK$70:$AK$81)-ROWS($AO$70:$AO$81)-ROWS($AS$70:$AS$81)-ROWS($AW$70:$AW$81)-ROWS($BA$70:$BA$81)),IFERROR(INDEX($BI$70:$BI$81, ROWS($CR$4:CR44)-ROWS($AK$70:$AK$81)-ROWS($AO$70:$AO$81)-ROWS($AS$70:$AS$81)-ROWS($AW$70:$AW$81)-ROWS($BA$70:$BA$81)-ROWS($BE$70:$BE$81)), "")))))))</f>
        <v>0</v>
      </c>
      <c r="CS46" s="316" t="str">
        <f t="shared" ca="1" si="43"/>
        <v/>
      </c>
      <c r="CT46" s="413" t="str">
        <f t="shared" ca="1" si="44"/>
        <v/>
      </c>
      <c r="CU46" s="412" t="str">
        <f>IF(OR(CV46="",CV46=0),"",MAX(CU$5:CU45)+1)</f>
        <v/>
      </c>
      <c r="CV46" s="316" t="str">
        <f>IFERROR(INDEX($AJ$86:$AJ$97, ROWS($CV$4:CV44)), IFERROR(INDEX($AN$86:$AN$97, ROWS($CV$4:CV44)-ROWS($AJ$86:$AJ$97)), ""))</f>
        <v/>
      </c>
      <c r="CW46" s="316" t="str">
        <f t="shared" si="45"/>
        <v/>
      </c>
      <c r="CX46" s="316" t="str">
        <f>IF(OR(CY46="",CY46=0),"",MAX(CX$5:CX45)+1)</f>
        <v/>
      </c>
      <c r="CY46" s="316" t="str">
        <f>IFERROR(INDEX($AK$86:$AK$97, ROWS($CY$4:CY44)), IFERROR(INDEX($AO$86:$AO$97, ROWS($CY$4:CY44)-ROWS($AK$86:$AK$97)), ""))</f>
        <v/>
      </c>
      <c r="CZ46" s="316" t="str">
        <f t="shared" si="46"/>
        <v/>
      </c>
      <c r="DA46" s="413" t="str">
        <f t="shared" si="47"/>
        <v/>
      </c>
      <c r="DC46" s="438">
        <f ca="1">IF(OR(DD46="",DD46=0),"",MAX(DC$45:DC45)+1)</f>
        <v>1</v>
      </c>
      <c r="DD46" s="434" t="str">
        <f ca="1">IF(CB6="","",IF(NOT(CF6="Income"),CB6,""))</f>
        <v>Groceries</v>
      </c>
      <c r="DE46" s="413">
        <f ca="1">IF(CE6="","",IF(NOT(CF6="Income"),CE6,""))</f>
        <v>125</v>
      </c>
      <c r="DF46" s="438" t="str">
        <f ca="1">IF(OR(DG46="",DG46=0),"",MAX(DF$45:DF45)+1)</f>
        <v/>
      </c>
      <c r="DG46" s="412" t="str">
        <f ca="1">IF(CB6="","",IF(CF6="Income",CB6,""))</f>
        <v/>
      </c>
      <c r="DH46" s="413" t="str">
        <f ca="1">IF(CB6="","",IF(CF6="Income",CE6,""))</f>
        <v/>
      </c>
      <c r="DI46" s="412" t="str">
        <f ca="1">IFERROR(INDEX($DD$46:$DD$63,MATCH(ROW()-ROW($DI$45),$DC$46:$DC$63,0)),"")</f>
        <v>Groceries</v>
      </c>
      <c r="DJ46" s="413">
        <f ca="1">IFERROR(INDEX($DE$46:$DE$63,MATCH(ROW()-ROW($DI$45),$DC$46:$DC$63,0)),"")</f>
        <v>125</v>
      </c>
      <c r="DK46" s="412" t="str">
        <f ca="1">IFERROR(INDEX($DG$46:$DG$63,MATCH(ROW()-ROW($DK$45),$DF$46:$DF$63,0)),"")</f>
        <v>Paycheck 2</v>
      </c>
      <c r="DL46" s="413">
        <f ca="1">IFERROR(INDEX($DH$46:$DH$63,MATCH(ROW()-ROW($DK$45),$DF$46:$DF$63,0)),"")</f>
        <v>400</v>
      </c>
      <c r="DM46" s="292"/>
      <c r="DN46" s="425" t="str">
        <f ca="1">IF(DI46="","",CONCATENATE(DI46," - ",DJ46))</f>
        <v>Groceries - 125</v>
      </c>
      <c r="DO46" s="295" t="str">
        <f ca="1">IF(DI47="","",CONCATENATE(DI47," - ",DJ47))</f>
        <v>Roth IRA - 100</v>
      </c>
      <c r="DP46" s="295" t="str">
        <f ca="1">IF(DI48="","",CONCATENATE(DI48," - ",DJ48))</f>
        <v>D. Store Card 2 - 30</v>
      </c>
      <c r="DQ46" s="440" t="str">
        <f ca="1">IF(DK46="","",CONCATENATE(DK46," - ",DL46))</f>
        <v>Paycheck 2 - 400</v>
      </c>
      <c r="DR46" s="441" t="str">
        <f ca="1">IF(DK47="","",CONCATENATE(DK47," - ",DL47))</f>
        <v>Investment 1 - 200</v>
      </c>
      <c r="DS46" s="442" t="str">
        <f ca="1">IF(DK48="","",CONCATENATE(DK48," - ",DL48))</f>
        <v/>
      </c>
    </row>
    <row r="47" spans="1:123" x14ac:dyDescent="0.3">
      <c r="P47" s="1177"/>
      <c r="Q47" s="1178"/>
      <c r="R47" s="453"/>
      <c r="S47" s="402"/>
      <c r="T47"/>
      <c r="U47" s="1177"/>
      <c r="V47" s="1178"/>
      <c r="W47" s="453"/>
      <c r="X47" s="402"/>
      <c r="AC47" s="366" t="s">
        <v>495</v>
      </c>
      <c r="AD47" s="367" t="s">
        <v>192</v>
      </c>
      <c r="AE47" s="367" t="s">
        <v>193</v>
      </c>
      <c r="AF47" s="368" t="s">
        <v>11</v>
      </c>
      <c r="AI47" s="302" t="str">
        <f t="shared" ca="1" si="123"/>
        <v/>
      </c>
      <c r="AJ47" s="305" t="str">
        <f t="shared" ca="1" si="102"/>
        <v/>
      </c>
      <c r="AK47" s="293" t="str">
        <f t="shared" ca="1" si="103"/>
        <v/>
      </c>
      <c r="AL47" s="303" t="str">
        <f t="shared" ca="1" si="104"/>
        <v/>
      </c>
      <c r="AM47" s="302" t="str">
        <f t="shared" ca="1" si="124"/>
        <v/>
      </c>
      <c r="AN47" s="293" t="str">
        <f t="shared" ca="1" si="105"/>
        <v/>
      </c>
      <c r="AO47" s="293" t="str">
        <f t="shared" ca="1" si="106"/>
        <v/>
      </c>
      <c r="AP47" s="303" t="str">
        <f t="shared" ca="1" si="107"/>
        <v/>
      </c>
      <c r="AQ47" s="302" t="str">
        <f t="shared" ca="1" si="125"/>
        <v/>
      </c>
      <c r="AR47" s="293" t="str">
        <f t="shared" ca="1" si="108"/>
        <v/>
      </c>
      <c r="AS47" s="293" t="str">
        <f t="shared" ca="1" si="109"/>
        <v/>
      </c>
      <c r="AT47" s="303" t="str">
        <f t="shared" ca="1" si="110"/>
        <v/>
      </c>
      <c r="AU47" s="302" t="str">
        <f t="shared" ca="1" si="126"/>
        <v/>
      </c>
      <c r="AV47" s="293" t="str">
        <f t="shared" ca="1" si="111"/>
        <v/>
      </c>
      <c r="AW47" s="293" t="str">
        <f t="shared" ca="1" si="112"/>
        <v/>
      </c>
      <c r="AX47" s="303" t="str">
        <f t="shared" ca="1" si="113"/>
        <v/>
      </c>
      <c r="AY47" s="302" t="str">
        <f t="shared" ca="1" si="127"/>
        <v/>
      </c>
      <c r="AZ47" s="293" t="str">
        <f t="shared" ca="1" si="114"/>
        <v/>
      </c>
      <c r="BA47" s="293" t="str">
        <f t="shared" ca="1" si="115"/>
        <v/>
      </c>
      <c r="BB47" s="303" t="str">
        <f t="shared" ca="1" si="116"/>
        <v/>
      </c>
      <c r="BC47" s="302" t="str">
        <f t="shared" ca="1" si="128"/>
        <v/>
      </c>
      <c r="BD47" s="293" t="str">
        <f t="shared" ca="1" si="117"/>
        <v/>
      </c>
      <c r="BE47" s="293" t="str">
        <f t="shared" ca="1" si="118"/>
        <v/>
      </c>
      <c r="BF47" s="303" t="str">
        <f t="shared" ca="1" si="119"/>
        <v/>
      </c>
      <c r="BG47" s="302" t="str">
        <f t="shared" ca="1" si="129"/>
        <v/>
      </c>
      <c r="BH47" s="293" t="str">
        <f t="shared" ca="1" si="120"/>
        <v/>
      </c>
      <c r="BI47" s="293" t="str">
        <f t="shared" ca="1" si="121"/>
        <v/>
      </c>
      <c r="BJ47" s="303" t="str">
        <f t="shared" ca="1" si="122"/>
        <v/>
      </c>
      <c r="BL47" s="412" t="str">
        <f ca="1">IF(OR(BM47="",BM47=0),"",MAX(BL$5:BL46)+1)</f>
        <v/>
      </c>
      <c r="BM47" s="316" t="str">
        <f ca="1">IFERROR(INDEX($AJ$6:$AJ$17, ROWS(BM$4:$BM45)), IFERROR(INDEX($AN$6:$AN$17, ROWS(BM$4:$BM45)-ROWS($AJ$6:$AJ$17)), IFERROR(INDEX($AR$6:$AR$17, ROWS(BM$4:$BM45)-ROWS($AJ$6:$AJ$17)-ROWS($AN$6:$AN$17)),IFERROR(INDEX($AV$6:$AV$17, ROWS(BM$4:$BM45)-ROWS($AJ$6:$AJ$17)-ROWS($AN$6:$AN$17)-ROWS($AR$6:$AR$17)),IFERROR(INDEX($AZ$6:$AZ$17, ROWS(BM$4:$BM45)-ROWS($AJ$6:$AJ$17)-ROWS($AN$6:$AN$17)-ROWS($AR$6:$AR$17)-ROWS($AV$6:$AV$17)),IFERROR(INDEX($BD$6:$BD$17, ROWS(BM$4:$BM45)-ROWS($AJ$6:$AJ$17)-ROWS($AN$6:$AN$17)-ROWS($AR$6:$AR$17)-ROWS($AV$6:$AV$17)-ROWS($AZ$6:$AZ$17)),IFERROR(INDEX($BH$6:$BH$17, ROWS(BM$4:$BM45)-ROWS($AJ$6:$AJ$17)-ROWS($AN$6:$AN$17)-ROWS($AR$6:$AR$17)-ROWS($AV$6:$AV$17)-ROWS($AZ$6:$AZ$17)-ROWS($BD$6:$BD$17)), "")))))))</f>
        <v/>
      </c>
      <c r="BN47" s="316" t="str">
        <f t="shared" ca="1" si="30"/>
        <v/>
      </c>
      <c r="BO47" s="316" t="str">
        <f ca="1">IF(OR(BP47="",BP47=0),"",MAX(BO$5:BO46)+1)</f>
        <v/>
      </c>
      <c r="BP47" s="316" t="str">
        <f ca="1">IFERROR(INDEX($AK$6:$AK$17, ROWS($BP$4:BP45)), IFERROR(INDEX($AO$6:$AO$17, ROWS($BP$4:BP45)-ROWS($AK$6:$AK$17)), IFERROR(INDEX($AS$6:$AS$17, ROWS($BP$4:BP45)-ROWS($AK$6:$AK$17)-ROWS($AO$6:$AO$17)),IFERROR(INDEX($AW$6:$AW$17, ROWS($BP$4:BP45)-ROWS($AK$6:$AK$17)-ROWS($AO$6:$AO$17)-ROWS($AS$6:$AS$17)),IFERROR(INDEX($BA$6:$BA$17, ROWS($BP$4:BP45)-ROWS($AK$6:$AK$17)-ROWS($AO$6:$AO$17)-ROWS($AS$6:$AS$17)-ROWS($AW$6:$AW$17)),IFERROR(INDEX($BE$6:$BE$17, ROWS($BP$4:BP45)-ROWS($AK$6:$AK$17)-ROWS($AO$6:$AO$17)-ROWS($AS$6:$AS$17)-ROWS($AW$6:$AW$17)-ROWS($BA$6:$BA$17)),IFERROR(INDEX($BI$6:$BI$17, ROWS($BP$4:BP45)-ROWS($AK$6:$AK$17)-ROWS($AO$6:$AO$17)-ROWS($AS$6:$AS$17)-ROWS($AW$6:$AW$17)-ROWS($BA$6:$BA$17)-ROWS($BE$6:$BE$17)), "")))))))</f>
        <v/>
      </c>
      <c r="BQ47" s="316" t="str">
        <f t="shared" ca="1" si="31"/>
        <v/>
      </c>
      <c r="BR47" s="413" t="str">
        <f t="shared" ca="1" si="32"/>
        <v/>
      </c>
      <c r="BS47" s="412" t="str">
        <f ca="1">IF(OR(BT47="",BT47=0),"",MAX(BS$5:BS46)+1)</f>
        <v/>
      </c>
      <c r="BT47" s="316" t="str">
        <f ca="1">IFERROR(INDEX($AJ$22:$AJ$33, ROWS($BT$4:BT45)), IFERROR(INDEX($AN$22:$AN$33, ROWS($BT$4:BT45)-ROWS($AJ$22:$AJ$33)), IFERROR(INDEX($AR$22:$AR$33, ROWS($BT$4:BT45)-ROWS($AJ$22:$AJ$33)-ROWS($AN$22:$AN$33)),IFERROR(INDEX($AV$22:$AV$33, ROWS($BT$4:BT45)-ROWS($AJ$22:$AJ$33)-ROWS($AN$22:$AN$33)-ROWS($AR$22:$AR$33)),IFERROR(INDEX($AZ$22:$AZ$33, ROWS($BT$4:BT45)-ROWS($AJ$22:$AJ$33)-ROWS($AN$22:$AN$33)-ROWS($AR$22:$AR$33)-ROWS($AV$22:$AV$33)),IFERROR(INDEX($BD$22:$BD$33, ROWS($BT$4:BT45)-ROWS($AJ$22:$AJ$33)-ROWS($AN$22:$AN$33)-ROWS($AR$22:$AR$33)-ROWS($AV$22:$AV$33)-ROWS($AZ$22:$AZ$33)),IFERROR(INDEX($BH$22:$BH$33, ROWS($BT$4:BT45)-ROWS($AJ$22:$AJ$33)-ROWS($AN$22:$AN$33)-ROWS($AR$22:$AR$33)-ROWS($AV$22:$AV$33)-ROWS($AZ$22:$AZ$33)-ROWS($BD$22:$BD$33)), "")))))))</f>
        <v/>
      </c>
      <c r="BU47" s="316" t="str">
        <f t="shared" ca="1" si="33"/>
        <v/>
      </c>
      <c r="BV47" s="316" t="str">
        <f ca="1">IF(OR(BW47="",BW47=0),"",MAX(BV$5:BV46)+1)</f>
        <v/>
      </c>
      <c r="BW47" s="316" t="str">
        <f ca="1">IFERROR(INDEX($AK$22:$AK$33, ROWS($BW$4:BW45)), IFERROR(INDEX($AO$22:$AO$33, ROWS($BW$4:BW45)-ROWS($AK$22:$AK$33)), IFERROR(INDEX($AS$22:$AS$33, ROWS($BW$4:BW45)-ROWS($AK$22:$AK$33)-ROWS($AO$22:$AO$33)),IFERROR(INDEX($AW$22:$AW$33, ROWS($BW$4:BW45)-ROWS($AK$22:$AK$33)-ROWS($AO$22:$AO$33)-ROWS($AS$22:$AS$33)),IFERROR(INDEX($BA$22:$BA$33, ROWS($BW$4:BW45)-ROWS($AK$22:$AK$33)-ROWS($AO$22:$AO$33)-ROWS($AS$22:$AS$33)-ROWS($AW$22:$AW$33)),IFERROR(INDEX($BE$22:$BE$33, ROWS($BW$4:BW45)-ROWS($AK$22:$AK$33)-ROWS($AO$22:$AO$33)-ROWS($AS$22:$AS$33)-ROWS($AW$22:$AW$33)-ROWS($BA$22:$BA$33)),IFERROR(INDEX($BI$22:$BI$33, ROWS($BW$4:BW45)-ROWS($AK$22:$AK$33)-ROWS($AO$22:$AO$33)-ROWS($AS$22:$AS$33)-ROWS($AW$22:$AW$33)-ROWS($BA$22:$BA$33)-ROWS($BE$22:$BE$33)), "")))))))</f>
        <v/>
      </c>
      <c r="BX47" s="316" t="str">
        <f t="shared" ca="1" si="34"/>
        <v/>
      </c>
      <c r="BY47" s="413" t="str">
        <f t="shared" ca="1" si="35"/>
        <v/>
      </c>
      <c r="BZ47" s="412" t="str">
        <f ca="1">IF(OR(CA47="",CA47=0),"",MAX(BZ$5:BZ46)+1)</f>
        <v/>
      </c>
      <c r="CA47" s="316" t="str">
        <f ca="1">IFERROR(INDEX($AJ$38:$AJ$49, ROWS($CA$4:CA45)), IFERROR(INDEX($AN$38:$AN$49, ROWS($CA$4:CA45)-ROWS($AJ$38:$AJ$49)), IFERROR(INDEX($AR$38:$AR$49, ROWS($CA$4:CA45)-ROWS($AJ$38:$AJ$49)-ROWS($AN$38:$AN$49)),IFERROR(INDEX($AV$38:$AV$49, ROWS($CA$4:CA45)-ROWS($AJ$38:$AJ$49)-ROWS($AN$38:$AN$49)-ROWS($AR$38:$AR$49)),IFERROR(INDEX($AZ$38:$AZ$49, ROWS($CA$4:CA45)-ROWS($AJ$38:$AJ$49)-ROWS($AN$38:$AN$49)-ROWS($AR$38:$AR$49)-ROWS($AV$38:$AV$49)),IFERROR(INDEX($BD$38:$BD$49, ROWS($CA$4:CA45)-ROWS($AJ$38:$AJ$49)-ROWS($AN$38:$AN$49)-ROWS($AR$38:$AR$49)-ROWS($AV$38:$AV$49)-ROWS($AZ$38:$AZ$49)),IFERROR(INDEX($BH$38:$BH$49, ROWS($CA$4:CA45)-ROWS($AJ$38:$AJ$49)-ROWS($AN$38:$AN$49)-ROWS($AR$38:$AR$49)-ROWS($AV$38:$AV$49)-ROWS($AZ$38:$AZ$49)-ROWS($BD$38:$BD$49)), "")))))))</f>
        <v/>
      </c>
      <c r="CB47" s="316" t="str">
        <f t="shared" ca="1" si="36"/>
        <v/>
      </c>
      <c r="CC47" s="316" t="str">
        <f ca="1">IF(OR(CD47="",CD47=0),"",MAX(CC$5:CC46)+1)</f>
        <v/>
      </c>
      <c r="CD47" s="316" t="str">
        <f ca="1">IFERROR(INDEX($AK$38:$AK$49, ROWS($CD$4:CD45)), IFERROR(INDEX($AO$38:$AO$49, ROWS($CD$4:CD45)-ROWS($AK$38:$AK$49)), IFERROR(INDEX($AS$38:$AS$49, ROWS($CD$4:CD45)-ROWS($AK$38:$AK$49)-ROWS($AO$38:$AO$49)),IFERROR(INDEX($AW$38:$AW$49, ROWS($CD$4:CD45)-ROWS($AK$38:$AK$49)-ROWS($AO$38:$AO$49)-ROWS($AS$38:$AS$49)),IFERROR(INDEX($BA$38:$BA$49, ROWS($CD$4:CD45)-ROWS($AK$38:$AK$49)-ROWS($AO$38:$AO$49)-ROWS($AS$38:$AS$49)-ROWS($AW$38:$AW$49)),IFERROR(INDEX($BE$38:$BE$49, ROWS($CD$4:CD45)-ROWS($AK$38:$AK$49)-ROWS($AO$38:$AO$49)-ROWS($AS$38:$AS$49)-ROWS($AW$38:$AW$49)-ROWS($BA$38:$BA$49)),IFERROR(INDEX($BI$38:$BI$49, ROWS($CD$4:CD45)-ROWS($AK$38:$AK$49)-ROWS($AO$38:$AO$49)-ROWS($AS$38:$AS$49)-ROWS($AW$38:$AW$49)-ROWS($BA$38:$BA$49)-ROWS($BE$38:$BE$49)), "")))))))</f>
        <v/>
      </c>
      <c r="CE47" s="316" t="str">
        <f t="shared" ca="1" si="37"/>
        <v/>
      </c>
      <c r="CF47" s="413" t="str">
        <f t="shared" ca="1" si="38"/>
        <v/>
      </c>
      <c r="CG47" s="412" t="str">
        <f ca="1">IF(OR(CH47="",CH47=0),"",MAX(CG$5:CG46)+1)</f>
        <v/>
      </c>
      <c r="CH47" s="316" t="str">
        <f ca="1">IFERROR(INDEX($AJ$54:$AJ$65, ROWS($CH$4:CH45)), IFERROR(INDEX($AN$54:$AN$65, ROWS($CH$4:CH45)-ROWS($AJ$54:$AJ$65)), IFERROR(INDEX($AR$54:$AR$65, ROWS($CH$4:CH45)-ROWS($AJ$54:$AJ$65)-ROWS($AN$54:$AN$65)),IFERROR(INDEX($AV$54:$AV$65, ROWS($CH$4:CH45)-ROWS($AJ$54:$AJ$65)-ROWS($AN$54:$AN$65)-ROWS($AR$54:$AR$65)),IFERROR(INDEX($AZ$54:$AZ$65, ROWS($CH$4:CH45)-ROWS($AJ$54:$AJ$65)-ROWS($AN$54:$AN$65)-ROWS($AR$54:$AR$65)-ROWS($AV$54:$AV$65)),IFERROR(INDEX($BD$54:$BD$65, ROWS($CH$4:CH45)-ROWS($AJ$54:$AJ$65)-ROWS($AN$54:$AN$65)-ROWS($AR$54:$AR$65)-ROWS($AV$54:$AV$65)-ROWS($AZ$54:$AZ$65)),IFERROR(INDEX($BH$54:$BH$65, ROWS($CH$4:CH45)-ROWS($AJ$54:$AJ$65)-ROWS($AN$54:$AN$65)-ROWS($AR$54:$AR$65)-ROWS($AV$54:$AV$65)-ROWS($AZ$54:$AZ$65)-ROWS($BD$54:$BD$65)), "")))))))</f>
        <v/>
      </c>
      <c r="CI47" s="316" t="str">
        <f t="shared" ca="1" si="39"/>
        <v/>
      </c>
      <c r="CJ47" s="316" t="str">
        <f ca="1">IF(OR(CK47="",CK47=0),"",MAX(CJ$5:CJ46)+1)</f>
        <v/>
      </c>
      <c r="CK47" s="316" t="str">
        <f ca="1">IFERROR(INDEX($AK$54:$AK$65, ROWS($CK$4:CK45)), IFERROR(INDEX($AO$54:$AO$65, ROWS($CK$4:CK45)-ROWS($AK$54:$AK$65)), IFERROR(INDEX($AS$54:$AS$65, ROWS($CK$4:CK45)-ROWS($AK$54:$AK$65)-ROWS($AO$54:$AO$65)),IFERROR(INDEX($AW$54:$AW$65, ROWS($CK$4:CK45)-ROWS($AK$54:$AK$65)-ROWS($AO$54:$AO$65)-ROWS($AS$54:$AS$65)),IFERROR(INDEX($BA$54:$BA$65, ROWS($CK$4:CK45)-ROWS($AK$54:$AK$65)-ROWS($AO$54:$AO$65)-ROWS($AS$54:$AS$65)-ROWS($AW$54:$AW$65)),IFERROR(INDEX($BE$54:$BE$65, ROWS($CK$4:CK45)-ROWS($AK$54:$AK$65)-ROWS($AO$54:$AO$65)-ROWS($AS$54:$AS$65)-ROWS($AW$54:$AW$65)-ROWS($BA$54:$BA$65)),IFERROR(INDEX($BI$54:$BI$65, ROWS($CK$4:CK45)-ROWS($AK$54:$AK$65)-ROWS($AO$54:$AO$65)-ROWS($AS$54:$AS$65)-ROWS($AW$54:$AW$65)-ROWS($BA$54:$BA$65)-ROWS($BE$54:$BE$65)), "")))))))</f>
        <v/>
      </c>
      <c r="CL47" s="316" t="str">
        <f t="shared" ca="1" si="40"/>
        <v/>
      </c>
      <c r="CM47" s="413" t="str">
        <f t="shared" ca="1" si="41"/>
        <v/>
      </c>
      <c r="CN47" s="412" t="str">
        <f>IF(OR(CO47="",CO47=0),"",MAX(CN$5:CN46)+1)</f>
        <v/>
      </c>
      <c r="CO47" s="316">
        <f>IFERROR(INDEX($AJ$70:$AJ$81, ROWS($CO$4:CO45)), IFERROR(INDEX($AN$70:$AN$81, ROWS($CO$4:CO45)-ROWS($AJ$70:$AJ$81)), IFERROR(INDEX($AR$70:$AR$81, ROWS($CO$4:CO45)-ROWS($AJ$70:$AJ$81)-ROWS($AN$70:$AN$81)),IFERROR(INDEX($AV$70:$AV$81, ROWS($CO$4:CO45)-ROWS($AJ$70:$AJ$81)-ROWS($AN$70:$AN$81)-ROWS($AR$70:$AR$81)),IFERROR(INDEX($AZ$70:$AZ$81, ROWS($CO$4:CO45)-ROWS($AJ$70:$AJ$81)-ROWS($AN$70:$AN$81)-ROWS($AR$70:$AR$81)-ROWS($AV$70:$AV$81)),IFERROR(INDEX($BD$70:$BD$81, ROWS($CO$4:CO45)-ROWS($AJ$70:$AJ$81)-ROWS($AN$70:$AN$81)-ROWS($AR$70:$AR$81)-ROWS($AV$70:$AV$81)-ROWS($AZ$70:$AZ$81)),IFERROR(INDEX($BH$70:$BH$81, ROWS($CO$4:CO45)-ROWS($AJ$70:$AJ$81)-ROWS($AN$70:$AN$81)-ROWS($AR$70:$AR$81)-ROWS($AV$70:$AV$81)-ROWS($AZ$70:$AZ$81)-ROWS($BD$70:$BD$81)), "")))))))</f>
        <v>0</v>
      </c>
      <c r="CP47" s="316" t="str">
        <f t="shared" ca="1" si="42"/>
        <v/>
      </c>
      <c r="CQ47" s="316" t="str">
        <f>IF(OR(CR47="",CR47=0),"",MAX(CQ$5:CQ46)+1)</f>
        <v/>
      </c>
      <c r="CR47" s="316">
        <f>IFERROR(INDEX($AK$70:$AK$81, ROWS($CR$4:CR45)), IFERROR(INDEX($AO$70:$AO$81, ROWS($CR$4:CR45)-ROWS($AK$70:$AK$81)), IFERROR(INDEX($AS$70:$AS$81, ROWS($CR$4:CR45)-ROWS($AK$70:$AK$81)-ROWS($AO$70:$AO$81)),IFERROR(INDEX($AW$70:$AW$81, ROWS($CR$4:CR45)-ROWS($AK$70:$AK$81)-ROWS($AO$70:$AO$81)-ROWS($AS$70:$AS$81)),IFERROR(INDEX($BA$70:$BA$81, ROWS($CR$4:CR45)-ROWS($AK$70:$AK$81)-ROWS($AO$70:$AO$81)-ROWS($AS$70:$AS$81)-ROWS($AW$70:$AW$81)),IFERROR(INDEX($BE$70:$BE$81, ROWS($CR$4:CR45)-ROWS($AK$70:$AK$81)-ROWS($AO$70:$AO$81)-ROWS($AS$70:$AS$81)-ROWS($AW$70:$AW$81)-ROWS($BA$70:$BA$81)),IFERROR(INDEX($BI$70:$BI$81, ROWS($CR$4:CR45)-ROWS($AK$70:$AK$81)-ROWS($AO$70:$AO$81)-ROWS($AS$70:$AS$81)-ROWS($AW$70:$AW$81)-ROWS($BA$70:$BA$81)-ROWS($BE$70:$BE$81)), "")))))))</f>
        <v>0</v>
      </c>
      <c r="CS47" s="316" t="str">
        <f t="shared" ca="1" si="43"/>
        <v/>
      </c>
      <c r="CT47" s="413" t="str">
        <f t="shared" ca="1" si="44"/>
        <v/>
      </c>
      <c r="CU47" s="412" t="str">
        <f>IF(OR(CV47="",CV47=0),"",MAX(CU$5:CU46)+1)</f>
        <v/>
      </c>
      <c r="CV47" s="316" t="str">
        <f>IFERROR(INDEX($AJ$86:$AJ$97, ROWS($CV$4:CV45)), IFERROR(INDEX($AN$86:$AN$97, ROWS($CV$4:CV45)-ROWS($AJ$86:$AJ$97)), ""))</f>
        <v/>
      </c>
      <c r="CW47" s="316" t="str">
        <f t="shared" si="45"/>
        <v/>
      </c>
      <c r="CX47" s="316" t="str">
        <f>IF(OR(CY47="",CY47=0),"",MAX(CX$5:CX46)+1)</f>
        <v/>
      </c>
      <c r="CY47" s="316" t="str">
        <f>IFERROR(INDEX($AK$86:$AK$97, ROWS($CY$4:CY45)), IFERROR(INDEX($AO$86:$AO$97, ROWS($CY$4:CY45)-ROWS($AK$86:$AK$97)), ""))</f>
        <v/>
      </c>
      <c r="CZ47" s="316" t="str">
        <f t="shared" si="46"/>
        <v/>
      </c>
      <c r="DA47" s="413" t="str">
        <f t="shared" si="47"/>
        <v/>
      </c>
      <c r="DC47" s="438">
        <f ca="1">IF(OR(DD47="",DD47=0),"",MAX(DC$45:DC46)+1)</f>
        <v>2</v>
      </c>
      <c r="DD47" s="434" t="str">
        <f t="shared" ref="DD47:DD63" ca="1" si="130">IF(CB7="","",IF(NOT(CF7="Income"),CB7,""))</f>
        <v>Roth IRA</v>
      </c>
      <c r="DE47" s="413">
        <f t="shared" ref="DE47:DE63" ca="1" si="131">IF(CE7="","",IF(NOT(CF7="Income"),CE7,""))</f>
        <v>100</v>
      </c>
      <c r="DF47" s="431" t="str">
        <f ca="1">IF(OR(DG47="",DG47=0),"",MAX(DF$45:DF46)+1)</f>
        <v/>
      </c>
      <c r="DG47" s="412" t="str">
        <f t="shared" ref="DG47:DG63" ca="1" si="132">IF(CB7="","",IF(CF7="Income",CB7,""))</f>
        <v/>
      </c>
      <c r="DH47" s="413" t="str">
        <f t="shared" ref="DH47:DH63" ca="1" si="133">IF(CB7="","",IF(CF7="Income",CE7,""))</f>
        <v/>
      </c>
      <c r="DI47" s="412" t="str">
        <f t="shared" ref="DI47:DI63" ca="1" si="134">IFERROR(INDEX($DD$46:$DD$63,MATCH(ROW()-ROW($DI$45),$DC$46:$DC$63,0)),"")</f>
        <v>Roth IRA</v>
      </c>
      <c r="DJ47" s="413">
        <f t="shared" ref="DJ47:DJ63" ca="1" si="135">IFERROR(INDEX($DE$46:$DE$63,MATCH(ROW()-ROW($DI$45),$DC$46:$DC$63,0)),"")</f>
        <v>100</v>
      </c>
      <c r="DK47" s="412" t="str">
        <f t="shared" ref="DK47:DK63" ca="1" si="136">IFERROR(INDEX($DG$46:$DG$63,MATCH(ROW()-ROW($DK$45),$DF$46:$DF$63,0)),"")</f>
        <v>Investment 1</v>
      </c>
      <c r="DL47" s="413">
        <f t="shared" ref="DL47:DL63" ca="1" si="137">IFERROR(INDEX($DH$46:$DH$63,MATCH(ROW()-ROW($DK$45),$DF$46:$DF$63,0)),"")</f>
        <v>200</v>
      </c>
      <c r="DM47" s="292"/>
      <c r="DN47" s="425" t="str">
        <f ca="1">IF(DI49="","",CONCATENATE(DI49," - ",DJ49))</f>
        <v>Car Payment 1 - 350</v>
      </c>
      <c r="DO47" s="295" t="str">
        <f ca="1">IF(DI50="","",CONCATENATE(DI50," - ",DJ50))</f>
        <v>Car Payment 2 - 200</v>
      </c>
      <c r="DP47" s="295" t="str">
        <f ca="1">IF(DI51="","",CONCATENATE(DI51," - ",DJ51))</f>
        <v>Lawn Service - 50</v>
      </c>
      <c r="DQ47" s="425" t="str">
        <f ca="1">IF(DK49="","",CONCATENATE(DK49," - ",DL49))</f>
        <v/>
      </c>
      <c r="DR47" s="295" t="str">
        <f ca="1">IF(DK50="","",CONCATENATE(DK50," - ",DL50))</f>
        <v/>
      </c>
      <c r="DS47" s="426" t="str">
        <f ca="1">IF(DK51="","",CONCATENATE(DK51," - ",DL51))</f>
        <v/>
      </c>
    </row>
    <row r="48" spans="1:123" x14ac:dyDescent="0.3">
      <c r="P48" s="1177"/>
      <c r="Q48" s="1178"/>
      <c r="R48" s="453"/>
      <c r="S48" s="402"/>
      <c r="T48"/>
      <c r="U48" s="1177"/>
      <c r="V48" s="1178"/>
      <c r="W48" s="453"/>
      <c r="X48" s="402"/>
      <c r="AC48" s="358">
        <f>IF('Data Entry'!H30="","",'Data Entry'!H30)</f>
        <v>1</v>
      </c>
      <c r="AD48" s="356" t="str">
        <f>IF('Data Entry'!G30="","",'Data Entry'!G30)</f>
        <v>Bank Loan 1</v>
      </c>
      <c r="AE48" s="357">
        <f>IF('Data Entry'!J30="","",'Data Entry'!J30)</f>
        <v>120</v>
      </c>
      <c r="AF48" s="402">
        <f>IF('Data Entry'!I30="","",'Data Entry'!I30)</f>
        <v>5000</v>
      </c>
      <c r="AI48" s="308" t="str">
        <f t="shared" ca="1" si="123"/>
        <v/>
      </c>
      <c r="AJ48" s="305" t="str">
        <f t="shared" ca="1" si="102"/>
        <v/>
      </c>
      <c r="AK48" s="293" t="str">
        <f t="shared" ca="1" si="103"/>
        <v/>
      </c>
      <c r="AL48" s="303" t="str">
        <f t="shared" ca="1" si="104"/>
        <v/>
      </c>
      <c r="AM48" s="308" t="str">
        <f t="shared" ca="1" si="124"/>
        <v/>
      </c>
      <c r="AN48" s="293" t="str">
        <f t="shared" ca="1" si="105"/>
        <v/>
      </c>
      <c r="AO48" s="293" t="str">
        <f t="shared" ca="1" si="106"/>
        <v/>
      </c>
      <c r="AP48" s="303" t="str">
        <f t="shared" ca="1" si="107"/>
        <v/>
      </c>
      <c r="AQ48" s="308" t="str">
        <f t="shared" ca="1" si="125"/>
        <v/>
      </c>
      <c r="AR48" s="293" t="str">
        <f t="shared" ca="1" si="108"/>
        <v/>
      </c>
      <c r="AS48" s="293" t="str">
        <f t="shared" ca="1" si="109"/>
        <v/>
      </c>
      <c r="AT48" s="303" t="str">
        <f t="shared" ca="1" si="110"/>
        <v/>
      </c>
      <c r="AU48" s="308" t="str">
        <f t="shared" ca="1" si="126"/>
        <v/>
      </c>
      <c r="AV48" s="293" t="str">
        <f t="shared" ca="1" si="111"/>
        <v/>
      </c>
      <c r="AW48" s="293" t="str">
        <f t="shared" ca="1" si="112"/>
        <v/>
      </c>
      <c r="AX48" s="303" t="str">
        <f t="shared" ca="1" si="113"/>
        <v/>
      </c>
      <c r="AY48" s="308" t="str">
        <f t="shared" ca="1" si="127"/>
        <v/>
      </c>
      <c r="AZ48" s="293" t="str">
        <f t="shared" ca="1" si="114"/>
        <v/>
      </c>
      <c r="BA48" s="293" t="str">
        <f t="shared" ca="1" si="115"/>
        <v/>
      </c>
      <c r="BB48" s="303" t="str">
        <f t="shared" ca="1" si="116"/>
        <v/>
      </c>
      <c r="BC48" s="308" t="str">
        <f t="shared" ca="1" si="128"/>
        <v/>
      </c>
      <c r="BD48" s="293" t="str">
        <f t="shared" ca="1" si="117"/>
        <v/>
      </c>
      <c r="BE48" s="293" t="str">
        <f t="shared" ca="1" si="118"/>
        <v/>
      </c>
      <c r="BF48" s="303" t="str">
        <f t="shared" ca="1" si="119"/>
        <v/>
      </c>
      <c r="BG48" s="308" t="str">
        <f t="shared" ca="1" si="129"/>
        <v/>
      </c>
      <c r="BH48" s="293" t="str">
        <f t="shared" ca="1" si="120"/>
        <v/>
      </c>
      <c r="BI48" s="293" t="str">
        <f t="shared" ca="1" si="121"/>
        <v/>
      </c>
      <c r="BJ48" s="303" t="str">
        <f t="shared" ca="1" si="122"/>
        <v/>
      </c>
      <c r="BL48" s="412" t="str">
        <f ca="1">IF(OR(BM48="",BM48=0),"",MAX(BL$5:BL47)+1)</f>
        <v/>
      </c>
      <c r="BM48" s="316" t="str">
        <f ca="1">IFERROR(INDEX($AJ$6:$AJ$17, ROWS(BM$4:$BM46)), IFERROR(INDEX($AN$6:$AN$17, ROWS(BM$4:$BM46)-ROWS($AJ$6:$AJ$17)), IFERROR(INDEX($AR$6:$AR$17, ROWS(BM$4:$BM46)-ROWS($AJ$6:$AJ$17)-ROWS($AN$6:$AN$17)),IFERROR(INDEX($AV$6:$AV$17, ROWS(BM$4:$BM46)-ROWS($AJ$6:$AJ$17)-ROWS($AN$6:$AN$17)-ROWS($AR$6:$AR$17)),IFERROR(INDEX($AZ$6:$AZ$17, ROWS(BM$4:$BM46)-ROWS($AJ$6:$AJ$17)-ROWS($AN$6:$AN$17)-ROWS($AR$6:$AR$17)-ROWS($AV$6:$AV$17)),IFERROR(INDEX($BD$6:$BD$17, ROWS(BM$4:$BM46)-ROWS($AJ$6:$AJ$17)-ROWS($AN$6:$AN$17)-ROWS($AR$6:$AR$17)-ROWS($AV$6:$AV$17)-ROWS($AZ$6:$AZ$17)),IFERROR(INDEX($BH$6:$BH$17, ROWS(BM$4:$BM46)-ROWS($AJ$6:$AJ$17)-ROWS($AN$6:$AN$17)-ROWS($AR$6:$AR$17)-ROWS($AV$6:$AV$17)-ROWS($AZ$6:$AZ$17)-ROWS($BD$6:$BD$17)), "")))))))</f>
        <v/>
      </c>
      <c r="BN48" s="316" t="str">
        <f t="shared" ca="1" si="30"/>
        <v/>
      </c>
      <c r="BO48" s="316" t="str">
        <f ca="1">IF(OR(BP48="",BP48=0),"",MAX(BO$5:BO47)+1)</f>
        <v/>
      </c>
      <c r="BP48" s="316" t="str">
        <f ca="1">IFERROR(INDEX($AK$6:$AK$17, ROWS($BP$4:BP46)), IFERROR(INDEX($AO$6:$AO$17, ROWS($BP$4:BP46)-ROWS($AK$6:$AK$17)), IFERROR(INDEX($AS$6:$AS$17, ROWS($BP$4:BP46)-ROWS($AK$6:$AK$17)-ROWS($AO$6:$AO$17)),IFERROR(INDEX($AW$6:$AW$17, ROWS($BP$4:BP46)-ROWS($AK$6:$AK$17)-ROWS($AO$6:$AO$17)-ROWS($AS$6:$AS$17)),IFERROR(INDEX($BA$6:$BA$17, ROWS($BP$4:BP46)-ROWS($AK$6:$AK$17)-ROWS($AO$6:$AO$17)-ROWS($AS$6:$AS$17)-ROWS($AW$6:$AW$17)),IFERROR(INDEX($BE$6:$BE$17, ROWS($BP$4:BP46)-ROWS($AK$6:$AK$17)-ROWS($AO$6:$AO$17)-ROWS($AS$6:$AS$17)-ROWS($AW$6:$AW$17)-ROWS($BA$6:$BA$17)),IFERROR(INDEX($BI$6:$BI$17, ROWS($BP$4:BP46)-ROWS($AK$6:$AK$17)-ROWS($AO$6:$AO$17)-ROWS($AS$6:$AS$17)-ROWS($AW$6:$AW$17)-ROWS($BA$6:$BA$17)-ROWS($BE$6:$BE$17)), "")))))))</f>
        <v/>
      </c>
      <c r="BQ48" s="316" t="str">
        <f t="shared" ca="1" si="31"/>
        <v/>
      </c>
      <c r="BR48" s="413" t="str">
        <f t="shared" ca="1" si="32"/>
        <v/>
      </c>
      <c r="BS48" s="412" t="str">
        <f ca="1">IF(OR(BT48="",BT48=0),"",MAX(BS$5:BS47)+1)</f>
        <v/>
      </c>
      <c r="BT48" s="316" t="str">
        <f ca="1">IFERROR(INDEX($AJ$22:$AJ$33, ROWS($BT$4:BT46)), IFERROR(INDEX($AN$22:$AN$33, ROWS($BT$4:BT46)-ROWS($AJ$22:$AJ$33)), IFERROR(INDEX($AR$22:$AR$33, ROWS($BT$4:BT46)-ROWS($AJ$22:$AJ$33)-ROWS($AN$22:$AN$33)),IFERROR(INDEX($AV$22:$AV$33, ROWS($BT$4:BT46)-ROWS($AJ$22:$AJ$33)-ROWS($AN$22:$AN$33)-ROWS($AR$22:$AR$33)),IFERROR(INDEX($AZ$22:$AZ$33, ROWS($BT$4:BT46)-ROWS($AJ$22:$AJ$33)-ROWS($AN$22:$AN$33)-ROWS($AR$22:$AR$33)-ROWS($AV$22:$AV$33)),IFERROR(INDEX($BD$22:$BD$33, ROWS($BT$4:BT46)-ROWS($AJ$22:$AJ$33)-ROWS($AN$22:$AN$33)-ROWS($AR$22:$AR$33)-ROWS($AV$22:$AV$33)-ROWS($AZ$22:$AZ$33)),IFERROR(INDEX($BH$22:$BH$33, ROWS($BT$4:BT46)-ROWS($AJ$22:$AJ$33)-ROWS($AN$22:$AN$33)-ROWS($AR$22:$AR$33)-ROWS($AV$22:$AV$33)-ROWS($AZ$22:$AZ$33)-ROWS($BD$22:$BD$33)), "")))))))</f>
        <v/>
      </c>
      <c r="BU48" s="316" t="str">
        <f t="shared" ca="1" si="33"/>
        <v/>
      </c>
      <c r="BV48" s="316" t="str">
        <f ca="1">IF(OR(BW48="",BW48=0),"",MAX(BV$5:BV47)+1)</f>
        <v/>
      </c>
      <c r="BW48" s="316" t="str">
        <f ca="1">IFERROR(INDEX($AK$22:$AK$33, ROWS($BW$4:BW46)), IFERROR(INDEX($AO$22:$AO$33, ROWS($BW$4:BW46)-ROWS($AK$22:$AK$33)), IFERROR(INDEX($AS$22:$AS$33, ROWS($BW$4:BW46)-ROWS($AK$22:$AK$33)-ROWS($AO$22:$AO$33)),IFERROR(INDEX($AW$22:$AW$33, ROWS($BW$4:BW46)-ROWS($AK$22:$AK$33)-ROWS($AO$22:$AO$33)-ROWS($AS$22:$AS$33)),IFERROR(INDEX($BA$22:$BA$33, ROWS($BW$4:BW46)-ROWS($AK$22:$AK$33)-ROWS($AO$22:$AO$33)-ROWS($AS$22:$AS$33)-ROWS($AW$22:$AW$33)),IFERROR(INDEX($BE$22:$BE$33, ROWS($BW$4:BW46)-ROWS($AK$22:$AK$33)-ROWS($AO$22:$AO$33)-ROWS($AS$22:$AS$33)-ROWS($AW$22:$AW$33)-ROWS($BA$22:$BA$33)),IFERROR(INDEX($BI$22:$BI$33, ROWS($BW$4:BW46)-ROWS($AK$22:$AK$33)-ROWS($AO$22:$AO$33)-ROWS($AS$22:$AS$33)-ROWS($AW$22:$AW$33)-ROWS($BA$22:$BA$33)-ROWS($BE$22:$BE$33)), "")))))))</f>
        <v/>
      </c>
      <c r="BX48" s="316" t="str">
        <f t="shared" ca="1" si="34"/>
        <v/>
      </c>
      <c r="BY48" s="413" t="str">
        <f t="shared" ca="1" si="35"/>
        <v/>
      </c>
      <c r="BZ48" s="412" t="str">
        <f ca="1">IF(OR(CA48="",CA48=0),"",MAX(BZ$5:BZ47)+1)</f>
        <v/>
      </c>
      <c r="CA48" s="316" t="str">
        <f ca="1">IFERROR(INDEX($AJ$38:$AJ$49, ROWS($CA$4:CA46)), IFERROR(INDEX($AN$38:$AN$49, ROWS($CA$4:CA46)-ROWS($AJ$38:$AJ$49)), IFERROR(INDEX($AR$38:$AR$49, ROWS($CA$4:CA46)-ROWS($AJ$38:$AJ$49)-ROWS($AN$38:$AN$49)),IFERROR(INDEX($AV$38:$AV$49, ROWS($CA$4:CA46)-ROWS($AJ$38:$AJ$49)-ROWS($AN$38:$AN$49)-ROWS($AR$38:$AR$49)),IFERROR(INDEX($AZ$38:$AZ$49, ROWS($CA$4:CA46)-ROWS($AJ$38:$AJ$49)-ROWS($AN$38:$AN$49)-ROWS($AR$38:$AR$49)-ROWS($AV$38:$AV$49)),IFERROR(INDEX($BD$38:$BD$49, ROWS($CA$4:CA46)-ROWS($AJ$38:$AJ$49)-ROWS($AN$38:$AN$49)-ROWS($AR$38:$AR$49)-ROWS($AV$38:$AV$49)-ROWS($AZ$38:$AZ$49)),IFERROR(INDEX($BH$38:$BH$49, ROWS($CA$4:CA46)-ROWS($AJ$38:$AJ$49)-ROWS($AN$38:$AN$49)-ROWS($AR$38:$AR$49)-ROWS($AV$38:$AV$49)-ROWS($AZ$38:$AZ$49)-ROWS($BD$38:$BD$49)), "")))))))</f>
        <v/>
      </c>
      <c r="CB48" s="316" t="str">
        <f t="shared" ca="1" si="36"/>
        <v/>
      </c>
      <c r="CC48" s="316" t="str">
        <f ca="1">IF(OR(CD48="",CD48=0),"",MAX(CC$5:CC47)+1)</f>
        <v/>
      </c>
      <c r="CD48" s="316" t="str">
        <f ca="1">IFERROR(INDEX($AK$38:$AK$49, ROWS($CD$4:CD46)), IFERROR(INDEX($AO$38:$AO$49, ROWS($CD$4:CD46)-ROWS($AK$38:$AK$49)), IFERROR(INDEX($AS$38:$AS$49, ROWS($CD$4:CD46)-ROWS($AK$38:$AK$49)-ROWS($AO$38:$AO$49)),IFERROR(INDEX($AW$38:$AW$49, ROWS($CD$4:CD46)-ROWS($AK$38:$AK$49)-ROWS($AO$38:$AO$49)-ROWS($AS$38:$AS$49)),IFERROR(INDEX($BA$38:$BA$49, ROWS($CD$4:CD46)-ROWS($AK$38:$AK$49)-ROWS($AO$38:$AO$49)-ROWS($AS$38:$AS$49)-ROWS($AW$38:$AW$49)),IFERROR(INDEX($BE$38:$BE$49, ROWS($CD$4:CD46)-ROWS($AK$38:$AK$49)-ROWS($AO$38:$AO$49)-ROWS($AS$38:$AS$49)-ROWS($AW$38:$AW$49)-ROWS($BA$38:$BA$49)),IFERROR(INDEX($BI$38:$BI$49, ROWS($CD$4:CD46)-ROWS($AK$38:$AK$49)-ROWS($AO$38:$AO$49)-ROWS($AS$38:$AS$49)-ROWS($AW$38:$AW$49)-ROWS($BA$38:$BA$49)-ROWS($BE$38:$BE$49)), "")))))))</f>
        <v/>
      </c>
      <c r="CE48" s="316" t="str">
        <f t="shared" ca="1" si="37"/>
        <v/>
      </c>
      <c r="CF48" s="413" t="str">
        <f t="shared" ca="1" si="38"/>
        <v/>
      </c>
      <c r="CG48" s="412" t="str">
        <f ca="1">IF(OR(CH48="",CH48=0),"",MAX(CG$5:CG47)+1)</f>
        <v/>
      </c>
      <c r="CH48" s="316" t="str">
        <f ca="1">IFERROR(INDEX($AJ$54:$AJ$65, ROWS($CH$4:CH46)), IFERROR(INDEX($AN$54:$AN$65, ROWS($CH$4:CH46)-ROWS($AJ$54:$AJ$65)), IFERROR(INDEX($AR$54:$AR$65, ROWS($CH$4:CH46)-ROWS($AJ$54:$AJ$65)-ROWS($AN$54:$AN$65)),IFERROR(INDEX($AV$54:$AV$65, ROWS($CH$4:CH46)-ROWS($AJ$54:$AJ$65)-ROWS($AN$54:$AN$65)-ROWS($AR$54:$AR$65)),IFERROR(INDEX($AZ$54:$AZ$65, ROWS($CH$4:CH46)-ROWS($AJ$54:$AJ$65)-ROWS($AN$54:$AN$65)-ROWS($AR$54:$AR$65)-ROWS($AV$54:$AV$65)),IFERROR(INDEX($BD$54:$BD$65, ROWS($CH$4:CH46)-ROWS($AJ$54:$AJ$65)-ROWS($AN$54:$AN$65)-ROWS($AR$54:$AR$65)-ROWS($AV$54:$AV$65)-ROWS($AZ$54:$AZ$65)),IFERROR(INDEX($BH$54:$BH$65, ROWS($CH$4:CH46)-ROWS($AJ$54:$AJ$65)-ROWS($AN$54:$AN$65)-ROWS($AR$54:$AR$65)-ROWS($AV$54:$AV$65)-ROWS($AZ$54:$AZ$65)-ROWS($BD$54:$BD$65)), "")))))))</f>
        <v/>
      </c>
      <c r="CI48" s="316" t="str">
        <f t="shared" ca="1" si="39"/>
        <v/>
      </c>
      <c r="CJ48" s="316" t="str">
        <f ca="1">IF(OR(CK48="",CK48=0),"",MAX(CJ$5:CJ47)+1)</f>
        <v/>
      </c>
      <c r="CK48" s="316" t="str">
        <f ca="1">IFERROR(INDEX($AK$54:$AK$65, ROWS($CK$4:CK46)), IFERROR(INDEX($AO$54:$AO$65, ROWS($CK$4:CK46)-ROWS($AK$54:$AK$65)), IFERROR(INDEX($AS$54:$AS$65, ROWS($CK$4:CK46)-ROWS($AK$54:$AK$65)-ROWS($AO$54:$AO$65)),IFERROR(INDEX($AW$54:$AW$65, ROWS($CK$4:CK46)-ROWS($AK$54:$AK$65)-ROWS($AO$54:$AO$65)-ROWS($AS$54:$AS$65)),IFERROR(INDEX($BA$54:$BA$65, ROWS($CK$4:CK46)-ROWS($AK$54:$AK$65)-ROWS($AO$54:$AO$65)-ROWS($AS$54:$AS$65)-ROWS($AW$54:$AW$65)),IFERROR(INDEX($BE$54:$BE$65, ROWS($CK$4:CK46)-ROWS($AK$54:$AK$65)-ROWS($AO$54:$AO$65)-ROWS($AS$54:$AS$65)-ROWS($AW$54:$AW$65)-ROWS($BA$54:$BA$65)),IFERROR(INDEX($BI$54:$BI$65, ROWS($CK$4:CK46)-ROWS($AK$54:$AK$65)-ROWS($AO$54:$AO$65)-ROWS($AS$54:$AS$65)-ROWS($AW$54:$AW$65)-ROWS($BA$54:$BA$65)-ROWS($BE$54:$BE$65)), "")))))))</f>
        <v/>
      </c>
      <c r="CL48" s="316" t="str">
        <f t="shared" ca="1" si="40"/>
        <v/>
      </c>
      <c r="CM48" s="413" t="str">
        <f t="shared" ca="1" si="41"/>
        <v/>
      </c>
      <c r="CN48" s="412" t="str">
        <f>IF(OR(CO48="",CO48=0),"",MAX(CN$5:CN47)+1)</f>
        <v/>
      </c>
      <c r="CO48" s="316">
        <f>IFERROR(INDEX($AJ$70:$AJ$81, ROWS($CO$4:CO46)), IFERROR(INDEX($AN$70:$AN$81, ROWS($CO$4:CO46)-ROWS($AJ$70:$AJ$81)), IFERROR(INDEX($AR$70:$AR$81, ROWS($CO$4:CO46)-ROWS($AJ$70:$AJ$81)-ROWS($AN$70:$AN$81)),IFERROR(INDEX($AV$70:$AV$81, ROWS($CO$4:CO46)-ROWS($AJ$70:$AJ$81)-ROWS($AN$70:$AN$81)-ROWS($AR$70:$AR$81)),IFERROR(INDEX($AZ$70:$AZ$81, ROWS($CO$4:CO46)-ROWS($AJ$70:$AJ$81)-ROWS($AN$70:$AN$81)-ROWS($AR$70:$AR$81)-ROWS($AV$70:$AV$81)),IFERROR(INDEX($BD$70:$BD$81, ROWS($CO$4:CO46)-ROWS($AJ$70:$AJ$81)-ROWS($AN$70:$AN$81)-ROWS($AR$70:$AR$81)-ROWS($AV$70:$AV$81)-ROWS($AZ$70:$AZ$81)),IFERROR(INDEX($BH$70:$BH$81, ROWS($CO$4:CO46)-ROWS($AJ$70:$AJ$81)-ROWS($AN$70:$AN$81)-ROWS($AR$70:$AR$81)-ROWS($AV$70:$AV$81)-ROWS($AZ$70:$AZ$81)-ROWS($BD$70:$BD$81)), "")))))))</f>
        <v>0</v>
      </c>
      <c r="CP48" s="316" t="str">
        <f t="shared" ca="1" si="42"/>
        <v/>
      </c>
      <c r="CQ48" s="316" t="str">
        <f>IF(OR(CR48="",CR48=0),"",MAX(CQ$5:CQ47)+1)</f>
        <v/>
      </c>
      <c r="CR48" s="316">
        <f>IFERROR(INDEX($AK$70:$AK$81, ROWS($CR$4:CR46)), IFERROR(INDEX($AO$70:$AO$81, ROWS($CR$4:CR46)-ROWS($AK$70:$AK$81)), IFERROR(INDEX($AS$70:$AS$81, ROWS($CR$4:CR46)-ROWS($AK$70:$AK$81)-ROWS($AO$70:$AO$81)),IFERROR(INDEX($AW$70:$AW$81, ROWS($CR$4:CR46)-ROWS($AK$70:$AK$81)-ROWS($AO$70:$AO$81)-ROWS($AS$70:$AS$81)),IFERROR(INDEX($BA$70:$BA$81, ROWS($CR$4:CR46)-ROWS($AK$70:$AK$81)-ROWS($AO$70:$AO$81)-ROWS($AS$70:$AS$81)-ROWS($AW$70:$AW$81)),IFERROR(INDEX($BE$70:$BE$81, ROWS($CR$4:CR46)-ROWS($AK$70:$AK$81)-ROWS($AO$70:$AO$81)-ROWS($AS$70:$AS$81)-ROWS($AW$70:$AW$81)-ROWS($BA$70:$BA$81)),IFERROR(INDEX($BI$70:$BI$81, ROWS($CR$4:CR46)-ROWS($AK$70:$AK$81)-ROWS($AO$70:$AO$81)-ROWS($AS$70:$AS$81)-ROWS($AW$70:$AW$81)-ROWS($BA$70:$BA$81)-ROWS($BE$70:$BE$81)), "")))))))</f>
        <v>0</v>
      </c>
      <c r="CS48" s="316" t="str">
        <f t="shared" ca="1" si="43"/>
        <v/>
      </c>
      <c r="CT48" s="413" t="str">
        <f t="shared" ca="1" si="44"/>
        <v/>
      </c>
      <c r="CU48" s="412" t="str">
        <f>IF(OR(CV48="",CV48=0),"",MAX(CU$5:CU47)+1)</f>
        <v/>
      </c>
      <c r="CV48" s="316" t="str">
        <f>IFERROR(INDEX($AJ$86:$AJ$97, ROWS($CV$4:CV46)), IFERROR(INDEX($AN$86:$AN$97, ROWS($CV$4:CV46)-ROWS($AJ$86:$AJ$97)), ""))</f>
        <v/>
      </c>
      <c r="CW48" s="316" t="str">
        <f t="shared" si="45"/>
        <v/>
      </c>
      <c r="CX48" s="316" t="str">
        <f>IF(OR(CY48="",CY48=0),"",MAX(CX$5:CX47)+1)</f>
        <v/>
      </c>
      <c r="CY48" s="316" t="str">
        <f>IFERROR(INDEX($AK$86:$AK$97, ROWS($CY$4:CY46)), IFERROR(INDEX($AO$86:$AO$97, ROWS($CY$4:CY46)-ROWS($AK$86:$AK$97)), ""))</f>
        <v/>
      </c>
      <c r="CZ48" s="316" t="str">
        <f t="shared" si="46"/>
        <v/>
      </c>
      <c r="DA48" s="413" t="str">
        <f t="shared" si="47"/>
        <v/>
      </c>
      <c r="DC48" s="438">
        <f ca="1">IF(OR(DD48="",DD48=0),"",MAX(DC$45:DC47)+1)</f>
        <v>3</v>
      </c>
      <c r="DD48" s="434" t="str">
        <f t="shared" ca="1" si="130"/>
        <v>D. Store Card 2</v>
      </c>
      <c r="DE48" s="413">
        <f t="shared" ca="1" si="131"/>
        <v>30</v>
      </c>
      <c r="DF48" s="431" t="str">
        <f ca="1">IF(OR(DG48="",DG48=0),"",MAX(DF$45:DF47)+1)</f>
        <v/>
      </c>
      <c r="DG48" s="412" t="str">
        <f t="shared" ca="1" si="132"/>
        <v/>
      </c>
      <c r="DH48" s="413" t="str">
        <f t="shared" ca="1" si="133"/>
        <v/>
      </c>
      <c r="DI48" s="412" t="str">
        <f t="shared" ca="1" si="134"/>
        <v>D. Store Card 2</v>
      </c>
      <c r="DJ48" s="413">
        <f t="shared" ca="1" si="135"/>
        <v>30</v>
      </c>
      <c r="DK48" s="412" t="str">
        <f t="shared" ca="1" si="136"/>
        <v/>
      </c>
      <c r="DL48" s="413" t="str">
        <f t="shared" ca="1" si="137"/>
        <v/>
      </c>
      <c r="DM48" s="292"/>
      <c r="DN48" s="425" t="str">
        <f ca="1">IF(DI52="","",CONCATENATE(DI52," - ",DJ52))</f>
        <v>Audible - 14.95</v>
      </c>
      <c r="DO48" s="295" t="str">
        <f ca="1">IF(DI53="","",CONCATENATE(DI53," - ",DJ53))</f>
        <v>Cellular - 225</v>
      </c>
      <c r="DP48" s="295" t="str">
        <f ca="1">IF(DI54="","",CONCATENATE(DI54," - ",DJ54))</f>
        <v>Credit Card 2 - 60</v>
      </c>
      <c r="DQ48" s="425" t="str">
        <f ca="1">IF(DK52="","",CONCATENATE(DK52," - ",DL52))</f>
        <v/>
      </c>
      <c r="DR48" s="295" t="str">
        <f ca="1">IF(DK53="","",CONCATENATE(DK53," - ",DL53))</f>
        <v/>
      </c>
      <c r="DS48" s="426" t="str">
        <f ca="1">IF(DK54="","",CONCATENATE(DK54," - ",DL54))</f>
        <v/>
      </c>
    </row>
    <row r="49" spans="16:123" ht="15.75" thickBot="1" x14ac:dyDescent="0.35">
      <c r="P49" s="1177"/>
      <c r="Q49" s="1178"/>
      <c r="R49" s="453"/>
      <c r="S49" s="402"/>
      <c r="T49"/>
      <c r="U49" s="1177"/>
      <c r="V49" s="1178"/>
      <c r="W49" s="453"/>
      <c r="X49" s="402"/>
      <c r="AC49" s="358">
        <f>IF('Data Entry'!H31="","",'Data Entry'!H31)</f>
        <v>15</v>
      </c>
      <c r="AD49" s="356" t="str">
        <f>IF('Data Entry'!G31="","",'Data Entry'!G31)</f>
        <v>Car Payment 1</v>
      </c>
      <c r="AE49" s="357">
        <f>IF('Data Entry'!J31="","",'Data Entry'!J31)</f>
        <v>350</v>
      </c>
      <c r="AF49" s="402">
        <f>IF('Data Entry'!I31="","",'Data Entry'!I31)</f>
        <v>18000</v>
      </c>
      <c r="AI49" s="309" t="str">
        <f t="shared" ca="1" si="123"/>
        <v/>
      </c>
      <c r="AJ49" s="319" t="str">
        <f t="shared" ca="1" si="102"/>
        <v/>
      </c>
      <c r="AK49" s="310" t="str">
        <f t="shared" ca="1" si="103"/>
        <v/>
      </c>
      <c r="AL49" s="311" t="str">
        <f t="shared" ca="1" si="104"/>
        <v/>
      </c>
      <c r="AM49" s="309" t="str">
        <f t="shared" ca="1" si="124"/>
        <v/>
      </c>
      <c r="AN49" s="310" t="str">
        <f t="shared" ca="1" si="105"/>
        <v/>
      </c>
      <c r="AO49" s="310" t="str">
        <f t="shared" ca="1" si="106"/>
        <v/>
      </c>
      <c r="AP49" s="311" t="str">
        <f t="shared" ca="1" si="107"/>
        <v/>
      </c>
      <c r="AQ49" s="309" t="str">
        <f t="shared" ca="1" si="125"/>
        <v/>
      </c>
      <c r="AR49" s="310" t="str">
        <f t="shared" ca="1" si="108"/>
        <v/>
      </c>
      <c r="AS49" s="310" t="str">
        <f t="shared" ca="1" si="109"/>
        <v/>
      </c>
      <c r="AT49" s="311" t="str">
        <f t="shared" ca="1" si="110"/>
        <v/>
      </c>
      <c r="AU49" s="309" t="str">
        <f t="shared" ca="1" si="126"/>
        <v/>
      </c>
      <c r="AV49" s="310" t="str">
        <f t="shared" ca="1" si="111"/>
        <v/>
      </c>
      <c r="AW49" s="310" t="str">
        <f t="shared" ca="1" si="112"/>
        <v/>
      </c>
      <c r="AX49" s="311" t="str">
        <f t="shared" ca="1" si="113"/>
        <v/>
      </c>
      <c r="AY49" s="309" t="str">
        <f t="shared" ca="1" si="127"/>
        <v/>
      </c>
      <c r="AZ49" s="310" t="str">
        <f t="shared" ca="1" si="114"/>
        <v/>
      </c>
      <c r="BA49" s="310" t="str">
        <f t="shared" ca="1" si="115"/>
        <v/>
      </c>
      <c r="BB49" s="311" t="str">
        <f t="shared" ca="1" si="116"/>
        <v/>
      </c>
      <c r="BC49" s="309" t="str">
        <f t="shared" ca="1" si="128"/>
        <v/>
      </c>
      <c r="BD49" s="310" t="str">
        <f t="shared" ca="1" si="117"/>
        <v/>
      </c>
      <c r="BE49" s="310" t="str">
        <f t="shared" ca="1" si="118"/>
        <v/>
      </c>
      <c r="BF49" s="311" t="str">
        <f t="shared" ca="1" si="119"/>
        <v/>
      </c>
      <c r="BG49" s="309" t="str">
        <f t="shared" ca="1" si="129"/>
        <v/>
      </c>
      <c r="BH49" s="310" t="str">
        <f t="shared" ca="1" si="120"/>
        <v/>
      </c>
      <c r="BI49" s="310" t="str">
        <f t="shared" ca="1" si="121"/>
        <v/>
      </c>
      <c r="BJ49" s="311" t="str">
        <f t="shared" ca="1" si="122"/>
        <v/>
      </c>
      <c r="BL49" s="412" t="str">
        <f ca="1">IF(OR(BM49="",BM49=0),"",MAX(BL$5:BL48)+1)</f>
        <v/>
      </c>
      <c r="BM49" s="316" t="str">
        <f ca="1">IFERROR(INDEX($AJ$6:$AJ$17, ROWS(BM$4:$BM47)), IFERROR(INDEX($AN$6:$AN$17, ROWS(BM$4:$BM47)-ROWS($AJ$6:$AJ$17)), IFERROR(INDEX($AR$6:$AR$17, ROWS(BM$4:$BM47)-ROWS($AJ$6:$AJ$17)-ROWS($AN$6:$AN$17)),IFERROR(INDEX($AV$6:$AV$17, ROWS(BM$4:$BM47)-ROWS($AJ$6:$AJ$17)-ROWS($AN$6:$AN$17)-ROWS($AR$6:$AR$17)),IFERROR(INDEX($AZ$6:$AZ$17, ROWS(BM$4:$BM47)-ROWS($AJ$6:$AJ$17)-ROWS($AN$6:$AN$17)-ROWS($AR$6:$AR$17)-ROWS($AV$6:$AV$17)),IFERROR(INDEX($BD$6:$BD$17, ROWS(BM$4:$BM47)-ROWS($AJ$6:$AJ$17)-ROWS($AN$6:$AN$17)-ROWS($AR$6:$AR$17)-ROWS($AV$6:$AV$17)-ROWS($AZ$6:$AZ$17)),IFERROR(INDEX($BH$6:$BH$17, ROWS(BM$4:$BM47)-ROWS($AJ$6:$AJ$17)-ROWS($AN$6:$AN$17)-ROWS($AR$6:$AR$17)-ROWS($AV$6:$AV$17)-ROWS($AZ$6:$AZ$17)-ROWS($BD$6:$BD$17)), "")))))))</f>
        <v/>
      </c>
      <c r="BN49" s="316" t="str">
        <f t="shared" ca="1" si="30"/>
        <v/>
      </c>
      <c r="BO49" s="316" t="str">
        <f ca="1">IF(OR(BP49="",BP49=0),"",MAX(BO$5:BO48)+1)</f>
        <v/>
      </c>
      <c r="BP49" s="316" t="str">
        <f ca="1">IFERROR(INDEX($AK$6:$AK$17, ROWS($BP$4:BP47)), IFERROR(INDEX($AO$6:$AO$17, ROWS($BP$4:BP47)-ROWS($AK$6:$AK$17)), IFERROR(INDEX($AS$6:$AS$17, ROWS($BP$4:BP47)-ROWS($AK$6:$AK$17)-ROWS($AO$6:$AO$17)),IFERROR(INDEX($AW$6:$AW$17, ROWS($BP$4:BP47)-ROWS($AK$6:$AK$17)-ROWS($AO$6:$AO$17)-ROWS($AS$6:$AS$17)),IFERROR(INDEX($BA$6:$BA$17, ROWS($BP$4:BP47)-ROWS($AK$6:$AK$17)-ROWS($AO$6:$AO$17)-ROWS($AS$6:$AS$17)-ROWS($AW$6:$AW$17)),IFERROR(INDEX($BE$6:$BE$17, ROWS($BP$4:BP47)-ROWS($AK$6:$AK$17)-ROWS($AO$6:$AO$17)-ROWS($AS$6:$AS$17)-ROWS($AW$6:$AW$17)-ROWS($BA$6:$BA$17)),IFERROR(INDEX($BI$6:$BI$17, ROWS($BP$4:BP47)-ROWS($AK$6:$AK$17)-ROWS($AO$6:$AO$17)-ROWS($AS$6:$AS$17)-ROWS($AW$6:$AW$17)-ROWS($BA$6:$BA$17)-ROWS($BE$6:$BE$17)), "")))))))</f>
        <v/>
      </c>
      <c r="BQ49" s="316" t="str">
        <f t="shared" ca="1" si="31"/>
        <v/>
      </c>
      <c r="BR49" s="413" t="str">
        <f t="shared" ca="1" si="32"/>
        <v/>
      </c>
      <c r="BS49" s="412" t="str">
        <f ca="1">IF(OR(BT49="",BT49=0),"",MAX(BS$5:BS48)+1)</f>
        <v/>
      </c>
      <c r="BT49" s="316" t="str">
        <f ca="1">IFERROR(INDEX($AJ$22:$AJ$33, ROWS($BT$4:BT47)), IFERROR(INDEX($AN$22:$AN$33, ROWS($BT$4:BT47)-ROWS($AJ$22:$AJ$33)), IFERROR(INDEX($AR$22:$AR$33, ROWS($BT$4:BT47)-ROWS($AJ$22:$AJ$33)-ROWS($AN$22:$AN$33)),IFERROR(INDEX($AV$22:$AV$33, ROWS($BT$4:BT47)-ROWS($AJ$22:$AJ$33)-ROWS($AN$22:$AN$33)-ROWS($AR$22:$AR$33)),IFERROR(INDEX($AZ$22:$AZ$33, ROWS($BT$4:BT47)-ROWS($AJ$22:$AJ$33)-ROWS($AN$22:$AN$33)-ROWS($AR$22:$AR$33)-ROWS($AV$22:$AV$33)),IFERROR(INDEX($BD$22:$BD$33, ROWS($BT$4:BT47)-ROWS($AJ$22:$AJ$33)-ROWS($AN$22:$AN$33)-ROWS($AR$22:$AR$33)-ROWS($AV$22:$AV$33)-ROWS($AZ$22:$AZ$33)),IFERROR(INDEX($BH$22:$BH$33, ROWS($BT$4:BT47)-ROWS($AJ$22:$AJ$33)-ROWS($AN$22:$AN$33)-ROWS($AR$22:$AR$33)-ROWS($AV$22:$AV$33)-ROWS($AZ$22:$AZ$33)-ROWS($BD$22:$BD$33)), "")))))))</f>
        <v/>
      </c>
      <c r="BU49" s="316" t="str">
        <f t="shared" ca="1" si="33"/>
        <v/>
      </c>
      <c r="BV49" s="316" t="str">
        <f ca="1">IF(OR(BW49="",BW49=0),"",MAX(BV$5:BV48)+1)</f>
        <v/>
      </c>
      <c r="BW49" s="316" t="str">
        <f ca="1">IFERROR(INDEX($AK$22:$AK$33, ROWS($BW$4:BW47)), IFERROR(INDEX($AO$22:$AO$33, ROWS($BW$4:BW47)-ROWS($AK$22:$AK$33)), IFERROR(INDEX($AS$22:$AS$33, ROWS($BW$4:BW47)-ROWS($AK$22:$AK$33)-ROWS($AO$22:$AO$33)),IFERROR(INDEX($AW$22:$AW$33, ROWS($BW$4:BW47)-ROWS($AK$22:$AK$33)-ROWS($AO$22:$AO$33)-ROWS($AS$22:$AS$33)),IFERROR(INDEX($BA$22:$BA$33, ROWS($BW$4:BW47)-ROWS($AK$22:$AK$33)-ROWS($AO$22:$AO$33)-ROWS($AS$22:$AS$33)-ROWS($AW$22:$AW$33)),IFERROR(INDEX($BE$22:$BE$33, ROWS($BW$4:BW47)-ROWS($AK$22:$AK$33)-ROWS($AO$22:$AO$33)-ROWS($AS$22:$AS$33)-ROWS($AW$22:$AW$33)-ROWS($BA$22:$BA$33)),IFERROR(INDEX($BI$22:$BI$33, ROWS($BW$4:BW47)-ROWS($AK$22:$AK$33)-ROWS($AO$22:$AO$33)-ROWS($AS$22:$AS$33)-ROWS($AW$22:$AW$33)-ROWS($BA$22:$BA$33)-ROWS($BE$22:$BE$33)), "")))))))</f>
        <v/>
      </c>
      <c r="BX49" s="316" t="str">
        <f t="shared" ca="1" si="34"/>
        <v/>
      </c>
      <c r="BY49" s="413" t="str">
        <f t="shared" ca="1" si="35"/>
        <v/>
      </c>
      <c r="BZ49" s="412" t="str">
        <f ca="1">IF(OR(CA49="",CA49=0),"",MAX(BZ$5:BZ48)+1)</f>
        <v/>
      </c>
      <c r="CA49" s="316" t="str">
        <f ca="1">IFERROR(INDEX($AJ$38:$AJ$49, ROWS($CA$4:CA47)), IFERROR(INDEX($AN$38:$AN$49, ROWS($CA$4:CA47)-ROWS($AJ$38:$AJ$49)), IFERROR(INDEX($AR$38:$AR$49, ROWS($CA$4:CA47)-ROWS($AJ$38:$AJ$49)-ROWS($AN$38:$AN$49)),IFERROR(INDEX($AV$38:$AV$49, ROWS($CA$4:CA47)-ROWS($AJ$38:$AJ$49)-ROWS($AN$38:$AN$49)-ROWS($AR$38:$AR$49)),IFERROR(INDEX($AZ$38:$AZ$49, ROWS($CA$4:CA47)-ROWS($AJ$38:$AJ$49)-ROWS($AN$38:$AN$49)-ROWS($AR$38:$AR$49)-ROWS($AV$38:$AV$49)),IFERROR(INDEX($BD$38:$BD$49, ROWS($CA$4:CA47)-ROWS($AJ$38:$AJ$49)-ROWS($AN$38:$AN$49)-ROWS($AR$38:$AR$49)-ROWS($AV$38:$AV$49)-ROWS($AZ$38:$AZ$49)),IFERROR(INDEX($BH$38:$BH$49, ROWS($CA$4:CA47)-ROWS($AJ$38:$AJ$49)-ROWS($AN$38:$AN$49)-ROWS($AR$38:$AR$49)-ROWS($AV$38:$AV$49)-ROWS($AZ$38:$AZ$49)-ROWS($BD$38:$BD$49)), "")))))))</f>
        <v/>
      </c>
      <c r="CB49" s="316" t="str">
        <f t="shared" ca="1" si="36"/>
        <v/>
      </c>
      <c r="CC49" s="316" t="str">
        <f ca="1">IF(OR(CD49="",CD49=0),"",MAX(CC$5:CC48)+1)</f>
        <v/>
      </c>
      <c r="CD49" s="316" t="str">
        <f ca="1">IFERROR(INDEX($AK$38:$AK$49, ROWS($CD$4:CD47)), IFERROR(INDEX($AO$38:$AO$49, ROWS($CD$4:CD47)-ROWS($AK$38:$AK$49)), IFERROR(INDEX($AS$38:$AS$49, ROWS($CD$4:CD47)-ROWS($AK$38:$AK$49)-ROWS($AO$38:$AO$49)),IFERROR(INDEX($AW$38:$AW$49, ROWS($CD$4:CD47)-ROWS($AK$38:$AK$49)-ROWS($AO$38:$AO$49)-ROWS($AS$38:$AS$49)),IFERROR(INDEX($BA$38:$BA$49, ROWS($CD$4:CD47)-ROWS($AK$38:$AK$49)-ROWS($AO$38:$AO$49)-ROWS($AS$38:$AS$49)-ROWS($AW$38:$AW$49)),IFERROR(INDEX($BE$38:$BE$49, ROWS($CD$4:CD47)-ROWS($AK$38:$AK$49)-ROWS($AO$38:$AO$49)-ROWS($AS$38:$AS$49)-ROWS($AW$38:$AW$49)-ROWS($BA$38:$BA$49)),IFERROR(INDEX($BI$38:$BI$49, ROWS($CD$4:CD47)-ROWS($AK$38:$AK$49)-ROWS($AO$38:$AO$49)-ROWS($AS$38:$AS$49)-ROWS($AW$38:$AW$49)-ROWS($BA$38:$BA$49)-ROWS($BE$38:$BE$49)), "")))))))</f>
        <v/>
      </c>
      <c r="CE49" s="316" t="str">
        <f t="shared" ca="1" si="37"/>
        <v/>
      </c>
      <c r="CF49" s="413" t="str">
        <f t="shared" ca="1" si="38"/>
        <v/>
      </c>
      <c r="CG49" s="412" t="str">
        <f ca="1">IF(OR(CH49="",CH49=0),"",MAX(CG$5:CG48)+1)</f>
        <v/>
      </c>
      <c r="CH49" s="316" t="str">
        <f ca="1">IFERROR(INDEX($AJ$54:$AJ$65, ROWS($CH$4:CH47)), IFERROR(INDEX($AN$54:$AN$65, ROWS($CH$4:CH47)-ROWS($AJ$54:$AJ$65)), IFERROR(INDEX($AR$54:$AR$65, ROWS($CH$4:CH47)-ROWS($AJ$54:$AJ$65)-ROWS($AN$54:$AN$65)),IFERROR(INDEX($AV$54:$AV$65, ROWS($CH$4:CH47)-ROWS($AJ$54:$AJ$65)-ROWS($AN$54:$AN$65)-ROWS($AR$54:$AR$65)),IFERROR(INDEX($AZ$54:$AZ$65, ROWS($CH$4:CH47)-ROWS($AJ$54:$AJ$65)-ROWS($AN$54:$AN$65)-ROWS($AR$54:$AR$65)-ROWS($AV$54:$AV$65)),IFERROR(INDEX($BD$54:$BD$65, ROWS($CH$4:CH47)-ROWS($AJ$54:$AJ$65)-ROWS($AN$54:$AN$65)-ROWS($AR$54:$AR$65)-ROWS($AV$54:$AV$65)-ROWS($AZ$54:$AZ$65)),IFERROR(INDEX($BH$54:$BH$65, ROWS($CH$4:CH47)-ROWS($AJ$54:$AJ$65)-ROWS($AN$54:$AN$65)-ROWS($AR$54:$AR$65)-ROWS($AV$54:$AV$65)-ROWS($AZ$54:$AZ$65)-ROWS($BD$54:$BD$65)), "")))))))</f>
        <v/>
      </c>
      <c r="CI49" s="316" t="str">
        <f t="shared" ca="1" si="39"/>
        <v/>
      </c>
      <c r="CJ49" s="316" t="str">
        <f ca="1">IF(OR(CK49="",CK49=0),"",MAX(CJ$5:CJ48)+1)</f>
        <v/>
      </c>
      <c r="CK49" s="316" t="str">
        <f ca="1">IFERROR(INDEX($AK$54:$AK$65, ROWS($CK$4:CK47)), IFERROR(INDEX($AO$54:$AO$65, ROWS($CK$4:CK47)-ROWS($AK$54:$AK$65)), IFERROR(INDEX($AS$54:$AS$65, ROWS($CK$4:CK47)-ROWS($AK$54:$AK$65)-ROWS($AO$54:$AO$65)),IFERROR(INDEX($AW$54:$AW$65, ROWS($CK$4:CK47)-ROWS($AK$54:$AK$65)-ROWS($AO$54:$AO$65)-ROWS($AS$54:$AS$65)),IFERROR(INDEX($BA$54:$BA$65, ROWS($CK$4:CK47)-ROWS($AK$54:$AK$65)-ROWS($AO$54:$AO$65)-ROWS($AS$54:$AS$65)-ROWS($AW$54:$AW$65)),IFERROR(INDEX($BE$54:$BE$65, ROWS($CK$4:CK47)-ROWS($AK$54:$AK$65)-ROWS($AO$54:$AO$65)-ROWS($AS$54:$AS$65)-ROWS($AW$54:$AW$65)-ROWS($BA$54:$BA$65)),IFERROR(INDEX($BI$54:$BI$65, ROWS($CK$4:CK47)-ROWS($AK$54:$AK$65)-ROWS($AO$54:$AO$65)-ROWS($AS$54:$AS$65)-ROWS($AW$54:$AW$65)-ROWS($BA$54:$BA$65)-ROWS($BE$54:$BE$65)), "")))))))</f>
        <v/>
      </c>
      <c r="CL49" s="316" t="str">
        <f t="shared" ca="1" si="40"/>
        <v/>
      </c>
      <c r="CM49" s="413" t="str">
        <f t="shared" ca="1" si="41"/>
        <v/>
      </c>
      <c r="CN49" s="412" t="str">
        <f>IF(OR(CO49="",CO49=0),"",MAX(CN$5:CN48)+1)</f>
        <v/>
      </c>
      <c r="CO49" s="316">
        <f>IFERROR(INDEX($AJ$70:$AJ$81, ROWS($CO$4:CO47)), IFERROR(INDEX($AN$70:$AN$81, ROWS($CO$4:CO47)-ROWS($AJ$70:$AJ$81)), IFERROR(INDEX($AR$70:$AR$81, ROWS($CO$4:CO47)-ROWS($AJ$70:$AJ$81)-ROWS($AN$70:$AN$81)),IFERROR(INDEX($AV$70:$AV$81, ROWS($CO$4:CO47)-ROWS($AJ$70:$AJ$81)-ROWS($AN$70:$AN$81)-ROWS($AR$70:$AR$81)),IFERROR(INDEX($AZ$70:$AZ$81, ROWS($CO$4:CO47)-ROWS($AJ$70:$AJ$81)-ROWS($AN$70:$AN$81)-ROWS($AR$70:$AR$81)-ROWS($AV$70:$AV$81)),IFERROR(INDEX($BD$70:$BD$81, ROWS($CO$4:CO47)-ROWS($AJ$70:$AJ$81)-ROWS($AN$70:$AN$81)-ROWS($AR$70:$AR$81)-ROWS($AV$70:$AV$81)-ROWS($AZ$70:$AZ$81)),IFERROR(INDEX($BH$70:$BH$81, ROWS($CO$4:CO47)-ROWS($AJ$70:$AJ$81)-ROWS($AN$70:$AN$81)-ROWS($AR$70:$AR$81)-ROWS($AV$70:$AV$81)-ROWS($AZ$70:$AZ$81)-ROWS($BD$70:$BD$81)), "")))))))</f>
        <v>0</v>
      </c>
      <c r="CP49" s="316" t="str">
        <f t="shared" ca="1" si="42"/>
        <v/>
      </c>
      <c r="CQ49" s="316" t="str">
        <f>IF(OR(CR49="",CR49=0),"",MAX(CQ$5:CQ48)+1)</f>
        <v/>
      </c>
      <c r="CR49" s="316">
        <f>IFERROR(INDEX($AK$70:$AK$81, ROWS($CR$4:CR47)), IFERROR(INDEX($AO$70:$AO$81, ROWS($CR$4:CR47)-ROWS($AK$70:$AK$81)), IFERROR(INDEX($AS$70:$AS$81, ROWS($CR$4:CR47)-ROWS($AK$70:$AK$81)-ROWS($AO$70:$AO$81)),IFERROR(INDEX($AW$70:$AW$81, ROWS($CR$4:CR47)-ROWS($AK$70:$AK$81)-ROWS($AO$70:$AO$81)-ROWS($AS$70:$AS$81)),IFERROR(INDEX($BA$70:$BA$81, ROWS($CR$4:CR47)-ROWS($AK$70:$AK$81)-ROWS($AO$70:$AO$81)-ROWS($AS$70:$AS$81)-ROWS($AW$70:$AW$81)),IFERROR(INDEX($BE$70:$BE$81, ROWS($CR$4:CR47)-ROWS($AK$70:$AK$81)-ROWS($AO$70:$AO$81)-ROWS($AS$70:$AS$81)-ROWS($AW$70:$AW$81)-ROWS($BA$70:$BA$81)),IFERROR(INDEX($BI$70:$BI$81, ROWS($CR$4:CR47)-ROWS($AK$70:$AK$81)-ROWS($AO$70:$AO$81)-ROWS($AS$70:$AS$81)-ROWS($AW$70:$AW$81)-ROWS($BA$70:$BA$81)-ROWS($BE$70:$BE$81)), "")))))))</f>
        <v>0</v>
      </c>
      <c r="CS49" s="316" t="str">
        <f t="shared" ca="1" si="43"/>
        <v/>
      </c>
      <c r="CT49" s="413" t="str">
        <f t="shared" ca="1" si="44"/>
        <v/>
      </c>
      <c r="CU49" s="412" t="str">
        <f>IF(OR(CV49="",CV49=0),"",MAX(CU$5:CU48)+1)</f>
        <v/>
      </c>
      <c r="CV49" s="316" t="str">
        <f>IFERROR(INDEX($AJ$86:$AJ$97, ROWS($CV$4:CV47)), IFERROR(INDEX($AN$86:$AN$97, ROWS($CV$4:CV47)-ROWS($AJ$86:$AJ$97)), ""))</f>
        <v/>
      </c>
      <c r="CW49" s="316" t="str">
        <f t="shared" si="45"/>
        <v/>
      </c>
      <c r="CX49" s="316" t="str">
        <f>IF(OR(CY49="",CY49=0),"",MAX(CX$5:CX48)+1)</f>
        <v/>
      </c>
      <c r="CY49" s="316" t="str">
        <f>IFERROR(INDEX($AK$86:$AK$97, ROWS($CY$4:CY47)), IFERROR(INDEX($AO$86:$AO$97, ROWS($CY$4:CY47)-ROWS($AK$86:$AK$97)), ""))</f>
        <v/>
      </c>
      <c r="CZ49" s="316" t="str">
        <f t="shared" si="46"/>
        <v/>
      </c>
      <c r="DA49" s="413" t="str">
        <f t="shared" si="47"/>
        <v/>
      </c>
      <c r="DC49" s="438">
        <f ca="1">IF(OR(DD49="",DD49=0),"",MAX(DC$45:DC48)+1)</f>
        <v>4</v>
      </c>
      <c r="DD49" s="434" t="str">
        <f t="shared" ca="1" si="130"/>
        <v>Car Payment 1</v>
      </c>
      <c r="DE49" s="413">
        <f t="shared" ca="1" si="131"/>
        <v>350</v>
      </c>
      <c r="DF49" s="431" t="str">
        <f ca="1">IF(OR(DG49="",DG49=0),"",MAX(DF$45:DF48)+1)</f>
        <v/>
      </c>
      <c r="DG49" s="412" t="str">
        <f t="shared" ca="1" si="132"/>
        <v/>
      </c>
      <c r="DH49" s="413" t="str">
        <f t="shared" ca="1" si="133"/>
        <v/>
      </c>
      <c r="DI49" s="412" t="str">
        <f t="shared" ca="1" si="134"/>
        <v>Car Payment 1</v>
      </c>
      <c r="DJ49" s="413">
        <f t="shared" ca="1" si="135"/>
        <v>350</v>
      </c>
      <c r="DK49" s="412" t="str">
        <f t="shared" ca="1" si="136"/>
        <v/>
      </c>
      <c r="DL49" s="413" t="str">
        <f t="shared" ca="1" si="137"/>
        <v/>
      </c>
      <c r="DM49" s="293"/>
      <c r="DN49" s="425" t="str">
        <f ca="1">IF(DI55="","",CONCATENATE(DI55," - ",DJ55))</f>
        <v/>
      </c>
      <c r="DO49" s="295" t="str">
        <f ca="1">IF(DI56="","",CONCATENATE(DI56," - ",DJ56))</f>
        <v/>
      </c>
      <c r="DP49" s="295" t="str">
        <f ca="1">IF(DI57="","",CONCATENATE(DI57," - ",DJ57))</f>
        <v/>
      </c>
      <c r="DQ49" s="425" t="str">
        <f ca="1">IF(DK55="","",CONCATENATE(DK55," - ",DL55))</f>
        <v/>
      </c>
      <c r="DR49" s="295" t="str">
        <f ca="1">IF(DK56="","",CONCATENATE(DK56," - ",DL56))</f>
        <v/>
      </c>
      <c r="DS49" s="426" t="str">
        <f ca="1">IF(DK57="","",CONCATENATE(DK57," - ",DL57))</f>
        <v/>
      </c>
    </row>
    <row r="50" spans="16:123" x14ac:dyDescent="0.3">
      <c r="P50" s="1177"/>
      <c r="Q50" s="1178"/>
      <c r="R50" s="453"/>
      <c r="S50" s="402"/>
      <c r="T50"/>
      <c r="U50" s="1177"/>
      <c r="V50" s="1178"/>
      <c r="W50" s="453"/>
      <c r="X50" s="402"/>
      <c r="AC50" s="358">
        <f>IF('Data Entry'!H32="","",'Data Entry'!H32)</f>
        <v>15</v>
      </c>
      <c r="AD50" s="356" t="str">
        <f>IF('Data Entry'!G32="","",'Data Entry'!G32)</f>
        <v>Car Payment 2</v>
      </c>
      <c r="AE50" s="357">
        <f>IF('Data Entry'!J32="","",'Data Entry'!J32)</f>
        <v>200</v>
      </c>
      <c r="AF50" s="402">
        <f>IF('Data Entry'!I32="","",'Data Entry'!I32)</f>
        <v>8000</v>
      </c>
      <c r="AI50" s="278"/>
      <c r="AJ50" s="278"/>
      <c r="AK50" s="278"/>
      <c r="AL50" s="278"/>
      <c r="AM50" s="278"/>
      <c r="AN50" s="278"/>
      <c r="AO50" s="278"/>
      <c r="AP50" s="278"/>
      <c r="AQ50" s="278"/>
      <c r="AR50" s="278"/>
      <c r="AS50" s="278"/>
      <c r="AT50" s="278"/>
      <c r="AU50" s="278"/>
      <c r="AV50" s="278"/>
      <c r="AW50" s="278"/>
      <c r="AX50" s="278"/>
      <c r="AY50" s="278"/>
      <c r="AZ50" s="278"/>
      <c r="BA50" s="278"/>
      <c r="BB50" s="278"/>
      <c r="BC50" s="278"/>
      <c r="BL50" s="412" t="str">
        <f ca="1">IF(OR(BM50="",BM50=0),"",MAX(BL$5:BL49)+1)</f>
        <v/>
      </c>
      <c r="BM50" s="316" t="str">
        <f ca="1">IFERROR(INDEX($AJ$6:$AJ$17, ROWS(BM$4:$BM48)), IFERROR(INDEX($AN$6:$AN$17, ROWS(BM$4:$BM48)-ROWS($AJ$6:$AJ$17)), IFERROR(INDEX($AR$6:$AR$17, ROWS(BM$4:$BM48)-ROWS($AJ$6:$AJ$17)-ROWS($AN$6:$AN$17)),IFERROR(INDEX($AV$6:$AV$17, ROWS(BM$4:$BM48)-ROWS($AJ$6:$AJ$17)-ROWS($AN$6:$AN$17)-ROWS($AR$6:$AR$17)),IFERROR(INDEX($AZ$6:$AZ$17, ROWS(BM$4:$BM48)-ROWS($AJ$6:$AJ$17)-ROWS($AN$6:$AN$17)-ROWS($AR$6:$AR$17)-ROWS($AV$6:$AV$17)),IFERROR(INDEX($BD$6:$BD$17, ROWS(BM$4:$BM48)-ROWS($AJ$6:$AJ$17)-ROWS($AN$6:$AN$17)-ROWS($AR$6:$AR$17)-ROWS($AV$6:$AV$17)-ROWS($AZ$6:$AZ$17)),IFERROR(INDEX($BH$6:$BH$17, ROWS(BM$4:$BM48)-ROWS($AJ$6:$AJ$17)-ROWS($AN$6:$AN$17)-ROWS($AR$6:$AR$17)-ROWS($AV$6:$AV$17)-ROWS($AZ$6:$AZ$17)-ROWS($BD$6:$BD$17)), "")))))))</f>
        <v/>
      </c>
      <c r="BN50" s="316" t="str">
        <f t="shared" ca="1" si="30"/>
        <v/>
      </c>
      <c r="BO50" s="316" t="str">
        <f ca="1">IF(OR(BP50="",BP50=0),"",MAX(BO$5:BO49)+1)</f>
        <v/>
      </c>
      <c r="BP50" s="316" t="str">
        <f ca="1">IFERROR(INDEX($AK$6:$AK$17, ROWS($BP$4:BP48)), IFERROR(INDEX($AO$6:$AO$17, ROWS($BP$4:BP48)-ROWS($AK$6:$AK$17)), IFERROR(INDEX($AS$6:$AS$17, ROWS($BP$4:BP48)-ROWS($AK$6:$AK$17)-ROWS($AO$6:$AO$17)),IFERROR(INDEX($AW$6:$AW$17, ROWS($BP$4:BP48)-ROWS($AK$6:$AK$17)-ROWS($AO$6:$AO$17)-ROWS($AS$6:$AS$17)),IFERROR(INDEX($BA$6:$BA$17, ROWS($BP$4:BP48)-ROWS($AK$6:$AK$17)-ROWS($AO$6:$AO$17)-ROWS($AS$6:$AS$17)-ROWS($AW$6:$AW$17)),IFERROR(INDEX($BE$6:$BE$17, ROWS($BP$4:BP48)-ROWS($AK$6:$AK$17)-ROWS($AO$6:$AO$17)-ROWS($AS$6:$AS$17)-ROWS($AW$6:$AW$17)-ROWS($BA$6:$BA$17)),IFERROR(INDEX($BI$6:$BI$17, ROWS($BP$4:BP48)-ROWS($AK$6:$AK$17)-ROWS($AO$6:$AO$17)-ROWS($AS$6:$AS$17)-ROWS($AW$6:$AW$17)-ROWS($BA$6:$BA$17)-ROWS($BE$6:$BE$17)), "")))))))</f>
        <v/>
      </c>
      <c r="BQ50" s="316" t="str">
        <f t="shared" ca="1" si="31"/>
        <v/>
      </c>
      <c r="BR50" s="413" t="str">
        <f t="shared" ca="1" si="32"/>
        <v/>
      </c>
      <c r="BS50" s="412" t="str">
        <f ca="1">IF(OR(BT50="",BT50=0),"",MAX(BS$5:BS49)+1)</f>
        <v/>
      </c>
      <c r="BT50" s="316" t="str">
        <f ca="1">IFERROR(INDEX($AJ$22:$AJ$33, ROWS($BT$4:BT48)), IFERROR(INDEX($AN$22:$AN$33, ROWS($BT$4:BT48)-ROWS($AJ$22:$AJ$33)), IFERROR(INDEX($AR$22:$AR$33, ROWS($BT$4:BT48)-ROWS($AJ$22:$AJ$33)-ROWS($AN$22:$AN$33)),IFERROR(INDEX($AV$22:$AV$33, ROWS($BT$4:BT48)-ROWS($AJ$22:$AJ$33)-ROWS($AN$22:$AN$33)-ROWS($AR$22:$AR$33)),IFERROR(INDEX($AZ$22:$AZ$33, ROWS($BT$4:BT48)-ROWS($AJ$22:$AJ$33)-ROWS($AN$22:$AN$33)-ROWS($AR$22:$AR$33)-ROWS($AV$22:$AV$33)),IFERROR(INDEX($BD$22:$BD$33, ROWS($BT$4:BT48)-ROWS($AJ$22:$AJ$33)-ROWS($AN$22:$AN$33)-ROWS($AR$22:$AR$33)-ROWS($AV$22:$AV$33)-ROWS($AZ$22:$AZ$33)),IFERROR(INDEX($BH$22:$BH$33, ROWS($BT$4:BT48)-ROWS($AJ$22:$AJ$33)-ROWS($AN$22:$AN$33)-ROWS($AR$22:$AR$33)-ROWS($AV$22:$AV$33)-ROWS($AZ$22:$AZ$33)-ROWS($BD$22:$BD$33)), "")))))))</f>
        <v/>
      </c>
      <c r="BU50" s="316" t="str">
        <f t="shared" ca="1" si="33"/>
        <v/>
      </c>
      <c r="BV50" s="316" t="str">
        <f ca="1">IF(OR(BW50="",BW50=0),"",MAX(BV$5:BV49)+1)</f>
        <v/>
      </c>
      <c r="BW50" s="316" t="str">
        <f ca="1">IFERROR(INDEX($AK$22:$AK$33, ROWS($BW$4:BW48)), IFERROR(INDEX($AO$22:$AO$33, ROWS($BW$4:BW48)-ROWS($AK$22:$AK$33)), IFERROR(INDEX($AS$22:$AS$33, ROWS($BW$4:BW48)-ROWS($AK$22:$AK$33)-ROWS($AO$22:$AO$33)),IFERROR(INDEX($AW$22:$AW$33, ROWS($BW$4:BW48)-ROWS($AK$22:$AK$33)-ROWS($AO$22:$AO$33)-ROWS($AS$22:$AS$33)),IFERROR(INDEX($BA$22:$BA$33, ROWS($BW$4:BW48)-ROWS($AK$22:$AK$33)-ROWS($AO$22:$AO$33)-ROWS($AS$22:$AS$33)-ROWS($AW$22:$AW$33)),IFERROR(INDEX($BE$22:$BE$33, ROWS($BW$4:BW48)-ROWS($AK$22:$AK$33)-ROWS($AO$22:$AO$33)-ROWS($AS$22:$AS$33)-ROWS($AW$22:$AW$33)-ROWS($BA$22:$BA$33)),IFERROR(INDEX($BI$22:$BI$33, ROWS($BW$4:BW48)-ROWS($AK$22:$AK$33)-ROWS($AO$22:$AO$33)-ROWS($AS$22:$AS$33)-ROWS($AW$22:$AW$33)-ROWS($BA$22:$BA$33)-ROWS($BE$22:$BE$33)), "")))))))</f>
        <v/>
      </c>
      <c r="BX50" s="316" t="str">
        <f t="shared" ca="1" si="34"/>
        <v/>
      </c>
      <c r="BY50" s="413" t="str">
        <f t="shared" ca="1" si="35"/>
        <v/>
      </c>
      <c r="BZ50" s="412" t="str">
        <f ca="1">IF(OR(CA50="",CA50=0),"",MAX(BZ$5:BZ49)+1)</f>
        <v/>
      </c>
      <c r="CA50" s="316" t="str">
        <f ca="1">IFERROR(INDEX($AJ$38:$AJ$49, ROWS($CA$4:CA48)), IFERROR(INDEX($AN$38:$AN$49, ROWS($CA$4:CA48)-ROWS($AJ$38:$AJ$49)), IFERROR(INDEX($AR$38:$AR$49, ROWS($CA$4:CA48)-ROWS($AJ$38:$AJ$49)-ROWS($AN$38:$AN$49)),IFERROR(INDEX($AV$38:$AV$49, ROWS($CA$4:CA48)-ROWS($AJ$38:$AJ$49)-ROWS($AN$38:$AN$49)-ROWS($AR$38:$AR$49)),IFERROR(INDEX($AZ$38:$AZ$49, ROWS($CA$4:CA48)-ROWS($AJ$38:$AJ$49)-ROWS($AN$38:$AN$49)-ROWS($AR$38:$AR$49)-ROWS($AV$38:$AV$49)),IFERROR(INDEX($BD$38:$BD$49, ROWS($CA$4:CA48)-ROWS($AJ$38:$AJ$49)-ROWS($AN$38:$AN$49)-ROWS($AR$38:$AR$49)-ROWS($AV$38:$AV$49)-ROWS($AZ$38:$AZ$49)),IFERROR(INDEX($BH$38:$BH$49, ROWS($CA$4:CA48)-ROWS($AJ$38:$AJ$49)-ROWS($AN$38:$AN$49)-ROWS($AR$38:$AR$49)-ROWS($AV$38:$AV$49)-ROWS($AZ$38:$AZ$49)-ROWS($BD$38:$BD$49)), "")))))))</f>
        <v/>
      </c>
      <c r="CB50" s="316" t="str">
        <f t="shared" ca="1" si="36"/>
        <v/>
      </c>
      <c r="CC50" s="316" t="str">
        <f ca="1">IF(OR(CD50="",CD50=0),"",MAX(CC$5:CC49)+1)</f>
        <v/>
      </c>
      <c r="CD50" s="316" t="str">
        <f ca="1">IFERROR(INDEX($AK$38:$AK$49, ROWS($CD$4:CD48)), IFERROR(INDEX($AO$38:$AO$49, ROWS($CD$4:CD48)-ROWS($AK$38:$AK$49)), IFERROR(INDEX($AS$38:$AS$49, ROWS($CD$4:CD48)-ROWS($AK$38:$AK$49)-ROWS($AO$38:$AO$49)),IFERROR(INDEX($AW$38:$AW$49, ROWS($CD$4:CD48)-ROWS($AK$38:$AK$49)-ROWS($AO$38:$AO$49)-ROWS($AS$38:$AS$49)),IFERROR(INDEX($BA$38:$BA$49, ROWS($CD$4:CD48)-ROWS($AK$38:$AK$49)-ROWS($AO$38:$AO$49)-ROWS($AS$38:$AS$49)-ROWS($AW$38:$AW$49)),IFERROR(INDEX($BE$38:$BE$49, ROWS($CD$4:CD48)-ROWS($AK$38:$AK$49)-ROWS($AO$38:$AO$49)-ROWS($AS$38:$AS$49)-ROWS($AW$38:$AW$49)-ROWS($BA$38:$BA$49)),IFERROR(INDEX($BI$38:$BI$49, ROWS($CD$4:CD48)-ROWS($AK$38:$AK$49)-ROWS($AO$38:$AO$49)-ROWS($AS$38:$AS$49)-ROWS($AW$38:$AW$49)-ROWS($BA$38:$BA$49)-ROWS($BE$38:$BE$49)), "")))))))</f>
        <v/>
      </c>
      <c r="CE50" s="316" t="str">
        <f t="shared" ca="1" si="37"/>
        <v/>
      </c>
      <c r="CF50" s="413" t="str">
        <f t="shared" ca="1" si="38"/>
        <v/>
      </c>
      <c r="CG50" s="412" t="str">
        <f ca="1">IF(OR(CH50="",CH50=0),"",MAX(CG$5:CG49)+1)</f>
        <v/>
      </c>
      <c r="CH50" s="316" t="str">
        <f ca="1">IFERROR(INDEX($AJ$54:$AJ$65, ROWS($CH$4:CH48)), IFERROR(INDEX($AN$54:$AN$65, ROWS($CH$4:CH48)-ROWS($AJ$54:$AJ$65)), IFERROR(INDEX($AR$54:$AR$65, ROWS($CH$4:CH48)-ROWS($AJ$54:$AJ$65)-ROWS($AN$54:$AN$65)),IFERROR(INDEX($AV$54:$AV$65, ROWS($CH$4:CH48)-ROWS($AJ$54:$AJ$65)-ROWS($AN$54:$AN$65)-ROWS($AR$54:$AR$65)),IFERROR(INDEX($AZ$54:$AZ$65, ROWS($CH$4:CH48)-ROWS($AJ$54:$AJ$65)-ROWS($AN$54:$AN$65)-ROWS($AR$54:$AR$65)-ROWS($AV$54:$AV$65)),IFERROR(INDEX($BD$54:$BD$65, ROWS($CH$4:CH48)-ROWS($AJ$54:$AJ$65)-ROWS($AN$54:$AN$65)-ROWS($AR$54:$AR$65)-ROWS($AV$54:$AV$65)-ROWS($AZ$54:$AZ$65)),IFERROR(INDEX($BH$54:$BH$65, ROWS($CH$4:CH48)-ROWS($AJ$54:$AJ$65)-ROWS($AN$54:$AN$65)-ROWS($AR$54:$AR$65)-ROWS($AV$54:$AV$65)-ROWS($AZ$54:$AZ$65)-ROWS($BD$54:$BD$65)), "")))))))</f>
        <v/>
      </c>
      <c r="CI50" s="316" t="str">
        <f t="shared" ca="1" si="39"/>
        <v/>
      </c>
      <c r="CJ50" s="316" t="str">
        <f ca="1">IF(OR(CK50="",CK50=0),"",MAX(CJ$5:CJ49)+1)</f>
        <v/>
      </c>
      <c r="CK50" s="316" t="str">
        <f ca="1">IFERROR(INDEX($AK$54:$AK$65, ROWS($CK$4:CK48)), IFERROR(INDEX($AO$54:$AO$65, ROWS($CK$4:CK48)-ROWS($AK$54:$AK$65)), IFERROR(INDEX($AS$54:$AS$65, ROWS($CK$4:CK48)-ROWS($AK$54:$AK$65)-ROWS($AO$54:$AO$65)),IFERROR(INDEX($AW$54:$AW$65, ROWS($CK$4:CK48)-ROWS($AK$54:$AK$65)-ROWS($AO$54:$AO$65)-ROWS($AS$54:$AS$65)),IFERROR(INDEX($BA$54:$BA$65, ROWS($CK$4:CK48)-ROWS($AK$54:$AK$65)-ROWS($AO$54:$AO$65)-ROWS($AS$54:$AS$65)-ROWS($AW$54:$AW$65)),IFERROR(INDEX($BE$54:$BE$65, ROWS($CK$4:CK48)-ROWS($AK$54:$AK$65)-ROWS($AO$54:$AO$65)-ROWS($AS$54:$AS$65)-ROWS($AW$54:$AW$65)-ROWS($BA$54:$BA$65)),IFERROR(INDEX($BI$54:$BI$65, ROWS($CK$4:CK48)-ROWS($AK$54:$AK$65)-ROWS($AO$54:$AO$65)-ROWS($AS$54:$AS$65)-ROWS($AW$54:$AW$65)-ROWS($BA$54:$BA$65)-ROWS($BE$54:$BE$65)), "")))))))</f>
        <v/>
      </c>
      <c r="CL50" s="316" t="str">
        <f t="shared" ca="1" si="40"/>
        <v/>
      </c>
      <c r="CM50" s="413" t="str">
        <f t="shared" ca="1" si="41"/>
        <v/>
      </c>
      <c r="CN50" s="412" t="str">
        <f>IF(OR(CO50="",CO50=0),"",MAX(CN$5:CN49)+1)</f>
        <v/>
      </c>
      <c r="CO50" s="316">
        <f>IFERROR(INDEX($AJ$70:$AJ$81, ROWS($CO$4:CO48)), IFERROR(INDEX($AN$70:$AN$81, ROWS($CO$4:CO48)-ROWS($AJ$70:$AJ$81)), IFERROR(INDEX($AR$70:$AR$81, ROWS($CO$4:CO48)-ROWS($AJ$70:$AJ$81)-ROWS($AN$70:$AN$81)),IFERROR(INDEX($AV$70:$AV$81, ROWS($CO$4:CO48)-ROWS($AJ$70:$AJ$81)-ROWS($AN$70:$AN$81)-ROWS($AR$70:$AR$81)),IFERROR(INDEX($AZ$70:$AZ$81, ROWS($CO$4:CO48)-ROWS($AJ$70:$AJ$81)-ROWS($AN$70:$AN$81)-ROWS($AR$70:$AR$81)-ROWS($AV$70:$AV$81)),IFERROR(INDEX($BD$70:$BD$81, ROWS($CO$4:CO48)-ROWS($AJ$70:$AJ$81)-ROWS($AN$70:$AN$81)-ROWS($AR$70:$AR$81)-ROWS($AV$70:$AV$81)-ROWS($AZ$70:$AZ$81)),IFERROR(INDEX($BH$70:$BH$81, ROWS($CO$4:CO48)-ROWS($AJ$70:$AJ$81)-ROWS($AN$70:$AN$81)-ROWS($AR$70:$AR$81)-ROWS($AV$70:$AV$81)-ROWS($AZ$70:$AZ$81)-ROWS($BD$70:$BD$81)), "")))))))</f>
        <v>0</v>
      </c>
      <c r="CP50" s="316" t="str">
        <f t="shared" ca="1" si="42"/>
        <v/>
      </c>
      <c r="CQ50" s="316" t="str">
        <f>IF(OR(CR50="",CR50=0),"",MAX(CQ$5:CQ49)+1)</f>
        <v/>
      </c>
      <c r="CR50" s="316">
        <f>IFERROR(INDEX($AK$70:$AK$81, ROWS($CR$4:CR48)), IFERROR(INDEX($AO$70:$AO$81, ROWS($CR$4:CR48)-ROWS($AK$70:$AK$81)), IFERROR(INDEX($AS$70:$AS$81, ROWS($CR$4:CR48)-ROWS($AK$70:$AK$81)-ROWS($AO$70:$AO$81)),IFERROR(INDEX($AW$70:$AW$81, ROWS($CR$4:CR48)-ROWS($AK$70:$AK$81)-ROWS($AO$70:$AO$81)-ROWS($AS$70:$AS$81)),IFERROR(INDEX($BA$70:$BA$81, ROWS($CR$4:CR48)-ROWS($AK$70:$AK$81)-ROWS($AO$70:$AO$81)-ROWS($AS$70:$AS$81)-ROWS($AW$70:$AW$81)),IFERROR(INDEX($BE$70:$BE$81, ROWS($CR$4:CR48)-ROWS($AK$70:$AK$81)-ROWS($AO$70:$AO$81)-ROWS($AS$70:$AS$81)-ROWS($AW$70:$AW$81)-ROWS($BA$70:$BA$81)),IFERROR(INDEX($BI$70:$BI$81, ROWS($CR$4:CR48)-ROWS($AK$70:$AK$81)-ROWS($AO$70:$AO$81)-ROWS($AS$70:$AS$81)-ROWS($AW$70:$AW$81)-ROWS($BA$70:$BA$81)-ROWS($BE$70:$BE$81)), "")))))))</f>
        <v>0</v>
      </c>
      <c r="CS50" s="316" t="str">
        <f t="shared" ca="1" si="43"/>
        <v/>
      </c>
      <c r="CT50" s="413" t="str">
        <f t="shared" ca="1" si="44"/>
        <v/>
      </c>
      <c r="CU50" s="412" t="str">
        <f>IF(OR(CV50="",CV50=0),"",MAX(CU$5:CU49)+1)</f>
        <v/>
      </c>
      <c r="CV50" s="316" t="str">
        <f>IFERROR(INDEX($AJ$86:$AJ$97, ROWS($CV$4:CV48)), IFERROR(INDEX($AN$86:$AN$97, ROWS($CV$4:CV48)-ROWS($AJ$86:$AJ$97)), ""))</f>
        <v/>
      </c>
      <c r="CW50" s="316" t="str">
        <f t="shared" si="45"/>
        <v/>
      </c>
      <c r="CX50" s="316" t="str">
        <f>IF(OR(CY50="",CY50=0),"",MAX(CX$5:CX49)+1)</f>
        <v/>
      </c>
      <c r="CY50" s="316" t="str">
        <f>IFERROR(INDEX($AK$86:$AK$97, ROWS($CY$4:CY48)), IFERROR(INDEX($AO$86:$AO$97, ROWS($CY$4:CY48)-ROWS($AK$86:$AK$97)), ""))</f>
        <v/>
      </c>
      <c r="CZ50" s="316" t="str">
        <f t="shared" si="46"/>
        <v/>
      </c>
      <c r="DA50" s="413" t="str">
        <f t="shared" si="47"/>
        <v/>
      </c>
      <c r="DC50" s="438">
        <f ca="1">IF(OR(DD50="",DD50=0),"",MAX(DC$45:DC49)+1)</f>
        <v>5</v>
      </c>
      <c r="DD50" s="434" t="str">
        <f t="shared" ca="1" si="130"/>
        <v>Car Payment 2</v>
      </c>
      <c r="DE50" s="413">
        <f t="shared" ca="1" si="131"/>
        <v>200</v>
      </c>
      <c r="DF50" s="431" t="str">
        <f ca="1">IF(OR(DG50="",DG50=0),"",MAX(DF$45:DF49)+1)</f>
        <v/>
      </c>
      <c r="DG50" s="412" t="str">
        <f t="shared" ca="1" si="132"/>
        <v/>
      </c>
      <c r="DH50" s="413" t="str">
        <f t="shared" ca="1" si="133"/>
        <v/>
      </c>
      <c r="DI50" s="412" t="str">
        <f t="shared" ca="1" si="134"/>
        <v>Car Payment 2</v>
      </c>
      <c r="DJ50" s="413">
        <f t="shared" ca="1" si="135"/>
        <v>200</v>
      </c>
      <c r="DK50" s="412" t="str">
        <f t="shared" ca="1" si="136"/>
        <v/>
      </c>
      <c r="DL50" s="413" t="str">
        <f t="shared" ca="1" si="137"/>
        <v/>
      </c>
      <c r="DM50" s="292"/>
      <c r="DN50" s="425" t="str">
        <f ca="1">IF(DI58="","",CONCATENATE(DI58," - ",DJ58))</f>
        <v/>
      </c>
      <c r="DO50" s="295" t="str">
        <f ca="1">IF(DI59="","",CONCATENATE(DI59," - ",DJ59))</f>
        <v/>
      </c>
      <c r="DP50" s="295" t="str">
        <f ca="1">IF(DI60="","",CONCATENATE(DI60," - ",DJ60))</f>
        <v/>
      </c>
      <c r="DQ50" s="425" t="str">
        <f ca="1">IF(DK58="","",CONCATENATE(DK58," - ",DL58))</f>
        <v/>
      </c>
      <c r="DR50" s="295" t="str">
        <f ca="1">IF(DK59="","",CONCATENATE(DK59," - ",DL59))</f>
        <v/>
      </c>
      <c r="DS50" s="426" t="str">
        <f ca="1">IF(DK60="","",CONCATENATE(DK60," - ",DL60))</f>
        <v/>
      </c>
    </row>
    <row r="51" spans="16:123" ht="15.75" thickBot="1" x14ac:dyDescent="0.35">
      <c r="P51" s="1177"/>
      <c r="Q51" s="1178"/>
      <c r="R51" s="453"/>
      <c r="S51" s="402"/>
      <c r="T51"/>
      <c r="U51" s="1177"/>
      <c r="V51" s="1178"/>
      <c r="W51" s="453"/>
      <c r="X51" s="402"/>
      <c r="AC51" s="358">
        <f>IF('Data Entry'!H33="","",'Data Entry'!H33)</f>
        <v>1</v>
      </c>
      <c r="AD51" s="356" t="str">
        <f>IF('Data Entry'!G33="","",'Data Entry'!G33)</f>
        <v>Mortgage</v>
      </c>
      <c r="AE51" s="357">
        <f>IF('Data Entry'!J33="","",'Data Entry'!J33)</f>
        <v>800</v>
      </c>
      <c r="AF51" s="402">
        <f>IF('Data Entry'!I33="","",'Data Entry'!I33)</f>
        <v>110000</v>
      </c>
      <c r="AI51" s="278"/>
      <c r="AJ51" s="278"/>
      <c r="AK51" s="278"/>
      <c r="AL51" s="278"/>
      <c r="AM51" s="278"/>
      <c r="AN51" s="278"/>
      <c r="AO51" s="278"/>
      <c r="AP51" s="278"/>
      <c r="AQ51" s="278"/>
      <c r="AR51" s="278"/>
      <c r="AS51" s="278"/>
      <c r="AT51" s="278"/>
      <c r="AU51" s="278"/>
      <c r="AV51" s="278"/>
      <c r="AW51" s="278"/>
      <c r="AX51" s="278"/>
      <c r="AY51" s="278"/>
      <c r="AZ51" s="278"/>
      <c r="BA51" s="278"/>
      <c r="BB51" s="278"/>
      <c r="BC51" s="278"/>
      <c r="BL51" s="412" t="str">
        <f ca="1">IF(OR(BM51="",BM51=0),"",MAX(BL$5:BL50)+1)</f>
        <v/>
      </c>
      <c r="BM51" s="316" t="str">
        <f ca="1">IFERROR(INDEX($AJ$6:$AJ$17, ROWS(BM$4:$BM49)), IFERROR(INDEX($AN$6:$AN$17, ROWS(BM$4:$BM49)-ROWS($AJ$6:$AJ$17)), IFERROR(INDEX($AR$6:$AR$17, ROWS(BM$4:$BM49)-ROWS($AJ$6:$AJ$17)-ROWS($AN$6:$AN$17)),IFERROR(INDEX($AV$6:$AV$17, ROWS(BM$4:$BM49)-ROWS($AJ$6:$AJ$17)-ROWS($AN$6:$AN$17)-ROWS($AR$6:$AR$17)),IFERROR(INDEX($AZ$6:$AZ$17, ROWS(BM$4:$BM49)-ROWS($AJ$6:$AJ$17)-ROWS($AN$6:$AN$17)-ROWS($AR$6:$AR$17)-ROWS($AV$6:$AV$17)),IFERROR(INDEX($BD$6:$BD$17, ROWS(BM$4:$BM49)-ROWS($AJ$6:$AJ$17)-ROWS($AN$6:$AN$17)-ROWS($AR$6:$AR$17)-ROWS($AV$6:$AV$17)-ROWS($AZ$6:$AZ$17)),IFERROR(INDEX($BH$6:$BH$17, ROWS(BM$4:$BM49)-ROWS($AJ$6:$AJ$17)-ROWS($AN$6:$AN$17)-ROWS($AR$6:$AR$17)-ROWS($AV$6:$AV$17)-ROWS($AZ$6:$AZ$17)-ROWS($BD$6:$BD$17)), "")))))))</f>
        <v/>
      </c>
      <c r="BN51" s="316" t="str">
        <f t="shared" ca="1" si="30"/>
        <v/>
      </c>
      <c r="BO51" s="316" t="str">
        <f ca="1">IF(OR(BP51="",BP51=0),"",MAX(BO$5:BO50)+1)</f>
        <v/>
      </c>
      <c r="BP51" s="316" t="str">
        <f ca="1">IFERROR(INDEX($AK$6:$AK$17, ROWS($BP$4:BP49)), IFERROR(INDEX($AO$6:$AO$17, ROWS($BP$4:BP49)-ROWS($AK$6:$AK$17)), IFERROR(INDEX($AS$6:$AS$17, ROWS($BP$4:BP49)-ROWS($AK$6:$AK$17)-ROWS($AO$6:$AO$17)),IFERROR(INDEX($AW$6:$AW$17, ROWS($BP$4:BP49)-ROWS($AK$6:$AK$17)-ROWS($AO$6:$AO$17)-ROWS($AS$6:$AS$17)),IFERROR(INDEX($BA$6:$BA$17, ROWS($BP$4:BP49)-ROWS($AK$6:$AK$17)-ROWS($AO$6:$AO$17)-ROWS($AS$6:$AS$17)-ROWS($AW$6:$AW$17)),IFERROR(INDEX($BE$6:$BE$17, ROWS($BP$4:BP49)-ROWS($AK$6:$AK$17)-ROWS($AO$6:$AO$17)-ROWS($AS$6:$AS$17)-ROWS($AW$6:$AW$17)-ROWS($BA$6:$BA$17)),IFERROR(INDEX($BI$6:$BI$17, ROWS($BP$4:BP49)-ROWS($AK$6:$AK$17)-ROWS($AO$6:$AO$17)-ROWS($AS$6:$AS$17)-ROWS($AW$6:$AW$17)-ROWS($BA$6:$BA$17)-ROWS($BE$6:$BE$17)), "")))))))</f>
        <v/>
      </c>
      <c r="BQ51" s="316" t="str">
        <f t="shared" ca="1" si="31"/>
        <v/>
      </c>
      <c r="BR51" s="413" t="str">
        <f t="shared" ca="1" si="32"/>
        <v/>
      </c>
      <c r="BS51" s="412" t="str">
        <f ca="1">IF(OR(BT51="",BT51=0),"",MAX(BS$5:BS50)+1)</f>
        <v/>
      </c>
      <c r="BT51" s="316" t="str">
        <f ca="1">IFERROR(INDEX($AJ$22:$AJ$33, ROWS($BT$4:BT49)), IFERROR(INDEX($AN$22:$AN$33, ROWS($BT$4:BT49)-ROWS($AJ$22:$AJ$33)), IFERROR(INDEX($AR$22:$AR$33, ROWS($BT$4:BT49)-ROWS($AJ$22:$AJ$33)-ROWS($AN$22:$AN$33)),IFERROR(INDEX($AV$22:$AV$33, ROWS($BT$4:BT49)-ROWS($AJ$22:$AJ$33)-ROWS($AN$22:$AN$33)-ROWS($AR$22:$AR$33)),IFERROR(INDEX($AZ$22:$AZ$33, ROWS($BT$4:BT49)-ROWS($AJ$22:$AJ$33)-ROWS($AN$22:$AN$33)-ROWS($AR$22:$AR$33)-ROWS($AV$22:$AV$33)),IFERROR(INDEX($BD$22:$BD$33, ROWS($BT$4:BT49)-ROWS($AJ$22:$AJ$33)-ROWS($AN$22:$AN$33)-ROWS($AR$22:$AR$33)-ROWS($AV$22:$AV$33)-ROWS($AZ$22:$AZ$33)),IFERROR(INDEX($BH$22:$BH$33, ROWS($BT$4:BT49)-ROWS($AJ$22:$AJ$33)-ROWS($AN$22:$AN$33)-ROWS($AR$22:$AR$33)-ROWS($AV$22:$AV$33)-ROWS($AZ$22:$AZ$33)-ROWS($BD$22:$BD$33)), "")))))))</f>
        <v/>
      </c>
      <c r="BU51" s="316" t="str">
        <f t="shared" ca="1" si="33"/>
        <v/>
      </c>
      <c r="BV51" s="316" t="str">
        <f ca="1">IF(OR(BW51="",BW51=0),"",MAX(BV$5:BV50)+1)</f>
        <v/>
      </c>
      <c r="BW51" s="316" t="str">
        <f ca="1">IFERROR(INDEX($AK$22:$AK$33, ROWS($BW$4:BW49)), IFERROR(INDEX($AO$22:$AO$33, ROWS($BW$4:BW49)-ROWS($AK$22:$AK$33)), IFERROR(INDEX($AS$22:$AS$33, ROWS($BW$4:BW49)-ROWS($AK$22:$AK$33)-ROWS($AO$22:$AO$33)),IFERROR(INDEX($AW$22:$AW$33, ROWS($BW$4:BW49)-ROWS($AK$22:$AK$33)-ROWS($AO$22:$AO$33)-ROWS($AS$22:$AS$33)),IFERROR(INDEX($BA$22:$BA$33, ROWS($BW$4:BW49)-ROWS($AK$22:$AK$33)-ROWS($AO$22:$AO$33)-ROWS($AS$22:$AS$33)-ROWS($AW$22:$AW$33)),IFERROR(INDEX($BE$22:$BE$33, ROWS($BW$4:BW49)-ROWS($AK$22:$AK$33)-ROWS($AO$22:$AO$33)-ROWS($AS$22:$AS$33)-ROWS($AW$22:$AW$33)-ROWS($BA$22:$BA$33)),IFERROR(INDEX($BI$22:$BI$33, ROWS($BW$4:BW49)-ROWS($AK$22:$AK$33)-ROWS($AO$22:$AO$33)-ROWS($AS$22:$AS$33)-ROWS($AW$22:$AW$33)-ROWS($BA$22:$BA$33)-ROWS($BE$22:$BE$33)), "")))))))</f>
        <v/>
      </c>
      <c r="BX51" s="316" t="str">
        <f t="shared" ca="1" si="34"/>
        <v/>
      </c>
      <c r="BY51" s="413" t="str">
        <f t="shared" ca="1" si="35"/>
        <v/>
      </c>
      <c r="BZ51" s="412" t="str">
        <f ca="1">IF(OR(CA51="",CA51=0),"",MAX(BZ$5:BZ50)+1)</f>
        <v/>
      </c>
      <c r="CA51" s="316" t="str">
        <f ca="1">IFERROR(INDEX($AJ$38:$AJ$49, ROWS($CA$4:CA49)), IFERROR(INDEX($AN$38:$AN$49, ROWS($CA$4:CA49)-ROWS($AJ$38:$AJ$49)), IFERROR(INDEX($AR$38:$AR$49, ROWS($CA$4:CA49)-ROWS($AJ$38:$AJ$49)-ROWS($AN$38:$AN$49)),IFERROR(INDEX($AV$38:$AV$49, ROWS($CA$4:CA49)-ROWS($AJ$38:$AJ$49)-ROWS($AN$38:$AN$49)-ROWS($AR$38:$AR$49)),IFERROR(INDEX($AZ$38:$AZ$49, ROWS($CA$4:CA49)-ROWS($AJ$38:$AJ$49)-ROWS($AN$38:$AN$49)-ROWS($AR$38:$AR$49)-ROWS($AV$38:$AV$49)),IFERROR(INDEX($BD$38:$BD$49, ROWS($CA$4:CA49)-ROWS($AJ$38:$AJ$49)-ROWS($AN$38:$AN$49)-ROWS($AR$38:$AR$49)-ROWS($AV$38:$AV$49)-ROWS($AZ$38:$AZ$49)),IFERROR(INDEX($BH$38:$BH$49, ROWS($CA$4:CA49)-ROWS($AJ$38:$AJ$49)-ROWS($AN$38:$AN$49)-ROWS($AR$38:$AR$49)-ROWS($AV$38:$AV$49)-ROWS($AZ$38:$AZ$49)-ROWS($BD$38:$BD$49)), "")))))))</f>
        <v/>
      </c>
      <c r="CB51" s="316" t="str">
        <f t="shared" ca="1" si="36"/>
        <v/>
      </c>
      <c r="CC51" s="316" t="str">
        <f ca="1">IF(OR(CD51="",CD51=0),"",MAX(CC$5:CC50)+1)</f>
        <v/>
      </c>
      <c r="CD51" s="316" t="str">
        <f ca="1">IFERROR(INDEX($AK$38:$AK$49, ROWS($CD$4:CD49)), IFERROR(INDEX($AO$38:$AO$49, ROWS($CD$4:CD49)-ROWS($AK$38:$AK$49)), IFERROR(INDEX($AS$38:$AS$49, ROWS($CD$4:CD49)-ROWS($AK$38:$AK$49)-ROWS($AO$38:$AO$49)),IFERROR(INDEX($AW$38:$AW$49, ROWS($CD$4:CD49)-ROWS($AK$38:$AK$49)-ROWS($AO$38:$AO$49)-ROWS($AS$38:$AS$49)),IFERROR(INDEX($BA$38:$BA$49, ROWS($CD$4:CD49)-ROWS($AK$38:$AK$49)-ROWS($AO$38:$AO$49)-ROWS($AS$38:$AS$49)-ROWS($AW$38:$AW$49)),IFERROR(INDEX($BE$38:$BE$49, ROWS($CD$4:CD49)-ROWS($AK$38:$AK$49)-ROWS($AO$38:$AO$49)-ROWS($AS$38:$AS$49)-ROWS($AW$38:$AW$49)-ROWS($BA$38:$BA$49)),IFERROR(INDEX($BI$38:$BI$49, ROWS($CD$4:CD49)-ROWS($AK$38:$AK$49)-ROWS($AO$38:$AO$49)-ROWS($AS$38:$AS$49)-ROWS($AW$38:$AW$49)-ROWS($BA$38:$BA$49)-ROWS($BE$38:$BE$49)), "")))))))</f>
        <v/>
      </c>
      <c r="CE51" s="316" t="str">
        <f t="shared" ca="1" si="37"/>
        <v/>
      </c>
      <c r="CF51" s="413" t="str">
        <f t="shared" ca="1" si="38"/>
        <v/>
      </c>
      <c r="CG51" s="412" t="str">
        <f ca="1">IF(OR(CH51="",CH51=0),"",MAX(CG$5:CG50)+1)</f>
        <v/>
      </c>
      <c r="CH51" s="316" t="str">
        <f ca="1">IFERROR(INDEX($AJ$54:$AJ$65, ROWS($CH$4:CH49)), IFERROR(INDEX($AN$54:$AN$65, ROWS($CH$4:CH49)-ROWS($AJ$54:$AJ$65)), IFERROR(INDEX($AR$54:$AR$65, ROWS($CH$4:CH49)-ROWS($AJ$54:$AJ$65)-ROWS($AN$54:$AN$65)),IFERROR(INDEX($AV$54:$AV$65, ROWS($CH$4:CH49)-ROWS($AJ$54:$AJ$65)-ROWS($AN$54:$AN$65)-ROWS($AR$54:$AR$65)),IFERROR(INDEX($AZ$54:$AZ$65, ROWS($CH$4:CH49)-ROWS($AJ$54:$AJ$65)-ROWS($AN$54:$AN$65)-ROWS($AR$54:$AR$65)-ROWS($AV$54:$AV$65)),IFERROR(INDEX($BD$54:$BD$65, ROWS($CH$4:CH49)-ROWS($AJ$54:$AJ$65)-ROWS($AN$54:$AN$65)-ROWS($AR$54:$AR$65)-ROWS($AV$54:$AV$65)-ROWS($AZ$54:$AZ$65)),IFERROR(INDEX($BH$54:$BH$65, ROWS($CH$4:CH49)-ROWS($AJ$54:$AJ$65)-ROWS($AN$54:$AN$65)-ROWS($AR$54:$AR$65)-ROWS($AV$54:$AV$65)-ROWS($AZ$54:$AZ$65)-ROWS($BD$54:$BD$65)), "")))))))</f>
        <v/>
      </c>
      <c r="CI51" s="316" t="str">
        <f t="shared" ca="1" si="39"/>
        <v/>
      </c>
      <c r="CJ51" s="316" t="str">
        <f ca="1">IF(OR(CK51="",CK51=0),"",MAX(CJ$5:CJ50)+1)</f>
        <v/>
      </c>
      <c r="CK51" s="316" t="str">
        <f ca="1">IFERROR(INDEX($AK$54:$AK$65, ROWS($CK$4:CK49)), IFERROR(INDEX($AO$54:$AO$65, ROWS($CK$4:CK49)-ROWS($AK$54:$AK$65)), IFERROR(INDEX($AS$54:$AS$65, ROWS($CK$4:CK49)-ROWS($AK$54:$AK$65)-ROWS($AO$54:$AO$65)),IFERROR(INDEX($AW$54:$AW$65, ROWS($CK$4:CK49)-ROWS($AK$54:$AK$65)-ROWS($AO$54:$AO$65)-ROWS($AS$54:$AS$65)),IFERROR(INDEX($BA$54:$BA$65, ROWS($CK$4:CK49)-ROWS($AK$54:$AK$65)-ROWS($AO$54:$AO$65)-ROWS($AS$54:$AS$65)-ROWS($AW$54:$AW$65)),IFERROR(INDEX($BE$54:$BE$65, ROWS($CK$4:CK49)-ROWS($AK$54:$AK$65)-ROWS($AO$54:$AO$65)-ROWS($AS$54:$AS$65)-ROWS($AW$54:$AW$65)-ROWS($BA$54:$BA$65)),IFERROR(INDEX($BI$54:$BI$65, ROWS($CK$4:CK49)-ROWS($AK$54:$AK$65)-ROWS($AO$54:$AO$65)-ROWS($AS$54:$AS$65)-ROWS($AW$54:$AW$65)-ROWS($BA$54:$BA$65)-ROWS($BE$54:$BE$65)), "")))))))</f>
        <v/>
      </c>
      <c r="CL51" s="316" t="str">
        <f t="shared" ca="1" si="40"/>
        <v/>
      </c>
      <c r="CM51" s="413" t="str">
        <f t="shared" ca="1" si="41"/>
        <v/>
      </c>
      <c r="CN51" s="412" t="str">
        <f>IF(OR(CO51="",CO51=0),"",MAX(CN$5:CN50)+1)</f>
        <v/>
      </c>
      <c r="CO51" s="316">
        <f>IFERROR(INDEX($AJ$70:$AJ$81, ROWS($CO$4:CO49)), IFERROR(INDEX($AN$70:$AN$81, ROWS($CO$4:CO49)-ROWS($AJ$70:$AJ$81)), IFERROR(INDEX($AR$70:$AR$81, ROWS($CO$4:CO49)-ROWS($AJ$70:$AJ$81)-ROWS($AN$70:$AN$81)),IFERROR(INDEX($AV$70:$AV$81, ROWS($CO$4:CO49)-ROWS($AJ$70:$AJ$81)-ROWS($AN$70:$AN$81)-ROWS($AR$70:$AR$81)),IFERROR(INDEX($AZ$70:$AZ$81, ROWS($CO$4:CO49)-ROWS($AJ$70:$AJ$81)-ROWS($AN$70:$AN$81)-ROWS($AR$70:$AR$81)-ROWS($AV$70:$AV$81)),IFERROR(INDEX($BD$70:$BD$81, ROWS($CO$4:CO49)-ROWS($AJ$70:$AJ$81)-ROWS($AN$70:$AN$81)-ROWS($AR$70:$AR$81)-ROWS($AV$70:$AV$81)-ROWS($AZ$70:$AZ$81)),IFERROR(INDEX($BH$70:$BH$81, ROWS($CO$4:CO49)-ROWS($AJ$70:$AJ$81)-ROWS($AN$70:$AN$81)-ROWS($AR$70:$AR$81)-ROWS($AV$70:$AV$81)-ROWS($AZ$70:$AZ$81)-ROWS($BD$70:$BD$81)), "")))))))</f>
        <v>0</v>
      </c>
      <c r="CP51" s="316" t="str">
        <f t="shared" ca="1" si="42"/>
        <v/>
      </c>
      <c r="CQ51" s="316" t="str">
        <f>IF(OR(CR51="",CR51=0),"",MAX(CQ$5:CQ50)+1)</f>
        <v/>
      </c>
      <c r="CR51" s="316">
        <f>IFERROR(INDEX($AK$70:$AK$81, ROWS($CR$4:CR49)), IFERROR(INDEX($AO$70:$AO$81, ROWS($CR$4:CR49)-ROWS($AK$70:$AK$81)), IFERROR(INDEX($AS$70:$AS$81, ROWS($CR$4:CR49)-ROWS($AK$70:$AK$81)-ROWS($AO$70:$AO$81)),IFERROR(INDEX($AW$70:$AW$81, ROWS($CR$4:CR49)-ROWS($AK$70:$AK$81)-ROWS($AO$70:$AO$81)-ROWS($AS$70:$AS$81)),IFERROR(INDEX($BA$70:$BA$81, ROWS($CR$4:CR49)-ROWS($AK$70:$AK$81)-ROWS($AO$70:$AO$81)-ROWS($AS$70:$AS$81)-ROWS($AW$70:$AW$81)),IFERROR(INDEX($BE$70:$BE$81, ROWS($CR$4:CR49)-ROWS($AK$70:$AK$81)-ROWS($AO$70:$AO$81)-ROWS($AS$70:$AS$81)-ROWS($AW$70:$AW$81)-ROWS($BA$70:$BA$81)),IFERROR(INDEX($BI$70:$BI$81, ROWS($CR$4:CR49)-ROWS($AK$70:$AK$81)-ROWS($AO$70:$AO$81)-ROWS($AS$70:$AS$81)-ROWS($AW$70:$AW$81)-ROWS($BA$70:$BA$81)-ROWS($BE$70:$BE$81)), "")))))))</f>
        <v>0</v>
      </c>
      <c r="CS51" s="316" t="str">
        <f t="shared" ca="1" si="43"/>
        <v/>
      </c>
      <c r="CT51" s="413" t="str">
        <f t="shared" ca="1" si="44"/>
        <v/>
      </c>
      <c r="CU51" s="412" t="str">
        <f>IF(OR(CV51="",CV51=0),"",MAX(CU$5:CU50)+1)</f>
        <v/>
      </c>
      <c r="CV51" s="316" t="str">
        <f>IFERROR(INDEX($AJ$86:$AJ$97, ROWS($CV$4:CV49)), IFERROR(INDEX($AN$86:$AN$97, ROWS($CV$4:CV49)-ROWS($AJ$86:$AJ$97)), ""))</f>
        <v/>
      </c>
      <c r="CW51" s="316" t="str">
        <f t="shared" si="45"/>
        <v/>
      </c>
      <c r="CX51" s="316" t="str">
        <f>IF(OR(CY51="",CY51=0),"",MAX(CX$5:CX50)+1)</f>
        <v/>
      </c>
      <c r="CY51" s="316" t="str">
        <f>IFERROR(INDEX($AK$86:$AK$97, ROWS($CY$4:CY49)), IFERROR(INDEX($AO$86:$AO$97, ROWS($CY$4:CY49)-ROWS($AK$86:$AK$97)), ""))</f>
        <v/>
      </c>
      <c r="CZ51" s="316" t="str">
        <f t="shared" si="46"/>
        <v/>
      </c>
      <c r="DA51" s="413" t="str">
        <f t="shared" si="47"/>
        <v/>
      </c>
      <c r="DC51" s="438" t="str">
        <f ca="1">IF(OR(DD51="",DD51=0),"",MAX(DC$45:DC50)+1)</f>
        <v/>
      </c>
      <c r="DD51" s="434" t="str">
        <f t="shared" ca="1" si="130"/>
        <v/>
      </c>
      <c r="DE51" s="413" t="str">
        <f t="shared" ca="1" si="131"/>
        <v/>
      </c>
      <c r="DF51" s="431">
        <f ca="1">IF(OR(DG51="",DG51=0),"",MAX(DF$45:DF50)+1)</f>
        <v>1</v>
      </c>
      <c r="DG51" s="412" t="str">
        <f t="shared" ca="1" si="132"/>
        <v>Paycheck 2</v>
      </c>
      <c r="DH51" s="413">
        <f t="shared" ca="1" si="133"/>
        <v>400</v>
      </c>
      <c r="DI51" s="412" t="str">
        <f t="shared" ca="1" si="134"/>
        <v>Lawn Service</v>
      </c>
      <c r="DJ51" s="413">
        <f t="shared" ca="1" si="135"/>
        <v>50</v>
      </c>
      <c r="DK51" s="412" t="str">
        <f t="shared" ca="1" si="136"/>
        <v/>
      </c>
      <c r="DL51" s="413" t="str">
        <f t="shared" ca="1" si="137"/>
        <v/>
      </c>
      <c r="DM51" s="292"/>
      <c r="DN51" s="427" t="str">
        <f ca="1">IF(DI61="","",CONCATENATE(DI61," - ",DJ61))</f>
        <v/>
      </c>
      <c r="DO51" s="428" t="str">
        <f ca="1">IF(DI62="","",CONCATENATE(DI62," - ",DJ62))</f>
        <v/>
      </c>
      <c r="DP51" s="428" t="str">
        <f ca="1">IF(DI63="","",CONCATENATE(DI63," - ",DJ63))</f>
        <v/>
      </c>
      <c r="DQ51" s="427" t="str">
        <f ca="1">IF(DK61="","",CONCATENATE(DK61," - ",DL61))</f>
        <v/>
      </c>
      <c r="DR51" s="428" t="str">
        <f ca="1">IF(DK62="","",CONCATENATE(DK62," - ",DL62))</f>
        <v/>
      </c>
      <c r="DS51" s="429" t="str">
        <f ca="1">IF(DK63="","",CONCATENATE(DK63," - ",DL63))</f>
        <v/>
      </c>
    </row>
    <row r="52" spans="16:123" ht="15.75" thickBot="1" x14ac:dyDescent="0.35">
      <c r="P52" s="1177"/>
      <c r="Q52" s="1178"/>
      <c r="R52" s="453"/>
      <c r="S52" s="402"/>
      <c r="T52"/>
      <c r="U52" s="1177"/>
      <c r="V52" s="1178"/>
      <c r="W52" s="453"/>
      <c r="X52" s="402"/>
      <c r="AC52" s="358">
        <f>IF('Data Entry'!H34="","",'Data Entry'!H34)</f>
        <v>25</v>
      </c>
      <c r="AD52" s="356" t="str">
        <f>IF('Data Entry'!G34="","",'Data Entry'!G34)</f>
        <v>Boat Loan</v>
      </c>
      <c r="AE52" s="357">
        <f>IF('Data Entry'!J34="","",'Data Entry'!J34)</f>
        <v>300</v>
      </c>
      <c r="AF52" s="402">
        <f>IF('Data Entry'!I34="","",'Data Entry'!I34)</f>
        <v>22000</v>
      </c>
      <c r="AI52" s="1153">
        <f>IF(A23="","",--TEXT(A23,"dd"))</f>
        <v>21</v>
      </c>
      <c r="AJ52" s="1154"/>
      <c r="AK52" s="1154"/>
      <c r="AL52" s="1155"/>
      <c r="AM52" s="1153">
        <f>IF(C23="","",--TEXT(C23,"dd"))</f>
        <v>22</v>
      </c>
      <c r="AN52" s="1154"/>
      <c r="AO52" s="1154"/>
      <c r="AP52" s="1155"/>
      <c r="AQ52" s="1153">
        <f>IF(E23="","",--TEXT(E23,"dd"))</f>
        <v>23</v>
      </c>
      <c r="AR52" s="1154"/>
      <c r="AS52" s="1154"/>
      <c r="AT52" s="1155"/>
      <c r="AU52" s="1153">
        <f>IF(G23="","",--TEXT(G23,"dd"))</f>
        <v>24</v>
      </c>
      <c r="AV52" s="1154"/>
      <c r="AW52" s="1154"/>
      <c r="AX52" s="1155"/>
      <c r="AY52" s="1153">
        <f>IF(I23="","",--TEXT(I23,"dd"))</f>
        <v>25</v>
      </c>
      <c r="AZ52" s="1154"/>
      <c r="BA52" s="1154"/>
      <c r="BB52" s="1155"/>
      <c r="BC52" s="1153">
        <f>IF(K23="","",--TEXT(K23,"dd"))</f>
        <v>26</v>
      </c>
      <c r="BD52" s="1154"/>
      <c r="BE52" s="1154"/>
      <c r="BF52" s="1155"/>
      <c r="BG52" s="1153">
        <f>IF(M23="","",--TEXT(M23,"dd"))</f>
        <v>27</v>
      </c>
      <c r="BH52" s="1154"/>
      <c r="BI52" s="1154"/>
      <c r="BJ52" s="1155"/>
      <c r="BL52" s="412" t="str">
        <f ca="1">IF(OR(BM52="",BM52=0),"",MAX(BL$5:BL51)+1)</f>
        <v/>
      </c>
      <c r="BM52" s="316" t="str">
        <f ca="1">IFERROR(INDEX($AJ$6:$AJ$17, ROWS(BM$4:$BM50)), IFERROR(INDEX($AN$6:$AN$17, ROWS(BM$4:$BM50)-ROWS($AJ$6:$AJ$17)), IFERROR(INDEX($AR$6:$AR$17, ROWS(BM$4:$BM50)-ROWS($AJ$6:$AJ$17)-ROWS($AN$6:$AN$17)),IFERROR(INDEX($AV$6:$AV$17, ROWS(BM$4:$BM50)-ROWS($AJ$6:$AJ$17)-ROWS($AN$6:$AN$17)-ROWS($AR$6:$AR$17)),IFERROR(INDEX($AZ$6:$AZ$17, ROWS(BM$4:$BM50)-ROWS($AJ$6:$AJ$17)-ROWS($AN$6:$AN$17)-ROWS($AR$6:$AR$17)-ROWS($AV$6:$AV$17)),IFERROR(INDEX($BD$6:$BD$17, ROWS(BM$4:$BM50)-ROWS($AJ$6:$AJ$17)-ROWS($AN$6:$AN$17)-ROWS($AR$6:$AR$17)-ROWS($AV$6:$AV$17)-ROWS($AZ$6:$AZ$17)),IFERROR(INDEX($BH$6:$BH$17, ROWS(BM$4:$BM50)-ROWS($AJ$6:$AJ$17)-ROWS($AN$6:$AN$17)-ROWS($AR$6:$AR$17)-ROWS($AV$6:$AV$17)-ROWS($AZ$6:$AZ$17)-ROWS($BD$6:$BD$17)), "")))))))</f>
        <v/>
      </c>
      <c r="BN52" s="316" t="str">
        <f t="shared" ca="1" si="30"/>
        <v/>
      </c>
      <c r="BO52" s="316" t="str">
        <f ca="1">IF(OR(BP52="",BP52=0),"",MAX(BO$5:BO51)+1)</f>
        <v/>
      </c>
      <c r="BP52" s="316" t="str">
        <f ca="1">IFERROR(INDEX($AK$6:$AK$17, ROWS($BP$4:BP50)), IFERROR(INDEX($AO$6:$AO$17, ROWS($BP$4:BP50)-ROWS($AK$6:$AK$17)), IFERROR(INDEX($AS$6:$AS$17, ROWS($BP$4:BP50)-ROWS($AK$6:$AK$17)-ROWS($AO$6:$AO$17)),IFERROR(INDEX($AW$6:$AW$17, ROWS($BP$4:BP50)-ROWS($AK$6:$AK$17)-ROWS($AO$6:$AO$17)-ROWS($AS$6:$AS$17)),IFERROR(INDEX($BA$6:$BA$17, ROWS($BP$4:BP50)-ROWS($AK$6:$AK$17)-ROWS($AO$6:$AO$17)-ROWS($AS$6:$AS$17)-ROWS($AW$6:$AW$17)),IFERROR(INDEX($BE$6:$BE$17, ROWS($BP$4:BP50)-ROWS($AK$6:$AK$17)-ROWS($AO$6:$AO$17)-ROWS($AS$6:$AS$17)-ROWS($AW$6:$AW$17)-ROWS($BA$6:$BA$17)),IFERROR(INDEX($BI$6:$BI$17, ROWS($BP$4:BP50)-ROWS($AK$6:$AK$17)-ROWS($AO$6:$AO$17)-ROWS($AS$6:$AS$17)-ROWS($AW$6:$AW$17)-ROWS($BA$6:$BA$17)-ROWS($BE$6:$BE$17)), "")))))))</f>
        <v/>
      </c>
      <c r="BQ52" s="316" t="str">
        <f t="shared" ca="1" si="31"/>
        <v/>
      </c>
      <c r="BR52" s="413" t="str">
        <f t="shared" ca="1" si="32"/>
        <v/>
      </c>
      <c r="BS52" s="412" t="str">
        <f ca="1">IF(OR(BT52="",BT52=0),"",MAX(BS$5:BS51)+1)</f>
        <v/>
      </c>
      <c r="BT52" s="316" t="str">
        <f ca="1">IFERROR(INDEX($AJ$22:$AJ$33, ROWS($BT$4:BT50)), IFERROR(INDEX($AN$22:$AN$33, ROWS($BT$4:BT50)-ROWS($AJ$22:$AJ$33)), IFERROR(INDEX($AR$22:$AR$33, ROWS($BT$4:BT50)-ROWS($AJ$22:$AJ$33)-ROWS($AN$22:$AN$33)),IFERROR(INDEX($AV$22:$AV$33, ROWS($BT$4:BT50)-ROWS($AJ$22:$AJ$33)-ROWS($AN$22:$AN$33)-ROWS($AR$22:$AR$33)),IFERROR(INDEX($AZ$22:$AZ$33, ROWS($BT$4:BT50)-ROWS($AJ$22:$AJ$33)-ROWS($AN$22:$AN$33)-ROWS($AR$22:$AR$33)-ROWS($AV$22:$AV$33)),IFERROR(INDEX($BD$22:$BD$33, ROWS($BT$4:BT50)-ROWS($AJ$22:$AJ$33)-ROWS($AN$22:$AN$33)-ROWS($AR$22:$AR$33)-ROWS($AV$22:$AV$33)-ROWS($AZ$22:$AZ$33)),IFERROR(INDEX($BH$22:$BH$33, ROWS($BT$4:BT50)-ROWS($AJ$22:$AJ$33)-ROWS($AN$22:$AN$33)-ROWS($AR$22:$AR$33)-ROWS($AV$22:$AV$33)-ROWS($AZ$22:$AZ$33)-ROWS($BD$22:$BD$33)), "")))))))</f>
        <v/>
      </c>
      <c r="BU52" s="316" t="str">
        <f t="shared" ca="1" si="33"/>
        <v/>
      </c>
      <c r="BV52" s="316" t="str">
        <f ca="1">IF(OR(BW52="",BW52=0),"",MAX(BV$5:BV51)+1)</f>
        <v/>
      </c>
      <c r="BW52" s="316" t="str">
        <f ca="1">IFERROR(INDEX($AK$22:$AK$33, ROWS($BW$4:BW50)), IFERROR(INDEX($AO$22:$AO$33, ROWS($BW$4:BW50)-ROWS($AK$22:$AK$33)), IFERROR(INDEX($AS$22:$AS$33, ROWS($BW$4:BW50)-ROWS($AK$22:$AK$33)-ROWS($AO$22:$AO$33)),IFERROR(INDEX($AW$22:$AW$33, ROWS($BW$4:BW50)-ROWS($AK$22:$AK$33)-ROWS($AO$22:$AO$33)-ROWS($AS$22:$AS$33)),IFERROR(INDEX($BA$22:$BA$33, ROWS($BW$4:BW50)-ROWS($AK$22:$AK$33)-ROWS($AO$22:$AO$33)-ROWS($AS$22:$AS$33)-ROWS($AW$22:$AW$33)),IFERROR(INDEX($BE$22:$BE$33, ROWS($BW$4:BW50)-ROWS($AK$22:$AK$33)-ROWS($AO$22:$AO$33)-ROWS($AS$22:$AS$33)-ROWS($AW$22:$AW$33)-ROWS($BA$22:$BA$33)),IFERROR(INDEX($BI$22:$BI$33, ROWS($BW$4:BW50)-ROWS($AK$22:$AK$33)-ROWS($AO$22:$AO$33)-ROWS($AS$22:$AS$33)-ROWS($AW$22:$AW$33)-ROWS($BA$22:$BA$33)-ROWS($BE$22:$BE$33)), "")))))))</f>
        <v/>
      </c>
      <c r="BX52" s="316" t="str">
        <f t="shared" ca="1" si="34"/>
        <v/>
      </c>
      <c r="BY52" s="413" t="str">
        <f t="shared" ca="1" si="35"/>
        <v/>
      </c>
      <c r="BZ52" s="412" t="str">
        <f ca="1">IF(OR(CA52="",CA52=0),"",MAX(BZ$5:BZ51)+1)</f>
        <v/>
      </c>
      <c r="CA52" s="316" t="str">
        <f ca="1">IFERROR(INDEX($AJ$38:$AJ$49, ROWS($CA$4:CA50)), IFERROR(INDEX($AN$38:$AN$49, ROWS($CA$4:CA50)-ROWS($AJ$38:$AJ$49)), IFERROR(INDEX($AR$38:$AR$49, ROWS($CA$4:CA50)-ROWS($AJ$38:$AJ$49)-ROWS($AN$38:$AN$49)),IFERROR(INDEX($AV$38:$AV$49, ROWS($CA$4:CA50)-ROWS($AJ$38:$AJ$49)-ROWS($AN$38:$AN$49)-ROWS($AR$38:$AR$49)),IFERROR(INDEX($AZ$38:$AZ$49, ROWS($CA$4:CA50)-ROWS($AJ$38:$AJ$49)-ROWS($AN$38:$AN$49)-ROWS($AR$38:$AR$49)-ROWS($AV$38:$AV$49)),IFERROR(INDEX($BD$38:$BD$49, ROWS($CA$4:CA50)-ROWS($AJ$38:$AJ$49)-ROWS($AN$38:$AN$49)-ROWS($AR$38:$AR$49)-ROWS($AV$38:$AV$49)-ROWS($AZ$38:$AZ$49)),IFERROR(INDEX($BH$38:$BH$49, ROWS($CA$4:CA50)-ROWS($AJ$38:$AJ$49)-ROWS($AN$38:$AN$49)-ROWS($AR$38:$AR$49)-ROWS($AV$38:$AV$49)-ROWS($AZ$38:$AZ$49)-ROWS($BD$38:$BD$49)), "")))))))</f>
        <v/>
      </c>
      <c r="CB52" s="316" t="str">
        <f t="shared" ca="1" si="36"/>
        <v/>
      </c>
      <c r="CC52" s="316" t="str">
        <f ca="1">IF(OR(CD52="",CD52=0),"",MAX(CC$5:CC51)+1)</f>
        <v/>
      </c>
      <c r="CD52" s="316" t="str">
        <f ca="1">IFERROR(INDEX($AK$38:$AK$49, ROWS($CD$4:CD50)), IFERROR(INDEX($AO$38:$AO$49, ROWS($CD$4:CD50)-ROWS($AK$38:$AK$49)), IFERROR(INDEX($AS$38:$AS$49, ROWS($CD$4:CD50)-ROWS($AK$38:$AK$49)-ROWS($AO$38:$AO$49)),IFERROR(INDEX($AW$38:$AW$49, ROWS($CD$4:CD50)-ROWS($AK$38:$AK$49)-ROWS($AO$38:$AO$49)-ROWS($AS$38:$AS$49)),IFERROR(INDEX($BA$38:$BA$49, ROWS($CD$4:CD50)-ROWS($AK$38:$AK$49)-ROWS($AO$38:$AO$49)-ROWS($AS$38:$AS$49)-ROWS($AW$38:$AW$49)),IFERROR(INDEX($BE$38:$BE$49, ROWS($CD$4:CD50)-ROWS($AK$38:$AK$49)-ROWS($AO$38:$AO$49)-ROWS($AS$38:$AS$49)-ROWS($AW$38:$AW$49)-ROWS($BA$38:$BA$49)),IFERROR(INDEX($BI$38:$BI$49, ROWS($CD$4:CD50)-ROWS($AK$38:$AK$49)-ROWS($AO$38:$AO$49)-ROWS($AS$38:$AS$49)-ROWS($AW$38:$AW$49)-ROWS($BA$38:$BA$49)-ROWS($BE$38:$BE$49)), "")))))))</f>
        <v/>
      </c>
      <c r="CE52" s="316" t="str">
        <f t="shared" ca="1" si="37"/>
        <v/>
      </c>
      <c r="CF52" s="413" t="str">
        <f t="shared" ca="1" si="38"/>
        <v/>
      </c>
      <c r="CG52" s="412" t="str">
        <f ca="1">IF(OR(CH52="",CH52=0),"",MAX(CG$5:CG51)+1)</f>
        <v/>
      </c>
      <c r="CH52" s="316" t="str">
        <f ca="1">IFERROR(INDEX($AJ$54:$AJ$65, ROWS($CH$4:CH50)), IFERROR(INDEX($AN$54:$AN$65, ROWS($CH$4:CH50)-ROWS($AJ$54:$AJ$65)), IFERROR(INDEX($AR$54:$AR$65, ROWS($CH$4:CH50)-ROWS($AJ$54:$AJ$65)-ROWS($AN$54:$AN$65)),IFERROR(INDEX($AV$54:$AV$65, ROWS($CH$4:CH50)-ROWS($AJ$54:$AJ$65)-ROWS($AN$54:$AN$65)-ROWS($AR$54:$AR$65)),IFERROR(INDEX($AZ$54:$AZ$65, ROWS($CH$4:CH50)-ROWS($AJ$54:$AJ$65)-ROWS($AN$54:$AN$65)-ROWS($AR$54:$AR$65)-ROWS($AV$54:$AV$65)),IFERROR(INDEX($BD$54:$BD$65, ROWS($CH$4:CH50)-ROWS($AJ$54:$AJ$65)-ROWS($AN$54:$AN$65)-ROWS($AR$54:$AR$65)-ROWS($AV$54:$AV$65)-ROWS($AZ$54:$AZ$65)),IFERROR(INDEX($BH$54:$BH$65, ROWS($CH$4:CH50)-ROWS($AJ$54:$AJ$65)-ROWS($AN$54:$AN$65)-ROWS($AR$54:$AR$65)-ROWS($AV$54:$AV$65)-ROWS($AZ$54:$AZ$65)-ROWS($BD$54:$BD$65)), "")))))))</f>
        <v/>
      </c>
      <c r="CI52" s="316" t="str">
        <f t="shared" ca="1" si="39"/>
        <v/>
      </c>
      <c r="CJ52" s="316" t="str">
        <f ca="1">IF(OR(CK52="",CK52=0),"",MAX(CJ$5:CJ51)+1)</f>
        <v/>
      </c>
      <c r="CK52" s="316" t="str">
        <f ca="1">IFERROR(INDEX($AK$54:$AK$65, ROWS($CK$4:CK50)), IFERROR(INDEX($AO$54:$AO$65, ROWS($CK$4:CK50)-ROWS($AK$54:$AK$65)), IFERROR(INDEX($AS$54:$AS$65, ROWS($CK$4:CK50)-ROWS($AK$54:$AK$65)-ROWS($AO$54:$AO$65)),IFERROR(INDEX($AW$54:$AW$65, ROWS($CK$4:CK50)-ROWS($AK$54:$AK$65)-ROWS($AO$54:$AO$65)-ROWS($AS$54:$AS$65)),IFERROR(INDEX($BA$54:$BA$65, ROWS($CK$4:CK50)-ROWS($AK$54:$AK$65)-ROWS($AO$54:$AO$65)-ROWS($AS$54:$AS$65)-ROWS($AW$54:$AW$65)),IFERROR(INDEX($BE$54:$BE$65, ROWS($CK$4:CK50)-ROWS($AK$54:$AK$65)-ROWS($AO$54:$AO$65)-ROWS($AS$54:$AS$65)-ROWS($AW$54:$AW$65)-ROWS($BA$54:$BA$65)),IFERROR(INDEX($BI$54:$BI$65, ROWS($CK$4:CK50)-ROWS($AK$54:$AK$65)-ROWS($AO$54:$AO$65)-ROWS($AS$54:$AS$65)-ROWS($AW$54:$AW$65)-ROWS($BA$54:$BA$65)-ROWS($BE$54:$BE$65)), "")))))))</f>
        <v/>
      </c>
      <c r="CL52" s="316" t="str">
        <f t="shared" ca="1" si="40"/>
        <v/>
      </c>
      <c r="CM52" s="413" t="str">
        <f t="shared" ca="1" si="41"/>
        <v/>
      </c>
      <c r="CN52" s="412" t="str">
        <f>IF(OR(CO52="",CO52=0),"",MAX(CN$5:CN51)+1)</f>
        <v/>
      </c>
      <c r="CO52" s="316">
        <f>IFERROR(INDEX($AJ$70:$AJ$81, ROWS($CO$4:CO50)), IFERROR(INDEX($AN$70:$AN$81, ROWS($CO$4:CO50)-ROWS($AJ$70:$AJ$81)), IFERROR(INDEX($AR$70:$AR$81, ROWS($CO$4:CO50)-ROWS($AJ$70:$AJ$81)-ROWS($AN$70:$AN$81)),IFERROR(INDEX($AV$70:$AV$81, ROWS($CO$4:CO50)-ROWS($AJ$70:$AJ$81)-ROWS($AN$70:$AN$81)-ROWS($AR$70:$AR$81)),IFERROR(INDEX($AZ$70:$AZ$81, ROWS($CO$4:CO50)-ROWS($AJ$70:$AJ$81)-ROWS($AN$70:$AN$81)-ROWS($AR$70:$AR$81)-ROWS($AV$70:$AV$81)),IFERROR(INDEX($BD$70:$BD$81, ROWS($CO$4:CO50)-ROWS($AJ$70:$AJ$81)-ROWS($AN$70:$AN$81)-ROWS($AR$70:$AR$81)-ROWS($AV$70:$AV$81)-ROWS($AZ$70:$AZ$81)),IFERROR(INDEX($BH$70:$BH$81, ROWS($CO$4:CO50)-ROWS($AJ$70:$AJ$81)-ROWS($AN$70:$AN$81)-ROWS($AR$70:$AR$81)-ROWS($AV$70:$AV$81)-ROWS($AZ$70:$AZ$81)-ROWS($BD$70:$BD$81)), "")))))))</f>
        <v>0</v>
      </c>
      <c r="CP52" s="316" t="str">
        <f t="shared" ca="1" si="42"/>
        <v/>
      </c>
      <c r="CQ52" s="316" t="str">
        <f>IF(OR(CR52="",CR52=0),"",MAX(CQ$5:CQ51)+1)</f>
        <v/>
      </c>
      <c r="CR52" s="316">
        <f>IFERROR(INDEX($AK$70:$AK$81, ROWS($CR$4:CR50)), IFERROR(INDEX($AO$70:$AO$81, ROWS($CR$4:CR50)-ROWS($AK$70:$AK$81)), IFERROR(INDEX($AS$70:$AS$81, ROWS($CR$4:CR50)-ROWS($AK$70:$AK$81)-ROWS($AO$70:$AO$81)),IFERROR(INDEX($AW$70:$AW$81, ROWS($CR$4:CR50)-ROWS($AK$70:$AK$81)-ROWS($AO$70:$AO$81)-ROWS($AS$70:$AS$81)),IFERROR(INDEX($BA$70:$BA$81, ROWS($CR$4:CR50)-ROWS($AK$70:$AK$81)-ROWS($AO$70:$AO$81)-ROWS($AS$70:$AS$81)-ROWS($AW$70:$AW$81)),IFERROR(INDEX($BE$70:$BE$81, ROWS($CR$4:CR50)-ROWS($AK$70:$AK$81)-ROWS($AO$70:$AO$81)-ROWS($AS$70:$AS$81)-ROWS($AW$70:$AW$81)-ROWS($BA$70:$BA$81)),IFERROR(INDEX($BI$70:$BI$81, ROWS($CR$4:CR50)-ROWS($AK$70:$AK$81)-ROWS($AO$70:$AO$81)-ROWS($AS$70:$AS$81)-ROWS($AW$70:$AW$81)-ROWS($BA$70:$BA$81)-ROWS($BE$70:$BE$81)), "")))))))</f>
        <v>0</v>
      </c>
      <c r="CS52" s="316" t="str">
        <f t="shared" ca="1" si="43"/>
        <v/>
      </c>
      <c r="CT52" s="413" t="str">
        <f t="shared" ca="1" si="44"/>
        <v/>
      </c>
      <c r="CU52" s="412" t="str">
        <f>IF(OR(CV52="",CV52=0),"",MAX(CU$5:CU51)+1)</f>
        <v/>
      </c>
      <c r="CV52" s="316" t="str">
        <f>IFERROR(INDEX($AJ$86:$AJ$97, ROWS($CV$4:CV50)), IFERROR(INDEX($AN$86:$AN$97, ROWS($CV$4:CV50)-ROWS($AJ$86:$AJ$97)), ""))</f>
        <v/>
      </c>
      <c r="CW52" s="316" t="str">
        <f t="shared" si="45"/>
        <v/>
      </c>
      <c r="CX52" s="316" t="str">
        <f>IF(OR(CY52="",CY52=0),"",MAX(CX$5:CX51)+1)</f>
        <v/>
      </c>
      <c r="CY52" s="316" t="str">
        <f>IFERROR(INDEX($AK$86:$AK$97, ROWS($CY$4:CY50)), IFERROR(INDEX($AO$86:$AO$97, ROWS($CY$4:CY50)-ROWS($AK$86:$AK$97)), ""))</f>
        <v/>
      </c>
      <c r="CZ52" s="316" t="str">
        <f t="shared" si="46"/>
        <v/>
      </c>
      <c r="DA52" s="413" t="str">
        <f t="shared" si="47"/>
        <v/>
      </c>
      <c r="DC52" s="438" t="str">
        <f ca="1">IF(OR(DD52="",DD52=0),"",MAX(DC$45:DC51)+1)</f>
        <v/>
      </c>
      <c r="DD52" s="434" t="str">
        <f t="shared" ca="1" si="130"/>
        <v/>
      </c>
      <c r="DE52" s="413" t="str">
        <f t="shared" ca="1" si="131"/>
        <v/>
      </c>
      <c r="DF52" s="431">
        <f ca="1">IF(OR(DG52="",DG52=0),"",MAX(DF$45:DF51)+1)</f>
        <v>2</v>
      </c>
      <c r="DG52" s="412" t="str">
        <f t="shared" ca="1" si="132"/>
        <v>Investment 1</v>
      </c>
      <c r="DH52" s="413">
        <f t="shared" ca="1" si="133"/>
        <v>200</v>
      </c>
      <c r="DI52" s="412" t="str">
        <f t="shared" ca="1" si="134"/>
        <v>Audible</v>
      </c>
      <c r="DJ52" s="413">
        <f t="shared" ca="1" si="135"/>
        <v>14.95</v>
      </c>
      <c r="DK52" s="412" t="str">
        <f t="shared" ca="1" si="136"/>
        <v/>
      </c>
      <c r="DL52" s="413" t="str">
        <f t="shared" ca="1" si="137"/>
        <v/>
      </c>
      <c r="DM52" s="292"/>
      <c r="DN52" s="1192" t="s">
        <v>505</v>
      </c>
      <c r="DO52" s="1193"/>
      <c r="DP52" s="443">
        <f ca="1">IF(DJ46="","",SUM(DJ46:DJ63))</f>
        <v>1154.95</v>
      </c>
      <c r="DQ52" s="1192" t="s">
        <v>506</v>
      </c>
      <c r="DR52" s="1193"/>
      <c r="DS52" s="444">
        <f ca="1">IF(DL46="","",SUM(DL46:DL63))</f>
        <v>600</v>
      </c>
    </row>
    <row r="53" spans="16:123" ht="15.75" thickBot="1" x14ac:dyDescent="0.35">
      <c r="P53" s="1177"/>
      <c r="Q53" s="1178"/>
      <c r="R53" s="453"/>
      <c r="S53" s="402"/>
      <c r="T53"/>
      <c r="U53" s="1177"/>
      <c r="V53" s="1178"/>
      <c r="W53" s="453"/>
      <c r="X53" s="402"/>
      <c r="AC53" s="358" t="str">
        <f>IF('Data Entry'!H35="","",'Data Entry'!H35)</f>
        <v/>
      </c>
      <c r="AD53" s="356" t="str">
        <f>IF('Data Entry'!G35="","",'Data Entry'!G35)</f>
        <v/>
      </c>
      <c r="AE53" s="357" t="str">
        <f>IF('Data Entry'!J35="","",'Data Entry'!J35)</f>
        <v/>
      </c>
      <c r="AF53" s="402" t="str">
        <f>IF('Data Entry'!I35="","",'Data Entry'!I35)</f>
        <v/>
      </c>
      <c r="AI53" s="312"/>
      <c r="AJ53" s="313" t="s">
        <v>483</v>
      </c>
      <c r="AK53" s="313" t="s">
        <v>13</v>
      </c>
      <c r="AL53" s="314" t="s">
        <v>11</v>
      </c>
      <c r="AM53" s="312"/>
      <c r="AN53" s="313" t="s">
        <v>483</v>
      </c>
      <c r="AO53" s="313" t="s">
        <v>13</v>
      </c>
      <c r="AP53" s="314" t="s">
        <v>11</v>
      </c>
      <c r="AQ53" s="312"/>
      <c r="AR53" s="313" t="s">
        <v>483</v>
      </c>
      <c r="AS53" s="313" t="s">
        <v>13</v>
      </c>
      <c r="AT53" s="314" t="s">
        <v>11</v>
      </c>
      <c r="AU53" s="312"/>
      <c r="AV53" s="313" t="s">
        <v>483</v>
      </c>
      <c r="AW53" s="313" t="s">
        <v>13</v>
      </c>
      <c r="AX53" s="314" t="s">
        <v>11</v>
      </c>
      <c r="AY53" s="312"/>
      <c r="AZ53" s="313" t="s">
        <v>483</v>
      </c>
      <c r="BA53" s="313" t="s">
        <v>13</v>
      </c>
      <c r="BB53" s="314" t="s">
        <v>11</v>
      </c>
      <c r="BC53" s="312"/>
      <c r="BD53" s="313" t="s">
        <v>483</v>
      </c>
      <c r="BE53" s="313" t="s">
        <v>13</v>
      </c>
      <c r="BF53" s="314" t="s">
        <v>11</v>
      </c>
      <c r="BG53" s="312"/>
      <c r="BH53" s="313" t="s">
        <v>483</v>
      </c>
      <c r="BI53" s="313" t="s">
        <v>13</v>
      </c>
      <c r="BJ53" s="314" t="s">
        <v>11</v>
      </c>
      <c r="BL53" s="412" t="str">
        <f ca="1">IF(OR(BM53="",BM53=0),"",MAX(BL$5:BL52)+1)</f>
        <v/>
      </c>
      <c r="BM53" s="316" t="str">
        <f ca="1">IFERROR(INDEX($AJ$6:$AJ$17, ROWS(BM$4:$BM51)), IFERROR(INDEX($AN$6:$AN$17, ROWS(BM$4:$BM51)-ROWS($AJ$6:$AJ$17)), IFERROR(INDEX($AR$6:$AR$17, ROWS(BM$4:$BM51)-ROWS($AJ$6:$AJ$17)-ROWS($AN$6:$AN$17)),IFERROR(INDEX($AV$6:$AV$17, ROWS(BM$4:$BM51)-ROWS($AJ$6:$AJ$17)-ROWS($AN$6:$AN$17)-ROWS($AR$6:$AR$17)),IFERROR(INDEX($AZ$6:$AZ$17, ROWS(BM$4:$BM51)-ROWS($AJ$6:$AJ$17)-ROWS($AN$6:$AN$17)-ROWS($AR$6:$AR$17)-ROWS($AV$6:$AV$17)),IFERROR(INDEX($BD$6:$BD$17, ROWS(BM$4:$BM51)-ROWS($AJ$6:$AJ$17)-ROWS($AN$6:$AN$17)-ROWS($AR$6:$AR$17)-ROWS($AV$6:$AV$17)-ROWS($AZ$6:$AZ$17)),IFERROR(INDEX($BH$6:$BH$17, ROWS(BM$4:$BM51)-ROWS($AJ$6:$AJ$17)-ROWS($AN$6:$AN$17)-ROWS($AR$6:$AR$17)-ROWS($AV$6:$AV$17)-ROWS($AZ$6:$AZ$17)-ROWS($BD$6:$BD$17)), "")))))))</f>
        <v/>
      </c>
      <c r="BN53" s="316" t="str">
        <f t="shared" ca="1" si="30"/>
        <v/>
      </c>
      <c r="BO53" s="316" t="str">
        <f ca="1">IF(OR(BP53="",BP53=0),"",MAX(BO$5:BO52)+1)</f>
        <v/>
      </c>
      <c r="BP53" s="316" t="str">
        <f ca="1">IFERROR(INDEX($AK$6:$AK$17, ROWS($BP$4:BP51)), IFERROR(INDEX($AO$6:$AO$17, ROWS($BP$4:BP51)-ROWS($AK$6:$AK$17)), IFERROR(INDEX($AS$6:$AS$17, ROWS($BP$4:BP51)-ROWS($AK$6:$AK$17)-ROWS($AO$6:$AO$17)),IFERROR(INDEX($AW$6:$AW$17, ROWS($BP$4:BP51)-ROWS($AK$6:$AK$17)-ROWS($AO$6:$AO$17)-ROWS($AS$6:$AS$17)),IFERROR(INDEX($BA$6:$BA$17, ROWS($BP$4:BP51)-ROWS($AK$6:$AK$17)-ROWS($AO$6:$AO$17)-ROWS($AS$6:$AS$17)-ROWS($AW$6:$AW$17)),IFERROR(INDEX($BE$6:$BE$17, ROWS($BP$4:BP51)-ROWS($AK$6:$AK$17)-ROWS($AO$6:$AO$17)-ROWS($AS$6:$AS$17)-ROWS($AW$6:$AW$17)-ROWS($BA$6:$BA$17)),IFERROR(INDEX($BI$6:$BI$17, ROWS($BP$4:BP51)-ROWS($AK$6:$AK$17)-ROWS($AO$6:$AO$17)-ROWS($AS$6:$AS$17)-ROWS($AW$6:$AW$17)-ROWS($BA$6:$BA$17)-ROWS($BE$6:$BE$17)), "")))))))</f>
        <v/>
      </c>
      <c r="BQ53" s="316" t="str">
        <f t="shared" ca="1" si="31"/>
        <v/>
      </c>
      <c r="BR53" s="413" t="str">
        <f t="shared" ca="1" si="32"/>
        <v/>
      </c>
      <c r="BS53" s="412" t="str">
        <f ca="1">IF(OR(BT53="",BT53=0),"",MAX(BS$5:BS52)+1)</f>
        <v/>
      </c>
      <c r="BT53" s="316" t="str">
        <f ca="1">IFERROR(INDEX($AJ$22:$AJ$33, ROWS($BT$4:BT51)), IFERROR(INDEX($AN$22:$AN$33, ROWS($BT$4:BT51)-ROWS($AJ$22:$AJ$33)), IFERROR(INDEX($AR$22:$AR$33, ROWS($BT$4:BT51)-ROWS($AJ$22:$AJ$33)-ROWS($AN$22:$AN$33)),IFERROR(INDEX($AV$22:$AV$33, ROWS($BT$4:BT51)-ROWS($AJ$22:$AJ$33)-ROWS($AN$22:$AN$33)-ROWS($AR$22:$AR$33)),IFERROR(INDEX($AZ$22:$AZ$33, ROWS($BT$4:BT51)-ROWS($AJ$22:$AJ$33)-ROWS($AN$22:$AN$33)-ROWS($AR$22:$AR$33)-ROWS($AV$22:$AV$33)),IFERROR(INDEX($BD$22:$BD$33, ROWS($BT$4:BT51)-ROWS($AJ$22:$AJ$33)-ROWS($AN$22:$AN$33)-ROWS($AR$22:$AR$33)-ROWS($AV$22:$AV$33)-ROWS($AZ$22:$AZ$33)),IFERROR(INDEX($BH$22:$BH$33, ROWS($BT$4:BT51)-ROWS($AJ$22:$AJ$33)-ROWS($AN$22:$AN$33)-ROWS($AR$22:$AR$33)-ROWS($AV$22:$AV$33)-ROWS($AZ$22:$AZ$33)-ROWS($BD$22:$BD$33)), "")))))))</f>
        <v/>
      </c>
      <c r="BU53" s="316" t="str">
        <f t="shared" ca="1" si="33"/>
        <v/>
      </c>
      <c r="BV53" s="316" t="str">
        <f ca="1">IF(OR(BW53="",BW53=0),"",MAX(BV$5:BV52)+1)</f>
        <v/>
      </c>
      <c r="BW53" s="316" t="str">
        <f ca="1">IFERROR(INDEX($AK$22:$AK$33, ROWS($BW$4:BW51)), IFERROR(INDEX($AO$22:$AO$33, ROWS($BW$4:BW51)-ROWS($AK$22:$AK$33)), IFERROR(INDEX($AS$22:$AS$33, ROWS($BW$4:BW51)-ROWS($AK$22:$AK$33)-ROWS($AO$22:$AO$33)),IFERROR(INDEX($AW$22:$AW$33, ROWS($BW$4:BW51)-ROWS($AK$22:$AK$33)-ROWS($AO$22:$AO$33)-ROWS($AS$22:$AS$33)),IFERROR(INDEX($BA$22:$BA$33, ROWS($BW$4:BW51)-ROWS($AK$22:$AK$33)-ROWS($AO$22:$AO$33)-ROWS($AS$22:$AS$33)-ROWS($AW$22:$AW$33)),IFERROR(INDEX($BE$22:$BE$33, ROWS($BW$4:BW51)-ROWS($AK$22:$AK$33)-ROWS($AO$22:$AO$33)-ROWS($AS$22:$AS$33)-ROWS($AW$22:$AW$33)-ROWS($BA$22:$BA$33)),IFERROR(INDEX($BI$22:$BI$33, ROWS($BW$4:BW51)-ROWS($AK$22:$AK$33)-ROWS($AO$22:$AO$33)-ROWS($AS$22:$AS$33)-ROWS($AW$22:$AW$33)-ROWS($BA$22:$BA$33)-ROWS($BE$22:$BE$33)), "")))))))</f>
        <v/>
      </c>
      <c r="BX53" s="316" t="str">
        <f t="shared" ca="1" si="34"/>
        <v/>
      </c>
      <c r="BY53" s="413" t="str">
        <f t="shared" ca="1" si="35"/>
        <v/>
      </c>
      <c r="BZ53" s="412" t="str">
        <f ca="1">IF(OR(CA53="",CA53=0),"",MAX(BZ$5:BZ52)+1)</f>
        <v/>
      </c>
      <c r="CA53" s="316" t="str">
        <f ca="1">IFERROR(INDEX($AJ$38:$AJ$49, ROWS($CA$4:CA51)), IFERROR(INDEX($AN$38:$AN$49, ROWS($CA$4:CA51)-ROWS($AJ$38:$AJ$49)), IFERROR(INDEX($AR$38:$AR$49, ROWS($CA$4:CA51)-ROWS($AJ$38:$AJ$49)-ROWS($AN$38:$AN$49)),IFERROR(INDEX($AV$38:$AV$49, ROWS($CA$4:CA51)-ROWS($AJ$38:$AJ$49)-ROWS($AN$38:$AN$49)-ROWS($AR$38:$AR$49)),IFERROR(INDEX($AZ$38:$AZ$49, ROWS($CA$4:CA51)-ROWS($AJ$38:$AJ$49)-ROWS($AN$38:$AN$49)-ROWS($AR$38:$AR$49)-ROWS($AV$38:$AV$49)),IFERROR(INDEX($BD$38:$BD$49, ROWS($CA$4:CA51)-ROWS($AJ$38:$AJ$49)-ROWS($AN$38:$AN$49)-ROWS($AR$38:$AR$49)-ROWS($AV$38:$AV$49)-ROWS($AZ$38:$AZ$49)),IFERROR(INDEX($BH$38:$BH$49, ROWS($CA$4:CA51)-ROWS($AJ$38:$AJ$49)-ROWS($AN$38:$AN$49)-ROWS($AR$38:$AR$49)-ROWS($AV$38:$AV$49)-ROWS($AZ$38:$AZ$49)-ROWS($BD$38:$BD$49)), "")))))))</f>
        <v/>
      </c>
      <c r="CB53" s="316" t="str">
        <f t="shared" ca="1" si="36"/>
        <v/>
      </c>
      <c r="CC53" s="316" t="str">
        <f ca="1">IF(OR(CD53="",CD53=0),"",MAX(CC$5:CC52)+1)</f>
        <v/>
      </c>
      <c r="CD53" s="316" t="str">
        <f ca="1">IFERROR(INDEX($AK$38:$AK$49, ROWS($CD$4:CD51)), IFERROR(INDEX($AO$38:$AO$49, ROWS($CD$4:CD51)-ROWS($AK$38:$AK$49)), IFERROR(INDEX($AS$38:$AS$49, ROWS($CD$4:CD51)-ROWS($AK$38:$AK$49)-ROWS($AO$38:$AO$49)),IFERROR(INDEX($AW$38:$AW$49, ROWS($CD$4:CD51)-ROWS($AK$38:$AK$49)-ROWS($AO$38:$AO$49)-ROWS($AS$38:$AS$49)),IFERROR(INDEX($BA$38:$BA$49, ROWS($CD$4:CD51)-ROWS($AK$38:$AK$49)-ROWS($AO$38:$AO$49)-ROWS($AS$38:$AS$49)-ROWS($AW$38:$AW$49)),IFERROR(INDEX($BE$38:$BE$49, ROWS($CD$4:CD51)-ROWS($AK$38:$AK$49)-ROWS($AO$38:$AO$49)-ROWS($AS$38:$AS$49)-ROWS($AW$38:$AW$49)-ROWS($BA$38:$BA$49)),IFERROR(INDEX($BI$38:$BI$49, ROWS($CD$4:CD51)-ROWS($AK$38:$AK$49)-ROWS($AO$38:$AO$49)-ROWS($AS$38:$AS$49)-ROWS($AW$38:$AW$49)-ROWS($BA$38:$BA$49)-ROWS($BE$38:$BE$49)), "")))))))</f>
        <v/>
      </c>
      <c r="CE53" s="316" t="str">
        <f t="shared" ca="1" si="37"/>
        <v/>
      </c>
      <c r="CF53" s="413" t="str">
        <f t="shared" ca="1" si="38"/>
        <v/>
      </c>
      <c r="CG53" s="412" t="str">
        <f ca="1">IF(OR(CH53="",CH53=0),"",MAX(CG$5:CG52)+1)</f>
        <v/>
      </c>
      <c r="CH53" s="316" t="str">
        <f ca="1">IFERROR(INDEX($AJ$54:$AJ$65, ROWS($CH$4:CH51)), IFERROR(INDEX($AN$54:$AN$65, ROWS($CH$4:CH51)-ROWS($AJ$54:$AJ$65)), IFERROR(INDEX($AR$54:$AR$65, ROWS($CH$4:CH51)-ROWS($AJ$54:$AJ$65)-ROWS($AN$54:$AN$65)),IFERROR(INDEX($AV$54:$AV$65, ROWS($CH$4:CH51)-ROWS($AJ$54:$AJ$65)-ROWS($AN$54:$AN$65)-ROWS($AR$54:$AR$65)),IFERROR(INDEX($AZ$54:$AZ$65, ROWS($CH$4:CH51)-ROWS($AJ$54:$AJ$65)-ROWS($AN$54:$AN$65)-ROWS($AR$54:$AR$65)-ROWS($AV$54:$AV$65)),IFERROR(INDEX($BD$54:$BD$65, ROWS($CH$4:CH51)-ROWS($AJ$54:$AJ$65)-ROWS($AN$54:$AN$65)-ROWS($AR$54:$AR$65)-ROWS($AV$54:$AV$65)-ROWS($AZ$54:$AZ$65)),IFERROR(INDEX($BH$54:$BH$65, ROWS($CH$4:CH51)-ROWS($AJ$54:$AJ$65)-ROWS($AN$54:$AN$65)-ROWS($AR$54:$AR$65)-ROWS($AV$54:$AV$65)-ROWS($AZ$54:$AZ$65)-ROWS($BD$54:$BD$65)), "")))))))</f>
        <v/>
      </c>
      <c r="CI53" s="316" t="str">
        <f t="shared" ca="1" si="39"/>
        <v/>
      </c>
      <c r="CJ53" s="316" t="str">
        <f ca="1">IF(OR(CK53="",CK53=0),"",MAX(CJ$5:CJ52)+1)</f>
        <v/>
      </c>
      <c r="CK53" s="316" t="str">
        <f ca="1">IFERROR(INDEX($AK$54:$AK$65, ROWS($CK$4:CK51)), IFERROR(INDEX($AO$54:$AO$65, ROWS($CK$4:CK51)-ROWS($AK$54:$AK$65)), IFERROR(INDEX($AS$54:$AS$65, ROWS($CK$4:CK51)-ROWS($AK$54:$AK$65)-ROWS($AO$54:$AO$65)),IFERROR(INDEX($AW$54:$AW$65, ROWS($CK$4:CK51)-ROWS($AK$54:$AK$65)-ROWS($AO$54:$AO$65)-ROWS($AS$54:$AS$65)),IFERROR(INDEX($BA$54:$BA$65, ROWS($CK$4:CK51)-ROWS($AK$54:$AK$65)-ROWS($AO$54:$AO$65)-ROWS($AS$54:$AS$65)-ROWS($AW$54:$AW$65)),IFERROR(INDEX($BE$54:$BE$65, ROWS($CK$4:CK51)-ROWS($AK$54:$AK$65)-ROWS($AO$54:$AO$65)-ROWS($AS$54:$AS$65)-ROWS($AW$54:$AW$65)-ROWS($BA$54:$BA$65)),IFERROR(INDEX($BI$54:$BI$65, ROWS($CK$4:CK51)-ROWS($AK$54:$AK$65)-ROWS($AO$54:$AO$65)-ROWS($AS$54:$AS$65)-ROWS($AW$54:$AW$65)-ROWS($BA$54:$BA$65)-ROWS($BE$54:$BE$65)), "")))))))</f>
        <v/>
      </c>
      <c r="CL53" s="316" t="str">
        <f t="shared" ca="1" si="40"/>
        <v/>
      </c>
      <c r="CM53" s="413" t="str">
        <f t="shared" ca="1" si="41"/>
        <v/>
      </c>
      <c r="CN53" s="412" t="str">
        <f>IF(OR(CO53="",CO53=0),"",MAX(CN$5:CN52)+1)</f>
        <v/>
      </c>
      <c r="CO53" s="316">
        <f>IFERROR(INDEX($AJ$70:$AJ$81, ROWS($CO$4:CO51)), IFERROR(INDEX($AN$70:$AN$81, ROWS($CO$4:CO51)-ROWS($AJ$70:$AJ$81)), IFERROR(INDEX($AR$70:$AR$81, ROWS($CO$4:CO51)-ROWS($AJ$70:$AJ$81)-ROWS($AN$70:$AN$81)),IFERROR(INDEX($AV$70:$AV$81, ROWS($CO$4:CO51)-ROWS($AJ$70:$AJ$81)-ROWS($AN$70:$AN$81)-ROWS($AR$70:$AR$81)),IFERROR(INDEX($AZ$70:$AZ$81, ROWS($CO$4:CO51)-ROWS($AJ$70:$AJ$81)-ROWS($AN$70:$AN$81)-ROWS($AR$70:$AR$81)-ROWS($AV$70:$AV$81)),IFERROR(INDEX($BD$70:$BD$81, ROWS($CO$4:CO51)-ROWS($AJ$70:$AJ$81)-ROWS($AN$70:$AN$81)-ROWS($AR$70:$AR$81)-ROWS($AV$70:$AV$81)-ROWS($AZ$70:$AZ$81)),IFERROR(INDEX($BH$70:$BH$81, ROWS($CO$4:CO51)-ROWS($AJ$70:$AJ$81)-ROWS($AN$70:$AN$81)-ROWS($AR$70:$AR$81)-ROWS($AV$70:$AV$81)-ROWS($AZ$70:$AZ$81)-ROWS($BD$70:$BD$81)), "")))))))</f>
        <v>0</v>
      </c>
      <c r="CP53" s="316" t="str">
        <f t="shared" ca="1" si="42"/>
        <v/>
      </c>
      <c r="CQ53" s="316" t="str">
        <f>IF(OR(CR53="",CR53=0),"",MAX(CQ$5:CQ52)+1)</f>
        <v/>
      </c>
      <c r="CR53" s="316">
        <f>IFERROR(INDEX($AK$70:$AK$81, ROWS($CR$4:CR51)), IFERROR(INDEX($AO$70:$AO$81, ROWS($CR$4:CR51)-ROWS($AK$70:$AK$81)), IFERROR(INDEX($AS$70:$AS$81, ROWS($CR$4:CR51)-ROWS($AK$70:$AK$81)-ROWS($AO$70:$AO$81)),IFERROR(INDEX($AW$70:$AW$81, ROWS($CR$4:CR51)-ROWS($AK$70:$AK$81)-ROWS($AO$70:$AO$81)-ROWS($AS$70:$AS$81)),IFERROR(INDEX($BA$70:$BA$81, ROWS($CR$4:CR51)-ROWS($AK$70:$AK$81)-ROWS($AO$70:$AO$81)-ROWS($AS$70:$AS$81)-ROWS($AW$70:$AW$81)),IFERROR(INDEX($BE$70:$BE$81, ROWS($CR$4:CR51)-ROWS($AK$70:$AK$81)-ROWS($AO$70:$AO$81)-ROWS($AS$70:$AS$81)-ROWS($AW$70:$AW$81)-ROWS($BA$70:$BA$81)),IFERROR(INDEX($BI$70:$BI$81, ROWS($CR$4:CR51)-ROWS($AK$70:$AK$81)-ROWS($AO$70:$AO$81)-ROWS($AS$70:$AS$81)-ROWS($AW$70:$AW$81)-ROWS($BA$70:$BA$81)-ROWS($BE$70:$BE$81)), "")))))))</f>
        <v>0</v>
      </c>
      <c r="CS53" s="316" t="str">
        <f t="shared" ca="1" si="43"/>
        <v/>
      </c>
      <c r="CT53" s="413" t="str">
        <f t="shared" ca="1" si="44"/>
        <v/>
      </c>
      <c r="CU53" s="412" t="str">
        <f>IF(OR(CV53="",CV53=0),"",MAX(CU$5:CU52)+1)</f>
        <v/>
      </c>
      <c r="CV53" s="316" t="str">
        <f>IFERROR(INDEX($AJ$86:$AJ$97, ROWS($CV$4:CV51)), IFERROR(INDEX($AN$86:$AN$97, ROWS($CV$4:CV51)-ROWS($AJ$86:$AJ$97)), ""))</f>
        <v/>
      </c>
      <c r="CW53" s="316" t="str">
        <f t="shared" si="45"/>
        <v/>
      </c>
      <c r="CX53" s="316" t="str">
        <f>IF(OR(CY53="",CY53=0),"",MAX(CX$5:CX52)+1)</f>
        <v/>
      </c>
      <c r="CY53" s="316" t="str">
        <f>IFERROR(INDEX($AK$86:$AK$97, ROWS($CY$4:CY51)), IFERROR(INDEX($AO$86:$AO$97, ROWS($CY$4:CY51)-ROWS($AK$86:$AK$97)), ""))</f>
        <v/>
      </c>
      <c r="CZ53" s="316" t="str">
        <f t="shared" si="46"/>
        <v/>
      </c>
      <c r="DA53" s="413" t="str">
        <f t="shared" si="47"/>
        <v/>
      </c>
      <c r="DC53" s="438">
        <f ca="1">IF(OR(DD53="",DD53=0),"",MAX(DC$45:DC52)+1)</f>
        <v>6</v>
      </c>
      <c r="DD53" s="434" t="str">
        <f t="shared" ca="1" si="130"/>
        <v>Lawn Service</v>
      </c>
      <c r="DE53" s="413">
        <f t="shared" ca="1" si="131"/>
        <v>50</v>
      </c>
      <c r="DF53" s="431" t="str">
        <f ca="1">IF(OR(DG53="",DG53=0),"",MAX(DF$45:DF52)+1)</f>
        <v/>
      </c>
      <c r="DG53" s="412" t="str">
        <f t="shared" ca="1" si="132"/>
        <v/>
      </c>
      <c r="DH53" s="413" t="str">
        <f t="shared" ca="1" si="133"/>
        <v/>
      </c>
      <c r="DI53" s="412" t="str">
        <f t="shared" ca="1" si="134"/>
        <v>Cellular</v>
      </c>
      <c r="DJ53" s="413">
        <f t="shared" ca="1" si="135"/>
        <v>225</v>
      </c>
      <c r="DK53" s="412" t="str">
        <f t="shared" ca="1" si="136"/>
        <v/>
      </c>
      <c r="DL53" s="413" t="str">
        <f t="shared" ca="1" si="137"/>
        <v/>
      </c>
      <c r="DM53" s="292"/>
      <c r="DN53" s="292"/>
      <c r="DO53" s="292"/>
      <c r="DP53" s="292"/>
      <c r="DQ53" s="292"/>
      <c r="DR53" s="292"/>
      <c r="DS53" s="292"/>
    </row>
    <row r="54" spans="16:123" x14ac:dyDescent="0.3">
      <c r="P54" s="1177"/>
      <c r="Q54" s="1178"/>
      <c r="R54" s="453"/>
      <c r="S54" s="402"/>
      <c r="T54"/>
      <c r="U54" s="1177"/>
      <c r="V54" s="1178"/>
      <c r="W54" s="453"/>
      <c r="X54" s="402"/>
      <c r="AC54" s="358" t="str">
        <f>IF('Data Entry'!H36="","",'Data Entry'!H36)</f>
        <v/>
      </c>
      <c r="AD54" s="356" t="str">
        <f>IF('Data Entry'!G36="","",'Data Entry'!G36)</f>
        <v/>
      </c>
      <c r="AE54" s="357" t="str">
        <f>IF('Data Entry'!J36="","",'Data Entry'!J36)</f>
        <v/>
      </c>
      <c r="AF54" s="402" t="str">
        <f>IF('Data Entry'!I36="","",'Data Entry'!I36)</f>
        <v/>
      </c>
      <c r="AI54" s="304">
        <f ca="1">IFERROR(MATCH($AI$52,OFFSET($AC$1,AI53,,1000),0)+AI53,"")</f>
        <v>134</v>
      </c>
      <c r="AJ54" s="305" t="str">
        <f t="shared" ref="AJ54:AJ65" ca="1" si="138">IFERROR(INDEX(AD:AD,AI54),"")</f>
        <v>Groceries</v>
      </c>
      <c r="AK54" s="306">
        <f t="shared" ref="AK54:AK65" ca="1" si="139">IFERROR(INDEX(AE:AE,AI54),"")</f>
        <v>125</v>
      </c>
      <c r="AL54" s="307" t="str">
        <f t="shared" ref="AL54:AL65" ca="1" si="140">IFERROR(INDEX(AF:AF,AI54),"")</f>
        <v>Liquid Bills</v>
      </c>
      <c r="AM54" s="304">
        <f ca="1">IFERROR(MATCH($AM$52,OFFSET($AC$1,AM53,,1000),0)+AM53,"")</f>
        <v>66</v>
      </c>
      <c r="AN54" s="305" t="str">
        <f t="shared" ref="AN54:AN65" ca="1" si="141">IFERROR(INDEX(AD:AD,AM54),"")</f>
        <v>Paycheck 2</v>
      </c>
      <c r="AO54" s="306">
        <f t="shared" ref="AO54:AO65" ca="1" si="142">IFERROR(INDEX(AE:AE,AM54),"")</f>
        <v>400</v>
      </c>
      <c r="AP54" s="307" t="str">
        <f t="shared" ref="AP54:AP65" ca="1" si="143">IFERROR(INDEX(AF:AF,AM54),"")</f>
        <v>Income</v>
      </c>
      <c r="AQ54" s="304">
        <f ca="1">IFERROR(MATCH($AQ$52,OFFSET($AC$1,AQ53,,1000),0)+AQ53,"")</f>
        <v>28</v>
      </c>
      <c r="AR54" s="305" t="str">
        <f t="shared" ref="AR54:AR65" ca="1" si="144">IFERROR(INDEX(AD:AD,AQ54),"")</f>
        <v>Credit Card 1</v>
      </c>
      <c r="AS54" s="306">
        <f t="shared" ref="AS54:AS65" ca="1" si="145">IFERROR(INDEX(AE:AE,AQ54),"")</f>
        <v>50</v>
      </c>
      <c r="AT54" s="307">
        <f t="shared" ref="AT54:AT65" ca="1" si="146">IFERROR(INDEX(AF:AF,AQ54),"")</f>
        <v>800</v>
      </c>
      <c r="AU54" s="304">
        <f ca="1">IFERROR(MATCH($AU$52,OFFSET($AC$1,AU53,,1000),0)+AU53,"")</f>
        <v>7</v>
      </c>
      <c r="AV54" s="305" t="str">
        <f t="shared" ref="AV54:AV65" ca="1" si="147">IFERROR(INDEX(AD:AD,AU54),"")</f>
        <v>Auto Insurance</v>
      </c>
      <c r="AW54" s="306">
        <f t="shared" ref="AW54:AW65" ca="1" si="148">IFERROR(INDEX(AE:AE,AU54),"")</f>
        <v>180</v>
      </c>
      <c r="AX54" s="307" t="str">
        <f t="shared" ref="AX54:AX65" ca="1" si="149">IFERROR(INDEX(AF:AF,AU54),"")</f>
        <v>Monthly</v>
      </c>
      <c r="AY54" s="304">
        <f ca="1">IFERROR(MATCH($AY$52,OFFSET($AC$1,AY53,,1000),0)+AY53,"")</f>
        <v>52</v>
      </c>
      <c r="AZ54" s="305" t="str">
        <f t="shared" ref="AZ54:AZ65" ca="1" si="150">IFERROR(INDEX(AD:AD,AY54),"")</f>
        <v>Boat Loan</v>
      </c>
      <c r="BA54" s="306">
        <f t="shared" ref="BA54:BA65" ca="1" si="151">IFERROR(INDEX(AE:AE,AY54),"")</f>
        <v>300</v>
      </c>
      <c r="BB54" s="307">
        <f t="shared" ref="BB54:BB65" ca="1" si="152">IFERROR(INDEX(AF:AF,AY54),"")</f>
        <v>22000</v>
      </c>
      <c r="BC54" s="304">
        <f ca="1">IFERROR(MATCH($BC$52,OFFSET($AC$1,BC53,,1000),0)+BC53,"")</f>
        <v>62</v>
      </c>
      <c r="BD54" s="305" t="str">
        <f t="shared" ref="BD54:BD65" ca="1" si="153">IFERROR(INDEX(AD:AD,BC54),"")</f>
        <v>Paycheck 1</v>
      </c>
      <c r="BE54" s="306">
        <f t="shared" ref="BE54:BE65" ca="1" si="154">IFERROR(INDEX(AE:AE,BC54),"")</f>
        <v>850</v>
      </c>
      <c r="BF54" s="307" t="str">
        <f t="shared" ref="BF54:BF65" ca="1" si="155">IFERROR(INDEX(AF:AF,BC54),"")</f>
        <v>Income</v>
      </c>
      <c r="BG54" s="304">
        <f ca="1">IFERROR(MATCH($BG$52,OFFSET($AC$1,BG53,,1000),0)+BG53,"")</f>
        <v>129</v>
      </c>
      <c r="BH54" s="305" t="str">
        <f t="shared" ref="BH54:BH65" ca="1" si="156">IFERROR(INDEX(AD:AD,BG54),"")</f>
        <v>Car 1 Gas</v>
      </c>
      <c r="BI54" s="306">
        <f t="shared" ref="BI54:BI65" ca="1" si="157">IFERROR(INDEX(AE:AE,BG54),"")</f>
        <v>50</v>
      </c>
      <c r="BJ54" s="307" t="str">
        <f t="shared" ref="BJ54:BJ65" ca="1" si="158">IFERROR(INDEX(AF:AF,BG54),"")</f>
        <v>Liquid Bills</v>
      </c>
      <c r="BL54" s="412" t="str">
        <f ca="1">IF(OR(BM54="",BM54=0),"",MAX(BL$5:BL53)+1)</f>
        <v/>
      </c>
      <c r="BM54" s="316" t="str">
        <f ca="1">IFERROR(INDEX($AJ$6:$AJ$17, ROWS(BM$4:$BM52)), IFERROR(INDEX($AN$6:$AN$17, ROWS(BM$4:$BM52)-ROWS($AJ$6:$AJ$17)), IFERROR(INDEX($AR$6:$AR$17, ROWS(BM$4:$BM52)-ROWS($AJ$6:$AJ$17)-ROWS($AN$6:$AN$17)),IFERROR(INDEX($AV$6:$AV$17, ROWS(BM$4:$BM52)-ROWS($AJ$6:$AJ$17)-ROWS($AN$6:$AN$17)-ROWS($AR$6:$AR$17)),IFERROR(INDEX($AZ$6:$AZ$17, ROWS(BM$4:$BM52)-ROWS($AJ$6:$AJ$17)-ROWS($AN$6:$AN$17)-ROWS($AR$6:$AR$17)-ROWS($AV$6:$AV$17)),IFERROR(INDEX($BD$6:$BD$17, ROWS(BM$4:$BM52)-ROWS($AJ$6:$AJ$17)-ROWS($AN$6:$AN$17)-ROWS($AR$6:$AR$17)-ROWS($AV$6:$AV$17)-ROWS($AZ$6:$AZ$17)),IFERROR(INDEX($BH$6:$BH$17, ROWS(BM$4:$BM52)-ROWS($AJ$6:$AJ$17)-ROWS($AN$6:$AN$17)-ROWS($AR$6:$AR$17)-ROWS($AV$6:$AV$17)-ROWS($AZ$6:$AZ$17)-ROWS($BD$6:$BD$17)), "")))))))</f>
        <v/>
      </c>
      <c r="BN54" s="316" t="str">
        <f t="shared" ca="1" si="30"/>
        <v/>
      </c>
      <c r="BO54" s="316" t="str">
        <f ca="1">IF(OR(BP54="",BP54=0),"",MAX(BO$5:BO53)+1)</f>
        <v/>
      </c>
      <c r="BP54" s="316" t="str">
        <f ca="1">IFERROR(INDEX($AK$6:$AK$17, ROWS($BP$4:BP52)), IFERROR(INDEX($AO$6:$AO$17, ROWS($BP$4:BP52)-ROWS($AK$6:$AK$17)), IFERROR(INDEX($AS$6:$AS$17, ROWS($BP$4:BP52)-ROWS($AK$6:$AK$17)-ROWS($AO$6:$AO$17)),IFERROR(INDEX($AW$6:$AW$17, ROWS($BP$4:BP52)-ROWS($AK$6:$AK$17)-ROWS($AO$6:$AO$17)-ROWS($AS$6:$AS$17)),IFERROR(INDEX($BA$6:$BA$17, ROWS($BP$4:BP52)-ROWS($AK$6:$AK$17)-ROWS($AO$6:$AO$17)-ROWS($AS$6:$AS$17)-ROWS($AW$6:$AW$17)),IFERROR(INDEX($BE$6:$BE$17, ROWS($BP$4:BP52)-ROWS($AK$6:$AK$17)-ROWS($AO$6:$AO$17)-ROWS($AS$6:$AS$17)-ROWS($AW$6:$AW$17)-ROWS($BA$6:$BA$17)),IFERROR(INDEX($BI$6:$BI$17, ROWS($BP$4:BP52)-ROWS($AK$6:$AK$17)-ROWS($AO$6:$AO$17)-ROWS($AS$6:$AS$17)-ROWS($AW$6:$AW$17)-ROWS($BA$6:$BA$17)-ROWS($BE$6:$BE$17)), "")))))))</f>
        <v/>
      </c>
      <c r="BQ54" s="316" t="str">
        <f t="shared" ca="1" si="31"/>
        <v/>
      </c>
      <c r="BR54" s="413" t="str">
        <f t="shared" ca="1" si="32"/>
        <v/>
      </c>
      <c r="BS54" s="412">
        <f ca="1">IF(OR(BT54="",BT54=0),"",MAX(BS$5:BS53)+1)</f>
        <v>5</v>
      </c>
      <c r="BT54" s="316" t="str">
        <f ca="1">IFERROR(INDEX($AJ$22:$AJ$33, ROWS($BT$4:BT52)), IFERROR(INDEX($AN$22:$AN$33, ROWS($BT$4:BT52)-ROWS($AJ$22:$AJ$33)), IFERROR(INDEX($AR$22:$AR$33, ROWS($BT$4:BT52)-ROWS($AJ$22:$AJ$33)-ROWS($AN$22:$AN$33)),IFERROR(INDEX($AV$22:$AV$33, ROWS($BT$4:BT52)-ROWS($AJ$22:$AJ$33)-ROWS($AN$22:$AN$33)-ROWS($AR$22:$AR$33)),IFERROR(INDEX($AZ$22:$AZ$33, ROWS($BT$4:BT52)-ROWS($AJ$22:$AJ$33)-ROWS($AN$22:$AN$33)-ROWS($AR$22:$AR$33)-ROWS($AV$22:$AV$33)),IFERROR(INDEX($BD$22:$BD$33, ROWS($BT$4:BT52)-ROWS($AJ$22:$AJ$33)-ROWS($AN$22:$AN$33)-ROWS($AR$22:$AR$33)-ROWS($AV$22:$AV$33)-ROWS($AZ$22:$AZ$33)),IFERROR(INDEX($BH$22:$BH$33, ROWS($BT$4:BT52)-ROWS($AJ$22:$AJ$33)-ROWS($AN$22:$AN$33)-ROWS($AR$22:$AR$33)-ROWS($AV$22:$AV$33)-ROWS($AZ$22:$AZ$33)-ROWS($BD$22:$BD$33)), "")))))))</f>
        <v>Netflix</v>
      </c>
      <c r="BU54" s="316" t="str">
        <f t="shared" ca="1" si="33"/>
        <v/>
      </c>
      <c r="BV54" s="316">
        <f ca="1">IF(OR(BW54="",BW54=0),"",MAX(BV$5:BV53)+1)</f>
        <v>5</v>
      </c>
      <c r="BW54" s="316">
        <f ca="1">IFERROR(INDEX($AK$22:$AK$33, ROWS($BW$4:BW52)), IFERROR(INDEX($AO$22:$AO$33, ROWS($BW$4:BW52)-ROWS($AK$22:$AK$33)), IFERROR(INDEX($AS$22:$AS$33, ROWS($BW$4:BW52)-ROWS($AK$22:$AK$33)-ROWS($AO$22:$AO$33)),IFERROR(INDEX($AW$22:$AW$33, ROWS($BW$4:BW52)-ROWS($AK$22:$AK$33)-ROWS($AO$22:$AO$33)-ROWS($AS$22:$AS$33)),IFERROR(INDEX($BA$22:$BA$33, ROWS($BW$4:BW52)-ROWS($AK$22:$AK$33)-ROWS($AO$22:$AO$33)-ROWS($AS$22:$AS$33)-ROWS($AW$22:$AW$33)),IFERROR(INDEX($BE$22:$BE$33, ROWS($BW$4:BW52)-ROWS($AK$22:$AK$33)-ROWS($AO$22:$AO$33)-ROWS($AS$22:$AS$33)-ROWS($AW$22:$AW$33)-ROWS($BA$22:$BA$33)),IFERROR(INDEX($BI$22:$BI$33, ROWS($BW$4:BW52)-ROWS($AK$22:$AK$33)-ROWS($AO$22:$AO$33)-ROWS($AS$22:$AS$33)-ROWS($AW$22:$AW$33)-ROWS($BA$22:$BA$33)-ROWS($BE$22:$BE$33)), "")))))))</f>
        <v>14.95</v>
      </c>
      <c r="BX54" s="316" t="str">
        <f t="shared" ca="1" si="34"/>
        <v/>
      </c>
      <c r="BY54" s="413" t="str">
        <f t="shared" ca="1" si="35"/>
        <v/>
      </c>
      <c r="BZ54" s="412" t="str">
        <f ca="1">IF(OR(CA54="",CA54=0),"",MAX(BZ$5:BZ53)+1)</f>
        <v/>
      </c>
      <c r="CA54" s="316" t="str">
        <f ca="1">IFERROR(INDEX($AJ$38:$AJ$49, ROWS($CA$4:CA52)), IFERROR(INDEX($AN$38:$AN$49, ROWS($CA$4:CA52)-ROWS($AJ$38:$AJ$49)), IFERROR(INDEX($AR$38:$AR$49, ROWS($CA$4:CA52)-ROWS($AJ$38:$AJ$49)-ROWS($AN$38:$AN$49)),IFERROR(INDEX($AV$38:$AV$49, ROWS($CA$4:CA52)-ROWS($AJ$38:$AJ$49)-ROWS($AN$38:$AN$49)-ROWS($AR$38:$AR$49)),IFERROR(INDEX($AZ$38:$AZ$49, ROWS($CA$4:CA52)-ROWS($AJ$38:$AJ$49)-ROWS($AN$38:$AN$49)-ROWS($AR$38:$AR$49)-ROWS($AV$38:$AV$49)),IFERROR(INDEX($BD$38:$BD$49, ROWS($CA$4:CA52)-ROWS($AJ$38:$AJ$49)-ROWS($AN$38:$AN$49)-ROWS($AR$38:$AR$49)-ROWS($AV$38:$AV$49)-ROWS($AZ$38:$AZ$49)),IFERROR(INDEX($BH$38:$BH$49, ROWS($CA$4:CA52)-ROWS($AJ$38:$AJ$49)-ROWS($AN$38:$AN$49)-ROWS($AR$38:$AR$49)-ROWS($AV$38:$AV$49)-ROWS($AZ$38:$AZ$49)-ROWS($BD$38:$BD$49)), "")))))))</f>
        <v/>
      </c>
      <c r="CB54" s="316" t="str">
        <f t="shared" ca="1" si="36"/>
        <v/>
      </c>
      <c r="CC54" s="316" t="str">
        <f ca="1">IF(OR(CD54="",CD54=0),"",MAX(CC$5:CC53)+1)</f>
        <v/>
      </c>
      <c r="CD54" s="316" t="str">
        <f ca="1">IFERROR(INDEX($AK$38:$AK$49, ROWS($CD$4:CD52)), IFERROR(INDEX($AO$38:$AO$49, ROWS($CD$4:CD52)-ROWS($AK$38:$AK$49)), IFERROR(INDEX($AS$38:$AS$49, ROWS($CD$4:CD52)-ROWS($AK$38:$AK$49)-ROWS($AO$38:$AO$49)),IFERROR(INDEX($AW$38:$AW$49, ROWS($CD$4:CD52)-ROWS($AK$38:$AK$49)-ROWS($AO$38:$AO$49)-ROWS($AS$38:$AS$49)),IFERROR(INDEX($BA$38:$BA$49, ROWS($CD$4:CD52)-ROWS($AK$38:$AK$49)-ROWS($AO$38:$AO$49)-ROWS($AS$38:$AS$49)-ROWS($AW$38:$AW$49)),IFERROR(INDEX($BE$38:$BE$49, ROWS($CD$4:CD52)-ROWS($AK$38:$AK$49)-ROWS($AO$38:$AO$49)-ROWS($AS$38:$AS$49)-ROWS($AW$38:$AW$49)-ROWS($BA$38:$BA$49)),IFERROR(INDEX($BI$38:$BI$49, ROWS($CD$4:CD52)-ROWS($AK$38:$AK$49)-ROWS($AO$38:$AO$49)-ROWS($AS$38:$AS$49)-ROWS($AW$38:$AW$49)-ROWS($BA$38:$BA$49)-ROWS($BE$38:$BE$49)), "")))))))</f>
        <v/>
      </c>
      <c r="CE54" s="316" t="str">
        <f t="shared" ca="1" si="37"/>
        <v/>
      </c>
      <c r="CF54" s="413" t="str">
        <f t="shared" ca="1" si="38"/>
        <v/>
      </c>
      <c r="CG54" s="412">
        <f ca="1">IF(OR(CH54="",CH54=0),"",MAX(CG$5:CG53)+1)</f>
        <v>7</v>
      </c>
      <c r="CH54" s="316" t="str">
        <f ca="1">IFERROR(INDEX($AJ$54:$AJ$65, ROWS($CH$4:CH52)), IFERROR(INDEX($AN$54:$AN$65, ROWS($CH$4:CH52)-ROWS($AJ$54:$AJ$65)), IFERROR(INDEX($AR$54:$AR$65, ROWS($CH$4:CH52)-ROWS($AJ$54:$AJ$65)-ROWS($AN$54:$AN$65)),IFERROR(INDEX($AV$54:$AV$65, ROWS($CH$4:CH52)-ROWS($AJ$54:$AJ$65)-ROWS($AN$54:$AN$65)-ROWS($AR$54:$AR$65)),IFERROR(INDEX($AZ$54:$AZ$65, ROWS($CH$4:CH52)-ROWS($AJ$54:$AJ$65)-ROWS($AN$54:$AN$65)-ROWS($AR$54:$AR$65)-ROWS($AV$54:$AV$65)),IFERROR(INDEX($BD$54:$BD$65, ROWS($CH$4:CH52)-ROWS($AJ$54:$AJ$65)-ROWS($AN$54:$AN$65)-ROWS($AR$54:$AR$65)-ROWS($AV$54:$AV$65)-ROWS($AZ$54:$AZ$65)),IFERROR(INDEX($BH$54:$BH$65, ROWS($CH$4:CH52)-ROWS($AJ$54:$AJ$65)-ROWS($AN$54:$AN$65)-ROWS($AR$54:$AR$65)-ROWS($AV$54:$AV$65)-ROWS($AZ$54:$AZ$65)-ROWS($BD$54:$BD$65)), "")))))))</f>
        <v>Boat Loan</v>
      </c>
      <c r="CI54" s="316" t="str">
        <f t="shared" ca="1" si="39"/>
        <v/>
      </c>
      <c r="CJ54" s="316">
        <f ca="1">IF(OR(CK54="",CK54=0),"",MAX(CJ$5:CJ53)+1)</f>
        <v>7</v>
      </c>
      <c r="CK54" s="316">
        <f ca="1">IFERROR(INDEX($AK$54:$AK$65, ROWS($CK$4:CK52)), IFERROR(INDEX($AO$54:$AO$65, ROWS($CK$4:CK52)-ROWS($AK$54:$AK$65)), IFERROR(INDEX($AS$54:$AS$65, ROWS($CK$4:CK52)-ROWS($AK$54:$AK$65)-ROWS($AO$54:$AO$65)),IFERROR(INDEX($AW$54:$AW$65, ROWS($CK$4:CK52)-ROWS($AK$54:$AK$65)-ROWS($AO$54:$AO$65)-ROWS($AS$54:$AS$65)),IFERROR(INDEX($BA$54:$BA$65, ROWS($CK$4:CK52)-ROWS($AK$54:$AK$65)-ROWS($AO$54:$AO$65)-ROWS($AS$54:$AS$65)-ROWS($AW$54:$AW$65)),IFERROR(INDEX($BE$54:$BE$65, ROWS($CK$4:CK52)-ROWS($AK$54:$AK$65)-ROWS($AO$54:$AO$65)-ROWS($AS$54:$AS$65)-ROWS($AW$54:$AW$65)-ROWS($BA$54:$BA$65)),IFERROR(INDEX($BI$54:$BI$65, ROWS($CK$4:CK52)-ROWS($AK$54:$AK$65)-ROWS($AO$54:$AO$65)-ROWS($AS$54:$AS$65)-ROWS($AW$54:$AW$65)-ROWS($BA$54:$BA$65)-ROWS($BE$54:$BE$65)), "")))))))</f>
        <v>300</v>
      </c>
      <c r="CL54" s="316" t="str">
        <f t="shared" ca="1" si="40"/>
        <v/>
      </c>
      <c r="CM54" s="413" t="str">
        <f t="shared" ca="1" si="41"/>
        <v/>
      </c>
      <c r="CN54" s="412" t="str">
        <f>IF(OR(CO54="",CO54=0),"",MAX(CN$5:CN53)+1)</f>
        <v/>
      </c>
      <c r="CO54" s="316">
        <f>IFERROR(INDEX($AJ$70:$AJ$81, ROWS($CO$4:CO52)), IFERROR(INDEX($AN$70:$AN$81, ROWS($CO$4:CO52)-ROWS($AJ$70:$AJ$81)), IFERROR(INDEX($AR$70:$AR$81, ROWS($CO$4:CO52)-ROWS($AJ$70:$AJ$81)-ROWS($AN$70:$AN$81)),IFERROR(INDEX($AV$70:$AV$81, ROWS($CO$4:CO52)-ROWS($AJ$70:$AJ$81)-ROWS($AN$70:$AN$81)-ROWS($AR$70:$AR$81)),IFERROR(INDEX($AZ$70:$AZ$81, ROWS($CO$4:CO52)-ROWS($AJ$70:$AJ$81)-ROWS($AN$70:$AN$81)-ROWS($AR$70:$AR$81)-ROWS($AV$70:$AV$81)),IFERROR(INDEX($BD$70:$BD$81, ROWS($CO$4:CO52)-ROWS($AJ$70:$AJ$81)-ROWS($AN$70:$AN$81)-ROWS($AR$70:$AR$81)-ROWS($AV$70:$AV$81)-ROWS($AZ$70:$AZ$81)),IFERROR(INDEX($BH$70:$BH$81, ROWS($CO$4:CO52)-ROWS($AJ$70:$AJ$81)-ROWS($AN$70:$AN$81)-ROWS($AR$70:$AR$81)-ROWS($AV$70:$AV$81)-ROWS($AZ$70:$AZ$81)-ROWS($BD$70:$BD$81)), "")))))))</f>
        <v>0</v>
      </c>
      <c r="CP54" s="316" t="str">
        <f t="shared" ca="1" si="42"/>
        <v/>
      </c>
      <c r="CQ54" s="316" t="str">
        <f>IF(OR(CR54="",CR54=0),"",MAX(CQ$5:CQ53)+1)</f>
        <v/>
      </c>
      <c r="CR54" s="316">
        <f>IFERROR(INDEX($AK$70:$AK$81, ROWS($CR$4:CR52)), IFERROR(INDEX($AO$70:$AO$81, ROWS($CR$4:CR52)-ROWS($AK$70:$AK$81)), IFERROR(INDEX($AS$70:$AS$81, ROWS($CR$4:CR52)-ROWS($AK$70:$AK$81)-ROWS($AO$70:$AO$81)),IFERROR(INDEX($AW$70:$AW$81, ROWS($CR$4:CR52)-ROWS($AK$70:$AK$81)-ROWS($AO$70:$AO$81)-ROWS($AS$70:$AS$81)),IFERROR(INDEX($BA$70:$BA$81, ROWS($CR$4:CR52)-ROWS($AK$70:$AK$81)-ROWS($AO$70:$AO$81)-ROWS($AS$70:$AS$81)-ROWS($AW$70:$AW$81)),IFERROR(INDEX($BE$70:$BE$81, ROWS($CR$4:CR52)-ROWS($AK$70:$AK$81)-ROWS($AO$70:$AO$81)-ROWS($AS$70:$AS$81)-ROWS($AW$70:$AW$81)-ROWS($BA$70:$BA$81)),IFERROR(INDEX($BI$70:$BI$81, ROWS($CR$4:CR52)-ROWS($AK$70:$AK$81)-ROWS($AO$70:$AO$81)-ROWS($AS$70:$AS$81)-ROWS($AW$70:$AW$81)-ROWS($BA$70:$BA$81)-ROWS($BE$70:$BE$81)), "")))))))</f>
        <v>0</v>
      </c>
      <c r="CS54" s="316" t="str">
        <f t="shared" ca="1" si="43"/>
        <v/>
      </c>
      <c r="CT54" s="413" t="str">
        <f t="shared" ca="1" si="44"/>
        <v/>
      </c>
      <c r="CU54" s="412" t="str">
        <f>IF(OR(CV54="",CV54=0),"",MAX(CU$5:CU53)+1)</f>
        <v/>
      </c>
      <c r="CV54" s="316" t="str">
        <f>IFERROR(INDEX($AJ$86:$AJ$97, ROWS($CV$4:CV52)), IFERROR(INDEX($AN$86:$AN$97, ROWS($CV$4:CV52)-ROWS($AJ$86:$AJ$97)), ""))</f>
        <v/>
      </c>
      <c r="CW54" s="316" t="str">
        <f t="shared" si="45"/>
        <v/>
      </c>
      <c r="CX54" s="316" t="str">
        <f>IF(OR(CY54="",CY54=0),"",MAX(CX$5:CX53)+1)</f>
        <v/>
      </c>
      <c r="CY54" s="316" t="str">
        <f>IFERROR(INDEX($AK$86:$AK$97, ROWS($CY$4:CY52)), IFERROR(INDEX($AO$86:$AO$97, ROWS($CY$4:CY52)-ROWS($AK$86:$AK$97)), ""))</f>
        <v/>
      </c>
      <c r="CZ54" s="316" t="str">
        <f t="shared" si="46"/>
        <v/>
      </c>
      <c r="DA54" s="413" t="str">
        <f t="shared" si="47"/>
        <v/>
      </c>
      <c r="DC54" s="438">
        <f ca="1">IF(OR(DD54="",DD54=0),"",MAX(DC$45:DC53)+1)</f>
        <v>7</v>
      </c>
      <c r="DD54" s="434" t="str">
        <f t="shared" ca="1" si="130"/>
        <v>Audible</v>
      </c>
      <c r="DE54" s="413">
        <f t="shared" ca="1" si="131"/>
        <v>14.95</v>
      </c>
      <c r="DF54" s="431" t="str">
        <f ca="1">IF(OR(DG54="",DG54=0),"",MAX(DF$45:DF53)+1)</f>
        <v/>
      </c>
      <c r="DG54" s="412" t="str">
        <f t="shared" ca="1" si="132"/>
        <v/>
      </c>
      <c r="DH54" s="413" t="str">
        <f t="shared" ca="1" si="133"/>
        <v/>
      </c>
      <c r="DI54" s="412" t="str">
        <f t="shared" ca="1" si="134"/>
        <v>Credit Card 2</v>
      </c>
      <c r="DJ54" s="413">
        <f t="shared" ca="1" si="135"/>
        <v>60</v>
      </c>
      <c r="DK54" s="412" t="str">
        <f t="shared" ca="1" si="136"/>
        <v/>
      </c>
      <c r="DL54" s="413" t="str">
        <f t="shared" ca="1" si="137"/>
        <v/>
      </c>
      <c r="DM54" s="292"/>
      <c r="DN54" s="292"/>
      <c r="DO54" s="292"/>
      <c r="DP54" s="292"/>
      <c r="DQ54" s="292"/>
      <c r="DR54" s="292"/>
      <c r="DS54" s="292"/>
    </row>
    <row r="55" spans="16:123" x14ac:dyDescent="0.3">
      <c r="P55" s="1177"/>
      <c r="Q55" s="1178"/>
      <c r="R55" s="453"/>
      <c r="S55" s="402"/>
      <c r="T55"/>
      <c r="U55" s="1177"/>
      <c r="V55" s="1178"/>
      <c r="W55" s="453"/>
      <c r="X55" s="402"/>
      <c r="AC55" s="358" t="str">
        <f>IF('Data Entry'!H37="","",'Data Entry'!H37)</f>
        <v/>
      </c>
      <c r="AD55" s="356" t="str">
        <f>IF('Data Entry'!G37="","",'Data Entry'!G37)</f>
        <v/>
      </c>
      <c r="AE55" s="357" t="str">
        <f>IF('Data Entry'!J37="","",'Data Entry'!J37)</f>
        <v/>
      </c>
      <c r="AF55" s="402" t="str">
        <f>IF('Data Entry'!I37="","",'Data Entry'!I37)</f>
        <v/>
      </c>
      <c r="AI55" s="304" t="str">
        <f t="shared" ref="AI55:AI65" ca="1" si="159">IFERROR(MATCH($AI$52,OFFSET($AC$1,AI54,,1000),0)+AI54,"")</f>
        <v/>
      </c>
      <c r="AJ55" s="305" t="str">
        <f t="shared" ca="1" si="138"/>
        <v/>
      </c>
      <c r="AK55" s="306" t="str">
        <f t="shared" ca="1" si="139"/>
        <v/>
      </c>
      <c r="AL55" s="307" t="str">
        <f t="shared" ca="1" si="140"/>
        <v/>
      </c>
      <c r="AM55" s="304">
        <f t="shared" ref="AM55:AM65" ca="1" si="160">IFERROR(MATCH($AM$52,OFFSET($AC$1,AM54,,1000),0)+AM54,"")</f>
        <v>131</v>
      </c>
      <c r="AN55" s="305" t="str">
        <f t="shared" ca="1" si="141"/>
        <v>Car 2 Gas</v>
      </c>
      <c r="AO55" s="306">
        <f t="shared" ca="1" si="142"/>
        <v>80</v>
      </c>
      <c r="AP55" s="307" t="str">
        <f t="shared" ca="1" si="143"/>
        <v>Liquid Bills</v>
      </c>
      <c r="AQ55" s="304" t="str">
        <f t="shared" ref="AQ55:AQ65" ca="1" si="161">IFERROR(MATCH($AQ$52,OFFSET($AC$1,AQ54,,1000),0)+AQ54,"")</f>
        <v/>
      </c>
      <c r="AR55" s="305" t="str">
        <f t="shared" ca="1" si="144"/>
        <v/>
      </c>
      <c r="AS55" s="306" t="str">
        <f t="shared" ca="1" si="145"/>
        <v/>
      </c>
      <c r="AT55" s="307" t="str">
        <f t="shared" ca="1" si="146"/>
        <v/>
      </c>
      <c r="AU55" s="304">
        <f t="shared" ref="AU55:AU65" ca="1" si="162">IFERROR(MATCH($AU$52,OFFSET($AC$1,AU54,,1000),0)+AU54,"")</f>
        <v>70</v>
      </c>
      <c r="AV55" s="305" t="str">
        <f t="shared" ca="1" si="147"/>
        <v>Paycheck 3</v>
      </c>
      <c r="AW55" s="306">
        <f t="shared" ca="1" si="148"/>
        <v>700</v>
      </c>
      <c r="AX55" s="307" t="str">
        <f t="shared" ca="1" si="149"/>
        <v>Income</v>
      </c>
      <c r="AY55" s="304" t="str">
        <f t="shared" ref="AY55:AY65" ca="1" si="163">IFERROR(MATCH($AY$52,OFFSET($AC$1,AY54,,1000),0)+AY54,"")</f>
        <v/>
      </c>
      <c r="AZ55" s="305" t="str">
        <f t="shared" ca="1" si="150"/>
        <v/>
      </c>
      <c r="BA55" s="306" t="str">
        <f t="shared" ca="1" si="151"/>
        <v/>
      </c>
      <c r="BB55" s="307" t="str">
        <f t="shared" ca="1" si="152"/>
        <v/>
      </c>
      <c r="BC55" s="304" t="str">
        <f t="shared" ref="BC55:BC65" ca="1" si="164">IFERROR(MATCH($BC$52,OFFSET($AC$1,BC54,,1000),0)+BC54,"")</f>
        <v/>
      </c>
      <c r="BD55" s="305" t="str">
        <f t="shared" ca="1" si="153"/>
        <v/>
      </c>
      <c r="BE55" s="306" t="str">
        <f t="shared" ca="1" si="154"/>
        <v/>
      </c>
      <c r="BF55" s="307" t="str">
        <f t="shared" ca="1" si="155"/>
        <v/>
      </c>
      <c r="BG55" s="304" t="str">
        <f t="shared" ref="BG55:BG65" ca="1" si="165">IFERROR(MATCH($BG$52,OFFSET($AC$1,BG54,,1000),0)+BG54,"")</f>
        <v/>
      </c>
      <c r="BH55" s="305" t="str">
        <f t="shared" ca="1" si="156"/>
        <v/>
      </c>
      <c r="BI55" s="306" t="str">
        <f t="shared" ca="1" si="157"/>
        <v/>
      </c>
      <c r="BJ55" s="307" t="str">
        <f t="shared" ca="1" si="158"/>
        <v/>
      </c>
      <c r="BL55" s="412" t="str">
        <f ca="1">IF(OR(BM55="",BM55=0),"",MAX(BL$5:BL54)+1)</f>
        <v/>
      </c>
      <c r="BM55" s="316" t="str">
        <f ca="1">IFERROR(INDEX($AJ$6:$AJ$17, ROWS(BM$4:$BM53)), IFERROR(INDEX($AN$6:$AN$17, ROWS(BM$4:$BM53)-ROWS($AJ$6:$AJ$17)), IFERROR(INDEX($AR$6:$AR$17, ROWS(BM$4:$BM53)-ROWS($AJ$6:$AJ$17)-ROWS($AN$6:$AN$17)),IFERROR(INDEX($AV$6:$AV$17, ROWS(BM$4:$BM53)-ROWS($AJ$6:$AJ$17)-ROWS($AN$6:$AN$17)-ROWS($AR$6:$AR$17)),IFERROR(INDEX($AZ$6:$AZ$17, ROWS(BM$4:$BM53)-ROWS($AJ$6:$AJ$17)-ROWS($AN$6:$AN$17)-ROWS($AR$6:$AR$17)-ROWS($AV$6:$AV$17)),IFERROR(INDEX($BD$6:$BD$17, ROWS(BM$4:$BM53)-ROWS($AJ$6:$AJ$17)-ROWS($AN$6:$AN$17)-ROWS($AR$6:$AR$17)-ROWS($AV$6:$AV$17)-ROWS($AZ$6:$AZ$17)),IFERROR(INDEX($BH$6:$BH$17, ROWS(BM$4:$BM53)-ROWS($AJ$6:$AJ$17)-ROWS($AN$6:$AN$17)-ROWS($AR$6:$AR$17)-ROWS($AV$6:$AV$17)-ROWS($AZ$6:$AZ$17)-ROWS($BD$6:$BD$17)), "")))))))</f>
        <v/>
      </c>
      <c r="BN55" s="316" t="str">
        <f t="shared" ca="1" si="30"/>
        <v/>
      </c>
      <c r="BO55" s="316" t="str">
        <f ca="1">IF(OR(BP55="",BP55=0),"",MAX(BO$5:BO54)+1)</f>
        <v/>
      </c>
      <c r="BP55" s="316" t="str">
        <f ca="1">IFERROR(INDEX($AK$6:$AK$17, ROWS($BP$4:BP53)), IFERROR(INDEX($AO$6:$AO$17, ROWS($BP$4:BP53)-ROWS($AK$6:$AK$17)), IFERROR(INDEX($AS$6:$AS$17, ROWS($BP$4:BP53)-ROWS($AK$6:$AK$17)-ROWS($AO$6:$AO$17)),IFERROR(INDEX($AW$6:$AW$17, ROWS($BP$4:BP53)-ROWS($AK$6:$AK$17)-ROWS($AO$6:$AO$17)-ROWS($AS$6:$AS$17)),IFERROR(INDEX($BA$6:$BA$17, ROWS($BP$4:BP53)-ROWS($AK$6:$AK$17)-ROWS($AO$6:$AO$17)-ROWS($AS$6:$AS$17)-ROWS($AW$6:$AW$17)),IFERROR(INDEX($BE$6:$BE$17, ROWS($BP$4:BP53)-ROWS($AK$6:$AK$17)-ROWS($AO$6:$AO$17)-ROWS($AS$6:$AS$17)-ROWS($AW$6:$AW$17)-ROWS($BA$6:$BA$17)),IFERROR(INDEX($BI$6:$BI$17, ROWS($BP$4:BP53)-ROWS($AK$6:$AK$17)-ROWS($AO$6:$AO$17)-ROWS($AS$6:$AS$17)-ROWS($AW$6:$AW$17)-ROWS($BA$6:$BA$17)-ROWS($BE$6:$BE$17)), "")))))))</f>
        <v/>
      </c>
      <c r="BQ55" s="316" t="str">
        <f t="shared" ca="1" si="31"/>
        <v/>
      </c>
      <c r="BR55" s="413" t="str">
        <f t="shared" ca="1" si="32"/>
        <v/>
      </c>
      <c r="BS55" s="412" t="str">
        <f ca="1">IF(OR(BT55="",BT55=0),"",MAX(BS$5:BS54)+1)</f>
        <v/>
      </c>
      <c r="BT55" s="316" t="str">
        <f ca="1">IFERROR(INDEX($AJ$22:$AJ$33, ROWS($BT$4:BT53)), IFERROR(INDEX($AN$22:$AN$33, ROWS($BT$4:BT53)-ROWS($AJ$22:$AJ$33)), IFERROR(INDEX($AR$22:$AR$33, ROWS($BT$4:BT53)-ROWS($AJ$22:$AJ$33)-ROWS($AN$22:$AN$33)),IFERROR(INDEX($AV$22:$AV$33, ROWS($BT$4:BT53)-ROWS($AJ$22:$AJ$33)-ROWS($AN$22:$AN$33)-ROWS($AR$22:$AR$33)),IFERROR(INDEX($AZ$22:$AZ$33, ROWS($BT$4:BT53)-ROWS($AJ$22:$AJ$33)-ROWS($AN$22:$AN$33)-ROWS($AR$22:$AR$33)-ROWS($AV$22:$AV$33)),IFERROR(INDEX($BD$22:$BD$33, ROWS($BT$4:BT53)-ROWS($AJ$22:$AJ$33)-ROWS($AN$22:$AN$33)-ROWS($AR$22:$AR$33)-ROWS($AV$22:$AV$33)-ROWS($AZ$22:$AZ$33)),IFERROR(INDEX($BH$22:$BH$33, ROWS($BT$4:BT53)-ROWS($AJ$22:$AJ$33)-ROWS($AN$22:$AN$33)-ROWS($AR$22:$AR$33)-ROWS($AV$22:$AV$33)-ROWS($AZ$22:$AZ$33)-ROWS($BD$22:$BD$33)), "")))))))</f>
        <v/>
      </c>
      <c r="BU55" s="316" t="str">
        <f t="shared" ca="1" si="33"/>
        <v/>
      </c>
      <c r="BV55" s="316" t="str">
        <f ca="1">IF(OR(BW55="",BW55=0),"",MAX(BV$5:BV54)+1)</f>
        <v/>
      </c>
      <c r="BW55" s="316" t="str">
        <f ca="1">IFERROR(INDEX($AK$22:$AK$33, ROWS($BW$4:BW53)), IFERROR(INDEX($AO$22:$AO$33, ROWS($BW$4:BW53)-ROWS($AK$22:$AK$33)), IFERROR(INDEX($AS$22:$AS$33, ROWS($BW$4:BW53)-ROWS($AK$22:$AK$33)-ROWS($AO$22:$AO$33)),IFERROR(INDEX($AW$22:$AW$33, ROWS($BW$4:BW53)-ROWS($AK$22:$AK$33)-ROWS($AO$22:$AO$33)-ROWS($AS$22:$AS$33)),IFERROR(INDEX($BA$22:$BA$33, ROWS($BW$4:BW53)-ROWS($AK$22:$AK$33)-ROWS($AO$22:$AO$33)-ROWS($AS$22:$AS$33)-ROWS($AW$22:$AW$33)),IFERROR(INDEX($BE$22:$BE$33, ROWS($BW$4:BW53)-ROWS($AK$22:$AK$33)-ROWS($AO$22:$AO$33)-ROWS($AS$22:$AS$33)-ROWS($AW$22:$AW$33)-ROWS($BA$22:$BA$33)),IFERROR(INDEX($BI$22:$BI$33, ROWS($BW$4:BW53)-ROWS($AK$22:$AK$33)-ROWS($AO$22:$AO$33)-ROWS($AS$22:$AS$33)-ROWS($AW$22:$AW$33)-ROWS($BA$22:$BA$33)-ROWS($BE$22:$BE$33)), "")))))))</f>
        <v/>
      </c>
      <c r="BX55" s="316" t="str">
        <f t="shared" ca="1" si="34"/>
        <v/>
      </c>
      <c r="BY55" s="413" t="str">
        <f t="shared" ca="1" si="35"/>
        <v/>
      </c>
      <c r="BZ55" s="412" t="str">
        <f ca="1">IF(OR(CA55="",CA55=0),"",MAX(BZ$5:BZ54)+1)</f>
        <v/>
      </c>
      <c r="CA55" s="316" t="str">
        <f ca="1">IFERROR(INDEX($AJ$38:$AJ$49, ROWS($CA$4:CA53)), IFERROR(INDEX($AN$38:$AN$49, ROWS($CA$4:CA53)-ROWS($AJ$38:$AJ$49)), IFERROR(INDEX($AR$38:$AR$49, ROWS($CA$4:CA53)-ROWS($AJ$38:$AJ$49)-ROWS($AN$38:$AN$49)),IFERROR(INDEX($AV$38:$AV$49, ROWS($CA$4:CA53)-ROWS($AJ$38:$AJ$49)-ROWS($AN$38:$AN$49)-ROWS($AR$38:$AR$49)),IFERROR(INDEX($AZ$38:$AZ$49, ROWS($CA$4:CA53)-ROWS($AJ$38:$AJ$49)-ROWS($AN$38:$AN$49)-ROWS($AR$38:$AR$49)-ROWS($AV$38:$AV$49)),IFERROR(INDEX($BD$38:$BD$49, ROWS($CA$4:CA53)-ROWS($AJ$38:$AJ$49)-ROWS($AN$38:$AN$49)-ROWS($AR$38:$AR$49)-ROWS($AV$38:$AV$49)-ROWS($AZ$38:$AZ$49)),IFERROR(INDEX($BH$38:$BH$49, ROWS($CA$4:CA53)-ROWS($AJ$38:$AJ$49)-ROWS($AN$38:$AN$49)-ROWS($AR$38:$AR$49)-ROWS($AV$38:$AV$49)-ROWS($AZ$38:$AZ$49)-ROWS($BD$38:$BD$49)), "")))))))</f>
        <v/>
      </c>
      <c r="CB55" s="316" t="str">
        <f t="shared" ca="1" si="36"/>
        <v/>
      </c>
      <c r="CC55" s="316" t="str">
        <f ca="1">IF(OR(CD55="",CD55=0),"",MAX(CC$5:CC54)+1)</f>
        <v/>
      </c>
      <c r="CD55" s="316" t="str">
        <f ca="1">IFERROR(INDEX($AK$38:$AK$49, ROWS($CD$4:CD53)), IFERROR(INDEX($AO$38:$AO$49, ROWS($CD$4:CD53)-ROWS($AK$38:$AK$49)), IFERROR(INDEX($AS$38:$AS$49, ROWS($CD$4:CD53)-ROWS($AK$38:$AK$49)-ROWS($AO$38:$AO$49)),IFERROR(INDEX($AW$38:$AW$49, ROWS($CD$4:CD53)-ROWS($AK$38:$AK$49)-ROWS($AO$38:$AO$49)-ROWS($AS$38:$AS$49)),IFERROR(INDEX($BA$38:$BA$49, ROWS($CD$4:CD53)-ROWS($AK$38:$AK$49)-ROWS($AO$38:$AO$49)-ROWS($AS$38:$AS$49)-ROWS($AW$38:$AW$49)),IFERROR(INDEX($BE$38:$BE$49, ROWS($CD$4:CD53)-ROWS($AK$38:$AK$49)-ROWS($AO$38:$AO$49)-ROWS($AS$38:$AS$49)-ROWS($AW$38:$AW$49)-ROWS($BA$38:$BA$49)),IFERROR(INDEX($BI$38:$BI$49, ROWS($CD$4:CD53)-ROWS($AK$38:$AK$49)-ROWS($AO$38:$AO$49)-ROWS($AS$38:$AS$49)-ROWS($AW$38:$AW$49)-ROWS($BA$38:$BA$49)-ROWS($BE$38:$BE$49)), "")))))))</f>
        <v/>
      </c>
      <c r="CE55" s="316" t="str">
        <f t="shared" ca="1" si="37"/>
        <v/>
      </c>
      <c r="CF55" s="413" t="str">
        <f t="shared" ca="1" si="38"/>
        <v/>
      </c>
      <c r="CG55" s="412" t="str">
        <f ca="1">IF(OR(CH55="",CH55=0),"",MAX(CG$5:CG54)+1)</f>
        <v/>
      </c>
      <c r="CH55" s="316" t="str">
        <f ca="1">IFERROR(INDEX($AJ$54:$AJ$65, ROWS($CH$4:CH53)), IFERROR(INDEX($AN$54:$AN$65, ROWS($CH$4:CH53)-ROWS($AJ$54:$AJ$65)), IFERROR(INDEX($AR$54:$AR$65, ROWS($CH$4:CH53)-ROWS($AJ$54:$AJ$65)-ROWS($AN$54:$AN$65)),IFERROR(INDEX($AV$54:$AV$65, ROWS($CH$4:CH53)-ROWS($AJ$54:$AJ$65)-ROWS($AN$54:$AN$65)-ROWS($AR$54:$AR$65)),IFERROR(INDEX($AZ$54:$AZ$65, ROWS($CH$4:CH53)-ROWS($AJ$54:$AJ$65)-ROWS($AN$54:$AN$65)-ROWS($AR$54:$AR$65)-ROWS($AV$54:$AV$65)),IFERROR(INDEX($BD$54:$BD$65, ROWS($CH$4:CH53)-ROWS($AJ$54:$AJ$65)-ROWS($AN$54:$AN$65)-ROWS($AR$54:$AR$65)-ROWS($AV$54:$AV$65)-ROWS($AZ$54:$AZ$65)),IFERROR(INDEX($BH$54:$BH$65, ROWS($CH$4:CH53)-ROWS($AJ$54:$AJ$65)-ROWS($AN$54:$AN$65)-ROWS($AR$54:$AR$65)-ROWS($AV$54:$AV$65)-ROWS($AZ$54:$AZ$65)-ROWS($BD$54:$BD$65)), "")))))))</f>
        <v/>
      </c>
      <c r="CI55" s="316" t="str">
        <f t="shared" ca="1" si="39"/>
        <v/>
      </c>
      <c r="CJ55" s="316" t="str">
        <f ca="1">IF(OR(CK55="",CK55=0),"",MAX(CJ$5:CJ54)+1)</f>
        <v/>
      </c>
      <c r="CK55" s="316" t="str">
        <f ca="1">IFERROR(INDEX($AK$54:$AK$65, ROWS($CK$4:CK53)), IFERROR(INDEX($AO$54:$AO$65, ROWS($CK$4:CK53)-ROWS($AK$54:$AK$65)), IFERROR(INDEX($AS$54:$AS$65, ROWS($CK$4:CK53)-ROWS($AK$54:$AK$65)-ROWS($AO$54:$AO$65)),IFERROR(INDEX($AW$54:$AW$65, ROWS($CK$4:CK53)-ROWS($AK$54:$AK$65)-ROWS($AO$54:$AO$65)-ROWS($AS$54:$AS$65)),IFERROR(INDEX($BA$54:$BA$65, ROWS($CK$4:CK53)-ROWS($AK$54:$AK$65)-ROWS($AO$54:$AO$65)-ROWS($AS$54:$AS$65)-ROWS($AW$54:$AW$65)),IFERROR(INDEX($BE$54:$BE$65, ROWS($CK$4:CK53)-ROWS($AK$54:$AK$65)-ROWS($AO$54:$AO$65)-ROWS($AS$54:$AS$65)-ROWS($AW$54:$AW$65)-ROWS($BA$54:$BA$65)),IFERROR(INDEX($BI$54:$BI$65, ROWS($CK$4:CK53)-ROWS($AK$54:$AK$65)-ROWS($AO$54:$AO$65)-ROWS($AS$54:$AS$65)-ROWS($AW$54:$AW$65)-ROWS($BA$54:$BA$65)-ROWS($BE$54:$BE$65)), "")))))))</f>
        <v/>
      </c>
      <c r="CL55" s="316" t="str">
        <f t="shared" ca="1" si="40"/>
        <v/>
      </c>
      <c r="CM55" s="413" t="str">
        <f t="shared" ca="1" si="41"/>
        <v/>
      </c>
      <c r="CN55" s="412" t="str">
        <f>IF(OR(CO55="",CO55=0),"",MAX(CN$5:CN54)+1)</f>
        <v/>
      </c>
      <c r="CO55" s="316">
        <f>IFERROR(INDEX($AJ$70:$AJ$81, ROWS($CO$4:CO53)), IFERROR(INDEX($AN$70:$AN$81, ROWS($CO$4:CO53)-ROWS($AJ$70:$AJ$81)), IFERROR(INDEX($AR$70:$AR$81, ROWS($CO$4:CO53)-ROWS($AJ$70:$AJ$81)-ROWS($AN$70:$AN$81)),IFERROR(INDEX($AV$70:$AV$81, ROWS($CO$4:CO53)-ROWS($AJ$70:$AJ$81)-ROWS($AN$70:$AN$81)-ROWS($AR$70:$AR$81)),IFERROR(INDEX($AZ$70:$AZ$81, ROWS($CO$4:CO53)-ROWS($AJ$70:$AJ$81)-ROWS($AN$70:$AN$81)-ROWS($AR$70:$AR$81)-ROWS($AV$70:$AV$81)),IFERROR(INDEX($BD$70:$BD$81, ROWS($CO$4:CO53)-ROWS($AJ$70:$AJ$81)-ROWS($AN$70:$AN$81)-ROWS($AR$70:$AR$81)-ROWS($AV$70:$AV$81)-ROWS($AZ$70:$AZ$81)),IFERROR(INDEX($BH$70:$BH$81, ROWS($CO$4:CO53)-ROWS($AJ$70:$AJ$81)-ROWS($AN$70:$AN$81)-ROWS($AR$70:$AR$81)-ROWS($AV$70:$AV$81)-ROWS($AZ$70:$AZ$81)-ROWS($BD$70:$BD$81)), "")))))))</f>
        <v>0</v>
      </c>
      <c r="CP55" s="316" t="str">
        <f t="shared" ca="1" si="42"/>
        <v/>
      </c>
      <c r="CQ55" s="316" t="str">
        <f>IF(OR(CR55="",CR55=0),"",MAX(CQ$5:CQ54)+1)</f>
        <v/>
      </c>
      <c r="CR55" s="316">
        <f>IFERROR(INDEX($AK$70:$AK$81, ROWS($CR$4:CR53)), IFERROR(INDEX($AO$70:$AO$81, ROWS($CR$4:CR53)-ROWS($AK$70:$AK$81)), IFERROR(INDEX($AS$70:$AS$81, ROWS($CR$4:CR53)-ROWS($AK$70:$AK$81)-ROWS($AO$70:$AO$81)),IFERROR(INDEX($AW$70:$AW$81, ROWS($CR$4:CR53)-ROWS($AK$70:$AK$81)-ROWS($AO$70:$AO$81)-ROWS($AS$70:$AS$81)),IFERROR(INDEX($BA$70:$BA$81, ROWS($CR$4:CR53)-ROWS($AK$70:$AK$81)-ROWS($AO$70:$AO$81)-ROWS($AS$70:$AS$81)-ROWS($AW$70:$AW$81)),IFERROR(INDEX($BE$70:$BE$81, ROWS($CR$4:CR53)-ROWS($AK$70:$AK$81)-ROWS($AO$70:$AO$81)-ROWS($AS$70:$AS$81)-ROWS($AW$70:$AW$81)-ROWS($BA$70:$BA$81)),IFERROR(INDEX($BI$70:$BI$81, ROWS($CR$4:CR53)-ROWS($AK$70:$AK$81)-ROWS($AO$70:$AO$81)-ROWS($AS$70:$AS$81)-ROWS($AW$70:$AW$81)-ROWS($BA$70:$BA$81)-ROWS($BE$70:$BE$81)), "")))))))</f>
        <v>0</v>
      </c>
      <c r="CS55" s="316" t="str">
        <f t="shared" ca="1" si="43"/>
        <v/>
      </c>
      <c r="CT55" s="413" t="str">
        <f t="shared" ca="1" si="44"/>
        <v/>
      </c>
      <c r="CU55" s="412" t="str">
        <f>IF(OR(CV55="",CV55=0),"",MAX(CU$5:CU54)+1)</f>
        <v/>
      </c>
      <c r="CV55" s="316" t="str">
        <f>IFERROR(INDEX($AJ$86:$AJ$97, ROWS($CV$4:CV53)), IFERROR(INDEX($AN$86:$AN$97, ROWS($CV$4:CV53)-ROWS($AJ$86:$AJ$97)), ""))</f>
        <v/>
      </c>
      <c r="CW55" s="316" t="str">
        <f t="shared" si="45"/>
        <v/>
      </c>
      <c r="CX55" s="316" t="str">
        <f>IF(OR(CY55="",CY55=0),"",MAX(CX$5:CX54)+1)</f>
        <v/>
      </c>
      <c r="CY55" s="316" t="str">
        <f>IFERROR(INDEX($AK$86:$AK$97, ROWS($CY$4:CY53)), IFERROR(INDEX($AO$86:$AO$97, ROWS($CY$4:CY53)-ROWS($AK$86:$AK$97)), ""))</f>
        <v/>
      </c>
      <c r="CZ55" s="316" t="str">
        <f t="shared" si="46"/>
        <v/>
      </c>
      <c r="DA55" s="413" t="str">
        <f t="shared" si="47"/>
        <v/>
      </c>
      <c r="DC55" s="438">
        <f ca="1">IF(OR(DD55="",DD55=0),"",MAX(DC$45:DC54)+1)</f>
        <v>8</v>
      </c>
      <c r="DD55" s="434" t="str">
        <f t="shared" ca="1" si="130"/>
        <v>Cellular</v>
      </c>
      <c r="DE55" s="413">
        <f t="shared" ca="1" si="131"/>
        <v>225</v>
      </c>
      <c r="DF55" s="431" t="str">
        <f ca="1">IF(OR(DG55="",DG55=0),"",MAX(DF$45:DF54)+1)</f>
        <v/>
      </c>
      <c r="DG55" s="412" t="str">
        <f t="shared" ca="1" si="132"/>
        <v/>
      </c>
      <c r="DH55" s="413" t="str">
        <f t="shared" ca="1" si="133"/>
        <v/>
      </c>
      <c r="DI55" s="412" t="str">
        <f t="shared" ca="1" si="134"/>
        <v/>
      </c>
      <c r="DJ55" s="413" t="str">
        <f t="shared" ca="1" si="135"/>
        <v/>
      </c>
      <c r="DK55" s="412" t="str">
        <f t="shared" ca="1" si="136"/>
        <v/>
      </c>
      <c r="DL55" s="413" t="str">
        <f t="shared" ca="1" si="137"/>
        <v/>
      </c>
      <c r="DN55" s="292"/>
      <c r="DO55" s="292"/>
      <c r="DP55" s="292"/>
      <c r="DQ55" s="292"/>
      <c r="DR55" s="292"/>
      <c r="DS55" s="292"/>
    </row>
    <row r="56" spans="16:123" x14ac:dyDescent="0.3">
      <c r="P56" s="1177"/>
      <c r="Q56" s="1178"/>
      <c r="R56" s="453"/>
      <c r="S56" s="402"/>
      <c r="U56" s="1177"/>
      <c r="V56" s="1178"/>
      <c r="W56" s="453"/>
      <c r="X56" s="402"/>
      <c r="AC56" s="358" t="str">
        <f>IF('Data Entry'!H38="","",'Data Entry'!H38)</f>
        <v/>
      </c>
      <c r="AD56" s="356" t="str">
        <f>IF('Data Entry'!G38="","",'Data Entry'!G38)</f>
        <v/>
      </c>
      <c r="AE56" s="357" t="str">
        <f>IF('Data Entry'!J38="","",'Data Entry'!J38)</f>
        <v/>
      </c>
      <c r="AF56" s="402" t="str">
        <f>IF('Data Entry'!I38="","",'Data Entry'!I38)</f>
        <v/>
      </c>
      <c r="AI56" s="304" t="str">
        <f t="shared" ca="1" si="159"/>
        <v/>
      </c>
      <c r="AJ56" s="305" t="str">
        <f t="shared" ca="1" si="138"/>
        <v/>
      </c>
      <c r="AK56" s="306" t="str">
        <f t="shared" ca="1" si="139"/>
        <v/>
      </c>
      <c r="AL56" s="307" t="str">
        <f t="shared" ca="1" si="140"/>
        <v/>
      </c>
      <c r="AM56" s="304" t="str">
        <f t="shared" ca="1" si="160"/>
        <v/>
      </c>
      <c r="AN56" s="305" t="str">
        <f t="shared" ca="1" si="141"/>
        <v/>
      </c>
      <c r="AO56" s="306" t="str">
        <f t="shared" ca="1" si="142"/>
        <v/>
      </c>
      <c r="AP56" s="307" t="str">
        <f t="shared" ca="1" si="143"/>
        <v/>
      </c>
      <c r="AQ56" s="304" t="str">
        <f t="shared" ca="1" si="161"/>
        <v/>
      </c>
      <c r="AR56" s="305" t="str">
        <f t="shared" ca="1" si="144"/>
        <v/>
      </c>
      <c r="AS56" s="306" t="str">
        <f t="shared" ca="1" si="145"/>
        <v/>
      </c>
      <c r="AT56" s="307" t="str">
        <f t="shared" ca="1" si="146"/>
        <v/>
      </c>
      <c r="AU56" s="304" t="str">
        <f t="shared" ca="1" si="162"/>
        <v/>
      </c>
      <c r="AV56" s="305" t="str">
        <f t="shared" ca="1" si="147"/>
        <v/>
      </c>
      <c r="AW56" s="306" t="str">
        <f t="shared" ca="1" si="148"/>
        <v/>
      </c>
      <c r="AX56" s="307" t="str">
        <f t="shared" ca="1" si="149"/>
        <v/>
      </c>
      <c r="AY56" s="304" t="str">
        <f t="shared" ca="1" si="163"/>
        <v/>
      </c>
      <c r="AZ56" s="305" t="str">
        <f t="shared" ca="1" si="150"/>
        <v/>
      </c>
      <c r="BA56" s="306" t="str">
        <f t="shared" ca="1" si="151"/>
        <v/>
      </c>
      <c r="BB56" s="307" t="str">
        <f t="shared" ca="1" si="152"/>
        <v/>
      </c>
      <c r="BC56" s="304" t="str">
        <f t="shared" ca="1" si="164"/>
        <v/>
      </c>
      <c r="BD56" s="305" t="str">
        <f t="shared" ca="1" si="153"/>
        <v/>
      </c>
      <c r="BE56" s="306" t="str">
        <f t="shared" ca="1" si="154"/>
        <v/>
      </c>
      <c r="BF56" s="307" t="str">
        <f t="shared" ca="1" si="155"/>
        <v/>
      </c>
      <c r="BG56" s="304" t="str">
        <f t="shared" ca="1" si="165"/>
        <v/>
      </c>
      <c r="BH56" s="305" t="str">
        <f t="shared" ca="1" si="156"/>
        <v/>
      </c>
      <c r="BI56" s="306" t="str">
        <f t="shared" ca="1" si="157"/>
        <v/>
      </c>
      <c r="BJ56" s="307" t="str">
        <f t="shared" ca="1" si="158"/>
        <v/>
      </c>
      <c r="BL56" s="412" t="str">
        <f ca="1">IF(OR(BM56="",BM56=0),"",MAX(BL$5:BL55)+1)</f>
        <v/>
      </c>
      <c r="BM56" s="316" t="str">
        <f ca="1">IFERROR(INDEX($AJ$6:$AJ$17, ROWS(BM$4:$BM54)), IFERROR(INDEX($AN$6:$AN$17, ROWS(BM$4:$BM54)-ROWS($AJ$6:$AJ$17)), IFERROR(INDEX($AR$6:$AR$17, ROWS(BM$4:$BM54)-ROWS($AJ$6:$AJ$17)-ROWS($AN$6:$AN$17)),IFERROR(INDEX($AV$6:$AV$17, ROWS(BM$4:$BM54)-ROWS($AJ$6:$AJ$17)-ROWS($AN$6:$AN$17)-ROWS($AR$6:$AR$17)),IFERROR(INDEX($AZ$6:$AZ$17, ROWS(BM$4:$BM54)-ROWS($AJ$6:$AJ$17)-ROWS($AN$6:$AN$17)-ROWS($AR$6:$AR$17)-ROWS($AV$6:$AV$17)),IFERROR(INDEX($BD$6:$BD$17, ROWS(BM$4:$BM54)-ROWS($AJ$6:$AJ$17)-ROWS($AN$6:$AN$17)-ROWS($AR$6:$AR$17)-ROWS($AV$6:$AV$17)-ROWS($AZ$6:$AZ$17)),IFERROR(INDEX($BH$6:$BH$17, ROWS(BM$4:$BM54)-ROWS($AJ$6:$AJ$17)-ROWS($AN$6:$AN$17)-ROWS($AR$6:$AR$17)-ROWS($AV$6:$AV$17)-ROWS($AZ$6:$AZ$17)-ROWS($BD$6:$BD$17)), "")))))))</f>
        <v/>
      </c>
      <c r="BN56" s="316" t="str">
        <f t="shared" ca="1" si="30"/>
        <v/>
      </c>
      <c r="BO56" s="316" t="str">
        <f ca="1">IF(OR(BP56="",BP56=0),"",MAX(BO$5:BO55)+1)</f>
        <v/>
      </c>
      <c r="BP56" s="316" t="str">
        <f ca="1">IFERROR(INDEX($AK$6:$AK$17, ROWS($BP$4:BP54)), IFERROR(INDEX($AO$6:$AO$17, ROWS($BP$4:BP54)-ROWS($AK$6:$AK$17)), IFERROR(INDEX($AS$6:$AS$17, ROWS($BP$4:BP54)-ROWS($AK$6:$AK$17)-ROWS($AO$6:$AO$17)),IFERROR(INDEX($AW$6:$AW$17, ROWS($BP$4:BP54)-ROWS($AK$6:$AK$17)-ROWS($AO$6:$AO$17)-ROWS($AS$6:$AS$17)),IFERROR(INDEX($BA$6:$BA$17, ROWS($BP$4:BP54)-ROWS($AK$6:$AK$17)-ROWS($AO$6:$AO$17)-ROWS($AS$6:$AS$17)-ROWS($AW$6:$AW$17)),IFERROR(INDEX($BE$6:$BE$17, ROWS($BP$4:BP54)-ROWS($AK$6:$AK$17)-ROWS($AO$6:$AO$17)-ROWS($AS$6:$AS$17)-ROWS($AW$6:$AW$17)-ROWS($BA$6:$BA$17)),IFERROR(INDEX($BI$6:$BI$17, ROWS($BP$4:BP54)-ROWS($AK$6:$AK$17)-ROWS($AO$6:$AO$17)-ROWS($AS$6:$AS$17)-ROWS($AW$6:$AW$17)-ROWS($BA$6:$BA$17)-ROWS($BE$6:$BE$17)), "")))))))</f>
        <v/>
      </c>
      <c r="BQ56" s="316" t="str">
        <f t="shared" ca="1" si="31"/>
        <v/>
      </c>
      <c r="BR56" s="413" t="str">
        <f t="shared" ca="1" si="32"/>
        <v/>
      </c>
      <c r="BS56" s="412" t="str">
        <f ca="1">IF(OR(BT56="",BT56=0),"",MAX(BS$5:BS55)+1)</f>
        <v/>
      </c>
      <c r="BT56" s="316" t="str">
        <f ca="1">IFERROR(INDEX($AJ$22:$AJ$33, ROWS($BT$4:BT54)), IFERROR(INDEX($AN$22:$AN$33, ROWS($BT$4:BT54)-ROWS($AJ$22:$AJ$33)), IFERROR(INDEX($AR$22:$AR$33, ROWS($BT$4:BT54)-ROWS($AJ$22:$AJ$33)-ROWS($AN$22:$AN$33)),IFERROR(INDEX($AV$22:$AV$33, ROWS($BT$4:BT54)-ROWS($AJ$22:$AJ$33)-ROWS($AN$22:$AN$33)-ROWS($AR$22:$AR$33)),IFERROR(INDEX($AZ$22:$AZ$33, ROWS($BT$4:BT54)-ROWS($AJ$22:$AJ$33)-ROWS($AN$22:$AN$33)-ROWS($AR$22:$AR$33)-ROWS($AV$22:$AV$33)),IFERROR(INDEX($BD$22:$BD$33, ROWS($BT$4:BT54)-ROWS($AJ$22:$AJ$33)-ROWS($AN$22:$AN$33)-ROWS($AR$22:$AR$33)-ROWS($AV$22:$AV$33)-ROWS($AZ$22:$AZ$33)),IFERROR(INDEX($BH$22:$BH$33, ROWS($BT$4:BT54)-ROWS($AJ$22:$AJ$33)-ROWS($AN$22:$AN$33)-ROWS($AR$22:$AR$33)-ROWS($AV$22:$AV$33)-ROWS($AZ$22:$AZ$33)-ROWS($BD$22:$BD$33)), "")))))))</f>
        <v/>
      </c>
      <c r="BU56" s="316" t="str">
        <f t="shared" ca="1" si="33"/>
        <v/>
      </c>
      <c r="BV56" s="316" t="str">
        <f ca="1">IF(OR(BW56="",BW56=0),"",MAX(BV$5:BV55)+1)</f>
        <v/>
      </c>
      <c r="BW56" s="316" t="str">
        <f ca="1">IFERROR(INDEX($AK$22:$AK$33, ROWS($BW$4:BW54)), IFERROR(INDEX($AO$22:$AO$33, ROWS($BW$4:BW54)-ROWS($AK$22:$AK$33)), IFERROR(INDEX($AS$22:$AS$33, ROWS($BW$4:BW54)-ROWS($AK$22:$AK$33)-ROWS($AO$22:$AO$33)),IFERROR(INDEX($AW$22:$AW$33, ROWS($BW$4:BW54)-ROWS($AK$22:$AK$33)-ROWS($AO$22:$AO$33)-ROWS($AS$22:$AS$33)),IFERROR(INDEX($BA$22:$BA$33, ROWS($BW$4:BW54)-ROWS($AK$22:$AK$33)-ROWS($AO$22:$AO$33)-ROWS($AS$22:$AS$33)-ROWS($AW$22:$AW$33)),IFERROR(INDEX($BE$22:$BE$33, ROWS($BW$4:BW54)-ROWS($AK$22:$AK$33)-ROWS($AO$22:$AO$33)-ROWS($AS$22:$AS$33)-ROWS($AW$22:$AW$33)-ROWS($BA$22:$BA$33)),IFERROR(INDEX($BI$22:$BI$33, ROWS($BW$4:BW54)-ROWS($AK$22:$AK$33)-ROWS($AO$22:$AO$33)-ROWS($AS$22:$AS$33)-ROWS($AW$22:$AW$33)-ROWS($BA$22:$BA$33)-ROWS($BE$22:$BE$33)), "")))))))</f>
        <v/>
      </c>
      <c r="BX56" s="316" t="str">
        <f t="shared" ca="1" si="34"/>
        <v/>
      </c>
      <c r="BY56" s="413" t="str">
        <f t="shared" ca="1" si="35"/>
        <v/>
      </c>
      <c r="BZ56" s="412" t="str">
        <f ca="1">IF(OR(CA56="",CA56=0),"",MAX(BZ$5:BZ55)+1)</f>
        <v/>
      </c>
      <c r="CA56" s="316" t="str">
        <f ca="1">IFERROR(INDEX($AJ$38:$AJ$49, ROWS($CA$4:CA54)), IFERROR(INDEX($AN$38:$AN$49, ROWS($CA$4:CA54)-ROWS($AJ$38:$AJ$49)), IFERROR(INDEX($AR$38:$AR$49, ROWS($CA$4:CA54)-ROWS($AJ$38:$AJ$49)-ROWS($AN$38:$AN$49)),IFERROR(INDEX($AV$38:$AV$49, ROWS($CA$4:CA54)-ROWS($AJ$38:$AJ$49)-ROWS($AN$38:$AN$49)-ROWS($AR$38:$AR$49)),IFERROR(INDEX($AZ$38:$AZ$49, ROWS($CA$4:CA54)-ROWS($AJ$38:$AJ$49)-ROWS($AN$38:$AN$49)-ROWS($AR$38:$AR$49)-ROWS($AV$38:$AV$49)),IFERROR(INDEX($BD$38:$BD$49, ROWS($CA$4:CA54)-ROWS($AJ$38:$AJ$49)-ROWS($AN$38:$AN$49)-ROWS($AR$38:$AR$49)-ROWS($AV$38:$AV$49)-ROWS($AZ$38:$AZ$49)),IFERROR(INDEX($BH$38:$BH$49, ROWS($CA$4:CA54)-ROWS($AJ$38:$AJ$49)-ROWS($AN$38:$AN$49)-ROWS($AR$38:$AR$49)-ROWS($AV$38:$AV$49)-ROWS($AZ$38:$AZ$49)-ROWS($BD$38:$BD$49)), "")))))))</f>
        <v/>
      </c>
      <c r="CB56" s="316" t="str">
        <f t="shared" ca="1" si="36"/>
        <v/>
      </c>
      <c r="CC56" s="316" t="str">
        <f ca="1">IF(OR(CD56="",CD56=0),"",MAX(CC$5:CC55)+1)</f>
        <v/>
      </c>
      <c r="CD56" s="316" t="str">
        <f ca="1">IFERROR(INDEX($AK$38:$AK$49, ROWS($CD$4:CD54)), IFERROR(INDEX($AO$38:$AO$49, ROWS($CD$4:CD54)-ROWS($AK$38:$AK$49)), IFERROR(INDEX($AS$38:$AS$49, ROWS($CD$4:CD54)-ROWS($AK$38:$AK$49)-ROWS($AO$38:$AO$49)),IFERROR(INDEX($AW$38:$AW$49, ROWS($CD$4:CD54)-ROWS($AK$38:$AK$49)-ROWS($AO$38:$AO$49)-ROWS($AS$38:$AS$49)),IFERROR(INDEX($BA$38:$BA$49, ROWS($CD$4:CD54)-ROWS($AK$38:$AK$49)-ROWS($AO$38:$AO$49)-ROWS($AS$38:$AS$49)-ROWS($AW$38:$AW$49)),IFERROR(INDEX($BE$38:$BE$49, ROWS($CD$4:CD54)-ROWS($AK$38:$AK$49)-ROWS($AO$38:$AO$49)-ROWS($AS$38:$AS$49)-ROWS($AW$38:$AW$49)-ROWS($BA$38:$BA$49)),IFERROR(INDEX($BI$38:$BI$49, ROWS($CD$4:CD54)-ROWS($AK$38:$AK$49)-ROWS($AO$38:$AO$49)-ROWS($AS$38:$AS$49)-ROWS($AW$38:$AW$49)-ROWS($BA$38:$BA$49)-ROWS($BE$38:$BE$49)), "")))))))</f>
        <v/>
      </c>
      <c r="CE56" s="316" t="str">
        <f t="shared" ca="1" si="37"/>
        <v/>
      </c>
      <c r="CF56" s="413" t="str">
        <f t="shared" ca="1" si="38"/>
        <v/>
      </c>
      <c r="CG56" s="412" t="str">
        <f ca="1">IF(OR(CH56="",CH56=0),"",MAX(CG$5:CG55)+1)</f>
        <v/>
      </c>
      <c r="CH56" s="316" t="str">
        <f ca="1">IFERROR(INDEX($AJ$54:$AJ$65, ROWS($CH$4:CH54)), IFERROR(INDEX($AN$54:$AN$65, ROWS($CH$4:CH54)-ROWS($AJ$54:$AJ$65)), IFERROR(INDEX($AR$54:$AR$65, ROWS($CH$4:CH54)-ROWS($AJ$54:$AJ$65)-ROWS($AN$54:$AN$65)),IFERROR(INDEX($AV$54:$AV$65, ROWS($CH$4:CH54)-ROWS($AJ$54:$AJ$65)-ROWS($AN$54:$AN$65)-ROWS($AR$54:$AR$65)),IFERROR(INDEX($AZ$54:$AZ$65, ROWS($CH$4:CH54)-ROWS($AJ$54:$AJ$65)-ROWS($AN$54:$AN$65)-ROWS($AR$54:$AR$65)-ROWS($AV$54:$AV$65)),IFERROR(INDEX($BD$54:$BD$65, ROWS($CH$4:CH54)-ROWS($AJ$54:$AJ$65)-ROWS($AN$54:$AN$65)-ROWS($AR$54:$AR$65)-ROWS($AV$54:$AV$65)-ROWS($AZ$54:$AZ$65)),IFERROR(INDEX($BH$54:$BH$65, ROWS($CH$4:CH54)-ROWS($AJ$54:$AJ$65)-ROWS($AN$54:$AN$65)-ROWS($AR$54:$AR$65)-ROWS($AV$54:$AV$65)-ROWS($AZ$54:$AZ$65)-ROWS($BD$54:$BD$65)), "")))))))</f>
        <v/>
      </c>
      <c r="CI56" s="316" t="str">
        <f t="shared" ca="1" si="39"/>
        <v/>
      </c>
      <c r="CJ56" s="316" t="str">
        <f ca="1">IF(OR(CK56="",CK56=0),"",MAX(CJ$5:CJ55)+1)</f>
        <v/>
      </c>
      <c r="CK56" s="316" t="str">
        <f ca="1">IFERROR(INDEX($AK$54:$AK$65, ROWS($CK$4:CK54)), IFERROR(INDEX($AO$54:$AO$65, ROWS($CK$4:CK54)-ROWS($AK$54:$AK$65)), IFERROR(INDEX($AS$54:$AS$65, ROWS($CK$4:CK54)-ROWS($AK$54:$AK$65)-ROWS($AO$54:$AO$65)),IFERROR(INDEX($AW$54:$AW$65, ROWS($CK$4:CK54)-ROWS($AK$54:$AK$65)-ROWS($AO$54:$AO$65)-ROWS($AS$54:$AS$65)),IFERROR(INDEX($BA$54:$BA$65, ROWS($CK$4:CK54)-ROWS($AK$54:$AK$65)-ROWS($AO$54:$AO$65)-ROWS($AS$54:$AS$65)-ROWS($AW$54:$AW$65)),IFERROR(INDEX($BE$54:$BE$65, ROWS($CK$4:CK54)-ROWS($AK$54:$AK$65)-ROWS($AO$54:$AO$65)-ROWS($AS$54:$AS$65)-ROWS($AW$54:$AW$65)-ROWS($BA$54:$BA$65)),IFERROR(INDEX($BI$54:$BI$65, ROWS($CK$4:CK54)-ROWS($AK$54:$AK$65)-ROWS($AO$54:$AO$65)-ROWS($AS$54:$AS$65)-ROWS($AW$54:$AW$65)-ROWS($BA$54:$BA$65)-ROWS($BE$54:$BE$65)), "")))))))</f>
        <v/>
      </c>
      <c r="CL56" s="316" t="str">
        <f t="shared" ca="1" si="40"/>
        <v/>
      </c>
      <c r="CM56" s="413" t="str">
        <f t="shared" ca="1" si="41"/>
        <v/>
      </c>
      <c r="CN56" s="412" t="str">
        <f>IF(OR(CO56="",CO56=0),"",MAX(CN$5:CN55)+1)</f>
        <v/>
      </c>
      <c r="CO56" s="316">
        <f>IFERROR(INDEX($AJ$70:$AJ$81, ROWS($CO$4:CO54)), IFERROR(INDEX($AN$70:$AN$81, ROWS($CO$4:CO54)-ROWS($AJ$70:$AJ$81)), IFERROR(INDEX($AR$70:$AR$81, ROWS($CO$4:CO54)-ROWS($AJ$70:$AJ$81)-ROWS($AN$70:$AN$81)),IFERROR(INDEX($AV$70:$AV$81, ROWS($CO$4:CO54)-ROWS($AJ$70:$AJ$81)-ROWS($AN$70:$AN$81)-ROWS($AR$70:$AR$81)),IFERROR(INDEX($AZ$70:$AZ$81, ROWS($CO$4:CO54)-ROWS($AJ$70:$AJ$81)-ROWS($AN$70:$AN$81)-ROWS($AR$70:$AR$81)-ROWS($AV$70:$AV$81)),IFERROR(INDEX($BD$70:$BD$81, ROWS($CO$4:CO54)-ROWS($AJ$70:$AJ$81)-ROWS($AN$70:$AN$81)-ROWS($AR$70:$AR$81)-ROWS($AV$70:$AV$81)-ROWS($AZ$70:$AZ$81)),IFERROR(INDEX($BH$70:$BH$81, ROWS($CO$4:CO54)-ROWS($AJ$70:$AJ$81)-ROWS($AN$70:$AN$81)-ROWS($AR$70:$AR$81)-ROWS($AV$70:$AV$81)-ROWS($AZ$70:$AZ$81)-ROWS($BD$70:$BD$81)), "")))))))</f>
        <v>0</v>
      </c>
      <c r="CP56" s="316" t="str">
        <f t="shared" ca="1" si="42"/>
        <v/>
      </c>
      <c r="CQ56" s="316" t="str">
        <f>IF(OR(CR56="",CR56=0),"",MAX(CQ$5:CQ55)+1)</f>
        <v/>
      </c>
      <c r="CR56" s="316">
        <f>IFERROR(INDEX($AK$70:$AK$81, ROWS($CR$4:CR54)), IFERROR(INDEX($AO$70:$AO$81, ROWS($CR$4:CR54)-ROWS($AK$70:$AK$81)), IFERROR(INDEX($AS$70:$AS$81, ROWS($CR$4:CR54)-ROWS($AK$70:$AK$81)-ROWS($AO$70:$AO$81)),IFERROR(INDEX($AW$70:$AW$81, ROWS($CR$4:CR54)-ROWS($AK$70:$AK$81)-ROWS($AO$70:$AO$81)-ROWS($AS$70:$AS$81)),IFERROR(INDEX($BA$70:$BA$81, ROWS($CR$4:CR54)-ROWS($AK$70:$AK$81)-ROWS($AO$70:$AO$81)-ROWS($AS$70:$AS$81)-ROWS($AW$70:$AW$81)),IFERROR(INDEX($BE$70:$BE$81, ROWS($CR$4:CR54)-ROWS($AK$70:$AK$81)-ROWS($AO$70:$AO$81)-ROWS($AS$70:$AS$81)-ROWS($AW$70:$AW$81)-ROWS($BA$70:$BA$81)),IFERROR(INDEX($BI$70:$BI$81, ROWS($CR$4:CR54)-ROWS($AK$70:$AK$81)-ROWS($AO$70:$AO$81)-ROWS($AS$70:$AS$81)-ROWS($AW$70:$AW$81)-ROWS($BA$70:$BA$81)-ROWS($BE$70:$BE$81)), "")))))))</f>
        <v>0</v>
      </c>
      <c r="CS56" s="316" t="str">
        <f t="shared" ca="1" si="43"/>
        <v/>
      </c>
      <c r="CT56" s="413" t="str">
        <f t="shared" ca="1" si="44"/>
        <v/>
      </c>
      <c r="CU56" s="412" t="str">
        <f>IF(OR(CV56="",CV56=0),"",MAX(CU$5:CU55)+1)</f>
        <v/>
      </c>
      <c r="CV56" s="316" t="str">
        <f>IFERROR(INDEX($AJ$86:$AJ$97, ROWS($CV$4:CV54)), IFERROR(INDEX($AN$86:$AN$97, ROWS($CV$4:CV54)-ROWS($AJ$86:$AJ$97)), ""))</f>
        <v/>
      </c>
      <c r="CW56" s="316" t="str">
        <f t="shared" si="45"/>
        <v/>
      </c>
      <c r="CX56" s="316" t="str">
        <f>IF(OR(CY56="",CY56=0),"",MAX(CX$5:CX55)+1)</f>
        <v/>
      </c>
      <c r="CY56" s="316" t="str">
        <f>IFERROR(INDEX($AK$86:$AK$97, ROWS($CY$4:CY54)), IFERROR(INDEX($AO$86:$AO$97, ROWS($CY$4:CY54)-ROWS($AK$86:$AK$97)), ""))</f>
        <v/>
      </c>
      <c r="CZ56" s="316" t="str">
        <f t="shared" si="46"/>
        <v/>
      </c>
      <c r="DA56" s="413" t="str">
        <f t="shared" si="47"/>
        <v/>
      </c>
      <c r="DC56" s="438">
        <f ca="1">IF(OR(DD56="",DD56=0),"",MAX(DC$45:DC55)+1)</f>
        <v>9</v>
      </c>
      <c r="DD56" s="434" t="str">
        <f t="shared" ca="1" si="130"/>
        <v>Credit Card 2</v>
      </c>
      <c r="DE56" s="413">
        <f t="shared" ca="1" si="131"/>
        <v>60</v>
      </c>
      <c r="DF56" s="431" t="str">
        <f ca="1">IF(OR(DG56="",DG56=0),"",MAX(DF$45:DF55)+1)</f>
        <v/>
      </c>
      <c r="DG56" s="412" t="str">
        <f t="shared" ca="1" si="132"/>
        <v/>
      </c>
      <c r="DH56" s="413" t="str">
        <f t="shared" ca="1" si="133"/>
        <v/>
      </c>
      <c r="DI56" s="412" t="str">
        <f t="shared" ca="1" si="134"/>
        <v/>
      </c>
      <c r="DJ56" s="413" t="str">
        <f t="shared" ca="1" si="135"/>
        <v/>
      </c>
      <c r="DK56" s="412" t="str">
        <f t="shared" ca="1" si="136"/>
        <v/>
      </c>
      <c r="DL56" s="413" t="str">
        <f t="shared" ca="1" si="137"/>
        <v/>
      </c>
      <c r="DM56" s="278"/>
    </row>
    <row r="57" spans="16:123" ht="15.75" thickBot="1" x14ac:dyDescent="0.35">
      <c r="P57" s="1177"/>
      <c r="Q57" s="1178"/>
      <c r="R57" s="453"/>
      <c r="S57" s="402"/>
      <c r="U57" s="1177"/>
      <c r="V57" s="1178"/>
      <c r="W57" s="453"/>
      <c r="X57" s="402"/>
      <c r="AC57" s="359" t="str">
        <f>IF('Data Entry'!H39="","",'Data Entry'!H39)</f>
        <v/>
      </c>
      <c r="AD57" s="360" t="str">
        <f>IF('Data Entry'!G39="","",'Data Entry'!G39)</f>
        <v/>
      </c>
      <c r="AE57" s="361" t="str">
        <f>IF('Data Entry'!J39="","",'Data Entry'!J39)</f>
        <v/>
      </c>
      <c r="AF57" s="403" t="str">
        <f>IF('Data Entry'!I39="","",'Data Entry'!I39)</f>
        <v/>
      </c>
      <c r="AI57" s="304" t="str">
        <f t="shared" ca="1" si="159"/>
        <v/>
      </c>
      <c r="AJ57" s="305" t="str">
        <f t="shared" ca="1" si="138"/>
        <v/>
      </c>
      <c r="AK57" s="306" t="str">
        <f t="shared" ca="1" si="139"/>
        <v/>
      </c>
      <c r="AL57" s="307" t="str">
        <f t="shared" ca="1" si="140"/>
        <v/>
      </c>
      <c r="AM57" s="304" t="str">
        <f t="shared" ca="1" si="160"/>
        <v/>
      </c>
      <c r="AN57" s="305" t="str">
        <f t="shared" ca="1" si="141"/>
        <v/>
      </c>
      <c r="AO57" s="306" t="str">
        <f t="shared" ca="1" si="142"/>
        <v/>
      </c>
      <c r="AP57" s="307" t="str">
        <f t="shared" ca="1" si="143"/>
        <v/>
      </c>
      <c r="AQ57" s="304" t="str">
        <f t="shared" ca="1" si="161"/>
        <v/>
      </c>
      <c r="AR57" s="305" t="str">
        <f t="shared" ca="1" si="144"/>
        <v/>
      </c>
      <c r="AS57" s="306" t="str">
        <f t="shared" ca="1" si="145"/>
        <v/>
      </c>
      <c r="AT57" s="307" t="str">
        <f t="shared" ca="1" si="146"/>
        <v/>
      </c>
      <c r="AU57" s="304" t="str">
        <f t="shared" ca="1" si="162"/>
        <v/>
      </c>
      <c r="AV57" s="305" t="str">
        <f t="shared" ca="1" si="147"/>
        <v/>
      </c>
      <c r="AW57" s="306" t="str">
        <f t="shared" ca="1" si="148"/>
        <v/>
      </c>
      <c r="AX57" s="307" t="str">
        <f t="shared" ca="1" si="149"/>
        <v/>
      </c>
      <c r="AY57" s="304" t="str">
        <f t="shared" ca="1" si="163"/>
        <v/>
      </c>
      <c r="AZ57" s="305" t="str">
        <f t="shared" ca="1" si="150"/>
        <v/>
      </c>
      <c r="BA57" s="306" t="str">
        <f t="shared" ca="1" si="151"/>
        <v/>
      </c>
      <c r="BB57" s="307" t="str">
        <f t="shared" ca="1" si="152"/>
        <v/>
      </c>
      <c r="BC57" s="304" t="str">
        <f t="shared" ca="1" si="164"/>
        <v/>
      </c>
      <c r="BD57" s="305" t="str">
        <f t="shared" ca="1" si="153"/>
        <v/>
      </c>
      <c r="BE57" s="306" t="str">
        <f t="shared" ca="1" si="154"/>
        <v/>
      </c>
      <c r="BF57" s="307" t="str">
        <f t="shared" ca="1" si="155"/>
        <v/>
      </c>
      <c r="BG57" s="304" t="str">
        <f t="shared" ca="1" si="165"/>
        <v/>
      </c>
      <c r="BH57" s="305" t="str">
        <f t="shared" ca="1" si="156"/>
        <v/>
      </c>
      <c r="BI57" s="306" t="str">
        <f t="shared" ca="1" si="157"/>
        <v/>
      </c>
      <c r="BJ57" s="307" t="str">
        <f t="shared" ca="1" si="158"/>
        <v/>
      </c>
      <c r="BL57" s="412" t="str">
        <f ca="1">IF(OR(BM57="",BM57=0),"",MAX(BL$5:BL56)+1)</f>
        <v/>
      </c>
      <c r="BM57" s="316" t="str">
        <f ca="1">IFERROR(INDEX($AJ$6:$AJ$17, ROWS(BM$4:$BM55)), IFERROR(INDEX($AN$6:$AN$17, ROWS(BM$4:$BM55)-ROWS($AJ$6:$AJ$17)), IFERROR(INDEX($AR$6:$AR$17, ROWS(BM$4:$BM55)-ROWS($AJ$6:$AJ$17)-ROWS($AN$6:$AN$17)),IFERROR(INDEX($AV$6:$AV$17, ROWS(BM$4:$BM55)-ROWS($AJ$6:$AJ$17)-ROWS($AN$6:$AN$17)-ROWS($AR$6:$AR$17)),IFERROR(INDEX($AZ$6:$AZ$17, ROWS(BM$4:$BM55)-ROWS($AJ$6:$AJ$17)-ROWS($AN$6:$AN$17)-ROWS($AR$6:$AR$17)-ROWS($AV$6:$AV$17)),IFERROR(INDEX($BD$6:$BD$17, ROWS(BM$4:$BM55)-ROWS($AJ$6:$AJ$17)-ROWS($AN$6:$AN$17)-ROWS($AR$6:$AR$17)-ROWS($AV$6:$AV$17)-ROWS($AZ$6:$AZ$17)),IFERROR(INDEX($BH$6:$BH$17, ROWS(BM$4:$BM55)-ROWS($AJ$6:$AJ$17)-ROWS($AN$6:$AN$17)-ROWS($AR$6:$AR$17)-ROWS($AV$6:$AV$17)-ROWS($AZ$6:$AZ$17)-ROWS($BD$6:$BD$17)), "")))))))</f>
        <v/>
      </c>
      <c r="BN57" s="316" t="str">
        <f t="shared" ca="1" si="30"/>
        <v/>
      </c>
      <c r="BO57" s="316" t="str">
        <f ca="1">IF(OR(BP57="",BP57=0),"",MAX(BO$5:BO56)+1)</f>
        <v/>
      </c>
      <c r="BP57" s="316" t="str">
        <f ca="1">IFERROR(INDEX($AK$6:$AK$17, ROWS($BP$4:BP55)), IFERROR(INDEX($AO$6:$AO$17, ROWS($BP$4:BP55)-ROWS($AK$6:$AK$17)), IFERROR(INDEX($AS$6:$AS$17, ROWS($BP$4:BP55)-ROWS($AK$6:$AK$17)-ROWS($AO$6:$AO$17)),IFERROR(INDEX($AW$6:$AW$17, ROWS($BP$4:BP55)-ROWS($AK$6:$AK$17)-ROWS($AO$6:$AO$17)-ROWS($AS$6:$AS$17)),IFERROR(INDEX($BA$6:$BA$17, ROWS($BP$4:BP55)-ROWS($AK$6:$AK$17)-ROWS($AO$6:$AO$17)-ROWS($AS$6:$AS$17)-ROWS($AW$6:$AW$17)),IFERROR(INDEX($BE$6:$BE$17, ROWS($BP$4:BP55)-ROWS($AK$6:$AK$17)-ROWS($AO$6:$AO$17)-ROWS($AS$6:$AS$17)-ROWS($AW$6:$AW$17)-ROWS($BA$6:$BA$17)),IFERROR(INDEX($BI$6:$BI$17, ROWS($BP$4:BP55)-ROWS($AK$6:$AK$17)-ROWS($AO$6:$AO$17)-ROWS($AS$6:$AS$17)-ROWS($AW$6:$AW$17)-ROWS($BA$6:$BA$17)-ROWS($BE$6:$BE$17)), "")))))))</f>
        <v/>
      </c>
      <c r="BQ57" s="316" t="str">
        <f t="shared" ca="1" si="31"/>
        <v/>
      </c>
      <c r="BR57" s="413" t="str">
        <f t="shared" ca="1" si="32"/>
        <v/>
      </c>
      <c r="BS57" s="412" t="str">
        <f ca="1">IF(OR(BT57="",BT57=0),"",MAX(BS$5:BS56)+1)</f>
        <v/>
      </c>
      <c r="BT57" s="316" t="str">
        <f ca="1">IFERROR(INDEX($AJ$22:$AJ$33, ROWS($BT$4:BT55)), IFERROR(INDEX($AN$22:$AN$33, ROWS($BT$4:BT55)-ROWS($AJ$22:$AJ$33)), IFERROR(INDEX($AR$22:$AR$33, ROWS($BT$4:BT55)-ROWS($AJ$22:$AJ$33)-ROWS($AN$22:$AN$33)),IFERROR(INDEX($AV$22:$AV$33, ROWS($BT$4:BT55)-ROWS($AJ$22:$AJ$33)-ROWS($AN$22:$AN$33)-ROWS($AR$22:$AR$33)),IFERROR(INDEX($AZ$22:$AZ$33, ROWS($BT$4:BT55)-ROWS($AJ$22:$AJ$33)-ROWS($AN$22:$AN$33)-ROWS($AR$22:$AR$33)-ROWS($AV$22:$AV$33)),IFERROR(INDEX($BD$22:$BD$33, ROWS($BT$4:BT55)-ROWS($AJ$22:$AJ$33)-ROWS($AN$22:$AN$33)-ROWS($AR$22:$AR$33)-ROWS($AV$22:$AV$33)-ROWS($AZ$22:$AZ$33)),IFERROR(INDEX($BH$22:$BH$33, ROWS($BT$4:BT55)-ROWS($AJ$22:$AJ$33)-ROWS($AN$22:$AN$33)-ROWS($AR$22:$AR$33)-ROWS($AV$22:$AV$33)-ROWS($AZ$22:$AZ$33)-ROWS($BD$22:$BD$33)), "")))))))</f>
        <v/>
      </c>
      <c r="BU57" s="316" t="str">
        <f t="shared" ca="1" si="33"/>
        <v/>
      </c>
      <c r="BV57" s="316" t="str">
        <f ca="1">IF(OR(BW57="",BW57=0),"",MAX(BV$5:BV56)+1)</f>
        <v/>
      </c>
      <c r="BW57" s="316" t="str">
        <f ca="1">IFERROR(INDEX($AK$22:$AK$33, ROWS($BW$4:BW55)), IFERROR(INDEX($AO$22:$AO$33, ROWS($BW$4:BW55)-ROWS($AK$22:$AK$33)), IFERROR(INDEX($AS$22:$AS$33, ROWS($BW$4:BW55)-ROWS($AK$22:$AK$33)-ROWS($AO$22:$AO$33)),IFERROR(INDEX($AW$22:$AW$33, ROWS($BW$4:BW55)-ROWS($AK$22:$AK$33)-ROWS($AO$22:$AO$33)-ROWS($AS$22:$AS$33)),IFERROR(INDEX($BA$22:$BA$33, ROWS($BW$4:BW55)-ROWS($AK$22:$AK$33)-ROWS($AO$22:$AO$33)-ROWS($AS$22:$AS$33)-ROWS($AW$22:$AW$33)),IFERROR(INDEX($BE$22:$BE$33, ROWS($BW$4:BW55)-ROWS($AK$22:$AK$33)-ROWS($AO$22:$AO$33)-ROWS($AS$22:$AS$33)-ROWS($AW$22:$AW$33)-ROWS($BA$22:$BA$33)),IFERROR(INDEX($BI$22:$BI$33, ROWS($BW$4:BW55)-ROWS($AK$22:$AK$33)-ROWS($AO$22:$AO$33)-ROWS($AS$22:$AS$33)-ROWS($AW$22:$AW$33)-ROWS($BA$22:$BA$33)-ROWS($BE$22:$BE$33)), "")))))))</f>
        <v/>
      </c>
      <c r="BX57" s="316" t="str">
        <f t="shared" ca="1" si="34"/>
        <v/>
      </c>
      <c r="BY57" s="413" t="str">
        <f t="shared" ca="1" si="35"/>
        <v/>
      </c>
      <c r="BZ57" s="412" t="str">
        <f ca="1">IF(OR(CA57="",CA57=0),"",MAX(BZ$5:BZ56)+1)</f>
        <v/>
      </c>
      <c r="CA57" s="316" t="str">
        <f ca="1">IFERROR(INDEX($AJ$38:$AJ$49, ROWS($CA$4:CA55)), IFERROR(INDEX($AN$38:$AN$49, ROWS($CA$4:CA55)-ROWS($AJ$38:$AJ$49)), IFERROR(INDEX($AR$38:$AR$49, ROWS($CA$4:CA55)-ROWS($AJ$38:$AJ$49)-ROWS($AN$38:$AN$49)),IFERROR(INDEX($AV$38:$AV$49, ROWS($CA$4:CA55)-ROWS($AJ$38:$AJ$49)-ROWS($AN$38:$AN$49)-ROWS($AR$38:$AR$49)),IFERROR(INDEX($AZ$38:$AZ$49, ROWS($CA$4:CA55)-ROWS($AJ$38:$AJ$49)-ROWS($AN$38:$AN$49)-ROWS($AR$38:$AR$49)-ROWS($AV$38:$AV$49)),IFERROR(INDEX($BD$38:$BD$49, ROWS($CA$4:CA55)-ROWS($AJ$38:$AJ$49)-ROWS($AN$38:$AN$49)-ROWS($AR$38:$AR$49)-ROWS($AV$38:$AV$49)-ROWS($AZ$38:$AZ$49)),IFERROR(INDEX($BH$38:$BH$49, ROWS($CA$4:CA55)-ROWS($AJ$38:$AJ$49)-ROWS($AN$38:$AN$49)-ROWS($AR$38:$AR$49)-ROWS($AV$38:$AV$49)-ROWS($AZ$38:$AZ$49)-ROWS($BD$38:$BD$49)), "")))))))</f>
        <v/>
      </c>
      <c r="CB57" s="316" t="str">
        <f t="shared" ca="1" si="36"/>
        <v/>
      </c>
      <c r="CC57" s="316" t="str">
        <f ca="1">IF(OR(CD57="",CD57=0),"",MAX(CC$5:CC56)+1)</f>
        <v/>
      </c>
      <c r="CD57" s="316" t="str">
        <f ca="1">IFERROR(INDEX($AK$38:$AK$49, ROWS($CD$4:CD55)), IFERROR(INDEX($AO$38:$AO$49, ROWS($CD$4:CD55)-ROWS($AK$38:$AK$49)), IFERROR(INDEX($AS$38:$AS$49, ROWS($CD$4:CD55)-ROWS($AK$38:$AK$49)-ROWS($AO$38:$AO$49)),IFERROR(INDEX($AW$38:$AW$49, ROWS($CD$4:CD55)-ROWS($AK$38:$AK$49)-ROWS($AO$38:$AO$49)-ROWS($AS$38:$AS$49)),IFERROR(INDEX($BA$38:$BA$49, ROWS($CD$4:CD55)-ROWS($AK$38:$AK$49)-ROWS($AO$38:$AO$49)-ROWS($AS$38:$AS$49)-ROWS($AW$38:$AW$49)),IFERROR(INDEX($BE$38:$BE$49, ROWS($CD$4:CD55)-ROWS($AK$38:$AK$49)-ROWS($AO$38:$AO$49)-ROWS($AS$38:$AS$49)-ROWS($AW$38:$AW$49)-ROWS($BA$38:$BA$49)),IFERROR(INDEX($BI$38:$BI$49, ROWS($CD$4:CD55)-ROWS($AK$38:$AK$49)-ROWS($AO$38:$AO$49)-ROWS($AS$38:$AS$49)-ROWS($AW$38:$AW$49)-ROWS($BA$38:$BA$49)-ROWS($BE$38:$BE$49)), "")))))))</f>
        <v/>
      </c>
      <c r="CE57" s="316" t="str">
        <f t="shared" ca="1" si="37"/>
        <v/>
      </c>
      <c r="CF57" s="413" t="str">
        <f t="shared" ca="1" si="38"/>
        <v/>
      </c>
      <c r="CG57" s="412" t="str">
        <f ca="1">IF(OR(CH57="",CH57=0),"",MAX(CG$5:CG56)+1)</f>
        <v/>
      </c>
      <c r="CH57" s="316" t="str">
        <f ca="1">IFERROR(INDEX($AJ$54:$AJ$65, ROWS($CH$4:CH55)), IFERROR(INDEX($AN$54:$AN$65, ROWS($CH$4:CH55)-ROWS($AJ$54:$AJ$65)), IFERROR(INDEX($AR$54:$AR$65, ROWS($CH$4:CH55)-ROWS($AJ$54:$AJ$65)-ROWS($AN$54:$AN$65)),IFERROR(INDEX($AV$54:$AV$65, ROWS($CH$4:CH55)-ROWS($AJ$54:$AJ$65)-ROWS($AN$54:$AN$65)-ROWS($AR$54:$AR$65)),IFERROR(INDEX($AZ$54:$AZ$65, ROWS($CH$4:CH55)-ROWS($AJ$54:$AJ$65)-ROWS($AN$54:$AN$65)-ROWS($AR$54:$AR$65)-ROWS($AV$54:$AV$65)),IFERROR(INDEX($BD$54:$BD$65, ROWS($CH$4:CH55)-ROWS($AJ$54:$AJ$65)-ROWS($AN$54:$AN$65)-ROWS($AR$54:$AR$65)-ROWS($AV$54:$AV$65)-ROWS($AZ$54:$AZ$65)),IFERROR(INDEX($BH$54:$BH$65, ROWS($CH$4:CH55)-ROWS($AJ$54:$AJ$65)-ROWS($AN$54:$AN$65)-ROWS($AR$54:$AR$65)-ROWS($AV$54:$AV$65)-ROWS($AZ$54:$AZ$65)-ROWS($BD$54:$BD$65)), "")))))))</f>
        <v/>
      </c>
      <c r="CI57" s="316" t="str">
        <f t="shared" ca="1" si="39"/>
        <v/>
      </c>
      <c r="CJ57" s="316" t="str">
        <f ca="1">IF(OR(CK57="",CK57=0),"",MAX(CJ$5:CJ56)+1)</f>
        <v/>
      </c>
      <c r="CK57" s="316" t="str">
        <f ca="1">IFERROR(INDEX($AK$54:$AK$65, ROWS($CK$4:CK55)), IFERROR(INDEX($AO$54:$AO$65, ROWS($CK$4:CK55)-ROWS($AK$54:$AK$65)), IFERROR(INDEX($AS$54:$AS$65, ROWS($CK$4:CK55)-ROWS($AK$54:$AK$65)-ROWS($AO$54:$AO$65)),IFERROR(INDEX($AW$54:$AW$65, ROWS($CK$4:CK55)-ROWS($AK$54:$AK$65)-ROWS($AO$54:$AO$65)-ROWS($AS$54:$AS$65)),IFERROR(INDEX($BA$54:$BA$65, ROWS($CK$4:CK55)-ROWS($AK$54:$AK$65)-ROWS($AO$54:$AO$65)-ROWS($AS$54:$AS$65)-ROWS($AW$54:$AW$65)),IFERROR(INDEX($BE$54:$BE$65, ROWS($CK$4:CK55)-ROWS($AK$54:$AK$65)-ROWS($AO$54:$AO$65)-ROWS($AS$54:$AS$65)-ROWS($AW$54:$AW$65)-ROWS($BA$54:$BA$65)),IFERROR(INDEX($BI$54:$BI$65, ROWS($CK$4:CK55)-ROWS($AK$54:$AK$65)-ROWS($AO$54:$AO$65)-ROWS($AS$54:$AS$65)-ROWS($AW$54:$AW$65)-ROWS($BA$54:$BA$65)-ROWS($BE$54:$BE$65)), "")))))))</f>
        <v/>
      </c>
      <c r="CL57" s="316" t="str">
        <f t="shared" ca="1" si="40"/>
        <v/>
      </c>
      <c r="CM57" s="413" t="str">
        <f t="shared" ca="1" si="41"/>
        <v/>
      </c>
      <c r="CN57" s="412" t="str">
        <f>IF(OR(CO57="",CO57=0),"",MAX(CN$5:CN56)+1)</f>
        <v/>
      </c>
      <c r="CO57" s="316">
        <f>IFERROR(INDEX($AJ$70:$AJ$81, ROWS($CO$4:CO55)), IFERROR(INDEX($AN$70:$AN$81, ROWS($CO$4:CO55)-ROWS($AJ$70:$AJ$81)), IFERROR(INDEX($AR$70:$AR$81, ROWS($CO$4:CO55)-ROWS($AJ$70:$AJ$81)-ROWS($AN$70:$AN$81)),IFERROR(INDEX($AV$70:$AV$81, ROWS($CO$4:CO55)-ROWS($AJ$70:$AJ$81)-ROWS($AN$70:$AN$81)-ROWS($AR$70:$AR$81)),IFERROR(INDEX($AZ$70:$AZ$81, ROWS($CO$4:CO55)-ROWS($AJ$70:$AJ$81)-ROWS($AN$70:$AN$81)-ROWS($AR$70:$AR$81)-ROWS($AV$70:$AV$81)),IFERROR(INDEX($BD$70:$BD$81, ROWS($CO$4:CO55)-ROWS($AJ$70:$AJ$81)-ROWS($AN$70:$AN$81)-ROWS($AR$70:$AR$81)-ROWS($AV$70:$AV$81)-ROWS($AZ$70:$AZ$81)),IFERROR(INDEX($BH$70:$BH$81, ROWS($CO$4:CO55)-ROWS($AJ$70:$AJ$81)-ROWS($AN$70:$AN$81)-ROWS($AR$70:$AR$81)-ROWS($AV$70:$AV$81)-ROWS($AZ$70:$AZ$81)-ROWS($BD$70:$BD$81)), "")))))))</f>
        <v>0</v>
      </c>
      <c r="CP57" s="316" t="str">
        <f t="shared" ca="1" si="42"/>
        <v/>
      </c>
      <c r="CQ57" s="316" t="str">
        <f>IF(OR(CR57="",CR57=0),"",MAX(CQ$5:CQ56)+1)</f>
        <v/>
      </c>
      <c r="CR57" s="316">
        <f>IFERROR(INDEX($AK$70:$AK$81, ROWS($CR$4:CR55)), IFERROR(INDEX($AO$70:$AO$81, ROWS($CR$4:CR55)-ROWS($AK$70:$AK$81)), IFERROR(INDEX($AS$70:$AS$81, ROWS($CR$4:CR55)-ROWS($AK$70:$AK$81)-ROWS($AO$70:$AO$81)),IFERROR(INDEX($AW$70:$AW$81, ROWS($CR$4:CR55)-ROWS($AK$70:$AK$81)-ROWS($AO$70:$AO$81)-ROWS($AS$70:$AS$81)),IFERROR(INDEX($BA$70:$BA$81, ROWS($CR$4:CR55)-ROWS($AK$70:$AK$81)-ROWS($AO$70:$AO$81)-ROWS($AS$70:$AS$81)-ROWS($AW$70:$AW$81)),IFERROR(INDEX($BE$70:$BE$81, ROWS($CR$4:CR55)-ROWS($AK$70:$AK$81)-ROWS($AO$70:$AO$81)-ROWS($AS$70:$AS$81)-ROWS($AW$70:$AW$81)-ROWS($BA$70:$BA$81)),IFERROR(INDEX($BI$70:$BI$81, ROWS($CR$4:CR55)-ROWS($AK$70:$AK$81)-ROWS($AO$70:$AO$81)-ROWS($AS$70:$AS$81)-ROWS($AW$70:$AW$81)-ROWS($BA$70:$BA$81)-ROWS($BE$70:$BE$81)), "")))))))</f>
        <v>0</v>
      </c>
      <c r="CS57" s="316" t="str">
        <f t="shared" ca="1" si="43"/>
        <v/>
      </c>
      <c r="CT57" s="413" t="str">
        <f t="shared" ca="1" si="44"/>
        <v/>
      </c>
      <c r="CU57" s="412" t="str">
        <f>IF(OR(CV57="",CV57=0),"",MAX(CU$5:CU56)+1)</f>
        <v/>
      </c>
      <c r="CV57" s="316" t="str">
        <f>IFERROR(INDEX($AJ$86:$AJ$97, ROWS($CV$4:CV55)), IFERROR(INDEX($AN$86:$AN$97, ROWS($CV$4:CV55)-ROWS($AJ$86:$AJ$97)), ""))</f>
        <v/>
      </c>
      <c r="CW57" s="316" t="str">
        <f t="shared" si="45"/>
        <v/>
      </c>
      <c r="CX57" s="316" t="str">
        <f>IF(OR(CY57="",CY57=0),"",MAX(CX$5:CX56)+1)</f>
        <v/>
      </c>
      <c r="CY57" s="316" t="str">
        <f>IFERROR(INDEX($AK$86:$AK$97, ROWS($CY$4:CY55)), IFERROR(INDEX($AO$86:$AO$97, ROWS($CY$4:CY55)-ROWS($AK$86:$AK$97)), ""))</f>
        <v/>
      </c>
      <c r="CZ57" s="316" t="str">
        <f t="shared" si="46"/>
        <v/>
      </c>
      <c r="DA57" s="413" t="str">
        <f t="shared" si="47"/>
        <v/>
      </c>
      <c r="DC57" s="438" t="str">
        <f ca="1">IF(OR(DD57="",DD57=0),"",MAX(DC$45:DC56)+1)</f>
        <v/>
      </c>
      <c r="DD57" s="435" t="str">
        <f t="shared" ca="1" si="130"/>
        <v/>
      </c>
      <c r="DE57" s="413" t="str">
        <f t="shared" ca="1" si="131"/>
        <v/>
      </c>
      <c r="DF57" s="432" t="str">
        <f ca="1">IF(OR(DG57="",DG57=0),"",MAX(DF$45:DF56)+1)</f>
        <v/>
      </c>
      <c r="DG57" s="414" t="str">
        <f t="shared" ca="1" si="132"/>
        <v/>
      </c>
      <c r="DH57" s="415" t="str">
        <f t="shared" ca="1" si="133"/>
        <v/>
      </c>
      <c r="DI57" s="414" t="str">
        <f t="shared" ca="1" si="134"/>
        <v/>
      </c>
      <c r="DJ57" s="413" t="str">
        <f t="shared" ca="1" si="135"/>
        <v/>
      </c>
      <c r="DK57" s="414" t="str">
        <f t="shared" ca="1" si="136"/>
        <v/>
      </c>
      <c r="DL57" s="415" t="str">
        <f t="shared" ca="1" si="137"/>
        <v/>
      </c>
      <c r="DM57" s="278"/>
      <c r="DN57" s="278"/>
      <c r="DO57" s="278"/>
      <c r="DP57" s="278"/>
      <c r="DQ57" s="278"/>
      <c r="DR57" s="278"/>
      <c r="DS57" s="278"/>
    </row>
    <row r="58" spans="16:123" ht="15.75" thickBot="1" x14ac:dyDescent="0.35">
      <c r="P58" s="1177"/>
      <c r="Q58" s="1178"/>
      <c r="R58" s="453"/>
      <c r="S58" s="402"/>
      <c r="U58" s="1177"/>
      <c r="V58" s="1178"/>
      <c r="W58" s="453"/>
      <c r="X58" s="402"/>
      <c r="AI58" s="304" t="str">
        <f t="shared" ca="1" si="159"/>
        <v/>
      </c>
      <c r="AJ58" s="305" t="str">
        <f t="shared" ca="1" si="138"/>
        <v/>
      </c>
      <c r="AK58" s="306" t="str">
        <f t="shared" ca="1" si="139"/>
        <v/>
      </c>
      <c r="AL58" s="307" t="str">
        <f t="shared" ca="1" si="140"/>
        <v/>
      </c>
      <c r="AM58" s="304" t="str">
        <f t="shared" ca="1" si="160"/>
        <v/>
      </c>
      <c r="AN58" s="305" t="str">
        <f t="shared" ca="1" si="141"/>
        <v/>
      </c>
      <c r="AO58" s="306" t="str">
        <f t="shared" ca="1" si="142"/>
        <v/>
      </c>
      <c r="AP58" s="307" t="str">
        <f t="shared" ca="1" si="143"/>
        <v/>
      </c>
      <c r="AQ58" s="304" t="str">
        <f t="shared" ca="1" si="161"/>
        <v/>
      </c>
      <c r="AR58" s="305" t="str">
        <f t="shared" ca="1" si="144"/>
        <v/>
      </c>
      <c r="AS58" s="306" t="str">
        <f t="shared" ca="1" si="145"/>
        <v/>
      </c>
      <c r="AT58" s="307" t="str">
        <f t="shared" ca="1" si="146"/>
        <v/>
      </c>
      <c r="AU58" s="304" t="str">
        <f t="shared" ca="1" si="162"/>
        <v/>
      </c>
      <c r="AV58" s="305" t="str">
        <f t="shared" ca="1" si="147"/>
        <v/>
      </c>
      <c r="AW58" s="306" t="str">
        <f t="shared" ca="1" si="148"/>
        <v/>
      </c>
      <c r="AX58" s="307" t="str">
        <f t="shared" ca="1" si="149"/>
        <v/>
      </c>
      <c r="AY58" s="304" t="str">
        <f t="shared" ca="1" si="163"/>
        <v/>
      </c>
      <c r="AZ58" s="305" t="str">
        <f t="shared" ca="1" si="150"/>
        <v/>
      </c>
      <c r="BA58" s="306" t="str">
        <f t="shared" ca="1" si="151"/>
        <v/>
      </c>
      <c r="BB58" s="307" t="str">
        <f t="shared" ca="1" si="152"/>
        <v/>
      </c>
      <c r="BC58" s="304" t="str">
        <f t="shared" ca="1" si="164"/>
        <v/>
      </c>
      <c r="BD58" s="305" t="str">
        <f t="shared" ca="1" si="153"/>
        <v/>
      </c>
      <c r="BE58" s="306" t="str">
        <f t="shared" ca="1" si="154"/>
        <v/>
      </c>
      <c r="BF58" s="307" t="str">
        <f t="shared" ca="1" si="155"/>
        <v/>
      </c>
      <c r="BG58" s="304" t="str">
        <f t="shared" ca="1" si="165"/>
        <v/>
      </c>
      <c r="BH58" s="305" t="str">
        <f t="shared" ca="1" si="156"/>
        <v/>
      </c>
      <c r="BI58" s="306" t="str">
        <f t="shared" ca="1" si="157"/>
        <v/>
      </c>
      <c r="BJ58" s="307" t="str">
        <f t="shared" ca="1" si="158"/>
        <v/>
      </c>
      <c r="BL58" s="412" t="str">
        <f ca="1">IF(OR(BM58="",BM58=0),"",MAX(BL$5:BL57)+1)</f>
        <v/>
      </c>
      <c r="BM58" s="316" t="str">
        <f ca="1">IFERROR(INDEX($AJ$6:$AJ$17, ROWS(BM$4:$BM56)), IFERROR(INDEX($AN$6:$AN$17, ROWS(BM$4:$BM56)-ROWS($AJ$6:$AJ$17)), IFERROR(INDEX($AR$6:$AR$17, ROWS(BM$4:$BM56)-ROWS($AJ$6:$AJ$17)-ROWS($AN$6:$AN$17)),IFERROR(INDEX($AV$6:$AV$17, ROWS(BM$4:$BM56)-ROWS($AJ$6:$AJ$17)-ROWS($AN$6:$AN$17)-ROWS($AR$6:$AR$17)),IFERROR(INDEX($AZ$6:$AZ$17, ROWS(BM$4:$BM56)-ROWS($AJ$6:$AJ$17)-ROWS($AN$6:$AN$17)-ROWS($AR$6:$AR$17)-ROWS($AV$6:$AV$17)),IFERROR(INDEX($BD$6:$BD$17, ROWS(BM$4:$BM56)-ROWS($AJ$6:$AJ$17)-ROWS($AN$6:$AN$17)-ROWS($AR$6:$AR$17)-ROWS($AV$6:$AV$17)-ROWS($AZ$6:$AZ$17)),IFERROR(INDEX($BH$6:$BH$17, ROWS(BM$4:$BM56)-ROWS($AJ$6:$AJ$17)-ROWS($AN$6:$AN$17)-ROWS($AR$6:$AR$17)-ROWS($AV$6:$AV$17)-ROWS($AZ$6:$AZ$17)-ROWS($BD$6:$BD$17)), "")))))))</f>
        <v/>
      </c>
      <c r="BN58" s="316" t="str">
        <f t="shared" ca="1" si="30"/>
        <v/>
      </c>
      <c r="BO58" s="316" t="str">
        <f ca="1">IF(OR(BP58="",BP58=0),"",MAX(BO$5:BO57)+1)</f>
        <v/>
      </c>
      <c r="BP58" s="316" t="str">
        <f ca="1">IFERROR(INDEX($AK$6:$AK$17, ROWS($BP$4:BP56)), IFERROR(INDEX($AO$6:$AO$17, ROWS($BP$4:BP56)-ROWS($AK$6:$AK$17)), IFERROR(INDEX($AS$6:$AS$17, ROWS($BP$4:BP56)-ROWS($AK$6:$AK$17)-ROWS($AO$6:$AO$17)),IFERROR(INDEX($AW$6:$AW$17, ROWS($BP$4:BP56)-ROWS($AK$6:$AK$17)-ROWS($AO$6:$AO$17)-ROWS($AS$6:$AS$17)),IFERROR(INDEX($BA$6:$BA$17, ROWS($BP$4:BP56)-ROWS($AK$6:$AK$17)-ROWS($AO$6:$AO$17)-ROWS($AS$6:$AS$17)-ROWS($AW$6:$AW$17)),IFERROR(INDEX($BE$6:$BE$17, ROWS($BP$4:BP56)-ROWS($AK$6:$AK$17)-ROWS($AO$6:$AO$17)-ROWS($AS$6:$AS$17)-ROWS($AW$6:$AW$17)-ROWS($BA$6:$BA$17)),IFERROR(INDEX($BI$6:$BI$17, ROWS($BP$4:BP56)-ROWS($AK$6:$AK$17)-ROWS($AO$6:$AO$17)-ROWS($AS$6:$AS$17)-ROWS($AW$6:$AW$17)-ROWS($BA$6:$BA$17)-ROWS($BE$6:$BE$17)), "")))))))</f>
        <v/>
      </c>
      <c r="BQ58" s="316" t="str">
        <f t="shared" ca="1" si="31"/>
        <v/>
      </c>
      <c r="BR58" s="413" t="str">
        <f t="shared" ca="1" si="32"/>
        <v/>
      </c>
      <c r="BS58" s="412" t="str">
        <f ca="1">IF(OR(BT58="",BT58=0),"",MAX(BS$5:BS57)+1)</f>
        <v/>
      </c>
      <c r="BT58" s="316" t="str">
        <f ca="1">IFERROR(INDEX($AJ$22:$AJ$33, ROWS($BT$4:BT56)), IFERROR(INDEX($AN$22:$AN$33, ROWS($BT$4:BT56)-ROWS($AJ$22:$AJ$33)), IFERROR(INDEX($AR$22:$AR$33, ROWS($BT$4:BT56)-ROWS($AJ$22:$AJ$33)-ROWS($AN$22:$AN$33)),IFERROR(INDEX($AV$22:$AV$33, ROWS($BT$4:BT56)-ROWS($AJ$22:$AJ$33)-ROWS($AN$22:$AN$33)-ROWS($AR$22:$AR$33)),IFERROR(INDEX($AZ$22:$AZ$33, ROWS($BT$4:BT56)-ROWS($AJ$22:$AJ$33)-ROWS($AN$22:$AN$33)-ROWS($AR$22:$AR$33)-ROWS($AV$22:$AV$33)),IFERROR(INDEX($BD$22:$BD$33, ROWS($BT$4:BT56)-ROWS($AJ$22:$AJ$33)-ROWS($AN$22:$AN$33)-ROWS($AR$22:$AR$33)-ROWS($AV$22:$AV$33)-ROWS($AZ$22:$AZ$33)),IFERROR(INDEX($BH$22:$BH$33, ROWS($BT$4:BT56)-ROWS($AJ$22:$AJ$33)-ROWS($AN$22:$AN$33)-ROWS($AR$22:$AR$33)-ROWS($AV$22:$AV$33)-ROWS($AZ$22:$AZ$33)-ROWS($BD$22:$BD$33)), "")))))))</f>
        <v/>
      </c>
      <c r="BU58" s="316" t="str">
        <f t="shared" ca="1" si="33"/>
        <v/>
      </c>
      <c r="BV58" s="316" t="str">
        <f ca="1">IF(OR(BW58="",BW58=0),"",MAX(BV$5:BV57)+1)</f>
        <v/>
      </c>
      <c r="BW58" s="316" t="str">
        <f ca="1">IFERROR(INDEX($AK$22:$AK$33, ROWS($BW$4:BW56)), IFERROR(INDEX($AO$22:$AO$33, ROWS($BW$4:BW56)-ROWS($AK$22:$AK$33)), IFERROR(INDEX($AS$22:$AS$33, ROWS($BW$4:BW56)-ROWS($AK$22:$AK$33)-ROWS($AO$22:$AO$33)),IFERROR(INDEX($AW$22:$AW$33, ROWS($BW$4:BW56)-ROWS($AK$22:$AK$33)-ROWS($AO$22:$AO$33)-ROWS($AS$22:$AS$33)),IFERROR(INDEX($BA$22:$BA$33, ROWS($BW$4:BW56)-ROWS($AK$22:$AK$33)-ROWS($AO$22:$AO$33)-ROWS($AS$22:$AS$33)-ROWS($AW$22:$AW$33)),IFERROR(INDEX($BE$22:$BE$33, ROWS($BW$4:BW56)-ROWS($AK$22:$AK$33)-ROWS($AO$22:$AO$33)-ROWS($AS$22:$AS$33)-ROWS($AW$22:$AW$33)-ROWS($BA$22:$BA$33)),IFERROR(INDEX($BI$22:$BI$33, ROWS($BW$4:BW56)-ROWS($AK$22:$AK$33)-ROWS($AO$22:$AO$33)-ROWS($AS$22:$AS$33)-ROWS($AW$22:$AW$33)-ROWS($BA$22:$BA$33)-ROWS($BE$22:$BE$33)), "")))))))</f>
        <v/>
      </c>
      <c r="BX58" s="316" t="str">
        <f t="shared" ca="1" si="34"/>
        <v/>
      </c>
      <c r="BY58" s="413" t="str">
        <f t="shared" ca="1" si="35"/>
        <v/>
      </c>
      <c r="BZ58" s="412" t="str">
        <f ca="1">IF(OR(CA58="",CA58=0),"",MAX(BZ$5:BZ57)+1)</f>
        <v/>
      </c>
      <c r="CA58" s="316" t="str">
        <f ca="1">IFERROR(INDEX($AJ$38:$AJ$49, ROWS($CA$4:CA56)), IFERROR(INDEX($AN$38:$AN$49, ROWS($CA$4:CA56)-ROWS($AJ$38:$AJ$49)), IFERROR(INDEX($AR$38:$AR$49, ROWS($CA$4:CA56)-ROWS($AJ$38:$AJ$49)-ROWS($AN$38:$AN$49)),IFERROR(INDEX($AV$38:$AV$49, ROWS($CA$4:CA56)-ROWS($AJ$38:$AJ$49)-ROWS($AN$38:$AN$49)-ROWS($AR$38:$AR$49)),IFERROR(INDEX($AZ$38:$AZ$49, ROWS($CA$4:CA56)-ROWS($AJ$38:$AJ$49)-ROWS($AN$38:$AN$49)-ROWS($AR$38:$AR$49)-ROWS($AV$38:$AV$49)),IFERROR(INDEX($BD$38:$BD$49, ROWS($CA$4:CA56)-ROWS($AJ$38:$AJ$49)-ROWS($AN$38:$AN$49)-ROWS($AR$38:$AR$49)-ROWS($AV$38:$AV$49)-ROWS($AZ$38:$AZ$49)),IFERROR(INDEX($BH$38:$BH$49, ROWS($CA$4:CA56)-ROWS($AJ$38:$AJ$49)-ROWS($AN$38:$AN$49)-ROWS($AR$38:$AR$49)-ROWS($AV$38:$AV$49)-ROWS($AZ$38:$AZ$49)-ROWS($BD$38:$BD$49)), "")))))))</f>
        <v/>
      </c>
      <c r="CB58" s="316" t="str">
        <f t="shared" ca="1" si="36"/>
        <v/>
      </c>
      <c r="CC58" s="316" t="str">
        <f ca="1">IF(OR(CD58="",CD58=0),"",MAX(CC$5:CC57)+1)</f>
        <v/>
      </c>
      <c r="CD58" s="316" t="str">
        <f ca="1">IFERROR(INDEX($AK$38:$AK$49, ROWS($CD$4:CD56)), IFERROR(INDEX($AO$38:$AO$49, ROWS($CD$4:CD56)-ROWS($AK$38:$AK$49)), IFERROR(INDEX($AS$38:$AS$49, ROWS($CD$4:CD56)-ROWS($AK$38:$AK$49)-ROWS($AO$38:$AO$49)),IFERROR(INDEX($AW$38:$AW$49, ROWS($CD$4:CD56)-ROWS($AK$38:$AK$49)-ROWS($AO$38:$AO$49)-ROWS($AS$38:$AS$49)),IFERROR(INDEX($BA$38:$BA$49, ROWS($CD$4:CD56)-ROWS($AK$38:$AK$49)-ROWS($AO$38:$AO$49)-ROWS($AS$38:$AS$49)-ROWS($AW$38:$AW$49)),IFERROR(INDEX($BE$38:$BE$49, ROWS($CD$4:CD56)-ROWS($AK$38:$AK$49)-ROWS($AO$38:$AO$49)-ROWS($AS$38:$AS$49)-ROWS($AW$38:$AW$49)-ROWS($BA$38:$BA$49)),IFERROR(INDEX($BI$38:$BI$49, ROWS($CD$4:CD56)-ROWS($AK$38:$AK$49)-ROWS($AO$38:$AO$49)-ROWS($AS$38:$AS$49)-ROWS($AW$38:$AW$49)-ROWS($BA$38:$BA$49)-ROWS($BE$38:$BE$49)), "")))))))</f>
        <v/>
      </c>
      <c r="CE58" s="316" t="str">
        <f t="shared" ca="1" si="37"/>
        <v/>
      </c>
      <c r="CF58" s="413" t="str">
        <f t="shared" ca="1" si="38"/>
        <v/>
      </c>
      <c r="CG58" s="412" t="str">
        <f ca="1">IF(OR(CH58="",CH58=0),"",MAX(CG$5:CG57)+1)</f>
        <v/>
      </c>
      <c r="CH58" s="316" t="str">
        <f ca="1">IFERROR(INDEX($AJ$54:$AJ$65, ROWS($CH$4:CH56)), IFERROR(INDEX($AN$54:$AN$65, ROWS($CH$4:CH56)-ROWS($AJ$54:$AJ$65)), IFERROR(INDEX($AR$54:$AR$65, ROWS($CH$4:CH56)-ROWS($AJ$54:$AJ$65)-ROWS($AN$54:$AN$65)),IFERROR(INDEX($AV$54:$AV$65, ROWS($CH$4:CH56)-ROWS($AJ$54:$AJ$65)-ROWS($AN$54:$AN$65)-ROWS($AR$54:$AR$65)),IFERROR(INDEX($AZ$54:$AZ$65, ROWS($CH$4:CH56)-ROWS($AJ$54:$AJ$65)-ROWS($AN$54:$AN$65)-ROWS($AR$54:$AR$65)-ROWS($AV$54:$AV$65)),IFERROR(INDEX($BD$54:$BD$65, ROWS($CH$4:CH56)-ROWS($AJ$54:$AJ$65)-ROWS($AN$54:$AN$65)-ROWS($AR$54:$AR$65)-ROWS($AV$54:$AV$65)-ROWS($AZ$54:$AZ$65)),IFERROR(INDEX($BH$54:$BH$65, ROWS($CH$4:CH56)-ROWS($AJ$54:$AJ$65)-ROWS($AN$54:$AN$65)-ROWS($AR$54:$AR$65)-ROWS($AV$54:$AV$65)-ROWS($AZ$54:$AZ$65)-ROWS($BD$54:$BD$65)), "")))))))</f>
        <v/>
      </c>
      <c r="CI58" s="316" t="str">
        <f t="shared" ca="1" si="39"/>
        <v/>
      </c>
      <c r="CJ58" s="316" t="str">
        <f ca="1">IF(OR(CK58="",CK58=0),"",MAX(CJ$5:CJ57)+1)</f>
        <v/>
      </c>
      <c r="CK58" s="316" t="str">
        <f ca="1">IFERROR(INDEX($AK$54:$AK$65, ROWS($CK$4:CK56)), IFERROR(INDEX($AO$54:$AO$65, ROWS($CK$4:CK56)-ROWS($AK$54:$AK$65)), IFERROR(INDEX($AS$54:$AS$65, ROWS($CK$4:CK56)-ROWS($AK$54:$AK$65)-ROWS($AO$54:$AO$65)),IFERROR(INDEX($AW$54:$AW$65, ROWS($CK$4:CK56)-ROWS($AK$54:$AK$65)-ROWS($AO$54:$AO$65)-ROWS($AS$54:$AS$65)),IFERROR(INDEX($BA$54:$BA$65, ROWS($CK$4:CK56)-ROWS($AK$54:$AK$65)-ROWS($AO$54:$AO$65)-ROWS($AS$54:$AS$65)-ROWS($AW$54:$AW$65)),IFERROR(INDEX($BE$54:$BE$65, ROWS($CK$4:CK56)-ROWS($AK$54:$AK$65)-ROWS($AO$54:$AO$65)-ROWS($AS$54:$AS$65)-ROWS($AW$54:$AW$65)-ROWS($BA$54:$BA$65)),IFERROR(INDEX($BI$54:$BI$65, ROWS($CK$4:CK56)-ROWS($AK$54:$AK$65)-ROWS($AO$54:$AO$65)-ROWS($AS$54:$AS$65)-ROWS($AW$54:$AW$65)-ROWS($BA$54:$BA$65)-ROWS($BE$54:$BE$65)), "")))))))</f>
        <v/>
      </c>
      <c r="CL58" s="316" t="str">
        <f t="shared" ca="1" si="40"/>
        <v/>
      </c>
      <c r="CM58" s="413" t="str">
        <f t="shared" ca="1" si="41"/>
        <v/>
      </c>
      <c r="CN58" s="412" t="str">
        <f>IF(OR(CO58="",CO58=0),"",MAX(CN$5:CN57)+1)</f>
        <v/>
      </c>
      <c r="CO58" s="316">
        <f>IFERROR(INDEX($AJ$70:$AJ$81, ROWS($CO$4:CO56)), IFERROR(INDEX($AN$70:$AN$81, ROWS($CO$4:CO56)-ROWS($AJ$70:$AJ$81)), IFERROR(INDEX($AR$70:$AR$81, ROWS($CO$4:CO56)-ROWS($AJ$70:$AJ$81)-ROWS($AN$70:$AN$81)),IFERROR(INDEX($AV$70:$AV$81, ROWS($CO$4:CO56)-ROWS($AJ$70:$AJ$81)-ROWS($AN$70:$AN$81)-ROWS($AR$70:$AR$81)),IFERROR(INDEX($AZ$70:$AZ$81, ROWS($CO$4:CO56)-ROWS($AJ$70:$AJ$81)-ROWS($AN$70:$AN$81)-ROWS($AR$70:$AR$81)-ROWS($AV$70:$AV$81)),IFERROR(INDEX($BD$70:$BD$81, ROWS($CO$4:CO56)-ROWS($AJ$70:$AJ$81)-ROWS($AN$70:$AN$81)-ROWS($AR$70:$AR$81)-ROWS($AV$70:$AV$81)-ROWS($AZ$70:$AZ$81)),IFERROR(INDEX($BH$70:$BH$81, ROWS($CO$4:CO56)-ROWS($AJ$70:$AJ$81)-ROWS($AN$70:$AN$81)-ROWS($AR$70:$AR$81)-ROWS($AV$70:$AV$81)-ROWS($AZ$70:$AZ$81)-ROWS($BD$70:$BD$81)), "")))))))</f>
        <v>0</v>
      </c>
      <c r="CP58" s="316" t="str">
        <f t="shared" ca="1" si="42"/>
        <v/>
      </c>
      <c r="CQ58" s="316" t="str">
        <f>IF(OR(CR58="",CR58=0),"",MAX(CQ$5:CQ57)+1)</f>
        <v/>
      </c>
      <c r="CR58" s="316">
        <f>IFERROR(INDEX($AK$70:$AK$81, ROWS($CR$4:CR56)), IFERROR(INDEX($AO$70:$AO$81, ROWS($CR$4:CR56)-ROWS($AK$70:$AK$81)), IFERROR(INDEX($AS$70:$AS$81, ROWS($CR$4:CR56)-ROWS($AK$70:$AK$81)-ROWS($AO$70:$AO$81)),IFERROR(INDEX($AW$70:$AW$81, ROWS($CR$4:CR56)-ROWS($AK$70:$AK$81)-ROWS($AO$70:$AO$81)-ROWS($AS$70:$AS$81)),IFERROR(INDEX($BA$70:$BA$81, ROWS($CR$4:CR56)-ROWS($AK$70:$AK$81)-ROWS($AO$70:$AO$81)-ROWS($AS$70:$AS$81)-ROWS($AW$70:$AW$81)),IFERROR(INDEX($BE$70:$BE$81, ROWS($CR$4:CR56)-ROWS($AK$70:$AK$81)-ROWS($AO$70:$AO$81)-ROWS($AS$70:$AS$81)-ROWS($AW$70:$AW$81)-ROWS($BA$70:$BA$81)),IFERROR(INDEX($BI$70:$BI$81, ROWS($CR$4:CR56)-ROWS($AK$70:$AK$81)-ROWS($AO$70:$AO$81)-ROWS($AS$70:$AS$81)-ROWS($AW$70:$AW$81)-ROWS($BA$70:$BA$81)-ROWS($BE$70:$BE$81)), "")))))))</f>
        <v>0</v>
      </c>
      <c r="CS58" s="316" t="str">
        <f t="shared" ca="1" si="43"/>
        <v/>
      </c>
      <c r="CT58" s="413" t="str">
        <f t="shared" ca="1" si="44"/>
        <v/>
      </c>
      <c r="CU58" s="412" t="str">
        <f>IF(OR(CV58="",CV58=0),"",MAX(CU$5:CU57)+1)</f>
        <v/>
      </c>
      <c r="CV58" s="316" t="str">
        <f>IFERROR(INDEX($AJ$86:$AJ$97, ROWS($CV$4:CV56)), IFERROR(INDEX($AN$86:$AN$97, ROWS($CV$4:CV56)-ROWS($AJ$86:$AJ$97)), ""))</f>
        <v/>
      </c>
      <c r="CW58" s="316" t="str">
        <f t="shared" si="45"/>
        <v/>
      </c>
      <c r="CX58" s="316" t="str">
        <f>IF(OR(CY58="",CY58=0),"",MAX(CX$5:CX57)+1)</f>
        <v/>
      </c>
      <c r="CY58" s="316" t="str">
        <f>IFERROR(INDEX($AK$86:$AK$97, ROWS($CY$4:CY56)), IFERROR(INDEX($AO$86:$AO$97, ROWS($CY$4:CY56)-ROWS($AK$86:$AK$97)), ""))</f>
        <v/>
      </c>
      <c r="CZ58" s="316" t="str">
        <f t="shared" si="46"/>
        <v/>
      </c>
      <c r="DA58" s="413" t="str">
        <f t="shared" si="47"/>
        <v/>
      </c>
      <c r="DC58" s="438" t="str">
        <f ca="1">IF(OR(DD58="",DD58=0),"",MAX(DC$45:DC57)+1)</f>
        <v/>
      </c>
      <c r="DD58" s="434" t="str">
        <f t="shared" ca="1" si="130"/>
        <v/>
      </c>
      <c r="DE58" s="413" t="str">
        <f t="shared" ca="1" si="131"/>
        <v/>
      </c>
      <c r="DF58" s="431" t="str">
        <f ca="1">IF(OR(DG58="",DG58=0),"",MAX(DF$45:DF57)+1)</f>
        <v/>
      </c>
      <c r="DG58" s="412" t="str">
        <f t="shared" ca="1" si="132"/>
        <v/>
      </c>
      <c r="DH58" s="413" t="str">
        <f t="shared" ca="1" si="133"/>
        <v/>
      </c>
      <c r="DI58" s="412" t="str">
        <f t="shared" ca="1" si="134"/>
        <v/>
      </c>
      <c r="DJ58" s="413" t="str">
        <f t="shared" ca="1" si="135"/>
        <v/>
      </c>
      <c r="DK58" s="412" t="str">
        <f t="shared" ca="1" si="136"/>
        <v/>
      </c>
      <c r="DL58" s="413" t="str">
        <f t="shared" ca="1" si="137"/>
        <v/>
      </c>
      <c r="DM58" s="278"/>
      <c r="DN58" s="278"/>
      <c r="DO58" s="278"/>
      <c r="DP58" s="278"/>
      <c r="DQ58" s="278"/>
      <c r="DR58" s="278"/>
      <c r="DS58" s="278"/>
    </row>
    <row r="59" spans="16:123" x14ac:dyDescent="0.3">
      <c r="P59" s="1177"/>
      <c r="Q59" s="1178"/>
      <c r="R59" s="453"/>
      <c r="S59" s="402"/>
      <c r="U59" s="1177"/>
      <c r="V59" s="1178"/>
      <c r="W59" s="453"/>
      <c r="X59" s="402"/>
      <c r="AB59" s="1170" t="s">
        <v>23</v>
      </c>
      <c r="AC59" s="1171"/>
      <c r="AD59" s="1171"/>
      <c r="AE59" s="1171"/>
      <c r="AF59" s="1172"/>
      <c r="AI59" s="304" t="str">
        <f t="shared" ca="1" si="159"/>
        <v/>
      </c>
      <c r="AJ59" s="305" t="str">
        <f t="shared" ca="1" si="138"/>
        <v/>
      </c>
      <c r="AK59" s="306" t="str">
        <f t="shared" ca="1" si="139"/>
        <v/>
      </c>
      <c r="AL59" s="307" t="str">
        <f t="shared" ca="1" si="140"/>
        <v/>
      </c>
      <c r="AM59" s="304" t="str">
        <f t="shared" ca="1" si="160"/>
        <v/>
      </c>
      <c r="AN59" s="305" t="str">
        <f t="shared" ca="1" si="141"/>
        <v/>
      </c>
      <c r="AO59" s="306" t="str">
        <f t="shared" ca="1" si="142"/>
        <v/>
      </c>
      <c r="AP59" s="307" t="str">
        <f t="shared" ca="1" si="143"/>
        <v/>
      </c>
      <c r="AQ59" s="304" t="str">
        <f t="shared" ca="1" si="161"/>
        <v/>
      </c>
      <c r="AR59" s="305" t="str">
        <f t="shared" ca="1" si="144"/>
        <v/>
      </c>
      <c r="AS59" s="306" t="str">
        <f t="shared" ca="1" si="145"/>
        <v/>
      </c>
      <c r="AT59" s="307" t="str">
        <f t="shared" ca="1" si="146"/>
        <v/>
      </c>
      <c r="AU59" s="304" t="str">
        <f t="shared" ca="1" si="162"/>
        <v/>
      </c>
      <c r="AV59" s="305" t="str">
        <f t="shared" ca="1" si="147"/>
        <v/>
      </c>
      <c r="AW59" s="306" t="str">
        <f t="shared" ca="1" si="148"/>
        <v/>
      </c>
      <c r="AX59" s="307" t="str">
        <f t="shared" ca="1" si="149"/>
        <v/>
      </c>
      <c r="AY59" s="304" t="str">
        <f t="shared" ca="1" si="163"/>
        <v/>
      </c>
      <c r="AZ59" s="305" t="str">
        <f t="shared" ca="1" si="150"/>
        <v/>
      </c>
      <c r="BA59" s="306" t="str">
        <f t="shared" ca="1" si="151"/>
        <v/>
      </c>
      <c r="BB59" s="307" t="str">
        <f t="shared" ca="1" si="152"/>
        <v/>
      </c>
      <c r="BC59" s="304" t="str">
        <f t="shared" ca="1" si="164"/>
        <v/>
      </c>
      <c r="BD59" s="305" t="str">
        <f t="shared" ca="1" si="153"/>
        <v/>
      </c>
      <c r="BE59" s="306" t="str">
        <f t="shared" ca="1" si="154"/>
        <v/>
      </c>
      <c r="BF59" s="307" t="str">
        <f t="shared" ca="1" si="155"/>
        <v/>
      </c>
      <c r="BG59" s="304" t="str">
        <f t="shared" ca="1" si="165"/>
        <v/>
      </c>
      <c r="BH59" s="305" t="str">
        <f t="shared" ca="1" si="156"/>
        <v/>
      </c>
      <c r="BI59" s="306" t="str">
        <f t="shared" ca="1" si="157"/>
        <v/>
      </c>
      <c r="BJ59" s="307" t="str">
        <f t="shared" ca="1" si="158"/>
        <v/>
      </c>
      <c r="BL59" s="412" t="str">
        <f ca="1">IF(OR(BM59="",BM59=0),"",MAX(BL$5:BL58)+1)</f>
        <v/>
      </c>
      <c r="BM59" s="316" t="str">
        <f ca="1">IFERROR(INDEX($AJ$6:$AJ$17, ROWS(BM$4:$BM57)), IFERROR(INDEX($AN$6:$AN$17, ROWS(BM$4:$BM57)-ROWS($AJ$6:$AJ$17)), IFERROR(INDEX($AR$6:$AR$17, ROWS(BM$4:$BM57)-ROWS($AJ$6:$AJ$17)-ROWS($AN$6:$AN$17)),IFERROR(INDEX($AV$6:$AV$17, ROWS(BM$4:$BM57)-ROWS($AJ$6:$AJ$17)-ROWS($AN$6:$AN$17)-ROWS($AR$6:$AR$17)),IFERROR(INDEX($AZ$6:$AZ$17, ROWS(BM$4:$BM57)-ROWS($AJ$6:$AJ$17)-ROWS($AN$6:$AN$17)-ROWS($AR$6:$AR$17)-ROWS($AV$6:$AV$17)),IFERROR(INDEX($BD$6:$BD$17, ROWS(BM$4:$BM57)-ROWS($AJ$6:$AJ$17)-ROWS($AN$6:$AN$17)-ROWS($AR$6:$AR$17)-ROWS($AV$6:$AV$17)-ROWS($AZ$6:$AZ$17)),IFERROR(INDEX($BH$6:$BH$17, ROWS(BM$4:$BM57)-ROWS($AJ$6:$AJ$17)-ROWS($AN$6:$AN$17)-ROWS($AR$6:$AR$17)-ROWS($AV$6:$AV$17)-ROWS($AZ$6:$AZ$17)-ROWS($BD$6:$BD$17)), "")))))))</f>
        <v/>
      </c>
      <c r="BN59" s="316" t="str">
        <f t="shared" ca="1" si="30"/>
        <v/>
      </c>
      <c r="BO59" s="316" t="str">
        <f ca="1">IF(OR(BP59="",BP59=0),"",MAX(BO$5:BO58)+1)</f>
        <v/>
      </c>
      <c r="BP59" s="316" t="str">
        <f ca="1">IFERROR(INDEX($AK$6:$AK$17, ROWS($BP$4:BP57)), IFERROR(INDEX($AO$6:$AO$17, ROWS($BP$4:BP57)-ROWS($AK$6:$AK$17)), IFERROR(INDEX($AS$6:$AS$17, ROWS($BP$4:BP57)-ROWS($AK$6:$AK$17)-ROWS($AO$6:$AO$17)),IFERROR(INDEX($AW$6:$AW$17, ROWS($BP$4:BP57)-ROWS($AK$6:$AK$17)-ROWS($AO$6:$AO$17)-ROWS($AS$6:$AS$17)),IFERROR(INDEX($BA$6:$BA$17, ROWS($BP$4:BP57)-ROWS($AK$6:$AK$17)-ROWS($AO$6:$AO$17)-ROWS($AS$6:$AS$17)-ROWS($AW$6:$AW$17)),IFERROR(INDEX($BE$6:$BE$17, ROWS($BP$4:BP57)-ROWS($AK$6:$AK$17)-ROWS($AO$6:$AO$17)-ROWS($AS$6:$AS$17)-ROWS($AW$6:$AW$17)-ROWS($BA$6:$BA$17)),IFERROR(INDEX($BI$6:$BI$17, ROWS($BP$4:BP57)-ROWS($AK$6:$AK$17)-ROWS($AO$6:$AO$17)-ROWS($AS$6:$AS$17)-ROWS($AW$6:$AW$17)-ROWS($BA$6:$BA$17)-ROWS($BE$6:$BE$17)), "")))))))</f>
        <v/>
      </c>
      <c r="BQ59" s="316" t="str">
        <f t="shared" ca="1" si="31"/>
        <v/>
      </c>
      <c r="BR59" s="413" t="str">
        <f t="shared" ca="1" si="32"/>
        <v/>
      </c>
      <c r="BS59" s="412" t="str">
        <f ca="1">IF(OR(BT59="",BT59=0),"",MAX(BS$5:BS58)+1)</f>
        <v/>
      </c>
      <c r="BT59" s="316" t="str">
        <f ca="1">IFERROR(INDEX($AJ$22:$AJ$33, ROWS($BT$4:BT57)), IFERROR(INDEX($AN$22:$AN$33, ROWS($BT$4:BT57)-ROWS($AJ$22:$AJ$33)), IFERROR(INDEX($AR$22:$AR$33, ROWS($BT$4:BT57)-ROWS($AJ$22:$AJ$33)-ROWS($AN$22:$AN$33)),IFERROR(INDEX($AV$22:$AV$33, ROWS($BT$4:BT57)-ROWS($AJ$22:$AJ$33)-ROWS($AN$22:$AN$33)-ROWS($AR$22:$AR$33)),IFERROR(INDEX($AZ$22:$AZ$33, ROWS($BT$4:BT57)-ROWS($AJ$22:$AJ$33)-ROWS($AN$22:$AN$33)-ROWS($AR$22:$AR$33)-ROWS($AV$22:$AV$33)),IFERROR(INDEX($BD$22:$BD$33, ROWS($BT$4:BT57)-ROWS($AJ$22:$AJ$33)-ROWS($AN$22:$AN$33)-ROWS($AR$22:$AR$33)-ROWS($AV$22:$AV$33)-ROWS($AZ$22:$AZ$33)),IFERROR(INDEX($BH$22:$BH$33, ROWS($BT$4:BT57)-ROWS($AJ$22:$AJ$33)-ROWS($AN$22:$AN$33)-ROWS($AR$22:$AR$33)-ROWS($AV$22:$AV$33)-ROWS($AZ$22:$AZ$33)-ROWS($BD$22:$BD$33)), "")))))))</f>
        <v/>
      </c>
      <c r="BU59" s="316" t="str">
        <f t="shared" ca="1" si="33"/>
        <v/>
      </c>
      <c r="BV59" s="316" t="str">
        <f ca="1">IF(OR(BW59="",BW59=0),"",MAX(BV$5:BV58)+1)</f>
        <v/>
      </c>
      <c r="BW59" s="316" t="str">
        <f ca="1">IFERROR(INDEX($AK$22:$AK$33, ROWS($BW$4:BW57)), IFERROR(INDEX($AO$22:$AO$33, ROWS($BW$4:BW57)-ROWS($AK$22:$AK$33)), IFERROR(INDEX($AS$22:$AS$33, ROWS($BW$4:BW57)-ROWS($AK$22:$AK$33)-ROWS($AO$22:$AO$33)),IFERROR(INDEX($AW$22:$AW$33, ROWS($BW$4:BW57)-ROWS($AK$22:$AK$33)-ROWS($AO$22:$AO$33)-ROWS($AS$22:$AS$33)),IFERROR(INDEX($BA$22:$BA$33, ROWS($BW$4:BW57)-ROWS($AK$22:$AK$33)-ROWS($AO$22:$AO$33)-ROWS($AS$22:$AS$33)-ROWS($AW$22:$AW$33)),IFERROR(INDEX($BE$22:$BE$33, ROWS($BW$4:BW57)-ROWS($AK$22:$AK$33)-ROWS($AO$22:$AO$33)-ROWS($AS$22:$AS$33)-ROWS($AW$22:$AW$33)-ROWS($BA$22:$BA$33)),IFERROR(INDEX($BI$22:$BI$33, ROWS($BW$4:BW57)-ROWS($AK$22:$AK$33)-ROWS($AO$22:$AO$33)-ROWS($AS$22:$AS$33)-ROWS($AW$22:$AW$33)-ROWS($BA$22:$BA$33)-ROWS($BE$22:$BE$33)), "")))))))</f>
        <v/>
      </c>
      <c r="BX59" s="316" t="str">
        <f t="shared" ca="1" si="34"/>
        <v/>
      </c>
      <c r="BY59" s="413" t="str">
        <f t="shared" ca="1" si="35"/>
        <v/>
      </c>
      <c r="BZ59" s="412" t="str">
        <f ca="1">IF(OR(CA59="",CA59=0),"",MAX(BZ$5:BZ58)+1)</f>
        <v/>
      </c>
      <c r="CA59" s="316" t="str">
        <f ca="1">IFERROR(INDEX($AJ$38:$AJ$49, ROWS($CA$4:CA57)), IFERROR(INDEX($AN$38:$AN$49, ROWS($CA$4:CA57)-ROWS($AJ$38:$AJ$49)), IFERROR(INDEX($AR$38:$AR$49, ROWS($CA$4:CA57)-ROWS($AJ$38:$AJ$49)-ROWS($AN$38:$AN$49)),IFERROR(INDEX($AV$38:$AV$49, ROWS($CA$4:CA57)-ROWS($AJ$38:$AJ$49)-ROWS($AN$38:$AN$49)-ROWS($AR$38:$AR$49)),IFERROR(INDEX($AZ$38:$AZ$49, ROWS($CA$4:CA57)-ROWS($AJ$38:$AJ$49)-ROWS($AN$38:$AN$49)-ROWS($AR$38:$AR$49)-ROWS($AV$38:$AV$49)),IFERROR(INDEX($BD$38:$BD$49, ROWS($CA$4:CA57)-ROWS($AJ$38:$AJ$49)-ROWS($AN$38:$AN$49)-ROWS($AR$38:$AR$49)-ROWS($AV$38:$AV$49)-ROWS($AZ$38:$AZ$49)),IFERROR(INDEX($BH$38:$BH$49, ROWS($CA$4:CA57)-ROWS($AJ$38:$AJ$49)-ROWS($AN$38:$AN$49)-ROWS($AR$38:$AR$49)-ROWS($AV$38:$AV$49)-ROWS($AZ$38:$AZ$49)-ROWS($BD$38:$BD$49)), "")))))))</f>
        <v/>
      </c>
      <c r="CB59" s="316" t="str">
        <f t="shared" ca="1" si="36"/>
        <v/>
      </c>
      <c r="CC59" s="316" t="str">
        <f ca="1">IF(OR(CD59="",CD59=0),"",MAX(CC$5:CC58)+1)</f>
        <v/>
      </c>
      <c r="CD59" s="316" t="str">
        <f ca="1">IFERROR(INDEX($AK$38:$AK$49, ROWS($CD$4:CD57)), IFERROR(INDEX($AO$38:$AO$49, ROWS($CD$4:CD57)-ROWS($AK$38:$AK$49)), IFERROR(INDEX($AS$38:$AS$49, ROWS($CD$4:CD57)-ROWS($AK$38:$AK$49)-ROWS($AO$38:$AO$49)),IFERROR(INDEX($AW$38:$AW$49, ROWS($CD$4:CD57)-ROWS($AK$38:$AK$49)-ROWS($AO$38:$AO$49)-ROWS($AS$38:$AS$49)),IFERROR(INDEX($BA$38:$BA$49, ROWS($CD$4:CD57)-ROWS($AK$38:$AK$49)-ROWS($AO$38:$AO$49)-ROWS($AS$38:$AS$49)-ROWS($AW$38:$AW$49)),IFERROR(INDEX($BE$38:$BE$49, ROWS($CD$4:CD57)-ROWS($AK$38:$AK$49)-ROWS($AO$38:$AO$49)-ROWS($AS$38:$AS$49)-ROWS($AW$38:$AW$49)-ROWS($BA$38:$BA$49)),IFERROR(INDEX($BI$38:$BI$49, ROWS($CD$4:CD57)-ROWS($AK$38:$AK$49)-ROWS($AO$38:$AO$49)-ROWS($AS$38:$AS$49)-ROWS($AW$38:$AW$49)-ROWS($BA$38:$BA$49)-ROWS($BE$38:$BE$49)), "")))))))</f>
        <v/>
      </c>
      <c r="CE59" s="316" t="str">
        <f t="shared" ca="1" si="37"/>
        <v/>
      </c>
      <c r="CF59" s="413" t="str">
        <f t="shared" ca="1" si="38"/>
        <v/>
      </c>
      <c r="CG59" s="412" t="str">
        <f ca="1">IF(OR(CH59="",CH59=0),"",MAX(CG$5:CG58)+1)</f>
        <v/>
      </c>
      <c r="CH59" s="316" t="str">
        <f ca="1">IFERROR(INDEX($AJ$54:$AJ$65, ROWS($CH$4:CH57)), IFERROR(INDEX($AN$54:$AN$65, ROWS($CH$4:CH57)-ROWS($AJ$54:$AJ$65)), IFERROR(INDEX($AR$54:$AR$65, ROWS($CH$4:CH57)-ROWS($AJ$54:$AJ$65)-ROWS($AN$54:$AN$65)),IFERROR(INDEX($AV$54:$AV$65, ROWS($CH$4:CH57)-ROWS($AJ$54:$AJ$65)-ROWS($AN$54:$AN$65)-ROWS($AR$54:$AR$65)),IFERROR(INDEX($AZ$54:$AZ$65, ROWS($CH$4:CH57)-ROWS($AJ$54:$AJ$65)-ROWS($AN$54:$AN$65)-ROWS($AR$54:$AR$65)-ROWS($AV$54:$AV$65)),IFERROR(INDEX($BD$54:$BD$65, ROWS($CH$4:CH57)-ROWS($AJ$54:$AJ$65)-ROWS($AN$54:$AN$65)-ROWS($AR$54:$AR$65)-ROWS($AV$54:$AV$65)-ROWS($AZ$54:$AZ$65)),IFERROR(INDEX($BH$54:$BH$65, ROWS($CH$4:CH57)-ROWS($AJ$54:$AJ$65)-ROWS($AN$54:$AN$65)-ROWS($AR$54:$AR$65)-ROWS($AV$54:$AV$65)-ROWS($AZ$54:$AZ$65)-ROWS($BD$54:$BD$65)), "")))))))</f>
        <v/>
      </c>
      <c r="CI59" s="316" t="str">
        <f t="shared" ca="1" si="39"/>
        <v/>
      </c>
      <c r="CJ59" s="316" t="str">
        <f ca="1">IF(OR(CK59="",CK59=0),"",MAX(CJ$5:CJ58)+1)</f>
        <v/>
      </c>
      <c r="CK59" s="316" t="str">
        <f ca="1">IFERROR(INDEX($AK$54:$AK$65, ROWS($CK$4:CK57)), IFERROR(INDEX($AO$54:$AO$65, ROWS($CK$4:CK57)-ROWS($AK$54:$AK$65)), IFERROR(INDEX($AS$54:$AS$65, ROWS($CK$4:CK57)-ROWS($AK$54:$AK$65)-ROWS($AO$54:$AO$65)),IFERROR(INDEX($AW$54:$AW$65, ROWS($CK$4:CK57)-ROWS($AK$54:$AK$65)-ROWS($AO$54:$AO$65)-ROWS($AS$54:$AS$65)),IFERROR(INDEX($BA$54:$BA$65, ROWS($CK$4:CK57)-ROWS($AK$54:$AK$65)-ROWS($AO$54:$AO$65)-ROWS($AS$54:$AS$65)-ROWS($AW$54:$AW$65)),IFERROR(INDEX($BE$54:$BE$65, ROWS($CK$4:CK57)-ROWS($AK$54:$AK$65)-ROWS($AO$54:$AO$65)-ROWS($AS$54:$AS$65)-ROWS($AW$54:$AW$65)-ROWS($BA$54:$BA$65)),IFERROR(INDEX($BI$54:$BI$65, ROWS($CK$4:CK57)-ROWS($AK$54:$AK$65)-ROWS($AO$54:$AO$65)-ROWS($AS$54:$AS$65)-ROWS($AW$54:$AW$65)-ROWS($BA$54:$BA$65)-ROWS($BE$54:$BE$65)), "")))))))</f>
        <v/>
      </c>
      <c r="CL59" s="316" t="str">
        <f t="shared" ca="1" si="40"/>
        <v/>
      </c>
      <c r="CM59" s="413" t="str">
        <f t="shared" ca="1" si="41"/>
        <v/>
      </c>
      <c r="CN59" s="412" t="str">
        <f>IF(OR(CO59="",CO59=0),"",MAX(CN$5:CN58)+1)</f>
        <v/>
      </c>
      <c r="CO59" s="316">
        <f>IFERROR(INDEX($AJ$70:$AJ$81, ROWS($CO$4:CO57)), IFERROR(INDEX($AN$70:$AN$81, ROWS($CO$4:CO57)-ROWS($AJ$70:$AJ$81)), IFERROR(INDEX($AR$70:$AR$81, ROWS($CO$4:CO57)-ROWS($AJ$70:$AJ$81)-ROWS($AN$70:$AN$81)),IFERROR(INDEX($AV$70:$AV$81, ROWS($CO$4:CO57)-ROWS($AJ$70:$AJ$81)-ROWS($AN$70:$AN$81)-ROWS($AR$70:$AR$81)),IFERROR(INDEX($AZ$70:$AZ$81, ROWS($CO$4:CO57)-ROWS($AJ$70:$AJ$81)-ROWS($AN$70:$AN$81)-ROWS($AR$70:$AR$81)-ROWS($AV$70:$AV$81)),IFERROR(INDEX($BD$70:$BD$81, ROWS($CO$4:CO57)-ROWS($AJ$70:$AJ$81)-ROWS($AN$70:$AN$81)-ROWS($AR$70:$AR$81)-ROWS($AV$70:$AV$81)-ROWS($AZ$70:$AZ$81)),IFERROR(INDEX($BH$70:$BH$81, ROWS($CO$4:CO57)-ROWS($AJ$70:$AJ$81)-ROWS($AN$70:$AN$81)-ROWS($AR$70:$AR$81)-ROWS($AV$70:$AV$81)-ROWS($AZ$70:$AZ$81)-ROWS($BD$70:$BD$81)), "")))))))</f>
        <v>0</v>
      </c>
      <c r="CP59" s="316" t="str">
        <f t="shared" ca="1" si="42"/>
        <v/>
      </c>
      <c r="CQ59" s="316" t="str">
        <f>IF(OR(CR59="",CR59=0),"",MAX(CQ$5:CQ58)+1)</f>
        <v/>
      </c>
      <c r="CR59" s="316">
        <f>IFERROR(INDEX($AK$70:$AK$81, ROWS($CR$4:CR57)), IFERROR(INDEX($AO$70:$AO$81, ROWS($CR$4:CR57)-ROWS($AK$70:$AK$81)), IFERROR(INDEX($AS$70:$AS$81, ROWS($CR$4:CR57)-ROWS($AK$70:$AK$81)-ROWS($AO$70:$AO$81)),IFERROR(INDEX($AW$70:$AW$81, ROWS($CR$4:CR57)-ROWS($AK$70:$AK$81)-ROWS($AO$70:$AO$81)-ROWS($AS$70:$AS$81)),IFERROR(INDEX($BA$70:$BA$81, ROWS($CR$4:CR57)-ROWS($AK$70:$AK$81)-ROWS($AO$70:$AO$81)-ROWS($AS$70:$AS$81)-ROWS($AW$70:$AW$81)),IFERROR(INDEX($BE$70:$BE$81, ROWS($CR$4:CR57)-ROWS($AK$70:$AK$81)-ROWS($AO$70:$AO$81)-ROWS($AS$70:$AS$81)-ROWS($AW$70:$AW$81)-ROWS($BA$70:$BA$81)),IFERROR(INDEX($BI$70:$BI$81, ROWS($CR$4:CR57)-ROWS($AK$70:$AK$81)-ROWS($AO$70:$AO$81)-ROWS($AS$70:$AS$81)-ROWS($AW$70:$AW$81)-ROWS($BA$70:$BA$81)-ROWS($BE$70:$BE$81)), "")))))))</f>
        <v>0</v>
      </c>
      <c r="CS59" s="316" t="str">
        <f t="shared" ca="1" si="43"/>
        <v/>
      </c>
      <c r="CT59" s="413" t="str">
        <f t="shared" ca="1" si="44"/>
        <v/>
      </c>
      <c r="CU59" s="412" t="str">
        <f>IF(OR(CV59="",CV59=0),"",MAX(CU$5:CU58)+1)</f>
        <v/>
      </c>
      <c r="CV59" s="316" t="str">
        <f>IFERROR(INDEX($AJ$86:$AJ$97, ROWS($CV$4:CV57)), IFERROR(INDEX($AN$86:$AN$97, ROWS($CV$4:CV57)-ROWS($AJ$86:$AJ$97)), ""))</f>
        <v/>
      </c>
      <c r="CW59" s="316" t="str">
        <f t="shared" si="45"/>
        <v/>
      </c>
      <c r="CX59" s="316" t="str">
        <f>IF(OR(CY59="",CY59=0),"",MAX(CX$5:CX58)+1)</f>
        <v/>
      </c>
      <c r="CY59" s="316" t="str">
        <f>IFERROR(INDEX($AK$86:$AK$97, ROWS($CY$4:CY57)), IFERROR(INDEX($AO$86:$AO$97, ROWS($CY$4:CY57)-ROWS($AK$86:$AK$97)), ""))</f>
        <v/>
      </c>
      <c r="CZ59" s="316" t="str">
        <f t="shared" si="46"/>
        <v/>
      </c>
      <c r="DA59" s="413" t="str">
        <f t="shared" si="47"/>
        <v/>
      </c>
      <c r="DC59" s="438" t="str">
        <f ca="1">IF(OR(DD59="",DD59=0),"",MAX(DC$45:DC58)+1)</f>
        <v/>
      </c>
      <c r="DD59" s="434" t="str">
        <f t="shared" ca="1" si="130"/>
        <v/>
      </c>
      <c r="DE59" s="413" t="str">
        <f t="shared" ca="1" si="131"/>
        <v/>
      </c>
      <c r="DF59" s="431" t="str">
        <f ca="1">IF(OR(DG59="",DG59=0),"",MAX(DF$45:DF58)+1)</f>
        <v/>
      </c>
      <c r="DG59" s="412" t="str">
        <f t="shared" ca="1" si="132"/>
        <v/>
      </c>
      <c r="DH59" s="413" t="str">
        <f t="shared" ca="1" si="133"/>
        <v/>
      </c>
      <c r="DI59" s="412" t="str">
        <f t="shared" ca="1" si="134"/>
        <v/>
      </c>
      <c r="DJ59" s="413" t="str">
        <f t="shared" ca="1" si="135"/>
        <v/>
      </c>
      <c r="DK59" s="412" t="str">
        <f t="shared" ca="1" si="136"/>
        <v/>
      </c>
      <c r="DL59" s="413" t="str">
        <f t="shared" ca="1" si="137"/>
        <v/>
      </c>
      <c r="DM59" s="278"/>
      <c r="DN59" s="278"/>
      <c r="DO59" s="278"/>
      <c r="DP59" s="278"/>
      <c r="DQ59" s="278"/>
      <c r="DR59" s="278"/>
      <c r="DS59" s="278"/>
    </row>
    <row r="60" spans="16:123" x14ac:dyDescent="0.3">
      <c r="P60" s="1177"/>
      <c r="Q60" s="1178"/>
      <c r="R60" s="453"/>
      <c r="S60" s="402"/>
      <c r="U60" s="1177"/>
      <c r="V60" s="1178"/>
      <c r="W60" s="453"/>
      <c r="X60" s="402"/>
      <c r="AB60" s="362"/>
      <c r="AC60" s="396" t="s">
        <v>495</v>
      </c>
      <c r="AD60" s="397" t="s">
        <v>192</v>
      </c>
      <c r="AE60" s="397" t="s">
        <v>193</v>
      </c>
      <c r="AF60" s="398" t="s">
        <v>261</v>
      </c>
      <c r="AI60" s="304" t="str">
        <f t="shared" ca="1" si="159"/>
        <v/>
      </c>
      <c r="AJ60" s="305" t="str">
        <f t="shared" ca="1" si="138"/>
        <v/>
      </c>
      <c r="AK60" s="306" t="str">
        <f t="shared" ca="1" si="139"/>
        <v/>
      </c>
      <c r="AL60" s="307" t="str">
        <f t="shared" ca="1" si="140"/>
        <v/>
      </c>
      <c r="AM60" s="304" t="str">
        <f t="shared" ca="1" si="160"/>
        <v/>
      </c>
      <c r="AN60" s="305" t="str">
        <f t="shared" ca="1" si="141"/>
        <v/>
      </c>
      <c r="AO60" s="306" t="str">
        <f t="shared" ca="1" si="142"/>
        <v/>
      </c>
      <c r="AP60" s="307" t="str">
        <f t="shared" ca="1" si="143"/>
        <v/>
      </c>
      <c r="AQ60" s="304" t="str">
        <f t="shared" ca="1" si="161"/>
        <v/>
      </c>
      <c r="AR60" s="305" t="str">
        <f t="shared" ca="1" si="144"/>
        <v/>
      </c>
      <c r="AS60" s="306" t="str">
        <f t="shared" ca="1" si="145"/>
        <v/>
      </c>
      <c r="AT60" s="307" t="str">
        <f t="shared" ca="1" si="146"/>
        <v/>
      </c>
      <c r="AU60" s="304" t="str">
        <f t="shared" ca="1" si="162"/>
        <v/>
      </c>
      <c r="AV60" s="305" t="str">
        <f t="shared" ca="1" si="147"/>
        <v/>
      </c>
      <c r="AW60" s="306" t="str">
        <f t="shared" ca="1" si="148"/>
        <v/>
      </c>
      <c r="AX60" s="307" t="str">
        <f t="shared" ca="1" si="149"/>
        <v/>
      </c>
      <c r="AY60" s="304" t="str">
        <f t="shared" ca="1" si="163"/>
        <v/>
      </c>
      <c r="AZ60" s="305" t="str">
        <f t="shared" ca="1" si="150"/>
        <v/>
      </c>
      <c r="BA60" s="306" t="str">
        <f t="shared" ca="1" si="151"/>
        <v/>
      </c>
      <c r="BB60" s="307" t="str">
        <f t="shared" ca="1" si="152"/>
        <v/>
      </c>
      <c r="BC60" s="304" t="str">
        <f t="shared" ca="1" si="164"/>
        <v/>
      </c>
      <c r="BD60" s="305" t="str">
        <f t="shared" ca="1" si="153"/>
        <v/>
      </c>
      <c r="BE60" s="306" t="str">
        <f t="shared" ca="1" si="154"/>
        <v/>
      </c>
      <c r="BF60" s="307" t="str">
        <f t="shared" ca="1" si="155"/>
        <v/>
      </c>
      <c r="BG60" s="304" t="str">
        <f t="shared" ca="1" si="165"/>
        <v/>
      </c>
      <c r="BH60" s="305" t="str">
        <f t="shared" ca="1" si="156"/>
        <v/>
      </c>
      <c r="BI60" s="306" t="str">
        <f t="shared" ca="1" si="157"/>
        <v/>
      </c>
      <c r="BJ60" s="307" t="str">
        <f t="shared" ca="1" si="158"/>
        <v/>
      </c>
      <c r="BL60" s="412" t="str">
        <f ca="1">IF(OR(BM60="",BM60=0),"",MAX(BL$5:BL59)+1)</f>
        <v/>
      </c>
      <c r="BM60" s="316" t="str">
        <f ca="1">IFERROR(INDEX($AJ$6:$AJ$17, ROWS(BM$4:$BM58)), IFERROR(INDEX($AN$6:$AN$17, ROWS(BM$4:$BM58)-ROWS($AJ$6:$AJ$17)), IFERROR(INDEX($AR$6:$AR$17, ROWS(BM$4:$BM58)-ROWS($AJ$6:$AJ$17)-ROWS($AN$6:$AN$17)),IFERROR(INDEX($AV$6:$AV$17, ROWS(BM$4:$BM58)-ROWS($AJ$6:$AJ$17)-ROWS($AN$6:$AN$17)-ROWS($AR$6:$AR$17)),IFERROR(INDEX($AZ$6:$AZ$17, ROWS(BM$4:$BM58)-ROWS($AJ$6:$AJ$17)-ROWS($AN$6:$AN$17)-ROWS($AR$6:$AR$17)-ROWS($AV$6:$AV$17)),IFERROR(INDEX($BD$6:$BD$17, ROWS(BM$4:$BM58)-ROWS($AJ$6:$AJ$17)-ROWS($AN$6:$AN$17)-ROWS($AR$6:$AR$17)-ROWS($AV$6:$AV$17)-ROWS($AZ$6:$AZ$17)),IFERROR(INDEX($BH$6:$BH$17, ROWS(BM$4:$BM58)-ROWS($AJ$6:$AJ$17)-ROWS($AN$6:$AN$17)-ROWS($AR$6:$AR$17)-ROWS($AV$6:$AV$17)-ROWS($AZ$6:$AZ$17)-ROWS($BD$6:$BD$17)), "")))))))</f>
        <v/>
      </c>
      <c r="BN60" s="316" t="str">
        <f t="shared" ca="1" si="30"/>
        <v/>
      </c>
      <c r="BO60" s="316" t="str">
        <f ca="1">IF(OR(BP60="",BP60=0),"",MAX(BO$5:BO59)+1)</f>
        <v/>
      </c>
      <c r="BP60" s="316" t="str">
        <f ca="1">IFERROR(INDEX($AK$6:$AK$17, ROWS($BP$4:BP58)), IFERROR(INDEX($AO$6:$AO$17, ROWS($BP$4:BP58)-ROWS($AK$6:$AK$17)), IFERROR(INDEX($AS$6:$AS$17, ROWS($BP$4:BP58)-ROWS($AK$6:$AK$17)-ROWS($AO$6:$AO$17)),IFERROR(INDEX($AW$6:$AW$17, ROWS($BP$4:BP58)-ROWS($AK$6:$AK$17)-ROWS($AO$6:$AO$17)-ROWS($AS$6:$AS$17)),IFERROR(INDEX($BA$6:$BA$17, ROWS($BP$4:BP58)-ROWS($AK$6:$AK$17)-ROWS($AO$6:$AO$17)-ROWS($AS$6:$AS$17)-ROWS($AW$6:$AW$17)),IFERROR(INDEX($BE$6:$BE$17, ROWS($BP$4:BP58)-ROWS($AK$6:$AK$17)-ROWS($AO$6:$AO$17)-ROWS($AS$6:$AS$17)-ROWS($AW$6:$AW$17)-ROWS($BA$6:$BA$17)),IFERROR(INDEX($BI$6:$BI$17, ROWS($BP$4:BP58)-ROWS($AK$6:$AK$17)-ROWS($AO$6:$AO$17)-ROWS($AS$6:$AS$17)-ROWS($AW$6:$AW$17)-ROWS($BA$6:$BA$17)-ROWS($BE$6:$BE$17)), "")))))))</f>
        <v/>
      </c>
      <c r="BQ60" s="316" t="str">
        <f t="shared" ca="1" si="31"/>
        <v/>
      </c>
      <c r="BR60" s="413" t="str">
        <f t="shared" ca="1" si="32"/>
        <v/>
      </c>
      <c r="BS60" s="412" t="str">
        <f ca="1">IF(OR(BT60="",BT60=0),"",MAX(BS$5:BS59)+1)</f>
        <v/>
      </c>
      <c r="BT60" s="316" t="str">
        <f ca="1">IFERROR(INDEX($AJ$22:$AJ$33, ROWS($BT$4:BT58)), IFERROR(INDEX($AN$22:$AN$33, ROWS($BT$4:BT58)-ROWS($AJ$22:$AJ$33)), IFERROR(INDEX($AR$22:$AR$33, ROWS($BT$4:BT58)-ROWS($AJ$22:$AJ$33)-ROWS($AN$22:$AN$33)),IFERROR(INDEX($AV$22:$AV$33, ROWS($BT$4:BT58)-ROWS($AJ$22:$AJ$33)-ROWS($AN$22:$AN$33)-ROWS($AR$22:$AR$33)),IFERROR(INDEX($AZ$22:$AZ$33, ROWS($BT$4:BT58)-ROWS($AJ$22:$AJ$33)-ROWS($AN$22:$AN$33)-ROWS($AR$22:$AR$33)-ROWS($AV$22:$AV$33)),IFERROR(INDEX($BD$22:$BD$33, ROWS($BT$4:BT58)-ROWS($AJ$22:$AJ$33)-ROWS($AN$22:$AN$33)-ROWS($AR$22:$AR$33)-ROWS($AV$22:$AV$33)-ROWS($AZ$22:$AZ$33)),IFERROR(INDEX($BH$22:$BH$33, ROWS($BT$4:BT58)-ROWS($AJ$22:$AJ$33)-ROWS($AN$22:$AN$33)-ROWS($AR$22:$AR$33)-ROWS($AV$22:$AV$33)-ROWS($AZ$22:$AZ$33)-ROWS($BD$22:$BD$33)), "")))))))</f>
        <v/>
      </c>
      <c r="BU60" s="316" t="str">
        <f t="shared" ca="1" si="33"/>
        <v/>
      </c>
      <c r="BV60" s="316" t="str">
        <f ca="1">IF(OR(BW60="",BW60=0),"",MAX(BV$5:BV59)+1)</f>
        <v/>
      </c>
      <c r="BW60" s="316" t="str">
        <f ca="1">IFERROR(INDEX($AK$22:$AK$33, ROWS($BW$4:BW58)), IFERROR(INDEX($AO$22:$AO$33, ROWS($BW$4:BW58)-ROWS($AK$22:$AK$33)), IFERROR(INDEX($AS$22:$AS$33, ROWS($BW$4:BW58)-ROWS($AK$22:$AK$33)-ROWS($AO$22:$AO$33)),IFERROR(INDEX($AW$22:$AW$33, ROWS($BW$4:BW58)-ROWS($AK$22:$AK$33)-ROWS($AO$22:$AO$33)-ROWS($AS$22:$AS$33)),IFERROR(INDEX($BA$22:$BA$33, ROWS($BW$4:BW58)-ROWS($AK$22:$AK$33)-ROWS($AO$22:$AO$33)-ROWS($AS$22:$AS$33)-ROWS($AW$22:$AW$33)),IFERROR(INDEX($BE$22:$BE$33, ROWS($BW$4:BW58)-ROWS($AK$22:$AK$33)-ROWS($AO$22:$AO$33)-ROWS($AS$22:$AS$33)-ROWS($AW$22:$AW$33)-ROWS($BA$22:$BA$33)),IFERROR(INDEX($BI$22:$BI$33, ROWS($BW$4:BW58)-ROWS($AK$22:$AK$33)-ROWS($AO$22:$AO$33)-ROWS($AS$22:$AS$33)-ROWS($AW$22:$AW$33)-ROWS($BA$22:$BA$33)-ROWS($BE$22:$BE$33)), "")))))))</f>
        <v/>
      </c>
      <c r="BX60" s="316" t="str">
        <f t="shared" ca="1" si="34"/>
        <v/>
      </c>
      <c r="BY60" s="413" t="str">
        <f t="shared" ca="1" si="35"/>
        <v/>
      </c>
      <c r="BZ60" s="412" t="str">
        <f ca="1">IF(OR(CA60="",CA60=0),"",MAX(BZ$5:BZ59)+1)</f>
        <v/>
      </c>
      <c r="CA60" s="316" t="str">
        <f ca="1">IFERROR(INDEX($AJ$38:$AJ$49, ROWS($CA$4:CA58)), IFERROR(INDEX($AN$38:$AN$49, ROWS($CA$4:CA58)-ROWS($AJ$38:$AJ$49)), IFERROR(INDEX($AR$38:$AR$49, ROWS($CA$4:CA58)-ROWS($AJ$38:$AJ$49)-ROWS($AN$38:$AN$49)),IFERROR(INDEX($AV$38:$AV$49, ROWS($CA$4:CA58)-ROWS($AJ$38:$AJ$49)-ROWS($AN$38:$AN$49)-ROWS($AR$38:$AR$49)),IFERROR(INDEX($AZ$38:$AZ$49, ROWS($CA$4:CA58)-ROWS($AJ$38:$AJ$49)-ROWS($AN$38:$AN$49)-ROWS($AR$38:$AR$49)-ROWS($AV$38:$AV$49)),IFERROR(INDEX($BD$38:$BD$49, ROWS($CA$4:CA58)-ROWS($AJ$38:$AJ$49)-ROWS($AN$38:$AN$49)-ROWS($AR$38:$AR$49)-ROWS($AV$38:$AV$49)-ROWS($AZ$38:$AZ$49)),IFERROR(INDEX($BH$38:$BH$49, ROWS($CA$4:CA58)-ROWS($AJ$38:$AJ$49)-ROWS($AN$38:$AN$49)-ROWS($AR$38:$AR$49)-ROWS($AV$38:$AV$49)-ROWS($AZ$38:$AZ$49)-ROWS($BD$38:$BD$49)), "")))))))</f>
        <v/>
      </c>
      <c r="CB60" s="316" t="str">
        <f t="shared" ca="1" si="36"/>
        <v/>
      </c>
      <c r="CC60" s="316" t="str">
        <f ca="1">IF(OR(CD60="",CD60=0),"",MAX(CC$5:CC59)+1)</f>
        <v/>
      </c>
      <c r="CD60" s="316" t="str">
        <f ca="1">IFERROR(INDEX($AK$38:$AK$49, ROWS($CD$4:CD58)), IFERROR(INDEX($AO$38:$AO$49, ROWS($CD$4:CD58)-ROWS($AK$38:$AK$49)), IFERROR(INDEX($AS$38:$AS$49, ROWS($CD$4:CD58)-ROWS($AK$38:$AK$49)-ROWS($AO$38:$AO$49)),IFERROR(INDEX($AW$38:$AW$49, ROWS($CD$4:CD58)-ROWS($AK$38:$AK$49)-ROWS($AO$38:$AO$49)-ROWS($AS$38:$AS$49)),IFERROR(INDEX($BA$38:$BA$49, ROWS($CD$4:CD58)-ROWS($AK$38:$AK$49)-ROWS($AO$38:$AO$49)-ROWS($AS$38:$AS$49)-ROWS($AW$38:$AW$49)),IFERROR(INDEX($BE$38:$BE$49, ROWS($CD$4:CD58)-ROWS($AK$38:$AK$49)-ROWS($AO$38:$AO$49)-ROWS($AS$38:$AS$49)-ROWS($AW$38:$AW$49)-ROWS($BA$38:$BA$49)),IFERROR(INDEX($BI$38:$BI$49, ROWS($CD$4:CD58)-ROWS($AK$38:$AK$49)-ROWS($AO$38:$AO$49)-ROWS($AS$38:$AS$49)-ROWS($AW$38:$AW$49)-ROWS($BA$38:$BA$49)-ROWS($BE$38:$BE$49)), "")))))))</f>
        <v/>
      </c>
      <c r="CE60" s="316" t="str">
        <f t="shared" ca="1" si="37"/>
        <v/>
      </c>
      <c r="CF60" s="413" t="str">
        <f t="shared" ca="1" si="38"/>
        <v/>
      </c>
      <c r="CG60" s="412" t="str">
        <f ca="1">IF(OR(CH60="",CH60=0),"",MAX(CG$5:CG59)+1)</f>
        <v/>
      </c>
      <c r="CH60" s="316" t="str">
        <f ca="1">IFERROR(INDEX($AJ$54:$AJ$65, ROWS($CH$4:CH58)), IFERROR(INDEX($AN$54:$AN$65, ROWS($CH$4:CH58)-ROWS($AJ$54:$AJ$65)), IFERROR(INDEX($AR$54:$AR$65, ROWS($CH$4:CH58)-ROWS($AJ$54:$AJ$65)-ROWS($AN$54:$AN$65)),IFERROR(INDEX($AV$54:$AV$65, ROWS($CH$4:CH58)-ROWS($AJ$54:$AJ$65)-ROWS($AN$54:$AN$65)-ROWS($AR$54:$AR$65)),IFERROR(INDEX($AZ$54:$AZ$65, ROWS($CH$4:CH58)-ROWS($AJ$54:$AJ$65)-ROWS($AN$54:$AN$65)-ROWS($AR$54:$AR$65)-ROWS($AV$54:$AV$65)),IFERROR(INDEX($BD$54:$BD$65, ROWS($CH$4:CH58)-ROWS($AJ$54:$AJ$65)-ROWS($AN$54:$AN$65)-ROWS($AR$54:$AR$65)-ROWS($AV$54:$AV$65)-ROWS($AZ$54:$AZ$65)),IFERROR(INDEX($BH$54:$BH$65, ROWS($CH$4:CH58)-ROWS($AJ$54:$AJ$65)-ROWS($AN$54:$AN$65)-ROWS($AR$54:$AR$65)-ROWS($AV$54:$AV$65)-ROWS($AZ$54:$AZ$65)-ROWS($BD$54:$BD$65)), "")))))))</f>
        <v/>
      </c>
      <c r="CI60" s="316" t="str">
        <f t="shared" ca="1" si="39"/>
        <v/>
      </c>
      <c r="CJ60" s="316" t="str">
        <f ca="1">IF(OR(CK60="",CK60=0),"",MAX(CJ$5:CJ59)+1)</f>
        <v/>
      </c>
      <c r="CK60" s="316" t="str">
        <f ca="1">IFERROR(INDEX($AK$54:$AK$65, ROWS($CK$4:CK58)), IFERROR(INDEX($AO$54:$AO$65, ROWS($CK$4:CK58)-ROWS($AK$54:$AK$65)), IFERROR(INDEX($AS$54:$AS$65, ROWS($CK$4:CK58)-ROWS($AK$54:$AK$65)-ROWS($AO$54:$AO$65)),IFERROR(INDEX($AW$54:$AW$65, ROWS($CK$4:CK58)-ROWS($AK$54:$AK$65)-ROWS($AO$54:$AO$65)-ROWS($AS$54:$AS$65)),IFERROR(INDEX($BA$54:$BA$65, ROWS($CK$4:CK58)-ROWS($AK$54:$AK$65)-ROWS($AO$54:$AO$65)-ROWS($AS$54:$AS$65)-ROWS($AW$54:$AW$65)),IFERROR(INDEX($BE$54:$BE$65, ROWS($CK$4:CK58)-ROWS($AK$54:$AK$65)-ROWS($AO$54:$AO$65)-ROWS($AS$54:$AS$65)-ROWS($AW$54:$AW$65)-ROWS($BA$54:$BA$65)),IFERROR(INDEX($BI$54:$BI$65, ROWS($CK$4:CK58)-ROWS($AK$54:$AK$65)-ROWS($AO$54:$AO$65)-ROWS($AS$54:$AS$65)-ROWS($AW$54:$AW$65)-ROWS($BA$54:$BA$65)-ROWS($BE$54:$BE$65)), "")))))))</f>
        <v/>
      </c>
      <c r="CL60" s="316" t="str">
        <f t="shared" ca="1" si="40"/>
        <v/>
      </c>
      <c r="CM60" s="413" t="str">
        <f t="shared" ca="1" si="41"/>
        <v/>
      </c>
      <c r="CN60" s="412" t="str">
        <f>IF(OR(CO60="",CO60=0),"",MAX(CN$5:CN59)+1)</f>
        <v/>
      </c>
      <c r="CO60" s="316">
        <f>IFERROR(INDEX($AJ$70:$AJ$81, ROWS($CO$4:CO58)), IFERROR(INDEX($AN$70:$AN$81, ROWS($CO$4:CO58)-ROWS($AJ$70:$AJ$81)), IFERROR(INDEX($AR$70:$AR$81, ROWS($CO$4:CO58)-ROWS($AJ$70:$AJ$81)-ROWS($AN$70:$AN$81)),IFERROR(INDEX($AV$70:$AV$81, ROWS($CO$4:CO58)-ROWS($AJ$70:$AJ$81)-ROWS($AN$70:$AN$81)-ROWS($AR$70:$AR$81)),IFERROR(INDEX($AZ$70:$AZ$81, ROWS($CO$4:CO58)-ROWS($AJ$70:$AJ$81)-ROWS($AN$70:$AN$81)-ROWS($AR$70:$AR$81)-ROWS($AV$70:$AV$81)),IFERROR(INDEX($BD$70:$BD$81, ROWS($CO$4:CO58)-ROWS($AJ$70:$AJ$81)-ROWS($AN$70:$AN$81)-ROWS($AR$70:$AR$81)-ROWS($AV$70:$AV$81)-ROWS($AZ$70:$AZ$81)),IFERROR(INDEX($BH$70:$BH$81, ROWS($CO$4:CO58)-ROWS($AJ$70:$AJ$81)-ROWS($AN$70:$AN$81)-ROWS($AR$70:$AR$81)-ROWS($AV$70:$AV$81)-ROWS($AZ$70:$AZ$81)-ROWS($BD$70:$BD$81)), "")))))))</f>
        <v>0</v>
      </c>
      <c r="CP60" s="316" t="str">
        <f t="shared" ca="1" si="42"/>
        <v/>
      </c>
      <c r="CQ60" s="316" t="str">
        <f>IF(OR(CR60="",CR60=0),"",MAX(CQ$5:CQ59)+1)</f>
        <v/>
      </c>
      <c r="CR60" s="316">
        <f>IFERROR(INDEX($AK$70:$AK$81, ROWS($CR$4:CR58)), IFERROR(INDEX($AO$70:$AO$81, ROWS($CR$4:CR58)-ROWS($AK$70:$AK$81)), IFERROR(INDEX($AS$70:$AS$81, ROWS($CR$4:CR58)-ROWS($AK$70:$AK$81)-ROWS($AO$70:$AO$81)),IFERROR(INDEX($AW$70:$AW$81, ROWS($CR$4:CR58)-ROWS($AK$70:$AK$81)-ROWS($AO$70:$AO$81)-ROWS($AS$70:$AS$81)),IFERROR(INDEX($BA$70:$BA$81, ROWS($CR$4:CR58)-ROWS($AK$70:$AK$81)-ROWS($AO$70:$AO$81)-ROWS($AS$70:$AS$81)-ROWS($AW$70:$AW$81)),IFERROR(INDEX($BE$70:$BE$81, ROWS($CR$4:CR58)-ROWS($AK$70:$AK$81)-ROWS($AO$70:$AO$81)-ROWS($AS$70:$AS$81)-ROWS($AW$70:$AW$81)-ROWS($BA$70:$BA$81)),IFERROR(INDEX($BI$70:$BI$81, ROWS($CR$4:CR58)-ROWS($AK$70:$AK$81)-ROWS($AO$70:$AO$81)-ROWS($AS$70:$AS$81)-ROWS($AW$70:$AW$81)-ROWS($BA$70:$BA$81)-ROWS($BE$70:$BE$81)), "")))))))</f>
        <v>0</v>
      </c>
      <c r="CS60" s="316" t="str">
        <f t="shared" ca="1" si="43"/>
        <v/>
      </c>
      <c r="CT60" s="413" t="str">
        <f t="shared" ca="1" si="44"/>
        <v/>
      </c>
      <c r="CU60" s="412" t="str">
        <f>IF(OR(CV60="",CV60=0),"",MAX(CU$5:CU59)+1)</f>
        <v/>
      </c>
      <c r="CV60" s="316" t="str">
        <f>IFERROR(INDEX($AJ$86:$AJ$97, ROWS($CV$4:CV58)), IFERROR(INDEX($AN$86:$AN$97, ROWS($CV$4:CV58)-ROWS($AJ$86:$AJ$97)), ""))</f>
        <v/>
      </c>
      <c r="CW60" s="316" t="str">
        <f t="shared" si="45"/>
        <v/>
      </c>
      <c r="CX60" s="316" t="str">
        <f>IF(OR(CY60="",CY60=0),"",MAX(CX$5:CX59)+1)</f>
        <v/>
      </c>
      <c r="CY60" s="316" t="str">
        <f>IFERROR(INDEX($AK$86:$AK$97, ROWS($CY$4:CY58)), IFERROR(INDEX($AO$86:$AO$97, ROWS($CY$4:CY58)-ROWS($AK$86:$AK$97)), ""))</f>
        <v/>
      </c>
      <c r="CZ60" s="316" t="str">
        <f t="shared" si="46"/>
        <v/>
      </c>
      <c r="DA60" s="413" t="str">
        <f t="shared" si="47"/>
        <v/>
      </c>
      <c r="DC60" s="438" t="str">
        <f ca="1">IF(OR(DD60="",DD60=0),"",MAX(DC$45:DC59)+1)</f>
        <v/>
      </c>
      <c r="DD60" s="434" t="str">
        <f t="shared" ca="1" si="130"/>
        <v/>
      </c>
      <c r="DE60" s="413" t="str">
        <f t="shared" ca="1" si="131"/>
        <v/>
      </c>
      <c r="DF60" s="431" t="str">
        <f ca="1">IF(OR(DG60="",DG60=0),"",MAX(DF$45:DF59)+1)</f>
        <v/>
      </c>
      <c r="DG60" s="412" t="str">
        <f t="shared" ca="1" si="132"/>
        <v/>
      </c>
      <c r="DH60" s="413" t="str">
        <f t="shared" ca="1" si="133"/>
        <v/>
      </c>
      <c r="DI60" s="412" t="str">
        <f t="shared" ca="1" si="134"/>
        <v/>
      </c>
      <c r="DJ60" s="413" t="str">
        <f t="shared" ca="1" si="135"/>
        <v/>
      </c>
      <c r="DK60" s="412" t="str">
        <f t="shared" ca="1" si="136"/>
        <v/>
      </c>
      <c r="DL60" s="413" t="str">
        <f t="shared" ca="1" si="137"/>
        <v/>
      </c>
      <c r="DM60" s="278"/>
      <c r="DN60" s="278"/>
      <c r="DO60" s="278"/>
      <c r="DP60" s="278"/>
      <c r="DQ60" s="278"/>
      <c r="DR60" s="278"/>
      <c r="DS60" s="278"/>
    </row>
    <row r="61" spans="16:123" x14ac:dyDescent="0.3">
      <c r="P61" s="1177"/>
      <c r="Q61" s="1178"/>
      <c r="R61" s="453"/>
      <c r="S61" s="402"/>
      <c r="U61" s="1177"/>
      <c r="V61" s="1178"/>
      <c r="W61" s="453"/>
      <c r="X61" s="402"/>
      <c r="AB61" s="395">
        <f ca="1">IFERROR(MATCH($AB$59,OFFSET(Year!$AT$67:$AT$118,AB60,,1000),0)+AB60,"")</f>
        <v>1</v>
      </c>
      <c r="AC61" s="340">
        <f ca="1">IFERROR(INDEX(Year!$AW$67:$AW$118,AB61),"")</f>
        <v>12</v>
      </c>
      <c r="AD61" s="348" t="str">
        <f ca="1">IFERROR(INDEX(Year!$AU$67:$AU$118,AB61),"")</f>
        <v>Paycheck 1</v>
      </c>
      <c r="AE61" s="363">
        <f ca="1">IFERROR(INDEX(Year!$AV$67:$AV$118,AB61),"")</f>
        <v>850</v>
      </c>
      <c r="AF61" s="402" t="str">
        <f ca="1">IFERROR(INDEX(Year!$AT$67:$AT$118,AB61),"")</f>
        <v>Income</v>
      </c>
      <c r="AI61" s="304" t="str">
        <f t="shared" ca="1" si="159"/>
        <v/>
      </c>
      <c r="AJ61" s="305" t="str">
        <f t="shared" ca="1" si="138"/>
        <v/>
      </c>
      <c r="AK61" s="306" t="str">
        <f t="shared" ca="1" si="139"/>
        <v/>
      </c>
      <c r="AL61" s="307" t="str">
        <f t="shared" ca="1" si="140"/>
        <v/>
      </c>
      <c r="AM61" s="304" t="str">
        <f t="shared" ca="1" si="160"/>
        <v/>
      </c>
      <c r="AN61" s="305" t="str">
        <f t="shared" ca="1" si="141"/>
        <v/>
      </c>
      <c r="AO61" s="306" t="str">
        <f t="shared" ca="1" si="142"/>
        <v/>
      </c>
      <c r="AP61" s="307" t="str">
        <f t="shared" ca="1" si="143"/>
        <v/>
      </c>
      <c r="AQ61" s="304" t="str">
        <f t="shared" ca="1" si="161"/>
        <v/>
      </c>
      <c r="AR61" s="305" t="str">
        <f t="shared" ca="1" si="144"/>
        <v/>
      </c>
      <c r="AS61" s="306" t="str">
        <f t="shared" ca="1" si="145"/>
        <v/>
      </c>
      <c r="AT61" s="307" t="str">
        <f t="shared" ca="1" si="146"/>
        <v/>
      </c>
      <c r="AU61" s="304" t="str">
        <f t="shared" ca="1" si="162"/>
        <v/>
      </c>
      <c r="AV61" s="305" t="str">
        <f t="shared" ca="1" si="147"/>
        <v/>
      </c>
      <c r="AW61" s="306" t="str">
        <f t="shared" ca="1" si="148"/>
        <v/>
      </c>
      <c r="AX61" s="307" t="str">
        <f t="shared" ca="1" si="149"/>
        <v/>
      </c>
      <c r="AY61" s="304" t="str">
        <f t="shared" ca="1" si="163"/>
        <v/>
      </c>
      <c r="AZ61" s="305" t="str">
        <f t="shared" ca="1" si="150"/>
        <v/>
      </c>
      <c r="BA61" s="306" t="str">
        <f t="shared" ca="1" si="151"/>
        <v/>
      </c>
      <c r="BB61" s="307" t="str">
        <f t="shared" ca="1" si="152"/>
        <v/>
      </c>
      <c r="BC61" s="304" t="str">
        <f t="shared" ca="1" si="164"/>
        <v/>
      </c>
      <c r="BD61" s="305" t="str">
        <f t="shared" ca="1" si="153"/>
        <v/>
      </c>
      <c r="BE61" s="306" t="str">
        <f t="shared" ca="1" si="154"/>
        <v/>
      </c>
      <c r="BF61" s="307" t="str">
        <f t="shared" ca="1" si="155"/>
        <v/>
      </c>
      <c r="BG61" s="304" t="str">
        <f t="shared" ca="1" si="165"/>
        <v/>
      </c>
      <c r="BH61" s="305" t="str">
        <f t="shared" ca="1" si="156"/>
        <v/>
      </c>
      <c r="BI61" s="306" t="str">
        <f t="shared" ca="1" si="157"/>
        <v/>
      </c>
      <c r="BJ61" s="307" t="str">
        <f t="shared" ca="1" si="158"/>
        <v/>
      </c>
      <c r="BL61" s="412" t="str">
        <f ca="1">IF(OR(BM61="",BM61=0),"",MAX(BL$5:BL60)+1)</f>
        <v/>
      </c>
      <c r="BM61" s="316" t="str">
        <f ca="1">IFERROR(INDEX($AJ$6:$AJ$17, ROWS(BM$4:$BM59)), IFERROR(INDEX($AN$6:$AN$17, ROWS(BM$4:$BM59)-ROWS($AJ$6:$AJ$17)), IFERROR(INDEX($AR$6:$AR$17, ROWS(BM$4:$BM59)-ROWS($AJ$6:$AJ$17)-ROWS($AN$6:$AN$17)),IFERROR(INDEX($AV$6:$AV$17, ROWS(BM$4:$BM59)-ROWS($AJ$6:$AJ$17)-ROWS($AN$6:$AN$17)-ROWS($AR$6:$AR$17)),IFERROR(INDEX($AZ$6:$AZ$17, ROWS(BM$4:$BM59)-ROWS($AJ$6:$AJ$17)-ROWS($AN$6:$AN$17)-ROWS($AR$6:$AR$17)-ROWS($AV$6:$AV$17)),IFERROR(INDEX($BD$6:$BD$17, ROWS(BM$4:$BM59)-ROWS($AJ$6:$AJ$17)-ROWS($AN$6:$AN$17)-ROWS($AR$6:$AR$17)-ROWS($AV$6:$AV$17)-ROWS($AZ$6:$AZ$17)),IFERROR(INDEX($BH$6:$BH$17, ROWS(BM$4:$BM59)-ROWS($AJ$6:$AJ$17)-ROWS($AN$6:$AN$17)-ROWS($AR$6:$AR$17)-ROWS($AV$6:$AV$17)-ROWS($AZ$6:$AZ$17)-ROWS($BD$6:$BD$17)), "")))))))</f>
        <v/>
      </c>
      <c r="BN61" s="316" t="str">
        <f t="shared" ca="1" si="30"/>
        <v/>
      </c>
      <c r="BO61" s="316" t="str">
        <f ca="1">IF(OR(BP61="",BP61=0),"",MAX(BO$5:BO60)+1)</f>
        <v/>
      </c>
      <c r="BP61" s="316" t="str">
        <f ca="1">IFERROR(INDEX($AK$6:$AK$17, ROWS($BP$4:BP59)), IFERROR(INDEX($AO$6:$AO$17, ROWS($BP$4:BP59)-ROWS($AK$6:$AK$17)), IFERROR(INDEX($AS$6:$AS$17, ROWS($BP$4:BP59)-ROWS($AK$6:$AK$17)-ROWS($AO$6:$AO$17)),IFERROR(INDEX($AW$6:$AW$17, ROWS($BP$4:BP59)-ROWS($AK$6:$AK$17)-ROWS($AO$6:$AO$17)-ROWS($AS$6:$AS$17)),IFERROR(INDEX($BA$6:$BA$17, ROWS($BP$4:BP59)-ROWS($AK$6:$AK$17)-ROWS($AO$6:$AO$17)-ROWS($AS$6:$AS$17)-ROWS($AW$6:$AW$17)),IFERROR(INDEX($BE$6:$BE$17, ROWS($BP$4:BP59)-ROWS($AK$6:$AK$17)-ROWS($AO$6:$AO$17)-ROWS($AS$6:$AS$17)-ROWS($AW$6:$AW$17)-ROWS($BA$6:$BA$17)),IFERROR(INDEX($BI$6:$BI$17, ROWS($BP$4:BP59)-ROWS($AK$6:$AK$17)-ROWS($AO$6:$AO$17)-ROWS($AS$6:$AS$17)-ROWS($AW$6:$AW$17)-ROWS($BA$6:$BA$17)-ROWS($BE$6:$BE$17)), "")))))))</f>
        <v/>
      </c>
      <c r="BQ61" s="316" t="str">
        <f t="shared" ca="1" si="31"/>
        <v/>
      </c>
      <c r="BR61" s="413" t="str">
        <f t="shared" ca="1" si="32"/>
        <v/>
      </c>
      <c r="BS61" s="412" t="str">
        <f ca="1">IF(OR(BT61="",BT61=0),"",MAX(BS$5:BS60)+1)</f>
        <v/>
      </c>
      <c r="BT61" s="316" t="str">
        <f ca="1">IFERROR(INDEX($AJ$22:$AJ$33, ROWS($BT$4:BT59)), IFERROR(INDEX($AN$22:$AN$33, ROWS($BT$4:BT59)-ROWS($AJ$22:$AJ$33)), IFERROR(INDEX($AR$22:$AR$33, ROWS($BT$4:BT59)-ROWS($AJ$22:$AJ$33)-ROWS($AN$22:$AN$33)),IFERROR(INDEX($AV$22:$AV$33, ROWS($BT$4:BT59)-ROWS($AJ$22:$AJ$33)-ROWS($AN$22:$AN$33)-ROWS($AR$22:$AR$33)),IFERROR(INDEX($AZ$22:$AZ$33, ROWS($BT$4:BT59)-ROWS($AJ$22:$AJ$33)-ROWS($AN$22:$AN$33)-ROWS($AR$22:$AR$33)-ROWS($AV$22:$AV$33)),IFERROR(INDEX($BD$22:$BD$33, ROWS($BT$4:BT59)-ROWS($AJ$22:$AJ$33)-ROWS($AN$22:$AN$33)-ROWS($AR$22:$AR$33)-ROWS($AV$22:$AV$33)-ROWS($AZ$22:$AZ$33)),IFERROR(INDEX($BH$22:$BH$33, ROWS($BT$4:BT59)-ROWS($AJ$22:$AJ$33)-ROWS($AN$22:$AN$33)-ROWS($AR$22:$AR$33)-ROWS($AV$22:$AV$33)-ROWS($AZ$22:$AZ$33)-ROWS($BD$22:$BD$33)), "")))))))</f>
        <v/>
      </c>
      <c r="BU61" s="316" t="str">
        <f t="shared" ca="1" si="33"/>
        <v/>
      </c>
      <c r="BV61" s="316" t="str">
        <f ca="1">IF(OR(BW61="",BW61=0),"",MAX(BV$5:BV60)+1)</f>
        <v/>
      </c>
      <c r="BW61" s="316" t="str">
        <f ca="1">IFERROR(INDEX($AK$22:$AK$33, ROWS($BW$4:BW59)), IFERROR(INDEX($AO$22:$AO$33, ROWS($BW$4:BW59)-ROWS($AK$22:$AK$33)), IFERROR(INDEX($AS$22:$AS$33, ROWS($BW$4:BW59)-ROWS($AK$22:$AK$33)-ROWS($AO$22:$AO$33)),IFERROR(INDEX($AW$22:$AW$33, ROWS($BW$4:BW59)-ROWS($AK$22:$AK$33)-ROWS($AO$22:$AO$33)-ROWS($AS$22:$AS$33)),IFERROR(INDEX($BA$22:$BA$33, ROWS($BW$4:BW59)-ROWS($AK$22:$AK$33)-ROWS($AO$22:$AO$33)-ROWS($AS$22:$AS$33)-ROWS($AW$22:$AW$33)),IFERROR(INDEX($BE$22:$BE$33, ROWS($BW$4:BW59)-ROWS($AK$22:$AK$33)-ROWS($AO$22:$AO$33)-ROWS($AS$22:$AS$33)-ROWS($AW$22:$AW$33)-ROWS($BA$22:$BA$33)),IFERROR(INDEX($BI$22:$BI$33, ROWS($BW$4:BW59)-ROWS($AK$22:$AK$33)-ROWS($AO$22:$AO$33)-ROWS($AS$22:$AS$33)-ROWS($AW$22:$AW$33)-ROWS($BA$22:$BA$33)-ROWS($BE$22:$BE$33)), "")))))))</f>
        <v/>
      </c>
      <c r="BX61" s="316" t="str">
        <f t="shared" ca="1" si="34"/>
        <v/>
      </c>
      <c r="BY61" s="413" t="str">
        <f t="shared" ca="1" si="35"/>
        <v/>
      </c>
      <c r="BZ61" s="412" t="str">
        <f ca="1">IF(OR(CA61="",CA61=0),"",MAX(BZ$5:BZ60)+1)</f>
        <v/>
      </c>
      <c r="CA61" s="316" t="str">
        <f ca="1">IFERROR(INDEX($AJ$38:$AJ$49, ROWS($CA$4:CA59)), IFERROR(INDEX($AN$38:$AN$49, ROWS($CA$4:CA59)-ROWS($AJ$38:$AJ$49)), IFERROR(INDEX($AR$38:$AR$49, ROWS($CA$4:CA59)-ROWS($AJ$38:$AJ$49)-ROWS($AN$38:$AN$49)),IFERROR(INDEX($AV$38:$AV$49, ROWS($CA$4:CA59)-ROWS($AJ$38:$AJ$49)-ROWS($AN$38:$AN$49)-ROWS($AR$38:$AR$49)),IFERROR(INDEX($AZ$38:$AZ$49, ROWS($CA$4:CA59)-ROWS($AJ$38:$AJ$49)-ROWS($AN$38:$AN$49)-ROWS($AR$38:$AR$49)-ROWS($AV$38:$AV$49)),IFERROR(INDEX($BD$38:$BD$49, ROWS($CA$4:CA59)-ROWS($AJ$38:$AJ$49)-ROWS($AN$38:$AN$49)-ROWS($AR$38:$AR$49)-ROWS($AV$38:$AV$49)-ROWS($AZ$38:$AZ$49)),IFERROR(INDEX($BH$38:$BH$49, ROWS($CA$4:CA59)-ROWS($AJ$38:$AJ$49)-ROWS($AN$38:$AN$49)-ROWS($AR$38:$AR$49)-ROWS($AV$38:$AV$49)-ROWS($AZ$38:$AZ$49)-ROWS($BD$38:$BD$49)), "")))))))</f>
        <v/>
      </c>
      <c r="CB61" s="316" t="str">
        <f t="shared" ca="1" si="36"/>
        <v/>
      </c>
      <c r="CC61" s="316" t="str">
        <f ca="1">IF(OR(CD61="",CD61=0),"",MAX(CC$5:CC60)+1)</f>
        <v/>
      </c>
      <c r="CD61" s="316" t="str">
        <f ca="1">IFERROR(INDEX($AK$38:$AK$49, ROWS($CD$4:CD59)), IFERROR(INDEX($AO$38:$AO$49, ROWS($CD$4:CD59)-ROWS($AK$38:$AK$49)), IFERROR(INDEX($AS$38:$AS$49, ROWS($CD$4:CD59)-ROWS($AK$38:$AK$49)-ROWS($AO$38:$AO$49)),IFERROR(INDEX($AW$38:$AW$49, ROWS($CD$4:CD59)-ROWS($AK$38:$AK$49)-ROWS($AO$38:$AO$49)-ROWS($AS$38:$AS$49)),IFERROR(INDEX($BA$38:$BA$49, ROWS($CD$4:CD59)-ROWS($AK$38:$AK$49)-ROWS($AO$38:$AO$49)-ROWS($AS$38:$AS$49)-ROWS($AW$38:$AW$49)),IFERROR(INDEX($BE$38:$BE$49, ROWS($CD$4:CD59)-ROWS($AK$38:$AK$49)-ROWS($AO$38:$AO$49)-ROWS($AS$38:$AS$49)-ROWS($AW$38:$AW$49)-ROWS($BA$38:$BA$49)),IFERROR(INDEX($BI$38:$BI$49, ROWS($CD$4:CD59)-ROWS($AK$38:$AK$49)-ROWS($AO$38:$AO$49)-ROWS($AS$38:$AS$49)-ROWS($AW$38:$AW$49)-ROWS($BA$38:$BA$49)-ROWS($BE$38:$BE$49)), "")))))))</f>
        <v/>
      </c>
      <c r="CE61" s="316" t="str">
        <f t="shared" ca="1" si="37"/>
        <v/>
      </c>
      <c r="CF61" s="413" t="str">
        <f t="shared" ca="1" si="38"/>
        <v/>
      </c>
      <c r="CG61" s="412" t="str">
        <f ca="1">IF(OR(CH61="",CH61=0),"",MAX(CG$5:CG60)+1)</f>
        <v/>
      </c>
      <c r="CH61" s="316" t="str">
        <f ca="1">IFERROR(INDEX($AJ$54:$AJ$65, ROWS($CH$4:CH59)), IFERROR(INDEX($AN$54:$AN$65, ROWS($CH$4:CH59)-ROWS($AJ$54:$AJ$65)), IFERROR(INDEX($AR$54:$AR$65, ROWS($CH$4:CH59)-ROWS($AJ$54:$AJ$65)-ROWS($AN$54:$AN$65)),IFERROR(INDEX($AV$54:$AV$65, ROWS($CH$4:CH59)-ROWS($AJ$54:$AJ$65)-ROWS($AN$54:$AN$65)-ROWS($AR$54:$AR$65)),IFERROR(INDEX($AZ$54:$AZ$65, ROWS($CH$4:CH59)-ROWS($AJ$54:$AJ$65)-ROWS($AN$54:$AN$65)-ROWS($AR$54:$AR$65)-ROWS($AV$54:$AV$65)),IFERROR(INDEX($BD$54:$BD$65, ROWS($CH$4:CH59)-ROWS($AJ$54:$AJ$65)-ROWS($AN$54:$AN$65)-ROWS($AR$54:$AR$65)-ROWS($AV$54:$AV$65)-ROWS($AZ$54:$AZ$65)),IFERROR(INDEX($BH$54:$BH$65, ROWS($CH$4:CH59)-ROWS($AJ$54:$AJ$65)-ROWS($AN$54:$AN$65)-ROWS($AR$54:$AR$65)-ROWS($AV$54:$AV$65)-ROWS($AZ$54:$AZ$65)-ROWS($BD$54:$BD$65)), "")))))))</f>
        <v/>
      </c>
      <c r="CI61" s="316" t="str">
        <f t="shared" ca="1" si="39"/>
        <v/>
      </c>
      <c r="CJ61" s="316" t="str">
        <f ca="1">IF(OR(CK61="",CK61=0),"",MAX(CJ$5:CJ60)+1)</f>
        <v/>
      </c>
      <c r="CK61" s="316" t="str">
        <f ca="1">IFERROR(INDEX($AK$54:$AK$65, ROWS($CK$4:CK59)), IFERROR(INDEX($AO$54:$AO$65, ROWS($CK$4:CK59)-ROWS($AK$54:$AK$65)), IFERROR(INDEX($AS$54:$AS$65, ROWS($CK$4:CK59)-ROWS($AK$54:$AK$65)-ROWS($AO$54:$AO$65)),IFERROR(INDEX($AW$54:$AW$65, ROWS($CK$4:CK59)-ROWS($AK$54:$AK$65)-ROWS($AO$54:$AO$65)-ROWS($AS$54:$AS$65)),IFERROR(INDEX($BA$54:$BA$65, ROWS($CK$4:CK59)-ROWS($AK$54:$AK$65)-ROWS($AO$54:$AO$65)-ROWS($AS$54:$AS$65)-ROWS($AW$54:$AW$65)),IFERROR(INDEX($BE$54:$BE$65, ROWS($CK$4:CK59)-ROWS($AK$54:$AK$65)-ROWS($AO$54:$AO$65)-ROWS($AS$54:$AS$65)-ROWS($AW$54:$AW$65)-ROWS($BA$54:$BA$65)),IFERROR(INDEX($BI$54:$BI$65, ROWS($CK$4:CK59)-ROWS($AK$54:$AK$65)-ROWS($AO$54:$AO$65)-ROWS($AS$54:$AS$65)-ROWS($AW$54:$AW$65)-ROWS($BA$54:$BA$65)-ROWS($BE$54:$BE$65)), "")))))))</f>
        <v/>
      </c>
      <c r="CL61" s="316" t="str">
        <f t="shared" ca="1" si="40"/>
        <v/>
      </c>
      <c r="CM61" s="413" t="str">
        <f t="shared" ca="1" si="41"/>
        <v/>
      </c>
      <c r="CN61" s="412" t="str">
        <f>IF(OR(CO61="",CO61=0),"",MAX(CN$5:CN60)+1)</f>
        <v/>
      </c>
      <c r="CO61" s="316">
        <f>IFERROR(INDEX($AJ$70:$AJ$81, ROWS($CO$4:CO59)), IFERROR(INDEX($AN$70:$AN$81, ROWS($CO$4:CO59)-ROWS($AJ$70:$AJ$81)), IFERROR(INDEX($AR$70:$AR$81, ROWS($CO$4:CO59)-ROWS($AJ$70:$AJ$81)-ROWS($AN$70:$AN$81)),IFERROR(INDEX($AV$70:$AV$81, ROWS($CO$4:CO59)-ROWS($AJ$70:$AJ$81)-ROWS($AN$70:$AN$81)-ROWS($AR$70:$AR$81)),IFERROR(INDEX($AZ$70:$AZ$81, ROWS($CO$4:CO59)-ROWS($AJ$70:$AJ$81)-ROWS($AN$70:$AN$81)-ROWS($AR$70:$AR$81)-ROWS($AV$70:$AV$81)),IFERROR(INDEX($BD$70:$BD$81, ROWS($CO$4:CO59)-ROWS($AJ$70:$AJ$81)-ROWS($AN$70:$AN$81)-ROWS($AR$70:$AR$81)-ROWS($AV$70:$AV$81)-ROWS($AZ$70:$AZ$81)),IFERROR(INDEX($BH$70:$BH$81, ROWS($CO$4:CO59)-ROWS($AJ$70:$AJ$81)-ROWS($AN$70:$AN$81)-ROWS($AR$70:$AR$81)-ROWS($AV$70:$AV$81)-ROWS($AZ$70:$AZ$81)-ROWS($BD$70:$BD$81)), "")))))))</f>
        <v>0</v>
      </c>
      <c r="CP61" s="316" t="str">
        <f t="shared" ca="1" si="42"/>
        <v/>
      </c>
      <c r="CQ61" s="316" t="str">
        <f>IF(OR(CR61="",CR61=0),"",MAX(CQ$5:CQ60)+1)</f>
        <v/>
      </c>
      <c r="CR61" s="316">
        <f>IFERROR(INDEX($AK$70:$AK$81, ROWS($CR$4:CR59)), IFERROR(INDEX($AO$70:$AO$81, ROWS($CR$4:CR59)-ROWS($AK$70:$AK$81)), IFERROR(INDEX($AS$70:$AS$81, ROWS($CR$4:CR59)-ROWS($AK$70:$AK$81)-ROWS($AO$70:$AO$81)),IFERROR(INDEX($AW$70:$AW$81, ROWS($CR$4:CR59)-ROWS($AK$70:$AK$81)-ROWS($AO$70:$AO$81)-ROWS($AS$70:$AS$81)),IFERROR(INDEX($BA$70:$BA$81, ROWS($CR$4:CR59)-ROWS($AK$70:$AK$81)-ROWS($AO$70:$AO$81)-ROWS($AS$70:$AS$81)-ROWS($AW$70:$AW$81)),IFERROR(INDEX($BE$70:$BE$81, ROWS($CR$4:CR59)-ROWS($AK$70:$AK$81)-ROWS($AO$70:$AO$81)-ROWS($AS$70:$AS$81)-ROWS($AW$70:$AW$81)-ROWS($BA$70:$BA$81)),IFERROR(INDEX($BI$70:$BI$81, ROWS($CR$4:CR59)-ROWS($AK$70:$AK$81)-ROWS($AO$70:$AO$81)-ROWS($AS$70:$AS$81)-ROWS($AW$70:$AW$81)-ROWS($BA$70:$BA$81)-ROWS($BE$70:$BE$81)), "")))))))</f>
        <v>0</v>
      </c>
      <c r="CS61" s="316" t="str">
        <f t="shared" ca="1" si="43"/>
        <v/>
      </c>
      <c r="CT61" s="413" t="str">
        <f t="shared" ca="1" si="44"/>
        <v/>
      </c>
      <c r="CU61" s="412" t="str">
        <f>IF(OR(CV61="",CV61=0),"",MAX(CU$5:CU60)+1)</f>
        <v/>
      </c>
      <c r="CV61" s="316" t="str">
        <f>IFERROR(INDEX($AJ$86:$AJ$97, ROWS($CV$4:CV59)), IFERROR(INDEX($AN$86:$AN$97, ROWS($CV$4:CV59)-ROWS($AJ$86:$AJ$97)), ""))</f>
        <v/>
      </c>
      <c r="CW61" s="316" t="str">
        <f t="shared" si="45"/>
        <v/>
      </c>
      <c r="CX61" s="316" t="str">
        <f>IF(OR(CY61="",CY61=0),"",MAX(CX$5:CX60)+1)</f>
        <v/>
      </c>
      <c r="CY61" s="316" t="str">
        <f>IFERROR(INDEX($AK$86:$AK$97, ROWS($CY$4:CY59)), IFERROR(INDEX($AO$86:$AO$97, ROWS($CY$4:CY59)-ROWS($AK$86:$AK$97)), ""))</f>
        <v/>
      </c>
      <c r="CZ61" s="316" t="str">
        <f t="shared" si="46"/>
        <v/>
      </c>
      <c r="DA61" s="413" t="str">
        <f t="shared" si="47"/>
        <v/>
      </c>
      <c r="DC61" s="438" t="str">
        <f ca="1">IF(OR(DD61="",DD61=0),"",MAX(DC$45:DC60)+1)</f>
        <v/>
      </c>
      <c r="DD61" s="434" t="str">
        <f t="shared" ca="1" si="130"/>
        <v/>
      </c>
      <c r="DE61" s="413" t="str">
        <f t="shared" ca="1" si="131"/>
        <v/>
      </c>
      <c r="DF61" s="431" t="str">
        <f ca="1">IF(OR(DG61="",DG61=0),"",MAX(DF$45:DF60)+1)</f>
        <v/>
      </c>
      <c r="DG61" s="412" t="str">
        <f t="shared" ca="1" si="132"/>
        <v/>
      </c>
      <c r="DH61" s="413" t="str">
        <f t="shared" ca="1" si="133"/>
        <v/>
      </c>
      <c r="DI61" s="412" t="str">
        <f t="shared" ca="1" si="134"/>
        <v/>
      </c>
      <c r="DJ61" s="413" t="str">
        <f t="shared" ca="1" si="135"/>
        <v/>
      </c>
      <c r="DK61" s="412" t="str">
        <f t="shared" ca="1" si="136"/>
        <v/>
      </c>
      <c r="DL61" s="413" t="str">
        <f t="shared" ca="1" si="137"/>
        <v/>
      </c>
      <c r="DN61" s="278"/>
      <c r="DO61" s="278"/>
      <c r="DP61" s="278"/>
      <c r="DQ61" s="278"/>
      <c r="DR61" s="278"/>
      <c r="DS61" s="278"/>
    </row>
    <row r="62" spans="16:123" x14ac:dyDescent="0.3">
      <c r="P62" s="1177"/>
      <c r="Q62" s="1178"/>
      <c r="R62" s="453"/>
      <c r="S62" s="402"/>
      <c r="U62" s="1177"/>
      <c r="V62" s="1178"/>
      <c r="W62" s="453"/>
      <c r="X62" s="402"/>
      <c r="AB62" s="395">
        <f ca="1">IFERROR(MATCH($AB$59,OFFSET(Year!$AT$67:$AT$118,AB61,,1000),0)+AB61,"")</f>
        <v>2</v>
      </c>
      <c r="AC62" s="340">
        <f ca="1">IFERROR(INDEX(Year!$AW$67:$AW$118,AB62),"")</f>
        <v>26</v>
      </c>
      <c r="AD62" s="348" t="str">
        <f ca="1">IFERROR(INDEX(Year!$AU$67:$AU$118,AB62),"")</f>
        <v>Paycheck 1</v>
      </c>
      <c r="AE62" s="363">
        <f ca="1">IFERROR(INDEX(Year!$AV$67:$AV$118,AB62),"")</f>
        <v>850</v>
      </c>
      <c r="AF62" s="402" t="str">
        <f ca="1">IFERROR(INDEX(Year!$AT$67:$AT$118,AB62),"")</f>
        <v>Income</v>
      </c>
      <c r="AI62" s="304" t="str">
        <f t="shared" ca="1" si="159"/>
        <v/>
      </c>
      <c r="AJ62" s="305" t="str">
        <f t="shared" ca="1" si="138"/>
        <v/>
      </c>
      <c r="AK62" s="306" t="str">
        <f t="shared" ca="1" si="139"/>
        <v/>
      </c>
      <c r="AL62" s="307" t="str">
        <f t="shared" ca="1" si="140"/>
        <v/>
      </c>
      <c r="AM62" s="304" t="str">
        <f t="shared" ca="1" si="160"/>
        <v/>
      </c>
      <c r="AN62" s="305" t="str">
        <f t="shared" ca="1" si="141"/>
        <v/>
      </c>
      <c r="AO62" s="306" t="str">
        <f t="shared" ca="1" si="142"/>
        <v/>
      </c>
      <c r="AP62" s="307" t="str">
        <f t="shared" ca="1" si="143"/>
        <v/>
      </c>
      <c r="AQ62" s="304" t="str">
        <f t="shared" ca="1" si="161"/>
        <v/>
      </c>
      <c r="AR62" s="305" t="str">
        <f t="shared" ca="1" si="144"/>
        <v/>
      </c>
      <c r="AS62" s="306" t="str">
        <f t="shared" ca="1" si="145"/>
        <v/>
      </c>
      <c r="AT62" s="307" t="str">
        <f t="shared" ca="1" si="146"/>
        <v/>
      </c>
      <c r="AU62" s="304" t="str">
        <f t="shared" ca="1" si="162"/>
        <v/>
      </c>
      <c r="AV62" s="305" t="str">
        <f t="shared" ca="1" si="147"/>
        <v/>
      </c>
      <c r="AW62" s="306" t="str">
        <f t="shared" ca="1" si="148"/>
        <v/>
      </c>
      <c r="AX62" s="307" t="str">
        <f t="shared" ca="1" si="149"/>
        <v/>
      </c>
      <c r="AY62" s="304" t="str">
        <f t="shared" ca="1" si="163"/>
        <v/>
      </c>
      <c r="AZ62" s="305" t="str">
        <f t="shared" ca="1" si="150"/>
        <v/>
      </c>
      <c r="BA62" s="306" t="str">
        <f t="shared" ca="1" si="151"/>
        <v/>
      </c>
      <c r="BB62" s="307" t="str">
        <f t="shared" ca="1" si="152"/>
        <v/>
      </c>
      <c r="BC62" s="304" t="str">
        <f t="shared" ca="1" si="164"/>
        <v/>
      </c>
      <c r="BD62" s="305" t="str">
        <f t="shared" ca="1" si="153"/>
        <v/>
      </c>
      <c r="BE62" s="306" t="str">
        <f t="shared" ca="1" si="154"/>
        <v/>
      </c>
      <c r="BF62" s="307" t="str">
        <f t="shared" ca="1" si="155"/>
        <v/>
      </c>
      <c r="BG62" s="304" t="str">
        <f t="shared" ca="1" si="165"/>
        <v/>
      </c>
      <c r="BH62" s="305" t="str">
        <f t="shared" ca="1" si="156"/>
        <v/>
      </c>
      <c r="BI62" s="306" t="str">
        <f t="shared" ca="1" si="157"/>
        <v/>
      </c>
      <c r="BJ62" s="307" t="str">
        <f t="shared" ca="1" si="158"/>
        <v/>
      </c>
      <c r="BL62" s="412" t="str">
        <f ca="1">IF(OR(BM62="",BM62=0),"",MAX(BL$5:BL61)+1)</f>
        <v/>
      </c>
      <c r="BM62" s="316" t="str">
        <f ca="1">IFERROR(INDEX($AJ$6:$AJ$17, ROWS(BM$4:$BM60)), IFERROR(INDEX($AN$6:$AN$17, ROWS(BM$4:$BM60)-ROWS($AJ$6:$AJ$17)), IFERROR(INDEX($AR$6:$AR$17, ROWS(BM$4:$BM60)-ROWS($AJ$6:$AJ$17)-ROWS($AN$6:$AN$17)),IFERROR(INDEX($AV$6:$AV$17, ROWS(BM$4:$BM60)-ROWS($AJ$6:$AJ$17)-ROWS($AN$6:$AN$17)-ROWS($AR$6:$AR$17)),IFERROR(INDEX($AZ$6:$AZ$17, ROWS(BM$4:$BM60)-ROWS($AJ$6:$AJ$17)-ROWS($AN$6:$AN$17)-ROWS($AR$6:$AR$17)-ROWS($AV$6:$AV$17)),IFERROR(INDEX($BD$6:$BD$17, ROWS(BM$4:$BM60)-ROWS($AJ$6:$AJ$17)-ROWS($AN$6:$AN$17)-ROWS($AR$6:$AR$17)-ROWS($AV$6:$AV$17)-ROWS($AZ$6:$AZ$17)),IFERROR(INDEX($BH$6:$BH$17, ROWS(BM$4:$BM60)-ROWS($AJ$6:$AJ$17)-ROWS($AN$6:$AN$17)-ROWS($AR$6:$AR$17)-ROWS($AV$6:$AV$17)-ROWS($AZ$6:$AZ$17)-ROWS($BD$6:$BD$17)), "")))))))</f>
        <v/>
      </c>
      <c r="BN62" s="316" t="str">
        <f t="shared" ca="1" si="30"/>
        <v/>
      </c>
      <c r="BO62" s="316" t="str">
        <f ca="1">IF(OR(BP62="",BP62=0),"",MAX(BO$5:BO61)+1)</f>
        <v/>
      </c>
      <c r="BP62" s="316" t="str">
        <f ca="1">IFERROR(INDEX($AK$6:$AK$17, ROWS($BP$4:BP60)), IFERROR(INDEX($AO$6:$AO$17, ROWS($BP$4:BP60)-ROWS($AK$6:$AK$17)), IFERROR(INDEX($AS$6:$AS$17, ROWS($BP$4:BP60)-ROWS($AK$6:$AK$17)-ROWS($AO$6:$AO$17)),IFERROR(INDEX($AW$6:$AW$17, ROWS($BP$4:BP60)-ROWS($AK$6:$AK$17)-ROWS($AO$6:$AO$17)-ROWS($AS$6:$AS$17)),IFERROR(INDEX($BA$6:$BA$17, ROWS($BP$4:BP60)-ROWS($AK$6:$AK$17)-ROWS($AO$6:$AO$17)-ROWS($AS$6:$AS$17)-ROWS($AW$6:$AW$17)),IFERROR(INDEX($BE$6:$BE$17, ROWS($BP$4:BP60)-ROWS($AK$6:$AK$17)-ROWS($AO$6:$AO$17)-ROWS($AS$6:$AS$17)-ROWS($AW$6:$AW$17)-ROWS($BA$6:$BA$17)),IFERROR(INDEX($BI$6:$BI$17, ROWS($BP$4:BP60)-ROWS($AK$6:$AK$17)-ROWS($AO$6:$AO$17)-ROWS($AS$6:$AS$17)-ROWS($AW$6:$AW$17)-ROWS($BA$6:$BA$17)-ROWS($BE$6:$BE$17)), "")))))))</f>
        <v/>
      </c>
      <c r="BQ62" s="316" t="str">
        <f t="shared" ca="1" si="31"/>
        <v/>
      </c>
      <c r="BR62" s="413" t="str">
        <f t="shared" ca="1" si="32"/>
        <v/>
      </c>
      <c r="BS62" s="412" t="str">
        <f ca="1">IF(OR(BT62="",BT62=0),"",MAX(BS$5:BS61)+1)</f>
        <v/>
      </c>
      <c r="BT62" s="316" t="str">
        <f ca="1">IFERROR(INDEX($AJ$22:$AJ$33, ROWS($BT$4:BT60)), IFERROR(INDEX($AN$22:$AN$33, ROWS($BT$4:BT60)-ROWS($AJ$22:$AJ$33)), IFERROR(INDEX($AR$22:$AR$33, ROWS($BT$4:BT60)-ROWS($AJ$22:$AJ$33)-ROWS($AN$22:$AN$33)),IFERROR(INDEX($AV$22:$AV$33, ROWS($BT$4:BT60)-ROWS($AJ$22:$AJ$33)-ROWS($AN$22:$AN$33)-ROWS($AR$22:$AR$33)),IFERROR(INDEX($AZ$22:$AZ$33, ROWS($BT$4:BT60)-ROWS($AJ$22:$AJ$33)-ROWS($AN$22:$AN$33)-ROWS($AR$22:$AR$33)-ROWS($AV$22:$AV$33)),IFERROR(INDEX($BD$22:$BD$33, ROWS($BT$4:BT60)-ROWS($AJ$22:$AJ$33)-ROWS($AN$22:$AN$33)-ROWS($AR$22:$AR$33)-ROWS($AV$22:$AV$33)-ROWS($AZ$22:$AZ$33)),IFERROR(INDEX($BH$22:$BH$33, ROWS($BT$4:BT60)-ROWS($AJ$22:$AJ$33)-ROWS($AN$22:$AN$33)-ROWS($AR$22:$AR$33)-ROWS($AV$22:$AV$33)-ROWS($AZ$22:$AZ$33)-ROWS($BD$22:$BD$33)), "")))))))</f>
        <v/>
      </c>
      <c r="BU62" s="316" t="str">
        <f t="shared" ca="1" si="33"/>
        <v/>
      </c>
      <c r="BV62" s="316" t="str">
        <f ca="1">IF(OR(BW62="",BW62=0),"",MAX(BV$5:BV61)+1)</f>
        <v/>
      </c>
      <c r="BW62" s="316" t="str">
        <f ca="1">IFERROR(INDEX($AK$22:$AK$33, ROWS($BW$4:BW60)), IFERROR(INDEX($AO$22:$AO$33, ROWS($BW$4:BW60)-ROWS($AK$22:$AK$33)), IFERROR(INDEX($AS$22:$AS$33, ROWS($BW$4:BW60)-ROWS($AK$22:$AK$33)-ROWS($AO$22:$AO$33)),IFERROR(INDEX($AW$22:$AW$33, ROWS($BW$4:BW60)-ROWS($AK$22:$AK$33)-ROWS($AO$22:$AO$33)-ROWS($AS$22:$AS$33)),IFERROR(INDEX($BA$22:$BA$33, ROWS($BW$4:BW60)-ROWS($AK$22:$AK$33)-ROWS($AO$22:$AO$33)-ROWS($AS$22:$AS$33)-ROWS($AW$22:$AW$33)),IFERROR(INDEX($BE$22:$BE$33, ROWS($BW$4:BW60)-ROWS($AK$22:$AK$33)-ROWS($AO$22:$AO$33)-ROWS($AS$22:$AS$33)-ROWS($AW$22:$AW$33)-ROWS($BA$22:$BA$33)),IFERROR(INDEX($BI$22:$BI$33, ROWS($BW$4:BW60)-ROWS($AK$22:$AK$33)-ROWS($AO$22:$AO$33)-ROWS($AS$22:$AS$33)-ROWS($AW$22:$AW$33)-ROWS($BA$22:$BA$33)-ROWS($BE$22:$BE$33)), "")))))))</f>
        <v/>
      </c>
      <c r="BX62" s="316" t="str">
        <f t="shared" ca="1" si="34"/>
        <v/>
      </c>
      <c r="BY62" s="413" t="str">
        <f t="shared" ca="1" si="35"/>
        <v/>
      </c>
      <c r="BZ62" s="412" t="str">
        <f ca="1">IF(OR(CA62="",CA62=0),"",MAX(BZ$5:BZ61)+1)</f>
        <v/>
      </c>
      <c r="CA62" s="316" t="str">
        <f ca="1">IFERROR(INDEX($AJ$38:$AJ$49, ROWS($CA$4:CA60)), IFERROR(INDEX($AN$38:$AN$49, ROWS($CA$4:CA60)-ROWS($AJ$38:$AJ$49)), IFERROR(INDEX($AR$38:$AR$49, ROWS($CA$4:CA60)-ROWS($AJ$38:$AJ$49)-ROWS($AN$38:$AN$49)),IFERROR(INDEX($AV$38:$AV$49, ROWS($CA$4:CA60)-ROWS($AJ$38:$AJ$49)-ROWS($AN$38:$AN$49)-ROWS($AR$38:$AR$49)),IFERROR(INDEX($AZ$38:$AZ$49, ROWS($CA$4:CA60)-ROWS($AJ$38:$AJ$49)-ROWS($AN$38:$AN$49)-ROWS($AR$38:$AR$49)-ROWS($AV$38:$AV$49)),IFERROR(INDEX($BD$38:$BD$49, ROWS($CA$4:CA60)-ROWS($AJ$38:$AJ$49)-ROWS($AN$38:$AN$49)-ROWS($AR$38:$AR$49)-ROWS($AV$38:$AV$49)-ROWS($AZ$38:$AZ$49)),IFERROR(INDEX($BH$38:$BH$49, ROWS($CA$4:CA60)-ROWS($AJ$38:$AJ$49)-ROWS($AN$38:$AN$49)-ROWS($AR$38:$AR$49)-ROWS($AV$38:$AV$49)-ROWS($AZ$38:$AZ$49)-ROWS($BD$38:$BD$49)), "")))))))</f>
        <v/>
      </c>
      <c r="CB62" s="316" t="str">
        <f t="shared" ca="1" si="36"/>
        <v/>
      </c>
      <c r="CC62" s="316" t="str">
        <f ca="1">IF(OR(CD62="",CD62=0),"",MAX(CC$5:CC61)+1)</f>
        <v/>
      </c>
      <c r="CD62" s="316" t="str">
        <f ca="1">IFERROR(INDEX($AK$38:$AK$49, ROWS($CD$4:CD60)), IFERROR(INDEX($AO$38:$AO$49, ROWS($CD$4:CD60)-ROWS($AK$38:$AK$49)), IFERROR(INDEX($AS$38:$AS$49, ROWS($CD$4:CD60)-ROWS($AK$38:$AK$49)-ROWS($AO$38:$AO$49)),IFERROR(INDEX($AW$38:$AW$49, ROWS($CD$4:CD60)-ROWS($AK$38:$AK$49)-ROWS($AO$38:$AO$49)-ROWS($AS$38:$AS$49)),IFERROR(INDEX($BA$38:$BA$49, ROWS($CD$4:CD60)-ROWS($AK$38:$AK$49)-ROWS($AO$38:$AO$49)-ROWS($AS$38:$AS$49)-ROWS($AW$38:$AW$49)),IFERROR(INDEX($BE$38:$BE$49, ROWS($CD$4:CD60)-ROWS($AK$38:$AK$49)-ROWS($AO$38:$AO$49)-ROWS($AS$38:$AS$49)-ROWS($AW$38:$AW$49)-ROWS($BA$38:$BA$49)),IFERROR(INDEX($BI$38:$BI$49, ROWS($CD$4:CD60)-ROWS($AK$38:$AK$49)-ROWS($AO$38:$AO$49)-ROWS($AS$38:$AS$49)-ROWS($AW$38:$AW$49)-ROWS($BA$38:$BA$49)-ROWS($BE$38:$BE$49)), "")))))))</f>
        <v/>
      </c>
      <c r="CE62" s="316" t="str">
        <f t="shared" ca="1" si="37"/>
        <v/>
      </c>
      <c r="CF62" s="413" t="str">
        <f t="shared" ca="1" si="38"/>
        <v/>
      </c>
      <c r="CG62" s="412" t="str">
        <f ca="1">IF(OR(CH62="",CH62=0),"",MAX(CG$5:CG61)+1)</f>
        <v/>
      </c>
      <c r="CH62" s="316" t="str">
        <f ca="1">IFERROR(INDEX($AJ$54:$AJ$65, ROWS($CH$4:CH60)), IFERROR(INDEX($AN$54:$AN$65, ROWS($CH$4:CH60)-ROWS($AJ$54:$AJ$65)), IFERROR(INDEX($AR$54:$AR$65, ROWS($CH$4:CH60)-ROWS($AJ$54:$AJ$65)-ROWS($AN$54:$AN$65)),IFERROR(INDEX($AV$54:$AV$65, ROWS($CH$4:CH60)-ROWS($AJ$54:$AJ$65)-ROWS($AN$54:$AN$65)-ROWS($AR$54:$AR$65)),IFERROR(INDEX($AZ$54:$AZ$65, ROWS($CH$4:CH60)-ROWS($AJ$54:$AJ$65)-ROWS($AN$54:$AN$65)-ROWS($AR$54:$AR$65)-ROWS($AV$54:$AV$65)),IFERROR(INDEX($BD$54:$BD$65, ROWS($CH$4:CH60)-ROWS($AJ$54:$AJ$65)-ROWS($AN$54:$AN$65)-ROWS($AR$54:$AR$65)-ROWS($AV$54:$AV$65)-ROWS($AZ$54:$AZ$65)),IFERROR(INDEX($BH$54:$BH$65, ROWS($CH$4:CH60)-ROWS($AJ$54:$AJ$65)-ROWS($AN$54:$AN$65)-ROWS($AR$54:$AR$65)-ROWS($AV$54:$AV$65)-ROWS($AZ$54:$AZ$65)-ROWS($BD$54:$BD$65)), "")))))))</f>
        <v/>
      </c>
      <c r="CI62" s="316" t="str">
        <f t="shared" ca="1" si="39"/>
        <v/>
      </c>
      <c r="CJ62" s="316" t="str">
        <f ca="1">IF(OR(CK62="",CK62=0),"",MAX(CJ$5:CJ61)+1)</f>
        <v/>
      </c>
      <c r="CK62" s="316" t="str">
        <f ca="1">IFERROR(INDEX($AK$54:$AK$65, ROWS($CK$4:CK60)), IFERROR(INDEX($AO$54:$AO$65, ROWS($CK$4:CK60)-ROWS($AK$54:$AK$65)), IFERROR(INDEX($AS$54:$AS$65, ROWS($CK$4:CK60)-ROWS($AK$54:$AK$65)-ROWS($AO$54:$AO$65)),IFERROR(INDEX($AW$54:$AW$65, ROWS($CK$4:CK60)-ROWS($AK$54:$AK$65)-ROWS($AO$54:$AO$65)-ROWS($AS$54:$AS$65)),IFERROR(INDEX($BA$54:$BA$65, ROWS($CK$4:CK60)-ROWS($AK$54:$AK$65)-ROWS($AO$54:$AO$65)-ROWS($AS$54:$AS$65)-ROWS($AW$54:$AW$65)),IFERROR(INDEX($BE$54:$BE$65, ROWS($CK$4:CK60)-ROWS($AK$54:$AK$65)-ROWS($AO$54:$AO$65)-ROWS($AS$54:$AS$65)-ROWS($AW$54:$AW$65)-ROWS($BA$54:$BA$65)),IFERROR(INDEX($BI$54:$BI$65, ROWS($CK$4:CK60)-ROWS($AK$54:$AK$65)-ROWS($AO$54:$AO$65)-ROWS($AS$54:$AS$65)-ROWS($AW$54:$AW$65)-ROWS($BA$54:$BA$65)-ROWS($BE$54:$BE$65)), "")))))))</f>
        <v/>
      </c>
      <c r="CL62" s="316" t="str">
        <f t="shared" ca="1" si="40"/>
        <v/>
      </c>
      <c r="CM62" s="413" t="str">
        <f t="shared" ca="1" si="41"/>
        <v/>
      </c>
      <c r="CN62" s="412" t="str">
        <f>IF(OR(CO62="",CO62=0),"",MAX(CN$5:CN61)+1)</f>
        <v/>
      </c>
      <c r="CO62" s="316">
        <f>IFERROR(INDEX($AJ$70:$AJ$81, ROWS($CO$4:CO60)), IFERROR(INDEX($AN$70:$AN$81, ROWS($CO$4:CO60)-ROWS($AJ$70:$AJ$81)), IFERROR(INDEX($AR$70:$AR$81, ROWS($CO$4:CO60)-ROWS($AJ$70:$AJ$81)-ROWS($AN$70:$AN$81)),IFERROR(INDEX($AV$70:$AV$81, ROWS($CO$4:CO60)-ROWS($AJ$70:$AJ$81)-ROWS($AN$70:$AN$81)-ROWS($AR$70:$AR$81)),IFERROR(INDEX($AZ$70:$AZ$81, ROWS($CO$4:CO60)-ROWS($AJ$70:$AJ$81)-ROWS($AN$70:$AN$81)-ROWS($AR$70:$AR$81)-ROWS($AV$70:$AV$81)),IFERROR(INDEX($BD$70:$BD$81, ROWS($CO$4:CO60)-ROWS($AJ$70:$AJ$81)-ROWS($AN$70:$AN$81)-ROWS($AR$70:$AR$81)-ROWS($AV$70:$AV$81)-ROWS($AZ$70:$AZ$81)),IFERROR(INDEX($BH$70:$BH$81, ROWS($CO$4:CO60)-ROWS($AJ$70:$AJ$81)-ROWS($AN$70:$AN$81)-ROWS($AR$70:$AR$81)-ROWS($AV$70:$AV$81)-ROWS($AZ$70:$AZ$81)-ROWS($BD$70:$BD$81)), "")))))))</f>
        <v>0</v>
      </c>
      <c r="CP62" s="316" t="str">
        <f t="shared" ca="1" si="42"/>
        <v/>
      </c>
      <c r="CQ62" s="316" t="str">
        <f>IF(OR(CR62="",CR62=0),"",MAX(CQ$5:CQ61)+1)</f>
        <v/>
      </c>
      <c r="CR62" s="316">
        <f>IFERROR(INDEX($AK$70:$AK$81, ROWS($CR$4:CR60)), IFERROR(INDEX($AO$70:$AO$81, ROWS($CR$4:CR60)-ROWS($AK$70:$AK$81)), IFERROR(INDEX($AS$70:$AS$81, ROWS($CR$4:CR60)-ROWS($AK$70:$AK$81)-ROWS($AO$70:$AO$81)),IFERROR(INDEX($AW$70:$AW$81, ROWS($CR$4:CR60)-ROWS($AK$70:$AK$81)-ROWS($AO$70:$AO$81)-ROWS($AS$70:$AS$81)),IFERROR(INDEX($BA$70:$BA$81, ROWS($CR$4:CR60)-ROWS($AK$70:$AK$81)-ROWS($AO$70:$AO$81)-ROWS($AS$70:$AS$81)-ROWS($AW$70:$AW$81)),IFERROR(INDEX($BE$70:$BE$81, ROWS($CR$4:CR60)-ROWS($AK$70:$AK$81)-ROWS($AO$70:$AO$81)-ROWS($AS$70:$AS$81)-ROWS($AW$70:$AW$81)-ROWS($BA$70:$BA$81)),IFERROR(INDEX($BI$70:$BI$81, ROWS($CR$4:CR60)-ROWS($AK$70:$AK$81)-ROWS($AO$70:$AO$81)-ROWS($AS$70:$AS$81)-ROWS($AW$70:$AW$81)-ROWS($BA$70:$BA$81)-ROWS($BE$70:$BE$81)), "")))))))</f>
        <v>0</v>
      </c>
      <c r="CS62" s="316" t="str">
        <f t="shared" ca="1" si="43"/>
        <v/>
      </c>
      <c r="CT62" s="413" t="str">
        <f t="shared" ca="1" si="44"/>
        <v/>
      </c>
      <c r="CU62" s="412" t="str">
        <f>IF(OR(CV62="",CV62=0),"",MAX(CU$5:CU61)+1)</f>
        <v/>
      </c>
      <c r="CV62" s="316" t="str">
        <f>IFERROR(INDEX($AJ$86:$AJ$97, ROWS($CV$4:CV60)), IFERROR(INDEX($AN$86:$AN$97, ROWS($CV$4:CV60)-ROWS($AJ$86:$AJ$97)), ""))</f>
        <v/>
      </c>
      <c r="CW62" s="316" t="str">
        <f t="shared" si="45"/>
        <v/>
      </c>
      <c r="CX62" s="316" t="str">
        <f>IF(OR(CY62="",CY62=0),"",MAX(CX$5:CX61)+1)</f>
        <v/>
      </c>
      <c r="CY62" s="316" t="str">
        <f>IFERROR(INDEX($AK$86:$AK$97, ROWS($CY$4:CY60)), IFERROR(INDEX($AO$86:$AO$97, ROWS($CY$4:CY60)-ROWS($AK$86:$AK$97)), ""))</f>
        <v/>
      </c>
      <c r="CZ62" s="316" t="str">
        <f t="shared" si="46"/>
        <v/>
      </c>
      <c r="DA62" s="413" t="str">
        <f t="shared" si="47"/>
        <v/>
      </c>
      <c r="DC62" s="438" t="str">
        <f ca="1">IF(OR(DD62="",DD62=0),"",MAX(DC$45:DC61)+1)</f>
        <v/>
      </c>
      <c r="DD62" s="434" t="str">
        <f t="shared" ca="1" si="130"/>
        <v/>
      </c>
      <c r="DE62" s="413" t="str">
        <f t="shared" ca="1" si="131"/>
        <v/>
      </c>
      <c r="DF62" s="431" t="str">
        <f ca="1">IF(OR(DG62="",DG62=0),"",MAX(DF$45:DF61)+1)</f>
        <v/>
      </c>
      <c r="DG62" s="412" t="str">
        <f t="shared" ca="1" si="132"/>
        <v/>
      </c>
      <c r="DH62" s="413" t="str">
        <f t="shared" ca="1" si="133"/>
        <v/>
      </c>
      <c r="DI62" s="412" t="str">
        <f t="shared" ca="1" si="134"/>
        <v/>
      </c>
      <c r="DJ62" s="413" t="str">
        <f t="shared" ca="1" si="135"/>
        <v/>
      </c>
      <c r="DK62" s="412" t="str">
        <f t="shared" ca="1" si="136"/>
        <v/>
      </c>
      <c r="DL62" s="413" t="str">
        <f t="shared" ca="1" si="137"/>
        <v/>
      </c>
    </row>
    <row r="63" spans="16:123" ht="15.75" thickBot="1" x14ac:dyDescent="0.35">
      <c r="P63" s="1177"/>
      <c r="Q63" s="1178"/>
      <c r="R63" s="453"/>
      <c r="S63" s="402"/>
      <c r="U63" s="1177"/>
      <c r="V63" s="1178"/>
      <c r="W63" s="453"/>
      <c r="X63" s="402"/>
      <c r="AB63" s="395">
        <f ca="1">IFERROR(MATCH($AB$59,OFFSET(Year!$AT$67:$AT$118,AB62,,1000),0)+AB62,"")</f>
        <v>3</v>
      </c>
      <c r="AC63" s="340">
        <f ca="1">IFERROR(INDEX(Year!$AW$67:$AW$118,AB63),"")</f>
        <v>1</v>
      </c>
      <c r="AD63" s="348" t="str">
        <f ca="1">IFERROR(INDEX(Year!$AU$67:$AU$118,AB63),"")</f>
        <v>Paycheck 2</v>
      </c>
      <c r="AE63" s="363">
        <f ca="1">IFERROR(INDEX(Year!$AV$67:$AV$118,AB63),"")</f>
        <v>400</v>
      </c>
      <c r="AF63" s="402" t="str">
        <f ca="1">IFERROR(INDEX(Year!$AT$67:$AT$118,AB63),"")</f>
        <v>Income</v>
      </c>
      <c r="AI63" s="302" t="str">
        <f t="shared" ca="1" si="159"/>
        <v/>
      </c>
      <c r="AJ63" s="293" t="str">
        <f t="shared" ca="1" si="138"/>
        <v/>
      </c>
      <c r="AK63" s="293" t="str">
        <f t="shared" ca="1" si="139"/>
        <v/>
      </c>
      <c r="AL63" s="303" t="str">
        <f t="shared" ca="1" si="140"/>
        <v/>
      </c>
      <c r="AM63" s="302" t="str">
        <f t="shared" ca="1" si="160"/>
        <v/>
      </c>
      <c r="AN63" s="293" t="str">
        <f t="shared" ca="1" si="141"/>
        <v/>
      </c>
      <c r="AO63" s="293" t="str">
        <f t="shared" ca="1" si="142"/>
        <v/>
      </c>
      <c r="AP63" s="303" t="str">
        <f t="shared" ca="1" si="143"/>
        <v/>
      </c>
      <c r="AQ63" s="302" t="str">
        <f t="shared" ca="1" si="161"/>
        <v/>
      </c>
      <c r="AR63" s="293" t="str">
        <f t="shared" ca="1" si="144"/>
        <v/>
      </c>
      <c r="AS63" s="293" t="str">
        <f t="shared" ca="1" si="145"/>
        <v/>
      </c>
      <c r="AT63" s="303" t="str">
        <f t="shared" ca="1" si="146"/>
        <v/>
      </c>
      <c r="AU63" s="302" t="str">
        <f t="shared" ca="1" si="162"/>
        <v/>
      </c>
      <c r="AV63" s="293" t="str">
        <f t="shared" ca="1" si="147"/>
        <v/>
      </c>
      <c r="AW63" s="293" t="str">
        <f t="shared" ca="1" si="148"/>
        <v/>
      </c>
      <c r="AX63" s="303" t="str">
        <f t="shared" ca="1" si="149"/>
        <v/>
      </c>
      <c r="AY63" s="302" t="str">
        <f t="shared" ca="1" si="163"/>
        <v/>
      </c>
      <c r="AZ63" s="293" t="str">
        <f t="shared" ca="1" si="150"/>
        <v/>
      </c>
      <c r="BA63" s="293" t="str">
        <f t="shared" ca="1" si="151"/>
        <v/>
      </c>
      <c r="BB63" s="303" t="str">
        <f t="shared" ca="1" si="152"/>
        <v/>
      </c>
      <c r="BC63" s="302" t="str">
        <f t="shared" ca="1" si="164"/>
        <v/>
      </c>
      <c r="BD63" s="293" t="str">
        <f t="shared" ca="1" si="153"/>
        <v/>
      </c>
      <c r="BE63" s="293" t="str">
        <f t="shared" ca="1" si="154"/>
        <v/>
      </c>
      <c r="BF63" s="303" t="str">
        <f t="shared" ca="1" si="155"/>
        <v/>
      </c>
      <c r="BG63" s="302" t="str">
        <f t="shared" ca="1" si="165"/>
        <v/>
      </c>
      <c r="BH63" s="293" t="str">
        <f t="shared" ca="1" si="156"/>
        <v/>
      </c>
      <c r="BI63" s="293" t="str">
        <f t="shared" ca="1" si="157"/>
        <v/>
      </c>
      <c r="BJ63" s="303" t="str">
        <f t="shared" ca="1" si="158"/>
        <v/>
      </c>
      <c r="BL63" s="412" t="str">
        <f ca="1">IF(OR(BM63="",BM63=0),"",MAX(BL$5:BL62)+1)</f>
        <v/>
      </c>
      <c r="BM63" s="316" t="str">
        <f ca="1">IFERROR(INDEX($AJ$6:$AJ$17, ROWS(BM$4:$BM61)), IFERROR(INDEX($AN$6:$AN$17, ROWS(BM$4:$BM61)-ROWS($AJ$6:$AJ$17)), IFERROR(INDEX($AR$6:$AR$17, ROWS(BM$4:$BM61)-ROWS($AJ$6:$AJ$17)-ROWS($AN$6:$AN$17)),IFERROR(INDEX($AV$6:$AV$17, ROWS(BM$4:$BM61)-ROWS($AJ$6:$AJ$17)-ROWS($AN$6:$AN$17)-ROWS($AR$6:$AR$17)),IFERROR(INDEX($AZ$6:$AZ$17, ROWS(BM$4:$BM61)-ROWS($AJ$6:$AJ$17)-ROWS($AN$6:$AN$17)-ROWS($AR$6:$AR$17)-ROWS($AV$6:$AV$17)),IFERROR(INDEX($BD$6:$BD$17, ROWS(BM$4:$BM61)-ROWS($AJ$6:$AJ$17)-ROWS($AN$6:$AN$17)-ROWS($AR$6:$AR$17)-ROWS($AV$6:$AV$17)-ROWS($AZ$6:$AZ$17)),IFERROR(INDEX($BH$6:$BH$17, ROWS(BM$4:$BM61)-ROWS($AJ$6:$AJ$17)-ROWS($AN$6:$AN$17)-ROWS($AR$6:$AR$17)-ROWS($AV$6:$AV$17)-ROWS($AZ$6:$AZ$17)-ROWS($BD$6:$BD$17)), "")))))))</f>
        <v/>
      </c>
      <c r="BN63" s="316" t="str">
        <f t="shared" ca="1" si="30"/>
        <v/>
      </c>
      <c r="BO63" s="316" t="str">
        <f ca="1">IF(OR(BP63="",BP63=0),"",MAX(BO$5:BO62)+1)</f>
        <v/>
      </c>
      <c r="BP63" s="316" t="str">
        <f ca="1">IFERROR(INDEX($AK$6:$AK$17, ROWS($BP$4:BP61)), IFERROR(INDEX($AO$6:$AO$17, ROWS($BP$4:BP61)-ROWS($AK$6:$AK$17)), IFERROR(INDEX($AS$6:$AS$17, ROWS($BP$4:BP61)-ROWS($AK$6:$AK$17)-ROWS($AO$6:$AO$17)),IFERROR(INDEX($AW$6:$AW$17, ROWS($BP$4:BP61)-ROWS($AK$6:$AK$17)-ROWS($AO$6:$AO$17)-ROWS($AS$6:$AS$17)),IFERROR(INDEX($BA$6:$BA$17, ROWS($BP$4:BP61)-ROWS($AK$6:$AK$17)-ROWS($AO$6:$AO$17)-ROWS($AS$6:$AS$17)-ROWS($AW$6:$AW$17)),IFERROR(INDEX($BE$6:$BE$17, ROWS($BP$4:BP61)-ROWS($AK$6:$AK$17)-ROWS($AO$6:$AO$17)-ROWS($AS$6:$AS$17)-ROWS($AW$6:$AW$17)-ROWS($BA$6:$BA$17)),IFERROR(INDEX($BI$6:$BI$17, ROWS($BP$4:BP61)-ROWS($AK$6:$AK$17)-ROWS($AO$6:$AO$17)-ROWS($AS$6:$AS$17)-ROWS($AW$6:$AW$17)-ROWS($BA$6:$BA$17)-ROWS($BE$6:$BE$17)), "")))))))</f>
        <v/>
      </c>
      <c r="BQ63" s="316" t="str">
        <f t="shared" ca="1" si="31"/>
        <v/>
      </c>
      <c r="BR63" s="413" t="str">
        <f t="shared" ca="1" si="32"/>
        <v/>
      </c>
      <c r="BS63" s="412" t="str">
        <f ca="1">IF(OR(BT63="",BT63=0),"",MAX(BS$5:BS62)+1)</f>
        <v/>
      </c>
      <c r="BT63" s="316" t="str">
        <f ca="1">IFERROR(INDEX($AJ$22:$AJ$33, ROWS($BT$4:BT61)), IFERROR(INDEX($AN$22:$AN$33, ROWS($BT$4:BT61)-ROWS($AJ$22:$AJ$33)), IFERROR(INDEX($AR$22:$AR$33, ROWS($BT$4:BT61)-ROWS($AJ$22:$AJ$33)-ROWS($AN$22:$AN$33)),IFERROR(INDEX($AV$22:$AV$33, ROWS($BT$4:BT61)-ROWS($AJ$22:$AJ$33)-ROWS($AN$22:$AN$33)-ROWS($AR$22:$AR$33)),IFERROR(INDEX($AZ$22:$AZ$33, ROWS($BT$4:BT61)-ROWS($AJ$22:$AJ$33)-ROWS($AN$22:$AN$33)-ROWS($AR$22:$AR$33)-ROWS($AV$22:$AV$33)),IFERROR(INDEX($BD$22:$BD$33, ROWS($BT$4:BT61)-ROWS($AJ$22:$AJ$33)-ROWS($AN$22:$AN$33)-ROWS($AR$22:$AR$33)-ROWS($AV$22:$AV$33)-ROWS($AZ$22:$AZ$33)),IFERROR(INDEX($BH$22:$BH$33, ROWS($BT$4:BT61)-ROWS($AJ$22:$AJ$33)-ROWS($AN$22:$AN$33)-ROWS($AR$22:$AR$33)-ROWS($AV$22:$AV$33)-ROWS($AZ$22:$AZ$33)-ROWS($BD$22:$BD$33)), "")))))))</f>
        <v/>
      </c>
      <c r="BU63" s="316" t="str">
        <f t="shared" ca="1" si="33"/>
        <v/>
      </c>
      <c r="BV63" s="316" t="str">
        <f ca="1">IF(OR(BW63="",BW63=0),"",MAX(BV$5:BV62)+1)</f>
        <v/>
      </c>
      <c r="BW63" s="316" t="str">
        <f ca="1">IFERROR(INDEX($AK$22:$AK$33, ROWS($BW$4:BW61)), IFERROR(INDEX($AO$22:$AO$33, ROWS($BW$4:BW61)-ROWS($AK$22:$AK$33)), IFERROR(INDEX($AS$22:$AS$33, ROWS($BW$4:BW61)-ROWS($AK$22:$AK$33)-ROWS($AO$22:$AO$33)),IFERROR(INDEX($AW$22:$AW$33, ROWS($BW$4:BW61)-ROWS($AK$22:$AK$33)-ROWS($AO$22:$AO$33)-ROWS($AS$22:$AS$33)),IFERROR(INDEX($BA$22:$BA$33, ROWS($BW$4:BW61)-ROWS($AK$22:$AK$33)-ROWS($AO$22:$AO$33)-ROWS($AS$22:$AS$33)-ROWS($AW$22:$AW$33)),IFERROR(INDEX($BE$22:$BE$33, ROWS($BW$4:BW61)-ROWS($AK$22:$AK$33)-ROWS($AO$22:$AO$33)-ROWS($AS$22:$AS$33)-ROWS($AW$22:$AW$33)-ROWS($BA$22:$BA$33)),IFERROR(INDEX($BI$22:$BI$33, ROWS($BW$4:BW61)-ROWS($AK$22:$AK$33)-ROWS($AO$22:$AO$33)-ROWS($AS$22:$AS$33)-ROWS($AW$22:$AW$33)-ROWS($BA$22:$BA$33)-ROWS($BE$22:$BE$33)), "")))))))</f>
        <v/>
      </c>
      <c r="BX63" s="316" t="str">
        <f t="shared" ca="1" si="34"/>
        <v/>
      </c>
      <c r="BY63" s="413" t="str">
        <f t="shared" ca="1" si="35"/>
        <v/>
      </c>
      <c r="BZ63" s="412" t="str">
        <f ca="1">IF(OR(CA63="",CA63=0),"",MAX(BZ$5:BZ62)+1)</f>
        <v/>
      </c>
      <c r="CA63" s="316" t="str">
        <f ca="1">IFERROR(INDEX($AJ$38:$AJ$49, ROWS($CA$4:CA61)), IFERROR(INDEX($AN$38:$AN$49, ROWS($CA$4:CA61)-ROWS($AJ$38:$AJ$49)), IFERROR(INDEX($AR$38:$AR$49, ROWS($CA$4:CA61)-ROWS($AJ$38:$AJ$49)-ROWS($AN$38:$AN$49)),IFERROR(INDEX($AV$38:$AV$49, ROWS($CA$4:CA61)-ROWS($AJ$38:$AJ$49)-ROWS($AN$38:$AN$49)-ROWS($AR$38:$AR$49)),IFERROR(INDEX($AZ$38:$AZ$49, ROWS($CA$4:CA61)-ROWS($AJ$38:$AJ$49)-ROWS($AN$38:$AN$49)-ROWS($AR$38:$AR$49)-ROWS($AV$38:$AV$49)),IFERROR(INDEX($BD$38:$BD$49, ROWS($CA$4:CA61)-ROWS($AJ$38:$AJ$49)-ROWS($AN$38:$AN$49)-ROWS($AR$38:$AR$49)-ROWS($AV$38:$AV$49)-ROWS($AZ$38:$AZ$49)),IFERROR(INDEX($BH$38:$BH$49, ROWS($CA$4:CA61)-ROWS($AJ$38:$AJ$49)-ROWS($AN$38:$AN$49)-ROWS($AR$38:$AR$49)-ROWS($AV$38:$AV$49)-ROWS($AZ$38:$AZ$49)-ROWS($BD$38:$BD$49)), "")))))))</f>
        <v/>
      </c>
      <c r="CB63" s="316" t="str">
        <f t="shared" ca="1" si="36"/>
        <v/>
      </c>
      <c r="CC63" s="316" t="str">
        <f ca="1">IF(OR(CD63="",CD63=0),"",MAX(CC$5:CC62)+1)</f>
        <v/>
      </c>
      <c r="CD63" s="316" t="str">
        <f ca="1">IFERROR(INDEX($AK$38:$AK$49, ROWS($CD$4:CD61)), IFERROR(INDEX($AO$38:$AO$49, ROWS($CD$4:CD61)-ROWS($AK$38:$AK$49)), IFERROR(INDEX($AS$38:$AS$49, ROWS($CD$4:CD61)-ROWS($AK$38:$AK$49)-ROWS($AO$38:$AO$49)),IFERROR(INDEX($AW$38:$AW$49, ROWS($CD$4:CD61)-ROWS($AK$38:$AK$49)-ROWS($AO$38:$AO$49)-ROWS($AS$38:$AS$49)),IFERROR(INDEX($BA$38:$BA$49, ROWS($CD$4:CD61)-ROWS($AK$38:$AK$49)-ROWS($AO$38:$AO$49)-ROWS($AS$38:$AS$49)-ROWS($AW$38:$AW$49)),IFERROR(INDEX($BE$38:$BE$49, ROWS($CD$4:CD61)-ROWS($AK$38:$AK$49)-ROWS($AO$38:$AO$49)-ROWS($AS$38:$AS$49)-ROWS($AW$38:$AW$49)-ROWS($BA$38:$BA$49)),IFERROR(INDEX($BI$38:$BI$49, ROWS($CD$4:CD61)-ROWS($AK$38:$AK$49)-ROWS($AO$38:$AO$49)-ROWS($AS$38:$AS$49)-ROWS($AW$38:$AW$49)-ROWS($BA$38:$BA$49)-ROWS($BE$38:$BE$49)), "")))))))</f>
        <v/>
      </c>
      <c r="CE63" s="316" t="str">
        <f t="shared" ca="1" si="37"/>
        <v/>
      </c>
      <c r="CF63" s="413" t="str">
        <f t="shared" ca="1" si="38"/>
        <v/>
      </c>
      <c r="CG63" s="412" t="str">
        <f ca="1">IF(OR(CH63="",CH63=0),"",MAX(CG$5:CG62)+1)</f>
        <v/>
      </c>
      <c r="CH63" s="316" t="str">
        <f ca="1">IFERROR(INDEX($AJ$54:$AJ$65, ROWS($CH$4:CH61)), IFERROR(INDEX($AN$54:$AN$65, ROWS($CH$4:CH61)-ROWS($AJ$54:$AJ$65)), IFERROR(INDEX($AR$54:$AR$65, ROWS($CH$4:CH61)-ROWS($AJ$54:$AJ$65)-ROWS($AN$54:$AN$65)),IFERROR(INDEX($AV$54:$AV$65, ROWS($CH$4:CH61)-ROWS($AJ$54:$AJ$65)-ROWS($AN$54:$AN$65)-ROWS($AR$54:$AR$65)),IFERROR(INDEX($AZ$54:$AZ$65, ROWS($CH$4:CH61)-ROWS($AJ$54:$AJ$65)-ROWS($AN$54:$AN$65)-ROWS($AR$54:$AR$65)-ROWS($AV$54:$AV$65)),IFERROR(INDEX($BD$54:$BD$65, ROWS($CH$4:CH61)-ROWS($AJ$54:$AJ$65)-ROWS($AN$54:$AN$65)-ROWS($AR$54:$AR$65)-ROWS($AV$54:$AV$65)-ROWS($AZ$54:$AZ$65)),IFERROR(INDEX($BH$54:$BH$65, ROWS($CH$4:CH61)-ROWS($AJ$54:$AJ$65)-ROWS($AN$54:$AN$65)-ROWS($AR$54:$AR$65)-ROWS($AV$54:$AV$65)-ROWS($AZ$54:$AZ$65)-ROWS($BD$54:$BD$65)), "")))))))</f>
        <v/>
      </c>
      <c r="CI63" s="316" t="str">
        <f t="shared" ca="1" si="39"/>
        <v/>
      </c>
      <c r="CJ63" s="316" t="str">
        <f ca="1">IF(OR(CK63="",CK63=0),"",MAX(CJ$5:CJ62)+1)</f>
        <v/>
      </c>
      <c r="CK63" s="316" t="str">
        <f ca="1">IFERROR(INDEX($AK$54:$AK$65, ROWS($CK$4:CK61)), IFERROR(INDEX($AO$54:$AO$65, ROWS($CK$4:CK61)-ROWS($AK$54:$AK$65)), IFERROR(INDEX($AS$54:$AS$65, ROWS($CK$4:CK61)-ROWS($AK$54:$AK$65)-ROWS($AO$54:$AO$65)),IFERROR(INDEX($AW$54:$AW$65, ROWS($CK$4:CK61)-ROWS($AK$54:$AK$65)-ROWS($AO$54:$AO$65)-ROWS($AS$54:$AS$65)),IFERROR(INDEX($BA$54:$BA$65, ROWS($CK$4:CK61)-ROWS($AK$54:$AK$65)-ROWS($AO$54:$AO$65)-ROWS($AS$54:$AS$65)-ROWS($AW$54:$AW$65)),IFERROR(INDEX($BE$54:$BE$65, ROWS($CK$4:CK61)-ROWS($AK$54:$AK$65)-ROWS($AO$54:$AO$65)-ROWS($AS$54:$AS$65)-ROWS($AW$54:$AW$65)-ROWS($BA$54:$BA$65)),IFERROR(INDEX($BI$54:$BI$65, ROWS($CK$4:CK61)-ROWS($AK$54:$AK$65)-ROWS($AO$54:$AO$65)-ROWS($AS$54:$AS$65)-ROWS($AW$54:$AW$65)-ROWS($BA$54:$BA$65)-ROWS($BE$54:$BE$65)), "")))))))</f>
        <v/>
      </c>
      <c r="CL63" s="316" t="str">
        <f t="shared" ca="1" si="40"/>
        <v/>
      </c>
      <c r="CM63" s="413" t="str">
        <f t="shared" ca="1" si="41"/>
        <v/>
      </c>
      <c r="CN63" s="412" t="str">
        <f>IF(OR(CO63="",CO63=0),"",MAX(CN$5:CN62)+1)</f>
        <v/>
      </c>
      <c r="CO63" s="316">
        <f>IFERROR(INDEX($AJ$70:$AJ$81, ROWS($CO$4:CO61)), IFERROR(INDEX($AN$70:$AN$81, ROWS($CO$4:CO61)-ROWS($AJ$70:$AJ$81)), IFERROR(INDEX($AR$70:$AR$81, ROWS($CO$4:CO61)-ROWS($AJ$70:$AJ$81)-ROWS($AN$70:$AN$81)),IFERROR(INDEX($AV$70:$AV$81, ROWS($CO$4:CO61)-ROWS($AJ$70:$AJ$81)-ROWS($AN$70:$AN$81)-ROWS($AR$70:$AR$81)),IFERROR(INDEX($AZ$70:$AZ$81, ROWS($CO$4:CO61)-ROWS($AJ$70:$AJ$81)-ROWS($AN$70:$AN$81)-ROWS($AR$70:$AR$81)-ROWS($AV$70:$AV$81)),IFERROR(INDEX($BD$70:$BD$81, ROWS($CO$4:CO61)-ROWS($AJ$70:$AJ$81)-ROWS($AN$70:$AN$81)-ROWS($AR$70:$AR$81)-ROWS($AV$70:$AV$81)-ROWS($AZ$70:$AZ$81)),IFERROR(INDEX($BH$70:$BH$81, ROWS($CO$4:CO61)-ROWS($AJ$70:$AJ$81)-ROWS($AN$70:$AN$81)-ROWS($AR$70:$AR$81)-ROWS($AV$70:$AV$81)-ROWS($AZ$70:$AZ$81)-ROWS($BD$70:$BD$81)), "")))))))</f>
        <v>0</v>
      </c>
      <c r="CP63" s="316" t="str">
        <f t="shared" ca="1" si="42"/>
        <v/>
      </c>
      <c r="CQ63" s="316" t="str">
        <f>IF(OR(CR63="",CR63=0),"",MAX(CQ$5:CQ62)+1)</f>
        <v/>
      </c>
      <c r="CR63" s="316">
        <f>IFERROR(INDEX($AK$70:$AK$81, ROWS($CR$4:CR61)), IFERROR(INDEX($AO$70:$AO$81, ROWS($CR$4:CR61)-ROWS($AK$70:$AK$81)), IFERROR(INDEX($AS$70:$AS$81, ROWS($CR$4:CR61)-ROWS($AK$70:$AK$81)-ROWS($AO$70:$AO$81)),IFERROR(INDEX($AW$70:$AW$81, ROWS($CR$4:CR61)-ROWS($AK$70:$AK$81)-ROWS($AO$70:$AO$81)-ROWS($AS$70:$AS$81)),IFERROR(INDEX($BA$70:$BA$81, ROWS($CR$4:CR61)-ROWS($AK$70:$AK$81)-ROWS($AO$70:$AO$81)-ROWS($AS$70:$AS$81)-ROWS($AW$70:$AW$81)),IFERROR(INDEX($BE$70:$BE$81, ROWS($CR$4:CR61)-ROWS($AK$70:$AK$81)-ROWS($AO$70:$AO$81)-ROWS($AS$70:$AS$81)-ROWS($AW$70:$AW$81)-ROWS($BA$70:$BA$81)),IFERROR(INDEX($BI$70:$BI$81, ROWS($CR$4:CR61)-ROWS($AK$70:$AK$81)-ROWS($AO$70:$AO$81)-ROWS($AS$70:$AS$81)-ROWS($AW$70:$AW$81)-ROWS($BA$70:$BA$81)-ROWS($BE$70:$BE$81)), "")))))))</f>
        <v>0</v>
      </c>
      <c r="CS63" s="316" t="str">
        <f t="shared" ca="1" si="43"/>
        <v/>
      </c>
      <c r="CT63" s="413" t="str">
        <f t="shared" ca="1" si="44"/>
        <v/>
      </c>
      <c r="CU63" s="412" t="str">
        <f>IF(OR(CV63="",CV63=0),"",MAX(CU$5:CU62)+1)</f>
        <v/>
      </c>
      <c r="CV63" s="316" t="str">
        <f>IFERROR(INDEX($AJ$86:$AJ$97, ROWS($CV$4:CV61)), IFERROR(INDEX($AN$86:$AN$97, ROWS($CV$4:CV61)-ROWS($AJ$86:$AJ$97)), ""))</f>
        <v/>
      </c>
      <c r="CW63" s="316" t="str">
        <f t="shared" si="45"/>
        <v/>
      </c>
      <c r="CX63" s="316" t="str">
        <f>IF(OR(CY63="",CY63=0),"",MAX(CX$5:CX62)+1)</f>
        <v/>
      </c>
      <c r="CY63" s="316" t="str">
        <f>IFERROR(INDEX($AK$86:$AK$97, ROWS($CY$4:CY61)), IFERROR(INDEX($AO$86:$AO$97, ROWS($CY$4:CY61)-ROWS($AK$86:$AK$97)), ""))</f>
        <v/>
      </c>
      <c r="CZ63" s="316" t="str">
        <f t="shared" si="46"/>
        <v/>
      </c>
      <c r="DA63" s="413" t="str">
        <f t="shared" si="47"/>
        <v/>
      </c>
      <c r="DC63" s="439" t="str">
        <f ca="1">IF(OR(DD63="",DD63=0),"",MAX(DC$45:DC62)+1)</f>
        <v/>
      </c>
      <c r="DD63" s="436" t="str">
        <f t="shared" ca="1" si="130"/>
        <v/>
      </c>
      <c r="DE63" s="422" t="str">
        <f t="shared" ca="1" si="131"/>
        <v/>
      </c>
      <c r="DF63" s="433" t="str">
        <f ca="1">IF(OR(DG63="",DG63=0),"",MAX(DF$45:DF62)+1)</f>
        <v/>
      </c>
      <c r="DG63" s="420" t="str">
        <f t="shared" ca="1" si="132"/>
        <v/>
      </c>
      <c r="DH63" s="422" t="str">
        <f t="shared" ca="1" si="133"/>
        <v/>
      </c>
      <c r="DI63" s="420" t="str">
        <f t="shared" ca="1" si="134"/>
        <v/>
      </c>
      <c r="DJ63" s="422" t="str">
        <f t="shared" ca="1" si="135"/>
        <v/>
      </c>
      <c r="DK63" s="420" t="str">
        <f t="shared" ca="1" si="136"/>
        <v/>
      </c>
      <c r="DL63" s="422" t="str">
        <f t="shared" ca="1" si="137"/>
        <v/>
      </c>
    </row>
    <row r="64" spans="16:123" ht="15.75" thickBot="1" x14ac:dyDescent="0.35">
      <c r="P64" s="1177"/>
      <c r="Q64" s="1178"/>
      <c r="R64" s="453"/>
      <c r="S64" s="407"/>
      <c r="U64" s="1177"/>
      <c r="V64" s="1178"/>
      <c r="W64" s="453"/>
      <c r="X64" s="407"/>
      <c r="AB64" s="395">
        <f ca="1">IFERROR(MATCH($AB$59,OFFSET(Year!$AT$67:$AT$118,AB63,,1000),0)+AB63,"")</f>
        <v>4</v>
      </c>
      <c r="AC64" s="340">
        <f ca="1">IFERROR(INDEX(Year!$AW$67:$AW$118,AB64),"")</f>
        <v>8</v>
      </c>
      <c r="AD64" s="348" t="str">
        <f ca="1">IFERROR(INDEX(Year!$AU$67:$AU$118,AB64),"")</f>
        <v>Paycheck 2</v>
      </c>
      <c r="AE64" s="363">
        <f ca="1">IFERROR(INDEX(Year!$AV$67:$AV$118,AB64),"")</f>
        <v>400</v>
      </c>
      <c r="AF64" s="402" t="str">
        <f ca="1">IFERROR(INDEX(Year!$AT$67:$AT$118,AB64),"")</f>
        <v>Income</v>
      </c>
      <c r="AI64" s="308" t="str">
        <f t="shared" ca="1" si="159"/>
        <v/>
      </c>
      <c r="AJ64" s="293" t="str">
        <f t="shared" ca="1" si="138"/>
        <v/>
      </c>
      <c r="AK64" s="293" t="str">
        <f t="shared" ca="1" si="139"/>
        <v/>
      </c>
      <c r="AL64" s="303" t="str">
        <f t="shared" ca="1" si="140"/>
        <v/>
      </c>
      <c r="AM64" s="308" t="str">
        <f t="shared" ca="1" si="160"/>
        <v/>
      </c>
      <c r="AN64" s="293" t="str">
        <f t="shared" ca="1" si="141"/>
        <v/>
      </c>
      <c r="AO64" s="293" t="str">
        <f t="shared" ca="1" si="142"/>
        <v/>
      </c>
      <c r="AP64" s="303" t="str">
        <f t="shared" ca="1" si="143"/>
        <v/>
      </c>
      <c r="AQ64" s="308" t="str">
        <f t="shared" ca="1" si="161"/>
        <v/>
      </c>
      <c r="AR64" s="293" t="str">
        <f t="shared" ca="1" si="144"/>
        <v/>
      </c>
      <c r="AS64" s="293" t="str">
        <f t="shared" ca="1" si="145"/>
        <v/>
      </c>
      <c r="AT64" s="303" t="str">
        <f t="shared" ca="1" si="146"/>
        <v/>
      </c>
      <c r="AU64" s="308" t="str">
        <f t="shared" ca="1" si="162"/>
        <v/>
      </c>
      <c r="AV64" s="293" t="str">
        <f t="shared" ca="1" si="147"/>
        <v/>
      </c>
      <c r="AW64" s="293" t="str">
        <f t="shared" ca="1" si="148"/>
        <v/>
      </c>
      <c r="AX64" s="303" t="str">
        <f t="shared" ca="1" si="149"/>
        <v/>
      </c>
      <c r="AY64" s="308" t="str">
        <f t="shared" ca="1" si="163"/>
        <v/>
      </c>
      <c r="AZ64" s="293" t="str">
        <f t="shared" ca="1" si="150"/>
        <v/>
      </c>
      <c r="BA64" s="293" t="str">
        <f t="shared" ca="1" si="151"/>
        <v/>
      </c>
      <c r="BB64" s="303" t="str">
        <f t="shared" ca="1" si="152"/>
        <v/>
      </c>
      <c r="BC64" s="308" t="str">
        <f t="shared" ca="1" si="164"/>
        <v/>
      </c>
      <c r="BD64" s="293" t="str">
        <f t="shared" ca="1" si="153"/>
        <v/>
      </c>
      <c r="BE64" s="293" t="str">
        <f t="shared" ca="1" si="154"/>
        <v/>
      </c>
      <c r="BF64" s="303" t="str">
        <f t="shared" ca="1" si="155"/>
        <v/>
      </c>
      <c r="BG64" s="308" t="str">
        <f t="shared" ca="1" si="165"/>
        <v/>
      </c>
      <c r="BH64" s="293" t="str">
        <f t="shared" ca="1" si="156"/>
        <v/>
      </c>
      <c r="BI64" s="293" t="str">
        <f t="shared" ca="1" si="157"/>
        <v/>
      </c>
      <c r="BJ64" s="303" t="str">
        <f t="shared" ca="1" si="158"/>
        <v/>
      </c>
      <c r="BL64" s="412" t="str">
        <f ca="1">IF(OR(BM64="",BM64=0),"",MAX(BL$5:BL63)+1)</f>
        <v/>
      </c>
      <c r="BM64" s="316" t="str">
        <f ca="1">IFERROR(INDEX($AJ$6:$AJ$17, ROWS(BM$4:$BM62)), IFERROR(INDEX($AN$6:$AN$17, ROWS(BM$4:$BM62)-ROWS($AJ$6:$AJ$17)), IFERROR(INDEX($AR$6:$AR$17, ROWS(BM$4:$BM62)-ROWS($AJ$6:$AJ$17)-ROWS($AN$6:$AN$17)),IFERROR(INDEX($AV$6:$AV$17, ROWS(BM$4:$BM62)-ROWS($AJ$6:$AJ$17)-ROWS($AN$6:$AN$17)-ROWS($AR$6:$AR$17)),IFERROR(INDEX($AZ$6:$AZ$17, ROWS(BM$4:$BM62)-ROWS($AJ$6:$AJ$17)-ROWS($AN$6:$AN$17)-ROWS($AR$6:$AR$17)-ROWS($AV$6:$AV$17)),IFERROR(INDEX($BD$6:$BD$17, ROWS(BM$4:$BM62)-ROWS($AJ$6:$AJ$17)-ROWS($AN$6:$AN$17)-ROWS($AR$6:$AR$17)-ROWS($AV$6:$AV$17)-ROWS($AZ$6:$AZ$17)),IFERROR(INDEX($BH$6:$BH$17, ROWS(BM$4:$BM62)-ROWS($AJ$6:$AJ$17)-ROWS($AN$6:$AN$17)-ROWS($AR$6:$AR$17)-ROWS($AV$6:$AV$17)-ROWS($AZ$6:$AZ$17)-ROWS($BD$6:$BD$17)), "")))))))</f>
        <v/>
      </c>
      <c r="BN64" s="316" t="str">
        <f t="shared" ca="1" si="30"/>
        <v/>
      </c>
      <c r="BO64" s="316" t="str">
        <f ca="1">IF(OR(BP64="",BP64=0),"",MAX(BO$5:BO63)+1)</f>
        <v/>
      </c>
      <c r="BP64" s="316" t="str">
        <f ca="1">IFERROR(INDEX($AK$6:$AK$17, ROWS($BP$4:BP62)), IFERROR(INDEX($AO$6:$AO$17, ROWS($BP$4:BP62)-ROWS($AK$6:$AK$17)), IFERROR(INDEX($AS$6:$AS$17, ROWS($BP$4:BP62)-ROWS($AK$6:$AK$17)-ROWS($AO$6:$AO$17)),IFERROR(INDEX($AW$6:$AW$17, ROWS($BP$4:BP62)-ROWS($AK$6:$AK$17)-ROWS($AO$6:$AO$17)-ROWS($AS$6:$AS$17)),IFERROR(INDEX($BA$6:$BA$17, ROWS($BP$4:BP62)-ROWS($AK$6:$AK$17)-ROWS($AO$6:$AO$17)-ROWS($AS$6:$AS$17)-ROWS($AW$6:$AW$17)),IFERROR(INDEX($BE$6:$BE$17, ROWS($BP$4:BP62)-ROWS($AK$6:$AK$17)-ROWS($AO$6:$AO$17)-ROWS($AS$6:$AS$17)-ROWS($AW$6:$AW$17)-ROWS($BA$6:$BA$17)),IFERROR(INDEX($BI$6:$BI$17, ROWS($BP$4:BP62)-ROWS($AK$6:$AK$17)-ROWS($AO$6:$AO$17)-ROWS($AS$6:$AS$17)-ROWS($AW$6:$AW$17)-ROWS($BA$6:$BA$17)-ROWS($BE$6:$BE$17)), "")))))))</f>
        <v/>
      </c>
      <c r="BQ64" s="316" t="str">
        <f t="shared" ca="1" si="31"/>
        <v/>
      </c>
      <c r="BR64" s="413" t="str">
        <f t="shared" ca="1" si="32"/>
        <v/>
      </c>
      <c r="BS64" s="412" t="str">
        <f ca="1">IF(OR(BT64="",BT64=0),"",MAX(BS$5:BS63)+1)</f>
        <v/>
      </c>
      <c r="BT64" s="316" t="str">
        <f ca="1">IFERROR(INDEX($AJ$22:$AJ$33, ROWS($BT$4:BT62)), IFERROR(INDEX($AN$22:$AN$33, ROWS($BT$4:BT62)-ROWS($AJ$22:$AJ$33)), IFERROR(INDEX($AR$22:$AR$33, ROWS($BT$4:BT62)-ROWS($AJ$22:$AJ$33)-ROWS($AN$22:$AN$33)),IFERROR(INDEX($AV$22:$AV$33, ROWS($BT$4:BT62)-ROWS($AJ$22:$AJ$33)-ROWS($AN$22:$AN$33)-ROWS($AR$22:$AR$33)),IFERROR(INDEX($AZ$22:$AZ$33, ROWS($BT$4:BT62)-ROWS($AJ$22:$AJ$33)-ROWS($AN$22:$AN$33)-ROWS($AR$22:$AR$33)-ROWS($AV$22:$AV$33)),IFERROR(INDEX($BD$22:$BD$33, ROWS($BT$4:BT62)-ROWS($AJ$22:$AJ$33)-ROWS($AN$22:$AN$33)-ROWS($AR$22:$AR$33)-ROWS($AV$22:$AV$33)-ROWS($AZ$22:$AZ$33)),IFERROR(INDEX($BH$22:$BH$33, ROWS($BT$4:BT62)-ROWS($AJ$22:$AJ$33)-ROWS($AN$22:$AN$33)-ROWS($AR$22:$AR$33)-ROWS($AV$22:$AV$33)-ROWS($AZ$22:$AZ$33)-ROWS($BD$22:$BD$33)), "")))))))</f>
        <v/>
      </c>
      <c r="BU64" s="316" t="str">
        <f t="shared" ca="1" si="33"/>
        <v/>
      </c>
      <c r="BV64" s="316" t="str">
        <f ca="1">IF(OR(BW64="",BW64=0),"",MAX(BV$5:BV63)+1)</f>
        <v/>
      </c>
      <c r="BW64" s="316" t="str">
        <f ca="1">IFERROR(INDEX($AK$22:$AK$33, ROWS($BW$4:BW62)), IFERROR(INDEX($AO$22:$AO$33, ROWS($BW$4:BW62)-ROWS($AK$22:$AK$33)), IFERROR(INDEX($AS$22:$AS$33, ROWS($BW$4:BW62)-ROWS($AK$22:$AK$33)-ROWS($AO$22:$AO$33)),IFERROR(INDEX($AW$22:$AW$33, ROWS($BW$4:BW62)-ROWS($AK$22:$AK$33)-ROWS($AO$22:$AO$33)-ROWS($AS$22:$AS$33)),IFERROR(INDEX($BA$22:$BA$33, ROWS($BW$4:BW62)-ROWS($AK$22:$AK$33)-ROWS($AO$22:$AO$33)-ROWS($AS$22:$AS$33)-ROWS($AW$22:$AW$33)),IFERROR(INDEX($BE$22:$BE$33, ROWS($BW$4:BW62)-ROWS($AK$22:$AK$33)-ROWS($AO$22:$AO$33)-ROWS($AS$22:$AS$33)-ROWS($AW$22:$AW$33)-ROWS($BA$22:$BA$33)),IFERROR(INDEX($BI$22:$BI$33, ROWS($BW$4:BW62)-ROWS($AK$22:$AK$33)-ROWS($AO$22:$AO$33)-ROWS($AS$22:$AS$33)-ROWS($AW$22:$AW$33)-ROWS($BA$22:$BA$33)-ROWS($BE$22:$BE$33)), "")))))))</f>
        <v/>
      </c>
      <c r="BX64" s="316" t="str">
        <f t="shared" ca="1" si="34"/>
        <v/>
      </c>
      <c r="BY64" s="413" t="str">
        <f t="shared" ca="1" si="35"/>
        <v/>
      </c>
      <c r="BZ64" s="412" t="str">
        <f ca="1">IF(OR(CA64="",CA64=0),"",MAX(BZ$5:BZ63)+1)</f>
        <v/>
      </c>
      <c r="CA64" s="316" t="str">
        <f ca="1">IFERROR(INDEX($AJ$38:$AJ$49, ROWS($CA$4:CA62)), IFERROR(INDEX($AN$38:$AN$49, ROWS($CA$4:CA62)-ROWS($AJ$38:$AJ$49)), IFERROR(INDEX($AR$38:$AR$49, ROWS($CA$4:CA62)-ROWS($AJ$38:$AJ$49)-ROWS($AN$38:$AN$49)),IFERROR(INDEX($AV$38:$AV$49, ROWS($CA$4:CA62)-ROWS($AJ$38:$AJ$49)-ROWS($AN$38:$AN$49)-ROWS($AR$38:$AR$49)),IFERROR(INDEX($AZ$38:$AZ$49, ROWS($CA$4:CA62)-ROWS($AJ$38:$AJ$49)-ROWS($AN$38:$AN$49)-ROWS($AR$38:$AR$49)-ROWS($AV$38:$AV$49)),IFERROR(INDEX($BD$38:$BD$49, ROWS($CA$4:CA62)-ROWS($AJ$38:$AJ$49)-ROWS($AN$38:$AN$49)-ROWS($AR$38:$AR$49)-ROWS($AV$38:$AV$49)-ROWS($AZ$38:$AZ$49)),IFERROR(INDEX($BH$38:$BH$49, ROWS($CA$4:CA62)-ROWS($AJ$38:$AJ$49)-ROWS($AN$38:$AN$49)-ROWS($AR$38:$AR$49)-ROWS($AV$38:$AV$49)-ROWS($AZ$38:$AZ$49)-ROWS($BD$38:$BD$49)), "")))))))</f>
        <v/>
      </c>
      <c r="CB64" s="316" t="str">
        <f t="shared" ca="1" si="36"/>
        <v/>
      </c>
      <c r="CC64" s="316" t="str">
        <f ca="1">IF(OR(CD64="",CD64=0),"",MAX(CC$5:CC63)+1)</f>
        <v/>
      </c>
      <c r="CD64" s="316" t="str">
        <f ca="1">IFERROR(INDEX($AK$38:$AK$49, ROWS($CD$4:CD62)), IFERROR(INDEX($AO$38:$AO$49, ROWS($CD$4:CD62)-ROWS($AK$38:$AK$49)), IFERROR(INDEX($AS$38:$AS$49, ROWS($CD$4:CD62)-ROWS($AK$38:$AK$49)-ROWS($AO$38:$AO$49)),IFERROR(INDEX($AW$38:$AW$49, ROWS($CD$4:CD62)-ROWS($AK$38:$AK$49)-ROWS($AO$38:$AO$49)-ROWS($AS$38:$AS$49)),IFERROR(INDEX($BA$38:$BA$49, ROWS($CD$4:CD62)-ROWS($AK$38:$AK$49)-ROWS($AO$38:$AO$49)-ROWS($AS$38:$AS$49)-ROWS($AW$38:$AW$49)),IFERROR(INDEX($BE$38:$BE$49, ROWS($CD$4:CD62)-ROWS($AK$38:$AK$49)-ROWS($AO$38:$AO$49)-ROWS($AS$38:$AS$49)-ROWS($AW$38:$AW$49)-ROWS($BA$38:$BA$49)),IFERROR(INDEX($BI$38:$BI$49, ROWS($CD$4:CD62)-ROWS($AK$38:$AK$49)-ROWS($AO$38:$AO$49)-ROWS($AS$38:$AS$49)-ROWS($AW$38:$AW$49)-ROWS($BA$38:$BA$49)-ROWS($BE$38:$BE$49)), "")))))))</f>
        <v/>
      </c>
      <c r="CE64" s="316" t="str">
        <f t="shared" ca="1" si="37"/>
        <v/>
      </c>
      <c r="CF64" s="413" t="str">
        <f t="shared" ca="1" si="38"/>
        <v/>
      </c>
      <c r="CG64" s="412" t="str">
        <f ca="1">IF(OR(CH64="",CH64=0),"",MAX(CG$5:CG63)+1)</f>
        <v/>
      </c>
      <c r="CH64" s="316" t="str">
        <f ca="1">IFERROR(INDEX($AJ$54:$AJ$65, ROWS($CH$4:CH62)), IFERROR(INDEX($AN$54:$AN$65, ROWS($CH$4:CH62)-ROWS($AJ$54:$AJ$65)), IFERROR(INDEX($AR$54:$AR$65, ROWS($CH$4:CH62)-ROWS($AJ$54:$AJ$65)-ROWS($AN$54:$AN$65)),IFERROR(INDEX($AV$54:$AV$65, ROWS($CH$4:CH62)-ROWS($AJ$54:$AJ$65)-ROWS($AN$54:$AN$65)-ROWS($AR$54:$AR$65)),IFERROR(INDEX($AZ$54:$AZ$65, ROWS($CH$4:CH62)-ROWS($AJ$54:$AJ$65)-ROWS($AN$54:$AN$65)-ROWS($AR$54:$AR$65)-ROWS($AV$54:$AV$65)),IFERROR(INDEX($BD$54:$BD$65, ROWS($CH$4:CH62)-ROWS($AJ$54:$AJ$65)-ROWS($AN$54:$AN$65)-ROWS($AR$54:$AR$65)-ROWS($AV$54:$AV$65)-ROWS($AZ$54:$AZ$65)),IFERROR(INDEX($BH$54:$BH$65, ROWS($CH$4:CH62)-ROWS($AJ$54:$AJ$65)-ROWS($AN$54:$AN$65)-ROWS($AR$54:$AR$65)-ROWS($AV$54:$AV$65)-ROWS($AZ$54:$AZ$65)-ROWS($BD$54:$BD$65)), "")))))))</f>
        <v/>
      </c>
      <c r="CI64" s="316" t="str">
        <f t="shared" ca="1" si="39"/>
        <v/>
      </c>
      <c r="CJ64" s="316" t="str">
        <f ca="1">IF(OR(CK64="",CK64=0),"",MAX(CJ$5:CJ63)+1)</f>
        <v/>
      </c>
      <c r="CK64" s="316" t="str">
        <f ca="1">IFERROR(INDEX($AK$54:$AK$65, ROWS($CK$4:CK62)), IFERROR(INDEX($AO$54:$AO$65, ROWS($CK$4:CK62)-ROWS($AK$54:$AK$65)), IFERROR(INDEX($AS$54:$AS$65, ROWS($CK$4:CK62)-ROWS($AK$54:$AK$65)-ROWS($AO$54:$AO$65)),IFERROR(INDEX($AW$54:$AW$65, ROWS($CK$4:CK62)-ROWS($AK$54:$AK$65)-ROWS($AO$54:$AO$65)-ROWS($AS$54:$AS$65)),IFERROR(INDEX($BA$54:$BA$65, ROWS($CK$4:CK62)-ROWS($AK$54:$AK$65)-ROWS($AO$54:$AO$65)-ROWS($AS$54:$AS$65)-ROWS($AW$54:$AW$65)),IFERROR(INDEX($BE$54:$BE$65, ROWS($CK$4:CK62)-ROWS($AK$54:$AK$65)-ROWS($AO$54:$AO$65)-ROWS($AS$54:$AS$65)-ROWS($AW$54:$AW$65)-ROWS($BA$54:$BA$65)),IFERROR(INDEX($BI$54:$BI$65, ROWS($CK$4:CK62)-ROWS($AK$54:$AK$65)-ROWS($AO$54:$AO$65)-ROWS($AS$54:$AS$65)-ROWS($AW$54:$AW$65)-ROWS($BA$54:$BA$65)-ROWS($BE$54:$BE$65)), "")))))))</f>
        <v/>
      </c>
      <c r="CL64" s="316" t="str">
        <f t="shared" ca="1" si="40"/>
        <v/>
      </c>
      <c r="CM64" s="413" t="str">
        <f t="shared" ca="1" si="41"/>
        <v/>
      </c>
      <c r="CN64" s="412" t="str">
        <f>IF(OR(CO64="",CO64=0),"",MAX(CN$5:CN63)+1)</f>
        <v/>
      </c>
      <c r="CO64" s="316">
        <f>IFERROR(INDEX($AJ$70:$AJ$81, ROWS($CO$4:CO62)), IFERROR(INDEX($AN$70:$AN$81, ROWS($CO$4:CO62)-ROWS($AJ$70:$AJ$81)), IFERROR(INDEX($AR$70:$AR$81, ROWS($CO$4:CO62)-ROWS($AJ$70:$AJ$81)-ROWS($AN$70:$AN$81)),IFERROR(INDEX($AV$70:$AV$81, ROWS($CO$4:CO62)-ROWS($AJ$70:$AJ$81)-ROWS($AN$70:$AN$81)-ROWS($AR$70:$AR$81)),IFERROR(INDEX($AZ$70:$AZ$81, ROWS($CO$4:CO62)-ROWS($AJ$70:$AJ$81)-ROWS($AN$70:$AN$81)-ROWS($AR$70:$AR$81)-ROWS($AV$70:$AV$81)),IFERROR(INDEX($BD$70:$BD$81, ROWS($CO$4:CO62)-ROWS($AJ$70:$AJ$81)-ROWS($AN$70:$AN$81)-ROWS($AR$70:$AR$81)-ROWS($AV$70:$AV$81)-ROWS($AZ$70:$AZ$81)),IFERROR(INDEX($BH$70:$BH$81, ROWS($CO$4:CO62)-ROWS($AJ$70:$AJ$81)-ROWS($AN$70:$AN$81)-ROWS($AR$70:$AR$81)-ROWS($AV$70:$AV$81)-ROWS($AZ$70:$AZ$81)-ROWS($BD$70:$BD$81)), "")))))))</f>
        <v>0</v>
      </c>
      <c r="CP64" s="316" t="str">
        <f t="shared" ca="1" si="42"/>
        <v/>
      </c>
      <c r="CQ64" s="316" t="str">
        <f>IF(OR(CR64="",CR64=0),"",MAX(CQ$5:CQ63)+1)</f>
        <v/>
      </c>
      <c r="CR64" s="316">
        <f>IFERROR(INDEX($AK$70:$AK$81, ROWS($CR$4:CR62)), IFERROR(INDEX($AO$70:$AO$81, ROWS($CR$4:CR62)-ROWS($AK$70:$AK$81)), IFERROR(INDEX($AS$70:$AS$81, ROWS($CR$4:CR62)-ROWS($AK$70:$AK$81)-ROWS($AO$70:$AO$81)),IFERROR(INDEX($AW$70:$AW$81, ROWS($CR$4:CR62)-ROWS($AK$70:$AK$81)-ROWS($AO$70:$AO$81)-ROWS($AS$70:$AS$81)),IFERROR(INDEX($BA$70:$BA$81, ROWS($CR$4:CR62)-ROWS($AK$70:$AK$81)-ROWS($AO$70:$AO$81)-ROWS($AS$70:$AS$81)-ROWS($AW$70:$AW$81)),IFERROR(INDEX($BE$70:$BE$81, ROWS($CR$4:CR62)-ROWS($AK$70:$AK$81)-ROWS($AO$70:$AO$81)-ROWS($AS$70:$AS$81)-ROWS($AW$70:$AW$81)-ROWS($BA$70:$BA$81)),IFERROR(INDEX($BI$70:$BI$81, ROWS($CR$4:CR62)-ROWS($AK$70:$AK$81)-ROWS($AO$70:$AO$81)-ROWS($AS$70:$AS$81)-ROWS($AW$70:$AW$81)-ROWS($BA$70:$BA$81)-ROWS($BE$70:$BE$81)), "")))))))</f>
        <v>0</v>
      </c>
      <c r="CS64" s="316" t="str">
        <f t="shared" ca="1" si="43"/>
        <v/>
      </c>
      <c r="CT64" s="413" t="str">
        <f t="shared" ca="1" si="44"/>
        <v/>
      </c>
      <c r="CU64" s="412" t="str">
        <f>IF(OR(CV64="",CV64=0),"",MAX(CU$5:CU63)+1)</f>
        <v/>
      </c>
      <c r="CV64" s="316" t="str">
        <f>IFERROR(INDEX($AJ$86:$AJ$97, ROWS($CV$4:CV62)), IFERROR(INDEX($AN$86:$AN$97, ROWS($CV$4:CV62)-ROWS($AJ$86:$AJ$97)), ""))</f>
        <v/>
      </c>
      <c r="CW64" s="316" t="str">
        <f t="shared" si="45"/>
        <v/>
      </c>
      <c r="CX64" s="316" t="str">
        <f>IF(OR(CY64="",CY64=0),"",MAX(CX$5:CX63)+1)</f>
        <v/>
      </c>
      <c r="CY64" s="316" t="str">
        <f>IFERROR(INDEX($AK$86:$AK$97, ROWS($CY$4:CY62)), IFERROR(INDEX($AO$86:$AO$97, ROWS($CY$4:CY62)-ROWS($AK$86:$AK$97)), ""))</f>
        <v/>
      </c>
      <c r="CZ64" s="316" t="str">
        <f t="shared" si="46"/>
        <v/>
      </c>
      <c r="DA64" s="413" t="str">
        <f t="shared" si="47"/>
        <v/>
      </c>
      <c r="DC64" s="1167" t="s">
        <v>489</v>
      </c>
      <c r="DD64" s="1168"/>
      <c r="DE64" s="1168"/>
      <c r="DF64" s="1168"/>
      <c r="DG64" s="1168"/>
      <c r="DH64" s="1168"/>
      <c r="DI64" s="1168"/>
      <c r="DJ64" s="1168"/>
      <c r="DK64" s="1168"/>
      <c r="DL64" s="1169"/>
      <c r="DM64" s="292"/>
      <c r="DN64" s="1199" t="s">
        <v>489</v>
      </c>
      <c r="DO64" s="1200"/>
      <c r="DP64" s="1200"/>
      <c r="DQ64" s="1200"/>
      <c r="DR64" s="1200"/>
      <c r="DS64" s="1201"/>
    </row>
    <row r="65" spans="16:123" ht="15.75" thickBot="1" x14ac:dyDescent="0.35">
      <c r="P65" s="1179"/>
      <c r="Q65" s="1180"/>
      <c r="R65" s="453"/>
      <c r="S65" s="407"/>
      <c r="U65" s="1179"/>
      <c r="V65" s="1180"/>
      <c r="W65" s="453"/>
      <c r="X65" s="407"/>
      <c r="AB65" s="395">
        <f ca="1">IFERROR(MATCH($AB$59,OFFSET(Year!$AT$67:$AT$118,AB64,,1000),0)+AB64,"")</f>
        <v>5</v>
      </c>
      <c r="AC65" s="340">
        <f ca="1">IFERROR(INDEX(Year!$AW$67:$AW$118,AB65),"")</f>
        <v>15</v>
      </c>
      <c r="AD65" s="348" t="str">
        <f ca="1">IFERROR(INDEX(Year!$AU$67:$AU$118,AB65),"")</f>
        <v>Paycheck 2</v>
      </c>
      <c r="AE65" s="363">
        <f ca="1">IFERROR(INDEX(Year!$AV$67:$AV$118,AB65),"")</f>
        <v>400</v>
      </c>
      <c r="AF65" s="402" t="str">
        <f ca="1">IFERROR(INDEX(Year!$AT$67:$AT$118,AB65),"")</f>
        <v>Income</v>
      </c>
      <c r="AI65" s="309" t="str">
        <f t="shared" ca="1" si="159"/>
        <v/>
      </c>
      <c r="AJ65" s="310" t="str">
        <f t="shared" ca="1" si="138"/>
        <v/>
      </c>
      <c r="AK65" s="310" t="str">
        <f t="shared" ca="1" si="139"/>
        <v/>
      </c>
      <c r="AL65" s="311" t="str">
        <f t="shared" ca="1" si="140"/>
        <v/>
      </c>
      <c r="AM65" s="309" t="str">
        <f t="shared" ca="1" si="160"/>
        <v/>
      </c>
      <c r="AN65" s="310" t="str">
        <f t="shared" ca="1" si="141"/>
        <v/>
      </c>
      <c r="AO65" s="310" t="str">
        <f t="shared" ca="1" si="142"/>
        <v/>
      </c>
      <c r="AP65" s="311" t="str">
        <f t="shared" ca="1" si="143"/>
        <v/>
      </c>
      <c r="AQ65" s="309" t="str">
        <f t="shared" ca="1" si="161"/>
        <v/>
      </c>
      <c r="AR65" s="310" t="str">
        <f t="shared" ca="1" si="144"/>
        <v/>
      </c>
      <c r="AS65" s="310" t="str">
        <f t="shared" ca="1" si="145"/>
        <v/>
      </c>
      <c r="AT65" s="311" t="str">
        <f t="shared" ca="1" si="146"/>
        <v/>
      </c>
      <c r="AU65" s="309" t="str">
        <f t="shared" ca="1" si="162"/>
        <v/>
      </c>
      <c r="AV65" s="310" t="str">
        <f t="shared" ca="1" si="147"/>
        <v/>
      </c>
      <c r="AW65" s="310" t="str">
        <f t="shared" ca="1" si="148"/>
        <v/>
      </c>
      <c r="AX65" s="311" t="str">
        <f t="shared" ca="1" si="149"/>
        <v/>
      </c>
      <c r="AY65" s="309" t="str">
        <f t="shared" ca="1" si="163"/>
        <v/>
      </c>
      <c r="AZ65" s="310" t="str">
        <f t="shared" ca="1" si="150"/>
        <v/>
      </c>
      <c r="BA65" s="310" t="str">
        <f t="shared" ca="1" si="151"/>
        <v/>
      </c>
      <c r="BB65" s="311" t="str">
        <f t="shared" ca="1" si="152"/>
        <v/>
      </c>
      <c r="BC65" s="309" t="str">
        <f t="shared" ca="1" si="164"/>
        <v/>
      </c>
      <c r="BD65" s="310" t="str">
        <f t="shared" ca="1" si="153"/>
        <v/>
      </c>
      <c r="BE65" s="310" t="str">
        <f t="shared" ca="1" si="154"/>
        <v/>
      </c>
      <c r="BF65" s="311" t="str">
        <f t="shared" ca="1" si="155"/>
        <v/>
      </c>
      <c r="BG65" s="309" t="str">
        <f t="shared" ca="1" si="165"/>
        <v/>
      </c>
      <c r="BH65" s="310" t="str">
        <f t="shared" ca="1" si="156"/>
        <v/>
      </c>
      <c r="BI65" s="310" t="str">
        <f t="shared" ca="1" si="157"/>
        <v/>
      </c>
      <c r="BJ65" s="311" t="str">
        <f t="shared" ca="1" si="158"/>
        <v/>
      </c>
      <c r="BL65" s="412" t="str">
        <f ca="1">IF(OR(BM65="",BM65=0),"",MAX(BL$5:BL64)+1)</f>
        <v/>
      </c>
      <c r="BM65" s="316" t="str">
        <f ca="1">IFERROR(INDEX($AJ$6:$AJ$17, ROWS(BM$4:$BM63)), IFERROR(INDEX($AN$6:$AN$17, ROWS(BM$4:$BM63)-ROWS($AJ$6:$AJ$17)), IFERROR(INDEX($AR$6:$AR$17, ROWS(BM$4:$BM63)-ROWS($AJ$6:$AJ$17)-ROWS($AN$6:$AN$17)),IFERROR(INDEX($AV$6:$AV$17, ROWS(BM$4:$BM63)-ROWS($AJ$6:$AJ$17)-ROWS($AN$6:$AN$17)-ROWS($AR$6:$AR$17)),IFERROR(INDEX($AZ$6:$AZ$17, ROWS(BM$4:$BM63)-ROWS($AJ$6:$AJ$17)-ROWS($AN$6:$AN$17)-ROWS($AR$6:$AR$17)-ROWS($AV$6:$AV$17)),IFERROR(INDEX($BD$6:$BD$17, ROWS(BM$4:$BM63)-ROWS($AJ$6:$AJ$17)-ROWS($AN$6:$AN$17)-ROWS($AR$6:$AR$17)-ROWS($AV$6:$AV$17)-ROWS($AZ$6:$AZ$17)),IFERROR(INDEX($BH$6:$BH$17, ROWS(BM$4:$BM63)-ROWS($AJ$6:$AJ$17)-ROWS($AN$6:$AN$17)-ROWS($AR$6:$AR$17)-ROWS($AV$6:$AV$17)-ROWS($AZ$6:$AZ$17)-ROWS($BD$6:$BD$17)), "")))))))</f>
        <v/>
      </c>
      <c r="BN65" s="316" t="str">
        <f t="shared" ca="1" si="30"/>
        <v/>
      </c>
      <c r="BO65" s="316" t="str">
        <f ca="1">IF(OR(BP65="",BP65=0),"",MAX(BO$5:BO64)+1)</f>
        <v/>
      </c>
      <c r="BP65" s="316" t="str">
        <f ca="1">IFERROR(INDEX($AK$6:$AK$17, ROWS($BP$4:BP63)), IFERROR(INDEX($AO$6:$AO$17, ROWS($BP$4:BP63)-ROWS($AK$6:$AK$17)), IFERROR(INDEX($AS$6:$AS$17, ROWS($BP$4:BP63)-ROWS($AK$6:$AK$17)-ROWS($AO$6:$AO$17)),IFERROR(INDEX($AW$6:$AW$17, ROWS($BP$4:BP63)-ROWS($AK$6:$AK$17)-ROWS($AO$6:$AO$17)-ROWS($AS$6:$AS$17)),IFERROR(INDEX($BA$6:$BA$17, ROWS($BP$4:BP63)-ROWS($AK$6:$AK$17)-ROWS($AO$6:$AO$17)-ROWS($AS$6:$AS$17)-ROWS($AW$6:$AW$17)),IFERROR(INDEX($BE$6:$BE$17, ROWS($BP$4:BP63)-ROWS($AK$6:$AK$17)-ROWS($AO$6:$AO$17)-ROWS($AS$6:$AS$17)-ROWS($AW$6:$AW$17)-ROWS($BA$6:$BA$17)),IFERROR(INDEX($BI$6:$BI$17, ROWS($BP$4:BP63)-ROWS($AK$6:$AK$17)-ROWS($AO$6:$AO$17)-ROWS($AS$6:$AS$17)-ROWS($AW$6:$AW$17)-ROWS($BA$6:$BA$17)-ROWS($BE$6:$BE$17)), "")))))))</f>
        <v/>
      </c>
      <c r="BQ65" s="316" t="str">
        <f t="shared" ca="1" si="31"/>
        <v/>
      </c>
      <c r="BR65" s="413" t="str">
        <f t="shared" ca="1" si="32"/>
        <v/>
      </c>
      <c r="BS65" s="412" t="str">
        <f ca="1">IF(OR(BT65="",BT65=0),"",MAX(BS$5:BS64)+1)</f>
        <v/>
      </c>
      <c r="BT65" s="316" t="str">
        <f ca="1">IFERROR(INDEX($AJ$22:$AJ$33, ROWS($BT$4:BT63)), IFERROR(INDEX($AN$22:$AN$33, ROWS($BT$4:BT63)-ROWS($AJ$22:$AJ$33)), IFERROR(INDEX($AR$22:$AR$33, ROWS($BT$4:BT63)-ROWS($AJ$22:$AJ$33)-ROWS($AN$22:$AN$33)),IFERROR(INDEX($AV$22:$AV$33, ROWS($BT$4:BT63)-ROWS($AJ$22:$AJ$33)-ROWS($AN$22:$AN$33)-ROWS($AR$22:$AR$33)),IFERROR(INDEX($AZ$22:$AZ$33, ROWS($BT$4:BT63)-ROWS($AJ$22:$AJ$33)-ROWS($AN$22:$AN$33)-ROWS($AR$22:$AR$33)-ROWS($AV$22:$AV$33)),IFERROR(INDEX($BD$22:$BD$33, ROWS($BT$4:BT63)-ROWS($AJ$22:$AJ$33)-ROWS($AN$22:$AN$33)-ROWS($AR$22:$AR$33)-ROWS($AV$22:$AV$33)-ROWS($AZ$22:$AZ$33)),IFERROR(INDEX($BH$22:$BH$33, ROWS($BT$4:BT63)-ROWS($AJ$22:$AJ$33)-ROWS($AN$22:$AN$33)-ROWS($AR$22:$AR$33)-ROWS($AV$22:$AV$33)-ROWS($AZ$22:$AZ$33)-ROWS($BD$22:$BD$33)), "")))))))</f>
        <v/>
      </c>
      <c r="BU65" s="316" t="str">
        <f t="shared" ca="1" si="33"/>
        <v/>
      </c>
      <c r="BV65" s="316" t="str">
        <f ca="1">IF(OR(BW65="",BW65=0),"",MAX(BV$5:BV64)+1)</f>
        <v/>
      </c>
      <c r="BW65" s="316" t="str">
        <f ca="1">IFERROR(INDEX($AK$22:$AK$33, ROWS($BW$4:BW63)), IFERROR(INDEX($AO$22:$AO$33, ROWS($BW$4:BW63)-ROWS($AK$22:$AK$33)), IFERROR(INDEX($AS$22:$AS$33, ROWS($BW$4:BW63)-ROWS($AK$22:$AK$33)-ROWS($AO$22:$AO$33)),IFERROR(INDEX($AW$22:$AW$33, ROWS($BW$4:BW63)-ROWS($AK$22:$AK$33)-ROWS($AO$22:$AO$33)-ROWS($AS$22:$AS$33)),IFERROR(INDEX($BA$22:$BA$33, ROWS($BW$4:BW63)-ROWS($AK$22:$AK$33)-ROWS($AO$22:$AO$33)-ROWS($AS$22:$AS$33)-ROWS($AW$22:$AW$33)),IFERROR(INDEX($BE$22:$BE$33, ROWS($BW$4:BW63)-ROWS($AK$22:$AK$33)-ROWS($AO$22:$AO$33)-ROWS($AS$22:$AS$33)-ROWS($AW$22:$AW$33)-ROWS($BA$22:$BA$33)),IFERROR(INDEX($BI$22:$BI$33, ROWS($BW$4:BW63)-ROWS($AK$22:$AK$33)-ROWS($AO$22:$AO$33)-ROWS($AS$22:$AS$33)-ROWS($AW$22:$AW$33)-ROWS($BA$22:$BA$33)-ROWS($BE$22:$BE$33)), "")))))))</f>
        <v/>
      </c>
      <c r="BX65" s="316" t="str">
        <f t="shared" ca="1" si="34"/>
        <v/>
      </c>
      <c r="BY65" s="413" t="str">
        <f t="shared" ca="1" si="35"/>
        <v/>
      </c>
      <c r="BZ65" s="412" t="str">
        <f ca="1">IF(OR(CA65="",CA65=0),"",MAX(BZ$5:BZ64)+1)</f>
        <v/>
      </c>
      <c r="CA65" s="316" t="str">
        <f ca="1">IFERROR(INDEX($AJ$38:$AJ$49, ROWS($CA$4:CA63)), IFERROR(INDEX($AN$38:$AN$49, ROWS($CA$4:CA63)-ROWS($AJ$38:$AJ$49)), IFERROR(INDEX($AR$38:$AR$49, ROWS($CA$4:CA63)-ROWS($AJ$38:$AJ$49)-ROWS($AN$38:$AN$49)),IFERROR(INDEX($AV$38:$AV$49, ROWS($CA$4:CA63)-ROWS($AJ$38:$AJ$49)-ROWS($AN$38:$AN$49)-ROWS($AR$38:$AR$49)),IFERROR(INDEX($AZ$38:$AZ$49, ROWS($CA$4:CA63)-ROWS($AJ$38:$AJ$49)-ROWS($AN$38:$AN$49)-ROWS($AR$38:$AR$49)-ROWS($AV$38:$AV$49)),IFERROR(INDEX($BD$38:$BD$49, ROWS($CA$4:CA63)-ROWS($AJ$38:$AJ$49)-ROWS($AN$38:$AN$49)-ROWS($AR$38:$AR$49)-ROWS($AV$38:$AV$49)-ROWS($AZ$38:$AZ$49)),IFERROR(INDEX($BH$38:$BH$49, ROWS($CA$4:CA63)-ROWS($AJ$38:$AJ$49)-ROWS($AN$38:$AN$49)-ROWS($AR$38:$AR$49)-ROWS($AV$38:$AV$49)-ROWS($AZ$38:$AZ$49)-ROWS($BD$38:$BD$49)), "")))))))</f>
        <v/>
      </c>
      <c r="CB65" s="316" t="str">
        <f t="shared" ca="1" si="36"/>
        <v/>
      </c>
      <c r="CC65" s="316" t="str">
        <f ca="1">IF(OR(CD65="",CD65=0),"",MAX(CC$5:CC64)+1)</f>
        <v/>
      </c>
      <c r="CD65" s="316" t="str">
        <f ca="1">IFERROR(INDEX($AK$38:$AK$49, ROWS($CD$4:CD63)), IFERROR(INDEX($AO$38:$AO$49, ROWS($CD$4:CD63)-ROWS($AK$38:$AK$49)), IFERROR(INDEX($AS$38:$AS$49, ROWS($CD$4:CD63)-ROWS($AK$38:$AK$49)-ROWS($AO$38:$AO$49)),IFERROR(INDEX($AW$38:$AW$49, ROWS($CD$4:CD63)-ROWS($AK$38:$AK$49)-ROWS($AO$38:$AO$49)-ROWS($AS$38:$AS$49)),IFERROR(INDEX($BA$38:$BA$49, ROWS($CD$4:CD63)-ROWS($AK$38:$AK$49)-ROWS($AO$38:$AO$49)-ROWS($AS$38:$AS$49)-ROWS($AW$38:$AW$49)),IFERROR(INDEX($BE$38:$BE$49, ROWS($CD$4:CD63)-ROWS($AK$38:$AK$49)-ROWS($AO$38:$AO$49)-ROWS($AS$38:$AS$49)-ROWS($AW$38:$AW$49)-ROWS($BA$38:$BA$49)),IFERROR(INDEX($BI$38:$BI$49, ROWS($CD$4:CD63)-ROWS($AK$38:$AK$49)-ROWS($AO$38:$AO$49)-ROWS($AS$38:$AS$49)-ROWS($AW$38:$AW$49)-ROWS($BA$38:$BA$49)-ROWS($BE$38:$BE$49)), "")))))))</f>
        <v/>
      </c>
      <c r="CE65" s="316" t="str">
        <f t="shared" ca="1" si="37"/>
        <v/>
      </c>
      <c r="CF65" s="413" t="str">
        <f t="shared" ca="1" si="38"/>
        <v/>
      </c>
      <c r="CG65" s="412" t="str">
        <f ca="1">IF(OR(CH65="",CH65=0),"",MAX(CG$5:CG64)+1)</f>
        <v/>
      </c>
      <c r="CH65" s="316" t="str">
        <f ca="1">IFERROR(INDEX($AJ$54:$AJ$65, ROWS($CH$4:CH63)), IFERROR(INDEX($AN$54:$AN$65, ROWS($CH$4:CH63)-ROWS($AJ$54:$AJ$65)), IFERROR(INDEX($AR$54:$AR$65, ROWS($CH$4:CH63)-ROWS($AJ$54:$AJ$65)-ROWS($AN$54:$AN$65)),IFERROR(INDEX($AV$54:$AV$65, ROWS($CH$4:CH63)-ROWS($AJ$54:$AJ$65)-ROWS($AN$54:$AN$65)-ROWS($AR$54:$AR$65)),IFERROR(INDEX($AZ$54:$AZ$65, ROWS($CH$4:CH63)-ROWS($AJ$54:$AJ$65)-ROWS($AN$54:$AN$65)-ROWS($AR$54:$AR$65)-ROWS($AV$54:$AV$65)),IFERROR(INDEX($BD$54:$BD$65, ROWS($CH$4:CH63)-ROWS($AJ$54:$AJ$65)-ROWS($AN$54:$AN$65)-ROWS($AR$54:$AR$65)-ROWS($AV$54:$AV$65)-ROWS($AZ$54:$AZ$65)),IFERROR(INDEX($BH$54:$BH$65, ROWS($CH$4:CH63)-ROWS($AJ$54:$AJ$65)-ROWS($AN$54:$AN$65)-ROWS($AR$54:$AR$65)-ROWS($AV$54:$AV$65)-ROWS($AZ$54:$AZ$65)-ROWS($BD$54:$BD$65)), "")))))))</f>
        <v/>
      </c>
      <c r="CI65" s="316" t="str">
        <f t="shared" ca="1" si="39"/>
        <v/>
      </c>
      <c r="CJ65" s="316" t="str">
        <f ca="1">IF(OR(CK65="",CK65=0),"",MAX(CJ$5:CJ64)+1)</f>
        <v/>
      </c>
      <c r="CK65" s="316" t="str">
        <f ca="1">IFERROR(INDEX($AK$54:$AK$65, ROWS($CK$4:CK63)), IFERROR(INDEX($AO$54:$AO$65, ROWS($CK$4:CK63)-ROWS($AK$54:$AK$65)), IFERROR(INDEX($AS$54:$AS$65, ROWS($CK$4:CK63)-ROWS($AK$54:$AK$65)-ROWS($AO$54:$AO$65)),IFERROR(INDEX($AW$54:$AW$65, ROWS($CK$4:CK63)-ROWS($AK$54:$AK$65)-ROWS($AO$54:$AO$65)-ROWS($AS$54:$AS$65)),IFERROR(INDEX($BA$54:$BA$65, ROWS($CK$4:CK63)-ROWS($AK$54:$AK$65)-ROWS($AO$54:$AO$65)-ROWS($AS$54:$AS$65)-ROWS($AW$54:$AW$65)),IFERROR(INDEX($BE$54:$BE$65, ROWS($CK$4:CK63)-ROWS($AK$54:$AK$65)-ROWS($AO$54:$AO$65)-ROWS($AS$54:$AS$65)-ROWS($AW$54:$AW$65)-ROWS($BA$54:$BA$65)),IFERROR(INDEX($BI$54:$BI$65, ROWS($CK$4:CK63)-ROWS($AK$54:$AK$65)-ROWS($AO$54:$AO$65)-ROWS($AS$54:$AS$65)-ROWS($AW$54:$AW$65)-ROWS($BA$54:$BA$65)-ROWS($BE$54:$BE$65)), "")))))))</f>
        <v/>
      </c>
      <c r="CL65" s="316" t="str">
        <f t="shared" ca="1" si="40"/>
        <v/>
      </c>
      <c r="CM65" s="413" t="str">
        <f t="shared" ca="1" si="41"/>
        <v/>
      </c>
      <c r="CN65" s="412" t="str">
        <f>IF(OR(CO65="",CO65=0),"",MAX(CN$5:CN64)+1)</f>
        <v/>
      </c>
      <c r="CO65" s="316">
        <f>IFERROR(INDEX($AJ$70:$AJ$81, ROWS($CO$4:CO63)), IFERROR(INDEX($AN$70:$AN$81, ROWS($CO$4:CO63)-ROWS($AJ$70:$AJ$81)), IFERROR(INDEX($AR$70:$AR$81, ROWS($CO$4:CO63)-ROWS($AJ$70:$AJ$81)-ROWS($AN$70:$AN$81)),IFERROR(INDEX($AV$70:$AV$81, ROWS($CO$4:CO63)-ROWS($AJ$70:$AJ$81)-ROWS($AN$70:$AN$81)-ROWS($AR$70:$AR$81)),IFERROR(INDEX($AZ$70:$AZ$81, ROWS($CO$4:CO63)-ROWS($AJ$70:$AJ$81)-ROWS($AN$70:$AN$81)-ROWS($AR$70:$AR$81)-ROWS($AV$70:$AV$81)),IFERROR(INDEX($BD$70:$BD$81, ROWS($CO$4:CO63)-ROWS($AJ$70:$AJ$81)-ROWS($AN$70:$AN$81)-ROWS($AR$70:$AR$81)-ROWS($AV$70:$AV$81)-ROWS($AZ$70:$AZ$81)),IFERROR(INDEX($BH$70:$BH$81, ROWS($CO$4:CO63)-ROWS($AJ$70:$AJ$81)-ROWS($AN$70:$AN$81)-ROWS($AR$70:$AR$81)-ROWS($AV$70:$AV$81)-ROWS($AZ$70:$AZ$81)-ROWS($BD$70:$BD$81)), "")))))))</f>
        <v>0</v>
      </c>
      <c r="CP65" s="316" t="str">
        <f t="shared" ca="1" si="42"/>
        <v/>
      </c>
      <c r="CQ65" s="316" t="str">
        <f>IF(OR(CR65="",CR65=0),"",MAX(CQ$5:CQ64)+1)</f>
        <v/>
      </c>
      <c r="CR65" s="316">
        <f>IFERROR(INDEX($AK$70:$AK$81, ROWS($CR$4:CR63)), IFERROR(INDEX($AO$70:$AO$81, ROWS($CR$4:CR63)-ROWS($AK$70:$AK$81)), IFERROR(INDEX($AS$70:$AS$81, ROWS($CR$4:CR63)-ROWS($AK$70:$AK$81)-ROWS($AO$70:$AO$81)),IFERROR(INDEX($AW$70:$AW$81, ROWS($CR$4:CR63)-ROWS($AK$70:$AK$81)-ROWS($AO$70:$AO$81)-ROWS($AS$70:$AS$81)),IFERROR(INDEX($BA$70:$BA$81, ROWS($CR$4:CR63)-ROWS($AK$70:$AK$81)-ROWS($AO$70:$AO$81)-ROWS($AS$70:$AS$81)-ROWS($AW$70:$AW$81)),IFERROR(INDEX($BE$70:$BE$81, ROWS($CR$4:CR63)-ROWS($AK$70:$AK$81)-ROWS($AO$70:$AO$81)-ROWS($AS$70:$AS$81)-ROWS($AW$70:$AW$81)-ROWS($BA$70:$BA$81)),IFERROR(INDEX($BI$70:$BI$81, ROWS($CR$4:CR63)-ROWS($AK$70:$AK$81)-ROWS($AO$70:$AO$81)-ROWS($AS$70:$AS$81)-ROWS($AW$70:$AW$81)-ROWS($BA$70:$BA$81)-ROWS($BE$70:$BE$81)), "")))))))</f>
        <v>0</v>
      </c>
      <c r="CS65" s="316" t="str">
        <f t="shared" ca="1" si="43"/>
        <v/>
      </c>
      <c r="CT65" s="413" t="str">
        <f t="shared" ca="1" si="44"/>
        <v/>
      </c>
      <c r="CU65" s="412" t="str">
        <f>IF(OR(CV65="",CV65=0),"",MAX(CU$5:CU64)+1)</f>
        <v/>
      </c>
      <c r="CV65" s="316" t="str">
        <f>IFERROR(INDEX($AJ$86:$AJ$97, ROWS($CV$4:CV63)), IFERROR(INDEX($AN$86:$AN$97, ROWS($CV$4:CV63)-ROWS($AJ$86:$AJ$97)), ""))</f>
        <v/>
      </c>
      <c r="CW65" s="316" t="str">
        <f t="shared" si="45"/>
        <v/>
      </c>
      <c r="CX65" s="316" t="str">
        <f>IF(OR(CY65="",CY65=0),"",MAX(CX$5:CX64)+1)</f>
        <v/>
      </c>
      <c r="CY65" s="316" t="str">
        <f>IFERROR(INDEX($AK$86:$AK$97, ROWS($CY$4:CY63)), IFERROR(INDEX($AO$86:$AO$97, ROWS($CY$4:CY63)-ROWS($AK$86:$AK$97)), ""))</f>
        <v/>
      </c>
      <c r="CZ65" s="316" t="str">
        <f t="shared" si="46"/>
        <v/>
      </c>
      <c r="DA65" s="413" t="str">
        <f t="shared" si="47"/>
        <v/>
      </c>
      <c r="DC65" s="437"/>
      <c r="DD65" s="1151" t="s">
        <v>504</v>
      </c>
      <c r="DE65" s="1152"/>
      <c r="DF65" s="430"/>
      <c r="DG65" s="1162" t="s">
        <v>23</v>
      </c>
      <c r="DH65" s="1152"/>
      <c r="DI65" s="1162" t="s">
        <v>504</v>
      </c>
      <c r="DJ65" s="1152"/>
      <c r="DK65" s="1162" t="s">
        <v>23</v>
      </c>
      <c r="DL65" s="1152"/>
      <c r="DM65" s="292"/>
      <c r="DN65" s="1163" t="s">
        <v>481</v>
      </c>
      <c r="DO65" s="1164"/>
      <c r="DP65" s="1164"/>
      <c r="DQ65" s="1165" t="s">
        <v>491</v>
      </c>
      <c r="DR65" s="1164"/>
      <c r="DS65" s="1166"/>
    </row>
    <row r="66" spans="16:123" x14ac:dyDescent="0.3">
      <c r="P66" s="1202" t="s">
        <v>549</v>
      </c>
      <c r="Q66" s="1203"/>
      <c r="R66" s="1203"/>
      <c r="S66" s="452">
        <f>IF(AND(S46="",S47="",S48="",S49="",S50="",S51="",S52="",S53="",S54="",S55="",S56="",S57="",S58="",S59="",S60="",S61="",S62="",S63="",S65=""),0,SUM(S46:S65))</f>
        <v>0</v>
      </c>
      <c r="U66" s="1149" t="s">
        <v>517</v>
      </c>
      <c r="V66" s="1150"/>
      <c r="W66" s="1150"/>
      <c r="X66" s="447">
        <f>IF(AND(X46="",X47="",X48="",X49="",X50="",X51="",X52="",X53="",X54="",X55="",X56="",X57="",X58="",X59="",X60="",X61="",X62="",X63="",X65=""),0,SUM(X46:X65))</f>
        <v>0</v>
      </c>
      <c r="AB66" s="395">
        <f ca="1">IFERROR(MATCH($AB$59,OFFSET(Year!$AT$67:$AT$118,AB65,,1000),0)+AB65,"")</f>
        <v>6</v>
      </c>
      <c r="AC66" s="340">
        <f ca="1">IFERROR(INDEX(Year!$AW$67:$AW$118,AB66),"")</f>
        <v>22</v>
      </c>
      <c r="AD66" s="348" t="str">
        <f ca="1">IFERROR(INDEX(Year!$AU$67:$AU$118,AB66),"")</f>
        <v>Paycheck 2</v>
      </c>
      <c r="AE66" s="363">
        <f ca="1">IFERROR(INDEX(Year!$AV$67:$AV$118,AB66),"")</f>
        <v>400</v>
      </c>
      <c r="AF66" s="402" t="str">
        <f ca="1">IFERROR(INDEX(Year!$AT$67:$AT$118,AB66),"")</f>
        <v>Income</v>
      </c>
      <c r="BL66" s="412">
        <f ca="1">IF(OR(BM66="",BM66=0),"",MAX(BL$5:BL65)+1)</f>
        <v>5</v>
      </c>
      <c r="BM66" s="316" t="str">
        <f ca="1">IFERROR(INDEX($AJ$6:$AJ$17, ROWS(BM$4:$BM64)), IFERROR(INDEX($AN$6:$AN$17, ROWS(BM$4:$BM64)-ROWS($AJ$6:$AJ$17)), IFERROR(INDEX($AR$6:$AR$17, ROWS(BM$4:$BM64)-ROWS($AJ$6:$AJ$17)-ROWS($AN$6:$AN$17)),IFERROR(INDEX($AV$6:$AV$17, ROWS(BM$4:$BM64)-ROWS($AJ$6:$AJ$17)-ROWS($AN$6:$AN$17)-ROWS($AR$6:$AR$17)),IFERROR(INDEX($AZ$6:$AZ$17, ROWS(BM$4:$BM64)-ROWS($AJ$6:$AJ$17)-ROWS($AN$6:$AN$17)-ROWS($AR$6:$AR$17)-ROWS($AV$6:$AV$17)),IFERROR(INDEX($BD$6:$BD$17, ROWS(BM$4:$BM64)-ROWS($AJ$6:$AJ$17)-ROWS($AN$6:$AN$17)-ROWS($AR$6:$AR$17)-ROWS($AV$6:$AV$17)-ROWS($AZ$6:$AZ$17)),IFERROR(INDEX($BH$6:$BH$17, ROWS(BM$4:$BM64)-ROWS($AJ$6:$AJ$17)-ROWS($AN$6:$AN$17)-ROWS($AR$6:$AR$17)-ROWS($AV$6:$AV$17)-ROWS($AZ$6:$AZ$17)-ROWS($BD$6:$BD$17)), "")))))))</f>
        <v>Internet</v>
      </c>
      <c r="BN66" s="316" t="str">
        <f t="shared" ca="1" si="30"/>
        <v/>
      </c>
      <c r="BO66" s="316">
        <f ca="1">IF(OR(BP66="",BP66=0),"",MAX(BO$5:BO65)+1)</f>
        <v>5</v>
      </c>
      <c r="BP66" s="316">
        <f ca="1">IFERROR(INDEX($AK$6:$AK$17, ROWS($BP$4:BP64)), IFERROR(INDEX($AO$6:$AO$17, ROWS($BP$4:BP64)-ROWS($AK$6:$AK$17)), IFERROR(INDEX($AS$6:$AS$17, ROWS($BP$4:BP64)-ROWS($AK$6:$AK$17)-ROWS($AO$6:$AO$17)),IFERROR(INDEX($AW$6:$AW$17, ROWS($BP$4:BP64)-ROWS($AK$6:$AK$17)-ROWS($AO$6:$AO$17)-ROWS($AS$6:$AS$17)),IFERROR(INDEX($BA$6:$BA$17, ROWS($BP$4:BP64)-ROWS($AK$6:$AK$17)-ROWS($AO$6:$AO$17)-ROWS($AS$6:$AS$17)-ROWS($AW$6:$AW$17)),IFERROR(INDEX($BE$6:$BE$17, ROWS($BP$4:BP64)-ROWS($AK$6:$AK$17)-ROWS($AO$6:$AO$17)-ROWS($AS$6:$AS$17)-ROWS($AW$6:$AW$17)-ROWS($BA$6:$BA$17)),IFERROR(INDEX($BI$6:$BI$17, ROWS($BP$4:BP64)-ROWS($AK$6:$AK$17)-ROWS($AO$6:$AO$17)-ROWS($AS$6:$AS$17)-ROWS($AW$6:$AW$17)-ROWS($BA$6:$BA$17)-ROWS($BE$6:$BE$17)), "")))))))</f>
        <v>100</v>
      </c>
      <c r="BQ66" s="316" t="str">
        <f t="shared" ca="1" si="31"/>
        <v/>
      </c>
      <c r="BR66" s="413" t="str">
        <f t="shared" ca="1" si="32"/>
        <v/>
      </c>
      <c r="BS66" s="412">
        <f ca="1">IF(OR(BT66="",BT66=0),"",MAX(BS$5:BS65)+1)</f>
        <v>6</v>
      </c>
      <c r="BT66" s="316" t="str">
        <f ca="1">IFERROR(INDEX($AJ$22:$AJ$33, ROWS($BT$4:BT64)), IFERROR(INDEX($AN$22:$AN$33, ROWS($BT$4:BT64)-ROWS($AJ$22:$AJ$33)), IFERROR(INDEX($AR$22:$AR$33, ROWS($BT$4:BT64)-ROWS($AJ$22:$AJ$33)-ROWS($AN$22:$AN$33)),IFERROR(INDEX($AV$22:$AV$33, ROWS($BT$4:BT64)-ROWS($AJ$22:$AJ$33)-ROWS($AN$22:$AN$33)-ROWS($AR$22:$AR$33)),IFERROR(INDEX($AZ$22:$AZ$33, ROWS($BT$4:BT64)-ROWS($AJ$22:$AJ$33)-ROWS($AN$22:$AN$33)-ROWS($AR$22:$AR$33)-ROWS($AV$22:$AV$33)),IFERROR(INDEX($BD$22:$BD$33, ROWS($BT$4:BT64)-ROWS($AJ$22:$AJ$33)-ROWS($AN$22:$AN$33)-ROWS($AR$22:$AR$33)-ROWS($AV$22:$AV$33)-ROWS($AZ$22:$AZ$33)),IFERROR(INDEX($BH$22:$BH$33, ROWS($BT$4:BT64)-ROWS($AJ$22:$AJ$33)-ROWS($AN$22:$AN$33)-ROWS($AR$22:$AR$33)-ROWS($AV$22:$AV$33)-ROWS($AZ$22:$AZ$33)-ROWS($BD$22:$BD$33)), "")))))))</f>
        <v>D. Store Card 4</v>
      </c>
      <c r="BU66" s="316" t="str">
        <f t="shared" ca="1" si="33"/>
        <v/>
      </c>
      <c r="BV66" s="316">
        <f ca="1">IF(OR(BW66="",BW66=0),"",MAX(BV$5:BV65)+1)</f>
        <v>6</v>
      </c>
      <c r="BW66" s="316">
        <f ca="1">IFERROR(INDEX($AK$22:$AK$33, ROWS($BW$4:BW64)), IFERROR(INDEX($AO$22:$AO$33, ROWS($BW$4:BW64)-ROWS($AK$22:$AK$33)), IFERROR(INDEX($AS$22:$AS$33, ROWS($BW$4:BW64)-ROWS($AK$22:$AK$33)-ROWS($AO$22:$AO$33)),IFERROR(INDEX($AW$22:$AW$33, ROWS($BW$4:BW64)-ROWS($AK$22:$AK$33)-ROWS($AO$22:$AO$33)-ROWS($AS$22:$AS$33)),IFERROR(INDEX($BA$22:$BA$33, ROWS($BW$4:BW64)-ROWS($AK$22:$AK$33)-ROWS($AO$22:$AO$33)-ROWS($AS$22:$AS$33)-ROWS($AW$22:$AW$33)),IFERROR(INDEX($BE$22:$BE$33, ROWS($BW$4:BW64)-ROWS($AK$22:$AK$33)-ROWS($AO$22:$AO$33)-ROWS($AS$22:$AS$33)-ROWS($AW$22:$AW$33)-ROWS($BA$22:$BA$33)),IFERROR(INDEX($BI$22:$BI$33, ROWS($BW$4:BW64)-ROWS($AK$22:$AK$33)-ROWS($AO$22:$AO$33)-ROWS($AS$22:$AS$33)-ROWS($AW$22:$AW$33)-ROWS($BA$22:$BA$33)-ROWS($BE$22:$BE$33)), "")))))))</f>
        <v>30</v>
      </c>
      <c r="BX66" s="316" t="str">
        <f t="shared" ca="1" si="34"/>
        <v/>
      </c>
      <c r="BY66" s="413" t="str">
        <f t="shared" ca="1" si="35"/>
        <v/>
      </c>
      <c r="BZ66" s="412" t="str">
        <f ca="1">IF(OR(CA66="",CA66=0),"",MAX(BZ$5:BZ65)+1)</f>
        <v/>
      </c>
      <c r="CA66" s="316" t="str">
        <f ca="1">IFERROR(INDEX($AJ$38:$AJ$49, ROWS($CA$4:CA64)), IFERROR(INDEX($AN$38:$AN$49, ROWS($CA$4:CA64)-ROWS($AJ$38:$AJ$49)), IFERROR(INDEX($AR$38:$AR$49, ROWS($CA$4:CA64)-ROWS($AJ$38:$AJ$49)-ROWS($AN$38:$AN$49)),IFERROR(INDEX($AV$38:$AV$49, ROWS($CA$4:CA64)-ROWS($AJ$38:$AJ$49)-ROWS($AN$38:$AN$49)-ROWS($AR$38:$AR$49)),IFERROR(INDEX($AZ$38:$AZ$49, ROWS($CA$4:CA64)-ROWS($AJ$38:$AJ$49)-ROWS($AN$38:$AN$49)-ROWS($AR$38:$AR$49)-ROWS($AV$38:$AV$49)),IFERROR(INDEX($BD$38:$BD$49, ROWS($CA$4:CA64)-ROWS($AJ$38:$AJ$49)-ROWS($AN$38:$AN$49)-ROWS($AR$38:$AR$49)-ROWS($AV$38:$AV$49)-ROWS($AZ$38:$AZ$49)),IFERROR(INDEX($BH$38:$BH$49, ROWS($CA$4:CA64)-ROWS($AJ$38:$AJ$49)-ROWS($AN$38:$AN$49)-ROWS($AR$38:$AR$49)-ROWS($AV$38:$AV$49)-ROWS($AZ$38:$AZ$49)-ROWS($BD$38:$BD$49)), "")))))))</f>
        <v/>
      </c>
      <c r="CB66" s="316" t="str">
        <f t="shared" ca="1" si="36"/>
        <v/>
      </c>
      <c r="CC66" s="316" t="str">
        <f ca="1">IF(OR(CD66="",CD66=0),"",MAX(CC$5:CC65)+1)</f>
        <v/>
      </c>
      <c r="CD66" s="316" t="str">
        <f ca="1">IFERROR(INDEX($AK$38:$AK$49, ROWS($CD$4:CD64)), IFERROR(INDEX($AO$38:$AO$49, ROWS($CD$4:CD64)-ROWS($AK$38:$AK$49)), IFERROR(INDEX($AS$38:$AS$49, ROWS($CD$4:CD64)-ROWS($AK$38:$AK$49)-ROWS($AO$38:$AO$49)),IFERROR(INDEX($AW$38:$AW$49, ROWS($CD$4:CD64)-ROWS($AK$38:$AK$49)-ROWS($AO$38:$AO$49)-ROWS($AS$38:$AS$49)),IFERROR(INDEX($BA$38:$BA$49, ROWS($CD$4:CD64)-ROWS($AK$38:$AK$49)-ROWS($AO$38:$AO$49)-ROWS($AS$38:$AS$49)-ROWS($AW$38:$AW$49)),IFERROR(INDEX($BE$38:$BE$49, ROWS($CD$4:CD64)-ROWS($AK$38:$AK$49)-ROWS($AO$38:$AO$49)-ROWS($AS$38:$AS$49)-ROWS($AW$38:$AW$49)-ROWS($BA$38:$BA$49)),IFERROR(INDEX($BI$38:$BI$49, ROWS($CD$4:CD64)-ROWS($AK$38:$AK$49)-ROWS($AO$38:$AO$49)-ROWS($AS$38:$AS$49)-ROWS($AW$38:$AW$49)-ROWS($BA$38:$BA$49)-ROWS($BE$38:$BE$49)), "")))))))</f>
        <v/>
      </c>
      <c r="CE66" s="316" t="str">
        <f t="shared" ca="1" si="37"/>
        <v/>
      </c>
      <c r="CF66" s="413" t="str">
        <f t="shared" ca="1" si="38"/>
        <v/>
      </c>
      <c r="CG66" s="412">
        <f ca="1">IF(OR(CH66="",CH66=0),"",MAX(CG$5:CG65)+1)</f>
        <v>8</v>
      </c>
      <c r="CH66" s="316" t="str">
        <f ca="1">IFERROR(INDEX($AJ$54:$AJ$65, ROWS($CH$4:CH64)), IFERROR(INDEX($AN$54:$AN$65, ROWS($CH$4:CH64)-ROWS($AJ$54:$AJ$65)), IFERROR(INDEX($AR$54:$AR$65, ROWS($CH$4:CH64)-ROWS($AJ$54:$AJ$65)-ROWS($AN$54:$AN$65)),IFERROR(INDEX($AV$54:$AV$65, ROWS($CH$4:CH64)-ROWS($AJ$54:$AJ$65)-ROWS($AN$54:$AN$65)-ROWS($AR$54:$AR$65)),IFERROR(INDEX($AZ$54:$AZ$65, ROWS($CH$4:CH64)-ROWS($AJ$54:$AJ$65)-ROWS($AN$54:$AN$65)-ROWS($AR$54:$AR$65)-ROWS($AV$54:$AV$65)),IFERROR(INDEX($BD$54:$BD$65, ROWS($CH$4:CH64)-ROWS($AJ$54:$AJ$65)-ROWS($AN$54:$AN$65)-ROWS($AR$54:$AR$65)-ROWS($AV$54:$AV$65)-ROWS($AZ$54:$AZ$65)),IFERROR(INDEX($BH$54:$BH$65, ROWS($CH$4:CH64)-ROWS($AJ$54:$AJ$65)-ROWS($AN$54:$AN$65)-ROWS($AR$54:$AR$65)-ROWS($AV$54:$AV$65)-ROWS($AZ$54:$AZ$65)-ROWS($BD$54:$BD$65)), "")))))))</f>
        <v>Paycheck 1</v>
      </c>
      <c r="CI66" s="316" t="str">
        <f t="shared" ca="1" si="39"/>
        <v/>
      </c>
      <c r="CJ66" s="316">
        <f ca="1">IF(OR(CK66="",CK66=0),"",MAX(CJ$5:CJ65)+1)</f>
        <v>8</v>
      </c>
      <c r="CK66" s="316">
        <f ca="1">IFERROR(INDEX($AK$54:$AK$65, ROWS($CK$4:CK64)), IFERROR(INDEX($AO$54:$AO$65, ROWS($CK$4:CK64)-ROWS($AK$54:$AK$65)), IFERROR(INDEX($AS$54:$AS$65, ROWS($CK$4:CK64)-ROWS($AK$54:$AK$65)-ROWS($AO$54:$AO$65)),IFERROR(INDEX($AW$54:$AW$65, ROWS($CK$4:CK64)-ROWS($AK$54:$AK$65)-ROWS($AO$54:$AO$65)-ROWS($AS$54:$AS$65)),IFERROR(INDEX($BA$54:$BA$65, ROWS($CK$4:CK64)-ROWS($AK$54:$AK$65)-ROWS($AO$54:$AO$65)-ROWS($AS$54:$AS$65)-ROWS($AW$54:$AW$65)),IFERROR(INDEX($BE$54:$BE$65, ROWS($CK$4:CK64)-ROWS($AK$54:$AK$65)-ROWS($AO$54:$AO$65)-ROWS($AS$54:$AS$65)-ROWS($AW$54:$AW$65)-ROWS($BA$54:$BA$65)),IFERROR(INDEX($BI$54:$BI$65, ROWS($CK$4:CK64)-ROWS($AK$54:$AK$65)-ROWS($AO$54:$AO$65)-ROWS($AS$54:$AS$65)-ROWS($AW$54:$AW$65)-ROWS($BA$54:$BA$65)-ROWS($BE$54:$BE$65)), "")))))))</f>
        <v>850</v>
      </c>
      <c r="CL66" s="316" t="str">
        <f t="shared" ca="1" si="40"/>
        <v/>
      </c>
      <c r="CM66" s="413" t="str">
        <f t="shared" ca="1" si="41"/>
        <v/>
      </c>
      <c r="CN66" s="412" t="str">
        <f>IF(OR(CO66="",CO66=0),"",MAX(CN$5:CN65)+1)</f>
        <v/>
      </c>
      <c r="CO66" s="316">
        <f>IFERROR(INDEX($AJ$70:$AJ$81, ROWS($CO$4:CO64)), IFERROR(INDEX($AN$70:$AN$81, ROWS($CO$4:CO64)-ROWS($AJ$70:$AJ$81)), IFERROR(INDEX($AR$70:$AR$81, ROWS($CO$4:CO64)-ROWS($AJ$70:$AJ$81)-ROWS($AN$70:$AN$81)),IFERROR(INDEX($AV$70:$AV$81, ROWS($CO$4:CO64)-ROWS($AJ$70:$AJ$81)-ROWS($AN$70:$AN$81)-ROWS($AR$70:$AR$81)),IFERROR(INDEX($AZ$70:$AZ$81, ROWS($CO$4:CO64)-ROWS($AJ$70:$AJ$81)-ROWS($AN$70:$AN$81)-ROWS($AR$70:$AR$81)-ROWS($AV$70:$AV$81)),IFERROR(INDEX($BD$70:$BD$81, ROWS($CO$4:CO64)-ROWS($AJ$70:$AJ$81)-ROWS($AN$70:$AN$81)-ROWS($AR$70:$AR$81)-ROWS($AV$70:$AV$81)-ROWS($AZ$70:$AZ$81)),IFERROR(INDEX($BH$70:$BH$81, ROWS($CO$4:CO64)-ROWS($AJ$70:$AJ$81)-ROWS($AN$70:$AN$81)-ROWS($AR$70:$AR$81)-ROWS($AV$70:$AV$81)-ROWS($AZ$70:$AZ$81)-ROWS($BD$70:$BD$81)), "")))))))</f>
        <v>0</v>
      </c>
      <c r="CP66" s="316" t="str">
        <f t="shared" ca="1" si="42"/>
        <v/>
      </c>
      <c r="CQ66" s="316" t="str">
        <f>IF(OR(CR66="",CR66=0),"",MAX(CQ$5:CQ65)+1)</f>
        <v/>
      </c>
      <c r="CR66" s="316">
        <f>IFERROR(INDEX($AK$70:$AK$81, ROWS($CR$4:CR64)), IFERROR(INDEX($AO$70:$AO$81, ROWS($CR$4:CR64)-ROWS($AK$70:$AK$81)), IFERROR(INDEX($AS$70:$AS$81, ROWS($CR$4:CR64)-ROWS($AK$70:$AK$81)-ROWS($AO$70:$AO$81)),IFERROR(INDEX($AW$70:$AW$81, ROWS($CR$4:CR64)-ROWS($AK$70:$AK$81)-ROWS($AO$70:$AO$81)-ROWS($AS$70:$AS$81)),IFERROR(INDEX($BA$70:$BA$81, ROWS($CR$4:CR64)-ROWS($AK$70:$AK$81)-ROWS($AO$70:$AO$81)-ROWS($AS$70:$AS$81)-ROWS($AW$70:$AW$81)),IFERROR(INDEX($BE$70:$BE$81, ROWS($CR$4:CR64)-ROWS($AK$70:$AK$81)-ROWS($AO$70:$AO$81)-ROWS($AS$70:$AS$81)-ROWS($AW$70:$AW$81)-ROWS($BA$70:$BA$81)),IFERROR(INDEX($BI$70:$BI$81, ROWS($CR$4:CR64)-ROWS($AK$70:$AK$81)-ROWS($AO$70:$AO$81)-ROWS($AS$70:$AS$81)-ROWS($AW$70:$AW$81)-ROWS($BA$70:$BA$81)-ROWS($BE$70:$BE$81)), "")))))))</f>
        <v>0</v>
      </c>
      <c r="CS66" s="316" t="str">
        <f t="shared" ca="1" si="43"/>
        <v/>
      </c>
      <c r="CT66" s="413" t="str">
        <f t="shared" ca="1" si="44"/>
        <v/>
      </c>
      <c r="CU66" s="412" t="str">
        <f>IF(OR(CV66="",CV66=0),"",MAX(CU$5:CU65)+1)</f>
        <v/>
      </c>
      <c r="CV66" s="316" t="str">
        <f>IFERROR(INDEX($AJ$86:$AJ$97, ROWS($CV$4:CV64)), IFERROR(INDEX($AN$86:$AN$97, ROWS($CV$4:CV64)-ROWS($AJ$86:$AJ$97)), ""))</f>
        <v/>
      </c>
      <c r="CW66" s="316" t="str">
        <f t="shared" si="45"/>
        <v/>
      </c>
      <c r="CX66" s="316" t="str">
        <f>IF(OR(CY66="",CY66=0),"",MAX(CX$5:CX65)+1)</f>
        <v/>
      </c>
      <c r="CY66" s="316" t="str">
        <f>IFERROR(INDEX($AK$86:$AK$97, ROWS($CY$4:CY64)), IFERROR(INDEX($AO$86:$AO$97, ROWS($CY$4:CY64)-ROWS($AK$86:$AK$97)), ""))</f>
        <v/>
      </c>
      <c r="CZ66" s="316" t="str">
        <f t="shared" si="46"/>
        <v/>
      </c>
      <c r="DA66" s="413" t="str">
        <f t="shared" si="47"/>
        <v/>
      </c>
      <c r="DC66" s="438">
        <f ca="1">IF(OR(DD66="",DD66=0),"",MAX(DC$65:DC65)+1)</f>
        <v>1</v>
      </c>
      <c r="DD66" s="434" t="str">
        <f ca="1">IF(CI6="","",IF(NOT(CM6="Income"),CI6,""))</f>
        <v>Groceries</v>
      </c>
      <c r="DE66" s="413">
        <f ca="1">IF(CL6="","",IF(NOT(CM6="Income"),CL6,""))</f>
        <v>125</v>
      </c>
      <c r="DF66" s="438" t="str">
        <f ca="1">IF(OR(DG66="",DG66=0),"",MAX(DF$65:DF65)+1)</f>
        <v/>
      </c>
      <c r="DG66" s="412" t="str">
        <f ca="1">IF(CI6="","",IF(CM6="Income",CI6,""))</f>
        <v/>
      </c>
      <c r="DH66" s="413" t="str">
        <f ca="1">IF(CI6="","",IF(CM6="Income",CL6,""))</f>
        <v/>
      </c>
      <c r="DI66" s="412" t="str">
        <f ca="1">IFERROR(INDEX($DD$66:$DD$83,MATCH(ROW()-ROW($DI$65),$DC$66:$DC$83,0)),"")</f>
        <v>Groceries</v>
      </c>
      <c r="DJ66" s="413">
        <f ca="1">IFERROR(INDEX($DE$66:$DE$83,MATCH(ROW()-ROW($DI$65),$DC$66:$DC$83,0)),"")</f>
        <v>125</v>
      </c>
      <c r="DK66" s="412" t="str">
        <f ca="1">IFERROR(INDEX($DG$66:$DG$83,MATCH(ROW()-ROW($DK$65),$DF$66:$DF$83,0)),"")</f>
        <v>Paycheck 2</v>
      </c>
      <c r="DL66" s="413">
        <f ca="1">IFERROR(INDEX($DH$66:$DH$83,MATCH(ROW()-ROW($DK$65),$DF$66:$DF$83,0)),"")</f>
        <v>400</v>
      </c>
      <c r="DM66" s="292"/>
      <c r="DN66" s="425" t="str">
        <f ca="1">IF(DI66="","",CONCATENATE(DI66," - ",DJ66))</f>
        <v>Groceries - 125</v>
      </c>
      <c r="DO66" s="295" t="str">
        <f ca="1">IF(DI67="","",CONCATENATE(DI67," - ",DJ67))</f>
        <v>Car 2 Gas - 80</v>
      </c>
      <c r="DP66" s="295" t="str">
        <f ca="1">IF(DI68="","",CONCATENATE(DI68," - ",DJ68))</f>
        <v>Credit Card 1 - 50</v>
      </c>
      <c r="DQ66" s="440" t="str">
        <f ca="1">IF(DK66="","",CONCATENATE(DK66," - ",DL66))</f>
        <v>Paycheck 2 - 400</v>
      </c>
      <c r="DR66" s="441" t="str">
        <f ca="1">IF(DK67="","",CONCATENATE(DK67," - ",DL67))</f>
        <v>Paycheck 3 - 700</v>
      </c>
      <c r="DS66" s="442" t="str">
        <f ca="1">IF(DK68="","",CONCATENATE(DK68," - ",DL68))</f>
        <v>Paycheck 1 - 850</v>
      </c>
    </row>
    <row r="67" spans="16:123" ht="15.75" thickBot="1" x14ac:dyDescent="0.35">
      <c r="P67" s="1202" t="s">
        <v>518</v>
      </c>
      <c r="Q67" s="1203"/>
      <c r="R67" s="1203"/>
      <c r="S67" s="452">
        <f ca="1">IF(X40=0,0,X40)</f>
        <v>4800.5200000000013</v>
      </c>
      <c r="U67" s="1149" t="s">
        <v>551</v>
      </c>
      <c r="V67" s="1150"/>
      <c r="W67" s="1150"/>
      <c r="X67" s="447">
        <f ca="1">IF(S68=0,0,S68)</f>
        <v>4800.5200000000013</v>
      </c>
      <c r="AB67" s="395">
        <f ca="1">IFERROR(MATCH($AB$59,OFFSET(Year!$AT$67:$AT$118,AB66,,1000),0)+AB66,"")</f>
        <v>7</v>
      </c>
      <c r="AC67" s="340">
        <f ca="1">IFERROR(INDEX(Year!$AW$67:$AW$118,AB67),"")</f>
        <v>29</v>
      </c>
      <c r="AD67" s="348" t="str">
        <f ca="1">IFERROR(INDEX(Year!$AU$67:$AU$118,AB67),"")</f>
        <v>Paycheck 2</v>
      </c>
      <c r="AE67" s="363">
        <f ca="1">IFERROR(INDEX(Year!$AV$67:$AV$118,AB67),"")</f>
        <v>400</v>
      </c>
      <c r="AF67" s="402" t="str">
        <f ca="1">IFERROR(INDEX(Year!$AT$67:$AT$118,AB67),"")</f>
        <v>Income</v>
      </c>
      <c r="BL67" s="412">
        <f ca="1">IF(OR(BM67="",BM67=0),"",MAX(BL$5:BL66)+1)</f>
        <v>6</v>
      </c>
      <c r="BM67" s="316" t="str">
        <f ca="1">IFERROR(INDEX($AJ$6:$AJ$17, ROWS(BM$4:$BM65)), IFERROR(INDEX($AN$6:$AN$17, ROWS(BM$4:$BM65)-ROWS($AJ$6:$AJ$17)), IFERROR(INDEX($AR$6:$AR$17, ROWS(BM$4:$BM65)-ROWS($AJ$6:$AJ$17)-ROWS($AN$6:$AN$17)),IFERROR(INDEX($AV$6:$AV$17, ROWS(BM$4:$BM65)-ROWS($AJ$6:$AJ$17)-ROWS($AN$6:$AN$17)-ROWS($AR$6:$AR$17)),IFERROR(INDEX($AZ$6:$AZ$17, ROWS(BM$4:$BM65)-ROWS($AJ$6:$AJ$17)-ROWS($AN$6:$AN$17)-ROWS($AR$6:$AR$17)-ROWS($AV$6:$AV$17)),IFERROR(INDEX($BD$6:$BD$17, ROWS(BM$4:$BM65)-ROWS($AJ$6:$AJ$17)-ROWS($AN$6:$AN$17)-ROWS($AR$6:$AR$17)-ROWS($AV$6:$AV$17)-ROWS($AZ$6:$AZ$17)),IFERROR(INDEX($BH$6:$BH$17, ROWS(BM$4:$BM65)-ROWS($AJ$6:$AJ$17)-ROWS($AN$6:$AN$17)-ROWS($AR$6:$AR$17)-ROWS($AV$6:$AV$17)-ROWS($AZ$6:$AZ$17)-ROWS($BD$6:$BD$17)), "")))))))</f>
        <v>D. Store Card 3</v>
      </c>
      <c r="BN67" s="316" t="str">
        <f t="shared" ca="1" si="30"/>
        <v/>
      </c>
      <c r="BO67" s="316">
        <f ca="1">IF(OR(BP67="",BP67=0),"",MAX(BO$5:BO66)+1)</f>
        <v>6</v>
      </c>
      <c r="BP67" s="316">
        <f ca="1">IFERROR(INDEX($AK$6:$AK$17, ROWS($BP$4:BP65)), IFERROR(INDEX($AO$6:$AO$17, ROWS($BP$4:BP65)-ROWS($AK$6:$AK$17)), IFERROR(INDEX($AS$6:$AS$17, ROWS($BP$4:BP65)-ROWS($AK$6:$AK$17)-ROWS($AO$6:$AO$17)),IFERROR(INDEX($AW$6:$AW$17, ROWS($BP$4:BP65)-ROWS($AK$6:$AK$17)-ROWS($AO$6:$AO$17)-ROWS($AS$6:$AS$17)),IFERROR(INDEX($BA$6:$BA$17, ROWS($BP$4:BP65)-ROWS($AK$6:$AK$17)-ROWS($AO$6:$AO$17)-ROWS($AS$6:$AS$17)-ROWS($AW$6:$AW$17)),IFERROR(INDEX($BE$6:$BE$17, ROWS($BP$4:BP65)-ROWS($AK$6:$AK$17)-ROWS($AO$6:$AO$17)-ROWS($AS$6:$AS$17)-ROWS($AW$6:$AW$17)-ROWS($BA$6:$BA$17)),IFERROR(INDEX($BI$6:$BI$17, ROWS($BP$4:BP65)-ROWS($AK$6:$AK$17)-ROWS($AO$6:$AO$17)-ROWS($AS$6:$AS$17)-ROWS($AW$6:$AW$17)-ROWS($BA$6:$BA$17)-ROWS($BE$6:$BE$17)), "")))))))</f>
        <v>30</v>
      </c>
      <c r="BQ67" s="316" t="str">
        <f t="shared" ca="1" si="31"/>
        <v/>
      </c>
      <c r="BR67" s="413" t="str">
        <f t="shared" ca="1" si="32"/>
        <v/>
      </c>
      <c r="BS67" s="412">
        <f ca="1">IF(OR(BT67="",BT67=0),"",MAX(BS$5:BS66)+1)</f>
        <v>7</v>
      </c>
      <c r="BT67" s="316" t="str">
        <f ca="1">IFERROR(INDEX($AJ$22:$AJ$33, ROWS($BT$4:BT65)), IFERROR(INDEX($AN$22:$AN$33, ROWS($BT$4:BT65)-ROWS($AJ$22:$AJ$33)), IFERROR(INDEX($AR$22:$AR$33, ROWS($BT$4:BT65)-ROWS($AJ$22:$AJ$33)-ROWS($AN$22:$AN$33)),IFERROR(INDEX($AV$22:$AV$33, ROWS($BT$4:BT65)-ROWS($AJ$22:$AJ$33)-ROWS($AN$22:$AN$33)-ROWS($AR$22:$AR$33)),IFERROR(INDEX($AZ$22:$AZ$33, ROWS($BT$4:BT65)-ROWS($AJ$22:$AJ$33)-ROWS($AN$22:$AN$33)-ROWS($AR$22:$AR$33)-ROWS($AV$22:$AV$33)),IFERROR(INDEX($BD$22:$BD$33, ROWS($BT$4:BT65)-ROWS($AJ$22:$AJ$33)-ROWS($AN$22:$AN$33)-ROWS($AR$22:$AR$33)-ROWS($AV$22:$AV$33)-ROWS($AZ$22:$AZ$33)),IFERROR(INDEX($BH$22:$BH$33, ROWS($BT$4:BT65)-ROWS($AJ$22:$AJ$33)-ROWS($AN$22:$AN$33)-ROWS($AR$22:$AR$33)-ROWS($AV$22:$AV$33)-ROWS($AZ$22:$AZ$33)-ROWS($BD$22:$BD$33)), "")))))))</f>
        <v>Paycheck 1</v>
      </c>
      <c r="BU67" s="316" t="str">
        <f t="shared" ca="1" si="33"/>
        <v/>
      </c>
      <c r="BV67" s="316">
        <f ca="1">IF(OR(BW67="",BW67=0),"",MAX(BV$5:BV66)+1)</f>
        <v>7</v>
      </c>
      <c r="BW67" s="316">
        <f ca="1">IFERROR(INDEX($AK$22:$AK$33, ROWS($BW$4:BW65)), IFERROR(INDEX($AO$22:$AO$33, ROWS($BW$4:BW65)-ROWS($AK$22:$AK$33)), IFERROR(INDEX($AS$22:$AS$33, ROWS($BW$4:BW65)-ROWS($AK$22:$AK$33)-ROWS($AO$22:$AO$33)),IFERROR(INDEX($AW$22:$AW$33, ROWS($BW$4:BW65)-ROWS($AK$22:$AK$33)-ROWS($AO$22:$AO$33)-ROWS($AS$22:$AS$33)),IFERROR(INDEX($BA$22:$BA$33, ROWS($BW$4:BW65)-ROWS($AK$22:$AK$33)-ROWS($AO$22:$AO$33)-ROWS($AS$22:$AS$33)-ROWS($AW$22:$AW$33)),IFERROR(INDEX($BE$22:$BE$33, ROWS($BW$4:BW65)-ROWS($AK$22:$AK$33)-ROWS($AO$22:$AO$33)-ROWS($AS$22:$AS$33)-ROWS($AW$22:$AW$33)-ROWS($BA$22:$BA$33)),IFERROR(INDEX($BI$22:$BI$33, ROWS($BW$4:BW65)-ROWS($AK$22:$AK$33)-ROWS($AO$22:$AO$33)-ROWS($AS$22:$AS$33)-ROWS($AW$22:$AW$33)-ROWS($BA$22:$BA$33)-ROWS($BE$22:$BE$33)), "")))))))</f>
        <v>850</v>
      </c>
      <c r="BX67" s="316" t="str">
        <f t="shared" ca="1" si="34"/>
        <v/>
      </c>
      <c r="BY67" s="413" t="str">
        <f t="shared" ca="1" si="35"/>
        <v/>
      </c>
      <c r="BZ67" s="412" t="str">
        <f ca="1">IF(OR(CA67="",CA67=0),"",MAX(BZ$5:BZ66)+1)</f>
        <v/>
      </c>
      <c r="CA67" s="316" t="str">
        <f ca="1">IFERROR(INDEX($AJ$38:$AJ$49, ROWS($CA$4:CA65)), IFERROR(INDEX($AN$38:$AN$49, ROWS($CA$4:CA65)-ROWS($AJ$38:$AJ$49)), IFERROR(INDEX($AR$38:$AR$49, ROWS($CA$4:CA65)-ROWS($AJ$38:$AJ$49)-ROWS($AN$38:$AN$49)),IFERROR(INDEX($AV$38:$AV$49, ROWS($CA$4:CA65)-ROWS($AJ$38:$AJ$49)-ROWS($AN$38:$AN$49)-ROWS($AR$38:$AR$49)),IFERROR(INDEX($AZ$38:$AZ$49, ROWS($CA$4:CA65)-ROWS($AJ$38:$AJ$49)-ROWS($AN$38:$AN$49)-ROWS($AR$38:$AR$49)-ROWS($AV$38:$AV$49)),IFERROR(INDEX($BD$38:$BD$49, ROWS($CA$4:CA65)-ROWS($AJ$38:$AJ$49)-ROWS($AN$38:$AN$49)-ROWS($AR$38:$AR$49)-ROWS($AV$38:$AV$49)-ROWS($AZ$38:$AZ$49)),IFERROR(INDEX($BH$38:$BH$49, ROWS($CA$4:CA65)-ROWS($AJ$38:$AJ$49)-ROWS($AN$38:$AN$49)-ROWS($AR$38:$AR$49)-ROWS($AV$38:$AV$49)-ROWS($AZ$38:$AZ$49)-ROWS($BD$38:$BD$49)), "")))))))</f>
        <v/>
      </c>
      <c r="CB67" s="316" t="str">
        <f t="shared" ca="1" si="36"/>
        <v/>
      </c>
      <c r="CC67" s="316" t="str">
        <f ca="1">IF(OR(CD67="",CD67=0),"",MAX(CC$5:CC66)+1)</f>
        <v/>
      </c>
      <c r="CD67" s="316" t="str">
        <f ca="1">IFERROR(INDEX($AK$38:$AK$49, ROWS($CD$4:CD65)), IFERROR(INDEX($AO$38:$AO$49, ROWS($CD$4:CD65)-ROWS($AK$38:$AK$49)), IFERROR(INDEX($AS$38:$AS$49, ROWS($CD$4:CD65)-ROWS($AK$38:$AK$49)-ROWS($AO$38:$AO$49)),IFERROR(INDEX($AW$38:$AW$49, ROWS($CD$4:CD65)-ROWS($AK$38:$AK$49)-ROWS($AO$38:$AO$49)-ROWS($AS$38:$AS$49)),IFERROR(INDEX($BA$38:$BA$49, ROWS($CD$4:CD65)-ROWS($AK$38:$AK$49)-ROWS($AO$38:$AO$49)-ROWS($AS$38:$AS$49)-ROWS($AW$38:$AW$49)),IFERROR(INDEX($BE$38:$BE$49, ROWS($CD$4:CD65)-ROWS($AK$38:$AK$49)-ROWS($AO$38:$AO$49)-ROWS($AS$38:$AS$49)-ROWS($AW$38:$AW$49)-ROWS($BA$38:$BA$49)),IFERROR(INDEX($BI$38:$BI$49, ROWS($CD$4:CD65)-ROWS($AK$38:$AK$49)-ROWS($AO$38:$AO$49)-ROWS($AS$38:$AS$49)-ROWS($AW$38:$AW$49)-ROWS($BA$38:$BA$49)-ROWS($BE$38:$BE$49)), "")))))))</f>
        <v/>
      </c>
      <c r="CE67" s="316" t="str">
        <f t="shared" ca="1" si="37"/>
        <v/>
      </c>
      <c r="CF67" s="413" t="str">
        <f t="shared" ca="1" si="38"/>
        <v/>
      </c>
      <c r="CG67" s="412" t="str">
        <f ca="1">IF(OR(CH67="",CH67=0),"",MAX(CG$5:CG66)+1)</f>
        <v/>
      </c>
      <c r="CH67" s="316" t="str">
        <f ca="1">IFERROR(INDEX($AJ$54:$AJ$65, ROWS($CH$4:CH65)), IFERROR(INDEX($AN$54:$AN$65, ROWS($CH$4:CH65)-ROWS($AJ$54:$AJ$65)), IFERROR(INDEX($AR$54:$AR$65, ROWS($CH$4:CH65)-ROWS($AJ$54:$AJ$65)-ROWS($AN$54:$AN$65)),IFERROR(INDEX($AV$54:$AV$65, ROWS($CH$4:CH65)-ROWS($AJ$54:$AJ$65)-ROWS($AN$54:$AN$65)-ROWS($AR$54:$AR$65)),IFERROR(INDEX($AZ$54:$AZ$65, ROWS($CH$4:CH65)-ROWS($AJ$54:$AJ$65)-ROWS($AN$54:$AN$65)-ROWS($AR$54:$AR$65)-ROWS($AV$54:$AV$65)),IFERROR(INDEX($BD$54:$BD$65, ROWS($CH$4:CH65)-ROWS($AJ$54:$AJ$65)-ROWS($AN$54:$AN$65)-ROWS($AR$54:$AR$65)-ROWS($AV$54:$AV$65)-ROWS($AZ$54:$AZ$65)),IFERROR(INDEX($BH$54:$BH$65, ROWS($CH$4:CH65)-ROWS($AJ$54:$AJ$65)-ROWS($AN$54:$AN$65)-ROWS($AR$54:$AR$65)-ROWS($AV$54:$AV$65)-ROWS($AZ$54:$AZ$65)-ROWS($BD$54:$BD$65)), "")))))))</f>
        <v/>
      </c>
      <c r="CI67" s="316" t="str">
        <f t="shared" ca="1" si="39"/>
        <v/>
      </c>
      <c r="CJ67" s="316" t="str">
        <f ca="1">IF(OR(CK67="",CK67=0),"",MAX(CJ$5:CJ66)+1)</f>
        <v/>
      </c>
      <c r="CK67" s="316" t="str">
        <f ca="1">IFERROR(INDEX($AK$54:$AK$65, ROWS($CK$4:CK65)), IFERROR(INDEX($AO$54:$AO$65, ROWS($CK$4:CK65)-ROWS($AK$54:$AK$65)), IFERROR(INDEX($AS$54:$AS$65, ROWS($CK$4:CK65)-ROWS($AK$54:$AK$65)-ROWS($AO$54:$AO$65)),IFERROR(INDEX($AW$54:$AW$65, ROWS($CK$4:CK65)-ROWS($AK$54:$AK$65)-ROWS($AO$54:$AO$65)-ROWS($AS$54:$AS$65)),IFERROR(INDEX($BA$54:$BA$65, ROWS($CK$4:CK65)-ROWS($AK$54:$AK$65)-ROWS($AO$54:$AO$65)-ROWS($AS$54:$AS$65)-ROWS($AW$54:$AW$65)),IFERROR(INDEX($BE$54:$BE$65, ROWS($CK$4:CK65)-ROWS($AK$54:$AK$65)-ROWS($AO$54:$AO$65)-ROWS($AS$54:$AS$65)-ROWS($AW$54:$AW$65)-ROWS($BA$54:$BA$65)),IFERROR(INDEX($BI$54:$BI$65, ROWS($CK$4:CK65)-ROWS($AK$54:$AK$65)-ROWS($AO$54:$AO$65)-ROWS($AS$54:$AS$65)-ROWS($AW$54:$AW$65)-ROWS($BA$54:$BA$65)-ROWS($BE$54:$BE$65)), "")))))))</f>
        <v/>
      </c>
      <c r="CL67" s="316" t="str">
        <f t="shared" ca="1" si="40"/>
        <v/>
      </c>
      <c r="CM67" s="413" t="str">
        <f t="shared" ca="1" si="41"/>
        <v/>
      </c>
      <c r="CN67" s="412" t="str">
        <f>IF(OR(CO67="",CO67=0),"",MAX(CN$5:CN66)+1)</f>
        <v/>
      </c>
      <c r="CO67" s="316">
        <f>IFERROR(INDEX($AJ$70:$AJ$81, ROWS($CO$4:CO65)), IFERROR(INDEX($AN$70:$AN$81, ROWS($CO$4:CO65)-ROWS($AJ$70:$AJ$81)), IFERROR(INDEX($AR$70:$AR$81, ROWS($CO$4:CO65)-ROWS($AJ$70:$AJ$81)-ROWS($AN$70:$AN$81)),IFERROR(INDEX($AV$70:$AV$81, ROWS($CO$4:CO65)-ROWS($AJ$70:$AJ$81)-ROWS($AN$70:$AN$81)-ROWS($AR$70:$AR$81)),IFERROR(INDEX($AZ$70:$AZ$81, ROWS($CO$4:CO65)-ROWS($AJ$70:$AJ$81)-ROWS($AN$70:$AN$81)-ROWS($AR$70:$AR$81)-ROWS($AV$70:$AV$81)),IFERROR(INDEX($BD$70:$BD$81, ROWS($CO$4:CO65)-ROWS($AJ$70:$AJ$81)-ROWS($AN$70:$AN$81)-ROWS($AR$70:$AR$81)-ROWS($AV$70:$AV$81)-ROWS($AZ$70:$AZ$81)),IFERROR(INDEX($BH$70:$BH$81, ROWS($CO$4:CO65)-ROWS($AJ$70:$AJ$81)-ROWS($AN$70:$AN$81)-ROWS($AR$70:$AR$81)-ROWS($AV$70:$AV$81)-ROWS($AZ$70:$AZ$81)-ROWS($BD$70:$BD$81)), "")))))))</f>
        <v>0</v>
      </c>
      <c r="CP67" s="316" t="str">
        <f t="shared" ca="1" si="42"/>
        <v/>
      </c>
      <c r="CQ67" s="316" t="str">
        <f>IF(OR(CR67="",CR67=0),"",MAX(CQ$5:CQ66)+1)</f>
        <v/>
      </c>
      <c r="CR67" s="316">
        <f>IFERROR(INDEX($AK$70:$AK$81, ROWS($CR$4:CR65)), IFERROR(INDEX($AO$70:$AO$81, ROWS($CR$4:CR65)-ROWS($AK$70:$AK$81)), IFERROR(INDEX($AS$70:$AS$81, ROWS($CR$4:CR65)-ROWS($AK$70:$AK$81)-ROWS($AO$70:$AO$81)),IFERROR(INDEX($AW$70:$AW$81, ROWS($CR$4:CR65)-ROWS($AK$70:$AK$81)-ROWS($AO$70:$AO$81)-ROWS($AS$70:$AS$81)),IFERROR(INDEX($BA$70:$BA$81, ROWS($CR$4:CR65)-ROWS($AK$70:$AK$81)-ROWS($AO$70:$AO$81)-ROWS($AS$70:$AS$81)-ROWS($AW$70:$AW$81)),IFERROR(INDEX($BE$70:$BE$81, ROWS($CR$4:CR65)-ROWS($AK$70:$AK$81)-ROWS($AO$70:$AO$81)-ROWS($AS$70:$AS$81)-ROWS($AW$70:$AW$81)-ROWS($BA$70:$BA$81)),IFERROR(INDEX($BI$70:$BI$81, ROWS($CR$4:CR65)-ROWS($AK$70:$AK$81)-ROWS($AO$70:$AO$81)-ROWS($AS$70:$AS$81)-ROWS($AW$70:$AW$81)-ROWS($BA$70:$BA$81)-ROWS($BE$70:$BE$81)), "")))))))</f>
        <v>0</v>
      </c>
      <c r="CS67" s="316" t="str">
        <f t="shared" ca="1" si="43"/>
        <v/>
      </c>
      <c r="CT67" s="413" t="str">
        <f t="shared" ca="1" si="44"/>
        <v/>
      </c>
      <c r="CU67" s="412" t="str">
        <f>IF(OR(CV67="",CV67=0),"",MAX(CU$5:CU66)+1)</f>
        <v/>
      </c>
      <c r="CV67" s="316" t="str">
        <f>IFERROR(INDEX($AJ$86:$AJ$97, ROWS($CV$4:CV65)), IFERROR(INDEX($AN$86:$AN$97, ROWS($CV$4:CV65)-ROWS($AJ$86:$AJ$97)), ""))</f>
        <v/>
      </c>
      <c r="CW67" s="316" t="str">
        <f t="shared" si="45"/>
        <v/>
      </c>
      <c r="CX67" s="316" t="str">
        <f>IF(OR(CY67="",CY67=0),"",MAX(CX$5:CX66)+1)</f>
        <v/>
      </c>
      <c r="CY67" s="316" t="str">
        <f>IFERROR(INDEX($AK$86:$AK$97, ROWS($CY$4:CY65)), IFERROR(INDEX($AO$86:$AO$97, ROWS($CY$4:CY65)-ROWS($AK$86:$AK$97)), ""))</f>
        <v/>
      </c>
      <c r="CZ67" s="316" t="str">
        <f t="shared" si="46"/>
        <v/>
      </c>
      <c r="DA67" s="413" t="str">
        <f t="shared" si="47"/>
        <v/>
      </c>
      <c r="DC67" s="438" t="str">
        <f ca="1">IF(OR(DD67="",DD67=0),"",MAX(DC$65:DC66)+1)</f>
        <v/>
      </c>
      <c r="DD67" s="434" t="str">
        <f t="shared" ref="DD67:DD83" ca="1" si="166">IF(CI7="","",IF(NOT(CM7="Income"),CI7,""))</f>
        <v/>
      </c>
      <c r="DE67" s="413" t="str">
        <f t="shared" ref="DE67:DE83" ca="1" si="167">IF(CL7="","",IF(NOT(CM7="Income"),CL7,""))</f>
        <v/>
      </c>
      <c r="DF67" s="431">
        <f ca="1">IF(OR(DG67="",DG67=0),"",MAX(DF$65:DF66)+1)</f>
        <v>1</v>
      </c>
      <c r="DG67" s="412" t="str">
        <f t="shared" ref="DG67:DG83" ca="1" si="168">IF(CI7="","",IF(CM7="Income",CI7,""))</f>
        <v>Paycheck 2</v>
      </c>
      <c r="DH67" s="413">
        <f t="shared" ref="DH67:DH83" ca="1" si="169">IF(CI7="","",IF(CM7="Income",CL7,""))</f>
        <v>400</v>
      </c>
      <c r="DI67" s="412" t="str">
        <f t="shared" ref="DI67:DI83" ca="1" si="170">IFERROR(INDEX($DD$66:$DD$83,MATCH(ROW()-ROW($DI$65),$DC$66:$DC$83,0)),"")</f>
        <v>Car 2 Gas</v>
      </c>
      <c r="DJ67" s="413">
        <f t="shared" ref="DJ67:DJ83" ca="1" si="171">IFERROR(INDEX($DE$66:$DE$83,MATCH(ROW()-ROW($DI$65),$DC$66:$DC$83,0)),"")</f>
        <v>80</v>
      </c>
      <c r="DK67" s="412" t="str">
        <f t="shared" ref="DK67:DK83" ca="1" si="172">IFERROR(INDEX($DG$66:$DG$83,MATCH(ROW()-ROW($DK$65),$DF$66:$DF$83,0)),"")</f>
        <v>Paycheck 3</v>
      </c>
      <c r="DL67" s="413">
        <f t="shared" ref="DL67:DL83" ca="1" si="173">IFERROR(INDEX($DH$66:$DH$83,MATCH(ROW()-ROW($DK$65),$DF$66:$DF$83,0)),"")</f>
        <v>700</v>
      </c>
      <c r="DM67" s="292"/>
      <c r="DN67" s="425" t="str">
        <f ca="1">IF(DI69="","",CONCATENATE(DI69," - ",DJ69))</f>
        <v>Auto Insurance - 180</v>
      </c>
      <c r="DO67" s="295" t="str">
        <f ca="1">IF(DI70="","",CONCATENATE(DI70," - ",DJ70))</f>
        <v>Boat Loan - 300</v>
      </c>
      <c r="DP67" s="295" t="str">
        <f ca="1">IF(DI71="","",CONCATENATE(DI71," - ",DJ71))</f>
        <v>Car 1 Gas - 50</v>
      </c>
      <c r="DQ67" s="425" t="str">
        <f ca="1">IF(DK69="","",CONCATENATE(DK69," - ",DL69))</f>
        <v/>
      </c>
      <c r="DR67" s="295" t="str">
        <f ca="1">IF(DK70="","",CONCATENATE(DK70," - ",DL70))</f>
        <v/>
      </c>
      <c r="DS67" s="426" t="str">
        <f ca="1">IF(DK71="","",CONCATENATE(DK71," - ",DL71))</f>
        <v/>
      </c>
    </row>
    <row r="68" spans="16:123" x14ac:dyDescent="0.3">
      <c r="P68" s="1202" t="s">
        <v>550</v>
      </c>
      <c r="Q68" s="1203"/>
      <c r="R68" s="1203"/>
      <c r="S68" s="452">
        <f ca="1">IF(AND(S66=0,S67=0),0,SUM(S67,S66))</f>
        <v>4800.5200000000013</v>
      </c>
      <c r="U68" s="1149" t="s">
        <v>519</v>
      </c>
      <c r="V68" s="1150"/>
      <c r="W68" s="1150"/>
      <c r="X68" s="447">
        <f ca="1">IF(AND(X66=0,X67=0),0,SUM(X67-X66))</f>
        <v>4800.5200000000013</v>
      </c>
      <c r="AB68" s="395">
        <f ca="1">IFERROR(MATCH($AB$59,OFFSET(Year!$AT$67:$AT$118,AB67,,1000),0)+AB67,"")</f>
        <v>8</v>
      </c>
      <c r="AC68" s="340">
        <f ca="1">IFERROR(INDEX(Year!$AW$67:$AW$118,AB68),"")</f>
        <v>15</v>
      </c>
      <c r="AD68" s="348" t="str">
        <f ca="1">IFERROR(INDEX(Year!$AU$67:$AU$118,AB68),"")</f>
        <v>Investment 1</v>
      </c>
      <c r="AE68" s="363">
        <f ca="1">IFERROR(INDEX(Year!$AV$67:$AV$118,AB68),"")</f>
        <v>200</v>
      </c>
      <c r="AF68" s="402" t="str">
        <f ca="1">IFERROR(INDEX(Year!$AT$67:$AT$118,AB68),"")</f>
        <v>Income</v>
      </c>
      <c r="AI68" s="1153">
        <f>IF(A29="","",--TEXT(A29,"dd"))</f>
        <v>28</v>
      </c>
      <c r="AJ68" s="1154"/>
      <c r="AK68" s="1154"/>
      <c r="AL68" s="1155"/>
      <c r="AM68" s="1153">
        <f>IF(C29="","",--TEXT(C29,"dd"))</f>
        <v>29</v>
      </c>
      <c r="AN68" s="1154"/>
      <c r="AO68" s="1154"/>
      <c r="AP68" s="1155"/>
      <c r="AQ68" s="1153">
        <f>IF(E29="","",--TEXT(E29,"dd"))</f>
        <v>30</v>
      </c>
      <c r="AR68" s="1154"/>
      <c r="AS68" s="1154"/>
      <c r="AT68" s="1155"/>
      <c r="AU68" s="1153">
        <f>IF(G29="","",--TEXT(G29,"dd"))</f>
        <v>31</v>
      </c>
      <c r="AV68" s="1154"/>
      <c r="AW68" s="1154"/>
      <c r="AX68" s="1155"/>
      <c r="AY68" s="1153" t="str">
        <f>IF(I29="","",--TEXT(I29,"dd"))</f>
        <v/>
      </c>
      <c r="AZ68" s="1154"/>
      <c r="BA68" s="1154"/>
      <c r="BB68" s="1155"/>
      <c r="BC68" s="1153" t="str">
        <f>IF(K29="","",--TEXT(K29,"dd"))</f>
        <v/>
      </c>
      <c r="BD68" s="1154"/>
      <c r="BE68" s="1154"/>
      <c r="BF68" s="1155"/>
      <c r="BG68" s="1153" t="str">
        <f>IF(M29="","",--TEXT(M29,"dd"))</f>
        <v/>
      </c>
      <c r="BH68" s="1154"/>
      <c r="BI68" s="1154"/>
      <c r="BJ68" s="1155"/>
      <c r="BL68" s="412">
        <f ca="1">IF(OR(BM68="",BM68=0),"",MAX(BL$5:BL67)+1)</f>
        <v>7</v>
      </c>
      <c r="BM68" s="316" t="str">
        <f ca="1">IFERROR(INDEX($AJ$6:$AJ$17, ROWS(BM$4:$BM66)), IFERROR(INDEX($AN$6:$AN$17, ROWS(BM$4:$BM66)-ROWS($AJ$6:$AJ$17)), IFERROR(INDEX($AR$6:$AR$17, ROWS(BM$4:$BM66)-ROWS($AJ$6:$AJ$17)-ROWS($AN$6:$AN$17)),IFERROR(INDEX($AV$6:$AV$17, ROWS(BM$4:$BM66)-ROWS($AJ$6:$AJ$17)-ROWS($AN$6:$AN$17)-ROWS($AR$6:$AR$17)),IFERROR(INDEX($AZ$6:$AZ$17, ROWS(BM$4:$BM66)-ROWS($AJ$6:$AJ$17)-ROWS($AN$6:$AN$17)-ROWS($AR$6:$AR$17)-ROWS($AV$6:$AV$17)),IFERROR(INDEX($BD$6:$BD$17, ROWS(BM$4:$BM66)-ROWS($AJ$6:$AJ$17)-ROWS($AN$6:$AN$17)-ROWS($AR$6:$AR$17)-ROWS($AV$6:$AV$17)-ROWS($AZ$6:$AZ$17)),IFERROR(INDEX($BH$6:$BH$17, ROWS(BM$4:$BM66)-ROWS($AJ$6:$AJ$17)-ROWS($AN$6:$AN$17)-ROWS($AR$6:$AR$17)-ROWS($AV$6:$AV$17)-ROWS($AZ$6:$AZ$17)-ROWS($BD$6:$BD$17)), "")))))))</f>
        <v>Pet Care</v>
      </c>
      <c r="BN68" s="316" t="str">
        <f t="shared" ca="1" si="30"/>
        <v/>
      </c>
      <c r="BO68" s="316">
        <f ca="1">IF(OR(BP68="",BP68=0),"",MAX(BO$5:BO67)+1)</f>
        <v>7</v>
      </c>
      <c r="BP68" s="316">
        <f ca="1">IFERROR(INDEX($AK$6:$AK$17, ROWS($BP$4:BP66)), IFERROR(INDEX($AO$6:$AO$17, ROWS($BP$4:BP66)-ROWS($AK$6:$AK$17)), IFERROR(INDEX($AS$6:$AS$17, ROWS($BP$4:BP66)-ROWS($AK$6:$AK$17)-ROWS($AO$6:$AO$17)),IFERROR(INDEX($AW$6:$AW$17, ROWS($BP$4:BP66)-ROWS($AK$6:$AK$17)-ROWS($AO$6:$AO$17)-ROWS($AS$6:$AS$17)),IFERROR(INDEX($BA$6:$BA$17, ROWS($BP$4:BP66)-ROWS($AK$6:$AK$17)-ROWS($AO$6:$AO$17)-ROWS($AS$6:$AS$17)-ROWS($AW$6:$AW$17)),IFERROR(INDEX($BE$6:$BE$17, ROWS($BP$4:BP66)-ROWS($AK$6:$AK$17)-ROWS($AO$6:$AO$17)-ROWS($AS$6:$AS$17)-ROWS($AW$6:$AW$17)-ROWS($BA$6:$BA$17)),IFERROR(INDEX($BI$6:$BI$17, ROWS($BP$4:BP66)-ROWS($AK$6:$AK$17)-ROWS($AO$6:$AO$17)-ROWS($AS$6:$AS$17)-ROWS($AW$6:$AW$17)-ROWS($BA$6:$BA$17)-ROWS($BE$6:$BE$17)), "")))))))</f>
        <v>80</v>
      </c>
      <c r="BQ68" s="316" t="str">
        <f t="shared" ca="1" si="31"/>
        <v/>
      </c>
      <c r="BR68" s="413" t="str">
        <f t="shared" ca="1" si="32"/>
        <v/>
      </c>
      <c r="BS68" s="412" t="str">
        <f ca="1">IF(OR(BT68="",BT68=0),"",MAX(BS$5:BS67)+1)</f>
        <v/>
      </c>
      <c r="BT68" s="316" t="str">
        <f ca="1">IFERROR(INDEX($AJ$22:$AJ$33, ROWS($BT$4:BT66)), IFERROR(INDEX($AN$22:$AN$33, ROWS($BT$4:BT66)-ROWS($AJ$22:$AJ$33)), IFERROR(INDEX($AR$22:$AR$33, ROWS($BT$4:BT66)-ROWS($AJ$22:$AJ$33)-ROWS($AN$22:$AN$33)),IFERROR(INDEX($AV$22:$AV$33, ROWS($BT$4:BT66)-ROWS($AJ$22:$AJ$33)-ROWS($AN$22:$AN$33)-ROWS($AR$22:$AR$33)),IFERROR(INDEX($AZ$22:$AZ$33, ROWS($BT$4:BT66)-ROWS($AJ$22:$AJ$33)-ROWS($AN$22:$AN$33)-ROWS($AR$22:$AR$33)-ROWS($AV$22:$AV$33)),IFERROR(INDEX($BD$22:$BD$33, ROWS($BT$4:BT66)-ROWS($AJ$22:$AJ$33)-ROWS($AN$22:$AN$33)-ROWS($AR$22:$AR$33)-ROWS($AV$22:$AV$33)-ROWS($AZ$22:$AZ$33)),IFERROR(INDEX($BH$22:$BH$33, ROWS($BT$4:BT66)-ROWS($AJ$22:$AJ$33)-ROWS($AN$22:$AN$33)-ROWS($AR$22:$AR$33)-ROWS($AV$22:$AV$33)-ROWS($AZ$22:$AZ$33)-ROWS($BD$22:$BD$33)), "")))))))</f>
        <v/>
      </c>
      <c r="BU68" s="316" t="str">
        <f t="shared" ca="1" si="33"/>
        <v/>
      </c>
      <c r="BV68" s="316" t="str">
        <f ca="1">IF(OR(BW68="",BW68=0),"",MAX(BV$5:BV67)+1)</f>
        <v/>
      </c>
      <c r="BW68" s="316" t="str">
        <f ca="1">IFERROR(INDEX($AK$22:$AK$33, ROWS($BW$4:BW66)), IFERROR(INDEX($AO$22:$AO$33, ROWS($BW$4:BW66)-ROWS($AK$22:$AK$33)), IFERROR(INDEX($AS$22:$AS$33, ROWS($BW$4:BW66)-ROWS($AK$22:$AK$33)-ROWS($AO$22:$AO$33)),IFERROR(INDEX($AW$22:$AW$33, ROWS($BW$4:BW66)-ROWS($AK$22:$AK$33)-ROWS($AO$22:$AO$33)-ROWS($AS$22:$AS$33)),IFERROR(INDEX($BA$22:$BA$33, ROWS($BW$4:BW66)-ROWS($AK$22:$AK$33)-ROWS($AO$22:$AO$33)-ROWS($AS$22:$AS$33)-ROWS($AW$22:$AW$33)),IFERROR(INDEX($BE$22:$BE$33, ROWS($BW$4:BW66)-ROWS($AK$22:$AK$33)-ROWS($AO$22:$AO$33)-ROWS($AS$22:$AS$33)-ROWS($AW$22:$AW$33)-ROWS($BA$22:$BA$33)),IFERROR(INDEX($BI$22:$BI$33, ROWS($BW$4:BW66)-ROWS($AK$22:$AK$33)-ROWS($AO$22:$AO$33)-ROWS($AS$22:$AS$33)-ROWS($AW$22:$AW$33)-ROWS($BA$22:$BA$33)-ROWS($BE$22:$BE$33)), "")))))))</f>
        <v/>
      </c>
      <c r="BX68" s="316" t="str">
        <f t="shared" ca="1" si="34"/>
        <v/>
      </c>
      <c r="BY68" s="413" t="str">
        <f t="shared" ca="1" si="35"/>
        <v/>
      </c>
      <c r="BZ68" s="412" t="str">
        <f ca="1">IF(OR(CA68="",CA68=0),"",MAX(BZ$5:BZ67)+1)</f>
        <v/>
      </c>
      <c r="CA68" s="316" t="str">
        <f ca="1">IFERROR(INDEX($AJ$38:$AJ$49, ROWS($CA$4:CA66)), IFERROR(INDEX($AN$38:$AN$49, ROWS($CA$4:CA66)-ROWS($AJ$38:$AJ$49)), IFERROR(INDEX($AR$38:$AR$49, ROWS($CA$4:CA66)-ROWS($AJ$38:$AJ$49)-ROWS($AN$38:$AN$49)),IFERROR(INDEX($AV$38:$AV$49, ROWS($CA$4:CA66)-ROWS($AJ$38:$AJ$49)-ROWS($AN$38:$AN$49)-ROWS($AR$38:$AR$49)),IFERROR(INDEX($AZ$38:$AZ$49, ROWS($CA$4:CA66)-ROWS($AJ$38:$AJ$49)-ROWS($AN$38:$AN$49)-ROWS($AR$38:$AR$49)-ROWS($AV$38:$AV$49)),IFERROR(INDEX($BD$38:$BD$49, ROWS($CA$4:CA66)-ROWS($AJ$38:$AJ$49)-ROWS($AN$38:$AN$49)-ROWS($AR$38:$AR$49)-ROWS($AV$38:$AV$49)-ROWS($AZ$38:$AZ$49)),IFERROR(INDEX($BH$38:$BH$49, ROWS($CA$4:CA66)-ROWS($AJ$38:$AJ$49)-ROWS($AN$38:$AN$49)-ROWS($AR$38:$AR$49)-ROWS($AV$38:$AV$49)-ROWS($AZ$38:$AZ$49)-ROWS($BD$38:$BD$49)), "")))))))</f>
        <v/>
      </c>
      <c r="CB68" s="316" t="str">
        <f t="shared" ca="1" si="36"/>
        <v/>
      </c>
      <c r="CC68" s="316" t="str">
        <f ca="1">IF(OR(CD68="",CD68=0),"",MAX(CC$5:CC67)+1)</f>
        <v/>
      </c>
      <c r="CD68" s="316" t="str">
        <f ca="1">IFERROR(INDEX($AK$38:$AK$49, ROWS($CD$4:CD66)), IFERROR(INDEX($AO$38:$AO$49, ROWS($CD$4:CD66)-ROWS($AK$38:$AK$49)), IFERROR(INDEX($AS$38:$AS$49, ROWS($CD$4:CD66)-ROWS($AK$38:$AK$49)-ROWS($AO$38:$AO$49)),IFERROR(INDEX($AW$38:$AW$49, ROWS($CD$4:CD66)-ROWS($AK$38:$AK$49)-ROWS($AO$38:$AO$49)-ROWS($AS$38:$AS$49)),IFERROR(INDEX($BA$38:$BA$49, ROWS($CD$4:CD66)-ROWS($AK$38:$AK$49)-ROWS($AO$38:$AO$49)-ROWS($AS$38:$AS$49)-ROWS($AW$38:$AW$49)),IFERROR(INDEX($BE$38:$BE$49, ROWS($CD$4:CD66)-ROWS($AK$38:$AK$49)-ROWS($AO$38:$AO$49)-ROWS($AS$38:$AS$49)-ROWS($AW$38:$AW$49)-ROWS($BA$38:$BA$49)),IFERROR(INDEX($BI$38:$BI$49, ROWS($CD$4:CD66)-ROWS($AK$38:$AK$49)-ROWS($AO$38:$AO$49)-ROWS($AS$38:$AS$49)-ROWS($AW$38:$AW$49)-ROWS($BA$38:$BA$49)-ROWS($BE$38:$BE$49)), "")))))))</f>
        <v/>
      </c>
      <c r="CE68" s="316" t="str">
        <f t="shared" ca="1" si="37"/>
        <v/>
      </c>
      <c r="CF68" s="413" t="str">
        <f t="shared" ca="1" si="38"/>
        <v/>
      </c>
      <c r="CG68" s="412" t="str">
        <f ca="1">IF(OR(CH68="",CH68=0),"",MAX(CG$5:CG67)+1)</f>
        <v/>
      </c>
      <c r="CH68" s="316" t="str">
        <f ca="1">IFERROR(INDEX($AJ$54:$AJ$65, ROWS($CH$4:CH66)), IFERROR(INDEX($AN$54:$AN$65, ROWS($CH$4:CH66)-ROWS($AJ$54:$AJ$65)), IFERROR(INDEX($AR$54:$AR$65, ROWS($CH$4:CH66)-ROWS($AJ$54:$AJ$65)-ROWS($AN$54:$AN$65)),IFERROR(INDEX($AV$54:$AV$65, ROWS($CH$4:CH66)-ROWS($AJ$54:$AJ$65)-ROWS($AN$54:$AN$65)-ROWS($AR$54:$AR$65)),IFERROR(INDEX($AZ$54:$AZ$65, ROWS($CH$4:CH66)-ROWS($AJ$54:$AJ$65)-ROWS($AN$54:$AN$65)-ROWS($AR$54:$AR$65)-ROWS($AV$54:$AV$65)),IFERROR(INDEX($BD$54:$BD$65, ROWS($CH$4:CH66)-ROWS($AJ$54:$AJ$65)-ROWS($AN$54:$AN$65)-ROWS($AR$54:$AR$65)-ROWS($AV$54:$AV$65)-ROWS($AZ$54:$AZ$65)),IFERROR(INDEX($BH$54:$BH$65, ROWS($CH$4:CH66)-ROWS($AJ$54:$AJ$65)-ROWS($AN$54:$AN$65)-ROWS($AR$54:$AR$65)-ROWS($AV$54:$AV$65)-ROWS($AZ$54:$AZ$65)-ROWS($BD$54:$BD$65)), "")))))))</f>
        <v/>
      </c>
      <c r="CI68" s="316" t="str">
        <f t="shared" ca="1" si="39"/>
        <v/>
      </c>
      <c r="CJ68" s="316" t="str">
        <f ca="1">IF(OR(CK68="",CK68=0),"",MAX(CJ$5:CJ67)+1)</f>
        <v/>
      </c>
      <c r="CK68" s="316" t="str">
        <f ca="1">IFERROR(INDEX($AK$54:$AK$65, ROWS($CK$4:CK66)), IFERROR(INDEX($AO$54:$AO$65, ROWS($CK$4:CK66)-ROWS($AK$54:$AK$65)), IFERROR(INDEX($AS$54:$AS$65, ROWS($CK$4:CK66)-ROWS($AK$54:$AK$65)-ROWS($AO$54:$AO$65)),IFERROR(INDEX($AW$54:$AW$65, ROWS($CK$4:CK66)-ROWS($AK$54:$AK$65)-ROWS($AO$54:$AO$65)-ROWS($AS$54:$AS$65)),IFERROR(INDEX($BA$54:$BA$65, ROWS($CK$4:CK66)-ROWS($AK$54:$AK$65)-ROWS($AO$54:$AO$65)-ROWS($AS$54:$AS$65)-ROWS($AW$54:$AW$65)),IFERROR(INDEX($BE$54:$BE$65, ROWS($CK$4:CK66)-ROWS($AK$54:$AK$65)-ROWS($AO$54:$AO$65)-ROWS($AS$54:$AS$65)-ROWS($AW$54:$AW$65)-ROWS($BA$54:$BA$65)),IFERROR(INDEX($BI$54:$BI$65, ROWS($CK$4:CK66)-ROWS($AK$54:$AK$65)-ROWS($AO$54:$AO$65)-ROWS($AS$54:$AS$65)-ROWS($AW$54:$AW$65)-ROWS($BA$54:$BA$65)-ROWS($BE$54:$BE$65)), "")))))))</f>
        <v/>
      </c>
      <c r="CL68" s="316" t="str">
        <f t="shared" ca="1" si="40"/>
        <v/>
      </c>
      <c r="CM68" s="413" t="str">
        <f t="shared" ca="1" si="41"/>
        <v/>
      </c>
      <c r="CN68" s="412" t="str">
        <f>IF(OR(CO68="",CO68=0),"",MAX(CN$5:CN67)+1)</f>
        <v/>
      </c>
      <c r="CO68" s="316">
        <f>IFERROR(INDEX($AJ$70:$AJ$81, ROWS($CO$4:CO66)), IFERROR(INDEX($AN$70:$AN$81, ROWS($CO$4:CO66)-ROWS($AJ$70:$AJ$81)), IFERROR(INDEX($AR$70:$AR$81, ROWS($CO$4:CO66)-ROWS($AJ$70:$AJ$81)-ROWS($AN$70:$AN$81)),IFERROR(INDEX($AV$70:$AV$81, ROWS($CO$4:CO66)-ROWS($AJ$70:$AJ$81)-ROWS($AN$70:$AN$81)-ROWS($AR$70:$AR$81)),IFERROR(INDEX($AZ$70:$AZ$81, ROWS($CO$4:CO66)-ROWS($AJ$70:$AJ$81)-ROWS($AN$70:$AN$81)-ROWS($AR$70:$AR$81)-ROWS($AV$70:$AV$81)),IFERROR(INDEX($BD$70:$BD$81, ROWS($CO$4:CO66)-ROWS($AJ$70:$AJ$81)-ROWS($AN$70:$AN$81)-ROWS($AR$70:$AR$81)-ROWS($AV$70:$AV$81)-ROWS($AZ$70:$AZ$81)),IFERROR(INDEX($BH$70:$BH$81, ROWS($CO$4:CO66)-ROWS($AJ$70:$AJ$81)-ROWS($AN$70:$AN$81)-ROWS($AR$70:$AR$81)-ROWS($AV$70:$AV$81)-ROWS($AZ$70:$AZ$81)-ROWS($BD$70:$BD$81)), "")))))))</f>
        <v>0</v>
      </c>
      <c r="CP68" s="316" t="str">
        <f t="shared" ca="1" si="42"/>
        <v/>
      </c>
      <c r="CQ68" s="316" t="str">
        <f>IF(OR(CR68="",CR68=0),"",MAX(CQ$5:CQ67)+1)</f>
        <v/>
      </c>
      <c r="CR68" s="316">
        <f>IFERROR(INDEX($AK$70:$AK$81, ROWS($CR$4:CR66)), IFERROR(INDEX($AO$70:$AO$81, ROWS($CR$4:CR66)-ROWS($AK$70:$AK$81)), IFERROR(INDEX($AS$70:$AS$81, ROWS($CR$4:CR66)-ROWS($AK$70:$AK$81)-ROWS($AO$70:$AO$81)),IFERROR(INDEX($AW$70:$AW$81, ROWS($CR$4:CR66)-ROWS($AK$70:$AK$81)-ROWS($AO$70:$AO$81)-ROWS($AS$70:$AS$81)),IFERROR(INDEX($BA$70:$BA$81, ROWS($CR$4:CR66)-ROWS($AK$70:$AK$81)-ROWS($AO$70:$AO$81)-ROWS($AS$70:$AS$81)-ROWS($AW$70:$AW$81)),IFERROR(INDEX($BE$70:$BE$81, ROWS($CR$4:CR66)-ROWS($AK$70:$AK$81)-ROWS($AO$70:$AO$81)-ROWS($AS$70:$AS$81)-ROWS($AW$70:$AW$81)-ROWS($BA$70:$BA$81)),IFERROR(INDEX($BI$70:$BI$81, ROWS($CR$4:CR66)-ROWS($AK$70:$AK$81)-ROWS($AO$70:$AO$81)-ROWS($AS$70:$AS$81)-ROWS($AW$70:$AW$81)-ROWS($BA$70:$BA$81)-ROWS($BE$70:$BE$81)), "")))))))</f>
        <v>0</v>
      </c>
      <c r="CS68" s="316" t="str">
        <f t="shared" ca="1" si="43"/>
        <v/>
      </c>
      <c r="CT68" s="413" t="str">
        <f t="shared" ca="1" si="44"/>
        <v/>
      </c>
      <c r="CU68" s="412" t="str">
        <f>IF(OR(CV68="",CV68=0),"",MAX(CU$5:CU67)+1)</f>
        <v/>
      </c>
      <c r="CV68" s="316" t="str">
        <f>IFERROR(INDEX($AJ$86:$AJ$97, ROWS($CV$4:CV66)), IFERROR(INDEX($AN$86:$AN$97, ROWS($CV$4:CV66)-ROWS($AJ$86:$AJ$97)), ""))</f>
        <v/>
      </c>
      <c r="CW68" s="316" t="str">
        <f t="shared" si="45"/>
        <v/>
      </c>
      <c r="CX68" s="316" t="str">
        <f>IF(OR(CY68="",CY68=0),"",MAX(CX$5:CX67)+1)</f>
        <v/>
      </c>
      <c r="CY68" s="316" t="str">
        <f>IFERROR(INDEX($AK$86:$AK$97, ROWS($CY$4:CY66)), IFERROR(INDEX($AO$86:$AO$97, ROWS($CY$4:CY66)-ROWS($AK$86:$AK$97)), ""))</f>
        <v/>
      </c>
      <c r="CZ68" s="316" t="str">
        <f t="shared" si="46"/>
        <v/>
      </c>
      <c r="DA68" s="413" t="str">
        <f t="shared" si="47"/>
        <v/>
      </c>
      <c r="DC68" s="438">
        <f ca="1">IF(OR(DD68="",DD68=0),"",MAX(DC$65:DC67)+1)</f>
        <v>2</v>
      </c>
      <c r="DD68" s="434" t="str">
        <f t="shared" ca="1" si="166"/>
        <v>Car 2 Gas</v>
      </c>
      <c r="DE68" s="413">
        <f t="shared" ca="1" si="167"/>
        <v>80</v>
      </c>
      <c r="DF68" s="431" t="str">
        <f ca="1">IF(OR(DG68="",DG68=0),"",MAX(DF$65:DF67)+1)</f>
        <v/>
      </c>
      <c r="DG68" s="412" t="str">
        <f t="shared" ca="1" si="168"/>
        <v/>
      </c>
      <c r="DH68" s="413" t="str">
        <f t="shared" ca="1" si="169"/>
        <v/>
      </c>
      <c r="DI68" s="412" t="str">
        <f t="shared" ca="1" si="170"/>
        <v>Credit Card 1</v>
      </c>
      <c r="DJ68" s="413">
        <f t="shared" ca="1" si="171"/>
        <v>50</v>
      </c>
      <c r="DK68" s="412" t="str">
        <f t="shared" ca="1" si="172"/>
        <v>Paycheck 1</v>
      </c>
      <c r="DL68" s="413">
        <f t="shared" ca="1" si="173"/>
        <v>850</v>
      </c>
      <c r="DM68" s="292"/>
      <c r="DN68" s="425" t="str">
        <f ca="1">IF(DI72="","",CONCATENATE(DI72," - ",DJ72))</f>
        <v/>
      </c>
      <c r="DO68" s="295" t="str">
        <f ca="1">IF(DI73="","",CONCATENATE(DI73," - ",DJ73))</f>
        <v/>
      </c>
      <c r="DP68" s="295" t="str">
        <f ca="1">IF(DI74="","",CONCATENATE(DI74," - ",DJ74))</f>
        <v/>
      </c>
      <c r="DQ68" s="425" t="str">
        <f ca="1">IF(DK72="","",CONCATENATE(DK72," - ",DL72))</f>
        <v/>
      </c>
      <c r="DR68" s="295" t="str">
        <f ca="1">IF(DK73="","",CONCATENATE(DK73," - ",DL73))</f>
        <v/>
      </c>
      <c r="DS68" s="426" t="str">
        <f ca="1">IF(DK74="","",CONCATENATE(DK74," - ",DL74))</f>
        <v/>
      </c>
    </row>
    <row r="69" spans="16:123" ht="15.75" thickBot="1" x14ac:dyDescent="0.35">
      <c r="P69" s="1204"/>
      <c r="Q69" s="1205"/>
      <c r="R69" s="1205"/>
      <c r="S69" s="1206"/>
      <c r="U69" s="1189"/>
      <c r="V69" s="1190"/>
      <c r="W69" s="1190"/>
      <c r="X69" s="1191"/>
      <c r="AB69" s="395">
        <f ca="1">IFERROR(MATCH($AB$59,OFFSET(Year!$AT$67:$AT$118,AB68,,1000),0)+AB68,"")</f>
        <v>9</v>
      </c>
      <c r="AC69" s="340">
        <f ca="1">IFERROR(INDEX(Year!$AW$67:$AW$118,AB69),"")</f>
        <v>10</v>
      </c>
      <c r="AD69" s="348" t="str">
        <f ca="1">IFERROR(INDEX(Year!$AU$67:$AU$118,AB69),"")</f>
        <v>Paycheck 3</v>
      </c>
      <c r="AE69" s="363">
        <f ca="1">IFERROR(INDEX(Year!$AV$67:$AV$118,AB69),"")</f>
        <v>700</v>
      </c>
      <c r="AF69" s="402" t="str">
        <f ca="1">IFERROR(INDEX(Year!$AT$67:$AT$118,AB69),"")</f>
        <v>Income</v>
      </c>
      <c r="AI69" s="312"/>
      <c r="AJ69" s="313" t="s">
        <v>483</v>
      </c>
      <c r="AK69" s="313" t="s">
        <v>13</v>
      </c>
      <c r="AL69" s="314" t="s">
        <v>11</v>
      </c>
      <c r="AM69" s="312"/>
      <c r="AN69" s="313" t="s">
        <v>483</v>
      </c>
      <c r="AO69" s="313" t="s">
        <v>13</v>
      </c>
      <c r="AP69" s="314" t="s">
        <v>11</v>
      </c>
      <c r="AQ69" s="312"/>
      <c r="AR69" s="313" t="s">
        <v>483</v>
      </c>
      <c r="AS69" s="313" t="s">
        <v>13</v>
      </c>
      <c r="AT69" s="314" t="s">
        <v>11</v>
      </c>
      <c r="AU69" s="312"/>
      <c r="AV69" s="313" t="s">
        <v>483</v>
      </c>
      <c r="AW69" s="313" t="s">
        <v>13</v>
      </c>
      <c r="AX69" s="314" t="s">
        <v>11</v>
      </c>
      <c r="AY69" s="312"/>
      <c r="AZ69" s="313" t="s">
        <v>483</v>
      </c>
      <c r="BA69" s="313" t="s">
        <v>13</v>
      </c>
      <c r="BB69" s="314" t="s">
        <v>11</v>
      </c>
      <c r="BC69" s="312"/>
      <c r="BD69" s="313" t="s">
        <v>483</v>
      </c>
      <c r="BE69" s="313" t="s">
        <v>13</v>
      </c>
      <c r="BF69" s="314" t="s">
        <v>11</v>
      </c>
      <c r="BG69" s="312"/>
      <c r="BH69" s="313" t="s">
        <v>483</v>
      </c>
      <c r="BI69" s="313" t="s">
        <v>13</v>
      </c>
      <c r="BJ69" s="314" t="s">
        <v>11</v>
      </c>
      <c r="BL69" s="412" t="str">
        <f ca="1">IF(OR(BM69="",BM69=0),"",MAX(BL$5:BL68)+1)</f>
        <v/>
      </c>
      <c r="BM69" s="316" t="str">
        <f ca="1">IFERROR(INDEX($AJ$6:$AJ$17, ROWS(BM$4:$BM67)), IFERROR(INDEX($AN$6:$AN$17, ROWS(BM$4:$BM67)-ROWS($AJ$6:$AJ$17)), IFERROR(INDEX($AR$6:$AR$17, ROWS(BM$4:$BM67)-ROWS($AJ$6:$AJ$17)-ROWS($AN$6:$AN$17)),IFERROR(INDEX($AV$6:$AV$17, ROWS(BM$4:$BM67)-ROWS($AJ$6:$AJ$17)-ROWS($AN$6:$AN$17)-ROWS($AR$6:$AR$17)),IFERROR(INDEX($AZ$6:$AZ$17, ROWS(BM$4:$BM67)-ROWS($AJ$6:$AJ$17)-ROWS($AN$6:$AN$17)-ROWS($AR$6:$AR$17)-ROWS($AV$6:$AV$17)),IFERROR(INDEX($BD$6:$BD$17, ROWS(BM$4:$BM67)-ROWS($AJ$6:$AJ$17)-ROWS($AN$6:$AN$17)-ROWS($AR$6:$AR$17)-ROWS($AV$6:$AV$17)-ROWS($AZ$6:$AZ$17)),IFERROR(INDEX($BH$6:$BH$17, ROWS(BM$4:$BM67)-ROWS($AJ$6:$AJ$17)-ROWS($AN$6:$AN$17)-ROWS($AR$6:$AR$17)-ROWS($AV$6:$AV$17)-ROWS($AZ$6:$AZ$17)-ROWS($BD$6:$BD$17)), "")))))))</f>
        <v/>
      </c>
      <c r="BN69" s="316" t="str">
        <f t="shared" ca="1" si="30"/>
        <v/>
      </c>
      <c r="BO69" s="316" t="str">
        <f ca="1">IF(OR(BP69="",BP69=0),"",MAX(BO$5:BO68)+1)</f>
        <v/>
      </c>
      <c r="BP69" s="316" t="str">
        <f ca="1">IFERROR(INDEX($AK$6:$AK$17, ROWS($BP$4:BP67)), IFERROR(INDEX($AO$6:$AO$17, ROWS($BP$4:BP67)-ROWS($AK$6:$AK$17)), IFERROR(INDEX($AS$6:$AS$17, ROWS($BP$4:BP67)-ROWS($AK$6:$AK$17)-ROWS($AO$6:$AO$17)),IFERROR(INDEX($AW$6:$AW$17, ROWS($BP$4:BP67)-ROWS($AK$6:$AK$17)-ROWS($AO$6:$AO$17)-ROWS($AS$6:$AS$17)),IFERROR(INDEX($BA$6:$BA$17, ROWS($BP$4:BP67)-ROWS($AK$6:$AK$17)-ROWS($AO$6:$AO$17)-ROWS($AS$6:$AS$17)-ROWS($AW$6:$AW$17)),IFERROR(INDEX($BE$6:$BE$17, ROWS($BP$4:BP67)-ROWS($AK$6:$AK$17)-ROWS($AO$6:$AO$17)-ROWS($AS$6:$AS$17)-ROWS($AW$6:$AW$17)-ROWS($BA$6:$BA$17)),IFERROR(INDEX($BI$6:$BI$17, ROWS($BP$4:BP67)-ROWS($AK$6:$AK$17)-ROWS($AO$6:$AO$17)-ROWS($AS$6:$AS$17)-ROWS($AW$6:$AW$17)-ROWS($BA$6:$BA$17)-ROWS($BE$6:$BE$17)), "")))))))</f>
        <v/>
      </c>
      <c r="BQ69" s="316" t="str">
        <f t="shared" ca="1" si="31"/>
        <v/>
      </c>
      <c r="BR69" s="413" t="str">
        <f t="shared" ca="1" si="32"/>
        <v/>
      </c>
      <c r="BS69" s="412" t="str">
        <f ca="1">IF(OR(BT69="",BT69=0),"",MAX(BS$5:BS68)+1)</f>
        <v/>
      </c>
      <c r="BT69" s="316" t="str">
        <f ca="1">IFERROR(INDEX($AJ$22:$AJ$33, ROWS($BT$4:BT67)), IFERROR(INDEX($AN$22:$AN$33, ROWS($BT$4:BT67)-ROWS($AJ$22:$AJ$33)), IFERROR(INDEX($AR$22:$AR$33, ROWS($BT$4:BT67)-ROWS($AJ$22:$AJ$33)-ROWS($AN$22:$AN$33)),IFERROR(INDEX($AV$22:$AV$33, ROWS($BT$4:BT67)-ROWS($AJ$22:$AJ$33)-ROWS($AN$22:$AN$33)-ROWS($AR$22:$AR$33)),IFERROR(INDEX($AZ$22:$AZ$33, ROWS($BT$4:BT67)-ROWS($AJ$22:$AJ$33)-ROWS($AN$22:$AN$33)-ROWS($AR$22:$AR$33)-ROWS($AV$22:$AV$33)),IFERROR(INDEX($BD$22:$BD$33, ROWS($BT$4:BT67)-ROWS($AJ$22:$AJ$33)-ROWS($AN$22:$AN$33)-ROWS($AR$22:$AR$33)-ROWS($AV$22:$AV$33)-ROWS($AZ$22:$AZ$33)),IFERROR(INDEX($BH$22:$BH$33, ROWS($BT$4:BT67)-ROWS($AJ$22:$AJ$33)-ROWS($AN$22:$AN$33)-ROWS($AR$22:$AR$33)-ROWS($AV$22:$AV$33)-ROWS($AZ$22:$AZ$33)-ROWS($BD$22:$BD$33)), "")))))))</f>
        <v/>
      </c>
      <c r="BU69" s="316" t="str">
        <f t="shared" ca="1" si="33"/>
        <v/>
      </c>
      <c r="BV69" s="316" t="str">
        <f ca="1">IF(OR(BW69="",BW69=0),"",MAX(BV$5:BV68)+1)</f>
        <v/>
      </c>
      <c r="BW69" s="316" t="str">
        <f ca="1">IFERROR(INDEX($AK$22:$AK$33, ROWS($BW$4:BW67)), IFERROR(INDEX($AO$22:$AO$33, ROWS($BW$4:BW67)-ROWS($AK$22:$AK$33)), IFERROR(INDEX($AS$22:$AS$33, ROWS($BW$4:BW67)-ROWS($AK$22:$AK$33)-ROWS($AO$22:$AO$33)),IFERROR(INDEX($AW$22:$AW$33, ROWS($BW$4:BW67)-ROWS($AK$22:$AK$33)-ROWS($AO$22:$AO$33)-ROWS($AS$22:$AS$33)),IFERROR(INDEX($BA$22:$BA$33, ROWS($BW$4:BW67)-ROWS($AK$22:$AK$33)-ROWS($AO$22:$AO$33)-ROWS($AS$22:$AS$33)-ROWS($AW$22:$AW$33)),IFERROR(INDEX($BE$22:$BE$33, ROWS($BW$4:BW67)-ROWS($AK$22:$AK$33)-ROWS($AO$22:$AO$33)-ROWS($AS$22:$AS$33)-ROWS($AW$22:$AW$33)-ROWS($BA$22:$BA$33)),IFERROR(INDEX($BI$22:$BI$33, ROWS($BW$4:BW67)-ROWS($AK$22:$AK$33)-ROWS($AO$22:$AO$33)-ROWS($AS$22:$AS$33)-ROWS($AW$22:$AW$33)-ROWS($BA$22:$BA$33)-ROWS($BE$22:$BE$33)), "")))))))</f>
        <v/>
      </c>
      <c r="BX69" s="316" t="str">
        <f t="shared" ca="1" si="34"/>
        <v/>
      </c>
      <c r="BY69" s="413" t="str">
        <f t="shared" ca="1" si="35"/>
        <v/>
      </c>
      <c r="BZ69" s="412" t="str">
        <f ca="1">IF(OR(CA69="",CA69=0),"",MAX(BZ$5:BZ68)+1)</f>
        <v/>
      </c>
      <c r="CA69" s="316" t="str">
        <f ca="1">IFERROR(INDEX($AJ$38:$AJ$49, ROWS($CA$4:CA67)), IFERROR(INDEX($AN$38:$AN$49, ROWS($CA$4:CA67)-ROWS($AJ$38:$AJ$49)), IFERROR(INDEX($AR$38:$AR$49, ROWS($CA$4:CA67)-ROWS($AJ$38:$AJ$49)-ROWS($AN$38:$AN$49)),IFERROR(INDEX($AV$38:$AV$49, ROWS($CA$4:CA67)-ROWS($AJ$38:$AJ$49)-ROWS($AN$38:$AN$49)-ROWS($AR$38:$AR$49)),IFERROR(INDEX($AZ$38:$AZ$49, ROWS($CA$4:CA67)-ROWS($AJ$38:$AJ$49)-ROWS($AN$38:$AN$49)-ROWS($AR$38:$AR$49)-ROWS($AV$38:$AV$49)),IFERROR(INDEX($BD$38:$BD$49, ROWS($CA$4:CA67)-ROWS($AJ$38:$AJ$49)-ROWS($AN$38:$AN$49)-ROWS($AR$38:$AR$49)-ROWS($AV$38:$AV$49)-ROWS($AZ$38:$AZ$49)),IFERROR(INDEX($BH$38:$BH$49, ROWS($CA$4:CA67)-ROWS($AJ$38:$AJ$49)-ROWS($AN$38:$AN$49)-ROWS($AR$38:$AR$49)-ROWS($AV$38:$AV$49)-ROWS($AZ$38:$AZ$49)-ROWS($BD$38:$BD$49)), "")))))))</f>
        <v/>
      </c>
      <c r="CB69" s="316" t="str">
        <f t="shared" ca="1" si="36"/>
        <v/>
      </c>
      <c r="CC69" s="316" t="str">
        <f ca="1">IF(OR(CD69="",CD69=0),"",MAX(CC$5:CC68)+1)</f>
        <v/>
      </c>
      <c r="CD69" s="316" t="str">
        <f ca="1">IFERROR(INDEX($AK$38:$AK$49, ROWS($CD$4:CD67)), IFERROR(INDEX($AO$38:$AO$49, ROWS($CD$4:CD67)-ROWS($AK$38:$AK$49)), IFERROR(INDEX($AS$38:$AS$49, ROWS($CD$4:CD67)-ROWS($AK$38:$AK$49)-ROWS($AO$38:$AO$49)),IFERROR(INDEX($AW$38:$AW$49, ROWS($CD$4:CD67)-ROWS($AK$38:$AK$49)-ROWS($AO$38:$AO$49)-ROWS($AS$38:$AS$49)),IFERROR(INDEX($BA$38:$BA$49, ROWS($CD$4:CD67)-ROWS($AK$38:$AK$49)-ROWS($AO$38:$AO$49)-ROWS($AS$38:$AS$49)-ROWS($AW$38:$AW$49)),IFERROR(INDEX($BE$38:$BE$49, ROWS($CD$4:CD67)-ROWS($AK$38:$AK$49)-ROWS($AO$38:$AO$49)-ROWS($AS$38:$AS$49)-ROWS($AW$38:$AW$49)-ROWS($BA$38:$BA$49)),IFERROR(INDEX($BI$38:$BI$49, ROWS($CD$4:CD67)-ROWS($AK$38:$AK$49)-ROWS($AO$38:$AO$49)-ROWS($AS$38:$AS$49)-ROWS($AW$38:$AW$49)-ROWS($BA$38:$BA$49)-ROWS($BE$38:$BE$49)), "")))))))</f>
        <v/>
      </c>
      <c r="CE69" s="316" t="str">
        <f t="shared" ca="1" si="37"/>
        <v/>
      </c>
      <c r="CF69" s="413" t="str">
        <f t="shared" ca="1" si="38"/>
        <v/>
      </c>
      <c r="CG69" s="412" t="str">
        <f ca="1">IF(OR(CH69="",CH69=0),"",MAX(CG$5:CG68)+1)</f>
        <v/>
      </c>
      <c r="CH69" s="316" t="str">
        <f ca="1">IFERROR(INDEX($AJ$54:$AJ$65, ROWS($CH$4:CH67)), IFERROR(INDEX($AN$54:$AN$65, ROWS($CH$4:CH67)-ROWS($AJ$54:$AJ$65)), IFERROR(INDEX($AR$54:$AR$65, ROWS($CH$4:CH67)-ROWS($AJ$54:$AJ$65)-ROWS($AN$54:$AN$65)),IFERROR(INDEX($AV$54:$AV$65, ROWS($CH$4:CH67)-ROWS($AJ$54:$AJ$65)-ROWS($AN$54:$AN$65)-ROWS($AR$54:$AR$65)),IFERROR(INDEX($AZ$54:$AZ$65, ROWS($CH$4:CH67)-ROWS($AJ$54:$AJ$65)-ROWS($AN$54:$AN$65)-ROWS($AR$54:$AR$65)-ROWS($AV$54:$AV$65)),IFERROR(INDEX($BD$54:$BD$65, ROWS($CH$4:CH67)-ROWS($AJ$54:$AJ$65)-ROWS($AN$54:$AN$65)-ROWS($AR$54:$AR$65)-ROWS($AV$54:$AV$65)-ROWS($AZ$54:$AZ$65)),IFERROR(INDEX($BH$54:$BH$65, ROWS($CH$4:CH67)-ROWS($AJ$54:$AJ$65)-ROWS($AN$54:$AN$65)-ROWS($AR$54:$AR$65)-ROWS($AV$54:$AV$65)-ROWS($AZ$54:$AZ$65)-ROWS($BD$54:$BD$65)), "")))))))</f>
        <v/>
      </c>
      <c r="CI69" s="316" t="str">
        <f t="shared" ca="1" si="39"/>
        <v/>
      </c>
      <c r="CJ69" s="316" t="str">
        <f ca="1">IF(OR(CK69="",CK69=0),"",MAX(CJ$5:CJ68)+1)</f>
        <v/>
      </c>
      <c r="CK69" s="316" t="str">
        <f ca="1">IFERROR(INDEX($AK$54:$AK$65, ROWS($CK$4:CK67)), IFERROR(INDEX($AO$54:$AO$65, ROWS($CK$4:CK67)-ROWS($AK$54:$AK$65)), IFERROR(INDEX($AS$54:$AS$65, ROWS($CK$4:CK67)-ROWS($AK$54:$AK$65)-ROWS($AO$54:$AO$65)),IFERROR(INDEX($AW$54:$AW$65, ROWS($CK$4:CK67)-ROWS($AK$54:$AK$65)-ROWS($AO$54:$AO$65)-ROWS($AS$54:$AS$65)),IFERROR(INDEX($BA$54:$BA$65, ROWS($CK$4:CK67)-ROWS($AK$54:$AK$65)-ROWS($AO$54:$AO$65)-ROWS($AS$54:$AS$65)-ROWS($AW$54:$AW$65)),IFERROR(INDEX($BE$54:$BE$65, ROWS($CK$4:CK67)-ROWS($AK$54:$AK$65)-ROWS($AO$54:$AO$65)-ROWS($AS$54:$AS$65)-ROWS($AW$54:$AW$65)-ROWS($BA$54:$BA$65)),IFERROR(INDEX($BI$54:$BI$65, ROWS($CK$4:CK67)-ROWS($AK$54:$AK$65)-ROWS($AO$54:$AO$65)-ROWS($AS$54:$AS$65)-ROWS($AW$54:$AW$65)-ROWS($BA$54:$BA$65)-ROWS($BE$54:$BE$65)), "")))))))</f>
        <v/>
      </c>
      <c r="CL69" s="316" t="str">
        <f t="shared" ca="1" si="40"/>
        <v/>
      </c>
      <c r="CM69" s="413" t="str">
        <f t="shared" ca="1" si="41"/>
        <v/>
      </c>
      <c r="CN69" s="412" t="str">
        <f>IF(OR(CO69="",CO69=0),"",MAX(CN$5:CN68)+1)</f>
        <v/>
      </c>
      <c r="CO69" s="316">
        <f>IFERROR(INDEX($AJ$70:$AJ$81, ROWS($CO$4:CO67)), IFERROR(INDEX($AN$70:$AN$81, ROWS($CO$4:CO67)-ROWS($AJ$70:$AJ$81)), IFERROR(INDEX($AR$70:$AR$81, ROWS($CO$4:CO67)-ROWS($AJ$70:$AJ$81)-ROWS($AN$70:$AN$81)),IFERROR(INDEX($AV$70:$AV$81, ROWS($CO$4:CO67)-ROWS($AJ$70:$AJ$81)-ROWS($AN$70:$AN$81)-ROWS($AR$70:$AR$81)),IFERROR(INDEX($AZ$70:$AZ$81, ROWS($CO$4:CO67)-ROWS($AJ$70:$AJ$81)-ROWS($AN$70:$AN$81)-ROWS($AR$70:$AR$81)-ROWS($AV$70:$AV$81)),IFERROR(INDEX($BD$70:$BD$81, ROWS($CO$4:CO67)-ROWS($AJ$70:$AJ$81)-ROWS($AN$70:$AN$81)-ROWS($AR$70:$AR$81)-ROWS($AV$70:$AV$81)-ROWS($AZ$70:$AZ$81)),IFERROR(INDEX($BH$70:$BH$81, ROWS($CO$4:CO67)-ROWS($AJ$70:$AJ$81)-ROWS($AN$70:$AN$81)-ROWS($AR$70:$AR$81)-ROWS($AV$70:$AV$81)-ROWS($AZ$70:$AZ$81)-ROWS($BD$70:$BD$81)), "")))))))</f>
        <v>0</v>
      </c>
      <c r="CP69" s="316" t="str">
        <f t="shared" ca="1" si="42"/>
        <v/>
      </c>
      <c r="CQ69" s="316" t="str">
        <f>IF(OR(CR69="",CR69=0),"",MAX(CQ$5:CQ68)+1)</f>
        <v/>
      </c>
      <c r="CR69" s="316">
        <f>IFERROR(INDEX($AK$70:$AK$81, ROWS($CR$4:CR67)), IFERROR(INDEX($AO$70:$AO$81, ROWS($CR$4:CR67)-ROWS($AK$70:$AK$81)), IFERROR(INDEX($AS$70:$AS$81, ROWS($CR$4:CR67)-ROWS($AK$70:$AK$81)-ROWS($AO$70:$AO$81)),IFERROR(INDEX($AW$70:$AW$81, ROWS($CR$4:CR67)-ROWS($AK$70:$AK$81)-ROWS($AO$70:$AO$81)-ROWS($AS$70:$AS$81)),IFERROR(INDEX($BA$70:$BA$81, ROWS($CR$4:CR67)-ROWS($AK$70:$AK$81)-ROWS($AO$70:$AO$81)-ROWS($AS$70:$AS$81)-ROWS($AW$70:$AW$81)),IFERROR(INDEX($BE$70:$BE$81, ROWS($CR$4:CR67)-ROWS($AK$70:$AK$81)-ROWS($AO$70:$AO$81)-ROWS($AS$70:$AS$81)-ROWS($AW$70:$AW$81)-ROWS($BA$70:$BA$81)),IFERROR(INDEX($BI$70:$BI$81, ROWS($CR$4:CR67)-ROWS($AK$70:$AK$81)-ROWS($AO$70:$AO$81)-ROWS($AS$70:$AS$81)-ROWS($AW$70:$AW$81)-ROWS($BA$70:$BA$81)-ROWS($BE$70:$BE$81)), "")))))))</f>
        <v>0</v>
      </c>
      <c r="CS69" s="316" t="str">
        <f t="shared" ca="1" si="43"/>
        <v/>
      </c>
      <c r="CT69" s="413" t="str">
        <f t="shared" ca="1" si="44"/>
        <v/>
      </c>
      <c r="CU69" s="412" t="str">
        <f>IF(OR(CV69="",CV69=0),"",MAX(CU$5:CU68)+1)</f>
        <v/>
      </c>
      <c r="CV69" s="316" t="str">
        <f>IFERROR(INDEX($AJ$86:$AJ$97, ROWS($CV$4:CV67)), IFERROR(INDEX($AN$86:$AN$97, ROWS($CV$4:CV67)-ROWS($AJ$86:$AJ$97)), ""))</f>
        <v/>
      </c>
      <c r="CW69" s="316" t="str">
        <f t="shared" si="45"/>
        <v/>
      </c>
      <c r="CX69" s="316" t="str">
        <f>IF(OR(CY69="",CY69=0),"",MAX(CX$5:CX68)+1)</f>
        <v/>
      </c>
      <c r="CY69" s="316" t="str">
        <f>IFERROR(INDEX($AK$86:$AK$97, ROWS($CY$4:CY67)), IFERROR(INDEX($AO$86:$AO$97, ROWS($CY$4:CY67)-ROWS($AK$86:$AK$97)), ""))</f>
        <v/>
      </c>
      <c r="CZ69" s="316" t="str">
        <f t="shared" si="46"/>
        <v/>
      </c>
      <c r="DA69" s="413" t="str">
        <f t="shared" si="47"/>
        <v/>
      </c>
      <c r="DC69" s="438">
        <f ca="1">IF(OR(DD69="",DD69=0),"",MAX(DC$65:DC68)+1)</f>
        <v>3</v>
      </c>
      <c r="DD69" s="434" t="str">
        <f t="shared" ca="1" si="166"/>
        <v>Credit Card 1</v>
      </c>
      <c r="DE69" s="413">
        <f t="shared" ca="1" si="167"/>
        <v>50</v>
      </c>
      <c r="DF69" s="431" t="str">
        <f ca="1">IF(OR(DG69="",DG69=0),"",MAX(DF$65:DF68)+1)</f>
        <v/>
      </c>
      <c r="DG69" s="412" t="str">
        <f t="shared" ca="1" si="168"/>
        <v/>
      </c>
      <c r="DH69" s="413" t="str">
        <f t="shared" ca="1" si="169"/>
        <v/>
      </c>
      <c r="DI69" s="412" t="str">
        <f t="shared" ca="1" si="170"/>
        <v>Auto Insurance</v>
      </c>
      <c r="DJ69" s="413">
        <f t="shared" ca="1" si="171"/>
        <v>180</v>
      </c>
      <c r="DK69" s="412" t="str">
        <f t="shared" ca="1" si="172"/>
        <v/>
      </c>
      <c r="DL69" s="413" t="str">
        <f t="shared" ca="1" si="173"/>
        <v/>
      </c>
      <c r="DM69" s="293"/>
      <c r="DN69" s="425" t="str">
        <f ca="1">IF(DI75="","",CONCATENATE(DI75," - ",DJ75))</f>
        <v/>
      </c>
      <c r="DO69" s="295" t="str">
        <f ca="1">IF(DI76="","",CONCATENATE(DI76," - ",DJ76))</f>
        <v/>
      </c>
      <c r="DP69" s="295" t="str">
        <f ca="1">IF(DI77="","",CONCATENATE(DI77," - ",DJ77))</f>
        <v/>
      </c>
      <c r="DQ69" s="425" t="str">
        <f ca="1">IF(DK75="","",CONCATENATE(DK75," - ",DL75))</f>
        <v/>
      </c>
      <c r="DR69" s="295" t="str">
        <f ca="1">IF(DK76="","",CONCATENATE(DK76," - ",DL76))</f>
        <v/>
      </c>
      <c r="DS69" s="426" t="str">
        <f ca="1">IF(DK77="","",CONCATENATE(DK77," - ",DL77))</f>
        <v/>
      </c>
    </row>
    <row r="70" spans="16:123" x14ac:dyDescent="0.3">
      <c r="AB70" s="395">
        <f ca="1">IFERROR(MATCH($AB$59,OFFSET(Year!$AT$67:$AT$118,AB69,,1000),0)+AB69,"")</f>
        <v>10</v>
      </c>
      <c r="AC70" s="340">
        <f ca="1">IFERROR(INDEX(Year!$AW$67:$AW$118,AB70),"")</f>
        <v>24</v>
      </c>
      <c r="AD70" s="348" t="str">
        <f ca="1">IFERROR(INDEX(Year!$AU$67:$AU$118,AB70),"")</f>
        <v>Paycheck 3</v>
      </c>
      <c r="AE70" s="363">
        <f ca="1">IFERROR(INDEX(Year!$AV$67:$AV$118,AB70),"")</f>
        <v>700</v>
      </c>
      <c r="AF70" s="402" t="str">
        <f ca="1">IFERROR(INDEX(Year!$AT$67:$AT$118,AB70),"")</f>
        <v>Income</v>
      </c>
      <c r="AI70" s="304">
        <f ca="1">IFERROR(MATCH($AI$68,OFFSET($AC$1,AI69,,1000),0)+AI69,"")</f>
        <v>135</v>
      </c>
      <c r="AJ70" s="305" t="str">
        <f t="shared" ref="AJ70:AJ81" ca="1" si="174">IFERROR(INDEX(AD:AD,AI70),"")</f>
        <v>Groceries</v>
      </c>
      <c r="AK70" s="306">
        <f t="shared" ref="AK70:AK81" ca="1" si="175">IFERROR(INDEX(AE:AE,AI70),"")</f>
        <v>125</v>
      </c>
      <c r="AL70" s="307" t="str">
        <f t="shared" ref="AL70:AL81" ca="1" si="176">IFERROR(INDEX(AF:AF,AI70),"")</f>
        <v>Liquid Bills</v>
      </c>
      <c r="AM70" s="304">
        <f ca="1">IFERROR(MATCH($AM$68,OFFSET($AC$1,AM69,,1000),0)+AM69,"")</f>
        <v>13</v>
      </c>
      <c r="AN70" s="305" t="str">
        <f t="shared" ref="AN70:AN81" ca="1" si="177">IFERROR(INDEX(AD:AD,AM70),"")</f>
        <v>Spotify</v>
      </c>
      <c r="AO70" s="306">
        <f t="shared" ref="AO70:AO81" ca="1" si="178">IFERROR(INDEX(AE:AE,AM70),"")</f>
        <v>9.99</v>
      </c>
      <c r="AP70" s="307" t="str">
        <f t="shared" ref="AP70:AP81" ca="1" si="179">IFERROR(INDEX(AF:AF,AM70),"")</f>
        <v>Monthly</v>
      </c>
      <c r="AQ70" s="304">
        <f ca="1">IFERROR(MATCH($AQ$68,OFFSET($AC$1,AQ69,,1000),0)+AQ69,"")</f>
        <v>6</v>
      </c>
      <c r="AR70" s="305" t="str">
        <f t="shared" ref="AR70:AR81" ca="1" si="180">IFERROR(INDEX(AD:AD,AQ70),"")</f>
        <v>Electric / Water</v>
      </c>
      <c r="AS70" s="306">
        <f t="shared" ref="AS70:AS81" ca="1" si="181">IFERROR(INDEX(AE:AE,AQ70),"")</f>
        <v>150</v>
      </c>
      <c r="AT70" s="307" t="str">
        <f t="shared" ref="AT70:AT81" ca="1" si="182">IFERROR(INDEX(AF:AF,AQ70),"")</f>
        <v>Monthly</v>
      </c>
      <c r="AU70" s="304"/>
      <c r="AV70" s="305"/>
      <c r="AW70" s="306"/>
      <c r="AX70" s="307"/>
      <c r="AY70" s="304"/>
      <c r="AZ70" s="305"/>
      <c r="BA70" s="306"/>
      <c r="BB70" s="307"/>
      <c r="BC70" s="304"/>
      <c r="BD70" s="305"/>
      <c r="BE70" s="306"/>
      <c r="BF70" s="307"/>
      <c r="BG70" s="304"/>
      <c r="BH70" s="305"/>
      <c r="BI70" s="306"/>
      <c r="BJ70" s="307"/>
      <c r="BL70" s="412" t="str">
        <f ca="1">IF(OR(BM70="",BM70=0),"",MAX(BL$5:BL69)+1)</f>
        <v/>
      </c>
      <c r="BM70" s="316" t="str">
        <f ca="1">IFERROR(INDEX($AJ$6:$AJ$17, ROWS(BM$4:$BM68)), IFERROR(INDEX($AN$6:$AN$17, ROWS(BM$4:$BM68)-ROWS($AJ$6:$AJ$17)), IFERROR(INDEX($AR$6:$AR$17, ROWS(BM$4:$BM68)-ROWS($AJ$6:$AJ$17)-ROWS($AN$6:$AN$17)),IFERROR(INDEX($AV$6:$AV$17, ROWS(BM$4:$BM68)-ROWS($AJ$6:$AJ$17)-ROWS($AN$6:$AN$17)-ROWS($AR$6:$AR$17)),IFERROR(INDEX($AZ$6:$AZ$17, ROWS(BM$4:$BM68)-ROWS($AJ$6:$AJ$17)-ROWS($AN$6:$AN$17)-ROWS($AR$6:$AR$17)-ROWS($AV$6:$AV$17)),IFERROR(INDEX($BD$6:$BD$17, ROWS(BM$4:$BM68)-ROWS($AJ$6:$AJ$17)-ROWS($AN$6:$AN$17)-ROWS($AR$6:$AR$17)-ROWS($AV$6:$AV$17)-ROWS($AZ$6:$AZ$17)),IFERROR(INDEX($BH$6:$BH$17, ROWS(BM$4:$BM68)-ROWS($AJ$6:$AJ$17)-ROWS($AN$6:$AN$17)-ROWS($AR$6:$AR$17)-ROWS($AV$6:$AV$17)-ROWS($AZ$6:$AZ$17)-ROWS($BD$6:$BD$17)), "")))))))</f>
        <v/>
      </c>
      <c r="BN70" s="316" t="str">
        <f t="shared" ca="1" si="30"/>
        <v/>
      </c>
      <c r="BO70" s="316" t="str">
        <f ca="1">IF(OR(BP70="",BP70=0),"",MAX(BO$5:BO69)+1)</f>
        <v/>
      </c>
      <c r="BP70" s="316" t="str">
        <f ca="1">IFERROR(INDEX($AK$6:$AK$17, ROWS($BP$4:BP68)), IFERROR(INDEX($AO$6:$AO$17, ROWS($BP$4:BP68)-ROWS($AK$6:$AK$17)), IFERROR(INDEX($AS$6:$AS$17, ROWS($BP$4:BP68)-ROWS($AK$6:$AK$17)-ROWS($AO$6:$AO$17)),IFERROR(INDEX($AW$6:$AW$17, ROWS($BP$4:BP68)-ROWS($AK$6:$AK$17)-ROWS($AO$6:$AO$17)-ROWS($AS$6:$AS$17)),IFERROR(INDEX($BA$6:$BA$17, ROWS($BP$4:BP68)-ROWS($AK$6:$AK$17)-ROWS($AO$6:$AO$17)-ROWS($AS$6:$AS$17)-ROWS($AW$6:$AW$17)),IFERROR(INDEX($BE$6:$BE$17, ROWS($BP$4:BP68)-ROWS($AK$6:$AK$17)-ROWS($AO$6:$AO$17)-ROWS($AS$6:$AS$17)-ROWS($AW$6:$AW$17)-ROWS($BA$6:$BA$17)),IFERROR(INDEX($BI$6:$BI$17, ROWS($BP$4:BP68)-ROWS($AK$6:$AK$17)-ROWS($AO$6:$AO$17)-ROWS($AS$6:$AS$17)-ROWS($AW$6:$AW$17)-ROWS($BA$6:$BA$17)-ROWS($BE$6:$BE$17)), "")))))))</f>
        <v/>
      </c>
      <c r="BQ70" s="316" t="str">
        <f t="shared" ca="1" si="31"/>
        <v/>
      </c>
      <c r="BR70" s="413" t="str">
        <f t="shared" ca="1" si="32"/>
        <v/>
      </c>
      <c r="BS70" s="412" t="str">
        <f ca="1">IF(OR(BT70="",BT70=0),"",MAX(BS$5:BS69)+1)</f>
        <v/>
      </c>
      <c r="BT70" s="316" t="str">
        <f ca="1">IFERROR(INDEX($AJ$22:$AJ$33, ROWS($BT$4:BT68)), IFERROR(INDEX($AN$22:$AN$33, ROWS($BT$4:BT68)-ROWS($AJ$22:$AJ$33)), IFERROR(INDEX($AR$22:$AR$33, ROWS($BT$4:BT68)-ROWS($AJ$22:$AJ$33)-ROWS($AN$22:$AN$33)),IFERROR(INDEX($AV$22:$AV$33, ROWS($BT$4:BT68)-ROWS($AJ$22:$AJ$33)-ROWS($AN$22:$AN$33)-ROWS($AR$22:$AR$33)),IFERROR(INDEX($AZ$22:$AZ$33, ROWS($BT$4:BT68)-ROWS($AJ$22:$AJ$33)-ROWS($AN$22:$AN$33)-ROWS($AR$22:$AR$33)-ROWS($AV$22:$AV$33)),IFERROR(INDEX($BD$22:$BD$33, ROWS($BT$4:BT68)-ROWS($AJ$22:$AJ$33)-ROWS($AN$22:$AN$33)-ROWS($AR$22:$AR$33)-ROWS($AV$22:$AV$33)-ROWS($AZ$22:$AZ$33)),IFERROR(INDEX($BH$22:$BH$33, ROWS($BT$4:BT68)-ROWS($AJ$22:$AJ$33)-ROWS($AN$22:$AN$33)-ROWS($AR$22:$AR$33)-ROWS($AV$22:$AV$33)-ROWS($AZ$22:$AZ$33)-ROWS($BD$22:$BD$33)), "")))))))</f>
        <v/>
      </c>
      <c r="BU70" s="316" t="str">
        <f t="shared" ca="1" si="33"/>
        <v/>
      </c>
      <c r="BV70" s="316" t="str">
        <f ca="1">IF(OR(BW70="",BW70=0),"",MAX(BV$5:BV69)+1)</f>
        <v/>
      </c>
      <c r="BW70" s="316" t="str">
        <f ca="1">IFERROR(INDEX($AK$22:$AK$33, ROWS($BW$4:BW68)), IFERROR(INDEX($AO$22:$AO$33, ROWS($BW$4:BW68)-ROWS($AK$22:$AK$33)), IFERROR(INDEX($AS$22:$AS$33, ROWS($BW$4:BW68)-ROWS($AK$22:$AK$33)-ROWS($AO$22:$AO$33)),IFERROR(INDEX($AW$22:$AW$33, ROWS($BW$4:BW68)-ROWS($AK$22:$AK$33)-ROWS($AO$22:$AO$33)-ROWS($AS$22:$AS$33)),IFERROR(INDEX($BA$22:$BA$33, ROWS($BW$4:BW68)-ROWS($AK$22:$AK$33)-ROWS($AO$22:$AO$33)-ROWS($AS$22:$AS$33)-ROWS($AW$22:$AW$33)),IFERROR(INDEX($BE$22:$BE$33, ROWS($BW$4:BW68)-ROWS($AK$22:$AK$33)-ROWS($AO$22:$AO$33)-ROWS($AS$22:$AS$33)-ROWS($AW$22:$AW$33)-ROWS($BA$22:$BA$33)),IFERROR(INDEX($BI$22:$BI$33, ROWS($BW$4:BW68)-ROWS($AK$22:$AK$33)-ROWS($AO$22:$AO$33)-ROWS($AS$22:$AS$33)-ROWS($AW$22:$AW$33)-ROWS($BA$22:$BA$33)-ROWS($BE$22:$BE$33)), "")))))))</f>
        <v/>
      </c>
      <c r="BX70" s="316" t="str">
        <f t="shared" ca="1" si="34"/>
        <v/>
      </c>
      <c r="BY70" s="413" t="str">
        <f t="shared" ca="1" si="35"/>
        <v/>
      </c>
      <c r="BZ70" s="412" t="str">
        <f ca="1">IF(OR(CA70="",CA70=0),"",MAX(BZ$5:BZ69)+1)</f>
        <v/>
      </c>
      <c r="CA70" s="316" t="str">
        <f ca="1">IFERROR(INDEX($AJ$38:$AJ$49, ROWS($CA$4:CA68)), IFERROR(INDEX($AN$38:$AN$49, ROWS($CA$4:CA68)-ROWS($AJ$38:$AJ$49)), IFERROR(INDEX($AR$38:$AR$49, ROWS($CA$4:CA68)-ROWS($AJ$38:$AJ$49)-ROWS($AN$38:$AN$49)),IFERROR(INDEX($AV$38:$AV$49, ROWS($CA$4:CA68)-ROWS($AJ$38:$AJ$49)-ROWS($AN$38:$AN$49)-ROWS($AR$38:$AR$49)),IFERROR(INDEX($AZ$38:$AZ$49, ROWS($CA$4:CA68)-ROWS($AJ$38:$AJ$49)-ROWS($AN$38:$AN$49)-ROWS($AR$38:$AR$49)-ROWS($AV$38:$AV$49)),IFERROR(INDEX($BD$38:$BD$49, ROWS($CA$4:CA68)-ROWS($AJ$38:$AJ$49)-ROWS($AN$38:$AN$49)-ROWS($AR$38:$AR$49)-ROWS($AV$38:$AV$49)-ROWS($AZ$38:$AZ$49)),IFERROR(INDEX($BH$38:$BH$49, ROWS($CA$4:CA68)-ROWS($AJ$38:$AJ$49)-ROWS($AN$38:$AN$49)-ROWS($AR$38:$AR$49)-ROWS($AV$38:$AV$49)-ROWS($AZ$38:$AZ$49)-ROWS($BD$38:$BD$49)), "")))))))</f>
        <v/>
      </c>
      <c r="CB70" s="316" t="str">
        <f t="shared" ca="1" si="36"/>
        <v/>
      </c>
      <c r="CC70" s="316" t="str">
        <f ca="1">IF(OR(CD70="",CD70=0),"",MAX(CC$5:CC69)+1)</f>
        <v/>
      </c>
      <c r="CD70" s="316" t="str">
        <f ca="1">IFERROR(INDEX($AK$38:$AK$49, ROWS($CD$4:CD68)), IFERROR(INDEX($AO$38:$AO$49, ROWS($CD$4:CD68)-ROWS($AK$38:$AK$49)), IFERROR(INDEX($AS$38:$AS$49, ROWS($CD$4:CD68)-ROWS($AK$38:$AK$49)-ROWS($AO$38:$AO$49)),IFERROR(INDEX($AW$38:$AW$49, ROWS($CD$4:CD68)-ROWS($AK$38:$AK$49)-ROWS($AO$38:$AO$49)-ROWS($AS$38:$AS$49)),IFERROR(INDEX($BA$38:$BA$49, ROWS($CD$4:CD68)-ROWS($AK$38:$AK$49)-ROWS($AO$38:$AO$49)-ROWS($AS$38:$AS$49)-ROWS($AW$38:$AW$49)),IFERROR(INDEX($BE$38:$BE$49, ROWS($CD$4:CD68)-ROWS($AK$38:$AK$49)-ROWS($AO$38:$AO$49)-ROWS($AS$38:$AS$49)-ROWS($AW$38:$AW$49)-ROWS($BA$38:$BA$49)),IFERROR(INDEX($BI$38:$BI$49, ROWS($CD$4:CD68)-ROWS($AK$38:$AK$49)-ROWS($AO$38:$AO$49)-ROWS($AS$38:$AS$49)-ROWS($AW$38:$AW$49)-ROWS($BA$38:$BA$49)-ROWS($BE$38:$BE$49)), "")))))))</f>
        <v/>
      </c>
      <c r="CE70" s="316" t="str">
        <f t="shared" ca="1" si="37"/>
        <v/>
      </c>
      <c r="CF70" s="413" t="str">
        <f t="shared" ca="1" si="38"/>
        <v/>
      </c>
      <c r="CG70" s="412" t="str">
        <f ca="1">IF(OR(CH70="",CH70=0),"",MAX(CG$5:CG69)+1)</f>
        <v/>
      </c>
      <c r="CH70" s="316" t="str">
        <f ca="1">IFERROR(INDEX($AJ$54:$AJ$65, ROWS($CH$4:CH68)), IFERROR(INDEX($AN$54:$AN$65, ROWS($CH$4:CH68)-ROWS($AJ$54:$AJ$65)), IFERROR(INDEX($AR$54:$AR$65, ROWS($CH$4:CH68)-ROWS($AJ$54:$AJ$65)-ROWS($AN$54:$AN$65)),IFERROR(INDEX($AV$54:$AV$65, ROWS($CH$4:CH68)-ROWS($AJ$54:$AJ$65)-ROWS($AN$54:$AN$65)-ROWS($AR$54:$AR$65)),IFERROR(INDEX($AZ$54:$AZ$65, ROWS($CH$4:CH68)-ROWS($AJ$54:$AJ$65)-ROWS($AN$54:$AN$65)-ROWS($AR$54:$AR$65)-ROWS($AV$54:$AV$65)),IFERROR(INDEX($BD$54:$BD$65, ROWS($CH$4:CH68)-ROWS($AJ$54:$AJ$65)-ROWS($AN$54:$AN$65)-ROWS($AR$54:$AR$65)-ROWS($AV$54:$AV$65)-ROWS($AZ$54:$AZ$65)),IFERROR(INDEX($BH$54:$BH$65, ROWS($CH$4:CH68)-ROWS($AJ$54:$AJ$65)-ROWS($AN$54:$AN$65)-ROWS($AR$54:$AR$65)-ROWS($AV$54:$AV$65)-ROWS($AZ$54:$AZ$65)-ROWS($BD$54:$BD$65)), "")))))))</f>
        <v/>
      </c>
      <c r="CI70" s="316" t="str">
        <f t="shared" ca="1" si="39"/>
        <v/>
      </c>
      <c r="CJ70" s="316" t="str">
        <f ca="1">IF(OR(CK70="",CK70=0),"",MAX(CJ$5:CJ69)+1)</f>
        <v/>
      </c>
      <c r="CK70" s="316" t="str">
        <f ca="1">IFERROR(INDEX($AK$54:$AK$65, ROWS($CK$4:CK68)), IFERROR(INDEX($AO$54:$AO$65, ROWS($CK$4:CK68)-ROWS($AK$54:$AK$65)), IFERROR(INDEX($AS$54:$AS$65, ROWS($CK$4:CK68)-ROWS($AK$54:$AK$65)-ROWS($AO$54:$AO$65)),IFERROR(INDEX($AW$54:$AW$65, ROWS($CK$4:CK68)-ROWS($AK$54:$AK$65)-ROWS($AO$54:$AO$65)-ROWS($AS$54:$AS$65)),IFERROR(INDEX($BA$54:$BA$65, ROWS($CK$4:CK68)-ROWS($AK$54:$AK$65)-ROWS($AO$54:$AO$65)-ROWS($AS$54:$AS$65)-ROWS($AW$54:$AW$65)),IFERROR(INDEX($BE$54:$BE$65, ROWS($CK$4:CK68)-ROWS($AK$54:$AK$65)-ROWS($AO$54:$AO$65)-ROWS($AS$54:$AS$65)-ROWS($AW$54:$AW$65)-ROWS($BA$54:$BA$65)),IFERROR(INDEX($BI$54:$BI$65, ROWS($CK$4:CK68)-ROWS($AK$54:$AK$65)-ROWS($AO$54:$AO$65)-ROWS($AS$54:$AS$65)-ROWS($AW$54:$AW$65)-ROWS($BA$54:$BA$65)-ROWS($BE$54:$BE$65)), "")))))))</f>
        <v/>
      </c>
      <c r="CL70" s="316" t="str">
        <f t="shared" ca="1" si="40"/>
        <v/>
      </c>
      <c r="CM70" s="413" t="str">
        <f t="shared" ca="1" si="41"/>
        <v/>
      </c>
      <c r="CN70" s="412" t="str">
        <f>IF(OR(CO70="",CO70=0),"",MAX(CN$5:CN69)+1)</f>
        <v/>
      </c>
      <c r="CO70" s="316">
        <f>IFERROR(INDEX($AJ$70:$AJ$81, ROWS($CO$4:CO68)), IFERROR(INDEX($AN$70:$AN$81, ROWS($CO$4:CO68)-ROWS($AJ$70:$AJ$81)), IFERROR(INDEX($AR$70:$AR$81, ROWS($CO$4:CO68)-ROWS($AJ$70:$AJ$81)-ROWS($AN$70:$AN$81)),IFERROR(INDEX($AV$70:$AV$81, ROWS($CO$4:CO68)-ROWS($AJ$70:$AJ$81)-ROWS($AN$70:$AN$81)-ROWS($AR$70:$AR$81)),IFERROR(INDEX($AZ$70:$AZ$81, ROWS($CO$4:CO68)-ROWS($AJ$70:$AJ$81)-ROWS($AN$70:$AN$81)-ROWS($AR$70:$AR$81)-ROWS($AV$70:$AV$81)),IFERROR(INDEX($BD$70:$BD$81, ROWS($CO$4:CO68)-ROWS($AJ$70:$AJ$81)-ROWS($AN$70:$AN$81)-ROWS($AR$70:$AR$81)-ROWS($AV$70:$AV$81)-ROWS($AZ$70:$AZ$81)),IFERROR(INDEX($BH$70:$BH$81, ROWS($CO$4:CO68)-ROWS($AJ$70:$AJ$81)-ROWS($AN$70:$AN$81)-ROWS($AR$70:$AR$81)-ROWS($AV$70:$AV$81)-ROWS($AZ$70:$AZ$81)-ROWS($BD$70:$BD$81)), "")))))))</f>
        <v>0</v>
      </c>
      <c r="CP70" s="316" t="str">
        <f t="shared" ca="1" si="42"/>
        <v/>
      </c>
      <c r="CQ70" s="316" t="str">
        <f>IF(OR(CR70="",CR70=0),"",MAX(CQ$5:CQ69)+1)</f>
        <v/>
      </c>
      <c r="CR70" s="316">
        <f>IFERROR(INDEX($AK$70:$AK$81, ROWS($CR$4:CR68)), IFERROR(INDEX($AO$70:$AO$81, ROWS($CR$4:CR68)-ROWS($AK$70:$AK$81)), IFERROR(INDEX($AS$70:$AS$81, ROWS($CR$4:CR68)-ROWS($AK$70:$AK$81)-ROWS($AO$70:$AO$81)),IFERROR(INDEX($AW$70:$AW$81, ROWS($CR$4:CR68)-ROWS($AK$70:$AK$81)-ROWS($AO$70:$AO$81)-ROWS($AS$70:$AS$81)),IFERROR(INDEX($BA$70:$BA$81, ROWS($CR$4:CR68)-ROWS($AK$70:$AK$81)-ROWS($AO$70:$AO$81)-ROWS($AS$70:$AS$81)-ROWS($AW$70:$AW$81)),IFERROR(INDEX($BE$70:$BE$81, ROWS($CR$4:CR68)-ROWS($AK$70:$AK$81)-ROWS($AO$70:$AO$81)-ROWS($AS$70:$AS$81)-ROWS($AW$70:$AW$81)-ROWS($BA$70:$BA$81)),IFERROR(INDEX($BI$70:$BI$81, ROWS($CR$4:CR68)-ROWS($AK$70:$AK$81)-ROWS($AO$70:$AO$81)-ROWS($AS$70:$AS$81)-ROWS($AW$70:$AW$81)-ROWS($BA$70:$BA$81)-ROWS($BE$70:$BE$81)), "")))))))</f>
        <v>0</v>
      </c>
      <c r="CS70" s="316" t="str">
        <f t="shared" ca="1" si="43"/>
        <v/>
      </c>
      <c r="CT70" s="413" t="str">
        <f t="shared" ca="1" si="44"/>
        <v/>
      </c>
      <c r="CU70" s="412" t="str">
        <f>IF(OR(CV70="",CV70=0),"",MAX(CU$5:CU69)+1)</f>
        <v/>
      </c>
      <c r="CV70" s="316" t="str">
        <f>IFERROR(INDEX($AJ$86:$AJ$97, ROWS($CV$4:CV68)), IFERROR(INDEX($AN$86:$AN$97, ROWS($CV$4:CV68)-ROWS($AJ$86:$AJ$97)), ""))</f>
        <v/>
      </c>
      <c r="CW70" s="316" t="str">
        <f t="shared" si="45"/>
        <v/>
      </c>
      <c r="CX70" s="316" t="str">
        <f>IF(OR(CY70="",CY70=0),"",MAX(CX$5:CX69)+1)</f>
        <v/>
      </c>
      <c r="CY70" s="316" t="str">
        <f>IFERROR(INDEX($AK$86:$AK$97, ROWS($CY$4:CY68)), IFERROR(INDEX($AO$86:$AO$97, ROWS($CY$4:CY68)-ROWS($AK$86:$AK$97)), ""))</f>
        <v/>
      </c>
      <c r="CZ70" s="316" t="str">
        <f t="shared" si="46"/>
        <v/>
      </c>
      <c r="DA70" s="413" t="str">
        <f t="shared" si="47"/>
        <v/>
      </c>
      <c r="DC70" s="438">
        <f ca="1">IF(OR(DD70="",DD70=0),"",MAX(DC$65:DC69)+1)</f>
        <v>4</v>
      </c>
      <c r="DD70" s="434" t="str">
        <f t="shared" ca="1" si="166"/>
        <v>Auto Insurance</v>
      </c>
      <c r="DE70" s="413">
        <f t="shared" ca="1" si="167"/>
        <v>180</v>
      </c>
      <c r="DF70" s="431" t="str">
        <f ca="1">IF(OR(DG70="",DG70=0),"",MAX(DF$65:DF69)+1)</f>
        <v/>
      </c>
      <c r="DG70" s="412" t="str">
        <f t="shared" ca="1" si="168"/>
        <v/>
      </c>
      <c r="DH70" s="413" t="str">
        <f t="shared" ca="1" si="169"/>
        <v/>
      </c>
      <c r="DI70" s="412" t="str">
        <f t="shared" ca="1" si="170"/>
        <v>Boat Loan</v>
      </c>
      <c r="DJ70" s="413">
        <f t="shared" ca="1" si="171"/>
        <v>300</v>
      </c>
      <c r="DK70" s="412" t="str">
        <f t="shared" ca="1" si="172"/>
        <v/>
      </c>
      <c r="DL70" s="413" t="str">
        <f t="shared" ca="1" si="173"/>
        <v/>
      </c>
      <c r="DM70" s="292"/>
      <c r="DN70" s="425" t="str">
        <f ca="1">IF(DI78="","",CONCATENATE(DI78," - ",DJ78))</f>
        <v/>
      </c>
      <c r="DO70" s="295" t="str">
        <f ca="1">IF(DI79="","",CONCATENATE(DI79," - ",DJ79))</f>
        <v/>
      </c>
      <c r="DP70" s="295" t="str">
        <f ca="1">IF(DI80="","",CONCATENATE(DI80," - ",DJ80))</f>
        <v/>
      </c>
      <c r="DQ70" s="425" t="str">
        <f ca="1">IF(DK78="","",CONCATENATE(DK78," - ",DL78))</f>
        <v/>
      </c>
      <c r="DR70" s="295" t="str">
        <f ca="1">IF(DK79="","",CONCATENATE(DK79," - ",DL79))</f>
        <v/>
      </c>
      <c r="DS70" s="426" t="str">
        <f ca="1">IF(DK80="","",CONCATENATE(DK80," - ",DL80))</f>
        <v/>
      </c>
    </row>
    <row r="71" spans="16:123" ht="15.75" thickBot="1" x14ac:dyDescent="0.35">
      <c r="AB71" s="395">
        <f ca="1">IFERROR(MATCH($AB$59,OFFSET(Year!$AT$67:$AT$118,AB70,,1000),0)+AB70,"")</f>
        <v>57</v>
      </c>
      <c r="AC71" s="404" t="str">
        <f ca="1">IFERROR(INDEX(Year!$AW$67:$AW$118,AB71),"")</f>
        <v/>
      </c>
      <c r="AD71" s="405" t="str">
        <f ca="1">IFERROR(INDEX(Year!$AU$67:$AU$118,AB71),"")</f>
        <v/>
      </c>
      <c r="AE71" s="406" t="str">
        <f ca="1">IFERROR(INDEX(Year!$AV$67:$AV$118,AB71),"")</f>
        <v/>
      </c>
      <c r="AF71" s="407" t="str">
        <f ca="1">IFERROR(INDEX(Year!$AT$67:$AT$118,AB71),"")</f>
        <v/>
      </c>
      <c r="AI71" s="304" t="str">
        <f t="shared" ref="AI71:AI81" ca="1" si="183">IFERROR(MATCH($AI$68,OFFSET($AC$1,AI70,,1000),0)+AI70,"")</f>
        <v/>
      </c>
      <c r="AJ71" s="305" t="str">
        <f t="shared" ca="1" si="174"/>
        <v/>
      </c>
      <c r="AK71" s="306" t="str">
        <f t="shared" ca="1" si="175"/>
        <v/>
      </c>
      <c r="AL71" s="307" t="str">
        <f t="shared" ca="1" si="176"/>
        <v/>
      </c>
      <c r="AM71" s="304">
        <f t="shared" ref="AM71:AM81" ca="1" si="184">IFERROR(MATCH($AM$68,OFFSET($AC$1,AM70,,1000),0)+AM70,"")</f>
        <v>67</v>
      </c>
      <c r="AN71" s="305" t="str">
        <f t="shared" ca="1" si="177"/>
        <v>Paycheck 2</v>
      </c>
      <c r="AO71" s="306">
        <f t="shared" ca="1" si="178"/>
        <v>400</v>
      </c>
      <c r="AP71" s="307" t="str">
        <f t="shared" ca="1" si="179"/>
        <v>Income</v>
      </c>
      <c r="AQ71" s="304" t="str">
        <f t="shared" ref="AQ71:AQ81" ca="1" si="185">IFERROR(MATCH($AQ$68,OFFSET($AC$1,AQ70,,1000),0)+AQ70,"")</f>
        <v/>
      </c>
      <c r="AR71" s="305" t="str">
        <f t="shared" ca="1" si="180"/>
        <v/>
      </c>
      <c r="AS71" s="306" t="str">
        <f t="shared" ca="1" si="181"/>
        <v/>
      </c>
      <c r="AT71" s="307" t="str">
        <f t="shared" ca="1" si="182"/>
        <v/>
      </c>
      <c r="AU71" s="304"/>
      <c r="AV71" s="305"/>
      <c r="AW71" s="306"/>
      <c r="AX71" s="307"/>
      <c r="AY71" s="304"/>
      <c r="AZ71" s="305"/>
      <c r="BA71" s="306"/>
      <c r="BB71" s="307"/>
      <c r="BC71" s="304"/>
      <c r="BD71" s="305"/>
      <c r="BE71" s="306"/>
      <c r="BF71" s="307"/>
      <c r="BG71" s="304"/>
      <c r="BH71" s="305"/>
      <c r="BI71" s="306"/>
      <c r="BJ71" s="307"/>
      <c r="BL71" s="412" t="str">
        <f ca="1">IF(OR(BM71="",BM71=0),"",MAX(BL$5:BL70)+1)</f>
        <v/>
      </c>
      <c r="BM71" s="316" t="str">
        <f ca="1">IFERROR(INDEX($AJ$6:$AJ$17, ROWS(BM$4:$BM69)), IFERROR(INDEX($AN$6:$AN$17, ROWS(BM$4:$BM69)-ROWS($AJ$6:$AJ$17)), IFERROR(INDEX($AR$6:$AR$17, ROWS(BM$4:$BM69)-ROWS($AJ$6:$AJ$17)-ROWS($AN$6:$AN$17)),IFERROR(INDEX($AV$6:$AV$17, ROWS(BM$4:$BM69)-ROWS($AJ$6:$AJ$17)-ROWS($AN$6:$AN$17)-ROWS($AR$6:$AR$17)),IFERROR(INDEX($AZ$6:$AZ$17, ROWS(BM$4:$BM69)-ROWS($AJ$6:$AJ$17)-ROWS($AN$6:$AN$17)-ROWS($AR$6:$AR$17)-ROWS($AV$6:$AV$17)),IFERROR(INDEX($BD$6:$BD$17, ROWS(BM$4:$BM69)-ROWS($AJ$6:$AJ$17)-ROWS($AN$6:$AN$17)-ROWS($AR$6:$AR$17)-ROWS($AV$6:$AV$17)-ROWS($AZ$6:$AZ$17)),IFERROR(INDEX($BH$6:$BH$17, ROWS(BM$4:$BM69)-ROWS($AJ$6:$AJ$17)-ROWS($AN$6:$AN$17)-ROWS($AR$6:$AR$17)-ROWS($AV$6:$AV$17)-ROWS($AZ$6:$AZ$17)-ROWS($BD$6:$BD$17)), "")))))))</f>
        <v/>
      </c>
      <c r="BN71" s="316" t="str">
        <f t="shared" ref="BN71:BN90" ca="1" si="186">IFERROR(INDEX($BM$6:$BM$90,MATCH(ROW()-ROW($BN$5),$BL$6:$BL$90,0)),"")</f>
        <v/>
      </c>
      <c r="BO71" s="316" t="str">
        <f ca="1">IF(OR(BP71="",BP71=0),"",MAX(BO$5:BO70)+1)</f>
        <v/>
      </c>
      <c r="BP71" s="316" t="str">
        <f ca="1">IFERROR(INDEX($AK$6:$AK$17, ROWS($BP$4:BP69)), IFERROR(INDEX($AO$6:$AO$17, ROWS($BP$4:BP69)-ROWS($AK$6:$AK$17)), IFERROR(INDEX($AS$6:$AS$17, ROWS($BP$4:BP69)-ROWS($AK$6:$AK$17)-ROWS($AO$6:$AO$17)),IFERROR(INDEX($AW$6:$AW$17, ROWS($BP$4:BP69)-ROWS($AK$6:$AK$17)-ROWS($AO$6:$AO$17)-ROWS($AS$6:$AS$17)),IFERROR(INDEX($BA$6:$BA$17, ROWS($BP$4:BP69)-ROWS($AK$6:$AK$17)-ROWS($AO$6:$AO$17)-ROWS($AS$6:$AS$17)-ROWS($AW$6:$AW$17)),IFERROR(INDEX($BE$6:$BE$17, ROWS($BP$4:BP69)-ROWS($AK$6:$AK$17)-ROWS($AO$6:$AO$17)-ROWS($AS$6:$AS$17)-ROWS($AW$6:$AW$17)-ROWS($BA$6:$BA$17)),IFERROR(INDEX($BI$6:$BI$17, ROWS($BP$4:BP69)-ROWS($AK$6:$AK$17)-ROWS($AO$6:$AO$17)-ROWS($AS$6:$AS$17)-ROWS($AW$6:$AW$17)-ROWS($BA$6:$BA$17)-ROWS($BE$6:$BE$17)), "")))))))</f>
        <v/>
      </c>
      <c r="BQ71" s="316" t="str">
        <f t="shared" ref="BQ71:BQ90" ca="1" si="187">IFERROR(INDEX($BP$6:$BP$90,MATCH(ROW()-ROW($BQ$5),$BO$6:$BO$90,0)),"")</f>
        <v/>
      </c>
      <c r="BR71" s="413" t="str">
        <f t="shared" ref="BR71:BR90" ca="1" si="188">IF(INDEX($AB$3:$AF$156,MATCH(BN71,$AD$3:$AD$156,0),5)="Income",INDEX($AB$3:$AF$156,MATCH(BN71,$AD$3:$AD$156,0),5),"")</f>
        <v/>
      </c>
      <c r="BS71" s="412" t="str">
        <f ca="1">IF(OR(BT71="",BT71=0),"",MAX(BS$5:BS70)+1)</f>
        <v/>
      </c>
      <c r="BT71" s="316" t="str">
        <f ca="1">IFERROR(INDEX($AJ$22:$AJ$33, ROWS($BT$4:BT69)), IFERROR(INDEX($AN$22:$AN$33, ROWS($BT$4:BT69)-ROWS($AJ$22:$AJ$33)), IFERROR(INDEX($AR$22:$AR$33, ROWS($BT$4:BT69)-ROWS($AJ$22:$AJ$33)-ROWS($AN$22:$AN$33)),IFERROR(INDEX($AV$22:$AV$33, ROWS($BT$4:BT69)-ROWS($AJ$22:$AJ$33)-ROWS($AN$22:$AN$33)-ROWS($AR$22:$AR$33)),IFERROR(INDEX($AZ$22:$AZ$33, ROWS($BT$4:BT69)-ROWS($AJ$22:$AJ$33)-ROWS($AN$22:$AN$33)-ROWS($AR$22:$AR$33)-ROWS($AV$22:$AV$33)),IFERROR(INDEX($BD$22:$BD$33, ROWS($BT$4:BT69)-ROWS($AJ$22:$AJ$33)-ROWS($AN$22:$AN$33)-ROWS($AR$22:$AR$33)-ROWS($AV$22:$AV$33)-ROWS($AZ$22:$AZ$33)),IFERROR(INDEX($BH$22:$BH$33, ROWS($BT$4:BT69)-ROWS($AJ$22:$AJ$33)-ROWS($AN$22:$AN$33)-ROWS($AR$22:$AR$33)-ROWS($AV$22:$AV$33)-ROWS($AZ$22:$AZ$33)-ROWS($BD$22:$BD$33)), "")))))))</f>
        <v/>
      </c>
      <c r="BU71" s="316" t="str">
        <f t="shared" ref="BU71:BU90" ca="1" si="189">IFERROR(INDEX($BT$6:$BT$90,MATCH(ROW()-ROW($BU$5),$BS$6:$BS$90,0)),"")</f>
        <v/>
      </c>
      <c r="BV71" s="316" t="str">
        <f ca="1">IF(OR(BW71="",BW71=0),"",MAX(BV$5:BV70)+1)</f>
        <v/>
      </c>
      <c r="BW71" s="316" t="str">
        <f ca="1">IFERROR(INDEX($AK$22:$AK$33, ROWS($BW$4:BW69)), IFERROR(INDEX($AO$22:$AO$33, ROWS($BW$4:BW69)-ROWS($AK$22:$AK$33)), IFERROR(INDEX($AS$22:$AS$33, ROWS($BW$4:BW69)-ROWS($AK$22:$AK$33)-ROWS($AO$22:$AO$33)),IFERROR(INDEX($AW$22:$AW$33, ROWS($BW$4:BW69)-ROWS($AK$22:$AK$33)-ROWS($AO$22:$AO$33)-ROWS($AS$22:$AS$33)),IFERROR(INDEX($BA$22:$BA$33, ROWS($BW$4:BW69)-ROWS($AK$22:$AK$33)-ROWS($AO$22:$AO$33)-ROWS($AS$22:$AS$33)-ROWS($AW$22:$AW$33)),IFERROR(INDEX($BE$22:$BE$33, ROWS($BW$4:BW69)-ROWS($AK$22:$AK$33)-ROWS($AO$22:$AO$33)-ROWS($AS$22:$AS$33)-ROWS($AW$22:$AW$33)-ROWS($BA$22:$BA$33)),IFERROR(INDEX($BI$22:$BI$33, ROWS($BW$4:BW69)-ROWS($AK$22:$AK$33)-ROWS($AO$22:$AO$33)-ROWS($AS$22:$AS$33)-ROWS($AW$22:$AW$33)-ROWS($BA$22:$BA$33)-ROWS($BE$22:$BE$33)), "")))))))</f>
        <v/>
      </c>
      <c r="BX71" s="316" t="str">
        <f t="shared" ref="BX71:BX90" ca="1" si="190">IFERROR(INDEX($BW$6:$BW$90,MATCH(ROW()-ROW($BX$5),$BV$6:$BV$90,0)),"")</f>
        <v/>
      </c>
      <c r="BY71" s="413" t="str">
        <f t="shared" ref="BY71:BY90" ca="1" si="191">IF(INDEX($AB$3:$AF$156,MATCH(BU71,$AD$3:$AD$156,0),5)="Income",INDEX($AB$3:$AF$156,MATCH(BU71,$AD$3:$AD$156,0),5),"")</f>
        <v/>
      </c>
      <c r="BZ71" s="412" t="str">
        <f ca="1">IF(OR(CA71="",CA71=0),"",MAX(BZ$5:BZ70)+1)</f>
        <v/>
      </c>
      <c r="CA71" s="316" t="str">
        <f ca="1">IFERROR(INDEX($AJ$38:$AJ$49, ROWS($CA$4:CA69)), IFERROR(INDEX($AN$38:$AN$49, ROWS($CA$4:CA69)-ROWS($AJ$38:$AJ$49)), IFERROR(INDEX($AR$38:$AR$49, ROWS($CA$4:CA69)-ROWS($AJ$38:$AJ$49)-ROWS($AN$38:$AN$49)),IFERROR(INDEX($AV$38:$AV$49, ROWS($CA$4:CA69)-ROWS($AJ$38:$AJ$49)-ROWS($AN$38:$AN$49)-ROWS($AR$38:$AR$49)),IFERROR(INDEX($AZ$38:$AZ$49, ROWS($CA$4:CA69)-ROWS($AJ$38:$AJ$49)-ROWS($AN$38:$AN$49)-ROWS($AR$38:$AR$49)-ROWS($AV$38:$AV$49)),IFERROR(INDEX($BD$38:$BD$49, ROWS($CA$4:CA69)-ROWS($AJ$38:$AJ$49)-ROWS($AN$38:$AN$49)-ROWS($AR$38:$AR$49)-ROWS($AV$38:$AV$49)-ROWS($AZ$38:$AZ$49)),IFERROR(INDEX($BH$38:$BH$49, ROWS($CA$4:CA69)-ROWS($AJ$38:$AJ$49)-ROWS($AN$38:$AN$49)-ROWS($AR$38:$AR$49)-ROWS($AV$38:$AV$49)-ROWS($AZ$38:$AZ$49)-ROWS($BD$38:$BD$49)), "")))))))</f>
        <v/>
      </c>
      <c r="CB71" s="316" t="str">
        <f t="shared" ref="CB71:CB90" ca="1" si="192">IFERROR(INDEX($CA$6:$CA$90,MATCH(ROW()-ROW($CB$5),$BZ$6:$BZ$90,0)),"")</f>
        <v/>
      </c>
      <c r="CC71" s="316" t="str">
        <f ca="1">IF(OR(CD71="",CD71=0),"",MAX(CC$5:CC70)+1)</f>
        <v/>
      </c>
      <c r="CD71" s="316" t="str">
        <f ca="1">IFERROR(INDEX($AK$38:$AK$49, ROWS($CD$4:CD69)), IFERROR(INDEX($AO$38:$AO$49, ROWS($CD$4:CD69)-ROWS($AK$38:$AK$49)), IFERROR(INDEX($AS$38:$AS$49, ROWS($CD$4:CD69)-ROWS($AK$38:$AK$49)-ROWS($AO$38:$AO$49)),IFERROR(INDEX($AW$38:$AW$49, ROWS($CD$4:CD69)-ROWS($AK$38:$AK$49)-ROWS($AO$38:$AO$49)-ROWS($AS$38:$AS$49)),IFERROR(INDEX($BA$38:$BA$49, ROWS($CD$4:CD69)-ROWS($AK$38:$AK$49)-ROWS($AO$38:$AO$49)-ROWS($AS$38:$AS$49)-ROWS($AW$38:$AW$49)),IFERROR(INDEX($BE$38:$BE$49, ROWS($CD$4:CD69)-ROWS($AK$38:$AK$49)-ROWS($AO$38:$AO$49)-ROWS($AS$38:$AS$49)-ROWS($AW$38:$AW$49)-ROWS($BA$38:$BA$49)),IFERROR(INDEX($BI$38:$BI$49, ROWS($CD$4:CD69)-ROWS($AK$38:$AK$49)-ROWS($AO$38:$AO$49)-ROWS($AS$38:$AS$49)-ROWS($AW$38:$AW$49)-ROWS($BA$38:$BA$49)-ROWS($BE$38:$BE$49)), "")))))))</f>
        <v/>
      </c>
      <c r="CE71" s="316" t="str">
        <f t="shared" ref="CE71:CE90" ca="1" si="193">IFERROR(INDEX($CD$6:$CD$90,MATCH(ROW()-ROW($CE$5),$CC$6:$CC$90,0)),"")</f>
        <v/>
      </c>
      <c r="CF71" s="413" t="str">
        <f t="shared" ref="CF71:CF90" ca="1" si="194">IF(INDEX($AB$3:$AF$156,MATCH(CB71,$AD$3:$AD$156,0),5)="Income",INDEX($AB$3:$AF$156,MATCH(CB71,$AD$3:$AD$156,0),5),"")</f>
        <v/>
      </c>
      <c r="CG71" s="412" t="str">
        <f ca="1">IF(OR(CH71="",CH71=0),"",MAX(CG$5:CG70)+1)</f>
        <v/>
      </c>
      <c r="CH71" s="316" t="str">
        <f ca="1">IFERROR(INDEX($AJ$54:$AJ$65, ROWS($CH$4:CH69)), IFERROR(INDEX($AN$54:$AN$65, ROWS($CH$4:CH69)-ROWS($AJ$54:$AJ$65)), IFERROR(INDEX($AR$54:$AR$65, ROWS($CH$4:CH69)-ROWS($AJ$54:$AJ$65)-ROWS($AN$54:$AN$65)),IFERROR(INDEX($AV$54:$AV$65, ROWS($CH$4:CH69)-ROWS($AJ$54:$AJ$65)-ROWS($AN$54:$AN$65)-ROWS($AR$54:$AR$65)),IFERROR(INDEX($AZ$54:$AZ$65, ROWS($CH$4:CH69)-ROWS($AJ$54:$AJ$65)-ROWS($AN$54:$AN$65)-ROWS($AR$54:$AR$65)-ROWS($AV$54:$AV$65)),IFERROR(INDEX($BD$54:$BD$65, ROWS($CH$4:CH69)-ROWS($AJ$54:$AJ$65)-ROWS($AN$54:$AN$65)-ROWS($AR$54:$AR$65)-ROWS($AV$54:$AV$65)-ROWS($AZ$54:$AZ$65)),IFERROR(INDEX($BH$54:$BH$65, ROWS($CH$4:CH69)-ROWS($AJ$54:$AJ$65)-ROWS($AN$54:$AN$65)-ROWS($AR$54:$AR$65)-ROWS($AV$54:$AV$65)-ROWS($AZ$54:$AZ$65)-ROWS($BD$54:$BD$65)), "")))))))</f>
        <v/>
      </c>
      <c r="CI71" s="316" t="str">
        <f t="shared" ref="CI71:CI90" ca="1" si="195">IFERROR(INDEX($CH$6:$CH$90,MATCH(ROW()-ROW($CI$5),$CG$6:$CG$90,0)),"")</f>
        <v/>
      </c>
      <c r="CJ71" s="316" t="str">
        <f ca="1">IF(OR(CK71="",CK71=0),"",MAX(CJ$5:CJ70)+1)</f>
        <v/>
      </c>
      <c r="CK71" s="316" t="str">
        <f ca="1">IFERROR(INDEX($AK$54:$AK$65, ROWS($CK$4:CK69)), IFERROR(INDEX($AO$54:$AO$65, ROWS($CK$4:CK69)-ROWS($AK$54:$AK$65)), IFERROR(INDEX($AS$54:$AS$65, ROWS($CK$4:CK69)-ROWS($AK$54:$AK$65)-ROWS($AO$54:$AO$65)),IFERROR(INDEX($AW$54:$AW$65, ROWS($CK$4:CK69)-ROWS($AK$54:$AK$65)-ROWS($AO$54:$AO$65)-ROWS($AS$54:$AS$65)),IFERROR(INDEX($BA$54:$BA$65, ROWS($CK$4:CK69)-ROWS($AK$54:$AK$65)-ROWS($AO$54:$AO$65)-ROWS($AS$54:$AS$65)-ROWS($AW$54:$AW$65)),IFERROR(INDEX($BE$54:$BE$65, ROWS($CK$4:CK69)-ROWS($AK$54:$AK$65)-ROWS($AO$54:$AO$65)-ROWS($AS$54:$AS$65)-ROWS($AW$54:$AW$65)-ROWS($BA$54:$BA$65)),IFERROR(INDEX($BI$54:$BI$65, ROWS($CK$4:CK69)-ROWS($AK$54:$AK$65)-ROWS($AO$54:$AO$65)-ROWS($AS$54:$AS$65)-ROWS($AW$54:$AW$65)-ROWS($BA$54:$BA$65)-ROWS($BE$54:$BE$65)), "")))))))</f>
        <v/>
      </c>
      <c r="CL71" s="316" t="str">
        <f t="shared" ref="CL71:CL90" ca="1" si="196">IFERROR(INDEX($CK$6:$CK$90,MATCH(ROW()-ROW($CL$5),$CJ$6:$CJ$90,0)),"")</f>
        <v/>
      </c>
      <c r="CM71" s="413" t="str">
        <f t="shared" ref="CM71:CM90" ca="1" si="197">IF(INDEX($AB$3:$AF$156,MATCH(CI71,$AD$3:$AD$156,0),5)="Income",INDEX($AB$3:$AF$156,MATCH(CI71,$AD$3:$AD$156,0),5),"")</f>
        <v/>
      </c>
      <c r="CN71" s="412" t="str">
        <f>IF(OR(CO71="",CO71=0),"",MAX(CN$5:CN70)+1)</f>
        <v/>
      </c>
      <c r="CO71" s="316">
        <f>IFERROR(INDEX($AJ$70:$AJ$81, ROWS($CO$4:CO69)), IFERROR(INDEX($AN$70:$AN$81, ROWS($CO$4:CO69)-ROWS($AJ$70:$AJ$81)), IFERROR(INDEX($AR$70:$AR$81, ROWS($CO$4:CO69)-ROWS($AJ$70:$AJ$81)-ROWS($AN$70:$AN$81)),IFERROR(INDEX($AV$70:$AV$81, ROWS($CO$4:CO69)-ROWS($AJ$70:$AJ$81)-ROWS($AN$70:$AN$81)-ROWS($AR$70:$AR$81)),IFERROR(INDEX($AZ$70:$AZ$81, ROWS($CO$4:CO69)-ROWS($AJ$70:$AJ$81)-ROWS($AN$70:$AN$81)-ROWS($AR$70:$AR$81)-ROWS($AV$70:$AV$81)),IFERROR(INDEX($BD$70:$BD$81, ROWS($CO$4:CO69)-ROWS($AJ$70:$AJ$81)-ROWS($AN$70:$AN$81)-ROWS($AR$70:$AR$81)-ROWS($AV$70:$AV$81)-ROWS($AZ$70:$AZ$81)),IFERROR(INDEX($BH$70:$BH$81, ROWS($CO$4:CO69)-ROWS($AJ$70:$AJ$81)-ROWS($AN$70:$AN$81)-ROWS($AR$70:$AR$81)-ROWS($AV$70:$AV$81)-ROWS($AZ$70:$AZ$81)-ROWS($BD$70:$BD$81)), "")))))))</f>
        <v>0</v>
      </c>
      <c r="CP71" s="316" t="str">
        <f t="shared" ref="CP71:CP90" ca="1" si="198">IFERROR(INDEX($CO$6:$CO$90,MATCH(ROW()-ROW($CP$5),$CN$6:$CN$90,0)),"")</f>
        <v/>
      </c>
      <c r="CQ71" s="316" t="str">
        <f>IF(OR(CR71="",CR71=0),"",MAX(CQ$5:CQ70)+1)</f>
        <v/>
      </c>
      <c r="CR71" s="316">
        <f>IFERROR(INDEX($AK$70:$AK$81, ROWS($CR$4:CR69)), IFERROR(INDEX($AO$70:$AO$81, ROWS($CR$4:CR69)-ROWS($AK$70:$AK$81)), IFERROR(INDEX($AS$70:$AS$81, ROWS($CR$4:CR69)-ROWS($AK$70:$AK$81)-ROWS($AO$70:$AO$81)),IFERROR(INDEX($AW$70:$AW$81, ROWS($CR$4:CR69)-ROWS($AK$70:$AK$81)-ROWS($AO$70:$AO$81)-ROWS($AS$70:$AS$81)),IFERROR(INDEX($BA$70:$BA$81, ROWS($CR$4:CR69)-ROWS($AK$70:$AK$81)-ROWS($AO$70:$AO$81)-ROWS($AS$70:$AS$81)-ROWS($AW$70:$AW$81)),IFERROR(INDEX($BE$70:$BE$81, ROWS($CR$4:CR69)-ROWS($AK$70:$AK$81)-ROWS($AO$70:$AO$81)-ROWS($AS$70:$AS$81)-ROWS($AW$70:$AW$81)-ROWS($BA$70:$BA$81)),IFERROR(INDEX($BI$70:$BI$81, ROWS($CR$4:CR69)-ROWS($AK$70:$AK$81)-ROWS($AO$70:$AO$81)-ROWS($AS$70:$AS$81)-ROWS($AW$70:$AW$81)-ROWS($BA$70:$BA$81)-ROWS($BE$70:$BE$81)), "")))))))</f>
        <v>0</v>
      </c>
      <c r="CS71" s="316" t="str">
        <f t="shared" ref="CS71:CS90" ca="1" si="199">IFERROR(INDEX($CR$6:$CR$90,MATCH(ROW()-ROW($CS$5),$CQ$6:$CQ$90,0)),"")</f>
        <v/>
      </c>
      <c r="CT71" s="413" t="str">
        <f t="shared" ref="CT71:CT90" ca="1" si="200">IF(INDEX($AB$3:$AF$156,MATCH(CP71,$AD$3:$AD$156,0),5)="Income",INDEX($AB$3:$AF$156,MATCH(CP71,$AD$3:$AD$156,0),5),"")</f>
        <v/>
      </c>
      <c r="CU71" s="412" t="str">
        <f>IF(OR(CV71="",CV71=0),"",MAX(CU$5:CU70)+1)</f>
        <v/>
      </c>
      <c r="CV71" s="316" t="str">
        <f>IFERROR(INDEX($AJ$86:$AJ$97, ROWS($CV$4:CV69)), IFERROR(INDEX($AN$86:$AN$97, ROWS($CV$4:CV69)-ROWS($AJ$86:$AJ$97)), ""))</f>
        <v/>
      </c>
      <c r="CW71" s="316" t="str">
        <f t="shared" ref="CW71:CW90" si="201">IFERROR(INDEX($CV$6:$CV$90,MATCH(ROW()-ROW($CW$5),$CU$6:$CU$90,0)),"")</f>
        <v/>
      </c>
      <c r="CX71" s="316" t="str">
        <f>IF(OR(CY71="",CY71=0),"",MAX(CX$5:CX70)+1)</f>
        <v/>
      </c>
      <c r="CY71" s="316" t="str">
        <f>IFERROR(INDEX($AK$86:$AK$97, ROWS($CY$4:CY69)), IFERROR(INDEX($AO$86:$AO$97, ROWS($CY$4:CY69)-ROWS($AK$86:$AK$97)), ""))</f>
        <v/>
      </c>
      <c r="CZ71" s="316" t="str">
        <f t="shared" ref="CZ71:CZ90" si="202">IFERROR(INDEX($CY$6:$CY$90,MATCH(ROW()-ROW($CZ$5),$CX$6:$CX$90,0)),"")</f>
        <v/>
      </c>
      <c r="DA71" s="413" t="str">
        <f t="shared" ref="DA71:DA90" si="203">IF(INDEX($AB$3:$AF$156,MATCH(CW71,$AD$3:$AD$156,0),5)="Income",INDEX($AB$3:$AF$156,MATCH(CW71,$AD$3:$AD$156,0),5),"")</f>
        <v/>
      </c>
      <c r="DC71" s="438" t="str">
        <f ca="1">IF(OR(DD71="",DD71=0),"",MAX(DC$65:DC70)+1)</f>
        <v/>
      </c>
      <c r="DD71" s="434" t="str">
        <f t="shared" ca="1" si="166"/>
        <v/>
      </c>
      <c r="DE71" s="413" t="str">
        <f t="shared" ca="1" si="167"/>
        <v/>
      </c>
      <c r="DF71" s="431">
        <f ca="1">IF(OR(DG71="",DG71=0),"",MAX(DF$65:DF70)+1)</f>
        <v>2</v>
      </c>
      <c r="DG71" s="412" t="str">
        <f t="shared" ca="1" si="168"/>
        <v>Paycheck 3</v>
      </c>
      <c r="DH71" s="413">
        <f t="shared" ca="1" si="169"/>
        <v>700</v>
      </c>
      <c r="DI71" s="412" t="str">
        <f t="shared" ca="1" si="170"/>
        <v>Car 1 Gas</v>
      </c>
      <c r="DJ71" s="413">
        <f t="shared" ca="1" si="171"/>
        <v>50</v>
      </c>
      <c r="DK71" s="412" t="str">
        <f t="shared" ca="1" si="172"/>
        <v/>
      </c>
      <c r="DL71" s="413" t="str">
        <f t="shared" ca="1" si="173"/>
        <v/>
      </c>
      <c r="DM71" s="292"/>
      <c r="DN71" s="427" t="str">
        <f ca="1">IF(DI81="","",CONCATENATE(DI81," - ",DJ81))</f>
        <v/>
      </c>
      <c r="DO71" s="428" t="str">
        <f ca="1">IF(DI82="","",CONCATENATE(DI82," - ",DJ82))</f>
        <v/>
      </c>
      <c r="DP71" s="428" t="str">
        <f ca="1">IF(DI83="","",CONCATENATE(DI83," - ",DJ83))</f>
        <v/>
      </c>
      <c r="DQ71" s="427" t="str">
        <f ca="1">IF(DK81="","",CONCATENATE(DK81," - ",DL81))</f>
        <v/>
      </c>
      <c r="DR71" s="428" t="str">
        <f ca="1">IF(DK82="","",CONCATENATE(DK82," - ",DL82))</f>
        <v/>
      </c>
      <c r="DS71" s="429" t="str">
        <f ca="1">IF(DK83="","",CONCATENATE(DK83," - ",DL83))</f>
        <v/>
      </c>
    </row>
    <row r="72" spans="16:123" ht="15.75" thickBot="1" x14ac:dyDescent="0.35">
      <c r="AB72" s="395">
        <f ca="1">IFERROR(MATCH($AB$59,OFFSET(Year!$AT$67:$AT$118,AB71,,1000),0)+AB71,"")</f>
        <v>58</v>
      </c>
      <c r="AC72" s="404" t="str">
        <f ca="1">IFERROR(INDEX(Year!$AW$67:$AW$118,AB72),"")</f>
        <v/>
      </c>
      <c r="AD72" s="405" t="str">
        <f ca="1">IFERROR(INDEX(Year!$AU$67:$AU$118,AB72),"")</f>
        <v/>
      </c>
      <c r="AE72" s="406" t="str">
        <f ca="1">IFERROR(INDEX(Year!$AV$67:$AV$118,AB72),"")</f>
        <v/>
      </c>
      <c r="AF72" s="407" t="str">
        <f ca="1">IFERROR(INDEX(Year!$AT$67:$AT$118,AB72),"")</f>
        <v/>
      </c>
      <c r="AI72" s="304" t="str">
        <f t="shared" ca="1" si="183"/>
        <v/>
      </c>
      <c r="AJ72" s="305" t="str">
        <f t="shared" ca="1" si="174"/>
        <v/>
      </c>
      <c r="AK72" s="306" t="str">
        <f t="shared" ca="1" si="175"/>
        <v/>
      </c>
      <c r="AL72" s="307" t="str">
        <f t="shared" ca="1" si="176"/>
        <v/>
      </c>
      <c r="AM72" s="304">
        <f t="shared" ca="1" si="184"/>
        <v>96</v>
      </c>
      <c r="AN72" s="305" t="str">
        <f t="shared" ca="1" si="177"/>
        <v>Lawn Service</v>
      </c>
      <c r="AO72" s="306">
        <f t="shared" ca="1" si="178"/>
        <v>50</v>
      </c>
      <c r="AP72" s="307" t="str">
        <f t="shared" ca="1" si="179"/>
        <v>Fixed Bills</v>
      </c>
      <c r="AQ72" s="304" t="str">
        <f t="shared" ca="1" si="185"/>
        <v/>
      </c>
      <c r="AR72" s="305" t="str">
        <f t="shared" ca="1" si="180"/>
        <v/>
      </c>
      <c r="AS72" s="306" t="str">
        <f t="shared" ca="1" si="181"/>
        <v/>
      </c>
      <c r="AT72" s="307" t="str">
        <f t="shared" ca="1" si="182"/>
        <v/>
      </c>
      <c r="AU72" s="304"/>
      <c r="AV72" s="305"/>
      <c r="AW72" s="306"/>
      <c r="AX72" s="307"/>
      <c r="AY72" s="304"/>
      <c r="AZ72" s="305"/>
      <c r="BA72" s="306"/>
      <c r="BB72" s="307"/>
      <c r="BC72" s="304"/>
      <c r="BD72" s="305"/>
      <c r="BE72" s="306"/>
      <c r="BF72" s="307"/>
      <c r="BG72" s="304"/>
      <c r="BH72" s="305"/>
      <c r="BI72" s="306"/>
      <c r="BJ72" s="307"/>
      <c r="BL72" s="412" t="str">
        <f ca="1">IF(OR(BM72="",BM72=0),"",MAX(BL$5:BL71)+1)</f>
        <v/>
      </c>
      <c r="BM72" s="316" t="str">
        <f ca="1">IFERROR(INDEX($AJ$6:$AJ$17, ROWS(BM$4:$BM70)), IFERROR(INDEX($AN$6:$AN$17, ROWS(BM$4:$BM70)-ROWS($AJ$6:$AJ$17)), IFERROR(INDEX($AR$6:$AR$17, ROWS(BM$4:$BM70)-ROWS($AJ$6:$AJ$17)-ROWS($AN$6:$AN$17)),IFERROR(INDEX($AV$6:$AV$17, ROWS(BM$4:$BM70)-ROWS($AJ$6:$AJ$17)-ROWS($AN$6:$AN$17)-ROWS($AR$6:$AR$17)),IFERROR(INDEX($AZ$6:$AZ$17, ROWS(BM$4:$BM70)-ROWS($AJ$6:$AJ$17)-ROWS($AN$6:$AN$17)-ROWS($AR$6:$AR$17)-ROWS($AV$6:$AV$17)),IFERROR(INDEX($BD$6:$BD$17, ROWS(BM$4:$BM70)-ROWS($AJ$6:$AJ$17)-ROWS($AN$6:$AN$17)-ROWS($AR$6:$AR$17)-ROWS($AV$6:$AV$17)-ROWS($AZ$6:$AZ$17)),IFERROR(INDEX($BH$6:$BH$17, ROWS(BM$4:$BM70)-ROWS($AJ$6:$AJ$17)-ROWS($AN$6:$AN$17)-ROWS($AR$6:$AR$17)-ROWS($AV$6:$AV$17)-ROWS($AZ$6:$AZ$17)-ROWS($BD$6:$BD$17)), "")))))))</f>
        <v/>
      </c>
      <c r="BN72" s="316" t="str">
        <f t="shared" ca="1" si="186"/>
        <v/>
      </c>
      <c r="BO72" s="316" t="str">
        <f ca="1">IF(OR(BP72="",BP72=0),"",MAX(BO$5:BO71)+1)</f>
        <v/>
      </c>
      <c r="BP72" s="316" t="str">
        <f ca="1">IFERROR(INDEX($AK$6:$AK$17, ROWS($BP$4:BP70)), IFERROR(INDEX($AO$6:$AO$17, ROWS($BP$4:BP70)-ROWS($AK$6:$AK$17)), IFERROR(INDEX($AS$6:$AS$17, ROWS($BP$4:BP70)-ROWS($AK$6:$AK$17)-ROWS($AO$6:$AO$17)),IFERROR(INDEX($AW$6:$AW$17, ROWS($BP$4:BP70)-ROWS($AK$6:$AK$17)-ROWS($AO$6:$AO$17)-ROWS($AS$6:$AS$17)),IFERROR(INDEX($BA$6:$BA$17, ROWS($BP$4:BP70)-ROWS($AK$6:$AK$17)-ROWS($AO$6:$AO$17)-ROWS($AS$6:$AS$17)-ROWS($AW$6:$AW$17)),IFERROR(INDEX($BE$6:$BE$17, ROWS($BP$4:BP70)-ROWS($AK$6:$AK$17)-ROWS($AO$6:$AO$17)-ROWS($AS$6:$AS$17)-ROWS($AW$6:$AW$17)-ROWS($BA$6:$BA$17)),IFERROR(INDEX($BI$6:$BI$17, ROWS($BP$4:BP70)-ROWS($AK$6:$AK$17)-ROWS($AO$6:$AO$17)-ROWS($AS$6:$AS$17)-ROWS($AW$6:$AW$17)-ROWS($BA$6:$BA$17)-ROWS($BE$6:$BE$17)), "")))))))</f>
        <v/>
      </c>
      <c r="BQ72" s="316" t="str">
        <f t="shared" ca="1" si="187"/>
        <v/>
      </c>
      <c r="BR72" s="413" t="str">
        <f t="shared" ca="1" si="188"/>
        <v/>
      </c>
      <c r="BS72" s="412" t="str">
        <f ca="1">IF(OR(BT72="",BT72=0),"",MAX(BS$5:BS71)+1)</f>
        <v/>
      </c>
      <c r="BT72" s="316" t="str">
        <f ca="1">IFERROR(INDEX($AJ$22:$AJ$33, ROWS($BT$4:BT70)), IFERROR(INDEX($AN$22:$AN$33, ROWS($BT$4:BT70)-ROWS($AJ$22:$AJ$33)), IFERROR(INDEX($AR$22:$AR$33, ROWS($BT$4:BT70)-ROWS($AJ$22:$AJ$33)-ROWS($AN$22:$AN$33)),IFERROR(INDEX($AV$22:$AV$33, ROWS($BT$4:BT70)-ROWS($AJ$22:$AJ$33)-ROWS($AN$22:$AN$33)-ROWS($AR$22:$AR$33)),IFERROR(INDEX($AZ$22:$AZ$33, ROWS($BT$4:BT70)-ROWS($AJ$22:$AJ$33)-ROWS($AN$22:$AN$33)-ROWS($AR$22:$AR$33)-ROWS($AV$22:$AV$33)),IFERROR(INDEX($BD$22:$BD$33, ROWS($BT$4:BT70)-ROWS($AJ$22:$AJ$33)-ROWS($AN$22:$AN$33)-ROWS($AR$22:$AR$33)-ROWS($AV$22:$AV$33)-ROWS($AZ$22:$AZ$33)),IFERROR(INDEX($BH$22:$BH$33, ROWS($BT$4:BT70)-ROWS($AJ$22:$AJ$33)-ROWS($AN$22:$AN$33)-ROWS($AR$22:$AR$33)-ROWS($AV$22:$AV$33)-ROWS($AZ$22:$AZ$33)-ROWS($BD$22:$BD$33)), "")))))))</f>
        <v/>
      </c>
      <c r="BU72" s="316" t="str">
        <f t="shared" ca="1" si="189"/>
        <v/>
      </c>
      <c r="BV72" s="316" t="str">
        <f ca="1">IF(OR(BW72="",BW72=0),"",MAX(BV$5:BV71)+1)</f>
        <v/>
      </c>
      <c r="BW72" s="316" t="str">
        <f ca="1">IFERROR(INDEX($AK$22:$AK$33, ROWS($BW$4:BW70)), IFERROR(INDEX($AO$22:$AO$33, ROWS($BW$4:BW70)-ROWS($AK$22:$AK$33)), IFERROR(INDEX($AS$22:$AS$33, ROWS($BW$4:BW70)-ROWS($AK$22:$AK$33)-ROWS($AO$22:$AO$33)),IFERROR(INDEX($AW$22:$AW$33, ROWS($BW$4:BW70)-ROWS($AK$22:$AK$33)-ROWS($AO$22:$AO$33)-ROWS($AS$22:$AS$33)),IFERROR(INDEX($BA$22:$BA$33, ROWS($BW$4:BW70)-ROWS($AK$22:$AK$33)-ROWS($AO$22:$AO$33)-ROWS($AS$22:$AS$33)-ROWS($AW$22:$AW$33)),IFERROR(INDEX($BE$22:$BE$33, ROWS($BW$4:BW70)-ROWS($AK$22:$AK$33)-ROWS($AO$22:$AO$33)-ROWS($AS$22:$AS$33)-ROWS($AW$22:$AW$33)-ROWS($BA$22:$BA$33)),IFERROR(INDEX($BI$22:$BI$33, ROWS($BW$4:BW70)-ROWS($AK$22:$AK$33)-ROWS($AO$22:$AO$33)-ROWS($AS$22:$AS$33)-ROWS($AW$22:$AW$33)-ROWS($BA$22:$BA$33)-ROWS($BE$22:$BE$33)), "")))))))</f>
        <v/>
      </c>
      <c r="BX72" s="316" t="str">
        <f t="shared" ca="1" si="190"/>
        <v/>
      </c>
      <c r="BY72" s="413" t="str">
        <f t="shared" ca="1" si="191"/>
        <v/>
      </c>
      <c r="BZ72" s="412" t="str">
        <f ca="1">IF(OR(CA72="",CA72=0),"",MAX(BZ$5:BZ71)+1)</f>
        <v/>
      </c>
      <c r="CA72" s="316" t="str">
        <f ca="1">IFERROR(INDEX($AJ$38:$AJ$49, ROWS($CA$4:CA70)), IFERROR(INDEX($AN$38:$AN$49, ROWS($CA$4:CA70)-ROWS($AJ$38:$AJ$49)), IFERROR(INDEX($AR$38:$AR$49, ROWS($CA$4:CA70)-ROWS($AJ$38:$AJ$49)-ROWS($AN$38:$AN$49)),IFERROR(INDEX($AV$38:$AV$49, ROWS($CA$4:CA70)-ROWS($AJ$38:$AJ$49)-ROWS($AN$38:$AN$49)-ROWS($AR$38:$AR$49)),IFERROR(INDEX($AZ$38:$AZ$49, ROWS($CA$4:CA70)-ROWS($AJ$38:$AJ$49)-ROWS($AN$38:$AN$49)-ROWS($AR$38:$AR$49)-ROWS($AV$38:$AV$49)),IFERROR(INDEX($BD$38:$BD$49, ROWS($CA$4:CA70)-ROWS($AJ$38:$AJ$49)-ROWS($AN$38:$AN$49)-ROWS($AR$38:$AR$49)-ROWS($AV$38:$AV$49)-ROWS($AZ$38:$AZ$49)),IFERROR(INDEX($BH$38:$BH$49, ROWS($CA$4:CA70)-ROWS($AJ$38:$AJ$49)-ROWS($AN$38:$AN$49)-ROWS($AR$38:$AR$49)-ROWS($AV$38:$AV$49)-ROWS($AZ$38:$AZ$49)-ROWS($BD$38:$BD$49)), "")))))))</f>
        <v/>
      </c>
      <c r="CB72" s="316" t="str">
        <f t="shared" ca="1" si="192"/>
        <v/>
      </c>
      <c r="CC72" s="316" t="str">
        <f ca="1">IF(OR(CD72="",CD72=0),"",MAX(CC$5:CC71)+1)</f>
        <v/>
      </c>
      <c r="CD72" s="316" t="str">
        <f ca="1">IFERROR(INDEX($AK$38:$AK$49, ROWS($CD$4:CD70)), IFERROR(INDEX($AO$38:$AO$49, ROWS($CD$4:CD70)-ROWS($AK$38:$AK$49)), IFERROR(INDEX($AS$38:$AS$49, ROWS($CD$4:CD70)-ROWS($AK$38:$AK$49)-ROWS($AO$38:$AO$49)),IFERROR(INDEX($AW$38:$AW$49, ROWS($CD$4:CD70)-ROWS($AK$38:$AK$49)-ROWS($AO$38:$AO$49)-ROWS($AS$38:$AS$49)),IFERROR(INDEX($BA$38:$BA$49, ROWS($CD$4:CD70)-ROWS($AK$38:$AK$49)-ROWS($AO$38:$AO$49)-ROWS($AS$38:$AS$49)-ROWS($AW$38:$AW$49)),IFERROR(INDEX($BE$38:$BE$49, ROWS($CD$4:CD70)-ROWS($AK$38:$AK$49)-ROWS($AO$38:$AO$49)-ROWS($AS$38:$AS$49)-ROWS($AW$38:$AW$49)-ROWS($BA$38:$BA$49)),IFERROR(INDEX($BI$38:$BI$49, ROWS($CD$4:CD70)-ROWS($AK$38:$AK$49)-ROWS($AO$38:$AO$49)-ROWS($AS$38:$AS$49)-ROWS($AW$38:$AW$49)-ROWS($BA$38:$BA$49)-ROWS($BE$38:$BE$49)), "")))))))</f>
        <v/>
      </c>
      <c r="CE72" s="316" t="str">
        <f t="shared" ca="1" si="193"/>
        <v/>
      </c>
      <c r="CF72" s="413" t="str">
        <f t="shared" ca="1" si="194"/>
        <v/>
      </c>
      <c r="CG72" s="412" t="str">
        <f ca="1">IF(OR(CH72="",CH72=0),"",MAX(CG$5:CG71)+1)</f>
        <v/>
      </c>
      <c r="CH72" s="316" t="str">
        <f ca="1">IFERROR(INDEX($AJ$54:$AJ$65, ROWS($CH$4:CH70)), IFERROR(INDEX($AN$54:$AN$65, ROWS($CH$4:CH70)-ROWS($AJ$54:$AJ$65)), IFERROR(INDEX($AR$54:$AR$65, ROWS($CH$4:CH70)-ROWS($AJ$54:$AJ$65)-ROWS($AN$54:$AN$65)),IFERROR(INDEX($AV$54:$AV$65, ROWS($CH$4:CH70)-ROWS($AJ$54:$AJ$65)-ROWS($AN$54:$AN$65)-ROWS($AR$54:$AR$65)),IFERROR(INDEX($AZ$54:$AZ$65, ROWS($CH$4:CH70)-ROWS($AJ$54:$AJ$65)-ROWS($AN$54:$AN$65)-ROWS($AR$54:$AR$65)-ROWS($AV$54:$AV$65)),IFERROR(INDEX($BD$54:$BD$65, ROWS($CH$4:CH70)-ROWS($AJ$54:$AJ$65)-ROWS($AN$54:$AN$65)-ROWS($AR$54:$AR$65)-ROWS($AV$54:$AV$65)-ROWS($AZ$54:$AZ$65)),IFERROR(INDEX($BH$54:$BH$65, ROWS($CH$4:CH70)-ROWS($AJ$54:$AJ$65)-ROWS($AN$54:$AN$65)-ROWS($AR$54:$AR$65)-ROWS($AV$54:$AV$65)-ROWS($AZ$54:$AZ$65)-ROWS($BD$54:$BD$65)), "")))))))</f>
        <v/>
      </c>
      <c r="CI72" s="316" t="str">
        <f t="shared" ca="1" si="195"/>
        <v/>
      </c>
      <c r="CJ72" s="316" t="str">
        <f ca="1">IF(OR(CK72="",CK72=0),"",MAX(CJ$5:CJ71)+1)</f>
        <v/>
      </c>
      <c r="CK72" s="316" t="str">
        <f ca="1">IFERROR(INDEX($AK$54:$AK$65, ROWS($CK$4:CK70)), IFERROR(INDEX($AO$54:$AO$65, ROWS($CK$4:CK70)-ROWS($AK$54:$AK$65)), IFERROR(INDEX($AS$54:$AS$65, ROWS($CK$4:CK70)-ROWS($AK$54:$AK$65)-ROWS($AO$54:$AO$65)),IFERROR(INDEX($AW$54:$AW$65, ROWS($CK$4:CK70)-ROWS($AK$54:$AK$65)-ROWS($AO$54:$AO$65)-ROWS($AS$54:$AS$65)),IFERROR(INDEX($BA$54:$BA$65, ROWS($CK$4:CK70)-ROWS($AK$54:$AK$65)-ROWS($AO$54:$AO$65)-ROWS($AS$54:$AS$65)-ROWS($AW$54:$AW$65)),IFERROR(INDEX($BE$54:$BE$65, ROWS($CK$4:CK70)-ROWS($AK$54:$AK$65)-ROWS($AO$54:$AO$65)-ROWS($AS$54:$AS$65)-ROWS($AW$54:$AW$65)-ROWS($BA$54:$BA$65)),IFERROR(INDEX($BI$54:$BI$65, ROWS($CK$4:CK70)-ROWS($AK$54:$AK$65)-ROWS($AO$54:$AO$65)-ROWS($AS$54:$AS$65)-ROWS($AW$54:$AW$65)-ROWS($BA$54:$BA$65)-ROWS($BE$54:$BE$65)), "")))))))</f>
        <v/>
      </c>
      <c r="CL72" s="316" t="str">
        <f t="shared" ca="1" si="196"/>
        <v/>
      </c>
      <c r="CM72" s="413" t="str">
        <f t="shared" ca="1" si="197"/>
        <v/>
      </c>
      <c r="CN72" s="412" t="str">
        <f>IF(OR(CO72="",CO72=0),"",MAX(CN$5:CN71)+1)</f>
        <v/>
      </c>
      <c r="CO72" s="316">
        <f>IFERROR(INDEX($AJ$70:$AJ$81, ROWS($CO$4:CO70)), IFERROR(INDEX($AN$70:$AN$81, ROWS($CO$4:CO70)-ROWS($AJ$70:$AJ$81)), IFERROR(INDEX($AR$70:$AR$81, ROWS($CO$4:CO70)-ROWS($AJ$70:$AJ$81)-ROWS($AN$70:$AN$81)),IFERROR(INDEX($AV$70:$AV$81, ROWS($CO$4:CO70)-ROWS($AJ$70:$AJ$81)-ROWS($AN$70:$AN$81)-ROWS($AR$70:$AR$81)),IFERROR(INDEX($AZ$70:$AZ$81, ROWS($CO$4:CO70)-ROWS($AJ$70:$AJ$81)-ROWS($AN$70:$AN$81)-ROWS($AR$70:$AR$81)-ROWS($AV$70:$AV$81)),IFERROR(INDEX($BD$70:$BD$81, ROWS($CO$4:CO70)-ROWS($AJ$70:$AJ$81)-ROWS($AN$70:$AN$81)-ROWS($AR$70:$AR$81)-ROWS($AV$70:$AV$81)-ROWS($AZ$70:$AZ$81)),IFERROR(INDEX($BH$70:$BH$81, ROWS($CO$4:CO70)-ROWS($AJ$70:$AJ$81)-ROWS($AN$70:$AN$81)-ROWS($AR$70:$AR$81)-ROWS($AV$70:$AV$81)-ROWS($AZ$70:$AZ$81)-ROWS($BD$70:$BD$81)), "")))))))</f>
        <v>0</v>
      </c>
      <c r="CP72" s="316" t="str">
        <f t="shared" ca="1" si="198"/>
        <v/>
      </c>
      <c r="CQ72" s="316" t="str">
        <f>IF(OR(CR72="",CR72=0),"",MAX(CQ$5:CQ71)+1)</f>
        <v/>
      </c>
      <c r="CR72" s="316">
        <f>IFERROR(INDEX($AK$70:$AK$81, ROWS($CR$4:CR70)), IFERROR(INDEX($AO$70:$AO$81, ROWS($CR$4:CR70)-ROWS($AK$70:$AK$81)), IFERROR(INDEX($AS$70:$AS$81, ROWS($CR$4:CR70)-ROWS($AK$70:$AK$81)-ROWS($AO$70:$AO$81)),IFERROR(INDEX($AW$70:$AW$81, ROWS($CR$4:CR70)-ROWS($AK$70:$AK$81)-ROWS($AO$70:$AO$81)-ROWS($AS$70:$AS$81)),IFERROR(INDEX($BA$70:$BA$81, ROWS($CR$4:CR70)-ROWS($AK$70:$AK$81)-ROWS($AO$70:$AO$81)-ROWS($AS$70:$AS$81)-ROWS($AW$70:$AW$81)),IFERROR(INDEX($BE$70:$BE$81, ROWS($CR$4:CR70)-ROWS($AK$70:$AK$81)-ROWS($AO$70:$AO$81)-ROWS($AS$70:$AS$81)-ROWS($AW$70:$AW$81)-ROWS($BA$70:$BA$81)),IFERROR(INDEX($BI$70:$BI$81, ROWS($CR$4:CR70)-ROWS($AK$70:$AK$81)-ROWS($AO$70:$AO$81)-ROWS($AS$70:$AS$81)-ROWS($AW$70:$AW$81)-ROWS($BA$70:$BA$81)-ROWS($BE$70:$BE$81)), "")))))))</f>
        <v>0</v>
      </c>
      <c r="CS72" s="316" t="str">
        <f t="shared" ca="1" si="199"/>
        <v/>
      </c>
      <c r="CT72" s="413" t="str">
        <f t="shared" ca="1" si="200"/>
        <v/>
      </c>
      <c r="CU72" s="412" t="str">
        <f>IF(OR(CV72="",CV72=0),"",MAX(CU$5:CU71)+1)</f>
        <v/>
      </c>
      <c r="CV72" s="316" t="str">
        <f>IFERROR(INDEX($AJ$86:$AJ$97, ROWS($CV$4:CV70)), IFERROR(INDEX($AN$86:$AN$97, ROWS($CV$4:CV70)-ROWS($AJ$86:$AJ$97)), ""))</f>
        <v/>
      </c>
      <c r="CW72" s="316" t="str">
        <f t="shared" si="201"/>
        <v/>
      </c>
      <c r="CX72" s="316" t="str">
        <f>IF(OR(CY72="",CY72=0),"",MAX(CX$5:CX71)+1)</f>
        <v/>
      </c>
      <c r="CY72" s="316" t="str">
        <f>IFERROR(INDEX($AK$86:$AK$97, ROWS($CY$4:CY70)), IFERROR(INDEX($AO$86:$AO$97, ROWS($CY$4:CY70)-ROWS($AK$86:$AK$97)), ""))</f>
        <v/>
      </c>
      <c r="CZ72" s="316" t="str">
        <f t="shared" si="202"/>
        <v/>
      </c>
      <c r="DA72" s="413" t="str">
        <f t="shared" si="203"/>
        <v/>
      </c>
      <c r="DC72" s="438">
        <f ca="1">IF(OR(DD72="",DD72=0),"",MAX(DC$65:DC71)+1)</f>
        <v>5</v>
      </c>
      <c r="DD72" s="434" t="str">
        <f t="shared" ca="1" si="166"/>
        <v>Boat Loan</v>
      </c>
      <c r="DE72" s="413">
        <f t="shared" ca="1" si="167"/>
        <v>300</v>
      </c>
      <c r="DF72" s="431" t="str">
        <f ca="1">IF(OR(DG72="",DG72=0),"",MAX(DF$65:DF71)+1)</f>
        <v/>
      </c>
      <c r="DG72" s="412" t="str">
        <f t="shared" ca="1" si="168"/>
        <v/>
      </c>
      <c r="DH72" s="413" t="str">
        <f t="shared" ca="1" si="169"/>
        <v/>
      </c>
      <c r="DI72" s="412" t="str">
        <f t="shared" ca="1" si="170"/>
        <v/>
      </c>
      <c r="DJ72" s="413" t="str">
        <f t="shared" ca="1" si="171"/>
        <v/>
      </c>
      <c r="DK72" s="412" t="str">
        <f t="shared" ca="1" si="172"/>
        <v/>
      </c>
      <c r="DL72" s="413" t="str">
        <f t="shared" ca="1" si="173"/>
        <v/>
      </c>
      <c r="DM72" s="292"/>
      <c r="DN72" s="1192" t="s">
        <v>505</v>
      </c>
      <c r="DO72" s="1193"/>
      <c r="DP72" s="443">
        <f ca="1">IF(DJ66="","",SUM(DJ66:DJ83))</f>
        <v>785</v>
      </c>
      <c r="DQ72" s="1192" t="s">
        <v>506</v>
      </c>
      <c r="DR72" s="1193"/>
      <c r="DS72" s="444">
        <f ca="1">IF(DL66="","",SUM(DL66:DL83))</f>
        <v>1950</v>
      </c>
    </row>
    <row r="73" spans="16:123" x14ac:dyDescent="0.3">
      <c r="AB73" s="395">
        <f ca="1">IFERROR(MATCH($AB$59,OFFSET(Year!$AT$67:$AT$118,AB72,,1000),0)+AB72,"")</f>
        <v>59</v>
      </c>
      <c r="AC73" s="404" t="str">
        <f ca="1">IFERROR(INDEX(Year!$AW$67:$AW$118,AB73),"")</f>
        <v/>
      </c>
      <c r="AD73" s="405" t="str">
        <f ca="1">IFERROR(INDEX(Year!$AU$67:$AU$118,AB73),"")</f>
        <v/>
      </c>
      <c r="AE73" s="406" t="str">
        <f ca="1">IFERROR(INDEX(Year!$AV$67:$AV$118,AB73),"")</f>
        <v/>
      </c>
      <c r="AF73" s="407" t="str">
        <f ca="1">IFERROR(INDEX(Year!$AT$67:$AT$118,AB73),"")</f>
        <v/>
      </c>
      <c r="AI73" s="304" t="str">
        <f t="shared" ca="1" si="183"/>
        <v/>
      </c>
      <c r="AJ73" s="305" t="str">
        <f t="shared" ca="1" si="174"/>
        <v/>
      </c>
      <c r="AK73" s="306" t="str">
        <f t="shared" ca="1" si="175"/>
        <v/>
      </c>
      <c r="AL73" s="307" t="str">
        <f t="shared" ca="1" si="176"/>
        <v/>
      </c>
      <c r="AM73" s="304" t="str">
        <f t="shared" ca="1" si="184"/>
        <v/>
      </c>
      <c r="AN73" s="305" t="str">
        <f t="shared" ca="1" si="177"/>
        <v/>
      </c>
      <c r="AO73" s="306" t="str">
        <f t="shared" ca="1" si="178"/>
        <v/>
      </c>
      <c r="AP73" s="307" t="str">
        <f t="shared" ca="1" si="179"/>
        <v/>
      </c>
      <c r="AQ73" s="304" t="str">
        <f t="shared" ca="1" si="185"/>
        <v/>
      </c>
      <c r="AR73" s="305" t="str">
        <f t="shared" ca="1" si="180"/>
        <v/>
      </c>
      <c r="AS73" s="306" t="str">
        <f t="shared" ca="1" si="181"/>
        <v/>
      </c>
      <c r="AT73" s="307" t="str">
        <f t="shared" ca="1" si="182"/>
        <v/>
      </c>
      <c r="AU73" s="304"/>
      <c r="AV73" s="305"/>
      <c r="AW73" s="306"/>
      <c r="AX73" s="307"/>
      <c r="AY73" s="304"/>
      <c r="AZ73" s="305"/>
      <c r="BA73" s="306"/>
      <c r="BB73" s="307"/>
      <c r="BC73" s="304"/>
      <c r="BD73" s="305"/>
      <c r="BE73" s="306"/>
      <c r="BF73" s="307"/>
      <c r="BG73" s="304"/>
      <c r="BH73" s="305"/>
      <c r="BI73" s="306"/>
      <c r="BJ73" s="307"/>
      <c r="BL73" s="412" t="str">
        <f ca="1">IF(OR(BM73="",BM73=0),"",MAX(BL$5:BL72)+1)</f>
        <v/>
      </c>
      <c r="BM73" s="316" t="str">
        <f ca="1">IFERROR(INDEX($AJ$6:$AJ$17, ROWS(BM$4:$BM71)), IFERROR(INDEX($AN$6:$AN$17, ROWS(BM$4:$BM71)-ROWS($AJ$6:$AJ$17)), IFERROR(INDEX($AR$6:$AR$17, ROWS(BM$4:$BM71)-ROWS($AJ$6:$AJ$17)-ROWS($AN$6:$AN$17)),IFERROR(INDEX($AV$6:$AV$17, ROWS(BM$4:$BM71)-ROWS($AJ$6:$AJ$17)-ROWS($AN$6:$AN$17)-ROWS($AR$6:$AR$17)),IFERROR(INDEX($AZ$6:$AZ$17, ROWS(BM$4:$BM71)-ROWS($AJ$6:$AJ$17)-ROWS($AN$6:$AN$17)-ROWS($AR$6:$AR$17)-ROWS($AV$6:$AV$17)),IFERROR(INDEX($BD$6:$BD$17, ROWS(BM$4:$BM71)-ROWS($AJ$6:$AJ$17)-ROWS($AN$6:$AN$17)-ROWS($AR$6:$AR$17)-ROWS($AV$6:$AV$17)-ROWS($AZ$6:$AZ$17)),IFERROR(INDEX($BH$6:$BH$17, ROWS(BM$4:$BM71)-ROWS($AJ$6:$AJ$17)-ROWS($AN$6:$AN$17)-ROWS($AR$6:$AR$17)-ROWS($AV$6:$AV$17)-ROWS($AZ$6:$AZ$17)-ROWS($BD$6:$BD$17)), "")))))))</f>
        <v/>
      </c>
      <c r="BN73" s="316" t="str">
        <f t="shared" ca="1" si="186"/>
        <v/>
      </c>
      <c r="BO73" s="316" t="str">
        <f ca="1">IF(OR(BP73="",BP73=0),"",MAX(BO$5:BO72)+1)</f>
        <v/>
      </c>
      <c r="BP73" s="316" t="str">
        <f ca="1">IFERROR(INDEX($AK$6:$AK$17, ROWS($BP$4:BP71)), IFERROR(INDEX($AO$6:$AO$17, ROWS($BP$4:BP71)-ROWS($AK$6:$AK$17)), IFERROR(INDEX($AS$6:$AS$17, ROWS($BP$4:BP71)-ROWS($AK$6:$AK$17)-ROWS($AO$6:$AO$17)),IFERROR(INDEX($AW$6:$AW$17, ROWS($BP$4:BP71)-ROWS($AK$6:$AK$17)-ROWS($AO$6:$AO$17)-ROWS($AS$6:$AS$17)),IFERROR(INDEX($BA$6:$BA$17, ROWS($BP$4:BP71)-ROWS($AK$6:$AK$17)-ROWS($AO$6:$AO$17)-ROWS($AS$6:$AS$17)-ROWS($AW$6:$AW$17)),IFERROR(INDEX($BE$6:$BE$17, ROWS($BP$4:BP71)-ROWS($AK$6:$AK$17)-ROWS($AO$6:$AO$17)-ROWS($AS$6:$AS$17)-ROWS($AW$6:$AW$17)-ROWS($BA$6:$BA$17)),IFERROR(INDEX($BI$6:$BI$17, ROWS($BP$4:BP71)-ROWS($AK$6:$AK$17)-ROWS($AO$6:$AO$17)-ROWS($AS$6:$AS$17)-ROWS($AW$6:$AW$17)-ROWS($BA$6:$BA$17)-ROWS($BE$6:$BE$17)), "")))))))</f>
        <v/>
      </c>
      <c r="BQ73" s="316" t="str">
        <f t="shared" ca="1" si="187"/>
        <v/>
      </c>
      <c r="BR73" s="413" t="str">
        <f t="shared" ca="1" si="188"/>
        <v/>
      </c>
      <c r="BS73" s="412" t="str">
        <f ca="1">IF(OR(BT73="",BT73=0),"",MAX(BS$5:BS72)+1)</f>
        <v/>
      </c>
      <c r="BT73" s="316" t="str">
        <f ca="1">IFERROR(INDEX($AJ$22:$AJ$33, ROWS($BT$4:BT71)), IFERROR(INDEX($AN$22:$AN$33, ROWS($BT$4:BT71)-ROWS($AJ$22:$AJ$33)), IFERROR(INDEX($AR$22:$AR$33, ROWS($BT$4:BT71)-ROWS($AJ$22:$AJ$33)-ROWS($AN$22:$AN$33)),IFERROR(INDEX($AV$22:$AV$33, ROWS($BT$4:BT71)-ROWS($AJ$22:$AJ$33)-ROWS($AN$22:$AN$33)-ROWS($AR$22:$AR$33)),IFERROR(INDEX($AZ$22:$AZ$33, ROWS($BT$4:BT71)-ROWS($AJ$22:$AJ$33)-ROWS($AN$22:$AN$33)-ROWS($AR$22:$AR$33)-ROWS($AV$22:$AV$33)),IFERROR(INDEX($BD$22:$BD$33, ROWS($BT$4:BT71)-ROWS($AJ$22:$AJ$33)-ROWS($AN$22:$AN$33)-ROWS($AR$22:$AR$33)-ROWS($AV$22:$AV$33)-ROWS($AZ$22:$AZ$33)),IFERROR(INDEX($BH$22:$BH$33, ROWS($BT$4:BT71)-ROWS($AJ$22:$AJ$33)-ROWS($AN$22:$AN$33)-ROWS($AR$22:$AR$33)-ROWS($AV$22:$AV$33)-ROWS($AZ$22:$AZ$33)-ROWS($BD$22:$BD$33)), "")))))))</f>
        <v/>
      </c>
      <c r="BU73" s="316" t="str">
        <f t="shared" ca="1" si="189"/>
        <v/>
      </c>
      <c r="BV73" s="316" t="str">
        <f ca="1">IF(OR(BW73="",BW73=0),"",MAX(BV$5:BV72)+1)</f>
        <v/>
      </c>
      <c r="BW73" s="316" t="str">
        <f ca="1">IFERROR(INDEX($AK$22:$AK$33, ROWS($BW$4:BW71)), IFERROR(INDEX($AO$22:$AO$33, ROWS($BW$4:BW71)-ROWS($AK$22:$AK$33)), IFERROR(INDEX($AS$22:$AS$33, ROWS($BW$4:BW71)-ROWS($AK$22:$AK$33)-ROWS($AO$22:$AO$33)),IFERROR(INDEX($AW$22:$AW$33, ROWS($BW$4:BW71)-ROWS($AK$22:$AK$33)-ROWS($AO$22:$AO$33)-ROWS($AS$22:$AS$33)),IFERROR(INDEX($BA$22:$BA$33, ROWS($BW$4:BW71)-ROWS($AK$22:$AK$33)-ROWS($AO$22:$AO$33)-ROWS($AS$22:$AS$33)-ROWS($AW$22:$AW$33)),IFERROR(INDEX($BE$22:$BE$33, ROWS($BW$4:BW71)-ROWS($AK$22:$AK$33)-ROWS($AO$22:$AO$33)-ROWS($AS$22:$AS$33)-ROWS($AW$22:$AW$33)-ROWS($BA$22:$BA$33)),IFERROR(INDEX($BI$22:$BI$33, ROWS($BW$4:BW71)-ROWS($AK$22:$AK$33)-ROWS($AO$22:$AO$33)-ROWS($AS$22:$AS$33)-ROWS($AW$22:$AW$33)-ROWS($BA$22:$BA$33)-ROWS($BE$22:$BE$33)), "")))))))</f>
        <v/>
      </c>
      <c r="BX73" s="316" t="str">
        <f t="shared" ca="1" si="190"/>
        <v/>
      </c>
      <c r="BY73" s="413" t="str">
        <f t="shared" ca="1" si="191"/>
        <v/>
      </c>
      <c r="BZ73" s="412" t="str">
        <f ca="1">IF(OR(CA73="",CA73=0),"",MAX(BZ$5:BZ72)+1)</f>
        <v/>
      </c>
      <c r="CA73" s="316" t="str">
        <f ca="1">IFERROR(INDEX($AJ$38:$AJ$49, ROWS($CA$4:CA71)), IFERROR(INDEX($AN$38:$AN$49, ROWS($CA$4:CA71)-ROWS($AJ$38:$AJ$49)), IFERROR(INDEX($AR$38:$AR$49, ROWS($CA$4:CA71)-ROWS($AJ$38:$AJ$49)-ROWS($AN$38:$AN$49)),IFERROR(INDEX($AV$38:$AV$49, ROWS($CA$4:CA71)-ROWS($AJ$38:$AJ$49)-ROWS($AN$38:$AN$49)-ROWS($AR$38:$AR$49)),IFERROR(INDEX($AZ$38:$AZ$49, ROWS($CA$4:CA71)-ROWS($AJ$38:$AJ$49)-ROWS($AN$38:$AN$49)-ROWS($AR$38:$AR$49)-ROWS($AV$38:$AV$49)),IFERROR(INDEX($BD$38:$BD$49, ROWS($CA$4:CA71)-ROWS($AJ$38:$AJ$49)-ROWS($AN$38:$AN$49)-ROWS($AR$38:$AR$49)-ROWS($AV$38:$AV$49)-ROWS($AZ$38:$AZ$49)),IFERROR(INDEX($BH$38:$BH$49, ROWS($CA$4:CA71)-ROWS($AJ$38:$AJ$49)-ROWS($AN$38:$AN$49)-ROWS($AR$38:$AR$49)-ROWS($AV$38:$AV$49)-ROWS($AZ$38:$AZ$49)-ROWS($BD$38:$BD$49)), "")))))))</f>
        <v/>
      </c>
      <c r="CB73" s="316" t="str">
        <f t="shared" ca="1" si="192"/>
        <v/>
      </c>
      <c r="CC73" s="316" t="str">
        <f ca="1">IF(OR(CD73="",CD73=0),"",MAX(CC$5:CC72)+1)</f>
        <v/>
      </c>
      <c r="CD73" s="316" t="str">
        <f ca="1">IFERROR(INDEX($AK$38:$AK$49, ROWS($CD$4:CD71)), IFERROR(INDEX($AO$38:$AO$49, ROWS($CD$4:CD71)-ROWS($AK$38:$AK$49)), IFERROR(INDEX($AS$38:$AS$49, ROWS($CD$4:CD71)-ROWS($AK$38:$AK$49)-ROWS($AO$38:$AO$49)),IFERROR(INDEX($AW$38:$AW$49, ROWS($CD$4:CD71)-ROWS($AK$38:$AK$49)-ROWS($AO$38:$AO$49)-ROWS($AS$38:$AS$49)),IFERROR(INDEX($BA$38:$BA$49, ROWS($CD$4:CD71)-ROWS($AK$38:$AK$49)-ROWS($AO$38:$AO$49)-ROWS($AS$38:$AS$49)-ROWS($AW$38:$AW$49)),IFERROR(INDEX($BE$38:$BE$49, ROWS($CD$4:CD71)-ROWS($AK$38:$AK$49)-ROWS($AO$38:$AO$49)-ROWS($AS$38:$AS$49)-ROWS($AW$38:$AW$49)-ROWS($BA$38:$BA$49)),IFERROR(INDEX($BI$38:$BI$49, ROWS($CD$4:CD71)-ROWS($AK$38:$AK$49)-ROWS($AO$38:$AO$49)-ROWS($AS$38:$AS$49)-ROWS($AW$38:$AW$49)-ROWS($BA$38:$BA$49)-ROWS($BE$38:$BE$49)), "")))))))</f>
        <v/>
      </c>
      <c r="CE73" s="316" t="str">
        <f t="shared" ca="1" si="193"/>
        <v/>
      </c>
      <c r="CF73" s="413" t="str">
        <f t="shared" ca="1" si="194"/>
        <v/>
      </c>
      <c r="CG73" s="412" t="str">
        <f ca="1">IF(OR(CH73="",CH73=0),"",MAX(CG$5:CG72)+1)</f>
        <v/>
      </c>
      <c r="CH73" s="316" t="str">
        <f ca="1">IFERROR(INDEX($AJ$54:$AJ$65, ROWS($CH$4:CH71)), IFERROR(INDEX($AN$54:$AN$65, ROWS($CH$4:CH71)-ROWS($AJ$54:$AJ$65)), IFERROR(INDEX($AR$54:$AR$65, ROWS($CH$4:CH71)-ROWS($AJ$54:$AJ$65)-ROWS($AN$54:$AN$65)),IFERROR(INDEX($AV$54:$AV$65, ROWS($CH$4:CH71)-ROWS($AJ$54:$AJ$65)-ROWS($AN$54:$AN$65)-ROWS($AR$54:$AR$65)),IFERROR(INDEX($AZ$54:$AZ$65, ROWS($CH$4:CH71)-ROWS($AJ$54:$AJ$65)-ROWS($AN$54:$AN$65)-ROWS($AR$54:$AR$65)-ROWS($AV$54:$AV$65)),IFERROR(INDEX($BD$54:$BD$65, ROWS($CH$4:CH71)-ROWS($AJ$54:$AJ$65)-ROWS($AN$54:$AN$65)-ROWS($AR$54:$AR$65)-ROWS($AV$54:$AV$65)-ROWS($AZ$54:$AZ$65)),IFERROR(INDEX($BH$54:$BH$65, ROWS($CH$4:CH71)-ROWS($AJ$54:$AJ$65)-ROWS($AN$54:$AN$65)-ROWS($AR$54:$AR$65)-ROWS($AV$54:$AV$65)-ROWS($AZ$54:$AZ$65)-ROWS($BD$54:$BD$65)), "")))))))</f>
        <v/>
      </c>
      <c r="CI73" s="316" t="str">
        <f t="shared" ca="1" si="195"/>
        <v/>
      </c>
      <c r="CJ73" s="316" t="str">
        <f ca="1">IF(OR(CK73="",CK73=0),"",MAX(CJ$5:CJ72)+1)</f>
        <v/>
      </c>
      <c r="CK73" s="316" t="str">
        <f ca="1">IFERROR(INDEX($AK$54:$AK$65, ROWS($CK$4:CK71)), IFERROR(INDEX($AO$54:$AO$65, ROWS($CK$4:CK71)-ROWS($AK$54:$AK$65)), IFERROR(INDEX($AS$54:$AS$65, ROWS($CK$4:CK71)-ROWS($AK$54:$AK$65)-ROWS($AO$54:$AO$65)),IFERROR(INDEX($AW$54:$AW$65, ROWS($CK$4:CK71)-ROWS($AK$54:$AK$65)-ROWS($AO$54:$AO$65)-ROWS($AS$54:$AS$65)),IFERROR(INDEX($BA$54:$BA$65, ROWS($CK$4:CK71)-ROWS($AK$54:$AK$65)-ROWS($AO$54:$AO$65)-ROWS($AS$54:$AS$65)-ROWS($AW$54:$AW$65)),IFERROR(INDEX($BE$54:$BE$65, ROWS($CK$4:CK71)-ROWS($AK$54:$AK$65)-ROWS($AO$54:$AO$65)-ROWS($AS$54:$AS$65)-ROWS($AW$54:$AW$65)-ROWS($BA$54:$BA$65)),IFERROR(INDEX($BI$54:$BI$65, ROWS($CK$4:CK71)-ROWS($AK$54:$AK$65)-ROWS($AO$54:$AO$65)-ROWS($AS$54:$AS$65)-ROWS($AW$54:$AW$65)-ROWS($BA$54:$BA$65)-ROWS($BE$54:$BE$65)), "")))))))</f>
        <v/>
      </c>
      <c r="CL73" s="316" t="str">
        <f t="shared" ca="1" si="196"/>
        <v/>
      </c>
      <c r="CM73" s="413" t="str">
        <f t="shared" ca="1" si="197"/>
        <v/>
      </c>
      <c r="CN73" s="412" t="str">
        <f>IF(OR(CO73="",CO73=0),"",MAX(CN$5:CN72)+1)</f>
        <v/>
      </c>
      <c r="CO73" s="316">
        <f>IFERROR(INDEX($AJ$70:$AJ$81, ROWS($CO$4:CO71)), IFERROR(INDEX($AN$70:$AN$81, ROWS($CO$4:CO71)-ROWS($AJ$70:$AJ$81)), IFERROR(INDEX($AR$70:$AR$81, ROWS($CO$4:CO71)-ROWS($AJ$70:$AJ$81)-ROWS($AN$70:$AN$81)),IFERROR(INDEX($AV$70:$AV$81, ROWS($CO$4:CO71)-ROWS($AJ$70:$AJ$81)-ROWS($AN$70:$AN$81)-ROWS($AR$70:$AR$81)),IFERROR(INDEX($AZ$70:$AZ$81, ROWS($CO$4:CO71)-ROWS($AJ$70:$AJ$81)-ROWS($AN$70:$AN$81)-ROWS($AR$70:$AR$81)-ROWS($AV$70:$AV$81)),IFERROR(INDEX($BD$70:$BD$81, ROWS($CO$4:CO71)-ROWS($AJ$70:$AJ$81)-ROWS($AN$70:$AN$81)-ROWS($AR$70:$AR$81)-ROWS($AV$70:$AV$81)-ROWS($AZ$70:$AZ$81)),IFERROR(INDEX($BH$70:$BH$81, ROWS($CO$4:CO71)-ROWS($AJ$70:$AJ$81)-ROWS($AN$70:$AN$81)-ROWS($AR$70:$AR$81)-ROWS($AV$70:$AV$81)-ROWS($AZ$70:$AZ$81)-ROWS($BD$70:$BD$81)), "")))))))</f>
        <v>0</v>
      </c>
      <c r="CP73" s="316" t="str">
        <f t="shared" ca="1" si="198"/>
        <v/>
      </c>
      <c r="CQ73" s="316" t="str">
        <f>IF(OR(CR73="",CR73=0),"",MAX(CQ$5:CQ72)+1)</f>
        <v/>
      </c>
      <c r="CR73" s="316">
        <f>IFERROR(INDEX($AK$70:$AK$81, ROWS($CR$4:CR71)), IFERROR(INDEX($AO$70:$AO$81, ROWS($CR$4:CR71)-ROWS($AK$70:$AK$81)), IFERROR(INDEX($AS$70:$AS$81, ROWS($CR$4:CR71)-ROWS($AK$70:$AK$81)-ROWS($AO$70:$AO$81)),IFERROR(INDEX($AW$70:$AW$81, ROWS($CR$4:CR71)-ROWS($AK$70:$AK$81)-ROWS($AO$70:$AO$81)-ROWS($AS$70:$AS$81)),IFERROR(INDEX($BA$70:$BA$81, ROWS($CR$4:CR71)-ROWS($AK$70:$AK$81)-ROWS($AO$70:$AO$81)-ROWS($AS$70:$AS$81)-ROWS($AW$70:$AW$81)),IFERROR(INDEX($BE$70:$BE$81, ROWS($CR$4:CR71)-ROWS($AK$70:$AK$81)-ROWS($AO$70:$AO$81)-ROWS($AS$70:$AS$81)-ROWS($AW$70:$AW$81)-ROWS($BA$70:$BA$81)),IFERROR(INDEX($BI$70:$BI$81, ROWS($CR$4:CR71)-ROWS($AK$70:$AK$81)-ROWS($AO$70:$AO$81)-ROWS($AS$70:$AS$81)-ROWS($AW$70:$AW$81)-ROWS($BA$70:$BA$81)-ROWS($BE$70:$BE$81)), "")))))))</f>
        <v>0</v>
      </c>
      <c r="CS73" s="316" t="str">
        <f t="shared" ca="1" si="199"/>
        <v/>
      </c>
      <c r="CT73" s="413" t="str">
        <f t="shared" ca="1" si="200"/>
        <v/>
      </c>
      <c r="CU73" s="412" t="str">
        <f>IF(OR(CV73="",CV73=0),"",MAX(CU$5:CU72)+1)</f>
        <v/>
      </c>
      <c r="CV73" s="316" t="str">
        <f>IFERROR(INDEX($AJ$86:$AJ$97, ROWS($CV$4:CV71)), IFERROR(INDEX($AN$86:$AN$97, ROWS($CV$4:CV71)-ROWS($AJ$86:$AJ$97)), ""))</f>
        <v/>
      </c>
      <c r="CW73" s="316" t="str">
        <f t="shared" si="201"/>
        <v/>
      </c>
      <c r="CX73" s="316" t="str">
        <f>IF(OR(CY73="",CY73=0),"",MAX(CX$5:CX72)+1)</f>
        <v/>
      </c>
      <c r="CY73" s="316" t="str">
        <f>IFERROR(INDEX($AK$86:$AK$97, ROWS($CY$4:CY71)), IFERROR(INDEX($AO$86:$AO$97, ROWS($CY$4:CY71)-ROWS($AK$86:$AK$97)), ""))</f>
        <v/>
      </c>
      <c r="CZ73" s="316" t="str">
        <f t="shared" si="202"/>
        <v/>
      </c>
      <c r="DA73" s="413" t="str">
        <f t="shared" si="203"/>
        <v/>
      </c>
      <c r="DC73" s="438" t="str">
        <f ca="1">IF(OR(DD73="",DD73=0),"",MAX(DC$65:DC72)+1)</f>
        <v/>
      </c>
      <c r="DD73" s="434" t="str">
        <f t="shared" ca="1" si="166"/>
        <v/>
      </c>
      <c r="DE73" s="413" t="str">
        <f t="shared" ca="1" si="167"/>
        <v/>
      </c>
      <c r="DF73" s="431">
        <f ca="1">IF(OR(DG73="",DG73=0),"",MAX(DF$65:DF72)+1)</f>
        <v>3</v>
      </c>
      <c r="DG73" s="412" t="str">
        <f t="shared" ca="1" si="168"/>
        <v>Paycheck 1</v>
      </c>
      <c r="DH73" s="413">
        <f t="shared" ca="1" si="169"/>
        <v>850</v>
      </c>
      <c r="DI73" s="412" t="str">
        <f t="shared" ca="1" si="170"/>
        <v/>
      </c>
      <c r="DJ73" s="413" t="str">
        <f t="shared" ca="1" si="171"/>
        <v/>
      </c>
      <c r="DK73" s="412" t="str">
        <f t="shared" ca="1" si="172"/>
        <v/>
      </c>
      <c r="DL73" s="413" t="str">
        <f t="shared" ca="1" si="173"/>
        <v/>
      </c>
      <c r="DM73" s="292"/>
      <c r="DN73" s="292"/>
      <c r="DO73" s="292"/>
      <c r="DP73" s="292"/>
      <c r="DQ73" s="292"/>
      <c r="DR73" s="292"/>
      <c r="DS73" s="292"/>
    </row>
    <row r="74" spans="16:123" x14ac:dyDescent="0.3">
      <c r="AB74" s="395">
        <f ca="1">IFERROR(MATCH($AB$59,OFFSET(Year!$AT$67:$AT$118,AB73,,1000),0)+AB73,"")</f>
        <v>60</v>
      </c>
      <c r="AC74" s="404" t="str">
        <f ca="1">IFERROR(INDEX(Year!$AW$67:$AW$118,AB74),"")</f>
        <v/>
      </c>
      <c r="AD74" s="405" t="str">
        <f ca="1">IFERROR(INDEX(Year!$AU$67:$AU$118,AB74),"")</f>
        <v/>
      </c>
      <c r="AE74" s="406" t="str">
        <f ca="1">IFERROR(INDEX(Year!$AV$67:$AV$118,AB74),"")</f>
        <v/>
      </c>
      <c r="AF74" s="407" t="str">
        <f ca="1">IFERROR(INDEX(Year!$AT$67:$AT$118,AB74),"")</f>
        <v/>
      </c>
      <c r="AI74" s="304" t="str">
        <f t="shared" ca="1" si="183"/>
        <v/>
      </c>
      <c r="AJ74" s="305" t="str">
        <f t="shared" ca="1" si="174"/>
        <v/>
      </c>
      <c r="AK74" s="306" t="str">
        <f t="shared" ca="1" si="175"/>
        <v/>
      </c>
      <c r="AL74" s="307" t="str">
        <f t="shared" ca="1" si="176"/>
        <v/>
      </c>
      <c r="AM74" s="304" t="str">
        <f t="shared" ca="1" si="184"/>
        <v/>
      </c>
      <c r="AN74" s="305" t="str">
        <f t="shared" ca="1" si="177"/>
        <v/>
      </c>
      <c r="AO74" s="306" t="str">
        <f t="shared" ca="1" si="178"/>
        <v/>
      </c>
      <c r="AP74" s="307" t="str">
        <f t="shared" ca="1" si="179"/>
        <v/>
      </c>
      <c r="AQ74" s="304" t="str">
        <f t="shared" ca="1" si="185"/>
        <v/>
      </c>
      <c r="AR74" s="305" t="str">
        <f t="shared" ca="1" si="180"/>
        <v/>
      </c>
      <c r="AS74" s="306" t="str">
        <f t="shared" ca="1" si="181"/>
        <v/>
      </c>
      <c r="AT74" s="307" t="str">
        <f t="shared" ca="1" si="182"/>
        <v/>
      </c>
      <c r="AU74" s="304"/>
      <c r="AV74" s="305"/>
      <c r="AW74" s="306"/>
      <c r="AX74" s="307"/>
      <c r="AY74" s="304"/>
      <c r="AZ74" s="305"/>
      <c r="BA74" s="306"/>
      <c r="BB74" s="307"/>
      <c r="BC74" s="304"/>
      <c r="BD74" s="305"/>
      <c r="BE74" s="306"/>
      <c r="BF74" s="307"/>
      <c r="BG74" s="304"/>
      <c r="BH74" s="305"/>
      <c r="BI74" s="306"/>
      <c r="BJ74" s="307"/>
      <c r="BL74" s="412" t="str">
        <f ca="1">IF(OR(BM74="",BM74=0),"",MAX(BL$5:BL73)+1)</f>
        <v/>
      </c>
      <c r="BM74" s="316" t="str">
        <f ca="1">IFERROR(INDEX($AJ$6:$AJ$17, ROWS(BM$4:$BM72)), IFERROR(INDEX($AN$6:$AN$17, ROWS(BM$4:$BM72)-ROWS($AJ$6:$AJ$17)), IFERROR(INDEX($AR$6:$AR$17, ROWS(BM$4:$BM72)-ROWS($AJ$6:$AJ$17)-ROWS($AN$6:$AN$17)),IFERROR(INDEX($AV$6:$AV$17, ROWS(BM$4:$BM72)-ROWS($AJ$6:$AJ$17)-ROWS($AN$6:$AN$17)-ROWS($AR$6:$AR$17)),IFERROR(INDEX($AZ$6:$AZ$17, ROWS(BM$4:$BM72)-ROWS($AJ$6:$AJ$17)-ROWS($AN$6:$AN$17)-ROWS($AR$6:$AR$17)-ROWS($AV$6:$AV$17)),IFERROR(INDEX($BD$6:$BD$17, ROWS(BM$4:$BM72)-ROWS($AJ$6:$AJ$17)-ROWS($AN$6:$AN$17)-ROWS($AR$6:$AR$17)-ROWS($AV$6:$AV$17)-ROWS($AZ$6:$AZ$17)),IFERROR(INDEX($BH$6:$BH$17, ROWS(BM$4:$BM72)-ROWS($AJ$6:$AJ$17)-ROWS($AN$6:$AN$17)-ROWS($AR$6:$AR$17)-ROWS($AV$6:$AV$17)-ROWS($AZ$6:$AZ$17)-ROWS($BD$6:$BD$17)), "")))))))</f>
        <v/>
      </c>
      <c r="BN74" s="316" t="str">
        <f t="shared" ca="1" si="186"/>
        <v/>
      </c>
      <c r="BO74" s="316" t="str">
        <f ca="1">IF(OR(BP74="",BP74=0),"",MAX(BO$5:BO73)+1)</f>
        <v/>
      </c>
      <c r="BP74" s="316" t="str">
        <f ca="1">IFERROR(INDEX($AK$6:$AK$17, ROWS($BP$4:BP72)), IFERROR(INDEX($AO$6:$AO$17, ROWS($BP$4:BP72)-ROWS($AK$6:$AK$17)), IFERROR(INDEX($AS$6:$AS$17, ROWS($BP$4:BP72)-ROWS($AK$6:$AK$17)-ROWS($AO$6:$AO$17)),IFERROR(INDEX($AW$6:$AW$17, ROWS($BP$4:BP72)-ROWS($AK$6:$AK$17)-ROWS($AO$6:$AO$17)-ROWS($AS$6:$AS$17)),IFERROR(INDEX($BA$6:$BA$17, ROWS($BP$4:BP72)-ROWS($AK$6:$AK$17)-ROWS($AO$6:$AO$17)-ROWS($AS$6:$AS$17)-ROWS($AW$6:$AW$17)),IFERROR(INDEX($BE$6:$BE$17, ROWS($BP$4:BP72)-ROWS($AK$6:$AK$17)-ROWS($AO$6:$AO$17)-ROWS($AS$6:$AS$17)-ROWS($AW$6:$AW$17)-ROWS($BA$6:$BA$17)),IFERROR(INDEX($BI$6:$BI$17, ROWS($BP$4:BP72)-ROWS($AK$6:$AK$17)-ROWS($AO$6:$AO$17)-ROWS($AS$6:$AS$17)-ROWS($AW$6:$AW$17)-ROWS($BA$6:$BA$17)-ROWS($BE$6:$BE$17)), "")))))))</f>
        <v/>
      </c>
      <c r="BQ74" s="316" t="str">
        <f t="shared" ca="1" si="187"/>
        <v/>
      </c>
      <c r="BR74" s="413" t="str">
        <f t="shared" ca="1" si="188"/>
        <v/>
      </c>
      <c r="BS74" s="412" t="str">
        <f ca="1">IF(OR(BT74="",BT74=0),"",MAX(BS$5:BS73)+1)</f>
        <v/>
      </c>
      <c r="BT74" s="316" t="str">
        <f ca="1">IFERROR(INDEX($AJ$22:$AJ$33, ROWS($BT$4:BT72)), IFERROR(INDEX($AN$22:$AN$33, ROWS($BT$4:BT72)-ROWS($AJ$22:$AJ$33)), IFERROR(INDEX($AR$22:$AR$33, ROWS($BT$4:BT72)-ROWS($AJ$22:$AJ$33)-ROWS($AN$22:$AN$33)),IFERROR(INDEX($AV$22:$AV$33, ROWS($BT$4:BT72)-ROWS($AJ$22:$AJ$33)-ROWS($AN$22:$AN$33)-ROWS($AR$22:$AR$33)),IFERROR(INDEX($AZ$22:$AZ$33, ROWS($BT$4:BT72)-ROWS($AJ$22:$AJ$33)-ROWS($AN$22:$AN$33)-ROWS($AR$22:$AR$33)-ROWS($AV$22:$AV$33)),IFERROR(INDEX($BD$22:$BD$33, ROWS($BT$4:BT72)-ROWS($AJ$22:$AJ$33)-ROWS($AN$22:$AN$33)-ROWS($AR$22:$AR$33)-ROWS($AV$22:$AV$33)-ROWS($AZ$22:$AZ$33)),IFERROR(INDEX($BH$22:$BH$33, ROWS($BT$4:BT72)-ROWS($AJ$22:$AJ$33)-ROWS($AN$22:$AN$33)-ROWS($AR$22:$AR$33)-ROWS($AV$22:$AV$33)-ROWS($AZ$22:$AZ$33)-ROWS($BD$22:$BD$33)), "")))))))</f>
        <v/>
      </c>
      <c r="BU74" s="316" t="str">
        <f t="shared" ca="1" si="189"/>
        <v/>
      </c>
      <c r="BV74" s="316" t="str">
        <f ca="1">IF(OR(BW74="",BW74=0),"",MAX(BV$5:BV73)+1)</f>
        <v/>
      </c>
      <c r="BW74" s="316" t="str">
        <f ca="1">IFERROR(INDEX($AK$22:$AK$33, ROWS($BW$4:BW72)), IFERROR(INDEX($AO$22:$AO$33, ROWS($BW$4:BW72)-ROWS($AK$22:$AK$33)), IFERROR(INDEX($AS$22:$AS$33, ROWS($BW$4:BW72)-ROWS($AK$22:$AK$33)-ROWS($AO$22:$AO$33)),IFERROR(INDEX($AW$22:$AW$33, ROWS($BW$4:BW72)-ROWS($AK$22:$AK$33)-ROWS($AO$22:$AO$33)-ROWS($AS$22:$AS$33)),IFERROR(INDEX($BA$22:$BA$33, ROWS($BW$4:BW72)-ROWS($AK$22:$AK$33)-ROWS($AO$22:$AO$33)-ROWS($AS$22:$AS$33)-ROWS($AW$22:$AW$33)),IFERROR(INDEX($BE$22:$BE$33, ROWS($BW$4:BW72)-ROWS($AK$22:$AK$33)-ROWS($AO$22:$AO$33)-ROWS($AS$22:$AS$33)-ROWS($AW$22:$AW$33)-ROWS($BA$22:$BA$33)),IFERROR(INDEX($BI$22:$BI$33, ROWS($BW$4:BW72)-ROWS($AK$22:$AK$33)-ROWS($AO$22:$AO$33)-ROWS($AS$22:$AS$33)-ROWS($AW$22:$AW$33)-ROWS($BA$22:$BA$33)-ROWS($BE$22:$BE$33)), "")))))))</f>
        <v/>
      </c>
      <c r="BX74" s="316" t="str">
        <f t="shared" ca="1" si="190"/>
        <v/>
      </c>
      <c r="BY74" s="413" t="str">
        <f t="shared" ca="1" si="191"/>
        <v/>
      </c>
      <c r="BZ74" s="412" t="str">
        <f ca="1">IF(OR(CA74="",CA74=0),"",MAX(BZ$5:BZ73)+1)</f>
        <v/>
      </c>
      <c r="CA74" s="316" t="str">
        <f ca="1">IFERROR(INDEX($AJ$38:$AJ$49, ROWS($CA$4:CA72)), IFERROR(INDEX($AN$38:$AN$49, ROWS($CA$4:CA72)-ROWS($AJ$38:$AJ$49)), IFERROR(INDEX($AR$38:$AR$49, ROWS($CA$4:CA72)-ROWS($AJ$38:$AJ$49)-ROWS($AN$38:$AN$49)),IFERROR(INDEX($AV$38:$AV$49, ROWS($CA$4:CA72)-ROWS($AJ$38:$AJ$49)-ROWS($AN$38:$AN$49)-ROWS($AR$38:$AR$49)),IFERROR(INDEX($AZ$38:$AZ$49, ROWS($CA$4:CA72)-ROWS($AJ$38:$AJ$49)-ROWS($AN$38:$AN$49)-ROWS($AR$38:$AR$49)-ROWS($AV$38:$AV$49)),IFERROR(INDEX($BD$38:$BD$49, ROWS($CA$4:CA72)-ROWS($AJ$38:$AJ$49)-ROWS($AN$38:$AN$49)-ROWS($AR$38:$AR$49)-ROWS($AV$38:$AV$49)-ROWS($AZ$38:$AZ$49)),IFERROR(INDEX($BH$38:$BH$49, ROWS($CA$4:CA72)-ROWS($AJ$38:$AJ$49)-ROWS($AN$38:$AN$49)-ROWS($AR$38:$AR$49)-ROWS($AV$38:$AV$49)-ROWS($AZ$38:$AZ$49)-ROWS($BD$38:$BD$49)), "")))))))</f>
        <v/>
      </c>
      <c r="CB74" s="316" t="str">
        <f t="shared" ca="1" si="192"/>
        <v/>
      </c>
      <c r="CC74" s="316" t="str">
        <f ca="1">IF(OR(CD74="",CD74=0),"",MAX(CC$5:CC73)+1)</f>
        <v/>
      </c>
      <c r="CD74" s="316" t="str">
        <f ca="1">IFERROR(INDEX($AK$38:$AK$49, ROWS($CD$4:CD72)), IFERROR(INDEX($AO$38:$AO$49, ROWS($CD$4:CD72)-ROWS($AK$38:$AK$49)), IFERROR(INDEX($AS$38:$AS$49, ROWS($CD$4:CD72)-ROWS($AK$38:$AK$49)-ROWS($AO$38:$AO$49)),IFERROR(INDEX($AW$38:$AW$49, ROWS($CD$4:CD72)-ROWS($AK$38:$AK$49)-ROWS($AO$38:$AO$49)-ROWS($AS$38:$AS$49)),IFERROR(INDEX($BA$38:$BA$49, ROWS($CD$4:CD72)-ROWS($AK$38:$AK$49)-ROWS($AO$38:$AO$49)-ROWS($AS$38:$AS$49)-ROWS($AW$38:$AW$49)),IFERROR(INDEX($BE$38:$BE$49, ROWS($CD$4:CD72)-ROWS($AK$38:$AK$49)-ROWS($AO$38:$AO$49)-ROWS($AS$38:$AS$49)-ROWS($AW$38:$AW$49)-ROWS($BA$38:$BA$49)),IFERROR(INDEX($BI$38:$BI$49, ROWS($CD$4:CD72)-ROWS($AK$38:$AK$49)-ROWS($AO$38:$AO$49)-ROWS($AS$38:$AS$49)-ROWS($AW$38:$AW$49)-ROWS($BA$38:$BA$49)-ROWS($BE$38:$BE$49)), "")))))))</f>
        <v/>
      </c>
      <c r="CE74" s="316" t="str">
        <f t="shared" ca="1" si="193"/>
        <v/>
      </c>
      <c r="CF74" s="413" t="str">
        <f t="shared" ca="1" si="194"/>
        <v/>
      </c>
      <c r="CG74" s="412" t="str">
        <f ca="1">IF(OR(CH74="",CH74=0),"",MAX(CG$5:CG73)+1)</f>
        <v/>
      </c>
      <c r="CH74" s="316" t="str">
        <f ca="1">IFERROR(INDEX($AJ$54:$AJ$65, ROWS($CH$4:CH72)), IFERROR(INDEX($AN$54:$AN$65, ROWS($CH$4:CH72)-ROWS($AJ$54:$AJ$65)), IFERROR(INDEX($AR$54:$AR$65, ROWS($CH$4:CH72)-ROWS($AJ$54:$AJ$65)-ROWS($AN$54:$AN$65)),IFERROR(INDEX($AV$54:$AV$65, ROWS($CH$4:CH72)-ROWS($AJ$54:$AJ$65)-ROWS($AN$54:$AN$65)-ROWS($AR$54:$AR$65)),IFERROR(INDEX($AZ$54:$AZ$65, ROWS($CH$4:CH72)-ROWS($AJ$54:$AJ$65)-ROWS($AN$54:$AN$65)-ROWS($AR$54:$AR$65)-ROWS($AV$54:$AV$65)),IFERROR(INDEX($BD$54:$BD$65, ROWS($CH$4:CH72)-ROWS($AJ$54:$AJ$65)-ROWS($AN$54:$AN$65)-ROWS($AR$54:$AR$65)-ROWS($AV$54:$AV$65)-ROWS($AZ$54:$AZ$65)),IFERROR(INDEX($BH$54:$BH$65, ROWS($CH$4:CH72)-ROWS($AJ$54:$AJ$65)-ROWS($AN$54:$AN$65)-ROWS($AR$54:$AR$65)-ROWS($AV$54:$AV$65)-ROWS($AZ$54:$AZ$65)-ROWS($BD$54:$BD$65)), "")))))))</f>
        <v/>
      </c>
      <c r="CI74" s="316" t="str">
        <f t="shared" ca="1" si="195"/>
        <v/>
      </c>
      <c r="CJ74" s="316" t="str">
        <f ca="1">IF(OR(CK74="",CK74=0),"",MAX(CJ$5:CJ73)+1)</f>
        <v/>
      </c>
      <c r="CK74" s="316" t="str">
        <f ca="1">IFERROR(INDEX($AK$54:$AK$65, ROWS($CK$4:CK72)), IFERROR(INDEX($AO$54:$AO$65, ROWS($CK$4:CK72)-ROWS($AK$54:$AK$65)), IFERROR(INDEX($AS$54:$AS$65, ROWS($CK$4:CK72)-ROWS($AK$54:$AK$65)-ROWS($AO$54:$AO$65)),IFERROR(INDEX($AW$54:$AW$65, ROWS($CK$4:CK72)-ROWS($AK$54:$AK$65)-ROWS($AO$54:$AO$65)-ROWS($AS$54:$AS$65)),IFERROR(INDEX($BA$54:$BA$65, ROWS($CK$4:CK72)-ROWS($AK$54:$AK$65)-ROWS($AO$54:$AO$65)-ROWS($AS$54:$AS$65)-ROWS($AW$54:$AW$65)),IFERROR(INDEX($BE$54:$BE$65, ROWS($CK$4:CK72)-ROWS($AK$54:$AK$65)-ROWS($AO$54:$AO$65)-ROWS($AS$54:$AS$65)-ROWS($AW$54:$AW$65)-ROWS($BA$54:$BA$65)),IFERROR(INDEX($BI$54:$BI$65, ROWS($CK$4:CK72)-ROWS($AK$54:$AK$65)-ROWS($AO$54:$AO$65)-ROWS($AS$54:$AS$65)-ROWS($AW$54:$AW$65)-ROWS($BA$54:$BA$65)-ROWS($BE$54:$BE$65)), "")))))))</f>
        <v/>
      </c>
      <c r="CL74" s="316" t="str">
        <f t="shared" ca="1" si="196"/>
        <v/>
      </c>
      <c r="CM74" s="413" t="str">
        <f t="shared" ca="1" si="197"/>
        <v/>
      </c>
      <c r="CN74" s="412" t="str">
        <f>IF(OR(CO74="",CO74=0),"",MAX(CN$5:CN73)+1)</f>
        <v/>
      </c>
      <c r="CO74" s="316">
        <f>IFERROR(INDEX($AJ$70:$AJ$81, ROWS($CO$4:CO72)), IFERROR(INDEX($AN$70:$AN$81, ROWS($CO$4:CO72)-ROWS($AJ$70:$AJ$81)), IFERROR(INDEX($AR$70:$AR$81, ROWS($CO$4:CO72)-ROWS($AJ$70:$AJ$81)-ROWS($AN$70:$AN$81)),IFERROR(INDEX($AV$70:$AV$81, ROWS($CO$4:CO72)-ROWS($AJ$70:$AJ$81)-ROWS($AN$70:$AN$81)-ROWS($AR$70:$AR$81)),IFERROR(INDEX($AZ$70:$AZ$81, ROWS($CO$4:CO72)-ROWS($AJ$70:$AJ$81)-ROWS($AN$70:$AN$81)-ROWS($AR$70:$AR$81)-ROWS($AV$70:$AV$81)),IFERROR(INDEX($BD$70:$BD$81, ROWS($CO$4:CO72)-ROWS($AJ$70:$AJ$81)-ROWS($AN$70:$AN$81)-ROWS($AR$70:$AR$81)-ROWS($AV$70:$AV$81)-ROWS($AZ$70:$AZ$81)),IFERROR(INDEX($BH$70:$BH$81, ROWS($CO$4:CO72)-ROWS($AJ$70:$AJ$81)-ROWS($AN$70:$AN$81)-ROWS($AR$70:$AR$81)-ROWS($AV$70:$AV$81)-ROWS($AZ$70:$AZ$81)-ROWS($BD$70:$BD$81)), "")))))))</f>
        <v>0</v>
      </c>
      <c r="CP74" s="316" t="str">
        <f t="shared" ca="1" si="198"/>
        <v/>
      </c>
      <c r="CQ74" s="316" t="str">
        <f>IF(OR(CR74="",CR74=0),"",MAX(CQ$5:CQ73)+1)</f>
        <v/>
      </c>
      <c r="CR74" s="316">
        <f>IFERROR(INDEX($AK$70:$AK$81, ROWS($CR$4:CR72)), IFERROR(INDEX($AO$70:$AO$81, ROWS($CR$4:CR72)-ROWS($AK$70:$AK$81)), IFERROR(INDEX($AS$70:$AS$81, ROWS($CR$4:CR72)-ROWS($AK$70:$AK$81)-ROWS($AO$70:$AO$81)),IFERROR(INDEX($AW$70:$AW$81, ROWS($CR$4:CR72)-ROWS($AK$70:$AK$81)-ROWS($AO$70:$AO$81)-ROWS($AS$70:$AS$81)),IFERROR(INDEX($BA$70:$BA$81, ROWS($CR$4:CR72)-ROWS($AK$70:$AK$81)-ROWS($AO$70:$AO$81)-ROWS($AS$70:$AS$81)-ROWS($AW$70:$AW$81)),IFERROR(INDEX($BE$70:$BE$81, ROWS($CR$4:CR72)-ROWS($AK$70:$AK$81)-ROWS($AO$70:$AO$81)-ROWS($AS$70:$AS$81)-ROWS($AW$70:$AW$81)-ROWS($BA$70:$BA$81)),IFERROR(INDEX($BI$70:$BI$81, ROWS($CR$4:CR72)-ROWS($AK$70:$AK$81)-ROWS($AO$70:$AO$81)-ROWS($AS$70:$AS$81)-ROWS($AW$70:$AW$81)-ROWS($BA$70:$BA$81)-ROWS($BE$70:$BE$81)), "")))))))</f>
        <v>0</v>
      </c>
      <c r="CS74" s="316" t="str">
        <f t="shared" ca="1" si="199"/>
        <v/>
      </c>
      <c r="CT74" s="413" t="str">
        <f t="shared" ca="1" si="200"/>
        <v/>
      </c>
      <c r="CU74" s="412" t="str">
        <f>IF(OR(CV74="",CV74=0),"",MAX(CU$5:CU73)+1)</f>
        <v/>
      </c>
      <c r="CV74" s="316" t="str">
        <f>IFERROR(INDEX($AJ$86:$AJ$97, ROWS($CV$4:CV72)), IFERROR(INDEX($AN$86:$AN$97, ROWS($CV$4:CV72)-ROWS($AJ$86:$AJ$97)), ""))</f>
        <v/>
      </c>
      <c r="CW74" s="316" t="str">
        <f t="shared" si="201"/>
        <v/>
      </c>
      <c r="CX74" s="316" t="str">
        <f>IF(OR(CY74="",CY74=0),"",MAX(CX$5:CX73)+1)</f>
        <v/>
      </c>
      <c r="CY74" s="316" t="str">
        <f>IFERROR(INDEX($AK$86:$AK$97, ROWS($CY$4:CY72)), IFERROR(INDEX($AO$86:$AO$97, ROWS($CY$4:CY72)-ROWS($AK$86:$AK$97)), ""))</f>
        <v/>
      </c>
      <c r="CZ74" s="316" t="str">
        <f t="shared" si="202"/>
        <v/>
      </c>
      <c r="DA74" s="413" t="str">
        <f t="shared" si="203"/>
        <v/>
      </c>
      <c r="DC74" s="438">
        <f ca="1">IF(OR(DD74="",DD74=0),"",MAX(DC$65:DC73)+1)</f>
        <v>6</v>
      </c>
      <c r="DD74" s="434" t="str">
        <f t="shared" ca="1" si="166"/>
        <v>Car 1 Gas</v>
      </c>
      <c r="DE74" s="413">
        <f t="shared" ca="1" si="167"/>
        <v>50</v>
      </c>
      <c r="DF74" s="431" t="str">
        <f ca="1">IF(OR(DG74="",DG74=0),"",MAX(DF$65:DF73)+1)</f>
        <v/>
      </c>
      <c r="DG74" s="412" t="str">
        <f t="shared" ca="1" si="168"/>
        <v/>
      </c>
      <c r="DH74" s="413" t="str">
        <f t="shared" ca="1" si="169"/>
        <v/>
      </c>
      <c r="DI74" s="412" t="str">
        <f t="shared" ca="1" si="170"/>
        <v/>
      </c>
      <c r="DJ74" s="413" t="str">
        <f t="shared" ca="1" si="171"/>
        <v/>
      </c>
      <c r="DK74" s="412" t="str">
        <f t="shared" ca="1" si="172"/>
        <v/>
      </c>
      <c r="DL74" s="413" t="str">
        <f t="shared" ca="1" si="173"/>
        <v/>
      </c>
      <c r="DM74" s="292"/>
      <c r="DN74" s="292"/>
      <c r="DO74" s="292"/>
      <c r="DP74" s="292"/>
      <c r="DQ74" s="292"/>
      <c r="DR74" s="292"/>
      <c r="DS74" s="292"/>
    </row>
    <row r="75" spans="16:123" x14ac:dyDescent="0.3">
      <c r="AB75" s="395">
        <f ca="1">IFERROR(MATCH($AB$59,OFFSET(Year!$AT$67:$AT$118,AB74,,1000),0)+AB74,"")</f>
        <v>61</v>
      </c>
      <c r="AC75" s="404" t="str">
        <f ca="1">IFERROR(INDEX(Year!$AW$67:$AW$118,AB75),"")</f>
        <v/>
      </c>
      <c r="AD75" s="405" t="str">
        <f ca="1">IFERROR(INDEX(Year!$AU$67:$AU$118,AB75),"")</f>
        <v/>
      </c>
      <c r="AE75" s="406" t="str">
        <f ca="1">IFERROR(INDEX(Year!$AV$67:$AV$118,AB75),"")</f>
        <v/>
      </c>
      <c r="AF75" s="407" t="str">
        <f ca="1">IFERROR(INDEX(Year!$AT$67:$AT$118,AB75),"")</f>
        <v/>
      </c>
      <c r="AI75" s="304" t="str">
        <f t="shared" ca="1" si="183"/>
        <v/>
      </c>
      <c r="AJ75" s="305" t="str">
        <f t="shared" ca="1" si="174"/>
        <v/>
      </c>
      <c r="AK75" s="306" t="str">
        <f t="shared" ca="1" si="175"/>
        <v/>
      </c>
      <c r="AL75" s="307" t="str">
        <f t="shared" ca="1" si="176"/>
        <v/>
      </c>
      <c r="AM75" s="304" t="str">
        <f t="shared" ca="1" si="184"/>
        <v/>
      </c>
      <c r="AN75" s="305" t="str">
        <f t="shared" ca="1" si="177"/>
        <v/>
      </c>
      <c r="AO75" s="306" t="str">
        <f t="shared" ca="1" si="178"/>
        <v/>
      </c>
      <c r="AP75" s="307" t="str">
        <f t="shared" ca="1" si="179"/>
        <v/>
      </c>
      <c r="AQ75" s="304" t="str">
        <f t="shared" ca="1" si="185"/>
        <v/>
      </c>
      <c r="AR75" s="305" t="str">
        <f t="shared" ca="1" si="180"/>
        <v/>
      </c>
      <c r="AS75" s="306" t="str">
        <f t="shared" ca="1" si="181"/>
        <v/>
      </c>
      <c r="AT75" s="307" t="str">
        <f t="shared" ca="1" si="182"/>
        <v/>
      </c>
      <c r="AU75" s="304"/>
      <c r="AV75" s="305"/>
      <c r="AW75" s="306"/>
      <c r="AX75" s="307"/>
      <c r="AY75" s="304"/>
      <c r="AZ75" s="305"/>
      <c r="BA75" s="306"/>
      <c r="BB75" s="307"/>
      <c r="BC75" s="304"/>
      <c r="BD75" s="305"/>
      <c r="BE75" s="306"/>
      <c r="BF75" s="307"/>
      <c r="BG75" s="304"/>
      <c r="BH75" s="305"/>
      <c r="BI75" s="306"/>
      <c r="BJ75" s="307"/>
      <c r="BL75" s="412" t="str">
        <f ca="1">IF(OR(BM75="",BM75=0),"",MAX(BL$5:BL74)+1)</f>
        <v/>
      </c>
      <c r="BM75" s="316" t="str">
        <f ca="1">IFERROR(INDEX($AJ$6:$AJ$17, ROWS(BM$4:$BM73)), IFERROR(INDEX($AN$6:$AN$17, ROWS(BM$4:$BM73)-ROWS($AJ$6:$AJ$17)), IFERROR(INDEX($AR$6:$AR$17, ROWS(BM$4:$BM73)-ROWS($AJ$6:$AJ$17)-ROWS($AN$6:$AN$17)),IFERROR(INDEX($AV$6:$AV$17, ROWS(BM$4:$BM73)-ROWS($AJ$6:$AJ$17)-ROWS($AN$6:$AN$17)-ROWS($AR$6:$AR$17)),IFERROR(INDEX($AZ$6:$AZ$17, ROWS(BM$4:$BM73)-ROWS($AJ$6:$AJ$17)-ROWS($AN$6:$AN$17)-ROWS($AR$6:$AR$17)-ROWS($AV$6:$AV$17)),IFERROR(INDEX($BD$6:$BD$17, ROWS(BM$4:$BM73)-ROWS($AJ$6:$AJ$17)-ROWS($AN$6:$AN$17)-ROWS($AR$6:$AR$17)-ROWS($AV$6:$AV$17)-ROWS($AZ$6:$AZ$17)),IFERROR(INDEX($BH$6:$BH$17, ROWS(BM$4:$BM73)-ROWS($AJ$6:$AJ$17)-ROWS($AN$6:$AN$17)-ROWS($AR$6:$AR$17)-ROWS($AV$6:$AV$17)-ROWS($AZ$6:$AZ$17)-ROWS($BD$6:$BD$17)), "")))))))</f>
        <v/>
      </c>
      <c r="BN75" s="316" t="str">
        <f t="shared" ca="1" si="186"/>
        <v/>
      </c>
      <c r="BO75" s="316" t="str">
        <f ca="1">IF(OR(BP75="",BP75=0),"",MAX(BO$5:BO74)+1)</f>
        <v/>
      </c>
      <c r="BP75" s="316" t="str">
        <f ca="1">IFERROR(INDEX($AK$6:$AK$17, ROWS($BP$4:BP73)), IFERROR(INDEX($AO$6:$AO$17, ROWS($BP$4:BP73)-ROWS($AK$6:$AK$17)), IFERROR(INDEX($AS$6:$AS$17, ROWS($BP$4:BP73)-ROWS($AK$6:$AK$17)-ROWS($AO$6:$AO$17)),IFERROR(INDEX($AW$6:$AW$17, ROWS($BP$4:BP73)-ROWS($AK$6:$AK$17)-ROWS($AO$6:$AO$17)-ROWS($AS$6:$AS$17)),IFERROR(INDEX($BA$6:$BA$17, ROWS($BP$4:BP73)-ROWS($AK$6:$AK$17)-ROWS($AO$6:$AO$17)-ROWS($AS$6:$AS$17)-ROWS($AW$6:$AW$17)),IFERROR(INDEX($BE$6:$BE$17, ROWS($BP$4:BP73)-ROWS($AK$6:$AK$17)-ROWS($AO$6:$AO$17)-ROWS($AS$6:$AS$17)-ROWS($AW$6:$AW$17)-ROWS($BA$6:$BA$17)),IFERROR(INDEX($BI$6:$BI$17, ROWS($BP$4:BP73)-ROWS($AK$6:$AK$17)-ROWS($AO$6:$AO$17)-ROWS($AS$6:$AS$17)-ROWS($AW$6:$AW$17)-ROWS($BA$6:$BA$17)-ROWS($BE$6:$BE$17)), "")))))))</f>
        <v/>
      </c>
      <c r="BQ75" s="316" t="str">
        <f t="shared" ca="1" si="187"/>
        <v/>
      </c>
      <c r="BR75" s="413" t="str">
        <f t="shared" ca="1" si="188"/>
        <v/>
      </c>
      <c r="BS75" s="412" t="str">
        <f ca="1">IF(OR(BT75="",BT75=0),"",MAX(BS$5:BS74)+1)</f>
        <v/>
      </c>
      <c r="BT75" s="316" t="str">
        <f ca="1">IFERROR(INDEX($AJ$22:$AJ$33, ROWS($BT$4:BT73)), IFERROR(INDEX($AN$22:$AN$33, ROWS($BT$4:BT73)-ROWS($AJ$22:$AJ$33)), IFERROR(INDEX($AR$22:$AR$33, ROWS($BT$4:BT73)-ROWS($AJ$22:$AJ$33)-ROWS($AN$22:$AN$33)),IFERROR(INDEX($AV$22:$AV$33, ROWS($BT$4:BT73)-ROWS($AJ$22:$AJ$33)-ROWS($AN$22:$AN$33)-ROWS($AR$22:$AR$33)),IFERROR(INDEX($AZ$22:$AZ$33, ROWS($BT$4:BT73)-ROWS($AJ$22:$AJ$33)-ROWS($AN$22:$AN$33)-ROWS($AR$22:$AR$33)-ROWS($AV$22:$AV$33)),IFERROR(INDEX($BD$22:$BD$33, ROWS($BT$4:BT73)-ROWS($AJ$22:$AJ$33)-ROWS($AN$22:$AN$33)-ROWS($AR$22:$AR$33)-ROWS($AV$22:$AV$33)-ROWS($AZ$22:$AZ$33)),IFERROR(INDEX($BH$22:$BH$33, ROWS($BT$4:BT73)-ROWS($AJ$22:$AJ$33)-ROWS($AN$22:$AN$33)-ROWS($AR$22:$AR$33)-ROWS($AV$22:$AV$33)-ROWS($AZ$22:$AZ$33)-ROWS($BD$22:$BD$33)), "")))))))</f>
        <v/>
      </c>
      <c r="BU75" s="316" t="str">
        <f t="shared" ca="1" si="189"/>
        <v/>
      </c>
      <c r="BV75" s="316" t="str">
        <f ca="1">IF(OR(BW75="",BW75=0),"",MAX(BV$5:BV74)+1)</f>
        <v/>
      </c>
      <c r="BW75" s="316" t="str">
        <f ca="1">IFERROR(INDEX($AK$22:$AK$33, ROWS($BW$4:BW73)), IFERROR(INDEX($AO$22:$AO$33, ROWS($BW$4:BW73)-ROWS($AK$22:$AK$33)), IFERROR(INDEX($AS$22:$AS$33, ROWS($BW$4:BW73)-ROWS($AK$22:$AK$33)-ROWS($AO$22:$AO$33)),IFERROR(INDEX($AW$22:$AW$33, ROWS($BW$4:BW73)-ROWS($AK$22:$AK$33)-ROWS($AO$22:$AO$33)-ROWS($AS$22:$AS$33)),IFERROR(INDEX($BA$22:$BA$33, ROWS($BW$4:BW73)-ROWS($AK$22:$AK$33)-ROWS($AO$22:$AO$33)-ROWS($AS$22:$AS$33)-ROWS($AW$22:$AW$33)),IFERROR(INDEX($BE$22:$BE$33, ROWS($BW$4:BW73)-ROWS($AK$22:$AK$33)-ROWS($AO$22:$AO$33)-ROWS($AS$22:$AS$33)-ROWS($AW$22:$AW$33)-ROWS($BA$22:$BA$33)),IFERROR(INDEX($BI$22:$BI$33, ROWS($BW$4:BW73)-ROWS($AK$22:$AK$33)-ROWS($AO$22:$AO$33)-ROWS($AS$22:$AS$33)-ROWS($AW$22:$AW$33)-ROWS($BA$22:$BA$33)-ROWS($BE$22:$BE$33)), "")))))))</f>
        <v/>
      </c>
      <c r="BX75" s="316" t="str">
        <f t="shared" ca="1" si="190"/>
        <v/>
      </c>
      <c r="BY75" s="413" t="str">
        <f t="shared" ca="1" si="191"/>
        <v/>
      </c>
      <c r="BZ75" s="412" t="str">
        <f ca="1">IF(OR(CA75="",CA75=0),"",MAX(BZ$5:BZ74)+1)</f>
        <v/>
      </c>
      <c r="CA75" s="316" t="str">
        <f ca="1">IFERROR(INDEX($AJ$38:$AJ$49, ROWS($CA$4:CA73)), IFERROR(INDEX($AN$38:$AN$49, ROWS($CA$4:CA73)-ROWS($AJ$38:$AJ$49)), IFERROR(INDEX($AR$38:$AR$49, ROWS($CA$4:CA73)-ROWS($AJ$38:$AJ$49)-ROWS($AN$38:$AN$49)),IFERROR(INDEX($AV$38:$AV$49, ROWS($CA$4:CA73)-ROWS($AJ$38:$AJ$49)-ROWS($AN$38:$AN$49)-ROWS($AR$38:$AR$49)),IFERROR(INDEX($AZ$38:$AZ$49, ROWS($CA$4:CA73)-ROWS($AJ$38:$AJ$49)-ROWS($AN$38:$AN$49)-ROWS($AR$38:$AR$49)-ROWS($AV$38:$AV$49)),IFERROR(INDEX($BD$38:$BD$49, ROWS($CA$4:CA73)-ROWS($AJ$38:$AJ$49)-ROWS($AN$38:$AN$49)-ROWS($AR$38:$AR$49)-ROWS($AV$38:$AV$49)-ROWS($AZ$38:$AZ$49)),IFERROR(INDEX($BH$38:$BH$49, ROWS($CA$4:CA73)-ROWS($AJ$38:$AJ$49)-ROWS($AN$38:$AN$49)-ROWS($AR$38:$AR$49)-ROWS($AV$38:$AV$49)-ROWS($AZ$38:$AZ$49)-ROWS($BD$38:$BD$49)), "")))))))</f>
        <v/>
      </c>
      <c r="CB75" s="316" t="str">
        <f t="shared" ca="1" si="192"/>
        <v/>
      </c>
      <c r="CC75" s="316" t="str">
        <f ca="1">IF(OR(CD75="",CD75=0),"",MAX(CC$5:CC74)+1)</f>
        <v/>
      </c>
      <c r="CD75" s="316" t="str">
        <f ca="1">IFERROR(INDEX($AK$38:$AK$49, ROWS($CD$4:CD73)), IFERROR(INDEX($AO$38:$AO$49, ROWS($CD$4:CD73)-ROWS($AK$38:$AK$49)), IFERROR(INDEX($AS$38:$AS$49, ROWS($CD$4:CD73)-ROWS($AK$38:$AK$49)-ROWS($AO$38:$AO$49)),IFERROR(INDEX($AW$38:$AW$49, ROWS($CD$4:CD73)-ROWS($AK$38:$AK$49)-ROWS($AO$38:$AO$49)-ROWS($AS$38:$AS$49)),IFERROR(INDEX($BA$38:$BA$49, ROWS($CD$4:CD73)-ROWS($AK$38:$AK$49)-ROWS($AO$38:$AO$49)-ROWS($AS$38:$AS$49)-ROWS($AW$38:$AW$49)),IFERROR(INDEX($BE$38:$BE$49, ROWS($CD$4:CD73)-ROWS($AK$38:$AK$49)-ROWS($AO$38:$AO$49)-ROWS($AS$38:$AS$49)-ROWS($AW$38:$AW$49)-ROWS($BA$38:$BA$49)),IFERROR(INDEX($BI$38:$BI$49, ROWS($CD$4:CD73)-ROWS($AK$38:$AK$49)-ROWS($AO$38:$AO$49)-ROWS($AS$38:$AS$49)-ROWS($AW$38:$AW$49)-ROWS($BA$38:$BA$49)-ROWS($BE$38:$BE$49)), "")))))))</f>
        <v/>
      </c>
      <c r="CE75" s="316" t="str">
        <f t="shared" ca="1" si="193"/>
        <v/>
      </c>
      <c r="CF75" s="413" t="str">
        <f t="shared" ca="1" si="194"/>
        <v/>
      </c>
      <c r="CG75" s="412" t="str">
        <f ca="1">IF(OR(CH75="",CH75=0),"",MAX(CG$5:CG74)+1)</f>
        <v/>
      </c>
      <c r="CH75" s="316" t="str">
        <f ca="1">IFERROR(INDEX($AJ$54:$AJ$65, ROWS($CH$4:CH73)), IFERROR(INDEX($AN$54:$AN$65, ROWS($CH$4:CH73)-ROWS($AJ$54:$AJ$65)), IFERROR(INDEX($AR$54:$AR$65, ROWS($CH$4:CH73)-ROWS($AJ$54:$AJ$65)-ROWS($AN$54:$AN$65)),IFERROR(INDEX($AV$54:$AV$65, ROWS($CH$4:CH73)-ROWS($AJ$54:$AJ$65)-ROWS($AN$54:$AN$65)-ROWS($AR$54:$AR$65)),IFERROR(INDEX($AZ$54:$AZ$65, ROWS($CH$4:CH73)-ROWS($AJ$54:$AJ$65)-ROWS($AN$54:$AN$65)-ROWS($AR$54:$AR$65)-ROWS($AV$54:$AV$65)),IFERROR(INDEX($BD$54:$BD$65, ROWS($CH$4:CH73)-ROWS($AJ$54:$AJ$65)-ROWS($AN$54:$AN$65)-ROWS($AR$54:$AR$65)-ROWS($AV$54:$AV$65)-ROWS($AZ$54:$AZ$65)),IFERROR(INDEX($BH$54:$BH$65, ROWS($CH$4:CH73)-ROWS($AJ$54:$AJ$65)-ROWS($AN$54:$AN$65)-ROWS($AR$54:$AR$65)-ROWS($AV$54:$AV$65)-ROWS($AZ$54:$AZ$65)-ROWS($BD$54:$BD$65)), "")))))))</f>
        <v/>
      </c>
      <c r="CI75" s="316" t="str">
        <f t="shared" ca="1" si="195"/>
        <v/>
      </c>
      <c r="CJ75" s="316" t="str">
        <f ca="1">IF(OR(CK75="",CK75=0),"",MAX(CJ$5:CJ74)+1)</f>
        <v/>
      </c>
      <c r="CK75" s="316" t="str">
        <f ca="1">IFERROR(INDEX($AK$54:$AK$65, ROWS($CK$4:CK73)), IFERROR(INDEX($AO$54:$AO$65, ROWS($CK$4:CK73)-ROWS($AK$54:$AK$65)), IFERROR(INDEX($AS$54:$AS$65, ROWS($CK$4:CK73)-ROWS($AK$54:$AK$65)-ROWS($AO$54:$AO$65)),IFERROR(INDEX($AW$54:$AW$65, ROWS($CK$4:CK73)-ROWS($AK$54:$AK$65)-ROWS($AO$54:$AO$65)-ROWS($AS$54:$AS$65)),IFERROR(INDEX($BA$54:$BA$65, ROWS($CK$4:CK73)-ROWS($AK$54:$AK$65)-ROWS($AO$54:$AO$65)-ROWS($AS$54:$AS$65)-ROWS($AW$54:$AW$65)),IFERROR(INDEX($BE$54:$BE$65, ROWS($CK$4:CK73)-ROWS($AK$54:$AK$65)-ROWS($AO$54:$AO$65)-ROWS($AS$54:$AS$65)-ROWS($AW$54:$AW$65)-ROWS($BA$54:$BA$65)),IFERROR(INDEX($BI$54:$BI$65, ROWS($CK$4:CK73)-ROWS($AK$54:$AK$65)-ROWS($AO$54:$AO$65)-ROWS($AS$54:$AS$65)-ROWS($AW$54:$AW$65)-ROWS($BA$54:$BA$65)-ROWS($BE$54:$BE$65)), "")))))))</f>
        <v/>
      </c>
      <c r="CL75" s="316" t="str">
        <f t="shared" ca="1" si="196"/>
        <v/>
      </c>
      <c r="CM75" s="413" t="str">
        <f t="shared" ca="1" si="197"/>
        <v/>
      </c>
      <c r="CN75" s="412" t="str">
        <f>IF(OR(CO75="",CO75=0),"",MAX(CN$5:CN74)+1)</f>
        <v/>
      </c>
      <c r="CO75" s="316">
        <f>IFERROR(INDEX($AJ$70:$AJ$81, ROWS($CO$4:CO73)), IFERROR(INDEX($AN$70:$AN$81, ROWS($CO$4:CO73)-ROWS($AJ$70:$AJ$81)), IFERROR(INDEX($AR$70:$AR$81, ROWS($CO$4:CO73)-ROWS($AJ$70:$AJ$81)-ROWS($AN$70:$AN$81)),IFERROR(INDEX($AV$70:$AV$81, ROWS($CO$4:CO73)-ROWS($AJ$70:$AJ$81)-ROWS($AN$70:$AN$81)-ROWS($AR$70:$AR$81)),IFERROR(INDEX($AZ$70:$AZ$81, ROWS($CO$4:CO73)-ROWS($AJ$70:$AJ$81)-ROWS($AN$70:$AN$81)-ROWS($AR$70:$AR$81)-ROWS($AV$70:$AV$81)),IFERROR(INDEX($BD$70:$BD$81, ROWS($CO$4:CO73)-ROWS($AJ$70:$AJ$81)-ROWS($AN$70:$AN$81)-ROWS($AR$70:$AR$81)-ROWS($AV$70:$AV$81)-ROWS($AZ$70:$AZ$81)),IFERROR(INDEX($BH$70:$BH$81, ROWS($CO$4:CO73)-ROWS($AJ$70:$AJ$81)-ROWS($AN$70:$AN$81)-ROWS($AR$70:$AR$81)-ROWS($AV$70:$AV$81)-ROWS($AZ$70:$AZ$81)-ROWS($BD$70:$BD$81)), "")))))))</f>
        <v>0</v>
      </c>
      <c r="CP75" s="316" t="str">
        <f t="shared" ca="1" si="198"/>
        <v/>
      </c>
      <c r="CQ75" s="316" t="str">
        <f>IF(OR(CR75="",CR75=0),"",MAX(CQ$5:CQ74)+1)</f>
        <v/>
      </c>
      <c r="CR75" s="316">
        <f>IFERROR(INDEX($AK$70:$AK$81, ROWS($CR$4:CR73)), IFERROR(INDEX($AO$70:$AO$81, ROWS($CR$4:CR73)-ROWS($AK$70:$AK$81)), IFERROR(INDEX($AS$70:$AS$81, ROWS($CR$4:CR73)-ROWS($AK$70:$AK$81)-ROWS($AO$70:$AO$81)),IFERROR(INDEX($AW$70:$AW$81, ROWS($CR$4:CR73)-ROWS($AK$70:$AK$81)-ROWS($AO$70:$AO$81)-ROWS($AS$70:$AS$81)),IFERROR(INDEX($BA$70:$BA$81, ROWS($CR$4:CR73)-ROWS($AK$70:$AK$81)-ROWS($AO$70:$AO$81)-ROWS($AS$70:$AS$81)-ROWS($AW$70:$AW$81)),IFERROR(INDEX($BE$70:$BE$81, ROWS($CR$4:CR73)-ROWS($AK$70:$AK$81)-ROWS($AO$70:$AO$81)-ROWS($AS$70:$AS$81)-ROWS($AW$70:$AW$81)-ROWS($BA$70:$BA$81)),IFERROR(INDEX($BI$70:$BI$81, ROWS($CR$4:CR73)-ROWS($AK$70:$AK$81)-ROWS($AO$70:$AO$81)-ROWS($AS$70:$AS$81)-ROWS($AW$70:$AW$81)-ROWS($BA$70:$BA$81)-ROWS($BE$70:$BE$81)), "")))))))</f>
        <v>0</v>
      </c>
      <c r="CS75" s="316" t="str">
        <f t="shared" ca="1" si="199"/>
        <v/>
      </c>
      <c r="CT75" s="413" t="str">
        <f t="shared" ca="1" si="200"/>
        <v/>
      </c>
      <c r="CU75" s="412" t="str">
        <f>IF(OR(CV75="",CV75=0),"",MAX(CU$5:CU74)+1)</f>
        <v/>
      </c>
      <c r="CV75" s="316" t="str">
        <f>IFERROR(INDEX($AJ$86:$AJ$97, ROWS($CV$4:CV73)), IFERROR(INDEX($AN$86:$AN$97, ROWS($CV$4:CV73)-ROWS($AJ$86:$AJ$97)), ""))</f>
        <v/>
      </c>
      <c r="CW75" s="316" t="str">
        <f t="shared" si="201"/>
        <v/>
      </c>
      <c r="CX75" s="316" t="str">
        <f>IF(OR(CY75="",CY75=0),"",MAX(CX$5:CX74)+1)</f>
        <v/>
      </c>
      <c r="CY75" s="316" t="str">
        <f>IFERROR(INDEX($AK$86:$AK$97, ROWS($CY$4:CY73)), IFERROR(INDEX($AO$86:$AO$97, ROWS($CY$4:CY73)-ROWS($AK$86:$AK$97)), ""))</f>
        <v/>
      </c>
      <c r="CZ75" s="316" t="str">
        <f t="shared" si="202"/>
        <v/>
      </c>
      <c r="DA75" s="413" t="str">
        <f t="shared" si="203"/>
        <v/>
      </c>
      <c r="DC75" s="438" t="str">
        <f ca="1">IF(OR(DD75="",DD75=0),"",MAX(DC$65:DC74)+1)</f>
        <v/>
      </c>
      <c r="DD75" s="434" t="str">
        <f t="shared" ca="1" si="166"/>
        <v/>
      </c>
      <c r="DE75" s="413" t="str">
        <f t="shared" ca="1" si="167"/>
        <v/>
      </c>
      <c r="DF75" s="431" t="str">
        <f ca="1">IF(OR(DG75="",DG75=0),"",MAX(DF$65:DF74)+1)</f>
        <v/>
      </c>
      <c r="DG75" s="412" t="str">
        <f t="shared" ca="1" si="168"/>
        <v/>
      </c>
      <c r="DH75" s="413" t="str">
        <f t="shared" ca="1" si="169"/>
        <v/>
      </c>
      <c r="DI75" s="412" t="str">
        <f t="shared" ca="1" si="170"/>
        <v/>
      </c>
      <c r="DJ75" s="413" t="str">
        <f t="shared" ca="1" si="171"/>
        <v/>
      </c>
      <c r="DK75" s="412" t="str">
        <f t="shared" ca="1" si="172"/>
        <v/>
      </c>
      <c r="DL75" s="413" t="str">
        <f t="shared" ca="1" si="173"/>
        <v/>
      </c>
      <c r="DN75" s="292"/>
      <c r="DO75" s="292"/>
      <c r="DP75" s="292"/>
      <c r="DQ75" s="292"/>
      <c r="DR75" s="292"/>
      <c r="DS75" s="292"/>
    </row>
    <row r="76" spans="16:123" x14ac:dyDescent="0.3">
      <c r="AB76" s="395">
        <f ca="1">IFERROR(MATCH($AB$59,OFFSET(Year!$AT$67:$AT$118,AB75,,1000),0)+AB75,"")</f>
        <v>62</v>
      </c>
      <c r="AC76" s="404" t="str">
        <f ca="1">IFERROR(INDEX(Year!$AW$67:$AW$118,AB76),"")</f>
        <v/>
      </c>
      <c r="AD76" s="405" t="str">
        <f ca="1">IFERROR(INDEX(Year!$AU$67:$AU$118,AB76),"")</f>
        <v/>
      </c>
      <c r="AE76" s="406" t="str">
        <f ca="1">IFERROR(INDEX(Year!$AV$67:$AV$118,AB76),"")</f>
        <v/>
      </c>
      <c r="AF76" s="407" t="str">
        <f ca="1">IFERROR(INDEX(Year!$AT$67:$AT$118,AB76),"")</f>
        <v/>
      </c>
      <c r="AI76" s="304" t="str">
        <f t="shared" ca="1" si="183"/>
        <v/>
      </c>
      <c r="AJ76" s="305" t="str">
        <f t="shared" ca="1" si="174"/>
        <v/>
      </c>
      <c r="AK76" s="306" t="str">
        <f t="shared" ca="1" si="175"/>
        <v/>
      </c>
      <c r="AL76" s="307" t="str">
        <f t="shared" ca="1" si="176"/>
        <v/>
      </c>
      <c r="AM76" s="304" t="str">
        <f t="shared" ca="1" si="184"/>
        <v/>
      </c>
      <c r="AN76" s="305" t="str">
        <f t="shared" ca="1" si="177"/>
        <v/>
      </c>
      <c r="AO76" s="306" t="str">
        <f t="shared" ca="1" si="178"/>
        <v/>
      </c>
      <c r="AP76" s="307" t="str">
        <f t="shared" ca="1" si="179"/>
        <v/>
      </c>
      <c r="AQ76" s="304" t="str">
        <f t="shared" ca="1" si="185"/>
        <v/>
      </c>
      <c r="AR76" s="305" t="str">
        <f t="shared" ca="1" si="180"/>
        <v/>
      </c>
      <c r="AS76" s="306" t="str">
        <f t="shared" ca="1" si="181"/>
        <v/>
      </c>
      <c r="AT76" s="307" t="str">
        <f t="shared" ca="1" si="182"/>
        <v/>
      </c>
      <c r="AU76" s="304"/>
      <c r="AV76" s="305"/>
      <c r="AW76" s="306"/>
      <c r="AX76" s="307"/>
      <c r="AY76" s="304"/>
      <c r="AZ76" s="305"/>
      <c r="BA76" s="306"/>
      <c r="BB76" s="307"/>
      <c r="BC76" s="304"/>
      <c r="BD76" s="305"/>
      <c r="BE76" s="306"/>
      <c r="BF76" s="307"/>
      <c r="BG76" s="304"/>
      <c r="BH76" s="305"/>
      <c r="BI76" s="306"/>
      <c r="BJ76" s="307"/>
      <c r="BL76" s="412" t="str">
        <f ca="1">IF(OR(BM76="",BM76=0),"",MAX(BL$5:BL75)+1)</f>
        <v/>
      </c>
      <c r="BM76" s="316" t="str">
        <f ca="1">IFERROR(INDEX($AJ$6:$AJ$17, ROWS(BM$4:$BM74)), IFERROR(INDEX($AN$6:$AN$17, ROWS(BM$4:$BM74)-ROWS($AJ$6:$AJ$17)), IFERROR(INDEX($AR$6:$AR$17, ROWS(BM$4:$BM74)-ROWS($AJ$6:$AJ$17)-ROWS($AN$6:$AN$17)),IFERROR(INDEX($AV$6:$AV$17, ROWS(BM$4:$BM74)-ROWS($AJ$6:$AJ$17)-ROWS($AN$6:$AN$17)-ROWS($AR$6:$AR$17)),IFERROR(INDEX($AZ$6:$AZ$17, ROWS(BM$4:$BM74)-ROWS($AJ$6:$AJ$17)-ROWS($AN$6:$AN$17)-ROWS($AR$6:$AR$17)-ROWS($AV$6:$AV$17)),IFERROR(INDEX($BD$6:$BD$17, ROWS(BM$4:$BM74)-ROWS($AJ$6:$AJ$17)-ROWS($AN$6:$AN$17)-ROWS($AR$6:$AR$17)-ROWS($AV$6:$AV$17)-ROWS($AZ$6:$AZ$17)),IFERROR(INDEX($BH$6:$BH$17, ROWS(BM$4:$BM74)-ROWS($AJ$6:$AJ$17)-ROWS($AN$6:$AN$17)-ROWS($AR$6:$AR$17)-ROWS($AV$6:$AV$17)-ROWS($AZ$6:$AZ$17)-ROWS($BD$6:$BD$17)), "")))))))</f>
        <v/>
      </c>
      <c r="BN76" s="316" t="str">
        <f t="shared" ca="1" si="186"/>
        <v/>
      </c>
      <c r="BO76" s="316" t="str">
        <f ca="1">IF(OR(BP76="",BP76=0),"",MAX(BO$5:BO75)+1)</f>
        <v/>
      </c>
      <c r="BP76" s="316" t="str">
        <f ca="1">IFERROR(INDEX($AK$6:$AK$17, ROWS($BP$4:BP74)), IFERROR(INDEX($AO$6:$AO$17, ROWS($BP$4:BP74)-ROWS($AK$6:$AK$17)), IFERROR(INDEX($AS$6:$AS$17, ROWS($BP$4:BP74)-ROWS($AK$6:$AK$17)-ROWS($AO$6:$AO$17)),IFERROR(INDEX($AW$6:$AW$17, ROWS($BP$4:BP74)-ROWS($AK$6:$AK$17)-ROWS($AO$6:$AO$17)-ROWS($AS$6:$AS$17)),IFERROR(INDEX($BA$6:$BA$17, ROWS($BP$4:BP74)-ROWS($AK$6:$AK$17)-ROWS($AO$6:$AO$17)-ROWS($AS$6:$AS$17)-ROWS($AW$6:$AW$17)),IFERROR(INDEX($BE$6:$BE$17, ROWS($BP$4:BP74)-ROWS($AK$6:$AK$17)-ROWS($AO$6:$AO$17)-ROWS($AS$6:$AS$17)-ROWS($AW$6:$AW$17)-ROWS($BA$6:$BA$17)),IFERROR(INDEX($BI$6:$BI$17, ROWS($BP$4:BP74)-ROWS($AK$6:$AK$17)-ROWS($AO$6:$AO$17)-ROWS($AS$6:$AS$17)-ROWS($AW$6:$AW$17)-ROWS($BA$6:$BA$17)-ROWS($BE$6:$BE$17)), "")))))))</f>
        <v/>
      </c>
      <c r="BQ76" s="316" t="str">
        <f t="shared" ca="1" si="187"/>
        <v/>
      </c>
      <c r="BR76" s="413" t="str">
        <f t="shared" ca="1" si="188"/>
        <v/>
      </c>
      <c r="BS76" s="412" t="str">
        <f ca="1">IF(OR(BT76="",BT76=0),"",MAX(BS$5:BS75)+1)</f>
        <v/>
      </c>
      <c r="BT76" s="316" t="str">
        <f ca="1">IFERROR(INDEX($AJ$22:$AJ$33, ROWS($BT$4:BT74)), IFERROR(INDEX($AN$22:$AN$33, ROWS($BT$4:BT74)-ROWS($AJ$22:$AJ$33)), IFERROR(INDEX($AR$22:$AR$33, ROWS($BT$4:BT74)-ROWS($AJ$22:$AJ$33)-ROWS($AN$22:$AN$33)),IFERROR(INDEX($AV$22:$AV$33, ROWS($BT$4:BT74)-ROWS($AJ$22:$AJ$33)-ROWS($AN$22:$AN$33)-ROWS($AR$22:$AR$33)),IFERROR(INDEX($AZ$22:$AZ$33, ROWS($BT$4:BT74)-ROWS($AJ$22:$AJ$33)-ROWS($AN$22:$AN$33)-ROWS($AR$22:$AR$33)-ROWS($AV$22:$AV$33)),IFERROR(INDEX($BD$22:$BD$33, ROWS($BT$4:BT74)-ROWS($AJ$22:$AJ$33)-ROWS($AN$22:$AN$33)-ROWS($AR$22:$AR$33)-ROWS($AV$22:$AV$33)-ROWS($AZ$22:$AZ$33)),IFERROR(INDEX($BH$22:$BH$33, ROWS($BT$4:BT74)-ROWS($AJ$22:$AJ$33)-ROWS($AN$22:$AN$33)-ROWS($AR$22:$AR$33)-ROWS($AV$22:$AV$33)-ROWS($AZ$22:$AZ$33)-ROWS($BD$22:$BD$33)), "")))))))</f>
        <v/>
      </c>
      <c r="BU76" s="316" t="str">
        <f t="shared" ca="1" si="189"/>
        <v/>
      </c>
      <c r="BV76" s="316" t="str">
        <f ca="1">IF(OR(BW76="",BW76=0),"",MAX(BV$5:BV75)+1)</f>
        <v/>
      </c>
      <c r="BW76" s="316" t="str">
        <f ca="1">IFERROR(INDEX($AK$22:$AK$33, ROWS($BW$4:BW74)), IFERROR(INDEX($AO$22:$AO$33, ROWS($BW$4:BW74)-ROWS($AK$22:$AK$33)), IFERROR(INDEX($AS$22:$AS$33, ROWS($BW$4:BW74)-ROWS($AK$22:$AK$33)-ROWS($AO$22:$AO$33)),IFERROR(INDEX($AW$22:$AW$33, ROWS($BW$4:BW74)-ROWS($AK$22:$AK$33)-ROWS($AO$22:$AO$33)-ROWS($AS$22:$AS$33)),IFERROR(INDEX($BA$22:$BA$33, ROWS($BW$4:BW74)-ROWS($AK$22:$AK$33)-ROWS($AO$22:$AO$33)-ROWS($AS$22:$AS$33)-ROWS($AW$22:$AW$33)),IFERROR(INDEX($BE$22:$BE$33, ROWS($BW$4:BW74)-ROWS($AK$22:$AK$33)-ROWS($AO$22:$AO$33)-ROWS($AS$22:$AS$33)-ROWS($AW$22:$AW$33)-ROWS($BA$22:$BA$33)),IFERROR(INDEX($BI$22:$BI$33, ROWS($BW$4:BW74)-ROWS($AK$22:$AK$33)-ROWS($AO$22:$AO$33)-ROWS($AS$22:$AS$33)-ROWS($AW$22:$AW$33)-ROWS($BA$22:$BA$33)-ROWS($BE$22:$BE$33)), "")))))))</f>
        <v/>
      </c>
      <c r="BX76" s="316" t="str">
        <f t="shared" ca="1" si="190"/>
        <v/>
      </c>
      <c r="BY76" s="413" t="str">
        <f t="shared" ca="1" si="191"/>
        <v/>
      </c>
      <c r="BZ76" s="412" t="str">
        <f ca="1">IF(OR(CA76="",CA76=0),"",MAX(BZ$5:BZ75)+1)</f>
        <v/>
      </c>
      <c r="CA76" s="316" t="str">
        <f ca="1">IFERROR(INDEX($AJ$38:$AJ$49, ROWS($CA$4:CA74)), IFERROR(INDEX($AN$38:$AN$49, ROWS($CA$4:CA74)-ROWS($AJ$38:$AJ$49)), IFERROR(INDEX($AR$38:$AR$49, ROWS($CA$4:CA74)-ROWS($AJ$38:$AJ$49)-ROWS($AN$38:$AN$49)),IFERROR(INDEX($AV$38:$AV$49, ROWS($CA$4:CA74)-ROWS($AJ$38:$AJ$49)-ROWS($AN$38:$AN$49)-ROWS($AR$38:$AR$49)),IFERROR(INDEX($AZ$38:$AZ$49, ROWS($CA$4:CA74)-ROWS($AJ$38:$AJ$49)-ROWS($AN$38:$AN$49)-ROWS($AR$38:$AR$49)-ROWS($AV$38:$AV$49)),IFERROR(INDEX($BD$38:$BD$49, ROWS($CA$4:CA74)-ROWS($AJ$38:$AJ$49)-ROWS($AN$38:$AN$49)-ROWS($AR$38:$AR$49)-ROWS($AV$38:$AV$49)-ROWS($AZ$38:$AZ$49)),IFERROR(INDEX($BH$38:$BH$49, ROWS($CA$4:CA74)-ROWS($AJ$38:$AJ$49)-ROWS($AN$38:$AN$49)-ROWS($AR$38:$AR$49)-ROWS($AV$38:$AV$49)-ROWS($AZ$38:$AZ$49)-ROWS($BD$38:$BD$49)), "")))))))</f>
        <v/>
      </c>
      <c r="CB76" s="316" t="str">
        <f t="shared" ca="1" si="192"/>
        <v/>
      </c>
      <c r="CC76" s="316" t="str">
        <f ca="1">IF(OR(CD76="",CD76=0),"",MAX(CC$5:CC75)+1)</f>
        <v/>
      </c>
      <c r="CD76" s="316" t="str">
        <f ca="1">IFERROR(INDEX($AK$38:$AK$49, ROWS($CD$4:CD74)), IFERROR(INDEX($AO$38:$AO$49, ROWS($CD$4:CD74)-ROWS($AK$38:$AK$49)), IFERROR(INDEX($AS$38:$AS$49, ROWS($CD$4:CD74)-ROWS($AK$38:$AK$49)-ROWS($AO$38:$AO$49)),IFERROR(INDEX($AW$38:$AW$49, ROWS($CD$4:CD74)-ROWS($AK$38:$AK$49)-ROWS($AO$38:$AO$49)-ROWS($AS$38:$AS$49)),IFERROR(INDEX($BA$38:$BA$49, ROWS($CD$4:CD74)-ROWS($AK$38:$AK$49)-ROWS($AO$38:$AO$49)-ROWS($AS$38:$AS$49)-ROWS($AW$38:$AW$49)),IFERROR(INDEX($BE$38:$BE$49, ROWS($CD$4:CD74)-ROWS($AK$38:$AK$49)-ROWS($AO$38:$AO$49)-ROWS($AS$38:$AS$49)-ROWS($AW$38:$AW$49)-ROWS($BA$38:$BA$49)),IFERROR(INDEX($BI$38:$BI$49, ROWS($CD$4:CD74)-ROWS($AK$38:$AK$49)-ROWS($AO$38:$AO$49)-ROWS($AS$38:$AS$49)-ROWS($AW$38:$AW$49)-ROWS($BA$38:$BA$49)-ROWS($BE$38:$BE$49)), "")))))))</f>
        <v/>
      </c>
      <c r="CE76" s="316" t="str">
        <f t="shared" ca="1" si="193"/>
        <v/>
      </c>
      <c r="CF76" s="413" t="str">
        <f t="shared" ca="1" si="194"/>
        <v/>
      </c>
      <c r="CG76" s="412" t="str">
        <f ca="1">IF(OR(CH76="",CH76=0),"",MAX(CG$5:CG75)+1)</f>
        <v/>
      </c>
      <c r="CH76" s="316" t="str">
        <f ca="1">IFERROR(INDEX($AJ$54:$AJ$65, ROWS($CH$4:CH74)), IFERROR(INDEX($AN$54:$AN$65, ROWS($CH$4:CH74)-ROWS($AJ$54:$AJ$65)), IFERROR(INDEX($AR$54:$AR$65, ROWS($CH$4:CH74)-ROWS($AJ$54:$AJ$65)-ROWS($AN$54:$AN$65)),IFERROR(INDEX($AV$54:$AV$65, ROWS($CH$4:CH74)-ROWS($AJ$54:$AJ$65)-ROWS($AN$54:$AN$65)-ROWS($AR$54:$AR$65)),IFERROR(INDEX($AZ$54:$AZ$65, ROWS($CH$4:CH74)-ROWS($AJ$54:$AJ$65)-ROWS($AN$54:$AN$65)-ROWS($AR$54:$AR$65)-ROWS($AV$54:$AV$65)),IFERROR(INDEX($BD$54:$BD$65, ROWS($CH$4:CH74)-ROWS($AJ$54:$AJ$65)-ROWS($AN$54:$AN$65)-ROWS($AR$54:$AR$65)-ROWS($AV$54:$AV$65)-ROWS($AZ$54:$AZ$65)),IFERROR(INDEX($BH$54:$BH$65, ROWS($CH$4:CH74)-ROWS($AJ$54:$AJ$65)-ROWS($AN$54:$AN$65)-ROWS($AR$54:$AR$65)-ROWS($AV$54:$AV$65)-ROWS($AZ$54:$AZ$65)-ROWS($BD$54:$BD$65)), "")))))))</f>
        <v/>
      </c>
      <c r="CI76" s="316" t="str">
        <f t="shared" ca="1" si="195"/>
        <v/>
      </c>
      <c r="CJ76" s="316" t="str">
        <f ca="1">IF(OR(CK76="",CK76=0),"",MAX(CJ$5:CJ75)+1)</f>
        <v/>
      </c>
      <c r="CK76" s="316" t="str">
        <f ca="1">IFERROR(INDEX($AK$54:$AK$65, ROWS($CK$4:CK74)), IFERROR(INDEX($AO$54:$AO$65, ROWS($CK$4:CK74)-ROWS($AK$54:$AK$65)), IFERROR(INDEX($AS$54:$AS$65, ROWS($CK$4:CK74)-ROWS($AK$54:$AK$65)-ROWS($AO$54:$AO$65)),IFERROR(INDEX($AW$54:$AW$65, ROWS($CK$4:CK74)-ROWS($AK$54:$AK$65)-ROWS($AO$54:$AO$65)-ROWS($AS$54:$AS$65)),IFERROR(INDEX($BA$54:$BA$65, ROWS($CK$4:CK74)-ROWS($AK$54:$AK$65)-ROWS($AO$54:$AO$65)-ROWS($AS$54:$AS$65)-ROWS($AW$54:$AW$65)),IFERROR(INDEX($BE$54:$BE$65, ROWS($CK$4:CK74)-ROWS($AK$54:$AK$65)-ROWS($AO$54:$AO$65)-ROWS($AS$54:$AS$65)-ROWS($AW$54:$AW$65)-ROWS($BA$54:$BA$65)),IFERROR(INDEX($BI$54:$BI$65, ROWS($CK$4:CK74)-ROWS($AK$54:$AK$65)-ROWS($AO$54:$AO$65)-ROWS($AS$54:$AS$65)-ROWS($AW$54:$AW$65)-ROWS($BA$54:$BA$65)-ROWS($BE$54:$BE$65)), "")))))))</f>
        <v/>
      </c>
      <c r="CL76" s="316" t="str">
        <f t="shared" ca="1" si="196"/>
        <v/>
      </c>
      <c r="CM76" s="413" t="str">
        <f t="shared" ca="1" si="197"/>
        <v/>
      </c>
      <c r="CN76" s="412" t="str">
        <f>IF(OR(CO76="",CO76=0),"",MAX(CN$5:CN75)+1)</f>
        <v/>
      </c>
      <c r="CO76" s="316">
        <f>IFERROR(INDEX($AJ$70:$AJ$81, ROWS($CO$4:CO74)), IFERROR(INDEX($AN$70:$AN$81, ROWS($CO$4:CO74)-ROWS($AJ$70:$AJ$81)), IFERROR(INDEX($AR$70:$AR$81, ROWS($CO$4:CO74)-ROWS($AJ$70:$AJ$81)-ROWS($AN$70:$AN$81)),IFERROR(INDEX($AV$70:$AV$81, ROWS($CO$4:CO74)-ROWS($AJ$70:$AJ$81)-ROWS($AN$70:$AN$81)-ROWS($AR$70:$AR$81)),IFERROR(INDEX($AZ$70:$AZ$81, ROWS($CO$4:CO74)-ROWS($AJ$70:$AJ$81)-ROWS($AN$70:$AN$81)-ROWS($AR$70:$AR$81)-ROWS($AV$70:$AV$81)),IFERROR(INDEX($BD$70:$BD$81, ROWS($CO$4:CO74)-ROWS($AJ$70:$AJ$81)-ROWS($AN$70:$AN$81)-ROWS($AR$70:$AR$81)-ROWS($AV$70:$AV$81)-ROWS($AZ$70:$AZ$81)),IFERROR(INDEX($BH$70:$BH$81, ROWS($CO$4:CO74)-ROWS($AJ$70:$AJ$81)-ROWS($AN$70:$AN$81)-ROWS($AR$70:$AR$81)-ROWS($AV$70:$AV$81)-ROWS($AZ$70:$AZ$81)-ROWS($BD$70:$BD$81)), "")))))))</f>
        <v>0</v>
      </c>
      <c r="CP76" s="316" t="str">
        <f t="shared" ca="1" si="198"/>
        <v/>
      </c>
      <c r="CQ76" s="316" t="str">
        <f>IF(OR(CR76="",CR76=0),"",MAX(CQ$5:CQ75)+1)</f>
        <v/>
      </c>
      <c r="CR76" s="316">
        <f>IFERROR(INDEX($AK$70:$AK$81, ROWS($CR$4:CR74)), IFERROR(INDEX($AO$70:$AO$81, ROWS($CR$4:CR74)-ROWS($AK$70:$AK$81)), IFERROR(INDEX($AS$70:$AS$81, ROWS($CR$4:CR74)-ROWS($AK$70:$AK$81)-ROWS($AO$70:$AO$81)),IFERROR(INDEX($AW$70:$AW$81, ROWS($CR$4:CR74)-ROWS($AK$70:$AK$81)-ROWS($AO$70:$AO$81)-ROWS($AS$70:$AS$81)),IFERROR(INDEX($BA$70:$BA$81, ROWS($CR$4:CR74)-ROWS($AK$70:$AK$81)-ROWS($AO$70:$AO$81)-ROWS($AS$70:$AS$81)-ROWS($AW$70:$AW$81)),IFERROR(INDEX($BE$70:$BE$81, ROWS($CR$4:CR74)-ROWS($AK$70:$AK$81)-ROWS($AO$70:$AO$81)-ROWS($AS$70:$AS$81)-ROWS($AW$70:$AW$81)-ROWS($BA$70:$BA$81)),IFERROR(INDEX($BI$70:$BI$81, ROWS($CR$4:CR74)-ROWS($AK$70:$AK$81)-ROWS($AO$70:$AO$81)-ROWS($AS$70:$AS$81)-ROWS($AW$70:$AW$81)-ROWS($BA$70:$BA$81)-ROWS($BE$70:$BE$81)), "")))))))</f>
        <v>0</v>
      </c>
      <c r="CS76" s="316" t="str">
        <f t="shared" ca="1" si="199"/>
        <v/>
      </c>
      <c r="CT76" s="413" t="str">
        <f t="shared" ca="1" si="200"/>
        <v/>
      </c>
      <c r="CU76" s="412" t="str">
        <f>IF(OR(CV76="",CV76=0),"",MAX(CU$5:CU75)+1)</f>
        <v/>
      </c>
      <c r="CV76" s="316" t="str">
        <f>IFERROR(INDEX($AJ$86:$AJ$97, ROWS($CV$4:CV74)), IFERROR(INDEX($AN$86:$AN$97, ROWS($CV$4:CV74)-ROWS($AJ$86:$AJ$97)), ""))</f>
        <v/>
      </c>
      <c r="CW76" s="316" t="str">
        <f t="shared" si="201"/>
        <v/>
      </c>
      <c r="CX76" s="316" t="str">
        <f>IF(OR(CY76="",CY76=0),"",MAX(CX$5:CX75)+1)</f>
        <v/>
      </c>
      <c r="CY76" s="316" t="str">
        <f>IFERROR(INDEX($AK$86:$AK$97, ROWS($CY$4:CY74)), IFERROR(INDEX($AO$86:$AO$97, ROWS($CY$4:CY74)-ROWS($AK$86:$AK$97)), ""))</f>
        <v/>
      </c>
      <c r="CZ76" s="316" t="str">
        <f t="shared" si="202"/>
        <v/>
      </c>
      <c r="DA76" s="413" t="str">
        <f t="shared" si="203"/>
        <v/>
      </c>
      <c r="DC76" s="438" t="str">
        <f ca="1">IF(OR(DD76="",DD76=0),"",MAX(DC$65:DC75)+1)</f>
        <v/>
      </c>
      <c r="DD76" s="434" t="str">
        <f t="shared" ca="1" si="166"/>
        <v/>
      </c>
      <c r="DE76" s="413" t="str">
        <f t="shared" ca="1" si="167"/>
        <v/>
      </c>
      <c r="DF76" s="431" t="str">
        <f ca="1">IF(OR(DG76="",DG76=0),"",MAX(DF$65:DF75)+1)</f>
        <v/>
      </c>
      <c r="DG76" s="412" t="str">
        <f t="shared" ca="1" si="168"/>
        <v/>
      </c>
      <c r="DH76" s="413" t="str">
        <f t="shared" ca="1" si="169"/>
        <v/>
      </c>
      <c r="DI76" s="412" t="str">
        <f t="shared" ca="1" si="170"/>
        <v/>
      </c>
      <c r="DJ76" s="413" t="str">
        <f t="shared" ca="1" si="171"/>
        <v/>
      </c>
      <c r="DK76" s="412" t="str">
        <f t="shared" ca="1" si="172"/>
        <v/>
      </c>
      <c r="DL76" s="413" t="str">
        <f t="shared" ca="1" si="173"/>
        <v/>
      </c>
      <c r="DM76" s="278"/>
    </row>
    <row r="77" spans="16:123" x14ac:dyDescent="0.3">
      <c r="AB77" s="395">
        <f ca="1">IFERROR(MATCH($AB$59,OFFSET(Year!$AT$67:$AT$118,AB76,,1000),0)+AB76,"")</f>
        <v>63</v>
      </c>
      <c r="AC77" s="404" t="str">
        <f ca="1">IFERROR(INDEX(Year!$AW$67:$AW$118,AB77),"")</f>
        <v/>
      </c>
      <c r="AD77" s="405" t="str">
        <f ca="1">IFERROR(INDEX(Year!$AU$67:$AU$118,AB77),"")</f>
        <v/>
      </c>
      <c r="AE77" s="406" t="str">
        <f ca="1">IFERROR(INDEX(Year!$AV$67:$AV$118,AB77),"")</f>
        <v/>
      </c>
      <c r="AF77" s="407" t="str">
        <f ca="1">IFERROR(INDEX(Year!$AT$67:$AT$118,AB77),"")</f>
        <v/>
      </c>
      <c r="AI77" s="304" t="str">
        <f t="shared" ca="1" si="183"/>
        <v/>
      </c>
      <c r="AJ77" s="305" t="str">
        <f t="shared" ca="1" si="174"/>
        <v/>
      </c>
      <c r="AK77" s="306" t="str">
        <f t="shared" ca="1" si="175"/>
        <v/>
      </c>
      <c r="AL77" s="307" t="str">
        <f t="shared" ca="1" si="176"/>
        <v/>
      </c>
      <c r="AM77" s="304" t="str">
        <f t="shared" ca="1" si="184"/>
        <v/>
      </c>
      <c r="AN77" s="305" t="str">
        <f t="shared" ca="1" si="177"/>
        <v/>
      </c>
      <c r="AO77" s="306" t="str">
        <f t="shared" ca="1" si="178"/>
        <v/>
      </c>
      <c r="AP77" s="307" t="str">
        <f t="shared" ca="1" si="179"/>
        <v/>
      </c>
      <c r="AQ77" s="304" t="str">
        <f t="shared" ca="1" si="185"/>
        <v/>
      </c>
      <c r="AR77" s="305" t="str">
        <f t="shared" ca="1" si="180"/>
        <v/>
      </c>
      <c r="AS77" s="306" t="str">
        <f t="shared" ca="1" si="181"/>
        <v/>
      </c>
      <c r="AT77" s="307" t="str">
        <f t="shared" ca="1" si="182"/>
        <v/>
      </c>
      <c r="AU77" s="304"/>
      <c r="AV77" s="305"/>
      <c r="AW77" s="306"/>
      <c r="AX77" s="307"/>
      <c r="AY77" s="304"/>
      <c r="AZ77" s="305"/>
      <c r="BA77" s="306"/>
      <c r="BB77" s="307"/>
      <c r="BC77" s="304"/>
      <c r="BD77" s="305"/>
      <c r="BE77" s="306"/>
      <c r="BF77" s="307"/>
      <c r="BG77" s="304"/>
      <c r="BH77" s="305"/>
      <c r="BI77" s="306"/>
      <c r="BJ77" s="307"/>
      <c r="BL77" s="412" t="str">
        <f ca="1">IF(OR(BM77="",BM77=0),"",MAX(BL$5:BL76)+1)</f>
        <v/>
      </c>
      <c r="BM77" s="316" t="str">
        <f ca="1">IFERROR(INDEX($AJ$6:$AJ$17, ROWS(BM$4:$BM75)), IFERROR(INDEX($AN$6:$AN$17, ROWS(BM$4:$BM75)-ROWS($AJ$6:$AJ$17)), IFERROR(INDEX($AR$6:$AR$17, ROWS(BM$4:$BM75)-ROWS($AJ$6:$AJ$17)-ROWS($AN$6:$AN$17)),IFERROR(INDEX($AV$6:$AV$17, ROWS(BM$4:$BM75)-ROWS($AJ$6:$AJ$17)-ROWS($AN$6:$AN$17)-ROWS($AR$6:$AR$17)),IFERROR(INDEX($AZ$6:$AZ$17, ROWS(BM$4:$BM75)-ROWS($AJ$6:$AJ$17)-ROWS($AN$6:$AN$17)-ROWS($AR$6:$AR$17)-ROWS($AV$6:$AV$17)),IFERROR(INDEX($BD$6:$BD$17, ROWS(BM$4:$BM75)-ROWS($AJ$6:$AJ$17)-ROWS($AN$6:$AN$17)-ROWS($AR$6:$AR$17)-ROWS($AV$6:$AV$17)-ROWS($AZ$6:$AZ$17)),IFERROR(INDEX($BH$6:$BH$17, ROWS(BM$4:$BM75)-ROWS($AJ$6:$AJ$17)-ROWS($AN$6:$AN$17)-ROWS($AR$6:$AR$17)-ROWS($AV$6:$AV$17)-ROWS($AZ$6:$AZ$17)-ROWS($BD$6:$BD$17)), "")))))))</f>
        <v/>
      </c>
      <c r="BN77" s="316" t="str">
        <f t="shared" ca="1" si="186"/>
        <v/>
      </c>
      <c r="BO77" s="316" t="str">
        <f ca="1">IF(OR(BP77="",BP77=0),"",MAX(BO$5:BO76)+1)</f>
        <v/>
      </c>
      <c r="BP77" s="316" t="str">
        <f ca="1">IFERROR(INDEX($AK$6:$AK$17, ROWS($BP$4:BP75)), IFERROR(INDEX($AO$6:$AO$17, ROWS($BP$4:BP75)-ROWS($AK$6:$AK$17)), IFERROR(INDEX($AS$6:$AS$17, ROWS($BP$4:BP75)-ROWS($AK$6:$AK$17)-ROWS($AO$6:$AO$17)),IFERROR(INDEX($AW$6:$AW$17, ROWS($BP$4:BP75)-ROWS($AK$6:$AK$17)-ROWS($AO$6:$AO$17)-ROWS($AS$6:$AS$17)),IFERROR(INDEX($BA$6:$BA$17, ROWS($BP$4:BP75)-ROWS($AK$6:$AK$17)-ROWS($AO$6:$AO$17)-ROWS($AS$6:$AS$17)-ROWS($AW$6:$AW$17)),IFERROR(INDEX($BE$6:$BE$17, ROWS($BP$4:BP75)-ROWS($AK$6:$AK$17)-ROWS($AO$6:$AO$17)-ROWS($AS$6:$AS$17)-ROWS($AW$6:$AW$17)-ROWS($BA$6:$BA$17)),IFERROR(INDEX($BI$6:$BI$17, ROWS($BP$4:BP75)-ROWS($AK$6:$AK$17)-ROWS($AO$6:$AO$17)-ROWS($AS$6:$AS$17)-ROWS($AW$6:$AW$17)-ROWS($BA$6:$BA$17)-ROWS($BE$6:$BE$17)), "")))))))</f>
        <v/>
      </c>
      <c r="BQ77" s="316" t="str">
        <f t="shared" ca="1" si="187"/>
        <v/>
      </c>
      <c r="BR77" s="413" t="str">
        <f t="shared" ca="1" si="188"/>
        <v/>
      </c>
      <c r="BS77" s="412" t="str">
        <f ca="1">IF(OR(BT77="",BT77=0),"",MAX(BS$5:BS76)+1)</f>
        <v/>
      </c>
      <c r="BT77" s="316" t="str">
        <f ca="1">IFERROR(INDEX($AJ$22:$AJ$33, ROWS($BT$4:BT75)), IFERROR(INDEX($AN$22:$AN$33, ROWS($BT$4:BT75)-ROWS($AJ$22:$AJ$33)), IFERROR(INDEX($AR$22:$AR$33, ROWS($BT$4:BT75)-ROWS($AJ$22:$AJ$33)-ROWS($AN$22:$AN$33)),IFERROR(INDEX($AV$22:$AV$33, ROWS($BT$4:BT75)-ROWS($AJ$22:$AJ$33)-ROWS($AN$22:$AN$33)-ROWS($AR$22:$AR$33)),IFERROR(INDEX($AZ$22:$AZ$33, ROWS($BT$4:BT75)-ROWS($AJ$22:$AJ$33)-ROWS($AN$22:$AN$33)-ROWS($AR$22:$AR$33)-ROWS($AV$22:$AV$33)),IFERROR(INDEX($BD$22:$BD$33, ROWS($BT$4:BT75)-ROWS($AJ$22:$AJ$33)-ROWS($AN$22:$AN$33)-ROWS($AR$22:$AR$33)-ROWS($AV$22:$AV$33)-ROWS($AZ$22:$AZ$33)),IFERROR(INDEX($BH$22:$BH$33, ROWS($BT$4:BT75)-ROWS($AJ$22:$AJ$33)-ROWS($AN$22:$AN$33)-ROWS($AR$22:$AR$33)-ROWS($AV$22:$AV$33)-ROWS($AZ$22:$AZ$33)-ROWS($BD$22:$BD$33)), "")))))))</f>
        <v/>
      </c>
      <c r="BU77" s="316" t="str">
        <f t="shared" ca="1" si="189"/>
        <v/>
      </c>
      <c r="BV77" s="316" t="str">
        <f ca="1">IF(OR(BW77="",BW77=0),"",MAX(BV$5:BV76)+1)</f>
        <v/>
      </c>
      <c r="BW77" s="316" t="str">
        <f ca="1">IFERROR(INDEX($AK$22:$AK$33, ROWS($BW$4:BW75)), IFERROR(INDEX($AO$22:$AO$33, ROWS($BW$4:BW75)-ROWS($AK$22:$AK$33)), IFERROR(INDEX($AS$22:$AS$33, ROWS($BW$4:BW75)-ROWS($AK$22:$AK$33)-ROWS($AO$22:$AO$33)),IFERROR(INDEX($AW$22:$AW$33, ROWS($BW$4:BW75)-ROWS($AK$22:$AK$33)-ROWS($AO$22:$AO$33)-ROWS($AS$22:$AS$33)),IFERROR(INDEX($BA$22:$BA$33, ROWS($BW$4:BW75)-ROWS($AK$22:$AK$33)-ROWS($AO$22:$AO$33)-ROWS($AS$22:$AS$33)-ROWS($AW$22:$AW$33)),IFERROR(INDEX($BE$22:$BE$33, ROWS($BW$4:BW75)-ROWS($AK$22:$AK$33)-ROWS($AO$22:$AO$33)-ROWS($AS$22:$AS$33)-ROWS($AW$22:$AW$33)-ROWS($BA$22:$BA$33)),IFERROR(INDEX($BI$22:$BI$33, ROWS($BW$4:BW75)-ROWS($AK$22:$AK$33)-ROWS($AO$22:$AO$33)-ROWS($AS$22:$AS$33)-ROWS($AW$22:$AW$33)-ROWS($BA$22:$BA$33)-ROWS($BE$22:$BE$33)), "")))))))</f>
        <v/>
      </c>
      <c r="BX77" s="316" t="str">
        <f t="shared" ca="1" si="190"/>
        <v/>
      </c>
      <c r="BY77" s="413" t="str">
        <f t="shared" ca="1" si="191"/>
        <v/>
      </c>
      <c r="BZ77" s="412" t="str">
        <f ca="1">IF(OR(CA77="",CA77=0),"",MAX(BZ$5:BZ76)+1)</f>
        <v/>
      </c>
      <c r="CA77" s="316" t="str">
        <f ca="1">IFERROR(INDEX($AJ$38:$AJ$49, ROWS($CA$4:CA75)), IFERROR(INDEX($AN$38:$AN$49, ROWS($CA$4:CA75)-ROWS($AJ$38:$AJ$49)), IFERROR(INDEX($AR$38:$AR$49, ROWS($CA$4:CA75)-ROWS($AJ$38:$AJ$49)-ROWS($AN$38:$AN$49)),IFERROR(INDEX($AV$38:$AV$49, ROWS($CA$4:CA75)-ROWS($AJ$38:$AJ$49)-ROWS($AN$38:$AN$49)-ROWS($AR$38:$AR$49)),IFERROR(INDEX($AZ$38:$AZ$49, ROWS($CA$4:CA75)-ROWS($AJ$38:$AJ$49)-ROWS($AN$38:$AN$49)-ROWS($AR$38:$AR$49)-ROWS($AV$38:$AV$49)),IFERROR(INDEX($BD$38:$BD$49, ROWS($CA$4:CA75)-ROWS($AJ$38:$AJ$49)-ROWS($AN$38:$AN$49)-ROWS($AR$38:$AR$49)-ROWS($AV$38:$AV$49)-ROWS($AZ$38:$AZ$49)),IFERROR(INDEX($BH$38:$BH$49, ROWS($CA$4:CA75)-ROWS($AJ$38:$AJ$49)-ROWS($AN$38:$AN$49)-ROWS($AR$38:$AR$49)-ROWS($AV$38:$AV$49)-ROWS($AZ$38:$AZ$49)-ROWS($BD$38:$BD$49)), "")))))))</f>
        <v/>
      </c>
      <c r="CB77" s="316" t="str">
        <f t="shared" ca="1" si="192"/>
        <v/>
      </c>
      <c r="CC77" s="316" t="str">
        <f ca="1">IF(OR(CD77="",CD77=0),"",MAX(CC$5:CC76)+1)</f>
        <v/>
      </c>
      <c r="CD77" s="316" t="str">
        <f ca="1">IFERROR(INDEX($AK$38:$AK$49, ROWS($CD$4:CD75)), IFERROR(INDEX($AO$38:$AO$49, ROWS($CD$4:CD75)-ROWS($AK$38:$AK$49)), IFERROR(INDEX($AS$38:$AS$49, ROWS($CD$4:CD75)-ROWS($AK$38:$AK$49)-ROWS($AO$38:$AO$49)),IFERROR(INDEX($AW$38:$AW$49, ROWS($CD$4:CD75)-ROWS($AK$38:$AK$49)-ROWS($AO$38:$AO$49)-ROWS($AS$38:$AS$49)),IFERROR(INDEX($BA$38:$BA$49, ROWS($CD$4:CD75)-ROWS($AK$38:$AK$49)-ROWS($AO$38:$AO$49)-ROWS($AS$38:$AS$49)-ROWS($AW$38:$AW$49)),IFERROR(INDEX($BE$38:$BE$49, ROWS($CD$4:CD75)-ROWS($AK$38:$AK$49)-ROWS($AO$38:$AO$49)-ROWS($AS$38:$AS$49)-ROWS($AW$38:$AW$49)-ROWS($BA$38:$BA$49)),IFERROR(INDEX($BI$38:$BI$49, ROWS($CD$4:CD75)-ROWS($AK$38:$AK$49)-ROWS($AO$38:$AO$49)-ROWS($AS$38:$AS$49)-ROWS($AW$38:$AW$49)-ROWS($BA$38:$BA$49)-ROWS($BE$38:$BE$49)), "")))))))</f>
        <v/>
      </c>
      <c r="CE77" s="316" t="str">
        <f t="shared" ca="1" si="193"/>
        <v/>
      </c>
      <c r="CF77" s="413" t="str">
        <f t="shared" ca="1" si="194"/>
        <v/>
      </c>
      <c r="CG77" s="412" t="str">
        <f ca="1">IF(OR(CH77="",CH77=0),"",MAX(CG$5:CG76)+1)</f>
        <v/>
      </c>
      <c r="CH77" s="316" t="str">
        <f ca="1">IFERROR(INDEX($AJ$54:$AJ$65, ROWS($CH$4:CH75)), IFERROR(INDEX($AN$54:$AN$65, ROWS($CH$4:CH75)-ROWS($AJ$54:$AJ$65)), IFERROR(INDEX($AR$54:$AR$65, ROWS($CH$4:CH75)-ROWS($AJ$54:$AJ$65)-ROWS($AN$54:$AN$65)),IFERROR(INDEX($AV$54:$AV$65, ROWS($CH$4:CH75)-ROWS($AJ$54:$AJ$65)-ROWS($AN$54:$AN$65)-ROWS($AR$54:$AR$65)),IFERROR(INDEX($AZ$54:$AZ$65, ROWS($CH$4:CH75)-ROWS($AJ$54:$AJ$65)-ROWS($AN$54:$AN$65)-ROWS($AR$54:$AR$65)-ROWS($AV$54:$AV$65)),IFERROR(INDEX($BD$54:$BD$65, ROWS($CH$4:CH75)-ROWS($AJ$54:$AJ$65)-ROWS($AN$54:$AN$65)-ROWS($AR$54:$AR$65)-ROWS($AV$54:$AV$65)-ROWS($AZ$54:$AZ$65)),IFERROR(INDEX($BH$54:$BH$65, ROWS($CH$4:CH75)-ROWS($AJ$54:$AJ$65)-ROWS($AN$54:$AN$65)-ROWS($AR$54:$AR$65)-ROWS($AV$54:$AV$65)-ROWS($AZ$54:$AZ$65)-ROWS($BD$54:$BD$65)), "")))))))</f>
        <v/>
      </c>
      <c r="CI77" s="316" t="str">
        <f t="shared" ca="1" si="195"/>
        <v/>
      </c>
      <c r="CJ77" s="316" t="str">
        <f ca="1">IF(OR(CK77="",CK77=0),"",MAX(CJ$5:CJ76)+1)</f>
        <v/>
      </c>
      <c r="CK77" s="316" t="str">
        <f ca="1">IFERROR(INDEX($AK$54:$AK$65, ROWS($CK$4:CK75)), IFERROR(INDEX($AO$54:$AO$65, ROWS($CK$4:CK75)-ROWS($AK$54:$AK$65)), IFERROR(INDEX($AS$54:$AS$65, ROWS($CK$4:CK75)-ROWS($AK$54:$AK$65)-ROWS($AO$54:$AO$65)),IFERROR(INDEX($AW$54:$AW$65, ROWS($CK$4:CK75)-ROWS($AK$54:$AK$65)-ROWS($AO$54:$AO$65)-ROWS($AS$54:$AS$65)),IFERROR(INDEX($BA$54:$BA$65, ROWS($CK$4:CK75)-ROWS($AK$54:$AK$65)-ROWS($AO$54:$AO$65)-ROWS($AS$54:$AS$65)-ROWS($AW$54:$AW$65)),IFERROR(INDEX($BE$54:$BE$65, ROWS($CK$4:CK75)-ROWS($AK$54:$AK$65)-ROWS($AO$54:$AO$65)-ROWS($AS$54:$AS$65)-ROWS($AW$54:$AW$65)-ROWS($BA$54:$BA$65)),IFERROR(INDEX($BI$54:$BI$65, ROWS($CK$4:CK75)-ROWS($AK$54:$AK$65)-ROWS($AO$54:$AO$65)-ROWS($AS$54:$AS$65)-ROWS($AW$54:$AW$65)-ROWS($BA$54:$BA$65)-ROWS($BE$54:$BE$65)), "")))))))</f>
        <v/>
      </c>
      <c r="CL77" s="316" t="str">
        <f t="shared" ca="1" si="196"/>
        <v/>
      </c>
      <c r="CM77" s="413" t="str">
        <f t="shared" ca="1" si="197"/>
        <v/>
      </c>
      <c r="CN77" s="412" t="str">
        <f>IF(OR(CO77="",CO77=0),"",MAX(CN$5:CN76)+1)</f>
        <v/>
      </c>
      <c r="CO77" s="316">
        <f>IFERROR(INDEX($AJ$70:$AJ$81, ROWS($CO$4:CO75)), IFERROR(INDEX($AN$70:$AN$81, ROWS($CO$4:CO75)-ROWS($AJ$70:$AJ$81)), IFERROR(INDEX($AR$70:$AR$81, ROWS($CO$4:CO75)-ROWS($AJ$70:$AJ$81)-ROWS($AN$70:$AN$81)),IFERROR(INDEX($AV$70:$AV$81, ROWS($CO$4:CO75)-ROWS($AJ$70:$AJ$81)-ROWS($AN$70:$AN$81)-ROWS($AR$70:$AR$81)),IFERROR(INDEX($AZ$70:$AZ$81, ROWS($CO$4:CO75)-ROWS($AJ$70:$AJ$81)-ROWS($AN$70:$AN$81)-ROWS($AR$70:$AR$81)-ROWS($AV$70:$AV$81)),IFERROR(INDEX($BD$70:$BD$81, ROWS($CO$4:CO75)-ROWS($AJ$70:$AJ$81)-ROWS($AN$70:$AN$81)-ROWS($AR$70:$AR$81)-ROWS($AV$70:$AV$81)-ROWS($AZ$70:$AZ$81)),IFERROR(INDEX($BH$70:$BH$81, ROWS($CO$4:CO75)-ROWS($AJ$70:$AJ$81)-ROWS($AN$70:$AN$81)-ROWS($AR$70:$AR$81)-ROWS($AV$70:$AV$81)-ROWS($AZ$70:$AZ$81)-ROWS($BD$70:$BD$81)), "")))))))</f>
        <v>0</v>
      </c>
      <c r="CP77" s="316" t="str">
        <f t="shared" ca="1" si="198"/>
        <v/>
      </c>
      <c r="CQ77" s="316" t="str">
        <f>IF(OR(CR77="",CR77=0),"",MAX(CQ$5:CQ76)+1)</f>
        <v/>
      </c>
      <c r="CR77" s="316">
        <f>IFERROR(INDEX($AK$70:$AK$81, ROWS($CR$4:CR75)), IFERROR(INDEX($AO$70:$AO$81, ROWS($CR$4:CR75)-ROWS($AK$70:$AK$81)), IFERROR(INDEX($AS$70:$AS$81, ROWS($CR$4:CR75)-ROWS($AK$70:$AK$81)-ROWS($AO$70:$AO$81)),IFERROR(INDEX($AW$70:$AW$81, ROWS($CR$4:CR75)-ROWS($AK$70:$AK$81)-ROWS($AO$70:$AO$81)-ROWS($AS$70:$AS$81)),IFERROR(INDEX($BA$70:$BA$81, ROWS($CR$4:CR75)-ROWS($AK$70:$AK$81)-ROWS($AO$70:$AO$81)-ROWS($AS$70:$AS$81)-ROWS($AW$70:$AW$81)),IFERROR(INDEX($BE$70:$BE$81, ROWS($CR$4:CR75)-ROWS($AK$70:$AK$81)-ROWS($AO$70:$AO$81)-ROWS($AS$70:$AS$81)-ROWS($AW$70:$AW$81)-ROWS($BA$70:$BA$81)),IFERROR(INDEX($BI$70:$BI$81, ROWS($CR$4:CR75)-ROWS($AK$70:$AK$81)-ROWS($AO$70:$AO$81)-ROWS($AS$70:$AS$81)-ROWS($AW$70:$AW$81)-ROWS($BA$70:$BA$81)-ROWS($BE$70:$BE$81)), "")))))))</f>
        <v>0</v>
      </c>
      <c r="CS77" s="316" t="str">
        <f t="shared" ca="1" si="199"/>
        <v/>
      </c>
      <c r="CT77" s="413" t="str">
        <f t="shared" ca="1" si="200"/>
        <v/>
      </c>
      <c r="CU77" s="412" t="str">
        <f>IF(OR(CV77="",CV77=0),"",MAX(CU$5:CU76)+1)</f>
        <v/>
      </c>
      <c r="CV77" s="316" t="str">
        <f>IFERROR(INDEX($AJ$86:$AJ$97, ROWS($CV$4:CV75)), IFERROR(INDEX($AN$86:$AN$97, ROWS($CV$4:CV75)-ROWS($AJ$86:$AJ$97)), ""))</f>
        <v/>
      </c>
      <c r="CW77" s="316" t="str">
        <f t="shared" si="201"/>
        <v/>
      </c>
      <c r="CX77" s="316" t="str">
        <f>IF(OR(CY77="",CY77=0),"",MAX(CX$5:CX76)+1)</f>
        <v/>
      </c>
      <c r="CY77" s="316" t="str">
        <f>IFERROR(INDEX($AK$86:$AK$97, ROWS($CY$4:CY75)), IFERROR(INDEX($AO$86:$AO$97, ROWS($CY$4:CY75)-ROWS($AK$86:$AK$97)), ""))</f>
        <v/>
      </c>
      <c r="CZ77" s="316" t="str">
        <f t="shared" si="202"/>
        <v/>
      </c>
      <c r="DA77" s="413" t="str">
        <f t="shared" si="203"/>
        <v/>
      </c>
      <c r="DC77" s="438" t="str">
        <f ca="1">IF(OR(DD77="",DD77=0),"",MAX(DC$65:DC76)+1)</f>
        <v/>
      </c>
      <c r="DD77" s="435" t="str">
        <f t="shared" ca="1" si="166"/>
        <v/>
      </c>
      <c r="DE77" s="413" t="str">
        <f t="shared" ca="1" si="167"/>
        <v/>
      </c>
      <c r="DF77" s="432" t="str">
        <f ca="1">IF(OR(DG77="",DG77=0),"",MAX(DF$65:DF76)+1)</f>
        <v/>
      </c>
      <c r="DG77" s="414" t="str">
        <f t="shared" ca="1" si="168"/>
        <v/>
      </c>
      <c r="DH77" s="415" t="str">
        <f t="shared" ca="1" si="169"/>
        <v/>
      </c>
      <c r="DI77" s="414" t="str">
        <f t="shared" ca="1" si="170"/>
        <v/>
      </c>
      <c r="DJ77" s="413" t="str">
        <f t="shared" ca="1" si="171"/>
        <v/>
      </c>
      <c r="DK77" s="414" t="str">
        <f t="shared" ca="1" si="172"/>
        <v/>
      </c>
      <c r="DL77" s="415" t="str">
        <f t="shared" ca="1" si="173"/>
        <v/>
      </c>
      <c r="DM77" s="278"/>
      <c r="DN77" s="278"/>
      <c r="DO77" s="278"/>
      <c r="DP77" s="278"/>
      <c r="DQ77" s="278"/>
      <c r="DR77" s="278"/>
      <c r="DS77" s="278"/>
    </row>
    <row r="78" spans="16:123" x14ac:dyDescent="0.3">
      <c r="AB78" s="395">
        <f ca="1">IFERROR(MATCH($AB$59,OFFSET(Year!$AT$67:$AT$118,AB77,,1000),0)+AB77,"")</f>
        <v>64</v>
      </c>
      <c r="AC78" s="404" t="str">
        <f ca="1">IFERROR(INDEX(Year!$AW$67:$AW$118,AB78),"")</f>
        <v/>
      </c>
      <c r="AD78" s="405" t="str">
        <f ca="1">IFERROR(INDEX(Year!$AU$67:$AU$118,AB78),"")</f>
        <v/>
      </c>
      <c r="AE78" s="406" t="str">
        <f ca="1">IFERROR(INDEX(Year!$AV$67:$AV$118,AB78),"")</f>
        <v/>
      </c>
      <c r="AF78" s="407" t="str">
        <f ca="1">IFERROR(INDEX(Year!$AT$67:$AT$118,AB78),"")</f>
        <v/>
      </c>
      <c r="AI78" s="304" t="str">
        <f t="shared" ca="1" si="183"/>
        <v/>
      </c>
      <c r="AJ78" s="305" t="str">
        <f t="shared" ca="1" si="174"/>
        <v/>
      </c>
      <c r="AK78" s="306" t="str">
        <f t="shared" ca="1" si="175"/>
        <v/>
      </c>
      <c r="AL78" s="307" t="str">
        <f t="shared" ca="1" si="176"/>
        <v/>
      </c>
      <c r="AM78" s="304" t="str">
        <f t="shared" ca="1" si="184"/>
        <v/>
      </c>
      <c r="AN78" s="305" t="str">
        <f t="shared" ca="1" si="177"/>
        <v/>
      </c>
      <c r="AO78" s="306" t="str">
        <f t="shared" ca="1" si="178"/>
        <v/>
      </c>
      <c r="AP78" s="307" t="str">
        <f t="shared" ca="1" si="179"/>
        <v/>
      </c>
      <c r="AQ78" s="304" t="str">
        <f t="shared" ca="1" si="185"/>
        <v/>
      </c>
      <c r="AR78" s="305" t="str">
        <f t="shared" ca="1" si="180"/>
        <v/>
      </c>
      <c r="AS78" s="306" t="str">
        <f t="shared" ca="1" si="181"/>
        <v/>
      </c>
      <c r="AT78" s="307" t="str">
        <f t="shared" ca="1" si="182"/>
        <v/>
      </c>
      <c r="AU78" s="304"/>
      <c r="AV78" s="305"/>
      <c r="AW78" s="306"/>
      <c r="AX78" s="307"/>
      <c r="AY78" s="304"/>
      <c r="AZ78" s="305"/>
      <c r="BA78" s="306"/>
      <c r="BB78" s="307"/>
      <c r="BC78" s="304"/>
      <c r="BD78" s="305"/>
      <c r="BE78" s="306"/>
      <c r="BF78" s="307"/>
      <c r="BG78" s="304"/>
      <c r="BH78" s="305"/>
      <c r="BI78" s="306"/>
      <c r="BJ78" s="307"/>
      <c r="BL78" s="412">
        <f ca="1">IF(OR(BM78="",BM78=0),"",MAX(BL$5:BL77)+1)</f>
        <v>8</v>
      </c>
      <c r="BM78" s="316" t="str">
        <f ca="1">IFERROR(INDEX($AJ$6:$AJ$17, ROWS(BM$4:$BM76)), IFERROR(INDEX($AN$6:$AN$17, ROWS(BM$4:$BM76)-ROWS($AJ$6:$AJ$17)), IFERROR(INDEX($AR$6:$AR$17, ROWS(BM$4:$BM76)-ROWS($AJ$6:$AJ$17)-ROWS($AN$6:$AN$17)),IFERROR(INDEX($AV$6:$AV$17, ROWS(BM$4:$BM76)-ROWS($AJ$6:$AJ$17)-ROWS($AN$6:$AN$17)-ROWS($AR$6:$AR$17)),IFERROR(INDEX($AZ$6:$AZ$17, ROWS(BM$4:$BM76)-ROWS($AJ$6:$AJ$17)-ROWS($AN$6:$AN$17)-ROWS($AR$6:$AR$17)-ROWS($AV$6:$AV$17)),IFERROR(INDEX($BD$6:$BD$17, ROWS(BM$4:$BM76)-ROWS($AJ$6:$AJ$17)-ROWS($AN$6:$AN$17)-ROWS($AR$6:$AR$17)-ROWS($AV$6:$AV$17)-ROWS($AZ$6:$AZ$17)),IFERROR(INDEX($BH$6:$BH$17, ROWS(BM$4:$BM76)-ROWS($AJ$6:$AJ$17)-ROWS($AN$6:$AN$17)-ROWS($AR$6:$AR$17)-ROWS($AV$6:$AV$17)-ROWS($AZ$6:$AZ$17)-ROWS($BD$6:$BD$17)), "")))))))</f>
        <v>Life Insurance</v>
      </c>
      <c r="BN78" s="316" t="str">
        <f t="shared" ca="1" si="186"/>
        <v/>
      </c>
      <c r="BO78" s="316">
        <f ca="1">IF(OR(BP78="",BP78=0),"",MAX(BO$5:BO77)+1)</f>
        <v>8</v>
      </c>
      <c r="BP78" s="316">
        <f ca="1">IFERROR(INDEX($AK$6:$AK$17, ROWS($BP$4:BP76)), IFERROR(INDEX($AO$6:$AO$17, ROWS($BP$4:BP76)-ROWS($AK$6:$AK$17)), IFERROR(INDEX($AS$6:$AS$17, ROWS($BP$4:BP76)-ROWS($AK$6:$AK$17)-ROWS($AO$6:$AO$17)),IFERROR(INDEX($AW$6:$AW$17, ROWS($BP$4:BP76)-ROWS($AK$6:$AK$17)-ROWS($AO$6:$AO$17)-ROWS($AS$6:$AS$17)),IFERROR(INDEX($BA$6:$BA$17, ROWS($BP$4:BP76)-ROWS($AK$6:$AK$17)-ROWS($AO$6:$AO$17)-ROWS($AS$6:$AS$17)-ROWS($AW$6:$AW$17)),IFERROR(INDEX($BE$6:$BE$17, ROWS($BP$4:BP76)-ROWS($AK$6:$AK$17)-ROWS($AO$6:$AO$17)-ROWS($AS$6:$AS$17)-ROWS($AW$6:$AW$17)-ROWS($BA$6:$BA$17)),IFERROR(INDEX($BI$6:$BI$17, ROWS($BP$4:BP76)-ROWS($AK$6:$AK$17)-ROWS($AO$6:$AO$17)-ROWS($AS$6:$AS$17)-ROWS($AW$6:$AW$17)-ROWS($BA$6:$BA$17)-ROWS($BE$6:$BE$17)), "")))))))</f>
        <v>70</v>
      </c>
      <c r="BQ78" s="316" t="str">
        <f t="shared" ca="1" si="187"/>
        <v/>
      </c>
      <c r="BR78" s="413" t="str">
        <f t="shared" ca="1" si="188"/>
        <v/>
      </c>
      <c r="BS78" s="412">
        <f ca="1">IF(OR(BT78="",BT78=0),"",MAX(BS$5:BS77)+1)</f>
        <v>8</v>
      </c>
      <c r="BT78" s="316" t="str">
        <f ca="1">IFERROR(INDEX($AJ$22:$AJ$33, ROWS($BT$4:BT76)), IFERROR(INDEX($AN$22:$AN$33, ROWS($BT$4:BT76)-ROWS($AJ$22:$AJ$33)), IFERROR(INDEX($AR$22:$AR$33, ROWS($BT$4:BT76)-ROWS($AJ$22:$AJ$33)-ROWS($AN$22:$AN$33)),IFERROR(INDEX($AV$22:$AV$33, ROWS($BT$4:BT76)-ROWS($AJ$22:$AJ$33)-ROWS($AN$22:$AN$33)-ROWS($AR$22:$AR$33)),IFERROR(INDEX($AZ$22:$AZ$33, ROWS($BT$4:BT76)-ROWS($AJ$22:$AJ$33)-ROWS($AN$22:$AN$33)-ROWS($AR$22:$AR$33)-ROWS($AV$22:$AV$33)),IFERROR(INDEX($BD$22:$BD$33, ROWS($BT$4:BT76)-ROWS($AJ$22:$AJ$33)-ROWS($AN$22:$AN$33)-ROWS($AR$22:$AR$33)-ROWS($AV$22:$AV$33)-ROWS($AZ$22:$AZ$33)),IFERROR(INDEX($BH$22:$BH$33, ROWS($BT$4:BT76)-ROWS($AJ$22:$AJ$33)-ROWS($AN$22:$AN$33)-ROWS($AR$22:$AR$33)-ROWS($AV$22:$AV$33)-ROWS($AZ$22:$AZ$33)-ROWS($BD$22:$BD$33)), "")))))))</f>
        <v>D. Store Card 1</v>
      </c>
      <c r="BU78" s="316" t="str">
        <f t="shared" ca="1" si="189"/>
        <v/>
      </c>
      <c r="BV78" s="316">
        <f ca="1">IF(OR(BW78="",BW78=0),"",MAX(BV$5:BV77)+1)</f>
        <v>8</v>
      </c>
      <c r="BW78" s="316">
        <f ca="1">IFERROR(INDEX($AK$22:$AK$33, ROWS($BW$4:BW76)), IFERROR(INDEX($AO$22:$AO$33, ROWS($BW$4:BW76)-ROWS($AK$22:$AK$33)), IFERROR(INDEX($AS$22:$AS$33, ROWS($BW$4:BW76)-ROWS($AK$22:$AK$33)-ROWS($AO$22:$AO$33)),IFERROR(INDEX($AW$22:$AW$33, ROWS($BW$4:BW76)-ROWS($AK$22:$AK$33)-ROWS($AO$22:$AO$33)-ROWS($AS$22:$AS$33)),IFERROR(INDEX($BA$22:$BA$33, ROWS($BW$4:BW76)-ROWS($AK$22:$AK$33)-ROWS($AO$22:$AO$33)-ROWS($AS$22:$AS$33)-ROWS($AW$22:$AW$33)),IFERROR(INDEX($BE$22:$BE$33, ROWS($BW$4:BW76)-ROWS($AK$22:$AK$33)-ROWS($AO$22:$AO$33)-ROWS($AS$22:$AS$33)-ROWS($AW$22:$AW$33)-ROWS($BA$22:$BA$33)),IFERROR(INDEX($BI$22:$BI$33, ROWS($BW$4:BW76)-ROWS($AK$22:$AK$33)-ROWS($AO$22:$AO$33)-ROWS($AS$22:$AS$33)-ROWS($AW$22:$AW$33)-ROWS($BA$22:$BA$33)-ROWS($BE$22:$BE$33)), "")))))))</f>
        <v>30</v>
      </c>
      <c r="BX78" s="316" t="str">
        <f t="shared" ca="1" si="190"/>
        <v/>
      </c>
      <c r="BY78" s="413" t="str">
        <f t="shared" ca="1" si="191"/>
        <v/>
      </c>
      <c r="BZ78" s="412" t="str">
        <f ca="1">IF(OR(CA78="",CA78=0),"",MAX(BZ$5:BZ77)+1)</f>
        <v/>
      </c>
      <c r="CA78" s="316" t="str">
        <f ca="1">IFERROR(INDEX($AJ$38:$AJ$49, ROWS($CA$4:CA76)), IFERROR(INDEX($AN$38:$AN$49, ROWS($CA$4:CA76)-ROWS($AJ$38:$AJ$49)), IFERROR(INDEX($AR$38:$AR$49, ROWS($CA$4:CA76)-ROWS($AJ$38:$AJ$49)-ROWS($AN$38:$AN$49)),IFERROR(INDEX($AV$38:$AV$49, ROWS($CA$4:CA76)-ROWS($AJ$38:$AJ$49)-ROWS($AN$38:$AN$49)-ROWS($AR$38:$AR$49)),IFERROR(INDEX($AZ$38:$AZ$49, ROWS($CA$4:CA76)-ROWS($AJ$38:$AJ$49)-ROWS($AN$38:$AN$49)-ROWS($AR$38:$AR$49)-ROWS($AV$38:$AV$49)),IFERROR(INDEX($BD$38:$BD$49, ROWS($CA$4:CA76)-ROWS($AJ$38:$AJ$49)-ROWS($AN$38:$AN$49)-ROWS($AR$38:$AR$49)-ROWS($AV$38:$AV$49)-ROWS($AZ$38:$AZ$49)),IFERROR(INDEX($BH$38:$BH$49, ROWS($CA$4:CA76)-ROWS($AJ$38:$AJ$49)-ROWS($AN$38:$AN$49)-ROWS($AR$38:$AR$49)-ROWS($AV$38:$AV$49)-ROWS($AZ$38:$AZ$49)-ROWS($BD$38:$BD$49)), "")))))))</f>
        <v/>
      </c>
      <c r="CB78" s="316" t="str">
        <f t="shared" ca="1" si="192"/>
        <v/>
      </c>
      <c r="CC78" s="316" t="str">
        <f ca="1">IF(OR(CD78="",CD78=0),"",MAX(CC$5:CC77)+1)</f>
        <v/>
      </c>
      <c r="CD78" s="316" t="str">
        <f ca="1">IFERROR(INDEX($AK$38:$AK$49, ROWS($CD$4:CD76)), IFERROR(INDEX($AO$38:$AO$49, ROWS($CD$4:CD76)-ROWS($AK$38:$AK$49)), IFERROR(INDEX($AS$38:$AS$49, ROWS($CD$4:CD76)-ROWS($AK$38:$AK$49)-ROWS($AO$38:$AO$49)),IFERROR(INDEX($AW$38:$AW$49, ROWS($CD$4:CD76)-ROWS($AK$38:$AK$49)-ROWS($AO$38:$AO$49)-ROWS($AS$38:$AS$49)),IFERROR(INDEX($BA$38:$BA$49, ROWS($CD$4:CD76)-ROWS($AK$38:$AK$49)-ROWS($AO$38:$AO$49)-ROWS($AS$38:$AS$49)-ROWS($AW$38:$AW$49)),IFERROR(INDEX($BE$38:$BE$49, ROWS($CD$4:CD76)-ROWS($AK$38:$AK$49)-ROWS($AO$38:$AO$49)-ROWS($AS$38:$AS$49)-ROWS($AW$38:$AW$49)-ROWS($BA$38:$BA$49)),IFERROR(INDEX($BI$38:$BI$49, ROWS($CD$4:CD76)-ROWS($AK$38:$AK$49)-ROWS($AO$38:$AO$49)-ROWS($AS$38:$AS$49)-ROWS($AW$38:$AW$49)-ROWS($BA$38:$BA$49)-ROWS($BE$38:$BE$49)), "")))))))</f>
        <v/>
      </c>
      <c r="CE78" s="316" t="str">
        <f t="shared" ca="1" si="193"/>
        <v/>
      </c>
      <c r="CF78" s="413" t="str">
        <f t="shared" ca="1" si="194"/>
        <v/>
      </c>
      <c r="CG78" s="412">
        <f ca="1">IF(OR(CH78="",CH78=0),"",MAX(CG$5:CG77)+1)</f>
        <v>9</v>
      </c>
      <c r="CH78" s="316" t="str">
        <f ca="1">IFERROR(INDEX($AJ$54:$AJ$65, ROWS($CH$4:CH76)), IFERROR(INDEX($AN$54:$AN$65, ROWS($CH$4:CH76)-ROWS($AJ$54:$AJ$65)), IFERROR(INDEX($AR$54:$AR$65, ROWS($CH$4:CH76)-ROWS($AJ$54:$AJ$65)-ROWS($AN$54:$AN$65)),IFERROR(INDEX($AV$54:$AV$65, ROWS($CH$4:CH76)-ROWS($AJ$54:$AJ$65)-ROWS($AN$54:$AN$65)-ROWS($AR$54:$AR$65)),IFERROR(INDEX($AZ$54:$AZ$65, ROWS($CH$4:CH76)-ROWS($AJ$54:$AJ$65)-ROWS($AN$54:$AN$65)-ROWS($AR$54:$AR$65)-ROWS($AV$54:$AV$65)),IFERROR(INDEX($BD$54:$BD$65, ROWS($CH$4:CH76)-ROWS($AJ$54:$AJ$65)-ROWS($AN$54:$AN$65)-ROWS($AR$54:$AR$65)-ROWS($AV$54:$AV$65)-ROWS($AZ$54:$AZ$65)),IFERROR(INDEX($BH$54:$BH$65, ROWS($CH$4:CH76)-ROWS($AJ$54:$AJ$65)-ROWS($AN$54:$AN$65)-ROWS($AR$54:$AR$65)-ROWS($AV$54:$AV$65)-ROWS($AZ$54:$AZ$65)-ROWS($BD$54:$BD$65)), "")))))))</f>
        <v>Car 1 Gas</v>
      </c>
      <c r="CI78" s="316" t="str">
        <f t="shared" ca="1" si="195"/>
        <v/>
      </c>
      <c r="CJ78" s="316">
        <f ca="1">IF(OR(CK78="",CK78=0),"",MAX(CJ$5:CJ77)+1)</f>
        <v>9</v>
      </c>
      <c r="CK78" s="316">
        <f ca="1">IFERROR(INDEX($AK$54:$AK$65, ROWS($CK$4:CK76)), IFERROR(INDEX($AO$54:$AO$65, ROWS($CK$4:CK76)-ROWS($AK$54:$AK$65)), IFERROR(INDEX($AS$54:$AS$65, ROWS($CK$4:CK76)-ROWS($AK$54:$AK$65)-ROWS($AO$54:$AO$65)),IFERROR(INDEX($AW$54:$AW$65, ROWS($CK$4:CK76)-ROWS($AK$54:$AK$65)-ROWS($AO$54:$AO$65)-ROWS($AS$54:$AS$65)),IFERROR(INDEX($BA$54:$BA$65, ROWS($CK$4:CK76)-ROWS($AK$54:$AK$65)-ROWS($AO$54:$AO$65)-ROWS($AS$54:$AS$65)-ROWS($AW$54:$AW$65)),IFERROR(INDEX($BE$54:$BE$65, ROWS($CK$4:CK76)-ROWS($AK$54:$AK$65)-ROWS($AO$54:$AO$65)-ROWS($AS$54:$AS$65)-ROWS($AW$54:$AW$65)-ROWS($BA$54:$BA$65)),IFERROR(INDEX($BI$54:$BI$65, ROWS($CK$4:CK76)-ROWS($AK$54:$AK$65)-ROWS($AO$54:$AO$65)-ROWS($AS$54:$AS$65)-ROWS($AW$54:$AW$65)-ROWS($BA$54:$BA$65)-ROWS($BE$54:$BE$65)), "")))))))</f>
        <v>50</v>
      </c>
      <c r="CL78" s="316" t="str">
        <f t="shared" ca="1" si="196"/>
        <v/>
      </c>
      <c r="CM78" s="413" t="str">
        <f t="shared" ca="1" si="197"/>
        <v/>
      </c>
      <c r="CN78" s="412" t="str">
        <f>IF(OR(CO78="",CO78=0),"",MAX(CN$5:CN77)+1)</f>
        <v/>
      </c>
      <c r="CO78" s="316">
        <f>IFERROR(INDEX($AJ$70:$AJ$81, ROWS($CO$4:CO76)), IFERROR(INDEX($AN$70:$AN$81, ROWS($CO$4:CO76)-ROWS($AJ$70:$AJ$81)), IFERROR(INDEX($AR$70:$AR$81, ROWS($CO$4:CO76)-ROWS($AJ$70:$AJ$81)-ROWS($AN$70:$AN$81)),IFERROR(INDEX($AV$70:$AV$81, ROWS($CO$4:CO76)-ROWS($AJ$70:$AJ$81)-ROWS($AN$70:$AN$81)-ROWS($AR$70:$AR$81)),IFERROR(INDEX($AZ$70:$AZ$81, ROWS($CO$4:CO76)-ROWS($AJ$70:$AJ$81)-ROWS($AN$70:$AN$81)-ROWS($AR$70:$AR$81)-ROWS($AV$70:$AV$81)),IFERROR(INDEX($BD$70:$BD$81, ROWS($CO$4:CO76)-ROWS($AJ$70:$AJ$81)-ROWS($AN$70:$AN$81)-ROWS($AR$70:$AR$81)-ROWS($AV$70:$AV$81)-ROWS($AZ$70:$AZ$81)),IFERROR(INDEX($BH$70:$BH$81, ROWS($CO$4:CO76)-ROWS($AJ$70:$AJ$81)-ROWS($AN$70:$AN$81)-ROWS($AR$70:$AR$81)-ROWS($AV$70:$AV$81)-ROWS($AZ$70:$AZ$81)-ROWS($BD$70:$BD$81)), "")))))))</f>
        <v>0</v>
      </c>
      <c r="CP78" s="316" t="str">
        <f t="shared" ca="1" si="198"/>
        <v/>
      </c>
      <c r="CQ78" s="316" t="str">
        <f>IF(OR(CR78="",CR78=0),"",MAX(CQ$5:CQ77)+1)</f>
        <v/>
      </c>
      <c r="CR78" s="316">
        <f>IFERROR(INDEX($AK$70:$AK$81, ROWS($CR$4:CR76)), IFERROR(INDEX($AO$70:$AO$81, ROWS($CR$4:CR76)-ROWS($AK$70:$AK$81)), IFERROR(INDEX($AS$70:$AS$81, ROWS($CR$4:CR76)-ROWS($AK$70:$AK$81)-ROWS($AO$70:$AO$81)),IFERROR(INDEX($AW$70:$AW$81, ROWS($CR$4:CR76)-ROWS($AK$70:$AK$81)-ROWS($AO$70:$AO$81)-ROWS($AS$70:$AS$81)),IFERROR(INDEX($BA$70:$BA$81, ROWS($CR$4:CR76)-ROWS($AK$70:$AK$81)-ROWS($AO$70:$AO$81)-ROWS($AS$70:$AS$81)-ROWS($AW$70:$AW$81)),IFERROR(INDEX($BE$70:$BE$81, ROWS($CR$4:CR76)-ROWS($AK$70:$AK$81)-ROWS($AO$70:$AO$81)-ROWS($AS$70:$AS$81)-ROWS($AW$70:$AW$81)-ROWS($BA$70:$BA$81)),IFERROR(INDEX($BI$70:$BI$81, ROWS($CR$4:CR76)-ROWS($AK$70:$AK$81)-ROWS($AO$70:$AO$81)-ROWS($AS$70:$AS$81)-ROWS($AW$70:$AW$81)-ROWS($BA$70:$BA$81)-ROWS($BE$70:$BE$81)), "")))))))</f>
        <v>0</v>
      </c>
      <c r="CS78" s="316" t="str">
        <f t="shared" ca="1" si="199"/>
        <v/>
      </c>
      <c r="CT78" s="413" t="str">
        <f t="shared" ca="1" si="200"/>
        <v/>
      </c>
      <c r="CU78" s="412" t="str">
        <f>IF(OR(CV78="",CV78=0),"",MAX(CU$5:CU77)+1)</f>
        <v/>
      </c>
      <c r="CV78" s="316" t="str">
        <f>IFERROR(INDEX($AJ$86:$AJ$97, ROWS($CV$4:CV76)), IFERROR(INDEX($AN$86:$AN$97, ROWS($CV$4:CV76)-ROWS($AJ$86:$AJ$97)), ""))</f>
        <v/>
      </c>
      <c r="CW78" s="316" t="str">
        <f t="shared" si="201"/>
        <v/>
      </c>
      <c r="CX78" s="316" t="str">
        <f>IF(OR(CY78="",CY78=0),"",MAX(CX$5:CX77)+1)</f>
        <v/>
      </c>
      <c r="CY78" s="316" t="str">
        <f>IFERROR(INDEX($AK$86:$AK$97, ROWS($CY$4:CY76)), IFERROR(INDEX($AO$86:$AO$97, ROWS($CY$4:CY76)-ROWS($AK$86:$AK$97)), ""))</f>
        <v/>
      </c>
      <c r="CZ78" s="316" t="str">
        <f t="shared" si="202"/>
        <v/>
      </c>
      <c r="DA78" s="413" t="str">
        <f t="shared" si="203"/>
        <v/>
      </c>
      <c r="DC78" s="438" t="str">
        <f ca="1">IF(OR(DD78="",DD78=0),"",MAX(DC$65:DC77)+1)</f>
        <v/>
      </c>
      <c r="DD78" s="434" t="str">
        <f t="shared" ca="1" si="166"/>
        <v/>
      </c>
      <c r="DE78" s="413" t="str">
        <f t="shared" ca="1" si="167"/>
        <v/>
      </c>
      <c r="DF78" s="431" t="str">
        <f ca="1">IF(OR(DG78="",DG78=0),"",MAX(DF$65:DF77)+1)</f>
        <v/>
      </c>
      <c r="DG78" s="412" t="str">
        <f t="shared" ca="1" si="168"/>
        <v/>
      </c>
      <c r="DH78" s="413" t="str">
        <f t="shared" ca="1" si="169"/>
        <v/>
      </c>
      <c r="DI78" s="412" t="str">
        <f t="shared" ca="1" si="170"/>
        <v/>
      </c>
      <c r="DJ78" s="413" t="str">
        <f t="shared" ca="1" si="171"/>
        <v/>
      </c>
      <c r="DK78" s="412" t="str">
        <f t="shared" ca="1" si="172"/>
        <v/>
      </c>
      <c r="DL78" s="413" t="str">
        <f t="shared" ca="1" si="173"/>
        <v/>
      </c>
      <c r="DM78" s="278"/>
      <c r="DN78" s="278"/>
      <c r="DO78" s="278"/>
      <c r="DP78" s="278"/>
      <c r="DQ78" s="278"/>
      <c r="DR78" s="278"/>
      <c r="DS78" s="278"/>
    </row>
    <row r="79" spans="16:123" x14ac:dyDescent="0.3">
      <c r="AB79" s="395">
        <f ca="1">IFERROR(MATCH($AB$59,OFFSET(Year!$AT$67:$AT$118,AB78,,1000),0)+AB78,"")</f>
        <v>65</v>
      </c>
      <c r="AC79" s="404" t="str">
        <f ca="1">IFERROR(INDEX(Year!$AW$67:$AW$118,AB79),"")</f>
        <v/>
      </c>
      <c r="AD79" s="405" t="str">
        <f ca="1">IFERROR(INDEX(Year!$AU$67:$AU$118,AB79),"")</f>
        <v/>
      </c>
      <c r="AE79" s="406" t="str">
        <f ca="1">IFERROR(INDEX(Year!$AV$67:$AV$118,AB79),"")</f>
        <v/>
      </c>
      <c r="AF79" s="407" t="str">
        <f ca="1">IFERROR(INDEX(Year!$AT$67:$AT$118,AB79),"")</f>
        <v/>
      </c>
      <c r="AI79" s="302" t="str">
        <f t="shared" ca="1" si="183"/>
        <v/>
      </c>
      <c r="AJ79" s="293" t="str">
        <f t="shared" ca="1" si="174"/>
        <v/>
      </c>
      <c r="AK79" s="293" t="str">
        <f t="shared" ca="1" si="175"/>
        <v/>
      </c>
      <c r="AL79" s="303" t="str">
        <f t="shared" ca="1" si="176"/>
        <v/>
      </c>
      <c r="AM79" s="302" t="str">
        <f t="shared" ca="1" si="184"/>
        <v/>
      </c>
      <c r="AN79" s="293" t="str">
        <f t="shared" ca="1" si="177"/>
        <v/>
      </c>
      <c r="AO79" s="293" t="str">
        <f t="shared" ca="1" si="178"/>
        <v/>
      </c>
      <c r="AP79" s="303" t="str">
        <f t="shared" ca="1" si="179"/>
        <v/>
      </c>
      <c r="AQ79" s="302" t="str">
        <f t="shared" ca="1" si="185"/>
        <v/>
      </c>
      <c r="AR79" s="293" t="str">
        <f t="shared" ca="1" si="180"/>
        <v/>
      </c>
      <c r="AS79" s="293" t="str">
        <f t="shared" ca="1" si="181"/>
        <v/>
      </c>
      <c r="AT79" s="303" t="str">
        <f t="shared" ca="1" si="182"/>
        <v/>
      </c>
      <c r="AU79" s="302"/>
      <c r="AV79" s="293"/>
      <c r="AW79" s="293"/>
      <c r="AX79" s="303"/>
      <c r="AY79" s="302"/>
      <c r="AZ79" s="293"/>
      <c r="BA79" s="293"/>
      <c r="BB79" s="303"/>
      <c r="BC79" s="302"/>
      <c r="BD79" s="293"/>
      <c r="BE79" s="293"/>
      <c r="BF79" s="303"/>
      <c r="BG79" s="302"/>
      <c r="BH79" s="293"/>
      <c r="BI79" s="293"/>
      <c r="BJ79" s="303"/>
      <c r="BL79" s="412" t="str">
        <f ca="1">IF(OR(BM79="",BM79=0),"",MAX(BL$5:BL78)+1)</f>
        <v/>
      </c>
      <c r="BM79" s="316" t="str">
        <f ca="1">IFERROR(INDEX($AJ$6:$AJ$17, ROWS(BM$4:$BM77)), IFERROR(INDEX($AN$6:$AN$17, ROWS(BM$4:$BM77)-ROWS($AJ$6:$AJ$17)), IFERROR(INDEX($AR$6:$AR$17, ROWS(BM$4:$BM77)-ROWS($AJ$6:$AJ$17)-ROWS($AN$6:$AN$17)),IFERROR(INDEX($AV$6:$AV$17, ROWS(BM$4:$BM77)-ROWS($AJ$6:$AJ$17)-ROWS($AN$6:$AN$17)-ROWS($AR$6:$AR$17)),IFERROR(INDEX($AZ$6:$AZ$17, ROWS(BM$4:$BM77)-ROWS($AJ$6:$AJ$17)-ROWS($AN$6:$AN$17)-ROWS($AR$6:$AR$17)-ROWS($AV$6:$AV$17)),IFERROR(INDEX($BD$6:$BD$17, ROWS(BM$4:$BM77)-ROWS($AJ$6:$AJ$17)-ROWS($AN$6:$AN$17)-ROWS($AR$6:$AR$17)-ROWS($AV$6:$AV$17)-ROWS($AZ$6:$AZ$17)),IFERROR(INDEX($BH$6:$BH$17, ROWS(BM$4:$BM77)-ROWS($AJ$6:$AJ$17)-ROWS($AN$6:$AN$17)-ROWS($AR$6:$AR$17)-ROWS($AV$6:$AV$17)-ROWS($AZ$6:$AZ$17)-ROWS($BD$6:$BD$17)), "")))))))</f>
        <v/>
      </c>
      <c r="BN79" s="316" t="str">
        <f t="shared" ca="1" si="186"/>
        <v/>
      </c>
      <c r="BO79" s="316" t="str">
        <f ca="1">IF(OR(BP79="",BP79=0),"",MAX(BO$5:BO78)+1)</f>
        <v/>
      </c>
      <c r="BP79" s="316" t="str">
        <f ca="1">IFERROR(INDEX($AK$6:$AK$17, ROWS($BP$4:BP77)), IFERROR(INDEX($AO$6:$AO$17, ROWS($BP$4:BP77)-ROWS($AK$6:$AK$17)), IFERROR(INDEX($AS$6:$AS$17, ROWS($BP$4:BP77)-ROWS($AK$6:$AK$17)-ROWS($AO$6:$AO$17)),IFERROR(INDEX($AW$6:$AW$17, ROWS($BP$4:BP77)-ROWS($AK$6:$AK$17)-ROWS($AO$6:$AO$17)-ROWS($AS$6:$AS$17)),IFERROR(INDEX($BA$6:$BA$17, ROWS($BP$4:BP77)-ROWS($AK$6:$AK$17)-ROWS($AO$6:$AO$17)-ROWS($AS$6:$AS$17)-ROWS($AW$6:$AW$17)),IFERROR(INDEX($BE$6:$BE$17, ROWS($BP$4:BP77)-ROWS($AK$6:$AK$17)-ROWS($AO$6:$AO$17)-ROWS($AS$6:$AS$17)-ROWS($AW$6:$AW$17)-ROWS($BA$6:$BA$17)),IFERROR(INDEX($BI$6:$BI$17, ROWS($BP$4:BP77)-ROWS($AK$6:$AK$17)-ROWS($AO$6:$AO$17)-ROWS($AS$6:$AS$17)-ROWS($AW$6:$AW$17)-ROWS($BA$6:$BA$17)-ROWS($BE$6:$BE$17)), "")))))))</f>
        <v/>
      </c>
      <c r="BQ79" s="316" t="str">
        <f t="shared" ca="1" si="187"/>
        <v/>
      </c>
      <c r="BR79" s="413" t="str">
        <f t="shared" ca="1" si="188"/>
        <v/>
      </c>
      <c r="BS79" s="412">
        <f ca="1">IF(OR(BT79="",BT79=0),"",MAX(BS$5:BS78)+1)</f>
        <v>9</v>
      </c>
      <c r="BT79" s="316" t="str">
        <f ca="1">IFERROR(INDEX($AJ$22:$AJ$33, ROWS($BT$4:BT77)), IFERROR(INDEX($AN$22:$AN$33, ROWS($BT$4:BT77)-ROWS($AJ$22:$AJ$33)), IFERROR(INDEX($AR$22:$AR$33, ROWS($BT$4:BT77)-ROWS($AJ$22:$AJ$33)-ROWS($AN$22:$AN$33)),IFERROR(INDEX($AV$22:$AV$33, ROWS($BT$4:BT77)-ROWS($AJ$22:$AJ$33)-ROWS($AN$22:$AN$33)-ROWS($AR$22:$AR$33)),IFERROR(INDEX($AZ$22:$AZ$33, ROWS($BT$4:BT77)-ROWS($AJ$22:$AJ$33)-ROWS($AN$22:$AN$33)-ROWS($AR$22:$AR$33)-ROWS($AV$22:$AV$33)),IFERROR(INDEX($BD$22:$BD$33, ROWS($BT$4:BT77)-ROWS($AJ$22:$AJ$33)-ROWS($AN$22:$AN$33)-ROWS($AR$22:$AR$33)-ROWS($AV$22:$AV$33)-ROWS($AZ$22:$AZ$33)),IFERROR(INDEX($BH$22:$BH$33, ROWS($BT$4:BT77)-ROWS($AJ$22:$AJ$33)-ROWS($AN$22:$AN$33)-ROWS($AR$22:$AR$33)-ROWS($AV$22:$AV$33)-ROWS($AZ$22:$AZ$33)-ROWS($BD$22:$BD$33)), "")))))))</f>
        <v>Car 1 Gas</v>
      </c>
      <c r="BU79" s="316" t="str">
        <f t="shared" ca="1" si="189"/>
        <v/>
      </c>
      <c r="BV79" s="316">
        <f ca="1">IF(OR(BW79="",BW79=0),"",MAX(BV$5:BV78)+1)</f>
        <v>9</v>
      </c>
      <c r="BW79" s="316">
        <f ca="1">IFERROR(INDEX($AK$22:$AK$33, ROWS($BW$4:BW77)), IFERROR(INDEX($AO$22:$AO$33, ROWS($BW$4:BW77)-ROWS($AK$22:$AK$33)), IFERROR(INDEX($AS$22:$AS$33, ROWS($BW$4:BW77)-ROWS($AK$22:$AK$33)-ROWS($AO$22:$AO$33)),IFERROR(INDEX($AW$22:$AW$33, ROWS($BW$4:BW77)-ROWS($AK$22:$AK$33)-ROWS($AO$22:$AO$33)-ROWS($AS$22:$AS$33)),IFERROR(INDEX($BA$22:$BA$33, ROWS($BW$4:BW77)-ROWS($AK$22:$AK$33)-ROWS($AO$22:$AO$33)-ROWS($AS$22:$AS$33)-ROWS($AW$22:$AW$33)),IFERROR(INDEX($BE$22:$BE$33, ROWS($BW$4:BW77)-ROWS($AK$22:$AK$33)-ROWS($AO$22:$AO$33)-ROWS($AS$22:$AS$33)-ROWS($AW$22:$AW$33)-ROWS($BA$22:$BA$33)),IFERROR(INDEX($BI$22:$BI$33, ROWS($BW$4:BW77)-ROWS($AK$22:$AK$33)-ROWS($AO$22:$AO$33)-ROWS($AS$22:$AS$33)-ROWS($AW$22:$AW$33)-ROWS($BA$22:$BA$33)-ROWS($BE$22:$BE$33)), "")))))))</f>
        <v>50</v>
      </c>
      <c r="BX79" s="316" t="str">
        <f t="shared" ca="1" si="190"/>
        <v/>
      </c>
      <c r="BY79" s="413" t="str">
        <f t="shared" ca="1" si="191"/>
        <v/>
      </c>
      <c r="BZ79" s="412" t="str">
        <f ca="1">IF(OR(CA79="",CA79=0),"",MAX(BZ$5:BZ78)+1)</f>
        <v/>
      </c>
      <c r="CA79" s="316" t="str">
        <f ca="1">IFERROR(INDEX($AJ$38:$AJ$49, ROWS($CA$4:CA77)), IFERROR(INDEX($AN$38:$AN$49, ROWS($CA$4:CA77)-ROWS($AJ$38:$AJ$49)), IFERROR(INDEX($AR$38:$AR$49, ROWS($CA$4:CA77)-ROWS($AJ$38:$AJ$49)-ROWS($AN$38:$AN$49)),IFERROR(INDEX($AV$38:$AV$49, ROWS($CA$4:CA77)-ROWS($AJ$38:$AJ$49)-ROWS($AN$38:$AN$49)-ROWS($AR$38:$AR$49)),IFERROR(INDEX($AZ$38:$AZ$49, ROWS($CA$4:CA77)-ROWS($AJ$38:$AJ$49)-ROWS($AN$38:$AN$49)-ROWS($AR$38:$AR$49)-ROWS($AV$38:$AV$49)),IFERROR(INDEX($BD$38:$BD$49, ROWS($CA$4:CA77)-ROWS($AJ$38:$AJ$49)-ROWS($AN$38:$AN$49)-ROWS($AR$38:$AR$49)-ROWS($AV$38:$AV$49)-ROWS($AZ$38:$AZ$49)),IFERROR(INDEX($BH$38:$BH$49, ROWS($CA$4:CA77)-ROWS($AJ$38:$AJ$49)-ROWS($AN$38:$AN$49)-ROWS($AR$38:$AR$49)-ROWS($AV$38:$AV$49)-ROWS($AZ$38:$AZ$49)-ROWS($BD$38:$BD$49)), "")))))))</f>
        <v/>
      </c>
      <c r="CB79" s="316" t="str">
        <f t="shared" ca="1" si="192"/>
        <v/>
      </c>
      <c r="CC79" s="316" t="str">
        <f ca="1">IF(OR(CD79="",CD79=0),"",MAX(CC$5:CC78)+1)</f>
        <v/>
      </c>
      <c r="CD79" s="316" t="str">
        <f ca="1">IFERROR(INDEX($AK$38:$AK$49, ROWS($CD$4:CD77)), IFERROR(INDEX($AO$38:$AO$49, ROWS($CD$4:CD77)-ROWS($AK$38:$AK$49)), IFERROR(INDEX($AS$38:$AS$49, ROWS($CD$4:CD77)-ROWS($AK$38:$AK$49)-ROWS($AO$38:$AO$49)),IFERROR(INDEX($AW$38:$AW$49, ROWS($CD$4:CD77)-ROWS($AK$38:$AK$49)-ROWS($AO$38:$AO$49)-ROWS($AS$38:$AS$49)),IFERROR(INDEX($BA$38:$BA$49, ROWS($CD$4:CD77)-ROWS($AK$38:$AK$49)-ROWS($AO$38:$AO$49)-ROWS($AS$38:$AS$49)-ROWS($AW$38:$AW$49)),IFERROR(INDEX($BE$38:$BE$49, ROWS($CD$4:CD77)-ROWS($AK$38:$AK$49)-ROWS($AO$38:$AO$49)-ROWS($AS$38:$AS$49)-ROWS($AW$38:$AW$49)-ROWS($BA$38:$BA$49)),IFERROR(INDEX($BI$38:$BI$49, ROWS($CD$4:CD77)-ROWS($AK$38:$AK$49)-ROWS($AO$38:$AO$49)-ROWS($AS$38:$AS$49)-ROWS($AW$38:$AW$49)-ROWS($BA$38:$BA$49)-ROWS($BE$38:$BE$49)), "")))))))</f>
        <v/>
      </c>
      <c r="CE79" s="316" t="str">
        <f t="shared" ca="1" si="193"/>
        <v/>
      </c>
      <c r="CF79" s="413" t="str">
        <f t="shared" ca="1" si="194"/>
        <v/>
      </c>
      <c r="CG79" s="412" t="str">
        <f ca="1">IF(OR(CH79="",CH79=0),"",MAX(CG$5:CG78)+1)</f>
        <v/>
      </c>
      <c r="CH79" s="316" t="str">
        <f ca="1">IFERROR(INDEX($AJ$54:$AJ$65, ROWS($CH$4:CH77)), IFERROR(INDEX($AN$54:$AN$65, ROWS($CH$4:CH77)-ROWS($AJ$54:$AJ$65)), IFERROR(INDEX($AR$54:$AR$65, ROWS($CH$4:CH77)-ROWS($AJ$54:$AJ$65)-ROWS($AN$54:$AN$65)),IFERROR(INDEX($AV$54:$AV$65, ROWS($CH$4:CH77)-ROWS($AJ$54:$AJ$65)-ROWS($AN$54:$AN$65)-ROWS($AR$54:$AR$65)),IFERROR(INDEX($AZ$54:$AZ$65, ROWS($CH$4:CH77)-ROWS($AJ$54:$AJ$65)-ROWS($AN$54:$AN$65)-ROWS($AR$54:$AR$65)-ROWS($AV$54:$AV$65)),IFERROR(INDEX($BD$54:$BD$65, ROWS($CH$4:CH77)-ROWS($AJ$54:$AJ$65)-ROWS($AN$54:$AN$65)-ROWS($AR$54:$AR$65)-ROWS($AV$54:$AV$65)-ROWS($AZ$54:$AZ$65)),IFERROR(INDEX($BH$54:$BH$65, ROWS($CH$4:CH77)-ROWS($AJ$54:$AJ$65)-ROWS($AN$54:$AN$65)-ROWS($AR$54:$AR$65)-ROWS($AV$54:$AV$65)-ROWS($AZ$54:$AZ$65)-ROWS($BD$54:$BD$65)), "")))))))</f>
        <v/>
      </c>
      <c r="CI79" s="316" t="str">
        <f t="shared" ca="1" si="195"/>
        <v/>
      </c>
      <c r="CJ79" s="316" t="str">
        <f ca="1">IF(OR(CK79="",CK79=0),"",MAX(CJ$5:CJ78)+1)</f>
        <v/>
      </c>
      <c r="CK79" s="316" t="str">
        <f ca="1">IFERROR(INDEX($AK$54:$AK$65, ROWS($CK$4:CK77)), IFERROR(INDEX($AO$54:$AO$65, ROWS($CK$4:CK77)-ROWS($AK$54:$AK$65)), IFERROR(INDEX($AS$54:$AS$65, ROWS($CK$4:CK77)-ROWS($AK$54:$AK$65)-ROWS($AO$54:$AO$65)),IFERROR(INDEX($AW$54:$AW$65, ROWS($CK$4:CK77)-ROWS($AK$54:$AK$65)-ROWS($AO$54:$AO$65)-ROWS($AS$54:$AS$65)),IFERROR(INDEX($BA$54:$BA$65, ROWS($CK$4:CK77)-ROWS($AK$54:$AK$65)-ROWS($AO$54:$AO$65)-ROWS($AS$54:$AS$65)-ROWS($AW$54:$AW$65)),IFERROR(INDEX($BE$54:$BE$65, ROWS($CK$4:CK77)-ROWS($AK$54:$AK$65)-ROWS($AO$54:$AO$65)-ROWS($AS$54:$AS$65)-ROWS($AW$54:$AW$65)-ROWS($BA$54:$BA$65)),IFERROR(INDEX($BI$54:$BI$65, ROWS($CK$4:CK77)-ROWS($AK$54:$AK$65)-ROWS($AO$54:$AO$65)-ROWS($AS$54:$AS$65)-ROWS($AW$54:$AW$65)-ROWS($BA$54:$BA$65)-ROWS($BE$54:$BE$65)), "")))))))</f>
        <v/>
      </c>
      <c r="CL79" s="316" t="str">
        <f t="shared" ca="1" si="196"/>
        <v/>
      </c>
      <c r="CM79" s="413" t="str">
        <f t="shared" ca="1" si="197"/>
        <v/>
      </c>
      <c r="CN79" s="412" t="str">
        <f>IF(OR(CO79="",CO79=0),"",MAX(CN$5:CN78)+1)</f>
        <v/>
      </c>
      <c r="CO79" s="316">
        <f>IFERROR(INDEX($AJ$70:$AJ$81, ROWS($CO$4:CO77)), IFERROR(INDEX($AN$70:$AN$81, ROWS($CO$4:CO77)-ROWS($AJ$70:$AJ$81)), IFERROR(INDEX($AR$70:$AR$81, ROWS($CO$4:CO77)-ROWS($AJ$70:$AJ$81)-ROWS($AN$70:$AN$81)),IFERROR(INDEX($AV$70:$AV$81, ROWS($CO$4:CO77)-ROWS($AJ$70:$AJ$81)-ROWS($AN$70:$AN$81)-ROWS($AR$70:$AR$81)),IFERROR(INDEX($AZ$70:$AZ$81, ROWS($CO$4:CO77)-ROWS($AJ$70:$AJ$81)-ROWS($AN$70:$AN$81)-ROWS($AR$70:$AR$81)-ROWS($AV$70:$AV$81)),IFERROR(INDEX($BD$70:$BD$81, ROWS($CO$4:CO77)-ROWS($AJ$70:$AJ$81)-ROWS($AN$70:$AN$81)-ROWS($AR$70:$AR$81)-ROWS($AV$70:$AV$81)-ROWS($AZ$70:$AZ$81)),IFERROR(INDEX($BH$70:$BH$81, ROWS($CO$4:CO77)-ROWS($AJ$70:$AJ$81)-ROWS($AN$70:$AN$81)-ROWS($AR$70:$AR$81)-ROWS($AV$70:$AV$81)-ROWS($AZ$70:$AZ$81)-ROWS($BD$70:$BD$81)), "")))))))</f>
        <v>0</v>
      </c>
      <c r="CP79" s="316" t="str">
        <f t="shared" ca="1" si="198"/>
        <v/>
      </c>
      <c r="CQ79" s="316" t="str">
        <f>IF(OR(CR79="",CR79=0),"",MAX(CQ$5:CQ78)+1)</f>
        <v/>
      </c>
      <c r="CR79" s="316">
        <f>IFERROR(INDEX($AK$70:$AK$81, ROWS($CR$4:CR77)), IFERROR(INDEX($AO$70:$AO$81, ROWS($CR$4:CR77)-ROWS($AK$70:$AK$81)), IFERROR(INDEX($AS$70:$AS$81, ROWS($CR$4:CR77)-ROWS($AK$70:$AK$81)-ROWS($AO$70:$AO$81)),IFERROR(INDEX($AW$70:$AW$81, ROWS($CR$4:CR77)-ROWS($AK$70:$AK$81)-ROWS($AO$70:$AO$81)-ROWS($AS$70:$AS$81)),IFERROR(INDEX($BA$70:$BA$81, ROWS($CR$4:CR77)-ROWS($AK$70:$AK$81)-ROWS($AO$70:$AO$81)-ROWS($AS$70:$AS$81)-ROWS($AW$70:$AW$81)),IFERROR(INDEX($BE$70:$BE$81, ROWS($CR$4:CR77)-ROWS($AK$70:$AK$81)-ROWS($AO$70:$AO$81)-ROWS($AS$70:$AS$81)-ROWS($AW$70:$AW$81)-ROWS($BA$70:$BA$81)),IFERROR(INDEX($BI$70:$BI$81, ROWS($CR$4:CR77)-ROWS($AK$70:$AK$81)-ROWS($AO$70:$AO$81)-ROWS($AS$70:$AS$81)-ROWS($AW$70:$AW$81)-ROWS($BA$70:$BA$81)-ROWS($BE$70:$BE$81)), "")))))))</f>
        <v>0</v>
      </c>
      <c r="CS79" s="316" t="str">
        <f t="shared" ca="1" si="199"/>
        <v/>
      </c>
      <c r="CT79" s="413" t="str">
        <f t="shared" ca="1" si="200"/>
        <v/>
      </c>
      <c r="CU79" s="412" t="str">
        <f>IF(OR(CV79="",CV79=0),"",MAX(CU$5:CU78)+1)</f>
        <v/>
      </c>
      <c r="CV79" s="316" t="str">
        <f>IFERROR(INDEX($AJ$86:$AJ$97, ROWS($CV$4:CV77)), IFERROR(INDEX($AN$86:$AN$97, ROWS($CV$4:CV77)-ROWS($AJ$86:$AJ$97)), ""))</f>
        <v/>
      </c>
      <c r="CW79" s="316" t="str">
        <f t="shared" si="201"/>
        <v/>
      </c>
      <c r="CX79" s="316" t="str">
        <f>IF(OR(CY79="",CY79=0),"",MAX(CX$5:CX78)+1)</f>
        <v/>
      </c>
      <c r="CY79" s="316" t="str">
        <f>IFERROR(INDEX($AK$86:$AK$97, ROWS($CY$4:CY77)), IFERROR(INDEX($AO$86:$AO$97, ROWS($CY$4:CY77)-ROWS($AK$86:$AK$97)), ""))</f>
        <v/>
      </c>
      <c r="CZ79" s="316" t="str">
        <f t="shared" si="202"/>
        <v/>
      </c>
      <c r="DA79" s="413" t="str">
        <f t="shared" si="203"/>
        <v/>
      </c>
      <c r="DC79" s="438" t="str">
        <f ca="1">IF(OR(DD79="",DD79=0),"",MAX(DC$65:DC78)+1)</f>
        <v/>
      </c>
      <c r="DD79" s="434" t="str">
        <f t="shared" ca="1" si="166"/>
        <v/>
      </c>
      <c r="DE79" s="413" t="str">
        <f t="shared" ca="1" si="167"/>
        <v/>
      </c>
      <c r="DF79" s="431" t="str">
        <f ca="1">IF(OR(DG79="",DG79=0),"",MAX(DF$65:DF78)+1)</f>
        <v/>
      </c>
      <c r="DG79" s="412" t="str">
        <f t="shared" ca="1" si="168"/>
        <v/>
      </c>
      <c r="DH79" s="413" t="str">
        <f t="shared" ca="1" si="169"/>
        <v/>
      </c>
      <c r="DI79" s="412" t="str">
        <f t="shared" ca="1" si="170"/>
        <v/>
      </c>
      <c r="DJ79" s="413" t="str">
        <f t="shared" ca="1" si="171"/>
        <v/>
      </c>
      <c r="DK79" s="412" t="str">
        <f t="shared" ca="1" si="172"/>
        <v/>
      </c>
      <c r="DL79" s="413" t="str">
        <f t="shared" ca="1" si="173"/>
        <v/>
      </c>
      <c r="DM79" s="278"/>
      <c r="DN79" s="278"/>
      <c r="DO79" s="278"/>
      <c r="DP79" s="278"/>
      <c r="DQ79" s="278"/>
      <c r="DR79" s="278"/>
      <c r="DS79" s="278"/>
    </row>
    <row r="80" spans="16:123" x14ac:dyDescent="0.3">
      <c r="AB80" s="395">
        <f ca="1">IFERROR(MATCH($AB$59,OFFSET(Year!$AT$67:$AT$118,AB79,,1000),0)+AB79,"")</f>
        <v>66</v>
      </c>
      <c r="AC80" s="404" t="str">
        <f ca="1">IFERROR(INDEX(Year!$AW$67:$AW$118,AB80),"")</f>
        <v/>
      </c>
      <c r="AD80" s="405" t="str">
        <f ca="1">IFERROR(INDEX(Year!$AU$67:$AU$118,AB80),"")</f>
        <v/>
      </c>
      <c r="AE80" s="406" t="str">
        <f ca="1">IFERROR(INDEX(Year!$AV$67:$AV$118,AB80),"")</f>
        <v/>
      </c>
      <c r="AF80" s="407" t="str">
        <f ca="1">IFERROR(INDEX(Year!$AT$67:$AT$118,AB80),"")</f>
        <v/>
      </c>
      <c r="AI80" s="308" t="str">
        <f t="shared" ca="1" si="183"/>
        <v/>
      </c>
      <c r="AJ80" s="293" t="str">
        <f t="shared" ca="1" si="174"/>
        <v/>
      </c>
      <c r="AK80" s="293" t="str">
        <f t="shared" ca="1" si="175"/>
        <v/>
      </c>
      <c r="AL80" s="303" t="str">
        <f t="shared" ca="1" si="176"/>
        <v/>
      </c>
      <c r="AM80" s="308" t="str">
        <f t="shared" ca="1" si="184"/>
        <v/>
      </c>
      <c r="AN80" s="293" t="str">
        <f t="shared" ca="1" si="177"/>
        <v/>
      </c>
      <c r="AO80" s="293" t="str">
        <f t="shared" ca="1" si="178"/>
        <v/>
      </c>
      <c r="AP80" s="303" t="str">
        <f t="shared" ca="1" si="179"/>
        <v/>
      </c>
      <c r="AQ80" s="308" t="str">
        <f t="shared" ca="1" si="185"/>
        <v/>
      </c>
      <c r="AR80" s="293" t="str">
        <f t="shared" ca="1" si="180"/>
        <v/>
      </c>
      <c r="AS80" s="293" t="str">
        <f t="shared" ca="1" si="181"/>
        <v/>
      </c>
      <c r="AT80" s="303" t="str">
        <f t="shared" ca="1" si="182"/>
        <v/>
      </c>
      <c r="AU80" s="308"/>
      <c r="AV80" s="293"/>
      <c r="AW80" s="293"/>
      <c r="AX80" s="303"/>
      <c r="AY80" s="308"/>
      <c r="AZ80" s="293"/>
      <c r="BA80" s="293"/>
      <c r="BB80" s="303"/>
      <c r="BC80" s="308"/>
      <c r="BD80" s="293"/>
      <c r="BE80" s="293"/>
      <c r="BF80" s="303"/>
      <c r="BG80" s="308"/>
      <c r="BH80" s="293"/>
      <c r="BI80" s="293"/>
      <c r="BJ80" s="303"/>
      <c r="BL80" s="412" t="str">
        <f ca="1">IF(OR(BM80="",BM80=0),"",MAX(BL$5:BL79)+1)</f>
        <v/>
      </c>
      <c r="BM80" s="316" t="str">
        <f ca="1">IFERROR(INDEX($AJ$6:$AJ$17, ROWS(BM$4:$BM78)), IFERROR(INDEX($AN$6:$AN$17, ROWS(BM$4:$BM78)-ROWS($AJ$6:$AJ$17)), IFERROR(INDEX($AR$6:$AR$17, ROWS(BM$4:$BM78)-ROWS($AJ$6:$AJ$17)-ROWS($AN$6:$AN$17)),IFERROR(INDEX($AV$6:$AV$17, ROWS(BM$4:$BM78)-ROWS($AJ$6:$AJ$17)-ROWS($AN$6:$AN$17)-ROWS($AR$6:$AR$17)),IFERROR(INDEX($AZ$6:$AZ$17, ROWS(BM$4:$BM78)-ROWS($AJ$6:$AJ$17)-ROWS($AN$6:$AN$17)-ROWS($AR$6:$AR$17)-ROWS($AV$6:$AV$17)),IFERROR(INDEX($BD$6:$BD$17, ROWS(BM$4:$BM78)-ROWS($AJ$6:$AJ$17)-ROWS($AN$6:$AN$17)-ROWS($AR$6:$AR$17)-ROWS($AV$6:$AV$17)-ROWS($AZ$6:$AZ$17)),IFERROR(INDEX($BH$6:$BH$17, ROWS(BM$4:$BM78)-ROWS($AJ$6:$AJ$17)-ROWS($AN$6:$AN$17)-ROWS($AR$6:$AR$17)-ROWS($AV$6:$AV$17)-ROWS($AZ$6:$AZ$17)-ROWS($BD$6:$BD$17)), "")))))))</f>
        <v/>
      </c>
      <c r="BN80" s="316" t="str">
        <f t="shared" ca="1" si="186"/>
        <v/>
      </c>
      <c r="BO80" s="316" t="str">
        <f ca="1">IF(OR(BP80="",BP80=0),"",MAX(BO$5:BO79)+1)</f>
        <v/>
      </c>
      <c r="BP80" s="316" t="str">
        <f ca="1">IFERROR(INDEX($AK$6:$AK$17, ROWS($BP$4:BP78)), IFERROR(INDEX($AO$6:$AO$17, ROWS($BP$4:BP78)-ROWS($AK$6:$AK$17)), IFERROR(INDEX($AS$6:$AS$17, ROWS($BP$4:BP78)-ROWS($AK$6:$AK$17)-ROWS($AO$6:$AO$17)),IFERROR(INDEX($AW$6:$AW$17, ROWS($BP$4:BP78)-ROWS($AK$6:$AK$17)-ROWS($AO$6:$AO$17)-ROWS($AS$6:$AS$17)),IFERROR(INDEX($BA$6:$BA$17, ROWS($BP$4:BP78)-ROWS($AK$6:$AK$17)-ROWS($AO$6:$AO$17)-ROWS($AS$6:$AS$17)-ROWS($AW$6:$AW$17)),IFERROR(INDEX($BE$6:$BE$17, ROWS($BP$4:BP78)-ROWS($AK$6:$AK$17)-ROWS($AO$6:$AO$17)-ROWS($AS$6:$AS$17)-ROWS($AW$6:$AW$17)-ROWS($BA$6:$BA$17)),IFERROR(INDEX($BI$6:$BI$17, ROWS($BP$4:BP78)-ROWS($AK$6:$AK$17)-ROWS($AO$6:$AO$17)-ROWS($AS$6:$AS$17)-ROWS($AW$6:$AW$17)-ROWS($BA$6:$BA$17)-ROWS($BE$6:$BE$17)), "")))))))</f>
        <v/>
      </c>
      <c r="BQ80" s="316" t="str">
        <f t="shared" ca="1" si="187"/>
        <v/>
      </c>
      <c r="BR80" s="413" t="str">
        <f t="shared" ca="1" si="188"/>
        <v/>
      </c>
      <c r="BS80" s="412" t="str">
        <f ca="1">IF(OR(BT80="",BT80=0),"",MAX(BS$5:BS79)+1)</f>
        <v/>
      </c>
      <c r="BT80" s="316" t="str">
        <f ca="1">IFERROR(INDEX($AJ$22:$AJ$33, ROWS($BT$4:BT78)), IFERROR(INDEX($AN$22:$AN$33, ROWS($BT$4:BT78)-ROWS($AJ$22:$AJ$33)), IFERROR(INDEX($AR$22:$AR$33, ROWS($BT$4:BT78)-ROWS($AJ$22:$AJ$33)-ROWS($AN$22:$AN$33)),IFERROR(INDEX($AV$22:$AV$33, ROWS($BT$4:BT78)-ROWS($AJ$22:$AJ$33)-ROWS($AN$22:$AN$33)-ROWS($AR$22:$AR$33)),IFERROR(INDEX($AZ$22:$AZ$33, ROWS($BT$4:BT78)-ROWS($AJ$22:$AJ$33)-ROWS($AN$22:$AN$33)-ROWS($AR$22:$AR$33)-ROWS($AV$22:$AV$33)),IFERROR(INDEX($BD$22:$BD$33, ROWS($BT$4:BT78)-ROWS($AJ$22:$AJ$33)-ROWS($AN$22:$AN$33)-ROWS($AR$22:$AR$33)-ROWS($AV$22:$AV$33)-ROWS($AZ$22:$AZ$33)),IFERROR(INDEX($BH$22:$BH$33, ROWS($BT$4:BT78)-ROWS($AJ$22:$AJ$33)-ROWS($AN$22:$AN$33)-ROWS($AR$22:$AR$33)-ROWS($AV$22:$AV$33)-ROWS($AZ$22:$AZ$33)-ROWS($BD$22:$BD$33)), "")))))))</f>
        <v/>
      </c>
      <c r="BU80" s="316" t="str">
        <f t="shared" ca="1" si="189"/>
        <v/>
      </c>
      <c r="BV80" s="316" t="str">
        <f ca="1">IF(OR(BW80="",BW80=0),"",MAX(BV$5:BV79)+1)</f>
        <v/>
      </c>
      <c r="BW80" s="316" t="str">
        <f ca="1">IFERROR(INDEX($AK$22:$AK$33, ROWS($BW$4:BW78)), IFERROR(INDEX($AO$22:$AO$33, ROWS($BW$4:BW78)-ROWS($AK$22:$AK$33)), IFERROR(INDEX($AS$22:$AS$33, ROWS($BW$4:BW78)-ROWS($AK$22:$AK$33)-ROWS($AO$22:$AO$33)),IFERROR(INDEX($AW$22:$AW$33, ROWS($BW$4:BW78)-ROWS($AK$22:$AK$33)-ROWS($AO$22:$AO$33)-ROWS($AS$22:$AS$33)),IFERROR(INDEX($BA$22:$BA$33, ROWS($BW$4:BW78)-ROWS($AK$22:$AK$33)-ROWS($AO$22:$AO$33)-ROWS($AS$22:$AS$33)-ROWS($AW$22:$AW$33)),IFERROR(INDEX($BE$22:$BE$33, ROWS($BW$4:BW78)-ROWS($AK$22:$AK$33)-ROWS($AO$22:$AO$33)-ROWS($AS$22:$AS$33)-ROWS($AW$22:$AW$33)-ROWS($BA$22:$BA$33)),IFERROR(INDEX($BI$22:$BI$33, ROWS($BW$4:BW78)-ROWS($AK$22:$AK$33)-ROWS($AO$22:$AO$33)-ROWS($AS$22:$AS$33)-ROWS($AW$22:$AW$33)-ROWS($BA$22:$BA$33)-ROWS($BE$22:$BE$33)), "")))))))</f>
        <v/>
      </c>
      <c r="BX80" s="316" t="str">
        <f t="shared" ca="1" si="190"/>
        <v/>
      </c>
      <c r="BY80" s="413" t="str">
        <f t="shared" ca="1" si="191"/>
        <v/>
      </c>
      <c r="BZ80" s="412" t="str">
        <f ca="1">IF(OR(CA80="",CA80=0),"",MAX(BZ$5:BZ79)+1)</f>
        <v/>
      </c>
      <c r="CA80" s="316" t="str">
        <f ca="1">IFERROR(INDEX($AJ$38:$AJ$49, ROWS($CA$4:CA78)), IFERROR(INDEX($AN$38:$AN$49, ROWS($CA$4:CA78)-ROWS($AJ$38:$AJ$49)), IFERROR(INDEX($AR$38:$AR$49, ROWS($CA$4:CA78)-ROWS($AJ$38:$AJ$49)-ROWS($AN$38:$AN$49)),IFERROR(INDEX($AV$38:$AV$49, ROWS($CA$4:CA78)-ROWS($AJ$38:$AJ$49)-ROWS($AN$38:$AN$49)-ROWS($AR$38:$AR$49)),IFERROR(INDEX($AZ$38:$AZ$49, ROWS($CA$4:CA78)-ROWS($AJ$38:$AJ$49)-ROWS($AN$38:$AN$49)-ROWS($AR$38:$AR$49)-ROWS($AV$38:$AV$49)),IFERROR(INDEX($BD$38:$BD$49, ROWS($CA$4:CA78)-ROWS($AJ$38:$AJ$49)-ROWS($AN$38:$AN$49)-ROWS($AR$38:$AR$49)-ROWS($AV$38:$AV$49)-ROWS($AZ$38:$AZ$49)),IFERROR(INDEX($BH$38:$BH$49, ROWS($CA$4:CA78)-ROWS($AJ$38:$AJ$49)-ROWS($AN$38:$AN$49)-ROWS($AR$38:$AR$49)-ROWS($AV$38:$AV$49)-ROWS($AZ$38:$AZ$49)-ROWS($BD$38:$BD$49)), "")))))))</f>
        <v/>
      </c>
      <c r="CB80" s="316" t="str">
        <f t="shared" ca="1" si="192"/>
        <v/>
      </c>
      <c r="CC80" s="316" t="str">
        <f ca="1">IF(OR(CD80="",CD80=0),"",MAX(CC$5:CC79)+1)</f>
        <v/>
      </c>
      <c r="CD80" s="316" t="str">
        <f ca="1">IFERROR(INDEX($AK$38:$AK$49, ROWS($CD$4:CD78)), IFERROR(INDEX($AO$38:$AO$49, ROWS($CD$4:CD78)-ROWS($AK$38:$AK$49)), IFERROR(INDEX($AS$38:$AS$49, ROWS($CD$4:CD78)-ROWS($AK$38:$AK$49)-ROWS($AO$38:$AO$49)),IFERROR(INDEX($AW$38:$AW$49, ROWS($CD$4:CD78)-ROWS($AK$38:$AK$49)-ROWS($AO$38:$AO$49)-ROWS($AS$38:$AS$49)),IFERROR(INDEX($BA$38:$BA$49, ROWS($CD$4:CD78)-ROWS($AK$38:$AK$49)-ROWS($AO$38:$AO$49)-ROWS($AS$38:$AS$49)-ROWS($AW$38:$AW$49)),IFERROR(INDEX($BE$38:$BE$49, ROWS($CD$4:CD78)-ROWS($AK$38:$AK$49)-ROWS($AO$38:$AO$49)-ROWS($AS$38:$AS$49)-ROWS($AW$38:$AW$49)-ROWS($BA$38:$BA$49)),IFERROR(INDEX($BI$38:$BI$49, ROWS($CD$4:CD78)-ROWS($AK$38:$AK$49)-ROWS($AO$38:$AO$49)-ROWS($AS$38:$AS$49)-ROWS($AW$38:$AW$49)-ROWS($BA$38:$BA$49)-ROWS($BE$38:$BE$49)), "")))))))</f>
        <v/>
      </c>
      <c r="CE80" s="316" t="str">
        <f t="shared" ca="1" si="193"/>
        <v/>
      </c>
      <c r="CF80" s="413" t="str">
        <f t="shared" ca="1" si="194"/>
        <v/>
      </c>
      <c r="CG80" s="412" t="str">
        <f ca="1">IF(OR(CH80="",CH80=0),"",MAX(CG$5:CG79)+1)</f>
        <v/>
      </c>
      <c r="CH80" s="316" t="str">
        <f ca="1">IFERROR(INDEX($AJ$54:$AJ$65, ROWS($CH$4:CH78)), IFERROR(INDEX($AN$54:$AN$65, ROWS($CH$4:CH78)-ROWS($AJ$54:$AJ$65)), IFERROR(INDEX($AR$54:$AR$65, ROWS($CH$4:CH78)-ROWS($AJ$54:$AJ$65)-ROWS($AN$54:$AN$65)),IFERROR(INDEX($AV$54:$AV$65, ROWS($CH$4:CH78)-ROWS($AJ$54:$AJ$65)-ROWS($AN$54:$AN$65)-ROWS($AR$54:$AR$65)),IFERROR(INDEX($AZ$54:$AZ$65, ROWS($CH$4:CH78)-ROWS($AJ$54:$AJ$65)-ROWS($AN$54:$AN$65)-ROWS($AR$54:$AR$65)-ROWS($AV$54:$AV$65)),IFERROR(INDEX($BD$54:$BD$65, ROWS($CH$4:CH78)-ROWS($AJ$54:$AJ$65)-ROWS($AN$54:$AN$65)-ROWS($AR$54:$AR$65)-ROWS($AV$54:$AV$65)-ROWS($AZ$54:$AZ$65)),IFERROR(INDEX($BH$54:$BH$65, ROWS($CH$4:CH78)-ROWS($AJ$54:$AJ$65)-ROWS($AN$54:$AN$65)-ROWS($AR$54:$AR$65)-ROWS($AV$54:$AV$65)-ROWS($AZ$54:$AZ$65)-ROWS($BD$54:$BD$65)), "")))))))</f>
        <v/>
      </c>
      <c r="CI80" s="316" t="str">
        <f t="shared" ca="1" si="195"/>
        <v/>
      </c>
      <c r="CJ80" s="316" t="str">
        <f ca="1">IF(OR(CK80="",CK80=0),"",MAX(CJ$5:CJ79)+1)</f>
        <v/>
      </c>
      <c r="CK80" s="316" t="str">
        <f ca="1">IFERROR(INDEX($AK$54:$AK$65, ROWS($CK$4:CK78)), IFERROR(INDEX($AO$54:$AO$65, ROWS($CK$4:CK78)-ROWS($AK$54:$AK$65)), IFERROR(INDEX($AS$54:$AS$65, ROWS($CK$4:CK78)-ROWS($AK$54:$AK$65)-ROWS($AO$54:$AO$65)),IFERROR(INDEX($AW$54:$AW$65, ROWS($CK$4:CK78)-ROWS($AK$54:$AK$65)-ROWS($AO$54:$AO$65)-ROWS($AS$54:$AS$65)),IFERROR(INDEX($BA$54:$BA$65, ROWS($CK$4:CK78)-ROWS($AK$54:$AK$65)-ROWS($AO$54:$AO$65)-ROWS($AS$54:$AS$65)-ROWS($AW$54:$AW$65)),IFERROR(INDEX($BE$54:$BE$65, ROWS($CK$4:CK78)-ROWS($AK$54:$AK$65)-ROWS($AO$54:$AO$65)-ROWS($AS$54:$AS$65)-ROWS($AW$54:$AW$65)-ROWS($BA$54:$BA$65)),IFERROR(INDEX($BI$54:$BI$65, ROWS($CK$4:CK78)-ROWS($AK$54:$AK$65)-ROWS($AO$54:$AO$65)-ROWS($AS$54:$AS$65)-ROWS($AW$54:$AW$65)-ROWS($BA$54:$BA$65)-ROWS($BE$54:$BE$65)), "")))))))</f>
        <v/>
      </c>
      <c r="CL80" s="316" t="str">
        <f t="shared" ca="1" si="196"/>
        <v/>
      </c>
      <c r="CM80" s="413" t="str">
        <f t="shared" ca="1" si="197"/>
        <v/>
      </c>
      <c r="CN80" s="412" t="str">
        <f>IF(OR(CO80="",CO80=0),"",MAX(CN$5:CN79)+1)</f>
        <v/>
      </c>
      <c r="CO80" s="316">
        <f>IFERROR(INDEX($AJ$70:$AJ$81, ROWS($CO$4:CO78)), IFERROR(INDEX($AN$70:$AN$81, ROWS($CO$4:CO78)-ROWS($AJ$70:$AJ$81)), IFERROR(INDEX($AR$70:$AR$81, ROWS($CO$4:CO78)-ROWS($AJ$70:$AJ$81)-ROWS($AN$70:$AN$81)),IFERROR(INDEX($AV$70:$AV$81, ROWS($CO$4:CO78)-ROWS($AJ$70:$AJ$81)-ROWS($AN$70:$AN$81)-ROWS($AR$70:$AR$81)),IFERROR(INDEX($AZ$70:$AZ$81, ROWS($CO$4:CO78)-ROWS($AJ$70:$AJ$81)-ROWS($AN$70:$AN$81)-ROWS($AR$70:$AR$81)-ROWS($AV$70:$AV$81)),IFERROR(INDEX($BD$70:$BD$81, ROWS($CO$4:CO78)-ROWS($AJ$70:$AJ$81)-ROWS($AN$70:$AN$81)-ROWS($AR$70:$AR$81)-ROWS($AV$70:$AV$81)-ROWS($AZ$70:$AZ$81)),IFERROR(INDEX($BH$70:$BH$81, ROWS($CO$4:CO78)-ROWS($AJ$70:$AJ$81)-ROWS($AN$70:$AN$81)-ROWS($AR$70:$AR$81)-ROWS($AV$70:$AV$81)-ROWS($AZ$70:$AZ$81)-ROWS($BD$70:$BD$81)), "")))))))</f>
        <v>0</v>
      </c>
      <c r="CP80" s="316" t="str">
        <f t="shared" ca="1" si="198"/>
        <v/>
      </c>
      <c r="CQ80" s="316" t="str">
        <f>IF(OR(CR80="",CR80=0),"",MAX(CQ$5:CQ79)+1)</f>
        <v/>
      </c>
      <c r="CR80" s="316">
        <f>IFERROR(INDEX($AK$70:$AK$81, ROWS($CR$4:CR78)), IFERROR(INDEX($AO$70:$AO$81, ROWS($CR$4:CR78)-ROWS($AK$70:$AK$81)), IFERROR(INDEX($AS$70:$AS$81, ROWS($CR$4:CR78)-ROWS($AK$70:$AK$81)-ROWS($AO$70:$AO$81)),IFERROR(INDEX($AW$70:$AW$81, ROWS($CR$4:CR78)-ROWS($AK$70:$AK$81)-ROWS($AO$70:$AO$81)-ROWS($AS$70:$AS$81)),IFERROR(INDEX($BA$70:$BA$81, ROWS($CR$4:CR78)-ROWS($AK$70:$AK$81)-ROWS($AO$70:$AO$81)-ROWS($AS$70:$AS$81)-ROWS($AW$70:$AW$81)),IFERROR(INDEX($BE$70:$BE$81, ROWS($CR$4:CR78)-ROWS($AK$70:$AK$81)-ROWS($AO$70:$AO$81)-ROWS($AS$70:$AS$81)-ROWS($AW$70:$AW$81)-ROWS($BA$70:$BA$81)),IFERROR(INDEX($BI$70:$BI$81, ROWS($CR$4:CR78)-ROWS($AK$70:$AK$81)-ROWS($AO$70:$AO$81)-ROWS($AS$70:$AS$81)-ROWS($AW$70:$AW$81)-ROWS($BA$70:$BA$81)-ROWS($BE$70:$BE$81)), "")))))))</f>
        <v>0</v>
      </c>
      <c r="CS80" s="316" t="str">
        <f t="shared" ca="1" si="199"/>
        <v/>
      </c>
      <c r="CT80" s="413" t="str">
        <f t="shared" ca="1" si="200"/>
        <v/>
      </c>
      <c r="CU80" s="412" t="str">
        <f>IF(OR(CV80="",CV80=0),"",MAX(CU$5:CU79)+1)</f>
        <v/>
      </c>
      <c r="CV80" s="316" t="str">
        <f>IFERROR(INDEX($AJ$86:$AJ$97, ROWS($CV$4:CV78)), IFERROR(INDEX($AN$86:$AN$97, ROWS($CV$4:CV78)-ROWS($AJ$86:$AJ$97)), ""))</f>
        <v/>
      </c>
      <c r="CW80" s="316" t="str">
        <f t="shared" si="201"/>
        <v/>
      </c>
      <c r="CX80" s="316" t="str">
        <f>IF(OR(CY80="",CY80=0),"",MAX(CX$5:CX79)+1)</f>
        <v/>
      </c>
      <c r="CY80" s="316" t="str">
        <f>IFERROR(INDEX($AK$86:$AK$97, ROWS($CY$4:CY78)), IFERROR(INDEX($AO$86:$AO$97, ROWS($CY$4:CY78)-ROWS($AK$86:$AK$97)), ""))</f>
        <v/>
      </c>
      <c r="CZ80" s="316" t="str">
        <f t="shared" si="202"/>
        <v/>
      </c>
      <c r="DA80" s="413" t="str">
        <f t="shared" si="203"/>
        <v/>
      </c>
      <c r="DC80" s="438" t="str">
        <f ca="1">IF(OR(DD80="",DD80=0),"",MAX(DC$65:DC79)+1)</f>
        <v/>
      </c>
      <c r="DD80" s="434" t="str">
        <f t="shared" ca="1" si="166"/>
        <v/>
      </c>
      <c r="DE80" s="413" t="str">
        <f t="shared" ca="1" si="167"/>
        <v/>
      </c>
      <c r="DF80" s="431" t="str">
        <f ca="1">IF(OR(DG80="",DG80=0),"",MAX(DF$65:DF79)+1)</f>
        <v/>
      </c>
      <c r="DG80" s="412" t="str">
        <f t="shared" ca="1" si="168"/>
        <v/>
      </c>
      <c r="DH80" s="413" t="str">
        <f t="shared" ca="1" si="169"/>
        <v/>
      </c>
      <c r="DI80" s="412" t="str">
        <f t="shared" ca="1" si="170"/>
        <v/>
      </c>
      <c r="DJ80" s="413" t="str">
        <f t="shared" ca="1" si="171"/>
        <v/>
      </c>
      <c r="DK80" s="412" t="str">
        <f t="shared" ca="1" si="172"/>
        <v/>
      </c>
      <c r="DL80" s="413" t="str">
        <f t="shared" ca="1" si="173"/>
        <v/>
      </c>
      <c r="DM80" s="278"/>
      <c r="DN80" s="278"/>
      <c r="DO80" s="278"/>
      <c r="DP80" s="278"/>
      <c r="DQ80" s="278"/>
      <c r="DR80" s="278"/>
      <c r="DS80" s="278"/>
    </row>
    <row r="81" spans="28:123" ht="15.75" thickBot="1" x14ac:dyDescent="0.35">
      <c r="AB81" s="395" t="str">
        <f ca="1">IFERROR(MATCH($AB$59,OFFSET(Year!$AT$67:$AT$118,AB80,,1000),0)+AB80,"")</f>
        <v/>
      </c>
      <c r="AC81" s="404" t="str">
        <f ca="1">IFERROR(INDEX(Year!$AW$67:$AW$118,AB81),"")</f>
        <v/>
      </c>
      <c r="AD81" s="405" t="str">
        <f ca="1">IFERROR(INDEX(Year!$AU$67:$AU$118,AB81),"")</f>
        <v/>
      </c>
      <c r="AE81" s="406" t="str">
        <f ca="1">IFERROR(INDEX(Year!$AV$67:$AV$118,AB81),"")</f>
        <v/>
      </c>
      <c r="AF81" s="407" t="str">
        <f ca="1">IFERROR(INDEX(Year!$AT$67:$AT$118,AB81),"")</f>
        <v/>
      </c>
      <c r="AI81" s="309" t="str">
        <f t="shared" ca="1" si="183"/>
        <v/>
      </c>
      <c r="AJ81" s="310" t="str">
        <f t="shared" ca="1" si="174"/>
        <v/>
      </c>
      <c r="AK81" s="310" t="str">
        <f t="shared" ca="1" si="175"/>
        <v/>
      </c>
      <c r="AL81" s="311" t="str">
        <f t="shared" ca="1" si="176"/>
        <v/>
      </c>
      <c r="AM81" s="309" t="str">
        <f t="shared" ca="1" si="184"/>
        <v/>
      </c>
      <c r="AN81" s="310" t="str">
        <f t="shared" ca="1" si="177"/>
        <v/>
      </c>
      <c r="AO81" s="310" t="str">
        <f t="shared" ca="1" si="178"/>
        <v/>
      </c>
      <c r="AP81" s="311" t="str">
        <f t="shared" ca="1" si="179"/>
        <v/>
      </c>
      <c r="AQ81" s="309" t="str">
        <f t="shared" ca="1" si="185"/>
        <v/>
      </c>
      <c r="AR81" s="310" t="str">
        <f t="shared" ca="1" si="180"/>
        <v/>
      </c>
      <c r="AS81" s="310" t="str">
        <f t="shared" ca="1" si="181"/>
        <v/>
      </c>
      <c r="AT81" s="311" t="str">
        <f t="shared" ca="1" si="182"/>
        <v/>
      </c>
      <c r="AU81" s="309"/>
      <c r="AV81" s="310"/>
      <c r="AW81" s="310"/>
      <c r="AX81" s="311"/>
      <c r="AY81" s="309"/>
      <c r="AZ81" s="310"/>
      <c r="BA81" s="310"/>
      <c r="BB81" s="311"/>
      <c r="BC81" s="309"/>
      <c r="BD81" s="310"/>
      <c r="BE81" s="310"/>
      <c r="BF81" s="311"/>
      <c r="BG81" s="309"/>
      <c r="BH81" s="310"/>
      <c r="BI81" s="310"/>
      <c r="BJ81" s="311"/>
      <c r="BL81" s="412" t="str">
        <f ca="1">IF(OR(BM81="",BM81=0),"",MAX(BL$5:BL80)+1)</f>
        <v/>
      </c>
      <c r="BM81" s="316" t="str">
        <f ca="1">IFERROR(INDEX($AJ$6:$AJ$17, ROWS(BM$4:$BM79)), IFERROR(INDEX($AN$6:$AN$17, ROWS(BM$4:$BM79)-ROWS($AJ$6:$AJ$17)), IFERROR(INDEX($AR$6:$AR$17, ROWS(BM$4:$BM79)-ROWS($AJ$6:$AJ$17)-ROWS($AN$6:$AN$17)),IFERROR(INDEX($AV$6:$AV$17, ROWS(BM$4:$BM79)-ROWS($AJ$6:$AJ$17)-ROWS($AN$6:$AN$17)-ROWS($AR$6:$AR$17)),IFERROR(INDEX($AZ$6:$AZ$17, ROWS(BM$4:$BM79)-ROWS($AJ$6:$AJ$17)-ROWS($AN$6:$AN$17)-ROWS($AR$6:$AR$17)-ROWS($AV$6:$AV$17)),IFERROR(INDEX($BD$6:$BD$17, ROWS(BM$4:$BM79)-ROWS($AJ$6:$AJ$17)-ROWS($AN$6:$AN$17)-ROWS($AR$6:$AR$17)-ROWS($AV$6:$AV$17)-ROWS($AZ$6:$AZ$17)),IFERROR(INDEX($BH$6:$BH$17, ROWS(BM$4:$BM79)-ROWS($AJ$6:$AJ$17)-ROWS($AN$6:$AN$17)-ROWS($AR$6:$AR$17)-ROWS($AV$6:$AV$17)-ROWS($AZ$6:$AZ$17)-ROWS($BD$6:$BD$17)), "")))))))</f>
        <v/>
      </c>
      <c r="BN81" s="316" t="str">
        <f t="shared" ca="1" si="186"/>
        <v/>
      </c>
      <c r="BO81" s="316" t="str">
        <f ca="1">IF(OR(BP81="",BP81=0),"",MAX(BO$5:BO80)+1)</f>
        <v/>
      </c>
      <c r="BP81" s="316" t="str">
        <f ca="1">IFERROR(INDEX($AK$6:$AK$17, ROWS($BP$4:BP79)), IFERROR(INDEX($AO$6:$AO$17, ROWS($BP$4:BP79)-ROWS($AK$6:$AK$17)), IFERROR(INDEX($AS$6:$AS$17, ROWS($BP$4:BP79)-ROWS($AK$6:$AK$17)-ROWS($AO$6:$AO$17)),IFERROR(INDEX($AW$6:$AW$17, ROWS($BP$4:BP79)-ROWS($AK$6:$AK$17)-ROWS($AO$6:$AO$17)-ROWS($AS$6:$AS$17)),IFERROR(INDEX($BA$6:$BA$17, ROWS($BP$4:BP79)-ROWS($AK$6:$AK$17)-ROWS($AO$6:$AO$17)-ROWS($AS$6:$AS$17)-ROWS($AW$6:$AW$17)),IFERROR(INDEX($BE$6:$BE$17, ROWS($BP$4:BP79)-ROWS($AK$6:$AK$17)-ROWS($AO$6:$AO$17)-ROWS($AS$6:$AS$17)-ROWS($AW$6:$AW$17)-ROWS($BA$6:$BA$17)),IFERROR(INDEX($BI$6:$BI$17, ROWS($BP$4:BP79)-ROWS($AK$6:$AK$17)-ROWS($AO$6:$AO$17)-ROWS($AS$6:$AS$17)-ROWS($AW$6:$AW$17)-ROWS($BA$6:$BA$17)-ROWS($BE$6:$BE$17)), "")))))))</f>
        <v/>
      </c>
      <c r="BQ81" s="316" t="str">
        <f t="shared" ca="1" si="187"/>
        <v/>
      </c>
      <c r="BR81" s="413" t="str">
        <f t="shared" ca="1" si="188"/>
        <v/>
      </c>
      <c r="BS81" s="412" t="str">
        <f ca="1">IF(OR(BT81="",BT81=0),"",MAX(BS$5:BS80)+1)</f>
        <v/>
      </c>
      <c r="BT81" s="316" t="str">
        <f ca="1">IFERROR(INDEX($AJ$22:$AJ$33, ROWS($BT$4:BT79)), IFERROR(INDEX($AN$22:$AN$33, ROWS($BT$4:BT79)-ROWS($AJ$22:$AJ$33)), IFERROR(INDEX($AR$22:$AR$33, ROWS($BT$4:BT79)-ROWS($AJ$22:$AJ$33)-ROWS($AN$22:$AN$33)),IFERROR(INDEX($AV$22:$AV$33, ROWS($BT$4:BT79)-ROWS($AJ$22:$AJ$33)-ROWS($AN$22:$AN$33)-ROWS($AR$22:$AR$33)),IFERROR(INDEX($AZ$22:$AZ$33, ROWS($BT$4:BT79)-ROWS($AJ$22:$AJ$33)-ROWS($AN$22:$AN$33)-ROWS($AR$22:$AR$33)-ROWS($AV$22:$AV$33)),IFERROR(INDEX($BD$22:$BD$33, ROWS($BT$4:BT79)-ROWS($AJ$22:$AJ$33)-ROWS($AN$22:$AN$33)-ROWS($AR$22:$AR$33)-ROWS($AV$22:$AV$33)-ROWS($AZ$22:$AZ$33)),IFERROR(INDEX($BH$22:$BH$33, ROWS($BT$4:BT79)-ROWS($AJ$22:$AJ$33)-ROWS($AN$22:$AN$33)-ROWS($AR$22:$AR$33)-ROWS($AV$22:$AV$33)-ROWS($AZ$22:$AZ$33)-ROWS($BD$22:$BD$33)), "")))))))</f>
        <v/>
      </c>
      <c r="BU81" s="316" t="str">
        <f t="shared" ca="1" si="189"/>
        <v/>
      </c>
      <c r="BV81" s="316" t="str">
        <f ca="1">IF(OR(BW81="",BW81=0),"",MAX(BV$5:BV80)+1)</f>
        <v/>
      </c>
      <c r="BW81" s="316" t="str">
        <f ca="1">IFERROR(INDEX($AK$22:$AK$33, ROWS($BW$4:BW79)), IFERROR(INDEX($AO$22:$AO$33, ROWS($BW$4:BW79)-ROWS($AK$22:$AK$33)), IFERROR(INDEX($AS$22:$AS$33, ROWS($BW$4:BW79)-ROWS($AK$22:$AK$33)-ROWS($AO$22:$AO$33)),IFERROR(INDEX($AW$22:$AW$33, ROWS($BW$4:BW79)-ROWS($AK$22:$AK$33)-ROWS($AO$22:$AO$33)-ROWS($AS$22:$AS$33)),IFERROR(INDEX($BA$22:$BA$33, ROWS($BW$4:BW79)-ROWS($AK$22:$AK$33)-ROWS($AO$22:$AO$33)-ROWS($AS$22:$AS$33)-ROWS($AW$22:$AW$33)),IFERROR(INDEX($BE$22:$BE$33, ROWS($BW$4:BW79)-ROWS($AK$22:$AK$33)-ROWS($AO$22:$AO$33)-ROWS($AS$22:$AS$33)-ROWS($AW$22:$AW$33)-ROWS($BA$22:$BA$33)),IFERROR(INDEX($BI$22:$BI$33, ROWS($BW$4:BW79)-ROWS($AK$22:$AK$33)-ROWS($AO$22:$AO$33)-ROWS($AS$22:$AS$33)-ROWS($AW$22:$AW$33)-ROWS($BA$22:$BA$33)-ROWS($BE$22:$BE$33)), "")))))))</f>
        <v/>
      </c>
      <c r="BX81" s="316" t="str">
        <f t="shared" ca="1" si="190"/>
        <v/>
      </c>
      <c r="BY81" s="413" t="str">
        <f t="shared" ca="1" si="191"/>
        <v/>
      </c>
      <c r="BZ81" s="412" t="str">
        <f ca="1">IF(OR(CA81="",CA81=0),"",MAX(BZ$5:BZ80)+1)</f>
        <v/>
      </c>
      <c r="CA81" s="316" t="str">
        <f ca="1">IFERROR(INDEX($AJ$38:$AJ$49, ROWS($CA$4:CA79)), IFERROR(INDEX($AN$38:$AN$49, ROWS($CA$4:CA79)-ROWS($AJ$38:$AJ$49)), IFERROR(INDEX($AR$38:$AR$49, ROWS($CA$4:CA79)-ROWS($AJ$38:$AJ$49)-ROWS($AN$38:$AN$49)),IFERROR(INDEX($AV$38:$AV$49, ROWS($CA$4:CA79)-ROWS($AJ$38:$AJ$49)-ROWS($AN$38:$AN$49)-ROWS($AR$38:$AR$49)),IFERROR(INDEX($AZ$38:$AZ$49, ROWS($CA$4:CA79)-ROWS($AJ$38:$AJ$49)-ROWS($AN$38:$AN$49)-ROWS($AR$38:$AR$49)-ROWS($AV$38:$AV$49)),IFERROR(INDEX($BD$38:$BD$49, ROWS($CA$4:CA79)-ROWS($AJ$38:$AJ$49)-ROWS($AN$38:$AN$49)-ROWS($AR$38:$AR$49)-ROWS($AV$38:$AV$49)-ROWS($AZ$38:$AZ$49)),IFERROR(INDEX($BH$38:$BH$49, ROWS($CA$4:CA79)-ROWS($AJ$38:$AJ$49)-ROWS($AN$38:$AN$49)-ROWS($AR$38:$AR$49)-ROWS($AV$38:$AV$49)-ROWS($AZ$38:$AZ$49)-ROWS($BD$38:$BD$49)), "")))))))</f>
        <v/>
      </c>
      <c r="CB81" s="316" t="str">
        <f t="shared" ca="1" si="192"/>
        <v/>
      </c>
      <c r="CC81" s="316" t="str">
        <f ca="1">IF(OR(CD81="",CD81=0),"",MAX(CC$5:CC80)+1)</f>
        <v/>
      </c>
      <c r="CD81" s="316" t="str">
        <f ca="1">IFERROR(INDEX($AK$38:$AK$49, ROWS($CD$4:CD79)), IFERROR(INDEX($AO$38:$AO$49, ROWS($CD$4:CD79)-ROWS($AK$38:$AK$49)), IFERROR(INDEX($AS$38:$AS$49, ROWS($CD$4:CD79)-ROWS($AK$38:$AK$49)-ROWS($AO$38:$AO$49)),IFERROR(INDEX($AW$38:$AW$49, ROWS($CD$4:CD79)-ROWS($AK$38:$AK$49)-ROWS($AO$38:$AO$49)-ROWS($AS$38:$AS$49)),IFERROR(INDEX($BA$38:$BA$49, ROWS($CD$4:CD79)-ROWS($AK$38:$AK$49)-ROWS($AO$38:$AO$49)-ROWS($AS$38:$AS$49)-ROWS($AW$38:$AW$49)),IFERROR(INDEX($BE$38:$BE$49, ROWS($CD$4:CD79)-ROWS($AK$38:$AK$49)-ROWS($AO$38:$AO$49)-ROWS($AS$38:$AS$49)-ROWS($AW$38:$AW$49)-ROWS($BA$38:$BA$49)),IFERROR(INDEX($BI$38:$BI$49, ROWS($CD$4:CD79)-ROWS($AK$38:$AK$49)-ROWS($AO$38:$AO$49)-ROWS($AS$38:$AS$49)-ROWS($AW$38:$AW$49)-ROWS($BA$38:$BA$49)-ROWS($BE$38:$BE$49)), "")))))))</f>
        <v/>
      </c>
      <c r="CE81" s="316" t="str">
        <f t="shared" ca="1" si="193"/>
        <v/>
      </c>
      <c r="CF81" s="413" t="str">
        <f t="shared" ca="1" si="194"/>
        <v/>
      </c>
      <c r="CG81" s="412" t="str">
        <f ca="1">IF(OR(CH81="",CH81=0),"",MAX(CG$5:CG80)+1)</f>
        <v/>
      </c>
      <c r="CH81" s="316" t="str">
        <f ca="1">IFERROR(INDEX($AJ$54:$AJ$65, ROWS($CH$4:CH79)), IFERROR(INDEX($AN$54:$AN$65, ROWS($CH$4:CH79)-ROWS($AJ$54:$AJ$65)), IFERROR(INDEX($AR$54:$AR$65, ROWS($CH$4:CH79)-ROWS($AJ$54:$AJ$65)-ROWS($AN$54:$AN$65)),IFERROR(INDEX($AV$54:$AV$65, ROWS($CH$4:CH79)-ROWS($AJ$54:$AJ$65)-ROWS($AN$54:$AN$65)-ROWS($AR$54:$AR$65)),IFERROR(INDEX($AZ$54:$AZ$65, ROWS($CH$4:CH79)-ROWS($AJ$54:$AJ$65)-ROWS($AN$54:$AN$65)-ROWS($AR$54:$AR$65)-ROWS($AV$54:$AV$65)),IFERROR(INDEX($BD$54:$BD$65, ROWS($CH$4:CH79)-ROWS($AJ$54:$AJ$65)-ROWS($AN$54:$AN$65)-ROWS($AR$54:$AR$65)-ROWS($AV$54:$AV$65)-ROWS($AZ$54:$AZ$65)),IFERROR(INDEX($BH$54:$BH$65, ROWS($CH$4:CH79)-ROWS($AJ$54:$AJ$65)-ROWS($AN$54:$AN$65)-ROWS($AR$54:$AR$65)-ROWS($AV$54:$AV$65)-ROWS($AZ$54:$AZ$65)-ROWS($BD$54:$BD$65)), "")))))))</f>
        <v/>
      </c>
      <c r="CI81" s="316" t="str">
        <f t="shared" ca="1" si="195"/>
        <v/>
      </c>
      <c r="CJ81" s="316" t="str">
        <f ca="1">IF(OR(CK81="",CK81=0),"",MAX(CJ$5:CJ80)+1)</f>
        <v/>
      </c>
      <c r="CK81" s="316" t="str">
        <f ca="1">IFERROR(INDEX($AK$54:$AK$65, ROWS($CK$4:CK79)), IFERROR(INDEX($AO$54:$AO$65, ROWS($CK$4:CK79)-ROWS($AK$54:$AK$65)), IFERROR(INDEX($AS$54:$AS$65, ROWS($CK$4:CK79)-ROWS($AK$54:$AK$65)-ROWS($AO$54:$AO$65)),IFERROR(INDEX($AW$54:$AW$65, ROWS($CK$4:CK79)-ROWS($AK$54:$AK$65)-ROWS($AO$54:$AO$65)-ROWS($AS$54:$AS$65)),IFERROR(INDEX($BA$54:$BA$65, ROWS($CK$4:CK79)-ROWS($AK$54:$AK$65)-ROWS($AO$54:$AO$65)-ROWS($AS$54:$AS$65)-ROWS($AW$54:$AW$65)),IFERROR(INDEX($BE$54:$BE$65, ROWS($CK$4:CK79)-ROWS($AK$54:$AK$65)-ROWS($AO$54:$AO$65)-ROWS($AS$54:$AS$65)-ROWS($AW$54:$AW$65)-ROWS($BA$54:$BA$65)),IFERROR(INDEX($BI$54:$BI$65, ROWS($CK$4:CK79)-ROWS($AK$54:$AK$65)-ROWS($AO$54:$AO$65)-ROWS($AS$54:$AS$65)-ROWS($AW$54:$AW$65)-ROWS($BA$54:$BA$65)-ROWS($BE$54:$BE$65)), "")))))))</f>
        <v/>
      </c>
      <c r="CL81" s="316" t="str">
        <f t="shared" ca="1" si="196"/>
        <v/>
      </c>
      <c r="CM81" s="413" t="str">
        <f t="shared" ca="1" si="197"/>
        <v/>
      </c>
      <c r="CN81" s="412" t="str">
        <f>IF(OR(CO81="",CO81=0),"",MAX(CN$5:CN80)+1)</f>
        <v/>
      </c>
      <c r="CO81" s="316">
        <f>IFERROR(INDEX($AJ$70:$AJ$81, ROWS($CO$4:CO79)), IFERROR(INDEX($AN$70:$AN$81, ROWS($CO$4:CO79)-ROWS($AJ$70:$AJ$81)), IFERROR(INDEX($AR$70:$AR$81, ROWS($CO$4:CO79)-ROWS($AJ$70:$AJ$81)-ROWS($AN$70:$AN$81)),IFERROR(INDEX($AV$70:$AV$81, ROWS($CO$4:CO79)-ROWS($AJ$70:$AJ$81)-ROWS($AN$70:$AN$81)-ROWS($AR$70:$AR$81)),IFERROR(INDEX($AZ$70:$AZ$81, ROWS($CO$4:CO79)-ROWS($AJ$70:$AJ$81)-ROWS($AN$70:$AN$81)-ROWS($AR$70:$AR$81)-ROWS($AV$70:$AV$81)),IFERROR(INDEX($BD$70:$BD$81, ROWS($CO$4:CO79)-ROWS($AJ$70:$AJ$81)-ROWS($AN$70:$AN$81)-ROWS($AR$70:$AR$81)-ROWS($AV$70:$AV$81)-ROWS($AZ$70:$AZ$81)),IFERROR(INDEX($BH$70:$BH$81, ROWS($CO$4:CO79)-ROWS($AJ$70:$AJ$81)-ROWS($AN$70:$AN$81)-ROWS($AR$70:$AR$81)-ROWS($AV$70:$AV$81)-ROWS($AZ$70:$AZ$81)-ROWS($BD$70:$BD$81)), "")))))))</f>
        <v>0</v>
      </c>
      <c r="CP81" s="316" t="str">
        <f t="shared" ca="1" si="198"/>
        <v/>
      </c>
      <c r="CQ81" s="316" t="str">
        <f>IF(OR(CR81="",CR81=0),"",MAX(CQ$5:CQ80)+1)</f>
        <v/>
      </c>
      <c r="CR81" s="316">
        <f>IFERROR(INDEX($AK$70:$AK$81, ROWS($CR$4:CR79)), IFERROR(INDEX($AO$70:$AO$81, ROWS($CR$4:CR79)-ROWS($AK$70:$AK$81)), IFERROR(INDEX($AS$70:$AS$81, ROWS($CR$4:CR79)-ROWS($AK$70:$AK$81)-ROWS($AO$70:$AO$81)),IFERROR(INDEX($AW$70:$AW$81, ROWS($CR$4:CR79)-ROWS($AK$70:$AK$81)-ROWS($AO$70:$AO$81)-ROWS($AS$70:$AS$81)),IFERROR(INDEX($BA$70:$BA$81, ROWS($CR$4:CR79)-ROWS($AK$70:$AK$81)-ROWS($AO$70:$AO$81)-ROWS($AS$70:$AS$81)-ROWS($AW$70:$AW$81)),IFERROR(INDEX($BE$70:$BE$81, ROWS($CR$4:CR79)-ROWS($AK$70:$AK$81)-ROWS($AO$70:$AO$81)-ROWS($AS$70:$AS$81)-ROWS($AW$70:$AW$81)-ROWS($BA$70:$BA$81)),IFERROR(INDEX($BI$70:$BI$81, ROWS($CR$4:CR79)-ROWS($AK$70:$AK$81)-ROWS($AO$70:$AO$81)-ROWS($AS$70:$AS$81)-ROWS($AW$70:$AW$81)-ROWS($BA$70:$BA$81)-ROWS($BE$70:$BE$81)), "")))))))</f>
        <v>0</v>
      </c>
      <c r="CS81" s="316" t="str">
        <f t="shared" ca="1" si="199"/>
        <v/>
      </c>
      <c r="CT81" s="413" t="str">
        <f t="shared" ca="1" si="200"/>
        <v/>
      </c>
      <c r="CU81" s="412" t="str">
        <f>IF(OR(CV81="",CV81=0),"",MAX(CU$5:CU80)+1)</f>
        <v/>
      </c>
      <c r="CV81" s="316" t="str">
        <f>IFERROR(INDEX($AJ$86:$AJ$97, ROWS($CV$4:CV79)), IFERROR(INDEX($AN$86:$AN$97, ROWS($CV$4:CV79)-ROWS($AJ$86:$AJ$97)), ""))</f>
        <v/>
      </c>
      <c r="CW81" s="316" t="str">
        <f t="shared" si="201"/>
        <v/>
      </c>
      <c r="CX81" s="316" t="str">
        <f>IF(OR(CY81="",CY81=0),"",MAX(CX$5:CX80)+1)</f>
        <v/>
      </c>
      <c r="CY81" s="316" t="str">
        <f>IFERROR(INDEX($AK$86:$AK$97, ROWS($CY$4:CY79)), IFERROR(INDEX($AO$86:$AO$97, ROWS($CY$4:CY79)-ROWS($AK$86:$AK$97)), ""))</f>
        <v/>
      </c>
      <c r="CZ81" s="316" t="str">
        <f t="shared" si="202"/>
        <v/>
      </c>
      <c r="DA81" s="413" t="str">
        <f t="shared" si="203"/>
        <v/>
      </c>
      <c r="DC81" s="438" t="str">
        <f ca="1">IF(OR(DD81="",DD81=0),"",MAX(DC$65:DC80)+1)</f>
        <v/>
      </c>
      <c r="DD81" s="434" t="str">
        <f t="shared" ca="1" si="166"/>
        <v/>
      </c>
      <c r="DE81" s="413" t="str">
        <f t="shared" ca="1" si="167"/>
        <v/>
      </c>
      <c r="DF81" s="431" t="str">
        <f ca="1">IF(OR(DG81="",DG81=0),"",MAX(DF$65:DF80)+1)</f>
        <v/>
      </c>
      <c r="DG81" s="412" t="str">
        <f t="shared" ca="1" si="168"/>
        <v/>
      </c>
      <c r="DH81" s="413" t="str">
        <f t="shared" ca="1" si="169"/>
        <v/>
      </c>
      <c r="DI81" s="412" t="str">
        <f t="shared" ca="1" si="170"/>
        <v/>
      </c>
      <c r="DJ81" s="413" t="str">
        <f t="shared" ca="1" si="171"/>
        <v/>
      </c>
      <c r="DK81" s="412" t="str">
        <f t="shared" ca="1" si="172"/>
        <v/>
      </c>
      <c r="DL81" s="413" t="str">
        <f t="shared" ca="1" si="173"/>
        <v/>
      </c>
      <c r="DN81" s="278"/>
      <c r="DO81" s="278"/>
      <c r="DP81" s="278"/>
      <c r="DQ81" s="278"/>
      <c r="DR81" s="278"/>
      <c r="DS81" s="278"/>
    </row>
    <row r="82" spans="28:123" x14ac:dyDescent="0.3">
      <c r="AB82" s="395" t="str">
        <f ca="1">IFERROR(MATCH($AB$59,OFFSET(Year!$AT$67:$AT$118,AB81,,1000),0)+AB81,"")</f>
        <v/>
      </c>
      <c r="AC82" s="404" t="str">
        <f ca="1">IFERROR(INDEX(Year!$AW$67:$AW$118,AB82),"")</f>
        <v/>
      </c>
      <c r="AD82" s="405" t="str">
        <f ca="1">IFERROR(INDEX(Year!$AU$67:$AU$118,AB82),"")</f>
        <v/>
      </c>
      <c r="AE82" s="406" t="str">
        <f ca="1">IFERROR(INDEX(Year!$AV$67:$AV$118,AB82),"")</f>
        <v/>
      </c>
      <c r="AF82" s="407" t="str">
        <f ca="1">IFERROR(INDEX(Year!$AT$67:$AT$118,AB82),"")</f>
        <v/>
      </c>
      <c r="BL82" s="412" t="str">
        <f ca="1">IF(OR(BM82="",BM82=0),"",MAX(BL$5:BL81)+1)</f>
        <v/>
      </c>
      <c r="BM82" s="316" t="str">
        <f ca="1">IFERROR(INDEX($AJ$6:$AJ$17, ROWS(BM$4:$BM80)), IFERROR(INDEX($AN$6:$AN$17, ROWS(BM$4:$BM80)-ROWS($AJ$6:$AJ$17)), IFERROR(INDEX($AR$6:$AR$17, ROWS(BM$4:$BM80)-ROWS($AJ$6:$AJ$17)-ROWS($AN$6:$AN$17)),IFERROR(INDEX($AV$6:$AV$17, ROWS(BM$4:$BM80)-ROWS($AJ$6:$AJ$17)-ROWS($AN$6:$AN$17)-ROWS($AR$6:$AR$17)),IFERROR(INDEX($AZ$6:$AZ$17, ROWS(BM$4:$BM80)-ROWS($AJ$6:$AJ$17)-ROWS($AN$6:$AN$17)-ROWS($AR$6:$AR$17)-ROWS($AV$6:$AV$17)),IFERROR(INDEX($BD$6:$BD$17, ROWS(BM$4:$BM80)-ROWS($AJ$6:$AJ$17)-ROWS($AN$6:$AN$17)-ROWS($AR$6:$AR$17)-ROWS($AV$6:$AV$17)-ROWS($AZ$6:$AZ$17)),IFERROR(INDEX($BH$6:$BH$17, ROWS(BM$4:$BM80)-ROWS($AJ$6:$AJ$17)-ROWS($AN$6:$AN$17)-ROWS($AR$6:$AR$17)-ROWS($AV$6:$AV$17)-ROWS($AZ$6:$AZ$17)-ROWS($BD$6:$BD$17)), "")))))))</f>
        <v/>
      </c>
      <c r="BN82" s="316" t="str">
        <f t="shared" ca="1" si="186"/>
        <v/>
      </c>
      <c r="BO82" s="316" t="str">
        <f ca="1">IF(OR(BP82="",BP82=0),"",MAX(BO$5:BO81)+1)</f>
        <v/>
      </c>
      <c r="BP82" s="316" t="str">
        <f ca="1">IFERROR(INDEX($AK$6:$AK$17, ROWS($BP$4:BP80)), IFERROR(INDEX($AO$6:$AO$17, ROWS($BP$4:BP80)-ROWS($AK$6:$AK$17)), IFERROR(INDEX($AS$6:$AS$17, ROWS($BP$4:BP80)-ROWS($AK$6:$AK$17)-ROWS($AO$6:$AO$17)),IFERROR(INDEX($AW$6:$AW$17, ROWS($BP$4:BP80)-ROWS($AK$6:$AK$17)-ROWS($AO$6:$AO$17)-ROWS($AS$6:$AS$17)),IFERROR(INDEX($BA$6:$BA$17, ROWS($BP$4:BP80)-ROWS($AK$6:$AK$17)-ROWS($AO$6:$AO$17)-ROWS($AS$6:$AS$17)-ROWS($AW$6:$AW$17)),IFERROR(INDEX($BE$6:$BE$17, ROWS($BP$4:BP80)-ROWS($AK$6:$AK$17)-ROWS($AO$6:$AO$17)-ROWS($AS$6:$AS$17)-ROWS($AW$6:$AW$17)-ROWS($BA$6:$BA$17)),IFERROR(INDEX($BI$6:$BI$17, ROWS($BP$4:BP80)-ROWS($AK$6:$AK$17)-ROWS($AO$6:$AO$17)-ROWS($AS$6:$AS$17)-ROWS($AW$6:$AW$17)-ROWS($BA$6:$BA$17)-ROWS($BE$6:$BE$17)), "")))))))</f>
        <v/>
      </c>
      <c r="BQ82" s="316" t="str">
        <f t="shared" ca="1" si="187"/>
        <v/>
      </c>
      <c r="BR82" s="413" t="str">
        <f t="shared" ca="1" si="188"/>
        <v/>
      </c>
      <c r="BS82" s="412" t="str">
        <f ca="1">IF(OR(BT82="",BT82=0),"",MAX(BS$5:BS81)+1)</f>
        <v/>
      </c>
      <c r="BT82" s="316" t="str">
        <f ca="1">IFERROR(INDEX($AJ$22:$AJ$33, ROWS($BT$4:BT80)), IFERROR(INDEX($AN$22:$AN$33, ROWS($BT$4:BT80)-ROWS($AJ$22:$AJ$33)), IFERROR(INDEX($AR$22:$AR$33, ROWS($BT$4:BT80)-ROWS($AJ$22:$AJ$33)-ROWS($AN$22:$AN$33)),IFERROR(INDEX($AV$22:$AV$33, ROWS($BT$4:BT80)-ROWS($AJ$22:$AJ$33)-ROWS($AN$22:$AN$33)-ROWS($AR$22:$AR$33)),IFERROR(INDEX($AZ$22:$AZ$33, ROWS($BT$4:BT80)-ROWS($AJ$22:$AJ$33)-ROWS($AN$22:$AN$33)-ROWS($AR$22:$AR$33)-ROWS($AV$22:$AV$33)),IFERROR(INDEX($BD$22:$BD$33, ROWS($BT$4:BT80)-ROWS($AJ$22:$AJ$33)-ROWS($AN$22:$AN$33)-ROWS($AR$22:$AR$33)-ROWS($AV$22:$AV$33)-ROWS($AZ$22:$AZ$33)),IFERROR(INDEX($BH$22:$BH$33, ROWS($BT$4:BT80)-ROWS($AJ$22:$AJ$33)-ROWS($AN$22:$AN$33)-ROWS($AR$22:$AR$33)-ROWS($AV$22:$AV$33)-ROWS($AZ$22:$AZ$33)-ROWS($BD$22:$BD$33)), "")))))))</f>
        <v/>
      </c>
      <c r="BU82" s="316" t="str">
        <f t="shared" ca="1" si="189"/>
        <v/>
      </c>
      <c r="BV82" s="316" t="str">
        <f ca="1">IF(OR(BW82="",BW82=0),"",MAX(BV$5:BV81)+1)</f>
        <v/>
      </c>
      <c r="BW82" s="316" t="str">
        <f ca="1">IFERROR(INDEX($AK$22:$AK$33, ROWS($BW$4:BW80)), IFERROR(INDEX($AO$22:$AO$33, ROWS($BW$4:BW80)-ROWS($AK$22:$AK$33)), IFERROR(INDEX($AS$22:$AS$33, ROWS($BW$4:BW80)-ROWS($AK$22:$AK$33)-ROWS($AO$22:$AO$33)),IFERROR(INDEX($AW$22:$AW$33, ROWS($BW$4:BW80)-ROWS($AK$22:$AK$33)-ROWS($AO$22:$AO$33)-ROWS($AS$22:$AS$33)),IFERROR(INDEX($BA$22:$BA$33, ROWS($BW$4:BW80)-ROWS($AK$22:$AK$33)-ROWS($AO$22:$AO$33)-ROWS($AS$22:$AS$33)-ROWS($AW$22:$AW$33)),IFERROR(INDEX($BE$22:$BE$33, ROWS($BW$4:BW80)-ROWS($AK$22:$AK$33)-ROWS($AO$22:$AO$33)-ROWS($AS$22:$AS$33)-ROWS($AW$22:$AW$33)-ROWS($BA$22:$BA$33)),IFERROR(INDEX($BI$22:$BI$33, ROWS($BW$4:BW80)-ROWS($AK$22:$AK$33)-ROWS($AO$22:$AO$33)-ROWS($AS$22:$AS$33)-ROWS($AW$22:$AW$33)-ROWS($BA$22:$BA$33)-ROWS($BE$22:$BE$33)), "")))))))</f>
        <v/>
      </c>
      <c r="BX82" s="316" t="str">
        <f t="shared" ca="1" si="190"/>
        <v/>
      </c>
      <c r="BY82" s="413" t="str">
        <f t="shared" ca="1" si="191"/>
        <v/>
      </c>
      <c r="BZ82" s="412" t="str">
        <f ca="1">IF(OR(CA82="",CA82=0),"",MAX(BZ$5:BZ81)+1)</f>
        <v/>
      </c>
      <c r="CA82" s="316" t="str">
        <f ca="1">IFERROR(INDEX($AJ$38:$AJ$49, ROWS($CA$4:CA80)), IFERROR(INDEX($AN$38:$AN$49, ROWS($CA$4:CA80)-ROWS($AJ$38:$AJ$49)), IFERROR(INDEX($AR$38:$AR$49, ROWS($CA$4:CA80)-ROWS($AJ$38:$AJ$49)-ROWS($AN$38:$AN$49)),IFERROR(INDEX($AV$38:$AV$49, ROWS($CA$4:CA80)-ROWS($AJ$38:$AJ$49)-ROWS($AN$38:$AN$49)-ROWS($AR$38:$AR$49)),IFERROR(INDEX($AZ$38:$AZ$49, ROWS($CA$4:CA80)-ROWS($AJ$38:$AJ$49)-ROWS($AN$38:$AN$49)-ROWS($AR$38:$AR$49)-ROWS($AV$38:$AV$49)),IFERROR(INDEX($BD$38:$BD$49, ROWS($CA$4:CA80)-ROWS($AJ$38:$AJ$49)-ROWS($AN$38:$AN$49)-ROWS($AR$38:$AR$49)-ROWS($AV$38:$AV$49)-ROWS($AZ$38:$AZ$49)),IFERROR(INDEX($BH$38:$BH$49, ROWS($CA$4:CA80)-ROWS($AJ$38:$AJ$49)-ROWS($AN$38:$AN$49)-ROWS($AR$38:$AR$49)-ROWS($AV$38:$AV$49)-ROWS($AZ$38:$AZ$49)-ROWS($BD$38:$BD$49)), "")))))))</f>
        <v/>
      </c>
      <c r="CB82" s="316" t="str">
        <f t="shared" ca="1" si="192"/>
        <v/>
      </c>
      <c r="CC82" s="316" t="str">
        <f ca="1">IF(OR(CD82="",CD82=0),"",MAX(CC$5:CC81)+1)</f>
        <v/>
      </c>
      <c r="CD82" s="316" t="str">
        <f ca="1">IFERROR(INDEX($AK$38:$AK$49, ROWS($CD$4:CD80)), IFERROR(INDEX($AO$38:$AO$49, ROWS($CD$4:CD80)-ROWS($AK$38:$AK$49)), IFERROR(INDEX($AS$38:$AS$49, ROWS($CD$4:CD80)-ROWS($AK$38:$AK$49)-ROWS($AO$38:$AO$49)),IFERROR(INDEX($AW$38:$AW$49, ROWS($CD$4:CD80)-ROWS($AK$38:$AK$49)-ROWS($AO$38:$AO$49)-ROWS($AS$38:$AS$49)),IFERROR(INDEX($BA$38:$BA$49, ROWS($CD$4:CD80)-ROWS($AK$38:$AK$49)-ROWS($AO$38:$AO$49)-ROWS($AS$38:$AS$49)-ROWS($AW$38:$AW$49)),IFERROR(INDEX($BE$38:$BE$49, ROWS($CD$4:CD80)-ROWS($AK$38:$AK$49)-ROWS($AO$38:$AO$49)-ROWS($AS$38:$AS$49)-ROWS($AW$38:$AW$49)-ROWS($BA$38:$BA$49)),IFERROR(INDEX($BI$38:$BI$49, ROWS($CD$4:CD80)-ROWS($AK$38:$AK$49)-ROWS($AO$38:$AO$49)-ROWS($AS$38:$AS$49)-ROWS($AW$38:$AW$49)-ROWS($BA$38:$BA$49)-ROWS($BE$38:$BE$49)), "")))))))</f>
        <v/>
      </c>
      <c r="CE82" s="316" t="str">
        <f t="shared" ca="1" si="193"/>
        <v/>
      </c>
      <c r="CF82" s="413" t="str">
        <f t="shared" ca="1" si="194"/>
        <v/>
      </c>
      <c r="CG82" s="412" t="str">
        <f ca="1">IF(OR(CH82="",CH82=0),"",MAX(CG$5:CG81)+1)</f>
        <v/>
      </c>
      <c r="CH82" s="316" t="str">
        <f ca="1">IFERROR(INDEX($AJ$54:$AJ$65, ROWS($CH$4:CH80)), IFERROR(INDEX($AN$54:$AN$65, ROWS($CH$4:CH80)-ROWS($AJ$54:$AJ$65)), IFERROR(INDEX($AR$54:$AR$65, ROWS($CH$4:CH80)-ROWS($AJ$54:$AJ$65)-ROWS($AN$54:$AN$65)),IFERROR(INDEX($AV$54:$AV$65, ROWS($CH$4:CH80)-ROWS($AJ$54:$AJ$65)-ROWS($AN$54:$AN$65)-ROWS($AR$54:$AR$65)),IFERROR(INDEX($AZ$54:$AZ$65, ROWS($CH$4:CH80)-ROWS($AJ$54:$AJ$65)-ROWS($AN$54:$AN$65)-ROWS($AR$54:$AR$65)-ROWS($AV$54:$AV$65)),IFERROR(INDEX($BD$54:$BD$65, ROWS($CH$4:CH80)-ROWS($AJ$54:$AJ$65)-ROWS($AN$54:$AN$65)-ROWS($AR$54:$AR$65)-ROWS($AV$54:$AV$65)-ROWS($AZ$54:$AZ$65)),IFERROR(INDEX($BH$54:$BH$65, ROWS($CH$4:CH80)-ROWS($AJ$54:$AJ$65)-ROWS($AN$54:$AN$65)-ROWS($AR$54:$AR$65)-ROWS($AV$54:$AV$65)-ROWS($AZ$54:$AZ$65)-ROWS($BD$54:$BD$65)), "")))))))</f>
        <v/>
      </c>
      <c r="CI82" s="316" t="str">
        <f t="shared" ca="1" si="195"/>
        <v/>
      </c>
      <c r="CJ82" s="316" t="str">
        <f ca="1">IF(OR(CK82="",CK82=0),"",MAX(CJ$5:CJ81)+1)</f>
        <v/>
      </c>
      <c r="CK82" s="316" t="str">
        <f ca="1">IFERROR(INDEX($AK$54:$AK$65, ROWS($CK$4:CK80)), IFERROR(INDEX($AO$54:$AO$65, ROWS($CK$4:CK80)-ROWS($AK$54:$AK$65)), IFERROR(INDEX($AS$54:$AS$65, ROWS($CK$4:CK80)-ROWS($AK$54:$AK$65)-ROWS($AO$54:$AO$65)),IFERROR(INDEX($AW$54:$AW$65, ROWS($CK$4:CK80)-ROWS($AK$54:$AK$65)-ROWS($AO$54:$AO$65)-ROWS($AS$54:$AS$65)),IFERROR(INDEX($BA$54:$BA$65, ROWS($CK$4:CK80)-ROWS($AK$54:$AK$65)-ROWS($AO$54:$AO$65)-ROWS($AS$54:$AS$65)-ROWS($AW$54:$AW$65)),IFERROR(INDEX($BE$54:$BE$65, ROWS($CK$4:CK80)-ROWS($AK$54:$AK$65)-ROWS($AO$54:$AO$65)-ROWS($AS$54:$AS$65)-ROWS($AW$54:$AW$65)-ROWS($BA$54:$BA$65)),IFERROR(INDEX($BI$54:$BI$65, ROWS($CK$4:CK80)-ROWS($AK$54:$AK$65)-ROWS($AO$54:$AO$65)-ROWS($AS$54:$AS$65)-ROWS($AW$54:$AW$65)-ROWS($BA$54:$BA$65)-ROWS($BE$54:$BE$65)), "")))))))</f>
        <v/>
      </c>
      <c r="CL82" s="316" t="str">
        <f t="shared" ca="1" si="196"/>
        <v/>
      </c>
      <c r="CM82" s="413" t="str">
        <f t="shared" ca="1" si="197"/>
        <v/>
      </c>
      <c r="CN82" s="412" t="str">
        <f>IF(OR(CO82="",CO82=0),"",MAX(CN$5:CN81)+1)</f>
        <v/>
      </c>
      <c r="CO82" s="316">
        <f>IFERROR(INDEX($AJ$70:$AJ$81, ROWS($CO$4:CO80)), IFERROR(INDEX($AN$70:$AN$81, ROWS($CO$4:CO80)-ROWS($AJ$70:$AJ$81)), IFERROR(INDEX($AR$70:$AR$81, ROWS($CO$4:CO80)-ROWS($AJ$70:$AJ$81)-ROWS($AN$70:$AN$81)),IFERROR(INDEX($AV$70:$AV$81, ROWS($CO$4:CO80)-ROWS($AJ$70:$AJ$81)-ROWS($AN$70:$AN$81)-ROWS($AR$70:$AR$81)),IFERROR(INDEX($AZ$70:$AZ$81, ROWS($CO$4:CO80)-ROWS($AJ$70:$AJ$81)-ROWS($AN$70:$AN$81)-ROWS($AR$70:$AR$81)-ROWS($AV$70:$AV$81)),IFERROR(INDEX($BD$70:$BD$81, ROWS($CO$4:CO80)-ROWS($AJ$70:$AJ$81)-ROWS($AN$70:$AN$81)-ROWS($AR$70:$AR$81)-ROWS($AV$70:$AV$81)-ROWS($AZ$70:$AZ$81)),IFERROR(INDEX($BH$70:$BH$81, ROWS($CO$4:CO80)-ROWS($AJ$70:$AJ$81)-ROWS($AN$70:$AN$81)-ROWS($AR$70:$AR$81)-ROWS($AV$70:$AV$81)-ROWS($AZ$70:$AZ$81)-ROWS($BD$70:$BD$81)), "")))))))</f>
        <v>0</v>
      </c>
      <c r="CP82" s="316" t="str">
        <f t="shared" ca="1" si="198"/>
        <v/>
      </c>
      <c r="CQ82" s="316" t="str">
        <f>IF(OR(CR82="",CR82=0),"",MAX(CQ$5:CQ81)+1)</f>
        <v/>
      </c>
      <c r="CR82" s="316">
        <f>IFERROR(INDEX($AK$70:$AK$81, ROWS($CR$4:CR80)), IFERROR(INDEX($AO$70:$AO$81, ROWS($CR$4:CR80)-ROWS($AK$70:$AK$81)), IFERROR(INDEX($AS$70:$AS$81, ROWS($CR$4:CR80)-ROWS($AK$70:$AK$81)-ROWS($AO$70:$AO$81)),IFERROR(INDEX($AW$70:$AW$81, ROWS($CR$4:CR80)-ROWS($AK$70:$AK$81)-ROWS($AO$70:$AO$81)-ROWS($AS$70:$AS$81)),IFERROR(INDEX($BA$70:$BA$81, ROWS($CR$4:CR80)-ROWS($AK$70:$AK$81)-ROWS($AO$70:$AO$81)-ROWS($AS$70:$AS$81)-ROWS($AW$70:$AW$81)),IFERROR(INDEX($BE$70:$BE$81, ROWS($CR$4:CR80)-ROWS($AK$70:$AK$81)-ROWS($AO$70:$AO$81)-ROWS($AS$70:$AS$81)-ROWS($AW$70:$AW$81)-ROWS($BA$70:$BA$81)),IFERROR(INDEX($BI$70:$BI$81, ROWS($CR$4:CR80)-ROWS($AK$70:$AK$81)-ROWS($AO$70:$AO$81)-ROWS($AS$70:$AS$81)-ROWS($AW$70:$AW$81)-ROWS($BA$70:$BA$81)-ROWS($BE$70:$BE$81)), "")))))))</f>
        <v>0</v>
      </c>
      <c r="CS82" s="316" t="str">
        <f t="shared" ca="1" si="199"/>
        <v/>
      </c>
      <c r="CT82" s="413" t="str">
        <f t="shared" ca="1" si="200"/>
        <v/>
      </c>
      <c r="CU82" s="412" t="str">
        <f>IF(OR(CV82="",CV82=0),"",MAX(CU$5:CU81)+1)</f>
        <v/>
      </c>
      <c r="CV82" s="316" t="str">
        <f>IFERROR(INDEX($AJ$86:$AJ$97, ROWS($CV$4:CV80)), IFERROR(INDEX($AN$86:$AN$97, ROWS($CV$4:CV80)-ROWS($AJ$86:$AJ$97)), ""))</f>
        <v/>
      </c>
      <c r="CW82" s="316" t="str">
        <f t="shared" si="201"/>
        <v/>
      </c>
      <c r="CX82" s="316" t="str">
        <f>IF(OR(CY82="",CY82=0),"",MAX(CX$5:CX81)+1)</f>
        <v/>
      </c>
      <c r="CY82" s="316" t="str">
        <f>IFERROR(INDEX($AK$86:$AK$97, ROWS($CY$4:CY80)), IFERROR(INDEX($AO$86:$AO$97, ROWS($CY$4:CY80)-ROWS($AK$86:$AK$97)), ""))</f>
        <v/>
      </c>
      <c r="CZ82" s="316" t="str">
        <f t="shared" si="202"/>
        <v/>
      </c>
      <c r="DA82" s="413" t="str">
        <f t="shared" si="203"/>
        <v/>
      </c>
      <c r="DC82" s="438" t="str">
        <f ca="1">IF(OR(DD82="",DD82=0),"",MAX(DC$65:DC81)+1)</f>
        <v/>
      </c>
      <c r="DD82" s="434" t="str">
        <f t="shared" ca="1" si="166"/>
        <v/>
      </c>
      <c r="DE82" s="413" t="str">
        <f t="shared" ca="1" si="167"/>
        <v/>
      </c>
      <c r="DF82" s="431" t="str">
        <f ca="1">IF(OR(DG82="",DG82=0),"",MAX(DF$65:DF81)+1)</f>
        <v/>
      </c>
      <c r="DG82" s="412" t="str">
        <f t="shared" ca="1" si="168"/>
        <v/>
      </c>
      <c r="DH82" s="413" t="str">
        <f t="shared" ca="1" si="169"/>
        <v/>
      </c>
      <c r="DI82" s="412" t="str">
        <f t="shared" ca="1" si="170"/>
        <v/>
      </c>
      <c r="DJ82" s="413" t="str">
        <f t="shared" ca="1" si="171"/>
        <v/>
      </c>
      <c r="DK82" s="412" t="str">
        <f t="shared" ca="1" si="172"/>
        <v/>
      </c>
      <c r="DL82" s="413" t="str">
        <f t="shared" ca="1" si="173"/>
        <v/>
      </c>
    </row>
    <row r="83" spans="28:123" ht="15.75" thickBot="1" x14ac:dyDescent="0.35">
      <c r="AB83" s="395" t="str">
        <f ca="1">IFERROR(MATCH($AB$59,OFFSET(Year!$AT$67:$AT$118,AB82,,1000),0)+AB82,"")</f>
        <v/>
      </c>
      <c r="AC83" s="404" t="str">
        <f ca="1">IFERROR(INDEX(Year!$AW$67:$AW$118,AB83),"")</f>
        <v/>
      </c>
      <c r="AD83" s="405" t="str">
        <f ca="1">IFERROR(INDEX(Year!$AU$67:$AU$118,AB83),"")</f>
        <v/>
      </c>
      <c r="AE83" s="406" t="str">
        <f ca="1">IFERROR(INDEX(Year!$AV$67:$AV$118,AB83),"")</f>
        <v/>
      </c>
      <c r="AF83" s="407" t="str">
        <f ca="1">IFERROR(INDEX(Year!$AT$67:$AT$118,AB83),"")</f>
        <v/>
      </c>
      <c r="BL83" s="412" t="str">
        <f ca="1">IF(OR(BM83="",BM83=0),"",MAX(BL$5:BL82)+1)</f>
        <v/>
      </c>
      <c r="BM83" s="316" t="str">
        <f ca="1">IFERROR(INDEX($AJ$6:$AJ$17, ROWS(BM$4:$BM81)), IFERROR(INDEX($AN$6:$AN$17, ROWS(BM$4:$BM81)-ROWS($AJ$6:$AJ$17)), IFERROR(INDEX($AR$6:$AR$17, ROWS(BM$4:$BM81)-ROWS($AJ$6:$AJ$17)-ROWS($AN$6:$AN$17)),IFERROR(INDEX($AV$6:$AV$17, ROWS(BM$4:$BM81)-ROWS($AJ$6:$AJ$17)-ROWS($AN$6:$AN$17)-ROWS($AR$6:$AR$17)),IFERROR(INDEX($AZ$6:$AZ$17, ROWS(BM$4:$BM81)-ROWS($AJ$6:$AJ$17)-ROWS($AN$6:$AN$17)-ROWS($AR$6:$AR$17)-ROWS($AV$6:$AV$17)),IFERROR(INDEX($BD$6:$BD$17, ROWS(BM$4:$BM81)-ROWS($AJ$6:$AJ$17)-ROWS($AN$6:$AN$17)-ROWS($AR$6:$AR$17)-ROWS($AV$6:$AV$17)-ROWS($AZ$6:$AZ$17)),IFERROR(INDEX($BH$6:$BH$17, ROWS(BM$4:$BM81)-ROWS($AJ$6:$AJ$17)-ROWS($AN$6:$AN$17)-ROWS($AR$6:$AR$17)-ROWS($AV$6:$AV$17)-ROWS($AZ$6:$AZ$17)-ROWS($BD$6:$BD$17)), "")))))))</f>
        <v/>
      </c>
      <c r="BN83" s="316" t="str">
        <f t="shared" ca="1" si="186"/>
        <v/>
      </c>
      <c r="BO83" s="316" t="str">
        <f ca="1">IF(OR(BP83="",BP83=0),"",MAX(BO$5:BO82)+1)</f>
        <v/>
      </c>
      <c r="BP83" s="316" t="str">
        <f ca="1">IFERROR(INDEX($AK$6:$AK$17, ROWS($BP$4:BP81)), IFERROR(INDEX($AO$6:$AO$17, ROWS($BP$4:BP81)-ROWS($AK$6:$AK$17)), IFERROR(INDEX($AS$6:$AS$17, ROWS($BP$4:BP81)-ROWS($AK$6:$AK$17)-ROWS($AO$6:$AO$17)),IFERROR(INDEX($AW$6:$AW$17, ROWS($BP$4:BP81)-ROWS($AK$6:$AK$17)-ROWS($AO$6:$AO$17)-ROWS($AS$6:$AS$17)),IFERROR(INDEX($BA$6:$BA$17, ROWS($BP$4:BP81)-ROWS($AK$6:$AK$17)-ROWS($AO$6:$AO$17)-ROWS($AS$6:$AS$17)-ROWS($AW$6:$AW$17)),IFERROR(INDEX($BE$6:$BE$17, ROWS($BP$4:BP81)-ROWS($AK$6:$AK$17)-ROWS($AO$6:$AO$17)-ROWS($AS$6:$AS$17)-ROWS($AW$6:$AW$17)-ROWS($BA$6:$BA$17)),IFERROR(INDEX($BI$6:$BI$17, ROWS($BP$4:BP81)-ROWS($AK$6:$AK$17)-ROWS($AO$6:$AO$17)-ROWS($AS$6:$AS$17)-ROWS($AW$6:$AW$17)-ROWS($BA$6:$BA$17)-ROWS($BE$6:$BE$17)), "")))))))</f>
        <v/>
      </c>
      <c r="BQ83" s="316" t="str">
        <f t="shared" ca="1" si="187"/>
        <v/>
      </c>
      <c r="BR83" s="413" t="str">
        <f t="shared" ca="1" si="188"/>
        <v/>
      </c>
      <c r="BS83" s="412" t="str">
        <f ca="1">IF(OR(BT83="",BT83=0),"",MAX(BS$5:BS82)+1)</f>
        <v/>
      </c>
      <c r="BT83" s="316" t="str">
        <f ca="1">IFERROR(INDEX($AJ$22:$AJ$33, ROWS($BT$4:BT81)), IFERROR(INDEX($AN$22:$AN$33, ROWS($BT$4:BT81)-ROWS($AJ$22:$AJ$33)), IFERROR(INDEX($AR$22:$AR$33, ROWS($BT$4:BT81)-ROWS($AJ$22:$AJ$33)-ROWS($AN$22:$AN$33)),IFERROR(INDEX($AV$22:$AV$33, ROWS($BT$4:BT81)-ROWS($AJ$22:$AJ$33)-ROWS($AN$22:$AN$33)-ROWS($AR$22:$AR$33)),IFERROR(INDEX($AZ$22:$AZ$33, ROWS($BT$4:BT81)-ROWS($AJ$22:$AJ$33)-ROWS($AN$22:$AN$33)-ROWS($AR$22:$AR$33)-ROWS($AV$22:$AV$33)),IFERROR(INDEX($BD$22:$BD$33, ROWS($BT$4:BT81)-ROWS($AJ$22:$AJ$33)-ROWS($AN$22:$AN$33)-ROWS($AR$22:$AR$33)-ROWS($AV$22:$AV$33)-ROWS($AZ$22:$AZ$33)),IFERROR(INDEX($BH$22:$BH$33, ROWS($BT$4:BT81)-ROWS($AJ$22:$AJ$33)-ROWS($AN$22:$AN$33)-ROWS($AR$22:$AR$33)-ROWS($AV$22:$AV$33)-ROWS($AZ$22:$AZ$33)-ROWS($BD$22:$BD$33)), "")))))))</f>
        <v/>
      </c>
      <c r="BU83" s="316" t="str">
        <f t="shared" ca="1" si="189"/>
        <v/>
      </c>
      <c r="BV83" s="316" t="str">
        <f ca="1">IF(OR(BW83="",BW83=0),"",MAX(BV$5:BV82)+1)</f>
        <v/>
      </c>
      <c r="BW83" s="316" t="str">
        <f ca="1">IFERROR(INDEX($AK$22:$AK$33, ROWS($BW$4:BW81)), IFERROR(INDEX($AO$22:$AO$33, ROWS($BW$4:BW81)-ROWS($AK$22:$AK$33)), IFERROR(INDEX($AS$22:$AS$33, ROWS($BW$4:BW81)-ROWS($AK$22:$AK$33)-ROWS($AO$22:$AO$33)),IFERROR(INDEX($AW$22:$AW$33, ROWS($BW$4:BW81)-ROWS($AK$22:$AK$33)-ROWS($AO$22:$AO$33)-ROWS($AS$22:$AS$33)),IFERROR(INDEX($BA$22:$BA$33, ROWS($BW$4:BW81)-ROWS($AK$22:$AK$33)-ROWS($AO$22:$AO$33)-ROWS($AS$22:$AS$33)-ROWS($AW$22:$AW$33)),IFERROR(INDEX($BE$22:$BE$33, ROWS($BW$4:BW81)-ROWS($AK$22:$AK$33)-ROWS($AO$22:$AO$33)-ROWS($AS$22:$AS$33)-ROWS($AW$22:$AW$33)-ROWS($BA$22:$BA$33)),IFERROR(INDEX($BI$22:$BI$33, ROWS($BW$4:BW81)-ROWS($AK$22:$AK$33)-ROWS($AO$22:$AO$33)-ROWS($AS$22:$AS$33)-ROWS($AW$22:$AW$33)-ROWS($BA$22:$BA$33)-ROWS($BE$22:$BE$33)), "")))))))</f>
        <v/>
      </c>
      <c r="BX83" s="316" t="str">
        <f t="shared" ca="1" si="190"/>
        <v/>
      </c>
      <c r="BY83" s="413" t="str">
        <f t="shared" ca="1" si="191"/>
        <v/>
      </c>
      <c r="BZ83" s="412" t="str">
        <f ca="1">IF(OR(CA83="",CA83=0),"",MAX(BZ$5:BZ82)+1)</f>
        <v/>
      </c>
      <c r="CA83" s="316" t="str">
        <f ca="1">IFERROR(INDEX($AJ$38:$AJ$49, ROWS($CA$4:CA81)), IFERROR(INDEX($AN$38:$AN$49, ROWS($CA$4:CA81)-ROWS($AJ$38:$AJ$49)), IFERROR(INDEX($AR$38:$AR$49, ROWS($CA$4:CA81)-ROWS($AJ$38:$AJ$49)-ROWS($AN$38:$AN$49)),IFERROR(INDEX($AV$38:$AV$49, ROWS($CA$4:CA81)-ROWS($AJ$38:$AJ$49)-ROWS($AN$38:$AN$49)-ROWS($AR$38:$AR$49)),IFERROR(INDEX($AZ$38:$AZ$49, ROWS($CA$4:CA81)-ROWS($AJ$38:$AJ$49)-ROWS($AN$38:$AN$49)-ROWS($AR$38:$AR$49)-ROWS($AV$38:$AV$49)),IFERROR(INDEX($BD$38:$BD$49, ROWS($CA$4:CA81)-ROWS($AJ$38:$AJ$49)-ROWS($AN$38:$AN$49)-ROWS($AR$38:$AR$49)-ROWS($AV$38:$AV$49)-ROWS($AZ$38:$AZ$49)),IFERROR(INDEX($BH$38:$BH$49, ROWS($CA$4:CA81)-ROWS($AJ$38:$AJ$49)-ROWS($AN$38:$AN$49)-ROWS($AR$38:$AR$49)-ROWS($AV$38:$AV$49)-ROWS($AZ$38:$AZ$49)-ROWS($BD$38:$BD$49)), "")))))))</f>
        <v/>
      </c>
      <c r="CB83" s="316" t="str">
        <f t="shared" ca="1" si="192"/>
        <v/>
      </c>
      <c r="CC83" s="316" t="str">
        <f ca="1">IF(OR(CD83="",CD83=0),"",MAX(CC$5:CC82)+1)</f>
        <v/>
      </c>
      <c r="CD83" s="316" t="str">
        <f ca="1">IFERROR(INDEX($AK$38:$AK$49, ROWS($CD$4:CD81)), IFERROR(INDEX($AO$38:$AO$49, ROWS($CD$4:CD81)-ROWS($AK$38:$AK$49)), IFERROR(INDEX($AS$38:$AS$49, ROWS($CD$4:CD81)-ROWS($AK$38:$AK$49)-ROWS($AO$38:$AO$49)),IFERROR(INDEX($AW$38:$AW$49, ROWS($CD$4:CD81)-ROWS($AK$38:$AK$49)-ROWS($AO$38:$AO$49)-ROWS($AS$38:$AS$49)),IFERROR(INDEX($BA$38:$BA$49, ROWS($CD$4:CD81)-ROWS($AK$38:$AK$49)-ROWS($AO$38:$AO$49)-ROWS($AS$38:$AS$49)-ROWS($AW$38:$AW$49)),IFERROR(INDEX($BE$38:$BE$49, ROWS($CD$4:CD81)-ROWS($AK$38:$AK$49)-ROWS($AO$38:$AO$49)-ROWS($AS$38:$AS$49)-ROWS($AW$38:$AW$49)-ROWS($BA$38:$BA$49)),IFERROR(INDEX($BI$38:$BI$49, ROWS($CD$4:CD81)-ROWS($AK$38:$AK$49)-ROWS($AO$38:$AO$49)-ROWS($AS$38:$AS$49)-ROWS($AW$38:$AW$49)-ROWS($BA$38:$BA$49)-ROWS($BE$38:$BE$49)), "")))))))</f>
        <v/>
      </c>
      <c r="CE83" s="316" t="str">
        <f t="shared" ca="1" si="193"/>
        <v/>
      </c>
      <c r="CF83" s="413" t="str">
        <f t="shared" ca="1" si="194"/>
        <v/>
      </c>
      <c r="CG83" s="412" t="str">
        <f ca="1">IF(OR(CH83="",CH83=0),"",MAX(CG$5:CG82)+1)</f>
        <v/>
      </c>
      <c r="CH83" s="316" t="str">
        <f ca="1">IFERROR(INDEX($AJ$54:$AJ$65, ROWS($CH$4:CH81)), IFERROR(INDEX($AN$54:$AN$65, ROWS($CH$4:CH81)-ROWS($AJ$54:$AJ$65)), IFERROR(INDEX($AR$54:$AR$65, ROWS($CH$4:CH81)-ROWS($AJ$54:$AJ$65)-ROWS($AN$54:$AN$65)),IFERROR(INDEX($AV$54:$AV$65, ROWS($CH$4:CH81)-ROWS($AJ$54:$AJ$65)-ROWS($AN$54:$AN$65)-ROWS($AR$54:$AR$65)),IFERROR(INDEX($AZ$54:$AZ$65, ROWS($CH$4:CH81)-ROWS($AJ$54:$AJ$65)-ROWS($AN$54:$AN$65)-ROWS($AR$54:$AR$65)-ROWS($AV$54:$AV$65)),IFERROR(INDEX($BD$54:$BD$65, ROWS($CH$4:CH81)-ROWS($AJ$54:$AJ$65)-ROWS($AN$54:$AN$65)-ROWS($AR$54:$AR$65)-ROWS($AV$54:$AV$65)-ROWS($AZ$54:$AZ$65)),IFERROR(INDEX($BH$54:$BH$65, ROWS($CH$4:CH81)-ROWS($AJ$54:$AJ$65)-ROWS($AN$54:$AN$65)-ROWS($AR$54:$AR$65)-ROWS($AV$54:$AV$65)-ROWS($AZ$54:$AZ$65)-ROWS($BD$54:$BD$65)), "")))))))</f>
        <v/>
      </c>
      <c r="CI83" s="316" t="str">
        <f t="shared" ca="1" si="195"/>
        <v/>
      </c>
      <c r="CJ83" s="316" t="str">
        <f ca="1">IF(OR(CK83="",CK83=0),"",MAX(CJ$5:CJ82)+1)</f>
        <v/>
      </c>
      <c r="CK83" s="316" t="str">
        <f ca="1">IFERROR(INDEX($AK$54:$AK$65, ROWS($CK$4:CK81)), IFERROR(INDEX($AO$54:$AO$65, ROWS($CK$4:CK81)-ROWS($AK$54:$AK$65)), IFERROR(INDEX($AS$54:$AS$65, ROWS($CK$4:CK81)-ROWS($AK$54:$AK$65)-ROWS($AO$54:$AO$65)),IFERROR(INDEX($AW$54:$AW$65, ROWS($CK$4:CK81)-ROWS($AK$54:$AK$65)-ROWS($AO$54:$AO$65)-ROWS($AS$54:$AS$65)),IFERROR(INDEX($BA$54:$BA$65, ROWS($CK$4:CK81)-ROWS($AK$54:$AK$65)-ROWS($AO$54:$AO$65)-ROWS($AS$54:$AS$65)-ROWS($AW$54:$AW$65)),IFERROR(INDEX($BE$54:$BE$65, ROWS($CK$4:CK81)-ROWS($AK$54:$AK$65)-ROWS($AO$54:$AO$65)-ROWS($AS$54:$AS$65)-ROWS($AW$54:$AW$65)-ROWS($BA$54:$BA$65)),IFERROR(INDEX($BI$54:$BI$65, ROWS($CK$4:CK81)-ROWS($AK$54:$AK$65)-ROWS($AO$54:$AO$65)-ROWS($AS$54:$AS$65)-ROWS($AW$54:$AW$65)-ROWS($BA$54:$BA$65)-ROWS($BE$54:$BE$65)), "")))))))</f>
        <v/>
      </c>
      <c r="CL83" s="316" t="str">
        <f t="shared" ca="1" si="196"/>
        <v/>
      </c>
      <c r="CM83" s="413" t="str">
        <f t="shared" ca="1" si="197"/>
        <v/>
      </c>
      <c r="CN83" s="412" t="str">
        <f>IF(OR(CO83="",CO83=0),"",MAX(CN$5:CN82)+1)</f>
        <v/>
      </c>
      <c r="CO83" s="316">
        <f>IFERROR(INDEX($AJ$70:$AJ$81, ROWS($CO$4:CO81)), IFERROR(INDEX($AN$70:$AN$81, ROWS($CO$4:CO81)-ROWS($AJ$70:$AJ$81)), IFERROR(INDEX($AR$70:$AR$81, ROWS($CO$4:CO81)-ROWS($AJ$70:$AJ$81)-ROWS($AN$70:$AN$81)),IFERROR(INDEX($AV$70:$AV$81, ROWS($CO$4:CO81)-ROWS($AJ$70:$AJ$81)-ROWS($AN$70:$AN$81)-ROWS($AR$70:$AR$81)),IFERROR(INDEX($AZ$70:$AZ$81, ROWS($CO$4:CO81)-ROWS($AJ$70:$AJ$81)-ROWS($AN$70:$AN$81)-ROWS($AR$70:$AR$81)-ROWS($AV$70:$AV$81)),IFERROR(INDEX($BD$70:$BD$81, ROWS($CO$4:CO81)-ROWS($AJ$70:$AJ$81)-ROWS($AN$70:$AN$81)-ROWS($AR$70:$AR$81)-ROWS($AV$70:$AV$81)-ROWS($AZ$70:$AZ$81)),IFERROR(INDEX($BH$70:$BH$81, ROWS($CO$4:CO81)-ROWS($AJ$70:$AJ$81)-ROWS($AN$70:$AN$81)-ROWS($AR$70:$AR$81)-ROWS($AV$70:$AV$81)-ROWS($AZ$70:$AZ$81)-ROWS($BD$70:$BD$81)), "")))))))</f>
        <v>0</v>
      </c>
      <c r="CP83" s="316" t="str">
        <f t="shared" ca="1" si="198"/>
        <v/>
      </c>
      <c r="CQ83" s="316" t="str">
        <f>IF(OR(CR83="",CR83=0),"",MAX(CQ$5:CQ82)+1)</f>
        <v/>
      </c>
      <c r="CR83" s="316">
        <f>IFERROR(INDEX($AK$70:$AK$81, ROWS($CR$4:CR81)), IFERROR(INDEX($AO$70:$AO$81, ROWS($CR$4:CR81)-ROWS($AK$70:$AK$81)), IFERROR(INDEX($AS$70:$AS$81, ROWS($CR$4:CR81)-ROWS($AK$70:$AK$81)-ROWS($AO$70:$AO$81)),IFERROR(INDEX($AW$70:$AW$81, ROWS($CR$4:CR81)-ROWS($AK$70:$AK$81)-ROWS($AO$70:$AO$81)-ROWS($AS$70:$AS$81)),IFERROR(INDEX($BA$70:$BA$81, ROWS($CR$4:CR81)-ROWS($AK$70:$AK$81)-ROWS($AO$70:$AO$81)-ROWS($AS$70:$AS$81)-ROWS($AW$70:$AW$81)),IFERROR(INDEX($BE$70:$BE$81, ROWS($CR$4:CR81)-ROWS($AK$70:$AK$81)-ROWS($AO$70:$AO$81)-ROWS($AS$70:$AS$81)-ROWS($AW$70:$AW$81)-ROWS($BA$70:$BA$81)),IFERROR(INDEX($BI$70:$BI$81, ROWS($CR$4:CR81)-ROWS($AK$70:$AK$81)-ROWS($AO$70:$AO$81)-ROWS($AS$70:$AS$81)-ROWS($AW$70:$AW$81)-ROWS($BA$70:$BA$81)-ROWS($BE$70:$BE$81)), "")))))))</f>
        <v>0</v>
      </c>
      <c r="CS83" s="316" t="str">
        <f t="shared" ca="1" si="199"/>
        <v/>
      </c>
      <c r="CT83" s="413" t="str">
        <f t="shared" ca="1" si="200"/>
        <v/>
      </c>
      <c r="CU83" s="412" t="str">
        <f>IF(OR(CV83="",CV83=0),"",MAX(CU$5:CU82)+1)</f>
        <v/>
      </c>
      <c r="CV83" s="316" t="str">
        <f>IFERROR(INDEX($AJ$86:$AJ$97, ROWS($CV$4:CV81)), IFERROR(INDEX($AN$86:$AN$97, ROWS($CV$4:CV81)-ROWS($AJ$86:$AJ$97)), ""))</f>
        <v/>
      </c>
      <c r="CW83" s="316" t="str">
        <f t="shared" si="201"/>
        <v/>
      </c>
      <c r="CX83" s="316" t="str">
        <f>IF(OR(CY83="",CY83=0),"",MAX(CX$5:CX82)+1)</f>
        <v/>
      </c>
      <c r="CY83" s="316" t="str">
        <f>IFERROR(INDEX($AK$86:$AK$97, ROWS($CY$4:CY81)), IFERROR(INDEX($AO$86:$AO$97, ROWS($CY$4:CY81)-ROWS($AK$86:$AK$97)), ""))</f>
        <v/>
      </c>
      <c r="CZ83" s="316" t="str">
        <f t="shared" si="202"/>
        <v/>
      </c>
      <c r="DA83" s="413" t="str">
        <f t="shared" si="203"/>
        <v/>
      </c>
      <c r="DC83" s="439" t="str">
        <f ca="1">IF(OR(DD83="",DD83=0),"",MAX(DC$65:DC82)+1)</f>
        <v/>
      </c>
      <c r="DD83" s="436" t="str">
        <f t="shared" ca="1" si="166"/>
        <v/>
      </c>
      <c r="DE83" s="422" t="str">
        <f t="shared" ca="1" si="167"/>
        <v/>
      </c>
      <c r="DF83" s="433" t="str">
        <f ca="1">IF(OR(DG83="",DG83=0),"",MAX(DF$65:DF82)+1)</f>
        <v/>
      </c>
      <c r="DG83" s="420" t="str">
        <f t="shared" ca="1" si="168"/>
        <v/>
      </c>
      <c r="DH83" s="422" t="str">
        <f t="shared" ca="1" si="169"/>
        <v/>
      </c>
      <c r="DI83" s="420" t="str">
        <f t="shared" ca="1" si="170"/>
        <v/>
      </c>
      <c r="DJ83" s="422" t="str">
        <f t="shared" ca="1" si="171"/>
        <v/>
      </c>
      <c r="DK83" s="420" t="str">
        <f t="shared" ca="1" si="172"/>
        <v/>
      </c>
      <c r="DL83" s="422" t="str">
        <f t="shared" ca="1" si="173"/>
        <v/>
      </c>
    </row>
    <row r="84" spans="28:123" ht="15.75" thickBot="1" x14ac:dyDescent="0.35">
      <c r="AB84" s="395" t="str">
        <f ca="1">IFERROR(MATCH($AB$59,OFFSET(Year!$AT$67:$AT$118,AB83,,1000),0)+AB83,"")</f>
        <v/>
      </c>
      <c r="AC84" s="404" t="str">
        <f ca="1">IFERROR(INDEX(Year!$AW$67:$AW$118,AB84),"")</f>
        <v/>
      </c>
      <c r="AD84" s="405" t="str">
        <f ca="1">IFERROR(INDEX(Year!$AU$67:$AU$118,AB84),"")</f>
        <v/>
      </c>
      <c r="AE84" s="406" t="str">
        <f ca="1">IFERROR(INDEX(Year!$AV$67:$AV$118,AB84),"")</f>
        <v/>
      </c>
      <c r="AF84" s="407" t="str">
        <f ca="1">IFERROR(INDEX(Year!$AT$67:$AT$118,AB84),"")</f>
        <v/>
      </c>
      <c r="AI84" s="1153" t="str">
        <f>IF(A35="","",--TEXT(A35,"dd"))</f>
        <v/>
      </c>
      <c r="AJ84" s="1154"/>
      <c r="AK84" s="1154"/>
      <c r="AL84" s="1155"/>
      <c r="AM84" s="1153" t="str">
        <f>IF(C35="","",--TEXT(C35,"dd"))</f>
        <v/>
      </c>
      <c r="AN84" s="1154"/>
      <c r="AO84" s="1154"/>
      <c r="AP84" s="1155"/>
      <c r="BL84" s="412" t="str">
        <f ca="1">IF(OR(BM84="",BM84=0),"",MAX(BL$5:BL83)+1)</f>
        <v/>
      </c>
      <c r="BM84" s="316" t="str">
        <f ca="1">IFERROR(INDEX($AJ$6:$AJ$17, ROWS(BM$4:$BM82)), IFERROR(INDEX($AN$6:$AN$17, ROWS(BM$4:$BM82)-ROWS($AJ$6:$AJ$17)), IFERROR(INDEX($AR$6:$AR$17, ROWS(BM$4:$BM82)-ROWS($AJ$6:$AJ$17)-ROWS($AN$6:$AN$17)),IFERROR(INDEX($AV$6:$AV$17, ROWS(BM$4:$BM82)-ROWS($AJ$6:$AJ$17)-ROWS($AN$6:$AN$17)-ROWS($AR$6:$AR$17)),IFERROR(INDEX($AZ$6:$AZ$17, ROWS(BM$4:$BM82)-ROWS($AJ$6:$AJ$17)-ROWS($AN$6:$AN$17)-ROWS($AR$6:$AR$17)-ROWS($AV$6:$AV$17)),IFERROR(INDEX($BD$6:$BD$17, ROWS(BM$4:$BM82)-ROWS($AJ$6:$AJ$17)-ROWS($AN$6:$AN$17)-ROWS($AR$6:$AR$17)-ROWS($AV$6:$AV$17)-ROWS($AZ$6:$AZ$17)),IFERROR(INDEX($BH$6:$BH$17, ROWS(BM$4:$BM82)-ROWS($AJ$6:$AJ$17)-ROWS($AN$6:$AN$17)-ROWS($AR$6:$AR$17)-ROWS($AV$6:$AV$17)-ROWS($AZ$6:$AZ$17)-ROWS($BD$6:$BD$17)), "")))))))</f>
        <v/>
      </c>
      <c r="BN84" s="316" t="str">
        <f t="shared" ca="1" si="186"/>
        <v/>
      </c>
      <c r="BO84" s="316" t="str">
        <f ca="1">IF(OR(BP84="",BP84=0),"",MAX(BO$5:BO83)+1)</f>
        <v/>
      </c>
      <c r="BP84" s="316" t="str">
        <f ca="1">IFERROR(INDEX($AK$6:$AK$17, ROWS($BP$4:BP82)), IFERROR(INDEX($AO$6:$AO$17, ROWS($BP$4:BP82)-ROWS($AK$6:$AK$17)), IFERROR(INDEX($AS$6:$AS$17, ROWS($BP$4:BP82)-ROWS($AK$6:$AK$17)-ROWS($AO$6:$AO$17)),IFERROR(INDEX($AW$6:$AW$17, ROWS($BP$4:BP82)-ROWS($AK$6:$AK$17)-ROWS($AO$6:$AO$17)-ROWS($AS$6:$AS$17)),IFERROR(INDEX($BA$6:$BA$17, ROWS($BP$4:BP82)-ROWS($AK$6:$AK$17)-ROWS($AO$6:$AO$17)-ROWS($AS$6:$AS$17)-ROWS($AW$6:$AW$17)),IFERROR(INDEX($BE$6:$BE$17, ROWS($BP$4:BP82)-ROWS($AK$6:$AK$17)-ROWS($AO$6:$AO$17)-ROWS($AS$6:$AS$17)-ROWS($AW$6:$AW$17)-ROWS($BA$6:$BA$17)),IFERROR(INDEX($BI$6:$BI$17, ROWS($BP$4:BP82)-ROWS($AK$6:$AK$17)-ROWS($AO$6:$AO$17)-ROWS($AS$6:$AS$17)-ROWS($AW$6:$AW$17)-ROWS($BA$6:$BA$17)-ROWS($BE$6:$BE$17)), "")))))))</f>
        <v/>
      </c>
      <c r="BQ84" s="316" t="str">
        <f t="shared" ca="1" si="187"/>
        <v/>
      </c>
      <c r="BR84" s="413" t="str">
        <f t="shared" ca="1" si="188"/>
        <v/>
      </c>
      <c r="BS84" s="412" t="str">
        <f ca="1">IF(OR(BT84="",BT84=0),"",MAX(BS$5:BS83)+1)</f>
        <v/>
      </c>
      <c r="BT84" s="316" t="str">
        <f ca="1">IFERROR(INDEX($AJ$22:$AJ$33, ROWS($BT$4:BT82)), IFERROR(INDEX($AN$22:$AN$33, ROWS($BT$4:BT82)-ROWS($AJ$22:$AJ$33)), IFERROR(INDEX($AR$22:$AR$33, ROWS($BT$4:BT82)-ROWS($AJ$22:$AJ$33)-ROWS($AN$22:$AN$33)),IFERROR(INDEX($AV$22:$AV$33, ROWS($BT$4:BT82)-ROWS($AJ$22:$AJ$33)-ROWS($AN$22:$AN$33)-ROWS($AR$22:$AR$33)),IFERROR(INDEX($AZ$22:$AZ$33, ROWS($BT$4:BT82)-ROWS($AJ$22:$AJ$33)-ROWS($AN$22:$AN$33)-ROWS($AR$22:$AR$33)-ROWS($AV$22:$AV$33)),IFERROR(INDEX($BD$22:$BD$33, ROWS($BT$4:BT82)-ROWS($AJ$22:$AJ$33)-ROWS($AN$22:$AN$33)-ROWS($AR$22:$AR$33)-ROWS($AV$22:$AV$33)-ROWS($AZ$22:$AZ$33)),IFERROR(INDEX($BH$22:$BH$33, ROWS($BT$4:BT82)-ROWS($AJ$22:$AJ$33)-ROWS($AN$22:$AN$33)-ROWS($AR$22:$AR$33)-ROWS($AV$22:$AV$33)-ROWS($AZ$22:$AZ$33)-ROWS($BD$22:$BD$33)), "")))))))</f>
        <v/>
      </c>
      <c r="BU84" s="316" t="str">
        <f t="shared" ca="1" si="189"/>
        <v/>
      </c>
      <c r="BV84" s="316" t="str">
        <f ca="1">IF(OR(BW84="",BW84=0),"",MAX(BV$5:BV83)+1)</f>
        <v/>
      </c>
      <c r="BW84" s="316" t="str">
        <f ca="1">IFERROR(INDEX($AK$22:$AK$33, ROWS($BW$4:BW82)), IFERROR(INDEX($AO$22:$AO$33, ROWS($BW$4:BW82)-ROWS($AK$22:$AK$33)), IFERROR(INDEX($AS$22:$AS$33, ROWS($BW$4:BW82)-ROWS($AK$22:$AK$33)-ROWS($AO$22:$AO$33)),IFERROR(INDEX($AW$22:$AW$33, ROWS($BW$4:BW82)-ROWS($AK$22:$AK$33)-ROWS($AO$22:$AO$33)-ROWS($AS$22:$AS$33)),IFERROR(INDEX($BA$22:$BA$33, ROWS($BW$4:BW82)-ROWS($AK$22:$AK$33)-ROWS($AO$22:$AO$33)-ROWS($AS$22:$AS$33)-ROWS($AW$22:$AW$33)),IFERROR(INDEX($BE$22:$BE$33, ROWS($BW$4:BW82)-ROWS($AK$22:$AK$33)-ROWS($AO$22:$AO$33)-ROWS($AS$22:$AS$33)-ROWS($AW$22:$AW$33)-ROWS($BA$22:$BA$33)),IFERROR(INDEX($BI$22:$BI$33, ROWS($BW$4:BW82)-ROWS($AK$22:$AK$33)-ROWS($AO$22:$AO$33)-ROWS($AS$22:$AS$33)-ROWS($AW$22:$AW$33)-ROWS($BA$22:$BA$33)-ROWS($BE$22:$BE$33)), "")))))))</f>
        <v/>
      </c>
      <c r="BX84" s="316" t="str">
        <f t="shared" ca="1" si="190"/>
        <v/>
      </c>
      <c r="BY84" s="413" t="str">
        <f t="shared" ca="1" si="191"/>
        <v/>
      </c>
      <c r="BZ84" s="412" t="str">
        <f ca="1">IF(OR(CA84="",CA84=0),"",MAX(BZ$5:BZ83)+1)</f>
        <v/>
      </c>
      <c r="CA84" s="316" t="str">
        <f ca="1">IFERROR(INDEX($AJ$38:$AJ$49, ROWS($CA$4:CA82)), IFERROR(INDEX($AN$38:$AN$49, ROWS($CA$4:CA82)-ROWS($AJ$38:$AJ$49)), IFERROR(INDEX($AR$38:$AR$49, ROWS($CA$4:CA82)-ROWS($AJ$38:$AJ$49)-ROWS($AN$38:$AN$49)),IFERROR(INDEX($AV$38:$AV$49, ROWS($CA$4:CA82)-ROWS($AJ$38:$AJ$49)-ROWS($AN$38:$AN$49)-ROWS($AR$38:$AR$49)),IFERROR(INDEX($AZ$38:$AZ$49, ROWS($CA$4:CA82)-ROWS($AJ$38:$AJ$49)-ROWS($AN$38:$AN$49)-ROWS($AR$38:$AR$49)-ROWS($AV$38:$AV$49)),IFERROR(INDEX($BD$38:$BD$49, ROWS($CA$4:CA82)-ROWS($AJ$38:$AJ$49)-ROWS($AN$38:$AN$49)-ROWS($AR$38:$AR$49)-ROWS($AV$38:$AV$49)-ROWS($AZ$38:$AZ$49)),IFERROR(INDEX($BH$38:$BH$49, ROWS($CA$4:CA82)-ROWS($AJ$38:$AJ$49)-ROWS($AN$38:$AN$49)-ROWS($AR$38:$AR$49)-ROWS($AV$38:$AV$49)-ROWS($AZ$38:$AZ$49)-ROWS($BD$38:$BD$49)), "")))))))</f>
        <v/>
      </c>
      <c r="CB84" s="316" t="str">
        <f t="shared" ca="1" si="192"/>
        <v/>
      </c>
      <c r="CC84" s="316" t="str">
        <f ca="1">IF(OR(CD84="",CD84=0),"",MAX(CC$5:CC83)+1)</f>
        <v/>
      </c>
      <c r="CD84" s="316" t="str">
        <f ca="1">IFERROR(INDEX($AK$38:$AK$49, ROWS($CD$4:CD82)), IFERROR(INDEX($AO$38:$AO$49, ROWS($CD$4:CD82)-ROWS($AK$38:$AK$49)), IFERROR(INDEX($AS$38:$AS$49, ROWS($CD$4:CD82)-ROWS($AK$38:$AK$49)-ROWS($AO$38:$AO$49)),IFERROR(INDEX($AW$38:$AW$49, ROWS($CD$4:CD82)-ROWS($AK$38:$AK$49)-ROWS($AO$38:$AO$49)-ROWS($AS$38:$AS$49)),IFERROR(INDEX($BA$38:$BA$49, ROWS($CD$4:CD82)-ROWS($AK$38:$AK$49)-ROWS($AO$38:$AO$49)-ROWS($AS$38:$AS$49)-ROWS($AW$38:$AW$49)),IFERROR(INDEX($BE$38:$BE$49, ROWS($CD$4:CD82)-ROWS($AK$38:$AK$49)-ROWS($AO$38:$AO$49)-ROWS($AS$38:$AS$49)-ROWS($AW$38:$AW$49)-ROWS($BA$38:$BA$49)),IFERROR(INDEX($BI$38:$BI$49, ROWS($CD$4:CD82)-ROWS($AK$38:$AK$49)-ROWS($AO$38:$AO$49)-ROWS($AS$38:$AS$49)-ROWS($AW$38:$AW$49)-ROWS($BA$38:$BA$49)-ROWS($BE$38:$BE$49)), "")))))))</f>
        <v/>
      </c>
      <c r="CE84" s="316" t="str">
        <f t="shared" ca="1" si="193"/>
        <v/>
      </c>
      <c r="CF84" s="413" t="str">
        <f t="shared" ca="1" si="194"/>
        <v/>
      </c>
      <c r="CG84" s="412" t="str">
        <f ca="1">IF(OR(CH84="",CH84=0),"",MAX(CG$5:CG83)+1)</f>
        <v/>
      </c>
      <c r="CH84" s="316" t="str">
        <f ca="1">IFERROR(INDEX($AJ$54:$AJ$65, ROWS($CH$4:CH82)), IFERROR(INDEX($AN$54:$AN$65, ROWS($CH$4:CH82)-ROWS($AJ$54:$AJ$65)), IFERROR(INDEX($AR$54:$AR$65, ROWS($CH$4:CH82)-ROWS($AJ$54:$AJ$65)-ROWS($AN$54:$AN$65)),IFERROR(INDEX($AV$54:$AV$65, ROWS($CH$4:CH82)-ROWS($AJ$54:$AJ$65)-ROWS($AN$54:$AN$65)-ROWS($AR$54:$AR$65)),IFERROR(INDEX($AZ$54:$AZ$65, ROWS($CH$4:CH82)-ROWS($AJ$54:$AJ$65)-ROWS($AN$54:$AN$65)-ROWS($AR$54:$AR$65)-ROWS($AV$54:$AV$65)),IFERROR(INDEX($BD$54:$BD$65, ROWS($CH$4:CH82)-ROWS($AJ$54:$AJ$65)-ROWS($AN$54:$AN$65)-ROWS($AR$54:$AR$65)-ROWS($AV$54:$AV$65)-ROWS($AZ$54:$AZ$65)),IFERROR(INDEX($BH$54:$BH$65, ROWS($CH$4:CH82)-ROWS($AJ$54:$AJ$65)-ROWS($AN$54:$AN$65)-ROWS($AR$54:$AR$65)-ROWS($AV$54:$AV$65)-ROWS($AZ$54:$AZ$65)-ROWS($BD$54:$BD$65)), "")))))))</f>
        <v/>
      </c>
      <c r="CI84" s="316" t="str">
        <f t="shared" ca="1" si="195"/>
        <v/>
      </c>
      <c r="CJ84" s="316" t="str">
        <f ca="1">IF(OR(CK84="",CK84=0),"",MAX(CJ$5:CJ83)+1)</f>
        <v/>
      </c>
      <c r="CK84" s="316" t="str">
        <f ca="1">IFERROR(INDEX($AK$54:$AK$65, ROWS($CK$4:CK82)), IFERROR(INDEX($AO$54:$AO$65, ROWS($CK$4:CK82)-ROWS($AK$54:$AK$65)), IFERROR(INDEX($AS$54:$AS$65, ROWS($CK$4:CK82)-ROWS($AK$54:$AK$65)-ROWS($AO$54:$AO$65)),IFERROR(INDEX($AW$54:$AW$65, ROWS($CK$4:CK82)-ROWS($AK$54:$AK$65)-ROWS($AO$54:$AO$65)-ROWS($AS$54:$AS$65)),IFERROR(INDEX($BA$54:$BA$65, ROWS($CK$4:CK82)-ROWS($AK$54:$AK$65)-ROWS($AO$54:$AO$65)-ROWS($AS$54:$AS$65)-ROWS($AW$54:$AW$65)),IFERROR(INDEX($BE$54:$BE$65, ROWS($CK$4:CK82)-ROWS($AK$54:$AK$65)-ROWS($AO$54:$AO$65)-ROWS($AS$54:$AS$65)-ROWS($AW$54:$AW$65)-ROWS($BA$54:$BA$65)),IFERROR(INDEX($BI$54:$BI$65, ROWS($CK$4:CK82)-ROWS($AK$54:$AK$65)-ROWS($AO$54:$AO$65)-ROWS($AS$54:$AS$65)-ROWS($AW$54:$AW$65)-ROWS($BA$54:$BA$65)-ROWS($BE$54:$BE$65)), "")))))))</f>
        <v/>
      </c>
      <c r="CL84" s="316" t="str">
        <f t="shared" ca="1" si="196"/>
        <v/>
      </c>
      <c r="CM84" s="413" t="str">
        <f t="shared" ca="1" si="197"/>
        <v/>
      </c>
      <c r="CN84" s="412" t="str">
        <f>IF(OR(CO84="",CO84=0),"",MAX(CN$5:CN83)+1)</f>
        <v/>
      </c>
      <c r="CO84" s="316">
        <f>IFERROR(INDEX($AJ$70:$AJ$81, ROWS($CO$4:CO82)), IFERROR(INDEX($AN$70:$AN$81, ROWS($CO$4:CO82)-ROWS($AJ$70:$AJ$81)), IFERROR(INDEX($AR$70:$AR$81, ROWS($CO$4:CO82)-ROWS($AJ$70:$AJ$81)-ROWS($AN$70:$AN$81)),IFERROR(INDEX($AV$70:$AV$81, ROWS($CO$4:CO82)-ROWS($AJ$70:$AJ$81)-ROWS($AN$70:$AN$81)-ROWS($AR$70:$AR$81)),IFERROR(INDEX($AZ$70:$AZ$81, ROWS($CO$4:CO82)-ROWS($AJ$70:$AJ$81)-ROWS($AN$70:$AN$81)-ROWS($AR$70:$AR$81)-ROWS($AV$70:$AV$81)),IFERROR(INDEX($BD$70:$BD$81, ROWS($CO$4:CO82)-ROWS($AJ$70:$AJ$81)-ROWS($AN$70:$AN$81)-ROWS($AR$70:$AR$81)-ROWS($AV$70:$AV$81)-ROWS($AZ$70:$AZ$81)),IFERROR(INDEX($BH$70:$BH$81, ROWS($CO$4:CO82)-ROWS($AJ$70:$AJ$81)-ROWS($AN$70:$AN$81)-ROWS($AR$70:$AR$81)-ROWS($AV$70:$AV$81)-ROWS($AZ$70:$AZ$81)-ROWS($BD$70:$BD$81)), "")))))))</f>
        <v>0</v>
      </c>
      <c r="CP84" s="316" t="str">
        <f t="shared" ca="1" si="198"/>
        <v/>
      </c>
      <c r="CQ84" s="316" t="str">
        <f>IF(OR(CR84="",CR84=0),"",MAX(CQ$5:CQ83)+1)</f>
        <v/>
      </c>
      <c r="CR84" s="316">
        <f>IFERROR(INDEX($AK$70:$AK$81, ROWS($CR$4:CR82)), IFERROR(INDEX($AO$70:$AO$81, ROWS($CR$4:CR82)-ROWS($AK$70:$AK$81)), IFERROR(INDEX($AS$70:$AS$81, ROWS($CR$4:CR82)-ROWS($AK$70:$AK$81)-ROWS($AO$70:$AO$81)),IFERROR(INDEX($AW$70:$AW$81, ROWS($CR$4:CR82)-ROWS($AK$70:$AK$81)-ROWS($AO$70:$AO$81)-ROWS($AS$70:$AS$81)),IFERROR(INDEX($BA$70:$BA$81, ROWS($CR$4:CR82)-ROWS($AK$70:$AK$81)-ROWS($AO$70:$AO$81)-ROWS($AS$70:$AS$81)-ROWS($AW$70:$AW$81)),IFERROR(INDEX($BE$70:$BE$81, ROWS($CR$4:CR82)-ROWS($AK$70:$AK$81)-ROWS($AO$70:$AO$81)-ROWS($AS$70:$AS$81)-ROWS($AW$70:$AW$81)-ROWS($BA$70:$BA$81)),IFERROR(INDEX($BI$70:$BI$81, ROWS($CR$4:CR82)-ROWS($AK$70:$AK$81)-ROWS($AO$70:$AO$81)-ROWS($AS$70:$AS$81)-ROWS($AW$70:$AW$81)-ROWS($BA$70:$BA$81)-ROWS($BE$70:$BE$81)), "")))))))</f>
        <v>0</v>
      </c>
      <c r="CS84" s="316" t="str">
        <f t="shared" ca="1" si="199"/>
        <v/>
      </c>
      <c r="CT84" s="413" t="str">
        <f t="shared" ca="1" si="200"/>
        <v/>
      </c>
      <c r="CU84" s="412" t="str">
        <f>IF(OR(CV84="",CV84=0),"",MAX(CU$5:CU83)+1)</f>
        <v/>
      </c>
      <c r="CV84" s="316" t="str">
        <f>IFERROR(INDEX($AJ$86:$AJ$97, ROWS($CV$4:CV82)), IFERROR(INDEX($AN$86:$AN$97, ROWS($CV$4:CV82)-ROWS($AJ$86:$AJ$97)), ""))</f>
        <v/>
      </c>
      <c r="CW84" s="316" t="str">
        <f t="shared" si="201"/>
        <v/>
      </c>
      <c r="CX84" s="316" t="str">
        <f>IF(OR(CY84="",CY84=0),"",MAX(CX$5:CX83)+1)</f>
        <v/>
      </c>
      <c r="CY84" s="316" t="str">
        <f>IFERROR(INDEX($AK$86:$AK$97, ROWS($CY$4:CY82)), IFERROR(INDEX($AO$86:$AO$97, ROWS($CY$4:CY82)-ROWS($AK$86:$AK$97)), ""))</f>
        <v/>
      </c>
      <c r="CZ84" s="316" t="str">
        <f t="shared" si="202"/>
        <v/>
      </c>
      <c r="DA84" s="413" t="str">
        <f t="shared" si="203"/>
        <v/>
      </c>
      <c r="DC84" s="1167" t="s">
        <v>490</v>
      </c>
      <c r="DD84" s="1168"/>
      <c r="DE84" s="1168"/>
      <c r="DF84" s="1168"/>
      <c r="DG84" s="1168"/>
      <c r="DH84" s="1168"/>
      <c r="DI84" s="1168"/>
      <c r="DJ84" s="1168"/>
      <c r="DK84" s="1168"/>
      <c r="DL84" s="1169"/>
      <c r="DM84" s="292"/>
      <c r="DN84" s="1199" t="s">
        <v>490</v>
      </c>
      <c r="DO84" s="1200"/>
      <c r="DP84" s="1200"/>
      <c r="DQ84" s="1200"/>
      <c r="DR84" s="1200"/>
      <c r="DS84" s="1201"/>
    </row>
    <row r="85" spans="28:123" ht="15.75" thickBot="1" x14ac:dyDescent="0.35">
      <c r="AB85" s="395" t="str">
        <f ca="1">IFERROR(MATCH($AB$59,OFFSET(Year!$AT$67:$AT$118,AB84,,1000),0)+AB84,"")</f>
        <v/>
      </c>
      <c r="AC85" s="404" t="str">
        <f ca="1">IFERROR(INDEX(Year!$AW$67:$AW$118,AB85),"")</f>
        <v/>
      </c>
      <c r="AD85" s="405" t="str">
        <f ca="1">IFERROR(INDEX(Year!$AU$67:$AU$118,AB85),"")</f>
        <v/>
      </c>
      <c r="AE85" s="406" t="str">
        <f ca="1">IFERROR(INDEX(Year!$AV$67:$AV$118,AB85),"")</f>
        <v/>
      </c>
      <c r="AF85" s="407" t="str">
        <f ca="1">IFERROR(INDEX(Year!$AT$67:$AT$118,AB85),"")</f>
        <v/>
      </c>
      <c r="AI85" s="312"/>
      <c r="AJ85" s="313" t="s">
        <v>483</v>
      </c>
      <c r="AK85" s="313" t="s">
        <v>13</v>
      </c>
      <c r="AL85" s="314" t="s">
        <v>11</v>
      </c>
      <c r="AM85" s="312"/>
      <c r="AN85" s="313" t="s">
        <v>483</v>
      </c>
      <c r="AO85" s="313" t="s">
        <v>13</v>
      </c>
      <c r="AP85" s="314" t="s">
        <v>11</v>
      </c>
      <c r="BL85" s="412" t="str">
        <f ca="1">IF(OR(BM85="",BM85=0),"",MAX(BL$5:BL84)+1)</f>
        <v/>
      </c>
      <c r="BM85" s="316" t="str">
        <f ca="1">IFERROR(INDEX($AJ$6:$AJ$17, ROWS(BM$4:$BM83)), IFERROR(INDEX($AN$6:$AN$17, ROWS(BM$4:$BM83)-ROWS($AJ$6:$AJ$17)), IFERROR(INDEX($AR$6:$AR$17, ROWS(BM$4:$BM83)-ROWS($AJ$6:$AJ$17)-ROWS($AN$6:$AN$17)),IFERROR(INDEX($AV$6:$AV$17, ROWS(BM$4:$BM83)-ROWS($AJ$6:$AJ$17)-ROWS($AN$6:$AN$17)-ROWS($AR$6:$AR$17)),IFERROR(INDEX($AZ$6:$AZ$17, ROWS(BM$4:$BM83)-ROWS($AJ$6:$AJ$17)-ROWS($AN$6:$AN$17)-ROWS($AR$6:$AR$17)-ROWS($AV$6:$AV$17)),IFERROR(INDEX($BD$6:$BD$17, ROWS(BM$4:$BM83)-ROWS($AJ$6:$AJ$17)-ROWS($AN$6:$AN$17)-ROWS($AR$6:$AR$17)-ROWS($AV$6:$AV$17)-ROWS($AZ$6:$AZ$17)),IFERROR(INDEX($BH$6:$BH$17, ROWS(BM$4:$BM83)-ROWS($AJ$6:$AJ$17)-ROWS($AN$6:$AN$17)-ROWS($AR$6:$AR$17)-ROWS($AV$6:$AV$17)-ROWS($AZ$6:$AZ$17)-ROWS($BD$6:$BD$17)), "")))))))</f>
        <v/>
      </c>
      <c r="BN85" s="316" t="str">
        <f t="shared" ca="1" si="186"/>
        <v/>
      </c>
      <c r="BO85" s="316" t="str">
        <f ca="1">IF(OR(BP85="",BP85=0),"",MAX(BO$5:BO84)+1)</f>
        <v/>
      </c>
      <c r="BP85" s="316" t="str">
        <f ca="1">IFERROR(INDEX($AK$6:$AK$17, ROWS($BP$4:BP83)), IFERROR(INDEX($AO$6:$AO$17, ROWS($BP$4:BP83)-ROWS($AK$6:$AK$17)), IFERROR(INDEX($AS$6:$AS$17, ROWS($BP$4:BP83)-ROWS($AK$6:$AK$17)-ROWS($AO$6:$AO$17)),IFERROR(INDEX($AW$6:$AW$17, ROWS($BP$4:BP83)-ROWS($AK$6:$AK$17)-ROWS($AO$6:$AO$17)-ROWS($AS$6:$AS$17)),IFERROR(INDEX($BA$6:$BA$17, ROWS($BP$4:BP83)-ROWS($AK$6:$AK$17)-ROWS($AO$6:$AO$17)-ROWS($AS$6:$AS$17)-ROWS($AW$6:$AW$17)),IFERROR(INDEX($BE$6:$BE$17, ROWS($BP$4:BP83)-ROWS($AK$6:$AK$17)-ROWS($AO$6:$AO$17)-ROWS($AS$6:$AS$17)-ROWS($AW$6:$AW$17)-ROWS($BA$6:$BA$17)),IFERROR(INDEX($BI$6:$BI$17, ROWS($BP$4:BP83)-ROWS($AK$6:$AK$17)-ROWS($AO$6:$AO$17)-ROWS($AS$6:$AS$17)-ROWS($AW$6:$AW$17)-ROWS($BA$6:$BA$17)-ROWS($BE$6:$BE$17)), "")))))))</f>
        <v/>
      </c>
      <c r="BQ85" s="316" t="str">
        <f t="shared" ca="1" si="187"/>
        <v/>
      </c>
      <c r="BR85" s="413" t="str">
        <f t="shared" ca="1" si="188"/>
        <v/>
      </c>
      <c r="BS85" s="412" t="str">
        <f ca="1">IF(OR(BT85="",BT85=0),"",MAX(BS$5:BS84)+1)</f>
        <v/>
      </c>
      <c r="BT85" s="316" t="str">
        <f ca="1">IFERROR(INDEX($AJ$22:$AJ$33, ROWS($BT$4:BT83)), IFERROR(INDEX($AN$22:$AN$33, ROWS($BT$4:BT83)-ROWS($AJ$22:$AJ$33)), IFERROR(INDEX($AR$22:$AR$33, ROWS($BT$4:BT83)-ROWS($AJ$22:$AJ$33)-ROWS($AN$22:$AN$33)),IFERROR(INDEX($AV$22:$AV$33, ROWS($BT$4:BT83)-ROWS($AJ$22:$AJ$33)-ROWS($AN$22:$AN$33)-ROWS($AR$22:$AR$33)),IFERROR(INDEX($AZ$22:$AZ$33, ROWS($BT$4:BT83)-ROWS($AJ$22:$AJ$33)-ROWS($AN$22:$AN$33)-ROWS($AR$22:$AR$33)-ROWS($AV$22:$AV$33)),IFERROR(INDEX($BD$22:$BD$33, ROWS($BT$4:BT83)-ROWS($AJ$22:$AJ$33)-ROWS($AN$22:$AN$33)-ROWS($AR$22:$AR$33)-ROWS($AV$22:$AV$33)-ROWS($AZ$22:$AZ$33)),IFERROR(INDEX($BH$22:$BH$33, ROWS($BT$4:BT83)-ROWS($AJ$22:$AJ$33)-ROWS($AN$22:$AN$33)-ROWS($AR$22:$AR$33)-ROWS($AV$22:$AV$33)-ROWS($AZ$22:$AZ$33)-ROWS($BD$22:$BD$33)), "")))))))</f>
        <v/>
      </c>
      <c r="BU85" s="316" t="str">
        <f t="shared" ca="1" si="189"/>
        <v/>
      </c>
      <c r="BV85" s="316" t="str">
        <f ca="1">IF(OR(BW85="",BW85=0),"",MAX(BV$5:BV84)+1)</f>
        <v/>
      </c>
      <c r="BW85" s="316" t="str">
        <f ca="1">IFERROR(INDEX($AK$22:$AK$33, ROWS($BW$4:BW83)), IFERROR(INDEX($AO$22:$AO$33, ROWS($BW$4:BW83)-ROWS($AK$22:$AK$33)), IFERROR(INDEX($AS$22:$AS$33, ROWS($BW$4:BW83)-ROWS($AK$22:$AK$33)-ROWS($AO$22:$AO$33)),IFERROR(INDEX($AW$22:$AW$33, ROWS($BW$4:BW83)-ROWS($AK$22:$AK$33)-ROWS($AO$22:$AO$33)-ROWS($AS$22:$AS$33)),IFERROR(INDEX($BA$22:$BA$33, ROWS($BW$4:BW83)-ROWS($AK$22:$AK$33)-ROWS($AO$22:$AO$33)-ROWS($AS$22:$AS$33)-ROWS($AW$22:$AW$33)),IFERROR(INDEX($BE$22:$BE$33, ROWS($BW$4:BW83)-ROWS($AK$22:$AK$33)-ROWS($AO$22:$AO$33)-ROWS($AS$22:$AS$33)-ROWS($AW$22:$AW$33)-ROWS($BA$22:$BA$33)),IFERROR(INDEX($BI$22:$BI$33, ROWS($BW$4:BW83)-ROWS($AK$22:$AK$33)-ROWS($AO$22:$AO$33)-ROWS($AS$22:$AS$33)-ROWS($AW$22:$AW$33)-ROWS($BA$22:$BA$33)-ROWS($BE$22:$BE$33)), "")))))))</f>
        <v/>
      </c>
      <c r="BX85" s="316" t="str">
        <f t="shared" ca="1" si="190"/>
        <v/>
      </c>
      <c r="BY85" s="413" t="str">
        <f t="shared" ca="1" si="191"/>
        <v/>
      </c>
      <c r="BZ85" s="412" t="str">
        <f ca="1">IF(OR(CA85="",CA85=0),"",MAX(BZ$5:BZ84)+1)</f>
        <v/>
      </c>
      <c r="CA85" s="316" t="str">
        <f ca="1">IFERROR(INDEX($AJ$38:$AJ$49, ROWS($CA$4:CA83)), IFERROR(INDEX($AN$38:$AN$49, ROWS($CA$4:CA83)-ROWS($AJ$38:$AJ$49)), IFERROR(INDEX($AR$38:$AR$49, ROWS($CA$4:CA83)-ROWS($AJ$38:$AJ$49)-ROWS($AN$38:$AN$49)),IFERROR(INDEX($AV$38:$AV$49, ROWS($CA$4:CA83)-ROWS($AJ$38:$AJ$49)-ROWS($AN$38:$AN$49)-ROWS($AR$38:$AR$49)),IFERROR(INDEX($AZ$38:$AZ$49, ROWS($CA$4:CA83)-ROWS($AJ$38:$AJ$49)-ROWS($AN$38:$AN$49)-ROWS($AR$38:$AR$49)-ROWS($AV$38:$AV$49)),IFERROR(INDEX($BD$38:$BD$49, ROWS($CA$4:CA83)-ROWS($AJ$38:$AJ$49)-ROWS($AN$38:$AN$49)-ROWS($AR$38:$AR$49)-ROWS($AV$38:$AV$49)-ROWS($AZ$38:$AZ$49)),IFERROR(INDEX($BH$38:$BH$49, ROWS($CA$4:CA83)-ROWS($AJ$38:$AJ$49)-ROWS($AN$38:$AN$49)-ROWS($AR$38:$AR$49)-ROWS($AV$38:$AV$49)-ROWS($AZ$38:$AZ$49)-ROWS($BD$38:$BD$49)), "")))))))</f>
        <v/>
      </c>
      <c r="CB85" s="316" t="str">
        <f t="shared" ca="1" si="192"/>
        <v/>
      </c>
      <c r="CC85" s="316" t="str">
        <f ca="1">IF(OR(CD85="",CD85=0),"",MAX(CC$5:CC84)+1)</f>
        <v/>
      </c>
      <c r="CD85" s="316" t="str">
        <f ca="1">IFERROR(INDEX($AK$38:$AK$49, ROWS($CD$4:CD83)), IFERROR(INDEX($AO$38:$AO$49, ROWS($CD$4:CD83)-ROWS($AK$38:$AK$49)), IFERROR(INDEX($AS$38:$AS$49, ROWS($CD$4:CD83)-ROWS($AK$38:$AK$49)-ROWS($AO$38:$AO$49)),IFERROR(INDEX($AW$38:$AW$49, ROWS($CD$4:CD83)-ROWS($AK$38:$AK$49)-ROWS($AO$38:$AO$49)-ROWS($AS$38:$AS$49)),IFERROR(INDEX($BA$38:$BA$49, ROWS($CD$4:CD83)-ROWS($AK$38:$AK$49)-ROWS($AO$38:$AO$49)-ROWS($AS$38:$AS$49)-ROWS($AW$38:$AW$49)),IFERROR(INDEX($BE$38:$BE$49, ROWS($CD$4:CD83)-ROWS($AK$38:$AK$49)-ROWS($AO$38:$AO$49)-ROWS($AS$38:$AS$49)-ROWS($AW$38:$AW$49)-ROWS($BA$38:$BA$49)),IFERROR(INDEX($BI$38:$BI$49, ROWS($CD$4:CD83)-ROWS($AK$38:$AK$49)-ROWS($AO$38:$AO$49)-ROWS($AS$38:$AS$49)-ROWS($AW$38:$AW$49)-ROWS($BA$38:$BA$49)-ROWS($BE$38:$BE$49)), "")))))))</f>
        <v/>
      </c>
      <c r="CE85" s="316" t="str">
        <f t="shared" ca="1" si="193"/>
        <v/>
      </c>
      <c r="CF85" s="413" t="str">
        <f t="shared" ca="1" si="194"/>
        <v/>
      </c>
      <c r="CG85" s="412" t="str">
        <f ca="1">IF(OR(CH85="",CH85=0),"",MAX(CG$5:CG84)+1)</f>
        <v/>
      </c>
      <c r="CH85" s="316" t="str">
        <f ca="1">IFERROR(INDEX($AJ$54:$AJ$65, ROWS($CH$4:CH83)), IFERROR(INDEX($AN$54:$AN$65, ROWS($CH$4:CH83)-ROWS($AJ$54:$AJ$65)), IFERROR(INDEX($AR$54:$AR$65, ROWS($CH$4:CH83)-ROWS($AJ$54:$AJ$65)-ROWS($AN$54:$AN$65)),IFERROR(INDEX($AV$54:$AV$65, ROWS($CH$4:CH83)-ROWS($AJ$54:$AJ$65)-ROWS($AN$54:$AN$65)-ROWS($AR$54:$AR$65)),IFERROR(INDEX($AZ$54:$AZ$65, ROWS($CH$4:CH83)-ROWS($AJ$54:$AJ$65)-ROWS($AN$54:$AN$65)-ROWS($AR$54:$AR$65)-ROWS($AV$54:$AV$65)),IFERROR(INDEX($BD$54:$BD$65, ROWS($CH$4:CH83)-ROWS($AJ$54:$AJ$65)-ROWS($AN$54:$AN$65)-ROWS($AR$54:$AR$65)-ROWS($AV$54:$AV$65)-ROWS($AZ$54:$AZ$65)),IFERROR(INDEX($BH$54:$BH$65, ROWS($CH$4:CH83)-ROWS($AJ$54:$AJ$65)-ROWS($AN$54:$AN$65)-ROWS($AR$54:$AR$65)-ROWS($AV$54:$AV$65)-ROWS($AZ$54:$AZ$65)-ROWS($BD$54:$BD$65)), "")))))))</f>
        <v/>
      </c>
      <c r="CI85" s="316" t="str">
        <f t="shared" ca="1" si="195"/>
        <v/>
      </c>
      <c r="CJ85" s="316" t="str">
        <f ca="1">IF(OR(CK85="",CK85=0),"",MAX(CJ$5:CJ84)+1)</f>
        <v/>
      </c>
      <c r="CK85" s="316" t="str">
        <f ca="1">IFERROR(INDEX($AK$54:$AK$65, ROWS($CK$4:CK83)), IFERROR(INDEX($AO$54:$AO$65, ROWS($CK$4:CK83)-ROWS($AK$54:$AK$65)), IFERROR(INDEX($AS$54:$AS$65, ROWS($CK$4:CK83)-ROWS($AK$54:$AK$65)-ROWS($AO$54:$AO$65)),IFERROR(INDEX($AW$54:$AW$65, ROWS($CK$4:CK83)-ROWS($AK$54:$AK$65)-ROWS($AO$54:$AO$65)-ROWS($AS$54:$AS$65)),IFERROR(INDEX($BA$54:$BA$65, ROWS($CK$4:CK83)-ROWS($AK$54:$AK$65)-ROWS($AO$54:$AO$65)-ROWS($AS$54:$AS$65)-ROWS($AW$54:$AW$65)),IFERROR(INDEX($BE$54:$BE$65, ROWS($CK$4:CK83)-ROWS($AK$54:$AK$65)-ROWS($AO$54:$AO$65)-ROWS($AS$54:$AS$65)-ROWS($AW$54:$AW$65)-ROWS($BA$54:$BA$65)),IFERROR(INDEX($BI$54:$BI$65, ROWS($CK$4:CK83)-ROWS($AK$54:$AK$65)-ROWS($AO$54:$AO$65)-ROWS($AS$54:$AS$65)-ROWS($AW$54:$AW$65)-ROWS($BA$54:$BA$65)-ROWS($BE$54:$BE$65)), "")))))))</f>
        <v/>
      </c>
      <c r="CL85" s="316" t="str">
        <f t="shared" ca="1" si="196"/>
        <v/>
      </c>
      <c r="CM85" s="413" t="str">
        <f t="shared" ca="1" si="197"/>
        <v/>
      </c>
      <c r="CN85" s="412" t="str">
        <f>IF(OR(CO85="",CO85=0),"",MAX(CN$5:CN84)+1)</f>
        <v/>
      </c>
      <c r="CO85" s="316">
        <f>IFERROR(INDEX($AJ$70:$AJ$81, ROWS($CO$4:CO83)), IFERROR(INDEX($AN$70:$AN$81, ROWS($CO$4:CO83)-ROWS($AJ$70:$AJ$81)), IFERROR(INDEX($AR$70:$AR$81, ROWS($CO$4:CO83)-ROWS($AJ$70:$AJ$81)-ROWS($AN$70:$AN$81)),IFERROR(INDEX($AV$70:$AV$81, ROWS($CO$4:CO83)-ROWS($AJ$70:$AJ$81)-ROWS($AN$70:$AN$81)-ROWS($AR$70:$AR$81)),IFERROR(INDEX($AZ$70:$AZ$81, ROWS($CO$4:CO83)-ROWS($AJ$70:$AJ$81)-ROWS($AN$70:$AN$81)-ROWS($AR$70:$AR$81)-ROWS($AV$70:$AV$81)),IFERROR(INDEX($BD$70:$BD$81, ROWS($CO$4:CO83)-ROWS($AJ$70:$AJ$81)-ROWS($AN$70:$AN$81)-ROWS($AR$70:$AR$81)-ROWS($AV$70:$AV$81)-ROWS($AZ$70:$AZ$81)),IFERROR(INDEX($BH$70:$BH$81, ROWS($CO$4:CO83)-ROWS($AJ$70:$AJ$81)-ROWS($AN$70:$AN$81)-ROWS($AR$70:$AR$81)-ROWS($AV$70:$AV$81)-ROWS($AZ$70:$AZ$81)-ROWS($BD$70:$BD$81)), "")))))))</f>
        <v>0</v>
      </c>
      <c r="CP85" s="316" t="str">
        <f t="shared" ca="1" si="198"/>
        <v/>
      </c>
      <c r="CQ85" s="316" t="str">
        <f>IF(OR(CR85="",CR85=0),"",MAX(CQ$5:CQ84)+1)</f>
        <v/>
      </c>
      <c r="CR85" s="316">
        <f>IFERROR(INDEX($AK$70:$AK$81, ROWS($CR$4:CR83)), IFERROR(INDEX($AO$70:$AO$81, ROWS($CR$4:CR83)-ROWS($AK$70:$AK$81)), IFERROR(INDEX($AS$70:$AS$81, ROWS($CR$4:CR83)-ROWS($AK$70:$AK$81)-ROWS($AO$70:$AO$81)),IFERROR(INDEX($AW$70:$AW$81, ROWS($CR$4:CR83)-ROWS($AK$70:$AK$81)-ROWS($AO$70:$AO$81)-ROWS($AS$70:$AS$81)),IFERROR(INDEX($BA$70:$BA$81, ROWS($CR$4:CR83)-ROWS($AK$70:$AK$81)-ROWS($AO$70:$AO$81)-ROWS($AS$70:$AS$81)-ROWS($AW$70:$AW$81)),IFERROR(INDEX($BE$70:$BE$81, ROWS($CR$4:CR83)-ROWS($AK$70:$AK$81)-ROWS($AO$70:$AO$81)-ROWS($AS$70:$AS$81)-ROWS($AW$70:$AW$81)-ROWS($BA$70:$BA$81)),IFERROR(INDEX($BI$70:$BI$81, ROWS($CR$4:CR83)-ROWS($AK$70:$AK$81)-ROWS($AO$70:$AO$81)-ROWS($AS$70:$AS$81)-ROWS($AW$70:$AW$81)-ROWS($BA$70:$BA$81)-ROWS($BE$70:$BE$81)), "")))))))</f>
        <v>0</v>
      </c>
      <c r="CS85" s="316" t="str">
        <f t="shared" ca="1" si="199"/>
        <v/>
      </c>
      <c r="CT85" s="413" t="str">
        <f t="shared" ca="1" si="200"/>
        <v/>
      </c>
      <c r="CU85" s="412" t="str">
        <f>IF(OR(CV85="",CV85=0),"",MAX(CU$5:CU84)+1)</f>
        <v/>
      </c>
      <c r="CV85" s="316" t="str">
        <f>IFERROR(INDEX($AJ$86:$AJ$97, ROWS($CV$4:CV83)), IFERROR(INDEX($AN$86:$AN$97, ROWS($CV$4:CV83)-ROWS($AJ$86:$AJ$97)), ""))</f>
        <v/>
      </c>
      <c r="CW85" s="316" t="str">
        <f t="shared" si="201"/>
        <v/>
      </c>
      <c r="CX85" s="316" t="str">
        <f>IF(OR(CY85="",CY85=0),"",MAX(CX$5:CX84)+1)</f>
        <v/>
      </c>
      <c r="CY85" s="316" t="str">
        <f>IFERROR(INDEX($AK$86:$AK$97, ROWS($CY$4:CY83)), IFERROR(INDEX($AO$86:$AO$97, ROWS($CY$4:CY83)-ROWS($AK$86:$AK$97)), ""))</f>
        <v/>
      </c>
      <c r="CZ85" s="316" t="str">
        <f t="shared" si="202"/>
        <v/>
      </c>
      <c r="DA85" s="413" t="str">
        <f t="shared" si="203"/>
        <v/>
      </c>
      <c r="DC85" s="437"/>
      <c r="DD85" s="1151" t="s">
        <v>504</v>
      </c>
      <c r="DE85" s="1152"/>
      <c r="DF85" s="430"/>
      <c r="DG85" s="1162" t="s">
        <v>23</v>
      </c>
      <c r="DH85" s="1152"/>
      <c r="DI85" s="1162" t="s">
        <v>504</v>
      </c>
      <c r="DJ85" s="1152"/>
      <c r="DK85" s="1162" t="s">
        <v>23</v>
      </c>
      <c r="DL85" s="1152"/>
      <c r="DM85" s="292"/>
      <c r="DN85" s="1163" t="s">
        <v>481</v>
      </c>
      <c r="DO85" s="1164"/>
      <c r="DP85" s="1164"/>
      <c r="DQ85" s="1165" t="s">
        <v>491</v>
      </c>
      <c r="DR85" s="1164"/>
      <c r="DS85" s="1166"/>
    </row>
    <row r="86" spans="28:123" x14ac:dyDescent="0.3">
      <c r="AB86" s="395" t="str">
        <f ca="1">IFERROR(MATCH($AB$59,OFFSET(Year!$AT$67:$AT$118,AB85,,1000),0)+AB85,"")</f>
        <v/>
      </c>
      <c r="AC86" s="404" t="str">
        <f ca="1">IFERROR(INDEX(Year!$AW$67:$AW$118,AB86),"")</f>
        <v/>
      </c>
      <c r="AD86" s="405" t="str">
        <f ca="1">IFERROR(INDEX(Year!$AU$67:$AU$118,AB86),"")</f>
        <v/>
      </c>
      <c r="AE86" s="406" t="str">
        <f ca="1">IFERROR(INDEX(Year!$AV$67:$AV$118,AB86),"")</f>
        <v/>
      </c>
      <c r="AF86" s="407" t="str">
        <f ca="1">IFERROR(INDEX(Year!$AT$67:$AT$118,AB86),"")</f>
        <v/>
      </c>
      <c r="AI86" s="304"/>
      <c r="AJ86" s="305"/>
      <c r="AK86" s="306"/>
      <c r="AL86" s="307"/>
      <c r="AM86" s="304"/>
      <c r="AN86" s="305"/>
      <c r="AO86" s="306"/>
      <c r="AP86" s="307"/>
      <c r="BL86" s="412" t="str">
        <f ca="1">IF(OR(BM86="",BM86=0),"",MAX(BL$5:BL85)+1)</f>
        <v/>
      </c>
      <c r="BM86" s="316" t="str">
        <f ca="1">IFERROR(INDEX($AJ$6:$AJ$17, ROWS(BM$4:$BM84)), IFERROR(INDEX($AN$6:$AN$17, ROWS(BM$4:$BM84)-ROWS($AJ$6:$AJ$17)), IFERROR(INDEX($AR$6:$AR$17, ROWS(BM$4:$BM84)-ROWS($AJ$6:$AJ$17)-ROWS($AN$6:$AN$17)),IFERROR(INDEX($AV$6:$AV$17, ROWS(BM$4:$BM84)-ROWS($AJ$6:$AJ$17)-ROWS($AN$6:$AN$17)-ROWS($AR$6:$AR$17)),IFERROR(INDEX($AZ$6:$AZ$17, ROWS(BM$4:$BM84)-ROWS($AJ$6:$AJ$17)-ROWS($AN$6:$AN$17)-ROWS($AR$6:$AR$17)-ROWS($AV$6:$AV$17)),IFERROR(INDEX($BD$6:$BD$17, ROWS(BM$4:$BM84)-ROWS($AJ$6:$AJ$17)-ROWS($AN$6:$AN$17)-ROWS($AR$6:$AR$17)-ROWS($AV$6:$AV$17)-ROWS($AZ$6:$AZ$17)),IFERROR(INDEX($BH$6:$BH$17, ROWS(BM$4:$BM84)-ROWS($AJ$6:$AJ$17)-ROWS($AN$6:$AN$17)-ROWS($AR$6:$AR$17)-ROWS($AV$6:$AV$17)-ROWS($AZ$6:$AZ$17)-ROWS($BD$6:$BD$17)), "")))))))</f>
        <v/>
      </c>
      <c r="BN86" s="316" t="str">
        <f t="shared" ca="1" si="186"/>
        <v/>
      </c>
      <c r="BO86" s="316" t="str">
        <f ca="1">IF(OR(BP86="",BP86=0),"",MAX(BO$5:BO85)+1)</f>
        <v/>
      </c>
      <c r="BP86" s="316" t="str">
        <f ca="1">IFERROR(INDEX($AK$6:$AK$17, ROWS($BP$4:BP84)), IFERROR(INDEX($AO$6:$AO$17, ROWS($BP$4:BP84)-ROWS($AK$6:$AK$17)), IFERROR(INDEX($AS$6:$AS$17, ROWS($BP$4:BP84)-ROWS($AK$6:$AK$17)-ROWS($AO$6:$AO$17)),IFERROR(INDEX($AW$6:$AW$17, ROWS($BP$4:BP84)-ROWS($AK$6:$AK$17)-ROWS($AO$6:$AO$17)-ROWS($AS$6:$AS$17)),IFERROR(INDEX($BA$6:$BA$17, ROWS($BP$4:BP84)-ROWS($AK$6:$AK$17)-ROWS($AO$6:$AO$17)-ROWS($AS$6:$AS$17)-ROWS($AW$6:$AW$17)),IFERROR(INDEX($BE$6:$BE$17, ROWS($BP$4:BP84)-ROWS($AK$6:$AK$17)-ROWS($AO$6:$AO$17)-ROWS($AS$6:$AS$17)-ROWS($AW$6:$AW$17)-ROWS($BA$6:$BA$17)),IFERROR(INDEX($BI$6:$BI$17, ROWS($BP$4:BP84)-ROWS($AK$6:$AK$17)-ROWS($AO$6:$AO$17)-ROWS($AS$6:$AS$17)-ROWS($AW$6:$AW$17)-ROWS($BA$6:$BA$17)-ROWS($BE$6:$BE$17)), "")))))))</f>
        <v/>
      </c>
      <c r="BQ86" s="316" t="str">
        <f t="shared" ca="1" si="187"/>
        <v/>
      </c>
      <c r="BR86" s="413" t="str">
        <f t="shared" ca="1" si="188"/>
        <v/>
      </c>
      <c r="BS86" s="412" t="str">
        <f ca="1">IF(OR(BT86="",BT86=0),"",MAX(BS$5:BS85)+1)</f>
        <v/>
      </c>
      <c r="BT86" s="316" t="str">
        <f ca="1">IFERROR(INDEX($AJ$22:$AJ$33, ROWS($BT$4:BT84)), IFERROR(INDEX($AN$22:$AN$33, ROWS($BT$4:BT84)-ROWS($AJ$22:$AJ$33)), IFERROR(INDEX($AR$22:$AR$33, ROWS($BT$4:BT84)-ROWS($AJ$22:$AJ$33)-ROWS($AN$22:$AN$33)),IFERROR(INDEX($AV$22:$AV$33, ROWS($BT$4:BT84)-ROWS($AJ$22:$AJ$33)-ROWS($AN$22:$AN$33)-ROWS($AR$22:$AR$33)),IFERROR(INDEX($AZ$22:$AZ$33, ROWS($BT$4:BT84)-ROWS($AJ$22:$AJ$33)-ROWS($AN$22:$AN$33)-ROWS($AR$22:$AR$33)-ROWS($AV$22:$AV$33)),IFERROR(INDEX($BD$22:$BD$33, ROWS($BT$4:BT84)-ROWS($AJ$22:$AJ$33)-ROWS($AN$22:$AN$33)-ROWS($AR$22:$AR$33)-ROWS($AV$22:$AV$33)-ROWS($AZ$22:$AZ$33)),IFERROR(INDEX($BH$22:$BH$33, ROWS($BT$4:BT84)-ROWS($AJ$22:$AJ$33)-ROWS($AN$22:$AN$33)-ROWS($AR$22:$AR$33)-ROWS($AV$22:$AV$33)-ROWS($AZ$22:$AZ$33)-ROWS($BD$22:$BD$33)), "")))))))</f>
        <v/>
      </c>
      <c r="BU86" s="316" t="str">
        <f t="shared" ca="1" si="189"/>
        <v/>
      </c>
      <c r="BV86" s="316" t="str">
        <f ca="1">IF(OR(BW86="",BW86=0),"",MAX(BV$5:BV85)+1)</f>
        <v/>
      </c>
      <c r="BW86" s="316" t="str">
        <f ca="1">IFERROR(INDEX($AK$22:$AK$33, ROWS($BW$4:BW84)), IFERROR(INDEX($AO$22:$AO$33, ROWS($BW$4:BW84)-ROWS($AK$22:$AK$33)), IFERROR(INDEX($AS$22:$AS$33, ROWS($BW$4:BW84)-ROWS($AK$22:$AK$33)-ROWS($AO$22:$AO$33)),IFERROR(INDEX($AW$22:$AW$33, ROWS($BW$4:BW84)-ROWS($AK$22:$AK$33)-ROWS($AO$22:$AO$33)-ROWS($AS$22:$AS$33)),IFERROR(INDEX($BA$22:$BA$33, ROWS($BW$4:BW84)-ROWS($AK$22:$AK$33)-ROWS($AO$22:$AO$33)-ROWS($AS$22:$AS$33)-ROWS($AW$22:$AW$33)),IFERROR(INDEX($BE$22:$BE$33, ROWS($BW$4:BW84)-ROWS($AK$22:$AK$33)-ROWS($AO$22:$AO$33)-ROWS($AS$22:$AS$33)-ROWS($AW$22:$AW$33)-ROWS($BA$22:$BA$33)),IFERROR(INDEX($BI$22:$BI$33, ROWS($BW$4:BW84)-ROWS($AK$22:$AK$33)-ROWS($AO$22:$AO$33)-ROWS($AS$22:$AS$33)-ROWS($AW$22:$AW$33)-ROWS($BA$22:$BA$33)-ROWS($BE$22:$BE$33)), "")))))))</f>
        <v/>
      </c>
      <c r="BX86" s="316" t="str">
        <f t="shared" ca="1" si="190"/>
        <v/>
      </c>
      <c r="BY86" s="413" t="str">
        <f t="shared" ca="1" si="191"/>
        <v/>
      </c>
      <c r="BZ86" s="412" t="str">
        <f ca="1">IF(OR(CA86="",CA86=0),"",MAX(BZ$5:BZ85)+1)</f>
        <v/>
      </c>
      <c r="CA86" s="316" t="str">
        <f ca="1">IFERROR(INDEX($AJ$38:$AJ$49, ROWS($CA$4:CA84)), IFERROR(INDEX($AN$38:$AN$49, ROWS($CA$4:CA84)-ROWS($AJ$38:$AJ$49)), IFERROR(INDEX($AR$38:$AR$49, ROWS($CA$4:CA84)-ROWS($AJ$38:$AJ$49)-ROWS($AN$38:$AN$49)),IFERROR(INDEX($AV$38:$AV$49, ROWS($CA$4:CA84)-ROWS($AJ$38:$AJ$49)-ROWS($AN$38:$AN$49)-ROWS($AR$38:$AR$49)),IFERROR(INDEX($AZ$38:$AZ$49, ROWS($CA$4:CA84)-ROWS($AJ$38:$AJ$49)-ROWS($AN$38:$AN$49)-ROWS($AR$38:$AR$49)-ROWS($AV$38:$AV$49)),IFERROR(INDEX($BD$38:$BD$49, ROWS($CA$4:CA84)-ROWS($AJ$38:$AJ$49)-ROWS($AN$38:$AN$49)-ROWS($AR$38:$AR$49)-ROWS($AV$38:$AV$49)-ROWS($AZ$38:$AZ$49)),IFERROR(INDEX($BH$38:$BH$49, ROWS($CA$4:CA84)-ROWS($AJ$38:$AJ$49)-ROWS($AN$38:$AN$49)-ROWS($AR$38:$AR$49)-ROWS($AV$38:$AV$49)-ROWS($AZ$38:$AZ$49)-ROWS($BD$38:$BD$49)), "")))))))</f>
        <v/>
      </c>
      <c r="CB86" s="316" t="str">
        <f t="shared" ca="1" si="192"/>
        <v/>
      </c>
      <c r="CC86" s="316" t="str">
        <f ca="1">IF(OR(CD86="",CD86=0),"",MAX(CC$5:CC85)+1)</f>
        <v/>
      </c>
      <c r="CD86" s="316" t="str">
        <f ca="1">IFERROR(INDEX($AK$38:$AK$49, ROWS($CD$4:CD84)), IFERROR(INDEX($AO$38:$AO$49, ROWS($CD$4:CD84)-ROWS($AK$38:$AK$49)), IFERROR(INDEX($AS$38:$AS$49, ROWS($CD$4:CD84)-ROWS($AK$38:$AK$49)-ROWS($AO$38:$AO$49)),IFERROR(INDEX($AW$38:$AW$49, ROWS($CD$4:CD84)-ROWS($AK$38:$AK$49)-ROWS($AO$38:$AO$49)-ROWS($AS$38:$AS$49)),IFERROR(INDEX($BA$38:$BA$49, ROWS($CD$4:CD84)-ROWS($AK$38:$AK$49)-ROWS($AO$38:$AO$49)-ROWS($AS$38:$AS$49)-ROWS($AW$38:$AW$49)),IFERROR(INDEX($BE$38:$BE$49, ROWS($CD$4:CD84)-ROWS($AK$38:$AK$49)-ROWS($AO$38:$AO$49)-ROWS($AS$38:$AS$49)-ROWS($AW$38:$AW$49)-ROWS($BA$38:$BA$49)),IFERROR(INDEX($BI$38:$BI$49, ROWS($CD$4:CD84)-ROWS($AK$38:$AK$49)-ROWS($AO$38:$AO$49)-ROWS($AS$38:$AS$49)-ROWS($AW$38:$AW$49)-ROWS($BA$38:$BA$49)-ROWS($BE$38:$BE$49)), "")))))))</f>
        <v/>
      </c>
      <c r="CE86" s="316" t="str">
        <f t="shared" ca="1" si="193"/>
        <v/>
      </c>
      <c r="CF86" s="413" t="str">
        <f t="shared" ca="1" si="194"/>
        <v/>
      </c>
      <c r="CG86" s="412" t="str">
        <f ca="1">IF(OR(CH86="",CH86=0),"",MAX(CG$5:CG85)+1)</f>
        <v/>
      </c>
      <c r="CH86" s="316" t="str">
        <f ca="1">IFERROR(INDEX($AJ$54:$AJ$65, ROWS($CH$4:CH84)), IFERROR(INDEX($AN$54:$AN$65, ROWS($CH$4:CH84)-ROWS($AJ$54:$AJ$65)), IFERROR(INDEX($AR$54:$AR$65, ROWS($CH$4:CH84)-ROWS($AJ$54:$AJ$65)-ROWS($AN$54:$AN$65)),IFERROR(INDEX($AV$54:$AV$65, ROWS($CH$4:CH84)-ROWS($AJ$54:$AJ$65)-ROWS($AN$54:$AN$65)-ROWS($AR$54:$AR$65)),IFERROR(INDEX($AZ$54:$AZ$65, ROWS($CH$4:CH84)-ROWS($AJ$54:$AJ$65)-ROWS($AN$54:$AN$65)-ROWS($AR$54:$AR$65)-ROWS($AV$54:$AV$65)),IFERROR(INDEX($BD$54:$BD$65, ROWS($CH$4:CH84)-ROWS($AJ$54:$AJ$65)-ROWS($AN$54:$AN$65)-ROWS($AR$54:$AR$65)-ROWS($AV$54:$AV$65)-ROWS($AZ$54:$AZ$65)),IFERROR(INDEX($BH$54:$BH$65, ROWS($CH$4:CH84)-ROWS($AJ$54:$AJ$65)-ROWS($AN$54:$AN$65)-ROWS($AR$54:$AR$65)-ROWS($AV$54:$AV$65)-ROWS($AZ$54:$AZ$65)-ROWS($BD$54:$BD$65)), "")))))))</f>
        <v/>
      </c>
      <c r="CI86" s="316" t="str">
        <f t="shared" ca="1" si="195"/>
        <v/>
      </c>
      <c r="CJ86" s="316" t="str">
        <f ca="1">IF(OR(CK86="",CK86=0),"",MAX(CJ$5:CJ85)+1)</f>
        <v/>
      </c>
      <c r="CK86" s="316" t="str">
        <f ca="1">IFERROR(INDEX($AK$54:$AK$65, ROWS($CK$4:CK84)), IFERROR(INDEX($AO$54:$AO$65, ROWS($CK$4:CK84)-ROWS($AK$54:$AK$65)), IFERROR(INDEX($AS$54:$AS$65, ROWS($CK$4:CK84)-ROWS($AK$54:$AK$65)-ROWS($AO$54:$AO$65)),IFERROR(INDEX($AW$54:$AW$65, ROWS($CK$4:CK84)-ROWS($AK$54:$AK$65)-ROWS($AO$54:$AO$65)-ROWS($AS$54:$AS$65)),IFERROR(INDEX($BA$54:$BA$65, ROWS($CK$4:CK84)-ROWS($AK$54:$AK$65)-ROWS($AO$54:$AO$65)-ROWS($AS$54:$AS$65)-ROWS($AW$54:$AW$65)),IFERROR(INDEX($BE$54:$BE$65, ROWS($CK$4:CK84)-ROWS($AK$54:$AK$65)-ROWS($AO$54:$AO$65)-ROWS($AS$54:$AS$65)-ROWS($AW$54:$AW$65)-ROWS($BA$54:$BA$65)),IFERROR(INDEX($BI$54:$BI$65, ROWS($CK$4:CK84)-ROWS($AK$54:$AK$65)-ROWS($AO$54:$AO$65)-ROWS($AS$54:$AS$65)-ROWS($AW$54:$AW$65)-ROWS($BA$54:$BA$65)-ROWS($BE$54:$BE$65)), "")))))))</f>
        <v/>
      </c>
      <c r="CL86" s="316" t="str">
        <f t="shared" ca="1" si="196"/>
        <v/>
      </c>
      <c r="CM86" s="413" t="str">
        <f t="shared" ca="1" si="197"/>
        <v/>
      </c>
      <c r="CN86" s="412" t="str">
        <f>IF(OR(CO86="",CO86=0),"",MAX(CN$5:CN85)+1)</f>
        <v/>
      </c>
      <c r="CO86" s="316">
        <f>IFERROR(INDEX($AJ$70:$AJ$81, ROWS($CO$4:CO84)), IFERROR(INDEX($AN$70:$AN$81, ROWS($CO$4:CO84)-ROWS($AJ$70:$AJ$81)), IFERROR(INDEX($AR$70:$AR$81, ROWS($CO$4:CO84)-ROWS($AJ$70:$AJ$81)-ROWS($AN$70:$AN$81)),IFERROR(INDEX($AV$70:$AV$81, ROWS($CO$4:CO84)-ROWS($AJ$70:$AJ$81)-ROWS($AN$70:$AN$81)-ROWS($AR$70:$AR$81)),IFERROR(INDEX($AZ$70:$AZ$81, ROWS($CO$4:CO84)-ROWS($AJ$70:$AJ$81)-ROWS($AN$70:$AN$81)-ROWS($AR$70:$AR$81)-ROWS($AV$70:$AV$81)),IFERROR(INDEX($BD$70:$BD$81, ROWS($CO$4:CO84)-ROWS($AJ$70:$AJ$81)-ROWS($AN$70:$AN$81)-ROWS($AR$70:$AR$81)-ROWS($AV$70:$AV$81)-ROWS($AZ$70:$AZ$81)),IFERROR(INDEX($BH$70:$BH$81, ROWS($CO$4:CO84)-ROWS($AJ$70:$AJ$81)-ROWS($AN$70:$AN$81)-ROWS($AR$70:$AR$81)-ROWS($AV$70:$AV$81)-ROWS($AZ$70:$AZ$81)-ROWS($BD$70:$BD$81)), "")))))))</f>
        <v>0</v>
      </c>
      <c r="CP86" s="316" t="str">
        <f t="shared" ca="1" si="198"/>
        <v/>
      </c>
      <c r="CQ86" s="316" t="str">
        <f>IF(OR(CR86="",CR86=0),"",MAX(CQ$5:CQ85)+1)</f>
        <v/>
      </c>
      <c r="CR86" s="316">
        <f>IFERROR(INDEX($AK$70:$AK$81, ROWS($CR$4:CR84)), IFERROR(INDEX($AO$70:$AO$81, ROWS($CR$4:CR84)-ROWS($AK$70:$AK$81)), IFERROR(INDEX($AS$70:$AS$81, ROWS($CR$4:CR84)-ROWS($AK$70:$AK$81)-ROWS($AO$70:$AO$81)),IFERROR(INDEX($AW$70:$AW$81, ROWS($CR$4:CR84)-ROWS($AK$70:$AK$81)-ROWS($AO$70:$AO$81)-ROWS($AS$70:$AS$81)),IFERROR(INDEX($BA$70:$BA$81, ROWS($CR$4:CR84)-ROWS($AK$70:$AK$81)-ROWS($AO$70:$AO$81)-ROWS($AS$70:$AS$81)-ROWS($AW$70:$AW$81)),IFERROR(INDEX($BE$70:$BE$81, ROWS($CR$4:CR84)-ROWS($AK$70:$AK$81)-ROWS($AO$70:$AO$81)-ROWS($AS$70:$AS$81)-ROWS($AW$70:$AW$81)-ROWS($BA$70:$BA$81)),IFERROR(INDEX($BI$70:$BI$81, ROWS($CR$4:CR84)-ROWS($AK$70:$AK$81)-ROWS($AO$70:$AO$81)-ROWS($AS$70:$AS$81)-ROWS($AW$70:$AW$81)-ROWS($BA$70:$BA$81)-ROWS($BE$70:$BE$81)), "")))))))</f>
        <v>0</v>
      </c>
      <c r="CS86" s="316" t="str">
        <f t="shared" ca="1" si="199"/>
        <v/>
      </c>
      <c r="CT86" s="413" t="str">
        <f t="shared" ca="1" si="200"/>
        <v/>
      </c>
      <c r="CU86" s="412" t="str">
        <f>IF(OR(CV86="",CV86=0),"",MAX(CU$5:CU85)+1)</f>
        <v/>
      </c>
      <c r="CV86" s="316" t="str">
        <f>IFERROR(INDEX($AJ$86:$AJ$97, ROWS($CV$4:CV84)), IFERROR(INDEX($AN$86:$AN$97, ROWS($CV$4:CV84)-ROWS($AJ$86:$AJ$97)), ""))</f>
        <v/>
      </c>
      <c r="CW86" s="316" t="str">
        <f t="shared" si="201"/>
        <v/>
      </c>
      <c r="CX86" s="316" t="str">
        <f>IF(OR(CY86="",CY86=0),"",MAX(CX$5:CX85)+1)</f>
        <v/>
      </c>
      <c r="CY86" s="316" t="str">
        <f>IFERROR(INDEX($AK$86:$AK$97, ROWS($CY$4:CY84)), IFERROR(INDEX($AO$86:$AO$97, ROWS($CY$4:CY84)-ROWS($AK$86:$AK$97)), ""))</f>
        <v/>
      </c>
      <c r="CZ86" s="316" t="str">
        <f t="shared" si="202"/>
        <v/>
      </c>
      <c r="DA86" s="413" t="str">
        <f t="shared" si="203"/>
        <v/>
      </c>
      <c r="DC86" s="438">
        <f ca="1">IF(OR(DD86="",DD86=0),"",MAX(DC$85:DC85)+1)</f>
        <v>1</v>
      </c>
      <c r="DD86" s="434" t="str">
        <f ca="1">IF(CP6="","",IF(NOT(CT6="Income"),CP6,""))</f>
        <v>Groceries</v>
      </c>
      <c r="DE86" s="413">
        <f ca="1">IF(CS6="","",IF(NOT(CT6="Income"),CS6,""))</f>
        <v>125</v>
      </c>
      <c r="DF86" s="438" t="str">
        <f ca="1">IF(OR(DG86="",DG86=0),"",MAX(DF$85:DF85)+1)</f>
        <v/>
      </c>
      <c r="DG86" s="412" t="str">
        <f ca="1">IF(CP6="","",IF(CT6="Income",CP6,""))</f>
        <v/>
      </c>
      <c r="DH86" s="413" t="str">
        <f ca="1">IF(CP6="","",IF(CT6="Income",CS6,""))</f>
        <v/>
      </c>
      <c r="DI86" s="412" t="str">
        <f ca="1">IFERROR(INDEX($DD$86:$DD$103,MATCH(ROW()-ROW($DI$85),$DC$86:$DC$103,0)),"")</f>
        <v>Groceries</v>
      </c>
      <c r="DJ86" s="413">
        <f ca="1">IFERROR(INDEX($DE$86:$DE$103,MATCH(ROW()-ROW($DI$85),$DC$86:$DC$103,0)),"")</f>
        <v>125</v>
      </c>
      <c r="DK86" s="412" t="str">
        <f ca="1">IFERROR(INDEX($DG$86:$DG$103,MATCH(ROW()-ROW($DK$85),$DF$86:$DF$103,0)),"")</f>
        <v>Paycheck 2</v>
      </c>
      <c r="DL86" s="413">
        <f ca="1">IFERROR(INDEX($DH$86:$DH$103,MATCH(ROW()-ROW($DK$85),$DF$86:$DF$103,0)),"")</f>
        <v>400</v>
      </c>
      <c r="DM86" s="292"/>
      <c r="DN86" s="425" t="str">
        <f ca="1">IF(DI86="","",CONCATENATE(DI86," - ",DJ86))</f>
        <v>Groceries - 125</v>
      </c>
      <c r="DO86" s="295" t="str">
        <f ca="1">IF(DI87="","",CONCATENATE(DI87," - ",DJ87))</f>
        <v>Spotify - 9.99</v>
      </c>
      <c r="DP86" s="295" t="str">
        <f ca="1">IF(DI88="","",CONCATENATE(DI88," - ",DJ88))</f>
        <v>Lawn Service - 50</v>
      </c>
      <c r="DQ86" s="440" t="str">
        <f ca="1">IF(DK86="","",CONCATENATE(DK86," - ",DL86))</f>
        <v>Paycheck 2 - 400</v>
      </c>
      <c r="DR86" s="441" t="str">
        <f ca="1">IF(DK87="","",CONCATENATE(DK87," - ",DL87))</f>
        <v/>
      </c>
      <c r="DS86" s="442" t="str">
        <f ca="1">IF(DK88="","",CONCATENATE(DK88," - ",DL88))</f>
        <v/>
      </c>
    </row>
    <row r="87" spans="28:123" x14ac:dyDescent="0.3">
      <c r="AB87" s="395" t="str">
        <f ca="1">IFERROR(MATCH($AB$59,OFFSET(Year!$AT$67:$AT$118,AB86,,1000),0)+AB86,"")</f>
        <v/>
      </c>
      <c r="AC87" s="404" t="str">
        <f ca="1">IFERROR(INDEX(Year!$AW$67:$AW$118,AB87),"")</f>
        <v/>
      </c>
      <c r="AD87" s="405" t="str">
        <f ca="1">IFERROR(INDEX(Year!$AU$67:$AU$118,AB87),"")</f>
        <v/>
      </c>
      <c r="AE87" s="406" t="str">
        <f ca="1">IFERROR(INDEX(Year!$AV$67:$AV$118,AB87),"")</f>
        <v/>
      </c>
      <c r="AF87" s="407" t="str">
        <f ca="1">IFERROR(INDEX(Year!$AT$67:$AT$118,AB87),"")</f>
        <v/>
      </c>
      <c r="AI87" s="304"/>
      <c r="AJ87" s="305"/>
      <c r="AK87" s="306"/>
      <c r="AL87" s="307"/>
      <c r="AM87" s="304"/>
      <c r="AN87" s="305"/>
      <c r="AO87" s="306"/>
      <c r="AP87" s="307"/>
      <c r="BL87" s="412" t="str">
        <f ca="1">IF(OR(BM87="",BM87=0),"",MAX(BL$5:BL86)+1)</f>
        <v/>
      </c>
      <c r="BM87" s="316" t="str">
        <f ca="1">IFERROR(INDEX($AJ$6:$AJ$17, ROWS(BM$4:$BM85)), IFERROR(INDEX($AN$6:$AN$17, ROWS(BM$4:$BM85)-ROWS($AJ$6:$AJ$17)), IFERROR(INDEX($AR$6:$AR$17, ROWS(BM$4:$BM85)-ROWS($AJ$6:$AJ$17)-ROWS($AN$6:$AN$17)),IFERROR(INDEX($AV$6:$AV$17, ROWS(BM$4:$BM85)-ROWS($AJ$6:$AJ$17)-ROWS($AN$6:$AN$17)-ROWS($AR$6:$AR$17)),IFERROR(INDEX($AZ$6:$AZ$17, ROWS(BM$4:$BM85)-ROWS($AJ$6:$AJ$17)-ROWS($AN$6:$AN$17)-ROWS($AR$6:$AR$17)-ROWS($AV$6:$AV$17)),IFERROR(INDEX($BD$6:$BD$17, ROWS(BM$4:$BM85)-ROWS($AJ$6:$AJ$17)-ROWS($AN$6:$AN$17)-ROWS($AR$6:$AR$17)-ROWS($AV$6:$AV$17)-ROWS($AZ$6:$AZ$17)),IFERROR(INDEX($BH$6:$BH$17, ROWS(BM$4:$BM85)-ROWS($AJ$6:$AJ$17)-ROWS($AN$6:$AN$17)-ROWS($AR$6:$AR$17)-ROWS($AV$6:$AV$17)-ROWS($AZ$6:$AZ$17)-ROWS($BD$6:$BD$17)), "")))))))</f>
        <v/>
      </c>
      <c r="BN87" s="316" t="str">
        <f t="shared" ca="1" si="186"/>
        <v/>
      </c>
      <c r="BO87" s="316" t="str">
        <f ca="1">IF(OR(BP87="",BP87=0),"",MAX(BO$5:BO86)+1)</f>
        <v/>
      </c>
      <c r="BP87" s="316" t="str">
        <f ca="1">IFERROR(INDEX($AK$6:$AK$17, ROWS($BP$4:BP85)), IFERROR(INDEX($AO$6:$AO$17, ROWS($BP$4:BP85)-ROWS($AK$6:$AK$17)), IFERROR(INDEX($AS$6:$AS$17, ROWS($BP$4:BP85)-ROWS($AK$6:$AK$17)-ROWS($AO$6:$AO$17)),IFERROR(INDEX($AW$6:$AW$17, ROWS($BP$4:BP85)-ROWS($AK$6:$AK$17)-ROWS($AO$6:$AO$17)-ROWS($AS$6:$AS$17)),IFERROR(INDEX($BA$6:$BA$17, ROWS($BP$4:BP85)-ROWS($AK$6:$AK$17)-ROWS($AO$6:$AO$17)-ROWS($AS$6:$AS$17)-ROWS($AW$6:$AW$17)),IFERROR(INDEX($BE$6:$BE$17, ROWS($BP$4:BP85)-ROWS($AK$6:$AK$17)-ROWS($AO$6:$AO$17)-ROWS($AS$6:$AS$17)-ROWS($AW$6:$AW$17)-ROWS($BA$6:$BA$17)),IFERROR(INDEX($BI$6:$BI$17, ROWS($BP$4:BP85)-ROWS($AK$6:$AK$17)-ROWS($AO$6:$AO$17)-ROWS($AS$6:$AS$17)-ROWS($AW$6:$AW$17)-ROWS($BA$6:$BA$17)-ROWS($BE$6:$BE$17)), "")))))))</f>
        <v/>
      </c>
      <c r="BQ87" s="316" t="str">
        <f t="shared" ca="1" si="187"/>
        <v/>
      </c>
      <c r="BR87" s="413" t="str">
        <f t="shared" ca="1" si="188"/>
        <v/>
      </c>
      <c r="BS87" s="412" t="str">
        <f ca="1">IF(OR(BT87="",BT87=0),"",MAX(BS$5:BS86)+1)</f>
        <v/>
      </c>
      <c r="BT87" s="316" t="str">
        <f ca="1">IFERROR(INDEX($AJ$22:$AJ$33, ROWS($BT$4:BT85)), IFERROR(INDEX($AN$22:$AN$33, ROWS($BT$4:BT85)-ROWS($AJ$22:$AJ$33)), IFERROR(INDEX($AR$22:$AR$33, ROWS($BT$4:BT85)-ROWS($AJ$22:$AJ$33)-ROWS($AN$22:$AN$33)),IFERROR(INDEX($AV$22:$AV$33, ROWS($BT$4:BT85)-ROWS($AJ$22:$AJ$33)-ROWS($AN$22:$AN$33)-ROWS($AR$22:$AR$33)),IFERROR(INDEX($AZ$22:$AZ$33, ROWS($BT$4:BT85)-ROWS($AJ$22:$AJ$33)-ROWS($AN$22:$AN$33)-ROWS($AR$22:$AR$33)-ROWS($AV$22:$AV$33)),IFERROR(INDEX($BD$22:$BD$33, ROWS($BT$4:BT85)-ROWS($AJ$22:$AJ$33)-ROWS($AN$22:$AN$33)-ROWS($AR$22:$AR$33)-ROWS($AV$22:$AV$33)-ROWS($AZ$22:$AZ$33)),IFERROR(INDEX($BH$22:$BH$33, ROWS($BT$4:BT85)-ROWS($AJ$22:$AJ$33)-ROWS($AN$22:$AN$33)-ROWS($AR$22:$AR$33)-ROWS($AV$22:$AV$33)-ROWS($AZ$22:$AZ$33)-ROWS($BD$22:$BD$33)), "")))))))</f>
        <v/>
      </c>
      <c r="BU87" s="316" t="str">
        <f t="shared" ca="1" si="189"/>
        <v/>
      </c>
      <c r="BV87" s="316" t="str">
        <f ca="1">IF(OR(BW87="",BW87=0),"",MAX(BV$5:BV86)+1)</f>
        <v/>
      </c>
      <c r="BW87" s="316" t="str">
        <f ca="1">IFERROR(INDEX($AK$22:$AK$33, ROWS($BW$4:BW85)), IFERROR(INDEX($AO$22:$AO$33, ROWS($BW$4:BW85)-ROWS($AK$22:$AK$33)), IFERROR(INDEX($AS$22:$AS$33, ROWS($BW$4:BW85)-ROWS($AK$22:$AK$33)-ROWS($AO$22:$AO$33)),IFERROR(INDEX($AW$22:$AW$33, ROWS($BW$4:BW85)-ROWS($AK$22:$AK$33)-ROWS($AO$22:$AO$33)-ROWS($AS$22:$AS$33)),IFERROR(INDEX($BA$22:$BA$33, ROWS($BW$4:BW85)-ROWS($AK$22:$AK$33)-ROWS($AO$22:$AO$33)-ROWS($AS$22:$AS$33)-ROWS($AW$22:$AW$33)),IFERROR(INDEX($BE$22:$BE$33, ROWS($BW$4:BW85)-ROWS($AK$22:$AK$33)-ROWS($AO$22:$AO$33)-ROWS($AS$22:$AS$33)-ROWS($AW$22:$AW$33)-ROWS($BA$22:$BA$33)),IFERROR(INDEX($BI$22:$BI$33, ROWS($BW$4:BW85)-ROWS($AK$22:$AK$33)-ROWS($AO$22:$AO$33)-ROWS($AS$22:$AS$33)-ROWS($AW$22:$AW$33)-ROWS($BA$22:$BA$33)-ROWS($BE$22:$BE$33)), "")))))))</f>
        <v/>
      </c>
      <c r="BX87" s="316" t="str">
        <f t="shared" ca="1" si="190"/>
        <v/>
      </c>
      <c r="BY87" s="413" t="str">
        <f t="shared" ca="1" si="191"/>
        <v/>
      </c>
      <c r="BZ87" s="412" t="str">
        <f ca="1">IF(OR(CA87="",CA87=0),"",MAX(BZ$5:BZ86)+1)</f>
        <v/>
      </c>
      <c r="CA87" s="316" t="str">
        <f ca="1">IFERROR(INDEX($AJ$38:$AJ$49, ROWS($CA$4:CA85)), IFERROR(INDEX($AN$38:$AN$49, ROWS($CA$4:CA85)-ROWS($AJ$38:$AJ$49)), IFERROR(INDEX($AR$38:$AR$49, ROWS($CA$4:CA85)-ROWS($AJ$38:$AJ$49)-ROWS($AN$38:$AN$49)),IFERROR(INDEX($AV$38:$AV$49, ROWS($CA$4:CA85)-ROWS($AJ$38:$AJ$49)-ROWS($AN$38:$AN$49)-ROWS($AR$38:$AR$49)),IFERROR(INDEX($AZ$38:$AZ$49, ROWS($CA$4:CA85)-ROWS($AJ$38:$AJ$49)-ROWS($AN$38:$AN$49)-ROWS($AR$38:$AR$49)-ROWS($AV$38:$AV$49)),IFERROR(INDEX($BD$38:$BD$49, ROWS($CA$4:CA85)-ROWS($AJ$38:$AJ$49)-ROWS($AN$38:$AN$49)-ROWS($AR$38:$AR$49)-ROWS($AV$38:$AV$49)-ROWS($AZ$38:$AZ$49)),IFERROR(INDEX($BH$38:$BH$49, ROWS($CA$4:CA85)-ROWS($AJ$38:$AJ$49)-ROWS($AN$38:$AN$49)-ROWS($AR$38:$AR$49)-ROWS($AV$38:$AV$49)-ROWS($AZ$38:$AZ$49)-ROWS($BD$38:$BD$49)), "")))))))</f>
        <v/>
      </c>
      <c r="CB87" s="316" t="str">
        <f t="shared" ca="1" si="192"/>
        <v/>
      </c>
      <c r="CC87" s="316" t="str">
        <f ca="1">IF(OR(CD87="",CD87=0),"",MAX(CC$5:CC86)+1)</f>
        <v/>
      </c>
      <c r="CD87" s="316" t="str">
        <f ca="1">IFERROR(INDEX($AK$38:$AK$49, ROWS($CD$4:CD85)), IFERROR(INDEX($AO$38:$AO$49, ROWS($CD$4:CD85)-ROWS($AK$38:$AK$49)), IFERROR(INDEX($AS$38:$AS$49, ROWS($CD$4:CD85)-ROWS($AK$38:$AK$49)-ROWS($AO$38:$AO$49)),IFERROR(INDEX($AW$38:$AW$49, ROWS($CD$4:CD85)-ROWS($AK$38:$AK$49)-ROWS($AO$38:$AO$49)-ROWS($AS$38:$AS$49)),IFERROR(INDEX($BA$38:$BA$49, ROWS($CD$4:CD85)-ROWS($AK$38:$AK$49)-ROWS($AO$38:$AO$49)-ROWS($AS$38:$AS$49)-ROWS($AW$38:$AW$49)),IFERROR(INDEX($BE$38:$BE$49, ROWS($CD$4:CD85)-ROWS($AK$38:$AK$49)-ROWS($AO$38:$AO$49)-ROWS($AS$38:$AS$49)-ROWS($AW$38:$AW$49)-ROWS($BA$38:$BA$49)),IFERROR(INDEX($BI$38:$BI$49, ROWS($CD$4:CD85)-ROWS($AK$38:$AK$49)-ROWS($AO$38:$AO$49)-ROWS($AS$38:$AS$49)-ROWS($AW$38:$AW$49)-ROWS($BA$38:$BA$49)-ROWS($BE$38:$BE$49)), "")))))))</f>
        <v/>
      </c>
      <c r="CE87" s="316" t="str">
        <f t="shared" ca="1" si="193"/>
        <v/>
      </c>
      <c r="CF87" s="413" t="str">
        <f t="shared" ca="1" si="194"/>
        <v/>
      </c>
      <c r="CG87" s="412" t="str">
        <f ca="1">IF(OR(CH87="",CH87=0),"",MAX(CG$5:CG86)+1)</f>
        <v/>
      </c>
      <c r="CH87" s="316" t="str">
        <f ca="1">IFERROR(INDEX($AJ$54:$AJ$65, ROWS($CH$4:CH85)), IFERROR(INDEX($AN$54:$AN$65, ROWS($CH$4:CH85)-ROWS($AJ$54:$AJ$65)), IFERROR(INDEX($AR$54:$AR$65, ROWS($CH$4:CH85)-ROWS($AJ$54:$AJ$65)-ROWS($AN$54:$AN$65)),IFERROR(INDEX($AV$54:$AV$65, ROWS($CH$4:CH85)-ROWS($AJ$54:$AJ$65)-ROWS($AN$54:$AN$65)-ROWS($AR$54:$AR$65)),IFERROR(INDEX($AZ$54:$AZ$65, ROWS($CH$4:CH85)-ROWS($AJ$54:$AJ$65)-ROWS($AN$54:$AN$65)-ROWS($AR$54:$AR$65)-ROWS($AV$54:$AV$65)),IFERROR(INDEX($BD$54:$BD$65, ROWS($CH$4:CH85)-ROWS($AJ$54:$AJ$65)-ROWS($AN$54:$AN$65)-ROWS($AR$54:$AR$65)-ROWS($AV$54:$AV$65)-ROWS($AZ$54:$AZ$65)),IFERROR(INDEX($BH$54:$BH$65, ROWS($CH$4:CH85)-ROWS($AJ$54:$AJ$65)-ROWS($AN$54:$AN$65)-ROWS($AR$54:$AR$65)-ROWS($AV$54:$AV$65)-ROWS($AZ$54:$AZ$65)-ROWS($BD$54:$BD$65)), "")))))))</f>
        <v/>
      </c>
      <c r="CI87" s="316" t="str">
        <f t="shared" ca="1" si="195"/>
        <v/>
      </c>
      <c r="CJ87" s="316" t="str">
        <f ca="1">IF(OR(CK87="",CK87=0),"",MAX(CJ$5:CJ86)+1)</f>
        <v/>
      </c>
      <c r="CK87" s="316" t="str">
        <f ca="1">IFERROR(INDEX($AK$54:$AK$65, ROWS($CK$4:CK85)), IFERROR(INDEX($AO$54:$AO$65, ROWS($CK$4:CK85)-ROWS($AK$54:$AK$65)), IFERROR(INDEX($AS$54:$AS$65, ROWS($CK$4:CK85)-ROWS($AK$54:$AK$65)-ROWS($AO$54:$AO$65)),IFERROR(INDEX($AW$54:$AW$65, ROWS($CK$4:CK85)-ROWS($AK$54:$AK$65)-ROWS($AO$54:$AO$65)-ROWS($AS$54:$AS$65)),IFERROR(INDEX($BA$54:$BA$65, ROWS($CK$4:CK85)-ROWS($AK$54:$AK$65)-ROWS($AO$54:$AO$65)-ROWS($AS$54:$AS$65)-ROWS($AW$54:$AW$65)),IFERROR(INDEX($BE$54:$BE$65, ROWS($CK$4:CK85)-ROWS($AK$54:$AK$65)-ROWS($AO$54:$AO$65)-ROWS($AS$54:$AS$65)-ROWS($AW$54:$AW$65)-ROWS($BA$54:$BA$65)),IFERROR(INDEX($BI$54:$BI$65, ROWS($CK$4:CK85)-ROWS($AK$54:$AK$65)-ROWS($AO$54:$AO$65)-ROWS($AS$54:$AS$65)-ROWS($AW$54:$AW$65)-ROWS($BA$54:$BA$65)-ROWS($BE$54:$BE$65)), "")))))))</f>
        <v/>
      </c>
      <c r="CL87" s="316" t="str">
        <f t="shared" ca="1" si="196"/>
        <v/>
      </c>
      <c r="CM87" s="413" t="str">
        <f t="shared" ca="1" si="197"/>
        <v/>
      </c>
      <c r="CN87" s="412" t="str">
        <f>IF(OR(CO87="",CO87=0),"",MAX(CN$5:CN86)+1)</f>
        <v/>
      </c>
      <c r="CO87" s="316">
        <f>IFERROR(INDEX($AJ$70:$AJ$81, ROWS($CO$4:CO85)), IFERROR(INDEX($AN$70:$AN$81, ROWS($CO$4:CO85)-ROWS($AJ$70:$AJ$81)), IFERROR(INDEX($AR$70:$AR$81, ROWS($CO$4:CO85)-ROWS($AJ$70:$AJ$81)-ROWS($AN$70:$AN$81)),IFERROR(INDEX($AV$70:$AV$81, ROWS($CO$4:CO85)-ROWS($AJ$70:$AJ$81)-ROWS($AN$70:$AN$81)-ROWS($AR$70:$AR$81)),IFERROR(INDEX($AZ$70:$AZ$81, ROWS($CO$4:CO85)-ROWS($AJ$70:$AJ$81)-ROWS($AN$70:$AN$81)-ROWS($AR$70:$AR$81)-ROWS($AV$70:$AV$81)),IFERROR(INDEX($BD$70:$BD$81, ROWS($CO$4:CO85)-ROWS($AJ$70:$AJ$81)-ROWS($AN$70:$AN$81)-ROWS($AR$70:$AR$81)-ROWS($AV$70:$AV$81)-ROWS($AZ$70:$AZ$81)),IFERROR(INDEX($BH$70:$BH$81, ROWS($CO$4:CO85)-ROWS($AJ$70:$AJ$81)-ROWS($AN$70:$AN$81)-ROWS($AR$70:$AR$81)-ROWS($AV$70:$AV$81)-ROWS($AZ$70:$AZ$81)-ROWS($BD$70:$BD$81)), "")))))))</f>
        <v>0</v>
      </c>
      <c r="CP87" s="316" t="str">
        <f t="shared" ca="1" si="198"/>
        <v/>
      </c>
      <c r="CQ87" s="316" t="str">
        <f>IF(OR(CR87="",CR87=0),"",MAX(CQ$5:CQ86)+1)</f>
        <v/>
      </c>
      <c r="CR87" s="316">
        <f>IFERROR(INDEX($AK$70:$AK$81, ROWS($CR$4:CR85)), IFERROR(INDEX($AO$70:$AO$81, ROWS($CR$4:CR85)-ROWS($AK$70:$AK$81)), IFERROR(INDEX($AS$70:$AS$81, ROWS($CR$4:CR85)-ROWS($AK$70:$AK$81)-ROWS($AO$70:$AO$81)),IFERROR(INDEX($AW$70:$AW$81, ROWS($CR$4:CR85)-ROWS($AK$70:$AK$81)-ROWS($AO$70:$AO$81)-ROWS($AS$70:$AS$81)),IFERROR(INDEX($BA$70:$BA$81, ROWS($CR$4:CR85)-ROWS($AK$70:$AK$81)-ROWS($AO$70:$AO$81)-ROWS($AS$70:$AS$81)-ROWS($AW$70:$AW$81)),IFERROR(INDEX($BE$70:$BE$81, ROWS($CR$4:CR85)-ROWS($AK$70:$AK$81)-ROWS($AO$70:$AO$81)-ROWS($AS$70:$AS$81)-ROWS($AW$70:$AW$81)-ROWS($BA$70:$BA$81)),IFERROR(INDEX($BI$70:$BI$81, ROWS($CR$4:CR85)-ROWS($AK$70:$AK$81)-ROWS($AO$70:$AO$81)-ROWS($AS$70:$AS$81)-ROWS($AW$70:$AW$81)-ROWS($BA$70:$BA$81)-ROWS($BE$70:$BE$81)), "")))))))</f>
        <v>0</v>
      </c>
      <c r="CS87" s="316" t="str">
        <f t="shared" ca="1" si="199"/>
        <v/>
      </c>
      <c r="CT87" s="413" t="str">
        <f t="shared" ca="1" si="200"/>
        <v/>
      </c>
      <c r="CU87" s="412" t="str">
        <f>IF(OR(CV87="",CV87=0),"",MAX(CU$5:CU86)+1)</f>
        <v/>
      </c>
      <c r="CV87" s="316" t="str">
        <f>IFERROR(INDEX($AJ$86:$AJ$97, ROWS($CV$4:CV85)), IFERROR(INDEX($AN$86:$AN$97, ROWS($CV$4:CV85)-ROWS($AJ$86:$AJ$97)), ""))</f>
        <v/>
      </c>
      <c r="CW87" s="316" t="str">
        <f t="shared" si="201"/>
        <v/>
      </c>
      <c r="CX87" s="316" t="str">
        <f>IF(OR(CY87="",CY87=0),"",MAX(CX$5:CX86)+1)</f>
        <v/>
      </c>
      <c r="CY87" s="316" t="str">
        <f>IFERROR(INDEX($AK$86:$AK$97, ROWS($CY$4:CY85)), IFERROR(INDEX($AO$86:$AO$97, ROWS($CY$4:CY85)-ROWS($AK$86:$AK$97)), ""))</f>
        <v/>
      </c>
      <c r="CZ87" s="316" t="str">
        <f t="shared" si="202"/>
        <v/>
      </c>
      <c r="DA87" s="413" t="str">
        <f t="shared" si="203"/>
        <v/>
      </c>
      <c r="DC87" s="438">
        <f ca="1">IF(OR(DD87="",DD87=0),"",MAX(DC$85:DC86)+1)</f>
        <v>2</v>
      </c>
      <c r="DD87" s="434" t="str">
        <f t="shared" ref="DD87:DD103" ca="1" si="204">IF(CP7="","",IF(NOT(CT7="Income"),CP7,""))</f>
        <v>Spotify</v>
      </c>
      <c r="DE87" s="413">
        <f t="shared" ref="DE87:DE103" ca="1" si="205">IF(CS7="","",IF(NOT(CT7="Income"),CS7,""))</f>
        <v>9.99</v>
      </c>
      <c r="DF87" s="431" t="str">
        <f ca="1">IF(OR(DG87="",DG87=0),"",MAX(DF$85:DF86)+1)</f>
        <v/>
      </c>
      <c r="DG87" s="412" t="str">
        <f t="shared" ref="DG87:DG103" ca="1" si="206">IF(CP7="","",IF(CT7="Income",CP7,""))</f>
        <v/>
      </c>
      <c r="DH87" s="413" t="str">
        <f t="shared" ref="DH87:DH103" ca="1" si="207">IF(CP7="","",IF(CT7="Income",CS7,""))</f>
        <v/>
      </c>
      <c r="DI87" s="412" t="str">
        <f t="shared" ref="DI87:DI103" ca="1" si="208">IFERROR(INDEX($DD$86:$DD$103,MATCH(ROW()-ROW($DI$85),$DC$86:$DC$103,0)),"")</f>
        <v>Spotify</v>
      </c>
      <c r="DJ87" s="413">
        <f t="shared" ref="DJ87:DJ103" ca="1" si="209">IFERROR(INDEX($DE$86:$DE$103,MATCH(ROW()-ROW($DI$85),$DC$86:$DC$103,0)),"")</f>
        <v>9.99</v>
      </c>
      <c r="DK87" s="412" t="str">
        <f t="shared" ref="DK87:DK103" ca="1" si="210">IFERROR(INDEX($DG$86:$DG$103,MATCH(ROW()-ROW($DK$85),$DF$86:$DF$103,0)),"")</f>
        <v/>
      </c>
      <c r="DL87" s="413" t="str">
        <f t="shared" ref="DL87:DL103" ca="1" si="211">IFERROR(INDEX($DH$86:$DH$103,MATCH(ROW()-ROW($DK$85),$DF$86:$DF$103,0)),"")</f>
        <v/>
      </c>
      <c r="DM87" s="292"/>
      <c r="DN87" s="425" t="str">
        <f ca="1">IF(DI89="","",CONCATENATE(DI89," - ",DJ89))</f>
        <v>Electric / Water - 150</v>
      </c>
      <c r="DO87" s="295" t="str">
        <f ca="1">IF(DI90="","",CONCATENATE(DI90," - ",DJ90))</f>
        <v/>
      </c>
      <c r="DP87" s="295" t="str">
        <f ca="1">IF(DI91="","",CONCATENATE(DI91," - ",DJ91))</f>
        <v/>
      </c>
      <c r="DQ87" s="425" t="str">
        <f ca="1">IF(DK89="","",CONCATENATE(DK89," - ",DL89))</f>
        <v/>
      </c>
      <c r="DR87" s="295" t="str">
        <f ca="1">IF(DK90="","",CONCATENATE(DK90," - ",DL90))</f>
        <v/>
      </c>
      <c r="DS87" s="426" t="str">
        <f ca="1">IF(DK91="","",CONCATENATE(DK91," - ",DL91))</f>
        <v/>
      </c>
    </row>
    <row r="88" spans="28:123" x14ac:dyDescent="0.3">
      <c r="AB88" s="395" t="str">
        <f ca="1">IFERROR(MATCH($AB$59,OFFSET(Year!$AT$67:$AT$118,AB87,,1000),0)+AB87,"")</f>
        <v/>
      </c>
      <c r="AC88" s="404" t="str">
        <f ca="1">IFERROR(INDEX(Year!$AW$67:$AW$118,AB88),"")</f>
        <v/>
      </c>
      <c r="AD88" s="405" t="str">
        <f ca="1">IFERROR(INDEX(Year!$AU$67:$AU$118,AB88),"")</f>
        <v/>
      </c>
      <c r="AE88" s="406" t="str">
        <f ca="1">IFERROR(INDEX(Year!$AV$67:$AV$118,AB88),"")</f>
        <v/>
      </c>
      <c r="AF88" s="407" t="str">
        <f ca="1">IFERROR(INDEX(Year!$AT$67:$AT$118,AB88),"")</f>
        <v/>
      </c>
      <c r="AI88" s="304"/>
      <c r="AJ88" s="305"/>
      <c r="AK88" s="306"/>
      <c r="AL88" s="307"/>
      <c r="AM88" s="304"/>
      <c r="AN88" s="305"/>
      <c r="AO88" s="306"/>
      <c r="AP88" s="307"/>
      <c r="BL88" s="412" t="str">
        <f ca="1">IF(OR(BM88="",BM88=0),"",MAX(BL$5:BL87)+1)</f>
        <v/>
      </c>
      <c r="BM88" s="316" t="str">
        <f ca="1">IFERROR(INDEX($AJ$6:$AJ$17, ROWS(BM$4:$BM86)), IFERROR(INDEX($AN$6:$AN$17, ROWS(BM$4:$BM86)-ROWS($AJ$6:$AJ$17)), IFERROR(INDEX($AR$6:$AR$17, ROWS(BM$4:$BM86)-ROWS($AJ$6:$AJ$17)-ROWS($AN$6:$AN$17)),IFERROR(INDEX($AV$6:$AV$17, ROWS(BM$4:$BM86)-ROWS($AJ$6:$AJ$17)-ROWS($AN$6:$AN$17)-ROWS($AR$6:$AR$17)),IFERROR(INDEX($AZ$6:$AZ$17, ROWS(BM$4:$BM86)-ROWS($AJ$6:$AJ$17)-ROWS($AN$6:$AN$17)-ROWS($AR$6:$AR$17)-ROWS($AV$6:$AV$17)),IFERROR(INDEX($BD$6:$BD$17, ROWS(BM$4:$BM86)-ROWS($AJ$6:$AJ$17)-ROWS($AN$6:$AN$17)-ROWS($AR$6:$AR$17)-ROWS($AV$6:$AV$17)-ROWS($AZ$6:$AZ$17)),IFERROR(INDEX($BH$6:$BH$17, ROWS(BM$4:$BM86)-ROWS($AJ$6:$AJ$17)-ROWS($AN$6:$AN$17)-ROWS($AR$6:$AR$17)-ROWS($AV$6:$AV$17)-ROWS($AZ$6:$AZ$17)-ROWS($BD$6:$BD$17)), "")))))))</f>
        <v/>
      </c>
      <c r="BN88" s="316" t="str">
        <f t="shared" ca="1" si="186"/>
        <v/>
      </c>
      <c r="BO88" s="316" t="str">
        <f ca="1">IF(OR(BP88="",BP88=0),"",MAX(BO$5:BO87)+1)</f>
        <v/>
      </c>
      <c r="BP88" s="316" t="str">
        <f ca="1">IFERROR(INDEX($AK$6:$AK$17, ROWS($BP$4:BP86)), IFERROR(INDEX($AO$6:$AO$17, ROWS($BP$4:BP86)-ROWS($AK$6:$AK$17)), IFERROR(INDEX($AS$6:$AS$17, ROWS($BP$4:BP86)-ROWS($AK$6:$AK$17)-ROWS($AO$6:$AO$17)),IFERROR(INDEX($AW$6:$AW$17, ROWS($BP$4:BP86)-ROWS($AK$6:$AK$17)-ROWS($AO$6:$AO$17)-ROWS($AS$6:$AS$17)),IFERROR(INDEX($BA$6:$BA$17, ROWS($BP$4:BP86)-ROWS($AK$6:$AK$17)-ROWS($AO$6:$AO$17)-ROWS($AS$6:$AS$17)-ROWS($AW$6:$AW$17)),IFERROR(INDEX($BE$6:$BE$17, ROWS($BP$4:BP86)-ROWS($AK$6:$AK$17)-ROWS($AO$6:$AO$17)-ROWS($AS$6:$AS$17)-ROWS($AW$6:$AW$17)-ROWS($BA$6:$BA$17)),IFERROR(INDEX($BI$6:$BI$17, ROWS($BP$4:BP86)-ROWS($AK$6:$AK$17)-ROWS($AO$6:$AO$17)-ROWS($AS$6:$AS$17)-ROWS($AW$6:$AW$17)-ROWS($BA$6:$BA$17)-ROWS($BE$6:$BE$17)), "")))))))</f>
        <v/>
      </c>
      <c r="BQ88" s="316" t="str">
        <f t="shared" ca="1" si="187"/>
        <v/>
      </c>
      <c r="BR88" s="413" t="str">
        <f t="shared" ca="1" si="188"/>
        <v/>
      </c>
      <c r="BS88" s="412" t="str">
        <f ca="1">IF(OR(BT88="",BT88=0),"",MAX(BS$5:BS87)+1)</f>
        <v/>
      </c>
      <c r="BT88" s="316" t="str">
        <f ca="1">IFERROR(INDEX($AJ$22:$AJ$33, ROWS($BT$4:BT86)), IFERROR(INDEX($AN$22:$AN$33, ROWS($BT$4:BT86)-ROWS($AJ$22:$AJ$33)), IFERROR(INDEX($AR$22:$AR$33, ROWS($BT$4:BT86)-ROWS($AJ$22:$AJ$33)-ROWS($AN$22:$AN$33)),IFERROR(INDEX($AV$22:$AV$33, ROWS($BT$4:BT86)-ROWS($AJ$22:$AJ$33)-ROWS($AN$22:$AN$33)-ROWS($AR$22:$AR$33)),IFERROR(INDEX($AZ$22:$AZ$33, ROWS($BT$4:BT86)-ROWS($AJ$22:$AJ$33)-ROWS($AN$22:$AN$33)-ROWS($AR$22:$AR$33)-ROWS($AV$22:$AV$33)),IFERROR(INDEX($BD$22:$BD$33, ROWS($BT$4:BT86)-ROWS($AJ$22:$AJ$33)-ROWS($AN$22:$AN$33)-ROWS($AR$22:$AR$33)-ROWS($AV$22:$AV$33)-ROWS($AZ$22:$AZ$33)),IFERROR(INDEX($BH$22:$BH$33, ROWS($BT$4:BT86)-ROWS($AJ$22:$AJ$33)-ROWS($AN$22:$AN$33)-ROWS($AR$22:$AR$33)-ROWS($AV$22:$AV$33)-ROWS($AZ$22:$AZ$33)-ROWS($BD$22:$BD$33)), "")))))))</f>
        <v/>
      </c>
      <c r="BU88" s="316" t="str">
        <f t="shared" ca="1" si="189"/>
        <v/>
      </c>
      <c r="BV88" s="316" t="str">
        <f ca="1">IF(OR(BW88="",BW88=0),"",MAX(BV$5:BV87)+1)</f>
        <v/>
      </c>
      <c r="BW88" s="316" t="str">
        <f ca="1">IFERROR(INDEX($AK$22:$AK$33, ROWS($BW$4:BW86)), IFERROR(INDEX($AO$22:$AO$33, ROWS($BW$4:BW86)-ROWS($AK$22:$AK$33)), IFERROR(INDEX($AS$22:$AS$33, ROWS($BW$4:BW86)-ROWS($AK$22:$AK$33)-ROWS($AO$22:$AO$33)),IFERROR(INDEX($AW$22:$AW$33, ROWS($BW$4:BW86)-ROWS($AK$22:$AK$33)-ROWS($AO$22:$AO$33)-ROWS($AS$22:$AS$33)),IFERROR(INDEX($BA$22:$BA$33, ROWS($BW$4:BW86)-ROWS($AK$22:$AK$33)-ROWS($AO$22:$AO$33)-ROWS($AS$22:$AS$33)-ROWS($AW$22:$AW$33)),IFERROR(INDEX($BE$22:$BE$33, ROWS($BW$4:BW86)-ROWS($AK$22:$AK$33)-ROWS($AO$22:$AO$33)-ROWS($AS$22:$AS$33)-ROWS($AW$22:$AW$33)-ROWS($BA$22:$BA$33)),IFERROR(INDEX($BI$22:$BI$33, ROWS($BW$4:BW86)-ROWS($AK$22:$AK$33)-ROWS($AO$22:$AO$33)-ROWS($AS$22:$AS$33)-ROWS($AW$22:$AW$33)-ROWS($BA$22:$BA$33)-ROWS($BE$22:$BE$33)), "")))))))</f>
        <v/>
      </c>
      <c r="BX88" s="316" t="str">
        <f t="shared" ca="1" si="190"/>
        <v/>
      </c>
      <c r="BY88" s="413" t="str">
        <f t="shared" ca="1" si="191"/>
        <v/>
      </c>
      <c r="BZ88" s="412" t="str">
        <f ca="1">IF(OR(CA88="",CA88=0),"",MAX(BZ$5:BZ87)+1)</f>
        <v/>
      </c>
      <c r="CA88" s="316" t="str">
        <f ca="1">IFERROR(INDEX($AJ$38:$AJ$49, ROWS($CA$4:CA86)), IFERROR(INDEX($AN$38:$AN$49, ROWS($CA$4:CA86)-ROWS($AJ$38:$AJ$49)), IFERROR(INDEX($AR$38:$AR$49, ROWS($CA$4:CA86)-ROWS($AJ$38:$AJ$49)-ROWS($AN$38:$AN$49)),IFERROR(INDEX($AV$38:$AV$49, ROWS($CA$4:CA86)-ROWS($AJ$38:$AJ$49)-ROWS($AN$38:$AN$49)-ROWS($AR$38:$AR$49)),IFERROR(INDEX($AZ$38:$AZ$49, ROWS($CA$4:CA86)-ROWS($AJ$38:$AJ$49)-ROWS($AN$38:$AN$49)-ROWS($AR$38:$AR$49)-ROWS($AV$38:$AV$49)),IFERROR(INDEX($BD$38:$BD$49, ROWS($CA$4:CA86)-ROWS($AJ$38:$AJ$49)-ROWS($AN$38:$AN$49)-ROWS($AR$38:$AR$49)-ROWS($AV$38:$AV$49)-ROWS($AZ$38:$AZ$49)),IFERROR(INDEX($BH$38:$BH$49, ROWS($CA$4:CA86)-ROWS($AJ$38:$AJ$49)-ROWS($AN$38:$AN$49)-ROWS($AR$38:$AR$49)-ROWS($AV$38:$AV$49)-ROWS($AZ$38:$AZ$49)-ROWS($BD$38:$BD$49)), "")))))))</f>
        <v/>
      </c>
      <c r="CB88" s="316" t="str">
        <f t="shared" ca="1" si="192"/>
        <v/>
      </c>
      <c r="CC88" s="316" t="str">
        <f ca="1">IF(OR(CD88="",CD88=0),"",MAX(CC$5:CC87)+1)</f>
        <v/>
      </c>
      <c r="CD88" s="316" t="str">
        <f ca="1">IFERROR(INDEX($AK$38:$AK$49, ROWS($CD$4:CD86)), IFERROR(INDEX($AO$38:$AO$49, ROWS($CD$4:CD86)-ROWS($AK$38:$AK$49)), IFERROR(INDEX($AS$38:$AS$49, ROWS($CD$4:CD86)-ROWS($AK$38:$AK$49)-ROWS($AO$38:$AO$49)),IFERROR(INDEX($AW$38:$AW$49, ROWS($CD$4:CD86)-ROWS($AK$38:$AK$49)-ROWS($AO$38:$AO$49)-ROWS($AS$38:$AS$49)),IFERROR(INDEX($BA$38:$BA$49, ROWS($CD$4:CD86)-ROWS($AK$38:$AK$49)-ROWS($AO$38:$AO$49)-ROWS($AS$38:$AS$49)-ROWS($AW$38:$AW$49)),IFERROR(INDEX($BE$38:$BE$49, ROWS($CD$4:CD86)-ROWS($AK$38:$AK$49)-ROWS($AO$38:$AO$49)-ROWS($AS$38:$AS$49)-ROWS($AW$38:$AW$49)-ROWS($BA$38:$BA$49)),IFERROR(INDEX($BI$38:$BI$49, ROWS($CD$4:CD86)-ROWS($AK$38:$AK$49)-ROWS($AO$38:$AO$49)-ROWS($AS$38:$AS$49)-ROWS($AW$38:$AW$49)-ROWS($BA$38:$BA$49)-ROWS($BE$38:$BE$49)), "")))))))</f>
        <v/>
      </c>
      <c r="CE88" s="316" t="str">
        <f t="shared" ca="1" si="193"/>
        <v/>
      </c>
      <c r="CF88" s="413" t="str">
        <f t="shared" ca="1" si="194"/>
        <v/>
      </c>
      <c r="CG88" s="412" t="str">
        <f ca="1">IF(OR(CH88="",CH88=0),"",MAX(CG$5:CG87)+1)</f>
        <v/>
      </c>
      <c r="CH88" s="316" t="str">
        <f ca="1">IFERROR(INDEX($AJ$54:$AJ$65, ROWS($CH$4:CH86)), IFERROR(INDEX($AN$54:$AN$65, ROWS($CH$4:CH86)-ROWS($AJ$54:$AJ$65)), IFERROR(INDEX($AR$54:$AR$65, ROWS($CH$4:CH86)-ROWS($AJ$54:$AJ$65)-ROWS($AN$54:$AN$65)),IFERROR(INDEX($AV$54:$AV$65, ROWS($CH$4:CH86)-ROWS($AJ$54:$AJ$65)-ROWS($AN$54:$AN$65)-ROWS($AR$54:$AR$65)),IFERROR(INDEX($AZ$54:$AZ$65, ROWS($CH$4:CH86)-ROWS($AJ$54:$AJ$65)-ROWS($AN$54:$AN$65)-ROWS($AR$54:$AR$65)-ROWS($AV$54:$AV$65)),IFERROR(INDEX($BD$54:$BD$65, ROWS($CH$4:CH86)-ROWS($AJ$54:$AJ$65)-ROWS($AN$54:$AN$65)-ROWS($AR$54:$AR$65)-ROWS($AV$54:$AV$65)-ROWS($AZ$54:$AZ$65)),IFERROR(INDEX($BH$54:$BH$65, ROWS($CH$4:CH86)-ROWS($AJ$54:$AJ$65)-ROWS($AN$54:$AN$65)-ROWS($AR$54:$AR$65)-ROWS($AV$54:$AV$65)-ROWS($AZ$54:$AZ$65)-ROWS($BD$54:$BD$65)), "")))))))</f>
        <v/>
      </c>
      <c r="CI88" s="316" t="str">
        <f t="shared" ca="1" si="195"/>
        <v/>
      </c>
      <c r="CJ88" s="316" t="str">
        <f ca="1">IF(OR(CK88="",CK88=0),"",MAX(CJ$5:CJ87)+1)</f>
        <v/>
      </c>
      <c r="CK88" s="316" t="str">
        <f ca="1">IFERROR(INDEX($AK$54:$AK$65, ROWS($CK$4:CK86)), IFERROR(INDEX($AO$54:$AO$65, ROWS($CK$4:CK86)-ROWS($AK$54:$AK$65)), IFERROR(INDEX($AS$54:$AS$65, ROWS($CK$4:CK86)-ROWS($AK$54:$AK$65)-ROWS($AO$54:$AO$65)),IFERROR(INDEX($AW$54:$AW$65, ROWS($CK$4:CK86)-ROWS($AK$54:$AK$65)-ROWS($AO$54:$AO$65)-ROWS($AS$54:$AS$65)),IFERROR(INDEX($BA$54:$BA$65, ROWS($CK$4:CK86)-ROWS($AK$54:$AK$65)-ROWS($AO$54:$AO$65)-ROWS($AS$54:$AS$65)-ROWS($AW$54:$AW$65)),IFERROR(INDEX($BE$54:$BE$65, ROWS($CK$4:CK86)-ROWS($AK$54:$AK$65)-ROWS($AO$54:$AO$65)-ROWS($AS$54:$AS$65)-ROWS($AW$54:$AW$65)-ROWS($BA$54:$BA$65)),IFERROR(INDEX($BI$54:$BI$65, ROWS($CK$4:CK86)-ROWS($AK$54:$AK$65)-ROWS($AO$54:$AO$65)-ROWS($AS$54:$AS$65)-ROWS($AW$54:$AW$65)-ROWS($BA$54:$BA$65)-ROWS($BE$54:$BE$65)), "")))))))</f>
        <v/>
      </c>
      <c r="CL88" s="316" t="str">
        <f t="shared" ca="1" si="196"/>
        <v/>
      </c>
      <c r="CM88" s="413" t="str">
        <f t="shared" ca="1" si="197"/>
        <v/>
      </c>
      <c r="CN88" s="412" t="str">
        <f>IF(OR(CO88="",CO88=0),"",MAX(CN$5:CN87)+1)</f>
        <v/>
      </c>
      <c r="CO88" s="316">
        <f>IFERROR(INDEX($AJ$70:$AJ$81, ROWS($CO$4:CO86)), IFERROR(INDEX($AN$70:$AN$81, ROWS($CO$4:CO86)-ROWS($AJ$70:$AJ$81)), IFERROR(INDEX($AR$70:$AR$81, ROWS($CO$4:CO86)-ROWS($AJ$70:$AJ$81)-ROWS($AN$70:$AN$81)),IFERROR(INDEX($AV$70:$AV$81, ROWS($CO$4:CO86)-ROWS($AJ$70:$AJ$81)-ROWS($AN$70:$AN$81)-ROWS($AR$70:$AR$81)),IFERROR(INDEX($AZ$70:$AZ$81, ROWS($CO$4:CO86)-ROWS($AJ$70:$AJ$81)-ROWS($AN$70:$AN$81)-ROWS($AR$70:$AR$81)-ROWS($AV$70:$AV$81)),IFERROR(INDEX($BD$70:$BD$81, ROWS($CO$4:CO86)-ROWS($AJ$70:$AJ$81)-ROWS($AN$70:$AN$81)-ROWS($AR$70:$AR$81)-ROWS($AV$70:$AV$81)-ROWS($AZ$70:$AZ$81)),IFERROR(INDEX($BH$70:$BH$81, ROWS($CO$4:CO86)-ROWS($AJ$70:$AJ$81)-ROWS($AN$70:$AN$81)-ROWS($AR$70:$AR$81)-ROWS($AV$70:$AV$81)-ROWS($AZ$70:$AZ$81)-ROWS($BD$70:$BD$81)), "")))))))</f>
        <v>0</v>
      </c>
      <c r="CP88" s="316" t="str">
        <f t="shared" ca="1" si="198"/>
        <v/>
      </c>
      <c r="CQ88" s="316" t="str">
        <f>IF(OR(CR88="",CR88=0),"",MAX(CQ$5:CQ87)+1)</f>
        <v/>
      </c>
      <c r="CR88" s="316">
        <f>IFERROR(INDEX($AK$70:$AK$81, ROWS($CR$4:CR86)), IFERROR(INDEX($AO$70:$AO$81, ROWS($CR$4:CR86)-ROWS($AK$70:$AK$81)), IFERROR(INDEX($AS$70:$AS$81, ROWS($CR$4:CR86)-ROWS($AK$70:$AK$81)-ROWS($AO$70:$AO$81)),IFERROR(INDEX($AW$70:$AW$81, ROWS($CR$4:CR86)-ROWS($AK$70:$AK$81)-ROWS($AO$70:$AO$81)-ROWS($AS$70:$AS$81)),IFERROR(INDEX($BA$70:$BA$81, ROWS($CR$4:CR86)-ROWS($AK$70:$AK$81)-ROWS($AO$70:$AO$81)-ROWS($AS$70:$AS$81)-ROWS($AW$70:$AW$81)),IFERROR(INDEX($BE$70:$BE$81, ROWS($CR$4:CR86)-ROWS($AK$70:$AK$81)-ROWS($AO$70:$AO$81)-ROWS($AS$70:$AS$81)-ROWS($AW$70:$AW$81)-ROWS($BA$70:$BA$81)),IFERROR(INDEX($BI$70:$BI$81, ROWS($CR$4:CR86)-ROWS($AK$70:$AK$81)-ROWS($AO$70:$AO$81)-ROWS($AS$70:$AS$81)-ROWS($AW$70:$AW$81)-ROWS($BA$70:$BA$81)-ROWS($BE$70:$BE$81)), "")))))))</f>
        <v>0</v>
      </c>
      <c r="CS88" s="316" t="str">
        <f t="shared" ca="1" si="199"/>
        <v/>
      </c>
      <c r="CT88" s="413" t="str">
        <f t="shared" ca="1" si="200"/>
        <v/>
      </c>
      <c r="CU88" s="412" t="str">
        <f>IF(OR(CV88="",CV88=0),"",MAX(CU$5:CU87)+1)</f>
        <v/>
      </c>
      <c r="CV88" s="316" t="str">
        <f>IFERROR(INDEX($AJ$86:$AJ$97, ROWS($CV$4:CV86)), IFERROR(INDEX($AN$86:$AN$97, ROWS($CV$4:CV86)-ROWS($AJ$86:$AJ$97)), ""))</f>
        <v/>
      </c>
      <c r="CW88" s="316" t="str">
        <f t="shared" si="201"/>
        <v/>
      </c>
      <c r="CX88" s="316" t="str">
        <f>IF(OR(CY88="",CY88=0),"",MAX(CX$5:CX87)+1)</f>
        <v/>
      </c>
      <c r="CY88" s="316" t="str">
        <f>IFERROR(INDEX($AK$86:$AK$97, ROWS($CY$4:CY86)), IFERROR(INDEX($AO$86:$AO$97, ROWS($CY$4:CY86)-ROWS($AK$86:$AK$97)), ""))</f>
        <v/>
      </c>
      <c r="CZ88" s="316" t="str">
        <f t="shared" si="202"/>
        <v/>
      </c>
      <c r="DA88" s="413" t="str">
        <f t="shared" si="203"/>
        <v/>
      </c>
      <c r="DC88" s="438" t="str">
        <f ca="1">IF(OR(DD88="",DD88=0),"",MAX(DC$85:DC87)+1)</f>
        <v/>
      </c>
      <c r="DD88" s="434" t="str">
        <f t="shared" ca="1" si="204"/>
        <v/>
      </c>
      <c r="DE88" s="413" t="str">
        <f t="shared" ca="1" si="205"/>
        <v/>
      </c>
      <c r="DF88" s="431">
        <f ca="1">IF(OR(DG88="",DG88=0),"",MAX(DF$85:DF87)+1)</f>
        <v>1</v>
      </c>
      <c r="DG88" s="412" t="str">
        <f t="shared" ca="1" si="206"/>
        <v>Paycheck 2</v>
      </c>
      <c r="DH88" s="413">
        <f t="shared" ca="1" si="207"/>
        <v>400</v>
      </c>
      <c r="DI88" s="412" t="str">
        <f t="shared" ca="1" si="208"/>
        <v>Lawn Service</v>
      </c>
      <c r="DJ88" s="413">
        <f t="shared" ca="1" si="209"/>
        <v>50</v>
      </c>
      <c r="DK88" s="412" t="str">
        <f t="shared" ca="1" si="210"/>
        <v/>
      </c>
      <c r="DL88" s="413" t="str">
        <f t="shared" ca="1" si="211"/>
        <v/>
      </c>
      <c r="DM88" s="292"/>
      <c r="DN88" s="425" t="str">
        <f ca="1">IF(DI92="","",CONCATENATE(DI92," - ",DJ92))</f>
        <v/>
      </c>
      <c r="DO88" s="295" t="str">
        <f ca="1">IF(DI93="","",CONCATENATE(DI93," - ",DJ93))</f>
        <v/>
      </c>
      <c r="DP88" s="295" t="str">
        <f ca="1">IF(DI94="","",CONCATENATE(DI94," - ",DJ94))</f>
        <v/>
      </c>
      <c r="DQ88" s="425" t="str">
        <f ca="1">IF(DK92="","",CONCATENATE(DK92," - ",DL92))</f>
        <v/>
      </c>
      <c r="DR88" s="295" t="str">
        <f ca="1">IF(DK93="","",CONCATENATE(DK93," - ",DL93))</f>
        <v/>
      </c>
      <c r="DS88" s="426" t="str">
        <f ca="1">IF(DK94="","",CONCATENATE(DK94," - ",DL94))</f>
        <v/>
      </c>
    </row>
    <row r="89" spans="28:123" x14ac:dyDescent="0.3">
      <c r="AB89" s="395" t="str">
        <f ca="1">IFERROR(MATCH($AB$59,OFFSET(Year!$AT$67:$AT$118,AB88,,1000),0)+AB88,"")</f>
        <v/>
      </c>
      <c r="AC89" s="404" t="str">
        <f ca="1">IFERROR(INDEX(Year!$AW$67:$AW$118,AB89),"")</f>
        <v/>
      </c>
      <c r="AD89" s="405" t="str">
        <f ca="1">IFERROR(INDEX(Year!$AU$67:$AU$118,AB89),"")</f>
        <v/>
      </c>
      <c r="AE89" s="406" t="str">
        <f ca="1">IFERROR(INDEX(Year!$AV$67:$AV$118,AB89),"")</f>
        <v/>
      </c>
      <c r="AF89" s="407" t="str">
        <f ca="1">IFERROR(INDEX(Year!$AT$67:$AT$118,AB89),"")</f>
        <v/>
      </c>
      <c r="AI89" s="304"/>
      <c r="AJ89" s="305"/>
      <c r="AK89" s="306"/>
      <c r="AL89" s="307"/>
      <c r="AM89" s="304"/>
      <c r="AN89" s="305"/>
      <c r="AO89" s="306"/>
      <c r="AP89" s="307"/>
      <c r="BL89" s="412" t="str">
        <f ca="1">IF(OR(BM89="",BM89=0),"",MAX(BL$5:BL88)+1)</f>
        <v/>
      </c>
      <c r="BM89" s="316" t="str">
        <f ca="1">IFERROR(INDEX($AJ$6:$AJ$17, ROWS(BM$4:$BM87)), IFERROR(INDEX($AN$6:$AN$17, ROWS(BM$4:$BM87)-ROWS($AJ$6:$AJ$17)), IFERROR(INDEX($AR$6:$AR$17, ROWS(BM$4:$BM87)-ROWS($AJ$6:$AJ$17)-ROWS($AN$6:$AN$17)),IFERROR(INDEX($AV$6:$AV$17, ROWS(BM$4:$BM87)-ROWS($AJ$6:$AJ$17)-ROWS($AN$6:$AN$17)-ROWS($AR$6:$AR$17)),IFERROR(INDEX($AZ$6:$AZ$17, ROWS(BM$4:$BM87)-ROWS($AJ$6:$AJ$17)-ROWS($AN$6:$AN$17)-ROWS($AR$6:$AR$17)-ROWS($AV$6:$AV$17)),IFERROR(INDEX($BD$6:$BD$17, ROWS(BM$4:$BM87)-ROWS($AJ$6:$AJ$17)-ROWS($AN$6:$AN$17)-ROWS($AR$6:$AR$17)-ROWS($AV$6:$AV$17)-ROWS($AZ$6:$AZ$17)),IFERROR(INDEX($BH$6:$BH$17, ROWS(BM$4:$BM87)-ROWS($AJ$6:$AJ$17)-ROWS($AN$6:$AN$17)-ROWS($AR$6:$AR$17)-ROWS($AV$6:$AV$17)-ROWS($AZ$6:$AZ$17)-ROWS($BD$6:$BD$17)), "")))))))</f>
        <v/>
      </c>
      <c r="BN89" s="316" t="str">
        <f t="shared" ca="1" si="186"/>
        <v/>
      </c>
      <c r="BO89" s="316" t="str">
        <f ca="1">IF(OR(BP89="",BP89=0),"",MAX(BO$5:BO88)+1)</f>
        <v/>
      </c>
      <c r="BP89" s="316" t="str">
        <f ca="1">IFERROR(INDEX($AK$6:$AK$17, ROWS($BP$4:BP87)), IFERROR(INDEX($AO$6:$AO$17, ROWS($BP$4:BP87)-ROWS($AK$6:$AK$17)), IFERROR(INDEX($AS$6:$AS$17, ROWS($BP$4:BP87)-ROWS($AK$6:$AK$17)-ROWS($AO$6:$AO$17)),IFERROR(INDEX($AW$6:$AW$17, ROWS($BP$4:BP87)-ROWS($AK$6:$AK$17)-ROWS($AO$6:$AO$17)-ROWS($AS$6:$AS$17)),IFERROR(INDEX($BA$6:$BA$17, ROWS($BP$4:BP87)-ROWS($AK$6:$AK$17)-ROWS($AO$6:$AO$17)-ROWS($AS$6:$AS$17)-ROWS($AW$6:$AW$17)),IFERROR(INDEX($BE$6:$BE$17, ROWS($BP$4:BP87)-ROWS($AK$6:$AK$17)-ROWS($AO$6:$AO$17)-ROWS($AS$6:$AS$17)-ROWS($AW$6:$AW$17)-ROWS($BA$6:$BA$17)),IFERROR(INDEX($BI$6:$BI$17, ROWS($BP$4:BP87)-ROWS($AK$6:$AK$17)-ROWS($AO$6:$AO$17)-ROWS($AS$6:$AS$17)-ROWS($AW$6:$AW$17)-ROWS($BA$6:$BA$17)-ROWS($BE$6:$BE$17)), "")))))))</f>
        <v/>
      </c>
      <c r="BQ89" s="316" t="str">
        <f t="shared" ca="1" si="187"/>
        <v/>
      </c>
      <c r="BR89" s="413" t="str">
        <f t="shared" ca="1" si="188"/>
        <v/>
      </c>
      <c r="BS89" s="412" t="str">
        <f ca="1">IF(OR(BT89="",BT89=0),"",MAX(BS$5:BS88)+1)</f>
        <v/>
      </c>
      <c r="BT89" s="316" t="str">
        <f ca="1">IFERROR(INDEX($AJ$22:$AJ$33, ROWS($BT$4:BT87)), IFERROR(INDEX($AN$22:$AN$33, ROWS($BT$4:BT87)-ROWS($AJ$22:$AJ$33)), IFERROR(INDEX($AR$22:$AR$33, ROWS($BT$4:BT87)-ROWS($AJ$22:$AJ$33)-ROWS($AN$22:$AN$33)),IFERROR(INDEX($AV$22:$AV$33, ROWS($BT$4:BT87)-ROWS($AJ$22:$AJ$33)-ROWS($AN$22:$AN$33)-ROWS($AR$22:$AR$33)),IFERROR(INDEX($AZ$22:$AZ$33, ROWS($BT$4:BT87)-ROWS($AJ$22:$AJ$33)-ROWS($AN$22:$AN$33)-ROWS($AR$22:$AR$33)-ROWS($AV$22:$AV$33)),IFERROR(INDEX($BD$22:$BD$33, ROWS($BT$4:BT87)-ROWS($AJ$22:$AJ$33)-ROWS($AN$22:$AN$33)-ROWS($AR$22:$AR$33)-ROWS($AV$22:$AV$33)-ROWS($AZ$22:$AZ$33)),IFERROR(INDEX($BH$22:$BH$33, ROWS($BT$4:BT87)-ROWS($AJ$22:$AJ$33)-ROWS($AN$22:$AN$33)-ROWS($AR$22:$AR$33)-ROWS($AV$22:$AV$33)-ROWS($AZ$22:$AZ$33)-ROWS($BD$22:$BD$33)), "")))))))</f>
        <v/>
      </c>
      <c r="BU89" s="316" t="str">
        <f t="shared" ca="1" si="189"/>
        <v/>
      </c>
      <c r="BV89" s="316" t="str">
        <f ca="1">IF(OR(BW89="",BW89=0),"",MAX(BV$5:BV88)+1)</f>
        <v/>
      </c>
      <c r="BW89" s="316" t="str">
        <f ca="1">IFERROR(INDEX($AK$22:$AK$33, ROWS($BW$4:BW87)), IFERROR(INDEX($AO$22:$AO$33, ROWS($BW$4:BW87)-ROWS($AK$22:$AK$33)), IFERROR(INDEX($AS$22:$AS$33, ROWS($BW$4:BW87)-ROWS($AK$22:$AK$33)-ROWS($AO$22:$AO$33)),IFERROR(INDEX($AW$22:$AW$33, ROWS($BW$4:BW87)-ROWS($AK$22:$AK$33)-ROWS($AO$22:$AO$33)-ROWS($AS$22:$AS$33)),IFERROR(INDEX($BA$22:$BA$33, ROWS($BW$4:BW87)-ROWS($AK$22:$AK$33)-ROWS($AO$22:$AO$33)-ROWS($AS$22:$AS$33)-ROWS($AW$22:$AW$33)),IFERROR(INDEX($BE$22:$BE$33, ROWS($BW$4:BW87)-ROWS($AK$22:$AK$33)-ROWS($AO$22:$AO$33)-ROWS($AS$22:$AS$33)-ROWS($AW$22:$AW$33)-ROWS($BA$22:$BA$33)),IFERROR(INDEX($BI$22:$BI$33, ROWS($BW$4:BW87)-ROWS($AK$22:$AK$33)-ROWS($AO$22:$AO$33)-ROWS($AS$22:$AS$33)-ROWS($AW$22:$AW$33)-ROWS($BA$22:$BA$33)-ROWS($BE$22:$BE$33)), "")))))))</f>
        <v/>
      </c>
      <c r="BX89" s="316" t="str">
        <f t="shared" ca="1" si="190"/>
        <v/>
      </c>
      <c r="BY89" s="413" t="str">
        <f t="shared" ca="1" si="191"/>
        <v/>
      </c>
      <c r="BZ89" s="412" t="str">
        <f ca="1">IF(OR(CA89="",CA89=0),"",MAX(BZ$5:BZ88)+1)</f>
        <v/>
      </c>
      <c r="CA89" s="316" t="str">
        <f ca="1">IFERROR(INDEX($AJ$38:$AJ$49, ROWS($CA$4:CA87)), IFERROR(INDEX($AN$38:$AN$49, ROWS($CA$4:CA87)-ROWS($AJ$38:$AJ$49)), IFERROR(INDEX($AR$38:$AR$49, ROWS($CA$4:CA87)-ROWS($AJ$38:$AJ$49)-ROWS($AN$38:$AN$49)),IFERROR(INDEX($AV$38:$AV$49, ROWS($CA$4:CA87)-ROWS($AJ$38:$AJ$49)-ROWS($AN$38:$AN$49)-ROWS($AR$38:$AR$49)),IFERROR(INDEX($AZ$38:$AZ$49, ROWS($CA$4:CA87)-ROWS($AJ$38:$AJ$49)-ROWS($AN$38:$AN$49)-ROWS($AR$38:$AR$49)-ROWS($AV$38:$AV$49)),IFERROR(INDEX($BD$38:$BD$49, ROWS($CA$4:CA87)-ROWS($AJ$38:$AJ$49)-ROWS($AN$38:$AN$49)-ROWS($AR$38:$AR$49)-ROWS($AV$38:$AV$49)-ROWS($AZ$38:$AZ$49)),IFERROR(INDEX($BH$38:$BH$49, ROWS($CA$4:CA87)-ROWS($AJ$38:$AJ$49)-ROWS($AN$38:$AN$49)-ROWS($AR$38:$AR$49)-ROWS($AV$38:$AV$49)-ROWS($AZ$38:$AZ$49)-ROWS($BD$38:$BD$49)), "")))))))</f>
        <v/>
      </c>
      <c r="CB89" s="316" t="str">
        <f t="shared" ca="1" si="192"/>
        <v/>
      </c>
      <c r="CC89" s="316" t="str">
        <f ca="1">IF(OR(CD89="",CD89=0),"",MAX(CC$5:CC88)+1)</f>
        <v/>
      </c>
      <c r="CD89" s="316" t="str">
        <f ca="1">IFERROR(INDEX($AK$38:$AK$49, ROWS($CD$4:CD87)), IFERROR(INDEX($AO$38:$AO$49, ROWS($CD$4:CD87)-ROWS($AK$38:$AK$49)), IFERROR(INDEX($AS$38:$AS$49, ROWS($CD$4:CD87)-ROWS($AK$38:$AK$49)-ROWS($AO$38:$AO$49)),IFERROR(INDEX($AW$38:$AW$49, ROWS($CD$4:CD87)-ROWS($AK$38:$AK$49)-ROWS($AO$38:$AO$49)-ROWS($AS$38:$AS$49)),IFERROR(INDEX($BA$38:$BA$49, ROWS($CD$4:CD87)-ROWS($AK$38:$AK$49)-ROWS($AO$38:$AO$49)-ROWS($AS$38:$AS$49)-ROWS($AW$38:$AW$49)),IFERROR(INDEX($BE$38:$BE$49, ROWS($CD$4:CD87)-ROWS($AK$38:$AK$49)-ROWS($AO$38:$AO$49)-ROWS($AS$38:$AS$49)-ROWS($AW$38:$AW$49)-ROWS($BA$38:$BA$49)),IFERROR(INDEX($BI$38:$BI$49, ROWS($CD$4:CD87)-ROWS($AK$38:$AK$49)-ROWS($AO$38:$AO$49)-ROWS($AS$38:$AS$49)-ROWS($AW$38:$AW$49)-ROWS($BA$38:$BA$49)-ROWS($BE$38:$BE$49)), "")))))))</f>
        <v/>
      </c>
      <c r="CE89" s="316" t="str">
        <f t="shared" ca="1" si="193"/>
        <v/>
      </c>
      <c r="CF89" s="413" t="str">
        <f t="shared" ca="1" si="194"/>
        <v/>
      </c>
      <c r="CG89" s="412" t="str">
        <f ca="1">IF(OR(CH89="",CH89=0),"",MAX(CG$5:CG88)+1)</f>
        <v/>
      </c>
      <c r="CH89" s="316" t="str">
        <f ca="1">IFERROR(INDEX($AJ$54:$AJ$65, ROWS($CH$4:CH87)), IFERROR(INDEX($AN$54:$AN$65, ROWS($CH$4:CH87)-ROWS($AJ$54:$AJ$65)), IFERROR(INDEX($AR$54:$AR$65, ROWS($CH$4:CH87)-ROWS($AJ$54:$AJ$65)-ROWS($AN$54:$AN$65)),IFERROR(INDEX($AV$54:$AV$65, ROWS($CH$4:CH87)-ROWS($AJ$54:$AJ$65)-ROWS($AN$54:$AN$65)-ROWS($AR$54:$AR$65)),IFERROR(INDEX($AZ$54:$AZ$65, ROWS($CH$4:CH87)-ROWS($AJ$54:$AJ$65)-ROWS($AN$54:$AN$65)-ROWS($AR$54:$AR$65)-ROWS($AV$54:$AV$65)),IFERROR(INDEX($BD$54:$BD$65, ROWS($CH$4:CH87)-ROWS($AJ$54:$AJ$65)-ROWS($AN$54:$AN$65)-ROWS($AR$54:$AR$65)-ROWS($AV$54:$AV$65)-ROWS($AZ$54:$AZ$65)),IFERROR(INDEX($BH$54:$BH$65, ROWS($CH$4:CH87)-ROWS($AJ$54:$AJ$65)-ROWS($AN$54:$AN$65)-ROWS($AR$54:$AR$65)-ROWS($AV$54:$AV$65)-ROWS($AZ$54:$AZ$65)-ROWS($BD$54:$BD$65)), "")))))))</f>
        <v/>
      </c>
      <c r="CI89" s="316" t="str">
        <f t="shared" ca="1" si="195"/>
        <v/>
      </c>
      <c r="CJ89" s="316" t="str">
        <f ca="1">IF(OR(CK89="",CK89=0),"",MAX(CJ$5:CJ88)+1)</f>
        <v/>
      </c>
      <c r="CK89" s="316" t="str">
        <f ca="1">IFERROR(INDEX($AK$54:$AK$65, ROWS($CK$4:CK87)), IFERROR(INDEX($AO$54:$AO$65, ROWS($CK$4:CK87)-ROWS($AK$54:$AK$65)), IFERROR(INDEX($AS$54:$AS$65, ROWS($CK$4:CK87)-ROWS($AK$54:$AK$65)-ROWS($AO$54:$AO$65)),IFERROR(INDEX($AW$54:$AW$65, ROWS($CK$4:CK87)-ROWS($AK$54:$AK$65)-ROWS($AO$54:$AO$65)-ROWS($AS$54:$AS$65)),IFERROR(INDEX($BA$54:$BA$65, ROWS($CK$4:CK87)-ROWS($AK$54:$AK$65)-ROWS($AO$54:$AO$65)-ROWS($AS$54:$AS$65)-ROWS($AW$54:$AW$65)),IFERROR(INDEX($BE$54:$BE$65, ROWS($CK$4:CK87)-ROWS($AK$54:$AK$65)-ROWS($AO$54:$AO$65)-ROWS($AS$54:$AS$65)-ROWS($AW$54:$AW$65)-ROWS($BA$54:$BA$65)),IFERROR(INDEX($BI$54:$BI$65, ROWS($CK$4:CK87)-ROWS($AK$54:$AK$65)-ROWS($AO$54:$AO$65)-ROWS($AS$54:$AS$65)-ROWS($AW$54:$AW$65)-ROWS($BA$54:$BA$65)-ROWS($BE$54:$BE$65)), "")))))))</f>
        <v/>
      </c>
      <c r="CL89" s="316" t="str">
        <f t="shared" ca="1" si="196"/>
        <v/>
      </c>
      <c r="CM89" s="413" t="str">
        <f t="shared" ca="1" si="197"/>
        <v/>
      </c>
      <c r="CN89" s="412" t="str">
        <f>IF(OR(CO89="",CO89=0),"",MAX(CN$5:CN88)+1)</f>
        <v/>
      </c>
      <c r="CO89" s="316">
        <f>IFERROR(INDEX($AJ$70:$AJ$81, ROWS($CO$4:CO87)), IFERROR(INDEX($AN$70:$AN$81, ROWS($CO$4:CO87)-ROWS($AJ$70:$AJ$81)), IFERROR(INDEX($AR$70:$AR$81, ROWS($CO$4:CO87)-ROWS($AJ$70:$AJ$81)-ROWS($AN$70:$AN$81)),IFERROR(INDEX($AV$70:$AV$81, ROWS($CO$4:CO87)-ROWS($AJ$70:$AJ$81)-ROWS($AN$70:$AN$81)-ROWS($AR$70:$AR$81)),IFERROR(INDEX($AZ$70:$AZ$81, ROWS($CO$4:CO87)-ROWS($AJ$70:$AJ$81)-ROWS($AN$70:$AN$81)-ROWS($AR$70:$AR$81)-ROWS($AV$70:$AV$81)),IFERROR(INDEX($BD$70:$BD$81, ROWS($CO$4:CO87)-ROWS($AJ$70:$AJ$81)-ROWS($AN$70:$AN$81)-ROWS($AR$70:$AR$81)-ROWS($AV$70:$AV$81)-ROWS($AZ$70:$AZ$81)),IFERROR(INDEX($BH$70:$BH$81, ROWS($CO$4:CO87)-ROWS($AJ$70:$AJ$81)-ROWS($AN$70:$AN$81)-ROWS($AR$70:$AR$81)-ROWS($AV$70:$AV$81)-ROWS($AZ$70:$AZ$81)-ROWS($BD$70:$BD$81)), "")))))))</f>
        <v>0</v>
      </c>
      <c r="CP89" s="316" t="str">
        <f t="shared" ca="1" si="198"/>
        <v/>
      </c>
      <c r="CQ89" s="316" t="str">
        <f>IF(OR(CR89="",CR89=0),"",MAX(CQ$5:CQ88)+1)</f>
        <v/>
      </c>
      <c r="CR89" s="316">
        <f>IFERROR(INDEX($AK$70:$AK$81, ROWS($CR$4:CR87)), IFERROR(INDEX($AO$70:$AO$81, ROWS($CR$4:CR87)-ROWS($AK$70:$AK$81)), IFERROR(INDEX($AS$70:$AS$81, ROWS($CR$4:CR87)-ROWS($AK$70:$AK$81)-ROWS($AO$70:$AO$81)),IFERROR(INDEX($AW$70:$AW$81, ROWS($CR$4:CR87)-ROWS($AK$70:$AK$81)-ROWS($AO$70:$AO$81)-ROWS($AS$70:$AS$81)),IFERROR(INDEX($BA$70:$BA$81, ROWS($CR$4:CR87)-ROWS($AK$70:$AK$81)-ROWS($AO$70:$AO$81)-ROWS($AS$70:$AS$81)-ROWS($AW$70:$AW$81)),IFERROR(INDEX($BE$70:$BE$81, ROWS($CR$4:CR87)-ROWS($AK$70:$AK$81)-ROWS($AO$70:$AO$81)-ROWS($AS$70:$AS$81)-ROWS($AW$70:$AW$81)-ROWS($BA$70:$BA$81)),IFERROR(INDEX($BI$70:$BI$81, ROWS($CR$4:CR87)-ROWS($AK$70:$AK$81)-ROWS($AO$70:$AO$81)-ROWS($AS$70:$AS$81)-ROWS($AW$70:$AW$81)-ROWS($BA$70:$BA$81)-ROWS($BE$70:$BE$81)), "")))))))</f>
        <v>0</v>
      </c>
      <c r="CS89" s="316" t="str">
        <f t="shared" ca="1" si="199"/>
        <v/>
      </c>
      <c r="CT89" s="413" t="str">
        <f t="shared" ca="1" si="200"/>
        <v/>
      </c>
      <c r="CU89" s="412" t="str">
        <f>IF(OR(CV89="",CV89=0),"",MAX(CU$5:CU88)+1)</f>
        <v/>
      </c>
      <c r="CV89" s="316" t="str">
        <f>IFERROR(INDEX($AJ$86:$AJ$97, ROWS($CV$4:CV87)), IFERROR(INDEX($AN$86:$AN$97, ROWS($CV$4:CV87)-ROWS($AJ$86:$AJ$97)), ""))</f>
        <v/>
      </c>
      <c r="CW89" s="316" t="str">
        <f t="shared" si="201"/>
        <v/>
      </c>
      <c r="CX89" s="316" t="str">
        <f>IF(OR(CY89="",CY89=0),"",MAX(CX$5:CX88)+1)</f>
        <v/>
      </c>
      <c r="CY89" s="316" t="str">
        <f>IFERROR(INDEX($AK$86:$AK$97, ROWS($CY$4:CY87)), IFERROR(INDEX($AO$86:$AO$97, ROWS($CY$4:CY87)-ROWS($AK$86:$AK$97)), ""))</f>
        <v/>
      </c>
      <c r="CZ89" s="316" t="str">
        <f t="shared" si="202"/>
        <v/>
      </c>
      <c r="DA89" s="413" t="str">
        <f t="shared" si="203"/>
        <v/>
      </c>
      <c r="DC89" s="438">
        <f ca="1">IF(OR(DD89="",DD89=0),"",MAX(DC$85:DC88)+1)</f>
        <v>3</v>
      </c>
      <c r="DD89" s="434" t="str">
        <f t="shared" ca="1" si="204"/>
        <v>Lawn Service</v>
      </c>
      <c r="DE89" s="413">
        <f t="shared" ca="1" si="205"/>
        <v>50</v>
      </c>
      <c r="DF89" s="431" t="str">
        <f ca="1">IF(OR(DG89="",DG89=0),"",MAX(DF$85:DF88)+1)</f>
        <v/>
      </c>
      <c r="DG89" s="412" t="str">
        <f t="shared" ca="1" si="206"/>
        <v/>
      </c>
      <c r="DH89" s="413" t="str">
        <f t="shared" ca="1" si="207"/>
        <v/>
      </c>
      <c r="DI89" s="412" t="str">
        <f t="shared" ca="1" si="208"/>
        <v>Electric / Water</v>
      </c>
      <c r="DJ89" s="413">
        <f t="shared" ca="1" si="209"/>
        <v>150</v>
      </c>
      <c r="DK89" s="412" t="str">
        <f t="shared" ca="1" si="210"/>
        <v/>
      </c>
      <c r="DL89" s="413" t="str">
        <f t="shared" ca="1" si="211"/>
        <v/>
      </c>
      <c r="DM89" s="293"/>
      <c r="DN89" s="425" t="str">
        <f ca="1">IF(DI95="","",CONCATENATE(DI95," - ",DJ95))</f>
        <v/>
      </c>
      <c r="DO89" s="295" t="str">
        <f ca="1">IF(DI96="","",CONCATENATE(DI96," - ",DJ96))</f>
        <v/>
      </c>
      <c r="DP89" s="295" t="str">
        <f ca="1">IF(DI97="","",CONCATENATE(DI97," - ",DJ97))</f>
        <v/>
      </c>
      <c r="DQ89" s="425" t="str">
        <f ca="1">IF(DK95="","",CONCATENATE(DK95," - ",DL95))</f>
        <v/>
      </c>
      <c r="DR89" s="295" t="str">
        <f ca="1">IF(DK96="","",CONCATENATE(DK96," - ",DL96))</f>
        <v/>
      </c>
      <c r="DS89" s="426" t="str">
        <f ca="1">IF(DK97="","",CONCATENATE(DK97," - ",DL97))</f>
        <v/>
      </c>
    </row>
    <row r="90" spans="28:123" ht="15.75" thickBot="1" x14ac:dyDescent="0.35">
      <c r="AB90" s="408" t="str">
        <f ca="1">IFERROR(MATCH($AB$59,OFFSET(Year!$AT$67:$AT$118,AB89,,1000),0)+AB89,"")</f>
        <v/>
      </c>
      <c r="AC90" s="399" t="str">
        <f ca="1">IFERROR(INDEX(Year!$AW$67:$AW$118,AB90),"")</f>
        <v/>
      </c>
      <c r="AD90" s="349" t="str">
        <f ca="1">IFERROR(INDEX(Year!$AU$67:$AU$118,AB90),"")</f>
        <v/>
      </c>
      <c r="AE90" s="364" t="str">
        <f ca="1">IFERROR(INDEX(Year!$AV$67:$AV$118,AB90),"")</f>
        <v/>
      </c>
      <c r="AF90" s="403" t="str">
        <f ca="1">IFERROR(INDEX(Year!$AT$67:$AT$118,AB90),"")</f>
        <v/>
      </c>
      <c r="AI90" s="304"/>
      <c r="AJ90" s="305"/>
      <c r="AK90" s="306"/>
      <c r="AL90" s="307"/>
      <c r="AM90" s="304"/>
      <c r="AN90" s="305"/>
      <c r="AO90" s="306"/>
      <c r="AP90" s="307"/>
      <c r="BL90" s="420" t="str">
        <f>IF(OR(BM90="",BM90=0),"",MAX(BL$5:BL89)+1)</f>
        <v/>
      </c>
      <c r="BM90" s="421" t="str">
        <f>IFERROR(INDEX($AJ$6:$AJ$17, ROWS(BM$4:$BM88)), IFERROR(INDEX($AN$6:$AN$17, ROWS(BM$4:$BM88)-ROWS($AJ$6:$AJ$17)), IFERROR(INDEX($AR$6:$AR$17, ROWS(BM$4:$BM88)-ROWS($AJ$6:$AJ$17)-ROWS($AN$6:$AN$17)),IFERROR(INDEX($AV$6:$AV$17, ROWS(BM$4:$BM88)-ROWS($AJ$6:$AJ$17)-ROWS($AN$6:$AN$17)-ROWS($AR$6:$AR$17)),IFERROR(INDEX($AZ$6:$AZ$17, ROWS(BM$4:$BM88)-ROWS($AJ$6:$AJ$17)-ROWS($AN$6:$AN$17)-ROWS($AR$6:$AR$17)-ROWS($AV$6:$AV$17)),IFERROR(INDEX($BD$6:$BD$17, ROWS(BM$4:$BM88)-ROWS($AJ$6:$AJ$17)-ROWS($AN$6:$AN$17)-ROWS($AR$6:$AR$17)-ROWS($AV$6:$AV$17)-ROWS($AZ$6:$AZ$17)),IFERROR(INDEX($BH$6:$BH$17, ROWS(BM$4:$BM88)-ROWS($AJ$6:$AJ$17)-ROWS($AN$6:$AN$17)-ROWS($AR$6:$AR$17)-ROWS($AV$6:$AV$17)-ROWS($AZ$6:$AZ$17)-ROWS($BD$6:$BD$17)), "")))))))</f>
        <v/>
      </c>
      <c r="BN90" s="421" t="str">
        <f t="shared" ca="1" si="186"/>
        <v/>
      </c>
      <c r="BO90" s="421" t="str">
        <f>IF(OR(BP90="",BP90=0),"",MAX(BO$5:BO89)+1)</f>
        <v/>
      </c>
      <c r="BP90" s="421" t="str">
        <f>IFERROR(INDEX($AK$6:$AK$17, ROWS($BP$4:BP88)), IFERROR(INDEX($AO$6:$AO$17, ROWS($BP$4:BP88)-ROWS($AK$6:$AK$17)), IFERROR(INDEX($AS$6:$AS$17, ROWS($BP$4:BP88)-ROWS($AK$6:$AK$17)-ROWS($AO$6:$AO$17)),IFERROR(INDEX($AW$6:$AW$17, ROWS($BP$4:BP88)-ROWS($AK$6:$AK$17)-ROWS($AO$6:$AO$17)-ROWS($AS$6:$AS$17)),IFERROR(INDEX($BA$6:$BA$17, ROWS($BP$4:BP88)-ROWS($AK$6:$AK$17)-ROWS($AO$6:$AO$17)-ROWS($AS$6:$AS$17)-ROWS($AW$6:$AW$17)),IFERROR(INDEX($BE$6:$BE$17, ROWS($BP$4:BP88)-ROWS($AK$6:$AK$17)-ROWS($AO$6:$AO$17)-ROWS($AS$6:$AS$17)-ROWS($AW$6:$AW$17)-ROWS($BA$6:$BA$17)),IFERROR(INDEX($BI$6:$BI$17, ROWS($BP$4:BP88)-ROWS($AK$6:$AK$17)-ROWS($AO$6:$AO$17)-ROWS($AS$6:$AS$17)-ROWS($AW$6:$AW$17)-ROWS($BA$6:$BA$17)-ROWS($BE$6:$BE$17)), "")))))))</f>
        <v/>
      </c>
      <c r="BQ90" s="421" t="str">
        <f t="shared" ca="1" si="187"/>
        <v/>
      </c>
      <c r="BR90" s="422" t="str">
        <f t="shared" ca="1" si="188"/>
        <v/>
      </c>
      <c r="BS90" s="420" t="str">
        <f>IF(OR(BT90="",BT90=0),"",MAX(BS$5:BS89)+1)</f>
        <v/>
      </c>
      <c r="BT90" s="421" t="str">
        <f>IFERROR(INDEX($AJ$22:$AJ$33, ROWS($BT$4:BT88)), IFERROR(INDEX($AN$22:$AN$33, ROWS($BT$4:BT88)-ROWS($AJ$22:$AJ$33)), IFERROR(INDEX($AR$22:$AR$33, ROWS($BT$4:BT88)-ROWS($AJ$22:$AJ$33)-ROWS($AN$22:$AN$33)),IFERROR(INDEX($AV$22:$AV$33, ROWS($BT$4:BT88)-ROWS($AJ$22:$AJ$33)-ROWS($AN$22:$AN$33)-ROWS($AR$22:$AR$33)),IFERROR(INDEX($AZ$22:$AZ$33, ROWS($BT$4:BT88)-ROWS($AJ$22:$AJ$33)-ROWS($AN$22:$AN$33)-ROWS($AR$22:$AR$33)-ROWS($AV$22:$AV$33)),IFERROR(INDEX($BD$22:$BD$33, ROWS($BT$4:BT88)-ROWS($AJ$22:$AJ$33)-ROWS($AN$22:$AN$33)-ROWS($AR$22:$AR$33)-ROWS($AV$22:$AV$33)-ROWS($AZ$22:$AZ$33)),IFERROR(INDEX($BH$22:$BH$33, ROWS($BT$4:BT88)-ROWS($AJ$22:$AJ$33)-ROWS($AN$22:$AN$33)-ROWS($AR$22:$AR$33)-ROWS($AV$22:$AV$33)-ROWS($AZ$22:$AZ$33)-ROWS($BD$22:$BD$33)), "")))))))</f>
        <v/>
      </c>
      <c r="BU90" s="421" t="str">
        <f t="shared" ca="1" si="189"/>
        <v/>
      </c>
      <c r="BV90" s="421" t="str">
        <f>IF(OR(BW90="",BW90=0),"",MAX(BV$5:BV89)+1)</f>
        <v/>
      </c>
      <c r="BW90" s="421" t="str">
        <f>IFERROR(INDEX($AK$22:$AK$33, ROWS($BW$4:BW88)), IFERROR(INDEX($AO$22:$AO$33, ROWS($BW$4:BW88)-ROWS($AK$22:$AK$33)), IFERROR(INDEX($AS$22:$AS$33, ROWS($BW$4:BW88)-ROWS($AK$22:$AK$33)-ROWS($AO$22:$AO$33)),IFERROR(INDEX($AW$22:$AW$33, ROWS($BW$4:BW88)-ROWS($AK$22:$AK$33)-ROWS($AO$22:$AO$33)-ROWS($AS$22:$AS$33)),IFERROR(INDEX($BA$22:$BA$33, ROWS($BW$4:BW88)-ROWS($AK$22:$AK$33)-ROWS($AO$22:$AO$33)-ROWS($AS$22:$AS$33)-ROWS($AW$22:$AW$33)),IFERROR(INDEX($BE$22:$BE$33, ROWS($BW$4:BW88)-ROWS($AK$22:$AK$33)-ROWS($AO$22:$AO$33)-ROWS($AS$22:$AS$33)-ROWS($AW$22:$AW$33)-ROWS($BA$22:$BA$33)),IFERROR(INDEX($BI$22:$BI$33, ROWS($BW$4:BW88)-ROWS($AK$22:$AK$33)-ROWS($AO$22:$AO$33)-ROWS($AS$22:$AS$33)-ROWS($AW$22:$AW$33)-ROWS($BA$22:$BA$33)-ROWS($BE$22:$BE$33)), "")))))))</f>
        <v/>
      </c>
      <c r="BX90" s="421" t="str">
        <f t="shared" ca="1" si="190"/>
        <v/>
      </c>
      <c r="BY90" s="422" t="str">
        <f t="shared" ca="1" si="191"/>
        <v/>
      </c>
      <c r="BZ90" s="420" t="str">
        <f>IF(OR(CA90="",CA90=0),"",MAX(BZ$5:BZ89)+1)</f>
        <v/>
      </c>
      <c r="CA90" s="421" t="str">
        <f>IFERROR(INDEX($AJ$38:$AJ$49, ROWS($CA$4:CA88)), IFERROR(INDEX($AN$38:$AN$49, ROWS($CA$4:CA88)-ROWS($AJ$38:$AJ$49)), IFERROR(INDEX($AR$38:$AR$49, ROWS($CA$4:CA88)-ROWS($AJ$38:$AJ$49)-ROWS($AN$38:$AN$49)),IFERROR(INDEX($AV$38:$AV$49, ROWS($CA$4:CA88)-ROWS($AJ$38:$AJ$49)-ROWS($AN$38:$AN$49)-ROWS($AR$38:$AR$49)),IFERROR(INDEX($AZ$38:$AZ$49, ROWS($CA$4:CA88)-ROWS($AJ$38:$AJ$49)-ROWS($AN$38:$AN$49)-ROWS($AR$38:$AR$49)-ROWS($AV$38:$AV$49)),IFERROR(INDEX($BD$38:$BD$49, ROWS($CA$4:CA88)-ROWS($AJ$38:$AJ$49)-ROWS($AN$38:$AN$49)-ROWS($AR$38:$AR$49)-ROWS($AV$38:$AV$49)-ROWS($AZ$38:$AZ$49)),IFERROR(INDEX($BH$38:$BH$49, ROWS($CA$4:CA88)-ROWS($AJ$38:$AJ$49)-ROWS($AN$38:$AN$49)-ROWS($AR$38:$AR$49)-ROWS($AV$38:$AV$49)-ROWS($AZ$38:$AZ$49)-ROWS($BD$38:$BD$49)), "")))))))</f>
        <v/>
      </c>
      <c r="CB90" s="421" t="str">
        <f t="shared" ca="1" si="192"/>
        <v/>
      </c>
      <c r="CC90" s="421" t="str">
        <f>IF(OR(CD90="",CD90=0),"",MAX(CC$5:CC89)+1)</f>
        <v/>
      </c>
      <c r="CD90" s="421" t="str">
        <f>IFERROR(INDEX($AK$38:$AK$49, ROWS($CD$4:CD88)), IFERROR(INDEX($AO$38:$AO$49, ROWS($CD$4:CD88)-ROWS($AK$38:$AK$49)), IFERROR(INDEX($AS$38:$AS$49, ROWS($CD$4:CD88)-ROWS($AK$38:$AK$49)-ROWS($AO$38:$AO$49)),IFERROR(INDEX($AW$38:$AW$49, ROWS($CD$4:CD88)-ROWS($AK$38:$AK$49)-ROWS($AO$38:$AO$49)-ROWS($AS$38:$AS$49)),IFERROR(INDEX($BA$38:$BA$49, ROWS($CD$4:CD88)-ROWS($AK$38:$AK$49)-ROWS($AO$38:$AO$49)-ROWS($AS$38:$AS$49)-ROWS($AW$38:$AW$49)),IFERROR(INDEX($BE$38:$BE$49, ROWS($CD$4:CD88)-ROWS($AK$38:$AK$49)-ROWS($AO$38:$AO$49)-ROWS($AS$38:$AS$49)-ROWS($AW$38:$AW$49)-ROWS($BA$38:$BA$49)),IFERROR(INDEX($BI$38:$BI$49, ROWS($CD$4:CD88)-ROWS($AK$38:$AK$49)-ROWS($AO$38:$AO$49)-ROWS($AS$38:$AS$49)-ROWS($AW$38:$AW$49)-ROWS($BA$38:$BA$49)-ROWS($BE$38:$BE$49)), "")))))))</f>
        <v/>
      </c>
      <c r="CE90" s="421" t="str">
        <f t="shared" ca="1" si="193"/>
        <v/>
      </c>
      <c r="CF90" s="422" t="str">
        <f t="shared" ca="1" si="194"/>
        <v/>
      </c>
      <c r="CG90" s="420" t="str">
        <f>IF(OR(CH90="",CH90=0),"",MAX(CG$5:CG89)+1)</f>
        <v/>
      </c>
      <c r="CH90" s="421" t="str">
        <f>IFERROR(INDEX($AJ$54:$AJ$65, ROWS($CH$4:CH88)), IFERROR(INDEX($AN$54:$AN$65, ROWS($CH$4:CH88)-ROWS($AJ$54:$AJ$65)), IFERROR(INDEX($AR$54:$AR$65, ROWS($CH$4:CH88)-ROWS($AJ$54:$AJ$65)-ROWS($AN$54:$AN$65)),IFERROR(INDEX($AV$54:$AV$65, ROWS($CH$4:CH88)-ROWS($AJ$54:$AJ$65)-ROWS($AN$54:$AN$65)-ROWS($AR$54:$AR$65)),IFERROR(INDEX($AZ$54:$AZ$65, ROWS($CH$4:CH88)-ROWS($AJ$54:$AJ$65)-ROWS($AN$54:$AN$65)-ROWS($AR$54:$AR$65)-ROWS($AV$54:$AV$65)),IFERROR(INDEX($BD$54:$BD$65, ROWS($CH$4:CH88)-ROWS($AJ$54:$AJ$65)-ROWS($AN$54:$AN$65)-ROWS($AR$54:$AR$65)-ROWS($AV$54:$AV$65)-ROWS($AZ$54:$AZ$65)),IFERROR(INDEX($BH$54:$BH$65, ROWS($CH$4:CH88)-ROWS($AJ$54:$AJ$65)-ROWS($AN$54:$AN$65)-ROWS($AR$54:$AR$65)-ROWS($AV$54:$AV$65)-ROWS($AZ$54:$AZ$65)-ROWS($BD$54:$BD$65)), "")))))))</f>
        <v/>
      </c>
      <c r="CI90" s="421" t="str">
        <f t="shared" ca="1" si="195"/>
        <v/>
      </c>
      <c r="CJ90" s="421" t="str">
        <f>IF(OR(CK90="",CK90=0),"",MAX(CJ$5:CJ89)+1)</f>
        <v/>
      </c>
      <c r="CK90" s="421" t="str">
        <f>IFERROR(INDEX($AK$54:$AK$65, ROWS($CK$4:CK88)), IFERROR(INDEX($AO$54:$AO$65, ROWS($CK$4:CK88)-ROWS($AK$54:$AK$65)), IFERROR(INDEX($AS$54:$AS$65, ROWS($CK$4:CK88)-ROWS($AK$54:$AK$65)-ROWS($AO$54:$AO$65)),IFERROR(INDEX($AW$54:$AW$65, ROWS($CK$4:CK88)-ROWS($AK$54:$AK$65)-ROWS($AO$54:$AO$65)-ROWS($AS$54:$AS$65)),IFERROR(INDEX($BA$54:$BA$65, ROWS($CK$4:CK88)-ROWS($AK$54:$AK$65)-ROWS($AO$54:$AO$65)-ROWS($AS$54:$AS$65)-ROWS($AW$54:$AW$65)),IFERROR(INDEX($BE$54:$BE$65, ROWS($CK$4:CK88)-ROWS($AK$54:$AK$65)-ROWS($AO$54:$AO$65)-ROWS($AS$54:$AS$65)-ROWS($AW$54:$AW$65)-ROWS($BA$54:$BA$65)),IFERROR(INDEX($BI$54:$BI$65, ROWS($CK$4:CK88)-ROWS($AK$54:$AK$65)-ROWS($AO$54:$AO$65)-ROWS($AS$54:$AS$65)-ROWS($AW$54:$AW$65)-ROWS($BA$54:$BA$65)-ROWS($BE$54:$BE$65)), "")))))))</f>
        <v/>
      </c>
      <c r="CL90" s="421" t="str">
        <f t="shared" ca="1" si="196"/>
        <v/>
      </c>
      <c r="CM90" s="422" t="str">
        <f t="shared" ca="1" si="197"/>
        <v/>
      </c>
      <c r="CN90" s="420" t="str">
        <f>IF(OR(CO90="",CO90=0),"",MAX(CN$5:CN89)+1)</f>
        <v/>
      </c>
      <c r="CO90" s="421" t="str">
        <f>IFERROR(INDEX($AJ$70:$AJ$81, ROWS($CO$4:CO88)), IFERROR(INDEX($AN$70:$AN$81, ROWS($CO$4:CO88)-ROWS($AJ$70:$AJ$81)), IFERROR(INDEX($AR$70:$AR$81, ROWS($CO$4:CO88)-ROWS($AJ$70:$AJ$81)-ROWS($AN$70:$AN$81)),IFERROR(INDEX($AV$70:$AV$81, ROWS($CO$4:CO88)-ROWS($AJ$70:$AJ$81)-ROWS($AN$70:$AN$81)-ROWS($AR$70:$AR$81)),IFERROR(INDEX($AZ$70:$AZ$81, ROWS($CO$4:CO88)-ROWS($AJ$70:$AJ$81)-ROWS($AN$70:$AN$81)-ROWS($AR$70:$AR$81)-ROWS($AV$70:$AV$81)),IFERROR(INDEX($BD$70:$BD$81, ROWS($CO$4:CO88)-ROWS($AJ$70:$AJ$81)-ROWS($AN$70:$AN$81)-ROWS($AR$70:$AR$81)-ROWS($AV$70:$AV$81)-ROWS($AZ$70:$AZ$81)),IFERROR(INDEX($BH$70:$BH$81, ROWS($CO$4:CO88)-ROWS($AJ$70:$AJ$81)-ROWS($AN$70:$AN$81)-ROWS($AR$70:$AR$81)-ROWS($AV$70:$AV$81)-ROWS($AZ$70:$AZ$81)-ROWS($BD$70:$BD$81)), "")))))))</f>
        <v/>
      </c>
      <c r="CP90" s="421" t="str">
        <f t="shared" ca="1" si="198"/>
        <v/>
      </c>
      <c r="CQ90" s="421" t="str">
        <f>IF(OR(CR90="",CR90=0),"",MAX(CQ$5:CQ89)+1)</f>
        <v/>
      </c>
      <c r="CR90" s="421" t="str">
        <f>IFERROR(INDEX($AK$70:$AK$81, ROWS($CR$4:CR88)), IFERROR(INDEX($AO$70:$AO$81, ROWS($CR$4:CR88)-ROWS($AK$70:$AK$81)), IFERROR(INDEX($AS$70:$AS$81, ROWS($CR$4:CR88)-ROWS($AK$70:$AK$81)-ROWS($AO$70:$AO$81)),IFERROR(INDEX($AW$70:$AW$81, ROWS($CR$4:CR88)-ROWS($AK$70:$AK$81)-ROWS($AO$70:$AO$81)-ROWS($AS$70:$AS$81)),IFERROR(INDEX($BA$70:$BA$81, ROWS($CR$4:CR88)-ROWS($AK$70:$AK$81)-ROWS($AO$70:$AO$81)-ROWS($AS$70:$AS$81)-ROWS($AW$70:$AW$81)),IFERROR(INDEX($BE$70:$BE$81, ROWS($CR$4:CR88)-ROWS($AK$70:$AK$81)-ROWS($AO$70:$AO$81)-ROWS($AS$70:$AS$81)-ROWS($AW$70:$AW$81)-ROWS($BA$70:$BA$81)),IFERROR(INDEX($BI$70:$BI$81, ROWS($CR$4:CR88)-ROWS($AK$70:$AK$81)-ROWS($AO$70:$AO$81)-ROWS($AS$70:$AS$81)-ROWS($AW$70:$AW$81)-ROWS($BA$70:$BA$81)-ROWS($BE$70:$BE$81)), "")))))))</f>
        <v/>
      </c>
      <c r="CS90" s="421" t="str">
        <f t="shared" ca="1" si="199"/>
        <v/>
      </c>
      <c r="CT90" s="422" t="str">
        <f t="shared" ca="1" si="200"/>
        <v/>
      </c>
      <c r="CU90" s="420" t="str">
        <f>IF(OR(CV90="",CV90=0),"",MAX(CU$5:CU89)+1)</f>
        <v/>
      </c>
      <c r="CV90" s="421" t="str">
        <f>IFERROR(INDEX($AJ$86:$AJ$97, ROWS($CV$4:CV88)), IFERROR(INDEX($AN$86:$AN$97, ROWS($CV$4:CV88)-ROWS($AJ$86:$AJ$97)), ""))</f>
        <v/>
      </c>
      <c r="CW90" s="421" t="str">
        <f t="shared" si="201"/>
        <v/>
      </c>
      <c r="CX90" s="421" t="str">
        <f>IF(OR(CY90="",CY90=0),"",MAX(CX$5:CX89)+1)</f>
        <v/>
      </c>
      <c r="CY90" s="421" t="str">
        <f>IFERROR(INDEX($AK$86:$AK$97, ROWS($CY$4:CY88)), IFERROR(INDEX($AO$86:$AO$97, ROWS($CY$4:CY88)-ROWS($AK$86:$AK$97)), ""))</f>
        <v/>
      </c>
      <c r="CZ90" s="421" t="str">
        <f t="shared" si="202"/>
        <v/>
      </c>
      <c r="DA90" s="422" t="str">
        <f t="shared" si="203"/>
        <v/>
      </c>
      <c r="DC90" s="438">
        <f ca="1">IF(OR(DD90="",DD90=0),"",MAX(DC$85:DC89)+1)</f>
        <v>4</v>
      </c>
      <c r="DD90" s="434" t="str">
        <f t="shared" ca="1" si="204"/>
        <v>Electric / Water</v>
      </c>
      <c r="DE90" s="413">
        <f t="shared" ca="1" si="205"/>
        <v>150</v>
      </c>
      <c r="DF90" s="431" t="str">
        <f ca="1">IF(OR(DG90="",DG90=0),"",MAX(DF$85:DF89)+1)</f>
        <v/>
      </c>
      <c r="DG90" s="412" t="str">
        <f t="shared" ca="1" si="206"/>
        <v/>
      </c>
      <c r="DH90" s="413" t="str">
        <f t="shared" ca="1" si="207"/>
        <v/>
      </c>
      <c r="DI90" s="412" t="str">
        <f t="shared" ca="1" si="208"/>
        <v/>
      </c>
      <c r="DJ90" s="413" t="str">
        <f t="shared" ca="1" si="209"/>
        <v/>
      </c>
      <c r="DK90" s="412" t="str">
        <f t="shared" ca="1" si="210"/>
        <v/>
      </c>
      <c r="DL90" s="413" t="str">
        <f t="shared" ca="1" si="211"/>
        <v/>
      </c>
      <c r="DM90" s="292"/>
      <c r="DN90" s="425" t="str">
        <f ca="1">IF(DI98="","",CONCATENATE(DI98," - ",DJ98))</f>
        <v/>
      </c>
      <c r="DO90" s="295" t="str">
        <f ca="1">IF(DI99="","",CONCATENATE(DI99," - ",DJ99))</f>
        <v/>
      </c>
      <c r="DP90" s="295" t="str">
        <f ca="1">IF(DI100="","",CONCATENATE(DI100," - ",DJ100))</f>
        <v/>
      </c>
      <c r="DQ90" s="425" t="str">
        <f ca="1">IF(DK98="","",CONCATENATE(DK98," - ",DL98))</f>
        <v/>
      </c>
      <c r="DR90" s="295" t="str">
        <f ca="1">IF(DK99="","",CONCATENATE(DK99," - ",DL99))</f>
        <v/>
      </c>
      <c r="DS90" s="426" t="str">
        <f ca="1">IF(DK100="","",CONCATENATE(DK100," - ",DL100))</f>
        <v/>
      </c>
    </row>
    <row r="91" spans="28:123" ht="16.5" thickBot="1" x14ac:dyDescent="0.35">
      <c r="AI91" s="304"/>
      <c r="AJ91" s="305"/>
      <c r="AK91" s="306"/>
      <c r="AL91" s="307"/>
      <c r="AM91" s="304"/>
      <c r="AN91" s="305"/>
      <c r="AO91" s="306"/>
      <c r="AP91" s="307"/>
      <c r="BL91" s="315"/>
      <c r="BM91" s="315"/>
      <c r="BN91" s="315"/>
      <c r="BO91" s="315"/>
      <c r="BP91" s="315"/>
      <c r="BQ91" s="315"/>
      <c r="BR91" s="315"/>
      <c r="BY91" s="315"/>
      <c r="CF91" s="315"/>
      <c r="CM91" s="315"/>
      <c r="CT91" s="315"/>
      <c r="DA91" s="315"/>
      <c r="DC91" s="438" t="str">
        <f ca="1">IF(OR(DD91="",DD91=0),"",MAX(DC$85:DC90)+1)</f>
        <v/>
      </c>
      <c r="DD91" s="434" t="str">
        <f t="shared" ca="1" si="204"/>
        <v/>
      </c>
      <c r="DE91" s="413" t="str">
        <f t="shared" ca="1" si="205"/>
        <v/>
      </c>
      <c r="DF91" s="431" t="str">
        <f ca="1">IF(OR(DG91="",DG91=0),"",MAX(DF$85:DF90)+1)</f>
        <v/>
      </c>
      <c r="DG91" s="412" t="str">
        <f t="shared" ca="1" si="206"/>
        <v/>
      </c>
      <c r="DH91" s="413" t="str">
        <f t="shared" ca="1" si="207"/>
        <v/>
      </c>
      <c r="DI91" s="412" t="str">
        <f t="shared" ca="1" si="208"/>
        <v/>
      </c>
      <c r="DJ91" s="413" t="str">
        <f t="shared" ca="1" si="209"/>
        <v/>
      </c>
      <c r="DK91" s="412" t="str">
        <f t="shared" ca="1" si="210"/>
        <v/>
      </c>
      <c r="DL91" s="413" t="str">
        <f t="shared" ca="1" si="211"/>
        <v/>
      </c>
      <c r="DM91" s="292"/>
      <c r="DN91" s="427" t="str">
        <f ca="1">IF(DI101="","",CONCATENATE(DI101," - ",DJ101))</f>
        <v/>
      </c>
      <c r="DO91" s="428" t="str">
        <f ca="1">IF(DI102="","",CONCATENATE(DI102," - ",DJ102))</f>
        <v/>
      </c>
      <c r="DP91" s="428" t="str">
        <f ca="1">IF(DI103="","",CONCATENATE(DI103," - ",DJ103))</f>
        <v/>
      </c>
      <c r="DQ91" s="427" t="str">
        <f ca="1">IF(DK101="","",CONCATENATE(DK101," - ",DL101))</f>
        <v/>
      </c>
      <c r="DR91" s="428" t="str">
        <f ca="1">IF(DK102="","",CONCATENATE(DK102," - ",DL102))</f>
        <v/>
      </c>
      <c r="DS91" s="429" t="str">
        <f ca="1">IF(DK103="","",CONCATENATE(DK103," - ",DL103))</f>
        <v/>
      </c>
    </row>
    <row r="92" spans="28:123" ht="16.5" thickBot="1" x14ac:dyDescent="0.35">
      <c r="AB92" s="1093" t="s">
        <v>18</v>
      </c>
      <c r="AC92" s="1094"/>
      <c r="AD92" s="1094"/>
      <c r="AE92" s="1094"/>
      <c r="AF92" s="1095"/>
      <c r="AI92" s="304"/>
      <c r="AJ92" s="305"/>
      <c r="AK92" s="306"/>
      <c r="AL92" s="307"/>
      <c r="AM92" s="304"/>
      <c r="AN92" s="305"/>
      <c r="AO92" s="306"/>
      <c r="AP92" s="307"/>
      <c r="BL92" s="315"/>
      <c r="BM92" s="315"/>
      <c r="BN92" s="315"/>
      <c r="BO92" s="315"/>
      <c r="BP92" s="315"/>
      <c r="BQ92" s="315"/>
      <c r="BR92" s="315"/>
      <c r="BY92" s="315"/>
      <c r="CF92" s="315"/>
      <c r="CM92" s="315"/>
      <c r="CT92" s="315"/>
      <c r="DA92" s="315"/>
      <c r="DC92" s="438" t="str">
        <f ca="1">IF(OR(DD92="",DD92=0),"",MAX(DC$85:DC91)+1)</f>
        <v/>
      </c>
      <c r="DD92" s="434" t="str">
        <f t="shared" ca="1" si="204"/>
        <v/>
      </c>
      <c r="DE92" s="413" t="str">
        <f t="shared" ca="1" si="205"/>
        <v/>
      </c>
      <c r="DF92" s="431" t="str">
        <f ca="1">IF(OR(DG92="",DG92=0),"",MAX(DF$85:DF91)+1)</f>
        <v/>
      </c>
      <c r="DG92" s="412" t="str">
        <f t="shared" ca="1" si="206"/>
        <v/>
      </c>
      <c r="DH92" s="413" t="str">
        <f t="shared" ca="1" si="207"/>
        <v/>
      </c>
      <c r="DI92" s="412" t="str">
        <f t="shared" ca="1" si="208"/>
        <v/>
      </c>
      <c r="DJ92" s="413" t="str">
        <f t="shared" ca="1" si="209"/>
        <v/>
      </c>
      <c r="DK92" s="412" t="str">
        <f t="shared" ca="1" si="210"/>
        <v/>
      </c>
      <c r="DL92" s="413" t="str">
        <f t="shared" ca="1" si="211"/>
        <v/>
      </c>
      <c r="DM92" s="292"/>
      <c r="DN92" s="1192" t="s">
        <v>505</v>
      </c>
      <c r="DO92" s="1193"/>
      <c r="DP92" s="443">
        <f ca="1">IF(DJ86="","",SUM(DJ86:DJ103))</f>
        <v>334.99</v>
      </c>
      <c r="DQ92" s="1192" t="s">
        <v>506</v>
      </c>
      <c r="DR92" s="1193"/>
      <c r="DS92" s="444">
        <f ca="1">IF(DL86="","",SUM(DL86:DL103))</f>
        <v>400</v>
      </c>
    </row>
    <row r="93" spans="28:123" ht="15.75" x14ac:dyDescent="0.3">
      <c r="AB93" s="389"/>
      <c r="AC93" s="400" t="s">
        <v>495</v>
      </c>
      <c r="AD93" s="400" t="s">
        <v>192</v>
      </c>
      <c r="AE93" s="400" t="s">
        <v>193</v>
      </c>
      <c r="AF93" s="401" t="s">
        <v>11</v>
      </c>
      <c r="AI93" s="304"/>
      <c r="AJ93" s="305"/>
      <c r="AK93" s="306"/>
      <c r="AL93" s="307"/>
      <c r="AM93" s="304"/>
      <c r="AN93" s="305"/>
      <c r="AO93" s="306"/>
      <c r="AP93" s="307"/>
      <c r="BL93" s="315"/>
      <c r="BM93" s="315"/>
      <c r="BN93" s="315"/>
      <c r="BO93" s="315"/>
      <c r="BP93" s="315"/>
      <c r="BQ93" s="315"/>
      <c r="BR93" s="315"/>
      <c r="BY93" s="315"/>
      <c r="CF93" s="315"/>
      <c r="CM93" s="315"/>
      <c r="CT93" s="315"/>
      <c r="DA93" s="315"/>
      <c r="DC93" s="438" t="str">
        <f ca="1">IF(OR(DD93="",DD93=0),"",MAX(DC$85:DC92)+1)</f>
        <v/>
      </c>
      <c r="DD93" s="434" t="str">
        <f t="shared" ca="1" si="204"/>
        <v/>
      </c>
      <c r="DE93" s="413" t="str">
        <f t="shared" ca="1" si="205"/>
        <v/>
      </c>
      <c r="DF93" s="431" t="str">
        <f ca="1">IF(OR(DG93="",DG93=0),"",MAX(DF$85:DF92)+1)</f>
        <v/>
      </c>
      <c r="DG93" s="412" t="str">
        <f t="shared" ca="1" si="206"/>
        <v/>
      </c>
      <c r="DH93" s="413" t="str">
        <f t="shared" ca="1" si="207"/>
        <v/>
      </c>
      <c r="DI93" s="412" t="str">
        <f t="shared" ca="1" si="208"/>
        <v/>
      </c>
      <c r="DJ93" s="413" t="str">
        <f t="shared" ca="1" si="209"/>
        <v/>
      </c>
      <c r="DK93" s="412" t="str">
        <f t="shared" ca="1" si="210"/>
        <v/>
      </c>
      <c r="DL93" s="413" t="str">
        <f t="shared" ca="1" si="211"/>
        <v/>
      </c>
      <c r="DM93" s="292"/>
      <c r="DN93" s="292"/>
      <c r="DO93" s="292"/>
      <c r="DP93" s="292"/>
      <c r="DQ93" s="292"/>
      <c r="DR93" s="292"/>
      <c r="DS93" s="292"/>
    </row>
    <row r="94" spans="28:123" ht="15.75" x14ac:dyDescent="0.3">
      <c r="AB94" s="395">
        <f ca="1">IFERROR(MATCH($AB$92,OFFSET(Year!$AT$67:$AT$118,AB93,,1000),0)+AB93,"")</f>
        <v>11</v>
      </c>
      <c r="AC94" s="340">
        <f ca="1">IFERROR(INDEX(Year!$AW$67:$AW$118,AB94),"")</f>
        <v>1</v>
      </c>
      <c r="AD94" s="348" t="str">
        <f ca="1">IFERROR(INDEX(Year!$AU$67:$AU$118,AB94),"")</f>
        <v>Lawn Service</v>
      </c>
      <c r="AE94" s="363">
        <f ca="1">IFERROR(INDEX(Year!$AV$67:$AV$118,AB94),"")</f>
        <v>50</v>
      </c>
      <c r="AF94" s="402" t="str">
        <f ca="1">IFERROR(INDEX(Year!$AT$67:$AT$118,AB94),"")</f>
        <v>Fixed Bills</v>
      </c>
      <c r="AI94" s="304"/>
      <c r="AJ94" s="305"/>
      <c r="AK94" s="306"/>
      <c r="AL94" s="307"/>
      <c r="AM94" s="304"/>
      <c r="AN94" s="305"/>
      <c r="AO94" s="306"/>
      <c r="AP94" s="307"/>
      <c r="BL94" s="315"/>
      <c r="BM94" s="315"/>
      <c r="BN94" s="315"/>
      <c r="BO94" s="315"/>
      <c r="BP94" s="315"/>
      <c r="BQ94" s="315"/>
      <c r="BR94" s="315"/>
      <c r="BY94" s="315"/>
      <c r="CF94" s="315"/>
      <c r="CM94" s="315"/>
      <c r="CT94" s="315"/>
      <c r="DA94" s="315"/>
      <c r="DC94" s="438" t="str">
        <f ca="1">IF(OR(DD94="",DD94=0),"",MAX(DC$85:DC93)+1)</f>
        <v/>
      </c>
      <c r="DD94" s="434" t="str">
        <f t="shared" ca="1" si="204"/>
        <v/>
      </c>
      <c r="DE94" s="413" t="str">
        <f t="shared" ca="1" si="205"/>
        <v/>
      </c>
      <c r="DF94" s="431" t="str">
        <f ca="1">IF(OR(DG94="",DG94=0),"",MAX(DF$85:DF93)+1)</f>
        <v/>
      </c>
      <c r="DG94" s="412" t="str">
        <f t="shared" ca="1" si="206"/>
        <v/>
      </c>
      <c r="DH94" s="413" t="str">
        <f t="shared" ca="1" si="207"/>
        <v/>
      </c>
      <c r="DI94" s="412" t="str">
        <f t="shared" ca="1" si="208"/>
        <v/>
      </c>
      <c r="DJ94" s="413" t="str">
        <f t="shared" ca="1" si="209"/>
        <v/>
      </c>
      <c r="DK94" s="412" t="str">
        <f t="shared" ca="1" si="210"/>
        <v/>
      </c>
      <c r="DL94" s="413" t="str">
        <f t="shared" ca="1" si="211"/>
        <v/>
      </c>
      <c r="DM94" s="292"/>
      <c r="DN94" s="292"/>
      <c r="DO94" s="292"/>
      <c r="DP94" s="292"/>
      <c r="DQ94" s="292"/>
      <c r="DR94" s="292"/>
      <c r="DS94" s="292"/>
    </row>
    <row r="95" spans="28:123" ht="15.75" x14ac:dyDescent="0.3">
      <c r="AB95" s="395">
        <f ca="1">IFERROR(MATCH($AB$92,OFFSET(Year!$AT$67:$AT$118,AB94,,1000),0)+AB94,"")</f>
        <v>12</v>
      </c>
      <c r="AC95" s="340">
        <f ca="1">IFERROR(INDEX(Year!$AW$67:$AW$118,AB95),"")</f>
        <v>15</v>
      </c>
      <c r="AD95" s="348" t="str">
        <f ca="1">IFERROR(INDEX(Year!$AU$67:$AU$118,AB95),"")</f>
        <v>Lawn Service</v>
      </c>
      <c r="AE95" s="363">
        <f ca="1">IFERROR(INDEX(Year!$AV$67:$AV$118,AB95),"")</f>
        <v>50</v>
      </c>
      <c r="AF95" s="402" t="str">
        <f ca="1">IFERROR(INDEX(Year!$AT$67:$AT$118,AB95),"")</f>
        <v>Fixed Bills</v>
      </c>
      <c r="AI95" s="302"/>
      <c r="AJ95" s="293"/>
      <c r="AK95" s="293"/>
      <c r="AL95" s="303"/>
      <c r="AM95" s="302"/>
      <c r="AN95" s="293"/>
      <c r="AO95" s="293"/>
      <c r="AP95" s="303"/>
      <c r="BL95" s="315"/>
      <c r="BM95" s="315"/>
      <c r="BN95" s="315"/>
      <c r="BO95" s="315"/>
      <c r="BP95" s="315"/>
      <c r="BQ95" s="315"/>
      <c r="BR95" s="315"/>
      <c r="BY95" s="315"/>
      <c r="CF95" s="315"/>
      <c r="CM95" s="315"/>
      <c r="CT95" s="315"/>
      <c r="DA95" s="315"/>
      <c r="DC95" s="438" t="str">
        <f ca="1">IF(OR(DD95="",DD95=0),"",MAX(DC$85:DC94)+1)</f>
        <v/>
      </c>
      <c r="DD95" s="434" t="str">
        <f t="shared" ca="1" si="204"/>
        <v/>
      </c>
      <c r="DE95" s="413" t="str">
        <f t="shared" ca="1" si="205"/>
        <v/>
      </c>
      <c r="DF95" s="431" t="str">
        <f ca="1">IF(OR(DG95="",DG95=0),"",MAX(DF$85:DF94)+1)</f>
        <v/>
      </c>
      <c r="DG95" s="412" t="str">
        <f t="shared" ca="1" si="206"/>
        <v/>
      </c>
      <c r="DH95" s="413" t="str">
        <f t="shared" ca="1" si="207"/>
        <v/>
      </c>
      <c r="DI95" s="412" t="str">
        <f t="shared" ca="1" si="208"/>
        <v/>
      </c>
      <c r="DJ95" s="413" t="str">
        <f t="shared" ca="1" si="209"/>
        <v/>
      </c>
      <c r="DK95" s="412" t="str">
        <f t="shared" ca="1" si="210"/>
        <v/>
      </c>
      <c r="DL95" s="413" t="str">
        <f t="shared" ca="1" si="211"/>
        <v/>
      </c>
      <c r="DN95" s="292"/>
      <c r="DO95" s="292"/>
      <c r="DP95" s="292"/>
      <c r="DQ95" s="292"/>
      <c r="DR95" s="292"/>
      <c r="DS95" s="292"/>
    </row>
    <row r="96" spans="28:123" ht="15.75" x14ac:dyDescent="0.3">
      <c r="AB96" s="395">
        <f ca="1">IFERROR(MATCH($AB$92,OFFSET(Year!$AT$67:$AT$118,AB95,,1000),0)+AB95,"")</f>
        <v>13</v>
      </c>
      <c r="AC96" s="340">
        <f ca="1">IFERROR(INDEX(Year!$AW$67:$AW$118,AB96),"")</f>
        <v>29</v>
      </c>
      <c r="AD96" s="348" t="str">
        <f ca="1">IFERROR(INDEX(Year!$AU$67:$AU$118,AB96),"")</f>
        <v>Lawn Service</v>
      </c>
      <c r="AE96" s="363">
        <f ca="1">IFERROR(INDEX(Year!$AV$67:$AV$118,AB96),"")</f>
        <v>50</v>
      </c>
      <c r="AF96" s="402" t="str">
        <f ca="1">IFERROR(INDEX(Year!$AT$67:$AT$118,AB96),"")</f>
        <v>Fixed Bills</v>
      </c>
      <c r="AI96" s="308"/>
      <c r="AJ96" s="293"/>
      <c r="AK96" s="293"/>
      <c r="AL96" s="303"/>
      <c r="AM96" s="308"/>
      <c r="AN96" s="293"/>
      <c r="AO96" s="293"/>
      <c r="AP96" s="303"/>
      <c r="BL96" s="315"/>
      <c r="BM96" s="315"/>
      <c r="BN96" s="315"/>
      <c r="BO96" s="315"/>
      <c r="BP96" s="315"/>
      <c r="BQ96" s="315"/>
      <c r="BR96" s="315"/>
      <c r="BY96" s="315"/>
      <c r="CF96" s="315"/>
      <c r="CM96" s="315"/>
      <c r="CT96" s="315"/>
      <c r="DA96" s="315"/>
      <c r="DC96" s="438" t="str">
        <f ca="1">IF(OR(DD96="",DD96=0),"",MAX(DC$85:DC95)+1)</f>
        <v/>
      </c>
      <c r="DD96" s="434" t="str">
        <f t="shared" ca="1" si="204"/>
        <v/>
      </c>
      <c r="DE96" s="413" t="str">
        <f t="shared" ca="1" si="205"/>
        <v/>
      </c>
      <c r="DF96" s="431" t="str">
        <f ca="1">IF(OR(DG96="",DG96=0),"",MAX(DF$85:DF95)+1)</f>
        <v/>
      </c>
      <c r="DG96" s="412" t="str">
        <f t="shared" ca="1" si="206"/>
        <v/>
      </c>
      <c r="DH96" s="413" t="str">
        <f t="shared" ca="1" si="207"/>
        <v/>
      </c>
      <c r="DI96" s="412" t="str">
        <f t="shared" ca="1" si="208"/>
        <v/>
      </c>
      <c r="DJ96" s="413" t="str">
        <f t="shared" ca="1" si="209"/>
        <v/>
      </c>
      <c r="DK96" s="412" t="str">
        <f t="shared" ca="1" si="210"/>
        <v/>
      </c>
      <c r="DL96" s="413" t="str">
        <f t="shared" ca="1" si="211"/>
        <v/>
      </c>
      <c r="DM96" s="278"/>
    </row>
    <row r="97" spans="28:123" ht="16.5" thickBot="1" x14ac:dyDescent="0.35">
      <c r="AB97" s="395">
        <f ca="1">IFERROR(MATCH($AB$92,OFFSET(Year!$AT$67:$AT$118,AB96,,1000),0)+AB96,"")</f>
        <v>67</v>
      </c>
      <c r="AC97" s="340" t="str">
        <f ca="1">IFERROR(INDEX(Year!$AW$67:$AW$118,AB97),"")</f>
        <v/>
      </c>
      <c r="AD97" s="348" t="str">
        <f ca="1">IFERROR(INDEX(Year!$AU$67:$AU$118,AB97),"")</f>
        <v/>
      </c>
      <c r="AE97" s="363" t="str">
        <f ca="1">IFERROR(INDEX(Year!$AV$67:$AV$118,AB97),"")</f>
        <v/>
      </c>
      <c r="AF97" s="402" t="str">
        <f ca="1">IFERROR(INDEX(Year!$AT$67:$AT$118,AB97),"")</f>
        <v/>
      </c>
      <c r="AI97" s="309"/>
      <c r="AJ97" s="310"/>
      <c r="AK97" s="310"/>
      <c r="AL97" s="311"/>
      <c r="AM97" s="309"/>
      <c r="AN97" s="310"/>
      <c r="AO97" s="310"/>
      <c r="AP97" s="311"/>
      <c r="BL97" s="315"/>
      <c r="BM97" s="315"/>
      <c r="BN97" s="315"/>
      <c r="BO97" s="315"/>
      <c r="BP97" s="315"/>
      <c r="BQ97" s="315"/>
      <c r="BR97" s="315"/>
      <c r="BY97" s="315"/>
      <c r="CF97" s="315"/>
      <c r="CM97" s="315"/>
      <c r="CT97" s="315"/>
      <c r="DA97" s="315"/>
      <c r="DC97" s="438" t="str">
        <f ca="1">IF(OR(DD97="",DD97=0),"",MAX(DC$85:DC96)+1)</f>
        <v/>
      </c>
      <c r="DD97" s="435" t="str">
        <f t="shared" ca="1" si="204"/>
        <v/>
      </c>
      <c r="DE97" s="413" t="str">
        <f t="shared" ca="1" si="205"/>
        <v/>
      </c>
      <c r="DF97" s="432" t="str">
        <f ca="1">IF(OR(DG97="",DG97=0),"",MAX(DF$85:DF96)+1)</f>
        <v/>
      </c>
      <c r="DG97" s="414" t="str">
        <f t="shared" ca="1" si="206"/>
        <v/>
      </c>
      <c r="DH97" s="415" t="str">
        <f t="shared" ca="1" si="207"/>
        <v/>
      </c>
      <c r="DI97" s="414" t="str">
        <f t="shared" ca="1" si="208"/>
        <v/>
      </c>
      <c r="DJ97" s="413" t="str">
        <f t="shared" ca="1" si="209"/>
        <v/>
      </c>
      <c r="DK97" s="414" t="str">
        <f t="shared" ca="1" si="210"/>
        <v/>
      </c>
      <c r="DL97" s="415" t="str">
        <f t="shared" ca="1" si="211"/>
        <v/>
      </c>
      <c r="DM97" s="278"/>
      <c r="DN97" s="278"/>
      <c r="DO97" s="278"/>
      <c r="DP97" s="278"/>
      <c r="DQ97" s="278"/>
      <c r="DR97" s="278"/>
      <c r="DS97" s="278"/>
    </row>
    <row r="98" spans="28:123" ht="15.75" x14ac:dyDescent="0.3">
      <c r="AB98" s="395">
        <f ca="1">IFERROR(MATCH($AB$92,OFFSET(Year!$AT$67:$AT$118,AB97,,1000),0)+AB97,"")</f>
        <v>68</v>
      </c>
      <c r="AC98" s="340" t="str">
        <f ca="1">IFERROR(INDEX(Year!$AW$67:$AW$118,AB98),"")</f>
        <v/>
      </c>
      <c r="AD98" s="348" t="str">
        <f ca="1">IFERROR(INDEX(Year!$AU$67:$AU$118,AB98),"")</f>
        <v/>
      </c>
      <c r="AE98" s="363" t="str">
        <f ca="1">IFERROR(INDEX(Year!$AV$67:$AV$118,AB98),"")</f>
        <v/>
      </c>
      <c r="AF98" s="402" t="str">
        <f ca="1">IFERROR(INDEX(Year!$AT$67:$AT$118,AB98),"")</f>
        <v/>
      </c>
      <c r="BL98" s="315"/>
      <c r="BM98" s="315"/>
      <c r="BN98" s="315"/>
      <c r="BO98" s="315"/>
      <c r="BP98" s="315"/>
      <c r="BQ98" s="315"/>
      <c r="BR98" s="315"/>
      <c r="BY98" s="315"/>
      <c r="CF98" s="315"/>
      <c r="CM98" s="315"/>
      <c r="CT98" s="315"/>
      <c r="DA98" s="315"/>
      <c r="DC98" s="438" t="str">
        <f ca="1">IF(OR(DD98="",DD98=0),"",MAX(DC$85:DC97)+1)</f>
        <v/>
      </c>
      <c r="DD98" s="434" t="str">
        <f t="shared" ca="1" si="204"/>
        <v/>
      </c>
      <c r="DE98" s="413" t="str">
        <f t="shared" ca="1" si="205"/>
        <v/>
      </c>
      <c r="DF98" s="431" t="str">
        <f ca="1">IF(OR(DG98="",DG98=0),"",MAX(DF$85:DF97)+1)</f>
        <v/>
      </c>
      <c r="DG98" s="412" t="str">
        <f t="shared" ca="1" si="206"/>
        <v/>
      </c>
      <c r="DH98" s="413" t="str">
        <f t="shared" ca="1" si="207"/>
        <v/>
      </c>
      <c r="DI98" s="412" t="str">
        <f t="shared" ca="1" si="208"/>
        <v/>
      </c>
      <c r="DJ98" s="413" t="str">
        <f t="shared" ca="1" si="209"/>
        <v/>
      </c>
      <c r="DK98" s="412" t="str">
        <f t="shared" ca="1" si="210"/>
        <v/>
      </c>
      <c r="DL98" s="413" t="str">
        <f t="shared" ca="1" si="211"/>
        <v/>
      </c>
      <c r="DM98" s="278"/>
      <c r="DN98" s="278"/>
      <c r="DO98" s="278"/>
      <c r="DP98" s="278"/>
      <c r="DQ98" s="278"/>
      <c r="DR98" s="278"/>
      <c r="DS98" s="278"/>
    </row>
    <row r="99" spans="28:123" x14ac:dyDescent="0.3">
      <c r="AB99" s="395" t="str">
        <f ca="1">IFERROR(MATCH($AB$92,OFFSET(Year!$AT$67:$AT$118,AB98,,1000),0)+AB98,"")</f>
        <v/>
      </c>
      <c r="AC99" s="340" t="str">
        <f ca="1">IFERROR(INDEX(Year!$AW$67:$AW$118,AB99),"")</f>
        <v/>
      </c>
      <c r="AD99" s="348" t="str">
        <f ca="1">IFERROR(INDEX(Year!$AU$67:$AU$118,AB99),"")</f>
        <v/>
      </c>
      <c r="AE99" s="363" t="str">
        <f ca="1">IFERROR(INDEX(Year!$AV$67:$AV$118,AB99),"")</f>
        <v/>
      </c>
      <c r="AF99" s="402" t="str">
        <f ca="1">IFERROR(INDEX(Year!$AT$67:$AT$118,AB99),"")</f>
        <v/>
      </c>
      <c r="DC99" s="438" t="str">
        <f ca="1">IF(OR(DD99="",DD99=0),"",MAX(DC$85:DC98)+1)</f>
        <v/>
      </c>
      <c r="DD99" s="434" t="str">
        <f t="shared" ca="1" si="204"/>
        <v/>
      </c>
      <c r="DE99" s="413" t="str">
        <f t="shared" ca="1" si="205"/>
        <v/>
      </c>
      <c r="DF99" s="431" t="str">
        <f ca="1">IF(OR(DG99="",DG99=0),"",MAX(DF$85:DF98)+1)</f>
        <v/>
      </c>
      <c r="DG99" s="412" t="str">
        <f t="shared" ca="1" si="206"/>
        <v/>
      </c>
      <c r="DH99" s="413" t="str">
        <f t="shared" ca="1" si="207"/>
        <v/>
      </c>
      <c r="DI99" s="412" t="str">
        <f t="shared" ca="1" si="208"/>
        <v/>
      </c>
      <c r="DJ99" s="413" t="str">
        <f t="shared" ca="1" si="209"/>
        <v/>
      </c>
      <c r="DK99" s="412" t="str">
        <f t="shared" ca="1" si="210"/>
        <v/>
      </c>
      <c r="DL99" s="413" t="str">
        <f t="shared" ca="1" si="211"/>
        <v/>
      </c>
      <c r="DM99" s="278"/>
      <c r="DN99" s="278"/>
      <c r="DO99" s="278"/>
      <c r="DP99" s="278"/>
      <c r="DQ99" s="278"/>
      <c r="DR99" s="278"/>
      <c r="DS99" s="278"/>
    </row>
    <row r="100" spans="28:123" x14ac:dyDescent="0.3">
      <c r="AB100" s="395" t="str">
        <f ca="1">IFERROR(MATCH($AB$92,OFFSET(Year!$AT$67:$AT$118,AB99,,1000),0)+AB99,"")</f>
        <v/>
      </c>
      <c r="AC100" s="340" t="str">
        <f ca="1">IFERROR(INDEX(Year!$AW$67:$AW$118,AB100),"")</f>
        <v/>
      </c>
      <c r="AD100" s="348" t="str">
        <f ca="1">IFERROR(INDEX(Year!$AU$67:$AU$118,AB100),"")</f>
        <v/>
      </c>
      <c r="AE100" s="363" t="str">
        <f ca="1">IFERROR(INDEX(Year!$AV$67:$AV$118,AB100),"")</f>
        <v/>
      </c>
      <c r="AF100" s="402" t="str">
        <f ca="1">IFERROR(INDEX(Year!$AT$67:$AT$118,AB100),"")</f>
        <v/>
      </c>
      <c r="DC100" s="438" t="str">
        <f ca="1">IF(OR(DD100="",DD100=0),"",MAX(DC$85:DC99)+1)</f>
        <v/>
      </c>
      <c r="DD100" s="434" t="str">
        <f t="shared" ca="1" si="204"/>
        <v/>
      </c>
      <c r="DE100" s="413" t="str">
        <f t="shared" ca="1" si="205"/>
        <v/>
      </c>
      <c r="DF100" s="431" t="str">
        <f ca="1">IF(OR(DG100="",DG100=0),"",MAX(DF$85:DF99)+1)</f>
        <v/>
      </c>
      <c r="DG100" s="412" t="str">
        <f t="shared" ca="1" si="206"/>
        <v/>
      </c>
      <c r="DH100" s="413" t="str">
        <f t="shared" ca="1" si="207"/>
        <v/>
      </c>
      <c r="DI100" s="412" t="str">
        <f t="shared" ca="1" si="208"/>
        <v/>
      </c>
      <c r="DJ100" s="413" t="str">
        <f t="shared" ca="1" si="209"/>
        <v/>
      </c>
      <c r="DK100" s="412" t="str">
        <f t="shared" ca="1" si="210"/>
        <v/>
      </c>
      <c r="DL100" s="413" t="str">
        <f t="shared" ca="1" si="211"/>
        <v/>
      </c>
      <c r="DM100" s="278"/>
      <c r="DN100" s="278"/>
      <c r="DO100" s="278"/>
      <c r="DP100" s="278"/>
      <c r="DQ100" s="278"/>
      <c r="DR100" s="278"/>
      <c r="DS100" s="278"/>
    </row>
    <row r="101" spans="28:123" x14ac:dyDescent="0.3">
      <c r="AB101" s="395" t="str">
        <f ca="1">IFERROR(MATCH($AB$92,OFFSET(Year!$AT$67:$AT$118,AB100,,1000),0)+AB100,"")</f>
        <v/>
      </c>
      <c r="AC101" s="340" t="str">
        <f ca="1">IFERROR(INDEX(Year!$AW$67:$AW$118,AB101),"")</f>
        <v/>
      </c>
      <c r="AD101" s="348" t="str">
        <f ca="1">IFERROR(INDEX(Year!$AU$67:$AU$118,AB101),"")</f>
        <v/>
      </c>
      <c r="AE101" s="363" t="str">
        <f ca="1">IFERROR(INDEX(Year!$AV$67:$AV$118,AB101),"")</f>
        <v/>
      </c>
      <c r="AF101" s="402" t="str">
        <f ca="1">IFERROR(INDEX(Year!$AT$67:$AT$118,AB101),"")</f>
        <v/>
      </c>
      <c r="DC101" s="438" t="str">
        <f ca="1">IF(OR(DD101="",DD101=0),"",MAX(DC$85:DC100)+1)</f>
        <v/>
      </c>
      <c r="DD101" s="434" t="str">
        <f t="shared" ca="1" si="204"/>
        <v/>
      </c>
      <c r="DE101" s="413" t="str">
        <f t="shared" ca="1" si="205"/>
        <v/>
      </c>
      <c r="DF101" s="431" t="str">
        <f ca="1">IF(OR(DG101="",DG101=0),"",MAX(DF$85:DF100)+1)</f>
        <v/>
      </c>
      <c r="DG101" s="412" t="str">
        <f t="shared" ca="1" si="206"/>
        <v/>
      </c>
      <c r="DH101" s="413" t="str">
        <f t="shared" ca="1" si="207"/>
        <v/>
      </c>
      <c r="DI101" s="412" t="str">
        <f t="shared" ca="1" si="208"/>
        <v/>
      </c>
      <c r="DJ101" s="413" t="str">
        <f t="shared" ca="1" si="209"/>
        <v/>
      </c>
      <c r="DK101" s="412" t="str">
        <f t="shared" ca="1" si="210"/>
        <v/>
      </c>
      <c r="DL101" s="413" t="str">
        <f t="shared" ca="1" si="211"/>
        <v/>
      </c>
      <c r="DN101" s="278"/>
      <c r="DO101" s="278"/>
      <c r="DP101" s="278"/>
      <c r="DQ101" s="278"/>
      <c r="DR101" s="278"/>
      <c r="DS101" s="278"/>
    </row>
    <row r="102" spans="28:123" x14ac:dyDescent="0.3">
      <c r="AB102" s="395" t="str">
        <f ca="1">IFERROR(MATCH($AB$92,OFFSET(Year!$AT$67:$AT$118,AB101,,1000),0)+AB101,"")</f>
        <v/>
      </c>
      <c r="AC102" s="340" t="str">
        <f ca="1">IFERROR(INDEX(Year!$AW$67:$AW$118,AB102),"")</f>
        <v/>
      </c>
      <c r="AD102" s="348" t="str">
        <f ca="1">IFERROR(INDEX(Year!$AU$67:$AU$118,AB102),"")</f>
        <v/>
      </c>
      <c r="AE102" s="363" t="str">
        <f ca="1">IFERROR(INDEX(Year!$AV$67:$AV$118,AB102),"")</f>
        <v/>
      </c>
      <c r="AF102" s="402" t="str">
        <f ca="1">IFERROR(INDEX(Year!$AT$67:$AT$118,AB102),"")</f>
        <v/>
      </c>
      <c r="DC102" s="438" t="str">
        <f ca="1">IF(OR(DD102="",DD102=0),"",MAX(DC$85:DC101)+1)</f>
        <v/>
      </c>
      <c r="DD102" s="434" t="str">
        <f t="shared" ca="1" si="204"/>
        <v/>
      </c>
      <c r="DE102" s="413" t="str">
        <f t="shared" ca="1" si="205"/>
        <v/>
      </c>
      <c r="DF102" s="431" t="str">
        <f ca="1">IF(OR(DG102="",DG102=0),"",MAX(DF$85:DF101)+1)</f>
        <v/>
      </c>
      <c r="DG102" s="412" t="str">
        <f t="shared" ca="1" si="206"/>
        <v/>
      </c>
      <c r="DH102" s="413" t="str">
        <f t="shared" ca="1" si="207"/>
        <v/>
      </c>
      <c r="DI102" s="412" t="str">
        <f t="shared" ca="1" si="208"/>
        <v/>
      </c>
      <c r="DJ102" s="413" t="str">
        <f t="shared" ca="1" si="209"/>
        <v/>
      </c>
      <c r="DK102" s="412" t="str">
        <f t="shared" ca="1" si="210"/>
        <v/>
      </c>
      <c r="DL102" s="413" t="str">
        <f t="shared" ca="1" si="211"/>
        <v/>
      </c>
    </row>
    <row r="103" spans="28:123" ht="15.75" thickBot="1" x14ac:dyDescent="0.35">
      <c r="AB103" s="395" t="str">
        <f ca="1">IFERROR(MATCH($AB$92,OFFSET(Year!$AT$67:$AT$118,AB102,,1000),0)+AB102,"")</f>
        <v/>
      </c>
      <c r="AC103" s="340" t="str">
        <f ca="1">IFERROR(INDEX(Year!$AW$67:$AW$118,AB103),"")</f>
        <v/>
      </c>
      <c r="AD103" s="348" t="str">
        <f ca="1">IFERROR(INDEX(Year!$AU$67:$AU$118,AB103),"")</f>
        <v/>
      </c>
      <c r="AE103" s="363" t="str">
        <f ca="1">IFERROR(INDEX(Year!$AV$67:$AV$118,AB103),"")</f>
        <v/>
      </c>
      <c r="AF103" s="402" t="str">
        <f ca="1">IFERROR(INDEX(Year!$AT$67:$AT$118,AB103),"")</f>
        <v/>
      </c>
      <c r="DC103" s="439" t="str">
        <f ca="1">IF(OR(DD103="",DD103=0),"",MAX(DC$85:DC102)+1)</f>
        <v/>
      </c>
      <c r="DD103" s="436" t="str">
        <f t="shared" ca="1" si="204"/>
        <v/>
      </c>
      <c r="DE103" s="422" t="str">
        <f t="shared" ca="1" si="205"/>
        <v/>
      </c>
      <c r="DF103" s="433" t="str">
        <f ca="1">IF(OR(DG103="",DG103=0),"",MAX(DF$85:DF102)+1)</f>
        <v/>
      </c>
      <c r="DG103" s="420" t="str">
        <f t="shared" ca="1" si="206"/>
        <v/>
      </c>
      <c r="DH103" s="422" t="str">
        <f t="shared" ca="1" si="207"/>
        <v/>
      </c>
      <c r="DI103" s="420" t="str">
        <f t="shared" ca="1" si="208"/>
        <v/>
      </c>
      <c r="DJ103" s="422" t="str">
        <f t="shared" ca="1" si="209"/>
        <v/>
      </c>
      <c r="DK103" s="420" t="str">
        <f t="shared" ca="1" si="210"/>
        <v/>
      </c>
      <c r="DL103" s="422" t="str">
        <f t="shared" ca="1" si="211"/>
        <v/>
      </c>
    </row>
    <row r="104" spans="28:123" ht="15.75" thickBot="1" x14ac:dyDescent="0.35">
      <c r="AB104" s="395" t="str">
        <f ca="1">IFERROR(MATCH($AB$92,OFFSET(Year!$AT$67:$AT$118,AB103,,1000),0)+AB103,"")</f>
        <v/>
      </c>
      <c r="AC104" s="340" t="str">
        <f ca="1">IFERROR(INDEX(Year!$AW$67:$AW$118,AB104),"")</f>
        <v/>
      </c>
      <c r="AD104" s="348" t="str">
        <f ca="1">IFERROR(INDEX(Year!$AU$67:$AU$118,AB104),"")</f>
        <v/>
      </c>
      <c r="AE104" s="363" t="str">
        <f ca="1">IFERROR(INDEX(Year!$AV$67:$AV$118,AB104),"")</f>
        <v/>
      </c>
      <c r="AF104" s="402" t="str">
        <f ca="1">IFERROR(INDEX(Year!$AT$67:$AT$118,AB104),"")</f>
        <v/>
      </c>
      <c r="DC104" s="1167" t="s">
        <v>493</v>
      </c>
      <c r="DD104" s="1168"/>
      <c r="DE104" s="1168"/>
      <c r="DF104" s="1168"/>
      <c r="DG104" s="1168"/>
      <c r="DH104" s="1168"/>
      <c r="DI104" s="1168"/>
      <c r="DJ104" s="1168"/>
      <c r="DK104" s="1168"/>
      <c r="DL104" s="1169"/>
      <c r="DM104" s="292"/>
      <c r="DN104" s="1199" t="s">
        <v>493</v>
      </c>
      <c r="DO104" s="1200"/>
      <c r="DP104" s="1200"/>
      <c r="DQ104" s="1200"/>
      <c r="DR104" s="1200"/>
      <c r="DS104" s="1201"/>
    </row>
    <row r="105" spans="28:123" ht="15.75" thickBot="1" x14ac:dyDescent="0.35">
      <c r="AB105" s="395" t="str">
        <f ca="1">IFERROR(MATCH($AB$92,OFFSET(Year!$AT$67:$AT$118,AB104,,1000),0)+AB104,"")</f>
        <v/>
      </c>
      <c r="AC105" s="340" t="str">
        <f ca="1">IFERROR(INDEX(Year!$AW$67:$AW$118,AB105),"")</f>
        <v/>
      </c>
      <c r="AD105" s="348" t="str">
        <f ca="1">IFERROR(INDEX(Year!$AU$67:$AU$118,AB105),"")</f>
        <v/>
      </c>
      <c r="AE105" s="363" t="str">
        <f ca="1">IFERROR(INDEX(Year!$AV$67:$AV$118,AB105),"")</f>
        <v/>
      </c>
      <c r="AF105" s="402" t="str">
        <f ca="1">IFERROR(INDEX(Year!$AT$67:$AT$118,AB105),"")</f>
        <v/>
      </c>
      <c r="DC105" s="437"/>
      <c r="DD105" s="1151" t="s">
        <v>504</v>
      </c>
      <c r="DE105" s="1152"/>
      <c r="DF105" s="430"/>
      <c r="DG105" s="1162" t="s">
        <v>23</v>
      </c>
      <c r="DH105" s="1152"/>
      <c r="DI105" s="1162" t="s">
        <v>504</v>
      </c>
      <c r="DJ105" s="1152"/>
      <c r="DK105" s="1162" t="s">
        <v>23</v>
      </c>
      <c r="DL105" s="1152"/>
      <c r="DM105" s="292"/>
      <c r="DN105" s="1163" t="s">
        <v>481</v>
      </c>
      <c r="DO105" s="1164"/>
      <c r="DP105" s="1164"/>
      <c r="DQ105" s="1165" t="s">
        <v>491</v>
      </c>
      <c r="DR105" s="1164"/>
      <c r="DS105" s="1166"/>
    </row>
    <row r="106" spans="28:123" x14ac:dyDescent="0.3">
      <c r="AB106" s="395" t="str">
        <f ca="1">IFERROR(MATCH($AB$92,OFFSET(Year!$AT$67:$AT$118,AB105,,1000),0)+AB105,"")</f>
        <v/>
      </c>
      <c r="AC106" s="340" t="str">
        <f ca="1">IFERROR(INDEX(Year!$AW$67:$AW$118,AB106),"")</f>
        <v/>
      </c>
      <c r="AD106" s="348" t="str">
        <f ca="1">IFERROR(INDEX(Year!$AU$67:$AU$118,AB106),"")</f>
        <v/>
      </c>
      <c r="AE106" s="363" t="str">
        <f ca="1">IFERROR(INDEX(Year!$AV$67:$AV$118,AB106),"")</f>
        <v/>
      </c>
      <c r="AF106" s="402" t="str">
        <f ca="1">IFERROR(INDEX(Year!$AT$67:$AT$118,AB106),"")</f>
        <v/>
      </c>
      <c r="DC106" s="438" t="str">
        <f>IF(OR(DD106="",DD106=0),"",MAX(DC$105:DC105)+1)</f>
        <v/>
      </c>
      <c r="DD106" s="434" t="str">
        <f>IF(CW6="","",IF(NOT(DA6="Income"),CW6,""))</f>
        <v/>
      </c>
      <c r="DE106" s="413" t="str">
        <f>IF(CZ6="","",IF(NOT(DA6="Income"),CZ6,""))</f>
        <v/>
      </c>
      <c r="DF106" s="438" t="str">
        <f>IF(OR(DG106="",DG106=0),"",MAX(DF$105:DF105)+1)</f>
        <v/>
      </c>
      <c r="DG106" s="412" t="str">
        <f>IF(CW6="","",IF(DA6="Income",CW6,""))</f>
        <v/>
      </c>
      <c r="DH106" s="413" t="str">
        <f>IF(CW6="","",IF(DA6="Income",CZ6,""))</f>
        <v/>
      </c>
      <c r="DI106" s="412" t="str">
        <f>IFERROR(INDEX($DD$106:$DD$123,MATCH(ROW()-ROW($DI$105),$DC$106:$DC$123,0)),"")</f>
        <v/>
      </c>
      <c r="DJ106" s="413" t="str">
        <f>IFERROR(INDEX($DE$106:$DE$123,MATCH(ROW()-ROW($DI$105),$DC$106:$DC$123,0)),"")</f>
        <v/>
      </c>
      <c r="DK106" s="412" t="str">
        <f>IFERROR(INDEX($DG$106:$DG$123,MATCH(ROW()-ROW($DK$105),$DF$106:$DF$123,0)),"")</f>
        <v/>
      </c>
      <c r="DL106" s="413" t="str">
        <f>IFERROR(INDEX($DH$106:$DH$123,MATCH(ROW()-ROW($DK$105),$DF$106:$DF$123,0)),"")</f>
        <v/>
      </c>
      <c r="DM106" s="292"/>
      <c r="DN106" s="425" t="str">
        <f>IF(DI106="","",CONCATENATE(DI106," - ",DJ106))</f>
        <v/>
      </c>
      <c r="DO106" s="295" t="str">
        <f>IF(DI107="","",CONCATENATE(DI107," - ",DJ107))</f>
        <v/>
      </c>
      <c r="DP106" s="295" t="str">
        <f>IF(DI108="","",CONCATENATE(DI108," - ",DJ108))</f>
        <v/>
      </c>
      <c r="DQ106" s="440" t="str">
        <f>IF(DK106="","",CONCATENATE(DK106," - ",DL106))</f>
        <v/>
      </c>
      <c r="DR106" s="441" t="str">
        <f>IF(DK107="","",CONCATENATE(DK107," - ",DL107))</f>
        <v/>
      </c>
      <c r="DS106" s="442" t="str">
        <f>IF(DK108="","",CONCATENATE(DK108," - ",DL108))</f>
        <v/>
      </c>
    </row>
    <row r="107" spans="28:123" x14ac:dyDescent="0.3">
      <c r="AB107" s="395" t="str">
        <f ca="1">IFERROR(MATCH($AB$92,OFFSET(Year!$AT$67:$AT$118,AB106,,1000),0)+AB106,"")</f>
        <v/>
      </c>
      <c r="AC107" s="340" t="str">
        <f ca="1">IFERROR(INDEX(Year!$AW$67:$AW$118,AB107),"")</f>
        <v/>
      </c>
      <c r="AD107" s="348" t="str">
        <f ca="1">IFERROR(INDEX(Year!$AU$67:$AU$118,AB107),"")</f>
        <v/>
      </c>
      <c r="AE107" s="363" t="str">
        <f ca="1">IFERROR(INDEX(Year!$AV$67:$AV$118,AB107),"")</f>
        <v/>
      </c>
      <c r="AF107" s="402" t="str">
        <f ca="1">IFERROR(INDEX(Year!$AT$67:$AT$118,AB107),"")</f>
        <v/>
      </c>
      <c r="DC107" s="438" t="str">
        <f>IF(OR(DD107="",DD107=0),"",MAX(DC$105:DC106)+1)</f>
        <v/>
      </c>
      <c r="DD107" s="434" t="str">
        <f t="shared" ref="DD107:DD123" si="212">IF(CW7="","",IF(NOT(DA7="Income"),CW7,""))</f>
        <v/>
      </c>
      <c r="DE107" s="413" t="str">
        <f t="shared" ref="DE107:DE123" si="213">IF(CZ7="","",IF(NOT(DA7="Income"),CZ7,""))</f>
        <v/>
      </c>
      <c r="DF107" s="431" t="str">
        <f>IF(OR(DG107="",DG107=0),"",MAX(DF$105:DF106)+1)</f>
        <v/>
      </c>
      <c r="DG107" s="412" t="str">
        <f t="shared" ref="DG107:DG123" si="214">IF(CW7="","",IF(DA7="Income",CW7,""))</f>
        <v/>
      </c>
      <c r="DH107" s="413" t="str">
        <f t="shared" ref="DH107:DH123" si="215">IF(CW7="","",IF(DA7="Income",CZ7,""))</f>
        <v/>
      </c>
      <c r="DI107" s="412" t="str">
        <f t="shared" ref="DI107:DI123" si="216">IFERROR(INDEX($DD$106:$DD$123,MATCH(ROW()-ROW($DI$105),$DC$106:$DC$123,0)),"")</f>
        <v/>
      </c>
      <c r="DJ107" s="413" t="str">
        <f t="shared" ref="DJ107:DJ123" si="217">IFERROR(INDEX($DE$106:$DE$123,MATCH(ROW()-ROW($DI$105),$DC$106:$DC$123,0)),"")</f>
        <v/>
      </c>
      <c r="DK107" s="412" t="str">
        <f t="shared" ref="DK107:DK123" si="218">IFERROR(INDEX($DG$106:$DG$123,MATCH(ROW()-ROW($DK$105),$DF$106:$DF$123,0)),"")</f>
        <v/>
      </c>
      <c r="DL107" s="413" t="str">
        <f t="shared" ref="DL107:DL123" si="219">IFERROR(INDEX($DH$106:$DH$123,MATCH(ROW()-ROW($DK$105),$DF$106:$DF$123,0)),"")</f>
        <v/>
      </c>
      <c r="DM107" s="292"/>
      <c r="DN107" s="425" t="str">
        <f>IF(DI109="","",CONCATENATE(DI109," - ",DJ109))</f>
        <v/>
      </c>
      <c r="DO107" s="295" t="str">
        <f>IF(DI110="","",CONCATENATE(DI110," - ",DJ110))</f>
        <v/>
      </c>
      <c r="DP107" s="295" t="str">
        <f>IF(DI111="","",CONCATENATE(DI111," - ",DJ111))</f>
        <v/>
      </c>
      <c r="DQ107" s="425" t="str">
        <f>IF(DK109="","",CONCATENATE(DK109," - ",DL109))</f>
        <v/>
      </c>
      <c r="DR107" s="295" t="str">
        <f>IF(DK110="","",CONCATENATE(DK110," - ",DL110))</f>
        <v/>
      </c>
      <c r="DS107" s="426" t="str">
        <f>IF(DK111="","",CONCATENATE(DK111," - ",DL111))</f>
        <v/>
      </c>
    </row>
    <row r="108" spans="28:123" x14ac:dyDescent="0.3">
      <c r="AB108" s="395" t="str">
        <f ca="1">IFERROR(MATCH($AB$92,OFFSET(Year!$AT$67:$AT$118,AB107,,1000),0)+AB107,"")</f>
        <v/>
      </c>
      <c r="AC108" s="340" t="str">
        <f ca="1">IFERROR(INDEX(Year!$AW$67:$AW$118,AB108),"")</f>
        <v/>
      </c>
      <c r="AD108" s="348" t="str">
        <f ca="1">IFERROR(INDEX(Year!$AU$67:$AU$118,AB108),"")</f>
        <v/>
      </c>
      <c r="AE108" s="363" t="str">
        <f ca="1">IFERROR(INDEX(Year!$AV$67:$AV$118,AB108),"")</f>
        <v/>
      </c>
      <c r="AF108" s="402" t="str">
        <f ca="1">IFERROR(INDEX(Year!$AT$67:$AT$118,AB108),"")</f>
        <v/>
      </c>
      <c r="DC108" s="438" t="str">
        <f>IF(OR(DD108="",DD108=0),"",MAX(DC$105:DC107)+1)</f>
        <v/>
      </c>
      <c r="DD108" s="434" t="str">
        <f t="shared" si="212"/>
        <v/>
      </c>
      <c r="DE108" s="413" t="str">
        <f t="shared" si="213"/>
        <v/>
      </c>
      <c r="DF108" s="431" t="str">
        <f>IF(OR(DG108="",DG108=0),"",MAX(DF$105:DF107)+1)</f>
        <v/>
      </c>
      <c r="DG108" s="412" t="str">
        <f t="shared" si="214"/>
        <v/>
      </c>
      <c r="DH108" s="413" t="str">
        <f t="shared" si="215"/>
        <v/>
      </c>
      <c r="DI108" s="412" t="str">
        <f t="shared" si="216"/>
        <v/>
      </c>
      <c r="DJ108" s="413" t="str">
        <f t="shared" si="217"/>
        <v/>
      </c>
      <c r="DK108" s="412" t="str">
        <f t="shared" si="218"/>
        <v/>
      </c>
      <c r="DL108" s="413" t="str">
        <f t="shared" si="219"/>
        <v/>
      </c>
      <c r="DM108" s="292"/>
      <c r="DN108" s="425" t="str">
        <f>IF(DI112="","",CONCATENATE(DI112," - ",DJ112))</f>
        <v/>
      </c>
      <c r="DO108" s="295" t="str">
        <f>IF(DI113="","",CONCATENATE(DI113," - ",DJ113))</f>
        <v/>
      </c>
      <c r="DP108" s="295" t="str">
        <f>IF(DI114="","",CONCATENATE(DI114," - ",DJ114))</f>
        <v/>
      </c>
      <c r="DQ108" s="425" t="str">
        <f>IF(DK112="","",CONCATENATE(DK112," - ",DL112))</f>
        <v/>
      </c>
      <c r="DR108" s="295" t="str">
        <f>IF(DK113="","",CONCATENATE(DK113," - ",DL113))</f>
        <v/>
      </c>
      <c r="DS108" s="426" t="str">
        <f>IF(DK114="","",CONCATENATE(DK114," - ",DL114))</f>
        <v/>
      </c>
    </row>
    <row r="109" spans="28:123" x14ac:dyDescent="0.3">
      <c r="AB109" s="395" t="str">
        <f ca="1">IFERROR(MATCH($AB$92,OFFSET(Year!$AT$67:$AT$118,AB108,,1000),0)+AB108,"")</f>
        <v/>
      </c>
      <c r="AC109" s="340" t="str">
        <f ca="1">IFERROR(INDEX(Year!$AW$67:$AW$118,AB109),"")</f>
        <v/>
      </c>
      <c r="AD109" s="348" t="str">
        <f ca="1">IFERROR(INDEX(Year!$AU$67:$AU$118,AB109),"")</f>
        <v/>
      </c>
      <c r="AE109" s="363" t="str">
        <f ca="1">IFERROR(INDEX(Year!$AV$67:$AV$118,AB109),"")</f>
        <v/>
      </c>
      <c r="AF109" s="402" t="str">
        <f ca="1">IFERROR(INDEX(Year!$AT$67:$AT$118,AB109),"")</f>
        <v/>
      </c>
      <c r="DC109" s="438" t="str">
        <f>IF(OR(DD109="",DD109=0),"",MAX(DC$105:DC108)+1)</f>
        <v/>
      </c>
      <c r="DD109" s="434" t="str">
        <f t="shared" si="212"/>
        <v/>
      </c>
      <c r="DE109" s="413" t="str">
        <f t="shared" si="213"/>
        <v/>
      </c>
      <c r="DF109" s="431" t="str">
        <f>IF(OR(DG109="",DG109=0),"",MAX(DF$105:DF108)+1)</f>
        <v/>
      </c>
      <c r="DG109" s="412" t="str">
        <f t="shared" si="214"/>
        <v/>
      </c>
      <c r="DH109" s="413" t="str">
        <f t="shared" si="215"/>
        <v/>
      </c>
      <c r="DI109" s="412" t="str">
        <f t="shared" si="216"/>
        <v/>
      </c>
      <c r="DJ109" s="413" t="str">
        <f t="shared" si="217"/>
        <v/>
      </c>
      <c r="DK109" s="412" t="str">
        <f t="shared" si="218"/>
        <v/>
      </c>
      <c r="DL109" s="413" t="str">
        <f t="shared" si="219"/>
        <v/>
      </c>
      <c r="DM109" s="293"/>
      <c r="DN109" s="425" t="str">
        <f>IF(DI115="","",CONCATENATE(DI115," - ",DJ115))</f>
        <v/>
      </c>
      <c r="DO109" s="295" t="str">
        <f>IF(DI116="","",CONCATENATE(DI116," - ",DJ116))</f>
        <v/>
      </c>
      <c r="DP109" s="295" t="str">
        <f>IF(DI117="","",CONCATENATE(DI117," - ",DJ117))</f>
        <v/>
      </c>
      <c r="DQ109" s="425" t="str">
        <f>IF(DK115="","",CONCATENATE(DK115," - ",DL115))</f>
        <v/>
      </c>
      <c r="DR109" s="295" t="str">
        <f>IF(DK116="","",CONCATENATE(DK116," - ",DL116))</f>
        <v/>
      </c>
      <c r="DS109" s="426" t="str">
        <f>IF(DK117="","",CONCATENATE(DK117," - ",DL117))</f>
        <v/>
      </c>
    </row>
    <row r="110" spans="28:123" x14ac:dyDescent="0.3">
      <c r="AB110" s="395" t="str">
        <f ca="1">IFERROR(MATCH($AB$92,OFFSET(Year!$AT$67:$AT$118,AB109,,1000),0)+AB109,"")</f>
        <v/>
      </c>
      <c r="AC110" s="340" t="str">
        <f ca="1">IFERROR(INDEX(Year!$AW$67:$AW$118,AB110),"")</f>
        <v/>
      </c>
      <c r="AD110" s="348" t="str">
        <f ca="1">IFERROR(INDEX(Year!$AU$67:$AU$118,AB110),"")</f>
        <v/>
      </c>
      <c r="AE110" s="363" t="str">
        <f ca="1">IFERROR(INDEX(Year!$AV$67:$AV$118,AB110),"")</f>
        <v/>
      </c>
      <c r="AF110" s="402" t="str">
        <f ca="1">IFERROR(INDEX(Year!$AT$67:$AT$118,AB110),"")</f>
        <v/>
      </c>
      <c r="DC110" s="438" t="str">
        <f>IF(OR(DD110="",DD110=0),"",MAX(DC$105:DC109)+1)</f>
        <v/>
      </c>
      <c r="DD110" s="434" t="str">
        <f t="shared" si="212"/>
        <v/>
      </c>
      <c r="DE110" s="413" t="str">
        <f t="shared" si="213"/>
        <v/>
      </c>
      <c r="DF110" s="431" t="str">
        <f>IF(OR(DG110="",DG110=0),"",MAX(DF$105:DF109)+1)</f>
        <v/>
      </c>
      <c r="DG110" s="412" t="str">
        <f t="shared" si="214"/>
        <v/>
      </c>
      <c r="DH110" s="413" t="str">
        <f t="shared" si="215"/>
        <v/>
      </c>
      <c r="DI110" s="412" t="str">
        <f t="shared" si="216"/>
        <v/>
      </c>
      <c r="DJ110" s="413" t="str">
        <f t="shared" si="217"/>
        <v/>
      </c>
      <c r="DK110" s="412" t="str">
        <f t="shared" si="218"/>
        <v/>
      </c>
      <c r="DL110" s="413" t="str">
        <f t="shared" si="219"/>
        <v/>
      </c>
      <c r="DM110" s="292"/>
      <c r="DN110" s="425" t="str">
        <f>IF(DI118="","",CONCATENATE(DI118," - ",DJ118))</f>
        <v/>
      </c>
      <c r="DO110" s="295" t="str">
        <f>IF(DI119="","",CONCATENATE(DI119," - ",DJ119))</f>
        <v/>
      </c>
      <c r="DP110" s="295" t="str">
        <f>IF(DI120="","",CONCATENATE(DI120," - ",DJ120))</f>
        <v/>
      </c>
      <c r="DQ110" s="425" t="str">
        <f>IF(DK118="","",CONCATENATE(DK118," - ",DL118))</f>
        <v/>
      </c>
      <c r="DR110" s="295" t="str">
        <f>IF(DK119="","",CONCATENATE(DK119," - ",DL119))</f>
        <v/>
      </c>
      <c r="DS110" s="426" t="str">
        <f>IF(DK120="","",CONCATENATE(DK120," - ",DL120))</f>
        <v/>
      </c>
    </row>
    <row r="111" spans="28:123" ht="15.75" thickBot="1" x14ac:dyDescent="0.35">
      <c r="AB111" s="395" t="str">
        <f ca="1">IFERROR(MATCH($AB$92,OFFSET(Year!$AT$67:$AT$118,AB110,,1000),0)+AB110,"")</f>
        <v/>
      </c>
      <c r="AC111" s="340" t="str">
        <f ca="1">IFERROR(INDEX(Year!$AW$67:$AW$118,AB111),"")</f>
        <v/>
      </c>
      <c r="AD111" s="348" t="str">
        <f ca="1">IFERROR(INDEX(Year!$AU$67:$AU$118,AB111),"")</f>
        <v/>
      </c>
      <c r="AE111" s="363" t="str">
        <f ca="1">IFERROR(INDEX(Year!$AV$67:$AV$118,AB111),"")</f>
        <v/>
      </c>
      <c r="AF111" s="402" t="str">
        <f ca="1">IFERROR(INDEX(Year!$AT$67:$AT$118,AB111),"")</f>
        <v/>
      </c>
      <c r="DC111" s="438" t="str">
        <f>IF(OR(DD111="",DD111=0),"",MAX(DC$105:DC110)+1)</f>
        <v/>
      </c>
      <c r="DD111" s="434" t="str">
        <f t="shared" si="212"/>
        <v/>
      </c>
      <c r="DE111" s="413" t="str">
        <f t="shared" si="213"/>
        <v/>
      </c>
      <c r="DF111" s="431" t="str">
        <f>IF(OR(DG111="",DG111=0),"",MAX(DF$105:DF110)+1)</f>
        <v/>
      </c>
      <c r="DG111" s="412" t="str">
        <f t="shared" si="214"/>
        <v/>
      </c>
      <c r="DH111" s="413" t="str">
        <f t="shared" si="215"/>
        <v/>
      </c>
      <c r="DI111" s="412" t="str">
        <f t="shared" si="216"/>
        <v/>
      </c>
      <c r="DJ111" s="413" t="str">
        <f t="shared" si="217"/>
        <v/>
      </c>
      <c r="DK111" s="412" t="str">
        <f t="shared" si="218"/>
        <v/>
      </c>
      <c r="DL111" s="413" t="str">
        <f t="shared" si="219"/>
        <v/>
      </c>
      <c r="DM111" s="292"/>
      <c r="DN111" s="427" t="str">
        <f>IF(DI121="","",CONCATENATE(DI121," - ",DJ121))</f>
        <v/>
      </c>
      <c r="DO111" s="428" t="str">
        <f>IF(DI122="","",CONCATENATE(DI122," - ",DJ122))</f>
        <v/>
      </c>
      <c r="DP111" s="428" t="str">
        <f>IF(DI123="","",CONCATENATE(DI123," - ",DJ123))</f>
        <v/>
      </c>
      <c r="DQ111" s="427" t="str">
        <f>IF(DK121="","",CONCATENATE(DK121," - ",DL121))</f>
        <v/>
      </c>
      <c r="DR111" s="428" t="str">
        <f>IF(DK122="","",CONCATENATE(DK122," - ",DL122))</f>
        <v/>
      </c>
      <c r="DS111" s="429" t="str">
        <f>IF(DK123="","",CONCATENATE(DK123," - ",DL123))</f>
        <v/>
      </c>
    </row>
    <row r="112" spans="28:123" ht="15.75" thickBot="1" x14ac:dyDescent="0.35">
      <c r="AB112" s="395" t="str">
        <f ca="1">IFERROR(MATCH($AB$92,OFFSET(Year!$AT$67:$AT$118,AB111,,1000),0)+AB111,"")</f>
        <v/>
      </c>
      <c r="AC112" s="340" t="str">
        <f ca="1">IFERROR(INDEX(Year!$AW$67:$AW$118,AB112),"")</f>
        <v/>
      </c>
      <c r="AD112" s="348" t="str">
        <f ca="1">IFERROR(INDEX(Year!$AU$67:$AU$118,AB112),"")</f>
        <v/>
      </c>
      <c r="AE112" s="363" t="str">
        <f ca="1">IFERROR(INDEX(Year!$AV$67:$AV$118,AB112),"")</f>
        <v/>
      </c>
      <c r="AF112" s="402" t="str">
        <f ca="1">IFERROR(INDEX(Year!$AT$67:$AT$118,AB112),"")</f>
        <v/>
      </c>
      <c r="DC112" s="438" t="str">
        <f>IF(OR(DD112="",DD112=0),"",MAX(DC$105:DC111)+1)</f>
        <v/>
      </c>
      <c r="DD112" s="434" t="str">
        <f t="shared" si="212"/>
        <v/>
      </c>
      <c r="DE112" s="413" t="str">
        <f t="shared" si="213"/>
        <v/>
      </c>
      <c r="DF112" s="431" t="str">
        <f>IF(OR(DG112="",DG112=0),"",MAX(DF$105:DF111)+1)</f>
        <v/>
      </c>
      <c r="DG112" s="412" t="str">
        <f t="shared" si="214"/>
        <v/>
      </c>
      <c r="DH112" s="413" t="str">
        <f t="shared" si="215"/>
        <v/>
      </c>
      <c r="DI112" s="412" t="str">
        <f t="shared" si="216"/>
        <v/>
      </c>
      <c r="DJ112" s="413" t="str">
        <f t="shared" si="217"/>
        <v/>
      </c>
      <c r="DK112" s="412" t="str">
        <f t="shared" si="218"/>
        <v/>
      </c>
      <c r="DL112" s="413" t="str">
        <f t="shared" si="219"/>
        <v/>
      </c>
      <c r="DM112" s="292"/>
      <c r="DN112" s="1192" t="s">
        <v>505</v>
      </c>
      <c r="DO112" s="1193"/>
      <c r="DP112" s="443" t="str">
        <f>IF(DJ106="","",SUM(DJ106:DJ123))</f>
        <v/>
      </c>
      <c r="DQ112" s="1192" t="s">
        <v>506</v>
      </c>
      <c r="DR112" s="1193"/>
      <c r="DS112" s="444" t="str">
        <f>IF(DL106="","",SUM(DL106:DL123))</f>
        <v/>
      </c>
    </row>
    <row r="113" spans="28:123" x14ac:dyDescent="0.3">
      <c r="AB113" s="395" t="str">
        <f ca="1">IFERROR(MATCH($AB$92,OFFSET(Year!$AT$67:$AT$118,AB112,,1000),0)+AB112,"")</f>
        <v/>
      </c>
      <c r="AC113" s="340" t="str">
        <f ca="1">IFERROR(INDEX(Year!$AW$67:$AW$118,AB113),"")</f>
        <v/>
      </c>
      <c r="AD113" s="348" t="str">
        <f ca="1">IFERROR(INDEX(Year!$AU$67:$AU$118,AB113),"")</f>
        <v/>
      </c>
      <c r="AE113" s="363" t="str">
        <f ca="1">IFERROR(INDEX(Year!$AV$67:$AV$118,AB113),"")</f>
        <v/>
      </c>
      <c r="AF113" s="402" t="str">
        <f ca="1">IFERROR(INDEX(Year!$AT$67:$AT$118,AB113),"")</f>
        <v/>
      </c>
      <c r="DC113" s="438" t="str">
        <f>IF(OR(DD113="",DD113=0),"",MAX(DC$105:DC112)+1)</f>
        <v/>
      </c>
      <c r="DD113" s="434" t="str">
        <f t="shared" si="212"/>
        <v/>
      </c>
      <c r="DE113" s="413" t="str">
        <f t="shared" si="213"/>
        <v/>
      </c>
      <c r="DF113" s="431" t="str">
        <f>IF(OR(DG113="",DG113=0),"",MAX(DF$105:DF112)+1)</f>
        <v/>
      </c>
      <c r="DG113" s="412" t="str">
        <f t="shared" si="214"/>
        <v/>
      </c>
      <c r="DH113" s="413" t="str">
        <f t="shared" si="215"/>
        <v/>
      </c>
      <c r="DI113" s="412" t="str">
        <f t="shared" si="216"/>
        <v/>
      </c>
      <c r="DJ113" s="413" t="str">
        <f t="shared" si="217"/>
        <v/>
      </c>
      <c r="DK113" s="412" t="str">
        <f t="shared" si="218"/>
        <v/>
      </c>
      <c r="DL113" s="413" t="str">
        <f t="shared" si="219"/>
        <v/>
      </c>
      <c r="DM113" s="292"/>
      <c r="DN113" s="292"/>
      <c r="DO113" s="292"/>
      <c r="DP113" s="292"/>
      <c r="DQ113" s="292"/>
      <c r="DR113" s="292"/>
      <c r="DS113" s="292"/>
    </row>
    <row r="114" spans="28:123" x14ac:dyDescent="0.3">
      <c r="AB114" s="395" t="str">
        <f ca="1">IFERROR(MATCH($AB$92,OFFSET(Year!$AT$67:$AT$118,AB113,,1000),0)+AB113,"")</f>
        <v/>
      </c>
      <c r="AC114" s="340" t="str">
        <f ca="1">IFERROR(INDEX(Year!$AW$67:$AW$118,AB114),"")</f>
        <v/>
      </c>
      <c r="AD114" s="348" t="str">
        <f ca="1">IFERROR(INDEX(Year!$AU$67:$AU$118,AB114),"")</f>
        <v/>
      </c>
      <c r="AE114" s="363" t="str">
        <f ca="1">IFERROR(INDEX(Year!$AV$67:$AV$118,AB114),"")</f>
        <v/>
      </c>
      <c r="AF114" s="402" t="str">
        <f ca="1">IFERROR(INDEX(Year!$AT$67:$AT$118,AB114),"")</f>
        <v/>
      </c>
      <c r="DC114" s="438" t="str">
        <f>IF(OR(DD114="",DD114=0),"",MAX(DC$105:DC113)+1)</f>
        <v/>
      </c>
      <c r="DD114" s="434" t="str">
        <f t="shared" si="212"/>
        <v/>
      </c>
      <c r="DE114" s="413" t="str">
        <f t="shared" si="213"/>
        <v/>
      </c>
      <c r="DF114" s="431" t="str">
        <f>IF(OR(DG114="",DG114=0),"",MAX(DF$105:DF113)+1)</f>
        <v/>
      </c>
      <c r="DG114" s="412" t="str">
        <f t="shared" si="214"/>
        <v/>
      </c>
      <c r="DH114" s="413" t="str">
        <f t="shared" si="215"/>
        <v/>
      </c>
      <c r="DI114" s="412" t="str">
        <f t="shared" si="216"/>
        <v/>
      </c>
      <c r="DJ114" s="413" t="str">
        <f t="shared" si="217"/>
        <v/>
      </c>
      <c r="DK114" s="412" t="str">
        <f t="shared" si="218"/>
        <v/>
      </c>
      <c r="DL114" s="413" t="str">
        <f t="shared" si="219"/>
        <v/>
      </c>
      <c r="DM114" s="292"/>
      <c r="DN114" s="292"/>
      <c r="DO114" s="292"/>
      <c r="DP114" s="292"/>
      <c r="DQ114" s="292"/>
      <c r="DR114" s="292"/>
      <c r="DS114" s="292"/>
    </row>
    <row r="115" spans="28:123" x14ac:dyDescent="0.3">
      <c r="AB115" s="395" t="str">
        <f ca="1">IFERROR(MATCH($AB$92,OFFSET(Year!$AT$67:$AT$118,AB114,,1000),0)+AB114,"")</f>
        <v/>
      </c>
      <c r="AC115" s="340" t="str">
        <f ca="1">IFERROR(INDEX(Year!$AW$67:$AW$118,AB115),"")</f>
        <v/>
      </c>
      <c r="AD115" s="348" t="str">
        <f ca="1">IFERROR(INDEX(Year!$AU$67:$AU$118,AB115),"")</f>
        <v/>
      </c>
      <c r="AE115" s="363" t="str">
        <f ca="1">IFERROR(INDEX(Year!$AV$67:$AV$118,AB115),"")</f>
        <v/>
      </c>
      <c r="AF115" s="402" t="str">
        <f ca="1">IFERROR(INDEX(Year!$AT$67:$AT$118,AB115),"")</f>
        <v/>
      </c>
      <c r="DC115" s="438" t="str">
        <f>IF(OR(DD115="",DD115=0),"",MAX(DC$105:DC114)+1)</f>
        <v/>
      </c>
      <c r="DD115" s="434" t="str">
        <f t="shared" si="212"/>
        <v/>
      </c>
      <c r="DE115" s="413" t="str">
        <f t="shared" si="213"/>
        <v/>
      </c>
      <c r="DF115" s="431" t="str">
        <f>IF(OR(DG115="",DG115=0),"",MAX(DF$105:DF114)+1)</f>
        <v/>
      </c>
      <c r="DG115" s="412" t="str">
        <f t="shared" si="214"/>
        <v/>
      </c>
      <c r="DH115" s="413" t="str">
        <f t="shared" si="215"/>
        <v/>
      </c>
      <c r="DI115" s="412" t="str">
        <f t="shared" si="216"/>
        <v/>
      </c>
      <c r="DJ115" s="413" t="str">
        <f t="shared" si="217"/>
        <v/>
      </c>
      <c r="DK115" s="412" t="str">
        <f t="shared" si="218"/>
        <v/>
      </c>
      <c r="DL115" s="413" t="str">
        <f t="shared" si="219"/>
        <v/>
      </c>
      <c r="DN115" s="292"/>
      <c r="DO115" s="292"/>
      <c r="DP115" s="292"/>
      <c r="DQ115" s="292"/>
      <c r="DR115" s="292"/>
      <c r="DS115" s="292"/>
    </row>
    <row r="116" spans="28:123" x14ac:dyDescent="0.3">
      <c r="AB116" s="395" t="str">
        <f ca="1">IFERROR(MATCH($AB$92,OFFSET(Year!$AT$67:$AT$118,AB115,,1000),0)+AB115,"")</f>
        <v/>
      </c>
      <c r="AC116" s="340" t="str">
        <f ca="1">IFERROR(INDEX(Year!$AW$67:$AW$118,AB116),"")</f>
        <v/>
      </c>
      <c r="AD116" s="348" t="str">
        <f ca="1">IFERROR(INDEX(Year!$AU$67:$AU$118,AB116),"")</f>
        <v/>
      </c>
      <c r="AE116" s="363" t="str">
        <f ca="1">IFERROR(INDEX(Year!$AV$67:$AV$118,AB116),"")</f>
        <v/>
      </c>
      <c r="AF116" s="402" t="str">
        <f ca="1">IFERROR(INDEX(Year!$AT$67:$AT$118,AB116),"")</f>
        <v/>
      </c>
      <c r="DC116" s="438" t="str">
        <f>IF(OR(DD116="",DD116=0),"",MAX(DC$105:DC115)+1)</f>
        <v/>
      </c>
      <c r="DD116" s="434" t="str">
        <f t="shared" si="212"/>
        <v/>
      </c>
      <c r="DE116" s="413" t="str">
        <f t="shared" si="213"/>
        <v/>
      </c>
      <c r="DF116" s="431" t="str">
        <f>IF(OR(DG116="",DG116=0),"",MAX(DF$105:DF115)+1)</f>
        <v/>
      </c>
      <c r="DG116" s="412" t="str">
        <f t="shared" si="214"/>
        <v/>
      </c>
      <c r="DH116" s="413" t="str">
        <f t="shared" si="215"/>
        <v/>
      </c>
      <c r="DI116" s="412" t="str">
        <f t="shared" si="216"/>
        <v/>
      </c>
      <c r="DJ116" s="413" t="str">
        <f t="shared" si="217"/>
        <v/>
      </c>
      <c r="DK116" s="412" t="str">
        <f t="shared" si="218"/>
        <v/>
      </c>
      <c r="DL116" s="413" t="str">
        <f t="shared" si="219"/>
        <v/>
      </c>
      <c r="DM116" s="278"/>
    </row>
    <row r="117" spans="28:123" x14ac:dyDescent="0.3">
      <c r="AB117" s="395" t="str">
        <f ca="1">IFERROR(MATCH($AB$92,OFFSET(Year!$AT$67:$AT$118,AB116,,1000),0)+AB116,"")</f>
        <v/>
      </c>
      <c r="AC117" s="340" t="str">
        <f ca="1">IFERROR(INDEX(Year!$AW$67:$AW$118,AB117),"")</f>
        <v/>
      </c>
      <c r="AD117" s="348" t="str">
        <f ca="1">IFERROR(INDEX(Year!$AU$67:$AU$118,AB117),"")</f>
        <v/>
      </c>
      <c r="AE117" s="363" t="str">
        <f ca="1">IFERROR(INDEX(Year!$AV$67:$AV$118,AB117),"")</f>
        <v/>
      </c>
      <c r="AF117" s="402" t="str">
        <f ca="1">IFERROR(INDEX(Year!$AT$67:$AT$118,AB117),"")</f>
        <v/>
      </c>
      <c r="DC117" s="438" t="str">
        <f>IF(OR(DD117="",DD117=0),"",MAX(DC$105:DC116)+1)</f>
        <v/>
      </c>
      <c r="DD117" s="435" t="str">
        <f t="shared" si="212"/>
        <v/>
      </c>
      <c r="DE117" s="413" t="str">
        <f t="shared" si="213"/>
        <v/>
      </c>
      <c r="DF117" s="432" t="str">
        <f>IF(OR(DG117="",DG117=0),"",MAX(DF$105:DF116)+1)</f>
        <v/>
      </c>
      <c r="DG117" s="414" t="str">
        <f t="shared" si="214"/>
        <v/>
      </c>
      <c r="DH117" s="415" t="str">
        <f t="shared" si="215"/>
        <v/>
      </c>
      <c r="DI117" s="414" t="str">
        <f t="shared" si="216"/>
        <v/>
      </c>
      <c r="DJ117" s="413" t="str">
        <f t="shared" si="217"/>
        <v/>
      </c>
      <c r="DK117" s="414" t="str">
        <f t="shared" si="218"/>
        <v/>
      </c>
      <c r="DL117" s="415" t="str">
        <f t="shared" si="219"/>
        <v/>
      </c>
      <c r="DM117" s="278"/>
      <c r="DN117" s="278"/>
      <c r="DO117" s="278"/>
      <c r="DP117" s="278"/>
      <c r="DQ117" s="278"/>
      <c r="DR117" s="278"/>
      <c r="DS117" s="278"/>
    </row>
    <row r="118" spans="28:123" x14ac:dyDescent="0.3">
      <c r="AB118" s="395" t="str">
        <f ca="1">IFERROR(MATCH($AB$92,OFFSET(Year!$AT$67:$AT$118,AB117,,1000),0)+AB117,"")</f>
        <v/>
      </c>
      <c r="AC118" s="340" t="str">
        <f ca="1">IFERROR(INDEX(Year!$AW$67:$AW$118,AB118),"")</f>
        <v/>
      </c>
      <c r="AD118" s="348" t="str">
        <f ca="1">IFERROR(INDEX(Year!$AU$67:$AU$118,AB118),"")</f>
        <v/>
      </c>
      <c r="AE118" s="363" t="str">
        <f ca="1">IFERROR(INDEX(Year!$AV$67:$AV$118,AB118),"")</f>
        <v/>
      </c>
      <c r="AF118" s="402" t="str">
        <f ca="1">IFERROR(INDEX(Year!$AT$67:$AT$118,AB118),"")</f>
        <v/>
      </c>
      <c r="DC118" s="438" t="str">
        <f>IF(OR(DD118="",DD118=0),"",MAX(DC$105:DC117)+1)</f>
        <v/>
      </c>
      <c r="DD118" s="434" t="str">
        <f t="shared" si="212"/>
        <v/>
      </c>
      <c r="DE118" s="413" t="str">
        <f t="shared" si="213"/>
        <v/>
      </c>
      <c r="DF118" s="431" t="str">
        <f>IF(OR(DG118="",DG118=0),"",MAX(DF$105:DF117)+1)</f>
        <v/>
      </c>
      <c r="DG118" s="412" t="str">
        <f t="shared" si="214"/>
        <v/>
      </c>
      <c r="DH118" s="413" t="str">
        <f t="shared" si="215"/>
        <v/>
      </c>
      <c r="DI118" s="412" t="str">
        <f t="shared" si="216"/>
        <v/>
      </c>
      <c r="DJ118" s="413" t="str">
        <f t="shared" si="217"/>
        <v/>
      </c>
      <c r="DK118" s="412" t="str">
        <f t="shared" si="218"/>
        <v/>
      </c>
      <c r="DL118" s="413" t="str">
        <f t="shared" si="219"/>
        <v/>
      </c>
      <c r="DM118" s="278"/>
      <c r="DN118" s="278"/>
      <c r="DO118" s="278"/>
      <c r="DP118" s="278"/>
      <c r="DQ118" s="278"/>
      <c r="DR118" s="278"/>
      <c r="DS118" s="278"/>
    </row>
    <row r="119" spans="28:123" x14ac:dyDescent="0.3">
      <c r="AB119" s="395" t="str">
        <f ca="1">IFERROR(MATCH($AB$92,OFFSET(Year!$AT$67:$AT$118,AB118,,1000),0)+AB118,"")</f>
        <v/>
      </c>
      <c r="AC119" s="340" t="str">
        <f ca="1">IFERROR(INDEX(Year!$AW$67:$AW$118,AB119),"")</f>
        <v/>
      </c>
      <c r="AD119" s="348" t="str">
        <f ca="1">IFERROR(INDEX(Year!$AU$67:$AU$118,AB119),"")</f>
        <v/>
      </c>
      <c r="AE119" s="363" t="str">
        <f ca="1">IFERROR(INDEX(Year!$AV$67:$AV$118,AB119),"")</f>
        <v/>
      </c>
      <c r="AF119" s="402" t="str">
        <f ca="1">IFERROR(INDEX(Year!$AT$67:$AT$118,AB119),"")</f>
        <v/>
      </c>
      <c r="DC119" s="438" t="str">
        <f>IF(OR(DD119="",DD119=0),"",MAX(DC$105:DC118)+1)</f>
        <v/>
      </c>
      <c r="DD119" s="434" t="str">
        <f t="shared" si="212"/>
        <v/>
      </c>
      <c r="DE119" s="413" t="str">
        <f t="shared" si="213"/>
        <v/>
      </c>
      <c r="DF119" s="431" t="str">
        <f>IF(OR(DG119="",DG119=0),"",MAX(DF$105:DF118)+1)</f>
        <v/>
      </c>
      <c r="DG119" s="412" t="str">
        <f t="shared" si="214"/>
        <v/>
      </c>
      <c r="DH119" s="413" t="str">
        <f t="shared" si="215"/>
        <v/>
      </c>
      <c r="DI119" s="412" t="str">
        <f t="shared" si="216"/>
        <v/>
      </c>
      <c r="DJ119" s="413" t="str">
        <f t="shared" si="217"/>
        <v/>
      </c>
      <c r="DK119" s="412" t="str">
        <f t="shared" si="218"/>
        <v/>
      </c>
      <c r="DL119" s="413" t="str">
        <f t="shared" si="219"/>
        <v/>
      </c>
      <c r="DM119" s="278"/>
      <c r="DN119" s="278"/>
      <c r="DO119" s="278"/>
      <c r="DP119" s="278"/>
      <c r="DQ119" s="278"/>
      <c r="DR119" s="278"/>
      <c r="DS119" s="278"/>
    </row>
    <row r="120" spans="28:123" x14ac:dyDescent="0.3">
      <c r="AB120" s="395" t="str">
        <f ca="1">IFERROR(MATCH($AB$92,OFFSET(Year!$AT$67:$AT$118,AB119,,1000),0)+AB119,"")</f>
        <v/>
      </c>
      <c r="AC120" s="340" t="str">
        <f ca="1">IFERROR(INDEX(Year!$AW$67:$AW$118,AB120),"")</f>
        <v/>
      </c>
      <c r="AD120" s="348" t="str">
        <f ca="1">IFERROR(INDEX(Year!$AU$67:$AU$118,AB120),"")</f>
        <v/>
      </c>
      <c r="AE120" s="363" t="str">
        <f ca="1">IFERROR(INDEX(Year!$AV$67:$AV$118,AB120),"")</f>
        <v/>
      </c>
      <c r="AF120" s="402" t="str">
        <f ca="1">IFERROR(INDEX(Year!$AT$67:$AT$118,AB120),"")</f>
        <v/>
      </c>
      <c r="DC120" s="438" t="str">
        <f>IF(OR(DD120="",DD120=0),"",MAX(DC$105:DC119)+1)</f>
        <v/>
      </c>
      <c r="DD120" s="434" t="str">
        <f t="shared" si="212"/>
        <v/>
      </c>
      <c r="DE120" s="413" t="str">
        <f t="shared" si="213"/>
        <v/>
      </c>
      <c r="DF120" s="431" t="str">
        <f>IF(OR(DG120="",DG120=0),"",MAX(DF$105:DF119)+1)</f>
        <v/>
      </c>
      <c r="DG120" s="412" t="str">
        <f t="shared" si="214"/>
        <v/>
      </c>
      <c r="DH120" s="413" t="str">
        <f t="shared" si="215"/>
        <v/>
      </c>
      <c r="DI120" s="412" t="str">
        <f t="shared" si="216"/>
        <v/>
      </c>
      <c r="DJ120" s="413" t="str">
        <f t="shared" si="217"/>
        <v/>
      </c>
      <c r="DK120" s="412" t="str">
        <f t="shared" si="218"/>
        <v/>
      </c>
      <c r="DL120" s="413" t="str">
        <f t="shared" si="219"/>
        <v/>
      </c>
      <c r="DM120" s="278"/>
      <c r="DN120" s="278"/>
      <c r="DO120" s="278"/>
      <c r="DP120" s="278"/>
      <c r="DQ120" s="278"/>
      <c r="DR120" s="278"/>
      <c r="DS120" s="278"/>
    </row>
    <row r="121" spans="28:123" x14ac:dyDescent="0.3">
      <c r="AB121" s="395" t="str">
        <f ca="1">IFERROR(MATCH($AB$92,OFFSET(Year!$AT$67:$AT$118,AB120,,1000),0)+AB120,"")</f>
        <v/>
      </c>
      <c r="AC121" s="340" t="str">
        <f ca="1">IFERROR(INDEX(Year!$AW$67:$AW$118,AB121),"")</f>
        <v/>
      </c>
      <c r="AD121" s="348" t="str">
        <f ca="1">IFERROR(INDEX(Year!$AU$67:$AU$118,AB121),"")</f>
        <v/>
      </c>
      <c r="AE121" s="363" t="str">
        <f ca="1">IFERROR(INDEX(Year!$AV$67:$AV$118,AB121),"")</f>
        <v/>
      </c>
      <c r="AF121" s="402" t="str">
        <f ca="1">IFERROR(INDEX(Year!$AT$67:$AT$118,AB121),"")</f>
        <v/>
      </c>
      <c r="DC121" s="438" t="str">
        <f>IF(OR(DD121="",DD121=0),"",MAX(DC$105:DC120)+1)</f>
        <v/>
      </c>
      <c r="DD121" s="434" t="str">
        <f t="shared" si="212"/>
        <v/>
      </c>
      <c r="DE121" s="413" t="str">
        <f t="shared" si="213"/>
        <v/>
      </c>
      <c r="DF121" s="431" t="str">
        <f>IF(OR(DG121="",DG121=0),"",MAX(DF$105:DF120)+1)</f>
        <v/>
      </c>
      <c r="DG121" s="412" t="str">
        <f t="shared" si="214"/>
        <v/>
      </c>
      <c r="DH121" s="413" t="str">
        <f t="shared" si="215"/>
        <v/>
      </c>
      <c r="DI121" s="412" t="str">
        <f t="shared" si="216"/>
        <v/>
      </c>
      <c r="DJ121" s="413" t="str">
        <f t="shared" si="217"/>
        <v/>
      </c>
      <c r="DK121" s="412" t="str">
        <f t="shared" si="218"/>
        <v/>
      </c>
      <c r="DL121" s="413" t="str">
        <f t="shared" si="219"/>
        <v/>
      </c>
      <c r="DN121" s="278"/>
      <c r="DO121" s="278"/>
      <c r="DP121" s="278"/>
      <c r="DQ121" s="278"/>
      <c r="DR121" s="278"/>
      <c r="DS121" s="278"/>
    </row>
    <row r="122" spans="28:123" x14ac:dyDescent="0.3">
      <c r="AB122" s="395" t="str">
        <f ca="1">IFERROR(MATCH($AB$92,OFFSET(Year!$AT$67:$AT$118,AB121,,1000),0)+AB121,"")</f>
        <v/>
      </c>
      <c r="AC122" s="340" t="str">
        <f ca="1">IFERROR(INDEX(Year!$AW$67:$AW$118,AB122),"")</f>
        <v/>
      </c>
      <c r="AD122" s="348" t="str">
        <f ca="1">IFERROR(INDEX(Year!$AU$67:$AU$118,AB122),"")</f>
        <v/>
      </c>
      <c r="AE122" s="363" t="str">
        <f ca="1">IFERROR(INDEX(Year!$AV$67:$AV$118,AB122),"")</f>
        <v/>
      </c>
      <c r="AF122" s="402" t="str">
        <f ca="1">IFERROR(INDEX(Year!$AT$67:$AT$118,AB122),"")</f>
        <v/>
      </c>
      <c r="DC122" s="438" t="str">
        <f>IF(OR(DD122="",DD122=0),"",MAX(DC$105:DC121)+1)</f>
        <v/>
      </c>
      <c r="DD122" s="434" t="str">
        <f t="shared" si="212"/>
        <v/>
      </c>
      <c r="DE122" s="413" t="str">
        <f t="shared" si="213"/>
        <v/>
      </c>
      <c r="DF122" s="431" t="str">
        <f>IF(OR(DG122="",DG122=0),"",MAX(DF$105:DF121)+1)</f>
        <v/>
      </c>
      <c r="DG122" s="412" t="str">
        <f t="shared" si="214"/>
        <v/>
      </c>
      <c r="DH122" s="413" t="str">
        <f t="shared" si="215"/>
        <v/>
      </c>
      <c r="DI122" s="412" t="str">
        <f t="shared" si="216"/>
        <v/>
      </c>
      <c r="DJ122" s="413" t="str">
        <f t="shared" si="217"/>
        <v/>
      </c>
      <c r="DK122" s="412" t="str">
        <f t="shared" si="218"/>
        <v/>
      </c>
      <c r="DL122" s="413" t="str">
        <f t="shared" si="219"/>
        <v/>
      </c>
    </row>
    <row r="123" spans="28:123" ht="15.75" thickBot="1" x14ac:dyDescent="0.35">
      <c r="AB123" s="408" t="str">
        <f ca="1">IFERROR(MATCH($AB$92,OFFSET(Year!$AT$67:$AT$118,AB122,,1000),0)+AB122,"")</f>
        <v/>
      </c>
      <c r="AC123" s="399" t="str">
        <f ca="1">IFERROR(INDEX(Year!$AW$67:$AW$118,AB123),"")</f>
        <v/>
      </c>
      <c r="AD123" s="349" t="str">
        <f ca="1">IFERROR(INDEX(Year!$AU$67:$AU$118,AB123),"")</f>
        <v/>
      </c>
      <c r="AE123" s="364" t="str">
        <f ca="1">IFERROR(INDEX(Year!$AV$67:$AV$118,AB123),"")</f>
        <v/>
      </c>
      <c r="AF123" s="403" t="str">
        <f ca="1">IFERROR(INDEX(Year!$AT$67:$AT$118,AB123),"")</f>
        <v/>
      </c>
      <c r="DC123" s="439" t="str">
        <f>IF(OR(DD123="",DD123=0),"",MAX(DC$105:DC122)+1)</f>
        <v/>
      </c>
      <c r="DD123" s="436" t="str">
        <f t="shared" si="212"/>
        <v/>
      </c>
      <c r="DE123" s="422" t="str">
        <f t="shared" si="213"/>
        <v/>
      </c>
      <c r="DF123" s="433" t="str">
        <f>IF(OR(DG123="",DG123=0),"",MAX(DF$105:DF122)+1)</f>
        <v/>
      </c>
      <c r="DG123" s="420" t="str">
        <f t="shared" si="214"/>
        <v/>
      </c>
      <c r="DH123" s="422" t="str">
        <f t="shared" si="215"/>
        <v/>
      </c>
      <c r="DI123" s="420" t="str">
        <f t="shared" si="216"/>
        <v/>
      </c>
      <c r="DJ123" s="422" t="str">
        <f t="shared" si="217"/>
        <v/>
      </c>
      <c r="DK123" s="420" t="str">
        <f t="shared" si="218"/>
        <v/>
      </c>
      <c r="DL123" s="422" t="str">
        <f t="shared" si="219"/>
        <v/>
      </c>
    </row>
    <row r="124" spans="28:123" ht="15.75" thickBot="1" x14ac:dyDescent="0.35"/>
    <row r="125" spans="28:123" x14ac:dyDescent="0.3">
      <c r="AB125" s="1093" t="s">
        <v>24</v>
      </c>
      <c r="AC125" s="1094"/>
      <c r="AD125" s="1094"/>
      <c r="AE125" s="1094"/>
      <c r="AF125" s="1095"/>
    </row>
    <row r="126" spans="28:123" x14ac:dyDescent="0.3">
      <c r="AB126" s="389"/>
      <c r="AC126" s="400" t="s">
        <v>495</v>
      </c>
      <c r="AD126" s="400" t="s">
        <v>192</v>
      </c>
      <c r="AE126" s="400" t="s">
        <v>193</v>
      </c>
      <c r="AF126" s="401" t="s">
        <v>11</v>
      </c>
    </row>
    <row r="127" spans="28:123" x14ac:dyDescent="0.3">
      <c r="AB127" s="395">
        <f ca="1">IFERROR(MATCH($AB$125,OFFSET(Year!$AT$67:$AT$118,AB126,,1000),0)+AB126,"")</f>
        <v>14</v>
      </c>
      <c r="AC127" s="340">
        <f ca="1">IFERROR(INDEX(Year!$AW$67:$AW$118,AB127),"")</f>
        <v>5</v>
      </c>
      <c r="AD127" s="348" t="str">
        <f ca="1">IFERROR(INDEX(Year!$AU$67:$AU$118,AB127),"")</f>
        <v>Pet Care</v>
      </c>
      <c r="AE127" s="363">
        <f ca="1">IFERROR(INDEX(Year!$AV$67:$AV$118,AB127),"")</f>
        <v>80</v>
      </c>
      <c r="AF127" s="402" t="str">
        <f ca="1">IFERROR(INDEX(Year!$AT$67:$AT$118,AB127),"")</f>
        <v>Liquid Bills</v>
      </c>
    </row>
    <row r="128" spans="28:123" x14ac:dyDescent="0.3">
      <c r="AB128" s="358">
        <f ca="1">IFERROR(MATCH($AB$125,OFFSET(Year!$AT$67:$AT$118,AB127,,1000),0)+AB127,"")</f>
        <v>15</v>
      </c>
      <c r="AC128" s="384">
        <f ca="1">IFERROR(INDEX(Year!$AW$67:$AW$118,AB128),"")</f>
        <v>13</v>
      </c>
      <c r="AD128" s="356" t="str">
        <f ca="1">IFERROR(INDEX(Year!$AU$67:$AU$118,AB128),"")</f>
        <v>Car 1 Gas</v>
      </c>
      <c r="AE128" s="363">
        <f ca="1">IFERROR(INDEX(Year!$AV$67:$AV$118,AB128),"")</f>
        <v>50</v>
      </c>
      <c r="AF128" s="402" t="str">
        <f ca="1">IFERROR(INDEX(Year!$AT$67:$AT$118,AB128),"")</f>
        <v>Liquid Bills</v>
      </c>
    </row>
    <row r="129" spans="28:32" x14ac:dyDescent="0.3">
      <c r="AB129" s="358">
        <f ca="1">IFERROR(MATCH($AB$125,OFFSET(Year!$AT$67:$AT$118,AB128,,1000),0)+AB128,"")</f>
        <v>16</v>
      </c>
      <c r="AC129" s="384">
        <f ca="1">IFERROR(INDEX(Year!$AW$67:$AW$118,AB129),"")</f>
        <v>27</v>
      </c>
      <c r="AD129" s="356" t="str">
        <f ca="1">IFERROR(INDEX(Year!$AU$67:$AU$118,AB129),"")</f>
        <v>Car 1 Gas</v>
      </c>
      <c r="AE129" s="363">
        <f ca="1">IFERROR(INDEX(Year!$AV$67:$AV$118,AB129),"")</f>
        <v>50</v>
      </c>
      <c r="AF129" s="402" t="str">
        <f ca="1">IFERROR(INDEX(Year!$AT$67:$AT$118,AB129),"")</f>
        <v>Liquid Bills</v>
      </c>
    </row>
    <row r="130" spans="28:32" x14ac:dyDescent="0.3">
      <c r="AB130" s="358">
        <f ca="1">IFERROR(MATCH($AB$125,OFFSET(Year!$AT$67:$AT$118,AB129,,1000),0)+AB129,"")</f>
        <v>17</v>
      </c>
      <c r="AC130" s="384">
        <f ca="1">IFERROR(INDEX(Year!$AW$67:$AW$118,AB130),"")</f>
        <v>8</v>
      </c>
      <c r="AD130" s="356" t="str">
        <f ca="1">IFERROR(INDEX(Year!$AU$67:$AU$118,AB130),"")</f>
        <v>Car 2 Gas</v>
      </c>
      <c r="AE130" s="363">
        <f ca="1">IFERROR(INDEX(Year!$AV$67:$AV$118,AB130),"")</f>
        <v>80</v>
      </c>
      <c r="AF130" s="402" t="str">
        <f ca="1">IFERROR(INDEX(Year!$AT$67:$AT$118,AB130),"")</f>
        <v>Liquid Bills</v>
      </c>
    </row>
    <row r="131" spans="28:32" x14ac:dyDescent="0.3">
      <c r="AB131" s="358">
        <f ca="1">IFERROR(MATCH($AB$125,OFFSET(Year!$AT$67:$AT$118,AB130,,1000),0)+AB130,"")</f>
        <v>18</v>
      </c>
      <c r="AC131" s="384">
        <f ca="1">IFERROR(INDEX(Year!$AW$67:$AW$118,AB131),"")</f>
        <v>22</v>
      </c>
      <c r="AD131" s="356" t="str">
        <f ca="1">IFERROR(INDEX(Year!$AU$67:$AU$118,AB131),"")</f>
        <v>Car 2 Gas</v>
      </c>
      <c r="AE131" s="363">
        <f ca="1">IFERROR(INDEX(Year!$AV$67:$AV$118,AB131),"")</f>
        <v>80</v>
      </c>
      <c r="AF131" s="402" t="str">
        <f ca="1">IFERROR(INDEX(Year!$AT$67:$AT$118,AB131),"")</f>
        <v>Liquid Bills</v>
      </c>
    </row>
    <row r="132" spans="28:32" x14ac:dyDescent="0.3">
      <c r="AB132" s="358">
        <f ca="1">IFERROR(MATCH($AB$125,OFFSET(Year!$AT$67:$AT$118,AB131,,1000),0)+AB131,"")</f>
        <v>19</v>
      </c>
      <c r="AC132" s="384">
        <f ca="1">IFERROR(INDEX(Year!$AW$67:$AW$118,AB132),"")</f>
        <v>7</v>
      </c>
      <c r="AD132" s="356" t="str">
        <f ca="1">IFERROR(INDEX(Year!$AU$67:$AU$118,AB132),"")</f>
        <v>Groceries</v>
      </c>
      <c r="AE132" s="363">
        <f ca="1">IFERROR(INDEX(Year!$AV$67:$AV$118,AB132),"")</f>
        <v>125</v>
      </c>
      <c r="AF132" s="402" t="str">
        <f ca="1">IFERROR(INDEX(Year!$AT$67:$AT$118,AB132),"")</f>
        <v>Liquid Bills</v>
      </c>
    </row>
    <row r="133" spans="28:32" x14ac:dyDescent="0.3">
      <c r="AB133" s="358">
        <f ca="1">IFERROR(MATCH($AB$125,OFFSET(Year!$AT$67:$AT$118,AB132,,1000),0)+AB132,"")</f>
        <v>20</v>
      </c>
      <c r="AC133" s="384">
        <f ca="1">IFERROR(INDEX(Year!$AW$67:$AW$118,AB133),"")</f>
        <v>14</v>
      </c>
      <c r="AD133" s="356" t="str">
        <f ca="1">IFERROR(INDEX(Year!$AU$67:$AU$118,AB133),"")</f>
        <v>Groceries</v>
      </c>
      <c r="AE133" s="363">
        <f ca="1">IFERROR(INDEX(Year!$AV$67:$AV$118,AB133),"")</f>
        <v>125</v>
      </c>
      <c r="AF133" s="402" t="str">
        <f ca="1">IFERROR(INDEX(Year!$AT$67:$AT$118,AB133),"")</f>
        <v>Liquid Bills</v>
      </c>
    </row>
    <row r="134" spans="28:32" x14ac:dyDescent="0.3">
      <c r="AB134" s="358">
        <f ca="1">IFERROR(MATCH($AB$125,OFFSET(Year!$AT$67:$AT$118,AB133,,1000),0)+AB133,"")</f>
        <v>21</v>
      </c>
      <c r="AC134" s="384">
        <f ca="1">IFERROR(INDEX(Year!$AW$67:$AW$118,AB134),"")</f>
        <v>21</v>
      </c>
      <c r="AD134" s="356" t="str">
        <f ca="1">IFERROR(INDEX(Year!$AU$67:$AU$118,AB134),"")</f>
        <v>Groceries</v>
      </c>
      <c r="AE134" s="363">
        <f ca="1">IFERROR(INDEX(Year!$AV$67:$AV$118,AB134),"")</f>
        <v>125</v>
      </c>
      <c r="AF134" s="402" t="str">
        <f ca="1">IFERROR(INDEX(Year!$AT$67:$AT$118,AB134),"")</f>
        <v>Liquid Bills</v>
      </c>
    </row>
    <row r="135" spans="28:32" x14ac:dyDescent="0.3">
      <c r="AB135" s="358">
        <f ca="1">IFERROR(MATCH($AB$125,OFFSET(Year!$AT$67:$AT$118,AB134,,1000),0)+AB134,"")</f>
        <v>22</v>
      </c>
      <c r="AC135" s="384">
        <f ca="1">IFERROR(INDEX(Year!$AW$67:$AW$118,AB135),"")</f>
        <v>28</v>
      </c>
      <c r="AD135" s="356" t="str">
        <f ca="1">IFERROR(INDEX(Year!$AU$67:$AU$118,AB135),"")</f>
        <v>Groceries</v>
      </c>
      <c r="AE135" s="363">
        <f ca="1">IFERROR(INDEX(Year!$AV$67:$AV$118,AB135),"")</f>
        <v>125</v>
      </c>
      <c r="AF135" s="402" t="str">
        <f ca="1">IFERROR(INDEX(Year!$AT$67:$AT$118,AB135),"")</f>
        <v>Liquid Bills</v>
      </c>
    </row>
    <row r="136" spans="28:32" x14ac:dyDescent="0.3">
      <c r="AB136" s="358">
        <f ca="1">IFERROR(MATCH($AB$125,OFFSET(Year!$AT$67:$AT$118,AB135,,1000),0)+AB135,"")</f>
        <v>69</v>
      </c>
      <c r="AC136" s="384" t="str">
        <f ca="1">IFERROR(INDEX(Year!$AW$67:$AW$118,AB136),"")</f>
        <v/>
      </c>
      <c r="AD136" s="356" t="str">
        <f ca="1">IFERROR(INDEX(Year!$AU$67:$AU$118,AB136),"")</f>
        <v/>
      </c>
      <c r="AE136" s="363" t="str">
        <f ca="1">IFERROR(INDEX(Year!$AV$67:$AV$118,AB136),"")</f>
        <v/>
      </c>
      <c r="AF136" s="402" t="str">
        <f ca="1">IFERROR(INDEX(Year!$AT$67:$AT$118,AB136),"")</f>
        <v/>
      </c>
    </row>
    <row r="137" spans="28:32" x14ac:dyDescent="0.3">
      <c r="AB137" s="358">
        <f ca="1">IFERROR(MATCH($AB$125,OFFSET(Year!$AT$67:$AT$118,AB136,,1000),0)+AB136,"")</f>
        <v>70</v>
      </c>
      <c r="AC137" s="384" t="str">
        <f ca="1">IFERROR(INDEX(Year!$AW$67:$AW$118,AB137),"")</f>
        <v/>
      </c>
      <c r="AD137" s="356" t="str">
        <f ca="1">IFERROR(INDEX(Year!$AU$67:$AU$118,AB137),"")</f>
        <v/>
      </c>
      <c r="AE137" s="363" t="str">
        <f ca="1">IFERROR(INDEX(Year!$AV$67:$AV$118,AB137),"")</f>
        <v/>
      </c>
      <c r="AF137" s="402" t="str">
        <f ca="1">IFERROR(INDEX(Year!$AT$67:$AT$118,AB137),"")</f>
        <v/>
      </c>
    </row>
    <row r="138" spans="28:32" x14ac:dyDescent="0.3">
      <c r="AB138" s="358">
        <f ca="1">IFERROR(MATCH($AB$125,OFFSET(Year!$AT$67:$AT$118,AB137,,1000),0)+AB137,"")</f>
        <v>71</v>
      </c>
      <c r="AC138" s="384" t="str">
        <f ca="1">IFERROR(INDEX(Year!$AW$67:$AW$118,AB138),"")</f>
        <v/>
      </c>
      <c r="AD138" s="356" t="str">
        <f ca="1">IFERROR(INDEX(Year!$AU$67:$AU$118,AB138),"")</f>
        <v/>
      </c>
      <c r="AE138" s="363" t="str">
        <f ca="1">IFERROR(INDEX(Year!$AV$67:$AV$118,AB138),"")</f>
        <v/>
      </c>
      <c r="AF138" s="402" t="str">
        <f ca="1">IFERROR(INDEX(Year!$AT$67:$AT$118,AB138),"")</f>
        <v/>
      </c>
    </row>
    <row r="139" spans="28:32" x14ac:dyDescent="0.3">
      <c r="AB139" s="358">
        <f ca="1">IFERROR(MATCH($AB$125,OFFSET(Year!$AT$67:$AT$118,AB138,,1000),0)+AB138,"")</f>
        <v>72</v>
      </c>
      <c r="AC139" s="384" t="str">
        <f ca="1">IFERROR(INDEX(Year!$AW$67:$AW$118,AB139),"")</f>
        <v/>
      </c>
      <c r="AD139" s="356" t="str">
        <f ca="1">IFERROR(INDEX(Year!$AU$67:$AU$118,AB139),"")</f>
        <v/>
      </c>
      <c r="AE139" s="363" t="str">
        <f ca="1">IFERROR(INDEX(Year!$AV$67:$AV$118,AB139),"")</f>
        <v/>
      </c>
      <c r="AF139" s="402" t="str">
        <f ca="1">IFERROR(INDEX(Year!$AT$67:$AT$118,AB139),"")</f>
        <v/>
      </c>
    </row>
    <row r="140" spans="28:32" x14ac:dyDescent="0.3">
      <c r="AB140" s="358">
        <f ca="1">IFERROR(MATCH($AB$125,OFFSET(Year!$AT$67:$AT$118,AB139,,1000),0)+AB139,"")</f>
        <v>73</v>
      </c>
      <c r="AC140" s="384" t="str">
        <f ca="1">IFERROR(INDEX(Year!$AW$67:$AW$118,AB140),"")</f>
        <v/>
      </c>
      <c r="AD140" s="356" t="str">
        <f ca="1">IFERROR(INDEX(Year!$AU$67:$AU$118,AB140),"")</f>
        <v/>
      </c>
      <c r="AE140" s="363" t="str">
        <f ca="1">IFERROR(INDEX(Year!$AV$67:$AV$118,AB140),"")</f>
        <v/>
      </c>
      <c r="AF140" s="402" t="str">
        <f ca="1">IFERROR(INDEX(Year!$AT$67:$AT$118,AB140),"")</f>
        <v/>
      </c>
    </row>
    <row r="141" spans="28:32" x14ac:dyDescent="0.3">
      <c r="AB141" s="358">
        <f ca="1">IFERROR(MATCH($AB$125,OFFSET(Year!$AT$67:$AT$118,AB140,,1000),0)+AB140,"")</f>
        <v>74</v>
      </c>
      <c r="AC141" s="384" t="str">
        <f ca="1">IFERROR(INDEX(Year!$AW$67:$AW$118,AB141),"")</f>
        <v/>
      </c>
      <c r="AD141" s="356" t="str">
        <f ca="1">IFERROR(INDEX(Year!$AU$67:$AU$118,AB141),"")</f>
        <v/>
      </c>
      <c r="AE141" s="363" t="str">
        <f ca="1">IFERROR(INDEX(Year!$AV$67:$AV$118,AB141),"")</f>
        <v/>
      </c>
      <c r="AF141" s="402" t="str">
        <f ca="1">IFERROR(INDEX(Year!$AT$67:$AT$118,AB141),"")</f>
        <v/>
      </c>
    </row>
    <row r="142" spans="28:32" x14ac:dyDescent="0.3">
      <c r="AB142" s="358">
        <f ca="1">IFERROR(MATCH($AB$125,OFFSET(Year!$AT$67:$AT$118,AB141,,1000),0)+AB141,"")</f>
        <v>75</v>
      </c>
      <c r="AC142" s="384" t="str">
        <f ca="1">IFERROR(INDEX(Year!$AW$67:$AW$118,AB142),"")</f>
        <v/>
      </c>
      <c r="AD142" s="356" t="str">
        <f ca="1">IFERROR(INDEX(Year!$AU$67:$AU$118,AB142),"")</f>
        <v/>
      </c>
      <c r="AE142" s="363" t="str">
        <f ca="1">IFERROR(INDEX(Year!$AV$67:$AV$118,AB142),"")</f>
        <v/>
      </c>
      <c r="AF142" s="402" t="str">
        <f ca="1">IFERROR(INDEX(Year!$AT$67:$AT$118,AB142),"")</f>
        <v/>
      </c>
    </row>
    <row r="143" spans="28:32" x14ac:dyDescent="0.3">
      <c r="AB143" s="358">
        <f ca="1">IFERROR(MATCH($AB$125,OFFSET(Year!$AT$67:$AT$118,AB142,,1000),0)+AB142,"")</f>
        <v>76</v>
      </c>
      <c r="AC143" s="384" t="str">
        <f ca="1">IFERROR(INDEX(Year!$AW$67:$AW$118,AB143),"")</f>
        <v/>
      </c>
      <c r="AD143" s="356" t="str">
        <f ca="1">IFERROR(INDEX(Year!$AU$67:$AU$118,AB143),"")</f>
        <v/>
      </c>
      <c r="AE143" s="363" t="str">
        <f ca="1">IFERROR(INDEX(Year!$AV$67:$AV$118,AB143),"")</f>
        <v/>
      </c>
      <c r="AF143" s="402" t="str">
        <f ca="1">IFERROR(INDEX(Year!$AT$67:$AT$118,AB143),"")</f>
        <v/>
      </c>
    </row>
    <row r="144" spans="28:32" x14ac:dyDescent="0.3">
      <c r="AB144" s="358">
        <f ca="1">IFERROR(MATCH($AB$125,OFFSET(Year!$AT$67:$AT$118,AB143,,1000),0)+AB143,"")</f>
        <v>77</v>
      </c>
      <c r="AC144" s="384" t="str">
        <f ca="1">IFERROR(INDEX(Year!$AW$67:$AW$118,AB144),"")</f>
        <v/>
      </c>
      <c r="AD144" s="356" t="str">
        <f ca="1">IFERROR(INDEX(Year!$AU$67:$AU$118,AB144),"")</f>
        <v/>
      </c>
      <c r="AE144" s="363" t="str">
        <f ca="1">IFERROR(INDEX(Year!$AV$67:$AV$118,AB144),"")</f>
        <v/>
      </c>
      <c r="AF144" s="402" t="str">
        <f ca="1">IFERROR(INDEX(Year!$AT$67:$AT$118,AB144),"")</f>
        <v/>
      </c>
    </row>
    <row r="145" spans="28:32" x14ac:dyDescent="0.3">
      <c r="AB145" s="358">
        <f ca="1">IFERROR(MATCH($AB$125,OFFSET(Year!$AT$67:$AT$118,AB144,,1000),0)+AB144,"")</f>
        <v>78</v>
      </c>
      <c r="AC145" s="384" t="str">
        <f ca="1">IFERROR(INDEX(Year!$AW$67:$AW$118,AB145),"")</f>
        <v/>
      </c>
      <c r="AD145" s="356" t="str">
        <f ca="1">IFERROR(INDEX(Year!$AU$67:$AU$118,AB145),"")</f>
        <v/>
      </c>
      <c r="AE145" s="363" t="str">
        <f ca="1">IFERROR(INDEX(Year!$AV$67:$AV$118,AB145),"")</f>
        <v/>
      </c>
      <c r="AF145" s="402" t="str">
        <f ca="1">IFERROR(INDEX(Year!$AT$67:$AT$118,AB145),"")</f>
        <v/>
      </c>
    </row>
    <row r="146" spans="28:32" x14ac:dyDescent="0.3">
      <c r="AB146" s="358" t="str">
        <f ca="1">IFERROR(MATCH($AB$125,OFFSET(Year!$AT$67:$AT$118,AB145,,1000),0)+AB145,"")</f>
        <v/>
      </c>
      <c r="AC146" s="384" t="str">
        <f ca="1">IFERROR(INDEX(Year!$AW$67:$AW$118,AB146),"")</f>
        <v/>
      </c>
      <c r="AD146" s="356" t="str">
        <f ca="1">IFERROR(INDEX(Year!$AU$67:$AU$118,AB146),"")</f>
        <v/>
      </c>
      <c r="AE146" s="363" t="str">
        <f ca="1">IFERROR(INDEX(Year!$AV$67:$AV$118,AB146),"")</f>
        <v/>
      </c>
      <c r="AF146" s="402" t="str">
        <f ca="1">IFERROR(INDEX(Year!$AT$67:$AT$118,AB146),"")</f>
        <v/>
      </c>
    </row>
    <row r="147" spans="28:32" x14ac:dyDescent="0.3">
      <c r="AB147" s="358" t="str">
        <f ca="1">IFERROR(MATCH($AB$125,OFFSET(Year!$AT$67:$AT$118,AB146,,1000),0)+AB146,"")</f>
        <v/>
      </c>
      <c r="AC147" s="384" t="str">
        <f ca="1">IFERROR(INDEX(Year!$AW$67:$AW$118,AB147),"")</f>
        <v/>
      </c>
      <c r="AD147" s="356" t="str">
        <f ca="1">IFERROR(INDEX(Year!$AU$67:$AU$118,AB147),"")</f>
        <v/>
      </c>
      <c r="AE147" s="363" t="str">
        <f ca="1">IFERROR(INDEX(Year!$AV$67:$AV$118,AB147),"")</f>
        <v/>
      </c>
      <c r="AF147" s="402" t="str">
        <f ca="1">IFERROR(INDEX(Year!$AT$67:$AT$118,AB147),"")</f>
        <v/>
      </c>
    </row>
    <row r="148" spans="28:32" x14ac:dyDescent="0.3">
      <c r="AB148" s="358" t="str">
        <f ca="1">IFERROR(MATCH($AB$125,OFFSET(Year!$AT$67:$AT$118,AB147,,1000),0)+AB147,"")</f>
        <v/>
      </c>
      <c r="AC148" s="384" t="str">
        <f ca="1">IFERROR(INDEX(Year!$AW$67:$AW$118,AB148),"")</f>
        <v/>
      </c>
      <c r="AD148" s="356" t="str">
        <f ca="1">IFERROR(INDEX(Year!$AU$67:$AU$118,AB148),"")</f>
        <v/>
      </c>
      <c r="AE148" s="363" t="str">
        <f ca="1">IFERROR(INDEX(Year!$AV$67:$AV$118,AB148),"")</f>
        <v/>
      </c>
      <c r="AF148" s="402" t="str">
        <f ca="1">IFERROR(INDEX(Year!$AT$67:$AT$118,AB148),"")</f>
        <v/>
      </c>
    </row>
    <row r="149" spans="28:32" x14ac:dyDescent="0.3">
      <c r="AB149" s="358" t="str">
        <f ca="1">IFERROR(MATCH($AB$125,OFFSET(Year!$AT$67:$AT$118,AB148,,1000),0)+AB148,"")</f>
        <v/>
      </c>
      <c r="AC149" s="384" t="str">
        <f ca="1">IFERROR(INDEX(Year!$AW$67:$AW$118,AB149),"")</f>
        <v/>
      </c>
      <c r="AD149" s="356" t="str">
        <f ca="1">IFERROR(INDEX(Year!$AU$67:$AU$118,AB149),"")</f>
        <v/>
      </c>
      <c r="AE149" s="363" t="str">
        <f ca="1">IFERROR(INDEX(Year!$AV$67:$AV$118,AB149),"")</f>
        <v/>
      </c>
      <c r="AF149" s="402" t="str">
        <f ca="1">IFERROR(INDEX(Year!$AT$67:$AT$118,AB149),"")</f>
        <v/>
      </c>
    </row>
    <row r="150" spans="28:32" x14ac:dyDescent="0.3">
      <c r="AB150" s="358" t="str">
        <f ca="1">IFERROR(MATCH($AB$125,OFFSET(Year!$AT$67:$AT$118,AB149,,1000),0)+AB149,"")</f>
        <v/>
      </c>
      <c r="AC150" s="384" t="str">
        <f ca="1">IFERROR(INDEX(Year!$AW$67:$AW$118,AB150),"")</f>
        <v/>
      </c>
      <c r="AD150" s="356" t="str">
        <f ca="1">IFERROR(INDEX(Year!$AU$67:$AU$118,AB150),"")</f>
        <v/>
      </c>
      <c r="AE150" s="363" t="str">
        <f ca="1">IFERROR(INDEX(Year!$AV$67:$AV$118,AB150),"")</f>
        <v/>
      </c>
      <c r="AF150" s="402" t="str">
        <f ca="1">IFERROR(INDEX(Year!$AT$67:$AT$118,AB150),"")</f>
        <v/>
      </c>
    </row>
    <row r="151" spans="28:32" x14ac:dyDescent="0.3">
      <c r="AB151" s="358" t="str">
        <f ca="1">IFERROR(MATCH($AB$125,OFFSET(Year!$AT$67:$AT$118,AB150,,1000),0)+AB150,"")</f>
        <v/>
      </c>
      <c r="AC151" s="384" t="str">
        <f ca="1">IFERROR(INDEX(Year!$AW$67:$AW$118,AB151),"")</f>
        <v/>
      </c>
      <c r="AD151" s="356" t="str">
        <f ca="1">IFERROR(INDEX(Year!$AU$67:$AU$118,AB151),"")</f>
        <v/>
      </c>
      <c r="AE151" s="363" t="str">
        <f ca="1">IFERROR(INDEX(Year!$AV$67:$AV$118,AB151),"")</f>
        <v/>
      </c>
      <c r="AF151" s="402" t="str">
        <f ca="1">IFERROR(INDEX(Year!$AT$67:$AT$118,AB151),"")</f>
        <v/>
      </c>
    </row>
    <row r="152" spans="28:32" x14ac:dyDescent="0.3">
      <c r="AB152" s="358" t="str">
        <f ca="1">IFERROR(MATCH($AB$125,OFFSET(Year!$AT$67:$AT$118,AB151,,1000),0)+AB151,"")</f>
        <v/>
      </c>
      <c r="AC152" s="384" t="str">
        <f ca="1">IFERROR(INDEX(Year!$AW$67:$AW$118,AB152),"")</f>
        <v/>
      </c>
      <c r="AD152" s="356" t="str">
        <f ca="1">IFERROR(INDEX(Year!$AU$67:$AU$118,AB152),"")</f>
        <v/>
      </c>
      <c r="AE152" s="363" t="str">
        <f ca="1">IFERROR(INDEX(Year!$AV$67:$AV$118,AB152),"")</f>
        <v/>
      </c>
      <c r="AF152" s="402" t="str">
        <f ca="1">IFERROR(INDEX(Year!$AT$67:$AT$118,AB152),"")</f>
        <v/>
      </c>
    </row>
    <row r="153" spans="28:32" x14ac:dyDescent="0.3">
      <c r="AB153" s="358" t="str">
        <f ca="1">IFERROR(MATCH($AB$125,OFFSET(Year!$AT$67:$AT$118,AB152,,1000),0)+AB152,"")</f>
        <v/>
      </c>
      <c r="AC153" s="384" t="str">
        <f ca="1">IFERROR(INDEX(Year!$AW$67:$AW$118,AB153),"")</f>
        <v/>
      </c>
      <c r="AD153" s="356" t="str">
        <f ca="1">IFERROR(INDEX(Year!$AU$67:$AU$118,AB153),"")</f>
        <v/>
      </c>
      <c r="AE153" s="363" t="str">
        <f ca="1">IFERROR(INDEX(Year!$AV$67:$AV$118,AB153),"")</f>
        <v/>
      </c>
      <c r="AF153" s="402" t="str">
        <f ca="1">IFERROR(INDEX(Year!$AT$67:$AT$118,AB153),"")</f>
        <v/>
      </c>
    </row>
    <row r="154" spans="28:32" x14ac:dyDescent="0.3">
      <c r="AB154" s="358" t="str">
        <f ca="1">IFERROR(MATCH($AB$125,OFFSET(Year!$AT$67:$AT$118,AB153,,1000),0)+AB153,"")</f>
        <v/>
      </c>
      <c r="AC154" s="384" t="str">
        <f ca="1">IFERROR(INDEX(Year!$AW$67:$AW$118,AB154),"")</f>
        <v/>
      </c>
      <c r="AD154" s="356" t="str">
        <f ca="1">IFERROR(INDEX(Year!$AU$67:$AU$118,AB154),"")</f>
        <v/>
      </c>
      <c r="AE154" s="363" t="str">
        <f ca="1">IFERROR(INDEX(Year!$AV$67:$AV$118,AB154),"")</f>
        <v/>
      </c>
      <c r="AF154" s="402" t="str">
        <f ca="1">IFERROR(INDEX(Year!$AT$67:$AT$118,AB154),"")</f>
        <v/>
      </c>
    </row>
    <row r="155" spans="28:32" x14ac:dyDescent="0.3">
      <c r="AB155" s="358" t="str">
        <f ca="1">IFERROR(MATCH($AB$125,OFFSET(Year!$AT$67:$AT$118,AB154,,1000),0)+AB154,"")</f>
        <v/>
      </c>
      <c r="AC155" s="384" t="str">
        <f ca="1">IFERROR(INDEX(Year!$AW$67:$AW$118,AB155),"")</f>
        <v/>
      </c>
      <c r="AD155" s="356" t="str">
        <f ca="1">IFERROR(INDEX(Year!$AU$67:$AU$118,AB155),"")</f>
        <v/>
      </c>
      <c r="AE155" s="363" t="str">
        <f ca="1">IFERROR(INDEX(Year!$AV$67:$AV$118,AB155),"")</f>
        <v/>
      </c>
      <c r="AF155" s="402" t="str">
        <f ca="1">IFERROR(INDEX(Year!$AT$67:$AT$118,AB155),"")</f>
        <v/>
      </c>
    </row>
    <row r="156" spans="28:32" ht="15.75" thickBot="1" x14ac:dyDescent="0.35">
      <c r="AB156" s="359" t="str">
        <f ca="1">IFERROR(MATCH($AB$125,OFFSET(Year!$AT$67:$AT$118,AB155,,1000),0)+AB155,"")</f>
        <v/>
      </c>
      <c r="AC156" s="386" t="str">
        <f ca="1">IFERROR(INDEX(Year!$AW$67:$AW$118,AB156),"")</f>
        <v/>
      </c>
      <c r="AD156" s="360" t="str">
        <f ca="1">IFERROR(INDEX(Year!$AU$67:$AU$118,AB156),"")</f>
        <v/>
      </c>
      <c r="AE156" s="364" t="str">
        <f ca="1">IFERROR(INDEX(Year!$AV$67:$AV$118,AB156),"")</f>
        <v/>
      </c>
      <c r="AF156" s="365" t="str">
        <f ca="1">IFERROR(INDEX(Year!$AT$67:$AT$118,AB156),"")</f>
        <v/>
      </c>
    </row>
  </sheetData>
  <mergeCells count="397">
    <mergeCell ref="P62:Q62"/>
    <mergeCell ref="P63:Q63"/>
    <mergeCell ref="P64:Q64"/>
    <mergeCell ref="P65:Q65"/>
    <mergeCell ref="P66:R66"/>
    <mergeCell ref="P67:R67"/>
    <mergeCell ref="P68:R68"/>
    <mergeCell ref="P69:S69"/>
    <mergeCell ref="P53:Q53"/>
    <mergeCell ref="P54:Q54"/>
    <mergeCell ref="P55:Q55"/>
    <mergeCell ref="P56:Q56"/>
    <mergeCell ref="P57:Q57"/>
    <mergeCell ref="P58:Q58"/>
    <mergeCell ref="P59:Q59"/>
    <mergeCell ref="P60:Q60"/>
    <mergeCell ref="P61:Q61"/>
    <mergeCell ref="P44:S44"/>
    <mergeCell ref="P45:Q45"/>
    <mergeCell ref="P46:Q46"/>
    <mergeCell ref="P47:Q47"/>
    <mergeCell ref="P48:Q48"/>
    <mergeCell ref="P49:Q49"/>
    <mergeCell ref="P50:Q50"/>
    <mergeCell ref="P51:Q51"/>
    <mergeCell ref="P52:Q52"/>
    <mergeCell ref="H1:N3"/>
    <mergeCell ref="A1:G3"/>
    <mergeCell ref="K4:L4"/>
    <mergeCell ref="I6:J6"/>
    <mergeCell ref="K6:L6"/>
    <mergeCell ref="M6:N6"/>
    <mergeCell ref="M7:N7"/>
    <mergeCell ref="M8:N8"/>
    <mergeCell ref="M4:N4"/>
    <mergeCell ref="A4:B4"/>
    <mergeCell ref="C4:D4"/>
    <mergeCell ref="E4:F4"/>
    <mergeCell ref="G4:H4"/>
    <mergeCell ref="A6:B6"/>
    <mergeCell ref="C6:D6"/>
    <mergeCell ref="E6:F6"/>
    <mergeCell ref="G6:H6"/>
    <mergeCell ref="I4:J4"/>
    <mergeCell ref="M9:N9"/>
    <mergeCell ref="A8:B8"/>
    <mergeCell ref="C8:D8"/>
    <mergeCell ref="I8:J8"/>
    <mergeCell ref="K8:L8"/>
    <mergeCell ref="E8:F8"/>
    <mergeCell ref="G8:H8"/>
    <mergeCell ref="A9:B9"/>
    <mergeCell ref="C9:D9"/>
    <mergeCell ref="E9:F9"/>
    <mergeCell ref="G9:H9"/>
    <mergeCell ref="I9:J9"/>
    <mergeCell ref="K9:L9"/>
    <mergeCell ref="I12:J12"/>
    <mergeCell ref="K12:L12"/>
    <mergeCell ref="I10:J10"/>
    <mergeCell ref="K10:L10"/>
    <mergeCell ref="A7:B7"/>
    <mergeCell ref="C7:D7"/>
    <mergeCell ref="E7:F7"/>
    <mergeCell ref="G7:H7"/>
    <mergeCell ref="I7:J7"/>
    <mergeCell ref="K7:L7"/>
    <mergeCell ref="A14:B14"/>
    <mergeCell ref="C14:D14"/>
    <mergeCell ref="E14:F14"/>
    <mergeCell ref="G14:H14"/>
    <mergeCell ref="I14:J14"/>
    <mergeCell ref="K14:L14"/>
    <mergeCell ref="M12:N12"/>
    <mergeCell ref="M13:N13"/>
    <mergeCell ref="A10:B10"/>
    <mergeCell ref="C10:D10"/>
    <mergeCell ref="E10:F10"/>
    <mergeCell ref="G10:H10"/>
    <mergeCell ref="I13:J13"/>
    <mergeCell ref="K13:L13"/>
    <mergeCell ref="E13:F13"/>
    <mergeCell ref="G13:H13"/>
    <mergeCell ref="M14:N14"/>
    <mergeCell ref="A13:B13"/>
    <mergeCell ref="C13:D13"/>
    <mergeCell ref="M10:N10"/>
    <mergeCell ref="A12:B12"/>
    <mergeCell ref="C12:D12"/>
    <mergeCell ref="E12:F12"/>
    <mergeCell ref="G12:H12"/>
    <mergeCell ref="M19:N19"/>
    <mergeCell ref="A18:B18"/>
    <mergeCell ref="C18:D18"/>
    <mergeCell ref="M15:N15"/>
    <mergeCell ref="A16:B16"/>
    <mergeCell ref="C16:D16"/>
    <mergeCell ref="E16:F16"/>
    <mergeCell ref="G16:H16"/>
    <mergeCell ref="I16:J16"/>
    <mergeCell ref="K16:L16"/>
    <mergeCell ref="I15:J15"/>
    <mergeCell ref="K15:L15"/>
    <mergeCell ref="M16:N16"/>
    <mergeCell ref="M18:N18"/>
    <mergeCell ref="A15:B15"/>
    <mergeCell ref="C15:D15"/>
    <mergeCell ref="E15:F15"/>
    <mergeCell ref="G15:H15"/>
    <mergeCell ref="I18:J18"/>
    <mergeCell ref="K18:L18"/>
    <mergeCell ref="E18:F18"/>
    <mergeCell ref="G18:H18"/>
    <mergeCell ref="I21:J21"/>
    <mergeCell ref="K21:L21"/>
    <mergeCell ref="I20:J20"/>
    <mergeCell ref="K20:L20"/>
    <mergeCell ref="A19:B19"/>
    <mergeCell ref="C19:D19"/>
    <mergeCell ref="E19:F19"/>
    <mergeCell ref="G19:H19"/>
    <mergeCell ref="I19:J19"/>
    <mergeCell ref="K19:L19"/>
    <mergeCell ref="A24:B24"/>
    <mergeCell ref="C24:D24"/>
    <mergeCell ref="E24:F24"/>
    <mergeCell ref="G24:H24"/>
    <mergeCell ref="I24:J24"/>
    <mergeCell ref="K24:L24"/>
    <mergeCell ref="M21:N21"/>
    <mergeCell ref="M22:N22"/>
    <mergeCell ref="A20:B20"/>
    <mergeCell ref="C20:D20"/>
    <mergeCell ref="E20:F20"/>
    <mergeCell ref="G20:H20"/>
    <mergeCell ref="I22:J22"/>
    <mergeCell ref="K22:L22"/>
    <mergeCell ref="E22:F22"/>
    <mergeCell ref="G22:H22"/>
    <mergeCell ref="M24:N24"/>
    <mergeCell ref="A22:B22"/>
    <mergeCell ref="C22:D22"/>
    <mergeCell ref="M20:N20"/>
    <mergeCell ref="A21:B21"/>
    <mergeCell ref="C21:D21"/>
    <mergeCell ref="E21:F21"/>
    <mergeCell ref="G21:H21"/>
    <mergeCell ref="M27:N27"/>
    <mergeCell ref="A25:B25"/>
    <mergeCell ref="C25:D25"/>
    <mergeCell ref="E25:F25"/>
    <mergeCell ref="G25:H25"/>
    <mergeCell ref="I27:J27"/>
    <mergeCell ref="K27:L27"/>
    <mergeCell ref="E27:F27"/>
    <mergeCell ref="G27:H27"/>
    <mergeCell ref="A27:B27"/>
    <mergeCell ref="C27:D27"/>
    <mergeCell ref="M25:N25"/>
    <mergeCell ref="A26:B26"/>
    <mergeCell ref="C26:D26"/>
    <mergeCell ref="E26:F26"/>
    <mergeCell ref="G26:H26"/>
    <mergeCell ref="I26:J26"/>
    <mergeCell ref="K26:L26"/>
    <mergeCell ref="M26:N26"/>
    <mergeCell ref="I25:J25"/>
    <mergeCell ref="K25:L25"/>
    <mergeCell ref="M34:N34"/>
    <mergeCell ref="A33:B33"/>
    <mergeCell ref="M30:N30"/>
    <mergeCell ref="A30:B30"/>
    <mergeCell ref="C30:D30"/>
    <mergeCell ref="E30:F30"/>
    <mergeCell ref="G30:H30"/>
    <mergeCell ref="M28:N28"/>
    <mergeCell ref="I30:J30"/>
    <mergeCell ref="K30:L30"/>
    <mergeCell ref="A28:B28"/>
    <mergeCell ref="C28:D28"/>
    <mergeCell ref="E28:F28"/>
    <mergeCell ref="G28:H28"/>
    <mergeCell ref="I28:J28"/>
    <mergeCell ref="K28:L28"/>
    <mergeCell ref="M31:N31"/>
    <mergeCell ref="K32:L32"/>
    <mergeCell ref="M32:N32"/>
    <mergeCell ref="I33:J33"/>
    <mergeCell ref="K33:L33"/>
    <mergeCell ref="A34:B34"/>
    <mergeCell ref="K40:N40"/>
    <mergeCell ref="A39:B39"/>
    <mergeCell ref="C39:D39"/>
    <mergeCell ref="I34:J34"/>
    <mergeCell ref="K34:L34"/>
    <mergeCell ref="A31:B31"/>
    <mergeCell ref="C31:D31"/>
    <mergeCell ref="E31:F31"/>
    <mergeCell ref="G31:H31"/>
    <mergeCell ref="I31:J31"/>
    <mergeCell ref="K31:L31"/>
    <mergeCell ref="M33:N33"/>
    <mergeCell ref="A32:B32"/>
    <mergeCell ref="E34:F34"/>
    <mergeCell ref="G34:H34"/>
    <mergeCell ref="I32:J32"/>
    <mergeCell ref="C32:D32"/>
    <mergeCell ref="E32:F32"/>
    <mergeCell ref="G32:H32"/>
    <mergeCell ref="C33:D33"/>
    <mergeCell ref="E33:F33"/>
    <mergeCell ref="G33:H33"/>
    <mergeCell ref="A36:B36"/>
    <mergeCell ref="C36:D36"/>
    <mergeCell ref="A40:B40"/>
    <mergeCell ref="C40:D40"/>
    <mergeCell ref="A37:B37"/>
    <mergeCell ref="C37:D37"/>
    <mergeCell ref="A38:B38"/>
    <mergeCell ref="C38:D38"/>
    <mergeCell ref="C34:D34"/>
    <mergeCell ref="V1:W2"/>
    <mergeCell ref="X1:X2"/>
    <mergeCell ref="P4:R4"/>
    <mergeCell ref="S4:U4"/>
    <mergeCell ref="V4:X4"/>
    <mergeCell ref="V6:W6"/>
    <mergeCell ref="V7:W7"/>
    <mergeCell ref="V8:W8"/>
    <mergeCell ref="V9:W9"/>
    <mergeCell ref="V10:W10"/>
    <mergeCell ref="V11:W11"/>
    <mergeCell ref="V12:W12"/>
    <mergeCell ref="V20:W20"/>
    <mergeCell ref="V23:W23"/>
    <mergeCell ref="V24:W24"/>
    <mergeCell ref="V26:W26"/>
    <mergeCell ref="V33:W33"/>
    <mergeCell ref="BS4:BY4"/>
    <mergeCell ref="BZ4:CF4"/>
    <mergeCell ref="CG4:CM4"/>
    <mergeCell ref="CN4:CT4"/>
    <mergeCell ref="CU4:DA4"/>
    <mergeCell ref="DC4:DL4"/>
    <mergeCell ref="DN4:DS4"/>
    <mergeCell ref="V5:W5"/>
    <mergeCell ref="DD5:DE5"/>
    <mergeCell ref="DG5:DH5"/>
    <mergeCell ref="DI5:DJ5"/>
    <mergeCell ref="DK5:DL5"/>
    <mergeCell ref="DN5:DP5"/>
    <mergeCell ref="DQ5:DS5"/>
    <mergeCell ref="AC4:AF4"/>
    <mergeCell ref="AI4:AL4"/>
    <mergeCell ref="AM4:AP4"/>
    <mergeCell ref="AQ4:AT4"/>
    <mergeCell ref="AU4:AX4"/>
    <mergeCell ref="AY4:BB4"/>
    <mergeCell ref="BC4:BF4"/>
    <mergeCell ref="BG4:BJ4"/>
    <mergeCell ref="BL4:BR4"/>
    <mergeCell ref="DN12:DO12"/>
    <mergeCell ref="DQ12:DR12"/>
    <mergeCell ref="V13:W13"/>
    <mergeCell ref="V14:W14"/>
    <mergeCell ref="V15:W15"/>
    <mergeCell ref="V16:W16"/>
    <mergeCell ref="V17:W17"/>
    <mergeCell ref="V18:W18"/>
    <mergeCell ref="V19:W19"/>
    <mergeCell ref="AI20:AL20"/>
    <mergeCell ref="AM20:AP20"/>
    <mergeCell ref="AQ20:AT20"/>
    <mergeCell ref="AU20:AX20"/>
    <mergeCell ref="AY20:BB20"/>
    <mergeCell ref="BC20:BF20"/>
    <mergeCell ref="BG20:BJ20"/>
    <mergeCell ref="V21:W21"/>
    <mergeCell ref="V22:W22"/>
    <mergeCell ref="DC24:DL24"/>
    <mergeCell ref="DN24:DS24"/>
    <mergeCell ref="V25:W25"/>
    <mergeCell ref="DD25:DE25"/>
    <mergeCell ref="DG25:DH25"/>
    <mergeCell ref="DI25:DJ25"/>
    <mergeCell ref="DK25:DL25"/>
    <mergeCell ref="DN25:DP25"/>
    <mergeCell ref="DQ25:DS25"/>
    <mergeCell ref="AC26:AF26"/>
    <mergeCell ref="V27:W27"/>
    <mergeCell ref="V28:W28"/>
    <mergeCell ref="V29:W29"/>
    <mergeCell ref="V30:W30"/>
    <mergeCell ref="V31:W31"/>
    <mergeCell ref="V32:W32"/>
    <mergeCell ref="DN32:DO32"/>
    <mergeCell ref="DQ32:DR32"/>
    <mergeCell ref="V34:W34"/>
    <mergeCell ref="V35:W35"/>
    <mergeCell ref="V36:W36"/>
    <mergeCell ref="AI36:AL36"/>
    <mergeCell ref="AM36:AP36"/>
    <mergeCell ref="AQ36:AT36"/>
    <mergeCell ref="AU36:AX36"/>
    <mergeCell ref="AY36:BB36"/>
    <mergeCell ref="BC36:BF36"/>
    <mergeCell ref="BG36:BJ36"/>
    <mergeCell ref="V37:W37"/>
    <mergeCell ref="V38:W38"/>
    <mergeCell ref="V39:W39"/>
    <mergeCell ref="V40:W40"/>
    <mergeCell ref="DC44:DL44"/>
    <mergeCell ref="DN44:DS44"/>
    <mergeCell ref="DD45:DE45"/>
    <mergeCell ref="DG45:DH45"/>
    <mergeCell ref="DI45:DJ45"/>
    <mergeCell ref="DK45:DL45"/>
    <mergeCell ref="DN45:DP45"/>
    <mergeCell ref="DQ45:DS45"/>
    <mergeCell ref="U44:X44"/>
    <mergeCell ref="U45:V45"/>
    <mergeCell ref="AC46:AF46"/>
    <mergeCell ref="AI52:AL52"/>
    <mergeCell ref="AM52:AP52"/>
    <mergeCell ref="AQ52:AT52"/>
    <mergeCell ref="AU52:AX52"/>
    <mergeCell ref="AY52:BB52"/>
    <mergeCell ref="BC52:BF52"/>
    <mergeCell ref="BG52:BJ52"/>
    <mergeCell ref="DN52:DO52"/>
    <mergeCell ref="DQ52:DR52"/>
    <mergeCell ref="AB59:AF59"/>
    <mergeCell ref="DC64:DL64"/>
    <mergeCell ref="DN64:DS64"/>
    <mergeCell ref="DD65:DE65"/>
    <mergeCell ref="DG65:DH65"/>
    <mergeCell ref="DI65:DJ65"/>
    <mergeCell ref="DK65:DL65"/>
    <mergeCell ref="DN65:DP65"/>
    <mergeCell ref="DQ65:DS65"/>
    <mergeCell ref="AI68:AL68"/>
    <mergeCell ref="AM68:AP68"/>
    <mergeCell ref="AQ68:AT68"/>
    <mergeCell ref="AU68:AX68"/>
    <mergeCell ref="AY68:BB68"/>
    <mergeCell ref="BC68:BF68"/>
    <mergeCell ref="BG68:BJ68"/>
    <mergeCell ref="DN72:DO72"/>
    <mergeCell ref="DQ72:DR72"/>
    <mergeCell ref="AI84:AL84"/>
    <mergeCell ref="AM84:AP84"/>
    <mergeCell ref="DC84:DL84"/>
    <mergeCell ref="DN84:DS84"/>
    <mergeCell ref="DD85:DE85"/>
    <mergeCell ref="DG85:DH85"/>
    <mergeCell ref="DI85:DJ85"/>
    <mergeCell ref="DK85:DL85"/>
    <mergeCell ref="DN85:DP85"/>
    <mergeCell ref="DQ85:DS85"/>
    <mergeCell ref="DN112:DO112"/>
    <mergeCell ref="DQ112:DR112"/>
    <mergeCell ref="AB125:AF125"/>
    <mergeCell ref="AB92:AF92"/>
    <mergeCell ref="DN92:DO92"/>
    <mergeCell ref="DQ92:DR92"/>
    <mergeCell ref="DC104:DL104"/>
    <mergeCell ref="DN104:DS104"/>
    <mergeCell ref="DD105:DE105"/>
    <mergeCell ref="DG105:DH105"/>
    <mergeCell ref="DI105:DJ105"/>
    <mergeCell ref="DK105:DL105"/>
    <mergeCell ref="DN105:DP105"/>
    <mergeCell ref="DQ105:DS105"/>
    <mergeCell ref="U46:V46"/>
    <mergeCell ref="U47:V47"/>
    <mergeCell ref="U48:V48"/>
    <mergeCell ref="U49:V49"/>
    <mergeCell ref="U50:V50"/>
    <mergeCell ref="U51:V51"/>
    <mergeCell ref="U52:V52"/>
    <mergeCell ref="U53:V53"/>
    <mergeCell ref="U54:V54"/>
    <mergeCell ref="U64:V64"/>
    <mergeCell ref="U65:V65"/>
    <mergeCell ref="U66:W66"/>
    <mergeCell ref="U67:W67"/>
    <mergeCell ref="U68:W68"/>
    <mergeCell ref="U69:X69"/>
    <mergeCell ref="U55:V55"/>
    <mergeCell ref="U56:V56"/>
    <mergeCell ref="U57:V57"/>
    <mergeCell ref="U58:V58"/>
    <mergeCell ref="U59:V59"/>
    <mergeCell ref="U60:V60"/>
    <mergeCell ref="U61:V61"/>
    <mergeCell ref="U62:V62"/>
    <mergeCell ref="U63:V63"/>
  </mergeCells>
  <printOptions horizontalCentered="1" verticalCentered="1"/>
  <pageMargins left="0.5" right="0.5" top="0.25" bottom="0.25" header="0.25" footer="0.25"/>
  <pageSetup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8" tint="-0.249977111117893"/>
    <pageSetUpPr fitToPage="1"/>
  </sheetPr>
  <dimension ref="A1:DS156"/>
  <sheetViews>
    <sheetView workbookViewId="0">
      <selection sqref="A1:G3"/>
    </sheetView>
  </sheetViews>
  <sheetFormatPr defaultRowHeight="15" x14ac:dyDescent="0.3"/>
  <cols>
    <col min="1" max="1" width="4.140625" style="259" customWidth="1"/>
    <col min="2" max="2" width="13.7109375" style="259" customWidth="1"/>
    <col min="3" max="3" width="4.140625" style="259" customWidth="1"/>
    <col min="4" max="4" width="13.7109375" style="259" customWidth="1"/>
    <col min="5" max="5" width="4.140625" style="259" customWidth="1"/>
    <col min="6" max="6" width="13.7109375" style="259" customWidth="1"/>
    <col min="7" max="7" width="4.140625" style="259" customWidth="1"/>
    <col min="8" max="8" width="13.7109375" style="259" customWidth="1"/>
    <col min="9" max="9" width="4.140625" style="259" customWidth="1"/>
    <col min="10" max="10" width="13.7109375" style="259" customWidth="1"/>
    <col min="11" max="11" width="4.140625" style="259" customWidth="1"/>
    <col min="12" max="12" width="13.7109375" style="259" customWidth="1"/>
    <col min="13" max="13" width="4.140625" style="259" customWidth="1"/>
    <col min="14" max="14" width="13.7109375" style="259" customWidth="1"/>
    <col min="15" max="15" width="9.140625" style="259"/>
    <col min="16" max="21" width="22.7109375" style="259" customWidth="1"/>
    <col min="22" max="22" width="12.7109375" style="259" customWidth="1"/>
    <col min="23" max="23" width="15.28515625" style="259" customWidth="1"/>
    <col min="24" max="24" width="12.7109375" style="259" customWidth="1"/>
    <col min="25" max="25" width="9.140625" customWidth="1"/>
    <col min="26" max="27" width="9.140625" style="259" hidden="1" customWidth="1"/>
    <col min="28" max="28" width="9.140625" style="261" hidden="1" customWidth="1"/>
    <col min="29" max="29" width="13.140625" style="301" hidden="1" customWidth="1"/>
    <col min="30" max="30" width="15.5703125" style="301" hidden="1" customWidth="1"/>
    <col min="31" max="31" width="9.140625" style="301" hidden="1" customWidth="1"/>
    <col min="32" max="32" width="12.7109375" style="301" hidden="1" customWidth="1"/>
    <col min="33" max="33" width="9.140625" style="301" hidden="1" customWidth="1"/>
    <col min="34" max="34" width="9.140625" hidden="1" customWidth="1"/>
    <col min="35" max="35" width="6.7109375" style="259" hidden="1" customWidth="1"/>
    <col min="36" max="36" width="15.7109375" style="259" hidden="1" customWidth="1"/>
    <col min="37" max="38" width="10.7109375" style="259" hidden="1" customWidth="1"/>
    <col min="39" max="39" width="6.7109375" style="259" hidden="1" customWidth="1"/>
    <col min="40" max="40" width="15.7109375" style="259" hidden="1" customWidth="1"/>
    <col min="41" max="42" width="10.7109375" style="259" hidden="1" customWidth="1"/>
    <col min="43" max="43" width="6.7109375" style="259" hidden="1" customWidth="1"/>
    <col min="44" max="44" width="15.7109375" style="259" hidden="1" customWidth="1"/>
    <col min="45" max="46" width="10.7109375" style="259" hidden="1" customWidth="1"/>
    <col min="47" max="47" width="6.7109375" style="259" hidden="1" customWidth="1"/>
    <col min="48" max="48" width="15.7109375" style="259" hidden="1" customWidth="1"/>
    <col min="49" max="50" width="10.7109375" style="259" hidden="1" customWidth="1"/>
    <col min="51" max="51" width="6.7109375" style="259" hidden="1" customWidth="1"/>
    <col min="52" max="52" width="15.7109375" style="259" hidden="1" customWidth="1"/>
    <col min="53" max="54" width="10.7109375" style="259" hidden="1" customWidth="1"/>
    <col min="55" max="55" width="6.7109375" style="259" hidden="1" customWidth="1"/>
    <col min="56" max="56" width="15.7109375" style="259" hidden="1" customWidth="1"/>
    <col min="57" max="58" width="10.7109375" style="259" hidden="1" customWidth="1"/>
    <col min="59" max="59" width="6.7109375" style="259" hidden="1" customWidth="1"/>
    <col min="60" max="60" width="15.7109375" style="259" hidden="1" customWidth="1"/>
    <col min="61" max="62" width="10.7109375" style="259" hidden="1" customWidth="1"/>
    <col min="63" max="63" width="9.140625" style="259" hidden="1" customWidth="1"/>
    <col min="64" max="64" width="5.7109375" style="259" hidden="1" customWidth="1"/>
    <col min="65" max="66" width="15.7109375" style="259" hidden="1" customWidth="1"/>
    <col min="67" max="67" width="5.7109375" style="259" hidden="1" customWidth="1"/>
    <col min="68" max="69" width="15.7109375" style="259" hidden="1" customWidth="1"/>
    <col min="70" max="70" width="10.7109375" style="259" hidden="1" customWidth="1"/>
    <col min="71" max="71" width="5.7109375" style="259" hidden="1" customWidth="1"/>
    <col min="72" max="73" width="15.7109375" style="259" hidden="1" customWidth="1"/>
    <col min="74" max="74" width="5.7109375" style="259" hidden="1" customWidth="1"/>
    <col min="75" max="76" width="15.7109375" style="259" hidden="1" customWidth="1"/>
    <col min="77" max="77" width="10.7109375" style="259" hidden="1" customWidth="1"/>
    <col min="78" max="78" width="5.7109375" style="259" hidden="1" customWidth="1"/>
    <col min="79" max="80" width="15.7109375" style="259" hidden="1" customWidth="1"/>
    <col min="81" max="81" width="5.7109375" style="259" hidden="1" customWidth="1"/>
    <col min="82" max="83" width="15.7109375" style="259" hidden="1" customWidth="1"/>
    <col min="84" max="84" width="10.7109375" style="259" hidden="1" customWidth="1"/>
    <col min="85" max="85" width="5.7109375" style="259" hidden="1" customWidth="1"/>
    <col min="86" max="87" width="15.7109375" style="259" hidden="1" customWidth="1"/>
    <col min="88" max="88" width="5.7109375" style="259" hidden="1" customWidth="1"/>
    <col min="89" max="90" width="15.7109375" style="259" hidden="1" customWidth="1"/>
    <col min="91" max="91" width="10.7109375" style="259" hidden="1" customWidth="1"/>
    <col min="92" max="92" width="5.7109375" style="259" hidden="1" customWidth="1"/>
    <col min="93" max="94" width="15.7109375" style="259" hidden="1" customWidth="1"/>
    <col min="95" max="95" width="5.7109375" style="259" hidden="1" customWidth="1"/>
    <col min="96" max="97" width="15.7109375" style="259" hidden="1" customWidth="1"/>
    <col min="98" max="98" width="10.7109375" style="259" hidden="1" customWidth="1"/>
    <col min="99" max="99" width="5.7109375" style="259" hidden="1" customWidth="1"/>
    <col min="100" max="101" width="15.7109375" style="259" hidden="1" customWidth="1"/>
    <col min="102" max="102" width="5.7109375" style="259" hidden="1" customWidth="1"/>
    <col min="103" max="104" width="15.7109375" style="259" hidden="1" customWidth="1"/>
    <col min="105" max="105" width="10.7109375" style="259" hidden="1" customWidth="1"/>
    <col min="106" max="106" width="9.140625" style="259" hidden="1" customWidth="1"/>
    <col min="107" max="107" width="6" style="259" hidden="1" customWidth="1"/>
    <col min="108" max="108" width="18.140625" style="259" hidden="1" customWidth="1"/>
    <col min="109" max="109" width="10.85546875" style="259" hidden="1" customWidth="1"/>
    <col min="110" max="110" width="6.7109375" style="259" hidden="1" customWidth="1"/>
    <col min="111" max="111" width="18.140625" style="259" hidden="1" customWidth="1"/>
    <col min="112" max="112" width="10.85546875" style="259" hidden="1" customWidth="1"/>
    <col min="113" max="113" width="18.140625" style="259" hidden="1" customWidth="1"/>
    <col min="114" max="114" width="10.85546875" style="259" hidden="1" customWidth="1"/>
    <col min="115" max="115" width="18.140625" style="259" hidden="1" customWidth="1"/>
    <col min="116" max="116" width="10.85546875" style="259" hidden="1" customWidth="1"/>
    <col min="117" max="117" width="9.140625" style="259" hidden="1" customWidth="1"/>
    <col min="118" max="123" width="22.7109375" style="259" hidden="1" customWidth="1"/>
    <col min="124" max="16384" width="9.140625" style="259"/>
  </cols>
  <sheetData>
    <row r="1" spans="1:123" ht="15.6" customHeight="1" x14ac:dyDescent="0.3">
      <c r="A1" s="1209" t="str">
        <f>IF(Year!$Q$4="","",Year!$Q$4)</f>
        <v/>
      </c>
      <c r="B1" s="1209"/>
      <c r="C1" s="1209"/>
      <c r="D1" s="1209"/>
      <c r="E1" s="1209"/>
      <c r="F1" s="1209"/>
      <c r="G1" s="1209"/>
      <c r="H1" s="1194">
        <f>Year!Q18</f>
        <v>45078</v>
      </c>
      <c r="I1" s="1194"/>
      <c r="J1" s="1194"/>
      <c r="K1" s="1194"/>
      <c r="L1" s="1194"/>
      <c r="M1" s="1194"/>
      <c r="N1" s="1194"/>
      <c r="V1" s="1198" t="s">
        <v>509</v>
      </c>
      <c r="W1" s="1198"/>
      <c r="X1" s="1196">
        <f ca="1">IF('5'!X68="",0,'5'!X68)</f>
        <v>4800.5200000000013</v>
      </c>
    </row>
    <row r="2" spans="1:123" ht="15.6" customHeight="1" x14ac:dyDescent="0.3">
      <c r="A2" s="1209"/>
      <c r="B2" s="1209"/>
      <c r="C2" s="1209"/>
      <c r="D2" s="1209"/>
      <c r="E2" s="1209"/>
      <c r="F2" s="1209"/>
      <c r="G2" s="1209"/>
      <c r="H2" s="1194"/>
      <c r="I2" s="1194"/>
      <c r="J2" s="1194"/>
      <c r="K2" s="1194"/>
      <c r="L2" s="1194"/>
      <c r="M2" s="1194"/>
      <c r="N2" s="1194"/>
      <c r="V2" s="1198"/>
      <c r="W2" s="1198"/>
      <c r="X2" s="1196"/>
    </row>
    <row r="3" spans="1:123" s="293" customFormat="1" ht="15.6" customHeight="1" thickBot="1" x14ac:dyDescent="0.35">
      <c r="A3" s="1210"/>
      <c r="B3" s="1210"/>
      <c r="C3" s="1210"/>
      <c r="D3" s="1210"/>
      <c r="E3" s="1210"/>
      <c r="F3" s="1210"/>
      <c r="G3" s="1210"/>
      <c r="H3" s="1195"/>
      <c r="I3" s="1195"/>
      <c r="J3" s="1195"/>
      <c r="K3" s="1195"/>
      <c r="L3" s="1195"/>
      <c r="M3" s="1195"/>
      <c r="N3" s="1195"/>
      <c r="P3"/>
      <c r="Q3"/>
      <c r="R3"/>
      <c r="S3"/>
      <c r="T3"/>
      <c r="U3"/>
      <c r="V3"/>
      <c r="W3"/>
      <c r="X3"/>
      <c r="Y3"/>
      <c r="AB3" s="299"/>
      <c r="AC3" s="300"/>
      <c r="AD3" s="300"/>
      <c r="AE3" s="300"/>
      <c r="AF3" s="300"/>
      <c r="AG3" s="300"/>
      <c r="AH3"/>
      <c r="BL3" s="315"/>
      <c r="BM3" s="315"/>
      <c r="BN3" s="315"/>
      <c r="BO3" s="315"/>
      <c r="BP3" s="315"/>
      <c r="BQ3" s="315"/>
      <c r="BR3" s="315"/>
      <c r="BY3" s="315"/>
      <c r="CF3" s="315"/>
      <c r="CM3" s="315"/>
      <c r="CT3" s="315"/>
      <c r="DA3" s="315"/>
      <c r="DN3" s="259"/>
      <c r="DO3" s="259"/>
      <c r="DP3" s="259"/>
      <c r="DQ3" s="259"/>
      <c r="DR3" s="259"/>
      <c r="DS3" s="259"/>
    </row>
    <row r="4" spans="1:123" s="293" customFormat="1" ht="16.5" customHeight="1" thickBot="1" x14ac:dyDescent="0.35">
      <c r="A4" s="1184">
        <f>A11</f>
        <v>45081</v>
      </c>
      <c r="B4" s="1184"/>
      <c r="C4" s="1184">
        <f>C11</f>
        <v>45082</v>
      </c>
      <c r="D4" s="1184"/>
      <c r="E4" s="1184">
        <f>E11</f>
        <v>45083</v>
      </c>
      <c r="F4" s="1184"/>
      <c r="G4" s="1184">
        <f>G11</f>
        <v>45084</v>
      </c>
      <c r="H4" s="1184"/>
      <c r="I4" s="1184">
        <f>I11</f>
        <v>45085</v>
      </c>
      <c r="J4" s="1184"/>
      <c r="K4" s="1184">
        <f>K11</f>
        <v>45086</v>
      </c>
      <c r="L4" s="1184"/>
      <c r="M4" s="1184">
        <f>M11</f>
        <v>45087</v>
      </c>
      <c r="N4" s="1184"/>
      <c r="P4" s="1185" t="s">
        <v>481</v>
      </c>
      <c r="Q4" s="1185"/>
      <c r="R4" s="1185"/>
      <c r="S4" s="1186" t="s">
        <v>491</v>
      </c>
      <c r="T4" s="1185"/>
      <c r="U4" s="1185"/>
      <c r="V4" s="1186" t="s">
        <v>492</v>
      </c>
      <c r="W4" s="1185"/>
      <c r="X4" s="1185"/>
      <c r="Y4"/>
      <c r="AB4" s="299"/>
      <c r="AC4" s="1093" t="s">
        <v>498</v>
      </c>
      <c r="AD4" s="1094"/>
      <c r="AE4" s="1094"/>
      <c r="AF4" s="1095"/>
      <c r="AG4" s="300"/>
      <c r="AH4"/>
      <c r="AI4" s="1153" t="str">
        <f>IF(A5="","",--TEXT(A5,"dd"))</f>
        <v/>
      </c>
      <c r="AJ4" s="1154"/>
      <c r="AK4" s="1154"/>
      <c r="AL4" s="1155"/>
      <c r="AM4" s="1153" t="str">
        <f>IF(C5="","",--TEXT(C5,"dd"))</f>
        <v/>
      </c>
      <c r="AN4" s="1154"/>
      <c r="AO4" s="1154"/>
      <c r="AP4" s="1155"/>
      <c r="AQ4" s="1153" t="str">
        <f>IF(E5="","",--TEXT(E5,"dd"))</f>
        <v/>
      </c>
      <c r="AR4" s="1154"/>
      <c r="AS4" s="1154"/>
      <c r="AT4" s="1155"/>
      <c r="AU4" s="1153" t="str">
        <f>IF(G5="","",--TEXT(G5,"dd"))</f>
        <v/>
      </c>
      <c r="AV4" s="1154"/>
      <c r="AW4" s="1154"/>
      <c r="AX4" s="1155"/>
      <c r="AY4" s="1153">
        <f>IF(I5="","",--TEXT(I5,"dd"))</f>
        <v>1</v>
      </c>
      <c r="AZ4" s="1154"/>
      <c r="BA4" s="1154"/>
      <c r="BB4" s="1155"/>
      <c r="BC4" s="1153">
        <f>IF(K5="","",--TEXT(K5,"dd"))</f>
        <v>2</v>
      </c>
      <c r="BD4" s="1154"/>
      <c r="BE4" s="1154"/>
      <c r="BF4" s="1155"/>
      <c r="BG4" s="1153">
        <f>IF(M5="","",--TEXT(M5,"dd"))</f>
        <v>3</v>
      </c>
      <c r="BH4" s="1154"/>
      <c r="BI4" s="1154"/>
      <c r="BJ4" s="1155"/>
      <c r="BL4" s="1167" t="s">
        <v>484</v>
      </c>
      <c r="BM4" s="1168"/>
      <c r="BN4" s="1168"/>
      <c r="BO4" s="1168"/>
      <c r="BP4" s="1168"/>
      <c r="BQ4" s="1168"/>
      <c r="BR4" s="1169"/>
      <c r="BS4" s="1167" t="s">
        <v>487</v>
      </c>
      <c r="BT4" s="1168"/>
      <c r="BU4" s="1168"/>
      <c r="BV4" s="1168"/>
      <c r="BW4" s="1168"/>
      <c r="BX4" s="1168"/>
      <c r="BY4" s="1169"/>
      <c r="BZ4" s="1167" t="s">
        <v>488</v>
      </c>
      <c r="CA4" s="1168"/>
      <c r="CB4" s="1168"/>
      <c r="CC4" s="1168"/>
      <c r="CD4" s="1168"/>
      <c r="CE4" s="1168"/>
      <c r="CF4" s="1169"/>
      <c r="CG4" s="1167" t="s">
        <v>489</v>
      </c>
      <c r="CH4" s="1168"/>
      <c r="CI4" s="1168"/>
      <c r="CJ4" s="1168"/>
      <c r="CK4" s="1168"/>
      <c r="CL4" s="1168"/>
      <c r="CM4" s="1169"/>
      <c r="CN4" s="1167" t="s">
        <v>490</v>
      </c>
      <c r="CO4" s="1168"/>
      <c r="CP4" s="1168"/>
      <c r="CQ4" s="1168"/>
      <c r="CR4" s="1168"/>
      <c r="CS4" s="1168"/>
      <c r="CT4" s="1169"/>
      <c r="CU4" s="1167" t="s">
        <v>493</v>
      </c>
      <c r="CV4" s="1168"/>
      <c r="CW4" s="1168"/>
      <c r="CX4" s="1168"/>
      <c r="CY4" s="1168"/>
      <c r="CZ4" s="1168"/>
      <c r="DA4" s="1169"/>
      <c r="DC4" s="1167" t="s">
        <v>484</v>
      </c>
      <c r="DD4" s="1168"/>
      <c r="DE4" s="1168"/>
      <c r="DF4" s="1168"/>
      <c r="DG4" s="1168"/>
      <c r="DH4" s="1168"/>
      <c r="DI4" s="1168"/>
      <c r="DJ4" s="1168"/>
      <c r="DK4" s="1168"/>
      <c r="DL4" s="1169"/>
      <c r="DN4" s="1199" t="s">
        <v>484</v>
      </c>
      <c r="DO4" s="1200"/>
      <c r="DP4" s="1200"/>
      <c r="DQ4" s="1200"/>
      <c r="DR4" s="1200"/>
      <c r="DS4" s="1201"/>
    </row>
    <row r="5" spans="1:123" s="293" customFormat="1" ht="15" customHeight="1" thickBot="1" x14ac:dyDescent="0.35">
      <c r="A5" s="294" t="str">
        <f>Year!Q20</f>
        <v/>
      </c>
      <c r="B5" s="290" t="str">
        <f>IF(ISERROR(MATCH(A5,event_dates,0)),"",INDEX(events,MATCH(A5,event_dates,0)))</f>
        <v/>
      </c>
      <c r="C5" s="294" t="str">
        <f>Year!R20</f>
        <v/>
      </c>
      <c r="D5" s="290" t="str">
        <f>IF(ISERROR(MATCH(C5,event_dates,0)),"",INDEX(events,MATCH(C5,event_dates,0)))</f>
        <v/>
      </c>
      <c r="E5" s="294" t="str">
        <f>Year!S20</f>
        <v/>
      </c>
      <c r="F5" s="290" t="str">
        <f>IF(ISERROR(MATCH(E5,event_dates,0)),"",INDEX(events,MATCH(E5,event_dates,0)))</f>
        <v/>
      </c>
      <c r="G5" s="294" t="str">
        <f>Year!T20</f>
        <v/>
      </c>
      <c r="H5" s="290" t="str">
        <f>IF(ISERROR(MATCH(G5,event_dates,0)),"",INDEX(events,MATCH(G5,event_dates,0)))</f>
        <v/>
      </c>
      <c r="I5" s="294">
        <f>Year!U20</f>
        <v>45078</v>
      </c>
      <c r="J5" s="290" t="str">
        <f>IF(ISERROR(MATCH(I5,event_dates,0)),"",INDEX(events,MATCH(I5,event_dates,0)))</f>
        <v/>
      </c>
      <c r="K5" s="294">
        <f>Year!V20</f>
        <v>45079</v>
      </c>
      <c r="L5" s="290" t="str">
        <f>IF(ISERROR(MATCH(K5,event_dates,0)),"",INDEX(events,MATCH(K5,event_dates,0)))</f>
        <v/>
      </c>
      <c r="M5" s="294">
        <f>Year!W20</f>
        <v>45080</v>
      </c>
      <c r="N5" s="290" t="str">
        <f>IF(ISERROR(MATCH(M5,event_dates,0)),"",INDEX(events,MATCH(M5,event_dates,0)))</f>
        <v/>
      </c>
      <c r="P5" s="295" t="str">
        <f ca="1">IF(DN6="","",DN6)</f>
        <v>Bank Loan 1 - 120</v>
      </c>
      <c r="Q5" s="295" t="str">
        <f t="shared" ref="Q5:U10" ca="1" si="0">IF(DO6="","",DO6)</f>
        <v>Mortgage - 800</v>
      </c>
      <c r="R5" s="295" t="str">
        <f t="shared" ca="1" si="0"/>
        <v/>
      </c>
      <c r="S5" s="296" t="str">
        <f t="shared" ca="1" si="0"/>
        <v/>
      </c>
      <c r="T5" s="295" t="str">
        <f t="shared" ca="1" si="0"/>
        <v/>
      </c>
      <c r="U5" s="295" t="str">
        <f t="shared" ca="1" si="0"/>
        <v/>
      </c>
      <c r="V5" s="1158"/>
      <c r="W5" s="1159"/>
      <c r="X5" s="423"/>
      <c r="Y5"/>
      <c r="AB5" s="299"/>
      <c r="AC5" s="366" t="s">
        <v>495</v>
      </c>
      <c r="AD5" s="367" t="s">
        <v>192</v>
      </c>
      <c r="AE5" s="367" t="s">
        <v>193</v>
      </c>
      <c r="AF5" s="368" t="s">
        <v>194</v>
      </c>
      <c r="AG5" s="300"/>
      <c r="AH5"/>
      <c r="AI5" s="312"/>
      <c r="AJ5" s="313" t="s">
        <v>483</v>
      </c>
      <c r="AK5" s="313" t="s">
        <v>13</v>
      </c>
      <c r="AL5" s="314" t="s">
        <v>11</v>
      </c>
      <c r="AM5" s="312"/>
      <c r="AN5" s="313" t="s">
        <v>483</v>
      </c>
      <c r="AO5" s="313" t="s">
        <v>13</v>
      </c>
      <c r="AP5" s="314" t="s">
        <v>11</v>
      </c>
      <c r="AQ5" s="312"/>
      <c r="AR5" s="313" t="s">
        <v>483</v>
      </c>
      <c r="AS5" s="313" t="s">
        <v>13</v>
      </c>
      <c r="AT5" s="314" t="s">
        <v>11</v>
      </c>
      <c r="AU5" s="312"/>
      <c r="AV5" s="313" t="s">
        <v>483</v>
      </c>
      <c r="AW5" s="313" t="s">
        <v>13</v>
      </c>
      <c r="AX5" s="314" t="s">
        <v>11</v>
      </c>
      <c r="AY5" s="312"/>
      <c r="AZ5" s="313" t="s">
        <v>483</v>
      </c>
      <c r="BA5" s="313" t="s">
        <v>13</v>
      </c>
      <c r="BB5" s="314" t="s">
        <v>11</v>
      </c>
      <c r="BC5" s="312"/>
      <c r="BD5" s="313" t="s">
        <v>483</v>
      </c>
      <c r="BE5" s="313" t="s">
        <v>13</v>
      </c>
      <c r="BF5" s="314" t="s">
        <v>11</v>
      </c>
      <c r="BG5" s="312"/>
      <c r="BH5" s="313" t="s">
        <v>483</v>
      </c>
      <c r="BI5" s="313" t="s">
        <v>13</v>
      </c>
      <c r="BJ5" s="314" t="s">
        <v>11</v>
      </c>
      <c r="BL5" s="410"/>
      <c r="BM5" s="318" t="s">
        <v>486</v>
      </c>
      <c r="BN5" s="317" t="s">
        <v>485</v>
      </c>
      <c r="BO5" s="317"/>
      <c r="BP5" s="318" t="s">
        <v>13</v>
      </c>
      <c r="BQ5" s="317" t="s">
        <v>485</v>
      </c>
      <c r="BR5" s="411" t="s">
        <v>261</v>
      </c>
      <c r="BS5" s="410"/>
      <c r="BT5" s="318" t="s">
        <v>486</v>
      </c>
      <c r="BU5" s="317" t="s">
        <v>485</v>
      </c>
      <c r="BV5" s="317"/>
      <c r="BW5" s="318" t="s">
        <v>13</v>
      </c>
      <c r="BX5" s="317" t="s">
        <v>485</v>
      </c>
      <c r="BY5" s="411" t="s">
        <v>261</v>
      </c>
      <c r="BZ5" s="410"/>
      <c r="CA5" s="318" t="s">
        <v>486</v>
      </c>
      <c r="CB5" s="317" t="s">
        <v>485</v>
      </c>
      <c r="CC5" s="317"/>
      <c r="CD5" s="318" t="s">
        <v>13</v>
      </c>
      <c r="CE5" s="317" t="s">
        <v>485</v>
      </c>
      <c r="CF5" s="411" t="s">
        <v>261</v>
      </c>
      <c r="CG5" s="410"/>
      <c r="CH5" s="318" t="s">
        <v>486</v>
      </c>
      <c r="CI5" s="317" t="s">
        <v>485</v>
      </c>
      <c r="CJ5" s="317"/>
      <c r="CK5" s="318" t="s">
        <v>13</v>
      </c>
      <c r="CL5" s="317" t="s">
        <v>485</v>
      </c>
      <c r="CM5" s="411" t="s">
        <v>261</v>
      </c>
      <c r="CN5" s="410"/>
      <c r="CO5" s="318" t="s">
        <v>486</v>
      </c>
      <c r="CP5" s="317" t="s">
        <v>485</v>
      </c>
      <c r="CQ5" s="317"/>
      <c r="CR5" s="318" t="s">
        <v>13</v>
      </c>
      <c r="CS5" s="317" t="s">
        <v>485</v>
      </c>
      <c r="CT5" s="411" t="s">
        <v>261</v>
      </c>
      <c r="CU5" s="410"/>
      <c r="CV5" s="318" t="s">
        <v>486</v>
      </c>
      <c r="CW5" s="317" t="s">
        <v>485</v>
      </c>
      <c r="CX5" s="317"/>
      <c r="CY5" s="318" t="s">
        <v>13</v>
      </c>
      <c r="CZ5" s="317" t="s">
        <v>485</v>
      </c>
      <c r="DA5" s="411" t="s">
        <v>261</v>
      </c>
      <c r="DC5" s="437"/>
      <c r="DD5" s="1151" t="s">
        <v>504</v>
      </c>
      <c r="DE5" s="1152"/>
      <c r="DF5" s="430"/>
      <c r="DG5" s="1162" t="s">
        <v>23</v>
      </c>
      <c r="DH5" s="1152"/>
      <c r="DI5" s="1162" t="s">
        <v>504</v>
      </c>
      <c r="DJ5" s="1152"/>
      <c r="DK5" s="1162" t="s">
        <v>23</v>
      </c>
      <c r="DL5" s="1152"/>
      <c r="DN5" s="1163" t="s">
        <v>481</v>
      </c>
      <c r="DO5" s="1164"/>
      <c r="DP5" s="1164"/>
      <c r="DQ5" s="1165" t="s">
        <v>491</v>
      </c>
      <c r="DR5" s="1164"/>
      <c r="DS5" s="1166"/>
    </row>
    <row r="6" spans="1:123" s="292" customFormat="1" ht="15" customHeight="1" x14ac:dyDescent="0.3">
      <c r="A6" s="1181" t="str">
        <f ca="1">IF(ISERROR(MATCH(A5,event_dates,0)+MATCH(A5,OFFSET(event_dates,MATCH(A5,event_dates,0),0,500,1),0)),"",INDEX(events,MATCH(A5,event_dates,0)+MATCH(A5,OFFSET(event_dates,MATCH(A5,event_dates,0),0,500,1),0)))</f>
        <v/>
      </c>
      <c r="B6" s="1182"/>
      <c r="C6" s="1181" t="str">
        <f ca="1">IF(ISERROR(MATCH(C5,event_dates,0)+MATCH(C5,OFFSET(event_dates,MATCH(C5,event_dates,0),0,500,1),0)),"",INDEX(events,MATCH(C5,event_dates,0)+MATCH(C5,OFFSET(event_dates,MATCH(C5,event_dates,0),0,500,1),0)))</f>
        <v/>
      </c>
      <c r="D6" s="1182"/>
      <c r="E6" s="1181" t="str">
        <f ca="1">IF(ISERROR(MATCH(E5,event_dates,0)+MATCH(E5,OFFSET(event_dates,MATCH(E5,event_dates,0),0,500,1),0)),"",INDEX(events,MATCH(E5,event_dates,0)+MATCH(E5,OFFSET(event_dates,MATCH(E5,event_dates,0),0,500,1),0)))</f>
        <v/>
      </c>
      <c r="F6" s="1182"/>
      <c r="G6" s="1181" t="str">
        <f ca="1">IF(ISERROR(MATCH(G5,event_dates,0)+MATCH(G5,OFFSET(event_dates,MATCH(G5,event_dates,0),0,500,1),0)),"",INDEX(events,MATCH(G5,event_dates,0)+MATCH(G5,OFFSET(event_dates,MATCH(G5,event_dates,0),0,500,1),0)))</f>
        <v/>
      </c>
      <c r="H6" s="1182"/>
      <c r="I6" s="1181" t="str">
        <f ca="1">IF(ISERROR(MATCH(I5,event_dates,0)+MATCH(I5,OFFSET(event_dates,MATCH(I5,event_dates,0),0,500,1),0)),"",INDEX(events,MATCH(I5,event_dates,0)+MATCH(I5,OFFSET(event_dates,MATCH(I5,event_dates,0),0,500,1),0)))</f>
        <v/>
      </c>
      <c r="J6" s="1182"/>
      <c r="K6" s="1181" t="str">
        <f ca="1">IF(ISERROR(MATCH(K5,event_dates,0)+MATCH(K5,OFFSET(event_dates,MATCH(K5,event_dates,0),0,500,1),0)),"",INDEX(events,MATCH(K5,event_dates,0)+MATCH(K5,OFFSET(event_dates,MATCH(K5,event_dates,0),0,500,1),0)))</f>
        <v/>
      </c>
      <c r="L6" s="1182"/>
      <c r="M6" s="1181" t="str">
        <f ca="1">IF(ISERROR(MATCH(M5,event_dates,0)+MATCH(M5,OFFSET(event_dates,MATCH(M5,event_dates,0),0,500,1),0)),"",INDEX(events,MATCH(M5,event_dates,0)+MATCH(M5,OFFSET(event_dates,MATCH(M5,event_dates,0),0,500,1),0)))</f>
        <v/>
      </c>
      <c r="N6" s="1182"/>
      <c r="P6" s="295" t="str">
        <f t="shared" ref="P6:P10" ca="1" si="1">IF(DN7="","",DN7)</f>
        <v/>
      </c>
      <c r="Q6" s="295" t="str">
        <f t="shared" ca="1" si="0"/>
        <v/>
      </c>
      <c r="R6" s="295" t="str">
        <f t="shared" ca="1" si="0"/>
        <v/>
      </c>
      <c r="S6" s="296" t="str">
        <f t="shared" ca="1" si="0"/>
        <v/>
      </c>
      <c r="T6" s="295" t="str">
        <f t="shared" ca="1" si="0"/>
        <v/>
      </c>
      <c r="U6" s="295" t="str">
        <f t="shared" ca="1" si="0"/>
        <v/>
      </c>
      <c r="V6" s="1158" t="s">
        <v>502</v>
      </c>
      <c r="W6" s="1159"/>
      <c r="X6" s="445">
        <f ca="1">IF(DP12="",0,DP12)</f>
        <v>920</v>
      </c>
      <c r="Y6"/>
      <c r="AB6" s="299"/>
      <c r="AC6" s="358">
        <f>IF('Data Entry'!B12="","",'Data Entry'!B12)</f>
        <v>30</v>
      </c>
      <c r="AD6" s="356" t="str">
        <f>IF('Data Entry'!A12="","",'Data Entry'!A12)</f>
        <v>Electric / Water</v>
      </c>
      <c r="AE6" s="363">
        <f>IF('Data Entry'!C12="","",'Data Entry'!C12)</f>
        <v>150</v>
      </c>
      <c r="AF6" s="402" t="str">
        <f>IF('Data Entry'!E12="","",'Data Entry'!E12)</f>
        <v>Monthly</v>
      </c>
      <c r="AG6" s="300"/>
      <c r="AH6"/>
      <c r="AI6" s="304">
        <f ca="1">IFERROR(MATCH($AI$4,OFFSET($AC$1,AI5,,1000),0)+AI5,"")</f>
        <v>15</v>
      </c>
      <c r="AJ6" s="305" t="str">
        <f t="shared" ref="AJ6:AJ17" ca="1" si="2">IFERROR(INDEX(AD:AD,AI6),"")</f>
        <v/>
      </c>
      <c r="AK6" s="306" t="str">
        <f t="shared" ref="AK6:AK17" ca="1" si="3">IFERROR(INDEX(AE:AE,AI6),"")</f>
        <v/>
      </c>
      <c r="AL6" s="307" t="str">
        <f t="shared" ref="AL6:AL17" ca="1" si="4">IFERROR(INDEX(AF:AF,AI6),"")</f>
        <v/>
      </c>
      <c r="AM6" s="304">
        <f ca="1">IFERROR(MATCH($AM$4,OFFSET($AC$1,AM5,,1000),0)+AM5,"")</f>
        <v>15</v>
      </c>
      <c r="AN6" s="305" t="str">
        <f t="shared" ref="AN6:AN17" ca="1" si="5">IFERROR(INDEX(AD:AD,AM6),"")</f>
        <v/>
      </c>
      <c r="AO6" s="306" t="str">
        <f t="shared" ref="AO6:AO17" ca="1" si="6">IFERROR(INDEX(AE:AE,AM6),"")</f>
        <v/>
      </c>
      <c r="AP6" s="307" t="str">
        <f t="shared" ref="AP6:AP17" ca="1" si="7">IFERROR(INDEX(AF:AF,AM6),"")</f>
        <v/>
      </c>
      <c r="AQ6" s="304">
        <f ca="1">IFERROR(MATCH($AQ$4,OFFSET($AC$1,AQ5,,1000),0)+AQ5,"")</f>
        <v>15</v>
      </c>
      <c r="AR6" s="305" t="str">
        <f t="shared" ref="AR6:AR17" ca="1" si="8">IFERROR(INDEX(AD:AD,AQ6),"")</f>
        <v/>
      </c>
      <c r="AS6" s="306" t="str">
        <f t="shared" ref="AS6:AS17" ca="1" si="9">IFERROR(INDEX(AE:AE,AQ6),"")</f>
        <v/>
      </c>
      <c r="AT6" s="307" t="str">
        <f t="shared" ref="AT6:AT17" ca="1" si="10">IFERROR(INDEX(AF:AF,AQ6),"")</f>
        <v/>
      </c>
      <c r="AU6" s="304">
        <f ca="1">IFERROR(MATCH($AU$4,OFFSET($AC$1,AU5,,1000),0)+AU5,"")</f>
        <v>15</v>
      </c>
      <c r="AV6" s="305" t="str">
        <f t="shared" ref="AV6:AV17" ca="1" si="11">IFERROR(INDEX(AD:AD,AU6),"")</f>
        <v/>
      </c>
      <c r="AW6" s="306" t="str">
        <f t="shared" ref="AW6:AW17" ca="1" si="12">IFERROR(INDEX(AE:AE,AU6),"")</f>
        <v/>
      </c>
      <c r="AX6" s="307" t="str">
        <f t="shared" ref="AX6:AX17" ca="1" si="13">IFERROR(INDEX(AF:AF,AU6),"")</f>
        <v/>
      </c>
      <c r="AY6" s="304">
        <f ca="1">IFERROR(MATCH($AY$4,OFFSET($AC$1,AY5,,1000),0)+AY5,"")</f>
        <v>48</v>
      </c>
      <c r="AZ6" s="305" t="str">
        <f t="shared" ref="AZ6:AZ17" ca="1" si="14">IFERROR(INDEX(AD:AD,AY6),"")</f>
        <v>Bank Loan 1</v>
      </c>
      <c r="BA6" s="306">
        <f t="shared" ref="BA6:BA17" ca="1" si="15">IFERROR(INDEX(AE:AE,AY6),"")</f>
        <v>120</v>
      </c>
      <c r="BB6" s="307">
        <f t="shared" ref="BB6:BB17" ca="1" si="16">IFERROR(INDEX(AF:AF,AY6),"")</f>
        <v>5000</v>
      </c>
      <c r="BC6" s="304" t="str">
        <f ca="1">IFERROR(MATCH($BC$4,OFFSET($AC$1,BC5,,1000),0)+BC5,"")</f>
        <v/>
      </c>
      <c r="BD6" s="305" t="str">
        <f t="shared" ref="BD6:BD17" ca="1" si="17">IFERROR(INDEX(AD:AD,BC6),"")</f>
        <v/>
      </c>
      <c r="BE6" s="306" t="str">
        <f t="shared" ref="BE6:BE17" ca="1" si="18">IFERROR(INDEX(AE:AE,BC6),"")</f>
        <v/>
      </c>
      <c r="BF6" s="307" t="str">
        <f t="shared" ref="BF6:BF17" ca="1" si="19">IFERROR(INDEX(AF:AF,BC6),"")</f>
        <v/>
      </c>
      <c r="BG6" s="304" t="str">
        <f ca="1">IFERROR(MATCH($BG$4,OFFSET($AC$1,BG5,,1000),0)+BG5,"")</f>
        <v/>
      </c>
      <c r="BH6" s="305" t="str">
        <f t="shared" ref="BH6:BH17" ca="1" si="20">IFERROR(INDEX(AD:AD,BG6),"")</f>
        <v/>
      </c>
      <c r="BI6" s="306" t="str">
        <f t="shared" ref="BI6:BI17" ca="1" si="21">IFERROR(INDEX(AE:AE,BG6),"")</f>
        <v/>
      </c>
      <c r="BJ6" s="307" t="str">
        <f t="shared" ref="BJ6:BJ17" ca="1" si="22">IFERROR(INDEX(AF:AF,BG6),"")</f>
        <v/>
      </c>
      <c r="BL6" s="412" t="str">
        <f ca="1">IF(OR(BM6="",BM6=0),"",MAX(BL$5:BL5)+1)</f>
        <v/>
      </c>
      <c r="BM6" s="316" t="str">
        <f ca="1">IFERROR(INDEX($AJ$6:$AJ$17, ROWS(BM4:$BM$4)), IFERROR(INDEX($AN$6:$AN$17, ROWS(BM4:$BM$4)-ROWS($AJ$6:$AJ$17)), IFERROR(INDEX($AR$6:$AR$17, ROWS(BM4:$BM$4)-ROWS($AJ$6:$AJ$17)-ROWS($AN$6:$AN$17)),IFERROR(INDEX($AV$6:$AV$17, ROWS(BM4:$BM$4)-ROWS($AJ$6:$AJ$17)-ROWS($AN$6:$AN$17)-ROWS($AR$6:$AR$17)),IFERROR(INDEX($AZ$6:$AZ$17, ROWS(BM4:$BM$4)-ROWS($AJ$6:$AJ$17)-ROWS($AN$6:$AN$17)-ROWS($AR$6:$AR$17)-ROWS($AV$6:$AV$17)),IFERROR(INDEX($BD$6:$BD$17, ROWS(BM4:$BM$4)-ROWS($AJ$6:$AJ$17)-ROWS($AN$6:$AN$17)-ROWS($AR$6:$AR$17)-ROWS($AV$6:$AV$17)-ROWS($AZ$6:$AZ$17)),IFERROR(INDEX($BH$6:$BH$17, ROWS(BM4:$BM$4)-ROWS($AJ$6:$AJ$17)-ROWS($AN$6:$AN$17)-ROWS($AR$6:$AR$17)-ROWS($AV$6:$AV$17)-ROWS($AZ$6:$AZ$17)-ROWS($BD$6:$BD$17)), "")))))))</f>
        <v/>
      </c>
      <c r="BN6" s="316" t="str">
        <f ca="1">IFERROR(INDEX($BM$6:$BM$90,MATCH(ROW()-ROW($BN$5),$BL$6:$BL$90,0)),"")</f>
        <v>Bank Loan 1</v>
      </c>
      <c r="BO6" s="316" t="str">
        <f ca="1">IF(OR(BP6="",BP6=0),"",MAX(BO$5:BO5)+1)</f>
        <v/>
      </c>
      <c r="BP6" s="316" t="str">
        <f ca="1">IFERROR(INDEX($AK$6:$AK$17, ROWS($BP4:BP$4)), IFERROR(INDEX($AO$6:$AO$17, ROWS($BP4:BP$4)-ROWS($AK$6:$AK$17)), IFERROR(INDEX($AS$6:$AS$17, ROWS($BP4:BP$4)-ROWS($AK$6:$AK$17)-ROWS($AO$6:$AO$17)),IFERROR(INDEX($AW$6:$AW$17, ROWS($BP4:BP$4)-ROWS($AK$6:$AK$17)-ROWS($AO$6:$AO$17)-ROWS($AS$6:$AS$17)),IFERROR(INDEX($BA$6:$BA$17, ROWS($BP4:BP$4)-ROWS($AK$6:$AK$17)-ROWS($AO$6:$AO$17)-ROWS($AS$6:$AS$17)-ROWS($AW$6:$AW$17)),IFERROR(INDEX($BE$6:$BE$17, ROWS($BP4:BP$4)-ROWS($AK$6:$AK$17)-ROWS($AO$6:$AO$17)-ROWS($AS$6:$AS$17)-ROWS($AW$6:$AW$17)-ROWS($BA$6:$BA$17)),IFERROR(INDEX($BI$6:$BI$17, ROWS($BP4:BP$4)-ROWS($AK$6:$AK$17)-ROWS($AO$6:$AO$17)-ROWS($AS$6:$AS$17)-ROWS($AW$6:$AW$17)-ROWS($BA$6:$BA$17)-ROWS($BE$6:$BE$17)), "")))))))</f>
        <v/>
      </c>
      <c r="BQ6" s="316">
        <f ca="1">IFERROR(INDEX($BP$6:$BP$90,MATCH(ROW()-ROW($BQ$5),$BO$6:$BO$90,0)),"")</f>
        <v>120</v>
      </c>
      <c r="BR6" s="413" t="str">
        <f ca="1">IF(INDEX($AB$3:$AF$156,MATCH(BN6,$AD$3:$AD$156,0),5)="Income",INDEX($AB$3:$AF$156,MATCH(BN6,$AD$3:$AD$156,0),5),"")</f>
        <v/>
      </c>
      <c r="BS6" s="412">
        <f ca="1">IF(OR(BT6="",BT6=0),"",MAX(BS$5:BS5)+1)</f>
        <v>1</v>
      </c>
      <c r="BT6" s="316" t="str">
        <f ca="1">IFERROR(INDEX($AJ$22:$AJ$33, ROWS($BT4:BT$4)), IFERROR(INDEX($AN$22:$AN$33, ROWS($BT4:BT$4)-ROWS($AJ$22:$AJ$33)), IFERROR(INDEX($AR$22:$AR$33, ROWS($BT4:BT$4)-ROWS($AJ$22:$AJ$33)-ROWS($AN$22:$AN$33)),IFERROR(INDEX($AV$22:$AV$33, ROWS($BT4:BT$4)-ROWS($AJ$22:$AJ$33)-ROWS($AN$22:$AN$33)-ROWS($AR$22:$AR$33)),IFERROR(INDEX($AZ$22:$AZ$33, ROWS($BT4:BT$4)-ROWS($AJ$22:$AJ$33)-ROWS($AN$22:$AN$33)-ROWS($AR$22:$AR$33)-ROWS($AV$22:$AV$33)),IFERROR(INDEX($BD$22:$BD$33, ROWS($BT4:BT$4)-ROWS($AJ$22:$AJ$33)-ROWS($AN$22:$AN$33)-ROWS($AR$22:$AR$33)-ROWS($AV$22:$AV$33)-ROWS($AZ$22:$AZ$33)),IFERROR(INDEX($BH$22:$BH$33, ROWS($BT4:BT$4)-ROWS($AJ$22:$AJ$33)-ROWS($AN$22:$AN$33)-ROWS($AR$22:$AR$33)-ROWS($AV$22:$AV$33)-ROWS($AZ$22:$AZ$33)-ROWS($BD$22:$BD$33)), "")))))))</f>
        <v>Groceries</v>
      </c>
      <c r="BU6" s="316" t="str">
        <f ca="1">IFERROR(INDEX($BT$6:$BT$90,MATCH(ROW()-ROW($BU$5),$BS$6:$BS$90,0)),"")</f>
        <v>Groceries</v>
      </c>
      <c r="BV6" s="316">
        <f ca="1">IF(OR(BW6="",BW6=0),"",MAX(BV$5:BV5)+1)</f>
        <v>1</v>
      </c>
      <c r="BW6" s="316">
        <f ca="1">IFERROR(INDEX($AK$22:$AK$33, ROWS($BW4:BW$4)), IFERROR(INDEX($AO$22:$AO$33, ROWS($BW4:BW$4)-ROWS($AK$22:$AK$33)), IFERROR(INDEX($AS$22:$AS$33, ROWS($BW4:BW$4)-ROWS($AK$22:$AK$33)-ROWS($AO$22:$AO$33)),IFERROR(INDEX($AW$22:$AW$33, ROWS($BW4:BW$4)-ROWS($AK$22:$AK$33)-ROWS($AO$22:$AO$33)-ROWS($AS$22:$AS$33)),IFERROR(INDEX($BA$22:$BA$33, ROWS($BW4:BW$4)-ROWS($AK$22:$AK$33)-ROWS($AO$22:$AO$33)-ROWS($AS$22:$AS$33)-ROWS($AW$22:$AW$33)),IFERROR(INDEX($BE$22:$BE$33, ROWS($BW4:BW$4)-ROWS($AK$22:$AK$33)-ROWS($AO$22:$AO$33)-ROWS($AS$22:$AS$33)-ROWS($AW$22:$AW$33)-ROWS($BA$22:$BA$33)),IFERROR(INDEX($BI$22:$BI$33, ROWS($BW4:BW$4)-ROWS($AK$22:$AK$33)-ROWS($AO$22:$AO$33)-ROWS($AS$22:$AS$33)-ROWS($AW$22:$AW$33)-ROWS($BA$22:$BA$33)-ROWS($BE$22:$BE$33)), "")))))))</f>
        <v>125</v>
      </c>
      <c r="BX6" s="316">
        <f ca="1">IFERROR(INDEX($BW$6:$BW$90,MATCH(ROW()-ROW($BX$5),$BV$6:$BV$90,0)),"")</f>
        <v>125</v>
      </c>
      <c r="BY6" s="413" t="str">
        <f ca="1">IF(INDEX($AB$3:$AF$156,MATCH(BU6,$AD$3:$AD$156,0),5)="Income",INDEX($AB$3:$AF$156,MATCH(BU6,$AD$3:$AD$156,0),5),"")</f>
        <v/>
      </c>
      <c r="BZ6" s="412">
        <f ca="1">IF(OR(CA6="",CA6=0),"",MAX(BZ$5:BZ5)+1)</f>
        <v>1</v>
      </c>
      <c r="CA6" s="316" t="str">
        <f ca="1">IFERROR(INDEX($AJ$38:$AJ$49, ROWS($CA4:CA$4)), IFERROR(INDEX($AN$38:$AN$49, ROWS($CA4:CA$4)-ROWS($AJ$38:$AJ$49)), IFERROR(INDEX($AR$38:$AR$49, ROWS($CA4:CA$4)-ROWS($AJ$38:$AJ$49)-ROWS($AN$38:$AN$49)),IFERROR(INDEX($AV$38:$AV$49, ROWS($CA4:CA$4)-ROWS($AJ$38:$AJ$49)-ROWS($AN$38:$AN$49)-ROWS($AR$38:$AR$49)),IFERROR(INDEX($AZ$38:$AZ$49, ROWS($CA4:CA$4)-ROWS($AJ$38:$AJ$49)-ROWS($AN$38:$AN$49)-ROWS($AR$38:$AR$49)-ROWS($AV$38:$AV$49)),IFERROR(INDEX($BD$38:$BD$49, ROWS($CA4:CA$4)-ROWS($AJ$38:$AJ$49)-ROWS($AN$38:$AN$49)-ROWS($AR$38:$AR$49)-ROWS($AV$38:$AV$49)-ROWS($AZ$38:$AZ$49)),IFERROR(INDEX($BH$38:$BH$49, ROWS($CA4:CA$4)-ROWS($AJ$38:$AJ$49)-ROWS($AN$38:$AN$49)-ROWS($AR$38:$AR$49)-ROWS($AV$38:$AV$49)-ROWS($AZ$38:$AZ$49)-ROWS($BD$38:$BD$49)), "")))))))</f>
        <v>Netflix</v>
      </c>
      <c r="CB6" s="316" t="str">
        <f ca="1">IFERROR(INDEX($CA$6:$CA$90,MATCH(ROW()-ROW($CB$5),$BZ$6:$BZ$90,0)),"")</f>
        <v>Netflix</v>
      </c>
      <c r="CC6" s="316">
        <f ca="1">IF(OR(CD6="",CD6=0),"",MAX(CC$5:CC5)+1)</f>
        <v>1</v>
      </c>
      <c r="CD6" s="316">
        <f ca="1">IFERROR(INDEX($AK$38:$AK$49, ROWS($CD4:CD$4)), IFERROR(INDEX($AO$38:$AO$49, ROWS($CD4:CD$4)-ROWS($AK$38:$AK$49)), IFERROR(INDEX($AS$38:$AS$49, ROWS($CD4:CD$4)-ROWS($AK$38:$AK$49)-ROWS($AO$38:$AO$49)),IFERROR(INDEX($AW$38:$AW$49, ROWS($CD4:CD$4)-ROWS($AK$38:$AK$49)-ROWS($AO$38:$AO$49)-ROWS($AS$38:$AS$49)),IFERROR(INDEX($BA$38:$BA$49, ROWS($CD4:CD$4)-ROWS($AK$38:$AK$49)-ROWS($AO$38:$AO$49)-ROWS($AS$38:$AS$49)-ROWS($AW$38:$AW$49)),IFERROR(INDEX($BE$38:$BE$49, ROWS($CD4:CD$4)-ROWS($AK$38:$AK$49)-ROWS($AO$38:$AO$49)-ROWS($AS$38:$AS$49)-ROWS($AW$38:$AW$49)-ROWS($BA$38:$BA$49)),IFERROR(INDEX($BI$38:$BI$49, ROWS($CD4:CD$4)-ROWS($AK$38:$AK$49)-ROWS($AO$38:$AO$49)-ROWS($AS$38:$AS$49)-ROWS($AW$38:$AW$49)-ROWS($BA$38:$BA$49)-ROWS($BE$38:$BE$49)), "")))))))</f>
        <v>14.95</v>
      </c>
      <c r="CE6" s="316">
        <f ca="1">IFERROR(INDEX($CD$6:$CD$90,MATCH(ROW()-ROW($CE$5),$CC$6:$CC$90,0)),"")</f>
        <v>14.95</v>
      </c>
      <c r="CF6" s="413" t="str">
        <f ca="1">IF(INDEX($AB$3:$AF$156,MATCH(CB6,$AD$3:$AD$156,0),5)="Income",INDEX($AB$3:$AF$156,MATCH(CB6,$AD$3:$AD$156,0),5),"")</f>
        <v/>
      </c>
      <c r="CG6" s="412">
        <f ca="1">IF(OR(CH6="",CH6=0),"",MAX(CG$5:CG5)+1)</f>
        <v>1</v>
      </c>
      <c r="CH6" s="316" t="str">
        <f ca="1">IFERROR(INDEX($AJ$54:$AJ$65, ROWS($CH4:CH$4)), IFERROR(INDEX($AN$54:$AN$65, ROWS($CH4:CH$4)-ROWS($AJ$54:$AJ$65)), IFERROR(INDEX($AR$54:$AR$65, ROWS($CH4:CH$4)-ROWS($AJ$54:$AJ$65)-ROWS($AN$54:$AN$65)),IFERROR(INDEX($AV$54:$AV$65, ROWS($CH4:CH$4)-ROWS($AJ$54:$AJ$65)-ROWS($AN$54:$AN$65)-ROWS($AR$54:$AR$65)),IFERROR(INDEX($AZ$54:$AZ$65, ROWS($CH4:CH$4)-ROWS($AJ$54:$AJ$65)-ROWS($AN$54:$AN$65)-ROWS($AR$54:$AR$65)-ROWS($AV$54:$AV$65)),IFERROR(INDEX($BD$54:$BD$65, ROWS($CH4:CH$4)-ROWS($AJ$54:$AJ$65)-ROWS($AN$54:$AN$65)-ROWS($AR$54:$AR$65)-ROWS($AV$54:$AV$65)-ROWS($AZ$54:$AZ$65)),IFERROR(INDEX($BH$54:$BH$65, ROWS($CH4:CH$4)-ROWS($AJ$54:$AJ$65)-ROWS($AN$54:$AN$65)-ROWS($AR$54:$AR$65)-ROWS($AV$54:$AV$65)-ROWS($AZ$54:$AZ$65)-ROWS($BD$54:$BD$65)), "")))))))</f>
        <v>Groceries</v>
      </c>
      <c r="CI6" s="316" t="str">
        <f ca="1">IFERROR(INDEX($CH$6:$CH$90,MATCH(ROW()-ROW($CI$5),$CG$6:$CG$90,0)),"")</f>
        <v>Groceries</v>
      </c>
      <c r="CJ6" s="316">
        <f ca="1">IF(OR(CK6="",CK6=0),"",MAX(CJ$5:CJ5)+1)</f>
        <v>1</v>
      </c>
      <c r="CK6" s="316">
        <f ca="1">IFERROR(INDEX($AK$54:$AK$65, ROWS($CK4:CK$4)), IFERROR(INDEX($AO$54:$AO$65, ROWS($CK4:CK$4)-ROWS($AK$54:$AK$65)), IFERROR(INDEX($AS$54:$AS$65, ROWS($CK4:CK$4)-ROWS($AK$54:$AK$65)-ROWS($AO$54:$AO$65)),IFERROR(INDEX($AW$54:$AW$65, ROWS($CK4:CK$4)-ROWS($AK$54:$AK$65)-ROWS($AO$54:$AO$65)-ROWS($AS$54:$AS$65)),IFERROR(INDEX($BA$54:$BA$65, ROWS($CK4:CK$4)-ROWS($AK$54:$AK$65)-ROWS($AO$54:$AO$65)-ROWS($AS$54:$AS$65)-ROWS($AW$54:$AW$65)),IFERROR(INDEX($BE$54:$BE$65, ROWS($CK4:CK$4)-ROWS($AK$54:$AK$65)-ROWS($AO$54:$AO$65)-ROWS($AS$54:$AS$65)-ROWS($AW$54:$AW$65)-ROWS($BA$54:$BA$65)),IFERROR(INDEX($BI$54:$BI$65, ROWS($CK4:CK$4)-ROWS($AK$54:$AK$65)-ROWS($AO$54:$AO$65)-ROWS($AS$54:$AS$65)-ROWS($AW$54:$AW$65)-ROWS($BA$54:$BA$65)-ROWS($BE$54:$BE$65)), "")))))))</f>
        <v>125</v>
      </c>
      <c r="CL6" s="316">
        <f ca="1">IFERROR(INDEX($CK$6:$CK$90,MATCH(ROW()-ROW($CL$5),$CJ$6:$CJ$90,0)),"")</f>
        <v>125</v>
      </c>
      <c r="CM6" s="413" t="str">
        <f ca="1">IF(INDEX($AB$3:$AF$156,MATCH(CI6,$AD$3:$AD$156,0),5)="Income",INDEX($AB$3:$AF$156,MATCH(CI6,$AD$3:$AD$156,0),5),"")</f>
        <v/>
      </c>
      <c r="CN6" s="412">
        <f ca="1">IF(OR(CO6="",CO6=0),"",MAX(CN$5:CN5)+1)</f>
        <v>1</v>
      </c>
      <c r="CO6" s="316" t="str">
        <f ca="1">IFERROR(INDEX($AJ$70:$AJ$81, ROWS($CO4:CO$4)), IFERROR(INDEX($AN$70:$AN$81, ROWS($CO4:CO$4)-ROWS($AJ$70:$AJ$81)), IFERROR(INDEX($AR$70:$AR$81, ROWS($CO4:CO$4)-ROWS($AJ$70:$AJ$81)-ROWS($AN$70:$AN$81)),IFERROR(INDEX($AV$70:$AV$81, ROWS($CO4:CO$4)-ROWS($AJ$70:$AJ$81)-ROWS($AN$70:$AN$81)-ROWS($AR$70:$AR$81)),IFERROR(INDEX($AZ$70:$AZ$81, ROWS($CO4:CO$4)-ROWS($AJ$70:$AJ$81)-ROWS($AN$70:$AN$81)-ROWS($AR$70:$AR$81)-ROWS($AV$70:$AV$81)),IFERROR(INDEX($BD$70:$BD$81, ROWS($CO4:CO$4)-ROWS($AJ$70:$AJ$81)-ROWS($AN$70:$AN$81)-ROWS($AR$70:$AR$81)-ROWS($AV$70:$AV$81)-ROWS($AZ$70:$AZ$81)),IFERROR(INDEX($BH$70:$BH$81, ROWS($CO4:CO$4)-ROWS($AJ$70:$AJ$81)-ROWS($AN$70:$AN$81)-ROWS($AR$70:$AR$81)-ROWS($AV$70:$AV$81)-ROWS($AZ$70:$AZ$81)-ROWS($BD$70:$BD$81)), "")))))))</f>
        <v>Boat Loan</v>
      </c>
      <c r="CP6" s="316" t="str">
        <f ca="1">IFERROR(INDEX($CO$6:$CO$90,MATCH(ROW()-ROW($CP$5),$CN$6:$CN$90,0)),"")</f>
        <v>Boat Loan</v>
      </c>
      <c r="CQ6" s="316">
        <f ca="1">IF(OR(CR6="",CR6=0),"",MAX(CQ$5:CQ5)+1)</f>
        <v>1</v>
      </c>
      <c r="CR6" s="316">
        <f ca="1">IFERROR(INDEX($AK$70:$AK$81, ROWS($CR4:CR$4)), IFERROR(INDEX($AO$70:$AO$81, ROWS($CR4:CR$4)-ROWS($AK$70:$AK$81)), IFERROR(INDEX($AS$70:$AS$81, ROWS($CR4:CR$4)-ROWS($AK$70:$AK$81)-ROWS($AO$70:$AO$81)),IFERROR(INDEX($AW$70:$AW$81, ROWS($CR4:CR$4)-ROWS($AK$70:$AK$81)-ROWS($AO$70:$AO$81)-ROWS($AS$70:$AS$81)),IFERROR(INDEX($BA$70:$BA$81, ROWS($CR4:CR$4)-ROWS($AK$70:$AK$81)-ROWS($AO$70:$AO$81)-ROWS($AS$70:$AS$81)-ROWS($AW$70:$AW$81)),IFERROR(INDEX($BE$70:$BE$81, ROWS($CR4:CR$4)-ROWS($AK$70:$AK$81)-ROWS($AO$70:$AO$81)-ROWS($AS$70:$AS$81)-ROWS($AW$70:$AW$81)-ROWS($BA$70:$BA$81)),IFERROR(INDEX($BI$70:$BI$81, ROWS($CR4:CR$4)-ROWS($AK$70:$AK$81)-ROWS($AO$70:$AO$81)-ROWS($AS$70:$AS$81)-ROWS($AW$70:$AW$81)-ROWS($BA$70:$BA$81)-ROWS($BE$70:$BE$81)), "")))))))</f>
        <v>300</v>
      </c>
      <c r="CS6" s="316">
        <f ca="1">IFERROR(INDEX($CR$6:$CR$90,MATCH(ROW()-ROW($CS$5),$CQ$6:$CQ$90,0)),"")</f>
        <v>300</v>
      </c>
      <c r="CT6" s="413" t="str">
        <f ca="1">IF(INDEX($AB$3:$AF$156,MATCH(CP6,$AD$3:$AD$156,0),5)="Income",INDEX($AB$3:$AF$156,MATCH(CP6,$AD$3:$AD$156,0),5),"")</f>
        <v/>
      </c>
      <c r="CU6" s="412" t="str">
        <f>IF(OR(CV6="",CV6=0),"",MAX(CU$5:CU5)+1)</f>
        <v/>
      </c>
      <c r="CV6" s="316">
        <f>IFERROR(INDEX($AJ$86:$AJ$97, ROWS($CV4:CV$4)), IFERROR(INDEX($AN$86:$AN$97, ROWS($CV4:CV$4)-ROWS($AJ$86:$AJ$97)), ""))</f>
        <v>0</v>
      </c>
      <c r="CW6" s="316" t="str">
        <f>IFERROR(INDEX($CV$6:$CV$90,MATCH(ROW()-ROW($CW$5),$CU$6:$CU$90,0)),"")</f>
        <v/>
      </c>
      <c r="CX6" s="316" t="str">
        <f>IF(OR(CY6="",CY6=0),"",MAX(CX$5:CX5)+1)</f>
        <v/>
      </c>
      <c r="CY6" s="316">
        <f>IFERROR(INDEX($AK$86:$AK$97, ROWS($CY4:CY$4)), IFERROR(INDEX($AO$86:$AO$97, ROWS($CY4:CY$4)-ROWS($AK$86:$AK$97)), ""))</f>
        <v>0</v>
      </c>
      <c r="CZ6" s="316" t="str">
        <f>IFERROR(INDEX($CY$6:$CY$90,MATCH(ROW()-ROW($CZ$5),$CX$6:$CX$90,0)),"")</f>
        <v/>
      </c>
      <c r="DA6" s="413" t="str">
        <f>IF(INDEX($AB$3:$AF$156,MATCH(CW6,$AD$3:$AD$156,0),5)="Income",INDEX($AB$3:$AF$156,MATCH(CW6,$AD$3:$AD$156,0),5),"")</f>
        <v/>
      </c>
      <c r="DC6" s="438">
        <f ca="1">IF(OR(DD6="",DD6=0),"",MAX(DC$5:DC5)+1)</f>
        <v>1</v>
      </c>
      <c r="DD6" s="434" t="str">
        <f ca="1">IF(BN6="","",IF(NOT(BR6="Income"),BN6,""))</f>
        <v>Bank Loan 1</v>
      </c>
      <c r="DE6" s="413">
        <f ca="1">IF(BQ6="","",IF(NOT(BR6="Income"),BQ6,""))</f>
        <v>120</v>
      </c>
      <c r="DF6" s="438" t="str">
        <f ca="1">IF(OR(DG6="",DG6=0),"",MAX(DF$5:DF5)+1)</f>
        <v/>
      </c>
      <c r="DG6" s="412" t="str">
        <f ca="1">IF(BN6="","",IF(BR6="Income",BN6,""))</f>
        <v/>
      </c>
      <c r="DH6" s="413" t="str">
        <f ca="1">IF(BN6="","",IF(BR6="Income",BQ6,""))</f>
        <v/>
      </c>
      <c r="DI6" s="412" t="str">
        <f ca="1">IFERROR(INDEX($DD$6:$DD$23,MATCH(ROW()-ROW($DI$5),$DC$6:$DC$23,0)),"")</f>
        <v>Bank Loan 1</v>
      </c>
      <c r="DJ6" s="413">
        <f ca="1">IFERROR(INDEX($DE$6:$DE$23,MATCH(ROW()-ROW($DI$5),$DC$6:$DC$23,0)),"")</f>
        <v>120</v>
      </c>
      <c r="DK6" s="412" t="str">
        <f ca="1">IFERROR(INDEX($DG$6:$DG$23,MATCH(ROW()-ROW($DK$5),$DF$6:$DF$23,0)),"")</f>
        <v/>
      </c>
      <c r="DL6" s="413" t="str">
        <f ca="1">IFERROR(INDEX($DH$6:$DH$23,MATCH(ROW()-ROW($DK$5),$DF$6:$DF$23,0)),"")</f>
        <v/>
      </c>
      <c r="DN6" s="425" t="str">
        <f ca="1">IF(DI6="","",CONCATENATE(DI6," - ",DJ6))</f>
        <v>Bank Loan 1 - 120</v>
      </c>
      <c r="DO6" s="295" t="str">
        <f ca="1">IF(DI7="","",CONCATENATE(DI7," - ",DJ7))</f>
        <v>Mortgage - 800</v>
      </c>
      <c r="DP6" s="295" t="str">
        <f ca="1">IF(DI8="","",CONCATENATE(DI8," - ",DJ8))</f>
        <v/>
      </c>
      <c r="DQ6" s="440" t="str">
        <f ca="1">IF(DK6="","",CONCATENATE(DK6," - ",DL6))</f>
        <v/>
      </c>
      <c r="DR6" s="441" t="str">
        <f ca="1">IF(DK7="","",CONCATENATE(DK7," - ",DL7))</f>
        <v/>
      </c>
      <c r="DS6" s="442" t="str">
        <f ca="1">IF(DK8="","",CONCATENATE(DK8," - ",DL8))</f>
        <v/>
      </c>
    </row>
    <row r="7" spans="1:123" s="292" customFormat="1" ht="15" customHeight="1" x14ac:dyDescent="0.3">
      <c r="A7" s="1183"/>
      <c r="B7" s="1182"/>
      <c r="C7" s="1183"/>
      <c r="D7" s="1182"/>
      <c r="E7" s="1183"/>
      <c r="F7" s="1182"/>
      <c r="G7" s="1183"/>
      <c r="H7" s="1182"/>
      <c r="I7" s="1183"/>
      <c r="J7" s="1182"/>
      <c r="K7" s="1183"/>
      <c r="L7" s="1182"/>
      <c r="M7" s="1183"/>
      <c r="N7" s="1182"/>
      <c r="P7" s="295" t="str">
        <f t="shared" ca="1" si="1"/>
        <v/>
      </c>
      <c r="Q7" s="295" t="str">
        <f t="shared" ca="1" si="0"/>
        <v/>
      </c>
      <c r="R7" s="295" t="str">
        <f t="shared" ca="1" si="0"/>
        <v/>
      </c>
      <c r="S7" s="296" t="str">
        <f t="shared" ca="1" si="0"/>
        <v/>
      </c>
      <c r="T7" s="295" t="str">
        <f t="shared" ca="1" si="0"/>
        <v/>
      </c>
      <c r="U7" s="295" t="str">
        <f t="shared" ca="1" si="0"/>
        <v/>
      </c>
      <c r="V7" s="1158" t="s">
        <v>507</v>
      </c>
      <c r="W7" s="1159"/>
      <c r="X7" s="445">
        <f ca="1">IF(DS12="",0,DS12)</f>
        <v>0</v>
      </c>
      <c r="Y7"/>
      <c r="AB7" s="299"/>
      <c r="AC7" s="358">
        <f>IF('Data Entry'!B13="","",'Data Entry'!B13)</f>
        <v>24</v>
      </c>
      <c r="AD7" s="356" t="str">
        <f>IF('Data Entry'!A13="","",'Data Entry'!A13)</f>
        <v>Auto Insurance</v>
      </c>
      <c r="AE7" s="363">
        <f>IF('Data Entry'!C13="","",'Data Entry'!C13)</f>
        <v>180</v>
      </c>
      <c r="AF7" s="402" t="str">
        <f>IF('Data Entry'!E13="","",'Data Entry'!E13)</f>
        <v>Monthly</v>
      </c>
      <c r="AG7" s="300"/>
      <c r="AH7"/>
      <c r="AI7" s="304">
        <f t="shared" ref="AI7:AI17" ca="1" si="23">IFERROR(MATCH($AI$4,OFFSET($AC$1,AI6,,1000),0)+AI6,"")</f>
        <v>16</v>
      </c>
      <c r="AJ7" s="305" t="str">
        <f t="shared" ca="1" si="2"/>
        <v/>
      </c>
      <c r="AK7" s="306" t="str">
        <f t="shared" ca="1" si="3"/>
        <v/>
      </c>
      <c r="AL7" s="307" t="str">
        <f t="shared" ca="1" si="4"/>
        <v/>
      </c>
      <c r="AM7" s="304">
        <f t="shared" ref="AM7:AM17" ca="1" si="24">IFERROR(MATCH($AM$4,OFFSET($AC$1,AM6,,1000),0)+AM6,"")</f>
        <v>16</v>
      </c>
      <c r="AN7" s="305" t="str">
        <f t="shared" ca="1" si="5"/>
        <v/>
      </c>
      <c r="AO7" s="306" t="str">
        <f t="shared" ca="1" si="6"/>
        <v/>
      </c>
      <c r="AP7" s="307" t="str">
        <f t="shared" ca="1" si="7"/>
        <v/>
      </c>
      <c r="AQ7" s="304">
        <f t="shared" ref="AQ7:AQ17" ca="1" si="25">IFERROR(MATCH($AQ$4,OFFSET($AC$1,AQ6,,1000),0)+AQ6,"")</f>
        <v>16</v>
      </c>
      <c r="AR7" s="305" t="str">
        <f t="shared" ca="1" si="8"/>
        <v/>
      </c>
      <c r="AS7" s="306" t="str">
        <f t="shared" ca="1" si="9"/>
        <v/>
      </c>
      <c r="AT7" s="307" t="str">
        <f t="shared" ca="1" si="10"/>
        <v/>
      </c>
      <c r="AU7" s="304">
        <f t="shared" ref="AU7:AU17" ca="1" si="26">IFERROR(MATCH($AU$4,OFFSET($AC$1,AU6,,1000),0)+AU6,"")</f>
        <v>16</v>
      </c>
      <c r="AV7" s="305" t="str">
        <f t="shared" ca="1" si="11"/>
        <v/>
      </c>
      <c r="AW7" s="306" t="str">
        <f t="shared" ca="1" si="12"/>
        <v/>
      </c>
      <c r="AX7" s="307" t="str">
        <f t="shared" ca="1" si="13"/>
        <v/>
      </c>
      <c r="AY7" s="304">
        <f t="shared" ref="AY7:AY17" ca="1" si="27">IFERROR(MATCH($AY$4,OFFSET($AC$1,AY6,,1000),0)+AY6,"")</f>
        <v>51</v>
      </c>
      <c r="AZ7" s="305" t="str">
        <f t="shared" ca="1" si="14"/>
        <v>Mortgage</v>
      </c>
      <c r="BA7" s="306">
        <f t="shared" ca="1" si="15"/>
        <v>800</v>
      </c>
      <c r="BB7" s="307">
        <f t="shared" ca="1" si="16"/>
        <v>110000</v>
      </c>
      <c r="BC7" s="304" t="str">
        <f t="shared" ref="BC7:BC17" ca="1" si="28">IFERROR(MATCH($BC$4,OFFSET($AC$1,BC6,,1000),0)+BC6,"")</f>
        <v/>
      </c>
      <c r="BD7" s="305" t="str">
        <f t="shared" ca="1" si="17"/>
        <v/>
      </c>
      <c r="BE7" s="306" t="str">
        <f t="shared" ca="1" si="18"/>
        <v/>
      </c>
      <c r="BF7" s="307" t="str">
        <f t="shared" ca="1" si="19"/>
        <v/>
      </c>
      <c r="BG7" s="304" t="str">
        <f t="shared" ref="BG7:BG17" ca="1" si="29">IFERROR(MATCH($BG$4,OFFSET($AC$1,BG6,,1000),0)+BG6,"")</f>
        <v/>
      </c>
      <c r="BH7" s="305" t="str">
        <f t="shared" ca="1" si="20"/>
        <v/>
      </c>
      <c r="BI7" s="306" t="str">
        <f t="shared" ca="1" si="21"/>
        <v/>
      </c>
      <c r="BJ7" s="307" t="str">
        <f t="shared" ca="1" si="22"/>
        <v/>
      </c>
      <c r="BL7" s="412" t="str">
        <f ca="1">IF(OR(BM7="",BM7=0),"",MAX(BL$5:BL6)+1)</f>
        <v/>
      </c>
      <c r="BM7" s="316" t="str">
        <f ca="1">IFERROR(INDEX($AJ$6:$AJ$17, ROWS(BM$4:$BM5)), IFERROR(INDEX($AN$6:$AN$17, ROWS(BM$4:$BM5)-ROWS($AJ$6:$AJ$17)), IFERROR(INDEX($AR$6:$AR$17, ROWS(BM$4:$BM5)-ROWS($AJ$6:$AJ$17)-ROWS($AN$6:$AN$17)),IFERROR(INDEX($AV$6:$AV$17, ROWS(BM$4:$BM5)-ROWS($AJ$6:$AJ$17)-ROWS($AN$6:$AN$17)-ROWS($AR$6:$AR$17)),IFERROR(INDEX($AZ$6:$AZ$17, ROWS(BM$4:$BM5)-ROWS($AJ$6:$AJ$17)-ROWS($AN$6:$AN$17)-ROWS($AR$6:$AR$17)-ROWS($AV$6:$AV$17)),IFERROR(INDEX($BD$6:$BD$17, ROWS(BM$4:$BM5)-ROWS($AJ$6:$AJ$17)-ROWS($AN$6:$AN$17)-ROWS($AR$6:$AR$17)-ROWS($AV$6:$AV$17)-ROWS($AZ$6:$AZ$17)),IFERROR(INDEX($BH$6:$BH$17, ROWS(BM$4:$BM5)-ROWS($AJ$6:$AJ$17)-ROWS($AN$6:$AN$17)-ROWS($AR$6:$AR$17)-ROWS($AV$6:$AV$17)-ROWS($AZ$6:$AZ$17)-ROWS($BD$6:$BD$17)), "")))))))</f>
        <v/>
      </c>
      <c r="BN7" s="316" t="str">
        <f t="shared" ref="BN7:BN70" ca="1" si="30">IFERROR(INDEX($BM$6:$BM$90,MATCH(ROW()-ROW($BN$5),$BL$6:$BL$90,0)),"")</f>
        <v>Mortgage</v>
      </c>
      <c r="BO7" s="316" t="str">
        <f ca="1">IF(OR(BP7="",BP7=0),"",MAX(BO$5:BO6)+1)</f>
        <v/>
      </c>
      <c r="BP7" s="316" t="str">
        <f ca="1">IFERROR(INDEX($AK$6:$AK$17, ROWS($BP$4:BP5)), IFERROR(INDEX($AO$6:$AO$17, ROWS($BP$4:BP5)-ROWS($AK$6:$AK$17)), IFERROR(INDEX($AS$6:$AS$17, ROWS($BP$4:BP5)-ROWS($AK$6:$AK$17)-ROWS($AO$6:$AO$17)),IFERROR(INDEX($AW$6:$AW$17, ROWS($BP$4:BP5)-ROWS($AK$6:$AK$17)-ROWS($AO$6:$AO$17)-ROWS($AS$6:$AS$17)),IFERROR(INDEX($BA$6:$BA$17, ROWS($BP$4:BP5)-ROWS($AK$6:$AK$17)-ROWS($AO$6:$AO$17)-ROWS($AS$6:$AS$17)-ROWS($AW$6:$AW$17)),IFERROR(INDEX($BE$6:$BE$17, ROWS($BP$4:BP5)-ROWS($AK$6:$AK$17)-ROWS($AO$6:$AO$17)-ROWS($AS$6:$AS$17)-ROWS($AW$6:$AW$17)-ROWS($BA$6:$BA$17)),IFERROR(INDEX($BI$6:$BI$17, ROWS($BP$4:BP5)-ROWS($AK$6:$AK$17)-ROWS($AO$6:$AO$17)-ROWS($AS$6:$AS$17)-ROWS($AW$6:$AW$17)-ROWS($BA$6:$BA$17)-ROWS($BE$6:$BE$17)), "")))))))</f>
        <v/>
      </c>
      <c r="BQ7" s="316">
        <f t="shared" ref="BQ7:BQ70" ca="1" si="31">IFERROR(INDEX($BP$6:$BP$90,MATCH(ROW()-ROW($BQ$5),$BO$6:$BO$90,0)),"")</f>
        <v>800</v>
      </c>
      <c r="BR7" s="413" t="str">
        <f t="shared" ref="BR7:BR70" ca="1" si="32">IF(INDEX($AB$3:$AF$156,MATCH(BN7,$AD$3:$AD$156,0),5)="Income",INDEX($AB$3:$AF$156,MATCH(BN7,$AD$3:$AD$156,0),5),"")</f>
        <v/>
      </c>
      <c r="BS7" s="412" t="str">
        <f ca="1">IF(OR(BT7="",BT7=0),"",MAX(BS$5:BS6)+1)</f>
        <v/>
      </c>
      <c r="BT7" s="316" t="str">
        <f ca="1">IFERROR(INDEX($AJ$22:$AJ$33, ROWS($BT$4:BT5)), IFERROR(INDEX($AN$22:$AN$33, ROWS($BT$4:BT5)-ROWS($AJ$22:$AJ$33)), IFERROR(INDEX($AR$22:$AR$33, ROWS($BT$4:BT5)-ROWS($AJ$22:$AJ$33)-ROWS($AN$22:$AN$33)),IFERROR(INDEX($AV$22:$AV$33, ROWS($BT$4:BT5)-ROWS($AJ$22:$AJ$33)-ROWS($AN$22:$AN$33)-ROWS($AR$22:$AR$33)),IFERROR(INDEX($AZ$22:$AZ$33, ROWS($BT$4:BT5)-ROWS($AJ$22:$AJ$33)-ROWS($AN$22:$AN$33)-ROWS($AR$22:$AR$33)-ROWS($AV$22:$AV$33)),IFERROR(INDEX($BD$22:$BD$33, ROWS($BT$4:BT5)-ROWS($AJ$22:$AJ$33)-ROWS($AN$22:$AN$33)-ROWS($AR$22:$AR$33)-ROWS($AV$22:$AV$33)-ROWS($AZ$22:$AZ$33)),IFERROR(INDEX($BH$22:$BH$33, ROWS($BT$4:BT5)-ROWS($AJ$22:$AJ$33)-ROWS($AN$22:$AN$33)-ROWS($AR$22:$AR$33)-ROWS($AV$22:$AV$33)-ROWS($AZ$22:$AZ$33)-ROWS($BD$22:$BD$33)), "")))))))</f>
        <v/>
      </c>
      <c r="BU7" s="316" t="str">
        <f t="shared" ref="BU7:BU70" ca="1" si="33">IFERROR(INDEX($BT$6:$BT$90,MATCH(ROW()-ROW($BU$5),$BS$6:$BS$90,0)),"")</f>
        <v>Internet</v>
      </c>
      <c r="BV7" s="316" t="str">
        <f ca="1">IF(OR(BW7="",BW7=0),"",MAX(BV$5:BV6)+1)</f>
        <v/>
      </c>
      <c r="BW7" s="316" t="str">
        <f ca="1">IFERROR(INDEX($AK$22:$AK$33, ROWS($BW$4:BW5)), IFERROR(INDEX($AO$22:$AO$33, ROWS($BW$4:BW5)-ROWS($AK$22:$AK$33)), IFERROR(INDEX($AS$22:$AS$33, ROWS($BW$4:BW5)-ROWS($AK$22:$AK$33)-ROWS($AO$22:$AO$33)),IFERROR(INDEX($AW$22:$AW$33, ROWS($BW$4:BW5)-ROWS($AK$22:$AK$33)-ROWS($AO$22:$AO$33)-ROWS($AS$22:$AS$33)),IFERROR(INDEX($BA$22:$BA$33, ROWS($BW$4:BW5)-ROWS($AK$22:$AK$33)-ROWS($AO$22:$AO$33)-ROWS($AS$22:$AS$33)-ROWS($AW$22:$AW$33)),IFERROR(INDEX($BE$22:$BE$33, ROWS($BW$4:BW5)-ROWS($AK$22:$AK$33)-ROWS($AO$22:$AO$33)-ROWS($AS$22:$AS$33)-ROWS($AW$22:$AW$33)-ROWS($BA$22:$BA$33)),IFERROR(INDEX($BI$22:$BI$33, ROWS($BW$4:BW5)-ROWS($AK$22:$AK$33)-ROWS($AO$22:$AO$33)-ROWS($AS$22:$AS$33)-ROWS($AW$22:$AW$33)-ROWS($BA$22:$BA$33)-ROWS($BE$22:$BE$33)), "")))))))</f>
        <v/>
      </c>
      <c r="BX7" s="316">
        <f t="shared" ref="BX7:BX70" ca="1" si="34">IFERROR(INDEX($BW$6:$BW$90,MATCH(ROW()-ROW($BX$5),$BV$6:$BV$90,0)),"")</f>
        <v>100</v>
      </c>
      <c r="BY7" s="413" t="str">
        <f t="shared" ref="BY7:BY70" ca="1" si="35">IF(INDEX($AB$3:$AF$156,MATCH(BU7,$AD$3:$AD$156,0),5)="Income",INDEX($AB$3:$AF$156,MATCH(BU7,$AD$3:$AD$156,0),5),"")</f>
        <v/>
      </c>
      <c r="BZ7" s="412">
        <f ca="1">IF(OR(CA7="",CA7=0),"",MAX(BZ$5:BZ6)+1)</f>
        <v>2</v>
      </c>
      <c r="CA7" s="316" t="str">
        <f ca="1">IFERROR(INDEX($AJ$38:$AJ$49, ROWS($CA$4:CA5)), IFERROR(INDEX($AN$38:$AN$49, ROWS($CA$4:CA5)-ROWS($AJ$38:$AJ$49)), IFERROR(INDEX($AR$38:$AR$49, ROWS($CA$4:CA5)-ROWS($AJ$38:$AJ$49)-ROWS($AN$38:$AN$49)),IFERROR(INDEX($AV$38:$AV$49, ROWS($CA$4:CA5)-ROWS($AJ$38:$AJ$49)-ROWS($AN$38:$AN$49)-ROWS($AR$38:$AR$49)),IFERROR(INDEX($AZ$38:$AZ$49, ROWS($CA$4:CA5)-ROWS($AJ$38:$AJ$49)-ROWS($AN$38:$AN$49)-ROWS($AR$38:$AR$49)-ROWS($AV$38:$AV$49)),IFERROR(INDEX($BD$38:$BD$49, ROWS($CA$4:CA5)-ROWS($AJ$38:$AJ$49)-ROWS($AN$38:$AN$49)-ROWS($AR$38:$AR$49)-ROWS($AV$38:$AV$49)-ROWS($AZ$38:$AZ$49)),IFERROR(INDEX($BH$38:$BH$49, ROWS($CA$4:CA5)-ROWS($AJ$38:$AJ$49)-ROWS($AN$38:$AN$49)-ROWS($AR$38:$AR$49)-ROWS($AV$38:$AV$49)-ROWS($AZ$38:$AZ$49)-ROWS($BD$38:$BD$49)), "")))))))</f>
        <v>Groceries</v>
      </c>
      <c r="CB7" s="316" t="str">
        <f t="shared" ref="CB7:CB70" ca="1" si="36">IFERROR(INDEX($CA$6:$CA$90,MATCH(ROW()-ROW($CB$5),$BZ$6:$BZ$90,0)),"")</f>
        <v>Groceries</v>
      </c>
      <c r="CC7" s="316">
        <f ca="1">IF(OR(CD7="",CD7=0),"",MAX(CC$5:CC6)+1)</f>
        <v>2</v>
      </c>
      <c r="CD7" s="316">
        <f ca="1">IFERROR(INDEX($AK$38:$AK$49, ROWS($CD$4:CD5)), IFERROR(INDEX($AO$38:$AO$49, ROWS($CD$4:CD5)-ROWS($AK$38:$AK$49)), IFERROR(INDEX($AS$38:$AS$49, ROWS($CD$4:CD5)-ROWS($AK$38:$AK$49)-ROWS($AO$38:$AO$49)),IFERROR(INDEX($AW$38:$AW$49, ROWS($CD$4:CD5)-ROWS($AK$38:$AK$49)-ROWS($AO$38:$AO$49)-ROWS($AS$38:$AS$49)),IFERROR(INDEX($BA$38:$BA$49, ROWS($CD$4:CD5)-ROWS($AK$38:$AK$49)-ROWS($AO$38:$AO$49)-ROWS($AS$38:$AS$49)-ROWS($AW$38:$AW$49)),IFERROR(INDEX($BE$38:$BE$49, ROWS($CD$4:CD5)-ROWS($AK$38:$AK$49)-ROWS($AO$38:$AO$49)-ROWS($AS$38:$AS$49)-ROWS($AW$38:$AW$49)-ROWS($BA$38:$BA$49)),IFERROR(INDEX($BI$38:$BI$49, ROWS($CD$4:CD5)-ROWS($AK$38:$AK$49)-ROWS($AO$38:$AO$49)-ROWS($AS$38:$AS$49)-ROWS($AW$38:$AW$49)-ROWS($BA$38:$BA$49)-ROWS($BE$38:$BE$49)), "")))))))</f>
        <v>125</v>
      </c>
      <c r="CE7" s="316">
        <f t="shared" ref="CE7:CE70" ca="1" si="37">IFERROR(INDEX($CD$6:$CD$90,MATCH(ROW()-ROW($CE$5),$CC$6:$CC$90,0)),"")</f>
        <v>125</v>
      </c>
      <c r="CF7" s="413" t="str">
        <f t="shared" ref="CF7:CF70" ca="1" si="38">IF(INDEX($AB$3:$AF$156,MATCH(CB7,$AD$3:$AD$156,0),5)="Income",INDEX($AB$3:$AF$156,MATCH(CB7,$AD$3:$AD$156,0),5),"")</f>
        <v/>
      </c>
      <c r="CG7" s="412" t="str">
        <f ca="1">IF(OR(CH7="",CH7=0),"",MAX(CG$5:CG6)+1)</f>
        <v/>
      </c>
      <c r="CH7" s="316" t="str">
        <f ca="1">IFERROR(INDEX($AJ$54:$AJ$65, ROWS($CH$4:CH5)), IFERROR(INDEX($AN$54:$AN$65, ROWS($CH$4:CH5)-ROWS($AJ$54:$AJ$65)), IFERROR(INDEX($AR$54:$AR$65, ROWS($CH$4:CH5)-ROWS($AJ$54:$AJ$65)-ROWS($AN$54:$AN$65)),IFERROR(INDEX($AV$54:$AV$65, ROWS($CH$4:CH5)-ROWS($AJ$54:$AJ$65)-ROWS($AN$54:$AN$65)-ROWS($AR$54:$AR$65)),IFERROR(INDEX($AZ$54:$AZ$65, ROWS($CH$4:CH5)-ROWS($AJ$54:$AJ$65)-ROWS($AN$54:$AN$65)-ROWS($AR$54:$AR$65)-ROWS($AV$54:$AV$65)),IFERROR(INDEX($BD$54:$BD$65, ROWS($CH$4:CH5)-ROWS($AJ$54:$AJ$65)-ROWS($AN$54:$AN$65)-ROWS($AR$54:$AR$65)-ROWS($AV$54:$AV$65)-ROWS($AZ$54:$AZ$65)),IFERROR(INDEX($BH$54:$BH$65, ROWS($CH$4:CH5)-ROWS($AJ$54:$AJ$65)-ROWS($AN$54:$AN$65)-ROWS($AR$54:$AR$65)-ROWS($AV$54:$AV$65)-ROWS($AZ$54:$AZ$65)-ROWS($BD$54:$BD$65)), "")))))))</f>
        <v/>
      </c>
      <c r="CI7" s="316" t="str">
        <f t="shared" ref="CI7:CI70" ca="1" si="39">IFERROR(INDEX($CH$6:$CH$90,MATCH(ROW()-ROW($CI$5),$CG$6:$CG$90,0)),"")</f>
        <v>Paycheck 2</v>
      </c>
      <c r="CJ7" s="316" t="str">
        <f ca="1">IF(OR(CK7="",CK7=0),"",MAX(CJ$5:CJ6)+1)</f>
        <v/>
      </c>
      <c r="CK7" s="316" t="str">
        <f ca="1">IFERROR(INDEX($AK$54:$AK$65, ROWS($CK$4:CK5)), IFERROR(INDEX($AO$54:$AO$65, ROWS($CK$4:CK5)-ROWS($AK$54:$AK$65)), IFERROR(INDEX($AS$54:$AS$65, ROWS($CK$4:CK5)-ROWS($AK$54:$AK$65)-ROWS($AO$54:$AO$65)),IFERROR(INDEX($AW$54:$AW$65, ROWS($CK$4:CK5)-ROWS($AK$54:$AK$65)-ROWS($AO$54:$AO$65)-ROWS($AS$54:$AS$65)),IFERROR(INDEX($BA$54:$BA$65, ROWS($CK$4:CK5)-ROWS($AK$54:$AK$65)-ROWS($AO$54:$AO$65)-ROWS($AS$54:$AS$65)-ROWS($AW$54:$AW$65)),IFERROR(INDEX($BE$54:$BE$65, ROWS($CK$4:CK5)-ROWS($AK$54:$AK$65)-ROWS($AO$54:$AO$65)-ROWS($AS$54:$AS$65)-ROWS($AW$54:$AW$65)-ROWS($BA$54:$BA$65)),IFERROR(INDEX($BI$54:$BI$65, ROWS($CK$4:CK5)-ROWS($AK$54:$AK$65)-ROWS($AO$54:$AO$65)-ROWS($AS$54:$AS$65)-ROWS($AW$54:$AW$65)-ROWS($BA$54:$BA$65)-ROWS($BE$54:$BE$65)), "")))))))</f>
        <v/>
      </c>
      <c r="CL7" s="316">
        <f t="shared" ref="CL7:CL70" ca="1" si="40">IFERROR(INDEX($CK$6:$CK$90,MATCH(ROW()-ROW($CL$5),$CJ$6:$CJ$90,0)),"")</f>
        <v>400</v>
      </c>
      <c r="CM7" s="413" t="str">
        <f t="shared" ref="CM7:CM70" ca="1" si="41">IF(INDEX($AB$3:$AF$156,MATCH(CI7,$AD$3:$AD$156,0),5)="Income",INDEX($AB$3:$AF$156,MATCH(CI7,$AD$3:$AD$156,0),5),"")</f>
        <v>Income</v>
      </c>
      <c r="CN7" s="412">
        <f ca="1">IF(OR(CO7="",CO7=0),"",MAX(CN$5:CN6)+1)</f>
        <v>2</v>
      </c>
      <c r="CO7" s="316" t="str">
        <f ca="1">IFERROR(INDEX($AJ$70:$AJ$81, ROWS($CO$4:CO5)), IFERROR(INDEX($AN$70:$AN$81, ROWS($CO$4:CO5)-ROWS($AJ$70:$AJ$81)), IFERROR(INDEX($AR$70:$AR$81, ROWS($CO$4:CO5)-ROWS($AJ$70:$AJ$81)-ROWS($AN$70:$AN$81)),IFERROR(INDEX($AV$70:$AV$81, ROWS($CO$4:CO5)-ROWS($AJ$70:$AJ$81)-ROWS($AN$70:$AN$81)-ROWS($AR$70:$AR$81)),IFERROR(INDEX($AZ$70:$AZ$81, ROWS($CO$4:CO5)-ROWS($AJ$70:$AJ$81)-ROWS($AN$70:$AN$81)-ROWS($AR$70:$AR$81)-ROWS($AV$70:$AV$81)),IFERROR(INDEX($BD$70:$BD$81, ROWS($CO$4:CO5)-ROWS($AJ$70:$AJ$81)-ROWS($AN$70:$AN$81)-ROWS($AR$70:$AR$81)-ROWS($AV$70:$AV$81)-ROWS($AZ$70:$AZ$81)),IFERROR(INDEX($BH$70:$BH$81, ROWS($CO$4:CO5)-ROWS($AJ$70:$AJ$81)-ROWS($AN$70:$AN$81)-ROWS($AR$70:$AR$81)-ROWS($AV$70:$AV$81)-ROWS($AZ$70:$AZ$81)-ROWS($BD$70:$BD$81)), "")))))))</f>
        <v>Investment 2</v>
      </c>
      <c r="CP7" s="316" t="str">
        <f t="shared" ref="CP7:CP70" ca="1" si="42">IFERROR(INDEX($CO$6:$CO$90,MATCH(ROW()-ROW($CP$5),$CN$6:$CN$90,0)),"")</f>
        <v>Investment 2</v>
      </c>
      <c r="CQ7" s="316">
        <f ca="1">IF(OR(CR7="",CR7=0),"",MAX(CQ$5:CQ6)+1)</f>
        <v>2</v>
      </c>
      <c r="CR7" s="316">
        <f ca="1">IFERROR(INDEX($AK$70:$AK$81, ROWS($CR$4:CR5)), IFERROR(INDEX($AO$70:$AO$81, ROWS($CR$4:CR5)-ROWS($AK$70:$AK$81)), IFERROR(INDEX($AS$70:$AS$81, ROWS($CR$4:CR5)-ROWS($AK$70:$AK$81)-ROWS($AO$70:$AO$81)),IFERROR(INDEX($AW$70:$AW$81, ROWS($CR$4:CR5)-ROWS($AK$70:$AK$81)-ROWS($AO$70:$AO$81)-ROWS($AS$70:$AS$81)),IFERROR(INDEX($BA$70:$BA$81, ROWS($CR$4:CR5)-ROWS($AK$70:$AK$81)-ROWS($AO$70:$AO$81)-ROWS($AS$70:$AS$81)-ROWS($AW$70:$AW$81)),IFERROR(INDEX($BE$70:$BE$81, ROWS($CR$4:CR5)-ROWS($AK$70:$AK$81)-ROWS($AO$70:$AO$81)-ROWS($AS$70:$AS$81)-ROWS($AW$70:$AW$81)-ROWS($BA$70:$BA$81)),IFERROR(INDEX($BI$70:$BI$81, ROWS($CR$4:CR5)-ROWS($AK$70:$AK$81)-ROWS($AO$70:$AO$81)-ROWS($AS$70:$AS$81)-ROWS($AW$70:$AW$81)-ROWS($BA$70:$BA$81)-ROWS($BE$70:$BE$81)), "")))))))</f>
        <v>1200</v>
      </c>
      <c r="CS7" s="316">
        <f t="shared" ref="CS7:CS70" ca="1" si="43">IFERROR(INDEX($CR$6:$CR$90,MATCH(ROW()-ROW($CS$5),$CQ$6:$CQ$90,0)),"")</f>
        <v>1200</v>
      </c>
      <c r="CT7" s="413" t="str">
        <f t="shared" ref="CT7:CT70" ca="1" si="44">IF(INDEX($AB$3:$AF$156,MATCH(CP7,$AD$3:$AD$156,0),5)="Income",INDEX($AB$3:$AF$156,MATCH(CP7,$AD$3:$AD$156,0),5),"")</f>
        <v>Income</v>
      </c>
      <c r="CU7" s="412" t="str">
        <f>IF(OR(CV7="",CV7=0),"",MAX(CU$5:CU6)+1)</f>
        <v/>
      </c>
      <c r="CV7" s="316">
        <f>IFERROR(INDEX($AJ$86:$AJ$97, ROWS($CV$4:CV5)), IFERROR(INDEX($AN$86:$AN$97, ROWS($CV$4:CV5)-ROWS($AJ$86:$AJ$97)), ""))</f>
        <v>0</v>
      </c>
      <c r="CW7" s="316" t="str">
        <f t="shared" ref="CW7:CW70" si="45">IFERROR(INDEX($CV$6:$CV$90,MATCH(ROW()-ROW($CW$5),$CU$6:$CU$90,0)),"")</f>
        <v/>
      </c>
      <c r="CX7" s="316" t="str">
        <f>IF(OR(CY7="",CY7=0),"",MAX(CX$5:CX6)+1)</f>
        <v/>
      </c>
      <c r="CY7" s="316">
        <f>IFERROR(INDEX($AK$86:$AK$97, ROWS($CY$4:CY5)), IFERROR(INDEX($AO$86:$AO$97, ROWS($CY$4:CY5)-ROWS($AK$86:$AK$97)), ""))</f>
        <v>0</v>
      </c>
      <c r="CZ7" s="316" t="str">
        <f t="shared" ref="CZ7:CZ70" si="46">IFERROR(INDEX($CY$6:$CY$90,MATCH(ROW()-ROW($CZ$5),$CX$6:$CX$90,0)),"")</f>
        <v/>
      </c>
      <c r="DA7" s="413" t="str">
        <f t="shared" ref="DA7:DA70" si="47">IF(INDEX($AB$3:$AF$156,MATCH(CW7,$AD$3:$AD$156,0),5)="Income",INDEX($AB$3:$AF$156,MATCH(CW7,$AD$3:$AD$156,0),5),"")</f>
        <v/>
      </c>
      <c r="DC7" s="438">
        <f ca="1">IF(OR(DD7="",DD7=0),"",MAX(DC$5:DC6)+1)</f>
        <v>2</v>
      </c>
      <c r="DD7" s="434" t="str">
        <f t="shared" ref="DD7:DD23" ca="1" si="48">IF(BN7="","",IF(NOT(BR7="Income"),BN7,""))</f>
        <v>Mortgage</v>
      </c>
      <c r="DE7" s="413">
        <f t="shared" ref="DE7:DE23" ca="1" si="49">IF(BQ7="","",IF(NOT(BR7="Income"),BQ7,""))</f>
        <v>800</v>
      </c>
      <c r="DF7" s="431" t="str">
        <f ca="1">IF(OR(DG7="",DG7=0),"",MAX(DF$5:DF6)+1)</f>
        <v/>
      </c>
      <c r="DG7" s="412" t="str">
        <f t="shared" ref="DG7:DG23" ca="1" si="50">IF(BN7="","",IF(BR7="Income",BN7,""))</f>
        <v/>
      </c>
      <c r="DH7" s="413" t="str">
        <f t="shared" ref="DH7:DH23" ca="1" si="51">IF(BN7="","",IF(BR7="Income",BQ7,""))</f>
        <v/>
      </c>
      <c r="DI7" s="412" t="str">
        <f t="shared" ref="DI7:DI23" ca="1" si="52">IFERROR(INDEX($DD$6:$DD$23,MATCH(ROW()-ROW($DI$5),$DC$6:$DC$23,0)),"")</f>
        <v>Mortgage</v>
      </c>
      <c r="DJ7" s="413">
        <f t="shared" ref="DJ7:DJ23" ca="1" si="53">IFERROR(INDEX($DE$6:$DE$23,MATCH(ROW()-ROW($DI$5),$DC$6:$DC$23,0)),"")</f>
        <v>800</v>
      </c>
      <c r="DK7" s="412" t="str">
        <f t="shared" ref="DK7:DK23" ca="1" si="54">IFERROR(INDEX($DG$6:$DG$23,MATCH(ROW()-ROW($DK$5),$DF$6:$DF$23,0)),"")</f>
        <v/>
      </c>
      <c r="DL7" s="413" t="str">
        <f t="shared" ref="DL7:DL23" ca="1" si="55">IFERROR(INDEX($DH$6:$DH$23,MATCH(ROW()-ROW($DK$5),$DF$6:$DF$23,0)),"")</f>
        <v/>
      </c>
      <c r="DN7" s="425" t="str">
        <f ca="1">IF(DI9="","",CONCATENATE(DI9," - ",DJ9))</f>
        <v/>
      </c>
      <c r="DO7" s="295" t="str">
        <f ca="1">IF(DI10="","",CONCATENATE(DI10," - ",DJ10))</f>
        <v/>
      </c>
      <c r="DP7" s="295" t="str">
        <f ca="1">IF(DI11="","",CONCATENATE(DI11," - ",DJ11))</f>
        <v/>
      </c>
      <c r="DQ7" s="425" t="str">
        <f ca="1">IF(DK9="","",CONCATENATE(DK9," - ",DL9))</f>
        <v/>
      </c>
      <c r="DR7" s="295" t="str">
        <f ca="1">IF(DK10="","",CONCATENATE(DK10," - ",DL10))</f>
        <v/>
      </c>
      <c r="DS7" s="426" t="str">
        <f ca="1">IF(DK11="","",CONCATENATE(DK11," - ",DL11))</f>
        <v/>
      </c>
    </row>
    <row r="8" spans="1:123" s="292" customFormat="1" ht="15" customHeight="1" x14ac:dyDescent="0.3">
      <c r="A8" s="1183"/>
      <c r="B8" s="1182"/>
      <c r="C8" s="1183"/>
      <c r="D8" s="1182"/>
      <c r="E8" s="1183"/>
      <c r="F8" s="1182"/>
      <c r="G8" s="1183"/>
      <c r="H8" s="1182"/>
      <c r="I8" s="1183"/>
      <c r="J8" s="1182"/>
      <c r="K8" s="1183"/>
      <c r="L8" s="1182"/>
      <c r="M8" s="1183"/>
      <c r="N8" s="1182"/>
      <c r="P8" s="295" t="str">
        <f t="shared" ca="1" si="1"/>
        <v/>
      </c>
      <c r="Q8" s="295" t="str">
        <f t="shared" ca="1" si="0"/>
        <v/>
      </c>
      <c r="R8" s="295" t="str">
        <f t="shared" ca="1" si="0"/>
        <v/>
      </c>
      <c r="S8" s="296" t="str">
        <f t="shared" ca="1" si="0"/>
        <v/>
      </c>
      <c r="T8" s="295" t="str">
        <f t="shared" ca="1" si="0"/>
        <v/>
      </c>
      <c r="U8" s="295" t="str">
        <f t="shared" ca="1" si="0"/>
        <v/>
      </c>
      <c r="V8" s="1158" t="s">
        <v>508</v>
      </c>
      <c r="W8" s="1159"/>
      <c r="X8" s="445">
        <f ca="1">IF(X1="",0,X1)</f>
        <v>4800.5200000000013</v>
      </c>
      <c r="Y8"/>
      <c r="AB8" s="299"/>
      <c r="AC8" s="358">
        <f>IF('Data Entry'!B14="","",'Data Entry'!B14)</f>
        <v>6</v>
      </c>
      <c r="AD8" s="356" t="str">
        <f>IF('Data Entry'!A14="","",'Data Entry'!A14)</f>
        <v>Life Insurance</v>
      </c>
      <c r="AE8" s="363">
        <f>IF('Data Entry'!C14="","",'Data Entry'!C14)</f>
        <v>70</v>
      </c>
      <c r="AF8" s="402" t="str">
        <f>IF('Data Entry'!E14="","",'Data Entry'!E14)</f>
        <v>Monthly</v>
      </c>
      <c r="AG8" s="300"/>
      <c r="AH8"/>
      <c r="AI8" s="304">
        <f t="shared" ca="1" si="23"/>
        <v>17</v>
      </c>
      <c r="AJ8" s="305" t="str">
        <f t="shared" ca="1" si="2"/>
        <v/>
      </c>
      <c r="AK8" s="306" t="str">
        <f t="shared" ca="1" si="3"/>
        <v/>
      </c>
      <c r="AL8" s="307" t="str">
        <f t="shared" ca="1" si="4"/>
        <v/>
      </c>
      <c r="AM8" s="304">
        <f t="shared" ca="1" si="24"/>
        <v>17</v>
      </c>
      <c r="AN8" s="305" t="str">
        <f t="shared" ca="1" si="5"/>
        <v/>
      </c>
      <c r="AO8" s="306" t="str">
        <f t="shared" ca="1" si="6"/>
        <v/>
      </c>
      <c r="AP8" s="307" t="str">
        <f t="shared" ca="1" si="7"/>
        <v/>
      </c>
      <c r="AQ8" s="304">
        <f t="shared" ca="1" si="25"/>
        <v>17</v>
      </c>
      <c r="AR8" s="305" t="str">
        <f t="shared" ca="1" si="8"/>
        <v/>
      </c>
      <c r="AS8" s="306" t="str">
        <f t="shared" ca="1" si="9"/>
        <v/>
      </c>
      <c r="AT8" s="307" t="str">
        <f t="shared" ca="1" si="10"/>
        <v/>
      </c>
      <c r="AU8" s="304">
        <f t="shared" ca="1" si="26"/>
        <v>17</v>
      </c>
      <c r="AV8" s="305" t="str">
        <f t="shared" ca="1" si="11"/>
        <v/>
      </c>
      <c r="AW8" s="306" t="str">
        <f t="shared" ca="1" si="12"/>
        <v/>
      </c>
      <c r="AX8" s="307" t="str">
        <f t="shared" ca="1" si="13"/>
        <v/>
      </c>
      <c r="AY8" s="304" t="str">
        <f t="shared" ca="1" si="27"/>
        <v/>
      </c>
      <c r="AZ8" s="305" t="str">
        <f t="shared" ca="1" si="14"/>
        <v/>
      </c>
      <c r="BA8" s="306" t="str">
        <f t="shared" ca="1" si="15"/>
        <v/>
      </c>
      <c r="BB8" s="307" t="str">
        <f t="shared" ca="1" si="16"/>
        <v/>
      </c>
      <c r="BC8" s="304" t="str">
        <f t="shared" ca="1" si="28"/>
        <v/>
      </c>
      <c r="BD8" s="305" t="str">
        <f t="shared" ca="1" si="17"/>
        <v/>
      </c>
      <c r="BE8" s="306" t="str">
        <f t="shared" ca="1" si="18"/>
        <v/>
      </c>
      <c r="BF8" s="307" t="str">
        <f t="shared" ca="1" si="19"/>
        <v/>
      </c>
      <c r="BG8" s="304" t="str">
        <f t="shared" ca="1" si="29"/>
        <v/>
      </c>
      <c r="BH8" s="305" t="str">
        <f t="shared" ca="1" si="20"/>
        <v/>
      </c>
      <c r="BI8" s="306" t="str">
        <f t="shared" ca="1" si="21"/>
        <v/>
      </c>
      <c r="BJ8" s="307" t="str">
        <f t="shared" ca="1" si="22"/>
        <v/>
      </c>
      <c r="BL8" s="412" t="str">
        <f ca="1">IF(OR(BM8="",BM8=0),"",MAX(BL$5:BL7)+1)</f>
        <v/>
      </c>
      <c r="BM8" s="316" t="str">
        <f ca="1">IFERROR(INDEX($AJ$6:$AJ$17, ROWS(BM$4:$BM6)), IFERROR(INDEX($AN$6:$AN$17, ROWS(BM$4:$BM6)-ROWS($AJ$6:$AJ$17)), IFERROR(INDEX($AR$6:$AR$17, ROWS(BM$4:$BM6)-ROWS($AJ$6:$AJ$17)-ROWS($AN$6:$AN$17)),IFERROR(INDEX($AV$6:$AV$17, ROWS(BM$4:$BM6)-ROWS($AJ$6:$AJ$17)-ROWS($AN$6:$AN$17)-ROWS($AR$6:$AR$17)),IFERROR(INDEX($AZ$6:$AZ$17, ROWS(BM$4:$BM6)-ROWS($AJ$6:$AJ$17)-ROWS($AN$6:$AN$17)-ROWS($AR$6:$AR$17)-ROWS($AV$6:$AV$17)),IFERROR(INDEX($BD$6:$BD$17, ROWS(BM$4:$BM6)-ROWS($AJ$6:$AJ$17)-ROWS($AN$6:$AN$17)-ROWS($AR$6:$AR$17)-ROWS($AV$6:$AV$17)-ROWS($AZ$6:$AZ$17)),IFERROR(INDEX($BH$6:$BH$17, ROWS(BM$4:$BM6)-ROWS($AJ$6:$AJ$17)-ROWS($AN$6:$AN$17)-ROWS($AR$6:$AR$17)-ROWS($AV$6:$AV$17)-ROWS($AZ$6:$AZ$17)-ROWS($BD$6:$BD$17)), "")))))))</f>
        <v/>
      </c>
      <c r="BN8" s="316" t="str">
        <f t="shared" ca="1" si="30"/>
        <v/>
      </c>
      <c r="BO8" s="316" t="str">
        <f ca="1">IF(OR(BP8="",BP8=0),"",MAX(BO$5:BO7)+1)</f>
        <v/>
      </c>
      <c r="BP8" s="316" t="str">
        <f ca="1">IFERROR(INDEX($AK$6:$AK$17, ROWS($BP$4:BP6)), IFERROR(INDEX($AO$6:$AO$17, ROWS($BP$4:BP6)-ROWS($AK$6:$AK$17)), IFERROR(INDEX($AS$6:$AS$17, ROWS($BP$4:BP6)-ROWS($AK$6:$AK$17)-ROWS($AO$6:$AO$17)),IFERROR(INDEX($AW$6:$AW$17, ROWS($BP$4:BP6)-ROWS($AK$6:$AK$17)-ROWS($AO$6:$AO$17)-ROWS($AS$6:$AS$17)),IFERROR(INDEX($BA$6:$BA$17, ROWS($BP$4:BP6)-ROWS($AK$6:$AK$17)-ROWS($AO$6:$AO$17)-ROWS($AS$6:$AS$17)-ROWS($AW$6:$AW$17)),IFERROR(INDEX($BE$6:$BE$17, ROWS($BP$4:BP6)-ROWS($AK$6:$AK$17)-ROWS($AO$6:$AO$17)-ROWS($AS$6:$AS$17)-ROWS($AW$6:$AW$17)-ROWS($BA$6:$BA$17)),IFERROR(INDEX($BI$6:$BI$17, ROWS($BP$4:BP6)-ROWS($AK$6:$AK$17)-ROWS($AO$6:$AO$17)-ROWS($AS$6:$AS$17)-ROWS($AW$6:$AW$17)-ROWS($BA$6:$BA$17)-ROWS($BE$6:$BE$17)), "")))))))</f>
        <v/>
      </c>
      <c r="BQ8" s="316" t="str">
        <f t="shared" ca="1" si="31"/>
        <v/>
      </c>
      <c r="BR8" s="413" t="str">
        <f t="shared" ca="1" si="32"/>
        <v/>
      </c>
      <c r="BS8" s="412" t="str">
        <f ca="1">IF(OR(BT8="",BT8=0),"",MAX(BS$5:BS7)+1)</f>
        <v/>
      </c>
      <c r="BT8" s="316" t="str">
        <f ca="1">IFERROR(INDEX($AJ$22:$AJ$33, ROWS($BT$4:BT6)), IFERROR(INDEX($AN$22:$AN$33, ROWS($BT$4:BT6)-ROWS($AJ$22:$AJ$33)), IFERROR(INDEX($AR$22:$AR$33, ROWS($BT$4:BT6)-ROWS($AJ$22:$AJ$33)-ROWS($AN$22:$AN$33)),IFERROR(INDEX($AV$22:$AV$33, ROWS($BT$4:BT6)-ROWS($AJ$22:$AJ$33)-ROWS($AN$22:$AN$33)-ROWS($AR$22:$AR$33)),IFERROR(INDEX($AZ$22:$AZ$33, ROWS($BT$4:BT6)-ROWS($AJ$22:$AJ$33)-ROWS($AN$22:$AN$33)-ROWS($AR$22:$AR$33)-ROWS($AV$22:$AV$33)),IFERROR(INDEX($BD$22:$BD$33, ROWS($BT$4:BT6)-ROWS($AJ$22:$AJ$33)-ROWS($AN$22:$AN$33)-ROWS($AR$22:$AR$33)-ROWS($AV$22:$AV$33)-ROWS($AZ$22:$AZ$33)),IFERROR(INDEX($BH$22:$BH$33, ROWS($BT$4:BT6)-ROWS($AJ$22:$AJ$33)-ROWS($AN$22:$AN$33)-ROWS($AR$22:$AR$33)-ROWS($AV$22:$AV$33)-ROWS($AZ$22:$AZ$33)-ROWS($BD$22:$BD$33)), "")))))))</f>
        <v/>
      </c>
      <c r="BU8" s="316" t="str">
        <f t="shared" ca="1" si="33"/>
        <v>D. Store Card 3</v>
      </c>
      <c r="BV8" s="316" t="str">
        <f ca="1">IF(OR(BW8="",BW8=0),"",MAX(BV$5:BV7)+1)</f>
        <v/>
      </c>
      <c r="BW8" s="316" t="str">
        <f ca="1">IFERROR(INDEX($AK$22:$AK$33, ROWS($BW$4:BW6)), IFERROR(INDEX($AO$22:$AO$33, ROWS($BW$4:BW6)-ROWS($AK$22:$AK$33)), IFERROR(INDEX($AS$22:$AS$33, ROWS($BW$4:BW6)-ROWS($AK$22:$AK$33)-ROWS($AO$22:$AO$33)),IFERROR(INDEX($AW$22:$AW$33, ROWS($BW$4:BW6)-ROWS($AK$22:$AK$33)-ROWS($AO$22:$AO$33)-ROWS($AS$22:$AS$33)),IFERROR(INDEX($BA$22:$BA$33, ROWS($BW$4:BW6)-ROWS($AK$22:$AK$33)-ROWS($AO$22:$AO$33)-ROWS($AS$22:$AS$33)-ROWS($AW$22:$AW$33)),IFERROR(INDEX($BE$22:$BE$33, ROWS($BW$4:BW6)-ROWS($AK$22:$AK$33)-ROWS($AO$22:$AO$33)-ROWS($AS$22:$AS$33)-ROWS($AW$22:$AW$33)-ROWS($BA$22:$BA$33)),IFERROR(INDEX($BI$22:$BI$33, ROWS($BW$4:BW6)-ROWS($AK$22:$AK$33)-ROWS($AO$22:$AO$33)-ROWS($AS$22:$AS$33)-ROWS($AW$22:$AW$33)-ROWS($BA$22:$BA$33)-ROWS($BE$22:$BE$33)), "")))))))</f>
        <v/>
      </c>
      <c r="BX8" s="316">
        <f t="shared" ca="1" si="34"/>
        <v>30</v>
      </c>
      <c r="BY8" s="413" t="str">
        <f t="shared" ca="1" si="35"/>
        <v/>
      </c>
      <c r="BZ8" s="412" t="str">
        <f ca="1">IF(OR(CA8="",CA8=0),"",MAX(BZ$5:BZ7)+1)</f>
        <v/>
      </c>
      <c r="CA8" s="316" t="str">
        <f ca="1">IFERROR(INDEX($AJ$38:$AJ$49, ROWS($CA$4:CA6)), IFERROR(INDEX($AN$38:$AN$49, ROWS($CA$4:CA6)-ROWS($AJ$38:$AJ$49)), IFERROR(INDEX($AR$38:$AR$49, ROWS($CA$4:CA6)-ROWS($AJ$38:$AJ$49)-ROWS($AN$38:$AN$49)),IFERROR(INDEX($AV$38:$AV$49, ROWS($CA$4:CA6)-ROWS($AJ$38:$AJ$49)-ROWS($AN$38:$AN$49)-ROWS($AR$38:$AR$49)),IFERROR(INDEX($AZ$38:$AZ$49, ROWS($CA$4:CA6)-ROWS($AJ$38:$AJ$49)-ROWS($AN$38:$AN$49)-ROWS($AR$38:$AR$49)-ROWS($AV$38:$AV$49)),IFERROR(INDEX($BD$38:$BD$49, ROWS($CA$4:CA6)-ROWS($AJ$38:$AJ$49)-ROWS($AN$38:$AN$49)-ROWS($AR$38:$AR$49)-ROWS($AV$38:$AV$49)-ROWS($AZ$38:$AZ$49)),IFERROR(INDEX($BH$38:$BH$49, ROWS($CA$4:CA6)-ROWS($AJ$38:$AJ$49)-ROWS($AN$38:$AN$49)-ROWS($AR$38:$AR$49)-ROWS($AV$38:$AV$49)-ROWS($AZ$38:$AZ$49)-ROWS($BD$38:$BD$49)), "")))))))</f>
        <v/>
      </c>
      <c r="CB8" s="316" t="str">
        <f t="shared" ca="1" si="36"/>
        <v>D. Store Card 4</v>
      </c>
      <c r="CC8" s="316" t="str">
        <f ca="1">IF(OR(CD8="",CD8=0),"",MAX(CC$5:CC7)+1)</f>
        <v/>
      </c>
      <c r="CD8" s="316" t="str">
        <f ca="1">IFERROR(INDEX($AK$38:$AK$49, ROWS($CD$4:CD6)), IFERROR(INDEX($AO$38:$AO$49, ROWS($CD$4:CD6)-ROWS($AK$38:$AK$49)), IFERROR(INDEX($AS$38:$AS$49, ROWS($CD$4:CD6)-ROWS($AK$38:$AK$49)-ROWS($AO$38:$AO$49)),IFERROR(INDEX($AW$38:$AW$49, ROWS($CD$4:CD6)-ROWS($AK$38:$AK$49)-ROWS($AO$38:$AO$49)-ROWS($AS$38:$AS$49)),IFERROR(INDEX($BA$38:$BA$49, ROWS($CD$4:CD6)-ROWS($AK$38:$AK$49)-ROWS($AO$38:$AO$49)-ROWS($AS$38:$AS$49)-ROWS($AW$38:$AW$49)),IFERROR(INDEX($BE$38:$BE$49, ROWS($CD$4:CD6)-ROWS($AK$38:$AK$49)-ROWS($AO$38:$AO$49)-ROWS($AS$38:$AS$49)-ROWS($AW$38:$AW$49)-ROWS($BA$38:$BA$49)),IFERROR(INDEX($BI$38:$BI$49, ROWS($CD$4:CD6)-ROWS($AK$38:$AK$49)-ROWS($AO$38:$AO$49)-ROWS($AS$38:$AS$49)-ROWS($AW$38:$AW$49)-ROWS($BA$38:$BA$49)-ROWS($BE$38:$BE$49)), "")))))))</f>
        <v/>
      </c>
      <c r="CE8" s="316">
        <f t="shared" ca="1" si="37"/>
        <v>30</v>
      </c>
      <c r="CF8" s="413" t="str">
        <f t="shared" ca="1" si="38"/>
        <v/>
      </c>
      <c r="CG8" s="412" t="str">
        <f ca="1">IF(OR(CH8="",CH8=0),"",MAX(CG$5:CG7)+1)</f>
        <v/>
      </c>
      <c r="CH8" s="316" t="str">
        <f ca="1">IFERROR(INDEX($AJ$54:$AJ$65, ROWS($CH$4:CH6)), IFERROR(INDEX($AN$54:$AN$65, ROWS($CH$4:CH6)-ROWS($AJ$54:$AJ$65)), IFERROR(INDEX($AR$54:$AR$65, ROWS($CH$4:CH6)-ROWS($AJ$54:$AJ$65)-ROWS($AN$54:$AN$65)),IFERROR(INDEX($AV$54:$AV$65, ROWS($CH$4:CH6)-ROWS($AJ$54:$AJ$65)-ROWS($AN$54:$AN$65)-ROWS($AR$54:$AR$65)),IFERROR(INDEX($AZ$54:$AZ$65, ROWS($CH$4:CH6)-ROWS($AJ$54:$AJ$65)-ROWS($AN$54:$AN$65)-ROWS($AR$54:$AR$65)-ROWS($AV$54:$AV$65)),IFERROR(INDEX($BD$54:$BD$65, ROWS($CH$4:CH6)-ROWS($AJ$54:$AJ$65)-ROWS($AN$54:$AN$65)-ROWS($AR$54:$AR$65)-ROWS($AV$54:$AV$65)-ROWS($AZ$54:$AZ$65)),IFERROR(INDEX($BH$54:$BH$65, ROWS($CH$4:CH6)-ROWS($AJ$54:$AJ$65)-ROWS($AN$54:$AN$65)-ROWS($AR$54:$AR$65)-ROWS($AV$54:$AV$65)-ROWS($AZ$54:$AZ$65)-ROWS($BD$54:$BD$65)), "")))))))</f>
        <v/>
      </c>
      <c r="CI8" s="316" t="str">
        <f t="shared" ca="1" si="39"/>
        <v>Car 2 Gas</v>
      </c>
      <c r="CJ8" s="316" t="str">
        <f ca="1">IF(OR(CK8="",CK8=0),"",MAX(CJ$5:CJ7)+1)</f>
        <v/>
      </c>
      <c r="CK8" s="316" t="str">
        <f ca="1">IFERROR(INDEX($AK$54:$AK$65, ROWS($CK$4:CK6)), IFERROR(INDEX($AO$54:$AO$65, ROWS($CK$4:CK6)-ROWS($AK$54:$AK$65)), IFERROR(INDEX($AS$54:$AS$65, ROWS($CK$4:CK6)-ROWS($AK$54:$AK$65)-ROWS($AO$54:$AO$65)),IFERROR(INDEX($AW$54:$AW$65, ROWS($CK$4:CK6)-ROWS($AK$54:$AK$65)-ROWS($AO$54:$AO$65)-ROWS($AS$54:$AS$65)),IFERROR(INDEX($BA$54:$BA$65, ROWS($CK$4:CK6)-ROWS($AK$54:$AK$65)-ROWS($AO$54:$AO$65)-ROWS($AS$54:$AS$65)-ROWS($AW$54:$AW$65)),IFERROR(INDEX($BE$54:$BE$65, ROWS($CK$4:CK6)-ROWS($AK$54:$AK$65)-ROWS($AO$54:$AO$65)-ROWS($AS$54:$AS$65)-ROWS($AW$54:$AW$65)-ROWS($BA$54:$BA$65)),IFERROR(INDEX($BI$54:$BI$65, ROWS($CK$4:CK6)-ROWS($AK$54:$AK$65)-ROWS($AO$54:$AO$65)-ROWS($AS$54:$AS$65)-ROWS($AW$54:$AW$65)-ROWS($BA$54:$BA$65)-ROWS($BE$54:$BE$65)), "")))))))</f>
        <v/>
      </c>
      <c r="CL8" s="316">
        <f t="shared" ca="1" si="40"/>
        <v>80</v>
      </c>
      <c r="CM8" s="413" t="str">
        <f t="shared" ca="1" si="41"/>
        <v/>
      </c>
      <c r="CN8" s="412">
        <f ca="1">IF(OR(CO8="",CO8=0),"",MAX(CN$5:CN7)+1)</f>
        <v>3</v>
      </c>
      <c r="CO8" s="316" t="str">
        <f ca="1">IFERROR(INDEX($AJ$70:$AJ$81, ROWS($CO$4:CO6)), IFERROR(INDEX($AN$70:$AN$81, ROWS($CO$4:CO6)-ROWS($AJ$70:$AJ$81)), IFERROR(INDEX($AR$70:$AR$81, ROWS($CO$4:CO6)-ROWS($AJ$70:$AJ$81)-ROWS($AN$70:$AN$81)),IFERROR(INDEX($AV$70:$AV$81, ROWS($CO$4:CO6)-ROWS($AJ$70:$AJ$81)-ROWS($AN$70:$AN$81)-ROWS($AR$70:$AR$81)),IFERROR(INDEX($AZ$70:$AZ$81, ROWS($CO$4:CO6)-ROWS($AJ$70:$AJ$81)-ROWS($AN$70:$AN$81)-ROWS($AR$70:$AR$81)-ROWS($AV$70:$AV$81)),IFERROR(INDEX($BD$70:$BD$81, ROWS($CO$4:CO6)-ROWS($AJ$70:$AJ$81)-ROWS($AN$70:$AN$81)-ROWS($AR$70:$AR$81)-ROWS($AV$70:$AV$81)-ROWS($AZ$70:$AZ$81)),IFERROR(INDEX($BH$70:$BH$81, ROWS($CO$4:CO6)-ROWS($AJ$70:$AJ$81)-ROWS($AN$70:$AN$81)-ROWS($AR$70:$AR$81)-ROWS($AV$70:$AV$81)-ROWS($AZ$70:$AZ$81)-ROWS($BD$70:$BD$81)), "")))))))</f>
        <v>Groceries</v>
      </c>
      <c r="CP8" s="316" t="str">
        <f t="shared" ca="1" si="42"/>
        <v>Groceries</v>
      </c>
      <c r="CQ8" s="316">
        <f ca="1">IF(OR(CR8="",CR8=0),"",MAX(CQ$5:CQ7)+1)</f>
        <v>3</v>
      </c>
      <c r="CR8" s="316">
        <f ca="1">IFERROR(INDEX($AK$70:$AK$81, ROWS($CR$4:CR6)), IFERROR(INDEX($AO$70:$AO$81, ROWS($CR$4:CR6)-ROWS($AK$70:$AK$81)), IFERROR(INDEX($AS$70:$AS$81, ROWS($CR$4:CR6)-ROWS($AK$70:$AK$81)-ROWS($AO$70:$AO$81)),IFERROR(INDEX($AW$70:$AW$81, ROWS($CR$4:CR6)-ROWS($AK$70:$AK$81)-ROWS($AO$70:$AO$81)-ROWS($AS$70:$AS$81)),IFERROR(INDEX($BA$70:$BA$81, ROWS($CR$4:CR6)-ROWS($AK$70:$AK$81)-ROWS($AO$70:$AO$81)-ROWS($AS$70:$AS$81)-ROWS($AW$70:$AW$81)),IFERROR(INDEX($BE$70:$BE$81, ROWS($CR$4:CR6)-ROWS($AK$70:$AK$81)-ROWS($AO$70:$AO$81)-ROWS($AS$70:$AS$81)-ROWS($AW$70:$AW$81)-ROWS($BA$70:$BA$81)),IFERROR(INDEX($BI$70:$BI$81, ROWS($CR$4:CR6)-ROWS($AK$70:$AK$81)-ROWS($AO$70:$AO$81)-ROWS($AS$70:$AS$81)-ROWS($AW$70:$AW$81)-ROWS($BA$70:$BA$81)-ROWS($BE$70:$BE$81)), "")))))))</f>
        <v>125</v>
      </c>
      <c r="CS8" s="316">
        <f t="shared" ca="1" si="43"/>
        <v>125</v>
      </c>
      <c r="CT8" s="413" t="str">
        <f t="shared" ca="1" si="44"/>
        <v/>
      </c>
      <c r="CU8" s="412" t="str">
        <f>IF(OR(CV8="",CV8=0),"",MAX(CU$5:CU7)+1)</f>
        <v/>
      </c>
      <c r="CV8" s="316">
        <f>IFERROR(INDEX($AJ$86:$AJ$97, ROWS($CV$4:CV6)), IFERROR(INDEX($AN$86:$AN$97, ROWS($CV$4:CV6)-ROWS($AJ$86:$AJ$97)), ""))</f>
        <v>0</v>
      </c>
      <c r="CW8" s="316" t="str">
        <f t="shared" si="45"/>
        <v/>
      </c>
      <c r="CX8" s="316" t="str">
        <f>IF(OR(CY8="",CY8=0),"",MAX(CX$5:CX7)+1)</f>
        <v/>
      </c>
      <c r="CY8" s="316">
        <f>IFERROR(INDEX($AK$86:$AK$97, ROWS($CY$4:CY6)), IFERROR(INDEX($AO$86:$AO$97, ROWS($CY$4:CY6)-ROWS($AK$86:$AK$97)), ""))</f>
        <v>0</v>
      </c>
      <c r="CZ8" s="316" t="str">
        <f t="shared" si="46"/>
        <v/>
      </c>
      <c r="DA8" s="413" t="str">
        <f t="shared" si="47"/>
        <v/>
      </c>
      <c r="DC8" s="438" t="str">
        <f ca="1">IF(OR(DD8="",DD8=0),"",MAX(DC$5:DC7)+1)</f>
        <v/>
      </c>
      <c r="DD8" s="434" t="str">
        <f t="shared" ca="1" si="48"/>
        <v/>
      </c>
      <c r="DE8" s="413" t="str">
        <f t="shared" ca="1" si="49"/>
        <v/>
      </c>
      <c r="DF8" s="431" t="str">
        <f ca="1">IF(OR(DG8="",DG8=0),"",MAX(DF$5:DF7)+1)</f>
        <v/>
      </c>
      <c r="DG8" s="412" t="str">
        <f t="shared" ca="1" si="50"/>
        <v/>
      </c>
      <c r="DH8" s="413" t="str">
        <f t="shared" ca="1" si="51"/>
        <v/>
      </c>
      <c r="DI8" s="412" t="str">
        <f t="shared" ca="1" si="52"/>
        <v/>
      </c>
      <c r="DJ8" s="413" t="str">
        <f t="shared" ca="1" si="53"/>
        <v/>
      </c>
      <c r="DK8" s="412" t="str">
        <f t="shared" ca="1" si="54"/>
        <v/>
      </c>
      <c r="DL8" s="413" t="str">
        <f t="shared" ca="1" si="55"/>
        <v/>
      </c>
      <c r="DN8" s="425" t="str">
        <f ca="1">IF(DI12="","",CONCATENATE(DI12," - ",DJ12))</f>
        <v/>
      </c>
      <c r="DO8" s="295" t="str">
        <f ca="1">IF(DI13="","",CONCATENATE(DI13," - ",DJ13))</f>
        <v/>
      </c>
      <c r="DP8" s="295" t="str">
        <f ca="1">IF(DI14="","",CONCATENATE(DI14," - ",DJ14))</f>
        <v/>
      </c>
      <c r="DQ8" s="425" t="str">
        <f ca="1">IF(DK12="","",CONCATENATE(DK12," - ",DL12))</f>
        <v/>
      </c>
      <c r="DR8" s="295" t="str">
        <f ca="1">IF(DK13="","",CONCATENATE(DK13," - ",DL13))</f>
        <v/>
      </c>
      <c r="DS8" s="426" t="str">
        <f ca="1">IF(DK14="","",CONCATENATE(DK14," - ",DL14))</f>
        <v/>
      </c>
    </row>
    <row r="9" spans="1:123" s="292" customFormat="1" ht="15" customHeight="1" x14ac:dyDescent="0.3">
      <c r="A9" s="1183" t="s">
        <v>478</v>
      </c>
      <c r="B9" s="1182"/>
      <c r="C9" s="1183" t="s">
        <v>478</v>
      </c>
      <c r="D9" s="1182"/>
      <c r="E9" s="1183" t="s">
        <v>478</v>
      </c>
      <c r="F9" s="1182"/>
      <c r="G9" s="1183" t="s">
        <v>478</v>
      </c>
      <c r="H9" s="1182"/>
      <c r="I9" s="1183" t="s">
        <v>478</v>
      </c>
      <c r="J9" s="1182"/>
      <c r="K9" s="1183" t="s">
        <v>478</v>
      </c>
      <c r="L9" s="1182"/>
      <c r="M9" s="1183" t="s">
        <v>478</v>
      </c>
      <c r="N9" s="1182"/>
      <c r="P9" s="295" t="str">
        <f t="shared" ca="1" si="1"/>
        <v/>
      </c>
      <c r="Q9" s="295" t="str">
        <f t="shared" ca="1" si="0"/>
        <v/>
      </c>
      <c r="R9" s="295" t="str">
        <f t="shared" ca="1" si="0"/>
        <v/>
      </c>
      <c r="S9" s="296" t="str">
        <f t="shared" ca="1" si="0"/>
        <v/>
      </c>
      <c r="T9" s="295" t="str">
        <f t="shared" ca="1" si="0"/>
        <v/>
      </c>
      <c r="U9" s="295" t="str">
        <f t="shared" ca="1" si="0"/>
        <v/>
      </c>
      <c r="V9" s="1158"/>
      <c r="W9" s="1159"/>
      <c r="X9" s="445"/>
      <c r="Y9"/>
      <c r="AB9" s="299"/>
      <c r="AC9" s="358">
        <f>IF('Data Entry'!B15="","",'Data Entry'!B15)</f>
        <v>17</v>
      </c>
      <c r="AD9" s="356" t="str">
        <f>IF('Data Entry'!A15="","",'Data Entry'!A15)</f>
        <v>Cellular</v>
      </c>
      <c r="AE9" s="363">
        <f>IF('Data Entry'!C15="","",'Data Entry'!C15)</f>
        <v>225</v>
      </c>
      <c r="AF9" s="402" t="str">
        <f>IF('Data Entry'!E15="","",'Data Entry'!E15)</f>
        <v>Monthly</v>
      </c>
      <c r="AG9" s="300"/>
      <c r="AH9"/>
      <c r="AI9" s="304">
        <f t="shared" ca="1" si="23"/>
        <v>18</v>
      </c>
      <c r="AJ9" s="305" t="str">
        <f t="shared" ca="1" si="2"/>
        <v/>
      </c>
      <c r="AK9" s="306" t="str">
        <f t="shared" ca="1" si="3"/>
        <v/>
      </c>
      <c r="AL9" s="307" t="str">
        <f t="shared" ca="1" si="4"/>
        <v/>
      </c>
      <c r="AM9" s="304">
        <f t="shared" ca="1" si="24"/>
        <v>18</v>
      </c>
      <c r="AN9" s="305" t="str">
        <f t="shared" ca="1" si="5"/>
        <v/>
      </c>
      <c r="AO9" s="306" t="str">
        <f t="shared" ca="1" si="6"/>
        <v/>
      </c>
      <c r="AP9" s="307" t="str">
        <f t="shared" ca="1" si="7"/>
        <v/>
      </c>
      <c r="AQ9" s="304">
        <f t="shared" ca="1" si="25"/>
        <v>18</v>
      </c>
      <c r="AR9" s="305" t="str">
        <f t="shared" ca="1" si="8"/>
        <v/>
      </c>
      <c r="AS9" s="306" t="str">
        <f t="shared" ca="1" si="9"/>
        <v/>
      </c>
      <c r="AT9" s="307" t="str">
        <f t="shared" ca="1" si="10"/>
        <v/>
      </c>
      <c r="AU9" s="304">
        <f t="shared" ca="1" si="26"/>
        <v>18</v>
      </c>
      <c r="AV9" s="305" t="str">
        <f t="shared" ca="1" si="11"/>
        <v/>
      </c>
      <c r="AW9" s="306" t="str">
        <f t="shared" ca="1" si="12"/>
        <v/>
      </c>
      <c r="AX9" s="307" t="str">
        <f t="shared" ca="1" si="13"/>
        <v/>
      </c>
      <c r="AY9" s="304" t="str">
        <f t="shared" ca="1" si="27"/>
        <v/>
      </c>
      <c r="AZ9" s="305" t="str">
        <f t="shared" ca="1" si="14"/>
        <v/>
      </c>
      <c r="BA9" s="306" t="str">
        <f t="shared" ca="1" si="15"/>
        <v/>
      </c>
      <c r="BB9" s="307" t="str">
        <f t="shared" ca="1" si="16"/>
        <v/>
      </c>
      <c r="BC9" s="304" t="str">
        <f t="shared" ca="1" si="28"/>
        <v/>
      </c>
      <c r="BD9" s="305" t="str">
        <f t="shared" ca="1" si="17"/>
        <v/>
      </c>
      <c r="BE9" s="306" t="str">
        <f t="shared" ca="1" si="18"/>
        <v/>
      </c>
      <c r="BF9" s="307" t="str">
        <f t="shared" ca="1" si="19"/>
        <v/>
      </c>
      <c r="BG9" s="304" t="str">
        <f t="shared" ca="1" si="29"/>
        <v/>
      </c>
      <c r="BH9" s="305" t="str">
        <f t="shared" ca="1" si="20"/>
        <v/>
      </c>
      <c r="BI9" s="306" t="str">
        <f t="shared" ca="1" si="21"/>
        <v/>
      </c>
      <c r="BJ9" s="307" t="str">
        <f t="shared" ca="1" si="22"/>
        <v/>
      </c>
      <c r="BL9" s="412" t="str">
        <f ca="1">IF(OR(BM9="",BM9=0),"",MAX(BL$5:BL8)+1)</f>
        <v/>
      </c>
      <c r="BM9" s="316" t="str">
        <f ca="1">IFERROR(INDEX($AJ$6:$AJ$17, ROWS(BM$4:$BM7)), IFERROR(INDEX($AN$6:$AN$17, ROWS(BM$4:$BM7)-ROWS($AJ$6:$AJ$17)), IFERROR(INDEX($AR$6:$AR$17, ROWS(BM$4:$BM7)-ROWS($AJ$6:$AJ$17)-ROWS($AN$6:$AN$17)),IFERROR(INDEX($AV$6:$AV$17, ROWS(BM$4:$BM7)-ROWS($AJ$6:$AJ$17)-ROWS($AN$6:$AN$17)-ROWS($AR$6:$AR$17)),IFERROR(INDEX($AZ$6:$AZ$17, ROWS(BM$4:$BM7)-ROWS($AJ$6:$AJ$17)-ROWS($AN$6:$AN$17)-ROWS($AR$6:$AR$17)-ROWS($AV$6:$AV$17)),IFERROR(INDEX($BD$6:$BD$17, ROWS(BM$4:$BM7)-ROWS($AJ$6:$AJ$17)-ROWS($AN$6:$AN$17)-ROWS($AR$6:$AR$17)-ROWS($AV$6:$AV$17)-ROWS($AZ$6:$AZ$17)),IFERROR(INDEX($BH$6:$BH$17, ROWS(BM$4:$BM7)-ROWS($AJ$6:$AJ$17)-ROWS($AN$6:$AN$17)-ROWS($AR$6:$AR$17)-ROWS($AV$6:$AV$17)-ROWS($AZ$6:$AZ$17)-ROWS($BD$6:$BD$17)), "")))))))</f>
        <v/>
      </c>
      <c r="BN9" s="316" t="str">
        <f t="shared" ca="1" si="30"/>
        <v/>
      </c>
      <c r="BO9" s="316" t="str">
        <f ca="1">IF(OR(BP9="",BP9=0),"",MAX(BO$5:BO8)+1)</f>
        <v/>
      </c>
      <c r="BP9" s="316" t="str">
        <f ca="1">IFERROR(INDEX($AK$6:$AK$17, ROWS($BP$4:BP7)), IFERROR(INDEX($AO$6:$AO$17, ROWS($BP$4:BP7)-ROWS($AK$6:$AK$17)), IFERROR(INDEX($AS$6:$AS$17, ROWS($BP$4:BP7)-ROWS($AK$6:$AK$17)-ROWS($AO$6:$AO$17)),IFERROR(INDEX($AW$6:$AW$17, ROWS($BP$4:BP7)-ROWS($AK$6:$AK$17)-ROWS($AO$6:$AO$17)-ROWS($AS$6:$AS$17)),IFERROR(INDEX($BA$6:$BA$17, ROWS($BP$4:BP7)-ROWS($AK$6:$AK$17)-ROWS($AO$6:$AO$17)-ROWS($AS$6:$AS$17)-ROWS($AW$6:$AW$17)),IFERROR(INDEX($BE$6:$BE$17, ROWS($BP$4:BP7)-ROWS($AK$6:$AK$17)-ROWS($AO$6:$AO$17)-ROWS($AS$6:$AS$17)-ROWS($AW$6:$AW$17)-ROWS($BA$6:$BA$17)),IFERROR(INDEX($BI$6:$BI$17, ROWS($BP$4:BP7)-ROWS($AK$6:$AK$17)-ROWS($AO$6:$AO$17)-ROWS($AS$6:$AS$17)-ROWS($AW$6:$AW$17)-ROWS($BA$6:$BA$17)-ROWS($BE$6:$BE$17)), "")))))))</f>
        <v/>
      </c>
      <c r="BQ9" s="316" t="str">
        <f t="shared" ca="1" si="31"/>
        <v/>
      </c>
      <c r="BR9" s="413" t="str">
        <f t="shared" ca="1" si="32"/>
        <v/>
      </c>
      <c r="BS9" s="412" t="str">
        <f ca="1">IF(OR(BT9="",BT9=0),"",MAX(BS$5:BS8)+1)</f>
        <v/>
      </c>
      <c r="BT9" s="316" t="str">
        <f ca="1">IFERROR(INDEX($AJ$22:$AJ$33, ROWS($BT$4:BT7)), IFERROR(INDEX($AN$22:$AN$33, ROWS($BT$4:BT7)-ROWS($AJ$22:$AJ$33)), IFERROR(INDEX($AR$22:$AR$33, ROWS($BT$4:BT7)-ROWS($AJ$22:$AJ$33)-ROWS($AN$22:$AN$33)),IFERROR(INDEX($AV$22:$AV$33, ROWS($BT$4:BT7)-ROWS($AJ$22:$AJ$33)-ROWS($AN$22:$AN$33)-ROWS($AR$22:$AR$33)),IFERROR(INDEX($AZ$22:$AZ$33, ROWS($BT$4:BT7)-ROWS($AJ$22:$AJ$33)-ROWS($AN$22:$AN$33)-ROWS($AR$22:$AR$33)-ROWS($AV$22:$AV$33)),IFERROR(INDEX($BD$22:$BD$33, ROWS($BT$4:BT7)-ROWS($AJ$22:$AJ$33)-ROWS($AN$22:$AN$33)-ROWS($AR$22:$AR$33)-ROWS($AV$22:$AV$33)-ROWS($AZ$22:$AZ$33)),IFERROR(INDEX($BH$22:$BH$33, ROWS($BT$4:BT7)-ROWS($AJ$22:$AJ$33)-ROWS($AN$22:$AN$33)-ROWS($AR$22:$AR$33)-ROWS($AV$22:$AV$33)-ROWS($AZ$22:$AZ$33)-ROWS($BD$22:$BD$33)), "")))))))</f>
        <v/>
      </c>
      <c r="BU9" s="316" t="str">
        <f t="shared" ca="1" si="33"/>
        <v>Paycheck 2</v>
      </c>
      <c r="BV9" s="316" t="str">
        <f ca="1">IF(OR(BW9="",BW9=0),"",MAX(BV$5:BV8)+1)</f>
        <v/>
      </c>
      <c r="BW9" s="316" t="str">
        <f ca="1">IFERROR(INDEX($AK$22:$AK$33, ROWS($BW$4:BW7)), IFERROR(INDEX($AO$22:$AO$33, ROWS($BW$4:BW7)-ROWS($AK$22:$AK$33)), IFERROR(INDEX($AS$22:$AS$33, ROWS($BW$4:BW7)-ROWS($AK$22:$AK$33)-ROWS($AO$22:$AO$33)),IFERROR(INDEX($AW$22:$AW$33, ROWS($BW$4:BW7)-ROWS($AK$22:$AK$33)-ROWS($AO$22:$AO$33)-ROWS($AS$22:$AS$33)),IFERROR(INDEX($BA$22:$BA$33, ROWS($BW$4:BW7)-ROWS($AK$22:$AK$33)-ROWS($AO$22:$AO$33)-ROWS($AS$22:$AS$33)-ROWS($AW$22:$AW$33)),IFERROR(INDEX($BE$22:$BE$33, ROWS($BW$4:BW7)-ROWS($AK$22:$AK$33)-ROWS($AO$22:$AO$33)-ROWS($AS$22:$AS$33)-ROWS($AW$22:$AW$33)-ROWS($BA$22:$BA$33)),IFERROR(INDEX($BI$22:$BI$33, ROWS($BW$4:BW7)-ROWS($AK$22:$AK$33)-ROWS($AO$22:$AO$33)-ROWS($AS$22:$AS$33)-ROWS($AW$22:$AW$33)-ROWS($BA$22:$BA$33)-ROWS($BE$22:$BE$33)), "")))))))</f>
        <v/>
      </c>
      <c r="BX9" s="316">
        <f t="shared" ca="1" si="34"/>
        <v>400</v>
      </c>
      <c r="BY9" s="413" t="str">
        <f t="shared" ca="1" si="35"/>
        <v>Income</v>
      </c>
      <c r="BZ9" s="412" t="str">
        <f ca="1">IF(OR(CA9="",CA9=0),"",MAX(BZ$5:BZ8)+1)</f>
        <v/>
      </c>
      <c r="CA9" s="316" t="str">
        <f ca="1">IFERROR(INDEX($AJ$38:$AJ$49, ROWS($CA$4:CA7)), IFERROR(INDEX($AN$38:$AN$49, ROWS($CA$4:CA7)-ROWS($AJ$38:$AJ$49)), IFERROR(INDEX($AR$38:$AR$49, ROWS($CA$4:CA7)-ROWS($AJ$38:$AJ$49)-ROWS($AN$38:$AN$49)),IFERROR(INDEX($AV$38:$AV$49, ROWS($CA$4:CA7)-ROWS($AJ$38:$AJ$49)-ROWS($AN$38:$AN$49)-ROWS($AR$38:$AR$49)),IFERROR(INDEX($AZ$38:$AZ$49, ROWS($CA$4:CA7)-ROWS($AJ$38:$AJ$49)-ROWS($AN$38:$AN$49)-ROWS($AR$38:$AR$49)-ROWS($AV$38:$AV$49)),IFERROR(INDEX($BD$38:$BD$49, ROWS($CA$4:CA7)-ROWS($AJ$38:$AJ$49)-ROWS($AN$38:$AN$49)-ROWS($AR$38:$AR$49)-ROWS($AV$38:$AV$49)-ROWS($AZ$38:$AZ$49)),IFERROR(INDEX($BH$38:$BH$49, ROWS($CA$4:CA7)-ROWS($AJ$38:$AJ$49)-ROWS($AN$38:$AN$49)-ROWS($AR$38:$AR$49)-ROWS($AV$38:$AV$49)-ROWS($AZ$38:$AZ$49)-ROWS($BD$38:$BD$49)), "")))))))</f>
        <v/>
      </c>
      <c r="CB9" s="316" t="str">
        <f t="shared" ca="1" si="36"/>
        <v>Paycheck 2</v>
      </c>
      <c r="CC9" s="316" t="str">
        <f ca="1">IF(OR(CD9="",CD9=0),"",MAX(CC$5:CC8)+1)</f>
        <v/>
      </c>
      <c r="CD9" s="316" t="str">
        <f ca="1">IFERROR(INDEX($AK$38:$AK$49, ROWS($CD$4:CD7)), IFERROR(INDEX($AO$38:$AO$49, ROWS($CD$4:CD7)-ROWS($AK$38:$AK$49)), IFERROR(INDEX($AS$38:$AS$49, ROWS($CD$4:CD7)-ROWS($AK$38:$AK$49)-ROWS($AO$38:$AO$49)),IFERROR(INDEX($AW$38:$AW$49, ROWS($CD$4:CD7)-ROWS($AK$38:$AK$49)-ROWS($AO$38:$AO$49)-ROWS($AS$38:$AS$49)),IFERROR(INDEX($BA$38:$BA$49, ROWS($CD$4:CD7)-ROWS($AK$38:$AK$49)-ROWS($AO$38:$AO$49)-ROWS($AS$38:$AS$49)-ROWS($AW$38:$AW$49)),IFERROR(INDEX($BE$38:$BE$49, ROWS($CD$4:CD7)-ROWS($AK$38:$AK$49)-ROWS($AO$38:$AO$49)-ROWS($AS$38:$AS$49)-ROWS($AW$38:$AW$49)-ROWS($BA$38:$BA$49)),IFERROR(INDEX($BI$38:$BI$49, ROWS($CD$4:CD7)-ROWS($AK$38:$AK$49)-ROWS($AO$38:$AO$49)-ROWS($AS$38:$AS$49)-ROWS($AW$38:$AW$49)-ROWS($BA$38:$BA$49)-ROWS($BE$38:$BE$49)), "")))))))</f>
        <v/>
      </c>
      <c r="CE9" s="316">
        <f t="shared" ca="1" si="37"/>
        <v>400</v>
      </c>
      <c r="CF9" s="413" t="str">
        <f t="shared" ca="1" si="38"/>
        <v>Income</v>
      </c>
      <c r="CG9" s="412" t="str">
        <f ca="1">IF(OR(CH9="",CH9=0),"",MAX(CG$5:CG8)+1)</f>
        <v/>
      </c>
      <c r="CH9" s="316" t="str">
        <f ca="1">IFERROR(INDEX($AJ$54:$AJ$65, ROWS($CH$4:CH7)), IFERROR(INDEX($AN$54:$AN$65, ROWS($CH$4:CH7)-ROWS($AJ$54:$AJ$65)), IFERROR(INDEX($AR$54:$AR$65, ROWS($CH$4:CH7)-ROWS($AJ$54:$AJ$65)-ROWS($AN$54:$AN$65)),IFERROR(INDEX($AV$54:$AV$65, ROWS($CH$4:CH7)-ROWS($AJ$54:$AJ$65)-ROWS($AN$54:$AN$65)-ROWS($AR$54:$AR$65)),IFERROR(INDEX($AZ$54:$AZ$65, ROWS($CH$4:CH7)-ROWS($AJ$54:$AJ$65)-ROWS($AN$54:$AN$65)-ROWS($AR$54:$AR$65)-ROWS($AV$54:$AV$65)),IFERROR(INDEX($BD$54:$BD$65, ROWS($CH$4:CH7)-ROWS($AJ$54:$AJ$65)-ROWS($AN$54:$AN$65)-ROWS($AR$54:$AR$65)-ROWS($AV$54:$AV$65)-ROWS($AZ$54:$AZ$65)),IFERROR(INDEX($BH$54:$BH$65, ROWS($CH$4:CH7)-ROWS($AJ$54:$AJ$65)-ROWS($AN$54:$AN$65)-ROWS($AR$54:$AR$65)-ROWS($AV$54:$AV$65)-ROWS($AZ$54:$AZ$65)-ROWS($BD$54:$BD$65)), "")))))))</f>
        <v/>
      </c>
      <c r="CI9" s="316" t="str">
        <f t="shared" ca="1" si="39"/>
        <v>Paycheck 3</v>
      </c>
      <c r="CJ9" s="316" t="str">
        <f ca="1">IF(OR(CK9="",CK9=0),"",MAX(CJ$5:CJ8)+1)</f>
        <v/>
      </c>
      <c r="CK9" s="316" t="str">
        <f ca="1">IFERROR(INDEX($AK$54:$AK$65, ROWS($CK$4:CK7)), IFERROR(INDEX($AO$54:$AO$65, ROWS($CK$4:CK7)-ROWS($AK$54:$AK$65)), IFERROR(INDEX($AS$54:$AS$65, ROWS($CK$4:CK7)-ROWS($AK$54:$AK$65)-ROWS($AO$54:$AO$65)),IFERROR(INDEX($AW$54:$AW$65, ROWS($CK$4:CK7)-ROWS($AK$54:$AK$65)-ROWS($AO$54:$AO$65)-ROWS($AS$54:$AS$65)),IFERROR(INDEX($BA$54:$BA$65, ROWS($CK$4:CK7)-ROWS($AK$54:$AK$65)-ROWS($AO$54:$AO$65)-ROWS($AS$54:$AS$65)-ROWS($AW$54:$AW$65)),IFERROR(INDEX($BE$54:$BE$65, ROWS($CK$4:CK7)-ROWS($AK$54:$AK$65)-ROWS($AO$54:$AO$65)-ROWS($AS$54:$AS$65)-ROWS($AW$54:$AW$65)-ROWS($BA$54:$BA$65)),IFERROR(INDEX($BI$54:$BI$65, ROWS($CK$4:CK7)-ROWS($AK$54:$AK$65)-ROWS($AO$54:$AO$65)-ROWS($AS$54:$AS$65)-ROWS($AW$54:$AW$65)-ROWS($BA$54:$BA$65)-ROWS($BE$54:$BE$65)), "")))))))</f>
        <v/>
      </c>
      <c r="CL9" s="316">
        <f t="shared" ca="1" si="40"/>
        <v>700</v>
      </c>
      <c r="CM9" s="413" t="str">
        <f t="shared" ca="1" si="41"/>
        <v>Income</v>
      </c>
      <c r="CN9" s="412" t="str">
        <f ca="1">IF(OR(CO9="",CO9=0),"",MAX(CN$5:CN8)+1)</f>
        <v/>
      </c>
      <c r="CO9" s="316" t="str">
        <f ca="1">IFERROR(INDEX($AJ$70:$AJ$81, ROWS($CO$4:CO7)), IFERROR(INDEX($AN$70:$AN$81, ROWS($CO$4:CO7)-ROWS($AJ$70:$AJ$81)), IFERROR(INDEX($AR$70:$AR$81, ROWS($CO$4:CO7)-ROWS($AJ$70:$AJ$81)-ROWS($AN$70:$AN$81)),IFERROR(INDEX($AV$70:$AV$81, ROWS($CO$4:CO7)-ROWS($AJ$70:$AJ$81)-ROWS($AN$70:$AN$81)-ROWS($AR$70:$AR$81)),IFERROR(INDEX($AZ$70:$AZ$81, ROWS($CO$4:CO7)-ROWS($AJ$70:$AJ$81)-ROWS($AN$70:$AN$81)-ROWS($AR$70:$AR$81)-ROWS($AV$70:$AV$81)),IFERROR(INDEX($BD$70:$BD$81, ROWS($CO$4:CO7)-ROWS($AJ$70:$AJ$81)-ROWS($AN$70:$AN$81)-ROWS($AR$70:$AR$81)-ROWS($AV$70:$AV$81)-ROWS($AZ$70:$AZ$81)),IFERROR(INDEX($BH$70:$BH$81, ROWS($CO$4:CO7)-ROWS($AJ$70:$AJ$81)-ROWS($AN$70:$AN$81)-ROWS($AR$70:$AR$81)-ROWS($AV$70:$AV$81)-ROWS($AZ$70:$AZ$81)-ROWS($BD$70:$BD$81)), "")))))))</f>
        <v/>
      </c>
      <c r="CP9" s="316" t="str">
        <f t="shared" ca="1" si="42"/>
        <v>Paycheck 2</v>
      </c>
      <c r="CQ9" s="316" t="str">
        <f ca="1">IF(OR(CR9="",CR9=0),"",MAX(CQ$5:CQ8)+1)</f>
        <v/>
      </c>
      <c r="CR9" s="316" t="str">
        <f ca="1">IFERROR(INDEX($AK$70:$AK$81, ROWS($CR$4:CR7)), IFERROR(INDEX($AO$70:$AO$81, ROWS($CR$4:CR7)-ROWS($AK$70:$AK$81)), IFERROR(INDEX($AS$70:$AS$81, ROWS($CR$4:CR7)-ROWS($AK$70:$AK$81)-ROWS($AO$70:$AO$81)),IFERROR(INDEX($AW$70:$AW$81, ROWS($CR$4:CR7)-ROWS($AK$70:$AK$81)-ROWS($AO$70:$AO$81)-ROWS($AS$70:$AS$81)),IFERROR(INDEX($BA$70:$BA$81, ROWS($CR$4:CR7)-ROWS($AK$70:$AK$81)-ROWS($AO$70:$AO$81)-ROWS($AS$70:$AS$81)-ROWS($AW$70:$AW$81)),IFERROR(INDEX($BE$70:$BE$81, ROWS($CR$4:CR7)-ROWS($AK$70:$AK$81)-ROWS($AO$70:$AO$81)-ROWS($AS$70:$AS$81)-ROWS($AW$70:$AW$81)-ROWS($BA$70:$BA$81)),IFERROR(INDEX($BI$70:$BI$81, ROWS($CR$4:CR7)-ROWS($AK$70:$AK$81)-ROWS($AO$70:$AO$81)-ROWS($AS$70:$AS$81)-ROWS($AW$70:$AW$81)-ROWS($BA$70:$BA$81)-ROWS($BE$70:$BE$81)), "")))))))</f>
        <v/>
      </c>
      <c r="CS9" s="316">
        <f t="shared" ca="1" si="43"/>
        <v>400</v>
      </c>
      <c r="CT9" s="413" t="str">
        <f t="shared" ca="1" si="44"/>
        <v>Income</v>
      </c>
      <c r="CU9" s="412" t="str">
        <f>IF(OR(CV9="",CV9=0),"",MAX(CU$5:CU8)+1)</f>
        <v/>
      </c>
      <c r="CV9" s="316">
        <f>IFERROR(INDEX($AJ$86:$AJ$97, ROWS($CV$4:CV7)), IFERROR(INDEX($AN$86:$AN$97, ROWS($CV$4:CV7)-ROWS($AJ$86:$AJ$97)), ""))</f>
        <v>0</v>
      </c>
      <c r="CW9" s="316" t="str">
        <f t="shared" si="45"/>
        <v/>
      </c>
      <c r="CX9" s="316" t="str">
        <f>IF(OR(CY9="",CY9=0),"",MAX(CX$5:CX8)+1)</f>
        <v/>
      </c>
      <c r="CY9" s="316">
        <f>IFERROR(INDEX($AK$86:$AK$97, ROWS($CY$4:CY7)), IFERROR(INDEX($AO$86:$AO$97, ROWS($CY$4:CY7)-ROWS($AK$86:$AK$97)), ""))</f>
        <v>0</v>
      </c>
      <c r="CZ9" s="316" t="str">
        <f t="shared" si="46"/>
        <v/>
      </c>
      <c r="DA9" s="413" t="str">
        <f t="shared" si="47"/>
        <v/>
      </c>
      <c r="DC9" s="438" t="str">
        <f ca="1">IF(OR(DD9="",DD9=0),"",MAX(DC$5:DC8)+1)</f>
        <v/>
      </c>
      <c r="DD9" s="434" t="str">
        <f t="shared" ca="1" si="48"/>
        <v/>
      </c>
      <c r="DE9" s="413" t="str">
        <f t="shared" ca="1" si="49"/>
        <v/>
      </c>
      <c r="DF9" s="431" t="str">
        <f ca="1">IF(OR(DG9="",DG9=0),"",MAX(DF$5:DF8)+1)</f>
        <v/>
      </c>
      <c r="DG9" s="412" t="str">
        <f t="shared" ca="1" si="50"/>
        <v/>
      </c>
      <c r="DH9" s="413" t="str">
        <f t="shared" ca="1" si="51"/>
        <v/>
      </c>
      <c r="DI9" s="412" t="str">
        <f t="shared" ca="1" si="52"/>
        <v/>
      </c>
      <c r="DJ9" s="413" t="str">
        <f t="shared" ca="1" si="53"/>
        <v/>
      </c>
      <c r="DK9" s="412" t="str">
        <f t="shared" ca="1" si="54"/>
        <v/>
      </c>
      <c r="DL9" s="413" t="str">
        <f t="shared" ca="1" si="55"/>
        <v/>
      </c>
      <c r="DN9" s="425" t="str">
        <f ca="1">IF(DI15="","",CONCATENATE(DI15," - ",DJ15))</f>
        <v/>
      </c>
      <c r="DO9" s="295" t="str">
        <f ca="1">IF(DI16="","",CONCATENATE(DI16," - ",DJ16))</f>
        <v/>
      </c>
      <c r="DP9" s="295" t="str">
        <f ca="1">IF(DI17="","",CONCATENATE(DI17," - ",DJ17))</f>
        <v/>
      </c>
      <c r="DQ9" s="425" t="str">
        <f ca="1">IF(DK15="","",CONCATENATE(DK15," - ",DL15))</f>
        <v/>
      </c>
      <c r="DR9" s="295" t="str">
        <f ca="1">IF(DK16="","",CONCATENATE(DK16," - ",DL16))</f>
        <v/>
      </c>
      <c r="DS9" s="426" t="str">
        <f ca="1">IF(DK17="","",CONCATENATE(DK17," - ",DL17))</f>
        <v/>
      </c>
    </row>
    <row r="10" spans="1:123" s="292" customFormat="1" ht="15" customHeight="1" x14ac:dyDescent="0.3">
      <c r="A10" s="1173" t="s">
        <v>478</v>
      </c>
      <c r="B10" s="1174"/>
      <c r="C10" s="1173" t="s">
        <v>478</v>
      </c>
      <c r="D10" s="1174"/>
      <c r="E10" s="1173" t="s">
        <v>478</v>
      </c>
      <c r="F10" s="1174"/>
      <c r="G10" s="1173" t="s">
        <v>478</v>
      </c>
      <c r="H10" s="1174"/>
      <c r="I10" s="1173" t="s">
        <v>478</v>
      </c>
      <c r="J10" s="1174"/>
      <c r="K10" s="1173" t="s">
        <v>478</v>
      </c>
      <c r="L10" s="1174"/>
      <c r="M10" s="1173" t="s">
        <v>478</v>
      </c>
      <c r="N10" s="1174"/>
      <c r="P10" s="297" t="str">
        <f t="shared" ca="1" si="1"/>
        <v/>
      </c>
      <c r="Q10" s="297" t="str">
        <f t="shared" ca="1" si="0"/>
        <v/>
      </c>
      <c r="R10" s="297" t="str">
        <f t="shared" ca="1" si="0"/>
        <v/>
      </c>
      <c r="S10" s="298" t="str">
        <f t="shared" ca="1" si="0"/>
        <v/>
      </c>
      <c r="T10" s="297" t="str">
        <f t="shared" ca="1" si="0"/>
        <v/>
      </c>
      <c r="U10" s="297" t="str">
        <f t="shared" ca="1" si="0"/>
        <v/>
      </c>
      <c r="V10" s="1160" t="s">
        <v>503</v>
      </c>
      <c r="W10" s="1161"/>
      <c r="X10" s="424">
        <f ca="1">IF(OR(X6="",X7=""),0,SUM(X7+X8-X6))</f>
        <v>3880.5200000000013</v>
      </c>
      <c r="Y10"/>
      <c r="AB10" s="299"/>
      <c r="AC10" s="358">
        <f>IF('Data Entry'!B16="","",'Data Entry'!B16)</f>
        <v>5</v>
      </c>
      <c r="AD10" s="356" t="str">
        <f>IF('Data Entry'!A16="","",'Data Entry'!A16)</f>
        <v>Internet</v>
      </c>
      <c r="AE10" s="363">
        <f>IF('Data Entry'!C16="","",'Data Entry'!C16)</f>
        <v>100</v>
      </c>
      <c r="AF10" s="402" t="str">
        <f>IF('Data Entry'!E16="","",'Data Entry'!E16)</f>
        <v>Monthly</v>
      </c>
      <c r="AG10" s="300"/>
      <c r="AH10"/>
      <c r="AI10" s="304">
        <f t="shared" ca="1" si="23"/>
        <v>19</v>
      </c>
      <c r="AJ10" s="305" t="str">
        <f t="shared" ca="1" si="2"/>
        <v/>
      </c>
      <c r="AK10" s="306" t="str">
        <f t="shared" ca="1" si="3"/>
        <v/>
      </c>
      <c r="AL10" s="307" t="str">
        <f t="shared" ca="1" si="4"/>
        <v/>
      </c>
      <c r="AM10" s="304">
        <f t="shared" ca="1" si="24"/>
        <v>19</v>
      </c>
      <c r="AN10" s="305" t="str">
        <f t="shared" ca="1" si="5"/>
        <v/>
      </c>
      <c r="AO10" s="306" t="str">
        <f t="shared" ca="1" si="6"/>
        <v/>
      </c>
      <c r="AP10" s="307" t="str">
        <f t="shared" ca="1" si="7"/>
        <v/>
      </c>
      <c r="AQ10" s="304">
        <f t="shared" ca="1" si="25"/>
        <v>19</v>
      </c>
      <c r="AR10" s="305" t="str">
        <f t="shared" ca="1" si="8"/>
        <v/>
      </c>
      <c r="AS10" s="306" t="str">
        <f t="shared" ca="1" si="9"/>
        <v/>
      </c>
      <c r="AT10" s="307" t="str">
        <f t="shared" ca="1" si="10"/>
        <v/>
      </c>
      <c r="AU10" s="304">
        <f t="shared" ca="1" si="26"/>
        <v>19</v>
      </c>
      <c r="AV10" s="305" t="str">
        <f t="shared" ca="1" si="11"/>
        <v/>
      </c>
      <c r="AW10" s="306" t="str">
        <f t="shared" ca="1" si="12"/>
        <v/>
      </c>
      <c r="AX10" s="307" t="str">
        <f t="shared" ca="1" si="13"/>
        <v/>
      </c>
      <c r="AY10" s="304" t="str">
        <f t="shared" ca="1" si="27"/>
        <v/>
      </c>
      <c r="AZ10" s="305" t="str">
        <f t="shared" ca="1" si="14"/>
        <v/>
      </c>
      <c r="BA10" s="306" t="str">
        <f t="shared" ca="1" si="15"/>
        <v/>
      </c>
      <c r="BB10" s="307" t="str">
        <f t="shared" ca="1" si="16"/>
        <v/>
      </c>
      <c r="BC10" s="304" t="str">
        <f t="shared" ca="1" si="28"/>
        <v/>
      </c>
      <c r="BD10" s="305" t="str">
        <f t="shared" ca="1" si="17"/>
        <v/>
      </c>
      <c r="BE10" s="306" t="str">
        <f t="shared" ca="1" si="18"/>
        <v/>
      </c>
      <c r="BF10" s="307" t="str">
        <f t="shared" ca="1" si="19"/>
        <v/>
      </c>
      <c r="BG10" s="304" t="str">
        <f t="shared" ca="1" si="29"/>
        <v/>
      </c>
      <c r="BH10" s="305" t="str">
        <f t="shared" ca="1" si="20"/>
        <v/>
      </c>
      <c r="BI10" s="306" t="str">
        <f t="shared" ca="1" si="21"/>
        <v/>
      </c>
      <c r="BJ10" s="307" t="str">
        <f t="shared" ca="1" si="22"/>
        <v/>
      </c>
      <c r="BL10" s="412" t="str">
        <f ca="1">IF(OR(BM10="",BM10=0),"",MAX(BL$5:BL9)+1)</f>
        <v/>
      </c>
      <c r="BM10" s="316" t="str">
        <f ca="1">IFERROR(INDEX($AJ$6:$AJ$17, ROWS(BM$4:$BM8)), IFERROR(INDEX($AN$6:$AN$17, ROWS(BM$4:$BM8)-ROWS($AJ$6:$AJ$17)), IFERROR(INDEX($AR$6:$AR$17, ROWS(BM$4:$BM8)-ROWS($AJ$6:$AJ$17)-ROWS($AN$6:$AN$17)),IFERROR(INDEX($AV$6:$AV$17, ROWS(BM$4:$BM8)-ROWS($AJ$6:$AJ$17)-ROWS($AN$6:$AN$17)-ROWS($AR$6:$AR$17)),IFERROR(INDEX($AZ$6:$AZ$17, ROWS(BM$4:$BM8)-ROWS($AJ$6:$AJ$17)-ROWS($AN$6:$AN$17)-ROWS($AR$6:$AR$17)-ROWS($AV$6:$AV$17)),IFERROR(INDEX($BD$6:$BD$17, ROWS(BM$4:$BM8)-ROWS($AJ$6:$AJ$17)-ROWS($AN$6:$AN$17)-ROWS($AR$6:$AR$17)-ROWS($AV$6:$AV$17)-ROWS($AZ$6:$AZ$17)),IFERROR(INDEX($BH$6:$BH$17, ROWS(BM$4:$BM8)-ROWS($AJ$6:$AJ$17)-ROWS($AN$6:$AN$17)-ROWS($AR$6:$AR$17)-ROWS($AV$6:$AV$17)-ROWS($AZ$6:$AZ$17)-ROWS($BD$6:$BD$17)), "")))))))</f>
        <v/>
      </c>
      <c r="BN10" s="316" t="str">
        <f t="shared" ca="1" si="30"/>
        <v/>
      </c>
      <c r="BO10" s="316" t="str">
        <f ca="1">IF(OR(BP10="",BP10=0),"",MAX(BO$5:BO9)+1)</f>
        <v/>
      </c>
      <c r="BP10" s="316" t="str">
        <f ca="1">IFERROR(INDEX($AK$6:$AK$17, ROWS($BP$4:BP8)), IFERROR(INDEX($AO$6:$AO$17, ROWS($BP$4:BP8)-ROWS($AK$6:$AK$17)), IFERROR(INDEX($AS$6:$AS$17, ROWS($BP$4:BP8)-ROWS($AK$6:$AK$17)-ROWS($AO$6:$AO$17)),IFERROR(INDEX($AW$6:$AW$17, ROWS($BP$4:BP8)-ROWS($AK$6:$AK$17)-ROWS($AO$6:$AO$17)-ROWS($AS$6:$AS$17)),IFERROR(INDEX($BA$6:$BA$17, ROWS($BP$4:BP8)-ROWS($AK$6:$AK$17)-ROWS($AO$6:$AO$17)-ROWS($AS$6:$AS$17)-ROWS($AW$6:$AW$17)),IFERROR(INDEX($BE$6:$BE$17, ROWS($BP$4:BP8)-ROWS($AK$6:$AK$17)-ROWS($AO$6:$AO$17)-ROWS($AS$6:$AS$17)-ROWS($AW$6:$AW$17)-ROWS($BA$6:$BA$17)),IFERROR(INDEX($BI$6:$BI$17, ROWS($BP$4:BP8)-ROWS($AK$6:$AK$17)-ROWS($AO$6:$AO$17)-ROWS($AS$6:$AS$17)-ROWS($AW$6:$AW$17)-ROWS($BA$6:$BA$17)-ROWS($BE$6:$BE$17)), "")))))))</f>
        <v/>
      </c>
      <c r="BQ10" s="316" t="str">
        <f t="shared" ca="1" si="31"/>
        <v/>
      </c>
      <c r="BR10" s="413" t="str">
        <f t="shared" ca="1" si="32"/>
        <v/>
      </c>
      <c r="BS10" s="412" t="str">
        <f ca="1">IF(OR(BT10="",BT10=0),"",MAX(BS$5:BS9)+1)</f>
        <v/>
      </c>
      <c r="BT10" s="316" t="str">
        <f ca="1">IFERROR(INDEX($AJ$22:$AJ$33, ROWS($BT$4:BT8)), IFERROR(INDEX($AN$22:$AN$33, ROWS($BT$4:BT8)-ROWS($AJ$22:$AJ$33)), IFERROR(INDEX($AR$22:$AR$33, ROWS($BT$4:BT8)-ROWS($AJ$22:$AJ$33)-ROWS($AN$22:$AN$33)),IFERROR(INDEX($AV$22:$AV$33, ROWS($BT$4:BT8)-ROWS($AJ$22:$AJ$33)-ROWS($AN$22:$AN$33)-ROWS($AR$22:$AR$33)),IFERROR(INDEX($AZ$22:$AZ$33, ROWS($BT$4:BT8)-ROWS($AJ$22:$AJ$33)-ROWS($AN$22:$AN$33)-ROWS($AR$22:$AR$33)-ROWS($AV$22:$AV$33)),IFERROR(INDEX($BD$22:$BD$33, ROWS($BT$4:BT8)-ROWS($AJ$22:$AJ$33)-ROWS($AN$22:$AN$33)-ROWS($AR$22:$AR$33)-ROWS($AV$22:$AV$33)-ROWS($AZ$22:$AZ$33)),IFERROR(INDEX($BH$22:$BH$33, ROWS($BT$4:BT8)-ROWS($AJ$22:$AJ$33)-ROWS($AN$22:$AN$33)-ROWS($AR$22:$AR$33)-ROWS($AV$22:$AV$33)-ROWS($AZ$22:$AZ$33)-ROWS($BD$22:$BD$33)), "")))))))</f>
        <v/>
      </c>
      <c r="BU10" s="316" t="str">
        <f t="shared" ca="1" si="33"/>
        <v>Pet Care</v>
      </c>
      <c r="BV10" s="316" t="str">
        <f ca="1">IF(OR(BW10="",BW10=0),"",MAX(BV$5:BV9)+1)</f>
        <v/>
      </c>
      <c r="BW10" s="316" t="str">
        <f ca="1">IFERROR(INDEX($AK$22:$AK$33, ROWS($BW$4:BW8)), IFERROR(INDEX($AO$22:$AO$33, ROWS($BW$4:BW8)-ROWS($AK$22:$AK$33)), IFERROR(INDEX($AS$22:$AS$33, ROWS($BW$4:BW8)-ROWS($AK$22:$AK$33)-ROWS($AO$22:$AO$33)),IFERROR(INDEX($AW$22:$AW$33, ROWS($BW$4:BW8)-ROWS($AK$22:$AK$33)-ROWS($AO$22:$AO$33)-ROWS($AS$22:$AS$33)),IFERROR(INDEX($BA$22:$BA$33, ROWS($BW$4:BW8)-ROWS($AK$22:$AK$33)-ROWS($AO$22:$AO$33)-ROWS($AS$22:$AS$33)-ROWS($AW$22:$AW$33)),IFERROR(INDEX($BE$22:$BE$33, ROWS($BW$4:BW8)-ROWS($AK$22:$AK$33)-ROWS($AO$22:$AO$33)-ROWS($AS$22:$AS$33)-ROWS($AW$22:$AW$33)-ROWS($BA$22:$BA$33)),IFERROR(INDEX($BI$22:$BI$33, ROWS($BW$4:BW8)-ROWS($AK$22:$AK$33)-ROWS($AO$22:$AO$33)-ROWS($AS$22:$AS$33)-ROWS($AW$22:$AW$33)-ROWS($BA$22:$BA$33)-ROWS($BE$22:$BE$33)), "")))))))</f>
        <v/>
      </c>
      <c r="BX10" s="316">
        <f t="shared" ca="1" si="34"/>
        <v>80</v>
      </c>
      <c r="BY10" s="413" t="str">
        <f t="shared" ca="1" si="35"/>
        <v/>
      </c>
      <c r="BZ10" s="412" t="str">
        <f ca="1">IF(OR(CA10="",CA10=0),"",MAX(BZ$5:BZ9)+1)</f>
        <v/>
      </c>
      <c r="CA10" s="316" t="str">
        <f ca="1">IFERROR(INDEX($AJ$38:$AJ$49, ROWS($CA$4:CA8)), IFERROR(INDEX($AN$38:$AN$49, ROWS($CA$4:CA8)-ROWS($AJ$38:$AJ$49)), IFERROR(INDEX($AR$38:$AR$49, ROWS($CA$4:CA8)-ROWS($AJ$38:$AJ$49)-ROWS($AN$38:$AN$49)),IFERROR(INDEX($AV$38:$AV$49, ROWS($CA$4:CA8)-ROWS($AJ$38:$AJ$49)-ROWS($AN$38:$AN$49)-ROWS($AR$38:$AR$49)),IFERROR(INDEX($AZ$38:$AZ$49, ROWS($CA$4:CA8)-ROWS($AJ$38:$AJ$49)-ROWS($AN$38:$AN$49)-ROWS($AR$38:$AR$49)-ROWS($AV$38:$AV$49)),IFERROR(INDEX($BD$38:$BD$49, ROWS($CA$4:CA8)-ROWS($AJ$38:$AJ$49)-ROWS($AN$38:$AN$49)-ROWS($AR$38:$AR$49)-ROWS($AV$38:$AV$49)-ROWS($AZ$38:$AZ$49)),IFERROR(INDEX($BH$38:$BH$49, ROWS($CA$4:CA8)-ROWS($AJ$38:$AJ$49)-ROWS($AN$38:$AN$49)-ROWS($AR$38:$AR$49)-ROWS($AV$38:$AV$49)-ROWS($AZ$38:$AZ$49)-ROWS($BD$38:$BD$49)), "")))))))</f>
        <v/>
      </c>
      <c r="CB10" s="316" t="str">
        <f t="shared" ca="1" si="36"/>
        <v>Lawn Service</v>
      </c>
      <c r="CC10" s="316" t="str">
        <f ca="1">IF(OR(CD10="",CD10=0),"",MAX(CC$5:CC9)+1)</f>
        <v/>
      </c>
      <c r="CD10" s="316" t="str">
        <f ca="1">IFERROR(INDEX($AK$38:$AK$49, ROWS($CD$4:CD8)), IFERROR(INDEX($AO$38:$AO$49, ROWS($CD$4:CD8)-ROWS($AK$38:$AK$49)), IFERROR(INDEX($AS$38:$AS$49, ROWS($CD$4:CD8)-ROWS($AK$38:$AK$49)-ROWS($AO$38:$AO$49)),IFERROR(INDEX($AW$38:$AW$49, ROWS($CD$4:CD8)-ROWS($AK$38:$AK$49)-ROWS($AO$38:$AO$49)-ROWS($AS$38:$AS$49)),IFERROR(INDEX($BA$38:$BA$49, ROWS($CD$4:CD8)-ROWS($AK$38:$AK$49)-ROWS($AO$38:$AO$49)-ROWS($AS$38:$AS$49)-ROWS($AW$38:$AW$49)),IFERROR(INDEX($BE$38:$BE$49, ROWS($CD$4:CD8)-ROWS($AK$38:$AK$49)-ROWS($AO$38:$AO$49)-ROWS($AS$38:$AS$49)-ROWS($AW$38:$AW$49)-ROWS($BA$38:$BA$49)),IFERROR(INDEX($BI$38:$BI$49, ROWS($CD$4:CD8)-ROWS($AK$38:$AK$49)-ROWS($AO$38:$AO$49)-ROWS($AS$38:$AS$49)-ROWS($AW$38:$AW$49)-ROWS($BA$38:$BA$49)-ROWS($BE$38:$BE$49)), "")))))))</f>
        <v/>
      </c>
      <c r="CE10" s="316">
        <f t="shared" ca="1" si="37"/>
        <v>50</v>
      </c>
      <c r="CF10" s="413" t="str">
        <f t="shared" ca="1" si="38"/>
        <v/>
      </c>
      <c r="CG10" s="412" t="str">
        <f ca="1">IF(OR(CH10="",CH10=0),"",MAX(CG$5:CG9)+1)</f>
        <v/>
      </c>
      <c r="CH10" s="316" t="str">
        <f ca="1">IFERROR(INDEX($AJ$54:$AJ$65, ROWS($CH$4:CH8)), IFERROR(INDEX($AN$54:$AN$65, ROWS($CH$4:CH8)-ROWS($AJ$54:$AJ$65)), IFERROR(INDEX($AR$54:$AR$65, ROWS($CH$4:CH8)-ROWS($AJ$54:$AJ$65)-ROWS($AN$54:$AN$65)),IFERROR(INDEX($AV$54:$AV$65, ROWS($CH$4:CH8)-ROWS($AJ$54:$AJ$65)-ROWS($AN$54:$AN$65)-ROWS($AR$54:$AR$65)),IFERROR(INDEX($AZ$54:$AZ$65, ROWS($CH$4:CH8)-ROWS($AJ$54:$AJ$65)-ROWS($AN$54:$AN$65)-ROWS($AR$54:$AR$65)-ROWS($AV$54:$AV$65)),IFERROR(INDEX($BD$54:$BD$65, ROWS($CH$4:CH8)-ROWS($AJ$54:$AJ$65)-ROWS($AN$54:$AN$65)-ROWS($AR$54:$AR$65)-ROWS($AV$54:$AV$65)-ROWS($AZ$54:$AZ$65)),IFERROR(INDEX($BH$54:$BH$65, ROWS($CH$4:CH8)-ROWS($AJ$54:$AJ$65)-ROWS($AN$54:$AN$65)-ROWS($AR$54:$AR$65)-ROWS($AV$54:$AV$65)-ROWS($AZ$54:$AZ$65)-ROWS($BD$54:$BD$65)), "")))))))</f>
        <v/>
      </c>
      <c r="CI10" s="316" t="str">
        <f t="shared" ca="1" si="39"/>
        <v>Credit Card 1</v>
      </c>
      <c r="CJ10" s="316" t="str">
        <f ca="1">IF(OR(CK10="",CK10=0),"",MAX(CJ$5:CJ9)+1)</f>
        <v/>
      </c>
      <c r="CK10" s="316" t="str">
        <f ca="1">IFERROR(INDEX($AK$54:$AK$65, ROWS($CK$4:CK8)), IFERROR(INDEX($AO$54:$AO$65, ROWS($CK$4:CK8)-ROWS($AK$54:$AK$65)), IFERROR(INDEX($AS$54:$AS$65, ROWS($CK$4:CK8)-ROWS($AK$54:$AK$65)-ROWS($AO$54:$AO$65)),IFERROR(INDEX($AW$54:$AW$65, ROWS($CK$4:CK8)-ROWS($AK$54:$AK$65)-ROWS($AO$54:$AO$65)-ROWS($AS$54:$AS$65)),IFERROR(INDEX($BA$54:$BA$65, ROWS($CK$4:CK8)-ROWS($AK$54:$AK$65)-ROWS($AO$54:$AO$65)-ROWS($AS$54:$AS$65)-ROWS($AW$54:$AW$65)),IFERROR(INDEX($BE$54:$BE$65, ROWS($CK$4:CK8)-ROWS($AK$54:$AK$65)-ROWS($AO$54:$AO$65)-ROWS($AS$54:$AS$65)-ROWS($AW$54:$AW$65)-ROWS($BA$54:$BA$65)),IFERROR(INDEX($BI$54:$BI$65, ROWS($CK$4:CK8)-ROWS($AK$54:$AK$65)-ROWS($AO$54:$AO$65)-ROWS($AS$54:$AS$65)-ROWS($AW$54:$AW$65)-ROWS($BA$54:$BA$65)-ROWS($BE$54:$BE$65)), "")))))))</f>
        <v/>
      </c>
      <c r="CL10" s="316">
        <f t="shared" ca="1" si="40"/>
        <v>50</v>
      </c>
      <c r="CM10" s="413" t="str">
        <f t="shared" ca="1" si="41"/>
        <v/>
      </c>
      <c r="CN10" s="412" t="str">
        <f ca="1">IF(OR(CO10="",CO10=0),"",MAX(CN$5:CN9)+1)</f>
        <v/>
      </c>
      <c r="CO10" s="316" t="str">
        <f ca="1">IFERROR(INDEX($AJ$70:$AJ$81, ROWS($CO$4:CO8)), IFERROR(INDEX($AN$70:$AN$81, ROWS($CO$4:CO8)-ROWS($AJ$70:$AJ$81)), IFERROR(INDEX($AR$70:$AR$81, ROWS($CO$4:CO8)-ROWS($AJ$70:$AJ$81)-ROWS($AN$70:$AN$81)),IFERROR(INDEX($AV$70:$AV$81, ROWS($CO$4:CO8)-ROWS($AJ$70:$AJ$81)-ROWS($AN$70:$AN$81)-ROWS($AR$70:$AR$81)),IFERROR(INDEX($AZ$70:$AZ$81, ROWS($CO$4:CO8)-ROWS($AJ$70:$AJ$81)-ROWS($AN$70:$AN$81)-ROWS($AR$70:$AR$81)-ROWS($AV$70:$AV$81)),IFERROR(INDEX($BD$70:$BD$81, ROWS($CO$4:CO8)-ROWS($AJ$70:$AJ$81)-ROWS($AN$70:$AN$81)-ROWS($AR$70:$AR$81)-ROWS($AV$70:$AV$81)-ROWS($AZ$70:$AZ$81)),IFERROR(INDEX($BH$70:$BH$81, ROWS($CO$4:CO8)-ROWS($AJ$70:$AJ$81)-ROWS($AN$70:$AN$81)-ROWS($AR$70:$AR$81)-ROWS($AV$70:$AV$81)-ROWS($AZ$70:$AZ$81)-ROWS($BD$70:$BD$81)), "")))))))</f>
        <v/>
      </c>
      <c r="CP10" s="316" t="str">
        <f t="shared" ca="1" si="42"/>
        <v>Lawn Service</v>
      </c>
      <c r="CQ10" s="316" t="str">
        <f ca="1">IF(OR(CR10="",CR10=0),"",MAX(CQ$5:CQ9)+1)</f>
        <v/>
      </c>
      <c r="CR10" s="316" t="str">
        <f ca="1">IFERROR(INDEX($AK$70:$AK$81, ROWS($CR$4:CR8)), IFERROR(INDEX($AO$70:$AO$81, ROWS($CR$4:CR8)-ROWS($AK$70:$AK$81)), IFERROR(INDEX($AS$70:$AS$81, ROWS($CR$4:CR8)-ROWS($AK$70:$AK$81)-ROWS($AO$70:$AO$81)),IFERROR(INDEX($AW$70:$AW$81, ROWS($CR$4:CR8)-ROWS($AK$70:$AK$81)-ROWS($AO$70:$AO$81)-ROWS($AS$70:$AS$81)),IFERROR(INDEX($BA$70:$BA$81, ROWS($CR$4:CR8)-ROWS($AK$70:$AK$81)-ROWS($AO$70:$AO$81)-ROWS($AS$70:$AS$81)-ROWS($AW$70:$AW$81)),IFERROR(INDEX($BE$70:$BE$81, ROWS($CR$4:CR8)-ROWS($AK$70:$AK$81)-ROWS($AO$70:$AO$81)-ROWS($AS$70:$AS$81)-ROWS($AW$70:$AW$81)-ROWS($BA$70:$BA$81)),IFERROR(INDEX($BI$70:$BI$81, ROWS($CR$4:CR8)-ROWS($AK$70:$AK$81)-ROWS($AO$70:$AO$81)-ROWS($AS$70:$AS$81)-ROWS($AW$70:$AW$81)-ROWS($BA$70:$BA$81)-ROWS($BE$70:$BE$81)), "")))))))</f>
        <v/>
      </c>
      <c r="CS10" s="316">
        <f t="shared" ca="1" si="43"/>
        <v>50</v>
      </c>
      <c r="CT10" s="413" t="str">
        <f t="shared" ca="1" si="44"/>
        <v/>
      </c>
      <c r="CU10" s="412" t="str">
        <f>IF(OR(CV10="",CV10=0),"",MAX(CU$5:CU9)+1)</f>
        <v/>
      </c>
      <c r="CV10" s="316">
        <f>IFERROR(INDEX($AJ$86:$AJ$97, ROWS($CV$4:CV8)), IFERROR(INDEX($AN$86:$AN$97, ROWS($CV$4:CV8)-ROWS($AJ$86:$AJ$97)), ""))</f>
        <v>0</v>
      </c>
      <c r="CW10" s="316" t="str">
        <f t="shared" si="45"/>
        <v/>
      </c>
      <c r="CX10" s="316" t="str">
        <f>IF(OR(CY10="",CY10=0),"",MAX(CX$5:CX9)+1)</f>
        <v/>
      </c>
      <c r="CY10" s="316">
        <f>IFERROR(INDEX($AK$86:$AK$97, ROWS($CY$4:CY8)), IFERROR(INDEX($AO$86:$AO$97, ROWS($CY$4:CY8)-ROWS($AK$86:$AK$97)), ""))</f>
        <v>0</v>
      </c>
      <c r="CZ10" s="316" t="str">
        <f t="shared" si="46"/>
        <v/>
      </c>
      <c r="DA10" s="413" t="str">
        <f t="shared" si="47"/>
        <v/>
      </c>
      <c r="DC10" s="438" t="str">
        <f ca="1">IF(OR(DD10="",DD10=0),"",MAX(DC$5:DC9)+1)</f>
        <v/>
      </c>
      <c r="DD10" s="434" t="str">
        <f t="shared" ca="1" si="48"/>
        <v/>
      </c>
      <c r="DE10" s="413" t="str">
        <f t="shared" ca="1" si="49"/>
        <v/>
      </c>
      <c r="DF10" s="431" t="str">
        <f ca="1">IF(OR(DG10="",DG10=0),"",MAX(DF$5:DF9)+1)</f>
        <v/>
      </c>
      <c r="DG10" s="412" t="str">
        <f t="shared" ca="1" si="50"/>
        <v/>
      </c>
      <c r="DH10" s="413" t="str">
        <f t="shared" ca="1" si="51"/>
        <v/>
      </c>
      <c r="DI10" s="412" t="str">
        <f t="shared" ca="1" si="52"/>
        <v/>
      </c>
      <c r="DJ10" s="413" t="str">
        <f t="shared" ca="1" si="53"/>
        <v/>
      </c>
      <c r="DK10" s="412" t="str">
        <f t="shared" ca="1" si="54"/>
        <v/>
      </c>
      <c r="DL10" s="413" t="str">
        <f t="shared" ca="1" si="55"/>
        <v/>
      </c>
      <c r="DN10" s="425" t="str">
        <f ca="1">IF(DI18="","",CONCATENATE(DI18," - ",DJ18))</f>
        <v/>
      </c>
      <c r="DO10" s="295" t="str">
        <f ca="1">IF(DI19="","",CONCATENATE(DI19," - ",DJ19))</f>
        <v/>
      </c>
      <c r="DP10" s="295" t="str">
        <f ca="1">IF(DI20="","",CONCATENATE(DI20," - ",DJ20))</f>
        <v/>
      </c>
      <c r="DQ10" s="425" t="str">
        <f ca="1">IF(DK18="","",CONCATENATE(DK18," - ",DL18))</f>
        <v/>
      </c>
      <c r="DR10" s="295" t="str">
        <f ca="1">IF(DK19="","",CONCATENATE(DK19," - ",DL19))</f>
        <v/>
      </c>
      <c r="DS10" s="426" t="str">
        <f ca="1">IF(DK20="","",CONCATENATE(DK20," - ",DL20))</f>
        <v/>
      </c>
    </row>
    <row r="11" spans="1:123" s="293" customFormat="1" ht="15" customHeight="1" thickBot="1" x14ac:dyDescent="0.35">
      <c r="A11" s="291">
        <f>Year!Q21</f>
        <v>45081</v>
      </c>
      <c r="B11" s="290" t="str">
        <f>IF(ISERROR(MATCH(A11,event_dates,0)),"",INDEX(events,MATCH(A11,event_dates,0)))</f>
        <v/>
      </c>
      <c r="C11" s="291">
        <f>Year!R21</f>
        <v>45082</v>
      </c>
      <c r="D11" s="290" t="str">
        <f>IF(ISERROR(MATCH(C11,event_dates,0)),"",INDEX(events,MATCH(C11,event_dates,0)))</f>
        <v/>
      </c>
      <c r="E11" s="291">
        <f>Year!S21</f>
        <v>45083</v>
      </c>
      <c r="F11" s="290" t="str">
        <f>IF(ISERROR(MATCH(E11,event_dates,0)),"",INDEX(events,MATCH(E11,event_dates,0)))</f>
        <v/>
      </c>
      <c r="G11" s="291">
        <f>Year!T21</f>
        <v>45084</v>
      </c>
      <c r="H11" s="290" t="str">
        <f>IF(ISERROR(MATCH(G11,event_dates,0)),"",INDEX(events,MATCH(G11,event_dates,0)))</f>
        <v/>
      </c>
      <c r="I11" s="291">
        <f>Year!U21</f>
        <v>45085</v>
      </c>
      <c r="J11" s="290" t="str">
        <f>IF(ISERROR(MATCH(I11,event_dates,0)),"",INDEX(events,MATCH(I11,event_dates,0)))</f>
        <v/>
      </c>
      <c r="K11" s="291">
        <f>Year!V21</f>
        <v>45086</v>
      </c>
      <c r="L11" s="290" t="str">
        <f>IF(ISERROR(MATCH(K11,event_dates,0)),"",INDEX(events,MATCH(K11,event_dates,0)))</f>
        <v/>
      </c>
      <c r="M11" s="291">
        <f>Year!W21</f>
        <v>45087</v>
      </c>
      <c r="N11" s="290" t="str">
        <f>IF(ISERROR(MATCH(M11,event_dates,0)),"",INDEX(events,MATCH(M11,event_dates,0)))</f>
        <v/>
      </c>
      <c r="P11" s="295" t="str">
        <f ca="1">IF(DN26="","",DN26)</f>
        <v>Groceries - 125</v>
      </c>
      <c r="Q11" s="295" t="str">
        <f t="shared" ref="Q11:U16" ca="1" si="56">IF(DO26="","",DO26)</f>
        <v>Internet - 100</v>
      </c>
      <c r="R11" s="295" t="str">
        <f t="shared" ca="1" si="56"/>
        <v>D. Store Card 3 - 30</v>
      </c>
      <c r="S11" s="296" t="str">
        <f t="shared" ca="1" si="56"/>
        <v>Paycheck 2 - 400</v>
      </c>
      <c r="T11" s="295" t="str">
        <f t="shared" ca="1" si="56"/>
        <v>Paycheck 3 - 700</v>
      </c>
      <c r="U11" s="295" t="str">
        <f t="shared" ca="1" si="56"/>
        <v>Paycheck 1 - 850</v>
      </c>
      <c r="V11" s="1156"/>
      <c r="W11" s="1157"/>
      <c r="X11" s="445"/>
      <c r="Y11"/>
      <c r="AB11" s="299"/>
      <c r="AC11" s="358">
        <f>IF('Data Entry'!B17="","",'Data Entry'!B17)</f>
        <v>15</v>
      </c>
      <c r="AD11" s="356" t="str">
        <f>IF('Data Entry'!A17="","",'Data Entry'!A17)</f>
        <v>Roth IRA</v>
      </c>
      <c r="AE11" s="363">
        <f>IF('Data Entry'!C17="","",'Data Entry'!C17)</f>
        <v>100</v>
      </c>
      <c r="AF11" s="402" t="str">
        <f>IF('Data Entry'!E17="","",'Data Entry'!E17)</f>
        <v>Monthly</v>
      </c>
      <c r="AG11" s="300"/>
      <c r="AH11"/>
      <c r="AI11" s="304">
        <f t="shared" ca="1" si="23"/>
        <v>20</v>
      </c>
      <c r="AJ11" s="305" t="str">
        <f t="shared" ca="1" si="2"/>
        <v/>
      </c>
      <c r="AK11" s="306" t="str">
        <f t="shared" ca="1" si="3"/>
        <v/>
      </c>
      <c r="AL11" s="307" t="str">
        <f t="shared" ca="1" si="4"/>
        <v/>
      </c>
      <c r="AM11" s="304">
        <f t="shared" ca="1" si="24"/>
        <v>20</v>
      </c>
      <c r="AN11" s="305" t="str">
        <f t="shared" ca="1" si="5"/>
        <v/>
      </c>
      <c r="AO11" s="306" t="str">
        <f t="shared" ca="1" si="6"/>
        <v/>
      </c>
      <c r="AP11" s="307" t="str">
        <f t="shared" ca="1" si="7"/>
        <v/>
      </c>
      <c r="AQ11" s="304">
        <f t="shared" ca="1" si="25"/>
        <v>20</v>
      </c>
      <c r="AR11" s="305" t="str">
        <f t="shared" ca="1" si="8"/>
        <v/>
      </c>
      <c r="AS11" s="306" t="str">
        <f t="shared" ca="1" si="9"/>
        <v/>
      </c>
      <c r="AT11" s="307" t="str">
        <f t="shared" ca="1" si="10"/>
        <v/>
      </c>
      <c r="AU11" s="304">
        <f t="shared" ca="1" si="26"/>
        <v>20</v>
      </c>
      <c r="AV11" s="305" t="str">
        <f t="shared" ca="1" si="11"/>
        <v/>
      </c>
      <c r="AW11" s="306" t="str">
        <f t="shared" ca="1" si="12"/>
        <v/>
      </c>
      <c r="AX11" s="307" t="str">
        <f t="shared" ca="1" si="13"/>
        <v/>
      </c>
      <c r="AY11" s="304" t="str">
        <f t="shared" ca="1" si="27"/>
        <v/>
      </c>
      <c r="AZ11" s="305" t="str">
        <f t="shared" ca="1" si="14"/>
        <v/>
      </c>
      <c r="BA11" s="306" t="str">
        <f t="shared" ca="1" si="15"/>
        <v/>
      </c>
      <c r="BB11" s="307" t="str">
        <f t="shared" ca="1" si="16"/>
        <v/>
      </c>
      <c r="BC11" s="304" t="str">
        <f t="shared" ca="1" si="28"/>
        <v/>
      </c>
      <c r="BD11" s="305" t="str">
        <f t="shared" ca="1" si="17"/>
        <v/>
      </c>
      <c r="BE11" s="306" t="str">
        <f t="shared" ca="1" si="18"/>
        <v/>
      </c>
      <c r="BF11" s="307" t="str">
        <f t="shared" ca="1" si="19"/>
        <v/>
      </c>
      <c r="BG11" s="304" t="str">
        <f t="shared" ca="1" si="29"/>
        <v/>
      </c>
      <c r="BH11" s="305" t="str">
        <f t="shared" ca="1" si="20"/>
        <v/>
      </c>
      <c r="BI11" s="306" t="str">
        <f t="shared" ca="1" si="21"/>
        <v/>
      </c>
      <c r="BJ11" s="307" t="str">
        <f t="shared" ca="1" si="22"/>
        <v/>
      </c>
      <c r="BL11" s="412" t="str">
        <f ca="1">IF(OR(BM11="",BM11=0),"",MAX(BL$5:BL10)+1)</f>
        <v/>
      </c>
      <c r="BM11" s="316" t="str">
        <f ca="1">IFERROR(INDEX($AJ$6:$AJ$17, ROWS(BM$4:$BM9)), IFERROR(INDEX($AN$6:$AN$17, ROWS(BM$4:$BM9)-ROWS($AJ$6:$AJ$17)), IFERROR(INDEX($AR$6:$AR$17, ROWS(BM$4:$BM9)-ROWS($AJ$6:$AJ$17)-ROWS($AN$6:$AN$17)),IFERROR(INDEX($AV$6:$AV$17, ROWS(BM$4:$BM9)-ROWS($AJ$6:$AJ$17)-ROWS($AN$6:$AN$17)-ROWS($AR$6:$AR$17)),IFERROR(INDEX($AZ$6:$AZ$17, ROWS(BM$4:$BM9)-ROWS($AJ$6:$AJ$17)-ROWS($AN$6:$AN$17)-ROWS($AR$6:$AR$17)-ROWS($AV$6:$AV$17)),IFERROR(INDEX($BD$6:$BD$17, ROWS(BM$4:$BM9)-ROWS($AJ$6:$AJ$17)-ROWS($AN$6:$AN$17)-ROWS($AR$6:$AR$17)-ROWS($AV$6:$AV$17)-ROWS($AZ$6:$AZ$17)),IFERROR(INDEX($BH$6:$BH$17, ROWS(BM$4:$BM9)-ROWS($AJ$6:$AJ$17)-ROWS($AN$6:$AN$17)-ROWS($AR$6:$AR$17)-ROWS($AV$6:$AV$17)-ROWS($AZ$6:$AZ$17)-ROWS($BD$6:$BD$17)), "")))))))</f>
        <v/>
      </c>
      <c r="BN11" s="316" t="str">
        <f t="shared" ca="1" si="30"/>
        <v/>
      </c>
      <c r="BO11" s="316" t="str">
        <f ca="1">IF(OR(BP11="",BP11=0),"",MAX(BO$5:BO10)+1)</f>
        <v/>
      </c>
      <c r="BP11" s="316" t="str">
        <f ca="1">IFERROR(INDEX($AK$6:$AK$17, ROWS($BP$4:BP9)), IFERROR(INDEX($AO$6:$AO$17, ROWS($BP$4:BP9)-ROWS($AK$6:$AK$17)), IFERROR(INDEX($AS$6:$AS$17, ROWS($BP$4:BP9)-ROWS($AK$6:$AK$17)-ROWS($AO$6:$AO$17)),IFERROR(INDEX($AW$6:$AW$17, ROWS($BP$4:BP9)-ROWS($AK$6:$AK$17)-ROWS($AO$6:$AO$17)-ROWS($AS$6:$AS$17)),IFERROR(INDEX($BA$6:$BA$17, ROWS($BP$4:BP9)-ROWS($AK$6:$AK$17)-ROWS($AO$6:$AO$17)-ROWS($AS$6:$AS$17)-ROWS($AW$6:$AW$17)),IFERROR(INDEX($BE$6:$BE$17, ROWS($BP$4:BP9)-ROWS($AK$6:$AK$17)-ROWS($AO$6:$AO$17)-ROWS($AS$6:$AS$17)-ROWS($AW$6:$AW$17)-ROWS($BA$6:$BA$17)),IFERROR(INDEX($BI$6:$BI$17, ROWS($BP$4:BP9)-ROWS($AK$6:$AK$17)-ROWS($AO$6:$AO$17)-ROWS($AS$6:$AS$17)-ROWS($AW$6:$AW$17)-ROWS($BA$6:$BA$17)-ROWS($BE$6:$BE$17)), "")))))))</f>
        <v/>
      </c>
      <c r="BQ11" s="316" t="str">
        <f t="shared" ca="1" si="31"/>
        <v/>
      </c>
      <c r="BR11" s="413" t="str">
        <f t="shared" ca="1" si="32"/>
        <v/>
      </c>
      <c r="BS11" s="412" t="str">
        <f ca="1">IF(OR(BT11="",BT11=0),"",MAX(BS$5:BS10)+1)</f>
        <v/>
      </c>
      <c r="BT11" s="316" t="str">
        <f ca="1">IFERROR(INDEX($AJ$22:$AJ$33, ROWS($BT$4:BT9)), IFERROR(INDEX($AN$22:$AN$33, ROWS($BT$4:BT9)-ROWS($AJ$22:$AJ$33)), IFERROR(INDEX($AR$22:$AR$33, ROWS($BT$4:BT9)-ROWS($AJ$22:$AJ$33)-ROWS($AN$22:$AN$33)),IFERROR(INDEX($AV$22:$AV$33, ROWS($BT$4:BT9)-ROWS($AJ$22:$AJ$33)-ROWS($AN$22:$AN$33)-ROWS($AR$22:$AR$33)),IFERROR(INDEX($AZ$22:$AZ$33, ROWS($BT$4:BT9)-ROWS($AJ$22:$AJ$33)-ROWS($AN$22:$AN$33)-ROWS($AR$22:$AR$33)-ROWS($AV$22:$AV$33)),IFERROR(INDEX($BD$22:$BD$33, ROWS($BT$4:BT9)-ROWS($AJ$22:$AJ$33)-ROWS($AN$22:$AN$33)-ROWS($AR$22:$AR$33)-ROWS($AV$22:$AV$33)-ROWS($AZ$22:$AZ$33)),IFERROR(INDEX($BH$22:$BH$33, ROWS($BT$4:BT9)-ROWS($AJ$22:$AJ$33)-ROWS($AN$22:$AN$33)-ROWS($AR$22:$AR$33)-ROWS($AV$22:$AV$33)-ROWS($AZ$22:$AZ$33)-ROWS($BD$22:$BD$33)), "")))))))</f>
        <v/>
      </c>
      <c r="BU11" s="316" t="str">
        <f t="shared" ca="1" si="33"/>
        <v>Car 2 Gas</v>
      </c>
      <c r="BV11" s="316" t="str">
        <f ca="1">IF(OR(BW11="",BW11=0),"",MAX(BV$5:BV10)+1)</f>
        <v/>
      </c>
      <c r="BW11" s="316" t="str">
        <f ca="1">IFERROR(INDEX($AK$22:$AK$33, ROWS($BW$4:BW9)), IFERROR(INDEX($AO$22:$AO$33, ROWS($BW$4:BW9)-ROWS($AK$22:$AK$33)), IFERROR(INDEX($AS$22:$AS$33, ROWS($BW$4:BW9)-ROWS($AK$22:$AK$33)-ROWS($AO$22:$AO$33)),IFERROR(INDEX($AW$22:$AW$33, ROWS($BW$4:BW9)-ROWS($AK$22:$AK$33)-ROWS($AO$22:$AO$33)-ROWS($AS$22:$AS$33)),IFERROR(INDEX($BA$22:$BA$33, ROWS($BW$4:BW9)-ROWS($AK$22:$AK$33)-ROWS($AO$22:$AO$33)-ROWS($AS$22:$AS$33)-ROWS($AW$22:$AW$33)),IFERROR(INDEX($BE$22:$BE$33, ROWS($BW$4:BW9)-ROWS($AK$22:$AK$33)-ROWS($AO$22:$AO$33)-ROWS($AS$22:$AS$33)-ROWS($AW$22:$AW$33)-ROWS($BA$22:$BA$33)),IFERROR(INDEX($BI$22:$BI$33, ROWS($BW$4:BW9)-ROWS($AK$22:$AK$33)-ROWS($AO$22:$AO$33)-ROWS($AS$22:$AS$33)-ROWS($AW$22:$AW$33)-ROWS($BA$22:$BA$33)-ROWS($BE$22:$BE$33)), "")))))))</f>
        <v/>
      </c>
      <c r="BX11" s="316">
        <f t="shared" ca="1" si="34"/>
        <v>80</v>
      </c>
      <c r="BY11" s="413" t="str">
        <f t="shared" ca="1" si="35"/>
        <v/>
      </c>
      <c r="BZ11" s="412" t="str">
        <f ca="1">IF(OR(CA11="",CA11=0),"",MAX(BZ$5:BZ10)+1)</f>
        <v/>
      </c>
      <c r="CA11" s="316" t="str">
        <f ca="1">IFERROR(INDEX($AJ$38:$AJ$49, ROWS($CA$4:CA9)), IFERROR(INDEX($AN$38:$AN$49, ROWS($CA$4:CA9)-ROWS($AJ$38:$AJ$49)), IFERROR(INDEX($AR$38:$AR$49, ROWS($CA$4:CA9)-ROWS($AJ$38:$AJ$49)-ROWS($AN$38:$AN$49)),IFERROR(INDEX($AV$38:$AV$49, ROWS($CA$4:CA9)-ROWS($AJ$38:$AJ$49)-ROWS($AN$38:$AN$49)-ROWS($AR$38:$AR$49)),IFERROR(INDEX($AZ$38:$AZ$49, ROWS($CA$4:CA9)-ROWS($AJ$38:$AJ$49)-ROWS($AN$38:$AN$49)-ROWS($AR$38:$AR$49)-ROWS($AV$38:$AV$49)),IFERROR(INDEX($BD$38:$BD$49, ROWS($CA$4:CA9)-ROWS($AJ$38:$AJ$49)-ROWS($AN$38:$AN$49)-ROWS($AR$38:$AR$49)-ROWS($AV$38:$AV$49)-ROWS($AZ$38:$AZ$49)),IFERROR(INDEX($BH$38:$BH$49, ROWS($CA$4:CA9)-ROWS($AJ$38:$AJ$49)-ROWS($AN$38:$AN$49)-ROWS($AR$38:$AR$49)-ROWS($AV$38:$AV$49)-ROWS($AZ$38:$AZ$49)-ROWS($BD$38:$BD$49)), "")))))))</f>
        <v/>
      </c>
      <c r="CB11" s="316" t="str">
        <f t="shared" ca="1" si="36"/>
        <v>D. Store Card 1</v>
      </c>
      <c r="CC11" s="316" t="str">
        <f ca="1">IF(OR(CD11="",CD11=0),"",MAX(CC$5:CC10)+1)</f>
        <v/>
      </c>
      <c r="CD11" s="316" t="str">
        <f ca="1">IFERROR(INDEX($AK$38:$AK$49, ROWS($CD$4:CD9)), IFERROR(INDEX($AO$38:$AO$49, ROWS($CD$4:CD9)-ROWS($AK$38:$AK$49)), IFERROR(INDEX($AS$38:$AS$49, ROWS($CD$4:CD9)-ROWS($AK$38:$AK$49)-ROWS($AO$38:$AO$49)),IFERROR(INDEX($AW$38:$AW$49, ROWS($CD$4:CD9)-ROWS($AK$38:$AK$49)-ROWS($AO$38:$AO$49)-ROWS($AS$38:$AS$49)),IFERROR(INDEX($BA$38:$BA$49, ROWS($CD$4:CD9)-ROWS($AK$38:$AK$49)-ROWS($AO$38:$AO$49)-ROWS($AS$38:$AS$49)-ROWS($AW$38:$AW$49)),IFERROR(INDEX($BE$38:$BE$49, ROWS($CD$4:CD9)-ROWS($AK$38:$AK$49)-ROWS($AO$38:$AO$49)-ROWS($AS$38:$AS$49)-ROWS($AW$38:$AW$49)-ROWS($BA$38:$BA$49)),IFERROR(INDEX($BI$38:$BI$49, ROWS($CD$4:CD9)-ROWS($AK$38:$AK$49)-ROWS($AO$38:$AO$49)-ROWS($AS$38:$AS$49)-ROWS($AW$38:$AW$49)-ROWS($BA$38:$BA$49)-ROWS($BE$38:$BE$49)), "")))))))</f>
        <v/>
      </c>
      <c r="CE11" s="316">
        <f t="shared" ca="1" si="37"/>
        <v>30</v>
      </c>
      <c r="CF11" s="413" t="str">
        <f t="shared" ca="1" si="38"/>
        <v/>
      </c>
      <c r="CG11" s="412" t="str">
        <f ca="1">IF(OR(CH11="",CH11=0),"",MAX(CG$5:CG10)+1)</f>
        <v/>
      </c>
      <c r="CH11" s="316" t="str">
        <f ca="1">IFERROR(INDEX($AJ$54:$AJ$65, ROWS($CH$4:CH9)), IFERROR(INDEX($AN$54:$AN$65, ROWS($CH$4:CH9)-ROWS($AJ$54:$AJ$65)), IFERROR(INDEX($AR$54:$AR$65, ROWS($CH$4:CH9)-ROWS($AJ$54:$AJ$65)-ROWS($AN$54:$AN$65)),IFERROR(INDEX($AV$54:$AV$65, ROWS($CH$4:CH9)-ROWS($AJ$54:$AJ$65)-ROWS($AN$54:$AN$65)-ROWS($AR$54:$AR$65)),IFERROR(INDEX($AZ$54:$AZ$65, ROWS($CH$4:CH9)-ROWS($AJ$54:$AJ$65)-ROWS($AN$54:$AN$65)-ROWS($AR$54:$AR$65)-ROWS($AV$54:$AV$65)),IFERROR(INDEX($BD$54:$BD$65, ROWS($CH$4:CH9)-ROWS($AJ$54:$AJ$65)-ROWS($AN$54:$AN$65)-ROWS($AR$54:$AR$65)-ROWS($AV$54:$AV$65)-ROWS($AZ$54:$AZ$65)),IFERROR(INDEX($BH$54:$BH$65, ROWS($CH$4:CH9)-ROWS($AJ$54:$AJ$65)-ROWS($AN$54:$AN$65)-ROWS($AR$54:$AR$65)-ROWS($AV$54:$AV$65)-ROWS($AZ$54:$AZ$65)-ROWS($BD$54:$BD$65)), "")))))))</f>
        <v/>
      </c>
      <c r="CI11" s="316" t="str">
        <f t="shared" ca="1" si="39"/>
        <v>Paycheck 1</v>
      </c>
      <c r="CJ11" s="316" t="str">
        <f ca="1">IF(OR(CK11="",CK11=0),"",MAX(CJ$5:CJ10)+1)</f>
        <v/>
      </c>
      <c r="CK11" s="316" t="str">
        <f ca="1">IFERROR(INDEX($AK$54:$AK$65, ROWS($CK$4:CK9)), IFERROR(INDEX($AO$54:$AO$65, ROWS($CK$4:CK9)-ROWS($AK$54:$AK$65)), IFERROR(INDEX($AS$54:$AS$65, ROWS($CK$4:CK9)-ROWS($AK$54:$AK$65)-ROWS($AO$54:$AO$65)),IFERROR(INDEX($AW$54:$AW$65, ROWS($CK$4:CK9)-ROWS($AK$54:$AK$65)-ROWS($AO$54:$AO$65)-ROWS($AS$54:$AS$65)),IFERROR(INDEX($BA$54:$BA$65, ROWS($CK$4:CK9)-ROWS($AK$54:$AK$65)-ROWS($AO$54:$AO$65)-ROWS($AS$54:$AS$65)-ROWS($AW$54:$AW$65)),IFERROR(INDEX($BE$54:$BE$65, ROWS($CK$4:CK9)-ROWS($AK$54:$AK$65)-ROWS($AO$54:$AO$65)-ROWS($AS$54:$AS$65)-ROWS($AW$54:$AW$65)-ROWS($BA$54:$BA$65)),IFERROR(INDEX($BI$54:$BI$65, ROWS($CK$4:CK9)-ROWS($AK$54:$AK$65)-ROWS($AO$54:$AO$65)-ROWS($AS$54:$AS$65)-ROWS($AW$54:$AW$65)-ROWS($BA$54:$BA$65)-ROWS($BE$54:$BE$65)), "")))))))</f>
        <v/>
      </c>
      <c r="CL11" s="316">
        <f t="shared" ca="1" si="40"/>
        <v>850</v>
      </c>
      <c r="CM11" s="413" t="str">
        <f t="shared" ca="1" si="41"/>
        <v>Income</v>
      </c>
      <c r="CN11" s="412" t="str">
        <f ca="1">IF(OR(CO11="",CO11=0),"",MAX(CN$5:CN10)+1)</f>
        <v/>
      </c>
      <c r="CO11" s="316" t="str">
        <f ca="1">IFERROR(INDEX($AJ$70:$AJ$81, ROWS($CO$4:CO9)), IFERROR(INDEX($AN$70:$AN$81, ROWS($CO$4:CO9)-ROWS($AJ$70:$AJ$81)), IFERROR(INDEX($AR$70:$AR$81, ROWS($CO$4:CO9)-ROWS($AJ$70:$AJ$81)-ROWS($AN$70:$AN$81)),IFERROR(INDEX($AV$70:$AV$81, ROWS($CO$4:CO9)-ROWS($AJ$70:$AJ$81)-ROWS($AN$70:$AN$81)-ROWS($AR$70:$AR$81)),IFERROR(INDEX($AZ$70:$AZ$81, ROWS($CO$4:CO9)-ROWS($AJ$70:$AJ$81)-ROWS($AN$70:$AN$81)-ROWS($AR$70:$AR$81)-ROWS($AV$70:$AV$81)),IFERROR(INDEX($BD$70:$BD$81, ROWS($CO$4:CO9)-ROWS($AJ$70:$AJ$81)-ROWS($AN$70:$AN$81)-ROWS($AR$70:$AR$81)-ROWS($AV$70:$AV$81)-ROWS($AZ$70:$AZ$81)),IFERROR(INDEX($BH$70:$BH$81, ROWS($CO$4:CO9)-ROWS($AJ$70:$AJ$81)-ROWS($AN$70:$AN$81)-ROWS($AR$70:$AR$81)-ROWS($AV$70:$AV$81)-ROWS($AZ$70:$AZ$81)-ROWS($BD$70:$BD$81)), "")))))))</f>
        <v/>
      </c>
      <c r="CP11" s="316" t="str">
        <f t="shared" ca="1" si="42"/>
        <v/>
      </c>
      <c r="CQ11" s="316" t="str">
        <f ca="1">IF(OR(CR11="",CR11=0),"",MAX(CQ$5:CQ10)+1)</f>
        <v/>
      </c>
      <c r="CR11" s="316" t="str">
        <f ca="1">IFERROR(INDEX($AK$70:$AK$81, ROWS($CR$4:CR9)), IFERROR(INDEX($AO$70:$AO$81, ROWS($CR$4:CR9)-ROWS($AK$70:$AK$81)), IFERROR(INDEX($AS$70:$AS$81, ROWS($CR$4:CR9)-ROWS($AK$70:$AK$81)-ROWS($AO$70:$AO$81)),IFERROR(INDEX($AW$70:$AW$81, ROWS($CR$4:CR9)-ROWS($AK$70:$AK$81)-ROWS($AO$70:$AO$81)-ROWS($AS$70:$AS$81)),IFERROR(INDEX($BA$70:$BA$81, ROWS($CR$4:CR9)-ROWS($AK$70:$AK$81)-ROWS($AO$70:$AO$81)-ROWS($AS$70:$AS$81)-ROWS($AW$70:$AW$81)),IFERROR(INDEX($BE$70:$BE$81, ROWS($CR$4:CR9)-ROWS($AK$70:$AK$81)-ROWS($AO$70:$AO$81)-ROWS($AS$70:$AS$81)-ROWS($AW$70:$AW$81)-ROWS($BA$70:$BA$81)),IFERROR(INDEX($BI$70:$BI$81, ROWS($CR$4:CR9)-ROWS($AK$70:$AK$81)-ROWS($AO$70:$AO$81)-ROWS($AS$70:$AS$81)-ROWS($AW$70:$AW$81)-ROWS($BA$70:$BA$81)-ROWS($BE$70:$BE$81)), "")))))))</f>
        <v/>
      </c>
      <c r="CS11" s="316" t="str">
        <f t="shared" ca="1" si="43"/>
        <v/>
      </c>
      <c r="CT11" s="413" t="str">
        <f t="shared" ca="1" si="44"/>
        <v/>
      </c>
      <c r="CU11" s="412" t="str">
        <f>IF(OR(CV11="",CV11=0),"",MAX(CU$5:CU10)+1)</f>
        <v/>
      </c>
      <c r="CV11" s="316">
        <f>IFERROR(INDEX($AJ$86:$AJ$97, ROWS($CV$4:CV9)), IFERROR(INDEX($AN$86:$AN$97, ROWS($CV$4:CV9)-ROWS($AJ$86:$AJ$97)), ""))</f>
        <v>0</v>
      </c>
      <c r="CW11" s="316" t="str">
        <f t="shared" si="45"/>
        <v/>
      </c>
      <c r="CX11" s="316" t="str">
        <f>IF(OR(CY11="",CY11=0),"",MAX(CX$5:CX10)+1)</f>
        <v/>
      </c>
      <c r="CY11" s="316">
        <f>IFERROR(INDEX($AK$86:$AK$97, ROWS($CY$4:CY9)), IFERROR(INDEX($AO$86:$AO$97, ROWS($CY$4:CY9)-ROWS($AK$86:$AK$97)), ""))</f>
        <v>0</v>
      </c>
      <c r="CZ11" s="316" t="str">
        <f t="shared" si="46"/>
        <v/>
      </c>
      <c r="DA11" s="413" t="str">
        <f t="shared" si="47"/>
        <v/>
      </c>
      <c r="DC11" s="438" t="str">
        <f ca="1">IF(OR(DD11="",DD11=0),"",MAX(DC$5:DC10)+1)</f>
        <v/>
      </c>
      <c r="DD11" s="434" t="str">
        <f t="shared" ca="1" si="48"/>
        <v/>
      </c>
      <c r="DE11" s="413" t="str">
        <f t="shared" ca="1" si="49"/>
        <v/>
      </c>
      <c r="DF11" s="431" t="str">
        <f ca="1">IF(OR(DG11="",DG11=0),"",MAX(DF$5:DF10)+1)</f>
        <v/>
      </c>
      <c r="DG11" s="412" t="str">
        <f t="shared" ca="1" si="50"/>
        <v/>
      </c>
      <c r="DH11" s="413" t="str">
        <f t="shared" ca="1" si="51"/>
        <v/>
      </c>
      <c r="DI11" s="412" t="str">
        <f t="shared" ca="1" si="52"/>
        <v/>
      </c>
      <c r="DJ11" s="413" t="str">
        <f t="shared" ca="1" si="53"/>
        <v/>
      </c>
      <c r="DK11" s="412" t="str">
        <f t="shared" ca="1" si="54"/>
        <v/>
      </c>
      <c r="DL11" s="413" t="str">
        <f t="shared" ca="1" si="55"/>
        <v/>
      </c>
      <c r="DN11" s="427" t="str">
        <f ca="1">IF(DI21="","",CONCATENATE(DI21," - ",DJ21))</f>
        <v/>
      </c>
      <c r="DO11" s="428" t="str">
        <f ca="1">IF(DI22="","",CONCATENATE(DI22," - ",DJ22))</f>
        <v/>
      </c>
      <c r="DP11" s="428" t="str">
        <f ca="1">IF(DI23="","",CONCATENATE(DI23," - ",DJ23))</f>
        <v/>
      </c>
      <c r="DQ11" s="427" t="str">
        <f ca="1">IF(DK21="","",CONCATENATE(DK21," - ",DL21))</f>
        <v/>
      </c>
      <c r="DR11" s="428" t="str">
        <f ca="1">IF(DK22="","",CONCATENATE(DK22," - ",DL22))</f>
        <v/>
      </c>
      <c r="DS11" s="429" t="str">
        <f ca="1">IF(DK23="","",CONCATENATE(DK23," - ",DL23))</f>
        <v/>
      </c>
    </row>
    <row r="12" spans="1:123" s="292" customFormat="1" ht="15" customHeight="1" thickBot="1" x14ac:dyDescent="0.35">
      <c r="A12" s="1181" t="str">
        <f ca="1">IF(ISERROR(MATCH(A11,event_dates,0)+MATCH(A11,OFFSET(event_dates,MATCH(A11,event_dates,0),0,500,1),0)),"",INDEX(events,MATCH(A11,event_dates,0)+MATCH(A11,OFFSET(event_dates,MATCH(A11,event_dates,0),0,500,1),0)))</f>
        <v/>
      </c>
      <c r="B12" s="1182"/>
      <c r="C12" s="1181" t="str">
        <f ca="1">IF(ISERROR(MATCH(C11,event_dates,0)+MATCH(C11,OFFSET(event_dates,MATCH(C11,event_dates,0),0,500,1),0)),"",INDEX(events,MATCH(C11,event_dates,0)+MATCH(C11,OFFSET(event_dates,MATCH(C11,event_dates,0),0,500,1),0)))</f>
        <v/>
      </c>
      <c r="D12" s="1182"/>
      <c r="E12" s="1181" t="str">
        <f ca="1">IF(ISERROR(MATCH(E11,event_dates,0)+MATCH(E11,OFFSET(event_dates,MATCH(E11,event_dates,0),0,500,1),0)),"",INDEX(events,MATCH(E11,event_dates,0)+MATCH(E11,OFFSET(event_dates,MATCH(E11,event_dates,0),0,500,1),0)))</f>
        <v/>
      </c>
      <c r="F12" s="1182"/>
      <c r="G12" s="1181" t="str">
        <f ca="1">IF(ISERROR(MATCH(G11,event_dates,0)+MATCH(G11,OFFSET(event_dates,MATCH(G11,event_dates,0),0,500,1),0)),"",INDEX(events,MATCH(G11,event_dates,0)+MATCH(G11,OFFSET(event_dates,MATCH(G11,event_dates,0),0,500,1),0)))</f>
        <v/>
      </c>
      <c r="H12" s="1182"/>
      <c r="I12" s="1181" t="str">
        <f ca="1">IF(ISERROR(MATCH(I11,event_dates,0)+MATCH(I11,OFFSET(event_dates,MATCH(I11,event_dates,0),0,500,1),0)),"",INDEX(events,MATCH(I11,event_dates,0)+MATCH(I11,OFFSET(event_dates,MATCH(I11,event_dates,0),0,500,1),0)))</f>
        <v/>
      </c>
      <c r="J12" s="1182"/>
      <c r="K12" s="1181" t="str">
        <f ca="1">IF(ISERROR(MATCH(K11,event_dates,0)+MATCH(K11,OFFSET(event_dates,MATCH(K11,event_dates,0),0,500,1),0)),"",INDEX(events,MATCH(K11,event_dates,0)+MATCH(K11,OFFSET(event_dates,MATCH(K11,event_dates,0),0,500,1),0)))</f>
        <v/>
      </c>
      <c r="L12" s="1182"/>
      <c r="M12" s="1181" t="str">
        <f ca="1">IF(ISERROR(MATCH(M11,event_dates,0)+MATCH(M11,OFFSET(event_dates,MATCH(M11,event_dates,0),0,500,1),0)),"",INDEX(events,MATCH(M11,event_dates,0)+MATCH(M11,OFFSET(event_dates,MATCH(M11,event_dates,0),0,500,1),0)))</f>
        <v/>
      </c>
      <c r="N12" s="1182"/>
      <c r="P12" s="295" t="str">
        <f t="shared" ref="P12:P16" ca="1" si="57">IF(DN27="","",DN27)</f>
        <v>Pet Care - 80</v>
      </c>
      <c r="Q12" s="295" t="str">
        <f t="shared" ca="1" si="56"/>
        <v>Car 2 Gas - 80</v>
      </c>
      <c r="R12" s="295" t="str">
        <f t="shared" ca="1" si="56"/>
        <v>Life Insurance - 70</v>
      </c>
      <c r="S12" s="296" t="str">
        <f t="shared" ca="1" si="56"/>
        <v/>
      </c>
      <c r="T12" s="295" t="str">
        <f t="shared" ca="1" si="56"/>
        <v/>
      </c>
      <c r="U12" s="295" t="str">
        <f t="shared" ca="1" si="56"/>
        <v/>
      </c>
      <c r="V12" s="1158" t="s">
        <v>502</v>
      </c>
      <c r="W12" s="1159"/>
      <c r="X12" s="445">
        <f ca="1">IF(DP32="",0,DP32)</f>
        <v>535</v>
      </c>
      <c r="Y12"/>
      <c r="AB12" s="299"/>
      <c r="AC12" s="358">
        <f>IF('Data Entry'!B18="","",'Data Entry'!B18)</f>
        <v>16</v>
      </c>
      <c r="AD12" s="356" t="str">
        <f>IF('Data Entry'!A18="","",'Data Entry'!A18)</f>
        <v>Audible</v>
      </c>
      <c r="AE12" s="363">
        <f>IF('Data Entry'!C18="","",'Data Entry'!C18)</f>
        <v>14.95</v>
      </c>
      <c r="AF12" s="402" t="str">
        <f>IF('Data Entry'!E18="","",'Data Entry'!E18)</f>
        <v>Monthly</v>
      </c>
      <c r="AG12" s="300"/>
      <c r="AH12"/>
      <c r="AI12" s="304">
        <f t="shared" ca="1" si="23"/>
        <v>21</v>
      </c>
      <c r="AJ12" s="305" t="str">
        <f t="shared" ca="1" si="2"/>
        <v/>
      </c>
      <c r="AK12" s="306" t="str">
        <f t="shared" ca="1" si="3"/>
        <v/>
      </c>
      <c r="AL12" s="307" t="str">
        <f t="shared" ca="1" si="4"/>
        <v/>
      </c>
      <c r="AM12" s="304">
        <f t="shared" ca="1" si="24"/>
        <v>21</v>
      </c>
      <c r="AN12" s="305" t="str">
        <f t="shared" ca="1" si="5"/>
        <v/>
      </c>
      <c r="AO12" s="306" t="str">
        <f t="shared" ca="1" si="6"/>
        <v/>
      </c>
      <c r="AP12" s="307" t="str">
        <f t="shared" ca="1" si="7"/>
        <v/>
      </c>
      <c r="AQ12" s="304">
        <f t="shared" ca="1" si="25"/>
        <v>21</v>
      </c>
      <c r="AR12" s="305" t="str">
        <f t="shared" ca="1" si="8"/>
        <v/>
      </c>
      <c r="AS12" s="306" t="str">
        <f t="shared" ca="1" si="9"/>
        <v/>
      </c>
      <c r="AT12" s="307" t="str">
        <f t="shared" ca="1" si="10"/>
        <v/>
      </c>
      <c r="AU12" s="304">
        <f t="shared" ca="1" si="26"/>
        <v>21</v>
      </c>
      <c r="AV12" s="305" t="str">
        <f t="shared" ca="1" si="11"/>
        <v/>
      </c>
      <c r="AW12" s="306" t="str">
        <f t="shared" ca="1" si="12"/>
        <v/>
      </c>
      <c r="AX12" s="307" t="str">
        <f t="shared" ca="1" si="13"/>
        <v/>
      </c>
      <c r="AY12" s="304" t="str">
        <f t="shared" ca="1" si="27"/>
        <v/>
      </c>
      <c r="AZ12" s="305" t="str">
        <f t="shared" ca="1" si="14"/>
        <v/>
      </c>
      <c r="BA12" s="306" t="str">
        <f t="shared" ca="1" si="15"/>
        <v/>
      </c>
      <c r="BB12" s="307" t="str">
        <f t="shared" ca="1" si="16"/>
        <v/>
      </c>
      <c r="BC12" s="304" t="str">
        <f t="shared" ca="1" si="28"/>
        <v/>
      </c>
      <c r="BD12" s="305" t="str">
        <f t="shared" ca="1" si="17"/>
        <v/>
      </c>
      <c r="BE12" s="306" t="str">
        <f t="shared" ca="1" si="18"/>
        <v/>
      </c>
      <c r="BF12" s="307" t="str">
        <f t="shared" ca="1" si="19"/>
        <v/>
      </c>
      <c r="BG12" s="304" t="str">
        <f t="shared" ca="1" si="29"/>
        <v/>
      </c>
      <c r="BH12" s="305" t="str">
        <f t="shared" ca="1" si="20"/>
        <v/>
      </c>
      <c r="BI12" s="306" t="str">
        <f t="shared" ca="1" si="21"/>
        <v/>
      </c>
      <c r="BJ12" s="307" t="str">
        <f t="shared" ca="1" si="22"/>
        <v/>
      </c>
      <c r="BL12" s="412" t="str">
        <f ca="1">IF(OR(BM12="",BM12=0),"",MAX(BL$5:BL11)+1)</f>
        <v/>
      </c>
      <c r="BM12" s="316" t="str">
        <f ca="1">IFERROR(INDEX($AJ$6:$AJ$17, ROWS(BM$4:$BM10)), IFERROR(INDEX($AN$6:$AN$17, ROWS(BM$4:$BM10)-ROWS($AJ$6:$AJ$17)), IFERROR(INDEX($AR$6:$AR$17, ROWS(BM$4:$BM10)-ROWS($AJ$6:$AJ$17)-ROWS($AN$6:$AN$17)),IFERROR(INDEX($AV$6:$AV$17, ROWS(BM$4:$BM10)-ROWS($AJ$6:$AJ$17)-ROWS($AN$6:$AN$17)-ROWS($AR$6:$AR$17)),IFERROR(INDEX($AZ$6:$AZ$17, ROWS(BM$4:$BM10)-ROWS($AJ$6:$AJ$17)-ROWS($AN$6:$AN$17)-ROWS($AR$6:$AR$17)-ROWS($AV$6:$AV$17)),IFERROR(INDEX($BD$6:$BD$17, ROWS(BM$4:$BM10)-ROWS($AJ$6:$AJ$17)-ROWS($AN$6:$AN$17)-ROWS($AR$6:$AR$17)-ROWS($AV$6:$AV$17)-ROWS($AZ$6:$AZ$17)),IFERROR(INDEX($BH$6:$BH$17, ROWS(BM$4:$BM10)-ROWS($AJ$6:$AJ$17)-ROWS($AN$6:$AN$17)-ROWS($AR$6:$AR$17)-ROWS($AV$6:$AV$17)-ROWS($AZ$6:$AZ$17)-ROWS($BD$6:$BD$17)), "")))))))</f>
        <v/>
      </c>
      <c r="BN12" s="316" t="str">
        <f t="shared" ca="1" si="30"/>
        <v/>
      </c>
      <c r="BO12" s="316" t="str">
        <f ca="1">IF(OR(BP12="",BP12=0),"",MAX(BO$5:BO11)+1)</f>
        <v/>
      </c>
      <c r="BP12" s="316" t="str">
        <f ca="1">IFERROR(INDEX($AK$6:$AK$17, ROWS($BP$4:BP10)), IFERROR(INDEX($AO$6:$AO$17, ROWS($BP$4:BP10)-ROWS($AK$6:$AK$17)), IFERROR(INDEX($AS$6:$AS$17, ROWS($BP$4:BP10)-ROWS($AK$6:$AK$17)-ROWS($AO$6:$AO$17)),IFERROR(INDEX($AW$6:$AW$17, ROWS($BP$4:BP10)-ROWS($AK$6:$AK$17)-ROWS($AO$6:$AO$17)-ROWS($AS$6:$AS$17)),IFERROR(INDEX($BA$6:$BA$17, ROWS($BP$4:BP10)-ROWS($AK$6:$AK$17)-ROWS($AO$6:$AO$17)-ROWS($AS$6:$AS$17)-ROWS($AW$6:$AW$17)),IFERROR(INDEX($BE$6:$BE$17, ROWS($BP$4:BP10)-ROWS($AK$6:$AK$17)-ROWS($AO$6:$AO$17)-ROWS($AS$6:$AS$17)-ROWS($AW$6:$AW$17)-ROWS($BA$6:$BA$17)),IFERROR(INDEX($BI$6:$BI$17, ROWS($BP$4:BP10)-ROWS($AK$6:$AK$17)-ROWS($AO$6:$AO$17)-ROWS($AS$6:$AS$17)-ROWS($AW$6:$AW$17)-ROWS($BA$6:$BA$17)-ROWS($BE$6:$BE$17)), "")))))))</f>
        <v/>
      </c>
      <c r="BQ12" s="316" t="str">
        <f t="shared" ca="1" si="31"/>
        <v/>
      </c>
      <c r="BR12" s="413" t="str">
        <f t="shared" ca="1" si="32"/>
        <v/>
      </c>
      <c r="BS12" s="412" t="str">
        <f ca="1">IF(OR(BT12="",BT12=0),"",MAX(BS$5:BS11)+1)</f>
        <v/>
      </c>
      <c r="BT12" s="316" t="str">
        <f ca="1">IFERROR(INDEX($AJ$22:$AJ$33, ROWS($BT$4:BT10)), IFERROR(INDEX($AN$22:$AN$33, ROWS($BT$4:BT10)-ROWS($AJ$22:$AJ$33)), IFERROR(INDEX($AR$22:$AR$33, ROWS($BT$4:BT10)-ROWS($AJ$22:$AJ$33)-ROWS($AN$22:$AN$33)),IFERROR(INDEX($AV$22:$AV$33, ROWS($BT$4:BT10)-ROWS($AJ$22:$AJ$33)-ROWS($AN$22:$AN$33)-ROWS($AR$22:$AR$33)),IFERROR(INDEX($AZ$22:$AZ$33, ROWS($BT$4:BT10)-ROWS($AJ$22:$AJ$33)-ROWS($AN$22:$AN$33)-ROWS($AR$22:$AR$33)-ROWS($AV$22:$AV$33)),IFERROR(INDEX($BD$22:$BD$33, ROWS($BT$4:BT10)-ROWS($AJ$22:$AJ$33)-ROWS($AN$22:$AN$33)-ROWS($AR$22:$AR$33)-ROWS($AV$22:$AV$33)-ROWS($AZ$22:$AZ$33)),IFERROR(INDEX($BH$22:$BH$33, ROWS($BT$4:BT10)-ROWS($AJ$22:$AJ$33)-ROWS($AN$22:$AN$33)-ROWS($AR$22:$AR$33)-ROWS($AV$22:$AV$33)-ROWS($AZ$22:$AZ$33)-ROWS($BD$22:$BD$33)), "")))))))</f>
        <v/>
      </c>
      <c r="BU12" s="316" t="str">
        <f t="shared" ca="1" si="33"/>
        <v>Life Insurance</v>
      </c>
      <c r="BV12" s="316" t="str">
        <f ca="1">IF(OR(BW12="",BW12=0),"",MAX(BV$5:BV11)+1)</f>
        <v/>
      </c>
      <c r="BW12" s="316" t="str">
        <f ca="1">IFERROR(INDEX($AK$22:$AK$33, ROWS($BW$4:BW10)), IFERROR(INDEX($AO$22:$AO$33, ROWS($BW$4:BW10)-ROWS($AK$22:$AK$33)), IFERROR(INDEX($AS$22:$AS$33, ROWS($BW$4:BW10)-ROWS($AK$22:$AK$33)-ROWS($AO$22:$AO$33)),IFERROR(INDEX($AW$22:$AW$33, ROWS($BW$4:BW10)-ROWS($AK$22:$AK$33)-ROWS($AO$22:$AO$33)-ROWS($AS$22:$AS$33)),IFERROR(INDEX($BA$22:$BA$33, ROWS($BW$4:BW10)-ROWS($AK$22:$AK$33)-ROWS($AO$22:$AO$33)-ROWS($AS$22:$AS$33)-ROWS($AW$22:$AW$33)),IFERROR(INDEX($BE$22:$BE$33, ROWS($BW$4:BW10)-ROWS($AK$22:$AK$33)-ROWS($AO$22:$AO$33)-ROWS($AS$22:$AS$33)-ROWS($AW$22:$AW$33)-ROWS($BA$22:$BA$33)),IFERROR(INDEX($BI$22:$BI$33, ROWS($BW$4:BW10)-ROWS($AK$22:$AK$33)-ROWS($AO$22:$AO$33)-ROWS($AS$22:$AS$33)-ROWS($AW$22:$AW$33)-ROWS($BA$22:$BA$33)-ROWS($BE$22:$BE$33)), "")))))))</f>
        <v/>
      </c>
      <c r="BX12" s="316">
        <f t="shared" ca="1" si="34"/>
        <v>70</v>
      </c>
      <c r="BY12" s="413" t="str">
        <f t="shared" ca="1" si="35"/>
        <v/>
      </c>
      <c r="BZ12" s="412" t="str">
        <f ca="1">IF(OR(CA12="",CA12=0),"",MAX(BZ$5:BZ11)+1)</f>
        <v/>
      </c>
      <c r="CA12" s="316" t="str">
        <f ca="1">IFERROR(INDEX($AJ$38:$AJ$49, ROWS($CA$4:CA10)), IFERROR(INDEX($AN$38:$AN$49, ROWS($CA$4:CA10)-ROWS($AJ$38:$AJ$49)), IFERROR(INDEX($AR$38:$AR$49, ROWS($CA$4:CA10)-ROWS($AJ$38:$AJ$49)-ROWS($AN$38:$AN$49)),IFERROR(INDEX($AV$38:$AV$49, ROWS($CA$4:CA10)-ROWS($AJ$38:$AJ$49)-ROWS($AN$38:$AN$49)-ROWS($AR$38:$AR$49)),IFERROR(INDEX($AZ$38:$AZ$49, ROWS($CA$4:CA10)-ROWS($AJ$38:$AJ$49)-ROWS($AN$38:$AN$49)-ROWS($AR$38:$AR$49)-ROWS($AV$38:$AV$49)),IFERROR(INDEX($BD$38:$BD$49, ROWS($CA$4:CA10)-ROWS($AJ$38:$AJ$49)-ROWS($AN$38:$AN$49)-ROWS($AR$38:$AR$49)-ROWS($AV$38:$AV$49)-ROWS($AZ$38:$AZ$49)),IFERROR(INDEX($BH$38:$BH$49, ROWS($CA$4:CA10)-ROWS($AJ$38:$AJ$49)-ROWS($AN$38:$AN$49)-ROWS($AR$38:$AR$49)-ROWS($AV$38:$AV$49)-ROWS($AZ$38:$AZ$49)-ROWS($BD$38:$BD$49)), "")))))))</f>
        <v/>
      </c>
      <c r="CB12" s="316" t="str">
        <f t="shared" ca="1" si="36"/>
        <v>Roth IRA</v>
      </c>
      <c r="CC12" s="316" t="str">
        <f ca="1">IF(OR(CD12="",CD12=0),"",MAX(CC$5:CC11)+1)</f>
        <v/>
      </c>
      <c r="CD12" s="316" t="str">
        <f ca="1">IFERROR(INDEX($AK$38:$AK$49, ROWS($CD$4:CD10)), IFERROR(INDEX($AO$38:$AO$49, ROWS($CD$4:CD10)-ROWS($AK$38:$AK$49)), IFERROR(INDEX($AS$38:$AS$49, ROWS($CD$4:CD10)-ROWS($AK$38:$AK$49)-ROWS($AO$38:$AO$49)),IFERROR(INDEX($AW$38:$AW$49, ROWS($CD$4:CD10)-ROWS($AK$38:$AK$49)-ROWS($AO$38:$AO$49)-ROWS($AS$38:$AS$49)),IFERROR(INDEX($BA$38:$BA$49, ROWS($CD$4:CD10)-ROWS($AK$38:$AK$49)-ROWS($AO$38:$AO$49)-ROWS($AS$38:$AS$49)-ROWS($AW$38:$AW$49)),IFERROR(INDEX($BE$38:$BE$49, ROWS($CD$4:CD10)-ROWS($AK$38:$AK$49)-ROWS($AO$38:$AO$49)-ROWS($AS$38:$AS$49)-ROWS($AW$38:$AW$49)-ROWS($BA$38:$BA$49)),IFERROR(INDEX($BI$38:$BI$49, ROWS($CD$4:CD10)-ROWS($AK$38:$AK$49)-ROWS($AO$38:$AO$49)-ROWS($AS$38:$AS$49)-ROWS($AW$38:$AW$49)-ROWS($BA$38:$BA$49)-ROWS($BE$38:$BE$49)), "")))))))</f>
        <v/>
      </c>
      <c r="CE12" s="316">
        <f t="shared" ca="1" si="37"/>
        <v>100</v>
      </c>
      <c r="CF12" s="413" t="str">
        <f t="shared" ca="1" si="38"/>
        <v/>
      </c>
      <c r="CG12" s="412" t="str">
        <f ca="1">IF(OR(CH12="",CH12=0),"",MAX(CG$5:CG11)+1)</f>
        <v/>
      </c>
      <c r="CH12" s="316" t="str">
        <f ca="1">IFERROR(INDEX($AJ$54:$AJ$65, ROWS($CH$4:CH10)), IFERROR(INDEX($AN$54:$AN$65, ROWS($CH$4:CH10)-ROWS($AJ$54:$AJ$65)), IFERROR(INDEX($AR$54:$AR$65, ROWS($CH$4:CH10)-ROWS($AJ$54:$AJ$65)-ROWS($AN$54:$AN$65)),IFERROR(INDEX($AV$54:$AV$65, ROWS($CH$4:CH10)-ROWS($AJ$54:$AJ$65)-ROWS($AN$54:$AN$65)-ROWS($AR$54:$AR$65)),IFERROR(INDEX($AZ$54:$AZ$65, ROWS($CH$4:CH10)-ROWS($AJ$54:$AJ$65)-ROWS($AN$54:$AN$65)-ROWS($AR$54:$AR$65)-ROWS($AV$54:$AV$65)),IFERROR(INDEX($BD$54:$BD$65, ROWS($CH$4:CH10)-ROWS($AJ$54:$AJ$65)-ROWS($AN$54:$AN$65)-ROWS($AR$54:$AR$65)-ROWS($AV$54:$AV$65)-ROWS($AZ$54:$AZ$65)),IFERROR(INDEX($BH$54:$BH$65, ROWS($CH$4:CH10)-ROWS($AJ$54:$AJ$65)-ROWS($AN$54:$AN$65)-ROWS($AR$54:$AR$65)-ROWS($AV$54:$AV$65)-ROWS($AZ$54:$AZ$65)-ROWS($BD$54:$BD$65)), "")))))))</f>
        <v/>
      </c>
      <c r="CI12" s="316" t="str">
        <f t="shared" ca="1" si="39"/>
        <v>Auto Insurance</v>
      </c>
      <c r="CJ12" s="316" t="str">
        <f ca="1">IF(OR(CK12="",CK12=0),"",MAX(CJ$5:CJ11)+1)</f>
        <v/>
      </c>
      <c r="CK12" s="316" t="str">
        <f ca="1">IFERROR(INDEX($AK$54:$AK$65, ROWS($CK$4:CK10)), IFERROR(INDEX($AO$54:$AO$65, ROWS($CK$4:CK10)-ROWS($AK$54:$AK$65)), IFERROR(INDEX($AS$54:$AS$65, ROWS($CK$4:CK10)-ROWS($AK$54:$AK$65)-ROWS($AO$54:$AO$65)),IFERROR(INDEX($AW$54:$AW$65, ROWS($CK$4:CK10)-ROWS($AK$54:$AK$65)-ROWS($AO$54:$AO$65)-ROWS($AS$54:$AS$65)),IFERROR(INDEX($BA$54:$BA$65, ROWS($CK$4:CK10)-ROWS($AK$54:$AK$65)-ROWS($AO$54:$AO$65)-ROWS($AS$54:$AS$65)-ROWS($AW$54:$AW$65)),IFERROR(INDEX($BE$54:$BE$65, ROWS($CK$4:CK10)-ROWS($AK$54:$AK$65)-ROWS($AO$54:$AO$65)-ROWS($AS$54:$AS$65)-ROWS($AW$54:$AW$65)-ROWS($BA$54:$BA$65)),IFERROR(INDEX($BI$54:$BI$65, ROWS($CK$4:CK10)-ROWS($AK$54:$AK$65)-ROWS($AO$54:$AO$65)-ROWS($AS$54:$AS$65)-ROWS($AW$54:$AW$65)-ROWS($BA$54:$BA$65)-ROWS($BE$54:$BE$65)), "")))))))</f>
        <v/>
      </c>
      <c r="CL12" s="316">
        <f t="shared" ca="1" si="40"/>
        <v>180</v>
      </c>
      <c r="CM12" s="413" t="str">
        <f t="shared" ca="1" si="41"/>
        <v/>
      </c>
      <c r="CN12" s="412" t="str">
        <f ca="1">IF(OR(CO12="",CO12=0),"",MAX(CN$5:CN11)+1)</f>
        <v/>
      </c>
      <c r="CO12" s="316" t="str">
        <f ca="1">IFERROR(INDEX($AJ$70:$AJ$81, ROWS($CO$4:CO10)), IFERROR(INDEX($AN$70:$AN$81, ROWS($CO$4:CO10)-ROWS($AJ$70:$AJ$81)), IFERROR(INDEX($AR$70:$AR$81, ROWS($CO$4:CO10)-ROWS($AJ$70:$AJ$81)-ROWS($AN$70:$AN$81)),IFERROR(INDEX($AV$70:$AV$81, ROWS($CO$4:CO10)-ROWS($AJ$70:$AJ$81)-ROWS($AN$70:$AN$81)-ROWS($AR$70:$AR$81)),IFERROR(INDEX($AZ$70:$AZ$81, ROWS($CO$4:CO10)-ROWS($AJ$70:$AJ$81)-ROWS($AN$70:$AN$81)-ROWS($AR$70:$AR$81)-ROWS($AV$70:$AV$81)),IFERROR(INDEX($BD$70:$BD$81, ROWS($CO$4:CO10)-ROWS($AJ$70:$AJ$81)-ROWS($AN$70:$AN$81)-ROWS($AR$70:$AR$81)-ROWS($AV$70:$AV$81)-ROWS($AZ$70:$AZ$81)),IFERROR(INDEX($BH$70:$BH$81, ROWS($CO$4:CO10)-ROWS($AJ$70:$AJ$81)-ROWS($AN$70:$AN$81)-ROWS($AR$70:$AR$81)-ROWS($AV$70:$AV$81)-ROWS($AZ$70:$AZ$81)-ROWS($BD$70:$BD$81)), "")))))))</f>
        <v/>
      </c>
      <c r="CP12" s="316" t="str">
        <f t="shared" ca="1" si="42"/>
        <v/>
      </c>
      <c r="CQ12" s="316" t="str">
        <f ca="1">IF(OR(CR12="",CR12=0),"",MAX(CQ$5:CQ11)+1)</f>
        <v/>
      </c>
      <c r="CR12" s="316" t="str">
        <f ca="1">IFERROR(INDEX($AK$70:$AK$81, ROWS($CR$4:CR10)), IFERROR(INDEX($AO$70:$AO$81, ROWS($CR$4:CR10)-ROWS($AK$70:$AK$81)), IFERROR(INDEX($AS$70:$AS$81, ROWS($CR$4:CR10)-ROWS($AK$70:$AK$81)-ROWS($AO$70:$AO$81)),IFERROR(INDEX($AW$70:$AW$81, ROWS($CR$4:CR10)-ROWS($AK$70:$AK$81)-ROWS($AO$70:$AO$81)-ROWS($AS$70:$AS$81)),IFERROR(INDEX($BA$70:$BA$81, ROWS($CR$4:CR10)-ROWS($AK$70:$AK$81)-ROWS($AO$70:$AO$81)-ROWS($AS$70:$AS$81)-ROWS($AW$70:$AW$81)),IFERROR(INDEX($BE$70:$BE$81, ROWS($CR$4:CR10)-ROWS($AK$70:$AK$81)-ROWS($AO$70:$AO$81)-ROWS($AS$70:$AS$81)-ROWS($AW$70:$AW$81)-ROWS($BA$70:$BA$81)),IFERROR(INDEX($BI$70:$BI$81, ROWS($CR$4:CR10)-ROWS($AK$70:$AK$81)-ROWS($AO$70:$AO$81)-ROWS($AS$70:$AS$81)-ROWS($AW$70:$AW$81)-ROWS($BA$70:$BA$81)-ROWS($BE$70:$BE$81)), "")))))))</f>
        <v/>
      </c>
      <c r="CS12" s="316" t="str">
        <f t="shared" ca="1" si="43"/>
        <v/>
      </c>
      <c r="CT12" s="413" t="str">
        <f t="shared" ca="1" si="44"/>
        <v/>
      </c>
      <c r="CU12" s="412" t="str">
        <f>IF(OR(CV12="",CV12=0),"",MAX(CU$5:CU11)+1)</f>
        <v/>
      </c>
      <c r="CV12" s="316">
        <f>IFERROR(INDEX($AJ$86:$AJ$97, ROWS($CV$4:CV10)), IFERROR(INDEX($AN$86:$AN$97, ROWS($CV$4:CV10)-ROWS($AJ$86:$AJ$97)), ""))</f>
        <v>0</v>
      </c>
      <c r="CW12" s="316" t="str">
        <f t="shared" si="45"/>
        <v/>
      </c>
      <c r="CX12" s="316" t="str">
        <f>IF(OR(CY12="",CY12=0),"",MAX(CX$5:CX11)+1)</f>
        <v/>
      </c>
      <c r="CY12" s="316">
        <f>IFERROR(INDEX($AK$86:$AK$97, ROWS($CY$4:CY10)), IFERROR(INDEX($AO$86:$AO$97, ROWS($CY$4:CY10)-ROWS($AK$86:$AK$97)), ""))</f>
        <v>0</v>
      </c>
      <c r="CZ12" s="316" t="str">
        <f t="shared" si="46"/>
        <v/>
      </c>
      <c r="DA12" s="413" t="str">
        <f t="shared" si="47"/>
        <v/>
      </c>
      <c r="DC12" s="438" t="str">
        <f ca="1">IF(OR(DD12="",DD12=0),"",MAX(DC$5:DC11)+1)</f>
        <v/>
      </c>
      <c r="DD12" s="434" t="str">
        <f t="shared" ca="1" si="48"/>
        <v/>
      </c>
      <c r="DE12" s="413" t="str">
        <f t="shared" ca="1" si="49"/>
        <v/>
      </c>
      <c r="DF12" s="431" t="str">
        <f ca="1">IF(OR(DG12="",DG12=0),"",MAX(DF$5:DF11)+1)</f>
        <v/>
      </c>
      <c r="DG12" s="412" t="str">
        <f t="shared" ca="1" si="50"/>
        <v/>
      </c>
      <c r="DH12" s="413" t="str">
        <f t="shared" ca="1" si="51"/>
        <v/>
      </c>
      <c r="DI12" s="412" t="str">
        <f t="shared" ca="1" si="52"/>
        <v/>
      </c>
      <c r="DJ12" s="413" t="str">
        <f t="shared" ca="1" si="53"/>
        <v/>
      </c>
      <c r="DK12" s="412" t="str">
        <f t="shared" ca="1" si="54"/>
        <v/>
      </c>
      <c r="DL12" s="413" t="str">
        <f t="shared" ca="1" si="55"/>
        <v/>
      </c>
      <c r="DN12" s="1192" t="s">
        <v>505</v>
      </c>
      <c r="DO12" s="1193"/>
      <c r="DP12" s="443">
        <f ca="1">IF(DJ6="","",SUM(DJ6:DJ23))</f>
        <v>920</v>
      </c>
      <c r="DQ12" s="1192" t="s">
        <v>506</v>
      </c>
      <c r="DR12" s="1193"/>
      <c r="DS12" s="444" t="str">
        <f ca="1">IF(DL6="","",SUM(DL6:DL23))</f>
        <v/>
      </c>
    </row>
    <row r="13" spans="1:123" s="292" customFormat="1" ht="15" customHeight="1" x14ac:dyDescent="0.3">
      <c r="A13" s="1183"/>
      <c r="B13" s="1182"/>
      <c r="C13" s="1183"/>
      <c r="D13" s="1182"/>
      <c r="E13" s="1183"/>
      <c r="F13" s="1182"/>
      <c r="G13" s="1183"/>
      <c r="H13" s="1182"/>
      <c r="I13" s="1183"/>
      <c r="J13" s="1182"/>
      <c r="K13" s="1183"/>
      <c r="L13" s="1182"/>
      <c r="M13" s="1183"/>
      <c r="N13" s="1182"/>
      <c r="P13" s="295" t="str">
        <f t="shared" ca="1" si="57"/>
        <v>Car 1 Gas - 50</v>
      </c>
      <c r="Q13" s="295" t="str">
        <f t="shared" ca="1" si="56"/>
        <v/>
      </c>
      <c r="R13" s="295" t="str">
        <f t="shared" ca="1" si="56"/>
        <v/>
      </c>
      <c r="S13" s="296" t="str">
        <f t="shared" ca="1" si="56"/>
        <v/>
      </c>
      <c r="T13" s="295" t="str">
        <f t="shared" ca="1" si="56"/>
        <v/>
      </c>
      <c r="U13" s="295" t="str">
        <f t="shared" ca="1" si="56"/>
        <v/>
      </c>
      <c r="V13" s="1158" t="s">
        <v>507</v>
      </c>
      <c r="W13" s="1159"/>
      <c r="X13" s="445">
        <f ca="1">IF(DS32="",0,DS32)</f>
        <v>1950</v>
      </c>
      <c r="Y13"/>
      <c r="AB13" s="299"/>
      <c r="AC13" s="358">
        <f>IF('Data Entry'!B19="","",'Data Entry'!B19)</f>
        <v>29</v>
      </c>
      <c r="AD13" s="356" t="str">
        <f>IF('Data Entry'!A19="","",'Data Entry'!A19)</f>
        <v>Spotify</v>
      </c>
      <c r="AE13" s="363">
        <f>IF('Data Entry'!C19="","",'Data Entry'!C19)</f>
        <v>9.99</v>
      </c>
      <c r="AF13" s="402" t="str">
        <f>IF('Data Entry'!E19="","",'Data Entry'!E19)</f>
        <v>Monthly</v>
      </c>
      <c r="AG13" s="300"/>
      <c r="AH13"/>
      <c r="AI13" s="304">
        <f t="shared" ca="1" si="23"/>
        <v>22</v>
      </c>
      <c r="AJ13" s="305" t="str">
        <f t="shared" ca="1" si="2"/>
        <v/>
      </c>
      <c r="AK13" s="306" t="str">
        <f t="shared" ca="1" si="3"/>
        <v/>
      </c>
      <c r="AL13" s="307" t="str">
        <f t="shared" ca="1" si="4"/>
        <v/>
      </c>
      <c r="AM13" s="304">
        <f t="shared" ca="1" si="24"/>
        <v>22</v>
      </c>
      <c r="AN13" s="305" t="str">
        <f t="shared" ca="1" si="5"/>
        <v/>
      </c>
      <c r="AO13" s="306" t="str">
        <f t="shared" ca="1" si="6"/>
        <v/>
      </c>
      <c r="AP13" s="307" t="str">
        <f t="shared" ca="1" si="7"/>
        <v/>
      </c>
      <c r="AQ13" s="304">
        <f t="shared" ca="1" si="25"/>
        <v>22</v>
      </c>
      <c r="AR13" s="305" t="str">
        <f t="shared" ca="1" si="8"/>
        <v/>
      </c>
      <c r="AS13" s="306" t="str">
        <f t="shared" ca="1" si="9"/>
        <v/>
      </c>
      <c r="AT13" s="307" t="str">
        <f t="shared" ca="1" si="10"/>
        <v/>
      </c>
      <c r="AU13" s="304">
        <f t="shared" ca="1" si="26"/>
        <v>22</v>
      </c>
      <c r="AV13" s="305" t="str">
        <f t="shared" ca="1" si="11"/>
        <v/>
      </c>
      <c r="AW13" s="306" t="str">
        <f t="shared" ca="1" si="12"/>
        <v/>
      </c>
      <c r="AX13" s="307" t="str">
        <f t="shared" ca="1" si="13"/>
        <v/>
      </c>
      <c r="AY13" s="304" t="str">
        <f t="shared" ca="1" si="27"/>
        <v/>
      </c>
      <c r="AZ13" s="305" t="str">
        <f t="shared" ca="1" si="14"/>
        <v/>
      </c>
      <c r="BA13" s="306" t="str">
        <f t="shared" ca="1" si="15"/>
        <v/>
      </c>
      <c r="BB13" s="307" t="str">
        <f t="shared" ca="1" si="16"/>
        <v/>
      </c>
      <c r="BC13" s="304" t="str">
        <f t="shared" ca="1" si="28"/>
        <v/>
      </c>
      <c r="BD13" s="305" t="str">
        <f t="shared" ca="1" si="17"/>
        <v/>
      </c>
      <c r="BE13" s="306" t="str">
        <f t="shared" ca="1" si="18"/>
        <v/>
      </c>
      <c r="BF13" s="307" t="str">
        <f t="shared" ca="1" si="19"/>
        <v/>
      </c>
      <c r="BG13" s="304" t="str">
        <f t="shared" ca="1" si="29"/>
        <v/>
      </c>
      <c r="BH13" s="305" t="str">
        <f t="shared" ca="1" si="20"/>
        <v/>
      </c>
      <c r="BI13" s="306" t="str">
        <f t="shared" ca="1" si="21"/>
        <v/>
      </c>
      <c r="BJ13" s="307" t="str">
        <f t="shared" ca="1" si="22"/>
        <v/>
      </c>
      <c r="BL13" s="412" t="str">
        <f ca="1">IF(OR(BM13="",BM13=0),"",MAX(BL$5:BL12)+1)</f>
        <v/>
      </c>
      <c r="BM13" s="316" t="str">
        <f ca="1">IFERROR(INDEX($AJ$6:$AJ$17, ROWS(BM$4:$BM11)), IFERROR(INDEX($AN$6:$AN$17, ROWS(BM$4:$BM11)-ROWS($AJ$6:$AJ$17)), IFERROR(INDEX($AR$6:$AR$17, ROWS(BM$4:$BM11)-ROWS($AJ$6:$AJ$17)-ROWS($AN$6:$AN$17)),IFERROR(INDEX($AV$6:$AV$17, ROWS(BM$4:$BM11)-ROWS($AJ$6:$AJ$17)-ROWS($AN$6:$AN$17)-ROWS($AR$6:$AR$17)),IFERROR(INDEX($AZ$6:$AZ$17, ROWS(BM$4:$BM11)-ROWS($AJ$6:$AJ$17)-ROWS($AN$6:$AN$17)-ROWS($AR$6:$AR$17)-ROWS($AV$6:$AV$17)),IFERROR(INDEX($BD$6:$BD$17, ROWS(BM$4:$BM11)-ROWS($AJ$6:$AJ$17)-ROWS($AN$6:$AN$17)-ROWS($AR$6:$AR$17)-ROWS($AV$6:$AV$17)-ROWS($AZ$6:$AZ$17)),IFERROR(INDEX($BH$6:$BH$17, ROWS(BM$4:$BM11)-ROWS($AJ$6:$AJ$17)-ROWS($AN$6:$AN$17)-ROWS($AR$6:$AR$17)-ROWS($AV$6:$AV$17)-ROWS($AZ$6:$AZ$17)-ROWS($BD$6:$BD$17)), "")))))))</f>
        <v/>
      </c>
      <c r="BN13" s="316" t="str">
        <f t="shared" ca="1" si="30"/>
        <v/>
      </c>
      <c r="BO13" s="316" t="str">
        <f ca="1">IF(OR(BP13="",BP13=0),"",MAX(BO$5:BO12)+1)</f>
        <v/>
      </c>
      <c r="BP13" s="316" t="str">
        <f ca="1">IFERROR(INDEX($AK$6:$AK$17, ROWS($BP$4:BP11)), IFERROR(INDEX($AO$6:$AO$17, ROWS($BP$4:BP11)-ROWS($AK$6:$AK$17)), IFERROR(INDEX($AS$6:$AS$17, ROWS($BP$4:BP11)-ROWS($AK$6:$AK$17)-ROWS($AO$6:$AO$17)),IFERROR(INDEX($AW$6:$AW$17, ROWS($BP$4:BP11)-ROWS($AK$6:$AK$17)-ROWS($AO$6:$AO$17)-ROWS($AS$6:$AS$17)),IFERROR(INDEX($BA$6:$BA$17, ROWS($BP$4:BP11)-ROWS($AK$6:$AK$17)-ROWS($AO$6:$AO$17)-ROWS($AS$6:$AS$17)-ROWS($AW$6:$AW$17)),IFERROR(INDEX($BE$6:$BE$17, ROWS($BP$4:BP11)-ROWS($AK$6:$AK$17)-ROWS($AO$6:$AO$17)-ROWS($AS$6:$AS$17)-ROWS($AW$6:$AW$17)-ROWS($BA$6:$BA$17)),IFERROR(INDEX($BI$6:$BI$17, ROWS($BP$4:BP11)-ROWS($AK$6:$AK$17)-ROWS($AO$6:$AO$17)-ROWS($AS$6:$AS$17)-ROWS($AW$6:$AW$17)-ROWS($BA$6:$BA$17)-ROWS($BE$6:$BE$17)), "")))))))</f>
        <v/>
      </c>
      <c r="BQ13" s="316" t="str">
        <f t="shared" ca="1" si="31"/>
        <v/>
      </c>
      <c r="BR13" s="413" t="str">
        <f t="shared" ca="1" si="32"/>
        <v/>
      </c>
      <c r="BS13" s="412" t="str">
        <f ca="1">IF(OR(BT13="",BT13=0),"",MAX(BS$5:BS12)+1)</f>
        <v/>
      </c>
      <c r="BT13" s="316" t="str">
        <f ca="1">IFERROR(INDEX($AJ$22:$AJ$33, ROWS($BT$4:BT11)), IFERROR(INDEX($AN$22:$AN$33, ROWS($BT$4:BT11)-ROWS($AJ$22:$AJ$33)), IFERROR(INDEX($AR$22:$AR$33, ROWS($BT$4:BT11)-ROWS($AJ$22:$AJ$33)-ROWS($AN$22:$AN$33)),IFERROR(INDEX($AV$22:$AV$33, ROWS($BT$4:BT11)-ROWS($AJ$22:$AJ$33)-ROWS($AN$22:$AN$33)-ROWS($AR$22:$AR$33)),IFERROR(INDEX($AZ$22:$AZ$33, ROWS($BT$4:BT11)-ROWS($AJ$22:$AJ$33)-ROWS($AN$22:$AN$33)-ROWS($AR$22:$AR$33)-ROWS($AV$22:$AV$33)),IFERROR(INDEX($BD$22:$BD$33, ROWS($BT$4:BT11)-ROWS($AJ$22:$AJ$33)-ROWS($AN$22:$AN$33)-ROWS($AR$22:$AR$33)-ROWS($AV$22:$AV$33)-ROWS($AZ$22:$AZ$33)),IFERROR(INDEX($BH$22:$BH$33, ROWS($BT$4:BT11)-ROWS($AJ$22:$AJ$33)-ROWS($AN$22:$AN$33)-ROWS($AR$22:$AR$33)-ROWS($AV$22:$AV$33)-ROWS($AZ$22:$AZ$33)-ROWS($BD$22:$BD$33)), "")))))))</f>
        <v/>
      </c>
      <c r="BU13" s="316" t="str">
        <f t="shared" ca="1" si="33"/>
        <v>Paycheck 3</v>
      </c>
      <c r="BV13" s="316" t="str">
        <f ca="1">IF(OR(BW13="",BW13=0),"",MAX(BV$5:BV12)+1)</f>
        <v/>
      </c>
      <c r="BW13" s="316" t="str">
        <f ca="1">IFERROR(INDEX($AK$22:$AK$33, ROWS($BW$4:BW11)), IFERROR(INDEX($AO$22:$AO$33, ROWS($BW$4:BW11)-ROWS($AK$22:$AK$33)), IFERROR(INDEX($AS$22:$AS$33, ROWS($BW$4:BW11)-ROWS($AK$22:$AK$33)-ROWS($AO$22:$AO$33)),IFERROR(INDEX($AW$22:$AW$33, ROWS($BW$4:BW11)-ROWS($AK$22:$AK$33)-ROWS($AO$22:$AO$33)-ROWS($AS$22:$AS$33)),IFERROR(INDEX($BA$22:$BA$33, ROWS($BW$4:BW11)-ROWS($AK$22:$AK$33)-ROWS($AO$22:$AO$33)-ROWS($AS$22:$AS$33)-ROWS($AW$22:$AW$33)),IFERROR(INDEX($BE$22:$BE$33, ROWS($BW$4:BW11)-ROWS($AK$22:$AK$33)-ROWS($AO$22:$AO$33)-ROWS($AS$22:$AS$33)-ROWS($AW$22:$AW$33)-ROWS($BA$22:$BA$33)),IFERROR(INDEX($BI$22:$BI$33, ROWS($BW$4:BW11)-ROWS($AK$22:$AK$33)-ROWS($AO$22:$AO$33)-ROWS($AS$22:$AS$33)-ROWS($AW$22:$AW$33)-ROWS($BA$22:$BA$33)-ROWS($BE$22:$BE$33)), "")))))))</f>
        <v/>
      </c>
      <c r="BX13" s="316">
        <f t="shared" ca="1" si="34"/>
        <v>700</v>
      </c>
      <c r="BY13" s="413" t="str">
        <f t="shared" ca="1" si="35"/>
        <v>Income</v>
      </c>
      <c r="BZ13" s="412" t="str">
        <f ca="1">IF(OR(CA13="",CA13=0),"",MAX(BZ$5:BZ12)+1)</f>
        <v/>
      </c>
      <c r="CA13" s="316" t="str">
        <f ca="1">IFERROR(INDEX($AJ$38:$AJ$49, ROWS($CA$4:CA11)), IFERROR(INDEX($AN$38:$AN$49, ROWS($CA$4:CA11)-ROWS($AJ$38:$AJ$49)), IFERROR(INDEX($AR$38:$AR$49, ROWS($CA$4:CA11)-ROWS($AJ$38:$AJ$49)-ROWS($AN$38:$AN$49)),IFERROR(INDEX($AV$38:$AV$49, ROWS($CA$4:CA11)-ROWS($AJ$38:$AJ$49)-ROWS($AN$38:$AN$49)-ROWS($AR$38:$AR$49)),IFERROR(INDEX($AZ$38:$AZ$49, ROWS($CA$4:CA11)-ROWS($AJ$38:$AJ$49)-ROWS($AN$38:$AN$49)-ROWS($AR$38:$AR$49)-ROWS($AV$38:$AV$49)),IFERROR(INDEX($BD$38:$BD$49, ROWS($CA$4:CA11)-ROWS($AJ$38:$AJ$49)-ROWS($AN$38:$AN$49)-ROWS($AR$38:$AR$49)-ROWS($AV$38:$AV$49)-ROWS($AZ$38:$AZ$49)),IFERROR(INDEX($BH$38:$BH$49, ROWS($CA$4:CA11)-ROWS($AJ$38:$AJ$49)-ROWS($AN$38:$AN$49)-ROWS($AR$38:$AR$49)-ROWS($AV$38:$AV$49)-ROWS($AZ$38:$AZ$49)-ROWS($BD$38:$BD$49)), "")))))))</f>
        <v/>
      </c>
      <c r="CB13" s="316" t="str">
        <f t="shared" ca="1" si="36"/>
        <v>D. Store Card 2</v>
      </c>
      <c r="CC13" s="316" t="str">
        <f ca="1">IF(OR(CD13="",CD13=0),"",MAX(CC$5:CC12)+1)</f>
        <v/>
      </c>
      <c r="CD13" s="316" t="str">
        <f ca="1">IFERROR(INDEX($AK$38:$AK$49, ROWS($CD$4:CD11)), IFERROR(INDEX($AO$38:$AO$49, ROWS($CD$4:CD11)-ROWS($AK$38:$AK$49)), IFERROR(INDEX($AS$38:$AS$49, ROWS($CD$4:CD11)-ROWS($AK$38:$AK$49)-ROWS($AO$38:$AO$49)),IFERROR(INDEX($AW$38:$AW$49, ROWS($CD$4:CD11)-ROWS($AK$38:$AK$49)-ROWS($AO$38:$AO$49)-ROWS($AS$38:$AS$49)),IFERROR(INDEX($BA$38:$BA$49, ROWS($CD$4:CD11)-ROWS($AK$38:$AK$49)-ROWS($AO$38:$AO$49)-ROWS($AS$38:$AS$49)-ROWS($AW$38:$AW$49)),IFERROR(INDEX($BE$38:$BE$49, ROWS($CD$4:CD11)-ROWS($AK$38:$AK$49)-ROWS($AO$38:$AO$49)-ROWS($AS$38:$AS$49)-ROWS($AW$38:$AW$49)-ROWS($BA$38:$BA$49)),IFERROR(INDEX($BI$38:$BI$49, ROWS($CD$4:CD11)-ROWS($AK$38:$AK$49)-ROWS($AO$38:$AO$49)-ROWS($AS$38:$AS$49)-ROWS($AW$38:$AW$49)-ROWS($BA$38:$BA$49)-ROWS($BE$38:$BE$49)), "")))))))</f>
        <v/>
      </c>
      <c r="CE13" s="316">
        <f t="shared" ca="1" si="37"/>
        <v>30</v>
      </c>
      <c r="CF13" s="413" t="str">
        <f t="shared" ca="1" si="38"/>
        <v/>
      </c>
      <c r="CG13" s="412" t="str">
        <f ca="1">IF(OR(CH13="",CH13=0),"",MAX(CG$5:CG12)+1)</f>
        <v/>
      </c>
      <c r="CH13" s="316" t="str">
        <f ca="1">IFERROR(INDEX($AJ$54:$AJ$65, ROWS($CH$4:CH11)), IFERROR(INDEX($AN$54:$AN$65, ROWS($CH$4:CH11)-ROWS($AJ$54:$AJ$65)), IFERROR(INDEX($AR$54:$AR$65, ROWS($CH$4:CH11)-ROWS($AJ$54:$AJ$65)-ROWS($AN$54:$AN$65)),IFERROR(INDEX($AV$54:$AV$65, ROWS($CH$4:CH11)-ROWS($AJ$54:$AJ$65)-ROWS($AN$54:$AN$65)-ROWS($AR$54:$AR$65)),IFERROR(INDEX($AZ$54:$AZ$65, ROWS($CH$4:CH11)-ROWS($AJ$54:$AJ$65)-ROWS($AN$54:$AN$65)-ROWS($AR$54:$AR$65)-ROWS($AV$54:$AV$65)),IFERROR(INDEX($BD$54:$BD$65, ROWS($CH$4:CH11)-ROWS($AJ$54:$AJ$65)-ROWS($AN$54:$AN$65)-ROWS($AR$54:$AR$65)-ROWS($AV$54:$AV$65)-ROWS($AZ$54:$AZ$65)),IFERROR(INDEX($BH$54:$BH$65, ROWS($CH$4:CH11)-ROWS($AJ$54:$AJ$65)-ROWS($AN$54:$AN$65)-ROWS($AR$54:$AR$65)-ROWS($AV$54:$AV$65)-ROWS($AZ$54:$AZ$65)-ROWS($BD$54:$BD$65)), "")))))))</f>
        <v/>
      </c>
      <c r="CI13" s="316" t="str">
        <f t="shared" ca="1" si="39"/>
        <v>Car 1 Gas</v>
      </c>
      <c r="CJ13" s="316" t="str">
        <f ca="1">IF(OR(CK13="",CK13=0),"",MAX(CJ$5:CJ12)+1)</f>
        <v/>
      </c>
      <c r="CK13" s="316" t="str">
        <f ca="1">IFERROR(INDEX($AK$54:$AK$65, ROWS($CK$4:CK11)), IFERROR(INDEX($AO$54:$AO$65, ROWS($CK$4:CK11)-ROWS($AK$54:$AK$65)), IFERROR(INDEX($AS$54:$AS$65, ROWS($CK$4:CK11)-ROWS($AK$54:$AK$65)-ROWS($AO$54:$AO$65)),IFERROR(INDEX($AW$54:$AW$65, ROWS($CK$4:CK11)-ROWS($AK$54:$AK$65)-ROWS($AO$54:$AO$65)-ROWS($AS$54:$AS$65)),IFERROR(INDEX($BA$54:$BA$65, ROWS($CK$4:CK11)-ROWS($AK$54:$AK$65)-ROWS($AO$54:$AO$65)-ROWS($AS$54:$AS$65)-ROWS($AW$54:$AW$65)),IFERROR(INDEX($BE$54:$BE$65, ROWS($CK$4:CK11)-ROWS($AK$54:$AK$65)-ROWS($AO$54:$AO$65)-ROWS($AS$54:$AS$65)-ROWS($AW$54:$AW$65)-ROWS($BA$54:$BA$65)),IFERROR(INDEX($BI$54:$BI$65, ROWS($CK$4:CK11)-ROWS($AK$54:$AK$65)-ROWS($AO$54:$AO$65)-ROWS($AS$54:$AS$65)-ROWS($AW$54:$AW$65)-ROWS($BA$54:$BA$65)-ROWS($BE$54:$BE$65)), "")))))))</f>
        <v/>
      </c>
      <c r="CL13" s="316">
        <f t="shared" ca="1" si="40"/>
        <v>50</v>
      </c>
      <c r="CM13" s="413" t="str">
        <f t="shared" ca="1" si="41"/>
        <v/>
      </c>
      <c r="CN13" s="412" t="str">
        <f ca="1">IF(OR(CO13="",CO13=0),"",MAX(CN$5:CN12)+1)</f>
        <v/>
      </c>
      <c r="CO13" s="316" t="str">
        <f ca="1">IFERROR(INDEX($AJ$70:$AJ$81, ROWS($CO$4:CO11)), IFERROR(INDEX($AN$70:$AN$81, ROWS($CO$4:CO11)-ROWS($AJ$70:$AJ$81)), IFERROR(INDEX($AR$70:$AR$81, ROWS($CO$4:CO11)-ROWS($AJ$70:$AJ$81)-ROWS($AN$70:$AN$81)),IFERROR(INDEX($AV$70:$AV$81, ROWS($CO$4:CO11)-ROWS($AJ$70:$AJ$81)-ROWS($AN$70:$AN$81)-ROWS($AR$70:$AR$81)),IFERROR(INDEX($AZ$70:$AZ$81, ROWS($CO$4:CO11)-ROWS($AJ$70:$AJ$81)-ROWS($AN$70:$AN$81)-ROWS($AR$70:$AR$81)-ROWS($AV$70:$AV$81)),IFERROR(INDEX($BD$70:$BD$81, ROWS($CO$4:CO11)-ROWS($AJ$70:$AJ$81)-ROWS($AN$70:$AN$81)-ROWS($AR$70:$AR$81)-ROWS($AV$70:$AV$81)-ROWS($AZ$70:$AZ$81)),IFERROR(INDEX($BH$70:$BH$81, ROWS($CO$4:CO11)-ROWS($AJ$70:$AJ$81)-ROWS($AN$70:$AN$81)-ROWS($AR$70:$AR$81)-ROWS($AV$70:$AV$81)-ROWS($AZ$70:$AZ$81)-ROWS($BD$70:$BD$81)), "")))))))</f>
        <v/>
      </c>
      <c r="CP13" s="316" t="str">
        <f t="shared" ca="1" si="42"/>
        <v/>
      </c>
      <c r="CQ13" s="316" t="str">
        <f ca="1">IF(OR(CR13="",CR13=0),"",MAX(CQ$5:CQ12)+1)</f>
        <v/>
      </c>
      <c r="CR13" s="316" t="str">
        <f ca="1">IFERROR(INDEX($AK$70:$AK$81, ROWS($CR$4:CR11)), IFERROR(INDEX($AO$70:$AO$81, ROWS($CR$4:CR11)-ROWS($AK$70:$AK$81)), IFERROR(INDEX($AS$70:$AS$81, ROWS($CR$4:CR11)-ROWS($AK$70:$AK$81)-ROWS($AO$70:$AO$81)),IFERROR(INDEX($AW$70:$AW$81, ROWS($CR$4:CR11)-ROWS($AK$70:$AK$81)-ROWS($AO$70:$AO$81)-ROWS($AS$70:$AS$81)),IFERROR(INDEX($BA$70:$BA$81, ROWS($CR$4:CR11)-ROWS($AK$70:$AK$81)-ROWS($AO$70:$AO$81)-ROWS($AS$70:$AS$81)-ROWS($AW$70:$AW$81)),IFERROR(INDEX($BE$70:$BE$81, ROWS($CR$4:CR11)-ROWS($AK$70:$AK$81)-ROWS($AO$70:$AO$81)-ROWS($AS$70:$AS$81)-ROWS($AW$70:$AW$81)-ROWS($BA$70:$BA$81)),IFERROR(INDEX($BI$70:$BI$81, ROWS($CR$4:CR11)-ROWS($AK$70:$AK$81)-ROWS($AO$70:$AO$81)-ROWS($AS$70:$AS$81)-ROWS($AW$70:$AW$81)-ROWS($BA$70:$BA$81)-ROWS($BE$70:$BE$81)), "")))))))</f>
        <v/>
      </c>
      <c r="CS13" s="316" t="str">
        <f t="shared" ca="1" si="43"/>
        <v/>
      </c>
      <c r="CT13" s="413" t="str">
        <f t="shared" ca="1" si="44"/>
        <v/>
      </c>
      <c r="CU13" s="412" t="str">
        <f>IF(OR(CV13="",CV13=0),"",MAX(CU$5:CU12)+1)</f>
        <v/>
      </c>
      <c r="CV13" s="316">
        <f>IFERROR(INDEX($AJ$86:$AJ$97, ROWS($CV$4:CV11)), IFERROR(INDEX($AN$86:$AN$97, ROWS($CV$4:CV11)-ROWS($AJ$86:$AJ$97)), ""))</f>
        <v>0</v>
      </c>
      <c r="CW13" s="316" t="str">
        <f t="shared" si="45"/>
        <v/>
      </c>
      <c r="CX13" s="316" t="str">
        <f>IF(OR(CY13="",CY13=0),"",MAX(CX$5:CX12)+1)</f>
        <v/>
      </c>
      <c r="CY13" s="316">
        <f>IFERROR(INDEX($AK$86:$AK$97, ROWS($CY$4:CY11)), IFERROR(INDEX($AO$86:$AO$97, ROWS($CY$4:CY11)-ROWS($AK$86:$AK$97)), ""))</f>
        <v>0</v>
      </c>
      <c r="CZ13" s="316" t="str">
        <f t="shared" si="46"/>
        <v/>
      </c>
      <c r="DA13" s="413" t="str">
        <f t="shared" si="47"/>
        <v/>
      </c>
      <c r="DC13" s="438" t="str">
        <f ca="1">IF(OR(DD13="",DD13=0),"",MAX(DC$5:DC12)+1)</f>
        <v/>
      </c>
      <c r="DD13" s="434" t="str">
        <f t="shared" ca="1" si="48"/>
        <v/>
      </c>
      <c r="DE13" s="413" t="str">
        <f t="shared" ca="1" si="49"/>
        <v/>
      </c>
      <c r="DF13" s="431" t="str">
        <f ca="1">IF(OR(DG13="",DG13=0),"",MAX(DF$5:DF12)+1)</f>
        <v/>
      </c>
      <c r="DG13" s="412" t="str">
        <f t="shared" ca="1" si="50"/>
        <v/>
      </c>
      <c r="DH13" s="413" t="str">
        <f t="shared" ca="1" si="51"/>
        <v/>
      </c>
      <c r="DI13" s="412" t="str">
        <f t="shared" ca="1" si="52"/>
        <v/>
      </c>
      <c r="DJ13" s="413" t="str">
        <f t="shared" ca="1" si="53"/>
        <v/>
      </c>
      <c r="DK13" s="412" t="str">
        <f t="shared" ca="1" si="54"/>
        <v/>
      </c>
      <c r="DL13" s="413" t="str">
        <f t="shared" ca="1" si="55"/>
        <v/>
      </c>
    </row>
    <row r="14" spans="1:123" s="292" customFormat="1" ht="15" customHeight="1" x14ac:dyDescent="0.3">
      <c r="A14" s="1183"/>
      <c r="B14" s="1182"/>
      <c r="C14" s="1183"/>
      <c r="D14" s="1182"/>
      <c r="E14" s="1183"/>
      <c r="F14" s="1182"/>
      <c r="G14" s="1183"/>
      <c r="H14" s="1182"/>
      <c r="I14" s="1183"/>
      <c r="J14" s="1182"/>
      <c r="K14" s="1183"/>
      <c r="L14" s="1182"/>
      <c r="M14" s="1183"/>
      <c r="N14" s="1182"/>
      <c r="P14" s="295" t="str">
        <f t="shared" ca="1" si="57"/>
        <v/>
      </c>
      <c r="Q14" s="295" t="str">
        <f t="shared" ca="1" si="56"/>
        <v/>
      </c>
      <c r="R14" s="295" t="str">
        <f t="shared" ca="1" si="56"/>
        <v/>
      </c>
      <c r="S14" s="296" t="str">
        <f t="shared" ca="1" si="56"/>
        <v/>
      </c>
      <c r="T14" s="295" t="str">
        <f t="shared" ca="1" si="56"/>
        <v/>
      </c>
      <c r="U14" s="295" t="str">
        <f t="shared" ca="1" si="56"/>
        <v/>
      </c>
      <c r="V14" s="1158" t="s">
        <v>508</v>
      </c>
      <c r="W14" s="1159"/>
      <c r="X14" s="445">
        <f ca="1">IF(X10="",0,X10)</f>
        <v>3880.5200000000013</v>
      </c>
      <c r="Y14"/>
      <c r="AB14" s="299"/>
      <c r="AC14" s="358">
        <f>IF('Data Entry'!B20="","",'Data Entry'!B20)</f>
        <v>11</v>
      </c>
      <c r="AD14" s="356" t="str">
        <f>IF('Data Entry'!A20="","",'Data Entry'!A20)</f>
        <v>Netflix</v>
      </c>
      <c r="AE14" s="363">
        <f>IF('Data Entry'!C20="","",'Data Entry'!C20)</f>
        <v>14.95</v>
      </c>
      <c r="AF14" s="402" t="str">
        <f>IF('Data Entry'!E20="","",'Data Entry'!E20)</f>
        <v>Monthly</v>
      </c>
      <c r="AG14" s="300"/>
      <c r="AH14"/>
      <c r="AI14" s="304">
        <f t="shared" ca="1" si="23"/>
        <v>23</v>
      </c>
      <c r="AJ14" s="305" t="str">
        <f t="shared" ca="1" si="2"/>
        <v/>
      </c>
      <c r="AK14" s="306" t="str">
        <f t="shared" ca="1" si="3"/>
        <v/>
      </c>
      <c r="AL14" s="307" t="str">
        <f t="shared" ca="1" si="4"/>
        <v/>
      </c>
      <c r="AM14" s="304">
        <f t="shared" ca="1" si="24"/>
        <v>23</v>
      </c>
      <c r="AN14" s="305" t="str">
        <f t="shared" ca="1" si="5"/>
        <v/>
      </c>
      <c r="AO14" s="306" t="str">
        <f t="shared" ca="1" si="6"/>
        <v/>
      </c>
      <c r="AP14" s="307" t="str">
        <f t="shared" ca="1" si="7"/>
        <v/>
      </c>
      <c r="AQ14" s="304">
        <f t="shared" ca="1" si="25"/>
        <v>23</v>
      </c>
      <c r="AR14" s="305" t="str">
        <f t="shared" ca="1" si="8"/>
        <v/>
      </c>
      <c r="AS14" s="306" t="str">
        <f t="shared" ca="1" si="9"/>
        <v/>
      </c>
      <c r="AT14" s="307" t="str">
        <f t="shared" ca="1" si="10"/>
        <v/>
      </c>
      <c r="AU14" s="304">
        <f t="shared" ca="1" si="26"/>
        <v>23</v>
      </c>
      <c r="AV14" s="305" t="str">
        <f t="shared" ca="1" si="11"/>
        <v/>
      </c>
      <c r="AW14" s="306" t="str">
        <f t="shared" ca="1" si="12"/>
        <v/>
      </c>
      <c r="AX14" s="307" t="str">
        <f t="shared" ca="1" si="13"/>
        <v/>
      </c>
      <c r="AY14" s="304" t="str">
        <f t="shared" ca="1" si="27"/>
        <v/>
      </c>
      <c r="AZ14" s="305" t="str">
        <f t="shared" ca="1" si="14"/>
        <v/>
      </c>
      <c r="BA14" s="306" t="str">
        <f t="shared" ca="1" si="15"/>
        <v/>
      </c>
      <c r="BB14" s="307" t="str">
        <f t="shared" ca="1" si="16"/>
        <v/>
      </c>
      <c r="BC14" s="304" t="str">
        <f t="shared" ca="1" si="28"/>
        <v/>
      </c>
      <c r="BD14" s="305" t="str">
        <f t="shared" ca="1" si="17"/>
        <v/>
      </c>
      <c r="BE14" s="306" t="str">
        <f t="shared" ca="1" si="18"/>
        <v/>
      </c>
      <c r="BF14" s="307" t="str">
        <f t="shared" ca="1" si="19"/>
        <v/>
      </c>
      <c r="BG14" s="304" t="str">
        <f t="shared" ca="1" si="29"/>
        <v/>
      </c>
      <c r="BH14" s="305" t="str">
        <f t="shared" ca="1" si="20"/>
        <v/>
      </c>
      <c r="BI14" s="306" t="str">
        <f t="shared" ca="1" si="21"/>
        <v/>
      </c>
      <c r="BJ14" s="307" t="str">
        <f t="shared" ca="1" si="22"/>
        <v/>
      </c>
      <c r="BL14" s="412" t="str">
        <f ca="1">IF(OR(BM14="",BM14=0),"",MAX(BL$5:BL13)+1)</f>
        <v/>
      </c>
      <c r="BM14" s="316" t="str">
        <f ca="1">IFERROR(INDEX($AJ$6:$AJ$17, ROWS(BM$4:$BM12)), IFERROR(INDEX($AN$6:$AN$17, ROWS(BM$4:$BM12)-ROWS($AJ$6:$AJ$17)), IFERROR(INDEX($AR$6:$AR$17, ROWS(BM$4:$BM12)-ROWS($AJ$6:$AJ$17)-ROWS($AN$6:$AN$17)),IFERROR(INDEX($AV$6:$AV$17, ROWS(BM$4:$BM12)-ROWS($AJ$6:$AJ$17)-ROWS($AN$6:$AN$17)-ROWS($AR$6:$AR$17)),IFERROR(INDEX($AZ$6:$AZ$17, ROWS(BM$4:$BM12)-ROWS($AJ$6:$AJ$17)-ROWS($AN$6:$AN$17)-ROWS($AR$6:$AR$17)-ROWS($AV$6:$AV$17)),IFERROR(INDEX($BD$6:$BD$17, ROWS(BM$4:$BM12)-ROWS($AJ$6:$AJ$17)-ROWS($AN$6:$AN$17)-ROWS($AR$6:$AR$17)-ROWS($AV$6:$AV$17)-ROWS($AZ$6:$AZ$17)),IFERROR(INDEX($BH$6:$BH$17, ROWS(BM$4:$BM12)-ROWS($AJ$6:$AJ$17)-ROWS($AN$6:$AN$17)-ROWS($AR$6:$AR$17)-ROWS($AV$6:$AV$17)-ROWS($AZ$6:$AZ$17)-ROWS($BD$6:$BD$17)), "")))))))</f>
        <v/>
      </c>
      <c r="BN14" s="316" t="str">
        <f t="shared" ca="1" si="30"/>
        <v/>
      </c>
      <c r="BO14" s="316" t="str">
        <f ca="1">IF(OR(BP14="",BP14=0),"",MAX(BO$5:BO13)+1)</f>
        <v/>
      </c>
      <c r="BP14" s="316" t="str">
        <f ca="1">IFERROR(INDEX($AK$6:$AK$17, ROWS($BP$4:BP12)), IFERROR(INDEX($AO$6:$AO$17, ROWS($BP$4:BP12)-ROWS($AK$6:$AK$17)), IFERROR(INDEX($AS$6:$AS$17, ROWS($BP$4:BP12)-ROWS($AK$6:$AK$17)-ROWS($AO$6:$AO$17)),IFERROR(INDEX($AW$6:$AW$17, ROWS($BP$4:BP12)-ROWS($AK$6:$AK$17)-ROWS($AO$6:$AO$17)-ROWS($AS$6:$AS$17)),IFERROR(INDEX($BA$6:$BA$17, ROWS($BP$4:BP12)-ROWS($AK$6:$AK$17)-ROWS($AO$6:$AO$17)-ROWS($AS$6:$AS$17)-ROWS($AW$6:$AW$17)),IFERROR(INDEX($BE$6:$BE$17, ROWS($BP$4:BP12)-ROWS($AK$6:$AK$17)-ROWS($AO$6:$AO$17)-ROWS($AS$6:$AS$17)-ROWS($AW$6:$AW$17)-ROWS($BA$6:$BA$17)),IFERROR(INDEX($BI$6:$BI$17, ROWS($BP$4:BP12)-ROWS($AK$6:$AK$17)-ROWS($AO$6:$AO$17)-ROWS($AS$6:$AS$17)-ROWS($AW$6:$AW$17)-ROWS($BA$6:$BA$17)-ROWS($BE$6:$BE$17)), "")))))))</f>
        <v/>
      </c>
      <c r="BQ14" s="316" t="str">
        <f t="shared" ca="1" si="31"/>
        <v/>
      </c>
      <c r="BR14" s="413" t="str">
        <f t="shared" ca="1" si="32"/>
        <v/>
      </c>
      <c r="BS14" s="412" t="str">
        <f ca="1">IF(OR(BT14="",BT14=0),"",MAX(BS$5:BS13)+1)</f>
        <v/>
      </c>
      <c r="BT14" s="316" t="str">
        <f ca="1">IFERROR(INDEX($AJ$22:$AJ$33, ROWS($BT$4:BT12)), IFERROR(INDEX($AN$22:$AN$33, ROWS($BT$4:BT12)-ROWS($AJ$22:$AJ$33)), IFERROR(INDEX($AR$22:$AR$33, ROWS($BT$4:BT12)-ROWS($AJ$22:$AJ$33)-ROWS($AN$22:$AN$33)),IFERROR(INDEX($AV$22:$AV$33, ROWS($BT$4:BT12)-ROWS($AJ$22:$AJ$33)-ROWS($AN$22:$AN$33)-ROWS($AR$22:$AR$33)),IFERROR(INDEX($AZ$22:$AZ$33, ROWS($BT$4:BT12)-ROWS($AJ$22:$AJ$33)-ROWS($AN$22:$AN$33)-ROWS($AR$22:$AR$33)-ROWS($AV$22:$AV$33)),IFERROR(INDEX($BD$22:$BD$33, ROWS($BT$4:BT12)-ROWS($AJ$22:$AJ$33)-ROWS($AN$22:$AN$33)-ROWS($AR$22:$AR$33)-ROWS($AV$22:$AV$33)-ROWS($AZ$22:$AZ$33)),IFERROR(INDEX($BH$22:$BH$33, ROWS($BT$4:BT12)-ROWS($AJ$22:$AJ$33)-ROWS($AN$22:$AN$33)-ROWS($AR$22:$AR$33)-ROWS($AV$22:$AV$33)-ROWS($AZ$22:$AZ$33)-ROWS($BD$22:$BD$33)), "")))))))</f>
        <v/>
      </c>
      <c r="BU14" s="316" t="str">
        <f t="shared" ca="1" si="33"/>
        <v>Paycheck 1</v>
      </c>
      <c r="BV14" s="316" t="str">
        <f ca="1">IF(OR(BW14="",BW14=0),"",MAX(BV$5:BV13)+1)</f>
        <v/>
      </c>
      <c r="BW14" s="316" t="str">
        <f ca="1">IFERROR(INDEX($AK$22:$AK$33, ROWS($BW$4:BW12)), IFERROR(INDEX($AO$22:$AO$33, ROWS($BW$4:BW12)-ROWS($AK$22:$AK$33)), IFERROR(INDEX($AS$22:$AS$33, ROWS($BW$4:BW12)-ROWS($AK$22:$AK$33)-ROWS($AO$22:$AO$33)),IFERROR(INDEX($AW$22:$AW$33, ROWS($BW$4:BW12)-ROWS($AK$22:$AK$33)-ROWS($AO$22:$AO$33)-ROWS($AS$22:$AS$33)),IFERROR(INDEX($BA$22:$BA$33, ROWS($BW$4:BW12)-ROWS($AK$22:$AK$33)-ROWS($AO$22:$AO$33)-ROWS($AS$22:$AS$33)-ROWS($AW$22:$AW$33)),IFERROR(INDEX($BE$22:$BE$33, ROWS($BW$4:BW12)-ROWS($AK$22:$AK$33)-ROWS($AO$22:$AO$33)-ROWS($AS$22:$AS$33)-ROWS($AW$22:$AW$33)-ROWS($BA$22:$BA$33)),IFERROR(INDEX($BI$22:$BI$33, ROWS($BW$4:BW12)-ROWS($AK$22:$AK$33)-ROWS($AO$22:$AO$33)-ROWS($AS$22:$AS$33)-ROWS($AW$22:$AW$33)-ROWS($BA$22:$BA$33)-ROWS($BE$22:$BE$33)), "")))))))</f>
        <v/>
      </c>
      <c r="BX14" s="316">
        <f t="shared" ca="1" si="34"/>
        <v>850</v>
      </c>
      <c r="BY14" s="413" t="str">
        <f t="shared" ca="1" si="35"/>
        <v>Income</v>
      </c>
      <c r="BZ14" s="412" t="str">
        <f ca="1">IF(OR(CA14="",CA14=0),"",MAX(BZ$5:BZ13)+1)</f>
        <v/>
      </c>
      <c r="CA14" s="316" t="str">
        <f ca="1">IFERROR(INDEX($AJ$38:$AJ$49, ROWS($CA$4:CA12)), IFERROR(INDEX($AN$38:$AN$49, ROWS($CA$4:CA12)-ROWS($AJ$38:$AJ$49)), IFERROR(INDEX($AR$38:$AR$49, ROWS($CA$4:CA12)-ROWS($AJ$38:$AJ$49)-ROWS($AN$38:$AN$49)),IFERROR(INDEX($AV$38:$AV$49, ROWS($CA$4:CA12)-ROWS($AJ$38:$AJ$49)-ROWS($AN$38:$AN$49)-ROWS($AR$38:$AR$49)),IFERROR(INDEX($AZ$38:$AZ$49, ROWS($CA$4:CA12)-ROWS($AJ$38:$AJ$49)-ROWS($AN$38:$AN$49)-ROWS($AR$38:$AR$49)-ROWS($AV$38:$AV$49)),IFERROR(INDEX($BD$38:$BD$49, ROWS($CA$4:CA12)-ROWS($AJ$38:$AJ$49)-ROWS($AN$38:$AN$49)-ROWS($AR$38:$AR$49)-ROWS($AV$38:$AV$49)-ROWS($AZ$38:$AZ$49)),IFERROR(INDEX($BH$38:$BH$49, ROWS($CA$4:CA12)-ROWS($AJ$38:$AJ$49)-ROWS($AN$38:$AN$49)-ROWS($AR$38:$AR$49)-ROWS($AV$38:$AV$49)-ROWS($AZ$38:$AZ$49)-ROWS($BD$38:$BD$49)), "")))))))</f>
        <v/>
      </c>
      <c r="CB14" s="316" t="str">
        <f t="shared" ca="1" si="36"/>
        <v>Car Payment 1</v>
      </c>
      <c r="CC14" s="316" t="str">
        <f ca="1">IF(OR(CD14="",CD14=0),"",MAX(CC$5:CC13)+1)</f>
        <v/>
      </c>
      <c r="CD14" s="316" t="str">
        <f ca="1">IFERROR(INDEX($AK$38:$AK$49, ROWS($CD$4:CD12)), IFERROR(INDEX($AO$38:$AO$49, ROWS($CD$4:CD12)-ROWS($AK$38:$AK$49)), IFERROR(INDEX($AS$38:$AS$49, ROWS($CD$4:CD12)-ROWS($AK$38:$AK$49)-ROWS($AO$38:$AO$49)),IFERROR(INDEX($AW$38:$AW$49, ROWS($CD$4:CD12)-ROWS($AK$38:$AK$49)-ROWS($AO$38:$AO$49)-ROWS($AS$38:$AS$49)),IFERROR(INDEX($BA$38:$BA$49, ROWS($CD$4:CD12)-ROWS($AK$38:$AK$49)-ROWS($AO$38:$AO$49)-ROWS($AS$38:$AS$49)-ROWS($AW$38:$AW$49)),IFERROR(INDEX($BE$38:$BE$49, ROWS($CD$4:CD12)-ROWS($AK$38:$AK$49)-ROWS($AO$38:$AO$49)-ROWS($AS$38:$AS$49)-ROWS($AW$38:$AW$49)-ROWS($BA$38:$BA$49)),IFERROR(INDEX($BI$38:$BI$49, ROWS($CD$4:CD12)-ROWS($AK$38:$AK$49)-ROWS($AO$38:$AO$49)-ROWS($AS$38:$AS$49)-ROWS($AW$38:$AW$49)-ROWS($BA$38:$BA$49)-ROWS($BE$38:$BE$49)), "")))))))</f>
        <v/>
      </c>
      <c r="CE14" s="316">
        <f t="shared" ca="1" si="37"/>
        <v>350</v>
      </c>
      <c r="CF14" s="413" t="str">
        <f t="shared" ca="1" si="38"/>
        <v/>
      </c>
      <c r="CG14" s="412" t="str">
        <f ca="1">IF(OR(CH14="",CH14=0),"",MAX(CG$5:CG13)+1)</f>
        <v/>
      </c>
      <c r="CH14" s="316" t="str">
        <f ca="1">IFERROR(INDEX($AJ$54:$AJ$65, ROWS($CH$4:CH12)), IFERROR(INDEX($AN$54:$AN$65, ROWS($CH$4:CH12)-ROWS($AJ$54:$AJ$65)), IFERROR(INDEX($AR$54:$AR$65, ROWS($CH$4:CH12)-ROWS($AJ$54:$AJ$65)-ROWS($AN$54:$AN$65)),IFERROR(INDEX($AV$54:$AV$65, ROWS($CH$4:CH12)-ROWS($AJ$54:$AJ$65)-ROWS($AN$54:$AN$65)-ROWS($AR$54:$AR$65)),IFERROR(INDEX($AZ$54:$AZ$65, ROWS($CH$4:CH12)-ROWS($AJ$54:$AJ$65)-ROWS($AN$54:$AN$65)-ROWS($AR$54:$AR$65)-ROWS($AV$54:$AV$65)),IFERROR(INDEX($BD$54:$BD$65, ROWS($CH$4:CH12)-ROWS($AJ$54:$AJ$65)-ROWS($AN$54:$AN$65)-ROWS($AR$54:$AR$65)-ROWS($AV$54:$AV$65)-ROWS($AZ$54:$AZ$65)),IFERROR(INDEX($BH$54:$BH$65, ROWS($CH$4:CH12)-ROWS($AJ$54:$AJ$65)-ROWS($AN$54:$AN$65)-ROWS($AR$54:$AR$65)-ROWS($AV$54:$AV$65)-ROWS($AZ$54:$AZ$65)-ROWS($BD$54:$BD$65)), "")))))))</f>
        <v/>
      </c>
      <c r="CI14" s="316" t="str">
        <f t="shared" ca="1" si="39"/>
        <v/>
      </c>
      <c r="CJ14" s="316" t="str">
        <f ca="1">IF(OR(CK14="",CK14=0),"",MAX(CJ$5:CJ13)+1)</f>
        <v/>
      </c>
      <c r="CK14" s="316" t="str">
        <f ca="1">IFERROR(INDEX($AK$54:$AK$65, ROWS($CK$4:CK12)), IFERROR(INDEX($AO$54:$AO$65, ROWS($CK$4:CK12)-ROWS($AK$54:$AK$65)), IFERROR(INDEX($AS$54:$AS$65, ROWS($CK$4:CK12)-ROWS($AK$54:$AK$65)-ROWS($AO$54:$AO$65)),IFERROR(INDEX($AW$54:$AW$65, ROWS($CK$4:CK12)-ROWS($AK$54:$AK$65)-ROWS($AO$54:$AO$65)-ROWS($AS$54:$AS$65)),IFERROR(INDEX($BA$54:$BA$65, ROWS($CK$4:CK12)-ROWS($AK$54:$AK$65)-ROWS($AO$54:$AO$65)-ROWS($AS$54:$AS$65)-ROWS($AW$54:$AW$65)),IFERROR(INDEX($BE$54:$BE$65, ROWS($CK$4:CK12)-ROWS($AK$54:$AK$65)-ROWS($AO$54:$AO$65)-ROWS($AS$54:$AS$65)-ROWS($AW$54:$AW$65)-ROWS($BA$54:$BA$65)),IFERROR(INDEX($BI$54:$BI$65, ROWS($CK$4:CK12)-ROWS($AK$54:$AK$65)-ROWS($AO$54:$AO$65)-ROWS($AS$54:$AS$65)-ROWS($AW$54:$AW$65)-ROWS($BA$54:$BA$65)-ROWS($BE$54:$BE$65)), "")))))))</f>
        <v/>
      </c>
      <c r="CL14" s="316" t="str">
        <f t="shared" ca="1" si="40"/>
        <v/>
      </c>
      <c r="CM14" s="413" t="str">
        <f t="shared" ca="1" si="41"/>
        <v/>
      </c>
      <c r="CN14" s="412" t="str">
        <f ca="1">IF(OR(CO14="",CO14=0),"",MAX(CN$5:CN13)+1)</f>
        <v/>
      </c>
      <c r="CO14" s="316" t="str">
        <f ca="1">IFERROR(INDEX($AJ$70:$AJ$81, ROWS($CO$4:CO12)), IFERROR(INDEX($AN$70:$AN$81, ROWS($CO$4:CO12)-ROWS($AJ$70:$AJ$81)), IFERROR(INDEX($AR$70:$AR$81, ROWS($CO$4:CO12)-ROWS($AJ$70:$AJ$81)-ROWS($AN$70:$AN$81)),IFERROR(INDEX($AV$70:$AV$81, ROWS($CO$4:CO12)-ROWS($AJ$70:$AJ$81)-ROWS($AN$70:$AN$81)-ROWS($AR$70:$AR$81)),IFERROR(INDEX($AZ$70:$AZ$81, ROWS($CO$4:CO12)-ROWS($AJ$70:$AJ$81)-ROWS($AN$70:$AN$81)-ROWS($AR$70:$AR$81)-ROWS($AV$70:$AV$81)),IFERROR(INDEX($BD$70:$BD$81, ROWS($CO$4:CO12)-ROWS($AJ$70:$AJ$81)-ROWS($AN$70:$AN$81)-ROWS($AR$70:$AR$81)-ROWS($AV$70:$AV$81)-ROWS($AZ$70:$AZ$81)),IFERROR(INDEX($BH$70:$BH$81, ROWS($CO$4:CO12)-ROWS($AJ$70:$AJ$81)-ROWS($AN$70:$AN$81)-ROWS($AR$70:$AR$81)-ROWS($AV$70:$AV$81)-ROWS($AZ$70:$AZ$81)-ROWS($BD$70:$BD$81)), "")))))))</f>
        <v/>
      </c>
      <c r="CP14" s="316" t="str">
        <f t="shared" ca="1" si="42"/>
        <v/>
      </c>
      <c r="CQ14" s="316" t="str">
        <f ca="1">IF(OR(CR14="",CR14=0),"",MAX(CQ$5:CQ13)+1)</f>
        <v/>
      </c>
      <c r="CR14" s="316" t="str">
        <f ca="1">IFERROR(INDEX($AK$70:$AK$81, ROWS($CR$4:CR12)), IFERROR(INDEX($AO$70:$AO$81, ROWS($CR$4:CR12)-ROWS($AK$70:$AK$81)), IFERROR(INDEX($AS$70:$AS$81, ROWS($CR$4:CR12)-ROWS($AK$70:$AK$81)-ROWS($AO$70:$AO$81)),IFERROR(INDEX($AW$70:$AW$81, ROWS($CR$4:CR12)-ROWS($AK$70:$AK$81)-ROWS($AO$70:$AO$81)-ROWS($AS$70:$AS$81)),IFERROR(INDEX($BA$70:$BA$81, ROWS($CR$4:CR12)-ROWS($AK$70:$AK$81)-ROWS($AO$70:$AO$81)-ROWS($AS$70:$AS$81)-ROWS($AW$70:$AW$81)),IFERROR(INDEX($BE$70:$BE$81, ROWS($CR$4:CR12)-ROWS($AK$70:$AK$81)-ROWS($AO$70:$AO$81)-ROWS($AS$70:$AS$81)-ROWS($AW$70:$AW$81)-ROWS($BA$70:$BA$81)),IFERROR(INDEX($BI$70:$BI$81, ROWS($CR$4:CR12)-ROWS($AK$70:$AK$81)-ROWS($AO$70:$AO$81)-ROWS($AS$70:$AS$81)-ROWS($AW$70:$AW$81)-ROWS($BA$70:$BA$81)-ROWS($BE$70:$BE$81)), "")))))))</f>
        <v/>
      </c>
      <c r="CS14" s="316" t="str">
        <f t="shared" ca="1" si="43"/>
        <v/>
      </c>
      <c r="CT14" s="413" t="str">
        <f t="shared" ca="1" si="44"/>
        <v/>
      </c>
      <c r="CU14" s="412" t="str">
        <f>IF(OR(CV14="",CV14=0),"",MAX(CU$5:CU13)+1)</f>
        <v/>
      </c>
      <c r="CV14" s="316">
        <f>IFERROR(INDEX($AJ$86:$AJ$97, ROWS($CV$4:CV12)), IFERROR(INDEX($AN$86:$AN$97, ROWS($CV$4:CV12)-ROWS($AJ$86:$AJ$97)), ""))</f>
        <v>0</v>
      </c>
      <c r="CW14" s="316" t="str">
        <f t="shared" si="45"/>
        <v/>
      </c>
      <c r="CX14" s="316" t="str">
        <f>IF(OR(CY14="",CY14=0),"",MAX(CX$5:CX13)+1)</f>
        <v/>
      </c>
      <c r="CY14" s="316">
        <f>IFERROR(INDEX($AK$86:$AK$97, ROWS($CY$4:CY12)), IFERROR(INDEX($AO$86:$AO$97, ROWS($CY$4:CY12)-ROWS($AK$86:$AK$97)), ""))</f>
        <v>0</v>
      </c>
      <c r="CZ14" s="316" t="str">
        <f t="shared" si="46"/>
        <v/>
      </c>
      <c r="DA14" s="413" t="str">
        <f t="shared" si="47"/>
        <v/>
      </c>
      <c r="DC14" s="438" t="str">
        <f ca="1">IF(OR(DD14="",DD14=0),"",MAX(DC$5:DC13)+1)</f>
        <v/>
      </c>
      <c r="DD14" s="434" t="str">
        <f t="shared" ca="1" si="48"/>
        <v/>
      </c>
      <c r="DE14" s="413" t="str">
        <f t="shared" ca="1" si="49"/>
        <v/>
      </c>
      <c r="DF14" s="431" t="str">
        <f ca="1">IF(OR(DG14="",DG14=0),"",MAX(DF$5:DF13)+1)</f>
        <v/>
      </c>
      <c r="DG14" s="412" t="str">
        <f t="shared" ca="1" si="50"/>
        <v/>
      </c>
      <c r="DH14" s="413" t="str">
        <f t="shared" ca="1" si="51"/>
        <v/>
      </c>
      <c r="DI14" s="412" t="str">
        <f t="shared" ca="1" si="52"/>
        <v/>
      </c>
      <c r="DJ14" s="413" t="str">
        <f t="shared" ca="1" si="53"/>
        <v/>
      </c>
      <c r="DK14" s="412" t="str">
        <f t="shared" ca="1" si="54"/>
        <v/>
      </c>
      <c r="DL14" s="413" t="str">
        <f t="shared" ca="1" si="55"/>
        <v/>
      </c>
    </row>
    <row r="15" spans="1:123" s="292" customFormat="1" ht="15" customHeight="1" x14ac:dyDescent="0.3">
      <c r="A15" s="1183" t="s">
        <v>478</v>
      </c>
      <c r="B15" s="1182"/>
      <c r="C15" s="1183" t="s">
        <v>478</v>
      </c>
      <c r="D15" s="1182"/>
      <c r="E15" s="1183" t="s">
        <v>478</v>
      </c>
      <c r="F15" s="1182"/>
      <c r="G15" s="1183" t="s">
        <v>478</v>
      </c>
      <c r="H15" s="1182"/>
      <c r="I15" s="1183" t="s">
        <v>478</v>
      </c>
      <c r="J15" s="1182"/>
      <c r="K15" s="1183" t="s">
        <v>478</v>
      </c>
      <c r="L15" s="1182"/>
      <c r="M15" s="1183" t="s">
        <v>478</v>
      </c>
      <c r="N15" s="1182"/>
      <c r="P15" s="295" t="str">
        <f t="shared" ca="1" si="57"/>
        <v/>
      </c>
      <c r="Q15" s="295" t="str">
        <f t="shared" ca="1" si="56"/>
        <v/>
      </c>
      <c r="R15" s="295" t="str">
        <f t="shared" ca="1" si="56"/>
        <v/>
      </c>
      <c r="S15" s="296" t="str">
        <f t="shared" ca="1" si="56"/>
        <v/>
      </c>
      <c r="T15" s="295" t="str">
        <f t="shared" ca="1" si="56"/>
        <v/>
      </c>
      <c r="U15" s="295" t="str">
        <f t="shared" ca="1" si="56"/>
        <v/>
      </c>
      <c r="V15" s="1158"/>
      <c r="W15" s="1159"/>
      <c r="X15" s="445"/>
      <c r="Y15"/>
      <c r="AB15" s="299"/>
      <c r="AC15" s="358" t="str">
        <f>IF('Data Entry'!B21="","",'Data Entry'!B21)</f>
        <v/>
      </c>
      <c r="AD15" s="356" t="str">
        <f>IF('Data Entry'!A21="","",'Data Entry'!A21)</f>
        <v/>
      </c>
      <c r="AE15" s="363" t="str">
        <f>IF('Data Entry'!C21="","",'Data Entry'!C21)</f>
        <v/>
      </c>
      <c r="AF15" s="402" t="str">
        <f>IF('Data Entry'!E21="","",'Data Entry'!E21)</f>
        <v/>
      </c>
      <c r="AG15" s="300"/>
      <c r="AH15"/>
      <c r="AI15" s="302">
        <f t="shared" ca="1" si="23"/>
        <v>24</v>
      </c>
      <c r="AJ15" s="293" t="str">
        <f t="shared" ca="1" si="2"/>
        <v/>
      </c>
      <c r="AK15" s="293" t="str">
        <f t="shared" ca="1" si="3"/>
        <v/>
      </c>
      <c r="AL15" s="303" t="str">
        <f t="shared" ca="1" si="4"/>
        <v/>
      </c>
      <c r="AM15" s="302">
        <f t="shared" ca="1" si="24"/>
        <v>24</v>
      </c>
      <c r="AN15" s="293" t="str">
        <f t="shared" ca="1" si="5"/>
        <v/>
      </c>
      <c r="AO15" s="293" t="str">
        <f t="shared" ca="1" si="6"/>
        <v/>
      </c>
      <c r="AP15" s="303" t="str">
        <f t="shared" ca="1" si="7"/>
        <v/>
      </c>
      <c r="AQ15" s="302">
        <f t="shared" ca="1" si="25"/>
        <v>24</v>
      </c>
      <c r="AR15" s="293" t="str">
        <f t="shared" ca="1" si="8"/>
        <v/>
      </c>
      <c r="AS15" s="293" t="str">
        <f t="shared" ca="1" si="9"/>
        <v/>
      </c>
      <c r="AT15" s="303" t="str">
        <f t="shared" ca="1" si="10"/>
        <v/>
      </c>
      <c r="AU15" s="302">
        <f t="shared" ca="1" si="26"/>
        <v>24</v>
      </c>
      <c r="AV15" s="293" t="str">
        <f t="shared" ca="1" si="11"/>
        <v/>
      </c>
      <c r="AW15" s="293" t="str">
        <f t="shared" ca="1" si="12"/>
        <v/>
      </c>
      <c r="AX15" s="303" t="str">
        <f t="shared" ca="1" si="13"/>
        <v/>
      </c>
      <c r="AY15" s="302" t="str">
        <f t="shared" ca="1" si="27"/>
        <v/>
      </c>
      <c r="AZ15" s="293" t="str">
        <f t="shared" ca="1" si="14"/>
        <v/>
      </c>
      <c r="BA15" s="293" t="str">
        <f t="shared" ca="1" si="15"/>
        <v/>
      </c>
      <c r="BB15" s="303" t="str">
        <f t="shared" ca="1" si="16"/>
        <v/>
      </c>
      <c r="BC15" s="302" t="str">
        <f t="shared" ca="1" si="28"/>
        <v/>
      </c>
      <c r="BD15" s="293" t="str">
        <f t="shared" ca="1" si="17"/>
        <v/>
      </c>
      <c r="BE15" s="293" t="str">
        <f t="shared" ca="1" si="18"/>
        <v/>
      </c>
      <c r="BF15" s="303" t="str">
        <f t="shared" ca="1" si="19"/>
        <v/>
      </c>
      <c r="BG15" s="302" t="str">
        <f t="shared" ca="1" si="29"/>
        <v/>
      </c>
      <c r="BH15" s="293" t="str">
        <f t="shared" ca="1" si="20"/>
        <v/>
      </c>
      <c r="BI15" s="293" t="str">
        <f t="shared" ca="1" si="21"/>
        <v/>
      </c>
      <c r="BJ15" s="303" t="str">
        <f t="shared" ca="1" si="22"/>
        <v/>
      </c>
      <c r="BL15" s="412" t="str">
        <f ca="1">IF(OR(BM15="",BM15=0),"",MAX(BL$5:BL14)+1)</f>
        <v/>
      </c>
      <c r="BM15" s="316" t="str">
        <f ca="1">IFERROR(INDEX($AJ$6:$AJ$17, ROWS(BM$4:$BM13)), IFERROR(INDEX($AN$6:$AN$17, ROWS(BM$4:$BM13)-ROWS($AJ$6:$AJ$17)), IFERROR(INDEX($AR$6:$AR$17, ROWS(BM$4:$BM13)-ROWS($AJ$6:$AJ$17)-ROWS($AN$6:$AN$17)),IFERROR(INDEX($AV$6:$AV$17, ROWS(BM$4:$BM13)-ROWS($AJ$6:$AJ$17)-ROWS($AN$6:$AN$17)-ROWS($AR$6:$AR$17)),IFERROR(INDEX($AZ$6:$AZ$17, ROWS(BM$4:$BM13)-ROWS($AJ$6:$AJ$17)-ROWS($AN$6:$AN$17)-ROWS($AR$6:$AR$17)-ROWS($AV$6:$AV$17)),IFERROR(INDEX($BD$6:$BD$17, ROWS(BM$4:$BM13)-ROWS($AJ$6:$AJ$17)-ROWS($AN$6:$AN$17)-ROWS($AR$6:$AR$17)-ROWS($AV$6:$AV$17)-ROWS($AZ$6:$AZ$17)),IFERROR(INDEX($BH$6:$BH$17, ROWS(BM$4:$BM13)-ROWS($AJ$6:$AJ$17)-ROWS($AN$6:$AN$17)-ROWS($AR$6:$AR$17)-ROWS($AV$6:$AV$17)-ROWS($AZ$6:$AZ$17)-ROWS($BD$6:$BD$17)), "")))))))</f>
        <v/>
      </c>
      <c r="BN15" s="316" t="str">
        <f t="shared" ca="1" si="30"/>
        <v/>
      </c>
      <c r="BO15" s="316" t="str">
        <f ca="1">IF(OR(BP15="",BP15=0),"",MAX(BO$5:BO14)+1)</f>
        <v/>
      </c>
      <c r="BP15" s="316" t="str">
        <f ca="1">IFERROR(INDEX($AK$6:$AK$17, ROWS($BP$4:BP13)), IFERROR(INDEX($AO$6:$AO$17, ROWS($BP$4:BP13)-ROWS($AK$6:$AK$17)), IFERROR(INDEX($AS$6:$AS$17, ROWS($BP$4:BP13)-ROWS($AK$6:$AK$17)-ROWS($AO$6:$AO$17)),IFERROR(INDEX($AW$6:$AW$17, ROWS($BP$4:BP13)-ROWS($AK$6:$AK$17)-ROWS($AO$6:$AO$17)-ROWS($AS$6:$AS$17)),IFERROR(INDEX($BA$6:$BA$17, ROWS($BP$4:BP13)-ROWS($AK$6:$AK$17)-ROWS($AO$6:$AO$17)-ROWS($AS$6:$AS$17)-ROWS($AW$6:$AW$17)),IFERROR(INDEX($BE$6:$BE$17, ROWS($BP$4:BP13)-ROWS($AK$6:$AK$17)-ROWS($AO$6:$AO$17)-ROWS($AS$6:$AS$17)-ROWS($AW$6:$AW$17)-ROWS($BA$6:$BA$17)),IFERROR(INDEX($BI$6:$BI$17, ROWS($BP$4:BP13)-ROWS($AK$6:$AK$17)-ROWS($AO$6:$AO$17)-ROWS($AS$6:$AS$17)-ROWS($AW$6:$AW$17)-ROWS($BA$6:$BA$17)-ROWS($BE$6:$BE$17)), "")))))))</f>
        <v/>
      </c>
      <c r="BQ15" s="316" t="str">
        <f t="shared" ca="1" si="31"/>
        <v/>
      </c>
      <c r="BR15" s="413" t="str">
        <f t="shared" ca="1" si="32"/>
        <v/>
      </c>
      <c r="BS15" s="412" t="str">
        <f ca="1">IF(OR(BT15="",BT15=0),"",MAX(BS$5:BS14)+1)</f>
        <v/>
      </c>
      <c r="BT15" s="316" t="str">
        <f ca="1">IFERROR(INDEX($AJ$22:$AJ$33, ROWS($BT$4:BT13)), IFERROR(INDEX($AN$22:$AN$33, ROWS($BT$4:BT13)-ROWS($AJ$22:$AJ$33)), IFERROR(INDEX($AR$22:$AR$33, ROWS($BT$4:BT13)-ROWS($AJ$22:$AJ$33)-ROWS($AN$22:$AN$33)),IFERROR(INDEX($AV$22:$AV$33, ROWS($BT$4:BT13)-ROWS($AJ$22:$AJ$33)-ROWS($AN$22:$AN$33)-ROWS($AR$22:$AR$33)),IFERROR(INDEX($AZ$22:$AZ$33, ROWS($BT$4:BT13)-ROWS($AJ$22:$AJ$33)-ROWS($AN$22:$AN$33)-ROWS($AR$22:$AR$33)-ROWS($AV$22:$AV$33)),IFERROR(INDEX($BD$22:$BD$33, ROWS($BT$4:BT13)-ROWS($AJ$22:$AJ$33)-ROWS($AN$22:$AN$33)-ROWS($AR$22:$AR$33)-ROWS($AV$22:$AV$33)-ROWS($AZ$22:$AZ$33)),IFERROR(INDEX($BH$22:$BH$33, ROWS($BT$4:BT13)-ROWS($AJ$22:$AJ$33)-ROWS($AN$22:$AN$33)-ROWS($AR$22:$AR$33)-ROWS($AV$22:$AV$33)-ROWS($AZ$22:$AZ$33)-ROWS($BD$22:$BD$33)), "")))))))</f>
        <v/>
      </c>
      <c r="BU15" s="316" t="str">
        <f t="shared" ca="1" si="33"/>
        <v>Car 1 Gas</v>
      </c>
      <c r="BV15" s="316" t="str">
        <f ca="1">IF(OR(BW15="",BW15=0),"",MAX(BV$5:BV14)+1)</f>
        <v/>
      </c>
      <c r="BW15" s="316" t="str">
        <f ca="1">IFERROR(INDEX($AK$22:$AK$33, ROWS($BW$4:BW13)), IFERROR(INDEX($AO$22:$AO$33, ROWS($BW$4:BW13)-ROWS($AK$22:$AK$33)), IFERROR(INDEX($AS$22:$AS$33, ROWS($BW$4:BW13)-ROWS($AK$22:$AK$33)-ROWS($AO$22:$AO$33)),IFERROR(INDEX($AW$22:$AW$33, ROWS($BW$4:BW13)-ROWS($AK$22:$AK$33)-ROWS($AO$22:$AO$33)-ROWS($AS$22:$AS$33)),IFERROR(INDEX($BA$22:$BA$33, ROWS($BW$4:BW13)-ROWS($AK$22:$AK$33)-ROWS($AO$22:$AO$33)-ROWS($AS$22:$AS$33)-ROWS($AW$22:$AW$33)),IFERROR(INDEX($BE$22:$BE$33, ROWS($BW$4:BW13)-ROWS($AK$22:$AK$33)-ROWS($AO$22:$AO$33)-ROWS($AS$22:$AS$33)-ROWS($AW$22:$AW$33)-ROWS($BA$22:$BA$33)),IFERROR(INDEX($BI$22:$BI$33, ROWS($BW$4:BW13)-ROWS($AK$22:$AK$33)-ROWS($AO$22:$AO$33)-ROWS($AS$22:$AS$33)-ROWS($AW$22:$AW$33)-ROWS($BA$22:$BA$33)-ROWS($BE$22:$BE$33)), "")))))))</f>
        <v/>
      </c>
      <c r="BX15" s="316">
        <f t="shared" ca="1" si="34"/>
        <v>50</v>
      </c>
      <c r="BY15" s="413" t="str">
        <f t="shared" ca="1" si="35"/>
        <v/>
      </c>
      <c r="BZ15" s="412" t="str">
        <f ca="1">IF(OR(CA15="",CA15=0),"",MAX(BZ$5:BZ14)+1)</f>
        <v/>
      </c>
      <c r="CA15" s="316" t="str">
        <f ca="1">IFERROR(INDEX($AJ$38:$AJ$49, ROWS($CA$4:CA13)), IFERROR(INDEX($AN$38:$AN$49, ROWS($CA$4:CA13)-ROWS($AJ$38:$AJ$49)), IFERROR(INDEX($AR$38:$AR$49, ROWS($CA$4:CA13)-ROWS($AJ$38:$AJ$49)-ROWS($AN$38:$AN$49)),IFERROR(INDEX($AV$38:$AV$49, ROWS($CA$4:CA13)-ROWS($AJ$38:$AJ$49)-ROWS($AN$38:$AN$49)-ROWS($AR$38:$AR$49)),IFERROR(INDEX($AZ$38:$AZ$49, ROWS($CA$4:CA13)-ROWS($AJ$38:$AJ$49)-ROWS($AN$38:$AN$49)-ROWS($AR$38:$AR$49)-ROWS($AV$38:$AV$49)),IFERROR(INDEX($BD$38:$BD$49, ROWS($CA$4:CA13)-ROWS($AJ$38:$AJ$49)-ROWS($AN$38:$AN$49)-ROWS($AR$38:$AR$49)-ROWS($AV$38:$AV$49)-ROWS($AZ$38:$AZ$49)),IFERROR(INDEX($BH$38:$BH$49, ROWS($CA$4:CA13)-ROWS($AJ$38:$AJ$49)-ROWS($AN$38:$AN$49)-ROWS($AR$38:$AR$49)-ROWS($AV$38:$AV$49)-ROWS($AZ$38:$AZ$49)-ROWS($BD$38:$BD$49)), "")))))))</f>
        <v/>
      </c>
      <c r="CB15" s="316" t="str">
        <f t="shared" ca="1" si="36"/>
        <v>Car Payment 2</v>
      </c>
      <c r="CC15" s="316" t="str">
        <f ca="1">IF(OR(CD15="",CD15=0),"",MAX(CC$5:CC14)+1)</f>
        <v/>
      </c>
      <c r="CD15" s="316" t="str">
        <f ca="1">IFERROR(INDEX($AK$38:$AK$49, ROWS($CD$4:CD13)), IFERROR(INDEX($AO$38:$AO$49, ROWS($CD$4:CD13)-ROWS($AK$38:$AK$49)), IFERROR(INDEX($AS$38:$AS$49, ROWS($CD$4:CD13)-ROWS($AK$38:$AK$49)-ROWS($AO$38:$AO$49)),IFERROR(INDEX($AW$38:$AW$49, ROWS($CD$4:CD13)-ROWS($AK$38:$AK$49)-ROWS($AO$38:$AO$49)-ROWS($AS$38:$AS$49)),IFERROR(INDEX($BA$38:$BA$49, ROWS($CD$4:CD13)-ROWS($AK$38:$AK$49)-ROWS($AO$38:$AO$49)-ROWS($AS$38:$AS$49)-ROWS($AW$38:$AW$49)),IFERROR(INDEX($BE$38:$BE$49, ROWS($CD$4:CD13)-ROWS($AK$38:$AK$49)-ROWS($AO$38:$AO$49)-ROWS($AS$38:$AS$49)-ROWS($AW$38:$AW$49)-ROWS($BA$38:$BA$49)),IFERROR(INDEX($BI$38:$BI$49, ROWS($CD$4:CD13)-ROWS($AK$38:$AK$49)-ROWS($AO$38:$AO$49)-ROWS($AS$38:$AS$49)-ROWS($AW$38:$AW$49)-ROWS($BA$38:$BA$49)-ROWS($BE$38:$BE$49)), "")))))))</f>
        <v/>
      </c>
      <c r="CE15" s="316">
        <f t="shared" ca="1" si="37"/>
        <v>200</v>
      </c>
      <c r="CF15" s="413" t="str">
        <f t="shared" ca="1" si="38"/>
        <v/>
      </c>
      <c r="CG15" s="412" t="str">
        <f ca="1">IF(OR(CH15="",CH15=0),"",MAX(CG$5:CG14)+1)</f>
        <v/>
      </c>
      <c r="CH15" s="316" t="str">
        <f ca="1">IFERROR(INDEX($AJ$54:$AJ$65, ROWS($CH$4:CH13)), IFERROR(INDEX($AN$54:$AN$65, ROWS($CH$4:CH13)-ROWS($AJ$54:$AJ$65)), IFERROR(INDEX($AR$54:$AR$65, ROWS($CH$4:CH13)-ROWS($AJ$54:$AJ$65)-ROWS($AN$54:$AN$65)),IFERROR(INDEX($AV$54:$AV$65, ROWS($CH$4:CH13)-ROWS($AJ$54:$AJ$65)-ROWS($AN$54:$AN$65)-ROWS($AR$54:$AR$65)),IFERROR(INDEX($AZ$54:$AZ$65, ROWS($CH$4:CH13)-ROWS($AJ$54:$AJ$65)-ROWS($AN$54:$AN$65)-ROWS($AR$54:$AR$65)-ROWS($AV$54:$AV$65)),IFERROR(INDEX($BD$54:$BD$65, ROWS($CH$4:CH13)-ROWS($AJ$54:$AJ$65)-ROWS($AN$54:$AN$65)-ROWS($AR$54:$AR$65)-ROWS($AV$54:$AV$65)-ROWS($AZ$54:$AZ$65)),IFERROR(INDEX($BH$54:$BH$65, ROWS($CH$4:CH13)-ROWS($AJ$54:$AJ$65)-ROWS($AN$54:$AN$65)-ROWS($AR$54:$AR$65)-ROWS($AV$54:$AV$65)-ROWS($AZ$54:$AZ$65)-ROWS($BD$54:$BD$65)), "")))))))</f>
        <v/>
      </c>
      <c r="CI15" s="316" t="str">
        <f t="shared" ca="1" si="39"/>
        <v/>
      </c>
      <c r="CJ15" s="316" t="str">
        <f ca="1">IF(OR(CK15="",CK15=0),"",MAX(CJ$5:CJ14)+1)</f>
        <v/>
      </c>
      <c r="CK15" s="316" t="str">
        <f ca="1">IFERROR(INDEX($AK$54:$AK$65, ROWS($CK$4:CK13)), IFERROR(INDEX($AO$54:$AO$65, ROWS($CK$4:CK13)-ROWS($AK$54:$AK$65)), IFERROR(INDEX($AS$54:$AS$65, ROWS($CK$4:CK13)-ROWS($AK$54:$AK$65)-ROWS($AO$54:$AO$65)),IFERROR(INDEX($AW$54:$AW$65, ROWS($CK$4:CK13)-ROWS($AK$54:$AK$65)-ROWS($AO$54:$AO$65)-ROWS($AS$54:$AS$65)),IFERROR(INDEX($BA$54:$BA$65, ROWS($CK$4:CK13)-ROWS($AK$54:$AK$65)-ROWS($AO$54:$AO$65)-ROWS($AS$54:$AS$65)-ROWS($AW$54:$AW$65)),IFERROR(INDEX($BE$54:$BE$65, ROWS($CK$4:CK13)-ROWS($AK$54:$AK$65)-ROWS($AO$54:$AO$65)-ROWS($AS$54:$AS$65)-ROWS($AW$54:$AW$65)-ROWS($BA$54:$BA$65)),IFERROR(INDEX($BI$54:$BI$65, ROWS($CK$4:CK13)-ROWS($AK$54:$AK$65)-ROWS($AO$54:$AO$65)-ROWS($AS$54:$AS$65)-ROWS($AW$54:$AW$65)-ROWS($BA$54:$BA$65)-ROWS($BE$54:$BE$65)), "")))))))</f>
        <v/>
      </c>
      <c r="CL15" s="316" t="str">
        <f t="shared" ca="1" si="40"/>
        <v/>
      </c>
      <c r="CM15" s="413" t="str">
        <f t="shared" ca="1" si="41"/>
        <v/>
      </c>
      <c r="CN15" s="412" t="str">
        <f ca="1">IF(OR(CO15="",CO15=0),"",MAX(CN$5:CN14)+1)</f>
        <v/>
      </c>
      <c r="CO15" s="316" t="str">
        <f ca="1">IFERROR(INDEX($AJ$70:$AJ$81, ROWS($CO$4:CO13)), IFERROR(INDEX($AN$70:$AN$81, ROWS($CO$4:CO13)-ROWS($AJ$70:$AJ$81)), IFERROR(INDEX($AR$70:$AR$81, ROWS($CO$4:CO13)-ROWS($AJ$70:$AJ$81)-ROWS($AN$70:$AN$81)),IFERROR(INDEX($AV$70:$AV$81, ROWS($CO$4:CO13)-ROWS($AJ$70:$AJ$81)-ROWS($AN$70:$AN$81)-ROWS($AR$70:$AR$81)),IFERROR(INDEX($AZ$70:$AZ$81, ROWS($CO$4:CO13)-ROWS($AJ$70:$AJ$81)-ROWS($AN$70:$AN$81)-ROWS($AR$70:$AR$81)-ROWS($AV$70:$AV$81)),IFERROR(INDEX($BD$70:$BD$81, ROWS($CO$4:CO13)-ROWS($AJ$70:$AJ$81)-ROWS($AN$70:$AN$81)-ROWS($AR$70:$AR$81)-ROWS($AV$70:$AV$81)-ROWS($AZ$70:$AZ$81)),IFERROR(INDEX($BH$70:$BH$81, ROWS($CO$4:CO13)-ROWS($AJ$70:$AJ$81)-ROWS($AN$70:$AN$81)-ROWS($AR$70:$AR$81)-ROWS($AV$70:$AV$81)-ROWS($AZ$70:$AZ$81)-ROWS($BD$70:$BD$81)), "")))))))</f>
        <v/>
      </c>
      <c r="CP15" s="316" t="str">
        <f t="shared" ca="1" si="42"/>
        <v/>
      </c>
      <c r="CQ15" s="316" t="str">
        <f ca="1">IF(OR(CR15="",CR15=0),"",MAX(CQ$5:CQ14)+1)</f>
        <v/>
      </c>
      <c r="CR15" s="316" t="str">
        <f ca="1">IFERROR(INDEX($AK$70:$AK$81, ROWS($CR$4:CR13)), IFERROR(INDEX($AO$70:$AO$81, ROWS($CR$4:CR13)-ROWS($AK$70:$AK$81)), IFERROR(INDEX($AS$70:$AS$81, ROWS($CR$4:CR13)-ROWS($AK$70:$AK$81)-ROWS($AO$70:$AO$81)),IFERROR(INDEX($AW$70:$AW$81, ROWS($CR$4:CR13)-ROWS($AK$70:$AK$81)-ROWS($AO$70:$AO$81)-ROWS($AS$70:$AS$81)),IFERROR(INDEX($BA$70:$BA$81, ROWS($CR$4:CR13)-ROWS($AK$70:$AK$81)-ROWS($AO$70:$AO$81)-ROWS($AS$70:$AS$81)-ROWS($AW$70:$AW$81)),IFERROR(INDEX($BE$70:$BE$81, ROWS($CR$4:CR13)-ROWS($AK$70:$AK$81)-ROWS($AO$70:$AO$81)-ROWS($AS$70:$AS$81)-ROWS($AW$70:$AW$81)-ROWS($BA$70:$BA$81)),IFERROR(INDEX($BI$70:$BI$81, ROWS($CR$4:CR13)-ROWS($AK$70:$AK$81)-ROWS($AO$70:$AO$81)-ROWS($AS$70:$AS$81)-ROWS($AW$70:$AW$81)-ROWS($BA$70:$BA$81)-ROWS($BE$70:$BE$81)), "")))))))</f>
        <v/>
      </c>
      <c r="CS15" s="316" t="str">
        <f t="shared" ca="1" si="43"/>
        <v/>
      </c>
      <c r="CT15" s="413" t="str">
        <f t="shared" ca="1" si="44"/>
        <v/>
      </c>
      <c r="CU15" s="412" t="str">
        <f>IF(OR(CV15="",CV15=0),"",MAX(CU$5:CU14)+1)</f>
        <v/>
      </c>
      <c r="CV15" s="316">
        <f>IFERROR(INDEX($AJ$86:$AJ$97, ROWS($CV$4:CV13)), IFERROR(INDEX($AN$86:$AN$97, ROWS($CV$4:CV13)-ROWS($AJ$86:$AJ$97)), ""))</f>
        <v>0</v>
      </c>
      <c r="CW15" s="316" t="str">
        <f t="shared" si="45"/>
        <v/>
      </c>
      <c r="CX15" s="316" t="str">
        <f>IF(OR(CY15="",CY15=0),"",MAX(CX$5:CX14)+1)</f>
        <v/>
      </c>
      <c r="CY15" s="316">
        <f>IFERROR(INDEX($AK$86:$AK$97, ROWS($CY$4:CY13)), IFERROR(INDEX($AO$86:$AO$97, ROWS($CY$4:CY13)-ROWS($AK$86:$AK$97)), ""))</f>
        <v>0</v>
      </c>
      <c r="CZ15" s="316" t="str">
        <f t="shared" si="46"/>
        <v/>
      </c>
      <c r="DA15" s="413" t="str">
        <f t="shared" si="47"/>
        <v/>
      </c>
      <c r="DC15" s="438" t="str">
        <f ca="1">IF(OR(DD15="",DD15=0),"",MAX(DC$5:DC14)+1)</f>
        <v/>
      </c>
      <c r="DD15" s="434" t="str">
        <f t="shared" ca="1" si="48"/>
        <v/>
      </c>
      <c r="DE15" s="413" t="str">
        <f t="shared" ca="1" si="49"/>
        <v/>
      </c>
      <c r="DF15" s="431" t="str">
        <f ca="1">IF(OR(DG15="",DG15=0),"",MAX(DF$5:DF14)+1)</f>
        <v/>
      </c>
      <c r="DG15" s="412" t="str">
        <f t="shared" ca="1" si="50"/>
        <v/>
      </c>
      <c r="DH15" s="413" t="str">
        <f t="shared" ca="1" si="51"/>
        <v/>
      </c>
      <c r="DI15" s="412" t="str">
        <f t="shared" ca="1" si="52"/>
        <v/>
      </c>
      <c r="DJ15" s="413" t="str">
        <f t="shared" ca="1" si="53"/>
        <v/>
      </c>
      <c r="DK15" s="412" t="str">
        <f t="shared" ca="1" si="54"/>
        <v/>
      </c>
      <c r="DL15" s="413" t="str">
        <f t="shared" ca="1" si="55"/>
        <v/>
      </c>
    </row>
    <row r="16" spans="1:123" s="292" customFormat="1" ht="15" customHeight="1" x14ac:dyDescent="0.3">
      <c r="A16" s="1173" t="s">
        <v>478</v>
      </c>
      <c r="B16" s="1174"/>
      <c r="C16" s="1173" t="s">
        <v>478</v>
      </c>
      <c r="D16" s="1174"/>
      <c r="E16" s="1173" t="s">
        <v>478</v>
      </c>
      <c r="F16" s="1174"/>
      <c r="G16" s="1173" t="s">
        <v>478</v>
      </c>
      <c r="H16" s="1174"/>
      <c r="I16" s="1173" t="s">
        <v>478</v>
      </c>
      <c r="J16" s="1174"/>
      <c r="K16" s="1173" t="s">
        <v>478</v>
      </c>
      <c r="L16" s="1174"/>
      <c r="M16" s="1173" t="s">
        <v>478</v>
      </c>
      <c r="N16" s="1174"/>
      <c r="P16" s="297" t="str">
        <f t="shared" ca="1" si="57"/>
        <v/>
      </c>
      <c r="Q16" s="297" t="str">
        <f t="shared" ca="1" si="56"/>
        <v/>
      </c>
      <c r="R16" s="297" t="str">
        <f t="shared" ca="1" si="56"/>
        <v/>
      </c>
      <c r="S16" s="298" t="str">
        <f t="shared" ca="1" si="56"/>
        <v/>
      </c>
      <c r="T16" s="297" t="str">
        <f t="shared" ca="1" si="56"/>
        <v/>
      </c>
      <c r="U16" s="297" t="str">
        <f t="shared" ca="1" si="56"/>
        <v/>
      </c>
      <c r="V16" s="1160" t="s">
        <v>503</v>
      </c>
      <c r="W16" s="1161"/>
      <c r="X16" s="424">
        <f ca="1">IF(OR(X14=""),0,SUM(X13+X14-X12))</f>
        <v>5295.5200000000013</v>
      </c>
      <c r="Y16"/>
      <c r="AB16" s="299"/>
      <c r="AC16" s="358" t="str">
        <f>IF('Data Entry'!B22="","",'Data Entry'!B22)</f>
        <v/>
      </c>
      <c r="AD16" s="356" t="str">
        <f>IF('Data Entry'!A22="","",'Data Entry'!A22)</f>
        <v/>
      </c>
      <c r="AE16" s="363" t="str">
        <f>IF('Data Entry'!C22="","",'Data Entry'!C22)</f>
        <v/>
      </c>
      <c r="AF16" s="402" t="str">
        <f>IF('Data Entry'!E22="","",'Data Entry'!E22)</f>
        <v/>
      </c>
      <c r="AG16" s="300"/>
      <c r="AH16"/>
      <c r="AI16" s="308">
        <f t="shared" ca="1" si="23"/>
        <v>34</v>
      </c>
      <c r="AJ16" s="293" t="str">
        <f t="shared" ca="1" si="2"/>
        <v/>
      </c>
      <c r="AK16" s="293" t="str">
        <f t="shared" ca="1" si="3"/>
        <v/>
      </c>
      <c r="AL16" s="303" t="str">
        <f t="shared" ca="1" si="4"/>
        <v/>
      </c>
      <c r="AM16" s="308">
        <f t="shared" ca="1" si="24"/>
        <v>34</v>
      </c>
      <c r="AN16" s="293" t="str">
        <f t="shared" ca="1" si="5"/>
        <v/>
      </c>
      <c r="AO16" s="293" t="str">
        <f t="shared" ca="1" si="6"/>
        <v/>
      </c>
      <c r="AP16" s="303" t="str">
        <f t="shared" ca="1" si="7"/>
        <v/>
      </c>
      <c r="AQ16" s="308">
        <f t="shared" ca="1" si="25"/>
        <v>34</v>
      </c>
      <c r="AR16" s="293" t="str">
        <f t="shared" ca="1" si="8"/>
        <v/>
      </c>
      <c r="AS16" s="293" t="str">
        <f t="shared" ca="1" si="9"/>
        <v/>
      </c>
      <c r="AT16" s="303" t="str">
        <f t="shared" ca="1" si="10"/>
        <v/>
      </c>
      <c r="AU16" s="308">
        <f t="shared" ca="1" si="26"/>
        <v>34</v>
      </c>
      <c r="AV16" s="293" t="str">
        <f t="shared" ca="1" si="11"/>
        <v/>
      </c>
      <c r="AW16" s="293" t="str">
        <f t="shared" ca="1" si="12"/>
        <v/>
      </c>
      <c r="AX16" s="303" t="str">
        <f t="shared" ca="1" si="13"/>
        <v/>
      </c>
      <c r="AY16" s="308" t="str">
        <f t="shared" ca="1" si="27"/>
        <v/>
      </c>
      <c r="AZ16" s="293" t="str">
        <f t="shared" ca="1" si="14"/>
        <v/>
      </c>
      <c r="BA16" s="293" t="str">
        <f t="shared" ca="1" si="15"/>
        <v/>
      </c>
      <c r="BB16" s="303" t="str">
        <f t="shared" ca="1" si="16"/>
        <v/>
      </c>
      <c r="BC16" s="308" t="str">
        <f t="shared" ca="1" si="28"/>
        <v/>
      </c>
      <c r="BD16" s="293" t="str">
        <f t="shared" ca="1" si="17"/>
        <v/>
      </c>
      <c r="BE16" s="293" t="str">
        <f t="shared" ca="1" si="18"/>
        <v/>
      </c>
      <c r="BF16" s="303" t="str">
        <f t="shared" ca="1" si="19"/>
        <v/>
      </c>
      <c r="BG16" s="308" t="str">
        <f t="shared" ca="1" si="29"/>
        <v/>
      </c>
      <c r="BH16" s="293" t="str">
        <f t="shared" ca="1" si="20"/>
        <v/>
      </c>
      <c r="BI16" s="293" t="str">
        <f t="shared" ca="1" si="21"/>
        <v/>
      </c>
      <c r="BJ16" s="303" t="str">
        <f t="shared" ca="1" si="22"/>
        <v/>
      </c>
      <c r="BL16" s="412" t="str">
        <f ca="1">IF(OR(BM16="",BM16=0),"",MAX(BL$5:BL15)+1)</f>
        <v/>
      </c>
      <c r="BM16" s="316" t="str">
        <f ca="1">IFERROR(INDEX($AJ$6:$AJ$17, ROWS(BM$4:$BM14)), IFERROR(INDEX($AN$6:$AN$17, ROWS(BM$4:$BM14)-ROWS($AJ$6:$AJ$17)), IFERROR(INDEX($AR$6:$AR$17, ROWS(BM$4:$BM14)-ROWS($AJ$6:$AJ$17)-ROWS($AN$6:$AN$17)),IFERROR(INDEX($AV$6:$AV$17, ROWS(BM$4:$BM14)-ROWS($AJ$6:$AJ$17)-ROWS($AN$6:$AN$17)-ROWS($AR$6:$AR$17)),IFERROR(INDEX($AZ$6:$AZ$17, ROWS(BM$4:$BM14)-ROWS($AJ$6:$AJ$17)-ROWS($AN$6:$AN$17)-ROWS($AR$6:$AR$17)-ROWS($AV$6:$AV$17)),IFERROR(INDEX($BD$6:$BD$17, ROWS(BM$4:$BM14)-ROWS($AJ$6:$AJ$17)-ROWS($AN$6:$AN$17)-ROWS($AR$6:$AR$17)-ROWS($AV$6:$AV$17)-ROWS($AZ$6:$AZ$17)),IFERROR(INDEX($BH$6:$BH$17, ROWS(BM$4:$BM14)-ROWS($AJ$6:$AJ$17)-ROWS($AN$6:$AN$17)-ROWS($AR$6:$AR$17)-ROWS($AV$6:$AV$17)-ROWS($AZ$6:$AZ$17)-ROWS($BD$6:$BD$17)), "")))))))</f>
        <v/>
      </c>
      <c r="BN16" s="316" t="str">
        <f t="shared" ca="1" si="30"/>
        <v/>
      </c>
      <c r="BO16" s="316" t="str">
        <f ca="1">IF(OR(BP16="",BP16=0),"",MAX(BO$5:BO15)+1)</f>
        <v/>
      </c>
      <c r="BP16" s="316" t="str">
        <f ca="1">IFERROR(INDEX($AK$6:$AK$17, ROWS($BP$4:BP14)), IFERROR(INDEX($AO$6:$AO$17, ROWS($BP$4:BP14)-ROWS($AK$6:$AK$17)), IFERROR(INDEX($AS$6:$AS$17, ROWS($BP$4:BP14)-ROWS($AK$6:$AK$17)-ROWS($AO$6:$AO$17)),IFERROR(INDEX($AW$6:$AW$17, ROWS($BP$4:BP14)-ROWS($AK$6:$AK$17)-ROWS($AO$6:$AO$17)-ROWS($AS$6:$AS$17)),IFERROR(INDEX($BA$6:$BA$17, ROWS($BP$4:BP14)-ROWS($AK$6:$AK$17)-ROWS($AO$6:$AO$17)-ROWS($AS$6:$AS$17)-ROWS($AW$6:$AW$17)),IFERROR(INDEX($BE$6:$BE$17, ROWS($BP$4:BP14)-ROWS($AK$6:$AK$17)-ROWS($AO$6:$AO$17)-ROWS($AS$6:$AS$17)-ROWS($AW$6:$AW$17)-ROWS($BA$6:$BA$17)),IFERROR(INDEX($BI$6:$BI$17, ROWS($BP$4:BP14)-ROWS($AK$6:$AK$17)-ROWS($AO$6:$AO$17)-ROWS($AS$6:$AS$17)-ROWS($AW$6:$AW$17)-ROWS($BA$6:$BA$17)-ROWS($BE$6:$BE$17)), "")))))))</f>
        <v/>
      </c>
      <c r="BQ16" s="316" t="str">
        <f t="shared" ca="1" si="31"/>
        <v/>
      </c>
      <c r="BR16" s="413" t="str">
        <f t="shared" ca="1" si="32"/>
        <v/>
      </c>
      <c r="BS16" s="412" t="str">
        <f ca="1">IF(OR(BT16="",BT16=0),"",MAX(BS$5:BS15)+1)</f>
        <v/>
      </c>
      <c r="BT16" s="316" t="str">
        <f ca="1">IFERROR(INDEX($AJ$22:$AJ$33, ROWS($BT$4:BT14)), IFERROR(INDEX($AN$22:$AN$33, ROWS($BT$4:BT14)-ROWS($AJ$22:$AJ$33)), IFERROR(INDEX($AR$22:$AR$33, ROWS($BT$4:BT14)-ROWS($AJ$22:$AJ$33)-ROWS($AN$22:$AN$33)),IFERROR(INDEX($AV$22:$AV$33, ROWS($BT$4:BT14)-ROWS($AJ$22:$AJ$33)-ROWS($AN$22:$AN$33)-ROWS($AR$22:$AR$33)),IFERROR(INDEX($AZ$22:$AZ$33, ROWS($BT$4:BT14)-ROWS($AJ$22:$AJ$33)-ROWS($AN$22:$AN$33)-ROWS($AR$22:$AR$33)-ROWS($AV$22:$AV$33)),IFERROR(INDEX($BD$22:$BD$33, ROWS($BT$4:BT14)-ROWS($AJ$22:$AJ$33)-ROWS($AN$22:$AN$33)-ROWS($AR$22:$AR$33)-ROWS($AV$22:$AV$33)-ROWS($AZ$22:$AZ$33)),IFERROR(INDEX($BH$22:$BH$33, ROWS($BT$4:BT14)-ROWS($AJ$22:$AJ$33)-ROWS($AN$22:$AN$33)-ROWS($AR$22:$AR$33)-ROWS($AV$22:$AV$33)-ROWS($AZ$22:$AZ$33)-ROWS($BD$22:$BD$33)), "")))))))</f>
        <v/>
      </c>
      <c r="BU16" s="316" t="str">
        <f t="shared" ca="1" si="33"/>
        <v/>
      </c>
      <c r="BV16" s="316" t="str">
        <f ca="1">IF(OR(BW16="",BW16=0),"",MAX(BV$5:BV15)+1)</f>
        <v/>
      </c>
      <c r="BW16" s="316" t="str">
        <f ca="1">IFERROR(INDEX($AK$22:$AK$33, ROWS($BW$4:BW14)), IFERROR(INDEX($AO$22:$AO$33, ROWS($BW$4:BW14)-ROWS($AK$22:$AK$33)), IFERROR(INDEX($AS$22:$AS$33, ROWS($BW$4:BW14)-ROWS($AK$22:$AK$33)-ROWS($AO$22:$AO$33)),IFERROR(INDEX($AW$22:$AW$33, ROWS($BW$4:BW14)-ROWS($AK$22:$AK$33)-ROWS($AO$22:$AO$33)-ROWS($AS$22:$AS$33)),IFERROR(INDEX($BA$22:$BA$33, ROWS($BW$4:BW14)-ROWS($AK$22:$AK$33)-ROWS($AO$22:$AO$33)-ROWS($AS$22:$AS$33)-ROWS($AW$22:$AW$33)),IFERROR(INDEX($BE$22:$BE$33, ROWS($BW$4:BW14)-ROWS($AK$22:$AK$33)-ROWS($AO$22:$AO$33)-ROWS($AS$22:$AS$33)-ROWS($AW$22:$AW$33)-ROWS($BA$22:$BA$33)),IFERROR(INDEX($BI$22:$BI$33, ROWS($BW$4:BW14)-ROWS($AK$22:$AK$33)-ROWS($AO$22:$AO$33)-ROWS($AS$22:$AS$33)-ROWS($AW$22:$AW$33)-ROWS($BA$22:$BA$33)-ROWS($BE$22:$BE$33)), "")))))))</f>
        <v/>
      </c>
      <c r="BX16" s="316" t="str">
        <f t="shared" ca="1" si="34"/>
        <v/>
      </c>
      <c r="BY16" s="413" t="str">
        <f t="shared" ca="1" si="35"/>
        <v/>
      </c>
      <c r="BZ16" s="412" t="str">
        <f ca="1">IF(OR(CA16="",CA16=0),"",MAX(BZ$5:BZ15)+1)</f>
        <v/>
      </c>
      <c r="CA16" s="316" t="str">
        <f ca="1">IFERROR(INDEX($AJ$38:$AJ$49, ROWS($CA$4:CA14)), IFERROR(INDEX($AN$38:$AN$49, ROWS($CA$4:CA14)-ROWS($AJ$38:$AJ$49)), IFERROR(INDEX($AR$38:$AR$49, ROWS($CA$4:CA14)-ROWS($AJ$38:$AJ$49)-ROWS($AN$38:$AN$49)),IFERROR(INDEX($AV$38:$AV$49, ROWS($CA$4:CA14)-ROWS($AJ$38:$AJ$49)-ROWS($AN$38:$AN$49)-ROWS($AR$38:$AR$49)),IFERROR(INDEX($AZ$38:$AZ$49, ROWS($CA$4:CA14)-ROWS($AJ$38:$AJ$49)-ROWS($AN$38:$AN$49)-ROWS($AR$38:$AR$49)-ROWS($AV$38:$AV$49)),IFERROR(INDEX($BD$38:$BD$49, ROWS($CA$4:CA14)-ROWS($AJ$38:$AJ$49)-ROWS($AN$38:$AN$49)-ROWS($AR$38:$AR$49)-ROWS($AV$38:$AV$49)-ROWS($AZ$38:$AZ$49)),IFERROR(INDEX($BH$38:$BH$49, ROWS($CA$4:CA14)-ROWS($AJ$38:$AJ$49)-ROWS($AN$38:$AN$49)-ROWS($AR$38:$AR$49)-ROWS($AV$38:$AV$49)-ROWS($AZ$38:$AZ$49)-ROWS($BD$38:$BD$49)), "")))))))</f>
        <v/>
      </c>
      <c r="CB16" s="316" t="str">
        <f t="shared" ca="1" si="36"/>
        <v>Investment 1</v>
      </c>
      <c r="CC16" s="316" t="str">
        <f ca="1">IF(OR(CD16="",CD16=0),"",MAX(CC$5:CC15)+1)</f>
        <v/>
      </c>
      <c r="CD16" s="316" t="str">
        <f ca="1">IFERROR(INDEX($AK$38:$AK$49, ROWS($CD$4:CD14)), IFERROR(INDEX($AO$38:$AO$49, ROWS($CD$4:CD14)-ROWS($AK$38:$AK$49)), IFERROR(INDEX($AS$38:$AS$49, ROWS($CD$4:CD14)-ROWS($AK$38:$AK$49)-ROWS($AO$38:$AO$49)),IFERROR(INDEX($AW$38:$AW$49, ROWS($CD$4:CD14)-ROWS($AK$38:$AK$49)-ROWS($AO$38:$AO$49)-ROWS($AS$38:$AS$49)),IFERROR(INDEX($BA$38:$BA$49, ROWS($CD$4:CD14)-ROWS($AK$38:$AK$49)-ROWS($AO$38:$AO$49)-ROWS($AS$38:$AS$49)-ROWS($AW$38:$AW$49)),IFERROR(INDEX($BE$38:$BE$49, ROWS($CD$4:CD14)-ROWS($AK$38:$AK$49)-ROWS($AO$38:$AO$49)-ROWS($AS$38:$AS$49)-ROWS($AW$38:$AW$49)-ROWS($BA$38:$BA$49)),IFERROR(INDEX($BI$38:$BI$49, ROWS($CD$4:CD14)-ROWS($AK$38:$AK$49)-ROWS($AO$38:$AO$49)-ROWS($AS$38:$AS$49)-ROWS($AW$38:$AW$49)-ROWS($BA$38:$BA$49)-ROWS($BE$38:$BE$49)), "")))))))</f>
        <v/>
      </c>
      <c r="CE16" s="316">
        <f t="shared" ca="1" si="37"/>
        <v>200</v>
      </c>
      <c r="CF16" s="413" t="str">
        <f t="shared" ca="1" si="38"/>
        <v>Income</v>
      </c>
      <c r="CG16" s="412" t="str">
        <f ca="1">IF(OR(CH16="",CH16=0),"",MAX(CG$5:CG15)+1)</f>
        <v/>
      </c>
      <c r="CH16" s="316" t="str">
        <f ca="1">IFERROR(INDEX($AJ$54:$AJ$65, ROWS($CH$4:CH14)), IFERROR(INDEX($AN$54:$AN$65, ROWS($CH$4:CH14)-ROWS($AJ$54:$AJ$65)), IFERROR(INDEX($AR$54:$AR$65, ROWS($CH$4:CH14)-ROWS($AJ$54:$AJ$65)-ROWS($AN$54:$AN$65)),IFERROR(INDEX($AV$54:$AV$65, ROWS($CH$4:CH14)-ROWS($AJ$54:$AJ$65)-ROWS($AN$54:$AN$65)-ROWS($AR$54:$AR$65)),IFERROR(INDEX($AZ$54:$AZ$65, ROWS($CH$4:CH14)-ROWS($AJ$54:$AJ$65)-ROWS($AN$54:$AN$65)-ROWS($AR$54:$AR$65)-ROWS($AV$54:$AV$65)),IFERROR(INDEX($BD$54:$BD$65, ROWS($CH$4:CH14)-ROWS($AJ$54:$AJ$65)-ROWS($AN$54:$AN$65)-ROWS($AR$54:$AR$65)-ROWS($AV$54:$AV$65)-ROWS($AZ$54:$AZ$65)),IFERROR(INDEX($BH$54:$BH$65, ROWS($CH$4:CH14)-ROWS($AJ$54:$AJ$65)-ROWS($AN$54:$AN$65)-ROWS($AR$54:$AR$65)-ROWS($AV$54:$AV$65)-ROWS($AZ$54:$AZ$65)-ROWS($BD$54:$BD$65)), "")))))))</f>
        <v/>
      </c>
      <c r="CI16" s="316" t="str">
        <f t="shared" ca="1" si="39"/>
        <v/>
      </c>
      <c r="CJ16" s="316" t="str">
        <f ca="1">IF(OR(CK16="",CK16=0),"",MAX(CJ$5:CJ15)+1)</f>
        <v/>
      </c>
      <c r="CK16" s="316" t="str">
        <f ca="1">IFERROR(INDEX($AK$54:$AK$65, ROWS($CK$4:CK14)), IFERROR(INDEX($AO$54:$AO$65, ROWS($CK$4:CK14)-ROWS($AK$54:$AK$65)), IFERROR(INDEX($AS$54:$AS$65, ROWS($CK$4:CK14)-ROWS($AK$54:$AK$65)-ROWS($AO$54:$AO$65)),IFERROR(INDEX($AW$54:$AW$65, ROWS($CK$4:CK14)-ROWS($AK$54:$AK$65)-ROWS($AO$54:$AO$65)-ROWS($AS$54:$AS$65)),IFERROR(INDEX($BA$54:$BA$65, ROWS($CK$4:CK14)-ROWS($AK$54:$AK$65)-ROWS($AO$54:$AO$65)-ROWS($AS$54:$AS$65)-ROWS($AW$54:$AW$65)),IFERROR(INDEX($BE$54:$BE$65, ROWS($CK$4:CK14)-ROWS($AK$54:$AK$65)-ROWS($AO$54:$AO$65)-ROWS($AS$54:$AS$65)-ROWS($AW$54:$AW$65)-ROWS($BA$54:$BA$65)),IFERROR(INDEX($BI$54:$BI$65, ROWS($CK$4:CK14)-ROWS($AK$54:$AK$65)-ROWS($AO$54:$AO$65)-ROWS($AS$54:$AS$65)-ROWS($AW$54:$AW$65)-ROWS($BA$54:$BA$65)-ROWS($BE$54:$BE$65)), "")))))))</f>
        <v/>
      </c>
      <c r="CL16" s="316" t="str">
        <f t="shared" ca="1" si="40"/>
        <v/>
      </c>
      <c r="CM16" s="413" t="str">
        <f t="shared" ca="1" si="41"/>
        <v/>
      </c>
      <c r="CN16" s="412" t="str">
        <f ca="1">IF(OR(CO16="",CO16=0),"",MAX(CN$5:CN15)+1)</f>
        <v/>
      </c>
      <c r="CO16" s="316" t="str">
        <f ca="1">IFERROR(INDEX($AJ$70:$AJ$81, ROWS($CO$4:CO14)), IFERROR(INDEX($AN$70:$AN$81, ROWS($CO$4:CO14)-ROWS($AJ$70:$AJ$81)), IFERROR(INDEX($AR$70:$AR$81, ROWS($CO$4:CO14)-ROWS($AJ$70:$AJ$81)-ROWS($AN$70:$AN$81)),IFERROR(INDEX($AV$70:$AV$81, ROWS($CO$4:CO14)-ROWS($AJ$70:$AJ$81)-ROWS($AN$70:$AN$81)-ROWS($AR$70:$AR$81)),IFERROR(INDEX($AZ$70:$AZ$81, ROWS($CO$4:CO14)-ROWS($AJ$70:$AJ$81)-ROWS($AN$70:$AN$81)-ROWS($AR$70:$AR$81)-ROWS($AV$70:$AV$81)),IFERROR(INDEX($BD$70:$BD$81, ROWS($CO$4:CO14)-ROWS($AJ$70:$AJ$81)-ROWS($AN$70:$AN$81)-ROWS($AR$70:$AR$81)-ROWS($AV$70:$AV$81)-ROWS($AZ$70:$AZ$81)),IFERROR(INDEX($BH$70:$BH$81, ROWS($CO$4:CO14)-ROWS($AJ$70:$AJ$81)-ROWS($AN$70:$AN$81)-ROWS($AR$70:$AR$81)-ROWS($AV$70:$AV$81)-ROWS($AZ$70:$AZ$81)-ROWS($BD$70:$BD$81)), "")))))))</f>
        <v/>
      </c>
      <c r="CP16" s="316" t="str">
        <f t="shared" ca="1" si="42"/>
        <v/>
      </c>
      <c r="CQ16" s="316" t="str">
        <f ca="1">IF(OR(CR16="",CR16=0),"",MAX(CQ$5:CQ15)+1)</f>
        <v/>
      </c>
      <c r="CR16" s="316" t="str">
        <f ca="1">IFERROR(INDEX($AK$70:$AK$81, ROWS($CR$4:CR14)), IFERROR(INDEX($AO$70:$AO$81, ROWS($CR$4:CR14)-ROWS($AK$70:$AK$81)), IFERROR(INDEX($AS$70:$AS$81, ROWS($CR$4:CR14)-ROWS($AK$70:$AK$81)-ROWS($AO$70:$AO$81)),IFERROR(INDEX($AW$70:$AW$81, ROWS($CR$4:CR14)-ROWS($AK$70:$AK$81)-ROWS($AO$70:$AO$81)-ROWS($AS$70:$AS$81)),IFERROR(INDEX($BA$70:$BA$81, ROWS($CR$4:CR14)-ROWS($AK$70:$AK$81)-ROWS($AO$70:$AO$81)-ROWS($AS$70:$AS$81)-ROWS($AW$70:$AW$81)),IFERROR(INDEX($BE$70:$BE$81, ROWS($CR$4:CR14)-ROWS($AK$70:$AK$81)-ROWS($AO$70:$AO$81)-ROWS($AS$70:$AS$81)-ROWS($AW$70:$AW$81)-ROWS($BA$70:$BA$81)),IFERROR(INDEX($BI$70:$BI$81, ROWS($CR$4:CR14)-ROWS($AK$70:$AK$81)-ROWS($AO$70:$AO$81)-ROWS($AS$70:$AS$81)-ROWS($AW$70:$AW$81)-ROWS($BA$70:$BA$81)-ROWS($BE$70:$BE$81)), "")))))))</f>
        <v/>
      </c>
      <c r="CS16" s="316" t="str">
        <f t="shared" ca="1" si="43"/>
        <v/>
      </c>
      <c r="CT16" s="413" t="str">
        <f t="shared" ca="1" si="44"/>
        <v/>
      </c>
      <c r="CU16" s="412" t="str">
        <f>IF(OR(CV16="",CV16=0),"",MAX(CU$5:CU15)+1)</f>
        <v/>
      </c>
      <c r="CV16" s="316">
        <f>IFERROR(INDEX($AJ$86:$AJ$97, ROWS($CV$4:CV14)), IFERROR(INDEX($AN$86:$AN$97, ROWS($CV$4:CV14)-ROWS($AJ$86:$AJ$97)), ""))</f>
        <v>0</v>
      </c>
      <c r="CW16" s="316" t="str">
        <f t="shared" si="45"/>
        <v/>
      </c>
      <c r="CX16" s="316" t="str">
        <f>IF(OR(CY16="",CY16=0),"",MAX(CX$5:CX15)+1)</f>
        <v/>
      </c>
      <c r="CY16" s="316">
        <f>IFERROR(INDEX($AK$86:$AK$97, ROWS($CY$4:CY14)), IFERROR(INDEX($AO$86:$AO$97, ROWS($CY$4:CY14)-ROWS($AK$86:$AK$97)), ""))</f>
        <v>0</v>
      </c>
      <c r="CZ16" s="316" t="str">
        <f t="shared" si="46"/>
        <v/>
      </c>
      <c r="DA16" s="413" t="str">
        <f t="shared" si="47"/>
        <v/>
      </c>
      <c r="DC16" s="438" t="str">
        <f ca="1">IF(OR(DD16="",DD16=0),"",MAX(DC$5:DC15)+1)</f>
        <v/>
      </c>
      <c r="DD16" s="434" t="str">
        <f t="shared" ca="1" si="48"/>
        <v/>
      </c>
      <c r="DE16" s="413" t="str">
        <f t="shared" ca="1" si="49"/>
        <v/>
      </c>
      <c r="DF16" s="431" t="str">
        <f ca="1">IF(OR(DG16="",DG16=0),"",MAX(DF$5:DF15)+1)</f>
        <v/>
      </c>
      <c r="DG16" s="412" t="str">
        <f t="shared" ca="1" si="50"/>
        <v/>
      </c>
      <c r="DH16" s="413" t="str">
        <f t="shared" ca="1" si="51"/>
        <v/>
      </c>
      <c r="DI16" s="412" t="str">
        <f t="shared" ca="1" si="52"/>
        <v/>
      </c>
      <c r="DJ16" s="413" t="str">
        <f t="shared" ca="1" si="53"/>
        <v/>
      </c>
      <c r="DK16" s="412" t="str">
        <f t="shared" ca="1" si="54"/>
        <v/>
      </c>
      <c r="DL16" s="413" t="str">
        <f t="shared" ca="1" si="55"/>
        <v/>
      </c>
    </row>
    <row r="17" spans="1:123" s="293" customFormat="1" ht="15" customHeight="1" thickBot="1" x14ac:dyDescent="0.35">
      <c r="A17" s="291">
        <f>Year!Q22</f>
        <v>45088</v>
      </c>
      <c r="B17" s="290" t="str">
        <f>IF(ISERROR(MATCH(A17,event_dates,0)),"",INDEX(events,MATCH(A17,event_dates,0)))</f>
        <v/>
      </c>
      <c r="C17" s="291">
        <f>Year!R22</f>
        <v>45089</v>
      </c>
      <c r="D17" s="290" t="str">
        <f>IF(ISERROR(MATCH(C17,event_dates,0)),"",INDEX(events,MATCH(C17,event_dates,0)))</f>
        <v/>
      </c>
      <c r="E17" s="291">
        <f>Year!S22</f>
        <v>45090</v>
      </c>
      <c r="F17" s="290" t="str">
        <f>IF(ISERROR(MATCH(E17,event_dates,0)),"",INDEX(events,MATCH(E17,event_dates,0)))</f>
        <v/>
      </c>
      <c r="G17" s="291">
        <f>Year!T22</f>
        <v>45091</v>
      </c>
      <c r="H17" s="290" t="str">
        <f>IF(ISERROR(MATCH(G17,event_dates,0)),"",INDEX(events,MATCH(G17,event_dates,0)))</f>
        <v/>
      </c>
      <c r="I17" s="291">
        <f>Year!U22</f>
        <v>45092</v>
      </c>
      <c r="J17" s="290" t="str">
        <f>IF(ISERROR(MATCH(I17,event_dates,0)),"",INDEX(events,MATCH(I17,event_dates,0)))</f>
        <v/>
      </c>
      <c r="K17" s="291">
        <f>Year!V22</f>
        <v>45093</v>
      </c>
      <c r="L17" s="290" t="str">
        <f>IF(ISERROR(MATCH(K17,event_dates,0)),"",INDEX(events,MATCH(K17,event_dates,0)))</f>
        <v/>
      </c>
      <c r="M17" s="291">
        <f>Year!W22</f>
        <v>45094</v>
      </c>
      <c r="N17" s="290" t="str">
        <f>IF(ISERROR(MATCH(M17,event_dates,0)),"",INDEX(events,MATCH(M17,event_dates,0)))</f>
        <v/>
      </c>
      <c r="P17" s="295" t="str">
        <f ca="1">IF(DN46="","",DN46)</f>
        <v>Netflix - 14.95</v>
      </c>
      <c r="Q17" s="295" t="str">
        <f t="shared" ref="Q17:U22" ca="1" si="58">IF(DO46="","",DO46)</f>
        <v>Groceries - 125</v>
      </c>
      <c r="R17" s="446" t="str">
        <f t="shared" ca="1" si="58"/>
        <v>D. Store Card 4 - 30</v>
      </c>
      <c r="S17" s="295" t="str">
        <f t="shared" ca="1" si="58"/>
        <v>Paycheck 2 - 400</v>
      </c>
      <c r="T17" s="295" t="str">
        <f t="shared" ca="1" si="58"/>
        <v>Investment 1 - 200</v>
      </c>
      <c r="U17" s="295" t="str">
        <f t="shared" ca="1" si="58"/>
        <v/>
      </c>
      <c r="V17" s="1156"/>
      <c r="W17" s="1157"/>
      <c r="X17" s="445"/>
      <c r="Y17"/>
      <c r="AB17" s="299"/>
      <c r="AC17" s="358" t="str">
        <f>IF('Data Entry'!B23="","",'Data Entry'!B23)</f>
        <v/>
      </c>
      <c r="AD17" s="356" t="str">
        <f>IF('Data Entry'!A23="","",'Data Entry'!A23)</f>
        <v/>
      </c>
      <c r="AE17" s="363" t="str">
        <f>IF('Data Entry'!C23="","",'Data Entry'!C23)</f>
        <v/>
      </c>
      <c r="AF17" s="402" t="str">
        <f>IF('Data Entry'!E23="","",'Data Entry'!E23)</f>
        <v/>
      </c>
      <c r="AG17" s="300"/>
      <c r="AH17"/>
      <c r="AI17" s="309">
        <f t="shared" ca="1" si="23"/>
        <v>35</v>
      </c>
      <c r="AJ17" s="310" t="str">
        <f t="shared" ca="1" si="2"/>
        <v/>
      </c>
      <c r="AK17" s="310" t="str">
        <f t="shared" ca="1" si="3"/>
        <v/>
      </c>
      <c r="AL17" s="311" t="str">
        <f t="shared" ca="1" si="4"/>
        <v/>
      </c>
      <c r="AM17" s="309">
        <f t="shared" ca="1" si="24"/>
        <v>35</v>
      </c>
      <c r="AN17" s="310" t="str">
        <f t="shared" ca="1" si="5"/>
        <v/>
      </c>
      <c r="AO17" s="310" t="str">
        <f t="shared" ca="1" si="6"/>
        <v/>
      </c>
      <c r="AP17" s="311" t="str">
        <f t="shared" ca="1" si="7"/>
        <v/>
      </c>
      <c r="AQ17" s="309">
        <f t="shared" ca="1" si="25"/>
        <v>35</v>
      </c>
      <c r="AR17" s="310" t="str">
        <f t="shared" ca="1" si="8"/>
        <v/>
      </c>
      <c r="AS17" s="310" t="str">
        <f t="shared" ca="1" si="9"/>
        <v/>
      </c>
      <c r="AT17" s="311" t="str">
        <f t="shared" ca="1" si="10"/>
        <v/>
      </c>
      <c r="AU17" s="309">
        <f t="shared" ca="1" si="26"/>
        <v>35</v>
      </c>
      <c r="AV17" s="310" t="str">
        <f t="shared" ca="1" si="11"/>
        <v/>
      </c>
      <c r="AW17" s="310" t="str">
        <f t="shared" ca="1" si="12"/>
        <v/>
      </c>
      <c r="AX17" s="311" t="str">
        <f t="shared" ca="1" si="13"/>
        <v/>
      </c>
      <c r="AY17" s="309" t="str">
        <f t="shared" ca="1" si="27"/>
        <v/>
      </c>
      <c r="AZ17" s="310" t="str">
        <f t="shared" ca="1" si="14"/>
        <v/>
      </c>
      <c r="BA17" s="310" t="str">
        <f t="shared" ca="1" si="15"/>
        <v/>
      </c>
      <c r="BB17" s="311" t="str">
        <f t="shared" ca="1" si="16"/>
        <v/>
      </c>
      <c r="BC17" s="309" t="str">
        <f t="shared" ca="1" si="28"/>
        <v/>
      </c>
      <c r="BD17" s="310" t="str">
        <f t="shared" ca="1" si="17"/>
        <v/>
      </c>
      <c r="BE17" s="310" t="str">
        <f t="shared" ca="1" si="18"/>
        <v/>
      </c>
      <c r="BF17" s="311" t="str">
        <f t="shared" ca="1" si="19"/>
        <v/>
      </c>
      <c r="BG17" s="309" t="str">
        <f t="shared" ca="1" si="29"/>
        <v/>
      </c>
      <c r="BH17" s="310" t="str">
        <f t="shared" ca="1" si="20"/>
        <v/>
      </c>
      <c r="BI17" s="310" t="str">
        <f t="shared" ca="1" si="21"/>
        <v/>
      </c>
      <c r="BJ17" s="311" t="str">
        <f t="shared" ca="1" si="22"/>
        <v/>
      </c>
      <c r="BL17" s="414" t="str">
        <f ca="1">IF(OR(BM17="",BM17=0),"",MAX(BL$5:BL16)+1)</f>
        <v/>
      </c>
      <c r="BM17" s="409" t="str">
        <f ca="1">IFERROR(INDEX($AJ$6:$AJ$17, ROWS(BM$4:$BM15)), IFERROR(INDEX($AN$6:$AN$17, ROWS(BM$4:$BM15)-ROWS($AJ$6:$AJ$17)), IFERROR(INDEX($AR$6:$AR$17, ROWS(BM$4:$BM15)-ROWS($AJ$6:$AJ$17)-ROWS($AN$6:$AN$17)),IFERROR(INDEX($AV$6:$AV$17, ROWS(BM$4:$BM15)-ROWS($AJ$6:$AJ$17)-ROWS($AN$6:$AN$17)-ROWS($AR$6:$AR$17)),IFERROR(INDEX($AZ$6:$AZ$17, ROWS(BM$4:$BM15)-ROWS($AJ$6:$AJ$17)-ROWS($AN$6:$AN$17)-ROWS($AR$6:$AR$17)-ROWS($AV$6:$AV$17)),IFERROR(INDEX($BD$6:$BD$17, ROWS(BM$4:$BM15)-ROWS($AJ$6:$AJ$17)-ROWS($AN$6:$AN$17)-ROWS($AR$6:$AR$17)-ROWS($AV$6:$AV$17)-ROWS($AZ$6:$AZ$17)),IFERROR(INDEX($BH$6:$BH$17, ROWS(BM$4:$BM15)-ROWS($AJ$6:$AJ$17)-ROWS($AN$6:$AN$17)-ROWS($AR$6:$AR$17)-ROWS($AV$6:$AV$17)-ROWS($AZ$6:$AZ$17)-ROWS($BD$6:$BD$17)), "")))))))</f>
        <v/>
      </c>
      <c r="BN17" s="409" t="str">
        <f t="shared" ca="1" si="30"/>
        <v/>
      </c>
      <c r="BO17" s="409" t="str">
        <f ca="1">IF(OR(BP17="",BP17=0),"",MAX(BO$5:BO16)+1)</f>
        <v/>
      </c>
      <c r="BP17" s="409" t="str">
        <f ca="1">IFERROR(INDEX($AK$6:$AK$17, ROWS($BP$4:BP15)), IFERROR(INDEX($AO$6:$AO$17, ROWS($BP$4:BP15)-ROWS($AK$6:$AK$17)), IFERROR(INDEX($AS$6:$AS$17, ROWS($BP$4:BP15)-ROWS($AK$6:$AK$17)-ROWS($AO$6:$AO$17)),IFERROR(INDEX($AW$6:$AW$17, ROWS($BP$4:BP15)-ROWS($AK$6:$AK$17)-ROWS($AO$6:$AO$17)-ROWS($AS$6:$AS$17)),IFERROR(INDEX($BA$6:$BA$17, ROWS($BP$4:BP15)-ROWS($AK$6:$AK$17)-ROWS($AO$6:$AO$17)-ROWS($AS$6:$AS$17)-ROWS($AW$6:$AW$17)),IFERROR(INDEX($BE$6:$BE$17, ROWS($BP$4:BP15)-ROWS($AK$6:$AK$17)-ROWS($AO$6:$AO$17)-ROWS($AS$6:$AS$17)-ROWS($AW$6:$AW$17)-ROWS($BA$6:$BA$17)),IFERROR(INDEX($BI$6:$BI$17, ROWS($BP$4:BP15)-ROWS($AK$6:$AK$17)-ROWS($AO$6:$AO$17)-ROWS($AS$6:$AS$17)-ROWS($AW$6:$AW$17)-ROWS($BA$6:$BA$17)-ROWS($BE$6:$BE$17)), "")))))))</f>
        <v/>
      </c>
      <c r="BQ17" s="409" t="str">
        <f t="shared" ca="1" si="31"/>
        <v/>
      </c>
      <c r="BR17" s="415" t="str">
        <f t="shared" ca="1" si="32"/>
        <v/>
      </c>
      <c r="BS17" s="414" t="str">
        <f ca="1">IF(OR(BT17="",BT17=0),"",MAX(BS$5:BS16)+1)</f>
        <v/>
      </c>
      <c r="BT17" s="409" t="str">
        <f ca="1">IFERROR(INDEX($AJ$22:$AJ$33, ROWS($BT$4:BT15)), IFERROR(INDEX($AN$22:$AN$33, ROWS($BT$4:BT15)-ROWS($AJ$22:$AJ$33)), IFERROR(INDEX($AR$22:$AR$33, ROWS($BT$4:BT15)-ROWS($AJ$22:$AJ$33)-ROWS($AN$22:$AN$33)),IFERROR(INDEX($AV$22:$AV$33, ROWS($BT$4:BT15)-ROWS($AJ$22:$AJ$33)-ROWS($AN$22:$AN$33)-ROWS($AR$22:$AR$33)),IFERROR(INDEX($AZ$22:$AZ$33, ROWS($BT$4:BT15)-ROWS($AJ$22:$AJ$33)-ROWS($AN$22:$AN$33)-ROWS($AR$22:$AR$33)-ROWS($AV$22:$AV$33)),IFERROR(INDEX($BD$22:$BD$33, ROWS($BT$4:BT15)-ROWS($AJ$22:$AJ$33)-ROWS($AN$22:$AN$33)-ROWS($AR$22:$AR$33)-ROWS($AV$22:$AV$33)-ROWS($AZ$22:$AZ$33)),IFERROR(INDEX($BH$22:$BH$33, ROWS($BT$4:BT15)-ROWS($AJ$22:$AJ$33)-ROWS($AN$22:$AN$33)-ROWS($AR$22:$AR$33)-ROWS($AV$22:$AV$33)-ROWS($AZ$22:$AZ$33)-ROWS($BD$22:$BD$33)), "")))))))</f>
        <v/>
      </c>
      <c r="BU17" s="409" t="str">
        <f t="shared" ca="1" si="33"/>
        <v/>
      </c>
      <c r="BV17" s="409" t="str">
        <f ca="1">IF(OR(BW17="",BW17=0),"",MAX(BV$5:BV16)+1)</f>
        <v/>
      </c>
      <c r="BW17" s="409" t="str">
        <f ca="1">IFERROR(INDEX($AK$22:$AK$33, ROWS($BW$4:BW15)), IFERROR(INDEX($AO$22:$AO$33, ROWS($BW$4:BW15)-ROWS($AK$22:$AK$33)), IFERROR(INDEX($AS$22:$AS$33, ROWS($BW$4:BW15)-ROWS($AK$22:$AK$33)-ROWS($AO$22:$AO$33)),IFERROR(INDEX($AW$22:$AW$33, ROWS($BW$4:BW15)-ROWS($AK$22:$AK$33)-ROWS($AO$22:$AO$33)-ROWS($AS$22:$AS$33)),IFERROR(INDEX($BA$22:$BA$33, ROWS($BW$4:BW15)-ROWS($AK$22:$AK$33)-ROWS($AO$22:$AO$33)-ROWS($AS$22:$AS$33)-ROWS($AW$22:$AW$33)),IFERROR(INDEX($BE$22:$BE$33, ROWS($BW$4:BW15)-ROWS($AK$22:$AK$33)-ROWS($AO$22:$AO$33)-ROWS($AS$22:$AS$33)-ROWS($AW$22:$AW$33)-ROWS($BA$22:$BA$33)),IFERROR(INDEX($BI$22:$BI$33, ROWS($BW$4:BW15)-ROWS($AK$22:$AK$33)-ROWS($AO$22:$AO$33)-ROWS($AS$22:$AS$33)-ROWS($AW$22:$AW$33)-ROWS($BA$22:$BA$33)-ROWS($BE$22:$BE$33)), "")))))))</f>
        <v/>
      </c>
      <c r="BX17" s="409" t="str">
        <f t="shared" ca="1" si="34"/>
        <v/>
      </c>
      <c r="BY17" s="415" t="str">
        <f t="shared" ca="1" si="35"/>
        <v/>
      </c>
      <c r="BZ17" s="414" t="str">
        <f ca="1">IF(OR(CA17="",CA17=0),"",MAX(BZ$5:BZ16)+1)</f>
        <v/>
      </c>
      <c r="CA17" s="409" t="str">
        <f ca="1">IFERROR(INDEX($AJ$38:$AJ$49, ROWS($CA$4:CA15)), IFERROR(INDEX($AN$38:$AN$49, ROWS($CA$4:CA15)-ROWS($AJ$38:$AJ$49)), IFERROR(INDEX($AR$38:$AR$49, ROWS($CA$4:CA15)-ROWS($AJ$38:$AJ$49)-ROWS($AN$38:$AN$49)),IFERROR(INDEX($AV$38:$AV$49, ROWS($CA$4:CA15)-ROWS($AJ$38:$AJ$49)-ROWS($AN$38:$AN$49)-ROWS($AR$38:$AR$49)),IFERROR(INDEX($AZ$38:$AZ$49, ROWS($CA$4:CA15)-ROWS($AJ$38:$AJ$49)-ROWS($AN$38:$AN$49)-ROWS($AR$38:$AR$49)-ROWS($AV$38:$AV$49)),IFERROR(INDEX($BD$38:$BD$49, ROWS($CA$4:CA15)-ROWS($AJ$38:$AJ$49)-ROWS($AN$38:$AN$49)-ROWS($AR$38:$AR$49)-ROWS($AV$38:$AV$49)-ROWS($AZ$38:$AZ$49)),IFERROR(INDEX($BH$38:$BH$49, ROWS($CA$4:CA15)-ROWS($AJ$38:$AJ$49)-ROWS($AN$38:$AN$49)-ROWS($AR$38:$AR$49)-ROWS($AV$38:$AV$49)-ROWS($AZ$38:$AZ$49)-ROWS($BD$38:$BD$49)), "")))))))</f>
        <v/>
      </c>
      <c r="CB17" s="409" t="str">
        <f t="shared" ca="1" si="36"/>
        <v>Audible</v>
      </c>
      <c r="CC17" s="409" t="str">
        <f ca="1">IF(OR(CD17="",CD17=0),"",MAX(CC$5:CC16)+1)</f>
        <v/>
      </c>
      <c r="CD17" s="409" t="str">
        <f ca="1">IFERROR(INDEX($AK$38:$AK$49, ROWS($CD$4:CD15)), IFERROR(INDEX($AO$38:$AO$49, ROWS($CD$4:CD15)-ROWS($AK$38:$AK$49)), IFERROR(INDEX($AS$38:$AS$49, ROWS($CD$4:CD15)-ROWS($AK$38:$AK$49)-ROWS($AO$38:$AO$49)),IFERROR(INDEX($AW$38:$AW$49, ROWS($CD$4:CD15)-ROWS($AK$38:$AK$49)-ROWS($AO$38:$AO$49)-ROWS($AS$38:$AS$49)),IFERROR(INDEX($BA$38:$BA$49, ROWS($CD$4:CD15)-ROWS($AK$38:$AK$49)-ROWS($AO$38:$AO$49)-ROWS($AS$38:$AS$49)-ROWS($AW$38:$AW$49)),IFERROR(INDEX($BE$38:$BE$49, ROWS($CD$4:CD15)-ROWS($AK$38:$AK$49)-ROWS($AO$38:$AO$49)-ROWS($AS$38:$AS$49)-ROWS($AW$38:$AW$49)-ROWS($BA$38:$BA$49)),IFERROR(INDEX($BI$38:$BI$49, ROWS($CD$4:CD15)-ROWS($AK$38:$AK$49)-ROWS($AO$38:$AO$49)-ROWS($AS$38:$AS$49)-ROWS($AW$38:$AW$49)-ROWS($BA$38:$BA$49)-ROWS($BE$38:$BE$49)), "")))))))</f>
        <v/>
      </c>
      <c r="CE17" s="409">
        <f t="shared" ca="1" si="37"/>
        <v>14.95</v>
      </c>
      <c r="CF17" s="415" t="str">
        <f t="shared" ca="1" si="38"/>
        <v/>
      </c>
      <c r="CG17" s="414" t="str">
        <f ca="1">IF(OR(CH17="",CH17=0),"",MAX(CG$5:CG16)+1)</f>
        <v/>
      </c>
      <c r="CH17" s="409" t="str">
        <f ca="1">IFERROR(INDEX($AJ$54:$AJ$65, ROWS($CH$4:CH15)), IFERROR(INDEX($AN$54:$AN$65, ROWS($CH$4:CH15)-ROWS($AJ$54:$AJ$65)), IFERROR(INDEX($AR$54:$AR$65, ROWS($CH$4:CH15)-ROWS($AJ$54:$AJ$65)-ROWS($AN$54:$AN$65)),IFERROR(INDEX($AV$54:$AV$65, ROWS($CH$4:CH15)-ROWS($AJ$54:$AJ$65)-ROWS($AN$54:$AN$65)-ROWS($AR$54:$AR$65)),IFERROR(INDEX($AZ$54:$AZ$65, ROWS($CH$4:CH15)-ROWS($AJ$54:$AJ$65)-ROWS($AN$54:$AN$65)-ROWS($AR$54:$AR$65)-ROWS($AV$54:$AV$65)),IFERROR(INDEX($BD$54:$BD$65, ROWS($CH$4:CH15)-ROWS($AJ$54:$AJ$65)-ROWS($AN$54:$AN$65)-ROWS($AR$54:$AR$65)-ROWS($AV$54:$AV$65)-ROWS($AZ$54:$AZ$65)),IFERROR(INDEX($BH$54:$BH$65, ROWS($CH$4:CH15)-ROWS($AJ$54:$AJ$65)-ROWS($AN$54:$AN$65)-ROWS($AR$54:$AR$65)-ROWS($AV$54:$AV$65)-ROWS($AZ$54:$AZ$65)-ROWS($BD$54:$BD$65)), "")))))))</f>
        <v/>
      </c>
      <c r="CI17" s="409" t="str">
        <f t="shared" ca="1" si="39"/>
        <v/>
      </c>
      <c r="CJ17" s="409" t="str">
        <f ca="1">IF(OR(CK17="",CK17=0),"",MAX(CJ$5:CJ16)+1)</f>
        <v/>
      </c>
      <c r="CK17" s="409" t="str">
        <f ca="1">IFERROR(INDEX($AK$54:$AK$65, ROWS($CK$4:CK15)), IFERROR(INDEX($AO$54:$AO$65, ROWS($CK$4:CK15)-ROWS($AK$54:$AK$65)), IFERROR(INDEX($AS$54:$AS$65, ROWS($CK$4:CK15)-ROWS($AK$54:$AK$65)-ROWS($AO$54:$AO$65)),IFERROR(INDEX($AW$54:$AW$65, ROWS($CK$4:CK15)-ROWS($AK$54:$AK$65)-ROWS($AO$54:$AO$65)-ROWS($AS$54:$AS$65)),IFERROR(INDEX($BA$54:$BA$65, ROWS($CK$4:CK15)-ROWS($AK$54:$AK$65)-ROWS($AO$54:$AO$65)-ROWS($AS$54:$AS$65)-ROWS($AW$54:$AW$65)),IFERROR(INDEX($BE$54:$BE$65, ROWS($CK$4:CK15)-ROWS($AK$54:$AK$65)-ROWS($AO$54:$AO$65)-ROWS($AS$54:$AS$65)-ROWS($AW$54:$AW$65)-ROWS($BA$54:$BA$65)),IFERROR(INDEX($BI$54:$BI$65, ROWS($CK$4:CK15)-ROWS($AK$54:$AK$65)-ROWS($AO$54:$AO$65)-ROWS($AS$54:$AS$65)-ROWS($AW$54:$AW$65)-ROWS($BA$54:$BA$65)-ROWS($BE$54:$BE$65)), "")))))))</f>
        <v/>
      </c>
      <c r="CL17" s="409" t="str">
        <f t="shared" ca="1" si="40"/>
        <v/>
      </c>
      <c r="CM17" s="415" t="str">
        <f t="shared" ca="1" si="41"/>
        <v/>
      </c>
      <c r="CN17" s="414" t="str">
        <f ca="1">IF(OR(CO17="",CO17=0),"",MAX(CN$5:CN16)+1)</f>
        <v/>
      </c>
      <c r="CO17" s="409" t="str">
        <f ca="1">IFERROR(INDEX($AJ$70:$AJ$81, ROWS($CO$4:CO15)), IFERROR(INDEX($AN$70:$AN$81, ROWS($CO$4:CO15)-ROWS($AJ$70:$AJ$81)), IFERROR(INDEX($AR$70:$AR$81, ROWS($CO$4:CO15)-ROWS($AJ$70:$AJ$81)-ROWS($AN$70:$AN$81)),IFERROR(INDEX($AV$70:$AV$81, ROWS($CO$4:CO15)-ROWS($AJ$70:$AJ$81)-ROWS($AN$70:$AN$81)-ROWS($AR$70:$AR$81)),IFERROR(INDEX($AZ$70:$AZ$81, ROWS($CO$4:CO15)-ROWS($AJ$70:$AJ$81)-ROWS($AN$70:$AN$81)-ROWS($AR$70:$AR$81)-ROWS($AV$70:$AV$81)),IFERROR(INDEX($BD$70:$BD$81, ROWS($CO$4:CO15)-ROWS($AJ$70:$AJ$81)-ROWS($AN$70:$AN$81)-ROWS($AR$70:$AR$81)-ROWS($AV$70:$AV$81)-ROWS($AZ$70:$AZ$81)),IFERROR(INDEX($BH$70:$BH$81, ROWS($CO$4:CO15)-ROWS($AJ$70:$AJ$81)-ROWS($AN$70:$AN$81)-ROWS($AR$70:$AR$81)-ROWS($AV$70:$AV$81)-ROWS($AZ$70:$AZ$81)-ROWS($BD$70:$BD$81)), "")))))))</f>
        <v/>
      </c>
      <c r="CP17" s="409" t="str">
        <f t="shared" ca="1" si="42"/>
        <v/>
      </c>
      <c r="CQ17" s="409" t="str">
        <f ca="1">IF(OR(CR17="",CR17=0),"",MAX(CQ$5:CQ16)+1)</f>
        <v/>
      </c>
      <c r="CR17" s="409" t="str">
        <f ca="1">IFERROR(INDEX($AK$70:$AK$81, ROWS($CR$4:CR15)), IFERROR(INDEX($AO$70:$AO$81, ROWS($CR$4:CR15)-ROWS($AK$70:$AK$81)), IFERROR(INDEX($AS$70:$AS$81, ROWS($CR$4:CR15)-ROWS($AK$70:$AK$81)-ROWS($AO$70:$AO$81)),IFERROR(INDEX($AW$70:$AW$81, ROWS($CR$4:CR15)-ROWS($AK$70:$AK$81)-ROWS($AO$70:$AO$81)-ROWS($AS$70:$AS$81)),IFERROR(INDEX($BA$70:$BA$81, ROWS($CR$4:CR15)-ROWS($AK$70:$AK$81)-ROWS($AO$70:$AO$81)-ROWS($AS$70:$AS$81)-ROWS($AW$70:$AW$81)),IFERROR(INDEX($BE$70:$BE$81, ROWS($CR$4:CR15)-ROWS($AK$70:$AK$81)-ROWS($AO$70:$AO$81)-ROWS($AS$70:$AS$81)-ROWS($AW$70:$AW$81)-ROWS($BA$70:$BA$81)),IFERROR(INDEX($BI$70:$BI$81, ROWS($CR$4:CR15)-ROWS($AK$70:$AK$81)-ROWS($AO$70:$AO$81)-ROWS($AS$70:$AS$81)-ROWS($AW$70:$AW$81)-ROWS($BA$70:$BA$81)-ROWS($BE$70:$BE$81)), "")))))))</f>
        <v/>
      </c>
      <c r="CS17" s="409" t="str">
        <f t="shared" ca="1" si="43"/>
        <v/>
      </c>
      <c r="CT17" s="415" t="str">
        <f t="shared" ca="1" si="44"/>
        <v/>
      </c>
      <c r="CU17" s="414" t="str">
        <f>IF(OR(CV17="",CV17=0),"",MAX(CU$5:CU16)+1)</f>
        <v/>
      </c>
      <c r="CV17" s="409">
        <f>IFERROR(INDEX($AJ$86:$AJ$97, ROWS($CV$4:CV15)), IFERROR(INDEX($AN$86:$AN$97, ROWS($CV$4:CV15)-ROWS($AJ$86:$AJ$97)), ""))</f>
        <v>0</v>
      </c>
      <c r="CW17" s="409" t="str">
        <f t="shared" si="45"/>
        <v/>
      </c>
      <c r="CX17" s="409" t="str">
        <f>IF(OR(CY17="",CY17=0),"",MAX(CX$5:CX16)+1)</f>
        <v/>
      </c>
      <c r="CY17" s="409">
        <f>IFERROR(INDEX($AK$86:$AK$97, ROWS($CY$4:CY15)), IFERROR(INDEX($AO$86:$AO$97, ROWS($CY$4:CY15)-ROWS($AK$86:$AK$97)), ""))</f>
        <v>0</v>
      </c>
      <c r="CZ17" s="409" t="str">
        <f t="shared" si="46"/>
        <v/>
      </c>
      <c r="DA17" s="415" t="str">
        <f t="shared" si="47"/>
        <v/>
      </c>
      <c r="DC17" s="438" t="str">
        <f ca="1">IF(OR(DD17="",DD17=0),"",MAX(DC$5:DC16)+1)</f>
        <v/>
      </c>
      <c r="DD17" s="435" t="str">
        <f t="shared" ca="1" si="48"/>
        <v/>
      </c>
      <c r="DE17" s="413" t="str">
        <f t="shared" ca="1" si="49"/>
        <v/>
      </c>
      <c r="DF17" s="432" t="str">
        <f ca="1">IF(OR(DG17="",DG17=0),"",MAX(DF$5:DF16)+1)</f>
        <v/>
      </c>
      <c r="DG17" s="414" t="str">
        <f t="shared" ca="1" si="50"/>
        <v/>
      </c>
      <c r="DH17" s="415" t="str">
        <f t="shared" ca="1" si="51"/>
        <v/>
      </c>
      <c r="DI17" s="414" t="str">
        <f t="shared" ca="1" si="52"/>
        <v/>
      </c>
      <c r="DJ17" s="413" t="str">
        <f t="shared" ca="1" si="53"/>
        <v/>
      </c>
      <c r="DK17" s="414" t="str">
        <f t="shared" ca="1" si="54"/>
        <v/>
      </c>
      <c r="DL17" s="415" t="str">
        <f t="shared" ca="1" si="55"/>
        <v/>
      </c>
      <c r="DN17" s="292"/>
      <c r="DO17" s="292"/>
      <c r="DP17" s="292"/>
      <c r="DQ17" s="292"/>
      <c r="DR17" s="292"/>
      <c r="DS17" s="292"/>
    </row>
    <row r="18" spans="1:123" s="292" customFormat="1" ht="15" customHeight="1" x14ac:dyDescent="0.3">
      <c r="A18" s="1181" t="str">
        <f ca="1">IF(ISERROR(MATCH(A17,event_dates,0)+MATCH(A17,OFFSET(event_dates,MATCH(A17,event_dates,0),0,500,1),0)),"",INDEX(events,MATCH(A17,event_dates,0)+MATCH(A17,OFFSET(event_dates,MATCH(A17,event_dates,0),0,500,1),0)))</f>
        <v/>
      </c>
      <c r="B18" s="1182"/>
      <c r="C18" s="1181" t="str">
        <f ca="1">IF(ISERROR(MATCH(C17,event_dates,0)+MATCH(C17,OFFSET(event_dates,MATCH(C17,event_dates,0),0,500,1),0)),"",INDEX(events,MATCH(C17,event_dates,0)+MATCH(C17,OFFSET(event_dates,MATCH(C17,event_dates,0),0,500,1),0)))</f>
        <v/>
      </c>
      <c r="D18" s="1182"/>
      <c r="E18" s="1181" t="str">
        <f ca="1">IF(ISERROR(MATCH(E17,event_dates,0)+MATCH(E17,OFFSET(event_dates,MATCH(E17,event_dates,0),0,500,1),0)),"",INDEX(events,MATCH(E17,event_dates,0)+MATCH(E17,OFFSET(event_dates,MATCH(E17,event_dates,0),0,500,1),0)))</f>
        <v/>
      </c>
      <c r="F18" s="1182"/>
      <c r="G18" s="1181" t="str">
        <f ca="1">IF(ISERROR(MATCH(G17,event_dates,0)+MATCH(G17,OFFSET(event_dates,MATCH(G17,event_dates,0),0,500,1),0)),"",INDEX(events,MATCH(G17,event_dates,0)+MATCH(G17,OFFSET(event_dates,MATCH(G17,event_dates,0),0,500,1),0)))</f>
        <v/>
      </c>
      <c r="H18" s="1182"/>
      <c r="I18" s="1181" t="str">
        <f ca="1">IF(ISERROR(MATCH(I17,event_dates,0)+MATCH(I17,OFFSET(event_dates,MATCH(I17,event_dates,0),0,500,1),0)),"",INDEX(events,MATCH(I17,event_dates,0)+MATCH(I17,OFFSET(event_dates,MATCH(I17,event_dates,0),0,500,1),0)))</f>
        <v/>
      </c>
      <c r="J18" s="1182"/>
      <c r="K18" s="1181" t="str">
        <f ca="1">IF(ISERROR(MATCH(K17,event_dates,0)+MATCH(K17,OFFSET(event_dates,MATCH(K17,event_dates,0),0,500,1),0)),"",INDEX(events,MATCH(K17,event_dates,0)+MATCH(K17,OFFSET(event_dates,MATCH(K17,event_dates,0),0,500,1),0)))</f>
        <v/>
      </c>
      <c r="L18" s="1182"/>
      <c r="M18" s="1181" t="str">
        <f ca="1">IF(ISERROR(MATCH(M17,event_dates,0)+MATCH(M17,OFFSET(event_dates,MATCH(M17,event_dates,0),0,500,1),0)),"",INDEX(events,MATCH(M17,event_dates,0)+MATCH(M17,OFFSET(event_dates,MATCH(M17,event_dates,0),0,500,1),0)))</f>
        <v/>
      </c>
      <c r="N18" s="1182"/>
      <c r="P18" s="295" t="str">
        <f t="shared" ref="P18:P22" ca="1" si="59">IF(DN47="","",DN47)</f>
        <v>Lawn Service - 50</v>
      </c>
      <c r="Q18" s="295" t="str">
        <f t="shared" ca="1" si="58"/>
        <v>D. Store Card 1 - 30</v>
      </c>
      <c r="R18" s="295" t="str">
        <f t="shared" ca="1" si="58"/>
        <v>Roth IRA - 100</v>
      </c>
      <c r="S18" s="296" t="str">
        <f t="shared" ca="1" si="58"/>
        <v/>
      </c>
      <c r="T18" s="295" t="str">
        <f t="shared" ca="1" si="58"/>
        <v/>
      </c>
      <c r="U18" s="295" t="str">
        <f t="shared" ca="1" si="58"/>
        <v/>
      </c>
      <c r="V18" s="1158" t="s">
        <v>502</v>
      </c>
      <c r="W18" s="1159"/>
      <c r="X18" s="445">
        <f ca="1">IF(DP52="",0,DP52)</f>
        <v>1229.9000000000001</v>
      </c>
      <c r="Y18"/>
      <c r="AB18" s="299"/>
      <c r="AC18" s="358" t="str">
        <f>IF('Data Entry'!B24="","",'Data Entry'!B24)</f>
        <v/>
      </c>
      <c r="AD18" s="356" t="str">
        <f>IF('Data Entry'!A24="","",'Data Entry'!A24)</f>
        <v/>
      </c>
      <c r="AE18" s="363" t="str">
        <f>IF('Data Entry'!C24="","",'Data Entry'!C24)</f>
        <v/>
      </c>
      <c r="AF18" s="402" t="str">
        <f>IF('Data Entry'!E24="","",'Data Entry'!E24)</f>
        <v/>
      </c>
      <c r="AG18" s="300"/>
      <c r="AH18"/>
      <c r="AI18"/>
      <c r="AJ18"/>
      <c r="AK18"/>
      <c r="AL18"/>
      <c r="BL18" s="412" t="str">
        <f ca="1">IF(OR(BM18="",BM18=0),"",MAX(BL$5:BL17)+1)</f>
        <v/>
      </c>
      <c r="BM18" s="316" t="str">
        <f ca="1">IFERROR(INDEX($AJ$6:$AJ$17, ROWS(BM$4:$BM16)), IFERROR(INDEX($AN$6:$AN$17, ROWS(BM$4:$BM16)-ROWS($AJ$6:$AJ$17)), IFERROR(INDEX($AR$6:$AR$17, ROWS(BM$4:$BM16)-ROWS($AJ$6:$AJ$17)-ROWS($AN$6:$AN$17)),IFERROR(INDEX($AV$6:$AV$17, ROWS(BM$4:$BM16)-ROWS($AJ$6:$AJ$17)-ROWS($AN$6:$AN$17)-ROWS($AR$6:$AR$17)),IFERROR(INDEX($AZ$6:$AZ$17, ROWS(BM$4:$BM16)-ROWS($AJ$6:$AJ$17)-ROWS($AN$6:$AN$17)-ROWS($AR$6:$AR$17)-ROWS($AV$6:$AV$17)),IFERROR(INDEX($BD$6:$BD$17, ROWS(BM$4:$BM16)-ROWS($AJ$6:$AJ$17)-ROWS($AN$6:$AN$17)-ROWS($AR$6:$AR$17)-ROWS($AV$6:$AV$17)-ROWS($AZ$6:$AZ$17)),IFERROR(INDEX($BH$6:$BH$17, ROWS(BM$4:$BM16)-ROWS($AJ$6:$AJ$17)-ROWS($AN$6:$AN$17)-ROWS($AR$6:$AR$17)-ROWS($AV$6:$AV$17)-ROWS($AZ$6:$AZ$17)-ROWS($BD$6:$BD$17)), "")))))))</f>
        <v/>
      </c>
      <c r="BN18" s="316" t="str">
        <f t="shared" ca="1" si="30"/>
        <v/>
      </c>
      <c r="BO18" s="316" t="str">
        <f ca="1">IF(OR(BP18="",BP18=0),"",MAX(BO$5:BO17)+1)</f>
        <v/>
      </c>
      <c r="BP18" s="316" t="str">
        <f ca="1">IFERROR(INDEX($AK$6:$AK$17, ROWS($BP$4:BP16)), IFERROR(INDEX($AO$6:$AO$17, ROWS($BP$4:BP16)-ROWS($AK$6:$AK$17)), IFERROR(INDEX($AS$6:$AS$17, ROWS($BP$4:BP16)-ROWS($AK$6:$AK$17)-ROWS($AO$6:$AO$17)),IFERROR(INDEX($AW$6:$AW$17, ROWS($BP$4:BP16)-ROWS($AK$6:$AK$17)-ROWS($AO$6:$AO$17)-ROWS($AS$6:$AS$17)),IFERROR(INDEX($BA$6:$BA$17, ROWS($BP$4:BP16)-ROWS($AK$6:$AK$17)-ROWS($AO$6:$AO$17)-ROWS($AS$6:$AS$17)-ROWS($AW$6:$AW$17)),IFERROR(INDEX($BE$6:$BE$17, ROWS($BP$4:BP16)-ROWS($AK$6:$AK$17)-ROWS($AO$6:$AO$17)-ROWS($AS$6:$AS$17)-ROWS($AW$6:$AW$17)-ROWS($BA$6:$BA$17)),IFERROR(INDEX($BI$6:$BI$17, ROWS($BP$4:BP16)-ROWS($AK$6:$AK$17)-ROWS($AO$6:$AO$17)-ROWS($AS$6:$AS$17)-ROWS($AW$6:$AW$17)-ROWS($BA$6:$BA$17)-ROWS($BE$6:$BE$17)), "")))))))</f>
        <v/>
      </c>
      <c r="BQ18" s="316" t="str">
        <f t="shared" ca="1" si="31"/>
        <v/>
      </c>
      <c r="BR18" s="413" t="str">
        <f t="shared" ca="1" si="32"/>
        <v/>
      </c>
      <c r="BS18" s="412">
        <f ca="1">IF(OR(BT18="",BT18=0),"",MAX(BS$5:BS17)+1)</f>
        <v>2</v>
      </c>
      <c r="BT18" s="316" t="str">
        <f ca="1">IFERROR(INDEX($AJ$22:$AJ$33, ROWS($BT$4:BT16)), IFERROR(INDEX($AN$22:$AN$33, ROWS($BT$4:BT16)-ROWS($AJ$22:$AJ$33)), IFERROR(INDEX($AR$22:$AR$33, ROWS($BT$4:BT16)-ROWS($AJ$22:$AJ$33)-ROWS($AN$22:$AN$33)),IFERROR(INDEX($AV$22:$AV$33, ROWS($BT$4:BT16)-ROWS($AJ$22:$AJ$33)-ROWS($AN$22:$AN$33)-ROWS($AR$22:$AR$33)),IFERROR(INDEX($AZ$22:$AZ$33, ROWS($BT$4:BT16)-ROWS($AJ$22:$AJ$33)-ROWS($AN$22:$AN$33)-ROWS($AR$22:$AR$33)-ROWS($AV$22:$AV$33)),IFERROR(INDEX($BD$22:$BD$33, ROWS($BT$4:BT16)-ROWS($AJ$22:$AJ$33)-ROWS($AN$22:$AN$33)-ROWS($AR$22:$AR$33)-ROWS($AV$22:$AV$33)-ROWS($AZ$22:$AZ$33)),IFERROR(INDEX($BH$22:$BH$33, ROWS($BT$4:BT16)-ROWS($AJ$22:$AJ$33)-ROWS($AN$22:$AN$33)-ROWS($AR$22:$AR$33)-ROWS($AV$22:$AV$33)-ROWS($AZ$22:$AZ$33)-ROWS($BD$22:$BD$33)), "")))))))</f>
        <v>Internet</v>
      </c>
      <c r="BU18" s="316" t="str">
        <f t="shared" ca="1" si="33"/>
        <v/>
      </c>
      <c r="BV18" s="316">
        <f ca="1">IF(OR(BW18="",BW18=0),"",MAX(BV$5:BV17)+1)</f>
        <v>2</v>
      </c>
      <c r="BW18" s="316">
        <f ca="1">IFERROR(INDEX($AK$22:$AK$33, ROWS($BW$4:BW16)), IFERROR(INDEX($AO$22:$AO$33, ROWS($BW$4:BW16)-ROWS($AK$22:$AK$33)), IFERROR(INDEX($AS$22:$AS$33, ROWS($BW$4:BW16)-ROWS($AK$22:$AK$33)-ROWS($AO$22:$AO$33)),IFERROR(INDEX($AW$22:$AW$33, ROWS($BW$4:BW16)-ROWS($AK$22:$AK$33)-ROWS($AO$22:$AO$33)-ROWS($AS$22:$AS$33)),IFERROR(INDEX($BA$22:$BA$33, ROWS($BW$4:BW16)-ROWS($AK$22:$AK$33)-ROWS($AO$22:$AO$33)-ROWS($AS$22:$AS$33)-ROWS($AW$22:$AW$33)),IFERROR(INDEX($BE$22:$BE$33, ROWS($BW$4:BW16)-ROWS($AK$22:$AK$33)-ROWS($AO$22:$AO$33)-ROWS($AS$22:$AS$33)-ROWS($AW$22:$AW$33)-ROWS($BA$22:$BA$33)),IFERROR(INDEX($BI$22:$BI$33, ROWS($BW$4:BW16)-ROWS($AK$22:$AK$33)-ROWS($AO$22:$AO$33)-ROWS($AS$22:$AS$33)-ROWS($AW$22:$AW$33)-ROWS($BA$22:$BA$33)-ROWS($BE$22:$BE$33)), "")))))))</f>
        <v>100</v>
      </c>
      <c r="BX18" s="316" t="str">
        <f t="shared" ca="1" si="34"/>
        <v/>
      </c>
      <c r="BY18" s="413" t="str">
        <f t="shared" ca="1" si="35"/>
        <v/>
      </c>
      <c r="BZ18" s="412">
        <f ca="1">IF(OR(CA18="",CA18=0),"",MAX(BZ$5:BZ17)+1)</f>
        <v>3</v>
      </c>
      <c r="CA18" s="316" t="str">
        <f ca="1">IFERROR(INDEX($AJ$38:$AJ$49, ROWS($CA$4:CA16)), IFERROR(INDEX($AN$38:$AN$49, ROWS($CA$4:CA16)-ROWS($AJ$38:$AJ$49)), IFERROR(INDEX($AR$38:$AR$49, ROWS($CA$4:CA16)-ROWS($AJ$38:$AJ$49)-ROWS($AN$38:$AN$49)),IFERROR(INDEX($AV$38:$AV$49, ROWS($CA$4:CA16)-ROWS($AJ$38:$AJ$49)-ROWS($AN$38:$AN$49)-ROWS($AR$38:$AR$49)),IFERROR(INDEX($AZ$38:$AZ$49, ROWS($CA$4:CA16)-ROWS($AJ$38:$AJ$49)-ROWS($AN$38:$AN$49)-ROWS($AR$38:$AR$49)-ROWS($AV$38:$AV$49)),IFERROR(INDEX($BD$38:$BD$49, ROWS($CA$4:CA16)-ROWS($AJ$38:$AJ$49)-ROWS($AN$38:$AN$49)-ROWS($AR$38:$AR$49)-ROWS($AV$38:$AV$49)-ROWS($AZ$38:$AZ$49)),IFERROR(INDEX($BH$38:$BH$49, ROWS($CA$4:CA16)-ROWS($AJ$38:$AJ$49)-ROWS($AN$38:$AN$49)-ROWS($AR$38:$AR$49)-ROWS($AV$38:$AV$49)-ROWS($AZ$38:$AZ$49)-ROWS($BD$38:$BD$49)), "")))))))</f>
        <v>D. Store Card 4</v>
      </c>
      <c r="CB18" s="316" t="str">
        <f t="shared" ca="1" si="36"/>
        <v>Cellular</v>
      </c>
      <c r="CC18" s="316">
        <f ca="1">IF(OR(CD18="",CD18=0),"",MAX(CC$5:CC17)+1)</f>
        <v>3</v>
      </c>
      <c r="CD18" s="316">
        <f ca="1">IFERROR(INDEX($AK$38:$AK$49, ROWS($CD$4:CD16)), IFERROR(INDEX($AO$38:$AO$49, ROWS($CD$4:CD16)-ROWS($AK$38:$AK$49)), IFERROR(INDEX($AS$38:$AS$49, ROWS($CD$4:CD16)-ROWS($AK$38:$AK$49)-ROWS($AO$38:$AO$49)),IFERROR(INDEX($AW$38:$AW$49, ROWS($CD$4:CD16)-ROWS($AK$38:$AK$49)-ROWS($AO$38:$AO$49)-ROWS($AS$38:$AS$49)),IFERROR(INDEX($BA$38:$BA$49, ROWS($CD$4:CD16)-ROWS($AK$38:$AK$49)-ROWS($AO$38:$AO$49)-ROWS($AS$38:$AS$49)-ROWS($AW$38:$AW$49)),IFERROR(INDEX($BE$38:$BE$49, ROWS($CD$4:CD16)-ROWS($AK$38:$AK$49)-ROWS($AO$38:$AO$49)-ROWS($AS$38:$AS$49)-ROWS($AW$38:$AW$49)-ROWS($BA$38:$BA$49)),IFERROR(INDEX($BI$38:$BI$49, ROWS($CD$4:CD16)-ROWS($AK$38:$AK$49)-ROWS($AO$38:$AO$49)-ROWS($AS$38:$AS$49)-ROWS($AW$38:$AW$49)-ROWS($BA$38:$BA$49)-ROWS($BE$38:$BE$49)), "")))))))</f>
        <v>30</v>
      </c>
      <c r="CE18" s="316">
        <f t="shared" ca="1" si="37"/>
        <v>225</v>
      </c>
      <c r="CF18" s="413" t="str">
        <f t="shared" ca="1" si="38"/>
        <v/>
      </c>
      <c r="CG18" s="412">
        <f ca="1">IF(OR(CH18="",CH18=0),"",MAX(CG$5:CG17)+1)</f>
        <v>2</v>
      </c>
      <c r="CH18" s="316" t="str">
        <f ca="1">IFERROR(INDEX($AJ$54:$AJ$65, ROWS($CH$4:CH16)), IFERROR(INDEX($AN$54:$AN$65, ROWS($CH$4:CH16)-ROWS($AJ$54:$AJ$65)), IFERROR(INDEX($AR$54:$AR$65, ROWS($CH$4:CH16)-ROWS($AJ$54:$AJ$65)-ROWS($AN$54:$AN$65)),IFERROR(INDEX($AV$54:$AV$65, ROWS($CH$4:CH16)-ROWS($AJ$54:$AJ$65)-ROWS($AN$54:$AN$65)-ROWS($AR$54:$AR$65)),IFERROR(INDEX($AZ$54:$AZ$65, ROWS($CH$4:CH16)-ROWS($AJ$54:$AJ$65)-ROWS($AN$54:$AN$65)-ROWS($AR$54:$AR$65)-ROWS($AV$54:$AV$65)),IFERROR(INDEX($BD$54:$BD$65, ROWS($CH$4:CH16)-ROWS($AJ$54:$AJ$65)-ROWS($AN$54:$AN$65)-ROWS($AR$54:$AR$65)-ROWS($AV$54:$AV$65)-ROWS($AZ$54:$AZ$65)),IFERROR(INDEX($BH$54:$BH$65, ROWS($CH$4:CH16)-ROWS($AJ$54:$AJ$65)-ROWS($AN$54:$AN$65)-ROWS($AR$54:$AR$65)-ROWS($AV$54:$AV$65)-ROWS($AZ$54:$AZ$65)-ROWS($BD$54:$BD$65)), "")))))))</f>
        <v>Paycheck 2</v>
      </c>
      <c r="CI18" s="316" t="str">
        <f t="shared" ca="1" si="39"/>
        <v/>
      </c>
      <c r="CJ18" s="316">
        <f ca="1">IF(OR(CK18="",CK18=0),"",MAX(CJ$5:CJ17)+1)</f>
        <v>2</v>
      </c>
      <c r="CK18" s="316">
        <f ca="1">IFERROR(INDEX($AK$54:$AK$65, ROWS($CK$4:CK16)), IFERROR(INDEX($AO$54:$AO$65, ROWS($CK$4:CK16)-ROWS($AK$54:$AK$65)), IFERROR(INDEX($AS$54:$AS$65, ROWS($CK$4:CK16)-ROWS($AK$54:$AK$65)-ROWS($AO$54:$AO$65)),IFERROR(INDEX($AW$54:$AW$65, ROWS($CK$4:CK16)-ROWS($AK$54:$AK$65)-ROWS($AO$54:$AO$65)-ROWS($AS$54:$AS$65)),IFERROR(INDEX($BA$54:$BA$65, ROWS($CK$4:CK16)-ROWS($AK$54:$AK$65)-ROWS($AO$54:$AO$65)-ROWS($AS$54:$AS$65)-ROWS($AW$54:$AW$65)),IFERROR(INDEX($BE$54:$BE$65, ROWS($CK$4:CK16)-ROWS($AK$54:$AK$65)-ROWS($AO$54:$AO$65)-ROWS($AS$54:$AS$65)-ROWS($AW$54:$AW$65)-ROWS($BA$54:$BA$65)),IFERROR(INDEX($BI$54:$BI$65, ROWS($CK$4:CK16)-ROWS($AK$54:$AK$65)-ROWS($AO$54:$AO$65)-ROWS($AS$54:$AS$65)-ROWS($AW$54:$AW$65)-ROWS($BA$54:$BA$65)-ROWS($BE$54:$BE$65)), "")))))))</f>
        <v>400</v>
      </c>
      <c r="CL18" s="316" t="str">
        <f t="shared" ca="1" si="40"/>
        <v/>
      </c>
      <c r="CM18" s="413" t="str">
        <f t="shared" ca="1" si="41"/>
        <v/>
      </c>
      <c r="CN18" s="412">
        <f ca="1">IF(OR(CO18="",CO18=0),"",MAX(CN$5:CN17)+1)</f>
        <v>4</v>
      </c>
      <c r="CO18" s="316" t="str">
        <f ca="1">IFERROR(INDEX($AJ$70:$AJ$81, ROWS($CO$4:CO16)), IFERROR(INDEX($AN$70:$AN$81, ROWS($CO$4:CO16)-ROWS($AJ$70:$AJ$81)), IFERROR(INDEX($AR$70:$AR$81, ROWS($CO$4:CO16)-ROWS($AJ$70:$AJ$81)-ROWS($AN$70:$AN$81)),IFERROR(INDEX($AV$70:$AV$81, ROWS($CO$4:CO16)-ROWS($AJ$70:$AJ$81)-ROWS($AN$70:$AN$81)-ROWS($AR$70:$AR$81)),IFERROR(INDEX($AZ$70:$AZ$81, ROWS($CO$4:CO16)-ROWS($AJ$70:$AJ$81)-ROWS($AN$70:$AN$81)-ROWS($AR$70:$AR$81)-ROWS($AV$70:$AV$81)),IFERROR(INDEX($BD$70:$BD$81, ROWS($CO$4:CO16)-ROWS($AJ$70:$AJ$81)-ROWS($AN$70:$AN$81)-ROWS($AR$70:$AR$81)-ROWS($AV$70:$AV$81)-ROWS($AZ$70:$AZ$81)),IFERROR(INDEX($BH$70:$BH$81, ROWS($CO$4:CO16)-ROWS($AJ$70:$AJ$81)-ROWS($AN$70:$AN$81)-ROWS($AR$70:$AR$81)-ROWS($AV$70:$AV$81)-ROWS($AZ$70:$AZ$81)-ROWS($BD$70:$BD$81)), "")))))))</f>
        <v>Paycheck 2</v>
      </c>
      <c r="CP18" s="316" t="str">
        <f t="shared" ca="1" si="42"/>
        <v/>
      </c>
      <c r="CQ18" s="316">
        <f ca="1">IF(OR(CR18="",CR18=0),"",MAX(CQ$5:CQ17)+1)</f>
        <v>4</v>
      </c>
      <c r="CR18" s="316">
        <f ca="1">IFERROR(INDEX($AK$70:$AK$81, ROWS($CR$4:CR16)), IFERROR(INDEX($AO$70:$AO$81, ROWS($CR$4:CR16)-ROWS($AK$70:$AK$81)), IFERROR(INDEX($AS$70:$AS$81, ROWS($CR$4:CR16)-ROWS($AK$70:$AK$81)-ROWS($AO$70:$AO$81)),IFERROR(INDEX($AW$70:$AW$81, ROWS($CR$4:CR16)-ROWS($AK$70:$AK$81)-ROWS($AO$70:$AO$81)-ROWS($AS$70:$AS$81)),IFERROR(INDEX($BA$70:$BA$81, ROWS($CR$4:CR16)-ROWS($AK$70:$AK$81)-ROWS($AO$70:$AO$81)-ROWS($AS$70:$AS$81)-ROWS($AW$70:$AW$81)),IFERROR(INDEX($BE$70:$BE$81, ROWS($CR$4:CR16)-ROWS($AK$70:$AK$81)-ROWS($AO$70:$AO$81)-ROWS($AS$70:$AS$81)-ROWS($AW$70:$AW$81)-ROWS($BA$70:$BA$81)),IFERROR(INDEX($BI$70:$BI$81, ROWS($CR$4:CR16)-ROWS($AK$70:$AK$81)-ROWS($AO$70:$AO$81)-ROWS($AS$70:$AS$81)-ROWS($AW$70:$AW$81)-ROWS($BA$70:$BA$81)-ROWS($BE$70:$BE$81)), "")))))))</f>
        <v>400</v>
      </c>
      <c r="CS18" s="316" t="str">
        <f t="shared" ca="1" si="43"/>
        <v/>
      </c>
      <c r="CT18" s="413" t="str">
        <f t="shared" ca="1" si="44"/>
        <v/>
      </c>
      <c r="CU18" s="412" t="str">
        <f>IF(OR(CV18="",CV18=0),"",MAX(CU$5:CU17)+1)</f>
        <v/>
      </c>
      <c r="CV18" s="316">
        <f>IFERROR(INDEX($AJ$86:$AJ$97, ROWS($CV$4:CV16)), IFERROR(INDEX($AN$86:$AN$97, ROWS($CV$4:CV16)-ROWS($AJ$86:$AJ$97)), ""))</f>
        <v>0</v>
      </c>
      <c r="CW18" s="316" t="str">
        <f t="shared" si="45"/>
        <v/>
      </c>
      <c r="CX18" s="316" t="str">
        <f>IF(OR(CY18="",CY18=0),"",MAX(CX$5:CX17)+1)</f>
        <v/>
      </c>
      <c r="CY18" s="316">
        <f>IFERROR(INDEX($AK$86:$AK$97, ROWS($CY$4:CY16)), IFERROR(INDEX($AO$86:$AO$97, ROWS($CY$4:CY16)-ROWS($AK$86:$AK$97)), ""))</f>
        <v>0</v>
      </c>
      <c r="CZ18" s="316" t="str">
        <f t="shared" si="46"/>
        <v/>
      </c>
      <c r="DA18" s="413" t="str">
        <f t="shared" si="47"/>
        <v/>
      </c>
      <c r="DC18" s="438" t="str">
        <f ca="1">IF(OR(DD18="",DD18=0),"",MAX(DC$5:DC17)+1)</f>
        <v/>
      </c>
      <c r="DD18" s="434" t="str">
        <f t="shared" ca="1" si="48"/>
        <v/>
      </c>
      <c r="DE18" s="413" t="str">
        <f t="shared" ca="1" si="49"/>
        <v/>
      </c>
      <c r="DF18" s="431" t="str">
        <f ca="1">IF(OR(DG18="",DG18=0),"",MAX(DF$5:DF17)+1)</f>
        <v/>
      </c>
      <c r="DG18" s="412" t="str">
        <f t="shared" ca="1" si="50"/>
        <v/>
      </c>
      <c r="DH18" s="413" t="str">
        <f t="shared" ca="1" si="51"/>
        <v/>
      </c>
      <c r="DI18" s="412" t="str">
        <f t="shared" ca="1" si="52"/>
        <v/>
      </c>
      <c r="DJ18" s="413" t="str">
        <f t="shared" ca="1" si="53"/>
        <v/>
      </c>
      <c r="DK18" s="412" t="str">
        <f t="shared" ca="1" si="54"/>
        <v/>
      </c>
      <c r="DL18" s="413" t="str">
        <f t="shared" ca="1" si="55"/>
        <v/>
      </c>
      <c r="DN18" s="293"/>
      <c r="DO18" s="293"/>
      <c r="DP18" s="293"/>
      <c r="DQ18" s="293"/>
      <c r="DR18" s="293"/>
      <c r="DS18" s="293"/>
    </row>
    <row r="19" spans="1:123" s="292" customFormat="1" ht="15" customHeight="1" thickBot="1" x14ac:dyDescent="0.35">
      <c r="A19" s="1183"/>
      <c r="B19" s="1182"/>
      <c r="C19" s="1183"/>
      <c r="D19" s="1182"/>
      <c r="E19" s="1183"/>
      <c r="F19" s="1182"/>
      <c r="G19" s="1183"/>
      <c r="H19" s="1182"/>
      <c r="I19" s="1183"/>
      <c r="J19" s="1182"/>
      <c r="K19" s="1183"/>
      <c r="L19" s="1182"/>
      <c r="M19" s="1183"/>
      <c r="N19" s="1182"/>
      <c r="P19" s="295" t="str">
        <f t="shared" ca="1" si="59"/>
        <v>D. Store Card 2 - 30</v>
      </c>
      <c r="Q19" s="295" t="str">
        <f t="shared" ca="1" si="58"/>
        <v>Car Payment 1 - 350</v>
      </c>
      <c r="R19" s="295" t="str">
        <f t="shared" ca="1" si="58"/>
        <v>Car Payment 2 - 200</v>
      </c>
      <c r="S19" s="296" t="str">
        <f t="shared" ca="1" si="58"/>
        <v/>
      </c>
      <c r="T19" s="295" t="str">
        <f t="shared" ca="1" si="58"/>
        <v/>
      </c>
      <c r="U19" s="295" t="str">
        <f t="shared" ca="1" si="58"/>
        <v/>
      </c>
      <c r="V19" s="1158" t="s">
        <v>507</v>
      </c>
      <c r="W19" s="1159"/>
      <c r="X19" s="445">
        <f ca="1">IF(DS52="",0,DS52)</f>
        <v>600</v>
      </c>
      <c r="Y19"/>
      <c r="AB19" s="299"/>
      <c r="AC19" s="358" t="str">
        <f>IF('Data Entry'!B25="","",'Data Entry'!B25)</f>
        <v/>
      </c>
      <c r="AD19" s="356" t="str">
        <f>IF('Data Entry'!A25="","",'Data Entry'!A25)</f>
        <v/>
      </c>
      <c r="AE19" s="363" t="str">
        <f>IF('Data Entry'!C25="","",'Data Entry'!C25)</f>
        <v/>
      </c>
      <c r="AF19" s="402" t="str">
        <f>IF('Data Entry'!E25="","",'Data Entry'!E25)</f>
        <v/>
      </c>
      <c r="AG19" s="300"/>
      <c r="AH19"/>
      <c r="AI19"/>
      <c r="AJ19"/>
      <c r="AK19"/>
      <c r="AL19"/>
      <c r="BL19" s="412" t="str">
        <f ca="1">IF(OR(BM19="",BM19=0),"",MAX(BL$5:BL18)+1)</f>
        <v/>
      </c>
      <c r="BM19" s="316" t="str">
        <f ca="1">IFERROR(INDEX($AJ$6:$AJ$17, ROWS(BM$4:$BM17)), IFERROR(INDEX($AN$6:$AN$17, ROWS(BM$4:$BM17)-ROWS($AJ$6:$AJ$17)), IFERROR(INDEX($AR$6:$AR$17, ROWS(BM$4:$BM17)-ROWS($AJ$6:$AJ$17)-ROWS($AN$6:$AN$17)),IFERROR(INDEX($AV$6:$AV$17, ROWS(BM$4:$BM17)-ROWS($AJ$6:$AJ$17)-ROWS($AN$6:$AN$17)-ROWS($AR$6:$AR$17)),IFERROR(INDEX($AZ$6:$AZ$17, ROWS(BM$4:$BM17)-ROWS($AJ$6:$AJ$17)-ROWS($AN$6:$AN$17)-ROWS($AR$6:$AR$17)-ROWS($AV$6:$AV$17)),IFERROR(INDEX($BD$6:$BD$17, ROWS(BM$4:$BM17)-ROWS($AJ$6:$AJ$17)-ROWS($AN$6:$AN$17)-ROWS($AR$6:$AR$17)-ROWS($AV$6:$AV$17)-ROWS($AZ$6:$AZ$17)),IFERROR(INDEX($BH$6:$BH$17, ROWS(BM$4:$BM17)-ROWS($AJ$6:$AJ$17)-ROWS($AN$6:$AN$17)-ROWS($AR$6:$AR$17)-ROWS($AV$6:$AV$17)-ROWS($AZ$6:$AZ$17)-ROWS($BD$6:$BD$17)), "")))))))</f>
        <v/>
      </c>
      <c r="BN19" s="316" t="str">
        <f t="shared" ca="1" si="30"/>
        <v/>
      </c>
      <c r="BO19" s="316" t="str">
        <f ca="1">IF(OR(BP19="",BP19=0),"",MAX(BO$5:BO18)+1)</f>
        <v/>
      </c>
      <c r="BP19" s="316" t="str">
        <f ca="1">IFERROR(INDEX($AK$6:$AK$17, ROWS($BP$4:BP17)), IFERROR(INDEX($AO$6:$AO$17, ROWS($BP$4:BP17)-ROWS($AK$6:$AK$17)), IFERROR(INDEX($AS$6:$AS$17, ROWS($BP$4:BP17)-ROWS($AK$6:$AK$17)-ROWS($AO$6:$AO$17)),IFERROR(INDEX($AW$6:$AW$17, ROWS($BP$4:BP17)-ROWS($AK$6:$AK$17)-ROWS($AO$6:$AO$17)-ROWS($AS$6:$AS$17)),IFERROR(INDEX($BA$6:$BA$17, ROWS($BP$4:BP17)-ROWS($AK$6:$AK$17)-ROWS($AO$6:$AO$17)-ROWS($AS$6:$AS$17)-ROWS($AW$6:$AW$17)),IFERROR(INDEX($BE$6:$BE$17, ROWS($BP$4:BP17)-ROWS($AK$6:$AK$17)-ROWS($AO$6:$AO$17)-ROWS($AS$6:$AS$17)-ROWS($AW$6:$AW$17)-ROWS($BA$6:$BA$17)),IFERROR(INDEX($BI$6:$BI$17, ROWS($BP$4:BP17)-ROWS($AK$6:$AK$17)-ROWS($AO$6:$AO$17)-ROWS($AS$6:$AS$17)-ROWS($AW$6:$AW$17)-ROWS($BA$6:$BA$17)-ROWS($BE$6:$BE$17)), "")))))))</f>
        <v/>
      </c>
      <c r="BQ19" s="316" t="str">
        <f t="shared" ca="1" si="31"/>
        <v/>
      </c>
      <c r="BR19" s="413" t="str">
        <f t="shared" ca="1" si="32"/>
        <v/>
      </c>
      <c r="BS19" s="412">
        <f ca="1">IF(OR(BT19="",BT19=0),"",MAX(BS$5:BS18)+1)</f>
        <v>3</v>
      </c>
      <c r="BT19" s="316" t="str">
        <f ca="1">IFERROR(INDEX($AJ$22:$AJ$33, ROWS($BT$4:BT17)), IFERROR(INDEX($AN$22:$AN$33, ROWS($BT$4:BT17)-ROWS($AJ$22:$AJ$33)), IFERROR(INDEX($AR$22:$AR$33, ROWS($BT$4:BT17)-ROWS($AJ$22:$AJ$33)-ROWS($AN$22:$AN$33)),IFERROR(INDEX($AV$22:$AV$33, ROWS($BT$4:BT17)-ROWS($AJ$22:$AJ$33)-ROWS($AN$22:$AN$33)-ROWS($AR$22:$AR$33)),IFERROR(INDEX($AZ$22:$AZ$33, ROWS($BT$4:BT17)-ROWS($AJ$22:$AJ$33)-ROWS($AN$22:$AN$33)-ROWS($AR$22:$AR$33)-ROWS($AV$22:$AV$33)),IFERROR(INDEX($BD$22:$BD$33, ROWS($BT$4:BT17)-ROWS($AJ$22:$AJ$33)-ROWS($AN$22:$AN$33)-ROWS($AR$22:$AR$33)-ROWS($AV$22:$AV$33)-ROWS($AZ$22:$AZ$33)),IFERROR(INDEX($BH$22:$BH$33, ROWS($BT$4:BT17)-ROWS($AJ$22:$AJ$33)-ROWS($AN$22:$AN$33)-ROWS($AR$22:$AR$33)-ROWS($AV$22:$AV$33)-ROWS($AZ$22:$AZ$33)-ROWS($BD$22:$BD$33)), "")))))))</f>
        <v>D. Store Card 3</v>
      </c>
      <c r="BU19" s="316" t="str">
        <f t="shared" ca="1" si="33"/>
        <v/>
      </c>
      <c r="BV19" s="316">
        <f ca="1">IF(OR(BW19="",BW19=0),"",MAX(BV$5:BV18)+1)</f>
        <v>3</v>
      </c>
      <c r="BW19" s="316">
        <f ca="1">IFERROR(INDEX($AK$22:$AK$33, ROWS($BW$4:BW17)), IFERROR(INDEX($AO$22:$AO$33, ROWS($BW$4:BW17)-ROWS($AK$22:$AK$33)), IFERROR(INDEX($AS$22:$AS$33, ROWS($BW$4:BW17)-ROWS($AK$22:$AK$33)-ROWS($AO$22:$AO$33)),IFERROR(INDEX($AW$22:$AW$33, ROWS($BW$4:BW17)-ROWS($AK$22:$AK$33)-ROWS($AO$22:$AO$33)-ROWS($AS$22:$AS$33)),IFERROR(INDEX($BA$22:$BA$33, ROWS($BW$4:BW17)-ROWS($AK$22:$AK$33)-ROWS($AO$22:$AO$33)-ROWS($AS$22:$AS$33)-ROWS($AW$22:$AW$33)),IFERROR(INDEX($BE$22:$BE$33, ROWS($BW$4:BW17)-ROWS($AK$22:$AK$33)-ROWS($AO$22:$AO$33)-ROWS($AS$22:$AS$33)-ROWS($AW$22:$AW$33)-ROWS($BA$22:$BA$33)),IFERROR(INDEX($BI$22:$BI$33, ROWS($BW$4:BW17)-ROWS($AK$22:$AK$33)-ROWS($AO$22:$AO$33)-ROWS($AS$22:$AS$33)-ROWS($AW$22:$AW$33)-ROWS($BA$22:$BA$33)-ROWS($BE$22:$BE$33)), "")))))))</f>
        <v>30</v>
      </c>
      <c r="BX19" s="316" t="str">
        <f t="shared" ca="1" si="34"/>
        <v/>
      </c>
      <c r="BY19" s="413" t="str">
        <f t="shared" ca="1" si="35"/>
        <v/>
      </c>
      <c r="BZ19" s="412">
        <f ca="1">IF(OR(CA19="",CA19=0),"",MAX(BZ$5:BZ18)+1)</f>
        <v>4</v>
      </c>
      <c r="CA19" s="316" t="str">
        <f ca="1">IFERROR(INDEX($AJ$38:$AJ$49, ROWS($CA$4:CA17)), IFERROR(INDEX($AN$38:$AN$49, ROWS($CA$4:CA17)-ROWS($AJ$38:$AJ$49)), IFERROR(INDEX($AR$38:$AR$49, ROWS($CA$4:CA17)-ROWS($AJ$38:$AJ$49)-ROWS($AN$38:$AN$49)),IFERROR(INDEX($AV$38:$AV$49, ROWS($CA$4:CA17)-ROWS($AJ$38:$AJ$49)-ROWS($AN$38:$AN$49)-ROWS($AR$38:$AR$49)),IFERROR(INDEX($AZ$38:$AZ$49, ROWS($CA$4:CA17)-ROWS($AJ$38:$AJ$49)-ROWS($AN$38:$AN$49)-ROWS($AR$38:$AR$49)-ROWS($AV$38:$AV$49)),IFERROR(INDEX($BD$38:$BD$49, ROWS($CA$4:CA17)-ROWS($AJ$38:$AJ$49)-ROWS($AN$38:$AN$49)-ROWS($AR$38:$AR$49)-ROWS($AV$38:$AV$49)-ROWS($AZ$38:$AZ$49)),IFERROR(INDEX($BH$38:$BH$49, ROWS($CA$4:CA17)-ROWS($AJ$38:$AJ$49)-ROWS($AN$38:$AN$49)-ROWS($AR$38:$AR$49)-ROWS($AV$38:$AV$49)-ROWS($AZ$38:$AZ$49)-ROWS($BD$38:$BD$49)), "")))))))</f>
        <v>Paycheck 2</v>
      </c>
      <c r="CB19" s="316" t="str">
        <f t="shared" ca="1" si="36"/>
        <v>Credit Card 2</v>
      </c>
      <c r="CC19" s="316">
        <f ca="1">IF(OR(CD19="",CD19=0),"",MAX(CC$5:CC18)+1)</f>
        <v>4</v>
      </c>
      <c r="CD19" s="316">
        <f ca="1">IFERROR(INDEX($AK$38:$AK$49, ROWS($CD$4:CD17)), IFERROR(INDEX($AO$38:$AO$49, ROWS($CD$4:CD17)-ROWS($AK$38:$AK$49)), IFERROR(INDEX($AS$38:$AS$49, ROWS($CD$4:CD17)-ROWS($AK$38:$AK$49)-ROWS($AO$38:$AO$49)),IFERROR(INDEX($AW$38:$AW$49, ROWS($CD$4:CD17)-ROWS($AK$38:$AK$49)-ROWS($AO$38:$AO$49)-ROWS($AS$38:$AS$49)),IFERROR(INDEX($BA$38:$BA$49, ROWS($CD$4:CD17)-ROWS($AK$38:$AK$49)-ROWS($AO$38:$AO$49)-ROWS($AS$38:$AS$49)-ROWS($AW$38:$AW$49)),IFERROR(INDEX($BE$38:$BE$49, ROWS($CD$4:CD17)-ROWS($AK$38:$AK$49)-ROWS($AO$38:$AO$49)-ROWS($AS$38:$AS$49)-ROWS($AW$38:$AW$49)-ROWS($BA$38:$BA$49)),IFERROR(INDEX($BI$38:$BI$49, ROWS($CD$4:CD17)-ROWS($AK$38:$AK$49)-ROWS($AO$38:$AO$49)-ROWS($AS$38:$AS$49)-ROWS($AW$38:$AW$49)-ROWS($BA$38:$BA$49)-ROWS($BE$38:$BE$49)), "")))))))</f>
        <v>400</v>
      </c>
      <c r="CE19" s="316">
        <f t="shared" ca="1" si="37"/>
        <v>60</v>
      </c>
      <c r="CF19" s="413" t="str">
        <f t="shared" ca="1" si="38"/>
        <v/>
      </c>
      <c r="CG19" s="412">
        <f ca="1">IF(OR(CH19="",CH19=0),"",MAX(CG$5:CG18)+1)</f>
        <v>3</v>
      </c>
      <c r="CH19" s="316" t="str">
        <f ca="1">IFERROR(INDEX($AJ$54:$AJ$65, ROWS($CH$4:CH17)), IFERROR(INDEX($AN$54:$AN$65, ROWS($CH$4:CH17)-ROWS($AJ$54:$AJ$65)), IFERROR(INDEX($AR$54:$AR$65, ROWS($CH$4:CH17)-ROWS($AJ$54:$AJ$65)-ROWS($AN$54:$AN$65)),IFERROR(INDEX($AV$54:$AV$65, ROWS($CH$4:CH17)-ROWS($AJ$54:$AJ$65)-ROWS($AN$54:$AN$65)-ROWS($AR$54:$AR$65)),IFERROR(INDEX($AZ$54:$AZ$65, ROWS($CH$4:CH17)-ROWS($AJ$54:$AJ$65)-ROWS($AN$54:$AN$65)-ROWS($AR$54:$AR$65)-ROWS($AV$54:$AV$65)),IFERROR(INDEX($BD$54:$BD$65, ROWS($CH$4:CH17)-ROWS($AJ$54:$AJ$65)-ROWS($AN$54:$AN$65)-ROWS($AR$54:$AR$65)-ROWS($AV$54:$AV$65)-ROWS($AZ$54:$AZ$65)),IFERROR(INDEX($BH$54:$BH$65, ROWS($CH$4:CH17)-ROWS($AJ$54:$AJ$65)-ROWS($AN$54:$AN$65)-ROWS($AR$54:$AR$65)-ROWS($AV$54:$AV$65)-ROWS($AZ$54:$AZ$65)-ROWS($BD$54:$BD$65)), "")))))))</f>
        <v>Car 2 Gas</v>
      </c>
      <c r="CI19" s="316" t="str">
        <f t="shared" ca="1" si="39"/>
        <v/>
      </c>
      <c r="CJ19" s="316">
        <f ca="1">IF(OR(CK19="",CK19=0),"",MAX(CJ$5:CJ18)+1)</f>
        <v>3</v>
      </c>
      <c r="CK19" s="316">
        <f ca="1">IFERROR(INDEX($AK$54:$AK$65, ROWS($CK$4:CK17)), IFERROR(INDEX($AO$54:$AO$65, ROWS($CK$4:CK17)-ROWS($AK$54:$AK$65)), IFERROR(INDEX($AS$54:$AS$65, ROWS($CK$4:CK17)-ROWS($AK$54:$AK$65)-ROWS($AO$54:$AO$65)),IFERROR(INDEX($AW$54:$AW$65, ROWS($CK$4:CK17)-ROWS($AK$54:$AK$65)-ROWS($AO$54:$AO$65)-ROWS($AS$54:$AS$65)),IFERROR(INDEX($BA$54:$BA$65, ROWS($CK$4:CK17)-ROWS($AK$54:$AK$65)-ROWS($AO$54:$AO$65)-ROWS($AS$54:$AS$65)-ROWS($AW$54:$AW$65)),IFERROR(INDEX($BE$54:$BE$65, ROWS($CK$4:CK17)-ROWS($AK$54:$AK$65)-ROWS($AO$54:$AO$65)-ROWS($AS$54:$AS$65)-ROWS($AW$54:$AW$65)-ROWS($BA$54:$BA$65)),IFERROR(INDEX($BI$54:$BI$65, ROWS($CK$4:CK17)-ROWS($AK$54:$AK$65)-ROWS($AO$54:$AO$65)-ROWS($AS$54:$AS$65)-ROWS($AW$54:$AW$65)-ROWS($BA$54:$BA$65)-ROWS($BE$54:$BE$65)), "")))))))</f>
        <v>80</v>
      </c>
      <c r="CL19" s="316" t="str">
        <f t="shared" ca="1" si="40"/>
        <v/>
      </c>
      <c r="CM19" s="413" t="str">
        <f t="shared" ca="1" si="41"/>
        <v/>
      </c>
      <c r="CN19" s="412">
        <f ca="1">IF(OR(CO19="",CO19=0),"",MAX(CN$5:CN18)+1)</f>
        <v>5</v>
      </c>
      <c r="CO19" s="316" t="str">
        <f ca="1">IFERROR(INDEX($AJ$70:$AJ$81, ROWS($CO$4:CO17)), IFERROR(INDEX($AN$70:$AN$81, ROWS($CO$4:CO17)-ROWS($AJ$70:$AJ$81)), IFERROR(INDEX($AR$70:$AR$81, ROWS($CO$4:CO17)-ROWS($AJ$70:$AJ$81)-ROWS($AN$70:$AN$81)),IFERROR(INDEX($AV$70:$AV$81, ROWS($CO$4:CO17)-ROWS($AJ$70:$AJ$81)-ROWS($AN$70:$AN$81)-ROWS($AR$70:$AR$81)),IFERROR(INDEX($AZ$70:$AZ$81, ROWS($CO$4:CO17)-ROWS($AJ$70:$AJ$81)-ROWS($AN$70:$AN$81)-ROWS($AR$70:$AR$81)-ROWS($AV$70:$AV$81)),IFERROR(INDEX($BD$70:$BD$81, ROWS($CO$4:CO17)-ROWS($AJ$70:$AJ$81)-ROWS($AN$70:$AN$81)-ROWS($AR$70:$AR$81)-ROWS($AV$70:$AV$81)-ROWS($AZ$70:$AZ$81)),IFERROR(INDEX($BH$70:$BH$81, ROWS($CO$4:CO17)-ROWS($AJ$70:$AJ$81)-ROWS($AN$70:$AN$81)-ROWS($AR$70:$AR$81)-ROWS($AV$70:$AV$81)-ROWS($AZ$70:$AZ$81)-ROWS($BD$70:$BD$81)), "")))))))</f>
        <v>Lawn Service</v>
      </c>
      <c r="CP19" s="316" t="str">
        <f t="shared" ca="1" si="42"/>
        <v/>
      </c>
      <c r="CQ19" s="316">
        <f ca="1">IF(OR(CR19="",CR19=0),"",MAX(CQ$5:CQ18)+1)</f>
        <v>5</v>
      </c>
      <c r="CR19" s="316">
        <f ca="1">IFERROR(INDEX($AK$70:$AK$81, ROWS($CR$4:CR17)), IFERROR(INDEX($AO$70:$AO$81, ROWS($CR$4:CR17)-ROWS($AK$70:$AK$81)), IFERROR(INDEX($AS$70:$AS$81, ROWS($CR$4:CR17)-ROWS($AK$70:$AK$81)-ROWS($AO$70:$AO$81)),IFERROR(INDEX($AW$70:$AW$81, ROWS($CR$4:CR17)-ROWS($AK$70:$AK$81)-ROWS($AO$70:$AO$81)-ROWS($AS$70:$AS$81)),IFERROR(INDEX($BA$70:$BA$81, ROWS($CR$4:CR17)-ROWS($AK$70:$AK$81)-ROWS($AO$70:$AO$81)-ROWS($AS$70:$AS$81)-ROWS($AW$70:$AW$81)),IFERROR(INDEX($BE$70:$BE$81, ROWS($CR$4:CR17)-ROWS($AK$70:$AK$81)-ROWS($AO$70:$AO$81)-ROWS($AS$70:$AS$81)-ROWS($AW$70:$AW$81)-ROWS($BA$70:$BA$81)),IFERROR(INDEX($BI$70:$BI$81, ROWS($CR$4:CR17)-ROWS($AK$70:$AK$81)-ROWS($AO$70:$AO$81)-ROWS($AS$70:$AS$81)-ROWS($AW$70:$AW$81)-ROWS($BA$70:$BA$81)-ROWS($BE$70:$BE$81)), "")))))))</f>
        <v>50</v>
      </c>
      <c r="CS19" s="316" t="str">
        <f t="shared" ca="1" si="43"/>
        <v/>
      </c>
      <c r="CT19" s="413" t="str">
        <f t="shared" ca="1" si="44"/>
        <v/>
      </c>
      <c r="CU19" s="412" t="str">
        <f>IF(OR(CV19="",CV19=0),"",MAX(CU$5:CU18)+1)</f>
        <v/>
      </c>
      <c r="CV19" s="316">
        <f>IFERROR(INDEX($AJ$86:$AJ$97, ROWS($CV$4:CV17)), IFERROR(INDEX($AN$86:$AN$97, ROWS($CV$4:CV17)-ROWS($AJ$86:$AJ$97)), ""))</f>
        <v>0</v>
      </c>
      <c r="CW19" s="316" t="str">
        <f t="shared" si="45"/>
        <v/>
      </c>
      <c r="CX19" s="316" t="str">
        <f>IF(OR(CY19="",CY19=0),"",MAX(CX$5:CX18)+1)</f>
        <v/>
      </c>
      <c r="CY19" s="316">
        <f>IFERROR(INDEX($AK$86:$AK$97, ROWS($CY$4:CY17)), IFERROR(INDEX($AO$86:$AO$97, ROWS($CY$4:CY17)-ROWS($AK$86:$AK$97)), ""))</f>
        <v>0</v>
      </c>
      <c r="CZ19" s="316" t="str">
        <f t="shared" si="46"/>
        <v/>
      </c>
      <c r="DA19" s="413" t="str">
        <f t="shared" si="47"/>
        <v/>
      </c>
      <c r="DC19" s="438" t="str">
        <f ca="1">IF(OR(DD19="",DD19=0),"",MAX(DC$5:DC18)+1)</f>
        <v/>
      </c>
      <c r="DD19" s="434" t="str">
        <f t="shared" ca="1" si="48"/>
        <v/>
      </c>
      <c r="DE19" s="413" t="str">
        <f t="shared" ca="1" si="49"/>
        <v/>
      </c>
      <c r="DF19" s="431" t="str">
        <f ca="1">IF(OR(DG19="",DG19=0),"",MAX(DF$5:DF18)+1)</f>
        <v/>
      </c>
      <c r="DG19" s="412" t="str">
        <f t="shared" ca="1" si="50"/>
        <v/>
      </c>
      <c r="DH19" s="413" t="str">
        <f t="shared" ca="1" si="51"/>
        <v/>
      </c>
      <c r="DI19" s="412" t="str">
        <f t="shared" ca="1" si="52"/>
        <v/>
      </c>
      <c r="DJ19" s="413" t="str">
        <f t="shared" ca="1" si="53"/>
        <v/>
      </c>
      <c r="DK19" s="412" t="str">
        <f t="shared" ca="1" si="54"/>
        <v/>
      </c>
      <c r="DL19" s="413" t="str">
        <f t="shared" ca="1" si="55"/>
        <v/>
      </c>
    </row>
    <row r="20" spans="1:123" s="292" customFormat="1" ht="15" customHeight="1" x14ac:dyDescent="0.3">
      <c r="A20" s="1183"/>
      <c r="B20" s="1182"/>
      <c r="C20" s="1183"/>
      <c r="D20" s="1182"/>
      <c r="E20" s="1183"/>
      <c r="F20" s="1182"/>
      <c r="G20" s="1183"/>
      <c r="H20" s="1182"/>
      <c r="I20" s="1183"/>
      <c r="J20" s="1182"/>
      <c r="K20" s="1183"/>
      <c r="L20" s="1182"/>
      <c r="M20" s="1183"/>
      <c r="N20" s="1182"/>
      <c r="P20" s="295" t="str">
        <f t="shared" ca="1" si="59"/>
        <v>Audible - 14.95</v>
      </c>
      <c r="Q20" s="295" t="str">
        <f t="shared" ca="1" si="58"/>
        <v>Cellular - 225</v>
      </c>
      <c r="R20" s="295" t="str">
        <f t="shared" ca="1" si="58"/>
        <v>Credit Card 2 - 60</v>
      </c>
      <c r="S20" s="296" t="str">
        <f t="shared" ca="1" si="58"/>
        <v/>
      </c>
      <c r="T20" s="295" t="str">
        <f t="shared" ca="1" si="58"/>
        <v/>
      </c>
      <c r="U20" s="295" t="str">
        <f t="shared" ca="1" si="58"/>
        <v/>
      </c>
      <c r="V20" s="1158" t="s">
        <v>508</v>
      </c>
      <c r="W20" s="1159"/>
      <c r="X20" s="445">
        <f ca="1">IF(X16="",0,X16)</f>
        <v>5295.5200000000013</v>
      </c>
      <c r="Y20"/>
      <c r="AB20" s="299"/>
      <c r="AC20" s="358" t="str">
        <f>IF('Data Entry'!B26="","",'Data Entry'!B26)</f>
        <v/>
      </c>
      <c r="AD20" s="356" t="str">
        <f>IF('Data Entry'!A26="","",'Data Entry'!A26)</f>
        <v/>
      </c>
      <c r="AE20" s="363" t="str">
        <f>IF('Data Entry'!C26="","",'Data Entry'!C26)</f>
        <v/>
      </c>
      <c r="AF20" s="402" t="str">
        <f>IF('Data Entry'!E26="","",'Data Entry'!E26)</f>
        <v/>
      </c>
      <c r="AG20" s="300"/>
      <c r="AH20"/>
      <c r="AI20" s="1153">
        <f>IF(A11="","",--TEXT(A11,"dd"))</f>
        <v>4</v>
      </c>
      <c r="AJ20" s="1154"/>
      <c r="AK20" s="1154"/>
      <c r="AL20" s="1155"/>
      <c r="AM20" s="1153">
        <f>IF(C11="","",--TEXT(C11,"dd"))</f>
        <v>5</v>
      </c>
      <c r="AN20" s="1154"/>
      <c r="AO20" s="1154"/>
      <c r="AP20" s="1155"/>
      <c r="AQ20" s="1153">
        <f>IF(E11="","",--TEXT(E11,"dd"))</f>
        <v>6</v>
      </c>
      <c r="AR20" s="1154"/>
      <c r="AS20" s="1154"/>
      <c r="AT20" s="1155"/>
      <c r="AU20" s="1153">
        <f>IF(G11="","",--TEXT(G11,"dd"))</f>
        <v>7</v>
      </c>
      <c r="AV20" s="1154"/>
      <c r="AW20" s="1154"/>
      <c r="AX20" s="1155"/>
      <c r="AY20" s="1153">
        <f>IF(I11="","",--TEXT(I11,"dd"))</f>
        <v>8</v>
      </c>
      <c r="AZ20" s="1154"/>
      <c r="BA20" s="1154"/>
      <c r="BB20" s="1155"/>
      <c r="BC20" s="1153">
        <f>IF(K11="","",--TEXT(K11,"dd"))</f>
        <v>9</v>
      </c>
      <c r="BD20" s="1154"/>
      <c r="BE20" s="1154"/>
      <c r="BF20" s="1155"/>
      <c r="BG20" s="1153">
        <f>IF(M11="","",--TEXT(M11,"dd"))</f>
        <v>10</v>
      </c>
      <c r="BH20" s="1154"/>
      <c r="BI20" s="1154"/>
      <c r="BJ20" s="1155"/>
      <c r="BL20" s="412" t="str">
        <f ca="1">IF(OR(BM20="",BM20=0),"",MAX(BL$5:BL19)+1)</f>
        <v/>
      </c>
      <c r="BM20" s="316" t="str">
        <f ca="1">IFERROR(INDEX($AJ$6:$AJ$17, ROWS(BM$4:$BM18)), IFERROR(INDEX($AN$6:$AN$17, ROWS(BM$4:$BM18)-ROWS($AJ$6:$AJ$17)), IFERROR(INDEX($AR$6:$AR$17, ROWS(BM$4:$BM18)-ROWS($AJ$6:$AJ$17)-ROWS($AN$6:$AN$17)),IFERROR(INDEX($AV$6:$AV$17, ROWS(BM$4:$BM18)-ROWS($AJ$6:$AJ$17)-ROWS($AN$6:$AN$17)-ROWS($AR$6:$AR$17)),IFERROR(INDEX($AZ$6:$AZ$17, ROWS(BM$4:$BM18)-ROWS($AJ$6:$AJ$17)-ROWS($AN$6:$AN$17)-ROWS($AR$6:$AR$17)-ROWS($AV$6:$AV$17)),IFERROR(INDEX($BD$6:$BD$17, ROWS(BM$4:$BM18)-ROWS($AJ$6:$AJ$17)-ROWS($AN$6:$AN$17)-ROWS($AR$6:$AR$17)-ROWS($AV$6:$AV$17)-ROWS($AZ$6:$AZ$17)),IFERROR(INDEX($BH$6:$BH$17, ROWS(BM$4:$BM18)-ROWS($AJ$6:$AJ$17)-ROWS($AN$6:$AN$17)-ROWS($AR$6:$AR$17)-ROWS($AV$6:$AV$17)-ROWS($AZ$6:$AZ$17)-ROWS($BD$6:$BD$17)), "")))))))</f>
        <v/>
      </c>
      <c r="BN20" s="316" t="str">
        <f t="shared" ca="1" si="30"/>
        <v/>
      </c>
      <c r="BO20" s="316" t="str">
        <f ca="1">IF(OR(BP20="",BP20=0),"",MAX(BO$5:BO19)+1)</f>
        <v/>
      </c>
      <c r="BP20" s="316" t="str">
        <f ca="1">IFERROR(INDEX($AK$6:$AK$17, ROWS($BP$4:BP18)), IFERROR(INDEX($AO$6:$AO$17, ROWS($BP$4:BP18)-ROWS($AK$6:$AK$17)), IFERROR(INDEX($AS$6:$AS$17, ROWS($BP$4:BP18)-ROWS($AK$6:$AK$17)-ROWS($AO$6:$AO$17)),IFERROR(INDEX($AW$6:$AW$17, ROWS($BP$4:BP18)-ROWS($AK$6:$AK$17)-ROWS($AO$6:$AO$17)-ROWS($AS$6:$AS$17)),IFERROR(INDEX($BA$6:$BA$17, ROWS($BP$4:BP18)-ROWS($AK$6:$AK$17)-ROWS($AO$6:$AO$17)-ROWS($AS$6:$AS$17)-ROWS($AW$6:$AW$17)),IFERROR(INDEX($BE$6:$BE$17, ROWS($BP$4:BP18)-ROWS($AK$6:$AK$17)-ROWS($AO$6:$AO$17)-ROWS($AS$6:$AS$17)-ROWS($AW$6:$AW$17)-ROWS($BA$6:$BA$17)),IFERROR(INDEX($BI$6:$BI$17, ROWS($BP$4:BP18)-ROWS($AK$6:$AK$17)-ROWS($AO$6:$AO$17)-ROWS($AS$6:$AS$17)-ROWS($AW$6:$AW$17)-ROWS($BA$6:$BA$17)-ROWS($BE$6:$BE$17)), "")))))))</f>
        <v/>
      </c>
      <c r="BQ20" s="316" t="str">
        <f t="shared" ca="1" si="31"/>
        <v/>
      </c>
      <c r="BR20" s="413" t="str">
        <f t="shared" ca="1" si="32"/>
        <v/>
      </c>
      <c r="BS20" s="412">
        <f ca="1">IF(OR(BT20="",BT20=0),"",MAX(BS$5:BS19)+1)</f>
        <v>4</v>
      </c>
      <c r="BT20" s="316" t="str">
        <f ca="1">IFERROR(INDEX($AJ$22:$AJ$33, ROWS($BT$4:BT18)), IFERROR(INDEX($AN$22:$AN$33, ROWS($BT$4:BT18)-ROWS($AJ$22:$AJ$33)), IFERROR(INDEX($AR$22:$AR$33, ROWS($BT$4:BT18)-ROWS($AJ$22:$AJ$33)-ROWS($AN$22:$AN$33)),IFERROR(INDEX($AV$22:$AV$33, ROWS($BT$4:BT18)-ROWS($AJ$22:$AJ$33)-ROWS($AN$22:$AN$33)-ROWS($AR$22:$AR$33)),IFERROR(INDEX($AZ$22:$AZ$33, ROWS($BT$4:BT18)-ROWS($AJ$22:$AJ$33)-ROWS($AN$22:$AN$33)-ROWS($AR$22:$AR$33)-ROWS($AV$22:$AV$33)),IFERROR(INDEX($BD$22:$BD$33, ROWS($BT$4:BT18)-ROWS($AJ$22:$AJ$33)-ROWS($AN$22:$AN$33)-ROWS($AR$22:$AR$33)-ROWS($AV$22:$AV$33)-ROWS($AZ$22:$AZ$33)),IFERROR(INDEX($BH$22:$BH$33, ROWS($BT$4:BT18)-ROWS($AJ$22:$AJ$33)-ROWS($AN$22:$AN$33)-ROWS($AR$22:$AR$33)-ROWS($AV$22:$AV$33)-ROWS($AZ$22:$AZ$33)-ROWS($BD$22:$BD$33)), "")))))))</f>
        <v>Paycheck 2</v>
      </c>
      <c r="BU20" s="316" t="str">
        <f t="shared" ca="1" si="33"/>
        <v/>
      </c>
      <c r="BV20" s="316">
        <f ca="1">IF(OR(BW20="",BW20=0),"",MAX(BV$5:BV19)+1)</f>
        <v>4</v>
      </c>
      <c r="BW20" s="316">
        <f ca="1">IFERROR(INDEX($AK$22:$AK$33, ROWS($BW$4:BW18)), IFERROR(INDEX($AO$22:$AO$33, ROWS($BW$4:BW18)-ROWS($AK$22:$AK$33)), IFERROR(INDEX($AS$22:$AS$33, ROWS($BW$4:BW18)-ROWS($AK$22:$AK$33)-ROWS($AO$22:$AO$33)),IFERROR(INDEX($AW$22:$AW$33, ROWS($BW$4:BW18)-ROWS($AK$22:$AK$33)-ROWS($AO$22:$AO$33)-ROWS($AS$22:$AS$33)),IFERROR(INDEX($BA$22:$BA$33, ROWS($BW$4:BW18)-ROWS($AK$22:$AK$33)-ROWS($AO$22:$AO$33)-ROWS($AS$22:$AS$33)-ROWS($AW$22:$AW$33)),IFERROR(INDEX($BE$22:$BE$33, ROWS($BW$4:BW18)-ROWS($AK$22:$AK$33)-ROWS($AO$22:$AO$33)-ROWS($AS$22:$AS$33)-ROWS($AW$22:$AW$33)-ROWS($BA$22:$BA$33)),IFERROR(INDEX($BI$22:$BI$33, ROWS($BW$4:BW18)-ROWS($AK$22:$AK$33)-ROWS($AO$22:$AO$33)-ROWS($AS$22:$AS$33)-ROWS($AW$22:$AW$33)-ROWS($BA$22:$BA$33)-ROWS($BE$22:$BE$33)), "")))))))</f>
        <v>400</v>
      </c>
      <c r="BX20" s="316" t="str">
        <f t="shared" ca="1" si="34"/>
        <v/>
      </c>
      <c r="BY20" s="413" t="str">
        <f t="shared" ca="1" si="35"/>
        <v/>
      </c>
      <c r="BZ20" s="412">
        <f ca="1">IF(OR(CA20="",CA20=0),"",MAX(BZ$5:BZ19)+1)</f>
        <v>5</v>
      </c>
      <c r="CA20" s="316" t="str">
        <f ca="1">IFERROR(INDEX($AJ$38:$AJ$49, ROWS($CA$4:CA18)), IFERROR(INDEX($AN$38:$AN$49, ROWS($CA$4:CA18)-ROWS($AJ$38:$AJ$49)), IFERROR(INDEX($AR$38:$AR$49, ROWS($CA$4:CA18)-ROWS($AJ$38:$AJ$49)-ROWS($AN$38:$AN$49)),IFERROR(INDEX($AV$38:$AV$49, ROWS($CA$4:CA18)-ROWS($AJ$38:$AJ$49)-ROWS($AN$38:$AN$49)-ROWS($AR$38:$AR$49)),IFERROR(INDEX($AZ$38:$AZ$49, ROWS($CA$4:CA18)-ROWS($AJ$38:$AJ$49)-ROWS($AN$38:$AN$49)-ROWS($AR$38:$AR$49)-ROWS($AV$38:$AV$49)),IFERROR(INDEX($BD$38:$BD$49, ROWS($CA$4:CA18)-ROWS($AJ$38:$AJ$49)-ROWS($AN$38:$AN$49)-ROWS($AR$38:$AR$49)-ROWS($AV$38:$AV$49)-ROWS($AZ$38:$AZ$49)),IFERROR(INDEX($BH$38:$BH$49, ROWS($CA$4:CA18)-ROWS($AJ$38:$AJ$49)-ROWS($AN$38:$AN$49)-ROWS($AR$38:$AR$49)-ROWS($AV$38:$AV$49)-ROWS($AZ$38:$AZ$49)-ROWS($BD$38:$BD$49)), "")))))))</f>
        <v>Lawn Service</v>
      </c>
      <c r="CB20" s="316" t="str">
        <f t="shared" ca="1" si="36"/>
        <v/>
      </c>
      <c r="CC20" s="316">
        <f ca="1">IF(OR(CD20="",CD20=0),"",MAX(CC$5:CC19)+1)</f>
        <v>5</v>
      </c>
      <c r="CD20" s="316">
        <f ca="1">IFERROR(INDEX($AK$38:$AK$49, ROWS($CD$4:CD18)), IFERROR(INDEX($AO$38:$AO$49, ROWS($CD$4:CD18)-ROWS($AK$38:$AK$49)), IFERROR(INDEX($AS$38:$AS$49, ROWS($CD$4:CD18)-ROWS($AK$38:$AK$49)-ROWS($AO$38:$AO$49)),IFERROR(INDEX($AW$38:$AW$49, ROWS($CD$4:CD18)-ROWS($AK$38:$AK$49)-ROWS($AO$38:$AO$49)-ROWS($AS$38:$AS$49)),IFERROR(INDEX($BA$38:$BA$49, ROWS($CD$4:CD18)-ROWS($AK$38:$AK$49)-ROWS($AO$38:$AO$49)-ROWS($AS$38:$AS$49)-ROWS($AW$38:$AW$49)),IFERROR(INDEX($BE$38:$BE$49, ROWS($CD$4:CD18)-ROWS($AK$38:$AK$49)-ROWS($AO$38:$AO$49)-ROWS($AS$38:$AS$49)-ROWS($AW$38:$AW$49)-ROWS($BA$38:$BA$49)),IFERROR(INDEX($BI$38:$BI$49, ROWS($CD$4:CD18)-ROWS($AK$38:$AK$49)-ROWS($AO$38:$AO$49)-ROWS($AS$38:$AS$49)-ROWS($AW$38:$AW$49)-ROWS($BA$38:$BA$49)-ROWS($BE$38:$BE$49)), "")))))))</f>
        <v>50</v>
      </c>
      <c r="CE20" s="316" t="str">
        <f t="shared" ca="1" si="37"/>
        <v/>
      </c>
      <c r="CF20" s="413" t="str">
        <f t="shared" ca="1" si="38"/>
        <v/>
      </c>
      <c r="CG20" s="412" t="str">
        <f ca="1">IF(OR(CH20="",CH20=0),"",MAX(CG$5:CG19)+1)</f>
        <v/>
      </c>
      <c r="CH20" s="316" t="str">
        <f ca="1">IFERROR(INDEX($AJ$54:$AJ$65, ROWS($CH$4:CH18)), IFERROR(INDEX($AN$54:$AN$65, ROWS($CH$4:CH18)-ROWS($AJ$54:$AJ$65)), IFERROR(INDEX($AR$54:$AR$65, ROWS($CH$4:CH18)-ROWS($AJ$54:$AJ$65)-ROWS($AN$54:$AN$65)),IFERROR(INDEX($AV$54:$AV$65, ROWS($CH$4:CH18)-ROWS($AJ$54:$AJ$65)-ROWS($AN$54:$AN$65)-ROWS($AR$54:$AR$65)),IFERROR(INDEX($AZ$54:$AZ$65, ROWS($CH$4:CH18)-ROWS($AJ$54:$AJ$65)-ROWS($AN$54:$AN$65)-ROWS($AR$54:$AR$65)-ROWS($AV$54:$AV$65)),IFERROR(INDEX($BD$54:$BD$65, ROWS($CH$4:CH18)-ROWS($AJ$54:$AJ$65)-ROWS($AN$54:$AN$65)-ROWS($AR$54:$AR$65)-ROWS($AV$54:$AV$65)-ROWS($AZ$54:$AZ$65)),IFERROR(INDEX($BH$54:$BH$65, ROWS($CH$4:CH18)-ROWS($AJ$54:$AJ$65)-ROWS($AN$54:$AN$65)-ROWS($AR$54:$AR$65)-ROWS($AV$54:$AV$65)-ROWS($AZ$54:$AZ$65)-ROWS($BD$54:$BD$65)), "")))))))</f>
        <v/>
      </c>
      <c r="CI20" s="316" t="str">
        <f t="shared" ca="1" si="39"/>
        <v/>
      </c>
      <c r="CJ20" s="316" t="str">
        <f ca="1">IF(OR(CK20="",CK20=0),"",MAX(CJ$5:CJ19)+1)</f>
        <v/>
      </c>
      <c r="CK20" s="316" t="str">
        <f ca="1">IFERROR(INDEX($AK$54:$AK$65, ROWS($CK$4:CK18)), IFERROR(INDEX($AO$54:$AO$65, ROWS($CK$4:CK18)-ROWS($AK$54:$AK$65)), IFERROR(INDEX($AS$54:$AS$65, ROWS($CK$4:CK18)-ROWS($AK$54:$AK$65)-ROWS($AO$54:$AO$65)),IFERROR(INDEX($AW$54:$AW$65, ROWS($CK$4:CK18)-ROWS($AK$54:$AK$65)-ROWS($AO$54:$AO$65)-ROWS($AS$54:$AS$65)),IFERROR(INDEX($BA$54:$BA$65, ROWS($CK$4:CK18)-ROWS($AK$54:$AK$65)-ROWS($AO$54:$AO$65)-ROWS($AS$54:$AS$65)-ROWS($AW$54:$AW$65)),IFERROR(INDEX($BE$54:$BE$65, ROWS($CK$4:CK18)-ROWS($AK$54:$AK$65)-ROWS($AO$54:$AO$65)-ROWS($AS$54:$AS$65)-ROWS($AW$54:$AW$65)-ROWS($BA$54:$BA$65)),IFERROR(INDEX($BI$54:$BI$65, ROWS($CK$4:CK18)-ROWS($AK$54:$AK$65)-ROWS($AO$54:$AO$65)-ROWS($AS$54:$AS$65)-ROWS($AW$54:$AW$65)-ROWS($BA$54:$BA$65)-ROWS($BE$54:$BE$65)), "")))))))</f>
        <v/>
      </c>
      <c r="CL20" s="316" t="str">
        <f t="shared" ca="1" si="40"/>
        <v/>
      </c>
      <c r="CM20" s="413" t="str">
        <f t="shared" ca="1" si="41"/>
        <v/>
      </c>
      <c r="CN20" s="412" t="str">
        <f ca="1">IF(OR(CO20="",CO20=0),"",MAX(CN$5:CN19)+1)</f>
        <v/>
      </c>
      <c r="CO20" s="316" t="str">
        <f ca="1">IFERROR(INDEX($AJ$70:$AJ$81, ROWS($CO$4:CO18)), IFERROR(INDEX($AN$70:$AN$81, ROWS($CO$4:CO18)-ROWS($AJ$70:$AJ$81)), IFERROR(INDEX($AR$70:$AR$81, ROWS($CO$4:CO18)-ROWS($AJ$70:$AJ$81)-ROWS($AN$70:$AN$81)),IFERROR(INDEX($AV$70:$AV$81, ROWS($CO$4:CO18)-ROWS($AJ$70:$AJ$81)-ROWS($AN$70:$AN$81)-ROWS($AR$70:$AR$81)),IFERROR(INDEX($AZ$70:$AZ$81, ROWS($CO$4:CO18)-ROWS($AJ$70:$AJ$81)-ROWS($AN$70:$AN$81)-ROWS($AR$70:$AR$81)-ROWS($AV$70:$AV$81)),IFERROR(INDEX($BD$70:$BD$81, ROWS($CO$4:CO18)-ROWS($AJ$70:$AJ$81)-ROWS($AN$70:$AN$81)-ROWS($AR$70:$AR$81)-ROWS($AV$70:$AV$81)-ROWS($AZ$70:$AZ$81)),IFERROR(INDEX($BH$70:$BH$81, ROWS($CO$4:CO18)-ROWS($AJ$70:$AJ$81)-ROWS($AN$70:$AN$81)-ROWS($AR$70:$AR$81)-ROWS($AV$70:$AV$81)-ROWS($AZ$70:$AZ$81)-ROWS($BD$70:$BD$81)), "")))))))</f>
        <v/>
      </c>
      <c r="CP20" s="316" t="str">
        <f t="shared" ca="1" si="42"/>
        <v/>
      </c>
      <c r="CQ20" s="316" t="str">
        <f ca="1">IF(OR(CR20="",CR20=0),"",MAX(CQ$5:CQ19)+1)</f>
        <v/>
      </c>
      <c r="CR20" s="316" t="str">
        <f ca="1">IFERROR(INDEX($AK$70:$AK$81, ROWS($CR$4:CR18)), IFERROR(INDEX($AO$70:$AO$81, ROWS($CR$4:CR18)-ROWS($AK$70:$AK$81)), IFERROR(INDEX($AS$70:$AS$81, ROWS($CR$4:CR18)-ROWS($AK$70:$AK$81)-ROWS($AO$70:$AO$81)),IFERROR(INDEX($AW$70:$AW$81, ROWS($CR$4:CR18)-ROWS($AK$70:$AK$81)-ROWS($AO$70:$AO$81)-ROWS($AS$70:$AS$81)),IFERROR(INDEX($BA$70:$BA$81, ROWS($CR$4:CR18)-ROWS($AK$70:$AK$81)-ROWS($AO$70:$AO$81)-ROWS($AS$70:$AS$81)-ROWS($AW$70:$AW$81)),IFERROR(INDEX($BE$70:$BE$81, ROWS($CR$4:CR18)-ROWS($AK$70:$AK$81)-ROWS($AO$70:$AO$81)-ROWS($AS$70:$AS$81)-ROWS($AW$70:$AW$81)-ROWS($BA$70:$BA$81)),IFERROR(INDEX($BI$70:$BI$81, ROWS($CR$4:CR18)-ROWS($AK$70:$AK$81)-ROWS($AO$70:$AO$81)-ROWS($AS$70:$AS$81)-ROWS($AW$70:$AW$81)-ROWS($BA$70:$BA$81)-ROWS($BE$70:$BE$81)), "")))))))</f>
        <v/>
      </c>
      <c r="CS20" s="316" t="str">
        <f t="shared" ca="1" si="43"/>
        <v/>
      </c>
      <c r="CT20" s="413" t="str">
        <f t="shared" ca="1" si="44"/>
        <v/>
      </c>
      <c r="CU20" s="412" t="str">
        <f>IF(OR(CV20="",CV20=0),"",MAX(CU$5:CU19)+1)</f>
        <v/>
      </c>
      <c r="CV20" s="316">
        <f>IFERROR(INDEX($AJ$86:$AJ$97, ROWS($CV$4:CV18)), IFERROR(INDEX($AN$86:$AN$97, ROWS($CV$4:CV18)-ROWS($AJ$86:$AJ$97)), ""))</f>
        <v>0</v>
      </c>
      <c r="CW20" s="316" t="str">
        <f t="shared" si="45"/>
        <v/>
      </c>
      <c r="CX20" s="316" t="str">
        <f>IF(OR(CY20="",CY20=0),"",MAX(CX$5:CX19)+1)</f>
        <v/>
      </c>
      <c r="CY20" s="316">
        <f>IFERROR(INDEX($AK$86:$AK$97, ROWS($CY$4:CY18)), IFERROR(INDEX($AO$86:$AO$97, ROWS($CY$4:CY18)-ROWS($AK$86:$AK$97)), ""))</f>
        <v>0</v>
      </c>
      <c r="CZ20" s="316" t="str">
        <f t="shared" si="46"/>
        <v/>
      </c>
      <c r="DA20" s="413" t="str">
        <f t="shared" si="47"/>
        <v/>
      </c>
      <c r="DC20" s="438" t="str">
        <f ca="1">IF(OR(DD20="",DD20=0),"",MAX(DC$5:DC19)+1)</f>
        <v/>
      </c>
      <c r="DD20" s="434" t="str">
        <f t="shared" ca="1" si="48"/>
        <v/>
      </c>
      <c r="DE20" s="413" t="str">
        <f t="shared" ca="1" si="49"/>
        <v/>
      </c>
      <c r="DF20" s="431" t="str">
        <f ca="1">IF(OR(DG20="",DG20=0),"",MAX(DF$5:DF19)+1)</f>
        <v/>
      </c>
      <c r="DG20" s="412" t="str">
        <f t="shared" ca="1" si="50"/>
        <v/>
      </c>
      <c r="DH20" s="413" t="str">
        <f t="shared" ca="1" si="51"/>
        <v/>
      </c>
      <c r="DI20" s="412" t="str">
        <f t="shared" ca="1" si="52"/>
        <v/>
      </c>
      <c r="DJ20" s="413" t="str">
        <f t="shared" ca="1" si="53"/>
        <v/>
      </c>
      <c r="DK20" s="412" t="str">
        <f t="shared" ca="1" si="54"/>
        <v/>
      </c>
      <c r="DL20" s="413" t="str">
        <f t="shared" ca="1" si="55"/>
        <v/>
      </c>
    </row>
    <row r="21" spans="1:123" s="292" customFormat="1" ht="15" customHeight="1" thickBot="1" x14ac:dyDescent="0.35">
      <c r="A21" s="1183" t="s">
        <v>478</v>
      </c>
      <c r="B21" s="1182"/>
      <c r="C21" s="1183" t="s">
        <v>478</v>
      </c>
      <c r="D21" s="1182"/>
      <c r="E21" s="1183" t="s">
        <v>478</v>
      </c>
      <c r="F21" s="1182"/>
      <c r="G21" s="1183" t="s">
        <v>478</v>
      </c>
      <c r="H21" s="1182"/>
      <c r="I21" s="1183" t="s">
        <v>478</v>
      </c>
      <c r="J21" s="1182"/>
      <c r="K21" s="1183" t="s">
        <v>478</v>
      </c>
      <c r="L21" s="1182"/>
      <c r="M21" s="1183" t="s">
        <v>478</v>
      </c>
      <c r="N21" s="1182"/>
      <c r="P21" s="295" t="str">
        <f t="shared" ca="1" si="59"/>
        <v/>
      </c>
      <c r="Q21" s="295" t="str">
        <f t="shared" ca="1" si="58"/>
        <v/>
      </c>
      <c r="R21" s="295" t="str">
        <f t="shared" ca="1" si="58"/>
        <v/>
      </c>
      <c r="S21" s="296" t="str">
        <f t="shared" ca="1" si="58"/>
        <v/>
      </c>
      <c r="T21" s="295" t="str">
        <f t="shared" ca="1" si="58"/>
        <v/>
      </c>
      <c r="U21" s="295" t="str">
        <f t="shared" ca="1" si="58"/>
        <v/>
      </c>
      <c r="V21" s="1158"/>
      <c r="W21" s="1159"/>
      <c r="X21" s="445"/>
      <c r="Y21"/>
      <c r="AB21" s="299"/>
      <c r="AC21" s="358" t="str">
        <f>IF('Data Entry'!B27="","",'Data Entry'!B27)</f>
        <v/>
      </c>
      <c r="AD21" s="356" t="str">
        <f>IF('Data Entry'!A27="","",'Data Entry'!A27)</f>
        <v/>
      </c>
      <c r="AE21" s="363" t="str">
        <f>IF('Data Entry'!C27="","",'Data Entry'!C27)</f>
        <v/>
      </c>
      <c r="AF21" s="402" t="str">
        <f>IF('Data Entry'!E27="","",'Data Entry'!E27)</f>
        <v/>
      </c>
      <c r="AG21" s="300"/>
      <c r="AH21"/>
      <c r="AI21" s="312"/>
      <c r="AJ21" s="313" t="s">
        <v>483</v>
      </c>
      <c r="AK21" s="313" t="s">
        <v>13</v>
      </c>
      <c r="AL21" s="314" t="s">
        <v>11</v>
      </c>
      <c r="AM21" s="312"/>
      <c r="AN21" s="313" t="s">
        <v>483</v>
      </c>
      <c r="AO21" s="313" t="s">
        <v>13</v>
      </c>
      <c r="AP21" s="314" t="s">
        <v>11</v>
      </c>
      <c r="AQ21" s="312"/>
      <c r="AR21" s="313" t="s">
        <v>483</v>
      </c>
      <c r="AS21" s="313" t="s">
        <v>13</v>
      </c>
      <c r="AT21" s="314" t="s">
        <v>11</v>
      </c>
      <c r="AU21" s="312"/>
      <c r="AV21" s="313" t="s">
        <v>483</v>
      </c>
      <c r="AW21" s="313" t="s">
        <v>13</v>
      </c>
      <c r="AX21" s="314" t="s">
        <v>11</v>
      </c>
      <c r="AY21" s="312"/>
      <c r="AZ21" s="313" t="s">
        <v>483</v>
      </c>
      <c r="BA21" s="313" t="s">
        <v>13</v>
      </c>
      <c r="BB21" s="314" t="s">
        <v>11</v>
      </c>
      <c r="BC21" s="312"/>
      <c r="BD21" s="313" t="s">
        <v>483</v>
      </c>
      <c r="BE21" s="313" t="s">
        <v>13</v>
      </c>
      <c r="BF21" s="314" t="s">
        <v>11</v>
      </c>
      <c r="BG21" s="312"/>
      <c r="BH21" s="313" t="s">
        <v>483</v>
      </c>
      <c r="BI21" s="313" t="s">
        <v>13</v>
      </c>
      <c r="BJ21" s="314" t="s">
        <v>11</v>
      </c>
      <c r="BL21" s="412" t="str">
        <f ca="1">IF(OR(BM21="",BM21=0),"",MAX(BL$5:BL20)+1)</f>
        <v/>
      </c>
      <c r="BM21" s="316" t="str">
        <f ca="1">IFERROR(INDEX($AJ$6:$AJ$17, ROWS(BM$4:$BM19)), IFERROR(INDEX($AN$6:$AN$17, ROWS(BM$4:$BM19)-ROWS($AJ$6:$AJ$17)), IFERROR(INDEX($AR$6:$AR$17, ROWS(BM$4:$BM19)-ROWS($AJ$6:$AJ$17)-ROWS($AN$6:$AN$17)),IFERROR(INDEX($AV$6:$AV$17, ROWS(BM$4:$BM19)-ROWS($AJ$6:$AJ$17)-ROWS($AN$6:$AN$17)-ROWS($AR$6:$AR$17)),IFERROR(INDEX($AZ$6:$AZ$17, ROWS(BM$4:$BM19)-ROWS($AJ$6:$AJ$17)-ROWS($AN$6:$AN$17)-ROWS($AR$6:$AR$17)-ROWS($AV$6:$AV$17)),IFERROR(INDEX($BD$6:$BD$17, ROWS(BM$4:$BM19)-ROWS($AJ$6:$AJ$17)-ROWS($AN$6:$AN$17)-ROWS($AR$6:$AR$17)-ROWS($AV$6:$AV$17)-ROWS($AZ$6:$AZ$17)),IFERROR(INDEX($BH$6:$BH$17, ROWS(BM$4:$BM19)-ROWS($AJ$6:$AJ$17)-ROWS($AN$6:$AN$17)-ROWS($AR$6:$AR$17)-ROWS($AV$6:$AV$17)-ROWS($AZ$6:$AZ$17)-ROWS($BD$6:$BD$17)), "")))))))</f>
        <v/>
      </c>
      <c r="BN21" s="316" t="str">
        <f t="shared" ca="1" si="30"/>
        <v/>
      </c>
      <c r="BO21" s="316" t="str">
        <f ca="1">IF(OR(BP21="",BP21=0),"",MAX(BO$5:BO20)+1)</f>
        <v/>
      </c>
      <c r="BP21" s="316" t="str">
        <f ca="1">IFERROR(INDEX($AK$6:$AK$17, ROWS($BP$4:BP19)), IFERROR(INDEX($AO$6:$AO$17, ROWS($BP$4:BP19)-ROWS($AK$6:$AK$17)), IFERROR(INDEX($AS$6:$AS$17, ROWS($BP$4:BP19)-ROWS($AK$6:$AK$17)-ROWS($AO$6:$AO$17)),IFERROR(INDEX($AW$6:$AW$17, ROWS($BP$4:BP19)-ROWS($AK$6:$AK$17)-ROWS($AO$6:$AO$17)-ROWS($AS$6:$AS$17)),IFERROR(INDEX($BA$6:$BA$17, ROWS($BP$4:BP19)-ROWS($AK$6:$AK$17)-ROWS($AO$6:$AO$17)-ROWS($AS$6:$AS$17)-ROWS($AW$6:$AW$17)),IFERROR(INDEX($BE$6:$BE$17, ROWS($BP$4:BP19)-ROWS($AK$6:$AK$17)-ROWS($AO$6:$AO$17)-ROWS($AS$6:$AS$17)-ROWS($AW$6:$AW$17)-ROWS($BA$6:$BA$17)),IFERROR(INDEX($BI$6:$BI$17, ROWS($BP$4:BP19)-ROWS($AK$6:$AK$17)-ROWS($AO$6:$AO$17)-ROWS($AS$6:$AS$17)-ROWS($AW$6:$AW$17)-ROWS($BA$6:$BA$17)-ROWS($BE$6:$BE$17)), "")))))))</f>
        <v/>
      </c>
      <c r="BQ21" s="316" t="str">
        <f t="shared" ca="1" si="31"/>
        <v/>
      </c>
      <c r="BR21" s="413" t="str">
        <f t="shared" ca="1" si="32"/>
        <v/>
      </c>
      <c r="BS21" s="412">
        <f ca="1">IF(OR(BT21="",BT21=0),"",MAX(BS$5:BS20)+1)</f>
        <v>5</v>
      </c>
      <c r="BT21" s="316" t="str">
        <f ca="1">IFERROR(INDEX($AJ$22:$AJ$33, ROWS($BT$4:BT19)), IFERROR(INDEX($AN$22:$AN$33, ROWS($BT$4:BT19)-ROWS($AJ$22:$AJ$33)), IFERROR(INDEX($AR$22:$AR$33, ROWS($BT$4:BT19)-ROWS($AJ$22:$AJ$33)-ROWS($AN$22:$AN$33)),IFERROR(INDEX($AV$22:$AV$33, ROWS($BT$4:BT19)-ROWS($AJ$22:$AJ$33)-ROWS($AN$22:$AN$33)-ROWS($AR$22:$AR$33)),IFERROR(INDEX($AZ$22:$AZ$33, ROWS($BT$4:BT19)-ROWS($AJ$22:$AJ$33)-ROWS($AN$22:$AN$33)-ROWS($AR$22:$AR$33)-ROWS($AV$22:$AV$33)),IFERROR(INDEX($BD$22:$BD$33, ROWS($BT$4:BT19)-ROWS($AJ$22:$AJ$33)-ROWS($AN$22:$AN$33)-ROWS($AR$22:$AR$33)-ROWS($AV$22:$AV$33)-ROWS($AZ$22:$AZ$33)),IFERROR(INDEX($BH$22:$BH$33, ROWS($BT$4:BT19)-ROWS($AJ$22:$AJ$33)-ROWS($AN$22:$AN$33)-ROWS($AR$22:$AR$33)-ROWS($AV$22:$AV$33)-ROWS($AZ$22:$AZ$33)-ROWS($BD$22:$BD$33)), "")))))))</f>
        <v>Pet Care</v>
      </c>
      <c r="BU21" s="316" t="str">
        <f t="shared" ca="1" si="33"/>
        <v/>
      </c>
      <c r="BV21" s="316">
        <f ca="1">IF(OR(BW21="",BW21=0),"",MAX(BV$5:BV20)+1)</f>
        <v>5</v>
      </c>
      <c r="BW21" s="316">
        <f ca="1">IFERROR(INDEX($AK$22:$AK$33, ROWS($BW$4:BW19)), IFERROR(INDEX($AO$22:$AO$33, ROWS($BW$4:BW19)-ROWS($AK$22:$AK$33)), IFERROR(INDEX($AS$22:$AS$33, ROWS($BW$4:BW19)-ROWS($AK$22:$AK$33)-ROWS($AO$22:$AO$33)),IFERROR(INDEX($AW$22:$AW$33, ROWS($BW$4:BW19)-ROWS($AK$22:$AK$33)-ROWS($AO$22:$AO$33)-ROWS($AS$22:$AS$33)),IFERROR(INDEX($BA$22:$BA$33, ROWS($BW$4:BW19)-ROWS($AK$22:$AK$33)-ROWS($AO$22:$AO$33)-ROWS($AS$22:$AS$33)-ROWS($AW$22:$AW$33)),IFERROR(INDEX($BE$22:$BE$33, ROWS($BW$4:BW19)-ROWS($AK$22:$AK$33)-ROWS($AO$22:$AO$33)-ROWS($AS$22:$AS$33)-ROWS($AW$22:$AW$33)-ROWS($BA$22:$BA$33)),IFERROR(INDEX($BI$22:$BI$33, ROWS($BW$4:BW19)-ROWS($AK$22:$AK$33)-ROWS($AO$22:$AO$33)-ROWS($AS$22:$AS$33)-ROWS($AW$22:$AW$33)-ROWS($BA$22:$BA$33)-ROWS($BE$22:$BE$33)), "")))))))</f>
        <v>80</v>
      </c>
      <c r="BX21" s="316" t="str">
        <f t="shared" ca="1" si="34"/>
        <v/>
      </c>
      <c r="BY21" s="413" t="str">
        <f t="shared" ca="1" si="35"/>
        <v/>
      </c>
      <c r="BZ21" s="412" t="str">
        <f ca="1">IF(OR(CA21="",CA21=0),"",MAX(BZ$5:BZ20)+1)</f>
        <v/>
      </c>
      <c r="CA21" s="316" t="str">
        <f ca="1">IFERROR(INDEX($AJ$38:$AJ$49, ROWS($CA$4:CA19)), IFERROR(INDEX($AN$38:$AN$49, ROWS($CA$4:CA19)-ROWS($AJ$38:$AJ$49)), IFERROR(INDEX($AR$38:$AR$49, ROWS($CA$4:CA19)-ROWS($AJ$38:$AJ$49)-ROWS($AN$38:$AN$49)),IFERROR(INDEX($AV$38:$AV$49, ROWS($CA$4:CA19)-ROWS($AJ$38:$AJ$49)-ROWS($AN$38:$AN$49)-ROWS($AR$38:$AR$49)),IFERROR(INDEX($AZ$38:$AZ$49, ROWS($CA$4:CA19)-ROWS($AJ$38:$AJ$49)-ROWS($AN$38:$AN$49)-ROWS($AR$38:$AR$49)-ROWS($AV$38:$AV$49)),IFERROR(INDEX($BD$38:$BD$49, ROWS($CA$4:CA19)-ROWS($AJ$38:$AJ$49)-ROWS($AN$38:$AN$49)-ROWS($AR$38:$AR$49)-ROWS($AV$38:$AV$49)-ROWS($AZ$38:$AZ$49)),IFERROR(INDEX($BH$38:$BH$49, ROWS($CA$4:CA19)-ROWS($AJ$38:$AJ$49)-ROWS($AN$38:$AN$49)-ROWS($AR$38:$AR$49)-ROWS($AV$38:$AV$49)-ROWS($AZ$38:$AZ$49)-ROWS($BD$38:$BD$49)), "")))))))</f>
        <v/>
      </c>
      <c r="CB21" s="316" t="str">
        <f t="shared" ca="1" si="36"/>
        <v/>
      </c>
      <c r="CC21" s="316" t="str">
        <f ca="1">IF(OR(CD21="",CD21=0),"",MAX(CC$5:CC20)+1)</f>
        <v/>
      </c>
      <c r="CD21" s="316" t="str">
        <f ca="1">IFERROR(INDEX($AK$38:$AK$49, ROWS($CD$4:CD19)), IFERROR(INDEX($AO$38:$AO$49, ROWS($CD$4:CD19)-ROWS($AK$38:$AK$49)), IFERROR(INDEX($AS$38:$AS$49, ROWS($CD$4:CD19)-ROWS($AK$38:$AK$49)-ROWS($AO$38:$AO$49)),IFERROR(INDEX($AW$38:$AW$49, ROWS($CD$4:CD19)-ROWS($AK$38:$AK$49)-ROWS($AO$38:$AO$49)-ROWS($AS$38:$AS$49)),IFERROR(INDEX($BA$38:$BA$49, ROWS($CD$4:CD19)-ROWS($AK$38:$AK$49)-ROWS($AO$38:$AO$49)-ROWS($AS$38:$AS$49)-ROWS($AW$38:$AW$49)),IFERROR(INDEX($BE$38:$BE$49, ROWS($CD$4:CD19)-ROWS($AK$38:$AK$49)-ROWS($AO$38:$AO$49)-ROWS($AS$38:$AS$49)-ROWS($AW$38:$AW$49)-ROWS($BA$38:$BA$49)),IFERROR(INDEX($BI$38:$BI$49, ROWS($CD$4:CD19)-ROWS($AK$38:$AK$49)-ROWS($AO$38:$AO$49)-ROWS($AS$38:$AS$49)-ROWS($AW$38:$AW$49)-ROWS($BA$38:$BA$49)-ROWS($BE$38:$BE$49)), "")))))))</f>
        <v/>
      </c>
      <c r="CE21" s="316" t="str">
        <f t="shared" ca="1" si="37"/>
        <v/>
      </c>
      <c r="CF21" s="413" t="str">
        <f t="shared" ca="1" si="38"/>
        <v/>
      </c>
      <c r="CG21" s="412" t="str">
        <f ca="1">IF(OR(CH21="",CH21=0),"",MAX(CG$5:CG20)+1)</f>
        <v/>
      </c>
      <c r="CH21" s="316" t="str">
        <f ca="1">IFERROR(INDEX($AJ$54:$AJ$65, ROWS($CH$4:CH19)), IFERROR(INDEX($AN$54:$AN$65, ROWS($CH$4:CH19)-ROWS($AJ$54:$AJ$65)), IFERROR(INDEX($AR$54:$AR$65, ROWS($CH$4:CH19)-ROWS($AJ$54:$AJ$65)-ROWS($AN$54:$AN$65)),IFERROR(INDEX($AV$54:$AV$65, ROWS($CH$4:CH19)-ROWS($AJ$54:$AJ$65)-ROWS($AN$54:$AN$65)-ROWS($AR$54:$AR$65)),IFERROR(INDEX($AZ$54:$AZ$65, ROWS($CH$4:CH19)-ROWS($AJ$54:$AJ$65)-ROWS($AN$54:$AN$65)-ROWS($AR$54:$AR$65)-ROWS($AV$54:$AV$65)),IFERROR(INDEX($BD$54:$BD$65, ROWS($CH$4:CH19)-ROWS($AJ$54:$AJ$65)-ROWS($AN$54:$AN$65)-ROWS($AR$54:$AR$65)-ROWS($AV$54:$AV$65)-ROWS($AZ$54:$AZ$65)),IFERROR(INDEX($BH$54:$BH$65, ROWS($CH$4:CH19)-ROWS($AJ$54:$AJ$65)-ROWS($AN$54:$AN$65)-ROWS($AR$54:$AR$65)-ROWS($AV$54:$AV$65)-ROWS($AZ$54:$AZ$65)-ROWS($BD$54:$BD$65)), "")))))))</f>
        <v/>
      </c>
      <c r="CI21" s="316" t="str">
        <f t="shared" ca="1" si="39"/>
        <v/>
      </c>
      <c r="CJ21" s="316" t="str">
        <f ca="1">IF(OR(CK21="",CK21=0),"",MAX(CJ$5:CJ20)+1)</f>
        <v/>
      </c>
      <c r="CK21" s="316" t="str">
        <f ca="1">IFERROR(INDEX($AK$54:$AK$65, ROWS($CK$4:CK19)), IFERROR(INDEX($AO$54:$AO$65, ROWS($CK$4:CK19)-ROWS($AK$54:$AK$65)), IFERROR(INDEX($AS$54:$AS$65, ROWS($CK$4:CK19)-ROWS($AK$54:$AK$65)-ROWS($AO$54:$AO$65)),IFERROR(INDEX($AW$54:$AW$65, ROWS($CK$4:CK19)-ROWS($AK$54:$AK$65)-ROWS($AO$54:$AO$65)-ROWS($AS$54:$AS$65)),IFERROR(INDEX($BA$54:$BA$65, ROWS($CK$4:CK19)-ROWS($AK$54:$AK$65)-ROWS($AO$54:$AO$65)-ROWS($AS$54:$AS$65)-ROWS($AW$54:$AW$65)),IFERROR(INDEX($BE$54:$BE$65, ROWS($CK$4:CK19)-ROWS($AK$54:$AK$65)-ROWS($AO$54:$AO$65)-ROWS($AS$54:$AS$65)-ROWS($AW$54:$AW$65)-ROWS($BA$54:$BA$65)),IFERROR(INDEX($BI$54:$BI$65, ROWS($CK$4:CK19)-ROWS($AK$54:$AK$65)-ROWS($AO$54:$AO$65)-ROWS($AS$54:$AS$65)-ROWS($AW$54:$AW$65)-ROWS($BA$54:$BA$65)-ROWS($BE$54:$BE$65)), "")))))))</f>
        <v/>
      </c>
      <c r="CL21" s="316" t="str">
        <f t="shared" ca="1" si="40"/>
        <v/>
      </c>
      <c r="CM21" s="413" t="str">
        <f t="shared" ca="1" si="41"/>
        <v/>
      </c>
      <c r="CN21" s="412" t="str">
        <f ca="1">IF(OR(CO21="",CO21=0),"",MAX(CN$5:CN20)+1)</f>
        <v/>
      </c>
      <c r="CO21" s="316" t="str">
        <f ca="1">IFERROR(INDEX($AJ$70:$AJ$81, ROWS($CO$4:CO19)), IFERROR(INDEX($AN$70:$AN$81, ROWS($CO$4:CO19)-ROWS($AJ$70:$AJ$81)), IFERROR(INDEX($AR$70:$AR$81, ROWS($CO$4:CO19)-ROWS($AJ$70:$AJ$81)-ROWS($AN$70:$AN$81)),IFERROR(INDEX($AV$70:$AV$81, ROWS($CO$4:CO19)-ROWS($AJ$70:$AJ$81)-ROWS($AN$70:$AN$81)-ROWS($AR$70:$AR$81)),IFERROR(INDEX($AZ$70:$AZ$81, ROWS($CO$4:CO19)-ROWS($AJ$70:$AJ$81)-ROWS($AN$70:$AN$81)-ROWS($AR$70:$AR$81)-ROWS($AV$70:$AV$81)),IFERROR(INDEX($BD$70:$BD$81, ROWS($CO$4:CO19)-ROWS($AJ$70:$AJ$81)-ROWS($AN$70:$AN$81)-ROWS($AR$70:$AR$81)-ROWS($AV$70:$AV$81)-ROWS($AZ$70:$AZ$81)),IFERROR(INDEX($BH$70:$BH$81, ROWS($CO$4:CO19)-ROWS($AJ$70:$AJ$81)-ROWS($AN$70:$AN$81)-ROWS($AR$70:$AR$81)-ROWS($AV$70:$AV$81)-ROWS($AZ$70:$AZ$81)-ROWS($BD$70:$BD$81)), "")))))))</f>
        <v/>
      </c>
      <c r="CP21" s="316" t="str">
        <f t="shared" ca="1" si="42"/>
        <v/>
      </c>
      <c r="CQ21" s="316" t="str">
        <f ca="1">IF(OR(CR21="",CR21=0),"",MAX(CQ$5:CQ20)+1)</f>
        <v/>
      </c>
      <c r="CR21" s="316" t="str">
        <f ca="1">IFERROR(INDEX($AK$70:$AK$81, ROWS($CR$4:CR19)), IFERROR(INDEX($AO$70:$AO$81, ROWS($CR$4:CR19)-ROWS($AK$70:$AK$81)), IFERROR(INDEX($AS$70:$AS$81, ROWS($CR$4:CR19)-ROWS($AK$70:$AK$81)-ROWS($AO$70:$AO$81)),IFERROR(INDEX($AW$70:$AW$81, ROWS($CR$4:CR19)-ROWS($AK$70:$AK$81)-ROWS($AO$70:$AO$81)-ROWS($AS$70:$AS$81)),IFERROR(INDEX($BA$70:$BA$81, ROWS($CR$4:CR19)-ROWS($AK$70:$AK$81)-ROWS($AO$70:$AO$81)-ROWS($AS$70:$AS$81)-ROWS($AW$70:$AW$81)),IFERROR(INDEX($BE$70:$BE$81, ROWS($CR$4:CR19)-ROWS($AK$70:$AK$81)-ROWS($AO$70:$AO$81)-ROWS($AS$70:$AS$81)-ROWS($AW$70:$AW$81)-ROWS($BA$70:$BA$81)),IFERROR(INDEX($BI$70:$BI$81, ROWS($CR$4:CR19)-ROWS($AK$70:$AK$81)-ROWS($AO$70:$AO$81)-ROWS($AS$70:$AS$81)-ROWS($AW$70:$AW$81)-ROWS($BA$70:$BA$81)-ROWS($BE$70:$BE$81)), "")))))))</f>
        <v/>
      </c>
      <c r="CS21" s="316" t="str">
        <f t="shared" ca="1" si="43"/>
        <v/>
      </c>
      <c r="CT21" s="413" t="str">
        <f t="shared" ca="1" si="44"/>
        <v/>
      </c>
      <c r="CU21" s="412" t="str">
        <f>IF(OR(CV21="",CV21=0),"",MAX(CU$5:CU20)+1)</f>
        <v/>
      </c>
      <c r="CV21" s="316">
        <f>IFERROR(INDEX($AJ$86:$AJ$97, ROWS($CV$4:CV19)), IFERROR(INDEX($AN$86:$AN$97, ROWS($CV$4:CV19)-ROWS($AJ$86:$AJ$97)), ""))</f>
        <v>0</v>
      </c>
      <c r="CW21" s="316" t="str">
        <f t="shared" si="45"/>
        <v/>
      </c>
      <c r="CX21" s="316" t="str">
        <f>IF(OR(CY21="",CY21=0),"",MAX(CX$5:CX20)+1)</f>
        <v/>
      </c>
      <c r="CY21" s="316">
        <f>IFERROR(INDEX($AK$86:$AK$97, ROWS($CY$4:CY19)), IFERROR(INDEX($AO$86:$AO$97, ROWS($CY$4:CY19)-ROWS($AK$86:$AK$97)), ""))</f>
        <v>0</v>
      </c>
      <c r="CZ21" s="316" t="str">
        <f t="shared" si="46"/>
        <v/>
      </c>
      <c r="DA21" s="413" t="str">
        <f t="shared" si="47"/>
        <v/>
      </c>
      <c r="DC21" s="438" t="str">
        <f ca="1">IF(OR(DD21="",DD21=0),"",MAX(DC$5:DC20)+1)</f>
        <v/>
      </c>
      <c r="DD21" s="434" t="str">
        <f t="shared" ca="1" si="48"/>
        <v/>
      </c>
      <c r="DE21" s="413" t="str">
        <f t="shared" ca="1" si="49"/>
        <v/>
      </c>
      <c r="DF21" s="431" t="str">
        <f ca="1">IF(OR(DG21="",DG21=0),"",MAX(DF$5:DF20)+1)</f>
        <v/>
      </c>
      <c r="DG21" s="412" t="str">
        <f t="shared" ca="1" si="50"/>
        <v/>
      </c>
      <c r="DH21" s="413" t="str">
        <f t="shared" ca="1" si="51"/>
        <v/>
      </c>
      <c r="DI21" s="412" t="str">
        <f t="shared" ca="1" si="52"/>
        <v/>
      </c>
      <c r="DJ21" s="413" t="str">
        <f t="shared" ca="1" si="53"/>
        <v/>
      </c>
      <c r="DK21" s="412" t="str">
        <f t="shared" ca="1" si="54"/>
        <v/>
      </c>
      <c r="DL21" s="413" t="str">
        <f t="shared" ca="1" si="55"/>
        <v/>
      </c>
    </row>
    <row r="22" spans="1:123" s="292" customFormat="1" ht="15" customHeight="1" x14ac:dyDescent="0.3">
      <c r="A22" s="1173" t="s">
        <v>478</v>
      </c>
      <c r="B22" s="1174"/>
      <c r="C22" s="1173" t="s">
        <v>478</v>
      </c>
      <c r="D22" s="1174"/>
      <c r="E22" s="1173" t="s">
        <v>478</v>
      </c>
      <c r="F22" s="1174"/>
      <c r="G22" s="1173" t="s">
        <v>478</v>
      </c>
      <c r="H22" s="1174"/>
      <c r="I22" s="1173" t="s">
        <v>478</v>
      </c>
      <c r="J22" s="1174"/>
      <c r="K22" s="1173" t="s">
        <v>478</v>
      </c>
      <c r="L22" s="1174"/>
      <c r="M22" s="1173" t="s">
        <v>478</v>
      </c>
      <c r="N22" s="1174"/>
      <c r="P22" s="297" t="str">
        <f t="shared" ca="1" si="59"/>
        <v/>
      </c>
      <c r="Q22" s="297" t="str">
        <f t="shared" ca="1" si="58"/>
        <v/>
      </c>
      <c r="R22" s="297" t="str">
        <f t="shared" ca="1" si="58"/>
        <v/>
      </c>
      <c r="S22" s="298" t="str">
        <f t="shared" ca="1" si="58"/>
        <v/>
      </c>
      <c r="T22" s="297" t="str">
        <f t="shared" ca="1" si="58"/>
        <v/>
      </c>
      <c r="U22" s="297" t="str">
        <f t="shared" ca="1" si="58"/>
        <v/>
      </c>
      <c r="V22" s="1160" t="s">
        <v>503</v>
      </c>
      <c r="W22" s="1161"/>
      <c r="X22" s="424">
        <f ca="1">IF(OR(X20=""),0,SUM(X19+X20-X18))</f>
        <v>4665.6200000000008</v>
      </c>
      <c r="Y22"/>
      <c r="AB22" s="299"/>
      <c r="AC22" s="358" t="str">
        <f>IF('Data Entry'!B28="","",'Data Entry'!B28)</f>
        <v/>
      </c>
      <c r="AD22" s="356" t="str">
        <f>IF('Data Entry'!A28="","",'Data Entry'!A28)</f>
        <v/>
      </c>
      <c r="AE22" s="363" t="str">
        <f>IF('Data Entry'!C28="","",'Data Entry'!C28)</f>
        <v/>
      </c>
      <c r="AF22" s="402" t="str">
        <f>IF('Data Entry'!E28="","",'Data Entry'!E28)</f>
        <v/>
      </c>
      <c r="AG22" s="300"/>
      <c r="AH22"/>
      <c r="AI22" s="304">
        <f ca="1">IFERROR(MATCH($AI$20,OFFSET($AC$1,AI21,,1000),0)+AI21,"")</f>
        <v>132</v>
      </c>
      <c r="AJ22" s="305" t="str">
        <f t="shared" ref="AJ22:AJ33" ca="1" si="60">IFERROR(INDEX(AD:AD,AI22),"")</f>
        <v>Groceries</v>
      </c>
      <c r="AK22" s="306">
        <f t="shared" ref="AK22:AK33" ca="1" si="61">IFERROR(INDEX(AE:AE,AI22),"")</f>
        <v>125</v>
      </c>
      <c r="AL22" s="307" t="str">
        <f t="shared" ref="AL22:AL33" ca="1" si="62">IFERROR(INDEX(AF:AF,AI22),"")</f>
        <v>Liquid Bills</v>
      </c>
      <c r="AM22" s="304">
        <f ca="1">IFERROR(MATCH($AM$20,OFFSET($AC$1,AM21,,1000),0)+AM21,"")</f>
        <v>10</v>
      </c>
      <c r="AN22" s="305" t="str">
        <f t="shared" ref="AN22:AN33" ca="1" si="63">IFERROR(INDEX(AD:AD,AM22),"")</f>
        <v>Internet</v>
      </c>
      <c r="AO22" s="306">
        <f t="shared" ref="AO22:AO33" ca="1" si="64">IFERROR(INDEX(AE:AE,AM22),"")</f>
        <v>100</v>
      </c>
      <c r="AP22" s="307" t="str">
        <f t="shared" ref="AP22:AP33" ca="1" si="65">IFERROR(INDEX(AF:AF,AM22),"")</f>
        <v>Monthly</v>
      </c>
      <c r="AQ22" s="304">
        <f ca="1">IFERROR(MATCH($AQ$20,OFFSET($AC$1,AQ21,,1000),0)+AQ21,"")</f>
        <v>8</v>
      </c>
      <c r="AR22" s="305" t="str">
        <f t="shared" ref="AR22:AR33" ca="1" si="66">IFERROR(INDEX(AD:AD,AQ22),"")</f>
        <v>Life Insurance</v>
      </c>
      <c r="AS22" s="306">
        <f t="shared" ref="AS22:AS33" ca="1" si="67">IFERROR(INDEX(AE:AE,AQ22),"")</f>
        <v>70</v>
      </c>
      <c r="AT22" s="307" t="str">
        <f t="shared" ref="AT22:AT33" ca="1" si="68">IFERROR(INDEX(AF:AF,AQ22),"")</f>
        <v>Monthly</v>
      </c>
      <c r="AU22" s="304">
        <f ca="1">IFERROR(MATCH($AU$20,OFFSET($AC$1,AU21,,1000),0)+AU21,"")</f>
        <v>69</v>
      </c>
      <c r="AV22" s="305" t="str">
        <f t="shared" ref="AV22:AV33" ca="1" si="69">IFERROR(INDEX(AD:AD,AU22),"")</f>
        <v>Paycheck 3</v>
      </c>
      <c r="AW22" s="306">
        <f t="shared" ref="AW22:AW33" ca="1" si="70">IFERROR(INDEX(AE:AE,AU22),"")</f>
        <v>700</v>
      </c>
      <c r="AX22" s="307" t="str">
        <f t="shared" ref="AX22:AX33" ca="1" si="71">IFERROR(INDEX(AF:AF,AU22),"")</f>
        <v>Income</v>
      </c>
      <c r="AY22" s="304" t="str">
        <f ca="1">IFERROR(MATCH($AY$20,OFFSET($AC$1,AY21,,1000),0)+AY21,"")</f>
        <v/>
      </c>
      <c r="AZ22" s="305" t="str">
        <f t="shared" ref="AZ22:AZ33" ca="1" si="72">IFERROR(INDEX(AD:AD,AY22),"")</f>
        <v/>
      </c>
      <c r="BA22" s="306" t="str">
        <f t="shared" ref="BA22:BA33" ca="1" si="73">IFERROR(INDEX(AE:AE,AY22),"")</f>
        <v/>
      </c>
      <c r="BB22" s="307" t="str">
        <f t="shared" ref="BB22:BB33" ca="1" si="74">IFERROR(INDEX(AF:AF,AY22),"")</f>
        <v/>
      </c>
      <c r="BC22" s="304">
        <f ca="1">IFERROR(MATCH($BC$20,OFFSET($AC$1,BC21,,1000),0)+BC21,"")</f>
        <v>61</v>
      </c>
      <c r="BD22" s="305" t="str">
        <f t="shared" ref="BD22:BD33" ca="1" si="75">IFERROR(INDEX(AD:AD,BC22),"")</f>
        <v>Paycheck 1</v>
      </c>
      <c r="BE22" s="306">
        <f t="shared" ref="BE22:BE33" ca="1" si="76">IFERROR(INDEX(AE:AE,BC22),"")</f>
        <v>850</v>
      </c>
      <c r="BF22" s="307" t="str">
        <f t="shared" ref="BF22:BF33" ca="1" si="77">IFERROR(INDEX(AF:AF,BC22),"")</f>
        <v>Income</v>
      </c>
      <c r="BG22" s="304">
        <f ca="1">IFERROR(MATCH($BG$20,OFFSET($AC$1,BG21,,1000),0)+BG21,"")</f>
        <v>128</v>
      </c>
      <c r="BH22" s="305" t="str">
        <f t="shared" ref="BH22:BH33" ca="1" si="78">IFERROR(INDEX(AD:AD,BG22),"")</f>
        <v>Car 1 Gas</v>
      </c>
      <c r="BI22" s="306">
        <f t="shared" ref="BI22:BI33" ca="1" si="79">IFERROR(INDEX(AE:AE,BG22),"")</f>
        <v>50</v>
      </c>
      <c r="BJ22" s="307" t="str">
        <f t="shared" ref="BJ22:BJ33" ca="1" si="80">IFERROR(INDEX(AF:AF,BG22),"")</f>
        <v>Liquid Bills</v>
      </c>
      <c r="BL22" s="412" t="str">
        <f ca="1">IF(OR(BM22="",BM22=0),"",MAX(BL$5:BL21)+1)</f>
        <v/>
      </c>
      <c r="BM22" s="316" t="str">
        <f ca="1">IFERROR(INDEX($AJ$6:$AJ$17, ROWS(BM$4:$BM20)), IFERROR(INDEX($AN$6:$AN$17, ROWS(BM$4:$BM20)-ROWS($AJ$6:$AJ$17)), IFERROR(INDEX($AR$6:$AR$17, ROWS(BM$4:$BM20)-ROWS($AJ$6:$AJ$17)-ROWS($AN$6:$AN$17)),IFERROR(INDEX($AV$6:$AV$17, ROWS(BM$4:$BM20)-ROWS($AJ$6:$AJ$17)-ROWS($AN$6:$AN$17)-ROWS($AR$6:$AR$17)),IFERROR(INDEX($AZ$6:$AZ$17, ROWS(BM$4:$BM20)-ROWS($AJ$6:$AJ$17)-ROWS($AN$6:$AN$17)-ROWS($AR$6:$AR$17)-ROWS($AV$6:$AV$17)),IFERROR(INDEX($BD$6:$BD$17, ROWS(BM$4:$BM20)-ROWS($AJ$6:$AJ$17)-ROWS($AN$6:$AN$17)-ROWS($AR$6:$AR$17)-ROWS($AV$6:$AV$17)-ROWS($AZ$6:$AZ$17)),IFERROR(INDEX($BH$6:$BH$17, ROWS(BM$4:$BM20)-ROWS($AJ$6:$AJ$17)-ROWS($AN$6:$AN$17)-ROWS($AR$6:$AR$17)-ROWS($AV$6:$AV$17)-ROWS($AZ$6:$AZ$17)-ROWS($BD$6:$BD$17)), "")))))))</f>
        <v/>
      </c>
      <c r="BN22" s="316" t="str">
        <f t="shared" ca="1" si="30"/>
        <v/>
      </c>
      <c r="BO22" s="316" t="str">
        <f ca="1">IF(OR(BP22="",BP22=0),"",MAX(BO$5:BO21)+1)</f>
        <v/>
      </c>
      <c r="BP22" s="316" t="str">
        <f ca="1">IFERROR(INDEX($AK$6:$AK$17, ROWS($BP$4:BP20)), IFERROR(INDEX($AO$6:$AO$17, ROWS($BP$4:BP20)-ROWS($AK$6:$AK$17)), IFERROR(INDEX($AS$6:$AS$17, ROWS($BP$4:BP20)-ROWS($AK$6:$AK$17)-ROWS($AO$6:$AO$17)),IFERROR(INDEX($AW$6:$AW$17, ROWS($BP$4:BP20)-ROWS($AK$6:$AK$17)-ROWS($AO$6:$AO$17)-ROWS($AS$6:$AS$17)),IFERROR(INDEX($BA$6:$BA$17, ROWS($BP$4:BP20)-ROWS($AK$6:$AK$17)-ROWS($AO$6:$AO$17)-ROWS($AS$6:$AS$17)-ROWS($AW$6:$AW$17)),IFERROR(INDEX($BE$6:$BE$17, ROWS($BP$4:BP20)-ROWS($AK$6:$AK$17)-ROWS($AO$6:$AO$17)-ROWS($AS$6:$AS$17)-ROWS($AW$6:$AW$17)-ROWS($BA$6:$BA$17)),IFERROR(INDEX($BI$6:$BI$17, ROWS($BP$4:BP20)-ROWS($AK$6:$AK$17)-ROWS($AO$6:$AO$17)-ROWS($AS$6:$AS$17)-ROWS($AW$6:$AW$17)-ROWS($BA$6:$BA$17)-ROWS($BE$6:$BE$17)), "")))))))</f>
        <v/>
      </c>
      <c r="BQ22" s="316" t="str">
        <f t="shared" ca="1" si="31"/>
        <v/>
      </c>
      <c r="BR22" s="413" t="str">
        <f t="shared" ca="1" si="32"/>
        <v/>
      </c>
      <c r="BS22" s="412">
        <f ca="1">IF(OR(BT22="",BT22=0),"",MAX(BS$5:BS21)+1)</f>
        <v>6</v>
      </c>
      <c r="BT22" s="316" t="str">
        <f ca="1">IFERROR(INDEX($AJ$22:$AJ$33, ROWS($BT$4:BT20)), IFERROR(INDEX($AN$22:$AN$33, ROWS($BT$4:BT20)-ROWS($AJ$22:$AJ$33)), IFERROR(INDEX($AR$22:$AR$33, ROWS($BT$4:BT20)-ROWS($AJ$22:$AJ$33)-ROWS($AN$22:$AN$33)),IFERROR(INDEX($AV$22:$AV$33, ROWS($BT$4:BT20)-ROWS($AJ$22:$AJ$33)-ROWS($AN$22:$AN$33)-ROWS($AR$22:$AR$33)),IFERROR(INDEX($AZ$22:$AZ$33, ROWS($BT$4:BT20)-ROWS($AJ$22:$AJ$33)-ROWS($AN$22:$AN$33)-ROWS($AR$22:$AR$33)-ROWS($AV$22:$AV$33)),IFERROR(INDEX($BD$22:$BD$33, ROWS($BT$4:BT20)-ROWS($AJ$22:$AJ$33)-ROWS($AN$22:$AN$33)-ROWS($AR$22:$AR$33)-ROWS($AV$22:$AV$33)-ROWS($AZ$22:$AZ$33)),IFERROR(INDEX($BH$22:$BH$33, ROWS($BT$4:BT20)-ROWS($AJ$22:$AJ$33)-ROWS($AN$22:$AN$33)-ROWS($AR$22:$AR$33)-ROWS($AV$22:$AV$33)-ROWS($AZ$22:$AZ$33)-ROWS($BD$22:$BD$33)), "")))))))</f>
        <v>Car 2 Gas</v>
      </c>
      <c r="BU22" s="316" t="str">
        <f t="shared" ca="1" si="33"/>
        <v/>
      </c>
      <c r="BV22" s="316">
        <f ca="1">IF(OR(BW22="",BW22=0),"",MAX(BV$5:BV21)+1)</f>
        <v>6</v>
      </c>
      <c r="BW22" s="316">
        <f ca="1">IFERROR(INDEX($AK$22:$AK$33, ROWS($BW$4:BW20)), IFERROR(INDEX($AO$22:$AO$33, ROWS($BW$4:BW20)-ROWS($AK$22:$AK$33)), IFERROR(INDEX($AS$22:$AS$33, ROWS($BW$4:BW20)-ROWS($AK$22:$AK$33)-ROWS($AO$22:$AO$33)),IFERROR(INDEX($AW$22:$AW$33, ROWS($BW$4:BW20)-ROWS($AK$22:$AK$33)-ROWS($AO$22:$AO$33)-ROWS($AS$22:$AS$33)),IFERROR(INDEX($BA$22:$BA$33, ROWS($BW$4:BW20)-ROWS($AK$22:$AK$33)-ROWS($AO$22:$AO$33)-ROWS($AS$22:$AS$33)-ROWS($AW$22:$AW$33)),IFERROR(INDEX($BE$22:$BE$33, ROWS($BW$4:BW20)-ROWS($AK$22:$AK$33)-ROWS($AO$22:$AO$33)-ROWS($AS$22:$AS$33)-ROWS($AW$22:$AW$33)-ROWS($BA$22:$BA$33)),IFERROR(INDEX($BI$22:$BI$33, ROWS($BW$4:BW20)-ROWS($AK$22:$AK$33)-ROWS($AO$22:$AO$33)-ROWS($AS$22:$AS$33)-ROWS($AW$22:$AW$33)-ROWS($BA$22:$BA$33)-ROWS($BE$22:$BE$33)), "")))))))</f>
        <v>80</v>
      </c>
      <c r="BX22" s="316" t="str">
        <f t="shared" ca="1" si="34"/>
        <v/>
      </c>
      <c r="BY22" s="413" t="str">
        <f t="shared" ca="1" si="35"/>
        <v/>
      </c>
      <c r="BZ22" s="412" t="str">
        <f ca="1">IF(OR(CA22="",CA22=0),"",MAX(BZ$5:BZ21)+1)</f>
        <v/>
      </c>
      <c r="CA22" s="316" t="str">
        <f ca="1">IFERROR(INDEX($AJ$38:$AJ$49, ROWS($CA$4:CA20)), IFERROR(INDEX($AN$38:$AN$49, ROWS($CA$4:CA20)-ROWS($AJ$38:$AJ$49)), IFERROR(INDEX($AR$38:$AR$49, ROWS($CA$4:CA20)-ROWS($AJ$38:$AJ$49)-ROWS($AN$38:$AN$49)),IFERROR(INDEX($AV$38:$AV$49, ROWS($CA$4:CA20)-ROWS($AJ$38:$AJ$49)-ROWS($AN$38:$AN$49)-ROWS($AR$38:$AR$49)),IFERROR(INDEX($AZ$38:$AZ$49, ROWS($CA$4:CA20)-ROWS($AJ$38:$AJ$49)-ROWS($AN$38:$AN$49)-ROWS($AR$38:$AR$49)-ROWS($AV$38:$AV$49)),IFERROR(INDEX($BD$38:$BD$49, ROWS($CA$4:CA20)-ROWS($AJ$38:$AJ$49)-ROWS($AN$38:$AN$49)-ROWS($AR$38:$AR$49)-ROWS($AV$38:$AV$49)-ROWS($AZ$38:$AZ$49)),IFERROR(INDEX($BH$38:$BH$49, ROWS($CA$4:CA20)-ROWS($AJ$38:$AJ$49)-ROWS($AN$38:$AN$49)-ROWS($AR$38:$AR$49)-ROWS($AV$38:$AV$49)-ROWS($AZ$38:$AZ$49)-ROWS($BD$38:$BD$49)), "")))))))</f>
        <v/>
      </c>
      <c r="CB22" s="316" t="str">
        <f t="shared" ca="1" si="36"/>
        <v/>
      </c>
      <c r="CC22" s="316" t="str">
        <f ca="1">IF(OR(CD22="",CD22=0),"",MAX(CC$5:CC21)+1)</f>
        <v/>
      </c>
      <c r="CD22" s="316" t="str">
        <f ca="1">IFERROR(INDEX($AK$38:$AK$49, ROWS($CD$4:CD20)), IFERROR(INDEX($AO$38:$AO$49, ROWS($CD$4:CD20)-ROWS($AK$38:$AK$49)), IFERROR(INDEX($AS$38:$AS$49, ROWS($CD$4:CD20)-ROWS($AK$38:$AK$49)-ROWS($AO$38:$AO$49)),IFERROR(INDEX($AW$38:$AW$49, ROWS($CD$4:CD20)-ROWS($AK$38:$AK$49)-ROWS($AO$38:$AO$49)-ROWS($AS$38:$AS$49)),IFERROR(INDEX($BA$38:$BA$49, ROWS($CD$4:CD20)-ROWS($AK$38:$AK$49)-ROWS($AO$38:$AO$49)-ROWS($AS$38:$AS$49)-ROWS($AW$38:$AW$49)),IFERROR(INDEX($BE$38:$BE$49, ROWS($CD$4:CD20)-ROWS($AK$38:$AK$49)-ROWS($AO$38:$AO$49)-ROWS($AS$38:$AS$49)-ROWS($AW$38:$AW$49)-ROWS($BA$38:$BA$49)),IFERROR(INDEX($BI$38:$BI$49, ROWS($CD$4:CD20)-ROWS($AK$38:$AK$49)-ROWS($AO$38:$AO$49)-ROWS($AS$38:$AS$49)-ROWS($AW$38:$AW$49)-ROWS($BA$38:$BA$49)-ROWS($BE$38:$BE$49)), "")))))))</f>
        <v/>
      </c>
      <c r="CE22" s="316" t="str">
        <f t="shared" ca="1" si="37"/>
        <v/>
      </c>
      <c r="CF22" s="413" t="str">
        <f t="shared" ca="1" si="38"/>
        <v/>
      </c>
      <c r="CG22" s="412" t="str">
        <f ca="1">IF(OR(CH22="",CH22=0),"",MAX(CG$5:CG21)+1)</f>
        <v/>
      </c>
      <c r="CH22" s="316" t="str">
        <f ca="1">IFERROR(INDEX($AJ$54:$AJ$65, ROWS($CH$4:CH20)), IFERROR(INDEX($AN$54:$AN$65, ROWS($CH$4:CH20)-ROWS($AJ$54:$AJ$65)), IFERROR(INDEX($AR$54:$AR$65, ROWS($CH$4:CH20)-ROWS($AJ$54:$AJ$65)-ROWS($AN$54:$AN$65)),IFERROR(INDEX($AV$54:$AV$65, ROWS($CH$4:CH20)-ROWS($AJ$54:$AJ$65)-ROWS($AN$54:$AN$65)-ROWS($AR$54:$AR$65)),IFERROR(INDEX($AZ$54:$AZ$65, ROWS($CH$4:CH20)-ROWS($AJ$54:$AJ$65)-ROWS($AN$54:$AN$65)-ROWS($AR$54:$AR$65)-ROWS($AV$54:$AV$65)),IFERROR(INDEX($BD$54:$BD$65, ROWS($CH$4:CH20)-ROWS($AJ$54:$AJ$65)-ROWS($AN$54:$AN$65)-ROWS($AR$54:$AR$65)-ROWS($AV$54:$AV$65)-ROWS($AZ$54:$AZ$65)),IFERROR(INDEX($BH$54:$BH$65, ROWS($CH$4:CH20)-ROWS($AJ$54:$AJ$65)-ROWS($AN$54:$AN$65)-ROWS($AR$54:$AR$65)-ROWS($AV$54:$AV$65)-ROWS($AZ$54:$AZ$65)-ROWS($BD$54:$BD$65)), "")))))))</f>
        <v/>
      </c>
      <c r="CI22" s="316" t="str">
        <f t="shared" ca="1" si="39"/>
        <v/>
      </c>
      <c r="CJ22" s="316" t="str">
        <f ca="1">IF(OR(CK22="",CK22=0),"",MAX(CJ$5:CJ21)+1)</f>
        <v/>
      </c>
      <c r="CK22" s="316" t="str">
        <f ca="1">IFERROR(INDEX($AK$54:$AK$65, ROWS($CK$4:CK20)), IFERROR(INDEX($AO$54:$AO$65, ROWS($CK$4:CK20)-ROWS($AK$54:$AK$65)), IFERROR(INDEX($AS$54:$AS$65, ROWS($CK$4:CK20)-ROWS($AK$54:$AK$65)-ROWS($AO$54:$AO$65)),IFERROR(INDEX($AW$54:$AW$65, ROWS($CK$4:CK20)-ROWS($AK$54:$AK$65)-ROWS($AO$54:$AO$65)-ROWS($AS$54:$AS$65)),IFERROR(INDEX($BA$54:$BA$65, ROWS($CK$4:CK20)-ROWS($AK$54:$AK$65)-ROWS($AO$54:$AO$65)-ROWS($AS$54:$AS$65)-ROWS($AW$54:$AW$65)),IFERROR(INDEX($BE$54:$BE$65, ROWS($CK$4:CK20)-ROWS($AK$54:$AK$65)-ROWS($AO$54:$AO$65)-ROWS($AS$54:$AS$65)-ROWS($AW$54:$AW$65)-ROWS($BA$54:$BA$65)),IFERROR(INDEX($BI$54:$BI$65, ROWS($CK$4:CK20)-ROWS($AK$54:$AK$65)-ROWS($AO$54:$AO$65)-ROWS($AS$54:$AS$65)-ROWS($AW$54:$AW$65)-ROWS($BA$54:$BA$65)-ROWS($BE$54:$BE$65)), "")))))))</f>
        <v/>
      </c>
      <c r="CL22" s="316" t="str">
        <f t="shared" ca="1" si="40"/>
        <v/>
      </c>
      <c r="CM22" s="413" t="str">
        <f t="shared" ca="1" si="41"/>
        <v/>
      </c>
      <c r="CN22" s="412" t="str">
        <f ca="1">IF(OR(CO22="",CO22=0),"",MAX(CN$5:CN21)+1)</f>
        <v/>
      </c>
      <c r="CO22" s="316" t="str">
        <f ca="1">IFERROR(INDEX($AJ$70:$AJ$81, ROWS($CO$4:CO20)), IFERROR(INDEX($AN$70:$AN$81, ROWS($CO$4:CO20)-ROWS($AJ$70:$AJ$81)), IFERROR(INDEX($AR$70:$AR$81, ROWS($CO$4:CO20)-ROWS($AJ$70:$AJ$81)-ROWS($AN$70:$AN$81)),IFERROR(INDEX($AV$70:$AV$81, ROWS($CO$4:CO20)-ROWS($AJ$70:$AJ$81)-ROWS($AN$70:$AN$81)-ROWS($AR$70:$AR$81)),IFERROR(INDEX($AZ$70:$AZ$81, ROWS($CO$4:CO20)-ROWS($AJ$70:$AJ$81)-ROWS($AN$70:$AN$81)-ROWS($AR$70:$AR$81)-ROWS($AV$70:$AV$81)),IFERROR(INDEX($BD$70:$BD$81, ROWS($CO$4:CO20)-ROWS($AJ$70:$AJ$81)-ROWS($AN$70:$AN$81)-ROWS($AR$70:$AR$81)-ROWS($AV$70:$AV$81)-ROWS($AZ$70:$AZ$81)),IFERROR(INDEX($BH$70:$BH$81, ROWS($CO$4:CO20)-ROWS($AJ$70:$AJ$81)-ROWS($AN$70:$AN$81)-ROWS($AR$70:$AR$81)-ROWS($AV$70:$AV$81)-ROWS($AZ$70:$AZ$81)-ROWS($BD$70:$BD$81)), "")))))))</f>
        <v/>
      </c>
      <c r="CP22" s="316" t="str">
        <f t="shared" ca="1" si="42"/>
        <v/>
      </c>
      <c r="CQ22" s="316" t="str">
        <f ca="1">IF(OR(CR22="",CR22=0),"",MAX(CQ$5:CQ21)+1)</f>
        <v/>
      </c>
      <c r="CR22" s="316" t="str">
        <f ca="1">IFERROR(INDEX($AK$70:$AK$81, ROWS($CR$4:CR20)), IFERROR(INDEX($AO$70:$AO$81, ROWS($CR$4:CR20)-ROWS($AK$70:$AK$81)), IFERROR(INDEX($AS$70:$AS$81, ROWS($CR$4:CR20)-ROWS($AK$70:$AK$81)-ROWS($AO$70:$AO$81)),IFERROR(INDEX($AW$70:$AW$81, ROWS($CR$4:CR20)-ROWS($AK$70:$AK$81)-ROWS($AO$70:$AO$81)-ROWS($AS$70:$AS$81)),IFERROR(INDEX($BA$70:$BA$81, ROWS($CR$4:CR20)-ROWS($AK$70:$AK$81)-ROWS($AO$70:$AO$81)-ROWS($AS$70:$AS$81)-ROWS($AW$70:$AW$81)),IFERROR(INDEX($BE$70:$BE$81, ROWS($CR$4:CR20)-ROWS($AK$70:$AK$81)-ROWS($AO$70:$AO$81)-ROWS($AS$70:$AS$81)-ROWS($AW$70:$AW$81)-ROWS($BA$70:$BA$81)),IFERROR(INDEX($BI$70:$BI$81, ROWS($CR$4:CR20)-ROWS($AK$70:$AK$81)-ROWS($AO$70:$AO$81)-ROWS($AS$70:$AS$81)-ROWS($AW$70:$AW$81)-ROWS($BA$70:$BA$81)-ROWS($BE$70:$BE$81)), "")))))))</f>
        <v/>
      </c>
      <c r="CS22" s="316" t="str">
        <f t="shared" ca="1" si="43"/>
        <v/>
      </c>
      <c r="CT22" s="413" t="str">
        <f t="shared" ca="1" si="44"/>
        <v/>
      </c>
      <c r="CU22" s="412" t="str">
        <f>IF(OR(CV22="",CV22=0),"",MAX(CU$5:CU21)+1)</f>
        <v/>
      </c>
      <c r="CV22" s="316">
        <f>IFERROR(INDEX($AJ$86:$AJ$97, ROWS($CV$4:CV20)), IFERROR(INDEX($AN$86:$AN$97, ROWS($CV$4:CV20)-ROWS($AJ$86:$AJ$97)), ""))</f>
        <v>0</v>
      </c>
      <c r="CW22" s="316" t="str">
        <f t="shared" si="45"/>
        <v/>
      </c>
      <c r="CX22" s="316" t="str">
        <f>IF(OR(CY22="",CY22=0),"",MAX(CX$5:CX21)+1)</f>
        <v/>
      </c>
      <c r="CY22" s="316">
        <f>IFERROR(INDEX($AK$86:$AK$97, ROWS($CY$4:CY20)), IFERROR(INDEX($AO$86:$AO$97, ROWS($CY$4:CY20)-ROWS($AK$86:$AK$97)), ""))</f>
        <v>0</v>
      </c>
      <c r="CZ22" s="316" t="str">
        <f t="shared" si="46"/>
        <v/>
      </c>
      <c r="DA22" s="413" t="str">
        <f t="shared" si="47"/>
        <v/>
      </c>
      <c r="DC22" s="438" t="str">
        <f ca="1">IF(OR(DD22="",DD22=0),"",MAX(DC$5:DC21)+1)</f>
        <v/>
      </c>
      <c r="DD22" s="434" t="str">
        <f t="shared" ca="1" si="48"/>
        <v/>
      </c>
      <c r="DE22" s="413" t="str">
        <f t="shared" ca="1" si="49"/>
        <v/>
      </c>
      <c r="DF22" s="431" t="str">
        <f ca="1">IF(OR(DG22="",DG22=0),"",MAX(DF$5:DF21)+1)</f>
        <v/>
      </c>
      <c r="DG22" s="412" t="str">
        <f t="shared" ca="1" si="50"/>
        <v/>
      </c>
      <c r="DH22" s="413" t="str">
        <f t="shared" ca="1" si="51"/>
        <v/>
      </c>
      <c r="DI22" s="412" t="str">
        <f t="shared" ca="1" si="52"/>
        <v/>
      </c>
      <c r="DJ22" s="413" t="str">
        <f t="shared" ca="1" si="53"/>
        <v/>
      </c>
      <c r="DK22" s="412" t="str">
        <f t="shared" ca="1" si="54"/>
        <v/>
      </c>
      <c r="DL22" s="413" t="str">
        <f t="shared" ca="1" si="55"/>
        <v/>
      </c>
    </row>
    <row r="23" spans="1:123" s="293" customFormat="1" ht="15" customHeight="1" thickBot="1" x14ac:dyDescent="0.35">
      <c r="A23" s="291">
        <f>Year!Q23</f>
        <v>45095</v>
      </c>
      <c r="B23" s="290" t="str">
        <f>IF(ISERROR(MATCH(A23,event_dates,0)),"",INDEX(events,MATCH(A23,event_dates,0)))</f>
        <v>Father's Day</v>
      </c>
      <c r="C23" s="291">
        <f>Year!R23</f>
        <v>45096</v>
      </c>
      <c r="D23" s="290" t="str">
        <f>IF(ISERROR(MATCH(C23,event_dates,0)),"",INDEX(events,MATCH(C23,event_dates,0)))</f>
        <v>Juneteenth</v>
      </c>
      <c r="E23" s="291">
        <f>Year!S23</f>
        <v>45097</v>
      </c>
      <c r="F23" s="290" t="str">
        <f>IF(ISERROR(MATCH(E23,event_dates,0)),"",INDEX(events,MATCH(E23,event_dates,0)))</f>
        <v/>
      </c>
      <c r="G23" s="291">
        <f>Year!T23</f>
        <v>45098</v>
      </c>
      <c r="H23" s="290" t="str">
        <f>IF(ISERROR(MATCH(G23,event_dates,0)),"",INDEX(events,MATCH(G23,event_dates,0)))</f>
        <v>June Solstice</v>
      </c>
      <c r="I23" s="291">
        <f>Year!U23</f>
        <v>45099</v>
      </c>
      <c r="J23" s="290" t="str">
        <f>IF(ISERROR(MATCH(I23,event_dates,0)),"",INDEX(events,MATCH(I23,event_dates,0)))</f>
        <v/>
      </c>
      <c r="K23" s="291">
        <f>Year!V23</f>
        <v>45100</v>
      </c>
      <c r="L23" s="290" t="str">
        <f>IF(ISERROR(MATCH(K23,event_dates,0)),"",INDEX(events,MATCH(K23,event_dates,0)))</f>
        <v/>
      </c>
      <c r="M23" s="291">
        <f>Year!W23</f>
        <v>45101</v>
      </c>
      <c r="N23" s="290" t="str">
        <f>IF(ISERROR(MATCH(M23,event_dates,0)),"",INDEX(events,MATCH(M23,event_dates,0)))</f>
        <v/>
      </c>
      <c r="P23" s="295" t="str">
        <f ca="1">IF(DN66="","",DN66)</f>
        <v>Groceries - 125</v>
      </c>
      <c r="Q23" s="295" t="str">
        <f t="shared" ref="Q23:U28" ca="1" si="81">IF(DO66="","",DO66)</f>
        <v>Car 2 Gas - 80</v>
      </c>
      <c r="R23" s="295" t="str">
        <f t="shared" ca="1" si="81"/>
        <v>Credit Card 1 - 50</v>
      </c>
      <c r="S23" s="296" t="str">
        <f t="shared" ca="1" si="81"/>
        <v>Paycheck 2 - 400</v>
      </c>
      <c r="T23" s="295" t="str">
        <f t="shared" ca="1" si="81"/>
        <v>Paycheck 3 - 700</v>
      </c>
      <c r="U23" s="295" t="str">
        <f t="shared" ca="1" si="81"/>
        <v>Paycheck 1 - 850</v>
      </c>
      <c r="V23" s="1156"/>
      <c r="W23" s="1157"/>
      <c r="X23" s="445"/>
      <c r="Y23"/>
      <c r="AB23" s="299"/>
      <c r="AC23" s="358" t="str">
        <f>IF('Data Entry'!B29="","",'Data Entry'!B29)</f>
        <v/>
      </c>
      <c r="AD23" s="356" t="str">
        <f>IF('Data Entry'!A29="","",'Data Entry'!A29)</f>
        <v/>
      </c>
      <c r="AE23" s="363" t="str">
        <f>IF('Data Entry'!C29="","",'Data Entry'!C29)</f>
        <v/>
      </c>
      <c r="AF23" s="402" t="str">
        <f>IF('Data Entry'!E29="","",'Data Entry'!E29)</f>
        <v/>
      </c>
      <c r="AG23" s="300"/>
      <c r="AH23"/>
      <c r="AI23" s="304" t="str">
        <f t="shared" ref="AI23:AI33" ca="1" si="82">IFERROR(MATCH($AI$20,OFFSET($AC$1,AI22,,1000),0)+AI22,"")</f>
        <v/>
      </c>
      <c r="AJ23" s="305" t="str">
        <f t="shared" ca="1" si="60"/>
        <v/>
      </c>
      <c r="AK23" s="306" t="str">
        <f t="shared" ca="1" si="61"/>
        <v/>
      </c>
      <c r="AL23" s="307" t="str">
        <f t="shared" ca="1" si="62"/>
        <v/>
      </c>
      <c r="AM23" s="304">
        <f t="shared" ref="AM23:AM33" ca="1" si="83">IFERROR(MATCH($AM$20,OFFSET($AC$1,AM22,,1000),0)+AM22,"")</f>
        <v>32</v>
      </c>
      <c r="AN23" s="305" t="str">
        <f t="shared" ca="1" si="63"/>
        <v>D. Store Card 3</v>
      </c>
      <c r="AO23" s="306">
        <f t="shared" ca="1" si="64"/>
        <v>30</v>
      </c>
      <c r="AP23" s="307">
        <f t="shared" ca="1" si="65"/>
        <v>400</v>
      </c>
      <c r="AQ23" s="304" t="str">
        <f t="shared" ref="AQ23:AQ33" ca="1" si="84">IFERROR(MATCH($AQ$20,OFFSET($AC$1,AQ22,,1000),0)+AQ22,"")</f>
        <v/>
      </c>
      <c r="AR23" s="305" t="str">
        <f t="shared" ca="1" si="66"/>
        <v/>
      </c>
      <c r="AS23" s="306" t="str">
        <f t="shared" ca="1" si="67"/>
        <v/>
      </c>
      <c r="AT23" s="307" t="str">
        <f t="shared" ca="1" si="68"/>
        <v/>
      </c>
      <c r="AU23" s="304" t="str">
        <f t="shared" ref="AU23:AU33" ca="1" si="85">IFERROR(MATCH($AU$20,OFFSET($AC$1,AU22,,1000),0)+AU22,"")</f>
        <v/>
      </c>
      <c r="AV23" s="305" t="str">
        <f t="shared" ca="1" si="69"/>
        <v/>
      </c>
      <c r="AW23" s="306" t="str">
        <f t="shared" ca="1" si="70"/>
        <v/>
      </c>
      <c r="AX23" s="307" t="str">
        <f t="shared" ca="1" si="71"/>
        <v/>
      </c>
      <c r="AY23" s="304" t="str">
        <f t="shared" ref="AY23:AY33" ca="1" si="86">IFERROR(MATCH($AY$20,OFFSET($AC$1,AY22,,1000),0)+AY22,"")</f>
        <v/>
      </c>
      <c r="AZ23" s="305" t="str">
        <f t="shared" ca="1" si="72"/>
        <v/>
      </c>
      <c r="BA23" s="306" t="str">
        <f t="shared" ca="1" si="73"/>
        <v/>
      </c>
      <c r="BB23" s="307" t="str">
        <f t="shared" ca="1" si="74"/>
        <v/>
      </c>
      <c r="BC23" s="304" t="str">
        <f t="shared" ref="BC23:BC33" ca="1" si="87">IFERROR(MATCH($BC$20,OFFSET($AC$1,BC22,,1000),0)+BC22,"")</f>
        <v/>
      </c>
      <c r="BD23" s="305" t="str">
        <f t="shared" ca="1" si="75"/>
        <v/>
      </c>
      <c r="BE23" s="306" t="str">
        <f t="shared" ca="1" si="76"/>
        <v/>
      </c>
      <c r="BF23" s="307" t="str">
        <f t="shared" ca="1" si="77"/>
        <v/>
      </c>
      <c r="BG23" s="304" t="str">
        <f t="shared" ref="BG23:BG33" ca="1" si="88">IFERROR(MATCH($BG$20,OFFSET($AC$1,BG22,,1000),0)+BG22,"")</f>
        <v/>
      </c>
      <c r="BH23" s="305" t="str">
        <f t="shared" ca="1" si="78"/>
        <v/>
      </c>
      <c r="BI23" s="306" t="str">
        <f t="shared" ca="1" si="79"/>
        <v/>
      </c>
      <c r="BJ23" s="307" t="str">
        <f t="shared" ca="1" si="80"/>
        <v/>
      </c>
      <c r="BL23" s="416" t="str">
        <f ca="1">IF(OR(BM23="",BM23=0),"",MAX(BL$5:BL22)+1)</f>
        <v/>
      </c>
      <c r="BM23" s="321" t="str">
        <f ca="1">IFERROR(INDEX($AJ$6:$AJ$17, ROWS(BM$4:$BM21)), IFERROR(INDEX($AN$6:$AN$17, ROWS(BM$4:$BM21)-ROWS($AJ$6:$AJ$17)), IFERROR(INDEX($AR$6:$AR$17, ROWS(BM$4:$BM21)-ROWS($AJ$6:$AJ$17)-ROWS($AN$6:$AN$17)),IFERROR(INDEX($AV$6:$AV$17, ROWS(BM$4:$BM21)-ROWS($AJ$6:$AJ$17)-ROWS($AN$6:$AN$17)-ROWS($AR$6:$AR$17)),IFERROR(INDEX($AZ$6:$AZ$17, ROWS(BM$4:$BM21)-ROWS($AJ$6:$AJ$17)-ROWS($AN$6:$AN$17)-ROWS($AR$6:$AR$17)-ROWS($AV$6:$AV$17)),IFERROR(INDEX($BD$6:$BD$17, ROWS(BM$4:$BM21)-ROWS($AJ$6:$AJ$17)-ROWS($AN$6:$AN$17)-ROWS($AR$6:$AR$17)-ROWS($AV$6:$AV$17)-ROWS($AZ$6:$AZ$17)),IFERROR(INDEX($BH$6:$BH$17, ROWS(BM$4:$BM21)-ROWS($AJ$6:$AJ$17)-ROWS($AN$6:$AN$17)-ROWS($AR$6:$AR$17)-ROWS($AV$6:$AV$17)-ROWS($AZ$6:$AZ$17)-ROWS($BD$6:$BD$17)), "")))))))</f>
        <v/>
      </c>
      <c r="BN23" s="321" t="str">
        <f t="shared" ca="1" si="30"/>
        <v/>
      </c>
      <c r="BO23" s="321" t="str">
        <f ca="1">IF(OR(BP23="",BP23=0),"",MAX(BO$5:BO22)+1)</f>
        <v/>
      </c>
      <c r="BP23" s="321" t="str">
        <f ca="1">IFERROR(INDEX($AK$6:$AK$17, ROWS($BP$4:BP21)), IFERROR(INDEX($AO$6:$AO$17, ROWS($BP$4:BP21)-ROWS($AK$6:$AK$17)), IFERROR(INDEX($AS$6:$AS$17, ROWS($BP$4:BP21)-ROWS($AK$6:$AK$17)-ROWS($AO$6:$AO$17)),IFERROR(INDEX($AW$6:$AW$17, ROWS($BP$4:BP21)-ROWS($AK$6:$AK$17)-ROWS($AO$6:$AO$17)-ROWS($AS$6:$AS$17)),IFERROR(INDEX($BA$6:$BA$17, ROWS($BP$4:BP21)-ROWS($AK$6:$AK$17)-ROWS($AO$6:$AO$17)-ROWS($AS$6:$AS$17)-ROWS($AW$6:$AW$17)),IFERROR(INDEX($BE$6:$BE$17, ROWS($BP$4:BP21)-ROWS($AK$6:$AK$17)-ROWS($AO$6:$AO$17)-ROWS($AS$6:$AS$17)-ROWS($AW$6:$AW$17)-ROWS($BA$6:$BA$17)),IFERROR(INDEX($BI$6:$BI$17, ROWS($BP$4:BP21)-ROWS($AK$6:$AK$17)-ROWS($AO$6:$AO$17)-ROWS($AS$6:$AS$17)-ROWS($AW$6:$AW$17)-ROWS($BA$6:$BA$17)-ROWS($BE$6:$BE$17)), "")))))))</f>
        <v/>
      </c>
      <c r="BQ23" s="321" t="str">
        <f t="shared" ca="1" si="31"/>
        <v/>
      </c>
      <c r="BR23" s="417" t="str">
        <f t="shared" ca="1" si="32"/>
        <v/>
      </c>
      <c r="BS23" s="416" t="str">
        <f ca="1">IF(OR(BT23="",BT23=0),"",MAX(BS$5:BS22)+1)</f>
        <v/>
      </c>
      <c r="BT23" s="321" t="str">
        <f ca="1">IFERROR(INDEX($AJ$22:$AJ$33, ROWS($BT$4:BT21)), IFERROR(INDEX($AN$22:$AN$33, ROWS($BT$4:BT21)-ROWS($AJ$22:$AJ$33)), IFERROR(INDEX($AR$22:$AR$33, ROWS($BT$4:BT21)-ROWS($AJ$22:$AJ$33)-ROWS($AN$22:$AN$33)),IFERROR(INDEX($AV$22:$AV$33, ROWS($BT$4:BT21)-ROWS($AJ$22:$AJ$33)-ROWS($AN$22:$AN$33)-ROWS($AR$22:$AR$33)),IFERROR(INDEX($AZ$22:$AZ$33, ROWS($BT$4:BT21)-ROWS($AJ$22:$AJ$33)-ROWS($AN$22:$AN$33)-ROWS($AR$22:$AR$33)-ROWS($AV$22:$AV$33)),IFERROR(INDEX($BD$22:$BD$33, ROWS($BT$4:BT21)-ROWS($AJ$22:$AJ$33)-ROWS($AN$22:$AN$33)-ROWS($AR$22:$AR$33)-ROWS($AV$22:$AV$33)-ROWS($AZ$22:$AZ$33)),IFERROR(INDEX($BH$22:$BH$33, ROWS($BT$4:BT21)-ROWS($AJ$22:$AJ$33)-ROWS($AN$22:$AN$33)-ROWS($AR$22:$AR$33)-ROWS($AV$22:$AV$33)-ROWS($AZ$22:$AZ$33)-ROWS($BD$22:$BD$33)), "")))))))</f>
        <v/>
      </c>
      <c r="BU23" s="321" t="str">
        <f t="shared" ca="1" si="33"/>
        <v/>
      </c>
      <c r="BV23" s="321" t="str">
        <f ca="1">IF(OR(BW23="",BW23=0),"",MAX(BV$5:BV22)+1)</f>
        <v/>
      </c>
      <c r="BW23" s="321" t="str">
        <f ca="1">IFERROR(INDEX($AK$22:$AK$33, ROWS($BW$4:BW21)), IFERROR(INDEX($AO$22:$AO$33, ROWS($BW$4:BW21)-ROWS($AK$22:$AK$33)), IFERROR(INDEX($AS$22:$AS$33, ROWS($BW$4:BW21)-ROWS($AK$22:$AK$33)-ROWS($AO$22:$AO$33)),IFERROR(INDEX($AW$22:$AW$33, ROWS($BW$4:BW21)-ROWS($AK$22:$AK$33)-ROWS($AO$22:$AO$33)-ROWS($AS$22:$AS$33)),IFERROR(INDEX($BA$22:$BA$33, ROWS($BW$4:BW21)-ROWS($AK$22:$AK$33)-ROWS($AO$22:$AO$33)-ROWS($AS$22:$AS$33)-ROWS($AW$22:$AW$33)),IFERROR(INDEX($BE$22:$BE$33, ROWS($BW$4:BW21)-ROWS($AK$22:$AK$33)-ROWS($AO$22:$AO$33)-ROWS($AS$22:$AS$33)-ROWS($AW$22:$AW$33)-ROWS($BA$22:$BA$33)),IFERROR(INDEX($BI$22:$BI$33, ROWS($BW$4:BW21)-ROWS($AK$22:$AK$33)-ROWS($AO$22:$AO$33)-ROWS($AS$22:$AS$33)-ROWS($AW$22:$AW$33)-ROWS($BA$22:$BA$33)-ROWS($BE$22:$BE$33)), "")))))))</f>
        <v/>
      </c>
      <c r="BX23" s="321" t="str">
        <f t="shared" ca="1" si="34"/>
        <v/>
      </c>
      <c r="BY23" s="417" t="str">
        <f t="shared" ca="1" si="35"/>
        <v/>
      </c>
      <c r="BZ23" s="416" t="str">
        <f ca="1">IF(OR(CA23="",CA23=0),"",MAX(BZ$5:BZ22)+1)</f>
        <v/>
      </c>
      <c r="CA23" s="321" t="str">
        <f ca="1">IFERROR(INDEX($AJ$38:$AJ$49, ROWS($CA$4:CA21)), IFERROR(INDEX($AN$38:$AN$49, ROWS($CA$4:CA21)-ROWS($AJ$38:$AJ$49)), IFERROR(INDEX($AR$38:$AR$49, ROWS($CA$4:CA21)-ROWS($AJ$38:$AJ$49)-ROWS($AN$38:$AN$49)),IFERROR(INDEX($AV$38:$AV$49, ROWS($CA$4:CA21)-ROWS($AJ$38:$AJ$49)-ROWS($AN$38:$AN$49)-ROWS($AR$38:$AR$49)),IFERROR(INDEX($AZ$38:$AZ$49, ROWS($CA$4:CA21)-ROWS($AJ$38:$AJ$49)-ROWS($AN$38:$AN$49)-ROWS($AR$38:$AR$49)-ROWS($AV$38:$AV$49)),IFERROR(INDEX($BD$38:$BD$49, ROWS($CA$4:CA21)-ROWS($AJ$38:$AJ$49)-ROWS($AN$38:$AN$49)-ROWS($AR$38:$AR$49)-ROWS($AV$38:$AV$49)-ROWS($AZ$38:$AZ$49)),IFERROR(INDEX($BH$38:$BH$49, ROWS($CA$4:CA21)-ROWS($AJ$38:$AJ$49)-ROWS($AN$38:$AN$49)-ROWS($AR$38:$AR$49)-ROWS($AV$38:$AV$49)-ROWS($AZ$38:$AZ$49)-ROWS($BD$38:$BD$49)), "")))))))</f>
        <v/>
      </c>
      <c r="CB23" s="321" t="str">
        <f t="shared" ca="1" si="36"/>
        <v/>
      </c>
      <c r="CC23" s="321" t="str">
        <f ca="1">IF(OR(CD23="",CD23=0),"",MAX(CC$5:CC22)+1)</f>
        <v/>
      </c>
      <c r="CD23" s="321" t="str">
        <f ca="1">IFERROR(INDEX($AK$38:$AK$49, ROWS($CD$4:CD21)), IFERROR(INDEX($AO$38:$AO$49, ROWS($CD$4:CD21)-ROWS($AK$38:$AK$49)), IFERROR(INDEX($AS$38:$AS$49, ROWS($CD$4:CD21)-ROWS($AK$38:$AK$49)-ROWS($AO$38:$AO$49)),IFERROR(INDEX($AW$38:$AW$49, ROWS($CD$4:CD21)-ROWS($AK$38:$AK$49)-ROWS($AO$38:$AO$49)-ROWS($AS$38:$AS$49)),IFERROR(INDEX($BA$38:$BA$49, ROWS($CD$4:CD21)-ROWS($AK$38:$AK$49)-ROWS($AO$38:$AO$49)-ROWS($AS$38:$AS$49)-ROWS($AW$38:$AW$49)),IFERROR(INDEX($BE$38:$BE$49, ROWS($CD$4:CD21)-ROWS($AK$38:$AK$49)-ROWS($AO$38:$AO$49)-ROWS($AS$38:$AS$49)-ROWS($AW$38:$AW$49)-ROWS($BA$38:$BA$49)),IFERROR(INDEX($BI$38:$BI$49, ROWS($CD$4:CD21)-ROWS($AK$38:$AK$49)-ROWS($AO$38:$AO$49)-ROWS($AS$38:$AS$49)-ROWS($AW$38:$AW$49)-ROWS($BA$38:$BA$49)-ROWS($BE$38:$BE$49)), "")))))))</f>
        <v/>
      </c>
      <c r="CE23" s="321" t="str">
        <f t="shared" ca="1" si="37"/>
        <v/>
      </c>
      <c r="CF23" s="417" t="str">
        <f t="shared" ca="1" si="38"/>
        <v/>
      </c>
      <c r="CG23" s="416" t="str">
        <f ca="1">IF(OR(CH23="",CH23=0),"",MAX(CG$5:CG22)+1)</f>
        <v/>
      </c>
      <c r="CH23" s="321" t="str">
        <f ca="1">IFERROR(INDEX($AJ$54:$AJ$65, ROWS($CH$4:CH21)), IFERROR(INDEX($AN$54:$AN$65, ROWS($CH$4:CH21)-ROWS($AJ$54:$AJ$65)), IFERROR(INDEX($AR$54:$AR$65, ROWS($CH$4:CH21)-ROWS($AJ$54:$AJ$65)-ROWS($AN$54:$AN$65)),IFERROR(INDEX($AV$54:$AV$65, ROWS($CH$4:CH21)-ROWS($AJ$54:$AJ$65)-ROWS($AN$54:$AN$65)-ROWS($AR$54:$AR$65)),IFERROR(INDEX($AZ$54:$AZ$65, ROWS($CH$4:CH21)-ROWS($AJ$54:$AJ$65)-ROWS($AN$54:$AN$65)-ROWS($AR$54:$AR$65)-ROWS($AV$54:$AV$65)),IFERROR(INDEX($BD$54:$BD$65, ROWS($CH$4:CH21)-ROWS($AJ$54:$AJ$65)-ROWS($AN$54:$AN$65)-ROWS($AR$54:$AR$65)-ROWS($AV$54:$AV$65)-ROWS($AZ$54:$AZ$65)),IFERROR(INDEX($BH$54:$BH$65, ROWS($CH$4:CH21)-ROWS($AJ$54:$AJ$65)-ROWS($AN$54:$AN$65)-ROWS($AR$54:$AR$65)-ROWS($AV$54:$AV$65)-ROWS($AZ$54:$AZ$65)-ROWS($BD$54:$BD$65)), "")))))))</f>
        <v/>
      </c>
      <c r="CI23" s="321" t="str">
        <f t="shared" ca="1" si="39"/>
        <v/>
      </c>
      <c r="CJ23" s="321" t="str">
        <f ca="1">IF(OR(CK23="",CK23=0),"",MAX(CJ$5:CJ22)+1)</f>
        <v/>
      </c>
      <c r="CK23" s="321" t="str">
        <f ca="1">IFERROR(INDEX($AK$54:$AK$65, ROWS($CK$4:CK21)), IFERROR(INDEX($AO$54:$AO$65, ROWS($CK$4:CK21)-ROWS($AK$54:$AK$65)), IFERROR(INDEX($AS$54:$AS$65, ROWS($CK$4:CK21)-ROWS($AK$54:$AK$65)-ROWS($AO$54:$AO$65)),IFERROR(INDEX($AW$54:$AW$65, ROWS($CK$4:CK21)-ROWS($AK$54:$AK$65)-ROWS($AO$54:$AO$65)-ROWS($AS$54:$AS$65)),IFERROR(INDEX($BA$54:$BA$65, ROWS($CK$4:CK21)-ROWS($AK$54:$AK$65)-ROWS($AO$54:$AO$65)-ROWS($AS$54:$AS$65)-ROWS($AW$54:$AW$65)),IFERROR(INDEX($BE$54:$BE$65, ROWS($CK$4:CK21)-ROWS($AK$54:$AK$65)-ROWS($AO$54:$AO$65)-ROWS($AS$54:$AS$65)-ROWS($AW$54:$AW$65)-ROWS($BA$54:$BA$65)),IFERROR(INDEX($BI$54:$BI$65, ROWS($CK$4:CK21)-ROWS($AK$54:$AK$65)-ROWS($AO$54:$AO$65)-ROWS($AS$54:$AS$65)-ROWS($AW$54:$AW$65)-ROWS($BA$54:$BA$65)-ROWS($BE$54:$BE$65)), "")))))))</f>
        <v/>
      </c>
      <c r="CL23" s="321" t="str">
        <f t="shared" ca="1" si="40"/>
        <v/>
      </c>
      <c r="CM23" s="417" t="str">
        <f t="shared" ca="1" si="41"/>
        <v/>
      </c>
      <c r="CN23" s="416" t="str">
        <f ca="1">IF(OR(CO23="",CO23=0),"",MAX(CN$5:CN22)+1)</f>
        <v/>
      </c>
      <c r="CO23" s="321" t="str">
        <f ca="1">IFERROR(INDEX($AJ$70:$AJ$81, ROWS($CO$4:CO21)), IFERROR(INDEX($AN$70:$AN$81, ROWS($CO$4:CO21)-ROWS($AJ$70:$AJ$81)), IFERROR(INDEX($AR$70:$AR$81, ROWS($CO$4:CO21)-ROWS($AJ$70:$AJ$81)-ROWS($AN$70:$AN$81)),IFERROR(INDEX($AV$70:$AV$81, ROWS($CO$4:CO21)-ROWS($AJ$70:$AJ$81)-ROWS($AN$70:$AN$81)-ROWS($AR$70:$AR$81)),IFERROR(INDEX($AZ$70:$AZ$81, ROWS($CO$4:CO21)-ROWS($AJ$70:$AJ$81)-ROWS($AN$70:$AN$81)-ROWS($AR$70:$AR$81)-ROWS($AV$70:$AV$81)),IFERROR(INDEX($BD$70:$BD$81, ROWS($CO$4:CO21)-ROWS($AJ$70:$AJ$81)-ROWS($AN$70:$AN$81)-ROWS($AR$70:$AR$81)-ROWS($AV$70:$AV$81)-ROWS($AZ$70:$AZ$81)),IFERROR(INDEX($BH$70:$BH$81, ROWS($CO$4:CO21)-ROWS($AJ$70:$AJ$81)-ROWS($AN$70:$AN$81)-ROWS($AR$70:$AR$81)-ROWS($AV$70:$AV$81)-ROWS($AZ$70:$AZ$81)-ROWS($BD$70:$BD$81)), "")))))))</f>
        <v/>
      </c>
      <c r="CP23" s="321" t="str">
        <f t="shared" ca="1" si="42"/>
        <v/>
      </c>
      <c r="CQ23" s="321" t="str">
        <f ca="1">IF(OR(CR23="",CR23=0),"",MAX(CQ$5:CQ22)+1)</f>
        <v/>
      </c>
      <c r="CR23" s="321" t="str">
        <f ca="1">IFERROR(INDEX($AK$70:$AK$81, ROWS($CR$4:CR21)), IFERROR(INDEX($AO$70:$AO$81, ROWS($CR$4:CR21)-ROWS($AK$70:$AK$81)), IFERROR(INDEX($AS$70:$AS$81, ROWS($CR$4:CR21)-ROWS($AK$70:$AK$81)-ROWS($AO$70:$AO$81)),IFERROR(INDEX($AW$70:$AW$81, ROWS($CR$4:CR21)-ROWS($AK$70:$AK$81)-ROWS($AO$70:$AO$81)-ROWS($AS$70:$AS$81)),IFERROR(INDEX($BA$70:$BA$81, ROWS($CR$4:CR21)-ROWS($AK$70:$AK$81)-ROWS($AO$70:$AO$81)-ROWS($AS$70:$AS$81)-ROWS($AW$70:$AW$81)),IFERROR(INDEX($BE$70:$BE$81, ROWS($CR$4:CR21)-ROWS($AK$70:$AK$81)-ROWS($AO$70:$AO$81)-ROWS($AS$70:$AS$81)-ROWS($AW$70:$AW$81)-ROWS($BA$70:$BA$81)),IFERROR(INDEX($BI$70:$BI$81, ROWS($CR$4:CR21)-ROWS($AK$70:$AK$81)-ROWS($AO$70:$AO$81)-ROWS($AS$70:$AS$81)-ROWS($AW$70:$AW$81)-ROWS($BA$70:$BA$81)-ROWS($BE$70:$BE$81)), "")))))))</f>
        <v/>
      </c>
      <c r="CS23" s="321" t="str">
        <f t="shared" ca="1" si="43"/>
        <v/>
      </c>
      <c r="CT23" s="417" t="str">
        <f t="shared" ca="1" si="44"/>
        <v/>
      </c>
      <c r="CU23" s="416" t="str">
        <f>IF(OR(CV23="",CV23=0),"",MAX(CU$5:CU22)+1)</f>
        <v/>
      </c>
      <c r="CV23" s="321">
        <f>IFERROR(INDEX($AJ$86:$AJ$97, ROWS($CV$4:CV21)), IFERROR(INDEX($AN$86:$AN$97, ROWS($CV$4:CV21)-ROWS($AJ$86:$AJ$97)), ""))</f>
        <v>0</v>
      </c>
      <c r="CW23" s="321" t="str">
        <f t="shared" si="45"/>
        <v/>
      </c>
      <c r="CX23" s="321" t="str">
        <f>IF(OR(CY23="",CY23=0),"",MAX(CX$5:CX22)+1)</f>
        <v/>
      </c>
      <c r="CY23" s="321">
        <f>IFERROR(INDEX($AK$86:$AK$97, ROWS($CY$4:CY21)), IFERROR(INDEX($AO$86:$AO$97, ROWS($CY$4:CY21)-ROWS($AK$86:$AK$97)), ""))</f>
        <v>0</v>
      </c>
      <c r="CZ23" s="321" t="str">
        <f t="shared" si="46"/>
        <v/>
      </c>
      <c r="DA23" s="417" t="str">
        <f t="shared" si="47"/>
        <v/>
      </c>
      <c r="DC23" s="439" t="str">
        <f ca="1">IF(OR(DD23="",DD23=0),"",MAX(DC$5:DC22)+1)</f>
        <v/>
      </c>
      <c r="DD23" s="436" t="str">
        <f t="shared" ca="1" si="48"/>
        <v/>
      </c>
      <c r="DE23" s="422" t="str">
        <f t="shared" ca="1" si="49"/>
        <v/>
      </c>
      <c r="DF23" s="433" t="str">
        <f ca="1">IF(OR(DG23="",DG23=0),"",MAX(DF$5:DF22)+1)</f>
        <v/>
      </c>
      <c r="DG23" s="420" t="str">
        <f t="shared" ca="1" si="50"/>
        <v/>
      </c>
      <c r="DH23" s="422" t="str">
        <f t="shared" ca="1" si="51"/>
        <v/>
      </c>
      <c r="DI23" s="420" t="str">
        <f t="shared" ca="1" si="52"/>
        <v/>
      </c>
      <c r="DJ23" s="422" t="str">
        <f t="shared" ca="1" si="53"/>
        <v/>
      </c>
      <c r="DK23" s="420" t="str">
        <f t="shared" ca="1" si="54"/>
        <v/>
      </c>
      <c r="DL23" s="422" t="str">
        <f t="shared" ca="1" si="55"/>
        <v/>
      </c>
      <c r="DN23" s="292"/>
      <c r="DO23" s="292"/>
      <c r="DP23" s="292"/>
      <c r="DQ23" s="292"/>
      <c r="DR23" s="292"/>
      <c r="DS23" s="292"/>
    </row>
    <row r="24" spans="1:123" s="292" customFormat="1" ht="15" customHeight="1" thickTop="1" thickBot="1" x14ac:dyDescent="0.35">
      <c r="A24" s="1181" t="str">
        <f ca="1">IF(ISERROR(MATCH(A23,event_dates,0)+MATCH(A23,OFFSET(event_dates,MATCH(A23,event_dates,0),0,500,1),0)),"",INDEX(events,MATCH(A23,event_dates,0)+MATCH(A23,OFFSET(event_dates,MATCH(A23,event_dates,0),0,500,1),0)))</f>
        <v/>
      </c>
      <c r="B24" s="1182"/>
      <c r="C24" s="1181" t="str">
        <f ca="1">IF(ISERROR(MATCH(C23,event_dates,0)+MATCH(C23,OFFSET(event_dates,MATCH(C23,event_dates,0),0,500,1),0)),"",INDEX(events,MATCH(C23,event_dates,0)+MATCH(C23,OFFSET(event_dates,MATCH(C23,event_dates,0),0,500,1),0)))</f>
        <v/>
      </c>
      <c r="D24" s="1182"/>
      <c r="E24" s="1181" t="str">
        <f ca="1">IF(ISERROR(MATCH(E23,event_dates,0)+MATCH(E23,OFFSET(event_dates,MATCH(E23,event_dates,0),0,500,1),0)),"",INDEX(events,MATCH(E23,event_dates,0)+MATCH(E23,OFFSET(event_dates,MATCH(E23,event_dates,0),0,500,1),0)))</f>
        <v/>
      </c>
      <c r="F24" s="1182"/>
      <c r="G24" s="1181" t="str">
        <f ca="1">IF(ISERROR(MATCH(G23,event_dates,0)+MATCH(G23,OFFSET(event_dates,MATCH(G23,event_dates,0),0,500,1),0)),"",INDEX(events,MATCH(G23,event_dates,0)+MATCH(G23,OFFSET(event_dates,MATCH(G23,event_dates,0),0,500,1),0)))</f>
        <v/>
      </c>
      <c r="H24" s="1182"/>
      <c r="I24" s="1181" t="str">
        <f ca="1">IF(ISERROR(MATCH(I23,event_dates,0)+MATCH(I23,OFFSET(event_dates,MATCH(I23,event_dates,0),0,500,1),0)),"",INDEX(events,MATCH(I23,event_dates,0)+MATCH(I23,OFFSET(event_dates,MATCH(I23,event_dates,0),0,500,1),0)))</f>
        <v/>
      </c>
      <c r="J24" s="1182"/>
      <c r="K24" s="1181" t="str">
        <f ca="1">IF(ISERROR(MATCH(K23,event_dates,0)+MATCH(K23,OFFSET(event_dates,MATCH(K23,event_dates,0),0,500,1),0)),"",INDEX(events,MATCH(K23,event_dates,0)+MATCH(K23,OFFSET(event_dates,MATCH(K23,event_dates,0),0,500,1),0)))</f>
        <v/>
      </c>
      <c r="L24" s="1182"/>
      <c r="M24" s="1181" t="str">
        <f ca="1">IF(ISERROR(MATCH(M23,event_dates,0)+MATCH(M23,OFFSET(event_dates,MATCH(M23,event_dates,0),0,500,1),0)),"",INDEX(events,MATCH(M23,event_dates,0)+MATCH(M23,OFFSET(event_dates,MATCH(M23,event_dates,0),0,500,1),0)))</f>
        <v/>
      </c>
      <c r="N24" s="1182"/>
      <c r="P24" s="295" t="str">
        <f t="shared" ref="P24:P28" ca="1" si="89">IF(DN67="","",DN67)</f>
        <v>Auto Insurance - 180</v>
      </c>
      <c r="Q24" s="295" t="str">
        <f t="shared" ca="1" si="81"/>
        <v>Car 1 Gas - 50</v>
      </c>
      <c r="R24" s="295" t="str">
        <f t="shared" ca="1" si="81"/>
        <v/>
      </c>
      <c r="S24" s="296" t="str">
        <f t="shared" ca="1" si="81"/>
        <v/>
      </c>
      <c r="T24" s="295" t="str">
        <f t="shared" ca="1" si="81"/>
        <v/>
      </c>
      <c r="U24" s="295" t="str">
        <f t="shared" ca="1" si="81"/>
        <v/>
      </c>
      <c r="V24" s="1158" t="s">
        <v>502</v>
      </c>
      <c r="W24" s="1159"/>
      <c r="X24" s="445">
        <f ca="1">IF(DP72="",0,DP72)</f>
        <v>485</v>
      </c>
      <c r="Y24"/>
      <c r="AB24" s="299"/>
      <c r="AC24" s="359" t="str">
        <f>IF('Data Entry'!B30="","",'Data Entry'!B30)</f>
        <v/>
      </c>
      <c r="AD24" s="360" t="str">
        <f>IF('Data Entry'!A30="","",'Data Entry'!A30)</f>
        <v/>
      </c>
      <c r="AE24" s="364" t="str">
        <f>IF('Data Entry'!C30="","",'Data Entry'!C30)</f>
        <v/>
      </c>
      <c r="AF24" s="403" t="str">
        <f>IF('Data Entry'!E30="","",'Data Entry'!E30)</f>
        <v/>
      </c>
      <c r="AG24" s="300"/>
      <c r="AH24"/>
      <c r="AI24" s="304" t="str">
        <f t="shared" ca="1" si="82"/>
        <v/>
      </c>
      <c r="AJ24" s="305" t="str">
        <f t="shared" ca="1" si="60"/>
        <v/>
      </c>
      <c r="AK24" s="306" t="str">
        <f t="shared" ca="1" si="61"/>
        <v/>
      </c>
      <c r="AL24" s="307" t="str">
        <f t="shared" ca="1" si="62"/>
        <v/>
      </c>
      <c r="AM24" s="304">
        <f t="shared" ca="1" si="83"/>
        <v>63</v>
      </c>
      <c r="AN24" s="305" t="str">
        <f t="shared" ca="1" si="63"/>
        <v>Paycheck 2</v>
      </c>
      <c r="AO24" s="306">
        <f t="shared" ca="1" si="64"/>
        <v>400</v>
      </c>
      <c r="AP24" s="307" t="str">
        <f t="shared" ca="1" si="65"/>
        <v>Income</v>
      </c>
      <c r="AQ24" s="304" t="str">
        <f t="shared" ca="1" si="84"/>
        <v/>
      </c>
      <c r="AR24" s="305" t="str">
        <f t="shared" ca="1" si="66"/>
        <v/>
      </c>
      <c r="AS24" s="306" t="str">
        <f t="shared" ca="1" si="67"/>
        <v/>
      </c>
      <c r="AT24" s="307" t="str">
        <f t="shared" ca="1" si="68"/>
        <v/>
      </c>
      <c r="AU24" s="304" t="str">
        <f t="shared" ca="1" si="85"/>
        <v/>
      </c>
      <c r="AV24" s="305" t="str">
        <f t="shared" ca="1" si="69"/>
        <v/>
      </c>
      <c r="AW24" s="306" t="str">
        <f t="shared" ca="1" si="70"/>
        <v/>
      </c>
      <c r="AX24" s="307" t="str">
        <f t="shared" ca="1" si="71"/>
        <v/>
      </c>
      <c r="AY24" s="304" t="str">
        <f t="shared" ca="1" si="86"/>
        <v/>
      </c>
      <c r="AZ24" s="305" t="str">
        <f t="shared" ca="1" si="72"/>
        <v/>
      </c>
      <c r="BA24" s="306" t="str">
        <f t="shared" ca="1" si="73"/>
        <v/>
      </c>
      <c r="BB24" s="307" t="str">
        <f t="shared" ca="1" si="74"/>
        <v/>
      </c>
      <c r="BC24" s="304" t="str">
        <f t="shared" ca="1" si="87"/>
        <v/>
      </c>
      <c r="BD24" s="305" t="str">
        <f t="shared" ca="1" si="75"/>
        <v/>
      </c>
      <c r="BE24" s="306" t="str">
        <f t="shared" ca="1" si="76"/>
        <v/>
      </c>
      <c r="BF24" s="307" t="str">
        <f t="shared" ca="1" si="77"/>
        <v/>
      </c>
      <c r="BG24" s="304" t="str">
        <f t="shared" ca="1" si="88"/>
        <v/>
      </c>
      <c r="BH24" s="305" t="str">
        <f t="shared" ca="1" si="78"/>
        <v/>
      </c>
      <c r="BI24" s="306" t="str">
        <f t="shared" ca="1" si="79"/>
        <v/>
      </c>
      <c r="BJ24" s="307" t="str">
        <f t="shared" ca="1" si="80"/>
        <v/>
      </c>
      <c r="BL24" s="418" t="str">
        <f ca="1">IF(OR(BM24="",BM24=0),"",MAX(BL$5:BL23)+1)</f>
        <v/>
      </c>
      <c r="BM24" s="320" t="str">
        <f ca="1">IFERROR(INDEX($AJ$6:$AJ$17, ROWS(BM$4:$BM22)), IFERROR(INDEX($AN$6:$AN$17, ROWS(BM$4:$BM22)-ROWS($AJ$6:$AJ$17)), IFERROR(INDEX($AR$6:$AR$17, ROWS(BM$4:$BM22)-ROWS($AJ$6:$AJ$17)-ROWS($AN$6:$AN$17)),IFERROR(INDEX($AV$6:$AV$17, ROWS(BM$4:$BM22)-ROWS($AJ$6:$AJ$17)-ROWS($AN$6:$AN$17)-ROWS($AR$6:$AR$17)),IFERROR(INDEX($AZ$6:$AZ$17, ROWS(BM$4:$BM22)-ROWS($AJ$6:$AJ$17)-ROWS($AN$6:$AN$17)-ROWS($AR$6:$AR$17)-ROWS($AV$6:$AV$17)),IFERROR(INDEX($BD$6:$BD$17, ROWS(BM$4:$BM22)-ROWS($AJ$6:$AJ$17)-ROWS($AN$6:$AN$17)-ROWS($AR$6:$AR$17)-ROWS($AV$6:$AV$17)-ROWS($AZ$6:$AZ$17)),IFERROR(INDEX($BH$6:$BH$17, ROWS(BM$4:$BM22)-ROWS($AJ$6:$AJ$17)-ROWS($AN$6:$AN$17)-ROWS($AR$6:$AR$17)-ROWS($AV$6:$AV$17)-ROWS($AZ$6:$AZ$17)-ROWS($BD$6:$BD$17)), "")))))))</f>
        <v/>
      </c>
      <c r="BN24" s="320" t="str">
        <f t="shared" ca="1" si="30"/>
        <v/>
      </c>
      <c r="BO24" s="320" t="str">
        <f ca="1">IF(OR(BP24="",BP24=0),"",MAX(BO$5:BO23)+1)</f>
        <v/>
      </c>
      <c r="BP24" s="320" t="str">
        <f ca="1">IFERROR(INDEX($AK$6:$AK$17, ROWS($BP$4:BP22)), IFERROR(INDEX($AO$6:$AO$17, ROWS($BP$4:BP22)-ROWS($AK$6:$AK$17)), IFERROR(INDEX($AS$6:$AS$17, ROWS($BP$4:BP22)-ROWS($AK$6:$AK$17)-ROWS($AO$6:$AO$17)),IFERROR(INDEX($AW$6:$AW$17, ROWS($BP$4:BP22)-ROWS($AK$6:$AK$17)-ROWS($AO$6:$AO$17)-ROWS($AS$6:$AS$17)),IFERROR(INDEX($BA$6:$BA$17, ROWS($BP$4:BP22)-ROWS($AK$6:$AK$17)-ROWS($AO$6:$AO$17)-ROWS($AS$6:$AS$17)-ROWS($AW$6:$AW$17)),IFERROR(INDEX($BE$6:$BE$17, ROWS($BP$4:BP22)-ROWS($AK$6:$AK$17)-ROWS($AO$6:$AO$17)-ROWS($AS$6:$AS$17)-ROWS($AW$6:$AW$17)-ROWS($BA$6:$BA$17)),IFERROR(INDEX($BI$6:$BI$17, ROWS($BP$4:BP22)-ROWS($AK$6:$AK$17)-ROWS($AO$6:$AO$17)-ROWS($AS$6:$AS$17)-ROWS($AW$6:$AW$17)-ROWS($BA$6:$BA$17)-ROWS($BE$6:$BE$17)), "")))))))</f>
        <v/>
      </c>
      <c r="BQ24" s="320" t="str">
        <f t="shared" ca="1" si="31"/>
        <v/>
      </c>
      <c r="BR24" s="419" t="str">
        <f t="shared" ca="1" si="32"/>
        <v/>
      </c>
      <c r="BS24" s="418" t="str">
        <f ca="1">IF(OR(BT24="",BT24=0),"",MAX(BS$5:BS23)+1)</f>
        <v/>
      </c>
      <c r="BT24" s="320" t="str">
        <f ca="1">IFERROR(INDEX($AJ$22:$AJ$33, ROWS($BT$4:BT22)), IFERROR(INDEX($AN$22:$AN$33, ROWS($BT$4:BT22)-ROWS($AJ$22:$AJ$33)), IFERROR(INDEX($AR$22:$AR$33, ROWS($BT$4:BT22)-ROWS($AJ$22:$AJ$33)-ROWS($AN$22:$AN$33)),IFERROR(INDEX($AV$22:$AV$33, ROWS($BT$4:BT22)-ROWS($AJ$22:$AJ$33)-ROWS($AN$22:$AN$33)-ROWS($AR$22:$AR$33)),IFERROR(INDEX($AZ$22:$AZ$33, ROWS($BT$4:BT22)-ROWS($AJ$22:$AJ$33)-ROWS($AN$22:$AN$33)-ROWS($AR$22:$AR$33)-ROWS($AV$22:$AV$33)),IFERROR(INDEX($BD$22:$BD$33, ROWS($BT$4:BT22)-ROWS($AJ$22:$AJ$33)-ROWS($AN$22:$AN$33)-ROWS($AR$22:$AR$33)-ROWS($AV$22:$AV$33)-ROWS($AZ$22:$AZ$33)),IFERROR(INDEX($BH$22:$BH$33, ROWS($BT$4:BT22)-ROWS($AJ$22:$AJ$33)-ROWS($AN$22:$AN$33)-ROWS($AR$22:$AR$33)-ROWS($AV$22:$AV$33)-ROWS($AZ$22:$AZ$33)-ROWS($BD$22:$BD$33)), "")))))))</f>
        <v/>
      </c>
      <c r="BU24" s="320" t="str">
        <f t="shared" ca="1" si="33"/>
        <v/>
      </c>
      <c r="BV24" s="320" t="str">
        <f ca="1">IF(OR(BW24="",BW24=0),"",MAX(BV$5:BV23)+1)</f>
        <v/>
      </c>
      <c r="BW24" s="320" t="str">
        <f ca="1">IFERROR(INDEX($AK$22:$AK$33, ROWS($BW$4:BW22)), IFERROR(INDEX($AO$22:$AO$33, ROWS($BW$4:BW22)-ROWS($AK$22:$AK$33)), IFERROR(INDEX($AS$22:$AS$33, ROWS($BW$4:BW22)-ROWS($AK$22:$AK$33)-ROWS($AO$22:$AO$33)),IFERROR(INDEX($AW$22:$AW$33, ROWS($BW$4:BW22)-ROWS($AK$22:$AK$33)-ROWS($AO$22:$AO$33)-ROWS($AS$22:$AS$33)),IFERROR(INDEX($BA$22:$BA$33, ROWS($BW$4:BW22)-ROWS($AK$22:$AK$33)-ROWS($AO$22:$AO$33)-ROWS($AS$22:$AS$33)-ROWS($AW$22:$AW$33)),IFERROR(INDEX($BE$22:$BE$33, ROWS($BW$4:BW22)-ROWS($AK$22:$AK$33)-ROWS($AO$22:$AO$33)-ROWS($AS$22:$AS$33)-ROWS($AW$22:$AW$33)-ROWS($BA$22:$BA$33)),IFERROR(INDEX($BI$22:$BI$33, ROWS($BW$4:BW22)-ROWS($AK$22:$AK$33)-ROWS($AO$22:$AO$33)-ROWS($AS$22:$AS$33)-ROWS($AW$22:$AW$33)-ROWS($BA$22:$BA$33)-ROWS($BE$22:$BE$33)), "")))))))</f>
        <v/>
      </c>
      <c r="BX24" s="320" t="str">
        <f t="shared" ca="1" si="34"/>
        <v/>
      </c>
      <c r="BY24" s="419" t="str">
        <f t="shared" ca="1" si="35"/>
        <v/>
      </c>
      <c r="BZ24" s="418" t="str">
        <f ca="1">IF(OR(CA24="",CA24=0),"",MAX(BZ$5:BZ23)+1)</f>
        <v/>
      </c>
      <c r="CA24" s="320" t="str">
        <f ca="1">IFERROR(INDEX($AJ$38:$AJ$49, ROWS($CA$4:CA22)), IFERROR(INDEX($AN$38:$AN$49, ROWS($CA$4:CA22)-ROWS($AJ$38:$AJ$49)), IFERROR(INDEX($AR$38:$AR$49, ROWS($CA$4:CA22)-ROWS($AJ$38:$AJ$49)-ROWS($AN$38:$AN$49)),IFERROR(INDEX($AV$38:$AV$49, ROWS($CA$4:CA22)-ROWS($AJ$38:$AJ$49)-ROWS($AN$38:$AN$49)-ROWS($AR$38:$AR$49)),IFERROR(INDEX($AZ$38:$AZ$49, ROWS($CA$4:CA22)-ROWS($AJ$38:$AJ$49)-ROWS($AN$38:$AN$49)-ROWS($AR$38:$AR$49)-ROWS($AV$38:$AV$49)),IFERROR(INDEX($BD$38:$BD$49, ROWS($CA$4:CA22)-ROWS($AJ$38:$AJ$49)-ROWS($AN$38:$AN$49)-ROWS($AR$38:$AR$49)-ROWS($AV$38:$AV$49)-ROWS($AZ$38:$AZ$49)),IFERROR(INDEX($BH$38:$BH$49, ROWS($CA$4:CA22)-ROWS($AJ$38:$AJ$49)-ROWS($AN$38:$AN$49)-ROWS($AR$38:$AR$49)-ROWS($AV$38:$AV$49)-ROWS($AZ$38:$AZ$49)-ROWS($BD$38:$BD$49)), "")))))))</f>
        <v/>
      </c>
      <c r="CB24" s="320" t="str">
        <f t="shared" ca="1" si="36"/>
        <v/>
      </c>
      <c r="CC24" s="320" t="str">
        <f ca="1">IF(OR(CD24="",CD24=0),"",MAX(CC$5:CC23)+1)</f>
        <v/>
      </c>
      <c r="CD24" s="320" t="str">
        <f ca="1">IFERROR(INDEX($AK$38:$AK$49, ROWS($CD$4:CD22)), IFERROR(INDEX($AO$38:$AO$49, ROWS($CD$4:CD22)-ROWS($AK$38:$AK$49)), IFERROR(INDEX($AS$38:$AS$49, ROWS($CD$4:CD22)-ROWS($AK$38:$AK$49)-ROWS($AO$38:$AO$49)),IFERROR(INDEX($AW$38:$AW$49, ROWS($CD$4:CD22)-ROWS($AK$38:$AK$49)-ROWS($AO$38:$AO$49)-ROWS($AS$38:$AS$49)),IFERROR(INDEX($BA$38:$BA$49, ROWS($CD$4:CD22)-ROWS($AK$38:$AK$49)-ROWS($AO$38:$AO$49)-ROWS($AS$38:$AS$49)-ROWS($AW$38:$AW$49)),IFERROR(INDEX($BE$38:$BE$49, ROWS($CD$4:CD22)-ROWS($AK$38:$AK$49)-ROWS($AO$38:$AO$49)-ROWS($AS$38:$AS$49)-ROWS($AW$38:$AW$49)-ROWS($BA$38:$BA$49)),IFERROR(INDEX($BI$38:$BI$49, ROWS($CD$4:CD22)-ROWS($AK$38:$AK$49)-ROWS($AO$38:$AO$49)-ROWS($AS$38:$AS$49)-ROWS($AW$38:$AW$49)-ROWS($BA$38:$BA$49)-ROWS($BE$38:$BE$49)), "")))))))</f>
        <v/>
      </c>
      <c r="CE24" s="320" t="str">
        <f t="shared" ca="1" si="37"/>
        <v/>
      </c>
      <c r="CF24" s="419" t="str">
        <f t="shared" ca="1" si="38"/>
        <v/>
      </c>
      <c r="CG24" s="418" t="str">
        <f ca="1">IF(OR(CH24="",CH24=0),"",MAX(CG$5:CG23)+1)</f>
        <v/>
      </c>
      <c r="CH24" s="320" t="str">
        <f ca="1">IFERROR(INDEX($AJ$54:$AJ$65, ROWS($CH$4:CH22)), IFERROR(INDEX($AN$54:$AN$65, ROWS($CH$4:CH22)-ROWS($AJ$54:$AJ$65)), IFERROR(INDEX($AR$54:$AR$65, ROWS($CH$4:CH22)-ROWS($AJ$54:$AJ$65)-ROWS($AN$54:$AN$65)),IFERROR(INDEX($AV$54:$AV$65, ROWS($CH$4:CH22)-ROWS($AJ$54:$AJ$65)-ROWS($AN$54:$AN$65)-ROWS($AR$54:$AR$65)),IFERROR(INDEX($AZ$54:$AZ$65, ROWS($CH$4:CH22)-ROWS($AJ$54:$AJ$65)-ROWS($AN$54:$AN$65)-ROWS($AR$54:$AR$65)-ROWS($AV$54:$AV$65)),IFERROR(INDEX($BD$54:$BD$65, ROWS($CH$4:CH22)-ROWS($AJ$54:$AJ$65)-ROWS($AN$54:$AN$65)-ROWS($AR$54:$AR$65)-ROWS($AV$54:$AV$65)-ROWS($AZ$54:$AZ$65)),IFERROR(INDEX($BH$54:$BH$65, ROWS($CH$4:CH22)-ROWS($AJ$54:$AJ$65)-ROWS($AN$54:$AN$65)-ROWS($AR$54:$AR$65)-ROWS($AV$54:$AV$65)-ROWS($AZ$54:$AZ$65)-ROWS($BD$54:$BD$65)), "")))))))</f>
        <v/>
      </c>
      <c r="CI24" s="320" t="str">
        <f t="shared" ca="1" si="39"/>
        <v/>
      </c>
      <c r="CJ24" s="320" t="str">
        <f ca="1">IF(OR(CK24="",CK24=0),"",MAX(CJ$5:CJ23)+1)</f>
        <v/>
      </c>
      <c r="CK24" s="320" t="str">
        <f ca="1">IFERROR(INDEX($AK$54:$AK$65, ROWS($CK$4:CK22)), IFERROR(INDEX($AO$54:$AO$65, ROWS($CK$4:CK22)-ROWS($AK$54:$AK$65)), IFERROR(INDEX($AS$54:$AS$65, ROWS($CK$4:CK22)-ROWS($AK$54:$AK$65)-ROWS($AO$54:$AO$65)),IFERROR(INDEX($AW$54:$AW$65, ROWS($CK$4:CK22)-ROWS($AK$54:$AK$65)-ROWS($AO$54:$AO$65)-ROWS($AS$54:$AS$65)),IFERROR(INDEX($BA$54:$BA$65, ROWS($CK$4:CK22)-ROWS($AK$54:$AK$65)-ROWS($AO$54:$AO$65)-ROWS($AS$54:$AS$65)-ROWS($AW$54:$AW$65)),IFERROR(INDEX($BE$54:$BE$65, ROWS($CK$4:CK22)-ROWS($AK$54:$AK$65)-ROWS($AO$54:$AO$65)-ROWS($AS$54:$AS$65)-ROWS($AW$54:$AW$65)-ROWS($BA$54:$BA$65)),IFERROR(INDEX($BI$54:$BI$65, ROWS($CK$4:CK22)-ROWS($AK$54:$AK$65)-ROWS($AO$54:$AO$65)-ROWS($AS$54:$AS$65)-ROWS($AW$54:$AW$65)-ROWS($BA$54:$BA$65)-ROWS($BE$54:$BE$65)), "")))))))</f>
        <v/>
      </c>
      <c r="CL24" s="320" t="str">
        <f t="shared" ca="1" si="40"/>
        <v/>
      </c>
      <c r="CM24" s="419" t="str">
        <f t="shared" ca="1" si="41"/>
        <v/>
      </c>
      <c r="CN24" s="418" t="str">
        <f ca="1">IF(OR(CO24="",CO24=0),"",MAX(CN$5:CN23)+1)</f>
        <v/>
      </c>
      <c r="CO24" s="320" t="str">
        <f ca="1">IFERROR(INDEX($AJ$70:$AJ$81, ROWS($CO$4:CO22)), IFERROR(INDEX($AN$70:$AN$81, ROWS($CO$4:CO22)-ROWS($AJ$70:$AJ$81)), IFERROR(INDEX($AR$70:$AR$81, ROWS($CO$4:CO22)-ROWS($AJ$70:$AJ$81)-ROWS($AN$70:$AN$81)),IFERROR(INDEX($AV$70:$AV$81, ROWS($CO$4:CO22)-ROWS($AJ$70:$AJ$81)-ROWS($AN$70:$AN$81)-ROWS($AR$70:$AR$81)),IFERROR(INDEX($AZ$70:$AZ$81, ROWS($CO$4:CO22)-ROWS($AJ$70:$AJ$81)-ROWS($AN$70:$AN$81)-ROWS($AR$70:$AR$81)-ROWS($AV$70:$AV$81)),IFERROR(INDEX($BD$70:$BD$81, ROWS($CO$4:CO22)-ROWS($AJ$70:$AJ$81)-ROWS($AN$70:$AN$81)-ROWS($AR$70:$AR$81)-ROWS($AV$70:$AV$81)-ROWS($AZ$70:$AZ$81)),IFERROR(INDEX($BH$70:$BH$81, ROWS($CO$4:CO22)-ROWS($AJ$70:$AJ$81)-ROWS($AN$70:$AN$81)-ROWS($AR$70:$AR$81)-ROWS($AV$70:$AV$81)-ROWS($AZ$70:$AZ$81)-ROWS($BD$70:$BD$81)), "")))))))</f>
        <v/>
      </c>
      <c r="CP24" s="320" t="str">
        <f t="shared" ca="1" si="42"/>
        <v/>
      </c>
      <c r="CQ24" s="320" t="str">
        <f ca="1">IF(OR(CR24="",CR24=0),"",MAX(CQ$5:CQ23)+1)</f>
        <v/>
      </c>
      <c r="CR24" s="320" t="str">
        <f ca="1">IFERROR(INDEX($AK$70:$AK$81, ROWS($CR$4:CR22)), IFERROR(INDEX($AO$70:$AO$81, ROWS($CR$4:CR22)-ROWS($AK$70:$AK$81)), IFERROR(INDEX($AS$70:$AS$81, ROWS($CR$4:CR22)-ROWS($AK$70:$AK$81)-ROWS($AO$70:$AO$81)),IFERROR(INDEX($AW$70:$AW$81, ROWS($CR$4:CR22)-ROWS($AK$70:$AK$81)-ROWS($AO$70:$AO$81)-ROWS($AS$70:$AS$81)),IFERROR(INDEX($BA$70:$BA$81, ROWS($CR$4:CR22)-ROWS($AK$70:$AK$81)-ROWS($AO$70:$AO$81)-ROWS($AS$70:$AS$81)-ROWS($AW$70:$AW$81)),IFERROR(INDEX($BE$70:$BE$81, ROWS($CR$4:CR22)-ROWS($AK$70:$AK$81)-ROWS($AO$70:$AO$81)-ROWS($AS$70:$AS$81)-ROWS($AW$70:$AW$81)-ROWS($BA$70:$BA$81)),IFERROR(INDEX($BI$70:$BI$81, ROWS($CR$4:CR22)-ROWS($AK$70:$AK$81)-ROWS($AO$70:$AO$81)-ROWS($AS$70:$AS$81)-ROWS($AW$70:$AW$81)-ROWS($BA$70:$BA$81)-ROWS($BE$70:$BE$81)), "")))))))</f>
        <v/>
      </c>
      <c r="CS24" s="320" t="str">
        <f t="shared" ca="1" si="43"/>
        <v/>
      </c>
      <c r="CT24" s="419" t="str">
        <f t="shared" ca="1" si="44"/>
        <v/>
      </c>
      <c r="CU24" s="418" t="str">
        <f>IF(OR(CV24="",CV24=0),"",MAX(CU$5:CU23)+1)</f>
        <v/>
      </c>
      <c r="CV24" s="320">
        <f>IFERROR(INDEX($AJ$86:$AJ$97, ROWS($CV$4:CV22)), IFERROR(INDEX($AN$86:$AN$97, ROWS($CV$4:CV22)-ROWS($AJ$86:$AJ$97)), ""))</f>
        <v>0</v>
      </c>
      <c r="CW24" s="320" t="str">
        <f t="shared" si="45"/>
        <v/>
      </c>
      <c r="CX24" s="320" t="str">
        <f>IF(OR(CY24="",CY24=0),"",MAX(CX$5:CX23)+1)</f>
        <v/>
      </c>
      <c r="CY24" s="320">
        <f>IFERROR(INDEX($AK$86:$AK$97, ROWS($CY$4:CY22)), IFERROR(INDEX($AO$86:$AO$97, ROWS($CY$4:CY22)-ROWS($AK$86:$AK$97)), ""))</f>
        <v>0</v>
      </c>
      <c r="CZ24" s="320" t="str">
        <f t="shared" si="46"/>
        <v/>
      </c>
      <c r="DA24" s="419" t="str">
        <f t="shared" si="47"/>
        <v/>
      </c>
      <c r="DC24" s="1167" t="s">
        <v>487</v>
      </c>
      <c r="DD24" s="1168"/>
      <c r="DE24" s="1168"/>
      <c r="DF24" s="1168"/>
      <c r="DG24" s="1168"/>
      <c r="DH24" s="1168"/>
      <c r="DI24" s="1168"/>
      <c r="DJ24" s="1168"/>
      <c r="DK24" s="1168"/>
      <c r="DL24" s="1169"/>
      <c r="DN24" s="1199" t="s">
        <v>487</v>
      </c>
      <c r="DO24" s="1200"/>
      <c r="DP24" s="1200"/>
      <c r="DQ24" s="1200"/>
      <c r="DR24" s="1200"/>
      <c r="DS24" s="1201"/>
    </row>
    <row r="25" spans="1:123" s="292" customFormat="1" ht="15" customHeight="1" thickBot="1" x14ac:dyDescent="0.35">
      <c r="A25" s="1183"/>
      <c r="B25" s="1182"/>
      <c r="C25" s="1183"/>
      <c r="D25" s="1182"/>
      <c r="E25" s="1183"/>
      <c r="F25" s="1182"/>
      <c r="G25" s="1183"/>
      <c r="H25" s="1182"/>
      <c r="I25" s="1183"/>
      <c r="J25" s="1182"/>
      <c r="K25" s="1183"/>
      <c r="L25" s="1182"/>
      <c r="M25" s="1183"/>
      <c r="N25" s="1182"/>
      <c r="P25" s="295" t="str">
        <f t="shared" ca="1" si="89"/>
        <v/>
      </c>
      <c r="Q25" s="295" t="str">
        <f t="shared" ca="1" si="81"/>
        <v/>
      </c>
      <c r="R25" s="295" t="str">
        <f t="shared" ca="1" si="81"/>
        <v/>
      </c>
      <c r="S25" s="296" t="str">
        <f t="shared" ca="1" si="81"/>
        <v/>
      </c>
      <c r="T25" s="295" t="str">
        <f t="shared" ca="1" si="81"/>
        <v/>
      </c>
      <c r="U25" s="295" t="str">
        <f t="shared" ca="1" si="81"/>
        <v/>
      </c>
      <c r="V25" s="1158" t="s">
        <v>507</v>
      </c>
      <c r="W25" s="1159"/>
      <c r="X25" s="445">
        <f ca="1">IF(DS72="",0,DS72)</f>
        <v>1950</v>
      </c>
      <c r="Y25"/>
      <c r="AB25" s="299"/>
      <c r="AC25" s="301"/>
      <c r="AD25" s="301"/>
      <c r="AE25" s="301"/>
      <c r="AF25" s="301"/>
      <c r="AG25" s="300"/>
      <c r="AH25"/>
      <c r="AI25" s="304" t="str">
        <f t="shared" ca="1" si="82"/>
        <v/>
      </c>
      <c r="AJ25" s="305" t="str">
        <f t="shared" ca="1" si="60"/>
        <v/>
      </c>
      <c r="AK25" s="306" t="str">
        <f t="shared" ca="1" si="61"/>
        <v/>
      </c>
      <c r="AL25" s="307" t="str">
        <f t="shared" ca="1" si="62"/>
        <v/>
      </c>
      <c r="AM25" s="304">
        <f t="shared" ca="1" si="83"/>
        <v>127</v>
      </c>
      <c r="AN25" s="305" t="str">
        <f t="shared" ca="1" si="63"/>
        <v>Pet Care</v>
      </c>
      <c r="AO25" s="306">
        <f t="shared" ca="1" si="64"/>
        <v>80</v>
      </c>
      <c r="AP25" s="307" t="str">
        <f t="shared" ca="1" si="65"/>
        <v>Liquid Bills</v>
      </c>
      <c r="AQ25" s="304" t="str">
        <f t="shared" ca="1" si="84"/>
        <v/>
      </c>
      <c r="AR25" s="305" t="str">
        <f t="shared" ca="1" si="66"/>
        <v/>
      </c>
      <c r="AS25" s="306" t="str">
        <f t="shared" ca="1" si="67"/>
        <v/>
      </c>
      <c r="AT25" s="307" t="str">
        <f t="shared" ca="1" si="68"/>
        <v/>
      </c>
      <c r="AU25" s="304" t="str">
        <f t="shared" ca="1" si="85"/>
        <v/>
      </c>
      <c r="AV25" s="305" t="str">
        <f t="shared" ca="1" si="69"/>
        <v/>
      </c>
      <c r="AW25" s="306" t="str">
        <f t="shared" ca="1" si="70"/>
        <v/>
      </c>
      <c r="AX25" s="307" t="str">
        <f t="shared" ca="1" si="71"/>
        <v/>
      </c>
      <c r="AY25" s="304" t="str">
        <f t="shared" ca="1" si="86"/>
        <v/>
      </c>
      <c r="AZ25" s="305" t="str">
        <f t="shared" ca="1" si="72"/>
        <v/>
      </c>
      <c r="BA25" s="306" t="str">
        <f t="shared" ca="1" si="73"/>
        <v/>
      </c>
      <c r="BB25" s="307" t="str">
        <f t="shared" ca="1" si="74"/>
        <v/>
      </c>
      <c r="BC25" s="304" t="str">
        <f t="shared" ca="1" si="87"/>
        <v/>
      </c>
      <c r="BD25" s="305" t="str">
        <f t="shared" ca="1" si="75"/>
        <v/>
      </c>
      <c r="BE25" s="306" t="str">
        <f t="shared" ca="1" si="76"/>
        <v/>
      </c>
      <c r="BF25" s="307" t="str">
        <f t="shared" ca="1" si="77"/>
        <v/>
      </c>
      <c r="BG25" s="304" t="str">
        <f t="shared" ca="1" si="88"/>
        <v/>
      </c>
      <c r="BH25" s="305" t="str">
        <f t="shared" ca="1" si="78"/>
        <v/>
      </c>
      <c r="BI25" s="306" t="str">
        <f t="shared" ca="1" si="79"/>
        <v/>
      </c>
      <c r="BJ25" s="307" t="str">
        <f t="shared" ca="1" si="80"/>
        <v/>
      </c>
      <c r="BL25" s="412" t="str">
        <f ca="1">IF(OR(BM25="",BM25=0),"",MAX(BL$5:BL24)+1)</f>
        <v/>
      </c>
      <c r="BM25" s="316" t="str">
        <f ca="1">IFERROR(INDEX($AJ$6:$AJ$17, ROWS(BM$4:$BM23)), IFERROR(INDEX($AN$6:$AN$17, ROWS(BM$4:$BM23)-ROWS($AJ$6:$AJ$17)), IFERROR(INDEX($AR$6:$AR$17, ROWS(BM$4:$BM23)-ROWS($AJ$6:$AJ$17)-ROWS($AN$6:$AN$17)),IFERROR(INDEX($AV$6:$AV$17, ROWS(BM$4:$BM23)-ROWS($AJ$6:$AJ$17)-ROWS($AN$6:$AN$17)-ROWS($AR$6:$AR$17)),IFERROR(INDEX($AZ$6:$AZ$17, ROWS(BM$4:$BM23)-ROWS($AJ$6:$AJ$17)-ROWS($AN$6:$AN$17)-ROWS($AR$6:$AR$17)-ROWS($AV$6:$AV$17)),IFERROR(INDEX($BD$6:$BD$17, ROWS(BM$4:$BM23)-ROWS($AJ$6:$AJ$17)-ROWS($AN$6:$AN$17)-ROWS($AR$6:$AR$17)-ROWS($AV$6:$AV$17)-ROWS($AZ$6:$AZ$17)),IFERROR(INDEX($BH$6:$BH$17, ROWS(BM$4:$BM23)-ROWS($AJ$6:$AJ$17)-ROWS($AN$6:$AN$17)-ROWS($AR$6:$AR$17)-ROWS($AV$6:$AV$17)-ROWS($AZ$6:$AZ$17)-ROWS($BD$6:$BD$17)), "")))))))</f>
        <v/>
      </c>
      <c r="BN25" s="316" t="str">
        <f t="shared" ca="1" si="30"/>
        <v/>
      </c>
      <c r="BO25" s="316" t="str">
        <f ca="1">IF(OR(BP25="",BP25=0),"",MAX(BO$5:BO24)+1)</f>
        <v/>
      </c>
      <c r="BP25" s="316" t="str">
        <f ca="1">IFERROR(INDEX($AK$6:$AK$17, ROWS($BP$4:BP23)), IFERROR(INDEX($AO$6:$AO$17, ROWS($BP$4:BP23)-ROWS($AK$6:$AK$17)), IFERROR(INDEX($AS$6:$AS$17, ROWS($BP$4:BP23)-ROWS($AK$6:$AK$17)-ROWS($AO$6:$AO$17)),IFERROR(INDEX($AW$6:$AW$17, ROWS($BP$4:BP23)-ROWS($AK$6:$AK$17)-ROWS($AO$6:$AO$17)-ROWS($AS$6:$AS$17)),IFERROR(INDEX($BA$6:$BA$17, ROWS($BP$4:BP23)-ROWS($AK$6:$AK$17)-ROWS($AO$6:$AO$17)-ROWS($AS$6:$AS$17)-ROWS($AW$6:$AW$17)),IFERROR(INDEX($BE$6:$BE$17, ROWS($BP$4:BP23)-ROWS($AK$6:$AK$17)-ROWS($AO$6:$AO$17)-ROWS($AS$6:$AS$17)-ROWS($AW$6:$AW$17)-ROWS($BA$6:$BA$17)),IFERROR(INDEX($BI$6:$BI$17, ROWS($BP$4:BP23)-ROWS($AK$6:$AK$17)-ROWS($AO$6:$AO$17)-ROWS($AS$6:$AS$17)-ROWS($AW$6:$AW$17)-ROWS($BA$6:$BA$17)-ROWS($BE$6:$BE$17)), "")))))))</f>
        <v/>
      </c>
      <c r="BQ25" s="316" t="str">
        <f t="shared" ca="1" si="31"/>
        <v/>
      </c>
      <c r="BR25" s="413" t="str">
        <f t="shared" ca="1" si="32"/>
        <v/>
      </c>
      <c r="BS25" s="412" t="str">
        <f ca="1">IF(OR(BT25="",BT25=0),"",MAX(BS$5:BS24)+1)</f>
        <v/>
      </c>
      <c r="BT25" s="316" t="str">
        <f ca="1">IFERROR(INDEX($AJ$22:$AJ$33, ROWS($BT$4:BT23)), IFERROR(INDEX($AN$22:$AN$33, ROWS($BT$4:BT23)-ROWS($AJ$22:$AJ$33)), IFERROR(INDEX($AR$22:$AR$33, ROWS($BT$4:BT23)-ROWS($AJ$22:$AJ$33)-ROWS($AN$22:$AN$33)),IFERROR(INDEX($AV$22:$AV$33, ROWS($BT$4:BT23)-ROWS($AJ$22:$AJ$33)-ROWS($AN$22:$AN$33)-ROWS($AR$22:$AR$33)),IFERROR(INDEX($AZ$22:$AZ$33, ROWS($BT$4:BT23)-ROWS($AJ$22:$AJ$33)-ROWS($AN$22:$AN$33)-ROWS($AR$22:$AR$33)-ROWS($AV$22:$AV$33)),IFERROR(INDEX($BD$22:$BD$33, ROWS($BT$4:BT23)-ROWS($AJ$22:$AJ$33)-ROWS($AN$22:$AN$33)-ROWS($AR$22:$AR$33)-ROWS($AV$22:$AV$33)-ROWS($AZ$22:$AZ$33)),IFERROR(INDEX($BH$22:$BH$33, ROWS($BT$4:BT23)-ROWS($AJ$22:$AJ$33)-ROWS($AN$22:$AN$33)-ROWS($AR$22:$AR$33)-ROWS($AV$22:$AV$33)-ROWS($AZ$22:$AZ$33)-ROWS($BD$22:$BD$33)), "")))))))</f>
        <v/>
      </c>
      <c r="BU25" s="316" t="str">
        <f t="shared" ca="1" si="33"/>
        <v/>
      </c>
      <c r="BV25" s="316" t="str">
        <f ca="1">IF(OR(BW25="",BW25=0),"",MAX(BV$5:BV24)+1)</f>
        <v/>
      </c>
      <c r="BW25" s="316" t="str">
        <f ca="1">IFERROR(INDEX($AK$22:$AK$33, ROWS($BW$4:BW23)), IFERROR(INDEX($AO$22:$AO$33, ROWS($BW$4:BW23)-ROWS($AK$22:$AK$33)), IFERROR(INDEX($AS$22:$AS$33, ROWS($BW$4:BW23)-ROWS($AK$22:$AK$33)-ROWS($AO$22:$AO$33)),IFERROR(INDEX($AW$22:$AW$33, ROWS($BW$4:BW23)-ROWS($AK$22:$AK$33)-ROWS($AO$22:$AO$33)-ROWS($AS$22:$AS$33)),IFERROR(INDEX($BA$22:$BA$33, ROWS($BW$4:BW23)-ROWS($AK$22:$AK$33)-ROWS($AO$22:$AO$33)-ROWS($AS$22:$AS$33)-ROWS($AW$22:$AW$33)),IFERROR(INDEX($BE$22:$BE$33, ROWS($BW$4:BW23)-ROWS($AK$22:$AK$33)-ROWS($AO$22:$AO$33)-ROWS($AS$22:$AS$33)-ROWS($AW$22:$AW$33)-ROWS($BA$22:$BA$33)),IFERROR(INDEX($BI$22:$BI$33, ROWS($BW$4:BW23)-ROWS($AK$22:$AK$33)-ROWS($AO$22:$AO$33)-ROWS($AS$22:$AS$33)-ROWS($AW$22:$AW$33)-ROWS($BA$22:$BA$33)-ROWS($BE$22:$BE$33)), "")))))))</f>
        <v/>
      </c>
      <c r="BX25" s="316" t="str">
        <f t="shared" ca="1" si="34"/>
        <v/>
      </c>
      <c r="BY25" s="413" t="str">
        <f t="shared" ca="1" si="35"/>
        <v/>
      </c>
      <c r="BZ25" s="412" t="str">
        <f ca="1">IF(OR(CA25="",CA25=0),"",MAX(BZ$5:BZ24)+1)</f>
        <v/>
      </c>
      <c r="CA25" s="316" t="str">
        <f ca="1">IFERROR(INDEX($AJ$38:$AJ$49, ROWS($CA$4:CA23)), IFERROR(INDEX($AN$38:$AN$49, ROWS($CA$4:CA23)-ROWS($AJ$38:$AJ$49)), IFERROR(INDEX($AR$38:$AR$49, ROWS($CA$4:CA23)-ROWS($AJ$38:$AJ$49)-ROWS($AN$38:$AN$49)),IFERROR(INDEX($AV$38:$AV$49, ROWS($CA$4:CA23)-ROWS($AJ$38:$AJ$49)-ROWS($AN$38:$AN$49)-ROWS($AR$38:$AR$49)),IFERROR(INDEX($AZ$38:$AZ$49, ROWS($CA$4:CA23)-ROWS($AJ$38:$AJ$49)-ROWS($AN$38:$AN$49)-ROWS($AR$38:$AR$49)-ROWS($AV$38:$AV$49)),IFERROR(INDEX($BD$38:$BD$49, ROWS($CA$4:CA23)-ROWS($AJ$38:$AJ$49)-ROWS($AN$38:$AN$49)-ROWS($AR$38:$AR$49)-ROWS($AV$38:$AV$49)-ROWS($AZ$38:$AZ$49)),IFERROR(INDEX($BH$38:$BH$49, ROWS($CA$4:CA23)-ROWS($AJ$38:$AJ$49)-ROWS($AN$38:$AN$49)-ROWS($AR$38:$AR$49)-ROWS($AV$38:$AV$49)-ROWS($AZ$38:$AZ$49)-ROWS($BD$38:$BD$49)), "")))))))</f>
        <v/>
      </c>
      <c r="CB25" s="316" t="str">
        <f t="shared" ca="1" si="36"/>
        <v/>
      </c>
      <c r="CC25" s="316" t="str">
        <f ca="1">IF(OR(CD25="",CD25=0),"",MAX(CC$5:CC24)+1)</f>
        <v/>
      </c>
      <c r="CD25" s="316" t="str">
        <f ca="1">IFERROR(INDEX($AK$38:$AK$49, ROWS($CD$4:CD23)), IFERROR(INDEX($AO$38:$AO$49, ROWS($CD$4:CD23)-ROWS($AK$38:$AK$49)), IFERROR(INDEX($AS$38:$AS$49, ROWS($CD$4:CD23)-ROWS($AK$38:$AK$49)-ROWS($AO$38:$AO$49)),IFERROR(INDEX($AW$38:$AW$49, ROWS($CD$4:CD23)-ROWS($AK$38:$AK$49)-ROWS($AO$38:$AO$49)-ROWS($AS$38:$AS$49)),IFERROR(INDEX($BA$38:$BA$49, ROWS($CD$4:CD23)-ROWS($AK$38:$AK$49)-ROWS($AO$38:$AO$49)-ROWS($AS$38:$AS$49)-ROWS($AW$38:$AW$49)),IFERROR(INDEX($BE$38:$BE$49, ROWS($CD$4:CD23)-ROWS($AK$38:$AK$49)-ROWS($AO$38:$AO$49)-ROWS($AS$38:$AS$49)-ROWS($AW$38:$AW$49)-ROWS($BA$38:$BA$49)),IFERROR(INDEX($BI$38:$BI$49, ROWS($CD$4:CD23)-ROWS($AK$38:$AK$49)-ROWS($AO$38:$AO$49)-ROWS($AS$38:$AS$49)-ROWS($AW$38:$AW$49)-ROWS($BA$38:$BA$49)-ROWS($BE$38:$BE$49)), "")))))))</f>
        <v/>
      </c>
      <c r="CE25" s="316" t="str">
        <f t="shared" ca="1" si="37"/>
        <v/>
      </c>
      <c r="CF25" s="413" t="str">
        <f t="shared" ca="1" si="38"/>
        <v/>
      </c>
      <c r="CG25" s="412" t="str">
        <f ca="1">IF(OR(CH25="",CH25=0),"",MAX(CG$5:CG24)+1)</f>
        <v/>
      </c>
      <c r="CH25" s="316" t="str">
        <f ca="1">IFERROR(INDEX($AJ$54:$AJ$65, ROWS($CH$4:CH23)), IFERROR(INDEX($AN$54:$AN$65, ROWS($CH$4:CH23)-ROWS($AJ$54:$AJ$65)), IFERROR(INDEX($AR$54:$AR$65, ROWS($CH$4:CH23)-ROWS($AJ$54:$AJ$65)-ROWS($AN$54:$AN$65)),IFERROR(INDEX($AV$54:$AV$65, ROWS($CH$4:CH23)-ROWS($AJ$54:$AJ$65)-ROWS($AN$54:$AN$65)-ROWS($AR$54:$AR$65)),IFERROR(INDEX($AZ$54:$AZ$65, ROWS($CH$4:CH23)-ROWS($AJ$54:$AJ$65)-ROWS($AN$54:$AN$65)-ROWS($AR$54:$AR$65)-ROWS($AV$54:$AV$65)),IFERROR(INDEX($BD$54:$BD$65, ROWS($CH$4:CH23)-ROWS($AJ$54:$AJ$65)-ROWS($AN$54:$AN$65)-ROWS($AR$54:$AR$65)-ROWS($AV$54:$AV$65)-ROWS($AZ$54:$AZ$65)),IFERROR(INDEX($BH$54:$BH$65, ROWS($CH$4:CH23)-ROWS($AJ$54:$AJ$65)-ROWS($AN$54:$AN$65)-ROWS($AR$54:$AR$65)-ROWS($AV$54:$AV$65)-ROWS($AZ$54:$AZ$65)-ROWS($BD$54:$BD$65)), "")))))))</f>
        <v/>
      </c>
      <c r="CI25" s="316" t="str">
        <f t="shared" ca="1" si="39"/>
        <v/>
      </c>
      <c r="CJ25" s="316" t="str">
        <f ca="1">IF(OR(CK25="",CK25=0),"",MAX(CJ$5:CJ24)+1)</f>
        <v/>
      </c>
      <c r="CK25" s="316" t="str">
        <f ca="1">IFERROR(INDEX($AK$54:$AK$65, ROWS($CK$4:CK23)), IFERROR(INDEX($AO$54:$AO$65, ROWS($CK$4:CK23)-ROWS($AK$54:$AK$65)), IFERROR(INDEX($AS$54:$AS$65, ROWS($CK$4:CK23)-ROWS($AK$54:$AK$65)-ROWS($AO$54:$AO$65)),IFERROR(INDEX($AW$54:$AW$65, ROWS($CK$4:CK23)-ROWS($AK$54:$AK$65)-ROWS($AO$54:$AO$65)-ROWS($AS$54:$AS$65)),IFERROR(INDEX($BA$54:$BA$65, ROWS($CK$4:CK23)-ROWS($AK$54:$AK$65)-ROWS($AO$54:$AO$65)-ROWS($AS$54:$AS$65)-ROWS($AW$54:$AW$65)),IFERROR(INDEX($BE$54:$BE$65, ROWS($CK$4:CK23)-ROWS($AK$54:$AK$65)-ROWS($AO$54:$AO$65)-ROWS($AS$54:$AS$65)-ROWS($AW$54:$AW$65)-ROWS($BA$54:$BA$65)),IFERROR(INDEX($BI$54:$BI$65, ROWS($CK$4:CK23)-ROWS($AK$54:$AK$65)-ROWS($AO$54:$AO$65)-ROWS($AS$54:$AS$65)-ROWS($AW$54:$AW$65)-ROWS($BA$54:$BA$65)-ROWS($BE$54:$BE$65)), "")))))))</f>
        <v/>
      </c>
      <c r="CL25" s="316" t="str">
        <f t="shared" ca="1" si="40"/>
        <v/>
      </c>
      <c r="CM25" s="413" t="str">
        <f t="shared" ca="1" si="41"/>
        <v/>
      </c>
      <c r="CN25" s="412" t="str">
        <f ca="1">IF(OR(CO25="",CO25=0),"",MAX(CN$5:CN24)+1)</f>
        <v/>
      </c>
      <c r="CO25" s="316" t="str">
        <f ca="1">IFERROR(INDEX($AJ$70:$AJ$81, ROWS($CO$4:CO23)), IFERROR(INDEX($AN$70:$AN$81, ROWS($CO$4:CO23)-ROWS($AJ$70:$AJ$81)), IFERROR(INDEX($AR$70:$AR$81, ROWS($CO$4:CO23)-ROWS($AJ$70:$AJ$81)-ROWS($AN$70:$AN$81)),IFERROR(INDEX($AV$70:$AV$81, ROWS($CO$4:CO23)-ROWS($AJ$70:$AJ$81)-ROWS($AN$70:$AN$81)-ROWS($AR$70:$AR$81)),IFERROR(INDEX($AZ$70:$AZ$81, ROWS($CO$4:CO23)-ROWS($AJ$70:$AJ$81)-ROWS($AN$70:$AN$81)-ROWS($AR$70:$AR$81)-ROWS($AV$70:$AV$81)),IFERROR(INDEX($BD$70:$BD$81, ROWS($CO$4:CO23)-ROWS($AJ$70:$AJ$81)-ROWS($AN$70:$AN$81)-ROWS($AR$70:$AR$81)-ROWS($AV$70:$AV$81)-ROWS($AZ$70:$AZ$81)),IFERROR(INDEX($BH$70:$BH$81, ROWS($CO$4:CO23)-ROWS($AJ$70:$AJ$81)-ROWS($AN$70:$AN$81)-ROWS($AR$70:$AR$81)-ROWS($AV$70:$AV$81)-ROWS($AZ$70:$AZ$81)-ROWS($BD$70:$BD$81)), "")))))))</f>
        <v/>
      </c>
      <c r="CP25" s="316" t="str">
        <f t="shared" ca="1" si="42"/>
        <v/>
      </c>
      <c r="CQ25" s="316" t="str">
        <f ca="1">IF(OR(CR25="",CR25=0),"",MAX(CQ$5:CQ24)+1)</f>
        <v/>
      </c>
      <c r="CR25" s="316" t="str">
        <f ca="1">IFERROR(INDEX($AK$70:$AK$81, ROWS($CR$4:CR23)), IFERROR(INDEX($AO$70:$AO$81, ROWS($CR$4:CR23)-ROWS($AK$70:$AK$81)), IFERROR(INDEX($AS$70:$AS$81, ROWS($CR$4:CR23)-ROWS($AK$70:$AK$81)-ROWS($AO$70:$AO$81)),IFERROR(INDEX($AW$70:$AW$81, ROWS($CR$4:CR23)-ROWS($AK$70:$AK$81)-ROWS($AO$70:$AO$81)-ROWS($AS$70:$AS$81)),IFERROR(INDEX($BA$70:$BA$81, ROWS($CR$4:CR23)-ROWS($AK$70:$AK$81)-ROWS($AO$70:$AO$81)-ROWS($AS$70:$AS$81)-ROWS($AW$70:$AW$81)),IFERROR(INDEX($BE$70:$BE$81, ROWS($CR$4:CR23)-ROWS($AK$70:$AK$81)-ROWS($AO$70:$AO$81)-ROWS($AS$70:$AS$81)-ROWS($AW$70:$AW$81)-ROWS($BA$70:$BA$81)),IFERROR(INDEX($BI$70:$BI$81, ROWS($CR$4:CR23)-ROWS($AK$70:$AK$81)-ROWS($AO$70:$AO$81)-ROWS($AS$70:$AS$81)-ROWS($AW$70:$AW$81)-ROWS($BA$70:$BA$81)-ROWS($BE$70:$BE$81)), "")))))))</f>
        <v/>
      </c>
      <c r="CS25" s="316" t="str">
        <f t="shared" ca="1" si="43"/>
        <v/>
      </c>
      <c r="CT25" s="413" t="str">
        <f t="shared" ca="1" si="44"/>
        <v/>
      </c>
      <c r="CU25" s="412" t="str">
        <f>IF(OR(CV25="",CV25=0),"",MAX(CU$5:CU24)+1)</f>
        <v/>
      </c>
      <c r="CV25" s="316">
        <f>IFERROR(INDEX($AJ$86:$AJ$97, ROWS($CV$4:CV23)), IFERROR(INDEX($AN$86:$AN$97, ROWS($CV$4:CV23)-ROWS($AJ$86:$AJ$97)), ""))</f>
        <v>0</v>
      </c>
      <c r="CW25" s="316" t="str">
        <f t="shared" si="45"/>
        <v/>
      </c>
      <c r="CX25" s="316" t="str">
        <f>IF(OR(CY25="",CY25=0),"",MAX(CX$5:CX24)+1)</f>
        <v/>
      </c>
      <c r="CY25" s="316">
        <f>IFERROR(INDEX($AK$86:$AK$97, ROWS($CY$4:CY23)), IFERROR(INDEX($AO$86:$AO$97, ROWS($CY$4:CY23)-ROWS($AK$86:$AK$97)), ""))</f>
        <v>0</v>
      </c>
      <c r="CZ25" s="316" t="str">
        <f t="shared" si="46"/>
        <v/>
      </c>
      <c r="DA25" s="413" t="str">
        <f t="shared" si="47"/>
        <v/>
      </c>
      <c r="DC25" s="437"/>
      <c r="DD25" s="1151" t="s">
        <v>504</v>
      </c>
      <c r="DE25" s="1152"/>
      <c r="DF25" s="430"/>
      <c r="DG25" s="1162" t="s">
        <v>23</v>
      </c>
      <c r="DH25" s="1152"/>
      <c r="DI25" s="1162" t="s">
        <v>504</v>
      </c>
      <c r="DJ25" s="1152"/>
      <c r="DK25" s="1162" t="s">
        <v>23</v>
      </c>
      <c r="DL25" s="1152"/>
      <c r="DN25" s="1163" t="s">
        <v>481</v>
      </c>
      <c r="DO25" s="1164"/>
      <c r="DP25" s="1164"/>
      <c r="DQ25" s="1165" t="s">
        <v>491</v>
      </c>
      <c r="DR25" s="1164"/>
      <c r="DS25" s="1166"/>
    </row>
    <row r="26" spans="1:123" s="292" customFormat="1" ht="15" customHeight="1" x14ac:dyDescent="0.3">
      <c r="A26" s="1183"/>
      <c r="B26" s="1182"/>
      <c r="C26" s="1183"/>
      <c r="D26" s="1182"/>
      <c r="E26" s="1183"/>
      <c r="F26" s="1182"/>
      <c r="G26" s="1183"/>
      <c r="H26" s="1182"/>
      <c r="I26" s="1183"/>
      <c r="J26" s="1182"/>
      <c r="K26" s="1183"/>
      <c r="L26" s="1182"/>
      <c r="M26" s="1183"/>
      <c r="N26" s="1182"/>
      <c r="P26" s="295" t="str">
        <f t="shared" ca="1" si="89"/>
        <v/>
      </c>
      <c r="Q26" s="295" t="str">
        <f t="shared" ca="1" si="81"/>
        <v/>
      </c>
      <c r="R26" s="295" t="str">
        <f t="shared" ca="1" si="81"/>
        <v/>
      </c>
      <c r="S26" s="296" t="str">
        <f t="shared" ca="1" si="81"/>
        <v/>
      </c>
      <c r="T26" s="295" t="str">
        <f t="shared" ca="1" si="81"/>
        <v/>
      </c>
      <c r="U26" s="295" t="str">
        <f t="shared" ca="1" si="81"/>
        <v/>
      </c>
      <c r="V26" s="1158" t="s">
        <v>508</v>
      </c>
      <c r="W26" s="1159"/>
      <c r="X26" s="445">
        <f ca="1">IF(X22="",0,X22)</f>
        <v>4665.6200000000008</v>
      </c>
      <c r="Y26"/>
      <c r="AB26" s="299"/>
      <c r="AC26" s="1093" t="s">
        <v>19</v>
      </c>
      <c r="AD26" s="1094"/>
      <c r="AE26" s="1094"/>
      <c r="AF26" s="1095"/>
      <c r="AG26" s="300"/>
      <c r="AH26"/>
      <c r="AI26" s="304" t="str">
        <f t="shared" ca="1" si="82"/>
        <v/>
      </c>
      <c r="AJ26" s="305" t="str">
        <f t="shared" ca="1" si="60"/>
        <v/>
      </c>
      <c r="AK26" s="306" t="str">
        <f t="shared" ca="1" si="61"/>
        <v/>
      </c>
      <c r="AL26" s="307" t="str">
        <f t="shared" ca="1" si="62"/>
        <v/>
      </c>
      <c r="AM26" s="304">
        <f t="shared" ca="1" si="83"/>
        <v>130</v>
      </c>
      <c r="AN26" s="305" t="str">
        <f t="shared" ca="1" si="63"/>
        <v>Car 2 Gas</v>
      </c>
      <c r="AO26" s="306">
        <f t="shared" ca="1" si="64"/>
        <v>80</v>
      </c>
      <c r="AP26" s="307" t="str">
        <f t="shared" ca="1" si="65"/>
        <v>Liquid Bills</v>
      </c>
      <c r="AQ26" s="304" t="str">
        <f t="shared" ca="1" si="84"/>
        <v/>
      </c>
      <c r="AR26" s="305" t="str">
        <f t="shared" ca="1" si="66"/>
        <v/>
      </c>
      <c r="AS26" s="306" t="str">
        <f t="shared" ca="1" si="67"/>
        <v/>
      </c>
      <c r="AT26" s="307" t="str">
        <f t="shared" ca="1" si="68"/>
        <v/>
      </c>
      <c r="AU26" s="304" t="str">
        <f t="shared" ca="1" si="85"/>
        <v/>
      </c>
      <c r="AV26" s="305" t="str">
        <f t="shared" ca="1" si="69"/>
        <v/>
      </c>
      <c r="AW26" s="306" t="str">
        <f t="shared" ca="1" si="70"/>
        <v/>
      </c>
      <c r="AX26" s="307" t="str">
        <f t="shared" ca="1" si="71"/>
        <v/>
      </c>
      <c r="AY26" s="304" t="str">
        <f t="shared" ca="1" si="86"/>
        <v/>
      </c>
      <c r="AZ26" s="305" t="str">
        <f t="shared" ca="1" si="72"/>
        <v/>
      </c>
      <c r="BA26" s="306" t="str">
        <f t="shared" ca="1" si="73"/>
        <v/>
      </c>
      <c r="BB26" s="307" t="str">
        <f t="shared" ca="1" si="74"/>
        <v/>
      </c>
      <c r="BC26" s="304" t="str">
        <f t="shared" ca="1" si="87"/>
        <v/>
      </c>
      <c r="BD26" s="305" t="str">
        <f t="shared" ca="1" si="75"/>
        <v/>
      </c>
      <c r="BE26" s="306" t="str">
        <f t="shared" ca="1" si="76"/>
        <v/>
      </c>
      <c r="BF26" s="307" t="str">
        <f t="shared" ca="1" si="77"/>
        <v/>
      </c>
      <c r="BG26" s="304" t="str">
        <f t="shared" ca="1" si="88"/>
        <v/>
      </c>
      <c r="BH26" s="305" t="str">
        <f t="shared" ca="1" si="78"/>
        <v/>
      </c>
      <c r="BI26" s="306" t="str">
        <f t="shared" ca="1" si="79"/>
        <v/>
      </c>
      <c r="BJ26" s="307" t="str">
        <f t="shared" ca="1" si="80"/>
        <v/>
      </c>
      <c r="BL26" s="412" t="str">
        <f ca="1">IF(OR(BM26="",BM26=0),"",MAX(BL$5:BL25)+1)</f>
        <v/>
      </c>
      <c r="BM26" s="316" t="str">
        <f ca="1">IFERROR(INDEX($AJ$6:$AJ$17, ROWS(BM$4:$BM24)), IFERROR(INDEX($AN$6:$AN$17, ROWS(BM$4:$BM24)-ROWS($AJ$6:$AJ$17)), IFERROR(INDEX($AR$6:$AR$17, ROWS(BM$4:$BM24)-ROWS($AJ$6:$AJ$17)-ROWS($AN$6:$AN$17)),IFERROR(INDEX($AV$6:$AV$17, ROWS(BM$4:$BM24)-ROWS($AJ$6:$AJ$17)-ROWS($AN$6:$AN$17)-ROWS($AR$6:$AR$17)),IFERROR(INDEX($AZ$6:$AZ$17, ROWS(BM$4:$BM24)-ROWS($AJ$6:$AJ$17)-ROWS($AN$6:$AN$17)-ROWS($AR$6:$AR$17)-ROWS($AV$6:$AV$17)),IFERROR(INDEX($BD$6:$BD$17, ROWS(BM$4:$BM24)-ROWS($AJ$6:$AJ$17)-ROWS($AN$6:$AN$17)-ROWS($AR$6:$AR$17)-ROWS($AV$6:$AV$17)-ROWS($AZ$6:$AZ$17)),IFERROR(INDEX($BH$6:$BH$17, ROWS(BM$4:$BM24)-ROWS($AJ$6:$AJ$17)-ROWS($AN$6:$AN$17)-ROWS($AR$6:$AR$17)-ROWS($AV$6:$AV$17)-ROWS($AZ$6:$AZ$17)-ROWS($BD$6:$BD$17)), "")))))))</f>
        <v/>
      </c>
      <c r="BN26" s="316" t="str">
        <f t="shared" ca="1" si="30"/>
        <v/>
      </c>
      <c r="BO26" s="316" t="str">
        <f ca="1">IF(OR(BP26="",BP26=0),"",MAX(BO$5:BO25)+1)</f>
        <v/>
      </c>
      <c r="BP26" s="316" t="str">
        <f ca="1">IFERROR(INDEX($AK$6:$AK$17, ROWS($BP$4:BP24)), IFERROR(INDEX($AO$6:$AO$17, ROWS($BP$4:BP24)-ROWS($AK$6:$AK$17)), IFERROR(INDEX($AS$6:$AS$17, ROWS($BP$4:BP24)-ROWS($AK$6:$AK$17)-ROWS($AO$6:$AO$17)),IFERROR(INDEX($AW$6:$AW$17, ROWS($BP$4:BP24)-ROWS($AK$6:$AK$17)-ROWS($AO$6:$AO$17)-ROWS($AS$6:$AS$17)),IFERROR(INDEX($BA$6:$BA$17, ROWS($BP$4:BP24)-ROWS($AK$6:$AK$17)-ROWS($AO$6:$AO$17)-ROWS($AS$6:$AS$17)-ROWS($AW$6:$AW$17)),IFERROR(INDEX($BE$6:$BE$17, ROWS($BP$4:BP24)-ROWS($AK$6:$AK$17)-ROWS($AO$6:$AO$17)-ROWS($AS$6:$AS$17)-ROWS($AW$6:$AW$17)-ROWS($BA$6:$BA$17)),IFERROR(INDEX($BI$6:$BI$17, ROWS($BP$4:BP24)-ROWS($AK$6:$AK$17)-ROWS($AO$6:$AO$17)-ROWS($AS$6:$AS$17)-ROWS($AW$6:$AW$17)-ROWS($BA$6:$BA$17)-ROWS($BE$6:$BE$17)), "")))))))</f>
        <v/>
      </c>
      <c r="BQ26" s="316" t="str">
        <f t="shared" ca="1" si="31"/>
        <v/>
      </c>
      <c r="BR26" s="413" t="str">
        <f t="shared" ca="1" si="32"/>
        <v/>
      </c>
      <c r="BS26" s="412" t="str">
        <f ca="1">IF(OR(BT26="",BT26=0),"",MAX(BS$5:BS25)+1)</f>
        <v/>
      </c>
      <c r="BT26" s="316" t="str">
        <f ca="1">IFERROR(INDEX($AJ$22:$AJ$33, ROWS($BT$4:BT24)), IFERROR(INDEX($AN$22:$AN$33, ROWS($BT$4:BT24)-ROWS($AJ$22:$AJ$33)), IFERROR(INDEX($AR$22:$AR$33, ROWS($BT$4:BT24)-ROWS($AJ$22:$AJ$33)-ROWS($AN$22:$AN$33)),IFERROR(INDEX($AV$22:$AV$33, ROWS($BT$4:BT24)-ROWS($AJ$22:$AJ$33)-ROWS($AN$22:$AN$33)-ROWS($AR$22:$AR$33)),IFERROR(INDEX($AZ$22:$AZ$33, ROWS($BT$4:BT24)-ROWS($AJ$22:$AJ$33)-ROWS($AN$22:$AN$33)-ROWS($AR$22:$AR$33)-ROWS($AV$22:$AV$33)),IFERROR(INDEX($BD$22:$BD$33, ROWS($BT$4:BT24)-ROWS($AJ$22:$AJ$33)-ROWS($AN$22:$AN$33)-ROWS($AR$22:$AR$33)-ROWS($AV$22:$AV$33)-ROWS($AZ$22:$AZ$33)),IFERROR(INDEX($BH$22:$BH$33, ROWS($BT$4:BT24)-ROWS($AJ$22:$AJ$33)-ROWS($AN$22:$AN$33)-ROWS($AR$22:$AR$33)-ROWS($AV$22:$AV$33)-ROWS($AZ$22:$AZ$33)-ROWS($BD$22:$BD$33)), "")))))))</f>
        <v/>
      </c>
      <c r="BU26" s="316" t="str">
        <f t="shared" ca="1" si="33"/>
        <v/>
      </c>
      <c r="BV26" s="316" t="str">
        <f ca="1">IF(OR(BW26="",BW26=0),"",MAX(BV$5:BV25)+1)</f>
        <v/>
      </c>
      <c r="BW26" s="316" t="str">
        <f ca="1">IFERROR(INDEX($AK$22:$AK$33, ROWS($BW$4:BW24)), IFERROR(INDEX($AO$22:$AO$33, ROWS($BW$4:BW24)-ROWS($AK$22:$AK$33)), IFERROR(INDEX($AS$22:$AS$33, ROWS($BW$4:BW24)-ROWS($AK$22:$AK$33)-ROWS($AO$22:$AO$33)),IFERROR(INDEX($AW$22:$AW$33, ROWS($BW$4:BW24)-ROWS($AK$22:$AK$33)-ROWS($AO$22:$AO$33)-ROWS($AS$22:$AS$33)),IFERROR(INDEX($BA$22:$BA$33, ROWS($BW$4:BW24)-ROWS($AK$22:$AK$33)-ROWS($AO$22:$AO$33)-ROWS($AS$22:$AS$33)-ROWS($AW$22:$AW$33)),IFERROR(INDEX($BE$22:$BE$33, ROWS($BW$4:BW24)-ROWS($AK$22:$AK$33)-ROWS($AO$22:$AO$33)-ROWS($AS$22:$AS$33)-ROWS($AW$22:$AW$33)-ROWS($BA$22:$BA$33)),IFERROR(INDEX($BI$22:$BI$33, ROWS($BW$4:BW24)-ROWS($AK$22:$AK$33)-ROWS($AO$22:$AO$33)-ROWS($AS$22:$AS$33)-ROWS($AW$22:$AW$33)-ROWS($BA$22:$BA$33)-ROWS($BE$22:$BE$33)), "")))))))</f>
        <v/>
      </c>
      <c r="BX26" s="316" t="str">
        <f t="shared" ca="1" si="34"/>
        <v/>
      </c>
      <c r="BY26" s="413" t="str">
        <f t="shared" ca="1" si="35"/>
        <v/>
      </c>
      <c r="BZ26" s="412" t="str">
        <f ca="1">IF(OR(CA26="",CA26=0),"",MAX(BZ$5:BZ25)+1)</f>
        <v/>
      </c>
      <c r="CA26" s="316" t="str">
        <f ca="1">IFERROR(INDEX($AJ$38:$AJ$49, ROWS($CA$4:CA24)), IFERROR(INDEX($AN$38:$AN$49, ROWS($CA$4:CA24)-ROWS($AJ$38:$AJ$49)), IFERROR(INDEX($AR$38:$AR$49, ROWS($CA$4:CA24)-ROWS($AJ$38:$AJ$49)-ROWS($AN$38:$AN$49)),IFERROR(INDEX($AV$38:$AV$49, ROWS($CA$4:CA24)-ROWS($AJ$38:$AJ$49)-ROWS($AN$38:$AN$49)-ROWS($AR$38:$AR$49)),IFERROR(INDEX($AZ$38:$AZ$49, ROWS($CA$4:CA24)-ROWS($AJ$38:$AJ$49)-ROWS($AN$38:$AN$49)-ROWS($AR$38:$AR$49)-ROWS($AV$38:$AV$49)),IFERROR(INDEX($BD$38:$BD$49, ROWS($CA$4:CA24)-ROWS($AJ$38:$AJ$49)-ROWS($AN$38:$AN$49)-ROWS($AR$38:$AR$49)-ROWS($AV$38:$AV$49)-ROWS($AZ$38:$AZ$49)),IFERROR(INDEX($BH$38:$BH$49, ROWS($CA$4:CA24)-ROWS($AJ$38:$AJ$49)-ROWS($AN$38:$AN$49)-ROWS($AR$38:$AR$49)-ROWS($AV$38:$AV$49)-ROWS($AZ$38:$AZ$49)-ROWS($BD$38:$BD$49)), "")))))))</f>
        <v/>
      </c>
      <c r="CB26" s="316" t="str">
        <f t="shared" ca="1" si="36"/>
        <v/>
      </c>
      <c r="CC26" s="316" t="str">
        <f ca="1">IF(OR(CD26="",CD26=0),"",MAX(CC$5:CC25)+1)</f>
        <v/>
      </c>
      <c r="CD26" s="316" t="str">
        <f ca="1">IFERROR(INDEX($AK$38:$AK$49, ROWS($CD$4:CD24)), IFERROR(INDEX($AO$38:$AO$49, ROWS($CD$4:CD24)-ROWS($AK$38:$AK$49)), IFERROR(INDEX($AS$38:$AS$49, ROWS($CD$4:CD24)-ROWS($AK$38:$AK$49)-ROWS($AO$38:$AO$49)),IFERROR(INDEX($AW$38:$AW$49, ROWS($CD$4:CD24)-ROWS($AK$38:$AK$49)-ROWS($AO$38:$AO$49)-ROWS($AS$38:$AS$49)),IFERROR(INDEX($BA$38:$BA$49, ROWS($CD$4:CD24)-ROWS($AK$38:$AK$49)-ROWS($AO$38:$AO$49)-ROWS($AS$38:$AS$49)-ROWS($AW$38:$AW$49)),IFERROR(INDEX($BE$38:$BE$49, ROWS($CD$4:CD24)-ROWS($AK$38:$AK$49)-ROWS($AO$38:$AO$49)-ROWS($AS$38:$AS$49)-ROWS($AW$38:$AW$49)-ROWS($BA$38:$BA$49)),IFERROR(INDEX($BI$38:$BI$49, ROWS($CD$4:CD24)-ROWS($AK$38:$AK$49)-ROWS($AO$38:$AO$49)-ROWS($AS$38:$AS$49)-ROWS($AW$38:$AW$49)-ROWS($BA$38:$BA$49)-ROWS($BE$38:$BE$49)), "")))))))</f>
        <v/>
      </c>
      <c r="CE26" s="316" t="str">
        <f t="shared" ca="1" si="37"/>
        <v/>
      </c>
      <c r="CF26" s="413" t="str">
        <f t="shared" ca="1" si="38"/>
        <v/>
      </c>
      <c r="CG26" s="412" t="str">
        <f ca="1">IF(OR(CH26="",CH26=0),"",MAX(CG$5:CG25)+1)</f>
        <v/>
      </c>
      <c r="CH26" s="316" t="str">
        <f ca="1">IFERROR(INDEX($AJ$54:$AJ$65, ROWS($CH$4:CH24)), IFERROR(INDEX($AN$54:$AN$65, ROWS($CH$4:CH24)-ROWS($AJ$54:$AJ$65)), IFERROR(INDEX($AR$54:$AR$65, ROWS($CH$4:CH24)-ROWS($AJ$54:$AJ$65)-ROWS($AN$54:$AN$65)),IFERROR(INDEX($AV$54:$AV$65, ROWS($CH$4:CH24)-ROWS($AJ$54:$AJ$65)-ROWS($AN$54:$AN$65)-ROWS($AR$54:$AR$65)),IFERROR(INDEX($AZ$54:$AZ$65, ROWS($CH$4:CH24)-ROWS($AJ$54:$AJ$65)-ROWS($AN$54:$AN$65)-ROWS($AR$54:$AR$65)-ROWS($AV$54:$AV$65)),IFERROR(INDEX($BD$54:$BD$65, ROWS($CH$4:CH24)-ROWS($AJ$54:$AJ$65)-ROWS($AN$54:$AN$65)-ROWS($AR$54:$AR$65)-ROWS($AV$54:$AV$65)-ROWS($AZ$54:$AZ$65)),IFERROR(INDEX($BH$54:$BH$65, ROWS($CH$4:CH24)-ROWS($AJ$54:$AJ$65)-ROWS($AN$54:$AN$65)-ROWS($AR$54:$AR$65)-ROWS($AV$54:$AV$65)-ROWS($AZ$54:$AZ$65)-ROWS($BD$54:$BD$65)), "")))))))</f>
        <v/>
      </c>
      <c r="CI26" s="316" t="str">
        <f t="shared" ca="1" si="39"/>
        <v/>
      </c>
      <c r="CJ26" s="316" t="str">
        <f ca="1">IF(OR(CK26="",CK26=0),"",MAX(CJ$5:CJ25)+1)</f>
        <v/>
      </c>
      <c r="CK26" s="316" t="str">
        <f ca="1">IFERROR(INDEX($AK$54:$AK$65, ROWS($CK$4:CK24)), IFERROR(INDEX($AO$54:$AO$65, ROWS($CK$4:CK24)-ROWS($AK$54:$AK$65)), IFERROR(INDEX($AS$54:$AS$65, ROWS($CK$4:CK24)-ROWS($AK$54:$AK$65)-ROWS($AO$54:$AO$65)),IFERROR(INDEX($AW$54:$AW$65, ROWS($CK$4:CK24)-ROWS($AK$54:$AK$65)-ROWS($AO$54:$AO$65)-ROWS($AS$54:$AS$65)),IFERROR(INDEX($BA$54:$BA$65, ROWS($CK$4:CK24)-ROWS($AK$54:$AK$65)-ROWS($AO$54:$AO$65)-ROWS($AS$54:$AS$65)-ROWS($AW$54:$AW$65)),IFERROR(INDEX($BE$54:$BE$65, ROWS($CK$4:CK24)-ROWS($AK$54:$AK$65)-ROWS($AO$54:$AO$65)-ROWS($AS$54:$AS$65)-ROWS($AW$54:$AW$65)-ROWS($BA$54:$BA$65)),IFERROR(INDEX($BI$54:$BI$65, ROWS($CK$4:CK24)-ROWS($AK$54:$AK$65)-ROWS($AO$54:$AO$65)-ROWS($AS$54:$AS$65)-ROWS($AW$54:$AW$65)-ROWS($BA$54:$BA$65)-ROWS($BE$54:$BE$65)), "")))))))</f>
        <v/>
      </c>
      <c r="CL26" s="316" t="str">
        <f t="shared" ca="1" si="40"/>
        <v/>
      </c>
      <c r="CM26" s="413" t="str">
        <f t="shared" ca="1" si="41"/>
        <v/>
      </c>
      <c r="CN26" s="412" t="str">
        <f ca="1">IF(OR(CO26="",CO26=0),"",MAX(CN$5:CN25)+1)</f>
        <v/>
      </c>
      <c r="CO26" s="316" t="str">
        <f ca="1">IFERROR(INDEX($AJ$70:$AJ$81, ROWS($CO$4:CO24)), IFERROR(INDEX($AN$70:$AN$81, ROWS($CO$4:CO24)-ROWS($AJ$70:$AJ$81)), IFERROR(INDEX($AR$70:$AR$81, ROWS($CO$4:CO24)-ROWS($AJ$70:$AJ$81)-ROWS($AN$70:$AN$81)),IFERROR(INDEX($AV$70:$AV$81, ROWS($CO$4:CO24)-ROWS($AJ$70:$AJ$81)-ROWS($AN$70:$AN$81)-ROWS($AR$70:$AR$81)),IFERROR(INDEX($AZ$70:$AZ$81, ROWS($CO$4:CO24)-ROWS($AJ$70:$AJ$81)-ROWS($AN$70:$AN$81)-ROWS($AR$70:$AR$81)-ROWS($AV$70:$AV$81)),IFERROR(INDEX($BD$70:$BD$81, ROWS($CO$4:CO24)-ROWS($AJ$70:$AJ$81)-ROWS($AN$70:$AN$81)-ROWS($AR$70:$AR$81)-ROWS($AV$70:$AV$81)-ROWS($AZ$70:$AZ$81)),IFERROR(INDEX($BH$70:$BH$81, ROWS($CO$4:CO24)-ROWS($AJ$70:$AJ$81)-ROWS($AN$70:$AN$81)-ROWS($AR$70:$AR$81)-ROWS($AV$70:$AV$81)-ROWS($AZ$70:$AZ$81)-ROWS($BD$70:$BD$81)), "")))))))</f>
        <v/>
      </c>
      <c r="CP26" s="316" t="str">
        <f t="shared" ca="1" si="42"/>
        <v/>
      </c>
      <c r="CQ26" s="316" t="str">
        <f ca="1">IF(OR(CR26="",CR26=0),"",MAX(CQ$5:CQ25)+1)</f>
        <v/>
      </c>
      <c r="CR26" s="316" t="str">
        <f ca="1">IFERROR(INDEX($AK$70:$AK$81, ROWS($CR$4:CR24)), IFERROR(INDEX($AO$70:$AO$81, ROWS($CR$4:CR24)-ROWS($AK$70:$AK$81)), IFERROR(INDEX($AS$70:$AS$81, ROWS($CR$4:CR24)-ROWS($AK$70:$AK$81)-ROWS($AO$70:$AO$81)),IFERROR(INDEX($AW$70:$AW$81, ROWS($CR$4:CR24)-ROWS($AK$70:$AK$81)-ROWS($AO$70:$AO$81)-ROWS($AS$70:$AS$81)),IFERROR(INDEX($BA$70:$BA$81, ROWS($CR$4:CR24)-ROWS($AK$70:$AK$81)-ROWS($AO$70:$AO$81)-ROWS($AS$70:$AS$81)-ROWS($AW$70:$AW$81)),IFERROR(INDEX($BE$70:$BE$81, ROWS($CR$4:CR24)-ROWS($AK$70:$AK$81)-ROWS($AO$70:$AO$81)-ROWS($AS$70:$AS$81)-ROWS($AW$70:$AW$81)-ROWS($BA$70:$BA$81)),IFERROR(INDEX($BI$70:$BI$81, ROWS($CR$4:CR24)-ROWS($AK$70:$AK$81)-ROWS($AO$70:$AO$81)-ROWS($AS$70:$AS$81)-ROWS($AW$70:$AW$81)-ROWS($BA$70:$BA$81)-ROWS($BE$70:$BE$81)), "")))))))</f>
        <v/>
      </c>
      <c r="CS26" s="316" t="str">
        <f t="shared" ca="1" si="43"/>
        <v/>
      </c>
      <c r="CT26" s="413" t="str">
        <f t="shared" ca="1" si="44"/>
        <v/>
      </c>
      <c r="CU26" s="412" t="str">
        <f>IF(OR(CV26="",CV26=0),"",MAX(CU$5:CU25)+1)</f>
        <v/>
      </c>
      <c r="CV26" s="316">
        <f>IFERROR(INDEX($AJ$86:$AJ$97, ROWS($CV$4:CV24)), IFERROR(INDEX($AN$86:$AN$97, ROWS($CV$4:CV24)-ROWS($AJ$86:$AJ$97)), ""))</f>
        <v>0</v>
      </c>
      <c r="CW26" s="316" t="str">
        <f t="shared" si="45"/>
        <v/>
      </c>
      <c r="CX26" s="316" t="str">
        <f>IF(OR(CY26="",CY26=0),"",MAX(CX$5:CX25)+1)</f>
        <v/>
      </c>
      <c r="CY26" s="316">
        <f>IFERROR(INDEX($AK$86:$AK$97, ROWS($CY$4:CY24)), IFERROR(INDEX($AO$86:$AO$97, ROWS($CY$4:CY24)-ROWS($AK$86:$AK$97)), ""))</f>
        <v>0</v>
      </c>
      <c r="CZ26" s="316" t="str">
        <f t="shared" si="46"/>
        <v/>
      </c>
      <c r="DA26" s="413" t="str">
        <f t="shared" si="47"/>
        <v/>
      </c>
      <c r="DC26" s="438">
        <f ca="1">IF(OR(DD26="",DD26=0),"",MAX(DC$25:DC25)+1)</f>
        <v>1</v>
      </c>
      <c r="DD26" s="434" t="str">
        <f ca="1">IF(BU6="","",IF(NOT(BY6="Income"),BU6,""))</f>
        <v>Groceries</v>
      </c>
      <c r="DE26" s="413">
        <f ca="1">IF(BX6="","",IF(NOT(BY6="Income"),BX6,""))</f>
        <v>125</v>
      </c>
      <c r="DF26" s="438" t="str">
        <f ca="1">IF(OR(DG26="",DG26=0),"",MAX(DF$25:DF25)+1)</f>
        <v/>
      </c>
      <c r="DG26" s="412" t="str">
        <f ca="1">IF(BU6="","",IF(BY6="Income",BU6,""))</f>
        <v/>
      </c>
      <c r="DH26" s="413" t="str">
        <f ca="1">IF(BU6="","",IF(BY6="Income",BX6,""))</f>
        <v/>
      </c>
      <c r="DI26" s="412" t="str">
        <f ca="1">IFERROR(INDEX($DD$26:$DD$43,MATCH(ROW()-ROW($DI$25),$DC$26:$DC$43,0)),"")</f>
        <v>Groceries</v>
      </c>
      <c r="DJ26" s="413">
        <f ca="1">IFERROR(INDEX($DE$26:$DE$43,MATCH(ROW()-ROW($DI$25),$DC$26:$DC$43,0)),"")</f>
        <v>125</v>
      </c>
      <c r="DK26" s="412" t="str">
        <f ca="1">IFERROR(INDEX($DG$26:$DG$43,MATCH(ROW()-ROW($DK$25),$DF$26:$DF$43,0)),"")</f>
        <v>Paycheck 2</v>
      </c>
      <c r="DL26" s="413">
        <f ca="1">IFERROR(INDEX($DH$26:$DH$43,MATCH(ROW()-ROW($DK$25),$DF$26:$DF$43,0)),"")</f>
        <v>400</v>
      </c>
      <c r="DN26" s="425" t="str">
        <f ca="1">IF(DI26="","",CONCATENATE(DI26," - ",DJ26))</f>
        <v>Groceries - 125</v>
      </c>
      <c r="DO26" s="295" t="str">
        <f ca="1">IF(DI27="","",CONCATENATE(DI27," - ",DJ27))</f>
        <v>Internet - 100</v>
      </c>
      <c r="DP26" s="295" t="str">
        <f ca="1">IF(DI28="","",CONCATENATE(DI28," - ",DJ28))</f>
        <v>D. Store Card 3 - 30</v>
      </c>
      <c r="DQ26" s="440" t="str">
        <f ca="1">IF(DK26="","",CONCATENATE(DK26," - ",DL26))</f>
        <v>Paycheck 2 - 400</v>
      </c>
      <c r="DR26" s="441" t="str">
        <f ca="1">IF(DK27="","",CONCATENATE(DK27," - ",DL27))</f>
        <v>Paycheck 3 - 700</v>
      </c>
      <c r="DS26" s="442" t="str">
        <f ca="1">IF(DK28="","",CONCATENATE(DK28," - ",DL28))</f>
        <v>Paycheck 1 - 850</v>
      </c>
    </row>
    <row r="27" spans="1:123" s="292" customFormat="1" ht="15" customHeight="1" x14ac:dyDescent="0.3">
      <c r="A27" s="1183" t="s">
        <v>478</v>
      </c>
      <c r="B27" s="1182"/>
      <c r="C27" s="1183" t="s">
        <v>478</v>
      </c>
      <c r="D27" s="1182"/>
      <c r="E27" s="1183" t="s">
        <v>478</v>
      </c>
      <c r="F27" s="1182"/>
      <c r="G27" s="1183" t="s">
        <v>478</v>
      </c>
      <c r="H27" s="1182"/>
      <c r="I27" s="1183" t="s">
        <v>478</v>
      </c>
      <c r="J27" s="1182"/>
      <c r="K27" s="1183" t="s">
        <v>478</v>
      </c>
      <c r="L27" s="1182"/>
      <c r="M27" s="1183" t="s">
        <v>478</v>
      </c>
      <c r="N27" s="1182"/>
      <c r="P27" s="295" t="str">
        <f t="shared" ca="1" si="89"/>
        <v/>
      </c>
      <c r="Q27" s="295" t="str">
        <f t="shared" ca="1" si="81"/>
        <v/>
      </c>
      <c r="R27" s="295" t="str">
        <f t="shared" ca="1" si="81"/>
        <v/>
      </c>
      <c r="S27" s="296" t="str">
        <f t="shared" ca="1" si="81"/>
        <v/>
      </c>
      <c r="T27" s="295" t="str">
        <f t="shared" ca="1" si="81"/>
        <v/>
      </c>
      <c r="U27" s="295" t="str">
        <f t="shared" ca="1" si="81"/>
        <v/>
      </c>
      <c r="V27" s="1158"/>
      <c r="W27" s="1159"/>
      <c r="X27" s="445"/>
      <c r="Y27"/>
      <c r="AB27" s="299"/>
      <c r="AC27" s="366" t="s">
        <v>495</v>
      </c>
      <c r="AD27" s="367" t="s">
        <v>192</v>
      </c>
      <c r="AE27" s="367" t="s">
        <v>193</v>
      </c>
      <c r="AF27" s="368" t="s">
        <v>11</v>
      </c>
      <c r="AG27" s="300"/>
      <c r="AH27"/>
      <c r="AI27" s="304" t="str">
        <f t="shared" ca="1" si="82"/>
        <v/>
      </c>
      <c r="AJ27" s="305" t="str">
        <f t="shared" ca="1" si="60"/>
        <v/>
      </c>
      <c r="AK27" s="306" t="str">
        <f t="shared" ca="1" si="61"/>
        <v/>
      </c>
      <c r="AL27" s="307" t="str">
        <f t="shared" ca="1" si="62"/>
        <v/>
      </c>
      <c r="AM27" s="304" t="str">
        <f t="shared" ca="1" si="83"/>
        <v/>
      </c>
      <c r="AN27" s="305" t="str">
        <f t="shared" ca="1" si="63"/>
        <v/>
      </c>
      <c r="AO27" s="306" t="str">
        <f t="shared" ca="1" si="64"/>
        <v/>
      </c>
      <c r="AP27" s="307" t="str">
        <f t="shared" ca="1" si="65"/>
        <v/>
      </c>
      <c r="AQ27" s="304" t="str">
        <f t="shared" ca="1" si="84"/>
        <v/>
      </c>
      <c r="AR27" s="305" t="str">
        <f t="shared" ca="1" si="66"/>
        <v/>
      </c>
      <c r="AS27" s="306" t="str">
        <f t="shared" ca="1" si="67"/>
        <v/>
      </c>
      <c r="AT27" s="307" t="str">
        <f t="shared" ca="1" si="68"/>
        <v/>
      </c>
      <c r="AU27" s="304" t="str">
        <f t="shared" ca="1" si="85"/>
        <v/>
      </c>
      <c r="AV27" s="305" t="str">
        <f t="shared" ca="1" si="69"/>
        <v/>
      </c>
      <c r="AW27" s="306" t="str">
        <f t="shared" ca="1" si="70"/>
        <v/>
      </c>
      <c r="AX27" s="307" t="str">
        <f t="shared" ca="1" si="71"/>
        <v/>
      </c>
      <c r="AY27" s="304" t="str">
        <f t="shared" ca="1" si="86"/>
        <v/>
      </c>
      <c r="AZ27" s="305" t="str">
        <f t="shared" ca="1" si="72"/>
        <v/>
      </c>
      <c r="BA27" s="306" t="str">
        <f t="shared" ca="1" si="73"/>
        <v/>
      </c>
      <c r="BB27" s="307" t="str">
        <f t="shared" ca="1" si="74"/>
        <v/>
      </c>
      <c r="BC27" s="304" t="str">
        <f t="shared" ca="1" si="87"/>
        <v/>
      </c>
      <c r="BD27" s="305" t="str">
        <f t="shared" ca="1" si="75"/>
        <v/>
      </c>
      <c r="BE27" s="306" t="str">
        <f t="shared" ca="1" si="76"/>
        <v/>
      </c>
      <c r="BF27" s="307" t="str">
        <f t="shared" ca="1" si="77"/>
        <v/>
      </c>
      <c r="BG27" s="304" t="str">
        <f t="shared" ca="1" si="88"/>
        <v/>
      </c>
      <c r="BH27" s="305" t="str">
        <f t="shared" ca="1" si="78"/>
        <v/>
      </c>
      <c r="BI27" s="306" t="str">
        <f t="shared" ca="1" si="79"/>
        <v/>
      </c>
      <c r="BJ27" s="307" t="str">
        <f t="shared" ca="1" si="80"/>
        <v/>
      </c>
      <c r="BL27" s="412" t="str">
        <f ca="1">IF(OR(BM27="",BM27=0),"",MAX(BL$5:BL26)+1)</f>
        <v/>
      </c>
      <c r="BM27" s="316" t="str">
        <f ca="1">IFERROR(INDEX($AJ$6:$AJ$17, ROWS(BM$4:$BM25)), IFERROR(INDEX($AN$6:$AN$17, ROWS(BM$4:$BM25)-ROWS($AJ$6:$AJ$17)), IFERROR(INDEX($AR$6:$AR$17, ROWS(BM$4:$BM25)-ROWS($AJ$6:$AJ$17)-ROWS($AN$6:$AN$17)),IFERROR(INDEX($AV$6:$AV$17, ROWS(BM$4:$BM25)-ROWS($AJ$6:$AJ$17)-ROWS($AN$6:$AN$17)-ROWS($AR$6:$AR$17)),IFERROR(INDEX($AZ$6:$AZ$17, ROWS(BM$4:$BM25)-ROWS($AJ$6:$AJ$17)-ROWS($AN$6:$AN$17)-ROWS($AR$6:$AR$17)-ROWS($AV$6:$AV$17)),IFERROR(INDEX($BD$6:$BD$17, ROWS(BM$4:$BM25)-ROWS($AJ$6:$AJ$17)-ROWS($AN$6:$AN$17)-ROWS($AR$6:$AR$17)-ROWS($AV$6:$AV$17)-ROWS($AZ$6:$AZ$17)),IFERROR(INDEX($BH$6:$BH$17, ROWS(BM$4:$BM25)-ROWS($AJ$6:$AJ$17)-ROWS($AN$6:$AN$17)-ROWS($AR$6:$AR$17)-ROWS($AV$6:$AV$17)-ROWS($AZ$6:$AZ$17)-ROWS($BD$6:$BD$17)), "")))))))</f>
        <v/>
      </c>
      <c r="BN27" s="316" t="str">
        <f t="shared" ca="1" si="30"/>
        <v/>
      </c>
      <c r="BO27" s="316" t="str">
        <f ca="1">IF(OR(BP27="",BP27=0),"",MAX(BO$5:BO26)+1)</f>
        <v/>
      </c>
      <c r="BP27" s="316" t="str">
        <f ca="1">IFERROR(INDEX($AK$6:$AK$17, ROWS($BP$4:BP25)), IFERROR(INDEX($AO$6:$AO$17, ROWS($BP$4:BP25)-ROWS($AK$6:$AK$17)), IFERROR(INDEX($AS$6:$AS$17, ROWS($BP$4:BP25)-ROWS($AK$6:$AK$17)-ROWS($AO$6:$AO$17)),IFERROR(INDEX($AW$6:$AW$17, ROWS($BP$4:BP25)-ROWS($AK$6:$AK$17)-ROWS($AO$6:$AO$17)-ROWS($AS$6:$AS$17)),IFERROR(INDEX($BA$6:$BA$17, ROWS($BP$4:BP25)-ROWS($AK$6:$AK$17)-ROWS($AO$6:$AO$17)-ROWS($AS$6:$AS$17)-ROWS($AW$6:$AW$17)),IFERROR(INDEX($BE$6:$BE$17, ROWS($BP$4:BP25)-ROWS($AK$6:$AK$17)-ROWS($AO$6:$AO$17)-ROWS($AS$6:$AS$17)-ROWS($AW$6:$AW$17)-ROWS($BA$6:$BA$17)),IFERROR(INDEX($BI$6:$BI$17, ROWS($BP$4:BP25)-ROWS($AK$6:$AK$17)-ROWS($AO$6:$AO$17)-ROWS($AS$6:$AS$17)-ROWS($AW$6:$AW$17)-ROWS($BA$6:$BA$17)-ROWS($BE$6:$BE$17)), "")))))))</f>
        <v/>
      </c>
      <c r="BQ27" s="316" t="str">
        <f t="shared" ca="1" si="31"/>
        <v/>
      </c>
      <c r="BR27" s="413" t="str">
        <f t="shared" ca="1" si="32"/>
        <v/>
      </c>
      <c r="BS27" s="412" t="str">
        <f ca="1">IF(OR(BT27="",BT27=0),"",MAX(BS$5:BS26)+1)</f>
        <v/>
      </c>
      <c r="BT27" s="316" t="str">
        <f ca="1">IFERROR(INDEX($AJ$22:$AJ$33, ROWS($BT$4:BT25)), IFERROR(INDEX($AN$22:$AN$33, ROWS($BT$4:BT25)-ROWS($AJ$22:$AJ$33)), IFERROR(INDEX($AR$22:$AR$33, ROWS($BT$4:BT25)-ROWS($AJ$22:$AJ$33)-ROWS($AN$22:$AN$33)),IFERROR(INDEX($AV$22:$AV$33, ROWS($BT$4:BT25)-ROWS($AJ$22:$AJ$33)-ROWS($AN$22:$AN$33)-ROWS($AR$22:$AR$33)),IFERROR(INDEX($AZ$22:$AZ$33, ROWS($BT$4:BT25)-ROWS($AJ$22:$AJ$33)-ROWS($AN$22:$AN$33)-ROWS($AR$22:$AR$33)-ROWS($AV$22:$AV$33)),IFERROR(INDEX($BD$22:$BD$33, ROWS($BT$4:BT25)-ROWS($AJ$22:$AJ$33)-ROWS($AN$22:$AN$33)-ROWS($AR$22:$AR$33)-ROWS($AV$22:$AV$33)-ROWS($AZ$22:$AZ$33)),IFERROR(INDEX($BH$22:$BH$33, ROWS($BT$4:BT25)-ROWS($AJ$22:$AJ$33)-ROWS($AN$22:$AN$33)-ROWS($AR$22:$AR$33)-ROWS($AV$22:$AV$33)-ROWS($AZ$22:$AZ$33)-ROWS($BD$22:$BD$33)), "")))))))</f>
        <v/>
      </c>
      <c r="BU27" s="316" t="str">
        <f t="shared" ca="1" si="33"/>
        <v/>
      </c>
      <c r="BV27" s="316" t="str">
        <f ca="1">IF(OR(BW27="",BW27=0),"",MAX(BV$5:BV26)+1)</f>
        <v/>
      </c>
      <c r="BW27" s="316" t="str">
        <f ca="1">IFERROR(INDEX($AK$22:$AK$33, ROWS($BW$4:BW25)), IFERROR(INDEX($AO$22:$AO$33, ROWS($BW$4:BW25)-ROWS($AK$22:$AK$33)), IFERROR(INDEX($AS$22:$AS$33, ROWS($BW$4:BW25)-ROWS($AK$22:$AK$33)-ROWS($AO$22:$AO$33)),IFERROR(INDEX($AW$22:$AW$33, ROWS($BW$4:BW25)-ROWS($AK$22:$AK$33)-ROWS($AO$22:$AO$33)-ROWS($AS$22:$AS$33)),IFERROR(INDEX($BA$22:$BA$33, ROWS($BW$4:BW25)-ROWS($AK$22:$AK$33)-ROWS($AO$22:$AO$33)-ROWS($AS$22:$AS$33)-ROWS($AW$22:$AW$33)),IFERROR(INDEX($BE$22:$BE$33, ROWS($BW$4:BW25)-ROWS($AK$22:$AK$33)-ROWS($AO$22:$AO$33)-ROWS($AS$22:$AS$33)-ROWS($AW$22:$AW$33)-ROWS($BA$22:$BA$33)),IFERROR(INDEX($BI$22:$BI$33, ROWS($BW$4:BW25)-ROWS($AK$22:$AK$33)-ROWS($AO$22:$AO$33)-ROWS($AS$22:$AS$33)-ROWS($AW$22:$AW$33)-ROWS($BA$22:$BA$33)-ROWS($BE$22:$BE$33)), "")))))))</f>
        <v/>
      </c>
      <c r="BX27" s="316" t="str">
        <f t="shared" ca="1" si="34"/>
        <v/>
      </c>
      <c r="BY27" s="413" t="str">
        <f t="shared" ca="1" si="35"/>
        <v/>
      </c>
      <c r="BZ27" s="412" t="str">
        <f ca="1">IF(OR(CA27="",CA27=0),"",MAX(BZ$5:BZ26)+1)</f>
        <v/>
      </c>
      <c r="CA27" s="316" t="str">
        <f ca="1">IFERROR(INDEX($AJ$38:$AJ$49, ROWS($CA$4:CA25)), IFERROR(INDEX($AN$38:$AN$49, ROWS($CA$4:CA25)-ROWS($AJ$38:$AJ$49)), IFERROR(INDEX($AR$38:$AR$49, ROWS($CA$4:CA25)-ROWS($AJ$38:$AJ$49)-ROWS($AN$38:$AN$49)),IFERROR(INDEX($AV$38:$AV$49, ROWS($CA$4:CA25)-ROWS($AJ$38:$AJ$49)-ROWS($AN$38:$AN$49)-ROWS($AR$38:$AR$49)),IFERROR(INDEX($AZ$38:$AZ$49, ROWS($CA$4:CA25)-ROWS($AJ$38:$AJ$49)-ROWS($AN$38:$AN$49)-ROWS($AR$38:$AR$49)-ROWS($AV$38:$AV$49)),IFERROR(INDEX($BD$38:$BD$49, ROWS($CA$4:CA25)-ROWS($AJ$38:$AJ$49)-ROWS($AN$38:$AN$49)-ROWS($AR$38:$AR$49)-ROWS($AV$38:$AV$49)-ROWS($AZ$38:$AZ$49)),IFERROR(INDEX($BH$38:$BH$49, ROWS($CA$4:CA25)-ROWS($AJ$38:$AJ$49)-ROWS($AN$38:$AN$49)-ROWS($AR$38:$AR$49)-ROWS($AV$38:$AV$49)-ROWS($AZ$38:$AZ$49)-ROWS($BD$38:$BD$49)), "")))))))</f>
        <v/>
      </c>
      <c r="CB27" s="316" t="str">
        <f t="shared" ca="1" si="36"/>
        <v/>
      </c>
      <c r="CC27" s="316" t="str">
        <f ca="1">IF(OR(CD27="",CD27=0),"",MAX(CC$5:CC26)+1)</f>
        <v/>
      </c>
      <c r="CD27" s="316" t="str">
        <f ca="1">IFERROR(INDEX($AK$38:$AK$49, ROWS($CD$4:CD25)), IFERROR(INDEX($AO$38:$AO$49, ROWS($CD$4:CD25)-ROWS($AK$38:$AK$49)), IFERROR(INDEX($AS$38:$AS$49, ROWS($CD$4:CD25)-ROWS($AK$38:$AK$49)-ROWS($AO$38:$AO$49)),IFERROR(INDEX($AW$38:$AW$49, ROWS($CD$4:CD25)-ROWS($AK$38:$AK$49)-ROWS($AO$38:$AO$49)-ROWS($AS$38:$AS$49)),IFERROR(INDEX($BA$38:$BA$49, ROWS($CD$4:CD25)-ROWS($AK$38:$AK$49)-ROWS($AO$38:$AO$49)-ROWS($AS$38:$AS$49)-ROWS($AW$38:$AW$49)),IFERROR(INDEX($BE$38:$BE$49, ROWS($CD$4:CD25)-ROWS($AK$38:$AK$49)-ROWS($AO$38:$AO$49)-ROWS($AS$38:$AS$49)-ROWS($AW$38:$AW$49)-ROWS($BA$38:$BA$49)),IFERROR(INDEX($BI$38:$BI$49, ROWS($CD$4:CD25)-ROWS($AK$38:$AK$49)-ROWS($AO$38:$AO$49)-ROWS($AS$38:$AS$49)-ROWS($AW$38:$AW$49)-ROWS($BA$38:$BA$49)-ROWS($BE$38:$BE$49)), "")))))))</f>
        <v/>
      </c>
      <c r="CE27" s="316" t="str">
        <f t="shared" ca="1" si="37"/>
        <v/>
      </c>
      <c r="CF27" s="413" t="str">
        <f t="shared" ca="1" si="38"/>
        <v/>
      </c>
      <c r="CG27" s="412" t="str">
        <f ca="1">IF(OR(CH27="",CH27=0),"",MAX(CG$5:CG26)+1)</f>
        <v/>
      </c>
      <c r="CH27" s="316" t="str">
        <f ca="1">IFERROR(INDEX($AJ$54:$AJ$65, ROWS($CH$4:CH25)), IFERROR(INDEX($AN$54:$AN$65, ROWS($CH$4:CH25)-ROWS($AJ$54:$AJ$65)), IFERROR(INDEX($AR$54:$AR$65, ROWS($CH$4:CH25)-ROWS($AJ$54:$AJ$65)-ROWS($AN$54:$AN$65)),IFERROR(INDEX($AV$54:$AV$65, ROWS($CH$4:CH25)-ROWS($AJ$54:$AJ$65)-ROWS($AN$54:$AN$65)-ROWS($AR$54:$AR$65)),IFERROR(INDEX($AZ$54:$AZ$65, ROWS($CH$4:CH25)-ROWS($AJ$54:$AJ$65)-ROWS($AN$54:$AN$65)-ROWS($AR$54:$AR$65)-ROWS($AV$54:$AV$65)),IFERROR(INDEX($BD$54:$BD$65, ROWS($CH$4:CH25)-ROWS($AJ$54:$AJ$65)-ROWS($AN$54:$AN$65)-ROWS($AR$54:$AR$65)-ROWS($AV$54:$AV$65)-ROWS($AZ$54:$AZ$65)),IFERROR(INDEX($BH$54:$BH$65, ROWS($CH$4:CH25)-ROWS($AJ$54:$AJ$65)-ROWS($AN$54:$AN$65)-ROWS($AR$54:$AR$65)-ROWS($AV$54:$AV$65)-ROWS($AZ$54:$AZ$65)-ROWS($BD$54:$BD$65)), "")))))))</f>
        <v/>
      </c>
      <c r="CI27" s="316" t="str">
        <f t="shared" ca="1" si="39"/>
        <v/>
      </c>
      <c r="CJ27" s="316" t="str">
        <f ca="1">IF(OR(CK27="",CK27=0),"",MAX(CJ$5:CJ26)+1)</f>
        <v/>
      </c>
      <c r="CK27" s="316" t="str">
        <f ca="1">IFERROR(INDEX($AK$54:$AK$65, ROWS($CK$4:CK25)), IFERROR(INDEX($AO$54:$AO$65, ROWS($CK$4:CK25)-ROWS($AK$54:$AK$65)), IFERROR(INDEX($AS$54:$AS$65, ROWS($CK$4:CK25)-ROWS($AK$54:$AK$65)-ROWS($AO$54:$AO$65)),IFERROR(INDEX($AW$54:$AW$65, ROWS($CK$4:CK25)-ROWS($AK$54:$AK$65)-ROWS($AO$54:$AO$65)-ROWS($AS$54:$AS$65)),IFERROR(INDEX($BA$54:$BA$65, ROWS($CK$4:CK25)-ROWS($AK$54:$AK$65)-ROWS($AO$54:$AO$65)-ROWS($AS$54:$AS$65)-ROWS($AW$54:$AW$65)),IFERROR(INDEX($BE$54:$BE$65, ROWS($CK$4:CK25)-ROWS($AK$54:$AK$65)-ROWS($AO$54:$AO$65)-ROWS($AS$54:$AS$65)-ROWS($AW$54:$AW$65)-ROWS($BA$54:$BA$65)),IFERROR(INDEX($BI$54:$BI$65, ROWS($CK$4:CK25)-ROWS($AK$54:$AK$65)-ROWS($AO$54:$AO$65)-ROWS($AS$54:$AS$65)-ROWS($AW$54:$AW$65)-ROWS($BA$54:$BA$65)-ROWS($BE$54:$BE$65)), "")))))))</f>
        <v/>
      </c>
      <c r="CL27" s="316" t="str">
        <f t="shared" ca="1" si="40"/>
        <v/>
      </c>
      <c r="CM27" s="413" t="str">
        <f t="shared" ca="1" si="41"/>
        <v/>
      </c>
      <c r="CN27" s="412" t="str">
        <f ca="1">IF(OR(CO27="",CO27=0),"",MAX(CN$5:CN26)+1)</f>
        <v/>
      </c>
      <c r="CO27" s="316" t="str">
        <f ca="1">IFERROR(INDEX($AJ$70:$AJ$81, ROWS($CO$4:CO25)), IFERROR(INDEX($AN$70:$AN$81, ROWS($CO$4:CO25)-ROWS($AJ$70:$AJ$81)), IFERROR(INDEX($AR$70:$AR$81, ROWS($CO$4:CO25)-ROWS($AJ$70:$AJ$81)-ROWS($AN$70:$AN$81)),IFERROR(INDEX($AV$70:$AV$81, ROWS($CO$4:CO25)-ROWS($AJ$70:$AJ$81)-ROWS($AN$70:$AN$81)-ROWS($AR$70:$AR$81)),IFERROR(INDEX($AZ$70:$AZ$81, ROWS($CO$4:CO25)-ROWS($AJ$70:$AJ$81)-ROWS($AN$70:$AN$81)-ROWS($AR$70:$AR$81)-ROWS($AV$70:$AV$81)),IFERROR(INDEX($BD$70:$BD$81, ROWS($CO$4:CO25)-ROWS($AJ$70:$AJ$81)-ROWS($AN$70:$AN$81)-ROWS($AR$70:$AR$81)-ROWS($AV$70:$AV$81)-ROWS($AZ$70:$AZ$81)),IFERROR(INDEX($BH$70:$BH$81, ROWS($CO$4:CO25)-ROWS($AJ$70:$AJ$81)-ROWS($AN$70:$AN$81)-ROWS($AR$70:$AR$81)-ROWS($AV$70:$AV$81)-ROWS($AZ$70:$AZ$81)-ROWS($BD$70:$BD$81)), "")))))))</f>
        <v/>
      </c>
      <c r="CP27" s="316" t="str">
        <f t="shared" ca="1" si="42"/>
        <v/>
      </c>
      <c r="CQ27" s="316" t="str">
        <f ca="1">IF(OR(CR27="",CR27=0),"",MAX(CQ$5:CQ26)+1)</f>
        <v/>
      </c>
      <c r="CR27" s="316" t="str">
        <f ca="1">IFERROR(INDEX($AK$70:$AK$81, ROWS($CR$4:CR25)), IFERROR(INDEX($AO$70:$AO$81, ROWS($CR$4:CR25)-ROWS($AK$70:$AK$81)), IFERROR(INDEX($AS$70:$AS$81, ROWS($CR$4:CR25)-ROWS($AK$70:$AK$81)-ROWS($AO$70:$AO$81)),IFERROR(INDEX($AW$70:$AW$81, ROWS($CR$4:CR25)-ROWS($AK$70:$AK$81)-ROWS($AO$70:$AO$81)-ROWS($AS$70:$AS$81)),IFERROR(INDEX($BA$70:$BA$81, ROWS($CR$4:CR25)-ROWS($AK$70:$AK$81)-ROWS($AO$70:$AO$81)-ROWS($AS$70:$AS$81)-ROWS($AW$70:$AW$81)),IFERROR(INDEX($BE$70:$BE$81, ROWS($CR$4:CR25)-ROWS($AK$70:$AK$81)-ROWS($AO$70:$AO$81)-ROWS($AS$70:$AS$81)-ROWS($AW$70:$AW$81)-ROWS($BA$70:$BA$81)),IFERROR(INDEX($BI$70:$BI$81, ROWS($CR$4:CR25)-ROWS($AK$70:$AK$81)-ROWS($AO$70:$AO$81)-ROWS($AS$70:$AS$81)-ROWS($AW$70:$AW$81)-ROWS($BA$70:$BA$81)-ROWS($BE$70:$BE$81)), "")))))))</f>
        <v/>
      </c>
      <c r="CS27" s="316" t="str">
        <f t="shared" ca="1" si="43"/>
        <v/>
      </c>
      <c r="CT27" s="413" t="str">
        <f t="shared" ca="1" si="44"/>
        <v/>
      </c>
      <c r="CU27" s="412" t="str">
        <f>IF(OR(CV27="",CV27=0),"",MAX(CU$5:CU26)+1)</f>
        <v/>
      </c>
      <c r="CV27" s="316">
        <f>IFERROR(INDEX($AJ$86:$AJ$97, ROWS($CV$4:CV25)), IFERROR(INDEX($AN$86:$AN$97, ROWS($CV$4:CV25)-ROWS($AJ$86:$AJ$97)), ""))</f>
        <v>0</v>
      </c>
      <c r="CW27" s="316" t="str">
        <f t="shared" si="45"/>
        <v/>
      </c>
      <c r="CX27" s="316" t="str">
        <f>IF(OR(CY27="",CY27=0),"",MAX(CX$5:CX26)+1)</f>
        <v/>
      </c>
      <c r="CY27" s="316">
        <f>IFERROR(INDEX($AK$86:$AK$97, ROWS($CY$4:CY25)), IFERROR(INDEX($AO$86:$AO$97, ROWS($CY$4:CY25)-ROWS($AK$86:$AK$97)), ""))</f>
        <v>0</v>
      </c>
      <c r="CZ27" s="316" t="str">
        <f t="shared" si="46"/>
        <v/>
      </c>
      <c r="DA27" s="413" t="str">
        <f t="shared" si="47"/>
        <v/>
      </c>
      <c r="DC27" s="438">
        <f ca="1">IF(OR(DD27="",DD27=0),"",MAX(DC$25:DC26)+1)</f>
        <v>2</v>
      </c>
      <c r="DD27" s="434" t="str">
        <f t="shared" ref="DD27:DD43" ca="1" si="90">IF(BU7="","",IF(NOT(BY7="Income"),BU7,""))</f>
        <v>Internet</v>
      </c>
      <c r="DE27" s="413">
        <f t="shared" ref="DE27:DE43" ca="1" si="91">IF(BX7="","",IF(NOT(BY7="Income"),BX7,""))</f>
        <v>100</v>
      </c>
      <c r="DF27" s="431" t="str">
        <f ca="1">IF(OR(DG27="",DG27=0),"",MAX(DF$25:DF26)+1)</f>
        <v/>
      </c>
      <c r="DG27" s="412" t="str">
        <f t="shared" ref="DG27:DG43" ca="1" si="92">IF(BU7="","",IF(BY7="Income",BU7,""))</f>
        <v/>
      </c>
      <c r="DH27" s="413" t="str">
        <f t="shared" ref="DH27:DH43" ca="1" si="93">IF(BU7="","",IF(BY7="Income",BX7,""))</f>
        <v/>
      </c>
      <c r="DI27" s="412" t="str">
        <f t="shared" ref="DI27:DI43" ca="1" si="94">IFERROR(INDEX($DD$26:$DD$43,MATCH(ROW()-ROW($DI$25),$DC$26:$DC$43,0)),"")</f>
        <v>Internet</v>
      </c>
      <c r="DJ27" s="413">
        <f t="shared" ref="DJ27:DJ43" ca="1" si="95">IFERROR(INDEX($DE$26:$DE$43,MATCH(ROW()-ROW($DI$25),$DC$26:$DC$43,0)),"")</f>
        <v>100</v>
      </c>
      <c r="DK27" s="412" t="str">
        <f t="shared" ref="DK27:DK43" ca="1" si="96">IFERROR(INDEX($DG$26:$DG$43,MATCH(ROW()-ROW($DK$25),$DF$26:$DF$43,0)),"")</f>
        <v>Paycheck 3</v>
      </c>
      <c r="DL27" s="413">
        <f t="shared" ref="DL27:DL43" ca="1" si="97">IFERROR(INDEX($DH$26:$DH$43,MATCH(ROW()-ROW($DK$25),$DF$26:$DF$43,0)),"")</f>
        <v>700</v>
      </c>
      <c r="DN27" s="425" t="str">
        <f ca="1">IF(DI29="","",CONCATENATE(DI29," - ",DJ29))</f>
        <v>Pet Care - 80</v>
      </c>
      <c r="DO27" s="295" t="str">
        <f ca="1">IF(DI30="","",CONCATENATE(DI30," - ",DJ30))</f>
        <v>Car 2 Gas - 80</v>
      </c>
      <c r="DP27" s="295" t="str">
        <f ca="1">IF(DI31="","",CONCATENATE(DI31," - ",DJ31))</f>
        <v>Life Insurance - 70</v>
      </c>
      <c r="DQ27" s="425" t="str">
        <f ca="1">IF(DK29="","",CONCATENATE(DK29," - ",DL29))</f>
        <v/>
      </c>
      <c r="DR27" s="295" t="str">
        <f ca="1">IF(DK30="","",CONCATENATE(DK30," - ",DL30))</f>
        <v/>
      </c>
      <c r="DS27" s="426" t="str">
        <f ca="1">IF(DK31="","",CONCATENATE(DK31," - ",DL31))</f>
        <v/>
      </c>
    </row>
    <row r="28" spans="1:123" s="292" customFormat="1" ht="15" customHeight="1" x14ac:dyDescent="0.3">
      <c r="A28" s="1173" t="s">
        <v>478</v>
      </c>
      <c r="B28" s="1174"/>
      <c r="C28" s="1173" t="s">
        <v>478</v>
      </c>
      <c r="D28" s="1174"/>
      <c r="E28" s="1173" t="s">
        <v>478</v>
      </c>
      <c r="F28" s="1174"/>
      <c r="G28" s="1173" t="s">
        <v>478</v>
      </c>
      <c r="H28" s="1174"/>
      <c r="I28" s="1173" t="s">
        <v>478</v>
      </c>
      <c r="J28" s="1174"/>
      <c r="K28" s="1173" t="s">
        <v>478</v>
      </c>
      <c r="L28" s="1174"/>
      <c r="M28" s="1173" t="s">
        <v>478</v>
      </c>
      <c r="N28" s="1174"/>
      <c r="P28" s="297" t="str">
        <f t="shared" ca="1" si="89"/>
        <v/>
      </c>
      <c r="Q28" s="297" t="str">
        <f t="shared" ca="1" si="81"/>
        <v/>
      </c>
      <c r="R28" s="297" t="str">
        <f t="shared" ca="1" si="81"/>
        <v/>
      </c>
      <c r="S28" s="298" t="str">
        <f t="shared" ca="1" si="81"/>
        <v/>
      </c>
      <c r="T28" s="297" t="str">
        <f t="shared" ca="1" si="81"/>
        <v/>
      </c>
      <c r="U28" s="297" t="str">
        <f t="shared" ca="1" si="81"/>
        <v/>
      </c>
      <c r="V28" s="1160" t="s">
        <v>503</v>
      </c>
      <c r="W28" s="1161"/>
      <c r="X28" s="424">
        <f ca="1">IF(OR(X26=""),0,SUM(X25+X26-X24))</f>
        <v>6130.6200000000008</v>
      </c>
      <c r="Y28"/>
      <c r="AB28" s="299"/>
      <c r="AC28" s="358">
        <f>IF('Data Entry'!H12="","",'Data Entry'!H12)</f>
        <v>23</v>
      </c>
      <c r="AD28" s="356" t="str">
        <f>IF('Data Entry'!G12="","",'Data Entry'!G12)</f>
        <v>Credit Card 1</v>
      </c>
      <c r="AE28" s="363">
        <f>IF('Data Entry'!J12="","",'Data Entry'!J12)</f>
        <v>50</v>
      </c>
      <c r="AF28" s="402">
        <f>IF('Data Entry'!I12="","",'Data Entry'!I12)</f>
        <v>800</v>
      </c>
      <c r="AG28" s="300"/>
      <c r="AH28"/>
      <c r="AI28" s="304" t="str">
        <f t="shared" ca="1" si="82"/>
        <v/>
      </c>
      <c r="AJ28" s="305" t="str">
        <f t="shared" ca="1" si="60"/>
        <v/>
      </c>
      <c r="AK28" s="306" t="str">
        <f t="shared" ca="1" si="61"/>
        <v/>
      </c>
      <c r="AL28" s="307" t="str">
        <f t="shared" ca="1" si="62"/>
        <v/>
      </c>
      <c r="AM28" s="304" t="str">
        <f t="shared" ca="1" si="83"/>
        <v/>
      </c>
      <c r="AN28" s="305" t="str">
        <f t="shared" ca="1" si="63"/>
        <v/>
      </c>
      <c r="AO28" s="306" t="str">
        <f t="shared" ca="1" si="64"/>
        <v/>
      </c>
      <c r="AP28" s="307" t="str">
        <f t="shared" ca="1" si="65"/>
        <v/>
      </c>
      <c r="AQ28" s="304" t="str">
        <f t="shared" ca="1" si="84"/>
        <v/>
      </c>
      <c r="AR28" s="305" t="str">
        <f t="shared" ca="1" si="66"/>
        <v/>
      </c>
      <c r="AS28" s="306" t="str">
        <f t="shared" ca="1" si="67"/>
        <v/>
      </c>
      <c r="AT28" s="307" t="str">
        <f t="shared" ca="1" si="68"/>
        <v/>
      </c>
      <c r="AU28" s="304" t="str">
        <f t="shared" ca="1" si="85"/>
        <v/>
      </c>
      <c r="AV28" s="305" t="str">
        <f t="shared" ca="1" si="69"/>
        <v/>
      </c>
      <c r="AW28" s="306" t="str">
        <f t="shared" ca="1" si="70"/>
        <v/>
      </c>
      <c r="AX28" s="307" t="str">
        <f t="shared" ca="1" si="71"/>
        <v/>
      </c>
      <c r="AY28" s="304" t="str">
        <f t="shared" ca="1" si="86"/>
        <v/>
      </c>
      <c r="AZ28" s="305" t="str">
        <f t="shared" ca="1" si="72"/>
        <v/>
      </c>
      <c r="BA28" s="306" t="str">
        <f t="shared" ca="1" si="73"/>
        <v/>
      </c>
      <c r="BB28" s="307" t="str">
        <f t="shared" ca="1" si="74"/>
        <v/>
      </c>
      <c r="BC28" s="304" t="str">
        <f t="shared" ca="1" si="87"/>
        <v/>
      </c>
      <c r="BD28" s="305" t="str">
        <f t="shared" ca="1" si="75"/>
        <v/>
      </c>
      <c r="BE28" s="306" t="str">
        <f t="shared" ca="1" si="76"/>
        <v/>
      </c>
      <c r="BF28" s="307" t="str">
        <f t="shared" ca="1" si="77"/>
        <v/>
      </c>
      <c r="BG28" s="304" t="str">
        <f t="shared" ca="1" si="88"/>
        <v/>
      </c>
      <c r="BH28" s="305" t="str">
        <f t="shared" ca="1" si="78"/>
        <v/>
      </c>
      <c r="BI28" s="306" t="str">
        <f t="shared" ca="1" si="79"/>
        <v/>
      </c>
      <c r="BJ28" s="307" t="str">
        <f t="shared" ca="1" si="80"/>
        <v/>
      </c>
      <c r="BL28" s="412" t="str">
        <f ca="1">IF(OR(BM28="",BM28=0),"",MAX(BL$5:BL27)+1)</f>
        <v/>
      </c>
      <c r="BM28" s="316" t="str">
        <f ca="1">IFERROR(INDEX($AJ$6:$AJ$17, ROWS(BM$4:$BM26)), IFERROR(INDEX($AN$6:$AN$17, ROWS(BM$4:$BM26)-ROWS($AJ$6:$AJ$17)), IFERROR(INDEX($AR$6:$AR$17, ROWS(BM$4:$BM26)-ROWS($AJ$6:$AJ$17)-ROWS($AN$6:$AN$17)),IFERROR(INDEX($AV$6:$AV$17, ROWS(BM$4:$BM26)-ROWS($AJ$6:$AJ$17)-ROWS($AN$6:$AN$17)-ROWS($AR$6:$AR$17)),IFERROR(INDEX($AZ$6:$AZ$17, ROWS(BM$4:$BM26)-ROWS($AJ$6:$AJ$17)-ROWS($AN$6:$AN$17)-ROWS($AR$6:$AR$17)-ROWS($AV$6:$AV$17)),IFERROR(INDEX($BD$6:$BD$17, ROWS(BM$4:$BM26)-ROWS($AJ$6:$AJ$17)-ROWS($AN$6:$AN$17)-ROWS($AR$6:$AR$17)-ROWS($AV$6:$AV$17)-ROWS($AZ$6:$AZ$17)),IFERROR(INDEX($BH$6:$BH$17, ROWS(BM$4:$BM26)-ROWS($AJ$6:$AJ$17)-ROWS($AN$6:$AN$17)-ROWS($AR$6:$AR$17)-ROWS($AV$6:$AV$17)-ROWS($AZ$6:$AZ$17)-ROWS($BD$6:$BD$17)), "")))))))</f>
        <v/>
      </c>
      <c r="BN28" s="316" t="str">
        <f t="shared" ca="1" si="30"/>
        <v/>
      </c>
      <c r="BO28" s="316" t="str">
        <f ca="1">IF(OR(BP28="",BP28=0),"",MAX(BO$5:BO27)+1)</f>
        <v/>
      </c>
      <c r="BP28" s="316" t="str">
        <f ca="1">IFERROR(INDEX($AK$6:$AK$17, ROWS($BP$4:BP26)), IFERROR(INDEX($AO$6:$AO$17, ROWS($BP$4:BP26)-ROWS($AK$6:$AK$17)), IFERROR(INDEX($AS$6:$AS$17, ROWS($BP$4:BP26)-ROWS($AK$6:$AK$17)-ROWS($AO$6:$AO$17)),IFERROR(INDEX($AW$6:$AW$17, ROWS($BP$4:BP26)-ROWS($AK$6:$AK$17)-ROWS($AO$6:$AO$17)-ROWS($AS$6:$AS$17)),IFERROR(INDEX($BA$6:$BA$17, ROWS($BP$4:BP26)-ROWS($AK$6:$AK$17)-ROWS($AO$6:$AO$17)-ROWS($AS$6:$AS$17)-ROWS($AW$6:$AW$17)),IFERROR(INDEX($BE$6:$BE$17, ROWS($BP$4:BP26)-ROWS($AK$6:$AK$17)-ROWS($AO$6:$AO$17)-ROWS($AS$6:$AS$17)-ROWS($AW$6:$AW$17)-ROWS($BA$6:$BA$17)),IFERROR(INDEX($BI$6:$BI$17, ROWS($BP$4:BP26)-ROWS($AK$6:$AK$17)-ROWS($AO$6:$AO$17)-ROWS($AS$6:$AS$17)-ROWS($AW$6:$AW$17)-ROWS($BA$6:$BA$17)-ROWS($BE$6:$BE$17)), "")))))))</f>
        <v/>
      </c>
      <c r="BQ28" s="316" t="str">
        <f t="shared" ca="1" si="31"/>
        <v/>
      </c>
      <c r="BR28" s="413" t="str">
        <f t="shared" ca="1" si="32"/>
        <v/>
      </c>
      <c r="BS28" s="412" t="str">
        <f ca="1">IF(OR(BT28="",BT28=0),"",MAX(BS$5:BS27)+1)</f>
        <v/>
      </c>
      <c r="BT28" s="316" t="str">
        <f ca="1">IFERROR(INDEX($AJ$22:$AJ$33, ROWS($BT$4:BT26)), IFERROR(INDEX($AN$22:$AN$33, ROWS($BT$4:BT26)-ROWS($AJ$22:$AJ$33)), IFERROR(INDEX($AR$22:$AR$33, ROWS($BT$4:BT26)-ROWS($AJ$22:$AJ$33)-ROWS($AN$22:$AN$33)),IFERROR(INDEX($AV$22:$AV$33, ROWS($BT$4:BT26)-ROWS($AJ$22:$AJ$33)-ROWS($AN$22:$AN$33)-ROWS($AR$22:$AR$33)),IFERROR(INDEX($AZ$22:$AZ$33, ROWS($BT$4:BT26)-ROWS($AJ$22:$AJ$33)-ROWS($AN$22:$AN$33)-ROWS($AR$22:$AR$33)-ROWS($AV$22:$AV$33)),IFERROR(INDEX($BD$22:$BD$33, ROWS($BT$4:BT26)-ROWS($AJ$22:$AJ$33)-ROWS($AN$22:$AN$33)-ROWS($AR$22:$AR$33)-ROWS($AV$22:$AV$33)-ROWS($AZ$22:$AZ$33)),IFERROR(INDEX($BH$22:$BH$33, ROWS($BT$4:BT26)-ROWS($AJ$22:$AJ$33)-ROWS($AN$22:$AN$33)-ROWS($AR$22:$AR$33)-ROWS($AV$22:$AV$33)-ROWS($AZ$22:$AZ$33)-ROWS($BD$22:$BD$33)), "")))))))</f>
        <v/>
      </c>
      <c r="BU28" s="316" t="str">
        <f t="shared" ca="1" si="33"/>
        <v/>
      </c>
      <c r="BV28" s="316" t="str">
        <f ca="1">IF(OR(BW28="",BW28=0),"",MAX(BV$5:BV27)+1)</f>
        <v/>
      </c>
      <c r="BW28" s="316" t="str">
        <f ca="1">IFERROR(INDEX($AK$22:$AK$33, ROWS($BW$4:BW26)), IFERROR(INDEX($AO$22:$AO$33, ROWS($BW$4:BW26)-ROWS($AK$22:$AK$33)), IFERROR(INDEX($AS$22:$AS$33, ROWS($BW$4:BW26)-ROWS($AK$22:$AK$33)-ROWS($AO$22:$AO$33)),IFERROR(INDEX($AW$22:$AW$33, ROWS($BW$4:BW26)-ROWS($AK$22:$AK$33)-ROWS($AO$22:$AO$33)-ROWS($AS$22:$AS$33)),IFERROR(INDEX($BA$22:$BA$33, ROWS($BW$4:BW26)-ROWS($AK$22:$AK$33)-ROWS($AO$22:$AO$33)-ROWS($AS$22:$AS$33)-ROWS($AW$22:$AW$33)),IFERROR(INDEX($BE$22:$BE$33, ROWS($BW$4:BW26)-ROWS($AK$22:$AK$33)-ROWS($AO$22:$AO$33)-ROWS($AS$22:$AS$33)-ROWS($AW$22:$AW$33)-ROWS($BA$22:$BA$33)),IFERROR(INDEX($BI$22:$BI$33, ROWS($BW$4:BW26)-ROWS($AK$22:$AK$33)-ROWS($AO$22:$AO$33)-ROWS($AS$22:$AS$33)-ROWS($AW$22:$AW$33)-ROWS($BA$22:$BA$33)-ROWS($BE$22:$BE$33)), "")))))))</f>
        <v/>
      </c>
      <c r="BX28" s="316" t="str">
        <f t="shared" ca="1" si="34"/>
        <v/>
      </c>
      <c r="BY28" s="413" t="str">
        <f t="shared" ca="1" si="35"/>
        <v/>
      </c>
      <c r="BZ28" s="412" t="str">
        <f ca="1">IF(OR(CA28="",CA28=0),"",MAX(BZ$5:BZ27)+1)</f>
        <v/>
      </c>
      <c r="CA28" s="316" t="str">
        <f ca="1">IFERROR(INDEX($AJ$38:$AJ$49, ROWS($CA$4:CA26)), IFERROR(INDEX($AN$38:$AN$49, ROWS($CA$4:CA26)-ROWS($AJ$38:$AJ$49)), IFERROR(INDEX($AR$38:$AR$49, ROWS($CA$4:CA26)-ROWS($AJ$38:$AJ$49)-ROWS($AN$38:$AN$49)),IFERROR(INDEX($AV$38:$AV$49, ROWS($CA$4:CA26)-ROWS($AJ$38:$AJ$49)-ROWS($AN$38:$AN$49)-ROWS($AR$38:$AR$49)),IFERROR(INDEX($AZ$38:$AZ$49, ROWS($CA$4:CA26)-ROWS($AJ$38:$AJ$49)-ROWS($AN$38:$AN$49)-ROWS($AR$38:$AR$49)-ROWS($AV$38:$AV$49)),IFERROR(INDEX($BD$38:$BD$49, ROWS($CA$4:CA26)-ROWS($AJ$38:$AJ$49)-ROWS($AN$38:$AN$49)-ROWS($AR$38:$AR$49)-ROWS($AV$38:$AV$49)-ROWS($AZ$38:$AZ$49)),IFERROR(INDEX($BH$38:$BH$49, ROWS($CA$4:CA26)-ROWS($AJ$38:$AJ$49)-ROWS($AN$38:$AN$49)-ROWS($AR$38:$AR$49)-ROWS($AV$38:$AV$49)-ROWS($AZ$38:$AZ$49)-ROWS($BD$38:$BD$49)), "")))))))</f>
        <v/>
      </c>
      <c r="CB28" s="316" t="str">
        <f t="shared" ca="1" si="36"/>
        <v/>
      </c>
      <c r="CC28" s="316" t="str">
        <f ca="1">IF(OR(CD28="",CD28=0),"",MAX(CC$5:CC27)+1)</f>
        <v/>
      </c>
      <c r="CD28" s="316" t="str">
        <f ca="1">IFERROR(INDEX($AK$38:$AK$49, ROWS($CD$4:CD26)), IFERROR(INDEX($AO$38:$AO$49, ROWS($CD$4:CD26)-ROWS($AK$38:$AK$49)), IFERROR(INDEX($AS$38:$AS$49, ROWS($CD$4:CD26)-ROWS($AK$38:$AK$49)-ROWS($AO$38:$AO$49)),IFERROR(INDEX($AW$38:$AW$49, ROWS($CD$4:CD26)-ROWS($AK$38:$AK$49)-ROWS($AO$38:$AO$49)-ROWS($AS$38:$AS$49)),IFERROR(INDEX($BA$38:$BA$49, ROWS($CD$4:CD26)-ROWS($AK$38:$AK$49)-ROWS($AO$38:$AO$49)-ROWS($AS$38:$AS$49)-ROWS($AW$38:$AW$49)),IFERROR(INDEX($BE$38:$BE$49, ROWS($CD$4:CD26)-ROWS($AK$38:$AK$49)-ROWS($AO$38:$AO$49)-ROWS($AS$38:$AS$49)-ROWS($AW$38:$AW$49)-ROWS($BA$38:$BA$49)),IFERROR(INDEX($BI$38:$BI$49, ROWS($CD$4:CD26)-ROWS($AK$38:$AK$49)-ROWS($AO$38:$AO$49)-ROWS($AS$38:$AS$49)-ROWS($AW$38:$AW$49)-ROWS($BA$38:$BA$49)-ROWS($BE$38:$BE$49)), "")))))))</f>
        <v/>
      </c>
      <c r="CE28" s="316" t="str">
        <f t="shared" ca="1" si="37"/>
        <v/>
      </c>
      <c r="CF28" s="413" t="str">
        <f t="shared" ca="1" si="38"/>
        <v/>
      </c>
      <c r="CG28" s="412" t="str">
        <f ca="1">IF(OR(CH28="",CH28=0),"",MAX(CG$5:CG27)+1)</f>
        <v/>
      </c>
      <c r="CH28" s="316" t="str">
        <f ca="1">IFERROR(INDEX($AJ$54:$AJ$65, ROWS($CH$4:CH26)), IFERROR(INDEX($AN$54:$AN$65, ROWS($CH$4:CH26)-ROWS($AJ$54:$AJ$65)), IFERROR(INDEX($AR$54:$AR$65, ROWS($CH$4:CH26)-ROWS($AJ$54:$AJ$65)-ROWS($AN$54:$AN$65)),IFERROR(INDEX($AV$54:$AV$65, ROWS($CH$4:CH26)-ROWS($AJ$54:$AJ$65)-ROWS($AN$54:$AN$65)-ROWS($AR$54:$AR$65)),IFERROR(INDEX($AZ$54:$AZ$65, ROWS($CH$4:CH26)-ROWS($AJ$54:$AJ$65)-ROWS($AN$54:$AN$65)-ROWS($AR$54:$AR$65)-ROWS($AV$54:$AV$65)),IFERROR(INDEX($BD$54:$BD$65, ROWS($CH$4:CH26)-ROWS($AJ$54:$AJ$65)-ROWS($AN$54:$AN$65)-ROWS($AR$54:$AR$65)-ROWS($AV$54:$AV$65)-ROWS($AZ$54:$AZ$65)),IFERROR(INDEX($BH$54:$BH$65, ROWS($CH$4:CH26)-ROWS($AJ$54:$AJ$65)-ROWS($AN$54:$AN$65)-ROWS($AR$54:$AR$65)-ROWS($AV$54:$AV$65)-ROWS($AZ$54:$AZ$65)-ROWS($BD$54:$BD$65)), "")))))))</f>
        <v/>
      </c>
      <c r="CI28" s="316" t="str">
        <f t="shared" ca="1" si="39"/>
        <v/>
      </c>
      <c r="CJ28" s="316" t="str">
        <f ca="1">IF(OR(CK28="",CK28=0),"",MAX(CJ$5:CJ27)+1)</f>
        <v/>
      </c>
      <c r="CK28" s="316" t="str">
        <f ca="1">IFERROR(INDEX($AK$54:$AK$65, ROWS($CK$4:CK26)), IFERROR(INDEX($AO$54:$AO$65, ROWS($CK$4:CK26)-ROWS($AK$54:$AK$65)), IFERROR(INDEX($AS$54:$AS$65, ROWS($CK$4:CK26)-ROWS($AK$54:$AK$65)-ROWS($AO$54:$AO$65)),IFERROR(INDEX($AW$54:$AW$65, ROWS($CK$4:CK26)-ROWS($AK$54:$AK$65)-ROWS($AO$54:$AO$65)-ROWS($AS$54:$AS$65)),IFERROR(INDEX($BA$54:$BA$65, ROWS($CK$4:CK26)-ROWS($AK$54:$AK$65)-ROWS($AO$54:$AO$65)-ROWS($AS$54:$AS$65)-ROWS($AW$54:$AW$65)),IFERROR(INDEX($BE$54:$BE$65, ROWS($CK$4:CK26)-ROWS($AK$54:$AK$65)-ROWS($AO$54:$AO$65)-ROWS($AS$54:$AS$65)-ROWS($AW$54:$AW$65)-ROWS($BA$54:$BA$65)),IFERROR(INDEX($BI$54:$BI$65, ROWS($CK$4:CK26)-ROWS($AK$54:$AK$65)-ROWS($AO$54:$AO$65)-ROWS($AS$54:$AS$65)-ROWS($AW$54:$AW$65)-ROWS($BA$54:$BA$65)-ROWS($BE$54:$BE$65)), "")))))))</f>
        <v/>
      </c>
      <c r="CL28" s="316" t="str">
        <f t="shared" ca="1" si="40"/>
        <v/>
      </c>
      <c r="CM28" s="413" t="str">
        <f t="shared" ca="1" si="41"/>
        <v/>
      </c>
      <c r="CN28" s="412" t="str">
        <f ca="1">IF(OR(CO28="",CO28=0),"",MAX(CN$5:CN27)+1)</f>
        <v/>
      </c>
      <c r="CO28" s="316" t="str">
        <f ca="1">IFERROR(INDEX($AJ$70:$AJ$81, ROWS($CO$4:CO26)), IFERROR(INDEX($AN$70:$AN$81, ROWS($CO$4:CO26)-ROWS($AJ$70:$AJ$81)), IFERROR(INDEX($AR$70:$AR$81, ROWS($CO$4:CO26)-ROWS($AJ$70:$AJ$81)-ROWS($AN$70:$AN$81)),IFERROR(INDEX($AV$70:$AV$81, ROWS($CO$4:CO26)-ROWS($AJ$70:$AJ$81)-ROWS($AN$70:$AN$81)-ROWS($AR$70:$AR$81)),IFERROR(INDEX($AZ$70:$AZ$81, ROWS($CO$4:CO26)-ROWS($AJ$70:$AJ$81)-ROWS($AN$70:$AN$81)-ROWS($AR$70:$AR$81)-ROWS($AV$70:$AV$81)),IFERROR(INDEX($BD$70:$BD$81, ROWS($CO$4:CO26)-ROWS($AJ$70:$AJ$81)-ROWS($AN$70:$AN$81)-ROWS($AR$70:$AR$81)-ROWS($AV$70:$AV$81)-ROWS($AZ$70:$AZ$81)),IFERROR(INDEX($BH$70:$BH$81, ROWS($CO$4:CO26)-ROWS($AJ$70:$AJ$81)-ROWS($AN$70:$AN$81)-ROWS($AR$70:$AR$81)-ROWS($AV$70:$AV$81)-ROWS($AZ$70:$AZ$81)-ROWS($BD$70:$BD$81)), "")))))))</f>
        <v/>
      </c>
      <c r="CP28" s="316" t="str">
        <f t="shared" ca="1" si="42"/>
        <v/>
      </c>
      <c r="CQ28" s="316" t="str">
        <f ca="1">IF(OR(CR28="",CR28=0),"",MAX(CQ$5:CQ27)+1)</f>
        <v/>
      </c>
      <c r="CR28" s="316" t="str">
        <f ca="1">IFERROR(INDEX($AK$70:$AK$81, ROWS($CR$4:CR26)), IFERROR(INDEX($AO$70:$AO$81, ROWS($CR$4:CR26)-ROWS($AK$70:$AK$81)), IFERROR(INDEX($AS$70:$AS$81, ROWS($CR$4:CR26)-ROWS($AK$70:$AK$81)-ROWS($AO$70:$AO$81)),IFERROR(INDEX($AW$70:$AW$81, ROWS($CR$4:CR26)-ROWS($AK$70:$AK$81)-ROWS($AO$70:$AO$81)-ROWS($AS$70:$AS$81)),IFERROR(INDEX($BA$70:$BA$81, ROWS($CR$4:CR26)-ROWS($AK$70:$AK$81)-ROWS($AO$70:$AO$81)-ROWS($AS$70:$AS$81)-ROWS($AW$70:$AW$81)),IFERROR(INDEX($BE$70:$BE$81, ROWS($CR$4:CR26)-ROWS($AK$70:$AK$81)-ROWS($AO$70:$AO$81)-ROWS($AS$70:$AS$81)-ROWS($AW$70:$AW$81)-ROWS($BA$70:$BA$81)),IFERROR(INDEX($BI$70:$BI$81, ROWS($CR$4:CR26)-ROWS($AK$70:$AK$81)-ROWS($AO$70:$AO$81)-ROWS($AS$70:$AS$81)-ROWS($AW$70:$AW$81)-ROWS($BA$70:$BA$81)-ROWS($BE$70:$BE$81)), "")))))))</f>
        <v/>
      </c>
      <c r="CS28" s="316" t="str">
        <f t="shared" ca="1" si="43"/>
        <v/>
      </c>
      <c r="CT28" s="413" t="str">
        <f t="shared" ca="1" si="44"/>
        <v/>
      </c>
      <c r="CU28" s="412" t="str">
        <f>IF(OR(CV28="",CV28=0),"",MAX(CU$5:CU27)+1)</f>
        <v/>
      </c>
      <c r="CV28" s="316">
        <f>IFERROR(INDEX($AJ$86:$AJ$97, ROWS($CV$4:CV26)), IFERROR(INDEX($AN$86:$AN$97, ROWS($CV$4:CV26)-ROWS($AJ$86:$AJ$97)), ""))</f>
        <v>0</v>
      </c>
      <c r="CW28" s="316" t="str">
        <f t="shared" si="45"/>
        <v/>
      </c>
      <c r="CX28" s="316" t="str">
        <f>IF(OR(CY28="",CY28=0),"",MAX(CX$5:CX27)+1)</f>
        <v/>
      </c>
      <c r="CY28" s="316">
        <f>IFERROR(INDEX($AK$86:$AK$97, ROWS($CY$4:CY26)), IFERROR(INDEX($AO$86:$AO$97, ROWS($CY$4:CY26)-ROWS($AK$86:$AK$97)), ""))</f>
        <v>0</v>
      </c>
      <c r="CZ28" s="316" t="str">
        <f t="shared" si="46"/>
        <v/>
      </c>
      <c r="DA28" s="413" t="str">
        <f t="shared" si="47"/>
        <v/>
      </c>
      <c r="DC28" s="438">
        <f ca="1">IF(OR(DD28="",DD28=0),"",MAX(DC$25:DC27)+1)</f>
        <v>3</v>
      </c>
      <c r="DD28" s="434" t="str">
        <f t="shared" ca="1" si="90"/>
        <v>D. Store Card 3</v>
      </c>
      <c r="DE28" s="413">
        <f t="shared" ca="1" si="91"/>
        <v>30</v>
      </c>
      <c r="DF28" s="431" t="str">
        <f ca="1">IF(OR(DG28="",DG28=0),"",MAX(DF$25:DF27)+1)</f>
        <v/>
      </c>
      <c r="DG28" s="412" t="str">
        <f t="shared" ca="1" si="92"/>
        <v/>
      </c>
      <c r="DH28" s="413" t="str">
        <f t="shared" ca="1" si="93"/>
        <v/>
      </c>
      <c r="DI28" s="412" t="str">
        <f t="shared" ca="1" si="94"/>
        <v>D. Store Card 3</v>
      </c>
      <c r="DJ28" s="413">
        <f t="shared" ca="1" si="95"/>
        <v>30</v>
      </c>
      <c r="DK28" s="412" t="str">
        <f t="shared" ca="1" si="96"/>
        <v>Paycheck 1</v>
      </c>
      <c r="DL28" s="413">
        <f t="shared" ca="1" si="97"/>
        <v>850</v>
      </c>
      <c r="DN28" s="425" t="str">
        <f ca="1">IF(DI32="","",CONCATENATE(DI32," - ",DJ32))</f>
        <v>Car 1 Gas - 50</v>
      </c>
      <c r="DO28" s="295" t="str">
        <f ca="1">IF(DI33="","",CONCATENATE(DI33," - ",DJ33))</f>
        <v/>
      </c>
      <c r="DP28" s="295" t="str">
        <f ca="1">IF(DI34="","",CONCATENATE(DI34," - ",DJ34))</f>
        <v/>
      </c>
      <c r="DQ28" s="425" t="str">
        <f ca="1">IF(DK32="","",CONCATENATE(DK32," - ",DL32))</f>
        <v/>
      </c>
      <c r="DR28" s="295" t="str">
        <f ca="1">IF(DK33="","",CONCATENATE(DK33," - ",DL33))</f>
        <v/>
      </c>
      <c r="DS28" s="426" t="str">
        <f ca="1">IF(DK34="","",CONCATENATE(DK34," - ",DL34))</f>
        <v/>
      </c>
    </row>
    <row r="29" spans="1:123" s="293" customFormat="1" ht="15" customHeight="1" x14ac:dyDescent="0.3">
      <c r="A29" s="291">
        <f>Year!Q24</f>
        <v>45102</v>
      </c>
      <c r="B29" s="290" t="str">
        <f>IF(ISERROR(MATCH(A29,event_dates,0)),"",INDEX(events,MATCH(A29,event_dates,0)))</f>
        <v/>
      </c>
      <c r="C29" s="291">
        <f>Year!R24</f>
        <v>45103</v>
      </c>
      <c r="D29" s="290" t="str">
        <f>IF(ISERROR(MATCH(C29,event_dates,0)),"",INDEX(events,MATCH(C29,event_dates,0)))</f>
        <v/>
      </c>
      <c r="E29" s="291">
        <f>Year!S24</f>
        <v>45104</v>
      </c>
      <c r="F29" s="290" t="str">
        <f>IF(ISERROR(MATCH(E29,event_dates,0)),"",INDEX(events,MATCH(E29,event_dates,0)))</f>
        <v/>
      </c>
      <c r="G29" s="291">
        <f>Year!T24</f>
        <v>45105</v>
      </c>
      <c r="H29" s="290" t="str">
        <f>IF(ISERROR(MATCH(G29,event_dates,0)),"",INDEX(events,MATCH(G29,event_dates,0)))</f>
        <v/>
      </c>
      <c r="I29" s="291">
        <f>Year!U24</f>
        <v>45106</v>
      </c>
      <c r="J29" s="290" t="str">
        <f>IF(ISERROR(MATCH(I29,event_dates,0)),"",INDEX(events,MATCH(I29,event_dates,0)))</f>
        <v/>
      </c>
      <c r="K29" s="291">
        <f>Year!V24</f>
        <v>45107</v>
      </c>
      <c r="L29" s="290" t="str">
        <f>IF(ISERROR(MATCH(K29,event_dates,0)),"",INDEX(events,MATCH(K29,event_dates,0)))</f>
        <v/>
      </c>
      <c r="M29" s="291" t="str">
        <f>Year!W24</f>
        <v/>
      </c>
      <c r="N29" s="290" t="str">
        <f>IF(ISERROR(MATCH(M29,event_dates,0)),"",INDEX(events,MATCH(M29,event_dates,0)))</f>
        <v/>
      </c>
      <c r="P29" s="295" t="str">
        <f ca="1">IF(DN86="","",DN86)</f>
        <v>Boat Loan - 300</v>
      </c>
      <c r="Q29" s="295" t="str">
        <f t="shared" ref="Q29:U34" ca="1" si="98">IF(DO86="","",DO86)</f>
        <v>Groceries - 125</v>
      </c>
      <c r="R29" s="295" t="str">
        <f t="shared" ca="1" si="98"/>
        <v>Lawn Service - 50</v>
      </c>
      <c r="S29" s="296" t="str">
        <f t="shared" ca="1" si="98"/>
        <v>Investment 2 - 1200</v>
      </c>
      <c r="T29" s="295" t="str">
        <f t="shared" ca="1" si="98"/>
        <v>Paycheck 2 - 400</v>
      </c>
      <c r="U29" s="295" t="str">
        <f t="shared" ca="1" si="98"/>
        <v/>
      </c>
      <c r="V29" s="1156"/>
      <c r="W29" s="1157"/>
      <c r="X29" s="445"/>
      <c r="Y29"/>
      <c r="AB29" s="299"/>
      <c r="AC29" s="358">
        <f>IF('Data Entry'!H13="","",'Data Entry'!H13)</f>
        <v>17</v>
      </c>
      <c r="AD29" s="356" t="str">
        <f>IF('Data Entry'!G13="","",'Data Entry'!G13)</f>
        <v>Credit Card 2</v>
      </c>
      <c r="AE29" s="363">
        <f>IF('Data Entry'!J13="","",'Data Entry'!J13)</f>
        <v>60</v>
      </c>
      <c r="AF29" s="402">
        <f>IF('Data Entry'!I13="","",'Data Entry'!I13)</f>
        <v>1400</v>
      </c>
      <c r="AG29" s="300"/>
      <c r="AH29"/>
      <c r="AI29" s="304" t="str">
        <f t="shared" ca="1" si="82"/>
        <v/>
      </c>
      <c r="AJ29" s="305" t="str">
        <f t="shared" ca="1" si="60"/>
        <v/>
      </c>
      <c r="AK29" s="306" t="str">
        <f t="shared" ca="1" si="61"/>
        <v/>
      </c>
      <c r="AL29" s="307" t="str">
        <f t="shared" ca="1" si="62"/>
        <v/>
      </c>
      <c r="AM29" s="304" t="str">
        <f t="shared" ca="1" si="83"/>
        <v/>
      </c>
      <c r="AN29" s="305" t="str">
        <f t="shared" ca="1" si="63"/>
        <v/>
      </c>
      <c r="AO29" s="306" t="str">
        <f t="shared" ca="1" si="64"/>
        <v/>
      </c>
      <c r="AP29" s="307" t="str">
        <f t="shared" ca="1" si="65"/>
        <v/>
      </c>
      <c r="AQ29" s="304" t="str">
        <f t="shared" ca="1" si="84"/>
        <v/>
      </c>
      <c r="AR29" s="305" t="str">
        <f t="shared" ca="1" si="66"/>
        <v/>
      </c>
      <c r="AS29" s="306" t="str">
        <f t="shared" ca="1" si="67"/>
        <v/>
      </c>
      <c r="AT29" s="307" t="str">
        <f t="shared" ca="1" si="68"/>
        <v/>
      </c>
      <c r="AU29" s="304" t="str">
        <f t="shared" ca="1" si="85"/>
        <v/>
      </c>
      <c r="AV29" s="305" t="str">
        <f t="shared" ca="1" si="69"/>
        <v/>
      </c>
      <c r="AW29" s="306" t="str">
        <f t="shared" ca="1" si="70"/>
        <v/>
      </c>
      <c r="AX29" s="307" t="str">
        <f t="shared" ca="1" si="71"/>
        <v/>
      </c>
      <c r="AY29" s="304" t="str">
        <f t="shared" ca="1" si="86"/>
        <v/>
      </c>
      <c r="AZ29" s="305" t="str">
        <f t="shared" ca="1" si="72"/>
        <v/>
      </c>
      <c r="BA29" s="306" t="str">
        <f t="shared" ca="1" si="73"/>
        <v/>
      </c>
      <c r="BB29" s="307" t="str">
        <f t="shared" ca="1" si="74"/>
        <v/>
      </c>
      <c r="BC29" s="304" t="str">
        <f t="shared" ca="1" si="87"/>
        <v/>
      </c>
      <c r="BD29" s="305" t="str">
        <f t="shared" ca="1" si="75"/>
        <v/>
      </c>
      <c r="BE29" s="306" t="str">
        <f t="shared" ca="1" si="76"/>
        <v/>
      </c>
      <c r="BF29" s="307" t="str">
        <f t="shared" ca="1" si="77"/>
        <v/>
      </c>
      <c r="BG29" s="304" t="str">
        <f t="shared" ca="1" si="88"/>
        <v/>
      </c>
      <c r="BH29" s="305" t="str">
        <f t="shared" ca="1" si="78"/>
        <v/>
      </c>
      <c r="BI29" s="306" t="str">
        <f t="shared" ca="1" si="79"/>
        <v/>
      </c>
      <c r="BJ29" s="307" t="str">
        <f t="shared" ca="1" si="80"/>
        <v/>
      </c>
      <c r="BL29" s="412" t="str">
        <f ca="1">IF(OR(BM29="",BM29=0),"",MAX(BL$5:BL28)+1)</f>
        <v/>
      </c>
      <c r="BM29" s="316" t="str">
        <f ca="1">IFERROR(INDEX($AJ$6:$AJ$17, ROWS(BM$4:$BM27)), IFERROR(INDEX($AN$6:$AN$17, ROWS(BM$4:$BM27)-ROWS($AJ$6:$AJ$17)), IFERROR(INDEX($AR$6:$AR$17, ROWS(BM$4:$BM27)-ROWS($AJ$6:$AJ$17)-ROWS($AN$6:$AN$17)),IFERROR(INDEX($AV$6:$AV$17, ROWS(BM$4:$BM27)-ROWS($AJ$6:$AJ$17)-ROWS($AN$6:$AN$17)-ROWS($AR$6:$AR$17)),IFERROR(INDEX($AZ$6:$AZ$17, ROWS(BM$4:$BM27)-ROWS($AJ$6:$AJ$17)-ROWS($AN$6:$AN$17)-ROWS($AR$6:$AR$17)-ROWS($AV$6:$AV$17)),IFERROR(INDEX($BD$6:$BD$17, ROWS(BM$4:$BM27)-ROWS($AJ$6:$AJ$17)-ROWS($AN$6:$AN$17)-ROWS($AR$6:$AR$17)-ROWS($AV$6:$AV$17)-ROWS($AZ$6:$AZ$17)),IFERROR(INDEX($BH$6:$BH$17, ROWS(BM$4:$BM27)-ROWS($AJ$6:$AJ$17)-ROWS($AN$6:$AN$17)-ROWS($AR$6:$AR$17)-ROWS($AV$6:$AV$17)-ROWS($AZ$6:$AZ$17)-ROWS($BD$6:$BD$17)), "")))))))</f>
        <v/>
      </c>
      <c r="BN29" s="316" t="str">
        <f t="shared" ca="1" si="30"/>
        <v/>
      </c>
      <c r="BO29" s="316" t="str">
        <f ca="1">IF(OR(BP29="",BP29=0),"",MAX(BO$5:BO28)+1)</f>
        <v/>
      </c>
      <c r="BP29" s="316" t="str">
        <f ca="1">IFERROR(INDEX($AK$6:$AK$17, ROWS($BP$4:BP27)), IFERROR(INDEX($AO$6:$AO$17, ROWS($BP$4:BP27)-ROWS($AK$6:$AK$17)), IFERROR(INDEX($AS$6:$AS$17, ROWS($BP$4:BP27)-ROWS($AK$6:$AK$17)-ROWS($AO$6:$AO$17)),IFERROR(INDEX($AW$6:$AW$17, ROWS($BP$4:BP27)-ROWS($AK$6:$AK$17)-ROWS($AO$6:$AO$17)-ROWS($AS$6:$AS$17)),IFERROR(INDEX($BA$6:$BA$17, ROWS($BP$4:BP27)-ROWS($AK$6:$AK$17)-ROWS($AO$6:$AO$17)-ROWS($AS$6:$AS$17)-ROWS($AW$6:$AW$17)),IFERROR(INDEX($BE$6:$BE$17, ROWS($BP$4:BP27)-ROWS($AK$6:$AK$17)-ROWS($AO$6:$AO$17)-ROWS($AS$6:$AS$17)-ROWS($AW$6:$AW$17)-ROWS($BA$6:$BA$17)),IFERROR(INDEX($BI$6:$BI$17, ROWS($BP$4:BP27)-ROWS($AK$6:$AK$17)-ROWS($AO$6:$AO$17)-ROWS($AS$6:$AS$17)-ROWS($AW$6:$AW$17)-ROWS($BA$6:$BA$17)-ROWS($BE$6:$BE$17)), "")))))))</f>
        <v/>
      </c>
      <c r="BQ29" s="316" t="str">
        <f t="shared" ca="1" si="31"/>
        <v/>
      </c>
      <c r="BR29" s="413" t="str">
        <f t="shared" ca="1" si="32"/>
        <v/>
      </c>
      <c r="BS29" s="412" t="str">
        <f ca="1">IF(OR(BT29="",BT29=0),"",MAX(BS$5:BS28)+1)</f>
        <v/>
      </c>
      <c r="BT29" s="316" t="str">
        <f ca="1">IFERROR(INDEX($AJ$22:$AJ$33, ROWS($BT$4:BT27)), IFERROR(INDEX($AN$22:$AN$33, ROWS($BT$4:BT27)-ROWS($AJ$22:$AJ$33)), IFERROR(INDEX($AR$22:$AR$33, ROWS($BT$4:BT27)-ROWS($AJ$22:$AJ$33)-ROWS($AN$22:$AN$33)),IFERROR(INDEX($AV$22:$AV$33, ROWS($BT$4:BT27)-ROWS($AJ$22:$AJ$33)-ROWS($AN$22:$AN$33)-ROWS($AR$22:$AR$33)),IFERROR(INDEX($AZ$22:$AZ$33, ROWS($BT$4:BT27)-ROWS($AJ$22:$AJ$33)-ROWS($AN$22:$AN$33)-ROWS($AR$22:$AR$33)-ROWS($AV$22:$AV$33)),IFERROR(INDEX($BD$22:$BD$33, ROWS($BT$4:BT27)-ROWS($AJ$22:$AJ$33)-ROWS($AN$22:$AN$33)-ROWS($AR$22:$AR$33)-ROWS($AV$22:$AV$33)-ROWS($AZ$22:$AZ$33)),IFERROR(INDEX($BH$22:$BH$33, ROWS($BT$4:BT27)-ROWS($AJ$22:$AJ$33)-ROWS($AN$22:$AN$33)-ROWS($AR$22:$AR$33)-ROWS($AV$22:$AV$33)-ROWS($AZ$22:$AZ$33)-ROWS($BD$22:$BD$33)), "")))))))</f>
        <v/>
      </c>
      <c r="BU29" s="316" t="str">
        <f t="shared" ca="1" si="33"/>
        <v/>
      </c>
      <c r="BV29" s="316" t="str">
        <f ca="1">IF(OR(BW29="",BW29=0),"",MAX(BV$5:BV28)+1)</f>
        <v/>
      </c>
      <c r="BW29" s="316" t="str">
        <f ca="1">IFERROR(INDEX($AK$22:$AK$33, ROWS($BW$4:BW27)), IFERROR(INDEX($AO$22:$AO$33, ROWS($BW$4:BW27)-ROWS($AK$22:$AK$33)), IFERROR(INDEX($AS$22:$AS$33, ROWS($BW$4:BW27)-ROWS($AK$22:$AK$33)-ROWS($AO$22:$AO$33)),IFERROR(INDEX($AW$22:$AW$33, ROWS($BW$4:BW27)-ROWS($AK$22:$AK$33)-ROWS($AO$22:$AO$33)-ROWS($AS$22:$AS$33)),IFERROR(INDEX($BA$22:$BA$33, ROWS($BW$4:BW27)-ROWS($AK$22:$AK$33)-ROWS($AO$22:$AO$33)-ROWS($AS$22:$AS$33)-ROWS($AW$22:$AW$33)),IFERROR(INDEX($BE$22:$BE$33, ROWS($BW$4:BW27)-ROWS($AK$22:$AK$33)-ROWS($AO$22:$AO$33)-ROWS($AS$22:$AS$33)-ROWS($AW$22:$AW$33)-ROWS($BA$22:$BA$33)),IFERROR(INDEX($BI$22:$BI$33, ROWS($BW$4:BW27)-ROWS($AK$22:$AK$33)-ROWS($AO$22:$AO$33)-ROWS($AS$22:$AS$33)-ROWS($AW$22:$AW$33)-ROWS($BA$22:$BA$33)-ROWS($BE$22:$BE$33)), "")))))))</f>
        <v/>
      </c>
      <c r="BX29" s="316" t="str">
        <f t="shared" ca="1" si="34"/>
        <v/>
      </c>
      <c r="BY29" s="413" t="str">
        <f t="shared" ca="1" si="35"/>
        <v/>
      </c>
      <c r="BZ29" s="412" t="str">
        <f ca="1">IF(OR(CA29="",CA29=0),"",MAX(BZ$5:BZ28)+1)</f>
        <v/>
      </c>
      <c r="CA29" s="316" t="str">
        <f ca="1">IFERROR(INDEX($AJ$38:$AJ$49, ROWS($CA$4:CA27)), IFERROR(INDEX($AN$38:$AN$49, ROWS($CA$4:CA27)-ROWS($AJ$38:$AJ$49)), IFERROR(INDEX($AR$38:$AR$49, ROWS($CA$4:CA27)-ROWS($AJ$38:$AJ$49)-ROWS($AN$38:$AN$49)),IFERROR(INDEX($AV$38:$AV$49, ROWS($CA$4:CA27)-ROWS($AJ$38:$AJ$49)-ROWS($AN$38:$AN$49)-ROWS($AR$38:$AR$49)),IFERROR(INDEX($AZ$38:$AZ$49, ROWS($CA$4:CA27)-ROWS($AJ$38:$AJ$49)-ROWS($AN$38:$AN$49)-ROWS($AR$38:$AR$49)-ROWS($AV$38:$AV$49)),IFERROR(INDEX($BD$38:$BD$49, ROWS($CA$4:CA27)-ROWS($AJ$38:$AJ$49)-ROWS($AN$38:$AN$49)-ROWS($AR$38:$AR$49)-ROWS($AV$38:$AV$49)-ROWS($AZ$38:$AZ$49)),IFERROR(INDEX($BH$38:$BH$49, ROWS($CA$4:CA27)-ROWS($AJ$38:$AJ$49)-ROWS($AN$38:$AN$49)-ROWS($AR$38:$AR$49)-ROWS($AV$38:$AV$49)-ROWS($AZ$38:$AZ$49)-ROWS($BD$38:$BD$49)), "")))))))</f>
        <v/>
      </c>
      <c r="CB29" s="316" t="str">
        <f t="shared" ca="1" si="36"/>
        <v/>
      </c>
      <c r="CC29" s="316" t="str">
        <f ca="1">IF(OR(CD29="",CD29=0),"",MAX(CC$5:CC28)+1)</f>
        <v/>
      </c>
      <c r="CD29" s="316" t="str">
        <f ca="1">IFERROR(INDEX($AK$38:$AK$49, ROWS($CD$4:CD27)), IFERROR(INDEX($AO$38:$AO$49, ROWS($CD$4:CD27)-ROWS($AK$38:$AK$49)), IFERROR(INDEX($AS$38:$AS$49, ROWS($CD$4:CD27)-ROWS($AK$38:$AK$49)-ROWS($AO$38:$AO$49)),IFERROR(INDEX($AW$38:$AW$49, ROWS($CD$4:CD27)-ROWS($AK$38:$AK$49)-ROWS($AO$38:$AO$49)-ROWS($AS$38:$AS$49)),IFERROR(INDEX($BA$38:$BA$49, ROWS($CD$4:CD27)-ROWS($AK$38:$AK$49)-ROWS($AO$38:$AO$49)-ROWS($AS$38:$AS$49)-ROWS($AW$38:$AW$49)),IFERROR(INDEX($BE$38:$BE$49, ROWS($CD$4:CD27)-ROWS($AK$38:$AK$49)-ROWS($AO$38:$AO$49)-ROWS($AS$38:$AS$49)-ROWS($AW$38:$AW$49)-ROWS($BA$38:$BA$49)),IFERROR(INDEX($BI$38:$BI$49, ROWS($CD$4:CD27)-ROWS($AK$38:$AK$49)-ROWS($AO$38:$AO$49)-ROWS($AS$38:$AS$49)-ROWS($AW$38:$AW$49)-ROWS($BA$38:$BA$49)-ROWS($BE$38:$BE$49)), "")))))))</f>
        <v/>
      </c>
      <c r="CE29" s="316" t="str">
        <f t="shared" ca="1" si="37"/>
        <v/>
      </c>
      <c r="CF29" s="413" t="str">
        <f t="shared" ca="1" si="38"/>
        <v/>
      </c>
      <c r="CG29" s="412" t="str">
        <f ca="1">IF(OR(CH29="",CH29=0),"",MAX(CG$5:CG28)+1)</f>
        <v/>
      </c>
      <c r="CH29" s="316" t="str">
        <f ca="1">IFERROR(INDEX($AJ$54:$AJ$65, ROWS($CH$4:CH27)), IFERROR(INDEX($AN$54:$AN$65, ROWS($CH$4:CH27)-ROWS($AJ$54:$AJ$65)), IFERROR(INDEX($AR$54:$AR$65, ROWS($CH$4:CH27)-ROWS($AJ$54:$AJ$65)-ROWS($AN$54:$AN$65)),IFERROR(INDEX($AV$54:$AV$65, ROWS($CH$4:CH27)-ROWS($AJ$54:$AJ$65)-ROWS($AN$54:$AN$65)-ROWS($AR$54:$AR$65)),IFERROR(INDEX($AZ$54:$AZ$65, ROWS($CH$4:CH27)-ROWS($AJ$54:$AJ$65)-ROWS($AN$54:$AN$65)-ROWS($AR$54:$AR$65)-ROWS($AV$54:$AV$65)),IFERROR(INDEX($BD$54:$BD$65, ROWS($CH$4:CH27)-ROWS($AJ$54:$AJ$65)-ROWS($AN$54:$AN$65)-ROWS($AR$54:$AR$65)-ROWS($AV$54:$AV$65)-ROWS($AZ$54:$AZ$65)),IFERROR(INDEX($BH$54:$BH$65, ROWS($CH$4:CH27)-ROWS($AJ$54:$AJ$65)-ROWS($AN$54:$AN$65)-ROWS($AR$54:$AR$65)-ROWS($AV$54:$AV$65)-ROWS($AZ$54:$AZ$65)-ROWS($BD$54:$BD$65)), "")))))))</f>
        <v/>
      </c>
      <c r="CI29" s="316" t="str">
        <f t="shared" ca="1" si="39"/>
        <v/>
      </c>
      <c r="CJ29" s="316" t="str">
        <f ca="1">IF(OR(CK29="",CK29=0),"",MAX(CJ$5:CJ28)+1)</f>
        <v/>
      </c>
      <c r="CK29" s="316" t="str">
        <f ca="1">IFERROR(INDEX($AK$54:$AK$65, ROWS($CK$4:CK27)), IFERROR(INDEX($AO$54:$AO$65, ROWS($CK$4:CK27)-ROWS($AK$54:$AK$65)), IFERROR(INDEX($AS$54:$AS$65, ROWS($CK$4:CK27)-ROWS($AK$54:$AK$65)-ROWS($AO$54:$AO$65)),IFERROR(INDEX($AW$54:$AW$65, ROWS($CK$4:CK27)-ROWS($AK$54:$AK$65)-ROWS($AO$54:$AO$65)-ROWS($AS$54:$AS$65)),IFERROR(INDEX($BA$54:$BA$65, ROWS($CK$4:CK27)-ROWS($AK$54:$AK$65)-ROWS($AO$54:$AO$65)-ROWS($AS$54:$AS$65)-ROWS($AW$54:$AW$65)),IFERROR(INDEX($BE$54:$BE$65, ROWS($CK$4:CK27)-ROWS($AK$54:$AK$65)-ROWS($AO$54:$AO$65)-ROWS($AS$54:$AS$65)-ROWS($AW$54:$AW$65)-ROWS($BA$54:$BA$65)),IFERROR(INDEX($BI$54:$BI$65, ROWS($CK$4:CK27)-ROWS($AK$54:$AK$65)-ROWS($AO$54:$AO$65)-ROWS($AS$54:$AS$65)-ROWS($AW$54:$AW$65)-ROWS($BA$54:$BA$65)-ROWS($BE$54:$BE$65)), "")))))))</f>
        <v/>
      </c>
      <c r="CL29" s="316" t="str">
        <f t="shared" ca="1" si="40"/>
        <v/>
      </c>
      <c r="CM29" s="413" t="str">
        <f t="shared" ca="1" si="41"/>
        <v/>
      </c>
      <c r="CN29" s="412" t="str">
        <f ca="1">IF(OR(CO29="",CO29=0),"",MAX(CN$5:CN28)+1)</f>
        <v/>
      </c>
      <c r="CO29" s="316" t="str">
        <f ca="1">IFERROR(INDEX($AJ$70:$AJ$81, ROWS($CO$4:CO27)), IFERROR(INDEX($AN$70:$AN$81, ROWS($CO$4:CO27)-ROWS($AJ$70:$AJ$81)), IFERROR(INDEX($AR$70:$AR$81, ROWS($CO$4:CO27)-ROWS($AJ$70:$AJ$81)-ROWS($AN$70:$AN$81)),IFERROR(INDEX($AV$70:$AV$81, ROWS($CO$4:CO27)-ROWS($AJ$70:$AJ$81)-ROWS($AN$70:$AN$81)-ROWS($AR$70:$AR$81)),IFERROR(INDEX($AZ$70:$AZ$81, ROWS($CO$4:CO27)-ROWS($AJ$70:$AJ$81)-ROWS($AN$70:$AN$81)-ROWS($AR$70:$AR$81)-ROWS($AV$70:$AV$81)),IFERROR(INDEX($BD$70:$BD$81, ROWS($CO$4:CO27)-ROWS($AJ$70:$AJ$81)-ROWS($AN$70:$AN$81)-ROWS($AR$70:$AR$81)-ROWS($AV$70:$AV$81)-ROWS($AZ$70:$AZ$81)),IFERROR(INDEX($BH$70:$BH$81, ROWS($CO$4:CO27)-ROWS($AJ$70:$AJ$81)-ROWS($AN$70:$AN$81)-ROWS($AR$70:$AR$81)-ROWS($AV$70:$AV$81)-ROWS($AZ$70:$AZ$81)-ROWS($BD$70:$BD$81)), "")))))))</f>
        <v/>
      </c>
      <c r="CP29" s="316" t="str">
        <f t="shared" ca="1" si="42"/>
        <v/>
      </c>
      <c r="CQ29" s="316" t="str">
        <f ca="1">IF(OR(CR29="",CR29=0),"",MAX(CQ$5:CQ28)+1)</f>
        <v/>
      </c>
      <c r="CR29" s="316" t="str">
        <f ca="1">IFERROR(INDEX($AK$70:$AK$81, ROWS($CR$4:CR27)), IFERROR(INDEX($AO$70:$AO$81, ROWS($CR$4:CR27)-ROWS($AK$70:$AK$81)), IFERROR(INDEX($AS$70:$AS$81, ROWS($CR$4:CR27)-ROWS($AK$70:$AK$81)-ROWS($AO$70:$AO$81)),IFERROR(INDEX($AW$70:$AW$81, ROWS($CR$4:CR27)-ROWS($AK$70:$AK$81)-ROWS($AO$70:$AO$81)-ROWS($AS$70:$AS$81)),IFERROR(INDEX($BA$70:$BA$81, ROWS($CR$4:CR27)-ROWS($AK$70:$AK$81)-ROWS($AO$70:$AO$81)-ROWS($AS$70:$AS$81)-ROWS($AW$70:$AW$81)),IFERROR(INDEX($BE$70:$BE$81, ROWS($CR$4:CR27)-ROWS($AK$70:$AK$81)-ROWS($AO$70:$AO$81)-ROWS($AS$70:$AS$81)-ROWS($AW$70:$AW$81)-ROWS($BA$70:$BA$81)),IFERROR(INDEX($BI$70:$BI$81, ROWS($CR$4:CR27)-ROWS($AK$70:$AK$81)-ROWS($AO$70:$AO$81)-ROWS($AS$70:$AS$81)-ROWS($AW$70:$AW$81)-ROWS($BA$70:$BA$81)-ROWS($BE$70:$BE$81)), "")))))))</f>
        <v/>
      </c>
      <c r="CS29" s="316" t="str">
        <f t="shared" ca="1" si="43"/>
        <v/>
      </c>
      <c r="CT29" s="413" t="str">
        <f t="shared" ca="1" si="44"/>
        <v/>
      </c>
      <c r="CU29" s="412" t="str">
        <f>IF(OR(CV29="",CV29=0),"",MAX(CU$5:CU28)+1)</f>
        <v/>
      </c>
      <c r="CV29" s="316">
        <f>IFERROR(INDEX($AJ$86:$AJ$97, ROWS($CV$4:CV27)), IFERROR(INDEX($AN$86:$AN$97, ROWS($CV$4:CV27)-ROWS($AJ$86:$AJ$97)), ""))</f>
        <v>0</v>
      </c>
      <c r="CW29" s="316" t="str">
        <f t="shared" si="45"/>
        <v/>
      </c>
      <c r="CX29" s="316" t="str">
        <f>IF(OR(CY29="",CY29=0),"",MAX(CX$5:CX28)+1)</f>
        <v/>
      </c>
      <c r="CY29" s="316">
        <f>IFERROR(INDEX($AK$86:$AK$97, ROWS($CY$4:CY27)), IFERROR(INDEX($AO$86:$AO$97, ROWS($CY$4:CY27)-ROWS($AK$86:$AK$97)), ""))</f>
        <v>0</v>
      </c>
      <c r="CZ29" s="316" t="str">
        <f t="shared" si="46"/>
        <v/>
      </c>
      <c r="DA29" s="413" t="str">
        <f t="shared" si="47"/>
        <v/>
      </c>
      <c r="DC29" s="438" t="str">
        <f ca="1">IF(OR(DD29="",DD29=0),"",MAX(DC$25:DC28)+1)</f>
        <v/>
      </c>
      <c r="DD29" s="434" t="str">
        <f t="shared" ca="1" si="90"/>
        <v/>
      </c>
      <c r="DE29" s="413" t="str">
        <f t="shared" ca="1" si="91"/>
        <v/>
      </c>
      <c r="DF29" s="431">
        <f ca="1">IF(OR(DG29="",DG29=0),"",MAX(DF$25:DF28)+1)</f>
        <v>1</v>
      </c>
      <c r="DG29" s="412" t="str">
        <f t="shared" ca="1" si="92"/>
        <v>Paycheck 2</v>
      </c>
      <c r="DH29" s="413">
        <f t="shared" ca="1" si="93"/>
        <v>400</v>
      </c>
      <c r="DI29" s="412" t="str">
        <f t="shared" ca="1" si="94"/>
        <v>Pet Care</v>
      </c>
      <c r="DJ29" s="413">
        <f t="shared" ca="1" si="95"/>
        <v>80</v>
      </c>
      <c r="DK29" s="412" t="str">
        <f t="shared" ca="1" si="96"/>
        <v/>
      </c>
      <c r="DL29" s="413" t="str">
        <f t="shared" ca="1" si="97"/>
        <v/>
      </c>
      <c r="DN29" s="425" t="str">
        <f ca="1">IF(DI35="","",CONCATENATE(DI35," - ",DJ35))</f>
        <v/>
      </c>
      <c r="DO29" s="295" t="str">
        <f ca="1">IF(DI36="","",CONCATENATE(DI36," - ",DJ36))</f>
        <v/>
      </c>
      <c r="DP29" s="295" t="str">
        <f ca="1">IF(DI37="","",CONCATENATE(DI37," - ",DJ37))</f>
        <v/>
      </c>
      <c r="DQ29" s="425" t="str">
        <f ca="1">IF(DK35="","",CONCATENATE(DK35," - ",DL35))</f>
        <v/>
      </c>
      <c r="DR29" s="295" t="str">
        <f ca="1">IF(DK36="","",CONCATENATE(DK36," - ",DL36))</f>
        <v/>
      </c>
      <c r="DS29" s="426" t="str">
        <f ca="1">IF(DK37="","",CONCATENATE(DK37," - ",DL37))</f>
        <v/>
      </c>
    </row>
    <row r="30" spans="1:123" s="292" customFormat="1" ht="15" customHeight="1" x14ac:dyDescent="0.3">
      <c r="A30" s="1181" t="str">
        <f ca="1">IF(ISERROR(MATCH(A29,event_dates,0)+MATCH(A29,OFFSET(event_dates,MATCH(A29,event_dates,0),0,500,1),0)),"",INDEX(events,MATCH(A29,event_dates,0)+MATCH(A29,OFFSET(event_dates,MATCH(A29,event_dates,0),0,500,1),0)))</f>
        <v/>
      </c>
      <c r="B30" s="1182"/>
      <c r="C30" s="1181" t="str">
        <f ca="1">IF(ISERROR(MATCH(C29,event_dates,0)+MATCH(C29,OFFSET(event_dates,MATCH(C29,event_dates,0),0,500,1),0)),"",INDEX(events,MATCH(C29,event_dates,0)+MATCH(C29,OFFSET(event_dates,MATCH(C29,event_dates,0),0,500,1),0)))</f>
        <v/>
      </c>
      <c r="D30" s="1182"/>
      <c r="E30" s="1181" t="str">
        <f ca="1">IF(ISERROR(MATCH(E29,event_dates,0)+MATCH(E29,OFFSET(event_dates,MATCH(E29,event_dates,0),0,500,1),0)),"",INDEX(events,MATCH(E29,event_dates,0)+MATCH(E29,OFFSET(event_dates,MATCH(E29,event_dates,0),0,500,1),0)))</f>
        <v/>
      </c>
      <c r="F30" s="1182"/>
      <c r="G30" s="1181" t="str">
        <f ca="1">IF(ISERROR(MATCH(G29,event_dates,0)+MATCH(G29,OFFSET(event_dates,MATCH(G29,event_dates,0),0,500,1),0)),"",INDEX(events,MATCH(G29,event_dates,0)+MATCH(G29,OFFSET(event_dates,MATCH(G29,event_dates,0),0,500,1),0)))</f>
        <v/>
      </c>
      <c r="H30" s="1182"/>
      <c r="I30" s="1181" t="str">
        <f ca="1">IF(ISERROR(MATCH(I29,event_dates,0)+MATCH(I29,OFFSET(event_dates,MATCH(I29,event_dates,0),0,500,1),0)),"",INDEX(events,MATCH(I29,event_dates,0)+MATCH(I29,OFFSET(event_dates,MATCH(I29,event_dates,0),0,500,1),0)))</f>
        <v/>
      </c>
      <c r="J30" s="1182"/>
      <c r="K30" s="1181" t="str">
        <f ca="1">IF(ISERROR(MATCH(K29,event_dates,0)+MATCH(K29,OFFSET(event_dates,MATCH(K29,event_dates,0),0,500,1),0)),"",INDEX(events,MATCH(K29,event_dates,0)+MATCH(K29,OFFSET(event_dates,MATCH(K29,event_dates,0),0,500,1),0)))</f>
        <v/>
      </c>
      <c r="L30" s="1182"/>
      <c r="M30" s="1181" t="str">
        <f ca="1">IF(ISERROR(MATCH(M29,event_dates,0)+MATCH(M29,OFFSET(event_dates,MATCH(M29,event_dates,0),0,500,1),0)),"",INDEX(events,MATCH(M29,event_dates,0)+MATCH(M29,OFFSET(event_dates,MATCH(M29,event_dates,0),0,500,1),0)))</f>
        <v/>
      </c>
      <c r="N30" s="1182"/>
      <c r="P30" s="295" t="str">
        <f t="shared" ref="P30:P34" ca="1" si="99">IF(DN87="","",DN87)</f>
        <v/>
      </c>
      <c r="Q30" s="295" t="str">
        <f t="shared" ca="1" si="98"/>
        <v/>
      </c>
      <c r="R30" s="295" t="str">
        <f t="shared" ca="1" si="98"/>
        <v/>
      </c>
      <c r="S30" s="296" t="str">
        <f t="shared" ca="1" si="98"/>
        <v/>
      </c>
      <c r="T30" s="295" t="str">
        <f t="shared" ca="1" si="98"/>
        <v/>
      </c>
      <c r="U30" s="295" t="str">
        <f t="shared" ca="1" si="98"/>
        <v/>
      </c>
      <c r="V30" s="1158" t="s">
        <v>502</v>
      </c>
      <c r="W30" s="1159"/>
      <c r="X30" s="445">
        <f ca="1">IF(DP92="",0,DP92)</f>
        <v>475</v>
      </c>
      <c r="Y30"/>
      <c r="AB30" s="299"/>
      <c r="AC30" s="358">
        <f>IF('Data Entry'!H14="","",'Data Entry'!H14)</f>
        <v>13</v>
      </c>
      <c r="AD30" s="356" t="str">
        <f>IF('Data Entry'!G14="","",'Data Entry'!G14)</f>
        <v>D. Store Card 1</v>
      </c>
      <c r="AE30" s="363">
        <f>IF('Data Entry'!J14="","",'Data Entry'!J14)</f>
        <v>30</v>
      </c>
      <c r="AF30" s="402">
        <f>IF('Data Entry'!I14="","",'Data Entry'!I14)</f>
        <v>200</v>
      </c>
      <c r="AG30" s="300"/>
      <c r="AH30"/>
      <c r="AI30" s="304" t="str">
        <f t="shared" ca="1" si="82"/>
        <v/>
      </c>
      <c r="AJ30" s="305" t="str">
        <f t="shared" ca="1" si="60"/>
        <v/>
      </c>
      <c r="AK30" s="306" t="str">
        <f t="shared" ca="1" si="61"/>
        <v/>
      </c>
      <c r="AL30" s="307" t="str">
        <f t="shared" ca="1" si="62"/>
        <v/>
      </c>
      <c r="AM30" s="304" t="str">
        <f t="shared" ca="1" si="83"/>
        <v/>
      </c>
      <c r="AN30" s="305" t="str">
        <f t="shared" ca="1" si="63"/>
        <v/>
      </c>
      <c r="AO30" s="306" t="str">
        <f t="shared" ca="1" si="64"/>
        <v/>
      </c>
      <c r="AP30" s="307" t="str">
        <f t="shared" ca="1" si="65"/>
        <v/>
      </c>
      <c r="AQ30" s="304" t="str">
        <f t="shared" ca="1" si="84"/>
        <v/>
      </c>
      <c r="AR30" s="305" t="str">
        <f t="shared" ca="1" si="66"/>
        <v/>
      </c>
      <c r="AS30" s="306" t="str">
        <f t="shared" ca="1" si="67"/>
        <v/>
      </c>
      <c r="AT30" s="307" t="str">
        <f t="shared" ca="1" si="68"/>
        <v/>
      </c>
      <c r="AU30" s="304" t="str">
        <f t="shared" ca="1" si="85"/>
        <v/>
      </c>
      <c r="AV30" s="305" t="str">
        <f t="shared" ca="1" si="69"/>
        <v/>
      </c>
      <c r="AW30" s="306" t="str">
        <f t="shared" ca="1" si="70"/>
        <v/>
      </c>
      <c r="AX30" s="307" t="str">
        <f t="shared" ca="1" si="71"/>
        <v/>
      </c>
      <c r="AY30" s="304" t="str">
        <f t="shared" ca="1" si="86"/>
        <v/>
      </c>
      <c r="AZ30" s="305" t="str">
        <f t="shared" ca="1" si="72"/>
        <v/>
      </c>
      <c r="BA30" s="306" t="str">
        <f t="shared" ca="1" si="73"/>
        <v/>
      </c>
      <c r="BB30" s="307" t="str">
        <f t="shared" ca="1" si="74"/>
        <v/>
      </c>
      <c r="BC30" s="304" t="str">
        <f t="shared" ca="1" si="87"/>
        <v/>
      </c>
      <c r="BD30" s="305" t="str">
        <f t="shared" ca="1" si="75"/>
        <v/>
      </c>
      <c r="BE30" s="306" t="str">
        <f t="shared" ca="1" si="76"/>
        <v/>
      </c>
      <c r="BF30" s="307" t="str">
        <f t="shared" ca="1" si="77"/>
        <v/>
      </c>
      <c r="BG30" s="304" t="str">
        <f t="shared" ca="1" si="88"/>
        <v/>
      </c>
      <c r="BH30" s="305" t="str">
        <f t="shared" ca="1" si="78"/>
        <v/>
      </c>
      <c r="BI30" s="306" t="str">
        <f t="shared" ca="1" si="79"/>
        <v/>
      </c>
      <c r="BJ30" s="307" t="str">
        <f t="shared" ca="1" si="80"/>
        <v/>
      </c>
      <c r="BL30" s="412" t="str">
        <f ca="1">IF(OR(BM30="",BM30=0),"",MAX(BL$5:BL29)+1)</f>
        <v/>
      </c>
      <c r="BM30" s="316" t="str">
        <f ca="1">IFERROR(INDEX($AJ$6:$AJ$17, ROWS(BM$4:$BM28)), IFERROR(INDEX($AN$6:$AN$17, ROWS(BM$4:$BM28)-ROWS($AJ$6:$AJ$17)), IFERROR(INDEX($AR$6:$AR$17, ROWS(BM$4:$BM28)-ROWS($AJ$6:$AJ$17)-ROWS($AN$6:$AN$17)),IFERROR(INDEX($AV$6:$AV$17, ROWS(BM$4:$BM28)-ROWS($AJ$6:$AJ$17)-ROWS($AN$6:$AN$17)-ROWS($AR$6:$AR$17)),IFERROR(INDEX($AZ$6:$AZ$17, ROWS(BM$4:$BM28)-ROWS($AJ$6:$AJ$17)-ROWS($AN$6:$AN$17)-ROWS($AR$6:$AR$17)-ROWS($AV$6:$AV$17)),IFERROR(INDEX($BD$6:$BD$17, ROWS(BM$4:$BM28)-ROWS($AJ$6:$AJ$17)-ROWS($AN$6:$AN$17)-ROWS($AR$6:$AR$17)-ROWS($AV$6:$AV$17)-ROWS($AZ$6:$AZ$17)),IFERROR(INDEX($BH$6:$BH$17, ROWS(BM$4:$BM28)-ROWS($AJ$6:$AJ$17)-ROWS($AN$6:$AN$17)-ROWS($AR$6:$AR$17)-ROWS($AV$6:$AV$17)-ROWS($AZ$6:$AZ$17)-ROWS($BD$6:$BD$17)), "")))))))</f>
        <v/>
      </c>
      <c r="BN30" s="316" t="str">
        <f t="shared" ca="1" si="30"/>
        <v/>
      </c>
      <c r="BO30" s="316" t="str">
        <f ca="1">IF(OR(BP30="",BP30=0),"",MAX(BO$5:BO29)+1)</f>
        <v/>
      </c>
      <c r="BP30" s="316" t="str">
        <f ca="1">IFERROR(INDEX($AK$6:$AK$17, ROWS($BP$4:BP28)), IFERROR(INDEX($AO$6:$AO$17, ROWS($BP$4:BP28)-ROWS($AK$6:$AK$17)), IFERROR(INDEX($AS$6:$AS$17, ROWS($BP$4:BP28)-ROWS($AK$6:$AK$17)-ROWS($AO$6:$AO$17)),IFERROR(INDEX($AW$6:$AW$17, ROWS($BP$4:BP28)-ROWS($AK$6:$AK$17)-ROWS($AO$6:$AO$17)-ROWS($AS$6:$AS$17)),IFERROR(INDEX($BA$6:$BA$17, ROWS($BP$4:BP28)-ROWS($AK$6:$AK$17)-ROWS($AO$6:$AO$17)-ROWS($AS$6:$AS$17)-ROWS($AW$6:$AW$17)),IFERROR(INDEX($BE$6:$BE$17, ROWS($BP$4:BP28)-ROWS($AK$6:$AK$17)-ROWS($AO$6:$AO$17)-ROWS($AS$6:$AS$17)-ROWS($AW$6:$AW$17)-ROWS($BA$6:$BA$17)),IFERROR(INDEX($BI$6:$BI$17, ROWS($BP$4:BP28)-ROWS($AK$6:$AK$17)-ROWS($AO$6:$AO$17)-ROWS($AS$6:$AS$17)-ROWS($AW$6:$AW$17)-ROWS($BA$6:$BA$17)-ROWS($BE$6:$BE$17)), "")))))))</f>
        <v/>
      </c>
      <c r="BQ30" s="316" t="str">
        <f t="shared" ca="1" si="31"/>
        <v/>
      </c>
      <c r="BR30" s="413" t="str">
        <f t="shared" ca="1" si="32"/>
        <v/>
      </c>
      <c r="BS30" s="412">
        <f ca="1">IF(OR(BT30="",BT30=0),"",MAX(BS$5:BS29)+1)</f>
        <v>7</v>
      </c>
      <c r="BT30" s="316" t="str">
        <f ca="1">IFERROR(INDEX($AJ$22:$AJ$33, ROWS($BT$4:BT28)), IFERROR(INDEX($AN$22:$AN$33, ROWS($BT$4:BT28)-ROWS($AJ$22:$AJ$33)), IFERROR(INDEX($AR$22:$AR$33, ROWS($BT$4:BT28)-ROWS($AJ$22:$AJ$33)-ROWS($AN$22:$AN$33)),IFERROR(INDEX($AV$22:$AV$33, ROWS($BT$4:BT28)-ROWS($AJ$22:$AJ$33)-ROWS($AN$22:$AN$33)-ROWS($AR$22:$AR$33)),IFERROR(INDEX($AZ$22:$AZ$33, ROWS($BT$4:BT28)-ROWS($AJ$22:$AJ$33)-ROWS($AN$22:$AN$33)-ROWS($AR$22:$AR$33)-ROWS($AV$22:$AV$33)),IFERROR(INDEX($BD$22:$BD$33, ROWS($BT$4:BT28)-ROWS($AJ$22:$AJ$33)-ROWS($AN$22:$AN$33)-ROWS($AR$22:$AR$33)-ROWS($AV$22:$AV$33)-ROWS($AZ$22:$AZ$33)),IFERROR(INDEX($BH$22:$BH$33, ROWS($BT$4:BT28)-ROWS($AJ$22:$AJ$33)-ROWS($AN$22:$AN$33)-ROWS($AR$22:$AR$33)-ROWS($AV$22:$AV$33)-ROWS($AZ$22:$AZ$33)-ROWS($BD$22:$BD$33)), "")))))))</f>
        <v>Life Insurance</v>
      </c>
      <c r="BU30" s="316" t="str">
        <f t="shared" ca="1" si="33"/>
        <v/>
      </c>
      <c r="BV30" s="316">
        <f ca="1">IF(OR(BW30="",BW30=0),"",MAX(BV$5:BV29)+1)</f>
        <v>7</v>
      </c>
      <c r="BW30" s="316">
        <f ca="1">IFERROR(INDEX($AK$22:$AK$33, ROWS($BW$4:BW28)), IFERROR(INDEX($AO$22:$AO$33, ROWS($BW$4:BW28)-ROWS($AK$22:$AK$33)), IFERROR(INDEX($AS$22:$AS$33, ROWS($BW$4:BW28)-ROWS($AK$22:$AK$33)-ROWS($AO$22:$AO$33)),IFERROR(INDEX($AW$22:$AW$33, ROWS($BW$4:BW28)-ROWS($AK$22:$AK$33)-ROWS($AO$22:$AO$33)-ROWS($AS$22:$AS$33)),IFERROR(INDEX($BA$22:$BA$33, ROWS($BW$4:BW28)-ROWS($AK$22:$AK$33)-ROWS($AO$22:$AO$33)-ROWS($AS$22:$AS$33)-ROWS($AW$22:$AW$33)),IFERROR(INDEX($BE$22:$BE$33, ROWS($BW$4:BW28)-ROWS($AK$22:$AK$33)-ROWS($AO$22:$AO$33)-ROWS($AS$22:$AS$33)-ROWS($AW$22:$AW$33)-ROWS($BA$22:$BA$33)),IFERROR(INDEX($BI$22:$BI$33, ROWS($BW$4:BW28)-ROWS($AK$22:$AK$33)-ROWS($AO$22:$AO$33)-ROWS($AS$22:$AS$33)-ROWS($AW$22:$AW$33)-ROWS($BA$22:$BA$33)-ROWS($BE$22:$BE$33)), "")))))))</f>
        <v>70</v>
      </c>
      <c r="BX30" s="316" t="str">
        <f t="shared" ca="1" si="34"/>
        <v/>
      </c>
      <c r="BY30" s="413" t="str">
        <f t="shared" ca="1" si="35"/>
        <v/>
      </c>
      <c r="BZ30" s="412">
        <f ca="1">IF(OR(CA30="",CA30=0),"",MAX(BZ$5:BZ29)+1)</f>
        <v>6</v>
      </c>
      <c r="CA30" s="316" t="str">
        <f ca="1">IFERROR(INDEX($AJ$38:$AJ$49, ROWS($CA$4:CA28)), IFERROR(INDEX($AN$38:$AN$49, ROWS($CA$4:CA28)-ROWS($AJ$38:$AJ$49)), IFERROR(INDEX($AR$38:$AR$49, ROWS($CA$4:CA28)-ROWS($AJ$38:$AJ$49)-ROWS($AN$38:$AN$49)),IFERROR(INDEX($AV$38:$AV$49, ROWS($CA$4:CA28)-ROWS($AJ$38:$AJ$49)-ROWS($AN$38:$AN$49)-ROWS($AR$38:$AR$49)),IFERROR(INDEX($AZ$38:$AZ$49, ROWS($CA$4:CA28)-ROWS($AJ$38:$AJ$49)-ROWS($AN$38:$AN$49)-ROWS($AR$38:$AR$49)-ROWS($AV$38:$AV$49)),IFERROR(INDEX($BD$38:$BD$49, ROWS($CA$4:CA28)-ROWS($AJ$38:$AJ$49)-ROWS($AN$38:$AN$49)-ROWS($AR$38:$AR$49)-ROWS($AV$38:$AV$49)-ROWS($AZ$38:$AZ$49)),IFERROR(INDEX($BH$38:$BH$49, ROWS($CA$4:CA28)-ROWS($AJ$38:$AJ$49)-ROWS($AN$38:$AN$49)-ROWS($AR$38:$AR$49)-ROWS($AV$38:$AV$49)-ROWS($AZ$38:$AZ$49)-ROWS($BD$38:$BD$49)), "")))))))</f>
        <v>D. Store Card 1</v>
      </c>
      <c r="CB30" s="316" t="str">
        <f t="shared" ca="1" si="36"/>
        <v/>
      </c>
      <c r="CC30" s="316">
        <f ca="1">IF(OR(CD30="",CD30=0),"",MAX(CC$5:CC29)+1)</f>
        <v>6</v>
      </c>
      <c r="CD30" s="316">
        <f ca="1">IFERROR(INDEX($AK$38:$AK$49, ROWS($CD$4:CD28)), IFERROR(INDEX($AO$38:$AO$49, ROWS($CD$4:CD28)-ROWS($AK$38:$AK$49)), IFERROR(INDEX($AS$38:$AS$49, ROWS($CD$4:CD28)-ROWS($AK$38:$AK$49)-ROWS($AO$38:$AO$49)),IFERROR(INDEX($AW$38:$AW$49, ROWS($CD$4:CD28)-ROWS($AK$38:$AK$49)-ROWS($AO$38:$AO$49)-ROWS($AS$38:$AS$49)),IFERROR(INDEX($BA$38:$BA$49, ROWS($CD$4:CD28)-ROWS($AK$38:$AK$49)-ROWS($AO$38:$AO$49)-ROWS($AS$38:$AS$49)-ROWS($AW$38:$AW$49)),IFERROR(INDEX($BE$38:$BE$49, ROWS($CD$4:CD28)-ROWS($AK$38:$AK$49)-ROWS($AO$38:$AO$49)-ROWS($AS$38:$AS$49)-ROWS($AW$38:$AW$49)-ROWS($BA$38:$BA$49)),IFERROR(INDEX($BI$38:$BI$49, ROWS($CD$4:CD28)-ROWS($AK$38:$AK$49)-ROWS($AO$38:$AO$49)-ROWS($AS$38:$AS$49)-ROWS($AW$38:$AW$49)-ROWS($BA$38:$BA$49)-ROWS($BE$38:$BE$49)), "")))))))</f>
        <v>30</v>
      </c>
      <c r="CE30" s="316" t="str">
        <f t="shared" ca="1" si="37"/>
        <v/>
      </c>
      <c r="CF30" s="413" t="str">
        <f t="shared" ca="1" si="38"/>
        <v/>
      </c>
      <c r="CG30" s="412" t="str">
        <f ca="1">IF(OR(CH30="",CH30=0),"",MAX(CG$5:CG29)+1)</f>
        <v/>
      </c>
      <c r="CH30" s="316" t="str">
        <f ca="1">IFERROR(INDEX($AJ$54:$AJ$65, ROWS($CH$4:CH28)), IFERROR(INDEX($AN$54:$AN$65, ROWS($CH$4:CH28)-ROWS($AJ$54:$AJ$65)), IFERROR(INDEX($AR$54:$AR$65, ROWS($CH$4:CH28)-ROWS($AJ$54:$AJ$65)-ROWS($AN$54:$AN$65)),IFERROR(INDEX($AV$54:$AV$65, ROWS($CH$4:CH28)-ROWS($AJ$54:$AJ$65)-ROWS($AN$54:$AN$65)-ROWS($AR$54:$AR$65)),IFERROR(INDEX($AZ$54:$AZ$65, ROWS($CH$4:CH28)-ROWS($AJ$54:$AJ$65)-ROWS($AN$54:$AN$65)-ROWS($AR$54:$AR$65)-ROWS($AV$54:$AV$65)),IFERROR(INDEX($BD$54:$BD$65, ROWS($CH$4:CH28)-ROWS($AJ$54:$AJ$65)-ROWS($AN$54:$AN$65)-ROWS($AR$54:$AR$65)-ROWS($AV$54:$AV$65)-ROWS($AZ$54:$AZ$65)),IFERROR(INDEX($BH$54:$BH$65, ROWS($CH$4:CH28)-ROWS($AJ$54:$AJ$65)-ROWS($AN$54:$AN$65)-ROWS($AR$54:$AR$65)-ROWS($AV$54:$AV$65)-ROWS($AZ$54:$AZ$65)-ROWS($BD$54:$BD$65)), "")))))))</f>
        <v/>
      </c>
      <c r="CI30" s="316" t="str">
        <f t="shared" ca="1" si="39"/>
        <v/>
      </c>
      <c r="CJ30" s="316" t="str">
        <f ca="1">IF(OR(CK30="",CK30=0),"",MAX(CJ$5:CJ29)+1)</f>
        <v/>
      </c>
      <c r="CK30" s="316" t="str">
        <f ca="1">IFERROR(INDEX($AK$54:$AK$65, ROWS($CK$4:CK28)), IFERROR(INDEX($AO$54:$AO$65, ROWS($CK$4:CK28)-ROWS($AK$54:$AK$65)), IFERROR(INDEX($AS$54:$AS$65, ROWS($CK$4:CK28)-ROWS($AK$54:$AK$65)-ROWS($AO$54:$AO$65)),IFERROR(INDEX($AW$54:$AW$65, ROWS($CK$4:CK28)-ROWS($AK$54:$AK$65)-ROWS($AO$54:$AO$65)-ROWS($AS$54:$AS$65)),IFERROR(INDEX($BA$54:$BA$65, ROWS($CK$4:CK28)-ROWS($AK$54:$AK$65)-ROWS($AO$54:$AO$65)-ROWS($AS$54:$AS$65)-ROWS($AW$54:$AW$65)),IFERROR(INDEX($BE$54:$BE$65, ROWS($CK$4:CK28)-ROWS($AK$54:$AK$65)-ROWS($AO$54:$AO$65)-ROWS($AS$54:$AS$65)-ROWS($AW$54:$AW$65)-ROWS($BA$54:$BA$65)),IFERROR(INDEX($BI$54:$BI$65, ROWS($CK$4:CK28)-ROWS($AK$54:$AK$65)-ROWS($AO$54:$AO$65)-ROWS($AS$54:$AS$65)-ROWS($AW$54:$AW$65)-ROWS($BA$54:$BA$65)-ROWS($BE$54:$BE$65)), "")))))))</f>
        <v/>
      </c>
      <c r="CL30" s="316" t="str">
        <f t="shared" ca="1" si="40"/>
        <v/>
      </c>
      <c r="CM30" s="413" t="str">
        <f t="shared" ca="1" si="41"/>
        <v/>
      </c>
      <c r="CN30" s="412" t="str">
        <f ca="1">IF(OR(CO30="",CO30=0),"",MAX(CN$5:CN29)+1)</f>
        <v/>
      </c>
      <c r="CO30" s="316" t="str">
        <f ca="1">IFERROR(INDEX($AJ$70:$AJ$81, ROWS($CO$4:CO28)), IFERROR(INDEX($AN$70:$AN$81, ROWS($CO$4:CO28)-ROWS($AJ$70:$AJ$81)), IFERROR(INDEX($AR$70:$AR$81, ROWS($CO$4:CO28)-ROWS($AJ$70:$AJ$81)-ROWS($AN$70:$AN$81)),IFERROR(INDEX($AV$70:$AV$81, ROWS($CO$4:CO28)-ROWS($AJ$70:$AJ$81)-ROWS($AN$70:$AN$81)-ROWS($AR$70:$AR$81)),IFERROR(INDEX($AZ$70:$AZ$81, ROWS($CO$4:CO28)-ROWS($AJ$70:$AJ$81)-ROWS($AN$70:$AN$81)-ROWS($AR$70:$AR$81)-ROWS($AV$70:$AV$81)),IFERROR(INDEX($BD$70:$BD$81, ROWS($CO$4:CO28)-ROWS($AJ$70:$AJ$81)-ROWS($AN$70:$AN$81)-ROWS($AR$70:$AR$81)-ROWS($AV$70:$AV$81)-ROWS($AZ$70:$AZ$81)),IFERROR(INDEX($BH$70:$BH$81, ROWS($CO$4:CO28)-ROWS($AJ$70:$AJ$81)-ROWS($AN$70:$AN$81)-ROWS($AR$70:$AR$81)-ROWS($AV$70:$AV$81)-ROWS($AZ$70:$AZ$81)-ROWS($BD$70:$BD$81)), "")))))))</f>
        <v/>
      </c>
      <c r="CP30" s="316" t="str">
        <f t="shared" ca="1" si="42"/>
        <v/>
      </c>
      <c r="CQ30" s="316" t="str">
        <f ca="1">IF(OR(CR30="",CR30=0),"",MAX(CQ$5:CQ29)+1)</f>
        <v/>
      </c>
      <c r="CR30" s="316" t="str">
        <f ca="1">IFERROR(INDEX($AK$70:$AK$81, ROWS($CR$4:CR28)), IFERROR(INDEX($AO$70:$AO$81, ROWS($CR$4:CR28)-ROWS($AK$70:$AK$81)), IFERROR(INDEX($AS$70:$AS$81, ROWS($CR$4:CR28)-ROWS($AK$70:$AK$81)-ROWS($AO$70:$AO$81)),IFERROR(INDEX($AW$70:$AW$81, ROWS($CR$4:CR28)-ROWS($AK$70:$AK$81)-ROWS($AO$70:$AO$81)-ROWS($AS$70:$AS$81)),IFERROR(INDEX($BA$70:$BA$81, ROWS($CR$4:CR28)-ROWS($AK$70:$AK$81)-ROWS($AO$70:$AO$81)-ROWS($AS$70:$AS$81)-ROWS($AW$70:$AW$81)),IFERROR(INDEX($BE$70:$BE$81, ROWS($CR$4:CR28)-ROWS($AK$70:$AK$81)-ROWS($AO$70:$AO$81)-ROWS($AS$70:$AS$81)-ROWS($AW$70:$AW$81)-ROWS($BA$70:$BA$81)),IFERROR(INDEX($BI$70:$BI$81, ROWS($CR$4:CR28)-ROWS($AK$70:$AK$81)-ROWS($AO$70:$AO$81)-ROWS($AS$70:$AS$81)-ROWS($AW$70:$AW$81)-ROWS($BA$70:$BA$81)-ROWS($BE$70:$BE$81)), "")))))))</f>
        <v/>
      </c>
      <c r="CS30" s="316" t="str">
        <f t="shared" ca="1" si="43"/>
        <v/>
      </c>
      <c r="CT30" s="413" t="str">
        <f t="shared" ca="1" si="44"/>
        <v/>
      </c>
      <c r="CU30" s="412" t="str">
        <f>IF(OR(CV30="",CV30=0),"",MAX(CU$5:CU29)+1)</f>
        <v/>
      </c>
      <c r="CV30" s="316" t="str">
        <f>IFERROR(INDEX($AJ$86:$AJ$97, ROWS($CV$4:CV28)), IFERROR(INDEX($AN$86:$AN$97, ROWS($CV$4:CV28)-ROWS($AJ$86:$AJ$97)), ""))</f>
        <v/>
      </c>
      <c r="CW30" s="316" t="str">
        <f t="shared" si="45"/>
        <v/>
      </c>
      <c r="CX30" s="316" t="str">
        <f>IF(OR(CY30="",CY30=0),"",MAX(CX$5:CX29)+1)</f>
        <v/>
      </c>
      <c r="CY30" s="316" t="str">
        <f>IFERROR(INDEX($AK$86:$AK$97, ROWS($CY$4:CY28)), IFERROR(INDEX($AO$86:$AO$97, ROWS($CY$4:CY28)-ROWS($AK$86:$AK$97)), ""))</f>
        <v/>
      </c>
      <c r="CZ30" s="316" t="str">
        <f t="shared" si="46"/>
        <v/>
      </c>
      <c r="DA30" s="413" t="str">
        <f t="shared" si="47"/>
        <v/>
      </c>
      <c r="DC30" s="438">
        <f ca="1">IF(OR(DD30="",DD30=0),"",MAX(DC$25:DC29)+1)</f>
        <v>4</v>
      </c>
      <c r="DD30" s="434" t="str">
        <f t="shared" ca="1" si="90"/>
        <v>Pet Care</v>
      </c>
      <c r="DE30" s="413">
        <f t="shared" ca="1" si="91"/>
        <v>80</v>
      </c>
      <c r="DF30" s="431" t="str">
        <f ca="1">IF(OR(DG30="",DG30=0),"",MAX(DF$25:DF29)+1)</f>
        <v/>
      </c>
      <c r="DG30" s="412" t="str">
        <f t="shared" ca="1" si="92"/>
        <v/>
      </c>
      <c r="DH30" s="413" t="str">
        <f t="shared" ca="1" si="93"/>
        <v/>
      </c>
      <c r="DI30" s="412" t="str">
        <f t="shared" ca="1" si="94"/>
        <v>Car 2 Gas</v>
      </c>
      <c r="DJ30" s="413">
        <f t="shared" ca="1" si="95"/>
        <v>80</v>
      </c>
      <c r="DK30" s="412" t="str">
        <f t="shared" ca="1" si="96"/>
        <v/>
      </c>
      <c r="DL30" s="413" t="str">
        <f t="shared" ca="1" si="97"/>
        <v/>
      </c>
      <c r="DN30" s="425" t="str">
        <f ca="1">IF(DI38="","",CONCATENATE(DI38," - ",DJ38))</f>
        <v/>
      </c>
      <c r="DO30" s="295" t="str">
        <f ca="1">IF(DI39="","",CONCATENATE(DI39," - ",DJ39))</f>
        <v/>
      </c>
      <c r="DP30" s="295" t="str">
        <f ca="1">IF(DI40="","",CONCATENATE(DI40," - ",DJ40))</f>
        <v/>
      </c>
      <c r="DQ30" s="425" t="str">
        <f ca="1">IF(DK38="","",CONCATENATE(DK38," - ",DL38))</f>
        <v/>
      </c>
      <c r="DR30" s="295" t="str">
        <f ca="1">IF(DK39="","",CONCATENATE(DK39," - ",DL39))</f>
        <v/>
      </c>
      <c r="DS30" s="426" t="str">
        <f ca="1">IF(DK40="","",CONCATENATE(DK40," - ",DL40))</f>
        <v/>
      </c>
    </row>
    <row r="31" spans="1:123" s="292" customFormat="1" ht="15" customHeight="1" thickBot="1" x14ac:dyDescent="0.35">
      <c r="A31" s="1183"/>
      <c r="B31" s="1182"/>
      <c r="C31" s="1183"/>
      <c r="D31" s="1182"/>
      <c r="E31" s="1183"/>
      <c r="F31" s="1182"/>
      <c r="G31" s="1183"/>
      <c r="H31" s="1182"/>
      <c r="I31" s="1183"/>
      <c r="J31" s="1182"/>
      <c r="K31" s="1183"/>
      <c r="L31" s="1182"/>
      <c r="M31" s="1183"/>
      <c r="N31" s="1182"/>
      <c r="P31" s="295" t="str">
        <f t="shared" ca="1" si="99"/>
        <v/>
      </c>
      <c r="Q31" s="295" t="str">
        <f t="shared" ca="1" si="98"/>
        <v/>
      </c>
      <c r="R31" s="295" t="str">
        <f t="shared" ca="1" si="98"/>
        <v/>
      </c>
      <c r="S31" s="296" t="str">
        <f t="shared" ca="1" si="98"/>
        <v/>
      </c>
      <c r="T31" s="295" t="str">
        <f t="shared" ca="1" si="98"/>
        <v/>
      </c>
      <c r="U31" s="295" t="str">
        <f t="shared" ca="1" si="98"/>
        <v/>
      </c>
      <c r="V31" s="1158" t="s">
        <v>507</v>
      </c>
      <c r="W31" s="1159"/>
      <c r="X31" s="445">
        <f ca="1">IF(DS92="",0,DS92)</f>
        <v>1600</v>
      </c>
      <c r="Y31"/>
      <c r="AB31" s="299"/>
      <c r="AC31" s="358">
        <f>IF('Data Entry'!H15="","",'Data Entry'!H15)</f>
        <v>15</v>
      </c>
      <c r="AD31" s="356" t="str">
        <f>IF('Data Entry'!G15="","",'Data Entry'!G15)</f>
        <v>D. Store Card 2</v>
      </c>
      <c r="AE31" s="363">
        <f>IF('Data Entry'!J15="","",'Data Entry'!J15)</f>
        <v>30</v>
      </c>
      <c r="AF31" s="402">
        <f>IF('Data Entry'!I15="","",'Data Entry'!I15)</f>
        <v>350</v>
      </c>
      <c r="AG31" s="300"/>
      <c r="AH31"/>
      <c r="AI31" s="302" t="str">
        <f t="shared" ca="1" si="82"/>
        <v/>
      </c>
      <c r="AJ31" s="293" t="str">
        <f t="shared" ca="1" si="60"/>
        <v/>
      </c>
      <c r="AK31" s="293" t="str">
        <f t="shared" ca="1" si="61"/>
        <v/>
      </c>
      <c r="AL31" s="303" t="str">
        <f t="shared" ca="1" si="62"/>
        <v/>
      </c>
      <c r="AM31" s="302" t="str">
        <f t="shared" ca="1" si="83"/>
        <v/>
      </c>
      <c r="AN31" s="293" t="str">
        <f t="shared" ca="1" si="63"/>
        <v/>
      </c>
      <c r="AO31" s="293" t="str">
        <f t="shared" ca="1" si="64"/>
        <v/>
      </c>
      <c r="AP31" s="303" t="str">
        <f t="shared" ca="1" si="65"/>
        <v/>
      </c>
      <c r="AQ31" s="302" t="str">
        <f t="shared" ca="1" si="84"/>
        <v/>
      </c>
      <c r="AR31" s="293" t="str">
        <f t="shared" ca="1" si="66"/>
        <v/>
      </c>
      <c r="AS31" s="293" t="str">
        <f t="shared" ca="1" si="67"/>
        <v/>
      </c>
      <c r="AT31" s="303" t="str">
        <f t="shared" ca="1" si="68"/>
        <v/>
      </c>
      <c r="AU31" s="302" t="str">
        <f t="shared" ca="1" si="85"/>
        <v/>
      </c>
      <c r="AV31" s="293" t="str">
        <f t="shared" ca="1" si="69"/>
        <v/>
      </c>
      <c r="AW31" s="293" t="str">
        <f t="shared" ca="1" si="70"/>
        <v/>
      </c>
      <c r="AX31" s="303" t="str">
        <f t="shared" ca="1" si="71"/>
        <v/>
      </c>
      <c r="AY31" s="302" t="str">
        <f t="shared" ca="1" si="86"/>
        <v/>
      </c>
      <c r="AZ31" s="293" t="str">
        <f t="shared" ca="1" si="72"/>
        <v/>
      </c>
      <c r="BA31" s="293" t="str">
        <f t="shared" ca="1" si="73"/>
        <v/>
      </c>
      <c r="BB31" s="303" t="str">
        <f t="shared" ca="1" si="74"/>
        <v/>
      </c>
      <c r="BC31" s="302" t="str">
        <f t="shared" ca="1" si="87"/>
        <v/>
      </c>
      <c r="BD31" s="293" t="str">
        <f t="shared" ca="1" si="75"/>
        <v/>
      </c>
      <c r="BE31" s="293" t="str">
        <f t="shared" ca="1" si="76"/>
        <v/>
      </c>
      <c r="BF31" s="303" t="str">
        <f t="shared" ca="1" si="77"/>
        <v/>
      </c>
      <c r="BG31" s="302" t="str">
        <f t="shared" ca="1" si="88"/>
        <v/>
      </c>
      <c r="BH31" s="293" t="str">
        <f t="shared" ca="1" si="78"/>
        <v/>
      </c>
      <c r="BI31" s="293" t="str">
        <f t="shared" ca="1" si="79"/>
        <v/>
      </c>
      <c r="BJ31" s="303" t="str">
        <f t="shared" ca="1" si="80"/>
        <v/>
      </c>
      <c r="BL31" s="412" t="str">
        <f ca="1">IF(OR(BM31="",BM31=0),"",MAX(BL$5:BL30)+1)</f>
        <v/>
      </c>
      <c r="BM31" s="316" t="str">
        <f ca="1">IFERROR(INDEX($AJ$6:$AJ$17, ROWS(BM$4:$BM29)), IFERROR(INDEX($AN$6:$AN$17, ROWS(BM$4:$BM29)-ROWS($AJ$6:$AJ$17)), IFERROR(INDEX($AR$6:$AR$17, ROWS(BM$4:$BM29)-ROWS($AJ$6:$AJ$17)-ROWS($AN$6:$AN$17)),IFERROR(INDEX($AV$6:$AV$17, ROWS(BM$4:$BM29)-ROWS($AJ$6:$AJ$17)-ROWS($AN$6:$AN$17)-ROWS($AR$6:$AR$17)),IFERROR(INDEX($AZ$6:$AZ$17, ROWS(BM$4:$BM29)-ROWS($AJ$6:$AJ$17)-ROWS($AN$6:$AN$17)-ROWS($AR$6:$AR$17)-ROWS($AV$6:$AV$17)),IFERROR(INDEX($BD$6:$BD$17, ROWS(BM$4:$BM29)-ROWS($AJ$6:$AJ$17)-ROWS($AN$6:$AN$17)-ROWS($AR$6:$AR$17)-ROWS($AV$6:$AV$17)-ROWS($AZ$6:$AZ$17)),IFERROR(INDEX($BH$6:$BH$17, ROWS(BM$4:$BM29)-ROWS($AJ$6:$AJ$17)-ROWS($AN$6:$AN$17)-ROWS($AR$6:$AR$17)-ROWS($AV$6:$AV$17)-ROWS($AZ$6:$AZ$17)-ROWS($BD$6:$BD$17)), "")))))))</f>
        <v/>
      </c>
      <c r="BN31" s="316" t="str">
        <f t="shared" ca="1" si="30"/>
        <v/>
      </c>
      <c r="BO31" s="316" t="str">
        <f ca="1">IF(OR(BP31="",BP31=0),"",MAX(BO$5:BO30)+1)</f>
        <v/>
      </c>
      <c r="BP31" s="316" t="str">
        <f ca="1">IFERROR(INDEX($AK$6:$AK$17, ROWS($BP$4:BP29)), IFERROR(INDEX($AO$6:$AO$17, ROWS($BP$4:BP29)-ROWS($AK$6:$AK$17)), IFERROR(INDEX($AS$6:$AS$17, ROWS($BP$4:BP29)-ROWS($AK$6:$AK$17)-ROWS($AO$6:$AO$17)),IFERROR(INDEX($AW$6:$AW$17, ROWS($BP$4:BP29)-ROWS($AK$6:$AK$17)-ROWS($AO$6:$AO$17)-ROWS($AS$6:$AS$17)),IFERROR(INDEX($BA$6:$BA$17, ROWS($BP$4:BP29)-ROWS($AK$6:$AK$17)-ROWS($AO$6:$AO$17)-ROWS($AS$6:$AS$17)-ROWS($AW$6:$AW$17)),IFERROR(INDEX($BE$6:$BE$17, ROWS($BP$4:BP29)-ROWS($AK$6:$AK$17)-ROWS($AO$6:$AO$17)-ROWS($AS$6:$AS$17)-ROWS($AW$6:$AW$17)-ROWS($BA$6:$BA$17)),IFERROR(INDEX($BI$6:$BI$17, ROWS($BP$4:BP29)-ROWS($AK$6:$AK$17)-ROWS($AO$6:$AO$17)-ROWS($AS$6:$AS$17)-ROWS($AW$6:$AW$17)-ROWS($BA$6:$BA$17)-ROWS($BE$6:$BE$17)), "")))))))</f>
        <v/>
      </c>
      <c r="BQ31" s="316" t="str">
        <f t="shared" ca="1" si="31"/>
        <v/>
      </c>
      <c r="BR31" s="413" t="str">
        <f t="shared" ca="1" si="32"/>
        <v/>
      </c>
      <c r="BS31" s="412" t="str">
        <f ca="1">IF(OR(BT31="",BT31=0),"",MAX(BS$5:BS30)+1)</f>
        <v/>
      </c>
      <c r="BT31" s="316" t="str">
        <f ca="1">IFERROR(INDEX($AJ$22:$AJ$33, ROWS($BT$4:BT29)), IFERROR(INDEX($AN$22:$AN$33, ROWS($BT$4:BT29)-ROWS($AJ$22:$AJ$33)), IFERROR(INDEX($AR$22:$AR$33, ROWS($BT$4:BT29)-ROWS($AJ$22:$AJ$33)-ROWS($AN$22:$AN$33)),IFERROR(INDEX($AV$22:$AV$33, ROWS($BT$4:BT29)-ROWS($AJ$22:$AJ$33)-ROWS($AN$22:$AN$33)-ROWS($AR$22:$AR$33)),IFERROR(INDEX($AZ$22:$AZ$33, ROWS($BT$4:BT29)-ROWS($AJ$22:$AJ$33)-ROWS($AN$22:$AN$33)-ROWS($AR$22:$AR$33)-ROWS($AV$22:$AV$33)),IFERROR(INDEX($BD$22:$BD$33, ROWS($BT$4:BT29)-ROWS($AJ$22:$AJ$33)-ROWS($AN$22:$AN$33)-ROWS($AR$22:$AR$33)-ROWS($AV$22:$AV$33)-ROWS($AZ$22:$AZ$33)),IFERROR(INDEX($BH$22:$BH$33, ROWS($BT$4:BT29)-ROWS($AJ$22:$AJ$33)-ROWS($AN$22:$AN$33)-ROWS($AR$22:$AR$33)-ROWS($AV$22:$AV$33)-ROWS($AZ$22:$AZ$33)-ROWS($BD$22:$BD$33)), "")))))))</f>
        <v/>
      </c>
      <c r="BU31" s="316" t="str">
        <f t="shared" ca="1" si="33"/>
        <v/>
      </c>
      <c r="BV31" s="316" t="str">
        <f ca="1">IF(OR(BW31="",BW31=0),"",MAX(BV$5:BV30)+1)</f>
        <v/>
      </c>
      <c r="BW31" s="316" t="str">
        <f ca="1">IFERROR(INDEX($AK$22:$AK$33, ROWS($BW$4:BW29)), IFERROR(INDEX($AO$22:$AO$33, ROWS($BW$4:BW29)-ROWS($AK$22:$AK$33)), IFERROR(INDEX($AS$22:$AS$33, ROWS($BW$4:BW29)-ROWS($AK$22:$AK$33)-ROWS($AO$22:$AO$33)),IFERROR(INDEX($AW$22:$AW$33, ROWS($BW$4:BW29)-ROWS($AK$22:$AK$33)-ROWS($AO$22:$AO$33)-ROWS($AS$22:$AS$33)),IFERROR(INDEX($BA$22:$BA$33, ROWS($BW$4:BW29)-ROWS($AK$22:$AK$33)-ROWS($AO$22:$AO$33)-ROWS($AS$22:$AS$33)-ROWS($AW$22:$AW$33)),IFERROR(INDEX($BE$22:$BE$33, ROWS($BW$4:BW29)-ROWS($AK$22:$AK$33)-ROWS($AO$22:$AO$33)-ROWS($AS$22:$AS$33)-ROWS($AW$22:$AW$33)-ROWS($BA$22:$BA$33)),IFERROR(INDEX($BI$22:$BI$33, ROWS($BW$4:BW29)-ROWS($AK$22:$AK$33)-ROWS($AO$22:$AO$33)-ROWS($AS$22:$AS$33)-ROWS($AW$22:$AW$33)-ROWS($BA$22:$BA$33)-ROWS($BE$22:$BE$33)), "")))))))</f>
        <v/>
      </c>
      <c r="BX31" s="316" t="str">
        <f t="shared" ca="1" si="34"/>
        <v/>
      </c>
      <c r="BY31" s="413" t="str">
        <f t="shared" ca="1" si="35"/>
        <v/>
      </c>
      <c r="BZ31" s="412" t="str">
        <f ca="1">IF(OR(CA31="",CA31=0),"",MAX(BZ$5:BZ30)+1)</f>
        <v/>
      </c>
      <c r="CA31" s="316" t="str">
        <f ca="1">IFERROR(INDEX($AJ$38:$AJ$49, ROWS($CA$4:CA29)), IFERROR(INDEX($AN$38:$AN$49, ROWS($CA$4:CA29)-ROWS($AJ$38:$AJ$49)), IFERROR(INDEX($AR$38:$AR$49, ROWS($CA$4:CA29)-ROWS($AJ$38:$AJ$49)-ROWS($AN$38:$AN$49)),IFERROR(INDEX($AV$38:$AV$49, ROWS($CA$4:CA29)-ROWS($AJ$38:$AJ$49)-ROWS($AN$38:$AN$49)-ROWS($AR$38:$AR$49)),IFERROR(INDEX($AZ$38:$AZ$49, ROWS($CA$4:CA29)-ROWS($AJ$38:$AJ$49)-ROWS($AN$38:$AN$49)-ROWS($AR$38:$AR$49)-ROWS($AV$38:$AV$49)),IFERROR(INDEX($BD$38:$BD$49, ROWS($CA$4:CA29)-ROWS($AJ$38:$AJ$49)-ROWS($AN$38:$AN$49)-ROWS($AR$38:$AR$49)-ROWS($AV$38:$AV$49)-ROWS($AZ$38:$AZ$49)),IFERROR(INDEX($BH$38:$BH$49, ROWS($CA$4:CA29)-ROWS($AJ$38:$AJ$49)-ROWS($AN$38:$AN$49)-ROWS($AR$38:$AR$49)-ROWS($AV$38:$AV$49)-ROWS($AZ$38:$AZ$49)-ROWS($BD$38:$BD$49)), "")))))))</f>
        <v/>
      </c>
      <c r="CB31" s="316" t="str">
        <f t="shared" ca="1" si="36"/>
        <v/>
      </c>
      <c r="CC31" s="316" t="str">
        <f ca="1">IF(OR(CD31="",CD31=0),"",MAX(CC$5:CC30)+1)</f>
        <v/>
      </c>
      <c r="CD31" s="316" t="str">
        <f ca="1">IFERROR(INDEX($AK$38:$AK$49, ROWS($CD$4:CD29)), IFERROR(INDEX($AO$38:$AO$49, ROWS($CD$4:CD29)-ROWS($AK$38:$AK$49)), IFERROR(INDEX($AS$38:$AS$49, ROWS($CD$4:CD29)-ROWS($AK$38:$AK$49)-ROWS($AO$38:$AO$49)),IFERROR(INDEX($AW$38:$AW$49, ROWS($CD$4:CD29)-ROWS($AK$38:$AK$49)-ROWS($AO$38:$AO$49)-ROWS($AS$38:$AS$49)),IFERROR(INDEX($BA$38:$BA$49, ROWS($CD$4:CD29)-ROWS($AK$38:$AK$49)-ROWS($AO$38:$AO$49)-ROWS($AS$38:$AS$49)-ROWS($AW$38:$AW$49)),IFERROR(INDEX($BE$38:$BE$49, ROWS($CD$4:CD29)-ROWS($AK$38:$AK$49)-ROWS($AO$38:$AO$49)-ROWS($AS$38:$AS$49)-ROWS($AW$38:$AW$49)-ROWS($BA$38:$BA$49)),IFERROR(INDEX($BI$38:$BI$49, ROWS($CD$4:CD29)-ROWS($AK$38:$AK$49)-ROWS($AO$38:$AO$49)-ROWS($AS$38:$AS$49)-ROWS($AW$38:$AW$49)-ROWS($BA$38:$BA$49)-ROWS($BE$38:$BE$49)), "")))))))</f>
        <v/>
      </c>
      <c r="CE31" s="316" t="str">
        <f t="shared" ca="1" si="37"/>
        <v/>
      </c>
      <c r="CF31" s="413" t="str">
        <f t="shared" ca="1" si="38"/>
        <v/>
      </c>
      <c r="CG31" s="412" t="str">
        <f ca="1">IF(OR(CH31="",CH31=0),"",MAX(CG$5:CG30)+1)</f>
        <v/>
      </c>
      <c r="CH31" s="316" t="str">
        <f ca="1">IFERROR(INDEX($AJ$54:$AJ$65, ROWS($CH$4:CH29)), IFERROR(INDEX($AN$54:$AN$65, ROWS($CH$4:CH29)-ROWS($AJ$54:$AJ$65)), IFERROR(INDEX($AR$54:$AR$65, ROWS($CH$4:CH29)-ROWS($AJ$54:$AJ$65)-ROWS($AN$54:$AN$65)),IFERROR(INDEX($AV$54:$AV$65, ROWS($CH$4:CH29)-ROWS($AJ$54:$AJ$65)-ROWS($AN$54:$AN$65)-ROWS($AR$54:$AR$65)),IFERROR(INDEX($AZ$54:$AZ$65, ROWS($CH$4:CH29)-ROWS($AJ$54:$AJ$65)-ROWS($AN$54:$AN$65)-ROWS($AR$54:$AR$65)-ROWS($AV$54:$AV$65)),IFERROR(INDEX($BD$54:$BD$65, ROWS($CH$4:CH29)-ROWS($AJ$54:$AJ$65)-ROWS($AN$54:$AN$65)-ROWS($AR$54:$AR$65)-ROWS($AV$54:$AV$65)-ROWS($AZ$54:$AZ$65)),IFERROR(INDEX($BH$54:$BH$65, ROWS($CH$4:CH29)-ROWS($AJ$54:$AJ$65)-ROWS($AN$54:$AN$65)-ROWS($AR$54:$AR$65)-ROWS($AV$54:$AV$65)-ROWS($AZ$54:$AZ$65)-ROWS($BD$54:$BD$65)), "")))))))</f>
        <v/>
      </c>
      <c r="CI31" s="316" t="str">
        <f t="shared" ca="1" si="39"/>
        <v/>
      </c>
      <c r="CJ31" s="316" t="str">
        <f ca="1">IF(OR(CK31="",CK31=0),"",MAX(CJ$5:CJ30)+1)</f>
        <v/>
      </c>
      <c r="CK31" s="316" t="str">
        <f ca="1">IFERROR(INDEX($AK$54:$AK$65, ROWS($CK$4:CK29)), IFERROR(INDEX($AO$54:$AO$65, ROWS($CK$4:CK29)-ROWS($AK$54:$AK$65)), IFERROR(INDEX($AS$54:$AS$65, ROWS($CK$4:CK29)-ROWS($AK$54:$AK$65)-ROWS($AO$54:$AO$65)),IFERROR(INDEX($AW$54:$AW$65, ROWS($CK$4:CK29)-ROWS($AK$54:$AK$65)-ROWS($AO$54:$AO$65)-ROWS($AS$54:$AS$65)),IFERROR(INDEX($BA$54:$BA$65, ROWS($CK$4:CK29)-ROWS($AK$54:$AK$65)-ROWS($AO$54:$AO$65)-ROWS($AS$54:$AS$65)-ROWS($AW$54:$AW$65)),IFERROR(INDEX($BE$54:$BE$65, ROWS($CK$4:CK29)-ROWS($AK$54:$AK$65)-ROWS($AO$54:$AO$65)-ROWS($AS$54:$AS$65)-ROWS($AW$54:$AW$65)-ROWS($BA$54:$BA$65)),IFERROR(INDEX($BI$54:$BI$65, ROWS($CK$4:CK29)-ROWS($AK$54:$AK$65)-ROWS($AO$54:$AO$65)-ROWS($AS$54:$AS$65)-ROWS($AW$54:$AW$65)-ROWS($BA$54:$BA$65)-ROWS($BE$54:$BE$65)), "")))))))</f>
        <v/>
      </c>
      <c r="CL31" s="316" t="str">
        <f t="shared" ca="1" si="40"/>
        <v/>
      </c>
      <c r="CM31" s="413" t="str">
        <f t="shared" ca="1" si="41"/>
        <v/>
      </c>
      <c r="CN31" s="412" t="str">
        <f ca="1">IF(OR(CO31="",CO31=0),"",MAX(CN$5:CN30)+1)</f>
        <v/>
      </c>
      <c r="CO31" s="316" t="str">
        <f ca="1">IFERROR(INDEX($AJ$70:$AJ$81, ROWS($CO$4:CO29)), IFERROR(INDEX($AN$70:$AN$81, ROWS($CO$4:CO29)-ROWS($AJ$70:$AJ$81)), IFERROR(INDEX($AR$70:$AR$81, ROWS($CO$4:CO29)-ROWS($AJ$70:$AJ$81)-ROWS($AN$70:$AN$81)),IFERROR(INDEX($AV$70:$AV$81, ROWS($CO$4:CO29)-ROWS($AJ$70:$AJ$81)-ROWS($AN$70:$AN$81)-ROWS($AR$70:$AR$81)),IFERROR(INDEX($AZ$70:$AZ$81, ROWS($CO$4:CO29)-ROWS($AJ$70:$AJ$81)-ROWS($AN$70:$AN$81)-ROWS($AR$70:$AR$81)-ROWS($AV$70:$AV$81)),IFERROR(INDEX($BD$70:$BD$81, ROWS($CO$4:CO29)-ROWS($AJ$70:$AJ$81)-ROWS($AN$70:$AN$81)-ROWS($AR$70:$AR$81)-ROWS($AV$70:$AV$81)-ROWS($AZ$70:$AZ$81)),IFERROR(INDEX($BH$70:$BH$81, ROWS($CO$4:CO29)-ROWS($AJ$70:$AJ$81)-ROWS($AN$70:$AN$81)-ROWS($AR$70:$AR$81)-ROWS($AV$70:$AV$81)-ROWS($AZ$70:$AZ$81)-ROWS($BD$70:$BD$81)), "")))))))</f>
        <v/>
      </c>
      <c r="CP31" s="316" t="str">
        <f t="shared" ca="1" si="42"/>
        <v/>
      </c>
      <c r="CQ31" s="316" t="str">
        <f ca="1">IF(OR(CR31="",CR31=0),"",MAX(CQ$5:CQ30)+1)</f>
        <v/>
      </c>
      <c r="CR31" s="316" t="str">
        <f ca="1">IFERROR(INDEX($AK$70:$AK$81, ROWS($CR$4:CR29)), IFERROR(INDEX($AO$70:$AO$81, ROWS($CR$4:CR29)-ROWS($AK$70:$AK$81)), IFERROR(INDEX($AS$70:$AS$81, ROWS($CR$4:CR29)-ROWS($AK$70:$AK$81)-ROWS($AO$70:$AO$81)),IFERROR(INDEX($AW$70:$AW$81, ROWS($CR$4:CR29)-ROWS($AK$70:$AK$81)-ROWS($AO$70:$AO$81)-ROWS($AS$70:$AS$81)),IFERROR(INDEX($BA$70:$BA$81, ROWS($CR$4:CR29)-ROWS($AK$70:$AK$81)-ROWS($AO$70:$AO$81)-ROWS($AS$70:$AS$81)-ROWS($AW$70:$AW$81)),IFERROR(INDEX($BE$70:$BE$81, ROWS($CR$4:CR29)-ROWS($AK$70:$AK$81)-ROWS($AO$70:$AO$81)-ROWS($AS$70:$AS$81)-ROWS($AW$70:$AW$81)-ROWS($BA$70:$BA$81)),IFERROR(INDEX($BI$70:$BI$81, ROWS($CR$4:CR29)-ROWS($AK$70:$AK$81)-ROWS($AO$70:$AO$81)-ROWS($AS$70:$AS$81)-ROWS($AW$70:$AW$81)-ROWS($BA$70:$BA$81)-ROWS($BE$70:$BE$81)), "")))))))</f>
        <v/>
      </c>
      <c r="CS31" s="316" t="str">
        <f t="shared" ca="1" si="43"/>
        <v/>
      </c>
      <c r="CT31" s="413" t="str">
        <f t="shared" ca="1" si="44"/>
        <v/>
      </c>
      <c r="CU31" s="412" t="str">
        <f>IF(OR(CV31="",CV31=0),"",MAX(CU$5:CU30)+1)</f>
        <v/>
      </c>
      <c r="CV31" s="316" t="str">
        <f>IFERROR(INDEX($AJ$86:$AJ$97, ROWS($CV$4:CV29)), IFERROR(INDEX($AN$86:$AN$97, ROWS($CV$4:CV29)-ROWS($AJ$86:$AJ$97)), ""))</f>
        <v/>
      </c>
      <c r="CW31" s="316" t="str">
        <f t="shared" si="45"/>
        <v/>
      </c>
      <c r="CX31" s="316" t="str">
        <f>IF(OR(CY31="",CY31=0),"",MAX(CX$5:CX30)+1)</f>
        <v/>
      </c>
      <c r="CY31" s="316" t="str">
        <f>IFERROR(INDEX($AK$86:$AK$97, ROWS($CY$4:CY29)), IFERROR(INDEX($AO$86:$AO$97, ROWS($CY$4:CY29)-ROWS($AK$86:$AK$97)), ""))</f>
        <v/>
      </c>
      <c r="CZ31" s="316" t="str">
        <f t="shared" si="46"/>
        <v/>
      </c>
      <c r="DA31" s="413" t="str">
        <f t="shared" si="47"/>
        <v/>
      </c>
      <c r="DC31" s="438">
        <f ca="1">IF(OR(DD31="",DD31=0),"",MAX(DC$25:DC30)+1)</f>
        <v>5</v>
      </c>
      <c r="DD31" s="434" t="str">
        <f t="shared" ca="1" si="90"/>
        <v>Car 2 Gas</v>
      </c>
      <c r="DE31" s="413">
        <f t="shared" ca="1" si="91"/>
        <v>80</v>
      </c>
      <c r="DF31" s="431" t="str">
        <f ca="1">IF(OR(DG31="",DG31=0),"",MAX(DF$25:DF30)+1)</f>
        <v/>
      </c>
      <c r="DG31" s="412" t="str">
        <f t="shared" ca="1" si="92"/>
        <v/>
      </c>
      <c r="DH31" s="413" t="str">
        <f t="shared" ca="1" si="93"/>
        <v/>
      </c>
      <c r="DI31" s="412" t="str">
        <f t="shared" ca="1" si="94"/>
        <v>Life Insurance</v>
      </c>
      <c r="DJ31" s="413">
        <f t="shared" ca="1" si="95"/>
        <v>70</v>
      </c>
      <c r="DK31" s="412" t="str">
        <f t="shared" ca="1" si="96"/>
        <v/>
      </c>
      <c r="DL31" s="413" t="str">
        <f t="shared" ca="1" si="97"/>
        <v/>
      </c>
      <c r="DN31" s="427" t="str">
        <f ca="1">IF(DI41="","",CONCATENATE(DI41," - ",DJ41))</f>
        <v/>
      </c>
      <c r="DO31" s="428" t="str">
        <f ca="1">IF(DI42="","",CONCATENATE(DI42," - ",DJ42))</f>
        <v/>
      </c>
      <c r="DP31" s="428" t="str">
        <f ca="1">IF(DI43="","",CONCATENATE(DI43," - ",DJ43))</f>
        <v/>
      </c>
      <c r="DQ31" s="427" t="str">
        <f ca="1">IF(DK41="","",CONCATENATE(DK41," - ",DL41))</f>
        <v/>
      </c>
      <c r="DR31" s="428" t="str">
        <f ca="1">IF(DK42="","",CONCATENATE(DK42," - ",DL42))</f>
        <v/>
      </c>
      <c r="DS31" s="429" t="str">
        <f ca="1">IF(DK43="","",CONCATENATE(DK43," - ",DL43))</f>
        <v/>
      </c>
    </row>
    <row r="32" spans="1:123" s="292" customFormat="1" ht="15" customHeight="1" thickBot="1" x14ac:dyDescent="0.35">
      <c r="A32" s="1183"/>
      <c r="B32" s="1182"/>
      <c r="C32" s="1183"/>
      <c r="D32" s="1182"/>
      <c r="E32" s="1183"/>
      <c r="F32" s="1182"/>
      <c r="G32" s="1183"/>
      <c r="H32" s="1182"/>
      <c r="I32" s="1183"/>
      <c r="J32" s="1182"/>
      <c r="K32" s="1183"/>
      <c r="L32" s="1182"/>
      <c r="M32" s="1183"/>
      <c r="N32" s="1182"/>
      <c r="P32" s="295" t="str">
        <f t="shared" ca="1" si="99"/>
        <v/>
      </c>
      <c r="Q32" s="295" t="str">
        <f t="shared" ca="1" si="98"/>
        <v/>
      </c>
      <c r="R32" s="295" t="str">
        <f t="shared" ca="1" si="98"/>
        <v/>
      </c>
      <c r="S32" s="296" t="str">
        <f t="shared" ca="1" si="98"/>
        <v/>
      </c>
      <c r="T32" s="295" t="str">
        <f t="shared" ca="1" si="98"/>
        <v/>
      </c>
      <c r="U32" s="295" t="str">
        <f t="shared" ca="1" si="98"/>
        <v/>
      </c>
      <c r="V32" s="1158" t="s">
        <v>508</v>
      </c>
      <c r="W32" s="1159"/>
      <c r="X32" s="445">
        <f ca="1">IF(X28="",0,X28)</f>
        <v>6130.6200000000008</v>
      </c>
      <c r="Y32"/>
      <c r="AB32" s="299"/>
      <c r="AC32" s="358">
        <f>IF('Data Entry'!H16="","",'Data Entry'!H16)</f>
        <v>5</v>
      </c>
      <c r="AD32" s="356" t="str">
        <f>IF('Data Entry'!G16="","",'Data Entry'!G16)</f>
        <v>D. Store Card 3</v>
      </c>
      <c r="AE32" s="363">
        <f>IF('Data Entry'!J16="","",'Data Entry'!J16)</f>
        <v>30</v>
      </c>
      <c r="AF32" s="402">
        <f>IF('Data Entry'!I16="","",'Data Entry'!I16)</f>
        <v>400</v>
      </c>
      <c r="AG32" s="300"/>
      <c r="AH32"/>
      <c r="AI32" s="308" t="str">
        <f t="shared" ca="1" si="82"/>
        <v/>
      </c>
      <c r="AJ32" s="293" t="str">
        <f t="shared" ca="1" si="60"/>
        <v/>
      </c>
      <c r="AK32" s="293" t="str">
        <f t="shared" ca="1" si="61"/>
        <v/>
      </c>
      <c r="AL32" s="303" t="str">
        <f t="shared" ca="1" si="62"/>
        <v/>
      </c>
      <c r="AM32" s="308" t="str">
        <f t="shared" ca="1" si="83"/>
        <v/>
      </c>
      <c r="AN32" s="293" t="str">
        <f t="shared" ca="1" si="63"/>
        <v/>
      </c>
      <c r="AO32" s="293" t="str">
        <f t="shared" ca="1" si="64"/>
        <v/>
      </c>
      <c r="AP32" s="303" t="str">
        <f t="shared" ca="1" si="65"/>
        <v/>
      </c>
      <c r="AQ32" s="308" t="str">
        <f t="shared" ca="1" si="84"/>
        <v/>
      </c>
      <c r="AR32" s="293" t="str">
        <f t="shared" ca="1" si="66"/>
        <v/>
      </c>
      <c r="AS32" s="293" t="str">
        <f t="shared" ca="1" si="67"/>
        <v/>
      </c>
      <c r="AT32" s="303" t="str">
        <f t="shared" ca="1" si="68"/>
        <v/>
      </c>
      <c r="AU32" s="308" t="str">
        <f t="shared" ca="1" si="85"/>
        <v/>
      </c>
      <c r="AV32" s="293" t="str">
        <f t="shared" ca="1" si="69"/>
        <v/>
      </c>
      <c r="AW32" s="293" t="str">
        <f t="shared" ca="1" si="70"/>
        <v/>
      </c>
      <c r="AX32" s="303" t="str">
        <f t="shared" ca="1" si="71"/>
        <v/>
      </c>
      <c r="AY32" s="308" t="str">
        <f t="shared" ca="1" si="86"/>
        <v/>
      </c>
      <c r="AZ32" s="293" t="str">
        <f t="shared" ca="1" si="72"/>
        <v/>
      </c>
      <c r="BA32" s="293" t="str">
        <f t="shared" ca="1" si="73"/>
        <v/>
      </c>
      <c r="BB32" s="303" t="str">
        <f t="shared" ca="1" si="74"/>
        <v/>
      </c>
      <c r="BC32" s="308" t="str">
        <f t="shared" ca="1" si="87"/>
        <v/>
      </c>
      <c r="BD32" s="293" t="str">
        <f t="shared" ca="1" si="75"/>
        <v/>
      </c>
      <c r="BE32" s="293" t="str">
        <f t="shared" ca="1" si="76"/>
        <v/>
      </c>
      <c r="BF32" s="303" t="str">
        <f t="shared" ca="1" si="77"/>
        <v/>
      </c>
      <c r="BG32" s="308" t="str">
        <f t="shared" ca="1" si="88"/>
        <v/>
      </c>
      <c r="BH32" s="293" t="str">
        <f t="shared" ca="1" si="78"/>
        <v/>
      </c>
      <c r="BI32" s="293" t="str">
        <f t="shared" ca="1" si="79"/>
        <v/>
      </c>
      <c r="BJ32" s="303" t="str">
        <f t="shared" ca="1" si="80"/>
        <v/>
      </c>
      <c r="BL32" s="412" t="str">
        <f ca="1">IF(OR(BM32="",BM32=0),"",MAX(BL$5:BL31)+1)</f>
        <v/>
      </c>
      <c r="BM32" s="316" t="str">
        <f ca="1">IFERROR(INDEX($AJ$6:$AJ$17, ROWS(BM$4:$BM30)), IFERROR(INDEX($AN$6:$AN$17, ROWS(BM$4:$BM30)-ROWS($AJ$6:$AJ$17)), IFERROR(INDEX($AR$6:$AR$17, ROWS(BM$4:$BM30)-ROWS($AJ$6:$AJ$17)-ROWS($AN$6:$AN$17)),IFERROR(INDEX($AV$6:$AV$17, ROWS(BM$4:$BM30)-ROWS($AJ$6:$AJ$17)-ROWS($AN$6:$AN$17)-ROWS($AR$6:$AR$17)),IFERROR(INDEX($AZ$6:$AZ$17, ROWS(BM$4:$BM30)-ROWS($AJ$6:$AJ$17)-ROWS($AN$6:$AN$17)-ROWS($AR$6:$AR$17)-ROWS($AV$6:$AV$17)),IFERROR(INDEX($BD$6:$BD$17, ROWS(BM$4:$BM30)-ROWS($AJ$6:$AJ$17)-ROWS($AN$6:$AN$17)-ROWS($AR$6:$AR$17)-ROWS($AV$6:$AV$17)-ROWS($AZ$6:$AZ$17)),IFERROR(INDEX($BH$6:$BH$17, ROWS(BM$4:$BM30)-ROWS($AJ$6:$AJ$17)-ROWS($AN$6:$AN$17)-ROWS($AR$6:$AR$17)-ROWS($AV$6:$AV$17)-ROWS($AZ$6:$AZ$17)-ROWS($BD$6:$BD$17)), "")))))))</f>
        <v/>
      </c>
      <c r="BN32" s="316" t="str">
        <f t="shared" ca="1" si="30"/>
        <v/>
      </c>
      <c r="BO32" s="316" t="str">
        <f ca="1">IF(OR(BP32="",BP32=0),"",MAX(BO$5:BO31)+1)</f>
        <v/>
      </c>
      <c r="BP32" s="316" t="str">
        <f ca="1">IFERROR(INDEX($AK$6:$AK$17, ROWS($BP$4:BP30)), IFERROR(INDEX($AO$6:$AO$17, ROWS($BP$4:BP30)-ROWS($AK$6:$AK$17)), IFERROR(INDEX($AS$6:$AS$17, ROWS($BP$4:BP30)-ROWS($AK$6:$AK$17)-ROWS($AO$6:$AO$17)),IFERROR(INDEX($AW$6:$AW$17, ROWS($BP$4:BP30)-ROWS($AK$6:$AK$17)-ROWS($AO$6:$AO$17)-ROWS($AS$6:$AS$17)),IFERROR(INDEX($BA$6:$BA$17, ROWS($BP$4:BP30)-ROWS($AK$6:$AK$17)-ROWS($AO$6:$AO$17)-ROWS($AS$6:$AS$17)-ROWS($AW$6:$AW$17)),IFERROR(INDEX($BE$6:$BE$17, ROWS($BP$4:BP30)-ROWS($AK$6:$AK$17)-ROWS($AO$6:$AO$17)-ROWS($AS$6:$AS$17)-ROWS($AW$6:$AW$17)-ROWS($BA$6:$BA$17)),IFERROR(INDEX($BI$6:$BI$17, ROWS($BP$4:BP30)-ROWS($AK$6:$AK$17)-ROWS($AO$6:$AO$17)-ROWS($AS$6:$AS$17)-ROWS($AW$6:$AW$17)-ROWS($BA$6:$BA$17)-ROWS($BE$6:$BE$17)), "")))))))</f>
        <v/>
      </c>
      <c r="BQ32" s="316" t="str">
        <f t="shared" ca="1" si="31"/>
        <v/>
      </c>
      <c r="BR32" s="413" t="str">
        <f t="shared" ca="1" si="32"/>
        <v/>
      </c>
      <c r="BS32" s="412" t="str">
        <f ca="1">IF(OR(BT32="",BT32=0),"",MAX(BS$5:BS31)+1)</f>
        <v/>
      </c>
      <c r="BT32" s="316" t="str">
        <f ca="1">IFERROR(INDEX($AJ$22:$AJ$33, ROWS($BT$4:BT30)), IFERROR(INDEX($AN$22:$AN$33, ROWS($BT$4:BT30)-ROWS($AJ$22:$AJ$33)), IFERROR(INDEX($AR$22:$AR$33, ROWS($BT$4:BT30)-ROWS($AJ$22:$AJ$33)-ROWS($AN$22:$AN$33)),IFERROR(INDEX($AV$22:$AV$33, ROWS($BT$4:BT30)-ROWS($AJ$22:$AJ$33)-ROWS($AN$22:$AN$33)-ROWS($AR$22:$AR$33)),IFERROR(INDEX($AZ$22:$AZ$33, ROWS($BT$4:BT30)-ROWS($AJ$22:$AJ$33)-ROWS($AN$22:$AN$33)-ROWS($AR$22:$AR$33)-ROWS($AV$22:$AV$33)),IFERROR(INDEX($BD$22:$BD$33, ROWS($BT$4:BT30)-ROWS($AJ$22:$AJ$33)-ROWS($AN$22:$AN$33)-ROWS($AR$22:$AR$33)-ROWS($AV$22:$AV$33)-ROWS($AZ$22:$AZ$33)),IFERROR(INDEX($BH$22:$BH$33, ROWS($BT$4:BT30)-ROWS($AJ$22:$AJ$33)-ROWS($AN$22:$AN$33)-ROWS($AR$22:$AR$33)-ROWS($AV$22:$AV$33)-ROWS($AZ$22:$AZ$33)-ROWS($BD$22:$BD$33)), "")))))))</f>
        <v/>
      </c>
      <c r="BU32" s="316" t="str">
        <f t="shared" ca="1" si="33"/>
        <v/>
      </c>
      <c r="BV32" s="316" t="str">
        <f ca="1">IF(OR(BW32="",BW32=0),"",MAX(BV$5:BV31)+1)</f>
        <v/>
      </c>
      <c r="BW32" s="316" t="str">
        <f ca="1">IFERROR(INDEX($AK$22:$AK$33, ROWS($BW$4:BW30)), IFERROR(INDEX($AO$22:$AO$33, ROWS($BW$4:BW30)-ROWS($AK$22:$AK$33)), IFERROR(INDEX($AS$22:$AS$33, ROWS($BW$4:BW30)-ROWS($AK$22:$AK$33)-ROWS($AO$22:$AO$33)),IFERROR(INDEX($AW$22:$AW$33, ROWS($BW$4:BW30)-ROWS($AK$22:$AK$33)-ROWS($AO$22:$AO$33)-ROWS($AS$22:$AS$33)),IFERROR(INDEX($BA$22:$BA$33, ROWS($BW$4:BW30)-ROWS($AK$22:$AK$33)-ROWS($AO$22:$AO$33)-ROWS($AS$22:$AS$33)-ROWS($AW$22:$AW$33)),IFERROR(INDEX($BE$22:$BE$33, ROWS($BW$4:BW30)-ROWS($AK$22:$AK$33)-ROWS($AO$22:$AO$33)-ROWS($AS$22:$AS$33)-ROWS($AW$22:$AW$33)-ROWS($BA$22:$BA$33)),IFERROR(INDEX($BI$22:$BI$33, ROWS($BW$4:BW30)-ROWS($AK$22:$AK$33)-ROWS($AO$22:$AO$33)-ROWS($AS$22:$AS$33)-ROWS($AW$22:$AW$33)-ROWS($BA$22:$BA$33)-ROWS($BE$22:$BE$33)), "")))))))</f>
        <v/>
      </c>
      <c r="BX32" s="316" t="str">
        <f t="shared" ca="1" si="34"/>
        <v/>
      </c>
      <c r="BY32" s="413" t="str">
        <f t="shared" ca="1" si="35"/>
        <v/>
      </c>
      <c r="BZ32" s="412" t="str">
        <f ca="1">IF(OR(CA32="",CA32=0),"",MAX(BZ$5:BZ31)+1)</f>
        <v/>
      </c>
      <c r="CA32" s="316" t="str">
        <f ca="1">IFERROR(INDEX($AJ$38:$AJ$49, ROWS($CA$4:CA30)), IFERROR(INDEX($AN$38:$AN$49, ROWS($CA$4:CA30)-ROWS($AJ$38:$AJ$49)), IFERROR(INDEX($AR$38:$AR$49, ROWS($CA$4:CA30)-ROWS($AJ$38:$AJ$49)-ROWS($AN$38:$AN$49)),IFERROR(INDEX($AV$38:$AV$49, ROWS($CA$4:CA30)-ROWS($AJ$38:$AJ$49)-ROWS($AN$38:$AN$49)-ROWS($AR$38:$AR$49)),IFERROR(INDEX($AZ$38:$AZ$49, ROWS($CA$4:CA30)-ROWS($AJ$38:$AJ$49)-ROWS($AN$38:$AN$49)-ROWS($AR$38:$AR$49)-ROWS($AV$38:$AV$49)),IFERROR(INDEX($BD$38:$BD$49, ROWS($CA$4:CA30)-ROWS($AJ$38:$AJ$49)-ROWS($AN$38:$AN$49)-ROWS($AR$38:$AR$49)-ROWS($AV$38:$AV$49)-ROWS($AZ$38:$AZ$49)),IFERROR(INDEX($BH$38:$BH$49, ROWS($CA$4:CA30)-ROWS($AJ$38:$AJ$49)-ROWS($AN$38:$AN$49)-ROWS($AR$38:$AR$49)-ROWS($AV$38:$AV$49)-ROWS($AZ$38:$AZ$49)-ROWS($BD$38:$BD$49)), "")))))))</f>
        <v/>
      </c>
      <c r="CB32" s="316" t="str">
        <f t="shared" ca="1" si="36"/>
        <v/>
      </c>
      <c r="CC32" s="316" t="str">
        <f ca="1">IF(OR(CD32="",CD32=0),"",MAX(CC$5:CC31)+1)</f>
        <v/>
      </c>
      <c r="CD32" s="316" t="str">
        <f ca="1">IFERROR(INDEX($AK$38:$AK$49, ROWS($CD$4:CD30)), IFERROR(INDEX($AO$38:$AO$49, ROWS($CD$4:CD30)-ROWS($AK$38:$AK$49)), IFERROR(INDEX($AS$38:$AS$49, ROWS($CD$4:CD30)-ROWS($AK$38:$AK$49)-ROWS($AO$38:$AO$49)),IFERROR(INDEX($AW$38:$AW$49, ROWS($CD$4:CD30)-ROWS($AK$38:$AK$49)-ROWS($AO$38:$AO$49)-ROWS($AS$38:$AS$49)),IFERROR(INDEX($BA$38:$BA$49, ROWS($CD$4:CD30)-ROWS($AK$38:$AK$49)-ROWS($AO$38:$AO$49)-ROWS($AS$38:$AS$49)-ROWS($AW$38:$AW$49)),IFERROR(INDEX($BE$38:$BE$49, ROWS($CD$4:CD30)-ROWS($AK$38:$AK$49)-ROWS($AO$38:$AO$49)-ROWS($AS$38:$AS$49)-ROWS($AW$38:$AW$49)-ROWS($BA$38:$BA$49)),IFERROR(INDEX($BI$38:$BI$49, ROWS($CD$4:CD30)-ROWS($AK$38:$AK$49)-ROWS($AO$38:$AO$49)-ROWS($AS$38:$AS$49)-ROWS($AW$38:$AW$49)-ROWS($BA$38:$BA$49)-ROWS($BE$38:$BE$49)), "")))))))</f>
        <v/>
      </c>
      <c r="CE32" s="316" t="str">
        <f t="shared" ca="1" si="37"/>
        <v/>
      </c>
      <c r="CF32" s="413" t="str">
        <f t="shared" ca="1" si="38"/>
        <v/>
      </c>
      <c r="CG32" s="412" t="str">
        <f ca="1">IF(OR(CH32="",CH32=0),"",MAX(CG$5:CG31)+1)</f>
        <v/>
      </c>
      <c r="CH32" s="316" t="str">
        <f ca="1">IFERROR(INDEX($AJ$54:$AJ$65, ROWS($CH$4:CH30)), IFERROR(INDEX($AN$54:$AN$65, ROWS($CH$4:CH30)-ROWS($AJ$54:$AJ$65)), IFERROR(INDEX($AR$54:$AR$65, ROWS($CH$4:CH30)-ROWS($AJ$54:$AJ$65)-ROWS($AN$54:$AN$65)),IFERROR(INDEX($AV$54:$AV$65, ROWS($CH$4:CH30)-ROWS($AJ$54:$AJ$65)-ROWS($AN$54:$AN$65)-ROWS($AR$54:$AR$65)),IFERROR(INDEX($AZ$54:$AZ$65, ROWS($CH$4:CH30)-ROWS($AJ$54:$AJ$65)-ROWS($AN$54:$AN$65)-ROWS($AR$54:$AR$65)-ROWS($AV$54:$AV$65)),IFERROR(INDEX($BD$54:$BD$65, ROWS($CH$4:CH30)-ROWS($AJ$54:$AJ$65)-ROWS($AN$54:$AN$65)-ROWS($AR$54:$AR$65)-ROWS($AV$54:$AV$65)-ROWS($AZ$54:$AZ$65)),IFERROR(INDEX($BH$54:$BH$65, ROWS($CH$4:CH30)-ROWS($AJ$54:$AJ$65)-ROWS($AN$54:$AN$65)-ROWS($AR$54:$AR$65)-ROWS($AV$54:$AV$65)-ROWS($AZ$54:$AZ$65)-ROWS($BD$54:$BD$65)), "")))))))</f>
        <v/>
      </c>
      <c r="CI32" s="316" t="str">
        <f t="shared" ca="1" si="39"/>
        <v/>
      </c>
      <c r="CJ32" s="316" t="str">
        <f ca="1">IF(OR(CK32="",CK32=0),"",MAX(CJ$5:CJ31)+1)</f>
        <v/>
      </c>
      <c r="CK32" s="316" t="str">
        <f ca="1">IFERROR(INDEX($AK$54:$AK$65, ROWS($CK$4:CK30)), IFERROR(INDEX($AO$54:$AO$65, ROWS($CK$4:CK30)-ROWS($AK$54:$AK$65)), IFERROR(INDEX($AS$54:$AS$65, ROWS($CK$4:CK30)-ROWS($AK$54:$AK$65)-ROWS($AO$54:$AO$65)),IFERROR(INDEX($AW$54:$AW$65, ROWS($CK$4:CK30)-ROWS($AK$54:$AK$65)-ROWS($AO$54:$AO$65)-ROWS($AS$54:$AS$65)),IFERROR(INDEX($BA$54:$BA$65, ROWS($CK$4:CK30)-ROWS($AK$54:$AK$65)-ROWS($AO$54:$AO$65)-ROWS($AS$54:$AS$65)-ROWS($AW$54:$AW$65)),IFERROR(INDEX($BE$54:$BE$65, ROWS($CK$4:CK30)-ROWS($AK$54:$AK$65)-ROWS($AO$54:$AO$65)-ROWS($AS$54:$AS$65)-ROWS($AW$54:$AW$65)-ROWS($BA$54:$BA$65)),IFERROR(INDEX($BI$54:$BI$65, ROWS($CK$4:CK30)-ROWS($AK$54:$AK$65)-ROWS($AO$54:$AO$65)-ROWS($AS$54:$AS$65)-ROWS($AW$54:$AW$65)-ROWS($BA$54:$BA$65)-ROWS($BE$54:$BE$65)), "")))))))</f>
        <v/>
      </c>
      <c r="CL32" s="316" t="str">
        <f t="shared" ca="1" si="40"/>
        <v/>
      </c>
      <c r="CM32" s="413" t="str">
        <f t="shared" ca="1" si="41"/>
        <v/>
      </c>
      <c r="CN32" s="412" t="str">
        <f ca="1">IF(OR(CO32="",CO32=0),"",MAX(CN$5:CN31)+1)</f>
        <v/>
      </c>
      <c r="CO32" s="316" t="str">
        <f ca="1">IFERROR(INDEX($AJ$70:$AJ$81, ROWS($CO$4:CO30)), IFERROR(INDEX($AN$70:$AN$81, ROWS($CO$4:CO30)-ROWS($AJ$70:$AJ$81)), IFERROR(INDEX($AR$70:$AR$81, ROWS($CO$4:CO30)-ROWS($AJ$70:$AJ$81)-ROWS($AN$70:$AN$81)),IFERROR(INDEX($AV$70:$AV$81, ROWS($CO$4:CO30)-ROWS($AJ$70:$AJ$81)-ROWS($AN$70:$AN$81)-ROWS($AR$70:$AR$81)),IFERROR(INDEX($AZ$70:$AZ$81, ROWS($CO$4:CO30)-ROWS($AJ$70:$AJ$81)-ROWS($AN$70:$AN$81)-ROWS($AR$70:$AR$81)-ROWS($AV$70:$AV$81)),IFERROR(INDEX($BD$70:$BD$81, ROWS($CO$4:CO30)-ROWS($AJ$70:$AJ$81)-ROWS($AN$70:$AN$81)-ROWS($AR$70:$AR$81)-ROWS($AV$70:$AV$81)-ROWS($AZ$70:$AZ$81)),IFERROR(INDEX($BH$70:$BH$81, ROWS($CO$4:CO30)-ROWS($AJ$70:$AJ$81)-ROWS($AN$70:$AN$81)-ROWS($AR$70:$AR$81)-ROWS($AV$70:$AV$81)-ROWS($AZ$70:$AZ$81)-ROWS($BD$70:$BD$81)), "")))))))</f>
        <v/>
      </c>
      <c r="CP32" s="316" t="str">
        <f t="shared" ca="1" si="42"/>
        <v/>
      </c>
      <c r="CQ32" s="316" t="str">
        <f ca="1">IF(OR(CR32="",CR32=0),"",MAX(CQ$5:CQ31)+1)</f>
        <v/>
      </c>
      <c r="CR32" s="316" t="str">
        <f ca="1">IFERROR(INDEX($AK$70:$AK$81, ROWS($CR$4:CR30)), IFERROR(INDEX($AO$70:$AO$81, ROWS($CR$4:CR30)-ROWS($AK$70:$AK$81)), IFERROR(INDEX($AS$70:$AS$81, ROWS($CR$4:CR30)-ROWS($AK$70:$AK$81)-ROWS($AO$70:$AO$81)),IFERROR(INDEX($AW$70:$AW$81, ROWS($CR$4:CR30)-ROWS($AK$70:$AK$81)-ROWS($AO$70:$AO$81)-ROWS($AS$70:$AS$81)),IFERROR(INDEX($BA$70:$BA$81, ROWS($CR$4:CR30)-ROWS($AK$70:$AK$81)-ROWS($AO$70:$AO$81)-ROWS($AS$70:$AS$81)-ROWS($AW$70:$AW$81)),IFERROR(INDEX($BE$70:$BE$81, ROWS($CR$4:CR30)-ROWS($AK$70:$AK$81)-ROWS($AO$70:$AO$81)-ROWS($AS$70:$AS$81)-ROWS($AW$70:$AW$81)-ROWS($BA$70:$BA$81)),IFERROR(INDEX($BI$70:$BI$81, ROWS($CR$4:CR30)-ROWS($AK$70:$AK$81)-ROWS($AO$70:$AO$81)-ROWS($AS$70:$AS$81)-ROWS($AW$70:$AW$81)-ROWS($BA$70:$BA$81)-ROWS($BE$70:$BE$81)), "")))))))</f>
        <v/>
      </c>
      <c r="CS32" s="316" t="str">
        <f t="shared" ca="1" si="43"/>
        <v/>
      </c>
      <c r="CT32" s="413" t="str">
        <f t="shared" ca="1" si="44"/>
        <v/>
      </c>
      <c r="CU32" s="412" t="str">
        <f>IF(OR(CV32="",CV32=0),"",MAX(CU$5:CU31)+1)</f>
        <v/>
      </c>
      <c r="CV32" s="316" t="str">
        <f>IFERROR(INDEX($AJ$86:$AJ$97, ROWS($CV$4:CV30)), IFERROR(INDEX($AN$86:$AN$97, ROWS($CV$4:CV30)-ROWS($AJ$86:$AJ$97)), ""))</f>
        <v/>
      </c>
      <c r="CW32" s="316" t="str">
        <f t="shared" si="45"/>
        <v/>
      </c>
      <c r="CX32" s="316" t="str">
        <f>IF(OR(CY32="",CY32=0),"",MAX(CX$5:CX31)+1)</f>
        <v/>
      </c>
      <c r="CY32" s="316" t="str">
        <f>IFERROR(INDEX($AK$86:$AK$97, ROWS($CY$4:CY30)), IFERROR(INDEX($AO$86:$AO$97, ROWS($CY$4:CY30)-ROWS($AK$86:$AK$97)), ""))</f>
        <v/>
      </c>
      <c r="CZ32" s="316" t="str">
        <f t="shared" si="46"/>
        <v/>
      </c>
      <c r="DA32" s="413" t="str">
        <f t="shared" si="47"/>
        <v/>
      </c>
      <c r="DC32" s="438">
        <f ca="1">IF(OR(DD32="",DD32=0),"",MAX(DC$25:DC31)+1)</f>
        <v>6</v>
      </c>
      <c r="DD32" s="434" t="str">
        <f t="shared" ca="1" si="90"/>
        <v>Life Insurance</v>
      </c>
      <c r="DE32" s="413">
        <f t="shared" ca="1" si="91"/>
        <v>70</v>
      </c>
      <c r="DF32" s="431" t="str">
        <f ca="1">IF(OR(DG32="",DG32=0),"",MAX(DF$25:DF31)+1)</f>
        <v/>
      </c>
      <c r="DG32" s="412" t="str">
        <f t="shared" ca="1" si="92"/>
        <v/>
      </c>
      <c r="DH32" s="413" t="str">
        <f t="shared" ca="1" si="93"/>
        <v/>
      </c>
      <c r="DI32" s="412" t="str">
        <f t="shared" ca="1" si="94"/>
        <v>Car 1 Gas</v>
      </c>
      <c r="DJ32" s="413">
        <f t="shared" ca="1" si="95"/>
        <v>50</v>
      </c>
      <c r="DK32" s="412" t="str">
        <f t="shared" ca="1" si="96"/>
        <v/>
      </c>
      <c r="DL32" s="413" t="str">
        <f t="shared" ca="1" si="97"/>
        <v/>
      </c>
      <c r="DN32" s="1192" t="s">
        <v>505</v>
      </c>
      <c r="DO32" s="1193"/>
      <c r="DP32" s="443">
        <f ca="1">IF(DJ26="","",SUM(DJ26:DJ43))</f>
        <v>535</v>
      </c>
      <c r="DQ32" s="1192" t="s">
        <v>506</v>
      </c>
      <c r="DR32" s="1193"/>
      <c r="DS32" s="444">
        <f ca="1">IF(DL26="","",SUM(DL26:DL43))</f>
        <v>1950</v>
      </c>
    </row>
    <row r="33" spans="1:123" s="292" customFormat="1" ht="15" customHeight="1" thickBot="1" x14ac:dyDescent="0.35">
      <c r="A33" s="1183" t="s">
        <v>478</v>
      </c>
      <c r="B33" s="1182"/>
      <c r="C33" s="1183" t="s">
        <v>478</v>
      </c>
      <c r="D33" s="1182"/>
      <c r="E33" s="1183" t="s">
        <v>478</v>
      </c>
      <c r="F33" s="1182"/>
      <c r="G33" s="1183" t="s">
        <v>478</v>
      </c>
      <c r="H33" s="1182"/>
      <c r="I33" s="1183" t="s">
        <v>478</v>
      </c>
      <c r="J33" s="1182"/>
      <c r="K33" s="1183" t="s">
        <v>478</v>
      </c>
      <c r="L33" s="1182"/>
      <c r="M33" s="1183" t="s">
        <v>478</v>
      </c>
      <c r="N33" s="1182"/>
      <c r="P33" s="295" t="str">
        <f t="shared" ca="1" si="99"/>
        <v/>
      </c>
      <c r="Q33" s="295" t="str">
        <f t="shared" ca="1" si="98"/>
        <v/>
      </c>
      <c r="R33" s="295" t="str">
        <f t="shared" ca="1" si="98"/>
        <v/>
      </c>
      <c r="S33" s="296" t="str">
        <f t="shared" ca="1" si="98"/>
        <v/>
      </c>
      <c r="T33" s="295" t="str">
        <f t="shared" ca="1" si="98"/>
        <v/>
      </c>
      <c r="U33" s="295" t="str">
        <f t="shared" ca="1" si="98"/>
        <v/>
      </c>
      <c r="V33" s="1158"/>
      <c r="W33" s="1159"/>
      <c r="X33" s="445"/>
      <c r="Y33"/>
      <c r="AB33" s="299"/>
      <c r="AC33" s="358">
        <f>IF('Data Entry'!H17="","",'Data Entry'!H17)</f>
        <v>12</v>
      </c>
      <c r="AD33" s="356" t="str">
        <f>IF('Data Entry'!G17="","",'Data Entry'!G17)</f>
        <v>D. Store Card 4</v>
      </c>
      <c r="AE33" s="363">
        <f>IF('Data Entry'!J17="","",'Data Entry'!J17)</f>
        <v>30</v>
      </c>
      <c r="AF33" s="402">
        <f>IF('Data Entry'!I17="","",'Data Entry'!I17)</f>
        <v>120</v>
      </c>
      <c r="AG33" s="300"/>
      <c r="AH33"/>
      <c r="AI33" s="309" t="str">
        <f t="shared" ca="1" si="82"/>
        <v/>
      </c>
      <c r="AJ33" s="310" t="str">
        <f t="shared" ca="1" si="60"/>
        <v/>
      </c>
      <c r="AK33" s="310" t="str">
        <f t="shared" ca="1" si="61"/>
        <v/>
      </c>
      <c r="AL33" s="311" t="str">
        <f t="shared" ca="1" si="62"/>
        <v/>
      </c>
      <c r="AM33" s="309" t="str">
        <f t="shared" ca="1" si="83"/>
        <v/>
      </c>
      <c r="AN33" s="310" t="str">
        <f t="shared" ca="1" si="63"/>
        <v/>
      </c>
      <c r="AO33" s="310" t="str">
        <f t="shared" ca="1" si="64"/>
        <v/>
      </c>
      <c r="AP33" s="311" t="str">
        <f t="shared" ca="1" si="65"/>
        <v/>
      </c>
      <c r="AQ33" s="309" t="str">
        <f t="shared" ca="1" si="84"/>
        <v/>
      </c>
      <c r="AR33" s="310" t="str">
        <f t="shared" ca="1" si="66"/>
        <v/>
      </c>
      <c r="AS33" s="310" t="str">
        <f t="shared" ca="1" si="67"/>
        <v/>
      </c>
      <c r="AT33" s="311" t="str">
        <f t="shared" ca="1" si="68"/>
        <v/>
      </c>
      <c r="AU33" s="309" t="str">
        <f t="shared" ca="1" si="85"/>
        <v/>
      </c>
      <c r="AV33" s="310" t="str">
        <f t="shared" ca="1" si="69"/>
        <v/>
      </c>
      <c r="AW33" s="310" t="str">
        <f t="shared" ca="1" si="70"/>
        <v/>
      </c>
      <c r="AX33" s="311" t="str">
        <f t="shared" ca="1" si="71"/>
        <v/>
      </c>
      <c r="AY33" s="309" t="str">
        <f t="shared" ca="1" si="86"/>
        <v/>
      </c>
      <c r="AZ33" s="310" t="str">
        <f t="shared" ca="1" si="72"/>
        <v/>
      </c>
      <c r="BA33" s="310" t="str">
        <f t="shared" ca="1" si="73"/>
        <v/>
      </c>
      <c r="BB33" s="311" t="str">
        <f t="shared" ca="1" si="74"/>
        <v/>
      </c>
      <c r="BC33" s="309" t="str">
        <f t="shared" ca="1" si="87"/>
        <v/>
      </c>
      <c r="BD33" s="310" t="str">
        <f t="shared" ca="1" si="75"/>
        <v/>
      </c>
      <c r="BE33" s="310" t="str">
        <f t="shared" ca="1" si="76"/>
        <v/>
      </c>
      <c r="BF33" s="311" t="str">
        <f t="shared" ca="1" si="77"/>
        <v/>
      </c>
      <c r="BG33" s="309" t="str">
        <f t="shared" ca="1" si="88"/>
        <v/>
      </c>
      <c r="BH33" s="310" t="str">
        <f t="shared" ca="1" si="78"/>
        <v/>
      </c>
      <c r="BI33" s="310" t="str">
        <f t="shared" ca="1" si="79"/>
        <v/>
      </c>
      <c r="BJ33" s="311" t="str">
        <f t="shared" ca="1" si="80"/>
        <v/>
      </c>
      <c r="BL33" s="412" t="str">
        <f ca="1">IF(OR(BM33="",BM33=0),"",MAX(BL$5:BL32)+1)</f>
        <v/>
      </c>
      <c r="BM33" s="316" t="str">
        <f ca="1">IFERROR(INDEX($AJ$6:$AJ$17, ROWS(BM$4:$BM31)), IFERROR(INDEX($AN$6:$AN$17, ROWS(BM$4:$BM31)-ROWS($AJ$6:$AJ$17)), IFERROR(INDEX($AR$6:$AR$17, ROWS(BM$4:$BM31)-ROWS($AJ$6:$AJ$17)-ROWS($AN$6:$AN$17)),IFERROR(INDEX($AV$6:$AV$17, ROWS(BM$4:$BM31)-ROWS($AJ$6:$AJ$17)-ROWS($AN$6:$AN$17)-ROWS($AR$6:$AR$17)),IFERROR(INDEX($AZ$6:$AZ$17, ROWS(BM$4:$BM31)-ROWS($AJ$6:$AJ$17)-ROWS($AN$6:$AN$17)-ROWS($AR$6:$AR$17)-ROWS($AV$6:$AV$17)),IFERROR(INDEX($BD$6:$BD$17, ROWS(BM$4:$BM31)-ROWS($AJ$6:$AJ$17)-ROWS($AN$6:$AN$17)-ROWS($AR$6:$AR$17)-ROWS($AV$6:$AV$17)-ROWS($AZ$6:$AZ$17)),IFERROR(INDEX($BH$6:$BH$17, ROWS(BM$4:$BM31)-ROWS($AJ$6:$AJ$17)-ROWS($AN$6:$AN$17)-ROWS($AR$6:$AR$17)-ROWS($AV$6:$AV$17)-ROWS($AZ$6:$AZ$17)-ROWS($BD$6:$BD$17)), "")))))))</f>
        <v/>
      </c>
      <c r="BN33" s="316" t="str">
        <f t="shared" ca="1" si="30"/>
        <v/>
      </c>
      <c r="BO33" s="316" t="str">
        <f ca="1">IF(OR(BP33="",BP33=0),"",MAX(BO$5:BO32)+1)</f>
        <v/>
      </c>
      <c r="BP33" s="316" t="str">
        <f ca="1">IFERROR(INDEX($AK$6:$AK$17, ROWS($BP$4:BP31)), IFERROR(INDEX($AO$6:$AO$17, ROWS($BP$4:BP31)-ROWS($AK$6:$AK$17)), IFERROR(INDEX($AS$6:$AS$17, ROWS($BP$4:BP31)-ROWS($AK$6:$AK$17)-ROWS($AO$6:$AO$17)),IFERROR(INDEX($AW$6:$AW$17, ROWS($BP$4:BP31)-ROWS($AK$6:$AK$17)-ROWS($AO$6:$AO$17)-ROWS($AS$6:$AS$17)),IFERROR(INDEX($BA$6:$BA$17, ROWS($BP$4:BP31)-ROWS($AK$6:$AK$17)-ROWS($AO$6:$AO$17)-ROWS($AS$6:$AS$17)-ROWS($AW$6:$AW$17)),IFERROR(INDEX($BE$6:$BE$17, ROWS($BP$4:BP31)-ROWS($AK$6:$AK$17)-ROWS($AO$6:$AO$17)-ROWS($AS$6:$AS$17)-ROWS($AW$6:$AW$17)-ROWS($BA$6:$BA$17)),IFERROR(INDEX($BI$6:$BI$17, ROWS($BP$4:BP31)-ROWS($AK$6:$AK$17)-ROWS($AO$6:$AO$17)-ROWS($AS$6:$AS$17)-ROWS($AW$6:$AW$17)-ROWS($BA$6:$BA$17)-ROWS($BE$6:$BE$17)), "")))))))</f>
        <v/>
      </c>
      <c r="BQ33" s="316" t="str">
        <f t="shared" ca="1" si="31"/>
        <v/>
      </c>
      <c r="BR33" s="413" t="str">
        <f t="shared" ca="1" si="32"/>
        <v/>
      </c>
      <c r="BS33" s="412" t="str">
        <f ca="1">IF(OR(BT33="",BT33=0),"",MAX(BS$5:BS32)+1)</f>
        <v/>
      </c>
      <c r="BT33" s="316" t="str">
        <f ca="1">IFERROR(INDEX($AJ$22:$AJ$33, ROWS($BT$4:BT31)), IFERROR(INDEX($AN$22:$AN$33, ROWS($BT$4:BT31)-ROWS($AJ$22:$AJ$33)), IFERROR(INDEX($AR$22:$AR$33, ROWS($BT$4:BT31)-ROWS($AJ$22:$AJ$33)-ROWS($AN$22:$AN$33)),IFERROR(INDEX($AV$22:$AV$33, ROWS($BT$4:BT31)-ROWS($AJ$22:$AJ$33)-ROWS($AN$22:$AN$33)-ROWS($AR$22:$AR$33)),IFERROR(INDEX($AZ$22:$AZ$33, ROWS($BT$4:BT31)-ROWS($AJ$22:$AJ$33)-ROWS($AN$22:$AN$33)-ROWS($AR$22:$AR$33)-ROWS($AV$22:$AV$33)),IFERROR(INDEX($BD$22:$BD$33, ROWS($BT$4:BT31)-ROWS($AJ$22:$AJ$33)-ROWS($AN$22:$AN$33)-ROWS($AR$22:$AR$33)-ROWS($AV$22:$AV$33)-ROWS($AZ$22:$AZ$33)),IFERROR(INDEX($BH$22:$BH$33, ROWS($BT$4:BT31)-ROWS($AJ$22:$AJ$33)-ROWS($AN$22:$AN$33)-ROWS($AR$22:$AR$33)-ROWS($AV$22:$AV$33)-ROWS($AZ$22:$AZ$33)-ROWS($BD$22:$BD$33)), "")))))))</f>
        <v/>
      </c>
      <c r="BU33" s="316" t="str">
        <f t="shared" ca="1" si="33"/>
        <v/>
      </c>
      <c r="BV33" s="316" t="str">
        <f ca="1">IF(OR(BW33="",BW33=0),"",MAX(BV$5:BV32)+1)</f>
        <v/>
      </c>
      <c r="BW33" s="316" t="str">
        <f ca="1">IFERROR(INDEX($AK$22:$AK$33, ROWS($BW$4:BW31)), IFERROR(INDEX($AO$22:$AO$33, ROWS($BW$4:BW31)-ROWS($AK$22:$AK$33)), IFERROR(INDEX($AS$22:$AS$33, ROWS($BW$4:BW31)-ROWS($AK$22:$AK$33)-ROWS($AO$22:$AO$33)),IFERROR(INDEX($AW$22:$AW$33, ROWS($BW$4:BW31)-ROWS($AK$22:$AK$33)-ROWS($AO$22:$AO$33)-ROWS($AS$22:$AS$33)),IFERROR(INDEX($BA$22:$BA$33, ROWS($BW$4:BW31)-ROWS($AK$22:$AK$33)-ROWS($AO$22:$AO$33)-ROWS($AS$22:$AS$33)-ROWS($AW$22:$AW$33)),IFERROR(INDEX($BE$22:$BE$33, ROWS($BW$4:BW31)-ROWS($AK$22:$AK$33)-ROWS($AO$22:$AO$33)-ROWS($AS$22:$AS$33)-ROWS($AW$22:$AW$33)-ROWS($BA$22:$BA$33)),IFERROR(INDEX($BI$22:$BI$33, ROWS($BW$4:BW31)-ROWS($AK$22:$AK$33)-ROWS($AO$22:$AO$33)-ROWS($AS$22:$AS$33)-ROWS($AW$22:$AW$33)-ROWS($BA$22:$BA$33)-ROWS($BE$22:$BE$33)), "")))))))</f>
        <v/>
      </c>
      <c r="BX33" s="316" t="str">
        <f t="shared" ca="1" si="34"/>
        <v/>
      </c>
      <c r="BY33" s="413" t="str">
        <f t="shared" ca="1" si="35"/>
        <v/>
      </c>
      <c r="BZ33" s="412" t="str">
        <f ca="1">IF(OR(CA33="",CA33=0),"",MAX(BZ$5:BZ32)+1)</f>
        <v/>
      </c>
      <c r="CA33" s="316" t="str">
        <f ca="1">IFERROR(INDEX($AJ$38:$AJ$49, ROWS($CA$4:CA31)), IFERROR(INDEX($AN$38:$AN$49, ROWS($CA$4:CA31)-ROWS($AJ$38:$AJ$49)), IFERROR(INDEX($AR$38:$AR$49, ROWS($CA$4:CA31)-ROWS($AJ$38:$AJ$49)-ROWS($AN$38:$AN$49)),IFERROR(INDEX($AV$38:$AV$49, ROWS($CA$4:CA31)-ROWS($AJ$38:$AJ$49)-ROWS($AN$38:$AN$49)-ROWS($AR$38:$AR$49)),IFERROR(INDEX($AZ$38:$AZ$49, ROWS($CA$4:CA31)-ROWS($AJ$38:$AJ$49)-ROWS($AN$38:$AN$49)-ROWS($AR$38:$AR$49)-ROWS($AV$38:$AV$49)),IFERROR(INDEX($BD$38:$BD$49, ROWS($CA$4:CA31)-ROWS($AJ$38:$AJ$49)-ROWS($AN$38:$AN$49)-ROWS($AR$38:$AR$49)-ROWS($AV$38:$AV$49)-ROWS($AZ$38:$AZ$49)),IFERROR(INDEX($BH$38:$BH$49, ROWS($CA$4:CA31)-ROWS($AJ$38:$AJ$49)-ROWS($AN$38:$AN$49)-ROWS($AR$38:$AR$49)-ROWS($AV$38:$AV$49)-ROWS($AZ$38:$AZ$49)-ROWS($BD$38:$BD$49)), "")))))))</f>
        <v/>
      </c>
      <c r="CB33" s="316" t="str">
        <f t="shared" ca="1" si="36"/>
        <v/>
      </c>
      <c r="CC33" s="316" t="str">
        <f ca="1">IF(OR(CD33="",CD33=0),"",MAX(CC$5:CC32)+1)</f>
        <v/>
      </c>
      <c r="CD33" s="316" t="str">
        <f ca="1">IFERROR(INDEX($AK$38:$AK$49, ROWS($CD$4:CD31)), IFERROR(INDEX($AO$38:$AO$49, ROWS($CD$4:CD31)-ROWS($AK$38:$AK$49)), IFERROR(INDEX($AS$38:$AS$49, ROWS($CD$4:CD31)-ROWS($AK$38:$AK$49)-ROWS($AO$38:$AO$49)),IFERROR(INDEX($AW$38:$AW$49, ROWS($CD$4:CD31)-ROWS($AK$38:$AK$49)-ROWS($AO$38:$AO$49)-ROWS($AS$38:$AS$49)),IFERROR(INDEX($BA$38:$BA$49, ROWS($CD$4:CD31)-ROWS($AK$38:$AK$49)-ROWS($AO$38:$AO$49)-ROWS($AS$38:$AS$49)-ROWS($AW$38:$AW$49)),IFERROR(INDEX($BE$38:$BE$49, ROWS($CD$4:CD31)-ROWS($AK$38:$AK$49)-ROWS($AO$38:$AO$49)-ROWS($AS$38:$AS$49)-ROWS($AW$38:$AW$49)-ROWS($BA$38:$BA$49)),IFERROR(INDEX($BI$38:$BI$49, ROWS($CD$4:CD31)-ROWS($AK$38:$AK$49)-ROWS($AO$38:$AO$49)-ROWS($AS$38:$AS$49)-ROWS($AW$38:$AW$49)-ROWS($BA$38:$BA$49)-ROWS($BE$38:$BE$49)), "")))))))</f>
        <v/>
      </c>
      <c r="CE33" s="316" t="str">
        <f t="shared" ca="1" si="37"/>
        <v/>
      </c>
      <c r="CF33" s="413" t="str">
        <f t="shared" ca="1" si="38"/>
        <v/>
      </c>
      <c r="CG33" s="412" t="str">
        <f ca="1">IF(OR(CH33="",CH33=0),"",MAX(CG$5:CG32)+1)</f>
        <v/>
      </c>
      <c r="CH33" s="316" t="str">
        <f ca="1">IFERROR(INDEX($AJ$54:$AJ$65, ROWS($CH$4:CH31)), IFERROR(INDEX($AN$54:$AN$65, ROWS($CH$4:CH31)-ROWS($AJ$54:$AJ$65)), IFERROR(INDEX($AR$54:$AR$65, ROWS($CH$4:CH31)-ROWS($AJ$54:$AJ$65)-ROWS($AN$54:$AN$65)),IFERROR(INDEX($AV$54:$AV$65, ROWS($CH$4:CH31)-ROWS($AJ$54:$AJ$65)-ROWS($AN$54:$AN$65)-ROWS($AR$54:$AR$65)),IFERROR(INDEX($AZ$54:$AZ$65, ROWS($CH$4:CH31)-ROWS($AJ$54:$AJ$65)-ROWS($AN$54:$AN$65)-ROWS($AR$54:$AR$65)-ROWS($AV$54:$AV$65)),IFERROR(INDEX($BD$54:$BD$65, ROWS($CH$4:CH31)-ROWS($AJ$54:$AJ$65)-ROWS($AN$54:$AN$65)-ROWS($AR$54:$AR$65)-ROWS($AV$54:$AV$65)-ROWS($AZ$54:$AZ$65)),IFERROR(INDEX($BH$54:$BH$65, ROWS($CH$4:CH31)-ROWS($AJ$54:$AJ$65)-ROWS($AN$54:$AN$65)-ROWS($AR$54:$AR$65)-ROWS($AV$54:$AV$65)-ROWS($AZ$54:$AZ$65)-ROWS($BD$54:$BD$65)), "")))))))</f>
        <v/>
      </c>
      <c r="CI33" s="316" t="str">
        <f t="shared" ca="1" si="39"/>
        <v/>
      </c>
      <c r="CJ33" s="316" t="str">
        <f ca="1">IF(OR(CK33="",CK33=0),"",MAX(CJ$5:CJ32)+1)</f>
        <v/>
      </c>
      <c r="CK33" s="316" t="str">
        <f ca="1">IFERROR(INDEX($AK$54:$AK$65, ROWS($CK$4:CK31)), IFERROR(INDEX($AO$54:$AO$65, ROWS($CK$4:CK31)-ROWS($AK$54:$AK$65)), IFERROR(INDEX($AS$54:$AS$65, ROWS($CK$4:CK31)-ROWS($AK$54:$AK$65)-ROWS($AO$54:$AO$65)),IFERROR(INDEX($AW$54:$AW$65, ROWS($CK$4:CK31)-ROWS($AK$54:$AK$65)-ROWS($AO$54:$AO$65)-ROWS($AS$54:$AS$65)),IFERROR(INDEX($BA$54:$BA$65, ROWS($CK$4:CK31)-ROWS($AK$54:$AK$65)-ROWS($AO$54:$AO$65)-ROWS($AS$54:$AS$65)-ROWS($AW$54:$AW$65)),IFERROR(INDEX($BE$54:$BE$65, ROWS($CK$4:CK31)-ROWS($AK$54:$AK$65)-ROWS($AO$54:$AO$65)-ROWS($AS$54:$AS$65)-ROWS($AW$54:$AW$65)-ROWS($BA$54:$BA$65)),IFERROR(INDEX($BI$54:$BI$65, ROWS($CK$4:CK31)-ROWS($AK$54:$AK$65)-ROWS($AO$54:$AO$65)-ROWS($AS$54:$AS$65)-ROWS($AW$54:$AW$65)-ROWS($BA$54:$BA$65)-ROWS($BE$54:$BE$65)), "")))))))</f>
        <v/>
      </c>
      <c r="CL33" s="316" t="str">
        <f t="shared" ca="1" si="40"/>
        <v/>
      </c>
      <c r="CM33" s="413" t="str">
        <f t="shared" ca="1" si="41"/>
        <v/>
      </c>
      <c r="CN33" s="412" t="str">
        <f ca="1">IF(OR(CO33="",CO33=0),"",MAX(CN$5:CN32)+1)</f>
        <v/>
      </c>
      <c r="CO33" s="316" t="str">
        <f ca="1">IFERROR(INDEX($AJ$70:$AJ$81, ROWS($CO$4:CO31)), IFERROR(INDEX($AN$70:$AN$81, ROWS($CO$4:CO31)-ROWS($AJ$70:$AJ$81)), IFERROR(INDEX($AR$70:$AR$81, ROWS($CO$4:CO31)-ROWS($AJ$70:$AJ$81)-ROWS($AN$70:$AN$81)),IFERROR(INDEX($AV$70:$AV$81, ROWS($CO$4:CO31)-ROWS($AJ$70:$AJ$81)-ROWS($AN$70:$AN$81)-ROWS($AR$70:$AR$81)),IFERROR(INDEX($AZ$70:$AZ$81, ROWS($CO$4:CO31)-ROWS($AJ$70:$AJ$81)-ROWS($AN$70:$AN$81)-ROWS($AR$70:$AR$81)-ROWS($AV$70:$AV$81)),IFERROR(INDEX($BD$70:$BD$81, ROWS($CO$4:CO31)-ROWS($AJ$70:$AJ$81)-ROWS($AN$70:$AN$81)-ROWS($AR$70:$AR$81)-ROWS($AV$70:$AV$81)-ROWS($AZ$70:$AZ$81)),IFERROR(INDEX($BH$70:$BH$81, ROWS($CO$4:CO31)-ROWS($AJ$70:$AJ$81)-ROWS($AN$70:$AN$81)-ROWS($AR$70:$AR$81)-ROWS($AV$70:$AV$81)-ROWS($AZ$70:$AZ$81)-ROWS($BD$70:$BD$81)), "")))))))</f>
        <v/>
      </c>
      <c r="CP33" s="316" t="str">
        <f t="shared" ca="1" si="42"/>
        <v/>
      </c>
      <c r="CQ33" s="316" t="str">
        <f ca="1">IF(OR(CR33="",CR33=0),"",MAX(CQ$5:CQ32)+1)</f>
        <v/>
      </c>
      <c r="CR33" s="316" t="str">
        <f ca="1">IFERROR(INDEX($AK$70:$AK$81, ROWS($CR$4:CR31)), IFERROR(INDEX($AO$70:$AO$81, ROWS($CR$4:CR31)-ROWS($AK$70:$AK$81)), IFERROR(INDEX($AS$70:$AS$81, ROWS($CR$4:CR31)-ROWS($AK$70:$AK$81)-ROWS($AO$70:$AO$81)),IFERROR(INDEX($AW$70:$AW$81, ROWS($CR$4:CR31)-ROWS($AK$70:$AK$81)-ROWS($AO$70:$AO$81)-ROWS($AS$70:$AS$81)),IFERROR(INDEX($BA$70:$BA$81, ROWS($CR$4:CR31)-ROWS($AK$70:$AK$81)-ROWS($AO$70:$AO$81)-ROWS($AS$70:$AS$81)-ROWS($AW$70:$AW$81)),IFERROR(INDEX($BE$70:$BE$81, ROWS($CR$4:CR31)-ROWS($AK$70:$AK$81)-ROWS($AO$70:$AO$81)-ROWS($AS$70:$AS$81)-ROWS($AW$70:$AW$81)-ROWS($BA$70:$BA$81)),IFERROR(INDEX($BI$70:$BI$81, ROWS($CR$4:CR31)-ROWS($AK$70:$AK$81)-ROWS($AO$70:$AO$81)-ROWS($AS$70:$AS$81)-ROWS($AW$70:$AW$81)-ROWS($BA$70:$BA$81)-ROWS($BE$70:$BE$81)), "")))))))</f>
        <v/>
      </c>
      <c r="CS33" s="316" t="str">
        <f t="shared" ca="1" si="43"/>
        <v/>
      </c>
      <c r="CT33" s="413" t="str">
        <f t="shared" ca="1" si="44"/>
        <v/>
      </c>
      <c r="CU33" s="412" t="str">
        <f>IF(OR(CV33="",CV33=0),"",MAX(CU$5:CU32)+1)</f>
        <v/>
      </c>
      <c r="CV33" s="316" t="str">
        <f>IFERROR(INDEX($AJ$86:$AJ$97, ROWS($CV$4:CV31)), IFERROR(INDEX($AN$86:$AN$97, ROWS($CV$4:CV31)-ROWS($AJ$86:$AJ$97)), ""))</f>
        <v/>
      </c>
      <c r="CW33" s="316" t="str">
        <f t="shared" si="45"/>
        <v/>
      </c>
      <c r="CX33" s="316" t="str">
        <f>IF(OR(CY33="",CY33=0),"",MAX(CX$5:CX32)+1)</f>
        <v/>
      </c>
      <c r="CY33" s="316" t="str">
        <f>IFERROR(INDEX($AK$86:$AK$97, ROWS($CY$4:CY31)), IFERROR(INDEX($AO$86:$AO$97, ROWS($CY$4:CY31)-ROWS($AK$86:$AK$97)), ""))</f>
        <v/>
      </c>
      <c r="CZ33" s="316" t="str">
        <f t="shared" si="46"/>
        <v/>
      </c>
      <c r="DA33" s="413" t="str">
        <f t="shared" si="47"/>
        <v/>
      </c>
      <c r="DC33" s="438" t="str">
        <f ca="1">IF(OR(DD33="",DD33=0),"",MAX(DC$25:DC32)+1)</f>
        <v/>
      </c>
      <c r="DD33" s="434" t="str">
        <f t="shared" ca="1" si="90"/>
        <v/>
      </c>
      <c r="DE33" s="413" t="str">
        <f t="shared" ca="1" si="91"/>
        <v/>
      </c>
      <c r="DF33" s="431">
        <f ca="1">IF(OR(DG33="",DG33=0),"",MAX(DF$25:DF32)+1)</f>
        <v>2</v>
      </c>
      <c r="DG33" s="412" t="str">
        <f t="shared" ca="1" si="92"/>
        <v>Paycheck 3</v>
      </c>
      <c r="DH33" s="413">
        <f t="shared" ca="1" si="93"/>
        <v>700</v>
      </c>
      <c r="DI33" s="412" t="str">
        <f t="shared" ca="1" si="94"/>
        <v/>
      </c>
      <c r="DJ33" s="413" t="str">
        <f t="shared" ca="1" si="95"/>
        <v/>
      </c>
      <c r="DK33" s="412" t="str">
        <f t="shared" ca="1" si="96"/>
        <v/>
      </c>
      <c r="DL33" s="413" t="str">
        <f t="shared" ca="1" si="97"/>
        <v/>
      </c>
    </row>
    <row r="34" spans="1:123" s="292" customFormat="1" ht="15" customHeight="1" x14ac:dyDescent="0.3">
      <c r="A34" s="1173" t="s">
        <v>478</v>
      </c>
      <c r="B34" s="1174"/>
      <c r="C34" s="1173" t="s">
        <v>478</v>
      </c>
      <c r="D34" s="1174"/>
      <c r="E34" s="1173" t="s">
        <v>478</v>
      </c>
      <c r="F34" s="1174"/>
      <c r="G34" s="1173" t="s">
        <v>478</v>
      </c>
      <c r="H34" s="1174"/>
      <c r="I34" s="1173" t="s">
        <v>478</v>
      </c>
      <c r="J34" s="1174"/>
      <c r="K34" s="1173" t="s">
        <v>478</v>
      </c>
      <c r="L34" s="1174"/>
      <c r="M34" s="1173" t="s">
        <v>478</v>
      </c>
      <c r="N34" s="1174"/>
      <c r="P34" s="297" t="str">
        <f t="shared" ca="1" si="99"/>
        <v/>
      </c>
      <c r="Q34" s="297" t="str">
        <f t="shared" ca="1" si="98"/>
        <v/>
      </c>
      <c r="R34" s="297" t="str">
        <f t="shared" ca="1" si="98"/>
        <v/>
      </c>
      <c r="S34" s="298" t="str">
        <f t="shared" ca="1" si="98"/>
        <v/>
      </c>
      <c r="T34" s="297" t="str">
        <f t="shared" ca="1" si="98"/>
        <v/>
      </c>
      <c r="U34" s="297" t="str">
        <f t="shared" ca="1" si="98"/>
        <v/>
      </c>
      <c r="V34" s="1160" t="s">
        <v>503</v>
      </c>
      <c r="W34" s="1161"/>
      <c r="X34" s="424">
        <f ca="1">IF(OR(X30="",X31=""),0,SUM(X31+X32-X30))</f>
        <v>7255.6200000000008</v>
      </c>
      <c r="Y34"/>
      <c r="AB34" s="299"/>
      <c r="AC34" s="358" t="str">
        <f>IF('Data Entry'!H18="","",'Data Entry'!H18)</f>
        <v/>
      </c>
      <c r="AD34" s="356" t="str">
        <f>IF('Data Entry'!G18="","",'Data Entry'!G18)</f>
        <v/>
      </c>
      <c r="AE34" s="363" t="str">
        <f>IF('Data Entry'!J18="","",'Data Entry'!J18)</f>
        <v/>
      </c>
      <c r="AF34" s="402" t="str">
        <f>IF('Data Entry'!I18="","",'Data Entry'!I18)</f>
        <v/>
      </c>
      <c r="AG34" s="300"/>
      <c r="AH34"/>
      <c r="AL34"/>
      <c r="AM34"/>
      <c r="AN34"/>
      <c r="AO34"/>
      <c r="AP34"/>
      <c r="AQ34"/>
      <c r="AR34"/>
      <c r="AS34"/>
      <c r="AT34"/>
      <c r="AU34"/>
      <c r="AV34"/>
      <c r="BL34" s="412" t="str">
        <f ca="1">IF(OR(BM34="",BM34=0),"",MAX(BL$5:BL33)+1)</f>
        <v/>
      </c>
      <c r="BM34" s="316" t="str">
        <f ca="1">IFERROR(INDEX($AJ$6:$AJ$17, ROWS(BM$4:$BM32)), IFERROR(INDEX($AN$6:$AN$17, ROWS(BM$4:$BM32)-ROWS($AJ$6:$AJ$17)), IFERROR(INDEX($AR$6:$AR$17, ROWS(BM$4:$BM32)-ROWS($AJ$6:$AJ$17)-ROWS($AN$6:$AN$17)),IFERROR(INDEX($AV$6:$AV$17, ROWS(BM$4:$BM32)-ROWS($AJ$6:$AJ$17)-ROWS($AN$6:$AN$17)-ROWS($AR$6:$AR$17)),IFERROR(INDEX($AZ$6:$AZ$17, ROWS(BM$4:$BM32)-ROWS($AJ$6:$AJ$17)-ROWS($AN$6:$AN$17)-ROWS($AR$6:$AR$17)-ROWS($AV$6:$AV$17)),IFERROR(INDEX($BD$6:$BD$17, ROWS(BM$4:$BM32)-ROWS($AJ$6:$AJ$17)-ROWS($AN$6:$AN$17)-ROWS($AR$6:$AR$17)-ROWS($AV$6:$AV$17)-ROWS($AZ$6:$AZ$17)),IFERROR(INDEX($BH$6:$BH$17, ROWS(BM$4:$BM32)-ROWS($AJ$6:$AJ$17)-ROWS($AN$6:$AN$17)-ROWS($AR$6:$AR$17)-ROWS($AV$6:$AV$17)-ROWS($AZ$6:$AZ$17)-ROWS($BD$6:$BD$17)), "")))))))</f>
        <v/>
      </c>
      <c r="BN34" s="316" t="str">
        <f t="shared" ca="1" si="30"/>
        <v/>
      </c>
      <c r="BO34" s="316" t="str">
        <f ca="1">IF(OR(BP34="",BP34=0),"",MAX(BO$5:BO33)+1)</f>
        <v/>
      </c>
      <c r="BP34" s="316" t="str">
        <f ca="1">IFERROR(INDEX($AK$6:$AK$17, ROWS($BP$4:BP32)), IFERROR(INDEX($AO$6:$AO$17, ROWS($BP$4:BP32)-ROWS($AK$6:$AK$17)), IFERROR(INDEX($AS$6:$AS$17, ROWS($BP$4:BP32)-ROWS($AK$6:$AK$17)-ROWS($AO$6:$AO$17)),IFERROR(INDEX($AW$6:$AW$17, ROWS($BP$4:BP32)-ROWS($AK$6:$AK$17)-ROWS($AO$6:$AO$17)-ROWS($AS$6:$AS$17)),IFERROR(INDEX($BA$6:$BA$17, ROWS($BP$4:BP32)-ROWS($AK$6:$AK$17)-ROWS($AO$6:$AO$17)-ROWS($AS$6:$AS$17)-ROWS($AW$6:$AW$17)),IFERROR(INDEX($BE$6:$BE$17, ROWS($BP$4:BP32)-ROWS($AK$6:$AK$17)-ROWS($AO$6:$AO$17)-ROWS($AS$6:$AS$17)-ROWS($AW$6:$AW$17)-ROWS($BA$6:$BA$17)),IFERROR(INDEX($BI$6:$BI$17, ROWS($BP$4:BP32)-ROWS($AK$6:$AK$17)-ROWS($AO$6:$AO$17)-ROWS($AS$6:$AS$17)-ROWS($AW$6:$AW$17)-ROWS($BA$6:$BA$17)-ROWS($BE$6:$BE$17)), "")))))))</f>
        <v/>
      </c>
      <c r="BQ34" s="316" t="str">
        <f t="shared" ca="1" si="31"/>
        <v/>
      </c>
      <c r="BR34" s="413" t="str">
        <f t="shared" ca="1" si="32"/>
        <v/>
      </c>
      <c r="BS34" s="412" t="str">
        <f ca="1">IF(OR(BT34="",BT34=0),"",MAX(BS$5:BS33)+1)</f>
        <v/>
      </c>
      <c r="BT34" s="316" t="str">
        <f ca="1">IFERROR(INDEX($AJ$22:$AJ$33, ROWS($BT$4:BT32)), IFERROR(INDEX($AN$22:$AN$33, ROWS($BT$4:BT32)-ROWS($AJ$22:$AJ$33)), IFERROR(INDEX($AR$22:$AR$33, ROWS($BT$4:BT32)-ROWS($AJ$22:$AJ$33)-ROWS($AN$22:$AN$33)),IFERROR(INDEX($AV$22:$AV$33, ROWS($BT$4:BT32)-ROWS($AJ$22:$AJ$33)-ROWS($AN$22:$AN$33)-ROWS($AR$22:$AR$33)),IFERROR(INDEX($AZ$22:$AZ$33, ROWS($BT$4:BT32)-ROWS($AJ$22:$AJ$33)-ROWS($AN$22:$AN$33)-ROWS($AR$22:$AR$33)-ROWS($AV$22:$AV$33)),IFERROR(INDEX($BD$22:$BD$33, ROWS($BT$4:BT32)-ROWS($AJ$22:$AJ$33)-ROWS($AN$22:$AN$33)-ROWS($AR$22:$AR$33)-ROWS($AV$22:$AV$33)-ROWS($AZ$22:$AZ$33)),IFERROR(INDEX($BH$22:$BH$33, ROWS($BT$4:BT32)-ROWS($AJ$22:$AJ$33)-ROWS($AN$22:$AN$33)-ROWS($AR$22:$AR$33)-ROWS($AV$22:$AV$33)-ROWS($AZ$22:$AZ$33)-ROWS($BD$22:$BD$33)), "")))))))</f>
        <v/>
      </c>
      <c r="BU34" s="316" t="str">
        <f t="shared" ca="1" si="33"/>
        <v/>
      </c>
      <c r="BV34" s="316" t="str">
        <f ca="1">IF(OR(BW34="",BW34=0),"",MAX(BV$5:BV33)+1)</f>
        <v/>
      </c>
      <c r="BW34" s="316" t="str">
        <f ca="1">IFERROR(INDEX($AK$22:$AK$33, ROWS($BW$4:BW32)), IFERROR(INDEX($AO$22:$AO$33, ROWS($BW$4:BW32)-ROWS($AK$22:$AK$33)), IFERROR(INDEX($AS$22:$AS$33, ROWS($BW$4:BW32)-ROWS($AK$22:$AK$33)-ROWS($AO$22:$AO$33)),IFERROR(INDEX($AW$22:$AW$33, ROWS($BW$4:BW32)-ROWS($AK$22:$AK$33)-ROWS($AO$22:$AO$33)-ROWS($AS$22:$AS$33)),IFERROR(INDEX($BA$22:$BA$33, ROWS($BW$4:BW32)-ROWS($AK$22:$AK$33)-ROWS($AO$22:$AO$33)-ROWS($AS$22:$AS$33)-ROWS($AW$22:$AW$33)),IFERROR(INDEX($BE$22:$BE$33, ROWS($BW$4:BW32)-ROWS($AK$22:$AK$33)-ROWS($AO$22:$AO$33)-ROWS($AS$22:$AS$33)-ROWS($AW$22:$AW$33)-ROWS($BA$22:$BA$33)),IFERROR(INDEX($BI$22:$BI$33, ROWS($BW$4:BW32)-ROWS($AK$22:$AK$33)-ROWS($AO$22:$AO$33)-ROWS($AS$22:$AS$33)-ROWS($AW$22:$AW$33)-ROWS($BA$22:$BA$33)-ROWS($BE$22:$BE$33)), "")))))))</f>
        <v/>
      </c>
      <c r="BX34" s="316" t="str">
        <f t="shared" ca="1" si="34"/>
        <v/>
      </c>
      <c r="BY34" s="413" t="str">
        <f t="shared" ca="1" si="35"/>
        <v/>
      </c>
      <c r="BZ34" s="412" t="str">
        <f ca="1">IF(OR(CA34="",CA34=0),"",MAX(BZ$5:BZ33)+1)</f>
        <v/>
      </c>
      <c r="CA34" s="316" t="str">
        <f ca="1">IFERROR(INDEX($AJ$38:$AJ$49, ROWS($CA$4:CA32)), IFERROR(INDEX($AN$38:$AN$49, ROWS($CA$4:CA32)-ROWS($AJ$38:$AJ$49)), IFERROR(INDEX($AR$38:$AR$49, ROWS($CA$4:CA32)-ROWS($AJ$38:$AJ$49)-ROWS($AN$38:$AN$49)),IFERROR(INDEX($AV$38:$AV$49, ROWS($CA$4:CA32)-ROWS($AJ$38:$AJ$49)-ROWS($AN$38:$AN$49)-ROWS($AR$38:$AR$49)),IFERROR(INDEX($AZ$38:$AZ$49, ROWS($CA$4:CA32)-ROWS($AJ$38:$AJ$49)-ROWS($AN$38:$AN$49)-ROWS($AR$38:$AR$49)-ROWS($AV$38:$AV$49)),IFERROR(INDEX($BD$38:$BD$49, ROWS($CA$4:CA32)-ROWS($AJ$38:$AJ$49)-ROWS($AN$38:$AN$49)-ROWS($AR$38:$AR$49)-ROWS($AV$38:$AV$49)-ROWS($AZ$38:$AZ$49)),IFERROR(INDEX($BH$38:$BH$49, ROWS($CA$4:CA32)-ROWS($AJ$38:$AJ$49)-ROWS($AN$38:$AN$49)-ROWS($AR$38:$AR$49)-ROWS($AV$38:$AV$49)-ROWS($AZ$38:$AZ$49)-ROWS($BD$38:$BD$49)), "")))))))</f>
        <v/>
      </c>
      <c r="CB34" s="316" t="str">
        <f t="shared" ca="1" si="36"/>
        <v/>
      </c>
      <c r="CC34" s="316" t="str">
        <f ca="1">IF(OR(CD34="",CD34=0),"",MAX(CC$5:CC33)+1)</f>
        <v/>
      </c>
      <c r="CD34" s="316" t="str">
        <f ca="1">IFERROR(INDEX($AK$38:$AK$49, ROWS($CD$4:CD32)), IFERROR(INDEX($AO$38:$AO$49, ROWS($CD$4:CD32)-ROWS($AK$38:$AK$49)), IFERROR(INDEX($AS$38:$AS$49, ROWS($CD$4:CD32)-ROWS($AK$38:$AK$49)-ROWS($AO$38:$AO$49)),IFERROR(INDEX($AW$38:$AW$49, ROWS($CD$4:CD32)-ROWS($AK$38:$AK$49)-ROWS($AO$38:$AO$49)-ROWS($AS$38:$AS$49)),IFERROR(INDEX($BA$38:$BA$49, ROWS($CD$4:CD32)-ROWS($AK$38:$AK$49)-ROWS($AO$38:$AO$49)-ROWS($AS$38:$AS$49)-ROWS($AW$38:$AW$49)),IFERROR(INDEX($BE$38:$BE$49, ROWS($CD$4:CD32)-ROWS($AK$38:$AK$49)-ROWS($AO$38:$AO$49)-ROWS($AS$38:$AS$49)-ROWS($AW$38:$AW$49)-ROWS($BA$38:$BA$49)),IFERROR(INDEX($BI$38:$BI$49, ROWS($CD$4:CD32)-ROWS($AK$38:$AK$49)-ROWS($AO$38:$AO$49)-ROWS($AS$38:$AS$49)-ROWS($AW$38:$AW$49)-ROWS($BA$38:$BA$49)-ROWS($BE$38:$BE$49)), "")))))))</f>
        <v/>
      </c>
      <c r="CE34" s="316" t="str">
        <f t="shared" ca="1" si="37"/>
        <v/>
      </c>
      <c r="CF34" s="413" t="str">
        <f t="shared" ca="1" si="38"/>
        <v/>
      </c>
      <c r="CG34" s="412" t="str">
        <f ca="1">IF(OR(CH34="",CH34=0),"",MAX(CG$5:CG33)+1)</f>
        <v/>
      </c>
      <c r="CH34" s="316" t="str">
        <f ca="1">IFERROR(INDEX($AJ$54:$AJ$65, ROWS($CH$4:CH32)), IFERROR(INDEX($AN$54:$AN$65, ROWS($CH$4:CH32)-ROWS($AJ$54:$AJ$65)), IFERROR(INDEX($AR$54:$AR$65, ROWS($CH$4:CH32)-ROWS($AJ$54:$AJ$65)-ROWS($AN$54:$AN$65)),IFERROR(INDEX($AV$54:$AV$65, ROWS($CH$4:CH32)-ROWS($AJ$54:$AJ$65)-ROWS($AN$54:$AN$65)-ROWS($AR$54:$AR$65)),IFERROR(INDEX($AZ$54:$AZ$65, ROWS($CH$4:CH32)-ROWS($AJ$54:$AJ$65)-ROWS($AN$54:$AN$65)-ROWS($AR$54:$AR$65)-ROWS($AV$54:$AV$65)),IFERROR(INDEX($BD$54:$BD$65, ROWS($CH$4:CH32)-ROWS($AJ$54:$AJ$65)-ROWS($AN$54:$AN$65)-ROWS($AR$54:$AR$65)-ROWS($AV$54:$AV$65)-ROWS($AZ$54:$AZ$65)),IFERROR(INDEX($BH$54:$BH$65, ROWS($CH$4:CH32)-ROWS($AJ$54:$AJ$65)-ROWS($AN$54:$AN$65)-ROWS($AR$54:$AR$65)-ROWS($AV$54:$AV$65)-ROWS($AZ$54:$AZ$65)-ROWS($BD$54:$BD$65)), "")))))))</f>
        <v/>
      </c>
      <c r="CI34" s="316" t="str">
        <f t="shared" ca="1" si="39"/>
        <v/>
      </c>
      <c r="CJ34" s="316" t="str">
        <f ca="1">IF(OR(CK34="",CK34=0),"",MAX(CJ$5:CJ33)+1)</f>
        <v/>
      </c>
      <c r="CK34" s="316" t="str">
        <f ca="1">IFERROR(INDEX($AK$54:$AK$65, ROWS($CK$4:CK32)), IFERROR(INDEX($AO$54:$AO$65, ROWS($CK$4:CK32)-ROWS($AK$54:$AK$65)), IFERROR(INDEX($AS$54:$AS$65, ROWS($CK$4:CK32)-ROWS($AK$54:$AK$65)-ROWS($AO$54:$AO$65)),IFERROR(INDEX($AW$54:$AW$65, ROWS($CK$4:CK32)-ROWS($AK$54:$AK$65)-ROWS($AO$54:$AO$65)-ROWS($AS$54:$AS$65)),IFERROR(INDEX($BA$54:$BA$65, ROWS($CK$4:CK32)-ROWS($AK$54:$AK$65)-ROWS($AO$54:$AO$65)-ROWS($AS$54:$AS$65)-ROWS($AW$54:$AW$65)),IFERROR(INDEX($BE$54:$BE$65, ROWS($CK$4:CK32)-ROWS($AK$54:$AK$65)-ROWS($AO$54:$AO$65)-ROWS($AS$54:$AS$65)-ROWS($AW$54:$AW$65)-ROWS($BA$54:$BA$65)),IFERROR(INDEX($BI$54:$BI$65, ROWS($CK$4:CK32)-ROWS($AK$54:$AK$65)-ROWS($AO$54:$AO$65)-ROWS($AS$54:$AS$65)-ROWS($AW$54:$AW$65)-ROWS($BA$54:$BA$65)-ROWS($BE$54:$BE$65)), "")))))))</f>
        <v/>
      </c>
      <c r="CL34" s="316" t="str">
        <f t="shared" ca="1" si="40"/>
        <v/>
      </c>
      <c r="CM34" s="413" t="str">
        <f t="shared" ca="1" si="41"/>
        <v/>
      </c>
      <c r="CN34" s="412" t="str">
        <f ca="1">IF(OR(CO34="",CO34=0),"",MAX(CN$5:CN33)+1)</f>
        <v/>
      </c>
      <c r="CO34" s="316" t="str">
        <f ca="1">IFERROR(INDEX($AJ$70:$AJ$81, ROWS($CO$4:CO32)), IFERROR(INDEX($AN$70:$AN$81, ROWS($CO$4:CO32)-ROWS($AJ$70:$AJ$81)), IFERROR(INDEX($AR$70:$AR$81, ROWS($CO$4:CO32)-ROWS($AJ$70:$AJ$81)-ROWS($AN$70:$AN$81)),IFERROR(INDEX($AV$70:$AV$81, ROWS($CO$4:CO32)-ROWS($AJ$70:$AJ$81)-ROWS($AN$70:$AN$81)-ROWS($AR$70:$AR$81)),IFERROR(INDEX($AZ$70:$AZ$81, ROWS($CO$4:CO32)-ROWS($AJ$70:$AJ$81)-ROWS($AN$70:$AN$81)-ROWS($AR$70:$AR$81)-ROWS($AV$70:$AV$81)),IFERROR(INDEX($BD$70:$BD$81, ROWS($CO$4:CO32)-ROWS($AJ$70:$AJ$81)-ROWS($AN$70:$AN$81)-ROWS($AR$70:$AR$81)-ROWS($AV$70:$AV$81)-ROWS($AZ$70:$AZ$81)),IFERROR(INDEX($BH$70:$BH$81, ROWS($CO$4:CO32)-ROWS($AJ$70:$AJ$81)-ROWS($AN$70:$AN$81)-ROWS($AR$70:$AR$81)-ROWS($AV$70:$AV$81)-ROWS($AZ$70:$AZ$81)-ROWS($BD$70:$BD$81)), "")))))))</f>
        <v/>
      </c>
      <c r="CP34" s="316" t="str">
        <f t="shared" ca="1" si="42"/>
        <v/>
      </c>
      <c r="CQ34" s="316" t="str">
        <f ca="1">IF(OR(CR34="",CR34=0),"",MAX(CQ$5:CQ33)+1)</f>
        <v/>
      </c>
      <c r="CR34" s="316" t="str">
        <f ca="1">IFERROR(INDEX($AK$70:$AK$81, ROWS($CR$4:CR32)), IFERROR(INDEX($AO$70:$AO$81, ROWS($CR$4:CR32)-ROWS($AK$70:$AK$81)), IFERROR(INDEX($AS$70:$AS$81, ROWS($CR$4:CR32)-ROWS($AK$70:$AK$81)-ROWS($AO$70:$AO$81)),IFERROR(INDEX($AW$70:$AW$81, ROWS($CR$4:CR32)-ROWS($AK$70:$AK$81)-ROWS($AO$70:$AO$81)-ROWS($AS$70:$AS$81)),IFERROR(INDEX($BA$70:$BA$81, ROWS($CR$4:CR32)-ROWS($AK$70:$AK$81)-ROWS($AO$70:$AO$81)-ROWS($AS$70:$AS$81)-ROWS($AW$70:$AW$81)),IFERROR(INDEX($BE$70:$BE$81, ROWS($CR$4:CR32)-ROWS($AK$70:$AK$81)-ROWS($AO$70:$AO$81)-ROWS($AS$70:$AS$81)-ROWS($AW$70:$AW$81)-ROWS($BA$70:$BA$81)),IFERROR(INDEX($BI$70:$BI$81, ROWS($CR$4:CR32)-ROWS($AK$70:$AK$81)-ROWS($AO$70:$AO$81)-ROWS($AS$70:$AS$81)-ROWS($AW$70:$AW$81)-ROWS($BA$70:$BA$81)-ROWS($BE$70:$BE$81)), "")))))))</f>
        <v/>
      </c>
      <c r="CS34" s="316" t="str">
        <f t="shared" ca="1" si="43"/>
        <v/>
      </c>
      <c r="CT34" s="413" t="str">
        <f t="shared" ca="1" si="44"/>
        <v/>
      </c>
      <c r="CU34" s="412" t="str">
        <f>IF(OR(CV34="",CV34=0),"",MAX(CU$5:CU33)+1)</f>
        <v/>
      </c>
      <c r="CV34" s="316" t="str">
        <f>IFERROR(INDEX($AJ$86:$AJ$97, ROWS($CV$4:CV32)), IFERROR(INDEX($AN$86:$AN$97, ROWS($CV$4:CV32)-ROWS($AJ$86:$AJ$97)), ""))</f>
        <v/>
      </c>
      <c r="CW34" s="316" t="str">
        <f t="shared" si="45"/>
        <v/>
      </c>
      <c r="CX34" s="316" t="str">
        <f>IF(OR(CY34="",CY34=0),"",MAX(CX$5:CX33)+1)</f>
        <v/>
      </c>
      <c r="CY34" s="316" t="str">
        <f>IFERROR(INDEX($AK$86:$AK$97, ROWS($CY$4:CY32)), IFERROR(INDEX($AO$86:$AO$97, ROWS($CY$4:CY32)-ROWS($AK$86:$AK$97)), ""))</f>
        <v/>
      </c>
      <c r="CZ34" s="316" t="str">
        <f t="shared" si="46"/>
        <v/>
      </c>
      <c r="DA34" s="413" t="str">
        <f t="shared" si="47"/>
        <v/>
      </c>
      <c r="DC34" s="438" t="str">
        <f ca="1">IF(OR(DD34="",DD34=0),"",MAX(DC$25:DC33)+1)</f>
        <v/>
      </c>
      <c r="DD34" s="434" t="str">
        <f t="shared" ca="1" si="90"/>
        <v/>
      </c>
      <c r="DE34" s="413" t="str">
        <f t="shared" ca="1" si="91"/>
        <v/>
      </c>
      <c r="DF34" s="431">
        <f ca="1">IF(OR(DG34="",DG34=0),"",MAX(DF$25:DF33)+1)</f>
        <v>3</v>
      </c>
      <c r="DG34" s="412" t="str">
        <f t="shared" ca="1" si="92"/>
        <v>Paycheck 1</v>
      </c>
      <c r="DH34" s="413">
        <f t="shared" ca="1" si="93"/>
        <v>850</v>
      </c>
      <c r="DI34" s="412" t="str">
        <f t="shared" ca="1" si="94"/>
        <v/>
      </c>
      <c r="DJ34" s="413" t="str">
        <f t="shared" ca="1" si="95"/>
        <v/>
      </c>
      <c r="DK34" s="412" t="str">
        <f t="shared" ca="1" si="96"/>
        <v/>
      </c>
      <c r="DL34" s="413" t="str">
        <f t="shared" ca="1" si="97"/>
        <v/>
      </c>
    </row>
    <row r="35" spans="1:123" ht="15" customHeight="1" thickBot="1" x14ac:dyDescent="0.35">
      <c r="A35" s="291" t="str">
        <f>Year!Q25</f>
        <v/>
      </c>
      <c r="B35" s="290" t="str">
        <f>IF(ISERROR(MATCH(A35,event_dates,0)),"",INDEX(events,MATCH(A35,event_dates,0)))</f>
        <v/>
      </c>
      <c r="C35" s="291" t="str">
        <f>Year!R25</f>
        <v/>
      </c>
      <c r="D35" s="290" t="str">
        <f>IF(ISERROR(MATCH(C35,event_dates,0)),"",INDEX(events,MATCH(C35,event_dates,0)))</f>
        <v/>
      </c>
      <c r="E35" s="289" t="s">
        <v>479</v>
      </c>
      <c r="F35" s="288"/>
      <c r="G35" s="287"/>
      <c r="H35" s="287"/>
      <c r="I35" s="287"/>
      <c r="J35" s="287"/>
      <c r="K35" s="287"/>
      <c r="L35" s="287"/>
      <c r="M35" s="287"/>
      <c r="N35" s="286"/>
      <c r="P35" s="295" t="str">
        <f>IF(DN106="","",DN106)</f>
        <v/>
      </c>
      <c r="Q35" s="295" t="str">
        <f t="shared" ref="Q35:U40" si="100">IF(DO106="","",DO106)</f>
        <v/>
      </c>
      <c r="R35" s="295" t="str">
        <f t="shared" si="100"/>
        <v/>
      </c>
      <c r="S35" s="296" t="str">
        <f t="shared" si="100"/>
        <v/>
      </c>
      <c r="T35" s="295" t="str">
        <f t="shared" si="100"/>
        <v/>
      </c>
      <c r="U35" s="295" t="str">
        <f t="shared" si="100"/>
        <v/>
      </c>
      <c r="V35" s="1156"/>
      <c r="W35" s="1157"/>
      <c r="X35" s="445"/>
      <c r="AC35" s="358" t="str">
        <f>IF('Data Entry'!H19="","",'Data Entry'!H19)</f>
        <v/>
      </c>
      <c r="AD35" s="356" t="str">
        <f>IF('Data Entry'!G19="","",'Data Entry'!G19)</f>
        <v/>
      </c>
      <c r="AE35" s="363" t="str">
        <f>IF('Data Entry'!J19="","",'Data Entry'!J19)</f>
        <v/>
      </c>
      <c r="AF35" s="402" t="str">
        <f>IF('Data Entry'!I19="","",'Data Entry'!I19)</f>
        <v/>
      </c>
      <c r="AI35" s="293"/>
      <c r="AJ35" s="293"/>
      <c r="AK35" s="293"/>
      <c r="AL35"/>
      <c r="AM35"/>
      <c r="AN35"/>
      <c r="AO35"/>
      <c r="AP35"/>
      <c r="AQ35"/>
      <c r="AR35"/>
      <c r="AS35"/>
      <c r="AT35"/>
      <c r="AU35"/>
      <c r="AV35"/>
      <c r="AW35" s="293"/>
      <c r="AX35" s="293"/>
      <c r="BL35" s="412" t="str">
        <f ca="1">IF(OR(BM35="",BM35=0),"",MAX(BL$5:BL34)+1)</f>
        <v/>
      </c>
      <c r="BM35" s="316" t="str">
        <f ca="1">IFERROR(INDEX($AJ$6:$AJ$17, ROWS(BM$4:$BM33)), IFERROR(INDEX($AN$6:$AN$17, ROWS(BM$4:$BM33)-ROWS($AJ$6:$AJ$17)), IFERROR(INDEX($AR$6:$AR$17, ROWS(BM$4:$BM33)-ROWS($AJ$6:$AJ$17)-ROWS($AN$6:$AN$17)),IFERROR(INDEX($AV$6:$AV$17, ROWS(BM$4:$BM33)-ROWS($AJ$6:$AJ$17)-ROWS($AN$6:$AN$17)-ROWS($AR$6:$AR$17)),IFERROR(INDEX($AZ$6:$AZ$17, ROWS(BM$4:$BM33)-ROWS($AJ$6:$AJ$17)-ROWS($AN$6:$AN$17)-ROWS($AR$6:$AR$17)-ROWS($AV$6:$AV$17)),IFERROR(INDEX($BD$6:$BD$17, ROWS(BM$4:$BM33)-ROWS($AJ$6:$AJ$17)-ROWS($AN$6:$AN$17)-ROWS($AR$6:$AR$17)-ROWS($AV$6:$AV$17)-ROWS($AZ$6:$AZ$17)),IFERROR(INDEX($BH$6:$BH$17, ROWS(BM$4:$BM33)-ROWS($AJ$6:$AJ$17)-ROWS($AN$6:$AN$17)-ROWS($AR$6:$AR$17)-ROWS($AV$6:$AV$17)-ROWS($AZ$6:$AZ$17)-ROWS($BD$6:$BD$17)), "")))))))</f>
        <v/>
      </c>
      <c r="BN35" s="316" t="str">
        <f t="shared" ca="1" si="30"/>
        <v/>
      </c>
      <c r="BO35" s="316" t="str">
        <f ca="1">IF(OR(BP35="",BP35=0),"",MAX(BO$5:BO34)+1)</f>
        <v/>
      </c>
      <c r="BP35" s="316" t="str">
        <f ca="1">IFERROR(INDEX($AK$6:$AK$17, ROWS($BP$4:BP33)), IFERROR(INDEX($AO$6:$AO$17, ROWS($BP$4:BP33)-ROWS($AK$6:$AK$17)), IFERROR(INDEX($AS$6:$AS$17, ROWS($BP$4:BP33)-ROWS($AK$6:$AK$17)-ROWS($AO$6:$AO$17)),IFERROR(INDEX($AW$6:$AW$17, ROWS($BP$4:BP33)-ROWS($AK$6:$AK$17)-ROWS($AO$6:$AO$17)-ROWS($AS$6:$AS$17)),IFERROR(INDEX($BA$6:$BA$17, ROWS($BP$4:BP33)-ROWS($AK$6:$AK$17)-ROWS($AO$6:$AO$17)-ROWS($AS$6:$AS$17)-ROWS($AW$6:$AW$17)),IFERROR(INDEX($BE$6:$BE$17, ROWS($BP$4:BP33)-ROWS($AK$6:$AK$17)-ROWS($AO$6:$AO$17)-ROWS($AS$6:$AS$17)-ROWS($AW$6:$AW$17)-ROWS($BA$6:$BA$17)),IFERROR(INDEX($BI$6:$BI$17, ROWS($BP$4:BP33)-ROWS($AK$6:$AK$17)-ROWS($AO$6:$AO$17)-ROWS($AS$6:$AS$17)-ROWS($AW$6:$AW$17)-ROWS($BA$6:$BA$17)-ROWS($BE$6:$BE$17)), "")))))))</f>
        <v/>
      </c>
      <c r="BQ35" s="316" t="str">
        <f t="shared" ca="1" si="31"/>
        <v/>
      </c>
      <c r="BR35" s="413" t="str">
        <f t="shared" ca="1" si="32"/>
        <v/>
      </c>
      <c r="BS35" s="412" t="str">
        <f ca="1">IF(OR(BT35="",BT35=0),"",MAX(BS$5:BS34)+1)</f>
        <v/>
      </c>
      <c r="BT35" s="316" t="str">
        <f ca="1">IFERROR(INDEX($AJ$22:$AJ$33, ROWS($BT$4:BT33)), IFERROR(INDEX($AN$22:$AN$33, ROWS($BT$4:BT33)-ROWS($AJ$22:$AJ$33)), IFERROR(INDEX($AR$22:$AR$33, ROWS($BT$4:BT33)-ROWS($AJ$22:$AJ$33)-ROWS($AN$22:$AN$33)),IFERROR(INDEX($AV$22:$AV$33, ROWS($BT$4:BT33)-ROWS($AJ$22:$AJ$33)-ROWS($AN$22:$AN$33)-ROWS($AR$22:$AR$33)),IFERROR(INDEX($AZ$22:$AZ$33, ROWS($BT$4:BT33)-ROWS($AJ$22:$AJ$33)-ROWS($AN$22:$AN$33)-ROWS($AR$22:$AR$33)-ROWS($AV$22:$AV$33)),IFERROR(INDEX($BD$22:$BD$33, ROWS($BT$4:BT33)-ROWS($AJ$22:$AJ$33)-ROWS($AN$22:$AN$33)-ROWS($AR$22:$AR$33)-ROWS($AV$22:$AV$33)-ROWS($AZ$22:$AZ$33)),IFERROR(INDEX($BH$22:$BH$33, ROWS($BT$4:BT33)-ROWS($AJ$22:$AJ$33)-ROWS($AN$22:$AN$33)-ROWS($AR$22:$AR$33)-ROWS($AV$22:$AV$33)-ROWS($AZ$22:$AZ$33)-ROWS($BD$22:$BD$33)), "")))))))</f>
        <v/>
      </c>
      <c r="BU35" s="316" t="str">
        <f t="shared" ca="1" si="33"/>
        <v/>
      </c>
      <c r="BV35" s="316" t="str">
        <f ca="1">IF(OR(BW35="",BW35=0),"",MAX(BV$5:BV34)+1)</f>
        <v/>
      </c>
      <c r="BW35" s="316" t="str">
        <f ca="1">IFERROR(INDEX($AK$22:$AK$33, ROWS($BW$4:BW33)), IFERROR(INDEX($AO$22:$AO$33, ROWS($BW$4:BW33)-ROWS($AK$22:$AK$33)), IFERROR(INDEX($AS$22:$AS$33, ROWS($BW$4:BW33)-ROWS($AK$22:$AK$33)-ROWS($AO$22:$AO$33)),IFERROR(INDEX($AW$22:$AW$33, ROWS($BW$4:BW33)-ROWS($AK$22:$AK$33)-ROWS($AO$22:$AO$33)-ROWS($AS$22:$AS$33)),IFERROR(INDEX($BA$22:$BA$33, ROWS($BW$4:BW33)-ROWS($AK$22:$AK$33)-ROWS($AO$22:$AO$33)-ROWS($AS$22:$AS$33)-ROWS($AW$22:$AW$33)),IFERROR(INDEX($BE$22:$BE$33, ROWS($BW$4:BW33)-ROWS($AK$22:$AK$33)-ROWS($AO$22:$AO$33)-ROWS($AS$22:$AS$33)-ROWS($AW$22:$AW$33)-ROWS($BA$22:$BA$33)),IFERROR(INDEX($BI$22:$BI$33, ROWS($BW$4:BW33)-ROWS($AK$22:$AK$33)-ROWS($AO$22:$AO$33)-ROWS($AS$22:$AS$33)-ROWS($AW$22:$AW$33)-ROWS($BA$22:$BA$33)-ROWS($BE$22:$BE$33)), "")))))))</f>
        <v/>
      </c>
      <c r="BX35" s="316" t="str">
        <f t="shared" ca="1" si="34"/>
        <v/>
      </c>
      <c r="BY35" s="413" t="str">
        <f t="shared" ca="1" si="35"/>
        <v/>
      </c>
      <c r="BZ35" s="412" t="str">
        <f ca="1">IF(OR(CA35="",CA35=0),"",MAX(BZ$5:BZ34)+1)</f>
        <v/>
      </c>
      <c r="CA35" s="316" t="str">
        <f ca="1">IFERROR(INDEX($AJ$38:$AJ$49, ROWS($CA$4:CA33)), IFERROR(INDEX($AN$38:$AN$49, ROWS($CA$4:CA33)-ROWS($AJ$38:$AJ$49)), IFERROR(INDEX($AR$38:$AR$49, ROWS($CA$4:CA33)-ROWS($AJ$38:$AJ$49)-ROWS($AN$38:$AN$49)),IFERROR(INDEX($AV$38:$AV$49, ROWS($CA$4:CA33)-ROWS($AJ$38:$AJ$49)-ROWS($AN$38:$AN$49)-ROWS($AR$38:$AR$49)),IFERROR(INDEX($AZ$38:$AZ$49, ROWS($CA$4:CA33)-ROWS($AJ$38:$AJ$49)-ROWS($AN$38:$AN$49)-ROWS($AR$38:$AR$49)-ROWS($AV$38:$AV$49)),IFERROR(INDEX($BD$38:$BD$49, ROWS($CA$4:CA33)-ROWS($AJ$38:$AJ$49)-ROWS($AN$38:$AN$49)-ROWS($AR$38:$AR$49)-ROWS($AV$38:$AV$49)-ROWS($AZ$38:$AZ$49)),IFERROR(INDEX($BH$38:$BH$49, ROWS($CA$4:CA33)-ROWS($AJ$38:$AJ$49)-ROWS($AN$38:$AN$49)-ROWS($AR$38:$AR$49)-ROWS($AV$38:$AV$49)-ROWS($AZ$38:$AZ$49)-ROWS($BD$38:$BD$49)), "")))))))</f>
        <v/>
      </c>
      <c r="CB35" s="316" t="str">
        <f t="shared" ca="1" si="36"/>
        <v/>
      </c>
      <c r="CC35" s="316" t="str">
        <f ca="1">IF(OR(CD35="",CD35=0),"",MAX(CC$5:CC34)+1)</f>
        <v/>
      </c>
      <c r="CD35" s="316" t="str">
        <f ca="1">IFERROR(INDEX($AK$38:$AK$49, ROWS($CD$4:CD33)), IFERROR(INDEX($AO$38:$AO$49, ROWS($CD$4:CD33)-ROWS($AK$38:$AK$49)), IFERROR(INDEX($AS$38:$AS$49, ROWS($CD$4:CD33)-ROWS($AK$38:$AK$49)-ROWS($AO$38:$AO$49)),IFERROR(INDEX($AW$38:$AW$49, ROWS($CD$4:CD33)-ROWS($AK$38:$AK$49)-ROWS($AO$38:$AO$49)-ROWS($AS$38:$AS$49)),IFERROR(INDEX($BA$38:$BA$49, ROWS($CD$4:CD33)-ROWS($AK$38:$AK$49)-ROWS($AO$38:$AO$49)-ROWS($AS$38:$AS$49)-ROWS($AW$38:$AW$49)),IFERROR(INDEX($BE$38:$BE$49, ROWS($CD$4:CD33)-ROWS($AK$38:$AK$49)-ROWS($AO$38:$AO$49)-ROWS($AS$38:$AS$49)-ROWS($AW$38:$AW$49)-ROWS($BA$38:$BA$49)),IFERROR(INDEX($BI$38:$BI$49, ROWS($CD$4:CD33)-ROWS($AK$38:$AK$49)-ROWS($AO$38:$AO$49)-ROWS($AS$38:$AS$49)-ROWS($AW$38:$AW$49)-ROWS($BA$38:$BA$49)-ROWS($BE$38:$BE$49)), "")))))))</f>
        <v/>
      </c>
      <c r="CE35" s="316" t="str">
        <f t="shared" ca="1" si="37"/>
        <v/>
      </c>
      <c r="CF35" s="413" t="str">
        <f t="shared" ca="1" si="38"/>
        <v/>
      </c>
      <c r="CG35" s="412" t="str">
        <f ca="1">IF(OR(CH35="",CH35=0),"",MAX(CG$5:CG34)+1)</f>
        <v/>
      </c>
      <c r="CH35" s="316" t="str">
        <f ca="1">IFERROR(INDEX($AJ$54:$AJ$65, ROWS($CH$4:CH33)), IFERROR(INDEX($AN$54:$AN$65, ROWS($CH$4:CH33)-ROWS($AJ$54:$AJ$65)), IFERROR(INDEX($AR$54:$AR$65, ROWS($CH$4:CH33)-ROWS($AJ$54:$AJ$65)-ROWS($AN$54:$AN$65)),IFERROR(INDEX($AV$54:$AV$65, ROWS($CH$4:CH33)-ROWS($AJ$54:$AJ$65)-ROWS($AN$54:$AN$65)-ROWS($AR$54:$AR$65)),IFERROR(INDEX($AZ$54:$AZ$65, ROWS($CH$4:CH33)-ROWS($AJ$54:$AJ$65)-ROWS($AN$54:$AN$65)-ROWS($AR$54:$AR$65)-ROWS($AV$54:$AV$65)),IFERROR(INDEX($BD$54:$BD$65, ROWS($CH$4:CH33)-ROWS($AJ$54:$AJ$65)-ROWS($AN$54:$AN$65)-ROWS($AR$54:$AR$65)-ROWS($AV$54:$AV$65)-ROWS($AZ$54:$AZ$65)),IFERROR(INDEX($BH$54:$BH$65, ROWS($CH$4:CH33)-ROWS($AJ$54:$AJ$65)-ROWS($AN$54:$AN$65)-ROWS($AR$54:$AR$65)-ROWS($AV$54:$AV$65)-ROWS($AZ$54:$AZ$65)-ROWS($BD$54:$BD$65)), "")))))))</f>
        <v/>
      </c>
      <c r="CI35" s="316" t="str">
        <f t="shared" ca="1" si="39"/>
        <v/>
      </c>
      <c r="CJ35" s="316" t="str">
        <f ca="1">IF(OR(CK35="",CK35=0),"",MAX(CJ$5:CJ34)+1)</f>
        <v/>
      </c>
      <c r="CK35" s="316" t="str">
        <f ca="1">IFERROR(INDEX($AK$54:$AK$65, ROWS($CK$4:CK33)), IFERROR(INDEX($AO$54:$AO$65, ROWS($CK$4:CK33)-ROWS($AK$54:$AK$65)), IFERROR(INDEX($AS$54:$AS$65, ROWS($CK$4:CK33)-ROWS($AK$54:$AK$65)-ROWS($AO$54:$AO$65)),IFERROR(INDEX($AW$54:$AW$65, ROWS($CK$4:CK33)-ROWS($AK$54:$AK$65)-ROWS($AO$54:$AO$65)-ROWS($AS$54:$AS$65)),IFERROR(INDEX($BA$54:$BA$65, ROWS($CK$4:CK33)-ROWS($AK$54:$AK$65)-ROWS($AO$54:$AO$65)-ROWS($AS$54:$AS$65)-ROWS($AW$54:$AW$65)),IFERROR(INDEX($BE$54:$BE$65, ROWS($CK$4:CK33)-ROWS($AK$54:$AK$65)-ROWS($AO$54:$AO$65)-ROWS($AS$54:$AS$65)-ROWS($AW$54:$AW$65)-ROWS($BA$54:$BA$65)),IFERROR(INDEX($BI$54:$BI$65, ROWS($CK$4:CK33)-ROWS($AK$54:$AK$65)-ROWS($AO$54:$AO$65)-ROWS($AS$54:$AS$65)-ROWS($AW$54:$AW$65)-ROWS($BA$54:$BA$65)-ROWS($BE$54:$BE$65)), "")))))))</f>
        <v/>
      </c>
      <c r="CL35" s="316" t="str">
        <f t="shared" ca="1" si="40"/>
        <v/>
      </c>
      <c r="CM35" s="413" t="str">
        <f t="shared" ca="1" si="41"/>
        <v/>
      </c>
      <c r="CN35" s="412" t="str">
        <f ca="1">IF(OR(CO35="",CO35=0),"",MAX(CN$5:CN34)+1)</f>
        <v/>
      </c>
      <c r="CO35" s="316" t="str">
        <f ca="1">IFERROR(INDEX($AJ$70:$AJ$81, ROWS($CO$4:CO33)), IFERROR(INDEX($AN$70:$AN$81, ROWS($CO$4:CO33)-ROWS($AJ$70:$AJ$81)), IFERROR(INDEX($AR$70:$AR$81, ROWS($CO$4:CO33)-ROWS($AJ$70:$AJ$81)-ROWS($AN$70:$AN$81)),IFERROR(INDEX($AV$70:$AV$81, ROWS($CO$4:CO33)-ROWS($AJ$70:$AJ$81)-ROWS($AN$70:$AN$81)-ROWS($AR$70:$AR$81)),IFERROR(INDEX($AZ$70:$AZ$81, ROWS($CO$4:CO33)-ROWS($AJ$70:$AJ$81)-ROWS($AN$70:$AN$81)-ROWS($AR$70:$AR$81)-ROWS($AV$70:$AV$81)),IFERROR(INDEX($BD$70:$BD$81, ROWS($CO$4:CO33)-ROWS($AJ$70:$AJ$81)-ROWS($AN$70:$AN$81)-ROWS($AR$70:$AR$81)-ROWS($AV$70:$AV$81)-ROWS($AZ$70:$AZ$81)),IFERROR(INDEX($BH$70:$BH$81, ROWS($CO$4:CO33)-ROWS($AJ$70:$AJ$81)-ROWS($AN$70:$AN$81)-ROWS($AR$70:$AR$81)-ROWS($AV$70:$AV$81)-ROWS($AZ$70:$AZ$81)-ROWS($BD$70:$BD$81)), "")))))))</f>
        <v/>
      </c>
      <c r="CP35" s="316" t="str">
        <f t="shared" ca="1" si="42"/>
        <v/>
      </c>
      <c r="CQ35" s="316" t="str">
        <f ca="1">IF(OR(CR35="",CR35=0),"",MAX(CQ$5:CQ34)+1)</f>
        <v/>
      </c>
      <c r="CR35" s="316" t="str">
        <f ca="1">IFERROR(INDEX($AK$70:$AK$81, ROWS($CR$4:CR33)), IFERROR(INDEX($AO$70:$AO$81, ROWS($CR$4:CR33)-ROWS($AK$70:$AK$81)), IFERROR(INDEX($AS$70:$AS$81, ROWS($CR$4:CR33)-ROWS($AK$70:$AK$81)-ROWS($AO$70:$AO$81)),IFERROR(INDEX($AW$70:$AW$81, ROWS($CR$4:CR33)-ROWS($AK$70:$AK$81)-ROWS($AO$70:$AO$81)-ROWS($AS$70:$AS$81)),IFERROR(INDEX($BA$70:$BA$81, ROWS($CR$4:CR33)-ROWS($AK$70:$AK$81)-ROWS($AO$70:$AO$81)-ROWS($AS$70:$AS$81)-ROWS($AW$70:$AW$81)),IFERROR(INDEX($BE$70:$BE$81, ROWS($CR$4:CR33)-ROWS($AK$70:$AK$81)-ROWS($AO$70:$AO$81)-ROWS($AS$70:$AS$81)-ROWS($AW$70:$AW$81)-ROWS($BA$70:$BA$81)),IFERROR(INDEX($BI$70:$BI$81, ROWS($CR$4:CR33)-ROWS($AK$70:$AK$81)-ROWS($AO$70:$AO$81)-ROWS($AS$70:$AS$81)-ROWS($AW$70:$AW$81)-ROWS($BA$70:$BA$81)-ROWS($BE$70:$BE$81)), "")))))))</f>
        <v/>
      </c>
      <c r="CS35" s="316" t="str">
        <f t="shared" ca="1" si="43"/>
        <v/>
      </c>
      <c r="CT35" s="413" t="str">
        <f t="shared" ca="1" si="44"/>
        <v/>
      </c>
      <c r="CU35" s="412" t="str">
        <f>IF(OR(CV35="",CV35=0),"",MAX(CU$5:CU34)+1)</f>
        <v/>
      </c>
      <c r="CV35" s="316" t="str">
        <f>IFERROR(INDEX($AJ$86:$AJ$97, ROWS($CV$4:CV33)), IFERROR(INDEX($AN$86:$AN$97, ROWS($CV$4:CV33)-ROWS($AJ$86:$AJ$97)), ""))</f>
        <v/>
      </c>
      <c r="CW35" s="316" t="str">
        <f t="shared" si="45"/>
        <v/>
      </c>
      <c r="CX35" s="316" t="str">
        <f>IF(OR(CY35="",CY35=0),"",MAX(CX$5:CX34)+1)</f>
        <v/>
      </c>
      <c r="CY35" s="316" t="str">
        <f>IFERROR(INDEX($AK$86:$AK$97, ROWS($CY$4:CY33)), IFERROR(INDEX($AO$86:$AO$97, ROWS($CY$4:CY33)-ROWS($AK$86:$AK$97)), ""))</f>
        <v/>
      </c>
      <c r="CZ35" s="316" t="str">
        <f t="shared" si="46"/>
        <v/>
      </c>
      <c r="DA35" s="413" t="str">
        <f t="shared" si="47"/>
        <v/>
      </c>
      <c r="DC35" s="438">
        <f ca="1">IF(OR(DD35="",DD35=0),"",MAX(DC$25:DC34)+1)</f>
        <v>7</v>
      </c>
      <c r="DD35" s="434" t="str">
        <f t="shared" ca="1" si="90"/>
        <v>Car 1 Gas</v>
      </c>
      <c r="DE35" s="413">
        <f t="shared" ca="1" si="91"/>
        <v>50</v>
      </c>
      <c r="DF35" s="431" t="str">
        <f ca="1">IF(OR(DG35="",DG35=0),"",MAX(DF$25:DF34)+1)</f>
        <v/>
      </c>
      <c r="DG35" s="412" t="str">
        <f t="shared" ca="1" si="92"/>
        <v/>
      </c>
      <c r="DH35" s="413" t="str">
        <f t="shared" ca="1" si="93"/>
        <v/>
      </c>
      <c r="DI35" s="412" t="str">
        <f t="shared" ca="1" si="94"/>
        <v/>
      </c>
      <c r="DJ35" s="413" t="str">
        <f t="shared" ca="1" si="95"/>
        <v/>
      </c>
      <c r="DK35" s="412" t="str">
        <f t="shared" ca="1" si="96"/>
        <v/>
      </c>
      <c r="DL35" s="413" t="str">
        <f t="shared" ca="1" si="97"/>
        <v/>
      </c>
      <c r="DN35" s="292"/>
      <c r="DO35" s="292"/>
      <c r="DP35" s="292"/>
      <c r="DQ35" s="292"/>
      <c r="DR35" s="292"/>
      <c r="DS35" s="292"/>
    </row>
    <row r="36" spans="1:123" s="278" customFormat="1" ht="15" customHeight="1" x14ac:dyDescent="0.3">
      <c r="A36" s="1181" t="str">
        <f ca="1">IF(ISERROR(MATCH(A35,event_dates,0)+MATCH(A35,OFFSET(event_dates,MATCH(A35,event_dates,0),0,500,1),0)),"",INDEX(events,MATCH(A35,event_dates,0)+MATCH(A35,OFFSET(event_dates,MATCH(A35,event_dates,0),0,500,1),0)))</f>
        <v/>
      </c>
      <c r="B36" s="1182"/>
      <c r="C36" s="1181" t="str">
        <f ca="1">IF(ISERROR(MATCH(C35,event_dates,0)+MATCH(C35,OFFSET(event_dates,MATCH(C35,event_dates,0),0,500,1),0)),"",INDEX(events,MATCH(C35,event_dates,0)+MATCH(C35,OFFSET(event_dates,MATCH(C35,event_dates,0),0,500,1),0)))</f>
        <v/>
      </c>
      <c r="D36" s="1182"/>
      <c r="E36" s="284"/>
      <c r="F36" s="283"/>
      <c r="G36" s="283"/>
      <c r="H36" s="283"/>
      <c r="I36" s="283"/>
      <c r="J36" s="283"/>
      <c r="K36" s="283"/>
      <c r="L36" s="283"/>
      <c r="M36" s="283"/>
      <c r="N36" s="285"/>
      <c r="P36" s="295" t="str">
        <f t="shared" ref="P36:P40" si="101">IF(DN107="","",DN107)</f>
        <v/>
      </c>
      <c r="Q36" s="295" t="str">
        <f t="shared" si="100"/>
        <v/>
      </c>
      <c r="R36" s="295" t="str">
        <f t="shared" si="100"/>
        <v/>
      </c>
      <c r="S36" s="296" t="str">
        <f t="shared" si="100"/>
        <v/>
      </c>
      <c r="T36" s="295" t="str">
        <f t="shared" si="100"/>
        <v/>
      </c>
      <c r="U36" s="295" t="str">
        <f t="shared" si="100"/>
        <v/>
      </c>
      <c r="V36" s="1158" t="s">
        <v>502</v>
      </c>
      <c r="W36" s="1159"/>
      <c r="X36" s="445">
        <f>IF(DP112="",0,DP112)</f>
        <v>0</v>
      </c>
      <c r="Y36"/>
      <c r="AB36" s="261"/>
      <c r="AC36" s="358" t="str">
        <f>IF('Data Entry'!H20="","",'Data Entry'!H20)</f>
        <v/>
      </c>
      <c r="AD36" s="356" t="str">
        <f>IF('Data Entry'!G20="","",'Data Entry'!G20)</f>
        <v/>
      </c>
      <c r="AE36" s="363" t="str">
        <f>IF('Data Entry'!J20="","",'Data Entry'!J20)</f>
        <v/>
      </c>
      <c r="AF36" s="402" t="str">
        <f>IF('Data Entry'!I20="","",'Data Entry'!I20)</f>
        <v/>
      </c>
      <c r="AG36" s="301"/>
      <c r="AH36"/>
      <c r="AI36" s="1153">
        <f>IF(A17="","",--TEXT(A17,"dd"))</f>
        <v>11</v>
      </c>
      <c r="AJ36" s="1154"/>
      <c r="AK36" s="1154"/>
      <c r="AL36" s="1155"/>
      <c r="AM36" s="1153">
        <f>IF(C17="","",--TEXT(C17,"dd"))</f>
        <v>12</v>
      </c>
      <c r="AN36" s="1154"/>
      <c r="AO36" s="1154"/>
      <c r="AP36" s="1155"/>
      <c r="AQ36" s="1153">
        <f>IF(E17="","",--TEXT(E17,"dd"))</f>
        <v>13</v>
      </c>
      <c r="AR36" s="1154"/>
      <c r="AS36" s="1154"/>
      <c r="AT36" s="1155"/>
      <c r="AU36" s="1153">
        <f>IF(G17="","",--TEXT(G17,"dd"))</f>
        <v>14</v>
      </c>
      <c r="AV36" s="1154"/>
      <c r="AW36" s="1154"/>
      <c r="AX36" s="1155"/>
      <c r="AY36" s="1153">
        <f>IF(I17="","",--TEXT(I17,"dd"))</f>
        <v>15</v>
      </c>
      <c r="AZ36" s="1154"/>
      <c r="BA36" s="1154"/>
      <c r="BB36" s="1155"/>
      <c r="BC36" s="1153">
        <f>IF(K17="","",--TEXT(K17,"dd"))</f>
        <v>16</v>
      </c>
      <c r="BD36" s="1154"/>
      <c r="BE36" s="1154"/>
      <c r="BF36" s="1155"/>
      <c r="BG36" s="1153">
        <f>IF(M17="","",--TEXT(M17,"dd"))</f>
        <v>17</v>
      </c>
      <c r="BH36" s="1154"/>
      <c r="BI36" s="1154"/>
      <c r="BJ36" s="1155"/>
      <c r="BL36" s="412" t="str">
        <f ca="1">IF(OR(BM36="",BM36=0),"",MAX(BL$5:BL35)+1)</f>
        <v/>
      </c>
      <c r="BM36" s="316" t="str">
        <f ca="1">IFERROR(INDEX($AJ$6:$AJ$17, ROWS(BM$4:$BM34)), IFERROR(INDEX($AN$6:$AN$17, ROWS(BM$4:$BM34)-ROWS($AJ$6:$AJ$17)), IFERROR(INDEX($AR$6:$AR$17, ROWS(BM$4:$BM34)-ROWS($AJ$6:$AJ$17)-ROWS($AN$6:$AN$17)),IFERROR(INDEX($AV$6:$AV$17, ROWS(BM$4:$BM34)-ROWS($AJ$6:$AJ$17)-ROWS($AN$6:$AN$17)-ROWS($AR$6:$AR$17)),IFERROR(INDEX($AZ$6:$AZ$17, ROWS(BM$4:$BM34)-ROWS($AJ$6:$AJ$17)-ROWS($AN$6:$AN$17)-ROWS($AR$6:$AR$17)-ROWS($AV$6:$AV$17)),IFERROR(INDEX($BD$6:$BD$17, ROWS(BM$4:$BM34)-ROWS($AJ$6:$AJ$17)-ROWS($AN$6:$AN$17)-ROWS($AR$6:$AR$17)-ROWS($AV$6:$AV$17)-ROWS($AZ$6:$AZ$17)),IFERROR(INDEX($BH$6:$BH$17, ROWS(BM$4:$BM34)-ROWS($AJ$6:$AJ$17)-ROWS($AN$6:$AN$17)-ROWS($AR$6:$AR$17)-ROWS($AV$6:$AV$17)-ROWS($AZ$6:$AZ$17)-ROWS($BD$6:$BD$17)), "")))))))</f>
        <v/>
      </c>
      <c r="BN36" s="316" t="str">
        <f t="shared" ca="1" si="30"/>
        <v/>
      </c>
      <c r="BO36" s="316" t="str">
        <f ca="1">IF(OR(BP36="",BP36=0),"",MAX(BO$5:BO35)+1)</f>
        <v/>
      </c>
      <c r="BP36" s="316" t="str">
        <f ca="1">IFERROR(INDEX($AK$6:$AK$17, ROWS($BP$4:BP34)), IFERROR(INDEX($AO$6:$AO$17, ROWS($BP$4:BP34)-ROWS($AK$6:$AK$17)), IFERROR(INDEX($AS$6:$AS$17, ROWS($BP$4:BP34)-ROWS($AK$6:$AK$17)-ROWS($AO$6:$AO$17)),IFERROR(INDEX($AW$6:$AW$17, ROWS($BP$4:BP34)-ROWS($AK$6:$AK$17)-ROWS($AO$6:$AO$17)-ROWS($AS$6:$AS$17)),IFERROR(INDEX($BA$6:$BA$17, ROWS($BP$4:BP34)-ROWS($AK$6:$AK$17)-ROWS($AO$6:$AO$17)-ROWS($AS$6:$AS$17)-ROWS($AW$6:$AW$17)),IFERROR(INDEX($BE$6:$BE$17, ROWS($BP$4:BP34)-ROWS($AK$6:$AK$17)-ROWS($AO$6:$AO$17)-ROWS($AS$6:$AS$17)-ROWS($AW$6:$AW$17)-ROWS($BA$6:$BA$17)),IFERROR(INDEX($BI$6:$BI$17, ROWS($BP$4:BP34)-ROWS($AK$6:$AK$17)-ROWS($AO$6:$AO$17)-ROWS($AS$6:$AS$17)-ROWS($AW$6:$AW$17)-ROWS($BA$6:$BA$17)-ROWS($BE$6:$BE$17)), "")))))))</f>
        <v/>
      </c>
      <c r="BQ36" s="316" t="str">
        <f t="shared" ca="1" si="31"/>
        <v/>
      </c>
      <c r="BR36" s="413" t="str">
        <f t="shared" ca="1" si="32"/>
        <v/>
      </c>
      <c r="BS36" s="412" t="str">
        <f ca="1">IF(OR(BT36="",BT36=0),"",MAX(BS$5:BS35)+1)</f>
        <v/>
      </c>
      <c r="BT36" s="316" t="str">
        <f ca="1">IFERROR(INDEX($AJ$22:$AJ$33, ROWS($BT$4:BT34)), IFERROR(INDEX($AN$22:$AN$33, ROWS($BT$4:BT34)-ROWS($AJ$22:$AJ$33)), IFERROR(INDEX($AR$22:$AR$33, ROWS($BT$4:BT34)-ROWS($AJ$22:$AJ$33)-ROWS($AN$22:$AN$33)),IFERROR(INDEX($AV$22:$AV$33, ROWS($BT$4:BT34)-ROWS($AJ$22:$AJ$33)-ROWS($AN$22:$AN$33)-ROWS($AR$22:$AR$33)),IFERROR(INDEX($AZ$22:$AZ$33, ROWS($BT$4:BT34)-ROWS($AJ$22:$AJ$33)-ROWS($AN$22:$AN$33)-ROWS($AR$22:$AR$33)-ROWS($AV$22:$AV$33)),IFERROR(INDEX($BD$22:$BD$33, ROWS($BT$4:BT34)-ROWS($AJ$22:$AJ$33)-ROWS($AN$22:$AN$33)-ROWS($AR$22:$AR$33)-ROWS($AV$22:$AV$33)-ROWS($AZ$22:$AZ$33)),IFERROR(INDEX($BH$22:$BH$33, ROWS($BT$4:BT34)-ROWS($AJ$22:$AJ$33)-ROWS($AN$22:$AN$33)-ROWS($AR$22:$AR$33)-ROWS($AV$22:$AV$33)-ROWS($AZ$22:$AZ$33)-ROWS($BD$22:$BD$33)), "")))))))</f>
        <v/>
      </c>
      <c r="BU36" s="316" t="str">
        <f t="shared" ca="1" si="33"/>
        <v/>
      </c>
      <c r="BV36" s="316" t="str">
        <f ca="1">IF(OR(BW36="",BW36=0),"",MAX(BV$5:BV35)+1)</f>
        <v/>
      </c>
      <c r="BW36" s="316" t="str">
        <f ca="1">IFERROR(INDEX($AK$22:$AK$33, ROWS($BW$4:BW34)), IFERROR(INDEX($AO$22:$AO$33, ROWS($BW$4:BW34)-ROWS($AK$22:$AK$33)), IFERROR(INDEX($AS$22:$AS$33, ROWS($BW$4:BW34)-ROWS($AK$22:$AK$33)-ROWS($AO$22:$AO$33)),IFERROR(INDEX($AW$22:$AW$33, ROWS($BW$4:BW34)-ROWS($AK$22:$AK$33)-ROWS($AO$22:$AO$33)-ROWS($AS$22:$AS$33)),IFERROR(INDEX($BA$22:$BA$33, ROWS($BW$4:BW34)-ROWS($AK$22:$AK$33)-ROWS($AO$22:$AO$33)-ROWS($AS$22:$AS$33)-ROWS($AW$22:$AW$33)),IFERROR(INDEX($BE$22:$BE$33, ROWS($BW$4:BW34)-ROWS($AK$22:$AK$33)-ROWS($AO$22:$AO$33)-ROWS($AS$22:$AS$33)-ROWS($AW$22:$AW$33)-ROWS($BA$22:$BA$33)),IFERROR(INDEX($BI$22:$BI$33, ROWS($BW$4:BW34)-ROWS($AK$22:$AK$33)-ROWS($AO$22:$AO$33)-ROWS($AS$22:$AS$33)-ROWS($AW$22:$AW$33)-ROWS($BA$22:$BA$33)-ROWS($BE$22:$BE$33)), "")))))))</f>
        <v/>
      </c>
      <c r="BX36" s="316" t="str">
        <f t="shared" ca="1" si="34"/>
        <v/>
      </c>
      <c r="BY36" s="413" t="str">
        <f t="shared" ca="1" si="35"/>
        <v/>
      </c>
      <c r="BZ36" s="412" t="str">
        <f ca="1">IF(OR(CA36="",CA36=0),"",MAX(BZ$5:BZ35)+1)</f>
        <v/>
      </c>
      <c r="CA36" s="316" t="str">
        <f ca="1">IFERROR(INDEX($AJ$38:$AJ$49, ROWS($CA$4:CA34)), IFERROR(INDEX($AN$38:$AN$49, ROWS($CA$4:CA34)-ROWS($AJ$38:$AJ$49)), IFERROR(INDEX($AR$38:$AR$49, ROWS($CA$4:CA34)-ROWS($AJ$38:$AJ$49)-ROWS($AN$38:$AN$49)),IFERROR(INDEX($AV$38:$AV$49, ROWS($CA$4:CA34)-ROWS($AJ$38:$AJ$49)-ROWS($AN$38:$AN$49)-ROWS($AR$38:$AR$49)),IFERROR(INDEX($AZ$38:$AZ$49, ROWS($CA$4:CA34)-ROWS($AJ$38:$AJ$49)-ROWS($AN$38:$AN$49)-ROWS($AR$38:$AR$49)-ROWS($AV$38:$AV$49)),IFERROR(INDEX($BD$38:$BD$49, ROWS($CA$4:CA34)-ROWS($AJ$38:$AJ$49)-ROWS($AN$38:$AN$49)-ROWS($AR$38:$AR$49)-ROWS($AV$38:$AV$49)-ROWS($AZ$38:$AZ$49)),IFERROR(INDEX($BH$38:$BH$49, ROWS($CA$4:CA34)-ROWS($AJ$38:$AJ$49)-ROWS($AN$38:$AN$49)-ROWS($AR$38:$AR$49)-ROWS($AV$38:$AV$49)-ROWS($AZ$38:$AZ$49)-ROWS($BD$38:$BD$49)), "")))))))</f>
        <v/>
      </c>
      <c r="CB36" s="316" t="str">
        <f t="shared" ca="1" si="36"/>
        <v/>
      </c>
      <c r="CC36" s="316" t="str">
        <f ca="1">IF(OR(CD36="",CD36=0),"",MAX(CC$5:CC35)+1)</f>
        <v/>
      </c>
      <c r="CD36" s="316" t="str">
        <f ca="1">IFERROR(INDEX($AK$38:$AK$49, ROWS($CD$4:CD34)), IFERROR(INDEX($AO$38:$AO$49, ROWS($CD$4:CD34)-ROWS($AK$38:$AK$49)), IFERROR(INDEX($AS$38:$AS$49, ROWS($CD$4:CD34)-ROWS($AK$38:$AK$49)-ROWS($AO$38:$AO$49)),IFERROR(INDEX($AW$38:$AW$49, ROWS($CD$4:CD34)-ROWS($AK$38:$AK$49)-ROWS($AO$38:$AO$49)-ROWS($AS$38:$AS$49)),IFERROR(INDEX($BA$38:$BA$49, ROWS($CD$4:CD34)-ROWS($AK$38:$AK$49)-ROWS($AO$38:$AO$49)-ROWS($AS$38:$AS$49)-ROWS($AW$38:$AW$49)),IFERROR(INDEX($BE$38:$BE$49, ROWS($CD$4:CD34)-ROWS($AK$38:$AK$49)-ROWS($AO$38:$AO$49)-ROWS($AS$38:$AS$49)-ROWS($AW$38:$AW$49)-ROWS($BA$38:$BA$49)),IFERROR(INDEX($BI$38:$BI$49, ROWS($CD$4:CD34)-ROWS($AK$38:$AK$49)-ROWS($AO$38:$AO$49)-ROWS($AS$38:$AS$49)-ROWS($AW$38:$AW$49)-ROWS($BA$38:$BA$49)-ROWS($BE$38:$BE$49)), "")))))))</f>
        <v/>
      </c>
      <c r="CE36" s="316" t="str">
        <f t="shared" ca="1" si="37"/>
        <v/>
      </c>
      <c r="CF36" s="413" t="str">
        <f t="shared" ca="1" si="38"/>
        <v/>
      </c>
      <c r="CG36" s="412" t="str">
        <f ca="1">IF(OR(CH36="",CH36=0),"",MAX(CG$5:CG35)+1)</f>
        <v/>
      </c>
      <c r="CH36" s="316" t="str">
        <f ca="1">IFERROR(INDEX($AJ$54:$AJ$65, ROWS($CH$4:CH34)), IFERROR(INDEX($AN$54:$AN$65, ROWS($CH$4:CH34)-ROWS($AJ$54:$AJ$65)), IFERROR(INDEX($AR$54:$AR$65, ROWS($CH$4:CH34)-ROWS($AJ$54:$AJ$65)-ROWS($AN$54:$AN$65)),IFERROR(INDEX($AV$54:$AV$65, ROWS($CH$4:CH34)-ROWS($AJ$54:$AJ$65)-ROWS($AN$54:$AN$65)-ROWS($AR$54:$AR$65)),IFERROR(INDEX($AZ$54:$AZ$65, ROWS($CH$4:CH34)-ROWS($AJ$54:$AJ$65)-ROWS($AN$54:$AN$65)-ROWS($AR$54:$AR$65)-ROWS($AV$54:$AV$65)),IFERROR(INDEX($BD$54:$BD$65, ROWS($CH$4:CH34)-ROWS($AJ$54:$AJ$65)-ROWS($AN$54:$AN$65)-ROWS($AR$54:$AR$65)-ROWS($AV$54:$AV$65)-ROWS($AZ$54:$AZ$65)),IFERROR(INDEX($BH$54:$BH$65, ROWS($CH$4:CH34)-ROWS($AJ$54:$AJ$65)-ROWS($AN$54:$AN$65)-ROWS($AR$54:$AR$65)-ROWS($AV$54:$AV$65)-ROWS($AZ$54:$AZ$65)-ROWS($BD$54:$BD$65)), "")))))))</f>
        <v/>
      </c>
      <c r="CI36" s="316" t="str">
        <f t="shared" ca="1" si="39"/>
        <v/>
      </c>
      <c r="CJ36" s="316" t="str">
        <f ca="1">IF(OR(CK36="",CK36=0),"",MAX(CJ$5:CJ35)+1)</f>
        <v/>
      </c>
      <c r="CK36" s="316" t="str">
        <f ca="1">IFERROR(INDEX($AK$54:$AK$65, ROWS($CK$4:CK34)), IFERROR(INDEX($AO$54:$AO$65, ROWS($CK$4:CK34)-ROWS($AK$54:$AK$65)), IFERROR(INDEX($AS$54:$AS$65, ROWS($CK$4:CK34)-ROWS($AK$54:$AK$65)-ROWS($AO$54:$AO$65)),IFERROR(INDEX($AW$54:$AW$65, ROWS($CK$4:CK34)-ROWS($AK$54:$AK$65)-ROWS($AO$54:$AO$65)-ROWS($AS$54:$AS$65)),IFERROR(INDEX($BA$54:$BA$65, ROWS($CK$4:CK34)-ROWS($AK$54:$AK$65)-ROWS($AO$54:$AO$65)-ROWS($AS$54:$AS$65)-ROWS($AW$54:$AW$65)),IFERROR(INDEX($BE$54:$BE$65, ROWS($CK$4:CK34)-ROWS($AK$54:$AK$65)-ROWS($AO$54:$AO$65)-ROWS($AS$54:$AS$65)-ROWS($AW$54:$AW$65)-ROWS($BA$54:$BA$65)),IFERROR(INDEX($BI$54:$BI$65, ROWS($CK$4:CK34)-ROWS($AK$54:$AK$65)-ROWS($AO$54:$AO$65)-ROWS($AS$54:$AS$65)-ROWS($AW$54:$AW$65)-ROWS($BA$54:$BA$65)-ROWS($BE$54:$BE$65)), "")))))))</f>
        <v/>
      </c>
      <c r="CL36" s="316" t="str">
        <f t="shared" ca="1" si="40"/>
        <v/>
      </c>
      <c r="CM36" s="413" t="str">
        <f t="shared" ca="1" si="41"/>
        <v/>
      </c>
      <c r="CN36" s="412" t="str">
        <f ca="1">IF(OR(CO36="",CO36=0),"",MAX(CN$5:CN35)+1)</f>
        <v/>
      </c>
      <c r="CO36" s="316" t="str">
        <f ca="1">IFERROR(INDEX($AJ$70:$AJ$81, ROWS($CO$4:CO34)), IFERROR(INDEX($AN$70:$AN$81, ROWS($CO$4:CO34)-ROWS($AJ$70:$AJ$81)), IFERROR(INDEX($AR$70:$AR$81, ROWS($CO$4:CO34)-ROWS($AJ$70:$AJ$81)-ROWS($AN$70:$AN$81)),IFERROR(INDEX($AV$70:$AV$81, ROWS($CO$4:CO34)-ROWS($AJ$70:$AJ$81)-ROWS($AN$70:$AN$81)-ROWS($AR$70:$AR$81)),IFERROR(INDEX($AZ$70:$AZ$81, ROWS($CO$4:CO34)-ROWS($AJ$70:$AJ$81)-ROWS($AN$70:$AN$81)-ROWS($AR$70:$AR$81)-ROWS($AV$70:$AV$81)),IFERROR(INDEX($BD$70:$BD$81, ROWS($CO$4:CO34)-ROWS($AJ$70:$AJ$81)-ROWS($AN$70:$AN$81)-ROWS($AR$70:$AR$81)-ROWS($AV$70:$AV$81)-ROWS($AZ$70:$AZ$81)),IFERROR(INDEX($BH$70:$BH$81, ROWS($CO$4:CO34)-ROWS($AJ$70:$AJ$81)-ROWS($AN$70:$AN$81)-ROWS($AR$70:$AR$81)-ROWS($AV$70:$AV$81)-ROWS($AZ$70:$AZ$81)-ROWS($BD$70:$BD$81)), "")))))))</f>
        <v/>
      </c>
      <c r="CP36" s="316" t="str">
        <f t="shared" ca="1" si="42"/>
        <v/>
      </c>
      <c r="CQ36" s="316" t="str">
        <f ca="1">IF(OR(CR36="",CR36=0),"",MAX(CQ$5:CQ35)+1)</f>
        <v/>
      </c>
      <c r="CR36" s="316" t="str">
        <f ca="1">IFERROR(INDEX($AK$70:$AK$81, ROWS($CR$4:CR34)), IFERROR(INDEX($AO$70:$AO$81, ROWS($CR$4:CR34)-ROWS($AK$70:$AK$81)), IFERROR(INDEX($AS$70:$AS$81, ROWS($CR$4:CR34)-ROWS($AK$70:$AK$81)-ROWS($AO$70:$AO$81)),IFERROR(INDEX($AW$70:$AW$81, ROWS($CR$4:CR34)-ROWS($AK$70:$AK$81)-ROWS($AO$70:$AO$81)-ROWS($AS$70:$AS$81)),IFERROR(INDEX($BA$70:$BA$81, ROWS($CR$4:CR34)-ROWS($AK$70:$AK$81)-ROWS($AO$70:$AO$81)-ROWS($AS$70:$AS$81)-ROWS($AW$70:$AW$81)),IFERROR(INDEX($BE$70:$BE$81, ROWS($CR$4:CR34)-ROWS($AK$70:$AK$81)-ROWS($AO$70:$AO$81)-ROWS($AS$70:$AS$81)-ROWS($AW$70:$AW$81)-ROWS($BA$70:$BA$81)),IFERROR(INDEX($BI$70:$BI$81, ROWS($CR$4:CR34)-ROWS($AK$70:$AK$81)-ROWS($AO$70:$AO$81)-ROWS($AS$70:$AS$81)-ROWS($AW$70:$AW$81)-ROWS($BA$70:$BA$81)-ROWS($BE$70:$BE$81)), "")))))))</f>
        <v/>
      </c>
      <c r="CS36" s="316" t="str">
        <f t="shared" ca="1" si="43"/>
        <v/>
      </c>
      <c r="CT36" s="413" t="str">
        <f t="shared" ca="1" si="44"/>
        <v/>
      </c>
      <c r="CU36" s="412" t="str">
        <f>IF(OR(CV36="",CV36=0),"",MAX(CU$5:CU35)+1)</f>
        <v/>
      </c>
      <c r="CV36" s="316" t="str">
        <f>IFERROR(INDEX($AJ$86:$AJ$97, ROWS($CV$4:CV34)), IFERROR(INDEX($AN$86:$AN$97, ROWS($CV$4:CV34)-ROWS($AJ$86:$AJ$97)), ""))</f>
        <v/>
      </c>
      <c r="CW36" s="316" t="str">
        <f t="shared" si="45"/>
        <v/>
      </c>
      <c r="CX36" s="316" t="str">
        <f>IF(OR(CY36="",CY36=0),"",MAX(CX$5:CX35)+1)</f>
        <v/>
      </c>
      <c r="CY36" s="316" t="str">
        <f>IFERROR(INDEX($AK$86:$AK$97, ROWS($CY$4:CY34)), IFERROR(INDEX($AO$86:$AO$97, ROWS($CY$4:CY34)-ROWS($AK$86:$AK$97)), ""))</f>
        <v/>
      </c>
      <c r="CZ36" s="316" t="str">
        <f t="shared" si="46"/>
        <v/>
      </c>
      <c r="DA36" s="413" t="str">
        <f t="shared" si="47"/>
        <v/>
      </c>
      <c r="DC36" s="438" t="str">
        <f ca="1">IF(OR(DD36="",DD36=0),"",MAX(DC$25:DC35)+1)</f>
        <v/>
      </c>
      <c r="DD36" s="434" t="str">
        <f t="shared" ca="1" si="90"/>
        <v/>
      </c>
      <c r="DE36" s="413" t="str">
        <f t="shared" ca="1" si="91"/>
        <v/>
      </c>
      <c r="DF36" s="431" t="str">
        <f ca="1">IF(OR(DG36="",DG36=0),"",MAX(DF$25:DF35)+1)</f>
        <v/>
      </c>
      <c r="DG36" s="412" t="str">
        <f t="shared" ca="1" si="92"/>
        <v/>
      </c>
      <c r="DH36" s="413" t="str">
        <f t="shared" ca="1" si="93"/>
        <v/>
      </c>
      <c r="DI36" s="412" t="str">
        <f t="shared" ca="1" si="94"/>
        <v/>
      </c>
      <c r="DJ36" s="413" t="str">
        <f t="shared" ca="1" si="95"/>
        <v/>
      </c>
      <c r="DK36" s="412" t="str">
        <f t="shared" ca="1" si="96"/>
        <v/>
      </c>
      <c r="DL36" s="413" t="str">
        <f t="shared" ca="1" si="97"/>
        <v/>
      </c>
      <c r="DN36" s="259"/>
      <c r="DO36" s="259"/>
      <c r="DP36" s="259"/>
      <c r="DQ36" s="259"/>
      <c r="DR36" s="259"/>
      <c r="DS36" s="259"/>
    </row>
    <row r="37" spans="1:123" s="278" customFormat="1" ht="15" customHeight="1" thickBot="1" x14ac:dyDescent="0.35">
      <c r="A37" s="1183"/>
      <c r="B37" s="1182"/>
      <c r="C37" s="1183"/>
      <c r="D37" s="1182"/>
      <c r="E37" s="284"/>
      <c r="F37" s="283"/>
      <c r="G37" s="283"/>
      <c r="H37" s="283"/>
      <c r="I37" s="283"/>
      <c r="J37" s="283"/>
      <c r="K37" s="283"/>
      <c r="L37" s="283"/>
      <c r="M37" s="283"/>
      <c r="N37" s="285"/>
      <c r="P37" s="295" t="str">
        <f t="shared" si="101"/>
        <v/>
      </c>
      <c r="Q37" s="295" t="str">
        <f t="shared" si="100"/>
        <v/>
      </c>
      <c r="R37" s="295" t="str">
        <f t="shared" si="100"/>
        <v/>
      </c>
      <c r="S37" s="296" t="str">
        <f t="shared" si="100"/>
        <v/>
      </c>
      <c r="T37" s="295" t="str">
        <f t="shared" si="100"/>
        <v/>
      </c>
      <c r="U37" s="295" t="str">
        <f t="shared" si="100"/>
        <v/>
      </c>
      <c r="V37" s="1158" t="s">
        <v>507</v>
      </c>
      <c r="W37" s="1159"/>
      <c r="X37" s="445">
        <f>IF(DS112="",0,DS112)</f>
        <v>0</v>
      </c>
      <c r="Y37"/>
      <c r="AB37" s="261"/>
      <c r="AC37" s="358" t="str">
        <f>IF('Data Entry'!H21="","",'Data Entry'!H21)</f>
        <v/>
      </c>
      <c r="AD37" s="356" t="str">
        <f>IF('Data Entry'!G21="","",'Data Entry'!G21)</f>
        <v/>
      </c>
      <c r="AE37" s="363" t="str">
        <f>IF('Data Entry'!J21="","",'Data Entry'!J21)</f>
        <v/>
      </c>
      <c r="AF37" s="402" t="str">
        <f>IF('Data Entry'!I21="","",'Data Entry'!I21)</f>
        <v/>
      </c>
      <c r="AG37" s="301"/>
      <c r="AH37"/>
      <c r="AI37" s="312"/>
      <c r="AJ37" s="313" t="s">
        <v>483</v>
      </c>
      <c r="AK37" s="313" t="s">
        <v>13</v>
      </c>
      <c r="AL37" s="314" t="s">
        <v>11</v>
      </c>
      <c r="AM37" s="312"/>
      <c r="AN37" s="313" t="s">
        <v>483</v>
      </c>
      <c r="AO37" s="313" t="s">
        <v>13</v>
      </c>
      <c r="AP37" s="314" t="s">
        <v>11</v>
      </c>
      <c r="AQ37" s="312"/>
      <c r="AR37" s="313" t="s">
        <v>483</v>
      </c>
      <c r="AS37" s="313" t="s">
        <v>13</v>
      </c>
      <c r="AT37" s="314" t="s">
        <v>11</v>
      </c>
      <c r="AU37" s="312"/>
      <c r="AV37" s="313" t="s">
        <v>483</v>
      </c>
      <c r="AW37" s="313" t="s">
        <v>13</v>
      </c>
      <c r="AX37" s="314" t="s">
        <v>11</v>
      </c>
      <c r="AY37" s="312"/>
      <c r="AZ37" s="313" t="s">
        <v>483</v>
      </c>
      <c r="BA37" s="313" t="s">
        <v>13</v>
      </c>
      <c r="BB37" s="314" t="s">
        <v>11</v>
      </c>
      <c r="BC37" s="312"/>
      <c r="BD37" s="313" t="s">
        <v>483</v>
      </c>
      <c r="BE37" s="313" t="s">
        <v>13</v>
      </c>
      <c r="BF37" s="314" t="s">
        <v>11</v>
      </c>
      <c r="BG37" s="312"/>
      <c r="BH37" s="313" t="s">
        <v>483</v>
      </c>
      <c r="BI37" s="313" t="s">
        <v>13</v>
      </c>
      <c r="BJ37" s="314" t="s">
        <v>11</v>
      </c>
      <c r="BL37" s="412" t="str">
        <f ca="1">IF(OR(BM37="",BM37=0),"",MAX(BL$5:BL36)+1)</f>
        <v/>
      </c>
      <c r="BM37" s="316" t="str">
        <f ca="1">IFERROR(INDEX($AJ$6:$AJ$17, ROWS(BM$4:$BM35)), IFERROR(INDEX($AN$6:$AN$17, ROWS(BM$4:$BM35)-ROWS($AJ$6:$AJ$17)), IFERROR(INDEX($AR$6:$AR$17, ROWS(BM$4:$BM35)-ROWS($AJ$6:$AJ$17)-ROWS($AN$6:$AN$17)),IFERROR(INDEX($AV$6:$AV$17, ROWS(BM$4:$BM35)-ROWS($AJ$6:$AJ$17)-ROWS($AN$6:$AN$17)-ROWS($AR$6:$AR$17)),IFERROR(INDEX($AZ$6:$AZ$17, ROWS(BM$4:$BM35)-ROWS($AJ$6:$AJ$17)-ROWS($AN$6:$AN$17)-ROWS($AR$6:$AR$17)-ROWS($AV$6:$AV$17)),IFERROR(INDEX($BD$6:$BD$17, ROWS(BM$4:$BM35)-ROWS($AJ$6:$AJ$17)-ROWS($AN$6:$AN$17)-ROWS($AR$6:$AR$17)-ROWS($AV$6:$AV$17)-ROWS($AZ$6:$AZ$17)),IFERROR(INDEX($BH$6:$BH$17, ROWS(BM$4:$BM35)-ROWS($AJ$6:$AJ$17)-ROWS($AN$6:$AN$17)-ROWS($AR$6:$AR$17)-ROWS($AV$6:$AV$17)-ROWS($AZ$6:$AZ$17)-ROWS($BD$6:$BD$17)), "")))))))</f>
        <v/>
      </c>
      <c r="BN37" s="316" t="str">
        <f t="shared" ca="1" si="30"/>
        <v/>
      </c>
      <c r="BO37" s="316" t="str">
        <f ca="1">IF(OR(BP37="",BP37=0),"",MAX(BO$5:BO36)+1)</f>
        <v/>
      </c>
      <c r="BP37" s="316" t="str">
        <f ca="1">IFERROR(INDEX($AK$6:$AK$17, ROWS($BP$4:BP35)), IFERROR(INDEX($AO$6:$AO$17, ROWS($BP$4:BP35)-ROWS($AK$6:$AK$17)), IFERROR(INDEX($AS$6:$AS$17, ROWS($BP$4:BP35)-ROWS($AK$6:$AK$17)-ROWS($AO$6:$AO$17)),IFERROR(INDEX($AW$6:$AW$17, ROWS($BP$4:BP35)-ROWS($AK$6:$AK$17)-ROWS($AO$6:$AO$17)-ROWS($AS$6:$AS$17)),IFERROR(INDEX($BA$6:$BA$17, ROWS($BP$4:BP35)-ROWS($AK$6:$AK$17)-ROWS($AO$6:$AO$17)-ROWS($AS$6:$AS$17)-ROWS($AW$6:$AW$17)),IFERROR(INDEX($BE$6:$BE$17, ROWS($BP$4:BP35)-ROWS($AK$6:$AK$17)-ROWS($AO$6:$AO$17)-ROWS($AS$6:$AS$17)-ROWS($AW$6:$AW$17)-ROWS($BA$6:$BA$17)),IFERROR(INDEX($BI$6:$BI$17, ROWS($BP$4:BP35)-ROWS($AK$6:$AK$17)-ROWS($AO$6:$AO$17)-ROWS($AS$6:$AS$17)-ROWS($AW$6:$AW$17)-ROWS($BA$6:$BA$17)-ROWS($BE$6:$BE$17)), "")))))))</f>
        <v/>
      </c>
      <c r="BQ37" s="316" t="str">
        <f t="shared" ca="1" si="31"/>
        <v/>
      </c>
      <c r="BR37" s="413" t="str">
        <f t="shared" ca="1" si="32"/>
        <v/>
      </c>
      <c r="BS37" s="412" t="str">
        <f ca="1">IF(OR(BT37="",BT37=0),"",MAX(BS$5:BS36)+1)</f>
        <v/>
      </c>
      <c r="BT37" s="316" t="str">
        <f ca="1">IFERROR(INDEX($AJ$22:$AJ$33, ROWS($BT$4:BT35)), IFERROR(INDEX($AN$22:$AN$33, ROWS($BT$4:BT35)-ROWS($AJ$22:$AJ$33)), IFERROR(INDEX($AR$22:$AR$33, ROWS($BT$4:BT35)-ROWS($AJ$22:$AJ$33)-ROWS($AN$22:$AN$33)),IFERROR(INDEX($AV$22:$AV$33, ROWS($BT$4:BT35)-ROWS($AJ$22:$AJ$33)-ROWS($AN$22:$AN$33)-ROWS($AR$22:$AR$33)),IFERROR(INDEX($AZ$22:$AZ$33, ROWS($BT$4:BT35)-ROWS($AJ$22:$AJ$33)-ROWS($AN$22:$AN$33)-ROWS($AR$22:$AR$33)-ROWS($AV$22:$AV$33)),IFERROR(INDEX($BD$22:$BD$33, ROWS($BT$4:BT35)-ROWS($AJ$22:$AJ$33)-ROWS($AN$22:$AN$33)-ROWS($AR$22:$AR$33)-ROWS($AV$22:$AV$33)-ROWS($AZ$22:$AZ$33)),IFERROR(INDEX($BH$22:$BH$33, ROWS($BT$4:BT35)-ROWS($AJ$22:$AJ$33)-ROWS($AN$22:$AN$33)-ROWS($AR$22:$AR$33)-ROWS($AV$22:$AV$33)-ROWS($AZ$22:$AZ$33)-ROWS($BD$22:$BD$33)), "")))))))</f>
        <v/>
      </c>
      <c r="BU37" s="316" t="str">
        <f t="shared" ca="1" si="33"/>
        <v/>
      </c>
      <c r="BV37" s="316" t="str">
        <f ca="1">IF(OR(BW37="",BW37=0),"",MAX(BV$5:BV36)+1)</f>
        <v/>
      </c>
      <c r="BW37" s="316" t="str">
        <f ca="1">IFERROR(INDEX($AK$22:$AK$33, ROWS($BW$4:BW35)), IFERROR(INDEX($AO$22:$AO$33, ROWS($BW$4:BW35)-ROWS($AK$22:$AK$33)), IFERROR(INDEX($AS$22:$AS$33, ROWS($BW$4:BW35)-ROWS($AK$22:$AK$33)-ROWS($AO$22:$AO$33)),IFERROR(INDEX($AW$22:$AW$33, ROWS($BW$4:BW35)-ROWS($AK$22:$AK$33)-ROWS($AO$22:$AO$33)-ROWS($AS$22:$AS$33)),IFERROR(INDEX($BA$22:$BA$33, ROWS($BW$4:BW35)-ROWS($AK$22:$AK$33)-ROWS($AO$22:$AO$33)-ROWS($AS$22:$AS$33)-ROWS($AW$22:$AW$33)),IFERROR(INDEX($BE$22:$BE$33, ROWS($BW$4:BW35)-ROWS($AK$22:$AK$33)-ROWS($AO$22:$AO$33)-ROWS($AS$22:$AS$33)-ROWS($AW$22:$AW$33)-ROWS($BA$22:$BA$33)),IFERROR(INDEX($BI$22:$BI$33, ROWS($BW$4:BW35)-ROWS($AK$22:$AK$33)-ROWS($AO$22:$AO$33)-ROWS($AS$22:$AS$33)-ROWS($AW$22:$AW$33)-ROWS($BA$22:$BA$33)-ROWS($BE$22:$BE$33)), "")))))))</f>
        <v/>
      </c>
      <c r="BX37" s="316" t="str">
        <f t="shared" ca="1" si="34"/>
        <v/>
      </c>
      <c r="BY37" s="413" t="str">
        <f t="shared" ca="1" si="35"/>
        <v/>
      </c>
      <c r="BZ37" s="412" t="str">
        <f ca="1">IF(OR(CA37="",CA37=0),"",MAX(BZ$5:BZ36)+1)</f>
        <v/>
      </c>
      <c r="CA37" s="316" t="str">
        <f ca="1">IFERROR(INDEX($AJ$38:$AJ$49, ROWS($CA$4:CA35)), IFERROR(INDEX($AN$38:$AN$49, ROWS($CA$4:CA35)-ROWS($AJ$38:$AJ$49)), IFERROR(INDEX($AR$38:$AR$49, ROWS($CA$4:CA35)-ROWS($AJ$38:$AJ$49)-ROWS($AN$38:$AN$49)),IFERROR(INDEX($AV$38:$AV$49, ROWS($CA$4:CA35)-ROWS($AJ$38:$AJ$49)-ROWS($AN$38:$AN$49)-ROWS($AR$38:$AR$49)),IFERROR(INDEX($AZ$38:$AZ$49, ROWS($CA$4:CA35)-ROWS($AJ$38:$AJ$49)-ROWS($AN$38:$AN$49)-ROWS($AR$38:$AR$49)-ROWS($AV$38:$AV$49)),IFERROR(INDEX($BD$38:$BD$49, ROWS($CA$4:CA35)-ROWS($AJ$38:$AJ$49)-ROWS($AN$38:$AN$49)-ROWS($AR$38:$AR$49)-ROWS($AV$38:$AV$49)-ROWS($AZ$38:$AZ$49)),IFERROR(INDEX($BH$38:$BH$49, ROWS($CA$4:CA35)-ROWS($AJ$38:$AJ$49)-ROWS($AN$38:$AN$49)-ROWS($AR$38:$AR$49)-ROWS($AV$38:$AV$49)-ROWS($AZ$38:$AZ$49)-ROWS($BD$38:$BD$49)), "")))))))</f>
        <v/>
      </c>
      <c r="CB37" s="316" t="str">
        <f t="shared" ca="1" si="36"/>
        <v/>
      </c>
      <c r="CC37" s="316" t="str">
        <f ca="1">IF(OR(CD37="",CD37=0),"",MAX(CC$5:CC36)+1)</f>
        <v/>
      </c>
      <c r="CD37" s="316" t="str">
        <f ca="1">IFERROR(INDEX($AK$38:$AK$49, ROWS($CD$4:CD35)), IFERROR(INDEX($AO$38:$AO$49, ROWS($CD$4:CD35)-ROWS($AK$38:$AK$49)), IFERROR(INDEX($AS$38:$AS$49, ROWS($CD$4:CD35)-ROWS($AK$38:$AK$49)-ROWS($AO$38:$AO$49)),IFERROR(INDEX($AW$38:$AW$49, ROWS($CD$4:CD35)-ROWS($AK$38:$AK$49)-ROWS($AO$38:$AO$49)-ROWS($AS$38:$AS$49)),IFERROR(INDEX($BA$38:$BA$49, ROWS($CD$4:CD35)-ROWS($AK$38:$AK$49)-ROWS($AO$38:$AO$49)-ROWS($AS$38:$AS$49)-ROWS($AW$38:$AW$49)),IFERROR(INDEX($BE$38:$BE$49, ROWS($CD$4:CD35)-ROWS($AK$38:$AK$49)-ROWS($AO$38:$AO$49)-ROWS($AS$38:$AS$49)-ROWS($AW$38:$AW$49)-ROWS($BA$38:$BA$49)),IFERROR(INDEX($BI$38:$BI$49, ROWS($CD$4:CD35)-ROWS($AK$38:$AK$49)-ROWS($AO$38:$AO$49)-ROWS($AS$38:$AS$49)-ROWS($AW$38:$AW$49)-ROWS($BA$38:$BA$49)-ROWS($BE$38:$BE$49)), "")))))))</f>
        <v/>
      </c>
      <c r="CE37" s="316" t="str">
        <f t="shared" ca="1" si="37"/>
        <v/>
      </c>
      <c r="CF37" s="413" t="str">
        <f t="shared" ca="1" si="38"/>
        <v/>
      </c>
      <c r="CG37" s="412" t="str">
        <f ca="1">IF(OR(CH37="",CH37=0),"",MAX(CG$5:CG36)+1)</f>
        <v/>
      </c>
      <c r="CH37" s="316" t="str">
        <f ca="1">IFERROR(INDEX($AJ$54:$AJ$65, ROWS($CH$4:CH35)), IFERROR(INDEX($AN$54:$AN$65, ROWS($CH$4:CH35)-ROWS($AJ$54:$AJ$65)), IFERROR(INDEX($AR$54:$AR$65, ROWS($CH$4:CH35)-ROWS($AJ$54:$AJ$65)-ROWS($AN$54:$AN$65)),IFERROR(INDEX($AV$54:$AV$65, ROWS($CH$4:CH35)-ROWS($AJ$54:$AJ$65)-ROWS($AN$54:$AN$65)-ROWS($AR$54:$AR$65)),IFERROR(INDEX($AZ$54:$AZ$65, ROWS($CH$4:CH35)-ROWS($AJ$54:$AJ$65)-ROWS($AN$54:$AN$65)-ROWS($AR$54:$AR$65)-ROWS($AV$54:$AV$65)),IFERROR(INDEX($BD$54:$BD$65, ROWS($CH$4:CH35)-ROWS($AJ$54:$AJ$65)-ROWS($AN$54:$AN$65)-ROWS($AR$54:$AR$65)-ROWS($AV$54:$AV$65)-ROWS($AZ$54:$AZ$65)),IFERROR(INDEX($BH$54:$BH$65, ROWS($CH$4:CH35)-ROWS($AJ$54:$AJ$65)-ROWS($AN$54:$AN$65)-ROWS($AR$54:$AR$65)-ROWS($AV$54:$AV$65)-ROWS($AZ$54:$AZ$65)-ROWS($BD$54:$BD$65)), "")))))))</f>
        <v/>
      </c>
      <c r="CI37" s="316" t="str">
        <f t="shared" ca="1" si="39"/>
        <v/>
      </c>
      <c r="CJ37" s="316" t="str">
        <f ca="1">IF(OR(CK37="",CK37=0),"",MAX(CJ$5:CJ36)+1)</f>
        <v/>
      </c>
      <c r="CK37" s="316" t="str">
        <f ca="1">IFERROR(INDEX($AK$54:$AK$65, ROWS($CK$4:CK35)), IFERROR(INDEX($AO$54:$AO$65, ROWS($CK$4:CK35)-ROWS($AK$54:$AK$65)), IFERROR(INDEX($AS$54:$AS$65, ROWS($CK$4:CK35)-ROWS($AK$54:$AK$65)-ROWS($AO$54:$AO$65)),IFERROR(INDEX($AW$54:$AW$65, ROWS($CK$4:CK35)-ROWS($AK$54:$AK$65)-ROWS($AO$54:$AO$65)-ROWS($AS$54:$AS$65)),IFERROR(INDEX($BA$54:$BA$65, ROWS($CK$4:CK35)-ROWS($AK$54:$AK$65)-ROWS($AO$54:$AO$65)-ROWS($AS$54:$AS$65)-ROWS($AW$54:$AW$65)),IFERROR(INDEX($BE$54:$BE$65, ROWS($CK$4:CK35)-ROWS($AK$54:$AK$65)-ROWS($AO$54:$AO$65)-ROWS($AS$54:$AS$65)-ROWS($AW$54:$AW$65)-ROWS($BA$54:$BA$65)),IFERROR(INDEX($BI$54:$BI$65, ROWS($CK$4:CK35)-ROWS($AK$54:$AK$65)-ROWS($AO$54:$AO$65)-ROWS($AS$54:$AS$65)-ROWS($AW$54:$AW$65)-ROWS($BA$54:$BA$65)-ROWS($BE$54:$BE$65)), "")))))))</f>
        <v/>
      </c>
      <c r="CL37" s="316" t="str">
        <f t="shared" ca="1" si="40"/>
        <v/>
      </c>
      <c r="CM37" s="413" t="str">
        <f t="shared" ca="1" si="41"/>
        <v/>
      </c>
      <c r="CN37" s="412" t="str">
        <f ca="1">IF(OR(CO37="",CO37=0),"",MAX(CN$5:CN36)+1)</f>
        <v/>
      </c>
      <c r="CO37" s="316" t="str">
        <f ca="1">IFERROR(INDEX($AJ$70:$AJ$81, ROWS($CO$4:CO35)), IFERROR(INDEX($AN$70:$AN$81, ROWS($CO$4:CO35)-ROWS($AJ$70:$AJ$81)), IFERROR(INDEX($AR$70:$AR$81, ROWS($CO$4:CO35)-ROWS($AJ$70:$AJ$81)-ROWS($AN$70:$AN$81)),IFERROR(INDEX($AV$70:$AV$81, ROWS($CO$4:CO35)-ROWS($AJ$70:$AJ$81)-ROWS($AN$70:$AN$81)-ROWS($AR$70:$AR$81)),IFERROR(INDEX($AZ$70:$AZ$81, ROWS($CO$4:CO35)-ROWS($AJ$70:$AJ$81)-ROWS($AN$70:$AN$81)-ROWS($AR$70:$AR$81)-ROWS($AV$70:$AV$81)),IFERROR(INDEX($BD$70:$BD$81, ROWS($CO$4:CO35)-ROWS($AJ$70:$AJ$81)-ROWS($AN$70:$AN$81)-ROWS($AR$70:$AR$81)-ROWS($AV$70:$AV$81)-ROWS($AZ$70:$AZ$81)),IFERROR(INDEX($BH$70:$BH$81, ROWS($CO$4:CO35)-ROWS($AJ$70:$AJ$81)-ROWS($AN$70:$AN$81)-ROWS($AR$70:$AR$81)-ROWS($AV$70:$AV$81)-ROWS($AZ$70:$AZ$81)-ROWS($BD$70:$BD$81)), "")))))))</f>
        <v/>
      </c>
      <c r="CP37" s="316" t="str">
        <f t="shared" ca="1" si="42"/>
        <v/>
      </c>
      <c r="CQ37" s="316" t="str">
        <f ca="1">IF(OR(CR37="",CR37=0),"",MAX(CQ$5:CQ36)+1)</f>
        <v/>
      </c>
      <c r="CR37" s="316" t="str">
        <f ca="1">IFERROR(INDEX($AK$70:$AK$81, ROWS($CR$4:CR35)), IFERROR(INDEX($AO$70:$AO$81, ROWS($CR$4:CR35)-ROWS($AK$70:$AK$81)), IFERROR(INDEX($AS$70:$AS$81, ROWS($CR$4:CR35)-ROWS($AK$70:$AK$81)-ROWS($AO$70:$AO$81)),IFERROR(INDEX($AW$70:$AW$81, ROWS($CR$4:CR35)-ROWS($AK$70:$AK$81)-ROWS($AO$70:$AO$81)-ROWS($AS$70:$AS$81)),IFERROR(INDEX($BA$70:$BA$81, ROWS($CR$4:CR35)-ROWS($AK$70:$AK$81)-ROWS($AO$70:$AO$81)-ROWS($AS$70:$AS$81)-ROWS($AW$70:$AW$81)),IFERROR(INDEX($BE$70:$BE$81, ROWS($CR$4:CR35)-ROWS($AK$70:$AK$81)-ROWS($AO$70:$AO$81)-ROWS($AS$70:$AS$81)-ROWS($AW$70:$AW$81)-ROWS($BA$70:$BA$81)),IFERROR(INDEX($BI$70:$BI$81, ROWS($CR$4:CR35)-ROWS($AK$70:$AK$81)-ROWS($AO$70:$AO$81)-ROWS($AS$70:$AS$81)-ROWS($AW$70:$AW$81)-ROWS($BA$70:$BA$81)-ROWS($BE$70:$BE$81)), "")))))))</f>
        <v/>
      </c>
      <c r="CS37" s="316" t="str">
        <f t="shared" ca="1" si="43"/>
        <v/>
      </c>
      <c r="CT37" s="413" t="str">
        <f t="shared" ca="1" si="44"/>
        <v/>
      </c>
      <c r="CU37" s="412" t="str">
        <f>IF(OR(CV37="",CV37=0),"",MAX(CU$5:CU36)+1)</f>
        <v/>
      </c>
      <c r="CV37" s="316" t="str">
        <f>IFERROR(INDEX($AJ$86:$AJ$97, ROWS($CV$4:CV35)), IFERROR(INDEX($AN$86:$AN$97, ROWS($CV$4:CV35)-ROWS($AJ$86:$AJ$97)), ""))</f>
        <v/>
      </c>
      <c r="CW37" s="316" t="str">
        <f t="shared" si="45"/>
        <v/>
      </c>
      <c r="CX37" s="316" t="str">
        <f>IF(OR(CY37="",CY37=0),"",MAX(CX$5:CX36)+1)</f>
        <v/>
      </c>
      <c r="CY37" s="316" t="str">
        <f>IFERROR(INDEX($AK$86:$AK$97, ROWS($CY$4:CY35)), IFERROR(INDEX($AO$86:$AO$97, ROWS($CY$4:CY35)-ROWS($AK$86:$AK$97)), ""))</f>
        <v/>
      </c>
      <c r="CZ37" s="316" t="str">
        <f t="shared" si="46"/>
        <v/>
      </c>
      <c r="DA37" s="413" t="str">
        <f t="shared" si="47"/>
        <v/>
      </c>
      <c r="DC37" s="438" t="str">
        <f ca="1">IF(OR(DD37="",DD37=0),"",MAX(DC$25:DC36)+1)</f>
        <v/>
      </c>
      <c r="DD37" s="435" t="str">
        <f t="shared" ca="1" si="90"/>
        <v/>
      </c>
      <c r="DE37" s="413" t="str">
        <f t="shared" ca="1" si="91"/>
        <v/>
      </c>
      <c r="DF37" s="432" t="str">
        <f ca="1">IF(OR(DG37="",DG37=0),"",MAX(DF$25:DF36)+1)</f>
        <v/>
      </c>
      <c r="DG37" s="414" t="str">
        <f t="shared" ca="1" si="92"/>
        <v/>
      </c>
      <c r="DH37" s="415" t="str">
        <f t="shared" ca="1" si="93"/>
        <v/>
      </c>
      <c r="DI37" s="414" t="str">
        <f t="shared" ca="1" si="94"/>
        <v/>
      </c>
      <c r="DJ37" s="413" t="str">
        <f t="shared" ca="1" si="95"/>
        <v/>
      </c>
      <c r="DK37" s="414" t="str">
        <f t="shared" ca="1" si="96"/>
        <v/>
      </c>
      <c r="DL37" s="415" t="str">
        <f t="shared" ca="1" si="97"/>
        <v/>
      </c>
    </row>
    <row r="38" spans="1:123" s="278" customFormat="1" ht="15" customHeight="1" x14ac:dyDescent="0.3">
      <c r="A38" s="1183"/>
      <c r="B38" s="1182"/>
      <c r="C38" s="1183"/>
      <c r="D38" s="1182"/>
      <c r="E38" s="284"/>
      <c r="F38" s="283"/>
      <c r="G38" s="283"/>
      <c r="H38" s="283"/>
      <c r="I38" s="283"/>
      <c r="J38" s="283"/>
      <c r="K38" s="283"/>
      <c r="L38" s="283"/>
      <c r="M38" s="283"/>
      <c r="N38" s="285"/>
      <c r="P38" s="295" t="str">
        <f t="shared" si="101"/>
        <v/>
      </c>
      <c r="Q38" s="295" t="str">
        <f t="shared" si="100"/>
        <v/>
      </c>
      <c r="R38" s="295" t="str">
        <f t="shared" si="100"/>
        <v/>
      </c>
      <c r="S38" s="296" t="str">
        <f t="shared" si="100"/>
        <v/>
      </c>
      <c r="T38" s="295" t="str">
        <f t="shared" si="100"/>
        <v/>
      </c>
      <c r="U38" s="295" t="str">
        <f t="shared" si="100"/>
        <v/>
      </c>
      <c r="V38" s="1158" t="s">
        <v>508</v>
      </c>
      <c r="W38" s="1159"/>
      <c r="X38" s="445">
        <f ca="1">IF(X34="",0,X34)</f>
        <v>7255.6200000000008</v>
      </c>
      <c r="Y38"/>
      <c r="AB38" s="261"/>
      <c r="AC38" s="358" t="str">
        <f>IF('Data Entry'!H22="","",'Data Entry'!H22)</f>
        <v/>
      </c>
      <c r="AD38" s="356" t="str">
        <f>IF('Data Entry'!G22="","",'Data Entry'!G22)</f>
        <v/>
      </c>
      <c r="AE38" s="363" t="str">
        <f>IF('Data Entry'!J22="","",'Data Entry'!J22)</f>
        <v/>
      </c>
      <c r="AF38" s="402" t="str">
        <f>IF('Data Entry'!I22="","",'Data Entry'!I22)</f>
        <v/>
      </c>
      <c r="AG38" s="301"/>
      <c r="AH38"/>
      <c r="AI38" s="304">
        <f ca="1">IFERROR(MATCH($AI$36,OFFSET($AC$1,AI37,,1000),0)+AI37,"")</f>
        <v>14</v>
      </c>
      <c r="AJ38" s="305" t="str">
        <f t="shared" ref="AJ38:AJ49" ca="1" si="102">IFERROR(INDEX(AD:AD,AI38),"")</f>
        <v>Netflix</v>
      </c>
      <c r="AK38" s="306">
        <f t="shared" ref="AK38:AK49" ca="1" si="103">IFERROR(INDEX(AE:AE,AI38),"")</f>
        <v>14.95</v>
      </c>
      <c r="AL38" s="307" t="str">
        <f t="shared" ref="AL38:AL49" ca="1" si="104">IFERROR(INDEX(AF:AF,AI38),"")</f>
        <v>Monthly</v>
      </c>
      <c r="AM38" s="304">
        <f ca="1">IFERROR(MATCH($AM$36,OFFSET($AC$1,AM37,,1000),0)+AM37,"")</f>
        <v>33</v>
      </c>
      <c r="AN38" s="305" t="str">
        <f t="shared" ref="AN38:AN49" ca="1" si="105">IFERROR(INDEX(AD:AD,AM38),"")</f>
        <v>D. Store Card 4</v>
      </c>
      <c r="AO38" s="306">
        <f t="shared" ref="AO38:AO49" ca="1" si="106">IFERROR(INDEX(AE:AE,AM38),"")</f>
        <v>30</v>
      </c>
      <c r="AP38" s="307">
        <f t="shared" ref="AP38:AP49" ca="1" si="107">IFERROR(INDEX(AF:AF,AM38),"")</f>
        <v>120</v>
      </c>
      <c r="AQ38" s="304">
        <f ca="1">IFERROR(MATCH($AQ$36,OFFSET($AC$1,AQ37,,1000),0)+AQ37,"")</f>
        <v>30</v>
      </c>
      <c r="AR38" s="305" t="str">
        <f t="shared" ref="AR38:AR49" ca="1" si="108">IFERROR(INDEX(AD:AD,AQ38),"")</f>
        <v>D. Store Card 1</v>
      </c>
      <c r="AS38" s="306">
        <f t="shared" ref="AS38:AS49" ca="1" si="109">IFERROR(INDEX(AE:AE,AQ38),"")</f>
        <v>30</v>
      </c>
      <c r="AT38" s="307">
        <f t="shared" ref="AT38:AT49" ca="1" si="110">IFERROR(INDEX(AF:AF,AQ38),"")</f>
        <v>200</v>
      </c>
      <c r="AU38" s="304" t="str">
        <f ca="1">IFERROR(MATCH($AU$36,OFFSET($AC$1,AU37,,1000),0)+AU37,"")</f>
        <v/>
      </c>
      <c r="AV38" s="305" t="str">
        <f t="shared" ref="AV38:AV49" ca="1" si="111">IFERROR(INDEX(AD:AD,AU38),"")</f>
        <v/>
      </c>
      <c r="AW38" s="306" t="str">
        <f t="shared" ref="AW38:AW49" ca="1" si="112">IFERROR(INDEX(AE:AE,AU38),"")</f>
        <v/>
      </c>
      <c r="AX38" s="307" t="str">
        <f t="shared" ref="AX38:AX49" ca="1" si="113">IFERROR(INDEX(AF:AF,AU38),"")</f>
        <v/>
      </c>
      <c r="AY38" s="304">
        <f ca="1">IFERROR(MATCH($AY$36,OFFSET($AC$1,AY37,,1000),0)+AY37,"")</f>
        <v>11</v>
      </c>
      <c r="AZ38" s="305" t="str">
        <f t="shared" ref="AZ38:AZ49" ca="1" si="114">IFERROR(INDEX(AD:AD,AY38),"")</f>
        <v>Roth IRA</v>
      </c>
      <c r="BA38" s="306">
        <f t="shared" ref="BA38:BA49" ca="1" si="115">IFERROR(INDEX(AE:AE,AY38),"")</f>
        <v>100</v>
      </c>
      <c r="BB38" s="307" t="str">
        <f t="shared" ref="BB38:BB49" ca="1" si="116">IFERROR(INDEX(AF:AF,AY38),"")</f>
        <v>Monthly</v>
      </c>
      <c r="BC38" s="304">
        <f ca="1">IFERROR(MATCH($BC$36,OFFSET($AC$1,BC37,,1000),0)+BC37,"")</f>
        <v>12</v>
      </c>
      <c r="BD38" s="305" t="str">
        <f t="shared" ref="BD38:BD49" ca="1" si="117">IFERROR(INDEX(AD:AD,BC38),"")</f>
        <v>Audible</v>
      </c>
      <c r="BE38" s="306">
        <f t="shared" ref="BE38:BE49" ca="1" si="118">IFERROR(INDEX(AE:AE,BC38),"")</f>
        <v>14.95</v>
      </c>
      <c r="BF38" s="307" t="str">
        <f t="shared" ref="BF38:BF49" ca="1" si="119">IFERROR(INDEX(AF:AF,BC38),"")</f>
        <v>Monthly</v>
      </c>
      <c r="BG38" s="304">
        <f ca="1">IFERROR(MATCH($BG$36,OFFSET($AC$1,BG37,,1000),0)+BG37,"")</f>
        <v>9</v>
      </c>
      <c r="BH38" s="305" t="str">
        <f t="shared" ref="BH38:BH49" ca="1" si="120">IFERROR(INDEX(AD:AD,BG38),"")</f>
        <v>Cellular</v>
      </c>
      <c r="BI38" s="306">
        <f t="shared" ref="BI38:BI49" ca="1" si="121">IFERROR(INDEX(AE:AE,BG38),"")</f>
        <v>225</v>
      </c>
      <c r="BJ38" s="307" t="str">
        <f t="shared" ref="BJ38:BJ49" ca="1" si="122">IFERROR(INDEX(AF:AF,BG38),"")</f>
        <v>Monthly</v>
      </c>
      <c r="BL38" s="412" t="str">
        <f ca="1">IF(OR(BM38="",BM38=0),"",MAX(BL$5:BL37)+1)</f>
        <v/>
      </c>
      <c r="BM38" s="316" t="str">
        <f ca="1">IFERROR(INDEX($AJ$6:$AJ$17, ROWS(BM$4:$BM36)), IFERROR(INDEX($AN$6:$AN$17, ROWS(BM$4:$BM36)-ROWS($AJ$6:$AJ$17)), IFERROR(INDEX($AR$6:$AR$17, ROWS(BM$4:$BM36)-ROWS($AJ$6:$AJ$17)-ROWS($AN$6:$AN$17)),IFERROR(INDEX($AV$6:$AV$17, ROWS(BM$4:$BM36)-ROWS($AJ$6:$AJ$17)-ROWS($AN$6:$AN$17)-ROWS($AR$6:$AR$17)),IFERROR(INDEX($AZ$6:$AZ$17, ROWS(BM$4:$BM36)-ROWS($AJ$6:$AJ$17)-ROWS($AN$6:$AN$17)-ROWS($AR$6:$AR$17)-ROWS($AV$6:$AV$17)),IFERROR(INDEX($BD$6:$BD$17, ROWS(BM$4:$BM36)-ROWS($AJ$6:$AJ$17)-ROWS($AN$6:$AN$17)-ROWS($AR$6:$AR$17)-ROWS($AV$6:$AV$17)-ROWS($AZ$6:$AZ$17)),IFERROR(INDEX($BH$6:$BH$17, ROWS(BM$4:$BM36)-ROWS($AJ$6:$AJ$17)-ROWS($AN$6:$AN$17)-ROWS($AR$6:$AR$17)-ROWS($AV$6:$AV$17)-ROWS($AZ$6:$AZ$17)-ROWS($BD$6:$BD$17)), "")))))))</f>
        <v/>
      </c>
      <c r="BN38" s="316" t="str">
        <f t="shared" ca="1" si="30"/>
        <v/>
      </c>
      <c r="BO38" s="316" t="str">
        <f ca="1">IF(OR(BP38="",BP38=0),"",MAX(BO$5:BO37)+1)</f>
        <v/>
      </c>
      <c r="BP38" s="316" t="str">
        <f ca="1">IFERROR(INDEX($AK$6:$AK$17, ROWS($BP$4:BP36)), IFERROR(INDEX($AO$6:$AO$17, ROWS($BP$4:BP36)-ROWS($AK$6:$AK$17)), IFERROR(INDEX($AS$6:$AS$17, ROWS($BP$4:BP36)-ROWS($AK$6:$AK$17)-ROWS($AO$6:$AO$17)),IFERROR(INDEX($AW$6:$AW$17, ROWS($BP$4:BP36)-ROWS($AK$6:$AK$17)-ROWS($AO$6:$AO$17)-ROWS($AS$6:$AS$17)),IFERROR(INDEX($BA$6:$BA$17, ROWS($BP$4:BP36)-ROWS($AK$6:$AK$17)-ROWS($AO$6:$AO$17)-ROWS($AS$6:$AS$17)-ROWS($AW$6:$AW$17)),IFERROR(INDEX($BE$6:$BE$17, ROWS($BP$4:BP36)-ROWS($AK$6:$AK$17)-ROWS($AO$6:$AO$17)-ROWS($AS$6:$AS$17)-ROWS($AW$6:$AW$17)-ROWS($BA$6:$BA$17)),IFERROR(INDEX($BI$6:$BI$17, ROWS($BP$4:BP36)-ROWS($AK$6:$AK$17)-ROWS($AO$6:$AO$17)-ROWS($AS$6:$AS$17)-ROWS($AW$6:$AW$17)-ROWS($BA$6:$BA$17)-ROWS($BE$6:$BE$17)), "")))))))</f>
        <v/>
      </c>
      <c r="BQ38" s="316" t="str">
        <f t="shared" ca="1" si="31"/>
        <v/>
      </c>
      <c r="BR38" s="413" t="str">
        <f t="shared" ca="1" si="32"/>
        <v/>
      </c>
      <c r="BS38" s="412" t="str">
        <f ca="1">IF(OR(BT38="",BT38=0),"",MAX(BS$5:BS37)+1)</f>
        <v/>
      </c>
      <c r="BT38" s="316" t="str">
        <f ca="1">IFERROR(INDEX($AJ$22:$AJ$33, ROWS($BT$4:BT36)), IFERROR(INDEX($AN$22:$AN$33, ROWS($BT$4:BT36)-ROWS($AJ$22:$AJ$33)), IFERROR(INDEX($AR$22:$AR$33, ROWS($BT$4:BT36)-ROWS($AJ$22:$AJ$33)-ROWS($AN$22:$AN$33)),IFERROR(INDEX($AV$22:$AV$33, ROWS($BT$4:BT36)-ROWS($AJ$22:$AJ$33)-ROWS($AN$22:$AN$33)-ROWS($AR$22:$AR$33)),IFERROR(INDEX($AZ$22:$AZ$33, ROWS($BT$4:BT36)-ROWS($AJ$22:$AJ$33)-ROWS($AN$22:$AN$33)-ROWS($AR$22:$AR$33)-ROWS($AV$22:$AV$33)),IFERROR(INDEX($BD$22:$BD$33, ROWS($BT$4:BT36)-ROWS($AJ$22:$AJ$33)-ROWS($AN$22:$AN$33)-ROWS($AR$22:$AR$33)-ROWS($AV$22:$AV$33)-ROWS($AZ$22:$AZ$33)),IFERROR(INDEX($BH$22:$BH$33, ROWS($BT$4:BT36)-ROWS($AJ$22:$AJ$33)-ROWS($AN$22:$AN$33)-ROWS($AR$22:$AR$33)-ROWS($AV$22:$AV$33)-ROWS($AZ$22:$AZ$33)-ROWS($BD$22:$BD$33)), "")))))))</f>
        <v/>
      </c>
      <c r="BU38" s="316" t="str">
        <f t="shared" ca="1" si="33"/>
        <v/>
      </c>
      <c r="BV38" s="316" t="str">
        <f ca="1">IF(OR(BW38="",BW38=0),"",MAX(BV$5:BV37)+1)</f>
        <v/>
      </c>
      <c r="BW38" s="316" t="str">
        <f ca="1">IFERROR(INDEX($AK$22:$AK$33, ROWS($BW$4:BW36)), IFERROR(INDEX($AO$22:$AO$33, ROWS($BW$4:BW36)-ROWS($AK$22:$AK$33)), IFERROR(INDEX($AS$22:$AS$33, ROWS($BW$4:BW36)-ROWS($AK$22:$AK$33)-ROWS($AO$22:$AO$33)),IFERROR(INDEX($AW$22:$AW$33, ROWS($BW$4:BW36)-ROWS($AK$22:$AK$33)-ROWS($AO$22:$AO$33)-ROWS($AS$22:$AS$33)),IFERROR(INDEX($BA$22:$BA$33, ROWS($BW$4:BW36)-ROWS($AK$22:$AK$33)-ROWS($AO$22:$AO$33)-ROWS($AS$22:$AS$33)-ROWS($AW$22:$AW$33)),IFERROR(INDEX($BE$22:$BE$33, ROWS($BW$4:BW36)-ROWS($AK$22:$AK$33)-ROWS($AO$22:$AO$33)-ROWS($AS$22:$AS$33)-ROWS($AW$22:$AW$33)-ROWS($BA$22:$BA$33)),IFERROR(INDEX($BI$22:$BI$33, ROWS($BW$4:BW36)-ROWS($AK$22:$AK$33)-ROWS($AO$22:$AO$33)-ROWS($AS$22:$AS$33)-ROWS($AW$22:$AW$33)-ROWS($BA$22:$BA$33)-ROWS($BE$22:$BE$33)), "")))))))</f>
        <v/>
      </c>
      <c r="BX38" s="316" t="str">
        <f t="shared" ca="1" si="34"/>
        <v/>
      </c>
      <c r="BY38" s="413" t="str">
        <f t="shared" ca="1" si="35"/>
        <v/>
      </c>
      <c r="BZ38" s="412" t="str">
        <f ca="1">IF(OR(CA38="",CA38=0),"",MAX(BZ$5:BZ37)+1)</f>
        <v/>
      </c>
      <c r="CA38" s="316" t="str">
        <f ca="1">IFERROR(INDEX($AJ$38:$AJ$49, ROWS($CA$4:CA36)), IFERROR(INDEX($AN$38:$AN$49, ROWS($CA$4:CA36)-ROWS($AJ$38:$AJ$49)), IFERROR(INDEX($AR$38:$AR$49, ROWS($CA$4:CA36)-ROWS($AJ$38:$AJ$49)-ROWS($AN$38:$AN$49)),IFERROR(INDEX($AV$38:$AV$49, ROWS($CA$4:CA36)-ROWS($AJ$38:$AJ$49)-ROWS($AN$38:$AN$49)-ROWS($AR$38:$AR$49)),IFERROR(INDEX($AZ$38:$AZ$49, ROWS($CA$4:CA36)-ROWS($AJ$38:$AJ$49)-ROWS($AN$38:$AN$49)-ROWS($AR$38:$AR$49)-ROWS($AV$38:$AV$49)),IFERROR(INDEX($BD$38:$BD$49, ROWS($CA$4:CA36)-ROWS($AJ$38:$AJ$49)-ROWS($AN$38:$AN$49)-ROWS($AR$38:$AR$49)-ROWS($AV$38:$AV$49)-ROWS($AZ$38:$AZ$49)),IFERROR(INDEX($BH$38:$BH$49, ROWS($CA$4:CA36)-ROWS($AJ$38:$AJ$49)-ROWS($AN$38:$AN$49)-ROWS($AR$38:$AR$49)-ROWS($AV$38:$AV$49)-ROWS($AZ$38:$AZ$49)-ROWS($BD$38:$BD$49)), "")))))))</f>
        <v/>
      </c>
      <c r="CB38" s="316" t="str">
        <f t="shared" ca="1" si="36"/>
        <v/>
      </c>
      <c r="CC38" s="316" t="str">
        <f ca="1">IF(OR(CD38="",CD38=0),"",MAX(CC$5:CC37)+1)</f>
        <v/>
      </c>
      <c r="CD38" s="316" t="str">
        <f ca="1">IFERROR(INDEX($AK$38:$AK$49, ROWS($CD$4:CD36)), IFERROR(INDEX($AO$38:$AO$49, ROWS($CD$4:CD36)-ROWS($AK$38:$AK$49)), IFERROR(INDEX($AS$38:$AS$49, ROWS($CD$4:CD36)-ROWS($AK$38:$AK$49)-ROWS($AO$38:$AO$49)),IFERROR(INDEX($AW$38:$AW$49, ROWS($CD$4:CD36)-ROWS($AK$38:$AK$49)-ROWS($AO$38:$AO$49)-ROWS($AS$38:$AS$49)),IFERROR(INDEX($BA$38:$BA$49, ROWS($CD$4:CD36)-ROWS($AK$38:$AK$49)-ROWS($AO$38:$AO$49)-ROWS($AS$38:$AS$49)-ROWS($AW$38:$AW$49)),IFERROR(INDEX($BE$38:$BE$49, ROWS($CD$4:CD36)-ROWS($AK$38:$AK$49)-ROWS($AO$38:$AO$49)-ROWS($AS$38:$AS$49)-ROWS($AW$38:$AW$49)-ROWS($BA$38:$BA$49)),IFERROR(INDEX($BI$38:$BI$49, ROWS($CD$4:CD36)-ROWS($AK$38:$AK$49)-ROWS($AO$38:$AO$49)-ROWS($AS$38:$AS$49)-ROWS($AW$38:$AW$49)-ROWS($BA$38:$BA$49)-ROWS($BE$38:$BE$49)), "")))))))</f>
        <v/>
      </c>
      <c r="CE38" s="316" t="str">
        <f t="shared" ca="1" si="37"/>
        <v/>
      </c>
      <c r="CF38" s="413" t="str">
        <f t="shared" ca="1" si="38"/>
        <v/>
      </c>
      <c r="CG38" s="412" t="str">
        <f ca="1">IF(OR(CH38="",CH38=0),"",MAX(CG$5:CG37)+1)</f>
        <v/>
      </c>
      <c r="CH38" s="316" t="str">
        <f ca="1">IFERROR(INDEX($AJ$54:$AJ$65, ROWS($CH$4:CH36)), IFERROR(INDEX($AN$54:$AN$65, ROWS($CH$4:CH36)-ROWS($AJ$54:$AJ$65)), IFERROR(INDEX($AR$54:$AR$65, ROWS($CH$4:CH36)-ROWS($AJ$54:$AJ$65)-ROWS($AN$54:$AN$65)),IFERROR(INDEX($AV$54:$AV$65, ROWS($CH$4:CH36)-ROWS($AJ$54:$AJ$65)-ROWS($AN$54:$AN$65)-ROWS($AR$54:$AR$65)),IFERROR(INDEX($AZ$54:$AZ$65, ROWS($CH$4:CH36)-ROWS($AJ$54:$AJ$65)-ROWS($AN$54:$AN$65)-ROWS($AR$54:$AR$65)-ROWS($AV$54:$AV$65)),IFERROR(INDEX($BD$54:$BD$65, ROWS($CH$4:CH36)-ROWS($AJ$54:$AJ$65)-ROWS($AN$54:$AN$65)-ROWS($AR$54:$AR$65)-ROWS($AV$54:$AV$65)-ROWS($AZ$54:$AZ$65)),IFERROR(INDEX($BH$54:$BH$65, ROWS($CH$4:CH36)-ROWS($AJ$54:$AJ$65)-ROWS($AN$54:$AN$65)-ROWS($AR$54:$AR$65)-ROWS($AV$54:$AV$65)-ROWS($AZ$54:$AZ$65)-ROWS($BD$54:$BD$65)), "")))))))</f>
        <v/>
      </c>
      <c r="CI38" s="316" t="str">
        <f t="shared" ca="1" si="39"/>
        <v/>
      </c>
      <c r="CJ38" s="316" t="str">
        <f ca="1">IF(OR(CK38="",CK38=0),"",MAX(CJ$5:CJ37)+1)</f>
        <v/>
      </c>
      <c r="CK38" s="316" t="str">
        <f ca="1">IFERROR(INDEX($AK$54:$AK$65, ROWS($CK$4:CK36)), IFERROR(INDEX($AO$54:$AO$65, ROWS($CK$4:CK36)-ROWS($AK$54:$AK$65)), IFERROR(INDEX($AS$54:$AS$65, ROWS($CK$4:CK36)-ROWS($AK$54:$AK$65)-ROWS($AO$54:$AO$65)),IFERROR(INDEX($AW$54:$AW$65, ROWS($CK$4:CK36)-ROWS($AK$54:$AK$65)-ROWS($AO$54:$AO$65)-ROWS($AS$54:$AS$65)),IFERROR(INDEX($BA$54:$BA$65, ROWS($CK$4:CK36)-ROWS($AK$54:$AK$65)-ROWS($AO$54:$AO$65)-ROWS($AS$54:$AS$65)-ROWS($AW$54:$AW$65)),IFERROR(INDEX($BE$54:$BE$65, ROWS($CK$4:CK36)-ROWS($AK$54:$AK$65)-ROWS($AO$54:$AO$65)-ROWS($AS$54:$AS$65)-ROWS($AW$54:$AW$65)-ROWS($BA$54:$BA$65)),IFERROR(INDEX($BI$54:$BI$65, ROWS($CK$4:CK36)-ROWS($AK$54:$AK$65)-ROWS($AO$54:$AO$65)-ROWS($AS$54:$AS$65)-ROWS($AW$54:$AW$65)-ROWS($BA$54:$BA$65)-ROWS($BE$54:$BE$65)), "")))))))</f>
        <v/>
      </c>
      <c r="CL38" s="316" t="str">
        <f t="shared" ca="1" si="40"/>
        <v/>
      </c>
      <c r="CM38" s="413" t="str">
        <f t="shared" ca="1" si="41"/>
        <v/>
      </c>
      <c r="CN38" s="412" t="str">
        <f ca="1">IF(OR(CO38="",CO38=0),"",MAX(CN$5:CN37)+1)</f>
        <v/>
      </c>
      <c r="CO38" s="316" t="str">
        <f ca="1">IFERROR(INDEX($AJ$70:$AJ$81, ROWS($CO$4:CO36)), IFERROR(INDEX($AN$70:$AN$81, ROWS($CO$4:CO36)-ROWS($AJ$70:$AJ$81)), IFERROR(INDEX($AR$70:$AR$81, ROWS($CO$4:CO36)-ROWS($AJ$70:$AJ$81)-ROWS($AN$70:$AN$81)),IFERROR(INDEX($AV$70:$AV$81, ROWS($CO$4:CO36)-ROWS($AJ$70:$AJ$81)-ROWS($AN$70:$AN$81)-ROWS($AR$70:$AR$81)),IFERROR(INDEX($AZ$70:$AZ$81, ROWS($CO$4:CO36)-ROWS($AJ$70:$AJ$81)-ROWS($AN$70:$AN$81)-ROWS($AR$70:$AR$81)-ROWS($AV$70:$AV$81)),IFERROR(INDEX($BD$70:$BD$81, ROWS($CO$4:CO36)-ROWS($AJ$70:$AJ$81)-ROWS($AN$70:$AN$81)-ROWS($AR$70:$AR$81)-ROWS($AV$70:$AV$81)-ROWS($AZ$70:$AZ$81)),IFERROR(INDEX($BH$70:$BH$81, ROWS($CO$4:CO36)-ROWS($AJ$70:$AJ$81)-ROWS($AN$70:$AN$81)-ROWS($AR$70:$AR$81)-ROWS($AV$70:$AV$81)-ROWS($AZ$70:$AZ$81)-ROWS($BD$70:$BD$81)), "")))))))</f>
        <v/>
      </c>
      <c r="CP38" s="316" t="str">
        <f t="shared" ca="1" si="42"/>
        <v/>
      </c>
      <c r="CQ38" s="316" t="str">
        <f ca="1">IF(OR(CR38="",CR38=0),"",MAX(CQ$5:CQ37)+1)</f>
        <v/>
      </c>
      <c r="CR38" s="316" t="str">
        <f ca="1">IFERROR(INDEX($AK$70:$AK$81, ROWS($CR$4:CR36)), IFERROR(INDEX($AO$70:$AO$81, ROWS($CR$4:CR36)-ROWS($AK$70:$AK$81)), IFERROR(INDEX($AS$70:$AS$81, ROWS($CR$4:CR36)-ROWS($AK$70:$AK$81)-ROWS($AO$70:$AO$81)),IFERROR(INDEX($AW$70:$AW$81, ROWS($CR$4:CR36)-ROWS($AK$70:$AK$81)-ROWS($AO$70:$AO$81)-ROWS($AS$70:$AS$81)),IFERROR(INDEX($BA$70:$BA$81, ROWS($CR$4:CR36)-ROWS($AK$70:$AK$81)-ROWS($AO$70:$AO$81)-ROWS($AS$70:$AS$81)-ROWS($AW$70:$AW$81)),IFERROR(INDEX($BE$70:$BE$81, ROWS($CR$4:CR36)-ROWS($AK$70:$AK$81)-ROWS($AO$70:$AO$81)-ROWS($AS$70:$AS$81)-ROWS($AW$70:$AW$81)-ROWS($BA$70:$BA$81)),IFERROR(INDEX($BI$70:$BI$81, ROWS($CR$4:CR36)-ROWS($AK$70:$AK$81)-ROWS($AO$70:$AO$81)-ROWS($AS$70:$AS$81)-ROWS($AW$70:$AW$81)-ROWS($BA$70:$BA$81)-ROWS($BE$70:$BE$81)), "")))))))</f>
        <v/>
      </c>
      <c r="CS38" s="316" t="str">
        <f t="shared" ca="1" si="43"/>
        <v/>
      </c>
      <c r="CT38" s="413" t="str">
        <f t="shared" ca="1" si="44"/>
        <v/>
      </c>
      <c r="CU38" s="412" t="str">
        <f>IF(OR(CV38="",CV38=0),"",MAX(CU$5:CU37)+1)</f>
        <v/>
      </c>
      <c r="CV38" s="316" t="str">
        <f>IFERROR(INDEX($AJ$86:$AJ$97, ROWS($CV$4:CV36)), IFERROR(INDEX($AN$86:$AN$97, ROWS($CV$4:CV36)-ROWS($AJ$86:$AJ$97)), ""))</f>
        <v/>
      </c>
      <c r="CW38" s="316" t="str">
        <f t="shared" si="45"/>
        <v/>
      </c>
      <c r="CX38" s="316" t="str">
        <f>IF(OR(CY38="",CY38=0),"",MAX(CX$5:CX37)+1)</f>
        <v/>
      </c>
      <c r="CY38" s="316" t="str">
        <f>IFERROR(INDEX($AK$86:$AK$97, ROWS($CY$4:CY36)), IFERROR(INDEX($AO$86:$AO$97, ROWS($CY$4:CY36)-ROWS($AK$86:$AK$97)), ""))</f>
        <v/>
      </c>
      <c r="CZ38" s="316" t="str">
        <f t="shared" si="46"/>
        <v/>
      </c>
      <c r="DA38" s="413" t="str">
        <f t="shared" si="47"/>
        <v/>
      </c>
      <c r="DC38" s="438" t="str">
        <f ca="1">IF(OR(DD38="",DD38=0),"",MAX(DC$25:DC37)+1)</f>
        <v/>
      </c>
      <c r="DD38" s="434" t="str">
        <f t="shared" ca="1" si="90"/>
        <v/>
      </c>
      <c r="DE38" s="413" t="str">
        <f t="shared" ca="1" si="91"/>
        <v/>
      </c>
      <c r="DF38" s="431" t="str">
        <f ca="1">IF(OR(DG38="",DG38=0),"",MAX(DF$25:DF37)+1)</f>
        <v/>
      </c>
      <c r="DG38" s="412" t="str">
        <f t="shared" ca="1" si="92"/>
        <v/>
      </c>
      <c r="DH38" s="413" t="str">
        <f t="shared" ca="1" si="93"/>
        <v/>
      </c>
      <c r="DI38" s="412" t="str">
        <f t="shared" ca="1" si="94"/>
        <v/>
      </c>
      <c r="DJ38" s="413" t="str">
        <f t="shared" ca="1" si="95"/>
        <v/>
      </c>
      <c r="DK38" s="412" t="str">
        <f t="shared" ca="1" si="96"/>
        <v/>
      </c>
      <c r="DL38" s="413" t="str">
        <f t="shared" ca="1" si="97"/>
        <v/>
      </c>
    </row>
    <row r="39" spans="1:123" s="278" customFormat="1" ht="15" customHeight="1" x14ac:dyDescent="0.3">
      <c r="A39" s="1183" t="s">
        <v>478</v>
      </c>
      <c r="B39" s="1182"/>
      <c r="C39" s="1183" t="s">
        <v>478</v>
      </c>
      <c r="D39" s="1182"/>
      <c r="E39" s="284"/>
      <c r="F39" s="283"/>
      <c r="G39" s="283"/>
      <c r="H39" s="283"/>
      <c r="I39" s="283"/>
      <c r="J39" s="283"/>
      <c r="M39" s="282"/>
      <c r="N39" s="281"/>
      <c r="P39" s="295" t="str">
        <f t="shared" si="101"/>
        <v/>
      </c>
      <c r="Q39" s="295" t="str">
        <f t="shared" si="100"/>
        <v/>
      </c>
      <c r="R39" s="295" t="str">
        <f t="shared" si="100"/>
        <v/>
      </c>
      <c r="S39" s="296" t="str">
        <f t="shared" si="100"/>
        <v/>
      </c>
      <c r="T39" s="295" t="str">
        <f t="shared" si="100"/>
        <v/>
      </c>
      <c r="U39" s="295" t="str">
        <f t="shared" si="100"/>
        <v/>
      </c>
      <c r="V39" s="1158"/>
      <c r="W39" s="1159"/>
      <c r="X39" s="445"/>
      <c r="Y39"/>
      <c r="AB39" s="261"/>
      <c r="AC39" s="358" t="str">
        <f>IF('Data Entry'!H23="","",'Data Entry'!H23)</f>
        <v/>
      </c>
      <c r="AD39" s="356" t="str">
        <f>IF('Data Entry'!G23="","",'Data Entry'!G23)</f>
        <v/>
      </c>
      <c r="AE39" s="363" t="str">
        <f>IF('Data Entry'!J23="","",'Data Entry'!J23)</f>
        <v/>
      </c>
      <c r="AF39" s="402" t="str">
        <f>IF('Data Entry'!I23="","",'Data Entry'!I23)</f>
        <v/>
      </c>
      <c r="AG39" s="301"/>
      <c r="AH39"/>
      <c r="AI39" s="304">
        <f t="shared" ref="AI39:AI49" ca="1" si="123">IFERROR(MATCH($AI$36,OFFSET($AC$1,AI38,,1000),0)+AI38,"")</f>
        <v>133</v>
      </c>
      <c r="AJ39" s="305" t="str">
        <f t="shared" ca="1" si="102"/>
        <v>Groceries</v>
      </c>
      <c r="AK39" s="306">
        <f t="shared" ca="1" si="103"/>
        <v>125</v>
      </c>
      <c r="AL39" s="307" t="str">
        <f t="shared" ca="1" si="104"/>
        <v>Liquid Bills</v>
      </c>
      <c r="AM39" s="304">
        <f t="shared" ref="AM39:AM49" ca="1" si="124">IFERROR(MATCH($AM$36,OFFSET($AC$1,AM38,,1000),0)+AM38,"")</f>
        <v>64</v>
      </c>
      <c r="AN39" s="305" t="str">
        <f t="shared" ca="1" si="105"/>
        <v>Paycheck 2</v>
      </c>
      <c r="AO39" s="306">
        <f t="shared" ca="1" si="106"/>
        <v>400</v>
      </c>
      <c r="AP39" s="307" t="str">
        <f t="shared" ca="1" si="107"/>
        <v>Income</v>
      </c>
      <c r="AQ39" s="304" t="str">
        <f t="shared" ref="AQ39:AQ49" ca="1" si="125">IFERROR(MATCH($AQ$36,OFFSET($AC$1,AQ38,,1000),0)+AQ38,"")</f>
        <v/>
      </c>
      <c r="AR39" s="305" t="str">
        <f t="shared" ca="1" si="108"/>
        <v/>
      </c>
      <c r="AS39" s="306" t="str">
        <f t="shared" ca="1" si="109"/>
        <v/>
      </c>
      <c r="AT39" s="307" t="str">
        <f t="shared" ca="1" si="110"/>
        <v/>
      </c>
      <c r="AU39" s="304" t="str">
        <f t="shared" ref="AU39:AU49" ca="1" si="126">IFERROR(MATCH($AU$36,OFFSET($AC$1,AU38,,1000),0)+AU38,"")</f>
        <v/>
      </c>
      <c r="AV39" s="305" t="str">
        <f t="shared" ca="1" si="111"/>
        <v/>
      </c>
      <c r="AW39" s="306" t="str">
        <f t="shared" ca="1" si="112"/>
        <v/>
      </c>
      <c r="AX39" s="307" t="str">
        <f t="shared" ca="1" si="113"/>
        <v/>
      </c>
      <c r="AY39" s="304">
        <f t="shared" ref="AY39:AY49" ca="1" si="127">IFERROR(MATCH($AY$36,OFFSET($AC$1,AY38,,1000),0)+AY38,"")</f>
        <v>31</v>
      </c>
      <c r="AZ39" s="305" t="str">
        <f t="shared" ca="1" si="114"/>
        <v>D. Store Card 2</v>
      </c>
      <c r="BA39" s="306">
        <f t="shared" ca="1" si="115"/>
        <v>30</v>
      </c>
      <c r="BB39" s="307">
        <f t="shared" ca="1" si="116"/>
        <v>350</v>
      </c>
      <c r="BC39" s="304" t="str">
        <f t="shared" ref="BC39:BC49" ca="1" si="128">IFERROR(MATCH($BC$36,OFFSET($AC$1,BC38,,1000),0)+BC38,"")</f>
        <v/>
      </c>
      <c r="BD39" s="305" t="str">
        <f t="shared" ca="1" si="117"/>
        <v/>
      </c>
      <c r="BE39" s="306" t="str">
        <f t="shared" ca="1" si="118"/>
        <v/>
      </c>
      <c r="BF39" s="307" t="str">
        <f t="shared" ca="1" si="119"/>
        <v/>
      </c>
      <c r="BG39" s="304">
        <f t="shared" ref="BG39:BG49" ca="1" si="129">IFERROR(MATCH($BG$36,OFFSET($AC$1,BG38,,1000),0)+BG38,"")</f>
        <v>29</v>
      </c>
      <c r="BH39" s="305" t="str">
        <f t="shared" ca="1" si="120"/>
        <v>Credit Card 2</v>
      </c>
      <c r="BI39" s="306">
        <f t="shared" ca="1" si="121"/>
        <v>60</v>
      </c>
      <c r="BJ39" s="307">
        <f t="shared" ca="1" si="122"/>
        <v>1400</v>
      </c>
      <c r="BL39" s="412" t="str">
        <f ca="1">IF(OR(BM39="",BM39=0),"",MAX(BL$5:BL38)+1)</f>
        <v/>
      </c>
      <c r="BM39" s="316" t="str">
        <f ca="1">IFERROR(INDEX($AJ$6:$AJ$17, ROWS(BM$4:$BM37)), IFERROR(INDEX($AN$6:$AN$17, ROWS(BM$4:$BM37)-ROWS($AJ$6:$AJ$17)), IFERROR(INDEX($AR$6:$AR$17, ROWS(BM$4:$BM37)-ROWS($AJ$6:$AJ$17)-ROWS($AN$6:$AN$17)),IFERROR(INDEX($AV$6:$AV$17, ROWS(BM$4:$BM37)-ROWS($AJ$6:$AJ$17)-ROWS($AN$6:$AN$17)-ROWS($AR$6:$AR$17)),IFERROR(INDEX($AZ$6:$AZ$17, ROWS(BM$4:$BM37)-ROWS($AJ$6:$AJ$17)-ROWS($AN$6:$AN$17)-ROWS($AR$6:$AR$17)-ROWS($AV$6:$AV$17)),IFERROR(INDEX($BD$6:$BD$17, ROWS(BM$4:$BM37)-ROWS($AJ$6:$AJ$17)-ROWS($AN$6:$AN$17)-ROWS($AR$6:$AR$17)-ROWS($AV$6:$AV$17)-ROWS($AZ$6:$AZ$17)),IFERROR(INDEX($BH$6:$BH$17, ROWS(BM$4:$BM37)-ROWS($AJ$6:$AJ$17)-ROWS($AN$6:$AN$17)-ROWS($AR$6:$AR$17)-ROWS($AV$6:$AV$17)-ROWS($AZ$6:$AZ$17)-ROWS($BD$6:$BD$17)), "")))))))</f>
        <v/>
      </c>
      <c r="BN39" s="316" t="str">
        <f t="shared" ca="1" si="30"/>
        <v/>
      </c>
      <c r="BO39" s="316" t="str">
        <f ca="1">IF(OR(BP39="",BP39=0),"",MAX(BO$5:BO38)+1)</f>
        <v/>
      </c>
      <c r="BP39" s="316" t="str">
        <f ca="1">IFERROR(INDEX($AK$6:$AK$17, ROWS($BP$4:BP37)), IFERROR(INDEX($AO$6:$AO$17, ROWS($BP$4:BP37)-ROWS($AK$6:$AK$17)), IFERROR(INDEX($AS$6:$AS$17, ROWS($BP$4:BP37)-ROWS($AK$6:$AK$17)-ROWS($AO$6:$AO$17)),IFERROR(INDEX($AW$6:$AW$17, ROWS($BP$4:BP37)-ROWS($AK$6:$AK$17)-ROWS($AO$6:$AO$17)-ROWS($AS$6:$AS$17)),IFERROR(INDEX($BA$6:$BA$17, ROWS($BP$4:BP37)-ROWS($AK$6:$AK$17)-ROWS($AO$6:$AO$17)-ROWS($AS$6:$AS$17)-ROWS($AW$6:$AW$17)),IFERROR(INDEX($BE$6:$BE$17, ROWS($BP$4:BP37)-ROWS($AK$6:$AK$17)-ROWS($AO$6:$AO$17)-ROWS($AS$6:$AS$17)-ROWS($AW$6:$AW$17)-ROWS($BA$6:$BA$17)),IFERROR(INDEX($BI$6:$BI$17, ROWS($BP$4:BP37)-ROWS($AK$6:$AK$17)-ROWS($AO$6:$AO$17)-ROWS($AS$6:$AS$17)-ROWS($AW$6:$AW$17)-ROWS($BA$6:$BA$17)-ROWS($BE$6:$BE$17)), "")))))))</f>
        <v/>
      </c>
      <c r="BQ39" s="316" t="str">
        <f t="shared" ca="1" si="31"/>
        <v/>
      </c>
      <c r="BR39" s="413" t="str">
        <f t="shared" ca="1" si="32"/>
        <v/>
      </c>
      <c r="BS39" s="412" t="str">
        <f ca="1">IF(OR(BT39="",BT39=0),"",MAX(BS$5:BS38)+1)</f>
        <v/>
      </c>
      <c r="BT39" s="316" t="str">
        <f ca="1">IFERROR(INDEX($AJ$22:$AJ$33, ROWS($BT$4:BT37)), IFERROR(INDEX($AN$22:$AN$33, ROWS($BT$4:BT37)-ROWS($AJ$22:$AJ$33)), IFERROR(INDEX($AR$22:$AR$33, ROWS($BT$4:BT37)-ROWS($AJ$22:$AJ$33)-ROWS($AN$22:$AN$33)),IFERROR(INDEX($AV$22:$AV$33, ROWS($BT$4:BT37)-ROWS($AJ$22:$AJ$33)-ROWS($AN$22:$AN$33)-ROWS($AR$22:$AR$33)),IFERROR(INDEX($AZ$22:$AZ$33, ROWS($BT$4:BT37)-ROWS($AJ$22:$AJ$33)-ROWS($AN$22:$AN$33)-ROWS($AR$22:$AR$33)-ROWS($AV$22:$AV$33)),IFERROR(INDEX($BD$22:$BD$33, ROWS($BT$4:BT37)-ROWS($AJ$22:$AJ$33)-ROWS($AN$22:$AN$33)-ROWS($AR$22:$AR$33)-ROWS($AV$22:$AV$33)-ROWS($AZ$22:$AZ$33)),IFERROR(INDEX($BH$22:$BH$33, ROWS($BT$4:BT37)-ROWS($AJ$22:$AJ$33)-ROWS($AN$22:$AN$33)-ROWS($AR$22:$AR$33)-ROWS($AV$22:$AV$33)-ROWS($AZ$22:$AZ$33)-ROWS($BD$22:$BD$33)), "")))))))</f>
        <v/>
      </c>
      <c r="BU39" s="316" t="str">
        <f t="shared" ca="1" si="33"/>
        <v/>
      </c>
      <c r="BV39" s="316" t="str">
        <f ca="1">IF(OR(BW39="",BW39=0),"",MAX(BV$5:BV38)+1)</f>
        <v/>
      </c>
      <c r="BW39" s="316" t="str">
        <f ca="1">IFERROR(INDEX($AK$22:$AK$33, ROWS($BW$4:BW37)), IFERROR(INDEX($AO$22:$AO$33, ROWS($BW$4:BW37)-ROWS($AK$22:$AK$33)), IFERROR(INDEX($AS$22:$AS$33, ROWS($BW$4:BW37)-ROWS($AK$22:$AK$33)-ROWS($AO$22:$AO$33)),IFERROR(INDEX($AW$22:$AW$33, ROWS($BW$4:BW37)-ROWS($AK$22:$AK$33)-ROWS($AO$22:$AO$33)-ROWS($AS$22:$AS$33)),IFERROR(INDEX($BA$22:$BA$33, ROWS($BW$4:BW37)-ROWS($AK$22:$AK$33)-ROWS($AO$22:$AO$33)-ROWS($AS$22:$AS$33)-ROWS($AW$22:$AW$33)),IFERROR(INDEX($BE$22:$BE$33, ROWS($BW$4:BW37)-ROWS($AK$22:$AK$33)-ROWS($AO$22:$AO$33)-ROWS($AS$22:$AS$33)-ROWS($AW$22:$AW$33)-ROWS($BA$22:$BA$33)),IFERROR(INDEX($BI$22:$BI$33, ROWS($BW$4:BW37)-ROWS($AK$22:$AK$33)-ROWS($AO$22:$AO$33)-ROWS($AS$22:$AS$33)-ROWS($AW$22:$AW$33)-ROWS($BA$22:$BA$33)-ROWS($BE$22:$BE$33)), "")))))))</f>
        <v/>
      </c>
      <c r="BX39" s="316" t="str">
        <f t="shared" ca="1" si="34"/>
        <v/>
      </c>
      <c r="BY39" s="413" t="str">
        <f t="shared" ca="1" si="35"/>
        <v/>
      </c>
      <c r="BZ39" s="412" t="str">
        <f ca="1">IF(OR(CA39="",CA39=0),"",MAX(BZ$5:BZ38)+1)</f>
        <v/>
      </c>
      <c r="CA39" s="316" t="str">
        <f ca="1">IFERROR(INDEX($AJ$38:$AJ$49, ROWS($CA$4:CA37)), IFERROR(INDEX($AN$38:$AN$49, ROWS($CA$4:CA37)-ROWS($AJ$38:$AJ$49)), IFERROR(INDEX($AR$38:$AR$49, ROWS($CA$4:CA37)-ROWS($AJ$38:$AJ$49)-ROWS($AN$38:$AN$49)),IFERROR(INDEX($AV$38:$AV$49, ROWS($CA$4:CA37)-ROWS($AJ$38:$AJ$49)-ROWS($AN$38:$AN$49)-ROWS($AR$38:$AR$49)),IFERROR(INDEX($AZ$38:$AZ$49, ROWS($CA$4:CA37)-ROWS($AJ$38:$AJ$49)-ROWS($AN$38:$AN$49)-ROWS($AR$38:$AR$49)-ROWS($AV$38:$AV$49)),IFERROR(INDEX($BD$38:$BD$49, ROWS($CA$4:CA37)-ROWS($AJ$38:$AJ$49)-ROWS($AN$38:$AN$49)-ROWS($AR$38:$AR$49)-ROWS($AV$38:$AV$49)-ROWS($AZ$38:$AZ$49)),IFERROR(INDEX($BH$38:$BH$49, ROWS($CA$4:CA37)-ROWS($AJ$38:$AJ$49)-ROWS($AN$38:$AN$49)-ROWS($AR$38:$AR$49)-ROWS($AV$38:$AV$49)-ROWS($AZ$38:$AZ$49)-ROWS($BD$38:$BD$49)), "")))))))</f>
        <v/>
      </c>
      <c r="CB39" s="316" t="str">
        <f t="shared" ca="1" si="36"/>
        <v/>
      </c>
      <c r="CC39" s="316" t="str">
        <f ca="1">IF(OR(CD39="",CD39=0),"",MAX(CC$5:CC38)+1)</f>
        <v/>
      </c>
      <c r="CD39" s="316" t="str">
        <f ca="1">IFERROR(INDEX($AK$38:$AK$49, ROWS($CD$4:CD37)), IFERROR(INDEX($AO$38:$AO$49, ROWS($CD$4:CD37)-ROWS($AK$38:$AK$49)), IFERROR(INDEX($AS$38:$AS$49, ROWS($CD$4:CD37)-ROWS($AK$38:$AK$49)-ROWS($AO$38:$AO$49)),IFERROR(INDEX($AW$38:$AW$49, ROWS($CD$4:CD37)-ROWS($AK$38:$AK$49)-ROWS($AO$38:$AO$49)-ROWS($AS$38:$AS$49)),IFERROR(INDEX($BA$38:$BA$49, ROWS($CD$4:CD37)-ROWS($AK$38:$AK$49)-ROWS($AO$38:$AO$49)-ROWS($AS$38:$AS$49)-ROWS($AW$38:$AW$49)),IFERROR(INDEX($BE$38:$BE$49, ROWS($CD$4:CD37)-ROWS($AK$38:$AK$49)-ROWS($AO$38:$AO$49)-ROWS($AS$38:$AS$49)-ROWS($AW$38:$AW$49)-ROWS($BA$38:$BA$49)),IFERROR(INDEX($BI$38:$BI$49, ROWS($CD$4:CD37)-ROWS($AK$38:$AK$49)-ROWS($AO$38:$AO$49)-ROWS($AS$38:$AS$49)-ROWS($AW$38:$AW$49)-ROWS($BA$38:$BA$49)-ROWS($BE$38:$BE$49)), "")))))))</f>
        <v/>
      </c>
      <c r="CE39" s="316" t="str">
        <f t="shared" ca="1" si="37"/>
        <v/>
      </c>
      <c r="CF39" s="413" t="str">
        <f t="shared" ca="1" si="38"/>
        <v/>
      </c>
      <c r="CG39" s="412" t="str">
        <f ca="1">IF(OR(CH39="",CH39=0),"",MAX(CG$5:CG38)+1)</f>
        <v/>
      </c>
      <c r="CH39" s="316" t="str">
        <f ca="1">IFERROR(INDEX($AJ$54:$AJ$65, ROWS($CH$4:CH37)), IFERROR(INDEX($AN$54:$AN$65, ROWS($CH$4:CH37)-ROWS($AJ$54:$AJ$65)), IFERROR(INDEX($AR$54:$AR$65, ROWS($CH$4:CH37)-ROWS($AJ$54:$AJ$65)-ROWS($AN$54:$AN$65)),IFERROR(INDEX($AV$54:$AV$65, ROWS($CH$4:CH37)-ROWS($AJ$54:$AJ$65)-ROWS($AN$54:$AN$65)-ROWS($AR$54:$AR$65)),IFERROR(INDEX($AZ$54:$AZ$65, ROWS($CH$4:CH37)-ROWS($AJ$54:$AJ$65)-ROWS($AN$54:$AN$65)-ROWS($AR$54:$AR$65)-ROWS($AV$54:$AV$65)),IFERROR(INDEX($BD$54:$BD$65, ROWS($CH$4:CH37)-ROWS($AJ$54:$AJ$65)-ROWS($AN$54:$AN$65)-ROWS($AR$54:$AR$65)-ROWS($AV$54:$AV$65)-ROWS($AZ$54:$AZ$65)),IFERROR(INDEX($BH$54:$BH$65, ROWS($CH$4:CH37)-ROWS($AJ$54:$AJ$65)-ROWS($AN$54:$AN$65)-ROWS($AR$54:$AR$65)-ROWS($AV$54:$AV$65)-ROWS($AZ$54:$AZ$65)-ROWS($BD$54:$BD$65)), "")))))))</f>
        <v/>
      </c>
      <c r="CI39" s="316" t="str">
        <f t="shared" ca="1" si="39"/>
        <v/>
      </c>
      <c r="CJ39" s="316" t="str">
        <f ca="1">IF(OR(CK39="",CK39=0),"",MAX(CJ$5:CJ38)+1)</f>
        <v/>
      </c>
      <c r="CK39" s="316" t="str">
        <f ca="1">IFERROR(INDEX($AK$54:$AK$65, ROWS($CK$4:CK37)), IFERROR(INDEX($AO$54:$AO$65, ROWS($CK$4:CK37)-ROWS($AK$54:$AK$65)), IFERROR(INDEX($AS$54:$AS$65, ROWS($CK$4:CK37)-ROWS($AK$54:$AK$65)-ROWS($AO$54:$AO$65)),IFERROR(INDEX($AW$54:$AW$65, ROWS($CK$4:CK37)-ROWS($AK$54:$AK$65)-ROWS($AO$54:$AO$65)-ROWS($AS$54:$AS$65)),IFERROR(INDEX($BA$54:$BA$65, ROWS($CK$4:CK37)-ROWS($AK$54:$AK$65)-ROWS($AO$54:$AO$65)-ROWS($AS$54:$AS$65)-ROWS($AW$54:$AW$65)),IFERROR(INDEX($BE$54:$BE$65, ROWS($CK$4:CK37)-ROWS($AK$54:$AK$65)-ROWS($AO$54:$AO$65)-ROWS($AS$54:$AS$65)-ROWS($AW$54:$AW$65)-ROWS($BA$54:$BA$65)),IFERROR(INDEX($BI$54:$BI$65, ROWS($CK$4:CK37)-ROWS($AK$54:$AK$65)-ROWS($AO$54:$AO$65)-ROWS($AS$54:$AS$65)-ROWS($AW$54:$AW$65)-ROWS($BA$54:$BA$65)-ROWS($BE$54:$BE$65)), "")))))))</f>
        <v/>
      </c>
      <c r="CL39" s="316" t="str">
        <f t="shared" ca="1" si="40"/>
        <v/>
      </c>
      <c r="CM39" s="413" t="str">
        <f t="shared" ca="1" si="41"/>
        <v/>
      </c>
      <c r="CN39" s="412" t="str">
        <f ca="1">IF(OR(CO39="",CO39=0),"",MAX(CN$5:CN38)+1)</f>
        <v/>
      </c>
      <c r="CO39" s="316" t="str">
        <f ca="1">IFERROR(INDEX($AJ$70:$AJ$81, ROWS($CO$4:CO37)), IFERROR(INDEX($AN$70:$AN$81, ROWS($CO$4:CO37)-ROWS($AJ$70:$AJ$81)), IFERROR(INDEX($AR$70:$AR$81, ROWS($CO$4:CO37)-ROWS($AJ$70:$AJ$81)-ROWS($AN$70:$AN$81)),IFERROR(INDEX($AV$70:$AV$81, ROWS($CO$4:CO37)-ROWS($AJ$70:$AJ$81)-ROWS($AN$70:$AN$81)-ROWS($AR$70:$AR$81)),IFERROR(INDEX($AZ$70:$AZ$81, ROWS($CO$4:CO37)-ROWS($AJ$70:$AJ$81)-ROWS($AN$70:$AN$81)-ROWS($AR$70:$AR$81)-ROWS($AV$70:$AV$81)),IFERROR(INDEX($BD$70:$BD$81, ROWS($CO$4:CO37)-ROWS($AJ$70:$AJ$81)-ROWS($AN$70:$AN$81)-ROWS($AR$70:$AR$81)-ROWS($AV$70:$AV$81)-ROWS($AZ$70:$AZ$81)),IFERROR(INDEX($BH$70:$BH$81, ROWS($CO$4:CO37)-ROWS($AJ$70:$AJ$81)-ROWS($AN$70:$AN$81)-ROWS($AR$70:$AR$81)-ROWS($AV$70:$AV$81)-ROWS($AZ$70:$AZ$81)-ROWS($BD$70:$BD$81)), "")))))))</f>
        <v/>
      </c>
      <c r="CP39" s="316" t="str">
        <f t="shared" ca="1" si="42"/>
        <v/>
      </c>
      <c r="CQ39" s="316" t="str">
        <f ca="1">IF(OR(CR39="",CR39=0),"",MAX(CQ$5:CQ38)+1)</f>
        <v/>
      </c>
      <c r="CR39" s="316" t="str">
        <f ca="1">IFERROR(INDEX($AK$70:$AK$81, ROWS($CR$4:CR37)), IFERROR(INDEX($AO$70:$AO$81, ROWS($CR$4:CR37)-ROWS($AK$70:$AK$81)), IFERROR(INDEX($AS$70:$AS$81, ROWS($CR$4:CR37)-ROWS($AK$70:$AK$81)-ROWS($AO$70:$AO$81)),IFERROR(INDEX($AW$70:$AW$81, ROWS($CR$4:CR37)-ROWS($AK$70:$AK$81)-ROWS($AO$70:$AO$81)-ROWS($AS$70:$AS$81)),IFERROR(INDEX($BA$70:$BA$81, ROWS($CR$4:CR37)-ROWS($AK$70:$AK$81)-ROWS($AO$70:$AO$81)-ROWS($AS$70:$AS$81)-ROWS($AW$70:$AW$81)),IFERROR(INDEX($BE$70:$BE$81, ROWS($CR$4:CR37)-ROWS($AK$70:$AK$81)-ROWS($AO$70:$AO$81)-ROWS($AS$70:$AS$81)-ROWS($AW$70:$AW$81)-ROWS($BA$70:$BA$81)),IFERROR(INDEX($BI$70:$BI$81, ROWS($CR$4:CR37)-ROWS($AK$70:$AK$81)-ROWS($AO$70:$AO$81)-ROWS($AS$70:$AS$81)-ROWS($AW$70:$AW$81)-ROWS($BA$70:$BA$81)-ROWS($BE$70:$BE$81)), "")))))))</f>
        <v/>
      </c>
      <c r="CS39" s="316" t="str">
        <f t="shared" ca="1" si="43"/>
        <v/>
      </c>
      <c r="CT39" s="413" t="str">
        <f t="shared" ca="1" si="44"/>
        <v/>
      </c>
      <c r="CU39" s="412" t="str">
        <f>IF(OR(CV39="",CV39=0),"",MAX(CU$5:CU38)+1)</f>
        <v/>
      </c>
      <c r="CV39" s="316" t="str">
        <f>IFERROR(INDEX($AJ$86:$AJ$97, ROWS($CV$4:CV37)), IFERROR(INDEX($AN$86:$AN$97, ROWS($CV$4:CV37)-ROWS($AJ$86:$AJ$97)), ""))</f>
        <v/>
      </c>
      <c r="CW39" s="316" t="str">
        <f t="shared" si="45"/>
        <v/>
      </c>
      <c r="CX39" s="316" t="str">
        <f>IF(OR(CY39="",CY39=0),"",MAX(CX$5:CX38)+1)</f>
        <v/>
      </c>
      <c r="CY39" s="316" t="str">
        <f>IFERROR(INDEX($AK$86:$AK$97, ROWS($CY$4:CY37)), IFERROR(INDEX($AO$86:$AO$97, ROWS($CY$4:CY37)-ROWS($AK$86:$AK$97)), ""))</f>
        <v/>
      </c>
      <c r="CZ39" s="316" t="str">
        <f t="shared" si="46"/>
        <v/>
      </c>
      <c r="DA39" s="413" t="str">
        <f t="shared" si="47"/>
        <v/>
      </c>
      <c r="DC39" s="438" t="str">
        <f ca="1">IF(OR(DD39="",DD39=0),"",MAX(DC$25:DC38)+1)</f>
        <v/>
      </c>
      <c r="DD39" s="434" t="str">
        <f t="shared" ca="1" si="90"/>
        <v/>
      </c>
      <c r="DE39" s="413" t="str">
        <f t="shared" ca="1" si="91"/>
        <v/>
      </c>
      <c r="DF39" s="431" t="str">
        <f ca="1">IF(OR(DG39="",DG39=0),"",MAX(DF$25:DF38)+1)</f>
        <v/>
      </c>
      <c r="DG39" s="412" t="str">
        <f t="shared" ca="1" si="92"/>
        <v/>
      </c>
      <c r="DH39" s="413" t="str">
        <f t="shared" ca="1" si="93"/>
        <v/>
      </c>
      <c r="DI39" s="412" t="str">
        <f t="shared" ca="1" si="94"/>
        <v/>
      </c>
      <c r="DJ39" s="413" t="str">
        <f t="shared" ca="1" si="95"/>
        <v/>
      </c>
      <c r="DK39" s="412" t="str">
        <f t="shared" ca="1" si="96"/>
        <v/>
      </c>
      <c r="DL39" s="413" t="str">
        <f t="shared" ca="1" si="97"/>
        <v/>
      </c>
    </row>
    <row r="40" spans="1:123" s="278" customFormat="1" ht="15" customHeight="1" x14ac:dyDescent="0.3">
      <c r="A40" s="1173" t="s">
        <v>478</v>
      </c>
      <c r="B40" s="1174"/>
      <c r="C40" s="1173"/>
      <c r="D40" s="1174"/>
      <c r="E40" s="280" t="s">
        <v>477</v>
      </c>
      <c r="F40" s="279"/>
      <c r="G40" s="279"/>
      <c r="H40" s="279"/>
      <c r="I40" s="279"/>
      <c r="J40" s="279"/>
      <c r="K40" s="1207"/>
      <c r="L40" s="1207"/>
      <c r="M40" s="1207"/>
      <c r="N40" s="1208"/>
      <c r="P40" s="297" t="str">
        <f t="shared" si="101"/>
        <v/>
      </c>
      <c r="Q40" s="297" t="str">
        <f t="shared" si="100"/>
        <v/>
      </c>
      <c r="R40" s="297" t="str">
        <f t="shared" si="100"/>
        <v/>
      </c>
      <c r="S40" s="298" t="str">
        <f t="shared" si="100"/>
        <v/>
      </c>
      <c r="T40" s="297" t="str">
        <f t="shared" si="100"/>
        <v/>
      </c>
      <c r="U40" s="297" t="str">
        <f t="shared" si="100"/>
        <v/>
      </c>
      <c r="V40" s="1160" t="s">
        <v>503</v>
      </c>
      <c r="W40" s="1161"/>
      <c r="X40" s="424">
        <f ca="1">IF(OR(X36="",X37=""),0,SUM(X37+X38-X36))</f>
        <v>7255.6200000000008</v>
      </c>
      <c r="Y40"/>
      <c r="AB40" s="261"/>
      <c r="AC40" s="358" t="str">
        <f>IF('Data Entry'!H24="","",'Data Entry'!H24)</f>
        <v/>
      </c>
      <c r="AD40" s="356" t="str">
        <f>IF('Data Entry'!G24="","",'Data Entry'!G24)</f>
        <v/>
      </c>
      <c r="AE40" s="363" t="str">
        <f>IF('Data Entry'!J24="","",'Data Entry'!J24)</f>
        <v/>
      </c>
      <c r="AF40" s="402" t="str">
        <f>IF('Data Entry'!I24="","",'Data Entry'!I24)</f>
        <v/>
      </c>
      <c r="AG40" s="301"/>
      <c r="AH40"/>
      <c r="AI40" s="304" t="str">
        <f t="shared" ca="1" si="123"/>
        <v/>
      </c>
      <c r="AJ40" s="305" t="str">
        <f t="shared" ca="1" si="102"/>
        <v/>
      </c>
      <c r="AK40" s="306" t="str">
        <f t="shared" ca="1" si="103"/>
        <v/>
      </c>
      <c r="AL40" s="307" t="str">
        <f t="shared" ca="1" si="104"/>
        <v/>
      </c>
      <c r="AM40" s="304">
        <f t="shared" ca="1" si="124"/>
        <v>94</v>
      </c>
      <c r="AN40" s="305" t="str">
        <f t="shared" ca="1" si="105"/>
        <v>Lawn Service</v>
      </c>
      <c r="AO40" s="306">
        <f t="shared" ca="1" si="106"/>
        <v>50</v>
      </c>
      <c r="AP40" s="307" t="str">
        <f t="shared" ca="1" si="107"/>
        <v>Fixed Bills</v>
      </c>
      <c r="AQ40" s="304" t="str">
        <f t="shared" ca="1" si="125"/>
        <v/>
      </c>
      <c r="AR40" s="305" t="str">
        <f t="shared" ca="1" si="108"/>
        <v/>
      </c>
      <c r="AS40" s="306" t="str">
        <f t="shared" ca="1" si="109"/>
        <v/>
      </c>
      <c r="AT40" s="307" t="str">
        <f t="shared" ca="1" si="110"/>
        <v/>
      </c>
      <c r="AU40" s="304" t="str">
        <f t="shared" ca="1" si="126"/>
        <v/>
      </c>
      <c r="AV40" s="305" t="str">
        <f t="shared" ca="1" si="111"/>
        <v/>
      </c>
      <c r="AW40" s="306" t="str">
        <f t="shared" ca="1" si="112"/>
        <v/>
      </c>
      <c r="AX40" s="307" t="str">
        <f t="shared" ca="1" si="113"/>
        <v/>
      </c>
      <c r="AY40" s="304">
        <f t="shared" ca="1" si="127"/>
        <v>49</v>
      </c>
      <c r="AZ40" s="305" t="str">
        <f t="shared" ca="1" si="114"/>
        <v>Car Payment 1</v>
      </c>
      <c r="BA40" s="306">
        <f t="shared" ca="1" si="115"/>
        <v>350</v>
      </c>
      <c r="BB40" s="307">
        <f t="shared" ca="1" si="116"/>
        <v>18000</v>
      </c>
      <c r="BC40" s="304" t="str">
        <f t="shared" ca="1" si="128"/>
        <v/>
      </c>
      <c r="BD40" s="305" t="str">
        <f t="shared" ca="1" si="117"/>
        <v/>
      </c>
      <c r="BE40" s="306" t="str">
        <f t="shared" ca="1" si="118"/>
        <v/>
      </c>
      <c r="BF40" s="307" t="str">
        <f t="shared" ca="1" si="119"/>
        <v/>
      </c>
      <c r="BG40" s="304" t="str">
        <f t="shared" ca="1" si="129"/>
        <v/>
      </c>
      <c r="BH40" s="305" t="str">
        <f t="shared" ca="1" si="120"/>
        <v/>
      </c>
      <c r="BI40" s="306" t="str">
        <f t="shared" ca="1" si="121"/>
        <v/>
      </c>
      <c r="BJ40" s="307" t="str">
        <f t="shared" ca="1" si="122"/>
        <v/>
      </c>
      <c r="BL40" s="412" t="str">
        <f ca="1">IF(OR(BM40="",BM40=0),"",MAX(BL$5:BL39)+1)</f>
        <v/>
      </c>
      <c r="BM40" s="316" t="str">
        <f ca="1">IFERROR(INDEX($AJ$6:$AJ$17, ROWS(BM$4:$BM38)), IFERROR(INDEX($AN$6:$AN$17, ROWS(BM$4:$BM38)-ROWS($AJ$6:$AJ$17)), IFERROR(INDEX($AR$6:$AR$17, ROWS(BM$4:$BM38)-ROWS($AJ$6:$AJ$17)-ROWS($AN$6:$AN$17)),IFERROR(INDEX($AV$6:$AV$17, ROWS(BM$4:$BM38)-ROWS($AJ$6:$AJ$17)-ROWS($AN$6:$AN$17)-ROWS($AR$6:$AR$17)),IFERROR(INDEX($AZ$6:$AZ$17, ROWS(BM$4:$BM38)-ROWS($AJ$6:$AJ$17)-ROWS($AN$6:$AN$17)-ROWS($AR$6:$AR$17)-ROWS($AV$6:$AV$17)),IFERROR(INDEX($BD$6:$BD$17, ROWS(BM$4:$BM38)-ROWS($AJ$6:$AJ$17)-ROWS($AN$6:$AN$17)-ROWS($AR$6:$AR$17)-ROWS($AV$6:$AV$17)-ROWS($AZ$6:$AZ$17)),IFERROR(INDEX($BH$6:$BH$17, ROWS(BM$4:$BM38)-ROWS($AJ$6:$AJ$17)-ROWS($AN$6:$AN$17)-ROWS($AR$6:$AR$17)-ROWS($AV$6:$AV$17)-ROWS($AZ$6:$AZ$17)-ROWS($BD$6:$BD$17)), "")))))))</f>
        <v/>
      </c>
      <c r="BN40" s="316" t="str">
        <f t="shared" ca="1" si="30"/>
        <v/>
      </c>
      <c r="BO40" s="316" t="str">
        <f ca="1">IF(OR(BP40="",BP40=0),"",MAX(BO$5:BO39)+1)</f>
        <v/>
      </c>
      <c r="BP40" s="316" t="str">
        <f ca="1">IFERROR(INDEX($AK$6:$AK$17, ROWS($BP$4:BP38)), IFERROR(INDEX($AO$6:$AO$17, ROWS($BP$4:BP38)-ROWS($AK$6:$AK$17)), IFERROR(INDEX($AS$6:$AS$17, ROWS($BP$4:BP38)-ROWS($AK$6:$AK$17)-ROWS($AO$6:$AO$17)),IFERROR(INDEX($AW$6:$AW$17, ROWS($BP$4:BP38)-ROWS($AK$6:$AK$17)-ROWS($AO$6:$AO$17)-ROWS($AS$6:$AS$17)),IFERROR(INDEX($BA$6:$BA$17, ROWS($BP$4:BP38)-ROWS($AK$6:$AK$17)-ROWS($AO$6:$AO$17)-ROWS($AS$6:$AS$17)-ROWS($AW$6:$AW$17)),IFERROR(INDEX($BE$6:$BE$17, ROWS($BP$4:BP38)-ROWS($AK$6:$AK$17)-ROWS($AO$6:$AO$17)-ROWS($AS$6:$AS$17)-ROWS($AW$6:$AW$17)-ROWS($BA$6:$BA$17)),IFERROR(INDEX($BI$6:$BI$17, ROWS($BP$4:BP38)-ROWS($AK$6:$AK$17)-ROWS($AO$6:$AO$17)-ROWS($AS$6:$AS$17)-ROWS($AW$6:$AW$17)-ROWS($BA$6:$BA$17)-ROWS($BE$6:$BE$17)), "")))))))</f>
        <v/>
      </c>
      <c r="BQ40" s="316" t="str">
        <f t="shared" ca="1" si="31"/>
        <v/>
      </c>
      <c r="BR40" s="413" t="str">
        <f t="shared" ca="1" si="32"/>
        <v/>
      </c>
      <c r="BS40" s="412" t="str">
        <f ca="1">IF(OR(BT40="",BT40=0),"",MAX(BS$5:BS39)+1)</f>
        <v/>
      </c>
      <c r="BT40" s="316" t="str">
        <f ca="1">IFERROR(INDEX($AJ$22:$AJ$33, ROWS($BT$4:BT38)), IFERROR(INDEX($AN$22:$AN$33, ROWS($BT$4:BT38)-ROWS($AJ$22:$AJ$33)), IFERROR(INDEX($AR$22:$AR$33, ROWS($BT$4:BT38)-ROWS($AJ$22:$AJ$33)-ROWS($AN$22:$AN$33)),IFERROR(INDEX($AV$22:$AV$33, ROWS($BT$4:BT38)-ROWS($AJ$22:$AJ$33)-ROWS($AN$22:$AN$33)-ROWS($AR$22:$AR$33)),IFERROR(INDEX($AZ$22:$AZ$33, ROWS($BT$4:BT38)-ROWS($AJ$22:$AJ$33)-ROWS($AN$22:$AN$33)-ROWS($AR$22:$AR$33)-ROWS($AV$22:$AV$33)),IFERROR(INDEX($BD$22:$BD$33, ROWS($BT$4:BT38)-ROWS($AJ$22:$AJ$33)-ROWS($AN$22:$AN$33)-ROWS($AR$22:$AR$33)-ROWS($AV$22:$AV$33)-ROWS($AZ$22:$AZ$33)),IFERROR(INDEX($BH$22:$BH$33, ROWS($BT$4:BT38)-ROWS($AJ$22:$AJ$33)-ROWS($AN$22:$AN$33)-ROWS($AR$22:$AR$33)-ROWS($AV$22:$AV$33)-ROWS($AZ$22:$AZ$33)-ROWS($BD$22:$BD$33)), "")))))))</f>
        <v/>
      </c>
      <c r="BU40" s="316" t="str">
        <f t="shared" ca="1" si="33"/>
        <v/>
      </c>
      <c r="BV40" s="316" t="str">
        <f ca="1">IF(OR(BW40="",BW40=0),"",MAX(BV$5:BV39)+1)</f>
        <v/>
      </c>
      <c r="BW40" s="316" t="str">
        <f ca="1">IFERROR(INDEX($AK$22:$AK$33, ROWS($BW$4:BW38)), IFERROR(INDEX($AO$22:$AO$33, ROWS($BW$4:BW38)-ROWS($AK$22:$AK$33)), IFERROR(INDEX($AS$22:$AS$33, ROWS($BW$4:BW38)-ROWS($AK$22:$AK$33)-ROWS($AO$22:$AO$33)),IFERROR(INDEX($AW$22:$AW$33, ROWS($BW$4:BW38)-ROWS($AK$22:$AK$33)-ROWS($AO$22:$AO$33)-ROWS($AS$22:$AS$33)),IFERROR(INDEX($BA$22:$BA$33, ROWS($BW$4:BW38)-ROWS($AK$22:$AK$33)-ROWS($AO$22:$AO$33)-ROWS($AS$22:$AS$33)-ROWS($AW$22:$AW$33)),IFERROR(INDEX($BE$22:$BE$33, ROWS($BW$4:BW38)-ROWS($AK$22:$AK$33)-ROWS($AO$22:$AO$33)-ROWS($AS$22:$AS$33)-ROWS($AW$22:$AW$33)-ROWS($BA$22:$BA$33)),IFERROR(INDEX($BI$22:$BI$33, ROWS($BW$4:BW38)-ROWS($AK$22:$AK$33)-ROWS($AO$22:$AO$33)-ROWS($AS$22:$AS$33)-ROWS($AW$22:$AW$33)-ROWS($BA$22:$BA$33)-ROWS($BE$22:$BE$33)), "")))))))</f>
        <v/>
      </c>
      <c r="BX40" s="316" t="str">
        <f t="shared" ca="1" si="34"/>
        <v/>
      </c>
      <c r="BY40" s="413" t="str">
        <f t="shared" ca="1" si="35"/>
        <v/>
      </c>
      <c r="BZ40" s="412" t="str">
        <f ca="1">IF(OR(CA40="",CA40=0),"",MAX(BZ$5:BZ39)+1)</f>
        <v/>
      </c>
      <c r="CA40" s="316" t="str">
        <f ca="1">IFERROR(INDEX($AJ$38:$AJ$49, ROWS($CA$4:CA38)), IFERROR(INDEX($AN$38:$AN$49, ROWS($CA$4:CA38)-ROWS($AJ$38:$AJ$49)), IFERROR(INDEX($AR$38:$AR$49, ROWS($CA$4:CA38)-ROWS($AJ$38:$AJ$49)-ROWS($AN$38:$AN$49)),IFERROR(INDEX($AV$38:$AV$49, ROWS($CA$4:CA38)-ROWS($AJ$38:$AJ$49)-ROWS($AN$38:$AN$49)-ROWS($AR$38:$AR$49)),IFERROR(INDEX($AZ$38:$AZ$49, ROWS($CA$4:CA38)-ROWS($AJ$38:$AJ$49)-ROWS($AN$38:$AN$49)-ROWS($AR$38:$AR$49)-ROWS($AV$38:$AV$49)),IFERROR(INDEX($BD$38:$BD$49, ROWS($CA$4:CA38)-ROWS($AJ$38:$AJ$49)-ROWS($AN$38:$AN$49)-ROWS($AR$38:$AR$49)-ROWS($AV$38:$AV$49)-ROWS($AZ$38:$AZ$49)),IFERROR(INDEX($BH$38:$BH$49, ROWS($CA$4:CA38)-ROWS($AJ$38:$AJ$49)-ROWS($AN$38:$AN$49)-ROWS($AR$38:$AR$49)-ROWS($AV$38:$AV$49)-ROWS($AZ$38:$AZ$49)-ROWS($BD$38:$BD$49)), "")))))))</f>
        <v/>
      </c>
      <c r="CB40" s="316" t="str">
        <f t="shared" ca="1" si="36"/>
        <v/>
      </c>
      <c r="CC40" s="316" t="str">
        <f ca="1">IF(OR(CD40="",CD40=0),"",MAX(CC$5:CC39)+1)</f>
        <v/>
      </c>
      <c r="CD40" s="316" t="str">
        <f ca="1">IFERROR(INDEX($AK$38:$AK$49, ROWS($CD$4:CD38)), IFERROR(INDEX($AO$38:$AO$49, ROWS($CD$4:CD38)-ROWS($AK$38:$AK$49)), IFERROR(INDEX($AS$38:$AS$49, ROWS($CD$4:CD38)-ROWS($AK$38:$AK$49)-ROWS($AO$38:$AO$49)),IFERROR(INDEX($AW$38:$AW$49, ROWS($CD$4:CD38)-ROWS($AK$38:$AK$49)-ROWS($AO$38:$AO$49)-ROWS($AS$38:$AS$49)),IFERROR(INDEX($BA$38:$BA$49, ROWS($CD$4:CD38)-ROWS($AK$38:$AK$49)-ROWS($AO$38:$AO$49)-ROWS($AS$38:$AS$49)-ROWS($AW$38:$AW$49)),IFERROR(INDEX($BE$38:$BE$49, ROWS($CD$4:CD38)-ROWS($AK$38:$AK$49)-ROWS($AO$38:$AO$49)-ROWS($AS$38:$AS$49)-ROWS($AW$38:$AW$49)-ROWS($BA$38:$BA$49)),IFERROR(INDEX($BI$38:$BI$49, ROWS($CD$4:CD38)-ROWS($AK$38:$AK$49)-ROWS($AO$38:$AO$49)-ROWS($AS$38:$AS$49)-ROWS($AW$38:$AW$49)-ROWS($BA$38:$BA$49)-ROWS($BE$38:$BE$49)), "")))))))</f>
        <v/>
      </c>
      <c r="CE40" s="316" t="str">
        <f t="shared" ca="1" si="37"/>
        <v/>
      </c>
      <c r="CF40" s="413" t="str">
        <f t="shared" ca="1" si="38"/>
        <v/>
      </c>
      <c r="CG40" s="412" t="str">
        <f ca="1">IF(OR(CH40="",CH40=0),"",MAX(CG$5:CG39)+1)</f>
        <v/>
      </c>
      <c r="CH40" s="316" t="str">
        <f ca="1">IFERROR(INDEX($AJ$54:$AJ$65, ROWS($CH$4:CH38)), IFERROR(INDEX($AN$54:$AN$65, ROWS($CH$4:CH38)-ROWS($AJ$54:$AJ$65)), IFERROR(INDEX($AR$54:$AR$65, ROWS($CH$4:CH38)-ROWS($AJ$54:$AJ$65)-ROWS($AN$54:$AN$65)),IFERROR(INDEX($AV$54:$AV$65, ROWS($CH$4:CH38)-ROWS($AJ$54:$AJ$65)-ROWS($AN$54:$AN$65)-ROWS($AR$54:$AR$65)),IFERROR(INDEX($AZ$54:$AZ$65, ROWS($CH$4:CH38)-ROWS($AJ$54:$AJ$65)-ROWS($AN$54:$AN$65)-ROWS($AR$54:$AR$65)-ROWS($AV$54:$AV$65)),IFERROR(INDEX($BD$54:$BD$65, ROWS($CH$4:CH38)-ROWS($AJ$54:$AJ$65)-ROWS($AN$54:$AN$65)-ROWS($AR$54:$AR$65)-ROWS($AV$54:$AV$65)-ROWS($AZ$54:$AZ$65)),IFERROR(INDEX($BH$54:$BH$65, ROWS($CH$4:CH38)-ROWS($AJ$54:$AJ$65)-ROWS($AN$54:$AN$65)-ROWS($AR$54:$AR$65)-ROWS($AV$54:$AV$65)-ROWS($AZ$54:$AZ$65)-ROWS($BD$54:$BD$65)), "")))))))</f>
        <v/>
      </c>
      <c r="CI40" s="316" t="str">
        <f t="shared" ca="1" si="39"/>
        <v/>
      </c>
      <c r="CJ40" s="316" t="str">
        <f ca="1">IF(OR(CK40="",CK40=0),"",MAX(CJ$5:CJ39)+1)</f>
        <v/>
      </c>
      <c r="CK40" s="316" t="str">
        <f ca="1">IFERROR(INDEX($AK$54:$AK$65, ROWS($CK$4:CK38)), IFERROR(INDEX($AO$54:$AO$65, ROWS($CK$4:CK38)-ROWS($AK$54:$AK$65)), IFERROR(INDEX($AS$54:$AS$65, ROWS($CK$4:CK38)-ROWS($AK$54:$AK$65)-ROWS($AO$54:$AO$65)),IFERROR(INDEX($AW$54:$AW$65, ROWS($CK$4:CK38)-ROWS($AK$54:$AK$65)-ROWS($AO$54:$AO$65)-ROWS($AS$54:$AS$65)),IFERROR(INDEX($BA$54:$BA$65, ROWS($CK$4:CK38)-ROWS($AK$54:$AK$65)-ROWS($AO$54:$AO$65)-ROWS($AS$54:$AS$65)-ROWS($AW$54:$AW$65)),IFERROR(INDEX($BE$54:$BE$65, ROWS($CK$4:CK38)-ROWS($AK$54:$AK$65)-ROWS($AO$54:$AO$65)-ROWS($AS$54:$AS$65)-ROWS($AW$54:$AW$65)-ROWS($BA$54:$BA$65)),IFERROR(INDEX($BI$54:$BI$65, ROWS($CK$4:CK38)-ROWS($AK$54:$AK$65)-ROWS($AO$54:$AO$65)-ROWS($AS$54:$AS$65)-ROWS($AW$54:$AW$65)-ROWS($BA$54:$BA$65)-ROWS($BE$54:$BE$65)), "")))))))</f>
        <v/>
      </c>
      <c r="CL40" s="316" t="str">
        <f t="shared" ca="1" si="40"/>
        <v/>
      </c>
      <c r="CM40" s="413" t="str">
        <f t="shared" ca="1" si="41"/>
        <v/>
      </c>
      <c r="CN40" s="412" t="str">
        <f ca="1">IF(OR(CO40="",CO40=0),"",MAX(CN$5:CN39)+1)</f>
        <v/>
      </c>
      <c r="CO40" s="316" t="str">
        <f ca="1">IFERROR(INDEX($AJ$70:$AJ$81, ROWS($CO$4:CO38)), IFERROR(INDEX($AN$70:$AN$81, ROWS($CO$4:CO38)-ROWS($AJ$70:$AJ$81)), IFERROR(INDEX($AR$70:$AR$81, ROWS($CO$4:CO38)-ROWS($AJ$70:$AJ$81)-ROWS($AN$70:$AN$81)),IFERROR(INDEX($AV$70:$AV$81, ROWS($CO$4:CO38)-ROWS($AJ$70:$AJ$81)-ROWS($AN$70:$AN$81)-ROWS($AR$70:$AR$81)),IFERROR(INDEX($AZ$70:$AZ$81, ROWS($CO$4:CO38)-ROWS($AJ$70:$AJ$81)-ROWS($AN$70:$AN$81)-ROWS($AR$70:$AR$81)-ROWS($AV$70:$AV$81)),IFERROR(INDEX($BD$70:$BD$81, ROWS($CO$4:CO38)-ROWS($AJ$70:$AJ$81)-ROWS($AN$70:$AN$81)-ROWS($AR$70:$AR$81)-ROWS($AV$70:$AV$81)-ROWS($AZ$70:$AZ$81)),IFERROR(INDEX($BH$70:$BH$81, ROWS($CO$4:CO38)-ROWS($AJ$70:$AJ$81)-ROWS($AN$70:$AN$81)-ROWS($AR$70:$AR$81)-ROWS($AV$70:$AV$81)-ROWS($AZ$70:$AZ$81)-ROWS($BD$70:$BD$81)), "")))))))</f>
        <v/>
      </c>
      <c r="CP40" s="316" t="str">
        <f t="shared" ca="1" si="42"/>
        <v/>
      </c>
      <c r="CQ40" s="316" t="str">
        <f ca="1">IF(OR(CR40="",CR40=0),"",MAX(CQ$5:CQ39)+1)</f>
        <v/>
      </c>
      <c r="CR40" s="316" t="str">
        <f ca="1">IFERROR(INDEX($AK$70:$AK$81, ROWS($CR$4:CR38)), IFERROR(INDEX($AO$70:$AO$81, ROWS($CR$4:CR38)-ROWS($AK$70:$AK$81)), IFERROR(INDEX($AS$70:$AS$81, ROWS($CR$4:CR38)-ROWS($AK$70:$AK$81)-ROWS($AO$70:$AO$81)),IFERROR(INDEX($AW$70:$AW$81, ROWS($CR$4:CR38)-ROWS($AK$70:$AK$81)-ROWS($AO$70:$AO$81)-ROWS($AS$70:$AS$81)),IFERROR(INDEX($BA$70:$BA$81, ROWS($CR$4:CR38)-ROWS($AK$70:$AK$81)-ROWS($AO$70:$AO$81)-ROWS($AS$70:$AS$81)-ROWS($AW$70:$AW$81)),IFERROR(INDEX($BE$70:$BE$81, ROWS($CR$4:CR38)-ROWS($AK$70:$AK$81)-ROWS($AO$70:$AO$81)-ROWS($AS$70:$AS$81)-ROWS($AW$70:$AW$81)-ROWS($BA$70:$BA$81)),IFERROR(INDEX($BI$70:$BI$81, ROWS($CR$4:CR38)-ROWS($AK$70:$AK$81)-ROWS($AO$70:$AO$81)-ROWS($AS$70:$AS$81)-ROWS($AW$70:$AW$81)-ROWS($BA$70:$BA$81)-ROWS($BE$70:$BE$81)), "")))))))</f>
        <v/>
      </c>
      <c r="CS40" s="316" t="str">
        <f t="shared" ca="1" si="43"/>
        <v/>
      </c>
      <c r="CT40" s="413" t="str">
        <f t="shared" ca="1" si="44"/>
        <v/>
      </c>
      <c r="CU40" s="412" t="str">
        <f>IF(OR(CV40="",CV40=0),"",MAX(CU$5:CU39)+1)</f>
        <v/>
      </c>
      <c r="CV40" s="316" t="str">
        <f>IFERROR(INDEX($AJ$86:$AJ$97, ROWS($CV$4:CV38)), IFERROR(INDEX($AN$86:$AN$97, ROWS($CV$4:CV38)-ROWS($AJ$86:$AJ$97)), ""))</f>
        <v/>
      </c>
      <c r="CW40" s="316" t="str">
        <f t="shared" si="45"/>
        <v/>
      </c>
      <c r="CX40" s="316" t="str">
        <f>IF(OR(CY40="",CY40=0),"",MAX(CX$5:CX39)+1)</f>
        <v/>
      </c>
      <c r="CY40" s="316" t="str">
        <f>IFERROR(INDEX($AK$86:$AK$97, ROWS($CY$4:CY38)), IFERROR(INDEX($AO$86:$AO$97, ROWS($CY$4:CY38)-ROWS($AK$86:$AK$97)), ""))</f>
        <v/>
      </c>
      <c r="CZ40" s="316" t="str">
        <f t="shared" si="46"/>
        <v/>
      </c>
      <c r="DA40" s="413" t="str">
        <f t="shared" si="47"/>
        <v/>
      </c>
      <c r="DC40" s="438" t="str">
        <f ca="1">IF(OR(DD40="",DD40=0),"",MAX(DC$25:DC39)+1)</f>
        <v/>
      </c>
      <c r="DD40" s="434" t="str">
        <f t="shared" ca="1" si="90"/>
        <v/>
      </c>
      <c r="DE40" s="413" t="str">
        <f t="shared" ca="1" si="91"/>
        <v/>
      </c>
      <c r="DF40" s="431" t="str">
        <f ca="1">IF(OR(DG40="",DG40=0),"",MAX(DF$25:DF39)+1)</f>
        <v/>
      </c>
      <c r="DG40" s="412" t="str">
        <f t="shared" ca="1" si="92"/>
        <v/>
      </c>
      <c r="DH40" s="413" t="str">
        <f t="shared" ca="1" si="93"/>
        <v/>
      </c>
      <c r="DI40" s="412" t="str">
        <f t="shared" ca="1" si="94"/>
        <v/>
      </c>
      <c r="DJ40" s="413" t="str">
        <f t="shared" ca="1" si="95"/>
        <v/>
      </c>
      <c r="DK40" s="412" t="str">
        <f t="shared" ca="1" si="96"/>
        <v/>
      </c>
      <c r="DL40" s="413" t="str">
        <f t="shared" ca="1" si="97"/>
        <v/>
      </c>
    </row>
    <row r="41" spans="1:123" x14ac:dyDescent="0.3">
      <c r="AC41" s="358" t="str">
        <f>IF('Data Entry'!H25="","",'Data Entry'!H25)</f>
        <v/>
      </c>
      <c r="AD41" s="356" t="str">
        <f>IF('Data Entry'!G25="","",'Data Entry'!G25)</f>
        <v/>
      </c>
      <c r="AE41" s="363" t="str">
        <f>IF('Data Entry'!J25="","",'Data Entry'!J25)</f>
        <v/>
      </c>
      <c r="AF41" s="402" t="str">
        <f>IF('Data Entry'!I25="","",'Data Entry'!I25)</f>
        <v/>
      </c>
      <c r="AI41" s="304" t="str">
        <f t="shared" ca="1" si="123"/>
        <v/>
      </c>
      <c r="AJ41" s="305" t="str">
        <f t="shared" ca="1" si="102"/>
        <v/>
      </c>
      <c r="AK41" s="306" t="str">
        <f t="shared" ca="1" si="103"/>
        <v/>
      </c>
      <c r="AL41" s="307" t="str">
        <f t="shared" ca="1" si="104"/>
        <v/>
      </c>
      <c r="AM41" s="304" t="str">
        <f t="shared" ca="1" si="124"/>
        <v/>
      </c>
      <c r="AN41" s="305" t="str">
        <f t="shared" ca="1" si="105"/>
        <v/>
      </c>
      <c r="AO41" s="306" t="str">
        <f t="shared" ca="1" si="106"/>
        <v/>
      </c>
      <c r="AP41" s="307" t="str">
        <f t="shared" ca="1" si="107"/>
        <v/>
      </c>
      <c r="AQ41" s="304" t="str">
        <f t="shared" ca="1" si="125"/>
        <v/>
      </c>
      <c r="AR41" s="305" t="str">
        <f t="shared" ca="1" si="108"/>
        <v/>
      </c>
      <c r="AS41" s="306" t="str">
        <f t="shared" ca="1" si="109"/>
        <v/>
      </c>
      <c r="AT41" s="307" t="str">
        <f t="shared" ca="1" si="110"/>
        <v/>
      </c>
      <c r="AU41" s="304" t="str">
        <f t="shared" ca="1" si="126"/>
        <v/>
      </c>
      <c r="AV41" s="305" t="str">
        <f t="shared" ca="1" si="111"/>
        <v/>
      </c>
      <c r="AW41" s="306" t="str">
        <f t="shared" ca="1" si="112"/>
        <v/>
      </c>
      <c r="AX41" s="307" t="str">
        <f t="shared" ca="1" si="113"/>
        <v/>
      </c>
      <c r="AY41" s="304">
        <f t="shared" ca="1" si="127"/>
        <v>50</v>
      </c>
      <c r="AZ41" s="305" t="str">
        <f t="shared" ca="1" si="114"/>
        <v>Car Payment 2</v>
      </c>
      <c r="BA41" s="306">
        <f t="shared" ca="1" si="115"/>
        <v>200</v>
      </c>
      <c r="BB41" s="307">
        <f t="shared" ca="1" si="116"/>
        <v>8000</v>
      </c>
      <c r="BC41" s="304" t="str">
        <f t="shared" ca="1" si="128"/>
        <v/>
      </c>
      <c r="BD41" s="305" t="str">
        <f t="shared" ca="1" si="117"/>
        <v/>
      </c>
      <c r="BE41" s="306" t="str">
        <f t="shared" ca="1" si="118"/>
        <v/>
      </c>
      <c r="BF41" s="307" t="str">
        <f t="shared" ca="1" si="119"/>
        <v/>
      </c>
      <c r="BG41" s="304" t="str">
        <f t="shared" ca="1" si="129"/>
        <v/>
      </c>
      <c r="BH41" s="305" t="str">
        <f t="shared" ca="1" si="120"/>
        <v/>
      </c>
      <c r="BI41" s="306" t="str">
        <f t="shared" ca="1" si="121"/>
        <v/>
      </c>
      <c r="BJ41" s="307" t="str">
        <f t="shared" ca="1" si="122"/>
        <v/>
      </c>
      <c r="BL41" s="412" t="str">
        <f ca="1">IF(OR(BM41="",BM41=0),"",MAX(BL$5:BL40)+1)</f>
        <v/>
      </c>
      <c r="BM41" s="316" t="str">
        <f ca="1">IFERROR(INDEX($AJ$6:$AJ$17, ROWS(BM$4:$BM39)), IFERROR(INDEX($AN$6:$AN$17, ROWS(BM$4:$BM39)-ROWS($AJ$6:$AJ$17)), IFERROR(INDEX($AR$6:$AR$17, ROWS(BM$4:$BM39)-ROWS($AJ$6:$AJ$17)-ROWS($AN$6:$AN$17)),IFERROR(INDEX($AV$6:$AV$17, ROWS(BM$4:$BM39)-ROWS($AJ$6:$AJ$17)-ROWS($AN$6:$AN$17)-ROWS($AR$6:$AR$17)),IFERROR(INDEX($AZ$6:$AZ$17, ROWS(BM$4:$BM39)-ROWS($AJ$6:$AJ$17)-ROWS($AN$6:$AN$17)-ROWS($AR$6:$AR$17)-ROWS($AV$6:$AV$17)),IFERROR(INDEX($BD$6:$BD$17, ROWS(BM$4:$BM39)-ROWS($AJ$6:$AJ$17)-ROWS($AN$6:$AN$17)-ROWS($AR$6:$AR$17)-ROWS($AV$6:$AV$17)-ROWS($AZ$6:$AZ$17)),IFERROR(INDEX($BH$6:$BH$17, ROWS(BM$4:$BM39)-ROWS($AJ$6:$AJ$17)-ROWS($AN$6:$AN$17)-ROWS($AR$6:$AR$17)-ROWS($AV$6:$AV$17)-ROWS($AZ$6:$AZ$17)-ROWS($BD$6:$BD$17)), "")))))))</f>
        <v/>
      </c>
      <c r="BN41" s="316" t="str">
        <f t="shared" ca="1" si="30"/>
        <v/>
      </c>
      <c r="BO41" s="316" t="str">
        <f ca="1">IF(OR(BP41="",BP41=0),"",MAX(BO$5:BO40)+1)</f>
        <v/>
      </c>
      <c r="BP41" s="316" t="str">
        <f ca="1">IFERROR(INDEX($AK$6:$AK$17, ROWS($BP$4:BP39)), IFERROR(INDEX($AO$6:$AO$17, ROWS($BP$4:BP39)-ROWS($AK$6:$AK$17)), IFERROR(INDEX($AS$6:$AS$17, ROWS($BP$4:BP39)-ROWS($AK$6:$AK$17)-ROWS($AO$6:$AO$17)),IFERROR(INDEX($AW$6:$AW$17, ROWS($BP$4:BP39)-ROWS($AK$6:$AK$17)-ROWS($AO$6:$AO$17)-ROWS($AS$6:$AS$17)),IFERROR(INDEX($BA$6:$BA$17, ROWS($BP$4:BP39)-ROWS($AK$6:$AK$17)-ROWS($AO$6:$AO$17)-ROWS($AS$6:$AS$17)-ROWS($AW$6:$AW$17)),IFERROR(INDEX($BE$6:$BE$17, ROWS($BP$4:BP39)-ROWS($AK$6:$AK$17)-ROWS($AO$6:$AO$17)-ROWS($AS$6:$AS$17)-ROWS($AW$6:$AW$17)-ROWS($BA$6:$BA$17)),IFERROR(INDEX($BI$6:$BI$17, ROWS($BP$4:BP39)-ROWS($AK$6:$AK$17)-ROWS($AO$6:$AO$17)-ROWS($AS$6:$AS$17)-ROWS($AW$6:$AW$17)-ROWS($BA$6:$BA$17)-ROWS($BE$6:$BE$17)), "")))))))</f>
        <v/>
      </c>
      <c r="BQ41" s="316" t="str">
        <f t="shared" ca="1" si="31"/>
        <v/>
      </c>
      <c r="BR41" s="413" t="str">
        <f t="shared" ca="1" si="32"/>
        <v/>
      </c>
      <c r="BS41" s="412" t="str">
        <f ca="1">IF(OR(BT41="",BT41=0),"",MAX(BS$5:BS40)+1)</f>
        <v/>
      </c>
      <c r="BT41" s="316" t="str">
        <f ca="1">IFERROR(INDEX($AJ$22:$AJ$33, ROWS($BT$4:BT39)), IFERROR(INDEX($AN$22:$AN$33, ROWS($BT$4:BT39)-ROWS($AJ$22:$AJ$33)), IFERROR(INDEX($AR$22:$AR$33, ROWS($BT$4:BT39)-ROWS($AJ$22:$AJ$33)-ROWS($AN$22:$AN$33)),IFERROR(INDEX($AV$22:$AV$33, ROWS($BT$4:BT39)-ROWS($AJ$22:$AJ$33)-ROWS($AN$22:$AN$33)-ROWS($AR$22:$AR$33)),IFERROR(INDEX($AZ$22:$AZ$33, ROWS($BT$4:BT39)-ROWS($AJ$22:$AJ$33)-ROWS($AN$22:$AN$33)-ROWS($AR$22:$AR$33)-ROWS($AV$22:$AV$33)),IFERROR(INDEX($BD$22:$BD$33, ROWS($BT$4:BT39)-ROWS($AJ$22:$AJ$33)-ROWS($AN$22:$AN$33)-ROWS($AR$22:$AR$33)-ROWS($AV$22:$AV$33)-ROWS($AZ$22:$AZ$33)),IFERROR(INDEX($BH$22:$BH$33, ROWS($BT$4:BT39)-ROWS($AJ$22:$AJ$33)-ROWS($AN$22:$AN$33)-ROWS($AR$22:$AR$33)-ROWS($AV$22:$AV$33)-ROWS($AZ$22:$AZ$33)-ROWS($BD$22:$BD$33)), "")))))))</f>
        <v/>
      </c>
      <c r="BU41" s="316" t="str">
        <f t="shared" ca="1" si="33"/>
        <v/>
      </c>
      <c r="BV41" s="316" t="str">
        <f ca="1">IF(OR(BW41="",BW41=0),"",MAX(BV$5:BV40)+1)</f>
        <v/>
      </c>
      <c r="BW41" s="316" t="str">
        <f ca="1">IFERROR(INDEX($AK$22:$AK$33, ROWS($BW$4:BW39)), IFERROR(INDEX($AO$22:$AO$33, ROWS($BW$4:BW39)-ROWS($AK$22:$AK$33)), IFERROR(INDEX($AS$22:$AS$33, ROWS($BW$4:BW39)-ROWS($AK$22:$AK$33)-ROWS($AO$22:$AO$33)),IFERROR(INDEX($AW$22:$AW$33, ROWS($BW$4:BW39)-ROWS($AK$22:$AK$33)-ROWS($AO$22:$AO$33)-ROWS($AS$22:$AS$33)),IFERROR(INDEX($BA$22:$BA$33, ROWS($BW$4:BW39)-ROWS($AK$22:$AK$33)-ROWS($AO$22:$AO$33)-ROWS($AS$22:$AS$33)-ROWS($AW$22:$AW$33)),IFERROR(INDEX($BE$22:$BE$33, ROWS($BW$4:BW39)-ROWS($AK$22:$AK$33)-ROWS($AO$22:$AO$33)-ROWS($AS$22:$AS$33)-ROWS($AW$22:$AW$33)-ROWS($BA$22:$BA$33)),IFERROR(INDEX($BI$22:$BI$33, ROWS($BW$4:BW39)-ROWS($AK$22:$AK$33)-ROWS($AO$22:$AO$33)-ROWS($AS$22:$AS$33)-ROWS($AW$22:$AW$33)-ROWS($BA$22:$BA$33)-ROWS($BE$22:$BE$33)), "")))))))</f>
        <v/>
      </c>
      <c r="BX41" s="316" t="str">
        <f t="shared" ca="1" si="34"/>
        <v/>
      </c>
      <c r="BY41" s="413" t="str">
        <f t="shared" ca="1" si="35"/>
        <v/>
      </c>
      <c r="BZ41" s="412" t="str">
        <f ca="1">IF(OR(CA41="",CA41=0),"",MAX(BZ$5:BZ40)+1)</f>
        <v/>
      </c>
      <c r="CA41" s="316" t="str">
        <f ca="1">IFERROR(INDEX($AJ$38:$AJ$49, ROWS($CA$4:CA39)), IFERROR(INDEX($AN$38:$AN$49, ROWS($CA$4:CA39)-ROWS($AJ$38:$AJ$49)), IFERROR(INDEX($AR$38:$AR$49, ROWS($CA$4:CA39)-ROWS($AJ$38:$AJ$49)-ROWS($AN$38:$AN$49)),IFERROR(INDEX($AV$38:$AV$49, ROWS($CA$4:CA39)-ROWS($AJ$38:$AJ$49)-ROWS($AN$38:$AN$49)-ROWS($AR$38:$AR$49)),IFERROR(INDEX($AZ$38:$AZ$49, ROWS($CA$4:CA39)-ROWS($AJ$38:$AJ$49)-ROWS($AN$38:$AN$49)-ROWS($AR$38:$AR$49)-ROWS($AV$38:$AV$49)),IFERROR(INDEX($BD$38:$BD$49, ROWS($CA$4:CA39)-ROWS($AJ$38:$AJ$49)-ROWS($AN$38:$AN$49)-ROWS($AR$38:$AR$49)-ROWS($AV$38:$AV$49)-ROWS($AZ$38:$AZ$49)),IFERROR(INDEX($BH$38:$BH$49, ROWS($CA$4:CA39)-ROWS($AJ$38:$AJ$49)-ROWS($AN$38:$AN$49)-ROWS($AR$38:$AR$49)-ROWS($AV$38:$AV$49)-ROWS($AZ$38:$AZ$49)-ROWS($BD$38:$BD$49)), "")))))))</f>
        <v/>
      </c>
      <c r="CB41" s="316" t="str">
        <f t="shared" ca="1" si="36"/>
        <v/>
      </c>
      <c r="CC41" s="316" t="str">
        <f ca="1">IF(OR(CD41="",CD41=0),"",MAX(CC$5:CC40)+1)</f>
        <v/>
      </c>
      <c r="CD41" s="316" t="str">
        <f ca="1">IFERROR(INDEX($AK$38:$AK$49, ROWS($CD$4:CD39)), IFERROR(INDEX($AO$38:$AO$49, ROWS($CD$4:CD39)-ROWS($AK$38:$AK$49)), IFERROR(INDEX($AS$38:$AS$49, ROWS($CD$4:CD39)-ROWS($AK$38:$AK$49)-ROWS($AO$38:$AO$49)),IFERROR(INDEX($AW$38:$AW$49, ROWS($CD$4:CD39)-ROWS($AK$38:$AK$49)-ROWS($AO$38:$AO$49)-ROWS($AS$38:$AS$49)),IFERROR(INDEX($BA$38:$BA$49, ROWS($CD$4:CD39)-ROWS($AK$38:$AK$49)-ROWS($AO$38:$AO$49)-ROWS($AS$38:$AS$49)-ROWS($AW$38:$AW$49)),IFERROR(INDEX($BE$38:$BE$49, ROWS($CD$4:CD39)-ROWS($AK$38:$AK$49)-ROWS($AO$38:$AO$49)-ROWS($AS$38:$AS$49)-ROWS($AW$38:$AW$49)-ROWS($BA$38:$BA$49)),IFERROR(INDEX($BI$38:$BI$49, ROWS($CD$4:CD39)-ROWS($AK$38:$AK$49)-ROWS($AO$38:$AO$49)-ROWS($AS$38:$AS$49)-ROWS($AW$38:$AW$49)-ROWS($BA$38:$BA$49)-ROWS($BE$38:$BE$49)), "")))))))</f>
        <v/>
      </c>
      <c r="CE41" s="316" t="str">
        <f t="shared" ca="1" si="37"/>
        <v/>
      </c>
      <c r="CF41" s="413" t="str">
        <f t="shared" ca="1" si="38"/>
        <v/>
      </c>
      <c r="CG41" s="412" t="str">
        <f ca="1">IF(OR(CH41="",CH41=0),"",MAX(CG$5:CG40)+1)</f>
        <v/>
      </c>
      <c r="CH41" s="316" t="str">
        <f ca="1">IFERROR(INDEX($AJ$54:$AJ$65, ROWS($CH$4:CH39)), IFERROR(INDEX($AN$54:$AN$65, ROWS($CH$4:CH39)-ROWS($AJ$54:$AJ$65)), IFERROR(INDEX($AR$54:$AR$65, ROWS($CH$4:CH39)-ROWS($AJ$54:$AJ$65)-ROWS($AN$54:$AN$65)),IFERROR(INDEX($AV$54:$AV$65, ROWS($CH$4:CH39)-ROWS($AJ$54:$AJ$65)-ROWS($AN$54:$AN$65)-ROWS($AR$54:$AR$65)),IFERROR(INDEX($AZ$54:$AZ$65, ROWS($CH$4:CH39)-ROWS($AJ$54:$AJ$65)-ROWS($AN$54:$AN$65)-ROWS($AR$54:$AR$65)-ROWS($AV$54:$AV$65)),IFERROR(INDEX($BD$54:$BD$65, ROWS($CH$4:CH39)-ROWS($AJ$54:$AJ$65)-ROWS($AN$54:$AN$65)-ROWS($AR$54:$AR$65)-ROWS($AV$54:$AV$65)-ROWS($AZ$54:$AZ$65)),IFERROR(INDEX($BH$54:$BH$65, ROWS($CH$4:CH39)-ROWS($AJ$54:$AJ$65)-ROWS($AN$54:$AN$65)-ROWS($AR$54:$AR$65)-ROWS($AV$54:$AV$65)-ROWS($AZ$54:$AZ$65)-ROWS($BD$54:$BD$65)), "")))))))</f>
        <v/>
      </c>
      <c r="CI41" s="316" t="str">
        <f t="shared" ca="1" si="39"/>
        <v/>
      </c>
      <c r="CJ41" s="316" t="str">
        <f ca="1">IF(OR(CK41="",CK41=0),"",MAX(CJ$5:CJ40)+1)</f>
        <v/>
      </c>
      <c r="CK41" s="316" t="str">
        <f ca="1">IFERROR(INDEX($AK$54:$AK$65, ROWS($CK$4:CK39)), IFERROR(INDEX($AO$54:$AO$65, ROWS($CK$4:CK39)-ROWS($AK$54:$AK$65)), IFERROR(INDEX($AS$54:$AS$65, ROWS($CK$4:CK39)-ROWS($AK$54:$AK$65)-ROWS($AO$54:$AO$65)),IFERROR(INDEX($AW$54:$AW$65, ROWS($CK$4:CK39)-ROWS($AK$54:$AK$65)-ROWS($AO$54:$AO$65)-ROWS($AS$54:$AS$65)),IFERROR(INDEX($BA$54:$BA$65, ROWS($CK$4:CK39)-ROWS($AK$54:$AK$65)-ROWS($AO$54:$AO$65)-ROWS($AS$54:$AS$65)-ROWS($AW$54:$AW$65)),IFERROR(INDEX($BE$54:$BE$65, ROWS($CK$4:CK39)-ROWS($AK$54:$AK$65)-ROWS($AO$54:$AO$65)-ROWS($AS$54:$AS$65)-ROWS($AW$54:$AW$65)-ROWS($BA$54:$BA$65)),IFERROR(INDEX($BI$54:$BI$65, ROWS($CK$4:CK39)-ROWS($AK$54:$AK$65)-ROWS($AO$54:$AO$65)-ROWS($AS$54:$AS$65)-ROWS($AW$54:$AW$65)-ROWS($BA$54:$BA$65)-ROWS($BE$54:$BE$65)), "")))))))</f>
        <v/>
      </c>
      <c r="CL41" s="316" t="str">
        <f t="shared" ca="1" si="40"/>
        <v/>
      </c>
      <c r="CM41" s="413" t="str">
        <f t="shared" ca="1" si="41"/>
        <v/>
      </c>
      <c r="CN41" s="412" t="str">
        <f ca="1">IF(OR(CO41="",CO41=0),"",MAX(CN$5:CN40)+1)</f>
        <v/>
      </c>
      <c r="CO41" s="316" t="str">
        <f ca="1">IFERROR(INDEX($AJ$70:$AJ$81, ROWS($CO$4:CO39)), IFERROR(INDEX($AN$70:$AN$81, ROWS($CO$4:CO39)-ROWS($AJ$70:$AJ$81)), IFERROR(INDEX($AR$70:$AR$81, ROWS($CO$4:CO39)-ROWS($AJ$70:$AJ$81)-ROWS($AN$70:$AN$81)),IFERROR(INDEX($AV$70:$AV$81, ROWS($CO$4:CO39)-ROWS($AJ$70:$AJ$81)-ROWS($AN$70:$AN$81)-ROWS($AR$70:$AR$81)),IFERROR(INDEX($AZ$70:$AZ$81, ROWS($CO$4:CO39)-ROWS($AJ$70:$AJ$81)-ROWS($AN$70:$AN$81)-ROWS($AR$70:$AR$81)-ROWS($AV$70:$AV$81)),IFERROR(INDEX($BD$70:$BD$81, ROWS($CO$4:CO39)-ROWS($AJ$70:$AJ$81)-ROWS($AN$70:$AN$81)-ROWS($AR$70:$AR$81)-ROWS($AV$70:$AV$81)-ROWS($AZ$70:$AZ$81)),IFERROR(INDEX($BH$70:$BH$81, ROWS($CO$4:CO39)-ROWS($AJ$70:$AJ$81)-ROWS($AN$70:$AN$81)-ROWS($AR$70:$AR$81)-ROWS($AV$70:$AV$81)-ROWS($AZ$70:$AZ$81)-ROWS($BD$70:$BD$81)), "")))))))</f>
        <v/>
      </c>
      <c r="CP41" s="316" t="str">
        <f t="shared" ca="1" si="42"/>
        <v/>
      </c>
      <c r="CQ41" s="316" t="str">
        <f ca="1">IF(OR(CR41="",CR41=0),"",MAX(CQ$5:CQ40)+1)</f>
        <v/>
      </c>
      <c r="CR41" s="316" t="str">
        <f ca="1">IFERROR(INDEX($AK$70:$AK$81, ROWS($CR$4:CR39)), IFERROR(INDEX($AO$70:$AO$81, ROWS($CR$4:CR39)-ROWS($AK$70:$AK$81)), IFERROR(INDEX($AS$70:$AS$81, ROWS($CR$4:CR39)-ROWS($AK$70:$AK$81)-ROWS($AO$70:$AO$81)),IFERROR(INDEX($AW$70:$AW$81, ROWS($CR$4:CR39)-ROWS($AK$70:$AK$81)-ROWS($AO$70:$AO$81)-ROWS($AS$70:$AS$81)),IFERROR(INDEX($BA$70:$BA$81, ROWS($CR$4:CR39)-ROWS($AK$70:$AK$81)-ROWS($AO$70:$AO$81)-ROWS($AS$70:$AS$81)-ROWS($AW$70:$AW$81)),IFERROR(INDEX($BE$70:$BE$81, ROWS($CR$4:CR39)-ROWS($AK$70:$AK$81)-ROWS($AO$70:$AO$81)-ROWS($AS$70:$AS$81)-ROWS($AW$70:$AW$81)-ROWS($BA$70:$BA$81)),IFERROR(INDEX($BI$70:$BI$81, ROWS($CR$4:CR39)-ROWS($AK$70:$AK$81)-ROWS($AO$70:$AO$81)-ROWS($AS$70:$AS$81)-ROWS($AW$70:$AW$81)-ROWS($BA$70:$BA$81)-ROWS($BE$70:$BE$81)), "")))))))</f>
        <v/>
      </c>
      <c r="CS41" s="316" t="str">
        <f t="shared" ca="1" si="43"/>
        <v/>
      </c>
      <c r="CT41" s="413" t="str">
        <f t="shared" ca="1" si="44"/>
        <v/>
      </c>
      <c r="CU41" s="412" t="str">
        <f>IF(OR(CV41="",CV41=0),"",MAX(CU$5:CU40)+1)</f>
        <v/>
      </c>
      <c r="CV41" s="316" t="str">
        <f>IFERROR(INDEX($AJ$86:$AJ$97, ROWS($CV$4:CV39)), IFERROR(INDEX($AN$86:$AN$97, ROWS($CV$4:CV39)-ROWS($AJ$86:$AJ$97)), ""))</f>
        <v/>
      </c>
      <c r="CW41" s="316" t="str">
        <f t="shared" si="45"/>
        <v/>
      </c>
      <c r="CX41" s="316" t="str">
        <f>IF(OR(CY41="",CY41=0),"",MAX(CX$5:CX40)+1)</f>
        <v/>
      </c>
      <c r="CY41" s="316" t="str">
        <f>IFERROR(INDEX($AK$86:$AK$97, ROWS($CY$4:CY39)), IFERROR(INDEX($AO$86:$AO$97, ROWS($CY$4:CY39)-ROWS($AK$86:$AK$97)), ""))</f>
        <v/>
      </c>
      <c r="CZ41" s="316" t="str">
        <f t="shared" si="46"/>
        <v/>
      </c>
      <c r="DA41" s="413" t="str">
        <f t="shared" si="47"/>
        <v/>
      </c>
      <c r="DC41" s="438" t="str">
        <f ca="1">IF(OR(DD41="",DD41=0),"",MAX(DC$25:DC40)+1)</f>
        <v/>
      </c>
      <c r="DD41" s="434" t="str">
        <f t="shared" ca="1" si="90"/>
        <v/>
      </c>
      <c r="DE41" s="413" t="str">
        <f t="shared" ca="1" si="91"/>
        <v/>
      </c>
      <c r="DF41" s="431" t="str">
        <f ca="1">IF(OR(DG41="",DG41=0),"",MAX(DF$25:DF40)+1)</f>
        <v/>
      </c>
      <c r="DG41" s="412" t="str">
        <f t="shared" ca="1" si="92"/>
        <v/>
      </c>
      <c r="DH41" s="413" t="str">
        <f t="shared" ca="1" si="93"/>
        <v/>
      </c>
      <c r="DI41" s="412" t="str">
        <f t="shared" ca="1" si="94"/>
        <v/>
      </c>
      <c r="DJ41" s="413" t="str">
        <f t="shared" ca="1" si="95"/>
        <v/>
      </c>
      <c r="DK41" s="412" t="str">
        <f t="shared" ca="1" si="96"/>
        <v/>
      </c>
      <c r="DL41" s="413" t="str">
        <f t="shared" ca="1" si="97"/>
        <v/>
      </c>
      <c r="DN41" s="278"/>
      <c r="DO41" s="278"/>
      <c r="DP41" s="278"/>
      <c r="DQ41" s="278"/>
      <c r="DR41" s="278"/>
      <c r="DS41" s="278"/>
    </row>
    <row r="42" spans="1:123" x14ac:dyDescent="0.3">
      <c r="AC42" s="358" t="str">
        <f>IF('Data Entry'!H26="","",'Data Entry'!H26)</f>
        <v/>
      </c>
      <c r="AD42" s="356" t="str">
        <f>IF('Data Entry'!G26="","",'Data Entry'!G26)</f>
        <v/>
      </c>
      <c r="AE42" s="363" t="str">
        <f>IF('Data Entry'!J26="","",'Data Entry'!J26)</f>
        <v/>
      </c>
      <c r="AF42" s="402" t="str">
        <f>IF('Data Entry'!I26="","",'Data Entry'!I26)</f>
        <v/>
      </c>
      <c r="AI42" s="304" t="str">
        <f t="shared" ca="1" si="123"/>
        <v/>
      </c>
      <c r="AJ42" s="305" t="str">
        <f t="shared" ca="1" si="102"/>
        <v/>
      </c>
      <c r="AK42" s="306" t="str">
        <f t="shared" ca="1" si="103"/>
        <v/>
      </c>
      <c r="AL42" s="307" t="str">
        <f t="shared" ca="1" si="104"/>
        <v/>
      </c>
      <c r="AM42" s="304" t="str">
        <f t="shared" ca="1" si="124"/>
        <v/>
      </c>
      <c r="AN42" s="305" t="str">
        <f t="shared" ca="1" si="105"/>
        <v/>
      </c>
      <c r="AO42" s="306" t="str">
        <f t="shared" ca="1" si="106"/>
        <v/>
      </c>
      <c r="AP42" s="307" t="str">
        <f t="shared" ca="1" si="107"/>
        <v/>
      </c>
      <c r="AQ42" s="304" t="str">
        <f t="shared" ca="1" si="125"/>
        <v/>
      </c>
      <c r="AR42" s="305" t="str">
        <f t="shared" ca="1" si="108"/>
        <v/>
      </c>
      <c r="AS42" s="306" t="str">
        <f t="shared" ca="1" si="109"/>
        <v/>
      </c>
      <c r="AT42" s="307" t="str">
        <f t="shared" ca="1" si="110"/>
        <v/>
      </c>
      <c r="AU42" s="304" t="str">
        <f t="shared" ca="1" si="126"/>
        <v/>
      </c>
      <c r="AV42" s="305" t="str">
        <f t="shared" ca="1" si="111"/>
        <v/>
      </c>
      <c r="AW42" s="306" t="str">
        <f t="shared" ca="1" si="112"/>
        <v/>
      </c>
      <c r="AX42" s="307" t="str">
        <f t="shared" ca="1" si="113"/>
        <v/>
      </c>
      <c r="AY42" s="304">
        <f t="shared" ca="1" si="127"/>
        <v>67</v>
      </c>
      <c r="AZ42" s="305" t="str">
        <f t="shared" ca="1" si="114"/>
        <v>Investment 1</v>
      </c>
      <c r="BA42" s="306">
        <f t="shared" ca="1" si="115"/>
        <v>200</v>
      </c>
      <c r="BB42" s="307" t="str">
        <f t="shared" ca="1" si="116"/>
        <v>Income</v>
      </c>
      <c r="BC42" s="304" t="str">
        <f t="shared" ca="1" si="128"/>
        <v/>
      </c>
      <c r="BD42" s="305" t="str">
        <f t="shared" ca="1" si="117"/>
        <v/>
      </c>
      <c r="BE42" s="306" t="str">
        <f t="shared" ca="1" si="118"/>
        <v/>
      </c>
      <c r="BF42" s="307" t="str">
        <f t="shared" ca="1" si="119"/>
        <v/>
      </c>
      <c r="BG42" s="304" t="str">
        <f t="shared" ca="1" si="129"/>
        <v/>
      </c>
      <c r="BH42" s="305" t="str">
        <f t="shared" ca="1" si="120"/>
        <v/>
      </c>
      <c r="BI42" s="306" t="str">
        <f t="shared" ca="1" si="121"/>
        <v/>
      </c>
      <c r="BJ42" s="307" t="str">
        <f t="shared" ca="1" si="122"/>
        <v/>
      </c>
      <c r="BL42" s="412" t="str">
        <f ca="1">IF(OR(BM42="",BM42=0),"",MAX(BL$5:BL41)+1)</f>
        <v/>
      </c>
      <c r="BM42" s="316" t="str">
        <f ca="1">IFERROR(INDEX($AJ$6:$AJ$17, ROWS(BM$4:$BM40)), IFERROR(INDEX($AN$6:$AN$17, ROWS(BM$4:$BM40)-ROWS($AJ$6:$AJ$17)), IFERROR(INDEX($AR$6:$AR$17, ROWS(BM$4:$BM40)-ROWS($AJ$6:$AJ$17)-ROWS($AN$6:$AN$17)),IFERROR(INDEX($AV$6:$AV$17, ROWS(BM$4:$BM40)-ROWS($AJ$6:$AJ$17)-ROWS($AN$6:$AN$17)-ROWS($AR$6:$AR$17)),IFERROR(INDEX($AZ$6:$AZ$17, ROWS(BM$4:$BM40)-ROWS($AJ$6:$AJ$17)-ROWS($AN$6:$AN$17)-ROWS($AR$6:$AR$17)-ROWS($AV$6:$AV$17)),IFERROR(INDEX($BD$6:$BD$17, ROWS(BM$4:$BM40)-ROWS($AJ$6:$AJ$17)-ROWS($AN$6:$AN$17)-ROWS($AR$6:$AR$17)-ROWS($AV$6:$AV$17)-ROWS($AZ$6:$AZ$17)),IFERROR(INDEX($BH$6:$BH$17, ROWS(BM$4:$BM40)-ROWS($AJ$6:$AJ$17)-ROWS($AN$6:$AN$17)-ROWS($AR$6:$AR$17)-ROWS($AV$6:$AV$17)-ROWS($AZ$6:$AZ$17)-ROWS($BD$6:$BD$17)), "")))))))</f>
        <v/>
      </c>
      <c r="BN42" s="316" t="str">
        <f t="shared" ca="1" si="30"/>
        <v/>
      </c>
      <c r="BO42" s="316" t="str">
        <f ca="1">IF(OR(BP42="",BP42=0),"",MAX(BO$5:BO41)+1)</f>
        <v/>
      </c>
      <c r="BP42" s="316" t="str">
        <f ca="1">IFERROR(INDEX($AK$6:$AK$17, ROWS($BP$4:BP40)), IFERROR(INDEX($AO$6:$AO$17, ROWS($BP$4:BP40)-ROWS($AK$6:$AK$17)), IFERROR(INDEX($AS$6:$AS$17, ROWS($BP$4:BP40)-ROWS($AK$6:$AK$17)-ROWS($AO$6:$AO$17)),IFERROR(INDEX($AW$6:$AW$17, ROWS($BP$4:BP40)-ROWS($AK$6:$AK$17)-ROWS($AO$6:$AO$17)-ROWS($AS$6:$AS$17)),IFERROR(INDEX($BA$6:$BA$17, ROWS($BP$4:BP40)-ROWS($AK$6:$AK$17)-ROWS($AO$6:$AO$17)-ROWS($AS$6:$AS$17)-ROWS($AW$6:$AW$17)),IFERROR(INDEX($BE$6:$BE$17, ROWS($BP$4:BP40)-ROWS($AK$6:$AK$17)-ROWS($AO$6:$AO$17)-ROWS($AS$6:$AS$17)-ROWS($AW$6:$AW$17)-ROWS($BA$6:$BA$17)),IFERROR(INDEX($BI$6:$BI$17, ROWS($BP$4:BP40)-ROWS($AK$6:$AK$17)-ROWS($AO$6:$AO$17)-ROWS($AS$6:$AS$17)-ROWS($AW$6:$AW$17)-ROWS($BA$6:$BA$17)-ROWS($BE$6:$BE$17)), "")))))))</f>
        <v/>
      </c>
      <c r="BQ42" s="316" t="str">
        <f t="shared" ca="1" si="31"/>
        <v/>
      </c>
      <c r="BR42" s="413" t="str">
        <f t="shared" ca="1" si="32"/>
        <v/>
      </c>
      <c r="BS42" s="412">
        <f ca="1">IF(OR(BT42="",BT42=0),"",MAX(BS$5:BS41)+1)</f>
        <v>8</v>
      </c>
      <c r="BT42" s="316" t="str">
        <f ca="1">IFERROR(INDEX($AJ$22:$AJ$33, ROWS($BT$4:BT40)), IFERROR(INDEX($AN$22:$AN$33, ROWS($BT$4:BT40)-ROWS($AJ$22:$AJ$33)), IFERROR(INDEX($AR$22:$AR$33, ROWS($BT$4:BT40)-ROWS($AJ$22:$AJ$33)-ROWS($AN$22:$AN$33)),IFERROR(INDEX($AV$22:$AV$33, ROWS($BT$4:BT40)-ROWS($AJ$22:$AJ$33)-ROWS($AN$22:$AN$33)-ROWS($AR$22:$AR$33)),IFERROR(INDEX($AZ$22:$AZ$33, ROWS($BT$4:BT40)-ROWS($AJ$22:$AJ$33)-ROWS($AN$22:$AN$33)-ROWS($AR$22:$AR$33)-ROWS($AV$22:$AV$33)),IFERROR(INDEX($BD$22:$BD$33, ROWS($BT$4:BT40)-ROWS($AJ$22:$AJ$33)-ROWS($AN$22:$AN$33)-ROWS($AR$22:$AR$33)-ROWS($AV$22:$AV$33)-ROWS($AZ$22:$AZ$33)),IFERROR(INDEX($BH$22:$BH$33, ROWS($BT$4:BT40)-ROWS($AJ$22:$AJ$33)-ROWS($AN$22:$AN$33)-ROWS($AR$22:$AR$33)-ROWS($AV$22:$AV$33)-ROWS($AZ$22:$AZ$33)-ROWS($BD$22:$BD$33)), "")))))))</f>
        <v>Paycheck 3</v>
      </c>
      <c r="BU42" s="316" t="str">
        <f t="shared" ca="1" si="33"/>
        <v/>
      </c>
      <c r="BV42" s="316">
        <f ca="1">IF(OR(BW42="",BW42=0),"",MAX(BV$5:BV41)+1)</f>
        <v>8</v>
      </c>
      <c r="BW42" s="316">
        <f ca="1">IFERROR(INDEX($AK$22:$AK$33, ROWS($BW$4:BW40)), IFERROR(INDEX($AO$22:$AO$33, ROWS($BW$4:BW40)-ROWS($AK$22:$AK$33)), IFERROR(INDEX($AS$22:$AS$33, ROWS($BW$4:BW40)-ROWS($AK$22:$AK$33)-ROWS($AO$22:$AO$33)),IFERROR(INDEX($AW$22:$AW$33, ROWS($BW$4:BW40)-ROWS($AK$22:$AK$33)-ROWS($AO$22:$AO$33)-ROWS($AS$22:$AS$33)),IFERROR(INDEX($BA$22:$BA$33, ROWS($BW$4:BW40)-ROWS($AK$22:$AK$33)-ROWS($AO$22:$AO$33)-ROWS($AS$22:$AS$33)-ROWS($AW$22:$AW$33)),IFERROR(INDEX($BE$22:$BE$33, ROWS($BW$4:BW40)-ROWS($AK$22:$AK$33)-ROWS($AO$22:$AO$33)-ROWS($AS$22:$AS$33)-ROWS($AW$22:$AW$33)-ROWS($BA$22:$BA$33)),IFERROR(INDEX($BI$22:$BI$33, ROWS($BW$4:BW40)-ROWS($AK$22:$AK$33)-ROWS($AO$22:$AO$33)-ROWS($AS$22:$AS$33)-ROWS($AW$22:$AW$33)-ROWS($BA$22:$BA$33)-ROWS($BE$22:$BE$33)), "")))))))</f>
        <v>700</v>
      </c>
      <c r="BX42" s="316" t="str">
        <f t="shared" ca="1" si="34"/>
        <v/>
      </c>
      <c r="BY42" s="413" t="str">
        <f t="shared" ca="1" si="35"/>
        <v/>
      </c>
      <c r="BZ42" s="412" t="str">
        <f ca="1">IF(OR(CA42="",CA42=0),"",MAX(BZ$5:BZ41)+1)</f>
        <v/>
      </c>
      <c r="CA42" s="316" t="str">
        <f ca="1">IFERROR(INDEX($AJ$38:$AJ$49, ROWS($CA$4:CA40)), IFERROR(INDEX($AN$38:$AN$49, ROWS($CA$4:CA40)-ROWS($AJ$38:$AJ$49)), IFERROR(INDEX($AR$38:$AR$49, ROWS($CA$4:CA40)-ROWS($AJ$38:$AJ$49)-ROWS($AN$38:$AN$49)),IFERROR(INDEX($AV$38:$AV$49, ROWS($CA$4:CA40)-ROWS($AJ$38:$AJ$49)-ROWS($AN$38:$AN$49)-ROWS($AR$38:$AR$49)),IFERROR(INDEX($AZ$38:$AZ$49, ROWS($CA$4:CA40)-ROWS($AJ$38:$AJ$49)-ROWS($AN$38:$AN$49)-ROWS($AR$38:$AR$49)-ROWS($AV$38:$AV$49)),IFERROR(INDEX($BD$38:$BD$49, ROWS($CA$4:CA40)-ROWS($AJ$38:$AJ$49)-ROWS($AN$38:$AN$49)-ROWS($AR$38:$AR$49)-ROWS($AV$38:$AV$49)-ROWS($AZ$38:$AZ$49)),IFERROR(INDEX($BH$38:$BH$49, ROWS($CA$4:CA40)-ROWS($AJ$38:$AJ$49)-ROWS($AN$38:$AN$49)-ROWS($AR$38:$AR$49)-ROWS($AV$38:$AV$49)-ROWS($AZ$38:$AZ$49)-ROWS($BD$38:$BD$49)), "")))))))</f>
        <v/>
      </c>
      <c r="CB42" s="316" t="str">
        <f t="shared" ca="1" si="36"/>
        <v/>
      </c>
      <c r="CC42" s="316" t="str">
        <f ca="1">IF(OR(CD42="",CD42=0),"",MAX(CC$5:CC41)+1)</f>
        <v/>
      </c>
      <c r="CD42" s="316" t="str">
        <f ca="1">IFERROR(INDEX($AK$38:$AK$49, ROWS($CD$4:CD40)), IFERROR(INDEX($AO$38:$AO$49, ROWS($CD$4:CD40)-ROWS($AK$38:$AK$49)), IFERROR(INDEX($AS$38:$AS$49, ROWS($CD$4:CD40)-ROWS($AK$38:$AK$49)-ROWS($AO$38:$AO$49)),IFERROR(INDEX($AW$38:$AW$49, ROWS($CD$4:CD40)-ROWS($AK$38:$AK$49)-ROWS($AO$38:$AO$49)-ROWS($AS$38:$AS$49)),IFERROR(INDEX($BA$38:$BA$49, ROWS($CD$4:CD40)-ROWS($AK$38:$AK$49)-ROWS($AO$38:$AO$49)-ROWS($AS$38:$AS$49)-ROWS($AW$38:$AW$49)),IFERROR(INDEX($BE$38:$BE$49, ROWS($CD$4:CD40)-ROWS($AK$38:$AK$49)-ROWS($AO$38:$AO$49)-ROWS($AS$38:$AS$49)-ROWS($AW$38:$AW$49)-ROWS($BA$38:$BA$49)),IFERROR(INDEX($BI$38:$BI$49, ROWS($CD$4:CD40)-ROWS($AK$38:$AK$49)-ROWS($AO$38:$AO$49)-ROWS($AS$38:$AS$49)-ROWS($AW$38:$AW$49)-ROWS($BA$38:$BA$49)-ROWS($BE$38:$BE$49)), "")))))))</f>
        <v/>
      </c>
      <c r="CE42" s="316" t="str">
        <f t="shared" ca="1" si="37"/>
        <v/>
      </c>
      <c r="CF42" s="413" t="str">
        <f t="shared" ca="1" si="38"/>
        <v/>
      </c>
      <c r="CG42" s="412">
        <f ca="1">IF(OR(CH42="",CH42=0),"",MAX(CG$5:CG41)+1)</f>
        <v>4</v>
      </c>
      <c r="CH42" s="316" t="str">
        <f ca="1">IFERROR(INDEX($AJ$54:$AJ$65, ROWS($CH$4:CH40)), IFERROR(INDEX($AN$54:$AN$65, ROWS($CH$4:CH40)-ROWS($AJ$54:$AJ$65)), IFERROR(INDEX($AR$54:$AR$65, ROWS($CH$4:CH40)-ROWS($AJ$54:$AJ$65)-ROWS($AN$54:$AN$65)),IFERROR(INDEX($AV$54:$AV$65, ROWS($CH$4:CH40)-ROWS($AJ$54:$AJ$65)-ROWS($AN$54:$AN$65)-ROWS($AR$54:$AR$65)),IFERROR(INDEX($AZ$54:$AZ$65, ROWS($CH$4:CH40)-ROWS($AJ$54:$AJ$65)-ROWS($AN$54:$AN$65)-ROWS($AR$54:$AR$65)-ROWS($AV$54:$AV$65)),IFERROR(INDEX($BD$54:$BD$65, ROWS($CH$4:CH40)-ROWS($AJ$54:$AJ$65)-ROWS($AN$54:$AN$65)-ROWS($AR$54:$AR$65)-ROWS($AV$54:$AV$65)-ROWS($AZ$54:$AZ$65)),IFERROR(INDEX($BH$54:$BH$65, ROWS($CH$4:CH40)-ROWS($AJ$54:$AJ$65)-ROWS($AN$54:$AN$65)-ROWS($AR$54:$AR$65)-ROWS($AV$54:$AV$65)-ROWS($AZ$54:$AZ$65)-ROWS($BD$54:$BD$65)), "")))))))</f>
        <v>Paycheck 3</v>
      </c>
      <c r="CI42" s="316" t="str">
        <f t="shared" ca="1" si="39"/>
        <v/>
      </c>
      <c r="CJ42" s="316">
        <f ca="1">IF(OR(CK42="",CK42=0),"",MAX(CJ$5:CJ41)+1)</f>
        <v>4</v>
      </c>
      <c r="CK42" s="316">
        <f ca="1">IFERROR(INDEX($AK$54:$AK$65, ROWS($CK$4:CK40)), IFERROR(INDEX($AO$54:$AO$65, ROWS($CK$4:CK40)-ROWS($AK$54:$AK$65)), IFERROR(INDEX($AS$54:$AS$65, ROWS($CK$4:CK40)-ROWS($AK$54:$AK$65)-ROWS($AO$54:$AO$65)),IFERROR(INDEX($AW$54:$AW$65, ROWS($CK$4:CK40)-ROWS($AK$54:$AK$65)-ROWS($AO$54:$AO$65)-ROWS($AS$54:$AS$65)),IFERROR(INDEX($BA$54:$BA$65, ROWS($CK$4:CK40)-ROWS($AK$54:$AK$65)-ROWS($AO$54:$AO$65)-ROWS($AS$54:$AS$65)-ROWS($AW$54:$AW$65)),IFERROR(INDEX($BE$54:$BE$65, ROWS($CK$4:CK40)-ROWS($AK$54:$AK$65)-ROWS($AO$54:$AO$65)-ROWS($AS$54:$AS$65)-ROWS($AW$54:$AW$65)-ROWS($BA$54:$BA$65)),IFERROR(INDEX($BI$54:$BI$65, ROWS($CK$4:CK40)-ROWS($AK$54:$AK$65)-ROWS($AO$54:$AO$65)-ROWS($AS$54:$AS$65)-ROWS($AW$54:$AW$65)-ROWS($BA$54:$BA$65)-ROWS($BE$54:$BE$65)), "")))))))</f>
        <v>700</v>
      </c>
      <c r="CL42" s="316" t="str">
        <f t="shared" ca="1" si="40"/>
        <v/>
      </c>
      <c r="CM42" s="413" t="str">
        <f t="shared" ca="1" si="41"/>
        <v/>
      </c>
      <c r="CN42" s="412" t="str">
        <f>IF(OR(CO42="",CO42=0),"",MAX(CN$5:CN41)+1)</f>
        <v/>
      </c>
      <c r="CO42" s="316">
        <f>IFERROR(INDEX($AJ$70:$AJ$81, ROWS($CO$4:CO40)), IFERROR(INDEX($AN$70:$AN$81, ROWS($CO$4:CO40)-ROWS($AJ$70:$AJ$81)), IFERROR(INDEX($AR$70:$AR$81, ROWS($CO$4:CO40)-ROWS($AJ$70:$AJ$81)-ROWS($AN$70:$AN$81)),IFERROR(INDEX($AV$70:$AV$81, ROWS($CO$4:CO40)-ROWS($AJ$70:$AJ$81)-ROWS($AN$70:$AN$81)-ROWS($AR$70:$AR$81)),IFERROR(INDEX($AZ$70:$AZ$81, ROWS($CO$4:CO40)-ROWS($AJ$70:$AJ$81)-ROWS($AN$70:$AN$81)-ROWS($AR$70:$AR$81)-ROWS($AV$70:$AV$81)),IFERROR(INDEX($BD$70:$BD$81, ROWS($CO$4:CO40)-ROWS($AJ$70:$AJ$81)-ROWS($AN$70:$AN$81)-ROWS($AR$70:$AR$81)-ROWS($AV$70:$AV$81)-ROWS($AZ$70:$AZ$81)),IFERROR(INDEX($BH$70:$BH$81, ROWS($CO$4:CO40)-ROWS($AJ$70:$AJ$81)-ROWS($AN$70:$AN$81)-ROWS($AR$70:$AR$81)-ROWS($AV$70:$AV$81)-ROWS($AZ$70:$AZ$81)-ROWS($BD$70:$BD$81)), "")))))))</f>
        <v>0</v>
      </c>
      <c r="CP42" s="316" t="str">
        <f t="shared" ca="1" si="42"/>
        <v/>
      </c>
      <c r="CQ42" s="316" t="str">
        <f>IF(OR(CR42="",CR42=0),"",MAX(CQ$5:CQ41)+1)</f>
        <v/>
      </c>
      <c r="CR42" s="316">
        <f>IFERROR(INDEX($AK$70:$AK$81, ROWS($CR$4:CR40)), IFERROR(INDEX($AO$70:$AO$81, ROWS($CR$4:CR40)-ROWS($AK$70:$AK$81)), IFERROR(INDEX($AS$70:$AS$81, ROWS($CR$4:CR40)-ROWS($AK$70:$AK$81)-ROWS($AO$70:$AO$81)),IFERROR(INDEX($AW$70:$AW$81, ROWS($CR$4:CR40)-ROWS($AK$70:$AK$81)-ROWS($AO$70:$AO$81)-ROWS($AS$70:$AS$81)),IFERROR(INDEX($BA$70:$BA$81, ROWS($CR$4:CR40)-ROWS($AK$70:$AK$81)-ROWS($AO$70:$AO$81)-ROWS($AS$70:$AS$81)-ROWS($AW$70:$AW$81)),IFERROR(INDEX($BE$70:$BE$81, ROWS($CR$4:CR40)-ROWS($AK$70:$AK$81)-ROWS($AO$70:$AO$81)-ROWS($AS$70:$AS$81)-ROWS($AW$70:$AW$81)-ROWS($BA$70:$BA$81)),IFERROR(INDEX($BI$70:$BI$81, ROWS($CR$4:CR40)-ROWS($AK$70:$AK$81)-ROWS($AO$70:$AO$81)-ROWS($AS$70:$AS$81)-ROWS($AW$70:$AW$81)-ROWS($BA$70:$BA$81)-ROWS($BE$70:$BE$81)), "")))))))</f>
        <v>0</v>
      </c>
      <c r="CS42" s="316" t="str">
        <f t="shared" ca="1" si="43"/>
        <v/>
      </c>
      <c r="CT42" s="413" t="str">
        <f t="shared" ca="1" si="44"/>
        <v/>
      </c>
      <c r="CU42" s="412" t="str">
        <f>IF(OR(CV42="",CV42=0),"",MAX(CU$5:CU41)+1)</f>
        <v/>
      </c>
      <c r="CV42" s="316" t="str">
        <f>IFERROR(INDEX($AJ$86:$AJ$97, ROWS($CV$4:CV40)), IFERROR(INDEX($AN$86:$AN$97, ROWS($CV$4:CV40)-ROWS($AJ$86:$AJ$97)), ""))</f>
        <v/>
      </c>
      <c r="CW42" s="316" t="str">
        <f t="shared" si="45"/>
        <v/>
      </c>
      <c r="CX42" s="316" t="str">
        <f>IF(OR(CY42="",CY42=0),"",MAX(CX$5:CX41)+1)</f>
        <v/>
      </c>
      <c r="CY42" s="316" t="str">
        <f>IFERROR(INDEX($AK$86:$AK$97, ROWS($CY$4:CY40)), IFERROR(INDEX($AO$86:$AO$97, ROWS($CY$4:CY40)-ROWS($AK$86:$AK$97)), ""))</f>
        <v/>
      </c>
      <c r="CZ42" s="316" t="str">
        <f t="shared" si="46"/>
        <v/>
      </c>
      <c r="DA42" s="413" t="str">
        <f t="shared" si="47"/>
        <v/>
      </c>
      <c r="DC42" s="438" t="str">
        <f ca="1">IF(OR(DD42="",DD42=0),"",MAX(DC$25:DC41)+1)</f>
        <v/>
      </c>
      <c r="DD42" s="434" t="str">
        <f t="shared" ca="1" si="90"/>
        <v/>
      </c>
      <c r="DE42" s="413" t="str">
        <f t="shared" ca="1" si="91"/>
        <v/>
      </c>
      <c r="DF42" s="431" t="str">
        <f ca="1">IF(OR(DG42="",DG42=0),"",MAX(DF$25:DF41)+1)</f>
        <v/>
      </c>
      <c r="DG42" s="412" t="str">
        <f t="shared" ca="1" si="92"/>
        <v/>
      </c>
      <c r="DH42" s="413" t="str">
        <f t="shared" ca="1" si="93"/>
        <v/>
      </c>
      <c r="DI42" s="412" t="str">
        <f t="shared" ca="1" si="94"/>
        <v/>
      </c>
      <c r="DJ42" s="413" t="str">
        <f t="shared" ca="1" si="95"/>
        <v/>
      </c>
      <c r="DK42" s="412" t="str">
        <f t="shared" ca="1" si="96"/>
        <v/>
      </c>
      <c r="DL42" s="413" t="str">
        <f t="shared" ca="1" si="97"/>
        <v/>
      </c>
    </row>
    <row r="43" spans="1:123" ht="15.75" thickBot="1" x14ac:dyDescent="0.35">
      <c r="AC43" s="358" t="str">
        <f>IF('Data Entry'!H27="","",'Data Entry'!H27)</f>
        <v/>
      </c>
      <c r="AD43" s="356" t="str">
        <f>IF('Data Entry'!G27="","",'Data Entry'!G27)</f>
        <v/>
      </c>
      <c r="AE43" s="363" t="str">
        <f>IF('Data Entry'!J27="","",'Data Entry'!J27)</f>
        <v/>
      </c>
      <c r="AF43" s="402" t="str">
        <f>IF('Data Entry'!I27="","",'Data Entry'!I27)</f>
        <v/>
      </c>
      <c r="AI43" s="304" t="str">
        <f t="shared" ca="1" si="123"/>
        <v/>
      </c>
      <c r="AJ43" s="305" t="str">
        <f t="shared" ca="1" si="102"/>
        <v/>
      </c>
      <c r="AK43" s="306" t="str">
        <f t="shared" ca="1" si="103"/>
        <v/>
      </c>
      <c r="AL43" s="307" t="str">
        <f t="shared" ca="1" si="104"/>
        <v/>
      </c>
      <c r="AM43" s="304" t="str">
        <f t="shared" ca="1" si="124"/>
        <v/>
      </c>
      <c r="AN43" s="305" t="str">
        <f t="shared" ca="1" si="105"/>
        <v/>
      </c>
      <c r="AO43" s="306" t="str">
        <f t="shared" ca="1" si="106"/>
        <v/>
      </c>
      <c r="AP43" s="307" t="str">
        <f t="shared" ca="1" si="107"/>
        <v/>
      </c>
      <c r="AQ43" s="304" t="str">
        <f t="shared" ca="1" si="125"/>
        <v/>
      </c>
      <c r="AR43" s="305" t="str">
        <f t="shared" ca="1" si="108"/>
        <v/>
      </c>
      <c r="AS43" s="306" t="str">
        <f t="shared" ca="1" si="109"/>
        <v/>
      </c>
      <c r="AT43" s="307" t="str">
        <f t="shared" ca="1" si="110"/>
        <v/>
      </c>
      <c r="AU43" s="304" t="str">
        <f t="shared" ca="1" si="126"/>
        <v/>
      </c>
      <c r="AV43" s="305" t="str">
        <f t="shared" ca="1" si="111"/>
        <v/>
      </c>
      <c r="AW43" s="306" t="str">
        <f t="shared" ca="1" si="112"/>
        <v/>
      </c>
      <c r="AX43" s="307" t="str">
        <f t="shared" ca="1" si="113"/>
        <v/>
      </c>
      <c r="AY43" s="304" t="str">
        <f t="shared" ca="1" si="127"/>
        <v/>
      </c>
      <c r="AZ43" s="305" t="str">
        <f t="shared" ca="1" si="114"/>
        <v/>
      </c>
      <c r="BA43" s="306" t="str">
        <f t="shared" ca="1" si="115"/>
        <v/>
      </c>
      <c r="BB43" s="307" t="str">
        <f t="shared" ca="1" si="116"/>
        <v/>
      </c>
      <c r="BC43" s="304" t="str">
        <f t="shared" ca="1" si="128"/>
        <v/>
      </c>
      <c r="BD43" s="305" t="str">
        <f t="shared" ca="1" si="117"/>
        <v/>
      </c>
      <c r="BE43" s="306" t="str">
        <f t="shared" ca="1" si="118"/>
        <v/>
      </c>
      <c r="BF43" s="307" t="str">
        <f t="shared" ca="1" si="119"/>
        <v/>
      </c>
      <c r="BG43" s="304" t="str">
        <f t="shared" ca="1" si="129"/>
        <v/>
      </c>
      <c r="BH43" s="305" t="str">
        <f t="shared" ca="1" si="120"/>
        <v/>
      </c>
      <c r="BI43" s="306" t="str">
        <f t="shared" ca="1" si="121"/>
        <v/>
      </c>
      <c r="BJ43" s="307" t="str">
        <f t="shared" ca="1" si="122"/>
        <v/>
      </c>
      <c r="BL43" s="412" t="str">
        <f ca="1">IF(OR(BM43="",BM43=0),"",MAX(BL$5:BL42)+1)</f>
        <v/>
      </c>
      <c r="BM43" s="316" t="str">
        <f ca="1">IFERROR(INDEX($AJ$6:$AJ$17, ROWS(BM$4:$BM41)), IFERROR(INDEX($AN$6:$AN$17, ROWS(BM$4:$BM41)-ROWS($AJ$6:$AJ$17)), IFERROR(INDEX($AR$6:$AR$17, ROWS(BM$4:$BM41)-ROWS($AJ$6:$AJ$17)-ROWS($AN$6:$AN$17)),IFERROR(INDEX($AV$6:$AV$17, ROWS(BM$4:$BM41)-ROWS($AJ$6:$AJ$17)-ROWS($AN$6:$AN$17)-ROWS($AR$6:$AR$17)),IFERROR(INDEX($AZ$6:$AZ$17, ROWS(BM$4:$BM41)-ROWS($AJ$6:$AJ$17)-ROWS($AN$6:$AN$17)-ROWS($AR$6:$AR$17)-ROWS($AV$6:$AV$17)),IFERROR(INDEX($BD$6:$BD$17, ROWS(BM$4:$BM41)-ROWS($AJ$6:$AJ$17)-ROWS($AN$6:$AN$17)-ROWS($AR$6:$AR$17)-ROWS($AV$6:$AV$17)-ROWS($AZ$6:$AZ$17)),IFERROR(INDEX($BH$6:$BH$17, ROWS(BM$4:$BM41)-ROWS($AJ$6:$AJ$17)-ROWS($AN$6:$AN$17)-ROWS($AR$6:$AR$17)-ROWS($AV$6:$AV$17)-ROWS($AZ$6:$AZ$17)-ROWS($BD$6:$BD$17)), "")))))))</f>
        <v/>
      </c>
      <c r="BN43" s="316" t="str">
        <f t="shared" ca="1" si="30"/>
        <v/>
      </c>
      <c r="BO43" s="316" t="str">
        <f ca="1">IF(OR(BP43="",BP43=0),"",MAX(BO$5:BO42)+1)</f>
        <v/>
      </c>
      <c r="BP43" s="316" t="str">
        <f ca="1">IFERROR(INDEX($AK$6:$AK$17, ROWS($BP$4:BP41)), IFERROR(INDEX($AO$6:$AO$17, ROWS($BP$4:BP41)-ROWS($AK$6:$AK$17)), IFERROR(INDEX($AS$6:$AS$17, ROWS($BP$4:BP41)-ROWS($AK$6:$AK$17)-ROWS($AO$6:$AO$17)),IFERROR(INDEX($AW$6:$AW$17, ROWS($BP$4:BP41)-ROWS($AK$6:$AK$17)-ROWS($AO$6:$AO$17)-ROWS($AS$6:$AS$17)),IFERROR(INDEX($BA$6:$BA$17, ROWS($BP$4:BP41)-ROWS($AK$6:$AK$17)-ROWS($AO$6:$AO$17)-ROWS($AS$6:$AS$17)-ROWS($AW$6:$AW$17)),IFERROR(INDEX($BE$6:$BE$17, ROWS($BP$4:BP41)-ROWS($AK$6:$AK$17)-ROWS($AO$6:$AO$17)-ROWS($AS$6:$AS$17)-ROWS($AW$6:$AW$17)-ROWS($BA$6:$BA$17)),IFERROR(INDEX($BI$6:$BI$17, ROWS($BP$4:BP41)-ROWS($AK$6:$AK$17)-ROWS($AO$6:$AO$17)-ROWS($AS$6:$AS$17)-ROWS($AW$6:$AW$17)-ROWS($BA$6:$BA$17)-ROWS($BE$6:$BE$17)), "")))))))</f>
        <v/>
      </c>
      <c r="BQ43" s="316" t="str">
        <f t="shared" ca="1" si="31"/>
        <v/>
      </c>
      <c r="BR43" s="413" t="str">
        <f t="shared" ca="1" si="32"/>
        <v/>
      </c>
      <c r="BS43" s="412" t="str">
        <f ca="1">IF(OR(BT43="",BT43=0),"",MAX(BS$5:BS42)+1)</f>
        <v/>
      </c>
      <c r="BT43" s="316" t="str">
        <f ca="1">IFERROR(INDEX($AJ$22:$AJ$33, ROWS($BT$4:BT41)), IFERROR(INDEX($AN$22:$AN$33, ROWS($BT$4:BT41)-ROWS($AJ$22:$AJ$33)), IFERROR(INDEX($AR$22:$AR$33, ROWS($BT$4:BT41)-ROWS($AJ$22:$AJ$33)-ROWS($AN$22:$AN$33)),IFERROR(INDEX($AV$22:$AV$33, ROWS($BT$4:BT41)-ROWS($AJ$22:$AJ$33)-ROWS($AN$22:$AN$33)-ROWS($AR$22:$AR$33)),IFERROR(INDEX($AZ$22:$AZ$33, ROWS($BT$4:BT41)-ROWS($AJ$22:$AJ$33)-ROWS($AN$22:$AN$33)-ROWS($AR$22:$AR$33)-ROWS($AV$22:$AV$33)),IFERROR(INDEX($BD$22:$BD$33, ROWS($BT$4:BT41)-ROWS($AJ$22:$AJ$33)-ROWS($AN$22:$AN$33)-ROWS($AR$22:$AR$33)-ROWS($AV$22:$AV$33)-ROWS($AZ$22:$AZ$33)),IFERROR(INDEX($BH$22:$BH$33, ROWS($BT$4:BT41)-ROWS($AJ$22:$AJ$33)-ROWS($AN$22:$AN$33)-ROWS($AR$22:$AR$33)-ROWS($AV$22:$AV$33)-ROWS($AZ$22:$AZ$33)-ROWS($BD$22:$BD$33)), "")))))))</f>
        <v/>
      </c>
      <c r="BU43" s="316" t="str">
        <f t="shared" ca="1" si="33"/>
        <v/>
      </c>
      <c r="BV43" s="316" t="str">
        <f ca="1">IF(OR(BW43="",BW43=0),"",MAX(BV$5:BV42)+1)</f>
        <v/>
      </c>
      <c r="BW43" s="316" t="str">
        <f ca="1">IFERROR(INDEX($AK$22:$AK$33, ROWS($BW$4:BW41)), IFERROR(INDEX($AO$22:$AO$33, ROWS($BW$4:BW41)-ROWS($AK$22:$AK$33)), IFERROR(INDEX($AS$22:$AS$33, ROWS($BW$4:BW41)-ROWS($AK$22:$AK$33)-ROWS($AO$22:$AO$33)),IFERROR(INDEX($AW$22:$AW$33, ROWS($BW$4:BW41)-ROWS($AK$22:$AK$33)-ROWS($AO$22:$AO$33)-ROWS($AS$22:$AS$33)),IFERROR(INDEX($BA$22:$BA$33, ROWS($BW$4:BW41)-ROWS($AK$22:$AK$33)-ROWS($AO$22:$AO$33)-ROWS($AS$22:$AS$33)-ROWS($AW$22:$AW$33)),IFERROR(INDEX($BE$22:$BE$33, ROWS($BW$4:BW41)-ROWS($AK$22:$AK$33)-ROWS($AO$22:$AO$33)-ROWS($AS$22:$AS$33)-ROWS($AW$22:$AW$33)-ROWS($BA$22:$BA$33)),IFERROR(INDEX($BI$22:$BI$33, ROWS($BW$4:BW41)-ROWS($AK$22:$AK$33)-ROWS($AO$22:$AO$33)-ROWS($AS$22:$AS$33)-ROWS($AW$22:$AW$33)-ROWS($BA$22:$BA$33)-ROWS($BE$22:$BE$33)), "")))))))</f>
        <v/>
      </c>
      <c r="BX43" s="316" t="str">
        <f t="shared" ca="1" si="34"/>
        <v/>
      </c>
      <c r="BY43" s="413" t="str">
        <f t="shared" ca="1" si="35"/>
        <v/>
      </c>
      <c r="BZ43" s="412" t="str">
        <f ca="1">IF(OR(CA43="",CA43=0),"",MAX(BZ$5:BZ42)+1)</f>
        <v/>
      </c>
      <c r="CA43" s="316" t="str">
        <f ca="1">IFERROR(INDEX($AJ$38:$AJ$49, ROWS($CA$4:CA41)), IFERROR(INDEX($AN$38:$AN$49, ROWS($CA$4:CA41)-ROWS($AJ$38:$AJ$49)), IFERROR(INDEX($AR$38:$AR$49, ROWS($CA$4:CA41)-ROWS($AJ$38:$AJ$49)-ROWS($AN$38:$AN$49)),IFERROR(INDEX($AV$38:$AV$49, ROWS($CA$4:CA41)-ROWS($AJ$38:$AJ$49)-ROWS($AN$38:$AN$49)-ROWS($AR$38:$AR$49)),IFERROR(INDEX($AZ$38:$AZ$49, ROWS($CA$4:CA41)-ROWS($AJ$38:$AJ$49)-ROWS($AN$38:$AN$49)-ROWS($AR$38:$AR$49)-ROWS($AV$38:$AV$49)),IFERROR(INDEX($BD$38:$BD$49, ROWS($CA$4:CA41)-ROWS($AJ$38:$AJ$49)-ROWS($AN$38:$AN$49)-ROWS($AR$38:$AR$49)-ROWS($AV$38:$AV$49)-ROWS($AZ$38:$AZ$49)),IFERROR(INDEX($BH$38:$BH$49, ROWS($CA$4:CA41)-ROWS($AJ$38:$AJ$49)-ROWS($AN$38:$AN$49)-ROWS($AR$38:$AR$49)-ROWS($AV$38:$AV$49)-ROWS($AZ$38:$AZ$49)-ROWS($BD$38:$BD$49)), "")))))))</f>
        <v/>
      </c>
      <c r="CB43" s="316" t="str">
        <f t="shared" ca="1" si="36"/>
        <v/>
      </c>
      <c r="CC43" s="316" t="str">
        <f ca="1">IF(OR(CD43="",CD43=0),"",MAX(CC$5:CC42)+1)</f>
        <v/>
      </c>
      <c r="CD43" s="316" t="str">
        <f ca="1">IFERROR(INDEX($AK$38:$AK$49, ROWS($CD$4:CD41)), IFERROR(INDEX($AO$38:$AO$49, ROWS($CD$4:CD41)-ROWS($AK$38:$AK$49)), IFERROR(INDEX($AS$38:$AS$49, ROWS($CD$4:CD41)-ROWS($AK$38:$AK$49)-ROWS($AO$38:$AO$49)),IFERROR(INDEX($AW$38:$AW$49, ROWS($CD$4:CD41)-ROWS($AK$38:$AK$49)-ROWS($AO$38:$AO$49)-ROWS($AS$38:$AS$49)),IFERROR(INDEX($BA$38:$BA$49, ROWS($CD$4:CD41)-ROWS($AK$38:$AK$49)-ROWS($AO$38:$AO$49)-ROWS($AS$38:$AS$49)-ROWS($AW$38:$AW$49)),IFERROR(INDEX($BE$38:$BE$49, ROWS($CD$4:CD41)-ROWS($AK$38:$AK$49)-ROWS($AO$38:$AO$49)-ROWS($AS$38:$AS$49)-ROWS($AW$38:$AW$49)-ROWS($BA$38:$BA$49)),IFERROR(INDEX($BI$38:$BI$49, ROWS($CD$4:CD41)-ROWS($AK$38:$AK$49)-ROWS($AO$38:$AO$49)-ROWS($AS$38:$AS$49)-ROWS($AW$38:$AW$49)-ROWS($BA$38:$BA$49)-ROWS($BE$38:$BE$49)), "")))))))</f>
        <v/>
      </c>
      <c r="CE43" s="316" t="str">
        <f t="shared" ca="1" si="37"/>
        <v/>
      </c>
      <c r="CF43" s="413" t="str">
        <f t="shared" ca="1" si="38"/>
        <v/>
      </c>
      <c r="CG43" s="412" t="str">
        <f ca="1">IF(OR(CH43="",CH43=0),"",MAX(CG$5:CG42)+1)</f>
        <v/>
      </c>
      <c r="CH43" s="316" t="str">
        <f ca="1">IFERROR(INDEX($AJ$54:$AJ$65, ROWS($CH$4:CH41)), IFERROR(INDEX($AN$54:$AN$65, ROWS($CH$4:CH41)-ROWS($AJ$54:$AJ$65)), IFERROR(INDEX($AR$54:$AR$65, ROWS($CH$4:CH41)-ROWS($AJ$54:$AJ$65)-ROWS($AN$54:$AN$65)),IFERROR(INDEX($AV$54:$AV$65, ROWS($CH$4:CH41)-ROWS($AJ$54:$AJ$65)-ROWS($AN$54:$AN$65)-ROWS($AR$54:$AR$65)),IFERROR(INDEX($AZ$54:$AZ$65, ROWS($CH$4:CH41)-ROWS($AJ$54:$AJ$65)-ROWS($AN$54:$AN$65)-ROWS($AR$54:$AR$65)-ROWS($AV$54:$AV$65)),IFERROR(INDEX($BD$54:$BD$65, ROWS($CH$4:CH41)-ROWS($AJ$54:$AJ$65)-ROWS($AN$54:$AN$65)-ROWS($AR$54:$AR$65)-ROWS($AV$54:$AV$65)-ROWS($AZ$54:$AZ$65)),IFERROR(INDEX($BH$54:$BH$65, ROWS($CH$4:CH41)-ROWS($AJ$54:$AJ$65)-ROWS($AN$54:$AN$65)-ROWS($AR$54:$AR$65)-ROWS($AV$54:$AV$65)-ROWS($AZ$54:$AZ$65)-ROWS($BD$54:$BD$65)), "")))))))</f>
        <v/>
      </c>
      <c r="CI43" s="316" t="str">
        <f t="shared" ca="1" si="39"/>
        <v/>
      </c>
      <c r="CJ43" s="316" t="str">
        <f ca="1">IF(OR(CK43="",CK43=0),"",MAX(CJ$5:CJ42)+1)</f>
        <v/>
      </c>
      <c r="CK43" s="316" t="str">
        <f ca="1">IFERROR(INDEX($AK$54:$AK$65, ROWS($CK$4:CK41)), IFERROR(INDEX($AO$54:$AO$65, ROWS($CK$4:CK41)-ROWS($AK$54:$AK$65)), IFERROR(INDEX($AS$54:$AS$65, ROWS($CK$4:CK41)-ROWS($AK$54:$AK$65)-ROWS($AO$54:$AO$65)),IFERROR(INDEX($AW$54:$AW$65, ROWS($CK$4:CK41)-ROWS($AK$54:$AK$65)-ROWS($AO$54:$AO$65)-ROWS($AS$54:$AS$65)),IFERROR(INDEX($BA$54:$BA$65, ROWS($CK$4:CK41)-ROWS($AK$54:$AK$65)-ROWS($AO$54:$AO$65)-ROWS($AS$54:$AS$65)-ROWS($AW$54:$AW$65)),IFERROR(INDEX($BE$54:$BE$65, ROWS($CK$4:CK41)-ROWS($AK$54:$AK$65)-ROWS($AO$54:$AO$65)-ROWS($AS$54:$AS$65)-ROWS($AW$54:$AW$65)-ROWS($BA$54:$BA$65)),IFERROR(INDEX($BI$54:$BI$65, ROWS($CK$4:CK41)-ROWS($AK$54:$AK$65)-ROWS($AO$54:$AO$65)-ROWS($AS$54:$AS$65)-ROWS($AW$54:$AW$65)-ROWS($BA$54:$BA$65)-ROWS($BE$54:$BE$65)), "")))))))</f>
        <v/>
      </c>
      <c r="CL43" s="316" t="str">
        <f t="shared" ca="1" si="40"/>
        <v/>
      </c>
      <c r="CM43" s="413" t="str">
        <f t="shared" ca="1" si="41"/>
        <v/>
      </c>
      <c r="CN43" s="412" t="str">
        <f>IF(OR(CO43="",CO43=0),"",MAX(CN$5:CN42)+1)</f>
        <v/>
      </c>
      <c r="CO43" s="316">
        <f>IFERROR(INDEX($AJ$70:$AJ$81, ROWS($CO$4:CO41)), IFERROR(INDEX($AN$70:$AN$81, ROWS($CO$4:CO41)-ROWS($AJ$70:$AJ$81)), IFERROR(INDEX($AR$70:$AR$81, ROWS($CO$4:CO41)-ROWS($AJ$70:$AJ$81)-ROWS($AN$70:$AN$81)),IFERROR(INDEX($AV$70:$AV$81, ROWS($CO$4:CO41)-ROWS($AJ$70:$AJ$81)-ROWS($AN$70:$AN$81)-ROWS($AR$70:$AR$81)),IFERROR(INDEX($AZ$70:$AZ$81, ROWS($CO$4:CO41)-ROWS($AJ$70:$AJ$81)-ROWS($AN$70:$AN$81)-ROWS($AR$70:$AR$81)-ROWS($AV$70:$AV$81)),IFERROR(INDEX($BD$70:$BD$81, ROWS($CO$4:CO41)-ROWS($AJ$70:$AJ$81)-ROWS($AN$70:$AN$81)-ROWS($AR$70:$AR$81)-ROWS($AV$70:$AV$81)-ROWS($AZ$70:$AZ$81)),IFERROR(INDEX($BH$70:$BH$81, ROWS($CO$4:CO41)-ROWS($AJ$70:$AJ$81)-ROWS($AN$70:$AN$81)-ROWS($AR$70:$AR$81)-ROWS($AV$70:$AV$81)-ROWS($AZ$70:$AZ$81)-ROWS($BD$70:$BD$81)), "")))))))</f>
        <v>0</v>
      </c>
      <c r="CP43" s="316" t="str">
        <f t="shared" ca="1" si="42"/>
        <v/>
      </c>
      <c r="CQ43" s="316" t="str">
        <f>IF(OR(CR43="",CR43=0),"",MAX(CQ$5:CQ42)+1)</f>
        <v/>
      </c>
      <c r="CR43" s="316">
        <f>IFERROR(INDEX($AK$70:$AK$81, ROWS($CR$4:CR41)), IFERROR(INDEX($AO$70:$AO$81, ROWS($CR$4:CR41)-ROWS($AK$70:$AK$81)), IFERROR(INDEX($AS$70:$AS$81, ROWS($CR$4:CR41)-ROWS($AK$70:$AK$81)-ROWS($AO$70:$AO$81)),IFERROR(INDEX($AW$70:$AW$81, ROWS($CR$4:CR41)-ROWS($AK$70:$AK$81)-ROWS($AO$70:$AO$81)-ROWS($AS$70:$AS$81)),IFERROR(INDEX($BA$70:$BA$81, ROWS($CR$4:CR41)-ROWS($AK$70:$AK$81)-ROWS($AO$70:$AO$81)-ROWS($AS$70:$AS$81)-ROWS($AW$70:$AW$81)),IFERROR(INDEX($BE$70:$BE$81, ROWS($CR$4:CR41)-ROWS($AK$70:$AK$81)-ROWS($AO$70:$AO$81)-ROWS($AS$70:$AS$81)-ROWS($AW$70:$AW$81)-ROWS($BA$70:$BA$81)),IFERROR(INDEX($BI$70:$BI$81, ROWS($CR$4:CR41)-ROWS($AK$70:$AK$81)-ROWS($AO$70:$AO$81)-ROWS($AS$70:$AS$81)-ROWS($AW$70:$AW$81)-ROWS($BA$70:$BA$81)-ROWS($BE$70:$BE$81)), "")))))))</f>
        <v>0</v>
      </c>
      <c r="CS43" s="316" t="str">
        <f t="shared" ca="1" si="43"/>
        <v/>
      </c>
      <c r="CT43" s="413" t="str">
        <f t="shared" ca="1" si="44"/>
        <v/>
      </c>
      <c r="CU43" s="412" t="str">
        <f>IF(OR(CV43="",CV43=0),"",MAX(CU$5:CU42)+1)</f>
        <v/>
      </c>
      <c r="CV43" s="316" t="str">
        <f>IFERROR(INDEX($AJ$86:$AJ$97, ROWS($CV$4:CV41)), IFERROR(INDEX($AN$86:$AN$97, ROWS($CV$4:CV41)-ROWS($AJ$86:$AJ$97)), ""))</f>
        <v/>
      </c>
      <c r="CW43" s="316" t="str">
        <f t="shared" si="45"/>
        <v/>
      </c>
      <c r="CX43" s="316" t="str">
        <f>IF(OR(CY43="",CY43=0),"",MAX(CX$5:CX42)+1)</f>
        <v/>
      </c>
      <c r="CY43" s="316" t="str">
        <f>IFERROR(INDEX($AK$86:$AK$97, ROWS($CY$4:CY41)), IFERROR(INDEX($AO$86:$AO$97, ROWS($CY$4:CY41)-ROWS($AK$86:$AK$97)), ""))</f>
        <v/>
      </c>
      <c r="CZ43" s="316" t="str">
        <f t="shared" si="46"/>
        <v/>
      </c>
      <c r="DA43" s="413" t="str">
        <f t="shared" si="47"/>
        <v/>
      </c>
      <c r="DC43" s="439" t="str">
        <f ca="1">IF(OR(DD43="",DD43=0),"",MAX(DC$25:DC42)+1)</f>
        <v/>
      </c>
      <c r="DD43" s="436" t="str">
        <f t="shared" ca="1" si="90"/>
        <v/>
      </c>
      <c r="DE43" s="422" t="str">
        <f t="shared" ca="1" si="91"/>
        <v/>
      </c>
      <c r="DF43" s="433" t="str">
        <f ca="1">IF(OR(DG43="",DG43=0),"",MAX(DF$25:DF42)+1)</f>
        <v/>
      </c>
      <c r="DG43" s="420" t="str">
        <f t="shared" ca="1" si="92"/>
        <v/>
      </c>
      <c r="DH43" s="422" t="str">
        <f t="shared" ca="1" si="93"/>
        <v/>
      </c>
      <c r="DI43" s="420" t="str">
        <f t="shared" ca="1" si="94"/>
        <v/>
      </c>
      <c r="DJ43" s="422" t="str">
        <f t="shared" ca="1" si="95"/>
        <v/>
      </c>
      <c r="DK43" s="420" t="str">
        <f t="shared" ca="1" si="96"/>
        <v/>
      </c>
      <c r="DL43" s="422" t="str">
        <f t="shared" ca="1" si="97"/>
        <v/>
      </c>
    </row>
    <row r="44" spans="1:123" ht="15.75" thickBot="1" x14ac:dyDescent="0.35">
      <c r="P44" s="1097" t="s">
        <v>547</v>
      </c>
      <c r="Q44" s="1098"/>
      <c r="R44" s="1098"/>
      <c r="S44" s="1099"/>
      <c r="U44" s="1093" t="s">
        <v>515</v>
      </c>
      <c r="V44" s="1094"/>
      <c r="W44" s="1094"/>
      <c r="X44" s="1095"/>
      <c r="AC44" s="359" t="str">
        <f>IF('Data Entry'!H28="","",'Data Entry'!H28)</f>
        <v/>
      </c>
      <c r="AD44" s="360" t="str">
        <f>IF('Data Entry'!G28="","",'Data Entry'!G28)</f>
        <v/>
      </c>
      <c r="AE44" s="364" t="str">
        <f>IF('Data Entry'!J28="","",'Data Entry'!J28)</f>
        <v/>
      </c>
      <c r="AF44" s="403" t="str">
        <f>IF('Data Entry'!I28="","",'Data Entry'!I28)</f>
        <v/>
      </c>
      <c r="AI44" s="304" t="str">
        <f t="shared" ca="1" si="123"/>
        <v/>
      </c>
      <c r="AJ44" s="305" t="str">
        <f t="shared" ca="1" si="102"/>
        <v/>
      </c>
      <c r="AK44" s="306" t="str">
        <f t="shared" ca="1" si="103"/>
        <v/>
      </c>
      <c r="AL44" s="307" t="str">
        <f t="shared" ca="1" si="104"/>
        <v/>
      </c>
      <c r="AM44" s="304" t="str">
        <f t="shared" ca="1" si="124"/>
        <v/>
      </c>
      <c r="AN44" s="305" t="str">
        <f t="shared" ca="1" si="105"/>
        <v/>
      </c>
      <c r="AO44" s="306" t="str">
        <f t="shared" ca="1" si="106"/>
        <v/>
      </c>
      <c r="AP44" s="307" t="str">
        <f t="shared" ca="1" si="107"/>
        <v/>
      </c>
      <c r="AQ44" s="304" t="str">
        <f t="shared" ca="1" si="125"/>
        <v/>
      </c>
      <c r="AR44" s="305" t="str">
        <f t="shared" ca="1" si="108"/>
        <v/>
      </c>
      <c r="AS44" s="306" t="str">
        <f t="shared" ca="1" si="109"/>
        <v/>
      </c>
      <c r="AT44" s="307" t="str">
        <f t="shared" ca="1" si="110"/>
        <v/>
      </c>
      <c r="AU44" s="304" t="str">
        <f t="shared" ca="1" si="126"/>
        <v/>
      </c>
      <c r="AV44" s="305" t="str">
        <f t="shared" ca="1" si="111"/>
        <v/>
      </c>
      <c r="AW44" s="306" t="str">
        <f t="shared" ca="1" si="112"/>
        <v/>
      </c>
      <c r="AX44" s="307" t="str">
        <f t="shared" ca="1" si="113"/>
        <v/>
      </c>
      <c r="AY44" s="304" t="str">
        <f t="shared" ca="1" si="127"/>
        <v/>
      </c>
      <c r="AZ44" s="305" t="str">
        <f t="shared" ca="1" si="114"/>
        <v/>
      </c>
      <c r="BA44" s="306" t="str">
        <f t="shared" ca="1" si="115"/>
        <v/>
      </c>
      <c r="BB44" s="307" t="str">
        <f t="shared" ca="1" si="116"/>
        <v/>
      </c>
      <c r="BC44" s="304" t="str">
        <f t="shared" ca="1" si="128"/>
        <v/>
      </c>
      <c r="BD44" s="305" t="str">
        <f t="shared" ca="1" si="117"/>
        <v/>
      </c>
      <c r="BE44" s="306" t="str">
        <f t="shared" ca="1" si="118"/>
        <v/>
      </c>
      <c r="BF44" s="307" t="str">
        <f t="shared" ca="1" si="119"/>
        <v/>
      </c>
      <c r="BG44" s="304" t="str">
        <f t="shared" ca="1" si="129"/>
        <v/>
      </c>
      <c r="BH44" s="305" t="str">
        <f t="shared" ca="1" si="120"/>
        <v/>
      </c>
      <c r="BI44" s="306" t="str">
        <f t="shared" ca="1" si="121"/>
        <v/>
      </c>
      <c r="BJ44" s="307" t="str">
        <f t="shared" ca="1" si="122"/>
        <v/>
      </c>
      <c r="BL44" s="412" t="str">
        <f ca="1">IF(OR(BM44="",BM44=0),"",MAX(BL$5:BL43)+1)</f>
        <v/>
      </c>
      <c r="BM44" s="316" t="str">
        <f ca="1">IFERROR(INDEX($AJ$6:$AJ$17, ROWS(BM$4:$BM42)), IFERROR(INDEX($AN$6:$AN$17, ROWS(BM$4:$BM42)-ROWS($AJ$6:$AJ$17)), IFERROR(INDEX($AR$6:$AR$17, ROWS(BM$4:$BM42)-ROWS($AJ$6:$AJ$17)-ROWS($AN$6:$AN$17)),IFERROR(INDEX($AV$6:$AV$17, ROWS(BM$4:$BM42)-ROWS($AJ$6:$AJ$17)-ROWS($AN$6:$AN$17)-ROWS($AR$6:$AR$17)),IFERROR(INDEX($AZ$6:$AZ$17, ROWS(BM$4:$BM42)-ROWS($AJ$6:$AJ$17)-ROWS($AN$6:$AN$17)-ROWS($AR$6:$AR$17)-ROWS($AV$6:$AV$17)),IFERROR(INDEX($BD$6:$BD$17, ROWS(BM$4:$BM42)-ROWS($AJ$6:$AJ$17)-ROWS($AN$6:$AN$17)-ROWS($AR$6:$AR$17)-ROWS($AV$6:$AV$17)-ROWS($AZ$6:$AZ$17)),IFERROR(INDEX($BH$6:$BH$17, ROWS(BM$4:$BM42)-ROWS($AJ$6:$AJ$17)-ROWS($AN$6:$AN$17)-ROWS($AR$6:$AR$17)-ROWS($AV$6:$AV$17)-ROWS($AZ$6:$AZ$17)-ROWS($BD$6:$BD$17)), "")))))))</f>
        <v/>
      </c>
      <c r="BN44" s="316" t="str">
        <f t="shared" ca="1" si="30"/>
        <v/>
      </c>
      <c r="BO44" s="316" t="str">
        <f ca="1">IF(OR(BP44="",BP44=0),"",MAX(BO$5:BO43)+1)</f>
        <v/>
      </c>
      <c r="BP44" s="316" t="str">
        <f ca="1">IFERROR(INDEX($AK$6:$AK$17, ROWS($BP$4:BP42)), IFERROR(INDEX($AO$6:$AO$17, ROWS($BP$4:BP42)-ROWS($AK$6:$AK$17)), IFERROR(INDEX($AS$6:$AS$17, ROWS($BP$4:BP42)-ROWS($AK$6:$AK$17)-ROWS($AO$6:$AO$17)),IFERROR(INDEX($AW$6:$AW$17, ROWS($BP$4:BP42)-ROWS($AK$6:$AK$17)-ROWS($AO$6:$AO$17)-ROWS($AS$6:$AS$17)),IFERROR(INDEX($BA$6:$BA$17, ROWS($BP$4:BP42)-ROWS($AK$6:$AK$17)-ROWS($AO$6:$AO$17)-ROWS($AS$6:$AS$17)-ROWS($AW$6:$AW$17)),IFERROR(INDEX($BE$6:$BE$17, ROWS($BP$4:BP42)-ROWS($AK$6:$AK$17)-ROWS($AO$6:$AO$17)-ROWS($AS$6:$AS$17)-ROWS($AW$6:$AW$17)-ROWS($BA$6:$BA$17)),IFERROR(INDEX($BI$6:$BI$17, ROWS($BP$4:BP42)-ROWS($AK$6:$AK$17)-ROWS($AO$6:$AO$17)-ROWS($AS$6:$AS$17)-ROWS($AW$6:$AW$17)-ROWS($BA$6:$BA$17)-ROWS($BE$6:$BE$17)), "")))))))</f>
        <v/>
      </c>
      <c r="BQ44" s="316" t="str">
        <f t="shared" ca="1" si="31"/>
        <v/>
      </c>
      <c r="BR44" s="413" t="str">
        <f t="shared" ca="1" si="32"/>
        <v/>
      </c>
      <c r="BS44" s="412" t="str">
        <f ca="1">IF(OR(BT44="",BT44=0),"",MAX(BS$5:BS43)+1)</f>
        <v/>
      </c>
      <c r="BT44" s="316" t="str">
        <f ca="1">IFERROR(INDEX($AJ$22:$AJ$33, ROWS($BT$4:BT42)), IFERROR(INDEX($AN$22:$AN$33, ROWS($BT$4:BT42)-ROWS($AJ$22:$AJ$33)), IFERROR(INDEX($AR$22:$AR$33, ROWS($BT$4:BT42)-ROWS($AJ$22:$AJ$33)-ROWS($AN$22:$AN$33)),IFERROR(INDEX($AV$22:$AV$33, ROWS($BT$4:BT42)-ROWS($AJ$22:$AJ$33)-ROWS($AN$22:$AN$33)-ROWS($AR$22:$AR$33)),IFERROR(INDEX($AZ$22:$AZ$33, ROWS($BT$4:BT42)-ROWS($AJ$22:$AJ$33)-ROWS($AN$22:$AN$33)-ROWS($AR$22:$AR$33)-ROWS($AV$22:$AV$33)),IFERROR(INDEX($BD$22:$BD$33, ROWS($BT$4:BT42)-ROWS($AJ$22:$AJ$33)-ROWS($AN$22:$AN$33)-ROWS($AR$22:$AR$33)-ROWS($AV$22:$AV$33)-ROWS($AZ$22:$AZ$33)),IFERROR(INDEX($BH$22:$BH$33, ROWS($BT$4:BT42)-ROWS($AJ$22:$AJ$33)-ROWS($AN$22:$AN$33)-ROWS($AR$22:$AR$33)-ROWS($AV$22:$AV$33)-ROWS($AZ$22:$AZ$33)-ROWS($BD$22:$BD$33)), "")))))))</f>
        <v/>
      </c>
      <c r="BU44" s="316" t="str">
        <f t="shared" ca="1" si="33"/>
        <v/>
      </c>
      <c r="BV44" s="316" t="str">
        <f ca="1">IF(OR(BW44="",BW44=0),"",MAX(BV$5:BV43)+1)</f>
        <v/>
      </c>
      <c r="BW44" s="316" t="str">
        <f ca="1">IFERROR(INDEX($AK$22:$AK$33, ROWS($BW$4:BW42)), IFERROR(INDEX($AO$22:$AO$33, ROWS($BW$4:BW42)-ROWS($AK$22:$AK$33)), IFERROR(INDEX($AS$22:$AS$33, ROWS($BW$4:BW42)-ROWS($AK$22:$AK$33)-ROWS($AO$22:$AO$33)),IFERROR(INDEX($AW$22:$AW$33, ROWS($BW$4:BW42)-ROWS($AK$22:$AK$33)-ROWS($AO$22:$AO$33)-ROWS($AS$22:$AS$33)),IFERROR(INDEX($BA$22:$BA$33, ROWS($BW$4:BW42)-ROWS($AK$22:$AK$33)-ROWS($AO$22:$AO$33)-ROWS($AS$22:$AS$33)-ROWS($AW$22:$AW$33)),IFERROR(INDEX($BE$22:$BE$33, ROWS($BW$4:BW42)-ROWS($AK$22:$AK$33)-ROWS($AO$22:$AO$33)-ROWS($AS$22:$AS$33)-ROWS($AW$22:$AW$33)-ROWS($BA$22:$BA$33)),IFERROR(INDEX($BI$22:$BI$33, ROWS($BW$4:BW42)-ROWS($AK$22:$AK$33)-ROWS($AO$22:$AO$33)-ROWS($AS$22:$AS$33)-ROWS($AW$22:$AW$33)-ROWS($BA$22:$BA$33)-ROWS($BE$22:$BE$33)), "")))))))</f>
        <v/>
      </c>
      <c r="BX44" s="316" t="str">
        <f t="shared" ca="1" si="34"/>
        <v/>
      </c>
      <c r="BY44" s="413" t="str">
        <f t="shared" ca="1" si="35"/>
        <v/>
      </c>
      <c r="BZ44" s="412" t="str">
        <f ca="1">IF(OR(CA44="",CA44=0),"",MAX(BZ$5:BZ43)+1)</f>
        <v/>
      </c>
      <c r="CA44" s="316" t="str">
        <f ca="1">IFERROR(INDEX($AJ$38:$AJ$49, ROWS($CA$4:CA42)), IFERROR(INDEX($AN$38:$AN$49, ROWS($CA$4:CA42)-ROWS($AJ$38:$AJ$49)), IFERROR(INDEX($AR$38:$AR$49, ROWS($CA$4:CA42)-ROWS($AJ$38:$AJ$49)-ROWS($AN$38:$AN$49)),IFERROR(INDEX($AV$38:$AV$49, ROWS($CA$4:CA42)-ROWS($AJ$38:$AJ$49)-ROWS($AN$38:$AN$49)-ROWS($AR$38:$AR$49)),IFERROR(INDEX($AZ$38:$AZ$49, ROWS($CA$4:CA42)-ROWS($AJ$38:$AJ$49)-ROWS($AN$38:$AN$49)-ROWS($AR$38:$AR$49)-ROWS($AV$38:$AV$49)),IFERROR(INDEX($BD$38:$BD$49, ROWS($CA$4:CA42)-ROWS($AJ$38:$AJ$49)-ROWS($AN$38:$AN$49)-ROWS($AR$38:$AR$49)-ROWS($AV$38:$AV$49)-ROWS($AZ$38:$AZ$49)),IFERROR(INDEX($BH$38:$BH$49, ROWS($CA$4:CA42)-ROWS($AJ$38:$AJ$49)-ROWS($AN$38:$AN$49)-ROWS($AR$38:$AR$49)-ROWS($AV$38:$AV$49)-ROWS($AZ$38:$AZ$49)-ROWS($BD$38:$BD$49)), "")))))))</f>
        <v/>
      </c>
      <c r="CB44" s="316" t="str">
        <f t="shared" ca="1" si="36"/>
        <v/>
      </c>
      <c r="CC44" s="316" t="str">
        <f ca="1">IF(OR(CD44="",CD44=0),"",MAX(CC$5:CC43)+1)</f>
        <v/>
      </c>
      <c r="CD44" s="316" t="str">
        <f ca="1">IFERROR(INDEX($AK$38:$AK$49, ROWS($CD$4:CD42)), IFERROR(INDEX($AO$38:$AO$49, ROWS($CD$4:CD42)-ROWS($AK$38:$AK$49)), IFERROR(INDEX($AS$38:$AS$49, ROWS($CD$4:CD42)-ROWS($AK$38:$AK$49)-ROWS($AO$38:$AO$49)),IFERROR(INDEX($AW$38:$AW$49, ROWS($CD$4:CD42)-ROWS($AK$38:$AK$49)-ROWS($AO$38:$AO$49)-ROWS($AS$38:$AS$49)),IFERROR(INDEX($BA$38:$BA$49, ROWS($CD$4:CD42)-ROWS($AK$38:$AK$49)-ROWS($AO$38:$AO$49)-ROWS($AS$38:$AS$49)-ROWS($AW$38:$AW$49)),IFERROR(INDEX($BE$38:$BE$49, ROWS($CD$4:CD42)-ROWS($AK$38:$AK$49)-ROWS($AO$38:$AO$49)-ROWS($AS$38:$AS$49)-ROWS($AW$38:$AW$49)-ROWS($BA$38:$BA$49)),IFERROR(INDEX($BI$38:$BI$49, ROWS($CD$4:CD42)-ROWS($AK$38:$AK$49)-ROWS($AO$38:$AO$49)-ROWS($AS$38:$AS$49)-ROWS($AW$38:$AW$49)-ROWS($BA$38:$BA$49)-ROWS($BE$38:$BE$49)), "")))))))</f>
        <v/>
      </c>
      <c r="CE44" s="316" t="str">
        <f t="shared" ca="1" si="37"/>
        <v/>
      </c>
      <c r="CF44" s="413" t="str">
        <f t="shared" ca="1" si="38"/>
        <v/>
      </c>
      <c r="CG44" s="412" t="str">
        <f ca="1">IF(OR(CH44="",CH44=0),"",MAX(CG$5:CG43)+1)</f>
        <v/>
      </c>
      <c r="CH44" s="316" t="str">
        <f ca="1">IFERROR(INDEX($AJ$54:$AJ$65, ROWS($CH$4:CH42)), IFERROR(INDEX($AN$54:$AN$65, ROWS($CH$4:CH42)-ROWS($AJ$54:$AJ$65)), IFERROR(INDEX($AR$54:$AR$65, ROWS($CH$4:CH42)-ROWS($AJ$54:$AJ$65)-ROWS($AN$54:$AN$65)),IFERROR(INDEX($AV$54:$AV$65, ROWS($CH$4:CH42)-ROWS($AJ$54:$AJ$65)-ROWS($AN$54:$AN$65)-ROWS($AR$54:$AR$65)),IFERROR(INDEX($AZ$54:$AZ$65, ROWS($CH$4:CH42)-ROWS($AJ$54:$AJ$65)-ROWS($AN$54:$AN$65)-ROWS($AR$54:$AR$65)-ROWS($AV$54:$AV$65)),IFERROR(INDEX($BD$54:$BD$65, ROWS($CH$4:CH42)-ROWS($AJ$54:$AJ$65)-ROWS($AN$54:$AN$65)-ROWS($AR$54:$AR$65)-ROWS($AV$54:$AV$65)-ROWS($AZ$54:$AZ$65)),IFERROR(INDEX($BH$54:$BH$65, ROWS($CH$4:CH42)-ROWS($AJ$54:$AJ$65)-ROWS($AN$54:$AN$65)-ROWS($AR$54:$AR$65)-ROWS($AV$54:$AV$65)-ROWS($AZ$54:$AZ$65)-ROWS($BD$54:$BD$65)), "")))))))</f>
        <v/>
      </c>
      <c r="CI44" s="316" t="str">
        <f t="shared" ca="1" si="39"/>
        <v/>
      </c>
      <c r="CJ44" s="316" t="str">
        <f ca="1">IF(OR(CK44="",CK44=0),"",MAX(CJ$5:CJ43)+1)</f>
        <v/>
      </c>
      <c r="CK44" s="316" t="str">
        <f ca="1">IFERROR(INDEX($AK$54:$AK$65, ROWS($CK$4:CK42)), IFERROR(INDEX($AO$54:$AO$65, ROWS($CK$4:CK42)-ROWS($AK$54:$AK$65)), IFERROR(INDEX($AS$54:$AS$65, ROWS($CK$4:CK42)-ROWS($AK$54:$AK$65)-ROWS($AO$54:$AO$65)),IFERROR(INDEX($AW$54:$AW$65, ROWS($CK$4:CK42)-ROWS($AK$54:$AK$65)-ROWS($AO$54:$AO$65)-ROWS($AS$54:$AS$65)),IFERROR(INDEX($BA$54:$BA$65, ROWS($CK$4:CK42)-ROWS($AK$54:$AK$65)-ROWS($AO$54:$AO$65)-ROWS($AS$54:$AS$65)-ROWS($AW$54:$AW$65)),IFERROR(INDEX($BE$54:$BE$65, ROWS($CK$4:CK42)-ROWS($AK$54:$AK$65)-ROWS($AO$54:$AO$65)-ROWS($AS$54:$AS$65)-ROWS($AW$54:$AW$65)-ROWS($BA$54:$BA$65)),IFERROR(INDEX($BI$54:$BI$65, ROWS($CK$4:CK42)-ROWS($AK$54:$AK$65)-ROWS($AO$54:$AO$65)-ROWS($AS$54:$AS$65)-ROWS($AW$54:$AW$65)-ROWS($BA$54:$BA$65)-ROWS($BE$54:$BE$65)), "")))))))</f>
        <v/>
      </c>
      <c r="CL44" s="316" t="str">
        <f t="shared" ca="1" si="40"/>
        <v/>
      </c>
      <c r="CM44" s="413" t="str">
        <f t="shared" ca="1" si="41"/>
        <v/>
      </c>
      <c r="CN44" s="412" t="str">
        <f>IF(OR(CO44="",CO44=0),"",MAX(CN$5:CN43)+1)</f>
        <v/>
      </c>
      <c r="CO44" s="316">
        <f>IFERROR(INDEX($AJ$70:$AJ$81, ROWS($CO$4:CO42)), IFERROR(INDEX($AN$70:$AN$81, ROWS($CO$4:CO42)-ROWS($AJ$70:$AJ$81)), IFERROR(INDEX($AR$70:$AR$81, ROWS($CO$4:CO42)-ROWS($AJ$70:$AJ$81)-ROWS($AN$70:$AN$81)),IFERROR(INDEX($AV$70:$AV$81, ROWS($CO$4:CO42)-ROWS($AJ$70:$AJ$81)-ROWS($AN$70:$AN$81)-ROWS($AR$70:$AR$81)),IFERROR(INDEX($AZ$70:$AZ$81, ROWS($CO$4:CO42)-ROWS($AJ$70:$AJ$81)-ROWS($AN$70:$AN$81)-ROWS($AR$70:$AR$81)-ROWS($AV$70:$AV$81)),IFERROR(INDEX($BD$70:$BD$81, ROWS($CO$4:CO42)-ROWS($AJ$70:$AJ$81)-ROWS($AN$70:$AN$81)-ROWS($AR$70:$AR$81)-ROWS($AV$70:$AV$81)-ROWS($AZ$70:$AZ$81)),IFERROR(INDEX($BH$70:$BH$81, ROWS($CO$4:CO42)-ROWS($AJ$70:$AJ$81)-ROWS($AN$70:$AN$81)-ROWS($AR$70:$AR$81)-ROWS($AV$70:$AV$81)-ROWS($AZ$70:$AZ$81)-ROWS($BD$70:$BD$81)), "")))))))</f>
        <v>0</v>
      </c>
      <c r="CP44" s="316" t="str">
        <f t="shared" ca="1" si="42"/>
        <v/>
      </c>
      <c r="CQ44" s="316" t="str">
        <f>IF(OR(CR44="",CR44=0),"",MAX(CQ$5:CQ43)+1)</f>
        <v/>
      </c>
      <c r="CR44" s="316">
        <f>IFERROR(INDEX($AK$70:$AK$81, ROWS($CR$4:CR42)), IFERROR(INDEX($AO$70:$AO$81, ROWS($CR$4:CR42)-ROWS($AK$70:$AK$81)), IFERROR(INDEX($AS$70:$AS$81, ROWS($CR$4:CR42)-ROWS($AK$70:$AK$81)-ROWS($AO$70:$AO$81)),IFERROR(INDEX($AW$70:$AW$81, ROWS($CR$4:CR42)-ROWS($AK$70:$AK$81)-ROWS($AO$70:$AO$81)-ROWS($AS$70:$AS$81)),IFERROR(INDEX($BA$70:$BA$81, ROWS($CR$4:CR42)-ROWS($AK$70:$AK$81)-ROWS($AO$70:$AO$81)-ROWS($AS$70:$AS$81)-ROWS($AW$70:$AW$81)),IFERROR(INDEX($BE$70:$BE$81, ROWS($CR$4:CR42)-ROWS($AK$70:$AK$81)-ROWS($AO$70:$AO$81)-ROWS($AS$70:$AS$81)-ROWS($AW$70:$AW$81)-ROWS($BA$70:$BA$81)),IFERROR(INDEX($BI$70:$BI$81, ROWS($CR$4:CR42)-ROWS($AK$70:$AK$81)-ROWS($AO$70:$AO$81)-ROWS($AS$70:$AS$81)-ROWS($AW$70:$AW$81)-ROWS($BA$70:$BA$81)-ROWS($BE$70:$BE$81)), "")))))))</f>
        <v>0</v>
      </c>
      <c r="CS44" s="316" t="str">
        <f t="shared" ca="1" si="43"/>
        <v/>
      </c>
      <c r="CT44" s="413" t="str">
        <f t="shared" ca="1" si="44"/>
        <v/>
      </c>
      <c r="CU44" s="412" t="str">
        <f>IF(OR(CV44="",CV44=0),"",MAX(CU$5:CU43)+1)</f>
        <v/>
      </c>
      <c r="CV44" s="316" t="str">
        <f>IFERROR(INDEX($AJ$86:$AJ$97, ROWS($CV$4:CV42)), IFERROR(INDEX($AN$86:$AN$97, ROWS($CV$4:CV42)-ROWS($AJ$86:$AJ$97)), ""))</f>
        <v/>
      </c>
      <c r="CW44" s="316" t="str">
        <f t="shared" si="45"/>
        <v/>
      </c>
      <c r="CX44" s="316" t="str">
        <f>IF(OR(CY44="",CY44=0),"",MAX(CX$5:CX43)+1)</f>
        <v/>
      </c>
      <c r="CY44" s="316" t="str">
        <f>IFERROR(INDEX($AK$86:$AK$97, ROWS($CY$4:CY42)), IFERROR(INDEX($AO$86:$AO$97, ROWS($CY$4:CY42)-ROWS($AK$86:$AK$97)), ""))</f>
        <v/>
      </c>
      <c r="CZ44" s="316" t="str">
        <f t="shared" si="46"/>
        <v/>
      </c>
      <c r="DA44" s="413" t="str">
        <f t="shared" si="47"/>
        <v/>
      </c>
      <c r="DC44" s="1167" t="s">
        <v>488</v>
      </c>
      <c r="DD44" s="1168"/>
      <c r="DE44" s="1168"/>
      <c r="DF44" s="1168"/>
      <c r="DG44" s="1168"/>
      <c r="DH44" s="1168"/>
      <c r="DI44" s="1168"/>
      <c r="DJ44" s="1168"/>
      <c r="DK44" s="1168"/>
      <c r="DL44" s="1169"/>
      <c r="DM44" s="292"/>
      <c r="DN44" s="1199" t="s">
        <v>488</v>
      </c>
      <c r="DO44" s="1200"/>
      <c r="DP44" s="1200"/>
      <c r="DQ44" s="1200"/>
      <c r="DR44" s="1200"/>
      <c r="DS44" s="1201"/>
    </row>
    <row r="45" spans="1:123" ht="15.75" thickBot="1" x14ac:dyDescent="0.35">
      <c r="P45" s="1175" t="s">
        <v>548</v>
      </c>
      <c r="Q45" s="1176"/>
      <c r="R45" s="450" t="s">
        <v>5</v>
      </c>
      <c r="S45" s="451" t="s">
        <v>193</v>
      </c>
      <c r="T45"/>
      <c r="U45" s="1187" t="s">
        <v>516</v>
      </c>
      <c r="V45" s="1188"/>
      <c r="W45" s="367" t="s">
        <v>5</v>
      </c>
      <c r="X45" s="368" t="s">
        <v>193</v>
      </c>
      <c r="AI45" s="304" t="str">
        <f t="shared" ca="1" si="123"/>
        <v/>
      </c>
      <c r="AJ45" s="305" t="str">
        <f t="shared" ca="1" si="102"/>
        <v/>
      </c>
      <c r="AK45" s="306" t="str">
        <f t="shared" ca="1" si="103"/>
        <v/>
      </c>
      <c r="AL45" s="307" t="str">
        <f t="shared" ca="1" si="104"/>
        <v/>
      </c>
      <c r="AM45" s="304" t="str">
        <f t="shared" ca="1" si="124"/>
        <v/>
      </c>
      <c r="AN45" s="305" t="str">
        <f t="shared" ca="1" si="105"/>
        <v/>
      </c>
      <c r="AO45" s="306" t="str">
        <f t="shared" ca="1" si="106"/>
        <v/>
      </c>
      <c r="AP45" s="307" t="str">
        <f t="shared" ca="1" si="107"/>
        <v/>
      </c>
      <c r="AQ45" s="304" t="str">
        <f t="shared" ca="1" si="125"/>
        <v/>
      </c>
      <c r="AR45" s="305" t="str">
        <f t="shared" ca="1" si="108"/>
        <v/>
      </c>
      <c r="AS45" s="306" t="str">
        <f t="shared" ca="1" si="109"/>
        <v/>
      </c>
      <c r="AT45" s="307" t="str">
        <f t="shared" ca="1" si="110"/>
        <v/>
      </c>
      <c r="AU45" s="304" t="str">
        <f t="shared" ca="1" si="126"/>
        <v/>
      </c>
      <c r="AV45" s="305" t="str">
        <f t="shared" ca="1" si="111"/>
        <v/>
      </c>
      <c r="AW45" s="306" t="str">
        <f t="shared" ca="1" si="112"/>
        <v/>
      </c>
      <c r="AX45" s="307" t="str">
        <f t="shared" ca="1" si="113"/>
        <v/>
      </c>
      <c r="AY45" s="304" t="str">
        <f t="shared" ca="1" si="127"/>
        <v/>
      </c>
      <c r="AZ45" s="305" t="str">
        <f t="shared" ca="1" si="114"/>
        <v/>
      </c>
      <c r="BA45" s="306" t="str">
        <f t="shared" ca="1" si="115"/>
        <v/>
      </c>
      <c r="BB45" s="307" t="str">
        <f t="shared" ca="1" si="116"/>
        <v/>
      </c>
      <c r="BC45" s="304" t="str">
        <f t="shared" ca="1" si="128"/>
        <v/>
      </c>
      <c r="BD45" s="305" t="str">
        <f t="shared" ca="1" si="117"/>
        <v/>
      </c>
      <c r="BE45" s="306" t="str">
        <f t="shared" ca="1" si="118"/>
        <v/>
      </c>
      <c r="BF45" s="307" t="str">
        <f t="shared" ca="1" si="119"/>
        <v/>
      </c>
      <c r="BG45" s="304" t="str">
        <f t="shared" ca="1" si="129"/>
        <v/>
      </c>
      <c r="BH45" s="305" t="str">
        <f t="shared" ca="1" si="120"/>
        <v/>
      </c>
      <c r="BI45" s="306" t="str">
        <f t="shared" ca="1" si="121"/>
        <v/>
      </c>
      <c r="BJ45" s="307" t="str">
        <f t="shared" ca="1" si="122"/>
        <v/>
      </c>
      <c r="BL45" s="412" t="str">
        <f ca="1">IF(OR(BM45="",BM45=0),"",MAX(BL$5:BL44)+1)</f>
        <v/>
      </c>
      <c r="BM45" s="316" t="str">
        <f ca="1">IFERROR(INDEX($AJ$6:$AJ$17, ROWS(BM$4:$BM43)), IFERROR(INDEX($AN$6:$AN$17, ROWS(BM$4:$BM43)-ROWS($AJ$6:$AJ$17)), IFERROR(INDEX($AR$6:$AR$17, ROWS(BM$4:$BM43)-ROWS($AJ$6:$AJ$17)-ROWS($AN$6:$AN$17)),IFERROR(INDEX($AV$6:$AV$17, ROWS(BM$4:$BM43)-ROWS($AJ$6:$AJ$17)-ROWS($AN$6:$AN$17)-ROWS($AR$6:$AR$17)),IFERROR(INDEX($AZ$6:$AZ$17, ROWS(BM$4:$BM43)-ROWS($AJ$6:$AJ$17)-ROWS($AN$6:$AN$17)-ROWS($AR$6:$AR$17)-ROWS($AV$6:$AV$17)),IFERROR(INDEX($BD$6:$BD$17, ROWS(BM$4:$BM43)-ROWS($AJ$6:$AJ$17)-ROWS($AN$6:$AN$17)-ROWS($AR$6:$AR$17)-ROWS($AV$6:$AV$17)-ROWS($AZ$6:$AZ$17)),IFERROR(INDEX($BH$6:$BH$17, ROWS(BM$4:$BM43)-ROWS($AJ$6:$AJ$17)-ROWS($AN$6:$AN$17)-ROWS($AR$6:$AR$17)-ROWS($AV$6:$AV$17)-ROWS($AZ$6:$AZ$17)-ROWS($BD$6:$BD$17)), "")))))))</f>
        <v/>
      </c>
      <c r="BN45" s="316" t="str">
        <f t="shared" ca="1" si="30"/>
        <v/>
      </c>
      <c r="BO45" s="316" t="str">
        <f ca="1">IF(OR(BP45="",BP45=0),"",MAX(BO$5:BO44)+1)</f>
        <v/>
      </c>
      <c r="BP45" s="316" t="str">
        <f ca="1">IFERROR(INDEX($AK$6:$AK$17, ROWS($BP$4:BP43)), IFERROR(INDEX($AO$6:$AO$17, ROWS($BP$4:BP43)-ROWS($AK$6:$AK$17)), IFERROR(INDEX($AS$6:$AS$17, ROWS($BP$4:BP43)-ROWS($AK$6:$AK$17)-ROWS($AO$6:$AO$17)),IFERROR(INDEX($AW$6:$AW$17, ROWS($BP$4:BP43)-ROWS($AK$6:$AK$17)-ROWS($AO$6:$AO$17)-ROWS($AS$6:$AS$17)),IFERROR(INDEX($BA$6:$BA$17, ROWS($BP$4:BP43)-ROWS($AK$6:$AK$17)-ROWS($AO$6:$AO$17)-ROWS($AS$6:$AS$17)-ROWS($AW$6:$AW$17)),IFERROR(INDEX($BE$6:$BE$17, ROWS($BP$4:BP43)-ROWS($AK$6:$AK$17)-ROWS($AO$6:$AO$17)-ROWS($AS$6:$AS$17)-ROWS($AW$6:$AW$17)-ROWS($BA$6:$BA$17)),IFERROR(INDEX($BI$6:$BI$17, ROWS($BP$4:BP43)-ROWS($AK$6:$AK$17)-ROWS($AO$6:$AO$17)-ROWS($AS$6:$AS$17)-ROWS($AW$6:$AW$17)-ROWS($BA$6:$BA$17)-ROWS($BE$6:$BE$17)), "")))))))</f>
        <v/>
      </c>
      <c r="BQ45" s="316" t="str">
        <f t="shared" ca="1" si="31"/>
        <v/>
      </c>
      <c r="BR45" s="413" t="str">
        <f t="shared" ca="1" si="32"/>
        <v/>
      </c>
      <c r="BS45" s="412" t="str">
        <f ca="1">IF(OR(BT45="",BT45=0),"",MAX(BS$5:BS44)+1)</f>
        <v/>
      </c>
      <c r="BT45" s="316" t="str">
        <f ca="1">IFERROR(INDEX($AJ$22:$AJ$33, ROWS($BT$4:BT43)), IFERROR(INDEX($AN$22:$AN$33, ROWS($BT$4:BT43)-ROWS($AJ$22:$AJ$33)), IFERROR(INDEX($AR$22:$AR$33, ROWS($BT$4:BT43)-ROWS($AJ$22:$AJ$33)-ROWS($AN$22:$AN$33)),IFERROR(INDEX($AV$22:$AV$33, ROWS($BT$4:BT43)-ROWS($AJ$22:$AJ$33)-ROWS($AN$22:$AN$33)-ROWS($AR$22:$AR$33)),IFERROR(INDEX($AZ$22:$AZ$33, ROWS($BT$4:BT43)-ROWS($AJ$22:$AJ$33)-ROWS($AN$22:$AN$33)-ROWS($AR$22:$AR$33)-ROWS($AV$22:$AV$33)),IFERROR(INDEX($BD$22:$BD$33, ROWS($BT$4:BT43)-ROWS($AJ$22:$AJ$33)-ROWS($AN$22:$AN$33)-ROWS($AR$22:$AR$33)-ROWS($AV$22:$AV$33)-ROWS($AZ$22:$AZ$33)),IFERROR(INDEX($BH$22:$BH$33, ROWS($BT$4:BT43)-ROWS($AJ$22:$AJ$33)-ROWS($AN$22:$AN$33)-ROWS($AR$22:$AR$33)-ROWS($AV$22:$AV$33)-ROWS($AZ$22:$AZ$33)-ROWS($BD$22:$BD$33)), "")))))))</f>
        <v/>
      </c>
      <c r="BU45" s="316" t="str">
        <f t="shared" ca="1" si="33"/>
        <v/>
      </c>
      <c r="BV45" s="316" t="str">
        <f ca="1">IF(OR(BW45="",BW45=0),"",MAX(BV$5:BV44)+1)</f>
        <v/>
      </c>
      <c r="BW45" s="316" t="str">
        <f ca="1">IFERROR(INDEX($AK$22:$AK$33, ROWS($BW$4:BW43)), IFERROR(INDEX($AO$22:$AO$33, ROWS($BW$4:BW43)-ROWS($AK$22:$AK$33)), IFERROR(INDEX($AS$22:$AS$33, ROWS($BW$4:BW43)-ROWS($AK$22:$AK$33)-ROWS($AO$22:$AO$33)),IFERROR(INDEX($AW$22:$AW$33, ROWS($BW$4:BW43)-ROWS($AK$22:$AK$33)-ROWS($AO$22:$AO$33)-ROWS($AS$22:$AS$33)),IFERROR(INDEX($BA$22:$BA$33, ROWS($BW$4:BW43)-ROWS($AK$22:$AK$33)-ROWS($AO$22:$AO$33)-ROWS($AS$22:$AS$33)-ROWS($AW$22:$AW$33)),IFERROR(INDEX($BE$22:$BE$33, ROWS($BW$4:BW43)-ROWS($AK$22:$AK$33)-ROWS($AO$22:$AO$33)-ROWS($AS$22:$AS$33)-ROWS($AW$22:$AW$33)-ROWS($BA$22:$BA$33)),IFERROR(INDEX($BI$22:$BI$33, ROWS($BW$4:BW43)-ROWS($AK$22:$AK$33)-ROWS($AO$22:$AO$33)-ROWS($AS$22:$AS$33)-ROWS($AW$22:$AW$33)-ROWS($BA$22:$BA$33)-ROWS($BE$22:$BE$33)), "")))))))</f>
        <v/>
      </c>
      <c r="BX45" s="316" t="str">
        <f t="shared" ca="1" si="34"/>
        <v/>
      </c>
      <c r="BY45" s="413" t="str">
        <f t="shared" ca="1" si="35"/>
        <v/>
      </c>
      <c r="BZ45" s="412" t="str">
        <f ca="1">IF(OR(CA45="",CA45=0),"",MAX(BZ$5:BZ44)+1)</f>
        <v/>
      </c>
      <c r="CA45" s="316" t="str">
        <f ca="1">IFERROR(INDEX($AJ$38:$AJ$49, ROWS($CA$4:CA43)), IFERROR(INDEX($AN$38:$AN$49, ROWS($CA$4:CA43)-ROWS($AJ$38:$AJ$49)), IFERROR(INDEX($AR$38:$AR$49, ROWS($CA$4:CA43)-ROWS($AJ$38:$AJ$49)-ROWS($AN$38:$AN$49)),IFERROR(INDEX($AV$38:$AV$49, ROWS($CA$4:CA43)-ROWS($AJ$38:$AJ$49)-ROWS($AN$38:$AN$49)-ROWS($AR$38:$AR$49)),IFERROR(INDEX($AZ$38:$AZ$49, ROWS($CA$4:CA43)-ROWS($AJ$38:$AJ$49)-ROWS($AN$38:$AN$49)-ROWS($AR$38:$AR$49)-ROWS($AV$38:$AV$49)),IFERROR(INDEX($BD$38:$BD$49, ROWS($CA$4:CA43)-ROWS($AJ$38:$AJ$49)-ROWS($AN$38:$AN$49)-ROWS($AR$38:$AR$49)-ROWS($AV$38:$AV$49)-ROWS($AZ$38:$AZ$49)),IFERROR(INDEX($BH$38:$BH$49, ROWS($CA$4:CA43)-ROWS($AJ$38:$AJ$49)-ROWS($AN$38:$AN$49)-ROWS($AR$38:$AR$49)-ROWS($AV$38:$AV$49)-ROWS($AZ$38:$AZ$49)-ROWS($BD$38:$BD$49)), "")))))))</f>
        <v/>
      </c>
      <c r="CB45" s="316" t="str">
        <f t="shared" ca="1" si="36"/>
        <v/>
      </c>
      <c r="CC45" s="316" t="str">
        <f ca="1">IF(OR(CD45="",CD45=0),"",MAX(CC$5:CC44)+1)</f>
        <v/>
      </c>
      <c r="CD45" s="316" t="str">
        <f ca="1">IFERROR(INDEX($AK$38:$AK$49, ROWS($CD$4:CD43)), IFERROR(INDEX($AO$38:$AO$49, ROWS($CD$4:CD43)-ROWS($AK$38:$AK$49)), IFERROR(INDEX($AS$38:$AS$49, ROWS($CD$4:CD43)-ROWS($AK$38:$AK$49)-ROWS($AO$38:$AO$49)),IFERROR(INDEX($AW$38:$AW$49, ROWS($CD$4:CD43)-ROWS($AK$38:$AK$49)-ROWS($AO$38:$AO$49)-ROWS($AS$38:$AS$49)),IFERROR(INDEX($BA$38:$BA$49, ROWS($CD$4:CD43)-ROWS($AK$38:$AK$49)-ROWS($AO$38:$AO$49)-ROWS($AS$38:$AS$49)-ROWS($AW$38:$AW$49)),IFERROR(INDEX($BE$38:$BE$49, ROWS($CD$4:CD43)-ROWS($AK$38:$AK$49)-ROWS($AO$38:$AO$49)-ROWS($AS$38:$AS$49)-ROWS($AW$38:$AW$49)-ROWS($BA$38:$BA$49)),IFERROR(INDEX($BI$38:$BI$49, ROWS($CD$4:CD43)-ROWS($AK$38:$AK$49)-ROWS($AO$38:$AO$49)-ROWS($AS$38:$AS$49)-ROWS($AW$38:$AW$49)-ROWS($BA$38:$BA$49)-ROWS($BE$38:$BE$49)), "")))))))</f>
        <v/>
      </c>
      <c r="CE45" s="316" t="str">
        <f t="shared" ca="1" si="37"/>
        <v/>
      </c>
      <c r="CF45" s="413" t="str">
        <f t="shared" ca="1" si="38"/>
        <v/>
      </c>
      <c r="CG45" s="412" t="str">
        <f ca="1">IF(OR(CH45="",CH45=0),"",MAX(CG$5:CG44)+1)</f>
        <v/>
      </c>
      <c r="CH45" s="316" t="str">
        <f ca="1">IFERROR(INDEX($AJ$54:$AJ$65, ROWS($CH$4:CH43)), IFERROR(INDEX($AN$54:$AN$65, ROWS($CH$4:CH43)-ROWS($AJ$54:$AJ$65)), IFERROR(INDEX($AR$54:$AR$65, ROWS($CH$4:CH43)-ROWS($AJ$54:$AJ$65)-ROWS($AN$54:$AN$65)),IFERROR(INDEX($AV$54:$AV$65, ROWS($CH$4:CH43)-ROWS($AJ$54:$AJ$65)-ROWS($AN$54:$AN$65)-ROWS($AR$54:$AR$65)),IFERROR(INDEX($AZ$54:$AZ$65, ROWS($CH$4:CH43)-ROWS($AJ$54:$AJ$65)-ROWS($AN$54:$AN$65)-ROWS($AR$54:$AR$65)-ROWS($AV$54:$AV$65)),IFERROR(INDEX($BD$54:$BD$65, ROWS($CH$4:CH43)-ROWS($AJ$54:$AJ$65)-ROWS($AN$54:$AN$65)-ROWS($AR$54:$AR$65)-ROWS($AV$54:$AV$65)-ROWS($AZ$54:$AZ$65)),IFERROR(INDEX($BH$54:$BH$65, ROWS($CH$4:CH43)-ROWS($AJ$54:$AJ$65)-ROWS($AN$54:$AN$65)-ROWS($AR$54:$AR$65)-ROWS($AV$54:$AV$65)-ROWS($AZ$54:$AZ$65)-ROWS($BD$54:$BD$65)), "")))))))</f>
        <v/>
      </c>
      <c r="CI45" s="316" t="str">
        <f t="shared" ca="1" si="39"/>
        <v/>
      </c>
      <c r="CJ45" s="316" t="str">
        <f ca="1">IF(OR(CK45="",CK45=0),"",MAX(CJ$5:CJ44)+1)</f>
        <v/>
      </c>
      <c r="CK45" s="316" t="str">
        <f ca="1">IFERROR(INDEX($AK$54:$AK$65, ROWS($CK$4:CK43)), IFERROR(INDEX($AO$54:$AO$65, ROWS($CK$4:CK43)-ROWS($AK$54:$AK$65)), IFERROR(INDEX($AS$54:$AS$65, ROWS($CK$4:CK43)-ROWS($AK$54:$AK$65)-ROWS($AO$54:$AO$65)),IFERROR(INDEX($AW$54:$AW$65, ROWS($CK$4:CK43)-ROWS($AK$54:$AK$65)-ROWS($AO$54:$AO$65)-ROWS($AS$54:$AS$65)),IFERROR(INDEX($BA$54:$BA$65, ROWS($CK$4:CK43)-ROWS($AK$54:$AK$65)-ROWS($AO$54:$AO$65)-ROWS($AS$54:$AS$65)-ROWS($AW$54:$AW$65)),IFERROR(INDEX($BE$54:$BE$65, ROWS($CK$4:CK43)-ROWS($AK$54:$AK$65)-ROWS($AO$54:$AO$65)-ROWS($AS$54:$AS$65)-ROWS($AW$54:$AW$65)-ROWS($BA$54:$BA$65)),IFERROR(INDEX($BI$54:$BI$65, ROWS($CK$4:CK43)-ROWS($AK$54:$AK$65)-ROWS($AO$54:$AO$65)-ROWS($AS$54:$AS$65)-ROWS($AW$54:$AW$65)-ROWS($BA$54:$BA$65)-ROWS($BE$54:$BE$65)), "")))))))</f>
        <v/>
      </c>
      <c r="CL45" s="316" t="str">
        <f t="shared" ca="1" si="40"/>
        <v/>
      </c>
      <c r="CM45" s="413" t="str">
        <f t="shared" ca="1" si="41"/>
        <v/>
      </c>
      <c r="CN45" s="412" t="str">
        <f>IF(OR(CO45="",CO45=0),"",MAX(CN$5:CN44)+1)</f>
        <v/>
      </c>
      <c r="CO45" s="316">
        <f>IFERROR(INDEX($AJ$70:$AJ$81, ROWS($CO$4:CO43)), IFERROR(INDEX($AN$70:$AN$81, ROWS($CO$4:CO43)-ROWS($AJ$70:$AJ$81)), IFERROR(INDEX($AR$70:$AR$81, ROWS($CO$4:CO43)-ROWS($AJ$70:$AJ$81)-ROWS($AN$70:$AN$81)),IFERROR(INDEX($AV$70:$AV$81, ROWS($CO$4:CO43)-ROWS($AJ$70:$AJ$81)-ROWS($AN$70:$AN$81)-ROWS($AR$70:$AR$81)),IFERROR(INDEX($AZ$70:$AZ$81, ROWS($CO$4:CO43)-ROWS($AJ$70:$AJ$81)-ROWS($AN$70:$AN$81)-ROWS($AR$70:$AR$81)-ROWS($AV$70:$AV$81)),IFERROR(INDEX($BD$70:$BD$81, ROWS($CO$4:CO43)-ROWS($AJ$70:$AJ$81)-ROWS($AN$70:$AN$81)-ROWS($AR$70:$AR$81)-ROWS($AV$70:$AV$81)-ROWS($AZ$70:$AZ$81)),IFERROR(INDEX($BH$70:$BH$81, ROWS($CO$4:CO43)-ROWS($AJ$70:$AJ$81)-ROWS($AN$70:$AN$81)-ROWS($AR$70:$AR$81)-ROWS($AV$70:$AV$81)-ROWS($AZ$70:$AZ$81)-ROWS($BD$70:$BD$81)), "")))))))</f>
        <v>0</v>
      </c>
      <c r="CP45" s="316" t="str">
        <f t="shared" ca="1" si="42"/>
        <v/>
      </c>
      <c r="CQ45" s="316" t="str">
        <f>IF(OR(CR45="",CR45=0),"",MAX(CQ$5:CQ44)+1)</f>
        <v/>
      </c>
      <c r="CR45" s="316">
        <f>IFERROR(INDEX($AK$70:$AK$81, ROWS($CR$4:CR43)), IFERROR(INDEX($AO$70:$AO$81, ROWS($CR$4:CR43)-ROWS($AK$70:$AK$81)), IFERROR(INDEX($AS$70:$AS$81, ROWS($CR$4:CR43)-ROWS($AK$70:$AK$81)-ROWS($AO$70:$AO$81)),IFERROR(INDEX($AW$70:$AW$81, ROWS($CR$4:CR43)-ROWS($AK$70:$AK$81)-ROWS($AO$70:$AO$81)-ROWS($AS$70:$AS$81)),IFERROR(INDEX($BA$70:$BA$81, ROWS($CR$4:CR43)-ROWS($AK$70:$AK$81)-ROWS($AO$70:$AO$81)-ROWS($AS$70:$AS$81)-ROWS($AW$70:$AW$81)),IFERROR(INDEX($BE$70:$BE$81, ROWS($CR$4:CR43)-ROWS($AK$70:$AK$81)-ROWS($AO$70:$AO$81)-ROWS($AS$70:$AS$81)-ROWS($AW$70:$AW$81)-ROWS($BA$70:$BA$81)),IFERROR(INDEX($BI$70:$BI$81, ROWS($CR$4:CR43)-ROWS($AK$70:$AK$81)-ROWS($AO$70:$AO$81)-ROWS($AS$70:$AS$81)-ROWS($AW$70:$AW$81)-ROWS($BA$70:$BA$81)-ROWS($BE$70:$BE$81)), "")))))))</f>
        <v>0</v>
      </c>
      <c r="CS45" s="316" t="str">
        <f t="shared" ca="1" si="43"/>
        <v/>
      </c>
      <c r="CT45" s="413" t="str">
        <f t="shared" ca="1" si="44"/>
        <v/>
      </c>
      <c r="CU45" s="412" t="str">
        <f>IF(OR(CV45="",CV45=0),"",MAX(CU$5:CU44)+1)</f>
        <v/>
      </c>
      <c r="CV45" s="316" t="str">
        <f>IFERROR(INDEX($AJ$86:$AJ$97, ROWS($CV$4:CV43)), IFERROR(INDEX($AN$86:$AN$97, ROWS($CV$4:CV43)-ROWS($AJ$86:$AJ$97)), ""))</f>
        <v/>
      </c>
      <c r="CW45" s="316" t="str">
        <f t="shared" si="45"/>
        <v/>
      </c>
      <c r="CX45" s="316" t="str">
        <f>IF(OR(CY45="",CY45=0),"",MAX(CX$5:CX44)+1)</f>
        <v/>
      </c>
      <c r="CY45" s="316" t="str">
        <f>IFERROR(INDEX($AK$86:$AK$97, ROWS($CY$4:CY43)), IFERROR(INDEX($AO$86:$AO$97, ROWS($CY$4:CY43)-ROWS($AK$86:$AK$97)), ""))</f>
        <v/>
      </c>
      <c r="CZ45" s="316" t="str">
        <f t="shared" si="46"/>
        <v/>
      </c>
      <c r="DA45" s="413" t="str">
        <f t="shared" si="47"/>
        <v/>
      </c>
      <c r="DC45" s="437"/>
      <c r="DD45" s="1151" t="s">
        <v>504</v>
      </c>
      <c r="DE45" s="1152"/>
      <c r="DF45" s="430"/>
      <c r="DG45" s="1162" t="s">
        <v>23</v>
      </c>
      <c r="DH45" s="1152"/>
      <c r="DI45" s="1162" t="s">
        <v>504</v>
      </c>
      <c r="DJ45" s="1152"/>
      <c r="DK45" s="1162" t="s">
        <v>23</v>
      </c>
      <c r="DL45" s="1152"/>
      <c r="DM45" s="292"/>
      <c r="DN45" s="1163" t="s">
        <v>481</v>
      </c>
      <c r="DO45" s="1164"/>
      <c r="DP45" s="1164"/>
      <c r="DQ45" s="1165" t="s">
        <v>491</v>
      </c>
      <c r="DR45" s="1164"/>
      <c r="DS45" s="1166"/>
    </row>
    <row r="46" spans="1:123" x14ac:dyDescent="0.3">
      <c r="P46" s="1177"/>
      <c r="Q46" s="1178"/>
      <c r="R46" s="453"/>
      <c r="S46" s="402"/>
      <c r="T46"/>
      <c r="U46" s="1177"/>
      <c r="V46" s="1178"/>
      <c r="W46" s="453"/>
      <c r="X46" s="402"/>
      <c r="AC46" s="1093" t="s">
        <v>22</v>
      </c>
      <c r="AD46" s="1094"/>
      <c r="AE46" s="1094"/>
      <c r="AF46" s="1095"/>
      <c r="AI46" s="304" t="str">
        <f t="shared" ca="1" si="123"/>
        <v/>
      </c>
      <c r="AJ46" s="305" t="str">
        <f t="shared" ca="1" si="102"/>
        <v/>
      </c>
      <c r="AK46" s="306" t="str">
        <f t="shared" ca="1" si="103"/>
        <v/>
      </c>
      <c r="AL46" s="307" t="str">
        <f t="shared" ca="1" si="104"/>
        <v/>
      </c>
      <c r="AM46" s="304" t="str">
        <f t="shared" ca="1" si="124"/>
        <v/>
      </c>
      <c r="AN46" s="305" t="str">
        <f t="shared" ca="1" si="105"/>
        <v/>
      </c>
      <c r="AO46" s="306" t="str">
        <f t="shared" ca="1" si="106"/>
        <v/>
      </c>
      <c r="AP46" s="307" t="str">
        <f t="shared" ca="1" si="107"/>
        <v/>
      </c>
      <c r="AQ46" s="304" t="str">
        <f t="shared" ca="1" si="125"/>
        <v/>
      </c>
      <c r="AR46" s="305" t="str">
        <f t="shared" ca="1" si="108"/>
        <v/>
      </c>
      <c r="AS46" s="306" t="str">
        <f t="shared" ca="1" si="109"/>
        <v/>
      </c>
      <c r="AT46" s="307" t="str">
        <f t="shared" ca="1" si="110"/>
        <v/>
      </c>
      <c r="AU46" s="304" t="str">
        <f t="shared" ca="1" si="126"/>
        <v/>
      </c>
      <c r="AV46" s="305" t="str">
        <f t="shared" ca="1" si="111"/>
        <v/>
      </c>
      <c r="AW46" s="306" t="str">
        <f t="shared" ca="1" si="112"/>
        <v/>
      </c>
      <c r="AX46" s="307" t="str">
        <f t="shared" ca="1" si="113"/>
        <v/>
      </c>
      <c r="AY46" s="304" t="str">
        <f t="shared" ca="1" si="127"/>
        <v/>
      </c>
      <c r="AZ46" s="305" t="str">
        <f t="shared" ca="1" si="114"/>
        <v/>
      </c>
      <c r="BA46" s="306" t="str">
        <f t="shared" ca="1" si="115"/>
        <v/>
      </c>
      <c r="BB46" s="307" t="str">
        <f t="shared" ca="1" si="116"/>
        <v/>
      </c>
      <c r="BC46" s="304" t="str">
        <f t="shared" ca="1" si="128"/>
        <v/>
      </c>
      <c r="BD46" s="305" t="str">
        <f t="shared" ca="1" si="117"/>
        <v/>
      </c>
      <c r="BE46" s="306" t="str">
        <f t="shared" ca="1" si="118"/>
        <v/>
      </c>
      <c r="BF46" s="307" t="str">
        <f t="shared" ca="1" si="119"/>
        <v/>
      </c>
      <c r="BG46" s="304" t="str">
        <f t="shared" ca="1" si="129"/>
        <v/>
      </c>
      <c r="BH46" s="305" t="str">
        <f t="shared" ca="1" si="120"/>
        <v/>
      </c>
      <c r="BI46" s="306" t="str">
        <f t="shared" ca="1" si="121"/>
        <v/>
      </c>
      <c r="BJ46" s="307" t="str">
        <f t="shared" ca="1" si="122"/>
        <v/>
      </c>
      <c r="BL46" s="412" t="str">
        <f ca="1">IF(OR(BM46="",BM46=0),"",MAX(BL$5:BL45)+1)</f>
        <v/>
      </c>
      <c r="BM46" s="316" t="str">
        <f ca="1">IFERROR(INDEX($AJ$6:$AJ$17, ROWS(BM$4:$BM44)), IFERROR(INDEX($AN$6:$AN$17, ROWS(BM$4:$BM44)-ROWS($AJ$6:$AJ$17)), IFERROR(INDEX($AR$6:$AR$17, ROWS(BM$4:$BM44)-ROWS($AJ$6:$AJ$17)-ROWS($AN$6:$AN$17)),IFERROR(INDEX($AV$6:$AV$17, ROWS(BM$4:$BM44)-ROWS($AJ$6:$AJ$17)-ROWS($AN$6:$AN$17)-ROWS($AR$6:$AR$17)),IFERROR(INDEX($AZ$6:$AZ$17, ROWS(BM$4:$BM44)-ROWS($AJ$6:$AJ$17)-ROWS($AN$6:$AN$17)-ROWS($AR$6:$AR$17)-ROWS($AV$6:$AV$17)),IFERROR(INDEX($BD$6:$BD$17, ROWS(BM$4:$BM44)-ROWS($AJ$6:$AJ$17)-ROWS($AN$6:$AN$17)-ROWS($AR$6:$AR$17)-ROWS($AV$6:$AV$17)-ROWS($AZ$6:$AZ$17)),IFERROR(INDEX($BH$6:$BH$17, ROWS(BM$4:$BM44)-ROWS($AJ$6:$AJ$17)-ROWS($AN$6:$AN$17)-ROWS($AR$6:$AR$17)-ROWS($AV$6:$AV$17)-ROWS($AZ$6:$AZ$17)-ROWS($BD$6:$BD$17)), "")))))))</f>
        <v/>
      </c>
      <c r="BN46" s="316" t="str">
        <f t="shared" ca="1" si="30"/>
        <v/>
      </c>
      <c r="BO46" s="316" t="str">
        <f ca="1">IF(OR(BP46="",BP46=0),"",MAX(BO$5:BO45)+1)</f>
        <v/>
      </c>
      <c r="BP46" s="316" t="str">
        <f ca="1">IFERROR(INDEX($AK$6:$AK$17, ROWS($BP$4:BP44)), IFERROR(INDEX($AO$6:$AO$17, ROWS($BP$4:BP44)-ROWS($AK$6:$AK$17)), IFERROR(INDEX($AS$6:$AS$17, ROWS($BP$4:BP44)-ROWS($AK$6:$AK$17)-ROWS($AO$6:$AO$17)),IFERROR(INDEX($AW$6:$AW$17, ROWS($BP$4:BP44)-ROWS($AK$6:$AK$17)-ROWS($AO$6:$AO$17)-ROWS($AS$6:$AS$17)),IFERROR(INDEX($BA$6:$BA$17, ROWS($BP$4:BP44)-ROWS($AK$6:$AK$17)-ROWS($AO$6:$AO$17)-ROWS($AS$6:$AS$17)-ROWS($AW$6:$AW$17)),IFERROR(INDEX($BE$6:$BE$17, ROWS($BP$4:BP44)-ROWS($AK$6:$AK$17)-ROWS($AO$6:$AO$17)-ROWS($AS$6:$AS$17)-ROWS($AW$6:$AW$17)-ROWS($BA$6:$BA$17)),IFERROR(INDEX($BI$6:$BI$17, ROWS($BP$4:BP44)-ROWS($AK$6:$AK$17)-ROWS($AO$6:$AO$17)-ROWS($AS$6:$AS$17)-ROWS($AW$6:$AW$17)-ROWS($BA$6:$BA$17)-ROWS($BE$6:$BE$17)), "")))))))</f>
        <v/>
      </c>
      <c r="BQ46" s="316" t="str">
        <f t="shared" ca="1" si="31"/>
        <v/>
      </c>
      <c r="BR46" s="413" t="str">
        <f t="shared" ca="1" si="32"/>
        <v/>
      </c>
      <c r="BS46" s="412" t="str">
        <f ca="1">IF(OR(BT46="",BT46=0),"",MAX(BS$5:BS45)+1)</f>
        <v/>
      </c>
      <c r="BT46" s="316" t="str">
        <f ca="1">IFERROR(INDEX($AJ$22:$AJ$33, ROWS($BT$4:BT44)), IFERROR(INDEX($AN$22:$AN$33, ROWS($BT$4:BT44)-ROWS($AJ$22:$AJ$33)), IFERROR(INDEX($AR$22:$AR$33, ROWS($BT$4:BT44)-ROWS($AJ$22:$AJ$33)-ROWS($AN$22:$AN$33)),IFERROR(INDEX($AV$22:$AV$33, ROWS($BT$4:BT44)-ROWS($AJ$22:$AJ$33)-ROWS($AN$22:$AN$33)-ROWS($AR$22:$AR$33)),IFERROR(INDEX($AZ$22:$AZ$33, ROWS($BT$4:BT44)-ROWS($AJ$22:$AJ$33)-ROWS($AN$22:$AN$33)-ROWS($AR$22:$AR$33)-ROWS($AV$22:$AV$33)),IFERROR(INDEX($BD$22:$BD$33, ROWS($BT$4:BT44)-ROWS($AJ$22:$AJ$33)-ROWS($AN$22:$AN$33)-ROWS($AR$22:$AR$33)-ROWS($AV$22:$AV$33)-ROWS($AZ$22:$AZ$33)),IFERROR(INDEX($BH$22:$BH$33, ROWS($BT$4:BT44)-ROWS($AJ$22:$AJ$33)-ROWS($AN$22:$AN$33)-ROWS($AR$22:$AR$33)-ROWS($AV$22:$AV$33)-ROWS($AZ$22:$AZ$33)-ROWS($BD$22:$BD$33)), "")))))))</f>
        <v/>
      </c>
      <c r="BU46" s="316" t="str">
        <f t="shared" ca="1" si="33"/>
        <v/>
      </c>
      <c r="BV46" s="316" t="str">
        <f ca="1">IF(OR(BW46="",BW46=0),"",MAX(BV$5:BV45)+1)</f>
        <v/>
      </c>
      <c r="BW46" s="316" t="str">
        <f ca="1">IFERROR(INDEX($AK$22:$AK$33, ROWS($BW$4:BW44)), IFERROR(INDEX($AO$22:$AO$33, ROWS($BW$4:BW44)-ROWS($AK$22:$AK$33)), IFERROR(INDEX($AS$22:$AS$33, ROWS($BW$4:BW44)-ROWS($AK$22:$AK$33)-ROWS($AO$22:$AO$33)),IFERROR(INDEX($AW$22:$AW$33, ROWS($BW$4:BW44)-ROWS($AK$22:$AK$33)-ROWS($AO$22:$AO$33)-ROWS($AS$22:$AS$33)),IFERROR(INDEX($BA$22:$BA$33, ROWS($BW$4:BW44)-ROWS($AK$22:$AK$33)-ROWS($AO$22:$AO$33)-ROWS($AS$22:$AS$33)-ROWS($AW$22:$AW$33)),IFERROR(INDEX($BE$22:$BE$33, ROWS($BW$4:BW44)-ROWS($AK$22:$AK$33)-ROWS($AO$22:$AO$33)-ROWS($AS$22:$AS$33)-ROWS($AW$22:$AW$33)-ROWS($BA$22:$BA$33)),IFERROR(INDEX($BI$22:$BI$33, ROWS($BW$4:BW44)-ROWS($AK$22:$AK$33)-ROWS($AO$22:$AO$33)-ROWS($AS$22:$AS$33)-ROWS($AW$22:$AW$33)-ROWS($BA$22:$BA$33)-ROWS($BE$22:$BE$33)), "")))))))</f>
        <v/>
      </c>
      <c r="BX46" s="316" t="str">
        <f t="shared" ca="1" si="34"/>
        <v/>
      </c>
      <c r="BY46" s="413" t="str">
        <f t="shared" ca="1" si="35"/>
        <v/>
      </c>
      <c r="BZ46" s="412" t="str">
        <f ca="1">IF(OR(CA46="",CA46=0),"",MAX(BZ$5:BZ45)+1)</f>
        <v/>
      </c>
      <c r="CA46" s="316" t="str">
        <f ca="1">IFERROR(INDEX($AJ$38:$AJ$49, ROWS($CA$4:CA44)), IFERROR(INDEX($AN$38:$AN$49, ROWS($CA$4:CA44)-ROWS($AJ$38:$AJ$49)), IFERROR(INDEX($AR$38:$AR$49, ROWS($CA$4:CA44)-ROWS($AJ$38:$AJ$49)-ROWS($AN$38:$AN$49)),IFERROR(INDEX($AV$38:$AV$49, ROWS($CA$4:CA44)-ROWS($AJ$38:$AJ$49)-ROWS($AN$38:$AN$49)-ROWS($AR$38:$AR$49)),IFERROR(INDEX($AZ$38:$AZ$49, ROWS($CA$4:CA44)-ROWS($AJ$38:$AJ$49)-ROWS($AN$38:$AN$49)-ROWS($AR$38:$AR$49)-ROWS($AV$38:$AV$49)),IFERROR(INDEX($BD$38:$BD$49, ROWS($CA$4:CA44)-ROWS($AJ$38:$AJ$49)-ROWS($AN$38:$AN$49)-ROWS($AR$38:$AR$49)-ROWS($AV$38:$AV$49)-ROWS($AZ$38:$AZ$49)),IFERROR(INDEX($BH$38:$BH$49, ROWS($CA$4:CA44)-ROWS($AJ$38:$AJ$49)-ROWS($AN$38:$AN$49)-ROWS($AR$38:$AR$49)-ROWS($AV$38:$AV$49)-ROWS($AZ$38:$AZ$49)-ROWS($BD$38:$BD$49)), "")))))))</f>
        <v/>
      </c>
      <c r="CB46" s="316" t="str">
        <f t="shared" ca="1" si="36"/>
        <v/>
      </c>
      <c r="CC46" s="316" t="str">
        <f ca="1">IF(OR(CD46="",CD46=0),"",MAX(CC$5:CC45)+1)</f>
        <v/>
      </c>
      <c r="CD46" s="316" t="str">
        <f ca="1">IFERROR(INDEX($AK$38:$AK$49, ROWS($CD$4:CD44)), IFERROR(INDEX($AO$38:$AO$49, ROWS($CD$4:CD44)-ROWS($AK$38:$AK$49)), IFERROR(INDEX($AS$38:$AS$49, ROWS($CD$4:CD44)-ROWS($AK$38:$AK$49)-ROWS($AO$38:$AO$49)),IFERROR(INDEX($AW$38:$AW$49, ROWS($CD$4:CD44)-ROWS($AK$38:$AK$49)-ROWS($AO$38:$AO$49)-ROWS($AS$38:$AS$49)),IFERROR(INDEX($BA$38:$BA$49, ROWS($CD$4:CD44)-ROWS($AK$38:$AK$49)-ROWS($AO$38:$AO$49)-ROWS($AS$38:$AS$49)-ROWS($AW$38:$AW$49)),IFERROR(INDEX($BE$38:$BE$49, ROWS($CD$4:CD44)-ROWS($AK$38:$AK$49)-ROWS($AO$38:$AO$49)-ROWS($AS$38:$AS$49)-ROWS($AW$38:$AW$49)-ROWS($BA$38:$BA$49)),IFERROR(INDEX($BI$38:$BI$49, ROWS($CD$4:CD44)-ROWS($AK$38:$AK$49)-ROWS($AO$38:$AO$49)-ROWS($AS$38:$AS$49)-ROWS($AW$38:$AW$49)-ROWS($BA$38:$BA$49)-ROWS($BE$38:$BE$49)), "")))))))</f>
        <v/>
      </c>
      <c r="CE46" s="316" t="str">
        <f t="shared" ca="1" si="37"/>
        <v/>
      </c>
      <c r="CF46" s="413" t="str">
        <f t="shared" ca="1" si="38"/>
        <v/>
      </c>
      <c r="CG46" s="412" t="str">
        <f ca="1">IF(OR(CH46="",CH46=0),"",MAX(CG$5:CG45)+1)</f>
        <v/>
      </c>
      <c r="CH46" s="316" t="str">
        <f ca="1">IFERROR(INDEX($AJ$54:$AJ$65, ROWS($CH$4:CH44)), IFERROR(INDEX($AN$54:$AN$65, ROWS($CH$4:CH44)-ROWS($AJ$54:$AJ$65)), IFERROR(INDEX($AR$54:$AR$65, ROWS($CH$4:CH44)-ROWS($AJ$54:$AJ$65)-ROWS($AN$54:$AN$65)),IFERROR(INDEX($AV$54:$AV$65, ROWS($CH$4:CH44)-ROWS($AJ$54:$AJ$65)-ROWS($AN$54:$AN$65)-ROWS($AR$54:$AR$65)),IFERROR(INDEX($AZ$54:$AZ$65, ROWS($CH$4:CH44)-ROWS($AJ$54:$AJ$65)-ROWS($AN$54:$AN$65)-ROWS($AR$54:$AR$65)-ROWS($AV$54:$AV$65)),IFERROR(INDEX($BD$54:$BD$65, ROWS($CH$4:CH44)-ROWS($AJ$54:$AJ$65)-ROWS($AN$54:$AN$65)-ROWS($AR$54:$AR$65)-ROWS($AV$54:$AV$65)-ROWS($AZ$54:$AZ$65)),IFERROR(INDEX($BH$54:$BH$65, ROWS($CH$4:CH44)-ROWS($AJ$54:$AJ$65)-ROWS($AN$54:$AN$65)-ROWS($AR$54:$AR$65)-ROWS($AV$54:$AV$65)-ROWS($AZ$54:$AZ$65)-ROWS($BD$54:$BD$65)), "")))))))</f>
        <v/>
      </c>
      <c r="CI46" s="316" t="str">
        <f t="shared" ca="1" si="39"/>
        <v/>
      </c>
      <c r="CJ46" s="316" t="str">
        <f ca="1">IF(OR(CK46="",CK46=0),"",MAX(CJ$5:CJ45)+1)</f>
        <v/>
      </c>
      <c r="CK46" s="316" t="str">
        <f ca="1">IFERROR(INDEX($AK$54:$AK$65, ROWS($CK$4:CK44)), IFERROR(INDEX($AO$54:$AO$65, ROWS($CK$4:CK44)-ROWS($AK$54:$AK$65)), IFERROR(INDEX($AS$54:$AS$65, ROWS($CK$4:CK44)-ROWS($AK$54:$AK$65)-ROWS($AO$54:$AO$65)),IFERROR(INDEX($AW$54:$AW$65, ROWS($CK$4:CK44)-ROWS($AK$54:$AK$65)-ROWS($AO$54:$AO$65)-ROWS($AS$54:$AS$65)),IFERROR(INDEX($BA$54:$BA$65, ROWS($CK$4:CK44)-ROWS($AK$54:$AK$65)-ROWS($AO$54:$AO$65)-ROWS($AS$54:$AS$65)-ROWS($AW$54:$AW$65)),IFERROR(INDEX($BE$54:$BE$65, ROWS($CK$4:CK44)-ROWS($AK$54:$AK$65)-ROWS($AO$54:$AO$65)-ROWS($AS$54:$AS$65)-ROWS($AW$54:$AW$65)-ROWS($BA$54:$BA$65)),IFERROR(INDEX($BI$54:$BI$65, ROWS($CK$4:CK44)-ROWS($AK$54:$AK$65)-ROWS($AO$54:$AO$65)-ROWS($AS$54:$AS$65)-ROWS($AW$54:$AW$65)-ROWS($BA$54:$BA$65)-ROWS($BE$54:$BE$65)), "")))))))</f>
        <v/>
      </c>
      <c r="CL46" s="316" t="str">
        <f t="shared" ca="1" si="40"/>
        <v/>
      </c>
      <c r="CM46" s="413" t="str">
        <f t="shared" ca="1" si="41"/>
        <v/>
      </c>
      <c r="CN46" s="412" t="str">
        <f>IF(OR(CO46="",CO46=0),"",MAX(CN$5:CN45)+1)</f>
        <v/>
      </c>
      <c r="CO46" s="316">
        <f>IFERROR(INDEX($AJ$70:$AJ$81, ROWS($CO$4:CO44)), IFERROR(INDEX($AN$70:$AN$81, ROWS($CO$4:CO44)-ROWS($AJ$70:$AJ$81)), IFERROR(INDEX($AR$70:$AR$81, ROWS($CO$4:CO44)-ROWS($AJ$70:$AJ$81)-ROWS($AN$70:$AN$81)),IFERROR(INDEX($AV$70:$AV$81, ROWS($CO$4:CO44)-ROWS($AJ$70:$AJ$81)-ROWS($AN$70:$AN$81)-ROWS($AR$70:$AR$81)),IFERROR(INDEX($AZ$70:$AZ$81, ROWS($CO$4:CO44)-ROWS($AJ$70:$AJ$81)-ROWS($AN$70:$AN$81)-ROWS($AR$70:$AR$81)-ROWS($AV$70:$AV$81)),IFERROR(INDEX($BD$70:$BD$81, ROWS($CO$4:CO44)-ROWS($AJ$70:$AJ$81)-ROWS($AN$70:$AN$81)-ROWS($AR$70:$AR$81)-ROWS($AV$70:$AV$81)-ROWS($AZ$70:$AZ$81)),IFERROR(INDEX($BH$70:$BH$81, ROWS($CO$4:CO44)-ROWS($AJ$70:$AJ$81)-ROWS($AN$70:$AN$81)-ROWS($AR$70:$AR$81)-ROWS($AV$70:$AV$81)-ROWS($AZ$70:$AZ$81)-ROWS($BD$70:$BD$81)), "")))))))</f>
        <v>0</v>
      </c>
      <c r="CP46" s="316" t="str">
        <f t="shared" ca="1" si="42"/>
        <v/>
      </c>
      <c r="CQ46" s="316" t="str">
        <f>IF(OR(CR46="",CR46=0),"",MAX(CQ$5:CQ45)+1)</f>
        <v/>
      </c>
      <c r="CR46" s="316">
        <f>IFERROR(INDEX($AK$70:$AK$81, ROWS($CR$4:CR44)), IFERROR(INDEX($AO$70:$AO$81, ROWS($CR$4:CR44)-ROWS($AK$70:$AK$81)), IFERROR(INDEX($AS$70:$AS$81, ROWS($CR$4:CR44)-ROWS($AK$70:$AK$81)-ROWS($AO$70:$AO$81)),IFERROR(INDEX($AW$70:$AW$81, ROWS($CR$4:CR44)-ROWS($AK$70:$AK$81)-ROWS($AO$70:$AO$81)-ROWS($AS$70:$AS$81)),IFERROR(INDEX($BA$70:$BA$81, ROWS($CR$4:CR44)-ROWS($AK$70:$AK$81)-ROWS($AO$70:$AO$81)-ROWS($AS$70:$AS$81)-ROWS($AW$70:$AW$81)),IFERROR(INDEX($BE$70:$BE$81, ROWS($CR$4:CR44)-ROWS($AK$70:$AK$81)-ROWS($AO$70:$AO$81)-ROWS($AS$70:$AS$81)-ROWS($AW$70:$AW$81)-ROWS($BA$70:$BA$81)),IFERROR(INDEX($BI$70:$BI$81, ROWS($CR$4:CR44)-ROWS($AK$70:$AK$81)-ROWS($AO$70:$AO$81)-ROWS($AS$70:$AS$81)-ROWS($AW$70:$AW$81)-ROWS($BA$70:$BA$81)-ROWS($BE$70:$BE$81)), "")))))))</f>
        <v>0</v>
      </c>
      <c r="CS46" s="316" t="str">
        <f t="shared" ca="1" si="43"/>
        <v/>
      </c>
      <c r="CT46" s="413" t="str">
        <f t="shared" ca="1" si="44"/>
        <v/>
      </c>
      <c r="CU46" s="412" t="str">
        <f>IF(OR(CV46="",CV46=0),"",MAX(CU$5:CU45)+1)</f>
        <v/>
      </c>
      <c r="CV46" s="316" t="str">
        <f>IFERROR(INDEX($AJ$86:$AJ$97, ROWS($CV$4:CV44)), IFERROR(INDEX($AN$86:$AN$97, ROWS($CV$4:CV44)-ROWS($AJ$86:$AJ$97)), ""))</f>
        <v/>
      </c>
      <c r="CW46" s="316" t="str">
        <f t="shared" si="45"/>
        <v/>
      </c>
      <c r="CX46" s="316" t="str">
        <f>IF(OR(CY46="",CY46=0),"",MAX(CX$5:CX45)+1)</f>
        <v/>
      </c>
      <c r="CY46" s="316" t="str">
        <f>IFERROR(INDEX($AK$86:$AK$97, ROWS($CY$4:CY44)), IFERROR(INDEX($AO$86:$AO$97, ROWS($CY$4:CY44)-ROWS($AK$86:$AK$97)), ""))</f>
        <v/>
      </c>
      <c r="CZ46" s="316" t="str">
        <f t="shared" si="46"/>
        <v/>
      </c>
      <c r="DA46" s="413" t="str">
        <f t="shared" si="47"/>
        <v/>
      </c>
      <c r="DC46" s="438">
        <f ca="1">IF(OR(DD46="",DD46=0),"",MAX(DC$45:DC45)+1)</f>
        <v>1</v>
      </c>
      <c r="DD46" s="434" t="str">
        <f ca="1">IF(CB6="","",IF(NOT(CF6="Income"),CB6,""))</f>
        <v>Netflix</v>
      </c>
      <c r="DE46" s="413">
        <f ca="1">IF(CE6="","",IF(NOT(CF6="Income"),CE6,""))</f>
        <v>14.95</v>
      </c>
      <c r="DF46" s="438" t="str">
        <f ca="1">IF(OR(DG46="",DG46=0),"",MAX(DF$45:DF45)+1)</f>
        <v/>
      </c>
      <c r="DG46" s="412" t="str">
        <f ca="1">IF(CB6="","",IF(CF6="Income",CB6,""))</f>
        <v/>
      </c>
      <c r="DH46" s="413" t="str">
        <f ca="1">IF(CB6="","",IF(CF6="Income",CE6,""))</f>
        <v/>
      </c>
      <c r="DI46" s="412" t="str">
        <f ca="1">IFERROR(INDEX($DD$46:$DD$63,MATCH(ROW()-ROW($DI$45),$DC$46:$DC$63,0)),"")</f>
        <v>Netflix</v>
      </c>
      <c r="DJ46" s="413">
        <f ca="1">IFERROR(INDEX($DE$46:$DE$63,MATCH(ROW()-ROW($DI$45),$DC$46:$DC$63,0)),"")</f>
        <v>14.95</v>
      </c>
      <c r="DK46" s="412" t="str">
        <f ca="1">IFERROR(INDEX($DG$46:$DG$63,MATCH(ROW()-ROW($DK$45),$DF$46:$DF$63,0)),"")</f>
        <v>Paycheck 2</v>
      </c>
      <c r="DL46" s="413">
        <f ca="1">IFERROR(INDEX($DH$46:$DH$63,MATCH(ROW()-ROW($DK$45),$DF$46:$DF$63,0)),"")</f>
        <v>400</v>
      </c>
      <c r="DM46" s="292"/>
      <c r="DN46" s="425" t="str">
        <f ca="1">IF(DI46="","",CONCATENATE(DI46," - ",DJ46))</f>
        <v>Netflix - 14.95</v>
      </c>
      <c r="DO46" s="295" t="str">
        <f ca="1">IF(DI47="","",CONCATENATE(DI47," - ",DJ47))</f>
        <v>Groceries - 125</v>
      </c>
      <c r="DP46" s="295" t="str">
        <f ca="1">IF(DI48="","",CONCATENATE(DI48," - ",DJ48))</f>
        <v>D. Store Card 4 - 30</v>
      </c>
      <c r="DQ46" s="440" t="str">
        <f ca="1">IF(DK46="","",CONCATENATE(DK46," - ",DL46))</f>
        <v>Paycheck 2 - 400</v>
      </c>
      <c r="DR46" s="441" t="str">
        <f ca="1">IF(DK47="","",CONCATENATE(DK47," - ",DL47))</f>
        <v>Investment 1 - 200</v>
      </c>
      <c r="DS46" s="442" t="str">
        <f ca="1">IF(DK48="","",CONCATENATE(DK48," - ",DL48))</f>
        <v/>
      </c>
    </row>
    <row r="47" spans="1:123" x14ac:dyDescent="0.3">
      <c r="P47" s="1177"/>
      <c r="Q47" s="1178"/>
      <c r="R47" s="453"/>
      <c r="S47" s="402"/>
      <c r="T47"/>
      <c r="U47" s="1177"/>
      <c r="V47" s="1178"/>
      <c r="W47" s="453"/>
      <c r="X47" s="402"/>
      <c r="AC47" s="366" t="s">
        <v>495</v>
      </c>
      <c r="AD47" s="367" t="s">
        <v>192</v>
      </c>
      <c r="AE47" s="367" t="s">
        <v>193</v>
      </c>
      <c r="AF47" s="368" t="s">
        <v>11</v>
      </c>
      <c r="AI47" s="302" t="str">
        <f t="shared" ca="1" si="123"/>
        <v/>
      </c>
      <c r="AJ47" s="305" t="str">
        <f t="shared" ca="1" si="102"/>
        <v/>
      </c>
      <c r="AK47" s="293" t="str">
        <f t="shared" ca="1" si="103"/>
        <v/>
      </c>
      <c r="AL47" s="303" t="str">
        <f t="shared" ca="1" si="104"/>
        <v/>
      </c>
      <c r="AM47" s="302" t="str">
        <f t="shared" ca="1" si="124"/>
        <v/>
      </c>
      <c r="AN47" s="293" t="str">
        <f t="shared" ca="1" si="105"/>
        <v/>
      </c>
      <c r="AO47" s="293" t="str">
        <f t="shared" ca="1" si="106"/>
        <v/>
      </c>
      <c r="AP47" s="303" t="str">
        <f t="shared" ca="1" si="107"/>
        <v/>
      </c>
      <c r="AQ47" s="302" t="str">
        <f t="shared" ca="1" si="125"/>
        <v/>
      </c>
      <c r="AR47" s="293" t="str">
        <f t="shared" ca="1" si="108"/>
        <v/>
      </c>
      <c r="AS47" s="293" t="str">
        <f t="shared" ca="1" si="109"/>
        <v/>
      </c>
      <c r="AT47" s="303" t="str">
        <f t="shared" ca="1" si="110"/>
        <v/>
      </c>
      <c r="AU47" s="302" t="str">
        <f t="shared" ca="1" si="126"/>
        <v/>
      </c>
      <c r="AV47" s="293" t="str">
        <f t="shared" ca="1" si="111"/>
        <v/>
      </c>
      <c r="AW47" s="293" t="str">
        <f t="shared" ca="1" si="112"/>
        <v/>
      </c>
      <c r="AX47" s="303" t="str">
        <f t="shared" ca="1" si="113"/>
        <v/>
      </c>
      <c r="AY47" s="302" t="str">
        <f t="shared" ca="1" si="127"/>
        <v/>
      </c>
      <c r="AZ47" s="293" t="str">
        <f t="shared" ca="1" si="114"/>
        <v/>
      </c>
      <c r="BA47" s="293" t="str">
        <f t="shared" ca="1" si="115"/>
        <v/>
      </c>
      <c r="BB47" s="303" t="str">
        <f t="shared" ca="1" si="116"/>
        <v/>
      </c>
      <c r="BC47" s="302" t="str">
        <f t="shared" ca="1" si="128"/>
        <v/>
      </c>
      <c r="BD47" s="293" t="str">
        <f t="shared" ca="1" si="117"/>
        <v/>
      </c>
      <c r="BE47" s="293" t="str">
        <f t="shared" ca="1" si="118"/>
        <v/>
      </c>
      <c r="BF47" s="303" t="str">
        <f t="shared" ca="1" si="119"/>
        <v/>
      </c>
      <c r="BG47" s="302" t="str">
        <f t="shared" ca="1" si="129"/>
        <v/>
      </c>
      <c r="BH47" s="293" t="str">
        <f t="shared" ca="1" si="120"/>
        <v/>
      </c>
      <c r="BI47" s="293" t="str">
        <f t="shared" ca="1" si="121"/>
        <v/>
      </c>
      <c r="BJ47" s="303" t="str">
        <f t="shared" ca="1" si="122"/>
        <v/>
      </c>
      <c r="BL47" s="412" t="str">
        <f ca="1">IF(OR(BM47="",BM47=0),"",MAX(BL$5:BL46)+1)</f>
        <v/>
      </c>
      <c r="BM47" s="316" t="str">
        <f ca="1">IFERROR(INDEX($AJ$6:$AJ$17, ROWS(BM$4:$BM45)), IFERROR(INDEX($AN$6:$AN$17, ROWS(BM$4:$BM45)-ROWS($AJ$6:$AJ$17)), IFERROR(INDEX($AR$6:$AR$17, ROWS(BM$4:$BM45)-ROWS($AJ$6:$AJ$17)-ROWS($AN$6:$AN$17)),IFERROR(INDEX($AV$6:$AV$17, ROWS(BM$4:$BM45)-ROWS($AJ$6:$AJ$17)-ROWS($AN$6:$AN$17)-ROWS($AR$6:$AR$17)),IFERROR(INDEX($AZ$6:$AZ$17, ROWS(BM$4:$BM45)-ROWS($AJ$6:$AJ$17)-ROWS($AN$6:$AN$17)-ROWS($AR$6:$AR$17)-ROWS($AV$6:$AV$17)),IFERROR(INDEX($BD$6:$BD$17, ROWS(BM$4:$BM45)-ROWS($AJ$6:$AJ$17)-ROWS($AN$6:$AN$17)-ROWS($AR$6:$AR$17)-ROWS($AV$6:$AV$17)-ROWS($AZ$6:$AZ$17)),IFERROR(INDEX($BH$6:$BH$17, ROWS(BM$4:$BM45)-ROWS($AJ$6:$AJ$17)-ROWS($AN$6:$AN$17)-ROWS($AR$6:$AR$17)-ROWS($AV$6:$AV$17)-ROWS($AZ$6:$AZ$17)-ROWS($BD$6:$BD$17)), "")))))))</f>
        <v/>
      </c>
      <c r="BN47" s="316" t="str">
        <f t="shared" ca="1" si="30"/>
        <v/>
      </c>
      <c r="BO47" s="316" t="str">
        <f ca="1">IF(OR(BP47="",BP47=0),"",MAX(BO$5:BO46)+1)</f>
        <v/>
      </c>
      <c r="BP47" s="316" t="str">
        <f ca="1">IFERROR(INDEX($AK$6:$AK$17, ROWS($BP$4:BP45)), IFERROR(INDEX($AO$6:$AO$17, ROWS($BP$4:BP45)-ROWS($AK$6:$AK$17)), IFERROR(INDEX($AS$6:$AS$17, ROWS($BP$4:BP45)-ROWS($AK$6:$AK$17)-ROWS($AO$6:$AO$17)),IFERROR(INDEX($AW$6:$AW$17, ROWS($BP$4:BP45)-ROWS($AK$6:$AK$17)-ROWS($AO$6:$AO$17)-ROWS($AS$6:$AS$17)),IFERROR(INDEX($BA$6:$BA$17, ROWS($BP$4:BP45)-ROWS($AK$6:$AK$17)-ROWS($AO$6:$AO$17)-ROWS($AS$6:$AS$17)-ROWS($AW$6:$AW$17)),IFERROR(INDEX($BE$6:$BE$17, ROWS($BP$4:BP45)-ROWS($AK$6:$AK$17)-ROWS($AO$6:$AO$17)-ROWS($AS$6:$AS$17)-ROWS($AW$6:$AW$17)-ROWS($BA$6:$BA$17)),IFERROR(INDEX($BI$6:$BI$17, ROWS($BP$4:BP45)-ROWS($AK$6:$AK$17)-ROWS($AO$6:$AO$17)-ROWS($AS$6:$AS$17)-ROWS($AW$6:$AW$17)-ROWS($BA$6:$BA$17)-ROWS($BE$6:$BE$17)), "")))))))</f>
        <v/>
      </c>
      <c r="BQ47" s="316" t="str">
        <f t="shared" ca="1" si="31"/>
        <v/>
      </c>
      <c r="BR47" s="413" t="str">
        <f t="shared" ca="1" si="32"/>
        <v/>
      </c>
      <c r="BS47" s="412" t="str">
        <f ca="1">IF(OR(BT47="",BT47=0),"",MAX(BS$5:BS46)+1)</f>
        <v/>
      </c>
      <c r="BT47" s="316" t="str">
        <f ca="1">IFERROR(INDEX($AJ$22:$AJ$33, ROWS($BT$4:BT45)), IFERROR(INDEX($AN$22:$AN$33, ROWS($BT$4:BT45)-ROWS($AJ$22:$AJ$33)), IFERROR(INDEX($AR$22:$AR$33, ROWS($BT$4:BT45)-ROWS($AJ$22:$AJ$33)-ROWS($AN$22:$AN$33)),IFERROR(INDEX($AV$22:$AV$33, ROWS($BT$4:BT45)-ROWS($AJ$22:$AJ$33)-ROWS($AN$22:$AN$33)-ROWS($AR$22:$AR$33)),IFERROR(INDEX($AZ$22:$AZ$33, ROWS($BT$4:BT45)-ROWS($AJ$22:$AJ$33)-ROWS($AN$22:$AN$33)-ROWS($AR$22:$AR$33)-ROWS($AV$22:$AV$33)),IFERROR(INDEX($BD$22:$BD$33, ROWS($BT$4:BT45)-ROWS($AJ$22:$AJ$33)-ROWS($AN$22:$AN$33)-ROWS($AR$22:$AR$33)-ROWS($AV$22:$AV$33)-ROWS($AZ$22:$AZ$33)),IFERROR(INDEX($BH$22:$BH$33, ROWS($BT$4:BT45)-ROWS($AJ$22:$AJ$33)-ROWS($AN$22:$AN$33)-ROWS($AR$22:$AR$33)-ROWS($AV$22:$AV$33)-ROWS($AZ$22:$AZ$33)-ROWS($BD$22:$BD$33)), "")))))))</f>
        <v/>
      </c>
      <c r="BU47" s="316" t="str">
        <f t="shared" ca="1" si="33"/>
        <v/>
      </c>
      <c r="BV47" s="316" t="str">
        <f ca="1">IF(OR(BW47="",BW47=0),"",MAX(BV$5:BV46)+1)</f>
        <v/>
      </c>
      <c r="BW47" s="316" t="str">
        <f ca="1">IFERROR(INDEX($AK$22:$AK$33, ROWS($BW$4:BW45)), IFERROR(INDEX($AO$22:$AO$33, ROWS($BW$4:BW45)-ROWS($AK$22:$AK$33)), IFERROR(INDEX($AS$22:$AS$33, ROWS($BW$4:BW45)-ROWS($AK$22:$AK$33)-ROWS($AO$22:$AO$33)),IFERROR(INDEX($AW$22:$AW$33, ROWS($BW$4:BW45)-ROWS($AK$22:$AK$33)-ROWS($AO$22:$AO$33)-ROWS($AS$22:$AS$33)),IFERROR(INDEX($BA$22:$BA$33, ROWS($BW$4:BW45)-ROWS($AK$22:$AK$33)-ROWS($AO$22:$AO$33)-ROWS($AS$22:$AS$33)-ROWS($AW$22:$AW$33)),IFERROR(INDEX($BE$22:$BE$33, ROWS($BW$4:BW45)-ROWS($AK$22:$AK$33)-ROWS($AO$22:$AO$33)-ROWS($AS$22:$AS$33)-ROWS($AW$22:$AW$33)-ROWS($BA$22:$BA$33)),IFERROR(INDEX($BI$22:$BI$33, ROWS($BW$4:BW45)-ROWS($AK$22:$AK$33)-ROWS($AO$22:$AO$33)-ROWS($AS$22:$AS$33)-ROWS($AW$22:$AW$33)-ROWS($BA$22:$BA$33)-ROWS($BE$22:$BE$33)), "")))))))</f>
        <v/>
      </c>
      <c r="BX47" s="316" t="str">
        <f t="shared" ca="1" si="34"/>
        <v/>
      </c>
      <c r="BY47" s="413" t="str">
        <f t="shared" ca="1" si="35"/>
        <v/>
      </c>
      <c r="BZ47" s="412" t="str">
        <f ca="1">IF(OR(CA47="",CA47=0),"",MAX(BZ$5:BZ46)+1)</f>
        <v/>
      </c>
      <c r="CA47" s="316" t="str">
        <f ca="1">IFERROR(INDEX($AJ$38:$AJ$49, ROWS($CA$4:CA45)), IFERROR(INDEX($AN$38:$AN$49, ROWS($CA$4:CA45)-ROWS($AJ$38:$AJ$49)), IFERROR(INDEX($AR$38:$AR$49, ROWS($CA$4:CA45)-ROWS($AJ$38:$AJ$49)-ROWS($AN$38:$AN$49)),IFERROR(INDEX($AV$38:$AV$49, ROWS($CA$4:CA45)-ROWS($AJ$38:$AJ$49)-ROWS($AN$38:$AN$49)-ROWS($AR$38:$AR$49)),IFERROR(INDEX($AZ$38:$AZ$49, ROWS($CA$4:CA45)-ROWS($AJ$38:$AJ$49)-ROWS($AN$38:$AN$49)-ROWS($AR$38:$AR$49)-ROWS($AV$38:$AV$49)),IFERROR(INDEX($BD$38:$BD$49, ROWS($CA$4:CA45)-ROWS($AJ$38:$AJ$49)-ROWS($AN$38:$AN$49)-ROWS($AR$38:$AR$49)-ROWS($AV$38:$AV$49)-ROWS($AZ$38:$AZ$49)),IFERROR(INDEX($BH$38:$BH$49, ROWS($CA$4:CA45)-ROWS($AJ$38:$AJ$49)-ROWS($AN$38:$AN$49)-ROWS($AR$38:$AR$49)-ROWS($AV$38:$AV$49)-ROWS($AZ$38:$AZ$49)-ROWS($BD$38:$BD$49)), "")))))))</f>
        <v/>
      </c>
      <c r="CB47" s="316" t="str">
        <f t="shared" ca="1" si="36"/>
        <v/>
      </c>
      <c r="CC47" s="316" t="str">
        <f ca="1">IF(OR(CD47="",CD47=0),"",MAX(CC$5:CC46)+1)</f>
        <v/>
      </c>
      <c r="CD47" s="316" t="str">
        <f ca="1">IFERROR(INDEX($AK$38:$AK$49, ROWS($CD$4:CD45)), IFERROR(INDEX($AO$38:$AO$49, ROWS($CD$4:CD45)-ROWS($AK$38:$AK$49)), IFERROR(INDEX($AS$38:$AS$49, ROWS($CD$4:CD45)-ROWS($AK$38:$AK$49)-ROWS($AO$38:$AO$49)),IFERROR(INDEX($AW$38:$AW$49, ROWS($CD$4:CD45)-ROWS($AK$38:$AK$49)-ROWS($AO$38:$AO$49)-ROWS($AS$38:$AS$49)),IFERROR(INDEX($BA$38:$BA$49, ROWS($CD$4:CD45)-ROWS($AK$38:$AK$49)-ROWS($AO$38:$AO$49)-ROWS($AS$38:$AS$49)-ROWS($AW$38:$AW$49)),IFERROR(INDEX($BE$38:$BE$49, ROWS($CD$4:CD45)-ROWS($AK$38:$AK$49)-ROWS($AO$38:$AO$49)-ROWS($AS$38:$AS$49)-ROWS($AW$38:$AW$49)-ROWS($BA$38:$BA$49)),IFERROR(INDEX($BI$38:$BI$49, ROWS($CD$4:CD45)-ROWS($AK$38:$AK$49)-ROWS($AO$38:$AO$49)-ROWS($AS$38:$AS$49)-ROWS($AW$38:$AW$49)-ROWS($BA$38:$BA$49)-ROWS($BE$38:$BE$49)), "")))))))</f>
        <v/>
      </c>
      <c r="CE47" s="316" t="str">
        <f t="shared" ca="1" si="37"/>
        <v/>
      </c>
      <c r="CF47" s="413" t="str">
        <f t="shared" ca="1" si="38"/>
        <v/>
      </c>
      <c r="CG47" s="412" t="str">
        <f ca="1">IF(OR(CH47="",CH47=0),"",MAX(CG$5:CG46)+1)</f>
        <v/>
      </c>
      <c r="CH47" s="316" t="str">
        <f ca="1">IFERROR(INDEX($AJ$54:$AJ$65, ROWS($CH$4:CH45)), IFERROR(INDEX($AN$54:$AN$65, ROWS($CH$4:CH45)-ROWS($AJ$54:$AJ$65)), IFERROR(INDEX($AR$54:$AR$65, ROWS($CH$4:CH45)-ROWS($AJ$54:$AJ$65)-ROWS($AN$54:$AN$65)),IFERROR(INDEX($AV$54:$AV$65, ROWS($CH$4:CH45)-ROWS($AJ$54:$AJ$65)-ROWS($AN$54:$AN$65)-ROWS($AR$54:$AR$65)),IFERROR(INDEX($AZ$54:$AZ$65, ROWS($CH$4:CH45)-ROWS($AJ$54:$AJ$65)-ROWS($AN$54:$AN$65)-ROWS($AR$54:$AR$65)-ROWS($AV$54:$AV$65)),IFERROR(INDEX($BD$54:$BD$65, ROWS($CH$4:CH45)-ROWS($AJ$54:$AJ$65)-ROWS($AN$54:$AN$65)-ROWS($AR$54:$AR$65)-ROWS($AV$54:$AV$65)-ROWS($AZ$54:$AZ$65)),IFERROR(INDEX($BH$54:$BH$65, ROWS($CH$4:CH45)-ROWS($AJ$54:$AJ$65)-ROWS($AN$54:$AN$65)-ROWS($AR$54:$AR$65)-ROWS($AV$54:$AV$65)-ROWS($AZ$54:$AZ$65)-ROWS($BD$54:$BD$65)), "")))))))</f>
        <v/>
      </c>
      <c r="CI47" s="316" t="str">
        <f t="shared" ca="1" si="39"/>
        <v/>
      </c>
      <c r="CJ47" s="316" t="str">
        <f ca="1">IF(OR(CK47="",CK47=0),"",MAX(CJ$5:CJ46)+1)</f>
        <v/>
      </c>
      <c r="CK47" s="316" t="str">
        <f ca="1">IFERROR(INDEX($AK$54:$AK$65, ROWS($CK$4:CK45)), IFERROR(INDEX($AO$54:$AO$65, ROWS($CK$4:CK45)-ROWS($AK$54:$AK$65)), IFERROR(INDEX($AS$54:$AS$65, ROWS($CK$4:CK45)-ROWS($AK$54:$AK$65)-ROWS($AO$54:$AO$65)),IFERROR(INDEX($AW$54:$AW$65, ROWS($CK$4:CK45)-ROWS($AK$54:$AK$65)-ROWS($AO$54:$AO$65)-ROWS($AS$54:$AS$65)),IFERROR(INDEX($BA$54:$BA$65, ROWS($CK$4:CK45)-ROWS($AK$54:$AK$65)-ROWS($AO$54:$AO$65)-ROWS($AS$54:$AS$65)-ROWS($AW$54:$AW$65)),IFERROR(INDEX($BE$54:$BE$65, ROWS($CK$4:CK45)-ROWS($AK$54:$AK$65)-ROWS($AO$54:$AO$65)-ROWS($AS$54:$AS$65)-ROWS($AW$54:$AW$65)-ROWS($BA$54:$BA$65)),IFERROR(INDEX($BI$54:$BI$65, ROWS($CK$4:CK45)-ROWS($AK$54:$AK$65)-ROWS($AO$54:$AO$65)-ROWS($AS$54:$AS$65)-ROWS($AW$54:$AW$65)-ROWS($BA$54:$BA$65)-ROWS($BE$54:$BE$65)), "")))))))</f>
        <v/>
      </c>
      <c r="CL47" s="316" t="str">
        <f t="shared" ca="1" si="40"/>
        <v/>
      </c>
      <c r="CM47" s="413" t="str">
        <f t="shared" ca="1" si="41"/>
        <v/>
      </c>
      <c r="CN47" s="412" t="str">
        <f>IF(OR(CO47="",CO47=0),"",MAX(CN$5:CN46)+1)</f>
        <v/>
      </c>
      <c r="CO47" s="316">
        <f>IFERROR(INDEX($AJ$70:$AJ$81, ROWS($CO$4:CO45)), IFERROR(INDEX($AN$70:$AN$81, ROWS($CO$4:CO45)-ROWS($AJ$70:$AJ$81)), IFERROR(INDEX($AR$70:$AR$81, ROWS($CO$4:CO45)-ROWS($AJ$70:$AJ$81)-ROWS($AN$70:$AN$81)),IFERROR(INDEX($AV$70:$AV$81, ROWS($CO$4:CO45)-ROWS($AJ$70:$AJ$81)-ROWS($AN$70:$AN$81)-ROWS($AR$70:$AR$81)),IFERROR(INDEX($AZ$70:$AZ$81, ROWS($CO$4:CO45)-ROWS($AJ$70:$AJ$81)-ROWS($AN$70:$AN$81)-ROWS($AR$70:$AR$81)-ROWS($AV$70:$AV$81)),IFERROR(INDEX($BD$70:$BD$81, ROWS($CO$4:CO45)-ROWS($AJ$70:$AJ$81)-ROWS($AN$70:$AN$81)-ROWS($AR$70:$AR$81)-ROWS($AV$70:$AV$81)-ROWS($AZ$70:$AZ$81)),IFERROR(INDEX($BH$70:$BH$81, ROWS($CO$4:CO45)-ROWS($AJ$70:$AJ$81)-ROWS($AN$70:$AN$81)-ROWS($AR$70:$AR$81)-ROWS($AV$70:$AV$81)-ROWS($AZ$70:$AZ$81)-ROWS($BD$70:$BD$81)), "")))))))</f>
        <v>0</v>
      </c>
      <c r="CP47" s="316" t="str">
        <f t="shared" ca="1" si="42"/>
        <v/>
      </c>
      <c r="CQ47" s="316" t="str">
        <f>IF(OR(CR47="",CR47=0),"",MAX(CQ$5:CQ46)+1)</f>
        <v/>
      </c>
      <c r="CR47" s="316">
        <f>IFERROR(INDEX($AK$70:$AK$81, ROWS($CR$4:CR45)), IFERROR(INDEX($AO$70:$AO$81, ROWS($CR$4:CR45)-ROWS($AK$70:$AK$81)), IFERROR(INDEX($AS$70:$AS$81, ROWS($CR$4:CR45)-ROWS($AK$70:$AK$81)-ROWS($AO$70:$AO$81)),IFERROR(INDEX($AW$70:$AW$81, ROWS($CR$4:CR45)-ROWS($AK$70:$AK$81)-ROWS($AO$70:$AO$81)-ROWS($AS$70:$AS$81)),IFERROR(INDEX($BA$70:$BA$81, ROWS($CR$4:CR45)-ROWS($AK$70:$AK$81)-ROWS($AO$70:$AO$81)-ROWS($AS$70:$AS$81)-ROWS($AW$70:$AW$81)),IFERROR(INDEX($BE$70:$BE$81, ROWS($CR$4:CR45)-ROWS($AK$70:$AK$81)-ROWS($AO$70:$AO$81)-ROWS($AS$70:$AS$81)-ROWS($AW$70:$AW$81)-ROWS($BA$70:$BA$81)),IFERROR(INDEX($BI$70:$BI$81, ROWS($CR$4:CR45)-ROWS($AK$70:$AK$81)-ROWS($AO$70:$AO$81)-ROWS($AS$70:$AS$81)-ROWS($AW$70:$AW$81)-ROWS($BA$70:$BA$81)-ROWS($BE$70:$BE$81)), "")))))))</f>
        <v>0</v>
      </c>
      <c r="CS47" s="316" t="str">
        <f t="shared" ca="1" si="43"/>
        <v/>
      </c>
      <c r="CT47" s="413" t="str">
        <f t="shared" ca="1" si="44"/>
        <v/>
      </c>
      <c r="CU47" s="412" t="str">
        <f>IF(OR(CV47="",CV47=0),"",MAX(CU$5:CU46)+1)</f>
        <v/>
      </c>
      <c r="CV47" s="316" t="str">
        <f>IFERROR(INDEX($AJ$86:$AJ$97, ROWS($CV$4:CV45)), IFERROR(INDEX($AN$86:$AN$97, ROWS($CV$4:CV45)-ROWS($AJ$86:$AJ$97)), ""))</f>
        <v/>
      </c>
      <c r="CW47" s="316" t="str">
        <f t="shared" si="45"/>
        <v/>
      </c>
      <c r="CX47" s="316" t="str">
        <f>IF(OR(CY47="",CY47=0),"",MAX(CX$5:CX46)+1)</f>
        <v/>
      </c>
      <c r="CY47" s="316" t="str">
        <f>IFERROR(INDEX($AK$86:$AK$97, ROWS($CY$4:CY45)), IFERROR(INDEX($AO$86:$AO$97, ROWS($CY$4:CY45)-ROWS($AK$86:$AK$97)), ""))</f>
        <v/>
      </c>
      <c r="CZ47" s="316" t="str">
        <f t="shared" si="46"/>
        <v/>
      </c>
      <c r="DA47" s="413" t="str">
        <f t="shared" si="47"/>
        <v/>
      </c>
      <c r="DC47" s="438">
        <f ca="1">IF(OR(DD47="",DD47=0),"",MAX(DC$45:DC46)+1)</f>
        <v>2</v>
      </c>
      <c r="DD47" s="434" t="str">
        <f t="shared" ref="DD47:DD63" ca="1" si="130">IF(CB7="","",IF(NOT(CF7="Income"),CB7,""))</f>
        <v>Groceries</v>
      </c>
      <c r="DE47" s="413">
        <f t="shared" ref="DE47:DE63" ca="1" si="131">IF(CE7="","",IF(NOT(CF7="Income"),CE7,""))</f>
        <v>125</v>
      </c>
      <c r="DF47" s="431" t="str">
        <f ca="1">IF(OR(DG47="",DG47=0),"",MAX(DF$45:DF46)+1)</f>
        <v/>
      </c>
      <c r="DG47" s="412" t="str">
        <f t="shared" ref="DG47:DG63" ca="1" si="132">IF(CB7="","",IF(CF7="Income",CB7,""))</f>
        <v/>
      </c>
      <c r="DH47" s="413" t="str">
        <f t="shared" ref="DH47:DH63" ca="1" si="133">IF(CB7="","",IF(CF7="Income",CE7,""))</f>
        <v/>
      </c>
      <c r="DI47" s="412" t="str">
        <f t="shared" ref="DI47:DI63" ca="1" si="134">IFERROR(INDEX($DD$46:$DD$63,MATCH(ROW()-ROW($DI$45),$DC$46:$DC$63,0)),"")</f>
        <v>Groceries</v>
      </c>
      <c r="DJ47" s="413">
        <f t="shared" ref="DJ47:DJ63" ca="1" si="135">IFERROR(INDEX($DE$46:$DE$63,MATCH(ROW()-ROW($DI$45),$DC$46:$DC$63,0)),"")</f>
        <v>125</v>
      </c>
      <c r="DK47" s="412" t="str">
        <f t="shared" ref="DK47:DK63" ca="1" si="136">IFERROR(INDEX($DG$46:$DG$63,MATCH(ROW()-ROW($DK$45),$DF$46:$DF$63,0)),"")</f>
        <v>Investment 1</v>
      </c>
      <c r="DL47" s="413">
        <f t="shared" ref="DL47:DL63" ca="1" si="137">IFERROR(INDEX($DH$46:$DH$63,MATCH(ROW()-ROW($DK$45),$DF$46:$DF$63,0)),"")</f>
        <v>200</v>
      </c>
      <c r="DM47" s="292"/>
      <c r="DN47" s="425" t="str">
        <f ca="1">IF(DI49="","",CONCATENATE(DI49," - ",DJ49))</f>
        <v>Lawn Service - 50</v>
      </c>
      <c r="DO47" s="295" t="str">
        <f ca="1">IF(DI50="","",CONCATENATE(DI50," - ",DJ50))</f>
        <v>D. Store Card 1 - 30</v>
      </c>
      <c r="DP47" s="295" t="str">
        <f ca="1">IF(DI51="","",CONCATENATE(DI51," - ",DJ51))</f>
        <v>Roth IRA - 100</v>
      </c>
      <c r="DQ47" s="425" t="str">
        <f ca="1">IF(DK49="","",CONCATENATE(DK49," - ",DL49))</f>
        <v/>
      </c>
      <c r="DR47" s="295" t="str">
        <f ca="1">IF(DK50="","",CONCATENATE(DK50," - ",DL50))</f>
        <v/>
      </c>
      <c r="DS47" s="426" t="str">
        <f ca="1">IF(DK51="","",CONCATENATE(DK51," - ",DL51))</f>
        <v/>
      </c>
    </row>
    <row r="48" spans="1:123" x14ac:dyDescent="0.3">
      <c r="P48" s="1177"/>
      <c r="Q48" s="1178"/>
      <c r="R48" s="453"/>
      <c r="S48" s="402"/>
      <c r="T48"/>
      <c r="U48" s="1177"/>
      <c r="V48" s="1178"/>
      <c r="W48" s="453"/>
      <c r="X48" s="402"/>
      <c r="AC48" s="358">
        <f>IF('Data Entry'!H30="","",'Data Entry'!H30)</f>
        <v>1</v>
      </c>
      <c r="AD48" s="356" t="str">
        <f>IF('Data Entry'!G30="","",'Data Entry'!G30)</f>
        <v>Bank Loan 1</v>
      </c>
      <c r="AE48" s="357">
        <f>IF('Data Entry'!J30="","",'Data Entry'!J30)</f>
        <v>120</v>
      </c>
      <c r="AF48" s="402">
        <f>IF('Data Entry'!I30="","",'Data Entry'!I30)</f>
        <v>5000</v>
      </c>
      <c r="AI48" s="308" t="str">
        <f t="shared" ca="1" si="123"/>
        <v/>
      </c>
      <c r="AJ48" s="305" t="str">
        <f t="shared" ca="1" si="102"/>
        <v/>
      </c>
      <c r="AK48" s="293" t="str">
        <f t="shared" ca="1" si="103"/>
        <v/>
      </c>
      <c r="AL48" s="303" t="str">
        <f t="shared" ca="1" si="104"/>
        <v/>
      </c>
      <c r="AM48" s="308" t="str">
        <f t="shared" ca="1" si="124"/>
        <v/>
      </c>
      <c r="AN48" s="293" t="str">
        <f t="shared" ca="1" si="105"/>
        <v/>
      </c>
      <c r="AO48" s="293" t="str">
        <f t="shared" ca="1" si="106"/>
        <v/>
      </c>
      <c r="AP48" s="303" t="str">
        <f t="shared" ca="1" si="107"/>
        <v/>
      </c>
      <c r="AQ48" s="308" t="str">
        <f t="shared" ca="1" si="125"/>
        <v/>
      </c>
      <c r="AR48" s="293" t="str">
        <f t="shared" ca="1" si="108"/>
        <v/>
      </c>
      <c r="AS48" s="293" t="str">
        <f t="shared" ca="1" si="109"/>
        <v/>
      </c>
      <c r="AT48" s="303" t="str">
        <f t="shared" ca="1" si="110"/>
        <v/>
      </c>
      <c r="AU48" s="308" t="str">
        <f t="shared" ca="1" si="126"/>
        <v/>
      </c>
      <c r="AV48" s="293" t="str">
        <f t="shared" ca="1" si="111"/>
        <v/>
      </c>
      <c r="AW48" s="293" t="str">
        <f t="shared" ca="1" si="112"/>
        <v/>
      </c>
      <c r="AX48" s="303" t="str">
        <f t="shared" ca="1" si="113"/>
        <v/>
      </c>
      <c r="AY48" s="308" t="str">
        <f t="shared" ca="1" si="127"/>
        <v/>
      </c>
      <c r="AZ48" s="293" t="str">
        <f t="shared" ca="1" si="114"/>
        <v/>
      </c>
      <c r="BA48" s="293" t="str">
        <f t="shared" ca="1" si="115"/>
        <v/>
      </c>
      <c r="BB48" s="303" t="str">
        <f t="shared" ca="1" si="116"/>
        <v/>
      </c>
      <c r="BC48" s="308" t="str">
        <f t="shared" ca="1" si="128"/>
        <v/>
      </c>
      <c r="BD48" s="293" t="str">
        <f t="shared" ca="1" si="117"/>
        <v/>
      </c>
      <c r="BE48" s="293" t="str">
        <f t="shared" ca="1" si="118"/>
        <v/>
      </c>
      <c r="BF48" s="303" t="str">
        <f t="shared" ca="1" si="119"/>
        <v/>
      </c>
      <c r="BG48" s="308" t="str">
        <f t="shared" ca="1" si="129"/>
        <v/>
      </c>
      <c r="BH48" s="293" t="str">
        <f t="shared" ca="1" si="120"/>
        <v/>
      </c>
      <c r="BI48" s="293" t="str">
        <f t="shared" ca="1" si="121"/>
        <v/>
      </c>
      <c r="BJ48" s="303" t="str">
        <f t="shared" ca="1" si="122"/>
        <v/>
      </c>
      <c r="BL48" s="412" t="str">
        <f ca="1">IF(OR(BM48="",BM48=0),"",MAX(BL$5:BL47)+1)</f>
        <v/>
      </c>
      <c r="BM48" s="316" t="str">
        <f ca="1">IFERROR(INDEX($AJ$6:$AJ$17, ROWS(BM$4:$BM46)), IFERROR(INDEX($AN$6:$AN$17, ROWS(BM$4:$BM46)-ROWS($AJ$6:$AJ$17)), IFERROR(INDEX($AR$6:$AR$17, ROWS(BM$4:$BM46)-ROWS($AJ$6:$AJ$17)-ROWS($AN$6:$AN$17)),IFERROR(INDEX($AV$6:$AV$17, ROWS(BM$4:$BM46)-ROWS($AJ$6:$AJ$17)-ROWS($AN$6:$AN$17)-ROWS($AR$6:$AR$17)),IFERROR(INDEX($AZ$6:$AZ$17, ROWS(BM$4:$BM46)-ROWS($AJ$6:$AJ$17)-ROWS($AN$6:$AN$17)-ROWS($AR$6:$AR$17)-ROWS($AV$6:$AV$17)),IFERROR(INDEX($BD$6:$BD$17, ROWS(BM$4:$BM46)-ROWS($AJ$6:$AJ$17)-ROWS($AN$6:$AN$17)-ROWS($AR$6:$AR$17)-ROWS($AV$6:$AV$17)-ROWS($AZ$6:$AZ$17)),IFERROR(INDEX($BH$6:$BH$17, ROWS(BM$4:$BM46)-ROWS($AJ$6:$AJ$17)-ROWS($AN$6:$AN$17)-ROWS($AR$6:$AR$17)-ROWS($AV$6:$AV$17)-ROWS($AZ$6:$AZ$17)-ROWS($BD$6:$BD$17)), "")))))))</f>
        <v/>
      </c>
      <c r="BN48" s="316" t="str">
        <f t="shared" ca="1" si="30"/>
        <v/>
      </c>
      <c r="BO48" s="316" t="str">
        <f ca="1">IF(OR(BP48="",BP48=0),"",MAX(BO$5:BO47)+1)</f>
        <v/>
      </c>
      <c r="BP48" s="316" t="str">
        <f ca="1">IFERROR(INDEX($AK$6:$AK$17, ROWS($BP$4:BP46)), IFERROR(INDEX($AO$6:$AO$17, ROWS($BP$4:BP46)-ROWS($AK$6:$AK$17)), IFERROR(INDEX($AS$6:$AS$17, ROWS($BP$4:BP46)-ROWS($AK$6:$AK$17)-ROWS($AO$6:$AO$17)),IFERROR(INDEX($AW$6:$AW$17, ROWS($BP$4:BP46)-ROWS($AK$6:$AK$17)-ROWS($AO$6:$AO$17)-ROWS($AS$6:$AS$17)),IFERROR(INDEX($BA$6:$BA$17, ROWS($BP$4:BP46)-ROWS($AK$6:$AK$17)-ROWS($AO$6:$AO$17)-ROWS($AS$6:$AS$17)-ROWS($AW$6:$AW$17)),IFERROR(INDEX($BE$6:$BE$17, ROWS($BP$4:BP46)-ROWS($AK$6:$AK$17)-ROWS($AO$6:$AO$17)-ROWS($AS$6:$AS$17)-ROWS($AW$6:$AW$17)-ROWS($BA$6:$BA$17)),IFERROR(INDEX($BI$6:$BI$17, ROWS($BP$4:BP46)-ROWS($AK$6:$AK$17)-ROWS($AO$6:$AO$17)-ROWS($AS$6:$AS$17)-ROWS($AW$6:$AW$17)-ROWS($BA$6:$BA$17)-ROWS($BE$6:$BE$17)), "")))))))</f>
        <v/>
      </c>
      <c r="BQ48" s="316" t="str">
        <f t="shared" ca="1" si="31"/>
        <v/>
      </c>
      <c r="BR48" s="413" t="str">
        <f t="shared" ca="1" si="32"/>
        <v/>
      </c>
      <c r="BS48" s="412" t="str">
        <f ca="1">IF(OR(BT48="",BT48=0),"",MAX(BS$5:BS47)+1)</f>
        <v/>
      </c>
      <c r="BT48" s="316" t="str">
        <f ca="1">IFERROR(INDEX($AJ$22:$AJ$33, ROWS($BT$4:BT46)), IFERROR(INDEX($AN$22:$AN$33, ROWS($BT$4:BT46)-ROWS($AJ$22:$AJ$33)), IFERROR(INDEX($AR$22:$AR$33, ROWS($BT$4:BT46)-ROWS($AJ$22:$AJ$33)-ROWS($AN$22:$AN$33)),IFERROR(INDEX($AV$22:$AV$33, ROWS($BT$4:BT46)-ROWS($AJ$22:$AJ$33)-ROWS($AN$22:$AN$33)-ROWS($AR$22:$AR$33)),IFERROR(INDEX($AZ$22:$AZ$33, ROWS($BT$4:BT46)-ROWS($AJ$22:$AJ$33)-ROWS($AN$22:$AN$33)-ROWS($AR$22:$AR$33)-ROWS($AV$22:$AV$33)),IFERROR(INDEX($BD$22:$BD$33, ROWS($BT$4:BT46)-ROWS($AJ$22:$AJ$33)-ROWS($AN$22:$AN$33)-ROWS($AR$22:$AR$33)-ROWS($AV$22:$AV$33)-ROWS($AZ$22:$AZ$33)),IFERROR(INDEX($BH$22:$BH$33, ROWS($BT$4:BT46)-ROWS($AJ$22:$AJ$33)-ROWS($AN$22:$AN$33)-ROWS($AR$22:$AR$33)-ROWS($AV$22:$AV$33)-ROWS($AZ$22:$AZ$33)-ROWS($BD$22:$BD$33)), "")))))))</f>
        <v/>
      </c>
      <c r="BU48" s="316" t="str">
        <f t="shared" ca="1" si="33"/>
        <v/>
      </c>
      <c r="BV48" s="316" t="str">
        <f ca="1">IF(OR(BW48="",BW48=0),"",MAX(BV$5:BV47)+1)</f>
        <v/>
      </c>
      <c r="BW48" s="316" t="str">
        <f ca="1">IFERROR(INDEX($AK$22:$AK$33, ROWS($BW$4:BW46)), IFERROR(INDEX($AO$22:$AO$33, ROWS($BW$4:BW46)-ROWS($AK$22:$AK$33)), IFERROR(INDEX($AS$22:$AS$33, ROWS($BW$4:BW46)-ROWS($AK$22:$AK$33)-ROWS($AO$22:$AO$33)),IFERROR(INDEX($AW$22:$AW$33, ROWS($BW$4:BW46)-ROWS($AK$22:$AK$33)-ROWS($AO$22:$AO$33)-ROWS($AS$22:$AS$33)),IFERROR(INDEX($BA$22:$BA$33, ROWS($BW$4:BW46)-ROWS($AK$22:$AK$33)-ROWS($AO$22:$AO$33)-ROWS($AS$22:$AS$33)-ROWS($AW$22:$AW$33)),IFERROR(INDEX($BE$22:$BE$33, ROWS($BW$4:BW46)-ROWS($AK$22:$AK$33)-ROWS($AO$22:$AO$33)-ROWS($AS$22:$AS$33)-ROWS($AW$22:$AW$33)-ROWS($BA$22:$BA$33)),IFERROR(INDEX($BI$22:$BI$33, ROWS($BW$4:BW46)-ROWS($AK$22:$AK$33)-ROWS($AO$22:$AO$33)-ROWS($AS$22:$AS$33)-ROWS($AW$22:$AW$33)-ROWS($BA$22:$BA$33)-ROWS($BE$22:$BE$33)), "")))))))</f>
        <v/>
      </c>
      <c r="BX48" s="316" t="str">
        <f t="shared" ca="1" si="34"/>
        <v/>
      </c>
      <c r="BY48" s="413" t="str">
        <f t="shared" ca="1" si="35"/>
        <v/>
      </c>
      <c r="BZ48" s="412" t="str">
        <f ca="1">IF(OR(CA48="",CA48=0),"",MAX(BZ$5:BZ47)+1)</f>
        <v/>
      </c>
      <c r="CA48" s="316" t="str">
        <f ca="1">IFERROR(INDEX($AJ$38:$AJ$49, ROWS($CA$4:CA46)), IFERROR(INDEX($AN$38:$AN$49, ROWS($CA$4:CA46)-ROWS($AJ$38:$AJ$49)), IFERROR(INDEX($AR$38:$AR$49, ROWS($CA$4:CA46)-ROWS($AJ$38:$AJ$49)-ROWS($AN$38:$AN$49)),IFERROR(INDEX($AV$38:$AV$49, ROWS($CA$4:CA46)-ROWS($AJ$38:$AJ$49)-ROWS($AN$38:$AN$49)-ROWS($AR$38:$AR$49)),IFERROR(INDEX($AZ$38:$AZ$49, ROWS($CA$4:CA46)-ROWS($AJ$38:$AJ$49)-ROWS($AN$38:$AN$49)-ROWS($AR$38:$AR$49)-ROWS($AV$38:$AV$49)),IFERROR(INDEX($BD$38:$BD$49, ROWS($CA$4:CA46)-ROWS($AJ$38:$AJ$49)-ROWS($AN$38:$AN$49)-ROWS($AR$38:$AR$49)-ROWS($AV$38:$AV$49)-ROWS($AZ$38:$AZ$49)),IFERROR(INDEX($BH$38:$BH$49, ROWS($CA$4:CA46)-ROWS($AJ$38:$AJ$49)-ROWS($AN$38:$AN$49)-ROWS($AR$38:$AR$49)-ROWS($AV$38:$AV$49)-ROWS($AZ$38:$AZ$49)-ROWS($BD$38:$BD$49)), "")))))))</f>
        <v/>
      </c>
      <c r="CB48" s="316" t="str">
        <f t="shared" ca="1" si="36"/>
        <v/>
      </c>
      <c r="CC48" s="316" t="str">
        <f ca="1">IF(OR(CD48="",CD48=0),"",MAX(CC$5:CC47)+1)</f>
        <v/>
      </c>
      <c r="CD48" s="316" t="str">
        <f ca="1">IFERROR(INDEX($AK$38:$AK$49, ROWS($CD$4:CD46)), IFERROR(INDEX($AO$38:$AO$49, ROWS($CD$4:CD46)-ROWS($AK$38:$AK$49)), IFERROR(INDEX($AS$38:$AS$49, ROWS($CD$4:CD46)-ROWS($AK$38:$AK$49)-ROWS($AO$38:$AO$49)),IFERROR(INDEX($AW$38:$AW$49, ROWS($CD$4:CD46)-ROWS($AK$38:$AK$49)-ROWS($AO$38:$AO$49)-ROWS($AS$38:$AS$49)),IFERROR(INDEX($BA$38:$BA$49, ROWS($CD$4:CD46)-ROWS($AK$38:$AK$49)-ROWS($AO$38:$AO$49)-ROWS($AS$38:$AS$49)-ROWS($AW$38:$AW$49)),IFERROR(INDEX($BE$38:$BE$49, ROWS($CD$4:CD46)-ROWS($AK$38:$AK$49)-ROWS($AO$38:$AO$49)-ROWS($AS$38:$AS$49)-ROWS($AW$38:$AW$49)-ROWS($BA$38:$BA$49)),IFERROR(INDEX($BI$38:$BI$49, ROWS($CD$4:CD46)-ROWS($AK$38:$AK$49)-ROWS($AO$38:$AO$49)-ROWS($AS$38:$AS$49)-ROWS($AW$38:$AW$49)-ROWS($BA$38:$BA$49)-ROWS($BE$38:$BE$49)), "")))))))</f>
        <v/>
      </c>
      <c r="CE48" s="316" t="str">
        <f t="shared" ca="1" si="37"/>
        <v/>
      </c>
      <c r="CF48" s="413" t="str">
        <f t="shared" ca="1" si="38"/>
        <v/>
      </c>
      <c r="CG48" s="412" t="str">
        <f ca="1">IF(OR(CH48="",CH48=0),"",MAX(CG$5:CG47)+1)</f>
        <v/>
      </c>
      <c r="CH48" s="316" t="str">
        <f ca="1">IFERROR(INDEX($AJ$54:$AJ$65, ROWS($CH$4:CH46)), IFERROR(INDEX($AN$54:$AN$65, ROWS($CH$4:CH46)-ROWS($AJ$54:$AJ$65)), IFERROR(INDEX($AR$54:$AR$65, ROWS($CH$4:CH46)-ROWS($AJ$54:$AJ$65)-ROWS($AN$54:$AN$65)),IFERROR(INDEX($AV$54:$AV$65, ROWS($CH$4:CH46)-ROWS($AJ$54:$AJ$65)-ROWS($AN$54:$AN$65)-ROWS($AR$54:$AR$65)),IFERROR(INDEX($AZ$54:$AZ$65, ROWS($CH$4:CH46)-ROWS($AJ$54:$AJ$65)-ROWS($AN$54:$AN$65)-ROWS($AR$54:$AR$65)-ROWS($AV$54:$AV$65)),IFERROR(INDEX($BD$54:$BD$65, ROWS($CH$4:CH46)-ROWS($AJ$54:$AJ$65)-ROWS($AN$54:$AN$65)-ROWS($AR$54:$AR$65)-ROWS($AV$54:$AV$65)-ROWS($AZ$54:$AZ$65)),IFERROR(INDEX($BH$54:$BH$65, ROWS($CH$4:CH46)-ROWS($AJ$54:$AJ$65)-ROWS($AN$54:$AN$65)-ROWS($AR$54:$AR$65)-ROWS($AV$54:$AV$65)-ROWS($AZ$54:$AZ$65)-ROWS($BD$54:$BD$65)), "")))))))</f>
        <v/>
      </c>
      <c r="CI48" s="316" t="str">
        <f t="shared" ca="1" si="39"/>
        <v/>
      </c>
      <c r="CJ48" s="316" t="str">
        <f ca="1">IF(OR(CK48="",CK48=0),"",MAX(CJ$5:CJ47)+1)</f>
        <v/>
      </c>
      <c r="CK48" s="316" t="str">
        <f ca="1">IFERROR(INDEX($AK$54:$AK$65, ROWS($CK$4:CK46)), IFERROR(INDEX($AO$54:$AO$65, ROWS($CK$4:CK46)-ROWS($AK$54:$AK$65)), IFERROR(INDEX($AS$54:$AS$65, ROWS($CK$4:CK46)-ROWS($AK$54:$AK$65)-ROWS($AO$54:$AO$65)),IFERROR(INDEX($AW$54:$AW$65, ROWS($CK$4:CK46)-ROWS($AK$54:$AK$65)-ROWS($AO$54:$AO$65)-ROWS($AS$54:$AS$65)),IFERROR(INDEX($BA$54:$BA$65, ROWS($CK$4:CK46)-ROWS($AK$54:$AK$65)-ROWS($AO$54:$AO$65)-ROWS($AS$54:$AS$65)-ROWS($AW$54:$AW$65)),IFERROR(INDEX($BE$54:$BE$65, ROWS($CK$4:CK46)-ROWS($AK$54:$AK$65)-ROWS($AO$54:$AO$65)-ROWS($AS$54:$AS$65)-ROWS($AW$54:$AW$65)-ROWS($BA$54:$BA$65)),IFERROR(INDEX($BI$54:$BI$65, ROWS($CK$4:CK46)-ROWS($AK$54:$AK$65)-ROWS($AO$54:$AO$65)-ROWS($AS$54:$AS$65)-ROWS($AW$54:$AW$65)-ROWS($BA$54:$BA$65)-ROWS($BE$54:$BE$65)), "")))))))</f>
        <v/>
      </c>
      <c r="CL48" s="316" t="str">
        <f t="shared" ca="1" si="40"/>
        <v/>
      </c>
      <c r="CM48" s="413" t="str">
        <f t="shared" ca="1" si="41"/>
        <v/>
      </c>
      <c r="CN48" s="412" t="str">
        <f>IF(OR(CO48="",CO48=0),"",MAX(CN$5:CN47)+1)</f>
        <v/>
      </c>
      <c r="CO48" s="316">
        <f>IFERROR(INDEX($AJ$70:$AJ$81, ROWS($CO$4:CO46)), IFERROR(INDEX($AN$70:$AN$81, ROWS($CO$4:CO46)-ROWS($AJ$70:$AJ$81)), IFERROR(INDEX($AR$70:$AR$81, ROWS($CO$4:CO46)-ROWS($AJ$70:$AJ$81)-ROWS($AN$70:$AN$81)),IFERROR(INDEX($AV$70:$AV$81, ROWS($CO$4:CO46)-ROWS($AJ$70:$AJ$81)-ROWS($AN$70:$AN$81)-ROWS($AR$70:$AR$81)),IFERROR(INDEX($AZ$70:$AZ$81, ROWS($CO$4:CO46)-ROWS($AJ$70:$AJ$81)-ROWS($AN$70:$AN$81)-ROWS($AR$70:$AR$81)-ROWS($AV$70:$AV$81)),IFERROR(INDEX($BD$70:$BD$81, ROWS($CO$4:CO46)-ROWS($AJ$70:$AJ$81)-ROWS($AN$70:$AN$81)-ROWS($AR$70:$AR$81)-ROWS($AV$70:$AV$81)-ROWS($AZ$70:$AZ$81)),IFERROR(INDEX($BH$70:$BH$81, ROWS($CO$4:CO46)-ROWS($AJ$70:$AJ$81)-ROWS($AN$70:$AN$81)-ROWS($AR$70:$AR$81)-ROWS($AV$70:$AV$81)-ROWS($AZ$70:$AZ$81)-ROWS($BD$70:$BD$81)), "")))))))</f>
        <v>0</v>
      </c>
      <c r="CP48" s="316" t="str">
        <f t="shared" ca="1" si="42"/>
        <v/>
      </c>
      <c r="CQ48" s="316" t="str">
        <f>IF(OR(CR48="",CR48=0),"",MAX(CQ$5:CQ47)+1)</f>
        <v/>
      </c>
      <c r="CR48" s="316">
        <f>IFERROR(INDEX($AK$70:$AK$81, ROWS($CR$4:CR46)), IFERROR(INDEX($AO$70:$AO$81, ROWS($CR$4:CR46)-ROWS($AK$70:$AK$81)), IFERROR(INDEX($AS$70:$AS$81, ROWS($CR$4:CR46)-ROWS($AK$70:$AK$81)-ROWS($AO$70:$AO$81)),IFERROR(INDEX($AW$70:$AW$81, ROWS($CR$4:CR46)-ROWS($AK$70:$AK$81)-ROWS($AO$70:$AO$81)-ROWS($AS$70:$AS$81)),IFERROR(INDEX($BA$70:$BA$81, ROWS($CR$4:CR46)-ROWS($AK$70:$AK$81)-ROWS($AO$70:$AO$81)-ROWS($AS$70:$AS$81)-ROWS($AW$70:$AW$81)),IFERROR(INDEX($BE$70:$BE$81, ROWS($CR$4:CR46)-ROWS($AK$70:$AK$81)-ROWS($AO$70:$AO$81)-ROWS($AS$70:$AS$81)-ROWS($AW$70:$AW$81)-ROWS($BA$70:$BA$81)),IFERROR(INDEX($BI$70:$BI$81, ROWS($CR$4:CR46)-ROWS($AK$70:$AK$81)-ROWS($AO$70:$AO$81)-ROWS($AS$70:$AS$81)-ROWS($AW$70:$AW$81)-ROWS($BA$70:$BA$81)-ROWS($BE$70:$BE$81)), "")))))))</f>
        <v>0</v>
      </c>
      <c r="CS48" s="316" t="str">
        <f t="shared" ca="1" si="43"/>
        <v/>
      </c>
      <c r="CT48" s="413" t="str">
        <f t="shared" ca="1" si="44"/>
        <v/>
      </c>
      <c r="CU48" s="412" t="str">
        <f>IF(OR(CV48="",CV48=0),"",MAX(CU$5:CU47)+1)</f>
        <v/>
      </c>
      <c r="CV48" s="316" t="str">
        <f>IFERROR(INDEX($AJ$86:$AJ$97, ROWS($CV$4:CV46)), IFERROR(INDEX($AN$86:$AN$97, ROWS($CV$4:CV46)-ROWS($AJ$86:$AJ$97)), ""))</f>
        <v/>
      </c>
      <c r="CW48" s="316" t="str">
        <f t="shared" si="45"/>
        <v/>
      </c>
      <c r="CX48" s="316" t="str">
        <f>IF(OR(CY48="",CY48=0),"",MAX(CX$5:CX47)+1)</f>
        <v/>
      </c>
      <c r="CY48" s="316" t="str">
        <f>IFERROR(INDEX($AK$86:$AK$97, ROWS($CY$4:CY46)), IFERROR(INDEX($AO$86:$AO$97, ROWS($CY$4:CY46)-ROWS($AK$86:$AK$97)), ""))</f>
        <v/>
      </c>
      <c r="CZ48" s="316" t="str">
        <f t="shared" si="46"/>
        <v/>
      </c>
      <c r="DA48" s="413" t="str">
        <f t="shared" si="47"/>
        <v/>
      </c>
      <c r="DC48" s="438">
        <f ca="1">IF(OR(DD48="",DD48=0),"",MAX(DC$45:DC47)+1)</f>
        <v>3</v>
      </c>
      <c r="DD48" s="434" t="str">
        <f t="shared" ca="1" si="130"/>
        <v>D. Store Card 4</v>
      </c>
      <c r="DE48" s="413">
        <f t="shared" ca="1" si="131"/>
        <v>30</v>
      </c>
      <c r="DF48" s="431" t="str">
        <f ca="1">IF(OR(DG48="",DG48=0),"",MAX(DF$45:DF47)+1)</f>
        <v/>
      </c>
      <c r="DG48" s="412" t="str">
        <f t="shared" ca="1" si="132"/>
        <v/>
      </c>
      <c r="DH48" s="413" t="str">
        <f t="shared" ca="1" si="133"/>
        <v/>
      </c>
      <c r="DI48" s="412" t="str">
        <f t="shared" ca="1" si="134"/>
        <v>D. Store Card 4</v>
      </c>
      <c r="DJ48" s="413">
        <f t="shared" ca="1" si="135"/>
        <v>30</v>
      </c>
      <c r="DK48" s="412" t="str">
        <f t="shared" ca="1" si="136"/>
        <v/>
      </c>
      <c r="DL48" s="413" t="str">
        <f t="shared" ca="1" si="137"/>
        <v/>
      </c>
      <c r="DM48" s="292"/>
      <c r="DN48" s="425" t="str">
        <f ca="1">IF(DI52="","",CONCATENATE(DI52," - ",DJ52))</f>
        <v>D. Store Card 2 - 30</v>
      </c>
      <c r="DO48" s="295" t="str">
        <f ca="1">IF(DI53="","",CONCATENATE(DI53," - ",DJ53))</f>
        <v>Car Payment 1 - 350</v>
      </c>
      <c r="DP48" s="295" t="str">
        <f ca="1">IF(DI54="","",CONCATENATE(DI54," - ",DJ54))</f>
        <v>Car Payment 2 - 200</v>
      </c>
      <c r="DQ48" s="425" t="str">
        <f ca="1">IF(DK52="","",CONCATENATE(DK52," - ",DL52))</f>
        <v/>
      </c>
      <c r="DR48" s="295" t="str">
        <f ca="1">IF(DK53="","",CONCATENATE(DK53," - ",DL53))</f>
        <v/>
      </c>
      <c r="DS48" s="426" t="str">
        <f ca="1">IF(DK54="","",CONCATENATE(DK54," - ",DL54))</f>
        <v/>
      </c>
    </row>
    <row r="49" spans="16:123" ht="15.75" thickBot="1" x14ac:dyDescent="0.35">
      <c r="P49" s="1177"/>
      <c r="Q49" s="1178"/>
      <c r="R49" s="453"/>
      <c r="S49" s="402"/>
      <c r="T49"/>
      <c r="U49" s="1177"/>
      <c r="V49" s="1178"/>
      <c r="W49" s="453"/>
      <c r="X49" s="402"/>
      <c r="AC49" s="358">
        <f>IF('Data Entry'!H31="","",'Data Entry'!H31)</f>
        <v>15</v>
      </c>
      <c r="AD49" s="356" t="str">
        <f>IF('Data Entry'!G31="","",'Data Entry'!G31)</f>
        <v>Car Payment 1</v>
      </c>
      <c r="AE49" s="357">
        <f>IF('Data Entry'!J31="","",'Data Entry'!J31)</f>
        <v>350</v>
      </c>
      <c r="AF49" s="402">
        <f>IF('Data Entry'!I31="","",'Data Entry'!I31)</f>
        <v>18000</v>
      </c>
      <c r="AI49" s="309" t="str">
        <f t="shared" ca="1" si="123"/>
        <v/>
      </c>
      <c r="AJ49" s="319" t="str">
        <f t="shared" ca="1" si="102"/>
        <v/>
      </c>
      <c r="AK49" s="310" t="str">
        <f t="shared" ca="1" si="103"/>
        <v/>
      </c>
      <c r="AL49" s="311" t="str">
        <f t="shared" ca="1" si="104"/>
        <v/>
      </c>
      <c r="AM49" s="309" t="str">
        <f t="shared" ca="1" si="124"/>
        <v/>
      </c>
      <c r="AN49" s="310" t="str">
        <f t="shared" ca="1" si="105"/>
        <v/>
      </c>
      <c r="AO49" s="310" t="str">
        <f t="shared" ca="1" si="106"/>
        <v/>
      </c>
      <c r="AP49" s="311" t="str">
        <f t="shared" ca="1" si="107"/>
        <v/>
      </c>
      <c r="AQ49" s="309" t="str">
        <f t="shared" ca="1" si="125"/>
        <v/>
      </c>
      <c r="AR49" s="310" t="str">
        <f t="shared" ca="1" si="108"/>
        <v/>
      </c>
      <c r="AS49" s="310" t="str">
        <f t="shared" ca="1" si="109"/>
        <v/>
      </c>
      <c r="AT49" s="311" t="str">
        <f t="shared" ca="1" si="110"/>
        <v/>
      </c>
      <c r="AU49" s="309" t="str">
        <f t="shared" ca="1" si="126"/>
        <v/>
      </c>
      <c r="AV49" s="310" t="str">
        <f t="shared" ca="1" si="111"/>
        <v/>
      </c>
      <c r="AW49" s="310" t="str">
        <f t="shared" ca="1" si="112"/>
        <v/>
      </c>
      <c r="AX49" s="311" t="str">
        <f t="shared" ca="1" si="113"/>
        <v/>
      </c>
      <c r="AY49" s="309" t="str">
        <f t="shared" ca="1" si="127"/>
        <v/>
      </c>
      <c r="AZ49" s="310" t="str">
        <f t="shared" ca="1" si="114"/>
        <v/>
      </c>
      <c r="BA49" s="310" t="str">
        <f t="shared" ca="1" si="115"/>
        <v/>
      </c>
      <c r="BB49" s="311" t="str">
        <f t="shared" ca="1" si="116"/>
        <v/>
      </c>
      <c r="BC49" s="309" t="str">
        <f t="shared" ca="1" si="128"/>
        <v/>
      </c>
      <c r="BD49" s="310" t="str">
        <f t="shared" ca="1" si="117"/>
        <v/>
      </c>
      <c r="BE49" s="310" t="str">
        <f t="shared" ca="1" si="118"/>
        <v/>
      </c>
      <c r="BF49" s="311" t="str">
        <f t="shared" ca="1" si="119"/>
        <v/>
      </c>
      <c r="BG49" s="309" t="str">
        <f t="shared" ca="1" si="129"/>
        <v/>
      </c>
      <c r="BH49" s="310" t="str">
        <f t="shared" ca="1" si="120"/>
        <v/>
      </c>
      <c r="BI49" s="310" t="str">
        <f t="shared" ca="1" si="121"/>
        <v/>
      </c>
      <c r="BJ49" s="311" t="str">
        <f t="shared" ca="1" si="122"/>
        <v/>
      </c>
      <c r="BL49" s="412" t="str">
        <f ca="1">IF(OR(BM49="",BM49=0),"",MAX(BL$5:BL48)+1)</f>
        <v/>
      </c>
      <c r="BM49" s="316" t="str">
        <f ca="1">IFERROR(INDEX($AJ$6:$AJ$17, ROWS(BM$4:$BM47)), IFERROR(INDEX($AN$6:$AN$17, ROWS(BM$4:$BM47)-ROWS($AJ$6:$AJ$17)), IFERROR(INDEX($AR$6:$AR$17, ROWS(BM$4:$BM47)-ROWS($AJ$6:$AJ$17)-ROWS($AN$6:$AN$17)),IFERROR(INDEX($AV$6:$AV$17, ROWS(BM$4:$BM47)-ROWS($AJ$6:$AJ$17)-ROWS($AN$6:$AN$17)-ROWS($AR$6:$AR$17)),IFERROR(INDEX($AZ$6:$AZ$17, ROWS(BM$4:$BM47)-ROWS($AJ$6:$AJ$17)-ROWS($AN$6:$AN$17)-ROWS($AR$6:$AR$17)-ROWS($AV$6:$AV$17)),IFERROR(INDEX($BD$6:$BD$17, ROWS(BM$4:$BM47)-ROWS($AJ$6:$AJ$17)-ROWS($AN$6:$AN$17)-ROWS($AR$6:$AR$17)-ROWS($AV$6:$AV$17)-ROWS($AZ$6:$AZ$17)),IFERROR(INDEX($BH$6:$BH$17, ROWS(BM$4:$BM47)-ROWS($AJ$6:$AJ$17)-ROWS($AN$6:$AN$17)-ROWS($AR$6:$AR$17)-ROWS($AV$6:$AV$17)-ROWS($AZ$6:$AZ$17)-ROWS($BD$6:$BD$17)), "")))))))</f>
        <v/>
      </c>
      <c r="BN49" s="316" t="str">
        <f t="shared" ca="1" si="30"/>
        <v/>
      </c>
      <c r="BO49" s="316" t="str">
        <f ca="1">IF(OR(BP49="",BP49=0),"",MAX(BO$5:BO48)+1)</f>
        <v/>
      </c>
      <c r="BP49" s="316" t="str">
        <f ca="1">IFERROR(INDEX($AK$6:$AK$17, ROWS($BP$4:BP47)), IFERROR(INDEX($AO$6:$AO$17, ROWS($BP$4:BP47)-ROWS($AK$6:$AK$17)), IFERROR(INDEX($AS$6:$AS$17, ROWS($BP$4:BP47)-ROWS($AK$6:$AK$17)-ROWS($AO$6:$AO$17)),IFERROR(INDEX($AW$6:$AW$17, ROWS($BP$4:BP47)-ROWS($AK$6:$AK$17)-ROWS($AO$6:$AO$17)-ROWS($AS$6:$AS$17)),IFERROR(INDEX($BA$6:$BA$17, ROWS($BP$4:BP47)-ROWS($AK$6:$AK$17)-ROWS($AO$6:$AO$17)-ROWS($AS$6:$AS$17)-ROWS($AW$6:$AW$17)),IFERROR(INDEX($BE$6:$BE$17, ROWS($BP$4:BP47)-ROWS($AK$6:$AK$17)-ROWS($AO$6:$AO$17)-ROWS($AS$6:$AS$17)-ROWS($AW$6:$AW$17)-ROWS($BA$6:$BA$17)),IFERROR(INDEX($BI$6:$BI$17, ROWS($BP$4:BP47)-ROWS($AK$6:$AK$17)-ROWS($AO$6:$AO$17)-ROWS($AS$6:$AS$17)-ROWS($AW$6:$AW$17)-ROWS($BA$6:$BA$17)-ROWS($BE$6:$BE$17)), "")))))))</f>
        <v/>
      </c>
      <c r="BQ49" s="316" t="str">
        <f t="shared" ca="1" si="31"/>
        <v/>
      </c>
      <c r="BR49" s="413" t="str">
        <f t="shared" ca="1" si="32"/>
        <v/>
      </c>
      <c r="BS49" s="412" t="str">
        <f ca="1">IF(OR(BT49="",BT49=0),"",MAX(BS$5:BS48)+1)</f>
        <v/>
      </c>
      <c r="BT49" s="316" t="str">
        <f ca="1">IFERROR(INDEX($AJ$22:$AJ$33, ROWS($BT$4:BT47)), IFERROR(INDEX($AN$22:$AN$33, ROWS($BT$4:BT47)-ROWS($AJ$22:$AJ$33)), IFERROR(INDEX($AR$22:$AR$33, ROWS($BT$4:BT47)-ROWS($AJ$22:$AJ$33)-ROWS($AN$22:$AN$33)),IFERROR(INDEX($AV$22:$AV$33, ROWS($BT$4:BT47)-ROWS($AJ$22:$AJ$33)-ROWS($AN$22:$AN$33)-ROWS($AR$22:$AR$33)),IFERROR(INDEX($AZ$22:$AZ$33, ROWS($BT$4:BT47)-ROWS($AJ$22:$AJ$33)-ROWS($AN$22:$AN$33)-ROWS($AR$22:$AR$33)-ROWS($AV$22:$AV$33)),IFERROR(INDEX($BD$22:$BD$33, ROWS($BT$4:BT47)-ROWS($AJ$22:$AJ$33)-ROWS($AN$22:$AN$33)-ROWS($AR$22:$AR$33)-ROWS($AV$22:$AV$33)-ROWS($AZ$22:$AZ$33)),IFERROR(INDEX($BH$22:$BH$33, ROWS($BT$4:BT47)-ROWS($AJ$22:$AJ$33)-ROWS($AN$22:$AN$33)-ROWS($AR$22:$AR$33)-ROWS($AV$22:$AV$33)-ROWS($AZ$22:$AZ$33)-ROWS($BD$22:$BD$33)), "")))))))</f>
        <v/>
      </c>
      <c r="BU49" s="316" t="str">
        <f t="shared" ca="1" si="33"/>
        <v/>
      </c>
      <c r="BV49" s="316" t="str">
        <f ca="1">IF(OR(BW49="",BW49=0),"",MAX(BV$5:BV48)+1)</f>
        <v/>
      </c>
      <c r="BW49" s="316" t="str">
        <f ca="1">IFERROR(INDEX($AK$22:$AK$33, ROWS($BW$4:BW47)), IFERROR(INDEX($AO$22:$AO$33, ROWS($BW$4:BW47)-ROWS($AK$22:$AK$33)), IFERROR(INDEX($AS$22:$AS$33, ROWS($BW$4:BW47)-ROWS($AK$22:$AK$33)-ROWS($AO$22:$AO$33)),IFERROR(INDEX($AW$22:$AW$33, ROWS($BW$4:BW47)-ROWS($AK$22:$AK$33)-ROWS($AO$22:$AO$33)-ROWS($AS$22:$AS$33)),IFERROR(INDEX($BA$22:$BA$33, ROWS($BW$4:BW47)-ROWS($AK$22:$AK$33)-ROWS($AO$22:$AO$33)-ROWS($AS$22:$AS$33)-ROWS($AW$22:$AW$33)),IFERROR(INDEX($BE$22:$BE$33, ROWS($BW$4:BW47)-ROWS($AK$22:$AK$33)-ROWS($AO$22:$AO$33)-ROWS($AS$22:$AS$33)-ROWS($AW$22:$AW$33)-ROWS($BA$22:$BA$33)),IFERROR(INDEX($BI$22:$BI$33, ROWS($BW$4:BW47)-ROWS($AK$22:$AK$33)-ROWS($AO$22:$AO$33)-ROWS($AS$22:$AS$33)-ROWS($AW$22:$AW$33)-ROWS($BA$22:$BA$33)-ROWS($BE$22:$BE$33)), "")))))))</f>
        <v/>
      </c>
      <c r="BX49" s="316" t="str">
        <f t="shared" ca="1" si="34"/>
        <v/>
      </c>
      <c r="BY49" s="413" t="str">
        <f t="shared" ca="1" si="35"/>
        <v/>
      </c>
      <c r="BZ49" s="412" t="str">
        <f ca="1">IF(OR(CA49="",CA49=0),"",MAX(BZ$5:BZ48)+1)</f>
        <v/>
      </c>
      <c r="CA49" s="316" t="str">
        <f ca="1">IFERROR(INDEX($AJ$38:$AJ$49, ROWS($CA$4:CA47)), IFERROR(INDEX($AN$38:$AN$49, ROWS($CA$4:CA47)-ROWS($AJ$38:$AJ$49)), IFERROR(INDEX($AR$38:$AR$49, ROWS($CA$4:CA47)-ROWS($AJ$38:$AJ$49)-ROWS($AN$38:$AN$49)),IFERROR(INDEX($AV$38:$AV$49, ROWS($CA$4:CA47)-ROWS($AJ$38:$AJ$49)-ROWS($AN$38:$AN$49)-ROWS($AR$38:$AR$49)),IFERROR(INDEX($AZ$38:$AZ$49, ROWS($CA$4:CA47)-ROWS($AJ$38:$AJ$49)-ROWS($AN$38:$AN$49)-ROWS($AR$38:$AR$49)-ROWS($AV$38:$AV$49)),IFERROR(INDEX($BD$38:$BD$49, ROWS($CA$4:CA47)-ROWS($AJ$38:$AJ$49)-ROWS($AN$38:$AN$49)-ROWS($AR$38:$AR$49)-ROWS($AV$38:$AV$49)-ROWS($AZ$38:$AZ$49)),IFERROR(INDEX($BH$38:$BH$49, ROWS($CA$4:CA47)-ROWS($AJ$38:$AJ$49)-ROWS($AN$38:$AN$49)-ROWS($AR$38:$AR$49)-ROWS($AV$38:$AV$49)-ROWS($AZ$38:$AZ$49)-ROWS($BD$38:$BD$49)), "")))))))</f>
        <v/>
      </c>
      <c r="CB49" s="316" t="str">
        <f t="shared" ca="1" si="36"/>
        <v/>
      </c>
      <c r="CC49" s="316" t="str">
        <f ca="1">IF(OR(CD49="",CD49=0),"",MAX(CC$5:CC48)+1)</f>
        <v/>
      </c>
      <c r="CD49" s="316" t="str">
        <f ca="1">IFERROR(INDEX($AK$38:$AK$49, ROWS($CD$4:CD47)), IFERROR(INDEX($AO$38:$AO$49, ROWS($CD$4:CD47)-ROWS($AK$38:$AK$49)), IFERROR(INDEX($AS$38:$AS$49, ROWS($CD$4:CD47)-ROWS($AK$38:$AK$49)-ROWS($AO$38:$AO$49)),IFERROR(INDEX($AW$38:$AW$49, ROWS($CD$4:CD47)-ROWS($AK$38:$AK$49)-ROWS($AO$38:$AO$49)-ROWS($AS$38:$AS$49)),IFERROR(INDEX($BA$38:$BA$49, ROWS($CD$4:CD47)-ROWS($AK$38:$AK$49)-ROWS($AO$38:$AO$49)-ROWS($AS$38:$AS$49)-ROWS($AW$38:$AW$49)),IFERROR(INDEX($BE$38:$BE$49, ROWS($CD$4:CD47)-ROWS($AK$38:$AK$49)-ROWS($AO$38:$AO$49)-ROWS($AS$38:$AS$49)-ROWS($AW$38:$AW$49)-ROWS($BA$38:$BA$49)),IFERROR(INDEX($BI$38:$BI$49, ROWS($CD$4:CD47)-ROWS($AK$38:$AK$49)-ROWS($AO$38:$AO$49)-ROWS($AS$38:$AS$49)-ROWS($AW$38:$AW$49)-ROWS($BA$38:$BA$49)-ROWS($BE$38:$BE$49)), "")))))))</f>
        <v/>
      </c>
      <c r="CE49" s="316" t="str">
        <f t="shared" ca="1" si="37"/>
        <v/>
      </c>
      <c r="CF49" s="413" t="str">
        <f t="shared" ca="1" si="38"/>
        <v/>
      </c>
      <c r="CG49" s="412" t="str">
        <f ca="1">IF(OR(CH49="",CH49=0),"",MAX(CG$5:CG48)+1)</f>
        <v/>
      </c>
      <c r="CH49" s="316" t="str">
        <f ca="1">IFERROR(INDEX($AJ$54:$AJ$65, ROWS($CH$4:CH47)), IFERROR(INDEX($AN$54:$AN$65, ROWS($CH$4:CH47)-ROWS($AJ$54:$AJ$65)), IFERROR(INDEX($AR$54:$AR$65, ROWS($CH$4:CH47)-ROWS($AJ$54:$AJ$65)-ROWS($AN$54:$AN$65)),IFERROR(INDEX($AV$54:$AV$65, ROWS($CH$4:CH47)-ROWS($AJ$54:$AJ$65)-ROWS($AN$54:$AN$65)-ROWS($AR$54:$AR$65)),IFERROR(INDEX($AZ$54:$AZ$65, ROWS($CH$4:CH47)-ROWS($AJ$54:$AJ$65)-ROWS($AN$54:$AN$65)-ROWS($AR$54:$AR$65)-ROWS($AV$54:$AV$65)),IFERROR(INDEX($BD$54:$BD$65, ROWS($CH$4:CH47)-ROWS($AJ$54:$AJ$65)-ROWS($AN$54:$AN$65)-ROWS($AR$54:$AR$65)-ROWS($AV$54:$AV$65)-ROWS($AZ$54:$AZ$65)),IFERROR(INDEX($BH$54:$BH$65, ROWS($CH$4:CH47)-ROWS($AJ$54:$AJ$65)-ROWS($AN$54:$AN$65)-ROWS($AR$54:$AR$65)-ROWS($AV$54:$AV$65)-ROWS($AZ$54:$AZ$65)-ROWS($BD$54:$BD$65)), "")))))))</f>
        <v/>
      </c>
      <c r="CI49" s="316" t="str">
        <f t="shared" ca="1" si="39"/>
        <v/>
      </c>
      <c r="CJ49" s="316" t="str">
        <f ca="1">IF(OR(CK49="",CK49=0),"",MAX(CJ$5:CJ48)+1)</f>
        <v/>
      </c>
      <c r="CK49" s="316" t="str">
        <f ca="1">IFERROR(INDEX($AK$54:$AK$65, ROWS($CK$4:CK47)), IFERROR(INDEX($AO$54:$AO$65, ROWS($CK$4:CK47)-ROWS($AK$54:$AK$65)), IFERROR(INDEX($AS$54:$AS$65, ROWS($CK$4:CK47)-ROWS($AK$54:$AK$65)-ROWS($AO$54:$AO$65)),IFERROR(INDEX($AW$54:$AW$65, ROWS($CK$4:CK47)-ROWS($AK$54:$AK$65)-ROWS($AO$54:$AO$65)-ROWS($AS$54:$AS$65)),IFERROR(INDEX($BA$54:$BA$65, ROWS($CK$4:CK47)-ROWS($AK$54:$AK$65)-ROWS($AO$54:$AO$65)-ROWS($AS$54:$AS$65)-ROWS($AW$54:$AW$65)),IFERROR(INDEX($BE$54:$BE$65, ROWS($CK$4:CK47)-ROWS($AK$54:$AK$65)-ROWS($AO$54:$AO$65)-ROWS($AS$54:$AS$65)-ROWS($AW$54:$AW$65)-ROWS($BA$54:$BA$65)),IFERROR(INDEX($BI$54:$BI$65, ROWS($CK$4:CK47)-ROWS($AK$54:$AK$65)-ROWS($AO$54:$AO$65)-ROWS($AS$54:$AS$65)-ROWS($AW$54:$AW$65)-ROWS($BA$54:$BA$65)-ROWS($BE$54:$BE$65)), "")))))))</f>
        <v/>
      </c>
      <c r="CL49" s="316" t="str">
        <f t="shared" ca="1" si="40"/>
        <v/>
      </c>
      <c r="CM49" s="413" t="str">
        <f t="shared" ca="1" si="41"/>
        <v/>
      </c>
      <c r="CN49" s="412" t="str">
        <f>IF(OR(CO49="",CO49=0),"",MAX(CN$5:CN48)+1)</f>
        <v/>
      </c>
      <c r="CO49" s="316">
        <f>IFERROR(INDEX($AJ$70:$AJ$81, ROWS($CO$4:CO47)), IFERROR(INDEX($AN$70:$AN$81, ROWS($CO$4:CO47)-ROWS($AJ$70:$AJ$81)), IFERROR(INDEX($AR$70:$AR$81, ROWS($CO$4:CO47)-ROWS($AJ$70:$AJ$81)-ROWS($AN$70:$AN$81)),IFERROR(INDEX($AV$70:$AV$81, ROWS($CO$4:CO47)-ROWS($AJ$70:$AJ$81)-ROWS($AN$70:$AN$81)-ROWS($AR$70:$AR$81)),IFERROR(INDEX($AZ$70:$AZ$81, ROWS($CO$4:CO47)-ROWS($AJ$70:$AJ$81)-ROWS($AN$70:$AN$81)-ROWS($AR$70:$AR$81)-ROWS($AV$70:$AV$81)),IFERROR(INDEX($BD$70:$BD$81, ROWS($CO$4:CO47)-ROWS($AJ$70:$AJ$81)-ROWS($AN$70:$AN$81)-ROWS($AR$70:$AR$81)-ROWS($AV$70:$AV$81)-ROWS($AZ$70:$AZ$81)),IFERROR(INDEX($BH$70:$BH$81, ROWS($CO$4:CO47)-ROWS($AJ$70:$AJ$81)-ROWS($AN$70:$AN$81)-ROWS($AR$70:$AR$81)-ROWS($AV$70:$AV$81)-ROWS($AZ$70:$AZ$81)-ROWS($BD$70:$BD$81)), "")))))))</f>
        <v>0</v>
      </c>
      <c r="CP49" s="316" t="str">
        <f t="shared" ca="1" si="42"/>
        <v/>
      </c>
      <c r="CQ49" s="316" t="str">
        <f>IF(OR(CR49="",CR49=0),"",MAX(CQ$5:CQ48)+1)</f>
        <v/>
      </c>
      <c r="CR49" s="316">
        <f>IFERROR(INDEX($AK$70:$AK$81, ROWS($CR$4:CR47)), IFERROR(INDEX($AO$70:$AO$81, ROWS($CR$4:CR47)-ROWS($AK$70:$AK$81)), IFERROR(INDEX($AS$70:$AS$81, ROWS($CR$4:CR47)-ROWS($AK$70:$AK$81)-ROWS($AO$70:$AO$81)),IFERROR(INDEX($AW$70:$AW$81, ROWS($CR$4:CR47)-ROWS($AK$70:$AK$81)-ROWS($AO$70:$AO$81)-ROWS($AS$70:$AS$81)),IFERROR(INDEX($BA$70:$BA$81, ROWS($CR$4:CR47)-ROWS($AK$70:$AK$81)-ROWS($AO$70:$AO$81)-ROWS($AS$70:$AS$81)-ROWS($AW$70:$AW$81)),IFERROR(INDEX($BE$70:$BE$81, ROWS($CR$4:CR47)-ROWS($AK$70:$AK$81)-ROWS($AO$70:$AO$81)-ROWS($AS$70:$AS$81)-ROWS($AW$70:$AW$81)-ROWS($BA$70:$BA$81)),IFERROR(INDEX($BI$70:$BI$81, ROWS($CR$4:CR47)-ROWS($AK$70:$AK$81)-ROWS($AO$70:$AO$81)-ROWS($AS$70:$AS$81)-ROWS($AW$70:$AW$81)-ROWS($BA$70:$BA$81)-ROWS($BE$70:$BE$81)), "")))))))</f>
        <v>0</v>
      </c>
      <c r="CS49" s="316" t="str">
        <f t="shared" ca="1" si="43"/>
        <v/>
      </c>
      <c r="CT49" s="413" t="str">
        <f t="shared" ca="1" si="44"/>
        <v/>
      </c>
      <c r="CU49" s="412" t="str">
        <f>IF(OR(CV49="",CV49=0),"",MAX(CU$5:CU48)+1)</f>
        <v/>
      </c>
      <c r="CV49" s="316" t="str">
        <f>IFERROR(INDEX($AJ$86:$AJ$97, ROWS($CV$4:CV47)), IFERROR(INDEX($AN$86:$AN$97, ROWS($CV$4:CV47)-ROWS($AJ$86:$AJ$97)), ""))</f>
        <v/>
      </c>
      <c r="CW49" s="316" t="str">
        <f t="shared" si="45"/>
        <v/>
      </c>
      <c r="CX49" s="316" t="str">
        <f>IF(OR(CY49="",CY49=0),"",MAX(CX$5:CX48)+1)</f>
        <v/>
      </c>
      <c r="CY49" s="316" t="str">
        <f>IFERROR(INDEX($AK$86:$AK$97, ROWS($CY$4:CY47)), IFERROR(INDEX($AO$86:$AO$97, ROWS($CY$4:CY47)-ROWS($AK$86:$AK$97)), ""))</f>
        <v/>
      </c>
      <c r="CZ49" s="316" t="str">
        <f t="shared" si="46"/>
        <v/>
      </c>
      <c r="DA49" s="413" t="str">
        <f t="shared" si="47"/>
        <v/>
      </c>
      <c r="DC49" s="438" t="str">
        <f ca="1">IF(OR(DD49="",DD49=0),"",MAX(DC$45:DC48)+1)</f>
        <v/>
      </c>
      <c r="DD49" s="434" t="str">
        <f t="shared" ca="1" si="130"/>
        <v/>
      </c>
      <c r="DE49" s="413" t="str">
        <f t="shared" ca="1" si="131"/>
        <v/>
      </c>
      <c r="DF49" s="431">
        <f ca="1">IF(OR(DG49="",DG49=0),"",MAX(DF$45:DF48)+1)</f>
        <v>1</v>
      </c>
      <c r="DG49" s="412" t="str">
        <f t="shared" ca="1" si="132"/>
        <v>Paycheck 2</v>
      </c>
      <c r="DH49" s="413">
        <f t="shared" ca="1" si="133"/>
        <v>400</v>
      </c>
      <c r="DI49" s="412" t="str">
        <f t="shared" ca="1" si="134"/>
        <v>Lawn Service</v>
      </c>
      <c r="DJ49" s="413">
        <f t="shared" ca="1" si="135"/>
        <v>50</v>
      </c>
      <c r="DK49" s="412" t="str">
        <f t="shared" ca="1" si="136"/>
        <v/>
      </c>
      <c r="DL49" s="413" t="str">
        <f t="shared" ca="1" si="137"/>
        <v/>
      </c>
      <c r="DM49" s="293"/>
      <c r="DN49" s="425" t="str">
        <f ca="1">IF(DI55="","",CONCATENATE(DI55," - ",DJ55))</f>
        <v>Audible - 14.95</v>
      </c>
      <c r="DO49" s="295" t="str">
        <f ca="1">IF(DI56="","",CONCATENATE(DI56," - ",DJ56))</f>
        <v>Cellular - 225</v>
      </c>
      <c r="DP49" s="295" t="str">
        <f ca="1">IF(DI57="","",CONCATENATE(DI57," - ",DJ57))</f>
        <v>Credit Card 2 - 60</v>
      </c>
      <c r="DQ49" s="425" t="str">
        <f ca="1">IF(DK55="","",CONCATENATE(DK55," - ",DL55))</f>
        <v/>
      </c>
      <c r="DR49" s="295" t="str">
        <f ca="1">IF(DK56="","",CONCATENATE(DK56," - ",DL56))</f>
        <v/>
      </c>
      <c r="DS49" s="426" t="str">
        <f ca="1">IF(DK57="","",CONCATENATE(DK57," - ",DL57))</f>
        <v/>
      </c>
    </row>
    <row r="50" spans="16:123" x14ac:dyDescent="0.3">
      <c r="P50" s="1177"/>
      <c r="Q50" s="1178"/>
      <c r="R50" s="453"/>
      <c r="S50" s="402"/>
      <c r="T50"/>
      <c r="U50" s="1177"/>
      <c r="V50" s="1178"/>
      <c r="W50" s="453"/>
      <c r="X50" s="402"/>
      <c r="AC50" s="358">
        <f>IF('Data Entry'!H32="","",'Data Entry'!H32)</f>
        <v>15</v>
      </c>
      <c r="AD50" s="356" t="str">
        <f>IF('Data Entry'!G32="","",'Data Entry'!G32)</f>
        <v>Car Payment 2</v>
      </c>
      <c r="AE50" s="357">
        <f>IF('Data Entry'!J32="","",'Data Entry'!J32)</f>
        <v>200</v>
      </c>
      <c r="AF50" s="402">
        <f>IF('Data Entry'!I32="","",'Data Entry'!I32)</f>
        <v>8000</v>
      </c>
      <c r="AI50" s="278"/>
      <c r="AJ50" s="278"/>
      <c r="AK50" s="278"/>
      <c r="AL50" s="278"/>
      <c r="AM50" s="278"/>
      <c r="AN50" s="278"/>
      <c r="AO50" s="278"/>
      <c r="AP50" s="278"/>
      <c r="AQ50" s="278"/>
      <c r="AR50" s="278"/>
      <c r="AS50" s="278"/>
      <c r="AT50" s="278"/>
      <c r="AU50" s="278"/>
      <c r="AV50" s="278"/>
      <c r="AW50" s="278"/>
      <c r="AX50" s="278"/>
      <c r="AY50" s="278"/>
      <c r="AZ50" s="278"/>
      <c r="BA50" s="278"/>
      <c r="BB50" s="278"/>
      <c r="BC50" s="278"/>
      <c r="BL50" s="412" t="str">
        <f ca="1">IF(OR(BM50="",BM50=0),"",MAX(BL$5:BL49)+1)</f>
        <v/>
      </c>
      <c r="BM50" s="316" t="str">
        <f ca="1">IFERROR(INDEX($AJ$6:$AJ$17, ROWS(BM$4:$BM48)), IFERROR(INDEX($AN$6:$AN$17, ROWS(BM$4:$BM48)-ROWS($AJ$6:$AJ$17)), IFERROR(INDEX($AR$6:$AR$17, ROWS(BM$4:$BM48)-ROWS($AJ$6:$AJ$17)-ROWS($AN$6:$AN$17)),IFERROR(INDEX($AV$6:$AV$17, ROWS(BM$4:$BM48)-ROWS($AJ$6:$AJ$17)-ROWS($AN$6:$AN$17)-ROWS($AR$6:$AR$17)),IFERROR(INDEX($AZ$6:$AZ$17, ROWS(BM$4:$BM48)-ROWS($AJ$6:$AJ$17)-ROWS($AN$6:$AN$17)-ROWS($AR$6:$AR$17)-ROWS($AV$6:$AV$17)),IFERROR(INDEX($BD$6:$BD$17, ROWS(BM$4:$BM48)-ROWS($AJ$6:$AJ$17)-ROWS($AN$6:$AN$17)-ROWS($AR$6:$AR$17)-ROWS($AV$6:$AV$17)-ROWS($AZ$6:$AZ$17)),IFERROR(INDEX($BH$6:$BH$17, ROWS(BM$4:$BM48)-ROWS($AJ$6:$AJ$17)-ROWS($AN$6:$AN$17)-ROWS($AR$6:$AR$17)-ROWS($AV$6:$AV$17)-ROWS($AZ$6:$AZ$17)-ROWS($BD$6:$BD$17)), "")))))))</f>
        <v/>
      </c>
      <c r="BN50" s="316" t="str">
        <f t="shared" ca="1" si="30"/>
        <v/>
      </c>
      <c r="BO50" s="316" t="str">
        <f ca="1">IF(OR(BP50="",BP50=0),"",MAX(BO$5:BO49)+1)</f>
        <v/>
      </c>
      <c r="BP50" s="316" t="str">
        <f ca="1">IFERROR(INDEX($AK$6:$AK$17, ROWS($BP$4:BP48)), IFERROR(INDEX($AO$6:$AO$17, ROWS($BP$4:BP48)-ROWS($AK$6:$AK$17)), IFERROR(INDEX($AS$6:$AS$17, ROWS($BP$4:BP48)-ROWS($AK$6:$AK$17)-ROWS($AO$6:$AO$17)),IFERROR(INDEX($AW$6:$AW$17, ROWS($BP$4:BP48)-ROWS($AK$6:$AK$17)-ROWS($AO$6:$AO$17)-ROWS($AS$6:$AS$17)),IFERROR(INDEX($BA$6:$BA$17, ROWS($BP$4:BP48)-ROWS($AK$6:$AK$17)-ROWS($AO$6:$AO$17)-ROWS($AS$6:$AS$17)-ROWS($AW$6:$AW$17)),IFERROR(INDEX($BE$6:$BE$17, ROWS($BP$4:BP48)-ROWS($AK$6:$AK$17)-ROWS($AO$6:$AO$17)-ROWS($AS$6:$AS$17)-ROWS($AW$6:$AW$17)-ROWS($BA$6:$BA$17)),IFERROR(INDEX($BI$6:$BI$17, ROWS($BP$4:BP48)-ROWS($AK$6:$AK$17)-ROWS($AO$6:$AO$17)-ROWS($AS$6:$AS$17)-ROWS($AW$6:$AW$17)-ROWS($BA$6:$BA$17)-ROWS($BE$6:$BE$17)), "")))))))</f>
        <v/>
      </c>
      <c r="BQ50" s="316" t="str">
        <f t="shared" ca="1" si="31"/>
        <v/>
      </c>
      <c r="BR50" s="413" t="str">
        <f t="shared" ca="1" si="32"/>
        <v/>
      </c>
      <c r="BS50" s="412" t="str">
        <f ca="1">IF(OR(BT50="",BT50=0),"",MAX(BS$5:BS49)+1)</f>
        <v/>
      </c>
      <c r="BT50" s="316" t="str">
        <f ca="1">IFERROR(INDEX($AJ$22:$AJ$33, ROWS($BT$4:BT48)), IFERROR(INDEX($AN$22:$AN$33, ROWS($BT$4:BT48)-ROWS($AJ$22:$AJ$33)), IFERROR(INDEX($AR$22:$AR$33, ROWS($BT$4:BT48)-ROWS($AJ$22:$AJ$33)-ROWS($AN$22:$AN$33)),IFERROR(INDEX($AV$22:$AV$33, ROWS($BT$4:BT48)-ROWS($AJ$22:$AJ$33)-ROWS($AN$22:$AN$33)-ROWS($AR$22:$AR$33)),IFERROR(INDEX($AZ$22:$AZ$33, ROWS($BT$4:BT48)-ROWS($AJ$22:$AJ$33)-ROWS($AN$22:$AN$33)-ROWS($AR$22:$AR$33)-ROWS($AV$22:$AV$33)),IFERROR(INDEX($BD$22:$BD$33, ROWS($BT$4:BT48)-ROWS($AJ$22:$AJ$33)-ROWS($AN$22:$AN$33)-ROWS($AR$22:$AR$33)-ROWS($AV$22:$AV$33)-ROWS($AZ$22:$AZ$33)),IFERROR(INDEX($BH$22:$BH$33, ROWS($BT$4:BT48)-ROWS($AJ$22:$AJ$33)-ROWS($AN$22:$AN$33)-ROWS($AR$22:$AR$33)-ROWS($AV$22:$AV$33)-ROWS($AZ$22:$AZ$33)-ROWS($BD$22:$BD$33)), "")))))))</f>
        <v/>
      </c>
      <c r="BU50" s="316" t="str">
        <f t="shared" ca="1" si="33"/>
        <v/>
      </c>
      <c r="BV50" s="316" t="str">
        <f ca="1">IF(OR(BW50="",BW50=0),"",MAX(BV$5:BV49)+1)</f>
        <v/>
      </c>
      <c r="BW50" s="316" t="str">
        <f ca="1">IFERROR(INDEX($AK$22:$AK$33, ROWS($BW$4:BW48)), IFERROR(INDEX($AO$22:$AO$33, ROWS($BW$4:BW48)-ROWS($AK$22:$AK$33)), IFERROR(INDEX($AS$22:$AS$33, ROWS($BW$4:BW48)-ROWS($AK$22:$AK$33)-ROWS($AO$22:$AO$33)),IFERROR(INDEX($AW$22:$AW$33, ROWS($BW$4:BW48)-ROWS($AK$22:$AK$33)-ROWS($AO$22:$AO$33)-ROWS($AS$22:$AS$33)),IFERROR(INDEX($BA$22:$BA$33, ROWS($BW$4:BW48)-ROWS($AK$22:$AK$33)-ROWS($AO$22:$AO$33)-ROWS($AS$22:$AS$33)-ROWS($AW$22:$AW$33)),IFERROR(INDEX($BE$22:$BE$33, ROWS($BW$4:BW48)-ROWS($AK$22:$AK$33)-ROWS($AO$22:$AO$33)-ROWS($AS$22:$AS$33)-ROWS($AW$22:$AW$33)-ROWS($BA$22:$BA$33)),IFERROR(INDEX($BI$22:$BI$33, ROWS($BW$4:BW48)-ROWS($AK$22:$AK$33)-ROWS($AO$22:$AO$33)-ROWS($AS$22:$AS$33)-ROWS($AW$22:$AW$33)-ROWS($BA$22:$BA$33)-ROWS($BE$22:$BE$33)), "")))))))</f>
        <v/>
      </c>
      <c r="BX50" s="316" t="str">
        <f t="shared" ca="1" si="34"/>
        <v/>
      </c>
      <c r="BY50" s="413" t="str">
        <f t="shared" ca="1" si="35"/>
        <v/>
      </c>
      <c r="BZ50" s="412" t="str">
        <f ca="1">IF(OR(CA50="",CA50=0),"",MAX(BZ$5:BZ49)+1)</f>
        <v/>
      </c>
      <c r="CA50" s="316" t="str">
        <f ca="1">IFERROR(INDEX($AJ$38:$AJ$49, ROWS($CA$4:CA48)), IFERROR(INDEX($AN$38:$AN$49, ROWS($CA$4:CA48)-ROWS($AJ$38:$AJ$49)), IFERROR(INDEX($AR$38:$AR$49, ROWS($CA$4:CA48)-ROWS($AJ$38:$AJ$49)-ROWS($AN$38:$AN$49)),IFERROR(INDEX($AV$38:$AV$49, ROWS($CA$4:CA48)-ROWS($AJ$38:$AJ$49)-ROWS($AN$38:$AN$49)-ROWS($AR$38:$AR$49)),IFERROR(INDEX($AZ$38:$AZ$49, ROWS($CA$4:CA48)-ROWS($AJ$38:$AJ$49)-ROWS($AN$38:$AN$49)-ROWS($AR$38:$AR$49)-ROWS($AV$38:$AV$49)),IFERROR(INDEX($BD$38:$BD$49, ROWS($CA$4:CA48)-ROWS($AJ$38:$AJ$49)-ROWS($AN$38:$AN$49)-ROWS($AR$38:$AR$49)-ROWS($AV$38:$AV$49)-ROWS($AZ$38:$AZ$49)),IFERROR(INDEX($BH$38:$BH$49, ROWS($CA$4:CA48)-ROWS($AJ$38:$AJ$49)-ROWS($AN$38:$AN$49)-ROWS($AR$38:$AR$49)-ROWS($AV$38:$AV$49)-ROWS($AZ$38:$AZ$49)-ROWS($BD$38:$BD$49)), "")))))))</f>
        <v/>
      </c>
      <c r="CB50" s="316" t="str">
        <f t="shared" ca="1" si="36"/>
        <v/>
      </c>
      <c r="CC50" s="316" t="str">
        <f ca="1">IF(OR(CD50="",CD50=0),"",MAX(CC$5:CC49)+1)</f>
        <v/>
      </c>
      <c r="CD50" s="316" t="str">
        <f ca="1">IFERROR(INDEX($AK$38:$AK$49, ROWS($CD$4:CD48)), IFERROR(INDEX($AO$38:$AO$49, ROWS($CD$4:CD48)-ROWS($AK$38:$AK$49)), IFERROR(INDEX($AS$38:$AS$49, ROWS($CD$4:CD48)-ROWS($AK$38:$AK$49)-ROWS($AO$38:$AO$49)),IFERROR(INDEX($AW$38:$AW$49, ROWS($CD$4:CD48)-ROWS($AK$38:$AK$49)-ROWS($AO$38:$AO$49)-ROWS($AS$38:$AS$49)),IFERROR(INDEX($BA$38:$BA$49, ROWS($CD$4:CD48)-ROWS($AK$38:$AK$49)-ROWS($AO$38:$AO$49)-ROWS($AS$38:$AS$49)-ROWS($AW$38:$AW$49)),IFERROR(INDEX($BE$38:$BE$49, ROWS($CD$4:CD48)-ROWS($AK$38:$AK$49)-ROWS($AO$38:$AO$49)-ROWS($AS$38:$AS$49)-ROWS($AW$38:$AW$49)-ROWS($BA$38:$BA$49)),IFERROR(INDEX($BI$38:$BI$49, ROWS($CD$4:CD48)-ROWS($AK$38:$AK$49)-ROWS($AO$38:$AO$49)-ROWS($AS$38:$AS$49)-ROWS($AW$38:$AW$49)-ROWS($BA$38:$BA$49)-ROWS($BE$38:$BE$49)), "")))))))</f>
        <v/>
      </c>
      <c r="CE50" s="316" t="str">
        <f t="shared" ca="1" si="37"/>
        <v/>
      </c>
      <c r="CF50" s="413" t="str">
        <f t="shared" ca="1" si="38"/>
        <v/>
      </c>
      <c r="CG50" s="412" t="str">
        <f ca="1">IF(OR(CH50="",CH50=0),"",MAX(CG$5:CG49)+1)</f>
        <v/>
      </c>
      <c r="CH50" s="316" t="str">
        <f ca="1">IFERROR(INDEX($AJ$54:$AJ$65, ROWS($CH$4:CH48)), IFERROR(INDEX($AN$54:$AN$65, ROWS($CH$4:CH48)-ROWS($AJ$54:$AJ$65)), IFERROR(INDEX($AR$54:$AR$65, ROWS($CH$4:CH48)-ROWS($AJ$54:$AJ$65)-ROWS($AN$54:$AN$65)),IFERROR(INDEX($AV$54:$AV$65, ROWS($CH$4:CH48)-ROWS($AJ$54:$AJ$65)-ROWS($AN$54:$AN$65)-ROWS($AR$54:$AR$65)),IFERROR(INDEX($AZ$54:$AZ$65, ROWS($CH$4:CH48)-ROWS($AJ$54:$AJ$65)-ROWS($AN$54:$AN$65)-ROWS($AR$54:$AR$65)-ROWS($AV$54:$AV$65)),IFERROR(INDEX($BD$54:$BD$65, ROWS($CH$4:CH48)-ROWS($AJ$54:$AJ$65)-ROWS($AN$54:$AN$65)-ROWS($AR$54:$AR$65)-ROWS($AV$54:$AV$65)-ROWS($AZ$54:$AZ$65)),IFERROR(INDEX($BH$54:$BH$65, ROWS($CH$4:CH48)-ROWS($AJ$54:$AJ$65)-ROWS($AN$54:$AN$65)-ROWS($AR$54:$AR$65)-ROWS($AV$54:$AV$65)-ROWS($AZ$54:$AZ$65)-ROWS($BD$54:$BD$65)), "")))))))</f>
        <v/>
      </c>
      <c r="CI50" s="316" t="str">
        <f t="shared" ca="1" si="39"/>
        <v/>
      </c>
      <c r="CJ50" s="316" t="str">
        <f ca="1">IF(OR(CK50="",CK50=0),"",MAX(CJ$5:CJ49)+1)</f>
        <v/>
      </c>
      <c r="CK50" s="316" t="str">
        <f ca="1">IFERROR(INDEX($AK$54:$AK$65, ROWS($CK$4:CK48)), IFERROR(INDEX($AO$54:$AO$65, ROWS($CK$4:CK48)-ROWS($AK$54:$AK$65)), IFERROR(INDEX($AS$54:$AS$65, ROWS($CK$4:CK48)-ROWS($AK$54:$AK$65)-ROWS($AO$54:$AO$65)),IFERROR(INDEX($AW$54:$AW$65, ROWS($CK$4:CK48)-ROWS($AK$54:$AK$65)-ROWS($AO$54:$AO$65)-ROWS($AS$54:$AS$65)),IFERROR(INDEX($BA$54:$BA$65, ROWS($CK$4:CK48)-ROWS($AK$54:$AK$65)-ROWS($AO$54:$AO$65)-ROWS($AS$54:$AS$65)-ROWS($AW$54:$AW$65)),IFERROR(INDEX($BE$54:$BE$65, ROWS($CK$4:CK48)-ROWS($AK$54:$AK$65)-ROWS($AO$54:$AO$65)-ROWS($AS$54:$AS$65)-ROWS($AW$54:$AW$65)-ROWS($BA$54:$BA$65)),IFERROR(INDEX($BI$54:$BI$65, ROWS($CK$4:CK48)-ROWS($AK$54:$AK$65)-ROWS($AO$54:$AO$65)-ROWS($AS$54:$AS$65)-ROWS($AW$54:$AW$65)-ROWS($BA$54:$BA$65)-ROWS($BE$54:$BE$65)), "")))))))</f>
        <v/>
      </c>
      <c r="CL50" s="316" t="str">
        <f t="shared" ca="1" si="40"/>
        <v/>
      </c>
      <c r="CM50" s="413" t="str">
        <f t="shared" ca="1" si="41"/>
        <v/>
      </c>
      <c r="CN50" s="412" t="str">
        <f>IF(OR(CO50="",CO50=0),"",MAX(CN$5:CN49)+1)</f>
        <v/>
      </c>
      <c r="CO50" s="316">
        <f>IFERROR(INDEX($AJ$70:$AJ$81, ROWS($CO$4:CO48)), IFERROR(INDEX($AN$70:$AN$81, ROWS($CO$4:CO48)-ROWS($AJ$70:$AJ$81)), IFERROR(INDEX($AR$70:$AR$81, ROWS($CO$4:CO48)-ROWS($AJ$70:$AJ$81)-ROWS($AN$70:$AN$81)),IFERROR(INDEX($AV$70:$AV$81, ROWS($CO$4:CO48)-ROWS($AJ$70:$AJ$81)-ROWS($AN$70:$AN$81)-ROWS($AR$70:$AR$81)),IFERROR(INDEX($AZ$70:$AZ$81, ROWS($CO$4:CO48)-ROWS($AJ$70:$AJ$81)-ROWS($AN$70:$AN$81)-ROWS($AR$70:$AR$81)-ROWS($AV$70:$AV$81)),IFERROR(INDEX($BD$70:$BD$81, ROWS($CO$4:CO48)-ROWS($AJ$70:$AJ$81)-ROWS($AN$70:$AN$81)-ROWS($AR$70:$AR$81)-ROWS($AV$70:$AV$81)-ROWS($AZ$70:$AZ$81)),IFERROR(INDEX($BH$70:$BH$81, ROWS($CO$4:CO48)-ROWS($AJ$70:$AJ$81)-ROWS($AN$70:$AN$81)-ROWS($AR$70:$AR$81)-ROWS($AV$70:$AV$81)-ROWS($AZ$70:$AZ$81)-ROWS($BD$70:$BD$81)), "")))))))</f>
        <v>0</v>
      </c>
      <c r="CP50" s="316" t="str">
        <f t="shared" ca="1" si="42"/>
        <v/>
      </c>
      <c r="CQ50" s="316" t="str">
        <f>IF(OR(CR50="",CR50=0),"",MAX(CQ$5:CQ49)+1)</f>
        <v/>
      </c>
      <c r="CR50" s="316">
        <f>IFERROR(INDEX($AK$70:$AK$81, ROWS($CR$4:CR48)), IFERROR(INDEX($AO$70:$AO$81, ROWS($CR$4:CR48)-ROWS($AK$70:$AK$81)), IFERROR(INDEX($AS$70:$AS$81, ROWS($CR$4:CR48)-ROWS($AK$70:$AK$81)-ROWS($AO$70:$AO$81)),IFERROR(INDEX($AW$70:$AW$81, ROWS($CR$4:CR48)-ROWS($AK$70:$AK$81)-ROWS($AO$70:$AO$81)-ROWS($AS$70:$AS$81)),IFERROR(INDEX($BA$70:$BA$81, ROWS($CR$4:CR48)-ROWS($AK$70:$AK$81)-ROWS($AO$70:$AO$81)-ROWS($AS$70:$AS$81)-ROWS($AW$70:$AW$81)),IFERROR(INDEX($BE$70:$BE$81, ROWS($CR$4:CR48)-ROWS($AK$70:$AK$81)-ROWS($AO$70:$AO$81)-ROWS($AS$70:$AS$81)-ROWS($AW$70:$AW$81)-ROWS($BA$70:$BA$81)),IFERROR(INDEX($BI$70:$BI$81, ROWS($CR$4:CR48)-ROWS($AK$70:$AK$81)-ROWS($AO$70:$AO$81)-ROWS($AS$70:$AS$81)-ROWS($AW$70:$AW$81)-ROWS($BA$70:$BA$81)-ROWS($BE$70:$BE$81)), "")))))))</f>
        <v>0</v>
      </c>
      <c r="CS50" s="316" t="str">
        <f t="shared" ca="1" si="43"/>
        <v/>
      </c>
      <c r="CT50" s="413" t="str">
        <f t="shared" ca="1" si="44"/>
        <v/>
      </c>
      <c r="CU50" s="412" t="str">
        <f>IF(OR(CV50="",CV50=0),"",MAX(CU$5:CU49)+1)</f>
        <v/>
      </c>
      <c r="CV50" s="316" t="str">
        <f>IFERROR(INDEX($AJ$86:$AJ$97, ROWS($CV$4:CV48)), IFERROR(INDEX($AN$86:$AN$97, ROWS($CV$4:CV48)-ROWS($AJ$86:$AJ$97)), ""))</f>
        <v/>
      </c>
      <c r="CW50" s="316" t="str">
        <f t="shared" si="45"/>
        <v/>
      </c>
      <c r="CX50" s="316" t="str">
        <f>IF(OR(CY50="",CY50=0),"",MAX(CX$5:CX49)+1)</f>
        <v/>
      </c>
      <c r="CY50" s="316" t="str">
        <f>IFERROR(INDEX($AK$86:$AK$97, ROWS($CY$4:CY48)), IFERROR(INDEX($AO$86:$AO$97, ROWS($CY$4:CY48)-ROWS($AK$86:$AK$97)), ""))</f>
        <v/>
      </c>
      <c r="CZ50" s="316" t="str">
        <f t="shared" si="46"/>
        <v/>
      </c>
      <c r="DA50" s="413" t="str">
        <f t="shared" si="47"/>
        <v/>
      </c>
      <c r="DC50" s="438">
        <f ca="1">IF(OR(DD50="",DD50=0),"",MAX(DC$45:DC49)+1)</f>
        <v>4</v>
      </c>
      <c r="DD50" s="434" t="str">
        <f t="shared" ca="1" si="130"/>
        <v>Lawn Service</v>
      </c>
      <c r="DE50" s="413">
        <f t="shared" ca="1" si="131"/>
        <v>50</v>
      </c>
      <c r="DF50" s="431" t="str">
        <f ca="1">IF(OR(DG50="",DG50=0),"",MAX(DF$45:DF49)+1)</f>
        <v/>
      </c>
      <c r="DG50" s="412" t="str">
        <f t="shared" ca="1" si="132"/>
        <v/>
      </c>
      <c r="DH50" s="413" t="str">
        <f t="shared" ca="1" si="133"/>
        <v/>
      </c>
      <c r="DI50" s="412" t="str">
        <f t="shared" ca="1" si="134"/>
        <v>D. Store Card 1</v>
      </c>
      <c r="DJ50" s="413">
        <f t="shared" ca="1" si="135"/>
        <v>30</v>
      </c>
      <c r="DK50" s="412" t="str">
        <f t="shared" ca="1" si="136"/>
        <v/>
      </c>
      <c r="DL50" s="413" t="str">
        <f t="shared" ca="1" si="137"/>
        <v/>
      </c>
      <c r="DM50" s="292"/>
      <c r="DN50" s="425" t="str">
        <f ca="1">IF(DI58="","",CONCATENATE(DI58," - ",DJ58))</f>
        <v/>
      </c>
      <c r="DO50" s="295" t="str">
        <f ca="1">IF(DI59="","",CONCATENATE(DI59," - ",DJ59))</f>
        <v/>
      </c>
      <c r="DP50" s="295" t="str">
        <f ca="1">IF(DI60="","",CONCATENATE(DI60," - ",DJ60))</f>
        <v/>
      </c>
      <c r="DQ50" s="425" t="str">
        <f ca="1">IF(DK58="","",CONCATENATE(DK58," - ",DL58))</f>
        <v/>
      </c>
      <c r="DR50" s="295" t="str">
        <f ca="1">IF(DK59="","",CONCATENATE(DK59," - ",DL59))</f>
        <v/>
      </c>
      <c r="DS50" s="426" t="str">
        <f ca="1">IF(DK60="","",CONCATENATE(DK60," - ",DL60))</f>
        <v/>
      </c>
    </row>
    <row r="51" spans="16:123" ht="15.75" thickBot="1" x14ac:dyDescent="0.35">
      <c r="P51" s="1177"/>
      <c r="Q51" s="1178"/>
      <c r="R51" s="453"/>
      <c r="S51" s="402"/>
      <c r="T51"/>
      <c r="U51" s="1177"/>
      <c r="V51" s="1178"/>
      <c r="W51" s="453"/>
      <c r="X51" s="402"/>
      <c r="AC51" s="358">
        <f>IF('Data Entry'!H33="","",'Data Entry'!H33)</f>
        <v>1</v>
      </c>
      <c r="AD51" s="356" t="str">
        <f>IF('Data Entry'!G33="","",'Data Entry'!G33)</f>
        <v>Mortgage</v>
      </c>
      <c r="AE51" s="357">
        <f>IF('Data Entry'!J33="","",'Data Entry'!J33)</f>
        <v>800</v>
      </c>
      <c r="AF51" s="402">
        <f>IF('Data Entry'!I33="","",'Data Entry'!I33)</f>
        <v>110000</v>
      </c>
      <c r="AI51" s="278"/>
      <c r="AJ51" s="278"/>
      <c r="AK51" s="278"/>
      <c r="AL51" s="278"/>
      <c r="AM51" s="278"/>
      <c r="AN51" s="278"/>
      <c r="AO51" s="278"/>
      <c r="AP51" s="278"/>
      <c r="AQ51" s="278"/>
      <c r="AR51" s="278"/>
      <c r="AS51" s="278"/>
      <c r="AT51" s="278"/>
      <c r="AU51" s="278"/>
      <c r="AV51" s="278"/>
      <c r="AW51" s="278"/>
      <c r="AX51" s="278"/>
      <c r="AY51" s="278"/>
      <c r="AZ51" s="278"/>
      <c r="BA51" s="278"/>
      <c r="BB51" s="278"/>
      <c r="BC51" s="278"/>
      <c r="BL51" s="412" t="str">
        <f ca="1">IF(OR(BM51="",BM51=0),"",MAX(BL$5:BL50)+1)</f>
        <v/>
      </c>
      <c r="BM51" s="316" t="str">
        <f ca="1">IFERROR(INDEX($AJ$6:$AJ$17, ROWS(BM$4:$BM49)), IFERROR(INDEX($AN$6:$AN$17, ROWS(BM$4:$BM49)-ROWS($AJ$6:$AJ$17)), IFERROR(INDEX($AR$6:$AR$17, ROWS(BM$4:$BM49)-ROWS($AJ$6:$AJ$17)-ROWS($AN$6:$AN$17)),IFERROR(INDEX($AV$6:$AV$17, ROWS(BM$4:$BM49)-ROWS($AJ$6:$AJ$17)-ROWS($AN$6:$AN$17)-ROWS($AR$6:$AR$17)),IFERROR(INDEX($AZ$6:$AZ$17, ROWS(BM$4:$BM49)-ROWS($AJ$6:$AJ$17)-ROWS($AN$6:$AN$17)-ROWS($AR$6:$AR$17)-ROWS($AV$6:$AV$17)),IFERROR(INDEX($BD$6:$BD$17, ROWS(BM$4:$BM49)-ROWS($AJ$6:$AJ$17)-ROWS($AN$6:$AN$17)-ROWS($AR$6:$AR$17)-ROWS($AV$6:$AV$17)-ROWS($AZ$6:$AZ$17)),IFERROR(INDEX($BH$6:$BH$17, ROWS(BM$4:$BM49)-ROWS($AJ$6:$AJ$17)-ROWS($AN$6:$AN$17)-ROWS($AR$6:$AR$17)-ROWS($AV$6:$AV$17)-ROWS($AZ$6:$AZ$17)-ROWS($BD$6:$BD$17)), "")))))))</f>
        <v/>
      </c>
      <c r="BN51" s="316" t="str">
        <f t="shared" ca="1" si="30"/>
        <v/>
      </c>
      <c r="BO51" s="316" t="str">
        <f ca="1">IF(OR(BP51="",BP51=0),"",MAX(BO$5:BO50)+1)</f>
        <v/>
      </c>
      <c r="BP51" s="316" t="str">
        <f ca="1">IFERROR(INDEX($AK$6:$AK$17, ROWS($BP$4:BP49)), IFERROR(INDEX($AO$6:$AO$17, ROWS($BP$4:BP49)-ROWS($AK$6:$AK$17)), IFERROR(INDEX($AS$6:$AS$17, ROWS($BP$4:BP49)-ROWS($AK$6:$AK$17)-ROWS($AO$6:$AO$17)),IFERROR(INDEX($AW$6:$AW$17, ROWS($BP$4:BP49)-ROWS($AK$6:$AK$17)-ROWS($AO$6:$AO$17)-ROWS($AS$6:$AS$17)),IFERROR(INDEX($BA$6:$BA$17, ROWS($BP$4:BP49)-ROWS($AK$6:$AK$17)-ROWS($AO$6:$AO$17)-ROWS($AS$6:$AS$17)-ROWS($AW$6:$AW$17)),IFERROR(INDEX($BE$6:$BE$17, ROWS($BP$4:BP49)-ROWS($AK$6:$AK$17)-ROWS($AO$6:$AO$17)-ROWS($AS$6:$AS$17)-ROWS($AW$6:$AW$17)-ROWS($BA$6:$BA$17)),IFERROR(INDEX($BI$6:$BI$17, ROWS($BP$4:BP49)-ROWS($AK$6:$AK$17)-ROWS($AO$6:$AO$17)-ROWS($AS$6:$AS$17)-ROWS($AW$6:$AW$17)-ROWS($BA$6:$BA$17)-ROWS($BE$6:$BE$17)), "")))))))</f>
        <v/>
      </c>
      <c r="BQ51" s="316" t="str">
        <f t="shared" ca="1" si="31"/>
        <v/>
      </c>
      <c r="BR51" s="413" t="str">
        <f t="shared" ca="1" si="32"/>
        <v/>
      </c>
      <c r="BS51" s="412" t="str">
        <f ca="1">IF(OR(BT51="",BT51=0),"",MAX(BS$5:BS50)+1)</f>
        <v/>
      </c>
      <c r="BT51" s="316" t="str">
        <f ca="1">IFERROR(INDEX($AJ$22:$AJ$33, ROWS($BT$4:BT49)), IFERROR(INDEX($AN$22:$AN$33, ROWS($BT$4:BT49)-ROWS($AJ$22:$AJ$33)), IFERROR(INDEX($AR$22:$AR$33, ROWS($BT$4:BT49)-ROWS($AJ$22:$AJ$33)-ROWS($AN$22:$AN$33)),IFERROR(INDEX($AV$22:$AV$33, ROWS($BT$4:BT49)-ROWS($AJ$22:$AJ$33)-ROWS($AN$22:$AN$33)-ROWS($AR$22:$AR$33)),IFERROR(INDEX($AZ$22:$AZ$33, ROWS($BT$4:BT49)-ROWS($AJ$22:$AJ$33)-ROWS($AN$22:$AN$33)-ROWS($AR$22:$AR$33)-ROWS($AV$22:$AV$33)),IFERROR(INDEX($BD$22:$BD$33, ROWS($BT$4:BT49)-ROWS($AJ$22:$AJ$33)-ROWS($AN$22:$AN$33)-ROWS($AR$22:$AR$33)-ROWS($AV$22:$AV$33)-ROWS($AZ$22:$AZ$33)),IFERROR(INDEX($BH$22:$BH$33, ROWS($BT$4:BT49)-ROWS($AJ$22:$AJ$33)-ROWS($AN$22:$AN$33)-ROWS($AR$22:$AR$33)-ROWS($AV$22:$AV$33)-ROWS($AZ$22:$AZ$33)-ROWS($BD$22:$BD$33)), "")))))))</f>
        <v/>
      </c>
      <c r="BU51" s="316" t="str">
        <f t="shared" ca="1" si="33"/>
        <v/>
      </c>
      <c r="BV51" s="316" t="str">
        <f ca="1">IF(OR(BW51="",BW51=0),"",MAX(BV$5:BV50)+1)</f>
        <v/>
      </c>
      <c r="BW51" s="316" t="str">
        <f ca="1">IFERROR(INDEX($AK$22:$AK$33, ROWS($BW$4:BW49)), IFERROR(INDEX($AO$22:$AO$33, ROWS($BW$4:BW49)-ROWS($AK$22:$AK$33)), IFERROR(INDEX($AS$22:$AS$33, ROWS($BW$4:BW49)-ROWS($AK$22:$AK$33)-ROWS($AO$22:$AO$33)),IFERROR(INDEX($AW$22:$AW$33, ROWS($BW$4:BW49)-ROWS($AK$22:$AK$33)-ROWS($AO$22:$AO$33)-ROWS($AS$22:$AS$33)),IFERROR(INDEX($BA$22:$BA$33, ROWS($BW$4:BW49)-ROWS($AK$22:$AK$33)-ROWS($AO$22:$AO$33)-ROWS($AS$22:$AS$33)-ROWS($AW$22:$AW$33)),IFERROR(INDEX($BE$22:$BE$33, ROWS($BW$4:BW49)-ROWS($AK$22:$AK$33)-ROWS($AO$22:$AO$33)-ROWS($AS$22:$AS$33)-ROWS($AW$22:$AW$33)-ROWS($BA$22:$BA$33)),IFERROR(INDEX($BI$22:$BI$33, ROWS($BW$4:BW49)-ROWS($AK$22:$AK$33)-ROWS($AO$22:$AO$33)-ROWS($AS$22:$AS$33)-ROWS($AW$22:$AW$33)-ROWS($BA$22:$BA$33)-ROWS($BE$22:$BE$33)), "")))))))</f>
        <v/>
      </c>
      <c r="BX51" s="316" t="str">
        <f t="shared" ca="1" si="34"/>
        <v/>
      </c>
      <c r="BY51" s="413" t="str">
        <f t="shared" ca="1" si="35"/>
        <v/>
      </c>
      <c r="BZ51" s="412" t="str">
        <f ca="1">IF(OR(CA51="",CA51=0),"",MAX(BZ$5:BZ50)+1)</f>
        <v/>
      </c>
      <c r="CA51" s="316" t="str">
        <f ca="1">IFERROR(INDEX($AJ$38:$AJ$49, ROWS($CA$4:CA49)), IFERROR(INDEX($AN$38:$AN$49, ROWS($CA$4:CA49)-ROWS($AJ$38:$AJ$49)), IFERROR(INDEX($AR$38:$AR$49, ROWS($CA$4:CA49)-ROWS($AJ$38:$AJ$49)-ROWS($AN$38:$AN$49)),IFERROR(INDEX($AV$38:$AV$49, ROWS($CA$4:CA49)-ROWS($AJ$38:$AJ$49)-ROWS($AN$38:$AN$49)-ROWS($AR$38:$AR$49)),IFERROR(INDEX($AZ$38:$AZ$49, ROWS($CA$4:CA49)-ROWS($AJ$38:$AJ$49)-ROWS($AN$38:$AN$49)-ROWS($AR$38:$AR$49)-ROWS($AV$38:$AV$49)),IFERROR(INDEX($BD$38:$BD$49, ROWS($CA$4:CA49)-ROWS($AJ$38:$AJ$49)-ROWS($AN$38:$AN$49)-ROWS($AR$38:$AR$49)-ROWS($AV$38:$AV$49)-ROWS($AZ$38:$AZ$49)),IFERROR(INDEX($BH$38:$BH$49, ROWS($CA$4:CA49)-ROWS($AJ$38:$AJ$49)-ROWS($AN$38:$AN$49)-ROWS($AR$38:$AR$49)-ROWS($AV$38:$AV$49)-ROWS($AZ$38:$AZ$49)-ROWS($BD$38:$BD$49)), "")))))))</f>
        <v/>
      </c>
      <c r="CB51" s="316" t="str">
        <f t="shared" ca="1" si="36"/>
        <v/>
      </c>
      <c r="CC51" s="316" t="str">
        <f ca="1">IF(OR(CD51="",CD51=0),"",MAX(CC$5:CC50)+1)</f>
        <v/>
      </c>
      <c r="CD51" s="316" t="str">
        <f ca="1">IFERROR(INDEX($AK$38:$AK$49, ROWS($CD$4:CD49)), IFERROR(INDEX($AO$38:$AO$49, ROWS($CD$4:CD49)-ROWS($AK$38:$AK$49)), IFERROR(INDEX($AS$38:$AS$49, ROWS($CD$4:CD49)-ROWS($AK$38:$AK$49)-ROWS($AO$38:$AO$49)),IFERROR(INDEX($AW$38:$AW$49, ROWS($CD$4:CD49)-ROWS($AK$38:$AK$49)-ROWS($AO$38:$AO$49)-ROWS($AS$38:$AS$49)),IFERROR(INDEX($BA$38:$BA$49, ROWS($CD$4:CD49)-ROWS($AK$38:$AK$49)-ROWS($AO$38:$AO$49)-ROWS($AS$38:$AS$49)-ROWS($AW$38:$AW$49)),IFERROR(INDEX($BE$38:$BE$49, ROWS($CD$4:CD49)-ROWS($AK$38:$AK$49)-ROWS($AO$38:$AO$49)-ROWS($AS$38:$AS$49)-ROWS($AW$38:$AW$49)-ROWS($BA$38:$BA$49)),IFERROR(INDEX($BI$38:$BI$49, ROWS($CD$4:CD49)-ROWS($AK$38:$AK$49)-ROWS($AO$38:$AO$49)-ROWS($AS$38:$AS$49)-ROWS($AW$38:$AW$49)-ROWS($BA$38:$BA$49)-ROWS($BE$38:$BE$49)), "")))))))</f>
        <v/>
      </c>
      <c r="CE51" s="316" t="str">
        <f t="shared" ca="1" si="37"/>
        <v/>
      </c>
      <c r="CF51" s="413" t="str">
        <f t="shared" ca="1" si="38"/>
        <v/>
      </c>
      <c r="CG51" s="412" t="str">
        <f ca="1">IF(OR(CH51="",CH51=0),"",MAX(CG$5:CG50)+1)</f>
        <v/>
      </c>
      <c r="CH51" s="316" t="str">
        <f ca="1">IFERROR(INDEX($AJ$54:$AJ$65, ROWS($CH$4:CH49)), IFERROR(INDEX($AN$54:$AN$65, ROWS($CH$4:CH49)-ROWS($AJ$54:$AJ$65)), IFERROR(INDEX($AR$54:$AR$65, ROWS($CH$4:CH49)-ROWS($AJ$54:$AJ$65)-ROWS($AN$54:$AN$65)),IFERROR(INDEX($AV$54:$AV$65, ROWS($CH$4:CH49)-ROWS($AJ$54:$AJ$65)-ROWS($AN$54:$AN$65)-ROWS($AR$54:$AR$65)),IFERROR(INDEX($AZ$54:$AZ$65, ROWS($CH$4:CH49)-ROWS($AJ$54:$AJ$65)-ROWS($AN$54:$AN$65)-ROWS($AR$54:$AR$65)-ROWS($AV$54:$AV$65)),IFERROR(INDEX($BD$54:$BD$65, ROWS($CH$4:CH49)-ROWS($AJ$54:$AJ$65)-ROWS($AN$54:$AN$65)-ROWS($AR$54:$AR$65)-ROWS($AV$54:$AV$65)-ROWS($AZ$54:$AZ$65)),IFERROR(INDEX($BH$54:$BH$65, ROWS($CH$4:CH49)-ROWS($AJ$54:$AJ$65)-ROWS($AN$54:$AN$65)-ROWS($AR$54:$AR$65)-ROWS($AV$54:$AV$65)-ROWS($AZ$54:$AZ$65)-ROWS($BD$54:$BD$65)), "")))))))</f>
        <v/>
      </c>
      <c r="CI51" s="316" t="str">
        <f t="shared" ca="1" si="39"/>
        <v/>
      </c>
      <c r="CJ51" s="316" t="str">
        <f ca="1">IF(OR(CK51="",CK51=0),"",MAX(CJ$5:CJ50)+1)</f>
        <v/>
      </c>
      <c r="CK51" s="316" t="str">
        <f ca="1">IFERROR(INDEX($AK$54:$AK$65, ROWS($CK$4:CK49)), IFERROR(INDEX($AO$54:$AO$65, ROWS($CK$4:CK49)-ROWS($AK$54:$AK$65)), IFERROR(INDEX($AS$54:$AS$65, ROWS($CK$4:CK49)-ROWS($AK$54:$AK$65)-ROWS($AO$54:$AO$65)),IFERROR(INDEX($AW$54:$AW$65, ROWS($CK$4:CK49)-ROWS($AK$54:$AK$65)-ROWS($AO$54:$AO$65)-ROWS($AS$54:$AS$65)),IFERROR(INDEX($BA$54:$BA$65, ROWS($CK$4:CK49)-ROWS($AK$54:$AK$65)-ROWS($AO$54:$AO$65)-ROWS($AS$54:$AS$65)-ROWS($AW$54:$AW$65)),IFERROR(INDEX($BE$54:$BE$65, ROWS($CK$4:CK49)-ROWS($AK$54:$AK$65)-ROWS($AO$54:$AO$65)-ROWS($AS$54:$AS$65)-ROWS($AW$54:$AW$65)-ROWS($BA$54:$BA$65)),IFERROR(INDEX($BI$54:$BI$65, ROWS($CK$4:CK49)-ROWS($AK$54:$AK$65)-ROWS($AO$54:$AO$65)-ROWS($AS$54:$AS$65)-ROWS($AW$54:$AW$65)-ROWS($BA$54:$BA$65)-ROWS($BE$54:$BE$65)), "")))))))</f>
        <v/>
      </c>
      <c r="CL51" s="316" t="str">
        <f t="shared" ca="1" si="40"/>
        <v/>
      </c>
      <c r="CM51" s="413" t="str">
        <f t="shared" ca="1" si="41"/>
        <v/>
      </c>
      <c r="CN51" s="412" t="str">
        <f>IF(OR(CO51="",CO51=0),"",MAX(CN$5:CN50)+1)</f>
        <v/>
      </c>
      <c r="CO51" s="316">
        <f>IFERROR(INDEX($AJ$70:$AJ$81, ROWS($CO$4:CO49)), IFERROR(INDEX($AN$70:$AN$81, ROWS($CO$4:CO49)-ROWS($AJ$70:$AJ$81)), IFERROR(INDEX($AR$70:$AR$81, ROWS($CO$4:CO49)-ROWS($AJ$70:$AJ$81)-ROWS($AN$70:$AN$81)),IFERROR(INDEX($AV$70:$AV$81, ROWS($CO$4:CO49)-ROWS($AJ$70:$AJ$81)-ROWS($AN$70:$AN$81)-ROWS($AR$70:$AR$81)),IFERROR(INDEX($AZ$70:$AZ$81, ROWS($CO$4:CO49)-ROWS($AJ$70:$AJ$81)-ROWS($AN$70:$AN$81)-ROWS($AR$70:$AR$81)-ROWS($AV$70:$AV$81)),IFERROR(INDEX($BD$70:$BD$81, ROWS($CO$4:CO49)-ROWS($AJ$70:$AJ$81)-ROWS($AN$70:$AN$81)-ROWS($AR$70:$AR$81)-ROWS($AV$70:$AV$81)-ROWS($AZ$70:$AZ$81)),IFERROR(INDEX($BH$70:$BH$81, ROWS($CO$4:CO49)-ROWS($AJ$70:$AJ$81)-ROWS($AN$70:$AN$81)-ROWS($AR$70:$AR$81)-ROWS($AV$70:$AV$81)-ROWS($AZ$70:$AZ$81)-ROWS($BD$70:$BD$81)), "")))))))</f>
        <v>0</v>
      </c>
      <c r="CP51" s="316" t="str">
        <f t="shared" ca="1" si="42"/>
        <v/>
      </c>
      <c r="CQ51" s="316" t="str">
        <f>IF(OR(CR51="",CR51=0),"",MAX(CQ$5:CQ50)+1)</f>
        <v/>
      </c>
      <c r="CR51" s="316">
        <f>IFERROR(INDEX($AK$70:$AK$81, ROWS($CR$4:CR49)), IFERROR(INDEX($AO$70:$AO$81, ROWS($CR$4:CR49)-ROWS($AK$70:$AK$81)), IFERROR(INDEX($AS$70:$AS$81, ROWS($CR$4:CR49)-ROWS($AK$70:$AK$81)-ROWS($AO$70:$AO$81)),IFERROR(INDEX($AW$70:$AW$81, ROWS($CR$4:CR49)-ROWS($AK$70:$AK$81)-ROWS($AO$70:$AO$81)-ROWS($AS$70:$AS$81)),IFERROR(INDEX($BA$70:$BA$81, ROWS($CR$4:CR49)-ROWS($AK$70:$AK$81)-ROWS($AO$70:$AO$81)-ROWS($AS$70:$AS$81)-ROWS($AW$70:$AW$81)),IFERROR(INDEX($BE$70:$BE$81, ROWS($CR$4:CR49)-ROWS($AK$70:$AK$81)-ROWS($AO$70:$AO$81)-ROWS($AS$70:$AS$81)-ROWS($AW$70:$AW$81)-ROWS($BA$70:$BA$81)),IFERROR(INDEX($BI$70:$BI$81, ROWS($CR$4:CR49)-ROWS($AK$70:$AK$81)-ROWS($AO$70:$AO$81)-ROWS($AS$70:$AS$81)-ROWS($AW$70:$AW$81)-ROWS($BA$70:$BA$81)-ROWS($BE$70:$BE$81)), "")))))))</f>
        <v>0</v>
      </c>
      <c r="CS51" s="316" t="str">
        <f t="shared" ca="1" si="43"/>
        <v/>
      </c>
      <c r="CT51" s="413" t="str">
        <f t="shared" ca="1" si="44"/>
        <v/>
      </c>
      <c r="CU51" s="412" t="str">
        <f>IF(OR(CV51="",CV51=0),"",MAX(CU$5:CU50)+1)</f>
        <v/>
      </c>
      <c r="CV51" s="316" t="str">
        <f>IFERROR(INDEX($AJ$86:$AJ$97, ROWS($CV$4:CV49)), IFERROR(INDEX($AN$86:$AN$97, ROWS($CV$4:CV49)-ROWS($AJ$86:$AJ$97)), ""))</f>
        <v/>
      </c>
      <c r="CW51" s="316" t="str">
        <f t="shared" si="45"/>
        <v/>
      </c>
      <c r="CX51" s="316" t="str">
        <f>IF(OR(CY51="",CY51=0),"",MAX(CX$5:CX50)+1)</f>
        <v/>
      </c>
      <c r="CY51" s="316" t="str">
        <f>IFERROR(INDEX($AK$86:$AK$97, ROWS($CY$4:CY49)), IFERROR(INDEX($AO$86:$AO$97, ROWS($CY$4:CY49)-ROWS($AK$86:$AK$97)), ""))</f>
        <v/>
      </c>
      <c r="CZ51" s="316" t="str">
        <f t="shared" si="46"/>
        <v/>
      </c>
      <c r="DA51" s="413" t="str">
        <f t="shared" si="47"/>
        <v/>
      </c>
      <c r="DC51" s="438">
        <f ca="1">IF(OR(DD51="",DD51=0),"",MAX(DC$45:DC50)+1)</f>
        <v>5</v>
      </c>
      <c r="DD51" s="434" t="str">
        <f t="shared" ca="1" si="130"/>
        <v>D. Store Card 1</v>
      </c>
      <c r="DE51" s="413">
        <f t="shared" ca="1" si="131"/>
        <v>30</v>
      </c>
      <c r="DF51" s="431" t="str">
        <f ca="1">IF(OR(DG51="",DG51=0),"",MAX(DF$45:DF50)+1)</f>
        <v/>
      </c>
      <c r="DG51" s="412" t="str">
        <f t="shared" ca="1" si="132"/>
        <v/>
      </c>
      <c r="DH51" s="413" t="str">
        <f t="shared" ca="1" si="133"/>
        <v/>
      </c>
      <c r="DI51" s="412" t="str">
        <f t="shared" ca="1" si="134"/>
        <v>Roth IRA</v>
      </c>
      <c r="DJ51" s="413">
        <f t="shared" ca="1" si="135"/>
        <v>100</v>
      </c>
      <c r="DK51" s="412" t="str">
        <f t="shared" ca="1" si="136"/>
        <v/>
      </c>
      <c r="DL51" s="413" t="str">
        <f t="shared" ca="1" si="137"/>
        <v/>
      </c>
      <c r="DM51" s="292"/>
      <c r="DN51" s="427" t="str">
        <f ca="1">IF(DI61="","",CONCATENATE(DI61," - ",DJ61))</f>
        <v/>
      </c>
      <c r="DO51" s="428" t="str">
        <f ca="1">IF(DI62="","",CONCATENATE(DI62," - ",DJ62))</f>
        <v/>
      </c>
      <c r="DP51" s="428" t="str">
        <f ca="1">IF(DI63="","",CONCATENATE(DI63," - ",DJ63))</f>
        <v/>
      </c>
      <c r="DQ51" s="427" t="str">
        <f ca="1">IF(DK61="","",CONCATENATE(DK61," - ",DL61))</f>
        <v/>
      </c>
      <c r="DR51" s="428" t="str">
        <f ca="1">IF(DK62="","",CONCATENATE(DK62," - ",DL62))</f>
        <v/>
      </c>
      <c r="DS51" s="429" t="str">
        <f ca="1">IF(DK63="","",CONCATENATE(DK63," - ",DL63))</f>
        <v/>
      </c>
    </row>
    <row r="52" spans="16:123" ht="15.75" thickBot="1" x14ac:dyDescent="0.35">
      <c r="P52" s="1177"/>
      <c r="Q52" s="1178"/>
      <c r="R52" s="453"/>
      <c r="S52" s="402"/>
      <c r="T52"/>
      <c r="U52" s="1177"/>
      <c r="V52" s="1178"/>
      <c r="W52" s="453"/>
      <c r="X52" s="402"/>
      <c r="AC52" s="358">
        <f>IF('Data Entry'!H34="","",'Data Entry'!H34)</f>
        <v>25</v>
      </c>
      <c r="AD52" s="356" t="str">
        <f>IF('Data Entry'!G34="","",'Data Entry'!G34)</f>
        <v>Boat Loan</v>
      </c>
      <c r="AE52" s="357">
        <f>IF('Data Entry'!J34="","",'Data Entry'!J34)</f>
        <v>300</v>
      </c>
      <c r="AF52" s="402">
        <f>IF('Data Entry'!I34="","",'Data Entry'!I34)</f>
        <v>22000</v>
      </c>
      <c r="AI52" s="1153">
        <f>IF(A23="","",--TEXT(A23,"dd"))</f>
        <v>18</v>
      </c>
      <c r="AJ52" s="1154"/>
      <c r="AK52" s="1154"/>
      <c r="AL52" s="1155"/>
      <c r="AM52" s="1153">
        <f>IF(C23="","",--TEXT(C23,"dd"))</f>
        <v>19</v>
      </c>
      <c r="AN52" s="1154"/>
      <c r="AO52" s="1154"/>
      <c r="AP52" s="1155"/>
      <c r="AQ52" s="1153">
        <f>IF(E23="","",--TEXT(E23,"dd"))</f>
        <v>20</v>
      </c>
      <c r="AR52" s="1154"/>
      <c r="AS52" s="1154"/>
      <c r="AT52" s="1155"/>
      <c r="AU52" s="1153">
        <f>IF(G23="","",--TEXT(G23,"dd"))</f>
        <v>21</v>
      </c>
      <c r="AV52" s="1154"/>
      <c r="AW52" s="1154"/>
      <c r="AX52" s="1155"/>
      <c r="AY52" s="1153">
        <f>IF(I23="","",--TEXT(I23,"dd"))</f>
        <v>22</v>
      </c>
      <c r="AZ52" s="1154"/>
      <c r="BA52" s="1154"/>
      <c r="BB52" s="1155"/>
      <c r="BC52" s="1153">
        <f>IF(K23="","",--TEXT(K23,"dd"))</f>
        <v>23</v>
      </c>
      <c r="BD52" s="1154"/>
      <c r="BE52" s="1154"/>
      <c r="BF52" s="1155"/>
      <c r="BG52" s="1153">
        <f>IF(M23="","",--TEXT(M23,"dd"))</f>
        <v>24</v>
      </c>
      <c r="BH52" s="1154"/>
      <c r="BI52" s="1154"/>
      <c r="BJ52" s="1155"/>
      <c r="BL52" s="412" t="str">
        <f ca="1">IF(OR(BM52="",BM52=0),"",MAX(BL$5:BL51)+1)</f>
        <v/>
      </c>
      <c r="BM52" s="316" t="str">
        <f ca="1">IFERROR(INDEX($AJ$6:$AJ$17, ROWS(BM$4:$BM50)), IFERROR(INDEX($AN$6:$AN$17, ROWS(BM$4:$BM50)-ROWS($AJ$6:$AJ$17)), IFERROR(INDEX($AR$6:$AR$17, ROWS(BM$4:$BM50)-ROWS($AJ$6:$AJ$17)-ROWS($AN$6:$AN$17)),IFERROR(INDEX($AV$6:$AV$17, ROWS(BM$4:$BM50)-ROWS($AJ$6:$AJ$17)-ROWS($AN$6:$AN$17)-ROWS($AR$6:$AR$17)),IFERROR(INDEX($AZ$6:$AZ$17, ROWS(BM$4:$BM50)-ROWS($AJ$6:$AJ$17)-ROWS($AN$6:$AN$17)-ROWS($AR$6:$AR$17)-ROWS($AV$6:$AV$17)),IFERROR(INDEX($BD$6:$BD$17, ROWS(BM$4:$BM50)-ROWS($AJ$6:$AJ$17)-ROWS($AN$6:$AN$17)-ROWS($AR$6:$AR$17)-ROWS($AV$6:$AV$17)-ROWS($AZ$6:$AZ$17)),IFERROR(INDEX($BH$6:$BH$17, ROWS(BM$4:$BM50)-ROWS($AJ$6:$AJ$17)-ROWS($AN$6:$AN$17)-ROWS($AR$6:$AR$17)-ROWS($AV$6:$AV$17)-ROWS($AZ$6:$AZ$17)-ROWS($BD$6:$BD$17)), "")))))))</f>
        <v/>
      </c>
      <c r="BN52" s="316" t="str">
        <f t="shared" ca="1" si="30"/>
        <v/>
      </c>
      <c r="BO52" s="316" t="str">
        <f ca="1">IF(OR(BP52="",BP52=0),"",MAX(BO$5:BO51)+1)</f>
        <v/>
      </c>
      <c r="BP52" s="316" t="str">
        <f ca="1">IFERROR(INDEX($AK$6:$AK$17, ROWS($BP$4:BP50)), IFERROR(INDEX($AO$6:$AO$17, ROWS($BP$4:BP50)-ROWS($AK$6:$AK$17)), IFERROR(INDEX($AS$6:$AS$17, ROWS($BP$4:BP50)-ROWS($AK$6:$AK$17)-ROWS($AO$6:$AO$17)),IFERROR(INDEX($AW$6:$AW$17, ROWS($BP$4:BP50)-ROWS($AK$6:$AK$17)-ROWS($AO$6:$AO$17)-ROWS($AS$6:$AS$17)),IFERROR(INDEX($BA$6:$BA$17, ROWS($BP$4:BP50)-ROWS($AK$6:$AK$17)-ROWS($AO$6:$AO$17)-ROWS($AS$6:$AS$17)-ROWS($AW$6:$AW$17)),IFERROR(INDEX($BE$6:$BE$17, ROWS($BP$4:BP50)-ROWS($AK$6:$AK$17)-ROWS($AO$6:$AO$17)-ROWS($AS$6:$AS$17)-ROWS($AW$6:$AW$17)-ROWS($BA$6:$BA$17)),IFERROR(INDEX($BI$6:$BI$17, ROWS($BP$4:BP50)-ROWS($AK$6:$AK$17)-ROWS($AO$6:$AO$17)-ROWS($AS$6:$AS$17)-ROWS($AW$6:$AW$17)-ROWS($BA$6:$BA$17)-ROWS($BE$6:$BE$17)), "")))))))</f>
        <v/>
      </c>
      <c r="BQ52" s="316" t="str">
        <f t="shared" ca="1" si="31"/>
        <v/>
      </c>
      <c r="BR52" s="413" t="str">
        <f t="shared" ca="1" si="32"/>
        <v/>
      </c>
      <c r="BS52" s="412" t="str">
        <f ca="1">IF(OR(BT52="",BT52=0),"",MAX(BS$5:BS51)+1)</f>
        <v/>
      </c>
      <c r="BT52" s="316" t="str">
        <f ca="1">IFERROR(INDEX($AJ$22:$AJ$33, ROWS($BT$4:BT50)), IFERROR(INDEX($AN$22:$AN$33, ROWS($BT$4:BT50)-ROWS($AJ$22:$AJ$33)), IFERROR(INDEX($AR$22:$AR$33, ROWS($BT$4:BT50)-ROWS($AJ$22:$AJ$33)-ROWS($AN$22:$AN$33)),IFERROR(INDEX($AV$22:$AV$33, ROWS($BT$4:BT50)-ROWS($AJ$22:$AJ$33)-ROWS($AN$22:$AN$33)-ROWS($AR$22:$AR$33)),IFERROR(INDEX($AZ$22:$AZ$33, ROWS($BT$4:BT50)-ROWS($AJ$22:$AJ$33)-ROWS($AN$22:$AN$33)-ROWS($AR$22:$AR$33)-ROWS($AV$22:$AV$33)),IFERROR(INDEX($BD$22:$BD$33, ROWS($BT$4:BT50)-ROWS($AJ$22:$AJ$33)-ROWS($AN$22:$AN$33)-ROWS($AR$22:$AR$33)-ROWS($AV$22:$AV$33)-ROWS($AZ$22:$AZ$33)),IFERROR(INDEX($BH$22:$BH$33, ROWS($BT$4:BT50)-ROWS($AJ$22:$AJ$33)-ROWS($AN$22:$AN$33)-ROWS($AR$22:$AR$33)-ROWS($AV$22:$AV$33)-ROWS($AZ$22:$AZ$33)-ROWS($BD$22:$BD$33)), "")))))))</f>
        <v/>
      </c>
      <c r="BU52" s="316" t="str">
        <f t="shared" ca="1" si="33"/>
        <v/>
      </c>
      <c r="BV52" s="316" t="str">
        <f ca="1">IF(OR(BW52="",BW52=0),"",MAX(BV$5:BV51)+1)</f>
        <v/>
      </c>
      <c r="BW52" s="316" t="str">
        <f ca="1">IFERROR(INDEX($AK$22:$AK$33, ROWS($BW$4:BW50)), IFERROR(INDEX($AO$22:$AO$33, ROWS($BW$4:BW50)-ROWS($AK$22:$AK$33)), IFERROR(INDEX($AS$22:$AS$33, ROWS($BW$4:BW50)-ROWS($AK$22:$AK$33)-ROWS($AO$22:$AO$33)),IFERROR(INDEX($AW$22:$AW$33, ROWS($BW$4:BW50)-ROWS($AK$22:$AK$33)-ROWS($AO$22:$AO$33)-ROWS($AS$22:$AS$33)),IFERROR(INDEX($BA$22:$BA$33, ROWS($BW$4:BW50)-ROWS($AK$22:$AK$33)-ROWS($AO$22:$AO$33)-ROWS($AS$22:$AS$33)-ROWS($AW$22:$AW$33)),IFERROR(INDEX($BE$22:$BE$33, ROWS($BW$4:BW50)-ROWS($AK$22:$AK$33)-ROWS($AO$22:$AO$33)-ROWS($AS$22:$AS$33)-ROWS($AW$22:$AW$33)-ROWS($BA$22:$BA$33)),IFERROR(INDEX($BI$22:$BI$33, ROWS($BW$4:BW50)-ROWS($AK$22:$AK$33)-ROWS($AO$22:$AO$33)-ROWS($AS$22:$AS$33)-ROWS($AW$22:$AW$33)-ROWS($BA$22:$BA$33)-ROWS($BE$22:$BE$33)), "")))))))</f>
        <v/>
      </c>
      <c r="BX52" s="316" t="str">
        <f t="shared" ca="1" si="34"/>
        <v/>
      </c>
      <c r="BY52" s="413" t="str">
        <f t="shared" ca="1" si="35"/>
        <v/>
      </c>
      <c r="BZ52" s="412" t="str">
        <f ca="1">IF(OR(CA52="",CA52=0),"",MAX(BZ$5:BZ51)+1)</f>
        <v/>
      </c>
      <c r="CA52" s="316" t="str">
        <f ca="1">IFERROR(INDEX($AJ$38:$AJ$49, ROWS($CA$4:CA50)), IFERROR(INDEX($AN$38:$AN$49, ROWS($CA$4:CA50)-ROWS($AJ$38:$AJ$49)), IFERROR(INDEX($AR$38:$AR$49, ROWS($CA$4:CA50)-ROWS($AJ$38:$AJ$49)-ROWS($AN$38:$AN$49)),IFERROR(INDEX($AV$38:$AV$49, ROWS($CA$4:CA50)-ROWS($AJ$38:$AJ$49)-ROWS($AN$38:$AN$49)-ROWS($AR$38:$AR$49)),IFERROR(INDEX($AZ$38:$AZ$49, ROWS($CA$4:CA50)-ROWS($AJ$38:$AJ$49)-ROWS($AN$38:$AN$49)-ROWS($AR$38:$AR$49)-ROWS($AV$38:$AV$49)),IFERROR(INDEX($BD$38:$BD$49, ROWS($CA$4:CA50)-ROWS($AJ$38:$AJ$49)-ROWS($AN$38:$AN$49)-ROWS($AR$38:$AR$49)-ROWS($AV$38:$AV$49)-ROWS($AZ$38:$AZ$49)),IFERROR(INDEX($BH$38:$BH$49, ROWS($CA$4:CA50)-ROWS($AJ$38:$AJ$49)-ROWS($AN$38:$AN$49)-ROWS($AR$38:$AR$49)-ROWS($AV$38:$AV$49)-ROWS($AZ$38:$AZ$49)-ROWS($BD$38:$BD$49)), "")))))))</f>
        <v/>
      </c>
      <c r="CB52" s="316" t="str">
        <f t="shared" ca="1" si="36"/>
        <v/>
      </c>
      <c r="CC52" s="316" t="str">
        <f ca="1">IF(OR(CD52="",CD52=0),"",MAX(CC$5:CC51)+1)</f>
        <v/>
      </c>
      <c r="CD52" s="316" t="str">
        <f ca="1">IFERROR(INDEX($AK$38:$AK$49, ROWS($CD$4:CD50)), IFERROR(INDEX($AO$38:$AO$49, ROWS($CD$4:CD50)-ROWS($AK$38:$AK$49)), IFERROR(INDEX($AS$38:$AS$49, ROWS($CD$4:CD50)-ROWS($AK$38:$AK$49)-ROWS($AO$38:$AO$49)),IFERROR(INDEX($AW$38:$AW$49, ROWS($CD$4:CD50)-ROWS($AK$38:$AK$49)-ROWS($AO$38:$AO$49)-ROWS($AS$38:$AS$49)),IFERROR(INDEX($BA$38:$BA$49, ROWS($CD$4:CD50)-ROWS($AK$38:$AK$49)-ROWS($AO$38:$AO$49)-ROWS($AS$38:$AS$49)-ROWS($AW$38:$AW$49)),IFERROR(INDEX($BE$38:$BE$49, ROWS($CD$4:CD50)-ROWS($AK$38:$AK$49)-ROWS($AO$38:$AO$49)-ROWS($AS$38:$AS$49)-ROWS($AW$38:$AW$49)-ROWS($BA$38:$BA$49)),IFERROR(INDEX($BI$38:$BI$49, ROWS($CD$4:CD50)-ROWS($AK$38:$AK$49)-ROWS($AO$38:$AO$49)-ROWS($AS$38:$AS$49)-ROWS($AW$38:$AW$49)-ROWS($BA$38:$BA$49)-ROWS($BE$38:$BE$49)), "")))))))</f>
        <v/>
      </c>
      <c r="CE52" s="316" t="str">
        <f t="shared" ca="1" si="37"/>
        <v/>
      </c>
      <c r="CF52" s="413" t="str">
        <f t="shared" ca="1" si="38"/>
        <v/>
      </c>
      <c r="CG52" s="412" t="str">
        <f ca="1">IF(OR(CH52="",CH52=0),"",MAX(CG$5:CG51)+1)</f>
        <v/>
      </c>
      <c r="CH52" s="316" t="str">
        <f ca="1">IFERROR(INDEX($AJ$54:$AJ$65, ROWS($CH$4:CH50)), IFERROR(INDEX($AN$54:$AN$65, ROWS($CH$4:CH50)-ROWS($AJ$54:$AJ$65)), IFERROR(INDEX($AR$54:$AR$65, ROWS($CH$4:CH50)-ROWS($AJ$54:$AJ$65)-ROWS($AN$54:$AN$65)),IFERROR(INDEX($AV$54:$AV$65, ROWS($CH$4:CH50)-ROWS($AJ$54:$AJ$65)-ROWS($AN$54:$AN$65)-ROWS($AR$54:$AR$65)),IFERROR(INDEX($AZ$54:$AZ$65, ROWS($CH$4:CH50)-ROWS($AJ$54:$AJ$65)-ROWS($AN$54:$AN$65)-ROWS($AR$54:$AR$65)-ROWS($AV$54:$AV$65)),IFERROR(INDEX($BD$54:$BD$65, ROWS($CH$4:CH50)-ROWS($AJ$54:$AJ$65)-ROWS($AN$54:$AN$65)-ROWS($AR$54:$AR$65)-ROWS($AV$54:$AV$65)-ROWS($AZ$54:$AZ$65)),IFERROR(INDEX($BH$54:$BH$65, ROWS($CH$4:CH50)-ROWS($AJ$54:$AJ$65)-ROWS($AN$54:$AN$65)-ROWS($AR$54:$AR$65)-ROWS($AV$54:$AV$65)-ROWS($AZ$54:$AZ$65)-ROWS($BD$54:$BD$65)), "")))))))</f>
        <v/>
      </c>
      <c r="CI52" s="316" t="str">
        <f t="shared" ca="1" si="39"/>
        <v/>
      </c>
      <c r="CJ52" s="316" t="str">
        <f ca="1">IF(OR(CK52="",CK52=0),"",MAX(CJ$5:CJ51)+1)</f>
        <v/>
      </c>
      <c r="CK52" s="316" t="str">
        <f ca="1">IFERROR(INDEX($AK$54:$AK$65, ROWS($CK$4:CK50)), IFERROR(INDEX($AO$54:$AO$65, ROWS($CK$4:CK50)-ROWS($AK$54:$AK$65)), IFERROR(INDEX($AS$54:$AS$65, ROWS($CK$4:CK50)-ROWS($AK$54:$AK$65)-ROWS($AO$54:$AO$65)),IFERROR(INDEX($AW$54:$AW$65, ROWS($CK$4:CK50)-ROWS($AK$54:$AK$65)-ROWS($AO$54:$AO$65)-ROWS($AS$54:$AS$65)),IFERROR(INDEX($BA$54:$BA$65, ROWS($CK$4:CK50)-ROWS($AK$54:$AK$65)-ROWS($AO$54:$AO$65)-ROWS($AS$54:$AS$65)-ROWS($AW$54:$AW$65)),IFERROR(INDEX($BE$54:$BE$65, ROWS($CK$4:CK50)-ROWS($AK$54:$AK$65)-ROWS($AO$54:$AO$65)-ROWS($AS$54:$AS$65)-ROWS($AW$54:$AW$65)-ROWS($BA$54:$BA$65)),IFERROR(INDEX($BI$54:$BI$65, ROWS($CK$4:CK50)-ROWS($AK$54:$AK$65)-ROWS($AO$54:$AO$65)-ROWS($AS$54:$AS$65)-ROWS($AW$54:$AW$65)-ROWS($BA$54:$BA$65)-ROWS($BE$54:$BE$65)), "")))))))</f>
        <v/>
      </c>
      <c r="CL52" s="316" t="str">
        <f t="shared" ca="1" si="40"/>
        <v/>
      </c>
      <c r="CM52" s="413" t="str">
        <f t="shared" ca="1" si="41"/>
        <v/>
      </c>
      <c r="CN52" s="412" t="str">
        <f>IF(OR(CO52="",CO52=0),"",MAX(CN$5:CN51)+1)</f>
        <v/>
      </c>
      <c r="CO52" s="316">
        <f>IFERROR(INDEX($AJ$70:$AJ$81, ROWS($CO$4:CO50)), IFERROR(INDEX($AN$70:$AN$81, ROWS($CO$4:CO50)-ROWS($AJ$70:$AJ$81)), IFERROR(INDEX($AR$70:$AR$81, ROWS($CO$4:CO50)-ROWS($AJ$70:$AJ$81)-ROWS($AN$70:$AN$81)),IFERROR(INDEX($AV$70:$AV$81, ROWS($CO$4:CO50)-ROWS($AJ$70:$AJ$81)-ROWS($AN$70:$AN$81)-ROWS($AR$70:$AR$81)),IFERROR(INDEX($AZ$70:$AZ$81, ROWS($CO$4:CO50)-ROWS($AJ$70:$AJ$81)-ROWS($AN$70:$AN$81)-ROWS($AR$70:$AR$81)-ROWS($AV$70:$AV$81)),IFERROR(INDEX($BD$70:$BD$81, ROWS($CO$4:CO50)-ROWS($AJ$70:$AJ$81)-ROWS($AN$70:$AN$81)-ROWS($AR$70:$AR$81)-ROWS($AV$70:$AV$81)-ROWS($AZ$70:$AZ$81)),IFERROR(INDEX($BH$70:$BH$81, ROWS($CO$4:CO50)-ROWS($AJ$70:$AJ$81)-ROWS($AN$70:$AN$81)-ROWS($AR$70:$AR$81)-ROWS($AV$70:$AV$81)-ROWS($AZ$70:$AZ$81)-ROWS($BD$70:$BD$81)), "")))))))</f>
        <v>0</v>
      </c>
      <c r="CP52" s="316" t="str">
        <f t="shared" ca="1" si="42"/>
        <v/>
      </c>
      <c r="CQ52" s="316" t="str">
        <f>IF(OR(CR52="",CR52=0),"",MAX(CQ$5:CQ51)+1)</f>
        <v/>
      </c>
      <c r="CR52" s="316">
        <f>IFERROR(INDEX($AK$70:$AK$81, ROWS($CR$4:CR50)), IFERROR(INDEX($AO$70:$AO$81, ROWS($CR$4:CR50)-ROWS($AK$70:$AK$81)), IFERROR(INDEX($AS$70:$AS$81, ROWS($CR$4:CR50)-ROWS($AK$70:$AK$81)-ROWS($AO$70:$AO$81)),IFERROR(INDEX($AW$70:$AW$81, ROWS($CR$4:CR50)-ROWS($AK$70:$AK$81)-ROWS($AO$70:$AO$81)-ROWS($AS$70:$AS$81)),IFERROR(INDEX($BA$70:$BA$81, ROWS($CR$4:CR50)-ROWS($AK$70:$AK$81)-ROWS($AO$70:$AO$81)-ROWS($AS$70:$AS$81)-ROWS($AW$70:$AW$81)),IFERROR(INDEX($BE$70:$BE$81, ROWS($CR$4:CR50)-ROWS($AK$70:$AK$81)-ROWS($AO$70:$AO$81)-ROWS($AS$70:$AS$81)-ROWS($AW$70:$AW$81)-ROWS($BA$70:$BA$81)),IFERROR(INDEX($BI$70:$BI$81, ROWS($CR$4:CR50)-ROWS($AK$70:$AK$81)-ROWS($AO$70:$AO$81)-ROWS($AS$70:$AS$81)-ROWS($AW$70:$AW$81)-ROWS($BA$70:$BA$81)-ROWS($BE$70:$BE$81)), "")))))))</f>
        <v>0</v>
      </c>
      <c r="CS52" s="316" t="str">
        <f t="shared" ca="1" si="43"/>
        <v/>
      </c>
      <c r="CT52" s="413" t="str">
        <f t="shared" ca="1" si="44"/>
        <v/>
      </c>
      <c r="CU52" s="412" t="str">
        <f>IF(OR(CV52="",CV52=0),"",MAX(CU$5:CU51)+1)</f>
        <v/>
      </c>
      <c r="CV52" s="316" t="str">
        <f>IFERROR(INDEX($AJ$86:$AJ$97, ROWS($CV$4:CV50)), IFERROR(INDEX($AN$86:$AN$97, ROWS($CV$4:CV50)-ROWS($AJ$86:$AJ$97)), ""))</f>
        <v/>
      </c>
      <c r="CW52" s="316" t="str">
        <f t="shared" si="45"/>
        <v/>
      </c>
      <c r="CX52" s="316" t="str">
        <f>IF(OR(CY52="",CY52=0),"",MAX(CX$5:CX51)+1)</f>
        <v/>
      </c>
      <c r="CY52" s="316" t="str">
        <f>IFERROR(INDEX($AK$86:$AK$97, ROWS($CY$4:CY50)), IFERROR(INDEX($AO$86:$AO$97, ROWS($CY$4:CY50)-ROWS($AK$86:$AK$97)), ""))</f>
        <v/>
      </c>
      <c r="CZ52" s="316" t="str">
        <f t="shared" si="46"/>
        <v/>
      </c>
      <c r="DA52" s="413" t="str">
        <f t="shared" si="47"/>
        <v/>
      </c>
      <c r="DC52" s="438">
        <f ca="1">IF(OR(DD52="",DD52=0),"",MAX(DC$45:DC51)+1)</f>
        <v>6</v>
      </c>
      <c r="DD52" s="434" t="str">
        <f t="shared" ca="1" si="130"/>
        <v>Roth IRA</v>
      </c>
      <c r="DE52" s="413">
        <f t="shared" ca="1" si="131"/>
        <v>100</v>
      </c>
      <c r="DF52" s="431" t="str">
        <f ca="1">IF(OR(DG52="",DG52=0),"",MAX(DF$45:DF51)+1)</f>
        <v/>
      </c>
      <c r="DG52" s="412" t="str">
        <f t="shared" ca="1" si="132"/>
        <v/>
      </c>
      <c r="DH52" s="413" t="str">
        <f t="shared" ca="1" si="133"/>
        <v/>
      </c>
      <c r="DI52" s="412" t="str">
        <f t="shared" ca="1" si="134"/>
        <v>D. Store Card 2</v>
      </c>
      <c r="DJ52" s="413">
        <f t="shared" ca="1" si="135"/>
        <v>30</v>
      </c>
      <c r="DK52" s="412" t="str">
        <f t="shared" ca="1" si="136"/>
        <v/>
      </c>
      <c r="DL52" s="413" t="str">
        <f t="shared" ca="1" si="137"/>
        <v/>
      </c>
      <c r="DM52" s="292"/>
      <c r="DN52" s="1192" t="s">
        <v>505</v>
      </c>
      <c r="DO52" s="1193"/>
      <c r="DP52" s="443">
        <f ca="1">IF(DJ46="","",SUM(DJ46:DJ63))</f>
        <v>1229.9000000000001</v>
      </c>
      <c r="DQ52" s="1192" t="s">
        <v>506</v>
      </c>
      <c r="DR52" s="1193"/>
      <c r="DS52" s="444">
        <f ca="1">IF(DL46="","",SUM(DL46:DL63))</f>
        <v>600</v>
      </c>
    </row>
    <row r="53" spans="16:123" ht="15.75" thickBot="1" x14ac:dyDescent="0.35">
      <c r="P53" s="1177"/>
      <c r="Q53" s="1178"/>
      <c r="R53" s="453"/>
      <c r="S53" s="402"/>
      <c r="T53"/>
      <c r="U53" s="1177"/>
      <c r="V53" s="1178"/>
      <c r="W53" s="453"/>
      <c r="X53" s="402"/>
      <c r="AC53" s="358" t="str">
        <f>IF('Data Entry'!H35="","",'Data Entry'!H35)</f>
        <v/>
      </c>
      <c r="AD53" s="356" t="str">
        <f>IF('Data Entry'!G35="","",'Data Entry'!G35)</f>
        <v/>
      </c>
      <c r="AE53" s="357" t="str">
        <f>IF('Data Entry'!J35="","",'Data Entry'!J35)</f>
        <v/>
      </c>
      <c r="AF53" s="402" t="str">
        <f>IF('Data Entry'!I35="","",'Data Entry'!I35)</f>
        <v/>
      </c>
      <c r="AI53" s="312"/>
      <c r="AJ53" s="313" t="s">
        <v>483</v>
      </c>
      <c r="AK53" s="313" t="s">
        <v>13</v>
      </c>
      <c r="AL53" s="314" t="s">
        <v>11</v>
      </c>
      <c r="AM53" s="312"/>
      <c r="AN53" s="313" t="s">
        <v>483</v>
      </c>
      <c r="AO53" s="313" t="s">
        <v>13</v>
      </c>
      <c r="AP53" s="314" t="s">
        <v>11</v>
      </c>
      <c r="AQ53" s="312"/>
      <c r="AR53" s="313" t="s">
        <v>483</v>
      </c>
      <c r="AS53" s="313" t="s">
        <v>13</v>
      </c>
      <c r="AT53" s="314" t="s">
        <v>11</v>
      </c>
      <c r="AU53" s="312"/>
      <c r="AV53" s="313" t="s">
        <v>483</v>
      </c>
      <c r="AW53" s="313" t="s">
        <v>13</v>
      </c>
      <c r="AX53" s="314" t="s">
        <v>11</v>
      </c>
      <c r="AY53" s="312"/>
      <c r="AZ53" s="313" t="s">
        <v>483</v>
      </c>
      <c r="BA53" s="313" t="s">
        <v>13</v>
      </c>
      <c r="BB53" s="314" t="s">
        <v>11</v>
      </c>
      <c r="BC53" s="312"/>
      <c r="BD53" s="313" t="s">
        <v>483</v>
      </c>
      <c r="BE53" s="313" t="s">
        <v>13</v>
      </c>
      <c r="BF53" s="314" t="s">
        <v>11</v>
      </c>
      <c r="BG53" s="312"/>
      <c r="BH53" s="313" t="s">
        <v>483</v>
      </c>
      <c r="BI53" s="313" t="s">
        <v>13</v>
      </c>
      <c r="BJ53" s="314" t="s">
        <v>11</v>
      </c>
      <c r="BL53" s="412" t="str">
        <f ca="1">IF(OR(BM53="",BM53=0),"",MAX(BL$5:BL52)+1)</f>
        <v/>
      </c>
      <c r="BM53" s="316" t="str">
        <f ca="1">IFERROR(INDEX($AJ$6:$AJ$17, ROWS(BM$4:$BM51)), IFERROR(INDEX($AN$6:$AN$17, ROWS(BM$4:$BM51)-ROWS($AJ$6:$AJ$17)), IFERROR(INDEX($AR$6:$AR$17, ROWS(BM$4:$BM51)-ROWS($AJ$6:$AJ$17)-ROWS($AN$6:$AN$17)),IFERROR(INDEX($AV$6:$AV$17, ROWS(BM$4:$BM51)-ROWS($AJ$6:$AJ$17)-ROWS($AN$6:$AN$17)-ROWS($AR$6:$AR$17)),IFERROR(INDEX($AZ$6:$AZ$17, ROWS(BM$4:$BM51)-ROWS($AJ$6:$AJ$17)-ROWS($AN$6:$AN$17)-ROWS($AR$6:$AR$17)-ROWS($AV$6:$AV$17)),IFERROR(INDEX($BD$6:$BD$17, ROWS(BM$4:$BM51)-ROWS($AJ$6:$AJ$17)-ROWS($AN$6:$AN$17)-ROWS($AR$6:$AR$17)-ROWS($AV$6:$AV$17)-ROWS($AZ$6:$AZ$17)),IFERROR(INDEX($BH$6:$BH$17, ROWS(BM$4:$BM51)-ROWS($AJ$6:$AJ$17)-ROWS($AN$6:$AN$17)-ROWS($AR$6:$AR$17)-ROWS($AV$6:$AV$17)-ROWS($AZ$6:$AZ$17)-ROWS($BD$6:$BD$17)), "")))))))</f>
        <v/>
      </c>
      <c r="BN53" s="316" t="str">
        <f t="shared" ca="1" si="30"/>
        <v/>
      </c>
      <c r="BO53" s="316" t="str">
        <f ca="1">IF(OR(BP53="",BP53=0),"",MAX(BO$5:BO52)+1)</f>
        <v/>
      </c>
      <c r="BP53" s="316" t="str">
        <f ca="1">IFERROR(INDEX($AK$6:$AK$17, ROWS($BP$4:BP51)), IFERROR(INDEX($AO$6:$AO$17, ROWS($BP$4:BP51)-ROWS($AK$6:$AK$17)), IFERROR(INDEX($AS$6:$AS$17, ROWS($BP$4:BP51)-ROWS($AK$6:$AK$17)-ROWS($AO$6:$AO$17)),IFERROR(INDEX($AW$6:$AW$17, ROWS($BP$4:BP51)-ROWS($AK$6:$AK$17)-ROWS($AO$6:$AO$17)-ROWS($AS$6:$AS$17)),IFERROR(INDEX($BA$6:$BA$17, ROWS($BP$4:BP51)-ROWS($AK$6:$AK$17)-ROWS($AO$6:$AO$17)-ROWS($AS$6:$AS$17)-ROWS($AW$6:$AW$17)),IFERROR(INDEX($BE$6:$BE$17, ROWS($BP$4:BP51)-ROWS($AK$6:$AK$17)-ROWS($AO$6:$AO$17)-ROWS($AS$6:$AS$17)-ROWS($AW$6:$AW$17)-ROWS($BA$6:$BA$17)),IFERROR(INDEX($BI$6:$BI$17, ROWS($BP$4:BP51)-ROWS($AK$6:$AK$17)-ROWS($AO$6:$AO$17)-ROWS($AS$6:$AS$17)-ROWS($AW$6:$AW$17)-ROWS($BA$6:$BA$17)-ROWS($BE$6:$BE$17)), "")))))))</f>
        <v/>
      </c>
      <c r="BQ53" s="316" t="str">
        <f t="shared" ca="1" si="31"/>
        <v/>
      </c>
      <c r="BR53" s="413" t="str">
        <f t="shared" ca="1" si="32"/>
        <v/>
      </c>
      <c r="BS53" s="412" t="str">
        <f ca="1">IF(OR(BT53="",BT53=0),"",MAX(BS$5:BS52)+1)</f>
        <v/>
      </c>
      <c r="BT53" s="316" t="str">
        <f ca="1">IFERROR(INDEX($AJ$22:$AJ$33, ROWS($BT$4:BT51)), IFERROR(INDEX($AN$22:$AN$33, ROWS($BT$4:BT51)-ROWS($AJ$22:$AJ$33)), IFERROR(INDEX($AR$22:$AR$33, ROWS($BT$4:BT51)-ROWS($AJ$22:$AJ$33)-ROWS($AN$22:$AN$33)),IFERROR(INDEX($AV$22:$AV$33, ROWS($BT$4:BT51)-ROWS($AJ$22:$AJ$33)-ROWS($AN$22:$AN$33)-ROWS($AR$22:$AR$33)),IFERROR(INDEX($AZ$22:$AZ$33, ROWS($BT$4:BT51)-ROWS($AJ$22:$AJ$33)-ROWS($AN$22:$AN$33)-ROWS($AR$22:$AR$33)-ROWS($AV$22:$AV$33)),IFERROR(INDEX($BD$22:$BD$33, ROWS($BT$4:BT51)-ROWS($AJ$22:$AJ$33)-ROWS($AN$22:$AN$33)-ROWS($AR$22:$AR$33)-ROWS($AV$22:$AV$33)-ROWS($AZ$22:$AZ$33)),IFERROR(INDEX($BH$22:$BH$33, ROWS($BT$4:BT51)-ROWS($AJ$22:$AJ$33)-ROWS($AN$22:$AN$33)-ROWS($AR$22:$AR$33)-ROWS($AV$22:$AV$33)-ROWS($AZ$22:$AZ$33)-ROWS($BD$22:$BD$33)), "")))))))</f>
        <v/>
      </c>
      <c r="BU53" s="316" t="str">
        <f t="shared" ca="1" si="33"/>
        <v/>
      </c>
      <c r="BV53" s="316" t="str">
        <f ca="1">IF(OR(BW53="",BW53=0),"",MAX(BV$5:BV52)+1)</f>
        <v/>
      </c>
      <c r="BW53" s="316" t="str">
        <f ca="1">IFERROR(INDEX($AK$22:$AK$33, ROWS($BW$4:BW51)), IFERROR(INDEX($AO$22:$AO$33, ROWS($BW$4:BW51)-ROWS($AK$22:$AK$33)), IFERROR(INDEX($AS$22:$AS$33, ROWS($BW$4:BW51)-ROWS($AK$22:$AK$33)-ROWS($AO$22:$AO$33)),IFERROR(INDEX($AW$22:$AW$33, ROWS($BW$4:BW51)-ROWS($AK$22:$AK$33)-ROWS($AO$22:$AO$33)-ROWS($AS$22:$AS$33)),IFERROR(INDEX($BA$22:$BA$33, ROWS($BW$4:BW51)-ROWS($AK$22:$AK$33)-ROWS($AO$22:$AO$33)-ROWS($AS$22:$AS$33)-ROWS($AW$22:$AW$33)),IFERROR(INDEX($BE$22:$BE$33, ROWS($BW$4:BW51)-ROWS($AK$22:$AK$33)-ROWS($AO$22:$AO$33)-ROWS($AS$22:$AS$33)-ROWS($AW$22:$AW$33)-ROWS($BA$22:$BA$33)),IFERROR(INDEX($BI$22:$BI$33, ROWS($BW$4:BW51)-ROWS($AK$22:$AK$33)-ROWS($AO$22:$AO$33)-ROWS($AS$22:$AS$33)-ROWS($AW$22:$AW$33)-ROWS($BA$22:$BA$33)-ROWS($BE$22:$BE$33)), "")))))))</f>
        <v/>
      </c>
      <c r="BX53" s="316" t="str">
        <f t="shared" ca="1" si="34"/>
        <v/>
      </c>
      <c r="BY53" s="413" t="str">
        <f t="shared" ca="1" si="35"/>
        <v/>
      </c>
      <c r="BZ53" s="412" t="str">
        <f ca="1">IF(OR(CA53="",CA53=0),"",MAX(BZ$5:BZ52)+1)</f>
        <v/>
      </c>
      <c r="CA53" s="316" t="str">
        <f ca="1">IFERROR(INDEX($AJ$38:$AJ$49, ROWS($CA$4:CA51)), IFERROR(INDEX($AN$38:$AN$49, ROWS($CA$4:CA51)-ROWS($AJ$38:$AJ$49)), IFERROR(INDEX($AR$38:$AR$49, ROWS($CA$4:CA51)-ROWS($AJ$38:$AJ$49)-ROWS($AN$38:$AN$49)),IFERROR(INDEX($AV$38:$AV$49, ROWS($CA$4:CA51)-ROWS($AJ$38:$AJ$49)-ROWS($AN$38:$AN$49)-ROWS($AR$38:$AR$49)),IFERROR(INDEX($AZ$38:$AZ$49, ROWS($CA$4:CA51)-ROWS($AJ$38:$AJ$49)-ROWS($AN$38:$AN$49)-ROWS($AR$38:$AR$49)-ROWS($AV$38:$AV$49)),IFERROR(INDEX($BD$38:$BD$49, ROWS($CA$4:CA51)-ROWS($AJ$38:$AJ$49)-ROWS($AN$38:$AN$49)-ROWS($AR$38:$AR$49)-ROWS($AV$38:$AV$49)-ROWS($AZ$38:$AZ$49)),IFERROR(INDEX($BH$38:$BH$49, ROWS($CA$4:CA51)-ROWS($AJ$38:$AJ$49)-ROWS($AN$38:$AN$49)-ROWS($AR$38:$AR$49)-ROWS($AV$38:$AV$49)-ROWS($AZ$38:$AZ$49)-ROWS($BD$38:$BD$49)), "")))))))</f>
        <v/>
      </c>
      <c r="CB53" s="316" t="str">
        <f t="shared" ca="1" si="36"/>
        <v/>
      </c>
      <c r="CC53" s="316" t="str">
        <f ca="1">IF(OR(CD53="",CD53=0),"",MAX(CC$5:CC52)+1)</f>
        <v/>
      </c>
      <c r="CD53" s="316" t="str">
        <f ca="1">IFERROR(INDEX($AK$38:$AK$49, ROWS($CD$4:CD51)), IFERROR(INDEX($AO$38:$AO$49, ROWS($CD$4:CD51)-ROWS($AK$38:$AK$49)), IFERROR(INDEX($AS$38:$AS$49, ROWS($CD$4:CD51)-ROWS($AK$38:$AK$49)-ROWS($AO$38:$AO$49)),IFERROR(INDEX($AW$38:$AW$49, ROWS($CD$4:CD51)-ROWS($AK$38:$AK$49)-ROWS($AO$38:$AO$49)-ROWS($AS$38:$AS$49)),IFERROR(INDEX($BA$38:$BA$49, ROWS($CD$4:CD51)-ROWS($AK$38:$AK$49)-ROWS($AO$38:$AO$49)-ROWS($AS$38:$AS$49)-ROWS($AW$38:$AW$49)),IFERROR(INDEX($BE$38:$BE$49, ROWS($CD$4:CD51)-ROWS($AK$38:$AK$49)-ROWS($AO$38:$AO$49)-ROWS($AS$38:$AS$49)-ROWS($AW$38:$AW$49)-ROWS($BA$38:$BA$49)),IFERROR(INDEX($BI$38:$BI$49, ROWS($CD$4:CD51)-ROWS($AK$38:$AK$49)-ROWS($AO$38:$AO$49)-ROWS($AS$38:$AS$49)-ROWS($AW$38:$AW$49)-ROWS($BA$38:$BA$49)-ROWS($BE$38:$BE$49)), "")))))))</f>
        <v/>
      </c>
      <c r="CE53" s="316" t="str">
        <f t="shared" ca="1" si="37"/>
        <v/>
      </c>
      <c r="CF53" s="413" t="str">
        <f t="shared" ca="1" si="38"/>
        <v/>
      </c>
      <c r="CG53" s="412" t="str">
        <f ca="1">IF(OR(CH53="",CH53=0),"",MAX(CG$5:CG52)+1)</f>
        <v/>
      </c>
      <c r="CH53" s="316" t="str">
        <f ca="1">IFERROR(INDEX($AJ$54:$AJ$65, ROWS($CH$4:CH51)), IFERROR(INDEX($AN$54:$AN$65, ROWS($CH$4:CH51)-ROWS($AJ$54:$AJ$65)), IFERROR(INDEX($AR$54:$AR$65, ROWS($CH$4:CH51)-ROWS($AJ$54:$AJ$65)-ROWS($AN$54:$AN$65)),IFERROR(INDEX($AV$54:$AV$65, ROWS($CH$4:CH51)-ROWS($AJ$54:$AJ$65)-ROWS($AN$54:$AN$65)-ROWS($AR$54:$AR$65)),IFERROR(INDEX($AZ$54:$AZ$65, ROWS($CH$4:CH51)-ROWS($AJ$54:$AJ$65)-ROWS($AN$54:$AN$65)-ROWS($AR$54:$AR$65)-ROWS($AV$54:$AV$65)),IFERROR(INDEX($BD$54:$BD$65, ROWS($CH$4:CH51)-ROWS($AJ$54:$AJ$65)-ROWS($AN$54:$AN$65)-ROWS($AR$54:$AR$65)-ROWS($AV$54:$AV$65)-ROWS($AZ$54:$AZ$65)),IFERROR(INDEX($BH$54:$BH$65, ROWS($CH$4:CH51)-ROWS($AJ$54:$AJ$65)-ROWS($AN$54:$AN$65)-ROWS($AR$54:$AR$65)-ROWS($AV$54:$AV$65)-ROWS($AZ$54:$AZ$65)-ROWS($BD$54:$BD$65)), "")))))))</f>
        <v/>
      </c>
      <c r="CI53" s="316" t="str">
        <f t="shared" ca="1" si="39"/>
        <v/>
      </c>
      <c r="CJ53" s="316" t="str">
        <f ca="1">IF(OR(CK53="",CK53=0),"",MAX(CJ$5:CJ52)+1)</f>
        <v/>
      </c>
      <c r="CK53" s="316" t="str">
        <f ca="1">IFERROR(INDEX($AK$54:$AK$65, ROWS($CK$4:CK51)), IFERROR(INDEX($AO$54:$AO$65, ROWS($CK$4:CK51)-ROWS($AK$54:$AK$65)), IFERROR(INDEX($AS$54:$AS$65, ROWS($CK$4:CK51)-ROWS($AK$54:$AK$65)-ROWS($AO$54:$AO$65)),IFERROR(INDEX($AW$54:$AW$65, ROWS($CK$4:CK51)-ROWS($AK$54:$AK$65)-ROWS($AO$54:$AO$65)-ROWS($AS$54:$AS$65)),IFERROR(INDEX($BA$54:$BA$65, ROWS($CK$4:CK51)-ROWS($AK$54:$AK$65)-ROWS($AO$54:$AO$65)-ROWS($AS$54:$AS$65)-ROWS($AW$54:$AW$65)),IFERROR(INDEX($BE$54:$BE$65, ROWS($CK$4:CK51)-ROWS($AK$54:$AK$65)-ROWS($AO$54:$AO$65)-ROWS($AS$54:$AS$65)-ROWS($AW$54:$AW$65)-ROWS($BA$54:$BA$65)),IFERROR(INDEX($BI$54:$BI$65, ROWS($CK$4:CK51)-ROWS($AK$54:$AK$65)-ROWS($AO$54:$AO$65)-ROWS($AS$54:$AS$65)-ROWS($AW$54:$AW$65)-ROWS($BA$54:$BA$65)-ROWS($BE$54:$BE$65)), "")))))))</f>
        <v/>
      </c>
      <c r="CL53" s="316" t="str">
        <f t="shared" ca="1" si="40"/>
        <v/>
      </c>
      <c r="CM53" s="413" t="str">
        <f t="shared" ca="1" si="41"/>
        <v/>
      </c>
      <c r="CN53" s="412" t="str">
        <f>IF(OR(CO53="",CO53=0),"",MAX(CN$5:CN52)+1)</f>
        <v/>
      </c>
      <c r="CO53" s="316">
        <f>IFERROR(INDEX($AJ$70:$AJ$81, ROWS($CO$4:CO51)), IFERROR(INDEX($AN$70:$AN$81, ROWS($CO$4:CO51)-ROWS($AJ$70:$AJ$81)), IFERROR(INDEX($AR$70:$AR$81, ROWS($CO$4:CO51)-ROWS($AJ$70:$AJ$81)-ROWS($AN$70:$AN$81)),IFERROR(INDEX($AV$70:$AV$81, ROWS($CO$4:CO51)-ROWS($AJ$70:$AJ$81)-ROWS($AN$70:$AN$81)-ROWS($AR$70:$AR$81)),IFERROR(INDEX($AZ$70:$AZ$81, ROWS($CO$4:CO51)-ROWS($AJ$70:$AJ$81)-ROWS($AN$70:$AN$81)-ROWS($AR$70:$AR$81)-ROWS($AV$70:$AV$81)),IFERROR(INDEX($BD$70:$BD$81, ROWS($CO$4:CO51)-ROWS($AJ$70:$AJ$81)-ROWS($AN$70:$AN$81)-ROWS($AR$70:$AR$81)-ROWS($AV$70:$AV$81)-ROWS($AZ$70:$AZ$81)),IFERROR(INDEX($BH$70:$BH$81, ROWS($CO$4:CO51)-ROWS($AJ$70:$AJ$81)-ROWS($AN$70:$AN$81)-ROWS($AR$70:$AR$81)-ROWS($AV$70:$AV$81)-ROWS($AZ$70:$AZ$81)-ROWS($BD$70:$BD$81)), "")))))))</f>
        <v>0</v>
      </c>
      <c r="CP53" s="316" t="str">
        <f t="shared" ca="1" si="42"/>
        <v/>
      </c>
      <c r="CQ53" s="316" t="str">
        <f>IF(OR(CR53="",CR53=0),"",MAX(CQ$5:CQ52)+1)</f>
        <v/>
      </c>
      <c r="CR53" s="316">
        <f>IFERROR(INDEX($AK$70:$AK$81, ROWS($CR$4:CR51)), IFERROR(INDEX($AO$70:$AO$81, ROWS($CR$4:CR51)-ROWS($AK$70:$AK$81)), IFERROR(INDEX($AS$70:$AS$81, ROWS($CR$4:CR51)-ROWS($AK$70:$AK$81)-ROWS($AO$70:$AO$81)),IFERROR(INDEX($AW$70:$AW$81, ROWS($CR$4:CR51)-ROWS($AK$70:$AK$81)-ROWS($AO$70:$AO$81)-ROWS($AS$70:$AS$81)),IFERROR(INDEX($BA$70:$BA$81, ROWS($CR$4:CR51)-ROWS($AK$70:$AK$81)-ROWS($AO$70:$AO$81)-ROWS($AS$70:$AS$81)-ROWS($AW$70:$AW$81)),IFERROR(INDEX($BE$70:$BE$81, ROWS($CR$4:CR51)-ROWS($AK$70:$AK$81)-ROWS($AO$70:$AO$81)-ROWS($AS$70:$AS$81)-ROWS($AW$70:$AW$81)-ROWS($BA$70:$BA$81)),IFERROR(INDEX($BI$70:$BI$81, ROWS($CR$4:CR51)-ROWS($AK$70:$AK$81)-ROWS($AO$70:$AO$81)-ROWS($AS$70:$AS$81)-ROWS($AW$70:$AW$81)-ROWS($BA$70:$BA$81)-ROWS($BE$70:$BE$81)), "")))))))</f>
        <v>0</v>
      </c>
      <c r="CS53" s="316" t="str">
        <f t="shared" ca="1" si="43"/>
        <v/>
      </c>
      <c r="CT53" s="413" t="str">
        <f t="shared" ca="1" si="44"/>
        <v/>
      </c>
      <c r="CU53" s="412" t="str">
        <f>IF(OR(CV53="",CV53=0),"",MAX(CU$5:CU52)+1)</f>
        <v/>
      </c>
      <c r="CV53" s="316" t="str">
        <f>IFERROR(INDEX($AJ$86:$AJ$97, ROWS($CV$4:CV51)), IFERROR(INDEX($AN$86:$AN$97, ROWS($CV$4:CV51)-ROWS($AJ$86:$AJ$97)), ""))</f>
        <v/>
      </c>
      <c r="CW53" s="316" t="str">
        <f t="shared" si="45"/>
        <v/>
      </c>
      <c r="CX53" s="316" t="str">
        <f>IF(OR(CY53="",CY53=0),"",MAX(CX$5:CX52)+1)</f>
        <v/>
      </c>
      <c r="CY53" s="316" t="str">
        <f>IFERROR(INDEX($AK$86:$AK$97, ROWS($CY$4:CY51)), IFERROR(INDEX($AO$86:$AO$97, ROWS($CY$4:CY51)-ROWS($AK$86:$AK$97)), ""))</f>
        <v/>
      </c>
      <c r="CZ53" s="316" t="str">
        <f t="shared" si="46"/>
        <v/>
      </c>
      <c r="DA53" s="413" t="str">
        <f t="shared" si="47"/>
        <v/>
      </c>
      <c r="DC53" s="438">
        <f ca="1">IF(OR(DD53="",DD53=0),"",MAX(DC$45:DC52)+1)</f>
        <v>7</v>
      </c>
      <c r="DD53" s="434" t="str">
        <f t="shared" ca="1" si="130"/>
        <v>D. Store Card 2</v>
      </c>
      <c r="DE53" s="413">
        <f t="shared" ca="1" si="131"/>
        <v>30</v>
      </c>
      <c r="DF53" s="431" t="str">
        <f ca="1">IF(OR(DG53="",DG53=0),"",MAX(DF$45:DF52)+1)</f>
        <v/>
      </c>
      <c r="DG53" s="412" t="str">
        <f t="shared" ca="1" si="132"/>
        <v/>
      </c>
      <c r="DH53" s="413" t="str">
        <f t="shared" ca="1" si="133"/>
        <v/>
      </c>
      <c r="DI53" s="412" t="str">
        <f t="shared" ca="1" si="134"/>
        <v>Car Payment 1</v>
      </c>
      <c r="DJ53" s="413">
        <f t="shared" ca="1" si="135"/>
        <v>350</v>
      </c>
      <c r="DK53" s="412" t="str">
        <f t="shared" ca="1" si="136"/>
        <v/>
      </c>
      <c r="DL53" s="413" t="str">
        <f t="shared" ca="1" si="137"/>
        <v/>
      </c>
      <c r="DM53" s="292"/>
      <c r="DN53" s="292"/>
      <c r="DO53" s="292"/>
      <c r="DP53" s="292"/>
      <c r="DQ53" s="292"/>
      <c r="DR53" s="292"/>
      <c r="DS53" s="292"/>
    </row>
    <row r="54" spans="16:123" x14ac:dyDescent="0.3">
      <c r="P54" s="1177"/>
      <c r="Q54" s="1178"/>
      <c r="R54" s="453"/>
      <c r="S54" s="402"/>
      <c r="T54"/>
      <c r="U54" s="1177"/>
      <c r="V54" s="1178"/>
      <c r="W54" s="453"/>
      <c r="X54" s="402"/>
      <c r="AC54" s="358" t="str">
        <f>IF('Data Entry'!H36="","",'Data Entry'!H36)</f>
        <v/>
      </c>
      <c r="AD54" s="356" t="str">
        <f>IF('Data Entry'!G36="","",'Data Entry'!G36)</f>
        <v/>
      </c>
      <c r="AE54" s="357" t="str">
        <f>IF('Data Entry'!J36="","",'Data Entry'!J36)</f>
        <v/>
      </c>
      <c r="AF54" s="402" t="str">
        <f>IF('Data Entry'!I36="","",'Data Entry'!I36)</f>
        <v/>
      </c>
      <c r="AI54" s="304">
        <f ca="1">IFERROR(MATCH($AI$52,OFFSET($AC$1,AI53,,1000),0)+AI53,"")</f>
        <v>134</v>
      </c>
      <c r="AJ54" s="305" t="str">
        <f t="shared" ref="AJ54:AJ65" ca="1" si="138">IFERROR(INDEX(AD:AD,AI54),"")</f>
        <v>Groceries</v>
      </c>
      <c r="AK54" s="306">
        <f t="shared" ref="AK54:AK65" ca="1" si="139">IFERROR(INDEX(AE:AE,AI54),"")</f>
        <v>125</v>
      </c>
      <c r="AL54" s="307" t="str">
        <f t="shared" ref="AL54:AL65" ca="1" si="140">IFERROR(INDEX(AF:AF,AI54),"")</f>
        <v>Liquid Bills</v>
      </c>
      <c r="AM54" s="304">
        <f ca="1">IFERROR(MATCH($AM$52,OFFSET($AC$1,AM53,,1000),0)+AM53,"")</f>
        <v>65</v>
      </c>
      <c r="AN54" s="305" t="str">
        <f t="shared" ref="AN54:AN65" ca="1" si="141">IFERROR(INDEX(AD:AD,AM54),"")</f>
        <v>Paycheck 2</v>
      </c>
      <c r="AO54" s="306">
        <f t="shared" ref="AO54:AO65" ca="1" si="142">IFERROR(INDEX(AE:AE,AM54),"")</f>
        <v>400</v>
      </c>
      <c r="AP54" s="307" t="str">
        <f t="shared" ref="AP54:AP65" ca="1" si="143">IFERROR(INDEX(AF:AF,AM54),"")</f>
        <v>Income</v>
      </c>
      <c r="AQ54" s="304" t="str">
        <f ca="1">IFERROR(MATCH($AQ$52,OFFSET($AC$1,AQ53,,1000),0)+AQ53,"")</f>
        <v/>
      </c>
      <c r="AR54" s="305" t="str">
        <f t="shared" ref="AR54:AR65" ca="1" si="144">IFERROR(INDEX(AD:AD,AQ54),"")</f>
        <v/>
      </c>
      <c r="AS54" s="306" t="str">
        <f t="shared" ref="AS54:AS65" ca="1" si="145">IFERROR(INDEX(AE:AE,AQ54),"")</f>
        <v/>
      </c>
      <c r="AT54" s="307" t="str">
        <f t="shared" ref="AT54:AT65" ca="1" si="146">IFERROR(INDEX(AF:AF,AQ54),"")</f>
        <v/>
      </c>
      <c r="AU54" s="304">
        <f ca="1">IFERROR(MATCH($AU$52,OFFSET($AC$1,AU53,,1000),0)+AU53,"")</f>
        <v>70</v>
      </c>
      <c r="AV54" s="305" t="str">
        <f t="shared" ref="AV54:AV65" ca="1" si="147">IFERROR(INDEX(AD:AD,AU54),"")</f>
        <v>Paycheck 3</v>
      </c>
      <c r="AW54" s="306">
        <f t="shared" ref="AW54:AW65" ca="1" si="148">IFERROR(INDEX(AE:AE,AU54),"")</f>
        <v>700</v>
      </c>
      <c r="AX54" s="307" t="str">
        <f t="shared" ref="AX54:AX65" ca="1" si="149">IFERROR(INDEX(AF:AF,AU54),"")</f>
        <v>Income</v>
      </c>
      <c r="AY54" s="304" t="str">
        <f ca="1">IFERROR(MATCH($AY$52,OFFSET($AC$1,AY53,,1000),0)+AY53,"")</f>
        <v/>
      </c>
      <c r="AZ54" s="305" t="str">
        <f t="shared" ref="AZ54:AZ65" ca="1" si="150">IFERROR(INDEX(AD:AD,AY54),"")</f>
        <v/>
      </c>
      <c r="BA54" s="306" t="str">
        <f t="shared" ref="BA54:BA65" ca="1" si="151">IFERROR(INDEX(AE:AE,AY54),"")</f>
        <v/>
      </c>
      <c r="BB54" s="307" t="str">
        <f t="shared" ref="BB54:BB65" ca="1" si="152">IFERROR(INDEX(AF:AF,AY54),"")</f>
        <v/>
      </c>
      <c r="BC54" s="304">
        <f ca="1">IFERROR(MATCH($BC$52,OFFSET($AC$1,BC53,,1000),0)+BC53,"")</f>
        <v>28</v>
      </c>
      <c r="BD54" s="305" t="str">
        <f t="shared" ref="BD54:BD65" ca="1" si="153">IFERROR(INDEX(AD:AD,BC54),"")</f>
        <v>Credit Card 1</v>
      </c>
      <c r="BE54" s="306">
        <f t="shared" ref="BE54:BE65" ca="1" si="154">IFERROR(INDEX(AE:AE,BC54),"")</f>
        <v>50</v>
      </c>
      <c r="BF54" s="307">
        <f t="shared" ref="BF54:BF65" ca="1" si="155">IFERROR(INDEX(AF:AF,BC54),"")</f>
        <v>800</v>
      </c>
      <c r="BG54" s="304">
        <f ca="1">IFERROR(MATCH($BG$52,OFFSET($AC$1,BG53,,1000),0)+BG53,"")</f>
        <v>7</v>
      </c>
      <c r="BH54" s="305" t="str">
        <f t="shared" ref="BH54:BH65" ca="1" si="156">IFERROR(INDEX(AD:AD,BG54),"")</f>
        <v>Auto Insurance</v>
      </c>
      <c r="BI54" s="306">
        <f t="shared" ref="BI54:BI65" ca="1" si="157">IFERROR(INDEX(AE:AE,BG54),"")</f>
        <v>180</v>
      </c>
      <c r="BJ54" s="307" t="str">
        <f t="shared" ref="BJ54:BJ65" ca="1" si="158">IFERROR(INDEX(AF:AF,BG54),"")</f>
        <v>Monthly</v>
      </c>
      <c r="BL54" s="412">
        <f ca="1">IF(OR(BM54="",BM54=0),"",MAX(BL$5:BL53)+1)</f>
        <v>1</v>
      </c>
      <c r="BM54" s="316" t="str">
        <f ca="1">IFERROR(INDEX($AJ$6:$AJ$17, ROWS(BM$4:$BM52)), IFERROR(INDEX($AN$6:$AN$17, ROWS(BM$4:$BM52)-ROWS($AJ$6:$AJ$17)), IFERROR(INDEX($AR$6:$AR$17, ROWS(BM$4:$BM52)-ROWS($AJ$6:$AJ$17)-ROWS($AN$6:$AN$17)),IFERROR(INDEX($AV$6:$AV$17, ROWS(BM$4:$BM52)-ROWS($AJ$6:$AJ$17)-ROWS($AN$6:$AN$17)-ROWS($AR$6:$AR$17)),IFERROR(INDEX($AZ$6:$AZ$17, ROWS(BM$4:$BM52)-ROWS($AJ$6:$AJ$17)-ROWS($AN$6:$AN$17)-ROWS($AR$6:$AR$17)-ROWS($AV$6:$AV$17)),IFERROR(INDEX($BD$6:$BD$17, ROWS(BM$4:$BM52)-ROWS($AJ$6:$AJ$17)-ROWS($AN$6:$AN$17)-ROWS($AR$6:$AR$17)-ROWS($AV$6:$AV$17)-ROWS($AZ$6:$AZ$17)),IFERROR(INDEX($BH$6:$BH$17, ROWS(BM$4:$BM52)-ROWS($AJ$6:$AJ$17)-ROWS($AN$6:$AN$17)-ROWS($AR$6:$AR$17)-ROWS($AV$6:$AV$17)-ROWS($AZ$6:$AZ$17)-ROWS($BD$6:$BD$17)), "")))))))</f>
        <v>Bank Loan 1</v>
      </c>
      <c r="BN54" s="316" t="str">
        <f t="shared" ca="1" si="30"/>
        <v/>
      </c>
      <c r="BO54" s="316">
        <f ca="1">IF(OR(BP54="",BP54=0),"",MAX(BO$5:BO53)+1)</f>
        <v>1</v>
      </c>
      <c r="BP54" s="316">
        <f ca="1">IFERROR(INDEX($AK$6:$AK$17, ROWS($BP$4:BP52)), IFERROR(INDEX($AO$6:$AO$17, ROWS($BP$4:BP52)-ROWS($AK$6:$AK$17)), IFERROR(INDEX($AS$6:$AS$17, ROWS($BP$4:BP52)-ROWS($AK$6:$AK$17)-ROWS($AO$6:$AO$17)),IFERROR(INDEX($AW$6:$AW$17, ROWS($BP$4:BP52)-ROWS($AK$6:$AK$17)-ROWS($AO$6:$AO$17)-ROWS($AS$6:$AS$17)),IFERROR(INDEX($BA$6:$BA$17, ROWS($BP$4:BP52)-ROWS($AK$6:$AK$17)-ROWS($AO$6:$AO$17)-ROWS($AS$6:$AS$17)-ROWS($AW$6:$AW$17)),IFERROR(INDEX($BE$6:$BE$17, ROWS($BP$4:BP52)-ROWS($AK$6:$AK$17)-ROWS($AO$6:$AO$17)-ROWS($AS$6:$AS$17)-ROWS($AW$6:$AW$17)-ROWS($BA$6:$BA$17)),IFERROR(INDEX($BI$6:$BI$17, ROWS($BP$4:BP52)-ROWS($AK$6:$AK$17)-ROWS($AO$6:$AO$17)-ROWS($AS$6:$AS$17)-ROWS($AW$6:$AW$17)-ROWS($BA$6:$BA$17)-ROWS($BE$6:$BE$17)), "")))))))</f>
        <v>120</v>
      </c>
      <c r="BQ54" s="316" t="str">
        <f t="shared" ca="1" si="31"/>
        <v/>
      </c>
      <c r="BR54" s="413" t="str">
        <f t="shared" ca="1" si="32"/>
        <v/>
      </c>
      <c r="BS54" s="412" t="str">
        <f ca="1">IF(OR(BT54="",BT54=0),"",MAX(BS$5:BS53)+1)</f>
        <v/>
      </c>
      <c r="BT54" s="316" t="str">
        <f ca="1">IFERROR(INDEX($AJ$22:$AJ$33, ROWS($BT$4:BT52)), IFERROR(INDEX($AN$22:$AN$33, ROWS($BT$4:BT52)-ROWS($AJ$22:$AJ$33)), IFERROR(INDEX($AR$22:$AR$33, ROWS($BT$4:BT52)-ROWS($AJ$22:$AJ$33)-ROWS($AN$22:$AN$33)),IFERROR(INDEX($AV$22:$AV$33, ROWS($BT$4:BT52)-ROWS($AJ$22:$AJ$33)-ROWS($AN$22:$AN$33)-ROWS($AR$22:$AR$33)),IFERROR(INDEX($AZ$22:$AZ$33, ROWS($BT$4:BT52)-ROWS($AJ$22:$AJ$33)-ROWS($AN$22:$AN$33)-ROWS($AR$22:$AR$33)-ROWS($AV$22:$AV$33)),IFERROR(INDEX($BD$22:$BD$33, ROWS($BT$4:BT52)-ROWS($AJ$22:$AJ$33)-ROWS($AN$22:$AN$33)-ROWS($AR$22:$AR$33)-ROWS($AV$22:$AV$33)-ROWS($AZ$22:$AZ$33)),IFERROR(INDEX($BH$22:$BH$33, ROWS($BT$4:BT52)-ROWS($AJ$22:$AJ$33)-ROWS($AN$22:$AN$33)-ROWS($AR$22:$AR$33)-ROWS($AV$22:$AV$33)-ROWS($AZ$22:$AZ$33)-ROWS($BD$22:$BD$33)), "")))))))</f>
        <v/>
      </c>
      <c r="BU54" s="316" t="str">
        <f t="shared" ca="1" si="33"/>
        <v/>
      </c>
      <c r="BV54" s="316" t="str">
        <f ca="1">IF(OR(BW54="",BW54=0),"",MAX(BV$5:BV53)+1)</f>
        <v/>
      </c>
      <c r="BW54" s="316" t="str">
        <f ca="1">IFERROR(INDEX($AK$22:$AK$33, ROWS($BW$4:BW52)), IFERROR(INDEX($AO$22:$AO$33, ROWS($BW$4:BW52)-ROWS($AK$22:$AK$33)), IFERROR(INDEX($AS$22:$AS$33, ROWS($BW$4:BW52)-ROWS($AK$22:$AK$33)-ROWS($AO$22:$AO$33)),IFERROR(INDEX($AW$22:$AW$33, ROWS($BW$4:BW52)-ROWS($AK$22:$AK$33)-ROWS($AO$22:$AO$33)-ROWS($AS$22:$AS$33)),IFERROR(INDEX($BA$22:$BA$33, ROWS($BW$4:BW52)-ROWS($AK$22:$AK$33)-ROWS($AO$22:$AO$33)-ROWS($AS$22:$AS$33)-ROWS($AW$22:$AW$33)),IFERROR(INDEX($BE$22:$BE$33, ROWS($BW$4:BW52)-ROWS($AK$22:$AK$33)-ROWS($AO$22:$AO$33)-ROWS($AS$22:$AS$33)-ROWS($AW$22:$AW$33)-ROWS($BA$22:$BA$33)),IFERROR(INDEX($BI$22:$BI$33, ROWS($BW$4:BW52)-ROWS($AK$22:$AK$33)-ROWS($AO$22:$AO$33)-ROWS($AS$22:$AS$33)-ROWS($AW$22:$AW$33)-ROWS($BA$22:$BA$33)-ROWS($BE$22:$BE$33)), "")))))))</f>
        <v/>
      </c>
      <c r="BX54" s="316" t="str">
        <f t="shared" ca="1" si="34"/>
        <v/>
      </c>
      <c r="BY54" s="413" t="str">
        <f t="shared" ca="1" si="35"/>
        <v/>
      </c>
      <c r="BZ54" s="412">
        <f ca="1">IF(OR(CA54="",CA54=0),"",MAX(BZ$5:BZ53)+1)</f>
        <v>7</v>
      </c>
      <c r="CA54" s="316" t="str">
        <f ca="1">IFERROR(INDEX($AJ$38:$AJ$49, ROWS($CA$4:CA52)), IFERROR(INDEX($AN$38:$AN$49, ROWS($CA$4:CA52)-ROWS($AJ$38:$AJ$49)), IFERROR(INDEX($AR$38:$AR$49, ROWS($CA$4:CA52)-ROWS($AJ$38:$AJ$49)-ROWS($AN$38:$AN$49)),IFERROR(INDEX($AV$38:$AV$49, ROWS($CA$4:CA52)-ROWS($AJ$38:$AJ$49)-ROWS($AN$38:$AN$49)-ROWS($AR$38:$AR$49)),IFERROR(INDEX($AZ$38:$AZ$49, ROWS($CA$4:CA52)-ROWS($AJ$38:$AJ$49)-ROWS($AN$38:$AN$49)-ROWS($AR$38:$AR$49)-ROWS($AV$38:$AV$49)),IFERROR(INDEX($BD$38:$BD$49, ROWS($CA$4:CA52)-ROWS($AJ$38:$AJ$49)-ROWS($AN$38:$AN$49)-ROWS($AR$38:$AR$49)-ROWS($AV$38:$AV$49)-ROWS($AZ$38:$AZ$49)),IFERROR(INDEX($BH$38:$BH$49, ROWS($CA$4:CA52)-ROWS($AJ$38:$AJ$49)-ROWS($AN$38:$AN$49)-ROWS($AR$38:$AR$49)-ROWS($AV$38:$AV$49)-ROWS($AZ$38:$AZ$49)-ROWS($BD$38:$BD$49)), "")))))))</f>
        <v>Roth IRA</v>
      </c>
      <c r="CB54" s="316" t="str">
        <f t="shared" ca="1" si="36"/>
        <v/>
      </c>
      <c r="CC54" s="316">
        <f ca="1">IF(OR(CD54="",CD54=0),"",MAX(CC$5:CC53)+1)</f>
        <v>7</v>
      </c>
      <c r="CD54" s="316">
        <f ca="1">IFERROR(INDEX($AK$38:$AK$49, ROWS($CD$4:CD52)), IFERROR(INDEX($AO$38:$AO$49, ROWS($CD$4:CD52)-ROWS($AK$38:$AK$49)), IFERROR(INDEX($AS$38:$AS$49, ROWS($CD$4:CD52)-ROWS($AK$38:$AK$49)-ROWS($AO$38:$AO$49)),IFERROR(INDEX($AW$38:$AW$49, ROWS($CD$4:CD52)-ROWS($AK$38:$AK$49)-ROWS($AO$38:$AO$49)-ROWS($AS$38:$AS$49)),IFERROR(INDEX($BA$38:$BA$49, ROWS($CD$4:CD52)-ROWS($AK$38:$AK$49)-ROWS($AO$38:$AO$49)-ROWS($AS$38:$AS$49)-ROWS($AW$38:$AW$49)),IFERROR(INDEX($BE$38:$BE$49, ROWS($CD$4:CD52)-ROWS($AK$38:$AK$49)-ROWS($AO$38:$AO$49)-ROWS($AS$38:$AS$49)-ROWS($AW$38:$AW$49)-ROWS($BA$38:$BA$49)),IFERROR(INDEX($BI$38:$BI$49, ROWS($CD$4:CD52)-ROWS($AK$38:$AK$49)-ROWS($AO$38:$AO$49)-ROWS($AS$38:$AS$49)-ROWS($AW$38:$AW$49)-ROWS($BA$38:$BA$49)-ROWS($BE$38:$BE$49)), "")))))))</f>
        <v>100</v>
      </c>
      <c r="CE54" s="316" t="str">
        <f t="shared" ca="1" si="37"/>
        <v/>
      </c>
      <c r="CF54" s="413" t="str">
        <f t="shared" ca="1" si="38"/>
        <v/>
      </c>
      <c r="CG54" s="412" t="str">
        <f ca="1">IF(OR(CH54="",CH54=0),"",MAX(CG$5:CG53)+1)</f>
        <v/>
      </c>
      <c r="CH54" s="316" t="str">
        <f ca="1">IFERROR(INDEX($AJ$54:$AJ$65, ROWS($CH$4:CH52)), IFERROR(INDEX($AN$54:$AN$65, ROWS($CH$4:CH52)-ROWS($AJ$54:$AJ$65)), IFERROR(INDEX($AR$54:$AR$65, ROWS($CH$4:CH52)-ROWS($AJ$54:$AJ$65)-ROWS($AN$54:$AN$65)),IFERROR(INDEX($AV$54:$AV$65, ROWS($CH$4:CH52)-ROWS($AJ$54:$AJ$65)-ROWS($AN$54:$AN$65)-ROWS($AR$54:$AR$65)),IFERROR(INDEX($AZ$54:$AZ$65, ROWS($CH$4:CH52)-ROWS($AJ$54:$AJ$65)-ROWS($AN$54:$AN$65)-ROWS($AR$54:$AR$65)-ROWS($AV$54:$AV$65)),IFERROR(INDEX($BD$54:$BD$65, ROWS($CH$4:CH52)-ROWS($AJ$54:$AJ$65)-ROWS($AN$54:$AN$65)-ROWS($AR$54:$AR$65)-ROWS($AV$54:$AV$65)-ROWS($AZ$54:$AZ$65)),IFERROR(INDEX($BH$54:$BH$65, ROWS($CH$4:CH52)-ROWS($AJ$54:$AJ$65)-ROWS($AN$54:$AN$65)-ROWS($AR$54:$AR$65)-ROWS($AV$54:$AV$65)-ROWS($AZ$54:$AZ$65)-ROWS($BD$54:$BD$65)), "")))))))</f>
        <v/>
      </c>
      <c r="CI54" s="316" t="str">
        <f t="shared" ca="1" si="39"/>
        <v/>
      </c>
      <c r="CJ54" s="316" t="str">
        <f ca="1">IF(OR(CK54="",CK54=0),"",MAX(CJ$5:CJ53)+1)</f>
        <v/>
      </c>
      <c r="CK54" s="316" t="str">
        <f ca="1">IFERROR(INDEX($AK$54:$AK$65, ROWS($CK$4:CK52)), IFERROR(INDEX($AO$54:$AO$65, ROWS($CK$4:CK52)-ROWS($AK$54:$AK$65)), IFERROR(INDEX($AS$54:$AS$65, ROWS($CK$4:CK52)-ROWS($AK$54:$AK$65)-ROWS($AO$54:$AO$65)),IFERROR(INDEX($AW$54:$AW$65, ROWS($CK$4:CK52)-ROWS($AK$54:$AK$65)-ROWS($AO$54:$AO$65)-ROWS($AS$54:$AS$65)),IFERROR(INDEX($BA$54:$BA$65, ROWS($CK$4:CK52)-ROWS($AK$54:$AK$65)-ROWS($AO$54:$AO$65)-ROWS($AS$54:$AS$65)-ROWS($AW$54:$AW$65)),IFERROR(INDEX($BE$54:$BE$65, ROWS($CK$4:CK52)-ROWS($AK$54:$AK$65)-ROWS($AO$54:$AO$65)-ROWS($AS$54:$AS$65)-ROWS($AW$54:$AW$65)-ROWS($BA$54:$BA$65)),IFERROR(INDEX($BI$54:$BI$65, ROWS($CK$4:CK52)-ROWS($AK$54:$AK$65)-ROWS($AO$54:$AO$65)-ROWS($AS$54:$AS$65)-ROWS($AW$54:$AW$65)-ROWS($BA$54:$BA$65)-ROWS($BE$54:$BE$65)), "")))))))</f>
        <v/>
      </c>
      <c r="CL54" s="316" t="str">
        <f t="shared" ca="1" si="40"/>
        <v/>
      </c>
      <c r="CM54" s="413" t="str">
        <f t="shared" ca="1" si="41"/>
        <v/>
      </c>
      <c r="CN54" s="412" t="str">
        <f>IF(OR(CO54="",CO54=0),"",MAX(CN$5:CN53)+1)</f>
        <v/>
      </c>
      <c r="CO54" s="316">
        <f>IFERROR(INDEX($AJ$70:$AJ$81, ROWS($CO$4:CO52)), IFERROR(INDEX($AN$70:$AN$81, ROWS($CO$4:CO52)-ROWS($AJ$70:$AJ$81)), IFERROR(INDEX($AR$70:$AR$81, ROWS($CO$4:CO52)-ROWS($AJ$70:$AJ$81)-ROWS($AN$70:$AN$81)),IFERROR(INDEX($AV$70:$AV$81, ROWS($CO$4:CO52)-ROWS($AJ$70:$AJ$81)-ROWS($AN$70:$AN$81)-ROWS($AR$70:$AR$81)),IFERROR(INDEX($AZ$70:$AZ$81, ROWS($CO$4:CO52)-ROWS($AJ$70:$AJ$81)-ROWS($AN$70:$AN$81)-ROWS($AR$70:$AR$81)-ROWS($AV$70:$AV$81)),IFERROR(INDEX($BD$70:$BD$81, ROWS($CO$4:CO52)-ROWS($AJ$70:$AJ$81)-ROWS($AN$70:$AN$81)-ROWS($AR$70:$AR$81)-ROWS($AV$70:$AV$81)-ROWS($AZ$70:$AZ$81)),IFERROR(INDEX($BH$70:$BH$81, ROWS($CO$4:CO52)-ROWS($AJ$70:$AJ$81)-ROWS($AN$70:$AN$81)-ROWS($AR$70:$AR$81)-ROWS($AV$70:$AV$81)-ROWS($AZ$70:$AZ$81)-ROWS($BD$70:$BD$81)), "")))))))</f>
        <v>0</v>
      </c>
      <c r="CP54" s="316" t="str">
        <f t="shared" ca="1" si="42"/>
        <v/>
      </c>
      <c r="CQ54" s="316" t="str">
        <f>IF(OR(CR54="",CR54=0),"",MAX(CQ$5:CQ53)+1)</f>
        <v/>
      </c>
      <c r="CR54" s="316">
        <f>IFERROR(INDEX($AK$70:$AK$81, ROWS($CR$4:CR52)), IFERROR(INDEX($AO$70:$AO$81, ROWS($CR$4:CR52)-ROWS($AK$70:$AK$81)), IFERROR(INDEX($AS$70:$AS$81, ROWS($CR$4:CR52)-ROWS($AK$70:$AK$81)-ROWS($AO$70:$AO$81)),IFERROR(INDEX($AW$70:$AW$81, ROWS($CR$4:CR52)-ROWS($AK$70:$AK$81)-ROWS($AO$70:$AO$81)-ROWS($AS$70:$AS$81)),IFERROR(INDEX($BA$70:$BA$81, ROWS($CR$4:CR52)-ROWS($AK$70:$AK$81)-ROWS($AO$70:$AO$81)-ROWS($AS$70:$AS$81)-ROWS($AW$70:$AW$81)),IFERROR(INDEX($BE$70:$BE$81, ROWS($CR$4:CR52)-ROWS($AK$70:$AK$81)-ROWS($AO$70:$AO$81)-ROWS($AS$70:$AS$81)-ROWS($AW$70:$AW$81)-ROWS($BA$70:$BA$81)),IFERROR(INDEX($BI$70:$BI$81, ROWS($CR$4:CR52)-ROWS($AK$70:$AK$81)-ROWS($AO$70:$AO$81)-ROWS($AS$70:$AS$81)-ROWS($AW$70:$AW$81)-ROWS($BA$70:$BA$81)-ROWS($BE$70:$BE$81)), "")))))))</f>
        <v>0</v>
      </c>
      <c r="CS54" s="316" t="str">
        <f t="shared" ca="1" si="43"/>
        <v/>
      </c>
      <c r="CT54" s="413" t="str">
        <f t="shared" ca="1" si="44"/>
        <v/>
      </c>
      <c r="CU54" s="412" t="str">
        <f>IF(OR(CV54="",CV54=0),"",MAX(CU$5:CU53)+1)</f>
        <v/>
      </c>
      <c r="CV54" s="316" t="str">
        <f>IFERROR(INDEX($AJ$86:$AJ$97, ROWS($CV$4:CV52)), IFERROR(INDEX($AN$86:$AN$97, ROWS($CV$4:CV52)-ROWS($AJ$86:$AJ$97)), ""))</f>
        <v/>
      </c>
      <c r="CW54" s="316" t="str">
        <f t="shared" si="45"/>
        <v/>
      </c>
      <c r="CX54" s="316" t="str">
        <f>IF(OR(CY54="",CY54=0),"",MAX(CX$5:CX53)+1)</f>
        <v/>
      </c>
      <c r="CY54" s="316" t="str">
        <f>IFERROR(INDEX($AK$86:$AK$97, ROWS($CY$4:CY52)), IFERROR(INDEX($AO$86:$AO$97, ROWS($CY$4:CY52)-ROWS($AK$86:$AK$97)), ""))</f>
        <v/>
      </c>
      <c r="CZ54" s="316" t="str">
        <f t="shared" si="46"/>
        <v/>
      </c>
      <c r="DA54" s="413" t="str">
        <f t="shared" si="47"/>
        <v/>
      </c>
      <c r="DC54" s="438">
        <f ca="1">IF(OR(DD54="",DD54=0),"",MAX(DC$45:DC53)+1)</f>
        <v>8</v>
      </c>
      <c r="DD54" s="434" t="str">
        <f t="shared" ca="1" si="130"/>
        <v>Car Payment 1</v>
      </c>
      <c r="DE54" s="413">
        <f t="shared" ca="1" si="131"/>
        <v>350</v>
      </c>
      <c r="DF54" s="431" t="str">
        <f ca="1">IF(OR(DG54="",DG54=0),"",MAX(DF$45:DF53)+1)</f>
        <v/>
      </c>
      <c r="DG54" s="412" t="str">
        <f t="shared" ca="1" si="132"/>
        <v/>
      </c>
      <c r="DH54" s="413" t="str">
        <f t="shared" ca="1" si="133"/>
        <v/>
      </c>
      <c r="DI54" s="412" t="str">
        <f t="shared" ca="1" si="134"/>
        <v>Car Payment 2</v>
      </c>
      <c r="DJ54" s="413">
        <f t="shared" ca="1" si="135"/>
        <v>200</v>
      </c>
      <c r="DK54" s="412" t="str">
        <f t="shared" ca="1" si="136"/>
        <v/>
      </c>
      <c r="DL54" s="413" t="str">
        <f t="shared" ca="1" si="137"/>
        <v/>
      </c>
      <c r="DM54" s="292"/>
      <c r="DN54" s="292"/>
      <c r="DO54" s="292"/>
      <c r="DP54" s="292"/>
      <c r="DQ54" s="292"/>
      <c r="DR54" s="292"/>
      <c r="DS54" s="292"/>
    </row>
    <row r="55" spans="16:123" x14ac:dyDescent="0.3">
      <c r="P55" s="1177"/>
      <c r="Q55" s="1178"/>
      <c r="R55" s="453"/>
      <c r="S55" s="402"/>
      <c r="T55"/>
      <c r="U55" s="1177"/>
      <c r="V55" s="1178"/>
      <c r="W55" s="453"/>
      <c r="X55" s="402"/>
      <c r="AC55" s="358" t="str">
        <f>IF('Data Entry'!H37="","",'Data Entry'!H37)</f>
        <v/>
      </c>
      <c r="AD55" s="356" t="str">
        <f>IF('Data Entry'!G37="","",'Data Entry'!G37)</f>
        <v/>
      </c>
      <c r="AE55" s="357" t="str">
        <f>IF('Data Entry'!J37="","",'Data Entry'!J37)</f>
        <v/>
      </c>
      <c r="AF55" s="402" t="str">
        <f>IF('Data Entry'!I37="","",'Data Entry'!I37)</f>
        <v/>
      </c>
      <c r="AI55" s="304" t="str">
        <f t="shared" ref="AI55:AI65" ca="1" si="159">IFERROR(MATCH($AI$52,OFFSET($AC$1,AI54,,1000),0)+AI54,"")</f>
        <v/>
      </c>
      <c r="AJ55" s="305" t="str">
        <f t="shared" ca="1" si="138"/>
        <v/>
      </c>
      <c r="AK55" s="306" t="str">
        <f t="shared" ca="1" si="139"/>
        <v/>
      </c>
      <c r="AL55" s="307" t="str">
        <f t="shared" ca="1" si="140"/>
        <v/>
      </c>
      <c r="AM55" s="304">
        <f t="shared" ref="AM55:AM65" ca="1" si="160">IFERROR(MATCH($AM$52,OFFSET($AC$1,AM54,,1000),0)+AM54,"")</f>
        <v>131</v>
      </c>
      <c r="AN55" s="305" t="str">
        <f t="shared" ca="1" si="141"/>
        <v>Car 2 Gas</v>
      </c>
      <c r="AO55" s="306">
        <f t="shared" ca="1" si="142"/>
        <v>80</v>
      </c>
      <c r="AP55" s="307" t="str">
        <f t="shared" ca="1" si="143"/>
        <v>Liquid Bills</v>
      </c>
      <c r="AQ55" s="304" t="str">
        <f t="shared" ref="AQ55:AQ65" ca="1" si="161">IFERROR(MATCH($AQ$52,OFFSET($AC$1,AQ54,,1000),0)+AQ54,"")</f>
        <v/>
      </c>
      <c r="AR55" s="305" t="str">
        <f t="shared" ca="1" si="144"/>
        <v/>
      </c>
      <c r="AS55" s="306" t="str">
        <f t="shared" ca="1" si="145"/>
        <v/>
      </c>
      <c r="AT55" s="307" t="str">
        <f t="shared" ca="1" si="146"/>
        <v/>
      </c>
      <c r="AU55" s="304" t="str">
        <f t="shared" ref="AU55:AU65" ca="1" si="162">IFERROR(MATCH($AU$52,OFFSET($AC$1,AU54,,1000),0)+AU54,"")</f>
        <v/>
      </c>
      <c r="AV55" s="305" t="str">
        <f t="shared" ca="1" si="147"/>
        <v/>
      </c>
      <c r="AW55" s="306" t="str">
        <f t="shared" ca="1" si="148"/>
        <v/>
      </c>
      <c r="AX55" s="307" t="str">
        <f t="shared" ca="1" si="149"/>
        <v/>
      </c>
      <c r="AY55" s="304" t="str">
        <f t="shared" ref="AY55:AY65" ca="1" si="163">IFERROR(MATCH($AY$52,OFFSET($AC$1,AY54,,1000),0)+AY54,"")</f>
        <v/>
      </c>
      <c r="AZ55" s="305" t="str">
        <f t="shared" ca="1" si="150"/>
        <v/>
      </c>
      <c r="BA55" s="306" t="str">
        <f t="shared" ca="1" si="151"/>
        <v/>
      </c>
      <c r="BB55" s="307" t="str">
        <f t="shared" ca="1" si="152"/>
        <v/>
      </c>
      <c r="BC55" s="304">
        <f t="shared" ref="BC55:BC65" ca="1" si="164">IFERROR(MATCH($BC$52,OFFSET($AC$1,BC54,,1000),0)+BC54,"")</f>
        <v>62</v>
      </c>
      <c r="BD55" s="305" t="str">
        <f t="shared" ca="1" si="153"/>
        <v>Paycheck 1</v>
      </c>
      <c r="BE55" s="306">
        <f t="shared" ca="1" si="154"/>
        <v>850</v>
      </c>
      <c r="BF55" s="307" t="str">
        <f t="shared" ca="1" si="155"/>
        <v>Income</v>
      </c>
      <c r="BG55" s="304">
        <f t="shared" ref="BG55:BG65" ca="1" si="165">IFERROR(MATCH($BG$52,OFFSET($AC$1,BG54,,1000),0)+BG54,"")</f>
        <v>129</v>
      </c>
      <c r="BH55" s="305" t="str">
        <f t="shared" ca="1" si="156"/>
        <v>Car 1 Gas</v>
      </c>
      <c r="BI55" s="306">
        <f t="shared" ca="1" si="157"/>
        <v>50</v>
      </c>
      <c r="BJ55" s="307" t="str">
        <f t="shared" ca="1" si="158"/>
        <v>Liquid Bills</v>
      </c>
      <c r="BL55" s="412">
        <f ca="1">IF(OR(BM55="",BM55=0),"",MAX(BL$5:BL54)+1)</f>
        <v>2</v>
      </c>
      <c r="BM55" s="316" t="str">
        <f ca="1">IFERROR(INDEX($AJ$6:$AJ$17, ROWS(BM$4:$BM53)), IFERROR(INDEX($AN$6:$AN$17, ROWS(BM$4:$BM53)-ROWS($AJ$6:$AJ$17)), IFERROR(INDEX($AR$6:$AR$17, ROWS(BM$4:$BM53)-ROWS($AJ$6:$AJ$17)-ROWS($AN$6:$AN$17)),IFERROR(INDEX($AV$6:$AV$17, ROWS(BM$4:$BM53)-ROWS($AJ$6:$AJ$17)-ROWS($AN$6:$AN$17)-ROWS($AR$6:$AR$17)),IFERROR(INDEX($AZ$6:$AZ$17, ROWS(BM$4:$BM53)-ROWS($AJ$6:$AJ$17)-ROWS($AN$6:$AN$17)-ROWS($AR$6:$AR$17)-ROWS($AV$6:$AV$17)),IFERROR(INDEX($BD$6:$BD$17, ROWS(BM$4:$BM53)-ROWS($AJ$6:$AJ$17)-ROWS($AN$6:$AN$17)-ROWS($AR$6:$AR$17)-ROWS($AV$6:$AV$17)-ROWS($AZ$6:$AZ$17)),IFERROR(INDEX($BH$6:$BH$17, ROWS(BM$4:$BM53)-ROWS($AJ$6:$AJ$17)-ROWS($AN$6:$AN$17)-ROWS($AR$6:$AR$17)-ROWS($AV$6:$AV$17)-ROWS($AZ$6:$AZ$17)-ROWS($BD$6:$BD$17)), "")))))))</f>
        <v>Mortgage</v>
      </c>
      <c r="BN55" s="316" t="str">
        <f t="shared" ca="1" si="30"/>
        <v/>
      </c>
      <c r="BO55" s="316">
        <f ca="1">IF(OR(BP55="",BP55=0),"",MAX(BO$5:BO54)+1)</f>
        <v>2</v>
      </c>
      <c r="BP55" s="316">
        <f ca="1">IFERROR(INDEX($AK$6:$AK$17, ROWS($BP$4:BP53)), IFERROR(INDEX($AO$6:$AO$17, ROWS($BP$4:BP53)-ROWS($AK$6:$AK$17)), IFERROR(INDEX($AS$6:$AS$17, ROWS($BP$4:BP53)-ROWS($AK$6:$AK$17)-ROWS($AO$6:$AO$17)),IFERROR(INDEX($AW$6:$AW$17, ROWS($BP$4:BP53)-ROWS($AK$6:$AK$17)-ROWS($AO$6:$AO$17)-ROWS($AS$6:$AS$17)),IFERROR(INDEX($BA$6:$BA$17, ROWS($BP$4:BP53)-ROWS($AK$6:$AK$17)-ROWS($AO$6:$AO$17)-ROWS($AS$6:$AS$17)-ROWS($AW$6:$AW$17)),IFERROR(INDEX($BE$6:$BE$17, ROWS($BP$4:BP53)-ROWS($AK$6:$AK$17)-ROWS($AO$6:$AO$17)-ROWS($AS$6:$AS$17)-ROWS($AW$6:$AW$17)-ROWS($BA$6:$BA$17)),IFERROR(INDEX($BI$6:$BI$17, ROWS($BP$4:BP53)-ROWS($AK$6:$AK$17)-ROWS($AO$6:$AO$17)-ROWS($AS$6:$AS$17)-ROWS($AW$6:$AW$17)-ROWS($BA$6:$BA$17)-ROWS($BE$6:$BE$17)), "")))))))</f>
        <v>800</v>
      </c>
      <c r="BQ55" s="316" t="str">
        <f t="shared" ca="1" si="31"/>
        <v/>
      </c>
      <c r="BR55" s="413" t="str">
        <f t="shared" ca="1" si="32"/>
        <v/>
      </c>
      <c r="BS55" s="412" t="str">
        <f ca="1">IF(OR(BT55="",BT55=0),"",MAX(BS$5:BS54)+1)</f>
        <v/>
      </c>
      <c r="BT55" s="316" t="str">
        <f ca="1">IFERROR(INDEX($AJ$22:$AJ$33, ROWS($BT$4:BT53)), IFERROR(INDEX($AN$22:$AN$33, ROWS($BT$4:BT53)-ROWS($AJ$22:$AJ$33)), IFERROR(INDEX($AR$22:$AR$33, ROWS($BT$4:BT53)-ROWS($AJ$22:$AJ$33)-ROWS($AN$22:$AN$33)),IFERROR(INDEX($AV$22:$AV$33, ROWS($BT$4:BT53)-ROWS($AJ$22:$AJ$33)-ROWS($AN$22:$AN$33)-ROWS($AR$22:$AR$33)),IFERROR(INDEX($AZ$22:$AZ$33, ROWS($BT$4:BT53)-ROWS($AJ$22:$AJ$33)-ROWS($AN$22:$AN$33)-ROWS($AR$22:$AR$33)-ROWS($AV$22:$AV$33)),IFERROR(INDEX($BD$22:$BD$33, ROWS($BT$4:BT53)-ROWS($AJ$22:$AJ$33)-ROWS($AN$22:$AN$33)-ROWS($AR$22:$AR$33)-ROWS($AV$22:$AV$33)-ROWS($AZ$22:$AZ$33)),IFERROR(INDEX($BH$22:$BH$33, ROWS($BT$4:BT53)-ROWS($AJ$22:$AJ$33)-ROWS($AN$22:$AN$33)-ROWS($AR$22:$AR$33)-ROWS($AV$22:$AV$33)-ROWS($AZ$22:$AZ$33)-ROWS($BD$22:$BD$33)), "")))))))</f>
        <v/>
      </c>
      <c r="BU55" s="316" t="str">
        <f t="shared" ca="1" si="33"/>
        <v/>
      </c>
      <c r="BV55" s="316" t="str">
        <f ca="1">IF(OR(BW55="",BW55=0),"",MAX(BV$5:BV54)+1)</f>
        <v/>
      </c>
      <c r="BW55" s="316" t="str">
        <f ca="1">IFERROR(INDEX($AK$22:$AK$33, ROWS($BW$4:BW53)), IFERROR(INDEX($AO$22:$AO$33, ROWS($BW$4:BW53)-ROWS($AK$22:$AK$33)), IFERROR(INDEX($AS$22:$AS$33, ROWS($BW$4:BW53)-ROWS($AK$22:$AK$33)-ROWS($AO$22:$AO$33)),IFERROR(INDEX($AW$22:$AW$33, ROWS($BW$4:BW53)-ROWS($AK$22:$AK$33)-ROWS($AO$22:$AO$33)-ROWS($AS$22:$AS$33)),IFERROR(INDEX($BA$22:$BA$33, ROWS($BW$4:BW53)-ROWS($AK$22:$AK$33)-ROWS($AO$22:$AO$33)-ROWS($AS$22:$AS$33)-ROWS($AW$22:$AW$33)),IFERROR(INDEX($BE$22:$BE$33, ROWS($BW$4:BW53)-ROWS($AK$22:$AK$33)-ROWS($AO$22:$AO$33)-ROWS($AS$22:$AS$33)-ROWS($AW$22:$AW$33)-ROWS($BA$22:$BA$33)),IFERROR(INDEX($BI$22:$BI$33, ROWS($BW$4:BW53)-ROWS($AK$22:$AK$33)-ROWS($AO$22:$AO$33)-ROWS($AS$22:$AS$33)-ROWS($AW$22:$AW$33)-ROWS($BA$22:$BA$33)-ROWS($BE$22:$BE$33)), "")))))))</f>
        <v/>
      </c>
      <c r="BX55" s="316" t="str">
        <f t="shared" ca="1" si="34"/>
        <v/>
      </c>
      <c r="BY55" s="413" t="str">
        <f t="shared" ca="1" si="35"/>
        <v/>
      </c>
      <c r="BZ55" s="412">
        <f ca="1">IF(OR(CA55="",CA55=0),"",MAX(BZ$5:BZ54)+1)</f>
        <v>8</v>
      </c>
      <c r="CA55" s="316" t="str">
        <f ca="1">IFERROR(INDEX($AJ$38:$AJ$49, ROWS($CA$4:CA53)), IFERROR(INDEX($AN$38:$AN$49, ROWS($CA$4:CA53)-ROWS($AJ$38:$AJ$49)), IFERROR(INDEX($AR$38:$AR$49, ROWS($CA$4:CA53)-ROWS($AJ$38:$AJ$49)-ROWS($AN$38:$AN$49)),IFERROR(INDEX($AV$38:$AV$49, ROWS($CA$4:CA53)-ROWS($AJ$38:$AJ$49)-ROWS($AN$38:$AN$49)-ROWS($AR$38:$AR$49)),IFERROR(INDEX($AZ$38:$AZ$49, ROWS($CA$4:CA53)-ROWS($AJ$38:$AJ$49)-ROWS($AN$38:$AN$49)-ROWS($AR$38:$AR$49)-ROWS($AV$38:$AV$49)),IFERROR(INDEX($BD$38:$BD$49, ROWS($CA$4:CA53)-ROWS($AJ$38:$AJ$49)-ROWS($AN$38:$AN$49)-ROWS($AR$38:$AR$49)-ROWS($AV$38:$AV$49)-ROWS($AZ$38:$AZ$49)),IFERROR(INDEX($BH$38:$BH$49, ROWS($CA$4:CA53)-ROWS($AJ$38:$AJ$49)-ROWS($AN$38:$AN$49)-ROWS($AR$38:$AR$49)-ROWS($AV$38:$AV$49)-ROWS($AZ$38:$AZ$49)-ROWS($BD$38:$BD$49)), "")))))))</f>
        <v>D. Store Card 2</v>
      </c>
      <c r="CB55" s="316" t="str">
        <f t="shared" ca="1" si="36"/>
        <v/>
      </c>
      <c r="CC55" s="316">
        <f ca="1">IF(OR(CD55="",CD55=0),"",MAX(CC$5:CC54)+1)</f>
        <v>8</v>
      </c>
      <c r="CD55" s="316">
        <f ca="1">IFERROR(INDEX($AK$38:$AK$49, ROWS($CD$4:CD53)), IFERROR(INDEX($AO$38:$AO$49, ROWS($CD$4:CD53)-ROWS($AK$38:$AK$49)), IFERROR(INDEX($AS$38:$AS$49, ROWS($CD$4:CD53)-ROWS($AK$38:$AK$49)-ROWS($AO$38:$AO$49)),IFERROR(INDEX($AW$38:$AW$49, ROWS($CD$4:CD53)-ROWS($AK$38:$AK$49)-ROWS($AO$38:$AO$49)-ROWS($AS$38:$AS$49)),IFERROR(INDEX($BA$38:$BA$49, ROWS($CD$4:CD53)-ROWS($AK$38:$AK$49)-ROWS($AO$38:$AO$49)-ROWS($AS$38:$AS$49)-ROWS($AW$38:$AW$49)),IFERROR(INDEX($BE$38:$BE$49, ROWS($CD$4:CD53)-ROWS($AK$38:$AK$49)-ROWS($AO$38:$AO$49)-ROWS($AS$38:$AS$49)-ROWS($AW$38:$AW$49)-ROWS($BA$38:$BA$49)),IFERROR(INDEX($BI$38:$BI$49, ROWS($CD$4:CD53)-ROWS($AK$38:$AK$49)-ROWS($AO$38:$AO$49)-ROWS($AS$38:$AS$49)-ROWS($AW$38:$AW$49)-ROWS($BA$38:$BA$49)-ROWS($BE$38:$BE$49)), "")))))))</f>
        <v>30</v>
      </c>
      <c r="CE55" s="316" t="str">
        <f t="shared" ca="1" si="37"/>
        <v/>
      </c>
      <c r="CF55" s="413" t="str">
        <f t="shared" ca="1" si="38"/>
        <v/>
      </c>
      <c r="CG55" s="412" t="str">
        <f ca="1">IF(OR(CH55="",CH55=0),"",MAX(CG$5:CG54)+1)</f>
        <v/>
      </c>
      <c r="CH55" s="316" t="str">
        <f ca="1">IFERROR(INDEX($AJ$54:$AJ$65, ROWS($CH$4:CH53)), IFERROR(INDEX($AN$54:$AN$65, ROWS($CH$4:CH53)-ROWS($AJ$54:$AJ$65)), IFERROR(INDEX($AR$54:$AR$65, ROWS($CH$4:CH53)-ROWS($AJ$54:$AJ$65)-ROWS($AN$54:$AN$65)),IFERROR(INDEX($AV$54:$AV$65, ROWS($CH$4:CH53)-ROWS($AJ$54:$AJ$65)-ROWS($AN$54:$AN$65)-ROWS($AR$54:$AR$65)),IFERROR(INDEX($AZ$54:$AZ$65, ROWS($CH$4:CH53)-ROWS($AJ$54:$AJ$65)-ROWS($AN$54:$AN$65)-ROWS($AR$54:$AR$65)-ROWS($AV$54:$AV$65)),IFERROR(INDEX($BD$54:$BD$65, ROWS($CH$4:CH53)-ROWS($AJ$54:$AJ$65)-ROWS($AN$54:$AN$65)-ROWS($AR$54:$AR$65)-ROWS($AV$54:$AV$65)-ROWS($AZ$54:$AZ$65)),IFERROR(INDEX($BH$54:$BH$65, ROWS($CH$4:CH53)-ROWS($AJ$54:$AJ$65)-ROWS($AN$54:$AN$65)-ROWS($AR$54:$AR$65)-ROWS($AV$54:$AV$65)-ROWS($AZ$54:$AZ$65)-ROWS($BD$54:$BD$65)), "")))))))</f>
        <v/>
      </c>
      <c r="CI55" s="316" t="str">
        <f t="shared" ca="1" si="39"/>
        <v/>
      </c>
      <c r="CJ55" s="316" t="str">
        <f ca="1">IF(OR(CK55="",CK55=0),"",MAX(CJ$5:CJ54)+1)</f>
        <v/>
      </c>
      <c r="CK55" s="316" t="str">
        <f ca="1">IFERROR(INDEX($AK$54:$AK$65, ROWS($CK$4:CK53)), IFERROR(INDEX($AO$54:$AO$65, ROWS($CK$4:CK53)-ROWS($AK$54:$AK$65)), IFERROR(INDEX($AS$54:$AS$65, ROWS($CK$4:CK53)-ROWS($AK$54:$AK$65)-ROWS($AO$54:$AO$65)),IFERROR(INDEX($AW$54:$AW$65, ROWS($CK$4:CK53)-ROWS($AK$54:$AK$65)-ROWS($AO$54:$AO$65)-ROWS($AS$54:$AS$65)),IFERROR(INDEX($BA$54:$BA$65, ROWS($CK$4:CK53)-ROWS($AK$54:$AK$65)-ROWS($AO$54:$AO$65)-ROWS($AS$54:$AS$65)-ROWS($AW$54:$AW$65)),IFERROR(INDEX($BE$54:$BE$65, ROWS($CK$4:CK53)-ROWS($AK$54:$AK$65)-ROWS($AO$54:$AO$65)-ROWS($AS$54:$AS$65)-ROWS($AW$54:$AW$65)-ROWS($BA$54:$BA$65)),IFERROR(INDEX($BI$54:$BI$65, ROWS($CK$4:CK53)-ROWS($AK$54:$AK$65)-ROWS($AO$54:$AO$65)-ROWS($AS$54:$AS$65)-ROWS($AW$54:$AW$65)-ROWS($BA$54:$BA$65)-ROWS($BE$54:$BE$65)), "")))))))</f>
        <v/>
      </c>
      <c r="CL55" s="316" t="str">
        <f t="shared" ca="1" si="40"/>
        <v/>
      </c>
      <c r="CM55" s="413" t="str">
        <f t="shared" ca="1" si="41"/>
        <v/>
      </c>
      <c r="CN55" s="412" t="str">
        <f>IF(OR(CO55="",CO55=0),"",MAX(CN$5:CN54)+1)</f>
        <v/>
      </c>
      <c r="CO55" s="316">
        <f>IFERROR(INDEX($AJ$70:$AJ$81, ROWS($CO$4:CO53)), IFERROR(INDEX($AN$70:$AN$81, ROWS($CO$4:CO53)-ROWS($AJ$70:$AJ$81)), IFERROR(INDEX($AR$70:$AR$81, ROWS($CO$4:CO53)-ROWS($AJ$70:$AJ$81)-ROWS($AN$70:$AN$81)),IFERROR(INDEX($AV$70:$AV$81, ROWS($CO$4:CO53)-ROWS($AJ$70:$AJ$81)-ROWS($AN$70:$AN$81)-ROWS($AR$70:$AR$81)),IFERROR(INDEX($AZ$70:$AZ$81, ROWS($CO$4:CO53)-ROWS($AJ$70:$AJ$81)-ROWS($AN$70:$AN$81)-ROWS($AR$70:$AR$81)-ROWS($AV$70:$AV$81)),IFERROR(INDEX($BD$70:$BD$81, ROWS($CO$4:CO53)-ROWS($AJ$70:$AJ$81)-ROWS($AN$70:$AN$81)-ROWS($AR$70:$AR$81)-ROWS($AV$70:$AV$81)-ROWS($AZ$70:$AZ$81)),IFERROR(INDEX($BH$70:$BH$81, ROWS($CO$4:CO53)-ROWS($AJ$70:$AJ$81)-ROWS($AN$70:$AN$81)-ROWS($AR$70:$AR$81)-ROWS($AV$70:$AV$81)-ROWS($AZ$70:$AZ$81)-ROWS($BD$70:$BD$81)), "")))))))</f>
        <v>0</v>
      </c>
      <c r="CP55" s="316" t="str">
        <f t="shared" ca="1" si="42"/>
        <v/>
      </c>
      <c r="CQ55" s="316" t="str">
        <f>IF(OR(CR55="",CR55=0),"",MAX(CQ$5:CQ54)+1)</f>
        <v/>
      </c>
      <c r="CR55" s="316">
        <f>IFERROR(INDEX($AK$70:$AK$81, ROWS($CR$4:CR53)), IFERROR(INDEX($AO$70:$AO$81, ROWS($CR$4:CR53)-ROWS($AK$70:$AK$81)), IFERROR(INDEX($AS$70:$AS$81, ROWS($CR$4:CR53)-ROWS($AK$70:$AK$81)-ROWS($AO$70:$AO$81)),IFERROR(INDEX($AW$70:$AW$81, ROWS($CR$4:CR53)-ROWS($AK$70:$AK$81)-ROWS($AO$70:$AO$81)-ROWS($AS$70:$AS$81)),IFERROR(INDEX($BA$70:$BA$81, ROWS($CR$4:CR53)-ROWS($AK$70:$AK$81)-ROWS($AO$70:$AO$81)-ROWS($AS$70:$AS$81)-ROWS($AW$70:$AW$81)),IFERROR(INDEX($BE$70:$BE$81, ROWS($CR$4:CR53)-ROWS($AK$70:$AK$81)-ROWS($AO$70:$AO$81)-ROWS($AS$70:$AS$81)-ROWS($AW$70:$AW$81)-ROWS($BA$70:$BA$81)),IFERROR(INDEX($BI$70:$BI$81, ROWS($CR$4:CR53)-ROWS($AK$70:$AK$81)-ROWS($AO$70:$AO$81)-ROWS($AS$70:$AS$81)-ROWS($AW$70:$AW$81)-ROWS($BA$70:$BA$81)-ROWS($BE$70:$BE$81)), "")))))))</f>
        <v>0</v>
      </c>
      <c r="CS55" s="316" t="str">
        <f t="shared" ca="1" si="43"/>
        <v/>
      </c>
      <c r="CT55" s="413" t="str">
        <f t="shared" ca="1" si="44"/>
        <v/>
      </c>
      <c r="CU55" s="412" t="str">
        <f>IF(OR(CV55="",CV55=0),"",MAX(CU$5:CU54)+1)</f>
        <v/>
      </c>
      <c r="CV55" s="316" t="str">
        <f>IFERROR(INDEX($AJ$86:$AJ$97, ROWS($CV$4:CV53)), IFERROR(INDEX($AN$86:$AN$97, ROWS($CV$4:CV53)-ROWS($AJ$86:$AJ$97)), ""))</f>
        <v/>
      </c>
      <c r="CW55" s="316" t="str">
        <f t="shared" si="45"/>
        <v/>
      </c>
      <c r="CX55" s="316" t="str">
        <f>IF(OR(CY55="",CY55=0),"",MAX(CX$5:CX54)+1)</f>
        <v/>
      </c>
      <c r="CY55" s="316" t="str">
        <f>IFERROR(INDEX($AK$86:$AK$97, ROWS($CY$4:CY53)), IFERROR(INDEX($AO$86:$AO$97, ROWS($CY$4:CY53)-ROWS($AK$86:$AK$97)), ""))</f>
        <v/>
      </c>
      <c r="CZ55" s="316" t="str">
        <f t="shared" si="46"/>
        <v/>
      </c>
      <c r="DA55" s="413" t="str">
        <f t="shared" si="47"/>
        <v/>
      </c>
      <c r="DC55" s="438">
        <f ca="1">IF(OR(DD55="",DD55=0),"",MAX(DC$45:DC54)+1)</f>
        <v>9</v>
      </c>
      <c r="DD55" s="434" t="str">
        <f t="shared" ca="1" si="130"/>
        <v>Car Payment 2</v>
      </c>
      <c r="DE55" s="413">
        <f t="shared" ca="1" si="131"/>
        <v>200</v>
      </c>
      <c r="DF55" s="431" t="str">
        <f ca="1">IF(OR(DG55="",DG55=0),"",MAX(DF$45:DF54)+1)</f>
        <v/>
      </c>
      <c r="DG55" s="412" t="str">
        <f t="shared" ca="1" si="132"/>
        <v/>
      </c>
      <c r="DH55" s="413" t="str">
        <f t="shared" ca="1" si="133"/>
        <v/>
      </c>
      <c r="DI55" s="412" t="str">
        <f t="shared" ca="1" si="134"/>
        <v>Audible</v>
      </c>
      <c r="DJ55" s="413">
        <f t="shared" ca="1" si="135"/>
        <v>14.95</v>
      </c>
      <c r="DK55" s="412" t="str">
        <f t="shared" ca="1" si="136"/>
        <v/>
      </c>
      <c r="DL55" s="413" t="str">
        <f t="shared" ca="1" si="137"/>
        <v/>
      </c>
      <c r="DN55" s="292"/>
      <c r="DO55" s="292"/>
      <c r="DP55" s="292"/>
      <c r="DQ55" s="292"/>
      <c r="DR55" s="292"/>
      <c r="DS55" s="292"/>
    </row>
    <row r="56" spans="16:123" x14ac:dyDescent="0.3">
      <c r="P56" s="1177"/>
      <c r="Q56" s="1178"/>
      <c r="R56" s="453"/>
      <c r="S56" s="402"/>
      <c r="U56" s="1177"/>
      <c r="V56" s="1178"/>
      <c r="W56" s="453"/>
      <c r="X56" s="402"/>
      <c r="AC56" s="358" t="str">
        <f>IF('Data Entry'!H38="","",'Data Entry'!H38)</f>
        <v/>
      </c>
      <c r="AD56" s="356" t="str">
        <f>IF('Data Entry'!G38="","",'Data Entry'!G38)</f>
        <v/>
      </c>
      <c r="AE56" s="357" t="str">
        <f>IF('Data Entry'!J38="","",'Data Entry'!J38)</f>
        <v/>
      </c>
      <c r="AF56" s="402" t="str">
        <f>IF('Data Entry'!I38="","",'Data Entry'!I38)</f>
        <v/>
      </c>
      <c r="AI56" s="304" t="str">
        <f t="shared" ca="1" si="159"/>
        <v/>
      </c>
      <c r="AJ56" s="305" t="str">
        <f t="shared" ca="1" si="138"/>
        <v/>
      </c>
      <c r="AK56" s="306" t="str">
        <f t="shared" ca="1" si="139"/>
        <v/>
      </c>
      <c r="AL56" s="307" t="str">
        <f t="shared" ca="1" si="140"/>
        <v/>
      </c>
      <c r="AM56" s="304" t="str">
        <f t="shared" ca="1" si="160"/>
        <v/>
      </c>
      <c r="AN56" s="305" t="str">
        <f t="shared" ca="1" si="141"/>
        <v/>
      </c>
      <c r="AO56" s="306" t="str">
        <f t="shared" ca="1" si="142"/>
        <v/>
      </c>
      <c r="AP56" s="307" t="str">
        <f t="shared" ca="1" si="143"/>
        <v/>
      </c>
      <c r="AQ56" s="304" t="str">
        <f t="shared" ca="1" si="161"/>
        <v/>
      </c>
      <c r="AR56" s="305" t="str">
        <f t="shared" ca="1" si="144"/>
        <v/>
      </c>
      <c r="AS56" s="306" t="str">
        <f t="shared" ca="1" si="145"/>
        <v/>
      </c>
      <c r="AT56" s="307" t="str">
        <f t="shared" ca="1" si="146"/>
        <v/>
      </c>
      <c r="AU56" s="304" t="str">
        <f t="shared" ca="1" si="162"/>
        <v/>
      </c>
      <c r="AV56" s="305" t="str">
        <f t="shared" ca="1" si="147"/>
        <v/>
      </c>
      <c r="AW56" s="306" t="str">
        <f t="shared" ca="1" si="148"/>
        <v/>
      </c>
      <c r="AX56" s="307" t="str">
        <f t="shared" ca="1" si="149"/>
        <v/>
      </c>
      <c r="AY56" s="304" t="str">
        <f t="shared" ca="1" si="163"/>
        <v/>
      </c>
      <c r="AZ56" s="305" t="str">
        <f t="shared" ca="1" si="150"/>
        <v/>
      </c>
      <c r="BA56" s="306" t="str">
        <f t="shared" ca="1" si="151"/>
        <v/>
      </c>
      <c r="BB56" s="307" t="str">
        <f t="shared" ca="1" si="152"/>
        <v/>
      </c>
      <c r="BC56" s="304" t="str">
        <f t="shared" ca="1" si="164"/>
        <v/>
      </c>
      <c r="BD56" s="305" t="str">
        <f t="shared" ca="1" si="153"/>
        <v/>
      </c>
      <c r="BE56" s="306" t="str">
        <f t="shared" ca="1" si="154"/>
        <v/>
      </c>
      <c r="BF56" s="307" t="str">
        <f t="shared" ca="1" si="155"/>
        <v/>
      </c>
      <c r="BG56" s="304" t="str">
        <f t="shared" ca="1" si="165"/>
        <v/>
      </c>
      <c r="BH56" s="305" t="str">
        <f t="shared" ca="1" si="156"/>
        <v/>
      </c>
      <c r="BI56" s="306" t="str">
        <f t="shared" ca="1" si="157"/>
        <v/>
      </c>
      <c r="BJ56" s="307" t="str">
        <f t="shared" ca="1" si="158"/>
        <v/>
      </c>
      <c r="BL56" s="412" t="str">
        <f ca="1">IF(OR(BM56="",BM56=0),"",MAX(BL$5:BL55)+1)</f>
        <v/>
      </c>
      <c r="BM56" s="316" t="str">
        <f ca="1">IFERROR(INDEX($AJ$6:$AJ$17, ROWS(BM$4:$BM54)), IFERROR(INDEX($AN$6:$AN$17, ROWS(BM$4:$BM54)-ROWS($AJ$6:$AJ$17)), IFERROR(INDEX($AR$6:$AR$17, ROWS(BM$4:$BM54)-ROWS($AJ$6:$AJ$17)-ROWS($AN$6:$AN$17)),IFERROR(INDEX($AV$6:$AV$17, ROWS(BM$4:$BM54)-ROWS($AJ$6:$AJ$17)-ROWS($AN$6:$AN$17)-ROWS($AR$6:$AR$17)),IFERROR(INDEX($AZ$6:$AZ$17, ROWS(BM$4:$BM54)-ROWS($AJ$6:$AJ$17)-ROWS($AN$6:$AN$17)-ROWS($AR$6:$AR$17)-ROWS($AV$6:$AV$17)),IFERROR(INDEX($BD$6:$BD$17, ROWS(BM$4:$BM54)-ROWS($AJ$6:$AJ$17)-ROWS($AN$6:$AN$17)-ROWS($AR$6:$AR$17)-ROWS($AV$6:$AV$17)-ROWS($AZ$6:$AZ$17)),IFERROR(INDEX($BH$6:$BH$17, ROWS(BM$4:$BM54)-ROWS($AJ$6:$AJ$17)-ROWS($AN$6:$AN$17)-ROWS($AR$6:$AR$17)-ROWS($AV$6:$AV$17)-ROWS($AZ$6:$AZ$17)-ROWS($BD$6:$BD$17)), "")))))))</f>
        <v/>
      </c>
      <c r="BN56" s="316" t="str">
        <f t="shared" ca="1" si="30"/>
        <v/>
      </c>
      <c r="BO56" s="316" t="str">
        <f ca="1">IF(OR(BP56="",BP56=0),"",MAX(BO$5:BO55)+1)</f>
        <v/>
      </c>
      <c r="BP56" s="316" t="str">
        <f ca="1">IFERROR(INDEX($AK$6:$AK$17, ROWS($BP$4:BP54)), IFERROR(INDEX($AO$6:$AO$17, ROWS($BP$4:BP54)-ROWS($AK$6:$AK$17)), IFERROR(INDEX($AS$6:$AS$17, ROWS($BP$4:BP54)-ROWS($AK$6:$AK$17)-ROWS($AO$6:$AO$17)),IFERROR(INDEX($AW$6:$AW$17, ROWS($BP$4:BP54)-ROWS($AK$6:$AK$17)-ROWS($AO$6:$AO$17)-ROWS($AS$6:$AS$17)),IFERROR(INDEX($BA$6:$BA$17, ROWS($BP$4:BP54)-ROWS($AK$6:$AK$17)-ROWS($AO$6:$AO$17)-ROWS($AS$6:$AS$17)-ROWS($AW$6:$AW$17)),IFERROR(INDEX($BE$6:$BE$17, ROWS($BP$4:BP54)-ROWS($AK$6:$AK$17)-ROWS($AO$6:$AO$17)-ROWS($AS$6:$AS$17)-ROWS($AW$6:$AW$17)-ROWS($BA$6:$BA$17)),IFERROR(INDEX($BI$6:$BI$17, ROWS($BP$4:BP54)-ROWS($AK$6:$AK$17)-ROWS($AO$6:$AO$17)-ROWS($AS$6:$AS$17)-ROWS($AW$6:$AW$17)-ROWS($BA$6:$BA$17)-ROWS($BE$6:$BE$17)), "")))))))</f>
        <v/>
      </c>
      <c r="BQ56" s="316" t="str">
        <f t="shared" ca="1" si="31"/>
        <v/>
      </c>
      <c r="BR56" s="413" t="str">
        <f t="shared" ca="1" si="32"/>
        <v/>
      </c>
      <c r="BS56" s="412" t="str">
        <f ca="1">IF(OR(BT56="",BT56=0),"",MAX(BS$5:BS55)+1)</f>
        <v/>
      </c>
      <c r="BT56" s="316" t="str">
        <f ca="1">IFERROR(INDEX($AJ$22:$AJ$33, ROWS($BT$4:BT54)), IFERROR(INDEX($AN$22:$AN$33, ROWS($BT$4:BT54)-ROWS($AJ$22:$AJ$33)), IFERROR(INDEX($AR$22:$AR$33, ROWS($BT$4:BT54)-ROWS($AJ$22:$AJ$33)-ROWS($AN$22:$AN$33)),IFERROR(INDEX($AV$22:$AV$33, ROWS($BT$4:BT54)-ROWS($AJ$22:$AJ$33)-ROWS($AN$22:$AN$33)-ROWS($AR$22:$AR$33)),IFERROR(INDEX($AZ$22:$AZ$33, ROWS($BT$4:BT54)-ROWS($AJ$22:$AJ$33)-ROWS($AN$22:$AN$33)-ROWS($AR$22:$AR$33)-ROWS($AV$22:$AV$33)),IFERROR(INDEX($BD$22:$BD$33, ROWS($BT$4:BT54)-ROWS($AJ$22:$AJ$33)-ROWS($AN$22:$AN$33)-ROWS($AR$22:$AR$33)-ROWS($AV$22:$AV$33)-ROWS($AZ$22:$AZ$33)),IFERROR(INDEX($BH$22:$BH$33, ROWS($BT$4:BT54)-ROWS($AJ$22:$AJ$33)-ROWS($AN$22:$AN$33)-ROWS($AR$22:$AR$33)-ROWS($AV$22:$AV$33)-ROWS($AZ$22:$AZ$33)-ROWS($BD$22:$BD$33)), "")))))))</f>
        <v/>
      </c>
      <c r="BU56" s="316" t="str">
        <f t="shared" ca="1" si="33"/>
        <v/>
      </c>
      <c r="BV56" s="316" t="str">
        <f ca="1">IF(OR(BW56="",BW56=0),"",MAX(BV$5:BV55)+1)</f>
        <v/>
      </c>
      <c r="BW56" s="316" t="str">
        <f ca="1">IFERROR(INDEX($AK$22:$AK$33, ROWS($BW$4:BW54)), IFERROR(INDEX($AO$22:$AO$33, ROWS($BW$4:BW54)-ROWS($AK$22:$AK$33)), IFERROR(INDEX($AS$22:$AS$33, ROWS($BW$4:BW54)-ROWS($AK$22:$AK$33)-ROWS($AO$22:$AO$33)),IFERROR(INDEX($AW$22:$AW$33, ROWS($BW$4:BW54)-ROWS($AK$22:$AK$33)-ROWS($AO$22:$AO$33)-ROWS($AS$22:$AS$33)),IFERROR(INDEX($BA$22:$BA$33, ROWS($BW$4:BW54)-ROWS($AK$22:$AK$33)-ROWS($AO$22:$AO$33)-ROWS($AS$22:$AS$33)-ROWS($AW$22:$AW$33)),IFERROR(INDEX($BE$22:$BE$33, ROWS($BW$4:BW54)-ROWS($AK$22:$AK$33)-ROWS($AO$22:$AO$33)-ROWS($AS$22:$AS$33)-ROWS($AW$22:$AW$33)-ROWS($BA$22:$BA$33)),IFERROR(INDEX($BI$22:$BI$33, ROWS($BW$4:BW54)-ROWS($AK$22:$AK$33)-ROWS($AO$22:$AO$33)-ROWS($AS$22:$AS$33)-ROWS($AW$22:$AW$33)-ROWS($BA$22:$BA$33)-ROWS($BE$22:$BE$33)), "")))))))</f>
        <v/>
      </c>
      <c r="BX56" s="316" t="str">
        <f t="shared" ca="1" si="34"/>
        <v/>
      </c>
      <c r="BY56" s="413" t="str">
        <f t="shared" ca="1" si="35"/>
        <v/>
      </c>
      <c r="BZ56" s="412">
        <f ca="1">IF(OR(CA56="",CA56=0),"",MAX(BZ$5:BZ55)+1)</f>
        <v>9</v>
      </c>
      <c r="CA56" s="316" t="str">
        <f ca="1">IFERROR(INDEX($AJ$38:$AJ$49, ROWS($CA$4:CA54)), IFERROR(INDEX($AN$38:$AN$49, ROWS($CA$4:CA54)-ROWS($AJ$38:$AJ$49)), IFERROR(INDEX($AR$38:$AR$49, ROWS($CA$4:CA54)-ROWS($AJ$38:$AJ$49)-ROWS($AN$38:$AN$49)),IFERROR(INDEX($AV$38:$AV$49, ROWS($CA$4:CA54)-ROWS($AJ$38:$AJ$49)-ROWS($AN$38:$AN$49)-ROWS($AR$38:$AR$49)),IFERROR(INDEX($AZ$38:$AZ$49, ROWS($CA$4:CA54)-ROWS($AJ$38:$AJ$49)-ROWS($AN$38:$AN$49)-ROWS($AR$38:$AR$49)-ROWS($AV$38:$AV$49)),IFERROR(INDEX($BD$38:$BD$49, ROWS($CA$4:CA54)-ROWS($AJ$38:$AJ$49)-ROWS($AN$38:$AN$49)-ROWS($AR$38:$AR$49)-ROWS($AV$38:$AV$49)-ROWS($AZ$38:$AZ$49)),IFERROR(INDEX($BH$38:$BH$49, ROWS($CA$4:CA54)-ROWS($AJ$38:$AJ$49)-ROWS($AN$38:$AN$49)-ROWS($AR$38:$AR$49)-ROWS($AV$38:$AV$49)-ROWS($AZ$38:$AZ$49)-ROWS($BD$38:$BD$49)), "")))))))</f>
        <v>Car Payment 1</v>
      </c>
      <c r="CB56" s="316" t="str">
        <f t="shared" ca="1" si="36"/>
        <v/>
      </c>
      <c r="CC56" s="316">
        <f ca="1">IF(OR(CD56="",CD56=0),"",MAX(CC$5:CC55)+1)</f>
        <v>9</v>
      </c>
      <c r="CD56" s="316">
        <f ca="1">IFERROR(INDEX($AK$38:$AK$49, ROWS($CD$4:CD54)), IFERROR(INDEX($AO$38:$AO$49, ROWS($CD$4:CD54)-ROWS($AK$38:$AK$49)), IFERROR(INDEX($AS$38:$AS$49, ROWS($CD$4:CD54)-ROWS($AK$38:$AK$49)-ROWS($AO$38:$AO$49)),IFERROR(INDEX($AW$38:$AW$49, ROWS($CD$4:CD54)-ROWS($AK$38:$AK$49)-ROWS($AO$38:$AO$49)-ROWS($AS$38:$AS$49)),IFERROR(INDEX($BA$38:$BA$49, ROWS($CD$4:CD54)-ROWS($AK$38:$AK$49)-ROWS($AO$38:$AO$49)-ROWS($AS$38:$AS$49)-ROWS($AW$38:$AW$49)),IFERROR(INDEX($BE$38:$BE$49, ROWS($CD$4:CD54)-ROWS($AK$38:$AK$49)-ROWS($AO$38:$AO$49)-ROWS($AS$38:$AS$49)-ROWS($AW$38:$AW$49)-ROWS($BA$38:$BA$49)),IFERROR(INDEX($BI$38:$BI$49, ROWS($CD$4:CD54)-ROWS($AK$38:$AK$49)-ROWS($AO$38:$AO$49)-ROWS($AS$38:$AS$49)-ROWS($AW$38:$AW$49)-ROWS($BA$38:$BA$49)-ROWS($BE$38:$BE$49)), "")))))))</f>
        <v>350</v>
      </c>
      <c r="CE56" s="316" t="str">
        <f t="shared" ca="1" si="37"/>
        <v/>
      </c>
      <c r="CF56" s="413" t="str">
        <f t="shared" ca="1" si="38"/>
        <v/>
      </c>
      <c r="CG56" s="412" t="str">
        <f ca="1">IF(OR(CH56="",CH56=0),"",MAX(CG$5:CG55)+1)</f>
        <v/>
      </c>
      <c r="CH56" s="316" t="str">
        <f ca="1">IFERROR(INDEX($AJ$54:$AJ$65, ROWS($CH$4:CH54)), IFERROR(INDEX($AN$54:$AN$65, ROWS($CH$4:CH54)-ROWS($AJ$54:$AJ$65)), IFERROR(INDEX($AR$54:$AR$65, ROWS($CH$4:CH54)-ROWS($AJ$54:$AJ$65)-ROWS($AN$54:$AN$65)),IFERROR(INDEX($AV$54:$AV$65, ROWS($CH$4:CH54)-ROWS($AJ$54:$AJ$65)-ROWS($AN$54:$AN$65)-ROWS($AR$54:$AR$65)),IFERROR(INDEX($AZ$54:$AZ$65, ROWS($CH$4:CH54)-ROWS($AJ$54:$AJ$65)-ROWS($AN$54:$AN$65)-ROWS($AR$54:$AR$65)-ROWS($AV$54:$AV$65)),IFERROR(INDEX($BD$54:$BD$65, ROWS($CH$4:CH54)-ROWS($AJ$54:$AJ$65)-ROWS($AN$54:$AN$65)-ROWS($AR$54:$AR$65)-ROWS($AV$54:$AV$65)-ROWS($AZ$54:$AZ$65)),IFERROR(INDEX($BH$54:$BH$65, ROWS($CH$4:CH54)-ROWS($AJ$54:$AJ$65)-ROWS($AN$54:$AN$65)-ROWS($AR$54:$AR$65)-ROWS($AV$54:$AV$65)-ROWS($AZ$54:$AZ$65)-ROWS($BD$54:$BD$65)), "")))))))</f>
        <v/>
      </c>
      <c r="CI56" s="316" t="str">
        <f t="shared" ca="1" si="39"/>
        <v/>
      </c>
      <c r="CJ56" s="316" t="str">
        <f ca="1">IF(OR(CK56="",CK56=0),"",MAX(CJ$5:CJ55)+1)</f>
        <v/>
      </c>
      <c r="CK56" s="316" t="str">
        <f ca="1">IFERROR(INDEX($AK$54:$AK$65, ROWS($CK$4:CK54)), IFERROR(INDEX($AO$54:$AO$65, ROWS($CK$4:CK54)-ROWS($AK$54:$AK$65)), IFERROR(INDEX($AS$54:$AS$65, ROWS($CK$4:CK54)-ROWS($AK$54:$AK$65)-ROWS($AO$54:$AO$65)),IFERROR(INDEX($AW$54:$AW$65, ROWS($CK$4:CK54)-ROWS($AK$54:$AK$65)-ROWS($AO$54:$AO$65)-ROWS($AS$54:$AS$65)),IFERROR(INDEX($BA$54:$BA$65, ROWS($CK$4:CK54)-ROWS($AK$54:$AK$65)-ROWS($AO$54:$AO$65)-ROWS($AS$54:$AS$65)-ROWS($AW$54:$AW$65)),IFERROR(INDEX($BE$54:$BE$65, ROWS($CK$4:CK54)-ROWS($AK$54:$AK$65)-ROWS($AO$54:$AO$65)-ROWS($AS$54:$AS$65)-ROWS($AW$54:$AW$65)-ROWS($BA$54:$BA$65)),IFERROR(INDEX($BI$54:$BI$65, ROWS($CK$4:CK54)-ROWS($AK$54:$AK$65)-ROWS($AO$54:$AO$65)-ROWS($AS$54:$AS$65)-ROWS($AW$54:$AW$65)-ROWS($BA$54:$BA$65)-ROWS($BE$54:$BE$65)), "")))))))</f>
        <v/>
      </c>
      <c r="CL56" s="316" t="str">
        <f t="shared" ca="1" si="40"/>
        <v/>
      </c>
      <c r="CM56" s="413" t="str">
        <f t="shared" ca="1" si="41"/>
        <v/>
      </c>
      <c r="CN56" s="412" t="str">
        <f>IF(OR(CO56="",CO56=0),"",MAX(CN$5:CN55)+1)</f>
        <v/>
      </c>
      <c r="CO56" s="316">
        <f>IFERROR(INDEX($AJ$70:$AJ$81, ROWS($CO$4:CO54)), IFERROR(INDEX($AN$70:$AN$81, ROWS($CO$4:CO54)-ROWS($AJ$70:$AJ$81)), IFERROR(INDEX($AR$70:$AR$81, ROWS($CO$4:CO54)-ROWS($AJ$70:$AJ$81)-ROWS($AN$70:$AN$81)),IFERROR(INDEX($AV$70:$AV$81, ROWS($CO$4:CO54)-ROWS($AJ$70:$AJ$81)-ROWS($AN$70:$AN$81)-ROWS($AR$70:$AR$81)),IFERROR(INDEX($AZ$70:$AZ$81, ROWS($CO$4:CO54)-ROWS($AJ$70:$AJ$81)-ROWS($AN$70:$AN$81)-ROWS($AR$70:$AR$81)-ROWS($AV$70:$AV$81)),IFERROR(INDEX($BD$70:$BD$81, ROWS($CO$4:CO54)-ROWS($AJ$70:$AJ$81)-ROWS($AN$70:$AN$81)-ROWS($AR$70:$AR$81)-ROWS($AV$70:$AV$81)-ROWS($AZ$70:$AZ$81)),IFERROR(INDEX($BH$70:$BH$81, ROWS($CO$4:CO54)-ROWS($AJ$70:$AJ$81)-ROWS($AN$70:$AN$81)-ROWS($AR$70:$AR$81)-ROWS($AV$70:$AV$81)-ROWS($AZ$70:$AZ$81)-ROWS($BD$70:$BD$81)), "")))))))</f>
        <v>0</v>
      </c>
      <c r="CP56" s="316" t="str">
        <f t="shared" ca="1" si="42"/>
        <v/>
      </c>
      <c r="CQ56" s="316" t="str">
        <f>IF(OR(CR56="",CR56=0),"",MAX(CQ$5:CQ55)+1)</f>
        <v/>
      </c>
      <c r="CR56" s="316">
        <f>IFERROR(INDEX($AK$70:$AK$81, ROWS($CR$4:CR54)), IFERROR(INDEX($AO$70:$AO$81, ROWS($CR$4:CR54)-ROWS($AK$70:$AK$81)), IFERROR(INDEX($AS$70:$AS$81, ROWS($CR$4:CR54)-ROWS($AK$70:$AK$81)-ROWS($AO$70:$AO$81)),IFERROR(INDEX($AW$70:$AW$81, ROWS($CR$4:CR54)-ROWS($AK$70:$AK$81)-ROWS($AO$70:$AO$81)-ROWS($AS$70:$AS$81)),IFERROR(INDEX($BA$70:$BA$81, ROWS($CR$4:CR54)-ROWS($AK$70:$AK$81)-ROWS($AO$70:$AO$81)-ROWS($AS$70:$AS$81)-ROWS($AW$70:$AW$81)),IFERROR(INDEX($BE$70:$BE$81, ROWS($CR$4:CR54)-ROWS($AK$70:$AK$81)-ROWS($AO$70:$AO$81)-ROWS($AS$70:$AS$81)-ROWS($AW$70:$AW$81)-ROWS($BA$70:$BA$81)),IFERROR(INDEX($BI$70:$BI$81, ROWS($CR$4:CR54)-ROWS($AK$70:$AK$81)-ROWS($AO$70:$AO$81)-ROWS($AS$70:$AS$81)-ROWS($AW$70:$AW$81)-ROWS($BA$70:$BA$81)-ROWS($BE$70:$BE$81)), "")))))))</f>
        <v>0</v>
      </c>
      <c r="CS56" s="316" t="str">
        <f t="shared" ca="1" si="43"/>
        <v/>
      </c>
      <c r="CT56" s="413" t="str">
        <f t="shared" ca="1" si="44"/>
        <v/>
      </c>
      <c r="CU56" s="412" t="str">
        <f>IF(OR(CV56="",CV56=0),"",MAX(CU$5:CU55)+1)</f>
        <v/>
      </c>
      <c r="CV56" s="316" t="str">
        <f>IFERROR(INDEX($AJ$86:$AJ$97, ROWS($CV$4:CV54)), IFERROR(INDEX($AN$86:$AN$97, ROWS($CV$4:CV54)-ROWS($AJ$86:$AJ$97)), ""))</f>
        <v/>
      </c>
      <c r="CW56" s="316" t="str">
        <f t="shared" si="45"/>
        <v/>
      </c>
      <c r="CX56" s="316" t="str">
        <f>IF(OR(CY56="",CY56=0),"",MAX(CX$5:CX55)+1)</f>
        <v/>
      </c>
      <c r="CY56" s="316" t="str">
        <f>IFERROR(INDEX($AK$86:$AK$97, ROWS($CY$4:CY54)), IFERROR(INDEX($AO$86:$AO$97, ROWS($CY$4:CY54)-ROWS($AK$86:$AK$97)), ""))</f>
        <v/>
      </c>
      <c r="CZ56" s="316" t="str">
        <f t="shared" si="46"/>
        <v/>
      </c>
      <c r="DA56" s="413" t="str">
        <f t="shared" si="47"/>
        <v/>
      </c>
      <c r="DC56" s="438" t="str">
        <f ca="1">IF(OR(DD56="",DD56=0),"",MAX(DC$45:DC55)+1)</f>
        <v/>
      </c>
      <c r="DD56" s="434" t="str">
        <f t="shared" ca="1" si="130"/>
        <v/>
      </c>
      <c r="DE56" s="413" t="str">
        <f t="shared" ca="1" si="131"/>
        <v/>
      </c>
      <c r="DF56" s="431">
        <f ca="1">IF(OR(DG56="",DG56=0),"",MAX(DF$45:DF55)+1)</f>
        <v>2</v>
      </c>
      <c r="DG56" s="412" t="str">
        <f t="shared" ca="1" si="132"/>
        <v>Investment 1</v>
      </c>
      <c r="DH56" s="413">
        <f t="shared" ca="1" si="133"/>
        <v>200</v>
      </c>
      <c r="DI56" s="412" t="str">
        <f t="shared" ca="1" si="134"/>
        <v>Cellular</v>
      </c>
      <c r="DJ56" s="413">
        <f t="shared" ca="1" si="135"/>
        <v>225</v>
      </c>
      <c r="DK56" s="412" t="str">
        <f t="shared" ca="1" si="136"/>
        <v/>
      </c>
      <c r="DL56" s="413" t="str">
        <f t="shared" ca="1" si="137"/>
        <v/>
      </c>
      <c r="DM56" s="278"/>
    </row>
    <row r="57" spans="16:123" ht="15.75" thickBot="1" x14ac:dyDescent="0.35">
      <c r="P57" s="1177"/>
      <c r="Q57" s="1178"/>
      <c r="R57" s="453"/>
      <c r="S57" s="402"/>
      <c r="U57" s="1177"/>
      <c r="V57" s="1178"/>
      <c r="W57" s="453"/>
      <c r="X57" s="402"/>
      <c r="AC57" s="359" t="str">
        <f>IF('Data Entry'!H39="","",'Data Entry'!H39)</f>
        <v/>
      </c>
      <c r="AD57" s="360" t="str">
        <f>IF('Data Entry'!G39="","",'Data Entry'!G39)</f>
        <v/>
      </c>
      <c r="AE57" s="361" t="str">
        <f>IF('Data Entry'!J39="","",'Data Entry'!J39)</f>
        <v/>
      </c>
      <c r="AF57" s="403" t="str">
        <f>IF('Data Entry'!I39="","",'Data Entry'!I39)</f>
        <v/>
      </c>
      <c r="AI57" s="304" t="str">
        <f t="shared" ca="1" si="159"/>
        <v/>
      </c>
      <c r="AJ57" s="305" t="str">
        <f t="shared" ca="1" si="138"/>
        <v/>
      </c>
      <c r="AK57" s="306" t="str">
        <f t="shared" ca="1" si="139"/>
        <v/>
      </c>
      <c r="AL57" s="307" t="str">
        <f t="shared" ca="1" si="140"/>
        <v/>
      </c>
      <c r="AM57" s="304" t="str">
        <f t="shared" ca="1" si="160"/>
        <v/>
      </c>
      <c r="AN57" s="305" t="str">
        <f t="shared" ca="1" si="141"/>
        <v/>
      </c>
      <c r="AO57" s="306" t="str">
        <f t="shared" ca="1" si="142"/>
        <v/>
      </c>
      <c r="AP57" s="307" t="str">
        <f t="shared" ca="1" si="143"/>
        <v/>
      </c>
      <c r="AQ57" s="304" t="str">
        <f t="shared" ca="1" si="161"/>
        <v/>
      </c>
      <c r="AR57" s="305" t="str">
        <f t="shared" ca="1" si="144"/>
        <v/>
      </c>
      <c r="AS57" s="306" t="str">
        <f t="shared" ca="1" si="145"/>
        <v/>
      </c>
      <c r="AT57" s="307" t="str">
        <f t="shared" ca="1" si="146"/>
        <v/>
      </c>
      <c r="AU57" s="304" t="str">
        <f t="shared" ca="1" si="162"/>
        <v/>
      </c>
      <c r="AV57" s="305" t="str">
        <f t="shared" ca="1" si="147"/>
        <v/>
      </c>
      <c r="AW57" s="306" t="str">
        <f t="shared" ca="1" si="148"/>
        <v/>
      </c>
      <c r="AX57" s="307" t="str">
        <f t="shared" ca="1" si="149"/>
        <v/>
      </c>
      <c r="AY57" s="304" t="str">
        <f t="shared" ca="1" si="163"/>
        <v/>
      </c>
      <c r="AZ57" s="305" t="str">
        <f t="shared" ca="1" si="150"/>
        <v/>
      </c>
      <c r="BA57" s="306" t="str">
        <f t="shared" ca="1" si="151"/>
        <v/>
      </c>
      <c r="BB57" s="307" t="str">
        <f t="shared" ca="1" si="152"/>
        <v/>
      </c>
      <c r="BC57" s="304" t="str">
        <f t="shared" ca="1" si="164"/>
        <v/>
      </c>
      <c r="BD57" s="305" t="str">
        <f t="shared" ca="1" si="153"/>
        <v/>
      </c>
      <c r="BE57" s="306" t="str">
        <f t="shared" ca="1" si="154"/>
        <v/>
      </c>
      <c r="BF57" s="307" t="str">
        <f t="shared" ca="1" si="155"/>
        <v/>
      </c>
      <c r="BG57" s="304" t="str">
        <f t="shared" ca="1" si="165"/>
        <v/>
      </c>
      <c r="BH57" s="305" t="str">
        <f t="shared" ca="1" si="156"/>
        <v/>
      </c>
      <c r="BI57" s="306" t="str">
        <f t="shared" ca="1" si="157"/>
        <v/>
      </c>
      <c r="BJ57" s="307" t="str">
        <f t="shared" ca="1" si="158"/>
        <v/>
      </c>
      <c r="BL57" s="412" t="str">
        <f ca="1">IF(OR(BM57="",BM57=0),"",MAX(BL$5:BL56)+1)</f>
        <v/>
      </c>
      <c r="BM57" s="316" t="str">
        <f ca="1">IFERROR(INDEX($AJ$6:$AJ$17, ROWS(BM$4:$BM55)), IFERROR(INDEX($AN$6:$AN$17, ROWS(BM$4:$BM55)-ROWS($AJ$6:$AJ$17)), IFERROR(INDEX($AR$6:$AR$17, ROWS(BM$4:$BM55)-ROWS($AJ$6:$AJ$17)-ROWS($AN$6:$AN$17)),IFERROR(INDEX($AV$6:$AV$17, ROWS(BM$4:$BM55)-ROWS($AJ$6:$AJ$17)-ROWS($AN$6:$AN$17)-ROWS($AR$6:$AR$17)),IFERROR(INDEX($AZ$6:$AZ$17, ROWS(BM$4:$BM55)-ROWS($AJ$6:$AJ$17)-ROWS($AN$6:$AN$17)-ROWS($AR$6:$AR$17)-ROWS($AV$6:$AV$17)),IFERROR(INDEX($BD$6:$BD$17, ROWS(BM$4:$BM55)-ROWS($AJ$6:$AJ$17)-ROWS($AN$6:$AN$17)-ROWS($AR$6:$AR$17)-ROWS($AV$6:$AV$17)-ROWS($AZ$6:$AZ$17)),IFERROR(INDEX($BH$6:$BH$17, ROWS(BM$4:$BM55)-ROWS($AJ$6:$AJ$17)-ROWS($AN$6:$AN$17)-ROWS($AR$6:$AR$17)-ROWS($AV$6:$AV$17)-ROWS($AZ$6:$AZ$17)-ROWS($BD$6:$BD$17)), "")))))))</f>
        <v/>
      </c>
      <c r="BN57" s="316" t="str">
        <f t="shared" ca="1" si="30"/>
        <v/>
      </c>
      <c r="BO57" s="316" t="str">
        <f ca="1">IF(OR(BP57="",BP57=0),"",MAX(BO$5:BO56)+1)</f>
        <v/>
      </c>
      <c r="BP57" s="316" t="str">
        <f ca="1">IFERROR(INDEX($AK$6:$AK$17, ROWS($BP$4:BP55)), IFERROR(INDEX($AO$6:$AO$17, ROWS($BP$4:BP55)-ROWS($AK$6:$AK$17)), IFERROR(INDEX($AS$6:$AS$17, ROWS($BP$4:BP55)-ROWS($AK$6:$AK$17)-ROWS($AO$6:$AO$17)),IFERROR(INDEX($AW$6:$AW$17, ROWS($BP$4:BP55)-ROWS($AK$6:$AK$17)-ROWS($AO$6:$AO$17)-ROWS($AS$6:$AS$17)),IFERROR(INDEX($BA$6:$BA$17, ROWS($BP$4:BP55)-ROWS($AK$6:$AK$17)-ROWS($AO$6:$AO$17)-ROWS($AS$6:$AS$17)-ROWS($AW$6:$AW$17)),IFERROR(INDEX($BE$6:$BE$17, ROWS($BP$4:BP55)-ROWS($AK$6:$AK$17)-ROWS($AO$6:$AO$17)-ROWS($AS$6:$AS$17)-ROWS($AW$6:$AW$17)-ROWS($BA$6:$BA$17)),IFERROR(INDEX($BI$6:$BI$17, ROWS($BP$4:BP55)-ROWS($AK$6:$AK$17)-ROWS($AO$6:$AO$17)-ROWS($AS$6:$AS$17)-ROWS($AW$6:$AW$17)-ROWS($BA$6:$BA$17)-ROWS($BE$6:$BE$17)), "")))))))</f>
        <v/>
      </c>
      <c r="BQ57" s="316" t="str">
        <f t="shared" ca="1" si="31"/>
        <v/>
      </c>
      <c r="BR57" s="413" t="str">
        <f t="shared" ca="1" si="32"/>
        <v/>
      </c>
      <c r="BS57" s="412" t="str">
        <f ca="1">IF(OR(BT57="",BT57=0),"",MAX(BS$5:BS56)+1)</f>
        <v/>
      </c>
      <c r="BT57" s="316" t="str">
        <f ca="1">IFERROR(INDEX($AJ$22:$AJ$33, ROWS($BT$4:BT55)), IFERROR(INDEX($AN$22:$AN$33, ROWS($BT$4:BT55)-ROWS($AJ$22:$AJ$33)), IFERROR(INDEX($AR$22:$AR$33, ROWS($BT$4:BT55)-ROWS($AJ$22:$AJ$33)-ROWS($AN$22:$AN$33)),IFERROR(INDEX($AV$22:$AV$33, ROWS($BT$4:BT55)-ROWS($AJ$22:$AJ$33)-ROWS($AN$22:$AN$33)-ROWS($AR$22:$AR$33)),IFERROR(INDEX($AZ$22:$AZ$33, ROWS($BT$4:BT55)-ROWS($AJ$22:$AJ$33)-ROWS($AN$22:$AN$33)-ROWS($AR$22:$AR$33)-ROWS($AV$22:$AV$33)),IFERROR(INDEX($BD$22:$BD$33, ROWS($BT$4:BT55)-ROWS($AJ$22:$AJ$33)-ROWS($AN$22:$AN$33)-ROWS($AR$22:$AR$33)-ROWS($AV$22:$AV$33)-ROWS($AZ$22:$AZ$33)),IFERROR(INDEX($BH$22:$BH$33, ROWS($BT$4:BT55)-ROWS($AJ$22:$AJ$33)-ROWS($AN$22:$AN$33)-ROWS($AR$22:$AR$33)-ROWS($AV$22:$AV$33)-ROWS($AZ$22:$AZ$33)-ROWS($BD$22:$BD$33)), "")))))))</f>
        <v/>
      </c>
      <c r="BU57" s="316" t="str">
        <f t="shared" ca="1" si="33"/>
        <v/>
      </c>
      <c r="BV57" s="316" t="str">
        <f ca="1">IF(OR(BW57="",BW57=0),"",MAX(BV$5:BV56)+1)</f>
        <v/>
      </c>
      <c r="BW57" s="316" t="str">
        <f ca="1">IFERROR(INDEX($AK$22:$AK$33, ROWS($BW$4:BW55)), IFERROR(INDEX($AO$22:$AO$33, ROWS($BW$4:BW55)-ROWS($AK$22:$AK$33)), IFERROR(INDEX($AS$22:$AS$33, ROWS($BW$4:BW55)-ROWS($AK$22:$AK$33)-ROWS($AO$22:$AO$33)),IFERROR(INDEX($AW$22:$AW$33, ROWS($BW$4:BW55)-ROWS($AK$22:$AK$33)-ROWS($AO$22:$AO$33)-ROWS($AS$22:$AS$33)),IFERROR(INDEX($BA$22:$BA$33, ROWS($BW$4:BW55)-ROWS($AK$22:$AK$33)-ROWS($AO$22:$AO$33)-ROWS($AS$22:$AS$33)-ROWS($AW$22:$AW$33)),IFERROR(INDEX($BE$22:$BE$33, ROWS($BW$4:BW55)-ROWS($AK$22:$AK$33)-ROWS($AO$22:$AO$33)-ROWS($AS$22:$AS$33)-ROWS($AW$22:$AW$33)-ROWS($BA$22:$BA$33)),IFERROR(INDEX($BI$22:$BI$33, ROWS($BW$4:BW55)-ROWS($AK$22:$AK$33)-ROWS($AO$22:$AO$33)-ROWS($AS$22:$AS$33)-ROWS($AW$22:$AW$33)-ROWS($BA$22:$BA$33)-ROWS($BE$22:$BE$33)), "")))))))</f>
        <v/>
      </c>
      <c r="BX57" s="316" t="str">
        <f t="shared" ca="1" si="34"/>
        <v/>
      </c>
      <c r="BY57" s="413" t="str">
        <f t="shared" ca="1" si="35"/>
        <v/>
      </c>
      <c r="BZ57" s="412">
        <f ca="1">IF(OR(CA57="",CA57=0),"",MAX(BZ$5:BZ56)+1)</f>
        <v>10</v>
      </c>
      <c r="CA57" s="316" t="str">
        <f ca="1">IFERROR(INDEX($AJ$38:$AJ$49, ROWS($CA$4:CA55)), IFERROR(INDEX($AN$38:$AN$49, ROWS($CA$4:CA55)-ROWS($AJ$38:$AJ$49)), IFERROR(INDEX($AR$38:$AR$49, ROWS($CA$4:CA55)-ROWS($AJ$38:$AJ$49)-ROWS($AN$38:$AN$49)),IFERROR(INDEX($AV$38:$AV$49, ROWS($CA$4:CA55)-ROWS($AJ$38:$AJ$49)-ROWS($AN$38:$AN$49)-ROWS($AR$38:$AR$49)),IFERROR(INDEX($AZ$38:$AZ$49, ROWS($CA$4:CA55)-ROWS($AJ$38:$AJ$49)-ROWS($AN$38:$AN$49)-ROWS($AR$38:$AR$49)-ROWS($AV$38:$AV$49)),IFERROR(INDEX($BD$38:$BD$49, ROWS($CA$4:CA55)-ROWS($AJ$38:$AJ$49)-ROWS($AN$38:$AN$49)-ROWS($AR$38:$AR$49)-ROWS($AV$38:$AV$49)-ROWS($AZ$38:$AZ$49)),IFERROR(INDEX($BH$38:$BH$49, ROWS($CA$4:CA55)-ROWS($AJ$38:$AJ$49)-ROWS($AN$38:$AN$49)-ROWS($AR$38:$AR$49)-ROWS($AV$38:$AV$49)-ROWS($AZ$38:$AZ$49)-ROWS($BD$38:$BD$49)), "")))))))</f>
        <v>Car Payment 2</v>
      </c>
      <c r="CB57" s="316" t="str">
        <f t="shared" ca="1" si="36"/>
        <v/>
      </c>
      <c r="CC57" s="316">
        <f ca="1">IF(OR(CD57="",CD57=0),"",MAX(CC$5:CC56)+1)</f>
        <v>10</v>
      </c>
      <c r="CD57" s="316">
        <f ca="1">IFERROR(INDEX($AK$38:$AK$49, ROWS($CD$4:CD55)), IFERROR(INDEX($AO$38:$AO$49, ROWS($CD$4:CD55)-ROWS($AK$38:$AK$49)), IFERROR(INDEX($AS$38:$AS$49, ROWS($CD$4:CD55)-ROWS($AK$38:$AK$49)-ROWS($AO$38:$AO$49)),IFERROR(INDEX($AW$38:$AW$49, ROWS($CD$4:CD55)-ROWS($AK$38:$AK$49)-ROWS($AO$38:$AO$49)-ROWS($AS$38:$AS$49)),IFERROR(INDEX($BA$38:$BA$49, ROWS($CD$4:CD55)-ROWS($AK$38:$AK$49)-ROWS($AO$38:$AO$49)-ROWS($AS$38:$AS$49)-ROWS($AW$38:$AW$49)),IFERROR(INDEX($BE$38:$BE$49, ROWS($CD$4:CD55)-ROWS($AK$38:$AK$49)-ROWS($AO$38:$AO$49)-ROWS($AS$38:$AS$49)-ROWS($AW$38:$AW$49)-ROWS($BA$38:$BA$49)),IFERROR(INDEX($BI$38:$BI$49, ROWS($CD$4:CD55)-ROWS($AK$38:$AK$49)-ROWS($AO$38:$AO$49)-ROWS($AS$38:$AS$49)-ROWS($AW$38:$AW$49)-ROWS($BA$38:$BA$49)-ROWS($BE$38:$BE$49)), "")))))))</f>
        <v>200</v>
      </c>
      <c r="CE57" s="316" t="str">
        <f t="shared" ca="1" si="37"/>
        <v/>
      </c>
      <c r="CF57" s="413" t="str">
        <f t="shared" ca="1" si="38"/>
        <v/>
      </c>
      <c r="CG57" s="412" t="str">
        <f ca="1">IF(OR(CH57="",CH57=0),"",MAX(CG$5:CG56)+1)</f>
        <v/>
      </c>
      <c r="CH57" s="316" t="str">
        <f ca="1">IFERROR(INDEX($AJ$54:$AJ$65, ROWS($CH$4:CH55)), IFERROR(INDEX($AN$54:$AN$65, ROWS($CH$4:CH55)-ROWS($AJ$54:$AJ$65)), IFERROR(INDEX($AR$54:$AR$65, ROWS($CH$4:CH55)-ROWS($AJ$54:$AJ$65)-ROWS($AN$54:$AN$65)),IFERROR(INDEX($AV$54:$AV$65, ROWS($CH$4:CH55)-ROWS($AJ$54:$AJ$65)-ROWS($AN$54:$AN$65)-ROWS($AR$54:$AR$65)),IFERROR(INDEX($AZ$54:$AZ$65, ROWS($CH$4:CH55)-ROWS($AJ$54:$AJ$65)-ROWS($AN$54:$AN$65)-ROWS($AR$54:$AR$65)-ROWS($AV$54:$AV$65)),IFERROR(INDEX($BD$54:$BD$65, ROWS($CH$4:CH55)-ROWS($AJ$54:$AJ$65)-ROWS($AN$54:$AN$65)-ROWS($AR$54:$AR$65)-ROWS($AV$54:$AV$65)-ROWS($AZ$54:$AZ$65)),IFERROR(INDEX($BH$54:$BH$65, ROWS($CH$4:CH55)-ROWS($AJ$54:$AJ$65)-ROWS($AN$54:$AN$65)-ROWS($AR$54:$AR$65)-ROWS($AV$54:$AV$65)-ROWS($AZ$54:$AZ$65)-ROWS($BD$54:$BD$65)), "")))))))</f>
        <v/>
      </c>
      <c r="CI57" s="316" t="str">
        <f t="shared" ca="1" si="39"/>
        <v/>
      </c>
      <c r="CJ57" s="316" t="str">
        <f ca="1">IF(OR(CK57="",CK57=0),"",MAX(CJ$5:CJ56)+1)</f>
        <v/>
      </c>
      <c r="CK57" s="316" t="str">
        <f ca="1">IFERROR(INDEX($AK$54:$AK$65, ROWS($CK$4:CK55)), IFERROR(INDEX($AO$54:$AO$65, ROWS($CK$4:CK55)-ROWS($AK$54:$AK$65)), IFERROR(INDEX($AS$54:$AS$65, ROWS($CK$4:CK55)-ROWS($AK$54:$AK$65)-ROWS($AO$54:$AO$65)),IFERROR(INDEX($AW$54:$AW$65, ROWS($CK$4:CK55)-ROWS($AK$54:$AK$65)-ROWS($AO$54:$AO$65)-ROWS($AS$54:$AS$65)),IFERROR(INDEX($BA$54:$BA$65, ROWS($CK$4:CK55)-ROWS($AK$54:$AK$65)-ROWS($AO$54:$AO$65)-ROWS($AS$54:$AS$65)-ROWS($AW$54:$AW$65)),IFERROR(INDEX($BE$54:$BE$65, ROWS($CK$4:CK55)-ROWS($AK$54:$AK$65)-ROWS($AO$54:$AO$65)-ROWS($AS$54:$AS$65)-ROWS($AW$54:$AW$65)-ROWS($BA$54:$BA$65)),IFERROR(INDEX($BI$54:$BI$65, ROWS($CK$4:CK55)-ROWS($AK$54:$AK$65)-ROWS($AO$54:$AO$65)-ROWS($AS$54:$AS$65)-ROWS($AW$54:$AW$65)-ROWS($BA$54:$BA$65)-ROWS($BE$54:$BE$65)), "")))))))</f>
        <v/>
      </c>
      <c r="CL57" s="316" t="str">
        <f t="shared" ca="1" si="40"/>
        <v/>
      </c>
      <c r="CM57" s="413" t="str">
        <f t="shared" ca="1" si="41"/>
        <v/>
      </c>
      <c r="CN57" s="412" t="str">
        <f>IF(OR(CO57="",CO57=0),"",MAX(CN$5:CN56)+1)</f>
        <v/>
      </c>
      <c r="CO57" s="316">
        <f>IFERROR(INDEX($AJ$70:$AJ$81, ROWS($CO$4:CO55)), IFERROR(INDEX($AN$70:$AN$81, ROWS($CO$4:CO55)-ROWS($AJ$70:$AJ$81)), IFERROR(INDEX($AR$70:$AR$81, ROWS($CO$4:CO55)-ROWS($AJ$70:$AJ$81)-ROWS($AN$70:$AN$81)),IFERROR(INDEX($AV$70:$AV$81, ROWS($CO$4:CO55)-ROWS($AJ$70:$AJ$81)-ROWS($AN$70:$AN$81)-ROWS($AR$70:$AR$81)),IFERROR(INDEX($AZ$70:$AZ$81, ROWS($CO$4:CO55)-ROWS($AJ$70:$AJ$81)-ROWS($AN$70:$AN$81)-ROWS($AR$70:$AR$81)-ROWS($AV$70:$AV$81)),IFERROR(INDEX($BD$70:$BD$81, ROWS($CO$4:CO55)-ROWS($AJ$70:$AJ$81)-ROWS($AN$70:$AN$81)-ROWS($AR$70:$AR$81)-ROWS($AV$70:$AV$81)-ROWS($AZ$70:$AZ$81)),IFERROR(INDEX($BH$70:$BH$81, ROWS($CO$4:CO55)-ROWS($AJ$70:$AJ$81)-ROWS($AN$70:$AN$81)-ROWS($AR$70:$AR$81)-ROWS($AV$70:$AV$81)-ROWS($AZ$70:$AZ$81)-ROWS($BD$70:$BD$81)), "")))))))</f>
        <v>0</v>
      </c>
      <c r="CP57" s="316" t="str">
        <f t="shared" ca="1" si="42"/>
        <v/>
      </c>
      <c r="CQ57" s="316" t="str">
        <f>IF(OR(CR57="",CR57=0),"",MAX(CQ$5:CQ56)+1)</f>
        <v/>
      </c>
      <c r="CR57" s="316">
        <f>IFERROR(INDEX($AK$70:$AK$81, ROWS($CR$4:CR55)), IFERROR(INDEX($AO$70:$AO$81, ROWS($CR$4:CR55)-ROWS($AK$70:$AK$81)), IFERROR(INDEX($AS$70:$AS$81, ROWS($CR$4:CR55)-ROWS($AK$70:$AK$81)-ROWS($AO$70:$AO$81)),IFERROR(INDEX($AW$70:$AW$81, ROWS($CR$4:CR55)-ROWS($AK$70:$AK$81)-ROWS($AO$70:$AO$81)-ROWS($AS$70:$AS$81)),IFERROR(INDEX($BA$70:$BA$81, ROWS($CR$4:CR55)-ROWS($AK$70:$AK$81)-ROWS($AO$70:$AO$81)-ROWS($AS$70:$AS$81)-ROWS($AW$70:$AW$81)),IFERROR(INDEX($BE$70:$BE$81, ROWS($CR$4:CR55)-ROWS($AK$70:$AK$81)-ROWS($AO$70:$AO$81)-ROWS($AS$70:$AS$81)-ROWS($AW$70:$AW$81)-ROWS($BA$70:$BA$81)),IFERROR(INDEX($BI$70:$BI$81, ROWS($CR$4:CR55)-ROWS($AK$70:$AK$81)-ROWS($AO$70:$AO$81)-ROWS($AS$70:$AS$81)-ROWS($AW$70:$AW$81)-ROWS($BA$70:$BA$81)-ROWS($BE$70:$BE$81)), "")))))))</f>
        <v>0</v>
      </c>
      <c r="CS57" s="316" t="str">
        <f t="shared" ca="1" si="43"/>
        <v/>
      </c>
      <c r="CT57" s="413" t="str">
        <f t="shared" ca="1" si="44"/>
        <v/>
      </c>
      <c r="CU57" s="412" t="str">
        <f>IF(OR(CV57="",CV57=0),"",MAX(CU$5:CU56)+1)</f>
        <v/>
      </c>
      <c r="CV57" s="316" t="str">
        <f>IFERROR(INDEX($AJ$86:$AJ$97, ROWS($CV$4:CV55)), IFERROR(INDEX($AN$86:$AN$97, ROWS($CV$4:CV55)-ROWS($AJ$86:$AJ$97)), ""))</f>
        <v/>
      </c>
      <c r="CW57" s="316" t="str">
        <f t="shared" si="45"/>
        <v/>
      </c>
      <c r="CX57" s="316" t="str">
        <f>IF(OR(CY57="",CY57=0),"",MAX(CX$5:CX56)+1)</f>
        <v/>
      </c>
      <c r="CY57" s="316" t="str">
        <f>IFERROR(INDEX($AK$86:$AK$97, ROWS($CY$4:CY55)), IFERROR(INDEX($AO$86:$AO$97, ROWS($CY$4:CY55)-ROWS($AK$86:$AK$97)), ""))</f>
        <v/>
      </c>
      <c r="CZ57" s="316" t="str">
        <f t="shared" si="46"/>
        <v/>
      </c>
      <c r="DA57" s="413" t="str">
        <f t="shared" si="47"/>
        <v/>
      </c>
      <c r="DC57" s="438">
        <f ca="1">IF(OR(DD57="",DD57=0),"",MAX(DC$45:DC56)+1)</f>
        <v>10</v>
      </c>
      <c r="DD57" s="435" t="str">
        <f t="shared" ca="1" si="130"/>
        <v>Audible</v>
      </c>
      <c r="DE57" s="413">
        <f t="shared" ca="1" si="131"/>
        <v>14.95</v>
      </c>
      <c r="DF57" s="432" t="str">
        <f ca="1">IF(OR(DG57="",DG57=0),"",MAX(DF$45:DF56)+1)</f>
        <v/>
      </c>
      <c r="DG57" s="414" t="str">
        <f t="shared" ca="1" si="132"/>
        <v/>
      </c>
      <c r="DH57" s="415" t="str">
        <f t="shared" ca="1" si="133"/>
        <v/>
      </c>
      <c r="DI57" s="414" t="str">
        <f t="shared" ca="1" si="134"/>
        <v>Credit Card 2</v>
      </c>
      <c r="DJ57" s="413">
        <f t="shared" ca="1" si="135"/>
        <v>60</v>
      </c>
      <c r="DK57" s="414" t="str">
        <f t="shared" ca="1" si="136"/>
        <v/>
      </c>
      <c r="DL57" s="415" t="str">
        <f t="shared" ca="1" si="137"/>
        <v/>
      </c>
      <c r="DM57" s="278"/>
      <c r="DN57" s="278"/>
      <c r="DO57" s="278"/>
      <c r="DP57" s="278"/>
      <c r="DQ57" s="278"/>
      <c r="DR57" s="278"/>
      <c r="DS57" s="278"/>
    </row>
    <row r="58" spans="16:123" ht="15.75" thickBot="1" x14ac:dyDescent="0.35">
      <c r="P58" s="1177"/>
      <c r="Q58" s="1178"/>
      <c r="R58" s="453"/>
      <c r="S58" s="402"/>
      <c r="U58" s="1177"/>
      <c r="V58" s="1178"/>
      <c r="W58" s="453"/>
      <c r="X58" s="402"/>
      <c r="AI58" s="304" t="str">
        <f t="shared" ca="1" si="159"/>
        <v/>
      </c>
      <c r="AJ58" s="305" t="str">
        <f t="shared" ca="1" si="138"/>
        <v/>
      </c>
      <c r="AK58" s="306" t="str">
        <f t="shared" ca="1" si="139"/>
        <v/>
      </c>
      <c r="AL58" s="307" t="str">
        <f t="shared" ca="1" si="140"/>
        <v/>
      </c>
      <c r="AM58" s="304" t="str">
        <f t="shared" ca="1" si="160"/>
        <v/>
      </c>
      <c r="AN58" s="305" t="str">
        <f t="shared" ca="1" si="141"/>
        <v/>
      </c>
      <c r="AO58" s="306" t="str">
        <f t="shared" ca="1" si="142"/>
        <v/>
      </c>
      <c r="AP58" s="307" t="str">
        <f t="shared" ca="1" si="143"/>
        <v/>
      </c>
      <c r="AQ58" s="304" t="str">
        <f t="shared" ca="1" si="161"/>
        <v/>
      </c>
      <c r="AR58" s="305" t="str">
        <f t="shared" ca="1" si="144"/>
        <v/>
      </c>
      <c r="AS58" s="306" t="str">
        <f t="shared" ca="1" si="145"/>
        <v/>
      </c>
      <c r="AT58" s="307" t="str">
        <f t="shared" ca="1" si="146"/>
        <v/>
      </c>
      <c r="AU58" s="304" t="str">
        <f t="shared" ca="1" si="162"/>
        <v/>
      </c>
      <c r="AV58" s="305" t="str">
        <f t="shared" ca="1" si="147"/>
        <v/>
      </c>
      <c r="AW58" s="306" t="str">
        <f t="shared" ca="1" si="148"/>
        <v/>
      </c>
      <c r="AX58" s="307" t="str">
        <f t="shared" ca="1" si="149"/>
        <v/>
      </c>
      <c r="AY58" s="304" t="str">
        <f t="shared" ca="1" si="163"/>
        <v/>
      </c>
      <c r="AZ58" s="305" t="str">
        <f t="shared" ca="1" si="150"/>
        <v/>
      </c>
      <c r="BA58" s="306" t="str">
        <f t="shared" ca="1" si="151"/>
        <v/>
      </c>
      <c r="BB58" s="307" t="str">
        <f t="shared" ca="1" si="152"/>
        <v/>
      </c>
      <c r="BC58" s="304" t="str">
        <f t="shared" ca="1" si="164"/>
        <v/>
      </c>
      <c r="BD58" s="305" t="str">
        <f t="shared" ca="1" si="153"/>
        <v/>
      </c>
      <c r="BE58" s="306" t="str">
        <f t="shared" ca="1" si="154"/>
        <v/>
      </c>
      <c r="BF58" s="307" t="str">
        <f t="shared" ca="1" si="155"/>
        <v/>
      </c>
      <c r="BG58" s="304" t="str">
        <f t="shared" ca="1" si="165"/>
        <v/>
      </c>
      <c r="BH58" s="305" t="str">
        <f t="shared" ca="1" si="156"/>
        <v/>
      </c>
      <c r="BI58" s="306" t="str">
        <f t="shared" ca="1" si="157"/>
        <v/>
      </c>
      <c r="BJ58" s="307" t="str">
        <f t="shared" ca="1" si="158"/>
        <v/>
      </c>
      <c r="BL58" s="412" t="str">
        <f ca="1">IF(OR(BM58="",BM58=0),"",MAX(BL$5:BL57)+1)</f>
        <v/>
      </c>
      <c r="BM58" s="316" t="str">
        <f ca="1">IFERROR(INDEX($AJ$6:$AJ$17, ROWS(BM$4:$BM56)), IFERROR(INDEX($AN$6:$AN$17, ROWS(BM$4:$BM56)-ROWS($AJ$6:$AJ$17)), IFERROR(INDEX($AR$6:$AR$17, ROWS(BM$4:$BM56)-ROWS($AJ$6:$AJ$17)-ROWS($AN$6:$AN$17)),IFERROR(INDEX($AV$6:$AV$17, ROWS(BM$4:$BM56)-ROWS($AJ$6:$AJ$17)-ROWS($AN$6:$AN$17)-ROWS($AR$6:$AR$17)),IFERROR(INDEX($AZ$6:$AZ$17, ROWS(BM$4:$BM56)-ROWS($AJ$6:$AJ$17)-ROWS($AN$6:$AN$17)-ROWS($AR$6:$AR$17)-ROWS($AV$6:$AV$17)),IFERROR(INDEX($BD$6:$BD$17, ROWS(BM$4:$BM56)-ROWS($AJ$6:$AJ$17)-ROWS($AN$6:$AN$17)-ROWS($AR$6:$AR$17)-ROWS($AV$6:$AV$17)-ROWS($AZ$6:$AZ$17)),IFERROR(INDEX($BH$6:$BH$17, ROWS(BM$4:$BM56)-ROWS($AJ$6:$AJ$17)-ROWS($AN$6:$AN$17)-ROWS($AR$6:$AR$17)-ROWS($AV$6:$AV$17)-ROWS($AZ$6:$AZ$17)-ROWS($BD$6:$BD$17)), "")))))))</f>
        <v/>
      </c>
      <c r="BN58" s="316" t="str">
        <f t="shared" ca="1" si="30"/>
        <v/>
      </c>
      <c r="BO58" s="316" t="str">
        <f ca="1">IF(OR(BP58="",BP58=0),"",MAX(BO$5:BO57)+1)</f>
        <v/>
      </c>
      <c r="BP58" s="316" t="str">
        <f ca="1">IFERROR(INDEX($AK$6:$AK$17, ROWS($BP$4:BP56)), IFERROR(INDEX($AO$6:$AO$17, ROWS($BP$4:BP56)-ROWS($AK$6:$AK$17)), IFERROR(INDEX($AS$6:$AS$17, ROWS($BP$4:BP56)-ROWS($AK$6:$AK$17)-ROWS($AO$6:$AO$17)),IFERROR(INDEX($AW$6:$AW$17, ROWS($BP$4:BP56)-ROWS($AK$6:$AK$17)-ROWS($AO$6:$AO$17)-ROWS($AS$6:$AS$17)),IFERROR(INDEX($BA$6:$BA$17, ROWS($BP$4:BP56)-ROWS($AK$6:$AK$17)-ROWS($AO$6:$AO$17)-ROWS($AS$6:$AS$17)-ROWS($AW$6:$AW$17)),IFERROR(INDEX($BE$6:$BE$17, ROWS($BP$4:BP56)-ROWS($AK$6:$AK$17)-ROWS($AO$6:$AO$17)-ROWS($AS$6:$AS$17)-ROWS($AW$6:$AW$17)-ROWS($BA$6:$BA$17)),IFERROR(INDEX($BI$6:$BI$17, ROWS($BP$4:BP56)-ROWS($AK$6:$AK$17)-ROWS($AO$6:$AO$17)-ROWS($AS$6:$AS$17)-ROWS($AW$6:$AW$17)-ROWS($BA$6:$BA$17)-ROWS($BE$6:$BE$17)), "")))))))</f>
        <v/>
      </c>
      <c r="BQ58" s="316" t="str">
        <f t="shared" ca="1" si="31"/>
        <v/>
      </c>
      <c r="BR58" s="413" t="str">
        <f t="shared" ca="1" si="32"/>
        <v/>
      </c>
      <c r="BS58" s="412" t="str">
        <f ca="1">IF(OR(BT58="",BT58=0),"",MAX(BS$5:BS57)+1)</f>
        <v/>
      </c>
      <c r="BT58" s="316" t="str">
        <f ca="1">IFERROR(INDEX($AJ$22:$AJ$33, ROWS($BT$4:BT56)), IFERROR(INDEX($AN$22:$AN$33, ROWS($BT$4:BT56)-ROWS($AJ$22:$AJ$33)), IFERROR(INDEX($AR$22:$AR$33, ROWS($BT$4:BT56)-ROWS($AJ$22:$AJ$33)-ROWS($AN$22:$AN$33)),IFERROR(INDEX($AV$22:$AV$33, ROWS($BT$4:BT56)-ROWS($AJ$22:$AJ$33)-ROWS($AN$22:$AN$33)-ROWS($AR$22:$AR$33)),IFERROR(INDEX($AZ$22:$AZ$33, ROWS($BT$4:BT56)-ROWS($AJ$22:$AJ$33)-ROWS($AN$22:$AN$33)-ROWS($AR$22:$AR$33)-ROWS($AV$22:$AV$33)),IFERROR(INDEX($BD$22:$BD$33, ROWS($BT$4:BT56)-ROWS($AJ$22:$AJ$33)-ROWS($AN$22:$AN$33)-ROWS($AR$22:$AR$33)-ROWS($AV$22:$AV$33)-ROWS($AZ$22:$AZ$33)),IFERROR(INDEX($BH$22:$BH$33, ROWS($BT$4:BT56)-ROWS($AJ$22:$AJ$33)-ROWS($AN$22:$AN$33)-ROWS($AR$22:$AR$33)-ROWS($AV$22:$AV$33)-ROWS($AZ$22:$AZ$33)-ROWS($BD$22:$BD$33)), "")))))))</f>
        <v/>
      </c>
      <c r="BU58" s="316" t="str">
        <f t="shared" ca="1" si="33"/>
        <v/>
      </c>
      <c r="BV58" s="316" t="str">
        <f ca="1">IF(OR(BW58="",BW58=0),"",MAX(BV$5:BV57)+1)</f>
        <v/>
      </c>
      <c r="BW58" s="316" t="str">
        <f ca="1">IFERROR(INDEX($AK$22:$AK$33, ROWS($BW$4:BW56)), IFERROR(INDEX($AO$22:$AO$33, ROWS($BW$4:BW56)-ROWS($AK$22:$AK$33)), IFERROR(INDEX($AS$22:$AS$33, ROWS($BW$4:BW56)-ROWS($AK$22:$AK$33)-ROWS($AO$22:$AO$33)),IFERROR(INDEX($AW$22:$AW$33, ROWS($BW$4:BW56)-ROWS($AK$22:$AK$33)-ROWS($AO$22:$AO$33)-ROWS($AS$22:$AS$33)),IFERROR(INDEX($BA$22:$BA$33, ROWS($BW$4:BW56)-ROWS($AK$22:$AK$33)-ROWS($AO$22:$AO$33)-ROWS($AS$22:$AS$33)-ROWS($AW$22:$AW$33)),IFERROR(INDEX($BE$22:$BE$33, ROWS($BW$4:BW56)-ROWS($AK$22:$AK$33)-ROWS($AO$22:$AO$33)-ROWS($AS$22:$AS$33)-ROWS($AW$22:$AW$33)-ROWS($BA$22:$BA$33)),IFERROR(INDEX($BI$22:$BI$33, ROWS($BW$4:BW56)-ROWS($AK$22:$AK$33)-ROWS($AO$22:$AO$33)-ROWS($AS$22:$AS$33)-ROWS($AW$22:$AW$33)-ROWS($BA$22:$BA$33)-ROWS($BE$22:$BE$33)), "")))))))</f>
        <v/>
      </c>
      <c r="BX58" s="316" t="str">
        <f t="shared" ca="1" si="34"/>
        <v/>
      </c>
      <c r="BY58" s="413" t="str">
        <f t="shared" ca="1" si="35"/>
        <v/>
      </c>
      <c r="BZ58" s="412">
        <f ca="1">IF(OR(CA58="",CA58=0),"",MAX(BZ$5:BZ57)+1)</f>
        <v>11</v>
      </c>
      <c r="CA58" s="316" t="str">
        <f ca="1">IFERROR(INDEX($AJ$38:$AJ$49, ROWS($CA$4:CA56)), IFERROR(INDEX($AN$38:$AN$49, ROWS($CA$4:CA56)-ROWS($AJ$38:$AJ$49)), IFERROR(INDEX($AR$38:$AR$49, ROWS($CA$4:CA56)-ROWS($AJ$38:$AJ$49)-ROWS($AN$38:$AN$49)),IFERROR(INDEX($AV$38:$AV$49, ROWS($CA$4:CA56)-ROWS($AJ$38:$AJ$49)-ROWS($AN$38:$AN$49)-ROWS($AR$38:$AR$49)),IFERROR(INDEX($AZ$38:$AZ$49, ROWS($CA$4:CA56)-ROWS($AJ$38:$AJ$49)-ROWS($AN$38:$AN$49)-ROWS($AR$38:$AR$49)-ROWS($AV$38:$AV$49)),IFERROR(INDEX($BD$38:$BD$49, ROWS($CA$4:CA56)-ROWS($AJ$38:$AJ$49)-ROWS($AN$38:$AN$49)-ROWS($AR$38:$AR$49)-ROWS($AV$38:$AV$49)-ROWS($AZ$38:$AZ$49)),IFERROR(INDEX($BH$38:$BH$49, ROWS($CA$4:CA56)-ROWS($AJ$38:$AJ$49)-ROWS($AN$38:$AN$49)-ROWS($AR$38:$AR$49)-ROWS($AV$38:$AV$49)-ROWS($AZ$38:$AZ$49)-ROWS($BD$38:$BD$49)), "")))))))</f>
        <v>Investment 1</v>
      </c>
      <c r="CB58" s="316" t="str">
        <f t="shared" ca="1" si="36"/>
        <v/>
      </c>
      <c r="CC58" s="316">
        <f ca="1">IF(OR(CD58="",CD58=0),"",MAX(CC$5:CC57)+1)</f>
        <v>11</v>
      </c>
      <c r="CD58" s="316">
        <f ca="1">IFERROR(INDEX($AK$38:$AK$49, ROWS($CD$4:CD56)), IFERROR(INDEX($AO$38:$AO$49, ROWS($CD$4:CD56)-ROWS($AK$38:$AK$49)), IFERROR(INDEX($AS$38:$AS$49, ROWS($CD$4:CD56)-ROWS($AK$38:$AK$49)-ROWS($AO$38:$AO$49)),IFERROR(INDEX($AW$38:$AW$49, ROWS($CD$4:CD56)-ROWS($AK$38:$AK$49)-ROWS($AO$38:$AO$49)-ROWS($AS$38:$AS$49)),IFERROR(INDEX($BA$38:$BA$49, ROWS($CD$4:CD56)-ROWS($AK$38:$AK$49)-ROWS($AO$38:$AO$49)-ROWS($AS$38:$AS$49)-ROWS($AW$38:$AW$49)),IFERROR(INDEX($BE$38:$BE$49, ROWS($CD$4:CD56)-ROWS($AK$38:$AK$49)-ROWS($AO$38:$AO$49)-ROWS($AS$38:$AS$49)-ROWS($AW$38:$AW$49)-ROWS($BA$38:$BA$49)),IFERROR(INDEX($BI$38:$BI$49, ROWS($CD$4:CD56)-ROWS($AK$38:$AK$49)-ROWS($AO$38:$AO$49)-ROWS($AS$38:$AS$49)-ROWS($AW$38:$AW$49)-ROWS($BA$38:$BA$49)-ROWS($BE$38:$BE$49)), "")))))))</f>
        <v>200</v>
      </c>
      <c r="CE58" s="316" t="str">
        <f t="shared" ca="1" si="37"/>
        <v/>
      </c>
      <c r="CF58" s="413" t="str">
        <f t="shared" ca="1" si="38"/>
        <v/>
      </c>
      <c r="CG58" s="412" t="str">
        <f ca="1">IF(OR(CH58="",CH58=0),"",MAX(CG$5:CG57)+1)</f>
        <v/>
      </c>
      <c r="CH58" s="316" t="str">
        <f ca="1">IFERROR(INDEX($AJ$54:$AJ$65, ROWS($CH$4:CH56)), IFERROR(INDEX($AN$54:$AN$65, ROWS($CH$4:CH56)-ROWS($AJ$54:$AJ$65)), IFERROR(INDEX($AR$54:$AR$65, ROWS($CH$4:CH56)-ROWS($AJ$54:$AJ$65)-ROWS($AN$54:$AN$65)),IFERROR(INDEX($AV$54:$AV$65, ROWS($CH$4:CH56)-ROWS($AJ$54:$AJ$65)-ROWS($AN$54:$AN$65)-ROWS($AR$54:$AR$65)),IFERROR(INDEX($AZ$54:$AZ$65, ROWS($CH$4:CH56)-ROWS($AJ$54:$AJ$65)-ROWS($AN$54:$AN$65)-ROWS($AR$54:$AR$65)-ROWS($AV$54:$AV$65)),IFERROR(INDEX($BD$54:$BD$65, ROWS($CH$4:CH56)-ROWS($AJ$54:$AJ$65)-ROWS($AN$54:$AN$65)-ROWS($AR$54:$AR$65)-ROWS($AV$54:$AV$65)-ROWS($AZ$54:$AZ$65)),IFERROR(INDEX($BH$54:$BH$65, ROWS($CH$4:CH56)-ROWS($AJ$54:$AJ$65)-ROWS($AN$54:$AN$65)-ROWS($AR$54:$AR$65)-ROWS($AV$54:$AV$65)-ROWS($AZ$54:$AZ$65)-ROWS($BD$54:$BD$65)), "")))))))</f>
        <v/>
      </c>
      <c r="CI58" s="316" t="str">
        <f t="shared" ca="1" si="39"/>
        <v/>
      </c>
      <c r="CJ58" s="316" t="str">
        <f ca="1">IF(OR(CK58="",CK58=0),"",MAX(CJ$5:CJ57)+1)</f>
        <v/>
      </c>
      <c r="CK58" s="316" t="str">
        <f ca="1">IFERROR(INDEX($AK$54:$AK$65, ROWS($CK$4:CK56)), IFERROR(INDEX($AO$54:$AO$65, ROWS($CK$4:CK56)-ROWS($AK$54:$AK$65)), IFERROR(INDEX($AS$54:$AS$65, ROWS($CK$4:CK56)-ROWS($AK$54:$AK$65)-ROWS($AO$54:$AO$65)),IFERROR(INDEX($AW$54:$AW$65, ROWS($CK$4:CK56)-ROWS($AK$54:$AK$65)-ROWS($AO$54:$AO$65)-ROWS($AS$54:$AS$65)),IFERROR(INDEX($BA$54:$BA$65, ROWS($CK$4:CK56)-ROWS($AK$54:$AK$65)-ROWS($AO$54:$AO$65)-ROWS($AS$54:$AS$65)-ROWS($AW$54:$AW$65)),IFERROR(INDEX($BE$54:$BE$65, ROWS($CK$4:CK56)-ROWS($AK$54:$AK$65)-ROWS($AO$54:$AO$65)-ROWS($AS$54:$AS$65)-ROWS($AW$54:$AW$65)-ROWS($BA$54:$BA$65)),IFERROR(INDEX($BI$54:$BI$65, ROWS($CK$4:CK56)-ROWS($AK$54:$AK$65)-ROWS($AO$54:$AO$65)-ROWS($AS$54:$AS$65)-ROWS($AW$54:$AW$65)-ROWS($BA$54:$BA$65)-ROWS($BE$54:$BE$65)), "")))))))</f>
        <v/>
      </c>
      <c r="CL58" s="316" t="str">
        <f t="shared" ca="1" si="40"/>
        <v/>
      </c>
      <c r="CM58" s="413" t="str">
        <f t="shared" ca="1" si="41"/>
        <v/>
      </c>
      <c r="CN58" s="412" t="str">
        <f>IF(OR(CO58="",CO58=0),"",MAX(CN$5:CN57)+1)</f>
        <v/>
      </c>
      <c r="CO58" s="316">
        <f>IFERROR(INDEX($AJ$70:$AJ$81, ROWS($CO$4:CO56)), IFERROR(INDEX($AN$70:$AN$81, ROWS($CO$4:CO56)-ROWS($AJ$70:$AJ$81)), IFERROR(INDEX($AR$70:$AR$81, ROWS($CO$4:CO56)-ROWS($AJ$70:$AJ$81)-ROWS($AN$70:$AN$81)),IFERROR(INDEX($AV$70:$AV$81, ROWS($CO$4:CO56)-ROWS($AJ$70:$AJ$81)-ROWS($AN$70:$AN$81)-ROWS($AR$70:$AR$81)),IFERROR(INDEX($AZ$70:$AZ$81, ROWS($CO$4:CO56)-ROWS($AJ$70:$AJ$81)-ROWS($AN$70:$AN$81)-ROWS($AR$70:$AR$81)-ROWS($AV$70:$AV$81)),IFERROR(INDEX($BD$70:$BD$81, ROWS($CO$4:CO56)-ROWS($AJ$70:$AJ$81)-ROWS($AN$70:$AN$81)-ROWS($AR$70:$AR$81)-ROWS($AV$70:$AV$81)-ROWS($AZ$70:$AZ$81)),IFERROR(INDEX($BH$70:$BH$81, ROWS($CO$4:CO56)-ROWS($AJ$70:$AJ$81)-ROWS($AN$70:$AN$81)-ROWS($AR$70:$AR$81)-ROWS($AV$70:$AV$81)-ROWS($AZ$70:$AZ$81)-ROWS($BD$70:$BD$81)), "")))))))</f>
        <v>0</v>
      </c>
      <c r="CP58" s="316" t="str">
        <f t="shared" ca="1" si="42"/>
        <v/>
      </c>
      <c r="CQ58" s="316" t="str">
        <f>IF(OR(CR58="",CR58=0),"",MAX(CQ$5:CQ57)+1)</f>
        <v/>
      </c>
      <c r="CR58" s="316">
        <f>IFERROR(INDEX($AK$70:$AK$81, ROWS($CR$4:CR56)), IFERROR(INDEX($AO$70:$AO$81, ROWS($CR$4:CR56)-ROWS($AK$70:$AK$81)), IFERROR(INDEX($AS$70:$AS$81, ROWS($CR$4:CR56)-ROWS($AK$70:$AK$81)-ROWS($AO$70:$AO$81)),IFERROR(INDEX($AW$70:$AW$81, ROWS($CR$4:CR56)-ROWS($AK$70:$AK$81)-ROWS($AO$70:$AO$81)-ROWS($AS$70:$AS$81)),IFERROR(INDEX($BA$70:$BA$81, ROWS($CR$4:CR56)-ROWS($AK$70:$AK$81)-ROWS($AO$70:$AO$81)-ROWS($AS$70:$AS$81)-ROWS($AW$70:$AW$81)),IFERROR(INDEX($BE$70:$BE$81, ROWS($CR$4:CR56)-ROWS($AK$70:$AK$81)-ROWS($AO$70:$AO$81)-ROWS($AS$70:$AS$81)-ROWS($AW$70:$AW$81)-ROWS($BA$70:$BA$81)),IFERROR(INDEX($BI$70:$BI$81, ROWS($CR$4:CR56)-ROWS($AK$70:$AK$81)-ROWS($AO$70:$AO$81)-ROWS($AS$70:$AS$81)-ROWS($AW$70:$AW$81)-ROWS($BA$70:$BA$81)-ROWS($BE$70:$BE$81)), "")))))))</f>
        <v>0</v>
      </c>
      <c r="CS58" s="316" t="str">
        <f t="shared" ca="1" si="43"/>
        <v/>
      </c>
      <c r="CT58" s="413" t="str">
        <f t="shared" ca="1" si="44"/>
        <v/>
      </c>
      <c r="CU58" s="412" t="str">
        <f>IF(OR(CV58="",CV58=0),"",MAX(CU$5:CU57)+1)</f>
        <v/>
      </c>
      <c r="CV58" s="316" t="str">
        <f>IFERROR(INDEX($AJ$86:$AJ$97, ROWS($CV$4:CV56)), IFERROR(INDEX($AN$86:$AN$97, ROWS($CV$4:CV56)-ROWS($AJ$86:$AJ$97)), ""))</f>
        <v/>
      </c>
      <c r="CW58" s="316" t="str">
        <f t="shared" si="45"/>
        <v/>
      </c>
      <c r="CX58" s="316" t="str">
        <f>IF(OR(CY58="",CY58=0),"",MAX(CX$5:CX57)+1)</f>
        <v/>
      </c>
      <c r="CY58" s="316" t="str">
        <f>IFERROR(INDEX($AK$86:$AK$97, ROWS($CY$4:CY56)), IFERROR(INDEX($AO$86:$AO$97, ROWS($CY$4:CY56)-ROWS($AK$86:$AK$97)), ""))</f>
        <v/>
      </c>
      <c r="CZ58" s="316" t="str">
        <f t="shared" si="46"/>
        <v/>
      </c>
      <c r="DA58" s="413" t="str">
        <f t="shared" si="47"/>
        <v/>
      </c>
      <c r="DC58" s="438">
        <f ca="1">IF(OR(DD58="",DD58=0),"",MAX(DC$45:DC57)+1)</f>
        <v>11</v>
      </c>
      <c r="DD58" s="434" t="str">
        <f t="shared" ca="1" si="130"/>
        <v>Cellular</v>
      </c>
      <c r="DE58" s="413">
        <f t="shared" ca="1" si="131"/>
        <v>225</v>
      </c>
      <c r="DF58" s="431" t="str">
        <f ca="1">IF(OR(DG58="",DG58=0),"",MAX(DF$45:DF57)+1)</f>
        <v/>
      </c>
      <c r="DG58" s="412" t="str">
        <f t="shared" ca="1" si="132"/>
        <v/>
      </c>
      <c r="DH58" s="413" t="str">
        <f t="shared" ca="1" si="133"/>
        <v/>
      </c>
      <c r="DI58" s="412" t="str">
        <f t="shared" ca="1" si="134"/>
        <v/>
      </c>
      <c r="DJ58" s="413" t="str">
        <f t="shared" ca="1" si="135"/>
        <v/>
      </c>
      <c r="DK58" s="412" t="str">
        <f t="shared" ca="1" si="136"/>
        <v/>
      </c>
      <c r="DL58" s="413" t="str">
        <f t="shared" ca="1" si="137"/>
        <v/>
      </c>
      <c r="DM58" s="278"/>
      <c r="DN58" s="278"/>
      <c r="DO58" s="278"/>
      <c r="DP58" s="278"/>
      <c r="DQ58" s="278"/>
      <c r="DR58" s="278"/>
      <c r="DS58" s="278"/>
    </row>
    <row r="59" spans="16:123" x14ac:dyDescent="0.3">
      <c r="P59" s="1177"/>
      <c r="Q59" s="1178"/>
      <c r="R59" s="453"/>
      <c r="S59" s="402"/>
      <c r="U59" s="1177"/>
      <c r="V59" s="1178"/>
      <c r="W59" s="453"/>
      <c r="X59" s="402"/>
      <c r="AB59" s="1170" t="s">
        <v>23</v>
      </c>
      <c r="AC59" s="1171"/>
      <c r="AD59" s="1171"/>
      <c r="AE59" s="1171"/>
      <c r="AF59" s="1172"/>
      <c r="AI59" s="304" t="str">
        <f t="shared" ca="1" si="159"/>
        <v/>
      </c>
      <c r="AJ59" s="305" t="str">
        <f t="shared" ca="1" si="138"/>
        <v/>
      </c>
      <c r="AK59" s="306" t="str">
        <f t="shared" ca="1" si="139"/>
        <v/>
      </c>
      <c r="AL59" s="307" t="str">
        <f t="shared" ca="1" si="140"/>
        <v/>
      </c>
      <c r="AM59" s="304" t="str">
        <f t="shared" ca="1" si="160"/>
        <v/>
      </c>
      <c r="AN59" s="305" t="str">
        <f t="shared" ca="1" si="141"/>
        <v/>
      </c>
      <c r="AO59" s="306" t="str">
        <f t="shared" ca="1" si="142"/>
        <v/>
      </c>
      <c r="AP59" s="307" t="str">
        <f t="shared" ca="1" si="143"/>
        <v/>
      </c>
      <c r="AQ59" s="304" t="str">
        <f t="shared" ca="1" si="161"/>
        <v/>
      </c>
      <c r="AR59" s="305" t="str">
        <f t="shared" ca="1" si="144"/>
        <v/>
      </c>
      <c r="AS59" s="306" t="str">
        <f t="shared" ca="1" si="145"/>
        <v/>
      </c>
      <c r="AT59" s="307" t="str">
        <f t="shared" ca="1" si="146"/>
        <v/>
      </c>
      <c r="AU59" s="304" t="str">
        <f t="shared" ca="1" si="162"/>
        <v/>
      </c>
      <c r="AV59" s="305" t="str">
        <f t="shared" ca="1" si="147"/>
        <v/>
      </c>
      <c r="AW59" s="306" t="str">
        <f t="shared" ca="1" si="148"/>
        <v/>
      </c>
      <c r="AX59" s="307" t="str">
        <f t="shared" ca="1" si="149"/>
        <v/>
      </c>
      <c r="AY59" s="304" t="str">
        <f t="shared" ca="1" si="163"/>
        <v/>
      </c>
      <c r="AZ59" s="305" t="str">
        <f t="shared" ca="1" si="150"/>
        <v/>
      </c>
      <c r="BA59" s="306" t="str">
        <f t="shared" ca="1" si="151"/>
        <v/>
      </c>
      <c r="BB59" s="307" t="str">
        <f t="shared" ca="1" si="152"/>
        <v/>
      </c>
      <c r="BC59" s="304" t="str">
        <f t="shared" ca="1" si="164"/>
        <v/>
      </c>
      <c r="BD59" s="305" t="str">
        <f t="shared" ca="1" si="153"/>
        <v/>
      </c>
      <c r="BE59" s="306" t="str">
        <f t="shared" ca="1" si="154"/>
        <v/>
      </c>
      <c r="BF59" s="307" t="str">
        <f t="shared" ca="1" si="155"/>
        <v/>
      </c>
      <c r="BG59" s="304" t="str">
        <f t="shared" ca="1" si="165"/>
        <v/>
      </c>
      <c r="BH59" s="305" t="str">
        <f t="shared" ca="1" si="156"/>
        <v/>
      </c>
      <c r="BI59" s="306" t="str">
        <f t="shared" ca="1" si="157"/>
        <v/>
      </c>
      <c r="BJ59" s="307" t="str">
        <f t="shared" ca="1" si="158"/>
        <v/>
      </c>
      <c r="BL59" s="412" t="str">
        <f ca="1">IF(OR(BM59="",BM59=0),"",MAX(BL$5:BL58)+1)</f>
        <v/>
      </c>
      <c r="BM59" s="316" t="str">
        <f ca="1">IFERROR(INDEX($AJ$6:$AJ$17, ROWS(BM$4:$BM57)), IFERROR(INDEX($AN$6:$AN$17, ROWS(BM$4:$BM57)-ROWS($AJ$6:$AJ$17)), IFERROR(INDEX($AR$6:$AR$17, ROWS(BM$4:$BM57)-ROWS($AJ$6:$AJ$17)-ROWS($AN$6:$AN$17)),IFERROR(INDEX($AV$6:$AV$17, ROWS(BM$4:$BM57)-ROWS($AJ$6:$AJ$17)-ROWS($AN$6:$AN$17)-ROWS($AR$6:$AR$17)),IFERROR(INDEX($AZ$6:$AZ$17, ROWS(BM$4:$BM57)-ROWS($AJ$6:$AJ$17)-ROWS($AN$6:$AN$17)-ROWS($AR$6:$AR$17)-ROWS($AV$6:$AV$17)),IFERROR(INDEX($BD$6:$BD$17, ROWS(BM$4:$BM57)-ROWS($AJ$6:$AJ$17)-ROWS($AN$6:$AN$17)-ROWS($AR$6:$AR$17)-ROWS($AV$6:$AV$17)-ROWS($AZ$6:$AZ$17)),IFERROR(INDEX($BH$6:$BH$17, ROWS(BM$4:$BM57)-ROWS($AJ$6:$AJ$17)-ROWS($AN$6:$AN$17)-ROWS($AR$6:$AR$17)-ROWS($AV$6:$AV$17)-ROWS($AZ$6:$AZ$17)-ROWS($BD$6:$BD$17)), "")))))))</f>
        <v/>
      </c>
      <c r="BN59" s="316" t="str">
        <f t="shared" ca="1" si="30"/>
        <v/>
      </c>
      <c r="BO59" s="316" t="str">
        <f ca="1">IF(OR(BP59="",BP59=0),"",MAX(BO$5:BO58)+1)</f>
        <v/>
      </c>
      <c r="BP59" s="316" t="str">
        <f ca="1">IFERROR(INDEX($AK$6:$AK$17, ROWS($BP$4:BP57)), IFERROR(INDEX($AO$6:$AO$17, ROWS($BP$4:BP57)-ROWS($AK$6:$AK$17)), IFERROR(INDEX($AS$6:$AS$17, ROWS($BP$4:BP57)-ROWS($AK$6:$AK$17)-ROWS($AO$6:$AO$17)),IFERROR(INDEX($AW$6:$AW$17, ROWS($BP$4:BP57)-ROWS($AK$6:$AK$17)-ROWS($AO$6:$AO$17)-ROWS($AS$6:$AS$17)),IFERROR(INDEX($BA$6:$BA$17, ROWS($BP$4:BP57)-ROWS($AK$6:$AK$17)-ROWS($AO$6:$AO$17)-ROWS($AS$6:$AS$17)-ROWS($AW$6:$AW$17)),IFERROR(INDEX($BE$6:$BE$17, ROWS($BP$4:BP57)-ROWS($AK$6:$AK$17)-ROWS($AO$6:$AO$17)-ROWS($AS$6:$AS$17)-ROWS($AW$6:$AW$17)-ROWS($BA$6:$BA$17)),IFERROR(INDEX($BI$6:$BI$17, ROWS($BP$4:BP57)-ROWS($AK$6:$AK$17)-ROWS($AO$6:$AO$17)-ROWS($AS$6:$AS$17)-ROWS($AW$6:$AW$17)-ROWS($BA$6:$BA$17)-ROWS($BE$6:$BE$17)), "")))))))</f>
        <v/>
      </c>
      <c r="BQ59" s="316" t="str">
        <f t="shared" ca="1" si="31"/>
        <v/>
      </c>
      <c r="BR59" s="413" t="str">
        <f t="shared" ca="1" si="32"/>
        <v/>
      </c>
      <c r="BS59" s="412" t="str">
        <f ca="1">IF(OR(BT59="",BT59=0),"",MAX(BS$5:BS58)+1)</f>
        <v/>
      </c>
      <c r="BT59" s="316" t="str">
        <f ca="1">IFERROR(INDEX($AJ$22:$AJ$33, ROWS($BT$4:BT57)), IFERROR(INDEX($AN$22:$AN$33, ROWS($BT$4:BT57)-ROWS($AJ$22:$AJ$33)), IFERROR(INDEX($AR$22:$AR$33, ROWS($BT$4:BT57)-ROWS($AJ$22:$AJ$33)-ROWS($AN$22:$AN$33)),IFERROR(INDEX($AV$22:$AV$33, ROWS($BT$4:BT57)-ROWS($AJ$22:$AJ$33)-ROWS($AN$22:$AN$33)-ROWS($AR$22:$AR$33)),IFERROR(INDEX($AZ$22:$AZ$33, ROWS($BT$4:BT57)-ROWS($AJ$22:$AJ$33)-ROWS($AN$22:$AN$33)-ROWS($AR$22:$AR$33)-ROWS($AV$22:$AV$33)),IFERROR(INDEX($BD$22:$BD$33, ROWS($BT$4:BT57)-ROWS($AJ$22:$AJ$33)-ROWS($AN$22:$AN$33)-ROWS($AR$22:$AR$33)-ROWS($AV$22:$AV$33)-ROWS($AZ$22:$AZ$33)),IFERROR(INDEX($BH$22:$BH$33, ROWS($BT$4:BT57)-ROWS($AJ$22:$AJ$33)-ROWS($AN$22:$AN$33)-ROWS($AR$22:$AR$33)-ROWS($AV$22:$AV$33)-ROWS($AZ$22:$AZ$33)-ROWS($BD$22:$BD$33)), "")))))))</f>
        <v/>
      </c>
      <c r="BU59" s="316" t="str">
        <f t="shared" ca="1" si="33"/>
        <v/>
      </c>
      <c r="BV59" s="316" t="str">
        <f ca="1">IF(OR(BW59="",BW59=0),"",MAX(BV$5:BV58)+1)</f>
        <v/>
      </c>
      <c r="BW59" s="316" t="str">
        <f ca="1">IFERROR(INDEX($AK$22:$AK$33, ROWS($BW$4:BW57)), IFERROR(INDEX($AO$22:$AO$33, ROWS($BW$4:BW57)-ROWS($AK$22:$AK$33)), IFERROR(INDEX($AS$22:$AS$33, ROWS($BW$4:BW57)-ROWS($AK$22:$AK$33)-ROWS($AO$22:$AO$33)),IFERROR(INDEX($AW$22:$AW$33, ROWS($BW$4:BW57)-ROWS($AK$22:$AK$33)-ROWS($AO$22:$AO$33)-ROWS($AS$22:$AS$33)),IFERROR(INDEX($BA$22:$BA$33, ROWS($BW$4:BW57)-ROWS($AK$22:$AK$33)-ROWS($AO$22:$AO$33)-ROWS($AS$22:$AS$33)-ROWS($AW$22:$AW$33)),IFERROR(INDEX($BE$22:$BE$33, ROWS($BW$4:BW57)-ROWS($AK$22:$AK$33)-ROWS($AO$22:$AO$33)-ROWS($AS$22:$AS$33)-ROWS($AW$22:$AW$33)-ROWS($BA$22:$BA$33)),IFERROR(INDEX($BI$22:$BI$33, ROWS($BW$4:BW57)-ROWS($AK$22:$AK$33)-ROWS($AO$22:$AO$33)-ROWS($AS$22:$AS$33)-ROWS($AW$22:$AW$33)-ROWS($BA$22:$BA$33)-ROWS($BE$22:$BE$33)), "")))))))</f>
        <v/>
      </c>
      <c r="BX59" s="316" t="str">
        <f t="shared" ca="1" si="34"/>
        <v/>
      </c>
      <c r="BY59" s="413" t="str">
        <f t="shared" ca="1" si="35"/>
        <v/>
      </c>
      <c r="BZ59" s="412" t="str">
        <f ca="1">IF(OR(CA59="",CA59=0),"",MAX(BZ$5:BZ58)+1)</f>
        <v/>
      </c>
      <c r="CA59" s="316" t="str">
        <f ca="1">IFERROR(INDEX($AJ$38:$AJ$49, ROWS($CA$4:CA57)), IFERROR(INDEX($AN$38:$AN$49, ROWS($CA$4:CA57)-ROWS($AJ$38:$AJ$49)), IFERROR(INDEX($AR$38:$AR$49, ROWS($CA$4:CA57)-ROWS($AJ$38:$AJ$49)-ROWS($AN$38:$AN$49)),IFERROR(INDEX($AV$38:$AV$49, ROWS($CA$4:CA57)-ROWS($AJ$38:$AJ$49)-ROWS($AN$38:$AN$49)-ROWS($AR$38:$AR$49)),IFERROR(INDEX($AZ$38:$AZ$49, ROWS($CA$4:CA57)-ROWS($AJ$38:$AJ$49)-ROWS($AN$38:$AN$49)-ROWS($AR$38:$AR$49)-ROWS($AV$38:$AV$49)),IFERROR(INDEX($BD$38:$BD$49, ROWS($CA$4:CA57)-ROWS($AJ$38:$AJ$49)-ROWS($AN$38:$AN$49)-ROWS($AR$38:$AR$49)-ROWS($AV$38:$AV$49)-ROWS($AZ$38:$AZ$49)),IFERROR(INDEX($BH$38:$BH$49, ROWS($CA$4:CA57)-ROWS($AJ$38:$AJ$49)-ROWS($AN$38:$AN$49)-ROWS($AR$38:$AR$49)-ROWS($AV$38:$AV$49)-ROWS($AZ$38:$AZ$49)-ROWS($BD$38:$BD$49)), "")))))))</f>
        <v/>
      </c>
      <c r="CB59" s="316" t="str">
        <f t="shared" ca="1" si="36"/>
        <v/>
      </c>
      <c r="CC59" s="316" t="str">
        <f ca="1">IF(OR(CD59="",CD59=0),"",MAX(CC$5:CC58)+1)</f>
        <v/>
      </c>
      <c r="CD59" s="316" t="str">
        <f ca="1">IFERROR(INDEX($AK$38:$AK$49, ROWS($CD$4:CD57)), IFERROR(INDEX($AO$38:$AO$49, ROWS($CD$4:CD57)-ROWS($AK$38:$AK$49)), IFERROR(INDEX($AS$38:$AS$49, ROWS($CD$4:CD57)-ROWS($AK$38:$AK$49)-ROWS($AO$38:$AO$49)),IFERROR(INDEX($AW$38:$AW$49, ROWS($CD$4:CD57)-ROWS($AK$38:$AK$49)-ROWS($AO$38:$AO$49)-ROWS($AS$38:$AS$49)),IFERROR(INDEX($BA$38:$BA$49, ROWS($CD$4:CD57)-ROWS($AK$38:$AK$49)-ROWS($AO$38:$AO$49)-ROWS($AS$38:$AS$49)-ROWS($AW$38:$AW$49)),IFERROR(INDEX($BE$38:$BE$49, ROWS($CD$4:CD57)-ROWS($AK$38:$AK$49)-ROWS($AO$38:$AO$49)-ROWS($AS$38:$AS$49)-ROWS($AW$38:$AW$49)-ROWS($BA$38:$BA$49)),IFERROR(INDEX($BI$38:$BI$49, ROWS($CD$4:CD57)-ROWS($AK$38:$AK$49)-ROWS($AO$38:$AO$49)-ROWS($AS$38:$AS$49)-ROWS($AW$38:$AW$49)-ROWS($BA$38:$BA$49)-ROWS($BE$38:$BE$49)), "")))))))</f>
        <v/>
      </c>
      <c r="CE59" s="316" t="str">
        <f t="shared" ca="1" si="37"/>
        <v/>
      </c>
      <c r="CF59" s="413" t="str">
        <f t="shared" ca="1" si="38"/>
        <v/>
      </c>
      <c r="CG59" s="412" t="str">
        <f ca="1">IF(OR(CH59="",CH59=0),"",MAX(CG$5:CG58)+1)</f>
        <v/>
      </c>
      <c r="CH59" s="316" t="str">
        <f ca="1">IFERROR(INDEX($AJ$54:$AJ$65, ROWS($CH$4:CH57)), IFERROR(INDEX($AN$54:$AN$65, ROWS($CH$4:CH57)-ROWS($AJ$54:$AJ$65)), IFERROR(INDEX($AR$54:$AR$65, ROWS($CH$4:CH57)-ROWS($AJ$54:$AJ$65)-ROWS($AN$54:$AN$65)),IFERROR(INDEX($AV$54:$AV$65, ROWS($CH$4:CH57)-ROWS($AJ$54:$AJ$65)-ROWS($AN$54:$AN$65)-ROWS($AR$54:$AR$65)),IFERROR(INDEX($AZ$54:$AZ$65, ROWS($CH$4:CH57)-ROWS($AJ$54:$AJ$65)-ROWS($AN$54:$AN$65)-ROWS($AR$54:$AR$65)-ROWS($AV$54:$AV$65)),IFERROR(INDEX($BD$54:$BD$65, ROWS($CH$4:CH57)-ROWS($AJ$54:$AJ$65)-ROWS($AN$54:$AN$65)-ROWS($AR$54:$AR$65)-ROWS($AV$54:$AV$65)-ROWS($AZ$54:$AZ$65)),IFERROR(INDEX($BH$54:$BH$65, ROWS($CH$4:CH57)-ROWS($AJ$54:$AJ$65)-ROWS($AN$54:$AN$65)-ROWS($AR$54:$AR$65)-ROWS($AV$54:$AV$65)-ROWS($AZ$54:$AZ$65)-ROWS($BD$54:$BD$65)), "")))))))</f>
        <v/>
      </c>
      <c r="CI59" s="316" t="str">
        <f t="shared" ca="1" si="39"/>
        <v/>
      </c>
      <c r="CJ59" s="316" t="str">
        <f ca="1">IF(OR(CK59="",CK59=0),"",MAX(CJ$5:CJ58)+1)</f>
        <v/>
      </c>
      <c r="CK59" s="316" t="str">
        <f ca="1">IFERROR(INDEX($AK$54:$AK$65, ROWS($CK$4:CK57)), IFERROR(INDEX($AO$54:$AO$65, ROWS($CK$4:CK57)-ROWS($AK$54:$AK$65)), IFERROR(INDEX($AS$54:$AS$65, ROWS($CK$4:CK57)-ROWS($AK$54:$AK$65)-ROWS($AO$54:$AO$65)),IFERROR(INDEX($AW$54:$AW$65, ROWS($CK$4:CK57)-ROWS($AK$54:$AK$65)-ROWS($AO$54:$AO$65)-ROWS($AS$54:$AS$65)),IFERROR(INDEX($BA$54:$BA$65, ROWS($CK$4:CK57)-ROWS($AK$54:$AK$65)-ROWS($AO$54:$AO$65)-ROWS($AS$54:$AS$65)-ROWS($AW$54:$AW$65)),IFERROR(INDEX($BE$54:$BE$65, ROWS($CK$4:CK57)-ROWS($AK$54:$AK$65)-ROWS($AO$54:$AO$65)-ROWS($AS$54:$AS$65)-ROWS($AW$54:$AW$65)-ROWS($BA$54:$BA$65)),IFERROR(INDEX($BI$54:$BI$65, ROWS($CK$4:CK57)-ROWS($AK$54:$AK$65)-ROWS($AO$54:$AO$65)-ROWS($AS$54:$AS$65)-ROWS($AW$54:$AW$65)-ROWS($BA$54:$BA$65)-ROWS($BE$54:$BE$65)), "")))))))</f>
        <v/>
      </c>
      <c r="CL59" s="316" t="str">
        <f t="shared" ca="1" si="40"/>
        <v/>
      </c>
      <c r="CM59" s="413" t="str">
        <f t="shared" ca="1" si="41"/>
        <v/>
      </c>
      <c r="CN59" s="412" t="str">
        <f>IF(OR(CO59="",CO59=0),"",MAX(CN$5:CN58)+1)</f>
        <v/>
      </c>
      <c r="CO59" s="316">
        <f>IFERROR(INDEX($AJ$70:$AJ$81, ROWS($CO$4:CO57)), IFERROR(INDEX($AN$70:$AN$81, ROWS($CO$4:CO57)-ROWS($AJ$70:$AJ$81)), IFERROR(INDEX($AR$70:$AR$81, ROWS($CO$4:CO57)-ROWS($AJ$70:$AJ$81)-ROWS($AN$70:$AN$81)),IFERROR(INDEX($AV$70:$AV$81, ROWS($CO$4:CO57)-ROWS($AJ$70:$AJ$81)-ROWS($AN$70:$AN$81)-ROWS($AR$70:$AR$81)),IFERROR(INDEX($AZ$70:$AZ$81, ROWS($CO$4:CO57)-ROWS($AJ$70:$AJ$81)-ROWS($AN$70:$AN$81)-ROWS($AR$70:$AR$81)-ROWS($AV$70:$AV$81)),IFERROR(INDEX($BD$70:$BD$81, ROWS($CO$4:CO57)-ROWS($AJ$70:$AJ$81)-ROWS($AN$70:$AN$81)-ROWS($AR$70:$AR$81)-ROWS($AV$70:$AV$81)-ROWS($AZ$70:$AZ$81)),IFERROR(INDEX($BH$70:$BH$81, ROWS($CO$4:CO57)-ROWS($AJ$70:$AJ$81)-ROWS($AN$70:$AN$81)-ROWS($AR$70:$AR$81)-ROWS($AV$70:$AV$81)-ROWS($AZ$70:$AZ$81)-ROWS($BD$70:$BD$81)), "")))))))</f>
        <v>0</v>
      </c>
      <c r="CP59" s="316" t="str">
        <f t="shared" ca="1" si="42"/>
        <v/>
      </c>
      <c r="CQ59" s="316" t="str">
        <f>IF(OR(CR59="",CR59=0),"",MAX(CQ$5:CQ58)+1)</f>
        <v/>
      </c>
      <c r="CR59" s="316">
        <f>IFERROR(INDEX($AK$70:$AK$81, ROWS($CR$4:CR57)), IFERROR(INDEX($AO$70:$AO$81, ROWS($CR$4:CR57)-ROWS($AK$70:$AK$81)), IFERROR(INDEX($AS$70:$AS$81, ROWS($CR$4:CR57)-ROWS($AK$70:$AK$81)-ROWS($AO$70:$AO$81)),IFERROR(INDEX($AW$70:$AW$81, ROWS($CR$4:CR57)-ROWS($AK$70:$AK$81)-ROWS($AO$70:$AO$81)-ROWS($AS$70:$AS$81)),IFERROR(INDEX($BA$70:$BA$81, ROWS($CR$4:CR57)-ROWS($AK$70:$AK$81)-ROWS($AO$70:$AO$81)-ROWS($AS$70:$AS$81)-ROWS($AW$70:$AW$81)),IFERROR(INDEX($BE$70:$BE$81, ROWS($CR$4:CR57)-ROWS($AK$70:$AK$81)-ROWS($AO$70:$AO$81)-ROWS($AS$70:$AS$81)-ROWS($AW$70:$AW$81)-ROWS($BA$70:$BA$81)),IFERROR(INDEX($BI$70:$BI$81, ROWS($CR$4:CR57)-ROWS($AK$70:$AK$81)-ROWS($AO$70:$AO$81)-ROWS($AS$70:$AS$81)-ROWS($AW$70:$AW$81)-ROWS($BA$70:$BA$81)-ROWS($BE$70:$BE$81)), "")))))))</f>
        <v>0</v>
      </c>
      <c r="CS59" s="316" t="str">
        <f t="shared" ca="1" si="43"/>
        <v/>
      </c>
      <c r="CT59" s="413" t="str">
        <f t="shared" ca="1" si="44"/>
        <v/>
      </c>
      <c r="CU59" s="412" t="str">
        <f>IF(OR(CV59="",CV59=0),"",MAX(CU$5:CU58)+1)</f>
        <v/>
      </c>
      <c r="CV59" s="316" t="str">
        <f>IFERROR(INDEX($AJ$86:$AJ$97, ROWS($CV$4:CV57)), IFERROR(INDEX($AN$86:$AN$97, ROWS($CV$4:CV57)-ROWS($AJ$86:$AJ$97)), ""))</f>
        <v/>
      </c>
      <c r="CW59" s="316" t="str">
        <f t="shared" si="45"/>
        <v/>
      </c>
      <c r="CX59" s="316" t="str">
        <f>IF(OR(CY59="",CY59=0),"",MAX(CX$5:CX58)+1)</f>
        <v/>
      </c>
      <c r="CY59" s="316" t="str">
        <f>IFERROR(INDEX($AK$86:$AK$97, ROWS($CY$4:CY57)), IFERROR(INDEX($AO$86:$AO$97, ROWS($CY$4:CY57)-ROWS($AK$86:$AK$97)), ""))</f>
        <v/>
      </c>
      <c r="CZ59" s="316" t="str">
        <f t="shared" si="46"/>
        <v/>
      </c>
      <c r="DA59" s="413" t="str">
        <f t="shared" si="47"/>
        <v/>
      </c>
      <c r="DC59" s="438">
        <f ca="1">IF(OR(DD59="",DD59=0),"",MAX(DC$45:DC58)+1)</f>
        <v>12</v>
      </c>
      <c r="DD59" s="434" t="str">
        <f t="shared" ca="1" si="130"/>
        <v>Credit Card 2</v>
      </c>
      <c r="DE59" s="413">
        <f t="shared" ca="1" si="131"/>
        <v>60</v>
      </c>
      <c r="DF59" s="431" t="str">
        <f ca="1">IF(OR(DG59="",DG59=0),"",MAX(DF$45:DF58)+1)</f>
        <v/>
      </c>
      <c r="DG59" s="412" t="str">
        <f t="shared" ca="1" si="132"/>
        <v/>
      </c>
      <c r="DH59" s="413" t="str">
        <f t="shared" ca="1" si="133"/>
        <v/>
      </c>
      <c r="DI59" s="412" t="str">
        <f t="shared" ca="1" si="134"/>
        <v/>
      </c>
      <c r="DJ59" s="413" t="str">
        <f t="shared" ca="1" si="135"/>
        <v/>
      </c>
      <c r="DK59" s="412" t="str">
        <f t="shared" ca="1" si="136"/>
        <v/>
      </c>
      <c r="DL59" s="413" t="str">
        <f t="shared" ca="1" si="137"/>
        <v/>
      </c>
      <c r="DM59" s="278"/>
      <c r="DN59" s="278"/>
      <c r="DO59" s="278"/>
      <c r="DP59" s="278"/>
      <c r="DQ59" s="278"/>
      <c r="DR59" s="278"/>
      <c r="DS59" s="278"/>
    </row>
    <row r="60" spans="16:123" x14ac:dyDescent="0.3">
      <c r="P60" s="1177"/>
      <c r="Q60" s="1178"/>
      <c r="R60" s="453"/>
      <c r="S60" s="402"/>
      <c r="U60" s="1177"/>
      <c r="V60" s="1178"/>
      <c r="W60" s="453"/>
      <c r="X60" s="402"/>
      <c r="AB60" s="362"/>
      <c r="AC60" s="396" t="s">
        <v>495</v>
      </c>
      <c r="AD60" s="397" t="s">
        <v>192</v>
      </c>
      <c r="AE60" s="397" t="s">
        <v>193</v>
      </c>
      <c r="AF60" s="398" t="s">
        <v>261</v>
      </c>
      <c r="AI60" s="304" t="str">
        <f t="shared" ca="1" si="159"/>
        <v/>
      </c>
      <c r="AJ60" s="305" t="str">
        <f t="shared" ca="1" si="138"/>
        <v/>
      </c>
      <c r="AK60" s="306" t="str">
        <f t="shared" ca="1" si="139"/>
        <v/>
      </c>
      <c r="AL60" s="307" t="str">
        <f t="shared" ca="1" si="140"/>
        <v/>
      </c>
      <c r="AM60" s="304" t="str">
        <f t="shared" ca="1" si="160"/>
        <v/>
      </c>
      <c r="AN60" s="305" t="str">
        <f t="shared" ca="1" si="141"/>
        <v/>
      </c>
      <c r="AO60" s="306" t="str">
        <f t="shared" ca="1" si="142"/>
        <v/>
      </c>
      <c r="AP60" s="307" t="str">
        <f t="shared" ca="1" si="143"/>
        <v/>
      </c>
      <c r="AQ60" s="304" t="str">
        <f t="shared" ca="1" si="161"/>
        <v/>
      </c>
      <c r="AR60" s="305" t="str">
        <f t="shared" ca="1" si="144"/>
        <v/>
      </c>
      <c r="AS60" s="306" t="str">
        <f t="shared" ca="1" si="145"/>
        <v/>
      </c>
      <c r="AT60" s="307" t="str">
        <f t="shared" ca="1" si="146"/>
        <v/>
      </c>
      <c r="AU60" s="304" t="str">
        <f t="shared" ca="1" si="162"/>
        <v/>
      </c>
      <c r="AV60" s="305" t="str">
        <f t="shared" ca="1" si="147"/>
        <v/>
      </c>
      <c r="AW60" s="306" t="str">
        <f t="shared" ca="1" si="148"/>
        <v/>
      </c>
      <c r="AX60" s="307" t="str">
        <f t="shared" ca="1" si="149"/>
        <v/>
      </c>
      <c r="AY60" s="304" t="str">
        <f t="shared" ca="1" si="163"/>
        <v/>
      </c>
      <c r="AZ60" s="305" t="str">
        <f t="shared" ca="1" si="150"/>
        <v/>
      </c>
      <c r="BA60" s="306" t="str">
        <f t="shared" ca="1" si="151"/>
        <v/>
      </c>
      <c r="BB60" s="307" t="str">
        <f t="shared" ca="1" si="152"/>
        <v/>
      </c>
      <c r="BC60" s="304" t="str">
        <f t="shared" ca="1" si="164"/>
        <v/>
      </c>
      <c r="BD60" s="305" t="str">
        <f t="shared" ca="1" si="153"/>
        <v/>
      </c>
      <c r="BE60" s="306" t="str">
        <f t="shared" ca="1" si="154"/>
        <v/>
      </c>
      <c r="BF60" s="307" t="str">
        <f t="shared" ca="1" si="155"/>
        <v/>
      </c>
      <c r="BG60" s="304" t="str">
        <f t="shared" ca="1" si="165"/>
        <v/>
      </c>
      <c r="BH60" s="305" t="str">
        <f t="shared" ca="1" si="156"/>
        <v/>
      </c>
      <c r="BI60" s="306" t="str">
        <f t="shared" ca="1" si="157"/>
        <v/>
      </c>
      <c r="BJ60" s="307" t="str">
        <f t="shared" ca="1" si="158"/>
        <v/>
      </c>
      <c r="BL60" s="412" t="str">
        <f ca="1">IF(OR(BM60="",BM60=0),"",MAX(BL$5:BL59)+1)</f>
        <v/>
      </c>
      <c r="BM60" s="316" t="str">
        <f ca="1">IFERROR(INDEX($AJ$6:$AJ$17, ROWS(BM$4:$BM58)), IFERROR(INDEX($AN$6:$AN$17, ROWS(BM$4:$BM58)-ROWS($AJ$6:$AJ$17)), IFERROR(INDEX($AR$6:$AR$17, ROWS(BM$4:$BM58)-ROWS($AJ$6:$AJ$17)-ROWS($AN$6:$AN$17)),IFERROR(INDEX($AV$6:$AV$17, ROWS(BM$4:$BM58)-ROWS($AJ$6:$AJ$17)-ROWS($AN$6:$AN$17)-ROWS($AR$6:$AR$17)),IFERROR(INDEX($AZ$6:$AZ$17, ROWS(BM$4:$BM58)-ROWS($AJ$6:$AJ$17)-ROWS($AN$6:$AN$17)-ROWS($AR$6:$AR$17)-ROWS($AV$6:$AV$17)),IFERROR(INDEX($BD$6:$BD$17, ROWS(BM$4:$BM58)-ROWS($AJ$6:$AJ$17)-ROWS($AN$6:$AN$17)-ROWS($AR$6:$AR$17)-ROWS($AV$6:$AV$17)-ROWS($AZ$6:$AZ$17)),IFERROR(INDEX($BH$6:$BH$17, ROWS(BM$4:$BM58)-ROWS($AJ$6:$AJ$17)-ROWS($AN$6:$AN$17)-ROWS($AR$6:$AR$17)-ROWS($AV$6:$AV$17)-ROWS($AZ$6:$AZ$17)-ROWS($BD$6:$BD$17)), "")))))))</f>
        <v/>
      </c>
      <c r="BN60" s="316" t="str">
        <f t="shared" ca="1" si="30"/>
        <v/>
      </c>
      <c r="BO60" s="316" t="str">
        <f ca="1">IF(OR(BP60="",BP60=0),"",MAX(BO$5:BO59)+1)</f>
        <v/>
      </c>
      <c r="BP60" s="316" t="str">
        <f ca="1">IFERROR(INDEX($AK$6:$AK$17, ROWS($BP$4:BP58)), IFERROR(INDEX($AO$6:$AO$17, ROWS($BP$4:BP58)-ROWS($AK$6:$AK$17)), IFERROR(INDEX($AS$6:$AS$17, ROWS($BP$4:BP58)-ROWS($AK$6:$AK$17)-ROWS($AO$6:$AO$17)),IFERROR(INDEX($AW$6:$AW$17, ROWS($BP$4:BP58)-ROWS($AK$6:$AK$17)-ROWS($AO$6:$AO$17)-ROWS($AS$6:$AS$17)),IFERROR(INDEX($BA$6:$BA$17, ROWS($BP$4:BP58)-ROWS($AK$6:$AK$17)-ROWS($AO$6:$AO$17)-ROWS($AS$6:$AS$17)-ROWS($AW$6:$AW$17)),IFERROR(INDEX($BE$6:$BE$17, ROWS($BP$4:BP58)-ROWS($AK$6:$AK$17)-ROWS($AO$6:$AO$17)-ROWS($AS$6:$AS$17)-ROWS($AW$6:$AW$17)-ROWS($BA$6:$BA$17)),IFERROR(INDEX($BI$6:$BI$17, ROWS($BP$4:BP58)-ROWS($AK$6:$AK$17)-ROWS($AO$6:$AO$17)-ROWS($AS$6:$AS$17)-ROWS($AW$6:$AW$17)-ROWS($BA$6:$BA$17)-ROWS($BE$6:$BE$17)), "")))))))</f>
        <v/>
      </c>
      <c r="BQ60" s="316" t="str">
        <f t="shared" ca="1" si="31"/>
        <v/>
      </c>
      <c r="BR60" s="413" t="str">
        <f t="shared" ca="1" si="32"/>
        <v/>
      </c>
      <c r="BS60" s="412" t="str">
        <f ca="1">IF(OR(BT60="",BT60=0),"",MAX(BS$5:BS59)+1)</f>
        <v/>
      </c>
      <c r="BT60" s="316" t="str">
        <f ca="1">IFERROR(INDEX($AJ$22:$AJ$33, ROWS($BT$4:BT58)), IFERROR(INDEX($AN$22:$AN$33, ROWS($BT$4:BT58)-ROWS($AJ$22:$AJ$33)), IFERROR(INDEX($AR$22:$AR$33, ROWS($BT$4:BT58)-ROWS($AJ$22:$AJ$33)-ROWS($AN$22:$AN$33)),IFERROR(INDEX($AV$22:$AV$33, ROWS($BT$4:BT58)-ROWS($AJ$22:$AJ$33)-ROWS($AN$22:$AN$33)-ROWS($AR$22:$AR$33)),IFERROR(INDEX($AZ$22:$AZ$33, ROWS($BT$4:BT58)-ROWS($AJ$22:$AJ$33)-ROWS($AN$22:$AN$33)-ROWS($AR$22:$AR$33)-ROWS($AV$22:$AV$33)),IFERROR(INDEX($BD$22:$BD$33, ROWS($BT$4:BT58)-ROWS($AJ$22:$AJ$33)-ROWS($AN$22:$AN$33)-ROWS($AR$22:$AR$33)-ROWS($AV$22:$AV$33)-ROWS($AZ$22:$AZ$33)),IFERROR(INDEX($BH$22:$BH$33, ROWS($BT$4:BT58)-ROWS($AJ$22:$AJ$33)-ROWS($AN$22:$AN$33)-ROWS($AR$22:$AR$33)-ROWS($AV$22:$AV$33)-ROWS($AZ$22:$AZ$33)-ROWS($BD$22:$BD$33)), "")))))))</f>
        <v/>
      </c>
      <c r="BU60" s="316" t="str">
        <f t="shared" ca="1" si="33"/>
        <v/>
      </c>
      <c r="BV60" s="316" t="str">
        <f ca="1">IF(OR(BW60="",BW60=0),"",MAX(BV$5:BV59)+1)</f>
        <v/>
      </c>
      <c r="BW60" s="316" t="str">
        <f ca="1">IFERROR(INDEX($AK$22:$AK$33, ROWS($BW$4:BW58)), IFERROR(INDEX($AO$22:$AO$33, ROWS($BW$4:BW58)-ROWS($AK$22:$AK$33)), IFERROR(INDEX($AS$22:$AS$33, ROWS($BW$4:BW58)-ROWS($AK$22:$AK$33)-ROWS($AO$22:$AO$33)),IFERROR(INDEX($AW$22:$AW$33, ROWS($BW$4:BW58)-ROWS($AK$22:$AK$33)-ROWS($AO$22:$AO$33)-ROWS($AS$22:$AS$33)),IFERROR(INDEX($BA$22:$BA$33, ROWS($BW$4:BW58)-ROWS($AK$22:$AK$33)-ROWS($AO$22:$AO$33)-ROWS($AS$22:$AS$33)-ROWS($AW$22:$AW$33)),IFERROR(INDEX($BE$22:$BE$33, ROWS($BW$4:BW58)-ROWS($AK$22:$AK$33)-ROWS($AO$22:$AO$33)-ROWS($AS$22:$AS$33)-ROWS($AW$22:$AW$33)-ROWS($BA$22:$BA$33)),IFERROR(INDEX($BI$22:$BI$33, ROWS($BW$4:BW58)-ROWS($AK$22:$AK$33)-ROWS($AO$22:$AO$33)-ROWS($AS$22:$AS$33)-ROWS($AW$22:$AW$33)-ROWS($BA$22:$BA$33)-ROWS($BE$22:$BE$33)), "")))))))</f>
        <v/>
      </c>
      <c r="BX60" s="316" t="str">
        <f t="shared" ca="1" si="34"/>
        <v/>
      </c>
      <c r="BY60" s="413" t="str">
        <f t="shared" ca="1" si="35"/>
        <v/>
      </c>
      <c r="BZ60" s="412" t="str">
        <f ca="1">IF(OR(CA60="",CA60=0),"",MAX(BZ$5:BZ59)+1)</f>
        <v/>
      </c>
      <c r="CA60" s="316" t="str">
        <f ca="1">IFERROR(INDEX($AJ$38:$AJ$49, ROWS($CA$4:CA58)), IFERROR(INDEX($AN$38:$AN$49, ROWS($CA$4:CA58)-ROWS($AJ$38:$AJ$49)), IFERROR(INDEX($AR$38:$AR$49, ROWS($CA$4:CA58)-ROWS($AJ$38:$AJ$49)-ROWS($AN$38:$AN$49)),IFERROR(INDEX($AV$38:$AV$49, ROWS($CA$4:CA58)-ROWS($AJ$38:$AJ$49)-ROWS($AN$38:$AN$49)-ROWS($AR$38:$AR$49)),IFERROR(INDEX($AZ$38:$AZ$49, ROWS($CA$4:CA58)-ROWS($AJ$38:$AJ$49)-ROWS($AN$38:$AN$49)-ROWS($AR$38:$AR$49)-ROWS($AV$38:$AV$49)),IFERROR(INDEX($BD$38:$BD$49, ROWS($CA$4:CA58)-ROWS($AJ$38:$AJ$49)-ROWS($AN$38:$AN$49)-ROWS($AR$38:$AR$49)-ROWS($AV$38:$AV$49)-ROWS($AZ$38:$AZ$49)),IFERROR(INDEX($BH$38:$BH$49, ROWS($CA$4:CA58)-ROWS($AJ$38:$AJ$49)-ROWS($AN$38:$AN$49)-ROWS($AR$38:$AR$49)-ROWS($AV$38:$AV$49)-ROWS($AZ$38:$AZ$49)-ROWS($BD$38:$BD$49)), "")))))))</f>
        <v/>
      </c>
      <c r="CB60" s="316" t="str">
        <f t="shared" ca="1" si="36"/>
        <v/>
      </c>
      <c r="CC60" s="316" t="str">
        <f ca="1">IF(OR(CD60="",CD60=0),"",MAX(CC$5:CC59)+1)</f>
        <v/>
      </c>
      <c r="CD60" s="316" t="str">
        <f ca="1">IFERROR(INDEX($AK$38:$AK$49, ROWS($CD$4:CD58)), IFERROR(INDEX($AO$38:$AO$49, ROWS($CD$4:CD58)-ROWS($AK$38:$AK$49)), IFERROR(INDEX($AS$38:$AS$49, ROWS($CD$4:CD58)-ROWS($AK$38:$AK$49)-ROWS($AO$38:$AO$49)),IFERROR(INDEX($AW$38:$AW$49, ROWS($CD$4:CD58)-ROWS($AK$38:$AK$49)-ROWS($AO$38:$AO$49)-ROWS($AS$38:$AS$49)),IFERROR(INDEX($BA$38:$BA$49, ROWS($CD$4:CD58)-ROWS($AK$38:$AK$49)-ROWS($AO$38:$AO$49)-ROWS($AS$38:$AS$49)-ROWS($AW$38:$AW$49)),IFERROR(INDEX($BE$38:$BE$49, ROWS($CD$4:CD58)-ROWS($AK$38:$AK$49)-ROWS($AO$38:$AO$49)-ROWS($AS$38:$AS$49)-ROWS($AW$38:$AW$49)-ROWS($BA$38:$BA$49)),IFERROR(INDEX($BI$38:$BI$49, ROWS($CD$4:CD58)-ROWS($AK$38:$AK$49)-ROWS($AO$38:$AO$49)-ROWS($AS$38:$AS$49)-ROWS($AW$38:$AW$49)-ROWS($BA$38:$BA$49)-ROWS($BE$38:$BE$49)), "")))))))</f>
        <v/>
      </c>
      <c r="CE60" s="316" t="str">
        <f t="shared" ca="1" si="37"/>
        <v/>
      </c>
      <c r="CF60" s="413" t="str">
        <f t="shared" ca="1" si="38"/>
        <v/>
      </c>
      <c r="CG60" s="412" t="str">
        <f ca="1">IF(OR(CH60="",CH60=0),"",MAX(CG$5:CG59)+1)</f>
        <v/>
      </c>
      <c r="CH60" s="316" t="str">
        <f ca="1">IFERROR(INDEX($AJ$54:$AJ$65, ROWS($CH$4:CH58)), IFERROR(INDEX($AN$54:$AN$65, ROWS($CH$4:CH58)-ROWS($AJ$54:$AJ$65)), IFERROR(INDEX($AR$54:$AR$65, ROWS($CH$4:CH58)-ROWS($AJ$54:$AJ$65)-ROWS($AN$54:$AN$65)),IFERROR(INDEX($AV$54:$AV$65, ROWS($CH$4:CH58)-ROWS($AJ$54:$AJ$65)-ROWS($AN$54:$AN$65)-ROWS($AR$54:$AR$65)),IFERROR(INDEX($AZ$54:$AZ$65, ROWS($CH$4:CH58)-ROWS($AJ$54:$AJ$65)-ROWS($AN$54:$AN$65)-ROWS($AR$54:$AR$65)-ROWS($AV$54:$AV$65)),IFERROR(INDEX($BD$54:$BD$65, ROWS($CH$4:CH58)-ROWS($AJ$54:$AJ$65)-ROWS($AN$54:$AN$65)-ROWS($AR$54:$AR$65)-ROWS($AV$54:$AV$65)-ROWS($AZ$54:$AZ$65)),IFERROR(INDEX($BH$54:$BH$65, ROWS($CH$4:CH58)-ROWS($AJ$54:$AJ$65)-ROWS($AN$54:$AN$65)-ROWS($AR$54:$AR$65)-ROWS($AV$54:$AV$65)-ROWS($AZ$54:$AZ$65)-ROWS($BD$54:$BD$65)), "")))))))</f>
        <v/>
      </c>
      <c r="CI60" s="316" t="str">
        <f t="shared" ca="1" si="39"/>
        <v/>
      </c>
      <c r="CJ60" s="316" t="str">
        <f ca="1">IF(OR(CK60="",CK60=0),"",MAX(CJ$5:CJ59)+1)</f>
        <v/>
      </c>
      <c r="CK60" s="316" t="str">
        <f ca="1">IFERROR(INDEX($AK$54:$AK$65, ROWS($CK$4:CK58)), IFERROR(INDEX($AO$54:$AO$65, ROWS($CK$4:CK58)-ROWS($AK$54:$AK$65)), IFERROR(INDEX($AS$54:$AS$65, ROWS($CK$4:CK58)-ROWS($AK$54:$AK$65)-ROWS($AO$54:$AO$65)),IFERROR(INDEX($AW$54:$AW$65, ROWS($CK$4:CK58)-ROWS($AK$54:$AK$65)-ROWS($AO$54:$AO$65)-ROWS($AS$54:$AS$65)),IFERROR(INDEX($BA$54:$BA$65, ROWS($CK$4:CK58)-ROWS($AK$54:$AK$65)-ROWS($AO$54:$AO$65)-ROWS($AS$54:$AS$65)-ROWS($AW$54:$AW$65)),IFERROR(INDEX($BE$54:$BE$65, ROWS($CK$4:CK58)-ROWS($AK$54:$AK$65)-ROWS($AO$54:$AO$65)-ROWS($AS$54:$AS$65)-ROWS($AW$54:$AW$65)-ROWS($BA$54:$BA$65)),IFERROR(INDEX($BI$54:$BI$65, ROWS($CK$4:CK58)-ROWS($AK$54:$AK$65)-ROWS($AO$54:$AO$65)-ROWS($AS$54:$AS$65)-ROWS($AW$54:$AW$65)-ROWS($BA$54:$BA$65)-ROWS($BE$54:$BE$65)), "")))))))</f>
        <v/>
      </c>
      <c r="CL60" s="316" t="str">
        <f t="shared" ca="1" si="40"/>
        <v/>
      </c>
      <c r="CM60" s="413" t="str">
        <f t="shared" ca="1" si="41"/>
        <v/>
      </c>
      <c r="CN60" s="412" t="str">
        <f>IF(OR(CO60="",CO60=0),"",MAX(CN$5:CN59)+1)</f>
        <v/>
      </c>
      <c r="CO60" s="316">
        <f>IFERROR(INDEX($AJ$70:$AJ$81, ROWS($CO$4:CO58)), IFERROR(INDEX($AN$70:$AN$81, ROWS($CO$4:CO58)-ROWS($AJ$70:$AJ$81)), IFERROR(INDEX($AR$70:$AR$81, ROWS($CO$4:CO58)-ROWS($AJ$70:$AJ$81)-ROWS($AN$70:$AN$81)),IFERROR(INDEX($AV$70:$AV$81, ROWS($CO$4:CO58)-ROWS($AJ$70:$AJ$81)-ROWS($AN$70:$AN$81)-ROWS($AR$70:$AR$81)),IFERROR(INDEX($AZ$70:$AZ$81, ROWS($CO$4:CO58)-ROWS($AJ$70:$AJ$81)-ROWS($AN$70:$AN$81)-ROWS($AR$70:$AR$81)-ROWS($AV$70:$AV$81)),IFERROR(INDEX($BD$70:$BD$81, ROWS($CO$4:CO58)-ROWS($AJ$70:$AJ$81)-ROWS($AN$70:$AN$81)-ROWS($AR$70:$AR$81)-ROWS($AV$70:$AV$81)-ROWS($AZ$70:$AZ$81)),IFERROR(INDEX($BH$70:$BH$81, ROWS($CO$4:CO58)-ROWS($AJ$70:$AJ$81)-ROWS($AN$70:$AN$81)-ROWS($AR$70:$AR$81)-ROWS($AV$70:$AV$81)-ROWS($AZ$70:$AZ$81)-ROWS($BD$70:$BD$81)), "")))))))</f>
        <v>0</v>
      </c>
      <c r="CP60" s="316" t="str">
        <f t="shared" ca="1" si="42"/>
        <v/>
      </c>
      <c r="CQ60" s="316" t="str">
        <f>IF(OR(CR60="",CR60=0),"",MAX(CQ$5:CQ59)+1)</f>
        <v/>
      </c>
      <c r="CR60" s="316">
        <f>IFERROR(INDEX($AK$70:$AK$81, ROWS($CR$4:CR58)), IFERROR(INDEX($AO$70:$AO$81, ROWS($CR$4:CR58)-ROWS($AK$70:$AK$81)), IFERROR(INDEX($AS$70:$AS$81, ROWS($CR$4:CR58)-ROWS($AK$70:$AK$81)-ROWS($AO$70:$AO$81)),IFERROR(INDEX($AW$70:$AW$81, ROWS($CR$4:CR58)-ROWS($AK$70:$AK$81)-ROWS($AO$70:$AO$81)-ROWS($AS$70:$AS$81)),IFERROR(INDEX($BA$70:$BA$81, ROWS($CR$4:CR58)-ROWS($AK$70:$AK$81)-ROWS($AO$70:$AO$81)-ROWS($AS$70:$AS$81)-ROWS($AW$70:$AW$81)),IFERROR(INDEX($BE$70:$BE$81, ROWS($CR$4:CR58)-ROWS($AK$70:$AK$81)-ROWS($AO$70:$AO$81)-ROWS($AS$70:$AS$81)-ROWS($AW$70:$AW$81)-ROWS($BA$70:$BA$81)),IFERROR(INDEX($BI$70:$BI$81, ROWS($CR$4:CR58)-ROWS($AK$70:$AK$81)-ROWS($AO$70:$AO$81)-ROWS($AS$70:$AS$81)-ROWS($AW$70:$AW$81)-ROWS($BA$70:$BA$81)-ROWS($BE$70:$BE$81)), "")))))))</f>
        <v>0</v>
      </c>
      <c r="CS60" s="316" t="str">
        <f t="shared" ca="1" si="43"/>
        <v/>
      </c>
      <c r="CT60" s="413" t="str">
        <f t="shared" ca="1" si="44"/>
        <v/>
      </c>
      <c r="CU60" s="412" t="str">
        <f>IF(OR(CV60="",CV60=0),"",MAX(CU$5:CU59)+1)</f>
        <v/>
      </c>
      <c r="CV60" s="316" t="str">
        <f>IFERROR(INDEX($AJ$86:$AJ$97, ROWS($CV$4:CV58)), IFERROR(INDEX($AN$86:$AN$97, ROWS($CV$4:CV58)-ROWS($AJ$86:$AJ$97)), ""))</f>
        <v/>
      </c>
      <c r="CW60" s="316" t="str">
        <f t="shared" si="45"/>
        <v/>
      </c>
      <c r="CX60" s="316" t="str">
        <f>IF(OR(CY60="",CY60=0),"",MAX(CX$5:CX59)+1)</f>
        <v/>
      </c>
      <c r="CY60" s="316" t="str">
        <f>IFERROR(INDEX($AK$86:$AK$97, ROWS($CY$4:CY58)), IFERROR(INDEX($AO$86:$AO$97, ROWS($CY$4:CY58)-ROWS($AK$86:$AK$97)), ""))</f>
        <v/>
      </c>
      <c r="CZ60" s="316" t="str">
        <f t="shared" si="46"/>
        <v/>
      </c>
      <c r="DA60" s="413" t="str">
        <f t="shared" si="47"/>
        <v/>
      </c>
      <c r="DC60" s="438" t="str">
        <f ca="1">IF(OR(DD60="",DD60=0),"",MAX(DC$45:DC59)+1)</f>
        <v/>
      </c>
      <c r="DD60" s="434" t="str">
        <f t="shared" ca="1" si="130"/>
        <v/>
      </c>
      <c r="DE60" s="413" t="str">
        <f t="shared" ca="1" si="131"/>
        <v/>
      </c>
      <c r="DF60" s="431" t="str">
        <f ca="1">IF(OR(DG60="",DG60=0),"",MAX(DF$45:DF59)+1)</f>
        <v/>
      </c>
      <c r="DG60" s="412" t="str">
        <f t="shared" ca="1" si="132"/>
        <v/>
      </c>
      <c r="DH60" s="413" t="str">
        <f t="shared" ca="1" si="133"/>
        <v/>
      </c>
      <c r="DI60" s="412" t="str">
        <f t="shared" ca="1" si="134"/>
        <v/>
      </c>
      <c r="DJ60" s="413" t="str">
        <f t="shared" ca="1" si="135"/>
        <v/>
      </c>
      <c r="DK60" s="412" t="str">
        <f t="shared" ca="1" si="136"/>
        <v/>
      </c>
      <c r="DL60" s="413" t="str">
        <f t="shared" ca="1" si="137"/>
        <v/>
      </c>
      <c r="DM60" s="278"/>
      <c r="DN60" s="278"/>
      <c r="DO60" s="278"/>
      <c r="DP60" s="278"/>
      <c r="DQ60" s="278"/>
      <c r="DR60" s="278"/>
      <c r="DS60" s="278"/>
    </row>
    <row r="61" spans="16:123" x14ac:dyDescent="0.3">
      <c r="P61" s="1177"/>
      <c r="Q61" s="1178"/>
      <c r="R61" s="453"/>
      <c r="S61" s="402"/>
      <c r="U61" s="1177"/>
      <c r="V61" s="1178"/>
      <c r="W61" s="453"/>
      <c r="X61" s="402"/>
      <c r="AB61" s="395">
        <f ca="1">IFERROR(MATCH($AB$59,OFFSET(Year!$AY$67:$AY$118,AB60,,1000),0)+AB60,"")</f>
        <v>1</v>
      </c>
      <c r="AC61" s="340">
        <f ca="1">IFERROR(INDEX(Year!$BB$67:$BB$118,AB61),"")</f>
        <v>9</v>
      </c>
      <c r="AD61" s="348" t="str">
        <f ca="1">IFERROR(INDEX(Year!$AZ$67:$AZ$118,AB61),"")</f>
        <v>Paycheck 1</v>
      </c>
      <c r="AE61" s="363">
        <f ca="1">IFERROR(INDEX(Year!$BA$67:$BA$118,AB61),"")</f>
        <v>850</v>
      </c>
      <c r="AF61" s="402" t="str">
        <f ca="1">IFERROR(INDEX(Year!$AY$67:$AY$118,AB61),"")</f>
        <v>Income</v>
      </c>
      <c r="AI61" s="304" t="str">
        <f t="shared" ca="1" si="159"/>
        <v/>
      </c>
      <c r="AJ61" s="305" t="str">
        <f t="shared" ca="1" si="138"/>
        <v/>
      </c>
      <c r="AK61" s="306" t="str">
        <f t="shared" ca="1" si="139"/>
        <v/>
      </c>
      <c r="AL61" s="307" t="str">
        <f t="shared" ca="1" si="140"/>
        <v/>
      </c>
      <c r="AM61" s="304" t="str">
        <f t="shared" ca="1" si="160"/>
        <v/>
      </c>
      <c r="AN61" s="305" t="str">
        <f t="shared" ca="1" si="141"/>
        <v/>
      </c>
      <c r="AO61" s="306" t="str">
        <f t="shared" ca="1" si="142"/>
        <v/>
      </c>
      <c r="AP61" s="307" t="str">
        <f t="shared" ca="1" si="143"/>
        <v/>
      </c>
      <c r="AQ61" s="304" t="str">
        <f t="shared" ca="1" si="161"/>
        <v/>
      </c>
      <c r="AR61" s="305" t="str">
        <f t="shared" ca="1" si="144"/>
        <v/>
      </c>
      <c r="AS61" s="306" t="str">
        <f t="shared" ca="1" si="145"/>
        <v/>
      </c>
      <c r="AT61" s="307" t="str">
        <f t="shared" ca="1" si="146"/>
        <v/>
      </c>
      <c r="AU61" s="304" t="str">
        <f t="shared" ca="1" si="162"/>
        <v/>
      </c>
      <c r="AV61" s="305" t="str">
        <f t="shared" ca="1" si="147"/>
        <v/>
      </c>
      <c r="AW61" s="306" t="str">
        <f t="shared" ca="1" si="148"/>
        <v/>
      </c>
      <c r="AX61" s="307" t="str">
        <f t="shared" ca="1" si="149"/>
        <v/>
      </c>
      <c r="AY61" s="304" t="str">
        <f t="shared" ca="1" si="163"/>
        <v/>
      </c>
      <c r="AZ61" s="305" t="str">
        <f t="shared" ca="1" si="150"/>
        <v/>
      </c>
      <c r="BA61" s="306" t="str">
        <f t="shared" ca="1" si="151"/>
        <v/>
      </c>
      <c r="BB61" s="307" t="str">
        <f t="shared" ca="1" si="152"/>
        <v/>
      </c>
      <c r="BC61" s="304" t="str">
        <f t="shared" ca="1" si="164"/>
        <v/>
      </c>
      <c r="BD61" s="305" t="str">
        <f t="shared" ca="1" si="153"/>
        <v/>
      </c>
      <c r="BE61" s="306" t="str">
        <f t="shared" ca="1" si="154"/>
        <v/>
      </c>
      <c r="BF61" s="307" t="str">
        <f t="shared" ca="1" si="155"/>
        <v/>
      </c>
      <c r="BG61" s="304" t="str">
        <f t="shared" ca="1" si="165"/>
        <v/>
      </c>
      <c r="BH61" s="305" t="str">
        <f t="shared" ca="1" si="156"/>
        <v/>
      </c>
      <c r="BI61" s="306" t="str">
        <f t="shared" ca="1" si="157"/>
        <v/>
      </c>
      <c r="BJ61" s="307" t="str">
        <f t="shared" ca="1" si="158"/>
        <v/>
      </c>
      <c r="BL61" s="412" t="str">
        <f ca="1">IF(OR(BM61="",BM61=0),"",MAX(BL$5:BL60)+1)</f>
        <v/>
      </c>
      <c r="BM61" s="316" t="str">
        <f ca="1">IFERROR(INDEX($AJ$6:$AJ$17, ROWS(BM$4:$BM59)), IFERROR(INDEX($AN$6:$AN$17, ROWS(BM$4:$BM59)-ROWS($AJ$6:$AJ$17)), IFERROR(INDEX($AR$6:$AR$17, ROWS(BM$4:$BM59)-ROWS($AJ$6:$AJ$17)-ROWS($AN$6:$AN$17)),IFERROR(INDEX($AV$6:$AV$17, ROWS(BM$4:$BM59)-ROWS($AJ$6:$AJ$17)-ROWS($AN$6:$AN$17)-ROWS($AR$6:$AR$17)),IFERROR(INDEX($AZ$6:$AZ$17, ROWS(BM$4:$BM59)-ROWS($AJ$6:$AJ$17)-ROWS($AN$6:$AN$17)-ROWS($AR$6:$AR$17)-ROWS($AV$6:$AV$17)),IFERROR(INDEX($BD$6:$BD$17, ROWS(BM$4:$BM59)-ROWS($AJ$6:$AJ$17)-ROWS($AN$6:$AN$17)-ROWS($AR$6:$AR$17)-ROWS($AV$6:$AV$17)-ROWS($AZ$6:$AZ$17)),IFERROR(INDEX($BH$6:$BH$17, ROWS(BM$4:$BM59)-ROWS($AJ$6:$AJ$17)-ROWS($AN$6:$AN$17)-ROWS($AR$6:$AR$17)-ROWS($AV$6:$AV$17)-ROWS($AZ$6:$AZ$17)-ROWS($BD$6:$BD$17)), "")))))))</f>
        <v/>
      </c>
      <c r="BN61" s="316" t="str">
        <f t="shared" ca="1" si="30"/>
        <v/>
      </c>
      <c r="BO61" s="316" t="str">
        <f ca="1">IF(OR(BP61="",BP61=0),"",MAX(BO$5:BO60)+1)</f>
        <v/>
      </c>
      <c r="BP61" s="316" t="str">
        <f ca="1">IFERROR(INDEX($AK$6:$AK$17, ROWS($BP$4:BP59)), IFERROR(INDEX($AO$6:$AO$17, ROWS($BP$4:BP59)-ROWS($AK$6:$AK$17)), IFERROR(INDEX($AS$6:$AS$17, ROWS($BP$4:BP59)-ROWS($AK$6:$AK$17)-ROWS($AO$6:$AO$17)),IFERROR(INDEX($AW$6:$AW$17, ROWS($BP$4:BP59)-ROWS($AK$6:$AK$17)-ROWS($AO$6:$AO$17)-ROWS($AS$6:$AS$17)),IFERROR(INDEX($BA$6:$BA$17, ROWS($BP$4:BP59)-ROWS($AK$6:$AK$17)-ROWS($AO$6:$AO$17)-ROWS($AS$6:$AS$17)-ROWS($AW$6:$AW$17)),IFERROR(INDEX($BE$6:$BE$17, ROWS($BP$4:BP59)-ROWS($AK$6:$AK$17)-ROWS($AO$6:$AO$17)-ROWS($AS$6:$AS$17)-ROWS($AW$6:$AW$17)-ROWS($BA$6:$BA$17)),IFERROR(INDEX($BI$6:$BI$17, ROWS($BP$4:BP59)-ROWS($AK$6:$AK$17)-ROWS($AO$6:$AO$17)-ROWS($AS$6:$AS$17)-ROWS($AW$6:$AW$17)-ROWS($BA$6:$BA$17)-ROWS($BE$6:$BE$17)), "")))))))</f>
        <v/>
      </c>
      <c r="BQ61" s="316" t="str">
        <f t="shared" ca="1" si="31"/>
        <v/>
      </c>
      <c r="BR61" s="413" t="str">
        <f t="shared" ca="1" si="32"/>
        <v/>
      </c>
      <c r="BS61" s="412" t="str">
        <f ca="1">IF(OR(BT61="",BT61=0),"",MAX(BS$5:BS60)+1)</f>
        <v/>
      </c>
      <c r="BT61" s="316" t="str">
        <f ca="1">IFERROR(INDEX($AJ$22:$AJ$33, ROWS($BT$4:BT59)), IFERROR(INDEX($AN$22:$AN$33, ROWS($BT$4:BT59)-ROWS($AJ$22:$AJ$33)), IFERROR(INDEX($AR$22:$AR$33, ROWS($BT$4:BT59)-ROWS($AJ$22:$AJ$33)-ROWS($AN$22:$AN$33)),IFERROR(INDEX($AV$22:$AV$33, ROWS($BT$4:BT59)-ROWS($AJ$22:$AJ$33)-ROWS($AN$22:$AN$33)-ROWS($AR$22:$AR$33)),IFERROR(INDEX($AZ$22:$AZ$33, ROWS($BT$4:BT59)-ROWS($AJ$22:$AJ$33)-ROWS($AN$22:$AN$33)-ROWS($AR$22:$AR$33)-ROWS($AV$22:$AV$33)),IFERROR(INDEX($BD$22:$BD$33, ROWS($BT$4:BT59)-ROWS($AJ$22:$AJ$33)-ROWS($AN$22:$AN$33)-ROWS($AR$22:$AR$33)-ROWS($AV$22:$AV$33)-ROWS($AZ$22:$AZ$33)),IFERROR(INDEX($BH$22:$BH$33, ROWS($BT$4:BT59)-ROWS($AJ$22:$AJ$33)-ROWS($AN$22:$AN$33)-ROWS($AR$22:$AR$33)-ROWS($AV$22:$AV$33)-ROWS($AZ$22:$AZ$33)-ROWS($BD$22:$BD$33)), "")))))))</f>
        <v/>
      </c>
      <c r="BU61" s="316" t="str">
        <f t="shared" ca="1" si="33"/>
        <v/>
      </c>
      <c r="BV61" s="316" t="str">
        <f ca="1">IF(OR(BW61="",BW61=0),"",MAX(BV$5:BV60)+1)</f>
        <v/>
      </c>
      <c r="BW61" s="316" t="str">
        <f ca="1">IFERROR(INDEX($AK$22:$AK$33, ROWS($BW$4:BW59)), IFERROR(INDEX($AO$22:$AO$33, ROWS($BW$4:BW59)-ROWS($AK$22:$AK$33)), IFERROR(INDEX($AS$22:$AS$33, ROWS($BW$4:BW59)-ROWS($AK$22:$AK$33)-ROWS($AO$22:$AO$33)),IFERROR(INDEX($AW$22:$AW$33, ROWS($BW$4:BW59)-ROWS($AK$22:$AK$33)-ROWS($AO$22:$AO$33)-ROWS($AS$22:$AS$33)),IFERROR(INDEX($BA$22:$BA$33, ROWS($BW$4:BW59)-ROWS($AK$22:$AK$33)-ROWS($AO$22:$AO$33)-ROWS($AS$22:$AS$33)-ROWS($AW$22:$AW$33)),IFERROR(INDEX($BE$22:$BE$33, ROWS($BW$4:BW59)-ROWS($AK$22:$AK$33)-ROWS($AO$22:$AO$33)-ROWS($AS$22:$AS$33)-ROWS($AW$22:$AW$33)-ROWS($BA$22:$BA$33)),IFERROR(INDEX($BI$22:$BI$33, ROWS($BW$4:BW59)-ROWS($AK$22:$AK$33)-ROWS($AO$22:$AO$33)-ROWS($AS$22:$AS$33)-ROWS($AW$22:$AW$33)-ROWS($BA$22:$BA$33)-ROWS($BE$22:$BE$33)), "")))))))</f>
        <v/>
      </c>
      <c r="BX61" s="316" t="str">
        <f t="shared" ca="1" si="34"/>
        <v/>
      </c>
      <c r="BY61" s="413" t="str">
        <f t="shared" ca="1" si="35"/>
        <v/>
      </c>
      <c r="BZ61" s="412" t="str">
        <f ca="1">IF(OR(CA61="",CA61=0),"",MAX(BZ$5:BZ60)+1)</f>
        <v/>
      </c>
      <c r="CA61" s="316" t="str">
        <f ca="1">IFERROR(INDEX($AJ$38:$AJ$49, ROWS($CA$4:CA59)), IFERROR(INDEX($AN$38:$AN$49, ROWS($CA$4:CA59)-ROWS($AJ$38:$AJ$49)), IFERROR(INDEX($AR$38:$AR$49, ROWS($CA$4:CA59)-ROWS($AJ$38:$AJ$49)-ROWS($AN$38:$AN$49)),IFERROR(INDEX($AV$38:$AV$49, ROWS($CA$4:CA59)-ROWS($AJ$38:$AJ$49)-ROWS($AN$38:$AN$49)-ROWS($AR$38:$AR$49)),IFERROR(INDEX($AZ$38:$AZ$49, ROWS($CA$4:CA59)-ROWS($AJ$38:$AJ$49)-ROWS($AN$38:$AN$49)-ROWS($AR$38:$AR$49)-ROWS($AV$38:$AV$49)),IFERROR(INDEX($BD$38:$BD$49, ROWS($CA$4:CA59)-ROWS($AJ$38:$AJ$49)-ROWS($AN$38:$AN$49)-ROWS($AR$38:$AR$49)-ROWS($AV$38:$AV$49)-ROWS($AZ$38:$AZ$49)),IFERROR(INDEX($BH$38:$BH$49, ROWS($CA$4:CA59)-ROWS($AJ$38:$AJ$49)-ROWS($AN$38:$AN$49)-ROWS($AR$38:$AR$49)-ROWS($AV$38:$AV$49)-ROWS($AZ$38:$AZ$49)-ROWS($BD$38:$BD$49)), "")))))))</f>
        <v/>
      </c>
      <c r="CB61" s="316" t="str">
        <f t="shared" ca="1" si="36"/>
        <v/>
      </c>
      <c r="CC61" s="316" t="str">
        <f ca="1">IF(OR(CD61="",CD61=0),"",MAX(CC$5:CC60)+1)</f>
        <v/>
      </c>
      <c r="CD61" s="316" t="str">
        <f ca="1">IFERROR(INDEX($AK$38:$AK$49, ROWS($CD$4:CD59)), IFERROR(INDEX($AO$38:$AO$49, ROWS($CD$4:CD59)-ROWS($AK$38:$AK$49)), IFERROR(INDEX($AS$38:$AS$49, ROWS($CD$4:CD59)-ROWS($AK$38:$AK$49)-ROWS($AO$38:$AO$49)),IFERROR(INDEX($AW$38:$AW$49, ROWS($CD$4:CD59)-ROWS($AK$38:$AK$49)-ROWS($AO$38:$AO$49)-ROWS($AS$38:$AS$49)),IFERROR(INDEX($BA$38:$BA$49, ROWS($CD$4:CD59)-ROWS($AK$38:$AK$49)-ROWS($AO$38:$AO$49)-ROWS($AS$38:$AS$49)-ROWS($AW$38:$AW$49)),IFERROR(INDEX($BE$38:$BE$49, ROWS($CD$4:CD59)-ROWS($AK$38:$AK$49)-ROWS($AO$38:$AO$49)-ROWS($AS$38:$AS$49)-ROWS($AW$38:$AW$49)-ROWS($BA$38:$BA$49)),IFERROR(INDEX($BI$38:$BI$49, ROWS($CD$4:CD59)-ROWS($AK$38:$AK$49)-ROWS($AO$38:$AO$49)-ROWS($AS$38:$AS$49)-ROWS($AW$38:$AW$49)-ROWS($BA$38:$BA$49)-ROWS($BE$38:$BE$49)), "")))))))</f>
        <v/>
      </c>
      <c r="CE61" s="316" t="str">
        <f t="shared" ca="1" si="37"/>
        <v/>
      </c>
      <c r="CF61" s="413" t="str">
        <f t="shared" ca="1" si="38"/>
        <v/>
      </c>
      <c r="CG61" s="412" t="str">
        <f ca="1">IF(OR(CH61="",CH61=0),"",MAX(CG$5:CG60)+1)</f>
        <v/>
      </c>
      <c r="CH61" s="316" t="str">
        <f ca="1">IFERROR(INDEX($AJ$54:$AJ$65, ROWS($CH$4:CH59)), IFERROR(INDEX($AN$54:$AN$65, ROWS($CH$4:CH59)-ROWS($AJ$54:$AJ$65)), IFERROR(INDEX($AR$54:$AR$65, ROWS($CH$4:CH59)-ROWS($AJ$54:$AJ$65)-ROWS($AN$54:$AN$65)),IFERROR(INDEX($AV$54:$AV$65, ROWS($CH$4:CH59)-ROWS($AJ$54:$AJ$65)-ROWS($AN$54:$AN$65)-ROWS($AR$54:$AR$65)),IFERROR(INDEX($AZ$54:$AZ$65, ROWS($CH$4:CH59)-ROWS($AJ$54:$AJ$65)-ROWS($AN$54:$AN$65)-ROWS($AR$54:$AR$65)-ROWS($AV$54:$AV$65)),IFERROR(INDEX($BD$54:$BD$65, ROWS($CH$4:CH59)-ROWS($AJ$54:$AJ$65)-ROWS($AN$54:$AN$65)-ROWS($AR$54:$AR$65)-ROWS($AV$54:$AV$65)-ROWS($AZ$54:$AZ$65)),IFERROR(INDEX($BH$54:$BH$65, ROWS($CH$4:CH59)-ROWS($AJ$54:$AJ$65)-ROWS($AN$54:$AN$65)-ROWS($AR$54:$AR$65)-ROWS($AV$54:$AV$65)-ROWS($AZ$54:$AZ$65)-ROWS($BD$54:$BD$65)), "")))))))</f>
        <v/>
      </c>
      <c r="CI61" s="316" t="str">
        <f t="shared" ca="1" si="39"/>
        <v/>
      </c>
      <c r="CJ61" s="316" t="str">
        <f ca="1">IF(OR(CK61="",CK61=0),"",MAX(CJ$5:CJ60)+1)</f>
        <v/>
      </c>
      <c r="CK61" s="316" t="str">
        <f ca="1">IFERROR(INDEX($AK$54:$AK$65, ROWS($CK$4:CK59)), IFERROR(INDEX($AO$54:$AO$65, ROWS($CK$4:CK59)-ROWS($AK$54:$AK$65)), IFERROR(INDEX($AS$54:$AS$65, ROWS($CK$4:CK59)-ROWS($AK$54:$AK$65)-ROWS($AO$54:$AO$65)),IFERROR(INDEX($AW$54:$AW$65, ROWS($CK$4:CK59)-ROWS($AK$54:$AK$65)-ROWS($AO$54:$AO$65)-ROWS($AS$54:$AS$65)),IFERROR(INDEX($BA$54:$BA$65, ROWS($CK$4:CK59)-ROWS($AK$54:$AK$65)-ROWS($AO$54:$AO$65)-ROWS($AS$54:$AS$65)-ROWS($AW$54:$AW$65)),IFERROR(INDEX($BE$54:$BE$65, ROWS($CK$4:CK59)-ROWS($AK$54:$AK$65)-ROWS($AO$54:$AO$65)-ROWS($AS$54:$AS$65)-ROWS($AW$54:$AW$65)-ROWS($BA$54:$BA$65)),IFERROR(INDEX($BI$54:$BI$65, ROWS($CK$4:CK59)-ROWS($AK$54:$AK$65)-ROWS($AO$54:$AO$65)-ROWS($AS$54:$AS$65)-ROWS($AW$54:$AW$65)-ROWS($BA$54:$BA$65)-ROWS($BE$54:$BE$65)), "")))))))</f>
        <v/>
      </c>
      <c r="CL61" s="316" t="str">
        <f t="shared" ca="1" si="40"/>
        <v/>
      </c>
      <c r="CM61" s="413" t="str">
        <f t="shared" ca="1" si="41"/>
        <v/>
      </c>
      <c r="CN61" s="412" t="str">
        <f>IF(OR(CO61="",CO61=0),"",MAX(CN$5:CN60)+1)</f>
        <v/>
      </c>
      <c r="CO61" s="316">
        <f>IFERROR(INDEX($AJ$70:$AJ$81, ROWS($CO$4:CO59)), IFERROR(INDEX($AN$70:$AN$81, ROWS($CO$4:CO59)-ROWS($AJ$70:$AJ$81)), IFERROR(INDEX($AR$70:$AR$81, ROWS($CO$4:CO59)-ROWS($AJ$70:$AJ$81)-ROWS($AN$70:$AN$81)),IFERROR(INDEX($AV$70:$AV$81, ROWS($CO$4:CO59)-ROWS($AJ$70:$AJ$81)-ROWS($AN$70:$AN$81)-ROWS($AR$70:$AR$81)),IFERROR(INDEX($AZ$70:$AZ$81, ROWS($CO$4:CO59)-ROWS($AJ$70:$AJ$81)-ROWS($AN$70:$AN$81)-ROWS($AR$70:$AR$81)-ROWS($AV$70:$AV$81)),IFERROR(INDEX($BD$70:$BD$81, ROWS($CO$4:CO59)-ROWS($AJ$70:$AJ$81)-ROWS($AN$70:$AN$81)-ROWS($AR$70:$AR$81)-ROWS($AV$70:$AV$81)-ROWS($AZ$70:$AZ$81)),IFERROR(INDEX($BH$70:$BH$81, ROWS($CO$4:CO59)-ROWS($AJ$70:$AJ$81)-ROWS($AN$70:$AN$81)-ROWS($AR$70:$AR$81)-ROWS($AV$70:$AV$81)-ROWS($AZ$70:$AZ$81)-ROWS($BD$70:$BD$81)), "")))))))</f>
        <v>0</v>
      </c>
      <c r="CP61" s="316" t="str">
        <f t="shared" ca="1" si="42"/>
        <v/>
      </c>
      <c r="CQ61" s="316" t="str">
        <f>IF(OR(CR61="",CR61=0),"",MAX(CQ$5:CQ60)+1)</f>
        <v/>
      </c>
      <c r="CR61" s="316">
        <f>IFERROR(INDEX($AK$70:$AK$81, ROWS($CR$4:CR59)), IFERROR(INDEX($AO$70:$AO$81, ROWS($CR$4:CR59)-ROWS($AK$70:$AK$81)), IFERROR(INDEX($AS$70:$AS$81, ROWS($CR$4:CR59)-ROWS($AK$70:$AK$81)-ROWS($AO$70:$AO$81)),IFERROR(INDEX($AW$70:$AW$81, ROWS($CR$4:CR59)-ROWS($AK$70:$AK$81)-ROWS($AO$70:$AO$81)-ROWS($AS$70:$AS$81)),IFERROR(INDEX($BA$70:$BA$81, ROWS($CR$4:CR59)-ROWS($AK$70:$AK$81)-ROWS($AO$70:$AO$81)-ROWS($AS$70:$AS$81)-ROWS($AW$70:$AW$81)),IFERROR(INDEX($BE$70:$BE$81, ROWS($CR$4:CR59)-ROWS($AK$70:$AK$81)-ROWS($AO$70:$AO$81)-ROWS($AS$70:$AS$81)-ROWS($AW$70:$AW$81)-ROWS($BA$70:$BA$81)),IFERROR(INDEX($BI$70:$BI$81, ROWS($CR$4:CR59)-ROWS($AK$70:$AK$81)-ROWS($AO$70:$AO$81)-ROWS($AS$70:$AS$81)-ROWS($AW$70:$AW$81)-ROWS($BA$70:$BA$81)-ROWS($BE$70:$BE$81)), "")))))))</f>
        <v>0</v>
      </c>
      <c r="CS61" s="316" t="str">
        <f t="shared" ca="1" si="43"/>
        <v/>
      </c>
      <c r="CT61" s="413" t="str">
        <f t="shared" ca="1" si="44"/>
        <v/>
      </c>
      <c r="CU61" s="412" t="str">
        <f>IF(OR(CV61="",CV61=0),"",MAX(CU$5:CU60)+1)</f>
        <v/>
      </c>
      <c r="CV61" s="316" t="str">
        <f>IFERROR(INDEX($AJ$86:$AJ$97, ROWS($CV$4:CV59)), IFERROR(INDEX($AN$86:$AN$97, ROWS($CV$4:CV59)-ROWS($AJ$86:$AJ$97)), ""))</f>
        <v/>
      </c>
      <c r="CW61" s="316" t="str">
        <f t="shared" si="45"/>
        <v/>
      </c>
      <c r="CX61" s="316" t="str">
        <f>IF(OR(CY61="",CY61=0),"",MAX(CX$5:CX60)+1)</f>
        <v/>
      </c>
      <c r="CY61" s="316" t="str">
        <f>IFERROR(INDEX($AK$86:$AK$97, ROWS($CY$4:CY59)), IFERROR(INDEX($AO$86:$AO$97, ROWS($CY$4:CY59)-ROWS($AK$86:$AK$97)), ""))</f>
        <v/>
      </c>
      <c r="CZ61" s="316" t="str">
        <f t="shared" si="46"/>
        <v/>
      </c>
      <c r="DA61" s="413" t="str">
        <f t="shared" si="47"/>
        <v/>
      </c>
      <c r="DC61" s="438" t="str">
        <f ca="1">IF(OR(DD61="",DD61=0),"",MAX(DC$45:DC60)+1)</f>
        <v/>
      </c>
      <c r="DD61" s="434" t="str">
        <f t="shared" ca="1" si="130"/>
        <v/>
      </c>
      <c r="DE61" s="413" t="str">
        <f t="shared" ca="1" si="131"/>
        <v/>
      </c>
      <c r="DF61" s="431" t="str">
        <f ca="1">IF(OR(DG61="",DG61=0),"",MAX(DF$45:DF60)+1)</f>
        <v/>
      </c>
      <c r="DG61" s="412" t="str">
        <f t="shared" ca="1" si="132"/>
        <v/>
      </c>
      <c r="DH61" s="413" t="str">
        <f t="shared" ca="1" si="133"/>
        <v/>
      </c>
      <c r="DI61" s="412" t="str">
        <f t="shared" ca="1" si="134"/>
        <v/>
      </c>
      <c r="DJ61" s="413" t="str">
        <f t="shared" ca="1" si="135"/>
        <v/>
      </c>
      <c r="DK61" s="412" t="str">
        <f t="shared" ca="1" si="136"/>
        <v/>
      </c>
      <c r="DL61" s="413" t="str">
        <f t="shared" ca="1" si="137"/>
        <v/>
      </c>
      <c r="DN61" s="278"/>
      <c r="DO61" s="278"/>
      <c r="DP61" s="278"/>
      <c r="DQ61" s="278"/>
      <c r="DR61" s="278"/>
      <c r="DS61" s="278"/>
    </row>
    <row r="62" spans="16:123" x14ac:dyDescent="0.3">
      <c r="P62" s="1177"/>
      <c r="Q62" s="1178"/>
      <c r="R62" s="453"/>
      <c r="S62" s="402"/>
      <c r="U62" s="1177"/>
      <c r="V62" s="1178"/>
      <c r="W62" s="453"/>
      <c r="X62" s="402"/>
      <c r="AB62" s="395">
        <f ca="1">IFERROR(MATCH($AB$59,OFFSET(Year!$AY$67:$AY$118,AB61,,1000),0)+AB61,"")</f>
        <v>2</v>
      </c>
      <c r="AC62" s="340">
        <f ca="1">IFERROR(INDEX(Year!$BB$67:$BB$118,AB62),"")</f>
        <v>23</v>
      </c>
      <c r="AD62" s="348" t="str">
        <f ca="1">IFERROR(INDEX(Year!$AZ$67:$AZ$118,AB62),"")</f>
        <v>Paycheck 1</v>
      </c>
      <c r="AE62" s="363">
        <f ca="1">IFERROR(INDEX(Year!$BA$67:$BA$118,AB62),"")</f>
        <v>850</v>
      </c>
      <c r="AF62" s="402" t="str">
        <f ca="1">IFERROR(INDEX(Year!$AY$67:$AY$118,AB62),"")</f>
        <v>Income</v>
      </c>
      <c r="AI62" s="304" t="str">
        <f t="shared" ca="1" si="159"/>
        <v/>
      </c>
      <c r="AJ62" s="305" t="str">
        <f t="shared" ca="1" si="138"/>
        <v/>
      </c>
      <c r="AK62" s="306" t="str">
        <f t="shared" ca="1" si="139"/>
        <v/>
      </c>
      <c r="AL62" s="307" t="str">
        <f t="shared" ca="1" si="140"/>
        <v/>
      </c>
      <c r="AM62" s="304" t="str">
        <f t="shared" ca="1" si="160"/>
        <v/>
      </c>
      <c r="AN62" s="305" t="str">
        <f t="shared" ca="1" si="141"/>
        <v/>
      </c>
      <c r="AO62" s="306" t="str">
        <f t="shared" ca="1" si="142"/>
        <v/>
      </c>
      <c r="AP62" s="307" t="str">
        <f t="shared" ca="1" si="143"/>
        <v/>
      </c>
      <c r="AQ62" s="304" t="str">
        <f t="shared" ca="1" si="161"/>
        <v/>
      </c>
      <c r="AR62" s="305" t="str">
        <f t="shared" ca="1" si="144"/>
        <v/>
      </c>
      <c r="AS62" s="306" t="str">
        <f t="shared" ca="1" si="145"/>
        <v/>
      </c>
      <c r="AT62" s="307" t="str">
        <f t="shared" ca="1" si="146"/>
        <v/>
      </c>
      <c r="AU62" s="304" t="str">
        <f t="shared" ca="1" si="162"/>
        <v/>
      </c>
      <c r="AV62" s="305" t="str">
        <f t="shared" ca="1" si="147"/>
        <v/>
      </c>
      <c r="AW62" s="306" t="str">
        <f t="shared" ca="1" si="148"/>
        <v/>
      </c>
      <c r="AX62" s="307" t="str">
        <f t="shared" ca="1" si="149"/>
        <v/>
      </c>
      <c r="AY62" s="304" t="str">
        <f t="shared" ca="1" si="163"/>
        <v/>
      </c>
      <c r="AZ62" s="305" t="str">
        <f t="shared" ca="1" si="150"/>
        <v/>
      </c>
      <c r="BA62" s="306" t="str">
        <f t="shared" ca="1" si="151"/>
        <v/>
      </c>
      <c r="BB62" s="307" t="str">
        <f t="shared" ca="1" si="152"/>
        <v/>
      </c>
      <c r="BC62" s="304" t="str">
        <f t="shared" ca="1" si="164"/>
        <v/>
      </c>
      <c r="BD62" s="305" t="str">
        <f t="shared" ca="1" si="153"/>
        <v/>
      </c>
      <c r="BE62" s="306" t="str">
        <f t="shared" ca="1" si="154"/>
        <v/>
      </c>
      <c r="BF62" s="307" t="str">
        <f t="shared" ca="1" si="155"/>
        <v/>
      </c>
      <c r="BG62" s="304" t="str">
        <f t="shared" ca="1" si="165"/>
        <v/>
      </c>
      <c r="BH62" s="305" t="str">
        <f t="shared" ca="1" si="156"/>
        <v/>
      </c>
      <c r="BI62" s="306" t="str">
        <f t="shared" ca="1" si="157"/>
        <v/>
      </c>
      <c r="BJ62" s="307" t="str">
        <f t="shared" ca="1" si="158"/>
        <v/>
      </c>
      <c r="BL62" s="412" t="str">
        <f ca="1">IF(OR(BM62="",BM62=0),"",MAX(BL$5:BL61)+1)</f>
        <v/>
      </c>
      <c r="BM62" s="316" t="str">
        <f ca="1">IFERROR(INDEX($AJ$6:$AJ$17, ROWS(BM$4:$BM60)), IFERROR(INDEX($AN$6:$AN$17, ROWS(BM$4:$BM60)-ROWS($AJ$6:$AJ$17)), IFERROR(INDEX($AR$6:$AR$17, ROWS(BM$4:$BM60)-ROWS($AJ$6:$AJ$17)-ROWS($AN$6:$AN$17)),IFERROR(INDEX($AV$6:$AV$17, ROWS(BM$4:$BM60)-ROWS($AJ$6:$AJ$17)-ROWS($AN$6:$AN$17)-ROWS($AR$6:$AR$17)),IFERROR(INDEX($AZ$6:$AZ$17, ROWS(BM$4:$BM60)-ROWS($AJ$6:$AJ$17)-ROWS($AN$6:$AN$17)-ROWS($AR$6:$AR$17)-ROWS($AV$6:$AV$17)),IFERROR(INDEX($BD$6:$BD$17, ROWS(BM$4:$BM60)-ROWS($AJ$6:$AJ$17)-ROWS($AN$6:$AN$17)-ROWS($AR$6:$AR$17)-ROWS($AV$6:$AV$17)-ROWS($AZ$6:$AZ$17)),IFERROR(INDEX($BH$6:$BH$17, ROWS(BM$4:$BM60)-ROWS($AJ$6:$AJ$17)-ROWS($AN$6:$AN$17)-ROWS($AR$6:$AR$17)-ROWS($AV$6:$AV$17)-ROWS($AZ$6:$AZ$17)-ROWS($BD$6:$BD$17)), "")))))))</f>
        <v/>
      </c>
      <c r="BN62" s="316" t="str">
        <f t="shared" ca="1" si="30"/>
        <v/>
      </c>
      <c r="BO62" s="316" t="str">
        <f ca="1">IF(OR(BP62="",BP62=0),"",MAX(BO$5:BO61)+1)</f>
        <v/>
      </c>
      <c r="BP62" s="316" t="str">
        <f ca="1">IFERROR(INDEX($AK$6:$AK$17, ROWS($BP$4:BP60)), IFERROR(INDEX($AO$6:$AO$17, ROWS($BP$4:BP60)-ROWS($AK$6:$AK$17)), IFERROR(INDEX($AS$6:$AS$17, ROWS($BP$4:BP60)-ROWS($AK$6:$AK$17)-ROWS($AO$6:$AO$17)),IFERROR(INDEX($AW$6:$AW$17, ROWS($BP$4:BP60)-ROWS($AK$6:$AK$17)-ROWS($AO$6:$AO$17)-ROWS($AS$6:$AS$17)),IFERROR(INDEX($BA$6:$BA$17, ROWS($BP$4:BP60)-ROWS($AK$6:$AK$17)-ROWS($AO$6:$AO$17)-ROWS($AS$6:$AS$17)-ROWS($AW$6:$AW$17)),IFERROR(INDEX($BE$6:$BE$17, ROWS($BP$4:BP60)-ROWS($AK$6:$AK$17)-ROWS($AO$6:$AO$17)-ROWS($AS$6:$AS$17)-ROWS($AW$6:$AW$17)-ROWS($BA$6:$BA$17)),IFERROR(INDEX($BI$6:$BI$17, ROWS($BP$4:BP60)-ROWS($AK$6:$AK$17)-ROWS($AO$6:$AO$17)-ROWS($AS$6:$AS$17)-ROWS($AW$6:$AW$17)-ROWS($BA$6:$BA$17)-ROWS($BE$6:$BE$17)), "")))))))</f>
        <v/>
      </c>
      <c r="BQ62" s="316" t="str">
        <f t="shared" ca="1" si="31"/>
        <v/>
      </c>
      <c r="BR62" s="413" t="str">
        <f t="shared" ca="1" si="32"/>
        <v/>
      </c>
      <c r="BS62" s="412" t="str">
        <f ca="1">IF(OR(BT62="",BT62=0),"",MAX(BS$5:BS61)+1)</f>
        <v/>
      </c>
      <c r="BT62" s="316" t="str">
        <f ca="1">IFERROR(INDEX($AJ$22:$AJ$33, ROWS($BT$4:BT60)), IFERROR(INDEX($AN$22:$AN$33, ROWS($BT$4:BT60)-ROWS($AJ$22:$AJ$33)), IFERROR(INDEX($AR$22:$AR$33, ROWS($BT$4:BT60)-ROWS($AJ$22:$AJ$33)-ROWS($AN$22:$AN$33)),IFERROR(INDEX($AV$22:$AV$33, ROWS($BT$4:BT60)-ROWS($AJ$22:$AJ$33)-ROWS($AN$22:$AN$33)-ROWS($AR$22:$AR$33)),IFERROR(INDEX($AZ$22:$AZ$33, ROWS($BT$4:BT60)-ROWS($AJ$22:$AJ$33)-ROWS($AN$22:$AN$33)-ROWS($AR$22:$AR$33)-ROWS($AV$22:$AV$33)),IFERROR(INDEX($BD$22:$BD$33, ROWS($BT$4:BT60)-ROWS($AJ$22:$AJ$33)-ROWS($AN$22:$AN$33)-ROWS($AR$22:$AR$33)-ROWS($AV$22:$AV$33)-ROWS($AZ$22:$AZ$33)),IFERROR(INDEX($BH$22:$BH$33, ROWS($BT$4:BT60)-ROWS($AJ$22:$AJ$33)-ROWS($AN$22:$AN$33)-ROWS($AR$22:$AR$33)-ROWS($AV$22:$AV$33)-ROWS($AZ$22:$AZ$33)-ROWS($BD$22:$BD$33)), "")))))))</f>
        <v/>
      </c>
      <c r="BU62" s="316" t="str">
        <f t="shared" ca="1" si="33"/>
        <v/>
      </c>
      <c r="BV62" s="316" t="str">
        <f ca="1">IF(OR(BW62="",BW62=0),"",MAX(BV$5:BV61)+1)</f>
        <v/>
      </c>
      <c r="BW62" s="316" t="str">
        <f ca="1">IFERROR(INDEX($AK$22:$AK$33, ROWS($BW$4:BW60)), IFERROR(INDEX($AO$22:$AO$33, ROWS($BW$4:BW60)-ROWS($AK$22:$AK$33)), IFERROR(INDEX($AS$22:$AS$33, ROWS($BW$4:BW60)-ROWS($AK$22:$AK$33)-ROWS($AO$22:$AO$33)),IFERROR(INDEX($AW$22:$AW$33, ROWS($BW$4:BW60)-ROWS($AK$22:$AK$33)-ROWS($AO$22:$AO$33)-ROWS($AS$22:$AS$33)),IFERROR(INDEX($BA$22:$BA$33, ROWS($BW$4:BW60)-ROWS($AK$22:$AK$33)-ROWS($AO$22:$AO$33)-ROWS($AS$22:$AS$33)-ROWS($AW$22:$AW$33)),IFERROR(INDEX($BE$22:$BE$33, ROWS($BW$4:BW60)-ROWS($AK$22:$AK$33)-ROWS($AO$22:$AO$33)-ROWS($AS$22:$AS$33)-ROWS($AW$22:$AW$33)-ROWS($BA$22:$BA$33)),IFERROR(INDEX($BI$22:$BI$33, ROWS($BW$4:BW60)-ROWS($AK$22:$AK$33)-ROWS($AO$22:$AO$33)-ROWS($AS$22:$AS$33)-ROWS($AW$22:$AW$33)-ROWS($BA$22:$BA$33)-ROWS($BE$22:$BE$33)), "")))))))</f>
        <v/>
      </c>
      <c r="BX62" s="316" t="str">
        <f t="shared" ca="1" si="34"/>
        <v/>
      </c>
      <c r="BY62" s="413" t="str">
        <f t="shared" ca="1" si="35"/>
        <v/>
      </c>
      <c r="BZ62" s="412" t="str">
        <f ca="1">IF(OR(CA62="",CA62=0),"",MAX(BZ$5:BZ61)+1)</f>
        <v/>
      </c>
      <c r="CA62" s="316" t="str">
        <f ca="1">IFERROR(INDEX($AJ$38:$AJ$49, ROWS($CA$4:CA60)), IFERROR(INDEX($AN$38:$AN$49, ROWS($CA$4:CA60)-ROWS($AJ$38:$AJ$49)), IFERROR(INDEX($AR$38:$AR$49, ROWS($CA$4:CA60)-ROWS($AJ$38:$AJ$49)-ROWS($AN$38:$AN$49)),IFERROR(INDEX($AV$38:$AV$49, ROWS($CA$4:CA60)-ROWS($AJ$38:$AJ$49)-ROWS($AN$38:$AN$49)-ROWS($AR$38:$AR$49)),IFERROR(INDEX($AZ$38:$AZ$49, ROWS($CA$4:CA60)-ROWS($AJ$38:$AJ$49)-ROWS($AN$38:$AN$49)-ROWS($AR$38:$AR$49)-ROWS($AV$38:$AV$49)),IFERROR(INDEX($BD$38:$BD$49, ROWS($CA$4:CA60)-ROWS($AJ$38:$AJ$49)-ROWS($AN$38:$AN$49)-ROWS($AR$38:$AR$49)-ROWS($AV$38:$AV$49)-ROWS($AZ$38:$AZ$49)),IFERROR(INDEX($BH$38:$BH$49, ROWS($CA$4:CA60)-ROWS($AJ$38:$AJ$49)-ROWS($AN$38:$AN$49)-ROWS($AR$38:$AR$49)-ROWS($AV$38:$AV$49)-ROWS($AZ$38:$AZ$49)-ROWS($BD$38:$BD$49)), "")))))))</f>
        <v/>
      </c>
      <c r="CB62" s="316" t="str">
        <f t="shared" ca="1" si="36"/>
        <v/>
      </c>
      <c r="CC62" s="316" t="str">
        <f ca="1">IF(OR(CD62="",CD62=0),"",MAX(CC$5:CC61)+1)</f>
        <v/>
      </c>
      <c r="CD62" s="316" t="str">
        <f ca="1">IFERROR(INDEX($AK$38:$AK$49, ROWS($CD$4:CD60)), IFERROR(INDEX($AO$38:$AO$49, ROWS($CD$4:CD60)-ROWS($AK$38:$AK$49)), IFERROR(INDEX($AS$38:$AS$49, ROWS($CD$4:CD60)-ROWS($AK$38:$AK$49)-ROWS($AO$38:$AO$49)),IFERROR(INDEX($AW$38:$AW$49, ROWS($CD$4:CD60)-ROWS($AK$38:$AK$49)-ROWS($AO$38:$AO$49)-ROWS($AS$38:$AS$49)),IFERROR(INDEX($BA$38:$BA$49, ROWS($CD$4:CD60)-ROWS($AK$38:$AK$49)-ROWS($AO$38:$AO$49)-ROWS($AS$38:$AS$49)-ROWS($AW$38:$AW$49)),IFERROR(INDEX($BE$38:$BE$49, ROWS($CD$4:CD60)-ROWS($AK$38:$AK$49)-ROWS($AO$38:$AO$49)-ROWS($AS$38:$AS$49)-ROWS($AW$38:$AW$49)-ROWS($BA$38:$BA$49)),IFERROR(INDEX($BI$38:$BI$49, ROWS($CD$4:CD60)-ROWS($AK$38:$AK$49)-ROWS($AO$38:$AO$49)-ROWS($AS$38:$AS$49)-ROWS($AW$38:$AW$49)-ROWS($BA$38:$BA$49)-ROWS($BE$38:$BE$49)), "")))))))</f>
        <v/>
      </c>
      <c r="CE62" s="316" t="str">
        <f t="shared" ca="1" si="37"/>
        <v/>
      </c>
      <c r="CF62" s="413" t="str">
        <f t="shared" ca="1" si="38"/>
        <v/>
      </c>
      <c r="CG62" s="412" t="str">
        <f ca="1">IF(OR(CH62="",CH62=0),"",MAX(CG$5:CG61)+1)</f>
        <v/>
      </c>
      <c r="CH62" s="316" t="str">
        <f ca="1">IFERROR(INDEX($AJ$54:$AJ$65, ROWS($CH$4:CH60)), IFERROR(INDEX($AN$54:$AN$65, ROWS($CH$4:CH60)-ROWS($AJ$54:$AJ$65)), IFERROR(INDEX($AR$54:$AR$65, ROWS($CH$4:CH60)-ROWS($AJ$54:$AJ$65)-ROWS($AN$54:$AN$65)),IFERROR(INDEX($AV$54:$AV$65, ROWS($CH$4:CH60)-ROWS($AJ$54:$AJ$65)-ROWS($AN$54:$AN$65)-ROWS($AR$54:$AR$65)),IFERROR(INDEX($AZ$54:$AZ$65, ROWS($CH$4:CH60)-ROWS($AJ$54:$AJ$65)-ROWS($AN$54:$AN$65)-ROWS($AR$54:$AR$65)-ROWS($AV$54:$AV$65)),IFERROR(INDEX($BD$54:$BD$65, ROWS($CH$4:CH60)-ROWS($AJ$54:$AJ$65)-ROWS($AN$54:$AN$65)-ROWS($AR$54:$AR$65)-ROWS($AV$54:$AV$65)-ROWS($AZ$54:$AZ$65)),IFERROR(INDEX($BH$54:$BH$65, ROWS($CH$4:CH60)-ROWS($AJ$54:$AJ$65)-ROWS($AN$54:$AN$65)-ROWS($AR$54:$AR$65)-ROWS($AV$54:$AV$65)-ROWS($AZ$54:$AZ$65)-ROWS($BD$54:$BD$65)), "")))))))</f>
        <v/>
      </c>
      <c r="CI62" s="316" t="str">
        <f t="shared" ca="1" si="39"/>
        <v/>
      </c>
      <c r="CJ62" s="316" t="str">
        <f ca="1">IF(OR(CK62="",CK62=0),"",MAX(CJ$5:CJ61)+1)</f>
        <v/>
      </c>
      <c r="CK62" s="316" t="str">
        <f ca="1">IFERROR(INDEX($AK$54:$AK$65, ROWS($CK$4:CK60)), IFERROR(INDEX($AO$54:$AO$65, ROWS($CK$4:CK60)-ROWS($AK$54:$AK$65)), IFERROR(INDEX($AS$54:$AS$65, ROWS($CK$4:CK60)-ROWS($AK$54:$AK$65)-ROWS($AO$54:$AO$65)),IFERROR(INDEX($AW$54:$AW$65, ROWS($CK$4:CK60)-ROWS($AK$54:$AK$65)-ROWS($AO$54:$AO$65)-ROWS($AS$54:$AS$65)),IFERROR(INDEX($BA$54:$BA$65, ROWS($CK$4:CK60)-ROWS($AK$54:$AK$65)-ROWS($AO$54:$AO$65)-ROWS($AS$54:$AS$65)-ROWS($AW$54:$AW$65)),IFERROR(INDEX($BE$54:$BE$65, ROWS($CK$4:CK60)-ROWS($AK$54:$AK$65)-ROWS($AO$54:$AO$65)-ROWS($AS$54:$AS$65)-ROWS($AW$54:$AW$65)-ROWS($BA$54:$BA$65)),IFERROR(INDEX($BI$54:$BI$65, ROWS($CK$4:CK60)-ROWS($AK$54:$AK$65)-ROWS($AO$54:$AO$65)-ROWS($AS$54:$AS$65)-ROWS($AW$54:$AW$65)-ROWS($BA$54:$BA$65)-ROWS($BE$54:$BE$65)), "")))))))</f>
        <v/>
      </c>
      <c r="CL62" s="316" t="str">
        <f t="shared" ca="1" si="40"/>
        <v/>
      </c>
      <c r="CM62" s="413" t="str">
        <f t="shared" ca="1" si="41"/>
        <v/>
      </c>
      <c r="CN62" s="412" t="str">
        <f>IF(OR(CO62="",CO62=0),"",MAX(CN$5:CN61)+1)</f>
        <v/>
      </c>
      <c r="CO62" s="316">
        <f>IFERROR(INDEX($AJ$70:$AJ$81, ROWS($CO$4:CO60)), IFERROR(INDEX($AN$70:$AN$81, ROWS($CO$4:CO60)-ROWS($AJ$70:$AJ$81)), IFERROR(INDEX($AR$70:$AR$81, ROWS($CO$4:CO60)-ROWS($AJ$70:$AJ$81)-ROWS($AN$70:$AN$81)),IFERROR(INDEX($AV$70:$AV$81, ROWS($CO$4:CO60)-ROWS($AJ$70:$AJ$81)-ROWS($AN$70:$AN$81)-ROWS($AR$70:$AR$81)),IFERROR(INDEX($AZ$70:$AZ$81, ROWS($CO$4:CO60)-ROWS($AJ$70:$AJ$81)-ROWS($AN$70:$AN$81)-ROWS($AR$70:$AR$81)-ROWS($AV$70:$AV$81)),IFERROR(INDEX($BD$70:$BD$81, ROWS($CO$4:CO60)-ROWS($AJ$70:$AJ$81)-ROWS($AN$70:$AN$81)-ROWS($AR$70:$AR$81)-ROWS($AV$70:$AV$81)-ROWS($AZ$70:$AZ$81)),IFERROR(INDEX($BH$70:$BH$81, ROWS($CO$4:CO60)-ROWS($AJ$70:$AJ$81)-ROWS($AN$70:$AN$81)-ROWS($AR$70:$AR$81)-ROWS($AV$70:$AV$81)-ROWS($AZ$70:$AZ$81)-ROWS($BD$70:$BD$81)), "")))))))</f>
        <v>0</v>
      </c>
      <c r="CP62" s="316" t="str">
        <f t="shared" ca="1" si="42"/>
        <v/>
      </c>
      <c r="CQ62" s="316" t="str">
        <f>IF(OR(CR62="",CR62=0),"",MAX(CQ$5:CQ61)+1)</f>
        <v/>
      </c>
      <c r="CR62" s="316">
        <f>IFERROR(INDEX($AK$70:$AK$81, ROWS($CR$4:CR60)), IFERROR(INDEX($AO$70:$AO$81, ROWS($CR$4:CR60)-ROWS($AK$70:$AK$81)), IFERROR(INDEX($AS$70:$AS$81, ROWS($CR$4:CR60)-ROWS($AK$70:$AK$81)-ROWS($AO$70:$AO$81)),IFERROR(INDEX($AW$70:$AW$81, ROWS($CR$4:CR60)-ROWS($AK$70:$AK$81)-ROWS($AO$70:$AO$81)-ROWS($AS$70:$AS$81)),IFERROR(INDEX($BA$70:$BA$81, ROWS($CR$4:CR60)-ROWS($AK$70:$AK$81)-ROWS($AO$70:$AO$81)-ROWS($AS$70:$AS$81)-ROWS($AW$70:$AW$81)),IFERROR(INDEX($BE$70:$BE$81, ROWS($CR$4:CR60)-ROWS($AK$70:$AK$81)-ROWS($AO$70:$AO$81)-ROWS($AS$70:$AS$81)-ROWS($AW$70:$AW$81)-ROWS($BA$70:$BA$81)),IFERROR(INDEX($BI$70:$BI$81, ROWS($CR$4:CR60)-ROWS($AK$70:$AK$81)-ROWS($AO$70:$AO$81)-ROWS($AS$70:$AS$81)-ROWS($AW$70:$AW$81)-ROWS($BA$70:$BA$81)-ROWS($BE$70:$BE$81)), "")))))))</f>
        <v>0</v>
      </c>
      <c r="CS62" s="316" t="str">
        <f t="shared" ca="1" si="43"/>
        <v/>
      </c>
      <c r="CT62" s="413" t="str">
        <f t="shared" ca="1" si="44"/>
        <v/>
      </c>
      <c r="CU62" s="412" t="str">
        <f>IF(OR(CV62="",CV62=0),"",MAX(CU$5:CU61)+1)</f>
        <v/>
      </c>
      <c r="CV62" s="316" t="str">
        <f>IFERROR(INDEX($AJ$86:$AJ$97, ROWS($CV$4:CV60)), IFERROR(INDEX($AN$86:$AN$97, ROWS($CV$4:CV60)-ROWS($AJ$86:$AJ$97)), ""))</f>
        <v/>
      </c>
      <c r="CW62" s="316" t="str">
        <f t="shared" si="45"/>
        <v/>
      </c>
      <c r="CX62" s="316" t="str">
        <f>IF(OR(CY62="",CY62=0),"",MAX(CX$5:CX61)+1)</f>
        <v/>
      </c>
      <c r="CY62" s="316" t="str">
        <f>IFERROR(INDEX($AK$86:$AK$97, ROWS($CY$4:CY60)), IFERROR(INDEX($AO$86:$AO$97, ROWS($CY$4:CY60)-ROWS($AK$86:$AK$97)), ""))</f>
        <v/>
      </c>
      <c r="CZ62" s="316" t="str">
        <f t="shared" si="46"/>
        <v/>
      </c>
      <c r="DA62" s="413" t="str">
        <f t="shared" si="47"/>
        <v/>
      </c>
      <c r="DC62" s="438" t="str">
        <f ca="1">IF(OR(DD62="",DD62=0),"",MAX(DC$45:DC61)+1)</f>
        <v/>
      </c>
      <c r="DD62" s="434" t="str">
        <f t="shared" ca="1" si="130"/>
        <v/>
      </c>
      <c r="DE62" s="413" t="str">
        <f t="shared" ca="1" si="131"/>
        <v/>
      </c>
      <c r="DF62" s="431" t="str">
        <f ca="1">IF(OR(DG62="",DG62=0),"",MAX(DF$45:DF61)+1)</f>
        <v/>
      </c>
      <c r="DG62" s="412" t="str">
        <f t="shared" ca="1" si="132"/>
        <v/>
      </c>
      <c r="DH62" s="413" t="str">
        <f t="shared" ca="1" si="133"/>
        <v/>
      </c>
      <c r="DI62" s="412" t="str">
        <f t="shared" ca="1" si="134"/>
        <v/>
      </c>
      <c r="DJ62" s="413" t="str">
        <f t="shared" ca="1" si="135"/>
        <v/>
      </c>
      <c r="DK62" s="412" t="str">
        <f t="shared" ca="1" si="136"/>
        <v/>
      </c>
      <c r="DL62" s="413" t="str">
        <f t="shared" ca="1" si="137"/>
        <v/>
      </c>
    </row>
    <row r="63" spans="16:123" ht="15.75" thickBot="1" x14ac:dyDescent="0.35">
      <c r="P63" s="1177"/>
      <c r="Q63" s="1178"/>
      <c r="R63" s="453"/>
      <c r="S63" s="402"/>
      <c r="U63" s="1177"/>
      <c r="V63" s="1178"/>
      <c r="W63" s="453"/>
      <c r="X63" s="402"/>
      <c r="AB63" s="395">
        <f ca="1">IFERROR(MATCH($AB$59,OFFSET(Year!$AY$67:$AY$118,AB62,,1000),0)+AB62,"")</f>
        <v>3</v>
      </c>
      <c r="AC63" s="340">
        <f ca="1">IFERROR(INDEX(Year!$BB$67:$BB$118,AB63),"")</f>
        <v>5</v>
      </c>
      <c r="AD63" s="348" t="str">
        <f ca="1">IFERROR(INDEX(Year!$AZ$67:$AZ$118,AB63),"")</f>
        <v>Paycheck 2</v>
      </c>
      <c r="AE63" s="363">
        <f ca="1">IFERROR(INDEX(Year!$BA$67:$BA$118,AB63),"")</f>
        <v>400</v>
      </c>
      <c r="AF63" s="402" t="str">
        <f ca="1">IFERROR(INDEX(Year!$AY$67:$AY$118,AB63),"")</f>
        <v>Income</v>
      </c>
      <c r="AI63" s="302" t="str">
        <f t="shared" ca="1" si="159"/>
        <v/>
      </c>
      <c r="AJ63" s="293" t="str">
        <f t="shared" ca="1" si="138"/>
        <v/>
      </c>
      <c r="AK63" s="293" t="str">
        <f t="shared" ca="1" si="139"/>
        <v/>
      </c>
      <c r="AL63" s="303" t="str">
        <f t="shared" ca="1" si="140"/>
        <v/>
      </c>
      <c r="AM63" s="302" t="str">
        <f t="shared" ca="1" si="160"/>
        <v/>
      </c>
      <c r="AN63" s="293" t="str">
        <f t="shared" ca="1" si="141"/>
        <v/>
      </c>
      <c r="AO63" s="293" t="str">
        <f t="shared" ca="1" si="142"/>
        <v/>
      </c>
      <c r="AP63" s="303" t="str">
        <f t="shared" ca="1" si="143"/>
        <v/>
      </c>
      <c r="AQ63" s="302" t="str">
        <f t="shared" ca="1" si="161"/>
        <v/>
      </c>
      <c r="AR63" s="293" t="str">
        <f t="shared" ca="1" si="144"/>
        <v/>
      </c>
      <c r="AS63" s="293" t="str">
        <f t="shared" ca="1" si="145"/>
        <v/>
      </c>
      <c r="AT63" s="303" t="str">
        <f t="shared" ca="1" si="146"/>
        <v/>
      </c>
      <c r="AU63" s="302" t="str">
        <f t="shared" ca="1" si="162"/>
        <v/>
      </c>
      <c r="AV63" s="293" t="str">
        <f t="shared" ca="1" si="147"/>
        <v/>
      </c>
      <c r="AW63" s="293" t="str">
        <f t="shared" ca="1" si="148"/>
        <v/>
      </c>
      <c r="AX63" s="303" t="str">
        <f t="shared" ca="1" si="149"/>
        <v/>
      </c>
      <c r="AY63" s="302" t="str">
        <f t="shared" ca="1" si="163"/>
        <v/>
      </c>
      <c r="AZ63" s="293" t="str">
        <f t="shared" ca="1" si="150"/>
        <v/>
      </c>
      <c r="BA63" s="293" t="str">
        <f t="shared" ca="1" si="151"/>
        <v/>
      </c>
      <c r="BB63" s="303" t="str">
        <f t="shared" ca="1" si="152"/>
        <v/>
      </c>
      <c r="BC63" s="302" t="str">
        <f t="shared" ca="1" si="164"/>
        <v/>
      </c>
      <c r="BD63" s="293" t="str">
        <f t="shared" ca="1" si="153"/>
        <v/>
      </c>
      <c r="BE63" s="293" t="str">
        <f t="shared" ca="1" si="154"/>
        <v/>
      </c>
      <c r="BF63" s="303" t="str">
        <f t="shared" ca="1" si="155"/>
        <v/>
      </c>
      <c r="BG63" s="302" t="str">
        <f t="shared" ca="1" si="165"/>
        <v/>
      </c>
      <c r="BH63" s="293" t="str">
        <f t="shared" ca="1" si="156"/>
        <v/>
      </c>
      <c r="BI63" s="293" t="str">
        <f t="shared" ca="1" si="157"/>
        <v/>
      </c>
      <c r="BJ63" s="303" t="str">
        <f t="shared" ca="1" si="158"/>
        <v/>
      </c>
      <c r="BL63" s="412" t="str">
        <f ca="1">IF(OR(BM63="",BM63=0),"",MAX(BL$5:BL62)+1)</f>
        <v/>
      </c>
      <c r="BM63" s="316" t="str">
        <f ca="1">IFERROR(INDEX($AJ$6:$AJ$17, ROWS(BM$4:$BM61)), IFERROR(INDEX($AN$6:$AN$17, ROWS(BM$4:$BM61)-ROWS($AJ$6:$AJ$17)), IFERROR(INDEX($AR$6:$AR$17, ROWS(BM$4:$BM61)-ROWS($AJ$6:$AJ$17)-ROWS($AN$6:$AN$17)),IFERROR(INDEX($AV$6:$AV$17, ROWS(BM$4:$BM61)-ROWS($AJ$6:$AJ$17)-ROWS($AN$6:$AN$17)-ROWS($AR$6:$AR$17)),IFERROR(INDEX($AZ$6:$AZ$17, ROWS(BM$4:$BM61)-ROWS($AJ$6:$AJ$17)-ROWS($AN$6:$AN$17)-ROWS($AR$6:$AR$17)-ROWS($AV$6:$AV$17)),IFERROR(INDEX($BD$6:$BD$17, ROWS(BM$4:$BM61)-ROWS($AJ$6:$AJ$17)-ROWS($AN$6:$AN$17)-ROWS($AR$6:$AR$17)-ROWS($AV$6:$AV$17)-ROWS($AZ$6:$AZ$17)),IFERROR(INDEX($BH$6:$BH$17, ROWS(BM$4:$BM61)-ROWS($AJ$6:$AJ$17)-ROWS($AN$6:$AN$17)-ROWS($AR$6:$AR$17)-ROWS($AV$6:$AV$17)-ROWS($AZ$6:$AZ$17)-ROWS($BD$6:$BD$17)), "")))))))</f>
        <v/>
      </c>
      <c r="BN63" s="316" t="str">
        <f t="shared" ca="1" si="30"/>
        <v/>
      </c>
      <c r="BO63" s="316" t="str">
        <f ca="1">IF(OR(BP63="",BP63=0),"",MAX(BO$5:BO62)+1)</f>
        <v/>
      </c>
      <c r="BP63" s="316" t="str">
        <f ca="1">IFERROR(INDEX($AK$6:$AK$17, ROWS($BP$4:BP61)), IFERROR(INDEX($AO$6:$AO$17, ROWS($BP$4:BP61)-ROWS($AK$6:$AK$17)), IFERROR(INDEX($AS$6:$AS$17, ROWS($BP$4:BP61)-ROWS($AK$6:$AK$17)-ROWS($AO$6:$AO$17)),IFERROR(INDEX($AW$6:$AW$17, ROWS($BP$4:BP61)-ROWS($AK$6:$AK$17)-ROWS($AO$6:$AO$17)-ROWS($AS$6:$AS$17)),IFERROR(INDEX($BA$6:$BA$17, ROWS($BP$4:BP61)-ROWS($AK$6:$AK$17)-ROWS($AO$6:$AO$17)-ROWS($AS$6:$AS$17)-ROWS($AW$6:$AW$17)),IFERROR(INDEX($BE$6:$BE$17, ROWS($BP$4:BP61)-ROWS($AK$6:$AK$17)-ROWS($AO$6:$AO$17)-ROWS($AS$6:$AS$17)-ROWS($AW$6:$AW$17)-ROWS($BA$6:$BA$17)),IFERROR(INDEX($BI$6:$BI$17, ROWS($BP$4:BP61)-ROWS($AK$6:$AK$17)-ROWS($AO$6:$AO$17)-ROWS($AS$6:$AS$17)-ROWS($AW$6:$AW$17)-ROWS($BA$6:$BA$17)-ROWS($BE$6:$BE$17)), "")))))))</f>
        <v/>
      </c>
      <c r="BQ63" s="316" t="str">
        <f t="shared" ca="1" si="31"/>
        <v/>
      </c>
      <c r="BR63" s="413" t="str">
        <f t="shared" ca="1" si="32"/>
        <v/>
      </c>
      <c r="BS63" s="412" t="str">
        <f ca="1">IF(OR(BT63="",BT63=0),"",MAX(BS$5:BS62)+1)</f>
        <v/>
      </c>
      <c r="BT63" s="316" t="str">
        <f ca="1">IFERROR(INDEX($AJ$22:$AJ$33, ROWS($BT$4:BT61)), IFERROR(INDEX($AN$22:$AN$33, ROWS($BT$4:BT61)-ROWS($AJ$22:$AJ$33)), IFERROR(INDEX($AR$22:$AR$33, ROWS($BT$4:BT61)-ROWS($AJ$22:$AJ$33)-ROWS($AN$22:$AN$33)),IFERROR(INDEX($AV$22:$AV$33, ROWS($BT$4:BT61)-ROWS($AJ$22:$AJ$33)-ROWS($AN$22:$AN$33)-ROWS($AR$22:$AR$33)),IFERROR(INDEX($AZ$22:$AZ$33, ROWS($BT$4:BT61)-ROWS($AJ$22:$AJ$33)-ROWS($AN$22:$AN$33)-ROWS($AR$22:$AR$33)-ROWS($AV$22:$AV$33)),IFERROR(INDEX($BD$22:$BD$33, ROWS($BT$4:BT61)-ROWS($AJ$22:$AJ$33)-ROWS($AN$22:$AN$33)-ROWS($AR$22:$AR$33)-ROWS($AV$22:$AV$33)-ROWS($AZ$22:$AZ$33)),IFERROR(INDEX($BH$22:$BH$33, ROWS($BT$4:BT61)-ROWS($AJ$22:$AJ$33)-ROWS($AN$22:$AN$33)-ROWS($AR$22:$AR$33)-ROWS($AV$22:$AV$33)-ROWS($AZ$22:$AZ$33)-ROWS($BD$22:$BD$33)), "")))))))</f>
        <v/>
      </c>
      <c r="BU63" s="316" t="str">
        <f t="shared" ca="1" si="33"/>
        <v/>
      </c>
      <c r="BV63" s="316" t="str">
        <f ca="1">IF(OR(BW63="",BW63=0),"",MAX(BV$5:BV62)+1)</f>
        <v/>
      </c>
      <c r="BW63" s="316" t="str">
        <f ca="1">IFERROR(INDEX($AK$22:$AK$33, ROWS($BW$4:BW61)), IFERROR(INDEX($AO$22:$AO$33, ROWS($BW$4:BW61)-ROWS($AK$22:$AK$33)), IFERROR(INDEX($AS$22:$AS$33, ROWS($BW$4:BW61)-ROWS($AK$22:$AK$33)-ROWS($AO$22:$AO$33)),IFERROR(INDEX($AW$22:$AW$33, ROWS($BW$4:BW61)-ROWS($AK$22:$AK$33)-ROWS($AO$22:$AO$33)-ROWS($AS$22:$AS$33)),IFERROR(INDEX($BA$22:$BA$33, ROWS($BW$4:BW61)-ROWS($AK$22:$AK$33)-ROWS($AO$22:$AO$33)-ROWS($AS$22:$AS$33)-ROWS($AW$22:$AW$33)),IFERROR(INDEX($BE$22:$BE$33, ROWS($BW$4:BW61)-ROWS($AK$22:$AK$33)-ROWS($AO$22:$AO$33)-ROWS($AS$22:$AS$33)-ROWS($AW$22:$AW$33)-ROWS($BA$22:$BA$33)),IFERROR(INDEX($BI$22:$BI$33, ROWS($BW$4:BW61)-ROWS($AK$22:$AK$33)-ROWS($AO$22:$AO$33)-ROWS($AS$22:$AS$33)-ROWS($AW$22:$AW$33)-ROWS($BA$22:$BA$33)-ROWS($BE$22:$BE$33)), "")))))))</f>
        <v/>
      </c>
      <c r="BX63" s="316" t="str">
        <f t="shared" ca="1" si="34"/>
        <v/>
      </c>
      <c r="BY63" s="413" t="str">
        <f t="shared" ca="1" si="35"/>
        <v/>
      </c>
      <c r="BZ63" s="412" t="str">
        <f ca="1">IF(OR(CA63="",CA63=0),"",MAX(BZ$5:BZ62)+1)</f>
        <v/>
      </c>
      <c r="CA63" s="316" t="str">
        <f ca="1">IFERROR(INDEX($AJ$38:$AJ$49, ROWS($CA$4:CA61)), IFERROR(INDEX($AN$38:$AN$49, ROWS($CA$4:CA61)-ROWS($AJ$38:$AJ$49)), IFERROR(INDEX($AR$38:$AR$49, ROWS($CA$4:CA61)-ROWS($AJ$38:$AJ$49)-ROWS($AN$38:$AN$49)),IFERROR(INDEX($AV$38:$AV$49, ROWS($CA$4:CA61)-ROWS($AJ$38:$AJ$49)-ROWS($AN$38:$AN$49)-ROWS($AR$38:$AR$49)),IFERROR(INDEX($AZ$38:$AZ$49, ROWS($CA$4:CA61)-ROWS($AJ$38:$AJ$49)-ROWS($AN$38:$AN$49)-ROWS($AR$38:$AR$49)-ROWS($AV$38:$AV$49)),IFERROR(INDEX($BD$38:$BD$49, ROWS($CA$4:CA61)-ROWS($AJ$38:$AJ$49)-ROWS($AN$38:$AN$49)-ROWS($AR$38:$AR$49)-ROWS($AV$38:$AV$49)-ROWS($AZ$38:$AZ$49)),IFERROR(INDEX($BH$38:$BH$49, ROWS($CA$4:CA61)-ROWS($AJ$38:$AJ$49)-ROWS($AN$38:$AN$49)-ROWS($AR$38:$AR$49)-ROWS($AV$38:$AV$49)-ROWS($AZ$38:$AZ$49)-ROWS($BD$38:$BD$49)), "")))))))</f>
        <v/>
      </c>
      <c r="CB63" s="316" t="str">
        <f t="shared" ca="1" si="36"/>
        <v/>
      </c>
      <c r="CC63" s="316" t="str">
        <f ca="1">IF(OR(CD63="",CD63=0),"",MAX(CC$5:CC62)+1)</f>
        <v/>
      </c>
      <c r="CD63" s="316" t="str">
        <f ca="1">IFERROR(INDEX($AK$38:$AK$49, ROWS($CD$4:CD61)), IFERROR(INDEX($AO$38:$AO$49, ROWS($CD$4:CD61)-ROWS($AK$38:$AK$49)), IFERROR(INDEX($AS$38:$AS$49, ROWS($CD$4:CD61)-ROWS($AK$38:$AK$49)-ROWS($AO$38:$AO$49)),IFERROR(INDEX($AW$38:$AW$49, ROWS($CD$4:CD61)-ROWS($AK$38:$AK$49)-ROWS($AO$38:$AO$49)-ROWS($AS$38:$AS$49)),IFERROR(INDEX($BA$38:$BA$49, ROWS($CD$4:CD61)-ROWS($AK$38:$AK$49)-ROWS($AO$38:$AO$49)-ROWS($AS$38:$AS$49)-ROWS($AW$38:$AW$49)),IFERROR(INDEX($BE$38:$BE$49, ROWS($CD$4:CD61)-ROWS($AK$38:$AK$49)-ROWS($AO$38:$AO$49)-ROWS($AS$38:$AS$49)-ROWS($AW$38:$AW$49)-ROWS($BA$38:$BA$49)),IFERROR(INDEX($BI$38:$BI$49, ROWS($CD$4:CD61)-ROWS($AK$38:$AK$49)-ROWS($AO$38:$AO$49)-ROWS($AS$38:$AS$49)-ROWS($AW$38:$AW$49)-ROWS($BA$38:$BA$49)-ROWS($BE$38:$BE$49)), "")))))))</f>
        <v/>
      </c>
      <c r="CE63" s="316" t="str">
        <f t="shared" ca="1" si="37"/>
        <v/>
      </c>
      <c r="CF63" s="413" t="str">
        <f t="shared" ca="1" si="38"/>
        <v/>
      </c>
      <c r="CG63" s="412" t="str">
        <f ca="1">IF(OR(CH63="",CH63=0),"",MAX(CG$5:CG62)+1)</f>
        <v/>
      </c>
      <c r="CH63" s="316" t="str">
        <f ca="1">IFERROR(INDEX($AJ$54:$AJ$65, ROWS($CH$4:CH61)), IFERROR(INDEX($AN$54:$AN$65, ROWS($CH$4:CH61)-ROWS($AJ$54:$AJ$65)), IFERROR(INDEX($AR$54:$AR$65, ROWS($CH$4:CH61)-ROWS($AJ$54:$AJ$65)-ROWS($AN$54:$AN$65)),IFERROR(INDEX($AV$54:$AV$65, ROWS($CH$4:CH61)-ROWS($AJ$54:$AJ$65)-ROWS($AN$54:$AN$65)-ROWS($AR$54:$AR$65)),IFERROR(INDEX($AZ$54:$AZ$65, ROWS($CH$4:CH61)-ROWS($AJ$54:$AJ$65)-ROWS($AN$54:$AN$65)-ROWS($AR$54:$AR$65)-ROWS($AV$54:$AV$65)),IFERROR(INDEX($BD$54:$BD$65, ROWS($CH$4:CH61)-ROWS($AJ$54:$AJ$65)-ROWS($AN$54:$AN$65)-ROWS($AR$54:$AR$65)-ROWS($AV$54:$AV$65)-ROWS($AZ$54:$AZ$65)),IFERROR(INDEX($BH$54:$BH$65, ROWS($CH$4:CH61)-ROWS($AJ$54:$AJ$65)-ROWS($AN$54:$AN$65)-ROWS($AR$54:$AR$65)-ROWS($AV$54:$AV$65)-ROWS($AZ$54:$AZ$65)-ROWS($BD$54:$BD$65)), "")))))))</f>
        <v/>
      </c>
      <c r="CI63" s="316" t="str">
        <f t="shared" ca="1" si="39"/>
        <v/>
      </c>
      <c r="CJ63" s="316" t="str">
        <f ca="1">IF(OR(CK63="",CK63=0),"",MAX(CJ$5:CJ62)+1)</f>
        <v/>
      </c>
      <c r="CK63" s="316" t="str">
        <f ca="1">IFERROR(INDEX($AK$54:$AK$65, ROWS($CK$4:CK61)), IFERROR(INDEX($AO$54:$AO$65, ROWS($CK$4:CK61)-ROWS($AK$54:$AK$65)), IFERROR(INDEX($AS$54:$AS$65, ROWS($CK$4:CK61)-ROWS($AK$54:$AK$65)-ROWS($AO$54:$AO$65)),IFERROR(INDEX($AW$54:$AW$65, ROWS($CK$4:CK61)-ROWS($AK$54:$AK$65)-ROWS($AO$54:$AO$65)-ROWS($AS$54:$AS$65)),IFERROR(INDEX($BA$54:$BA$65, ROWS($CK$4:CK61)-ROWS($AK$54:$AK$65)-ROWS($AO$54:$AO$65)-ROWS($AS$54:$AS$65)-ROWS($AW$54:$AW$65)),IFERROR(INDEX($BE$54:$BE$65, ROWS($CK$4:CK61)-ROWS($AK$54:$AK$65)-ROWS($AO$54:$AO$65)-ROWS($AS$54:$AS$65)-ROWS($AW$54:$AW$65)-ROWS($BA$54:$BA$65)),IFERROR(INDEX($BI$54:$BI$65, ROWS($CK$4:CK61)-ROWS($AK$54:$AK$65)-ROWS($AO$54:$AO$65)-ROWS($AS$54:$AS$65)-ROWS($AW$54:$AW$65)-ROWS($BA$54:$BA$65)-ROWS($BE$54:$BE$65)), "")))))))</f>
        <v/>
      </c>
      <c r="CL63" s="316" t="str">
        <f t="shared" ca="1" si="40"/>
        <v/>
      </c>
      <c r="CM63" s="413" t="str">
        <f t="shared" ca="1" si="41"/>
        <v/>
      </c>
      <c r="CN63" s="412" t="str">
        <f>IF(OR(CO63="",CO63=0),"",MAX(CN$5:CN62)+1)</f>
        <v/>
      </c>
      <c r="CO63" s="316">
        <f>IFERROR(INDEX($AJ$70:$AJ$81, ROWS($CO$4:CO61)), IFERROR(INDEX($AN$70:$AN$81, ROWS($CO$4:CO61)-ROWS($AJ$70:$AJ$81)), IFERROR(INDEX($AR$70:$AR$81, ROWS($CO$4:CO61)-ROWS($AJ$70:$AJ$81)-ROWS($AN$70:$AN$81)),IFERROR(INDEX($AV$70:$AV$81, ROWS($CO$4:CO61)-ROWS($AJ$70:$AJ$81)-ROWS($AN$70:$AN$81)-ROWS($AR$70:$AR$81)),IFERROR(INDEX($AZ$70:$AZ$81, ROWS($CO$4:CO61)-ROWS($AJ$70:$AJ$81)-ROWS($AN$70:$AN$81)-ROWS($AR$70:$AR$81)-ROWS($AV$70:$AV$81)),IFERROR(INDEX($BD$70:$BD$81, ROWS($CO$4:CO61)-ROWS($AJ$70:$AJ$81)-ROWS($AN$70:$AN$81)-ROWS($AR$70:$AR$81)-ROWS($AV$70:$AV$81)-ROWS($AZ$70:$AZ$81)),IFERROR(INDEX($BH$70:$BH$81, ROWS($CO$4:CO61)-ROWS($AJ$70:$AJ$81)-ROWS($AN$70:$AN$81)-ROWS($AR$70:$AR$81)-ROWS($AV$70:$AV$81)-ROWS($AZ$70:$AZ$81)-ROWS($BD$70:$BD$81)), "")))))))</f>
        <v>0</v>
      </c>
      <c r="CP63" s="316" t="str">
        <f t="shared" ca="1" si="42"/>
        <v/>
      </c>
      <c r="CQ63" s="316" t="str">
        <f>IF(OR(CR63="",CR63=0),"",MAX(CQ$5:CQ62)+1)</f>
        <v/>
      </c>
      <c r="CR63" s="316">
        <f>IFERROR(INDEX($AK$70:$AK$81, ROWS($CR$4:CR61)), IFERROR(INDEX($AO$70:$AO$81, ROWS($CR$4:CR61)-ROWS($AK$70:$AK$81)), IFERROR(INDEX($AS$70:$AS$81, ROWS($CR$4:CR61)-ROWS($AK$70:$AK$81)-ROWS($AO$70:$AO$81)),IFERROR(INDEX($AW$70:$AW$81, ROWS($CR$4:CR61)-ROWS($AK$70:$AK$81)-ROWS($AO$70:$AO$81)-ROWS($AS$70:$AS$81)),IFERROR(INDEX($BA$70:$BA$81, ROWS($CR$4:CR61)-ROWS($AK$70:$AK$81)-ROWS($AO$70:$AO$81)-ROWS($AS$70:$AS$81)-ROWS($AW$70:$AW$81)),IFERROR(INDEX($BE$70:$BE$81, ROWS($CR$4:CR61)-ROWS($AK$70:$AK$81)-ROWS($AO$70:$AO$81)-ROWS($AS$70:$AS$81)-ROWS($AW$70:$AW$81)-ROWS($BA$70:$BA$81)),IFERROR(INDEX($BI$70:$BI$81, ROWS($CR$4:CR61)-ROWS($AK$70:$AK$81)-ROWS($AO$70:$AO$81)-ROWS($AS$70:$AS$81)-ROWS($AW$70:$AW$81)-ROWS($BA$70:$BA$81)-ROWS($BE$70:$BE$81)), "")))))))</f>
        <v>0</v>
      </c>
      <c r="CS63" s="316" t="str">
        <f t="shared" ca="1" si="43"/>
        <v/>
      </c>
      <c r="CT63" s="413" t="str">
        <f t="shared" ca="1" si="44"/>
        <v/>
      </c>
      <c r="CU63" s="412" t="str">
        <f>IF(OR(CV63="",CV63=0),"",MAX(CU$5:CU62)+1)</f>
        <v/>
      </c>
      <c r="CV63" s="316" t="str">
        <f>IFERROR(INDEX($AJ$86:$AJ$97, ROWS($CV$4:CV61)), IFERROR(INDEX($AN$86:$AN$97, ROWS($CV$4:CV61)-ROWS($AJ$86:$AJ$97)), ""))</f>
        <v/>
      </c>
      <c r="CW63" s="316" t="str">
        <f t="shared" si="45"/>
        <v/>
      </c>
      <c r="CX63" s="316" t="str">
        <f>IF(OR(CY63="",CY63=0),"",MAX(CX$5:CX62)+1)</f>
        <v/>
      </c>
      <c r="CY63" s="316" t="str">
        <f>IFERROR(INDEX($AK$86:$AK$97, ROWS($CY$4:CY61)), IFERROR(INDEX($AO$86:$AO$97, ROWS($CY$4:CY61)-ROWS($AK$86:$AK$97)), ""))</f>
        <v/>
      </c>
      <c r="CZ63" s="316" t="str">
        <f t="shared" si="46"/>
        <v/>
      </c>
      <c r="DA63" s="413" t="str">
        <f t="shared" si="47"/>
        <v/>
      </c>
      <c r="DC63" s="439" t="str">
        <f ca="1">IF(OR(DD63="",DD63=0),"",MAX(DC$45:DC62)+1)</f>
        <v/>
      </c>
      <c r="DD63" s="436" t="str">
        <f t="shared" ca="1" si="130"/>
        <v/>
      </c>
      <c r="DE63" s="422" t="str">
        <f t="shared" ca="1" si="131"/>
        <v/>
      </c>
      <c r="DF63" s="433" t="str">
        <f ca="1">IF(OR(DG63="",DG63=0),"",MAX(DF$45:DF62)+1)</f>
        <v/>
      </c>
      <c r="DG63" s="420" t="str">
        <f t="shared" ca="1" si="132"/>
        <v/>
      </c>
      <c r="DH63" s="422" t="str">
        <f t="shared" ca="1" si="133"/>
        <v/>
      </c>
      <c r="DI63" s="420" t="str">
        <f t="shared" ca="1" si="134"/>
        <v/>
      </c>
      <c r="DJ63" s="422" t="str">
        <f t="shared" ca="1" si="135"/>
        <v/>
      </c>
      <c r="DK63" s="420" t="str">
        <f t="shared" ca="1" si="136"/>
        <v/>
      </c>
      <c r="DL63" s="422" t="str">
        <f t="shared" ca="1" si="137"/>
        <v/>
      </c>
    </row>
    <row r="64" spans="16:123" ht="15.75" thickBot="1" x14ac:dyDescent="0.35">
      <c r="P64" s="1177"/>
      <c r="Q64" s="1178"/>
      <c r="R64" s="453"/>
      <c r="S64" s="407"/>
      <c r="U64" s="1177"/>
      <c r="V64" s="1178"/>
      <c r="W64" s="453"/>
      <c r="X64" s="407"/>
      <c r="AB64" s="395">
        <f ca="1">IFERROR(MATCH($AB$59,OFFSET(Year!$AY$67:$AY$118,AB63,,1000),0)+AB63,"")</f>
        <v>4</v>
      </c>
      <c r="AC64" s="340">
        <f ca="1">IFERROR(INDEX(Year!$BB$67:$BB$118,AB64),"")</f>
        <v>12</v>
      </c>
      <c r="AD64" s="348" t="str">
        <f ca="1">IFERROR(INDEX(Year!$AZ$67:$AZ$118,AB64),"")</f>
        <v>Paycheck 2</v>
      </c>
      <c r="AE64" s="363">
        <f ca="1">IFERROR(INDEX(Year!$BA$67:$BA$118,AB64),"")</f>
        <v>400</v>
      </c>
      <c r="AF64" s="402" t="str">
        <f ca="1">IFERROR(INDEX(Year!$AY$67:$AY$118,AB64),"")</f>
        <v>Income</v>
      </c>
      <c r="AI64" s="308" t="str">
        <f t="shared" ca="1" si="159"/>
        <v/>
      </c>
      <c r="AJ64" s="293" t="str">
        <f t="shared" ca="1" si="138"/>
        <v/>
      </c>
      <c r="AK64" s="293" t="str">
        <f t="shared" ca="1" si="139"/>
        <v/>
      </c>
      <c r="AL64" s="303" t="str">
        <f t="shared" ca="1" si="140"/>
        <v/>
      </c>
      <c r="AM64" s="308" t="str">
        <f t="shared" ca="1" si="160"/>
        <v/>
      </c>
      <c r="AN64" s="293" t="str">
        <f t="shared" ca="1" si="141"/>
        <v/>
      </c>
      <c r="AO64" s="293" t="str">
        <f t="shared" ca="1" si="142"/>
        <v/>
      </c>
      <c r="AP64" s="303" t="str">
        <f t="shared" ca="1" si="143"/>
        <v/>
      </c>
      <c r="AQ64" s="308" t="str">
        <f t="shared" ca="1" si="161"/>
        <v/>
      </c>
      <c r="AR64" s="293" t="str">
        <f t="shared" ca="1" si="144"/>
        <v/>
      </c>
      <c r="AS64" s="293" t="str">
        <f t="shared" ca="1" si="145"/>
        <v/>
      </c>
      <c r="AT64" s="303" t="str">
        <f t="shared" ca="1" si="146"/>
        <v/>
      </c>
      <c r="AU64" s="308" t="str">
        <f t="shared" ca="1" si="162"/>
        <v/>
      </c>
      <c r="AV64" s="293" t="str">
        <f t="shared" ca="1" si="147"/>
        <v/>
      </c>
      <c r="AW64" s="293" t="str">
        <f t="shared" ca="1" si="148"/>
        <v/>
      </c>
      <c r="AX64" s="303" t="str">
        <f t="shared" ca="1" si="149"/>
        <v/>
      </c>
      <c r="AY64" s="308" t="str">
        <f t="shared" ca="1" si="163"/>
        <v/>
      </c>
      <c r="AZ64" s="293" t="str">
        <f t="shared" ca="1" si="150"/>
        <v/>
      </c>
      <c r="BA64" s="293" t="str">
        <f t="shared" ca="1" si="151"/>
        <v/>
      </c>
      <c r="BB64" s="303" t="str">
        <f t="shared" ca="1" si="152"/>
        <v/>
      </c>
      <c r="BC64" s="308" t="str">
        <f t="shared" ca="1" si="164"/>
        <v/>
      </c>
      <c r="BD64" s="293" t="str">
        <f t="shared" ca="1" si="153"/>
        <v/>
      </c>
      <c r="BE64" s="293" t="str">
        <f t="shared" ca="1" si="154"/>
        <v/>
      </c>
      <c r="BF64" s="303" t="str">
        <f t="shared" ca="1" si="155"/>
        <v/>
      </c>
      <c r="BG64" s="308" t="str">
        <f t="shared" ca="1" si="165"/>
        <v/>
      </c>
      <c r="BH64" s="293" t="str">
        <f t="shared" ca="1" si="156"/>
        <v/>
      </c>
      <c r="BI64" s="293" t="str">
        <f t="shared" ca="1" si="157"/>
        <v/>
      </c>
      <c r="BJ64" s="303" t="str">
        <f t="shared" ca="1" si="158"/>
        <v/>
      </c>
      <c r="BL64" s="412" t="str">
        <f ca="1">IF(OR(BM64="",BM64=0),"",MAX(BL$5:BL63)+1)</f>
        <v/>
      </c>
      <c r="BM64" s="316" t="str">
        <f ca="1">IFERROR(INDEX($AJ$6:$AJ$17, ROWS(BM$4:$BM62)), IFERROR(INDEX($AN$6:$AN$17, ROWS(BM$4:$BM62)-ROWS($AJ$6:$AJ$17)), IFERROR(INDEX($AR$6:$AR$17, ROWS(BM$4:$BM62)-ROWS($AJ$6:$AJ$17)-ROWS($AN$6:$AN$17)),IFERROR(INDEX($AV$6:$AV$17, ROWS(BM$4:$BM62)-ROWS($AJ$6:$AJ$17)-ROWS($AN$6:$AN$17)-ROWS($AR$6:$AR$17)),IFERROR(INDEX($AZ$6:$AZ$17, ROWS(BM$4:$BM62)-ROWS($AJ$6:$AJ$17)-ROWS($AN$6:$AN$17)-ROWS($AR$6:$AR$17)-ROWS($AV$6:$AV$17)),IFERROR(INDEX($BD$6:$BD$17, ROWS(BM$4:$BM62)-ROWS($AJ$6:$AJ$17)-ROWS($AN$6:$AN$17)-ROWS($AR$6:$AR$17)-ROWS($AV$6:$AV$17)-ROWS($AZ$6:$AZ$17)),IFERROR(INDEX($BH$6:$BH$17, ROWS(BM$4:$BM62)-ROWS($AJ$6:$AJ$17)-ROWS($AN$6:$AN$17)-ROWS($AR$6:$AR$17)-ROWS($AV$6:$AV$17)-ROWS($AZ$6:$AZ$17)-ROWS($BD$6:$BD$17)), "")))))))</f>
        <v/>
      </c>
      <c r="BN64" s="316" t="str">
        <f t="shared" ca="1" si="30"/>
        <v/>
      </c>
      <c r="BO64" s="316" t="str">
        <f ca="1">IF(OR(BP64="",BP64=0),"",MAX(BO$5:BO63)+1)</f>
        <v/>
      </c>
      <c r="BP64" s="316" t="str">
        <f ca="1">IFERROR(INDEX($AK$6:$AK$17, ROWS($BP$4:BP62)), IFERROR(INDEX($AO$6:$AO$17, ROWS($BP$4:BP62)-ROWS($AK$6:$AK$17)), IFERROR(INDEX($AS$6:$AS$17, ROWS($BP$4:BP62)-ROWS($AK$6:$AK$17)-ROWS($AO$6:$AO$17)),IFERROR(INDEX($AW$6:$AW$17, ROWS($BP$4:BP62)-ROWS($AK$6:$AK$17)-ROWS($AO$6:$AO$17)-ROWS($AS$6:$AS$17)),IFERROR(INDEX($BA$6:$BA$17, ROWS($BP$4:BP62)-ROWS($AK$6:$AK$17)-ROWS($AO$6:$AO$17)-ROWS($AS$6:$AS$17)-ROWS($AW$6:$AW$17)),IFERROR(INDEX($BE$6:$BE$17, ROWS($BP$4:BP62)-ROWS($AK$6:$AK$17)-ROWS($AO$6:$AO$17)-ROWS($AS$6:$AS$17)-ROWS($AW$6:$AW$17)-ROWS($BA$6:$BA$17)),IFERROR(INDEX($BI$6:$BI$17, ROWS($BP$4:BP62)-ROWS($AK$6:$AK$17)-ROWS($AO$6:$AO$17)-ROWS($AS$6:$AS$17)-ROWS($AW$6:$AW$17)-ROWS($BA$6:$BA$17)-ROWS($BE$6:$BE$17)), "")))))))</f>
        <v/>
      </c>
      <c r="BQ64" s="316" t="str">
        <f t="shared" ca="1" si="31"/>
        <v/>
      </c>
      <c r="BR64" s="413" t="str">
        <f t="shared" ca="1" si="32"/>
        <v/>
      </c>
      <c r="BS64" s="412" t="str">
        <f ca="1">IF(OR(BT64="",BT64=0),"",MAX(BS$5:BS63)+1)</f>
        <v/>
      </c>
      <c r="BT64" s="316" t="str">
        <f ca="1">IFERROR(INDEX($AJ$22:$AJ$33, ROWS($BT$4:BT62)), IFERROR(INDEX($AN$22:$AN$33, ROWS($BT$4:BT62)-ROWS($AJ$22:$AJ$33)), IFERROR(INDEX($AR$22:$AR$33, ROWS($BT$4:BT62)-ROWS($AJ$22:$AJ$33)-ROWS($AN$22:$AN$33)),IFERROR(INDEX($AV$22:$AV$33, ROWS($BT$4:BT62)-ROWS($AJ$22:$AJ$33)-ROWS($AN$22:$AN$33)-ROWS($AR$22:$AR$33)),IFERROR(INDEX($AZ$22:$AZ$33, ROWS($BT$4:BT62)-ROWS($AJ$22:$AJ$33)-ROWS($AN$22:$AN$33)-ROWS($AR$22:$AR$33)-ROWS($AV$22:$AV$33)),IFERROR(INDEX($BD$22:$BD$33, ROWS($BT$4:BT62)-ROWS($AJ$22:$AJ$33)-ROWS($AN$22:$AN$33)-ROWS($AR$22:$AR$33)-ROWS($AV$22:$AV$33)-ROWS($AZ$22:$AZ$33)),IFERROR(INDEX($BH$22:$BH$33, ROWS($BT$4:BT62)-ROWS($AJ$22:$AJ$33)-ROWS($AN$22:$AN$33)-ROWS($AR$22:$AR$33)-ROWS($AV$22:$AV$33)-ROWS($AZ$22:$AZ$33)-ROWS($BD$22:$BD$33)), "")))))))</f>
        <v/>
      </c>
      <c r="BU64" s="316" t="str">
        <f t="shared" ca="1" si="33"/>
        <v/>
      </c>
      <c r="BV64" s="316" t="str">
        <f ca="1">IF(OR(BW64="",BW64=0),"",MAX(BV$5:BV63)+1)</f>
        <v/>
      </c>
      <c r="BW64" s="316" t="str">
        <f ca="1">IFERROR(INDEX($AK$22:$AK$33, ROWS($BW$4:BW62)), IFERROR(INDEX($AO$22:$AO$33, ROWS($BW$4:BW62)-ROWS($AK$22:$AK$33)), IFERROR(INDEX($AS$22:$AS$33, ROWS($BW$4:BW62)-ROWS($AK$22:$AK$33)-ROWS($AO$22:$AO$33)),IFERROR(INDEX($AW$22:$AW$33, ROWS($BW$4:BW62)-ROWS($AK$22:$AK$33)-ROWS($AO$22:$AO$33)-ROWS($AS$22:$AS$33)),IFERROR(INDEX($BA$22:$BA$33, ROWS($BW$4:BW62)-ROWS($AK$22:$AK$33)-ROWS($AO$22:$AO$33)-ROWS($AS$22:$AS$33)-ROWS($AW$22:$AW$33)),IFERROR(INDEX($BE$22:$BE$33, ROWS($BW$4:BW62)-ROWS($AK$22:$AK$33)-ROWS($AO$22:$AO$33)-ROWS($AS$22:$AS$33)-ROWS($AW$22:$AW$33)-ROWS($BA$22:$BA$33)),IFERROR(INDEX($BI$22:$BI$33, ROWS($BW$4:BW62)-ROWS($AK$22:$AK$33)-ROWS($AO$22:$AO$33)-ROWS($AS$22:$AS$33)-ROWS($AW$22:$AW$33)-ROWS($BA$22:$BA$33)-ROWS($BE$22:$BE$33)), "")))))))</f>
        <v/>
      </c>
      <c r="BX64" s="316" t="str">
        <f t="shared" ca="1" si="34"/>
        <v/>
      </c>
      <c r="BY64" s="413" t="str">
        <f t="shared" ca="1" si="35"/>
        <v/>
      </c>
      <c r="BZ64" s="412" t="str">
        <f ca="1">IF(OR(CA64="",CA64=0),"",MAX(BZ$5:BZ63)+1)</f>
        <v/>
      </c>
      <c r="CA64" s="316" t="str">
        <f ca="1">IFERROR(INDEX($AJ$38:$AJ$49, ROWS($CA$4:CA62)), IFERROR(INDEX($AN$38:$AN$49, ROWS($CA$4:CA62)-ROWS($AJ$38:$AJ$49)), IFERROR(INDEX($AR$38:$AR$49, ROWS($CA$4:CA62)-ROWS($AJ$38:$AJ$49)-ROWS($AN$38:$AN$49)),IFERROR(INDEX($AV$38:$AV$49, ROWS($CA$4:CA62)-ROWS($AJ$38:$AJ$49)-ROWS($AN$38:$AN$49)-ROWS($AR$38:$AR$49)),IFERROR(INDEX($AZ$38:$AZ$49, ROWS($CA$4:CA62)-ROWS($AJ$38:$AJ$49)-ROWS($AN$38:$AN$49)-ROWS($AR$38:$AR$49)-ROWS($AV$38:$AV$49)),IFERROR(INDEX($BD$38:$BD$49, ROWS($CA$4:CA62)-ROWS($AJ$38:$AJ$49)-ROWS($AN$38:$AN$49)-ROWS($AR$38:$AR$49)-ROWS($AV$38:$AV$49)-ROWS($AZ$38:$AZ$49)),IFERROR(INDEX($BH$38:$BH$49, ROWS($CA$4:CA62)-ROWS($AJ$38:$AJ$49)-ROWS($AN$38:$AN$49)-ROWS($AR$38:$AR$49)-ROWS($AV$38:$AV$49)-ROWS($AZ$38:$AZ$49)-ROWS($BD$38:$BD$49)), "")))))))</f>
        <v/>
      </c>
      <c r="CB64" s="316" t="str">
        <f t="shared" ca="1" si="36"/>
        <v/>
      </c>
      <c r="CC64" s="316" t="str">
        <f ca="1">IF(OR(CD64="",CD64=0),"",MAX(CC$5:CC63)+1)</f>
        <v/>
      </c>
      <c r="CD64" s="316" t="str">
        <f ca="1">IFERROR(INDEX($AK$38:$AK$49, ROWS($CD$4:CD62)), IFERROR(INDEX($AO$38:$AO$49, ROWS($CD$4:CD62)-ROWS($AK$38:$AK$49)), IFERROR(INDEX($AS$38:$AS$49, ROWS($CD$4:CD62)-ROWS($AK$38:$AK$49)-ROWS($AO$38:$AO$49)),IFERROR(INDEX($AW$38:$AW$49, ROWS($CD$4:CD62)-ROWS($AK$38:$AK$49)-ROWS($AO$38:$AO$49)-ROWS($AS$38:$AS$49)),IFERROR(INDEX($BA$38:$BA$49, ROWS($CD$4:CD62)-ROWS($AK$38:$AK$49)-ROWS($AO$38:$AO$49)-ROWS($AS$38:$AS$49)-ROWS($AW$38:$AW$49)),IFERROR(INDEX($BE$38:$BE$49, ROWS($CD$4:CD62)-ROWS($AK$38:$AK$49)-ROWS($AO$38:$AO$49)-ROWS($AS$38:$AS$49)-ROWS($AW$38:$AW$49)-ROWS($BA$38:$BA$49)),IFERROR(INDEX($BI$38:$BI$49, ROWS($CD$4:CD62)-ROWS($AK$38:$AK$49)-ROWS($AO$38:$AO$49)-ROWS($AS$38:$AS$49)-ROWS($AW$38:$AW$49)-ROWS($BA$38:$BA$49)-ROWS($BE$38:$BE$49)), "")))))))</f>
        <v/>
      </c>
      <c r="CE64" s="316" t="str">
        <f t="shared" ca="1" si="37"/>
        <v/>
      </c>
      <c r="CF64" s="413" t="str">
        <f t="shared" ca="1" si="38"/>
        <v/>
      </c>
      <c r="CG64" s="412" t="str">
        <f ca="1">IF(OR(CH64="",CH64=0),"",MAX(CG$5:CG63)+1)</f>
        <v/>
      </c>
      <c r="CH64" s="316" t="str">
        <f ca="1">IFERROR(INDEX($AJ$54:$AJ$65, ROWS($CH$4:CH62)), IFERROR(INDEX($AN$54:$AN$65, ROWS($CH$4:CH62)-ROWS($AJ$54:$AJ$65)), IFERROR(INDEX($AR$54:$AR$65, ROWS($CH$4:CH62)-ROWS($AJ$54:$AJ$65)-ROWS($AN$54:$AN$65)),IFERROR(INDEX($AV$54:$AV$65, ROWS($CH$4:CH62)-ROWS($AJ$54:$AJ$65)-ROWS($AN$54:$AN$65)-ROWS($AR$54:$AR$65)),IFERROR(INDEX($AZ$54:$AZ$65, ROWS($CH$4:CH62)-ROWS($AJ$54:$AJ$65)-ROWS($AN$54:$AN$65)-ROWS($AR$54:$AR$65)-ROWS($AV$54:$AV$65)),IFERROR(INDEX($BD$54:$BD$65, ROWS($CH$4:CH62)-ROWS($AJ$54:$AJ$65)-ROWS($AN$54:$AN$65)-ROWS($AR$54:$AR$65)-ROWS($AV$54:$AV$65)-ROWS($AZ$54:$AZ$65)),IFERROR(INDEX($BH$54:$BH$65, ROWS($CH$4:CH62)-ROWS($AJ$54:$AJ$65)-ROWS($AN$54:$AN$65)-ROWS($AR$54:$AR$65)-ROWS($AV$54:$AV$65)-ROWS($AZ$54:$AZ$65)-ROWS($BD$54:$BD$65)), "")))))))</f>
        <v/>
      </c>
      <c r="CI64" s="316" t="str">
        <f t="shared" ca="1" si="39"/>
        <v/>
      </c>
      <c r="CJ64" s="316" t="str">
        <f ca="1">IF(OR(CK64="",CK64=0),"",MAX(CJ$5:CJ63)+1)</f>
        <v/>
      </c>
      <c r="CK64" s="316" t="str">
        <f ca="1">IFERROR(INDEX($AK$54:$AK$65, ROWS($CK$4:CK62)), IFERROR(INDEX($AO$54:$AO$65, ROWS($CK$4:CK62)-ROWS($AK$54:$AK$65)), IFERROR(INDEX($AS$54:$AS$65, ROWS($CK$4:CK62)-ROWS($AK$54:$AK$65)-ROWS($AO$54:$AO$65)),IFERROR(INDEX($AW$54:$AW$65, ROWS($CK$4:CK62)-ROWS($AK$54:$AK$65)-ROWS($AO$54:$AO$65)-ROWS($AS$54:$AS$65)),IFERROR(INDEX($BA$54:$BA$65, ROWS($CK$4:CK62)-ROWS($AK$54:$AK$65)-ROWS($AO$54:$AO$65)-ROWS($AS$54:$AS$65)-ROWS($AW$54:$AW$65)),IFERROR(INDEX($BE$54:$BE$65, ROWS($CK$4:CK62)-ROWS($AK$54:$AK$65)-ROWS($AO$54:$AO$65)-ROWS($AS$54:$AS$65)-ROWS($AW$54:$AW$65)-ROWS($BA$54:$BA$65)),IFERROR(INDEX($BI$54:$BI$65, ROWS($CK$4:CK62)-ROWS($AK$54:$AK$65)-ROWS($AO$54:$AO$65)-ROWS($AS$54:$AS$65)-ROWS($AW$54:$AW$65)-ROWS($BA$54:$BA$65)-ROWS($BE$54:$BE$65)), "")))))))</f>
        <v/>
      </c>
      <c r="CL64" s="316" t="str">
        <f t="shared" ca="1" si="40"/>
        <v/>
      </c>
      <c r="CM64" s="413" t="str">
        <f t="shared" ca="1" si="41"/>
        <v/>
      </c>
      <c r="CN64" s="412" t="str">
        <f>IF(OR(CO64="",CO64=0),"",MAX(CN$5:CN63)+1)</f>
        <v/>
      </c>
      <c r="CO64" s="316">
        <f>IFERROR(INDEX($AJ$70:$AJ$81, ROWS($CO$4:CO62)), IFERROR(INDEX($AN$70:$AN$81, ROWS($CO$4:CO62)-ROWS($AJ$70:$AJ$81)), IFERROR(INDEX($AR$70:$AR$81, ROWS($CO$4:CO62)-ROWS($AJ$70:$AJ$81)-ROWS($AN$70:$AN$81)),IFERROR(INDEX($AV$70:$AV$81, ROWS($CO$4:CO62)-ROWS($AJ$70:$AJ$81)-ROWS($AN$70:$AN$81)-ROWS($AR$70:$AR$81)),IFERROR(INDEX($AZ$70:$AZ$81, ROWS($CO$4:CO62)-ROWS($AJ$70:$AJ$81)-ROWS($AN$70:$AN$81)-ROWS($AR$70:$AR$81)-ROWS($AV$70:$AV$81)),IFERROR(INDEX($BD$70:$BD$81, ROWS($CO$4:CO62)-ROWS($AJ$70:$AJ$81)-ROWS($AN$70:$AN$81)-ROWS($AR$70:$AR$81)-ROWS($AV$70:$AV$81)-ROWS($AZ$70:$AZ$81)),IFERROR(INDEX($BH$70:$BH$81, ROWS($CO$4:CO62)-ROWS($AJ$70:$AJ$81)-ROWS($AN$70:$AN$81)-ROWS($AR$70:$AR$81)-ROWS($AV$70:$AV$81)-ROWS($AZ$70:$AZ$81)-ROWS($BD$70:$BD$81)), "")))))))</f>
        <v>0</v>
      </c>
      <c r="CP64" s="316" t="str">
        <f t="shared" ca="1" si="42"/>
        <v/>
      </c>
      <c r="CQ64" s="316" t="str">
        <f>IF(OR(CR64="",CR64=0),"",MAX(CQ$5:CQ63)+1)</f>
        <v/>
      </c>
      <c r="CR64" s="316">
        <f>IFERROR(INDEX($AK$70:$AK$81, ROWS($CR$4:CR62)), IFERROR(INDEX($AO$70:$AO$81, ROWS($CR$4:CR62)-ROWS($AK$70:$AK$81)), IFERROR(INDEX($AS$70:$AS$81, ROWS($CR$4:CR62)-ROWS($AK$70:$AK$81)-ROWS($AO$70:$AO$81)),IFERROR(INDEX($AW$70:$AW$81, ROWS($CR$4:CR62)-ROWS($AK$70:$AK$81)-ROWS($AO$70:$AO$81)-ROWS($AS$70:$AS$81)),IFERROR(INDEX($BA$70:$BA$81, ROWS($CR$4:CR62)-ROWS($AK$70:$AK$81)-ROWS($AO$70:$AO$81)-ROWS($AS$70:$AS$81)-ROWS($AW$70:$AW$81)),IFERROR(INDEX($BE$70:$BE$81, ROWS($CR$4:CR62)-ROWS($AK$70:$AK$81)-ROWS($AO$70:$AO$81)-ROWS($AS$70:$AS$81)-ROWS($AW$70:$AW$81)-ROWS($BA$70:$BA$81)),IFERROR(INDEX($BI$70:$BI$81, ROWS($CR$4:CR62)-ROWS($AK$70:$AK$81)-ROWS($AO$70:$AO$81)-ROWS($AS$70:$AS$81)-ROWS($AW$70:$AW$81)-ROWS($BA$70:$BA$81)-ROWS($BE$70:$BE$81)), "")))))))</f>
        <v>0</v>
      </c>
      <c r="CS64" s="316" t="str">
        <f t="shared" ca="1" si="43"/>
        <v/>
      </c>
      <c r="CT64" s="413" t="str">
        <f t="shared" ca="1" si="44"/>
        <v/>
      </c>
      <c r="CU64" s="412" t="str">
        <f>IF(OR(CV64="",CV64=0),"",MAX(CU$5:CU63)+1)</f>
        <v/>
      </c>
      <c r="CV64" s="316" t="str">
        <f>IFERROR(INDEX($AJ$86:$AJ$97, ROWS($CV$4:CV62)), IFERROR(INDEX($AN$86:$AN$97, ROWS($CV$4:CV62)-ROWS($AJ$86:$AJ$97)), ""))</f>
        <v/>
      </c>
      <c r="CW64" s="316" t="str">
        <f t="shared" si="45"/>
        <v/>
      </c>
      <c r="CX64" s="316" t="str">
        <f>IF(OR(CY64="",CY64=0),"",MAX(CX$5:CX63)+1)</f>
        <v/>
      </c>
      <c r="CY64" s="316" t="str">
        <f>IFERROR(INDEX($AK$86:$AK$97, ROWS($CY$4:CY62)), IFERROR(INDEX($AO$86:$AO$97, ROWS($CY$4:CY62)-ROWS($AK$86:$AK$97)), ""))</f>
        <v/>
      </c>
      <c r="CZ64" s="316" t="str">
        <f t="shared" si="46"/>
        <v/>
      </c>
      <c r="DA64" s="413" t="str">
        <f t="shared" si="47"/>
        <v/>
      </c>
      <c r="DC64" s="1167" t="s">
        <v>489</v>
      </c>
      <c r="DD64" s="1168"/>
      <c r="DE64" s="1168"/>
      <c r="DF64" s="1168"/>
      <c r="DG64" s="1168"/>
      <c r="DH64" s="1168"/>
      <c r="DI64" s="1168"/>
      <c r="DJ64" s="1168"/>
      <c r="DK64" s="1168"/>
      <c r="DL64" s="1169"/>
      <c r="DM64" s="292"/>
      <c r="DN64" s="1199" t="s">
        <v>489</v>
      </c>
      <c r="DO64" s="1200"/>
      <c r="DP64" s="1200"/>
      <c r="DQ64" s="1200"/>
      <c r="DR64" s="1200"/>
      <c r="DS64" s="1201"/>
    </row>
    <row r="65" spans="16:123" ht="15.75" thickBot="1" x14ac:dyDescent="0.35">
      <c r="P65" s="1179"/>
      <c r="Q65" s="1180"/>
      <c r="R65" s="453"/>
      <c r="S65" s="407"/>
      <c r="U65" s="1179"/>
      <c r="V65" s="1180"/>
      <c r="W65" s="453"/>
      <c r="X65" s="407"/>
      <c r="AB65" s="395">
        <f ca="1">IFERROR(MATCH($AB$59,OFFSET(Year!$AY$67:$AY$118,AB64,,1000),0)+AB64,"")</f>
        <v>5</v>
      </c>
      <c r="AC65" s="340">
        <f ca="1">IFERROR(INDEX(Year!$BB$67:$BB$118,AB65),"")</f>
        <v>19</v>
      </c>
      <c r="AD65" s="348" t="str">
        <f ca="1">IFERROR(INDEX(Year!$AZ$67:$AZ$118,AB65),"")</f>
        <v>Paycheck 2</v>
      </c>
      <c r="AE65" s="363">
        <f ca="1">IFERROR(INDEX(Year!$BA$67:$BA$118,AB65),"")</f>
        <v>400</v>
      </c>
      <c r="AF65" s="402" t="str">
        <f ca="1">IFERROR(INDEX(Year!$AY$67:$AY$118,AB65),"")</f>
        <v>Income</v>
      </c>
      <c r="AI65" s="309" t="str">
        <f t="shared" ca="1" si="159"/>
        <v/>
      </c>
      <c r="AJ65" s="310" t="str">
        <f t="shared" ca="1" si="138"/>
        <v/>
      </c>
      <c r="AK65" s="310" t="str">
        <f t="shared" ca="1" si="139"/>
        <v/>
      </c>
      <c r="AL65" s="311" t="str">
        <f t="shared" ca="1" si="140"/>
        <v/>
      </c>
      <c r="AM65" s="309" t="str">
        <f t="shared" ca="1" si="160"/>
        <v/>
      </c>
      <c r="AN65" s="310" t="str">
        <f t="shared" ca="1" si="141"/>
        <v/>
      </c>
      <c r="AO65" s="310" t="str">
        <f t="shared" ca="1" si="142"/>
        <v/>
      </c>
      <c r="AP65" s="311" t="str">
        <f t="shared" ca="1" si="143"/>
        <v/>
      </c>
      <c r="AQ65" s="309" t="str">
        <f t="shared" ca="1" si="161"/>
        <v/>
      </c>
      <c r="AR65" s="310" t="str">
        <f t="shared" ca="1" si="144"/>
        <v/>
      </c>
      <c r="AS65" s="310" t="str">
        <f t="shared" ca="1" si="145"/>
        <v/>
      </c>
      <c r="AT65" s="311" t="str">
        <f t="shared" ca="1" si="146"/>
        <v/>
      </c>
      <c r="AU65" s="309" t="str">
        <f t="shared" ca="1" si="162"/>
        <v/>
      </c>
      <c r="AV65" s="310" t="str">
        <f t="shared" ca="1" si="147"/>
        <v/>
      </c>
      <c r="AW65" s="310" t="str">
        <f t="shared" ca="1" si="148"/>
        <v/>
      </c>
      <c r="AX65" s="311" t="str">
        <f t="shared" ca="1" si="149"/>
        <v/>
      </c>
      <c r="AY65" s="309" t="str">
        <f t="shared" ca="1" si="163"/>
        <v/>
      </c>
      <c r="AZ65" s="310" t="str">
        <f t="shared" ca="1" si="150"/>
        <v/>
      </c>
      <c r="BA65" s="310" t="str">
        <f t="shared" ca="1" si="151"/>
        <v/>
      </c>
      <c r="BB65" s="311" t="str">
        <f t="shared" ca="1" si="152"/>
        <v/>
      </c>
      <c r="BC65" s="309" t="str">
        <f t="shared" ca="1" si="164"/>
        <v/>
      </c>
      <c r="BD65" s="310" t="str">
        <f t="shared" ca="1" si="153"/>
        <v/>
      </c>
      <c r="BE65" s="310" t="str">
        <f t="shared" ca="1" si="154"/>
        <v/>
      </c>
      <c r="BF65" s="311" t="str">
        <f t="shared" ca="1" si="155"/>
        <v/>
      </c>
      <c r="BG65" s="309" t="str">
        <f t="shared" ca="1" si="165"/>
        <v/>
      </c>
      <c r="BH65" s="310" t="str">
        <f t="shared" ca="1" si="156"/>
        <v/>
      </c>
      <c r="BI65" s="310" t="str">
        <f t="shared" ca="1" si="157"/>
        <v/>
      </c>
      <c r="BJ65" s="311" t="str">
        <f t="shared" ca="1" si="158"/>
        <v/>
      </c>
      <c r="BL65" s="412" t="str">
        <f ca="1">IF(OR(BM65="",BM65=0),"",MAX(BL$5:BL64)+1)</f>
        <v/>
      </c>
      <c r="BM65" s="316" t="str">
        <f ca="1">IFERROR(INDEX($AJ$6:$AJ$17, ROWS(BM$4:$BM63)), IFERROR(INDEX($AN$6:$AN$17, ROWS(BM$4:$BM63)-ROWS($AJ$6:$AJ$17)), IFERROR(INDEX($AR$6:$AR$17, ROWS(BM$4:$BM63)-ROWS($AJ$6:$AJ$17)-ROWS($AN$6:$AN$17)),IFERROR(INDEX($AV$6:$AV$17, ROWS(BM$4:$BM63)-ROWS($AJ$6:$AJ$17)-ROWS($AN$6:$AN$17)-ROWS($AR$6:$AR$17)),IFERROR(INDEX($AZ$6:$AZ$17, ROWS(BM$4:$BM63)-ROWS($AJ$6:$AJ$17)-ROWS($AN$6:$AN$17)-ROWS($AR$6:$AR$17)-ROWS($AV$6:$AV$17)),IFERROR(INDEX($BD$6:$BD$17, ROWS(BM$4:$BM63)-ROWS($AJ$6:$AJ$17)-ROWS($AN$6:$AN$17)-ROWS($AR$6:$AR$17)-ROWS($AV$6:$AV$17)-ROWS($AZ$6:$AZ$17)),IFERROR(INDEX($BH$6:$BH$17, ROWS(BM$4:$BM63)-ROWS($AJ$6:$AJ$17)-ROWS($AN$6:$AN$17)-ROWS($AR$6:$AR$17)-ROWS($AV$6:$AV$17)-ROWS($AZ$6:$AZ$17)-ROWS($BD$6:$BD$17)), "")))))))</f>
        <v/>
      </c>
      <c r="BN65" s="316" t="str">
        <f t="shared" ca="1" si="30"/>
        <v/>
      </c>
      <c r="BO65" s="316" t="str">
        <f ca="1">IF(OR(BP65="",BP65=0),"",MAX(BO$5:BO64)+1)</f>
        <v/>
      </c>
      <c r="BP65" s="316" t="str">
        <f ca="1">IFERROR(INDEX($AK$6:$AK$17, ROWS($BP$4:BP63)), IFERROR(INDEX($AO$6:$AO$17, ROWS($BP$4:BP63)-ROWS($AK$6:$AK$17)), IFERROR(INDEX($AS$6:$AS$17, ROWS($BP$4:BP63)-ROWS($AK$6:$AK$17)-ROWS($AO$6:$AO$17)),IFERROR(INDEX($AW$6:$AW$17, ROWS($BP$4:BP63)-ROWS($AK$6:$AK$17)-ROWS($AO$6:$AO$17)-ROWS($AS$6:$AS$17)),IFERROR(INDEX($BA$6:$BA$17, ROWS($BP$4:BP63)-ROWS($AK$6:$AK$17)-ROWS($AO$6:$AO$17)-ROWS($AS$6:$AS$17)-ROWS($AW$6:$AW$17)),IFERROR(INDEX($BE$6:$BE$17, ROWS($BP$4:BP63)-ROWS($AK$6:$AK$17)-ROWS($AO$6:$AO$17)-ROWS($AS$6:$AS$17)-ROWS($AW$6:$AW$17)-ROWS($BA$6:$BA$17)),IFERROR(INDEX($BI$6:$BI$17, ROWS($BP$4:BP63)-ROWS($AK$6:$AK$17)-ROWS($AO$6:$AO$17)-ROWS($AS$6:$AS$17)-ROWS($AW$6:$AW$17)-ROWS($BA$6:$BA$17)-ROWS($BE$6:$BE$17)), "")))))))</f>
        <v/>
      </c>
      <c r="BQ65" s="316" t="str">
        <f t="shared" ca="1" si="31"/>
        <v/>
      </c>
      <c r="BR65" s="413" t="str">
        <f t="shared" ca="1" si="32"/>
        <v/>
      </c>
      <c r="BS65" s="412" t="str">
        <f ca="1">IF(OR(BT65="",BT65=0),"",MAX(BS$5:BS64)+1)</f>
        <v/>
      </c>
      <c r="BT65" s="316" t="str">
        <f ca="1">IFERROR(INDEX($AJ$22:$AJ$33, ROWS($BT$4:BT63)), IFERROR(INDEX($AN$22:$AN$33, ROWS($BT$4:BT63)-ROWS($AJ$22:$AJ$33)), IFERROR(INDEX($AR$22:$AR$33, ROWS($BT$4:BT63)-ROWS($AJ$22:$AJ$33)-ROWS($AN$22:$AN$33)),IFERROR(INDEX($AV$22:$AV$33, ROWS($BT$4:BT63)-ROWS($AJ$22:$AJ$33)-ROWS($AN$22:$AN$33)-ROWS($AR$22:$AR$33)),IFERROR(INDEX($AZ$22:$AZ$33, ROWS($BT$4:BT63)-ROWS($AJ$22:$AJ$33)-ROWS($AN$22:$AN$33)-ROWS($AR$22:$AR$33)-ROWS($AV$22:$AV$33)),IFERROR(INDEX($BD$22:$BD$33, ROWS($BT$4:BT63)-ROWS($AJ$22:$AJ$33)-ROWS($AN$22:$AN$33)-ROWS($AR$22:$AR$33)-ROWS($AV$22:$AV$33)-ROWS($AZ$22:$AZ$33)),IFERROR(INDEX($BH$22:$BH$33, ROWS($BT$4:BT63)-ROWS($AJ$22:$AJ$33)-ROWS($AN$22:$AN$33)-ROWS($AR$22:$AR$33)-ROWS($AV$22:$AV$33)-ROWS($AZ$22:$AZ$33)-ROWS($BD$22:$BD$33)), "")))))))</f>
        <v/>
      </c>
      <c r="BU65" s="316" t="str">
        <f t="shared" ca="1" si="33"/>
        <v/>
      </c>
      <c r="BV65" s="316" t="str">
        <f ca="1">IF(OR(BW65="",BW65=0),"",MAX(BV$5:BV64)+1)</f>
        <v/>
      </c>
      <c r="BW65" s="316" t="str">
        <f ca="1">IFERROR(INDEX($AK$22:$AK$33, ROWS($BW$4:BW63)), IFERROR(INDEX($AO$22:$AO$33, ROWS($BW$4:BW63)-ROWS($AK$22:$AK$33)), IFERROR(INDEX($AS$22:$AS$33, ROWS($BW$4:BW63)-ROWS($AK$22:$AK$33)-ROWS($AO$22:$AO$33)),IFERROR(INDEX($AW$22:$AW$33, ROWS($BW$4:BW63)-ROWS($AK$22:$AK$33)-ROWS($AO$22:$AO$33)-ROWS($AS$22:$AS$33)),IFERROR(INDEX($BA$22:$BA$33, ROWS($BW$4:BW63)-ROWS($AK$22:$AK$33)-ROWS($AO$22:$AO$33)-ROWS($AS$22:$AS$33)-ROWS($AW$22:$AW$33)),IFERROR(INDEX($BE$22:$BE$33, ROWS($BW$4:BW63)-ROWS($AK$22:$AK$33)-ROWS($AO$22:$AO$33)-ROWS($AS$22:$AS$33)-ROWS($AW$22:$AW$33)-ROWS($BA$22:$BA$33)),IFERROR(INDEX($BI$22:$BI$33, ROWS($BW$4:BW63)-ROWS($AK$22:$AK$33)-ROWS($AO$22:$AO$33)-ROWS($AS$22:$AS$33)-ROWS($AW$22:$AW$33)-ROWS($BA$22:$BA$33)-ROWS($BE$22:$BE$33)), "")))))))</f>
        <v/>
      </c>
      <c r="BX65" s="316" t="str">
        <f t="shared" ca="1" si="34"/>
        <v/>
      </c>
      <c r="BY65" s="413" t="str">
        <f t="shared" ca="1" si="35"/>
        <v/>
      </c>
      <c r="BZ65" s="412" t="str">
        <f ca="1">IF(OR(CA65="",CA65=0),"",MAX(BZ$5:BZ64)+1)</f>
        <v/>
      </c>
      <c r="CA65" s="316" t="str">
        <f ca="1">IFERROR(INDEX($AJ$38:$AJ$49, ROWS($CA$4:CA63)), IFERROR(INDEX($AN$38:$AN$49, ROWS($CA$4:CA63)-ROWS($AJ$38:$AJ$49)), IFERROR(INDEX($AR$38:$AR$49, ROWS($CA$4:CA63)-ROWS($AJ$38:$AJ$49)-ROWS($AN$38:$AN$49)),IFERROR(INDEX($AV$38:$AV$49, ROWS($CA$4:CA63)-ROWS($AJ$38:$AJ$49)-ROWS($AN$38:$AN$49)-ROWS($AR$38:$AR$49)),IFERROR(INDEX($AZ$38:$AZ$49, ROWS($CA$4:CA63)-ROWS($AJ$38:$AJ$49)-ROWS($AN$38:$AN$49)-ROWS($AR$38:$AR$49)-ROWS($AV$38:$AV$49)),IFERROR(INDEX($BD$38:$BD$49, ROWS($CA$4:CA63)-ROWS($AJ$38:$AJ$49)-ROWS($AN$38:$AN$49)-ROWS($AR$38:$AR$49)-ROWS($AV$38:$AV$49)-ROWS($AZ$38:$AZ$49)),IFERROR(INDEX($BH$38:$BH$49, ROWS($CA$4:CA63)-ROWS($AJ$38:$AJ$49)-ROWS($AN$38:$AN$49)-ROWS($AR$38:$AR$49)-ROWS($AV$38:$AV$49)-ROWS($AZ$38:$AZ$49)-ROWS($BD$38:$BD$49)), "")))))))</f>
        <v/>
      </c>
      <c r="CB65" s="316" t="str">
        <f t="shared" ca="1" si="36"/>
        <v/>
      </c>
      <c r="CC65" s="316" t="str">
        <f ca="1">IF(OR(CD65="",CD65=0),"",MAX(CC$5:CC64)+1)</f>
        <v/>
      </c>
      <c r="CD65" s="316" t="str">
        <f ca="1">IFERROR(INDEX($AK$38:$AK$49, ROWS($CD$4:CD63)), IFERROR(INDEX($AO$38:$AO$49, ROWS($CD$4:CD63)-ROWS($AK$38:$AK$49)), IFERROR(INDEX($AS$38:$AS$49, ROWS($CD$4:CD63)-ROWS($AK$38:$AK$49)-ROWS($AO$38:$AO$49)),IFERROR(INDEX($AW$38:$AW$49, ROWS($CD$4:CD63)-ROWS($AK$38:$AK$49)-ROWS($AO$38:$AO$49)-ROWS($AS$38:$AS$49)),IFERROR(INDEX($BA$38:$BA$49, ROWS($CD$4:CD63)-ROWS($AK$38:$AK$49)-ROWS($AO$38:$AO$49)-ROWS($AS$38:$AS$49)-ROWS($AW$38:$AW$49)),IFERROR(INDEX($BE$38:$BE$49, ROWS($CD$4:CD63)-ROWS($AK$38:$AK$49)-ROWS($AO$38:$AO$49)-ROWS($AS$38:$AS$49)-ROWS($AW$38:$AW$49)-ROWS($BA$38:$BA$49)),IFERROR(INDEX($BI$38:$BI$49, ROWS($CD$4:CD63)-ROWS($AK$38:$AK$49)-ROWS($AO$38:$AO$49)-ROWS($AS$38:$AS$49)-ROWS($AW$38:$AW$49)-ROWS($BA$38:$BA$49)-ROWS($BE$38:$BE$49)), "")))))))</f>
        <v/>
      </c>
      <c r="CE65" s="316" t="str">
        <f t="shared" ca="1" si="37"/>
        <v/>
      </c>
      <c r="CF65" s="413" t="str">
        <f t="shared" ca="1" si="38"/>
        <v/>
      </c>
      <c r="CG65" s="412" t="str">
        <f ca="1">IF(OR(CH65="",CH65=0),"",MAX(CG$5:CG64)+1)</f>
        <v/>
      </c>
      <c r="CH65" s="316" t="str">
        <f ca="1">IFERROR(INDEX($AJ$54:$AJ$65, ROWS($CH$4:CH63)), IFERROR(INDEX($AN$54:$AN$65, ROWS($CH$4:CH63)-ROWS($AJ$54:$AJ$65)), IFERROR(INDEX($AR$54:$AR$65, ROWS($CH$4:CH63)-ROWS($AJ$54:$AJ$65)-ROWS($AN$54:$AN$65)),IFERROR(INDEX($AV$54:$AV$65, ROWS($CH$4:CH63)-ROWS($AJ$54:$AJ$65)-ROWS($AN$54:$AN$65)-ROWS($AR$54:$AR$65)),IFERROR(INDEX($AZ$54:$AZ$65, ROWS($CH$4:CH63)-ROWS($AJ$54:$AJ$65)-ROWS($AN$54:$AN$65)-ROWS($AR$54:$AR$65)-ROWS($AV$54:$AV$65)),IFERROR(INDEX($BD$54:$BD$65, ROWS($CH$4:CH63)-ROWS($AJ$54:$AJ$65)-ROWS($AN$54:$AN$65)-ROWS($AR$54:$AR$65)-ROWS($AV$54:$AV$65)-ROWS($AZ$54:$AZ$65)),IFERROR(INDEX($BH$54:$BH$65, ROWS($CH$4:CH63)-ROWS($AJ$54:$AJ$65)-ROWS($AN$54:$AN$65)-ROWS($AR$54:$AR$65)-ROWS($AV$54:$AV$65)-ROWS($AZ$54:$AZ$65)-ROWS($BD$54:$BD$65)), "")))))))</f>
        <v/>
      </c>
      <c r="CI65" s="316" t="str">
        <f t="shared" ca="1" si="39"/>
        <v/>
      </c>
      <c r="CJ65" s="316" t="str">
        <f ca="1">IF(OR(CK65="",CK65=0),"",MAX(CJ$5:CJ64)+1)</f>
        <v/>
      </c>
      <c r="CK65" s="316" t="str">
        <f ca="1">IFERROR(INDEX($AK$54:$AK$65, ROWS($CK$4:CK63)), IFERROR(INDEX($AO$54:$AO$65, ROWS($CK$4:CK63)-ROWS($AK$54:$AK$65)), IFERROR(INDEX($AS$54:$AS$65, ROWS($CK$4:CK63)-ROWS($AK$54:$AK$65)-ROWS($AO$54:$AO$65)),IFERROR(INDEX($AW$54:$AW$65, ROWS($CK$4:CK63)-ROWS($AK$54:$AK$65)-ROWS($AO$54:$AO$65)-ROWS($AS$54:$AS$65)),IFERROR(INDEX($BA$54:$BA$65, ROWS($CK$4:CK63)-ROWS($AK$54:$AK$65)-ROWS($AO$54:$AO$65)-ROWS($AS$54:$AS$65)-ROWS($AW$54:$AW$65)),IFERROR(INDEX($BE$54:$BE$65, ROWS($CK$4:CK63)-ROWS($AK$54:$AK$65)-ROWS($AO$54:$AO$65)-ROWS($AS$54:$AS$65)-ROWS($AW$54:$AW$65)-ROWS($BA$54:$BA$65)),IFERROR(INDEX($BI$54:$BI$65, ROWS($CK$4:CK63)-ROWS($AK$54:$AK$65)-ROWS($AO$54:$AO$65)-ROWS($AS$54:$AS$65)-ROWS($AW$54:$AW$65)-ROWS($BA$54:$BA$65)-ROWS($BE$54:$BE$65)), "")))))))</f>
        <v/>
      </c>
      <c r="CL65" s="316" t="str">
        <f t="shared" ca="1" si="40"/>
        <v/>
      </c>
      <c r="CM65" s="413" t="str">
        <f t="shared" ca="1" si="41"/>
        <v/>
      </c>
      <c r="CN65" s="412" t="str">
        <f>IF(OR(CO65="",CO65=0),"",MAX(CN$5:CN64)+1)</f>
        <v/>
      </c>
      <c r="CO65" s="316">
        <f>IFERROR(INDEX($AJ$70:$AJ$81, ROWS($CO$4:CO63)), IFERROR(INDEX($AN$70:$AN$81, ROWS($CO$4:CO63)-ROWS($AJ$70:$AJ$81)), IFERROR(INDEX($AR$70:$AR$81, ROWS($CO$4:CO63)-ROWS($AJ$70:$AJ$81)-ROWS($AN$70:$AN$81)),IFERROR(INDEX($AV$70:$AV$81, ROWS($CO$4:CO63)-ROWS($AJ$70:$AJ$81)-ROWS($AN$70:$AN$81)-ROWS($AR$70:$AR$81)),IFERROR(INDEX($AZ$70:$AZ$81, ROWS($CO$4:CO63)-ROWS($AJ$70:$AJ$81)-ROWS($AN$70:$AN$81)-ROWS($AR$70:$AR$81)-ROWS($AV$70:$AV$81)),IFERROR(INDEX($BD$70:$BD$81, ROWS($CO$4:CO63)-ROWS($AJ$70:$AJ$81)-ROWS($AN$70:$AN$81)-ROWS($AR$70:$AR$81)-ROWS($AV$70:$AV$81)-ROWS($AZ$70:$AZ$81)),IFERROR(INDEX($BH$70:$BH$81, ROWS($CO$4:CO63)-ROWS($AJ$70:$AJ$81)-ROWS($AN$70:$AN$81)-ROWS($AR$70:$AR$81)-ROWS($AV$70:$AV$81)-ROWS($AZ$70:$AZ$81)-ROWS($BD$70:$BD$81)), "")))))))</f>
        <v>0</v>
      </c>
      <c r="CP65" s="316" t="str">
        <f t="shared" ca="1" si="42"/>
        <v/>
      </c>
      <c r="CQ65" s="316" t="str">
        <f>IF(OR(CR65="",CR65=0),"",MAX(CQ$5:CQ64)+1)</f>
        <v/>
      </c>
      <c r="CR65" s="316">
        <f>IFERROR(INDEX($AK$70:$AK$81, ROWS($CR$4:CR63)), IFERROR(INDEX($AO$70:$AO$81, ROWS($CR$4:CR63)-ROWS($AK$70:$AK$81)), IFERROR(INDEX($AS$70:$AS$81, ROWS($CR$4:CR63)-ROWS($AK$70:$AK$81)-ROWS($AO$70:$AO$81)),IFERROR(INDEX($AW$70:$AW$81, ROWS($CR$4:CR63)-ROWS($AK$70:$AK$81)-ROWS($AO$70:$AO$81)-ROWS($AS$70:$AS$81)),IFERROR(INDEX($BA$70:$BA$81, ROWS($CR$4:CR63)-ROWS($AK$70:$AK$81)-ROWS($AO$70:$AO$81)-ROWS($AS$70:$AS$81)-ROWS($AW$70:$AW$81)),IFERROR(INDEX($BE$70:$BE$81, ROWS($CR$4:CR63)-ROWS($AK$70:$AK$81)-ROWS($AO$70:$AO$81)-ROWS($AS$70:$AS$81)-ROWS($AW$70:$AW$81)-ROWS($BA$70:$BA$81)),IFERROR(INDEX($BI$70:$BI$81, ROWS($CR$4:CR63)-ROWS($AK$70:$AK$81)-ROWS($AO$70:$AO$81)-ROWS($AS$70:$AS$81)-ROWS($AW$70:$AW$81)-ROWS($BA$70:$BA$81)-ROWS($BE$70:$BE$81)), "")))))))</f>
        <v>0</v>
      </c>
      <c r="CS65" s="316" t="str">
        <f t="shared" ca="1" si="43"/>
        <v/>
      </c>
      <c r="CT65" s="413" t="str">
        <f t="shared" ca="1" si="44"/>
        <v/>
      </c>
      <c r="CU65" s="412" t="str">
        <f>IF(OR(CV65="",CV65=0),"",MAX(CU$5:CU64)+1)</f>
        <v/>
      </c>
      <c r="CV65" s="316" t="str">
        <f>IFERROR(INDEX($AJ$86:$AJ$97, ROWS($CV$4:CV63)), IFERROR(INDEX($AN$86:$AN$97, ROWS($CV$4:CV63)-ROWS($AJ$86:$AJ$97)), ""))</f>
        <v/>
      </c>
      <c r="CW65" s="316" t="str">
        <f t="shared" si="45"/>
        <v/>
      </c>
      <c r="CX65" s="316" t="str">
        <f>IF(OR(CY65="",CY65=0),"",MAX(CX$5:CX64)+1)</f>
        <v/>
      </c>
      <c r="CY65" s="316" t="str">
        <f>IFERROR(INDEX($AK$86:$AK$97, ROWS($CY$4:CY63)), IFERROR(INDEX($AO$86:$AO$97, ROWS($CY$4:CY63)-ROWS($AK$86:$AK$97)), ""))</f>
        <v/>
      </c>
      <c r="CZ65" s="316" t="str">
        <f t="shared" si="46"/>
        <v/>
      </c>
      <c r="DA65" s="413" t="str">
        <f t="shared" si="47"/>
        <v/>
      </c>
      <c r="DC65" s="437"/>
      <c r="DD65" s="1151" t="s">
        <v>504</v>
      </c>
      <c r="DE65" s="1152"/>
      <c r="DF65" s="430"/>
      <c r="DG65" s="1162" t="s">
        <v>23</v>
      </c>
      <c r="DH65" s="1152"/>
      <c r="DI65" s="1162" t="s">
        <v>504</v>
      </c>
      <c r="DJ65" s="1152"/>
      <c r="DK65" s="1162" t="s">
        <v>23</v>
      </c>
      <c r="DL65" s="1152"/>
      <c r="DM65" s="292"/>
      <c r="DN65" s="1163" t="s">
        <v>481</v>
      </c>
      <c r="DO65" s="1164"/>
      <c r="DP65" s="1164"/>
      <c r="DQ65" s="1165" t="s">
        <v>491</v>
      </c>
      <c r="DR65" s="1164"/>
      <c r="DS65" s="1166"/>
    </row>
    <row r="66" spans="16:123" x14ac:dyDescent="0.3">
      <c r="P66" s="1202" t="s">
        <v>549</v>
      </c>
      <c r="Q66" s="1203"/>
      <c r="R66" s="1203"/>
      <c r="S66" s="452">
        <f>IF(AND(S46="",S47="",S48="",S49="",S50="",S51="",S52="",S53="",S54="",S55="",S56="",S57="",S58="",S59="",S60="",S61="",S62="",S63="",S65=""),0,SUM(S46:S65))</f>
        <v>0</v>
      </c>
      <c r="U66" s="1149" t="s">
        <v>517</v>
      </c>
      <c r="V66" s="1150"/>
      <c r="W66" s="1150"/>
      <c r="X66" s="447">
        <f>IF(AND(X46="",X47="",X48="",X49="",X50="",X51="",X52="",X53="",X54="",X55="",X56="",X57="",X58="",X59="",X60="",X61="",X62="",X63="",X65=""),0,SUM(X46:X65))</f>
        <v>0</v>
      </c>
      <c r="AB66" s="395">
        <f ca="1">IFERROR(MATCH($AB$59,OFFSET(Year!$AY$67:$AY$118,AB65,,1000),0)+AB65,"")</f>
        <v>6</v>
      </c>
      <c r="AC66" s="340">
        <f ca="1">IFERROR(INDEX(Year!$BB$67:$BB$118,AB66),"")</f>
        <v>26</v>
      </c>
      <c r="AD66" s="348" t="str">
        <f ca="1">IFERROR(INDEX(Year!$AZ$67:$AZ$118,AB66),"")</f>
        <v>Paycheck 2</v>
      </c>
      <c r="AE66" s="363">
        <f ca="1">IFERROR(INDEX(Year!$BA$67:$BA$118,AB66),"")</f>
        <v>400</v>
      </c>
      <c r="AF66" s="402" t="str">
        <f ca="1">IFERROR(INDEX(Year!$AY$67:$AY$118,AB66),"")</f>
        <v>Income</v>
      </c>
      <c r="BL66" s="412" t="str">
        <f ca="1">IF(OR(BM66="",BM66=0),"",MAX(BL$5:BL65)+1)</f>
        <v/>
      </c>
      <c r="BM66" s="316" t="str">
        <f ca="1">IFERROR(INDEX($AJ$6:$AJ$17, ROWS(BM$4:$BM64)), IFERROR(INDEX($AN$6:$AN$17, ROWS(BM$4:$BM64)-ROWS($AJ$6:$AJ$17)), IFERROR(INDEX($AR$6:$AR$17, ROWS(BM$4:$BM64)-ROWS($AJ$6:$AJ$17)-ROWS($AN$6:$AN$17)),IFERROR(INDEX($AV$6:$AV$17, ROWS(BM$4:$BM64)-ROWS($AJ$6:$AJ$17)-ROWS($AN$6:$AN$17)-ROWS($AR$6:$AR$17)),IFERROR(INDEX($AZ$6:$AZ$17, ROWS(BM$4:$BM64)-ROWS($AJ$6:$AJ$17)-ROWS($AN$6:$AN$17)-ROWS($AR$6:$AR$17)-ROWS($AV$6:$AV$17)),IFERROR(INDEX($BD$6:$BD$17, ROWS(BM$4:$BM64)-ROWS($AJ$6:$AJ$17)-ROWS($AN$6:$AN$17)-ROWS($AR$6:$AR$17)-ROWS($AV$6:$AV$17)-ROWS($AZ$6:$AZ$17)),IFERROR(INDEX($BH$6:$BH$17, ROWS(BM$4:$BM64)-ROWS($AJ$6:$AJ$17)-ROWS($AN$6:$AN$17)-ROWS($AR$6:$AR$17)-ROWS($AV$6:$AV$17)-ROWS($AZ$6:$AZ$17)-ROWS($BD$6:$BD$17)), "")))))))</f>
        <v/>
      </c>
      <c r="BN66" s="316" t="str">
        <f t="shared" ca="1" si="30"/>
        <v/>
      </c>
      <c r="BO66" s="316" t="str">
        <f ca="1">IF(OR(BP66="",BP66=0),"",MAX(BO$5:BO65)+1)</f>
        <v/>
      </c>
      <c r="BP66" s="316" t="str">
        <f ca="1">IFERROR(INDEX($AK$6:$AK$17, ROWS($BP$4:BP64)), IFERROR(INDEX($AO$6:$AO$17, ROWS($BP$4:BP64)-ROWS($AK$6:$AK$17)), IFERROR(INDEX($AS$6:$AS$17, ROWS($BP$4:BP64)-ROWS($AK$6:$AK$17)-ROWS($AO$6:$AO$17)),IFERROR(INDEX($AW$6:$AW$17, ROWS($BP$4:BP64)-ROWS($AK$6:$AK$17)-ROWS($AO$6:$AO$17)-ROWS($AS$6:$AS$17)),IFERROR(INDEX($BA$6:$BA$17, ROWS($BP$4:BP64)-ROWS($AK$6:$AK$17)-ROWS($AO$6:$AO$17)-ROWS($AS$6:$AS$17)-ROWS($AW$6:$AW$17)),IFERROR(INDEX($BE$6:$BE$17, ROWS($BP$4:BP64)-ROWS($AK$6:$AK$17)-ROWS($AO$6:$AO$17)-ROWS($AS$6:$AS$17)-ROWS($AW$6:$AW$17)-ROWS($BA$6:$BA$17)),IFERROR(INDEX($BI$6:$BI$17, ROWS($BP$4:BP64)-ROWS($AK$6:$AK$17)-ROWS($AO$6:$AO$17)-ROWS($AS$6:$AS$17)-ROWS($AW$6:$AW$17)-ROWS($BA$6:$BA$17)-ROWS($BE$6:$BE$17)), "")))))))</f>
        <v/>
      </c>
      <c r="BQ66" s="316" t="str">
        <f t="shared" ca="1" si="31"/>
        <v/>
      </c>
      <c r="BR66" s="413" t="str">
        <f t="shared" ca="1" si="32"/>
        <v/>
      </c>
      <c r="BS66" s="412">
        <f ca="1">IF(OR(BT66="",BT66=0),"",MAX(BS$5:BS65)+1)</f>
        <v>9</v>
      </c>
      <c r="BT66" s="316" t="str">
        <f ca="1">IFERROR(INDEX($AJ$22:$AJ$33, ROWS($BT$4:BT64)), IFERROR(INDEX($AN$22:$AN$33, ROWS($BT$4:BT64)-ROWS($AJ$22:$AJ$33)), IFERROR(INDEX($AR$22:$AR$33, ROWS($BT$4:BT64)-ROWS($AJ$22:$AJ$33)-ROWS($AN$22:$AN$33)),IFERROR(INDEX($AV$22:$AV$33, ROWS($BT$4:BT64)-ROWS($AJ$22:$AJ$33)-ROWS($AN$22:$AN$33)-ROWS($AR$22:$AR$33)),IFERROR(INDEX($AZ$22:$AZ$33, ROWS($BT$4:BT64)-ROWS($AJ$22:$AJ$33)-ROWS($AN$22:$AN$33)-ROWS($AR$22:$AR$33)-ROWS($AV$22:$AV$33)),IFERROR(INDEX($BD$22:$BD$33, ROWS($BT$4:BT64)-ROWS($AJ$22:$AJ$33)-ROWS($AN$22:$AN$33)-ROWS($AR$22:$AR$33)-ROWS($AV$22:$AV$33)-ROWS($AZ$22:$AZ$33)),IFERROR(INDEX($BH$22:$BH$33, ROWS($BT$4:BT64)-ROWS($AJ$22:$AJ$33)-ROWS($AN$22:$AN$33)-ROWS($AR$22:$AR$33)-ROWS($AV$22:$AV$33)-ROWS($AZ$22:$AZ$33)-ROWS($BD$22:$BD$33)), "")))))))</f>
        <v>Paycheck 1</v>
      </c>
      <c r="BU66" s="316" t="str">
        <f t="shared" ca="1" si="33"/>
        <v/>
      </c>
      <c r="BV66" s="316">
        <f ca="1">IF(OR(BW66="",BW66=0),"",MAX(BV$5:BV65)+1)</f>
        <v>9</v>
      </c>
      <c r="BW66" s="316">
        <f ca="1">IFERROR(INDEX($AK$22:$AK$33, ROWS($BW$4:BW64)), IFERROR(INDEX($AO$22:$AO$33, ROWS($BW$4:BW64)-ROWS($AK$22:$AK$33)), IFERROR(INDEX($AS$22:$AS$33, ROWS($BW$4:BW64)-ROWS($AK$22:$AK$33)-ROWS($AO$22:$AO$33)),IFERROR(INDEX($AW$22:$AW$33, ROWS($BW$4:BW64)-ROWS($AK$22:$AK$33)-ROWS($AO$22:$AO$33)-ROWS($AS$22:$AS$33)),IFERROR(INDEX($BA$22:$BA$33, ROWS($BW$4:BW64)-ROWS($AK$22:$AK$33)-ROWS($AO$22:$AO$33)-ROWS($AS$22:$AS$33)-ROWS($AW$22:$AW$33)),IFERROR(INDEX($BE$22:$BE$33, ROWS($BW$4:BW64)-ROWS($AK$22:$AK$33)-ROWS($AO$22:$AO$33)-ROWS($AS$22:$AS$33)-ROWS($AW$22:$AW$33)-ROWS($BA$22:$BA$33)),IFERROR(INDEX($BI$22:$BI$33, ROWS($BW$4:BW64)-ROWS($AK$22:$AK$33)-ROWS($AO$22:$AO$33)-ROWS($AS$22:$AS$33)-ROWS($AW$22:$AW$33)-ROWS($BA$22:$BA$33)-ROWS($BE$22:$BE$33)), "")))))))</f>
        <v>850</v>
      </c>
      <c r="BX66" s="316" t="str">
        <f t="shared" ca="1" si="34"/>
        <v/>
      </c>
      <c r="BY66" s="413" t="str">
        <f t="shared" ca="1" si="35"/>
        <v/>
      </c>
      <c r="BZ66" s="412">
        <f ca="1">IF(OR(CA66="",CA66=0),"",MAX(BZ$5:BZ65)+1)</f>
        <v>12</v>
      </c>
      <c r="CA66" s="316" t="str">
        <f ca="1">IFERROR(INDEX($AJ$38:$AJ$49, ROWS($CA$4:CA64)), IFERROR(INDEX($AN$38:$AN$49, ROWS($CA$4:CA64)-ROWS($AJ$38:$AJ$49)), IFERROR(INDEX($AR$38:$AR$49, ROWS($CA$4:CA64)-ROWS($AJ$38:$AJ$49)-ROWS($AN$38:$AN$49)),IFERROR(INDEX($AV$38:$AV$49, ROWS($CA$4:CA64)-ROWS($AJ$38:$AJ$49)-ROWS($AN$38:$AN$49)-ROWS($AR$38:$AR$49)),IFERROR(INDEX($AZ$38:$AZ$49, ROWS($CA$4:CA64)-ROWS($AJ$38:$AJ$49)-ROWS($AN$38:$AN$49)-ROWS($AR$38:$AR$49)-ROWS($AV$38:$AV$49)),IFERROR(INDEX($BD$38:$BD$49, ROWS($CA$4:CA64)-ROWS($AJ$38:$AJ$49)-ROWS($AN$38:$AN$49)-ROWS($AR$38:$AR$49)-ROWS($AV$38:$AV$49)-ROWS($AZ$38:$AZ$49)),IFERROR(INDEX($BH$38:$BH$49, ROWS($CA$4:CA64)-ROWS($AJ$38:$AJ$49)-ROWS($AN$38:$AN$49)-ROWS($AR$38:$AR$49)-ROWS($AV$38:$AV$49)-ROWS($AZ$38:$AZ$49)-ROWS($BD$38:$BD$49)), "")))))))</f>
        <v>Audible</v>
      </c>
      <c r="CB66" s="316" t="str">
        <f t="shared" ca="1" si="36"/>
        <v/>
      </c>
      <c r="CC66" s="316">
        <f ca="1">IF(OR(CD66="",CD66=0),"",MAX(CC$5:CC65)+1)</f>
        <v>12</v>
      </c>
      <c r="CD66" s="316">
        <f ca="1">IFERROR(INDEX($AK$38:$AK$49, ROWS($CD$4:CD64)), IFERROR(INDEX($AO$38:$AO$49, ROWS($CD$4:CD64)-ROWS($AK$38:$AK$49)), IFERROR(INDEX($AS$38:$AS$49, ROWS($CD$4:CD64)-ROWS($AK$38:$AK$49)-ROWS($AO$38:$AO$49)),IFERROR(INDEX($AW$38:$AW$49, ROWS($CD$4:CD64)-ROWS($AK$38:$AK$49)-ROWS($AO$38:$AO$49)-ROWS($AS$38:$AS$49)),IFERROR(INDEX($BA$38:$BA$49, ROWS($CD$4:CD64)-ROWS($AK$38:$AK$49)-ROWS($AO$38:$AO$49)-ROWS($AS$38:$AS$49)-ROWS($AW$38:$AW$49)),IFERROR(INDEX($BE$38:$BE$49, ROWS($CD$4:CD64)-ROWS($AK$38:$AK$49)-ROWS($AO$38:$AO$49)-ROWS($AS$38:$AS$49)-ROWS($AW$38:$AW$49)-ROWS($BA$38:$BA$49)),IFERROR(INDEX($BI$38:$BI$49, ROWS($CD$4:CD64)-ROWS($AK$38:$AK$49)-ROWS($AO$38:$AO$49)-ROWS($AS$38:$AS$49)-ROWS($AW$38:$AW$49)-ROWS($BA$38:$BA$49)-ROWS($BE$38:$BE$49)), "")))))))</f>
        <v>14.95</v>
      </c>
      <c r="CE66" s="316" t="str">
        <f t="shared" ca="1" si="37"/>
        <v/>
      </c>
      <c r="CF66" s="413" t="str">
        <f t="shared" ca="1" si="38"/>
        <v/>
      </c>
      <c r="CG66" s="412">
        <f ca="1">IF(OR(CH66="",CH66=0),"",MAX(CG$5:CG65)+1)</f>
        <v>5</v>
      </c>
      <c r="CH66" s="316" t="str">
        <f ca="1">IFERROR(INDEX($AJ$54:$AJ$65, ROWS($CH$4:CH64)), IFERROR(INDEX($AN$54:$AN$65, ROWS($CH$4:CH64)-ROWS($AJ$54:$AJ$65)), IFERROR(INDEX($AR$54:$AR$65, ROWS($CH$4:CH64)-ROWS($AJ$54:$AJ$65)-ROWS($AN$54:$AN$65)),IFERROR(INDEX($AV$54:$AV$65, ROWS($CH$4:CH64)-ROWS($AJ$54:$AJ$65)-ROWS($AN$54:$AN$65)-ROWS($AR$54:$AR$65)),IFERROR(INDEX($AZ$54:$AZ$65, ROWS($CH$4:CH64)-ROWS($AJ$54:$AJ$65)-ROWS($AN$54:$AN$65)-ROWS($AR$54:$AR$65)-ROWS($AV$54:$AV$65)),IFERROR(INDEX($BD$54:$BD$65, ROWS($CH$4:CH64)-ROWS($AJ$54:$AJ$65)-ROWS($AN$54:$AN$65)-ROWS($AR$54:$AR$65)-ROWS($AV$54:$AV$65)-ROWS($AZ$54:$AZ$65)),IFERROR(INDEX($BH$54:$BH$65, ROWS($CH$4:CH64)-ROWS($AJ$54:$AJ$65)-ROWS($AN$54:$AN$65)-ROWS($AR$54:$AR$65)-ROWS($AV$54:$AV$65)-ROWS($AZ$54:$AZ$65)-ROWS($BD$54:$BD$65)), "")))))))</f>
        <v>Credit Card 1</v>
      </c>
      <c r="CI66" s="316" t="str">
        <f t="shared" ca="1" si="39"/>
        <v/>
      </c>
      <c r="CJ66" s="316">
        <f ca="1">IF(OR(CK66="",CK66=0),"",MAX(CJ$5:CJ65)+1)</f>
        <v>5</v>
      </c>
      <c r="CK66" s="316">
        <f ca="1">IFERROR(INDEX($AK$54:$AK$65, ROWS($CK$4:CK64)), IFERROR(INDEX($AO$54:$AO$65, ROWS($CK$4:CK64)-ROWS($AK$54:$AK$65)), IFERROR(INDEX($AS$54:$AS$65, ROWS($CK$4:CK64)-ROWS($AK$54:$AK$65)-ROWS($AO$54:$AO$65)),IFERROR(INDEX($AW$54:$AW$65, ROWS($CK$4:CK64)-ROWS($AK$54:$AK$65)-ROWS($AO$54:$AO$65)-ROWS($AS$54:$AS$65)),IFERROR(INDEX($BA$54:$BA$65, ROWS($CK$4:CK64)-ROWS($AK$54:$AK$65)-ROWS($AO$54:$AO$65)-ROWS($AS$54:$AS$65)-ROWS($AW$54:$AW$65)),IFERROR(INDEX($BE$54:$BE$65, ROWS($CK$4:CK64)-ROWS($AK$54:$AK$65)-ROWS($AO$54:$AO$65)-ROWS($AS$54:$AS$65)-ROWS($AW$54:$AW$65)-ROWS($BA$54:$BA$65)),IFERROR(INDEX($BI$54:$BI$65, ROWS($CK$4:CK64)-ROWS($AK$54:$AK$65)-ROWS($AO$54:$AO$65)-ROWS($AS$54:$AS$65)-ROWS($AW$54:$AW$65)-ROWS($BA$54:$BA$65)-ROWS($BE$54:$BE$65)), "")))))))</f>
        <v>50</v>
      </c>
      <c r="CL66" s="316" t="str">
        <f t="shared" ca="1" si="40"/>
        <v/>
      </c>
      <c r="CM66" s="413" t="str">
        <f t="shared" ca="1" si="41"/>
        <v/>
      </c>
      <c r="CN66" s="412" t="str">
        <f>IF(OR(CO66="",CO66=0),"",MAX(CN$5:CN65)+1)</f>
        <v/>
      </c>
      <c r="CO66" s="316">
        <f>IFERROR(INDEX($AJ$70:$AJ$81, ROWS($CO$4:CO64)), IFERROR(INDEX($AN$70:$AN$81, ROWS($CO$4:CO64)-ROWS($AJ$70:$AJ$81)), IFERROR(INDEX($AR$70:$AR$81, ROWS($CO$4:CO64)-ROWS($AJ$70:$AJ$81)-ROWS($AN$70:$AN$81)),IFERROR(INDEX($AV$70:$AV$81, ROWS($CO$4:CO64)-ROWS($AJ$70:$AJ$81)-ROWS($AN$70:$AN$81)-ROWS($AR$70:$AR$81)),IFERROR(INDEX($AZ$70:$AZ$81, ROWS($CO$4:CO64)-ROWS($AJ$70:$AJ$81)-ROWS($AN$70:$AN$81)-ROWS($AR$70:$AR$81)-ROWS($AV$70:$AV$81)),IFERROR(INDEX($BD$70:$BD$81, ROWS($CO$4:CO64)-ROWS($AJ$70:$AJ$81)-ROWS($AN$70:$AN$81)-ROWS($AR$70:$AR$81)-ROWS($AV$70:$AV$81)-ROWS($AZ$70:$AZ$81)),IFERROR(INDEX($BH$70:$BH$81, ROWS($CO$4:CO64)-ROWS($AJ$70:$AJ$81)-ROWS($AN$70:$AN$81)-ROWS($AR$70:$AR$81)-ROWS($AV$70:$AV$81)-ROWS($AZ$70:$AZ$81)-ROWS($BD$70:$BD$81)), "")))))))</f>
        <v>0</v>
      </c>
      <c r="CP66" s="316" t="str">
        <f t="shared" ca="1" si="42"/>
        <v/>
      </c>
      <c r="CQ66" s="316" t="str">
        <f>IF(OR(CR66="",CR66=0),"",MAX(CQ$5:CQ65)+1)</f>
        <v/>
      </c>
      <c r="CR66" s="316">
        <f>IFERROR(INDEX($AK$70:$AK$81, ROWS($CR$4:CR64)), IFERROR(INDEX($AO$70:$AO$81, ROWS($CR$4:CR64)-ROWS($AK$70:$AK$81)), IFERROR(INDEX($AS$70:$AS$81, ROWS($CR$4:CR64)-ROWS($AK$70:$AK$81)-ROWS($AO$70:$AO$81)),IFERROR(INDEX($AW$70:$AW$81, ROWS($CR$4:CR64)-ROWS($AK$70:$AK$81)-ROWS($AO$70:$AO$81)-ROWS($AS$70:$AS$81)),IFERROR(INDEX($BA$70:$BA$81, ROWS($CR$4:CR64)-ROWS($AK$70:$AK$81)-ROWS($AO$70:$AO$81)-ROWS($AS$70:$AS$81)-ROWS($AW$70:$AW$81)),IFERROR(INDEX($BE$70:$BE$81, ROWS($CR$4:CR64)-ROWS($AK$70:$AK$81)-ROWS($AO$70:$AO$81)-ROWS($AS$70:$AS$81)-ROWS($AW$70:$AW$81)-ROWS($BA$70:$BA$81)),IFERROR(INDEX($BI$70:$BI$81, ROWS($CR$4:CR64)-ROWS($AK$70:$AK$81)-ROWS($AO$70:$AO$81)-ROWS($AS$70:$AS$81)-ROWS($AW$70:$AW$81)-ROWS($BA$70:$BA$81)-ROWS($BE$70:$BE$81)), "")))))))</f>
        <v>0</v>
      </c>
      <c r="CS66" s="316" t="str">
        <f t="shared" ca="1" si="43"/>
        <v/>
      </c>
      <c r="CT66" s="413" t="str">
        <f t="shared" ca="1" si="44"/>
        <v/>
      </c>
      <c r="CU66" s="412" t="str">
        <f>IF(OR(CV66="",CV66=0),"",MAX(CU$5:CU65)+1)</f>
        <v/>
      </c>
      <c r="CV66" s="316" t="str">
        <f>IFERROR(INDEX($AJ$86:$AJ$97, ROWS($CV$4:CV64)), IFERROR(INDEX($AN$86:$AN$97, ROWS($CV$4:CV64)-ROWS($AJ$86:$AJ$97)), ""))</f>
        <v/>
      </c>
      <c r="CW66" s="316" t="str">
        <f t="shared" si="45"/>
        <v/>
      </c>
      <c r="CX66" s="316" t="str">
        <f>IF(OR(CY66="",CY66=0),"",MAX(CX$5:CX65)+1)</f>
        <v/>
      </c>
      <c r="CY66" s="316" t="str">
        <f>IFERROR(INDEX($AK$86:$AK$97, ROWS($CY$4:CY64)), IFERROR(INDEX($AO$86:$AO$97, ROWS($CY$4:CY64)-ROWS($AK$86:$AK$97)), ""))</f>
        <v/>
      </c>
      <c r="CZ66" s="316" t="str">
        <f t="shared" si="46"/>
        <v/>
      </c>
      <c r="DA66" s="413" t="str">
        <f t="shared" si="47"/>
        <v/>
      </c>
      <c r="DC66" s="438">
        <f ca="1">IF(OR(DD66="",DD66=0),"",MAX(DC$65:DC65)+1)</f>
        <v>1</v>
      </c>
      <c r="DD66" s="434" t="str">
        <f ca="1">IF(CI6="","",IF(NOT(CM6="Income"),CI6,""))</f>
        <v>Groceries</v>
      </c>
      <c r="DE66" s="413">
        <f ca="1">IF(CL6="","",IF(NOT(CM6="Income"),CL6,""))</f>
        <v>125</v>
      </c>
      <c r="DF66" s="438" t="str">
        <f ca="1">IF(OR(DG66="",DG66=0),"",MAX(DF$65:DF65)+1)</f>
        <v/>
      </c>
      <c r="DG66" s="412" t="str">
        <f ca="1">IF(CI6="","",IF(CM6="Income",CI6,""))</f>
        <v/>
      </c>
      <c r="DH66" s="413" t="str">
        <f ca="1">IF(CI6="","",IF(CM6="Income",CL6,""))</f>
        <v/>
      </c>
      <c r="DI66" s="412" t="str">
        <f ca="1">IFERROR(INDEX($DD$66:$DD$83,MATCH(ROW()-ROW($DI$65),$DC$66:$DC$83,0)),"")</f>
        <v>Groceries</v>
      </c>
      <c r="DJ66" s="413">
        <f ca="1">IFERROR(INDEX($DE$66:$DE$83,MATCH(ROW()-ROW($DI$65),$DC$66:$DC$83,0)),"")</f>
        <v>125</v>
      </c>
      <c r="DK66" s="412" t="str">
        <f ca="1">IFERROR(INDEX($DG$66:$DG$83,MATCH(ROW()-ROW($DK$65),$DF$66:$DF$83,0)),"")</f>
        <v>Paycheck 2</v>
      </c>
      <c r="DL66" s="413">
        <f ca="1">IFERROR(INDEX($DH$66:$DH$83,MATCH(ROW()-ROW($DK$65),$DF$66:$DF$83,0)),"")</f>
        <v>400</v>
      </c>
      <c r="DM66" s="292"/>
      <c r="DN66" s="425" t="str">
        <f ca="1">IF(DI66="","",CONCATENATE(DI66," - ",DJ66))</f>
        <v>Groceries - 125</v>
      </c>
      <c r="DO66" s="295" t="str">
        <f ca="1">IF(DI67="","",CONCATENATE(DI67," - ",DJ67))</f>
        <v>Car 2 Gas - 80</v>
      </c>
      <c r="DP66" s="295" t="str">
        <f ca="1">IF(DI68="","",CONCATENATE(DI68," - ",DJ68))</f>
        <v>Credit Card 1 - 50</v>
      </c>
      <c r="DQ66" s="440" t="str">
        <f ca="1">IF(DK66="","",CONCATENATE(DK66," - ",DL66))</f>
        <v>Paycheck 2 - 400</v>
      </c>
      <c r="DR66" s="441" t="str">
        <f ca="1">IF(DK67="","",CONCATENATE(DK67," - ",DL67))</f>
        <v>Paycheck 3 - 700</v>
      </c>
      <c r="DS66" s="442" t="str">
        <f ca="1">IF(DK68="","",CONCATENATE(DK68," - ",DL68))</f>
        <v>Paycheck 1 - 850</v>
      </c>
    </row>
    <row r="67" spans="16:123" ht="15.75" thickBot="1" x14ac:dyDescent="0.35">
      <c r="P67" s="1202" t="s">
        <v>518</v>
      </c>
      <c r="Q67" s="1203"/>
      <c r="R67" s="1203"/>
      <c r="S67" s="452">
        <f ca="1">IF(X40=0,0,X40)</f>
        <v>7255.6200000000008</v>
      </c>
      <c r="U67" s="1149" t="s">
        <v>551</v>
      </c>
      <c r="V67" s="1150"/>
      <c r="W67" s="1150"/>
      <c r="X67" s="447">
        <f ca="1">IF(S68=0,0,S68)</f>
        <v>7255.6200000000008</v>
      </c>
      <c r="AB67" s="395">
        <f ca="1">IFERROR(MATCH($AB$59,OFFSET(Year!$AY$67:$AY$118,AB66,,1000),0)+AB66,"")</f>
        <v>7</v>
      </c>
      <c r="AC67" s="340">
        <f ca="1">IFERROR(INDEX(Year!$BB$67:$BB$118,AB67),"")</f>
        <v>15</v>
      </c>
      <c r="AD67" s="348" t="str">
        <f ca="1">IFERROR(INDEX(Year!$AZ$67:$AZ$118,AB67),"")</f>
        <v>Investment 1</v>
      </c>
      <c r="AE67" s="363">
        <f ca="1">IFERROR(INDEX(Year!$BA$67:$BA$118,AB67),"")</f>
        <v>200</v>
      </c>
      <c r="AF67" s="402" t="str">
        <f ca="1">IFERROR(INDEX(Year!$AY$67:$AY$118,AB67),"")</f>
        <v>Income</v>
      </c>
      <c r="BL67" s="412" t="str">
        <f ca="1">IF(OR(BM67="",BM67=0),"",MAX(BL$5:BL66)+1)</f>
        <v/>
      </c>
      <c r="BM67" s="316" t="str">
        <f ca="1">IFERROR(INDEX($AJ$6:$AJ$17, ROWS(BM$4:$BM65)), IFERROR(INDEX($AN$6:$AN$17, ROWS(BM$4:$BM65)-ROWS($AJ$6:$AJ$17)), IFERROR(INDEX($AR$6:$AR$17, ROWS(BM$4:$BM65)-ROWS($AJ$6:$AJ$17)-ROWS($AN$6:$AN$17)),IFERROR(INDEX($AV$6:$AV$17, ROWS(BM$4:$BM65)-ROWS($AJ$6:$AJ$17)-ROWS($AN$6:$AN$17)-ROWS($AR$6:$AR$17)),IFERROR(INDEX($AZ$6:$AZ$17, ROWS(BM$4:$BM65)-ROWS($AJ$6:$AJ$17)-ROWS($AN$6:$AN$17)-ROWS($AR$6:$AR$17)-ROWS($AV$6:$AV$17)),IFERROR(INDEX($BD$6:$BD$17, ROWS(BM$4:$BM65)-ROWS($AJ$6:$AJ$17)-ROWS($AN$6:$AN$17)-ROWS($AR$6:$AR$17)-ROWS($AV$6:$AV$17)-ROWS($AZ$6:$AZ$17)),IFERROR(INDEX($BH$6:$BH$17, ROWS(BM$4:$BM65)-ROWS($AJ$6:$AJ$17)-ROWS($AN$6:$AN$17)-ROWS($AR$6:$AR$17)-ROWS($AV$6:$AV$17)-ROWS($AZ$6:$AZ$17)-ROWS($BD$6:$BD$17)), "")))))))</f>
        <v/>
      </c>
      <c r="BN67" s="316" t="str">
        <f t="shared" ca="1" si="30"/>
        <v/>
      </c>
      <c r="BO67" s="316" t="str">
        <f ca="1">IF(OR(BP67="",BP67=0),"",MAX(BO$5:BO66)+1)</f>
        <v/>
      </c>
      <c r="BP67" s="316" t="str">
        <f ca="1">IFERROR(INDEX($AK$6:$AK$17, ROWS($BP$4:BP65)), IFERROR(INDEX($AO$6:$AO$17, ROWS($BP$4:BP65)-ROWS($AK$6:$AK$17)), IFERROR(INDEX($AS$6:$AS$17, ROWS($BP$4:BP65)-ROWS($AK$6:$AK$17)-ROWS($AO$6:$AO$17)),IFERROR(INDEX($AW$6:$AW$17, ROWS($BP$4:BP65)-ROWS($AK$6:$AK$17)-ROWS($AO$6:$AO$17)-ROWS($AS$6:$AS$17)),IFERROR(INDEX($BA$6:$BA$17, ROWS($BP$4:BP65)-ROWS($AK$6:$AK$17)-ROWS($AO$6:$AO$17)-ROWS($AS$6:$AS$17)-ROWS($AW$6:$AW$17)),IFERROR(INDEX($BE$6:$BE$17, ROWS($BP$4:BP65)-ROWS($AK$6:$AK$17)-ROWS($AO$6:$AO$17)-ROWS($AS$6:$AS$17)-ROWS($AW$6:$AW$17)-ROWS($BA$6:$BA$17)),IFERROR(INDEX($BI$6:$BI$17, ROWS($BP$4:BP65)-ROWS($AK$6:$AK$17)-ROWS($AO$6:$AO$17)-ROWS($AS$6:$AS$17)-ROWS($AW$6:$AW$17)-ROWS($BA$6:$BA$17)-ROWS($BE$6:$BE$17)), "")))))))</f>
        <v/>
      </c>
      <c r="BQ67" s="316" t="str">
        <f t="shared" ca="1" si="31"/>
        <v/>
      </c>
      <c r="BR67" s="413" t="str">
        <f t="shared" ca="1" si="32"/>
        <v/>
      </c>
      <c r="BS67" s="412" t="str">
        <f ca="1">IF(OR(BT67="",BT67=0),"",MAX(BS$5:BS66)+1)</f>
        <v/>
      </c>
      <c r="BT67" s="316" t="str">
        <f ca="1">IFERROR(INDEX($AJ$22:$AJ$33, ROWS($BT$4:BT65)), IFERROR(INDEX($AN$22:$AN$33, ROWS($BT$4:BT65)-ROWS($AJ$22:$AJ$33)), IFERROR(INDEX($AR$22:$AR$33, ROWS($BT$4:BT65)-ROWS($AJ$22:$AJ$33)-ROWS($AN$22:$AN$33)),IFERROR(INDEX($AV$22:$AV$33, ROWS($BT$4:BT65)-ROWS($AJ$22:$AJ$33)-ROWS($AN$22:$AN$33)-ROWS($AR$22:$AR$33)),IFERROR(INDEX($AZ$22:$AZ$33, ROWS($BT$4:BT65)-ROWS($AJ$22:$AJ$33)-ROWS($AN$22:$AN$33)-ROWS($AR$22:$AR$33)-ROWS($AV$22:$AV$33)),IFERROR(INDEX($BD$22:$BD$33, ROWS($BT$4:BT65)-ROWS($AJ$22:$AJ$33)-ROWS($AN$22:$AN$33)-ROWS($AR$22:$AR$33)-ROWS($AV$22:$AV$33)-ROWS($AZ$22:$AZ$33)),IFERROR(INDEX($BH$22:$BH$33, ROWS($BT$4:BT65)-ROWS($AJ$22:$AJ$33)-ROWS($AN$22:$AN$33)-ROWS($AR$22:$AR$33)-ROWS($AV$22:$AV$33)-ROWS($AZ$22:$AZ$33)-ROWS($BD$22:$BD$33)), "")))))))</f>
        <v/>
      </c>
      <c r="BU67" s="316" t="str">
        <f t="shared" ca="1" si="33"/>
        <v/>
      </c>
      <c r="BV67" s="316" t="str">
        <f ca="1">IF(OR(BW67="",BW67=0),"",MAX(BV$5:BV66)+1)</f>
        <v/>
      </c>
      <c r="BW67" s="316" t="str">
        <f ca="1">IFERROR(INDEX($AK$22:$AK$33, ROWS($BW$4:BW65)), IFERROR(INDEX($AO$22:$AO$33, ROWS($BW$4:BW65)-ROWS($AK$22:$AK$33)), IFERROR(INDEX($AS$22:$AS$33, ROWS($BW$4:BW65)-ROWS($AK$22:$AK$33)-ROWS($AO$22:$AO$33)),IFERROR(INDEX($AW$22:$AW$33, ROWS($BW$4:BW65)-ROWS($AK$22:$AK$33)-ROWS($AO$22:$AO$33)-ROWS($AS$22:$AS$33)),IFERROR(INDEX($BA$22:$BA$33, ROWS($BW$4:BW65)-ROWS($AK$22:$AK$33)-ROWS($AO$22:$AO$33)-ROWS($AS$22:$AS$33)-ROWS($AW$22:$AW$33)),IFERROR(INDEX($BE$22:$BE$33, ROWS($BW$4:BW65)-ROWS($AK$22:$AK$33)-ROWS($AO$22:$AO$33)-ROWS($AS$22:$AS$33)-ROWS($AW$22:$AW$33)-ROWS($BA$22:$BA$33)),IFERROR(INDEX($BI$22:$BI$33, ROWS($BW$4:BW65)-ROWS($AK$22:$AK$33)-ROWS($AO$22:$AO$33)-ROWS($AS$22:$AS$33)-ROWS($AW$22:$AW$33)-ROWS($BA$22:$BA$33)-ROWS($BE$22:$BE$33)), "")))))))</f>
        <v/>
      </c>
      <c r="BX67" s="316" t="str">
        <f t="shared" ca="1" si="34"/>
        <v/>
      </c>
      <c r="BY67" s="413" t="str">
        <f t="shared" ca="1" si="35"/>
        <v/>
      </c>
      <c r="BZ67" s="412" t="str">
        <f ca="1">IF(OR(CA67="",CA67=0),"",MAX(BZ$5:BZ66)+1)</f>
        <v/>
      </c>
      <c r="CA67" s="316" t="str">
        <f ca="1">IFERROR(INDEX($AJ$38:$AJ$49, ROWS($CA$4:CA65)), IFERROR(INDEX($AN$38:$AN$49, ROWS($CA$4:CA65)-ROWS($AJ$38:$AJ$49)), IFERROR(INDEX($AR$38:$AR$49, ROWS($CA$4:CA65)-ROWS($AJ$38:$AJ$49)-ROWS($AN$38:$AN$49)),IFERROR(INDEX($AV$38:$AV$49, ROWS($CA$4:CA65)-ROWS($AJ$38:$AJ$49)-ROWS($AN$38:$AN$49)-ROWS($AR$38:$AR$49)),IFERROR(INDEX($AZ$38:$AZ$49, ROWS($CA$4:CA65)-ROWS($AJ$38:$AJ$49)-ROWS($AN$38:$AN$49)-ROWS($AR$38:$AR$49)-ROWS($AV$38:$AV$49)),IFERROR(INDEX($BD$38:$BD$49, ROWS($CA$4:CA65)-ROWS($AJ$38:$AJ$49)-ROWS($AN$38:$AN$49)-ROWS($AR$38:$AR$49)-ROWS($AV$38:$AV$49)-ROWS($AZ$38:$AZ$49)),IFERROR(INDEX($BH$38:$BH$49, ROWS($CA$4:CA65)-ROWS($AJ$38:$AJ$49)-ROWS($AN$38:$AN$49)-ROWS($AR$38:$AR$49)-ROWS($AV$38:$AV$49)-ROWS($AZ$38:$AZ$49)-ROWS($BD$38:$BD$49)), "")))))))</f>
        <v/>
      </c>
      <c r="CB67" s="316" t="str">
        <f t="shared" ca="1" si="36"/>
        <v/>
      </c>
      <c r="CC67" s="316" t="str">
        <f ca="1">IF(OR(CD67="",CD67=0),"",MAX(CC$5:CC66)+1)</f>
        <v/>
      </c>
      <c r="CD67" s="316" t="str">
        <f ca="1">IFERROR(INDEX($AK$38:$AK$49, ROWS($CD$4:CD65)), IFERROR(INDEX($AO$38:$AO$49, ROWS($CD$4:CD65)-ROWS($AK$38:$AK$49)), IFERROR(INDEX($AS$38:$AS$49, ROWS($CD$4:CD65)-ROWS($AK$38:$AK$49)-ROWS($AO$38:$AO$49)),IFERROR(INDEX($AW$38:$AW$49, ROWS($CD$4:CD65)-ROWS($AK$38:$AK$49)-ROWS($AO$38:$AO$49)-ROWS($AS$38:$AS$49)),IFERROR(INDEX($BA$38:$BA$49, ROWS($CD$4:CD65)-ROWS($AK$38:$AK$49)-ROWS($AO$38:$AO$49)-ROWS($AS$38:$AS$49)-ROWS($AW$38:$AW$49)),IFERROR(INDEX($BE$38:$BE$49, ROWS($CD$4:CD65)-ROWS($AK$38:$AK$49)-ROWS($AO$38:$AO$49)-ROWS($AS$38:$AS$49)-ROWS($AW$38:$AW$49)-ROWS($BA$38:$BA$49)),IFERROR(INDEX($BI$38:$BI$49, ROWS($CD$4:CD65)-ROWS($AK$38:$AK$49)-ROWS($AO$38:$AO$49)-ROWS($AS$38:$AS$49)-ROWS($AW$38:$AW$49)-ROWS($BA$38:$BA$49)-ROWS($BE$38:$BE$49)), "")))))))</f>
        <v/>
      </c>
      <c r="CE67" s="316" t="str">
        <f t="shared" ca="1" si="37"/>
        <v/>
      </c>
      <c r="CF67" s="413" t="str">
        <f t="shared" ca="1" si="38"/>
        <v/>
      </c>
      <c r="CG67" s="412">
        <f ca="1">IF(OR(CH67="",CH67=0),"",MAX(CG$5:CG66)+1)</f>
        <v>6</v>
      </c>
      <c r="CH67" s="316" t="str">
        <f ca="1">IFERROR(INDEX($AJ$54:$AJ$65, ROWS($CH$4:CH65)), IFERROR(INDEX($AN$54:$AN$65, ROWS($CH$4:CH65)-ROWS($AJ$54:$AJ$65)), IFERROR(INDEX($AR$54:$AR$65, ROWS($CH$4:CH65)-ROWS($AJ$54:$AJ$65)-ROWS($AN$54:$AN$65)),IFERROR(INDEX($AV$54:$AV$65, ROWS($CH$4:CH65)-ROWS($AJ$54:$AJ$65)-ROWS($AN$54:$AN$65)-ROWS($AR$54:$AR$65)),IFERROR(INDEX($AZ$54:$AZ$65, ROWS($CH$4:CH65)-ROWS($AJ$54:$AJ$65)-ROWS($AN$54:$AN$65)-ROWS($AR$54:$AR$65)-ROWS($AV$54:$AV$65)),IFERROR(INDEX($BD$54:$BD$65, ROWS($CH$4:CH65)-ROWS($AJ$54:$AJ$65)-ROWS($AN$54:$AN$65)-ROWS($AR$54:$AR$65)-ROWS($AV$54:$AV$65)-ROWS($AZ$54:$AZ$65)),IFERROR(INDEX($BH$54:$BH$65, ROWS($CH$4:CH65)-ROWS($AJ$54:$AJ$65)-ROWS($AN$54:$AN$65)-ROWS($AR$54:$AR$65)-ROWS($AV$54:$AV$65)-ROWS($AZ$54:$AZ$65)-ROWS($BD$54:$BD$65)), "")))))))</f>
        <v>Paycheck 1</v>
      </c>
      <c r="CI67" s="316" t="str">
        <f t="shared" ca="1" si="39"/>
        <v/>
      </c>
      <c r="CJ67" s="316">
        <f ca="1">IF(OR(CK67="",CK67=0),"",MAX(CJ$5:CJ66)+1)</f>
        <v>6</v>
      </c>
      <c r="CK67" s="316">
        <f ca="1">IFERROR(INDEX($AK$54:$AK$65, ROWS($CK$4:CK65)), IFERROR(INDEX($AO$54:$AO$65, ROWS($CK$4:CK65)-ROWS($AK$54:$AK$65)), IFERROR(INDEX($AS$54:$AS$65, ROWS($CK$4:CK65)-ROWS($AK$54:$AK$65)-ROWS($AO$54:$AO$65)),IFERROR(INDEX($AW$54:$AW$65, ROWS($CK$4:CK65)-ROWS($AK$54:$AK$65)-ROWS($AO$54:$AO$65)-ROWS($AS$54:$AS$65)),IFERROR(INDEX($BA$54:$BA$65, ROWS($CK$4:CK65)-ROWS($AK$54:$AK$65)-ROWS($AO$54:$AO$65)-ROWS($AS$54:$AS$65)-ROWS($AW$54:$AW$65)),IFERROR(INDEX($BE$54:$BE$65, ROWS($CK$4:CK65)-ROWS($AK$54:$AK$65)-ROWS($AO$54:$AO$65)-ROWS($AS$54:$AS$65)-ROWS($AW$54:$AW$65)-ROWS($BA$54:$BA$65)),IFERROR(INDEX($BI$54:$BI$65, ROWS($CK$4:CK65)-ROWS($AK$54:$AK$65)-ROWS($AO$54:$AO$65)-ROWS($AS$54:$AS$65)-ROWS($AW$54:$AW$65)-ROWS($BA$54:$BA$65)-ROWS($BE$54:$BE$65)), "")))))))</f>
        <v>850</v>
      </c>
      <c r="CL67" s="316" t="str">
        <f t="shared" ca="1" si="40"/>
        <v/>
      </c>
      <c r="CM67" s="413" t="str">
        <f t="shared" ca="1" si="41"/>
        <v/>
      </c>
      <c r="CN67" s="412" t="str">
        <f>IF(OR(CO67="",CO67=0),"",MAX(CN$5:CN66)+1)</f>
        <v/>
      </c>
      <c r="CO67" s="316">
        <f>IFERROR(INDEX($AJ$70:$AJ$81, ROWS($CO$4:CO65)), IFERROR(INDEX($AN$70:$AN$81, ROWS($CO$4:CO65)-ROWS($AJ$70:$AJ$81)), IFERROR(INDEX($AR$70:$AR$81, ROWS($CO$4:CO65)-ROWS($AJ$70:$AJ$81)-ROWS($AN$70:$AN$81)),IFERROR(INDEX($AV$70:$AV$81, ROWS($CO$4:CO65)-ROWS($AJ$70:$AJ$81)-ROWS($AN$70:$AN$81)-ROWS($AR$70:$AR$81)),IFERROR(INDEX($AZ$70:$AZ$81, ROWS($CO$4:CO65)-ROWS($AJ$70:$AJ$81)-ROWS($AN$70:$AN$81)-ROWS($AR$70:$AR$81)-ROWS($AV$70:$AV$81)),IFERROR(INDEX($BD$70:$BD$81, ROWS($CO$4:CO65)-ROWS($AJ$70:$AJ$81)-ROWS($AN$70:$AN$81)-ROWS($AR$70:$AR$81)-ROWS($AV$70:$AV$81)-ROWS($AZ$70:$AZ$81)),IFERROR(INDEX($BH$70:$BH$81, ROWS($CO$4:CO65)-ROWS($AJ$70:$AJ$81)-ROWS($AN$70:$AN$81)-ROWS($AR$70:$AR$81)-ROWS($AV$70:$AV$81)-ROWS($AZ$70:$AZ$81)-ROWS($BD$70:$BD$81)), "")))))))</f>
        <v>0</v>
      </c>
      <c r="CP67" s="316" t="str">
        <f t="shared" ca="1" si="42"/>
        <v/>
      </c>
      <c r="CQ67" s="316" t="str">
        <f>IF(OR(CR67="",CR67=0),"",MAX(CQ$5:CQ66)+1)</f>
        <v/>
      </c>
      <c r="CR67" s="316">
        <f>IFERROR(INDEX($AK$70:$AK$81, ROWS($CR$4:CR65)), IFERROR(INDEX($AO$70:$AO$81, ROWS($CR$4:CR65)-ROWS($AK$70:$AK$81)), IFERROR(INDEX($AS$70:$AS$81, ROWS($CR$4:CR65)-ROWS($AK$70:$AK$81)-ROWS($AO$70:$AO$81)),IFERROR(INDEX($AW$70:$AW$81, ROWS($CR$4:CR65)-ROWS($AK$70:$AK$81)-ROWS($AO$70:$AO$81)-ROWS($AS$70:$AS$81)),IFERROR(INDEX($BA$70:$BA$81, ROWS($CR$4:CR65)-ROWS($AK$70:$AK$81)-ROWS($AO$70:$AO$81)-ROWS($AS$70:$AS$81)-ROWS($AW$70:$AW$81)),IFERROR(INDEX($BE$70:$BE$81, ROWS($CR$4:CR65)-ROWS($AK$70:$AK$81)-ROWS($AO$70:$AO$81)-ROWS($AS$70:$AS$81)-ROWS($AW$70:$AW$81)-ROWS($BA$70:$BA$81)),IFERROR(INDEX($BI$70:$BI$81, ROWS($CR$4:CR65)-ROWS($AK$70:$AK$81)-ROWS($AO$70:$AO$81)-ROWS($AS$70:$AS$81)-ROWS($AW$70:$AW$81)-ROWS($BA$70:$BA$81)-ROWS($BE$70:$BE$81)), "")))))))</f>
        <v>0</v>
      </c>
      <c r="CS67" s="316" t="str">
        <f t="shared" ca="1" si="43"/>
        <v/>
      </c>
      <c r="CT67" s="413" t="str">
        <f t="shared" ca="1" si="44"/>
        <v/>
      </c>
      <c r="CU67" s="412" t="str">
        <f>IF(OR(CV67="",CV67=0),"",MAX(CU$5:CU66)+1)</f>
        <v/>
      </c>
      <c r="CV67" s="316" t="str">
        <f>IFERROR(INDEX($AJ$86:$AJ$97, ROWS($CV$4:CV65)), IFERROR(INDEX($AN$86:$AN$97, ROWS($CV$4:CV65)-ROWS($AJ$86:$AJ$97)), ""))</f>
        <v/>
      </c>
      <c r="CW67" s="316" t="str">
        <f t="shared" si="45"/>
        <v/>
      </c>
      <c r="CX67" s="316" t="str">
        <f>IF(OR(CY67="",CY67=0),"",MAX(CX$5:CX66)+1)</f>
        <v/>
      </c>
      <c r="CY67" s="316" t="str">
        <f>IFERROR(INDEX($AK$86:$AK$97, ROWS($CY$4:CY65)), IFERROR(INDEX($AO$86:$AO$97, ROWS($CY$4:CY65)-ROWS($AK$86:$AK$97)), ""))</f>
        <v/>
      </c>
      <c r="CZ67" s="316" t="str">
        <f t="shared" si="46"/>
        <v/>
      </c>
      <c r="DA67" s="413" t="str">
        <f t="shared" si="47"/>
        <v/>
      </c>
      <c r="DC67" s="438" t="str">
        <f ca="1">IF(OR(DD67="",DD67=0),"",MAX(DC$65:DC66)+1)</f>
        <v/>
      </c>
      <c r="DD67" s="434" t="str">
        <f t="shared" ref="DD67:DD83" ca="1" si="166">IF(CI7="","",IF(NOT(CM7="Income"),CI7,""))</f>
        <v/>
      </c>
      <c r="DE67" s="413" t="str">
        <f t="shared" ref="DE67:DE83" ca="1" si="167">IF(CL7="","",IF(NOT(CM7="Income"),CL7,""))</f>
        <v/>
      </c>
      <c r="DF67" s="431">
        <f ca="1">IF(OR(DG67="",DG67=0),"",MAX(DF$65:DF66)+1)</f>
        <v>1</v>
      </c>
      <c r="DG67" s="412" t="str">
        <f t="shared" ref="DG67:DG83" ca="1" si="168">IF(CI7="","",IF(CM7="Income",CI7,""))</f>
        <v>Paycheck 2</v>
      </c>
      <c r="DH67" s="413">
        <f t="shared" ref="DH67:DH83" ca="1" si="169">IF(CI7="","",IF(CM7="Income",CL7,""))</f>
        <v>400</v>
      </c>
      <c r="DI67" s="412" t="str">
        <f t="shared" ref="DI67:DI83" ca="1" si="170">IFERROR(INDEX($DD$66:$DD$83,MATCH(ROW()-ROW($DI$65),$DC$66:$DC$83,0)),"")</f>
        <v>Car 2 Gas</v>
      </c>
      <c r="DJ67" s="413">
        <f t="shared" ref="DJ67:DJ83" ca="1" si="171">IFERROR(INDEX($DE$66:$DE$83,MATCH(ROW()-ROW($DI$65),$DC$66:$DC$83,0)),"")</f>
        <v>80</v>
      </c>
      <c r="DK67" s="412" t="str">
        <f t="shared" ref="DK67:DK83" ca="1" si="172">IFERROR(INDEX($DG$66:$DG$83,MATCH(ROW()-ROW($DK$65),$DF$66:$DF$83,0)),"")</f>
        <v>Paycheck 3</v>
      </c>
      <c r="DL67" s="413">
        <f t="shared" ref="DL67:DL83" ca="1" si="173">IFERROR(INDEX($DH$66:$DH$83,MATCH(ROW()-ROW($DK$65),$DF$66:$DF$83,0)),"")</f>
        <v>700</v>
      </c>
      <c r="DM67" s="292"/>
      <c r="DN67" s="425" t="str">
        <f ca="1">IF(DI69="","",CONCATENATE(DI69," - ",DJ69))</f>
        <v>Auto Insurance - 180</v>
      </c>
      <c r="DO67" s="295" t="str">
        <f ca="1">IF(DI70="","",CONCATENATE(DI70," - ",DJ70))</f>
        <v>Car 1 Gas - 50</v>
      </c>
      <c r="DP67" s="295" t="str">
        <f ca="1">IF(DI71="","",CONCATENATE(DI71," - ",DJ71))</f>
        <v/>
      </c>
      <c r="DQ67" s="425" t="str">
        <f ca="1">IF(DK69="","",CONCATENATE(DK69," - ",DL69))</f>
        <v/>
      </c>
      <c r="DR67" s="295" t="str">
        <f ca="1">IF(DK70="","",CONCATENATE(DK70," - ",DL70))</f>
        <v/>
      </c>
      <c r="DS67" s="426" t="str">
        <f ca="1">IF(DK71="","",CONCATENATE(DK71," - ",DL71))</f>
        <v/>
      </c>
    </row>
    <row r="68" spans="16:123" x14ac:dyDescent="0.3">
      <c r="P68" s="1202" t="s">
        <v>550</v>
      </c>
      <c r="Q68" s="1203"/>
      <c r="R68" s="1203"/>
      <c r="S68" s="452">
        <f ca="1">IF(AND(S66=0,S67=0),0,SUM(S67,S66))</f>
        <v>7255.6200000000008</v>
      </c>
      <c r="U68" s="1149" t="s">
        <v>519</v>
      </c>
      <c r="V68" s="1150"/>
      <c r="W68" s="1150"/>
      <c r="X68" s="447">
        <f ca="1">IF(AND(X66=0,X67=0),0,SUM(X67-X66))</f>
        <v>7255.6200000000008</v>
      </c>
      <c r="AB68" s="395">
        <f ca="1">IFERROR(MATCH($AB$59,OFFSET(Year!$AY$67:$AY$118,AB67,,1000),0)+AB67,"")</f>
        <v>8</v>
      </c>
      <c r="AC68" s="340">
        <f ca="1">IFERROR(INDEX(Year!$BB$67:$BB$118,AB68),"")</f>
        <v>25</v>
      </c>
      <c r="AD68" s="348" t="str">
        <f ca="1">IFERROR(INDEX(Year!$AZ$67:$AZ$118,AB68),"")</f>
        <v>Investment 2</v>
      </c>
      <c r="AE68" s="363">
        <f ca="1">IFERROR(INDEX(Year!$BA$67:$BA$118,AB68),"")</f>
        <v>1200</v>
      </c>
      <c r="AF68" s="402" t="str">
        <f ca="1">IFERROR(INDEX(Year!$AY$67:$AY$118,AB68),"")</f>
        <v>Income</v>
      </c>
      <c r="AI68" s="1153">
        <f>IF(A29="","",--TEXT(A29,"dd"))</f>
        <v>25</v>
      </c>
      <c r="AJ68" s="1154"/>
      <c r="AK68" s="1154"/>
      <c r="AL68" s="1155"/>
      <c r="AM68" s="1153">
        <f>IF(C29="","",--TEXT(C29,"dd"))</f>
        <v>26</v>
      </c>
      <c r="AN68" s="1154"/>
      <c r="AO68" s="1154"/>
      <c r="AP68" s="1155"/>
      <c r="AQ68" s="1153">
        <f>IF(E29="","",--TEXT(E29,"dd"))</f>
        <v>27</v>
      </c>
      <c r="AR68" s="1154"/>
      <c r="AS68" s="1154"/>
      <c r="AT68" s="1155"/>
      <c r="AU68" s="1153">
        <f>IF(G29="","",--TEXT(G29,"dd"))</f>
        <v>28</v>
      </c>
      <c r="AV68" s="1154"/>
      <c r="AW68" s="1154"/>
      <c r="AX68" s="1155"/>
      <c r="AY68" s="1153">
        <f>IF(I29="","",--TEXT(I29,"dd"))</f>
        <v>29</v>
      </c>
      <c r="AZ68" s="1154"/>
      <c r="BA68" s="1154"/>
      <c r="BB68" s="1155"/>
      <c r="BC68" s="1153">
        <f>IF(K29="","",--TEXT(K29,"dd"))</f>
        <v>30</v>
      </c>
      <c r="BD68" s="1154"/>
      <c r="BE68" s="1154"/>
      <c r="BF68" s="1155"/>
      <c r="BG68" s="1153" t="str">
        <f>IF(M29="","",--TEXT(M29,"dd"))</f>
        <v/>
      </c>
      <c r="BH68" s="1154"/>
      <c r="BI68" s="1154"/>
      <c r="BJ68" s="1155"/>
      <c r="BL68" s="412" t="str">
        <f ca="1">IF(OR(BM68="",BM68=0),"",MAX(BL$5:BL67)+1)</f>
        <v/>
      </c>
      <c r="BM68" s="316" t="str">
        <f ca="1">IFERROR(INDEX($AJ$6:$AJ$17, ROWS(BM$4:$BM66)), IFERROR(INDEX($AN$6:$AN$17, ROWS(BM$4:$BM66)-ROWS($AJ$6:$AJ$17)), IFERROR(INDEX($AR$6:$AR$17, ROWS(BM$4:$BM66)-ROWS($AJ$6:$AJ$17)-ROWS($AN$6:$AN$17)),IFERROR(INDEX($AV$6:$AV$17, ROWS(BM$4:$BM66)-ROWS($AJ$6:$AJ$17)-ROWS($AN$6:$AN$17)-ROWS($AR$6:$AR$17)),IFERROR(INDEX($AZ$6:$AZ$17, ROWS(BM$4:$BM66)-ROWS($AJ$6:$AJ$17)-ROWS($AN$6:$AN$17)-ROWS($AR$6:$AR$17)-ROWS($AV$6:$AV$17)),IFERROR(INDEX($BD$6:$BD$17, ROWS(BM$4:$BM66)-ROWS($AJ$6:$AJ$17)-ROWS($AN$6:$AN$17)-ROWS($AR$6:$AR$17)-ROWS($AV$6:$AV$17)-ROWS($AZ$6:$AZ$17)),IFERROR(INDEX($BH$6:$BH$17, ROWS(BM$4:$BM66)-ROWS($AJ$6:$AJ$17)-ROWS($AN$6:$AN$17)-ROWS($AR$6:$AR$17)-ROWS($AV$6:$AV$17)-ROWS($AZ$6:$AZ$17)-ROWS($BD$6:$BD$17)), "")))))))</f>
        <v/>
      </c>
      <c r="BN68" s="316" t="str">
        <f t="shared" ca="1" si="30"/>
        <v/>
      </c>
      <c r="BO68" s="316" t="str">
        <f ca="1">IF(OR(BP68="",BP68=0),"",MAX(BO$5:BO67)+1)</f>
        <v/>
      </c>
      <c r="BP68" s="316" t="str">
        <f ca="1">IFERROR(INDEX($AK$6:$AK$17, ROWS($BP$4:BP66)), IFERROR(INDEX($AO$6:$AO$17, ROWS($BP$4:BP66)-ROWS($AK$6:$AK$17)), IFERROR(INDEX($AS$6:$AS$17, ROWS($BP$4:BP66)-ROWS($AK$6:$AK$17)-ROWS($AO$6:$AO$17)),IFERROR(INDEX($AW$6:$AW$17, ROWS($BP$4:BP66)-ROWS($AK$6:$AK$17)-ROWS($AO$6:$AO$17)-ROWS($AS$6:$AS$17)),IFERROR(INDEX($BA$6:$BA$17, ROWS($BP$4:BP66)-ROWS($AK$6:$AK$17)-ROWS($AO$6:$AO$17)-ROWS($AS$6:$AS$17)-ROWS($AW$6:$AW$17)),IFERROR(INDEX($BE$6:$BE$17, ROWS($BP$4:BP66)-ROWS($AK$6:$AK$17)-ROWS($AO$6:$AO$17)-ROWS($AS$6:$AS$17)-ROWS($AW$6:$AW$17)-ROWS($BA$6:$BA$17)),IFERROR(INDEX($BI$6:$BI$17, ROWS($BP$4:BP66)-ROWS($AK$6:$AK$17)-ROWS($AO$6:$AO$17)-ROWS($AS$6:$AS$17)-ROWS($AW$6:$AW$17)-ROWS($BA$6:$BA$17)-ROWS($BE$6:$BE$17)), "")))))))</f>
        <v/>
      </c>
      <c r="BQ68" s="316" t="str">
        <f t="shared" ca="1" si="31"/>
        <v/>
      </c>
      <c r="BR68" s="413" t="str">
        <f t="shared" ca="1" si="32"/>
        <v/>
      </c>
      <c r="BS68" s="412" t="str">
        <f ca="1">IF(OR(BT68="",BT68=0),"",MAX(BS$5:BS67)+1)</f>
        <v/>
      </c>
      <c r="BT68" s="316" t="str">
        <f ca="1">IFERROR(INDEX($AJ$22:$AJ$33, ROWS($BT$4:BT66)), IFERROR(INDEX($AN$22:$AN$33, ROWS($BT$4:BT66)-ROWS($AJ$22:$AJ$33)), IFERROR(INDEX($AR$22:$AR$33, ROWS($BT$4:BT66)-ROWS($AJ$22:$AJ$33)-ROWS($AN$22:$AN$33)),IFERROR(INDEX($AV$22:$AV$33, ROWS($BT$4:BT66)-ROWS($AJ$22:$AJ$33)-ROWS($AN$22:$AN$33)-ROWS($AR$22:$AR$33)),IFERROR(INDEX($AZ$22:$AZ$33, ROWS($BT$4:BT66)-ROWS($AJ$22:$AJ$33)-ROWS($AN$22:$AN$33)-ROWS($AR$22:$AR$33)-ROWS($AV$22:$AV$33)),IFERROR(INDEX($BD$22:$BD$33, ROWS($BT$4:BT66)-ROWS($AJ$22:$AJ$33)-ROWS($AN$22:$AN$33)-ROWS($AR$22:$AR$33)-ROWS($AV$22:$AV$33)-ROWS($AZ$22:$AZ$33)),IFERROR(INDEX($BH$22:$BH$33, ROWS($BT$4:BT66)-ROWS($AJ$22:$AJ$33)-ROWS($AN$22:$AN$33)-ROWS($AR$22:$AR$33)-ROWS($AV$22:$AV$33)-ROWS($AZ$22:$AZ$33)-ROWS($BD$22:$BD$33)), "")))))))</f>
        <v/>
      </c>
      <c r="BU68" s="316" t="str">
        <f t="shared" ca="1" si="33"/>
        <v/>
      </c>
      <c r="BV68" s="316" t="str">
        <f ca="1">IF(OR(BW68="",BW68=0),"",MAX(BV$5:BV67)+1)</f>
        <v/>
      </c>
      <c r="BW68" s="316" t="str">
        <f ca="1">IFERROR(INDEX($AK$22:$AK$33, ROWS($BW$4:BW66)), IFERROR(INDEX($AO$22:$AO$33, ROWS($BW$4:BW66)-ROWS($AK$22:$AK$33)), IFERROR(INDEX($AS$22:$AS$33, ROWS($BW$4:BW66)-ROWS($AK$22:$AK$33)-ROWS($AO$22:$AO$33)),IFERROR(INDEX($AW$22:$AW$33, ROWS($BW$4:BW66)-ROWS($AK$22:$AK$33)-ROWS($AO$22:$AO$33)-ROWS($AS$22:$AS$33)),IFERROR(INDEX($BA$22:$BA$33, ROWS($BW$4:BW66)-ROWS($AK$22:$AK$33)-ROWS($AO$22:$AO$33)-ROWS($AS$22:$AS$33)-ROWS($AW$22:$AW$33)),IFERROR(INDEX($BE$22:$BE$33, ROWS($BW$4:BW66)-ROWS($AK$22:$AK$33)-ROWS($AO$22:$AO$33)-ROWS($AS$22:$AS$33)-ROWS($AW$22:$AW$33)-ROWS($BA$22:$BA$33)),IFERROR(INDEX($BI$22:$BI$33, ROWS($BW$4:BW66)-ROWS($AK$22:$AK$33)-ROWS($AO$22:$AO$33)-ROWS($AS$22:$AS$33)-ROWS($AW$22:$AW$33)-ROWS($BA$22:$BA$33)-ROWS($BE$22:$BE$33)), "")))))))</f>
        <v/>
      </c>
      <c r="BX68" s="316" t="str">
        <f t="shared" ca="1" si="34"/>
        <v/>
      </c>
      <c r="BY68" s="413" t="str">
        <f t="shared" ca="1" si="35"/>
        <v/>
      </c>
      <c r="BZ68" s="412" t="str">
        <f ca="1">IF(OR(CA68="",CA68=0),"",MAX(BZ$5:BZ67)+1)</f>
        <v/>
      </c>
      <c r="CA68" s="316" t="str">
        <f ca="1">IFERROR(INDEX($AJ$38:$AJ$49, ROWS($CA$4:CA66)), IFERROR(INDEX($AN$38:$AN$49, ROWS($CA$4:CA66)-ROWS($AJ$38:$AJ$49)), IFERROR(INDEX($AR$38:$AR$49, ROWS($CA$4:CA66)-ROWS($AJ$38:$AJ$49)-ROWS($AN$38:$AN$49)),IFERROR(INDEX($AV$38:$AV$49, ROWS($CA$4:CA66)-ROWS($AJ$38:$AJ$49)-ROWS($AN$38:$AN$49)-ROWS($AR$38:$AR$49)),IFERROR(INDEX($AZ$38:$AZ$49, ROWS($CA$4:CA66)-ROWS($AJ$38:$AJ$49)-ROWS($AN$38:$AN$49)-ROWS($AR$38:$AR$49)-ROWS($AV$38:$AV$49)),IFERROR(INDEX($BD$38:$BD$49, ROWS($CA$4:CA66)-ROWS($AJ$38:$AJ$49)-ROWS($AN$38:$AN$49)-ROWS($AR$38:$AR$49)-ROWS($AV$38:$AV$49)-ROWS($AZ$38:$AZ$49)),IFERROR(INDEX($BH$38:$BH$49, ROWS($CA$4:CA66)-ROWS($AJ$38:$AJ$49)-ROWS($AN$38:$AN$49)-ROWS($AR$38:$AR$49)-ROWS($AV$38:$AV$49)-ROWS($AZ$38:$AZ$49)-ROWS($BD$38:$BD$49)), "")))))))</f>
        <v/>
      </c>
      <c r="CB68" s="316" t="str">
        <f t="shared" ca="1" si="36"/>
        <v/>
      </c>
      <c r="CC68" s="316" t="str">
        <f ca="1">IF(OR(CD68="",CD68=0),"",MAX(CC$5:CC67)+1)</f>
        <v/>
      </c>
      <c r="CD68" s="316" t="str">
        <f ca="1">IFERROR(INDEX($AK$38:$AK$49, ROWS($CD$4:CD66)), IFERROR(INDEX($AO$38:$AO$49, ROWS($CD$4:CD66)-ROWS($AK$38:$AK$49)), IFERROR(INDEX($AS$38:$AS$49, ROWS($CD$4:CD66)-ROWS($AK$38:$AK$49)-ROWS($AO$38:$AO$49)),IFERROR(INDEX($AW$38:$AW$49, ROWS($CD$4:CD66)-ROWS($AK$38:$AK$49)-ROWS($AO$38:$AO$49)-ROWS($AS$38:$AS$49)),IFERROR(INDEX($BA$38:$BA$49, ROWS($CD$4:CD66)-ROWS($AK$38:$AK$49)-ROWS($AO$38:$AO$49)-ROWS($AS$38:$AS$49)-ROWS($AW$38:$AW$49)),IFERROR(INDEX($BE$38:$BE$49, ROWS($CD$4:CD66)-ROWS($AK$38:$AK$49)-ROWS($AO$38:$AO$49)-ROWS($AS$38:$AS$49)-ROWS($AW$38:$AW$49)-ROWS($BA$38:$BA$49)),IFERROR(INDEX($BI$38:$BI$49, ROWS($CD$4:CD66)-ROWS($AK$38:$AK$49)-ROWS($AO$38:$AO$49)-ROWS($AS$38:$AS$49)-ROWS($AW$38:$AW$49)-ROWS($BA$38:$BA$49)-ROWS($BE$38:$BE$49)), "")))))))</f>
        <v/>
      </c>
      <c r="CE68" s="316" t="str">
        <f t="shared" ca="1" si="37"/>
        <v/>
      </c>
      <c r="CF68" s="413" t="str">
        <f t="shared" ca="1" si="38"/>
        <v/>
      </c>
      <c r="CG68" s="412" t="str">
        <f ca="1">IF(OR(CH68="",CH68=0),"",MAX(CG$5:CG67)+1)</f>
        <v/>
      </c>
      <c r="CH68" s="316" t="str">
        <f ca="1">IFERROR(INDEX($AJ$54:$AJ$65, ROWS($CH$4:CH66)), IFERROR(INDEX($AN$54:$AN$65, ROWS($CH$4:CH66)-ROWS($AJ$54:$AJ$65)), IFERROR(INDEX($AR$54:$AR$65, ROWS($CH$4:CH66)-ROWS($AJ$54:$AJ$65)-ROWS($AN$54:$AN$65)),IFERROR(INDEX($AV$54:$AV$65, ROWS($CH$4:CH66)-ROWS($AJ$54:$AJ$65)-ROWS($AN$54:$AN$65)-ROWS($AR$54:$AR$65)),IFERROR(INDEX($AZ$54:$AZ$65, ROWS($CH$4:CH66)-ROWS($AJ$54:$AJ$65)-ROWS($AN$54:$AN$65)-ROWS($AR$54:$AR$65)-ROWS($AV$54:$AV$65)),IFERROR(INDEX($BD$54:$BD$65, ROWS($CH$4:CH66)-ROWS($AJ$54:$AJ$65)-ROWS($AN$54:$AN$65)-ROWS($AR$54:$AR$65)-ROWS($AV$54:$AV$65)-ROWS($AZ$54:$AZ$65)),IFERROR(INDEX($BH$54:$BH$65, ROWS($CH$4:CH66)-ROWS($AJ$54:$AJ$65)-ROWS($AN$54:$AN$65)-ROWS($AR$54:$AR$65)-ROWS($AV$54:$AV$65)-ROWS($AZ$54:$AZ$65)-ROWS($BD$54:$BD$65)), "")))))))</f>
        <v/>
      </c>
      <c r="CI68" s="316" t="str">
        <f t="shared" ca="1" si="39"/>
        <v/>
      </c>
      <c r="CJ68" s="316" t="str">
        <f ca="1">IF(OR(CK68="",CK68=0),"",MAX(CJ$5:CJ67)+1)</f>
        <v/>
      </c>
      <c r="CK68" s="316" t="str">
        <f ca="1">IFERROR(INDEX($AK$54:$AK$65, ROWS($CK$4:CK66)), IFERROR(INDEX($AO$54:$AO$65, ROWS($CK$4:CK66)-ROWS($AK$54:$AK$65)), IFERROR(INDEX($AS$54:$AS$65, ROWS($CK$4:CK66)-ROWS($AK$54:$AK$65)-ROWS($AO$54:$AO$65)),IFERROR(INDEX($AW$54:$AW$65, ROWS($CK$4:CK66)-ROWS($AK$54:$AK$65)-ROWS($AO$54:$AO$65)-ROWS($AS$54:$AS$65)),IFERROR(INDEX($BA$54:$BA$65, ROWS($CK$4:CK66)-ROWS($AK$54:$AK$65)-ROWS($AO$54:$AO$65)-ROWS($AS$54:$AS$65)-ROWS($AW$54:$AW$65)),IFERROR(INDEX($BE$54:$BE$65, ROWS($CK$4:CK66)-ROWS($AK$54:$AK$65)-ROWS($AO$54:$AO$65)-ROWS($AS$54:$AS$65)-ROWS($AW$54:$AW$65)-ROWS($BA$54:$BA$65)),IFERROR(INDEX($BI$54:$BI$65, ROWS($CK$4:CK66)-ROWS($AK$54:$AK$65)-ROWS($AO$54:$AO$65)-ROWS($AS$54:$AS$65)-ROWS($AW$54:$AW$65)-ROWS($BA$54:$BA$65)-ROWS($BE$54:$BE$65)), "")))))))</f>
        <v/>
      </c>
      <c r="CL68" s="316" t="str">
        <f t="shared" ca="1" si="40"/>
        <v/>
      </c>
      <c r="CM68" s="413" t="str">
        <f t="shared" ca="1" si="41"/>
        <v/>
      </c>
      <c r="CN68" s="412" t="str">
        <f>IF(OR(CO68="",CO68=0),"",MAX(CN$5:CN67)+1)</f>
        <v/>
      </c>
      <c r="CO68" s="316">
        <f>IFERROR(INDEX($AJ$70:$AJ$81, ROWS($CO$4:CO66)), IFERROR(INDEX($AN$70:$AN$81, ROWS($CO$4:CO66)-ROWS($AJ$70:$AJ$81)), IFERROR(INDEX($AR$70:$AR$81, ROWS($CO$4:CO66)-ROWS($AJ$70:$AJ$81)-ROWS($AN$70:$AN$81)),IFERROR(INDEX($AV$70:$AV$81, ROWS($CO$4:CO66)-ROWS($AJ$70:$AJ$81)-ROWS($AN$70:$AN$81)-ROWS($AR$70:$AR$81)),IFERROR(INDEX($AZ$70:$AZ$81, ROWS($CO$4:CO66)-ROWS($AJ$70:$AJ$81)-ROWS($AN$70:$AN$81)-ROWS($AR$70:$AR$81)-ROWS($AV$70:$AV$81)),IFERROR(INDEX($BD$70:$BD$81, ROWS($CO$4:CO66)-ROWS($AJ$70:$AJ$81)-ROWS($AN$70:$AN$81)-ROWS($AR$70:$AR$81)-ROWS($AV$70:$AV$81)-ROWS($AZ$70:$AZ$81)),IFERROR(INDEX($BH$70:$BH$81, ROWS($CO$4:CO66)-ROWS($AJ$70:$AJ$81)-ROWS($AN$70:$AN$81)-ROWS($AR$70:$AR$81)-ROWS($AV$70:$AV$81)-ROWS($AZ$70:$AZ$81)-ROWS($BD$70:$BD$81)), "")))))))</f>
        <v>0</v>
      </c>
      <c r="CP68" s="316" t="str">
        <f t="shared" ca="1" si="42"/>
        <v/>
      </c>
      <c r="CQ68" s="316" t="str">
        <f>IF(OR(CR68="",CR68=0),"",MAX(CQ$5:CQ67)+1)</f>
        <v/>
      </c>
      <c r="CR68" s="316">
        <f>IFERROR(INDEX($AK$70:$AK$81, ROWS($CR$4:CR66)), IFERROR(INDEX($AO$70:$AO$81, ROWS($CR$4:CR66)-ROWS($AK$70:$AK$81)), IFERROR(INDEX($AS$70:$AS$81, ROWS($CR$4:CR66)-ROWS($AK$70:$AK$81)-ROWS($AO$70:$AO$81)),IFERROR(INDEX($AW$70:$AW$81, ROWS($CR$4:CR66)-ROWS($AK$70:$AK$81)-ROWS($AO$70:$AO$81)-ROWS($AS$70:$AS$81)),IFERROR(INDEX($BA$70:$BA$81, ROWS($CR$4:CR66)-ROWS($AK$70:$AK$81)-ROWS($AO$70:$AO$81)-ROWS($AS$70:$AS$81)-ROWS($AW$70:$AW$81)),IFERROR(INDEX($BE$70:$BE$81, ROWS($CR$4:CR66)-ROWS($AK$70:$AK$81)-ROWS($AO$70:$AO$81)-ROWS($AS$70:$AS$81)-ROWS($AW$70:$AW$81)-ROWS($BA$70:$BA$81)),IFERROR(INDEX($BI$70:$BI$81, ROWS($CR$4:CR66)-ROWS($AK$70:$AK$81)-ROWS($AO$70:$AO$81)-ROWS($AS$70:$AS$81)-ROWS($AW$70:$AW$81)-ROWS($BA$70:$BA$81)-ROWS($BE$70:$BE$81)), "")))))))</f>
        <v>0</v>
      </c>
      <c r="CS68" s="316" t="str">
        <f t="shared" ca="1" si="43"/>
        <v/>
      </c>
      <c r="CT68" s="413" t="str">
        <f t="shared" ca="1" si="44"/>
        <v/>
      </c>
      <c r="CU68" s="412" t="str">
        <f>IF(OR(CV68="",CV68=0),"",MAX(CU$5:CU67)+1)</f>
        <v/>
      </c>
      <c r="CV68" s="316" t="str">
        <f>IFERROR(INDEX($AJ$86:$AJ$97, ROWS($CV$4:CV66)), IFERROR(INDEX($AN$86:$AN$97, ROWS($CV$4:CV66)-ROWS($AJ$86:$AJ$97)), ""))</f>
        <v/>
      </c>
      <c r="CW68" s="316" t="str">
        <f t="shared" si="45"/>
        <v/>
      </c>
      <c r="CX68" s="316" t="str">
        <f>IF(OR(CY68="",CY68=0),"",MAX(CX$5:CX67)+1)</f>
        <v/>
      </c>
      <c r="CY68" s="316" t="str">
        <f>IFERROR(INDEX($AK$86:$AK$97, ROWS($CY$4:CY66)), IFERROR(INDEX($AO$86:$AO$97, ROWS($CY$4:CY66)-ROWS($AK$86:$AK$97)), ""))</f>
        <v/>
      </c>
      <c r="CZ68" s="316" t="str">
        <f t="shared" si="46"/>
        <v/>
      </c>
      <c r="DA68" s="413" t="str">
        <f t="shared" si="47"/>
        <v/>
      </c>
      <c r="DC68" s="438">
        <f ca="1">IF(OR(DD68="",DD68=0),"",MAX(DC$65:DC67)+1)</f>
        <v>2</v>
      </c>
      <c r="DD68" s="434" t="str">
        <f t="shared" ca="1" si="166"/>
        <v>Car 2 Gas</v>
      </c>
      <c r="DE68" s="413">
        <f t="shared" ca="1" si="167"/>
        <v>80</v>
      </c>
      <c r="DF68" s="431" t="str">
        <f ca="1">IF(OR(DG68="",DG68=0),"",MAX(DF$65:DF67)+1)</f>
        <v/>
      </c>
      <c r="DG68" s="412" t="str">
        <f t="shared" ca="1" si="168"/>
        <v/>
      </c>
      <c r="DH68" s="413" t="str">
        <f t="shared" ca="1" si="169"/>
        <v/>
      </c>
      <c r="DI68" s="412" t="str">
        <f t="shared" ca="1" si="170"/>
        <v>Credit Card 1</v>
      </c>
      <c r="DJ68" s="413">
        <f t="shared" ca="1" si="171"/>
        <v>50</v>
      </c>
      <c r="DK68" s="412" t="str">
        <f t="shared" ca="1" si="172"/>
        <v>Paycheck 1</v>
      </c>
      <c r="DL68" s="413">
        <f t="shared" ca="1" si="173"/>
        <v>850</v>
      </c>
      <c r="DM68" s="292"/>
      <c r="DN68" s="425" t="str">
        <f ca="1">IF(DI72="","",CONCATENATE(DI72," - ",DJ72))</f>
        <v/>
      </c>
      <c r="DO68" s="295" t="str">
        <f ca="1">IF(DI73="","",CONCATENATE(DI73," - ",DJ73))</f>
        <v/>
      </c>
      <c r="DP68" s="295" t="str">
        <f ca="1">IF(DI74="","",CONCATENATE(DI74," - ",DJ74))</f>
        <v/>
      </c>
      <c r="DQ68" s="425" t="str">
        <f ca="1">IF(DK72="","",CONCATENATE(DK72," - ",DL72))</f>
        <v/>
      </c>
      <c r="DR68" s="295" t="str">
        <f ca="1">IF(DK73="","",CONCATENATE(DK73," - ",DL73))</f>
        <v/>
      </c>
      <c r="DS68" s="426" t="str">
        <f ca="1">IF(DK74="","",CONCATENATE(DK74," - ",DL74))</f>
        <v/>
      </c>
    </row>
    <row r="69" spans="16:123" ht="15.75" thickBot="1" x14ac:dyDescent="0.35">
      <c r="P69" s="1204"/>
      <c r="Q69" s="1205"/>
      <c r="R69" s="1205"/>
      <c r="S69" s="1206"/>
      <c r="U69" s="1189"/>
      <c r="V69" s="1190"/>
      <c r="W69" s="1190"/>
      <c r="X69" s="1191"/>
      <c r="AB69" s="395">
        <f ca="1">IFERROR(MATCH($AB$59,OFFSET(Year!$AY$67:$AY$118,AB68,,1000),0)+AB68,"")</f>
        <v>9</v>
      </c>
      <c r="AC69" s="340">
        <f ca="1">IFERROR(INDEX(Year!$BB$67:$BB$118,AB69),"")</f>
        <v>7</v>
      </c>
      <c r="AD69" s="348" t="str">
        <f ca="1">IFERROR(INDEX(Year!$AZ$67:$AZ$118,AB69),"")</f>
        <v>Paycheck 3</v>
      </c>
      <c r="AE69" s="363">
        <f ca="1">IFERROR(INDEX(Year!$BA$67:$BA$118,AB69),"")</f>
        <v>700</v>
      </c>
      <c r="AF69" s="402" t="str">
        <f ca="1">IFERROR(INDEX(Year!$AY$67:$AY$118,AB69),"")</f>
        <v>Income</v>
      </c>
      <c r="AI69" s="312"/>
      <c r="AJ69" s="313" t="s">
        <v>483</v>
      </c>
      <c r="AK69" s="313" t="s">
        <v>13</v>
      </c>
      <c r="AL69" s="314" t="s">
        <v>11</v>
      </c>
      <c r="AM69" s="312"/>
      <c r="AN69" s="313" t="s">
        <v>483</v>
      </c>
      <c r="AO69" s="313" t="s">
        <v>13</v>
      </c>
      <c r="AP69" s="314" t="s">
        <v>11</v>
      </c>
      <c r="AQ69" s="312"/>
      <c r="AR69" s="313" t="s">
        <v>483</v>
      </c>
      <c r="AS69" s="313" t="s">
        <v>13</v>
      </c>
      <c r="AT69" s="314" t="s">
        <v>11</v>
      </c>
      <c r="AU69" s="312"/>
      <c r="AV69" s="313" t="s">
        <v>483</v>
      </c>
      <c r="AW69" s="313" t="s">
        <v>13</v>
      </c>
      <c r="AX69" s="314" t="s">
        <v>11</v>
      </c>
      <c r="AY69" s="312"/>
      <c r="AZ69" s="313" t="s">
        <v>483</v>
      </c>
      <c r="BA69" s="313" t="s">
        <v>13</v>
      </c>
      <c r="BB69" s="314" t="s">
        <v>11</v>
      </c>
      <c r="BC69" s="312"/>
      <c r="BD69" s="313" t="s">
        <v>483</v>
      </c>
      <c r="BE69" s="313" t="s">
        <v>13</v>
      </c>
      <c r="BF69" s="314" t="s">
        <v>11</v>
      </c>
      <c r="BG69" s="312"/>
      <c r="BH69" s="313" t="s">
        <v>483</v>
      </c>
      <c r="BI69" s="313" t="s">
        <v>13</v>
      </c>
      <c r="BJ69" s="314" t="s">
        <v>11</v>
      </c>
      <c r="BL69" s="412" t="str">
        <f ca="1">IF(OR(BM69="",BM69=0),"",MAX(BL$5:BL68)+1)</f>
        <v/>
      </c>
      <c r="BM69" s="316" t="str">
        <f ca="1">IFERROR(INDEX($AJ$6:$AJ$17, ROWS(BM$4:$BM67)), IFERROR(INDEX($AN$6:$AN$17, ROWS(BM$4:$BM67)-ROWS($AJ$6:$AJ$17)), IFERROR(INDEX($AR$6:$AR$17, ROWS(BM$4:$BM67)-ROWS($AJ$6:$AJ$17)-ROWS($AN$6:$AN$17)),IFERROR(INDEX($AV$6:$AV$17, ROWS(BM$4:$BM67)-ROWS($AJ$6:$AJ$17)-ROWS($AN$6:$AN$17)-ROWS($AR$6:$AR$17)),IFERROR(INDEX($AZ$6:$AZ$17, ROWS(BM$4:$BM67)-ROWS($AJ$6:$AJ$17)-ROWS($AN$6:$AN$17)-ROWS($AR$6:$AR$17)-ROWS($AV$6:$AV$17)),IFERROR(INDEX($BD$6:$BD$17, ROWS(BM$4:$BM67)-ROWS($AJ$6:$AJ$17)-ROWS($AN$6:$AN$17)-ROWS($AR$6:$AR$17)-ROWS($AV$6:$AV$17)-ROWS($AZ$6:$AZ$17)),IFERROR(INDEX($BH$6:$BH$17, ROWS(BM$4:$BM67)-ROWS($AJ$6:$AJ$17)-ROWS($AN$6:$AN$17)-ROWS($AR$6:$AR$17)-ROWS($AV$6:$AV$17)-ROWS($AZ$6:$AZ$17)-ROWS($BD$6:$BD$17)), "")))))))</f>
        <v/>
      </c>
      <c r="BN69" s="316" t="str">
        <f t="shared" ca="1" si="30"/>
        <v/>
      </c>
      <c r="BO69" s="316" t="str">
        <f ca="1">IF(OR(BP69="",BP69=0),"",MAX(BO$5:BO68)+1)</f>
        <v/>
      </c>
      <c r="BP69" s="316" t="str">
        <f ca="1">IFERROR(INDEX($AK$6:$AK$17, ROWS($BP$4:BP67)), IFERROR(INDEX($AO$6:$AO$17, ROWS($BP$4:BP67)-ROWS($AK$6:$AK$17)), IFERROR(INDEX($AS$6:$AS$17, ROWS($BP$4:BP67)-ROWS($AK$6:$AK$17)-ROWS($AO$6:$AO$17)),IFERROR(INDEX($AW$6:$AW$17, ROWS($BP$4:BP67)-ROWS($AK$6:$AK$17)-ROWS($AO$6:$AO$17)-ROWS($AS$6:$AS$17)),IFERROR(INDEX($BA$6:$BA$17, ROWS($BP$4:BP67)-ROWS($AK$6:$AK$17)-ROWS($AO$6:$AO$17)-ROWS($AS$6:$AS$17)-ROWS($AW$6:$AW$17)),IFERROR(INDEX($BE$6:$BE$17, ROWS($BP$4:BP67)-ROWS($AK$6:$AK$17)-ROWS($AO$6:$AO$17)-ROWS($AS$6:$AS$17)-ROWS($AW$6:$AW$17)-ROWS($BA$6:$BA$17)),IFERROR(INDEX($BI$6:$BI$17, ROWS($BP$4:BP67)-ROWS($AK$6:$AK$17)-ROWS($AO$6:$AO$17)-ROWS($AS$6:$AS$17)-ROWS($AW$6:$AW$17)-ROWS($BA$6:$BA$17)-ROWS($BE$6:$BE$17)), "")))))))</f>
        <v/>
      </c>
      <c r="BQ69" s="316" t="str">
        <f t="shared" ca="1" si="31"/>
        <v/>
      </c>
      <c r="BR69" s="413" t="str">
        <f t="shared" ca="1" si="32"/>
        <v/>
      </c>
      <c r="BS69" s="412" t="str">
        <f ca="1">IF(OR(BT69="",BT69=0),"",MAX(BS$5:BS68)+1)</f>
        <v/>
      </c>
      <c r="BT69" s="316" t="str">
        <f ca="1">IFERROR(INDEX($AJ$22:$AJ$33, ROWS($BT$4:BT67)), IFERROR(INDEX($AN$22:$AN$33, ROWS($BT$4:BT67)-ROWS($AJ$22:$AJ$33)), IFERROR(INDEX($AR$22:$AR$33, ROWS($BT$4:BT67)-ROWS($AJ$22:$AJ$33)-ROWS($AN$22:$AN$33)),IFERROR(INDEX($AV$22:$AV$33, ROWS($BT$4:BT67)-ROWS($AJ$22:$AJ$33)-ROWS($AN$22:$AN$33)-ROWS($AR$22:$AR$33)),IFERROR(INDEX($AZ$22:$AZ$33, ROWS($BT$4:BT67)-ROWS($AJ$22:$AJ$33)-ROWS($AN$22:$AN$33)-ROWS($AR$22:$AR$33)-ROWS($AV$22:$AV$33)),IFERROR(INDEX($BD$22:$BD$33, ROWS($BT$4:BT67)-ROWS($AJ$22:$AJ$33)-ROWS($AN$22:$AN$33)-ROWS($AR$22:$AR$33)-ROWS($AV$22:$AV$33)-ROWS($AZ$22:$AZ$33)),IFERROR(INDEX($BH$22:$BH$33, ROWS($BT$4:BT67)-ROWS($AJ$22:$AJ$33)-ROWS($AN$22:$AN$33)-ROWS($AR$22:$AR$33)-ROWS($AV$22:$AV$33)-ROWS($AZ$22:$AZ$33)-ROWS($BD$22:$BD$33)), "")))))))</f>
        <v/>
      </c>
      <c r="BU69" s="316" t="str">
        <f t="shared" ca="1" si="33"/>
        <v/>
      </c>
      <c r="BV69" s="316" t="str">
        <f ca="1">IF(OR(BW69="",BW69=0),"",MAX(BV$5:BV68)+1)</f>
        <v/>
      </c>
      <c r="BW69" s="316" t="str">
        <f ca="1">IFERROR(INDEX($AK$22:$AK$33, ROWS($BW$4:BW67)), IFERROR(INDEX($AO$22:$AO$33, ROWS($BW$4:BW67)-ROWS($AK$22:$AK$33)), IFERROR(INDEX($AS$22:$AS$33, ROWS($BW$4:BW67)-ROWS($AK$22:$AK$33)-ROWS($AO$22:$AO$33)),IFERROR(INDEX($AW$22:$AW$33, ROWS($BW$4:BW67)-ROWS($AK$22:$AK$33)-ROWS($AO$22:$AO$33)-ROWS($AS$22:$AS$33)),IFERROR(INDEX($BA$22:$BA$33, ROWS($BW$4:BW67)-ROWS($AK$22:$AK$33)-ROWS($AO$22:$AO$33)-ROWS($AS$22:$AS$33)-ROWS($AW$22:$AW$33)),IFERROR(INDEX($BE$22:$BE$33, ROWS($BW$4:BW67)-ROWS($AK$22:$AK$33)-ROWS($AO$22:$AO$33)-ROWS($AS$22:$AS$33)-ROWS($AW$22:$AW$33)-ROWS($BA$22:$BA$33)),IFERROR(INDEX($BI$22:$BI$33, ROWS($BW$4:BW67)-ROWS($AK$22:$AK$33)-ROWS($AO$22:$AO$33)-ROWS($AS$22:$AS$33)-ROWS($AW$22:$AW$33)-ROWS($BA$22:$BA$33)-ROWS($BE$22:$BE$33)), "")))))))</f>
        <v/>
      </c>
      <c r="BX69" s="316" t="str">
        <f t="shared" ca="1" si="34"/>
        <v/>
      </c>
      <c r="BY69" s="413" t="str">
        <f t="shared" ca="1" si="35"/>
        <v/>
      </c>
      <c r="BZ69" s="412" t="str">
        <f ca="1">IF(OR(CA69="",CA69=0),"",MAX(BZ$5:BZ68)+1)</f>
        <v/>
      </c>
      <c r="CA69" s="316" t="str">
        <f ca="1">IFERROR(INDEX($AJ$38:$AJ$49, ROWS($CA$4:CA67)), IFERROR(INDEX($AN$38:$AN$49, ROWS($CA$4:CA67)-ROWS($AJ$38:$AJ$49)), IFERROR(INDEX($AR$38:$AR$49, ROWS($CA$4:CA67)-ROWS($AJ$38:$AJ$49)-ROWS($AN$38:$AN$49)),IFERROR(INDEX($AV$38:$AV$49, ROWS($CA$4:CA67)-ROWS($AJ$38:$AJ$49)-ROWS($AN$38:$AN$49)-ROWS($AR$38:$AR$49)),IFERROR(INDEX($AZ$38:$AZ$49, ROWS($CA$4:CA67)-ROWS($AJ$38:$AJ$49)-ROWS($AN$38:$AN$49)-ROWS($AR$38:$AR$49)-ROWS($AV$38:$AV$49)),IFERROR(INDEX($BD$38:$BD$49, ROWS($CA$4:CA67)-ROWS($AJ$38:$AJ$49)-ROWS($AN$38:$AN$49)-ROWS($AR$38:$AR$49)-ROWS($AV$38:$AV$49)-ROWS($AZ$38:$AZ$49)),IFERROR(INDEX($BH$38:$BH$49, ROWS($CA$4:CA67)-ROWS($AJ$38:$AJ$49)-ROWS($AN$38:$AN$49)-ROWS($AR$38:$AR$49)-ROWS($AV$38:$AV$49)-ROWS($AZ$38:$AZ$49)-ROWS($BD$38:$BD$49)), "")))))))</f>
        <v/>
      </c>
      <c r="CB69" s="316" t="str">
        <f t="shared" ca="1" si="36"/>
        <v/>
      </c>
      <c r="CC69" s="316" t="str">
        <f ca="1">IF(OR(CD69="",CD69=0),"",MAX(CC$5:CC68)+1)</f>
        <v/>
      </c>
      <c r="CD69" s="316" t="str">
        <f ca="1">IFERROR(INDEX($AK$38:$AK$49, ROWS($CD$4:CD67)), IFERROR(INDEX($AO$38:$AO$49, ROWS($CD$4:CD67)-ROWS($AK$38:$AK$49)), IFERROR(INDEX($AS$38:$AS$49, ROWS($CD$4:CD67)-ROWS($AK$38:$AK$49)-ROWS($AO$38:$AO$49)),IFERROR(INDEX($AW$38:$AW$49, ROWS($CD$4:CD67)-ROWS($AK$38:$AK$49)-ROWS($AO$38:$AO$49)-ROWS($AS$38:$AS$49)),IFERROR(INDEX($BA$38:$BA$49, ROWS($CD$4:CD67)-ROWS($AK$38:$AK$49)-ROWS($AO$38:$AO$49)-ROWS($AS$38:$AS$49)-ROWS($AW$38:$AW$49)),IFERROR(INDEX($BE$38:$BE$49, ROWS($CD$4:CD67)-ROWS($AK$38:$AK$49)-ROWS($AO$38:$AO$49)-ROWS($AS$38:$AS$49)-ROWS($AW$38:$AW$49)-ROWS($BA$38:$BA$49)),IFERROR(INDEX($BI$38:$BI$49, ROWS($CD$4:CD67)-ROWS($AK$38:$AK$49)-ROWS($AO$38:$AO$49)-ROWS($AS$38:$AS$49)-ROWS($AW$38:$AW$49)-ROWS($BA$38:$BA$49)-ROWS($BE$38:$BE$49)), "")))))))</f>
        <v/>
      </c>
      <c r="CE69" s="316" t="str">
        <f t="shared" ca="1" si="37"/>
        <v/>
      </c>
      <c r="CF69" s="413" t="str">
        <f t="shared" ca="1" si="38"/>
        <v/>
      </c>
      <c r="CG69" s="412" t="str">
        <f ca="1">IF(OR(CH69="",CH69=0),"",MAX(CG$5:CG68)+1)</f>
        <v/>
      </c>
      <c r="CH69" s="316" t="str">
        <f ca="1">IFERROR(INDEX($AJ$54:$AJ$65, ROWS($CH$4:CH67)), IFERROR(INDEX($AN$54:$AN$65, ROWS($CH$4:CH67)-ROWS($AJ$54:$AJ$65)), IFERROR(INDEX($AR$54:$AR$65, ROWS($CH$4:CH67)-ROWS($AJ$54:$AJ$65)-ROWS($AN$54:$AN$65)),IFERROR(INDEX($AV$54:$AV$65, ROWS($CH$4:CH67)-ROWS($AJ$54:$AJ$65)-ROWS($AN$54:$AN$65)-ROWS($AR$54:$AR$65)),IFERROR(INDEX($AZ$54:$AZ$65, ROWS($CH$4:CH67)-ROWS($AJ$54:$AJ$65)-ROWS($AN$54:$AN$65)-ROWS($AR$54:$AR$65)-ROWS($AV$54:$AV$65)),IFERROR(INDEX($BD$54:$BD$65, ROWS($CH$4:CH67)-ROWS($AJ$54:$AJ$65)-ROWS($AN$54:$AN$65)-ROWS($AR$54:$AR$65)-ROWS($AV$54:$AV$65)-ROWS($AZ$54:$AZ$65)),IFERROR(INDEX($BH$54:$BH$65, ROWS($CH$4:CH67)-ROWS($AJ$54:$AJ$65)-ROWS($AN$54:$AN$65)-ROWS($AR$54:$AR$65)-ROWS($AV$54:$AV$65)-ROWS($AZ$54:$AZ$65)-ROWS($BD$54:$BD$65)), "")))))))</f>
        <v/>
      </c>
      <c r="CI69" s="316" t="str">
        <f t="shared" ca="1" si="39"/>
        <v/>
      </c>
      <c r="CJ69" s="316" t="str">
        <f ca="1">IF(OR(CK69="",CK69=0),"",MAX(CJ$5:CJ68)+1)</f>
        <v/>
      </c>
      <c r="CK69" s="316" t="str">
        <f ca="1">IFERROR(INDEX($AK$54:$AK$65, ROWS($CK$4:CK67)), IFERROR(INDEX($AO$54:$AO$65, ROWS($CK$4:CK67)-ROWS($AK$54:$AK$65)), IFERROR(INDEX($AS$54:$AS$65, ROWS($CK$4:CK67)-ROWS($AK$54:$AK$65)-ROWS($AO$54:$AO$65)),IFERROR(INDEX($AW$54:$AW$65, ROWS($CK$4:CK67)-ROWS($AK$54:$AK$65)-ROWS($AO$54:$AO$65)-ROWS($AS$54:$AS$65)),IFERROR(INDEX($BA$54:$BA$65, ROWS($CK$4:CK67)-ROWS($AK$54:$AK$65)-ROWS($AO$54:$AO$65)-ROWS($AS$54:$AS$65)-ROWS($AW$54:$AW$65)),IFERROR(INDEX($BE$54:$BE$65, ROWS($CK$4:CK67)-ROWS($AK$54:$AK$65)-ROWS($AO$54:$AO$65)-ROWS($AS$54:$AS$65)-ROWS($AW$54:$AW$65)-ROWS($BA$54:$BA$65)),IFERROR(INDEX($BI$54:$BI$65, ROWS($CK$4:CK67)-ROWS($AK$54:$AK$65)-ROWS($AO$54:$AO$65)-ROWS($AS$54:$AS$65)-ROWS($AW$54:$AW$65)-ROWS($BA$54:$BA$65)-ROWS($BE$54:$BE$65)), "")))))))</f>
        <v/>
      </c>
      <c r="CL69" s="316" t="str">
        <f t="shared" ca="1" si="40"/>
        <v/>
      </c>
      <c r="CM69" s="413" t="str">
        <f t="shared" ca="1" si="41"/>
        <v/>
      </c>
      <c r="CN69" s="412" t="str">
        <f>IF(OR(CO69="",CO69=0),"",MAX(CN$5:CN68)+1)</f>
        <v/>
      </c>
      <c r="CO69" s="316">
        <f>IFERROR(INDEX($AJ$70:$AJ$81, ROWS($CO$4:CO67)), IFERROR(INDEX($AN$70:$AN$81, ROWS($CO$4:CO67)-ROWS($AJ$70:$AJ$81)), IFERROR(INDEX($AR$70:$AR$81, ROWS($CO$4:CO67)-ROWS($AJ$70:$AJ$81)-ROWS($AN$70:$AN$81)),IFERROR(INDEX($AV$70:$AV$81, ROWS($CO$4:CO67)-ROWS($AJ$70:$AJ$81)-ROWS($AN$70:$AN$81)-ROWS($AR$70:$AR$81)),IFERROR(INDEX($AZ$70:$AZ$81, ROWS($CO$4:CO67)-ROWS($AJ$70:$AJ$81)-ROWS($AN$70:$AN$81)-ROWS($AR$70:$AR$81)-ROWS($AV$70:$AV$81)),IFERROR(INDEX($BD$70:$BD$81, ROWS($CO$4:CO67)-ROWS($AJ$70:$AJ$81)-ROWS($AN$70:$AN$81)-ROWS($AR$70:$AR$81)-ROWS($AV$70:$AV$81)-ROWS($AZ$70:$AZ$81)),IFERROR(INDEX($BH$70:$BH$81, ROWS($CO$4:CO67)-ROWS($AJ$70:$AJ$81)-ROWS($AN$70:$AN$81)-ROWS($AR$70:$AR$81)-ROWS($AV$70:$AV$81)-ROWS($AZ$70:$AZ$81)-ROWS($BD$70:$BD$81)), "")))))))</f>
        <v>0</v>
      </c>
      <c r="CP69" s="316" t="str">
        <f t="shared" ca="1" si="42"/>
        <v/>
      </c>
      <c r="CQ69" s="316" t="str">
        <f>IF(OR(CR69="",CR69=0),"",MAX(CQ$5:CQ68)+1)</f>
        <v/>
      </c>
      <c r="CR69" s="316">
        <f>IFERROR(INDEX($AK$70:$AK$81, ROWS($CR$4:CR67)), IFERROR(INDEX($AO$70:$AO$81, ROWS($CR$4:CR67)-ROWS($AK$70:$AK$81)), IFERROR(INDEX($AS$70:$AS$81, ROWS($CR$4:CR67)-ROWS($AK$70:$AK$81)-ROWS($AO$70:$AO$81)),IFERROR(INDEX($AW$70:$AW$81, ROWS($CR$4:CR67)-ROWS($AK$70:$AK$81)-ROWS($AO$70:$AO$81)-ROWS($AS$70:$AS$81)),IFERROR(INDEX($BA$70:$BA$81, ROWS($CR$4:CR67)-ROWS($AK$70:$AK$81)-ROWS($AO$70:$AO$81)-ROWS($AS$70:$AS$81)-ROWS($AW$70:$AW$81)),IFERROR(INDEX($BE$70:$BE$81, ROWS($CR$4:CR67)-ROWS($AK$70:$AK$81)-ROWS($AO$70:$AO$81)-ROWS($AS$70:$AS$81)-ROWS($AW$70:$AW$81)-ROWS($BA$70:$BA$81)),IFERROR(INDEX($BI$70:$BI$81, ROWS($CR$4:CR67)-ROWS($AK$70:$AK$81)-ROWS($AO$70:$AO$81)-ROWS($AS$70:$AS$81)-ROWS($AW$70:$AW$81)-ROWS($BA$70:$BA$81)-ROWS($BE$70:$BE$81)), "")))))))</f>
        <v>0</v>
      </c>
      <c r="CS69" s="316" t="str">
        <f t="shared" ca="1" si="43"/>
        <v/>
      </c>
      <c r="CT69" s="413" t="str">
        <f t="shared" ca="1" si="44"/>
        <v/>
      </c>
      <c r="CU69" s="412" t="str">
        <f>IF(OR(CV69="",CV69=0),"",MAX(CU$5:CU68)+1)</f>
        <v/>
      </c>
      <c r="CV69" s="316" t="str">
        <f>IFERROR(INDEX($AJ$86:$AJ$97, ROWS($CV$4:CV67)), IFERROR(INDEX($AN$86:$AN$97, ROWS($CV$4:CV67)-ROWS($AJ$86:$AJ$97)), ""))</f>
        <v/>
      </c>
      <c r="CW69" s="316" t="str">
        <f t="shared" si="45"/>
        <v/>
      </c>
      <c r="CX69" s="316" t="str">
        <f>IF(OR(CY69="",CY69=0),"",MAX(CX$5:CX68)+1)</f>
        <v/>
      </c>
      <c r="CY69" s="316" t="str">
        <f>IFERROR(INDEX($AK$86:$AK$97, ROWS($CY$4:CY67)), IFERROR(INDEX($AO$86:$AO$97, ROWS($CY$4:CY67)-ROWS($AK$86:$AK$97)), ""))</f>
        <v/>
      </c>
      <c r="CZ69" s="316" t="str">
        <f t="shared" si="46"/>
        <v/>
      </c>
      <c r="DA69" s="413" t="str">
        <f t="shared" si="47"/>
        <v/>
      </c>
      <c r="DC69" s="438" t="str">
        <f ca="1">IF(OR(DD69="",DD69=0),"",MAX(DC$65:DC68)+1)</f>
        <v/>
      </c>
      <c r="DD69" s="434" t="str">
        <f t="shared" ca="1" si="166"/>
        <v/>
      </c>
      <c r="DE69" s="413" t="str">
        <f t="shared" ca="1" si="167"/>
        <v/>
      </c>
      <c r="DF69" s="431">
        <f ca="1">IF(OR(DG69="",DG69=0),"",MAX(DF$65:DF68)+1)</f>
        <v>2</v>
      </c>
      <c r="DG69" s="412" t="str">
        <f t="shared" ca="1" si="168"/>
        <v>Paycheck 3</v>
      </c>
      <c r="DH69" s="413">
        <f t="shared" ca="1" si="169"/>
        <v>700</v>
      </c>
      <c r="DI69" s="412" t="str">
        <f t="shared" ca="1" si="170"/>
        <v>Auto Insurance</v>
      </c>
      <c r="DJ69" s="413">
        <f t="shared" ca="1" si="171"/>
        <v>180</v>
      </c>
      <c r="DK69" s="412" t="str">
        <f t="shared" ca="1" si="172"/>
        <v/>
      </c>
      <c r="DL69" s="413" t="str">
        <f t="shared" ca="1" si="173"/>
        <v/>
      </c>
      <c r="DM69" s="293"/>
      <c r="DN69" s="425" t="str">
        <f ca="1">IF(DI75="","",CONCATENATE(DI75," - ",DJ75))</f>
        <v/>
      </c>
      <c r="DO69" s="295" t="str">
        <f ca="1">IF(DI76="","",CONCATENATE(DI76," - ",DJ76))</f>
        <v/>
      </c>
      <c r="DP69" s="295" t="str">
        <f ca="1">IF(DI77="","",CONCATENATE(DI77," - ",DJ77))</f>
        <v/>
      </c>
      <c r="DQ69" s="425" t="str">
        <f ca="1">IF(DK75="","",CONCATENATE(DK75," - ",DL75))</f>
        <v/>
      </c>
      <c r="DR69" s="295" t="str">
        <f ca="1">IF(DK76="","",CONCATENATE(DK76," - ",DL76))</f>
        <v/>
      </c>
      <c r="DS69" s="426" t="str">
        <f ca="1">IF(DK77="","",CONCATENATE(DK77," - ",DL77))</f>
        <v/>
      </c>
    </row>
    <row r="70" spans="16:123" x14ac:dyDescent="0.3">
      <c r="AB70" s="395">
        <f ca="1">IFERROR(MATCH($AB$59,OFFSET(Year!$AY$67:$AY$118,AB69,,1000),0)+AB69,"")</f>
        <v>10</v>
      </c>
      <c r="AC70" s="340">
        <f ca="1">IFERROR(INDEX(Year!$BB$67:$BB$118,AB70),"")</f>
        <v>21</v>
      </c>
      <c r="AD70" s="348" t="str">
        <f ca="1">IFERROR(INDEX(Year!$AZ$67:$AZ$118,AB70),"")</f>
        <v>Paycheck 3</v>
      </c>
      <c r="AE70" s="363">
        <f ca="1">IFERROR(INDEX(Year!$BA$67:$BA$118,AB70),"")</f>
        <v>700</v>
      </c>
      <c r="AF70" s="402" t="str">
        <f ca="1">IFERROR(INDEX(Year!$AY$67:$AY$118,AB70),"")</f>
        <v>Income</v>
      </c>
      <c r="AI70" s="304">
        <f ca="1">IFERROR(MATCH($AI$68,OFFSET($AC$1,AI69,,1000),0)+AI69,"")</f>
        <v>52</v>
      </c>
      <c r="AJ70" s="305" t="str">
        <f t="shared" ref="AJ70:AJ81" ca="1" si="174">IFERROR(INDEX(AD:AD,AI70),"")</f>
        <v>Boat Loan</v>
      </c>
      <c r="AK70" s="306">
        <f t="shared" ref="AK70:AK81" ca="1" si="175">IFERROR(INDEX(AE:AE,AI70),"")</f>
        <v>300</v>
      </c>
      <c r="AL70" s="307">
        <f t="shared" ref="AL70:AL81" ca="1" si="176">IFERROR(INDEX(AF:AF,AI70),"")</f>
        <v>22000</v>
      </c>
      <c r="AM70" s="304">
        <f ca="1">IFERROR(MATCH($AM$68,OFFSET($AC$1,AM69,,1000),0)+AM69,"")</f>
        <v>66</v>
      </c>
      <c r="AN70" s="305" t="str">
        <f t="shared" ref="AN70:AN81" ca="1" si="177">IFERROR(INDEX(AD:AD,AM70),"")</f>
        <v>Paycheck 2</v>
      </c>
      <c r="AO70" s="306">
        <f t="shared" ref="AO70:AO81" ca="1" si="178">IFERROR(INDEX(AE:AE,AM70),"")</f>
        <v>400</v>
      </c>
      <c r="AP70" s="307" t="str">
        <f t="shared" ref="AP70:AP81" ca="1" si="179">IFERROR(INDEX(AF:AF,AM70),"")</f>
        <v>Income</v>
      </c>
      <c r="AQ70" s="304" t="str">
        <f ca="1">IFERROR(MATCH($AQ$68,OFFSET($AC$1,AQ69,,1000),0)+AQ69,"")</f>
        <v/>
      </c>
      <c r="AR70" s="305" t="str">
        <f t="shared" ref="AR70:AR81" ca="1" si="180">IFERROR(INDEX(AD:AD,AQ70),"")</f>
        <v/>
      </c>
      <c r="AS70" s="306" t="str">
        <f t="shared" ref="AS70:AS81" ca="1" si="181">IFERROR(INDEX(AE:AE,AQ70),"")</f>
        <v/>
      </c>
      <c r="AT70" s="307" t="str">
        <f t="shared" ref="AT70:AT81" ca="1" si="182">IFERROR(INDEX(AF:AF,AQ70),"")</f>
        <v/>
      </c>
      <c r="AU70" s="304"/>
      <c r="AV70" s="305"/>
      <c r="AW70" s="306"/>
      <c r="AX70" s="307"/>
      <c r="AY70" s="304"/>
      <c r="AZ70" s="305"/>
      <c r="BA70" s="306"/>
      <c r="BB70" s="307"/>
      <c r="BC70" s="304"/>
      <c r="BD70" s="305"/>
      <c r="BE70" s="306"/>
      <c r="BF70" s="307"/>
      <c r="BG70" s="304"/>
      <c r="BH70" s="305"/>
      <c r="BI70" s="306"/>
      <c r="BJ70" s="307"/>
      <c r="BL70" s="412" t="str">
        <f ca="1">IF(OR(BM70="",BM70=0),"",MAX(BL$5:BL69)+1)</f>
        <v/>
      </c>
      <c r="BM70" s="316" t="str">
        <f ca="1">IFERROR(INDEX($AJ$6:$AJ$17, ROWS(BM$4:$BM68)), IFERROR(INDEX($AN$6:$AN$17, ROWS(BM$4:$BM68)-ROWS($AJ$6:$AJ$17)), IFERROR(INDEX($AR$6:$AR$17, ROWS(BM$4:$BM68)-ROWS($AJ$6:$AJ$17)-ROWS($AN$6:$AN$17)),IFERROR(INDEX($AV$6:$AV$17, ROWS(BM$4:$BM68)-ROWS($AJ$6:$AJ$17)-ROWS($AN$6:$AN$17)-ROWS($AR$6:$AR$17)),IFERROR(INDEX($AZ$6:$AZ$17, ROWS(BM$4:$BM68)-ROWS($AJ$6:$AJ$17)-ROWS($AN$6:$AN$17)-ROWS($AR$6:$AR$17)-ROWS($AV$6:$AV$17)),IFERROR(INDEX($BD$6:$BD$17, ROWS(BM$4:$BM68)-ROWS($AJ$6:$AJ$17)-ROWS($AN$6:$AN$17)-ROWS($AR$6:$AR$17)-ROWS($AV$6:$AV$17)-ROWS($AZ$6:$AZ$17)),IFERROR(INDEX($BH$6:$BH$17, ROWS(BM$4:$BM68)-ROWS($AJ$6:$AJ$17)-ROWS($AN$6:$AN$17)-ROWS($AR$6:$AR$17)-ROWS($AV$6:$AV$17)-ROWS($AZ$6:$AZ$17)-ROWS($BD$6:$BD$17)), "")))))))</f>
        <v/>
      </c>
      <c r="BN70" s="316" t="str">
        <f t="shared" ca="1" si="30"/>
        <v/>
      </c>
      <c r="BO70" s="316" t="str">
        <f ca="1">IF(OR(BP70="",BP70=0),"",MAX(BO$5:BO69)+1)</f>
        <v/>
      </c>
      <c r="BP70" s="316" t="str">
        <f ca="1">IFERROR(INDEX($AK$6:$AK$17, ROWS($BP$4:BP68)), IFERROR(INDEX($AO$6:$AO$17, ROWS($BP$4:BP68)-ROWS($AK$6:$AK$17)), IFERROR(INDEX($AS$6:$AS$17, ROWS($BP$4:BP68)-ROWS($AK$6:$AK$17)-ROWS($AO$6:$AO$17)),IFERROR(INDEX($AW$6:$AW$17, ROWS($BP$4:BP68)-ROWS($AK$6:$AK$17)-ROWS($AO$6:$AO$17)-ROWS($AS$6:$AS$17)),IFERROR(INDEX($BA$6:$BA$17, ROWS($BP$4:BP68)-ROWS($AK$6:$AK$17)-ROWS($AO$6:$AO$17)-ROWS($AS$6:$AS$17)-ROWS($AW$6:$AW$17)),IFERROR(INDEX($BE$6:$BE$17, ROWS($BP$4:BP68)-ROWS($AK$6:$AK$17)-ROWS($AO$6:$AO$17)-ROWS($AS$6:$AS$17)-ROWS($AW$6:$AW$17)-ROWS($BA$6:$BA$17)),IFERROR(INDEX($BI$6:$BI$17, ROWS($BP$4:BP68)-ROWS($AK$6:$AK$17)-ROWS($AO$6:$AO$17)-ROWS($AS$6:$AS$17)-ROWS($AW$6:$AW$17)-ROWS($BA$6:$BA$17)-ROWS($BE$6:$BE$17)), "")))))))</f>
        <v/>
      </c>
      <c r="BQ70" s="316" t="str">
        <f t="shared" ca="1" si="31"/>
        <v/>
      </c>
      <c r="BR70" s="413" t="str">
        <f t="shared" ca="1" si="32"/>
        <v/>
      </c>
      <c r="BS70" s="412" t="str">
        <f ca="1">IF(OR(BT70="",BT70=0),"",MAX(BS$5:BS69)+1)</f>
        <v/>
      </c>
      <c r="BT70" s="316" t="str">
        <f ca="1">IFERROR(INDEX($AJ$22:$AJ$33, ROWS($BT$4:BT68)), IFERROR(INDEX($AN$22:$AN$33, ROWS($BT$4:BT68)-ROWS($AJ$22:$AJ$33)), IFERROR(INDEX($AR$22:$AR$33, ROWS($BT$4:BT68)-ROWS($AJ$22:$AJ$33)-ROWS($AN$22:$AN$33)),IFERROR(INDEX($AV$22:$AV$33, ROWS($BT$4:BT68)-ROWS($AJ$22:$AJ$33)-ROWS($AN$22:$AN$33)-ROWS($AR$22:$AR$33)),IFERROR(INDEX($AZ$22:$AZ$33, ROWS($BT$4:BT68)-ROWS($AJ$22:$AJ$33)-ROWS($AN$22:$AN$33)-ROWS($AR$22:$AR$33)-ROWS($AV$22:$AV$33)),IFERROR(INDEX($BD$22:$BD$33, ROWS($BT$4:BT68)-ROWS($AJ$22:$AJ$33)-ROWS($AN$22:$AN$33)-ROWS($AR$22:$AR$33)-ROWS($AV$22:$AV$33)-ROWS($AZ$22:$AZ$33)),IFERROR(INDEX($BH$22:$BH$33, ROWS($BT$4:BT68)-ROWS($AJ$22:$AJ$33)-ROWS($AN$22:$AN$33)-ROWS($AR$22:$AR$33)-ROWS($AV$22:$AV$33)-ROWS($AZ$22:$AZ$33)-ROWS($BD$22:$BD$33)), "")))))))</f>
        <v/>
      </c>
      <c r="BU70" s="316" t="str">
        <f t="shared" ca="1" si="33"/>
        <v/>
      </c>
      <c r="BV70" s="316" t="str">
        <f ca="1">IF(OR(BW70="",BW70=0),"",MAX(BV$5:BV69)+1)</f>
        <v/>
      </c>
      <c r="BW70" s="316" t="str">
        <f ca="1">IFERROR(INDEX($AK$22:$AK$33, ROWS($BW$4:BW68)), IFERROR(INDEX($AO$22:$AO$33, ROWS($BW$4:BW68)-ROWS($AK$22:$AK$33)), IFERROR(INDEX($AS$22:$AS$33, ROWS($BW$4:BW68)-ROWS($AK$22:$AK$33)-ROWS($AO$22:$AO$33)),IFERROR(INDEX($AW$22:$AW$33, ROWS($BW$4:BW68)-ROWS($AK$22:$AK$33)-ROWS($AO$22:$AO$33)-ROWS($AS$22:$AS$33)),IFERROR(INDEX($BA$22:$BA$33, ROWS($BW$4:BW68)-ROWS($AK$22:$AK$33)-ROWS($AO$22:$AO$33)-ROWS($AS$22:$AS$33)-ROWS($AW$22:$AW$33)),IFERROR(INDEX($BE$22:$BE$33, ROWS($BW$4:BW68)-ROWS($AK$22:$AK$33)-ROWS($AO$22:$AO$33)-ROWS($AS$22:$AS$33)-ROWS($AW$22:$AW$33)-ROWS($BA$22:$BA$33)),IFERROR(INDEX($BI$22:$BI$33, ROWS($BW$4:BW68)-ROWS($AK$22:$AK$33)-ROWS($AO$22:$AO$33)-ROWS($AS$22:$AS$33)-ROWS($AW$22:$AW$33)-ROWS($BA$22:$BA$33)-ROWS($BE$22:$BE$33)), "")))))))</f>
        <v/>
      </c>
      <c r="BX70" s="316" t="str">
        <f t="shared" ca="1" si="34"/>
        <v/>
      </c>
      <c r="BY70" s="413" t="str">
        <f t="shared" ca="1" si="35"/>
        <v/>
      </c>
      <c r="BZ70" s="412" t="str">
        <f ca="1">IF(OR(CA70="",CA70=0),"",MAX(BZ$5:BZ69)+1)</f>
        <v/>
      </c>
      <c r="CA70" s="316" t="str">
        <f ca="1">IFERROR(INDEX($AJ$38:$AJ$49, ROWS($CA$4:CA68)), IFERROR(INDEX($AN$38:$AN$49, ROWS($CA$4:CA68)-ROWS($AJ$38:$AJ$49)), IFERROR(INDEX($AR$38:$AR$49, ROWS($CA$4:CA68)-ROWS($AJ$38:$AJ$49)-ROWS($AN$38:$AN$49)),IFERROR(INDEX($AV$38:$AV$49, ROWS($CA$4:CA68)-ROWS($AJ$38:$AJ$49)-ROWS($AN$38:$AN$49)-ROWS($AR$38:$AR$49)),IFERROR(INDEX($AZ$38:$AZ$49, ROWS($CA$4:CA68)-ROWS($AJ$38:$AJ$49)-ROWS($AN$38:$AN$49)-ROWS($AR$38:$AR$49)-ROWS($AV$38:$AV$49)),IFERROR(INDEX($BD$38:$BD$49, ROWS($CA$4:CA68)-ROWS($AJ$38:$AJ$49)-ROWS($AN$38:$AN$49)-ROWS($AR$38:$AR$49)-ROWS($AV$38:$AV$49)-ROWS($AZ$38:$AZ$49)),IFERROR(INDEX($BH$38:$BH$49, ROWS($CA$4:CA68)-ROWS($AJ$38:$AJ$49)-ROWS($AN$38:$AN$49)-ROWS($AR$38:$AR$49)-ROWS($AV$38:$AV$49)-ROWS($AZ$38:$AZ$49)-ROWS($BD$38:$BD$49)), "")))))))</f>
        <v/>
      </c>
      <c r="CB70" s="316" t="str">
        <f t="shared" ca="1" si="36"/>
        <v/>
      </c>
      <c r="CC70" s="316" t="str">
        <f ca="1">IF(OR(CD70="",CD70=0),"",MAX(CC$5:CC69)+1)</f>
        <v/>
      </c>
      <c r="CD70" s="316" t="str">
        <f ca="1">IFERROR(INDEX($AK$38:$AK$49, ROWS($CD$4:CD68)), IFERROR(INDEX($AO$38:$AO$49, ROWS($CD$4:CD68)-ROWS($AK$38:$AK$49)), IFERROR(INDEX($AS$38:$AS$49, ROWS($CD$4:CD68)-ROWS($AK$38:$AK$49)-ROWS($AO$38:$AO$49)),IFERROR(INDEX($AW$38:$AW$49, ROWS($CD$4:CD68)-ROWS($AK$38:$AK$49)-ROWS($AO$38:$AO$49)-ROWS($AS$38:$AS$49)),IFERROR(INDEX($BA$38:$BA$49, ROWS($CD$4:CD68)-ROWS($AK$38:$AK$49)-ROWS($AO$38:$AO$49)-ROWS($AS$38:$AS$49)-ROWS($AW$38:$AW$49)),IFERROR(INDEX($BE$38:$BE$49, ROWS($CD$4:CD68)-ROWS($AK$38:$AK$49)-ROWS($AO$38:$AO$49)-ROWS($AS$38:$AS$49)-ROWS($AW$38:$AW$49)-ROWS($BA$38:$BA$49)),IFERROR(INDEX($BI$38:$BI$49, ROWS($CD$4:CD68)-ROWS($AK$38:$AK$49)-ROWS($AO$38:$AO$49)-ROWS($AS$38:$AS$49)-ROWS($AW$38:$AW$49)-ROWS($BA$38:$BA$49)-ROWS($BE$38:$BE$49)), "")))))))</f>
        <v/>
      </c>
      <c r="CE70" s="316" t="str">
        <f t="shared" ca="1" si="37"/>
        <v/>
      </c>
      <c r="CF70" s="413" t="str">
        <f t="shared" ca="1" si="38"/>
        <v/>
      </c>
      <c r="CG70" s="412" t="str">
        <f ca="1">IF(OR(CH70="",CH70=0),"",MAX(CG$5:CG69)+1)</f>
        <v/>
      </c>
      <c r="CH70" s="316" t="str">
        <f ca="1">IFERROR(INDEX($AJ$54:$AJ$65, ROWS($CH$4:CH68)), IFERROR(INDEX($AN$54:$AN$65, ROWS($CH$4:CH68)-ROWS($AJ$54:$AJ$65)), IFERROR(INDEX($AR$54:$AR$65, ROWS($CH$4:CH68)-ROWS($AJ$54:$AJ$65)-ROWS($AN$54:$AN$65)),IFERROR(INDEX($AV$54:$AV$65, ROWS($CH$4:CH68)-ROWS($AJ$54:$AJ$65)-ROWS($AN$54:$AN$65)-ROWS($AR$54:$AR$65)),IFERROR(INDEX($AZ$54:$AZ$65, ROWS($CH$4:CH68)-ROWS($AJ$54:$AJ$65)-ROWS($AN$54:$AN$65)-ROWS($AR$54:$AR$65)-ROWS($AV$54:$AV$65)),IFERROR(INDEX($BD$54:$BD$65, ROWS($CH$4:CH68)-ROWS($AJ$54:$AJ$65)-ROWS($AN$54:$AN$65)-ROWS($AR$54:$AR$65)-ROWS($AV$54:$AV$65)-ROWS($AZ$54:$AZ$65)),IFERROR(INDEX($BH$54:$BH$65, ROWS($CH$4:CH68)-ROWS($AJ$54:$AJ$65)-ROWS($AN$54:$AN$65)-ROWS($AR$54:$AR$65)-ROWS($AV$54:$AV$65)-ROWS($AZ$54:$AZ$65)-ROWS($BD$54:$BD$65)), "")))))))</f>
        <v/>
      </c>
      <c r="CI70" s="316" t="str">
        <f t="shared" ca="1" si="39"/>
        <v/>
      </c>
      <c r="CJ70" s="316" t="str">
        <f ca="1">IF(OR(CK70="",CK70=0),"",MAX(CJ$5:CJ69)+1)</f>
        <v/>
      </c>
      <c r="CK70" s="316" t="str">
        <f ca="1">IFERROR(INDEX($AK$54:$AK$65, ROWS($CK$4:CK68)), IFERROR(INDEX($AO$54:$AO$65, ROWS($CK$4:CK68)-ROWS($AK$54:$AK$65)), IFERROR(INDEX($AS$54:$AS$65, ROWS($CK$4:CK68)-ROWS($AK$54:$AK$65)-ROWS($AO$54:$AO$65)),IFERROR(INDEX($AW$54:$AW$65, ROWS($CK$4:CK68)-ROWS($AK$54:$AK$65)-ROWS($AO$54:$AO$65)-ROWS($AS$54:$AS$65)),IFERROR(INDEX($BA$54:$BA$65, ROWS($CK$4:CK68)-ROWS($AK$54:$AK$65)-ROWS($AO$54:$AO$65)-ROWS($AS$54:$AS$65)-ROWS($AW$54:$AW$65)),IFERROR(INDEX($BE$54:$BE$65, ROWS($CK$4:CK68)-ROWS($AK$54:$AK$65)-ROWS($AO$54:$AO$65)-ROWS($AS$54:$AS$65)-ROWS($AW$54:$AW$65)-ROWS($BA$54:$BA$65)),IFERROR(INDEX($BI$54:$BI$65, ROWS($CK$4:CK68)-ROWS($AK$54:$AK$65)-ROWS($AO$54:$AO$65)-ROWS($AS$54:$AS$65)-ROWS($AW$54:$AW$65)-ROWS($BA$54:$BA$65)-ROWS($BE$54:$BE$65)), "")))))))</f>
        <v/>
      </c>
      <c r="CL70" s="316" t="str">
        <f t="shared" ca="1" si="40"/>
        <v/>
      </c>
      <c r="CM70" s="413" t="str">
        <f t="shared" ca="1" si="41"/>
        <v/>
      </c>
      <c r="CN70" s="412" t="str">
        <f>IF(OR(CO70="",CO70=0),"",MAX(CN$5:CN69)+1)</f>
        <v/>
      </c>
      <c r="CO70" s="316">
        <f>IFERROR(INDEX($AJ$70:$AJ$81, ROWS($CO$4:CO68)), IFERROR(INDEX($AN$70:$AN$81, ROWS($CO$4:CO68)-ROWS($AJ$70:$AJ$81)), IFERROR(INDEX($AR$70:$AR$81, ROWS($CO$4:CO68)-ROWS($AJ$70:$AJ$81)-ROWS($AN$70:$AN$81)),IFERROR(INDEX($AV$70:$AV$81, ROWS($CO$4:CO68)-ROWS($AJ$70:$AJ$81)-ROWS($AN$70:$AN$81)-ROWS($AR$70:$AR$81)),IFERROR(INDEX($AZ$70:$AZ$81, ROWS($CO$4:CO68)-ROWS($AJ$70:$AJ$81)-ROWS($AN$70:$AN$81)-ROWS($AR$70:$AR$81)-ROWS($AV$70:$AV$81)),IFERROR(INDEX($BD$70:$BD$81, ROWS($CO$4:CO68)-ROWS($AJ$70:$AJ$81)-ROWS($AN$70:$AN$81)-ROWS($AR$70:$AR$81)-ROWS($AV$70:$AV$81)-ROWS($AZ$70:$AZ$81)),IFERROR(INDEX($BH$70:$BH$81, ROWS($CO$4:CO68)-ROWS($AJ$70:$AJ$81)-ROWS($AN$70:$AN$81)-ROWS($AR$70:$AR$81)-ROWS($AV$70:$AV$81)-ROWS($AZ$70:$AZ$81)-ROWS($BD$70:$BD$81)), "")))))))</f>
        <v>0</v>
      </c>
      <c r="CP70" s="316" t="str">
        <f t="shared" ca="1" si="42"/>
        <v/>
      </c>
      <c r="CQ70" s="316" t="str">
        <f>IF(OR(CR70="",CR70=0),"",MAX(CQ$5:CQ69)+1)</f>
        <v/>
      </c>
      <c r="CR70" s="316">
        <f>IFERROR(INDEX($AK$70:$AK$81, ROWS($CR$4:CR68)), IFERROR(INDEX($AO$70:$AO$81, ROWS($CR$4:CR68)-ROWS($AK$70:$AK$81)), IFERROR(INDEX($AS$70:$AS$81, ROWS($CR$4:CR68)-ROWS($AK$70:$AK$81)-ROWS($AO$70:$AO$81)),IFERROR(INDEX($AW$70:$AW$81, ROWS($CR$4:CR68)-ROWS($AK$70:$AK$81)-ROWS($AO$70:$AO$81)-ROWS($AS$70:$AS$81)),IFERROR(INDEX($BA$70:$BA$81, ROWS($CR$4:CR68)-ROWS($AK$70:$AK$81)-ROWS($AO$70:$AO$81)-ROWS($AS$70:$AS$81)-ROWS($AW$70:$AW$81)),IFERROR(INDEX($BE$70:$BE$81, ROWS($CR$4:CR68)-ROWS($AK$70:$AK$81)-ROWS($AO$70:$AO$81)-ROWS($AS$70:$AS$81)-ROWS($AW$70:$AW$81)-ROWS($BA$70:$BA$81)),IFERROR(INDEX($BI$70:$BI$81, ROWS($CR$4:CR68)-ROWS($AK$70:$AK$81)-ROWS($AO$70:$AO$81)-ROWS($AS$70:$AS$81)-ROWS($AW$70:$AW$81)-ROWS($BA$70:$BA$81)-ROWS($BE$70:$BE$81)), "")))))))</f>
        <v>0</v>
      </c>
      <c r="CS70" s="316" t="str">
        <f t="shared" ca="1" si="43"/>
        <v/>
      </c>
      <c r="CT70" s="413" t="str">
        <f t="shared" ca="1" si="44"/>
        <v/>
      </c>
      <c r="CU70" s="412" t="str">
        <f>IF(OR(CV70="",CV70=0),"",MAX(CU$5:CU69)+1)</f>
        <v/>
      </c>
      <c r="CV70" s="316" t="str">
        <f>IFERROR(INDEX($AJ$86:$AJ$97, ROWS($CV$4:CV68)), IFERROR(INDEX($AN$86:$AN$97, ROWS($CV$4:CV68)-ROWS($AJ$86:$AJ$97)), ""))</f>
        <v/>
      </c>
      <c r="CW70" s="316" t="str">
        <f t="shared" si="45"/>
        <v/>
      </c>
      <c r="CX70" s="316" t="str">
        <f>IF(OR(CY70="",CY70=0),"",MAX(CX$5:CX69)+1)</f>
        <v/>
      </c>
      <c r="CY70" s="316" t="str">
        <f>IFERROR(INDEX($AK$86:$AK$97, ROWS($CY$4:CY68)), IFERROR(INDEX($AO$86:$AO$97, ROWS($CY$4:CY68)-ROWS($AK$86:$AK$97)), ""))</f>
        <v/>
      </c>
      <c r="CZ70" s="316" t="str">
        <f t="shared" si="46"/>
        <v/>
      </c>
      <c r="DA70" s="413" t="str">
        <f t="shared" si="47"/>
        <v/>
      </c>
      <c r="DC70" s="438">
        <f ca="1">IF(OR(DD70="",DD70=0),"",MAX(DC$65:DC69)+1)</f>
        <v>3</v>
      </c>
      <c r="DD70" s="434" t="str">
        <f t="shared" ca="1" si="166"/>
        <v>Credit Card 1</v>
      </c>
      <c r="DE70" s="413">
        <f t="shared" ca="1" si="167"/>
        <v>50</v>
      </c>
      <c r="DF70" s="431" t="str">
        <f ca="1">IF(OR(DG70="",DG70=0),"",MAX(DF$65:DF69)+1)</f>
        <v/>
      </c>
      <c r="DG70" s="412" t="str">
        <f t="shared" ca="1" si="168"/>
        <v/>
      </c>
      <c r="DH70" s="413" t="str">
        <f t="shared" ca="1" si="169"/>
        <v/>
      </c>
      <c r="DI70" s="412" t="str">
        <f t="shared" ca="1" si="170"/>
        <v>Car 1 Gas</v>
      </c>
      <c r="DJ70" s="413">
        <f t="shared" ca="1" si="171"/>
        <v>50</v>
      </c>
      <c r="DK70" s="412" t="str">
        <f t="shared" ca="1" si="172"/>
        <v/>
      </c>
      <c r="DL70" s="413" t="str">
        <f t="shared" ca="1" si="173"/>
        <v/>
      </c>
      <c r="DM70" s="292"/>
      <c r="DN70" s="425" t="str">
        <f ca="1">IF(DI78="","",CONCATENATE(DI78," - ",DJ78))</f>
        <v/>
      </c>
      <c r="DO70" s="295" t="str">
        <f ca="1">IF(DI79="","",CONCATENATE(DI79," - ",DJ79))</f>
        <v/>
      </c>
      <c r="DP70" s="295" t="str">
        <f ca="1">IF(DI80="","",CONCATENATE(DI80," - ",DJ80))</f>
        <v/>
      </c>
      <c r="DQ70" s="425" t="str">
        <f ca="1">IF(DK78="","",CONCATENATE(DK78," - ",DL78))</f>
        <v/>
      </c>
      <c r="DR70" s="295" t="str">
        <f ca="1">IF(DK79="","",CONCATENATE(DK79," - ",DL79))</f>
        <v/>
      </c>
      <c r="DS70" s="426" t="str">
        <f ca="1">IF(DK80="","",CONCATENATE(DK80," - ",DL80))</f>
        <v/>
      </c>
    </row>
    <row r="71" spans="16:123" ht="15.75" thickBot="1" x14ac:dyDescent="0.35">
      <c r="AB71" s="395">
        <f ca="1">IFERROR(MATCH($AB$59,OFFSET(Year!$AY$67:$AY$118,AB70,,1000),0)+AB70,"")</f>
        <v>57</v>
      </c>
      <c r="AC71" s="404" t="str">
        <f ca="1">IFERROR(INDEX(Year!$BB$67:$BB$118,AB71),"")</f>
        <v/>
      </c>
      <c r="AD71" s="405" t="str">
        <f ca="1">IFERROR(INDEX(Year!$AZ$67:$AZ$118,AB71),"")</f>
        <v/>
      </c>
      <c r="AE71" s="406" t="str">
        <f ca="1">IFERROR(INDEX(Year!$BA$67:$BA$118,AB71),"")</f>
        <v/>
      </c>
      <c r="AF71" s="407" t="str">
        <f ca="1">IFERROR(INDEX(Year!$AY$67:$AY$118,AB71),"")</f>
        <v/>
      </c>
      <c r="AI71" s="304">
        <f t="shared" ref="AI71:AI81" ca="1" si="183">IFERROR(MATCH($AI$68,OFFSET($AC$1,AI70,,1000),0)+AI70,"")</f>
        <v>68</v>
      </c>
      <c r="AJ71" s="305" t="str">
        <f t="shared" ca="1" si="174"/>
        <v>Investment 2</v>
      </c>
      <c r="AK71" s="306">
        <f t="shared" ca="1" si="175"/>
        <v>1200</v>
      </c>
      <c r="AL71" s="307" t="str">
        <f t="shared" ca="1" si="176"/>
        <v>Income</v>
      </c>
      <c r="AM71" s="304">
        <f t="shared" ref="AM71:AM81" ca="1" si="184">IFERROR(MATCH($AM$68,OFFSET($AC$1,AM70,,1000),0)+AM70,"")</f>
        <v>95</v>
      </c>
      <c r="AN71" s="305" t="str">
        <f t="shared" ca="1" si="177"/>
        <v>Lawn Service</v>
      </c>
      <c r="AO71" s="306">
        <f t="shared" ca="1" si="178"/>
        <v>50</v>
      </c>
      <c r="AP71" s="307" t="str">
        <f t="shared" ca="1" si="179"/>
        <v>Fixed Bills</v>
      </c>
      <c r="AQ71" s="304" t="str">
        <f t="shared" ref="AQ71:AQ81" ca="1" si="185">IFERROR(MATCH($AQ$68,OFFSET($AC$1,AQ70,,1000),0)+AQ70,"")</f>
        <v/>
      </c>
      <c r="AR71" s="305" t="str">
        <f t="shared" ca="1" si="180"/>
        <v/>
      </c>
      <c r="AS71" s="306" t="str">
        <f t="shared" ca="1" si="181"/>
        <v/>
      </c>
      <c r="AT71" s="307" t="str">
        <f t="shared" ca="1" si="182"/>
        <v/>
      </c>
      <c r="AU71" s="304"/>
      <c r="AV71" s="305"/>
      <c r="AW71" s="306"/>
      <c r="AX71" s="307"/>
      <c r="AY71" s="304"/>
      <c r="AZ71" s="305"/>
      <c r="BA71" s="306"/>
      <c r="BB71" s="307"/>
      <c r="BC71" s="304"/>
      <c r="BD71" s="305"/>
      <c r="BE71" s="306"/>
      <c r="BF71" s="307"/>
      <c r="BG71" s="304"/>
      <c r="BH71" s="305"/>
      <c r="BI71" s="306"/>
      <c r="BJ71" s="307"/>
      <c r="BL71" s="412" t="str">
        <f ca="1">IF(OR(BM71="",BM71=0),"",MAX(BL$5:BL70)+1)</f>
        <v/>
      </c>
      <c r="BM71" s="316" t="str">
        <f ca="1">IFERROR(INDEX($AJ$6:$AJ$17, ROWS(BM$4:$BM69)), IFERROR(INDEX($AN$6:$AN$17, ROWS(BM$4:$BM69)-ROWS($AJ$6:$AJ$17)), IFERROR(INDEX($AR$6:$AR$17, ROWS(BM$4:$BM69)-ROWS($AJ$6:$AJ$17)-ROWS($AN$6:$AN$17)),IFERROR(INDEX($AV$6:$AV$17, ROWS(BM$4:$BM69)-ROWS($AJ$6:$AJ$17)-ROWS($AN$6:$AN$17)-ROWS($AR$6:$AR$17)),IFERROR(INDEX($AZ$6:$AZ$17, ROWS(BM$4:$BM69)-ROWS($AJ$6:$AJ$17)-ROWS($AN$6:$AN$17)-ROWS($AR$6:$AR$17)-ROWS($AV$6:$AV$17)),IFERROR(INDEX($BD$6:$BD$17, ROWS(BM$4:$BM69)-ROWS($AJ$6:$AJ$17)-ROWS($AN$6:$AN$17)-ROWS($AR$6:$AR$17)-ROWS($AV$6:$AV$17)-ROWS($AZ$6:$AZ$17)),IFERROR(INDEX($BH$6:$BH$17, ROWS(BM$4:$BM69)-ROWS($AJ$6:$AJ$17)-ROWS($AN$6:$AN$17)-ROWS($AR$6:$AR$17)-ROWS($AV$6:$AV$17)-ROWS($AZ$6:$AZ$17)-ROWS($BD$6:$BD$17)), "")))))))</f>
        <v/>
      </c>
      <c r="BN71" s="316" t="str">
        <f t="shared" ref="BN71:BN90" ca="1" si="186">IFERROR(INDEX($BM$6:$BM$90,MATCH(ROW()-ROW($BN$5),$BL$6:$BL$90,0)),"")</f>
        <v/>
      </c>
      <c r="BO71" s="316" t="str">
        <f ca="1">IF(OR(BP71="",BP71=0),"",MAX(BO$5:BO70)+1)</f>
        <v/>
      </c>
      <c r="BP71" s="316" t="str">
        <f ca="1">IFERROR(INDEX($AK$6:$AK$17, ROWS($BP$4:BP69)), IFERROR(INDEX($AO$6:$AO$17, ROWS($BP$4:BP69)-ROWS($AK$6:$AK$17)), IFERROR(INDEX($AS$6:$AS$17, ROWS($BP$4:BP69)-ROWS($AK$6:$AK$17)-ROWS($AO$6:$AO$17)),IFERROR(INDEX($AW$6:$AW$17, ROWS($BP$4:BP69)-ROWS($AK$6:$AK$17)-ROWS($AO$6:$AO$17)-ROWS($AS$6:$AS$17)),IFERROR(INDEX($BA$6:$BA$17, ROWS($BP$4:BP69)-ROWS($AK$6:$AK$17)-ROWS($AO$6:$AO$17)-ROWS($AS$6:$AS$17)-ROWS($AW$6:$AW$17)),IFERROR(INDEX($BE$6:$BE$17, ROWS($BP$4:BP69)-ROWS($AK$6:$AK$17)-ROWS($AO$6:$AO$17)-ROWS($AS$6:$AS$17)-ROWS($AW$6:$AW$17)-ROWS($BA$6:$BA$17)),IFERROR(INDEX($BI$6:$BI$17, ROWS($BP$4:BP69)-ROWS($AK$6:$AK$17)-ROWS($AO$6:$AO$17)-ROWS($AS$6:$AS$17)-ROWS($AW$6:$AW$17)-ROWS($BA$6:$BA$17)-ROWS($BE$6:$BE$17)), "")))))))</f>
        <v/>
      </c>
      <c r="BQ71" s="316" t="str">
        <f t="shared" ref="BQ71:BQ90" ca="1" si="187">IFERROR(INDEX($BP$6:$BP$90,MATCH(ROW()-ROW($BQ$5),$BO$6:$BO$90,0)),"")</f>
        <v/>
      </c>
      <c r="BR71" s="413" t="str">
        <f t="shared" ref="BR71:BR90" ca="1" si="188">IF(INDEX($AB$3:$AF$156,MATCH(BN71,$AD$3:$AD$156,0),5)="Income",INDEX($AB$3:$AF$156,MATCH(BN71,$AD$3:$AD$156,0),5),"")</f>
        <v/>
      </c>
      <c r="BS71" s="412" t="str">
        <f ca="1">IF(OR(BT71="",BT71=0),"",MAX(BS$5:BS70)+1)</f>
        <v/>
      </c>
      <c r="BT71" s="316" t="str">
        <f ca="1">IFERROR(INDEX($AJ$22:$AJ$33, ROWS($BT$4:BT69)), IFERROR(INDEX($AN$22:$AN$33, ROWS($BT$4:BT69)-ROWS($AJ$22:$AJ$33)), IFERROR(INDEX($AR$22:$AR$33, ROWS($BT$4:BT69)-ROWS($AJ$22:$AJ$33)-ROWS($AN$22:$AN$33)),IFERROR(INDEX($AV$22:$AV$33, ROWS($BT$4:BT69)-ROWS($AJ$22:$AJ$33)-ROWS($AN$22:$AN$33)-ROWS($AR$22:$AR$33)),IFERROR(INDEX($AZ$22:$AZ$33, ROWS($BT$4:BT69)-ROWS($AJ$22:$AJ$33)-ROWS($AN$22:$AN$33)-ROWS($AR$22:$AR$33)-ROWS($AV$22:$AV$33)),IFERROR(INDEX($BD$22:$BD$33, ROWS($BT$4:BT69)-ROWS($AJ$22:$AJ$33)-ROWS($AN$22:$AN$33)-ROWS($AR$22:$AR$33)-ROWS($AV$22:$AV$33)-ROWS($AZ$22:$AZ$33)),IFERROR(INDEX($BH$22:$BH$33, ROWS($BT$4:BT69)-ROWS($AJ$22:$AJ$33)-ROWS($AN$22:$AN$33)-ROWS($AR$22:$AR$33)-ROWS($AV$22:$AV$33)-ROWS($AZ$22:$AZ$33)-ROWS($BD$22:$BD$33)), "")))))))</f>
        <v/>
      </c>
      <c r="BU71" s="316" t="str">
        <f t="shared" ref="BU71:BU90" ca="1" si="189">IFERROR(INDEX($BT$6:$BT$90,MATCH(ROW()-ROW($BU$5),$BS$6:$BS$90,0)),"")</f>
        <v/>
      </c>
      <c r="BV71" s="316" t="str">
        <f ca="1">IF(OR(BW71="",BW71=0),"",MAX(BV$5:BV70)+1)</f>
        <v/>
      </c>
      <c r="BW71" s="316" t="str">
        <f ca="1">IFERROR(INDEX($AK$22:$AK$33, ROWS($BW$4:BW69)), IFERROR(INDEX($AO$22:$AO$33, ROWS($BW$4:BW69)-ROWS($AK$22:$AK$33)), IFERROR(INDEX($AS$22:$AS$33, ROWS($BW$4:BW69)-ROWS($AK$22:$AK$33)-ROWS($AO$22:$AO$33)),IFERROR(INDEX($AW$22:$AW$33, ROWS($BW$4:BW69)-ROWS($AK$22:$AK$33)-ROWS($AO$22:$AO$33)-ROWS($AS$22:$AS$33)),IFERROR(INDEX($BA$22:$BA$33, ROWS($BW$4:BW69)-ROWS($AK$22:$AK$33)-ROWS($AO$22:$AO$33)-ROWS($AS$22:$AS$33)-ROWS($AW$22:$AW$33)),IFERROR(INDEX($BE$22:$BE$33, ROWS($BW$4:BW69)-ROWS($AK$22:$AK$33)-ROWS($AO$22:$AO$33)-ROWS($AS$22:$AS$33)-ROWS($AW$22:$AW$33)-ROWS($BA$22:$BA$33)),IFERROR(INDEX($BI$22:$BI$33, ROWS($BW$4:BW69)-ROWS($AK$22:$AK$33)-ROWS($AO$22:$AO$33)-ROWS($AS$22:$AS$33)-ROWS($AW$22:$AW$33)-ROWS($BA$22:$BA$33)-ROWS($BE$22:$BE$33)), "")))))))</f>
        <v/>
      </c>
      <c r="BX71" s="316" t="str">
        <f t="shared" ref="BX71:BX90" ca="1" si="190">IFERROR(INDEX($BW$6:$BW$90,MATCH(ROW()-ROW($BX$5),$BV$6:$BV$90,0)),"")</f>
        <v/>
      </c>
      <c r="BY71" s="413" t="str">
        <f t="shared" ref="BY71:BY90" ca="1" si="191">IF(INDEX($AB$3:$AF$156,MATCH(BU71,$AD$3:$AD$156,0),5)="Income",INDEX($AB$3:$AF$156,MATCH(BU71,$AD$3:$AD$156,0),5),"")</f>
        <v/>
      </c>
      <c r="BZ71" s="412" t="str">
        <f ca="1">IF(OR(CA71="",CA71=0),"",MAX(BZ$5:BZ70)+1)</f>
        <v/>
      </c>
      <c r="CA71" s="316" t="str">
        <f ca="1">IFERROR(INDEX($AJ$38:$AJ$49, ROWS($CA$4:CA69)), IFERROR(INDEX($AN$38:$AN$49, ROWS($CA$4:CA69)-ROWS($AJ$38:$AJ$49)), IFERROR(INDEX($AR$38:$AR$49, ROWS($CA$4:CA69)-ROWS($AJ$38:$AJ$49)-ROWS($AN$38:$AN$49)),IFERROR(INDEX($AV$38:$AV$49, ROWS($CA$4:CA69)-ROWS($AJ$38:$AJ$49)-ROWS($AN$38:$AN$49)-ROWS($AR$38:$AR$49)),IFERROR(INDEX($AZ$38:$AZ$49, ROWS($CA$4:CA69)-ROWS($AJ$38:$AJ$49)-ROWS($AN$38:$AN$49)-ROWS($AR$38:$AR$49)-ROWS($AV$38:$AV$49)),IFERROR(INDEX($BD$38:$BD$49, ROWS($CA$4:CA69)-ROWS($AJ$38:$AJ$49)-ROWS($AN$38:$AN$49)-ROWS($AR$38:$AR$49)-ROWS($AV$38:$AV$49)-ROWS($AZ$38:$AZ$49)),IFERROR(INDEX($BH$38:$BH$49, ROWS($CA$4:CA69)-ROWS($AJ$38:$AJ$49)-ROWS($AN$38:$AN$49)-ROWS($AR$38:$AR$49)-ROWS($AV$38:$AV$49)-ROWS($AZ$38:$AZ$49)-ROWS($BD$38:$BD$49)), "")))))))</f>
        <v/>
      </c>
      <c r="CB71" s="316" t="str">
        <f t="shared" ref="CB71:CB90" ca="1" si="192">IFERROR(INDEX($CA$6:$CA$90,MATCH(ROW()-ROW($CB$5),$BZ$6:$BZ$90,0)),"")</f>
        <v/>
      </c>
      <c r="CC71" s="316" t="str">
        <f ca="1">IF(OR(CD71="",CD71=0),"",MAX(CC$5:CC70)+1)</f>
        <v/>
      </c>
      <c r="CD71" s="316" t="str">
        <f ca="1">IFERROR(INDEX($AK$38:$AK$49, ROWS($CD$4:CD69)), IFERROR(INDEX($AO$38:$AO$49, ROWS($CD$4:CD69)-ROWS($AK$38:$AK$49)), IFERROR(INDEX($AS$38:$AS$49, ROWS($CD$4:CD69)-ROWS($AK$38:$AK$49)-ROWS($AO$38:$AO$49)),IFERROR(INDEX($AW$38:$AW$49, ROWS($CD$4:CD69)-ROWS($AK$38:$AK$49)-ROWS($AO$38:$AO$49)-ROWS($AS$38:$AS$49)),IFERROR(INDEX($BA$38:$BA$49, ROWS($CD$4:CD69)-ROWS($AK$38:$AK$49)-ROWS($AO$38:$AO$49)-ROWS($AS$38:$AS$49)-ROWS($AW$38:$AW$49)),IFERROR(INDEX($BE$38:$BE$49, ROWS($CD$4:CD69)-ROWS($AK$38:$AK$49)-ROWS($AO$38:$AO$49)-ROWS($AS$38:$AS$49)-ROWS($AW$38:$AW$49)-ROWS($BA$38:$BA$49)),IFERROR(INDEX($BI$38:$BI$49, ROWS($CD$4:CD69)-ROWS($AK$38:$AK$49)-ROWS($AO$38:$AO$49)-ROWS($AS$38:$AS$49)-ROWS($AW$38:$AW$49)-ROWS($BA$38:$BA$49)-ROWS($BE$38:$BE$49)), "")))))))</f>
        <v/>
      </c>
      <c r="CE71" s="316" t="str">
        <f t="shared" ref="CE71:CE90" ca="1" si="193">IFERROR(INDEX($CD$6:$CD$90,MATCH(ROW()-ROW($CE$5),$CC$6:$CC$90,0)),"")</f>
        <v/>
      </c>
      <c r="CF71" s="413" t="str">
        <f t="shared" ref="CF71:CF90" ca="1" si="194">IF(INDEX($AB$3:$AF$156,MATCH(CB71,$AD$3:$AD$156,0),5)="Income",INDEX($AB$3:$AF$156,MATCH(CB71,$AD$3:$AD$156,0),5),"")</f>
        <v/>
      </c>
      <c r="CG71" s="412" t="str">
        <f ca="1">IF(OR(CH71="",CH71=0),"",MAX(CG$5:CG70)+1)</f>
        <v/>
      </c>
      <c r="CH71" s="316" t="str">
        <f ca="1">IFERROR(INDEX($AJ$54:$AJ$65, ROWS($CH$4:CH69)), IFERROR(INDEX($AN$54:$AN$65, ROWS($CH$4:CH69)-ROWS($AJ$54:$AJ$65)), IFERROR(INDEX($AR$54:$AR$65, ROWS($CH$4:CH69)-ROWS($AJ$54:$AJ$65)-ROWS($AN$54:$AN$65)),IFERROR(INDEX($AV$54:$AV$65, ROWS($CH$4:CH69)-ROWS($AJ$54:$AJ$65)-ROWS($AN$54:$AN$65)-ROWS($AR$54:$AR$65)),IFERROR(INDEX($AZ$54:$AZ$65, ROWS($CH$4:CH69)-ROWS($AJ$54:$AJ$65)-ROWS($AN$54:$AN$65)-ROWS($AR$54:$AR$65)-ROWS($AV$54:$AV$65)),IFERROR(INDEX($BD$54:$BD$65, ROWS($CH$4:CH69)-ROWS($AJ$54:$AJ$65)-ROWS($AN$54:$AN$65)-ROWS($AR$54:$AR$65)-ROWS($AV$54:$AV$65)-ROWS($AZ$54:$AZ$65)),IFERROR(INDEX($BH$54:$BH$65, ROWS($CH$4:CH69)-ROWS($AJ$54:$AJ$65)-ROWS($AN$54:$AN$65)-ROWS($AR$54:$AR$65)-ROWS($AV$54:$AV$65)-ROWS($AZ$54:$AZ$65)-ROWS($BD$54:$BD$65)), "")))))))</f>
        <v/>
      </c>
      <c r="CI71" s="316" t="str">
        <f t="shared" ref="CI71:CI90" ca="1" si="195">IFERROR(INDEX($CH$6:$CH$90,MATCH(ROW()-ROW($CI$5),$CG$6:$CG$90,0)),"")</f>
        <v/>
      </c>
      <c r="CJ71" s="316" t="str">
        <f ca="1">IF(OR(CK71="",CK71=0),"",MAX(CJ$5:CJ70)+1)</f>
        <v/>
      </c>
      <c r="CK71" s="316" t="str">
        <f ca="1">IFERROR(INDEX($AK$54:$AK$65, ROWS($CK$4:CK69)), IFERROR(INDEX($AO$54:$AO$65, ROWS($CK$4:CK69)-ROWS($AK$54:$AK$65)), IFERROR(INDEX($AS$54:$AS$65, ROWS($CK$4:CK69)-ROWS($AK$54:$AK$65)-ROWS($AO$54:$AO$65)),IFERROR(INDEX($AW$54:$AW$65, ROWS($CK$4:CK69)-ROWS($AK$54:$AK$65)-ROWS($AO$54:$AO$65)-ROWS($AS$54:$AS$65)),IFERROR(INDEX($BA$54:$BA$65, ROWS($CK$4:CK69)-ROWS($AK$54:$AK$65)-ROWS($AO$54:$AO$65)-ROWS($AS$54:$AS$65)-ROWS($AW$54:$AW$65)),IFERROR(INDEX($BE$54:$BE$65, ROWS($CK$4:CK69)-ROWS($AK$54:$AK$65)-ROWS($AO$54:$AO$65)-ROWS($AS$54:$AS$65)-ROWS($AW$54:$AW$65)-ROWS($BA$54:$BA$65)),IFERROR(INDEX($BI$54:$BI$65, ROWS($CK$4:CK69)-ROWS($AK$54:$AK$65)-ROWS($AO$54:$AO$65)-ROWS($AS$54:$AS$65)-ROWS($AW$54:$AW$65)-ROWS($BA$54:$BA$65)-ROWS($BE$54:$BE$65)), "")))))))</f>
        <v/>
      </c>
      <c r="CL71" s="316" t="str">
        <f t="shared" ref="CL71:CL90" ca="1" si="196">IFERROR(INDEX($CK$6:$CK$90,MATCH(ROW()-ROW($CL$5),$CJ$6:$CJ$90,0)),"")</f>
        <v/>
      </c>
      <c r="CM71" s="413" t="str">
        <f t="shared" ref="CM71:CM90" ca="1" si="197">IF(INDEX($AB$3:$AF$156,MATCH(CI71,$AD$3:$AD$156,0),5)="Income",INDEX($AB$3:$AF$156,MATCH(CI71,$AD$3:$AD$156,0),5),"")</f>
        <v/>
      </c>
      <c r="CN71" s="412" t="str">
        <f>IF(OR(CO71="",CO71=0),"",MAX(CN$5:CN70)+1)</f>
        <v/>
      </c>
      <c r="CO71" s="316">
        <f>IFERROR(INDEX($AJ$70:$AJ$81, ROWS($CO$4:CO69)), IFERROR(INDEX($AN$70:$AN$81, ROWS($CO$4:CO69)-ROWS($AJ$70:$AJ$81)), IFERROR(INDEX($AR$70:$AR$81, ROWS($CO$4:CO69)-ROWS($AJ$70:$AJ$81)-ROWS($AN$70:$AN$81)),IFERROR(INDEX($AV$70:$AV$81, ROWS($CO$4:CO69)-ROWS($AJ$70:$AJ$81)-ROWS($AN$70:$AN$81)-ROWS($AR$70:$AR$81)),IFERROR(INDEX($AZ$70:$AZ$81, ROWS($CO$4:CO69)-ROWS($AJ$70:$AJ$81)-ROWS($AN$70:$AN$81)-ROWS($AR$70:$AR$81)-ROWS($AV$70:$AV$81)),IFERROR(INDEX($BD$70:$BD$81, ROWS($CO$4:CO69)-ROWS($AJ$70:$AJ$81)-ROWS($AN$70:$AN$81)-ROWS($AR$70:$AR$81)-ROWS($AV$70:$AV$81)-ROWS($AZ$70:$AZ$81)),IFERROR(INDEX($BH$70:$BH$81, ROWS($CO$4:CO69)-ROWS($AJ$70:$AJ$81)-ROWS($AN$70:$AN$81)-ROWS($AR$70:$AR$81)-ROWS($AV$70:$AV$81)-ROWS($AZ$70:$AZ$81)-ROWS($BD$70:$BD$81)), "")))))))</f>
        <v>0</v>
      </c>
      <c r="CP71" s="316" t="str">
        <f t="shared" ref="CP71:CP90" ca="1" si="198">IFERROR(INDEX($CO$6:$CO$90,MATCH(ROW()-ROW($CP$5),$CN$6:$CN$90,0)),"")</f>
        <v/>
      </c>
      <c r="CQ71" s="316" t="str">
        <f>IF(OR(CR71="",CR71=0),"",MAX(CQ$5:CQ70)+1)</f>
        <v/>
      </c>
      <c r="CR71" s="316">
        <f>IFERROR(INDEX($AK$70:$AK$81, ROWS($CR$4:CR69)), IFERROR(INDEX($AO$70:$AO$81, ROWS($CR$4:CR69)-ROWS($AK$70:$AK$81)), IFERROR(INDEX($AS$70:$AS$81, ROWS($CR$4:CR69)-ROWS($AK$70:$AK$81)-ROWS($AO$70:$AO$81)),IFERROR(INDEX($AW$70:$AW$81, ROWS($CR$4:CR69)-ROWS($AK$70:$AK$81)-ROWS($AO$70:$AO$81)-ROWS($AS$70:$AS$81)),IFERROR(INDEX($BA$70:$BA$81, ROWS($CR$4:CR69)-ROWS($AK$70:$AK$81)-ROWS($AO$70:$AO$81)-ROWS($AS$70:$AS$81)-ROWS($AW$70:$AW$81)),IFERROR(INDEX($BE$70:$BE$81, ROWS($CR$4:CR69)-ROWS($AK$70:$AK$81)-ROWS($AO$70:$AO$81)-ROWS($AS$70:$AS$81)-ROWS($AW$70:$AW$81)-ROWS($BA$70:$BA$81)),IFERROR(INDEX($BI$70:$BI$81, ROWS($CR$4:CR69)-ROWS($AK$70:$AK$81)-ROWS($AO$70:$AO$81)-ROWS($AS$70:$AS$81)-ROWS($AW$70:$AW$81)-ROWS($BA$70:$BA$81)-ROWS($BE$70:$BE$81)), "")))))))</f>
        <v>0</v>
      </c>
      <c r="CS71" s="316" t="str">
        <f t="shared" ref="CS71:CS90" ca="1" si="199">IFERROR(INDEX($CR$6:$CR$90,MATCH(ROW()-ROW($CS$5),$CQ$6:$CQ$90,0)),"")</f>
        <v/>
      </c>
      <c r="CT71" s="413" t="str">
        <f t="shared" ref="CT71:CT90" ca="1" si="200">IF(INDEX($AB$3:$AF$156,MATCH(CP71,$AD$3:$AD$156,0),5)="Income",INDEX($AB$3:$AF$156,MATCH(CP71,$AD$3:$AD$156,0),5),"")</f>
        <v/>
      </c>
      <c r="CU71" s="412" t="str">
        <f>IF(OR(CV71="",CV71=0),"",MAX(CU$5:CU70)+1)</f>
        <v/>
      </c>
      <c r="CV71" s="316" t="str">
        <f>IFERROR(INDEX($AJ$86:$AJ$97, ROWS($CV$4:CV69)), IFERROR(INDEX($AN$86:$AN$97, ROWS($CV$4:CV69)-ROWS($AJ$86:$AJ$97)), ""))</f>
        <v/>
      </c>
      <c r="CW71" s="316" t="str">
        <f t="shared" ref="CW71:CW90" si="201">IFERROR(INDEX($CV$6:$CV$90,MATCH(ROW()-ROW($CW$5),$CU$6:$CU$90,0)),"")</f>
        <v/>
      </c>
      <c r="CX71" s="316" t="str">
        <f>IF(OR(CY71="",CY71=0),"",MAX(CX$5:CX70)+1)</f>
        <v/>
      </c>
      <c r="CY71" s="316" t="str">
        <f>IFERROR(INDEX($AK$86:$AK$97, ROWS($CY$4:CY69)), IFERROR(INDEX($AO$86:$AO$97, ROWS($CY$4:CY69)-ROWS($AK$86:$AK$97)), ""))</f>
        <v/>
      </c>
      <c r="CZ71" s="316" t="str">
        <f t="shared" ref="CZ71:CZ90" si="202">IFERROR(INDEX($CY$6:$CY$90,MATCH(ROW()-ROW($CZ$5),$CX$6:$CX$90,0)),"")</f>
        <v/>
      </c>
      <c r="DA71" s="413" t="str">
        <f t="shared" ref="DA71:DA90" si="203">IF(INDEX($AB$3:$AF$156,MATCH(CW71,$AD$3:$AD$156,0),5)="Income",INDEX($AB$3:$AF$156,MATCH(CW71,$AD$3:$AD$156,0),5),"")</f>
        <v/>
      </c>
      <c r="DC71" s="438" t="str">
        <f ca="1">IF(OR(DD71="",DD71=0),"",MAX(DC$65:DC70)+1)</f>
        <v/>
      </c>
      <c r="DD71" s="434" t="str">
        <f t="shared" ca="1" si="166"/>
        <v/>
      </c>
      <c r="DE71" s="413" t="str">
        <f t="shared" ca="1" si="167"/>
        <v/>
      </c>
      <c r="DF71" s="431">
        <f ca="1">IF(OR(DG71="",DG71=0),"",MAX(DF$65:DF70)+1)</f>
        <v>3</v>
      </c>
      <c r="DG71" s="412" t="str">
        <f t="shared" ca="1" si="168"/>
        <v>Paycheck 1</v>
      </c>
      <c r="DH71" s="413">
        <f t="shared" ca="1" si="169"/>
        <v>850</v>
      </c>
      <c r="DI71" s="412" t="str">
        <f t="shared" ca="1" si="170"/>
        <v/>
      </c>
      <c r="DJ71" s="413" t="str">
        <f t="shared" ca="1" si="171"/>
        <v/>
      </c>
      <c r="DK71" s="412" t="str">
        <f t="shared" ca="1" si="172"/>
        <v/>
      </c>
      <c r="DL71" s="413" t="str">
        <f t="shared" ca="1" si="173"/>
        <v/>
      </c>
      <c r="DM71" s="292"/>
      <c r="DN71" s="427" t="str">
        <f ca="1">IF(DI81="","",CONCATENATE(DI81," - ",DJ81))</f>
        <v/>
      </c>
      <c r="DO71" s="428" t="str">
        <f ca="1">IF(DI82="","",CONCATENATE(DI82," - ",DJ82))</f>
        <v/>
      </c>
      <c r="DP71" s="428" t="str">
        <f ca="1">IF(DI83="","",CONCATENATE(DI83," - ",DJ83))</f>
        <v/>
      </c>
      <c r="DQ71" s="427" t="str">
        <f ca="1">IF(DK81="","",CONCATENATE(DK81," - ",DL81))</f>
        <v/>
      </c>
      <c r="DR71" s="428" t="str">
        <f ca="1">IF(DK82="","",CONCATENATE(DK82," - ",DL82))</f>
        <v/>
      </c>
      <c r="DS71" s="429" t="str">
        <f ca="1">IF(DK83="","",CONCATENATE(DK83," - ",DL83))</f>
        <v/>
      </c>
    </row>
    <row r="72" spans="16:123" ht="15.75" thickBot="1" x14ac:dyDescent="0.35">
      <c r="AB72" s="395">
        <f ca="1">IFERROR(MATCH($AB$59,OFFSET(Year!$AY$67:$AY$118,AB71,,1000),0)+AB71,"")</f>
        <v>58</v>
      </c>
      <c r="AC72" s="404" t="str">
        <f ca="1">IFERROR(INDEX(Year!$BB$67:$BB$118,AB72),"")</f>
        <v/>
      </c>
      <c r="AD72" s="405" t="str">
        <f ca="1">IFERROR(INDEX(Year!$AZ$67:$AZ$118,AB72),"")</f>
        <v/>
      </c>
      <c r="AE72" s="406" t="str">
        <f ca="1">IFERROR(INDEX(Year!$BA$67:$BA$118,AB72),"")</f>
        <v/>
      </c>
      <c r="AF72" s="407" t="str">
        <f ca="1">IFERROR(INDEX(Year!$AY$67:$AY$118,AB72),"")</f>
        <v/>
      </c>
      <c r="AI72" s="304">
        <f t="shared" ca="1" si="183"/>
        <v>135</v>
      </c>
      <c r="AJ72" s="305" t="str">
        <f t="shared" ca="1" si="174"/>
        <v>Groceries</v>
      </c>
      <c r="AK72" s="306">
        <f t="shared" ca="1" si="175"/>
        <v>125</v>
      </c>
      <c r="AL72" s="307" t="str">
        <f t="shared" ca="1" si="176"/>
        <v>Liquid Bills</v>
      </c>
      <c r="AM72" s="304" t="str">
        <f t="shared" ca="1" si="184"/>
        <v/>
      </c>
      <c r="AN72" s="305" t="str">
        <f t="shared" ca="1" si="177"/>
        <v/>
      </c>
      <c r="AO72" s="306" t="str">
        <f t="shared" ca="1" si="178"/>
        <v/>
      </c>
      <c r="AP72" s="307" t="str">
        <f t="shared" ca="1" si="179"/>
        <v/>
      </c>
      <c r="AQ72" s="304" t="str">
        <f t="shared" ca="1" si="185"/>
        <v/>
      </c>
      <c r="AR72" s="305" t="str">
        <f t="shared" ca="1" si="180"/>
        <v/>
      </c>
      <c r="AS72" s="306" t="str">
        <f t="shared" ca="1" si="181"/>
        <v/>
      </c>
      <c r="AT72" s="307" t="str">
        <f t="shared" ca="1" si="182"/>
        <v/>
      </c>
      <c r="AU72" s="304"/>
      <c r="AV72" s="305"/>
      <c r="AW72" s="306"/>
      <c r="AX72" s="307"/>
      <c r="AY72" s="304"/>
      <c r="AZ72" s="305"/>
      <c r="BA72" s="306"/>
      <c r="BB72" s="307"/>
      <c r="BC72" s="304"/>
      <c r="BD72" s="305"/>
      <c r="BE72" s="306"/>
      <c r="BF72" s="307"/>
      <c r="BG72" s="304"/>
      <c r="BH72" s="305"/>
      <c r="BI72" s="306"/>
      <c r="BJ72" s="307"/>
      <c r="BL72" s="412" t="str">
        <f ca="1">IF(OR(BM72="",BM72=0),"",MAX(BL$5:BL71)+1)</f>
        <v/>
      </c>
      <c r="BM72" s="316" t="str">
        <f ca="1">IFERROR(INDEX($AJ$6:$AJ$17, ROWS(BM$4:$BM70)), IFERROR(INDEX($AN$6:$AN$17, ROWS(BM$4:$BM70)-ROWS($AJ$6:$AJ$17)), IFERROR(INDEX($AR$6:$AR$17, ROWS(BM$4:$BM70)-ROWS($AJ$6:$AJ$17)-ROWS($AN$6:$AN$17)),IFERROR(INDEX($AV$6:$AV$17, ROWS(BM$4:$BM70)-ROWS($AJ$6:$AJ$17)-ROWS($AN$6:$AN$17)-ROWS($AR$6:$AR$17)),IFERROR(INDEX($AZ$6:$AZ$17, ROWS(BM$4:$BM70)-ROWS($AJ$6:$AJ$17)-ROWS($AN$6:$AN$17)-ROWS($AR$6:$AR$17)-ROWS($AV$6:$AV$17)),IFERROR(INDEX($BD$6:$BD$17, ROWS(BM$4:$BM70)-ROWS($AJ$6:$AJ$17)-ROWS($AN$6:$AN$17)-ROWS($AR$6:$AR$17)-ROWS($AV$6:$AV$17)-ROWS($AZ$6:$AZ$17)),IFERROR(INDEX($BH$6:$BH$17, ROWS(BM$4:$BM70)-ROWS($AJ$6:$AJ$17)-ROWS($AN$6:$AN$17)-ROWS($AR$6:$AR$17)-ROWS($AV$6:$AV$17)-ROWS($AZ$6:$AZ$17)-ROWS($BD$6:$BD$17)), "")))))))</f>
        <v/>
      </c>
      <c r="BN72" s="316" t="str">
        <f t="shared" ca="1" si="186"/>
        <v/>
      </c>
      <c r="BO72" s="316" t="str">
        <f ca="1">IF(OR(BP72="",BP72=0),"",MAX(BO$5:BO71)+1)</f>
        <v/>
      </c>
      <c r="BP72" s="316" t="str">
        <f ca="1">IFERROR(INDEX($AK$6:$AK$17, ROWS($BP$4:BP70)), IFERROR(INDEX($AO$6:$AO$17, ROWS($BP$4:BP70)-ROWS($AK$6:$AK$17)), IFERROR(INDEX($AS$6:$AS$17, ROWS($BP$4:BP70)-ROWS($AK$6:$AK$17)-ROWS($AO$6:$AO$17)),IFERROR(INDEX($AW$6:$AW$17, ROWS($BP$4:BP70)-ROWS($AK$6:$AK$17)-ROWS($AO$6:$AO$17)-ROWS($AS$6:$AS$17)),IFERROR(INDEX($BA$6:$BA$17, ROWS($BP$4:BP70)-ROWS($AK$6:$AK$17)-ROWS($AO$6:$AO$17)-ROWS($AS$6:$AS$17)-ROWS($AW$6:$AW$17)),IFERROR(INDEX($BE$6:$BE$17, ROWS($BP$4:BP70)-ROWS($AK$6:$AK$17)-ROWS($AO$6:$AO$17)-ROWS($AS$6:$AS$17)-ROWS($AW$6:$AW$17)-ROWS($BA$6:$BA$17)),IFERROR(INDEX($BI$6:$BI$17, ROWS($BP$4:BP70)-ROWS($AK$6:$AK$17)-ROWS($AO$6:$AO$17)-ROWS($AS$6:$AS$17)-ROWS($AW$6:$AW$17)-ROWS($BA$6:$BA$17)-ROWS($BE$6:$BE$17)), "")))))))</f>
        <v/>
      </c>
      <c r="BQ72" s="316" t="str">
        <f t="shared" ca="1" si="187"/>
        <v/>
      </c>
      <c r="BR72" s="413" t="str">
        <f t="shared" ca="1" si="188"/>
        <v/>
      </c>
      <c r="BS72" s="412" t="str">
        <f ca="1">IF(OR(BT72="",BT72=0),"",MAX(BS$5:BS71)+1)</f>
        <v/>
      </c>
      <c r="BT72" s="316" t="str">
        <f ca="1">IFERROR(INDEX($AJ$22:$AJ$33, ROWS($BT$4:BT70)), IFERROR(INDEX($AN$22:$AN$33, ROWS($BT$4:BT70)-ROWS($AJ$22:$AJ$33)), IFERROR(INDEX($AR$22:$AR$33, ROWS($BT$4:BT70)-ROWS($AJ$22:$AJ$33)-ROWS($AN$22:$AN$33)),IFERROR(INDEX($AV$22:$AV$33, ROWS($BT$4:BT70)-ROWS($AJ$22:$AJ$33)-ROWS($AN$22:$AN$33)-ROWS($AR$22:$AR$33)),IFERROR(INDEX($AZ$22:$AZ$33, ROWS($BT$4:BT70)-ROWS($AJ$22:$AJ$33)-ROWS($AN$22:$AN$33)-ROWS($AR$22:$AR$33)-ROWS($AV$22:$AV$33)),IFERROR(INDEX($BD$22:$BD$33, ROWS($BT$4:BT70)-ROWS($AJ$22:$AJ$33)-ROWS($AN$22:$AN$33)-ROWS($AR$22:$AR$33)-ROWS($AV$22:$AV$33)-ROWS($AZ$22:$AZ$33)),IFERROR(INDEX($BH$22:$BH$33, ROWS($BT$4:BT70)-ROWS($AJ$22:$AJ$33)-ROWS($AN$22:$AN$33)-ROWS($AR$22:$AR$33)-ROWS($AV$22:$AV$33)-ROWS($AZ$22:$AZ$33)-ROWS($BD$22:$BD$33)), "")))))))</f>
        <v/>
      </c>
      <c r="BU72" s="316" t="str">
        <f t="shared" ca="1" si="189"/>
        <v/>
      </c>
      <c r="BV72" s="316" t="str">
        <f ca="1">IF(OR(BW72="",BW72=0),"",MAX(BV$5:BV71)+1)</f>
        <v/>
      </c>
      <c r="BW72" s="316" t="str">
        <f ca="1">IFERROR(INDEX($AK$22:$AK$33, ROWS($BW$4:BW70)), IFERROR(INDEX($AO$22:$AO$33, ROWS($BW$4:BW70)-ROWS($AK$22:$AK$33)), IFERROR(INDEX($AS$22:$AS$33, ROWS($BW$4:BW70)-ROWS($AK$22:$AK$33)-ROWS($AO$22:$AO$33)),IFERROR(INDEX($AW$22:$AW$33, ROWS($BW$4:BW70)-ROWS($AK$22:$AK$33)-ROWS($AO$22:$AO$33)-ROWS($AS$22:$AS$33)),IFERROR(INDEX($BA$22:$BA$33, ROWS($BW$4:BW70)-ROWS($AK$22:$AK$33)-ROWS($AO$22:$AO$33)-ROWS($AS$22:$AS$33)-ROWS($AW$22:$AW$33)),IFERROR(INDEX($BE$22:$BE$33, ROWS($BW$4:BW70)-ROWS($AK$22:$AK$33)-ROWS($AO$22:$AO$33)-ROWS($AS$22:$AS$33)-ROWS($AW$22:$AW$33)-ROWS($BA$22:$BA$33)),IFERROR(INDEX($BI$22:$BI$33, ROWS($BW$4:BW70)-ROWS($AK$22:$AK$33)-ROWS($AO$22:$AO$33)-ROWS($AS$22:$AS$33)-ROWS($AW$22:$AW$33)-ROWS($BA$22:$BA$33)-ROWS($BE$22:$BE$33)), "")))))))</f>
        <v/>
      </c>
      <c r="BX72" s="316" t="str">
        <f t="shared" ca="1" si="190"/>
        <v/>
      </c>
      <c r="BY72" s="413" t="str">
        <f t="shared" ca="1" si="191"/>
        <v/>
      </c>
      <c r="BZ72" s="412" t="str">
        <f ca="1">IF(OR(CA72="",CA72=0),"",MAX(BZ$5:BZ71)+1)</f>
        <v/>
      </c>
      <c r="CA72" s="316" t="str">
        <f ca="1">IFERROR(INDEX($AJ$38:$AJ$49, ROWS($CA$4:CA70)), IFERROR(INDEX($AN$38:$AN$49, ROWS($CA$4:CA70)-ROWS($AJ$38:$AJ$49)), IFERROR(INDEX($AR$38:$AR$49, ROWS($CA$4:CA70)-ROWS($AJ$38:$AJ$49)-ROWS($AN$38:$AN$49)),IFERROR(INDEX($AV$38:$AV$49, ROWS($CA$4:CA70)-ROWS($AJ$38:$AJ$49)-ROWS($AN$38:$AN$49)-ROWS($AR$38:$AR$49)),IFERROR(INDEX($AZ$38:$AZ$49, ROWS($CA$4:CA70)-ROWS($AJ$38:$AJ$49)-ROWS($AN$38:$AN$49)-ROWS($AR$38:$AR$49)-ROWS($AV$38:$AV$49)),IFERROR(INDEX($BD$38:$BD$49, ROWS($CA$4:CA70)-ROWS($AJ$38:$AJ$49)-ROWS($AN$38:$AN$49)-ROWS($AR$38:$AR$49)-ROWS($AV$38:$AV$49)-ROWS($AZ$38:$AZ$49)),IFERROR(INDEX($BH$38:$BH$49, ROWS($CA$4:CA70)-ROWS($AJ$38:$AJ$49)-ROWS($AN$38:$AN$49)-ROWS($AR$38:$AR$49)-ROWS($AV$38:$AV$49)-ROWS($AZ$38:$AZ$49)-ROWS($BD$38:$BD$49)), "")))))))</f>
        <v/>
      </c>
      <c r="CB72" s="316" t="str">
        <f t="shared" ca="1" si="192"/>
        <v/>
      </c>
      <c r="CC72" s="316" t="str">
        <f ca="1">IF(OR(CD72="",CD72=0),"",MAX(CC$5:CC71)+1)</f>
        <v/>
      </c>
      <c r="CD72" s="316" t="str">
        <f ca="1">IFERROR(INDEX($AK$38:$AK$49, ROWS($CD$4:CD70)), IFERROR(INDEX($AO$38:$AO$49, ROWS($CD$4:CD70)-ROWS($AK$38:$AK$49)), IFERROR(INDEX($AS$38:$AS$49, ROWS($CD$4:CD70)-ROWS($AK$38:$AK$49)-ROWS($AO$38:$AO$49)),IFERROR(INDEX($AW$38:$AW$49, ROWS($CD$4:CD70)-ROWS($AK$38:$AK$49)-ROWS($AO$38:$AO$49)-ROWS($AS$38:$AS$49)),IFERROR(INDEX($BA$38:$BA$49, ROWS($CD$4:CD70)-ROWS($AK$38:$AK$49)-ROWS($AO$38:$AO$49)-ROWS($AS$38:$AS$49)-ROWS($AW$38:$AW$49)),IFERROR(INDEX($BE$38:$BE$49, ROWS($CD$4:CD70)-ROWS($AK$38:$AK$49)-ROWS($AO$38:$AO$49)-ROWS($AS$38:$AS$49)-ROWS($AW$38:$AW$49)-ROWS($BA$38:$BA$49)),IFERROR(INDEX($BI$38:$BI$49, ROWS($CD$4:CD70)-ROWS($AK$38:$AK$49)-ROWS($AO$38:$AO$49)-ROWS($AS$38:$AS$49)-ROWS($AW$38:$AW$49)-ROWS($BA$38:$BA$49)-ROWS($BE$38:$BE$49)), "")))))))</f>
        <v/>
      </c>
      <c r="CE72" s="316" t="str">
        <f t="shared" ca="1" si="193"/>
        <v/>
      </c>
      <c r="CF72" s="413" t="str">
        <f t="shared" ca="1" si="194"/>
        <v/>
      </c>
      <c r="CG72" s="412" t="str">
        <f ca="1">IF(OR(CH72="",CH72=0),"",MAX(CG$5:CG71)+1)</f>
        <v/>
      </c>
      <c r="CH72" s="316" t="str">
        <f ca="1">IFERROR(INDEX($AJ$54:$AJ$65, ROWS($CH$4:CH70)), IFERROR(INDEX($AN$54:$AN$65, ROWS($CH$4:CH70)-ROWS($AJ$54:$AJ$65)), IFERROR(INDEX($AR$54:$AR$65, ROWS($CH$4:CH70)-ROWS($AJ$54:$AJ$65)-ROWS($AN$54:$AN$65)),IFERROR(INDEX($AV$54:$AV$65, ROWS($CH$4:CH70)-ROWS($AJ$54:$AJ$65)-ROWS($AN$54:$AN$65)-ROWS($AR$54:$AR$65)),IFERROR(INDEX($AZ$54:$AZ$65, ROWS($CH$4:CH70)-ROWS($AJ$54:$AJ$65)-ROWS($AN$54:$AN$65)-ROWS($AR$54:$AR$65)-ROWS($AV$54:$AV$65)),IFERROR(INDEX($BD$54:$BD$65, ROWS($CH$4:CH70)-ROWS($AJ$54:$AJ$65)-ROWS($AN$54:$AN$65)-ROWS($AR$54:$AR$65)-ROWS($AV$54:$AV$65)-ROWS($AZ$54:$AZ$65)),IFERROR(INDEX($BH$54:$BH$65, ROWS($CH$4:CH70)-ROWS($AJ$54:$AJ$65)-ROWS($AN$54:$AN$65)-ROWS($AR$54:$AR$65)-ROWS($AV$54:$AV$65)-ROWS($AZ$54:$AZ$65)-ROWS($BD$54:$BD$65)), "")))))))</f>
        <v/>
      </c>
      <c r="CI72" s="316" t="str">
        <f t="shared" ca="1" si="195"/>
        <v/>
      </c>
      <c r="CJ72" s="316" t="str">
        <f ca="1">IF(OR(CK72="",CK72=0),"",MAX(CJ$5:CJ71)+1)</f>
        <v/>
      </c>
      <c r="CK72" s="316" t="str">
        <f ca="1">IFERROR(INDEX($AK$54:$AK$65, ROWS($CK$4:CK70)), IFERROR(INDEX($AO$54:$AO$65, ROWS($CK$4:CK70)-ROWS($AK$54:$AK$65)), IFERROR(INDEX($AS$54:$AS$65, ROWS($CK$4:CK70)-ROWS($AK$54:$AK$65)-ROWS($AO$54:$AO$65)),IFERROR(INDEX($AW$54:$AW$65, ROWS($CK$4:CK70)-ROWS($AK$54:$AK$65)-ROWS($AO$54:$AO$65)-ROWS($AS$54:$AS$65)),IFERROR(INDEX($BA$54:$BA$65, ROWS($CK$4:CK70)-ROWS($AK$54:$AK$65)-ROWS($AO$54:$AO$65)-ROWS($AS$54:$AS$65)-ROWS($AW$54:$AW$65)),IFERROR(INDEX($BE$54:$BE$65, ROWS($CK$4:CK70)-ROWS($AK$54:$AK$65)-ROWS($AO$54:$AO$65)-ROWS($AS$54:$AS$65)-ROWS($AW$54:$AW$65)-ROWS($BA$54:$BA$65)),IFERROR(INDEX($BI$54:$BI$65, ROWS($CK$4:CK70)-ROWS($AK$54:$AK$65)-ROWS($AO$54:$AO$65)-ROWS($AS$54:$AS$65)-ROWS($AW$54:$AW$65)-ROWS($BA$54:$BA$65)-ROWS($BE$54:$BE$65)), "")))))))</f>
        <v/>
      </c>
      <c r="CL72" s="316" t="str">
        <f t="shared" ca="1" si="196"/>
        <v/>
      </c>
      <c r="CM72" s="413" t="str">
        <f t="shared" ca="1" si="197"/>
        <v/>
      </c>
      <c r="CN72" s="412" t="str">
        <f>IF(OR(CO72="",CO72=0),"",MAX(CN$5:CN71)+1)</f>
        <v/>
      </c>
      <c r="CO72" s="316">
        <f>IFERROR(INDEX($AJ$70:$AJ$81, ROWS($CO$4:CO70)), IFERROR(INDEX($AN$70:$AN$81, ROWS($CO$4:CO70)-ROWS($AJ$70:$AJ$81)), IFERROR(INDEX($AR$70:$AR$81, ROWS($CO$4:CO70)-ROWS($AJ$70:$AJ$81)-ROWS($AN$70:$AN$81)),IFERROR(INDEX($AV$70:$AV$81, ROWS($CO$4:CO70)-ROWS($AJ$70:$AJ$81)-ROWS($AN$70:$AN$81)-ROWS($AR$70:$AR$81)),IFERROR(INDEX($AZ$70:$AZ$81, ROWS($CO$4:CO70)-ROWS($AJ$70:$AJ$81)-ROWS($AN$70:$AN$81)-ROWS($AR$70:$AR$81)-ROWS($AV$70:$AV$81)),IFERROR(INDEX($BD$70:$BD$81, ROWS($CO$4:CO70)-ROWS($AJ$70:$AJ$81)-ROWS($AN$70:$AN$81)-ROWS($AR$70:$AR$81)-ROWS($AV$70:$AV$81)-ROWS($AZ$70:$AZ$81)),IFERROR(INDEX($BH$70:$BH$81, ROWS($CO$4:CO70)-ROWS($AJ$70:$AJ$81)-ROWS($AN$70:$AN$81)-ROWS($AR$70:$AR$81)-ROWS($AV$70:$AV$81)-ROWS($AZ$70:$AZ$81)-ROWS($BD$70:$BD$81)), "")))))))</f>
        <v>0</v>
      </c>
      <c r="CP72" s="316" t="str">
        <f t="shared" ca="1" si="198"/>
        <v/>
      </c>
      <c r="CQ72" s="316" t="str">
        <f>IF(OR(CR72="",CR72=0),"",MAX(CQ$5:CQ71)+1)</f>
        <v/>
      </c>
      <c r="CR72" s="316">
        <f>IFERROR(INDEX($AK$70:$AK$81, ROWS($CR$4:CR70)), IFERROR(INDEX($AO$70:$AO$81, ROWS($CR$4:CR70)-ROWS($AK$70:$AK$81)), IFERROR(INDEX($AS$70:$AS$81, ROWS($CR$4:CR70)-ROWS($AK$70:$AK$81)-ROWS($AO$70:$AO$81)),IFERROR(INDEX($AW$70:$AW$81, ROWS($CR$4:CR70)-ROWS($AK$70:$AK$81)-ROWS($AO$70:$AO$81)-ROWS($AS$70:$AS$81)),IFERROR(INDEX($BA$70:$BA$81, ROWS($CR$4:CR70)-ROWS($AK$70:$AK$81)-ROWS($AO$70:$AO$81)-ROWS($AS$70:$AS$81)-ROWS($AW$70:$AW$81)),IFERROR(INDEX($BE$70:$BE$81, ROWS($CR$4:CR70)-ROWS($AK$70:$AK$81)-ROWS($AO$70:$AO$81)-ROWS($AS$70:$AS$81)-ROWS($AW$70:$AW$81)-ROWS($BA$70:$BA$81)),IFERROR(INDEX($BI$70:$BI$81, ROWS($CR$4:CR70)-ROWS($AK$70:$AK$81)-ROWS($AO$70:$AO$81)-ROWS($AS$70:$AS$81)-ROWS($AW$70:$AW$81)-ROWS($BA$70:$BA$81)-ROWS($BE$70:$BE$81)), "")))))))</f>
        <v>0</v>
      </c>
      <c r="CS72" s="316" t="str">
        <f t="shared" ca="1" si="199"/>
        <v/>
      </c>
      <c r="CT72" s="413" t="str">
        <f t="shared" ca="1" si="200"/>
        <v/>
      </c>
      <c r="CU72" s="412" t="str">
        <f>IF(OR(CV72="",CV72=0),"",MAX(CU$5:CU71)+1)</f>
        <v/>
      </c>
      <c r="CV72" s="316" t="str">
        <f>IFERROR(INDEX($AJ$86:$AJ$97, ROWS($CV$4:CV70)), IFERROR(INDEX($AN$86:$AN$97, ROWS($CV$4:CV70)-ROWS($AJ$86:$AJ$97)), ""))</f>
        <v/>
      </c>
      <c r="CW72" s="316" t="str">
        <f t="shared" si="201"/>
        <v/>
      </c>
      <c r="CX72" s="316" t="str">
        <f>IF(OR(CY72="",CY72=0),"",MAX(CX$5:CX71)+1)</f>
        <v/>
      </c>
      <c r="CY72" s="316" t="str">
        <f>IFERROR(INDEX($AK$86:$AK$97, ROWS($CY$4:CY70)), IFERROR(INDEX($AO$86:$AO$97, ROWS($CY$4:CY70)-ROWS($AK$86:$AK$97)), ""))</f>
        <v/>
      </c>
      <c r="CZ72" s="316" t="str">
        <f t="shared" si="202"/>
        <v/>
      </c>
      <c r="DA72" s="413" t="str">
        <f t="shared" si="203"/>
        <v/>
      </c>
      <c r="DC72" s="438">
        <f ca="1">IF(OR(DD72="",DD72=0),"",MAX(DC$65:DC71)+1)</f>
        <v>4</v>
      </c>
      <c r="DD72" s="434" t="str">
        <f t="shared" ca="1" si="166"/>
        <v>Auto Insurance</v>
      </c>
      <c r="DE72" s="413">
        <f t="shared" ca="1" si="167"/>
        <v>180</v>
      </c>
      <c r="DF72" s="431" t="str">
        <f ca="1">IF(OR(DG72="",DG72=0),"",MAX(DF$65:DF71)+1)</f>
        <v/>
      </c>
      <c r="DG72" s="412" t="str">
        <f t="shared" ca="1" si="168"/>
        <v/>
      </c>
      <c r="DH72" s="413" t="str">
        <f t="shared" ca="1" si="169"/>
        <v/>
      </c>
      <c r="DI72" s="412" t="str">
        <f t="shared" ca="1" si="170"/>
        <v/>
      </c>
      <c r="DJ72" s="413" t="str">
        <f t="shared" ca="1" si="171"/>
        <v/>
      </c>
      <c r="DK72" s="412" t="str">
        <f t="shared" ca="1" si="172"/>
        <v/>
      </c>
      <c r="DL72" s="413" t="str">
        <f t="shared" ca="1" si="173"/>
        <v/>
      </c>
      <c r="DM72" s="292"/>
      <c r="DN72" s="1192" t="s">
        <v>505</v>
      </c>
      <c r="DO72" s="1193"/>
      <c r="DP72" s="443">
        <f ca="1">IF(DJ66="","",SUM(DJ66:DJ83))</f>
        <v>485</v>
      </c>
      <c r="DQ72" s="1192" t="s">
        <v>506</v>
      </c>
      <c r="DR72" s="1193"/>
      <c r="DS72" s="444">
        <f ca="1">IF(DL66="","",SUM(DL66:DL83))</f>
        <v>1950</v>
      </c>
    </row>
    <row r="73" spans="16:123" x14ac:dyDescent="0.3">
      <c r="AB73" s="395">
        <f ca="1">IFERROR(MATCH($AB$59,OFFSET(Year!$AY$67:$AY$118,AB72,,1000),0)+AB72,"")</f>
        <v>59</v>
      </c>
      <c r="AC73" s="404" t="str">
        <f ca="1">IFERROR(INDEX(Year!$BB$67:$BB$118,AB73),"")</f>
        <v/>
      </c>
      <c r="AD73" s="405" t="str">
        <f ca="1">IFERROR(INDEX(Year!$AZ$67:$AZ$118,AB73),"")</f>
        <v/>
      </c>
      <c r="AE73" s="406" t="str">
        <f ca="1">IFERROR(INDEX(Year!$BA$67:$BA$118,AB73),"")</f>
        <v/>
      </c>
      <c r="AF73" s="407" t="str">
        <f ca="1">IFERROR(INDEX(Year!$AY$67:$AY$118,AB73),"")</f>
        <v/>
      </c>
      <c r="AI73" s="304" t="str">
        <f t="shared" ca="1" si="183"/>
        <v/>
      </c>
      <c r="AJ73" s="305" t="str">
        <f t="shared" ca="1" si="174"/>
        <v/>
      </c>
      <c r="AK73" s="306" t="str">
        <f t="shared" ca="1" si="175"/>
        <v/>
      </c>
      <c r="AL73" s="307" t="str">
        <f t="shared" ca="1" si="176"/>
        <v/>
      </c>
      <c r="AM73" s="304" t="str">
        <f t="shared" ca="1" si="184"/>
        <v/>
      </c>
      <c r="AN73" s="305" t="str">
        <f t="shared" ca="1" si="177"/>
        <v/>
      </c>
      <c r="AO73" s="306" t="str">
        <f t="shared" ca="1" si="178"/>
        <v/>
      </c>
      <c r="AP73" s="307" t="str">
        <f t="shared" ca="1" si="179"/>
        <v/>
      </c>
      <c r="AQ73" s="304" t="str">
        <f t="shared" ca="1" si="185"/>
        <v/>
      </c>
      <c r="AR73" s="305" t="str">
        <f t="shared" ca="1" si="180"/>
        <v/>
      </c>
      <c r="AS73" s="306" t="str">
        <f t="shared" ca="1" si="181"/>
        <v/>
      </c>
      <c r="AT73" s="307" t="str">
        <f t="shared" ca="1" si="182"/>
        <v/>
      </c>
      <c r="AU73" s="304"/>
      <c r="AV73" s="305"/>
      <c r="AW73" s="306"/>
      <c r="AX73" s="307"/>
      <c r="AY73" s="304"/>
      <c r="AZ73" s="305"/>
      <c r="BA73" s="306"/>
      <c r="BB73" s="307"/>
      <c r="BC73" s="304"/>
      <c r="BD73" s="305"/>
      <c r="BE73" s="306"/>
      <c r="BF73" s="307"/>
      <c r="BG73" s="304"/>
      <c r="BH73" s="305"/>
      <c r="BI73" s="306"/>
      <c r="BJ73" s="307"/>
      <c r="BL73" s="412" t="str">
        <f ca="1">IF(OR(BM73="",BM73=0),"",MAX(BL$5:BL72)+1)</f>
        <v/>
      </c>
      <c r="BM73" s="316" t="str">
        <f ca="1">IFERROR(INDEX($AJ$6:$AJ$17, ROWS(BM$4:$BM71)), IFERROR(INDEX($AN$6:$AN$17, ROWS(BM$4:$BM71)-ROWS($AJ$6:$AJ$17)), IFERROR(INDEX($AR$6:$AR$17, ROWS(BM$4:$BM71)-ROWS($AJ$6:$AJ$17)-ROWS($AN$6:$AN$17)),IFERROR(INDEX($AV$6:$AV$17, ROWS(BM$4:$BM71)-ROWS($AJ$6:$AJ$17)-ROWS($AN$6:$AN$17)-ROWS($AR$6:$AR$17)),IFERROR(INDEX($AZ$6:$AZ$17, ROWS(BM$4:$BM71)-ROWS($AJ$6:$AJ$17)-ROWS($AN$6:$AN$17)-ROWS($AR$6:$AR$17)-ROWS($AV$6:$AV$17)),IFERROR(INDEX($BD$6:$BD$17, ROWS(BM$4:$BM71)-ROWS($AJ$6:$AJ$17)-ROWS($AN$6:$AN$17)-ROWS($AR$6:$AR$17)-ROWS($AV$6:$AV$17)-ROWS($AZ$6:$AZ$17)),IFERROR(INDEX($BH$6:$BH$17, ROWS(BM$4:$BM71)-ROWS($AJ$6:$AJ$17)-ROWS($AN$6:$AN$17)-ROWS($AR$6:$AR$17)-ROWS($AV$6:$AV$17)-ROWS($AZ$6:$AZ$17)-ROWS($BD$6:$BD$17)), "")))))))</f>
        <v/>
      </c>
      <c r="BN73" s="316" t="str">
        <f t="shared" ca="1" si="186"/>
        <v/>
      </c>
      <c r="BO73" s="316" t="str">
        <f ca="1">IF(OR(BP73="",BP73=0),"",MAX(BO$5:BO72)+1)</f>
        <v/>
      </c>
      <c r="BP73" s="316" t="str">
        <f ca="1">IFERROR(INDEX($AK$6:$AK$17, ROWS($BP$4:BP71)), IFERROR(INDEX($AO$6:$AO$17, ROWS($BP$4:BP71)-ROWS($AK$6:$AK$17)), IFERROR(INDEX($AS$6:$AS$17, ROWS($BP$4:BP71)-ROWS($AK$6:$AK$17)-ROWS($AO$6:$AO$17)),IFERROR(INDEX($AW$6:$AW$17, ROWS($BP$4:BP71)-ROWS($AK$6:$AK$17)-ROWS($AO$6:$AO$17)-ROWS($AS$6:$AS$17)),IFERROR(INDEX($BA$6:$BA$17, ROWS($BP$4:BP71)-ROWS($AK$6:$AK$17)-ROWS($AO$6:$AO$17)-ROWS($AS$6:$AS$17)-ROWS($AW$6:$AW$17)),IFERROR(INDEX($BE$6:$BE$17, ROWS($BP$4:BP71)-ROWS($AK$6:$AK$17)-ROWS($AO$6:$AO$17)-ROWS($AS$6:$AS$17)-ROWS($AW$6:$AW$17)-ROWS($BA$6:$BA$17)),IFERROR(INDEX($BI$6:$BI$17, ROWS($BP$4:BP71)-ROWS($AK$6:$AK$17)-ROWS($AO$6:$AO$17)-ROWS($AS$6:$AS$17)-ROWS($AW$6:$AW$17)-ROWS($BA$6:$BA$17)-ROWS($BE$6:$BE$17)), "")))))))</f>
        <v/>
      </c>
      <c r="BQ73" s="316" t="str">
        <f t="shared" ca="1" si="187"/>
        <v/>
      </c>
      <c r="BR73" s="413" t="str">
        <f t="shared" ca="1" si="188"/>
        <v/>
      </c>
      <c r="BS73" s="412" t="str">
        <f ca="1">IF(OR(BT73="",BT73=0),"",MAX(BS$5:BS72)+1)</f>
        <v/>
      </c>
      <c r="BT73" s="316" t="str">
        <f ca="1">IFERROR(INDEX($AJ$22:$AJ$33, ROWS($BT$4:BT71)), IFERROR(INDEX($AN$22:$AN$33, ROWS($BT$4:BT71)-ROWS($AJ$22:$AJ$33)), IFERROR(INDEX($AR$22:$AR$33, ROWS($BT$4:BT71)-ROWS($AJ$22:$AJ$33)-ROWS($AN$22:$AN$33)),IFERROR(INDEX($AV$22:$AV$33, ROWS($BT$4:BT71)-ROWS($AJ$22:$AJ$33)-ROWS($AN$22:$AN$33)-ROWS($AR$22:$AR$33)),IFERROR(INDEX($AZ$22:$AZ$33, ROWS($BT$4:BT71)-ROWS($AJ$22:$AJ$33)-ROWS($AN$22:$AN$33)-ROWS($AR$22:$AR$33)-ROWS($AV$22:$AV$33)),IFERROR(INDEX($BD$22:$BD$33, ROWS($BT$4:BT71)-ROWS($AJ$22:$AJ$33)-ROWS($AN$22:$AN$33)-ROWS($AR$22:$AR$33)-ROWS($AV$22:$AV$33)-ROWS($AZ$22:$AZ$33)),IFERROR(INDEX($BH$22:$BH$33, ROWS($BT$4:BT71)-ROWS($AJ$22:$AJ$33)-ROWS($AN$22:$AN$33)-ROWS($AR$22:$AR$33)-ROWS($AV$22:$AV$33)-ROWS($AZ$22:$AZ$33)-ROWS($BD$22:$BD$33)), "")))))))</f>
        <v/>
      </c>
      <c r="BU73" s="316" t="str">
        <f t="shared" ca="1" si="189"/>
        <v/>
      </c>
      <c r="BV73" s="316" t="str">
        <f ca="1">IF(OR(BW73="",BW73=0),"",MAX(BV$5:BV72)+1)</f>
        <v/>
      </c>
      <c r="BW73" s="316" t="str">
        <f ca="1">IFERROR(INDEX($AK$22:$AK$33, ROWS($BW$4:BW71)), IFERROR(INDEX($AO$22:$AO$33, ROWS($BW$4:BW71)-ROWS($AK$22:$AK$33)), IFERROR(INDEX($AS$22:$AS$33, ROWS($BW$4:BW71)-ROWS($AK$22:$AK$33)-ROWS($AO$22:$AO$33)),IFERROR(INDEX($AW$22:$AW$33, ROWS($BW$4:BW71)-ROWS($AK$22:$AK$33)-ROWS($AO$22:$AO$33)-ROWS($AS$22:$AS$33)),IFERROR(INDEX($BA$22:$BA$33, ROWS($BW$4:BW71)-ROWS($AK$22:$AK$33)-ROWS($AO$22:$AO$33)-ROWS($AS$22:$AS$33)-ROWS($AW$22:$AW$33)),IFERROR(INDEX($BE$22:$BE$33, ROWS($BW$4:BW71)-ROWS($AK$22:$AK$33)-ROWS($AO$22:$AO$33)-ROWS($AS$22:$AS$33)-ROWS($AW$22:$AW$33)-ROWS($BA$22:$BA$33)),IFERROR(INDEX($BI$22:$BI$33, ROWS($BW$4:BW71)-ROWS($AK$22:$AK$33)-ROWS($AO$22:$AO$33)-ROWS($AS$22:$AS$33)-ROWS($AW$22:$AW$33)-ROWS($BA$22:$BA$33)-ROWS($BE$22:$BE$33)), "")))))))</f>
        <v/>
      </c>
      <c r="BX73" s="316" t="str">
        <f t="shared" ca="1" si="190"/>
        <v/>
      </c>
      <c r="BY73" s="413" t="str">
        <f t="shared" ca="1" si="191"/>
        <v/>
      </c>
      <c r="BZ73" s="412" t="str">
        <f ca="1">IF(OR(CA73="",CA73=0),"",MAX(BZ$5:BZ72)+1)</f>
        <v/>
      </c>
      <c r="CA73" s="316" t="str">
        <f ca="1">IFERROR(INDEX($AJ$38:$AJ$49, ROWS($CA$4:CA71)), IFERROR(INDEX($AN$38:$AN$49, ROWS($CA$4:CA71)-ROWS($AJ$38:$AJ$49)), IFERROR(INDEX($AR$38:$AR$49, ROWS($CA$4:CA71)-ROWS($AJ$38:$AJ$49)-ROWS($AN$38:$AN$49)),IFERROR(INDEX($AV$38:$AV$49, ROWS($CA$4:CA71)-ROWS($AJ$38:$AJ$49)-ROWS($AN$38:$AN$49)-ROWS($AR$38:$AR$49)),IFERROR(INDEX($AZ$38:$AZ$49, ROWS($CA$4:CA71)-ROWS($AJ$38:$AJ$49)-ROWS($AN$38:$AN$49)-ROWS($AR$38:$AR$49)-ROWS($AV$38:$AV$49)),IFERROR(INDEX($BD$38:$BD$49, ROWS($CA$4:CA71)-ROWS($AJ$38:$AJ$49)-ROWS($AN$38:$AN$49)-ROWS($AR$38:$AR$49)-ROWS($AV$38:$AV$49)-ROWS($AZ$38:$AZ$49)),IFERROR(INDEX($BH$38:$BH$49, ROWS($CA$4:CA71)-ROWS($AJ$38:$AJ$49)-ROWS($AN$38:$AN$49)-ROWS($AR$38:$AR$49)-ROWS($AV$38:$AV$49)-ROWS($AZ$38:$AZ$49)-ROWS($BD$38:$BD$49)), "")))))))</f>
        <v/>
      </c>
      <c r="CB73" s="316" t="str">
        <f t="shared" ca="1" si="192"/>
        <v/>
      </c>
      <c r="CC73" s="316" t="str">
        <f ca="1">IF(OR(CD73="",CD73=0),"",MAX(CC$5:CC72)+1)</f>
        <v/>
      </c>
      <c r="CD73" s="316" t="str">
        <f ca="1">IFERROR(INDEX($AK$38:$AK$49, ROWS($CD$4:CD71)), IFERROR(INDEX($AO$38:$AO$49, ROWS($CD$4:CD71)-ROWS($AK$38:$AK$49)), IFERROR(INDEX($AS$38:$AS$49, ROWS($CD$4:CD71)-ROWS($AK$38:$AK$49)-ROWS($AO$38:$AO$49)),IFERROR(INDEX($AW$38:$AW$49, ROWS($CD$4:CD71)-ROWS($AK$38:$AK$49)-ROWS($AO$38:$AO$49)-ROWS($AS$38:$AS$49)),IFERROR(INDEX($BA$38:$BA$49, ROWS($CD$4:CD71)-ROWS($AK$38:$AK$49)-ROWS($AO$38:$AO$49)-ROWS($AS$38:$AS$49)-ROWS($AW$38:$AW$49)),IFERROR(INDEX($BE$38:$BE$49, ROWS($CD$4:CD71)-ROWS($AK$38:$AK$49)-ROWS($AO$38:$AO$49)-ROWS($AS$38:$AS$49)-ROWS($AW$38:$AW$49)-ROWS($BA$38:$BA$49)),IFERROR(INDEX($BI$38:$BI$49, ROWS($CD$4:CD71)-ROWS($AK$38:$AK$49)-ROWS($AO$38:$AO$49)-ROWS($AS$38:$AS$49)-ROWS($AW$38:$AW$49)-ROWS($BA$38:$BA$49)-ROWS($BE$38:$BE$49)), "")))))))</f>
        <v/>
      </c>
      <c r="CE73" s="316" t="str">
        <f t="shared" ca="1" si="193"/>
        <v/>
      </c>
      <c r="CF73" s="413" t="str">
        <f t="shared" ca="1" si="194"/>
        <v/>
      </c>
      <c r="CG73" s="412" t="str">
        <f ca="1">IF(OR(CH73="",CH73=0),"",MAX(CG$5:CG72)+1)</f>
        <v/>
      </c>
      <c r="CH73" s="316" t="str">
        <f ca="1">IFERROR(INDEX($AJ$54:$AJ$65, ROWS($CH$4:CH71)), IFERROR(INDEX($AN$54:$AN$65, ROWS($CH$4:CH71)-ROWS($AJ$54:$AJ$65)), IFERROR(INDEX($AR$54:$AR$65, ROWS($CH$4:CH71)-ROWS($AJ$54:$AJ$65)-ROWS($AN$54:$AN$65)),IFERROR(INDEX($AV$54:$AV$65, ROWS($CH$4:CH71)-ROWS($AJ$54:$AJ$65)-ROWS($AN$54:$AN$65)-ROWS($AR$54:$AR$65)),IFERROR(INDEX($AZ$54:$AZ$65, ROWS($CH$4:CH71)-ROWS($AJ$54:$AJ$65)-ROWS($AN$54:$AN$65)-ROWS($AR$54:$AR$65)-ROWS($AV$54:$AV$65)),IFERROR(INDEX($BD$54:$BD$65, ROWS($CH$4:CH71)-ROWS($AJ$54:$AJ$65)-ROWS($AN$54:$AN$65)-ROWS($AR$54:$AR$65)-ROWS($AV$54:$AV$65)-ROWS($AZ$54:$AZ$65)),IFERROR(INDEX($BH$54:$BH$65, ROWS($CH$4:CH71)-ROWS($AJ$54:$AJ$65)-ROWS($AN$54:$AN$65)-ROWS($AR$54:$AR$65)-ROWS($AV$54:$AV$65)-ROWS($AZ$54:$AZ$65)-ROWS($BD$54:$BD$65)), "")))))))</f>
        <v/>
      </c>
      <c r="CI73" s="316" t="str">
        <f t="shared" ca="1" si="195"/>
        <v/>
      </c>
      <c r="CJ73" s="316" t="str">
        <f ca="1">IF(OR(CK73="",CK73=0),"",MAX(CJ$5:CJ72)+1)</f>
        <v/>
      </c>
      <c r="CK73" s="316" t="str">
        <f ca="1">IFERROR(INDEX($AK$54:$AK$65, ROWS($CK$4:CK71)), IFERROR(INDEX($AO$54:$AO$65, ROWS($CK$4:CK71)-ROWS($AK$54:$AK$65)), IFERROR(INDEX($AS$54:$AS$65, ROWS($CK$4:CK71)-ROWS($AK$54:$AK$65)-ROWS($AO$54:$AO$65)),IFERROR(INDEX($AW$54:$AW$65, ROWS($CK$4:CK71)-ROWS($AK$54:$AK$65)-ROWS($AO$54:$AO$65)-ROWS($AS$54:$AS$65)),IFERROR(INDEX($BA$54:$BA$65, ROWS($CK$4:CK71)-ROWS($AK$54:$AK$65)-ROWS($AO$54:$AO$65)-ROWS($AS$54:$AS$65)-ROWS($AW$54:$AW$65)),IFERROR(INDEX($BE$54:$BE$65, ROWS($CK$4:CK71)-ROWS($AK$54:$AK$65)-ROWS($AO$54:$AO$65)-ROWS($AS$54:$AS$65)-ROWS($AW$54:$AW$65)-ROWS($BA$54:$BA$65)),IFERROR(INDEX($BI$54:$BI$65, ROWS($CK$4:CK71)-ROWS($AK$54:$AK$65)-ROWS($AO$54:$AO$65)-ROWS($AS$54:$AS$65)-ROWS($AW$54:$AW$65)-ROWS($BA$54:$BA$65)-ROWS($BE$54:$BE$65)), "")))))))</f>
        <v/>
      </c>
      <c r="CL73" s="316" t="str">
        <f t="shared" ca="1" si="196"/>
        <v/>
      </c>
      <c r="CM73" s="413" t="str">
        <f t="shared" ca="1" si="197"/>
        <v/>
      </c>
      <c r="CN73" s="412" t="str">
        <f>IF(OR(CO73="",CO73=0),"",MAX(CN$5:CN72)+1)</f>
        <v/>
      </c>
      <c r="CO73" s="316">
        <f>IFERROR(INDEX($AJ$70:$AJ$81, ROWS($CO$4:CO71)), IFERROR(INDEX($AN$70:$AN$81, ROWS($CO$4:CO71)-ROWS($AJ$70:$AJ$81)), IFERROR(INDEX($AR$70:$AR$81, ROWS($CO$4:CO71)-ROWS($AJ$70:$AJ$81)-ROWS($AN$70:$AN$81)),IFERROR(INDEX($AV$70:$AV$81, ROWS($CO$4:CO71)-ROWS($AJ$70:$AJ$81)-ROWS($AN$70:$AN$81)-ROWS($AR$70:$AR$81)),IFERROR(INDEX($AZ$70:$AZ$81, ROWS($CO$4:CO71)-ROWS($AJ$70:$AJ$81)-ROWS($AN$70:$AN$81)-ROWS($AR$70:$AR$81)-ROWS($AV$70:$AV$81)),IFERROR(INDEX($BD$70:$BD$81, ROWS($CO$4:CO71)-ROWS($AJ$70:$AJ$81)-ROWS($AN$70:$AN$81)-ROWS($AR$70:$AR$81)-ROWS($AV$70:$AV$81)-ROWS($AZ$70:$AZ$81)),IFERROR(INDEX($BH$70:$BH$81, ROWS($CO$4:CO71)-ROWS($AJ$70:$AJ$81)-ROWS($AN$70:$AN$81)-ROWS($AR$70:$AR$81)-ROWS($AV$70:$AV$81)-ROWS($AZ$70:$AZ$81)-ROWS($BD$70:$BD$81)), "")))))))</f>
        <v>0</v>
      </c>
      <c r="CP73" s="316" t="str">
        <f t="shared" ca="1" si="198"/>
        <v/>
      </c>
      <c r="CQ73" s="316" t="str">
        <f>IF(OR(CR73="",CR73=0),"",MAX(CQ$5:CQ72)+1)</f>
        <v/>
      </c>
      <c r="CR73" s="316">
        <f>IFERROR(INDEX($AK$70:$AK$81, ROWS($CR$4:CR71)), IFERROR(INDEX($AO$70:$AO$81, ROWS($CR$4:CR71)-ROWS($AK$70:$AK$81)), IFERROR(INDEX($AS$70:$AS$81, ROWS($CR$4:CR71)-ROWS($AK$70:$AK$81)-ROWS($AO$70:$AO$81)),IFERROR(INDEX($AW$70:$AW$81, ROWS($CR$4:CR71)-ROWS($AK$70:$AK$81)-ROWS($AO$70:$AO$81)-ROWS($AS$70:$AS$81)),IFERROR(INDEX($BA$70:$BA$81, ROWS($CR$4:CR71)-ROWS($AK$70:$AK$81)-ROWS($AO$70:$AO$81)-ROWS($AS$70:$AS$81)-ROWS($AW$70:$AW$81)),IFERROR(INDEX($BE$70:$BE$81, ROWS($CR$4:CR71)-ROWS($AK$70:$AK$81)-ROWS($AO$70:$AO$81)-ROWS($AS$70:$AS$81)-ROWS($AW$70:$AW$81)-ROWS($BA$70:$BA$81)),IFERROR(INDEX($BI$70:$BI$81, ROWS($CR$4:CR71)-ROWS($AK$70:$AK$81)-ROWS($AO$70:$AO$81)-ROWS($AS$70:$AS$81)-ROWS($AW$70:$AW$81)-ROWS($BA$70:$BA$81)-ROWS($BE$70:$BE$81)), "")))))))</f>
        <v>0</v>
      </c>
      <c r="CS73" s="316" t="str">
        <f t="shared" ca="1" si="199"/>
        <v/>
      </c>
      <c r="CT73" s="413" t="str">
        <f t="shared" ca="1" si="200"/>
        <v/>
      </c>
      <c r="CU73" s="412" t="str">
        <f>IF(OR(CV73="",CV73=0),"",MAX(CU$5:CU72)+1)</f>
        <v/>
      </c>
      <c r="CV73" s="316" t="str">
        <f>IFERROR(INDEX($AJ$86:$AJ$97, ROWS($CV$4:CV71)), IFERROR(INDEX($AN$86:$AN$97, ROWS($CV$4:CV71)-ROWS($AJ$86:$AJ$97)), ""))</f>
        <v/>
      </c>
      <c r="CW73" s="316" t="str">
        <f t="shared" si="201"/>
        <v/>
      </c>
      <c r="CX73" s="316" t="str">
        <f>IF(OR(CY73="",CY73=0),"",MAX(CX$5:CX72)+1)</f>
        <v/>
      </c>
      <c r="CY73" s="316" t="str">
        <f>IFERROR(INDEX($AK$86:$AK$97, ROWS($CY$4:CY71)), IFERROR(INDEX($AO$86:$AO$97, ROWS($CY$4:CY71)-ROWS($AK$86:$AK$97)), ""))</f>
        <v/>
      </c>
      <c r="CZ73" s="316" t="str">
        <f t="shared" si="202"/>
        <v/>
      </c>
      <c r="DA73" s="413" t="str">
        <f t="shared" si="203"/>
        <v/>
      </c>
      <c r="DC73" s="438">
        <f ca="1">IF(OR(DD73="",DD73=0),"",MAX(DC$65:DC72)+1)</f>
        <v>5</v>
      </c>
      <c r="DD73" s="434" t="str">
        <f t="shared" ca="1" si="166"/>
        <v>Car 1 Gas</v>
      </c>
      <c r="DE73" s="413">
        <f t="shared" ca="1" si="167"/>
        <v>50</v>
      </c>
      <c r="DF73" s="431" t="str">
        <f ca="1">IF(OR(DG73="",DG73=0),"",MAX(DF$65:DF72)+1)</f>
        <v/>
      </c>
      <c r="DG73" s="412" t="str">
        <f t="shared" ca="1" si="168"/>
        <v/>
      </c>
      <c r="DH73" s="413" t="str">
        <f t="shared" ca="1" si="169"/>
        <v/>
      </c>
      <c r="DI73" s="412" t="str">
        <f t="shared" ca="1" si="170"/>
        <v/>
      </c>
      <c r="DJ73" s="413" t="str">
        <f t="shared" ca="1" si="171"/>
        <v/>
      </c>
      <c r="DK73" s="412" t="str">
        <f t="shared" ca="1" si="172"/>
        <v/>
      </c>
      <c r="DL73" s="413" t="str">
        <f t="shared" ca="1" si="173"/>
        <v/>
      </c>
      <c r="DM73" s="292"/>
      <c r="DN73" s="292"/>
      <c r="DO73" s="292"/>
      <c r="DP73" s="292"/>
      <c r="DQ73" s="292"/>
      <c r="DR73" s="292"/>
      <c r="DS73" s="292"/>
    </row>
    <row r="74" spans="16:123" x14ac:dyDescent="0.3">
      <c r="AB74" s="395">
        <f ca="1">IFERROR(MATCH($AB$59,OFFSET(Year!$AY$67:$AY$118,AB73,,1000),0)+AB73,"")</f>
        <v>60</v>
      </c>
      <c r="AC74" s="404" t="str">
        <f ca="1">IFERROR(INDEX(Year!$BB$67:$BB$118,AB74),"")</f>
        <v/>
      </c>
      <c r="AD74" s="405" t="str">
        <f ca="1">IFERROR(INDEX(Year!$AZ$67:$AZ$118,AB74),"")</f>
        <v/>
      </c>
      <c r="AE74" s="406" t="str">
        <f ca="1">IFERROR(INDEX(Year!$BA$67:$BA$118,AB74),"")</f>
        <v/>
      </c>
      <c r="AF74" s="407" t="str">
        <f ca="1">IFERROR(INDEX(Year!$AY$67:$AY$118,AB74),"")</f>
        <v/>
      </c>
      <c r="AI74" s="304" t="str">
        <f t="shared" ca="1" si="183"/>
        <v/>
      </c>
      <c r="AJ74" s="305" t="str">
        <f t="shared" ca="1" si="174"/>
        <v/>
      </c>
      <c r="AK74" s="306" t="str">
        <f t="shared" ca="1" si="175"/>
        <v/>
      </c>
      <c r="AL74" s="307" t="str">
        <f t="shared" ca="1" si="176"/>
        <v/>
      </c>
      <c r="AM74" s="304" t="str">
        <f t="shared" ca="1" si="184"/>
        <v/>
      </c>
      <c r="AN74" s="305" t="str">
        <f t="shared" ca="1" si="177"/>
        <v/>
      </c>
      <c r="AO74" s="306" t="str">
        <f t="shared" ca="1" si="178"/>
        <v/>
      </c>
      <c r="AP74" s="307" t="str">
        <f t="shared" ca="1" si="179"/>
        <v/>
      </c>
      <c r="AQ74" s="304" t="str">
        <f t="shared" ca="1" si="185"/>
        <v/>
      </c>
      <c r="AR74" s="305" t="str">
        <f t="shared" ca="1" si="180"/>
        <v/>
      </c>
      <c r="AS74" s="306" t="str">
        <f t="shared" ca="1" si="181"/>
        <v/>
      </c>
      <c r="AT74" s="307" t="str">
        <f t="shared" ca="1" si="182"/>
        <v/>
      </c>
      <c r="AU74" s="304"/>
      <c r="AV74" s="305"/>
      <c r="AW74" s="306"/>
      <c r="AX74" s="307"/>
      <c r="AY74" s="304"/>
      <c r="AZ74" s="305"/>
      <c r="BA74" s="306"/>
      <c r="BB74" s="307"/>
      <c r="BC74" s="304"/>
      <c r="BD74" s="305"/>
      <c r="BE74" s="306"/>
      <c r="BF74" s="307"/>
      <c r="BG74" s="304"/>
      <c r="BH74" s="305"/>
      <c r="BI74" s="306"/>
      <c r="BJ74" s="307"/>
      <c r="BL74" s="412" t="str">
        <f ca="1">IF(OR(BM74="",BM74=0),"",MAX(BL$5:BL73)+1)</f>
        <v/>
      </c>
      <c r="BM74" s="316" t="str">
        <f ca="1">IFERROR(INDEX($AJ$6:$AJ$17, ROWS(BM$4:$BM72)), IFERROR(INDEX($AN$6:$AN$17, ROWS(BM$4:$BM72)-ROWS($AJ$6:$AJ$17)), IFERROR(INDEX($AR$6:$AR$17, ROWS(BM$4:$BM72)-ROWS($AJ$6:$AJ$17)-ROWS($AN$6:$AN$17)),IFERROR(INDEX($AV$6:$AV$17, ROWS(BM$4:$BM72)-ROWS($AJ$6:$AJ$17)-ROWS($AN$6:$AN$17)-ROWS($AR$6:$AR$17)),IFERROR(INDEX($AZ$6:$AZ$17, ROWS(BM$4:$BM72)-ROWS($AJ$6:$AJ$17)-ROWS($AN$6:$AN$17)-ROWS($AR$6:$AR$17)-ROWS($AV$6:$AV$17)),IFERROR(INDEX($BD$6:$BD$17, ROWS(BM$4:$BM72)-ROWS($AJ$6:$AJ$17)-ROWS($AN$6:$AN$17)-ROWS($AR$6:$AR$17)-ROWS($AV$6:$AV$17)-ROWS($AZ$6:$AZ$17)),IFERROR(INDEX($BH$6:$BH$17, ROWS(BM$4:$BM72)-ROWS($AJ$6:$AJ$17)-ROWS($AN$6:$AN$17)-ROWS($AR$6:$AR$17)-ROWS($AV$6:$AV$17)-ROWS($AZ$6:$AZ$17)-ROWS($BD$6:$BD$17)), "")))))))</f>
        <v/>
      </c>
      <c r="BN74" s="316" t="str">
        <f t="shared" ca="1" si="186"/>
        <v/>
      </c>
      <c r="BO74" s="316" t="str">
        <f ca="1">IF(OR(BP74="",BP74=0),"",MAX(BO$5:BO73)+1)</f>
        <v/>
      </c>
      <c r="BP74" s="316" t="str">
        <f ca="1">IFERROR(INDEX($AK$6:$AK$17, ROWS($BP$4:BP72)), IFERROR(INDEX($AO$6:$AO$17, ROWS($BP$4:BP72)-ROWS($AK$6:$AK$17)), IFERROR(INDEX($AS$6:$AS$17, ROWS($BP$4:BP72)-ROWS($AK$6:$AK$17)-ROWS($AO$6:$AO$17)),IFERROR(INDEX($AW$6:$AW$17, ROWS($BP$4:BP72)-ROWS($AK$6:$AK$17)-ROWS($AO$6:$AO$17)-ROWS($AS$6:$AS$17)),IFERROR(INDEX($BA$6:$BA$17, ROWS($BP$4:BP72)-ROWS($AK$6:$AK$17)-ROWS($AO$6:$AO$17)-ROWS($AS$6:$AS$17)-ROWS($AW$6:$AW$17)),IFERROR(INDEX($BE$6:$BE$17, ROWS($BP$4:BP72)-ROWS($AK$6:$AK$17)-ROWS($AO$6:$AO$17)-ROWS($AS$6:$AS$17)-ROWS($AW$6:$AW$17)-ROWS($BA$6:$BA$17)),IFERROR(INDEX($BI$6:$BI$17, ROWS($BP$4:BP72)-ROWS($AK$6:$AK$17)-ROWS($AO$6:$AO$17)-ROWS($AS$6:$AS$17)-ROWS($AW$6:$AW$17)-ROWS($BA$6:$BA$17)-ROWS($BE$6:$BE$17)), "")))))))</f>
        <v/>
      </c>
      <c r="BQ74" s="316" t="str">
        <f t="shared" ca="1" si="187"/>
        <v/>
      </c>
      <c r="BR74" s="413" t="str">
        <f t="shared" ca="1" si="188"/>
        <v/>
      </c>
      <c r="BS74" s="412" t="str">
        <f ca="1">IF(OR(BT74="",BT74=0),"",MAX(BS$5:BS73)+1)</f>
        <v/>
      </c>
      <c r="BT74" s="316" t="str">
        <f ca="1">IFERROR(INDEX($AJ$22:$AJ$33, ROWS($BT$4:BT72)), IFERROR(INDEX($AN$22:$AN$33, ROWS($BT$4:BT72)-ROWS($AJ$22:$AJ$33)), IFERROR(INDEX($AR$22:$AR$33, ROWS($BT$4:BT72)-ROWS($AJ$22:$AJ$33)-ROWS($AN$22:$AN$33)),IFERROR(INDEX($AV$22:$AV$33, ROWS($BT$4:BT72)-ROWS($AJ$22:$AJ$33)-ROWS($AN$22:$AN$33)-ROWS($AR$22:$AR$33)),IFERROR(INDEX($AZ$22:$AZ$33, ROWS($BT$4:BT72)-ROWS($AJ$22:$AJ$33)-ROWS($AN$22:$AN$33)-ROWS($AR$22:$AR$33)-ROWS($AV$22:$AV$33)),IFERROR(INDEX($BD$22:$BD$33, ROWS($BT$4:BT72)-ROWS($AJ$22:$AJ$33)-ROWS($AN$22:$AN$33)-ROWS($AR$22:$AR$33)-ROWS($AV$22:$AV$33)-ROWS($AZ$22:$AZ$33)),IFERROR(INDEX($BH$22:$BH$33, ROWS($BT$4:BT72)-ROWS($AJ$22:$AJ$33)-ROWS($AN$22:$AN$33)-ROWS($AR$22:$AR$33)-ROWS($AV$22:$AV$33)-ROWS($AZ$22:$AZ$33)-ROWS($BD$22:$BD$33)), "")))))))</f>
        <v/>
      </c>
      <c r="BU74" s="316" t="str">
        <f t="shared" ca="1" si="189"/>
        <v/>
      </c>
      <c r="BV74" s="316" t="str">
        <f ca="1">IF(OR(BW74="",BW74=0),"",MAX(BV$5:BV73)+1)</f>
        <v/>
      </c>
      <c r="BW74" s="316" t="str">
        <f ca="1">IFERROR(INDEX($AK$22:$AK$33, ROWS($BW$4:BW72)), IFERROR(INDEX($AO$22:$AO$33, ROWS($BW$4:BW72)-ROWS($AK$22:$AK$33)), IFERROR(INDEX($AS$22:$AS$33, ROWS($BW$4:BW72)-ROWS($AK$22:$AK$33)-ROWS($AO$22:$AO$33)),IFERROR(INDEX($AW$22:$AW$33, ROWS($BW$4:BW72)-ROWS($AK$22:$AK$33)-ROWS($AO$22:$AO$33)-ROWS($AS$22:$AS$33)),IFERROR(INDEX($BA$22:$BA$33, ROWS($BW$4:BW72)-ROWS($AK$22:$AK$33)-ROWS($AO$22:$AO$33)-ROWS($AS$22:$AS$33)-ROWS($AW$22:$AW$33)),IFERROR(INDEX($BE$22:$BE$33, ROWS($BW$4:BW72)-ROWS($AK$22:$AK$33)-ROWS($AO$22:$AO$33)-ROWS($AS$22:$AS$33)-ROWS($AW$22:$AW$33)-ROWS($BA$22:$BA$33)),IFERROR(INDEX($BI$22:$BI$33, ROWS($BW$4:BW72)-ROWS($AK$22:$AK$33)-ROWS($AO$22:$AO$33)-ROWS($AS$22:$AS$33)-ROWS($AW$22:$AW$33)-ROWS($BA$22:$BA$33)-ROWS($BE$22:$BE$33)), "")))))))</f>
        <v/>
      </c>
      <c r="BX74" s="316" t="str">
        <f t="shared" ca="1" si="190"/>
        <v/>
      </c>
      <c r="BY74" s="413" t="str">
        <f t="shared" ca="1" si="191"/>
        <v/>
      </c>
      <c r="BZ74" s="412" t="str">
        <f ca="1">IF(OR(CA74="",CA74=0),"",MAX(BZ$5:BZ73)+1)</f>
        <v/>
      </c>
      <c r="CA74" s="316" t="str">
        <f ca="1">IFERROR(INDEX($AJ$38:$AJ$49, ROWS($CA$4:CA72)), IFERROR(INDEX($AN$38:$AN$49, ROWS($CA$4:CA72)-ROWS($AJ$38:$AJ$49)), IFERROR(INDEX($AR$38:$AR$49, ROWS($CA$4:CA72)-ROWS($AJ$38:$AJ$49)-ROWS($AN$38:$AN$49)),IFERROR(INDEX($AV$38:$AV$49, ROWS($CA$4:CA72)-ROWS($AJ$38:$AJ$49)-ROWS($AN$38:$AN$49)-ROWS($AR$38:$AR$49)),IFERROR(INDEX($AZ$38:$AZ$49, ROWS($CA$4:CA72)-ROWS($AJ$38:$AJ$49)-ROWS($AN$38:$AN$49)-ROWS($AR$38:$AR$49)-ROWS($AV$38:$AV$49)),IFERROR(INDEX($BD$38:$BD$49, ROWS($CA$4:CA72)-ROWS($AJ$38:$AJ$49)-ROWS($AN$38:$AN$49)-ROWS($AR$38:$AR$49)-ROWS($AV$38:$AV$49)-ROWS($AZ$38:$AZ$49)),IFERROR(INDEX($BH$38:$BH$49, ROWS($CA$4:CA72)-ROWS($AJ$38:$AJ$49)-ROWS($AN$38:$AN$49)-ROWS($AR$38:$AR$49)-ROWS($AV$38:$AV$49)-ROWS($AZ$38:$AZ$49)-ROWS($BD$38:$BD$49)), "")))))))</f>
        <v/>
      </c>
      <c r="CB74" s="316" t="str">
        <f t="shared" ca="1" si="192"/>
        <v/>
      </c>
      <c r="CC74" s="316" t="str">
        <f ca="1">IF(OR(CD74="",CD74=0),"",MAX(CC$5:CC73)+1)</f>
        <v/>
      </c>
      <c r="CD74" s="316" t="str">
        <f ca="1">IFERROR(INDEX($AK$38:$AK$49, ROWS($CD$4:CD72)), IFERROR(INDEX($AO$38:$AO$49, ROWS($CD$4:CD72)-ROWS($AK$38:$AK$49)), IFERROR(INDEX($AS$38:$AS$49, ROWS($CD$4:CD72)-ROWS($AK$38:$AK$49)-ROWS($AO$38:$AO$49)),IFERROR(INDEX($AW$38:$AW$49, ROWS($CD$4:CD72)-ROWS($AK$38:$AK$49)-ROWS($AO$38:$AO$49)-ROWS($AS$38:$AS$49)),IFERROR(INDEX($BA$38:$BA$49, ROWS($CD$4:CD72)-ROWS($AK$38:$AK$49)-ROWS($AO$38:$AO$49)-ROWS($AS$38:$AS$49)-ROWS($AW$38:$AW$49)),IFERROR(INDEX($BE$38:$BE$49, ROWS($CD$4:CD72)-ROWS($AK$38:$AK$49)-ROWS($AO$38:$AO$49)-ROWS($AS$38:$AS$49)-ROWS($AW$38:$AW$49)-ROWS($BA$38:$BA$49)),IFERROR(INDEX($BI$38:$BI$49, ROWS($CD$4:CD72)-ROWS($AK$38:$AK$49)-ROWS($AO$38:$AO$49)-ROWS($AS$38:$AS$49)-ROWS($AW$38:$AW$49)-ROWS($BA$38:$BA$49)-ROWS($BE$38:$BE$49)), "")))))))</f>
        <v/>
      </c>
      <c r="CE74" s="316" t="str">
        <f t="shared" ca="1" si="193"/>
        <v/>
      </c>
      <c r="CF74" s="413" t="str">
        <f t="shared" ca="1" si="194"/>
        <v/>
      </c>
      <c r="CG74" s="412" t="str">
        <f ca="1">IF(OR(CH74="",CH74=0),"",MAX(CG$5:CG73)+1)</f>
        <v/>
      </c>
      <c r="CH74" s="316" t="str">
        <f ca="1">IFERROR(INDEX($AJ$54:$AJ$65, ROWS($CH$4:CH72)), IFERROR(INDEX($AN$54:$AN$65, ROWS($CH$4:CH72)-ROWS($AJ$54:$AJ$65)), IFERROR(INDEX($AR$54:$AR$65, ROWS($CH$4:CH72)-ROWS($AJ$54:$AJ$65)-ROWS($AN$54:$AN$65)),IFERROR(INDEX($AV$54:$AV$65, ROWS($CH$4:CH72)-ROWS($AJ$54:$AJ$65)-ROWS($AN$54:$AN$65)-ROWS($AR$54:$AR$65)),IFERROR(INDEX($AZ$54:$AZ$65, ROWS($CH$4:CH72)-ROWS($AJ$54:$AJ$65)-ROWS($AN$54:$AN$65)-ROWS($AR$54:$AR$65)-ROWS($AV$54:$AV$65)),IFERROR(INDEX($BD$54:$BD$65, ROWS($CH$4:CH72)-ROWS($AJ$54:$AJ$65)-ROWS($AN$54:$AN$65)-ROWS($AR$54:$AR$65)-ROWS($AV$54:$AV$65)-ROWS($AZ$54:$AZ$65)),IFERROR(INDEX($BH$54:$BH$65, ROWS($CH$4:CH72)-ROWS($AJ$54:$AJ$65)-ROWS($AN$54:$AN$65)-ROWS($AR$54:$AR$65)-ROWS($AV$54:$AV$65)-ROWS($AZ$54:$AZ$65)-ROWS($BD$54:$BD$65)), "")))))))</f>
        <v/>
      </c>
      <c r="CI74" s="316" t="str">
        <f t="shared" ca="1" si="195"/>
        <v/>
      </c>
      <c r="CJ74" s="316" t="str">
        <f ca="1">IF(OR(CK74="",CK74=0),"",MAX(CJ$5:CJ73)+1)</f>
        <v/>
      </c>
      <c r="CK74" s="316" t="str">
        <f ca="1">IFERROR(INDEX($AK$54:$AK$65, ROWS($CK$4:CK72)), IFERROR(INDEX($AO$54:$AO$65, ROWS($CK$4:CK72)-ROWS($AK$54:$AK$65)), IFERROR(INDEX($AS$54:$AS$65, ROWS($CK$4:CK72)-ROWS($AK$54:$AK$65)-ROWS($AO$54:$AO$65)),IFERROR(INDEX($AW$54:$AW$65, ROWS($CK$4:CK72)-ROWS($AK$54:$AK$65)-ROWS($AO$54:$AO$65)-ROWS($AS$54:$AS$65)),IFERROR(INDEX($BA$54:$BA$65, ROWS($CK$4:CK72)-ROWS($AK$54:$AK$65)-ROWS($AO$54:$AO$65)-ROWS($AS$54:$AS$65)-ROWS($AW$54:$AW$65)),IFERROR(INDEX($BE$54:$BE$65, ROWS($CK$4:CK72)-ROWS($AK$54:$AK$65)-ROWS($AO$54:$AO$65)-ROWS($AS$54:$AS$65)-ROWS($AW$54:$AW$65)-ROWS($BA$54:$BA$65)),IFERROR(INDEX($BI$54:$BI$65, ROWS($CK$4:CK72)-ROWS($AK$54:$AK$65)-ROWS($AO$54:$AO$65)-ROWS($AS$54:$AS$65)-ROWS($AW$54:$AW$65)-ROWS($BA$54:$BA$65)-ROWS($BE$54:$BE$65)), "")))))))</f>
        <v/>
      </c>
      <c r="CL74" s="316" t="str">
        <f t="shared" ca="1" si="196"/>
        <v/>
      </c>
      <c r="CM74" s="413" t="str">
        <f t="shared" ca="1" si="197"/>
        <v/>
      </c>
      <c r="CN74" s="412" t="str">
        <f>IF(OR(CO74="",CO74=0),"",MAX(CN$5:CN73)+1)</f>
        <v/>
      </c>
      <c r="CO74" s="316">
        <f>IFERROR(INDEX($AJ$70:$AJ$81, ROWS($CO$4:CO72)), IFERROR(INDEX($AN$70:$AN$81, ROWS($CO$4:CO72)-ROWS($AJ$70:$AJ$81)), IFERROR(INDEX($AR$70:$AR$81, ROWS($CO$4:CO72)-ROWS($AJ$70:$AJ$81)-ROWS($AN$70:$AN$81)),IFERROR(INDEX($AV$70:$AV$81, ROWS($CO$4:CO72)-ROWS($AJ$70:$AJ$81)-ROWS($AN$70:$AN$81)-ROWS($AR$70:$AR$81)),IFERROR(INDEX($AZ$70:$AZ$81, ROWS($CO$4:CO72)-ROWS($AJ$70:$AJ$81)-ROWS($AN$70:$AN$81)-ROWS($AR$70:$AR$81)-ROWS($AV$70:$AV$81)),IFERROR(INDEX($BD$70:$BD$81, ROWS($CO$4:CO72)-ROWS($AJ$70:$AJ$81)-ROWS($AN$70:$AN$81)-ROWS($AR$70:$AR$81)-ROWS($AV$70:$AV$81)-ROWS($AZ$70:$AZ$81)),IFERROR(INDEX($BH$70:$BH$81, ROWS($CO$4:CO72)-ROWS($AJ$70:$AJ$81)-ROWS($AN$70:$AN$81)-ROWS($AR$70:$AR$81)-ROWS($AV$70:$AV$81)-ROWS($AZ$70:$AZ$81)-ROWS($BD$70:$BD$81)), "")))))))</f>
        <v>0</v>
      </c>
      <c r="CP74" s="316" t="str">
        <f t="shared" ca="1" si="198"/>
        <v/>
      </c>
      <c r="CQ74" s="316" t="str">
        <f>IF(OR(CR74="",CR74=0),"",MAX(CQ$5:CQ73)+1)</f>
        <v/>
      </c>
      <c r="CR74" s="316">
        <f>IFERROR(INDEX($AK$70:$AK$81, ROWS($CR$4:CR72)), IFERROR(INDEX($AO$70:$AO$81, ROWS($CR$4:CR72)-ROWS($AK$70:$AK$81)), IFERROR(INDEX($AS$70:$AS$81, ROWS($CR$4:CR72)-ROWS($AK$70:$AK$81)-ROWS($AO$70:$AO$81)),IFERROR(INDEX($AW$70:$AW$81, ROWS($CR$4:CR72)-ROWS($AK$70:$AK$81)-ROWS($AO$70:$AO$81)-ROWS($AS$70:$AS$81)),IFERROR(INDEX($BA$70:$BA$81, ROWS($CR$4:CR72)-ROWS($AK$70:$AK$81)-ROWS($AO$70:$AO$81)-ROWS($AS$70:$AS$81)-ROWS($AW$70:$AW$81)),IFERROR(INDEX($BE$70:$BE$81, ROWS($CR$4:CR72)-ROWS($AK$70:$AK$81)-ROWS($AO$70:$AO$81)-ROWS($AS$70:$AS$81)-ROWS($AW$70:$AW$81)-ROWS($BA$70:$BA$81)),IFERROR(INDEX($BI$70:$BI$81, ROWS($CR$4:CR72)-ROWS($AK$70:$AK$81)-ROWS($AO$70:$AO$81)-ROWS($AS$70:$AS$81)-ROWS($AW$70:$AW$81)-ROWS($BA$70:$BA$81)-ROWS($BE$70:$BE$81)), "")))))))</f>
        <v>0</v>
      </c>
      <c r="CS74" s="316" t="str">
        <f t="shared" ca="1" si="199"/>
        <v/>
      </c>
      <c r="CT74" s="413" t="str">
        <f t="shared" ca="1" si="200"/>
        <v/>
      </c>
      <c r="CU74" s="412" t="str">
        <f>IF(OR(CV74="",CV74=0),"",MAX(CU$5:CU73)+1)</f>
        <v/>
      </c>
      <c r="CV74" s="316" t="str">
        <f>IFERROR(INDEX($AJ$86:$AJ$97, ROWS($CV$4:CV72)), IFERROR(INDEX($AN$86:$AN$97, ROWS($CV$4:CV72)-ROWS($AJ$86:$AJ$97)), ""))</f>
        <v/>
      </c>
      <c r="CW74" s="316" t="str">
        <f t="shared" si="201"/>
        <v/>
      </c>
      <c r="CX74" s="316" t="str">
        <f>IF(OR(CY74="",CY74=0),"",MAX(CX$5:CX73)+1)</f>
        <v/>
      </c>
      <c r="CY74" s="316" t="str">
        <f>IFERROR(INDEX($AK$86:$AK$97, ROWS($CY$4:CY72)), IFERROR(INDEX($AO$86:$AO$97, ROWS($CY$4:CY72)-ROWS($AK$86:$AK$97)), ""))</f>
        <v/>
      </c>
      <c r="CZ74" s="316" t="str">
        <f t="shared" si="202"/>
        <v/>
      </c>
      <c r="DA74" s="413" t="str">
        <f t="shared" si="203"/>
        <v/>
      </c>
      <c r="DC74" s="438" t="str">
        <f ca="1">IF(OR(DD74="",DD74=0),"",MAX(DC$65:DC73)+1)</f>
        <v/>
      </c>
      <c r="DD74" s="434" t="str">
        <f t="shared" ca="1" si="166"/>
        <v/>
      </c>
      <c r="DE74" s="413" t="str">
        <f t="shared" ca="1" si="167"/>
        <v/>
      </c>
      <c r="DF74" s="431" t="str">
        <f ca="1">IF(OR(DG74="",DG74=0),"",MAX(DF$65:DF73)+1)</f>
        <v/>
      </c>
      <c r="DG74" s="412" t="str">
        <f t="shared" ca="1" si="168"/>
        <v/>
      </c>
      <c r="DH74" s="413" t="str">
        <f t="shared" ca="1" si="169"/>
        <v/>
      </c>
      <c r="DI74" s="412" t="str">
        <f t="shared" ca="1" si="170"/>
        <v/>
      </c>
      <c r="DJ74" s="413" t="str">
        <f t="shared" ca="1" si="171"/>
        <v/>
      </c>
      <c r="DK74" s="412" t="str">
        <f t="shared" ca="1" si="172"/>
        <v/>
      </c>
      <c r="DL74" s="413" t="str">
        <f t="shared" ca="1" si="173"/>
        <v/>
      </c>
      <c r="DM74" s="292"/>
      <c r="DN74" s="292"/>
      <c r="DO74" s="292"/>
      <c r="DP74" s="292"/>
      <c r="DQ74" s="292"/>
      <c r="DR74" s="292"/>
      <c r="DS74" s="292"/>
    </row>
    <row r="75" spans="16:123" x14ac:dyDescent="0.3">
      <c r="AB75" s="395">
        <f ca="1">IFERROR(MATCH($AB$59,OFFSET(Year!$AY$67:$AY$118,AB74,,1000),0)+AB74,"")</f>
        <v>61</v>
      </c>
      <c r="AC75" s="404" t="str">
        <f ca="1">IFERROR(INDEX(Year!$BB$67:$BB$118,AB75),"")</f>
        <v/>
      </c>
      <c r="AD75" s="405" t="str">
        <f ca="1">IFERROR(INDEX(Year!$AZ$67:$AZ$118,AB75),"")</f>
        <v/>
      </c>
      <c r="AE75" s="406" t="str">
        <f ca="1">IFERROR(INDEX(Year!$BA$67:$BA$118,AB75),"")</f>
        <v/>
      </c>
      <c r="AF75" s="407" t="str">
        <f ca="1">IFERROR(INDEX(Year!$AY$67:$AY$118,AB75),"")</f>
        <v/>
      </c>
      <c r="AI75" s="304" t="str">
        <f t="shared" ca="1" si="183"/>
        <v/>
      </c>
      <c r="AJ75" s="305" t="str">
        <f t="shared" ca="1" si="174"/>
        <v/>
      </c>
      <c r="AK75" s="306" t="str">
        <f t="shared" ca="1" si="175"/>
        <v/>
      </c>
      <c r="AL75" s="307" t="str">
        <f t="shared" ca="1" si="176"/>
        <v/>
      </c>
      <c r="AM75" s="304" t="str">
        <f t="shared" ca="1" si="184"/>
        <v/>
      </c>
      <c r="AN75" s="305" t="str">
        <f t="shared" ca="1" si="177"/>
        <v/>
      </c>
      <c r="AO75" s="306" t="str">
        <f t="shared" ca="1" si="178"/>
        <v/>
      </c>
      <c r="AP75" s="307" t="str">
        <f t="shared" ca="1" si="179"/>
        <v/>
      </c>
      <c r="AQ75" s="304" t="str">
        <f t="shared" ca="1" si="185"/>
        <v/>
      </c>
      <c r="AR75" s="305" t="str">
        <f t="shared" ca="1" si="180"/>
        <v/>
      </c>
      <c r="AS75" s="306" t="str">
        <f t="shared" ca="1" si="181"/>
        <v/>
      </c>
      <c r="AT75" s="307" t="str">
        <f t="shared" ca="1" si="182"/>
        <v/>
      </c>
      <c r="AU75" s="304"/>
      <c r="AV75" s="305"/>
      <c r="AW75" s="306"/>
      <c r="AX75" s="307"/>
      <c r="AY75" s="304"/>
      <c r="AZ75" s="305"/>
      <c r="BA75" s="306"/>
      <c r="BB75" s="307"/>
      <c r="BC75" s="304"/>
      <c r="BD75" s="305"/>
      <c r="BE75" s="306"/>
      <c r="BF75" s="307"/>
      <c r="BG75" s="304"/>
      <c r="BH75" s="305"/>
      <c r="BI75" s="306"/>
      <c r="BJ75" s="307"/>
      <c r="BL75" s="412" t="str">
        <f ca="1">IF(OR(BM75="",BM75=0),"",MAX(BL$5:BL74)+1)</f>
        <v/>
      </c>
      <c r="BM75" s="316" t="str">
        <f ca="1">IFERROR(INDEX($AJ$6:$AJ$17, ROWS(BM$4:$BM73)), IFERROR(INDEX($AN$6:$AN$17, ROWS(BM$4:$BM73)-ROWS($AJ$6:$AJ$17)), IFERROR(INDEX($AR$6:$AR$17, ROWS(BM$4:$BM73)-ROWS($AJ$6:$AJ$17)-ROWS($AN$6:$AN$17)),IFERROR(INDEX($AV$6:$AV$17, ROWS(BM$4:$BM73)-ROWS($AJ$6:$AJ$17)-ROWS($AN$6:$AN$17)-ROWS($AR$6:$AR$17)),IFERROR(INDEX($AZ$6:$AZ$17, ROWS(BM$4:$BM73)-ROWS($AJ$6:$AJ$17)-ROWS($AN$6:$AN$17)-ROWS($AR$6:$AR$17)-ROWS($AV$6:$AV$17)),IFERROR(INDEX($BD$6:$BD$17, ROWS(BM$4:$BM73)-ROWS($AJ$6:$AJ$17)-ROWS($AN$6:$AN$17)-ROWS($AR$6:$AR$17)-ROWS($AV$6:$AV$17)-ROWS($AZ$6:$AZ$17)),IFERROR(INDEX($BH$6:$BH$17, ROWS(BM$4:$BM73)-ROWS($AJ$6:$AJ$17)-ROWS($AN$6:$AN$17)-ROWS($AR$6:$AR$17)-ROWS($AV$6:$AV$17)-ROWS($AZ$6:$AZ$17)-ROWS($BD$6:$BD$17)), "")))))))</f>
        <v/>
      </c>
      <c r="BN75" s="316" t="str">
        <f t="shared" ca="1" si="186"/>
        <v/>
      </c>
      <c r="BO75" s="316" t="str">
        <f ca="1">IF(OR(BP75="",BP75=0),"",MAX(BO$5:BO74)+1)</f>
        <v/>
      </c>
      <c r="BP75" s="316" t="str">
        <f ca="1">IFERROR(INDEX($AK$6:$AK$17, ROWS($BP$4:BP73)), IFERROR(INDEX($AO$6:$AO$17, ROWS($BP$4:BP73)-ROWS($AK$6:$AK$17)), IFERROR(INDEX($AS$6:$AS$17, ROWS($BP$4:BP73)-ROWS($AK$6:$AK$17)-ROWS($AO$6:$AO$17)),IFERROR(INDEX($AW$6:$AW$17, ROWS($BP$4:BP73)-ROWS($AK$6:$AK$17)-ROWS($AO$6:$AO$17)-ROWS($AS$6:$AS$17)),IFERROR(INDEX($BA$6:$BA$17, ROWS($BP$4:BP73)-ROWS($AK$6:$AK$17)-ROWS($AO$6:$AO$17)-ROWS($AS$6:$AS$17)-ROWS($AW$6:$AW$17)),IFERROR(INDEX($BE$6:$BE$17, ROWS($BP$4:BP73)-ROWS($AK$6:$AK$17)-ROWS($AO$6:$AO$17)-ROWS($AS$6:$AS$17)-ROWS($AW$6:$AW$17)-ROWS($BA$6:$BA$17)),IFERROR(INDEX($BI$6:$BI$17, ROWS($BP$4:BP73)-ROWS($AK$6:$AK$17)-ROWS($AO$6:$AO$17)-ROWS($AS$6:$AS$17)-ROWS($AW$6:$AW$17)-ROWS($BA$6:$BA$17)-ROWS($BE$6:$BE$17)), "")))))))</f>
        <v/>
      </c>
      <c r="BQ75" s="316" t="str">
        <f t="shared" ca="1" si="187"/>
        <v/>
      </c>
      <c r="BR75" s="413" t="str">
        <f t="shared" ca="1" si="188"/>
        <v/>
      </c>
      <c r="BS75" s="412" t="str">
        <f ca="1">IF(OR(BT75="",BT75=0),"",MAX(BS$5:BS74)+1)</f>
        <v/>
      </c>
      <c r="BT75" s="316" t="str">
        <f ca="1">IFERROR(INDEX($AJ$22:$AJ$33, ROWS($BT$4:BT73)), IFERROR(INDEX($AN$22:$AN$33, ROWS($BT$4:BT73)-ROWS($AJ$22:$AJ$33)), IFERROR(INDEX($AR$22:$AR$33, ROWS($BT$4:BT73)-ROWS($AJ$22:$AJ$33)-ROWS($AN$22:$AN$33)),IFERROR(INDEX($AV$22:$AV$33, ROWS($BT$4:BT73)-ROWS($AJ$22:$AJ$33)-ROWS($AN$22:$AN$33)-ROWS($AR$22:$AR$33)),IFERROR(INDEX($AZ$22:$AZ$33, ROWS($BT$4:BT73)-ROWS($AJ$22:$AJ$33)-ROWS($AN$22:$AN$33)-ROWS($AR$22:$AR$33)-ROWS($AV$22:$AV$33)),IFERROR(INDEX($BD$22:$BD$33, ROWS($BT$4:BT73)-ROWS($AJ$22:$AJ$33)-ROWS($AN$22:$AN$33)-ROWS($AR$22:$AR$33)-ROWS($AV$22:$AV$33)-ROWS($AZ$22:$AZ$33)),IFERROR(INDEX($BH$22:$BH$33, ROWS($BT$4:BT73)-ROWS($AJ$22:$AJ$33)-ROWS($AN$22:$AN$33)-ROWS($AR$22:$AR$33)-ROWS($AV$22:$AV$33)-ROWS($AZ$22:$AZ$33)-ROWS($BD$22:$BD$33)), "")))))))</f>
        <v/>
      </c>
      <c r="BU75" s="316" t="str">
        <f t="shared" ca="1" si="189"/>
        <v/>
      </c>
      <c r="BV75" s="316" t="str">
        <f ca="1">IF(OR(BW75="",BW75=0),"",MAX(BV$5:BV74)+1)</f>
        <v/>
      </c>
      <c r="BW75" s="316" t="str">
        <f ca="1">IFERROR(INDEX($AK$22:$AK$33, ROWS($BW$4:BW73)), IFERROR(INDEX($AO$22:$AO$33, ROWS($BW$4:BW73)-ROWS($AK$22:$AK$33)), IFERROR(INDEX($AS$22:$AS$33, ROWS($BW$4:BW73)-ROWS($AK$22:$AK$33)-ROWS($AO$22:$AO$33)),IFERROR(INDEX($AW$22:$AW$33, ROWS($BW$4:BW73)-ROWS($AK$22:$AK$33)-ROWS($AO$22:$AO$33)-ROWS($AS$22:$AS$33)),IFERROR(INDEX($BA$22:$BA$33, ROWS($BW$4:BW73)-ROWS($AK$22:$AK$33)-ROWS($AO$22:$AO$33)-ROWS($AS$22:$AS$33)-ROWS($AW$22:$AW$33)),IFERROR(INDEX($BE$22:$BE$33, ROWS($BW$4:BW73)-ROWS($AK$22:$AK$33)-ROWS($AO$22:$AO$33)-ROWS($AS$22:$AS$33)-ROWS($AW$22:$AW$33)-ROWS($BA$22:$BA$33)),IFERROR(INDEX($BI$22:$BI$33, ROWS($BW$4:BW73)-ROWS($AK$22:$AK$33)-ROWS($AO$22:$AO$33)-ROWS($AS$22:$AS$33)-ROWS($AW$22:$AW$33)-ROWS($BA$22:$BA$33)-ROWS($BE$22:$BE$33)), "")))))))</f>
        <v/>
      </c>
      <c r="BX75" s="316" t="str">
        <f t="shared" ca="1" si="190"/>
        <v/>
      </c>
      <c r="BY75" s="413" t="str">
        <f t="shared" ca="1" si="191"/>
        <v/>
      </c>
      <c r="BZ75" s="412" t="str">
        <f ca="1">IF(OR(CA75="",CA75=0),"",MAX(BZ$5:BZ74)+1)</f>
        <v/>
      </c>
      <c r="CA75" s="316" t="str">
        <f ca="1">IFERROR(INDEX($AJ$38:$AJ$49, ROWS($CA$4:CA73)), IFERROR(INDEX($AN$38:$AN$49, ROWS($CA$4:CA73)-ROWS($AJ$38:$AJ$49)), IFERROR(INDEX($AR$38:$AR$49, ROWS($CA$4:CA73)-ROWS($AJ$38:$AJ$49)-ROWS($AN$38:$AN$49)),IFERROR(INDEX($AV$38:$AV$49, ROWS($CA$4:CA73)-ROWS($AJ$38:$AJ$49)-ROWS($AN$38:$AN$49)-ROWS($AR$38:$AR$49)),IFERROR(INDEX($AZ$38:$AZ$49, ROWS($CA$4:CA73)-ROWS($AJ$38:$AJ$49)-ROWS($AN$38:$AN$49)-ROWS($AR$38:$AR$49)-ROWS($AV$38:$AV$49)),IFERROR(INDEX($BD$38:$BD$49, ROWS($CA$4:CA73)-ROWS($AJ$38:$AJ$49)-ROWS($AN$38:$AN$49)-ROWS($AR$38:$AR$49)-ROWS($AV$38:$AV$49)-ROWS($AZ$38:$AZ$49)),IFERROR(INDEX($BH$38:$BH$49, ROWS($CA$4:CA73)-ROWS($AJ$38:$AJ$49)-ROWS($AN$38:$AN$49)-ROWS($AR$38:$AR$49)-ROWS($AV$38:$AV$49)-ROWS($AZ$38:$AZ$49)-ROWS($BD$38:$BD$49)), "")))))))</f>
        <v/>
      </c>
      <c r="CB75" s="316" t="str">
        <f t="shared" ca="1" si="192"/>
        <v/>
      </c>
      <c r="CC75" s="316" t="str">
        <f ca="1">IF(OR(CD75="",CD75=0),"",MAX(CC$5:CC74)+1)</f>
        <v/>
      </c>
      <c r="CD75" s="316" t="str">
        <f ca="1">IFERROR(INDEX($AK$38:$AK$49, ROWS($CD$4:CD73)), IFERROR(INDEX($AO$38:$AO$49, ROWS($CD$4:CD73)-ROWS($AK$38:$AK$49)), IFERROR(INDEX($AS$38:$AS$49, ROWS($CD$4:CD73)-ROWS($AK$38:$AK$49)-ROWS($AO$38:$AO$49)),IFERROR(INDEX($AW$38:$AW$49, ROWS($CD$4:CD73)-ROWS($AK$38:$AK$49)-ROWS($AO$38:$AO$49)-ROWS($AS$38:$AS$49)),IFERROR(INDEX($BA$38:$BA$49, ROWS($CD$4:CD73)-ROWS($AK$38:$AK$49)-ROWS($AO$38:$AO$49)-ROWS($AS$38:$AS$49)-ROWS($AW$38:$AW$49)),IFERROR(INDEX($BE$38:$BE$49, ROWS($CD$4:CD73)-ROWS($AK$38:$AK$49)-ROWS($AO$38:$AO$49)-ROWS($AS$38:$AS$49)-ROWS($AW$38:$AW$49)-ROWS($BA$38:$BA$49)),IFERROR(INDEX($BI$38:$BI$49, ROWS($CD$4:CD73)-ROWS($AK$38:$AK$49)-ROWS($AO$38:$AO$49)-ROWS($AS$38:$AS$49)-ROWS($AW$38:$AW$49)-ROWS($BA$38:$BA$49)-ROWS($BE$38:$BE$49)), "")))))))</f>
        <v/>
      </c>
      <c r="CE75" s="316" t="str">
        <f t="shared" ca="1" si="193"/>
        <v/>
      </c>
      <c r="CF75" s="413" t="str">
        <f t="shared" ca="1" si="194"/>
        <v/>
      </c>
      <c r="CG75" s="412" t="str">
        <f ca="1">IF(OR(CH75="",CH75=0),"",MAX(CG$5:CG74)+1)</f>
        <v/>
      </c>
      <c r="CH75" s="316" t="str">
        <f ca="1">IFERROR(INDEX($AJ$54:$AJ$65, ROWS($CH$4:CH73)), IFERROR(INDEX($AN$54:$AN$65, ROWS($CH$4:CH73)-ROWS($AJ$54:$AJ$65)), IFERROR(INDEX($AR$54:$AR$65, ROWS($CH$4:CH73)-ROWS($AJ$54:$AJ$65)-ROWS($AN$54:$AN$65)),IFERROR(INDEX($AV$54:$AV$65, ROWS($CH$4:CH73)-ROWS($AJ$54:$AJ$65)-ROWS($AN$54:$AN$65)-ROWS($AR$54:$AR$65)),IFERROR(INDEX($AZ$54:$AZ$65, ROWS($CH$4:CH73)-ROWS($AJ$54:$AJ$65)-ROWS($AN$54:$AN$65)-ROWS($AR$54:$AR$65)-ROWS($AV$54:$AV$65)),IFERROR(INDEX($BD$54:$BD$65, ROWS($CH$4:CH73)-ROWS($AJ$54:$AJ$65)-ROWS($AN$54:$AN$65)-ROWS($AR$54:$AR$65)-ROWS($AV$54:$AV$65)-ROWS($AZ$54:$AZ$65)),IFERROR(INDEX($BH$54:$BH$65, ROWS($CH$4:CH73)-ROWS($AJ$54:$AJ$65)-ROWS($AN$54:$AN$65)-ROWS($AR$54:$AR$65)-ROWS($AV$54:$AV$65)-ROWS($AZ$54:$AZ$65)-ROWS($BD$54:$BD$65)), "")))))))</f>
        <v/>
      </c>
      <c r="CI75" s="316" t="str">
        <f t="shared" ca="1" si="195"/>
        <v/>
      </c>
      <c r="CJ75" s="316" t="str">
        <f ca="1">IF(OR(CK75="",CK75=0),"",MAX(CJ$5:CJ74)+1)</f>
        <v/>
      </c>
      <c r="CK75" s="316" t="str">
        <f ca="1">IFERROR(INDEX($AK$54:$AK$65, ROWS($CK$4:CK73)), IFERROR(INDEX($AO$54:$AO$65, ROWS($CK$4:CK73)-ROWS($AK$54:$AK$65)), IFERROR(INDEX($AS$54:$AS$65, ROWS($CK$4:CK73)-ROWS($AK$54:$AK$65)-ROWS($AO$54:$AO$65)),IFERROR(INDEX($AW$54:$AW$65, ROWS($CK$4:CK73)-ROWS($AK$54:$AK$65)-ROWS($AO$54:$AO$65)-ROWS($AS$54:$AS$65)),IFERROR(INDEX($BA$54:$BA$65, ROWS($CK$4:CK73)-ROWS($AK$54:$AK$65)-ROWS($AO$54:$AO$65)-ROWS($AS$54:$AS$65)-ROWS($AW$54:$AW$65)),IFERROR(INDEX($BE$54:$BE$65, ROWS($CK$4:CK73)-ROWS($AK$54:$AK$65)-ROWS($AO$54:$AO$65)-ROWS($AS$54:$AS$65)-ROWS($AW$54:$AW$65)-ROWS($BA$54:$BA$65)),IFERROR(INDEX($BI$54:$BI$65, ROWS($CK$4:CK73)-ROWS($AK$54:$AK$65)-ROWS($AO$54:$AO$65)-ROWS($AS$54:$AS$65)-ROWS($AW$54:$AW$65)-ROWS($BA$54:$BA$65)-ROWS($BE$54:$BE$65)), "")))))))</f>
        <v/>
      </c>
      <c r="CL75" s="316" t="str">
        <f t="shared" ca="1" si="196"/>
        <v/>
      </c>
      <c r="CM75" s="413" t="str">
        <f t="shared" ca="1" si="197"/>
        <v/>
      </c>
      <c r="CN75" s="412" t="str">
        <f>IF(OR(CO75="",CO75=0),"",MAX(CN$5:CN74)+1)</f>
        <v/>
      </c>
      <c r="CO75" s="316">
        <f>IFERROR(INDEX($AJ$70:$AJ$81, ROWS($CO$4:CO73)), IFERROR(INDEX($AN$70:$AN$81, ROWS($CO$4:CO73)-ROWS($AJ$70:$AJ$81)), IFERROR(INDEX($AR$70:$AR$81, ROWS($CO$4:CO73)-ROWS($AJ$70:$AJ$81)-ROWS($AN$70:$AN$81)),IFERROR(INDEX($AV$70:$AV$81, ROWS($CO$4:CO73)-ROWS($AJ$70:$AJ$81)-ROWS($AN$70:$AN$81)-ROWS($AR$70:$AR$81)),IFERROR(INDEX($AZ$70:$AZ$81, ROWS($CO$4:CO73)-ROWS($AJ$70:$AJ$81)-ROWS($AN$70:$AN$81)-ROWS($AR$70:$AR$81)-ROWS($AV$70:$AV$81)),IFERROR(INDEX($BD$70:$BD$81, ROWS($CO$4:CO73)-ROWS($AJ$70:$AJ$81)-ROWS($AN$70:$AN$81)-ROWS($AR$70:$AR$81)-ROWS($AV$70:$AV$81)-ROWS($AZ$70:$AZ$81)),IFERROR(INDEX($BH$70:$BH$81, ROWS($CO$4:CO73)-ROWS($AJ$70:$AJ$81)-ROWS($AN$70:$AN$81)-ROWS($AR$70:$AR$81)-ROWS($AV$70:$AV$81)-ROWS($AZ$70:$AZ$81)-ROWS($BD$70:$BD$81)), "")))))))</f>
        <v>0</v>
      </c>
      <c r="CP75" s="316" t="str">
        <f t="shared" ca="1" si="198"/>
        <v/>
      </c>
      <c r="CQ75" s="316" t="str">
        <f>IF(OR(CR75="",CR75=0),"",MAX(CQ$5:CQ74)+1)</f>
        <v/>
      </c>
      <c r="CR75" s="316">
        <f>IFERROR(INDEX($AK$70:$AK$81, ROWS($CR$4:CR73)), IFERROR(INDEX($AO$70:$AO$81, ROWS($CR$4:CR73)-ROWS($AK$70:$AK$81)), IFERROR(INDEX($AS$70:$AS$81, ROWS($CR$4:CR73)-ROWS($AK$70:$AK$81)-ROWS($AO$70:$AO$81)),IFERROR(INDEX($AW$70:$AW$81, ROWS($CR$4:CR73)-ROWS($AK$70:$AK$81)-ROWS($AO$70:$AO$81)-ROWS($AS$70:$AS$81)),IFERROR(INDEX($BA$70:$BA$81, ROWS($CR$4:CR73)-ROWS($AK$70:$AK$81)-ROWS($AO$70:$AO$81)-ROWS($AS$70:$AS$81)-ROWS($AW$70:$AW$81)),IFERROR(INDEX($BE$70:$BE$81, ROWS($CR$4:CR73)-ROWS($AK$70:$AK$81)-ROWS($AO$70:$AO$81)-ROWS($AS$70:$AS$81)-ROWS($AW$70:$AW$81)-ROWS($BA$70:$BA$81)),IFERROR(INDEX($BI$70:$BI$81, ROWS($CR$4:CR73)-ROWS($AK$70:$AK$81)-ROWS($AO$70:$AO$81)-ROWS($AS$70:$AS$81)-ROWS($AW$70:$AW$81)-ROWS($BA$70:$BA$81)-ROWS($BE$70:$BE$81)), "")))))))</f>
        <v>0</v>
      </c>
      <c r="CS75" s="316" t="str">
        <f t="shared" ca="1" si="199"/>
        <v/>
      </c>
      <c r="CT75" s="413" t="str">
        <f t="shared" ca="1" si="200"/>
        <v/>
      </c>
      <c r="CU75" s="412" t="str">
        <f>IF(OR(CV75="",CV75=0),"",MAX(CU$5:CU74)+1)</f>
        <v/>
      </c>
      <c r="CV75" s="316" t="str">
        <f>IFERROR(INDEX($AJ$86:$AJ$97, ROWS($CV$4:CV73)), IFERROR(INDEX($AN$86:$AN$97, ROWS($CV$4:CV73)-ROWS($AJ$86:$AJ$97)), ""))</f>
        <v/>
      </c>
      <c r="CW75" s="316" t="str">
        <f t="shared" si="201"/>
        <v/>
      </c>
      <c r="CX75" s="316" t="str">
        <f>IF(OR(CY75="",CY75=0),"",MAX(CX$5:CX74)+1)</f>
        <v/>
      </c>
      <c r="CY75" s="316" t="str">
        <f>IFERROR(INDEX($AK$86:$AK$97, ROWS($CY$4:CY73)), IFERROR(INDEX($AO$86:$AO$97, ROWS($CY$4:CY73)-ROWS($AK$86:$AK$97)), ""))</f>
        <v/>
      </c>
      <c r="CZ75" s="316" t="str">
        <f t="shared" si="202"/>
        <v/>
      </c>
      <c r="DA75" s="413" t="str">
        <f t="shared" si="203"/>
        <v/>
      </c>
      <c r="DC75" s="438" t="str">
        <f ca="1">IF(OR(DD75="",DD75=0),"",MAX(DC$65:DC74)+1)</f>
        <v/>
      </c>
      <c r="DD75" s="434" t="str">
        <f t="shared" ca="1" si="166"/>
        <v/>
      </c>
      <c r="DE75" s="413" t="str">
        <f t="shared" ca="1" si="167"/>
        <v/>
      </c>
      <c r="DF75" s="431" t="str">
        <f ca="1">IF(OR(DG75="",DG75=0),"",MAX(DF$65:DF74)+1)</f>
        <v/>
      </c>
      <c r="DG75" s="412" t="str">
        <f t="shared" ca="1" si="168"/>
        <v/>
      </c>
      <c r="DH75" s="413" t="str">
        <f t="shared" ca="1" si="169"/>
        <v/>
      </c>
      <c r="DI75" s="412" t="str">
        <f t="shared" ca="1" si="170"/>
        <v/>
      </c>
      <c r="DJ75" s="413" t="str">
        <f t="shared" ca="1" si="171"/>
        <v/>
      </c>
      <c r="DK75" s="412" t="str">
        <f t="shared" ca="1" si="172"/>
        <v/>
      </c>
      <c r="DL75" s="413" t="str">
        <f t="shared" ca="1" si="173"/>
        <v/>
      </c>
      <c r="DN75" s="292"/>
      <c r="DO75" s="292"/>
      <c r="DP75" s="292"/>
      <c r="DQ75" s="292"/>
      <c r="DR75" s="292"/>
      <c r="DS75" s="292"/>
    </row>
    <row r="76" spans="16:123" x14ac:dyDescent="0.3">
      <c r="AB76" s="395">
        <f ca="1">IFERROR(MATCH($AB$59,OFFSET(Year!$AY$67:$AY$118,AB75,,1000),0)+AB75,"")</f>
        <v>62</v>
      </c>
      <c r="AC76" s="404" t="str">
        <f ca="1">IFERROR(INDEX(Year!$BB$67:$BB$118,AB76),"")</f>
        <v/>
      </c>
      <c r="AD76" s="405" t="str">
        <f ca="1">IFERROR(INDEX(Year!$AZ$67:$AZ$118,AB76),"")</f>
        <v/>
      </c>
      <c r="AE76" s="406" t="str">
        <f ca="1">IFERROR(INDEX(Year!$BA$67:$BA$118,AB76),"")</f>
        <v/>
      </c>
      <c r="AF76" s="407" t="str">
        <f ca="1">IFERROR(INDEX(Year!$AY$67:$AY$118,AB76),"")</f>
        <v/>
      </c>
      <c r="AI76" s="304" t="str">
        <f t="shared" ca="1" si="183"/>
        <v/>
      </c>
      <c r="AJ76" s="305" t="str">
        <f t="shared" ca="1" si="174"/>
        <v/>
      </c>
      <c r="AK76" s="306" t="str">
        <f t="shared" ca="1" si="175"/>
        <v/>
      </c>
      <c r="AL76" s="307" t="str">
        <f t="shared" ca="1" si="176"/>
        <v/>
      </c>
      <c r="AM76" s="304" t="str">
        <f t="shared" ca="1" si="184"/>
        <v/>
      </c>
      <c r="AN76" s="305" t="str">
        <f t="shared" ca="1" si="177"/>
        <v/>
      </c>
      <c r="AO76" s="306" t="str">
        <f t="shared" ca="1" si="178"/>
        <v/>
      </c>
      <c r="AP76" s="307" t="str">
        <f t="shared" ca="1" si="179"/>
        <v/>
      </c>
      <c r="AQ76" s="304" t="str">
        <f t="shared" ca="1" si="185"/>
        <v/>
      </c>
      <c r="AR76" s="305" t="str">
        <f t="shared" ca="1" si="180"/>
        <v/>
      </c>
      <c r="AS76" s="306" t="str">
        <f t="shared" ca="1" si="181"/>
        <v/>
      </c>
      <c r="AT76" s="307" t="str">
        <f t="shared" ca="1" si="182"/>
        <v/>
      </c>
      <c r="AU76" s="304"/>
      <c r="AV76" s="305"/>
      <c r="AW76" s="306"/>
      <c r="AX76" s="307"/>
      <c r="AY76" s="304"/>
      <c r="AZ76" s="305"/>
      <c r="BA76" s="306"/>
      <c r="BB76" s="307"/>
      <c r="BC76" s="304"/>
      <c r="BD76" s="305"/>
      <c r="BE76" s="306"/>
      <c r="BF76" s="307"/>
      <c r="BG76" s="304"/>
      <c r="BH76" s="305"/>
      <c r="BI76" s="306"/>
      <c r="BJ76" s="307"/>
      <c r="BL76" s="412" t="str">
        <f ca="1">IF(OR(BM76="",BM76=0),"",MAX(BL$5:BL75)+1)</f>
        <v/>
      </c>
      <c r="BM76" s="316" t="str">
        <f ca="1">IFERROR(INDEX($AJ$6:$AJ$17, ROWS(BM$4:$BM74)), IFERROR(INDEX($AN$6:$AN$17, ROWS(BM$4:$BM74)-ROWS($AJ$6:$AJ$17)), IFERROR(INDEX($AR$6:$AR$17, ROWS(BM$4:$BM74)-ROWS($AJ$6:$AJ$17)-ROWS($AN$6:$AN$17)),IFERROR(INDEX($AV$6:$AV$17, ROWS(BM$4:$BM74)-ROWS($AJ$6:$AJ$17)-ROWS($AN$6:$AN$17)-ROWS($AR$6:$AR$17)),IFERROR(INDEX($AZ$6:$AZ$17, ROWS(BM$4:$BM74)-ROWS($AJ$6:$AJ$17)-ROWS($AN$6:$AN$17)-ROWS($AR$6:$AR$17)-ROWS($AV$6:$AV$17)),IFERROR(INDEX($BD$6:$BD$17, ROWS(BM$4:$BM74)-ROWS($AJ$6:$AJ$17)-ROWS($AN$6:$AN$17)-ROWS($AR$6:$AR$17)-ROWS($AV$6:$AV$17)-ROWS($AZ$6:$AZ$17)),IFERROR(INDEX($BH$6:$BH$17, ROWS(BM$4:$BM74)-ROWS($AJ$6:$AJ$17)-ROWS($AN$6:$AN$17)-ROWS($AR$6:$AR$17)-ROWS($AV$6:$AV$17)-ROWS($AZ$6:$AZ$17)-ROWS($BD$6:$BD$17)), "")))))))</f>
        <v/>
      </c>
      <c r="BN76" s="316" t="str">
        <f t="shared" ca="1" si="186"/>
        <v/>
      </c>
      <c r="BO76" s="316" t="str">
        <f ca="1">IF(OR(BP76="",BP76=0),"",MAX(BO$5:BO75)+1)</f>
        <v/>
      </c>
      <c r="BP76" s="316" t="str">
        <f ca="1">IFERROR(INDEX($AK$6:$AK$17, ROWS($BP$4:BP74)), IFERROR(INDEX($AO$6:$AO$17, ROWS($BP$4:BP74)-ROWS($AK$6:$AK$17)), IFERROR(INDEX($AS$6:$AS$17, ROWS($BP$4:BP74)-ROWS($AK$6:$AK$17)-ROWS($AO$6:$AO$17)),IFERROR(INDEX($AW$6:$AW$17, ROWS($BP$4:BP74)-ROWS($AK$6:$AK$17)-ROWS($AO$6:$AO$17)-ROWS($AS$6:$AS$17)),IFERROR(INDEX($BA$6:$BA$17, ROWS($BP$4:BP74)-ROWS($AK$6:$AK$17)-ROWS($AO$6:$AO$17)-ROWS($AS$6:$AS$17)-ROWS($AW$6:$AW$17)),IFERROR(INDEX($BE$6:$BE$17, ROWS($BP$4:BP74)-ROWS($AK$6:$AK$17)-ROWS($AO$6:$AO$17)-ROWS($AS$6:$AS$17)-ROWS($AW$6:$AW$17)-ROWS($BA$6:$BA$17)),IFERROR(INDEX($BI$6:$BI$17, ROWS($BP$4:BP74)-ROWS($AK$6:$AK$17)-ROWS($AO$6:$AO$17)-ROWS($AS$6:$AS$17)-ROWS($AW$6:$AW$17)-ROWS($BA$6:$BA$17)-ROWS($BE$6:$BE$17)), "")))))))</f>
        <v/>
      </c>
      <c r="BQ76" s="316" t="str">
        <f t="shared" ca="1" si="187"/>
        <v/>
      </c>
      <c r="BR76" s="413" t="str">
        <f t="shared" ca="1" si="188"/>
        <v/>
      </c>
      <c r="BS76" s="412" t="str">
        <f ca="1">IF(OR(BT76="",BT76=0),"",MAX(BS$5:BS75)+1)</f>
        <v/>
      </c>
      <c r="BT76" s="316" t="str">
        <f ca="1">IFERROR(INDEX($AJ$22:$AJ$33, ROWS($BT$4:BT74)), IFERROR(INDEX($AN$22:$AN$33, ROWS($BT$4:BT74)-ROWS($AJ$22:$AJ$33)), IFERROR(INDEX($AR$22:$AR$33, ROWS($BT$4:BT74)-ROWS($AJ$22:$AJ$33)-ROWS($AN$22:$AN$33)),IFERROR(INDEX($AV$22:$AV$33, ROWS($BT$4:BT74)-ROWS($AJ$22:$AJ$33)-ROWS($AN$22:$AN$33)-ROWS($AR$22:$AR$33)),IFERROR(INDEX($AZ$22:$AZ$33, ROWS($BT$4:BT74)-ROWS($AJ$22:$AJ$33)-ROWS($AN$22:$AN$33)-ROWS($AR$22:$AR$33)-ROWS($AV$22:$AV$33)),IFERROR(INDEX($BD$22:$BD$33, ROWS($BT$4:BT74)-ROWS($AJ$22:$AJ$33)-ROWS($AN$22:$AN$33)-ROWS($AR$22:$AR$33)-ROWS($AV$22:$AV$33)-ROWS($AZ$22:$AZ$33)),IFERROR(INDEX($BH$22:$BH$33, ROWS($BT$4:BT74)-ROWS($AJ$22:$AJ$33)-ROWS($AN$22:$AN$33)-ROWS($AR$22:$AR$33)-ROWS($AV$22:$AV$33)-ROWS($AZ$22:$AZ$33)-ROWS($BD$22:$BD$33)), "")))))))</f>
        <v/>
      </c>
      <c r="BU76" s="316" t="str">
        <f t="shared" ca="1" si="189"/>
        <v/>
      </c>
      <c r="BV76" s="316" t="str">
        <f ca="1">IF(OR(BW76="",BW76=0),"",MAX(BV$5:BV75)+1)</f>
        <v/>
      </c>
      <c r="BW76" s="316" t="str">
        <f ca="1">IFERROR(INDEX($AK$22:$AK$33, ROWS($BW$4:BW74)), IFERROR(INDEX($AO$22:$AO$33, ROWS($BW$4:BW74)-ROWS($AK$22:$AK$33)), IFERROR(INDEX($AS$22:$AS$33, ROWS($BW$4:BW74)-ROWS($AK$22:$AK$33)-ROWS($AO$22:$AO$33)),IFERROR(INDEX($AW$22:$AW$33, ROWS($BW$4:BW74)-ROWS($AK$22:$AK$33)-ROWS($AO$22:$AO$33)-ROWS($AS$22:$AS$33)),IFERROR(INDEX($BA$22:$BA$33, ROWS($BW$4:BW74)-ROWS($AK$22:$AK$33)-ROWS($AO$22:$AO$33)-ROWS($AS$22:$AS$33)-ROWS($AW$22:$AW$33)),IFERROR(INDEX($BE$22:$BE$33, ROWS($BW$4:BW74)-ROWS($AK$22:$AK$33)-ROWS($AO$22:$AO$33)-ROWS($AS$22:$AS$33)-ROWS($AW$22:$AW$33)-ROWS($BA$22:$BA$33)),IFERROR(INDEX($BI$22:$BI$33, ROWS($BW$4:BW74)-ROWS($AK$22:$AK$33)-ROWS($AO$22:$AO$33)-ROWS($AS$22:$AS$33)-ROWS($AW$22:$AW$33)-ROWS($BA$22:$BA$33)-ROWS($BE$22:$BE$33)), "")))))))</f>
        <v/>
      </c>
      <c r="BX76" s="316" t="str">
        <f t="shared" ca="1" si="190"/>
        <v/>
      </c>
      <c r="BY76" s="413" t="str">
        <f t="shared" ca="1" si="191"/>
        <v/>
      </c>
      <c r="BZ76" s="412" t="str">
        <f ca="1">IF(OR(CA76="",CA76=0),"",MAX(BZ$5:BZ75)+1)</f>
        <v/>
      </c>
      <c r="CA76" s="316" t="str">
        <f ca="1">IFERROR(INDEX($AJ$38:$AJ$49, ROWS($CA$4:CA74)), IFERROR(INDEX($AN$38:$AN$49, ROWS($CA$4:CA74)-ROWS($AJ$38:$AJ$49)), IFERROR(INDEX($AR$38:$AR$49, ROWS($CA$4:CA74)-ROWS($AJ$38:$AJ$49)-ROWS($AN$38:$AN$49)),IFERROR(INDEX($AV$38:$AV$49, ROWS($CA$4:CA74)-ROWS($AJ$38:$AJ$49)-ROWS($AN$38:$AN$49)-ROWS($AR$38:$AR$49)),IFERROR(INDEX($AZ$38:$AZ$49, ROWS($CA$4:CA74)-ROWS($AJ$38:$AJ$49)-ROWS($AN$38:$AN$49)-ROWS($AR$38:$AR$49)-ROWS($AV$38:$AV$49)),IFERROR(INDEX($BD$38:$BD$49, ROWS($CA$4:CA74)-ROWS($AJ$38:$AJ$49)-ROWS($AN$38:$AN$49)-ROWS($AR$38:$AR$49)-ROWS($AV$38:$AV$49)-ROWS($AZ$38:$AZ$49)),IFERROR(INDEX($BH$38:$BH$49, ROWS($CA$4:CA74)-ROWS($AJ$38:$AJ$49)-ROWS($AN$38:$AN$49)-ROWS($AR$38:$AR$49)-ROWS($AV$38:$AV$49)-ROWS($AZ$38:$AZ$49)-ROWS($BD$38:$BD$49)), "")))))))</f>
        <v/>
      </c>
      <c r="CB76" s="316" t="str">
        <f t="shared" ca="1" si="192"/>
        <v/>
      </c>
      <c r="CC76" s="316" t="str">
        <f ca="1">IF(OR(CD76="",CD76=0),"",MAX(CC$5:CC75)+1)</f>
        <v/>
      </c>
      <c r="CD76" s="316" t="str">
        <f ca="1">IFERROR(INDEX($AK$38:$AK$49, ROWS($CD$4:CD74)), IFERROR(INDEX($AO$38:$AO$49, ROWS($CD$4:CD74)-ROWS($AK$38:$AK$49)), IFERROR(INDEX($AS$38:$AS$49, ROWS($CD$4:CD74)-ROWS($AK$38:$AK$49)-ROWS($AO$38:$AO$49)),IFERROR(INDEX($AW$38:$AW$49, ROWS($CD$4:CD74)-ROWS($AK$38:$AK$49)-ROWS($AO$38:$AO$49)-ROWS($AS$38:$AS$49)),IFERROR(INDEX($BA$38:$BA$49, ROWS($CD$4:CD74)-ROWS($AK$38:$AK$49)-ROWS($AO$38:$AO$49)-ROWS($AS$38:$AS$49)-ROWS($AW$38:$AW$49)),IFERROR(INDEX($BE$38:$BE$49, ROWS($CD$4:CD74)-ROWS($AK$38:$AK$49)-ROWS($AO$38:$AO$49)-ROWS($AS$38:$AS$49)-ROWS($AW$38:$AW$49)-ROWS($BA$38:$BA$49)),IFERROR(INDEX($BI$38:$BI$49, ROWS($CD$4:CD74)-ROWS($AK$38:$AK$49)-ROWS($AO$38:$AO$49)-ROWS($AS$38:$AS$49)-ROWS($AW$38:$AW$49)-ROWS($BA$38:$BA$49)-ROWS($BE$38:$BE$49)), "")))))))</f>
        <v/>
      </c>
      <c r="CE76" s="316" t="str">
        <f t="shared" ca="1" si="193"/>
        <v/>
      </c>
      <c r="CF76" s="413" t="str">
        <f t="shared" ca="1" si="194"/>
        <v/>
      </c>
      <c r="CG76" s="412" t="str">
        <f ca="1">IF(OR(CH76="",CH76=0),"",MAX(CG$5:CG75)+1)</f>
        <v/>
      </c>
      <c r="CH76" s="316" t="str">
        <f ca="1">IFERROR(INDEX($AJ$54:$AJ$65, ROWS($CH$4:CH74)), IFERROR(INDEX($AN$54:$AN$65, ROWS($CH$4:CH74)-ROWS($AJ$54:$AJ$65)), IFERROR(INDEX($AR$54:$AR$65, ROWS($CH$4:CH74)-ROWS($AJ$54:$AJ$65)-ROWS($AN$54:$AN$65)),IFERROR(INDEX($AV$54:$AV$65, ROWS($CH$4:CH74)-ROWS($AJ$54:$AJ$65)-ROWS($AN$54:$AN$65)-ROWS($AR$54:$AR$65)),IFERROR(INDEX($AZ$54:$AZ$65, ROWS($CH$4:CH74)-ROWS($AJ$54:$AJ$65)-ROWS($AN$54:$AN$65)-ROWS($AR$54:$AR$65)-ROWS($AV$54:$AV$65)),IFERROR(INDEX($BD$54:$BD$65, ROWS($CH$4:CH74)-ROWS($AJ$54:$AJ$65)-ROWS($AN$54:$AN$65)-ROWS($AR$54:$AR$65)-ROWS($AV$54:$AV$65)-ROWS($AZ$54:$AZ$65)),IFERROR(INDEX($BH$54:$BH$65, ROWS($CH$4:CH74)-ROWS($AJ$54:$AJ$65)-ROWS($AN$54:$AN$65)-ROWS($AR$54:$AR$65)-ROWS($AV$54:$AV$65)-ROWS($AZ$54:$AZ$65)-ROWS($BD$54:$BD$65)), "")))))))</f>
        <v/>
      </c>
      <c r="CI76" s="316" t="str">
        <f t="shared" ca="1" si="195"/>
        <v/>
      </c>
      <c r="CJ76" s="316" t="str">
        <f ca="1">IF(OR(CK76="",CK76=0),"",MAX(CJ$5:CJ75)+1)</f>
        <v/>
      </c>
      <c r="CK76" s="316" t="str">
        <f ca="1">IFERROR(INDEX($AK$54:$AK$65, ROWS($CK$4:CK74)), IFERROR(INDEX($AO$54:$AO$65, ROWS($CK$4:CK74)-ROWS($AK$54:$AK$65)), IFERROR(INDEX($AS$54:$AS$65, ROWS($CK$4:CK74)-ROWS($AK$54:$AK$65)-ROWS($AO$54:$AO$65)),IFERROR(INDEX($AW$54:$AW$65, ROWS($CK$4:CK74)-ROWS($AK$54:$AK$65)-ROWS($AO$54:$AO$65)-ROWS($AS$54:$AS$65)),IFERROR(INDEX($BA$54:$BA$65, ROWS($CK$4:CK74)-ROWS($AK$54:$AK$65)-ROWS($AO$54:$AO$65)-ROWS($AS$54:$AS$65)-ROWS($AW$54:$AW$65)),IFERROR(INDEX($BE$54:$BE$65, ROWS($CK$4:CK74)-ROWS($AK$54:$AK$65)-ROWS($AO$54:$AO$65)-ROWS($AS$54:$AS$65)-ROWS($AW$54:$AW$65)-ROWS($BA$54:$BA$65)),IFERROR(INDEX($BI$54:$BI$65, ROWS($CK$4:CK74)-ROWS($AK$54:$AK$65)-ROWS($AO$54:$AO$65)-ROWS($AS$54:$AS$65)-ROWS($AW$54:$AW$65)-ROWS($BA$54:$BA$65)-ROWS($BE$54:$BE$65)), "")))))))</f>
        <v/>
      </c>
      <c r="CL76" s="316" t="str">
        <f t="shared" ca="1" si="196"/>
        <v/>
      </c>
      <c r="CM76" s="413" t="str">
        <f t="shared" ca="1" si="197"/>
        <v/>
      </c>
      <c r="CN76" s="412" t="str">
        <f>IF(OR(CO76="",CO76=0),"",MAX(CN$5:CN75)+1)</f>
        <v/>
      </c>
      <c r="CO76" s="316">
        <f>IFERROR(INDEX($AJ$70:$AJ$81, ROWS($CO$4:CO74)), IFERROR(INDEX($AN$70:$AN$81, ROWS($CO$4:CO74)-ROWS($AJ$70:$AJ$81)), IFERROR(INDEX($AR$70:$AR$81, ROWS($CO$4:CO74)-ROWS($AJ$70:$AJ$81)-ROWS($AN$70:$AN$81)),IFERROR(INDEX($AV$70:$AV$81, ROWS($CO$4:CO74)-ROWS($AJ$70:$AJ$81)-ROWS($AN$70:$AN$81)-ROWS($AR$70:$AR$81)),IFERROR(INDEX($AZ$70:$AZ$81, ROWS($CO$4:CO74)-ROWS($AJ$70:$AJ$81)-ROWS($AN$70:$AN$81)-ROWS($AR$70:$AR$81)-ROWS($AV$70:$AV$81)),IFERROR(INDEX($BD$70:$BD$81, ROWS($CO$4:CO74)-ROWS($AJ$70:$AJ$81)-ROWS($AN$70:$AN$81)-ROWS($AR$70:$AR$81)-ROWS($AV$70:$AV$81)-ROWS($AZ$70:$AZ$81)),IFERROR(INDEX($BH$70:$BH$81, ROWS($CO$4:CO74)-ROWS($AJ$70:$AJ$81)-ROWS($AN$70:$AN$81)-ROWS($AR$70:$AR$81)-ROWS($AV$70:$AV$81)-ROWS($AZ$70:$AZ$81)-ROWS($BD$70:$BD$81)), "")))))))</f>
        <v>0</v>
      </c>
      <c r="CP76" s="316" t="str">
        <f t="shared" ca="1" si="198"/>
        <v/>
      </c>
      <c r="CQ76" s="316" t="str">
        <f>IF(OR(CR76="",CR76=0),"",MAX(CQ$5:CQ75)+1)</f>
        <v/>
      </c>
      <c r="CR76" s="316">
        <f>IFERROR(INDEX($AK$70:$AK$81, ROWS($CR$4:CR74)), IFERROR(INDEX($AO$70:$AO$81, ROWS($CR$4:CR74)-ROWS($AK$70:$AK$81)), IFERROR(INDEX($AS$70:$AS$81, ROWS($CR$4:CR74)-ROWS($AK$70:$AK$81)-ROWS($AO$70:$AO$81)),IFERROR(INDEX($AW$70:$AW$81, ROWS($CR$4:CR74)-ROWS($AK$70:$AK$81)-ROWS($AO$70:$AO$81)-ROWS($AS$70:$AS$81)),IFERROR(INDEX($BA$70:$BA$81, ROWS($CR$4:CR74)-ROWS($AK$70:$AK$81)-ROWS($AO$70:$AO$81)-ROWS($AS$70:$AS$81)-ROWS($AW$70:$AW$81)),IFERROR(INDEX($BE$70:$BE$81, ROWS($CR$4:CR74)-ROWS($AK$70:$AK$81)-ROWS($AO$70:$AO$81)-ROWS($AS$70:$AS$81)-ROWS($AW$70:$AW$81)-ROWS($BA$70:$BA$81)),IFERROR(INDEX($BI$70:$BI$81, ROWS($CR$4:CR74)-ROWS($AK$70:$AK$81)-ROWS($AO$70:$AO$81)-ROWS($AS$70:$AS$81)-ROWS($AW$70:$AW$81)-ROWS($BA$70:$BA$81)-ROWS($BE$70:$BE$81)), "")))))))</f>
        <v>0</v>
      </c>
      <c r="CS76" s="316" t="str">
        <f t="shared" ca="1" si="199"/>
        <v/>
      </c>
      <c r="CT76" s="413" t="str">
        <f t="shared" ca="1" si="200"/>
        <v/>
      </c>
      <c r="CU76" s="412" t="str">
        <f>IF(OR(CV76="",CV76=0),"",MAX(CU$5:CU75)+1)</f>
        <v/>
      </c>
      <c r="CV76" s="316" t="str">
        <f>IFERROR(INDEX($AJ$86:$AJ$97, ROWS($CV$4:CV74)), IFERROR(INDEX($AN$86:$AN$97, ROWS($CV$4:CV74)-ROWS($AJ$86:$AJ$97)), ""))</f>
        <v/>
      </c>
      <c r="CW76" s="316" t="str">
        <f t="shared" si="201"/>
        <v/>
      </c>
      <c r="CX76" s="316" t="str">
        <f>IF(OR(CY76="",CY76=0),"",MAX(CX$5:CX75)+1)</f>
        <v/>
      </c>
      <c r="CY76" s="316" t="str">
        <f>IFERROR(INDEX($AK$86:$AK$97, ROWS($CY$4:CY74)), IFERROR(INDEX($AO$86:$AO$97, ROWS($CY$4:CY74)-ROWS($AK$86:$AK$97)), ""))</f>
        <v/>
      </c>
      <c r="CZ76" s="316" t="str">
        <f t="shared" si="202"/>
        <v/>
      </c>
      <c r="DA76" s="413" t="str">
        <f t="shared" si="203"/>
        <v/>
      </c>
      <c r="DC76" s="438" t="str">
        <f ca="1">IF(OR(DD76="",DD76=0),"",MAX(DC$65:DC75)+1)</f>
        <v/>
      </c>
      <c r="DD76" s="434" t="str">
        <f t="shared" ca="1" si="166"/>
        <v/>
      </c>
      <c r="DE76" s="413" t="str">
        <f t="shared" ca="1" si="167"/>
        <v/>
      </c>
      <c r="DF76" s="431" t="str">
        <f ca="1">IF(OR(DG76="",DG76=0),"",MAX(DF$65:DF75)+1)</f>
        <v/>
      </c>
      <c r="DG76" s="412" t="str">
        <f t="shared" ca="1" si="168"/>
        <v/>
      </c>
      <c r="DH76" s="413" t="str">
        <f t="shared" ca="1" si="169"/>
        <v/>
      </c>
      <c r="DI76" s="412" t="str">
        <f t="shared" ca="1" si="170"/>
        <v/>
      </c>
      <c r="DJ76" s="413" t="str">
        <f t="shared" ca="1" si="171"/>
        <v/>
      </c>
      <c r="DK76" s="412" t="str">
        <f t="shared" ca="1" si="172"/>
        <v/>
      </c>
      <c r="DL76" s="413" t="str">
        <f t="shared" ca="1" si="173"/>
        <v/>
      </c>
      <c r="DM76" s="278"/>
    </row>
    <row r="77" spans="16:123" x14ac:dyDescent="0.3">
      <c r="AB77" s="395">
        <f ca="1">IFERROR(MATCH($AB$59,OFFSET(Year!$AY$67:$AY$118,AB76,,1000),0)+AB76,"")</f>
        <v>63</v>
      </c>
      <c r="AC77" s="404" t="str">
        <f ca="1">IFERROR(INDEX(Year!$BB$67:$BB$118,AB77),"")</f>
        <v/>
      </c>
      <c r="AD77" s="405" t="str">
        <f ca="1">IFERROR(INDEX(Year!$AZ$67:$AZ$118,AB77),"")</f>
        <v/>
      </c>
      <c r="AE77" s="406" t="str">
        <f ca="1">IFERROR(INDEX(Year!$BA$67:$BA$118,AB77),"")</f>
        <v/>
      </c>
      <c r="AF77" s="407" t="str">
        <f ca="1">IFERROR(INDEX(Year!$AY$67:$AY$118,AB77),"")</f>
        <v/>
      </c>
      <c r="AI77" s="304" t="str">
        <f t="shared" ca="1" si="183"/>
        <v/>
      </c>
      <c r="AJ77" s="305" t="str">
        <f t="shared" ca="1" si="174"/>
        <v/>
      </c>
      <c r="AK77" s="306" t="str">
        <f t="shared" ca="1" si="175"/>
        <v/>
      </c>
      <c r="AL77" s="307" t="str">
        <f t="shared" ca="1" si="176"/>
        <v/>
      </c>
      <c r="AM77" s="304" t="str">
        <f t="shared" ca="1" si="184"/>
        <v/>
      </c>
      <c r="AN77" s="305" t="str">
        <f t="shared" ca="1" si="177"/>
        <v/>
      </c>
      <c r="AO77" s="306" t="str">
        <f t="shared" ca="1" si="178"/>
        <v/>
      </c>
      <c r="AP77" s="307" t="str">
        <f t="shared" ca="1" si="179"/>
        <v/>
      </c>
      <c r="AQ77" s="304" t="str">
        <f t="shared" ca="1" si="185"/>
        <v/>
      </c>
      <c r="AR77" s="305" t="str">
        <f t="shared" ca="1" si="180"/>
        <v/>
      </c>
      <c r="AS77" s="306" t="str">
        <f t="shared" ca="1" si="181"/>
        <v/>
      </c>
      <c r="AT77" s="307" t="str">
        <f t="shared" ca="1" si="182"/>
        <v/>
      </c>
      <c r="AU77" s="304"/>
      <c r="AV77" s="305"/>
      <c r="AW77" s="306"/>
      <c r="AX77" s="307"/>
      <c r="AY77" s="304"/>
      <c r="AZ77" s="305"/>
      <c r="BA77" s="306"/>
      <c r="BB77" s="307"/>
      <c r="BC77" s="304"/>
      <c r="BD77" s="305"/>
      <c r="BE77" s="306"/>
      <c r="BF77" s="307"/>
      <c r="BG77" s="304"/>
      <c r="BH77" s="305"/>
      <c r="BI77" s="306"/>
      <c r="BJ77" s="307"/>
      <c r="BL77" s="412" t="str">
        <f ca="1">IF(OR(BM77="",BM77=0),"",MAX(BL$5:BL76)+1)</f>
        <v/>
      </c>
      <c r="BM77" s="316" t="str">
        <f ca="1">IFERROR(INDEX($AJ$6:$AJ$17, ROWS(BM$4:$BM75)), IFERROR(INDEX($AN$6:$AN$17, ROWS(BM$4:$BM75)-ROWS($AJ$6:$AJ$17)), IFERROR(INDEX($AR$6:$AR$17, ROWS(BM$4:$BM75)-ROWS($AJ$6:$AJ$17)-ROWS($AN$6:$AN$17)),IFERROR(INDEX($AV$6:$AV$17, ROWS(BM$4:$BM75)-ROWS($AJ$6:$AJ$17)-ROWS($AN$6:$AN$17)-ROWS($AR$6:$AR$17)),IFERROR(INDEX($AZ$6:$AZ$17, ROWS(BM$4:$BM75)-ROWS($AJ$6:$AJ$17)-ROWS($AN$6:$AN$17)-ROWS($AR$6:$AR$17)-ROWS($AV$6:$AV$17)),IFERROR(INDEX($BD$6:$BD$17, ROWS(BM$4:$BM75)-ROWS($AJ$6:$AJ$17)-ROWS($AN$6:$AN$17)-ROWS($AR$6:$AR$17)-ROWS($AV$6:$AV$17)-ROWS($AZ$6:$AZ$17)),IFERROR(INDEX($BH$6:$BH$17, ROWS(BM$4:$BM75)-ROWS($AJ$6:$AJ$17)-ROWS($AN$6:$AN$17)-ROWS($AR$6:$AR$17)-ROWS($AV$6:$AV$17)-ROWS($AZ$6:$AZ$17)-ROWS($BD$6:$BD$17)), "")))))))</f>
        <v/>
      </c>
      <c r="BN77" s="316" t="str">
        <f t="shared" ca="1" si="186"/>
        <v/>
      </c>
      <c r="BO77" s="316" t="str">
        <f ca="1">IF(OR(BP77="",BP77=0),"",MAX(BO$5:BO76)+1)</f>
        <v/>
      </c>
      <c r="BP77" s="316" t="str">
        <f ca="1">IFERROR(INDEX($AK$6:$AK$17, ROWS($BP$4:BP75)), IFERROR(INDEX($AO$6:$AO$17, ROWS($BP$4:BP75)-ROWS($AK$6:$AK$17)), IFERROR(INDEX($AS$6:$AS$17, ROWS($BP$4:BP75)-ROWS($AK$6:$AK$17)-ROWS($AO$6:$AO$17)),IFERROR(INDEX($AW$6:$AW$17, ROWS($BP$4:BP75)-ROWS($AK$6:$AK$17)-ROWS($AO$6:$AO$17)-ROWS($AS$6:$AS$17)),IFERROR(INDEX($BA$6:$BA$17, ROWS($BP$4:BP75)-ROWS($AK$6:$AK$17)-ROWS($AO$6:$AO$17)-ROWS($AS$6:$AS$17)-ROWS($AW$6:$AW$17)),IFERROR(INDEX($BE$6:$BE$17, ROWS($BP$4:BP75)-ROWS($AK$6:$AK$17)-ROWS($AO$6:$AO$17)-ROWS($AS$6:$AS$17)-ROWS($AW$6:$AW$17)-ROWS($BA$6:$BA$17)),IFERROR(INDEX($BI$6:$BI$17, ROWS($BP$4:BP75)-ROWS($AK$6:$AK$17)-ROWS($AO$6:$AO$17)-ROWS($AS$6:$AS$17)-ROWS($AW$6:$AW$17)-ROWS($BA$6:$BA$17)-ROWS($BE$6:$BE$17)), "")))))))</f>
        <v/>
      </c>
      <c r="BQ77" s="316" t="str">
        <f t="shared" ca="1" si="187"/>
        <v/>
      </c>
      <c r="BR77" s="413" t="str">
        <f t="shared" ca="1" si="188"/>
        <v/>
      </c>
      <c r="BS77" s="412" t="str">
        <f ca="1">IF(OR(BT77="",BT77=0),"",MAX(BS$5:BS76)+1)</f>
        <v/>
      </c>
      <c r="BT77" s="316" t="str">
        <f ca="1">IFERROR(INDEX($AJ$22:$AJ$33, ROWS($BT$4:BT75)), IFERROR(INDEX($AN$22:$AN$33, ROWS($BT$4:BT75)-ROWS($AJ$22:$AJ$33)), IFERROR(INDEX($AR$22:$AR$33, ROWS($BT$4:BT75)-ROWS($AJ$22:$AJ$33)-ROWS($AN$22:$AN$33)),IFERROR(INDEX($AV$22:$AV$33, ROWS($BT$4:BT75)-ROWS($AJ$22:$AJ$33)-ROWS($AN$22:$AN$33)-ROWS($AR$22:$AR$33)),IFERROR(INDEX($AZ$22:$AZ$33, ROWS($BT$4:BT75)-ROWS($AJ$22:$AJ$33)-ROWS($AN$22:$AN$33)-ROWS($AR$22:$AR$33)-ROWS($AV$22:$AV$33)),IFERROR(INDEX($BD$22:$BD$33, ROWS($BT$4:BT75)-ROWS($AJ$22:$AJ$33)-ROWS($AN$22:$AN$33)-ROWS($AR$22:$AR$33)-ROWS($AV$22:$AV$33)-ROWS($AZ$22:$AZ$33)),IFERROR(INDEX($BH$22:$BH$33, ROWS($BT$4:BT75)-ROWS($AJ$22:$AJ$33)-ROWS($AN$22:$AN$33)-ROWS($AR$22:$AR$33)-ROWS($AV$22:$AV$33)-ROWS($AZ$22:$AZ$33)-ROWS($BD$22:$BD$33)), "")))))))</f>
        <v/>
      </c>
      <c r="BU77" s="316" t="str">
        <f t="shared" ca="1" si="189"/>
        <v/>
      </c>
      <c r="BV77" s="316" t="str">
        <f ca="1">IF(OR(BW77="",BW77=0),"",MAX(BV$5:BV76)+1)</f>
        <v/>
      </c>
      <c r="BW77" s="316" t="str">
        <f ca="1">IFERROR(INDEX($AK$22:$AK$33, ROWS($BW$4:BW75)), IFERROR(INDEX($AO$22:$AO$33, ROWS($BW$4:BW75)-ROWS($AK$22:$AK$33)), IFERROR(INDEX($AS$22:$AS$33, ROWS($BW$4:BW75)-ROWS($AK$22:$AK$33)-ROWS($AO$22:$AO$33)),IFERROR(INDEX($AW$22:$AW$33, ROWS($BW$4:BW75)-ROWS($AK$22:$AK$33)-ROWS($AO$22:$AO$33)-ROWS($AS$22:$AS$33)),IFERROR(INDEX($BA$22:$BA$33, ROWS($BW$4:BW75)-ROWS($AK$22:$AK$33)-ROWS($AO$22:$AO$33)-ROWS($AS$22:$AS$33)-ROWS($AW$22:$AW$33)),IFERROR(INDEX($BE$22:$BE$33, ROWS($BW$4:BW75)-ROWS($AK$22:$AK$33)-ROWS($AO$22:$AO$33)-ROWS($AS$22:$AS$33)-ROWS($AW$22:$AW$33)-ROWS($BA$22:$BA$33)),IFERROR(INDEX($BI$22:$BI$33, ROWS($BW$4:BW75)-ROWS($AK$22:$AK$33)-ROWS($AO$22:$AO$33)-ROWS($AS$22:$AS$33)-ROWS($AW$22:$AW$33)-ROWS($BA$22:$BA$33)-ROWS($BE$22:$BE$33)), "")))))))</f>
        <v/>
      </c>
      <c r="BX77" s="316" t="str">
        <f t="shared" ca="1" si="190"/>
        <v/>
      </c>
      <c r="BY77" s="413" t="str">
        <f t="shared" ca="1" si="191"/>
        <v/>
      </c>
      <c r="BZ77" s="412" t="str">
        <f ca="1">IF(OR(CA77="",CA77=0),"",MAX(BZ$5:BZ76)+1)</f>
        <v/>
      </c>
      <c r="CA77" s="316" t="str">
        <f ca="1">IFERROR(INDEX($AJ$38:$AJ$49, ROWS($CA$4:CA75)), IFERROR(INDEX($AN$38:$AN$49, ROWS($CA$4:CA75)-ROWS($AJ$38:$AJ$49)), IFERROR(INDEX($AR$38:$AR$49, ROWS($CA$4:CA75)-ROWS($AJ$38:$AJ$49)-ROWS($AN$38:$AN$49)),IFERROR(INDEX($AV$38:$AV$49, ROWS($CA$4:CA75)-ROWS($AJ$38:$AJ$49)-ROWS($AN$38:$AN$49)-ROWS($AR$38:$AR$49)),IFERROR(INDEX($AZ$38:$AZ$49, ROWS($CA$4:CA75)-ROWS($AJ$38:$AJ$49)-ROWS($AN$38:$AN$49)-ROWS($AR$38:$AR$49)-ROWS($AV$38:$AV$49)),IFERROR(INDEX($BD$38:$BD$49, ROWS($CA$4:CA75)-ROWS($AJ$38:$AJ$49)-ROWS($AN$38:$AN$49)-ROWS($AR$38:$AR$49)-ROWS($AV$38:$AV$49)-ROWS($AZ$38:$AZ$49)),IFERROR(INDEX($BH$38:$BH$49, ROWS($CA$4:CA75)-ROWS($AJ$38:$AJ$49)-ROWS($AN$38:$AN$49)-ROWS($AR$38:$AR$49)-ROWS($AV$38:$AV$49)-ROWS($AZ$38:$AZ$49)-ROWS($BD$38:$BD$49)), "")))))))</f>
        <v/>
      </c>
      <c r="CB77" s="316" t="str">
        <f t="shared" ca="1" si="192"/>
        <v/>
      </c>
      <c r="CC77" s="316" t="str">
        <f ca="1">IF(OR(CD77="",CD77=0),"",MAX(CC$5:CC76)+1)</f>
        <v/>
      </c>
      <c r="CD77" s="316" t="str">
        <f ca="1">IFERROR(INDEX($AK$38:$AK$49, ROWS($CD$4:CD75)), IFERROR(INDEX($AO$38:$AO$49, ROWS($CD$4:CD75)-ROWS($AK$38:$AK$49)), IFERROR(INDEX($AS$38:$AS$49, ROWS($CD$4:CD75)-ROWS($AK$38:$AK$49)-ROWS($AO$38:$AO$49)),IFERROR(INDEX($AW$38:$AW$49, ROWS($CD$4:CD75)-ROWS($AK$38:$AK$49)-ROWS($AO$38:$AO$49)-ROWS($AS$38:$AS$49)),IFERROR(INDEX($BA$38:$BA$49, ROWS($CD$4:CD75)-ROWS($AK$38:$AK$49)-ROWS($AO$38:$AO$49)-ROWS($AS$38:$AS$49)-ROWS($AW$38:$AW$49)),IFERROR(INDEX($BE$38:$BE$49, ROWS($CD$4:CD75)-ROWS($AK$38:$AK$49)-ROWS($AO$38:$AO$49)-ROWS($AS$38:$AS$49)-ROWS($AW$38:$AW$49)-ROWS($BA$38:$BA$49)),IFERROR(INDEX($BI$38:$BI$49, ROWS($CD$4:CD75)-ROWS($AK$38:$AK$49)-ROWS($AO$38:$AO$49)-ROWS($AS$38:$AS$49)-ROWS($AW$38:$AW$49)-ROWS($BA$38:$BA$49)-ROWS($BE$38:$BE$49)), "")))))))</f>
        <v/>
      </c>
      <c r="CE77" s="316" t="str">
        <f t="shared" ca="1" si="193"/>
        <v/>
      </c>
      <c r="CF77" s="413" t="str">
        <f t="shared" ca="1" si="194"/>
        <v/>
      </c>
      <c r="CG77" s="412" t="str">
        <f ca="1">IF(OR(CH77="",CH77=0),"",MAX(CG$5:CG76)+1)</f>
        <v/>
      </c>
      <c r="CH77" s="316" t="str">
        <f ca="1">IFERROR(INDEX($AJ$54:$AJ$65, ROWS($CH$4:CH75)), IFERROR(INDEX($AN$54:$AN$65, ROWS($CH$4:CH75)-ROWS($AJ$54:$AJ$65)), IFERROR(INDEX($AR$54:$AR$65, ROWS($CH$4:CH75)-ROWS($AJ$54:$AJ$65)-ROWS($AN$54:$AN$65)),IFERROR(INDEX($AV$54:$AV$65, ROWS($CH$4:CH75)-ROWS($AJ$54:$AJ$65)-ROWS($AN$54:$AN$65)-ROWS($AR$54:$AR$65)),IFERROR(INDEX($AZ$54:$AZ$65, ROWS($CH$4:CH75)-ROWS($AJ$54:$AJ$65)-ROWS($AN$54:$AN$65)-ROWS($AR$54:$AR$65)-ROWS($AV$54:$AV$65)),IFERROR(INDEX($BD$54:$BD$65, ROWS($CH$4:CH75)-ROWS($AJ$54:$AJ$65)-ROWS($AN$54:$AN$65)-ROWS($AR$54:$AR$65)-ROWS($AV$54:$AV$65)-ROWS($AZ$54:$AZ$65)),IFERROR(INDEX($BH$54:$BH$65, ROWS($CH$4:CH75)-ROWS($AJ$54:$AJ$65)-ROWS($AN$54:$AN$65)-ROWS($AR$54:$AR$65)-ROWS($AV$54:$AV$65)-ROWS($AZ$54:$AZ$65)-ROWS($BD$54:$BD$65)), "")))))))</f>
        <v/>
      </c>
      <c r="CI77" s="316" t="str">
        <f t="shared" ca="1" si="195"/>
        <v/>
      </c>
      <c r="CJ77" s="316" t="str">
        <f ca="1">IF(OR(CK77="",CK77=0),"",MAX(CJ$5:CJ76)+1)</f>
        <v/>
      </c>
      <c r="CK77" s="316" t="str">
        <f ca="1">IFERROR(INDEX($AK$54:$AK$65, ROWS($CK$4:CK75)), IFERROR(INDEX($AO$54:$AO$65, ROWS($CK$4:CK75)-ROWS($AK$54:$AK$65)), IFERROR(INDEX($AS$54:$AS$65, ROWS($CK$4:CK75)-ROWS($AK$54:$AK$65)-ROWS($AO$54:$AO$65)),IFERROR(INDEX($AW$54:$AW$65, ROWS($CK$4:CK75)-ROWS($AK$54:$AK$65)-ROWS($AO$54:$AO$65)-ROWS($AS$54:$AS$65)),IFERROR(INDEX($BA$54:$BA$65, ROWS($CK$4:CK75)-ROWS($AK$54:$AK$65)-ROWS($AO$54:$AO$65)-ROWS($AS$54:$AS$65)-ROWS($AW$54:$AW$65)),IFERROR(INDEX($BE$54:$BE$65, ROWS($CK$4:CK75)-ROWS($AK$54:$AK$65)-ROWS($AO$54:$AO$65)-ROWS($AS$54:$AS$65)-ROWS($AW$54:$AW$65)-ROWS($BA$54:$BA$65)),IFERROR(INDEX($BI$54:$BI$65, ROWS($CK$4:CK75)-ROWS($AK$54:$AK$65)-ROWS($AO$54:$AO$65)-ROWS($AS$54:$AS$65)-ROWS($AW$54:$AW$65)-ROWS($BA$54:$BA$65)-ROWS($BE$54:$BE$65)), "")))))))</f>
        <v/>
      </c>
      <c r="CL77" s="316" t="str">
        <f t="shared" ca="1" si="196"/>
        <v/>
      </c>
      <c r="CM77" s="413" t="str">
        <f t="shared" ca="1" si="197"/>
        <v/>
      </c>
      <c r="CN77" s="412" t="str">
        <f>IF(OR(CO77="",CO77=0),"",MAX(CN$5:CN76)+1)</f>
        <v/>
      </c>
      <c r="CO77" s="316">
        <f>IFERROR(INDEX($AJ$70:$AJ$81, ROWS($CO$4:CO75)), IFERROR(INDEX($AN$70:$AN$81, ROWS($CO$4:CO75)-ROWS($AJ$70:$AJ$81)), IFERROR(INDEX($AR$70:$AR$81, ROWS($CO$4:CO75)-ROWS($AJ$70:$AJ$81)-ROWS($AN$70:$AN$81)),IFERROR(INDEX($AV$70:$AV$81, ROWS($CO$4:CO75)-ROWS($AJ$70:$AJ$81)-ROWS($AN$70:$AN$81)-ROWS($AR$70:$AR$81)),IFERROR(INDEX($AZ$70:$AZ$81, ROWS($CO$4:CO75)-ROWS($AJ$70:$AJ$81)-ROWS($AN$70:$AN$81)-ROWS($AR$70:$AR$81)-ROWS($AV$70:$AV$81)),IFERROR(INDEX($BD$70:$BD$81, ROWS($CO$4:CO75)-ROWS($AJ$70:$AJ$81)-ROWS($AN$70:$AN$81)-ROWS($AR$70:$AR$81)-ROWS($AV$70:$AV$81)-ROWS($AZ$70:$AZ$81)),IFERROR(INDEX($BH$70:$BH$81, ROWS($CO$4:CO75)-ROWS($AJ$70:$AJ$81)-ROWS($AN$70:$AN$81)-ROWS($AR$70:$AR$81)-ROWS($AV$70:$AV$81)-ROWS($AZ$70:$AZ$81)-ROWS($BD$70:$BD$81)), "")))))))</f>
        <v>0</v>
      </c>
      <c r="CP77" s="316" t="str">
        <f t="shared" ca="1" si="198"/>
        <v/>
      </c>
      <c r="CQ77" s="316" t="str">
        <f>IF(OR(CR77="",CR77=0),"",MAX(CQ$5:CQ76)+1)</f>
        <v/>
      </c>
      <c r="CR77" s="316">
        <f>IFERROR(INDEX($AK$70:$AK$81, ROWS($CR$4:CR75)), IFERROR(INDEX($AO$70:$AO$81, ROWS($CR$4:CR75)-ROWS($AK$70:$AK$81)), IFERROR(INDEX($AS$70:$AS$81, ROWS($CR$4:CR75)-ROWS($AK$70:$AK$81)-ROWS($AO$70:$AO$81)),IFERROR(INDEX($AW$70:$AW$81, ROWS($CR$4:CR75)-ROWS($AK$70:$AK$81)-ROWS($AO$70:$AO$81)-ROWS($AS$70:$AS$81)),IFERROR(INDEX($BA$70:$BA$81, ROWS($CR$4:CR75)-ROWS($AK$70:$AK$81)-ROWS($AO$70:$AO$81)-ROWS($AS$70:$AS$81)-ROWS($AW$70:$AW$81)),IFERROR(INDEX($BE$70:$BE$81, ROWS($CR$4:CR75)-ROWS($AK$70:$AK$81)-ROWS($AO$70:$AO$81)-ROWS($AS$70:$AS$81)-ROWS($AW$70:$AW$81)-ROWS($BA$70:$BA$81)),IFERROR(INDEX($BI$70:$BI$81, ROWS($CR$4:CR75)-ROWS($AK$70:$AK$81)-ROWS($AO$70:$AO$81)-ROWS($AS$70:$AS$81)-ROWS($AW$70:$AW$81)-ROWS($BA$70:$BA$81)-ROWS($BE$70:$BE$81)), "")))))))</f>
        <v>0</v>
      </c>
      <c r="CS77" s="316" t="str">
        <f t="shared" ca="1" si="199"/>
        <v/>
      </c>
      <c r="CT77" s="413" t="str">
        <f t="shared" ca="1" si="200"/>
        <v/>
      </c>
      <c r="CU77" s="412" t="str">
        <f>IF(OR(CV77="",CV77=0),"",MAX(CU$5:CU76)+1)</f>
        <v/>
      </c>
      <c r="CV77" s="316" t="str">
        <f>IFERROR(INDEX($AJ$86:$AJ$97, ROWS($CV$4:CV75)), IFERROR(INDEX($AN$86:$AN$97, ROWS($CV$4:CV75)-ROWS($AJ$86:$AJ$97)), ""))</f>
        <v/>
      </c>
      <c r="CW77" s="316" t="str">
        <f t="shared" si="201"/>
        <v/>
      </c>
      <c r="CX77" s="316" t="str">
        <f>IF(OR(CY77="",CY77=0),"",MAX(CX$5:CX76)+1)</f>
        <v/>
      </c>
      <c r="CY77" s="316" t="str">
        <f>IFERROR(INDEX($AK$86:$AK$97, ROWS($CY$4:CY75)), IFERROR(INDEX($AO$86:$AO$97, ROWS($CY$4:CY75)-ROWS($AK$86:$AK$97)), ""))</f>
        <v/>
      </c>
      <c r="CZ77" s="316" t="str">
        <f t="shared" si="202"/>
        <v/>
      </c>
      <c r="DA77" s="413" t="str">
        <f t="shared" si="203"/>
        <v/>
      </c>
      <c r="DC77" s="438" t="str">
        <f ca="1">IF(OR(DD77="",DD77=0),"",MAX(DC$65:DC76)+1)</f>
        <v/>
      </c>
      <c r="DD77" s="435" t="str">
        <f t="shared" ca="1" si="166"/>
        <v/>
      </c>
      <c r="DE77" s="413" t="str">
        <f t="shared" ca="1" si="167"/>
        <v/>
      </c>
      <c r="DF77" s="432" t="str">
        <f ca="1">IF(OR(DG77="",DG77=0),"",MAX(DF$65:DF76)+1)</f>
        <v/>
      </c>
      <c r="DG77" s="414" t="str">
        <f t="shared" ca="1" si="168"/>
        <v/>
      </c>
      <c r="DH77" s="415" t="str">
        <f t="shared" ca="1" si="169"/>
        <v/>
      </c>
      <c r="DI77" s="414" t="str">
        <f t="shared" ca="1" si="170"/>
        <v/>
      </c>
      <c r="DJ77" s="413" t="str">
        <f t="shared" ca="1" si="171"/>
        <v/>
      </c>
      <c r="DK77" s="414" t="str">
        <f t="shared" ca="1" si="172"/>
        <v/>
      </c>
      <c r="DL77" s="415" t="str">
        <f t="shared" ca="1" si="173"/>
        <v/>
      </c>
      <c r="DM77" s="278"/>
      <c r="DN77" s="278"/>
      <c r="DO77" s="278"/>
      <c r="DP77" s="278"/>
      <c r="DQ77" s="278"/>
      <c r="DR77" s="278"/>
      <c r="DS77" s="278"/>
    </row>
    <row r="78" spans="16:123" x14ac:dyDescent="0.3">
      <c r="AB78" s="395">
        <f ca="1">IFERROR(MATCH($AB$59,OFFSET(Year!$AY$67:$AY$118,AB77,,1000),0)+AB77,"")</f>
        <v>64</v>
      </c>
      <c r="AC78" s="404" t="str">
        <f ca="1">IFERROR(INDEX(Year!$BB$67:$BB$118,AB78),"")</f>
        <v/>
      </c>
      <c r="AD78" s="405" t="str">
        <f ca="1">IFERROR(INDEX(Year!$AZ$67:$AZ$118,AB78),"")</f>
        <v/>
      </c>
      <c r="AE78" s="406" t="str">
        <f ca="1">IFERROR(INDEX(Year!$BA$67:$BA$118,AB78),"")</f>
        <v/>
      </c>
      <c r="AF78" s="407" t="str">
        <f ca="1">IFERROR(INDEX(Year!$AY$67:$AY$118,AB78),"")</f>
        <v/>
      </c>
      <c r="AI78" s="304" t="str">
        <f t="shared" ca="1" si="183"/>
        <v/>
      </c>
      <c r="AJ78" s="305" t="str">
        <f t="shared" ca="1" si="174"/>
        <v/>
      </c>
      <c r="AK78" s="306" t="str">
        <f t="shared" ca="1" si="175"/>
        <v/>
      </c>
      <c r="AL78" s="307" t="str">
        <f t="shared" ca="1" si="176"/>
        <v/>
      </c>
      <c r="AM78" s="304" t="str">
        <f t="shared" ca="1" si="184"/>
        <v/>
      </c>
      <c r="AN78" s="305" t="str">
        <f t="shared" ca="1" si="177"/>
        <v/>
      </c>
      <c r="AO78" s="306" t="str">
        <f t="shared" ca="1" si="178"/>
        <v/>
      </c>
      <c r="AP78" s="307" t="str">
        <f t="shared" ca="1" si="179"/>
        <v/>
      </c>
      <c r="AQ78" s="304" t="str">
        <f t="shared" ca="1" si="185"/>
        <v/>
      </c>
      <c r="AR78" s="305" t="str">
        <f t="shared" ca="1" si="180"/>
        <v/>
      </c>
      <c r="AS78" s="306" t="str">
        <f t="shared" ca="1" si="181"/>
        <v/>
      </c>
      <c r="AT78" s="307" t="str">
        <f t="shared" ca="1" si="182"/>
        <v/>
      </c>
      <c r="AU78" s="304"/>
      <c r="AV78" s="305"/>
      <c r="AW78" s="306"/>
      <c r="AX78" s="307"/>
      <c r="AY78" s="304"/>
      <c r="AZ78" s="305"/>
      <c r="BA78" s="306"/>
      <c r="BB78" s="307"/>
      <c r="BC78" s="304"/>
      <c r="BD78" s="305"/>
      <c r="BE78" s="306"/>
      <c r="BF78" s="307"/>
      <c r="BG78" s="304"/>
      <c r="BH78" s="305"/>
      <c r="BI78" s="306"/>
      <c r="BJ78" s="307"/>
      <c r="BL78" s="412" t="str">
        <f ca="1">IF(OR(BM78="",BM78=0),"",MAX(BL$5:BL77)+1)</f>
        <v/>
      </c>
      <c r="BM78" s="316" t="str">
        <f ca="1">IFERROR(INDEX($AJ$6:$AJ$17, ROWS(BM$4:$BM76)), IFERROR(INDEX($AN$6:$AN$17, ROWS(BM$4:$BM76)-ROWS($AJ$6:$AJ$17)), IFERROR(INDEX($AR$6:$AR$17, ROWS(BM$4:$BM76)-ROWS($AJ$6:$AJ$17)-ROWS($AN$6:$AN$17)),IFERROR(INDEX($AV$6:$AV$17, ROWS(BM$4:$BM76)-ROWS($AJ$6:$AJ$17)-ROWS($AN$6:$AN$17)-ROWS($AR$6:$AR$17)),IFERROR(INDEX($AZ$6:$AZ$17, ROWS(BM$4:$BM76)-ROWS($AJ$6:$AJ$17)-ROWS($AN$6:$AN$17)-ROWS($AR$6:$AR$17)-ROWS($AV$6:$AV$17)),IFERROR(INDEX($BD$6:$BD$17, ROWS(BM$4:$BM76)-ROWS($AJ$6:$AJ$17)-ROWS($AN$6:$AN$17)-ROWS($AR$6:$AR$17)-ROWS($AV$6:$AV$17)-ROWS($AZ$6:$AZ$17)),IFERROR(INDEX($BH$6:$BH$17, ROWS(BM$4:$BM76)-ROWS($AJ$6:$AJ$17)-ROWS($AN$6:$AN$17)-ROWS($AR$6:$AR$17)-ROWS($AV$6:$AV$17)-ROWS($AZ$6:$AZ$17)-ROWS($BD$6:$BD$17)), "")))))))</f>
        <v/>
      </c>
      <c r="BN78" s="316" t="str">
        <f t="shared" ca="1" si="186"/>
        <v/>
      </c>
      <c r="BO78" s="316" t="str">
        <f ca="1">IF(OR(BP78="",BP78=0),"",MAX(BO$5:BO77)+1)</f>
        <v/>
      </c>
      <c r="BP78" s="316" t="str">
        <f ca="1">IFERROR(INDEX($AK$6:$AK$17, ROWS($BP$4:BP76)), IFERROR(INDEX($AO$6:$AO$17, ROWS($BP$4:BP76)-ROWS($AK$6:$AK$17)), IFERROR(INDEX($AS$6:$AS$17, ROWS($BP$4:BP76)-ROWS($AK$6:$AK$17)-ROWS($AO$6:$AO$17)),IFERROR(INDEX($AW$6:$AW$17, ROWS($BP$4:BP76)-ROWS($AK$6:$AK$17)-ROWS($AO$6:$AO$17)-ROWS($AS$6:$AS$17)),IFERROR(INDEX($BA$6:$BA$17, ROWS($BP$4:BP76)-ROWS($AK$6:$AK$17)-ROWS($AO$6:$AO$17)-ROWS($AS$6:$AS$17)-ROWS($AW$6:$AW$17)),IFERROR(INDEX($BE$6:$BE$17, ROWS($BP$4:BP76)-ROWS($AK$6:$AK$17)-ROWS($AO$6:$AO$17)-ROWS($AS$6:$AS$17)-ROWS($AW$6:$AW$17)-ROWS($BA$6:$BA$17)),IFERROR(INDEX($BI$6:$BI$17, ROWS($BP$4:BP76)-ROWS($AK$6:$AK$17)-ROWS($AO$6:$AO$17)-ROWS($AS$6:$AS$17)-ROWS($AW$6:$AW$17)-ROWS($BA$6:$BA$17)-ROWS($BE$6:$BE$17)), "")))))))</f>
        <v/>
      </c>
      <c r="BQ78" s="316" t="str">
        <f t="shared" ca="1" si="187"/>
        <v/>
      </c>
      <c r="BR78" s="413" t="str">
        <f t="shared" ca="1" si="188"/>
        <v/>
      </c>
      <c r="BS78" s="412">
        <f ca="1">IF(OR(BT78="",BT78=0),"",MAX(BS$5:BS77)+1)</f>
        <v>10</v>
      </c>
      <c r="BT78" s="316" t="str">
        <f ca="1">IFERROR(INDEX($AJ$22:$AJ$33, ROWS($BT$4:BT76)), IFERROR(INDEX($AN$22:$AN$33, ROWS($BT$4:BT76)-ROWS($AJ$22:$AJ$33)), IFERROR(INDEX($AR$22:$AR$33, ROWS($BT$4:BT76)-ROWS($AJ$22:$AJ$33)-ROWS($AN$22:$AN$33)),IFERROR(INDEX($AV$22:$AV$33, ROWS($BT$4:BT76)-ROWS($AJ$22:$AJ$33)-ROWS($AN$22:$AN$33)-ROWS($AR$22:$AR$33)),IFERROR(INDEX($AZ$22:$AZ$33, ROWS($BT$4:BT76)-ROWS($AJ$22:$AJ$33)-ROWS($AN$22:$AN$33)-ROWS($AR$22:$AR$33)-ROWS($AV$22:$AV$33)),IFERROR(INDEX($BD$22:$BD$33, ROWS($BT$4:BT76)-ROWS($AJ$22:$AJ$33)-ROWS($AN$22:$AN$33)-ROWS($AR$22:$AR$33)-ROWS($AV$22:$AV$33)-ROWS($AZ$22:$AZ$33)),IFERROR(INDEX($BH$22:$BH$33, ROWS($BT$4:BT76)-ROWS($AJ$22:$AJ$33)-ROWS($AN$22:$AN$33)-ROWS($AR$22:$AR$33)-ROWS($AV$22:$AV$33)-ROWS($AZ$22:$AZ$33)-ROWS($BD$22:$BD$33)), "")))))))</f>
        <v>Car 1 Gas</v>
      </c>
      <c r="BU78" s="316" t="str">
        <f t="shared" ca="1" si="189"/>
        <v/>
      </c>
      <c r="BV78" s="316">
        <f ca="1">IF(OR(BW78="",BW78=0),"",MAX(BV$5:BV77)+1)</f>
        <v>10</v>
      </c>
      <c r="BW78" s="316">
        <f ca="1">IFERROR(INDEX($AK$22:$AK$33, ROWS($BW$4:BW76)), IFERROR(INDEX($AO$22:$AO$33, ROWS($BW$4:BW76)-ROWS($AK$22:$AK$33)), IFERROR(INDEX($AS$22:$AS$33, ROWS($BW$4:BW76)-ROWS($AK$22:$AK$33)-ROWS($AO$22:$AO$33)),IFERROR(INDEX($AW$22:$AW$33, ROWS($BW$4:BW76)-ROWS($AK$22:$AK$33)-ROWS($AO$22:$AO$33)-ROWS($AS$22:$AS$33)),IFERROR(INDEX($BA$22:$BA$33, ROWS($BW$4:BW76)-ROWS($AK$22:$AK$33)-ROWS($AO$22:$AO$33)-ROWS($AS$22:$AS$33)-ROWS($AW$22:$AW$33)),IFERROR(INDEX($BE$22:$BE$33, ROWS($BW$4:BW76)-ROWS($AK$22:$AK$33)-ROWS($AO$22:$AO$33)-ROWS($AS$22:$AS$33)-ROWS($AW$22:$AW$33)-ROWS($BA$22:$BA$33)),IFERROR(INDEX($BI$22:$BI$33, ROWS($BW$4:BW76)-ROWS($AK$22:$AK$33)-ROWS($AO$22:$AO$33)-ROWS($AS$22:$AS$33)-ROWS($AW$22:$AW$33)-ROWS($BA$22:$BA$33)-ROWS($BE$22:$BE$33)), "")))))))</f>
        <v>50</v>
      </c>
      <c r="BX78" s="316" t="str">
        <f t="shared" ca="1" si="190"/>
        <v/>
      </c>
      <c r="BY78" s="413" t="str">
        <f t="shared" ca="1" si="191"/>
        <v/>
      </c>
      <c r="BZ78" s="412">
        <f ca="1">IF(OR(CA78="",CA78=0),"",MAX(BZ$5:BZ77)+1)</f>
        <v>13</v>
      </c>
      <c r="CA78" s="316" t="str">
        <f ca="1">IFERROR(INDEX($AJ$38:$AJ$49, ROWS($CA$4:CA76)), IFERROR(INDEX($AN$38:$AN$49, ROWS($CA$4:CA76)-ROWS($AJ$38:$AJ$49)), IFERROR(INDEX($AR$38:$AR$49, ROWS($CA$4:CA76)-ROWS($AJ$38:$AJ$49)-ROWS($AN$38:$AN$49)),IFERROR(INDEX($AV$38:$AV$49, ROWS($CA$4:CA76)-ROWS($AJ$38:$AJ$49)-ROWS($AN$38:$AN$49)-ROWS($AR$38:$AR$49)),IFERROR(INDEX($AZ$38:$AZ$49, ROWS($CA$4:CA76)-ROWS($AJ$38:$AJ$49)-ROWS($AN$38:$AN$49)-ROWS($AR$38:$AR$49)-ROWS($AV$38:$AV$49)),IFERROR(INDEX($BD$38:$BD$49, ROWS($CA$4:CA76)-ROWS($AJ$38:$AJ$49)-ROWS($AN$38:$AN$49)-ROWS($AR$38:$AR$49)-ROWS($AV$38:$AV$49)-ROWS($AZ$38:$AZ$49)),IFERROR(INDEX($BH$38:$BH$49, ROWS($CA$4:CA76)-ROWS($AJ$38:$AJ$49)-ROWS($AN$38:$AN$49)-ROWS($AR$38:$AR$49)-ROWS($AV$38:$AV$49)-ROWS($AZ$38:$AZ$49)-ROWS($BD$38:$BD$49)), "")))))))</f>
        <v>Cellular</v>
      </c>
      <c r="CB78" s="316" t="str">
        <f t="shared" ca="1" si="192"/>
        <v/>
      </c>
      <c r="CC78" s="316">
        <f ca="1">IF(OR(CD78="",CD78=0),"",MAX(CC$5:CC77)+1)</f>
        <v>13</v>
      </c>
      <c r="CD78" s="316">
        <f ca="1">IFERROR(INDEX($AK$38:$AK$49, ROWS($CD$4:CD76)), IFERROR(INDEX($AO$38:$AO$49, ROWS($CD$4:CD76)-ROWS($AK$38:$AK$49)), IFERROR(INDEX($AS$38:$AS$49, ROWS($CD$4:CD76)-ROWS($AK$38:$AK$49)-ROWS($AO$38:$AO$49)),IFERROR(INDEX($AW$38:$AW$49, ROWS($CD$4:CD76)-ROWS($AK$38:$AK$49)-ROWS($AO$38:$AO$49)-ROWS($AS$38:$AS$49)),IFERROR(INDEX($BA$38:$BA$49, ROWS($CD$4:CD76)-ROWS($AK$38:$AK$49)-ROWS($AO$38:$AO$49)-ROWS($AS$38:$AS$49)-ROWS($AW$38:$AW$49)),IFERROR(INDEX($BE$38:$BE$49, ROWS($CD$4:CD76)-ROWS($AK$38:$AK$49)-ROWS($AO$38:$AO$49)-ROWS($AS$38:$AS$49)-ROWS($AW$38:$AW$49)-ROWS($BA$38:$BA$49)),IFERROR(INDEX($BI$38:$BI$49, ROWS($CD$4:CD76)-ROWS($AK$38:$AK$49)-ROWS($AO$38:$AO$49)-ROWS($AS$38:$AS$49)-ROWS($AW$38:$AW$49)-ROWS($BA$38:$BA$49)-ROWS($BE$38:$BE$49)), "")))))))</f>
        <v>225</v>
      </c>
      <c r="CE78" s="316" t="str">
        <f t="shared" ca="1" si="193"/>
        <v/>
      </c>
      <c r="CF78" s="413" t="str">
        <f t="shared" ca="1" si="194"/>
        <v/>
      </c>
      <c r="CG78" s="412">
        <f ca="1">IF(OR(CH78="",CH78=0),"",MAX(CG$5:CG77)+1)</f>
        <v>7</v>
      </c>
      <c r="CH78" s="316" t="str">
        <f ca="1">IFERROR(INDEX($AJ$54:$AJ$65, ROWS($CH$4:CH76)), IFERROR(INDEX($AN$54:$AN$65, ROWS($CH$4:CH76)-ROWS($AJ$54:$AJ$65)), IFERROR(INDEX($AR$54:$AR$65, ROWS($CH$4:CH76)-ROWS($AJ$54:$AJ$65)-ROWS($AN$54:$AN$65)),IFERROR(INDEX($AV$54:$AV$65, ROWS($CH$4:CH76)-ROWS($AJ$54:$AJ$65)-ROWS($AN$54:$AN$65)-ROWS($AR$54:$AR$65)),IFERROR(INDEX($AZ$54:$AZ$65, ROWS($CH$4:CH76)-ROWS($AJ$54:$AJ$65)-ROWS($AN$54:$AN$65)-ROWS($AR$54:$AR$65)-ROWS($AV$54:$AV$65)),IFERROR(INDEX($BD$54:$BD$65, ROWS($CH$4:CH76)-ROWS($AJ$54:$AJ$65)-ROWS($AN$54:$AN$65)-ROWS($AR$54:$AR$65)-ROWS($AV$54:$AV$65)-ROWS($AZ$54:$AZ$65)),IFERROR(INDEX($BH$54:$BH$65, ROWS($CH$4:CH76)-ROWS($AJ$54:$AJ$65)-ROWS($AN$54:$AN$65)-ROWS($AR$54:$AR$65)-ROWS($AV$54:$AV$65)-ROWS($AZ$54:$AZ$65)-ROWS($BD$54:$BD$65)), "")))))))</f>
        <v>Auto Insurance</v>
      </c>
      <c r="CI78" s="316" t="str">
        <f t="shared" ca="1" si="195"/>
        <v/>
      </c>
      <c r="CJ78" s="316">
        <f ca="1">IF(OR(CK78="",CK78=0),"",MAX(CJ$5:CJ77)+1)</f>
        <v>7</v>
      </c>
      <c r="CK78" s="316">
        <f ca="1">IFERROR(INDEX($AK$54:$AK$65, ROWS($CK$4:CK76)), IFERROR(INDEX($AO$54:$AO$65, ROWS($CK$4:CK76)-ROWS($AK$54:$AK$65)), IFERROR(INDEX($AS$54:$AS$65, ROWS($CK$4:CK76)-ROWS($AK$54:$AK$65)-ROWS($AO$54:$AO$65)),IFERROR(INDEX($AW$54:$AW$65, ROWS($CK$4:CK76)-ROWS($AK$54:$AK$65)-ROWS($AO$54:$AO$65)-ROWS($AS$54:$AS$65)),IFERROR(INDEX($BA$54:$BA$65, ROWS($CK$4:CK76)-ROWS($AK$54:$AK$65)-ROWS($AO$54:$AO$65)-ROWS($AS$54:$AS$65)-ROWS($AW$54:$AW$65)),IFERROR(INDEX($BE$54:$BE$65, ROWS($CK$4:CK76)-ROWS($AK$54:$AK$65)-ROWS($AO$54:$AO$65)-ROWS($AS$54:$AS$65)-ROWS($AW$54:$AW$65)-ROWS($BA$54:$BA$65)),IFERROR(INDEX($BI$54:$BI$65, ROWS($CK$4:CK76)-ROWS($AK$54:$AK$65)-ROWS($AO$54:$AO$65)-ROWS($AS$54:$AS$65)-ROWS($AW$54:$AW$65)-ROWS($BA$54:$BA$65)-ROWS($BE$54:$BE$65)), "")))))))</f>
        <v>180</v>
      </c>
      <c r="CL78" s="316" t="str">
        <f t="shared" ca="1" si="196"/>
        <v/>
      </c>
      <c r="CM78" s="413" t="str">
        <f t="shared" ca="1" si="197"/>
        <v/>
      </c>
      <c r="CN78" s="412" t="str">
        <f>IF(OR(CO78="",CO78=0),"",MAX(CN$5:CN77)+1)</f>
        <v/>
      </c>
      <c r="CO78" s="316">
        <f>IFERROR(INDEX($AJ$70:$AJ$81, ROWS($CO$4:CO76)), IFERROR(INDEX($AN$70:$AN$81, ROWS($CO$4:CO76)-ROWS($AJ$70:$AJ$81)), IFERROR(INDEX($AR$70:$AR$81, ROWS($CO$4:CO76)-ROWS($AJ$70:$AJ$81)-ROWS($AN$70:$AN$81)),IFERROR(INDEX($AV$70:$AV$81, ROWS($CO$4:CO76)-ROWS($AJ$70:$AJ$81)-ROWS($AN$70:$AN$81)-ROWS($AR$70:$AR$81)),IFERROR(INDEX($AZ$70:$AZ$81, ROWS($CO$4:CO76)-ROWS($AJ$70:$AJ$81)-ROWS($AN$70:$AN$81)-ROWS($AR$70:$AR$81)-ROWS($AV$70:$AV$81)),IFERROR(INDEX($BD$70:$BD$81, ROWS($CO$4:CO76)-ROWS($AJ$70:$AJ$81)-ROWS($AN$70:$AN$81)-ROWS($AR$70:$AR$81)-ROWS($AV$70:$AV$81)-ROWS($AZ$70:$AZ$81)),IFERROR(INDEX($BH$70:$BH$81, ROWS($CO$4:CO76)-ROWS($AJ$70:$AJ$81)-ROWS($AN$70:$AN$81)-ROWS($AR$70:$AR$81)-ROWS($AV$70:$AV$81)-ROWS($AZ$70:$AZ$81)-ROWS($BD$70:$BD$81)), "")))))))</f>
        <v>0</v>
      </c>
      <c r="CP78" s="316" t="str">
        <f t="shared" ca="1" si="198"/>
        <v/>
      </c>
      <c r="CQ78" s="316" t="str">
        <f>IF(OR(CR78="",CR78=0),"",MAX(CQ$5:CQ77)+1)</f>
        <v/>
      </c>
      <c r="CR78" s="316">
        <f>IFERROR(INDEX($AK$70:$AK$81, ROWS($CR$4:CR76)), IFERROR(INDEX($AO$70:$AO$81, ROWS($CR$4:CR76)-ROWS($AK$70:$AK$81)), IFERROR(INDEX($AS$70:$AS$81, ROWS($CR$4:CR76)-ROWS($AK$70:$AK$81)-ROWS($AO$70:$AO$81)),IFERROR(INDEX($AW$70:$AW$81, ROWS($CR$4:CR76)-ROWS($AK$70:$AK$81)-ROWS($AO$70:$AO$81)-ROWS($AS$70:$AS$81)),IFERROR(INDEX($BA$70:$BA$81, ROWS($CR$4:CR76)-ROWS($AK$70:$AK$81)-ROWS($AO$70:$AO$81)-ROWS($AS$70:$AS$81)-ROWS($AW$70:$AW$81)),IFERROR(INDEX($BE$70:$BE$81, ROWS($CR$4:CR76)-ROWS($AK$70:$AK$81)-ROWS($AO$70:$AO$81)-ROWS($AS$70:$AS$81)-ROWS($AW$70:$AW$81)-ROWS($BA$70:$BA$81)),IFERROR(INDEX($BI$70:$BI$81, ROWS($CR$4:CR76)-ROWS($AK$70:$AK$81)-ROWS($AO$70:$AO$81)-ROWS($AS$70:$AS$81)-ROWS($AW$70:$AW$81)-ROWS($BA$70:$BA$81)-ROWS($BE$70:$BE$81)), "")))))))</f>
        <v>0</v>
      </c>
      <c r="CS78" s="316" t="str">
        <f t="shared" ca="1" si="199"/>
        <v/>
      </c>
      <c r="CT78" s="413" t="str">
        <f t="shared" ca="1" si="200"/>
        <v/>
      </c>
      <c r="CU78" s="412" t="str">
        <f>IF(OR(CV78="",CV78=0),"",MAX(CU$5:CU77)+1)</f>
        <v/>
      </c>
      <c r="CV78" s="316" t="str">
        <f>IFERROR(INDEX($AJ$86:$AJ$97, ROWS($CV$4:CV76)), IFERROR(INDEX($AN$86:$AN$97, ROWS($CV$4:CV76)-ROWS($AJ$86:$AJ$97)), ""))</f>
        <v/>
      </c>
      <c r="CW78" s="316" t="str">
        <f t="shared" si="201"/>
        <v/>
      </c>
      <c r="CX78" s="316" t="str">
        <f>IF(OR(CY78="",CY78=0),"",MAX(CX$5:CX77)+1)</f>
        <v/>
      </c>
      <c r="CY78" s="316" t="str">
        <f>IFERROR(INDEX($AK$86:$AK$97, ROWS($CY$4:CY76)), IFERROR(INDEX($AO$86:$AO$97, ROWS($CY$4:CY76)-ROWS($AK$86:$AK$97)), ""))</f>
        <v/>
      </c>
      <c r="CZ78" s="316" t="str">
        <f t="shared" si="202"/>
        <v/>
      </c>
      <c r="DA78" s="413" t="str">
        <f t="shared" si="203"/>
        <v/>
      </c>
      <c r="DC78" s="438" t="str">
        <f ca="1">IF(OR(DD78="",DD78=0),"",MAX(DC$65:DC77)+1)</f>
        <v/>
      </c>
      <c r="DD78" s="434" t="str">
        <f t="shared" ca="1" si="166"/>
        <v/>
      </c>
      <c r="DE78" s="413" t="str">
        <f t="shared" ca="1" si="167"/>
        <v/>
      </c>
      <c r="DF78" s="431" t="str">
        <f ca="1">IF(OR(DG78="",DG78=0),"",MAX(DF$65:DF77)+1)</f>
        <v/>
      </c>
      <c r="DG78" s="412" t="str">
        <f t="shared" ca="1" si="168"/>
        <v/>
      </c>
      <c r="DH78" s="413" t="str">
        <f t="shared" ca="1" si="169"/>
        <v/>
      </c>
      <c r="DI78" s="412" t="str">
        <f t="shared" ca="1" si="170"/>
        <v/>
      </c>
      <c r="DJ78" s="413" t="str">
        <f t="shared" ca="1" si="171"/>
        <v/>
      </c>
      <c r="DK78" s="412" t="str">
        <f t="shared" ca="1" si="172"/>
        <v/>
      </c>
      <c r="DL78" s="413" t="str">
        <f t="shared" ca="1" si="173"/>
        <v/>
      </c>
      <c r="DM78" s="278"/>
      <c r="DN78" s="278"/>
      <c r="DO78" s="278"/>
      <c r="DP78" s="278"/>
      <c r="DQ78" s="278"/>
      <c r="DR78" s="278"/>
      <c r="DS78" s="278"/>
    </row>
    <row r="79" spans="16:123" x14ac:dyDescent="0.3">
      <c r="AB79" s="395">
        <f ca="1">IFERROR(MATCH($AB$59,OFFSET(Year!$AY$67:$AY$118,AB78,,1000),0)+AB78,"")</f>
        <v>65</v>
      </c>
      <c r="AC79" s="404" t="str">
        <f ca="1">IFERROR(INDEX(Year!$BB$67:$BB$118,AB79),"")</f>
        <v/>
      </c>
      <c r="AD79" s="405" t="str">
        <f ca="1">IFERROR(INDEX(Year!$AZ$67:$AZ$118,AB79),"")</f>
        <v/>
      </c>
      <c r="AE79" s="406" t="str">
        <f ca="1">IFERROR(INDEX(Year!$BA$67:$BA$118,AB79),"")</f>
        <v/>
      </c>
      <c r="AF79" s="407" t="str">
        <f ca="1">IFERROR(INDEX(Year!$AY$67:$AY$118,AB79),"")</f>
        <v/>
      </c>
      <c r="AI79" s="302" t="str">
        <f t="shared" ca="1" si="183"/>
        <v/>
      </c>
      <c r="AJ79" s="293" t="str">
        <f t="shared" ca="1" si="174"/>
        <v/>
      </c>
      <c r="AK79" s="293" t="str">
        <f t="shared" ca="1" si="175"/>
        <v/>
      </c>
      <c r="AL79" s="303" t="str">
        <f t="shared" ca="1" si="176"/>
        <v/>
      </c>
      <c r="AM79" s="302" t="str">
        <f t="shared" ca="1" si="184"/>
        <v/>
      </c>
      <c r="AN79" s="293" t="str">
        <f t="shared" ca="1" si="177"/>
        <v/>
      </c>
      <c r="AO79" s="293" t="str">
        <f t="shared" ca="1" si="178"/>
        <v/>
      </c>
      <c r="AP79" s="303" t="str">
        <f t="shared" ca="1" si="179"/>
        <v/>
      </c>
      <c r="AQ79" s="302" t="str">
        <f t="shared" ca="1" si="185"/>
        <v/>
      </c>
      <c r="AR79" s="293" t="str">
        <f t="shared" ca="1" si="180"/>
        <v/>
      </c>
      <c r="AS79" s="293" t="str">
        <f t="shared" ca="1" si="181"/>
        <v/>
      </c>
      <c r="AT79" s="303" t="str">
        <f t="shared" ca="1" si="182"/>
        <v/>
      </c>
      <c r="AU79" s="302"/>
      <c r="AV79" s="293"/>
      <c r="AW79" s="293"/>
      <c r="AX79" s="303"/>
      <c r="AY79" s="302"/>
      <c r="AZ79" s="293"/>
      <c r="BA79" s="293"/>
      <c r="BB79" s="303"/>
      <c r="BC79" s="302"/>
      <c r="BD79" s="293"/>
      <c r="BE79" s="293"/>
      <c r="BF79" s="303"/>
      <c r="BG79" s="302"/>
      <c r="BH79" s="293"/>
      <c r="BI79" s="293"/>
      <c r="BJ79" s="303"/>
      <c r="BL79" s="412" t="str">
        <f ca="1">IF(OR(BM79="",BM79=0),"",MAX(BL$5:BL78)+1)</f>
        <v/>
      </c>
      <c r="BM79" s="316" t="str">
        <f ca="1">IFERROR(INDEX($AJ$6:$AJ$17, ROWS(BM$4:$BM77)), IFERROR(INDEX($AN$6:$AN$17, ROWS(BM$4:$BM77)-ROWS($AJ$6:$AJ$17)), IFERROR(INDEX($AR$6:$AR$17, ROWS(BM$4:$BM77)-ROWS($AJ$6:$AJ$17)-ROWS($AN$6:$AN$17)),IFERROR(INDEX($AV$6:$AV$17, ROWS(BM$4:$BM77)-ROWS($AJ$6:$AJ$17)-ROWS($AN$6:$AN$17)-ROWS($AR$6:$AR$17)),IFERROR(INDEX($AZ$6:$AZ$17, ROWS(BM$4:$BM77)-ROWS($AJ$6:$AJ$17)-ROWS($AN$6:$AN$17)-ROWS($AR$6:$AR$17)-ROWS($AV$6:$AV$17)),IFERROR(INDEX($BD$6:$BD$17, ROWS(BM$4:$BM77)-ROWS($AJ$6:$AJ$17)-ROWS($AN$6:$AN$17)-ROWS($AR$6:$AR$17)-ROWS($AV$6:$AV$17)-ROWS($AZ$6:$AZ$17)),IFERROR(INDEX($BH$6:$BH$17, ROWS(BM$4:$BM77)-ROWS($AJ$6:$AJ$17)-ROWS($AN$6:$AN$17)-ROWS($AR$6:$AR$17)-ROWS($AV$6:$AV$17)-ROWS($AZ$6:$AZ$17)-ROWS($BD$6:$BD$17)), "")))))))</f>
        <v/>
      </c>
      <c r="BN79" s="316" t="str">
        <f t="shared" ca="1" si="186"/>
        <v/>
      </c>
      <c r="BO79" s="316" t="str">
        <f ca="1">IF(OR(BP79="",BP79=0),"",MAX(BO$5:BO78)+1)</f>
        <v/>
      </c>
      <c r="BP79" s="316" t="str">
        <f ca="1">IFERROR(INDEX($AK$6:$AK$17, ROWS($BP$4:BP77)), IFERROR(INDEX($AO$6:$AO$17, ROWS($BP$4:BP77)-ROWS($AK$6:$AK$17)), IFERROR(INDEX($AS$6:$AS$17, ROWS($BP$4:BP77)-ROWS($AK$6:$AK$17)-ROWS($AO$6:$AO$17)),IFERROR(INDEX($AW$6:$AW$17, ROWS($BP$4:BP77)-ROWS($AK$6:$AK$17)-ROWS($AO$6:$AO$17)-ROWS($AS$6:$AS$17)),IFERROR(INDEX($BA$6:$BA$17, ROWS($BP$4:BP77)-ROWS($AK$6:$AK$17)-ROWS($AO$6:$AO$17)-ROWS($AS$6:$AS$17)-ROWS($AW$6:$AW$17)),IFERROR(INDEX($BE$6:$BE$17, ROWS($BP$4:BP77)-ROWS($AK$6:$AK$17)-ROWS($AO$6:$AO$17)-ROWS($AS$6:$AS$17)-ROWS($AW$6:$AW$17)-ROWS($BA$6:$BA$17)),IFERROR(INDEX($BI$6:$BI$17, ROWS($BP$4:BP77)-ROWS($AK$6:$AK$17)-ROWS($AO$6:$AO$17)-ROWS($AS$6:$AS$17)-ROWS($AW$6:$AW$17)-ROWS($BA$6:$BA$17)-ROWS($BE$6:$BE$17)), "")))))))</f>
        <v/>
      </c>
      <c r="BQ79" s="316" t="str">
        <f t="shared" ca="1" si="187"/>
        <v/>
      </c>
      <c r="BR79" s="413" t="str">
        <f t="shared" ca="1" si="188"/>
        <v/>
      </c>
      <c r="BS79" s="412" t="str">
        <f ca="1">IF(OR(BT79="",BT79=0),"",MAX(BS$5:BS78)+1)</f>
        <v/>
      </c>
      <c r="BT79" s="316" t="str">
        <f ca="1">IFERROR(INDEX($AJ$22:$AJ$33, ROWS($BT$4:BT77)), IFERROR(INDEX($AN$22:$AN$33, ROWS($BT$4:BT77)-ROWS($AJ$22:$AJ$33)), IFERROR(INDEX($AR$22:$AR$33, ROWS($BT$4:BT77)-ROWS($AJ$22:$AJ$33)-ROWS($AN$22:$AN$33)),IFERROR(INDEX($AV$22:$AV$33, ROWS($BT$4:BT77)-ROWS($AJ$22:$AJ$33)-ROWS($AN$22:$AN$33)-ROWS($AR$22:$AR$33)),IFERROR(INDEX($AZ$22:$AZ$33, ROWS($BT$4:BT77)-ROWS($AJ$22:$AJ$33)-ROWS($AN$22:$AN$33)-ROWS($AR$22:$AR$33)-ROWS($AV$22:$AV$33)),IFERROR(INDEX($BD$22:$BD$33, ROWS($BT$4:BT77)-ROWS($AJ$22:$AJ$33)-ROWS($AN$22:$AN$33)-ROWS($AR$22:$AR$33)-ROWS($AV$22:$AV$33)-ROWS($AZ$22:$AZ$33)),IFERROR(INDEX($BH$22:$BH$33, ROWS($BT$4:BT77)-ROWS($AJ$22:$AJ$33)-ROWS($AN$22:$AN$33)-ROWS($AR$22:$AR$33)-ROWS($AV$22:$AV$33)-ROWS($AZ$22:$AZ$33)-ROWS($BD$22:$BD$33)), "")))))))</f>
        <v/>
      </c>
      <c r="BU79" s="316" t="str">
        <f t="shared" ca="1" si="189"/>
        <v/>
      </c>
      <c r="BV79" s="316" t="str">
        <f ca="1">IF(OR(BW79="",BW79=0),"",MAX(BV$5:BV78)+1)</f>
        <v/>
      </c>
      <c r="BW79" s="316" t="str">
        <f ca="1">IFERROR(INDEX($AK$22:$AK$33, ROWS($BW$4:BW77)), IFERROR(INDEX($AO$22:$AO$33, ROWS($BW$4:BW77)-ROWS($AK$22:$AK$33)), IFERROR(INDEX($AS$22:$AS$33, ROWS($BW$4:BW77)-ROWS($AK$22:$AK$33)-ROWS($AO$22:$AO$33)),IFERROR(INDEX($AW$22:$AW$33, ROWS($BW$4:BW77)-ROWS($AK$22:$AK$33)-ROWS($AO$22:$AO$33)-ROWS($AS$22:$AS$33)),IFERROR(INDEX($BA$22:$BA$33, ROWS($BW$4:BW77)-ROWS($AK$22:$AK$33)-ROWS($AO$22:$AO$33)-ROWS($AS$22:$AS$33)-ROWS($AW$22:$AW$33)),IFERROR(INDEX($BE$22:$BE$33, ROWS($BW$4:BW77)-ROWS($AK$22:$AK$33)-ROWS($AO$22:$AO$33)-ROWS($AS$22:$AS$33)-ROWS($AW$22:$AW$33)-ROWS($BA$22:$BA$33)),IFERROR(INDEX($BI$22:$BI$33, ROWS($BW$4:BW77)-ROWS($AK$22:$AK$33)-ROWS($AO$22:$AO$33)-ROWS($AS$22:$AS$33)-ROWS($AW$22:$AW$33)-ROWS($BA$22:$BA$33)-ROWS($BE$22:$BE$33)), "")))))))</f>
        <v/>
      </c>
      <c r="BX79" s="316" t="str">
        <f t="shared" ca="1" si="190"/>
        <v/>
      </c>
      <c r="BY79" s="413" t="str">
        <f t="shared" ca="1" si="191"/>
        <v/>
      </c>
      <c r="BZ79" s="412">
        <f ca="1">IF(OR(CA79="",CA79=0),"",MAX(BZ$5:BZ78)+1)</f>
        <v>14</v>
      </c>
      <c r="CA79" s="316" t="str">
        <f ca="1">IFERROR(INDEX($AJ$38:$AJ$49, ROWS($CA$4:CA77)), IFERROR(INDEX($AN$38:$AN$49, ROWS($CA$4:CA77)-ROWS($AJ$38:$AJ$49)), IFERROR(INDEX($AR$38:$AR$49, ROWS($CA$4:CA77)-ROWS($AJ$38:$AJ$49)-ROWS($AN$38:$AN$49)),IFERROR(INDEX($AV$38:$AV$49, ROWS($CA$4:CA77)-ROWS($AJ$38:$AJ$49)-ROWS($AN$38:$AN$49)-ROWS($AR$38:$AR$49)),IFERROR(INDEX($AZ$38:$AZ$49, ROWS($CA$4:CA77)-ROWS($AJ$38:$AJ$49)-ROWS($AN$38:$AN$49)-ROWS($AR$38:$AR$49)-ROWS($AV$38:$AV$49)),IFERROR(INDEX($BD$38:$BD$49, ROWS($CA$4:CA77)-ROWS($AJ$38:$AJ$49)-ROWS($AN$38:$AN$49)-ROWS($AR$38:$AR$49)-ROWS($AV$38:$AV$49)-ROWS($AZ$38:$AZ$49)),IFERROR(INDEX($BH$38:$BH$49, ROWS($CA$4:CA77)-ROWS($AJ$38:$AJ$49)-ROWS($AN$38:$AN$49)-ROWS($AR$38:$AR$49)-ROWS($AV$38:$AV$49)-ROWS($AZ$38:$AZ$49)-ROWS($BD$38:$BD$49)), "")))))))</f>
        <v>Credit Card 2</v>
      </c>
      <c r="CB79" s="316" t="str">
        <f t="shared" ca="1" si="192"/>
        <v/>
      </c>
      <c r="CC79" s="316">
        <f ca="1">IF(OR(CD79="",CD79=0),"",MAX(CC$5:CC78)+1)</f>
        <v>14</v>
      </c>
      <c r="CD79" s="316">
        <f ca="1">IFERROR(INDEX($AK$38:$AK$49, ROWS($CD$4:CD77)), IFERROR(INDEX($AO$38:$AO$49, ROWS($CD$4:CD77)-ROWS($AK$38:$AK$49)), IFERROR(INDEX($AS$38:$AS$49, ROWS($CD$4:CD77)-ROWS($AK$38:$AK$49)-ROWS($AO$38:$AO$49)),IFERROR(INDEX($AW$38:$AW$49, ROWS($CD$4:CD77)-ROWS($AK$38:$AK$49)-ROWS($AO$38:$AO$49)-ROWS($AS$38:$AS$49)),IFERROR(INDEX($BA$38:$BA$49, ROWS($CD$4:CD77)-ROWS($AK$38:$AK$49)-ROWS($AO$38:$AO$49)-ROWS($AS$38:$AS$49)-ROWS($AW$38:$AW$49)),IFERROR(INDEX($BE$38:$BE$49, ROWS($CD$4:CD77)-ROWS($AK$38:$AK$49)-ROWS($AO$38:$AO$49)-ROWS($AS$38:$AS$49)-ROWS($AW$38:$AW$49)-ROWS($BA$38:$BA$49)),IFERROR(INDEX($BI$38:$BI$49, ROWS($CD$4:CD77)-ROWS($AK$38:$AK$49)-ROWS($AO$38:$AO$49)-ROWS($AS$38:$AS$49)-ROWS($AW$38:$AW$49)-ROWS($BA$38:$BA$49)-ROWS($BE$38:$BE$49)), "")))))))</f>
        <v>60</v>
      </c>
      <c r="CE79" s="316" t="str">
        <f t="shared" ca="1" si="193"/>
        <v/>
      </c>
      <c r="CF79" s="413" t="str">
        <f t="shared" ca="1" si="194"/>
        <v/>
      </c>
      <c r="CG79" s="412">
        <f ca="1">IF(OR(CH79="",CH79=0),"",MAX(CG$5:CG78)+1)</f>
        <v>8</v>
      </c>
      <c r="CH79" s="316" t="str">
        <f ca="1">IFERROR(INDEX($AJ$54:$AJ$65, ROWS($CH$4:CH77)), IFERROR(INDEX($AN$54:$AN$65, ROWS($CH$4:CH77)-ROWS($AJ$54:$AJ$65)), IFERROR(INDEX($AR$54:$AR$65, ROWS($CH$4:CH77)-ROWS($AJ$54:$AJ$65)-ROWS($AN$54:$AN$65)),IFERROR(INDEX($AV$54:$AV$65, ROWS($CH$4:CH77)-ROWS($AJ$54:$AJ$65)-ROWS($AN$54:$AN$65)-ROWS($AR$54:$AR$65)),IFERROR(INDEX($AZ$54:$AZ$65, ROWS($CH$4:CH77)-ROWS($AJ$54:$AJ$65)-ROWS($AN$54:$AN$65)-ROWS($AR$54:$AR$65)-ROWS($AV$54:$AV$65)),IFERROR(INDEX($BD$54:$BD$65, ROWS($CH$4:CH77)-ROWS($AJ$54:$AJ$65)-ROWS($AN$54:$AN$65)-ROWS($AR$54:$AR$65)-ROWS($AV$54:$AV$65)-ROWS($AZ$54:$AZ$65)),IFERROR(INDEX($BH$54:$BH$65, ROWS($CH$4:CH77)-ROWS($AJ$54:$AJ$65)-ROWS($AN$54:$AN$65)-ROWS($AR$54:$AR$65)-ROWS($AV$54:$AV$65)-ROWS($AZ$54:$AZ$65)-ROWS($BD$54:$BD$65)), "")))))))</f>
        <v>Car 1 Gas</v>
      </c>
      <c r="CI79" s="316" t="str">
        <f t="shared" ca="1" si="195"/>
        <v/>
      </c>
      <c r="CJ79" s="316">
        <f ca="1">IF(OR(CK79="",CK79=0),"",MAX(CJ$5:CJ78)+1)</f>
        <v>8</v>
      </c>
      <c r="CK79" s="316">
        <f ca="1">IFERROR(INDEX($AK$54:$AK$65, ROWS($CK$4:CK77)), IFERROR(INDEX($AO$54:$AO$65, ROWS($CK$4:CK77)-ROWS($AK$54:$AK$65)), IFERROR(INDEX($AS$54:$AS$65, ROWS($CK$4:CK77)-ROWS($AK$54:$AK$65)-ROWS($AO$54:$AO$65)),IFERROR(INDEX($AW$54:$AW$65, ROWS($CK$4:CK77)-ROWS($AK$54:$AK$65)-ROWS($AO$54:$AO$65)-ROWS($AS$54:$AS$65)),IFERROR(INDEX($BA$54:$BA$65, ROWS($CK$4:CK77)-ROWS($AK$54:$AK$65)-ROWS($AO$54:$AO$65)-ROWS($AS$54:$AS$65)-ROWS($AW$54:$AW$65)),IFERROR(INDEX($BE$54:$BE$65, ROWS($CK$4:CK77)-ROWS($AK$54:$AK$65)-ROWS($AO$54:$AO$65)-ROWS($AS$54:$AS$65)-ROWS($AW$54:$AW$65)-ROWS($BA$54:$BA$65)),IFERROR(INDEX($BI$54:$BI$65, ROWS($CK$4:CK77)-ROWS($AK$54:$AK$65)-ROWS($AO$54:$AO$65)-ROWS($AS$54:$AS$65)-ROWS($AW$54:$AW$65)-ROWS($BA$54:$BA$65)-ROWS($BE$54:$BE$65)), "")))))))</f>
        <v>50</v>
      </c>
      <c r="CL79" s="316" t="str">
        <f t="shared" ca="1" si="196"/>
        <v/>
      </c>
      <c r="CM79" s="413" t="str">
        <f t="shared" ca="1" si="197"/>
        <v/>
      </c>
      <c r="CN79" s="412" t="str">
        <f>IF(OR(CO79="",CO79=0),"",MAX(CN$5:CN78)+1)</f>
        <v/>
      </c>
      <c r="CO79" s="316">
        <f>IFERROR(INDEX($AJ$70:$AJ$81, ROWS($CO$4:CO77)), IFERROR(INDEX($AN$70:$AN$81, ROWS($CO$4:CO77)-ROWS($AJ$70:$AJ$81)), IFERROR(INDEX($AR$70:$AR$81, ROWS($CO$4:CO77)-ROWS($AJ$70:$AJ$81)-ROWS($AN$70:$AN$81)),IFERROR(INDEX($AV$70:$AV$81, ROWS($CO$4:CO77)-ROWS($AJ$70:$AJ$81)-ROWS($AN$70:$AN$81)-ROWS($AR$70:$AR$81)),IFERROR(INDEX($AZ$70:$AZ$81, ROWS($CO$4:CO77)-ROWS($AJ$70:$AJ$81)-ROWS($AN$70:$AN$81)-ROWS($AR$70:$AR$81)-ROWS($AV$70:$AV$81)),IFERROR(INDEX($BD$70:$BD$81, ROWS($CO$4:CO77)-ROWS($AJ$70:$AJ$81)-ROWS($AN$70:$AN$81)-ROWS($AR$70:$AR$81)-ROWS($AV$70:$AV$81)-ROWS($AZ$70:$AZ$81)),IFERROR(INDEX($BH$70:$BH$81, ROWS($CO$4:CO77)-ROWS($AJ$70:$AJ$81)-ROWS($AN$70:$AN$81)-ROWS($AR$70:$AR$81)-ROWS($AV$70:$AV$81)-ROWS($AZ$70:$AZ$81)-ROWS($BD$70:$BD$81)), "")))))))</f>
        <v>0</v>
      </c>
      <c r="CP79" s="316" t="str">
        <f t="shared" ca="1" si="198"/>
        <v/>
      </c>
      <c r="CQ79" s="316" t="str">
        <f>IF(OR(CR79="",CR79=0),"",MAX(CQ$5:CQ78)+1)</f>
        <v/>
      </c>
      <c r="CR79" s="316">
        <f>IFERROR(INDEX($AK$70:$AK$81, ROWS($CR$4:CR77)), IFERROR(INDEX($AO$70:$AO$81, ROWS($CR$4:CR77)-ROWS($AK$70:$AK$81)), IFERROR(INDEX($AS$70:$AS$81, ROWS($CR$4:CR77)-ROWS($AK$70:$AK$81)-ROWS($AO$70:$AO$81)),IFERROR(INDEX($AW$70:$AW$81, ROWS($CR$4:CR77)-ROWS($AK$70:$AK$81)-ROWS($AO$70:$AO$81)-ROWS($AS$70:$AS$81)),IFERROR(INDEX($BA$70:$BA$81, ROWS($CR$4:CR77)-ROWS($AK$70:$AK$81)-ROWS($AO$70:$AO$81)-ROWS($AS$70:$AS$81)-ROWS($AW$70:$AW$81)),IFERROR(INDEX($BE$70:$BE$81, ROWS($CR$4:CR77)-ROWS($AK$70:$AK$81)-ROWS($AO$70:$AO$81)-ROWS($AS$70:$AS$81)-ROWS($AW$70:$AW$81)-ROWS($BA$70:$BA$81)),IFERROR(INDEX($BI$70:$BI$81, ROWS($CR$4:CR77)-ROWS($AK$70:$AK$81)-ROWS($AO$70:$AO$81)-ROWS($AS$70:$AS$81)-ROWS($AW$70:$AW$81)-ROWS($BA$70:$BA$81)-ROWS($BE$70:$BE$81)), "")))))))</f>
        <v>0</v>
      </c>
      <c r="CS79" s="316" t="str">
        <f t="shared" ca="1" si="199"/>
        <v/>
      </c>
      <c r="CT79" s="413" t="str">
        <f t="shared" ca="1" si="200"/>
        <v/>
      </c>
      <c r="CU79" s="412" t="str">
        <f>IF(OR(CV79="",CV79=0),"",MAX(CU$5:CU78)+1)</f>
        <v/>
      </c>
      <c r="CV79" s="316" t="str">
        <f>IFERROR(INDEX($AJ$86:$AJ$97, ROWS($CV$4:CV77)), IFERROR(INDEX($AN$86:$AN$97, ROWS($CV$4:CV77)-ROWS($AJ$86:$AJ$97)), ""))</f>
        <v/>
      </c>
      <c r="CW79" s="316" t="str">
        <f t="shared" si="201"/>
        <v/>
      </c>
      <c r="CX79" s="316" t="str">
        <f>IF(OR(CY79="",CY79=0),"",MAX(CX$5:CX78)+1)</f>
        <v/>
      </c>
      <c r="CY79" s="316" t="str">
        <f>IFERROR(INDEX($AK$86:$AK$97, ROWS($CY$4:CY77)), IFERROR(INDEX($AO$86:$AO$97, ROWS($CY$4:CY77)-ROWS($AK$86:$AK$97)), ""))</f>
        <v/>
      </c>
      <c r="CZ79" s="316" t="str">
        <f t="shared" si="202"/>
        <v/>
      </c>
      <c r="DA79" s="413" t="str">
        <f t="shared" si="203"/>
        <v/>
      </c>
      <c r="DC79" s="438" t="str">
        <f ca="1">IF(OR(DD79="",DD79=0),"",MAX(DC$65:DC78)+1)</f>
        <v/>
      </c>
      <c r="DD79" s="434" t="str">
        <f t="shared" ca="1" si="166"/>
        <v/>
      </c>
      <c r="DE79" s="413" t="str">
        <f t="shared" ca="1" si="167"/>
        <v/>
      </c>
      <c r="DF79" s="431" t="str">
        <f ca="1">IF(OR(DG79="",DG79=0),"",MAX(DF$65:DF78)+1)</f>
        <v/>
      </c>
      <c r="DG79" s="412" t="str">
        <f t="shared" ca="1" si="168"/>
        <v/>
      </c>
      <c r="DH79" s="413" t="str">
        <f t="shared" ca="1" si="169"/>
        <v/>
      </c>
      <c r="DI79" s="412" t="str">
        <f t="shared" ca="1" si="170"/>
        <v/>
      </c>
      <c r="DJ79" s="413" t="str">
        <f t="shared" ca="1" si="171"/>
        <v/>
      </c>
      <c r="DK79" s="412" t="str">
        <f t="shared" ca="1" si="172"/>
        <v/>
      </c>
      <c r="DL79" s="413" t="str">
        <f t="shared" ca="1" si="173"/>
        <v/>
      </c>
      <c r="DM79" s="278"/>
      <c r="DN79" s="278"/>
      <c r="DO79" s="278"/>
      <c r="DP79" s="278"/>
      <c r="DQ79" s="278"/>
      <c r="DR79" s="278"/>
      <c r="DS79" s="278"/>
    </row>
    <row r="80" spans="16:123" x14ac:dyDescent="0.3">
      <c r="AB80" s="395">
        <f ca="1">IFERROR(MATCH($AB$59,OFFSET(Year!$AY$67:$AY$118,AB79,,1000),0)+AB79,"")</f>
        <v>66</v>
      </c>
      <c r="AC80" s="404" t="str">
        <f ca="1">IFERROR(INDEX(Year!$BB$67:$BB$118,AB80),"")</f>
        <v/>
      </c>
      <c r="AD80" s="405" t="str">
        <f ca="1">IFERROR(INDEX(Year!$AZ$67:$AZ$118,AB80),"")</f>
        <v/>
      </c>
      <c r="AE80" s="406" t="str">
        <f ca="1">IFERROR(INDEX(Year!$BA$67:$BA$118,AB80),"")</f>
        <v/>
      </c>
      <c r="AF80" s="407" t="str">
        <f ca="1">IFERROR(INDEX(Year!$AY$67:$AY$118,AB80),"")</f>
        <v/>
      </c>
      <c r="AI80" s="308" t="str">
        <f t="shared" ca="1" si="183"/>
        <v/>
      </c>
      <c r="AJ80" s="293" t="str">
        <f t="shared" ca="1" si="174"/>
        <v/>
      </c>
      <c r="AK80" s="293" t="str">
        <f t="shared" ca="1" si="175"/>
        <v/>
      </c>
      <c r="AL80" s="303" t="str">
        <f t="shared" ca="1" si="176"/>
        <v/>
      </c>
      <c r="AM80" s="308" t="str">
        <f t="shared" ca="1" si="184"/>
        <v/>
      </c>
      <c r="AN80" s="293" t="str">
        <f t="shared" ca="1" si="177"/>
        <v/>
      </c>
      <c r="AO80" s="293" t="str">
        <f t="shared" ca="1" si="178"/>
        <v/>
      </c>
      <c r="AP80" s="303" t="str">
        <f t="shared" ca="1" si="179"/>
        <v/>
      </c>
      <c r="AQ80" s="308" t="str">
        <f t="shared" ca="1" si="185"/>
        <v/>
      </c>
      <c r="AR80" s="293" t="str">
        <f t="shared" ca="1" si="180"/>
        <v/>
      </c>
      <c r="AS80" s="293" t="str">
        <f t="shared" ca="1" si="181"/>
        <v/>
      </c>
      <c r="AT80" s="303" t="str">
        <f t="shared" ca="1" si="182"/>
        <v/>
      </c>
      <c r="AU80" s="308"/>
      <c r="AV80" s="293"/>
      <c r="AW80" s="293"/>
      <c r="AX80" s="303"/>
      <c r="AY80" s="308"/>
      <c r="AZ80" s="293"/>
      <c r="BA80" s="293"/>
      <c r="BB80" s="303"/>
      <c r="BC80" s="308"/>
      <c r="BD80" s="293"/>
      <c r="BE80" s="293"/>
      <c r="BF80" s="303"/>
      <c r="BG80" s="308"/>
      <c r="BH80" s="293"/>
      <c r="BI80" s="293"/>
      <c r="BJ80" s="303"/>
      <c r="BL80" s="412" t="str">
        <f ca="1">IF(OR(BM80="",BM80=0),"",MAX(BL$5:BL79)+1)</f>
        <v/>
      </c>
      <c r="BM80" s="316" t="str">
        <f ca="1">IFERROR(INDEX($AJ$6:$AJ$17, ROWS(BM$4:$BM78)), IFERROR(INDEX($AN$6:$AN$17, ROWS(BM$4:$BM78)-ROWS($AJ$6:$AJ$17)), IFERROR(INDEX($AR$6:$AR$17, ROWS(BM$4:$BM78)-ROWS($AJ$6:$AJ$17)-ROWS($AN$6:$AN$17)),IFERROR(INDEX($AV$6:$AV$17, ROWS(BM$4:$BM78)-ROWS($AJ$6:$AJ$17)-ROWS($AN$6:$AN$17)-ROWS($AR$6:$AR$17)),IFERROR(INDEX($AZ$6:$AZ$17, ROWS(BM$4:$BM78)-ROWS($AJ$6:$AJ$17)-ROWS($AN$6:$AN$17)-ROWS($AR$6:$AR$17)-ROWS($AV$6:$AV$17)),IFERROR(INDEX($BD$6:$BD$17, ROWS(BM$4:$BM78)-ROWS($AJ$6:$AJ$17)-ROWS($AN$6:$AN$17)-ROWS($AR$6:$AR$17)-ROWS($AV$6:$AV$17)-ROWS($AZ$6:$AZ$17)),IFERROR(INDEX($BH$6:$BH$17, ROWS(BM$4:$BM78)-ROWS($AJ$6:$AJ$17)-ROWS($AN$6:$AN$17)-ROWS($AR$6:$AR$17)-ROWS($AV$6:$AV$17)-ROWS($AZ$6:$AZ$17)-ROWS($BD$6:$BD$17)), "")))))))</f>
        <v/>
      </c>
      <c r="BN80" s="316" t="str">
        <f t="shared" ca="1" si="186"/>
        <v/>
      </c>
      <c r="BO80" s="316" t="str">
        <f ca="1">IF(OR(BP80="",BP80=0),"",MAX(BO$5:BO79)+1)</f>
        <v/>
      </c>
      <c r="BP80" s="316" t="str">
        <f ca="1">IFERROR(INDEX($AK$6:$AK$17, ROWS($BP$4:BP78)), IFERROR(INDEX($AO$6:$AO$17, ROWS($BP$4:BP78)-ROWS($AK$6:$AK$17)), IFERROR(INDEX($AS$6:$AS$17, ROWS($BP$4:BP78)-ROWS($AK$6:$AK$17)-ROWS($AO$6:$AO$17)),IFERROR(INDEX($AW$6:$AW$17, ROWS($BP$4:BP78)-ROWS($AK$6:$AK$17)-ROWS($AO$6:$AO$17)-ROWS($AS$6:$AS$17)),IFERROR(INDEX($BA$6:$BA$17, ROWS($BP$4:BP78)-ROWS($AK$6:$AK$17)-ROWS($AO$6:$AO$17)-ROWS($AS$6:$AS$17)-ROWS($AW$6:$AW$17)),IFERROR(INDEX($BE$6:$BE$17, ROWS($BP$4:BP78)-ROWS($AK$6:$AK$17)-ROWS($AO$6:$AO$17)-ROWS($AS$6:$AS$17)-ROWS($AW$6:$AW$17)-ROWS($BA$6:$BA$17)),IFERROR(INDEX($BI$6:$BI$17, ROWS($BP$4:BP78)-ROWS($AK$6:$AK$17)-ROWS($AO$6:$AO$17)-ROWS($AS$6:$AS$17)-ROWS($AW$6:$AW$17)-ROWS($BA$6:$BA$17)-ROWS($BE$6:$BE$17)), "")))))))</f>
        <v/>
      </c>
      <c r="BQ80" s="316" t="str">
        <f t="shared" ca="1" si="187"/>
        <v/>
      </c>
      <c r="BR80" s="413" t="str">
        <f t="shared" ca="1" si="188"/>
        <v/>
      </c>
      <c r="BS80" s="412" t="str">
        <f ca="1">IF(OR(BT80="",BT80=0),"",MAX(BS$5:BS79)+1)</f>
        <v/>
      </c>
      <c r="BT80" s="316" t="str">
        <f ca="1">IFERROR(INDEX($AJ$22:$AJ$33, ROWS($BT$4:BT78)), IFERROR(INDEX($AN$22:$AN$33, ROWS($BT$4:BT78)-ROWS($AJ$22:$AJ$33)), IFERROR(INDEX($AR$22:$AR$33, ROWS($BT$4:BT78)-ROWS($AJ$22:$AJ$33)-ROWS($AN$22:$AN$33)),IFERROR(INDEX($AV$22:$AV$33, ROWS($BT$4:BT78)-ROWS($AJ$22:$AJ$33)-ROWS($AN$22:$AN$33)-ROWS($AR$22:$AR$33)),IFERROR(INDEX($AZ$22:$AZ$33, ROWS($BT$4:BT78)-ROWS($AJ$22:$AJ$33)-ROWS($AN$22:$AN$33)-ROWS($AR$22:$AR$33)-ROWS($AV$22:$AV$33)),IFERROR(INDEX($BD$22:$BD$33, ROWS($BT$4:BT78)-ROWS($AJ$22:$AJ$33)-ROWS($AN$22:$AN$33)-ROWS($AR$22:$AR$33)-ROWS($AV$22:$AV$33)-ROWS($AZ$22:$AZ$33)),IFERROR(INDEX($BH$22:$BH$33, ROWS($BT$4:BT78)-ROWS($AJ$22:$AJ$33)-ROWS($AN$22:$AN$33)-ROWS($AR$22:$AR$33)-ROWS($AV$22:$AV$33)-ROWS($AZ$22:$AZ$33)-ROWS($BD$22:$BD$33)), "")))))))</f>
        <v/>
      </c>
      <c r="BU80" s="316" t="str">
        <f t="shared" ca="1" si="189"/>
        <v/>
      </c>
      <c r="BV80" s="316" t="str">
        <f ca="1">IF(OR(BW80="",BW80=0),"",MAX(BV$5:BV79)+1)</f>
        <v/>
      </c>
      <c r="BW80" s="316" t="str">
        <f ca="1">IFERROR(INDEX($AK$22:$AK$33, ROWS($BW$4:BW78)), IFERROR(INDEX($AO$22:$AO$33, ROWS($BW$4:BW78)-ROWS($AK$22:$AK$33)), IFERROR(INDEX($AS$22:$AS$33, ROWS($BW$4:BW78)-ROWS($AK$22:$AK$33)-ROWS($AO$22:$AO$33)),IFERROR(INDEX($AW$22:$AW$33, ROWS($BW$4:BW78)-ROWS($AK$22:$AK$33)-ROWS($AO$22:$AO$33)-ROWS($AS$22:$AS$33)),IFERROR(INDEX($BA$22:$BA$33, ROWS($BW$4:BW78)-ROWS($AK$22:$AK$33)-ROWS($AO$22:$AO$33)-ROWS($AS$22:$AS$33)-ROWS($AW$22:$AW$33)),IFERROR(INDEX($BE$22:$BE$33, ROWS($BW$4:BW78)-ROWS($AK$22:$AK$33)-ROWS($AO$22:$AO$33)-ROWS($AS$22:$AS$33)-ROWS($AW$22:$AW$33)-ROWS($BA$22:$BA$33)),IFERROR(INDEX($BI$22:$BI$33, ROWS($BW$4:BW78)-ROWS($AK$22:$AK$33)-ROWS($AO$22:$AO$33)-ROWS($AS$22:$AS$33)-ROWS($AW$22:$AW$33)-ROWS($BA$22:$BA$33)-ROWS($BE$22:$BE$33)), "")))))))</f>
        <v/>
      </c>
      <c r="BX80" s="316" t="str">
        <f t="shared" ca="1" si="190"/>
        <v/>
      </c>
      <c r="BY80" s="413" t="str">
        <f t="shared" ca="1" si="191"/>
        <v/>
      </c>
      <c r="BZ80" s="412" t="str">
        <f ca="1">IF(OR(CA80="",CA80=0),"",MAX(BZ$5:BZ79)+1)</f>
        <v/>
      </c>
      <c r="CA80" s="316" t="str">
        <f ca="1">IFERROR(INDEX($AJ$38:$AJ$49, ROWS($CA$4:CA78)), IFERROR(INDEX($AN$38:$AN$49, ROWS($CA$4:CA78)-ROWS($AJ$38:$AJ$49)), IFERROR(INDEX($AR$38:$AR$49, ROWS($CA$4:CA78)-ROWS($AJ$38:$AJ$49)-ROWS($AN$38:$AN$49)),IFERROR(INDEX($AV$38:$AV$49, ROWS($CA$4:CA78)-ROWS($AJ$38:$AJ$49)-ROWS($AN$38:$AN$49)-ROWS($AR$38:$AR$49)),IFERROR(INDEX($AZ$38:$AZ$49, ROWS($CA$4:CA78)-ROWS($AJ$38:$AJ$49)-ROWS($AN$38:$AN$49)-ROWS($AR$38:$AR$49)-ROWS($AV$38:$AV$49)),IFERROR(INDEX($BD$38:$BD$49, ROWS($CA$4:CA78)-ROWS($AJ$38:$AJ$49)-ROWS($AN$38:$AN$49)-ROWS($AR$38:$AR$49)-ROWS($AV$38:$AV$49)-ROWS($AZ$38:$AZ$49)),IFERROR(INDEX($BH$38:$BH$49, ROWS($CA$4:CA78)-ROWS($AJ$38:$AJ$49)-ROWS($AN$38:$AN$49)-ROWS($AR$38:$AR$49)-ROWS($AV$38:$AV$49)-ROWS($AZ$38:$AZ$49)-ROWS($BD$38:$BD$49)), "")))))))</f>
        <v/>
      </c>
      <c r="CB80" s="316" t="str">
        <f t="shared" ca="1" si="192"/>
        <v/>
      </c>
      <c r="CC80" s="316" t="str">
        <f ca="1">IF(OR(CD80="",CD80=0),"",MAX(CC$5:CC79)+1)</f>
        <v/>
      </c>
      <c r="CD80" s="316" t="str">
        <f ca="1">IFERROR(INDEX($AK$38:$AK$49, ROWS($CD$4:CD78)), IFERROR(INDEX($AO$38:$AO$49, ROWS($CD$4:CD78)-ROWS($AK$38:$AK$49)), IFERROR(INDEX($AS$38:$AS$49, ROWS($CD$4:CD78)-ROWS($AK$38:$AK$49)-ROWS($AO$38:$AO$49)),IFERROR(INDEX($AW$38:$AW$49, ROWS($CD$4:CD78)-ROWS($AK$38:$AK$49)-ROWS($AO$38:$AO$49)-ROWS($AS$38:$AS$49)),IFERROR(INDEX($BA$38:$BA$49, ROWS($CD$4:CD78)-ROWS($AK$38:$AK$49)-ROWS($AO$38:$AO$49)-ROWS($AS$38:$AS$49)-ROWS($AW$38:$AW$49)),IFERROR(INDEX($BE$38:$BE$49, ROWS($CD$4:CD78)-ROWS($AK$38:$AK$49)-ROWS($AO$38:$AO$49)-ROWS($AS$38:$AS$49)-ROWS($AW$38:$AW$49)-ROWS($BA$38:$BA$49)),IFERROR(INDEX($BI$38:$BI$49, ROWS($CD$4:CD78)-ROWS($AK$38:$AK$49)-ROWS($AO$38:$AO$49)-ROWS($AS$38:$AS$49)-ROWS($AW$38:$AW$49)-ROWS($BA$38:$BA$49)-ROWS($BE$38:$BE$49)), "")))))))</f>
        <v/>
      </c>
      <c r="CE80" s="316" t="str">
        <f t="shared" ca="1" si="193"/>
        <v/>
      </c>
      <c r="CF80" s="413" t="str">
        <f t="shared" ca="1" si="194"/>
        <v/>
      </c>
      <c r="CG80" s="412" t="str">
        <f ca="1">IF(OR(CH80="",CH80=0),"",MAX(CG$5:CG79)+1)</f>
        <v/>
      </c>
      <c r="CH80" s="316" t="str">
        <f ca="1">IFERROR(INDEX($AJ$54:$AJ$65, ROWS($CH$4:CH78)), IFERROR(INDEX($AN$54:$AN$65, ROWS($CH$4:CH78)-ROWS($AJ$54:$AJ$65)), IFERROR(INDEX($AR$54:$AR$65, ROWS($CH$4:CH78)-ROWS($AJ$54:$AJ$65)-ROWS($AN$54:$AN$65)),IFERROR(INDEX($AV$54:$AV$65, ROWS($CH$4:CH78)-ROWS($AJ$54:$AJ$65)-ROWS($AN$54:$AN$65)-ROWS($AR$54:$AR$65)),IFERROR(INDEX($AZ$54:$AZ$65, ROWS($CH$4:CH78)-ROWS($AJ$54:$AJ$65)-ROWS($AN$54:$AN$65)-ROWS($AR$54:$AR$65)-ROWS($AV$54:$AV$65)),IFERROR(INDEX($BD$54:$BD$65, ROWS($CH$4:CH78)-ROWS($AJ$54:$AJ$65)-ROWS($AN$54:$AN$65)-ROWS($AR$54:$AR$65)-ROWS($AV$54:$AV$65)-ROWS($AZ$54:$AZ$65)),IFERROR(INDEX($BH$54:$BH$65, ROWS($CH$4:CH78)-ROWS($AJ$54:$AJ$65)-ROWS($AN$54:$AN$65)-ROWS($AR$54:$AR$65)-ROWS($AV$54:$AV$65)-ROWS($AZ$54:$AZ$65)-ROWS($BD$54:$BD$65)), "")))))))</f>
        <v/>
      </c>
      <c r="CI80" s="316" t="str">
        <f t="shared" ca="1" si="195"/>
        <v/>
      </c>
      <c r="CJ80" s="316" t="str">
        <f ca="1">IF(OR(CK80="",CK80=0),"",MAX(CJ$5:CJ79)+1)</f>
        <v/>
      </c>
      <c r="CK80" s="316" t="str">
        <f ca="1">IFERROR(INDEX($AK$54:$AK$65, ROWS($CK$4:CK78)), IFERROR(INDEX($AO$54:$AO$65, ROWS($CK$4:CK78)-ROWS($AK$54:$AK$65)), IFERROR(INDEX($AS$54:$AS$65, ROWS($CK$4:CK78)-ROWS($AK$54:$AK$65)-ROWS($AO$54:$AO$65)),IFERROR(INDEX($AW$54:$AW$65, ROWS($CK$4:CK78)-ROWS($AK$54:$AK$65)-ROWS($AO$54:$AO$65)-ROWS($AS$54:$AS$65)),IFERROR(INDEX($BA$54:$BA$65, ROWS($CK$4:CK78)-ROWS($AK$54:$AK$65)-ROWS($AO$54:$AO$65)-ROWS($AS$54:$AS$65)-ROWS($AW$54:$AW$65)),IFERROR(INDEX($BE$54:$BE$65, ROWS($CK$4:CK78)-ROWS($AK$54:$AK$65)-ROWS($AO$54:$AO$65)-ROWS($AS$54:$AS$65)-ROWS($AW$54:$AW$65)-ROWS($BA$54:$BA$65)),IFERROR(INDEX($BI$54:$BI$65, ROWS($CK$4:CK78)-ROWS($AK$54:$AK$65)-ROWS($AO$54:$AO$65)-ROWS($AS$54:$AS$65)-ROWS($AW$54:$AW$65)-ROWS($BA$54:$BA$65)-ROWS($BE$54:$BE$65)), "")))))))</f>
        <v/>
      </c>
      <c r="CL80" s="316" t="str">
        <f t="shared" ca="1" si="196"/>
        <v/>
      </c>
      <c r="CM80" s="413" t="str">
        <f t="shared" ca="1" si="197"/>
        <v/>
      </c>
      <c r="CN80" s="412" t="str">
        <f>IF(OR(CO80="",CO80=0),"",MAX(CN$5:CN79)+1)</f>
        <v/>
      </c>
      <c r="CO80" s="316">
        <f>IFERROR(INDEX($AJ$70:$AJ$81, ROWS($CO$4:CO78)), IFERROR(INDEX($AN$70:$AN$81, ROWS($CO$4:CO78)-ROWS($AJ$70:$AJ$81)), IFERROR(INDEX($AR$70:$AR$81, ROWS($CO$4:CO78)-ROWS($AJ$70:$AJ$81)-ROWS($AN$70:$AN$81)),IFERROR(INDEX($AV$70:$AV$81, ROWS($CO$4:CO78)-ROWS($AJ$70:$AJ$81)-ROWS($AN$70:$AN$81)-ROWS($AR$70:$AR$81)),IFERROR(INDEX($AZ$70:$AZ$81, ROWS($CO$4:CO78)-ROWS($AJ$70:$AJ$81)-ROWS($AN$70:$AN$81)-ROWS($AR$70:$AR$81)-ROWS($AV$70:$AV$81)),IFERROR(INDEX($BD$70:$BD$81, ROWS($CO$4:CO78)-ROWS($AJ$70:$AJ$81)-ROWS($AN$70:$AN$81)-ROWS($AR$70:$AR$81)-ROWS($AV$70:$AV$81)-ROWS($AZ$70:$AZ$81)),IFERROR(INDEX($BH$70:$BH$81, ROWS($CO$4:CO78)-ROWS($AJ$70:$AJ$81)-ROWS($AN$70:$AN$81)-ROWS($AR$70:$AR$81)-ROWS($AV$70:$AV$81)-ROWS($AZ$70:$AZ$81)-ROWS($BD$70:$BD$81)), "")))))))</f>
        <v>0</v>
      </c>
      <c r="CP80" s="316" t="str">
        <f t="shared" ca="1" si="198"/>
        <v/>
      </c>
      <c r="CQ80" s="316" t="str">
        <f>IF(OR(CR80="",CR80=0),"",MAX(CQ$5:CQ79)+1)</f>
        <v/>
      </c>
      <c r="CR80" s="316">
        <f>IFERROR(INDEX($AK$70:$AK$81, ROWS($CR$4:CR78)), IFERROR(INDEX($AO$70:$AO$81, ROWS($CR$4:CR78)-ROWS($AK$70:$AK$81)), IFERROR(INDEX($AS$70:$AS$81, ROWS($CR$4:CR78)-ROWS($AK$70:$AK$81)-ROWS($AO$70:$AO$81)),IFERROR(INDEX($AW$70:$AW$81, ROWS($CR$4:CR78)-ROWS($AK$70:$AK$81)-ROWS($AO$70:$AO$81)-ROWS($AS$70:$AS$81)),IFERROR(INDEX($BA$70:$BA$81, ROWS($CR$4:CR78)-ROWS($AK$70:$AK$81)-ROWS($AO$70:$AO$81)-ROWS($AS$70:$AS$81)-ROWS($AW$70:$AW$81)),IFERROR(INDEX($BE$70:$BE$81, ROWS($CR$4:CR78)-ROWS($AK$70:$AK$81)-ROWS($AO$70:$AO$81)-ROWS($AS$70:$AS$81)-ROWS($AW$70:$AW$81)-ROWS($BA$70:$BA$81)),IFERROR(INDEX($BI$70:$BI$81, ROWS($CR$4:CR78)-ROWS($AK$70:$AK$81)-ROWS($AO$70:$AO$81)-ROWS($AS$70:$AS$81)-ROWS($AW$70:$AW$81)-ROWS($BA$70:$BA$81)-ROWS($BE$70:$BE$81)), "")))))))</f>
        <v>0</v>
      </c>
      <c r="CS80" s="316" t="str">
        <f t="shared" ca="1" si="199"/>
        <v/>
      </c>
      <c r="CT80" s="413" t="str">
        <f t="shared" ca="1" si="200"/>
        <v/>
      </c>
      <c r="CU80" s="412" t="str">
        <f>IF(OR(CV80="",CV80=0),"",MAX(CU$5:CU79)+1)</f>
        <v/>
      </c>
      <c r="CV80" s="316" t="str">
        <f>IFERROR(INDEX($AJ$86:$AJ$97, ROWS($CV$4:CV78)), IFERROR(INDEX($AN$86:$AN$97, ROWS($CV$4:CV78)-ROWS($AJ$86:$AJ$97)), ""))</f>
        <v/>
      </c>
      <c r="CW80" s="316" t="str">
        <f t="shared" si="201"/>
        <v/>
      </c>
      <c r="CX80" s="316" t="str">
        <f>IF(OR(CY80="",CY80=0),"",MAX(CX$5:CX79)+1)</f>
        <v/>
      </c>
      <c r="CY80" s="316" t="str">
        <f>IFERROR(INDEX($AK$86:$AK$97, ROWS($CY$4:CY78)), IFERROR(INDEX($AO$86:$AO$97, ROWS($CY$4:CY78)-ROWS($AK$86:$AK$97)), ""))</f>
        <v/>
      </c>
      <c r="CZ80" s="316" t="str">
        <f t="shared" si="202"/>
        <v/>
      </c>
      <c r="DA80" s="413" t="str">
        <f t="shared" si="203"/>
        <v/>
      </c>
      <c r="DC80" s="438" t="str">
        <f ca="1">IF(OR(DD80="",DD80=0),"",MAX(DC$65:DC79)+1)</f>
        <v/>
      </c>
      <c r="DD80" s="434" t="str">
        <f t="shared" ca="1" si="166"/>
        <v/>
      </c>
      <c r="DE80" s="413" t="str">
        <f t="shared" ca="1" si="167"/>
        <v/>
      </c>
      <c r="DF80" s="431" t="str">
        <f ca="1">IF(OR(DG80="",DG80=0),"",MAX(DF$65:DF79)+1)</f>
        <v/>
      </c>
      <c r="DG80" s="412" t="str">
        <f t="shared" ca="1" si="168"/>
        <v/>
      </c>
      <c r="DH80" s="413" t="str">
        <f t="shared" ca="1" si="169"/>
        <v/>
      </c>
      <c r="DI80" s="412" t="str">
        <f t="shared" ca="1" si="170"/>
        <v/>
      </c>
      <c r="DJ80" s="413" t="str">
        <f t="shared" ca="1" si="171"/>
        <v/>
      </c>
      <c r="DK80" s="412" t="str">
        <f t="shared" ca="1" si="172"/>
        <v/>
      </c>
      <c r="DL80" s="413" t="str">
        <f t="shared" ca="1" si="173"/>
        <v/>
      </c>
      <c r="DM80" s="278"/>
      <c r="DN80" s="278"/>
      <c r="DO80" s="278"/>
      <c r="DP80" s="278"/>
      <c r="DQ80" s="278"/>
      <c r="DR80" s="278"/>
      <c r="DS80" s="278"/>
    </row>
    <row r="81" spans="28:123" ht="15.75" thickBot="1" x14ac:dyDescent="0.35">
      <c r="AB81" s="395" t="str">
        <f ca="1">IFERROR(MATCH($AB$59,OFFSET(Year!$AY$67:$AY$118,AB80,,1000),0)+AB80,"")</f>
        <v/>
      </c>
      <c r="AC81" s="404" t="str">
        <f ca="1">IFERROR(INDEX(Year!$BB$67:$BB$118,AB81),"")</f>
        <v/>
      </c>
      <c r="AD81" s="405" t="str">
        <f ca="1">IFERROR(INDEX(Year!$AZ$67:$AZ$118,AB81),"")</f>
        <v/>
      </c>
      <c r="AE81" s="406" t="str">
        <f ca="1">IFERROR(INDEX(Year!$BA$67:$BA$118,AB81),"")</f>
        <v/>
      </c>
      <c r="AF81" s="407" t="str">
        <f ca="1">IFERROR(INDEX(Year!$AY$67:$AY$118,AB81),"")</f>
        <v/>
      </c>
      <c r="AI81" s="309" t="str">
        <f t="shared" ca="1" si="183"/>
        <v/>
      </c>
      <c r="AJ81" s="310" t="str">
        <f t="shared" ca="1" si="174"/>
        <v/>
      </c>
      <c r="AK81" s="310" t="str">
        <f t="shared" ca="1" si="175"/>
        <v/>
      </c>
      <c r="AL81" s="311" t="str">
        <f t="shared" ca="1" si="176"/>
        <v/>
      </c>
      <c r="AM81" s="309" t="str">
        <f t="shared" ca="1" si="184"/>
        <v/>
      </c>
      <c r="AN81" s="310" t="str">
        <f t="shared" ca="1" si="177"/>
        <v/>
      </c>
      <c r="AO81" s="310" t="str">
        <f t="shared" ca="1" si="178"/>
        <v/>
      </c>
      <c r="AP81" s="311" t="str">
        <f t="shared" ca="1" si="179"/>
        <v/>
      </c>
      <c r="AQ81" s="309" t="str">
        <f t="shared" ca="1" si="185"/>
        <v/>
      </c>
      <c r="AR81" s="310" t="str">
        <f t="shared" ca="1" si="180"/>
        <v/>
      </c>
      <c r="AS81" s="310" t="str">
        <f t="shared" ca="1" si="181"/>
        <v/>
      </c>
      <c r="AT81" s="311" t="str">
        <f t="shared" ca="1" si="182"/>
        <v/>
      </c>
      <c r="AU81" s="309"/>
      <c r="AV81" s="310"/>
      <c r="AW81" s="310"/>
      <c r="AX81" s="311"/>
      <c r="AY81" s="309"/>
      <c r="AZ81" s="310"/>
      <c r="BA81" s="310"/>
      <c r="BB81" s="311"/>
      <c r="BC81" s="309"/>
      <c r="BD81" s="310"/>
      <c r="BE81" s="310"/>
      <c r="BF81" s="311"/>
      <c r="BG81" s="309"/>
      <c r="BH81" s="310"/>
      <c r="BI81" s="310"/>
      <c r="BJ81" s="311"/>
      <c r="BL81" s="412" t="str">
        <f ca="1">IF(OR(BM81="",BM81=0),"",MAX(BL$5:BL80)+1)</f>
        <v/>
      </c>
      <c r="BM81" s="316" t="str">
        <f ca="1">IFERROR(INDEX($AJ$6:$AJ$17, ROWS(BM$4:$BM79)), IFERROR(INDEX($AN$6:$AN$17, ROWS(BM$4:$BM79)-ROWS($AJ$6:$AJ$17)), IFERROR(INDEX($AR$6:$AR$17, ROWS(BM$4:$BM79)-ROWS($AJ$6:$AJ$17)-ROWS($AN$6:$AN$17)),IFERROR(INDEX($AV$6:$AV$17, ROWS(BM$4:$BM79)-ROWS($AJ$6:$AJ$17)-ROWS($AN$6:$AN$17)-ROWS($AR$6:$AR$17)),IFERROR(INDEX($AZ$6:$AZ$17, ROWS(BM$4:$BM79)-ROWS($AJ$6:$AJ$17)-ROWS($AN$6:$AN$17)-ROWS($AR$6:$AR$17)-ROWS($AV$6:$AV$17)),IFERROR(INDEX($BD$6:$BD$17, ROWS(BM$4:$BM79)-ROWS($AJ$6:$AJ$17)-ROWS($AN$6:$AN$17)-ROWS($AR$6:$AR$17)-ROWS($AV$6:$AV$17)-ROWS($AZ$6:$AZ$17)),IFERROR(INDEX($BH$6:$BH$17, ROWS(BM$4:$BM79)-ROWS($AJ$6:$AJ$17)-ROWS($AN$6:$AN$17)-ROWS($AR$6:$AR$17)-ROWS($AV$6:$AV$17)-ROWS($AZ$6:$AZ$17)-ROWS($BD$6:$BD$17)), "")))))))</f>
        <v/>
      </c>
      <c r="BN81" s="316" t="str">
        <f t="shared" ca="1" si="186"/>
        <v/>
      </c>
      <c r="BO81" s="316" t="str">
        <f ca="1">IF(OR(BP81="",BP81=0),"",MAX(BO$5:BO80)+1)</f>
        <v/>
      </c>
      <c r="BP81" s="316" t="str">
        <f ca="1">IFERROR(INDEX($AK$6:$AK$17, ROWS($BP$4:BP79)), IFERROR(INDEX($AO$6:$AO$17, ROWS($BP$4:BP79)-ROWS($AK$6:$AK$17)), IFERROR(INDEX($AS$6:$AS$17, ROWS($BP$4:BP79)-ROWS($AK$6:$AK$17)-ROWS($AO$6:$AO$17)),IFERROR(INDEX($AW$6:$AW$17, ROWS($BP$4:BP79)-ROWS($AK$6:$AK$17)-ROWS($AO$6:$AO$17)-ROWS($AS$6:$AS$17)),IFERROR(INDEX($BA$6:$BA$17, ROWS($BP$4:BP79)-ROWS($AK$6:$AK$17)-ROWS($AO$6:$AO$17)-ROWS($AS$6:$AS$17)-ROWS($AW$6:$AW$17)),IFERROR(INDEX($BE$6:$BE$17, ROWS($BP$4:BP79)-ROWS($AK$6:$AK$17)-ROWS($AO$6:$AO$17)-ROWS($AS$6:$AS$17)-ROWS($AW$6:$AW$17)-ROWS($BA$6:$BA$17)),IFERROR(INDEX($BI$6:$BI$17, ROWS($BP$4:BP79)-ROWS($AK$6:$AK$17)-ROWS($AO$6:$AO$17)-ROWS($AS$6:$AS$17)-ROWS($AW$6:$AW$17)-ROWS($BA$6:$BA$17)-ROWS($BE$6:$BE$17)), "")))))))</f>
        <v/>
      </c>
      <c r="BQ81" s="316" t="str">
        <f t="shared" ca="1" si="187"/>
        <v/>
      </c>
      <c r="BR81" s="413" t="str">
        <f t="shared" ca="1" si="188"/>
        <v/>
      </c>
      <c r="BS81" s="412" t="str">
        <f ca="1">IF(OR(BT81="",BT81=0),"",MAX(BS$5:BS80)+1)</f>
        <v/>
      </c>
      <c r="BT81" s="316" t="str">
        <f ca="1">IFERROR(INDEX($AJ$22:$AJ$33, ROWS($BT$4:BT79)), IFERROR(INDEX($AN$22:$AN$33, ROWS($BT$4:BT79)-ROWS($AJ$22:$AJ$33)), IFERROR(INDEX($AR$22:$AR$33, ROWS($BT$4:BT79)-ROWS($AJ$22:$AJ$33)-ROWS($AN$22:$AN$33)),IFERROR(INDEX($AV$22:$AV$33, ROWS($BT$4:BT79)-ROWS($AJ$22:$AJ$33)-ROWS($AN$22:$AN$33)-ROWS($AR$22:$AR$33)),IFERROR(INDEX($AZ$22:$AZ$33, ROWS($BT$4:BT79)-ROWS($AJ$22:$AJ$33)-ROWS($AN$22:$AN$33)-ROWS($AR$22:$AR$33)-ROWS($AV$22:$AV$33)),IFERROR(INDEX($BD$22:$BD$33, ROWS($BT$4:BT79)-ROWS($AJ$22:$AJ$33)-ROWS($AN$22:$AN$33)-ROWS($AR$22:$AR$33)-ROWS($AV$22:$AV$33)-ROWS($AZ$22:$AZ$33)),IFERROR(INDEX($BH$22:$BH$33, ROWS($BT$4:BT79)-ROWS($AJ$22:$AJ$33)-ROWS($AN$22:$AN$33)-ROWS($AR$22:$AR$33)-ROWS($AV$22:$AV$33)-ROWS($AZ$22:$AZ$33)-ROWS($BD$22:$BD$33)), "")))))))</f>
        <v/>
      </c>
      <c r="BU81" s="316" t="str">
        <f t="shared" ca="1" si="189"/>
        <v/>
      </c>
      <c r="BV81" s="316" t="str">
        <f ca="1">IF(OR(BW81="",BW81=0),"",MAX(BV$5:BV80)+1)</f>
        <v/>
      </c>
      <c r="BW81" s="316" t="str">
        <f ca="1">IFERROR(INDEX($AK$22:$AK$33, ROWS($BW$4:BW79)), IFERROR(INDEX($AO$22:$AO$33, ROWS($BW$4:BW79)-ROWS($AK$22:$AK$33)), IFERROR(INDEX($AS$22:$AS$33, ROWS($BW$4:BW79)-ROWS($AK$22:$AK$33)-ROWS($AO$22:$AO$33)),IFERROR(INDEX($AW$22:$AW$33, ROWS($BW$4:BW79)-ROWS($AK$22:$AK$33)-ROWS($AO$22:$AO$33)-ROWS($AS$22:$AS$33)),IFERROR(INDEX($BA$22:$BA$33, ROWS($BW$4:BW79)-ROWS($AK$22:$AK$33)-ROWS($AO$22:$AO$33)-ROWS($AS$22:$AS$33)-ROWS($AW$22:$AW$33)),IFERROR(INDEX($BE$22:$BE$33, ROWS($BW$4:BW79)-ROWS($AK$22:$AK$33)-ROWS($AO$22:$AO$33)-ROWS($AS$22:$AS$33)-ROWS($AW$22:$AW$33)-ROWS($BA$22:$BA$33)),IFERROR(INDEX($BI$22:$BI$33, ROWS($BW$4:BW79)-ROWS($AK$22:$AK$33)-ROWS($AO$22:$AO$33)-ROWS($AS$22:$AS$33)-ROWS($AW$22:$AW$33)-ROWS($BA$22:$BA$33)-ROWS($BE$22:$BE$33)), "")))))))</f>
        <v/>
      </c>
      <c r="BX81" s="316" t="str">
        <f t="shared" ca="1" si="190"/>
        <v/>
      </c>
      <c r="BY81" s="413" t="str">
        <f t="shared" ca="1" si="191"/>
        <v/>
      </c>
      <c r="BZ81" s="412" t="str">
        <f ca="1">IF(OR(CA81="",CA81=0),"",MAX(BZ$5:BZ80)+1)</f>
        <v/>
      </c>
      <c r="CA81" s="316" t="str">
        <f ca="1">IFERROR(INDEX($AJ$38:$AJ$49, ROWS($CA$4:CA79)), IFERROR(INDEX($AN$38:$AN$49, ROWS($CA$4:CA79)-ROWS($AJ$38:$AJ$49)), IFERROR(INDEX($AR$38:$AR$49, ROWS($CA$4:CA79)-ROWS($AJ$38:$AJ$49)-ROWS($AN$38:$AN$49)),IFERROR(INDEX($AV$38:$AV$49, ROWS($CA$4:CA79)-ROWS($AJ$38:$AJ$49)-ROWS($AN$38:$AN$49)-ROWS($AR$38:$AR$49)),IFERROR(INDEX($AZ$38:$AZ$49, ROWS($CA$4:CA79)-ROWS($AJ$38:$AJ$49)-ROWS($AN$38:$AN$49)-ROWS($AR$38:$AR$49)-ROWS($AV$38:$AV$49)),IFERROR(INDEX($BD$38:$BD$49, ROWS($CA$4:CA79)-ROWS($AJ$38:$AJ$49)-ROWS($AN$38:$AN$49)-ROWS($AR$38:$AR$49)-ROWS($AV$38:$AV$49)-ROWS($AZ$38:$AZ$49)),IFERROR(INDEX($BH$38:$BH$49, ROWS($CA$4:CA79)-ROWS($AJ$38:$AJ$49)-ROWS($AN$38:$AN$49)-ROWS($AR$38:$AR$49)-ROWS($AV$38:$AV$49)-ROWS($AZ$38:$AZ$49)-ROWS($BD$38:$BD$49)), "")))))))</f>
        <v/>
      </c>
      <c r="CB81" s="316" t="str">
        <f t="shared" ca="1" si="192"/>
        <v/>
      </c>
      <c r="CC81" s="316" t="str">
        <f ca="1">IF(OR(CD81="",CD81=0),"",MAX(CC$5:CC80)+1)</f>
        <v/>
      </c>
      <c r="CD81" s="316" t="str">
        <f ca="1">IFERROR(INDEX($AK$38:$AK$49, ROWS($CD$4:CD79)), IFERROR(INDEX($AO$38:$AO$49, ROWS($CD$4:CD79)-ROWS($AK$38:$AK$49)), IFERROR(INDEX($AS$38:$AS$49, ROWS($CD$4:CD79)-ROWS($AK$38:$AK$49)-ROWS($AO$38:$AO$49)),IFERROR(INDEX($AW$38:$AW$49, ROWS($CD$4:CD79)-ROWS($AK$38:$AK$49)-ROWS($AO$38:$AO$49)-ROWS($AS$38:$AS$49)),IFERROR(INDEX($BA$38:$BA$49, ROWS($CD$4:CD79)-ROWS($AK$38:$AK$49)-ROWS($AO$38:$AO$49)-ROWS($AS$38:$AS$49)-ROWS($AW$38:$AW$49)),IFERROR(INDEX($BE$38:$BE$49, ROWS($CD$4:CD79)-ROWS($AK$38:$AK$49)-ROWS($AO$38:$AO$49)-ROWS($AS$38:$AS$49)-ROWS($AW$38:$AW$49)-ROWS($BA$38:$BA$49)),IFERROR(INDEX($BI$38:$BI$49, ROWS($CD$4:CD79)-ROWS($AK$38:$AK$49)-ROWS($AO$38:$AO$49)-ROWS($AS$38:$AS$49)-ROWS($AW$38:$AW$49)-ROWS($BA$38:$BA$49)-ROWS($BE$38:$BE$49)), "")))))))</f>
        <v/>
      </c>
      <c r="CE81" s="316" t="str">
        <f t="shared" ca="1" si="193"/>
        <v/>
      </c>
      <c r="CF81" s="413" t="str">
        <f t="shared" ca="1" si="194"/>
        <v/>
      </c>
      <c r="CG81" s="412" t="str">
        <f ca="1">IF(OR(CH81="",CH81=0),"",MAX(CG$5:CG80)+1)</f>
        <v/>
      </c>
      <c r="CH81" s="316" t="str">
        <f ca="1">IFERROR(INDEX($AJ$54:$AJ$65, ROWS($CH$4:CH79)), IFERROR(INDEX($AN$54:$AN$65, ROWS($CH$4:CH79)-ROWS($AJ$54:$AJ$65)), IFERROR(INDEX($AR$54:$AR$65, ROWS($CH$4:CH79)-ROWS($AJ$54:$AJ$65)-ROWS($AN$54:$AN$65)),IFERROR(INDEX($AV$54:$AV$65, ROWS($CH$4:CH79)-ROWS($AJ$54:$AJ$65)-ROWS($AN$54:$AN$65)-ROWS($AR$54:$AR$65)),IFERROR(INDEX($AZ$54:$AZ$65, ROWS($CH$4:CH79)-ROWS($AJ$54:$AJ$65)-ROWS($AN$54:$AN$65)-ROWS($AR$54:$AR$65)-ROWS($AV$54:$AV$65)),IFERROR(INDEX($BD$54:$BD$65, ROWS($CH$4:CH79)-ROWS($AJ$54:$AJ$65)-ROWS($AN$54:$AN$65)-ROWS($AR$54:$AR$65)-ROWS($AV$54:$AV$65)-ROWS($AZ$54:$AZ$65)),IFERROR(INDEX($BH$54:$BH$65, ROWS($CH$4:CH79)-ROWS($AJ$54:$AJ$65)-ROWS($AN$54:$AN$65)-ROWS($AR$54:$AR$65)-ROWS($AV$54:$AV$65)-ROWS($AZ$54:$AZ$65)-ROWS($BD$54:$BD$65)), "")))))))</f>
        <v/>
      </c>
      <c r="CI81" s="316" t="str">
        <f t="shared" ca="1" si="195"/>
        <v/>
      </c>
      <c r="CJ81" s="316" t="str">
        <f ca="1">IF(OR(CK81="",CK81=0),"",MAX(CJ$5:CJ80)+1)</f>
        <v/>
      </c>
      <c r="CK81" s="316" t="str">
        <f ca="1">IFERROR(INDEX($AK$54:$AK$65, ROWS($CK$4:CK79)), IFERROR(INDEX($AO$54:$AO$65, ROWS($CK$4:CK79)-ROWS($AK$54:$AK$65)), IFERROR(INDEX($AS$54:$AS$65, ROWS($CK$4:CK79)-ROWS($AK$54:$AK$65)-ROWS($AO$54:$AO$65)),IFERROR(INDEX($AW$54:$AW$65, ROWS($CK$4:CK79)-ROWS($AK$54:$AK$65)-ROWS($AO$54:$AO$65)-ROWS($AS$54:$AS$65)),IFERROR(INDEX($BA$54:$BA$65, ROWS($CK$4:CK79)-ROWS($AK$54:$AK$65)-ROWS($AO$54:$AO$65)-ROWS($AS$54:$AS$65)-ROWS($AW$54:$AW$65)),IFERROR(INDEX($BE$54:$BE$65, ROWS($CK$4:CK79)-ROWS($AK$54:$AK$65)-ROWS($AO$54:$AO$65)-ROWS($AS$54:$AS$65)-ROWS($AW$54:$AW$65)-ROWS($BA$54:$BA$65)),IFERROR(INDEX($BI$54:$BI$65, ROWS($CK$4:CK79)-ROWS($AK$54:$AK$65)-ROWS($AO$54:$AO$65)-ROWS($AS$54:$AS$65)-ROWS($AW$54:$AW$65)-ROWS($BA$54:$BA$65)-ROWS($BE$54:$BE$65)), "")))))))</f>
        <v/>
      </c>
      <c r="CL81" s="316" t="str">
        <f t="shared" ca="1" si="196"/>
        <v/>
      </c>
      <c r="CM81" s="413" t="str">
        <f t="shared" ca="1" si="197"/>
        <v/>
      </c>
      <c r="CN81" s="412" t="str">
        <f>IF(OR(CO81="",CO81=0),"",MAX(CN$5:CN80)+1)</f>
        <v/>
      </c>
      <c r="CO81" s="316">
        <f>IFERROR(INDEX($AJ$70:$AJ$81, ROWS($CO$4:CO79)), IFERROR(INDEX($AN$70:$AN$81, ROWS($CO$4:CO79)-ROWS($AJ$70:$AJ$81)), IFERROR(INDEX($AR$70:$AR$81, ROWS($CO$4:CO79)-ROWS($AJ$70:$AJ$81)-ROWS($AN$70:$AN$81)),IFERROR(INDEX($AV$70:$AV$81, ROWS($CO$4:CO79)-ROWS($AJ$70:$AJ$81)-ROWS($AN$70:$AN$81)-ROWS($AR$70:$AR$81)),IFERROR(INDEX($AZ$70:$AZ$81, ROWS($CO$4:CO79)-ROWS($AJ$70:$AJ$81)-ROWS($AN$70:$AN$81)-ROWS($AR$70:$AR$81)-ROWS($AV$70:$AV$81)),IFERROR(INDEX($BD$70:$BD$81, ROWS($CO$4:CO79)-ROWS($AJ$70:$AJ$81)-ROWS($AN$70:$AN$81)-ROWS($AR$70:$AR$81)-ROWS($AV$70:$AV$81)-ROWS($AZ$70:$AZ$81)),IFERROR(INDEX($BH$70:$BH$81, ROWS($CO$4:CO79)-ROWS($AJ$70:$AJ$81)-ROWS($AN$70:$AN$81)-ROWS($AR$70:$AR$81)-ROWS($AV$70:$AV$81)-ROWS($AZ$70:$AZ$81)-ROWS($BD$70:$BD$81)), "")))))))</f>
        <v>0</v>
      </c>
      <c r="CP81" s="316" t="str">
        <f t="shared" ca="1" si="198"/>
        <v/>
      </c>
      <c r="CQ81" s="316" t="str">
        <f>IF(OR(CR81="",CR81=0),"",MAX(CQ$5:CQ80)+1)</f>
        <v/>
      </c>
      <c r="CR81" s="316">
        <f>IFERROR(INDEX($AK$70:$AK$81, ROWS($CR$4:CR79)), IFERROR(INDEX($AO$70:$AO$81, ROWS($CR$4:CR79)-ROWS($AK$70:$AK$81)), IFERROR(INDEX($AS$70:$AS$81, ROWS($CR$4:CR79)-ROWS($AK$70:$AK$81)-ROWS($AO$70:$AO$81)),IFERROR(INDEX($AW$70:$AW$81, ROWS($CR$4:CR79)-ROWS($AK$70:$AK$81)-ROWS($AO$70:$AO$81)-ROWS($AS$70:$AS$81)),IFERROR(INDEX($BA$70:$BA$81, ROWS($CR$4:CR79)-ROWS($AK$70:$AK$81)-ROWS($AO$70:$AO$81)-ROWS($AS$70:$AS$81)-ROWS($AW$70:$AW$81)),IFERROR(INDEX($BE$70:$BE$81, ROWS($CR$4:CR79)-ROWS($AK$70:$AK$81)-ROWS($AO$70:$AO$81)-ROWS($AS$70:$AS$81)-ROWS($AW$70:$AW$81)-ROWS($BA$70:$BA$81)),IFERROR(INDEX($BI$70:$BI$81, ROWS($CR$4:CR79)-ROWS($AK$70:$AK$81)-ROWS($AO$70:$AO$81)-ROWS($AS$70:$AS$81)-ROWS($AW$70:$AW$81)-ROWS($BA$70:$BA$81)-ROWS($BE$70:$BE$81)), "")))))))</f>
        <v>0</v>
      </c>
      <c r="CS81" s="316" t="str">
        <f t="shared" ca="1" si="199"/>
        <v/>
      </c>
      <c r="CT81" s="413" t="str">
        <f t="shared" ca="1" si="200"/>
        <v/>
      </c>
      <c r="CU81" s="412" t="str">
        <f>IF(OR(CV81="",CV81=0),"",MAX(CU$5:CU80)+1)</f>
        <v/>
      </c>
      <c r="CV81" s="316" t="str">
        <f>IFERROR(INDEX($AJ$86:$AJ$97, ROWS($CV$4:CV79)), IFERROR(INDEX($AN$86:$AN$97, ROWS($CV$4:CV79)-ROWS($AJ$86:$AJ$97)), ""))</f>
        <v/>
      </c>
      <c r="CW81" s="316" t="str">
        <f t="shared" si="201"/>
        <v/>
      </c>
      <c r="CX81" s="316" t="str">
        <f>IF(OR(CY81="",CY81=0),"",MAX(CX$5:CX80)+1)</f>
        <v/>
      </c>
      <c r="CY81" s="316" t="str">
        <f>IFERROR(INDEX($AK$86:$AK$97, ROWS($CY$4:CY79)), IFERROR(INDEX($AO$86:$AO$97, ROWS($CY$4:CY79)-ROWS($AK$86:$AK$97)), ""))</f>
        <v/>
      </c>
      <c r="CZ81" s="316" t="str">
        <f t="shared" si="202"/>
        <v/>
      </c>
      <c r="DA81" s="413" t="str">
        <f t="shared" si="203"/>
        <v/>
      </c>
      <c r="DC81" s="438" t="str">
        <f ca="1">IF(OR(DD81="",DD81=0),"",MAX(DC$65:DC80)+1)</f>
        <v/>
      </c>
      <c r="DD81" s="434" t="str">
        <f t="shared" ca="1" si="166"/>
        <v/>
      </c>
      <c r="DE81" s="413" t="str">
        <f t="shared" ca="1" si="167"/>
        <v/>
      </c>
      <c r="DF81" s="431" t="str">
        <f ca="1">IF(OR(DG81="",DG81=0),"",MAX(DF$65:DF80)+1)</f>
        <v/>
      </c>
      <c r="DG81" s="412" t="str">
        <f t="shared" ca="1" si="168"/>
        <v/>
      </c>
      <c r="DH81" s="413" t="str">
        <f t="shared" ca="1" si="169"/>
        <v/>
      </c>
      <c r="DI81" s="412" t="str">
        <f t="shared" ca="1" si="170"/>
        <v/>
      </c>
      <c r="DJ81" s="413" t="str">
        <f t="shared" ca="1" si="171"/>
        <v/>
      </c>
      <c r="DK81" s="412" t="str">
        <f t="shared" ca="1" si="172"/>
        <v/>
      </c>
      <c r="DL81" s="413" t="str">
        <f t="shared" ca="1" si="173"/>
        <v/>
      </c>
      <c r="DN81" s="278"/>
      <c r="DO81" s="278"/>
      <c r="DP81" s="278"/>
      <c r="DQ81" s="278"/>
      <c r="DR81" s="278"/>
      <c r="DS81" s="278"/>
    </row>
    <row r="82" spans="28:123" x14ac:dyDescent="0.3">
      <c r="AB82" s="395" t="str">
        <f ca="1">IFERROR(MATCH($AB$59,OFFSET(Year!$AY$67:$AY$118,AB81,,1000),0)+AB81,"")</f>
        <v/>
      </c>
      <c r="AC82" s="404" t="str">
        <f ca="1">IFERROR(INDEX(Year!$BB$67:$BB$118,AB82),"")</f>
        <v/>
      </c>
      <c r="AD82" s="405" t="str">
        <f ca="1">IFERROR(INDEX(Year!$AZ$67:$AZ$118,AB82),"")</f>
        <v/>
      </c>
      <c r="AE82" s="406" t="str">
        <f ca="1">IFERROR(INDEX(Year!$BA$67:$BA$118,AB82),"")</f>
        <v/>
      </c>
      <c r="AF82" s="407" t="str">
        <f ca="1">IFERROR(INDEX(Year!$AY$67:$AY$118,AB82),"")</f>
        <v/>
      </c>
      <c r="BL82" s="412" t="str">
        <f ca="1">IF(OR(BM82="",BM82=0),"",MAX(BL$5:BL81)+1)</f>
        <v/>
      </c>
      <c r="BM82" s="316" t="str">
        <f ca="1">IFERROR(INDEX($AJ$6:$AJ$17, ROWS(BM$4:$BM80)), IFERROR(INDEX($AN$6:$AN$17, ROWS(BM$4:$BM80)-ROWS($AJ$6:$AJ$17)), IFERROR(INDEX($AR$6:$AR$17, ROWS(BM$4:$BM80)-ROWS($AJ$6:$AJ$17)-ROWS($AN$6:$AN$17)),IFERROR(INDEX($AV$6:$AV$17, ROWS(BM$4:$BM80)-ROWS($AJ$6:$AJ$17)-ROWS($AN$6:$AN$17)-ROWS($AR$6:$AR$17)),IFERROR(INDEX($AZ$6:$AZ$17, ROWS(BM$4:$BM80)-ROWS($AJ$6:$AJ$17)-ROWS($AN$6:$AN$17)-ROWS($AR$6:$AR$17)-ROWS($AV$6:$AV$17)),IFERROR(INDEX($BD$6:$BD$17, ROWS(BM$4:$BM80)-ROWS($AJ$6:$AJ$17)-ROWS($AN$6:$AN$17)-ROWS($AR$6:$AR$17)-ROWS($AV$6:$AV$17)-ROWS($AZ$6:$AZ$17)),IFERROR(INDEX($BH$6:$BH$17, ROWS(BM$4:$BM80)-ROWS($AJ$6:$AJ$17)-ROWS($AN$6:$AN$17)-ROWS($AR$6:$AR$17)-ROWS($AV$6:$AV$17)-ROWS($AZ$6:$AZ$17)-ROWS($BD$6:$BD$17)), "")))))))</f>
        <v/>
      </c>
      <c r="BN82" s="316" t="str">
        <f t="shared" ca="1" si="186"/>
        <v/>
      </c>
      <c r="BO82" s="316" t="str">
        <f ca="1">IF(OR(BP82="",BP82=0),"",MAX(BO$5:BO81)+1)</f>
        <v/>
      </c>
      <c r="BP82" s="316" t="str">
        <f ca="1">IFERROR(INDEX($AK$6:$AK$17, ROWS($BP$4:BP80)), IFERROR(INDEX($AO$6:$AO$17, ROWS($BP$4:BP80)-ROWS($AK$6:$AK$17)), IFERROR(INDEX($AS$6:$AS$17, ROWS($BP$4:BP80)-ROWS($AK$6:$AK$17)-ROWS($AO$6:$AO$17)),IFERROR(INDEX($AW$6:$AW$17, ROWS($BP$4:BP80)-ROWS($AK$6:$AK$17)-ROWS($AO$6:$AO$17)-ROWS($AS$6:$AS$17)),IFERROR(INDEX($BA$6:$BA$17, ROWS($BP$4:BP80)-ROWS($AK$6:$AK$17)-ROWS($AO$6:$AO$17)-ROWS($AS$6:$AS$17)-ROWS($AW$6:$AW$17)),IFERROR(INDEX($BE$6:$BE$17, ROWS($BP$4:BP80)-ROWS($AK$6:$AK$17)-ROWS($AO$6:$AO$17)-ROWS($AS$6:$AS$17)-ROWS($AW$6:$AW$17)-ROWS($BA$6:$BA$17)),IFERROR(INDEX($BI$6:$BI$17, ROWS($BP$4:BP80)-ROWS($AK$6:$AK$17)-ROWS($AO$6:$AO$17)-ROWS($AS$6:$AS$17)-ROWS($AW$6:$AW$17)-ROWS($BA$6:$BA$17)-ROWS($BE$6:$BE$17)), "")))))))</f>
        <v/>
      </c>
      <c r="BQ82" s="316" t="str">
        <f t="shared" ca="1" si="187"/>
        <v/>
      </c>
      <c r="BR82" s="413" t="str">
        <f t="shared" ca="1" si="188"/>
        <v/>
      </c>
      <c r="BS82" s="412" t="str">
        <f ca="1">IF(OR(BT82="",BT82=0),"",MAX(BS$5:BS81)+1)</f>
        <v/>
      </c>
      <c r="BT82" s="316" t="str">
        <f ca="1">IFERROR(INDEX($AJ$22:$AJ$33, ROWS($BT$4:BT80)), IFERROR(INDEX($AN$22:$AN$33, ROWS($BT$4:BT80)-ROWS($AJ$22:$AJ$33)), IFERROR(INDEX($AR$22:$AR$33, ROWS($BT$4:BT80)-ROWS($AJ$22:$AJ$33)-ROWS($AN$22:$AN$33)),IFERROR(INDEX($AV$22:$AV$33, ROWS($BT$4:BT80)-ROWS($AJ$22:$AJ$33)-ROWS($AN$22:$AN$33)-ROWS($AR$22:$AR$33)),IFERROR(INDEX($AZ$22:$AZ$33, ROWS($BT$4:BT80)-ROWS($AJ$22:$AJ$33)-ROWS($AN$22:$AN$33)-ROWS($AR$22:$AR$33)-ROWS($AV$22:$AV$33)),IFERROR(INDEX($BD$22:$BD$33, ROWS($BT$4:BT80)-ROWS($AJ$22:$AJ$33)-ROWS($AN$22:$AN$33)-ROWS($AR$22:$AR$33)-ROWS($AV$22:$AV$33)-ROWS($AZ$22:$AZ$33)),IFERROR(INDEX($BH$22:$BH$33, ROWS($BT$4:BT80)-ROWS($AJ$22:$AJ$33)-ROWS($AN$22:$AN$33)-ROWS($AR$22:$AR$33)-ROWS($AV$22:$AV$33)-ROWS($AZ$22:$AZ$33)-ROWS($BD$22:$BD$33)), "")))))))</f>
        <v/>
      </c>
      <c r="BU82" s="316" t="str">
        <f t="shared" ca="1" si="189"/>
        <v/>
      </c>
      <c r="BV82" s="316" t="str">
        <f ca="1">IF(OR(BW82="",BW82=0),"",MAX(BV$5:BV81)+1)</f>
        <v/>
      </c>
      <c r="BW82" s="316" t="str">
        <f ca="1">IFERROR(INDEX($AK$22:$AK$33, ROWS($BW$4:BW80)), IFERROR(INDEX($AO$22:$AO$33, ROWS($BW$4:BW80)-ROWS($AK$22:$AK$33)), IFERROR(INDEX($AS$22:$AS$33, ROWS($BW$4:BW80)-ROWS($AK$22:$AK$33)-ROWS($AO$22:$AO$33)),IFERROR(INDEX($AW$22:$AW$33, ROWS($BW$4:BW80)-ROWS($AK$22:$AK$33)-ROWS($AO$22:$AO$33)-ROWS($AS$22:$AS$33)),IFERROR(INDEX($BA$22:$BA$33, ROWS($BW$4:BW80)-ROWS($AK$22:$AK$33)-ROWS($AO$22:$AO$33)-ROWS($AS$22:$AS$33)-ROWS($AW$22:$AW$33)),IFERROR(INDEX($BE$22:$BE$33, ROWS($BW$4:BW80)-ROWS($AK$22:$AK$33)-ROWS($AO$22:$AO$33)-ROWS($AS$22:$AS$33)-ROWS($AW$22:$AW$33)-ROWS($BA$22:$BA$33)),IFERROR(INDEX($BI$22:$BI$33, ROWS($BW$4:BW80)-ROWS($AK$22:$AK$33)-ROWS($AO$22:$AO$33)-ROWS($AS$22:$AS$33)-ROWS($AW$22:$AW$33)-ROWS($BA$22:$BA$33)-ROWS($BE$22:$BE$33)), "")))))))</f>
        <v/>
      </c>
      <c r="BX82" s="316" t="str">
        <f t="shared" ca="1" si="190"/>
        <v/>
      </c>
      <c r="BY82" s="413" t="str">
        <f t="shared" ca="1" si="191"/>
        <v/>
      </c>
      <c r="BZ82" s="412" t="str">
        <f ca="1">IF(OR(CA82="",CA82=0),"",MAX(BZ$5:BZ81)+1)</f>
        <v/>
      </c>
      <c r="CA82" s="316" t="str">
        <f ca="1">IFERROR(INDEX($AJ$38:$AJ$49, ROWS($CA$4:CA80)), IFERROR(INDEX($AN$38:$AN$49, ROWS($CA$4:CA80)-ROWS($AJ$38:$AJ$49)), IFERROR(INDEX($AR$38:$AR$49, ROWS($CA$4:CA80)-ROWS($AJ$38:$AJ$49)-ROWS($AN$38:$AN$49)),IFERROR(INDEX($AV$38:$AV$49, ROWS($CA$4:CA80)-ROWS($AJ$38:$AJ$49)-ROWS($AN$38:$AN$49)-ROWS($AR$38:$AR$49)),IFERROR(INDEX($AZ$38:$AZ$49, ROWS($CA$4:CA80)-ROWS($AJ$38:$AJ$49)-ROWS($AN$38:$AN$49)-ROWS($AR$38:$AR$49)-ROWS($AV$38:$AV$49)),IFERROR(INDEX($BD$38:$BD$49, ROWS($CA$4:CA80)-ROWS($AJ$38:$AJ$49)-ROWS($AN$38:$AN$49)-ROWS($AR$38:$AR$49)-ROWS($AV$38:$AV$49)-ROWS($AZ$38:$AZ$49)),IFERROR(INDEX($BH$38:$BH$49, ROWS($CA$4:CA80)-ROWS($AJ$38:$AJ$49)-ROWS($AN$38:$AN$49)-ROWS($AR$38:$AR$49)-ROWS($AV$38:$AV$49)-ROWS($AZ$38:$AZ$49)-ROWS($BD$38:$BD$49)), "")))))))</f>
        <v/>
      </c>
      <c r="CB82" s="316" t="str">
        <f t="shared" ca="1" si="192"/>
        <v/>
      </c>
      <c r="CC82" s="316" t="str">
        <f ca="1">IF(OR(CD82="",CD82=0),"",MAX(CC$5:CC81)+1)</f>
        <v/>
      </c>
      <c r="CD82" s="316" t="str">
        <f ca="1">IFERROR(INDEX($AK$38:$AK$49, ROWS($CD$4:CD80)), IFERROR(INDEX($AO$38:$AO$49, ROWS($CD$4:CD80)-ROWS($AK$38:$AK$49)), IFERROR(INDEX($AS$38:$AS$49, ROWS($CD$4:CD80)-ROWS($AK$38:$AK$49)-ROWS($AO$38:$AO$49)),IFERROR(INDEX($AW$38:$AW$49, ROWS($CD$4:CD80)-ROWS($AK$38:$AK$49)-ROWS($AO$38:$AO$49)-ROWS($AS$38:$AS$49)),IFERROR(INDEX($BA$38:$BA$49, ROWS($CD$4:CD80)-ROWS($AK$38:$AK$49)-ROWS($AO$38:$AO$49)-ROWS($AS$38:$AS$49)-ROWS($AW$38:$AW$49)),IFERROR(INDEX($BE$38:$BE$49, ROWS($CD$4:CD80)-ROWS($AK$38:$AK$49)-ROWS($AO$38:$AO$49)-ROWS($AS$38:$AS$49)-ROWS($AW$38:$AW$49)-ROWS($BA$38:$BA$49)),IFERROR(INDEX($BI$38:$BI$49, ROWS($CD$4:CD80)-ROWS($AK$38:$AK$49)-ROWS($AO$38:$AO$49)-ROWS($AS$38:$AS$49)-ROWS($AW$38:$AW$49)-ROWS($BA$38:$BA$49)-ROWS($BE$38:$BE$49)), "")))))))</f>
        <v/>
      </c>
      <c r="CE82" s="316" t="str">
        <f t="shared" ca="1" si="193"/>
        <v/>
      </c>
      <c r="CF82" s="413" t="str">
        <f t="shared" ca="1" si="194"/>
        <v/>
      </c>
      <c r="CG82" s="412" t="str">
        <f ca="1">IF(OR(CH82="",CH82=0),"",MAX(CG$5:CG81)+1)</f>
        <v/>
      </c>
      <c r="CH82" s="316" t="str">
        <f ca="1">IFERROR(INDEX($AJ$54:$AJ$65, ROWS($CH$4:CH80)), IFERROR(INDEX($AN$54:$AN$65, ROWS($CH$4:CH80)-ROWS($AJ$54:$AJ$65)), IFERROR(INDEX($AR$54:$AR$65, ROWS($CH$4:CH80)-ROWS($AJ$54:$AJ$65)-ROWS($AN$54:$AN$65)),IFERROR(INDEX($AV$54:$AV$65, ROWS($CH$4:CH80)-ROWS($AJ$54:$AJ$65)-ROWS($AN$54:$AN$65)-ROWS($AR$54:$AR$65)),IFERROR(INDEX($AZ$54:$AZ$65, ROWS($CH$4:CH80)-ROWS($AJ$54:$AJ$65)-ROWS($AN$54:$AN$65)-ROWS($AR$54:$AR$65)-ROWS($AV$54:$AV$65)),IFERROR(INDEX($BD$54:$BD$65, ROWS($CH$4:CH80)-ROWS($AJ$54:$AJ$65)-ROWS($AN$54:$AN$65)-ROWS($AR$54:$AR$65)-ROWS($AV$54:$AV$65)-ROWS($AZ$54:$AZ$65)),IFERROR(INDEX($BH$54:$BH$65, ROWS($CH$4:CH80)-ROWS($AJ$54:$AJ$65)-ROWS($AN$54:$AN$65)-ROWS($AR$54:$AR$65)-ROWS($AV$54:$AV$65)-ROWS($AZ$54:$AZ$65)-ROWS($BD$54:$BD$65)), "")))))))</f>
        <v/>
      </c>
      <c r="CI82" s="316" t="str">
        <f t="shared" ca="1" si="195"/>
        <v/>
      </c>
      <c r="CJ82" s="316" t="str">
        <f ca="1">IF(OR(CK82="",CK82=0),"",MAX(CJ$5:CJ81)+1)</f>
        <v/>
      </c>
      <c r="CK82" s="316" t="str">
        <f ca="1">IFERROR(INDEX($AK$54:$AK$65, ROWS($CK$4:CK80)), IFERROR(INDEX($AO$54:$AO$65, ROWS($CK$4:CK80)-ROWS($AK$54:$AK$65)), IFERROR(INDEX($AS$54:$AS$65, ROWS($CK$4:CK80)-ROWS($AK$54:$AK$65)-ROWS($AO$54:$AO$65)),IFERROR(INDEX($AW$54:$AW$65, ROWS($CK$4:CK80)-ROWS($AK$54:$AK$65)-ROWS($AO$54:$AO$65)-ROWS($AS$54:$AS$65)),IFERROR(INDEX($BA$54:$BA$65, ROWS($CK$4:CK80)-ROWS($AK$54:$AK$65)-ROWS($AO$54:$AO$65)-ROWS($AS$54:$AS$65)-ROWS($AW$54:$AW$65)),IFERROR(INDEX($BE$54:$BE$65, ROWS($CK$4:CK80)-ROWS($AK$54:$AK$65)-ROWS($AO$54:$AO$65)-ROWS($AS$54:$AS$65)-ROWS($AW$54:$AW$65)-ROWS($BA$54:$BA$65)),IFERROR(INDEX($BI$54:$BI$65, ROWS($CK$4:CK80)-ROWS($AK$54:$AK$65)-ROWS($AO$54:$AO$65)-ROWS($AS$54:$AS$65)-ROWS($AW$54:$AW$65)-ROWS($BA$54:$BA$65)-ROWS($BE$54:$BE$65)), "")))))))</f>
        <v/>
      </c>
      <c r="CL82" s="316" t="str">
        <f t="shared" ca="1" si="196"/>
        <v/>
      </c>
      <c r="CM82" s="413" t="str">
        <f t="shared" ca="1" si="197"/>
        <v/>
      </c>
      <c r="CN82" s="412" t="str">
        <f>IF(OR(CO82="",CO82=0),"",MAX(CN$5:CN81)+1)</f>
        <v/>
      </c>
      <c r="CO82" s="316">
        <f>IFERROR(INDEX($AJ$70:$AJ$81, ROWS($CO$4:CO80)), IFERROR(INDEX($AN$70:$AN$81, ROWS($CO$4:CO80)-ROWS($AJ$70:$AJ$81)), IFERROR(INDEX($AR$70:$AR$81, ROWS($CO$4:CO80)-ROWS($AJ$70:$AJ$81)-ROWS($AN$70:$AN$81)),IFERROR(INDEX($AV$70:$AV$81, ROWS($CO$4:CO80)-ROWS($AJ$70:$AJ$81)-ROWS($AN$70:$AN$81)-ROWS($AR$70:$AR$81)),IFERROR(INDEX($AZ$70:$AZ$81, ROWS($CO$4:CO80)-ROWS($AJ$70:$AJ$81)-ROWS($AN$70:$AN$81)-ROWS($AR$70:$AR$81)-ROWS($AV$70:$AV$81)),IFERROR(INDEX($BD$70:$BD$81, ROWS($CO$4:CO80)-ROWS($AJ$70:$AJ$81)-ROWS($AN$70:$AN$81)-ROWS($AR$70:$AR$81)-ROWS($AV$70:$AV$81)-ROWS($AZ$70:$AZ$81)),IFERROR(INDEX($BH$70:$BH$81, ROWS($CO$4:CO80)-ROWS($AJ$70:$AJ$81)-ROWS($AN$70:$AN$81)-ROWS($AR$70:$AR$81)-ROWS($AV$70:$AV$81)-ROWS($AZ$70:$AZ$81)-ROWS($BD$70:$BD$81)), "")))))))</f>
        <v>0</v>
      </c>
      <c r="CP82" s="316" t="str">
        <f t="shared" ca="1" si="198"/>
        <v/>
      </c>
      <c r="CQ82" s="316" t="str">
        <f>IF(OR(CR82="",CR82=0),"",MAX(CQ$5:CQ81)+1)</f>
        <v/>
      </c>
      <c r="CR82" s="316">
        <f>IFERROR(INDEX($AK$70:$AK$81, ROWS($CR$4:CR80)), IFERROR(INDEX($AO$70:$AO$81, ROWS($CR$4:CR80)-ROWS($AK$70:$AK$81)), IFERROR(INDEX($AS$70:$AS$81, ROWS($CR$4:CR80)-ROWS($AK$70:$AK$81)-ROWS($AO$70:$AO$81)),IFERROR(INDEX($AW$70:$AW$81, ROWS($CR$4:CR80)-ROWS($AK$70:$AK$81)-ROWS($AO$70:$AO$81)-ROWS($AS$70:$AS$81)),IFERROR(INDEX($BA$70:$BA$81, ROWS($CR$4:CR80)-ROWS($AK$70:$AK$81)-ROWS($AO$70:$AO$81)-ROWS($AS$70:$AS$81)-ROWS($AW$70:$AW$81)),IFERROR(INDEX($BE$70:$BE$81, ROWS($CR$4:CR80)-ROWS($AK$70:$AK$81)-ROWS($AO$70:$AO$81)-ROWS($AS$70:$AS$81)-ROWS($AW$70:$AW$81)-ROWS($BA$70:$BA$81)),IFERROR(INDEX($BI$70:$BI$81, ROWS($CR$4:CR80)-ROWS($AK$70:$AK$81)-ROWS($AO$70:$AO$81)-ROWS($AS$70:$AS$81)-ROWS($AW$70:$AW$81)-ROWS($BA$70:$BA$81)-ROWS($BE$70:$BE$81)), "")))))))</f>
        <v>0</v>
      </c>
      <c r="CS82" s="316" t="str">
        <f t="shared" ca="1" si="199"/>
        <v/>
      </c>
      <c r="CT82" s="413" t="str">
        <f t="shared" ca="1" si="200"/>
        <v/>
      </c>
      <c r="CU82" s="412" t="str">
        <f>IF(OR(CV82="",CV82=0),"",MAX(CU$5:CU81)+1)</f>
        <v/>
      </c>
      <c r="CV82" s="316" t="str">
        <f>IFERROR(INDEX($AJ$86:$AJ$97, ROWS($CV$4:CV80)), IFERROR(INDEX($AN$86:$AN$97, ROWS($CV$4:CV80)-ROWS($AJ$86:$AJ$97)), ""))</f>
        <v/>
      </c>
      <c r="CW82" s="316" t="str">
        <f t="shared" si="201"/>
        <v/>
      </c>
      <c r="CX82" s="316" t="str">
        <f>IF(OR(CY82="",CY82=0),"",MAX(CX$5:CX81)+1)</f>
        <v/>
      </c>
      <c r="CY82" s="316" t="str">
        <f>IFERROR(INDEX($AK$86:$AK$97, ROWS($CY$4:CY80)), IFERROR(INDEX($AO$86:$AO$97, ROWS($CY$4:CY80)-ROWS($AK$86:$AK$97)), ""))</f>
        <v/>
      </c>
      <c r="CZ82" s="316" t="str">
        <f t="shared" si="202"/>
        <v/>
      </c>
      <c r="DA82" s="413" t="str">
        <f t="shared" si="203"/>
        <v/>
      </c>
      <c r="DC82" s="438" t="str">
        <f ca="1">IF(OR(DD82="",DD82=0),"",MAX(DC$65:DC81)+1)</f>
        <v/>
      </c>
      <c r="DD82" s="434" t="str">
        <f t="shared" ca="1" si="166"/>
        <v/>
      </c>
      <c r="DE82" s="413" t="str">
        <f t="shared" ca="1" si="167"/>
        <v/>
      </c>
      <c r="DF82" s="431" t="str">
        <f ca="1">IF(OR(DG82="",DG82=0),"",MAX(DF$65:DF81)+1)</f>
        <v/>
      </c>
      <c r="DG82" s="412" t="str">
        <f t="shared" ca="1" si="168"/>
        <v/>
      </c>
      <c r="DH82" s="413" t="str">
        <f t="shared" ca="1" si="169"/>
        <v/>
      </c>
      <c r="DI82" s="412" t="str">
        <f t="shared" ca="1" si="170"/>
        <v/>
      </c>
      <c r="DJ82" s="413" t="str">
        <f t="shared" ca="1" si="171"/>
        <v/>
      </c>
      <c r="DK82" s="412" t="str">
        <f t="shared" ca="1" si="172"/>
        <v/>
      </c>
      <c r="DL82" s="413" t="str">
        <f t="shared" ca="1" si="173"/>
        <v/>
      </c>
    </row>
    <row r="83" spans="28:123" ht="15.75" thickBot="1" x14ac:dyDescent="0.35">
      <c r="AB83" s="395" t="str">
        <f ca="1">IFERROR(MATCH($AB$59,OFFSET(Year!$AY$67:$AY$118,AB82,,1000),0)+AB82,"")</f>
        <v/>
      </c>
      <c r="AC83" s="404" t="str">
        <f ca="1">IFERROR(INDEX(Year!$BB$67:$BB$118,AB83),"")</f>
        <v/>
      </c>
      <c r="AD83" s="405" t="str">
        <f ca="1">IFERROR(INDEX(Year!$AZ$67:$AZ$118,AB83),"")</f>
        <v/>
      </c>
      <c r="AE83" s="406" t="str">
        <f ca="1">IFERROR(INDEX(Year!$BA$67:$BA$118,AB83),"")</f>
        <v/>
      </c>
      <c r="AF83" s="407" t="str">
        <f ca="1">IFERROR(INDEX(Year!$AY$67:$AY$118,AB83),"")</f>
        <v/>
      </c>
      <c r="BL83" s="412" t="str">
        <f ca="1">IF(OR(BM83="",BM83=0),"",MAX(BL$5:BL82)+1)</f>
        <v/>
      </c>
      <c r="BM83" s="316" t="str">
        <f ca="1">IFERROR(INDEX($AJ$6:$AJ$17, ROWS(BM$4:$BM81)), IFERROR(INDEX($AN$6:$AN$17, ROWS(BM$4:$BM81)-ROWS($AJ$6:$AJ$17)), IFERROR(INDEX($AR$6:$AR$17, ROWS(BM$4:$BM81)-ROWS($AJ$6:$AJ$17)-ROWS($AN$6:$AN$17)),IFERROR(INDEX($AV$6:$AV$17, ROWS(BM$4:$BM81)-ROWS($AJ$6:$AJ$17)-ROWS($AN$6:$AN$17)-ROWS($AR$6:$AR$17)),IFERROR(INDEX($AZ$6:$AZ$17, ROWS(BM$4:$BM81)-ROWS($AJ$6:$AJ$17)-ROWS($AN$6:$AN$17)-ROWS($AR$6:$AR$17)-ROWS($AV$6:$AV$17)),IFERROR(INDEX($BD$6:$BD$17, ROWS(BM$4:$BM81)-ROWS($AJ$6:$AJ$17)-ROWS($AN$6:$AN$17)-ROWS($AR$6:$AR$17)-ROWS($AV$6:$AV$17)-ROWS($AZ$6:$AZ$17)),IFERROR(INDEX($BH$6:$BH$17, ROWS(BM$4:$BM81)-ROWS($AJ$6:$AJ$17)-ROWS($AN$6:$AN$17)-ROWS($AR$6:$AR$17)-ROWS($AV$6:$AV$17)-ROWS($AZ$6:$AZ$17)-ROWS($BD$6:$BD$17)), "")))))))</f>
        <v/>
      </c>
      <c r="BN83" s="316" t="str">
        <f t="shared" ca="1" si="186"/>
        <v/>
      </c>
      <c r="BO83" s="316" t="str">
        <f ca="1">IF(OR(BP83="",BP83=0),"",MAX(BO$5:BO82)+1)</f>
        <v/>
      </c>
      <c r="BP83" s="316" t="str">
        <f ca="1">IFERROR(INDEX($AK$6:$AK$17, ROWS($BP$4:BP81)), IFERROR(INDEX($AO$6:$AO$17, ROWS($BP$4:BP81)-ROWS($AK$6:$AK$17)), IFERROR(INDEX($AS$6:$AS$17, ROWS($BP$4:BP81)-ROWS($AK$6:$AK$17)-ROWS($AO$6:$AO$17)),IFERROR(INDEX($AW$6:$AW$17, ROWS($BP$4:BP81)-ROWS($AK$6:$AK$17)-ROWS($AO$6:$AO$17)-ROWS($AS$6:$AS$17)),IFERROR(INDEX($BA$6:$BA$17, ROWS($BP$4:BP81)-ROWS($AK$6:$AK$17)-ROWS($AO$6:$AO$17)-ROWS($AS$6:$AS$17)-ROWS($AW$6:$AW$17)),IFERROR(INDEX($BE$6:$BE$17, ROWS($BP$4:BP81)-ROWS($AK$6:$AK$17)-ROWS($AO$6:$AO$17)-ROWS($AS$6:$AS$17)-ROWS($AW$6:$AW$17)-ROWS($BA$6:$BA$17)),IFERROR(INDEX($BI$6:$BI$17, ROWS($BP$4:BP81)-ROWS($AK$6:$AK$17)-ROWS($AO$6:$AO$17)-ROWS($AS$6:$AS$17)-ROWS($AW$6:$AW$17)-ROWS($BA$6:$BA$17)-ROWS($BE$6:$BE$17)), "")))))))</f>
        <v/>
      </c>
      <c r="BQ83" s="316" t="str">
        <f t="shared" ca="1" si="187"/>
        <v/>
      </c>
      <c r="BR83" s="413" t="str">
        <f t="shared" ca="1" si="188"/>
        <v/>
      </c>
      <c r="BS83" s="412" t="str">
        <f ca="1">IF(OR(BT83="",BT83=0),"",MAX(BS$5:BS82)+1)</f>
        <v/>
      </c>
      <c r="BT83" s="316" t="str">
        <f ca="1">IFERROR(INDEX($AJ$22:$AJ$33, ROWS($BT$4:BT81)), IFERROR(INDEX($AN$22:$AN$33, ROWS($BT$4:BT81)-ROWS($AJ$22:$AJ$33)), IFERROR(INDEX($AR$22:$AR$33, ROWS($BT$4:BT81)-ROWS($AJ$22:$AJ$33)-ROWS($AN$22:$AN$33)),IFERROR(INDEX($AV$22:$AV$33, ROWS($BT$4:BT81)-ROWS($AJ$22:$AJ$33)-ROWS($AN$22:$AN$33)-ROWS($AR$22:$AR$33)),IFERROR(INDEX($AZ$22:$AZ$33, ROWS($BT$4:BT81)-ROWS($AJ$22:$AJ$33)-ROWS($AN$22:$AN$33)-ROWS($AR$22:$AR$33)-ROWS($AV$22:$AV$33)),IFERROR(INDEX($BD$22:$BD$33, ROWS($BT$4:BT81)-ROWS($AJ$22:$AJ$33)-ROWS($AN$22:$AN$33)-ROWS($AR$22:$AR$33)-ROWS($AV$22:$AV$33)-ROWS($AZ$22:$AZ$33)),IFERROR(INDEX($BH$22:$BH$33, ROWS($BT$4:BT81)-ROWS($AJ$22:$AJ$33)-ROWS($AN$22:$AN$33)-ROWS($AR$22:$AR$33)-ROWS($AV$22:$AV$33)-ROWS($AZ$22:$AZ$33)-ROWS($BD$22:$BD$33)), "")))))))</f>
        <v/>
      </c>
      <c r="BU83" s="316" t="str">
        <f t="shared" ca="1" si="189"/>
        <v/>
      </c>
      <c r="BV83" s="316" t="str">
        <f ca="1">IF(OR(BW83="",BW83=0),"",MAX(BV$5:BV82)+1)</f>
        <v/>
      </c>
      <c r="BW83" s="316" t="str">
        <f ca="1">IFERROR(INDEX($AK$22:$AK$33, ROWS($BW$4:BW81)), IFERROR(INDEX($AO$22:$AO$33, ROWS($BW$4:BW81)-ROWS($AK$22:$AK$33)), IFERROR(INDEX($AS$22:$AS$33, ROWS($BW$4:BW81)-ROWS($AK$22:$AK$33)-ROWS($AO$22:$AO$33)),IFERROR(INDEX($AW$22:$AW$33, ROWS($BW$4:BW81)-ROWS($AK$22:$AK$33)-ROWS($AO$22:$AO$33)-ROWS($AS$22:$AS$33)),IFERROR(INDEX($BA$22:$BA$33, ROWS($BW$4:BW81)-ROWS($AK$22:$AK$33)-ROWS($AO$22:$AO$33)-ROWS($AS$22:$AS$33)-ROWS($AW$22:$AW$33)),IFERROR(INDEX($BE$22:$BE$33, ROWS($BW$4:BW81)-ROWS($AK$22:$AK$33)-ROWS($AO$22:$AO$33)-ROWS($AS$22:$AS$33)-ROWS($AW$22:$AW$33)-ROWS($BA$22:$BA$33)),IFERROR(INDEX($BI$22:$BI$33, ROWS($BW$4:BW81)-ROWS($AK$22:$AK$33)-ROWS($AO$22:$AO$33)-ROWS($AS$22:$AS$33)-ROWS($AW$22:$AW$33)-ROWS($BA$22:$BA$33)-ROWS($BE$22:$BE$33)), "")))))))</f>
        <v/>
      </c>
      <c r="BX83" s="316" t="str">
        <f t="shared" ca="1" si="190"/>
        <v/>
      </c>
      <c r="BY83" s="413" t="str">
        <f t="shared" ca="1" si="191"/>
        <v/>
      </c>
      <c r="BZ83" s="412" t="str">
        <f ca="1">IF(OR(CA83="",CA83=0),"",MAX(BZ$5:BZ82)+1)</f>
        <v/>
      </c>
      <c r="CA83" s="316" t="str">
        <f ca="1">IFERROR(INDEX($AJ$38:$AJ$49, ROWS($CA$4:CA81)), IFERROR(INDEX($AN$38:$AN$49, ROWS($CA$4:CA81)-ROWS($AJ$38:$AJ$49)), IFERROR(INDEX($AR$38:$AR$49, ROWS($CA$4:CA81)-ROWS($AJ$38:$AJ$49)-ROWS($AN$38:$AN$49)),IFERROR(INDEX($AV$38:$AV$49, ROWS($CA$4:CA81)-ROWS($AJ$38:$AJ$49)-ROWS($AN$38:$AN$49)-ROWS($AR$38:$AR$49)),IFERROR(INDEX($AZ$38:$AZ$49, ROWS($CA$4:CA81)-ROWS($AJ$38:$AJ$49)-ROWS($AN$38:$AN$49)-ROWS($AR$38:$AR$49)-ROWS($AV$38:$AV$49)),IFERROR(INDEX($BD$38:$BD$49, ROWS($CA$4:CA81)-ROWS($AJ$38:$AJ$49)-ROWS($AN$38:$AN$49)-ROWS($AR$38:$AR$49)-ROWS($AV$38:$AV$49)-ROWS($AZ$38:$AZ$49)),IFERROR(INDEX($BH$38:$BH$49, ROWS($CA$4:CA81)-ROWS($AJ$38:$AJ$49)-ROWS($AN$38:$AN$49)-ROWS($AR$38:$AR$49)-ROWS($AV$38:$AV$49)-ROWS($AZ$38:$AZ$49)-ROWS($BD$38:$BD$49)), "")))))))</f>
        <v/>
      </c>
      <c r="CB83" s="316" t="str">
        <f t="shared" ca="1" si="192"/>
        <v/>
      </c>
      <c r="CC83" s="316" t="str">
        <f ca="1">IF(OR(CD83="",CD83=0),"",MAX(CC$5:CC82)+1)</f>
        <v/>
      </c>
      <c r="CD83" s="316" t="str">
        <f ca="1">IFERROR(INDEX($AK$38:$AK$49, ROWS($CD$4:CD81)), IFERROR(INDEX($AO$38:$AO$49, ROWS($CD$4:CD81)-ROWS($AK$38:$AK$49)), IFERROR(INDEX($AS$38:$AS$49, ROWS($CD$4:CD81)-ROWS($AK$38:$AK$49)-ROWS($AO$38:$AO$49)),IFERROR(INDEX($AW$38:$AW$49, ROWS($CD$4:CD81)-ROWS($AK$38:$AK$49)-ROWS($AO$38:$AO$49)-ROWS($AS$38:$AS$49)),IFERROR(INDEX($BA$38:$BA$49, ROWS($CD$4:CD81)-ROWS($AK$38:$AK$49)-ROWS($AO$38:$AO$49)-ROWS($AS$38:$AS$49)-ROWS($AW$38:$AW$49)),IFERROR(INDEX($BE$38:$BE$49, ROWS($CD$4:CD81)-ROWS($AK$38:$AK$49)-ROWS($AO$38:$AO$49)-ROWS($AS$38:$AS$49)-ROWS($AW$38:$AW$49)-ROWS($BA$38:$BA$49)),IFERROR(INDEX($BI$38:$BI$49, ROWS($CD$4:CD81)-ROWS($AK$38:$AK$49)-ROWS($AO$38:$AO$49)-ROWS($AS$38:$AS$49)-ROWS($AW$38:$AW$49)-ROWS($BA$38:$BA$49)-ROWS($BE$38:$BE$49)), "")))))))</f>
        <v/>
      </c>
      <c r="CE83" s="316" t="str">
        <f t="shared" ca="1" si="193"/>
        <v/>
      </c>
      <c r="CF83" s="413" t="str">
        <f t="shared" ca="1" si="194"/>
        <v/>
      </c>
      <c r="CG83" s="412" t="str">
        <f ca="1">IF(OR(CH83="",CH83=0),"",MAX(CG$5:CG82)+1)</f>
        <v/>
      </c>
      <c r="CH83" s="316" t="str">
        <f ca="1">IFERROR(INDEX($AJ$54:$AJ$65, ROWS($CH$4:CH81)), IFERROR(INDEX($AN$54:$AN$65, ROWS($CH$4:CH81)-ROWS($AJ$54:$AJ$65)), IFERROR(INDEX($AR$54:$AR$65, ROWS($CH$4:CH81)-ROWS($AJ$54:$AJ$65)-ROWS($AN$54:$AN$65)),IFERROR(INDEX($AV$54:$AV$65, ROWS($CH$4:CH81)-ROWS($AJ$54:$AJ$65)-ROWS($AN$54:$AN$65)-ROWS($AR$54:$AR$65)),IFERROR(INDEX($AZ$54:$AZ$65, ROWS($CH$4:CH81)-ROWS($AJ$54:$AJ$65)-ROWS($AN$54:$AN$65)-ROWS($AR$54:$AR$65)-ROWS($AV$54:$AV$65)),IFERROR(INDEX($BD$54:$BD$65, ROWS($CH$4:CH81)-ROWS($AJ$54:$AJ$65)-ROWS($AN$54:$AN$65)-ROWS($AR$54:$AR$65)-ROWS($AV$54:$AV$65)-ROWS($AZ$54:$AZ$65)),IFERROR(INDEX($BH$54:$BH$65, ROWS($CH$4:CH81)-ROWS($AJ$54:$AJ$65)-ROWS($AN$54:$AN$65)-ROWS($AR$54:$AR$65)-ROWS($AV$54:$AV$65)-ROWS($AZ$54:$AZ$65)-ROWS($BD$54:$BD$65)), "")))))))</f>
        <v/>
      </c>
      <c r="CI83" s="316" t="str">
        <f t="shared" ca="1" si="195"/>
        <v/>
      </c>
      <c r="CJ83" s="316" t="str">
        <f ca="1">IF(OR(CK83="",CK83=0),"",MAX(CJ$5:CJ82)+1)</f>
        <v/>
      </c>
      <c r="CK83" s="316" t="str">
        <f ca="1">IFERROR(INDEX($AK$54:$AK$65, ROWS($CK$4:CK81)), IFERROR(INDEX($AO$54:$AO$65, ROWS($CK$4:CK81)-ROWS($AK$54:$AK$65)), IFERROR(INDEX($AS$54:$AS$65, ROWS($CK$4:CK81)-ROWS($AK$54:$AK$65)-ROWS($AO$54:$AO$65)),IFERROR(INDEX($AW$54:$AW$65, ROWS($CK$4:CK81)-ROWS($AK$54:$AK$65)-ROWS($AO$54:$AO$65)-ROWS($AS$54:$AS$65)),IFERROR(INDEX($BA$54:$BA$65, ROWS($CK$4:CK81)-ROWS($AK$54:$AK$65)-ROWS($AO$54:$AO$65)-ROWS($AS$54:$AS$65)-ROWS($AW$54:$AW$65)),IFERROR(INDEX($BE$54:$BE$65, ROWS($CK$4:CK81)-ROWS($AK$54:$AK$65)-ROWS($AO$54:$AO$65)-ROWS($AS$54:$AS$65)-ROWS($AW$54:$AW$65)-ROWS($BA$54:$BA$65)),IFERROR(INDEX($BI$54:$BI$65, ROWS($CK$4:CK81)-ROWS($AK$54:$AK$65)-ROWS($AO$54:$AO$65)-ROWS($AS$54:$AS$65)-ROWS($AW$54:$AW$65)-ROWS($BA$54:$BA$65)-ROWS($BE$54:$BE$65)), "")))))))</f>
        <v/>
      </c>
      <c r="CL83" s="316" t="str">
        <f t="shared" ca="1" si="196"/>
        <v/>
      </c>
      <c r="CM83" s="413" t="str">
        <f t="shared" ca="1" si="197"/>
        <v/>
      </c>
      <c r="CN83" s="412" t="str">
        <f>IF(OR(CO83="",CO83=0),"",MAX(CN$5:CN82)+1)</f>
        <v/>
      </c>
      <c r="CO83" s="316">
        <f>IFERROR(INDEX($AJ$70:$AJ$81, ROWS($CO$4:CO81)), IFERROR(INDEX($AN$70:$AN$81, ROWS($CO$4:CO81)-ROWS($AJ$70:$AJ$81)), IFERROR(INDEX($AR$70:$AR$81, ROWS($CO$4:CO81)-ROWS($AJ$70:$AJ$81)-ROWS($AN$70:$AN$81)),IFERROR(INDEX($AV$70:$AV$81, ROWS($CO$4:CO81)-ROWS($AJ$70:$AJ$81)-ROWS($AN$70:$AN$81)-ROWS($AR$70:$AR$81)),IFERROR(INDEX($AZ$70:$AZ$81, ROWS($CO$4:CO81)-ROWS($AJ$70:$AJ$81)-ROWS($AN$70:$AN$81)-ROWS($AR$70:$AR$81)-ROWS($AV$70:$AV$81)),IFERROR(INDEX($BD$70:$BD$81, ROWS($CO$4:CO81)-ROWS($AJ$70:$AJ$81)-ROWS($AN$70:$AN$81)-ROWS($AR$70:$AR$81)-ROWS($AV$70:$AV$81)-ROWS($AZ$70:$AZ$81)),IFERROR(INDEX($BH$70:$BH$81, ROWS($CO$4:CO81)-ROWS($AJ$70:$AJ$81)-ROWS($AN$70:$AN$81)-ROWS($AR$70:$AR$81)-ROWS($AV$70:$AV$81)-ROWS($AZ$70:$AZ$81)-ROWS($BD$70:$BD$81)), "")))))))</f>
        <v>0</v>
      </c>
      <c r="CP83" s="316" t="str">
        <f t="shared" ca="1" si="198"/>
        <v/>
      </c>
      <c r="CQ83" s="316" t="str">
        <f>IF(OR(CR83="",CR83=0),"",MAX(CQ$5:CQ82)+1)</f>
        <v/>
      </c>
      <c r="CR83" s="316">
        <f>IFERROR(INDEX($AK$70:$AK$81, ROWS($CR$4:CR81)), IFERROR(INDEX($AO$70:$AO$81, ROWS($CR$4:CR81)-ROWS($AK$70:$AK$81)), IFERROR(INDEX($AS$70:$AS$81, ROWS($CR$4:CR81)-ROWS($AK$70:$AK$81)-ROWS($AO$70:$AO$81)),IFERROR(INDEX($AW$70:$AW$81, ROWS($CR$4:CR81)-ROWS($AK$70:$AK$81)-ROWS($AO$70:$AO$81)-ROWS($AS$70:$AS$81)),IFERROR(INDEX($BA$70:$BA$81, ROWS($CR$4:CR81)-ROWS($AK$70:$AK$81)-ROWS($AO$70:$AO$81)-ROWS($AS$70:$AS$81)-ROWS($AW$70:$AW$81)),IFERROR(INDEX($BE$70:$BE$81, ROWS($CR$4:CR81)-ROWS($AK$70:$AK$81)-ROWS($AO$70:$AO$81)-ROWS($AS$70:$AS$81)-ROWS($AW$70:$AW$81)-ROWS($BA$70:$BA$81)),IFERROR(INDEX($BI$70:$BI$81, ROWS($CR$4:CR81)-ROWS($AK$70:$AK$81)-ROWS($AO$70:$AO$81)-ROWS($AS$70:$AS$81)-ROWS($AW$70:$AW$81)-ROWS($BA$70:$BA$81)-ROWS($BE$70:$BE$81)), "")))))))</f>
        <v>0</v>
      </c>
      <c r="CS83" s="316" t="str">
        <f t="shared" ca="1" si="199"/>
        <v/>
      </c>
      <c r="CT83" s="413" t="str">
        <f t="shared" ca="1" si="200"/>
        <v/>
      </c>
      <c r="CU83" s="412" t="str">
        <f>IF(OR(CV83="",CV83=0),"",MAX(CU$5:CU82)+1)</f>
        <v/>
      </c>
      <c r="CV83" s="316" t="str">
        <f>IFERROR(INDEX($AJ$86:$AJ$97, ROWS($CV$4:CV81)), IFERROR(INDEX($AN$86:$AN$97, ROWS($CV$4:CV81)-ROWS($AJ$86:$AJ$97)), ""))</f>
        <v/>
      </c>
      <c r="CW83" s="316" t="str">
        <f t="shared" si="201"/>
        <v/>
      </c>
      <c r="CX83" s="316" t="str">
        <f>IF(OR(CY83="",CY83=0),"",MAX(CX$5:CX82)+1)</f>
        <v/>
      </c>
      <c r="CY83" s="316" t="str">
        <f>IFERROR(INDEX($AK$86:$AK$97, ROWS($CY$4:CY81)), IFERROR(INDEX($AO$86:$AO$97, ROWS($CY$4:CY81)-ROWS($AK$86:$AK$97)), ""))</f>
        <v/>
      </c>
      <c r="CZ83" s="316" t="str">
        <f t="shared" si="202"/>
        <v/>
      </c>
      <c r="DA83" s="413" t="str">
        <f t="shared" si="203"/>
        <v/>
      </c>
      <c r="DC83" s="439" t="str">
        <f ca="1">IF(OR(DD83="",DD83=0),"",MAX(DC$65:DC82)+1)</f>
        <v/>
      </c>
      <c r="DD83" s="436" t="str">
        <f t="shared" ca="1" si="166"/>
        <v/>
      </c>
      <c r="DE83" s="422" t="str">
        <f t="shared" ca="1" si="167"/>
        <v/>
      </c>
      <c r="DF83" s="433" t="str">
        <f ca="1">IF(OR(DG83="",DG83=0),"",MAX(DF$65:DF82)+1)</f>
        <v/>
      </c>
      <c r="DG83" s="420" t="str">
        <f t="shared" ca="1" si="168"/>
        <v/>
      </c>
      <c r="DH83" s="422" t="str">
        <f t="shared" ca="1" si="169"/>
        <v/>
      </c>
      <c r="DI83" s="420" t="str">
        <f t="shared" ca="1" si="170"/>
        <v/>
      </c>
      <c r="DJ83" s="422" t="str">
        <f t="shared" ca="1" si="171"/>
        <v/>
      </c>
      <c r="DK83" s="420" t="str">
        <f t="shared" ca="1" si="172"/>
        <v/>
      </c>
      <c r="DL83" s="422" t="str">
        <f t="shared" ca="1" si="173"/>
        <v/>
      </c>
    </row>
    <row r="84" spans="28:123" ht="15.75" thickBot="1" x14ac:dyDescent="0.35">
      <c r="AB84" s="395" t="str">
        <f ca="1">IFERROR(MATCH($AB$59,OFFSET(Year!$AY$67:$AY$118,AB83,,1000),0)+AB83,"")</f>
        <v/>
      </c>
      <c r="AC84" s="404" t="str">
        <f ca="1">IFERROR(INDEX(Year!$BB$67:$BB$118,AB84),"")</f>
        <v/>
      </c>
      <c r="AD84" s="405" t="str">
        <f ca="1">IFERROR(INDEX(Year!$AZ$67:$AZ$118,AB84),"")</f>
        <v/>
      </c>
      <c r="AE84" s="406" t="str">
        <f ca="1">IFERROR(INDEX(Year!$BA$67:$BA$118,AB84),"")</f>
        <v/>
      </c>
      <c r="AF84" s="407" t="str">
        <f ca="1">IFERROR(INDEX(Year!$AY$67:$AY$118,AB84),"")</f>
        <v/>
      </c>
      <c r="AI84" s="1153" t="str">
        <f>IF(A35="","",--TEXT(A35,"dd"))</f>
        <v/>
      </c>
      <c r="AJ84" s="1154"/>
      <c r="AK84" s="1154"/>
      <c r="AL84" s="1155"/>
      <c r="AM84" s="1153" t="str">
        <f>IF(C35="","",--TEXT(C35,"dd"))</f>
        <v/>
      </c>
      <c r="AN84" s="1154"/>
      <c r="AO84" s="1154"/>
      <c r="AP84" s="1155"/>
      <c r="BL84" s="412" t="str">
        <f ca="1">IF(OR(BM84="",BM84=0),"",MAX(BL$5:BL83)+1)</f>
        <v/>
      </c>
      <c r="BM84" s="316" t="str">
        <f ca="1">IFERROR(INDEX($AJ$6:$AJ$17, ROWS(BM$4:$BM82)), IFERROR(INDEX($AN$6:$AN$17, ROWS(BM$4:$BM82)-ROWS($AJ$6:$AJ$17)), IFERROR(INDEX($AR$6:$AR$17, ROWS(BM$4:$BM82)-ROWS($AJ$6:$AJ$17)-ROWS($AN$6:$AN$17)),IFERROR(INDEX($AV$6:$AV$17, ROWS(BM$4:$BM82)-ROWS($AJ$6:$AJ$17)-ROWS($AN$6:$AN$17)-ROWS($AR$6:$AR$17)),IFERROR(INDEX($AZ$6:$AZ$17, ROWS(BM$4:$BM82)-ROWS($AJ$6:$AJ$17)-ROWS($AN$6:$AN$17)-ROWS($AR$6:$AR$17)-ROWS($AV$6:$AV$17)),IFERROR(INDEX($BD$6:$BD$17, ROWS(BM$4:$BM82)-ROWS($AJ$6:$AJ$17)-ROWS($AN$6:$AN$17)-ROWS($AR$6:$AR$17)-ROWS($AV$6:$AV$17)-ROWS($AZ$6:$AZ$17)),IFERROR(INDEX($BH$6:$BH$17, ROWS(BM$4:$BM82)-ROWS($AJ$6:$AJ$17)-ROWS($AN$6:$AN$17)-ROWS($AR$6:$AR$17)-ROWS($AV$6:$AV$17)-ROWS($AZ$6:$AZ$17)-ROWS($BD$6:$BD$17)), "")))))))</f>
        <v/>
      </c>
      <c r="BN84" s="316" t="str">
        <f t="shared" ca="1" si="186"/>
        <v/>
      </c>
      <c r="BO84" s="316" t="str">
        <f ca="1">IF(OR(BP84="",BP84=0),"",MAX(BO$5:BO83)+1)</f>
        <v/>
      </c>
      <c r="BP84" s="316" t="str">
        <f ca="1">IFERROR(INDEX($AK$6:$AK$17, ROWS($BP$4:BP82)), IFERROR(INDEX($AO$6:$AO$17, ROWS($BP$4:BP82)-ROWS($AK$6:$AK$17)), IFERROR(INDEX($AS$6:$AS$17, ROWS($BP$4:BP82)-ROWS($AK$6:$AK$17)-ROWS($AO$6:$AO$17)),IFERROR(INDEX($AW$6:$AW$17, ROWS($BP$4:BP82)-ROWS($AK$6:$AK$17)-ROWS($AO$6:$AO$17)-ROWS($AS$6:$AS$17)),IFERROR(INDEX($BA$6:$BA$17, ROWS($BP$4:BP82)-ROWS($AK$6:$AK$17)-ROWS($AO$6:$AO$17)-ROWS($AS$6:$AS$17)-ROWS($AW$6:$AW$17)),IFERROR(INDEX($BE$6:$BE$17, ROWS($BP$4:BP82)-ROWS($AK$6:$AK$17)-ROWS($AO$6:$AO$17)-ROWS($AS$6:$AS$17)-ROWS($AW$6:$AW$17)-ROWS($BA$6:$BA$17)),IFERROR(INDEX($BI$6:$BI$17, ROWS($BP$4:BP82)-ROWS($AK$6:$AK$17)-ROWS($AO$6:$AO$17)-ROWS($AS$6:$AS$17)-ROWS($AW$6:$AW$17)-ROWS($BA$6:$BA$17)-ROWS($BE$6:$BE$17)), "")))))))</f>
        <v/>
      </c>
      <c r="BQ84" s="316" t="str">
        <f t="shared" ca="1" si="187"/>
        <v/>
      </c>
      <c r="BR84" s="413" t="str">
        <f t="shared" ca="1" si="188"/>
        <v/>
      </c>
      <c r="BS84" s="412" t="str">
        <f ca="1">IF(OR(BT84="",BT84=0),"",MAX(BS$5:BS83)+1)</f>
        <v/>
      </c>
      <c r="BT84" s="316" t="str">
        <f ca="1">IFERROR(INDEX($AJ$22:$AJ$33, ROWS($BT$4:BT82)), IFERROR(INDEX($AN$22:$AN$33, ROWS($BT$4:BT82)-ROWS($AJ$22:$AJ$33)), IFERROR(INDEX($AR$22:$AR$33, ROWS($BT$4:BT82)-ROWS($AJ$22:$AJ$33)-ROWS($AN$22:$AN$33)),IFERROR(INDEX($AV$22:$AV$33, ROWS($BT$4:BT82)-ROWS($AJ$22:$AJ$33)-ROWS($AN$22:$AN$33)-ROWS($AR$22:$AR$33)),IFERROR(INDEX($AZ$22:$AZ$33, ROWS($BT$4:BT82)-ROWS($AJ$22:$AJ$33)-ROWS($AN$22:$AN$33)-ROWS($AR$22:$AR$33)-ROWS($AV$22:$AV$33)),IFERROR(INDEX($BD$22:$BD$33, ROWS($BT$4:BT82)-ROWS($AJ$22:$AJ$33)-ROWS($AN$22:$AN$33)-ROWS($AR$22:$AR$33)-ROWS($AV$22:$AV$33)-ROWS($AZ$22:$AZ$33)),IFERROR(INDEX($BH$22:$BH$33, ROWS($BT$4:BT82)-ROWS($AJ$22:$AJ$33)-ROWS($AN$22:$AN$33)-ROWS($AR$22:$AR$33)-ROWS($AV$22:$AV$33)-ROWS($AZ$22:$AZ$33)-ROWS($BD$22:$BD$33)), "")))))))</f>
        <v/>
      </c>
      <c r="BU84" s="316" t="str">
        <f t="shared" ca="1" si="189"/>
        <v/>
      </c>
      <c r="BV84" s="316" t="str">
        <f ca="1">IF(OR(BW84="",BW84=0),"",MAX(BV$5:BV83)+1)</f>
        <v/>
      </c>
      <c r="BW84" s="316" t="str">
        <f ca="1">IFERROR(INDEX($AK$22:$AK$33, ROWS($BW$4:BW82)), IFERROR(INDEX($AO$22:$AO$33, ROWS($BW$4:BW82)-ROWS($AK$22:$AK$33)), IFERROR(INDEX($AS$22:$AS$33, ROWS($BW$4:BW82)-ROWS($AK$22:$AK$33)-ROWS($AO$22:$AO$33)),IFERROR(INDEX($AW$22:$AW$33, ROWS($BW$4:BW82)-ROWS($AK$22:$AK$33)-ROWS($AO$22:$AO$33)-ROWS($AS$22:$AS$33)),IFERROR(INDEX($BA$22:$BA$33, ROWS($BW$4:BW82)-ROWS($AK$22:$AK$33)-ROWS($AO$22:$AO$33)-ROWS($AS$22:$AS$33)-ROWS($AW$22:$AW$33)),IFERROR(INDEX($BE$22:$BE$33, ROWS($BW$4:BW82)-ROWS($AK$22:$AK$33)-ROWS($AO$22:$AO$33)-ROWS($AS$22:$AS$33)-ROWS($AW$22:$AW$33)-ROWS($BA$22:$BA$33)),IFERROR(INDEX($BI$22:$BI$33, ROWS($BW$4:BW82)-ROWS($AK$22:$AK$33)-ROWS($AO$22:$AO$33)-ROWS($AS$22:$AS$33)-ROWS($AW$22:$AW$33)-ROWS($BA$22:$BA$33)-ROWS($BE$22:$BE$33)), "")))))))</f>
        <v/>
      </c>
      <c r="BX84" s="316" t="str">
        <f t="shared" ca="1" si="190"/>
        <v/>
      </c>
      <c r="BY84" s="413" t="str">
        <f t="shared" ca="1" si="191"/>
        <v/>
      </c>
      <c r="BZ84" s="412" t="str">
        <f ca="1">IF(OR(CA84="",CA84=0),"",MAX(BZ$5:BZ83)+1)</f>
        <v/>
      </c>
      <c r="CA84" s="316" t="str">
        <f ca="1">IFERROR(INDEX($AJ$38:$AJ$49, ROWS($CA$4:CA82)), IFERROR(INDEX($AN$38:$AN$49, ROWS($CA$4:CA82)-ROWS($AJ$38:$AJ$49)), IFERROR(INDEX($AR$38:$AR$49, ROWS($CA$4:CA82)-ROWS($AJ$38:$AJ$49)-ROWS($AN$38:$AN$49)),IFERROR(INDEX($AV$38:$AV$49, ROWS($CA$4:CA82)-ROWS($AJ$38:$AJ$49)-ROWS($AN$38:$AN$49)-ROWS($AR$38:$AR$49)),IFERROR(INDEX($AZ$38:$AZ$49, ROWS($CA$4:CA82)-ROWS($AJ$38:$AJ$49)-ROWS($AN$38:$AN$49)-ROWS($AR$38:$AR$49)-ROWS($AV$38:$AV$49)),IFERROR(INDEX($BD$38:$BD$49, ROWS($CA$4:CA82)-ROWS($AJ$38:$AJ$49)-ROWS($AN$38:$AN$49)-ROWS($AR$38:$AR$49)-ROWS($AV$38:$AV$49)-ROWS($AZ$38:$AZ$49)),IFERROR(INDEX($BH$38:$BH$49, ROWS($CA$4:CA82)-ROWS($AJ$38:$AJ$49)-ROWS($AN$38:$AN$49)-ROWS($AR$38:$AR$49)-ROWS($AV$38:$AV$49)-ROWS($AZ$38:$AZ$49)-ROWS($BD$38:$BD$49)), "")))))))</f>
        <v/>
      </c>
      <c r="CB84" s="316" t="str">
        <f t="shared" ca="1" si="192"/>
        <v/>
      </c>
      <c r="CC84" s="316" t="str">
        <f ca="1">IF(OR(CD84="",CD84=0),"",MAX(CC$5:CC83)+1)</f>
        <v/>
      </c>
      <c r="CD84" s="316" t="str">
        <f ca="1">IFERROR(INDEX($AK$38:$AK$49, ROWS($CD$4:CD82)), IFERROR(INDEX($AO$38:$AO$49, ROWS($CD$4:CD82)-ROWS($AK$38:$AK$49)), IFERROR(INDEX($AS$38:$AS$49, ROWS($CD$4:CD82)-ROWS($AK$38:$AK$49)-ROWS($AO$38:$AO$49)),IFERROR(INDEX($AW$38:$AW$49, ROWS($CD$4:CD82)-ROWS($AK$38:$AK$49)-ROWS($AO$38:$AO$49)-ROWS($AS$38:$AS$49)),IFERROR(INDEX($BA$38:$BA$49, ROWS($CD$4:CD82)-ROWS($AK$38:$AK$49)-ROWS($AO$38:$AO$49)-ROWS($AS$38:$AS$49)-ROWS($AW$38:$AW$49)),IFERROR(INDEX($BE$38:$BE$49, ROWS($CD$4:CD82)-ROWS($AK$38:$AK$49)-ROWS($AO$38:$AO$49)-ROWS($AS$38:$AS$49)-ROWS($AW$38:$AW$49)-ROWS($BA$38:$BA$49)),IFERROR(INDEX($BI$38:$BI$49, ROWS($CD$4:CD82)-ROWS($AK$38:$AK$49)-ROWS($AO$38:$AO$49)-ROWS($AS$38:$AS$49)-ROWS($AW$38:$AW$49)-ROWS($BA$38:$BA$49)-ROWS($BE$38:$BE$49)), "")))))))</f>
        <v/>
      </c>
      <c r="CE84" s="316" t="str">
        <f t="shared" ca="1" si="193"/>
        <v/>
      </c>
      <c r="CF84" s="413" t="str">
        <f t="shared" ca="1" si="194"/>
        <v/>
      </c>
      <c r="CG84" s="412" t="str">
        <f ca="1">IF(OR(CH84="",CH84=0),"",MAX(CG$5:CG83)+1)</f>
        <v/>
      </c>
      <c r="CH84" s="316" t="str">
        <f ca="1">IFERROR(INDEX($AJ$54:$AJ$65, ROWS($CH$4:CH82)), IFERROR(INDEX($AN$54:$AN$65, ROWS($CH$4:CH82)-ROWS($AJ$54:$AJ$65)), IFERROR(INDEX($AR$54:$AR$65, ROWS($CH$4:CH82)-ROWS($AJ$54:$AJ$65)-ROWS($AN$54:$AN$65)),IFERROR(INDEX($AV$54:$AV$65, ROWS($CH$4:CH82)-ROWS($AJ$54:$AJ$65)-ROWS($AN$54:$AN$65)-ROWS($AR$54:$AR$65)),IFERROR(INDEX($AZ$54:$AZ$65, ROWS($CH$4:CH82)-ROWS($AJ$54:$AJ$65)-ROWS($AN$54:$AN$65)-ROWS($AR$54:$AR$65)-ROWS($AV$54:$AV$65)),IFERROR(INDEX($BD$54:$BD$65, ROWS($CH$4:CH82)-ROWS($AJ$54:$AJ$65)-ROWS($AN$54:$AN$65)-ROWS($AR$54:$AR$65)-ROWS($AV$54:$AV$65)-ROWS($AZ$54:$AZ$65)),IFERROR(INDEX($BH$54:$BH$65, ROWS($CH$4:CH82)-ROWS($AJ$54:$AJ$65)-ROWS($AN$54:$AN$65)-ROWS($AR$54:$AR$65)-ROWS($AV$54:$AV$65)-ROWS($AZ$54:$AZ$65)-ROWS($BD$54:$BD$65)), "")))))))</f>
        <v/>
      </c>
      <c r="CI84" s="316" t="str">
        <f t="shared" ca="1" si="195"/>
        <v/>
      </c>
      <c r="CJ84" s="316" t="str">
        <f ca="1">IF(OR(CK84="",CK84=0),"",MAX(CJ$5:CJ83)+1)</f>
        <v/>
      </c>
      <c r="CK84" s="316" t="str">
        <f ca="1">IFERROR(INDEX($AK$54:$AK$65, ROWS($CK$4:CK82)), IFERROR(INDEX($AO$54:$AO$65, ROWS($CK$4:CK82)-ROWS($AK$54:$AK$65)), IFERROR(INDEX($AS$54:$AS$65, ROWS($CK$4:CK82)-ROWS($AK$54:$AK$65)-ROWS($AO$54:$AO$65)),IFERROR(INDEX($AW$54:$AW$65, ROWS($CK$4:CK82)-ROWS($AK$54:$AK$65)-ROWS($AO$54:$AO$65)-ROWS($AS$54:$AS$65)),IFERROR(INDEX($BA$54:$BA$65, ROWS($CK$4:CK82)-ROWS($AK$54:$AK$65)-ROWS($AO$54:$AO$65)-ROWS($AS$54:$AS$65)-ROWS($AW$54:$AW$65)),IFERROR(INDEX($BE$54:$BE$65, ROWS($CK$4:CK82)-ROWS($AK$54:$AK$65)-ROWS($AO$54:$AO$65)-ROWS($AS$54:$AS$65)-ROWS($AW$54:$AW$65)-ROWS($BA$54:$BA$65)),IFERROR(INDEX($BI$54:$BI$65, ROWS($CK$4:CK82)-ROWS($AK$54:$AK$65)-ROWS($AO$54:$AO$65)-ROWS($AS$54:$AS$65)-ROWS($AW$54:$AW$65)-ROWS($BA$54:$BA$65)-ROWS($BE$54:$BE$65)), "")))))))</f>
        <v/>
      </c>
      <c r="CL84" s="316" t="str">
        <f t="shared" ca="1" si="196"/>
        <v/>
      </c>
      <c r="CM84" s="413" t="str">
        <f t="shared" ca="1" si="197"/>
        <v/>
      </c>
      <c r="CN84" s="412" t="str">
        <f>IF(OR(CO84="",CO84=0),"",MAX(CN$5:CN83)+1)</f>
        <v/>
      </c>
      <c r="CO84" s="316">
        <f>IFERROR(INDEX($AJ$70:$AJ$81, ROWS($CO$4:CO82)), IFERROR(INDEX($AN$70:$AN$81, ROWS($CO$4:CO82)-ROWS($AJ$70:$AJ$81)), IFERROR(INDEX($AR$70:$AR$81, ROWS($CO$4:CO82)-ROWS($AJ$70:$AJ$81)-ROWS($AN$70:$AN$81)),IFERROR(INDEX($AV$70:$AV$81, ROWS($CO$4:CO82)-ROWS($AJ$70:$AJ$81)-ROWS($AN$70:$AN$81)-ROWS($AR$70:$AR$81)),IFERROR(INDEX($AZ$70:$AZ$81, ROWS($CO$4:CO82)-ROWS($AJ$70:$AJ$81)-ROWS($AN$70:$AN$81)-ROWS($AR$70:$AR$81)-ROWS($AV$70:$AV$81)),IFERROR(INDEX($BD$70:$BD$81, ROWS($CO$4:CO82)-ROWS($AJ$70:$AJ$81)-ROWS($AN$70:$AN$81)-ROWS($AR$70:$AR$81)-ROWS($AV$70:$AV$81)-ROWS($AZ$70:$AZ$81)),IFERROR(INDEX($BH$70:$BH$81, ROWS($CO$4:CO82)-ROWS($AJ$70:$AJ$81)-ROWS($AN$70:$AN$81)-ROWS($AR$70:$AR$81)-ROWS($AV$70:$AV$81)-ROWS($AZ$70:$AZ$81)-ROWS($BD$70:$BD$81)), "")))))))</f>
        <v>0</v>
      </c>
      <c r="CP84" s="316" t="str">
        <f t="shared" ca="1" si="198"/>
        <v/>
      </c>
      <c r="CQ84" s="316" t="str">
        <f>IF(OR(CR84="",CR84=0),"",MAX(CQ$5:CQ83)+1)</f>
        <v/>
      </c>
      <c r="CR84" s="316">
        <f>IFERROR(INDEX($AK$70:$AK$81, ROWS($CR$4:CR82)), IFERROR(INDEX($AO$70:$AO$81, ROWS($CR$4:CR82)-ROWS($AK$70:$AK$81)), IFERROR(INDEX($AS$70:$AS$81, ROWS($CR$4:CR82)-ROWS($AK$70:$AK$81)-ROWS($AO$70:$AO$81)),IFERROR(INDEX($AW$70:$AW$81, ROWS($CR$4:CR82)-ROWS($AK$70:$AK$81)-ROWS($AO$70:$AO$81)-ROWS($AS$70:$AS$81)),IFERROR(INDEX($BA$70:$BA$81, ROWS($CR$4:CR82)-ROWS($AK$70:$AK$81)-ROWS($AO$70:$AO$81)-ROWS($AS$70:$AS$81)-ROWS($AW$70:$AW$81)),IFERROR(INDEX($BE$70:$BE$81, ROWS($CR$4:CR82)-ROWS($AK$70:$AK$81)-ROWS($AO$70:$AO$81)-ROWS($AS$70:$AS$81)-ROWS($AW$70:$AW$81)-ROWS($BA$70:$BA$81)),IFERROR(INDEX($BI$70:$BI$81, ROWS($CR$4:CR82)-ROWS($AK$70:$AK$81)-ROWS($AO$70:$AO$81)-ROWS($AS$70:$AS$81)-ROWS($AW$70:$AW$81)-ROWS($BA$70:$BA$81)-ROWS($BE$70:$BE$81)), "")))))))</f>
        <v>0</v>
      </c>
      <c r="CS84" s="316" t="str">
        <f t="shared" ca="1" si="199"/>
        <v/>
      </c>
      <c r="CT84" s="413" t="str">
        <f t="shared" ca="1" si="200"/>
        <v/>
      </c>
      <c r="CU84" s="412" t="str">
        <f>IF(OR(CV84="",CV84=0),"",MAX(CU$5:CU83)+1)</f>
        <v/>
      </c>
      <c r="CV84" s="316" t="str">
        <f>IFERROR(INDEX($AJ$86:$AJ$97, ROWS($CV$4:CV82)), IFERROR(INDEX($AN$86:$AN$97, ROWS($CV$4:CV82)-ROWS($AJ$86:$AJ$97)), ""))</f>
        <v/>
      </c>
      <c r="CW84" s="316" t="str">
        <f t="shared" si="201"/>
        <v/>
      </c>
      <c r="CX84" s="316" t="str">
        <f>IF(OR(CY84="",CY84=0),"",MAX(CX$5:CX83)+1)</f>
        <v/>
      </c>
      <c r="CY84" s="316" t="str">
        <f>IFERROR(INDEX($AK$86:$AK$97, ROWS($CY$4:CY82)), IFERROR(INDEX($AO$86:$AO$97, ROWS($CY$4:CY82)-ROWS($AK$86:$AK$97)), ""))</f>
        <v/>
      </c>
      <c r="CZ84" s="316" t="str">
        <f t="shared" si="202"/>
        <v/>
      </c>
      <c r="DA84" s="413" t="str">
        <f t="shared" si="203"/>
        <v/>
      </c>
      <c r="DC84" s="1167" t="s">
        <v>490</v>
      </c>
      <c r="DD84" s="1168"/>
      <c r="DE84" s="1168"/>
      <c r="DF84" s="1168"/>
      <c r="DG84" s="1168"/>
      <c r="DH84" s="1168"/>
      <c r="DI84" s="1168"/>
      <c r="DJ84" s="1168"/>
      <c r="DK84" s="1168"/>
      <c r="DL84" s="1169"/>
      <c r="DM84" s="292"/>
      <c r="DN84" s="1199" t="s">
        <v>490</v>
      </c>
      <c r="DO84" s="1200"/>
      <c r="DP84" s="1200"/>
      <c r="DQ84" s="1200"/>
      <c r="DR84" s="1200"/>
      <c r="DS84" s="1201"/>
    </row>
    <row r="85" spans="28:123" ht="15.75" thickBot="1" x14ac:dyDescent="0.35">
      <c r="AB85" s="395" t="str">
        <f ca="1">IFERROR(MATCH($AB$59,OFFSET(Year!$AY$67:$AY$118,AB84,,1000),0)+AB84,"")</f>
        <v/>
      </c>
      <c r="AC85" s="404" t="str">
        <f ca="1">IFERROR(INDEX(Year!$BB$67:$BB$118,AB85),"")</f>
        <v/>
      </c>
      <c r="AD85" s="405" t="str">
        <f ca="1">IFERROR(INDEX(Year!$AZ$67:$AZ$118,AB85),"")</f>
        <v/>
      </c>
      <c r="AE85" s="406" t="str">
        <f ca="1">IFERROR(INDEX(Year!$BA$67:$BA$118,AB85),"")</f>
        <v/>
      </c>
      <c r="AF85" s="407" t="str">
        <f ca="1">IFERROR(INDEX(Year!$AY$67:$AY$118,AB85),"")</f>
        <v/>
      </c>
      <c r="AI85" s="312"/>
      <c r="AJ85" s="313" t="s">
        <v>483</v>
      </c>
      <c r="AK85" s="313" t="s">
        <v>13</v>
      </c>
      <c r="AL85" s="314" t="s">
        <v>11</v>
      </c>
      <c r="AM85" s="312"/>
      <c r="AN85" s="313" t="s">
        <v>483</v>
      </c>
      <c r="AO85" s="313" t="s">
        <v>13</v>
      </c>
      <c r="AP85" s="314" t="s">
        <v>11</v>
      </c>
      <c r="BL85" s="412" t="str">
        <f ca="1">IF(OR(BM85="",BM85=0),"",MAX(BL$5:BL84)+1)</f>
        <v/>
      </c>
      <c r="BM85" s="316" t="str">
        <f ca="1">IFERROR(INDEX($AJ$6:$AJ$17, ROWS(BM$4:$BM83)), IFERROR(INDEX($AN$6:$AN$17, ROWS(BM$4:$BM83)-ROWS($AJ$6:$AJ$17)), IFERROR(INDEX($AR$6:$AR$17, ROWS(BM$4:$BM83)-ROWS($AJ$6:$AJ$17)-ROWS($AN$6:$AN$17)),IFERROR(INDEX($AV$6:$AV$17, ROWS(BM$4:$BM83)-ROWS($AJ$6:$AJ$17)-ROWS($AN$6:$AN$17)-ROWS($AR$6:$AR$17)),IFERROR(INDEX($AZ$6:$AZ$17, ROWS(BM$4:$BM83)-ROWS($AJ$6:$AJ$17)-ROWS($AN$6:$AN$17)-ROWS($AR$6:$AR$17)-ROWS($AV$6:$AV$17)),IFERROR(INDEX($BD$6:$BD$17, ROWS(BM$4:$BM83)-ROWS($AJ$6:$AJ$17)-ROWS($AN$6:$AN$17)-ROWS($AR$6:$AR$17)-ROWS($AV$6:$AV$17)-ROWS($AZ$6:$AZ$17)),IFERROR(INDEX($BH$6:$BH$17, ROWS(BM$4:$BM83)-ROWS($AJ$6:$AJ$17)-ROWS($AN$6:$AN$17)-ROWS($AR$6:$AR$17)-ROWS($AV$6:$AV$17)-ROWS($AZ$6:$AZ$17)-ROWS($BD$6:$BD$17)), "")))))))</f>
        <v/>
      </c>
      <c r="BN85" s="316" t="str">
        <f t="shared" ca="1" si="186"/>
        <v/>
      </c>
      <c r="BO85" s="316" t="str">
        <f ca="1">IF(OR(BP85="",BP85=0),"",MAX(BO$5:BO84)+1)</f>
        <v/>
      </c>
      <c r="BP85" s="316" t="str">
        <f ca="1">IFERROR(INDEX($AK$6:$AK$17, ROWS($BP$4:BP83)), IFERROR(INDEX($AO$6:$AO$17, ROWS($BP$4:BP83)-ROWS($AK$6:$AK$17)), IFERROR(INDEX($AS$6:$AS$17, ROWS($BP$4:BP83)-ROWS($AK$6:$AK$17)-ROWS($AO$6:$AO$17)),IFERROR(INDEX($AW$6:$AW$17, ROWS($BP$4:BP83)-ROWS($AK$6:$AK$17)-ROWS($AO$6:$AO$17)-ROWS($AS$6:$AS$17)),IFERROR(INDEX($BA$6:$BA$17, ROWS($BP$4:BP83)-ROWS($AK$6:$AK$17)-ROWS($AO$6:$AO$17)-ROWS($AS$6:$AS$17)-ROWS($AW$6:$AW$17)),IFERROR(INDEX($BE$6:$BE$17, ROWS($BP$4:BP83)-ROWS($AK$6:$AK$17)-ROWS($AO$6:$AO$17)-ROWS($AS$6:$AS$17)-ROWS($AW$6:$AW$17)-ROWS($BA$6:$BA$17)),IFERROR(INDEX($BI$6:$BI$17, ROWS($BP$4:BP83)-ROWS($AK$6:$AK$17)-ROWS($AO$6:$AO$17)-ROWS($AS$6:$AS$17)-ROWS($AW$6:$AW$17)-ROWS($BA$6:$BA$17)-ROWS($BE$6:$BE$17)), "")))))))</f>
        <v/>
      </c>
      <c r="BQ85" s="316" t="str">
        <f t="shared" ca="1" si="187"/>
        <v/>
      </c>
      <c r="BR85" s="413" t="str">
        <f t="shared" ca="1" si="188"/>
        <v/>
      </c>
      <c r="BS85" s="412" t="str">
        <f ca="1">IF(OR(BT85="",BT85=0),"",MAX(BS$5:BS84)+1)</f>
        <v/>
      </c>
      <c r="BT85" s="316" t="str">
        <f ca="1">IFERROR(INDEX($AJ$22:$AJ$33, ROWS($BT$4:BT83)), IFERROR(INDEX($AN$22:$AN$33, ROWS($BT$4:BT83)-ROWS($AJ$22:$AJ$33)), IFERROR(INDEX($AR$22:$AR$33, ROWS($BT$4:BT83)-ROWS($AJ$22:$AJ$33)-ROWS($AN$22:$AN$33)),IFERROR(INDEX($AV$22:$AV$33, ROWS($BT$4:BT83)-ROWS($AJ$22:$AJ$33)-ROWS($AN$22:$AN$33)-ROWS($AR$22:$AR$33)),IFERROR(INDEX($AZ$22:$AZ$33, ROWS($BT$4:BT83)-ROWS($AJ$22:$AJ$33)-ROWS($AN$22:$AN$33)-ROWS($AR$22:$AR$33)-ROWS($AV$22:$AV$33)),IFERROR(INDEX($BD$22:$BD$33, ROWS($BT$4:BT83)-ROWS($AJ$22:$AJ$33)-ROWS($AN$22:$AN$33)-ROWS($AR$22:$AR$33)-ROWS($AV$22:$AV$33)-ROWS($AZ$22:$AZ$33)),IFERROR(INDEX($BH$22:$BH$33, ROWS($BT$4:BT83)-ROWS($AJ$22:$AJ$33)-ROWS($AN$22:$AN$33)-ROWS($AR$22:$AR$33)-ROWS($AV$22:$AV$33)-ROWS($AZ$22:$AZ$33)-ROWS($BD$22:$BD$33)), "")))))))</f>
        <v/>
      </c>
      <c r="BU85" s="316" t="str">
        <f t="shared" ca="1" si="189"/>
        <v/>
      </c>
      <c r="BV85" s="316" t="str">
        <f ca="1">IF(OR(BW85="",BW85=0),"",MAX(BV$5:BV84)+1)</f>
        <v/>
      </c>
      <c r="BW85" s="316" t="str">
        <f ca="1">IFERROR(INDEX($AK$22:$AK$33, ROWS($BW$4:BW83)), IFERROR(INDEX($AO$22:$AO$33, ROWS($BW$4:BW83)-ROWS($AK$22:$AK$33)), IFERROR(INDEX($AS$22:$AS$33, ROWS($BW$4:BW83)-ROWS($AK$22:$AK$33)-ROWS($AO$22:$AO$33)),IFERROR(INDEX($AW$22:$AW$33, ROWS($BW$4:BW83)-ROWS($AK$22:$AK$33)-ROWS($AO$22:$AO$33)-ROWS($AS$22:$AS$33)),IFERROR(INDEX($BA$22:$BA$33, ROWS($BW$4:BW83)-ROWS($AK$22:$AK$33)-ROWS($AO$22:$AO$33)-ROWS($AS$22:$AS$33)-ROWS($AW$22:$AW$33)),IFERROR(INDEX($BE$22:$BE$33, ROWS($BW$4:BW83)-ROWS($AK$22:$AK$33)-ROWS($AO$22:$AO$33)-ROWS($AS$22:$AS$33)-ROWS($AW$22:$AW$33)-ROWS($BA$22:$BA$33)),IFERROR(INDEX($BI$22:$BI$33, ROWS($BW$4:BW83)-ROWS($AK$22:$AK$33)-ROWS($AO$22:$AO$33)-ROWS($AS$22:$AS$33)-ROWS($AW$22:$AW$33)-ROWS($BA$22:$BA$33)-ROWS($BE$22:$BE$33)), "")))))))</f>
        <v/>
      </c>
      <c r="BX85" s="316" t="str">
        <f t="shared" ca="1" si="190"/>
        <v/>
      </c>
      <c r="BY85" s="413" t="str">
        <f t="shared" ca="1" si="191"/>
        <v/>
      </c>
      <c r="BZ85" s="412" t="str">
        <f ca="1">IF(OR(CA85="",CA85=0),"",MAX(BZ$5:BZ84)+1)</f>
        <v/>
      </c>
      <c r="CA85" s="316" t="str">
        <f ca="1">IFERROR(INDEX($AJ$38:$AJ$49, ROWS($CA$4:CA83)), IFERROR(INDEX($AN$38:$AN$49, ROWS($CA$4:CA83)-ROWS($AJ$38:$AJ$49)), IFERROR(INDEX($AR$38:$AR$49, ROWS($CA$4:CA83)-ROWS($AJ$38:$AJ$49)-ROWS($AN$38:$AN$49)),IFERROR(INDEX($AV$38:$AV$49, ROWS($CA$4:CA83)-ROWS($AJ$38:$AJ$49)-ROWS($AN$38:$AN$49)-ROWS($AR$38:$AR$49)),IFERROR(INDEX($AZ$38:$AZ$49, ROWS($CA$4:CA83)-ROWS($AJ$38:$AJ$49)-ROWS($AN$38:$AN$49)-ROWS($AR$38:$AR$49)-ROWS($AV$38:$AV$49)),IFERROR(INDEX($BD$38:$BD$49, ROWS($CA$4:CA83)-ROWS($AJ$38:$AJ$49)-ROWS($AN$38:$AN$49)-ROWS($AR$38:$AR$49)-ROWS($AV$38:$AV$49)-ROWS($AZ$38:$AZ$49)),IFERROR(INDEX($BH$38:$BH$49, ROWS($CA$4:CA83)-ROWS($AJ$38:$AJ$49)-ROWS($AN$38:$AN$49)-ROWS($AR$38:$AR$49)-ROWS($AV$38:$AV$49)-ROWS($AZ$38:$AZ$49)-ROWS($BD$38:$BD$49)), "")))))))</f>
        <v/>
      </c>
      <c r="CB85" s="316" t="str">
        <f t="shared" ca="1" si="192"/>
        <v/>
      </c>
      <c r="CC85" s="316" t="str">
        <f ca="1">IF(OR(CD85="",CD85=0),"",MAX(CC$5:CC84)+1)</f>
        <v/>
      </c>
      <c r="CD85" s="316" t="str">
        <f ca="1">IFERROR(INDEX($AK$38:$AK$49, ROWS($CD$4:CD83)), IFERROR(INDEX($AO$38:$AO$49, ROWS($CD$4:CD83)-ROWS($AK$38:$AK$49)), IFERROR(INDEX($AS$38:$AS$49, ROWS($CD$4:CD83)-ROWS($AK$38:$AK$49)-ROWS($AO$38:$AO$49)),IFERROR(INDEX($AW$38:$AW$49, ROWS($CD$4:CD83)-ROWS($AK$38:$AK$49)-ROWS($AO$38:$AO$49)-ROWS($AS$38:$AS$49)),IFERROR(INDEX($BA$38:$BA$49, ROWS($CD$4:CD83)-ROWS($AK$38:$AK$49)-ROWS($AO$38:$AO$49)-ROWS($AS$38:$AS$49)-ROWS($AW$38:$AW$49)),IFERROR(INDEX($BE$38:$BE$49, ROWS($CD$4:CD83)-ROWS($AK$38:$AK$49)-ROWS($AO$38:$AO$49)-ROWS($AS$38:$AS$49)-ROWS($AW$38:$AW$49)-ROWS($BA$38:$BA$49)),IFERROR(INDEX($BI$38:$BI$49, ROWS($CD$4:CD83)-ROWS($AK$38:$AK$49)-ROWS($AO$38:$AO$49)-ROWS($AS$38:$AS$49)-ROWS($AW$38:$AW$49)-ROWS($BA$38:$BA$49)-ROWS($BE$38:$BE$49)), "")))))))</f>
        <v/>
      </c>
      <c r="CE85" s="316" t="str">
        <f t="shared" ca="1" si="193"/>
        <v/>
      </c>
      <c r="CF85" s="413" t="str">
        <f t="shared" ca="1" si="194"/>
        <v/>
      </c>
      <c r="CG85" s="412" t="str">
        <f ca="1">IF(OR(CH85="",CH85=0),"",MAX(CG$5:CG84)+1)</f>
        <v/>
      </c>
      <c r="CH85" s="316" t="str">
        <f ca="1">IFERROR(INDEX($AJ$54:$AJ$65, ROWS($CH$4:CH83)), IFERROR(INDEX($AN$54:$AN$65, ROWS($CH$4:CH83)-ROWS($AJ$54:$AJ$65)), IFERROR(INDEX($AR$54:$AR$65, ROWS($CH$4:CH83)-ROWS($AJ$54:$AJ$65)-ROWS($AN$54:$AN$65)),IFERROR(INDEX($AV$54:$AV$65, ROWS($CH$4:CH83)-ROWS($AJ$54:$AJ$65)-ROWS($AN$54:$AN$65)-ROWS($AR$54:$AR$65)),IFERROR(INDEX($AZ$54:$AZ$65, ROWS($CH$4:CH83)-ROWS($AJ$54:$AJ$65)-ROWS($AN$54:$AN$65)-ROWS($AR$54:$AR$65)-ROWS($AV$54:$AV$65)),IFERROR(INDEX($BD$54:$BD$65, ROWS($CH$4:CH83)-ROWS($AJ$54:$AJ$65)-ROWS($AN$54:$AN$65)-ROWS($AR$54:$AR$65)-ROWS($AV$54:$AV$65)-ROWS($AZ$54:$AZ$65)),IFERROR(INDEX($BH$54:$BH$65, ROWS($CH$4:CH83)-ROWS($AJ$54:$AJ$65)-ROWS($AN$54:$AN$65)-ROWS($AR$54:$AR$65)-ROWS($AV$54:$AV$65)-ROWS($AZ$54:$AZ$65)-ROWS($BD$54:$BD$65)), "")))))))</f>
        <v/>
      </c>
      <c r="CI85" s="316" t="str">
        <f t="shared" ca="1" si="195"/>
        <v/>
      </c>
      <c r="CJ85" s="316" t="str">
        <f ca="1">IF(OR(CK85="",CK85=0),"",MAX(CJ$5:CJ84)+1)</f>
        <v/>
      </c>
      <c r="CK85" s="316" t="str">
        <f ca="1">IFERROR(INDEX($AK$54:$AK$65, ROWS($CK$4:CK83)), IFERROR(INDEX($AO$54:$AO$65, ROWS($CK$4:CK83)-ROWS($AK$54:$AK$65)), IFERROR(INDEX($AS$54:$AS$65, ROWS($CK$4:CK83)-ROWS($AK$54:$AK$65)-ROWS($AO$54:$AO$65)),IFERROR(INDEX($AW$54:$AW$65, ROWS($CK$4:CK83)-ROWS($AK$54:$AK$65)-ROWS($AO$54:$AO$65)-ROWS($AS$54:$AS$65)),IFERROR(INDEX($BA$54:$BA$65, ROWS($CK$4:CK83)-ROWS($AK$54:$AK$65)-ROWS($AO$54:$AO$65)-ROWS($AS$54:$AS$65)-ROWS($AW$54:$AW$65)),IFERROR(INDEX($BE$54:$BE$65, ROWS($CK$4:CK83)-ROWS($AK$54:$AK$65)-ROWS($AO$54:$AO$65)-ROWS($AS$54:$AS$65)-ROWS($AW$54:$AW$65)-ROWS($BA$54:$BA$65)),IFERROR(INDEX($BI$54:$BI$65, ROWS($CK$4:CK83)-ROWS($AK$54:$AK$65)-ROWS($AO$54:$AO$65)-ROWS($AS$54:$AS$65)-ROWS($AW$54:$AW$65)-ROWS($BA$54:$BA$65)-ROWS($BE$54:$BE$65)), "")))))))</f>
        <v/>
      </c>
      <c r="CL85" s="316" t="str">
        <f t="shared" ca="1" si="196"/>
        <v/>
      </c>
      <c r="CM85" s="413" t="str">
        <f t="shared" ca="1" si="197"/>
        <v/>
      </c>
      <c r="CN85" s="412" t="str">
        <f>IF(OR(CO85="",CO85=0),"",MAX(CN$5:CN84)+1)</f>
        <v/>
      </c>
      <c r="CO85" s="316">
        <f>IFERROR(INDEX($AJ$70:$AJ$81, ROWS($CO$4:CO83)), IFERROR(INDEX($AN$70:$AN$81, ROWS($CO$4:CO83)-ROWS($AJ$70:$AJ$81)), IFERROR(INDEX($AR$70:$AR$81, ROWS($CO$4:CO83)-ROWS($AJ$70:$AJ$81)-ROWS($AN$70:$AN$81)),IFERROR(INDEX($AV$70:$AV$81, ROWS($CO$4:CO83)-ROWS($AJ$70:$AJ$81)-ROWS($AN$70:$AN$81)-ROWS($AR$70:$AR$81)),IFERROR(INDEX($AZ$70:$AZ$81, ROWS($CO$4:CO83)-ROWS($AJ$70:$AJ$81)-ROWS($AN$70:$AN$81)-ROWS($AR$70:$AR$81)-ROWS($AV$70:$AV$81)),IFERROR(INDEX($BD$70:$BD$81, ROWS($CO$4:CO83)-ROWS($AJ$70:$AJ$81)-ROWS($AN$70:$AN$81)-ROWS($AR$70:$AR$81)-ROWS($AV$70:$AV$81)-ROWS($AZ$70:$AZ$81)),IFERROR(INDEX($BH$70:$BH$81, ROWS($CO$4:CO83)-ROWS($AJ$70:$AJ$81)-ROWS($AN$70:$AN$81)-ROWS($AR$70:$AR$81)-ROWS($AV$70:$AV$81)-ROWS($AZ$70:$AZ$81)-ROWS($BD$70:$BD$81)), "")))))))</f>
        <v>0</v>
      </c>
      <c r="CP85" s="316" t="str">
        <f t="shared" ca="1" si="198"/>
        <v/>
      </c>
      <c r="CQ85" s="316" t="str">
        <f>IF(OR(CR85="",CR85=0),"",MAX(CQ$5:CQ84)+1)</f>
        <v/>
      </c>
      <c r="CR85" s="316">
        <f>IFERROR(INDEX($AK$70:$AK$81, ROWS($CR$4:CR83)), IFERROR(INDEX($AO$70:$AO$81, ROWS($CR$4:CR83)-ROWS($AK$70:$AK$81)), IFERROR(INDEX($AS$70:$AS$81, ROWS($CR$4:CR83)-ROWS($AK$70:$AK$81)-ROWS($AO$70:$AO$81)),IFERROR(INDEX($AW$70:$AW$81, ROWS($CR$4:CR83)-ROWS($AK$70:$AK$81)-ROWS($AO$70:$AO$81)-ROWS($AS$70:$AS$81)),IFERROR(INDEX($BA$70:$BA$81, ROWS($CR$4:CR83)-ROWS($AK$70:$AK$81)-ROWS($AO$70:$AO$81)-ROWS($AS$70:$AS$81)-ROWS($AW$70:$AW$81)),IFERROR(INDEX($BE$70:$BE$81, ROWS($CR$4:CR83)-ROWS($AK$70:$AK$81)-ROWS($AO$70:$AO$81)-ROWS($AS$70:$AS$81)-ROWS($AW$70:$AW$81)-ROWS($BA$70:$BA$81)),IFERROR(INDEX($BI$70:$BI$81, ROWS($CR$4:CR83)-ROWS($AK$70:$AK$81)-ROWS($AO$70:$AO$81)-ROWS($AS$70:$AS$81)-ROWS($AW$70:$AW$81)-ROWS($BA$70:$BA$81)-ROWS($BE$70:$BE$81)), "")))))))</f>
        <v>0</v>
      </c>
      <c r="CS85" s="316" t="str">
        <f t="shared" ca="1" si="199"/>
        <v/>
      </c>
      <c r="CT85" s="413" t="str">
        <f t="shared" ca="1" si="200"/>
        <v/>
      </c>
      <c r="CU85" s="412" t="str">
        <f>IF(OR(CV85="",CV85=0),"",MAX(CU$5:CU84)+1)</f>
        <v/>
      </c>
      <c r="CV85" s="316" t="str">
        <f>IFERROR(INDEX($AJ$86:$AJ$97, ROWS($CV$4:CV83)), IFERROR(INDEX($AN$86:$AN$97, ROWS($CV$4:CV83)-ROWS($AJ$86:$AJ$97)), ""))</f>
        <v/>
      </c>
      <c r="CW85" s="316" t="str">
        <f t="shared" si="201"/>
        <v/>
      </c>
      <c r="CX85" s="316" t="str">
        <f>IF(OR(CY85="",CY85=0),"",MAX(CX$5:CX84)+1)</f>
        <v/>
      </c>
      <c r="CY85" s="316" t="str">
        <f>IFERROR(INDEX($AK$86:$AK$97, ROWS($CY$4:CY83)), IFERROR(INDEX($AO$86:$AO$97, ROWS($CY$4:CY83)-ROWS($AK$86:$AK$97)), ""))</f>
        <v/>
      </c>
      <c r="CZ85" s="316" t="str">
        <f t="shared" si="202"/>
        <v/>
      </c>
      <c r="DA85" s="413" t="str">
        <f t="shared" si="203"/>
        <v/>
      </c>
      <c r="DC85" s="437"/>
      <c r="DD85" s="1151" t="s">
        <v>504</v>
      </c>
      <c r="DE85" s="1152"/>
      <c r="DF85" s="430"/>
      <c r="DG85" s="1162" t="s">
        <v>23</v>
      </c>
      <c r="DH85" s="1152"/>
      <c r="DI85" s="1162" t="s">
        <v>504</v>
      </c>
      <c r="DJ85" s="1152"/>
      <c r="DK85" s="1162" t="s">
        <v>23</v>
      </c>
      <c r="DL85" s="1152"/>
      <c r="DM85" s="292"/>
      <c r="DN85" s="1163" t="s">
        <v>481</v>
      </c>
      <c r="DO85" s="1164"/>
      <c r="DP85" s="1164"/>
      <c r="DQ85" s="1165" t="s">
        <v>491</v>
      </c>
      <c r="DR85" s="1164"/>
      <c r="DS85" s="1166"/>
    </row>
    <row r="86" spans="28:123" x14ac:dyDescent="0.3">
      <c r="AB86" s="395" t="str">
        <f ca="1">IFERROR(MATCH($AB$59,OFFSET(Year!$AY$67:$AY$118,AB85,,1000),0)+AB85,"")</f>
        <v/>
      </c>
      <c r="AC86" s="404" t="str">
        <f ca="1">IFERROR(INDEX(Year!$BB$67:$BB$118,AB86),"")</f>
        <v/>
      </c>
      <c r="AD86" s="405" t="str">
        <f ca="1">IFERROR(INDEX(Year!$AZ$67:$AZ$118,AB86),"")</f>
        <v/>
      </c>
      <c r="AE86" s="406" t="str">
        <f ca="1">IFERROR(INDEX(Year!$BA$67:$BA$118,AB86),"")</f>
        <v/>
      </c>
      <c r="AF86" s="407" t="str">
        <f ca="1">IFERROR(INDEX(Year!$AY$67:$AY$118,AB86),"")</f>
        <v/>
      </c>
      <c r="AI86" s="304"/>
      <c r="AJ86" s="305"/>
      <c r="AK86" s="306"/>
      <c r="AL86" s="307"/>
      <c r="AM86" s="304"/>
      <c r="AN86" s="305"/>
      <c r="AO86" s="306"/>
      <c r="AP86" s="307"/>
      <c r="BL86" s="412" t="str">
        <f ca="1">IF(OR(BM86="",BM86=0),"",MAX(BL$5:BL85)+1)</f>
        <v/>
      </c>
      <c r="BM86" s="316" t="str">
        <f ca="1">IFERROR(INDEX($AJ$6:$AJ$17, ROWS(BM$4:$BM84)), IFERROR(INDEX($AN$6:$AN$17, ROWS(BM$4:$BM84)-ROWS($AJ$6:$AJ$17)), IFERROR(INDEX($AR$6:$AR$17, ROWS(BM$4:$BM84)-ROWS($AJ$6:$AJ$17)-ROWS($AN$6:$AN$17)),IFERROR(INDEX($AV$6:$AV$17, ROWS(BM$4:$BM84)-ROWS($AJ$6:$AJ$17)-ROWS($AN$6:$AN$17)-ROWS($AR$6:$AR$17)),IFERROR(INDEX($AZ$6:$AZ$17, ROWS(BM$4:$BM84)-ROWS($AJ$6:$AJ$17)-ROWS($AN$6:$AN$17)-ROWS($AR$6:$AR$17)-ROWS($AV$6:$AV$17)),IFERROR(INDEX($BD$6:$BD$17, ROWS(BM$4:$BM84)-ROWS($AJ$6:$AJ$17)-ROWS($AN$6:$AN$17)-ROWS($AR$6:$AR$17)-ROWS($AV$6:$AV$17)-ROWS($AZ$6:$AZ$17)),IFERROR(INDEX($BH$6:$BH$17, ROWS(BM$4:$BM84)-ROWS($AJ$6:$AJ$17)-ROWS($AN$6:$AN$17)-ROWS($AR$6:$AR$17)-ROWS($AV$6:$AV$17)-ROWS($AZ$6:$AZ$17)-ROWS($BD$6:$BD$17)), "")))))))</f>
        <v/>
      </c>
      <c r="BN86" s="316" t="str">
        <f t="shared" ca="1" si="186"/>
        <v/>
      </c>
      <c r="BO86" s="316" t="str">
        <f ca="1">IF(OR(BP86="",BP86=0),"",MAX(BO$5:BO85)+1)</f>
        <v/>
      </c>
      <c r="BP86" s="316" t="str">
        <f ca="1">IFERROR(INDEX($AK$6:$AK$17, ROWS($BP$4:BP84)), IFERROR(INDEX($AO$6:$AO$17, ROWS($BP$4:BP84)-ROWS($AK$6:$AK$17)), IFERROR(INDEX($AS$6:$AS$17, ROWS($BP$4:BP84)-ROWS($AK$6:$AK$17)-ROWS($AO$6:$AO$17)),IFERROR(INDEX($AW$6:$AW$17, ROWS($BP$4:BP84)-ROWS($AK$6:$AK$17)-ROWS($AO$6:$AO$17)-ROWS($AS$6:$AS$17)),IFERROR(INDEX($BA$6:$BA$17, ROWS($BP$4:BP84)-ROWS($AK$6:$AK$17)-ROWS($AO$6:$AO$17)-ROWS($AS$6:$AS$17)-ROWS($AW$6:$AW$17)),IFERROR(INDEX($BE$6:$BE$17, ROWS($BP$4:BP84)-ROWS($AK$6:$AK$17)-ROWS($AO$6:$AO$17)-ROWS($AS$6:$AS$17)-ROWS($AW$6:$AW$17)-ROWS($BA$6:$BA$17)),IFERROR(INDEX($BI$6:$BI$17, ROWS($BP$4:BP84)-ROWS($AK$6:$AK$17)-ROWS($AO$6:$AO$17)-ROWS($AS$6:$AS$17)-ROWS($AW$6:$AW$17)-ROWS($BA$6:$BA$17)-ROWS($BE$6:$BE$17)), "")))))))</f>
        <v/>
      </c>
      <c r="BQ86" s="316" t="str">
        <f t="shared" ca="1" si="187"/>
        <v/>
      </c>
      <c r="BR86" s="413" t="str">
        <f t="shared" ca="1" si="188"/>
        <v/>
      </c>
      <c r="BS86" s="412" t="str">
        <f ca="1">IF(OR(BT86="",BT86=0),"",MAX(BS$5:BS85)+1)</f>
        <v/>
      </c>
      <c r="BT86" s="316" t="str">
        <f ca="1">IFERROR(INDEX($AJ$22:$AJ$33, ROWS($BT$4:BT84)), IFERROR(INDEX($AN$22:$AN$33, ROWS($BT$4:BT84)-ROWS($AJ$22:$AJ$33)), IFERROR(INDEX($AR$22:$AR$33, ROWS($BT$4:BT84)-ROWS($AJ$22:$AJ$33)-ROWS($AN$22:$AN$33)),IFERROR(INDEX($AV$22:$AV$33, ROWS($BT$4:BT84)-ROWS($AJ$22:$AJ$33)-ROWS($AN$22:$AN$33)-ROWS($AR$22:$AR$33)),IFERROR(INDEX($AZ$22:$AZ$33, ROWS($BT$4:BT84)-ROWS($AJ$22:$AJ$33)-ROWS($AN$22:$AN$33)-ROWS($AR$22:$AR$33)-ROWS($AV$22:$AV$33)),IFERROR(INDEX($BD$22:$BD$33, ROWS($BT$4:BT84)-ROWS($AJ$22:$AJ$33)-ROWS($AN$22:$AN$33)-ROWS($AR$22:$AR$33)-ROWS($AV$22:$AV$33)-ROWS($AZ$22:$AZ$33)),IFERROR(INDEX($BH$22:$BH$33, ROWS($BT$4:BT84)-ROWS($AJ$22:$AJ$33)-ROWS($AN$22:$AN$33)-ROWS($AR$22:$AR$33)-ROWS($AV$22:$AV$33)-ROWS($AZ$22:$AZ$33)-ROWS($BD$22:$BD$33)), "")))))))</f>
        <v/>
      </c>
      <c r="BU86" s="316" t="str">
        <f t="shared" ca="1" si="189"/>
        <v/>
      </c>
      <c r="BV86" s="316" t="str">
        <f ca="1">IF(OR(BW86="",BW86=0),"",MAX(BV$5:BV85)+1)</f>
        <v/>
      </c>
      <c r="BW86" s="316" t="str">
        <f ca="1">IFERROR(INDEX($AK$22:$AK$33, ROWS($BW$4:BW84)), IFERROR(INDEX($AO$22:$AO$33, ROWS($BW$4:BW84)-ROWS($AK$22:$AK$33)), IFERROR(INDEX($AS$22:$AS$33, ROWS($BW$4:BW84)-ROWS($AK$22:$AK$33)-ROWS($AO$22:$AO$33)),IFERROR(INDEX($AW$22:$AW$33, ROWS($BW$4:BW84)-ROWS($AK$22:$AK$33)-ROWS($AO$22:$AO$33)-ROWS($AS$22:$AS$33)),IFERROR(INDEX($BA$22:$BA$33, ROWS($BW$4:BW84)-ROWS($AK$22:$AK$33)-ROWS($AO$22:$AO$33)-ROWS($AS$22:$AS$33)-ROWS($AW$22:$AW$33)),IFERROR(INDEX($BE$22:$BE$33, ROWS($BW$4:BW84)-ROWS($AK$22:$AK$33)-ROWS($AO$22:$AO$33)-ROWS($AS$22:$AS$33)-ROWS($AW$22:$AW$33)-ROWS($BA$22:$BA$33)),IFERROR(INDEX($BI$22:$BI$33, ROWS($BW$4:BW84)-ROWS($AK$22:$AK$33)-ROWS($AO$22:$AO$33)-ROWS($AS$22:$AS$33)-ROWS($AW$22:$AW$33)-ROWS($BA$22:$BA$33)-ROWS($BE$22:$BE$33)), "")))))))</f>
        <v/>
      </c>
      <c r="BX86" s="316" t="str">
        <f t="shared" ca="1" si="190"/>
        <v/>
      </c>
      <c r="BY86" s="413" t="str">
        <f t="shared" ca="1" si="191"/>
        <v/>
      </c>
      <c r="BZ86" s="412" t="str">
        <f ca="1">IF(OR(CA86="",CA86=0),"",MAX(BZ$5:BZ85)+1)</f>
        <v/>
      </c>
      <c r="CA86" s="316" t="str">
        <f ca="1">IFERROR(INDEX($AJ$38:$AJ$49, ROWS($CA$4:CA84)), IFERROR(INDEX($AN$38:$AN$49, ROWS($CA$4:CA84)-ROWS($AJ$38:$AJ$49)), IFERROR(INDEX($AR$38:$AR$49, ROWS($CA$4:CA84)-ROWS($AJ$38:$AJ$49)-ROWS($AN$38:$AN$49)),IFERROR(INDEX($AV$38:$AV$49, ROWS($CA$4:CA84)-ROWS($AJ$38:$AJ$49)-ROWS($AN$38:$AN$49)-ROWS($AR$38:$AR$49)),IFERROR(INDEX($AZ$38:$AZ$49, ROWS($CA$4:CA84)-ROWS($AJ$38:$AJ$49)-ROWS($AN$38:$AN$49)-ROWS($AR$38:$AR$49)-ROWS($AV$38:$AV$49)),IFERROR(INDEX($BD$38:$BD$49, ROWS($CA$4:CA84)-ROWS($AJ$38:$AJ$49)-ROWS($AN$38:$AN$49)-ROWS($AR$38:$AR$49)-ROWS($AV$38:$AV$49)-ROWS($AZ$38:$AZ$49)),IFERROR(INDEX($BH$38:$BH$49, ROWS($CA$4:CA84)-ROWS($AJ$38:$AJ$49)-ROWS($AN$38:$AN$49)-ROWS($AR$38:$AR$49)-ROWS($AV$38:$AV$49)-ROWS($AZ$38:$AZ$49)-ROWS($BD$38:$BD$49)), "")))))))</f>
        <v/>
      </c>
      <c r="CB86" s="316" t="str">
        <f t="shared" ca="1" si="192"/>
        <v/>
      </c>
      <c r="CC86" s="316" t="str">
        <f ca="1">IF(OR(CD86="",CD86=0),"",MAX(CC$5:CC85)+1)</f>
        <v/>
      </c>
      <c r="CD86" s="316" t="str">
        <f ca="1">IFERROR(INDEX($AK$38:$AK$49, ROWS($CD$4:CD84)), IFERROR(INDEX($AO$38:$AO$49, ROWS($CD$4:CD84)-ROWS($AK$38:$AK$49)), IFERROR(INDEX($AS$38:$AS$49, ROWS($CD$4:CD84)-ROWS($AK$38:$AK$49)-ROWS($AO$38:$AO$49)),IFERROR(INDEX($AW$38:$AW$49, ROWS($CD$4:CD84)-ROWS($AK$38:$AK$49)-ROWS($AO$38:$AO$49)-ROWS($AS$38:$AS$49)),IFERROR(INDEX($BA$38:$BA$49, ROWS($CD$4:CD84)-ROWS($AK$38:$AK$49)-ROWS($AO$38:$AO$49)-ROWS($AS$38:$AS$49)-ROWS($AW$38:$AW$49)),IFERROR(INDEX($BE$38:$BE$49, ROWS($CD$4:CD84)-ROWS($AK$38:$AK$49)-ROWS($AO$38:$AO$49)-ROWS($AS$38:$AS$49)-ROWS($AW$38:$AW$49)-ROWS($BA$38:$BA$49)),IFERROR(INDEX($BI$38:$BI$49, ROWS($CD$4:CD84)-ROWS($AK$38:$AK$49)-ROWS($AO$38:$AO$49)-ROWS($AS$38:$AS$49)-ROWS($AW$38:$AW$49)-ROWS($BA$38:$BA$49)-ROWS($BE$38:$BE$49)), "")))))))</f>
        <v/>
      </c>
      <c r="CE86" s="316" t="str">
        <f t="shared" ca="1" si="193"/>
        <v/>
      </c>
      <c r="CF86" s="413" t="str">
        <f t="shared" ca="1" si="194"/>
        <v/>
      </c>
      <c r="CG86" s="412" t="str">
        <f ca="1">IF(OR(CH86="",CH86=0),"",MAX(CG$5:CG85)+1)</f>
        <v/>
      </c>
      <c r="CH86" s="316" t="str">
        <f ca="1">IFERROR(INDEX($AJ$54:$AJ$65, ROWS($CH$4:CH84)), IFERROR(INDEX($AN$54:$AN$65, ROWS($CH$4:CH84)-ROWS($AJ$54:$AJ$65)), IFERROR(INDEX($AR$54:$AR$65, ROWS($CH$4:CH84)-ROWS($AJ$54:$AJ$65)-ROWS($AN$54:$AN$65)),IFERROR(INDEX($AV$54:$AV$65, ROWS($CH$4:CH84)-ROWS($AJ$54:$AJ$65)-ROWS($AN$54:$AN$65)-ROWS($AR$54:$AR$65)),IFERROR(INDEX($AZ$54:$AZ$65, ROWS($CH$4:CH84)-ROWS($AJ$54:$AJ$65)-ROWS($AN$54:$AN$65)-ROWS($AR$54:$AR$65)-ROWS($AV$54:$AV$65)),IFERROR(INDEX($BD$54:$BD$65, ROWS($CH$4:CH84)-ROWS($AJ$54:$AJ$65)-ROWS($AN$54:$AN$65)-ROWS($AR$54:$AR$65)-ROWS($AV$54:$AV$65)-ROWS($AZ$54:$AZ$65)),IFERROR(INDEX($BH$54:$BH$65, ROWS($CH$4:CH84)-ROWS($AJ$54:$AJ$65)-ROWS($AN$54:$AN$65)-ROWS($AR$54:$AR$65)-ROWS($AV$54:$AV$65)-ROWS($AZ$54:$AZ$65)-ROWS($BD$54:$BD$65)), "")))))))</f>
        <v/>
      </c>
      <c r="CI86" s="316" t="str">
        <f t="shared" ca="1" si="195"/>
        <v/>
      </c>
      <c r="CJ86" s="316" t="str">
        <f ca="1">IF(OR(CK86="",CK86=0),"",MAX(CJ$5:CJ85)+1)</f>
        <v/>
      </c>
      <c r="CK86" s="316" t="str">
        <f ca="1">IFERROR(INDEX($AK$54:$AK$65, ROWS($CK$4:CK84)), IFERROR(INDEX($AO$54:$AO$65, ROWS($CK$4:CK84)-ROWS($AK$54:$AK$65)), IFERROR(INDEX($AS$54:$AS$65, ROWS($CK$4:CK84)-ROWS($AK$54:$AK$65)-ROWS($AO$54:$AO$65)),IFERROR(INDEX($AW$54:$AW$65, ROWS($CK$4:CK84)-ROWS($AK$54:$AK$65)-ROWS($AO$54:$AO$65)-ROWS($AS$54:$AS$65)),IFERROR(INDEX($BA$54:$BA$65, ROWS($CK$4:CK84)-ROWS($AK$54:$AK$65)-ROWS($AO$54:$AO$65)-ROWS($AS$54:$AS$65)-ROWS($AW$54:$AW$65)),IFERROR(INDEX($BE$54:$BE$65, ROWS($CK$4:CK84)-ROWS($AK$54:$AK$65)-ROWS($AO$54:$AO$65)-ROWS($AS$54:$AS$65)-ROWS($AW$54:$AW$65)-ROWS($BA$54:$BA$65)),IFERROR(INDEX($BI$54:$BI$65, ROWS($CK$4:CK84)-ROWS($AK$54:$AK$65)-ROWS($AO$54:$AO$65)-ROWS($AS$54:$AS$65)-ROWS($AW$54:$AW$65)-ROWS($BA$54:$BA$65)-ROWS($BE$54:$BE$65)), "")))))))</f>
        <v/>
      </c>
      <c r="CL86" s="316" t="str">
        <f t="shared" ca="1" si="196"/>
        <v/>
      </c>
      <c r="CM86" s="413" t="str">
        <f t="shared" ca="1" si="197"/>
        <v/>
      </c>
      <c r="CN86" s="412" t="str">
        <f>IF(OR(CO86="",CO86=0),"",MAX(CN$5:CN85)+1)</f>
        <v/>
      </c>
      <c r="CO86" s="316">
        <f>IFERROR(INDEX($AJ$70:$AJ$81, ROWS($CO$4:CO84)), IFERROR(INDEX($AN$70:$AN$81, ROWS($CO$4:CO84)-ROWS($AJ$70:$AJ$81)), IFERROR(INDEX($AR$70:$AR$81, ROWS($CO$4:CO84)-ROWS($AJ$70:$AJ$81)-ROWS($AN$70:$AN$81)),IFERROR(INDEX($AV$70:$AV$81, ROWS($CO$4:CO84)-ROWS($AJ$70:$AJ$81)-ROWS($AN$70:$AN$81)-ROWS($AR$70:$AR$81)),IFERROR(INDEX($AZ$70:$AZ$81, ROWS($CO$4:CO84)-ROWS($AJ$70:$AJ$81)-ROWS($AN$70:$AN$81)-ROWS($AR$70:$AR$81)-ROWS($AV$70:$AV$81)),IFERROR(INDEX($BD$70:$BD$81, ROWS($CO$4:CO84)-ROWS($AJ$70:$AJ$81)-ROWS($AN$70:$AN$81)-ROWS($AR$70:$AR$81)-ROWS($AV$70:$AV$81)-ROWS($AZ$70:$AZ$81)),IFERROR(INDEX($BH$70:$BH$81, ROWS($CO$4:CO84)-ROWS($AJ$70:$AJ$81)-ROWS($AN$70:$AN$81)-ROWS($AR$70:$AR$81)-ROWS($AV$70:$AV$81)-ROWS($AZ$70:$AZ$81)-ROWS($BD$70:$BD$81)), "")))))))</f>
        <v>0</v>
      </c>
      <c r="CP86" s="316" t="str">
        <f t="shared" ca="1" si="198"/>
        <v/>
      </c>
      <c r="CQ86" s="316" t="str">
        <f>IF(OR(CR86="",CR86=0),"",MAX(CQ$5:CQ85)+1)</f>
        <v/>
      </c>
      <c r="CR86" s="316">
        <f>IFERROR(INDEX($AK$70:$AK$81, ROWS($CR$4:CR84)), IFERROR(INDEX($AO$70:$AO$81, ROWS($CR$4:CR84)-ROWS($AK$70:$AK$81)), IFERROR(INDEX($AS$70:$AS$81, ROWS($CR$4:CR84)-ROWS($AK$70:$AK$81)-ROWS($AO$70:$AO$81)),IFERROR(INDEX($AW$70:$AW$81, ROWS($CR$4:CR84)-ROWS($AK$70:$AK$81)-ROWS($AO$70:$AO$81)-ROWS($AS$70:$AS$81)),IFERROR(INDEX($BA$70:$BA$81, ROWS($CR$4:CR84)-ROWS($AK$70:$AK$81)-ROWS($AO$70:$AO$81)-ROWS($AS$70:$AS$81)-ROWS($AW$70:$AW$81)),IFERROR(INDEX($BE$70:$BE$81, ROWS($CR$4:CR84)-ROWS($AK$70:$AK$81)-ROWS($AO$70:$AO$81)-ROWS($AS$70:$AS$81)-ROWS($AW$70:$AW$81)-ROWS($BA$70:$BA$81)),IFERROR(INDEX($BI$70:$BI$81, ROWS($CR$4:CR84)-ROWS($AK$70:$AK$81)-ROWS($AO$70:$AO$81)-ROWS($AS$70:$AS$81)-ROWS($AW$70:$AW$81)-ROWS($BA$70:$BA$81)-ROWS($BE$70:$BE$81)), "")))))))</f>
        <v>0</v>
      </c>
      <c r="CS86" s="316" t="str">
        <f t="shared" ca="1" si="199"/>
        <v/>
      </c>
      <c r="CT86" s="413" t="str">
        <f t="shared" ca="1" si="200"/>
        <v/>
      </c>
      <c r="CU86" s="412" t="str">
        <f>IF(OR(CV86="",CV86=0),"",MAX(CU$5:CU85)+1)</f>
        <v/>
      </c>
      <c r="CV86" s="316" t="str">
        <f>IFERROR(INDEX($AJ$86:$AJ$97, ROWS($CV$4:CV84)), IFERROR(INDEX($AN$86:$AN$97, ROWS($CV$4:CV84)-ROWS($AJ$86:$AJ$97)), ""))</f>
        <v/>
      </c>
      <c r="CW86" s="316" t="str">
        <f t="shared" si="201"/>
        <v/>
      </c>
      <c r="CX86" s="316" t="str">
        <f>IF(OR(CY86="",CY86=0),"",MAX(CX$5:CX85)+1)</f>
        <v/>
      </c>
      <c r="CY86" s="316" t="str">
        <f>IFERROR(INDEX($AK$86:$AK$97, ROWS($CY$4:CY84)), IFERROR(INDEX($AO$86:$AO$97, ROWS($CY$4:CY84)-ROWS($AK$86:$AK$97)), ""))</f>
        <v/>
      </c>
      <c r="CZ86" s="316" t="str">
        <f t="shared" si="202"/>
        <v/>
      </c>
      <c r="DA86" s="413" t="str">
        <f t="shared" si="203"/>
        <v/>
      </c>
      <c r="DC86" s="438">
        <f ca="1">IF(OR(DD86="",DD86=0),"",MAX(DC$85:DC85)+1)</f>
        <v>1</v>
      </c>
      <c r="DD86" s="434" t="str">
        <f ca="1">IF(CP6="","",IF(NOT(CT6="Income"),CP6,""))</f>
        <v>Boat Loan</v>
      </c>
      <c r="DE86" s="413">
        <f ca="1">IF(CS6="","",IF(NOT(CT6="Income"),CS6,""))</f>
        <v>300</v>
      </c>
      <c r="DF86" s="438" t="str">
        <f ca="1">IF(OR(DG86="",DG86=0),"",MAX(DF$85:DF85)+1)</f>
        <v/>
      </c>
      <c r="DG86" s="412" t="str">
        <f ca="1">IF(CP6="","",IF(CT6="Income",CP6,""))</f>
        <v/>
      </c>
      <c r="DH86" s="413" t="str">
        <f ca="1">IF(CP6="","",IF(CT6="Income",CS6,""))</f>
        <v/>
      </c>
      <c r="DI86" s="412" t="str">
        <f ca="1">IFERROR(INDEX($DD$86:$DD$103,MATCH(ROW()-ROW($DI$85),$DC$86:$DC$103,0)),"")</f>
        <v>Boat Loan</v>
      </c>
      <c r="DJ86" s="413">
        <f ca="1">IFERROR(INDEX($DE$86:$DE$103,MATCH(ROW()-ROW($DI$85),$DC$86:$DC$103,0)),"")</f>
        <v>300</v>
      </c>
      <c r="DK86" s="412" t="str">
        <f ca="1">IFERROR(INDEX($DG$86:$DG$103,MATCH(ROW()-ROW($DK$85),$DF$86:$DF$103,0)),"")</f>
        <v>Investment 2</v>
      </c>
      <c r="DL86" s="413">
        <f ca="1">IFERROR(INDEX($DH$86:$DH$103,MATCH(ROW()-ROW($DK$85),$DF$86:$DF$103,0)),"")</f>
        <v>1200</v>
      </c>
      <c r="DM86" s="292"/>
      <c r="DN86" s="425" t="str">
        <f ca="1">IF(DI86="","",CONCATENATE(DI86," - ",DJ86))</f>
        <v>Boat Loan - 300</v>
      </c>
      <c r="DO86" s="295" t="str">
        <f ca="1">IF(DI87="","",CONCATENATE(DI87," - ",DJ87))</f>
        <v>Groceries - 125</v>
      </c>
      <c r="DP86" s="295" t="str">
        <f ca="1">IF(DI88="","",CONCATENATE(DI88," - ",DJ88))</f>
        <v>Lawn Service - 50</v>
      </c>
      <c r="DQ86" s="440" t="str">
        <f ca="1">IF(DK86="","",CONCATENATE(DK86," - ",DL86))</f>
        <v>Investment 2 - 1200</v>
      </c>
      <c r="DR86" s="441" t="str">
        <f ca="1">IF(DK87="","",CONCATENATE(DK87," - ",DL87))</f>
        <v>Paycheck 2 - 400</v>
      </c>
      <c r="DS86" s="442" t="str">
        <f ca="1">IF(DK88="","",CONCATENATE(DK88," - ",DL88))</f>
        <v/>
      </c>
    </row>
    <row r="87" spans="28:123" x14ac:dyDescent="0.3">
      <c r="AB87" s="395" t="str">
        <f ca="1">IFERROR(MATCH($AB$59,OFFSET(Year!$AY$67:$AY$118,AB86,,1000),0)+AB86,"")</f>
        <v/>
      </c>
      <c r="AC87" s="404" t="str">
        <f ca="1">IFERROR(INDEX(Year!$BB$67:$BB$118,AB87),"")</f>
        <v/>
      </c>
      <c r="AD87" s="405" t="str">
        <f ca="1">IFERROR(INDEX(Year!$AZ$67:$AZ$118,AB87),"")</f>
        <v/>
      </c>
      <c r="AE87" s="406" t="str">
        <f ca="1">IFERROR(INDEX(Year!$BA$67:$BA$118,AB87),"")</f>
        <v/>
      </c>
      <c r="AF87" s="407" t="str">
        <f ca="1">IFERROR(INDEX(Year!$AY$67:$AY$118,AB87),"")</f>
        <v/>
      </c>
      <c r="AI87" s="304"/>
      <c r="AJ87" s="305"/>
      <c r="AK87" s="306"/>
      <c r="AL87" s="307"/>
      <c r="AM87" s="304"/>
      <c r="AN87" s="305"/>
      <c r="AO87" s="306"/>
      <c r="AP87" s="307"/>
      <c r="BL87" s="412" t="str">
        <f ca="1">IF(OR(BM87="",BM87=0),"",MAX(BL$5:BL86)+1)</f>
        <v/>
      </c>
      <c r="BM87" s="316" t="str">
        <f ca="1">IFERROR(INDEX($AJ$6:$AJ$17, ROWS(BM$4:$BM85)), IFERROR(INDEX($AN$6:$AN$17, ROWS(BM$4:$BM85)-ROWS($AJ$6:$AJ$17)), IFERROR(INDEX($AR$6:$AR$17, ROWS(BM$4:$BM85)-ROWS($AJ$6:$AJ$17)-ROWS($AN$6:$AN$17)),IFERROR(INDEX($AV$6:$AV$17, ROWS(BM$4:$BM85)-ROWS($AJ$6:$AJ$17)-ROWS($AN$6:$AN$17)-ROWS($AR$6:$AR$17)),IFERROR(INDEX($AZ$6:$AZ$17, ROWS(BM$4:$BM85)-ROWS($AJ$6:$AJ$17)-ROWS($AN$6:$AN$17)-ROWS($AR$6:$AR$17)-ROWS($AV$6:$AV$17)),IFERROR(INDEX($BD$6:$BD$17, ROWS(BM$4:$BM85)-ROWS($AJ$6:$AJ$17)-ROWS($AN$6:$AN$17)-ROWS($AR$6:$AR$17)-ROWS($AV$6:$AV$17)-ROWS($AZ$6:$AZ$17)),IFERROR(INDEX($BH$6:$BH$17, ROWS(BM$4:$BM85)-ROWS($AJ$6:$AJ$17)-ROWS($AN$6:$AN$17)-ROWS($AR$6:$AR$17)-ROWS($AV$6:$AV$17)-ROWS($AZ$6:$AZ$17)-ROWS($BD$6:$BD$17)), "")))))))</f>
        <v/>
      </c>
      <c r="BN87" s="316" t="str">
        <f t="shared" ca="1" si="186"/>
        <v/>
      </c>
      <c r="BO87" s="316" t="str">
        <f ca="1">IF(OR(BP87="",BP87=0),"",MAX(BO$5:BO86)+1)</f>
        <v/>
      </c>
      <c r="BP87" s="316" t="str">
        <f ca="1">IFERROR(INDEX($AK$6:$AK$17, ROWS($BP$4:BP85)), IFERROR(INDEX($AO$6:$AO$17, ROWS($BP$4:BP85)-ROWS($AK$6:$AK$17)), IFERROR(INDEX($AS$6:$AS$17, ROWS($BP$4:BP85)-ROWS($AK$6:$AK$17)-ROWS($AO$6:$AO$17)),IFERROR(INDEX($AW$6:$AW$17, ROWS($BP$4:BP85)-ROWS($AK$6:$AK$17)-ROWS($AO$6:$AO$17)-ROWS($AS$6:$AS$17)),IFERROR(INDEX($BA$6:$BA$17, ROWS($BP$4:BP85)-ROWS($AK$6:$AK$17)-ROWS($AO$6:$AO$17)-ROWS($AS$6:$AS$17)-ROWS($AW$6:$AW$17)),IFERROR(INDEX($BE$6:$BE$17, ROWS($BP$4:BP85)-ROWS($AK$6:$AK$17)-ROWS($AO$6:$AO$17)-ROWS($AS$6:$AS$17)-ROWS($AW$6:$AW$17)-ROWS($BA$6:$BA$17)),IFERROR(INDEX($BI$6:$BI$17, ROWS($BP$4:BP85)-ROWS($AK$6:$AK$17)-ROWS($AO$6:$AO$17)-ROWS($AS$6:$AS$17)-ROWS($AW$6:$AW$17)-ROWS($BA$6:$BA$17)-ROWS($BE$6:$BE$17)), "")))))))</f>
        <v/>
      </c>
      <c r="BQ87" s="316" t="str">
        <f t="shared" ca="1" si="187"/>
        <v/>
      </c>
      <c r="BR87" s="413" t="str">
        <f t="shared" ca="1" si="188"/>
        <v/>
      </c>
      <c r="BS87" s="412" t="str">
        <f ca="1">IF(OR(BT87="",BT87=0),"",MAX(BS$5:BS86)+1)</f>
        <v/>
      </c>
      <c r="BT87" s="316" t="str">
        <f ca="1">IFERROR(INDEX($AJ$22:$AJ$33, ROWS($BT$4:BT85)), IFERROR(INDEX($AN$22:$AN$33, ROWS($BT$4:BT85)-ROWS($AJ$22:$AJ$33)), IFERROR(INDEX($AR$22:$AR$33, ROWS($BT$4:BT85)-ROWS($AJ$22:$AJ$33)-ROWS($AN$22:$AN$33)),IFERROR(INDEX($AV$22:$AV$33, ROWS($BT$4:BT85)-ROWS($AJ$22:$AJ$33)-ROWS($AN$22:$AN$33)-ROWS($AR$22:$AR$33)),IFERROR(INDEX($AZ$22:$AZ$33, ROWS($BT$4:BT85)-ROWS($AJ$22:$AJ$33)-ROWS($AN$22:$AN$33)-ROWS($AR$22:$AR$33)-ROWS($AV$22:$AV$33)),IFERROR(INDEX($BD$22:$BD$33, ROWS($BT$4:BT85)-ROWS($AJ$22:$AJ$33)-ROWS($AN$22:$AN$33)-ROWS($AR$22:$AR$33)-ROWS($AV$22:$AV$33)-ROWS($AZ$22:$AZ$33)),IFERROR(INDEX($BH$22:$BH$33, ROWS($BT$4:BT85)-ROWS($AJ$22:$AJ$33)-ROWS($AN$22:$AN$33)-ROWS($AR$22:$AR$33)-ROWS($AV$22:$AV$33)-ROWS($AZ$22:$AZ$33)-ROWS($BD$22:$BD$33)), "")))))))</f>
        <v/>
      </c>
      <c r="BU87" s="316" t="str">
        <f t="shared" ca="1" si="189"/>
        <v/>
      </c>
      <c r="BV87" s="316" t="str">
        <f ca="1">IF(OR(BW87="",BW87=0),"",MAX(BV$5:BV86)+1)</f>
        <v/>
      </c>
      <c r="BW87" s="316" t="str">
        <f ca="1">IFERROR(INDEX($AK$22:$AK$33, ROWS($BW$4:BW85)), IFERROR(INDEX($AO$22:$AO$33, ROWS($BW$4:BW85)-ROWS($AK$22:$AK$33)), IFERROR(INDEX($AS$22:$AS$33, ROWS($BW$4:BW85)-ROWS($AK$22:$AK$33)-ROWS($AO$22:$AO$33)),IFERROR(INDEX($AW$22:$AW$33, ROWS($BW$4:BW85)-ROWS($AK$22:$AK$33)-ROWS($AO$22:$AO$33)-ROWS($AS$22:$AS$33)),IFERROR(INDEX($BA$22:$BA$33, ROWS($BW$4:BW85)-ROWS($AK$22:$AK$33)-ROWS($AO$22:$AO$33)-ROWS($AS$22:$AS$33)-ROWS($AW$22:$AW$33)),IFERROR(INDEX($BE$22:$BE$33, ROWS($BW$4:BW85)-ROWS($AK$22:$AK$33)-ROWS($AO$22:$AO$33)-ROWS($AS$22:$AS$33)-ROWS($AW$22:$AW$33)-ROWS($BA$22:$BA$33)),IFERROR(INDEX($BI$22:$BI$33, ROWS($BW$4:BW85)-ROWS($AK$22:$AK$33)-ROWS($AO$22:$AO$33)-ROWS($AS$22:$AS$33)-ROWS($AW$22:$AW$33)-ROWS($BA$22:$BA$33)-ROWS($BE$22:$BE$33)), "")))))))</f>
        <v/>
      </c>
      <c r="BX87" s="316" t="str">
        <f t="shared" ca="1" si="190"/>
        <v/>
      </c>
      <c r="BY87" s="413" t="str">
        <f t="shared" ca="1" si="191"/>
        <v/>
      </c>
      <c r="BZ87" s="412" t="str">
        <f ca="1">IF(OR(CA87="",CA87=0),"",MAX(BZ$5:BZ86)+1)</f>
        <v/>
      </c>
      <c r="CA87" s="316" t="str">
        <f ca="1">IFERROR(INDEX($AJ$38:$AJ$49, ROWS($CA$4:CA85)), IFERROR(INDEX($AN$38:$AN$49, ROWS($CA$4:CA85)-ROWS($AJ$38:$AJ$49)), IFERROR(INDEX($AR$38:$AR$49, ROWS($CA$4:CA85)-ROWS($AJ$38:$AJ$49)-ROWS($AN$38:$AN$49)),IFERROR(INDEX($AV$38:$AV$49, ROWS($CA$4:CA85)-ROWS($AJ$38:$AJ$49)-ROWS($AN$38:$AN$49)-ROWS($AR$38:$AR$49)),IFERROR(INDEX($AZ$38:$AZ$49, ROWS($CA$4:CA85)-ROWS($AJ$38:$AJ$49)-ROWS($AN$38:$AN$49)-ROWS($AR$38:$AR$49)-ROWS($AV$38:$AV$49)),IFERROR(INDEX($BD$38:$BD$49, ROWS($CA$4:CA85)-ROWS($AJ$38:$AJ$49)-ROWS($AN$38:$AN$49)-ROWS($AR$38:$AR$49)-ROWS($AV$38:$AV$49)-ROWS($AZ$38:$AZ$49)),IFERROR(INDEX($BH$38:$BH$49, ROWS($CA$4:CA85)-ROWS($AJ$38:$AJ$49)-ROWS($AN$38:$AN$49)-ROWS($AR$38:$AR$49)-ROWS($AV$38:$AV$49)-ROWS($AZ$38:$AZ$49)-ROWS($BD$38:$BD$49)), "")))))))</f>
        <v/>
      </c>
      <c r="CB87" s="316" t="str">
        <f t="shared" ca="1" si="192"/>
        <v/>
      </c>
      <c r="CC87" s="316" t="str">
        <f ca="1">IF(OR(CD87="",CD87=0),"",MAX(CC$5:CC86)+1)</f>
        <v/>
      </c>
      <c r="CD87" s="316" t="str">
        <f ca="1">IFERROR(INDEX($AK$38:$AK$49, ROWS($CD$4:CD85)), IFERROR(INDEX($AO$38:$AO$49, ROWS($CD$4:CD85)-ROWS($AK$38:$AK$49)), IFERROR(INDEX($AS$38:$AS$49, ROWS($CD$4:CD85)-ROWS($AK$38:$AK$49)-ROWS($AO$38:$AO$49)),IFERROR(INDEX($AW$38:$AW$49, ROWS($CD$4:CD85)-ROWS($AK$38:$AK$49)-ROWS($AO$38:$AO$49)-ROWS($AS$38:$AS$49)),IFERROR(INDEX($BA$38:$BA$49, ROWS($CD$4:CD85)-ROWS($AK$38:$AK$49)-ROWS($AO$38:$AO$49)-ROWS($AS$38:$AS$49)-ROWS($AW$38:$AW$49)),IFERROR(INDEX($BE$38:$BE$49, ROWS($CD$4:CD85)-ROWS($AK$38:$AK$49)-ROWS($AO$38:$AO$49)-ROWS($AS$38:$AS$49)-ROWS($AW$38:$AW$49)-ROWS($BA$38:$BA$49)),IFERROR(INDEX($BI$38:$BI$49, ROWS($CD$4:CD85)-ROWS($AK$38:$AK$49)-ROWS($AO$38:$AO$49)-ROWS($AS$38:$AS$49)-ROWS($AW$38:$AW$49)-ROWS($BA$38:$BA$49)-ROWS($BE$38:$BE$49)), "")))))))</f>
        <v/>
      </c>
      <c r="CE87" s="316" t="str">
        <f t="shared" ca="1" si="193"/>
        <v/>
      </c>
      <c r="CF87" s="413" t="str">
        <f t="shared" ca="1" si="194"/>
        <v/>
      </c>
      <c r="CG87" s="412" t="str">
        <f ca="1">IF(OR(CH87="",CH87=0),"",MAX(CG$5:CG86)+1)</f>
        <v/>
      </c>
      <c r="CH87" s="316" t="str">
        <f ca="1">IFERROR(INDEX($AJ$54:$AJ$65, ROWS($CH$4:CH85)), IFERROR(INDEX($AN$54:$AN$65, ROWS($CH$4:CH85)-ROWS($AJ$54:$AJ$65)), IFERROR(INDEX($AR$54:$AR$65, ROWS($CH$4:CH85)-ROWS($AJ$54:$AJ$65)-ROWS($AN$54:$AN$65)),IFERROR(INDEX($AV$54:$AV$65, ROWS($CH$4:CH85)-ROWS($AJ$54:$AJ$65)-ROWS($AN$54:$AN$65)-ROWS($AR$54:$AR$65)),IFERROR(INDEX($AZ$54:$AZ$65, ROWS($CH$4:CH85)-ROWS($AJ$54:$AJ$65)-ROWS($AN$54:$AN$65)-ROWS($AR$54:$AR$65)-ROWS($AV$54:$AV$65)),IFERROR(INDEX($BD$54:$BD$65, ROWS($CH$4:CH85)-ROWS($AJ$54:$AJ$65)-ROWS($AN$54:$AN$65)-ROWS($AR$54:$AR$65)-ROWS($AV$54:$AV$65)-ROWS($AZ$54:$AZ$65)),IFERROR(INDEX($BH$54:$BH$65, ROWS($CH$4:CH85)-ROWS($AJ$54:$AJ$65)-ROWS($AN$54:$AN$65)-ROWS($AR$54:$AR$65)-ROWS($AV$54:$AV$65)-ROWS($AZ$54:$AZ$65)-ROWS($BD$54:$BD$65)), "")))))))</f>
        <v/>
      </c>
      <c r="CI87" s="316" t="str">
        <f t="shared" ca="1" si="195"/>
        <v/>
      </c>
      <c r="CJ87" s="316" t="str">
        <f ca="1">IF(OR(CK87="",CK87=0),"",MAX(CJ$5:CJ86)+1)</f>
        <v/>
      </c>
      <c r="CK87" s="316" t="str">
        <f ca="1">IFERROR(INDEX($AK$54:$AK$65, ROWS($CK$4:CK85)), IFERROR(INDEX($AO$54:$AO$65, ROWS($CK$4:CK85)-ROWS($AK$54:$AK$65)), IFERROR(INDEX($AS$54:$AS$65, ROWS($CK$4:CK85)-ROWS($AK$54:$AK$65)-ROWS($AO$54:$AO$65)),IFERROR(INDEX($AW$54:$AW$65, ROWS($CK$4:CK85)-ROWS($AK$54:$AK$65)-ROWS($AO$54:$AO$65)-ROWS($AS$54:$AS$65)),IFERROR(INDEX($BA$54:$BA$65, ROWS($CK$4:CK85)-ROWS($AK$54:$AK$65)-ROWS($AO$54:$AO$65)-ROWS($AS$54:$AS$65)-ROWS($AW$54:$AW$65)),IFERROR(INDEX($BE$54:$BE$65, ROWS($CK$4:CK85)-ROWS($AK$54:$AK$65)-ROWS($AO$54:$AO$65)-ROWS($AS$54:$AS$65)-ROWS($AW$54:$AW$65)-ROWS($BA$54:$BA$65)),IFERROR(INDEX($BI$54:$BI$65, ROWS($CK$4:CK85)-ROWS($AK$54:$AK$65)-ROWS($AO$54:$AO$65)-ROWS($AS$54:$AS$65)-ROWS($AW$54:$AW$65)-ROWS($BA$54:$BA$65)-ROWS($BE$54:$BE$65)), "")))))))</f>
        <v/>
      </c>
      <c r="CL87" s="316" t="str">
        <f t="shared" ca="1" si="196"/>
        <v/>
      </c>
      <c r="CM87" s="413" t="str">
        <f t="shared" ca="1" si="197"/>
        <v/>
      </c>
      <c r="CN87" s="412" t="str">
        <f>IF(OR(CO87="",CO87=0),"",MAX(CN$5:CN86)+1)</f>
        <v/>
      </c>
      <c r="CO87" s="316">
        <f>IFERROR(INDEX($AJ$70:$AJ$81, ROWS($CO$4:CO85)), IFERROR(INDEX($AN$70:$AN$81, ROWS($CO$4:CO85)-ROWS($AJ$70:$AJ$81)), IFERROR(INDEX($AR$70:$AR$81, ROWS($CO$4:CO85)-ROWS($AJ$70:$AJ$81)-ROWS($AN$70:$AN$81)),IFERROR(INDEX($AV$70:$AV$81, ROWS($CO$4:CO85)-ROWS($AJ$70:$AJ$81)-ROWS($AN$70:$AN$81)-ROWS($AR$70:$AR$81)),IFERROR(INDEX($AZ$70:$AZ$81, ROWS($CO$4:CO85)-ROWS($AJ$70:$AJ$81)-ROWS($AN$70:$AN$81)-ROWS($AR$70:$AR$81)-ROWS($AV$70:$AV$81)),IFERROR(INDEX($BD$70:$BD$81, ROWS($CO$4:CO85)-ROWS($AJ$70:$AJ$81)-ROWS($AN$70:$AN$81)-ROWS($AR$70:$AR$81)-ROWS($AV$70:$AV$81)-ROWS($AZ$70:$AZ$81)),IFERROR(INDEX($BH$70:$BH$81, ROWS($CO$4:CO85)-ROWS($AJ$70:$AJ$81)-ROWS($AN$70:$AN$81)-ROWS($AR$70:$AR$81)-ROWS($AV$70:$AV$81)-ROWS($AZ$70:$AZ$81)-ROWS($BD$70:$BD$81)), "")))))))</f>
        <v>0</v>
      </c>
      <c r="CP87" s="316" t="str">
        <f t="shared" ca="1" si="198"/>
        <v/>
      </c>
      <c r="CQ87" s="316" t="str">
        <f>IF(OR(CR87="",CR87=0),"",MAX(CQ$5:CQ86)+1)</f>
        <v/>
      </c>
      <c r="CR87" s="316">
        <f>IFERROR(INDEX($AK$70:$AK$81, ROWS($CR$4:CR85)), IFERROR(INDEX($AO$70:$AO$81, ROWS($CR$4:CR85)-ROWS($AK$70:$AK$81)), IFERROR(INDEX($AS$70:$AS$81, ROWS($CR$4:CR85)-ROWS($AK$70:$AK$81)-ROWS($AO$70:$AO$81)),IFERROR(INDEX($AW$70:$AW$81, ROWS($CR$4:CR85)-ROWS($AK$70:$AK$81)-ROWS($AO$70:$AO$81)-ROWS($AS$70:$AS$81)),IFERROR(INDEX($BA$70:$BA$81, ROWS($CR$4:CR85)-ROWS($AK$70:$AK$81)-ROWS($AO$70:$AO$81)-ROWS($AS$70:$AS$81)-ROWS($AW$70:$AW$81)),IFERROR(INDEX($BE$70:$BE$81, ROWS($CR$4:CR85)-ROWS($AK$70:$AK$81)-ROWS($AO$70:$AO$81)-ROWS($AS$70:$AS$81)-ROWS($AW$70:$AW$81)-ROWS($BA$70:$BA$81)),IFERROR(INDEX($BI$70:$BI$81, ROWS($CR$4:CR85)-ROWS($AK$70:$AK$81)-ROWS($AO$70:$AO$81)-ROWS($AS$70:$AS$81)-ROWS($AW$70:$AW$81)-ROWS($BA$70:$BA$81)-ROWS($BE$70:$BE$81)), "")))))))</f>
        <v>0</v>
      </c>
      <c r="CS87" s="316" t="str">
        <f t="shared" ca="1" si="199"/>
        <v/>
      </c>
      <c r="CT87" s="413" t="str">
        <f t="shared" ca="1" si="200"/>
        <v/>
      </c>
      <c r="CU87" s="412" t="str">
        <f>IF(OR(CV87="",CV87=0),"",MAX(CU$5:CU86)+1)</f>
        <v/>
      </c>
      <c r="CV87" s="316" t="str">
        <f>IFERROR(INDEX($AJ$86:$AJ$97, ROWS($CV$4:CV85)), IFERROR(INDEX($AN$86:$AN$97, ROWS($CV$4:CV85)-ROWS($AJ$86:$AJ$97)), ""))</f>
        <v/>
      </c>
      <c r="CW87" s="316" t="str">
        <f t="shared" si="201"/>
        <v/>
      </c>
      <c r="CX87" s="316" t="str">
        <f>IF(OR(CY87="",CY87=0),"",MAX(CX$5:CX86)+1)</f>
        <v/>
      </c>
      <c r="CY87" s="316" t="str">
        <f>IFERROR(INDEX($AK$86:$AK$97, ROWS($CY$4:CY85)), IFERROR(INDEX($AO$86:$AO$97, ROWS($CY$4:CY85)-ROWS($AK$86:$AK$97)), ""))</f>
        <v/>
      </c>
      <c r="CZ87" s="316" t="str">
        <f t="shared" si="202"/>
        <v/>
      </c>
      <c r="DA87" s="413" t="str">
        <f t="shared" si="203"/>
        <v/>
      </c>
      <c r="DC87" s="438" t="str">
        <f ca="1">IF(OR(DD87="",DD87=0),"",MAX(DC$85:DC86)+1)</f>
        <v/>
      </c>
      <c r="DD87" s="434" t="str">
        <f t="shared" ref="DD87:DD103" ca="1" si="204">IF(CP7="","",IF(NOT(CT7="Income"),CP7,""))</f>
        <v/>
      </c>
      <c r="DE87" s="413" t="str">
        <f t="shared" ref="DE87:DE103" ca="1" si="205">IF(CS7="","",IF(NOT(CT7="Income"),CS7,""))</f>
        <v/>
      </c>
      <c r="DF87" s="431">
        <f ca="1">IF(OR(DG87="",DG87=0),"",MAX(DF$85:DF86)+1)</f>
        <v>1</v>
      </c>
      <c r="DG87" s="412" t="str">
        <f t="shared" ref="DG87:DG103" ca="1" si="206">IF(CP7="","",IF(CT7="Income",CP7,""))</f>
        <v>Investment 2</v>
      </c>
      <c r="DH87" s="413">
        <f t="shared" ref="DH87:DH103" ca="1" si="207">IF(CP7="","",IF(CT7="Income",CS7,""))</f>
        <v>1200</v>
      </c>
      <c r="DI87" s="412" t="str">
        <f t="shared" ref="DI87:DI103" ca="1" si="208">IFERROR(INDEX($DD$86:$DD$103,MATCH(ROW()-ROW($DI$85),$DC$86:$DC$103,0)),"")</f>
        <v>Groceries</v>
      </c>
      <c r="DJ87" s="413">
        <f t="shared" ref="DJ87:DJ103" ca="1" si="209">IFERROR(INDEX($DE$86:$DE$103,MATCH(ROW()-ROW($DI$85),$DC$86:$DC$103,0)),"")</f>
        <v>125</v>
      </c>
      <c r="DK87" s="412" t="str">
        <f t="shared" ref="DK87:DK103" ca="1" si="210">IFERROR(INDEX($DG$86:$DG$103,MATCH(ROW()-ROW($DK$85),$DF$86:$DF$103,0)),"")</f>
        <v>Paycheck 2</v>
      </c>
      <c r="DL87" s="413">
        <f t="shared" ref="DL87:DL103" ca="1" si="211">IFERROR(INDEX($DH$86:$DH$103,MATCH(ROW()-ROW($DK$85),$DF$86:$DF$103,0)),"")</f>
        <v>400</v>
      </c>
      <c r="DM87" s="292"/>
      <c r="DN87" s="425" t="str">
        <f ca="1">IF(DI89="","",CONCATENATE(DI89," - ",DJ89))</f>
        <v/>
      </c>
      <c r="DO87" s="295" t="str">
        <f ca="1">IF(DI90="","",CONCATENATE(DI90," - ",DJ90))</f>
        <v/>
      </c>
      <c r="DP87" s="295" t="str">
        <f ca="1">IF(DI91="","",CONCATENATE(DI91," - ",DJ91))</f>
        <v/>
      </c>
      <c r="DQ87" s="425" t="str">
        <f ca="1">IF(DK89="","",CONCATENATE(DK89," - ",DL89))</f>
        <v/>
      </c>
      <c r="DR87" s="295" t="str">
        <f ca="1">IF(DK90="","",CONCATENATE(DK90," - ",DL90))</f>
        <v/>
      </c>
      <c r="DS87" s="426" t="str">
        <f ca="1">IF(DK91="","",CONCATENATE(DK91," - ",DL91))</f>
        <v/>
      </c>
    </row>
    <row r="88" spans="28:123" x14ac:dyDescent="0.3">
      <c r="AB88" s="395" t="str">
        <f ca="1">IFERROR(MATCH($AB$59,OFFSET(Year!$AY$67:$AY$118,AB87,,1000),0)+AB87,"")</f>
        <v/>
      </c>
      <c r="AC88" s="404" t="str">
        <f ca="1">IFERROR(INDEX(Year!$BB$67:$BB$118,AB88),"")</f>
        <v/>
      </c>
      <c r="AD88" s="405" t="str">
        <f ca="1">IFERROR(INDEX(Year!$AZ$67:$AZ$118,AB88),"")</f>
        <v/>
      </c>
      <c r="AE88" s="406" t="str">
        <f ca="1">IFERROR(INDEX(Year!$BA$67:$BA$118,AB88),"")</f>
        <v/>
      </c>
      <c r="AF88" s="407" t="str">
        <f ca="1">IFERROR(INDEX(Year!$AY$67:$AY$118,AB88),"")</f>
        <v/>
      </c>
      <c r="AI88" s="304"/>
      <c r="AJ88" s="305"/>
      <c r="AK88" s="306"/>
      <c r="AL88" s="307"/>
      <c r="AM88" s="304"/>
      <c r="AN88" s="305"/>
      <c r="AO88" s="306"/>
      <c r="AP88" s="307"/>
      <c r="BL88" s="412" t="str">
        <f ca="1">IF(OR(BM88="",BM88=0),"",MAX(BL$5:BL87)+1)</f>
        <v/>
      </c>
      <c r="BM88" s="316" t="str">
        <f ca="1">IFERROR(INDEX($AJ$6:$AJ$17, ROWS(BM$4:$BM86)), IFERROR(INDEX($AN$6:$AN$17, ROWS(BM$4:$BM86)-ROWS($AJ$6:$AJ$17)), IFERROR(INDEX($AR$6:$AR$17, ROWS(BM$4:$BM86)-ROWS($AJ$6:$AJ$17)-ROWS($AN$6:$AN$17)),IFERROR(INDEX($AV$6:$AV$17, ROWS(BM$4:$BM86)-ROWS($AJ$6:$AJ$17)-ROWS($AN$6:$AN$17)-ROWS($AR$6:$AR$17)),IFERROR(INDEX($AZ$6:$AZ$17, ROWS(BM$4:$BM86)-ROWS($AJ$6:$AJ$17)-ROWS($AN$6:$AN$17)-ROWS($AR$6:$AR$17)-ROWS($AV$6:$AV$17)),IFERROR(INDEX($BD$6:$BD$17, ROWS(BM$4:$BM86)-ROWS($AJ$6:$AJ$17)-ROWS($AN$6:$AN$17)-ROWS($AR$6:$AR$17)-ROWS($AV$6:$AV$17)-ROWS($AZ$6:$AZ$17)),IFERROR(INDEX($BH$6:$BH$17, ROWS(BM$4:$BM86)-ROWS($AJ$6:$AJ$17)-ROWS($AN$6:$AN$17)-ROWS($AR$6:$AR$17)-ROWS($AV$6:$AV$17)-ROWS($AZ$6:$AZ$17)-ROWS($BD$6:$BD$17)), "")))))))</f>
        <v/>
      </c>
      <c r="BN88" s="316" t="str">
        <f t="shared" ca="1" si="186"/>
        <v/>
      </c>
      <c r="BO88" s="316" t="str">
        <f ca="1">IF(OR(BP88="",BP88=0),"",MAX(BO$5:BO87)+1)</f>
        <v/>
      </c>
      <c r="BP88" s="316" t="str">
        <f ca="1">IFERROR(INDEX($AK$6:$AK$17, ROWS($BP$4:BP86)), IFERROR(INDEX($AO$6:$AO$17, ROWS($BP$4:BP86)-ROWS($AK$6:$AK$17)), IFERROR(INDEX($AS$6:$AS$17, ROWS($BP$4:BP86)-ROWS($AK$6:$AK$17)-ROWS($AO$6:$AO$17)),IFERROR(INDEX($AW$6:$AW$17, ROWS($BP$4:BP86)-ROWS($AK$6:$AK$17)-ROWS($AO$6:$AO$17)-ROWS($AS$6:$AS$17)),IFERROR(INDEX($BA$6:$BA$17, ROWS($BP$4:BP86)-ROWS($AK$6:$AK$17)-ROWS($AO$6:$AO$17)-ROWS($AS$6:$AS$17)-ROWS($AW$6:$AW$17)),IFERROR(INDEX($BE$6:$BE$17, ROWS($BP$4:BP86)-ROWS($AK$6:$AK$17)-ROWS($AO$6:$AO$17)-ROWS($AS$6:$AS$17)-ROWS($AW$6:$AW$17)-ROWS($BA$6:$BA$17)),IFERROR(INDEX($BI$6:$BI$17, ROWS($BP$4:BP86)-ROWS($AK$6:$AK$17)-ROWS($AO$6:$AO$17)-ROWS($AS$6:$AS$17)-ROWS($AW$6:$AW$17)-ROWS($BA$6:$BA$17)-ROWS($BE$6:$BE$17)), "")))))))</f>
        <v/>
      </c>
      <c r="BQ88" s="316" t="str">
        <f t="shared" ca="1" si="187"/>
        <v/>
      </c>
      <c r="BR88" s="413" t="str">
        <f t="shared" ca="1" si="188"/>
        <v/>
      </c>
      <c r="BS88" s="412" t="str">
        <f ca="1">IF(OR(BT88="",BT88=0),"",MAX(BS$5:BS87)+1)</f>
        <v/>
      </c>
      <c r="BT88" s="316" t="str">
        <f ca="1">IFERROR(INDEX($AJ$22:$AJ$33, ROWS($BT$4:BT86)), IFERROR(INDEX($AN$22:$AN$33, ROWS($BT$4:BT86)-ROWS($AJ$22:$AJ$33)), IFERROR(INDEX($AR$22:$AR$33, ROWS($BT$4:BT86)-ROWS($AJ$22:$AJ$33)-ROWS($AN$22:$AN$33)),IFERROR(INDEX($AV$22:$AV$33, ROWS($BT$4:BT86)-ROWS($AJ$22:$AJ$33)-ROWS($AN$22:$AN$33)-ROWS($AR$22:$AR$33)),IFERROR(INDEX($AZ$22:$AZ$33, ROWS($BT$4:BT86)-ROWS($AJ$22:$AJ$33)-ROWS($AN$22:$AN$33)-ROWS($AR$22:$AR$33)-ROWS($AV$22:$AV$33)),IFERROR(INDEX($BD$22:$BD$33, ROWS($BT$4:BT86)-ROWS($AJ$22:$AJ$33)-ROWS($AN$22:$AN$33)-ROWS($AR$22:$AR$33)-ROWS($AV$22:$AV$33)-ROWS($AZ$22:$AZ$33)),IFERROR(INDEX($BH$22:$BH$33, ROWS($BT$4:BT86)-ROWS($AJ$22:$AJ$33)-ROWS($AN$22:$AN$33)-ROWS($AR$22:$AR$33)-ROWS($AV$22:$AV$33)-ROWS($AZ$22:$AZ$33)-ROWS($BD$22:$BD$33)), "")))))))</f>
        <v/>
      </c>
      <c r="BU88" s="316" t="str">
        <f t="shared" ca="1" si="189"/>
        <v/>
      </c>
      <c r="BV88" s="316" t="str">
        <f ca="1">IF(OR(BW88="",BW88=0),"",MAX(BV$5:BV87)+1)</f>
        <v/>
      </c>
      <c r="BW88" s="316" t="str">
        <f ca="1">IFERROR(INDEX($AK$22:$AK$33, ROWS($BW$4:BW86)), IFERROR(INDEX($AO$22:$AO$33, ROWS($BW$4:BW86)-ROWS($AK$22:$AK$33)), IFERROR(INDEX($AS$22:$AS$33, ROWS($BW$4:BW86)-ROWS($AK$22:$AK$33)-ROWS($AO$22:$AO$33)),IFERROR(INDEX($AW$22:$AW$33, ROWS($BW$4:BW86)-ROWS($AK$22:$AK$33)-ROWS($AO$22:$AO$33)-ROWS($AS$22:$AS$33)),IFERROR(INDEX($BA$22:$BA$33, ROWS($BW$4:BW86)-ROWS($AK$22:$AK$33)-ROWS($AO$22:$AO$33)-ROWS($AS$22:$AS$33)-ROWS($AW$22:$AW$33)),IFERROR(INDEX($BE$22:$BE$33, ROWS($BW$4:BW86)-ROWS($AK$22:$AK$33)-ROWS($AO$22:$AO$33)-ROWS($AS$22:$AS$33)-ROWS($AW$22:$AW$33)-ROWS($BA$22:$BA$33)),IFERROR(INDEX($BI$22:$BI$33, ROWS($BW$4:BW86)-ROWS($AK$22:$AK$33)-ROWS($AO$22:$AO$33)-ROWS($AS$22:$AS$33)-ROWS($AW$22:$AW$33)-ROWS($BA$22:$BA$33)-ROWS($BE$22:$BE$33)), "")))))))</f>
        <v/>
      </c>
      <c r="BX88" s="316" t="str">
        <f t="shared" ca="1" si="190"/>
        <v/>
      </c>
      <c r="BY88" s="413" t="str">
        <f t="shared" ca="1" si="191"/>
        <v/>
      </c>
      <c r="BZ88" s="412" t="str">
        <f ca="1">IF(OR(CA88="",CA88=0),"",MAX(BZ$5:BZ87)+1)</f>
        <v/>
      </c>
      <c r="CA88" s="316" t="str">
        <f ca="1">IFERROR(INDEX($AJ$38:$AJ$49, ROWS($CA$4:CA86)), IFERROR(INDEX($AN$38:$AN$49, ROWS($CA$4:CA86)-ROWS($AJ$38:$AJ$49)), IFERROR(INDEX($AR$38:$AR$49, ROWS($CA$4:CA86)-ROWS($AJ$38:$AJ$49)-ROWS($AN$38:$AN$49)),IFERROR(INDEX($AV$38:$AV$49, ROWS($CA$4:CA86)-ROWS($AJ$38:$AJ$49)-ROWS($AN$38:$AN$49)-ROWS($AR$38:$AR$49)),IFERROR(INDEX($AZ$38:$AZ$49, ROWS($CA$4:CA86)-ROWS($AJ$38:$AJ$49)-ROWS($AN$38:$AN$49)-ROWS($AR$38:$AR$49)-ROWS($AV$38:$AV$49)),IFERROR(INDEX($BD$38:$BD$49, ROWS($CA$4:CA86)-ROWS($AJ$38:$AJ$49)-ROWS($AN$38:$AN$49)-ROWS($AR$38:$AR$49)-ROWS($AV$38:$AV$49)-ROWS($AZ$38:$AZ$49)),IFERROR(INDEX($BH$38:$BH$49, ROWS($CA$4:CA86)-ROWS($AJ$38:$AJ$49)-ROWS($AN$38:$AN$49)-ROWS($AR$38:$AR$49)-ROWS($AV$38:$AV$49)-ROWS($AZ$38:$AZ$49)-ROWS($BD$38:$BD$49)), "")))))))</f>
        <v/>
      </c>
      <c r="CB88" s="316" t="str">
        <f t="shared" ca="1" si="192"/>
        <v/>
      </c>
      <c r="CC88" s="316" t="str">
        <f ca="1">IF(OR(CD88="",CD88=0),"",MAX(CC$5:CC87)+1)</f>
        <v/>
      </c>
      <c r="CD88" s="316" t="str">
        <f ca="1">IFERROR(INDEX($AK$38:$AK$49, ROWS($CD$4:CD86)), IFERROR(INDEX($AO$38:$AO$49, ROWS($CD$4:CD86)-ROWS($AK$38:$AK$49)), IFERROR(INDEX($AS$38:$AS$49, ROWS($CD$4:CD86)-ROWS($AK$38:$AK$49)-ROWS($AO$38:$AO$49)),IFERROR(INDEX($AW$38:$AW$49, ROWS($CD$4:CD86)-ROWS($AK$38:$AK$49)-ROWS($AO$38:$AO$49)-ROWS($AS$38:$AS$49)),IFERROR(INDEX($BA$38:$BA$49, ROWS($CD$4:CD86)-ROWS($AK$38:$AK$49)-ROWS($AO$38:$AO$49)-ROWS($AS$38:$AS$49)-ROWS($AW$38:$AW$49)),IFERROR(INDEX($BE$38:$BE$49, ROWS($CD$4:CD86)-ROWS($AK$38:$AK$49)-ROWS($AO$38:$AO$49)-ROWS($AS$38:$AS$49)-ROWS($AW$38:$AW$49)-ROWS($BA$38:$BA$49)),IFERROR(INDEX($BI$38:$BI$49, ROWS($CD$4:CD86)-ROWS($AK$38:$AK$49)-ROWS($AO$38:$AO$49)-ROWS($AS$38:$AS$49)-ROWS($AW$38:$AW$49)-ROWS($BA$38:$BA$49)-ROWS($BE$38:$BE$49)), "")))))))</f>
        <v/>
      </c>
      <c r="CE88" s="316" t="str">
        <f t="shared" ca="1" si="193"/>
        <v/>
      </c>
      <c r="CF88" s="413" t="str">
        <f t="shared" ca="1" si="194"/>
        <v/>
      </c>
      <c r="CG88" s="412" t="str">
        <f ca="1">IF(OR(CH88="",CH88=0),"",MAX(CG$5:CG87)+1)</f>
        <v/>
      </c>
      <c r="CH88" s="316" t="str">
        <f ca="1">IFERROR(INDEX($AJ$54:$AJ$65, ROWS($CH$4:CH86)), IFERROR(INDEX($AN$54:$AN$65, ROWS($CH$4:CH86)-ROWS($AJ$54:$AJ$65)), IFERROR(INDEX($AR$54:$AR$65, ROWS($CH$4:CH86)-ROWS($AJ$54:$AJ$65)-ROWS($AN$54:$AN$65)),IFERROR(INDEX($AV$54:$AV$65, ROWS($CH$4:CH86)-ROWS($AJ$54:$AJ$65)-ROWS($AN$54:$AN$65)-ROWS($AR$54:$AR$65)),IFERROR(INDEX($AZ$54:$AZ$65, ROWS($CH$4:CH86)-ROWS($AJ$54:$AJ$65)-ROWS($AN$54:$AN$65)-ROWS($AR$54:$AR$65)-ROWS($AV$54:$AV$65)),IFERROR(INDEX($BD$54:$BD$65, ROWS($CH$4:CH86)-ROWS($AJ$54:$AJ$65)-ROWS($AN$54:$AN$65)-ROWS($AR$54:$AR$65)-ROWS($AV$54:$AV$65)-ROWS($AZ$54:$AZ$65)),IFERROR(INDEX($BH$54:$BH$65, ROWS($CH$4:CH86)-ROWS($AJ$54:$AJ$65)-ROWS($AN$54:$AN$65)-ROWS($AR$54:$AR$65)-ROWS($AV$54:$AV$65)-ROWS($AZ$54:$AZ$65)-ROWS($BD$54:$BD$65)), "")))))))</f>
        <v/>
      </c>
      <c r="CI88" s="316" t="str">
        <f t="shared" ca="1" si="195"/>
        <v/>
      </c>
      <c r="CJ88" s="316" t="str">
        <f ca="1">IF(OR(CK88="",CK88=0),"",MAX(CJ$5:CJ87)+1)</f>
        <v/>
      </c>
      <c r="CK88" s="316" t="str">
        <f ca="1">IFERROR(INDEX($AK$54:$AK$65, ROWS($CK$4:CK86)), IFERROR(INDEX($AO$54:$AO$65, ROWS($CK$4:CK86)-ROWS($AK$54:$AK$65)), IFERROR(INDEX($AS$54:$AS$65, ROWS($CK$4:CK86)-ROWS($AK$54:$AK$65)-ROWS($AO$54:$AO$65)),IFERROR(INDEX($AW$54:$AW$65, ROWS($CK$4:CK86)-ROWS($AK$54:$AK$65)-ROWS($AO$54:$AO$65)-ROWS($AS$54:$AS$65)),IFERROR(INDEX($BA$54:$BA$65, ROWS($CK$4:CK86)-ROWS($AK$54:$AK$65)-ROWS($AO$54:$AO$65)-ROWS($AS$54:$AS$65)-ROWS($AW$54:$AW$65)),IFERROR(INDEX($BE$54:$BE$65, ROWS($CK$4:CK86)-ROWS($AK$54:$AK$65)-ROWS($AO$54:$AO$65)-ROWS($AS$54:$AS$65)-ROWS($AW$54:$AW$65)-ROWS($BA$54:$BA$65)),IFERROR(INDEX($BI$54:$BI$65, ROWS($CK$4:CK86)-ROWS($AK$54:$AK$65)-ROWS($AO$54:$AO$65)-ROWS($AS$54:$AS$65)-ROWS($AW$54:$AW$65)-ROWS($BA$54:$BA$65)-ROWS($BE$54:$BE$65)), "")))))))</f>
        <v/>
      </c>
      <c r="CL88" s="316" t="str">
        <f t="shared" ca="1" si="196"/>
        <v/>
      </c>
      <c r="CM88" s="413" t="str">
        <f t="shared" ca="1" si="197"/>
        <v/>
      </c>
      <c r="CN88" s="412" t="str">
        <f>IF(OR(CO88="",CO88=0),"",MAX(CN$5:CN87)+1)</f>
        <v/>
      </c>
      <c r="CO88" s="316">
        <f>IFERROR(INDEX($AJ$70:$AJ$81, ROWS($CO$4:CO86)), IFERROR(INDEX($AN$70:$AN$81, ROWS($CO$4:CO86)-ROWS($AJ$70:$AJ$81)), IFERROR(INDEX($AR$70:$AR$81, ROWS($CO$4:CO86)-ROWS($AJ$70:$AJ$81)-ROWS($AN$70:$AN$81)),IFERROR(INDEX($AV$70:$AV$81, ROWS($CO$4:CO86)-ROWS($AJ$70:$AJ$81)-ROWS($AN$70:$AN$81)-ROWS($AR$70:$AR$81)),IFERROR(INDEX($AZ$70:$AZ$81, ROWS($CO$4:CO86)-ROWS($AJ$70:$AJ$81)-ROWS($AN$70:$AN$81)-ROWS($AR$70:$AR$81)-ROWS($AV$70:$AV$81)),IFERROR(INDEX($BD$70:$BD$81, ROWS($CO$4:CO86)-ROWS($AJ$70:$AJ$81)-ROWS($AN$70:$AN$81)-ROWS($AR$70:$AR$81)-ROWS($AV$70:$AV$81)-ROWS($AZ$70:$AZ$81)),IFERROR(INDEX($BH$70:$BH$81, ROWS($CO$4:CO86)-ROWS($AJ$70:$AJ$81)-ROWS($AN$70:$AN$81)-ROWS($AR$70:$AR$81)-ROWS($AV$70:$AV$81)-ROWS($AZ$70:$AZ$81)-ROWS($BD$70:$BD$81)), "")))))))</f>
        <v>0</v>
      </c>
      <c r="CP88" s="316" t="str">
        <f t="shared" ca="1" si="198"/>
        <v/>
      </c>
      <c r="CQ88" s="316" t="str">
        <f>IF(OR(CR88="",CR88=0),"",MAX(CQ$5:CQ87)+1)</f>
        <v/>
      </c>
      <c r="CR88" s="316">
        <f>IFERROR(INDEX($AK$70:$AK$81, ROWS($CR$4:CR86)), IFERROR(INDEX($AO$70:$AO$81, ROWS($CR$4:CR86)-ROWS($AK$70:$AK$81)), IFERROR(INDEX($AS$70:$AS$81, ROWS($CR$4:CR86)-ROWS($AK$70:$AK$81)-ROWS($AO$70:$AO$81)),IFERROR(INDEX($AW$70:$AW$81, ROWS($CR$4:CR86)-ROWS($AK$70:$AK$81)-ROWS($AO$70:$AO$81)-ROWS($AS$70:$AS$81)),IFERROR(INDEX($BA$70:$BA$81, ROWS($CR$4:CR86)-ROWS($AK$70:$AK$81)-ROWS($AO$70:$AO$81)-ROWS($AS$70:$AS$81)-ROWS($AW$70:$AW$81)),IFERROR(INDEX($BE$70:$BE$81, ROWS($CR$4:CR86)-ROWS($AK$70:$AK$81)-ROWS($AO$70:$AO$81)-ROWS($AS$70:$AS$81)-ROWS($AW$70:$AW$81)-ROWS($BA$70:$BA$81)),IFERROR(INDEX($BI$70:$BI$81, ROWS($CR$4:CR86)-ROWS($AK$70:$AK$81)-ROWS($AO$70:$AO$81)-ROWS($AS$70:$AS$81)-ROWS($AW$70:$AW$81)-ROWS($BA$70:$BA$81)-ROWS($BE$70:$BE$81)), "")))))))</f>
        <v>0</v>
      </c>
      <c r="CS88" s="316" t="str">
        <f t="shared" ca="1" si="199"/>
        <v/>
      </c>
      <c r="CT88" s="413" t="str">
        <f t="shared" ca="1" si="200"/>
        <v/>
      </c>
      <c r="CU88" s="412" t="str">
        <f>IF(OR(CV88="",CV88=0),"",MAX(CU$5:CU87)+1)</f>
        <v/>
      </c>
      <c r="CV88" s="316" t="str">
        <f>IFERROR(INDEX($AJ$86:$AJ$97, ROWS($CV$4:CV86)), IFERROR(INDEX($AN$86:$AN$97, ROWS($CV$4:CV86)-ROWS($AJ$86:$AJ$97)), ""))</f>
        <v/>
      </c>
      <c r="CW88" s="316" t="str">
        <f t="shared" si="201"/>
        <v/>
      </c>
      <c r="CX88" s="316" t="str">
        <f>IF(OR(CY88="",CY88=0),"",MAX(CX$5:CX87)+1)</f>
        <v/>
      </c>
      <c r="CY88" s="316" t="str">
        <f>IFERROR(INDEX($AK$86:$AK$97, ROWS($CY$4:CY86)), IFERROR(INDEX($AO$86:$AO$97, ROWS($CY$4:CY86)-ROWS($AK$86:$AK$97)), ""))</f>
        <v/>
      </c>
      <c r="CZ88" s="316" t="str">
        <f t="shared" si="202"/>
        <v/>
      </c>
      <c r="DA88" s="413" t="str">
        <f t="shared" si="203"/>
        <v/>
      </c>
      <c r="DC88" s="438">
        <f ca="1">IF(OR(DD88="",DD88=0),"",MAX(DC$85:DC87)+1)</f>
        <v>2</v>
      </c>
      <c r="DD88" s="434" t="str">
        <f t="shared" ca="1" si="204"/>
        <v>Groceries</v>
      </c>
      <c r="DE88" s="413">
        <f t="shared" ca="1" si="205"/>
        <v>125</v>
      </c>
      <c r="DF88" s="431" t="str">
        <f ca="1">IF(OR(DG88="",DG88=0),"",MAX(DF$85:DF87)+1)</f>
        <v/>
      </c>
      <c r="DG88" s="412" t="str">
        <f t="shared" ca="1" si="206"/>
        <v/>
      </c>
      <c r="DH88" s="413" t="str">
        <f t="shared" ca="1" si="207"/>
        <v/>
      </c>
      <c r="DI88" s="412" t="str">
        <f t="shared" ca="1" si="208"/>
        <v>Lawn Service</v>
      </c>
      <c r="DJ88" s="413">
        <f t="shared" ca="1" si="209"/>
        <v>50</v>
      </c>
      <c r="DK88" s="412" t="str">
        <f t="shared" ca="1" si="210"/>
        <v/>
      </c>
      <c r="DL88" s="413" t="str">
        <f t="shared" ca="1" si="211"/>
        <v/>
      </c>
      <c r="DM88" s="292"/>
      <c r="DN88" s="425" t="str">
        <f ca="1">IF(DI92="","",CONCATENATE(DI92," - ",DJ92))</f>
        <v/>
      </c>
      <c r="DO88" s="295" t="str">
        <f ca="1">IF(DI93="","",CONCATENATE(DI93," - ",DJ93))</f>
        <v/>
      </c>
      <c r="DP88" s="295" t="str">
        <f ca="1">IF(DI94="","",CONCATENATE(DI94," - ",DJ94))</f>
        <v/>
      </c>
      <c r="DQ88" s="425" t="str">
        <f ca="1">IF(DK92="","",CONCATENATE(DK92," - ",DL92))</f>
        <v/>
      </c>
      <c r="DR88" s="295" t="str">
        <f ca="1">IF(DK93="","",CONCATENATE(DK93," - ",DL93))</f>
        <v/>
      </c>
      <c r="DS88" s="426" t="str">
        <f ca="1">IF(DK94="","",CONCATENATE(DK94," - ",DL94))</f>
        <v/>
      </c>
    </row>
    <row r="89" spans="28:123" x14ac:dyDescent="0.3">
      <c r="AB89" s="395" t="str">
        <f ca="1">IFERROR(MATCH($AB$59,OFFSET(Year!$AY$67:$AY$118,AB88,,1000),0)+AB88,"")</f>
        <v/>
      </c>
      <c r="AC89" s="404" t="str">
        <f ca="1">IFERROR(INDEX(Year!$BB$67:$BB$118,AB89),"")</f>
        <v/>
      </c>
      <c r="AD89" s="405" t="str">
        <f ca="1">IFERROR(INDEX(Year!$AZ$67:$AZ$118,AB89),"")</f>
        <v/>
      </c>
      <c r="AE89" s="406" t="str">
        <f ca="1">IFERROR(INDEX(Year!$BA$67:$BA$118,AB89),"")</f>
        <v/>
      </c>
      <c r="AF89" s="407" t="str">
        <f ca="1">IFERROR(INDEX(Year!$AY$67:$AY$118,AB89),"")</f>
        <v/>
      </c>
      <c r="AI89" s="304"/>
      <c r="AJ89" s="305"/>
      <c r="AK89" s="306"/>
      <c r="AL89" s="307"/>
      <c r="AM89" s="304"/>
      <c r="AN89" s="305"/>
      <c r="AO89" s="306"/>
      <c r="AP89" s="307"/>
      <c r="BL89" s="412" t="str">
        <f ca="1">IF(OR(BM89="",BM89=0),"",MAX(BL$5:BL88)+1)</f>
        <v/>
      </c>
      <c r="BM89" s="316" t="str">
        <f ca="1">IFERROR(INDEX($AJ$6:$AJ$17, ROWS(BM$4:$BM87)), IFERROR(INDEX($AN$6:$AN$17, ROWS(BM$4:$BM87)-ROWS($AJ$6:$AJ$17)), IFERROR(INDEX($AR$6:$AR$17, ROWS(BM$4:$BM87)-ROWS($AJ$6:$AJ$17)-ROWS($AN$6:$AN$17)),IFERROR(INDEX($AV$6:$AV$17, ROWS(BM$4:$BM87)-ROWS($AJ$6:$AJ$17)-ROWS($AN$6:$AN$17)-ROWS($AR$6:$AR$17)),IFERROR(INDEX($AZ$6:$AZ$17, ROWS(BM$4:$BM87)-ROWS($AJ$6:$AJ$17)-ROWS($AN$6:$AN$17)-ROWS($AR$6:$AR$17)-ROWS($AV$6:$AV$17)),IFERROR(INDEX($BD$6:$BD$17, ROWS(BM$4:$BM87)-ROWS($AJ$6:$AJ$17)-ROWS($AN$6:$AN$17)-ROWS($AR$6:$AR$17)-ROWS($AV$6:$AV$17)-ROWS($AZ$6:$AZ$17)),IFERROR(INDEX($BH$6:$BH$17, ROWS(BM$4:$BM87)-ROWS($AJ$6:$AJ$17)-ROWS($AN$6:$AN$17)-ROWS($AR$6:$AR$17)-ROWS($AV$6:$AV$17)-ROWS($AZ$6:$AZ$17)-ROWS($BD$6:$BD$17)), "")))))))</f>
        <v/>
      </c>
      <c r="BN89" s="316" t="str">
        <f t="shared" ca="1" si="186"/>
        <v/>
      </c>
      <c r="BO89" s="316" t="str">
        <f ca="1">IF(OR(BP89="",BP89=0),"",MAX(BO$5:BO88)+1)</f>
        <v/>
      </c>
      <c r="BP89" s="316" t="str">
        <f ca="1">IFERROR(INDEX($AK$6:$AK$17, ROWS($BP$4:BP87)), IFERROR(INDEX($AO$6:$AO$17, ROWS($BP$4:BP87)-ROWS($AK$6:$AK$17)), IFERROR(INDEX($AS$6:$AS$17, ROWS($BP$4:BP87)-ROWS($AK$6:$AK$17)-ROWS($AO$6:$AO$17)),IFERROR(INDEX($AW$6:$AW$17, ROWS($BP$4:BP87)-ROWS($AK$6:$AK$17)-ROWS($AO$6:$AO$17)-ROWS($AS$6:$AS$17)),IFERROR(INDEX($BA$6:$BA$17, ROWS($BP$4:BP87)-ROWS($AK$6:$AK$17)-ROWS($AO$6:$AO$17)-ROWS($AS$6:$AS$17)-ROWS($AW$6:$AW$17)),IFERROR(INDEX($BE$6:$BE$17, ROWS($BP$4:BP87)-ROWS($AK$6:$AK$17)-ROWS($AO$6:$AO$17)-ROWS($AS$6:$AS$17)-ROWS($AW$6:$AW$17)-ROWS($BA$6:$BA$17)),IFERROR(INDEX($BI$6:$BI$17, ROWS($BP$4:BP87)-ROWS($AK$6:$AK$17)-ROWS($AO$6:$AO$17)-ROWS($AS$6:$AS$17)-ROWS($AW$6:$AW$17)-ROWS($BA$6:$BA$17)-ROWS($BE$6:$BE$17)), "")))))))</f>
        <v/>
      </c>
      <c r="BQ89" s="316" t="str">
        <f t="shared" ca="1" si="187"/>
        <v/>
      </c>
      <c r="BR89" s="413" t="str">
        <f t="shared" ca="1" si="188"/>
        <v/>
      </c>
      <c r="BS89" s="412" t="str">
        <f ca="1">IF(OR(BT89="",BT89=0),"",MAX(BS$5:BS88)+1)</f>
        <v/>
      </c>
      <c r="BT89" s="316" t="str">
        <f ca="1">IFERROR(INDEX($AJ$22:$AJ$33, ROWS($BT$4:BT87)), IFERROR(INDEX($AN$22:$AN$33, ROWS($BT$4:BT87)-ROWS($AJ$22:$AJ$33)), IFERROR(INDEX($AR$22:$AR$33, ROWS($BT$4:BT87)-ROWS($AJ$22:$AJ$33)-ROWS($AN$22:$AN$33)),IFERROR(INDEX($AV$22:$AV$33, ROWS($BT$4:BT87)-ROWS($AJ$22:$AJ$33)-ROWS($AN$22:$AN$33)-ROWS($AR$22:$AR$33)),IFERROR(INDEX($AZ$22:$AZ$33, ROWS($BT$4:BT87)-ROWS($AJ$22:$AJ$33)-ROWS($AN$22:$AN$33)-ROWS($AR$22:$AR$33)-ROWS($AV$22:$AV$33)),IFERROR(INDEX($BD$22:$BD$33, ROWS($BT$4:BT87)-ROWS($AJ$22:$AJ$33)-ROWS($AN$22:$AN$33)-ROWS($AR$22:$AR$33)-ROWS($AV$22:$AV$33)-ROWS($AZ$22:$AZ$33)),IFERROR(INDEX($BH$22:$BH$33, ROWS($BT$4:BT87)-ROWS($AJ$22:$AJ$33)-ROWS($AN$22:$AN$33)-ROWS($AR$22:$AR$33)-ROWS($AV$22:$AV$33)-ROWS($AZ$22:$AZ$33)-ROWS($BD$22:$BD$33)), "")))))))</f>
        <v/>
      </c>
      <c r="BU89" s="316" t="str">
        <f t="shared" ca="1" si="189"/>
        <v/>
      </c>
      <c r="BV89" s="316" t="str">
        <f ca="1">IF(OR(BW89="",BW89=0),"",MAX(BV$5:BV88)+1)</f>
        <v/>
      </c>
      <c r="BW89" s="316" t="str">
        <f ca="1">IFERROR(INDEX($AK$22:$AK$33, ROWS($BW$4:BW87)), IFERROR(INDEX($AO$22:$AO$33, ROWS($BW$4:BW87)-ROWS($AK$22:$AK$33)), IFERROR(INDEX($AS$22:$AS$33, ROWS($BW$4:BW87)-ROWS($AK$22:$AK$33)-ROWS($AO$22:$AO$33)),IFERROR(INDEX($AW$22:$AW$33, ROWS($BW$4:BW87)-ROWS($AK$22:$AK$33)-ROWS($AO$22:$AO$33)-ROWS($AS$22:$AS$33)),IFERROR(INDEX($BA$22:$BA$33, ROWS($BW$4:BW87)-ROWS($AK$22:$AK$33)-ROWS($AO$22:$AO$33)-ROWS($AS$22:$AS$33)-ROWS($AW$22:$AW$33)),IFERROR(INDEX($BE$22:$BE$33, ROWS($BW$4:BW87)-ROWS($AK$22:$AK$33)-ROWS($AO$22:$AO$33)-ROWS($AS$22:$AS$33)-ROWS($AW$22:$AW$33)-ROWS($BA$22:$BA$33)),IFERROR(INDEX($BI$22:$BI$33, ROWS($BW$4:BW87)-ROWS($AK$22:$AK$33)-ROWS($AO$22:$AO$33)-ROWS($AS$22:$AS$33)-ROWS($AW$22:$AW$33)-ROWS($BA$22:$BA$33)-ROWS($BE$22:$BE$33)), "")))))))</f>
        <v/>
      </c>
      <c r="BX89" s="316" t="str">
        <f t="shared" ca="1" si="190"/>
        <v/>
      </c>
      <c r="BY89" s="413" t="str">
        <f t="shared" ca="1" si="191"/>
        <v/>
      </c>
      <c r="BZ89" s="412" t="str">
        <f ca="1">IF(OR(CA89="",CA89=0),"",MAX(BZ$5:BZ88)+1)</f>
        <v/>
      </c>
      <c r="CA89" s="316" t="str">
        <f ca="1">IFERROR(INDEX($AJ$38:$AJ$49, ROWS($CA$4:CA87)), IFERROR(INDEX($AN$38:$AN$49, ROWS($CA$4:CA87)-ROWS($AJ$38:$AJ$49)), IFERROR(INDEX($AR$38:$AR$49, ROWS($CA$4:CA87)-ROWS($AJ$38:$AJ$49)-ROWS($AN$38:$AN$49)),IFERROR(INDEX($AV$38:$AV$49, ROWS($CA$4:CA87)-ROWS($AJ$38:$AJ$49)-ROWS($AN$38:$AN$49)-ROWS($AR$38:$AR$49)),IFERROR(INDEX($AZ$38:$AZ$49, ROWS($CA$4:CA87)-ROWS($AJ$38:$AJ$49)-ROWS($AN$38:$AN$49)-ROWS($AR$38:$AR$49)-ROWS($AV$38:$AV$49)),IFERROR(INDEX($BD$38:$BD$49, ROWS($CA$4:CA87)-ROWS($AJ$38:$AJ$49)-ROWS($AN$38:$AN$49)-ROWS($AR$38:$AR$49)-ROWS($AV$38:$AV$49)-ROWS($AZ$38:$AZ$49)),IFERROR(INDEX($BH$38:$BH$49, ROWS($CA$4:CA87)-ROWS($AJ$38:$AJ$49)-ROWS($AN$38:$AN$49)-ROWS($AR$38:$AR$49)-ROWS($AV$38:$AV$49)-ROWS($AZ$38:$AZ$49)-ROWS($BD$38:$BD$49)), "")))))))</f>
        <v/>
      </c>
      <c r="CB89" s="316" t="str">
        <f t="shared" ca="1" si="192"/>
        <v/>
      </c>
      <c r="CC89" s="316" t="str">
        <f ca="1">IF(OR(CD89="",CD89=0),"",MAX(CC$5:CC88)+1)</f>
        <v/>
      </c>
      <c r="CD89" s="316" t="str">
        <f ca="1">IFERROR(INDEX($AK$38:$AK$49, ROWS($CD$4:CD87)), IFERROR(INDEX($AO$38:$AO$49, ROWS($CD$4:CD87)-ROWS($AK$38:$AK$49)), IFERROR(INDEX($AS$38:$AS$49, ROWS($CD$4:CD87)-ROWS($AK$38:$AK$49)-ROWS($AO$38:$AO$49)),IFERROR(INDEX($AW$38:$AW$49, ROWS($CD$4:CD87)-ROWS($AK$38:$AK$49)-ROWS($AO$38:$AO$49)-ROWS($AS$38:$AS$49)),IFERROR(INDEX($BA$38:$BA$49, ROWS($CD$4:CD87)-ROWS($AK$38:$AK$49)-ROWS($AO$38:$AO$49)-ROWS($AS$38:$AS$49)-ROWS($AW$38:$AW$49)),IFERROR(INDEX($BE$38:$BE$49, ROWS($CD$4:CD87)-ROWS($AK$38:$AK$49)-ROWS($AO$38:$AO$49)-ROWS($AS$38:$AS$49)-ROWS($AW$38:$AW$49)-ROWS($BA$38:$BA$49)),IFERROR(INDEX($BI$38:$BI$49, ROWS($CD$4:CD87)-ROWS($AK$38:$AK$49)-ROWS($AO$38:$AO$49)-ROWS($AS$38:$AS$49)-ROWS($AW$38:$AW$49)-ROWS($BA$38:$BA$49)-ROWS($BE$38:$BE$49)), "")))))))</f>
        <v/>
      </c>
      <c r="CE89" s="316" t="str">
        <f t="shared" ca="1" si="193"/>
        <v/>
      </c>
      <c r="CF89" s="413" t="str">
        <f t="shared" ca="1" si="194"/>
        <v/>
      </c>
      <c r="CG89" s="412" t="str">
        <f ca="1">IF(OR(CH89="",CH89=0),"",MAX(CG$5:CG88)+1)</f>
        <v/>
      </c>
      <c r="CH89" s="316" t="str">
        <f ca="1">IFERROR(INDEX($AJ$54:$AJ$65, ROWS($CH$4:CH87)), IFERROR(INDEX($AN$54:$AN$65, ROWS($CH$4:CH87)-ROWS($AJ$54:$AJ$65)), IFERROR(INDEX($AR$54:$AR$65, ROWS($CH$4:CH87)-ROWS($AJ$54:$AJ$65)-ROWS($AN$54:$AN$65)),IFERROR(INDEX($AV$54:$AV$65, ROWS($CH$4:CH87)-ROWS($AJ$54:$AJ$65)-ROWS($AN$54:$AN$65)-ROWS($AR$54:$AR$65)),IFERROR(INDEX($AZ$54:$AZ$65, ROWS($CH$4:CH87)-ROWS($AJ$54:$AJ$65)-ROWS($AN$54:$AN$65)-ROWS($AR$54:$AR$65)-ROWS($AV$54:$AV$65)),IFERROR(INDEX($BD$54:$BD$65, ROWS($CH$4:CH87)-ROWS($AJ$54:$AJ$65)-ROWS($AN$54:$AN$65)-ROWS($AR$54:$AR$65)-ROWS($AV$54:$AV$65)-ROWS($AZ$54:$AZ$65)),IFERROR(INDEX($BH$54:$BH$65, ROWS($CH$4:CH87)-ROWS($AJ$54:$AJ$65)-ROWS($AN$54:$AN$65)-ROWS($AR$54:$AR$65)-ROWS($AV$54:$AV$65)-ROWS($AZ$54:$AZ$65)-ROWS($BD$54:$BD$65)), "")))))))</f>
        <v/>
      </c>
      <c r="CI89" s="316" t="str">
        <f t="shared" ca="1" si="195"/>
        <v/>
      </c>
      <c r="CJ89" s="316" t="str">
        <f ca="1">IF(OR(CK89="",CK89=0),"",MAX(CJ$5:CJ88)+1)</f>
        <v/>
      </c>
      <c r="CK89" s="316" t="str">
        <f ca="1">IFERROR(INDEX($AK$54:$AK$65, ROWS($CK$4:CK87)), IFERROR(INDEX($AO$54:$AO$65, ROWS($CK$4:CK87)-ROWS($AK$54:$AK$65)), IFERROR(INDEX($AS$54:$AS$65, ROWS($CK$4:CK87)-ROWS($AK$54:$AK$65)-ROWS($AO$54:$AO$65)),IFERROR(INDEX($AW$54:$AW$65, ROWS($CK$4:CK87)-ROWS($AK$54:$AK$65)-ROWS($AO$54:$AO$65)-ROWS($AS$54:$AS$65)),IFERROR(INDEX($BA$54:$BA$65, ROWS($CK$4:CK87)-ROWS($AK$54:$AK$65)-ROWS($AO$54:$AO$65)-ROWS($AS$54:$AS$65)-ROWS($AW$54:$AW$65)),IFERROR(INDEX($BE$54:$BE$65, ROWS($CK$4:CK87)-ROWS($AK$54:$AK$65)-ROWS($AO$54:$AO$65)-ROWS($AS$54:$AS$65)-ROWS($AW$54:$AW$65)-ROWS($BA$54:$BA$65)),IFERROR(INDEX($BI$54:$BI$65, ROWS($CK$4:CK87)-ROWS($AK$54:$AK$65)-ROWS($AO$54:$AO$65)-ROWS($AS$54:$AS$65)-ROWS($AW$54:$AW$65)-ROWS($BA$54:$BA$65)-ROWS($BE$54:$BE$65)), "")))))))</f>
        <v/>
      </c>
      <c r="CL89" s="316" t="str">
        <f t="shared" ca="1" si="196"/>
        <v/>
      </c>
      <c r="CM89" s="413" t="str">
        <f t="shared" ca="1" si="197"/>
        <v/>
      </c>
      <c r="CN89" s="412" t="str">
        <f>IF(OR(CO89="",CO89=0),"",MAX(CN$5:CN88)+1)</f>
        <v/>
      </c>
      <c r="CO89" s="316">
        <f>IFERROR(INDEX($AJ$70:$AJ$81, ROWS($CO$4:CO87)), IFERROR(INDEX($AN$70:$AN$81, ROWS($CO$4:CO87)-ROWS($AJ$70:$AJ$81)), IFERROR(INDEX($AR$70:$AR$81, ROWS($CO$4:CO87)-ROWS($AJ$70:$AJ$81)-ROWS($AN$70:$AN$81)),IFERROR(INDEX($AV$70:$AV$81, ROWS($CO$4:CO87)-ROWS($AJ$70:$AJ$81)-ROWS($AN$70:$AN$81)-ROWS($AR$70:$AR$81)),IFERROR(INDEX($AZ$70:$AZ$81, ROWS($CO$4:CO87)-ROWS($AJ$70:$AJ$81)-ROWS($AN$70:$AN$81)-ROWS($AR$70:$AR$81)-ROWS($AV$70:$AV$81)),IFERROR(INDEX($BD$70:$BD$81, ROWS($CO$4:CO87)-ROWS($AJ$70:$AJ$81)-ROWS($AN$70:$AN$81)-ROWS($AR$70:$AR$81)-ROWS($AV$70:$AV$81)-ROWS($AZ$70:$AZ$81)),IFERROR(INDEX($BH$70:$BH$81, ROWS($CO$4:CO87)-ROWS($AJ$70:$AJ$81)-ROWS($AN$70:$AN$81)-ROWS($AR$70:$AR$81)-ROWS($AV$70:$AV$81)-ROWS($AZ$70:$AZ$81)-ROWS($BD$70:$BD$81)), "")))))))</f>
        <v>0</v>
      </c>
      <c r="CP89" s="316" t="str">
        <f t="shared" ca="1" si="198"/>
        <v/>
      </c>
      <c r="CQ89" s="316" t="str">
        <f>IF(OR(CR89="",CR89=0),"",MAX(CQ$5:CQ88)+1)</f>
        <v/>
      </c>
      <c r="CR89" s="316">
        <f>IFERROR(INDEX($AK$70:$AK$81, ROWS($CR$4:CR87)), IFERROR(INDEX($AO$70:$AO$81, ROWS($CR$4:CR87)-ROWS($AK$70:$AK$81)), IFERROR(INDEX($AS$70:$AS$81, ROWS($CR$4:CR87)-ROWS($AK$70:$AK$81)-ROWS($AO$70:$AO$81)),IFERROR(INDEX($AW$70:$AW$81, ROWS($CR$4:CR87)-ROWS($AK$70:$AK$81)-ROWS($AO$70:$AO$81)-ROWS($AS$70:$AS$81)),IFERROR(INDEX($BA$70:$BA$81, ROWS($CR$4:CR87)-ROWS($AK$70:$AK$81)-ROWS($AO$70:$AO$81)-ROWS($AS$70:$AS$81)-ROWS($AW$70:$AW$81)),IFERROR(INDEX($BE$70:$BE$81, ROWS($CR$4:CR87)-ROWS($AK$70:$AK$81)-ROWS($AO$70:$AO$81)-ROWS($AS$70:$AS$81)-ROWS($AW$70:$AW$81)-ROWS($BA$70:$BA$81)),IFERROR(INDEX($BI$70:$BI$81, ROWS($CR$4:CR87)-ROWS($AK$70:$AK$81)-ROWS($AO$70:$AO$81)-ROWS($AS$70:$AS$81)-ROWS($AW$70:$AW$81)-ROWS($BA$70:$BA$81)-ROWS($BE$70:$BE$81)), "")))))))</f>
        <v>0</v>
      </c>
      <c r="CS89" s="316" t="str">
        <f t="shared" ca="1" si="199"/>
        <v/>
      </c>
      <c r="CT89" s="413" t="str">
        <f t="shared" ca="1" si="200"/>
        <v/>
      </c>
      <c r="CU89" s="412" t="str">
        <f>IF(OR(CV89="",CV89=0),"",MAX(CU$5:CU88)+1)</f>
        <v/>
      </c>
      <c r="CV89" s="316" t="str">
        <f>IFERROR(INDEX($AJ$86:$AJ$97, ROWS($CV$4:CV87)), IFERROR(INDEX($AN$86:$AN$97, ROWS($CV$4:CV87)-ROWS($AJ$86:$AJ$97)), ""))</f>
        <v/>
      </c>
      <c r="CW89" s="316" t="str">
        <f t="shared" si="201"/>
        <v/>
      </c>
      <c r="CX89" s="316" t="str">
        <f>IF(OR(CY89="",CY89=0),"",MAX(CX$5:CX88)+1)</f>
        <v/>
      </c>
      <c r="CY89" s="316" t="str">
        <f>IFERROR(INDEX($AK$86:$AK$97, ROWS($CY$4:CY87)), IFERROR(INDEX($AO$86:$AO$97, ROWS($CY$4:CY87)-ROWS($AK$86:$AK$97)), ""))</f>
        <v/>
      </c>
      <c r="CZ89" s="316" t="str">
        <f t="shared" si="202"/>
        <v/>
      </c>
      <c r="DA89" s="413" t="str">
        <f t="shared" si="203"/>
        <v/>
      </c>
      <c r="DC89" s="438" t="str">
        <f ca="1">IF(OR(DD89="",DD89=0),"",MAX(DC$85:DC88)+1)</f>
        <v/>
      </c>
      <c r="DD89" s="434" t="str">
        <f t="shared" ca="1" si="204"/>
        <v/>
      </c>
      <c r="DE89" s="413" t="str">
        <f t="shared" ca="1" si="205"/>
        <v/>
      </c>
      <c r="DF89" s="431">
        <f ca="1">IF(OR(DG89="",DG89=0),"",MAX(DF$85:DF88)+1)</f>
        <v>2</v>
      </c>
      <c r="DG89" s="412" t="str">
        <f t="shared" ca="1" si="206"/>
        <v>Paycheck 2</v>
      </c>
      <c r="DH89" s="413">
        <f t="shared" ca="1" si="207"/>
        <v>400</v>
      </c>
      <c r="DI89" s="412" t="str">
        <f t="shared" ca="1" si="208"/>
        <v/>
      </c>
      <c r="DJ89" s="413" t="str">
        <f t="shared" ca="1" si="209"/>
        <v/>
      </c>
      <c r="DK89" s="412" t="str">
        <f t="shared" ca="1" si="210"/>
        <v/>
      </c>
      <c r="DL89" s="413" t="str">
        <f t="shared" ca="1" si="211"/>
        <v/>
      </c>
      <c r="DM89" s="293"/>
      <c r="DN89" s="425" t="str">
        <f ca="1">IF(DI95="","",CONCATENATE(DI95," - ",DJ95))</f>
        <v/>
      </c>
      <c r="DO89" s="295" t="str">
        <f ca="1">IF(DI96="","",CONCATENATE(DI96," - ",DJ96))</f>
        <v/>
      </c>
      <c r="DP89" s="295" t="str">
        <f ca="1">IF(DI97="","",CONCATENATE(DI97," - ",DJ97))</f>
        <v/>
      </c>
      <c r="DQ89" s="425" t="str">
        <f ca="1">IF(DK95="","",CONCATENATE(DK95," - ",DL95))</f>
        <v/>
      </c>
      <c r="DR89" s="295" t="str">
        <f ca="1">IF(DK96="","",CONCATENATE(DK96," - ",DL96))</f>
        <v/>
      </c>
      <c r="DS89" s="426" t="str">
        <f ca="1">IF(DK97="","",CONCATENATE(DK97," - ",DL97))</f>
        <v/>
      </c>
    </row>
    <row r="90" spans="28:123" ht="15.75" thickBot="1" x14ac:dyDescent="0.35">
      <c r="AB90" s="408" t="str">
        <f ca="1">IFERROR(MATCH($AB$59,OFFSET(Year!$AY$67:$AY$118,AB89,,1000),0)+AB89,"")</f>
        <v/>
      </c>
      <c r="AC90" s="399" t="str">
        <f ca="1">IFERROR(INDEX(Year!$BB$67:$BB$118,AB90),"")</f>
        <v/>
      </c>
      <c r="AD90" s="349" t="str">
        <f ca="1">IFERROR(INDEX(Year!$AZ$67:$AZ$118,AB90),"")</f>
        <v/>
      </c>
      <c r="AE90" s="364" t="str">
        <f ca="1">IFERROR(INDEX(Year!$BA$67:$BA$118,AB90),"")</f>
        <v/>
      </c>
      <c r="AF90" s="403" t="str">
        <f ca="1">IFERROR(INDEX(Year!$AY$67:$AY$118,AB90),"")</f>
        <v/>
      </c>
      <c r="AI90" s="304"/>
      <c r="AJ90" s="305"/>
      <c r="AK90" s="306"/>
      <c r="AL90" s="307"/>
      <c r="AM90" s="304"/>
      <c r="AN90" s="305"/>
      <c r="AO90" s="306"/>
      <c r="AP90" s="307"/>
      <c r="BL90" s="420" t="str">
        <f>IF(OR(BM90="",BM90=0),"",MAX(BL$5:BL89)+1)</f>
        <v/>
      </c>
      <c r="BM90" s="421" t="str">
        <f>IFERROR(INDEX($AJ$6:$AJ$17, ROWS(BM$4:$BM88)), IFERROR(INDEX($AN$6:$AN$17, ROWS(BM$4:$BM88)-ROWS($AJ$6:$AJ$17)), IFERROR(INDEX($AR$6:$AR$17, ROWS(BM$4:$BM88)-ROWS($AJ$6:$AJ$17)-ROWS($AN$6:$AN$17)),IFERROR(INDEX($AV$6:$AV$17, ROWS(BM$4:$BM88)-ROWS($AJ$6:$AJ$17)-ROWS($AN$6:$AN$17)-ROWS($AR$6:$AR$17)),IFERROR(INDEX($AZ$6:$AZ$17, ROWS(BM$4:$BM88)-ROWS($AJ$6:$AJ$17)-ROWS($AN$6:$AN$17)-ROWS($AR$6:$AR$17)-ROWS($AV$6:$AV$17)),IFERROR(INDEX($BD$6:$BD$17, ROWS(BM$4:$BM88)-ROWS($AJ$6:$AJ$17)-ROWS($AN$6:$AN$17)-ROWS($AR$6:$AR$17)-ROWS($AV$6:$AV$17)-ROWS($AZ$6:$AZ$17)),IFERROR(INDEX($BH$6:$BH$17, ROWS(BM$4:$BM88)-ROWS($AJ$6:$AJ$17)-ROWS($AN$6:$AN$17)-ROWS($AR$6:$AR$17)-ROWS($AV$6:$AV$17)-ROWS($AZ$6:$AZ$17)-ROWS($BD$6:$BD$17)), "")))))))</f>
        <v/>
      </c>
      <c r="BN90" s="421" t="str">
        <f t="shared" ca="1" si="186"/>
        <v/>
      </c>
      <c r="BO90" s="421" t="str">
        <f>IF(OR(BP90="",BP90=0),"",MAX(BO$5:BO89)+1)</f>
        <v/>
      </c>
      <c r="BP90" s="421" t="str">
        <f>IFERROR(INDEX($AK$6:$AK$17, ROWS($BP$4:BP88)), IFERROR(INDEX($AO$6:$AO$17, ROWS($BP$4:BP88)-ROWS($AK$6:$AK$17)), IFERROR(INDEX($AS$6:$AS$17, ROWS($BP$4:BP88)-ROWS($AK$6:$AK$17)-ROWS($AO$6:$AO$17)),IFERROR(INDEX($AW$6:$AW$17, ROWS($BP$4:BP88)-ROWS($AK$6:$AK$17)-ROWS($AO$6:$AO$17)-ROWS($AS$6:$AS$17)),IFERROR(INDEX($BA$6:$BA$17, ROWS($BP$4:BP88)-ROWS($AK$6:$AK$17)-ROWS($AO$6:$AO$17)-ROWS($AS$6:$AS$17)-ROWS($AW$6:$AW$17)),IFERROR(INDEX($BE$6:$BE$17, ROWS($BP$4:BP88)-ROWS($AK$6:$AK$17)-ROWS($AO$6:$AO$17)-ROWS($AS$6:$AS$17)-ROWS($AW$6:$AW$17)-ROWS($BA$6:$BA$17)),IFERROR(INDEX($BI$6:$BI$17, ROWS($BP$4:BP88)-ROWS($AK$6:$AK$17)-ROWS($AO$6:$AO$17)-ROWS($AS$6:$AS$17)-ROWS($AW$6:$AW$17)-ROWS($BA$6:$BA$17)-ROWS($BE$6:$BE$17)), "")))))))</f>
        <v/>
      </c>
      <c r="BQ90" s="421" t="str">
        <f t="shared" ca="1" si="187"/>
        <v/>
      </c>
      <c r="BR90" s="422" t="str">
        <f t="shared" ca="1" si="188"/>
        <v/>
      </c>
      <c r="BS90" s="420" t="str">
        <f>IF(OR(BT90="",BT90=0),"",MAX(BS$5:BS89)+1)</f>
        <v/>
      </c>
      <c r="BT90" s="421" t="str">
        <f>IFERROR(INDEX($AJ$22:$AJ$33, ROWS($BT$4:BT88)), IFERROR(INDEX($AN$22:$AN$33, ROWS($BT$4:BT88)-ROWS($AJ$22:$AJ$33)), IFERROR(INDEX($AR$22:$AR$33, ROWS($BT$4:BT88)-ROWS($AJ$22:$AJ$33)-ROWS($AN$22:$AN$33)),IFERROR(INDEX($AV$22:$AV$33, ROWS($BT$4:BT88)-ROWS($AJ$22:$AJ$33)-ROWS($AN$22:$AN$33)-ROWS($AR$22:$AR$33)),IFERROR(INDEX($AZ$22:$AZ$33, ROWS($BT$4:BT88)-ROWS($AJ$22:$AJ$33)-ROWS($AN$22:$AN$33)-ROWS($AR$22:$AR$33)-ROWS($AV$22:$AV$33)),IFERROR(INDEX($BD$22:$BD$33, ROWS($BT$4:BT88)-ROWS($AJ$22:$AJ$33)-ROWS($AN$22:$AN$33)-ROWS($AR$22:$AR$33)-ROWS($AV$22:$AV$33)-ROWS($AZ$22:$AZ$33)),IFERROR(INDEX($BH$22:$BH$33, ROWS($BT$4:BT88)-ROWS($AJ$22:$AJ$33)-ROWS($AN$22:$AN$33)-ROWS($AR$22:$AR$33)-ROWS($AV$22:$AV$33)-ROWS($AZ$22:$AZ$33)-ROWS($BD$22:$BD$33)), "")))))))</f>
        <v/>
      </c>
      <c r="BU90" s="421" t="str">
        <f t="shared" ca="1" si="189"/>
        <v/>
      </c>
      <c r="BV90" s="421" t="str">
        <f>IF(OR(BW90="",BW90=0),"",MAX(BV$5:BV89)+1)</f>
        <v/>
      </c>
      <c r="BW90" s="421" t="str">
        <f>IFERROR(INDEX($AK$22:$AK$33, ROWS($BW$4:BW88)), IFERROR(INDEX($AO$22:$AO$33, ROWS($BW$4:BW88)-ROWS($AK$22:$AK$33)), IFERROR(INDEX($AS$22:$AS$33, ROWS($BW$4:BW88)-ROWS($AK$22:$AK$33)-ROWS($AO$22:$AO$33)),IFERROR(INDEX($AW$22:$AW$33, ROWS($BW$4:BW88)-ROWS($AK$22:$AK$33)-ROWS($AO$22:$AO$33)-ROWS($AS$22:$AS$33)),IFERROR(INDEX($BA$22:$BA$33, ROWS($BW$4:BW88)-ROWS($AK$22:$AK$33)-ROWS($AO$22:$AO$33)-ROWS($AS$22:$AS$33)-ROWS($AW$22:$AW$33)),IFERROR(INDEX($BE$22:$BE$33, ROWS($BW$4:BW88)-ROWS($AK$22:$AK$33)-ROWS($AO$22:$AO$33)-ROWS($AS$22:$AS$33)-ROWS($AW$22:$AW$33)-ROWS($BA$22:$BA$33)),IFERROR(INDEX($BI$22:$BI$33, ROWS($BW$4:BW88)-ROWS($AK$22:$AK$33)-ROWS($AO$22:$AO$33)-ROWS($AS$22:$AS$33)-ROWS($AW$22:$AW$33)-ROWS($BA$22:$BA$33)-ROWS($BE$22:$BE$33)), "")))))))</f>
        <v/>
      </c>
      <c r="BX90" s="421" t="str">
        <f t="shared" ca="1" si="190"/>
        <v/>
      </c>
      <c r="BY90" s="422" t="str">
        <f t="shared" ca="1" si="191"/>
        <v/>
      </c>
      <c r="BZ90" s="420" t="str">
        <f>IF(OR(CA90="",CA90=0),"",MAX(BZ$5:BZ89)+1)</f>
        <v/>
      </c>
      <c r="CA90" s="421" t="str">
        <f>IFERROR(INDEX($AJ$38:$AJ$49, ROWS($CA$4:CA88)), IFERROR(INDEX($AN$38:$AN$49, ROWS($CA$4:CA88)-ROWS($AJ$38:$AJ$49)), IFERROR(INDEX($AR$38:$AR$49, ROWS($CA$4:CA88)-ROWS($AJ$38:$AJ$49)-ROWS($AN$38:$AN$49)),IFERROR(INDEX($AV$38:$AV$49, ROWS($CA$4:CA88)-ROWS($AJ$38:$AJ$49)-ROWS($AN$38:$AN$49)-ROWS($AR$38:$AR$49)),IFERROR(INDEX($AZ$38:$AZ$49, ROWS($CA$4:CA88)-ROWS($AJ$38:$AJ$49)-ROWS($AN$38:$AN$49)-ROWS($AR$38:$AR$49)-ROWS($AV$38:$AV$49)),IFERROR(INDEX($BD$38:$BD$49, ROWS($CA$4:CA88)-ROWS($AJ$38:$AJ$49)-ROWS($AN$38:$AN$49)-ROWS($AR$38:$AR$49)-ROWS($AV$38:$AV$49)-ROWS($AZ$38:$AZ$49)),IFERROR(INDEX($BH$38:$BH$49, ROWS($CA$4:CA88)-ROWS($AJ$38:$AJ$49)-ROWS($AN$38:$AN$49)-ROWS($AR$38:$AR$49)-ROWS($AV$38:$AV$49)-ROWS($AZ$38:$AZ$49)-ROWS($BD$38:$BD$49)), "")))))))</f>
        <v/>
      </c>
      <c r="CB90" s="421" t="str">
        <f t="shared" ca="1" si="192"/>
        <v/>
      </c>
      <c r="CC90" s="421" t="str">
        <f>IF(OR(CD90="",CD90=0),"",MAX(CC$5:CC89)+1)</f>
        <v/>
      </c>
      <c r="CD90" s="421" t="str">
        <f>IFERROR(INDEX($AK$38:$AK$49, ROWS($CD$4:CD88)), IFERROR(INDEX($AO$38:$AO$49, ROWS($CD$4:CD88)-ROWS($AK$38:$AK$49)), IFERROR(INDEX($AS$38:$AS$49, ROWS($CD$4:CD88)-ROWS($AK$38:$AK$49)-ROWS($AO$38:$AO$49)),IFERROR(INDEX($AW$38:$AW$49, ROWS($CD$4:CD88)-ROWS($AK$38:$AK$49)-ROWS($AO$38:$AO$49)-ROWS($AS$38:$AS$49)),IFERROR(INDEX($BA$38:$BA$49, ROWS($CD$4:CD88)-ROWS($AK$38:$AK$49)-ROWS($AO$38:$AO$49)-ROWS($AS$38:$AS$49)-ROWS($AW$38:$AW$49)),IFERROR(INDEX($BE$38:$BE$49, ROWS($CD$4:CD88)-ROWS($AK$38:$AK$49)-ROWS($AO$38:$AO$49)-ROWS($AS$38:$AS$49)-ROWS($AW$38:$AW$49)-ROWS($BA$38:$BA$49)),IFERROR(INDEX($BI$38:$BI$49, ROWS($CD$4:CD88)-ROWS($AK$38:$AK$49)-ROWS($AO$38:$AO$49)-ROWS($AS$38:$AS$49)-ROWS($AW$38:$AW$49)-ROWS($BA$38:$BA$49)-ROWS($BE$38:$BE$49)), "")))))))</f>
        <v/>
      </c>
      <c r="CE90" s="421" t="str">
        <f t="shared" ca="1" si="193"/>
        <v/>
      </c>
      <c r="CF90" s="422" t="str">
        <f t="shared" ca="1" si="194"/>
        <v/>
      </c>
      <c r="CG90" s="420" t="str">
        <f>IF(OR(CH90="",CH90=0),"",MAX(CG$5:CG89)+1)</f>
        <v/>
      </c>
      <c r="CH90" s="421" t="str">
        <f>IFERROR(INDEX($AJ$54:$AJ$65, ROWS($CH$4:CH88)), IFERROR(INDEX($AN$54:$AN$65, ROWS($CH$4:CH88)-ROWS($AJ$54:$AJ$65)), IFERROR(INDEX($AR$54:$AR$65, ROWS($CH$4:CH88)-ROWS($AJ$54:$AJ$65)-ROWS($AN$54:$AN$65)),IFERROR(INDEX($AV$54:$AV$65, ROWS($CH$4:CH88)-ROWS($AJ$54:$AJ$65)-ROWS($AN$54:$AN$65)-ROWS($AR$54:$AR$65)),IFERROR(INDEX($AZ$54:$AZ$65, ROWS($CH$4:CH88)-ROWS($AJ$54:$AJ$65)-ROWS($AN$54:$AN$65)-ROWS($AR$54:$AR$65)-ROWS($AV$54:$AV$65)),IFERROR(INDEX($BD$54:$BD$65, ROWS($CH$4:CH88)-ROWS($AJ$54:$AJ$65)-ROWS($AN$54:$AN$65)-ROWS($AR$54:$AR$65)-ROWS($AV$54:$AV$65)-ROWS($AZ$54:$AZ$65)),IFERROR(INDEX($BH$54:$BH$65, ROWS($CH$4:CH88)-ROWS($AJ$54:$AJ$65)-ROWS($AN$54:$AN$65)-ROWS($AR$54:$AR$65)-ROWS($AV$54:$AV$65)-ROWS($AZ$54:$AZ$65)-ROWS($BD$54:$BD$65)), "")))))))</f>
        <v/>
      </c>
      <c r="CI90" s="421" t="str">
        <f t="shared" ca="1" si="195"/>
        <v/>
      </c>
      <c r="CJ90" s="421" t="str">
        <f>IF(OR(CK90="",CK90=0),"",MAX(CJ$5:CJ89)+1)</f>
        <v/>
      </c>
      <c r="CK90" s="421" t="str">
        <f>IFERROR(INDEX($AK$54:$AK$65, ROWS($CK$4:CK88)), IFERROR(INDEX($AO$54:$AO$65, ROWS($CK$4:CK88)-ROWS($AK$54:$AK$65)), IFERROR(INDEX($AS$54:$AS$65, ROWS($CK$4:CK88)-ROWS($AK$54:$AK$65)-ROWS($AO$54:$AO$65)),IFERROR(INDEX($AW$54:$AW$65, ROWS($CK$4:CK88)-ROWS($AK$54:$AK$65)-ROWS($AO$54:$AO$65)-ROWS($AS$54:$AS$65)),IFERROR(INDEX($BA$54:$BA$65, ROWS($CK$4:CK88)-ROWS($AK$54:$AK$65)-ROWS($AO$54:$AO$65)-ROWS($AS$54:$AS$65)-ROWS($AW$54:$AW$65)),IFERROR(INDEX($BE$54:$BE$65, ROWS($CK$4:CK88)-ROWS($AK$54:$AK$65)-ROWS($AO$54:$AO$65)-ROWS($AS$54:$AS$65)-ROWS($AW$54:$AW$65)-ROWS($BA$54:$BA$65)),IFERROR(INDEX($BI$54:$BI$65, ROWS($CK$4:CK88)-ROWS($AK$54:$AK$65)-ROWS($AO$54:$AO$65)-ROWS($AS$54:$AS$65)-ROWS($AW$54:$AW$65)-ROWS($BA$54:$BA$65)-ROWS($BE$54:$BE$65)), "")))))))</f>
        <v/>
      </c>
      <c r="CL90" s="421" t="str">
        <f t="shared" ca="1" si="196"/>
        <v/>
      </c>
      <c r="CM90" s="422" t="str">
        <f t="shared" ca="1" si="197"/>
        <v/>
      </c>
      <c r="CN90" s="420" t="str">
        <f>IF(OR(CO90="",CO90=0),"",MAX(CN$5:CN89)+1)</f>
        <v/>
      </c>
      <c r="CO90" s="421" t="str">
        <f>IFERROR(INDEX($AJ$70:$AJ$81, ROWS($CO$4:CO88)), IFERROR(INDEX($AN$70:$AN$81, ROWS($CO$4:CO88)-ROWS($AJ$70:$AJ$81)), IFERROR(INDEX($AR$70:$AR$81, ROWS($CO$4:CO88)-ROWS($AJ$70:$AJ$81)-ROWS($AN$70:$AN$81)),IFERROR(INDEX($AV$70:$AV$81, ROWS($CO$4:CO88)-ROWS($AJ$70:$AJ$81)-ROWS($AN$70:$AN$81)-ROWS($AR$70:$AR$81)),IFERROR(INDEX($AZ$70:$AZ$81, ROWS($CO$4:CO88)-ROWS($AJ$70:$AJ$81)-ROWS($AN$70:$AN$81)-ROWS($AR$70:$AR$81)-ROWS($AV$70:$AV$81)),IFERROR(INDEX($BD$70:$BD$81, ROWS($CO$4:CO88)-ROWS($AJ$70:$AJ$81)-ROWS($AN$70:$AN$81)-ROWS($AR$70:$AR$81)-ROWS($AV$70:$AV$81)-ROWS($AZ$70:$AZ$81)),IFERROR(INDEX($BH$70:$BH$81, ROWS($CO$4:CO88)-ROWS($AJ$70:$AJ$81)-ROWS($AN$70:$AN$81)-ROWS($AR$70:$AR$81)-ROWS($AV$70:$AV$81)-ROWS($AZ$70:$AZ$81)-ROWS($BD$70:$BD$81)), "")))))))</f>
        <v/>
      </c>
      <c r="CP90" s="421" t="str">
        <f t="shared" ca="1" si="198"/>
        <v/>
      </c>
      <c r="CQ90" s="421" t="str">
        <f>IF(OR(CR90="",CR90=0),"",MAX(CQ$5:CQ89)+1)</f>
        <v/>
      </c>
      <c r="CR90" s="421" t="str">
        <f>IFERROR(INDEX($AK$70:$AK$81, ROWS($CR$4:CR88)), IFERROR(INDEX($AO$70:$AO$81, ROWS($CR$4:CR88)-ROWS($AK$70:$AK$81)), IFERROR(INDEX($AS$70:$AS$81, ROWS($CR$4:CR88)-ROWS($AK$70:$AK$81)-ROWS($AO$70:$AO$81)),IFERROR(INDEX($AW$70:$AW$81, ROWS($CR$4:CR88)-ROWS($AK$70:$AK$81)-ROWS($AO$70:$AO$81)-ROWS($AS$70:$AS$81)),IFERROR(INDEX($BA$70:$BA$81, ROWS($CR$4:CR88)-ROWS($AK$70:$AK$81)-ROWS($AO$70:$AO$81)-ROWS($AS$70:$AS$81)-ROWS($AW$70:$AW$81)),IFERROR(INDEX($BE$70:$BE$81, ROWS($CR$4:CR88)-ROWS($AK$70:$AK$81)-ROWS($AO$70:$AO$81)-ROWS($AS$70:$AS$81)-ROWS($AW$70:$AW$81)-ROWS($BA$70:$BA$81)),IFERROR(INDEX($BI$70:$BI$81, ROWS($CR$4:CR88)-ROWS($AK$70:$AK$81)-ROWS($AO$70:$AO$81)-ROWS($AS$70:$AS$81)-ROWS($AW$70:$AW$81)-ROWS($BA$70:$BA$81)-ROWS($BE$70:$BE$81)), "")))))))</f>
        <v/>
      </c>
      <c r="CS90" s="421" t="str">
        <f t="shared" ca="1" si="199"/>
        <v/>
      </c>
      <c r="CT90" s="422" t="str">
        <f t="shared" ca="1" si="200"/>
        <v/>
      </c>
      <c r="CU90" s="420" t="str">
        <f>IF(OR(CV90="",CV90=0),"",MAX(CU$5:CU89)+1)</f>
        <v/>
      </c>
      <c r="CV90" s="421" t="str">
        <f>IFERROR(INDEX($AJ$86:$AJ$97, ROWS($CV$4:CV88)), IFERROR(INDEX($AN$86:$AN$97, ROWS($CV$4:CV88)-ROWS($AJ$86:$AJ$97)), ""))</f>
        <v/>
      </c>
      <c r="CW90" s="421" t="str">
        <f t="shared" si="201"/>
        <v/>
      </c>
      <c r="CX90" s="421" t="str">
        <f>IF(OR(CY90="",CY90=0),"",MAX(CX$5:CX89)+1)</f>
        <v/>
      </c>
      <c r="CY90" s="421" t="str">
        <f>IFERROR(INDEX($AK$86:$AK$97, ROWS($CY$4:CY88)), IFERROR(INDEX($AO$86:$AO$97, ROWS($CY$4:CY88)-ROWS($AK$86:$AK$97)), ""))</f>
        <v/>
      </c>
      <c r="CZ90" s="421" t="str">
        <f t="shared" si="202"/>
        <v/>
      </c>
      <c r="DA90" s="422" t="str">
        <f t="shared" si="203"/>
        <v/>
      </c>
      <c r="DC90" s="438">
        <f ca="1">IF(OR(DD90="",DD90=0),"",MAX(DC$85:DC89)+1)</f>
        <v>3</v>
      </c>
      <c r="DD90" s="434" t="str">
        <f t="shared" ca="1" si="204"/>
        <v>Lawn Service</v>
      </c>
      <c r="DE90" s="413">
        <f t="shared" ca="1" si="205"/>
        <v>50</v>
      </c>
      <c r="DF90" s="431" t="str">
        <f ca="1">IF(OR(DG90="",DG90=0),"",MAX(DF$85:DF89)+1)</f>
        <v/>
      </c>
      <c r="DG90" s="412" t="str">
        <f t="shared" ca="1" si="206"/>
        <v/>
      </c>
      <c r="DH90" s="413" t="str">
        <f t="shared" ca="1" si="207"/>
        <v/>
      </c>
      <c r="DI90" s="412" t="str">
        <f t="shared" ca="1" si="208"/>
        <v/>
      </c>
      <c r="DJ90" s="413" t="str">
        <f t="shared" ca="1" si="209"/>
        <v/>
      </c>
      <c r="DK90" s="412" t="str">
        <f t="shared" ca="1" si="210"/>
        <v/>
      </c>
      <c r="DL90" s="413" t="str">
        <f t="shared" ca="1" si="211"/>
        <v/>
      </c>
      <c r="DM90" s="292"/>
      <c r="DN90" s="425" t="str">
        <f ca="1">IF(DI98="","",CONCATENATE(DI98," - ",DJ98))</f>
        <v/>
      </c>
      <c r="DO90" s="295" t="str">
        <f ca="1">IF(DI99="","",CONCATENATE(DI99," - ",DJ99))</f>
        <v/>
      </c>
      <c r="DP90" s="295" t="str">
        <f ca="1">IF(DI100="","",CONCATENATE(DI100," - ",DJ100))</f>
        <v/>
      </c>
      <c r="DQ90" s="425" t="str">
        <f ca="1">IF(DK98="","",CONCATENATE(DK98," - ",DL98))</f>
        <v/>
      </c>
      <c r="DR90" s="295" t="str">
        <f ca="1">IF(DK99="","",CONCATENATE(DK99," - ",DL99))</f>
        <v/>
      </c>
      <c r="DS90" s="426" t="str">
        <f ca="1">IF(DK100="","",CONCATENATE(DK100," - ",DL100))</f>
        <v/>
      </c>
    </row>
    <row r="91" spans="28:123" ht="16.5" thickBot="1" x14ac:dyDescent="0.35">
      <c r="AI91" s="304"/>
      <c r="AJ91" s="305"/>
      <c r="AK91" s="306"/>
      <c r="AL91" s="307"/>
      <c r="AM91" s="304"/>
      <c r="AN91" s="305"/>
      <c r="AO91" s="306"/>
      <c r="AP91" s="307"/>
      <c r="BL91" s="315"/>
      <c r="BM91" s="315"/>
      <c r="BN91" s="315"/>
      <c r="BO91" s="315"/>
      <c r="BP91" s="315"/>
      <c r="BQ91" s="315"/>
      <c r="BR91" s="315"/>
      <c r="BY91" s="315"/>
      <c r="CF91" s="315"/>
      <c r="CM91" s="315"/>
      <c r="CT91" s="315"/>
      <c r="DA91" s="315"/>
      <c r="DC91" s="438" t="str">
        <f ca="1">IF(OR(DD91="",DD91=0),"",MAX(DC$85:DC90)+1)</f>
        <v/>
      </c>
      <c r="DD91" s="434" t="str">
        <f t="shared" ca="1" si="204"/>
        <v/>
      </c>
      <c r="DE91" s="413" t="str">
        <f t="shared" ca="1" si="205"/>
        <v/>
      </c>
      <c r="DF91" s="431" t="str">
        <f ca="1">IF(OR(DG91="",DG91=0),"",MAX(DF$85:DF90)+1)</f>
        <v/>
      </c>
      <c r="DG91" s="412" t="str">
        <f t="shared" ca="1" si="206"/>
        <v/>
      </c>
      <c r="DH91" s="413" t="str">
        <f t="shared" ca="1" si="207"/>
        <v/>
      </c>
      <c r="DI91" s="412" t="str">
        <f t="shared" ca="1" si="208"/>
        <v/>
      </c>
      <c r="DJ91" s="413" t="str">
        <f t="shared" ca="1" si="209"/>
        <v/>
      </c>
      <c r="DK91" s="412" t="str">
        <f t="shared" ca="1" si="210"/>
        <v/>
      </c>
      <c r="DL91" s="413" t="str">
        <f t="shared" ca="1" si="211"/>
        <v/>
      </c>
      <c r="DM91" s="292"/>
      <c r="DN91" s="427" t="str">
        <f ca="1">IF(DI101="","",CONCATENATE(DI101," - ",DJ101))</f>
        <v/>
      </c>
      <c r="DO91" s="428" t="str">
        <f ca="1">IF(DI102="","",CONCATENATE(DI102," - ",DJ102))</f>
        <v/>
      </c>
      <c r="DP91" s="428" t="str">
        <f ca="1">IF(DI103="","",CONCATENATE(DI103," - ",DJ103))</f>
        <v/>
      </c>
      <c r="DQ91" s="427" t="str">
        <f ca="1">IF(DK101="","",CONCATENATE(DK101," - ",DL101))</f>
        <v/>
      </c>
      <c r="DR91" s="428" t="str">
        <f ca="1">IF(DK102="","",CONCATENATE(DK102," - ",DL102))</f>
        <v/>
      </c>
      <c r="DS91" s="429" t="str">
        <f ca="1">IF(DK103="","",CONCATENATE(DK103," - ",DL103))</f>
        <v/>
      </c>
    </row>
    <row r="92" spans="28:123" ht="16.5" thickBot="1" x14ac:dyDescent="0.35">
      <c r="AB92" s="1093" t="s">
        <v>18</v>
      </c>
      <c r="AC92" s="1094"/>
      <c r="AD92" s="1094"/>
      <c r="AE92" s="1094"/>
      <c r="AF92" s="1095"/>
      <c r="AI92" s="304"/>
      <c r="AJ92" s="305"/>
      <c r="AK92" s="306"/>
      <c r="AL92" s="307"/>
      <c r="AM92" s="304"/>
      <c r="AN92" s="305"/>
      <c r="AO92" s="306"/>
      <c r="AP92" s="307"/>
      <c r="BL92" s="315"/>
      <c r="BM92" s="315"/>
      <c r="BN92" s="315"/>
      <c r="BO92" s="315"/>
      <c r="BP92" s="315"/>
      <c r="BQ92" s="315"/>
      <c r="BR92" s="315"/>
      <c r="BY92" s="315"/>
      <c r="CF92" s="315"/>
      <c r="CM92" s="315"/>
      <c r="CT92" s="315"/>
      <c r="DA92" s="315"/>
      <c r="DC92" s="438" t="str">
        <f ca="1">IF(OR(DD92="",DD92=0),"",MAX(DC$85:DC91)+1)</f>
        <v/>
      </c>
      <c r="DD92" s="434" t="str">
        <f t="shared" ca="1" si="204"/>
        <v/>
      </c>
      <c r="DE92" s="413" t="str">
        <f t="shared" ca="1" si="205"/>
        <v/>
      </c>
      <c r="DF92" s="431" t="str">
        <f ca="1">IF(OR(DG92="",DG92=0),"",MAX(DF$85:DF91)+1)</f>
        <v/>
      </c>
      <c r="DG92" s="412" t="str">
        <f t="shared" ca="1" si="206"/>
        <v/>
      </c>
      <c r="DH92" s="413" t="str">
        <f t="shared" ca="1" si="207"/>
        <v/>
      </c>
      <c r="DI92" s="412" t="str">
        <f t="shared" ca="1" si="208"/>
        <v/>
      </c>
      <c r="DJ92" s="413" t="str">
        <f t="shared" ca="1" si="209"/>
        <v/>
      </c>
      <c r="DK92" s="412" t="str">
        <f t="shared" ca="1" si="210"/>
        <v/>
      </c>
      <c r="DL92" s="413" t="str">
        <f t="shared" ca="1" si="211"/>
        <v/>
      </c>
      <c r="DM92" s="292"/>
      <c r="DN92" s="1192" t="s">
        <v>505</v>
      </c>
      <c r="DO92" s="1193"/>
      <c r="DP92" s="443">
        <f ca="1">IF(DJ86="","",SUM(DJ86:DJ103))</f>
        <v>475</v>
      </c>
      <c r="DQ92" s="1192" t="s">
        <v>506</v>
      </c>
      <c r="DR92" s="1193"/>
      <c r="DS92" s="444">
        <f ca="1">IF(DL86="","",SUM(DL86:DL103))</f>
        <v>1600</v>
      </c>
    </row>
    <row r="93" spans="28:123" ht="15.75" x14ac:dyDescent="0.3">
      <c r="AB93" s="389"/>
      <c r="AC93" s="400" t="s">
        <v>495</v>
      </c>
      <c r="AD93" s="400" t="s">
        <v>192</v>
      </c>
      <c r="AE93" s="400" t="s">
        <v>193</v>
      </c>
      <c r="AF93" s="401" t="s">
        <v>11</v>
      </c>
      <c r="AI93" s="304"/>
      <c r="AJ93" s="305"/>
      <c r="AK93" s="306"/>
      <c r="AL93" s="307"/>
      <c r="AM93" s="304"/>
      <c r="AN93" s="305"/>
      <c r="AO93" s="306"/>
      <c r="AP93" s="307"/>
      <c r="BL93" s="315"/>
      <c r="BM93" s="315"/>
      <c r="BN93" s="315"/>
      <c r="BO93" s="315"/>
      <c r="BP93" s="315"/>
      <c r="BQ93" s="315"/>
      <c r="BR93" s="315"/>
      <c r="BY93" s="315"/>
      <c r="CF93" s="315"/>
      <c r="CM93" s="315"/>
      <c r="CT93" s="315"/>
      <c r="DA93" s="315"/>
      <c r="DC93" s="438" t="str">
        <f ca="1">IF(OR(DD93="",DD93=0),"",MAX(DC$85:DC92)+1)</f>
        <v/>
      </c>
      <c r="DD93" s="434" t="str">
        <f t="shared" ca="1" si="204"/>
        <v/>
      </c>
      <c r="DE93" s="413" t="str">
        <f t="shared" ca="1" si="205"/>
        <v/>
      </c>
      <c r="DF93" s="431" t="str">
        <f ca="1">IF(OR(DG93="",DG93=0),"",MAX(DF$85:DF92)+1)</f>
        <v/>
      </c>
      <c r="DG93" s="412" t="str">
        <f t="shared" ca="1" si="206"/>
        <v/>
      </c>
      <c r="DH93" s="413" t="str">
        <f t="shared" ca="1" si="207"/>
        <v/>
      </c>
      <c r="DI93" s="412" t="str">
        <f t="shared" ca="1" si="208"/>
        <v/>
      </c>
      <c r="DJ93" s="413" t="str">
        <f t="shared" ca="1" si="209"/>
        <v/>
      </c>
      <c r="DK93" s="412" t="str">
        <f t="shared" ca="1" si="210"/>
        <v/>
      </c>
      <c r="DL93" s="413" t="str">
        <f t="shared" ca="1" si="211"/>
        <v/>
      </c>
      <c r="DM93" s="292"/>
      <c r="DN93" s="292"/>
      <c r="DO93" s="292"/>
      <c r="DP93" s="292"/>
      <c r="DQ93" s="292"/>
      <c r="DR93" s="292"/>
      <c r="DS93" s="292"/>
    </row>
    <row r="94" spans="28:123" ht="15.75" x14ac:dyDescent="0.3">
      <c r="AB94" s="395">
        <f ca="1">IFERROR(MATCH($AB$92,OFFSET(Year!$AY$67:$AY$118,AB93,,1000),0)+AB93,"")</f>
        <v>11</v>
      </c>
      <c r="AC94" s="340">
        <f ca="1">IFERROR(INDEX(Year!$BB$67:$BB$118,AB94),"")</f>
        <v>12</v>
      </c>
      <c r="AD94" s="348" t="str">
        <f ca="1">IFERROR(INDEX(Year!$AZ$67:$AZ$118,AB94),"")</f>
        <v>Lawn Service</v>
      </c>
      <c r="AE94" s="363">
        <f ca="1">IFERROR(INDEX(Year!$BA$67:$BA$118,AB94),"")</f>
        <v>50</v>
      </c>
      <c r="AF94" s="402" t="str">
        <f ca="1">IFERROR(INDEX(Year!$AY$67:$AY$118,AB94),"")</f>
        <v>Fixed Bills</v>
      </c>
      <c r="AI94" s="304"/>
      <c r="AJ94" s="305"/>
      <c r="AK94" s="306"/>
      <c r="AL94" s="307"/>
      <c r="AM94" s="304"/>
      <c r="AN94" s="305"/>
      <c r="AO94" s="306"/>
      <c r="AP94" s="307"/>
      <c r="BL94" s="315"/>
      <c r="BM94" s="315"/>
      <c r="BN94" s="315"/>
      <c r="BO94" s="315"/>
      <c r="BP94" s="315"/>
      <c r="BQ94" s="315"/>
      <c r="BR94" s="315"/>
      <c r="BY94" s="315"/>
      <c r="CF94" s="315"/>
      <c r="CM94" s="315"/>
      <c r="CT94" s="315"/>
      <c r="DA94" s="315"/>
      <c r="DC94" s="438" t="str">
        <f ca="1">IF(OR(DD94="",DD94=0),"",MAX(DC$85:DC93)+1)</f>
        <v/>
      </c>
      <c r="DD94" s="434" t="str">
        <f t="shared" ca="1" si="204"/>
        <v/>
      </c>
      <c r="DE94" s="413" t="str">
        <f t="shared" ca="1" si="205"/>
        <v/>
      </c>
      <c r="DF94" s="431" t="str">
        <f ca="1">IF(OR(DG94="",DG94=0),"",MAX(DF$85:DF93)+1)</f>
        <v/>
      </c>
      <c r="DG94" s="412" t="str">
        <f t="shared" ca="1" si="206"/>
        <v/>
      </c>
      <c r="DH94" s="413" t="str">
        <f t="shared" ca="1" si="207"/>
        <v/>
      </c>
      <c r="DI94" s="412" t="str">
        <f t="shared" ca="1" si="208"/>
        <v/>
      </c>
      <c r="DJ94" s="413" t="str">
        <f t="shared" ca="1" si="209"/>
        <v/>
      </c>
      <c r="DK94" s="412" t="str">
        <f t="shared" ca="1" si="210"/>
        <v/>
      </c>
      <c r="DL94" s="413" t="str">
        <f t="shared" ca="1" si="211"/>
        <v/>
      </c>
      <c r="DM94" s="292"/>
      <c r="DN94" s="292"/>
      <c r="DO94" s="292"/>
      <c r="DP94" s="292"/>
      <c r="DQ94" s="292"/>
      <c r="DR94" s="292"/>
      <c r="DS94" s="292"/>
    </row>
    <row r="95" spans="28:123" ht="15.75" x14ac:dyDescent="0.3">
      <c r="AB95" s="395">
        <f ca="1">IFERROR(MATCH($AB$92,OFFSET(Year!$AY$67:$AY$118,AB94,,1000),0)+AB94,"")</f>
        <v>12</v>
      </c>
      <c r="AC95" s="340">
        <f ca="1">IFERROR(INDEX(Year!$BB$67:$BB$118,AB95),"")</f>
        <v>26</v>
      </c>
      <c r="AD95" s="348" t="str">
        <f ca="1">IFERROR(INDEX(Year!$AZ$67:$AZ$118,AB95),"")</f>
        <v>Lawn Service</v>
      </c>
      <c r="AE95" s="363">
        <f ca="1">IFERROR(INDEX(Year!$BA$67:$BA$118,AB95),"")</f>
        <v>50</v>
      </c>
      <c r="AF95" s="402" t="str">
        <f ca="1">IFERROR(INDEX(Year!$AY$67:$AY$118,AB95),"")</f>
        <v>Fixed Bills</v>
      </c>
      <c r="AI95" s="302"/>
      <c r="AJ95" s="293"/>
      <c r="AK95" s="293"/>
      <c r="AL95" s="303"/>
      <c r="AM95" s="302"/>
      <c r="AN95" s="293"/>
      <c r="AO95" s="293"/>
      <c r="AP95" s="303"/>
      <c r="BL95" s="315"/>
      <c r="BM95" s="315"/>
      <c r="BN95" s="315"/>
      <c r="BO95" s="315"/>
      <c r="BP95" s="315"/>
      <c r="BQ95" s="315"/>
      <c r="BR95" s="315"/>
      <c r="BY95" s="315"/>
      <c r="CF95" s="315"/>
      <c r="CM95" s="315"/>
      <c r="CT95" s="315"/>
      <c r="DA95" s="315"/>
      <c r="DC95" s="438" t="str">
        <f ca="1">IF(OR(DD95="",DD95=0),"",MAX(DC$85:DC94)+1)</f>
        <v/>
      </c>
      <c r="DD95" s="434" t="str">
        <f t="shared" ca="1" si="204"/>
        <v/>
      </c>
      <c r="DE95" s="413" t="str">
        <f t="shared" ca="1" si="205"/>
        <v/>
      </c>
      <c r="DF95" s="431" t="str">
        <f ca="1">IF(OR(DG95="",DG95=0),"",MAX(DF$85:DF94)+1)</f>
        <v/>
      </c>
      <c r="DG95" s="412" t="str">
        <f t="shared" ca="1" si="206"/>
        <v/>
      </c>
      <c r="DH95" s="413" t="str">
        <f t="shared" ca="1" si="207"/>
        <v/>
      </c>
      <c r="DI95" s="412" t="str">
        <f t="shared" ca="1" si="208"/>
        <v/>
      </c>
      <c r="DJ95" s="413" t="str">
        <f t="shared" ca="1" si="209"/>
        <v/>
      </c>
      <c r="DK95" s="412" t="str">
        <f t="shared" ca="1" si="210"/>
        <v/>
      </c>
      <c r="DL95" s="413" t="str">
        <f t="shared" ca="1" si="211"/>
        <v/>
      </c>
      <c r="DN95" s="292"/>
      <c r="DO95" s="292"/>
      <c r="DP95" s="292"/>
      <c r="DQ95" s="292"/>
      <c r="DR95" s="292"/>
      <c r="DS95" s="292"/>
    </row>
    <row r="96" spans="28:123" ht="15.75" x14ac:dyDescent="0.3">
      <c r="AB96" s="395">
        <f ca="1">IFERROR(MATCH($AB$92,OFFSET(Year!$AY$67:$AY$118,AB95,,1000),0)+AB95,"")</f>
        <v>67</v>
      </c>
      <c r="AC96" s="340" t="str">
        <f ca="1">IFERROR(INDEX(Year!$BB$67:$BB$118,AB96),"")</f>
        <v/>
      </c>
      <c r="AD96" s="348" t="str">
        <f ca="1">IFERROR(INDEX(Year!$AZ$67:$AZ$118,AB96),"")</f>
        <v/>
      </c>
      <c r="AE96" s="363" t="str">
        <f ca="1">IFERROR(INDEX(Year!$BA$67:$BA$118,AB96),"")</f>
        <v/>
      </c>
      <c r="AF96" s="402" t="str">
        <f ca="1">IFERROR(INDEX(Year!$AY$67:$AY$118,AB96),"")</f>
        <v/>
      </c>
      <c r="AI96" s="308"/>
      <c r="AJ96" s="293"/>
      <c r="AK96" s="293"/>
      <c r="AL96" s="303"/>
      <c r="AM96" s="308"/>
      <c r="AN96" s="293"/>
      <c r="AO96" s="293"/>
      <c r="AP96" s="303"/>
      <c r="BL96" s="315"/>
      <c r="BM96" s="315"/>
      <c r="BN96" s="315"/>
      <c r="BO96" s="315"/>
      <c r="BP96" s="315"/>
      <c r="BQ96" s="315"/>
      <c r="BR96" s="315"/>
      <c r="BY96" s="315"/>
      <c r="CF96" s="315"/>
      <c r="CM96" s="315"/>
      <c r="CT96" s="315"/>
      <c r="DA96" s="315"/>
      <c r="DC96" s="438" t="str">
        <f ca="1">IF(OR(DD96="",DD96=0),"",MAX(DC$85:DC95)+1)</f>
        <v/>
      </c>
      <c r="DD96" s="434" t="str">
        <f t="shared" ca="1" si="204"/>
        <v/>
      </c>
      <c r="DE96" s="413" t="str">
        <f t="shared" ca="1" si="205"/>
        <v/>
      </c>
      <c r="DF96" s="431" t="str">
        <f ca="1">IF(OR(DG96="",DG96=0),"",MAX(DF$85:DF95)+1)</f>
        <v/>
      </c>
      <c r="DG96" s="412" t="str">
        <f t="shared" ca="1" si="206"/>
        <v/>
      </c>
      <c r="DH96" s="413" t="str">
        <f t="shared" ca="1" si="207"/>
        <v/>
      </c>
      <c r="DI96" s="412" t="str">
        <f t="shared" ca="1" si="208"/>
        <v/>
      </c>
      <c r="DJ96" s="413" t="str">
        <f t="shared" ca="1" si="209"/>
        <v/>
      </c>
      <c r="DK96" s="412" t="str">
        <f t="shared" ca="1" si="210"/>
        <v/>
      </c>
      <c r="DL96" s="413" t="str">
        <f t="shared" ca="1" si="211"/>
        <v/>
      </c>
      <c r="DM96" s="278"/>
    </row>
    <row r="97" spans="28:123" ht="16.5" thickBot="1" x14ac:dyDescent="0.35">
      <c r="AB97" s="395">
        <f ca="1">IFERROR(MATCH($AB$92,OFFSET(Year!$AY$67:$AY$118,AB96,,1000),0)+AB96,"")</f>
        <v>68</v>
      </c>
      <c r="AC97" s="340" t="str">
        <f ca="1">IFERROR(INDEX(Year!$BB$67:$BB$118,AB97),"")</f>
        <v/>
      </c>
      <c r="AD97" s="348" t="str">
        <f ca="1">IFERROR(INDEX(Year!$AZ$67:$AZ$118,AB97),"")</f>
        <v/>
      </c>
      <c r="AE97" s="363" t="str">
        <f ca="1">IFERROR(INDEX(Year!$BA$67:$BA$118,AB97),"")</f>
        <v/>
      </c>
      <c r="AF97" s="402" t="str">
        <f ca="1">IFERROR(INDEX(Year!$AY$67:$AY$118,AB97),"")</f>
        <v/>
      </c>
      <c r="AI97" s="309"/>
      <c r="AJ97" s="310"/>
      <c r="AK97" s="310"/>
      <c r="AL97" s="311"/>
      <c r="AM97" s="309"/>
      <c r="AN97" s="310"/>
      <c r="AO97" s="310"/>
      <c r="AP97" s="311"/>
      <c r="BL97" s="315"/>
      <c r="BM97" s="315"/>
      <c r="BN97" s="315"/>
      <c r="BO97" s="315"/>
      <c r="BP97" s="315"/>
      <c r="BQ97" s="315"/>
      <c r="BR97" s="315"/>
      <c r="BY97" s="315"/>
      <c r="CF97" s="315"/>
      <c r="CM97" s="315"/>
      <c r="CT97" s="315"/>
      <c r="DA97" s="315"/>
      <c r="DC97" s="438" t="str">
        <f ca="1">IF(OR(DD97="",DD97=0),"",MAX(DC$85:DC96)+1)</f>
        <v/>
      </c>
      <c r="DD97" s="435" t="str">
        <f t="shared" ca="1" si="204"/>
        <v/>
      </c>
      <c r="DE97" s="413" t="str">
        <f t="shared" ca="1" si="205"/>
        <v/>
      </c>
      <c r="DF97" s="432" t="str">
        <f ca="1">IF(OR(DG97="",DG97=0),"",MAX(DF$85:DF96)+1)</f>
        <v/>
      </c>
      <c r="DG97" s="414" t="str">
        <f t="shared" ca="1" si="206"/>
        <v/>
      </c>
      <c r="DH97" s="415" t="str">
        <f t="shared" ca="1" si="207"/>
        <v/>
      </c>
      <c r="DI97" s="414" t="str">
        <f t="shared" ca="1" si="208"/>
        <v/>
      </c>
      <c r="DJ97" s="413" t="str">
        <f t="shared" ca="1" si="209"/>
        <v/>
      </c>
      <c r="DK97" s="414" t="str">
        <f t="shared" ca="1" si="210"/>
        <v/>
      </c>
      <c r="DL97" s="415" t="str">
        <f t="shared" ca="1" si="211"/>
        <v/>
      </c>
      <c r="DM97" s="278"/>
      <c r="DN97" s="278"/>
      <c r="DO97" s="278"/>
      <c r="DP97" s="278"/>
      <c r="DQ97" s="278"/>
      <c r="DR97" s="278"/>
      <c r="DS97" s="278"/>
    </row>
    <row r="98" spans="28:123" ht="15.75" x14ac:dyDescent="0.3">
      <c r="AB98" s="395">
        <f ca="1">IFERROR(MATCH($AB$92,OFFSET(Year!$AY$67:$AY$118,AB97,,1000),0)+AB97,"")</f>
        <v>69</v>
      </c>
      <c r="AC98" s="340" t="str">
        <f ca="1">IFERROR(INDEX(Year!$BB$67:$BB$118,AB98),"")</f>
        <v/>
      </c>
      <c r="AD98" s="348" t="str">
        <f ca="1">IFERROR(INDEX(Year!$AZ$67:$AZ$118,AB98),"")</f>
        <v/>
      </c>
      <c r="AE98" s="363" t="str">
        <f ca="1">IFERROR(INDEX(Year!$BA$67:$BA$118,AB98),"")</f>
        <v/>
      </c>
      <c r="AF98" s="402" t="str">
        <f ca="1">IFERROR(INDEX(Year!$AY$67:$AY$118,AB98),"")</f>
        <v/>
      </c>
      <c r="BL98" s="315"/>
      <c r="BM98" s="315"/>
      <c r="BN98" s="315"/>
      <c r="BO98" s="315"/>
      <c r="BP98" s="315"/>
      <c r="BQ98" s="315"/>
      <c r="BR98" s="315"/>
      <c r="BY98" s="315"/>
      <c r="CF98" s="315"/>
      <c r="CM98" s="315"/>
      <c r="CT98" s="315"/>
      <c r="DA98" s="315"/>
      <c r="DC98" s="438" t="str">
        <f ca="1">IF(OR(DD98="",DD98=0),"",MAX(DC$85:DC97)+1)</f>
        <v/>
      </c>
      <c r="DD98" s="434" t="str">
        <f t="shared" ca="1" si="204"/>
        <v/>
      </c>
      <c r="DE98" s="413" t="str">
        <f t="shared" ca="1" si="205"/>
        <v/>
      </c>
      <c r="DF98" s="431" t="str">
        <f ca="1">IF(OR(DG98="",DG98=0),"",MAX(DF$85:DF97)+1)</f>
        <v/>
      </c>
      <c r="DG98" s="412" t="str">
        <f t="shared" ca="1" si="206"/>
        <v/>
      </c>
      <c r="DH98" s="413" t="str">
        <f t="shared" ca="1" si="207"/>
        <v/>
      </c>
      <c r="DI98" s="412" t="str">
        <f t="shared" ca="1" si="208"/>
        <v/>
      </c>
      <c r="DJ98" s="413" t="str">
        <f t="shared" ca="1" si="209"/>
        <v/>
      </c>
      <c r="DK98" s="412" t="str">
        <f t="shared" ca="1" si="210"/>
        <v/>
      </c>
      <c r="DL98" s="413" t="str">
        <f t="shared" ca="1" si="211"/>
        <v/>
      </c>
      <c r="DM98" s="278"/>
      <c r="DN98" s="278"/>
      <c r="DO98" s="278"/>
      <c r="DP98" s="278"/>
      <c r="DQ98" s="278"/>
      <c r="DR98" s="278"/>
      <c r="DS98" s="278"/>
    </row>
    <row r="99" spans="28:123" x14ac:dyDescent="0.3">
      <c r="AB99" s="395" t="str">
        <f ca="1">IFERROR(MATCH($AB$92,OFFSET(Year!$AY$67:$AY$118,AB98,,1000),0)+AB98,"")</f>
        <v/>
      </c>
      <c r="AC99" s="340" t="str">
        <f ca="1">IFERROR(INDEX(Year!$BB$67:$BB$118,AB99),"")</f>
        <v/>
      </c>
      <c r="AD99" s="348" t="str">
        <f ca="1">IFERROR(INDEX(Year!$AZ$67:$AZ$118,AB99),"")</f>
        <v/>
      </c>
      <c r="AE99" s="363" t="str">
        <f ca="1">IFERROR(INDEX(Year!$BA$67:$BA$118,AB99),"")</f>
        <v/>
      </c>
      <c r="AF99" s="402" t="str">
        <f ca="1">IFERROR(INDEX(Year!$AY$67:$AY$118,AB99),"")</f>
        <v/>
      </c>
      <c r="DC99" s="438" t="str">
        <f ca="1">IF(OR(DD99="",DD99=0),"",MAX(DC$85:DC98)+1)</f>
        <v/>
      </c>
      <c r="DD99" s="434" t="str">
        <f t="shared" ca="1" si="204"/>
        <v/>
      </c>
      <c r="DE99" s="413" t="str">
        <f t="shared" ca="1" si="205"/>
        <v/>
      </c>
      <c r="DF99" s="431" t="str">
        <f ca="1">IF(OR(DG99="",DG99=0),"",MAX(DF$85:DF98)+1)</f>
        <v/>
      </c>
      <c r="DG99" s="412" t="str">
        <f t="shared" ca="1" si="206"/>
        <v/>
      </c>
      <c r="DH99" s="413" t="str">
        <f t="shared" ca="1" si="207"/>
        <v/>
      </c>
      <c r="DI99" s="412" t="str">
        <f t="shared" ca="1" si="208"/>
        <v/>
      </c>
      <c r="DJ99" s="413" t="str">
        <f t="shared" ca="1" si="209"/>
        <v/>
      </c>
      <c r="DK99" s="412" t="str">
        <f t="shared" ca="1" si="210"/>
        <v/>
      </c>
      <c r="DL99" s="413" t="str">
        <f t="shared" ca="1" si="211"/>
        <v/>
      </c>
      <c r="DM99" s="278"/>
      <c r="DN99" s="278"/>
      <c r="DO99" s="278"/>
      <c r="DP99" s="278"/>
      <c r="DQ99" s="278"/>
      <c r="DR99" s="278"/>
      <c r="DS99" s="278"/>
    </row>
    <row r="100" spans="28:123" x14ac:dyDescent="0.3">
      <c r="AB100" s="395" t="str">
        <f ca="1">IFERROR(MATCH($AB$92,OFFSET(Year!$AY$67:$AY$118,AB99,,1000),0)+AB99,"")</f>
        <v/>
      </c>
      <c r="AC100" s="340" t="str">
        <f ca="1">IFERROR(INDEX(Year!$BB$67:$BB$118,AB100),"")</f>
        <v/>
      </c>
      <c r="AD100" s="348" t="str">
        <f ca="1">IFERROR(INDEX(Year!$AZ$67:$AZ$118,AB100),"")</f>
        <v/>
      </c>
      <c r="AE100" s="363" t="str">
        <f ca="1">IFERROR(INDEX(Year!$BA$67:$BA$118,AB100),"")</f>
        <v/>
      </c>
      <c r="AF100" s="402" t="str">
        <f ca="1">IFERROR(INDEX(Year!$AY$67:$AY$118,AB100),"")</f>
        <v/>
      </c>
      <c r="DC100" s="438" t="str">
        <f ca="1">IF(OR(DD100="",DD100=0),"",MAX(DC$85:DC99)+1)</f>
        <v/>
      </c>
      <c r="DD100" s="434" t="str">
        <f t="shared" ca="1" si="204"/>
        <v/>
      </c>
      <c r="DE100" s="413" t="str">
        <f t="shared" ca="1" si="205"/>
        <v/>
      </c>
      <c r="DF100" s="431" t="str">
        <f ca="1">IF(OR(DG100="",DG100=0),"",MAX(DF$85:DF99)+1)</f>
        <v/>
      </c>
      <c r="DG100" s="412" t="str">
        <f t="shared" ca="1" si="206"/>
        <v/>
      </c>
      <c r="DH100" s="413" t="str">
        <f t="shared" ca="1" si="207"/>
        <v/>
      </c>
      <c r="DI100" s="412" t="str">
        <f t="shared" ca="1" si="208"/>
        <v/>
      </c>
      <c r="DJ100" s="413" t="str">
        <f t="shared" ca="1" si="209"/>
        <v/>
      </c>
      <c r="DK100" s="412" t="str">
        <f t="shared" ca="1" si="210"/>
        <v/>
      </c>
      <c r="DL100" s="413" t="str">
        <f t="shared" ca="1" si="211"/>
        <v/>
      </c>
      <c r="DM100" s="278"/>
      <c r="DN100" s="278"/>
      <c r="DO100" s="278"/>
      <c r="DP100" s="278"/>
      <c r="DQ100" s="278"/>
      <c r="DR100" s="278"/>
      <c r="DS100" s="278"/>
    </row>
    <row r="101" spans="28:123" x14ac:dyDescent="0.3">
      <c r="AB101" s="395" t="str">
        <f ca="1">IFERROR(MATCH($AB$92,OFFSET(Year!$AY$67:$AY$118,AB100,,1000),0)+AB100,"")</f>
        <v/>
      </c>
      <c r="AC101" s="340" t="str">
        <f ca="1">IFERROR(INDEX(Year!$BB$67:$BB$118,AB101),"")</f>
        <v/>
      </c>
      <c r="AD101" s="348" t="str">
        <f ca="1">IFERROR(INDEX(Year!$AZ$67:$AZ$118,AB101),"")</f>
        <v/>
      </c>
      <c r="AE101" s="363" t="str">
        <f ca="1">IFERROR(INDEX(Year!$BA$67:$BA$118,AB101),"")</f>
        <v/>
      </c>
      <c r="AF101" s="402" t="str">
        <f ca="1">IFERROR(INDEX(Year!$AY$67:$AY$118,AB101),"")</f>
        <v/>
      </c>
      <c r="DC101" s="438" t="str">
        <f ca="1">IF(OR(DD101="",DD101=0),"",MAX(DC$85:DC100)+1)</f>
        <v/>
      </c>
      <c r="DD101" s="434" t="str">
        <f t="shared" ca="1" si="204"/>
        <v/>
      </c>
      <c r="DE101" s="413" t="str">
        <f t="shared" ca="1" si="205"/>
        <v/>
      </c>
      <c r="DF101" s="431" t="str">
        <f ca="1">IF(OR(DG101="",DG101=0),"",MAX(DF$85:DF100)+1)</f>
        <v/>
      </c>
      <c r="DG101" s="412" t="str">
        <f t="shared" ca="1" si="206"/>
        <v/>
      </c>
      <c r="DH101" s="413" t="str">
        <f t="shared" ca="1" si="207"/>
        <v/>
      </c>
      <c r="DI101" s="412" t="str">
        <f t="shared" ca="1" si="208"/>
        <v/>
      </c>
      <c r="DJ101" s="413" t="str">
        <f t="shared" ca="1" si="209"/>
        <v/>
      </c>
      <c r="DK101" s="412" t="str">
        <f t="shared" ca="1" si="210"/>
        <v/>
      </c>
      <c r="DL101" s="413" t="str">
        <f t="shared" ca="1" si="211"/>
        <v/>
      </c>
      <c r="DN101" s="278"/>
      <c r="DO101" s="278"/>
      <c r="DP101" s="278"/>
      <c r="DQ101" s="278"/>
      <c r="DR101" s="278"/>
      <c r="DS101" s="278"/>
    </row>
    <row r="102" spans="28:123" x14ac:dyDescent="0.3">
      <c r="AB102" s="395" t="str">
        <f ca="1">IFERROR(MATCH($AB$92,OFFSET(Year!$AY$67:$AY$118,AB101,,1000),0)+AB101,"")</f>
        <v/>
      </c>
      <c r="AC102" s="340" t="str">
        <f ca="1">IFERROR(INDEX(Year!$BB$67:$BB$118,AB102),"")</f>
        <v/>
      </c>
      <c r="AD102" s="348" t="str">
        <f ca="1">IFERROR(INDEX(Year!$AZ$67:$AZ$118,AB102),"")</f>
        <v/>
      </c>
      <c r="AE102" s="363" t="str">
        <f ca="1">IFERROR(INDEX(Year!$BA$67:$BA$118,AB102),"")</f>
        <v/>
      </c>
      <c r="AF102" s="402" t="str">
        <f ca="1">IFERROR(INDEX(Year!$AY$67:$AY$118,AB102),"")</f>
        <v/>
      </c>
      <c r="DC102" s="438" t="str">
        <f ca="1">IF(OR(DD102="",DD102=0),"",MAX(DC$85:DC101)+1)</f>
        <v/>
      </c>
      <c r="DD102" s="434" t="str">
        <f t="shared" ca="1" si="204"/>
        <v/>
      </c>
      <c r="DE102" s="413" t="str">
        <f t="shared" ca="1" si="205"/>
        <v/>
      </c>
      <c r="DF102" s="431" t="str">
        <f ca="1">IF(OR(DG102="",DG102=0),"",MAX(DF$85:DF101)+1)</f>
        <v/>
      </c>
      <c r="DG102" s="412" t="str">
        <f t="shared" ca="1" si="206"/>
        <v/>
      </c>
      <c r="DH102" s="413" t="str">
        <f t="shared" ca="1" si="207"/>
        <v/>
      </c>
      <c r="DI102" s="412" t="str">
        <f t="shared" ca="1" si="208"/>
        <v/>
      </c>
      <c r="DJ102" s="413" t="str">
        <f t="shared" ca="1" si="209"/>
        <v/>
      </c>
      <c r="DK102" s="412" t="str">
        <f t="shared" ca="1" si="210"/>
        <v/>
      </c>
      <c r="DL102" s="413" t="str">
        <f t="shared" ca="1" si="211"/>
        <v/>
      </c>
    </row>
    <row r="103" spans="28:123" ht="15.75" thickBot="1" x14ac:dyDescent="0.35">
      <c r="AB103" s="395" t="str">
        <f ca="1">IFERROR(MATCH($AB$92,OFFSET(Year!$AY$67:$AY$118,AB102,,1000),0)+AB102,"")</f>
        <v/>
      </c>
      <c r="AC103" s="340" t="str">
        <f ca="1">IFERROR(INDEX(Year!$BB$67:$BB$118,AB103),"")</f>
        <v/>
      </c>
      <c r="AD103" s="348" t="str">
        <f ca="1">IFERROR(INDEX(Year!$AZ$67:$AZ$118,AB103),"")</f>
        <v/>
      </c>
      <c r="AE103" s="363" t="str">
        <f ca="1">IFERROR(INDEX(Year!$BA$67:$BA$118,AB103),"")</f>
        <v/>
      </c>
      <c r="AF103" s="402" t="str">
        <f ca="1">IFERROR(INDEX(Year!$AY$67:$AY$118,AB103),"")</f>
        <v/>
      </c>
      <c r="DC103" s="439" t="str">
        <f ca="1">IF(OR(DD103="",DD103=0),"",MAX(DC$85:DC102)+1)</f>
        <v/>
      </c>
      <c r="DD103" s="436" t="str">
        <f t="shared" ca="1" si="204"/>
        <v/>
      </c>
      <c r="DE103" s="422" t="str">
        <f t="shared" ca="1" si="205"/>
        <v/>
      </c>
      <c r="DF103" s="433" t="str">
        <f ca="1">IF(OR(DG103="",DG103=0),"",MAX(DF$85:DF102)+1)</f>
        <v/>
      </c>
      <c r="DG103" s="420" t="str">
        <f t="shared" ca="1" si="206"/>
        <v/>
      </c>
      <c r="DH103" s="422" t="str">
        <f t="shared" ca="1" si="207"/>
        <v/>
      </c>
      <c r="DI103" s="420" t="str">
        <f t="shared" ca="1" si="208"/>
        <v/>
      </c>
      <c r="DJ103" s="422" t="str">
        <f t="shared" ca="1" si="209"/>
        <v/>
      </c>
      <c r="DK103" s="420" t="str">
        <f t="shared" ca="1" si="210"/>
        <v/>
      </c>
      <c r="DL103" s="422" t="str">
        <f t="shared" ca="1" si="211"/>
        <v/>
      </c>
    </row>
    <row r="104" spans="28:123" ht="15.75" thickBot="1" x14ac:dyDescent="0.35">
      <c r="AB104" s="395" t="str">
        <f ca="1">IFERROR(MATCH($AB$92,OFFSET(Year!$AY$67:$AY$118,AB103,,1000),0)+AB103,"")</f>
        <v/>
      </c>
      <c r="AC104" s="340" t="str">
        <f ca="1">IFERROR(INDEX(Year!$BB$67:$BB$118,AB104),"")</f>
        <v/>
      </c>
      <c r="AD104" s="348" t="str">
        <f ca="1">IFERROR(INDEX(Year!$AZ$67:$AZ$118,AB104),"")</f>
        <v/>
      </c>
      <c r="AE104" s="363" t="str">
        <f ca="1">IFERROR(INDEX(Year!$BA$67:$BA$118,AB104),"")</f>
        <v/>
      </c>
      <c r="AF104" s="402" t="str">
        <f ca="1">IFERROR(INDEX(Year!$AY$67:$AY$118,AB104),"")</f>
        <v/>
      </c>
      <c r="DC104" s="1167" t="s">
        <v>493</v>
      </c>
      <c r="DD104" s="1168"/>
      <c r="DE104" s="1168"/>
      <c r="DF104" s="1168"/>
      <c r="DG104" s="1168"/>
      <c r="DH104" s="1168"/>
      <c r="DI104" s="1168"/>
      <c r="DJ104" s="1168"/>
      <c r="DK104" s="1168"/>
      <c r="DL104" s="1169"/>
      <c r="DM104" s="292"/>
      <c r="DN104" s="1199" t="s">
        <v>493</v>
      </c>
      <c r="DO104" s="1200"/>
      <c r="DP104" s="1200"/>
      <c r="DQ104" s="1200"/>
      <c r="DR104" s="1200"/>
      <c r="DS104" s="1201"/>
    </row>
    <row r="105" spans="28:123" ht="15.75" thickBot="1" x14ac:dyDescent="0.35">
      <c r="AB105" s="395" t="str">
        <f ca="1">IFERROR(MATCH($AB$92,OFFSET(Year!$AY$67:$AY$118,AB104,,1000),0)+AB104,"")</f>
        <v/>
      </c>
      <c r="AC105" s="340" t="str">
        <f ca="1">IFERROR(INDEX(Year!$BB$67:$BB$118,AB105),"")</f>
        <v/>
      </c>
      <c r="AD105" s="348" t="str">
        <f ca="1">IFERROR(INDEX(Year!$AZ$67:$AZ$118,AB105),"")</f>
        <v/>
      </c>
      <c r="AE105" s="363" t="str">
        <f ca="1">IFERROR(INDEX(Year!$BA$67:$BA$118,AB105),"")</f>
        <v/>
      </c>
      <c r="AF105" s="402" t="str">
        <f ca="1">IFERROR(INDEX(Year!$AY$67:$AY$118,AB105),"")</f>
        <v/>
      </c>
      <c r="DC105" s="437"/>
      <c r="DD105" s="1151" t="s">
        <v>504</v>
      </c>
      <c r="DE105" s="1152"/>
      <c r="DF105" s="430"/>
      <c r="DG105" s="1162" t="s">
        <v>23</v>
      </c>
      <c r="DH105" s="1152"/>
      <c r="DI105" s="1162" t="s">
        <v>504</v>
      </c>
      <c r="DJ105" s="1152"/>
      <c r="DK105" s="1162" t="s">
        <v>23</v>
      </c>
      <c r="DL105" s="1152"/>
      <c r="DM105" s="292"/>
      <c r="DN105" s="1163" t="s">
        <v>481</v>
      </c>
      <c r="DO105" s="1164"/>
      <c r="DP105" s="1164"/>
      <c r="DQ105" s="1165" t="s">
        <v>491</v>
      </c>
      <c r="DR105" s="1164"/>
      <c r="DS105" s="1166"/>
    </row>
    <row r="106" spans="28:123" x14ac:dyDescent="0.3">
      <c r="AB106" s="395" t="str">
        <f ca="1">IFERROR(MATCH($AB$92,OFFSET(Year!$AY$67:$AY$118,AB105,,1000),0)+AB105,"")</f>
        <v/>
      </c>
      <c r="AC106" s="340" t="str">
        <f ca="1">IFERROR(INDEX(Year!$BB$67:$BB$118,AB106),"")</f>
        <v/>
      </c>
      <c r="AD106" s="348" t="str">
        <f ca="1">IFERROR(INDEX(Year!$AZ$67:$AZ$118,AB106),"")</f>
        <v/>
      </c>
      <c r="AE106" s="363" t="str">
        <f ca="1">IFERROR(INDEX(Year!$BA$67:$BA$118,AB106),"")</f>
        <v/>
      </c>
      <c r="AF106" s="402" t="str">
        <f ca="1">IFERROR(INDEX(Year!$AY$67:$AY$118,AB106),"")</f>
        <v/>
      </c>
      <c r="DC106" s="438" t="str">
        <f>IF(OR(DD106="",DD106=0),"",MAX(DC$105:DC105)+1)</f>
        <v/>
      </c>
      <c r="DD106" s="434" t="str">
        <f>IF(CW6="","",IF(NOT(DA6="Income"),CW6,""))</f>
        <v/>
      </c>
      <c r="DE106" s="413" t="str">
        <f>IF(CZ6="","",IF(NOT(DA6="Income"),CZ6,""))</f>
        <v/>
      </c>
      <c r="DF106" s="438" t="str">
        <f>IF(OR(DG106="",DG106=0),"",MAX(DF$105:DF105)+1)</f>
        <v/>
      </c>
      <c r="DG106" s="412" t="str">
        <f>IF(CW6="","",IF(DA6="Income",CW6,""))</f>
        <v/>
      </c>
      <c r="DH106" s="413" t="str">
        <f>IF(CW6="","",IF(DA6="Income",CZ6,""))</f>
        <v/>
      </c>
      <c r="DI106" s="412" t="str">
        <f>IFERROR(INDEX($DD$106:$DD$123,MATCH(ROW()-ROW($DI$105),$DC$106:$DC$123,0)),"")</f>
        <v/>
      </c>
      <c r="DJ106" s="413" t="str">
        <f>IFERROR(INDEX($DE$106:$DE$123,MATCH(ROW()-ROW($DI$105),$DC$106:$DC$123,0)),"")</f>
        <v/>
      </c>
      <c r="DK106" s="412" t="str">
        <f>IFERROR(INDEX($DG$106:$DG$123,MATCH(ROW()-ROW($DK$105),$DF$106:$DF$123,0)),"")</f>
        <v/>
      </c>
      <c r="DL106" s="413" t="str">
        <f>IFERROR(INDEX($DH$106:$DH$123,MATCH(ROW()-ROW($DK$105),$DF$106:$DF$123,0)),"")</f>
        <v/>
      </c>
      <c r="DM106" s="292"/>
      <c r="DN106" s="425" t="str">
        <f>IF(DI106="","",CONCATENATE(DI106," - ",DJ106))</f>
        <v/>
      </c>
      <c r="DO106" s="295" t="str">
        <f>IF(DI107="","",CONCATENATE(DI107," - ",DJ107))</f>
        <v/>
      </c>
      <c r="DP106" s="295" t="str">
        <f>IF(DI108="","",CONCATENATE(DI108," - ",DJ108))</f>
        <v/>
      </c>
      <c r="DQ106" s="440" t="str">
        <f>IF(DK106="","",CONCATENATE(DK106," - ",DL106))</f>
        <v/>
      </c>
      <c r="DR106" s="441" t="str">
        <f>IF(DK107="","",CONCATENATE(DK107," - ",DL107))</f>
        <v/>
      </c>
      <c r="DS106" s="442" t="str">
        <f>IF(DK108="","",CONCATENATE(DK108," - ",DL108))</f>
        <v/>
      </c>
    </row>
    <row r="107" spans="28:123" x14ac:dyDescent="0.3">
      <c r="AB107" s="395" t="str">
        <f ca="1">IFERROR(MATCH($AB$92,OFFSET(Year!$AY$67:$AY$118,AB106,,1000),0)+AB106,"")</f>
        <v/>
      </c>
      <c r="AC107" s="340" t="str">
        <f ca="1">IFERROR(INDEX(Year!$BB$67:$BB$118,AB107),"")</f>
        <v/>
      </c>
      <c r="AD107" s="348" t="str">
        <f ca="1">IFERROR(INDEX(Year!$AZ$67:$AZ$118,AB107),"")</f>
        <v/>
      </c>
      <c r="AE107" s="363" t="str">
        <f ca="1">IFERROR(INDEX(Year!$BA$67:$BA$118,AB107),"")</f>
        <v/>
      </c>
      <c r="AF107" s="402" t="str">
        <f ca="1">IFERROR(INDEX(Year!$AY$67:$AY$118,AB107),"")</f>
        <v/>
      </c>
      <c r="DC107" s="438" t="str">
        <f>IF(OR(DD107="",DD107=0),"",MAX(DC$105:DC106)+1)</f>
        <v/>
      </c>
      <c r="DD107" s="434" t="str">
        <f t="shared" ref="DD107:DD123" si="212">IF(CW7="","",IF(NOT(DA7="Income"),CW7,""))</f>
        <v/>
      </c>
      <c r="DE107" s="413" t="str">
        <f t="shared" ref="DE107:DE123" si="213">IF(CZ7="","",IF(NOT(DA7="Income"),CZ7,""))</f>
        <v/>
      </c>
      <c r="DF107" s="431" t="str">
        <f>IF(OR(DG107="",DG107=0),"",MAX(DF$105:DF106)+1)</f>
        <v/>
      </c>
      <c r="DG107" s="412" t="str">
        <f t="shared" ref="DG107:DG123" si="214">IF(CW7="","",IF(DA7="Income",CW7,""))</f>
        <v/>
      </c>
      <c r="DH107" s="413" t="str">
        <f t="shared" ref="DH107:DH123" si="215">IF(CW7="","",IF(DA7="Income",CZ7,""))</f>
        <v/>
      </c>
      <c r="DI107" s="412" t="str">
        <f t="shared" ref="DI107:DI123" si="216">IFERROR(INDEX($DD$106:$DD$123,MATCH(ROW()-ROW($DI$105),$DC$106:$DC$123,0)),"")</f>
        <v/>
      </c>
      <c r="DJ107" s="413" t="str">
        <f t="shared" ref="DJ107:DJ123" si="217">IFERROR(INDEX($DE$106:$DE$123,MATCH(ROW()-ROW($DI$105),$DC$106:$DC$123,0)),"")</f>
        <v/>
      </c>
      <c r="DK107" s="412" t="str">
        <f t="shared" ref="DK107:DK123" si="218">IFERROR(INDEX($DG$106:$DG$123,MATCH(ROW()-ROW($DK$105),$DF$106:$DF$123,0)),"")</f>
        <v/>
      </c>
      <c r="DL107" s="413" t="str">
        <f t="shared" ref="DL107:DL123" si="219">IFERROR(INDEX($DH$106:$DH$123,MATCH(ROW()-ROW($DK$105),$DF$106:$DF$123,0)),"")</f>
        <v/>
      </c>
      <c r="DM107" s="292"/>
      <c r="DN107" s="425" t="str">
        <f>IF(DI109="","",CONCATENATE(DI109," - ",DJ109))</f>
        <v/>
      </c>
      <c r="DO107" s="295" t="str">
        <f>IF(DI110="","",CONCATENATE(DI110," - ",DJ110))</f>
        <v/>
      </c>
      <c r="DP107" s="295" t="str">
        <f>IF(DI111="","",CONCATENATE(DI111," - ",DJ111))</f>
        <v/>
      </c>
      <c r="DQ107" s="425" t="str">
        <f>IF(DK109="","",CONCATENATE(DK109," - ",DL109))</f>
        <v/>
      </c>
      <c r="DR107" s="295" t="str">
        <f>IF(DK110="","",CONCATENATE(DK110," - ",DL110))</f>
        <v/>
      </c>
      <c r="DS107" s="426" t="str">
        <f>IF(DK111="","",CONCATENATE(DK111," - ",DL111))</f>
        <v/>
      </c>
    </row>
    <row r="108" spans="28:123" x14ac:dyDescent="0.3">
      <c r="AB108" s="395" t="str">
        <f ca="1">IFERROR(MATCH($AB$92,OFFSET(Year!$AY$67:$AY$118,AB107,,1000),0)+AB107,"")</f>
        <v/>
      </c>
      <c r="AC108" s="340" t="str">
        <f ca="1">IFERROR(INDEX(Year!$BB$67:$BB$118,AB108),"")</f>
        <v/>
      </c>
      <c r="AD108" s="348" t="str">
        <f ca="1">IFERROR(INDEX(Year!$AZ$67:$AZ$118,AB108),"")</f>
        <v/>
      </c>
      <c r="AE108" s="363" t="str">
        <f ca="1">IFERROR(INDEX(Year!$BA$67:$BA$118,AB108),"")</f>
        <v/>
      </c>
      <c r="AF108" s="402" t="str">
        <f ca="1">IFERROR(INDEX(Year!$AY$67:$AY$118,AB108),"")</f>
        <v/>
      </c>
      <c r="DC108" s="438" t="str">
        <f>IF(OR(DD108="",DD108=0),"",MAX(DC$105:DC107)+1)</f>
        <v/>
      </c>
      <c r="DD108" s="434" t="str">
        <f t="shared" si="212"/>
        <v/>
      </c>
      <c r="DE108" s="413" t="str">
        <f t="shared" si="213"/>
        <v/>
      </c>
      <c r="DF108" s="431" t="str">
        <f>IF(OR(DG108="",DG108=0),"",MAX(DF$105:DF107)+1)</f>
        <v/>
      </c>
      <c r="DG108" s="412" t="str">
        <f t="shared" si="214"/>
        <v/>
      </c>
      <c r="DH108" s="413" t="str">
        <f t="shared" si="215"/>
        <v/>
      </c>
      <c r="DI108" s="412" t="str">
        <f t="shared" si="216"/>
        <v/>
      </c>
      <c r="DJ108" s="413" t="str">
        <f t="shared" si="217"/>
        <v/>
      </c>
      <c r="DK108" s="412" t="str">
        <f t="shared" si="218"/>
        <v/>
      </c>
      <c r="DL108" s="413" t="str">
        <f t="shared" si="219"/>
        <v/>
      </c>
      <c r="DM108" s="292"/>
      <c r="DN108" s="425" t="str">
        <f>IF(DI112="","",CONCATENATE(DI112," - ",DJ112))</f>
        <v/>
      </c>
      <c r="DO108" s="295" t="str">
        <f>IF(DI113="","",CONCATENATE(DI113," - ",DJ113))</f>
        <v/>
      </c>
      <c r="DP108" s="295" t="str">
        <f>IF(DI114="","",CONCATENATE(DI114," - ",DJ114))</f>
        <v/>
      </c>
      <c r="DQ108" s="425" t="str">
        <f>IF(DK112="","",CONCATENATE(DK112," - ",DL112))</f>
        <v/>
      </c>
      <c r="DR108" s="295" t="str">
        <f>IF(DK113="","",CONCATENATE(DK113," - ",DL113))</f>
        <v/>
      </c>
      <c r="DS108" s="426" t="str">
        <f>IF(DK114="","",CONCATENATE(DK114," - ",DL114))</f>
        <v/>
      </c>
    </row>
    <row r="109" spans="28:123" x14ac:dyDescent="0.3">
      <c r="AB109" s="395" t="str">
        <f ca="1">IFERROR(MATCH($AB$92,OFFSET(Year!$AY$67:$AY$118,AB108,,1000),0)+AB108,"")</f>
        <v/>
      </c>
      <c r="AC109" s="340" t="str">
        <f ca="1">IFERROR(INDEX(Year!$BB$67:$BB$118,AB109),"")</f>
        <v/>
      </c>
      <c r="AD109" s="348" t="str">
        <f ca="1">IFERROR(INDEX(Year!$AZ$67:$AZ$118,AB109),"")</f>
        <v/>
      </c>
      <c r="AE109" s="363" t="str">
        <f ca="1">IFERROR(INDEX(Year!$BA$67:$BA$118,AB109),"")</f>
        <v/>
      </c>
      <c r="AF109" s="402" t="str">
        <f ca="1">IFERROR(INDEX(Year!$AY$67:$AY$118,AB109),"")</f>
        <v/>
      </c>
      <c r="DC109" s="438" t="str">
        <f>IF(OR(DD109="",DD109=0),"",MAX(DC$105:DC108)+1)</f>
        <v/>
      </c>
      <c r="DD109" s="434" t="str">
        <f t="shared" si="212"/>
        <v/>
      </c>
      <c r="DE109" s="413" t="str">
        <f t="shared" si="213"/>
        <v/>
      </c>
      <c r="DF109" s="431" t="str">
        <f>IF(OR(DG109="",DG109=0),"",MAX(DF$105:DF108)+1)</f>
        <v/>
      </c>
      <c r="DG109" s="412" t="str">
        <f t="shared" si="214"/>
        <v/>
      </c>
      <c r="DH109" s="413" t="str">
        <f t="shared" si="215"/>
        <v/>
      </c>
      <c r="DI109" s="412" t="str">
        <f t="shared" si="216"/>
        <v/>
      </c>
      <c r="DJ109" s="413" t="str">
        <f t="shared" si="217"/>
        <v/>
      </c>
      <c r="DK109" s="412" t="str">
        <f t="shared" si="218"/>
        <v/>
      </c>
      <c r="DL109" s="413" t="str">
        <f t="shared" si="219"/>
        <v/>
      </c>
      <c r="DM109" s="293"/>
      <c r="DN109" s="425" t="str">
        <f>IF(DI115="","",CONCATENATE(DI115," - ",DJ115))</f>
        <v/>
      </c>
      <c r="DO109" s="295" t="str">
        <f>IF(DI116="","",CONCATENATE(DI116," - ",DJ116))</f>
        <v/>
      </c>
      <c r="DP109" s="295" t="str">
        <f>IF(DI117="","",CONCATENATE(DI117," - ",DJ117))</f>
        <v/>
      </c>
      <c r="DQ109" s="425" t="str">
        <f>IF(DK115="","",CONCATENATE(DK115," - ",DL115))</f>
        <v/>
      </c>
      <c r="DR109" s="295" t="str">
        <f>IF(DK116="","",CONCATENATE(DK116," - ",DL116))</f>
        <v/>
      </c>
      <c r="DS109" s="426" t="str">
        <f>IF(DK117="","",CONCATENATE(DK117," - ",DL117))</f>
        <v/>
      </c>
    </row>
    <row r="110" spans="28:123" x14ac:dyDescent="0.3">
      <c r="AB110" s="395" t="str">
        <f ca="1">IFERROR(MATCH($AB$92,OFFSET(Year!$AY$67:$AY$118,AB109,,1000),0)+AB109,"")</f>
        <v/>
      </c>
      <c r="AC110" s="340" t="str">
        <f ca="1">IFERROR(INDEX(Year!$BB$67:$BB$118,AB110),"")</f>
        <v/>
      </c>
      <c r="AD110" s="348" t="str">
        <f ca="1">IFERROR(INDEX(Year!$AZ$67:$AZ$118,AB110),"")</f>
        <v/>
      </c>
      <c r="AE110" s="363" t="str">
        <f ca="1">IFERROR(INDEX(Year!$BA$67:$BA$118,AB110),"")</f>
        <v/>
      </c>
      <c r="AF110" s="402" t="str">
        <f ca="1">IFERROR(INDEX(Year!$AY$67:$AY$118,AB110),"")</f>
        <v/>
      </c>
      <c r="DC110" s="438" t="str">
        <f>IF(OR(DD110="",DD110=0),"",MAX(DC$105:DC109)+1)</f>
        <v/>
      </c>
      <c r="DD110" s="434" t="str">
        <f t="shared" si="212"/>
        <v/>
      </c>
      <c r="DE110" s="413" t="str">
        <f t="shared" si="213"/>
        <v/>
      </c>
      <c r="DF110" s="431" t="str">
        <f>IF(OR(DG110="",DG110=0),"",MAX(DF$105:DF109)+1)</f>
        <v/>
      </c>
      <c r="DG110" s="412" t="str">
        <f t="shared" si="214"/>
        <v/>
      </c>
      <c r="DH110" s="413" t="str">
        <f t="shared" si="215"/>
        <v/>
      </c>
      <c r="DI110" s="412" t="str">
        <f t="shared" si="216"/>
        <v/>
      </c>
      <c r="DJ110" s="413" t="str">
        <f t="shared" si="217"/>
        <v/>
      </c>
      <c r="DK110" s="412" t="str">
        <f t="shared" si="218"/>
        <v/>
      </c>
      <c r="DL110" s="413" t="str">
        <f t="shared" si="219"/>
        <v/>
      </c>
      <c r="DM110" s="292"/>
      <c r="DN110" s="425" t="str">
        <f>IF(DI118="","",CONCATENATE(DI118," - ",DJ118))</f>
        <v/>
      </c>
      <c r="DO110" s="295" t="str">
        <f>IF(DI119="","",CONCATENATE(DI119," - ",DJ119))</f>
        <v/>
      </c>
      <c r="DP110" s="295" t="str">
        <f>IF(DI120="","",CONCATENATE(DI120," - ",DJ120))</f>
        <v/>
      </c>
      <c r="DQ110" s="425" t="str">
        <f>IF(DK118="","",CONCATENATE(DK118," - ",DL118))</f>
        <v/>
      </c>
      <c r="DR110" s="295" t="str">
        <f>IF(DK119="","",CONCATENATE(DK119," - ",DL119))</f>
        <v/>
      </c>
      <c r="DS110" s="426" t="str">
        <f>IF(DK120="","",CONCATENATE(DK120," - ",DL120))</f>
        <v/>
      </c>
    </row>
    <row r="111" spans="28:123" ht="15.75" thickBot="1" x14ac:dyDescent="0.35">
      <c r="AB111" s="395" t="str">
        <f ca="1">IFERROR(MATCH($AB$92,OFFSET(Year!$AY$67:$AY$118,AB110,,1000),0)+AB110,"")</f>
        <v/>
      </c>
      <c r="AC111" s="340" t="str">
        <f ca="1">IFERROR(INDEX(Year!$BB$67:$BB$118,AB111),"")</f>
        <v/>
      </c>
      <c r="AD111" s="348" t="str">
        <f ca="1">IFERROR(INDEX(Year!$AZ$67:$AZ$118,AB111),"")</f>
        <v/>
      </c>
      <c r="AE111" s="363" t="str">
        <f ca="1">IFERROR(INDEX(Year!$BA$67:$BA$118,AB111),"")</f>
        <v/>
      </c>
      <c r="AF111" s="402" t="str">
        <f ca="1">IFERROR(INDEX(Year!$AY$67:$AY$118,AB111),"")</f>
        <v/>
      </c>
      <c r="DC111" s="438" t="str">
        <f>IF(OR(DD111="",DD111=0),"",MAX(DC$105:DC110)+1)</f>
        <v/>
      </c>
      <c r="DD111" s="434" t="str">
        <f t="shared" si="212"/>
        <v/>
      </c>
      <c r="DE111" s="413" t="str">
        <f t="shared" si="213"/>
        <v/>
      </c>
      <c r="DF111" s="431" t="str">
        <f>IF(OR(DG111="",DG111=0),"",MAX(DF$105:DF110)+1)</f>
        <v/>
      </c>
      <c r="DG111" s="412" t="str">
        <f t="shared" si="214"/>
        <v/>
      </c>
      <c r="DH111" s="413" t="str">
        <f t="shared" si="215"/>
        <v/>
      </c>
      <c r="DI111" s="412" t="str">
        <f t="shared" si="216"/>
        <v/>
      </c>
      <c r="DJ111" s="413" t="str">
        <f t="shared" si="217"/>
        <v/>
      </c>
      <c r="DK111" s="412" t="str">
        <f t="shared" si="218"/>
        <v/>
      </c>
      <c r="DL111" s="413" t="str">
        <f t="shared" si="219"/>
        <v/>
      </c>
      <c r="DM111" s="292"/>
      <c r="DN111" s="427" t="str">
        <f>IF(DI121="","",CONCATENATE(DI121," - ",DJ121))</f>
        <v/>
      </c>
      <c r="DO111" s="428" t="str">
        <f>IF(DI122="","",CONCATENATE(DI122," - ",DJ122))</f>
        <v/>
      </c>
      <c r="DP111" s="428" t="str">
        <f>IF(DI123="","",CONCATENATE(DI123," - ",DJ123))</f>
        <v/>
      </c>
      <c r="DQ111" s="427" t="str">
        <f>IF(DK121="","",CONCATENATE(DK121," - ",DL121))</f>
        <v/>
      </c>
      <c r="DR111" s="428" t="str">
        <f>IF(DK122="","",CONCATENATE(DK122," - ",DL122))</f>
        <v/>
      </c>
      <c r="DS111" s="429" t="str">
        <f>IF(DK123="","",CONCATENATE(DK123," - ",DL123))</f>
        <v/>
      </c>
    </row>
    <row r="112" spans="28:123" ht="15.75" thickBot="1" x14ac:dyDescent="0.35">
      <c r="AB112" s="395" t="str">
        <f ca="1">IFERROR(MATCH($AB$92,OFFSET(Year!$AY$67:$AY$118,AB111,,1000),0)+AB111,"")</f>
        <v/>
      </c>
      <c r="AC112" s="340" t="str">
        <f ca="1">IFERROR(INDEX(Year!$BB$67:$BB$118,AB112),"")</f>
        <v/>
      </c>
      <c r="AD112" s="348" t="str">
        <f ca="1">IFERROR(INDEX(Year!$AZ$67:$AZ$118,AB112),"")</f>
        <v/>
      </c>
      <c r="AE112" s="363" t="str">
        <f ca="1">IFERROR(INDEX(Year!$BA$67:$BA$118,AB112),"")</f>
        <v/>
      </c>
      <c r="AF112" s="402" t="str">
        <f ca="1">IFERROR(INDEX(Year!$AY$67:$AY$118,AB112),"")</f>
        <v/>
      </c>
      <c r="DC112" s="438" t="str">
        <f>IF(OR(DD112="",DD112=0),"",MAX(DC$105:DC111)+1)</f>
        <v/>
      </c>
      <c r="DD112" s="434" t="str">
        <f t="shared" si="212"/>
        <v/>
      </c>
      <c r="DE112" s="413" t="str">
        <f t="shared" si="213"/>
        <v/>
      </c>
      <c r="DF112" s="431" t="str">
        <f>IF(OR(DG112="",DG112=0),"",MAX(DF$105:DF111)+1)</f>
        <v/>
      </c>
      <c r="DG112" s="412" t="str">
        <f t="shared" si="214"/>
        <v/>
      </c>
      <c r="DH112" s="413" t="str">
        <f t="shared" si="215"/>
        <v/>
      </c>
      <c r="DI112" s="412" t="str">
        <f t="shared" si="216"/>
        <v/>
      </c>
      <c r="DJ112" s="413" t="str">
        <f t="shared" si="217"/>
        <v/>
      </c>
      <c r="DK112" s="412" t="str">
        <f t="shared" si="218"/>
        <v/>
      </c>
      <c r="DL112" s="413" t="str">
        <f t="shared" si="219"/>
        <v/>
      </c>
      <c r="DM112" s="292"/>
      <c r="DN112" s="1192" t="s">
        <v>505</v>
      </c>
      <c r="DO112" s="1193"/>
      <c r="DP112" s="443" t="str">
        <f>IF(DJ106="","",SUM(DJ106:DJ123))</f>
        <v/>
      </c>
      <c r="DQ112" s="1192" t="s">
        <v>506</v>
      </c>
      <c r="DR112" s="1193"/>
      <c r="DS112" s="444" t="str">
        <f>IF(DL106="","",SUM(DL106:DL123))</f>
        <v/>
      </c>
    </row>
    <row r="113" spans="28:123" x14ac:dyDescent="0.3">
      <c r="AB113" s="395" t="str">
        <f ca="1">IFERROR(MATCH($AB$92,OFFSET(Year!$AY$67:$AY$118,AB112,,1000),0)+AB112,"")</f>
        <v/>
      </c>
      <c r="AC113" s="340" t="str">
        <f ca="1">IFERROR(INDEX(Year!$BB$67:$BB$118,AB113),"")</f>
        <v/>
      </c>
      <c r="AD113" s="348" t="str">
        <f ca="1">IFERROR(INDEX(Year!$AZ$67:$AZ$118,AB113),"")</f>
        <v/>
      </c>
      <c r="AE113" s="363" t="str">
        <f ca="1">IFERROR(INDEX(Year!$BA$67:$BA$118,AB113),"")</f>
        <v/>
      </c>
      <c r="AF113" s="402" t="str">
        <f ca="1">IFERROR(INDEX(Year!$AY$67:$AY$118,AB113),"")</f>
        <v/>
      </c>
      <c r="DC113" s="438" t="str">
        <f>IF(OR(DD113="",DD113=0),"",MAX(DC$105:DC112)+1)</f>
        <v/>
      </c>
      <c r="DD113" s="434" t="str">
        <f t="shared" si="212"/>
        <v/>
      </c>
      <c r="DE113" s="413" t="str">
        <f t="shared" si="213"/>
        <v/>
      </c>
      <c r="DF113" s="431" t="str">
        <f>IF(OR(DG113="",DG113=0),"",MAX(DF$105:DF112)+1)</f>
        <v/>
      </c>
      <c r="DG113" s="412" t="str">
        <f t="shared" si="214"/>
        <v/>
      </c>
      <c r="DH113" s="413" t="str">
        <f t="shared" si="215"/>
        <v/>
      </c>
      <c r="DI113" s="412" t="str">
        <f t="shared" si="216"/>
        <v/>
      </c>
      <c r="DJ113" s="413" t="str">
        <f t="shared" si="217"/>
        <v/>
      </c>
      <c r="DK113" s="412" t="str">
        <f t="shared" si="218"/>
        <v/>
      </c>
      <c r="DL113" s="413" t="str">
        <f t="shared" si="219"/>
        <v/>
      </c>
      <c r="DM113" s="292"/>
      <c r="DN113" s="292"/>
      <c r="DO113" s="292"/>
      <c r="DP113" s="292"/>
      <c r="DQ113" s="292"/>
      <c r="DR113" s="292"/>
      <c r="DS113" s="292"/>
    </row>
    <row r="114" spans="28:123" x14ac:dyDescent="0.3">
      <c r="AB114" s="395" t="str">
        <f ca="1">IFERROR(MATCH($AB$92,OFFSET(Year!$AY$67:$AY$118,AB113,,1000),0)+AB113,"")</f>
        <v/>
      </c>
      <c r="AC114" s="340" t="str">
        <f ca="1">IFERROR(INDEX(Year!$BB$67:$BB$118,AB114),"")</f>
        <v/>
      </c>
      <c r="AD114" s="348" t="str">
        <f ca="1">IFERROR(INDEX(Year!$AZ$67:$AZ$118,AB114),"")</f>
        <v/>
      </c>
      <c r="AE114" s="363" t="str">
        <f ca="1">IFERROR(INDEX(Year!$BA$67:$BA$118,AB114),"")</f>
        <v/>
      </c>
      <c r="AF114" s="402" t="str">
        <f ca="1">IFERROR(INDEX(Year!$AY$67:$AY$118,AB114),"")</f>
        <v/>
      </c>
      <c r="DC114" s="438" t="str">
        <f>IF(OR(DD114="",DD114=0),"",MAX(DC$105:DC113)+1)</f>
        <v/>
      </c>
      <c r="DD114" s="434" t="str">
        <f t="shared" si="212"/>
        <v/>
      </c>
      <c r="DE114" s="413" t="str">
        <f t="shared" si="213"/>
        <v/>
      </c>
      <c r="DF114" s="431" t="str">
        <f>IF(OR(DG114="",DG114=0),"",MAX(DF$105:DF113)+1)</f>
        <v/>
      </c>
      <c r="DG114" s="412" t="str">
        <f t="shared" si="214"/>
        <v/>
      </c>
      <c r="DH114" s="413" t="str">
        <f t="shared" si="215"/>
        <v/>
      </c>
      <c r="DI114" s="412" t="str">
        <f t="shared" si="216"/>
        <v/>
      </c>
      <c r="DJ114" s="413" t="str">
        <f t="shared" si="217"/>
        <v/>
      </c>
      <c r="DK114" s="412" t="str">
        <f t="shared" si="218"/>
        <v/>
      </c>
      <c r="DL114" s="413" t="str">
        <f t="shared" si="219"/>
        <v/>
      </c>
      <c r="DM114" s="292"/>
      <c r="DN114" s="292"/>
      <c r="DO114" s="292"/>
      <c r="DP114" s="292"/>
      <c r="DQ114" s="292"/>
      <c r="DR114" s="292"/>
      <c r="DS114" s="292"/>
    </row>
    <row r="115" spans="28:123" x14ac:dyDescent="0.3">
      <c r="AB115" s="395" t="str">
        <f ca="1">IFERROR(MATCH($AB$92,OFFSET(Year!$AY$67:$AY$118,AB114,,1000),0)+AB114,"")</f>
        <v/>
      </c>
      <c r="AC115" s="340" t="str">
        <f ca="1">IFERROR(INDEX(Year!$BB$67:$BB$118,AB115),"")</f>
        <v/>
      </c>
      <c r="AD115" s="348" t="str">
        <f ca="1">IFERROR(INDEX(Year!$AZ$67:$AZ$118,AB115),"")</f>
        <v/>
      </c>
      <c r="AE115" s="363" t="str">
        <f ca="1">IFERROR(INDEX(Year!$BA$67:$BA$118,AB115),"")</f>
        <v/>
      </c>
      <c r="AF115" s="402" t="str">
        <f ca="1">IFERROR(INDEX(Year!$AY$67:$AY$118,AB115),"")</f>
        <v/>
      </c>
      <c r="DC115" s="438" t="str">
        <f>IF(OR(DD115="",DD115=0),"",MAX(DC$105:DC114)+1)</f>
        <v/>
      </c>
      <c r="DD115" s="434" t="str">
        <f t="shared" si="212"/>
        <v/>
      </c>
      <c r="DE115" s="413" t="str">
        <f t="shared" si="213"/>
        <v/>
      </c>
      <c r="DF115" s="431" t="str">
        <f>IF(OR(DG115="",DG115=0),"",MAX(DF$105:DF114)+1)</f>
        <v/>
      </c>
      <c r="DG115" s="412" t="str">
        <f t="shared" si="214"/>
        <v/>
      </c>
      <c r="DH115" s="413" t="str">
        <f t="shared" si="215"/>
        <v/>
      </c>
      <c r="DI115" s="412" t="str">
        <f t="shared" si="216"/>
        <v/>
      </c>
      <c r="DJ115" s="413" t="str">
        <f t="shared" si="217"/>
        <v/>
      </c>
      <c r="DK115" s="412" t="str">
        <f t="shared" si="218"/>
        <v/>
      </c>
      <c r="DL115" s="413" t="str">
        <f t="shared" si="219"/>
        <v/>
      </c>
      <c r="DN115" s="292"/>
      <c r="DO115" s="292"/>
      <c r="DP115" s="292"/>
      <c r="DQ115" s="292"/>
      <c r="DR115" s="292"/>
      <c r="DS115" s="292"/>
    </row>
    <row r="116" spans="28:123" x14ac:dyDescent="0.3">
      <c r="AB116" s="395" t="str">
        <f ca="1">IFERROR(MATCH($AB$92,OFFSET(Year!$AY$67:$AY$118,AB115,,1000),0)+AB115,"")</f>
        <v/>
      </c>
      <c r="AC116" s="340" t="str">
        <f ca="1">IFERROR(INDEX(Year!$BB$67:$BB$118,AB116),"")</f>
        <v/>
      </c>
      <c r="AD116" s="348" t="str">
        <f ca="1">IFERROR(INDEX(Year!$AZ$67:$AZ$118,AB116),"")</f>
        <v/>
      </c>
      <c r="AE116" s="363" t="str">
        <f ca="1">IFERROR(INDEX(Year!$BA$67:$BA$118,AB116),"")</f>
        <v/>
      </c>
      <c r="AF116" s="402" t="str">
        <f ca="1">IFERROR(INDEX(Year!$AY$67:$AY$118,AB116),"")</f>
        <v/>
      </c>
      <c r="DC116" s="438" t="str">
        <f>IF(OR(DD116="",DD116=0),"",MAX(DC$105:DC115)+1)</f>
        <v/>
      </c>
      <c r="DD116" s="434" t="str">
        <f t="shared" si="212"/>
        <v/>
      </c>
      <c r="DE116" s="413" t="str">
        <f t="shared" si="213"/>
        <v/>
      </c>
      <c r="DF116" s="431" t="str">
        <f>IF(OR(DG116="",DG116=0),"",MAX(DF$105:DF115)+1)</f>
        <v/>
      </c>
      <c r="DG116" s="412" t="str">
        <f t="shared" si="214"/>
        <v/>
      </c>
      <c r="DH116" s="413" t="str">
        <f t="shared" si="215"/>
        <v/>
      </c>
      <c r="DI116" s="412" t="str">
        <f t="shared" si="216"/>
        <v/>
      </c>
      <c r="DJ116" s="413" t="str">
        <f t="shared" si="217"/>
        <v/>
      </c>
      <c r="DK116" s="412" t="str">
        <f t="shared" si="218"/>
        <v/>
      </c>
      <c r="DL116" s="413" t="str">
        <f t="shared" si="219"/>
        <v/>
      </c>
      <c r="DM116" s="278"/>
    </row>
    <row r="117" spans="28:123" x14ac:dyDescent="0.3">
      <c r="AB117" s="395" t="str">
        <f ca="1">IFERROR(MATCH($AB$92,OFFSET(Year!$AY$67:$AY$118,AB116,,1000),0)+AB116,"")</f>
        <v/>
      </c>
      <c r="AC117" s="340" t="str">
        <f ca="1">IFERROR(INDEX(Year!$BB$67:$BB$118,AB117),"")</f>
        <v/>
      </c>
      <c r="AD117" s="348" t="str">
        <f ca="1">IFERROR(INDEX(Year!$AZ$67:$AZ$118,AB117),"")</f>
        <v/>
      </c>
      <c r="AE117" s="363" t="str">
        <f ca="1">IFERROR(INDEX(Year!$BA$67:$BA$118,AB117),"")</f>
        <v/>
      </c>
      <c r="AF117" s="402" t="str">
        <f ca="1">IFERROR(INDEX(Year!$AY$67:$AY$118,AB117),"")</f>
        <v/>
      </c>
      <c r="DC117" s="438" t="str">
        <f>IF(OR(DD117="",DD117=0),"",MAX(DC$105:DC116)+1)</f>
        <v/>
      </c>
      <c r="DD117" s="435" t="str">
        <f t="shared" si="212"/>
        <v/>
      </c>
      <c r="DE117" s="413" t="str">
        <f t="shared" si="213"/>
        <v/>
      </c>
      <c r="DF117" s="432" t="str">
        <f>IF(OR(DG117="",DG117=0),"",MAX(DF$105:DF116)+1)</f>
        <v/>
      </c>
      <c r="DG117" s="414" t="str">
        <f t="shared" si="214"/>
        <v/>
      </c>
      <c r="DH117" s="415" t="str">
        <f t="shared" si="215"/>
        <v/>
      </c>
      <c r="DI117" s="414" t="str">
        <f t="shared" si="216"/>
        <v/>
      </c>
      <c r="DJ117" s="413" t="str">
        <f t="shared" si="217"/>
        <v/>
      </c>
      <c r="DK117" s="414" t="str">
        <f t="shared" si="218"/>
        <v/>
      </c>
      <c r="DL117" s="415" t="str">
        <f t="shared" si="219"/>
        <v/>
      </c>
      <c r="DM117" s="278"/>
      <c r="DN117" s="278"/>
      <c r="DO117" s="278"/>
      <c r="DP117" s="278"/>
      <c r="DQ117" s="278"/>
      <c r="DR117" s="278"/>
      <c r="DS117" s="278"/>
    </row>
    <row r="118" spans="28:123" x14ac:dyDescent="0.3">
      <c r="AB118" s="395" t="str">
        <f ca="1">IFERROR(MATCH($AB$92,OFFSET(Year!$AY$67:$AY$118,AB117,,1000),0)+AB117,"")</f>
        <v/>
      </c>
      <c r="AC118" s="340" t="str">
        <f ca="1">IFERROR(INDEX(Year!$BB$67:$BB$118,AB118),"")</f>
        <v/>
      </c>
      <c r="AD118" s="348" t="str">
        <f ca="1">IFERROR(INDEX(Year!$AZ$67:$AZ$118,AB118),"")</f>
        <v/>
      </c>
      <c r="AE118" s="363" t="str">
        <f ca="1">IFERROR(INDEX(Year!$BA$67:$BA$118,AB118),"")</f>
        <v/>
      </c>
      <c r="AF118" s="402" t="str">
        <f ca="1">IFERROR(INDEX(Year!$AY$67:$AY$118,AB118),"")</f>
        <v/>
      </c>
      <c r="DC118" s="438" t="str">
        <f>IF(OR(DD118="",DD118=0),"",MAX(DC$105:DC117)+1)</f>
        <v/>
      </c>
      <c r="DD118" s="434" t="str">
        <f t="shared" si="212"/>
        <v/>
      </c>
      <c r="DE118" s="413" t="str">
        <f t="shared" si="213"/>
        <v/>
      </c>
      <c r="DF118" s="431" t="str">
        <f>IF(OR(DG118="",DG118=0),"",MAX(DF$105:DF117)+1)</f>
        <v/>
      </c>
      <c r="DG118" s="412" t="str">
        <f t="shared" si="214"/>
        <v/>
      </c>
      <c r="DH118" s="413" t="str">
        <f t="shared" si="215"/>
        <v/>
      </c>
      <c r="DI118" s="412" t="str">
        <f t="shared" si="216"/>
        <v/>
      </c>
      <c r="DJ118" s="413" t="str">
        <f t="shared" si="217"/>
        <v/>
      </c>
      <c r="DK118" s="412" t="str">
        <f t="shared" si="218"/>
        <v/>
      </c>
      <c r="DL118" s="413" t="str">
        <f t="shared" si="219"/>
        <v/>
      </c>
      <c r="DM118" s="278"/>
      <c r="DN118" s="278"/>
      <c r="DO118" s="278"/>
      <c r="DP118" s="278"/>
      <c r="DQ118" s="278"/>
      <c r="DR118" s="278"/>
      <c r="DS118" s="278"/>
    </row>
    <row r="119" spans="28:123" x14ac:dyDescent="0.3">
      <c r="AB119" s="395" t="str">
        <f ca="1">IFERROR(MATCH($AB$92,OFFSET(Year!$AY$67:$AY$118,AB118,,1000),0)+AB118,"")</f>
        <v/>
      </c>
      <c r="AC119" s="340" t="str">
        <f ca="1">IFERROR(INDEX(Year!$BB$67:$BB$118,AB119),"")</f>
        <v/>
      </c>
      <c r="AD119" s="348" t="str">
        <f ca="1">IFERROR(INDEX(Year!$AZ$67:$AZ$118,AB119),"")</f>
        <v/>
      </c>
      <c r="AE119" s="363" t="str">
        <f ca="1">IFERROR(INDEX(Year!$BA$67:$BA$118,AB119),"")</f>
        <v/>
      </c>
      <c r="AF119" s="402" t="str">
        <f ca="1">IFERROR(INDEX(Year!$AY$67:$AY$118,AB119),"")</f>
        <v/>
      </c>
      <c r="DC119" s="438" t="str">
        <f>IF(OR(DD119="",DD119=0),"",MAX(DC$105:DC118)+1)</f>
        <v/>
      </c>
      <c r="DD119" s="434" t="str">
        <f t="shared" si="212"/>
        <v/>
      </c>
      <c r="DE119" s="413" t="str">
        <f t="shared" si="213"/>
        <v/>
      </c>
      <c r="DF119" s="431" t="str">
        <f>IF(OR(DG119="",DG119=0),"",MAX(DF$105:DF118)+1)</f>
        <v/>
      </c>
      <c r="DG119" s="412" t="str">
        <f t="shared" si="214"/>
        <v/>
      </c>
      <c r="DH119" s="413" t="str">
        <f t="shared" si="215"/>
        <v/>
      </c>
      <c r="DI119" s="412" t="str">
        <f t="shared" si="216"/>
        <v/>
      </c>
      <c r="DJ119" s="413" t="str">
        <f t="shared" si="217"/>
        <v/>
      </c>
      <c r="DK119" s="412" t="str">
        <f t="shared" si="218"/>
        <v/>
      </c>
      <c r="DL119" s="413" t="str">
        <f t="shared" si="219"/>
        <v/>
      </c>
      <c r="DM119" s="278"/>
      <c r="DN119" s="278"/>
      <c r="DO119" s="278"/>
      <c r="DP119" s="278"/>
      <c r="DQ119" s="278"/>
      <c r="DR119" s="278"/>
      <c r="DS119" s="278"/>
    </row>
    <row r="120" spans="28:123" x14ac:dyDescent="0.3">
      <c r="AB120" s="395" t="str">
        <f ca="1">IFERROR(MATCH($AB$92,OFFSET(Year!$AY$67:$AY$118,AB119,,1000),0)+AB119,"")</f>
        <v/>
      </c>
      <c r="AC120" s="340" t="str">
        <f ca="1">IFERROR(INDEX(Year!$BB$67:$BB$118,AB120),"")</f>
        <v/>
      </c>
      <c r="AD120" s="348" t="str">
        <f ca="1">IFERROR(INDEX(Year!$AZ$67:$AZ$118,AB120),"")</f>
        <v/>
      </c>
      <c r="AE120" s="363" t="str">
        <f ca="1">IFERROR(INDEX(Year!$BA$67:$BA$118,AB120),"")</f>
        <v/>
      </c>
      <c r="AF120" s="402" t="str">
        <f ca="1">IFERROR(INDEX(Year!$AY$67:$AY$118,AB120),"")</f>
        <v/>
      </c>
      <c r="DC120" s="438" t="str">
        <f>IF(OR(DD120="",DD120=0),"",MAX(DC$105:DC119)+1)</f>
        <v/>
      </c>
      <c r="DD120" s="434" t="str">
        <f t="shared" si="212"/>
        <v/>
      </c>
      <c r="DE120" s="413" t="str">
        <f t="shared" si="213"/>
        <v/>
      </c>
      <c r="DF120" s="431" t="str">
        <f>IF(OR(DG120="",DG120=0),"",MAX(DF$105:DF119)+1)</f>
        <v/>
      </c>
      <c r="DG120" s="412" t="str">
        <f t="shared" si="214"/>
        <v/>
      </c>
      <c r="DH120" s="413" t="str">
        <f t="shared" si="215"/>
        <v/>
      </c>
      <c r="DI120" s="412" t="str">
        <f t="shared" si="216"/>
        <v/>
      </c>
      <c r="DJ120" s="413" t="str">
        <f t="shared" si="217"/>
        <v/>
      </c>
      <c r="DK120" s="412" t="str">
        <f t="shared" si="218"/>
        <v/>
      </c>
      <c r="DL120" s="413" t="str">
        <f t="shared" si="219"/>
        <v/>
      </c>
      <c r="DM120" s="278"/>
      <c r="DN120" s="278"/>
      <c r="DO120" s="278"/>
      <c r="DP120" s="278"/>
      <c r="DQ120" s="278"/>
      <c r="DR120" s="278"/>
      <c r="DS120" s="278"/>
    </row>
    <row r="121" spans="28:123" x14ac:dyDescent="0.3">
      <c r="AB121" s="395" t="str">
        <f ca="1">IFERROR(MATCH($AB$92,OFFSET(Year!$AY$67:$AY$118,AB120,,1000),0)+AB120,"")</f>
        <v/>
      </c>
      <c r="AC121" s="340" t="str">
        <f ca="1">IFERROR(INDEX(Year!$BB$67:$BB$118,AB121),"")</f>
        <v/>
      </c>
      <c r="AD121" s="348" t="str">
        <f ca="1">IFERROR(INDEX(Year!$AZ$67:$AZ$118,AB121),"")</f>
        <v/>
      </c>
      <c r="AE121" s="363" t="str">
        <f ca="1">IFERROR(INDEX(Year!$BA$67:$BA$118,AB121),"")</f>
        <v/>
      </c>
      <c r="AF121" s="402" t="str">
        <f ca="1">IFERROR(INDEX(Year!$AY$67:$AY$118,AB121),"")</f>
        <v/>
      </c>
      <c r="DC121" s="438" t="str">
        <f>IF(OR(DD121="",DD121=0),"",MAX(DC$105:DC120)+1)</f>
        <v/>
      </c>
      <c r="DD121" s="434" t="str">
        <f t="shared" si="212"/>
        <v/>
      </c>
      <c r="DE121" s="413" t="str">
        <f t="shared" si="213"/>
        <v/>
      </c>
      <c r="DF121" s="431" t="str">
        <f>IF(OR(DG121="",DG121=0),"",MAX(DF$105:DF120)+1)</f>
        <v/>
      </c>
      <c r="DG121" s="412" t="str">
        <f t="shared" si="214"/>
        <v/>
      </c>
      <c r="DH121" s="413" t="str">
        <f t="shared" si="215"/>
        <v/>
      </c>
      <c r="DI121" s="412" t="str">
        <f t="shared" si="216"/>
        <v/>
      </c>
      <c r="DJ121" s="413" t="str">
        <f t="shared" si="217"/>
        <v/>
      </c>
      <c r="DK121" s="412" t="str">
        <f t="shared" si="218"/>
        <v/>
      </c>
      <c r="DL121" s="413" t="str">
        <f t="shared" si="219"/>
        <v/>
      </c>
      <c r="DN121" s="278"/>
      <c r="DO121" s="278"/>
      <c r="DP121" s="278"/>
      <c r="DQ121" s="278"/>
      <c r="DR121" s="278"/>
      <c r="DS121" s="278"/>
    </row>
    <row r="122" spans="28:123" x14ac:dyDescent="0.3">
      <c r="AB122" s="395" t="str">
        <f ca="1">IFERROR(MATCH($AB$92,OFFSET(Year!$AY$67:$AY$118,AB121,,1000),0)+AB121,"")</f>
        <v/>
      </c>
      <c r="AC122" s="340" t="str">
        <f ca="1">IFERROR(INDEX(Year!$BB$67:$BB$118,AB122),"")</f>
        <v/>
      </c>
      <c r="AD122" s="348" t="str">
        <f ca="1">IFERROR(INDEX(Year!$AZ$67:$AZ$118,AB122),"")</f>
        <v/>
      </c>
      <c r="AE122" s="363" t="str">
        <f ca="1">IFERROR(INDEX(Year!$BA$67:$BA$118,AB122),"")</f>
        <v/>
      </c>
      <c r="AF122" s="402" t="str">
        <f ca="1">IFERROR(INDEX(Year!$AY$67:$AY$118,AB122),"")</f>
        <v/>
      </c>
      <c r="DC122" s="438" t="str">
        <f>IF(OR(DD122="",DD122=0),"",MAX(DC$105:DC121)+1)</f>
        <v/>
      </c>
      <c r="DD122" s="434" t="str">
        <f t="shared" si="212"/>
        <v/>
      </c>
      <c r="DE122" s="413" t="str">
        <f t="shared" si="213"/>
        <v/>
      </c>
      <c r="DF122" s="431" t="str">
        <f>IF(OR(DG122="",DG122=0),"",MAX(DF$105:DF121)+1)</f>
        <v/>
      </c>
      <c r="DG122" s="412" t="str">
        <f t="shared" si="214"/>
        <v/>
      </c>
      <c r="DH122" s="413" t="str">
        <f t="shared" si="215"/>
        <v/>
      </c>
      <c r="DI122" s="412" t="str">
        <f t="shared" si="216"/>
        <v/>
      </c>
      <c r="DJ122" s="413" t="str">
        <f t="shared" si="217"/>
        <v/>
      </c>
      <c r="DK122" s="412" t="str">
        <f t="shared" si="218"/>
        <v/>
      </c>
      <c r="DL122" s="413" t="str">
        <f t="shared" si="219"/>
        <v/>
      </c>
    </row>
    <row r="123" spans="28:123" ht="15.75" thickBot="1" x14ac:dyDescent="0.35">
      <c r="AB123" s="408" t="str">
        <f ca="1">IFERROR(MATCH($AB$92,OFFSET(Year!$AY$67:$AY$118,AB122,,1000),0)+AB122,"")</f>
        <v/>
      </c>
      <c r="AC123" s="399" t="str">
        <f ca="1">IFERROR(INDEX(Year!$BB$67:$BB$118,AB123),"")</f>
        <v/>
      </c>
      <c r="AD123" s="349" t="str">
        <f ca="1">IFERROR(INDEX(Year!$AZ$67:$AZ$118,AB123),"")</f>
        <v/>
      </c>
      <c r="AE123" s="364" t="str">
        <f ca="1">IFERROR(INDEX(Year!$BA$67:$BA$118,AB123),"")</f>
        <v/>
      </c>
      <c r="AF123" s="403" t="str">
        <f ca="1">IFERROR(INDEX(Year!$AY$67:$AY$118,AB123),"")</f>
        <v/>
      </c>
      <c r="DC123" s="439" t="str">
        <f>IF(OR(DD123="",DD123=0),"",MAX(DC$105:DC122)+1)</f>
        <v/>
      </c>
      <c r="DD123" s="436" t="str">
        <f t="shared" si="212"/>
        <v/>
      </c>
      <c r="DE123" s="422" t="str">
        <f t="shared" si="213"/>
        <v/>
      </c>
      <c r="DF123" s="433" t="str">
        <f>IF(OR(DG123="",DG123=0),"",MAX(DF$105:DF122)+1)</f>
        <v/>
      </c>
      <c r="DG123" s="420" t="str">
        <f t="shared" si="214"/>
        <v/>
      </c>
      <c r="DH123" s="422" t="str">
        <f t="shared" si="215"/>
        <v/>
      </c>
      <c r="DI123" s="420" t="str">
        <f t="shared" si="216"/>
        <v/>
      </c>
      <c r="DJ123" s="422" t="str">
        <f t="shared" si="217"/>
        <v/>
      </c>
      <c r="DK123" s="420" t="str">
        <f t="shared" si="218"/>
        <v/>
      </c>
      <c r="DL123" s="422" t="str">
        <f t="shared" si="219"/>
        <v/>
      </c>
    </row>
    <row r="124" spans="28:123" ht="15.75" thickBot="1" x14ac:dyDescent="0.35"/>
    <row r="125" spans="28:123" x14ac:dyDescent="0.3">
      <c r="AB125" s="1093" t="s">
        <v>24</v>
      </c>
      <c r="AC125" s="1094"/>
      <c r="AD125" s="1094"/>
      <c r="AE125" s="1094"/>
      <c r="AF125" s="1095"/>
    </row>
    <row r="126" spans="28:123" x14ac:dyDescent="0.3">
      <c r="AB126" s="389"/>
      <c r="AC126" s="400" t="s">
        <v>495</v>
      </c>
      <c r="AD126" s="400" t="s">
        <v>192</v>
      </c>
      <c r="AE126" s="400" t="s">
        <v>193</v>
      </c>
      <c r="AF126" s="401" t="s">
        <v>11</v>
      </c>
    </row>
    <row r="127" spans="28:123" x14ac:dyDescent="0.3">
      <c r="AB127" s="395">
        <f ca="1">IFERROR(MATCH($AB$125,OFFSET(Year!$AY$67:$AY$118,AB126,,1000),0)+AB126,"")</f>
        <v>13</v>
      </c>
      <c r="AC127" s="340">
        <f ca="1">IFERROR(INDEX(Year!$BB$67:$BB$118,AB127),"")</f>
        <v>5</v>
      </c>
      <c r="AD127" s="348" t="str">
        <f ca="1">IFERROR(INDEX(Year!$AZ$67:$AZ$118,AB127),"")</f>
        <v>Pet Care</v>
      </c>
      <c r="AE127" s="363">
        <f ca="1">IFERROR(INDEX(Year!$BA$67:$BA$118,AB127),"")</f>
        <v>80</v>
      </c>
      <c r="AF127" s="402" t="str">
        <f ca="1">IFERROR(INDEX(Year!$AY$67:$AY$118,AB127),"")</f>
        <v>Liquid Bills</v>
      </c>
    </row>
    <row r="128" spans="28:123" x14ac:dyDescent="0.3">
      <c r="AB128" s="358">
        <f ca="1">IFERROR(MATCH($AB$125,OFFSET(Year!$AY$67:$AY$118,AB127,,1000),0)+AB127,"")</f>
        <v>14</v>
      </c>
      <c r="AC128" s="384">
        <f ca="1">IFERROR(INDEX(Year!$BB$67:$BB$118,AB128),"")</f>
        <v>10</v>
      </c>
      <c r="AD128" s="356" t="str">
        <f ca="1">IFERROR(INDEX(Year!$AZ$67:$AZ$118,AB128),"")</f>
        <v>Car 1 Gas</v>
      </c>
      <c r="AE128" s="363">
        <f ca="1">IFERROR(INDEX(Year!$BA$67:$BA$118,AB128),"")</f>
        <v>50</v>
      </c>
      <c r="AF128" s="402" t="str">
        <f ca="1">IFERROR(INDEX(Year!$AY$67:$AY$118,AB128),"")</f>
        <v>Liquid Bills</v>
      </c>
    </row>
    <row r="129" spans="28:32" x14ac:dyDescent="0.3">
      <c r="AB129" s="358">
        <f ca="1">IFERROR(MATCH($AB$125,OFFSET(Year!$AY$67:$AY$118,AB128,,1000),0)+AB128,"")</f>
        <v>15</v>
      </c>
      <c r="AC129" s="384">
        <f ca="1">IFERROR(INDEX(Year!$BB$67:$BB$118,AB129),"")</f>
        <v>24</v>
      </c>
      <c r="AD129" s="356" t="str">
        <f ca="1">IFERROR(INDEX(Year!$AZ$67:$AZ$118,AB129),"")</f>
        <v>Car 1 Gas</v>
      </c>
      <c r="AE129" s="363">
        <f ca="1">IFERROR(INDEX(Year!$BA$67:$BA$118,AB129),"")</f>
        <v>50</v>
      </c>
      <c r="AF129" s="402" t="str">
        <f ca="1">IFERROR(INDEX(Year!$AY$67:$AY$118,AB129),"")</f>
        <v>Liquid Bills</v>
      </c>
    </row>
    <row r="130" spans="28:32" x14ac:dyDescent="0.3">
      <c r="AB130" s="358">
        <f ca="1">IFERROR(MATCH($AB$125,OFFSET(Year!$AY$67:$AY$118,AB129,,1000),0)+AB129,"")</f>
        <v>16</v>
      </c>
      <c r="AC130" s="384">
        <f ca="1">IFERROR(INDEX(Year!$BB$67:$BB$118,AB130),"")</f>
        <v>5</v>
      </c>
      <c r="AD130" s="356" t="str">
        <f ca="1">IFERROR(INDEX(Year!$AZ$67:$AZ$118,AB130),"")</f>
        <v>Car 2 Gas</v>
      </c>
      <c r="AE130" s="363">
        <f ca="1">IFERROR(INDEX(Year!$BA$67:$BA$118,AB130),"")</f>
        <v>80</v>
      </c>
      <c r="AF130" s="402" t="str">
        <f ca="1">IFERROR(INDEX(Year!$AY$67:$AY$118,AB130),"")</f>
        <v>Liquid Bills</v>
      </c>
    </row>
    <row r="131" spans="28:32" x14ac:dyDescent="0.3">
      <c r="AB131" s="358">
        <f ca="1">IFERROR(MATCH($AB$125,OFFSET(Year!$AY$67:$AY$118,AB130,,1000),0)+AB130,"")</f>
        <v>17</v>
      </c>
      <c r="AC131" s="384">
        <f ca="1">IFERROR(INDEX(Year!$BB$67:$BB$118,AB131),"")</f>
        <v>19</v>
      </c>
      <c r="AD131" s="356" t="str">
        <f ca="1">IFERROR(INDEX(Year!$AZ$67:$AZ$118,AB131),"")</f>
        <v>Car 2 Gas</v>
      </c>
      <c r="AE131" s="363">
        <f ca="1">IFERROR(INDEX(Year!$BA$67:$BA$118,AB131),"")</f>
        <v>80</v>
      </c>
      <c r="AF131" s="402" t="str">
        <f ca="1">IFERROR(INDEX(Year!$AY$67:$AY$118,AB131),"")</f>
        <v>Liquid Bills</v>
      </c>
    </row>
    <row r="132" spans="28:32" x14ac:dyDescent="0.3">
      <c r="AB132" s="358">
        <f ca="1">IFERROR(MATCH($AB$125,OFFSET(Year!$AY$67:$AY$118,AB131,,1000),0)+AB131,"")</f>
        <v>18</v>
      </c>
      <c r="AC132" s="384">
        <f ca="1">IFERROR(INDEX(Year!$BB$67:$BB$118,AB132),"")</f>
        <v>4</v>
      </c>
      <c r="AD132" s="356" t="str">
        <f ca="1">IFERROR(INDEX(Year!$AZ$67:$AZ$118,AB132),"")</f>
        <v>Groceries</v>
      </c>
      <c r="AE132" s="363">
        <f ca="1">IFERROR(INDEX(Year!$BA$67:$BA$118,AB132),"")</f>
        <v>125</v>
      </c>
      <c r="AF132" s="402" t="str">
        <f ca="1">IFERROR(INDEX(Year!$AY$67:$AY$118,AB132),"")</f>
        <v>Liquid Bills</v>
      </c>
    </row>
    <row r="133" spans="28:32" x14ac:dyDescent="0.3">
      <c r="AB133" s="358">
        <f ca="1">IFERROR(MATCH($AB$125,OFFSET(Year!$AY$67:$AY$118,AB132,,1000),0)+AB132,"")</f>
        <v>19</v>
      </c>
      <c r="AC133" s="384">
        <f ca="1">IFERROR(INDEX(Year!$BB$67:$BB$118,AB133),"")</f>
        <v>11</v>
      </c>
      <c r="AD133" s="356" t="str">
        <f ca="1">IFERROR(INDEX(Year!$AZ$67:$AZ$118,AB133),"")</f>
        <v>Groceries</v>
      </c>
      <c r="AE133" s="363">
        <f ca="1">IFERROR(INDEX(Year!$BA$67:$BA$118,AB133),"")</f>
        <v>125</v>
      </c>
      <c r="AF133" s="402" t="str">
        <f ca="1">IFERROR(INDEX(Year!$AY$67:$AY$118,AB133),"")</f>
        <v>Liquid Bills</v>
      </c>
    </row>
    <row r="134" spans="28:32" x14ac:dyDescent="0.3">
      <c r="AB134" s="358">
        <f ca="1">IFERROR(MATCH($AB$125,OFFSET(Year!$AY$67:$AY$118,AB133,,1000),0)+AB133,"")</f>
        <v>20</v>
      </c>
      <c r="AC134" s="384">
        <f ca="1">IFERROR(INDEX(Year!$BB$67:$BB$118,AB134),"")</f>
        <v>18</v>
      </c>
      <c r="AD134" s="356" t="str">
        <f ca="1">IFERROR(INDEX(Year!$AZ$67:$AZ$118,AB134),"")</f>
        <v>Groceries</v>
      </c>
      <c r="AE134" s="363">
        <f ca="1">IFERROR(INDEX(Year!$BA$67:$BA$118,AB134),"")</f>
        <v>125</v>
      </c>
      <c r="AF134" s="402" t="str">
        <f ca="1">IFERROR(INDEX(Year!$AY$67:$AY$118,AB134),"")</f>
        <v>Liquid Bills</v>
      </c>
    </row>
    <row r="135" spans="28:32" x14ac:dyDescent="0.3">
      <c r="AB135" s="358">
        <f ca="1">IFERROR(MATCH($AB$125,OFFSET(Year!$AY$67:$AY$118,AB134,,1000),0)+AB134,"")</f>
        <v>21</v>
      </c>
      <c r="AC135" s="384">
        <f ca="1">IFERROR(INDEX(Year!$BB$67:$BB$118,AB135),"")</f>
        <v>25</v>
      </c>
      <c r="AD135" s="356" t="str">
        <f ca="1">IFERROR(INDEX(Year!$AZ$67:$AZ$118,AB135),"")</f>
        <v>Groceries</v>
      </c>
      <c r="AE135" s="363">
        <f ca="1">IFERROR(INDEX(Year!$BA$67:$BA$118,AB135),"")</f>
        <v>125</v>
      </c>
      <c r="AF135" s="402" t="str">
        <f ca="1">IFERROR(INDEX(Year!$AY$67:$AY$118,AB135),"")</f>
        <v>Liquid Bills</v>
      </c>
    </row>
    <row r="136" spans="28:32" x14ac:dyDescent="0.3">
      <c r="AB136" s="358">
        <f ca="1">IFERROR(MATCH($AB$125,OFFSET(Year!$AY$67:$AY$118,AB135,,1000),0)+AB135,"")</f>
        <v>70</v>
      </c>
      <c r="AC136" s="384" t="str">
        <f ca="1">IFERROR(INDEX(Year!$BB$67:$BB$118,AB136),"")</f>
        <v/>
      </c>
      <c r="AD136" s="356" t="str">
        <f ca="1">IFERROR(INDEX(Year!$AZ$67:$AZ$118,AB136),"")</f>
        <v/>
      </c>
      <c r="AE136" s="363" t="str">
        <f ca="1">IFERROR(INDEX(Year!$BA$67:$BA$118,AB136),"")</f>
        <v/>
      </c>
      <c r="AF136" s="402" t="str">
        <f ca="1">IFERROR(INDEX(Year!$AY$67:$AY$118,AB136),"")</f>
        <v/>
      </c>
    </row>
    <row r="137" spans="28:32" x14ac:dyDescent="0.3">
      <c r="AB137" s="358">
        <f ca="1">IFERROR(MATCH($AB$125,OFFSET(Year!$AY$67:$AY$118,AB136,,1000),0)+AB136,"")</f>
        <v>71</v>
      </c>
      <c r="AC137" s="384" t="str">
        <f ca="1">IFERROR(INDEX(Year!$BB$67:$BB$118,AB137),"")</f>
        <v/>
      </c>
      <c r="AD137" s="356" t="str">
        <f ca="1">IFERROR(INDEX(Year!$AZ$67:$AZ$118,AB137),"")</f>
        <v/>
      </c>
      <c r="AE137" s="363" t="str">
        <f ca="1">IFERROR(INDEX(Year!$BA$67:$BA$118,AB137),"")</f>
        <v/>
      </c>
      <c r="AF137" s="402" t="str">
        <f ca="1">IFERROR(INDEX(Year!$AY$67:$AY$118,AB137),"")</f>
        <v/>
      </c>
    </row>
    <row r="138" spans="28:32" x14ac:dyDescent="0.3">
      <c r="AB138" s="358">
        <f ca="1">IFERROR(MATCH($AB$125,OFFSET(Year!$AY$67:$AY$118,AB137,,1000),0)+AB137,"")</f>
        <v>72</v>
      </c>
      <c r="AC138" s="384" t="str">
        <f ca="1">IFERROR(INDEX(Year!$BB$67:$BB$118,AB138),"")</f>
        <v/>
      </c>
      <c r="AD138" s="356" t="str">
        <f ca="1">IFERROR(INDEX(Year!$AZ$67:$AZ$118,AB138),"")</f>
        <v/>
      </c>
      <c r="AE138" s="363" t="str">
        <f ca="1">IFERROR(INDEX(Year!$BA$67:$BA$118,AB138),"")</f>
        <v/>
      </c>
      <c r="AF138" s="402" t="str">
        <f ca="1">IFERROR(INDEX(Year!$AY$67:$AY$118,AB138),"")</f>
        <v/>
      </c>
    </row>
    <row r="139" spans="28:32" x14ac:dyDescent="0.3">
      <c r="AB139" s="358">
        <f ca="1">IFERROR(MATCH($AB$125,OFFSET(Year!$AY$67:$AY$118,AB138,,1000),0)+AB138,"")</f>
        <v>73</v>
      </c>
      <c r="AC139" s="384" t="str">
        <f ca="1">IFERROR(INDEX(Year!$BB$67:$BB$118,AB139),"")</f>
        <v/>
      </c>
      <c r="AD139" s="356" t="str">
        <f ca="1">IFERROR(INDEX(Year!$AZ$67:$AZ$118,AB139),"")</f>
        <v/>
      </c>
      <c r="AE139" s="363" t="str">
        <f ca="1">IFERROR(INDEX(Year!$BA$67:$BA$118,AB139),"")</f>
        <v/>
      </c>
      <c r="AF139" s="402" t="str">
        <f ca="1">IFERROR(INDEX(Year!$AY$67:$AY$118,AB139),"")</f>
        <v/>
      </c>
    </row>
    <row r="140" spans="28:32" x14ac:dyDescent="0.3">
      <c r="AB140" s="358">
        <f ca="1">IFERROR(MATCH($AB$125,OFFSET(Year!$AY$67:$AY$118,AB139,,1000),0)+AB139,"")</f>
        <v>74</v>
      </c>
      <c r="AC140" s="384" t="str">
        <f ca="1">IFERROR(INDEX(Year!$BB$67:$BB$118,AB140),"")</f>
        <v/>
      </c>
      <c r="AD140" s="356" t="str">
        <f ca="1">IFERROR(INDEX(Year!$AZ$67:$AZ$118,AB140),"")</f>
        <v/>
      </c>
      <c r="AE140" s="363" t="str">
        <f ca="1">IFERROR(INDEX(Year!$BA$67:$BA$118,AB140),"")</f>
        <v/>
      </c>
      <c r="AF140" s="402" t="str">
        <f ca="1">IFERROR(INDEX(Year!$AY$67:$AY$118,AB140),"")</f>
        <v/>
      </c>
    </row>
    <row r="141" spans="28:32" x14ac:dyDescent="0.3">
      <c r="AB141" s="358">
        <f ca="1">IFERROR(MATCH($AB$125,OFFSET(Year!$AY$67:$AY$118,AB140,,1000),0)+AB140,"")</f>
        <v>75</v>
      </c>
      <c r="AC141" s="384" t="str">
        <f ca="1">IFERROR(INDEX(Year!$BB$67:$BB$118,AB141),"")</f>
        <v/>
      </c>
      <c r="AD141" s="356" t="str">
        <f ca="1">IFERROR(INDEX(Year!$AZ$67:$AZ$118,AB141),"")</f>
        <v/>
      </c>
      <c r="AE141" s="363" t="str">
        <f ca="1">IFERROR(INDEX(Year!$BA$67:$BA$118,AB141),"")</f>
        <v/>
      </c>
      <c r="AF141" s="402" t="str">
        <f ca="1">IFERROR(INDEX(Year!$AY$67:$AY$118,AB141),"")</f>
        <v/>
      </c>
    </row>
    <row r="142" spans="28:32" x14ac:dyDescent="0.3">
      <c r="AB142" s="358">
        <f ca="1">IFERROR(MATCH($AB$125,OFFSET(Year!$AY$67:$AY$118,AB141,,1000),0)+AB141,"")</f>
        <v>76</v>
      </c>
      <c r="AC142" s="384" t="str">
        <f ca="1">IFERROR(INDEX(Year!$BB$67:$BB$118,AB142),"")</f>
        <v/>
      </c>
      <c r="AD142" s="356" t="str">
        <f ca="1">IFERROR(INDEX(Year!$AZ$67:$AZ$118,AB142),"")</f>
        <v/>
      </c>
      <c r="AE142" s="363" t="str">
        <f ca="1">IFERROR(INDEX(Year!$BA$67:$BA$118,AB142),"")</f>
        <v/>
      </c>
      <c r="AF142" s="402" t="str">
        <f ca="1">IFERROR(INDEX(Year!$AY$67:$AY$118,AB142),"")</f>
        <v/>
      </c>
    </row>
    <row r="143" spans="28:32" x14ac:dyDescent="0.3">
      <c r="AB143" s="358">
        <f ca="1">IFERROR(MATCH($AB$125,OFFSET(Year!$AY$67:$AY$118,AB142,,1000),0)+AB142,"")</f>
        <v>77</v>
      </c>
      <c r="AC143" s="384" t="str">
        <f ca="1">IFERROR(INDEX(Year!$BB$67:$BB$118,AB143),"")</f>
        <v/>
      </c>
      <c r="AD143" s="356" t="str">
        <f ca="1">IFERROR(INDEX(Year!$AZ$67:$AZ$118,AB143),"")</f>
        <v/>
      </c>
      <c r="AE143" s="363" t="str">
        <f ca="1">IFERROR(INDEX(Year!$BA$67:$BA$118,AB143),"")</f>
        <v/>
      </c>
      <c r="AF143" s="402" t="str">
        <f ca="1">IFERROR(INDEX(Year!$AY$67:$AY$118,AB143),"")</f>
        <v/>
      </c>
    </row>
    <row r="144" spans="28:32" x14ac:dyDescent="0.3">
      <c r="AB144" s="358">
        <f ca="1">IFERROR(MATCH($AB$125,OFFSET(Year!$AY$67:$AY$118,AB143,,1000),0)+AB143,"")</f>
        <v>78</v>
      </c>
      <c r="AC144" s="384" t="str">
        <f ca="1">IFERROR(INDEX(Year!$BB$67:$BB$118,AB144),"")</f>
        <v/>
      </c>
      <c r="AD144" s="356" t="str">
        <f ca="1">IFERROR(INDEX(Year!$AZ$67:$AZ$118,AB144),"")</f>
        <v/>
      </c>
      <c r="AE144" s="363" t="str">
        <f ca="1">IFERROR(INDEX(Year!$BA$67:$BA$118,AB144),"")</f>
        <v/>
      </c>
      <c r="AF144" s="402" t="str">
        <f ca="1">IFERROR(INDEX(Year!$AY$67:$AY$118,AB144),"")</f>
        <v/>
      </c>
    </row>
    <row r="145" spans="28:32" x14ac:dyDescent="0.3">
      <c r="AB145" s="358">
        <f ca="1">IFERROR(MATCH($AB$125,OFFSET(Year!$AY$67:$AY$118,AB144,,1000),0)+AB144,"")</f>
        <v>79</v>
      </c>
      <c r="AC145" s="384" t="str">
        <f ca="1">IFERROR(INDEX(Year!$BB$67:$BB$118,AB145),"")</f>
        <v/>
      </c>
      <c r="AD145" s="356" t="str">
        <f ca="1">IFERROR(INDEX(Year!$AZ$67:$AZ$118,AB145),"")</f>
        <v/>
      </c>
      <c r="AE145" s="363" t="str">
        <f ca="1">IFERROR(INDEX(Year!$BA$67:$BA$118,AB145),"")</f>
        <v/>
      </c>
      <c r="AF145" s="402" t="str">
        <f ca="1">IFERROR(INDEX(Year!$AY$67:$AY$118,AB145),"")</f>
        <v/>
      </c>
    </row>
    <row r="146" spans="28:32" x14ac:dyDescent="0.3">
      <c r="AB146" s="358" t="str">
        <f ca="1">IFERROR(MATCH($AB$125,OFFSET(Year!$AY$67:$AY$118,AB145,,1000),0)+AB145,"")</f>
        <v/>
      </c>
      <c r="AC146" s="384" t="str">
        <f ca="1">IFERROR(INDEX(Year!$BB$67:$BB$118,AB146),"")</f>
        <v/>
      </c>
      <c r="AD146" s="356" t="str">
        <f ca="1">IFERROR(INDEX(Year!$AZ$67:$AZ$118,AB146),"")</f>
        <v/>
      </c>
      <c r="AE146" s="363" t="str">
        <f ca="1">IFERROR(INDEX(Year!$BA$67:$BA$118,AB146),"")</f>
        <v/>
      </c>
      <c r="AF146" s="402" t="str">
        <f ca="1">IFERROR(INDEX(Year!$AY$67:$AY$118,AB146),"")</f>
        <v/>
      </c>
    </row>
    <row r="147" spans="28:32" x14ac:dyDescent="0.3">
      <c r="AB147" s="358" t="str">
        <f ca="1">IFERROR(MATCH($AB$125,OFFSET(Year!$AY$67:$AY$118,AB146,,1000),0)+AB146,"")</f>
        <v/>
      </c>
      <c r="AC147" s="384" t="str">
        <f ca="1">IFERROR(INDEX(Year!$BB$67:$BB$118,AB147),"")</f>
        <v/>
      </c>
      <c r="AD147" s="356" t="str">
        <f ca="1">IFERROR(INDEX(Year!$AZ$67:$AZ$118,AB147),"")</f>
        <v/>
      </c>
      <c r="AE147" s="363" t="str">
        <f ca="1">IFERROR(INDEX(Year!$BA$67:$BA$118,AB147),"")</f>
        <v/>
      </c>
      <c r="AF147" s="402" t="str">
        <f ca="1">IFERROR(INDEX(Year!$AY$67:$AY$118,AB147),"")</f>
        <v/>
      </c>
    </row>
    <row r="148" spans="28:32" x14ac:dyDescent="0.3">
      <c r="AB148" s="358" t="str">
        <f ca="1">IFERROR(MATCH($AB$125,OFFSET(Year!$AY$67:$AY$118,AB147,,1000),0)+AB147,"")</f>
        <v/>
      </c>
      <c r="AC148" s="384" t="str">
        <f ca="1">IFERROR(INDEX(Year!$BB$67:$BB$118,AB148),"")</f>
        <v/>
      </c>
      <c r="AD148" s="356" t="str">
        <f ca="1">IFERROR(INDEX(Year!$AZ$67:$AZ$118,AB148),"")</f>
        <v/>
      </c>
      <c r="AE148" s="363" t="str">
        <f ca="1">IFERROR(INDEX(Year!$BA$67:$BA$118,AB148),"")</f>
        <v/>
      </c>
      <c r="AF148" s="402" t="str">
        <f ca="1">IFERROR(INDEX(Year!$AY$67:$AY$118,AB148),"")</f>
        <v/>
      </c>
    </row>
    <row r="149" spans="28:32" x14ac:dyDescent="0.3">
      <c r="AB149" s="358" t="str">
        <f ca="1">IFERROR(MATCH($AB$125,OFFSET(Year!$AY$67:$AY$118,AB148,,1000),0)+AB148,"")</f>
        <v/>
      </c>
      <c r="AC149" s="384" t="str">
        <f ca="1">IFERROR(INDEX(Year!$BB$67:$BB$118,AB149),"")</f>
        <v/>
      </c>
      <c r="AD149" s="356" t="str">
        <f ca="1">IFERROR(INDEX(Year!$AZ$67:$AZ$118,AB149),"")</f>
        <v/>
      </c>
      <c r="AE149" s="363" t="str">
        <f ca="1">IFERROR(INDEX(Year!$BA$67:$BA$118,AB149),"")</f>
        <v/>
      </c>
      <c r="AF149" s="402" t="str">
        <f ca="1">IFERROR(INDEX(Year!$AY$67:$AY$118,AB149),"")</f>
        <v/>
      </c>
    </row>
    <row r="150" spans="28:32" x14ac:dyDescent="0.3">
      <c r="AB150" s="358" t="str">
        <f ca="1">IFERROR(MATCH($AB$125,OFFSET(Year!$AY$67:$AY$118,AB149,,1000),0)+AB149,"")</f>
        <v/>
      </c>
      <c r="AC150" s="384" t="str">
        <f ca="1">IFERROR(INDEX(Year!$BB$67:$BB$118,AB150),"")</f>
        <v/>
      </c>
      <c r="AD150" s="356" t="str">
        <f ca="1">IFERROR(INDEX(Year!$AZ$67:$AZ$118,AB150),"")</f>
        <v/>
      </c>
      <c r="AE150" s="363" t="str">
        <f ca="1">IFERROR(INDEX(Year!$BA$67:$BA$118,AB150),"")</f>
        <v/>
      </c>
      <c r="AF150" s="402" t="str">
        <f ca="1">IFERROR(INDEX(Year!$AY$67:$AY$118,AB150),"")</f>
        <v/>
      </c>
    </row>
    <row r="151" spans="28:32" x14ac:dyDescent="0.3">
      <c r="AB151" s="358" t="str">
        <f ca="1">IFERROR(MATCH($AB$125,OFFSET(Year!$AY$67:$AY$118,AB150,,1000),0)+AB150,"")</f>
        <v/>
      </c>
      <c r="AC151" s="384" t="str">
        <f ca="1">IFERROR(INDEX(Year!$BB$67:$BB$118,AB151),"")</f>
        <v/>
      </c>
      <c r="AD151" s="356" t="str">
        <f ca="1">IFERROR(INDEX(Year!$AZ$67:$AZ$118,AB151),"")</f>
        <v/>
      </c>
      <c r="AE151" s="363" t="str">
        <f ca="1">IFERROR(INDEX(Year!$BA$67:$BA$118,AB151),"")</f>
        <v/>
      </c>
      <c r="AF151" s="402" t="str">
        <f ca="1">IFERROR(INDEX(Year!$AY$67:$AY$118,AB151),"")</f>
        <v/>
      </c>
    </row>
    <row r="152" spans="28:32" x14ac:dyDescent="0.3">
      <c r="AB152" s="358" t="str">
        <f ca="1">IFERROR(MATCH($AB$125,OFFSET(Year!$AY$67:$AY$118,AB151,,1000),0)+AB151,"")</f>
        <v/>
      </c>
      <c r="AC152" s="384" t="str">
        <f ca="1">IFERROR(INDEX(Year!$BB$67:$BB$118,AB152),"")</f>
        <v/>
      </c>
      <c r="AD152" s="356" t="str">
        <f ca="1">IFERROR(INDEX(Year!$AZ$67:$AZ$118,AB152),"")</f>
        <v/>
      </c>
      <c r="AE152" s="363" t="str">
        <f ca="1">IFERROR(INDEX(Year!$BA$67:$BA$118,AB152),"")</f>
        <v/>
      </c>
      <c r="AF152" s="402" t="str">
        <f ca="1">IFERROR(INDEX(Year!$AY$67:$AY$118,AB152),"")</f>
        <v/>
      </c>
    </row>
    <row r="153" spans="28:32" x14ac:dyDescent="0.3">
      <c r="AB153" s="358" t="str">
        <f ca="1">IFERROR(MATCH($AB$125,OFFSET(Year!$AY$67:$AY$118,AB152,,1000),0)+AB152,"")</f>
        <v/>
      </c>
      <c r="AC153" s="384" t="str">
        <f ca="1">IFERROR(INDEX(Year!$BB$67:$BB$118,AB153),"")</f>
        <v/>
      </c>
      <c r="AD153" s="356" t="str">
        <f ca="1">IFERROR(INDEX(Year!$AZ$67:$AZ$118,AB153),"")</f>
        <v/>
      </c>
      <c r="AE153" s="363" t="str">
        <f ca="1">IFERROR(INDEX(Year!$BA$67:$BA$118,AB153),"")</f>
        <v/>
      </c>
      <c r="AF153" s="402" t="str">
        <f ca="1">IFERROR(INDEX(Year!$AY$67:$AY$118,AB153),"")</f>
        <v/>
      </c>
    </row>
    <row r="154" spans="28:32" x14ac:dyDescent="0.3">
      <c r="AB154" s="358" t="str">
        <f ca="1">IFERROR(MATCH($AB$125,OFFSET(Year!$AY$67:$AY$118,AB153,,1000),0)+AB153,"")</f>
        <v/>
      </c>
      <c r="AC154" s="384" t="str">
        <f ca="1">IFERROR(INDEX(Year!$BB$67:$BB$118,AB154),"")</f>
        <v/>
      </c>
      <c r="AD154" s="356" t="str">
        <f ca="1">IFERROR(INDEX(Year!$AZ$67:$AZ$118,AB154),"")</f>
        <v/>
      </c>
      <c r="AE154" s="363" t="str">
        <f ca="1">IFERROR(INDEX(Year!$BA$67:$BA$118,AB154),"")</f>
        <v/>
      </c>
      <c r="AF154" s="402" t="str">
        <f ca="1">IFERROR(INDEX(Year!$AY$67:$AY$118,AB154),"")</f>
        <v/>
      </c>
    </row>
    <row r="155" spans="28:32" x14ac:dyDescent="0.3">
      <c r="AB155" s="358" t="str">
        <f ca="1">IFERROR(MATCH($AB$125,OFFSET(Year!$AY$67:$AY$118,AB154,,1000),0)+AB154,"")</f>
        <v/>
      </c>
      <c r="AC155" s="384" t="str">
        <f ca="1">IFERROR(INDEX(Year!$BB$67:$BB$118,AB155),"")</f>
        <v/>
      </c>
      <c r="AD155" s="356" t="str">
        <f ca="1">IFERROR(INDEX(Year!$AZ$67:$AZ$118,AB155),"")</f>
        <v/>
      </c>
      <c r="AE155" s="363" t="str">
        <f ca="1">IFERROR(INDEX(Year!$BA$67:$BA$118,AB155),"")</f>
        <v/>
      </c>
      <c r="AF155" s="402" t="str">
        <f ca="1">IFERROR(INDEX(Year!$AY$67:$AY$118,AB155),"")</f>
        <v/>
      </c>
    </row>
    <row r="156" spans="28:32" ht="15.75" thickBot="1" x14ac:dyDescent="0.35">
      <c r="AB156" s="359" t="str">
        <f ca="1">IFERROR(MATCH($AB$125,OFFSET(Year!$AY$67:$AY$118,AB155,,1000),0)+AB155,"")</f>
        <v/>
      </c>
      <c r="AC156" s="386" t="str">
        <f ca="1">IFERROR(INDEX(Year!$BB$67:$BB$118,AB156),"")</f>
        <v/>
      </c>
      <c r="AD156" s="360" t="str">
        <f ca="1">IFERROR(INDEX(Year!$AZ$67:$AZ$118,AB156),"")</f>
        <v/>
      </c>
      <c r="AE156" s="364" t="str">
        <f ca="1">IFERROR(INDEX(Year!$BA$67:$BA$118,AB156),"")</f>
        <v/>
      </c>
      <c r="AF156" s="365" t="str">
        <f ca="1">IFERROR(INDEX(Year!$AY$67:$AY$118,AB156),"")</f>
        <v/>
      </c>
    </row>
  </sheetData>
  <mergeCells count="397">
    <mergeCell ref="P62:Q62"/>
    <mergeCell ref="P63:Q63"/>
    <mergeCell ref="P64:Q64"/>
    <mergeCell ref="P65:Q65"/>
    <mergeCell ref="P66:R66"/>
    <mergeCell ref="P67:R67"/>
    <mergeCell ref="P68:R68"/>
    <mergeCell ref="P69:S69"/>
    <mergeCell ref="P53:Q53"/>
    <mergeCell ref="P54:Q54"/>
    <mergeCell ref="P55:Q55"/>
    <mergeCell ref="P56:Q56"/>
    <mergeCell ref="P57:Q57"/>
    <mergeCell ref="P58:Q58"/>
    <mergeCell ref="P59:Q59"/>
    <mergeCell ref="P60:Q60"/>
    <mergeCell ref="P61:Q61"/>
    <mergeCell ref="P44:S44"/>
    <mergeCell ref="P45:Q45"/>
    <mergeCell ref="P46:Q46"/>
    <mergeCell ref="P47:Q47"/>
    <mergeCell ref="P48:Q48"/>
    <mergeCell ref="P49:Q49"/>
    <mergeCell ref="P50:Q50"/>
    <mergeCell ref="P51:Q51"/>
    <mergeCell ref="P52:Q52"/>
    <mergeCell ref="DN112:DO112"/>
    <mergeCell ref="DQ112:DR112"/>
    <mergeCell ref="AB125:AF125"/>
    <mergeCell ref="AB92:AF92"/>
    <mergeCell ref="DN92:DO92"/>
    <mergeCell ref="DQ92:DR92"/>
    <mergeCell ref="DC104:DL104"/>
    <mergeCell ref="DN104:DS104"/>
    <mergeCell ref="DD105:DE105"/>
    <mergeCell ref="DG105:DH105"/>
    <mergeCell ref="DI105:DJ105"/>
    <mergeCell ref="DK105:DL105"/>
    <mergeCell ref="DN105:DP105"/>
    <mergeCell ref="DQ105:DS105"/>
    <mergeCell ref="AI84:AL84"/>
    <mergeCell ref="AM84:AP84"/>
    <mergeCell ref="DC84:DL84"/>
    <mergeCell ref="DN84:DS84"/>
    <mergeCell ref="DD85:DE85"/>
    <mergeCell ref="DG85:DH85"/>
    <mergeCell ref="DI85:DJ85"/>
    <mergeCell ref="DK85:DL85"/>
    <mergeCell ref="DN85:DP85"/>
    <mergeCell ref="DQ85:DS85"/>
    <mergeCell ref="AI68:AL68"/>
    <mergeCell ref="AM68:AP68"/>
    <mergeCell ref="AQ68:AT68"/>
    <mergeCell ref="AU68:AX68"/>
    <mergeCell ref="AY68:BB68"/>
    <mergeCell ref="BC68:BF68"/>
    <mergeCell ref="BG68:BJ68"/>
    <mergeCell ref="DN72:DO72"/>
    <mergeCell ref="DQ72:DR72"/>
    <mergeCell ref="DQ52:DR52"/>
    <mergeCell ref="AB59:AF59"/>
    <mergeCell ref="DC64:DL64"/>
    <mergeCell ref="DN64:DS64"/>
    <mergeCell ref="DD65:DE65"/>
    <mergeCell ref="DG65:DH65"/>
    <mergeCell ref="DI65:DJ65"/>
    <mergeCell ref="DK65:DL65"/>
    <mergeCell ref="DN65:DP65"/>
    <mergeCell ref="DQ65:DS65"/>
    <mergeCell ref="AC46:AF46"/>
    <mergeCell ref="AI52:AL52"/>
    <mergeCell ref="AM52:AP52"/>
    <mergeCell ref="AQ52:AT52"/>
    <mergeCell ref="AU52:AX52"/>
    <mergeCell ref="AY52:BB52"/>
    <mergeCell ref="BC52:BF52"/>
    <mergeCell ref="BG52:BJ52"/>
    <mergeCell ref="DN52:DO52"/>
    <mergeCell ref="V37:W37"/>
    <mergeCell ref="V38:W38"/>
    <mergeCell ref="V39:W39"/>
    <mergeCell ref="V40:W40"/>
    <mergeCell ref="DC44:DL44"/>
    <mergeCell ref="DN44:DS44"/>
    <mergeCell ref="DD45:DE45"/>
    <mergeCell ref="DG45:DH45"/>
    <mergeCell ref="DI45:DJ45"/>
    <mergeCell ref="DK45:DL45"/>
    <mergeCell ref="DN45:DP45"/>
    <mergeCell ref="DQ45:DS45"/>
    <mergeCell ref="U44:X44"/>
    <mergeCell ref="U45:V45"/>
    <mergeCell ref="DQ32:DR32"/>
    <mergeCell ref="V33:W33"/>
    <mergeCell ref="V34:W34"/>
    <mergeCell ref="V35:W35"/>
    <mergeCell ref="V36:W36"/>
    <mergeCell ref="AI36:AL36"/>
    <mergeCell ref="AM36:AP36"/>
    <mergeCell ref="AQ36:AT36"/>
    <mergeCell ref="AU36:AX36"/>
    <mergeCell ref="AY36:BB36"/>
    <mergeCell ref="BC36:BF36"/>
    <mergeCell ref="BG36:BJ36"/>
    <mergeCell ref="V26:W26"/>
    <mergeCell ref="AC26:AF26"/>
    <mergeCell ref="V27:W27"/>
    <mergeCell ref="V28:W28"/>
    <mergeCell ref="V29:W29"/>
    <mergeCell ref="V30:W30"/>
    <mergeCell ref="V31:W31"/>
    <mergeCell ref="V32:W32"/>
    <mergeCell ref="DN32:DO32"/>
    <mergeCell ref="V24:W24"/>
    <mergeCell ref="DC24:DL24"/>
    <mergeCell ref="DN24:DS24"/>
    <mergeCell ref="V25:W25"/>
    <mergeCell ref="DD25:DE25"/>
    <mergeCell ref="DG25:DH25"/>
    <mergeCell ref="DI25:DJ25"/>
    <mergeCell ref="DK25:DL25"/>
    <mergeCell ref="DN25:DP25"/>
    <mergeCell ref="DQ25:DS25"/>
    <mergeCell ref="AM20:AP20"/>
    <mergeCell ref="AQ20:AT20"/>
    <mergeCell ref="AU20:AX20"/>
    <mergeCell ref="AY20:BB20"/>
    <mergeCell ref="BC20:BF20"/>
    <mergeCell ref="BG20:BJ20"/>
    <mergeCell ref="V21:W21"/>
    <mergeCell ref="V22:W22"/>
    <mergeCell ref="V23:W23"/>
    <mergeCell ref="V13:W13"/>
    <mergeCell ref="V14:W14"/>
    <mergeCell ref="V15:W15"/>
    <mergeCell ref="V16:W16"/>
    <mergeCell ref="V17:W17"/>
    <mergeCell ref="V18:W18"/>
    <mergeCell ref="V19:W19"/>
    <mergeCell ref="V20:W20"/>
    <mergeCell ref="AI20:AL20"/>
    <mergeCell ref="V6:W6"/>
    <mergeCell ref="V7:W7"/>
    <mergeCell ref="V8:W8"/>
    <mergeCell ref="V9:W9"/>
    <mergeCell ref="V10:W10"/>
    <mergeCell ref="V11:W11"/>
    <mergeCell ref="V12:W12"/>
    <mergeCell ref="DN12:DO12"/>
    <mergeCell ref="DQ12:DR12"/>
    <mergeCell ref="CU4:DA4"/>
    <mergeCell ref="DC4:DL4"/>
    <mergeCell ref="DN4:DS4"/>
    <mergeCell ref="V5:W5"/>
    <mergeCell ref="DD5:DE5"/>
    <mergeCell ref="DG5:DH5"/>
    <mergeCell ref="DI5:DJ5"/>
    <mergeCell ref="DK5:DL5"/>
    <mergeCell ref="DN5:DP5"/>
    <mergeCell ref="DQ5:DS5"/>
    <mergeCell ref="AU4:AX4"/>
    <mergeCell ref="AY4:BB4"/>
    <mergeCell ref="BC4:BF4"/>
    <mergeCell ref="BG4:BJ4"/>
    <mergeCell ref="BL4:BR4"/>
    <mergeCell ref="BS4:BY4"/>
    <mergeCell ref="BZ4:CF4"/>
    <mergeCell ref="CG4:CM4"/>
    <mergeCell ref="CN4:CT4"/>
    <mergeCell ref="V1:W2"/>
    <mergeCell ref="X1:X2"/>
    <mergeCell ref="P4:R4"/>
    <mergeCell ref="S4:U4"/>
    <mergeCell ref="V4:X4"/>
    <mergeCell ref="AC4:AF4"/>
    <mergeCell ref="AI4:AL4"/>
    <mergeCell ref="AM4:AP4"/>
    <mergeCell ref="AQ4:AT4"/>
    <mergeCell ref="A1:G3"/>
    <mergeCell ref="H1:N3"/>
    <mergeCell ref="A34:B34"/>
    <mergeCell ref="C34:D34"/>
    <mergeCell ref="E34:F34"/>
    <mergeCell ref="G34:H34"/>
    <mergeCell ref="I34:J34"/>
    <mergeCell ref="K34:L34"/>
    <mergeCell ref="M31:N31"/>
    <mergeCell ref="K32:L32"/>
    <mergeCell ref="M32:N32"/>
    <mergeCell ref="A31:B31"/>
    <mergeCell ref="C31:D31"/>
    <mergeCell ref="E31:F31"/>
    <mergeCell ref="G31:H31"/>
    <mergeCell ref="I31:J31"/>
    <mergeCell ref="K31:L31"/>
    <mergeCell ref="A30:B30"/>
    <mergeCell ref="C30:D30"/>
    <mergeCell ref="E30:F30"/>
    <mergeCell ref="G30:H30"/>
    <mergeCell ref="I30:J30"/>
    <mergeCell ref="K30:L30"/>
    <mergeCell ref="M30:N30"/>
    <mergeCell ref="K40:N40"/>
    <mergeCell ref="I33:J33"/>
    <mergeCell ref="K33:L33"/>
    <mergeCell ref="M33:N33"/>
    <mergeCell ref="A32:B32"/>
    <mergeCell ref="I32:J32"/>
    <mergeCell ref="C32:D32"/>
    <mergeCell ref="E32:F32"/>
    <mergeCell ref="G32:H32"/>
    <mergeCell ref="A33:B33"/>
    <mergeCell ref="A40:B40"/>
    <mergeCell ref="C40:D40"/>
    <mergeCell ref="A37:B37"/>
    <mergeCell ref="C37:D37"/>
    <mergeCell ref="A38:B38"/>
    <mergeCell ref="C38:D38"/>
    <mergeCell ref="A39:B39"/>
    <mergeCell ref="C39:D39"/>
    <mergeCell ref="M34:N34"/>
    <mergeCell ref="A36:B36"/>
    <mergeCell ref="C36:D36"/>
    <mergeCell ref="C33:D33"/>
    <mergeCell ref="E33:F33"/>
    <mergeCell ref="G33:H33"/>
    <mergeCell ref="A28:B28"/>
    <mergeCell ref="C28:D28"/>
    <mergeCell ref="K27:L27"/>
    <mergeCell ref="M27:N27"/>
    <mergeCell ref="A26:B26"/>
    <mergeCell ref="C26:D26"/>
    <mergeCell ref="E26:F26"/>
    <mergeCell ref="G26:H26"/>
    <mergeCell ref="I26:J26"/>
    <mergeCell ref="K26:L26"/>
    <mergeCell ref="E28:F28"/>
    <mergeCell ref="G28:H28"/>
    <mergeCell ref="I28:J28"/>
    <mergeCell ref="K28:L28"/>
    <mergeCell ref="M26:N26"/>
    <mergeCell ref="A27:B27"/>
    <mergeCell ref="C27:D27"/>
    <mergeCell ref="E27:F27"/>
    <mergeCell ref="G27:H27"/>
    <mergeCell ref="I27:J27"/>
    <mergeCell ref="M28:N28"/>
    <mergeCell ref="A25:B25"/>
    <mergeCell ref="C25:D25"/>
    <mergeCell ref="E25:F25"/>
    <mergeCell ref="G25:H25"/>
    <mergeCell ref="I25:J25"/>
    <mergeCell ref="K25:L25"/>
    <mergeCell ref="M25:N25"/>
    <mergeCell ref="A24:B24"/>
    <mergeCell ref="C24:D24"/>
    <mergeCell ref="K22:L22"/>
    <mergeCell ref="M22:N22"/>
    <mergeCell ref="A21:B21"/>
    <mergeCell ref="C21:D21"/>
    <mergeCell ref="E21:F21"/>
    <mergeCell ref="G21:H21"/>
    <mergeCell ref="I21:J21"/>
    <mergeCell ref="K21:L21"/>
    <mergeCell ref="E24:F24"/>
    <mergeCell ref="G24:H24"/>
    <mergeCell ref="I24:J24"/>
    <mergeCell ref="K24:L24"/>
    <mergeCell ref="M21:N21"/>
    <mergeCell ref="A22:B22"/>
    <mergeCell ref="C22:D22"/>
    <mergeCell ref="E22:F22"/>
    <mergeCell ref="G22:H22"/>
    <mergeCell ref="I22:J22"/>
    <mergeCell ref="M24:N24"/>
    <mergeCell ref="A20:B20"/>
    <mergeCell ref="C20:D20"/>
    <mergeCell ref="E20:F20"/>
    <mergeCell ref="G20:H20"/>
    <mergeCell ref="I20:J20"/>
    <mergeCell ref="K20:L20"/>
    <mergeCell ref="M20:N20"/>
    <mergeCell ref="A19:B19"/>
    <mergeCell ref="C19:D19"/>
    <mergeCell ref="K18:L18"/>
    <mergeCell ref="M18:N18"/>
    <mergeCell ref="A16:B16"/>
    <mergeCell ref="C16:D16"/>
    <mergeCell ref="E16:F16"/>
    <mergeCell ref="G16:H16"/>
    <mergeCell ref="I16:J16"/>
    <mergeCell ref="K16:L16"/>
    <mergeCell ref="E19:F19"/>
    <mergeCell ref="G19:H19"/>
    <mergeCell ref="I19:J19"/>
    <mergeCell ref="K19:L19"/>
    <mergeCell ref="M16:N16"/>
    <mergeCell ref="A18:B18"/>
    <mergeCell ref="C18:D18"/>
    <mergeCell ref="E18:F18"/>
    <mergeCell ref="G18:H18"/>
    <mergeCell ref="I18:J18"/>
    <mergeCell ref="M19:N19"/>
    <mergeCell ref="A15:B15"/>
    <mergeCell ref="C15:D15"/>
    <mergeCell ref="E15:F15"/>
    <mergeCell ref="G15:H15"/>
    <mergeCell ref="I15:J15"/>
    <mergeCell ref="K15:L15"/>
    <mergeCell ref="M15:N15"/>
    <mergeCell ref="A14:B14"/>
    <mergeCell ref="C14:D14"/>
    <mergeCell ref="K13:L13"/>
    <mergeCell ref="M13:N13"/>
    <mergeCell ref="A12:B12"/>
    <mergeCell ref="C12:D12"/>
    <mergeCell ref="E12:F12"/>
    <mergeCell ref="G12:H12"/>
    <mergeCell ref="I12:J12"/>
    <mergeCell ref="K12:L12"/>
    <mergeCell ref="E14:F14"/>
    <mergeCell ref="G14:H14"/>
    <mergeCell ref="I14:J14"/>
    <mergeCell ref="K14:L14"/>
    <mergeCell ref="M12:N12"/>
    <mergeCell ref="A13:B13"/>
    <mergeCell ref="C13:D13"/>
    <mergeCell ref="E13:F13"/>
    <mergeCell ref="G13:H13"/>
    <mergeCell ref="I13:J13"/>
    <mergeCell ref="M14:N14"/>
    <mergeCell ref="A10:B10"/>
    <mergeCell ref="I4:J4"/>
    <mergeCell ref="K4:L4"/>
    <mergeCell ref="M4:N4"/>
    <mergeCell ref="A4:B4"/>
    <mergeCell ref="C4:D4"/>
    <mergeCell ref="E4:F4"/>
    <mergeCell ref="G4:H4"/>
    <mergeCell ref="A9:B9"/>
    <mergeCell ref="C9:D9"/>
    <mergeCell ref="E9:F9"/>
    <mergeCell ref="G9:H9"/>
    <mergeCell ref="I9:J9"/>
    <mergeCell ref="K9:L9"/>
    <mergeCell ref="C10:D10"/>
    <mergeCell ref="E10:F10"/>
    <mergeCell ref="G10:H10"/>
    <mergeCell ref="I10:J10"/>
    <mergeCell ref="K10:L10"/>
    <mergeCell ref="M10:N10"/>
    <mergeCell ref="A6:B6"/>
    <mergeCell ref="C6:D6"/>
    <mergeCell ref="E6:F6"/>
    <mergeCell ref="G6:H6"/>
    <mergeCell ref="I6:J6"/>
    <mergeCell ref="K6:L6"/>
    <mergeCell ref="M6:N6"/>
    <mergeCell ref="M9:N9"/>
    <mergeCell ref="E7:F7"/>
    <mergeCell ref="G7:H7"/>
    <mergeCell ref="I7:J7"/>
    <mergeCell ref="K7:L7"/>
    <mergeCell ref="M7:N7"/>
    <mergeCell ref="A8:B8"/>
    <mergeCell ref="C8:D8"/>
    <mergeCell ref="E8:F8"/>
    <mergeCell ref="G8:H8"/>
    <mergeCell ref="I8:J8"/>
    <mergeCell ref="K8:L8"/>
    <mergeCell ref="M8:N8"/>
    <mergeCell ref="A7:B7"/>
    <mergeCell ref="C7:D7"/>
    <mergeCell ref="U46:V46"/>
    <mergeCell ref="U47:V47"/>
    <mergeCell ref="U48:V48"/>
    <mergeCell ref="U49:V49"/>
    <mergeCell ref="U50:V50"/>
    <mergeCell ref="U51:V51"/>
    <mergeCell ref="U52:V52"/>
    <mergeCell ref="U53:V53"/>
    <mergeCell ref="U54:V54"/>
    <mergeCell ref="U64:V64"/>
    <mergeCell ref="U65:V65"/>
    <mergeCell ref="U66:W66"/>
    <mergeCell ref="U67:W67"/>
    <mergeCell ref="U68:W68"/>
    <mergeCell ref="U69:X69"/>
    <mergeCell ref="U55:V55"/>
    <mergeCell ref="U56:V56"/>
    <mergeCell ref="U57:V57"/>
    <mergeCell ref="U58:V58"/>
    <mergeCell ref="U59:V59"/>
    <mergeCell ref="U60:V60"/>
    <mergeCell ref="U61:V61"/>
    <mergeCell ref="U62:V62"/>
    <mergeCell ref="U63:V63"/>
  </mergeCells>
  <printOptions horizontalCentered="1" verticalCentered="1"/>
  <pageMargins left="0.5" right="0.5" top="0.25" bottom="0.25" header="0.25" footer="0.25"/>
  <pageSetup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8" tint="-0.249977111117893"/>
    <pageSetUpPr fitToPage="1"/>
  </sheetPr>
  <dimension ref="A1:DS156"/>
  <sheetViews>
    <sheetView workbookViewId="0">
      <selection sqref="A1:G3"/>
    </sheetView>
  </sheetViews>
  <sheetFormatPr defaultRowHeight="15" x14ac:dyDescent="0.3"/>
  <cols>
    <col min="1" max="1" width="4.140625" style="259" customWidth="1"/>
    <col min="2" max="2" width="13.7109375" style="259" customWidth="1"/>
    <col min="3" max="3" width="4.140625" style="259" customWidth="1"/>
    <col min="4" max="4" width="13.7109375" style="259" customWidth="1"/>
    <col min="5" max="5" width="4.140625" style="259" customWidth="1"/>
    <col min="6" max="6" width="13.7109375" style="259" customWidth="1"/>
    <col min="7" max="7" width="4.140625" style="259" customWidth="1"/>
    <col min="8" max="8" width="13.7109375" style="259" customWidth="1"/>
    <col min="9" max="9" width="4.140625" style="259" customWidth="1"/>
    <col min="10" max="10" width="13.7109375" style="259" customWidth="1"/>
    <col min="11" max="11" width="4.140625" style="259" customWidth="1"/>
    <col min="12" max="12" width="13.7109375" style="259" customWidth="1"/>
    <col min="13" max="13" width="4.140625" style="259" customWidth="1"/>
    <col min="14" max="14" width="13.7109375" style="259" customWidth="1"/>
    <col min="15" max="15" width="9.140625" style="259"/>
    <col min="16" max="21" width="22.7109375" style="259" customWidth="1"/>
    <col min="22" max="22" width="12.7109375" style="259" customWidth="1"/>
    <col min="23" max="23" width="15.28515625" style="259" customWidth="1"/>
    <col min="24" max="24" width="12.7109375" style="259" customWidth="1"/>
    <col min="25" max="25" width="9.140625" customWidth="1"/>
    <col min="26" max="27" width="9.140625" style="259" hidden="1" customWidth="1"/>
    <col min="28" max="28" width="9.140625" style="261" hidden="1" customWidth="1"/>
    <col min="29" max="29" width="13.140625" style="301" hidden="1" customWidth="1"/>
    <col min="30" max="30" width="15.5703125" style="301" hidden="1" customWidth="1"/>
    <col min="31" max="31" width="9.140625" style="301" hidden="1" customWidth="1"/>
    <col min="32" max="32" width="12.7109375" style="301" hidden="1" customWidth="1"/>
    <col min="33" max="33" width="9.140625" style="301" hidden="1" customWidth="1"/>
    <col min="34" max="34" width="9.140625" hidden="1" customWidth="1"/>
    <col min="35" max="35" width="6.7109375" style="259" hidden="1" customWidth="1"/>
    <col min="36" max="36" width="15.7109375" style="259" hidden="1" customWidth="1"/>
    <col min="37" max="38" width="10.7109375" style="259" hidden="1" customWidth="1"/>
    <col min="39" max="39" width="6.7109375" style="259" hidden="1" customWidth="1"/>
    <col min="40" max="40" width="15.7109375" style="259" hidden="1" customWidth="1"/>
    <col min="41" max="42" width="10.7109375" style="259" hidden="1" customWidth="1"/>
    <col min="43" max="43" width="6.7109375" style="259" hidden="1" customWidth="1"/>
    <col min="44" max="44" width="15.7109375" style="259" hidden="1" customWidth="1"/>
    <col min="45" max="46" width="10.7109375" style="259" hidden="1" customWidth="1"/>
    <col min="47" max="47" width="6.7109375" style="259" hidden="1" customWidth="1"/>
    <col min="48" max="48" width="15.7109375" style="259" hidden="1" customWidth="1"/>
    <col min="49" max="50" width="10.7109375" style="259" hidden="1" customWidth="1"/>
    <col min="51" max="51" width="6.7109375" style="259" hidden="1" customWidth="1"/>
    <col min="52" max="52" width="15.7109375" style="259" hidden="1" customWidth="1"/>
    <col min="53" max="54" width="10.7109375" style="259" hidden="1" customWidth="1"/>
    <col min="55" max="55" width="6.7109375" style="259" hidden="1" customWidth="1"/>
    <col min="56" max="56" width="15.7109375" style="259" hidden="1" customWidth="1"/>
    <col min="57" max="58" width="10.7109375" style="259" hidden="1" customWidth="1"/>
    <col min="59" max="59" width="6.7109375" style="259" hidden="1" customWidth="1"/>
    <col min="60" max="60" width="15.7109375" style="259" hidden="1" customWidth="1"/>
    <col min="61" max="62" width="10.7109375" style="259" hidden="1" customWidth="1"/>
    <col min="63" max="63" width="9.140625" style="259" hidden="1" customWidth="1"/>
    <col min="64" max="64" width="5.7109375" style="259" hidden="1" customWidth="1"/>
    <col min="65" max="66" width="15.7109375" style="259" hidden="1" customWidth="1"/>
    <col min="67" max="67" width="5.7109375" style="259" hidden="1" customWidth="1"/>
    <col min="68" max="69" width="15.7109375" style="259" hidden="1" customWidth="1"/>
    <col min="70" max="70" width="10.7109375" style="259" hidden="1" customWidth="1"/>
    <col min="71" max="71" width="5.7109375" style="259" hidden="1" customWidth="1"/>
    <col min="72" max="73" width="15.7109375" style="259" hidden="1" customWidth="1"/>
    <col min="74" max="74" width="5.7109375" style="259" hidden="1" customWidth="1"/>
    <col min="75" max="76" width="15.7109375" style="259" hidden="1" customWidth="1"/>
    <col min="77" max="77" width="10.7109375" style="259" hidden="1" customWidth="1"/>
    <col min="78" max="78" width="5.7109375" style="259" hidden="1" customWidth="1"/>
    <col min="79" max="80" width="15.7109375" style="259" hidden="1" customWidth="1"/>
    <col min="81" max="81" width="5.7109375" style="259" hidden="1" customWidth="1"/>
    <col min="82" max="83" width="15.7109375" style="259" hidden="1" customWidth="1"/>
    <col min="84" max="84" width="10.7109375" style="259" hidden="1" customWidth="1"/>
    <col min="85" max="85" width="5.7109375" style="259" hidden="1" customWidth="1"/>
    <col min="86" max="87" width="15.7109375" style="259" hidden="1" customWidth="1"/>
    <col min="88" max="88" width="5.7109375" style="259" hidden="1" customWidth="1"/>
    <col min="89" max="90" width="15.7109375" style="259" hidden="1" customWidth="1"/>
    <col min="91" max="91" width="10.7109375" style="259" hidden="1" customWidth="1"/>
    <col min="92" max="92" width="5.7109375" style="259" hidden="1" customWidth="1"/>
    <col min="93" max="94" width="15.7109375" style="259" hidden="1" customWidth="1"/>
    <col min="95" max="95" width="5.7109375" style="259" hidden="1" customWidth="1"/>
    <col min="96" max="97" width="15.7109375" style="259" hidden="1" customWidth="1"/>
    <col min="98" max="98" width="10.7109375" style="259" hidden="1" customWidth="1"/>
    <col min="99" max="99" width="5.7109375" style="259" hidden="1" customWidth="1"/>
    <col min="100" max="101" width="15.7109375" style="259" hidden="1" customWidth="1"/>
    <col min="102" max="102" width="5.7109375" style="259" hidden="1" customWidth="1"/>
    <col min="103" max="104" width="15.7109375" style="259" hidden="1" customWidth="1"/>
    <col min="105" max="105" width="10.7109375" style="259" hidden="1" customWidth="1"/>
    <col min="106" max="106" width="9.140625" style="259" hidden="1" customWidth="1"/>
    <col min="107" max="107" width="6" style="259" hidden="1" customWidth="1"/>
    <col min="108" max="108" width="18.140625" style="259" hidden="1" customWidth="1"/>
    <col min="109" max="109" width="10.85546875" style="259" hidden="1" customWidth="1"/>
    <col min="110" max="110" width="6.7109375" style="259" hidden="1" customWidth="1"/>
    <col min="111" max="111" width="18.140625" style="259" hidden="1" customWidth="1"/>
    <col min="112" max="112" width="10.85546875" style="259" hidden="1" customWidth="1"/>
    <col min="113" max="113" width="18.140625" style="259" hidden="1" customWidth="1"/>
    <col min="114" max="114" width="10.85546875" style="259" hidden="1" customWidth="1"/>
    <col min="115" max="115" width="18.140625" style="259" hidden="1" customWidth="1"/>
    <col min="116" max="116" width="10.85546875" style="259" hidden="1" customWidth="1"/>
    <col min="117" max="117" width="9.140625" style="259" hidden="1" customWidth="1"/>
    <col min="118" max="123" width="22.7109375" style="259" hidden="1" customWidth="1"/>
    <col min="124" max="16384" width="9.140625" style="259"/>
  </cols>
  <sheetData>
    <row r="1" spans="1:123" ht="15.6" customHeight="1" x14ac:dyDescent="0.3">
      <c r="A1" s="1209" t="str">
        <f>IF(Year!$Q$4="","",Year!$Q$4)</f>
        <v/>
      </c>
      <c r="B1" s="1209"/>
      <c r="C1" s="1209"/>
      <c r="D1" s="1209"/>
      <c r="E1" s="1209"/>
      <c r="F1" s="1209"/>
      <c r="G1" s="1209"/>
      <c r="H1" s="1194">
        <f>Year!A27</f>
        <v>45108</v>
      </c>
      <c r="I1" s="1194"/>
      <c r="J1" s="1194"/>
      <c r="K1" s="1194"/>
      <c r="L1" s="1194"/>
      <c r="M1" s="1194"/>
      <c r="N1" s="1194"/>
      <c r="V1" s="1198" t="s">
        <v>509</v>
      </c>
      <c r="W1" s="1198"/>
      <c r="X1" s="1196">
        <f ca="1">IF('6'!X68="",0,'6'!X68)</f>
        <v>7255.6200000000008</v>
      </c>
    </row>
    <row r="2" spans="1:123" ht="15.6" customHeight="1" x14ac:dyDescent="0.3">
      <c r="A2" s="1209"/>
      <c r="B2" s="1209"/>
      <c r="C2" s="1209"/>
      <c r="D2" s="1209"/>
      <c r="E2" s="1209"/>
      <c r="F2" s="1209"/>
      <c r="G2" s="1209"/>
      <c r="H2" s="1194"/>
      <c r="I2" s="1194"/>
      <c r="J2" s="1194"/>
      <c r="K2" s="1194"/>
      <c r="L2" s="1194"/>
      <c r="M2" s="1194"/>
      <c r="N2" s="1194"/>
      <c r="V2" s="1198"/>
      <c r="W2" s="1198"/>
      <c r="X2" s="1196"/>
    </row>
    <row r="3" spans="1:123" s="293" customFormat="1" ht="15.6" customHeight="1" thickBot="1" x14ac:dyDescent="0.35">
      <c r="A3" s="1210"/>
      <c r="B3" s="1210"/>
      <c r="C3" s="1210"/>
      <c r="D3" s="1210"/>
      <c r="E3" s="1210"/>
      <c r="F3" s="1210"/>
      <c r="G3" s="1210"/>
      <c r="H3" s="1195"/>
      <c r="I3" s="1195"/>
      <c r="J3" s="1195"/>
      <c r="K3" s="1195"/>
      <c r="L3" s="1195"/>
      <c r="M3" s="1195"/>
      <c r="N3" s="1195"/>
      <c r="P3"/>
      <c r="Q3"/>
      <c r="R3"/>
      <c r="S3"/>
      <c r="T3"/>
      <c r="U3"/>
      <c r="V3"/>
      <c r="W3"/>
      <c r="X3"/>
      <c r="Y3"/>
      <c r="AB3" s="299"/>
      <c r="AC3" s="300"/>
      <c r="AD3" s="300"/>
      <c r="AE3" s="300"/>
      <c r="AF3" s="300"/>
      <c r="AG3" s="300"/>
      <c r="AH3"/>
      <c r="BL3" s="315"/>
      <c r="BM3" s="315"/>
      <c r="BN3" s="315"/>
      <c r="BO3" s="315"/>
      <c r="BP3" s="315"/>
      <c r="BQ3" s="315"/>
      <c r="BR3" s="315"/>
      <c r="BY3" s="315"/>
      <c r="CF3" s="315"/>
      <c r="CM3" s="315"/>
      <c r="CT3" s="315"/>
      <c r="DA3" s="315"/>
      <c r="DN3" s="259"/>
      <c r="DO3" s="259"/>
      <c r="DP3" s="259"/>
      <c r="DQ3" s="259"/>
      <c r="DR3" s="259"/>
      <c r="DS3" s="259"/>
    </row>
    <row r="4" spans="1:123" s="293" customFormat="1" ht="16.5" customHeight="1" thickBot="1" x14ac:dyDescent="0.35">
      <c r="A4" s="1184">
        <f>A11</f>
        <v>45109</v>
      </c>
      <c r="B4" s="1184"/>
      <c r="C4" s="1184">
        <f>C11</f>
        <v>45110</v>
      </c>
      <c r="D4" s="1184"/>
      <c r="E4" s="1184">
        <f>E11</f>
        <v>45111</v>
      </c>
      <c r="F4" s="1184"/>
      <c r="G4" s="1184">
        <f>G11</f>
        <v>45112</v>
      </c>
      <c r="H4" s="1184"/>
      <c r="I4" s="1184">
        <f>I11</f>
        <v>45113</v>
      </c>
      <c r="J4" s="1184"/>
      <c r="K4" s="1184">
        <f>K11</f>
        <v>45114</v>
      </c>
      <c r="L4" s="1184"/>
      <c r="M4" s="1184">
        <f>M11</f>
        <v>45115</v>
      </c>
      <c r="N4" s="1184"/>
      <c r="P4" s="1185" t="s">
        <v>481</v>
      </c>
      <c r="Q4" s="1185"/>
      <c r="R4" s="1185"/>
      <c r="S4" s="1186" t="s">
        <v>491</v>
      </c>
      <c r="T4" s="1185"/>
      <c r="U4" s="1185"/>
      <c r="V4" s="1186" t="s">
        <v>492</v>
      </c>
      <c r="W4" s="1185"/>
      <c r="X4" s="1185"/>
      <c r="Y4"/>
      <c r="AB4" s="299"/>
      <c r="AC4" s="1093" t="s">
        <v>498</v>
      </c>
      <c r="AD4" s="1094"/>
      <c r="AE4" s="1094"/>
      <c r="AF4" s="1095"/>
      <c r="AG4" s="300"/>
      <c r="AH4"/>
      <c r="AI4" s="1153" t="str">
        <f>IF(A5="","",--TEXT(A5,"dd"))</f>
        <v/>
      </c>
      <c r="AJ4" s="1154"/>
      <c r="AK4" s="1154"/>
      <c r="AL4" s="1155"/>
      <c r="AM4" s="1153" t="str">
        <f>IF(C5="","",--TEXT(C5,"dd"))</f>
        <v/>
      </c>
      <c r="AN4" s="1154"/>
      <c r="AO4" s="1154"/>
      <c r="AP4" s="1155"/>
      <c r="AQ4" s="1153" t="str">
        <f>IF(E5="","",--TEXT(E5,"dd"))</f>
        <v/>
      </c>
      <c r="AR4" s="1154"/>
      <c r="AS4" s="1154"/>
      <c r="AT4" s="1155"/>
      <c r="AU4" s="1153" t="str">
        <f>IF(G5="","",--TEXT(G5,"dd"))</f>
        <v/>
      </c>
      <c r="AV4" s="1154"/>
      <c r="AW4" s="1154"/>
      <c r="AX4" s="1155"/>
      <c r="AY4" s="1153" t="str">
        <f>IF(I5="","",--TEXT(I5,"dd"))</f>
        <v/>
      </c>
      <c r="AZ4" s="1154"/>
      <c r="BA4" s="1154"/>
      <c r="BB4" s="1155"/>
      <c r="BC4" s="1153" t="str">
        <f>IF(K5="","",--TEXT(K5,"dd"))</f>
        <v/>
      </c>
      <c r="BD4" s="1154"/>
      <c r="BE4" s="1154"/>
      <c r="BF4" s="1155"/>
      <c r="BG4" s="1153">
        <f>IF(M5="","",--TEXT(M5,"dd"))</f>
        <v>1</v>
      </c>
      <c r="BH4" s="1154"/>
      <c r="BI4" s="1154"/>
      <c r="BJ4" s="1155"/>
      <c r="BL4" s="1167" t="s">
        <v>484</v>
      </c>
      <c r="BM4" s="1168"/>
      <c r="BN4" s="1168"/>
      <c r="BO4" s="1168"/>
      <c r="BP4" s="1168"/>
      <c r="BQ4" s="1168"/>
      <c r="BR4" s="1169"/>
      <c r="BS4" s="1167" t="s">
        <v>487</v>
      </c>
      <c r="BT4" s="1168"/>
      <c r="BU4" s="1168"/>
      <c r="BV4" s="1168"/>
      <c r="BW4" s="1168"/>
      <c r="BX4" s="1168"/>
      <c r="BY4" s="1169"/>
      <c r="BZ4" s="1167" t="s">
        <v>488</v>
      </c>
      <c r="CA4" s="1168"/>
      <c r="CB4" s="1168"/>
      <c r="CC4" s="1168"/>
      <c r="CD4" s="1168"/>
      <c r="CE4" s="1168"/>
      <c r="CF4" s="1169"/>
      <c r="CG4" s="1167" t="s">
        <v>489</v>
      </c>
      <c r="CH4" s="1168"/>
      <c r="CI4" s="1168"/>
      <c r="CJ4" s="1168"/>
      <c r="CK4" s="1168"/>
      <c r="CL4" s="1168"/>
      <c r="CM4" s="1169"/>
      <c r="CN4" s="1167" t="s">
        <v>490</v>
      </c>
      <c r="CO4" s="1168"/>
      <c r="CP4" s="1168"/>
      <c r="CQ4" s="1168"/>
      <c r="CR4" s="1168"/>
      <c r="CS4" s="1168"/>
      <c r="CT4" s="1169"/>
      <c r="CU4" s="1167" t="s">
        <v>493</v>
      </c>
      <c r="CV4" s="1168"/>
      <c r="CW4" s="1168"/>
      <c r="CX4" s="1168"/>
      <c r="CY4" s="1168"/>
      <c r="CZ4" s="1168"/>
      <c r="DA4" s="1169"/>
      <c r="DC4" s="1167" t="s">
        <v>484</v>
      </c>
      <c r="DD4" s="1168"/>
      <c r="DE4" s="1168"/>
      <c r="DF4" s="1168"/>
      <c r="DG4" s="1168"/>
      <c r="DH4" s="1168"/>
      <c r="DI4" s="1168"/>
      <c r="DJ4" s="1168"/>
      <c r="DK4" s="1168"/>
      <c r="DL4" s="1169"/>
      <c r="DN4" s="1199" t="s">
        <v>484</v>
      </c>
      <c r="DO4" s="1200"/>
      <c r="DP4" s="1200"/>
      <c r="DQ4" s="1200"/>
      <c r="DR4" s="1200"/>
      <c r="DS4" s="1201"/>
    </row>
    <row r="5" spans="1:123" s="293" customFormat="1" ht="15" customHeight="1" thickBot="1" x14ac:dyDescent="0.35">
      <c r="A5" s="294" t="str">
        <f>Year!A29</f>
        <v/>
      </c>
      <c r="B5" s="290" t="str">
        <f>IF(ISERROR(MATCH(A5,event_dates,0)),"",INDEX(events,MATCH(A5,event_dates,0)))</f>
        <v/>
      </c>
      <c r="C5" s="294" t="str">
        <f>Year!B29</f>
        <v/>
      </c>
      <c r="D5" s="290" t="str">
        <f>IF(ISERROR(MATCH(C5,event_dates,0)),"",INDEX(events,MATCH(C5,event_dates,0)))</f>
        <v/>
      </c>
      <c r="E5" s="294" t="str">
        <f>Year!C29</f>
        <v/>
      </c>
      <c r="F5" s="290" t="str">
        <f>IF(ISERROR(MATCH(E5,event_dates,0)),"",INDEX(events,MATCH(E5,event_dates,0)))</f>
        <v/>
      </c>
      <c r="G5" s="294" t="str">
        <f>Year!D29</f>
        <v/>
      </c>
      <c r="H5" s="290" t="str">
        <f>IF(ISERROR(MATCH(G5,event_dates,0)),"",INDEX(events,MATCH(G5,event_dates,0)))</f>
        <v/>
      </c>
      <c r="I5" s="294" t="str">
        <f>Year!E29</f>
        <v/>
      </c>
      <c r="J5" s="290" t="str">
        <f>IF(ISERROR(MATCH(I5,event_dates,0)),"",INDEX(events,MATCH(I5,event_dates,0)))</f>
        <v/>
      </c>
      <c r="K5" s="294" t="str">
        <f>Year!F29</f>
        <v/>
      </c>
      <c r="L5" s="290" t="str">
        <f>IF(ISERROR(MATCH(K5,event_dates,0)),"",INDEX(events,MATCH(K5,event_dates,0)))</f>
        <v/>
      </c>
      <c r="M5" s="294">
        <f>Year!G29</f>
        <v>45108</v>
      </c>
      <c r="N5" s="290" t="str">
        <f>IF(ISERROR(MATCH(M5,event_dates,0)),"",INDEX(events,MATCH(M5,event_dates,0)))</f>
        <v/>
      </c>
      <c r="P5" s="295" t="str">
        <f ca="1">IF(DN6="","",DN6)</f>
        <v>Bank Loan 1 - 120</v>
      </c>
      <c r="Q5" s="295" t="str">
        <f t="shared" ref="Q5:U10" ca="1" si="0">IF(DO6="","",DO6)</f>
        <v>Mortgage - 800</v>
      </c>
      <c r="R5" s="295" t="str">
        <f t="shared" ca="1" si="0"/>
        <v/>
      </c>
      <c r="S5" s="296" t="str">
        <f t="shared" ca="1" si="0"/>
        <v/>
      </c>
      <c r="T5" s="295" t="str">
        <f t="shared" ca="1" si="0"/>
        <v/>
      </c>
      <c r="U5" s="295" t="str">
        <f t="shared" ca="1" si="0"/>
        <v/>
      </c>
      <c r="V5" s="1158"/>
      <c r="W5" s="1159"/>
      <c r="X5" s="423"/>
      <c r="Y5"/>
      <c r="AB5" s="299"/>
      <c r="AC5" s="366" t="s">
        <v>495</v>
      </c>
      <c r="AD5" s="367" t="s">
        <v>192</v>
      </c>
      <c r="AE5" s="367" t="s">
        <v>193</v>
      </c>
      <c r="AF5" s="368" t="s">
        <v>194</v>
      </c>
      <c r="AG5" s="300"/>
      <c r="AH5"/>
      <c r="AI5" s="312"/>
      <c r="AJ5" s="313" t="s">
        <v>483</v>
      </c>
      <c r="AK5" s="313" t="s">
        <v>13</v>
      </c>
      <c r="AL5" s="314" t="s">
        <v>11</v>
      </c>
      <c r="AM5" s="312"/>
      <c r="AN5" s="313" t="s">
        <v>483</v>
      </c>
      <c r="AO5" s="313" t="s">
        <v>13</v>
      </c>
      <c r="AP5" s="314" t="s">
        <v>11</v>
      </c>
      <c r="AQ5" s="312"/>
      <c r="AR5" s="313" t="s">
        <v>483</v>
      </c>
      <c r="AS5" s="313" t="s">
        <v>13</v>
      </c>
      <c r="AT5" s="314" t="s">
        <v>11</v>
      </c>
      <c r="AU5" s="312"/>
      <c r="AV5" s="313" t="s">
        <v>483</v>
      </c>
      <c r="AW5" s="313" t="s">
        <v>13</v>
      </c>
      <c r="AX5" s="314" t="s">
        <v>11</v>
      </c>
      <c r="AY5" s="312"/>
      <c r="AZ5" s="313" t="s">
        <v>483</v>
      </c>
      <c r="BA5" s="313" t="s">
        <v>13</v>
      </c>
      <c r="BB5" s="314" t="s">
        <v>11</v>
      </c>
      <c r="BC5" s="312"/>
      <c r="BD5" s="313" t="s">
        <v>483</v>
      </c>
      <c r="BE5" s="313" t="s">
        <v>13</v>
      </c>
      <c r="BF5" s="314" t="s">
        <v>11</v>
      </c>
      <c r="BG5" s="312"/>
      <c r="BH5" s="313" t="s">
        <v>483</v>
      </c>
      <c r="BI5" s="313" t="s">
        <v>13</v>
      </c>
      <c r="BJ5" s="314" t="s">
        <v>11</v>
      </c>
      <c r="BL5" s="410"/>
      <c r="BM5" s="318" t="s">
        <v>486</v>
      </c>
      <c r="BN5" s="317" t="s">
        <v>485</v>
      </c>
      <c r="BO5" s="317"/>
      <c r="BP5" s="318" t="s">
        <v>13</v>
      </c>
      <c r="BQ5" s="317" t="s">
        <v>485</v>
      </c>
      <c r="BR5" s="411" t="s">
        <v>261</v>
      </c>
      <c r="BS5" s="410"/>
      <c r="BT5" s="318" t="s">
        <v>486</v>
      </c>
      <c r="BU5" s="317" t="s">
        <v>485</v>
      </c>
      <c r="BV5" s="317"/>
      <c r="BW5" s="318" t="s">
        <v>13</v>
      </c>
      <c r="BX5" s="317" t="s">
        <v>485</v>
      </c>
      <c r="BY5" s="411" t="s">
        <v>261</v>
      </c>
      <c r="BZ5" s="410"/>
      <c r="CA5" s="318" t="s">
        <v>486</v>
      </c>
      <c r="CB5" s="317" t="s">
        <v>485</v>
      </c>
      <c r="CC5" s="317"/>
      <c r="CD5" s="318" t="s">
        <v>13</v>
      </c>
      <c r="CE5" s="317" t="s">
        <v>485</v>
      </c>
      <c r="CF5" s="411" t="s">
        <v>261</v>
      </c>
      <c r="CG5" s="410"/>
      <c r="CH5" s="318" t="s">
        <v>486</v>
      </c>
      <c r="CI5" s="317" t="s">
        <v>485</v>
      </c>
      <c r="CJ5" s="317"/>
      <c r="CK5" s="318" t="s">
        <v>13</v>
      </c>
      <c r="CL5" s="317" t="s">
        <v>485</v>
      </c>
      <c r="CM5" s="411" t="s">
        <v>261</v>
      </c>
      <c r="CN5" s="410"/>
      <c r="CO5" s="318" t="s">
        <v>486</v>
      </c>
      <c r="CP5" s="317" t="s">
        <v>485</v>
      </c>
      <c r="CQ5" s="317"/>
      <c r="CR5" s="318" t="s">
        <v>13</v>
      </c>
      <c r="CS5" s="317" t="s">
        <v>485</v>
      </c>
      <c r="CT5" s="411" t="s">
        <v>261</v>
      </c>
      <c r="CU5" s="410"/>
      <c r="CV5" s="318" t="s">
        <v>486</v>
      </c>
      <c r="CW5" s="317" t="s">
        <v>485</v>
      </c>
      <c r="CX5" s="317"/>
      <c r="CY5" s="318" t="s">
        <v>13</v>
      </c>
      <c r="CZ5" s="317" t="s">
        <v>485</v>
      </c>
      <c r="DA5" s="411" t="s">
        <v>261</v>
      </c>
      <c r="DC5" s="437"/>
      <c r="DD5" s="1151" t="s">
        <v>504</v>
      </c>
      <c r="DE5" s="1152"/>
      <c r="DF5" s="430"/>
      <c r="DG5" s="1162" t="s">
        <v>23</v>
      </c>
      <c r="DH5" s="1152"/>
      <c r="DI5" s="1162" t="s">
        <v>504</v>
      </c>
      <c r="DJ5" s="1152"/>
      <c r="DK5" s="1162" t="s">
        <v>23</v>
      </c>
      <c r="DL5" s="1152"/>
      <c r="DN5" s="1163" t="s">
        <v>481</v>
      </c>
      <c r="DO5" s="1164"/>
      <c r="DP5" s="1164"/>
      <c r="DQ5" s="1165" t="s">
        <v>491</v>
      </c>
      <c r="DR5" s="1164"/>
      <c r="DS5" s="1166"/>
    </row>
    <row r="6" spans="1:123" s="292" customFormat="1" ht="15" customHeight="1" x14ac:dyDescent="0.3">
      <c r="A6" s="1181" t="str">
        <f ca="1">IF(ISERROR(MATCH(A5,event_dates,0)+MATCH(A5,OFFSET(event_dates,MATCH(A5,event_dates,0),0,500,1),0)),"",INDEX(events,MATCH(A5,event_dates,0)+MATCH(A5,OFFSET(event_dates,MATCH(A5,event_dates,0),0,500,1),0)))</f>
        <v/>
      </c>
      <c r="B6" s="1182"/>
      <c r="C6" s="1181" t="str">
        <f ca="1">IF(ISERROR(MATCH(C5,event_dates,0)+MATCH(C5,OFFSET(event_dates,MATCH(C5,event_dates,0),0,500,1),0)),"",INDEX(events,MATCH(C5,event_dates,0)+MATCH(C5,OFFSET(event_dates,MATCH(C5,event_dates,0),0,500,1),0)))</f>
        <v/>
      </c>
      <c r="D6" s="1182"/>
      <c r="E6" s="1181" t="str">
        <f ca="1">IF(ISERROR(MATCH(E5,event_dates,0)+MATCH(E5,OFFSET(event_dates,MATCH(E5,event_dates,0),0,500,1),0)),"",INDEX(events,MATCH(E5,event_dates,0)+MATCH(E5,OFFSET(event_dates,MATCH(E5,event_dates,0),0,500,1),0)))</f>
        <v/>
      </c>
      <c r="F6" s="1182"/>
      <c r="G6" s="1181" t="str">
        <f ca="1">IF(ISERROR(MATCH(G5,event_dates,0)+MATCH(G5,OFFSET(event_dates,MATCH(G5,event_dates,0),0,500,1),0)),"",INDEX(events,MATCH(G5,event_dates,0)+MATCH(G5,OFFSET(event_dates,MATCH(G5,event_dates,0),0,500,1),0)))</f>
        <v/>
      </c>
      <c r="H6" s="1182"/>
      <c r="I6" s="1181" t="str">
        <f ca="1">IF(ISERROR(MATCH(I5,event_dates,0)+MATCH(I5,OFFSET(event_dates,MATCH(I5,event_dates,0),0,500,1),0)),"",INDEX(events,MATCH(I5,event_dates,0)+MATCH(I5,OFFSET(event_dates,MATCH(I5,event_dates,0),0,500,1),0)))</f>
        <v/>
      </c>
      <c r="J6" s="1182"/>
      <c r="K6" s="1181" t="str">
        <f ca="1">IF(ISERROR(MATCH(K5,event_dates,0)+MATCH(K5,OFFSET(event_dates,MATCH(K5,event_dates,0),0,500,1),0)),"",INDEX(events,MATCH(K5,event_dates,0)+MATCH(K5,OFFSET(event_dates,MATCH(K5,event_dates,0),0,500,1),0)))</f>
        <v/>
      </c>
      <c r="L6" s="1182"/>
      <c r="M6" s="1181" t="str">
        <f ca="1">IF(ISERROR(MATCH(M5,event_dates,0)+MATCH(M5,OFFSET(event_dates,MATCH(M5,event_dates,0),0,500,1),0)),"",INDEX(events,MATCH(M5,event_dates,0)+MATCH(M5,OFFSET(event_dates,MATCH(M5,event_dates,0),0,500,1),0)))</f>
        <v/>
      </c>
      <c r="N6" s="1182"/>
      <c r="P6" s="295" t="str">
        <f t="shared" ref="P6:P10" ca="1" si="1">IF(DN7="","",DN7)</f>
        <v/>
      </c>
      <c r="Q6" s="295" t="str">
        <f t="shared" ca="1" si="0"/>
        <v/>
      </c>
      <c r="R6" s="295" t="str">
        <f t="shared" ca="1" si="0"/>
        <v/>
      </c>
      <c r="S6" s="296" t="str">
        <f t="shared" ca="1" si="0"/>
        <v/>
      </c>
      <c r="T6" s="295" t="str">
        <f t="shared" ca="1" si="0"/>
        <v/>
      </c>
      <c r="U6" s="295" t="str">
        <f t="shared" ca="1" si="0"/>
        <v/>
      </c>
      <c r="V6" s="1158" t="s">
        <v>502</v>
      </c>
      <c r="W6" s="1159"/>
      <c r="X6" s="445">
        <f ca="1">IF(DP12="",0,DP12)</f>
        <v>920</v>
      </c>
      <c r="Y6"/>
      <c r="AB6" s="299"/>
      <c r="AC6" s="358">
        <f>IF('Data Entry'!B12="","",'Data Entry'!B12)</f>
        <v>30</v>
      </c>
      <c r="AD6" s="356" t="str">
        <f>IF('Data Entry'!A12="","",'Data Entry'!A12)</f>
        <v>Electric / Water</v>
      </c>
      <c r="AE6" s="363">
        <f>IF('Data Entry'!C12="","",'Data Entry'!C12)</f>
        <v>150</v>
      </c>
      <c r="AF6" s="402" t="str">
        <f>IF('Data Entry'!E12="","",'Data Entry'!E12)</f>
        <v>Monthly</v>
      </c>
      <c r="AG6" s="300"/>
      <c r="AH6"/>
      <c r="AI6" s="304">
        <f ca="1">IFERROR(MATCH($AI$4,OFFSET($AC$1,AI5,,1000),0)+AI5,"")</f>
        <v>15</v>
      </c>
      <c r="AJ6" s="305" t="str">
        <f t="shared" ref="AJ6:AJ17" ca="1" si="2">IFERROR(INDEX(AD:AD,AI6),"")</f>
        <v/>
      </c>
      <c r="AK6" s="306" t="str">
        <f t="shared" ref="AK6:AK17" ca="1" si="3">IFERROR(INDEX(AE:AE,AI6),"")</f>
        <v/>
      </c>
      <c r="AL6" s="307" t="str">
        <f t="shared" ref="AL6:AL17" ca="1" si="4">IFERROR(INDEX(AF:AF,AI6),"")</f>
        <v/>
      </c>
      <c r="AM6" s="304">
        <f ca="1">IFERROR(MATCH($AM$4,OFFSET($AC$1,AM5,,1000),0)+AM5,"")</f>
        <v>15</v>
      </c>
      <c r="AN6" s="305" t="str">
        <f t="shared" ref="AN6:AN17" ca="1" si="5">IFERROR(INDEX(AD:AD,AM6),"")</f>
        <v/>
      </c>
      <c r="AO6" s="306" t="str">
        <f t="shared" ref="AO6:AO17" ca="1" si="6">IFERROR(INDEX(AE:AE,AM6),"")</f>
        <v/>
      </c>
      <c r="AP6" s="307" t="str">
        <f t="shared" ref="AP6:AP17" ca="1" si="7">IFERROR(INDEX(AF:AF,AM6),"")</f>
        <v/>
      </c>
      <c r="AQ6" s="304">
        <f ca="1">IFERROR(MATCH($AQ$4,OFFSET($AC$1,AQ5,,1000),0)+AQ5,"")</f>
        <v>15</v>
      </c>
      <c r="AR6" s="305" t="str">
        <f t="shared" ref="AR6:AR17" ca="1" si="8">IFERROR(INDEX(AD:AD,AQ6),"")</f>
        <v/>
      </c>
      <c r="AS6" s="306" t="str">
        <f t="shared" ref="AS6:AS17" ca="1" si="9">IFERROR(INDEX(AE:AE,AQ6),"")</f>
        <v/>
      </c>
      <c r="AT6" s="307" t="str">
        <f t="shared" ref="AT6:AT17" ca="1" si="10">IFERROR(INDEX(AF:AF,AQ6),"")</f>
        <v/>
      </c>
      <c r="AU6" s="304">
        <f ca="1">IFERROR(MATCH($AU$4,OFFSET($AC$1,AU5,,1000),0)+AU5,"")</f>
        <v>15</v>
      </c>
      <c r="AV6" s="305" t="str">
        <f t="shared" ref="AV6:AV17" ca="1" si="11">IFERROR(INDEX(AD:AD,AU6),"")</f>
        <v/>
      </c>
      <c r="AW6" s="306" t="str">
        <f t="shared" ref="AW6:AW17" ca="1" si="12">IFERROR(INDEX(AE:AE,AU6),"")</f>
        <v/>
      </c>
      <c r="AX6" s="307" t="str">
        <f t="shared" ref="AX6:AX17" ca="1" si="13">IFERROR(INDEX(AF:AF,AU6),"")</f>
        <v/>
      </c>
      <c r="AY6" s="304">
        <f ca="1">IFERROR(MATCH($AY$4,OFFSET($AC$1,AY5,,1000),0)+AY5,"")</f>
        <v>15</v>
      </c>
      <c r="AZ6" s="305" t="str">
        <f t="shared" ref="AZ6:AZ17" ca="1" si="14">IFERROR(INDEX(AD:AD,AY6),"")</f>
        <v/>
      </c>
      <c r="BA6" s="306" t="str">
        <f t="shared" ref="BA6:BA17" ca="1" si="15">IFERROR(INDEX(AE:AE,AY6),"")</f>
        <v/>
      </c>
      <c r="BB6" s="307" t="str">
        <f t="shared" ref="BB6:BB17" ca="1" si="16">IFERROR(INDEX(AF:AF,AY6),"")</f>
        <v/>
      </c>
      <c r="BC6" s="304">
        <f ca="1">IFERROR(MATCH($BC$4,OFFSET($AC$1,BC5,,1000),0)+BC5,"")</f>
        <v>15</v>
      </c>
      <c r="BD6" s="305" t="str">
        <f t="shared" ref="BD6:BD17" ca="1" si="17">IFERROR(INDEX(AD:AD,BC6),"")</f>
        <v/>
      </c>
      <c r="BE6" s="306" t="str">
        <f t="shared" ref="BE6:BE17" ca="1" si="18">IFERROR(INDEX(AE:AE,BC6),"")</f>
        <v/>
      </c>
      <c r="BF6" s="307" t="str">
        <f t="shared" ref="BF6:BF17" ca="1" si="19">IFERROR(INDEX(AF:AF,BC6),"")</f>
        <v/>
      </c>
      <c r="BG6" s="304">
        <f ca="1">IFERROR(MATCH($BG$4,OFFSET($AC$1,BG5,,1000),0)+BG5,"")</f>
        <v>48</v>
      </c>
      <c r="BH6" s="305" t="str">
        <f t="shared" ref="BH6:BH17" ca="1" si="20">IFERROR(INDEX(AD:AD,BG6),"")</f>
        <v>Bank Loan 1</v>
      </c>
      <c r="BI6" s="306">
        <f t="shared" ref="BI6:BI17" ca="1" si="21">IFERROR(INDEX(AE:AE,BG6),"")</f>
        <v>120</v>
      </c>
      <c r="BJ6" s="307">
        <f t="shared" ref="BJ6:BJ17" ca="1" si="22">IFERROR(INDEX(AF:AF,BG6),"")</f>
        <v>5000</v>
      </c>
      <c r="BL6" s="412" t="str">
        <f ca="1">IF(OR(BM6="",BM6=0),"",MAX(BL$5:BL5)+1)</f>
        <v/>
      </c>
      <c r="BM6" s="316" t="str">
        <f ca="1">IFERROR(INDEX($AJ$6:$AJ$17, ROWS(BM4:$BM$4)), IFERROR(INDEX($AN$6:$AN$17, ROWS(BM4:$BM$4)-ROWS($AJ$6:$AJ$17)), IFERROR(INDEX($AR$6:$AR$17, ROWS(BM4:$BM$4)-ROWS($AJ$6:$AJ$17)-ROWS($AN$6:$AN$17)),IFERROR(INDEX($AV$6:$AV$17, ROWS(BM4:$BM$4)-ROWS($AJ$6:$AJ$17)-ROWS($AN$6:$AN$17)-ROWS($AR$6:$AR$17)),IFERROR(INDEX($AZ$6:$AZ$17, ROWS(BM4:$BM$4)-ROWS($AJ$6:$AJ$17)-ROWS($AN$6:$AN$17)-ROWS($AR$6:$AR$17)-ROWS($AV$6:$AV$17)),IFERROR(INDEX($BD$6:$BD$17, ROWS(BM4:$BM$4)-ROWS($AJ$6:$AJ$17)-ROWS($AN$6:$AN$17)-ROWS($AR$6:$AR$17)-ROWS($AV$6:$AV$17)-ROWS($AZ$6:$AZ$17)),IFERROR(INDEX($BH$6:$BH$17, ROWS(BM4:$BM$4)-ROWS($AJ$6:$AJ$17)-ROWS($AN$6:$AN$17)-ROWS($AR$6:$AR$17)-ROWS($AV$6:$AV$17)-ROWS($AZ$6:$AZ$17)-ROWS($BD$6:$BD$17)), "")))))))</f>
        <v/>
      </c>
      <c r="BN6" s="316" t="str">
        <f ca="1">IFERROR(INDEX($BM$6:$BM$90,MATCH(ROW()-ROW($BN$5),$BL$6:$BL$90,0)),"")</f>
        <v>Bank Loan 1</v>
      </c>
      <c r="BO6" s="316" t="str">
        <f ca="1">IF(OR(BP6="",BP6=0),"",MAX(BO$5:BO5)+1)</f>
        <v/>
      </c>
      <c r="BP6" s="316" t="str">
        <f ca="1">IFERROR(INDEX($AK$6:$AK$17, ROWS($BP4:BP$4)), IFERROR(INDEX($AO$6:$AO$17, ROWS($BP4:BP$4)-ROWS($AK$6:$AK$17)), IFERROR(INDEX($AS$6:$AS$17, ROWS($BP4:BP$4)-ROWS($AK$6:$AK$17)-ROWS($AO$6:$AO$17)),IFERROR(INDEX($AW$6:$AW$17, ROWS($BP4:BP$4)-ROWS($AK$6:$AK$17)-ROWS($AO$6:$AO$17)-ROWS($AS$6:$AS$17)),IFERROR(INDEX($BA$6:$BA$17, ROWS($BP4:BP$4)-ROWS($AK$6:$AK$17)-ROWS($AO$6:$AO$17)-ROWS($AS$6:$AS$17)-ROWS($AW$6:$AW$17)),IFERROR(INDEX($BE$6:$BE$17, ROWS($BP4:BP$4)-ROWS($AK$6:$AK$17)-ROWS($AO$6:$AO$17)-ROWS($AS$6:$AS$17)-ROWS($AW$6:$AW$17)-ROWS($BA$6:$BA$17)),IFERROR(INDEX($BI$6:$BI$17, ROWS($BP4:BP$4)-ROWS($AK$6:$AK$17)-ROWS($AO$6:$AO$17)-ROWS($AS$6:$AS$17)-ROWS($AW$6:$AW$17)-ROWS($BA$6:$BA$17)-ROWS($BE$6:$BE$17)), "")))))))</f>
        <v/>
      </c>
      <c r="BQ6" s="316">
        <f ca="1">IFERROR(INDEX($BP$6:$BP$90,MATCH(ROW()-ROW($BQ$5),$BO$6:$BO$90,0)),"")</f>
        <v>120</v>
      </c>
      <c r="BR6" s="413" t="str">
        <f ca="1">IF(INDEX($AB$3:$AF$156,MATCH(BN6,$AD$3:$AD$156,0),5)="Income",INDEX($AB$3:$AF$156,MATCH(BN6,$AD$3:$AD$156,0),5),"")</f>
        <v/>
      </c>
      <c r="BS6" s="412">
        <f ca="1">IF(OR(BT6="",BT6=0),"",MAX(BS$5:BS5)+1)</f>
        <v>1</v>
      </c>
      <c r="BT6" s="316" t="str">
        <f ca="1">IFERROR(INDEX($AJ$22:$AJ$33, ROWS($BT4:BT$4)), IFERROR(INDEX($AN$22:$AN$33, ROWS($BT4:BT$4)-ROWS($AJ$22:$AJ$33)), IFERROR(INDEX($AR$22:$AR$33, ROWS($BT4:BT$4)-ROWS($AJ$22:$AJ$33)-ROWS($AN$22:$AN$33)),IFERROR(INDEX($AV$22:$AV$33, ROWS($BT4:BT$4)-ROWS($AJ$22:$AJ$33)-ROWS($AN$22:$AN$33)-ROWS($AR$22:$AR$33)),IFERROR(INDEX($AZ$22:$AZ$33, ROWS($BT4:BT$4)-ROWS($AJ$22:$AJ$33)-ROWS($AN$22:$AN$33)-ROWS($AR$22:$AR$33)-ROWS($AV$22:$AV$33)),IFERROR(INDEX($BD$22:$BD$33, ROWS($BT4:BT$4)-ROWS($AJ$22:$AJ$33)-ROWS($AN$22:$AN$33)-ROWS($AR$22:$AR$33)-ROWS($AV$22:$AV$33)-ROWS($AZ$22:$AZ$33)),IFERROR(INDEX($BH$22:$BH$33, ROWS($BT4:BT$4)-ROWS($AJ$22:$AJ$33)-ROWS($AN$22:$AN$33)-ROWS($AR$22:$AR$33)-ROWS($AV$22:$AV$33)-ROWS($AZ$22:$AZ$33)-ROWS($BD$22:$BD$33)), "")))))))</f>
        <v>Groceries</v>
      </c>
      <c r="BU6" s="316" t="str">
        <f ca="1">IFERROR(INDEX($BT$6:$BT$90,MATCH(ROW()-ROW($BU$5),$BS$6:$BS$90,0)),"")</f>
        <v>Groceries</v>
      </c>
      <c r="BV6" s="316">
        <f ca="1">IF(OR(BW6="",BW6=0),"",MAX(BV$5:BV5)+1)</f>
        <v>1</v>
      </c>
      <c r="BW6" s="316">
        <f ca="1">IFERROR(INDEX($AK$22:$AK$33, ROWS($BW4:BW$4)), IFERROR(INDEX($AO$22:$AO$33, ROWS($BW4:BW$4)-ROWS($AK$22:$AK$33)), IFERROR(INDEX($AS$22:$AS$33, ROWS($BW4:BW$4)-ROWS($AK$22:$AK$33)-ROWS($AO$22:$AO$33)),IFERROR(INDEX($AW$22:$AW$33, ROWS($BW4:BW$4)-ROWS($AK$22:$AK$33)-ROWS($AO$22:$AO$33)-ROWS($AS$22:$AS$33)),IFERROR(INDEX($BA$22:$BA$33, ROWS($BW4:BW$4)-ROWS($AK$22:$AK$33)-ROWS($AO$22:$AO$33)-ROWS($AS$22:$AS$33)-ROWS($AW$22:$AW$33)),IFERROR(INDEX($BE$22:$BE$33, ROWS($BW4:BW$4)-ROWS($AK$22:$AK$33)-ROWS($AO$22:$AO$33)-ROWS($AS$22:$AS$33)-ROWS($AW$22:$AW$33)-ROWS($BA$22:$BA$33)),IFERROR(INDEX($BI$22:$BI$33, ROWS($BW4:BW$4)-ROWS($AK$22:$AK$33)-ROWS($AO$22:$AO$33)-ROWS($AS$22:$AS$33)-ROWS($AW$22:$AW$33)-ROWS($BA$22:$BA$33)-ROWS($BE$22:$BE$33)), "")))))))</f>
        <v>125</v>
      </c>
      <c r="BX6" s="316">
        <f ca="1">IFERROR(INDEX($BW$6:$BW$90,MATCH(ROW()-ROW($BX$5),$BV$6:$BV$90,0)),"")</f>
        <v>125</v>
      </c>
      <c r="BY6" s="413" t="str">
        <f ca="1">IF(INDEX($AB$3:$AF$156,MATCH(BU6,$AD$3:$AD$156,0),5)="Income",INDEX($AB$3:$AF$156,MATCH(BU6,$AD$3:$AD$156,0),5),"")</f>
        <v/>
      </c>
      <c r="BZ6" s="412">
        <f ca="1">IF(OR(CA6="",CA6=0),"",MAX(BZ$5:BZ5)+1)</f>
        <v>1</v>
      </c>
      <c r="CA6" s="316" t="str">
        <f ca="1">IFERROR(INDEX($AJ$38:$AJ$49, ROWS($CA4:CA$4)), IFERROR(INDEX($AN$38:$AN$49, ROWS($CA4:CA$4)-ROWS($AJ$38:$AJ$49)), IFERROR(INDEX($AR$38:$AR$49, ROWS($CA4:CA$4)-ROWS($AJ$38:$AJ$49)-ROWS($AN$38:$AN$49)),IFERROR(INDEX($AV$38:$AV$49, ROWS($CA4:CA$4)-ROWS($AJ$38:$AJ$49)-ROWS($AN$38:$AN$49)-ROWS($AR$38:$AR$49)),IFERROR(INDEX($AZ$38:$AZ$49, ROWS($CA4:CA$4)-ROWS($AJ$38:$AJ$49)-ROWS($AN$38:$AN$49)-ROWS($AR$38:$AR$49)-ROWS($AV$38:$AV$49)),IFERROR(INDEX($BD$38:$BD$49, ROWS($CA4:CA$4)-ROWS($AJ$38:$AJ$49)-ROWS($AN$38:$AN$49)-ROWS($AR$38:$AR$49)-ROWS($AV$38:$AV$49)-ROWS($AZ$38:$AZ$49)),IFERROR(INDEX($BH$38:$BH$49, ROWS($CA4:CA$4)-ROWS($AJ$38:$AJ$49)-ROWS($AN$38:$AN$49)-ROWS($AR$38:$AR$49)-ROWS($AV$38:$AV$49)-ROWS($AZ$38:$AZ$49)-ROWS($BD$38:$BD$49)), "")))))))</f>
        <v>Groceries</v>
      </c>
      <c r="CB6" s="316" t="str">
        <f ca="1">IFERROR(INDEX($CA$6:$CA$90,MATCH(ROW()-ROW($CB$5),$BZ$6:$BZ$90,0)),"")</f>
        <v>Groceries</v>
      </c>
      <c r="CC6" s="316">
        <f ca="1">IF(OR(CD6="",CD6=0),"",MAX(CC$5:CC5)+1)</f>
        <v>1</v>
      </c>
      <c r="CD6" s="316">
        <f ca="1">IFERROR(INDEX($AK$38:$AK$49, ROWS($CD4:CD$4)), IFERROR(INDEX($AO$38:$AO$49, ROWS($CD4:CD$4)-ROWS($AK$38:$AK$49)), IFERROR(INDEX($AS$38:$AS$49, ROWS($CD4:CD$4)-ROWS($AK$38:$AK$49)-ROWS($AO$38:$AO$49)),IFERROR(INDEX($AW$38:$AW$49, ROWS($CD4:CD$4)-ROWS($AK$38:$AK$49)-ROWS($AO$38:$AO$49)-ROWS($AS$38:$AS$49)),IFERROR(INDEX($BA$38:$BA$49, ROWS($CD4:CD$4)-ROWS($AK$38:$AK$49)-ROWS($AO$38:$AO$49)-ROWS($AS$38:$AS$49)-ROWS($AW$38:$AW$49)),IFERROR(INDEX($BE$38:$BE$49, ROWS($CD4:CD$4)-ROWS($AK$38:$AK$49)-ROWS($AO$38:$AO$49)-ROWS($AS$38:$AS$49)-ROWS($AW$38:$AW$49)-ROWS($BA$38:$BA$49)),IFERROR(INDEX($BI$38:$BI$49, ROWS($CD4:CD$4)-ROWS($AK$38:$AK$49)-ROWS($AO$38:$AO$49)-ROWS($AS$38:$AS$49)-ROWS($AW$38:$AW$49)-ROWS($BA$38:$BA$49)-ROWS($BE$38:$BE$49)), "")))))))</f>
        <v>125</v>
      </c>
      <c r="CE6" s="316">
        <f ca="1">IFERROR(INDEX($CD$6:$CD$90,MATCH(ROW()-ROW($CE$5),$CC$6:$CC$90,0)),"")</f>
        <v>125</v>
      </c>
      <c r="CF6" s="413" t="str">
        <f ca="1">IF(INDEX($AB$3:$AF$156,MATCH(CB6,$AD$3:$AD$156,0),5)="Income",INDEX($AB$3:$AF$156,MATCH(CB6,$AD$3:$AD$156,0),5),"")</f>
        <v/>
      </c>
      <c r="CG6" s="412">
        <f ca="1">IF(OR(CH6="",CH6=0),"",MAX(CG$5:CG5)+1)</f>
        <v>1</v>
      </c>
      <c r="CH6" s="316" t="str">
        <f ca="1">IFERROR(INDEX($AJ$54:$AJ$65, ROWS($CH4:CH$4)), IFERROR(INDEX($AN$54:$AN$65, ROWS($CH4:CH$4)-ROWS($AJ$54:$AJ$65)), IFERROR(INDEX($AR$54:$AR$65, ROWS($CH4:CH$4)-ROWS($AJ$54:$AJ$65)-ROWS($AN$54:$AN$65)),IFERROR(INDEX($AV$54:$AV$65, ROWS($CH4:CH$4)-ROWS($AJ$54:$AJ$65)-ROWS($AN$54:$AN$65)-ROWS($AR$54:$AR$65)),IFERROR(INDEX($AZ$54:$AZ$65, ROWS($CH4:CH$4)-ROWS($AJ$54:$AJ$65)-ROWS($AN$54:$AN$65)-ROWS($AR$54:$AR$65)-ROWS($AV$54:$AV$65)),IFERROR(INDEX($BD$54:$BD$65, ROWS($CH4:CH$4)-ROWS($AJ$54:$AJ$65)-ROWS($AN$54:$AN$65)-ROWS($AR$54:$AR$65)-ROWS($AV$54:$AV$65)-ROWS($AZ$54:$AZ$65)),IFERROR(INDEX($BH$54:$BH$65, ROWS($CH4:CH$4)-ROWS($AJ$54:$AJ$65)-ROWS($AN$54:$AN$65)-ROWS($AR$54:$AR$65)-ROWS($AV$54:$AV$65)-ROWS($AZ$54:$AZ$65)-ROWS($BD$54:$BD$65)), "")))))))</f>
        <v>Audible</v>
      </c>
      <c r="CI6" s="316" t="str">
        <f ca="1">IFERROR(INDEX($CH$6:$CH$90,MATCH(ROW()-ROW($CI$5),$CG$6:$CG$90,0)),"")</f>
        <v>Audible</v>
      </c>
      <c r="CJ6" s="316">
        <f ca="1">IF(OR(CK6="",CK6=0),"",MAX(CJ$5:CJ5)+1)</f>
        <v>1</v>
      </c>
      <c r="CK6" s="316">
        <f ca="1">IFERROR(INDEX($AK$54:$AK$65, ROWS($CK4:CK$4)), IFERROR(INDEX($AO$54:$AO$65, ROWS($CK4:CK$4)-ROWS($AK$54:$AK$65)), IFERROR(INDEX($AS$54:$AS$65, ROWS($CK4:CK$4)-ROWS($AK$54:$AK$65)-ROWS($AO$54:$AO$65)),IFERROR(INDEX($AW$54:$AW$65, ROWS($CK4:CK$4)-ROWS($AK$54:$AK$65)-ROWS($AO$54:$AO$65)-ROWS($AS$54:$AS$65)),IFERROR(INDEX($BA$54:$BA$65, ROWS($CK4:CK$4)-ROWS($AK$54:$AK$65)-ROWS($AO$54:$AO$65)-ROWS($AS$54:$AS$65)-ROWS($AW$54:$AW$65)),IFERROR(INDEX($BE$54:$BE$65, ROWS($CK4:CK$4)-ROWS($AK$54:$AK$65)-ROWS($AO$54:$AO$65)-ROWS($AS$54:$AS$65)-ROWS($AW$54:$AW$65)-ROWS($BA$54:$BA$65)),IFERROR(INDEX($BI$54:$BI$65, ROWS($CK4:CK$4)-ROWS($AK$54:$AK$65)-ROWS($AO$54:$AO$65)-ROWS($AS$54:$AS$65)-ROWS($AW$54:$AW$65)-ROWS($BA$54:$BA$65)-ROWS($BE$54:$BE$65)), "")))))))</f>
        <v>14.95</v>
      </c>
      <c r="CL6" s="316">
        <f ca="1">IFERROR(INDEX($CK$6:$CK$90,MATCH(ROW()-ROW($CL$5),$CJ$6:$CJ$90,0)),"")</f>
        <v>14.95</v>
      </c>
      <c r="CM6" s="413" t="str">
        <f ca="1">IF(INDEX($AB$3:$AF$156,MATCH(CI6,$AD$3:$AD$156,0),5)="Income",INDEX($AB$3:$AF$156,MATCH(CI6,$AD$3:$AD$156,0),5),"")</f>
        <v/>
      </c>
      <c r="CN6" s="412">
        <f ca="1">IF(OR(CO6="",CO6=0),"",MAX(CN$5:CN5)+1)</f>
        <v>1</v>
      </c>
      <c r="CO6" s="316" t="str">
        <f ca="1">IFERROR(INDEX($AJ$70:$AJ$81, ROWS($CO4:CO$4)), IFERROR(INDEX($AN$70:$AN$81, ROWS($CO4:CO$4)-ROWS($AJ$70:$AJ$81)), IFERROR(INDEX($AR$70:$AR$81, ROWS($CO4:CO$4)-ROWS($AJ$70:$AJ$81)-ROWS($AN$70:$AN$81)),IFERROR(INDEX($AV$70:$AV$81, ROWS($CO4:CO$4)-ROWS($AJ$70:$AJ$81)-ROWS($AN$70:$AN$81)-ROWS($AR$70:$AR$81)),IFERROR(INDEX($AZ$70:$AZ$81, ROWS($CO4:CO$4)-ROWS($AJ$70:$AJ$81)-ROWS($AN$70:$AN$81)-ROWS($AR$70:$AR$81)-ROWS($AV$70:$AV$81)),IFERROR(INDEX($BD$70:$BD$81, ROWS($CO4:CO$4)-ROWS($AJ$70:$AJ$81)-ROWS($AN$70:$AN$81)-ROWS($AR$70:$AR$81)-ROWS($AV$70:$AV$81)-ROWS($AZ$70:$AZ$81)),IFERROR(INDEX($BH$70:$BH$81, ROWS($CO4:CO$4)-ROWS($AJ$70:$AJ$81)-ROWS($AN$70:$AN$81)-ROWS($AR$70:$AR$81)-ROWS($AV$70:$AV$81)-ROWS($AZ$70:$AZ$81)-ROWS($BD$70:$BD$81)), "")))))))</f>
        <v>Credit Card 1</v>
      </c>
      <c r="CP6" s="316" t="str">
        <f ca="1">IFERROR(INDEX($CO$6:$CO$90,MATCH(ROW()-ROW($CP$5),$CN$6:$CN$90,0)),"")</f>
        <v>Credit Card 1</v>
      </c>
      <c r="CQ6" s="316">
        <f ca="1">IF(OR(CR6="",CR6=0),"",MAX(CQ$5:CQ5)+1)</f>
        <v>1</v>
      </c>
      <c r="CR6" s="316">
        <f ca="1">IFERROR(INDEX($AK$70:$AK$81, ROWS($CR4:CR$4)), IFERROR(INDEX($AO$70:$AO$81, ROWS($CR4:CR$4)-ROWS($AK$70:$AK$81)), IFERROR(INDEX($AS$70:$AS$81, ROWS($CR4:CR$4)-ROWS($AK$70:$AK$81)-ROWS($AO$70:$AO$81)),IFERROR(INDEX($AW$70:$AW$81, ROWS($CR4:CR$4)-ROWS($AK$70:$AK$81)-ROWS($AO$70:$AO$81)-ROWS($AS$70:$AS$81)),IFERROR(INDEX($BA$70:$BA$81, ROWS($CR4:CR$4)-ROWS($AK$70:$AK$81)-ROWS($AO$70:$AO$81)-ROWS($AS$70:$AS$81)-ROWS($AW$70:$AW$81)),IFERROR(INDEX($BE$70:$BE$81, ROWS($CR4:CR$4)-ROWS($AK$70:$AK$81)-ROWS($AO$70:$AO$81)-ROWS($AS$70:$AS$81)-ROWS($AW$70:$AW$81)-ROWS($BA$70:$BA$81)),IFERROR(INDEX($BI$70:$BI$81, ROWS($CR4:CR$4)-ROWS($AK$70:$AK$81)-ROWS($AO$70:$AO$81)-ROWS($AS$70:$AS$81)-ROWS($AW$70:$AW$81)-ROWS($BA$70:$BA$81)-ROWS($BE$70:$BE$81)), "")))))))</f>
        <v>50</v>
      </c>
      <c r="CS6" s="316">
        <f ca="1">IFERROR(INDEX($CR$6:$CR$90,MATCH(ROW()-ROW($CS$5),$CQ$6:$CQ$90,0)),"")</f>
        <v>50</v>
      </c>
      <c r="CT6" s="413" t="str">
        <f ca="1">IF(INDEX($AB$3:$AF$156,MATCH(CP6,$AD$3:$AD$156,0),5)="Income",INDEX($AB$3:$AF$156,MATCH(CP6,$AD$3:$AD$156,0),5),"")</f>
        <v/>
      </c>
      <c r="CU6" s="412" t="str">
        <f>IF(OR(CV6="",CV6=0),"",MAX(CU$5:CU5)+1)</f>
        <v/>
      </c>
      <c r="CV6" s="316">
        <f>IFERROR(INDEX($AJ$86:$AJ$97, ROWS($CV4:CV$4)), IFERROR(INDEX($AN$86:$AN$97, ROWS($CV4:CV$4)-ROWS($AJ$86:$AJ$97)), ""))</f>
        <v>0</v>
      </c>
      <c r="CW6" s="316" t="str">
        <f>IFERROR(INDEX($CV$6:$CV$90,MATCH(ROW()-ROW($CW$5),$CU$6:$CU$90,0)),"")</f>
        <v/>
      </c>
      <c r="CX6" s="316" t="str">
        <f>IF(OR(CY6="",CY6=0),"",MAX(CX$5:CX5)+1)</f>
        <v/>
      </c>
      <c r="CY6" s="316">
        <f>IFERROR(INDEX($AK$86:$AK$97, ROWS($CY4:CY$4)), IFERROR(INDEX($AO$86:$AO$97, ROWS($CY4:CY$4)-ROWS($AK$86:$AK$97)), ""))</f>
        <v>0</v>
      </c>
      <c r="CZ6" s="316" t="str">
        <f>IFERROR(INDEX($CY$6:$CY$90,MATCH(ROW()-ROW($CZ$5),$CX$6:$CX$90,0)),"")</f>
        <v/>
      </c>
      <c r="DA6" s="413" t="str">
        <f>IF(INDEX($AB$3:$AF$156,MATCH(CW6,$AD$3:$AD$156,0),5)="Income",INDEX($AB$3:$AF$156,MATCH(CW6,$AD$3:$AD$156,0),5),"")</f>
        <v/>
      </c>
      <c r="DC6" s="438">
        <f ca="1">IF(OR(DD6="",DD6=0),"",MAX(DC$5:DC5)+1)</f>
        <v>1</v>
      </c>
      <c r="DD6" s="434" t="str">
        <f ca="1">IF(BN6="","",IF(NOT(BR6="Income"),BN6,""))</f>
        <v>Bank Loan 1</v>
      </c>
      <c r="DE6" s="413">
        <f ca="1">IF(BQ6="","",IF(NOT(BR6="Income"),BQ6,""))</f>
        <v>120</v>
      </c>
      <c r="DF6" s="438" t="str">
        <f ca="1">IF(OR(DG6="",DG6=0),"",MAX(DF$5:DF5)+1)</f>
        <v/>
      </c>
      <c r="DG6" s="412" t="str">
        <f ca="1">IF(BN6="","",IF(BR6="Income",BN6,""))</f>
        <v/>
      </c>
      <c r="DH6" s="413" t="str">
        <f ca="1">IF(BN6="","",IF(BR6="Income",BQ6,""))</f>
        <v/>
      </c>
      <c r="DI6" s="412" t="str">
        <f ca="1">IFERROR(INDEX($DD$6:$DD$23,MATCH(ROW()-ROW($DI$5),$DC$6:$DC$23,0)),"")</f>
        <v>Bank Loan 1</v>
      </c>
      <c r="DJ6" s="413">
        <f ca="1">IFERROR(INDEX($DE$6:$DE$23,MATCH(ROW()-ROW($DI$5),$DC$6:$DC$23,0)),"")</f>
        <v>120</v>
      </c>
      <c r="DK6" s="412" t="str">
        <f ca="1">IFERROR(INDEX($DG$6:$DG$23,MATCH(ROW()-ROW($DK$5),$DF$6:$DF$23,0)),"")</f>
        <v/>
      </c>
      <c r="DL6" s="413" t="str">
        <f ca="1">IFERROR(INDEX($DH$6:$DH$23,MATCH(ROW()-ROW($DK$5),$DF$6:$DF$23,0)),"")</f>
        <v/>
      </c>
      <c r="DN6" s="425" t="str">
        <f ca="1">IF(DI6="","",CONCATENATE(DI6," - ",DJ6))</f>
        <v>Bank Loan 1 - 120</v>
      </c>
      <c r="DO6" s="295" t="str">
        <f ca="1">IF(DI7="","",CONCATENATE(DI7," - ",DJ7))</f>
        <v>Mortgage - 800</v>
      </c>
      <c r="DP6" s="295" t="str">
        <f ca="1">IF(DI8="","",CONCATENATE(DI8," - ",DJ8))</f>
        <v/>
      </c>
      <c r="DQ6" s="440" t="str">
        <f ca="1">IF(DK6="","",CONCATENATE(DK6," - ",DL6))</f>
        <v/>
      </c>
      <c r="DR6" s="441" t="str">
        <f ca="1">IF(DK7="","",CONCATENATE(DK7," - ",DL7))</f>
        <v/>
      </c>
      <c r="DS6" s="442" t="str">
        <f ca="1">IF(DK8="","",CONCATENATE(DK8," - ",DL8))</f>
        <v/>
      </c>
    </row>
    <row r="7" spans="1:123" s="292" customFormat="1" ht="15" customHeight="1" x14ac:dyDescent="0.3">
      <c r="A7" s="1183"/>
      <c r="B7" s="1182"/>
      <c r="C7" s="1183"/>
      <c r="D7" s="1182"/>
      <c r="E7" s="1183"/>
      <c r="F7" s="1182"/>
      <c r="G7" s="1183"/>
      <c r="H7" s="1182"/>
      <c r="I7" s="1183"/>
      <c r="J7" s="1182"/>
      <c r="K7" s="1183"/>
      <c r="L7" s="1182"/>
      <c r="M7" s="1183"/>
      <c r="N7" s="1182"/>
      <c r="P7" s="295" t="str">
        <f t="shared" ca="1" si="1"/>
        <v/>
      </c>
      <c r="Q7" s="295" t="str">
        <f t="shared" ca="1" si="0"/>
        <v/>
      </c>
      <c r="R7" s="295" t="str">
        <f t="shared" ca="1" si="0"/>
        <v/>
      </c>
      <c r="S7" s="296" t="str">
        <f t="shared" ca="1" si="0"/>
        <v/>
      </c>
      <c r="T7" s="295" t="str">
        <f t="shared" ca="1" si="0"/>
        <v/>
      </c>
      <c r="U7" s="295" t="str">
        <f t="shared" ca="1" si="0"/>
        <v/>
      </c>
      <c r="V7" s="1158" t="s">
        <v>507</v>
      </c>
      <c r="W7" s="1159"/>
      <c r="X7" s="445">
        <f ca="1">IF(DS12="",0,DS12)</f>
        <v>0</v>
      </c>
      <c r="Y7"/>
      <c r="AB7" s="299"/>
      <c r="AC7" s="358">
        <f>IF('Data Entry'!B13="","",'Data Entry'!B13)</f>
        <v>24</v>
      </c>
      <c r="AD7" s="356" t="str">
        <f>IF('Data Entry'!A13="","",'Data Entry'!A13)</f>
        <v>Auto Insurance</v>
      </c>
      <c r="AE7" s="363">
        <f>IF('Data Entry'!C13="","",'Data Entry'!C13)</f>
        <v>180</v>
      </c>
      <c r="AF7" s="402" t="str">
        <f>IF('Data Entry'!E13="","",'Data Entry'!E13)</f>
        <v>Monthly</v>
      </c>
      <c r="AG7" s="300"/>
      <c r="AH7"/>
      <c r="AI7" s="304">
        <f t="shared" ref="AI7:AI17" ca="1" si="23">IFERROR(MATCH($AI$4,OFFSET($AC$1,AI6,,1000),0)+AI6,"")</f>
        <v>16</v>
      </c>
      <c r="AJ7" s="305" t="str">
        <f t="shared" ca="1" si="2"/>
        <v/>
      </c>
      <c r="AK7" s="306" t="str">
        <f t="shared" ca="1" si="3"/>
        <v/>
      </c>
      <c r="AL7" s="307" t="str">
        <f t="shared" ca="1" si="4"/>
        <v/>
      </c>
      <c r="AM7" s="304">
        <f t="shared" ref="AM7:AM17" ca="1" si="24">IFERROR(MATCH($AM$4,OFFSET($AC$1,AM6,,1000),0)+AM6,"")</f>
        <v>16</v>
      </c>
      <c r="AN7" s="305" t="str">
        <f t="shared" ca="1" si="5"/>
        <v/>
      </c>
      <c r="AO7" s="306" t="str">
        <f t="shared" ca="1" si="6"/>
        <v/>
      </c>
      <c r="AP7" s="307" t="str">
        <f t="shared" ca="1" si="7"/>
        <v/>
      </c>
      <c r="AQ7" s="304">
        <f t="shared" ref="AQ7:AQ17" ca="1" si="25">IFERROR(MATCH($AQ$4,OFFSET($AC$1,AQ6,,1000),0)+AQ6,"")</f>
        <v>16</v>
      </c>
      <c r="AR7" s="305" t="str">
        <f t="shared" ca="1" si="8"/>
        <v/>
      </c>
      <c r="AS7" s="306" t="str">
        <f t="shared" ca="1" si="9"/>
        <v/>
      </c>
      <c r="AT7" s="307" t="str">
        <f t="shared" ca="1" si="10"/>
        <v/>
      </c>
      <c r="AU7" s="304">
        <f t="shared" ref="AU7:AU17" ca="1" si="26">IFERROR(MATCH($AU$4,OFFSET($AC$1,AU6,,1000),0)+AU6,"")</f>
        <v>16</v>
      </c>
      <c r="AV7" s="305" t="str">
        <f t="shared" ca="1" si="11"/>
        <v/>
      </c>
      <c r="AW7" s="306" t="str">
        <f t="shared" ca="1" si="12"/>
        <v/>
      </c>
      <c r="AX7" s="307" t="str">
        <f t="shared" ca="1" si="13"/>
        <v/>
      </c>
      <c r="AY7" s="304">
        <f t="shared" ref="AY7:AY17" ca="1" si="27">IFERROR(MATCH($AY$4,OFFSET($AC$1,AY6,,1000),0)+AY6,"")</f>
        <v>16</v>
      </c>
      <c r="AZ7" s="305" t="str">
        <f t="shared" ca="1" si="14"/>
        <v/>
      </c>
      <c r="BA7" s="306" t="str">
        <f t="shared" ca="1" si="15"/>
        <v/>
      </c>
      <c r="BB7" s="307" t="str">
        <f t="shared" ca="1" si="16"/>
        <v/>
      </c>
      <c r="BC7" s="304">
        <f t="shared" ref="BC7:BC17" ca="1" si="28">IFERROR(MATCH($BC$4,OFFSET($AC$1,BC6,,1000),0)+BC6,"")</f>
        <v>16</v>
      </c>
      <c r="BD7" s="305" t="str">
        <f t="shared" ca="1" si="17"/>
        <v/>
      </c>
      <c r="BE7" s="306" t="str">
        <f t="shared" ca="1" si="18"/>
        <v/>
      </c>
      <c r="BF7" s="307" t="str">
        <f t="shared" ca="1" si="19"/>
        <v/>
      </c>
      <c r="BG7" s="304">
        <f t="shared" ref="BG7:BG17" ca="1" si="29">IFERROR(MATCH($BG$4,OFFSET($AC$1,BG6,,1000),0)+BG6,"")</f>
        <v>51</v>
      </c>
      <c r="BH7" s="305" t="str">
        <f t="shared" ca="1" si="20"/>
        <v>Mortgage</v>
      </c>
      <c r="BI7" s="306">
        <f t="shared" ca="1" si="21"/>
        <v>800</v>
      </c>
      <c r="BJ7" s="307">
        <f t="shared" ca="1" si="22"/>
        <v>110000</v>
      </c>
      <c r="BL7" s="412" t="str">
        <f ca="1">IF(OR(BM7="",BM7=0),"",MAX(BL$5:BL6)+1)</f>
        <v/>
      </c>
      <c r="BM7" s="316" t="str">
        <f ca="1">IFERROR(INDEX($AJ$6:$AJ$17, ROWS(BM$4:$BM5)), IFERROR(INDEX($AN$6:$AN$17, ROWS(BM$4:$BM5)-ROWS($AJ$6:$AJ$17)), IFERROR(INDEX($AR$6:$AR$17, ROWS(BM$4:$BM5)-ROWS($AJ$6:$AJ$17)-ROWS($AN$6:$AN$17)),IFERROR(INDEX($AV$6:$AV$17, ROWS(BM$4:$BM5)-ROWS($AJ$6:$AJ$17)-ROWS($AN$6:$AN$17)-ROWS($AR$6:$AR$17)),IFERROR(INDEX($AZ$6:$AZ$17, ROWS(BM$4:$BM5)-ROWS($AJ$6:$AJ$17)-ROWS($AN$6:$AN$17)-ROWS($AR$6:$AR$17)-ROWS($AV$6:$AV$17)),IFERROR(INDEX($BD$6:$BD$17, ROWS(BM$4:$BM5)-ROWS($AJ$6:$AJ$17)-ROWS($AN$6:$AN$17)-ROWS($AR$6:$AR$17)-ROWS($AV$6:$AV$17)-ROWS($AZ$6:$AZ$17)),IFERROR(INDEX($BH$6:$BH$17, ROWS(BM$4:$BM5)-ROWS($AJ$6:$AJ$17)-ROWS($AN$6:$AN$17)-ROWS($AR$6:$AR$17)-ROWS($AV$6:$AV$17)-ROWS($AZ$6:$AZ$17)-ROWS($BD$6:$BD$17)), "")))))))</f>
        <v/>
      </c>
      <c r="BN7" s="316" t="str">
        <f t="shared" ref="BN7:BN70" ca="1" si="30">IFERROR(INDEX($BM$6:$BM$90,MATCH(ROW()-ROW($BN$5),$BL$6:$BL$90,0)),"")</f>
        <v>Mortgage</v>
      </c>
      <c r="BO7" s="316" t="str">
        <f ca="1">IF(OR(BP7="",BP7=0),"",MAX(BO$5:BO6)+1)</f>
        <v/>
      </c>
      <c r="BP7" s="316" t="str">
        <f ca="1">IFERROR(INDEX($AK$6:$AK$17, ROWS($BP$4:BP5)), IFERROR(INDEX($AO$6:$AO$17, ROWS($BP$4:BP5)-ROWS($AK$6:$AK$17)), IFERROR(INDEX($AS$6:$AS$17, ROWS($BP$4:BP5)-ROWS($AK$6:$AK$17)-ROWS($AO$6:$AO$17)),IFERROR(INDEX($AW$6:$AW$17, ROWS($BP$4:BP5)-ROWS($AK$6:$AK$17)-ROWS($AO$6:$AO$17)-ROWS($AS$6:$AS$17)),IFERROR(INDEX($BA$6:$BA$17, ROWS($BP$4:BP5)-ROWS($AK$6:$AK$17)-ROWS($AO$6:$AO$17)-ROWS($AS$6:$AS$17)-ROWS($AW$6:$AW$17)),IFERROR(INDEX($BE$6:$BE$17, ROWS($BP$4:BP5)-ROWS($AK$6:$AK$17)-ROWS($AO$6:$AO$17)-ROWS($AS$6:$AS$17)-ROWS($AW$6:$AW$17)-ROWS($BA$6:$BA$17)),IFERROR(INDEX($BI$6:$BI$17, ROWS($BP$4:BP5)-ROWS($AK$6:$AK$17)-ROWS($AO$6:$AO$17)-ROWS($AS$6:$AS$17)-ROWS($AW$6:$AW$17)-ROWS($BA$6:$BA$17)-ROWS($BE$6:$BE$17)), "")))))))</f>
        <v/>
      </c>
      <c r="BQ7" s="316">
        <f t="shared" ref="BQ7:BQ70" ca="1" si="31">IFERROR(INDEX($BP$6:$BP$90,MATCH(ROW()-ROW($BQ$5),$BO$6:$BO$90,0)),"")</f>
        <v>800</v>
      </c>
      <c r="BR7" s="413" t="str">
        <f t="shared" ref="BR7:BR70" ca="1" si="32">IF(INDEX($AB$3:$AF$156,MATCH(BN7,$AD$3:$AD$156,0),5)="Income",INDEX($AB$3:$AF$156,MATCH(BN7,$AD$3:$AD$156,0),5),"")</f>
        <v/>
      </c>
      <c r="BS7" s="412" t="str">
        <f ca="1">IF(OR(BT7="",BT7=0),"",MAX(BS$5:BS6)+1)</f>
        <v/>
      </c>
      <c r="BT7" s="316" t="str">
        <f ca="1">IFERROR(INDEX($AJ$22:$AJ$33, ROWS($BT$4:BT5)), IFERROR(INDEX($AN$22:$AN$33, ROWS($BT$4:BT5)-ROWS($AJ$22:$AJ$33)), IFERROR(INDEX($AR$22:$AR$33, ROWS($BT$4:BT5)-ROWS($AJ$22:$AJ$33)-ROWS($AN$22:$AN$33)),IFERROR(INDEX($AV$22:$AV$33, ROWS($BT$4:BT5)-ROWS($AJ$22:$AJ$33)-ROWS($AN$22:$AN$33)-ROWS($AR$22:$AR$33)),IFERROR(INDEX($AZ$22:$AZ$33, ROWS($BT$4:BT5)-ROWS($AJ$22:$AJ$33)-ROWS($AN$22:$AN$33)-ROWS($AR$22:$AR$33)-ROWS($AV$22:$AV$33)),IFERROR(INDEX($BD$22:$BD$33, ROWS($BT$4:BT5)-ROWS($AJ$22:$AJ$33)-ROWS($AN$22:$AN$33)-ROWS($AR$22:$AR$33)-ROWS($AV$22:$AV$33)-ROWS($AZ$22:$AZ$33)),IFERROR(INDEX($BH$22:$BH$33, ROWS($BT$4:BT5)-ROWS($AJ$22:$AJ$33)-ROWS($AN$22:$AN$33)-ROWS($AR$22:$AR$33)-ROWS($AV$22:$AV$33)-ROWS($AZ$22:$AZ$33)-ROWS($BD$22:$BD$33)), "")))))))</f>
        <v/>
      </c>
      <c r="BU7" s="316" t="str">
        <f t="shared" ref="BU7:BU70" ca="1" si="33">IFERROR(INDEX($BT$6:$BT$90,MATCH(ROW()-ROW($BU$5),$BS$6:$BS$90,0)),"")</f>
        <v>Paycheck 2</v>
      </c>
      <c r="BV7" s="316" t="str">
        <f ca="1">IF(OR(BW7="",BW7=0),"",MAX(BV$5:BV6)+1)</f>
        <v/>
      </c>
      <c r="BW7" s="316" t="str">
        <f ca="1">IFERROR(INDEX($AK$22:$AK$33, ROWS($BW$4:BW5)), IFERROR(INDEX($AO$22:$AO$33, ROWS($BW$4:BW5)-ROWS($AK$22:$AK$33)), IFERROR(INDEX($AS$22:$AS$33, ROWS($BW$4:BW5)-ROWS($AK$22:$AK$33)-ROWS($AO$22:$AO$33)),IFERROR(INDEX($AW$22:$AW$33, ROWS($BW$4:BW5)-ROWS($AK$22:$AK$33)-ROWS($AO$22:$AO$33)-ROWS($AS$22:$AS$33)),IFERROR(INDEX($BA$22:$BA$33, ROWS($BW$4:BW5)-ROWS($AK$22:$AK$33)-ROWS($AO$22:$AO$33)-ROWS($AS$22:$AS$33)-ROWS($AW$22:$AW$33)),IFERROR(INDEX($BE$22:$BE$33, ROWS($BW$4:BW5)-ROWS($AK$22:$AK$33)-ROWS($AO$22:$AO$33)-ROWS($AS$22:$AS$33)-ROWS($AW$22:$AW$33)-ROWS($BA$22:$BA$33)),IFERROR(INDEX($BI$22:$BI$33, ROWS($BW$4:BW5)-ROWS($AK$22:$AK$33)-ROWS($AO$22:$AO$33)-ROWS($AS$22:$AS$33)-ROWS($AW$22:$AW$33)-ROWS($BA$22:$BA$33)-ROWS($BE$22:$BE$33)), "")))))))</f>
        <v/>
      </c>
      <c r="BX7" s="316">
        <f t="shared" ref="BX7:BX70" ca="1" si="34">IFERROR(INDEX($BW$6:$BW$90,MATCH(ROW()-ROW($BX$5),$BV$6:$BV$90,0)),"")</f>
        <v>400</v>
      </c>
      <c r="BY7" s="413" t="str">
        <f t="shared" ref="BY7:BY70" ca="1" si="35">IF(INDEX($AB$3:$AF$156,MATCH(BU7,$AD$3:$AD$156,0),5)="Income",INDEX($AB$3:$AF$156,MATCH(BU7,$AD$3:$AD$156,0),5),"")</f>
        <v>Income</v>
      </c>
      <c r="BZ7" s="412" t="str">
        <f ca="1">IF(OR(CA7="",CA7=0),"",MAX(BZ$5:BZ6)+1)</f>
        <v/>
      </c>
      <c r="CA7" s="316" t="str">
        <f ca="1">IFERROR(INDEX($AJ$38:$AJ$49, ROWS($CA$4:CA5)), IFERROR(INDEX($AN$38:$AN$49, ROWS($CA$4:CA5)-ROWS($AJ$38:$AJ$49)), IFERROR(INDEX($AR$38:$AR$49, ROWS($CA$4:CA5)-ROWS($AJ$38:$AJ$49)-ROWS($AN$38:$AN$49)),IFERROR(INDEX($AV$38:$AV$49, ROWS($CA$4:CA5)-ROWS($AJ$38:$AJ$49)-ROWS($AN$38:$AN$49)-ROWS($AR$38:$AR$49)),IFERROR(INDEX($AZ$38:$AZ$49, ROWS($CA$4:CA5)-ROWS($AJ$38:$AJ$49)-ROWS($AN$38:$AN$49)-ROWS($AR$38:$AR$49)-ROWS($AV$38:$AV$49)),IFERROR(INDEX($BD$38:$BD$49, ROWS($CA$4:CA5)-ROWS($AJ$38:$AJ$49)-ROWS($AN$38:$AN$49)-ROWS($AR$38:$AR$49)-ROWS($AV$38:$AV$49)-ROWS($AZ$38:$AZ$49)),IFERROR(INDEX($BH$38:$BH$49, ROWS($CA$4:CA5)-ROWS($AJ$38:$AJ$49)-ROWS($AN$38:$AN$49)-ROWS($AR$38:$AR$49)-ROWS($AV$38:$AV$49)-ROWS($AZ$38:$AZ$49)-ROWS($BD$38:$BD$49)), "")))))))</f>
        <v/>
      </c>
      <c r="CB7" s="316" t="str">
        <f t="shared" ref="CB7:CB70" ca="1" si="36">IFERROR(INDEX($CA$6:$CA$90,MATCH(ROW()-ROW($CB$5),$BZ$6:$BZ$90,0)),"")</f>
        <v>Paycheck 2</v>
      </c>
      <c r="CC7" s="316" t="str">
        <f ca="1">IF(OR(CD7="",CD7=0),"",MAX(CC$5:CC6)+1)</f>
        <v/>
      </c>
      <c r="CD7" s="316" t="str">
        <f ca="1">IFERROR(INDEX($AK$38:$AK$49, ROWS($CD$4:CD5)), IFERROR(INDEX($AO$38:$AO$49, ROWS($CD$4:CD5)-ROWS($AK$38:$AK$49)), IFERROR(INDEX($AS$38:$AS$49, ROWS($CD$4:CD5)-ROWS($AK$38:$AK$49)-ROWS($AO$38:$AO$49)),IFERROR(INDEX($AW$38:$AW$49, ROWS($CD$4:CD5)-ROWS($AK$38:$AK$49)-ROWS($AO$38:$AO$49)-ROWS($AS$38:$AS$49)),IFERROR(INDEX($BA$38:$BA$49, ROWS($CD$4:CD5)-ROWS($AK$38:$AK$49)-ROWS($AO$38:$AO$49)-ROWS($AS$38:$AS$49)-ROWS($AW$38:$AW$49)),IFERROR(INDEX($BE$38:$BE$49, ROWS($CD$4:CD5)-ROWS($AK$38:$AK$49)-ROWS($AO$38:$AO$49)-ROWS($AS$38:$AS$49)-ROWS($AW$38:$AW$49)-ROWS($BA$38:$BA$49)),IFERROR(INDEX($BI$38:$BI$49, ROWS($CD$4:CD5)-ROWS($AK$38:$AK$49)-ROWS($AO$38:$AO$49)-ROWS($AS$38:$AS$49)-ROWS($AW$38:$AW$49)-ROWS($BA$38:$BA$49)-ROWS($BE$38:$BE$49)), "")))))))</f>
        <v/>
      </c>
      <c r="CE7" s="316">
        <f t="shared" ref="CE7:CE70" ca="1" si="37">IFERROR(INDEX($CD$6:$CD$90,MATCH(ROW()-ROW($CE$5),$CC$6:$CC$90,0)),"")</f>
        <v>400</v>
      </c>
      <c r="CF7" s="413" t="str">
        <f t="shared" ref="CF7:CF70" ca="1" si="38">IF(INDEX($AB$3:$AF$156,MATCH(CB7,$AD$3:$AD$156,0),5)="Income",INDEX($AB$3:$AF$156,MATCH(CB7,$AD$3:$AD$156,0),5),"")</f>
        <v>Income</v>
      </c>
      <c r="CG7" s="412">
        <f ca="1">IF(OR(CH7="",CH7=0),"",MAX(CG$5:CG6)+1)</f>
        <v>2</v>
      </c>
      <c r="CH7" s="316" t="str">
        <f ca="1">IFERROR(INDEX($AJ$54:$AJ$65, ROWS($CH$4:CH5)), IFERROR(INDEX($AN$54:$AN$65, ROWS($CH$4:CH5)-ROWS($AJ$54:$AJ$65)), IFERROR(INDEX($AR$54:$AR$65, ROWS($CH$4:CH5)-ROWS($AJ$54:$AJ$65)-ROWS($AN$54:$AN$65)),IFERROR(INDEX($AV$54:$AV$65, ROWS($CH$4:CH5)-ROWS($AJ$54:$AJ$65)-ROWS($AN$54:$AN$65)-ROWS($AR$54:$AR$65)),IFERROR(INDEX($AZ$54:$AZ$65, ROWS($CH$4:CH5)-ROWS($AJ$54:$AJ$65)-ROWS($AN$54:$AN$65)-ROWS($AR$54:$AR$65)-ROWS($AV$54:$AV$65)),IFERROR(INDEX($BD$54:$BD$65, ROWS($CH$4:CH5)-ROWS($AJ$54:$AJ$65)-ROWS($AN$54:$AN$65)-ROWS($AR$54:$AR$65)-ROWS($AV$54:$AV$65)-ROWS($AZ$54:$AZ$65)),IFERROR(INDEX($BH$54:$BH$65, ROWS($CH$4:CH5)-ROWS($AJ$54:$AJ$65)-ROWS($AN$54:$AN$65)-ROWS($AR$54:$AR$65)-ROWS($AV$54:$AV$65)-ROWS($AZ$54:$AZ$65)-ROWS($BD$54:$BD$65)), "")))))))</f>
        <v>Groceries</v>
      </c>
      <c r="CI7" s="316" t="str">
        <f t="shared" ref="CI7:CI70" ca="1" si="39">IFERROR(INDEX($CH$6:$CH$90,MATCH(ROW()-ROW($CI$5),$CG$6:$CG$90,0)),"")</f>
        <v>Groceries</v>
      </c>
      <c r="CJ7" s="316">
        <f ca="1">IF(OR(CK7="",CK7=0),"",MAX(CJ$5:CJ6)+1)</f>
        <v>2</v>
      </c>
      <c r="CK7" s="316">
        <f ca="1">IFERROR(INDEX($AK$54:$AK$65, ROWS($CK$4:CK5)), IFERROR(INDEX($AO$54:$AO$65, ROWS($CK$4:CK5)-ROWS($AK$54:$AK$65)), IFERROR(INDEX($AS$54:$AS$65, ROWS($CK$4:CK5)-ROWS($AK$54:$AK$65)-ROWS($AO$54:$AO$65)),IFERROR(INDEX($AW$54:$AW$65, ROWS($CK$4:CK5)-ROWS($AK$54:$AK$65)-ROWS($AO$54:$AO$65)-ROWS($AS$54:$AS$65)),IFERROR(INDEX($BA$54:$BA$65, ROWS($CK$4:CK5)-ROWS($AK$54:$AK$65)-ROWS($AO$54:$AO$65)-ROWS($AS$54:$AS$65)-ROWS($AW$54:$AW$65)),IFERROR(INDEX($BE$54:$BE$65, ROWS($CK$4:CK5)-ROWS($AK$54:$AK$65)-ROWS($AO$54:$AO$65)-ROWS($AS$54:$AS$65)-ROWS($AW$54:$AW$65)-ROWS($BA$54:$BA$65)),IFERROR(INDEX($BI$54:$BI$65, ROWS($CK$4:CK5)-ROWS($AK$54:$AK$65)-ROWS($AO$54:$AO$65)-ROWS($AS$54:$AS$65)-ROWS($AW$54:$AW$65)-ROWS($BA$54:$BA$65)-ROWS($BE$54:$BE$65)), "")))))))</f>
        <v>125</v>
      </c>
      <c r="CL7" s="316">
        <f t="shared" ref="CL7:CL70" ca="1" si="40">IFERROR(INDEX($CK$6:$CK$90,MATCH(ROW()-ROW($CL$5),$CJ$6:$CJ$90,0)),"")</f>
        <v>125</v>
      </c>
      <c r="CM7" s="413" t="str">
        <f t="shared" ref="CM7:CM70" ca="1" si="41">IF(INDEX($AB$3:$AF$156,MATCH(CI7,$AD$3:$AD$156,0),5)="Income",INDEX($AB$3:$AF$156,MATCH(CI7,$AD$3:$AD$156,0),5),"")</f>
        <v/>
      </c>
      <c r="CN7" s="412">
        <f ca="1">IF(OR(CO7="",CO7=0),"",MAX(CN$5:CN6)+1)</f>
        <v>2</v>
      </c>
      <c r="CO7" s="316" t="str">
        <f ca="1">IFERROR(INDEX($AJ$70:$AJ$81, ROWS($CO$4:CO5)), IFERROR(INDEX($AN$70:$AN$81, ROWS($CO$4:CO5)-ROWS($AJ$70:$AJ$81)), IFERROR(INDEX($AR$70:$AR$81, ROWS($CO$4:CO5)-ROWS($AJ$70:$AJ$81)-ROWS($AN$70:$AN$81)),IFERROR(INDEX($AV$70:$AV$81, ROWS($CO$4:CO5)-ROWS($AJ$70:$AJ$81)-ROWS($AN$70:$AN$81)-ROWS($AR$70:$AR$81)),IFERROR(INDEX($AZ$70:$AZ$81, ROWS($CO$4:CO5)-ROWS($AJ$70:$AJ$81)-ROWS($AN$70:$AN$81)-ROWS($AR$70:$AR$81)-ROWS($AV$70:$AV$81)),IFERROR(INDEX($BD$70:$BD$81, ROWS($CO$4:CO5)-ROWS($AJ$70:$AJ$81)-ROWS($AN$70:$AN$81)-ROWS($AR$70:$AR$81)-ROWS($AV$70:$AV$81)-ROWS($AZ$70:$AZ$81)),IFERROR(INDEX($BH$70:$BH$81, ROWS($CO$4:CO5)-ROWS($AJ$70:$AJ$81)-ROWS($AN$70:$AN$81)-ROWS($AR$70:$AR$81)-ROWS($AV$70:$AV$81)-ROWS($AZ$70:$AZ$81)-ROWS($BD$70:$BD$81)), "")))))))</f>
        <v>Groceries</v>
      </c>
      <c r="CP7" s="316" t="str">
        <f t="shared" ref="CP7:CP70" ca="1" si="42">IFERROR(INDEX($CO$6:$CO$90,MATCH(ROW()-ROW($CP$5),$CN$6:$CN$90,0)),"")</f>
        <v>Groceries</v>
      </c>
      <c r="CQ7" s="316">
        <f ca="1">IF(OR(CR7="",CR7=0),"",MAX(CQ$5:CQ6)+1)</f>
        <v>2</v>
      </c>
      <c r="CR7" s="316">
        <f ca="1">IFERROR(INDEX($AK$70:$AK$81, ROWS($CR$4:CR5)), IFERROR(INDEX($AO$70:$AO$81, ROWS($CR$4:CR5)-ROWS($AK$70:$AK$81)), IFERROR(INDEX($AS$70:$AS$81, ROWS($CR$4:CR5)-ROWS($AK$70:$AK$81)-ROWS($AO$70:$AO$81)),IFERROR(INDEX($AW$70:$AW$81, ROWS($CR$4:CR5)-ROWS($AK$70:$AK$81)-ROWS($AO$70:$AO$81)-ROWS($AS$70:$AS$81)),IFERROR(INDEX($BA$70:$BA$81, ROWS($CR$4:CR5)-ROWS($AK$70:$AK$81)-ROWS($AO$70:$AO$81)-ROWS($AS$70:$AS$81)-ROWS($AW$70:$AW$81)),IFERROR(INDEX($BE$70:$BE$81, ROWS($CR$4:CR5)-ROWS($AK$70:$AK$81)-ROWS($AO$70:$AO$81)-ROWS($AS$70:$AS$81)-ROWS($AW$70:$AW$81)-ROWS($BA$70:$BA$81)),IFERROR(INDEX($BI$70:$BI$81, ROWS($CR$4:CR5)-ROWS($AK$70:$AK$81)-ROWS($AO$70:$AO$81)-ROWS($AS$70:$AS$81)-ROWS($AW$70:$AW$81)-ROWS($BA$70:$BA$81)-ROWS($BE$70:$BE$81)), "")))))))</f>
        <v>125</v>
      </c>
      <c r="CS7" s="316">
        <f t="shared" ref="CS7:CS70" ca="1" si="43">IFERROR(INDEX($CR$6:$CR$90,MATCH(ROW()-ROW($CS$5),$CQ$6:$CQ$90,0)),"")</f>
        <v>125</v>
      </c>
      <c r="CT7" s="413" t="str">
        <f t="shared" ref="CT7:CT70" ca="1" si="44">IF(INDEX($AB$3:$AF$156,MATCH(CP7,$AD$3:$AD$156,0),5)="Income",INDEX($AB$3:$AF$156,MATCH(CP7,$AD$3:$AD$156,0),5),"")</f>
        <v/>
      </c>
      <c r="CU7" s="412" t="str">
        <f>IF(OR(CV7="",CV7=0),"",MAX(CU$5:CU6)+1)</f>
        <v/>
      </c>
      <c r="CV7" s="316">
        <f>IFERROR(INDEX($AJ$86:$AJ$97, ROWS($CV$4:CV5)), IFERROR(INDEX($AN$86:$AN$97, ROWS($CV$4:CV5)-ROWS($AJ$86:$AJ$97)), ""))</f>
        <v>0</v>
      </c>
      <c r="CW7" s="316" t="str">
        <f t="shared" ref="CW7:CW70" si="45">IFERROR(INDEX($CV$6:$CV$90,MATCH(ROW()-ROW($CW$5),$CU$6:$CU$90,0)),"")</f>
        <v/>
      </c>
      <c r="CX7" s="316" t="str">
        <f>IF(OR(CY7="",CY7=0),"",MAX(CX$5:CX6)+1)</f>
        <v/>
      </c>
      <c r="CY7" s="316">
        <f>IFERROR(INDEX($AK$86:$AK$97, ROWS($CY$4:CY5)), IFERROR(INDEX($AO$86:$AO$97, ROWS($CY$4:CY5)-ROWS($AK$86:$AK$97)), ""))</f>
        <v>0</v>
      </c>
      <c r="CZ7" s="316" t="str">
        <f t="shared" ref="CZ7:CZ70" si="46">IFERROR(INDEX($CY$6:$CY$90,MATCH(ROW()-ROW($CZ$5),$CX$6:$CX$90,0)),"")</f>
        <v/>
      </c>
      <c r="DA7" s="413" t="str">
        <f t="shared" ref="DA7:DA70" si="47">IF(INDEX($AB$3:$AF$156,MATCH(CW7,$AD$3:$AD$156,0),5)="Income",INDEX($AB$3:$AF$156,MATCH(CW7,$AD$3:$AD$156,0),5),"")</f>
        <v/>
      </c>
      <c r="DC7" s="438">
        <f ca="1">IF(OR(DD7="",DD7=0),"",MAX(DC$5:DC6)+1)</f>
        <v>2</v>
      </c>
      <c r="DD7" s="434" t="str">
        <f t="shared" ref="DD7:DD23" ca="1" si="48">IF(BN7="","",IF(NOT(BR7="Income"),BN7,""))</f>
        <v>Mortgage</v>
      </c>
      <c r="DE7" s="413">
        <f t="shared" ref="DE7:DE23" ca="1" si="49">IF(BQ7="","",IF(NOT(BR7="Income"),BQ7,""))</f>
        <v>800</v>
      </c>
      <c r="DF7" s="431" t="str">
        <f ca="1">IF(OR(DG7="",DG7=0),"",MAX(DF$5:DF6)+1)</f>
        <v/>
      </c>
      <c r="DG7" s="412" t="str">
        <f t="shared" ref="DG7:DG23" ca="1" si="50">IF(BN7="","",IF(BR7="Income",BN7,""))</f>
        <v/>
      </c>
      <c r="DH7" s="413" t="str">
        <f t="shared" ref="DH7:DH23" ca="1" si="51">IF(BN7="","",IF(BR7="Income",BQ7,""))</f>
        <v/>
      </c>
      <c r="DI7" s="412" t="str">
        <f t="shared" ref="DI7:DI23" ca="1" si="52">IFERROR(INDEX($DD$6:$DD$23,MATCH(ROW()-ROW($DI$5),$DC$6:$DC$23,0)),"")</f>
        <v>Mortgage</v>
      </c>
      <c r="DJ7" s="413">
        <f t="shared" ref="DJ7:DJ23" ca="1" si="53">IFERROR(INDEX($DE$6:$DE$23,MATCH(ROW()-ROW($DI$5),$DC$6:$DC$23,0)),"")</f>
        <v>800</v>
      </c>
      <c r="DK7" s="412" t="str">
        <f t="shared" ref="DK7:DK23" ca="1" si="54">IFERROR(INDEX($DG$6:$DG$23,MATCH(ROW()-ROW($DK$5),$DF$6:$DF$23,0)),"")</f>
        <v/>
      </c>
      <c r="DL7" s="413" t="str">
        <f t="shared" ref="DL7:DL23" ca="1" si="55">IFERROR(INDEX($DH$6:$DH$23,MATCH(ROW()-ROW($DK$5),$DF$6:$DF$23,0)),"")</f>
        <v/>
      </c>
      <c r="DN7" s="425" t="str">
        <f ca="1">IF(DI9="","",CONCATENATE(DI9," - ",DJ9))</f>
        <v/>
      </c>
      <c r="DO7" s="295" t="str">
        <f ca="1">IF(DI10="","",CONCATENATE(DI10," - ",DJ10))</f>
        <v/>
      </c>
      <c r="DP7" s="295" t="str">
        <f ca="1">IF(DI11="","",CONCATENATE(DI11," - ",DJ11))</f>
        <v/>
      </c>
      <c r="DQ7" s="425" t="str">
        <f ca="1">IF(DK9="","",CONCATENATE(DK9," - ",DL9))</f>
        <v/>
      </c>
      <c r="DR7" s="295" t="str">
        <f ca="1">IF(DK10="","",CONCATENATE(DK10," - ",DL10))</f>
        <v/>
      </c>
      <c r="DS7" s="426" t="str">
        <f ca="1">IF(DK11="","",CONCATENATE(DK11," - ",DL11))</f>
        <v/>
      </c>
    </row>
    <row r="8" spans="1:123" s="292" customFormat="1" ht="15" customHeight="1" x14ac:dyDescent="0.3">
      <c r="A8" s="1183"/>
      <c r="B8" s="1182"/>
      <c r="C8" s="1183"/>
      <c r="D8" s="1182"/>
      <c r="E8" s="1183"/>
      <c r="F8" s="1182"/>
      <c r="G8" s="1183"/>
      <c r="H8" s="1182"/>
      <c r="I8" s="1183"/>
      <c r="J8" s="1182"/>
      <c r="K8" s="1183"/>
      <c r="L8" s="1182"/>
      <c r="M8" s="1183"/>
      <c r="N8" s="1182"/>
      <c r="P8" s="295" t="str">
        <f t="shared" ca="1" si="1"/>
        <v/>
      </c>
      <c r="Q8" s="295" t="str">
        <f t="shared" ca="1" si="0"/>
        <v/>
      </c>
      <c r="R8" s="295" t="str">
        <f t="shared" ca="1" si="0"/>
        <v/>
      </c>
      <c r="S8" s="296" t="str">
        <f t="shared" ca="1" si="0"/>
        <v/>
      </c>
      <c r="T8" s="295" t="str">
        <f t="shared" ca="1" si="0"/>
        <v/>
      </c>
      <c r="U8" s="295" t="str">
        <f t="shared" ca="1" si="0"/>
        <v/>
      </c>
      <c r="V8" s="1158" t="s">
        <v>508</v>
      </c>
      <c r="W8" s="1159"/>
      <c r="X8" s="445">
        <f ca="1">IF(X1="",0,X1)</f>
        <v>7255.6200000000008</v>
      </c>
      <c r="Y8"/>
      <c r="AB8" s="299"/>
      <c r="AC8" s="358">
        <f>IF('Data Entry'!B14="","",'Data Entry'!B14)</f>
        <v>6</v>
      </c>
      <c r="AD8" s="356" t="str">
        <f>IF('Data Entry'!A14="","",'Data Entry'!A14)</f>
        <v>Life Insurance</v>
      </c>
      <c r="AE8" s="363">
        <f>IF('Data Entry'!C14="","",'Data Entry'!C14)</f>
        <v>70</v>
      </c>
      <c r="AF8" s="402" t="str">
        <f>IF('Data Entry'!E14="","",'Data Entry'!E14)</f>
        <v>Monthly</v>
      </c>
      <c r="AG8" s="300"/>
      <c r="AH8"/>
      <c r="AI8" s="304">
        <f t="shared" ca="1" si="23"/>
        <v>17</v>
      </c>
      <c r="AJ8" s="305" t="str">
        <f t="shared" ca="1" si="2"/>
        <v/>
      </c>
      <c r="AK8" s="306" t="str">
        <f t="shared" ca="1" si="3"/>
        <v/>
      </c>
      <c r="AL8" s="307" t="str">
        <f t="shared" ca="1" si="4"/>
        <v/>
      </c>
      <c r="AM8" s="304">
        <f t="shared" ca="1" si="24"/>
        <v>17</v>
      </c>
      <c r="AN8" s="305" t="str">
        <f t="shared" ca="1" si="5"/>
        <v/>
      </c>
      <c r="AO8" s="306" t="str">
        <f t="shared" ca="1" si="6"/>
        <v/>
      </c>
      <c r="AP8" s="307" t="str">
        <f t="shared" ca="1" si="7"/>
        <v/>
      </c>
      <c r="AQ8" s="304">
        <f t="shared" ca="1" si="25"/>
        <v>17</v>
      </c>
      <c r="AR8" s="305" t="str">
        <f t="shared" ca="1" si="8"/>
        <v/>
      </c>
      <c r="AS8" s="306" t="str">
        <f t="shared" ca="1" si="9"/>
        <v/>
      </c>
      <c r="AT8" s="307" t="str">
        <f t="shared" ca="1" si="10"/>
        <v/>
      </c>
      <c r="AU8" s="304">
        <f t="shared" ca="1" si="26"/>
        <v>17</v>
      </c>
      <c r="AV8" s="305" t="str">
        <f t="shared" ca="1" si="11"/>
        <v/>
      </c>
      <c r="AW8" s="306" t="str">
        <f t="shared" ca="1" si="12"/>
        <v/>
      </c>
      <c r="AX8" s="307" t="str">
        <f t="shared" ca="1" si="13"/>
        <v/>
      </c>
      <c r="AY8" s="304">
        <f t="shared" ca="1" si="27"/>
        <v>17</v>
      </c>
      <c r="AZ8" s="305" t="str">
        <f t="shared" ca="1" si="14"/>
        <v/>
      </c>
      <c r="BA8" s="306" t="str">
        <f t="shared" ca="1" si="15"/>
        <v/>
      </c>
      <c r="BB8" s="307" t="str">
        <f t="shared" ca="1" si="16"/>
        <v/>
      </c>
      <c r="BC8" s="304">
        <f t="shared" ca="1" si="28"/>
        <v>17</v>
      </c>
      <c r="BD8" s="305" t="str">
        <f t="shared" ca="1" si="17"/>
        <v/>
      </c>
      <c r="BE8" s="306" t="str">
        <f t="shared" ca="1" si="18"/>
        <v/>
      </c>
      <c r="BF8" s="307" t="str">
        <f t="shared" ca="1" si="19"/>
        <v/>
      </c>
      <c r="BG8" s="304" t="str">
        <f t="shared" ca="1" si="29"/>
        <v/>
      </c>
      <c r="BH8" s="305" t="str">
        <f t="shared" ca="1" si="20"/>
        <v/>
      </c>
      <c r="BI8" s="306" t="str">
        <f t="shared" ca="1" si="21"/>
        <v/>
      </c>
      <c r="BJ8" s="307" t="str">
        <f t="shared" ca="1" si="22"/>
        <v/>
      </c>
      <c r="BL8" s="412" t="str">
        <f ca="1">IF(OR(BM8="",BM8=0),"",MAX(BL$5:BL7)+1)</f>
        <v/>
      </c>
      <c r="BM8" s="316" t="str">
        <f ca="1">IFERROR(INDEX($AJ$6:$AJ$17, ROWS(BM$4:$BM6)), IFERROR(INDEX($AN$6:$AN$17, ROWS(BM$4:$BM6)-ROWS($AJ$6:$AJ$17)), IFERROR(INDEX($AR$6:$AR$17, ROWS(BM$4:$BM6)-ROWS($AJ$6:$AJ$17)-ROWS($AN$6:$AN$17)),IFERROR(INDEX($AV$6:$AV$17, ROWS(BM$4:$BM6)-ROWS($AJ$6:$AJ$17)-ROWS($AN$6:$AN$17)-ROWS($AR$6:$AR$17)),IFERROR(INDEX($AZ$6:$AZ$17, ROWS(BM$4:$BM6)-ROWS($AJ$6:$AJ$17)-ROWS($AN$6:$AN$17)-ROWS($AR$6:$AR$17)-ROWS($AV$6:$AV$17)),IFERROR(INDEX($BD$6:$BD$17, ROWS(BM$4:$BM6)-ROWS($AJ$6:$AJ$17)-ROWS($AN$6:$AN$17)-ROWS($AR$6:$AR$17)-ROWS($AV$6:$AV$17)-ROWS($AZ$6:$AZ$17)),IFERROR(INDEX($BH$6:$BH$17, ROWS(BM$4:$BM6)-ROWS($AJ$6:$AJ$17)-ROWS($AN$6:$AN$17)-ROWS($AR$6:$AR$17)-ROWS($AV$6:$AV$17)-ROWS($AZ$6:$AZ$17)-ROWS($BD$6:$BD$17)), "")))))))</f>
        <v/>
      </c>
      <c r="BN8" s="316" t="str">
        <f t="shared" ca="1" si="30"/>
        <v/>
      </c>
      <c r="BO8" s="316" t="str">
        <f ca="1">IF(OR(BP8="",BP8=0),"",MAX(BO$5:BO7)+1)</f>
        <v/>
      </c>
      <c r="BP8" s="316" t="str">
        <f ca="1">IFERROR(INDEX($AK$6:$AK$17, ROWS($BP$4:BP6)), IFERROR(INDEX($AO$6:$AO$17, ROWS($BP$4:BP6)-ROWS($AK$6:$AK$17)), IFERROR(INDEX($AS$6:$AS$17, ROWS($BP$4:BP6)-ROWS($AK$6:$AK$17)-ROWS($AO$6:$AO$17)),IFERROR(INDEX($AW$6:$AW$17, ROWS($BP$4:BP6)-ROWS($AK$6:$AK$17)-ROWS($AO$6:$AO$17)-ROWS($AS$6:$AS$17)),IFERROR(INDEX($BA$6:$BA$17, ROWS($BP$4:BP6)-ROWS($AK$6:$AK$17)-ROWS($AO$6:$AO$17)-ROWS($AS$6:$AS$17)-ROWS($AW$6:$AW$17)),IFERROR(INDEX($BE$6:$BE$17, ROWS($BP$4:BP6)-ROWS($AK$6:$AK$17)-ROWS($AO$6:$AO$17)-ROWS($AS$6:$AS$17)-ROWS($AW$6:$AW$17)-ROWS($BA$6:$BA$17)),IFERROR(INDEX($BI$6:$BI$17, ROWS($BP$4:BP6)-ROWS($AK$6:$AK$17)-ROWS($AO$6:$AO$17)-ROWS($AS$6:$AS$17)-ROWS($AW$6:$AW$17)-ROWS($BA$6:$BA$17)-ROWS($BE$6:$BE$17)), "")))))))</f>
        <v/>
      </c>
      <c r="BQ8" s="316" t="str">
        <f t="shared" ca="1" si="31"/>
        <v/>
      </c>
      <c r="BR8" s="413" t="str">
        <f t="shared" ca="1" si="32"/>
        <v/>
      </c>
      <c r="BS8" s="412" t="str">
        <f ca="1">IF(OR(BT8="",BT8=0),"",MAX(BS$5:BS7)+1)</f>
        <v/>
      </c>
      <c r="BT8" s="316" t="str">
        <f ca="1">IFERROR(INDEX($AJ$22:$AJ$33, ROWS($BT$4:BT6)), IFERROR(INDEX($AN$22:$AN$33, ROWS($BT$4:BT6)-ROWS($AJ$22:$AJ$33)), IFERROR(INDEX($AR$22:$AR$33, ROWS($BT$4:BT6)-ROWS($AJ$22:$AJ$33)-ROWS($AN$22:$AN$33)),IFERROR(INDEX($AV$22:$AV$33, ROWS($BT$4:BT6)-ROWS($AJ$22:$AJ$33)-ROWS($AN$22:$AN$33)-ROWS($AR$22:$AR$33)),IFERROR(INDEX($AZ$22:$AZ$33, ROWS($BT$4:BT6)-ROWS($AJ$22:$AJ$33)-ROWS($AN$22:$AN$33)-ROWS($AR$22:$AR$33)-ROWS($AV$22:$AV$33)),IFERROR(INDEX($BD$22:$BD$33, ROWS($BT$4:BT6)-ROWS($AJ$22:$AJ$33)-ROWS($AN$22:$AN$33)-ROWS($AR$22:$AR$33)-ROWS($AV$22:$AV$33)-ROWS($AZ$22:$AZ$33)),IFERROR(INDEX($BH$22:$BH$33, ROWS($BT$4:BT6)-ROWS($AJ$22:$AJ$33)-ROWS($AN$22:$AN$33)-ROWS($AR$22:$AR$33)-ROWS($AV$22:$AV$33)-ROWS($AZ$22:$AZ$33)-ROWS($BD$22:$BD$33)), "")))))))</f>
        <v/>
      </c>
      <c r="BU8" s="316" t="str">
        <f t="shared" ca="1" si="33"/>
        <v>Car 2 Gas</v>
      </c>
      <c r="BV8" s="316" t="str">
        <f ca="1">IF(OR(BW8="",BW8=0),"",MAX(BV$5:BV7)+1)</f>
        <v/>
      </c>
      <c r="BW8" s="316" t="str">
        <f ca="1">IFERROR(INDEX($AK$22:$AK$33, ROWS($BW$4:BW6)), IFERROR(INDEX($AO$22:$AO$33, ROWS($BW$4:BW6)-ROWS($AK$22:$AK$33)), IFERROR(INDEX($AS$22:$AS$33, ROWS($BW$4:BW6)-ROWS($AK$22:$AK$33)-ROWS($AO$22:$AO$33)),IFERROR(INDEX($AW$22:$AW$33, ROWS($BW$4:BW6)-ROWS($AK$22:$AK$33)-ROWS($AO$22:$AO$33)-ROWS($AS$22:$AS$33)),IFERROR(INDEX($BA$22:$BA$33, ROWS($BW$4:BW6)-ROWS($AK$22:$AK$33)-ROWS($AO$22:$AO$33)-ROWS($AS$22:$AS$33)-ROWS($AW$22:$AW$33)),IFERROR(INDEX($BE$22:$BE$33, ROWS($BW$4:BW6)-ROWS($AK$22:$AK$33)-ROWS($AO$22:$AO$33)-ROWS($AS$22:$AS$33)-ROWS($AW$22:$AW$33)-ROWS($BA$22:$BA$33)),IFERROR(INDEX($BI$22:$BI$33, ROWS($BW$4:BW6)-ROWS($AK$22:$AK$33)-ROWS($AO$22:$AO$33)-ROWS($AS$22:$AS$33)-ROWS($AW$22:$AW$33)-ROWS($BA$22:$BA$33)-ROWS($BE$22:$BE$33)), "")))))))</f>
        <v/>
      </c>
      <c r="BX8" s="316">
        <f t="shared" ca="1" si="34"/>
        <v>80</v>
      </c>
      <c r="BY8" s="413" t="str">
        <f t="shared" ca="1" si="35"/>
        <v/>
      </c>
      <c r="BZ8" s="412" t="str">
        <f ca="1">IF(OR(CA8="",CA8=0),"",MAX(BZ$5:BZ7)+1)</f>
        <v/>
      </c>
      <c r="CA8" s="316" t="str">
        <f ca="1">IFERROR(INDEX($AJ$38:$AJ$49, ROWS($CA$4:CA6)), IFERROR(INDEX($AN$38:$AN$49, ROWS($CA$4:CA6)-ROWS($AJ$38:$AJ$49)), IFERROR(INDEX($AR$38:$AR$49, ROWS($CA$4:CA6)-ROWS($AJ$38:$AJ$49)-ROWS($AN$38:$AN$49)),IFERROR(INDEX($AV$38:$AV$49, ROWS($CA$4:CA6)-ROWS($AJ$38:$AJ$49)-ROWS($AN$38:$AN$49)-ROWS($AR$38:$AR$49)),IFERROR(INDEX($AZ$38:$AZ$49, ROWS($CA$4:CA6)-ROWS($AJ$38:$AJ$49)-ROWS($AN$38:$AN$49)-ROWS($AR$38:$AR$49)-ROWS($AV$38:$AV$49)),IFERROR(INDEX($BD$38:$BD$49, ROWS($CA$4:CA6)-ROWS($AJ$38:$AJ$49)-ROWS($AN$38:$AN$49)-ROWS($AR$38:$AR$49)-ROWS($AV$38:$AV$49)-ROWS($AZ$38:$AZ$49)),IFERROR(INDEX($BH$38:$BH$49, ROWS($CA$4:CA6)-ROWS($AJ$38:$AJ$49)-ROWS($AN$38:$AN$49)-ROWS($AR$38:$AR$49)-ROWS($AV$38:$AV$49)-ROWS($AZ$38:$AZ$49)-ROWS($BD$38:$BD$49)), "")))))))</f>
        <v/>
      </c>
      <c r="CB8" s="316" t="str">
        <f t="shared" ca="1" si="36"/>
        <v>Lawn Service</v>
      </c>
      <c r="CC8" s="316" t="str">
        <f ca="1">IF(OR(CD8="",CD8=0),"",MAX(CC$5:CC7)+1)</f>
        <v/>
      </c>
      <c r="CD8" s="316" t="str">
        <f ca="1">IFERROR(INDEX($AK$38:$AK$49, ROWS($CD$4:CD6)), IFERROR(INDEX($AO$38:$AO$49, ROWS($CD$4:CD6)-ROWS($AK$38:$AK$49)), IFERROR(INDEX($AS$38:$AS$49, ROWS($CD$4:CD6)-ROWS($AK$38:$AK$49)-ROWS($AO$38:$AO$49)),IFERROR(INDEX($AW$38:$AW$49, ROWS($CD$4:CD6)-ROWS($AK$38:$AK$49)-ROWS($AO$38:$AO$49)-ROWS($AS$38:$AS$49)),IFERROR(INDEX($BA$38:$BA$49, ROWS($CD$4:CD6)-ROWS($AK$38:$AK$49)-ROWS($AO$38:$AO$49)-ROWS($AS$38:$AS$49)-ROWS($AW$38:$AW$49)),IFERROR(INDEX($BE$38:$BE$49, ROWS($CD$4:CD6)-ROWS($AK$38:$AK$49)-ROWS($AO$38:$AO$49)-ROWS($AS$38:$AS$49)-ROWS($AW$38:$AW$49)-ROWS($BA$38:$BA$49)),IFERROR(INDEX($BI$38:$BI$49, ROWS($CD$4:CD6)-ROWS($AK$38:$AK$49)-ROWS($AO$38:$AO$49)-ROWS($AS$38:$AS$49)-ROWS($AW$38:$AW$49)-ROWS($BA$38:$BA$49)-ROWS($BE$38:$BE$49)), "")))))))</f>
        <v/>
      </c>
      <c r="CE8" s="316">
        <f t="shared" ca="1" si="37"/>
        <v>50</v>
      </c>
      <c r="CF8" s="413" t="str">
        <f t="shared" ca="1" si="38"/>
        <v/>
      </c>
      <c r="CG8" s="412" t="str">
        <f ca="1">IF(OR(CH8="",CH8=0),"",MAX(CG$5:CG7)+1)</f>
        <v/>
      </c>
      <c r="CH8" s="316" t="str">
        <f ca="1">IFERROR(INDEX($AJ$54:$AJ$65, ROWS($CH$4:CH6)), IFERROR(INDEX($AN$54:$AN$65, ROWS($CH$4:CH6)-ROWS($AJ$54:$AJ$65)), IFERROR(INDEX($AR$54:$AR$65, ROWS($CH$4:CH6)-ROWS($AJ$54:$AJ$65)-ROWS($AN$54:$AN$65)),IFERROR(INDEX($AV$54:$AV$65, ROWS($CH$4:CH6)-ROWS($AJ$54:$AJ$65)-ROWS($AN$54:$AN$65)-ROWS($AR$54:$AR$65)),IFERROR(INDEX($AZ$54:$AZ$65, ROWS($CH$4:CH6)-ROWS($AJ$54:$AJ$65)-ROWS($AN$54:$AN$65)-ROWS($AR$54:$AR$65)-ROWS($AV$54:$AV$65)),IFERROR(INDEX($BD$54:$BD$65, ROWS($CH$4:CH6)-ROWS($AJ$54:$AJ$65)-ROWS($AN$54:$AN$65)-ROWS($AR$54:$AR$65)-ROWS($AV$54:$AV$65)-ROWS($AZ$54:$AZ$65)),IFERROR(INDEX($BH$54:$BH$65, ROWS($CH$4:CH6)-ROWS($AJ$54:$AJ$65)-ROWS($AN$54:$AN$65)-ROWS($AR$54:$AR$65)-ROWS($AV$54:$AV$65)-ROWS($AZ$54:$AZ$65)-ROWS($BD$54:$BD$65)), "")))))))</f>
        <v/>
      </c>
      <c r="CI8" s="316" t="str">
        <f t="shared" ca="1" si="39"/>
        <v>Cellular</v>
      </c>
      <c r="CJ8" s="316" t="str">
        <f ca="1">IF(OR(CK8="",CK8=0),"",MAX(CJ$5:CJ7)+1)</f>
        <v/>
      </c>
      <c r="CK8" s="316" t="str">
        <f ca="1">IFERROR(INDEX($AK$54:$AK$65, ROWS($CK$4:CK6)), IFERROR(INDEX($AO$54:$AO$65, ROWS($CK$4:CK6)-ROWS($AK$54:$AK$65)), IFERROR(INDEX($AS$54:$AS$65, ROWS($CK$4:CK6)-ROWS($AK$54:$AK$65)-ROWS($AO$54:$AO$65)),IFERROR(INDEX($AW$54:$AW$65, ROWS($CK$4:CK6)-ROWS($AK$54:$AK$65)-ROWS($AO$54:$AO$65)-ROWS($AS$54:$AS$65)),IFERROR(INDEX($BA$54:$BA$65, ROWS($CK$4:CK6)-ROWS($AK$54:$AK$65)-ROWS($AO$54:$AO$65)-ROWS($AS$54:$AS$65)-ROWS($AW$54:$AW$65)),IFERROR(INDEX($BE$54:$BE$65, ROWS($CK$4:CK6)-ROWS($AK$54:$AK$65)-ROWS($AO$54:$AO$65)-ROWS($AS$54:$AS$65)-ROWS($AW$54:$AW$65)-ROWS($BA$54:$BA$65)),IFERROR(INDEX($BI$54:$BI$65, ROWS($CK$4:CK6)-ROWS($AK$54:$AK$65)-ROWS($AO$54:$AO$65)-ROWS($AS$54:$AS$65)-ROWS($AW$54:$AW$65)-ROWS($BA$54:$BA$65)-ROWS($BE$54:$BE$65)), "")))))))</f>
        <v/>
      </c>
      <c r="CL8" s="316">
        <f t="shared" ca="1" si="40"/>
        <v>225</v>
      </c>
      <c r="CM8" s="413" t="str">
        <f t="shared" ca="1" si="41"/>
        <v/>
      </c>
      <c r="CN8" s="412" t="str">
        <f ca="1">IF(OR(CO8="",CO8=0),"",MAX(CN$5:CN7)+1)</f>
        <v/>
      </c>
      <c r="CO8" s="316" t="str">
        <f ca="1">IFERROR(INDEX($AJ$70:$AJ$81, ROWS($CO$4:CO6)), IFERROR(INDEX($AN$70:$AN$81, ROWS($CO$4:CO6)-ROWS($AJ$70:$AJ$81)), IFERROR(INDEX($AR$70:$AR$81, ROWS($CO$4:CO6)-ROWS($AJ$70:$AJ$81)-ROWS($AN$70:$AN$81)),IFERROR(INDEX($AV$70:$AV$81, ROWS($CO$4:CO6)-ROWS($AJ$70:$AJ$81)-ROWS($AN$70:$AN$81)-ROWS($AR$70:$AR$81)),IFERROR(INDEX($AZ$70:$AZ$81, ROWS($CO$4:CO6)-ROWS($AJ$70:$AJ$81)-ROWS($AN$70:$AN$81)-ROWS($AR$70:$AR$81)-ROWS($AV$70:$AV$81)),IFERROR(INDEX($BD$70:$BD$81, ROWS($CO$4:CO6)-ROWS($AJ$70:$AJ$81)-ROWS($AN$70:$AN$81)-ROWS($AR$70:$AR$81)-ROWS($AV$70:$AV$81)-ROWS($AZ$70:$AZ$81)),IFERROR(INDEX($BH$70:$BH$81, ROWS($CO$4:CO6)-ROWS($AJ$70:$AJ$81)-ROWS($AN$70:$AN$81)-ROWS($AR$70:$AR$81)-ROWS($AV$70:$AV$81)-ROWS($AZ$70:$AZ$81)-ROWS($BD$70:$BD$81)), "")))))))</f>
        <v/>
      </c>
      <c r="CP8" s="316" t="str">
        <f t="shared" ca="1" si="42"/>
        <v>Auto Insurance</v>
      </c>
      <c r="CQ8" s="316" t="str">
        <f ca="1">IF(OR(CR8="",CR8=0),"",MAX(CQ$5:CQ7)+1)</f>
        <v/>
      </c>
      <c r="CR8" s="316" t="str">
        <f ca="1">IFERROR(INDEX($AK$70:$AK$81, ROWS($CR$4:CR6)), IFERROR(INDEX($AO$70:$AO$81, ROWS($CR$4:CR6)-ROWS($AK$70:$AK$81)), IFERROR(INDEX($AS$70:$AS$81, ROWS($CR$4:CR6)-ROWS($AK$70:$AK$81)-ROWS($AO$70:$AO$81)),IFERROR(INDEX($AW$70:$AW$81, ROWS($CR$4:CR6)-ROWS($AK$70:$AK$81)-ROWS($AO$70:$AO$81)-ROWS($AS$70:$AS$81)),IFERROR(INDEX($BA$70:$BA$81, ROWS($CR$4:CR6)-ROWS($AK$70:$AK$81)-ROWS($AO$70:$AO$81)-ROWS($AS$70:$AS$81)-ROWS($AW$70:$AW$81)),IFERROR(INDEX($BE$70:$BE$81, ROWS($CR$4:CR6)-ROWS($AK$70:$AK$81)-ROWS($AO$70:$AO$81)-ROWS($AS$70:$AS$81)-ROWS($AW$70:$AW$81)-ROWS($BA$70:$BA$81)),IFERROR(INDEX($BI$70:$BI$81, ROWS($CR$4:CR6)-ROWS($AK$70:$AK$81)-ROWS($AO$70:$AO$81)-ROWS($AS$70:$AS$81)-ROWS($AW$70:$AW$81)-ROWS($BA$70:$BA$81)-ROWS($BE$70:$BE$81)), "")))))))</f>
        <v/>
      </c>
      <c r="CS8" s="316">
        <f t="shared" ca="1" si="43"/>
        <v>180</v>
      </c>
      <c r="CT8" s="413" t="str">
        <f t="shared" ca="1" si="44"/>
        <v/>
      </c>
      <c r="CU8" s="412" t="str">
        <f>IF(OR(CV8="",CV8=0),"",MAX(CU$5:CU7)+1)</f>
        <v/>
      </c>
      <c r="CV8" s="316">
        <f>IFERROR(INDEX($AJ$86:$AJ$97, ROWS($CV$4:CV6)), IFERROR(INDEX($AN$86:$AN$97, ROWS($CV$4:CV6)-ROWS($AJ$86:$AJ$97)), ""))</f>
        <v>0</v>
      </c>
      <c r="CW8" s="316" t="str">
        <f t="shared" si="45"/>
        <v/>
      </c>
      <c r="CX8" s="316" t="str">
        <f>IF(OR(CY8="",CY8=0),"",MAX(CX$5:CX7)+1)</f>
        <v/>
      </c>
      <c r="CY8" s="316">
        <f>IFERROR(INDEX($AK$86:$AK$97, ROWS($CY$4:CY6)), IFERROR(INDEX($AO$86:$AO$97, ROWS($CY$4:CY6)-ROWS($AK$86:$AK$97)), ""))</f>
        <v>0</v>
      </c>
      <c r="CZ8" s="316" t="str">
        <f t="shared" si="46"/>
        <v/>
      </c>
      <c r="DA8" s="413" t="str">
        <f t="shared" si="47"/>
        <v/>
      </c>
      <c r="DC8" s="438" t="str">
        <f ca="1">IF(OR(DD8="",DD8=0),"",MAX(DC$5:DC7)+1)</f>
        <v/>
      </c>
      <c r="DD8" s="434" t="str">
        <f t="shared" ca="1" si="48"/>
        <v/>
      </c>
      <c r="DE8" s="413" t="str">
        <f t="shared" ca="1" si="49"/>
        <v/>
      </c>
      <c r="DF8" s="431" t="str">
        <f ca="1">IF(OR(DG8="",DG8=0),"",MAX(DF$5:DF7)+1)</f>
        <v/>
      </c>
      <c r="DG8" s="412" t="str">
        <f t="shared" ca="1" si="50"/>
        <v/>
      </c>
      <c r="DH8" s="413" t="str">
        <f t="shared" ca="1" si="51"/>
        <v/>
      </c>
      <c r="DI8" s="412" t="str">
        <f t="shared" ca="1" si="52"/>
        <v/>
      </c>
      <c r="DJ8" s="413" t="str">
        <f t="shared" ca="1" si="53"/>
        <v/>
      </c>
      <c r="DK8" s="412" t="str">
        <f t="shared" ca="1" si="54"/>
        <v/>
      </c>
      <c r="DL8" s="413" t="str">
        <f t="shared" ca="1" si="55"/>
        <v/>
      </c>
      <c r="DN8" s="425" t="str">
        <f ca="1">IF(DI12="","",CONCATENATE(DI12," - ",DJ12))</f>
        <v/>
      </c>
      <c r="DO8" s="295" t="str">
        <f ca="1">IF(DI13="","",CONCATENATE(DI13," - ",DJ13))</f>
        <v/>
      </c>
      <c r="DP8" s="295" t="str">
        <f ca="1">IF(DI14="","",CONCATENATE(DI14," - ",DJ14))</f>
        <v/>
      </c>
      <c r="DQ8" s="425" t="str">
        <f ca="1">IF(DK12="","",CONCATENATE(DK12," - ",DL12))</f>
        <v/>
      </c>
      <c r="DR8" s="295" t="str">
        <f ca="1">IF(DK13="","",CONCATENATE(DK13," - ",DL13))</f>
        <v/>
      </c>
      <c r="DS8" s="426" t="str">
        <f ca="1">IF(DK14="","",CONCATENATE(DK14," - ",DL14))</f>
        <v/>
      </c>
    </row>
    <row r="9" spans="1:123" s="292" customFormat="1" ht="15" customHeight="1" x14ac:dyDescent="0.3">
      <c r="A9" s="1183" t="s">
        <v>478</v>
      </c>
      <c r="B9" s="1182"/>
      <c r="C9" s="1183" t="s">
        <v>478</v>
      </c>
      <c r="D9" s="1182"/>
      <c r="E9" s="1183" t="s">
        <v>478</v>
      </c>
      <c r="F9" s="1182"/>
      <c r="G9" s="1183" t="s">
        <v>478</v>
      </c>
      <c r="H9" s="1182"/>
      <c r="I9" s="1183" t="s">
        <v>478</v>
      </c>
      <c r="J9" s="1182"/>
      <c r="K9" s="1183" t="s">
        <v>478</v>
      </c>
      <c r="L9" s="1182"/>
      <c r="M9" s="1183" t="s">
        <v>478</v>
      </c>
      <c r="N9" s="1182"/>
      <c r="P9" s="295" t="str">
        <f t="shared" ca="1" si="1"/>
        <v/>
      </c>
      <c r="Q9" s="295" t="str">
        <f t="shared" ca="1" si="0"/>
        <v/>
      </c>
      <c r="R9" s="295" t="str">
        <f t="shared" ca="1" si="0"/>
        <v/>
      </c>
      <c r="S9" s="296" t="str">
        <f t="shared" ca="1" si="0"/>
        <v/>
      </c>
      <c r="T9" s="295" t="str">
        <f t="shared" ca="1" si="0"/>
        <v/>
      </c>
      <c r="U9" s="295" t="str">
        <f t="shared" ca="1" si="0"/>
        <v/>
      </c>
      <c r="V9" s="1158"/>
      <c r="W9" s="1159"/>
      <c r="X9" s="445"/>
      <c r="Y9"/>
      <c r="AB9" s="299"/>
      <c r="AC9" s="358">
        <f>IF('Data Entry'!B15="","",'Data Entry'!B15)</f>
        <v>17</v>
      </c>
      <c r="AD9" s="356" t="str">
        <f>IF('Data Entry'!A15="","",'Data Entry'!A15)</f>
        <v>Cellular</v>
      </c>
      <c r="AE9" s="363">
        <f>IF('Data Entry'!C15="","",'Data Entry'!C15)</f>
        <v>225</v>
      </c>
      <c r="AF9" s="402" t="str">
        <f>IF('Data Entry'!E15="","",'Data Entry'!E15)</f>
        <v>Monthly</v>
      </c>
      <c r="AG9" s="300"/>
      <c r="AH9"/>
      <c r="AI9" s="304">
        <f t="shared" ca="1" si="23"/>
        <v>18</v>
      </c>
      <c r="AJ9" s="305" t="str">
        <f t="shared" ca="1" si="2"/>
        <v/>
      </c>
      <c r="AK9" s="306" t="str">
        <f t="shared" ca="1" si="3"/>
        <v/>
      </c>
      <c r="AL9" s="307" t="str">
        <f t="shared" ca="1" si="4"/>
        <v/>
      </c>
      <c r="AM9" s="304">
        <f t="shared" ca="1" si="24"/>
        <v>18</v>
      </c>
      <c r="AN9" s="305" t="str">
        <f t="shared" ca="1" si="5"/>
        <v/>
      </c>
      <c r="AO9" s="306" t="str">
        <f t="shared" ca="1" si="6"/>
        <v/>
      </c>
      <c r="AP9" s="307" t="str">
        <f t="shared" ca="1" si="7"/>
        <v/>
      </c>
      <c r="AQ9" s="304">
        <f t="shared" ca="1" si="25"/>
        <v>18</v>
      </c>
      <c r="AR9" s="305" t="str">
        <f t="shared" ca="1" si="8"/>
        <v/>
      </c>
      <c r="AS9" s="306" t="str">
        <f t="shared" ca="1" si="9"/>
        <v/>
      </c>
      <c r="AT9" s="307" t="str">
        <f t="shared" ca="1" si="10"/>
        <v/>
      </c>
      <c r="AU9" s="304">
        <f t="shared" ca="1" si="26"/>
        <v>18</v>
      </c>
      <c r="AV9" s="305" t="str">
        <f t="shared" ca="1" si="11"/>
        <v/>
      </c>
      <c r="AW9" s="306" t="str">
        <f t="shared" ca="1" si="12"/>
        <v/>
      </c>
      <c r="AX9" s="307" t="str">
        <f t="shared" ca="1" si="13"/>
        <v/>
      </c>
      <c r="AY9" s="304">
        <f t="shared" ca="1" si="27"/>
        <v>18</v>
      </c>
      <c r="AZ9" s="305" t="str">
        <f t="shared" ca="1" si="14"/>
        <v/>
      </c>
      <c r="BA9" s="306" t="str">
        <f t="shared" ca="1" si="15"/>
        <v/>
      </c>
      <c r="BB9" s="307" t="str">
        <f t="shared" ca="1" si="16"/>
        <v/>
      </c>
      <c r="BC9" s="304">
        <f t="shared" ca="1" si="28"/>
        <v>18</v>
      </c>
      <c r="BD9" s="305" t="str">
        <f t="shared" ca="1" si="17"/>
        <v/>
      </c>
      <c r="BE9" s="306" t="str">
        <f t="shared" ca="1" si="18"/>
        <v/>
      </c>
      <c r="BF9" s="307" t="str">
        <f t="shared" ca="1" si="19"/>
        <v/>
      </c>
      <c r="BG9" s="304" t="str">
        <f t="shared" ca="1" si="29"/>
        <v/>
      </c>
      <c r="BH9" s="305" t="str">
        <f t="shared" ca="1" si="20"/>
        <v/>
      </c>
      <c r="BI9" s="306" t="str">
        <f t="shared" ca="1" si="21"/>
        <v/>
      </c>
      <c r="BJ9" s="307" t="str">
        <f t="shared" ca="1" si="22"/>
        <v/>
      </c>
      <c r="BL9" s="412" t="str">
        <f ca="1">IF(OR(BM9="",BM9=0),"",MAX(BL$5:BL8)+1)</f>
        <v/>
      </c>
      <c r="BM9" s="316" t="str">
        <f ca="1">IFERROR(INDEX($AJ$6:$AJ$17, ROWS(BM$4:$BM7)), IFERROR(INDEX($AN$6:$AN$17, ROWS(BM$4:$BM7)-ROWS($AJ$6:$AJ$17)), IFERROR(INDEX($AR$6:$AR$17, ROWS(BM$4:$BM7)-ROWS($AJ$6:$AJ$17)-ROWS($AN$6:$AN$17)),IFERROR(INDEX($AV$6:$AV$17, ROWS(BM$4:$BM7)-ROWS($AJ$6:$AJ$17)-ROWS($AN$6:$AN$17)-ROWS($AR$6:$AR$17)),IFERROR(INDEX($AZ$6:$AZ$17, ROWS(BM$4:$BM7)-ROWS($AJ$6:$AJ$17)-ROWS($AN$6:$AN$17)-ROWS($AR$6:$AR$17)-ROWS($AV$6:$AV$17)),IFERROR(INDEX($BD$6:$BD$17, ROWS(BM$4:$BM7)-ROWS($AJ$6:$AJ$17)-ROWS($AN$6:$AN$17)-ROWS($AR$6:$AR$17)-ROWS($AV$6:$AV$17)-ROWS($AZ$6:$AZ$17)),IFERROR(INDEX($BH$6:$BH$17, ROWS(BM$4:$BM7)-ROWS($AJ$6:$AJ$17)-ROWS($AN$6:$AN$17)-ROWS($AR$6:$AR$17)-ROWS($AV$6:$AV$17)-ROWS($AZ$6:$AZ$17)-ROWS($BD$6:$BD$17)), "")))))))</f>
        <v/>
      </c>
      <c r="BN9" s="316" t="str">
        <f t="shared" ca="1" si="30"/>
        <v/>
      </c>
      <c r="BO9" s="316" t="str">
        <f ca="1">IF(OR(BP9="",BP9=0),"",MAX(BO$5:BO8)+1)</f>
        <v/>
      </c>
      <c r="BP9" s="316" t="str">
        <f ca="1">IFERROR(INDEX($AK$6:$AK$17, ROWS($BP$4:BP7)), IFERROR(INDEX($AO$6:$AO$17, ROWS($BP$4:BP7)-ROWS($AK$6:$AK$17)), IFERROR(INDEX($AS$6:$AS$17, ROWS($BP$4:BP7)-ROWS($AK$6:$AK$17)-ROWS($AO$6:$AO$17)),IFERROR(INDEX($AW$6:$AW$17, ROWS($BP$4:BP7)-ROWS($AK$6:$AK$17)-ROWS($AO$6:$AO$17)-ROWS($AS$6:$AS$17)),IFERROR(INDEX($BA$6:$BA$17, ROWS($BP$4:BP7)-ROWS($AK$6:$AK$17)-ROWS($AO$6:$AO$17)-ROWS($AS$6:$AS$17)-ROWS($AW$6:$AW$17)),IFERROR(INDEX($BE$6:$BE$17, ROWS($BP$4:BP7)-ROWS($AK$6:$AK$17)-ROWS($AO$6:$AO$17)-ROWS($AS$6:$AS$17)-ROWS($AW$6:$AW$17)-ROWS($BA$6:$BA$17)),IFERROR(INDEX($BI$6:$BI$17, ROWS($BP$4:BP7)-ROWS($AK$6:$AK$17)-ROWS($AO$6:$AO$17)-ROWS($AS$6:$AS$17)-ROWS($AW$6:$AW$17)-ROWS($BA$6:$BA$17)-ROWS($BE$6:$BE$17)), "")))))))</f>
        <v/>
      </c>
      <c r="BQ9" s="316" t="str">
        <f t="shared" ca="1" si="31"/>
        <v/>
      </c>
      <c r="BR9" s="413" t="str">
        <f t="shared" ca="1" si="32"/>
        <v/>
      </c>
      <c r="BS9" s="412" t="str">
        <f ca="1">IF(OR(BT9="",BT9=0),"",MAX(BS$5:BS8)+1)</f>
        <v/>
      </c>
      <c r="BT9" s="316" t="str">
        <f ca="1">IFERROR(INDEX($AJ$22:$AJ$33, ROWS($BT$4:BT7)), IFERROR(INDEX($AN$22:$AN$33, ROWS($BT$4:BT7)-ROWS($AJ$22:$AJ$33)), IFERROR(INDEX($AR$22:$AR$33, ROWS($BT$4:BT7)-ROWS($AJ$22:$AJ$33)-ROWS($AN$22:$AN$33)),IFERROR(INDEX($AV$22:$AV$33, ROWS($BT$4:BT7)-ROWS($AJ$22:$AJ$33)-ROWS($AN$22:$AN$33)-ROWS($AR$22:$AR$33)),IFERROR(INDEX($AZ$22:$AZ$33, ROWS($BT$4:BT7)-ROWS($AJ$22:$AJ$33)-ROWS($AN$22:$AN$33)-ROWS($AR$22:$AR$33)-ROWS($AV$22:$AV$33)),IFERROR(INDEX($BD$22:$BD$33, ROWS($BT$4:BT7)-ROWS($AJ$22:$AJ$33)-ROWS($AN$22:$AN$33)-ROWS($AR$22:$AR$33)-ROWS($AV$22:$AV$33)-ROWS($AZ$22:$AZ$33)),IFERROR(INDEX($BH$22:$BH$33, ROWS($BT$4:BT7)-ROWS($AJ$22:$AJ$33)-ROWS($AN$22:$AN$33)-ROWS($AR$22:$AR$33)-ROWS($AV$22:$AV$33)-ROWS($AZ$22:$AZ$33)-ROWS($BD$22:$BD$33)), "")))))))</f>
        <v/>
      </c>
      <c r="BU9" s="316" t="str">
        <f t="shared" ca="1" si="33"/>
        <v>Internet</v>
      </c>
      <c r="BV9" s="316" t="str">
        <f ca="1">IF(OR(BW9="",BW9=0),"",MAX(BV$5:BV8)+1)</f>
        <v/>
      </c>
      <c r="BW9" s="316" t="str">
        <f ca="1">IFERROR(INDEX($AK$22:$AK$33, ROWS($BW$4:BW7)), IFERROR(INDEX($AO$22:$AO$33, ROWS($BW$4:BW7)-ROWS($AK$22:$AK$33)), IFERROR(INDEX($AS$22:$AS$33, ROWS($BW$4:BW7)-ROWS($AK$22:$AK$33)-ROWS($AO$22:$AO$33)),IFERROR(INDEX($AW$22:$AW$33, ROWS($BW$4:BW7)-ROWS($AK$22:$AK$33)-ROWS($AO$22:$AO$33)-ROWS($AS$22:$AS$33)),IFERROR(INDEX($BA$22:$BA$33, ROWS($BW$4:BW7)-ROWS($AK$22:$AK$33)-ROWS($AO$22:$AO$33)-ROWS($AS$22:$AS$33)-ROWS($AW$22:$AW$33)),IFERROR(INDEX($BE$22:$BE$33, ROWS($BW$4:BW7)-ROWS($AK$22:$AK$33)-ROWS($AO$22:$AO$33)-ROWS($AS$22:$AS$33)-ROWS($AW$22:$AW$33)-ROWS($BA$22:$BA$33)),IFERROR(INDEX($BI$22:$BI$33, ROWS($BW$4:BW7)-ROWS($AK$22:$AK$33)-ROWS($AO$22:$AO$33)-ROWS($AS$22:$AS$33)-ROWS($AW$22:$AW$33)-ROWS($BA$22:$BA$33)-ROWS($BE$22:$BE$33)), "")))))))</f>
        <v/>
      </c>
      <c r="BX9" s="316">
        <f t="shared" ca="1" si="34"/>
        <v>100</v>
      </c>
      <c r="BY9" s="413" t="str">
        <f t="shared" ca="1" si="35"/>
        <v/>
      </c>
      <c r="BZ9" s="412" t="str">
        <f ca="1">IF(OR(CA9="",CA9=0),"",MAX(BZ$5:BZ8)+1)</f>
        <v/>
      </c>
      <c r="CA9" s="316" t="str">
        <f ca="1">IFERROR(INDEX($AJ$38:$AJ$49, ROWS($CA$4:CA7)), IFERROR(INDEX($AN$38:$AN$49, ROWS($CA$4:CA7)-ROWS($AJ$38:$AJ$49)), IFERROR(INDEX($AR$38:$AR$49, ROWS($CA$4:CA7)-ROWS($AJ$38:$AJ$49)-ROWS($AN$38:$AN$49)),IFERROR(INDEX($AV$38:$AV$49, ROWS($CA$4:CA7)-ROWS($AJ$38:$AJ$49)-ROWS($AN$38:$AN$49)-ROWS($AR$38:$AR$49)),IFERROR(INDEX($AZ$38:$AZ$49, ROWS($CA$4:CA7)-ROWS($AJ$38:$AJ$49)-ROWS($AN$38:$AN$49)-ROWS($AR$38:$AR$49)-ROWS($AV$38:$AV$49)),IFERROR(INDEX($BD$38:$BD$49, ROWS($CA$4:CA7)-ROWS($AJ$38:$AJ$49)-ROWS($AN$38:$AN$49)-ROWS($AR$38:$AR$49)-ROWS($AV$38:$AV$49)-ROWS($AZ$38:$AZ$49)),IFERROR(INDEX($BH$38:$BH$49, ROWS($CA$4:CA7)-ROWS($AJ$38:$AJ$49)-ROWS($AN$38:$AN$49)-ROWS($AR$38:$AR$49)-ROWS($AV$38:$AV$49)-ROWS($AZ$38:$AZ$49)-ROWS($BD$38:$BD$49)), "")))))))</f>
        <v/>
      </c>
      <c r="CB9" s="316" t="str">
        <f t="shared" ca="1" si="36"/>
        <v>Netflix</v>
      </c>
      <c r="CC9" s="316" t="str">
        <f ca="1">IF(OR(CD9="",CD9=0),"",MAX(CC$5:CC8)+1)</f>
        <v/>
      </c>
      <c r="CD9" s="316" t="str">
        <f ca="1">IFERROR(INDEX($AK$38:$AK$49, ROWS($CD$4:CD7)), IFERROR(INDEX($AO$38:$AO$49, ROWS($CD$4:CD7)-ROWS($AK$38:$AK$49)), IFERROR(INDEX($AS$38:$AS$49, ROWS($CD$4:CD7)-ROWS($AK$38:$AK$49)-ROWS($AO$38:$AO$49)),IFERROR(INDEX($AW$38:$AW$49, ROWS($CD$4:CD7)-ROWS($AK$38:$AK$49)-ROWS($AO$38:$AO$49)-ROWS($AS$38:$AS$49)),IFERROR(INDEX($BA$38:$BA$49, ROWS($CD$4:CD7)-ROWS($AK$38:$AK$49)-ROWS($AO$38:$AO$49)-ROWS($AS$38:$AS$49)-ROWS($AW$38:$AW$49)),IFERROR(INDEX($BE$38:$BE$49, ROWS($CD$4:CD7)-ROWS($AK$38:$AK$49)-ROWS($AO$38:$AO$49)-ROWS($AS$38:$AS$49)-ROWS($AW$38:$AW$49)-ROWS($BA$38:$BA$49)),IFERROR(INDEX($BI$38:$BI$49, ROWS($CD$4:CD7)-ROWS($AK$38:$AK$49)-ROWS($AO$38:$AO$49)-ROWS($AS$38:$AS$49)-ROWS($AW$38:$AW$49)-ROWS($BA$38:$BA$49)-ROWS($BE$38:$BE$49)), "")))))))</f>
        <v/>
      </c>
      <c r="CE9" s="316">
        <f t="shared" ca="1" si="37"/>
        <v>14.95</v>
      </c>
      <c r="CF9" s="413" t="str">
        <f t="shared" ca="1" si="38"/>
        <v/>
      </c>
      <c r="CG9" s="412" t="str">
        <f ca="1">IF(OR(CH9="",CH9=0),"",MAX(CG$5:CG8)+1)</f>
        <v/>
      </c>
      <c r="CH9" s="316" t="str">
        <f ca="1">IFERROR(INDEX($AJ$54:$AJ$65, ROWS($CH$4:CH7)), IFERROR(INDEX($AN$54:$AN$65, ROWS($CH$4:CH7)-ROWS($AJ$54:$AJ$65)), IFERROR(INDEX($AR$54:$AR$65, ROWS($CH$4:CH7)-ROWS($AJ$54:$AJ$65)-ROWS($AN$54:$AN$65)),IFERROR(INDEX($AV$54:$AV$65, ROWS($CH$4:CH7)-ROWS($AJ$54:$AJ$65)-ROWS($AN$54:$AN$65)-ROWS($AR$54:$AR$65)),IFERROR(INDEX($AZ$54:$AZ$65, ROWS($CH$4:CH7)-ROWS($AJ$54:$AJ$65)-ROWS($AN$54:$AN$65)-ROWS($AR$54:$AR$65)-ROWS($AV$54:$AV$65)),IFERROR(INDEX($BD$54:$BD$65, ROWS($CH$4:CH7)-ROWS($AJ$54:$AJ$65)-ROWS($AN$54:$AN$65)-ROWS($AR$54:$AR$65)-ROWS($AV$54:$AV$65)-ROWS($AZ$54:$AZ$65)),IFERROR(INDEX($BH$54:$BH$65, ROWS($CH$4:CH7)-ROWS($AJ$54:$AJ$65)-ROWS($AN$54:$AN$65)-ROWS($AR$54:$AR$65)-ROWS($AV$54:$AV$65)-ROWS($AZ$54:$AZ$65)-ROWS($BD$54:$BD$65)), "")))))))</f>
        <v/>
      </c>
      <c r="CI9" s="316" t="str">
        <f t="shared" ca="1" si="39"/>
        <v>Credit Card 2</v>
      </c>
      <c r="CJ9" s="316" t="str">
        <f ca="1">IF(OR(CK9="",CK9=0),"",MAX(CJ$5:CJ8)+1)</f>
        <v/>
      </c>
      <c r="CK9" s="316" t="str">
        <f ca="1">IFERROR(INDEX($AK$54:$AK$65, ROWS($CK$4:CK7)), IFERROR(INDEX($AO$54:$AO$65, ROWS($CK$4:CK7)-ROWS($AK$54:$AK$65)), IFERROR(INDEX($AS$54:$AS$65, ROWS($CK$4:CK7)-ROWS($AK$54:$AK$65)-ROWS($AO$54:$AO$65)),IFERROR(INDEX($AW$54:$AW$65, ROWS($CK$4:CK7)-ROWS($AK$54:$AK$65)-ROWS($AO$54:$AO$65)-ROWS($AS$54:$AS$65)),IFERROR(INDEX($BA$54:$BA$65, ROWS($CK$4:CK7)-ROWS($AK$54:$AK$65)-ROWS($AO$54:$AO$65)-ROWS($AS$54:$AS$65)-ROWS($AW$54:$AW$65)),IFERROR(INDEX($BE$54:$BE$65, ROWS($CK$4:CK7)-ROWS($AK$54:$AK$65)-ROWS($AO$54:$AO$65)-ROWS($AS$54:$AS$65)-ROWS($AW$54:$AW$65)-ROWS($BA$54:$BA$65)),IFERROR(INDEX($BI$54:$BI$65, ROWS($CK$4:CK7)-ROWS($AK$54:$AK$65)-ROWS($AO$54:$AO$65)-ROWS($AS$54:$AS$65)-ROWS($AW$54:$AW$65)-ROWS($BA$54:$BA$65)-ROWS($BE$54:$BE$65)), "")))))))</f>
        <v/>
      </c>
      <c r="CL9" s="316">
        <f t="shared" ca="1" si="40"/>
        <v>60</v>
      </c>
      <c r="CM9" s="413" t="str">
        <f t="shared" ca="1" si="41"/>
        <v/>
      </c>
      <c r="CN9" s="412" t="str">
        <f ca="1">IF(OR(CO9="",CO9=0),"",MAX(CN$5:CN8)+1)</f>
        <v/>
      </c>
      <c r="CO9" s="316" t="str">
        <f ca="1">IFERROR(INDEX($AJ$70:$AJ$81, ROWS($CO$4:CO7)), IFERROR(INDEX($AN$70:$AN$81, ROWS($CO$4:CO7)-ROWS($AJ$70:$AJ$81)), IFERROR(INDEX($AR$70:$AR$81, ROWS($CO$4:CO7)-ROWS($AJ$70:$AJ$81)-ROWS($AN$70:$AN$81)),IFERROR(INDEX($AV$70:$AV$81, ROWS($CO$4:CO7)-ROWS($AJ$70:$AJ$81)-ROWS($AN$70:$AN$81)-ROWS($AR$70:$AR$81)),IFERROR(INDEX($AZ$70:$AZ$81, ROWS($CO$4:CO7)-ROWS($AJ$70:$AJ$81)-ROWS($AN$70:$AN$81)-ROWS($AR$70:$AR$81)-ROWS($AV$70:$AV$81)),IFERROR(INDEX($BD$70:$BD$81, ROWS($CO$4:CO7)-ROWS($AJ$70:$AJ$81)-ROWS($AN$70:$AN$81)-ROWS($AR$70:$AR$81)-ROWS($AV$70:$AV$81)-ROWS($AZ$70:$AZ$81)),IFERROR(INDEX($BH$70:$BH$81, ROWS($CO$4:CO7)-ROWS($AJ$70:$AJ$81)-ROWS($AN$70:$AN$81)-ROWS($AR$70:$AR$81)-ROWS($AV$70:$AV$81)-ROWS($AZ$70:$AZ$81)-ROWS($BD$70:$BD$81)), "")))))))</f>
        <v/>
      </c>
      <c r="CP9" s="316" t="str">
        <f t="shared" ca="1" si="42"/>
        <v>Paycheck 2</v>
      </c>
      <c r="CQ9" s="316" t="str">
        <f ca="1">IF(OR(CR9="",CR9=0),"",MAX(CQ$5:CQ8)+1)</f>
        <v/>
      </c>
      <c r="CR9" s="316" t="str">
        <f ca="1">IFERROR(INDEX($AK$70:$AK$81, ROWS($CR$4:CR7)), IFERROR(INDEX($AO$70:$AO$81, ROWS($CR$4:CR7)-ROWS($AK$70:$AK$81)), IFERROR(INDEX($AS$70:$AS$81, ROWS($CR$4:CR7)-ROWS($AK$70:$AK$81)-ROWS($AO$70:$AO$81)),IFERROR(INDEX($AW$70:$AW$81, ROWS($CR$4:CR7)-ROWS($AK$70:$AK$81)-ROWS($AO$70:$AO$81)-ROWS($AS$70:$AS$81)),IFERROR(INDEX($BA$70:$BA$81, ROWS($CR$4:CR7)-ROWS($AK$70:$AK$81)-ROWS($AO$70:$AO$81)-ROWS($AS$70:$AS$81)-ROWS($AW$70:$AW$81)),IFERROR(INDEX($BE$70:$BE$81, ROWS($CR$4:CR7)-ROWS($AK$70:$AK$81)-ROWS($AO$70:$AO$81)-ROWS($AS$70:$AS$81)-ROWS($AW$70:$AW$81)-ROWS($BA$70:$BA$81)),IFERROR(INDEX($BI$70:$BI$81, ROWS($CR$4:CR7)-ROWS($AK$70:$AK$81)-ROWS($AO$70:$AO$81)-ROWS($AS$70:$AS$81)-ROWS($AW$70:$AW$81)-ROWS($BA$70:$BA$81)-ROWS($BE$70:$BE$81)), "")))))))</f>
        <v/>
      </c>
      <c r="CS9" s="316">
        <f t="shared" ca="1" si="43"/>
        <v>400</v>
      </c>
      <c r="CT9" s="413" t="str">
        <f t="shared" ca="1" si="44"/>
        <v>Income</v>
      </c>
      <c r="CU9" s="412" t="str">
        <f>IF(OR(CV9="",CV9=0),"",MAX(CU$5:CU8)+1)</f>
        <v/>
      </c>
      <c r="CV9" s="316">
        <f>IFERROR(INDEX($AJ$86:$AJ$97, ROWS($CV$4:CV7)), IFERROR(INDEX($AN$86:$AN$97, ROWS($CV$4:CV7)-ROWS($AJ$86:$AJ$97)), ""))</f>
        <v>0</v>
      </c>
      <c r="CW9" s="316" t="str">
        <f t="shared" si="45"/>
        <v/>
      </c>
      <c r="CX9" s="316" t="str">
        <f>IF(OR(CY9="",CY9=0),"",MAX(CX$5:CX8)+1)</f>
        <v/>
      </c>
      <c r="CY9" s="316">
        <f>IFERROR(INDEX($AK$86:$AK$97, ROWS($CY$4:CY7)), IFERROR(INDEX($AO$86:$AO$97, ROWS($CY$4:CY7)-ROWS($AK$86:$AK$97)), ""))</f>
        <v>0</v>
      </c>
      <c r="CZ9" s="316" t="str">
        <f t="shared" si="46"/>
        <v/>
      </c>
      <c r="DA9" s="413" t="str">
        <f t="shared" si="47"/>
        <v/>
      </c>
      <c r="DC9" s="438" t="str">
        <f ca="1">IF(OR(DD9="",DD9=0),"",MAX(DC$5:DC8)+1)</f>
        <v/>
      </c>
      <c r="DD9" s="434" t="str">
        <f t="shared" ca="1" si="48"/>
        <v/>
      </c>
      <c r="DE9" s="413" t="str">
        <f t="shared" ca="1" si="49"/>
        <v/>
      </c>
      <c r="DF9" s="431" t="str">
        <f ca="1">IF(OR(DG9="",DG9=0),"",MAX(DF$5:DF8)+1)</f>
        <v/>
      </c>
      <c r="DG9" s="412" t="str">
        <f t="shared" ca="1" si="50"/>
        <v/>
      </c>
      <c r="DH9" s="413" t="str">
        <f t="shared" ca="1" si="51"/>
        <v/>
      </c>
      <c r="DI9" s="412" t="str">
        <f t="shared" ca="1" si="52"/>
        <v/>
      </c>
      <c r="DJ9" s="413" t="str">
        <f t="shared" ca="1" si="53"/>
        <v/>
      </c>
      <c r="DK9" s="412" t="str">
        <f t="shared" ca="1" si="54"/>
        <v/>
      </c>
      <c r="DL9" s="413" t="str">
        <f t="shared" ca="1" si="55"/>
        <v/>
      </c>
      <c r="DN9" s="425" t="str">
        <f ca="1">IF(DI15="","",CONCATENATE(DI15," - ",DJ15))</f>
        <v/>
      </c>
      <c r="DO9" s="295" t="str">
        <f ca="1">IF(DI16="","",CONCATENATE(DI16," - ",DJ16))</f>
        <v/>
      </c>
      <c r="DP9" s="295" t="str">
        <f ca="1">IF(DI17="","",CONCATENATE(DI17," - ",DJ17))</f>
        <v/>
      </c>
      <c r="DQ9" s="425" t="str">
        <f ca="1">IF(DK15="","",CONCATENATE(DK15," - ",DL15))</f>
        <v/>
      </c>
      <c r="DR9" s="295" t="str">
        <f ca="1">IF(DK16="","",CONCATENATE(DK16," - ",DL16))</f>
        <v/>
      </c>
      <c r="DS9" s="426" t="str">
        <f ca="1">IF(DK17="","",CONCATENATE(DK17," - ",DL17))</f>
        <v/>
      </c>
    </row>
    <row r="10" spans="1:123" s="292" customFormat="1" ht="15" customHeight="1" x14ac:dyDescent="0.3">
      <c r="A10" s="1173" t="s">
        <v>478</v>
      </c>
      <c r="B10" s="1174"/>
      <c r="C10" s="1173" t="s">
        <v>478</v>
      </c>
      <c r="D10" s="1174"/>
      <c r="E10" s="1173" t="s">
        <v>478</v>
      </c>
      <c r="F10" s="1174"/>
      <c r="G10" s="1173" t="s">
        <v>478</v>
      </c>
      <c r="H10" s="1174"/>
      <c r="I10" s="1173" t="s">
        <v>478</v>
      </c>
      <c r="J10" s="1174"/>
      <c r="K10" s="1173" t="s">
        <v>478</v>
      </c>
      <c r="L10" s="1174"/>
      <c r="M10" s="1173" t="s">
        <v>478</v>
      </c>
      <c r="N10" s="1174"/>
      <c r="P10" s="297" t="str">
        <f t="shared" ca="1" si="1"/>
        <v/>
      </c>
      <c r="Q10" s="297" t="str">
        <f t="shared" ca="1" si="0"/>
        <v/>
      </c>
      <c r="R10" s="297" t="str">
        <f t="shared" ca="1" si="0"/>
        <v/>
      </c>
      <c r="S10" s="298" t="str">
        <f t="shared" ca="1" si="0"/>
        <v/>
      </c>
      <c r="T10" s="297" t="str">
        <f t="shared" ca="1" si="0"/>
        <v/>
      </c>
      <c r="U10" s="297" t="str">
        <f t="shared" ca="1" si="0"/>
        <v/>
      </c>
      <c r="V10" s="1160" t="s">
        <v>503</v>
      </c>
      <c r="W10" s="1161"/>
      <c r="X10" s="424">
        <f ca="1">IF(OR(X6="",X7=""),0,SUM(X7+X8-X6))</f>
        <v>6335.6200000000008</v>
      </c>
      <c r="Y10"/>
      <c r="AB10" s="299"/>
      <c r="AC10" s="358">
        <f>IF('Data Entry'!B16="","",'Data Entry'!B16)</f>
        <v>5</v>
      </c>
      <c r="AD10" s="356" t="str">
        <f>IF('Data Entry'!A16="","",'Data Entry'!A16)</f>
        <v>Internet</v>
      </c>
      <c r="AE10" s="363">
        <f>IF('Data Entry'!C16="","",'Data Entry'!C16)</f>
        <v>100</v>
      </c>
      <c r="AF10" s="402" t="str">
        <f>IF('Data Entry'!E16="","",'Data Entry'!E16)</f>
        <v>Monthly</v>
      </c>
      <c r="AG10" s="300"/>
      <c r="AH10"/>
      <c r="AI10" s="304">
        <f t="shared" ca="1" si="23"/>
        <v>19</v>
      </c>
      <c r="AJ10" s="305" t="str">
        <f t="shared" ca="1" si="2"/>
        <v/>
      </c>
      <c r="AK10" s="306" t="str">
        <f t="shared" ca="1" si="3"/>
        <v/>
      </c>
      <c r="AL10" s="307" t="str">
        <f t="shared" ca="1" si="4"/>
        <v/>
      </c>
      <c r="AM10" s="304">
        <f t="shared" ca="1" si="24"/>
        <v>19</v>
      </c>
      <c r="AN10" s="305" t="str">
        <f t="shared" ca="1" si="5"/>
        <v/>
      </c>
      <c r="AO10" s="306" t="str">
        <f t="shared" ca="1" si="6"/>
        <v/>
      </c>
      <c r="AP10" s="307" t="str">
        <f t="shared" ca="1" si="7"/>
        <v/>
      </c>
      <c r="AQ10" s="304">
        <f t="shared" ca="1" si="25"/>
        <v>19</v>
      </c>
      <c r="AR10" s="305" t="str">
        <f t="shared" ca="1" si="8"/>
        <v/>
      </c>
      <c r="AS10" s="306" t="str">
        <f t="shared" ca="1" si="9"/>
        <v/>
      </c>
      <c r="AT10" s="307" t="str">
        <f t="shared" ca="1" si="10"/>
        <v/>
      </c>
      <c r="AU10" s="304">
        <f t="shared" ca="1" si="26"/>
        <v>19</v>
      </c>
      <c r="AV10" s="305" t="str">
        <f t="shared" ca="1" si="11"/>
        <v/>
      </c>
      <c r="AW10" s="306" t="str">
        <f t="shared" ca="1" si="12"/>
        <v/>
      </c>
      <c r="AX10" s="307" t="str">
        <f t="shared" ca="1" si="13"/>
        <v/>
      </c>
      <c r="AY10" s="304">
        <f t="shared" ca="1" si="27"/>
        <v>19</v>
      </c>
      <c r="AZ10" s="305" t="str">
        <f t="shared" ca="1" si="14"/>
        <v/>
      </c>
      <c r="BA10" s="306" t="str">
        <f t="shared" ca="1" si="15"/>
        <v/>
      </c>
      <c r="BB10" s="307" t="str">
        <f t="shared" ca="1" si="16"/>
        <v/>
      </c>
      <c r="BC10" s="304">
        <f t="shared" ca="1" si="28"/>
        <v>19</v>
      </c>
      <c r="BD10" s="305" t="str">
        <f t="shared" ca="1" si="17"/>
        <v/>
      </c>
      <c r="BE10" s="306" t="str">
        <f t="shared" ca="1" si="18"/>
        <v/>
      </c>
      <c r="BF10" s="307" t="str">
        <f t="shared" ca="1" si="19"/>
        <v/>
      </c>
      <c r="BG10" s="304" t="str">
        <f t="shared" ca="1" si="29"/>
        <v/>
      </c>
      <c r="BH10" s="305" t="str">
        <f t="shared" ca="1" si="20"/>
        <v/>
      </c>
      <c r="BI10" s="306" t="str">
        <f t="shared" ca="1" si="21"/>
        <v/>
      </c>
      <c r="BJ10" s="307" t="str">
        <f t="shared" ca="1" si="22"/>
        <v/>
      </c>
      <c r="BL10" s="412" t="str">
        <f ca="1">IF(OR(BM10="",BM10=0),"",MAX(BL$5:BL9)+1)</f>
        <v/>
      </c>
      <c r="BM10" s="316" t="str">
        <f ca="1">IFERROR(INDEX($AJ$6:$AJ$17, ROWS(BM$4:$BM8)), IFERROR(INDEX($AN$6:$AN$17, ROWS(BM$4:$BM8)-ROWS($AJ$6:$AJ$17)), IFERROR(INDEX($AR$6:$AR$17, ROWS(BM$4:$BM8)-ROWS($AJ$6:$AJ$17)-ROWS($AN$6:$AN$17)),IFERROR(INDEX($AV$6:$AV$17, ROWS(BM$4:$BM8)-ROWS($AJ$6:$AJ$17)-ROWS($AN$6:$AN$17)-ROWS($AR$6:$AR$17)),IFERROR(INDEX($AZ$6:$AZ$17, ROWS(BM$4:$BM8)-ROWS($AJ$6:$AJ$17)-ROWS($AN$6:$AN$17)-ROWS($AR$6:$AR$17)-ROWS($AV$6:$AV$17)),IFERROR(INDEX($BD$6:$BD$17, ROWS(BM$4:$BM8)-ROWS($AJ$6:$AJ$17)-ROWS($AN$6:$AN$17)-ROWS($AR$6:$AR$17)-ROWS($AV$6:$AV$17)-ROWS($AZ$6:$AZ$17)),IFERROR(INDEX($BH$6:$BH$17, ROWS(BM$4:$BM8)-ROWS($AJ$6:$AJ$17)-ROWS($AN$6:$AN$17)-ROWS($AR$6:$AR$17)-ROWS($AV$6:$AV$17)-ROWS($AZ$6:$AZ$17)-ROWS($BD$6:$BD$17)), "")))))))</f>
        <v/>
      </c>
      <c r="BN10" s="316" t="str">
        <f t="shared" ca="1" si="30"/>
        <v/>
      </c>
      <c r="BO10" s="316" t="str">
        <f ca="1">IF(OR(BP10="",BP10=0),"",MAX(BO$5:BO9)+1)</f>
        <v/>
      </c>
      <c r="BP10" s="316" t="str">
        <f ca="1">IFERROR(INDEX($AK$6:$AK$17, ROWS($BP$4:BP8)), IFERROR(INDEX($AO$6:$AO$17, ROWS($BP$4:BP8)-ROWS($AK$6:$AK$17)), IFERROR(INDEX($AS$6:$AS$17, ROWS($BP$4:BP8)-ROWS($AK$6:$AK$17)-ROWS($AO$6:$AO$17)),IFERROR(INDEX($AW$6:$AW$17, ROWS($BP$4:BP8)-ROWS($AK$6:$AK$17)-ROWS($AO$6:$AO$17)-ROWS($AS$6:$AS$17)),IFERROR(INDEX($BA$6:$BA$17, ROWS($BP$4:BP8)-ROWS($AK$6:$AK$17)-ROWS($AO$6:$AO$17)-ROWS($AS$6:$AS$17)-ROWS($AW$6:$AW$17)),IFERROR(INDEX($BE$6:$BE$17, ROWS($BP$4:BP8)-ROWS($AK$6:$AK$17)-ROWS($AO$6:$AO$17)-ROWS($AS$6:$AS$17)-ROWS($AW$6:$AW$17)-ROWS($BA$6:$BA$17)),IFERROR(INDEX($BI$6:$BI$17, ROWS($BP$4:BP8)-ROWS($AK$6:$AK$17)-ROWS($AO$6:$AO$17)-ROWS($AS$6:$AS$17)-ROWS($AW$6:$AW$17)-ROWS($BA$6:$BA$17)-ROWS($BE$6:$BE$17)), "")))))))</f>
        <v/>
      </c>
      <c r="BQ10" s="316" t="str">
        <f t="shared" ca="1" si="31"/>
        <v/>
      </c>
      <c r="BR10" s="413" t="str">
        <f t="shared" ca="1" si="32"/>
        <v/>
      </c>
      <c r="BS10" s="412" t="str">
        <f ca="1">IF(OR(BT10="",BT10=0),"",MAX(BS$5:BS9)+1)</f>
        <v/>
      </c>
      <c r="BT10" s="316" t="str">
        <f ca="1">IFERROR(INDEX($AJ$22:$AJ$33, ROWS($BT$4:BT8)), IFERROR(INDEX($AN$22:$AN$33, ROWS($BT$4:BT8)-ROWS($AJ$22:$AJ$33)), IFERROR(INDEX($AR$22:$AR$33, ROWS($BT$4:BT8)-ROWS($AJ$22:$AJ$33)-ROWS($AN$22:$AN$33)),IFERROR(INDEX($AV$22:$AV$33, ROWS($BT$4:BT8)-ROWS($AJ$22:$AJ$33)-ROWS($AN$22:$AN$33)-ROWS($AR$22:$AR$33)),IFERROR(INDEX($AZ$22:$AZ$33, ROWS($BT$4:BT8)-ROWS($AJ$22:$AJ$33)-ROWS($AN$22:$AN$33)-ROWS($AR$22:$AR$33)-ROWS($AV$22:$AV$33)),IFERROR(INDEX($BD$22:$BD$33, ROWS($BT$4:BT8)-ROWS($AJ$22:$AJ$33)-ROWS($AN$22:$AN$33)-ROWS($AR$22:$AR$33)-ROWS($AV$22:$AV$33)-ROWS($AZ$22:$AZ$33)),IFERROR(INDEX($BH$22:$BH$33, ROWS($BT$4:BT8)-ROWS($AJ$22:$AJ$33)-ROWS($AN$22:$AN$33)-ROWS($AR$22:$AR$33)-ROWS($AV$22:$AV$33)-ROWS($AZ$22:$AZ$33)-ROWS($BD$22:$BD$33)), "")))))))</f>
        <v/>
      </c>
      <c r="BU10" s="316" t="str">
        <f t="shared" ca="1" si="33"/>
        <v>D. Store Card 3</v>
      </c>
      <c r="BV10" s="316" t="str">
        <f ca="1">IF(OR(BW10="",BW10=0),"",MAX(BV$5:BV9)+1)</f>
        <v/>
      </c>
      <c r="BW10" s="316" t="str">
        <f ca="1">IFERROR(INDEX($AK$22:$AK$33, ROWS($BW$4:BW8)), IFERROR(INDEX($AO$22:$AO$33, ROWS($BW$4:BW8)-ROWS($AK$22:$AK$33)), IFERROR(INDEX($AS$22:$AS$33, ROWS($BW$4:BW8)-ROWS($AK$22:$AK$33)-ROWS($AO$22:$AO$33)),IFERROR(INDEX($AW$22:$AW$33, ROWS($BW$4:BW8)-ROWS($AK$22:$AK$33)-ROWS($AO$22:$AO$33)-ROWS($AS$22:$AS$33)),IFERROR(INDEX($BA$22:$BA$33, ROWS($BW$4:BW8)-ROWS($AK$22:$AK$33)-ROWS($AO$22:$AO$33)-ROWS($AS$22:$AS$33)-ROWS($AW$22:$AW$33)),IFERROR(INDEX($BE$22:$BE$33, ROWS($BW$4:BW8)-ROWS($AK$22:$AK$33)-ROWS($AO$22:$AO$33)-ROWS($AS$22:$AS$33)-ROWS($AW$22:$AW$33)-ROWS($BA$22:$BA$33)),IFERROR(INDEX($BI$22:$BI$33, ROWS($BW$4:BW8)-ROWS($AK$22:$AK$33)-ROWS($AO$22:$AO$33)-ROWS($AS$22:$AS$33)-ROWS($AW$22:$AW$33)-ROWS($BA$22:$BA$33)-ROWS($BE$22:$BE$33)), "")))))))</f>
        <v/>
      </c>
      <c r="BX10" s="316">
        <f t="shared" ca="1" si="34"/>
        <v>30</v>
      </c>
      <c r="BY10" s="413" t="str">
        <f t="shared" ca="1" si="35"/>
        <v/>
      </c>
      <c r="BZ10" s="412" t="str">
        <f ca="1">IF(OR(CA10="",CA10=0),"",MAX(BZ$5:BZ9)+1)</f>
        <v/>
      </c>
      <c r="CA10" s="316" t="str">
        <f ca="1">IFERROR(INDEX($AJ$38:$AJ$49, ROWS($CA$4:CA8)), IFERROR(INDEX($AN$38:$AN$49, ROWS($CA$4:CA8)-ROWS($AJ$38:$AJ$49)), IFERROR(INDEX($AR$38:$AR$49, ROWS($CA$4:CA8)-ROWS($AJ$38:$AJ$49)-ROWS($AN$38:$AN$49)),IFERROR(INDEX($AV$38:$AV$49, ROWS($CA$4:CA8)-ROWS($AJ$38:$AJ$49)-ROWS($AN$38:$AN$49)-ROWS($AR$38:$AR$49)),IFERROR(INDEX($AZ$38:$AZ$49, ROWS($CA$4:CA8)-ROWS($AJ$38:$AJ$49)-ROWS($AN$38:$AN$49)-ROWS($AR$38:$AR$49)-ROWS($AV$38:$AV$49)),IFERROR(INDEX($BD$38:$BD$49, ROWS($CA$4:CA8)-ROWS($AJ$38:$AJ$49)-ROWS($AN$38:$AN$49)-ROWS($AR$38:$AR$49)-ROWS($AV$38:$AV$49)-ROWS($AZ$38:$AZ$49)),IFERROR(INDEX($BH$38:$BH$49, ROWS($CA$4:CA8)-ROWS($AJ$38:$AJ$49)-ROWS($AN$38:$AN$49)-ROWS($AR$38:$AR$49)-ROWS($AV$38:$AV$49)-ROWS($AZ$38:$AZ$49)-ROWS($BD$38:$BD$49)), "")))))))</f>
        <v/>
      </c>
      <c r="CB10" s="316" t="str">
        <f t="shared" ca="1" si="36"/>
        <v>D. Store Card 4</v>
      </c>
      <c r="CC10" s="316" t="str">
        <f ca="1">IF(OR(CD10="",CD10=0),"",MAX(CC$5:CC9)+1)</f>
        <v/>
      </c>
      <c r="CD10" s="316" t="str">
        <f ca="1">IFERROR(INDEX($AK$38:$AK$49, ROWS($CD$4:CD8)), IFERROR(INDEX($AO$38:$AO$49, ROWS($CD$4:CD8)-ROWS($AK$38:$AK$49)), IFERROR(INDEX($AS$38:$AS$49, ROWS($CD$4:CD8)-ROWS($AK$38:$AK$49)-ROWS($AO$38:$AO$49)),IFERROR(INDEX($AW$38:$AW$49, ROWS($CD$4:CD8)-ROWS($AK$38:$AK$49)-ROWS($AO$38:$AO$49)-ROWS($AS$38:$AS$49)),IFERROR(INDEX($BA$38:$BA$49, ROWS($CD$4:CD8)-ROWS($AK$38:$AK$49)-ROWS($AO$38:$AO$49)-ROWS($AS$38:$AS$49)-ROWS($AW$38:$AW$49)),IFERROR(INDEX($BE$38:$BE$49, ROWS($CD$4:CD8)-ROWS($AK$38:$AK$49)-ROWS($AO$38:$AO$49)-ROWS($AS$38:$AS$49)-ROWS($AW$38:$AW$49)-ROWS($BA$38:$BA$49)),IFERROR(INDEX($BI$38:$BI$49, ROWS($CD$4:CD8)-ROWS($AK$38:$AK$49)-ROWS($AO$38:$AO$49)-ROWS($AS$38:$AS$49)-ROWS($AW$38:$AW$49)-ROWS($BA$38:$BA$49)-ROWS($BE$38:$BE$49)), "")))))))</f>
        <v/>
      </c>
      <c r="CE10" s="316">
        <f t="shared" ca="1" si="37"/>
        <v>30</v>
      </c>
      <c r="CF10" s="413" t="str">
        <f t="shared" ca="1" si="38"/>
        <v/>
      </c>
      <c r="CG10" s="412" t="str">
        <f ca="1">IF(OR(CH10="",CH10=0),"",MAX(CG$5:CG9)+1)</f>
        <v/>
      </c>
      <c r="CH10" s="316" t="str">
        <f ca="1">IFERROR(INDEX($AJ$54:$AJ$65, ROWS($CH$4:CH8)), IFERROR(INDEX($AN$54:$AN$65, ROWS($CH$4:CH8)-ROWS($AJ$54:$AJ$65)), IFERROR(INDEX($AR$54:$AR$65, ROWS($CH$4:CH8)-ROWS($AJ$54:$AJ$65)-ROWS($AN$54:$AN$65)),IFERROR(INDEX($AV$54:$AV$65, ROWS($CH$4:CH8)-ROWS($AJ$54:$AJ$65)-ROWS($AN$54:$AN$65)-ROWS($AR$54:$AR$65)),IFERROR(INDEX($AZ$54:$AZ$65, ROWS($CH$4:CH8)-ROWS($AJ$54:$AJ$65)-ROWS($AN$54:$AN$65)-ROWS($AR$54:$AR$65)-ROWS($AV$54:$AV$65)),IFERROR(INDEX($BD$54:$BD$65, ROWS($CH$4:CH8)-ROWS($AJ$54:$AJ$65)-ROWS($AN$54:$AN$65)-ROWS($AR$54:$AR$65)-ROWS($AV$54:$AV$65)-ROWS($AZ$54:$AZ$65)),IFERROR(INDEX($BH$54:$BH$65, ROWS($CH$4:CH8)-ROWS($AJ$54:$AJ$65)-ROWS($AN$54:$AN$65)-ROWS($AR$54:$AR$65)-ROWS($AV$54:$AV$65)-ROWS($AZ$54:$AZ$65)-ROWS($BD$54:$BD$65)), "")))))))</f>
        <v/>
      </c>
      <c r="CI10" s="316" t="str">
        <f t="shared" ca="1" si="39"/>
        <v>Paycheck 2</v>
      </c>
      <c r="CJ10" s="316" t="str">
        <f ca="1">IF(OR(CK10="",CK10=0),"",MAX(CJ$5:CJ9)+1)</f>
        <v/>
      </c>
      <c r="CK10" s="316" t="str">
        <f ca="1">IFERROR(INDEX($AK$54:$AK$65, ROWS($CK$4:CK8)), IFERROR(INDEX($AO$54:$AO$65, ROWS($CK$4:CK8)-ROWS($AK$54:$AK$65)), IFERROR(INDEX($AS$54:$AS$65, ROWS($CK$4:CK8)-ROWS($AK$54:$AK$65)-ROWS($AO$54:$AO$65)),IFERROR(INDEX($AW$54:$AW$65, ROWS($CK$4:CK8)-ROWS($AK$54:$AK$65)-ROWS($AO$54:$AO$65)-ROWS($AS$54:$AS$65)),IFERROR(INDEX($BA$54:$BA$65, ROWS($CK$4:CK8)-ROWS($AK$54:$AK$65)-ROWS($AO$54:$AO$65)-ROWS($AS$54:$AS$65)-ROWS($AW$54:$AW$65)),IFERROR(INDEX($BE$54:$BE$65, ROWS($CK$4:CK8)-ROWS($AK$54:$AK$65)-ROWS($AO$54:$AO$65)-ROWS($AS$54:$AS$65)-ROWS($AW$54:$AW$65)-ROWS($BA$54:$BA$65)),IFERROR(INDEX($BI$54:$BI$65, ROWS($CK$4:CK8)-ROWS($AK$54:$AK$65)-ROWS($AO$54:$AO$65)-ROWS($AS$54:$AS$65)-ROWS($AW$54:$AW$65)-ROWS($BA$54:$BA$65)-ROWS($BE$54:$BE$65)), "")))))))</f>
        <v/>
      </c>
      <c r="CL10" s="316">
        <f t="shared" ca="1" si="40"/>
        <v>400</v>
      </c>
      <c r="CM10" s="413" t="str">
        <f t="shared" ca="1" si="41"/>
        <v>Income</v>
      </c>
      <c r="CN10" s="412" t="str">
        <f ca="1">IF(OR(CO10="",CO10=0),"",MAX(CN$5:CN9)+1)</f>
        <v/>
      </c>
      <c r="CO10" s="316" t="str">
        <f ca="1">IFERROR(INDEX($AJ$70:$AJ$81, ROWS($CO$4:CO8)), IFERROR(INDEX($AN$70:$AN$81, ROWS($CO$4:CO8)-ROWS($AJ$70:$AJ$81)), IFERROR(INDEX($AR$70:$AR$81, ROWS($CO$4:CO8)-ROWS($AJ$70:$AJ$81)-ROWS($AN$70:$AN$81)),IFERROR(INDEX($AV$70:$AV$81, ROWS($CO$4:CO8)-ROWS($AJ$70:$AJ$81)-ROWS($AN$70:$AN$81)-ROWS($AR$70:$AR$81)),IFERROR(INDEX($AZ$70:$AZ$81, ROWS($CO$4:CO8)-ROWS($AJ$70:$AJ$81)-ROWS($AN$70:$AN$81)-ROWS($AR$70:$AR$81)-ROWS($AV$70:$AV$81)),IFERROR(INDEX($BD$70:$BD$81, ROWS($CO$4:CO8)-ROWS($AJ$70:$AJ$81)-ROWS($AN$70:$AN$81)-ROWS($AR$70:$AR$81)-ROWS($AV$70:$AV$81)-ROWS($AZ$70:$AZ$81)),IFERROR(INDEX($BH$70:$BH$81, ROWS($CO$4:CO8)-ROWS($AJ$70:$AJ$81)-ROWS($AN$70:$AN$81)-ROWS($AR$70:$AR$81)-ROWS($AV$70:$AV$81)-ROWS($AZ$70:$AZ$81)-ROWS($BD$70:$BD$81)), "")))))))</f>
        <v/>
      </c>
      <c r="CP10" s="316" t="str">
        <f t="shared" ca="1" si="42"/>
        <v>Lawn Service</v>
      </c>
      <c r="CQ10" s="316" t="str">
        <f ca="1">IF(OR(CR10="",CR10=0),"",MAX(CQ$5:CQ9)+1)</f>
        <v/>
      </c>
      <c r="CR10" s="316" t="str">
        <f ca="1">IFERROR(INDEX($AK$70:$AK$81, ROWS($CR$4:CR8)), IFERROR(INDEX($AO$70:$AO$81, ROWS($CR$4:CR8)-ROWS($AK$70:$AK$81)), IFERROR(INDEX($AS$70:$AS$81, ROWS($CR$4:CR8)-ROWS($AK$70:$AK$81)-ROWS($AO$70:$AO$81)),IFERROR(INDEX($AW$70:$AW$81, ROWS($CR$4:CR8)-ROWS($AK$70:$AK$81)-ROWS($AO$70:$AO$81)-ROWS($AS$70:$AS$81)),IFERROR(INDEX($BA$70:$BA$81, ROWS($CR$4:CR8)-ROWS($AK$70:$AK$81)-ROWS($AO$70:$AO$81)-ROWS($AS$70:$AS$81)-ROWS($AW$70:$AW$81)),IFERROR(INDEX($BE$70:$BE$81, ROWS($CR$4:CR8)-ROWS($AK$70:$AK$81)-ROWS($AO$70:$AO$81)-ROWS($AS$70:$AS$81)-ROWS($AW$70:$AW$81)-ROWS($BA$70:$BA$81)),IFERROR(INDEX($BI$70:$BI$81, ROWS($CR$4:CR8)-ROWS($AK$70:$AK$81)-ROWS($AO$70:$AO$81)-ROWS($AS$70:$AS$81)-ROWS($AW$70:$AW$81)-ROWS($BA$70:$BA$81)-ROWS($BE$70:$BE$81)), "")))))))</f>
        <v/>
      </c>
      <c r="CS10" s="316">
        <f t="shared" ca="1" si="43"/>
        <v>50</v>
      </c>
      <c r="CT10" s="413" t="str">
        <f t="shared" ca="1" si="44"/>
        <v/>
      </c>
      <c r="CU10" s="412" t="str">
        <f>IF(OR(CV10="",CV10=0),"",MAX(CU$5:CU9)+1)</f>
        <v/>
      </c>
      <c r="CV10" s="316">
        <f>IFERROR(INDEX($AJ$86:$AJ$97, ROWS($CV$4:CV8)), IFERROR(INDEX($AN$86:$AN$97, ROWS($CV$4:CV8)-ROWS($AJ$86:$AJ$97)), ""))</f>
        <v>0</v>
      </c>
      <c r="CW10" s="316" t="str">
        <f t="shared" si="45"/>
        <v/>
      </c>
      <c r="CX10" s="316" t="str">
        <f>IF(OR(CY10="",CY10=0),"",MAX(CX$5:CX9)+1)</f>
        <v/>
      </c>
      <c r="CY10" s="316">
        <f>IFERROR(INDEX($AK$86:$AK$97, ROWS($CY$4:CY8)), IFERROR(INDEX($AO$86:$AO$97, ROWS($CY$4:CY8)-ROWS($AK$86:$AK$97)), ""))</f>
        <v>0</v>
      </c>
      <c r="CZ10" s="316" t="str">
        <f t="shared" si="46"/>
        <v/>
      </c>
      <c r="DA10" s="413" t="str">
        <f t="shared" si="47"/>
        <v/>
      </c>
      <c r="DC10" s="438" t="str">
        <f ca="1">IF(OR(DD10="",DD10=0),"",MAX(DC$5:DC9)+1)</f>
        <v/>
      </c>
      <c r="DD10" s="434" t="str">
        <f t="shared" ca="1" si="48"/>
        <v/>
      </c>
      <c r="DE10" s="413" t="str">
        <f t="shared" ca="1" si="49"/>
        <v/>
      </c>
      <c r="DF10" s="431" t="str">
        <f ca="1">IF(OR(DG10="",DG10=0),"",MAX(DF$5:DF9)+1)</f>
        <v/>
      </c>
      <c r="DG10" s="412" t="str">
        <f t="shared" ca="1" si="50"/>
        <v/>
      </c>
      <c r="DH10" s="413" t="str">
        <f t="shared" ca="1" si="51"/>
        <v/>
      </c>
      <c r="DI10" s="412" t="str">
        <f t="shared" ca="1" si="52"/>
        <v/>
      </c>
      <c r="DJ10" s="413" t="str">
        <f t="shared" ca="1" si="53"/>
        <v/>
      </c>
      <c r="DK10" s="412" t="str">
        <f t="shared" ca="1" si="54"/>
        <v/>
      </c>
      <c r="DL10" s="413" t="str">
        <f t="shared" ca="1" si="55"/>
        <v/>
      </c>
      <c r="DN10" s="425" t="str">
        <f ca="1">IF(DI18="","",CONCATENATE(DI18," - ",DJ18))</f>
        <v/>
      </c>
      <c r="DO10" s="295" t="str">
        <f ca="1">IF(DI19="","",CONCATENATE(DI19," - ",DJ19))</f>
        <v/>
      </c>
      <c r="DP10" s="295" t="str">
        <f ca="1">IF(DI20="","",CONCATENATE(DI20," - ",DJ20))</f>
        <v/>
      </c>
      <c r="DQ10" s="425" t="str">
        <f ca="1">IF(DK18="","",CONCATENATE(DK18," - ",DL18))</f>
        <v/>
      </c>
      <c r="DR10" s="295" t="str">
        <f ca="1">IF(DK19="","",CONCATENATE(DK19," - ",DL19))</f>
        <v/>
      </c>
      <c r="DS10" s="426" t="str">
        <f ca="1">IF(DK20="","",CONCATENATE(DK20," - ",DL20))</f>
        <v/>
      </c>
    </row>
    <row r="11" spans="1:123" s="293" customFormat="1" ht="15" customHeight="1" thickBot="1" x14ac:dyDescent="0.35">
      <c r="A11" s="291">
        <f>Year!A30</f>
        <v>45109</v>
      </c>
      <c r="B11" s="290" t="str">
        <f>IF(ISERROR(MATCH(A11,event_dates,0)),"",INDEX(events,MATCH(A11,event_dates,0)))</f>
        <v/>
      </c>
      <c r="C11" s="291">
        <f>Year!B30</f>
        <v>45110</v>
      </c>
      <c r="D11" s="290" t="str">
        <f>IF(ISERROR(MATCH(C11,event_dates,0)),"",INDEX(events,MATCH(C11,event_dates,0)))</f>
        <v/>
      </c>
      <c r="E11" s="291">
        <f>Year!C30</f>
        <v>45111</v>
      </c>
      <c r="F11" s="290" t="str">
        <f>IF(ISERROR(MATCH(E11,event_dates,0)),"",INDEX(events,MATCH(E11,event_dates,0)))</f>
        <v>Independence Day</v>
      </c>
      <c r="G11" s="291">
        <f>Year!D30</f>
        <v>45112</v>
      </c>
      <c r="H11" s="290" t="str">
        <f>IF(ISERROR(MATCH(G11,event_dates,0)),"",INDEX(events,MATCH(G11,event_dates,0)))</f>
        <v/>
      </c>
      <c r="I11" s="291">
        <f>Year!E30</f>
        <v>45113</v>
      </c>
      <c r="J11" s="290" t="str">
        <f>IF(ISERROR(MATCH(I11,event_dates,0)),"",INDEX(events,MATCH(I11,event_dates,0)))</f>
        <v/>
      </c>
      <c r="K11" s="291">
        <f>Year!F30</f>
        <v>45114</v>
      </c>
      <c r="L11" s="290" t="str">
        <f>IF(ISERROR(MATCH(K11,event_dates,0)),"",INDEX(events,MATCH(K11,event_dates,0)))</f>
        <v/>
      </c>
      <c r="M11" s="291">
        <f>Year!G30</f>
        <v>45115</v>
      </c>
      <c r="N11" s="290" t="str">
        <f>IF(ISERROR(MATCH(M11,event_dates,0)),"",INDEX(events,MATCH(M11,event_dates,0)))</f>
        <v/>
      </c>
      <c r="P11" s="295" t="str">
        <f ca="1">IF(DN26="","",DN26)</f>
        <v>Groceries - 125</v>
      </c>
      <c r="Q11" s="295" t="str">
        <f t="shared" ref="Q11:U16" ca="1" si="56">IF(DO26="","",DO26)</f>
        <v>Car 2 Gas - 80</v>
      </c>
      <c r="R11" s="295" t="str">
        <f t="shared" ca="1" si="56"/>
        <v>Internet - 100</v>
      </c>
      <c r="S11" s="296" t="str">
        <f t="shared" ca="1" si="56"/>
        <v>Paycheck 2 - 400</v>
      </c>
      <c r="T11" s="295" t="str">
        <f t="shared" ca="1" si="56"/>
        <v>Paycheck 3 - 700</v>
      </c>
      <c r="U11" s="295" t="str">
        <f t="shared" ca="1" si="56"/>
        <v>Paycheck 1 - 850</v>
      </c>
      <c r="V11" s="1156"/>
      <c r="W11" s="1157"/>
      <c r="X11" s="445"/>
      <c r="Y11"/>
      <c r="AB11" s="299"/>
      <c r="AC11" s="358">
        <f>IF('Data Entry'!B17="","",'Data Entry'!B17)</f>
        <v>15</v>
      </c>
      <c r="AD11" s="356" t="str">
        <f>IF('Data Entry'!A17="","",'Data Entry'!A17)</f>
        <v>Roth IRA</v>
      </c>
      <c r="AE11" s="363">
        <f>IF('Data Entry'!C17="","",'Data Entry'!C17)</f>
        <v>100</v>
      </c>
      <c r="AF11" s="402" t="str">
        <f>IF('Data Entry'!E17="","",'Data Entry'!E17)</f>
        <v>Monthly</v>
      </c>
      <c r="AG11" s="300"/>
      <c r="AH11"/>
      <c r="AI11" s="304">
        <f t="shared" ca="1" si="23"/>
        <v>20</v>
      </c>
      <c r="AJ11" s="305" t="str">
        <f t="shared" ca="1" si="2"/>
        <v/>
      </c>
      <c r="AK11" s="306" t="str">
        <f t="shared" ca="1" si="3"/>
        <v/>
      </c>
      <c r="AL11" s="307" t="str">
        <f t="shared" ca="1" si="4"/>
        <v/>
      </c>
      <c r="AM11" s="304">
        <f t="shared" ca="1" si="24"/>
        <v>20</v>
      </c>
      <c r="AN11" s="305" t="str">
        <f t="shared" ca="1" si="5"/>
        <v/>
      </c>
      <c r="AO11" s="306" t="str">
        <f t="shared" ca="1" si="6"/>
        <v/>
      </c>
      <c r="AP11" s="307" t="str">
        <f t="shared" ca="1" si="7"/>
        <v/>
      </c>
      <c r="AQ11" s="304">
        <f t="shared" ca="1" si="25"/>
        <v>20</v>
      </c>
      <c r="AR11" s="305" t="str">
        <f t="shared" ca="1" si="8"/>
        <v/>
      </c>
      <c r="AS11" s="306" t="str">
        <f t="shared" ca="1" si="9"/>
        <v/>
      </c>
      <c r="AT11" s="307" t="str">
        <f t="shared" ca="1" si="10"/>
        <v/>
      </c>
      <c r="AU11" s="304">
        <f t="shared" ca="1" si="26"/>
        <v>20</v>
      </c>
      <c r="AV11" s="305" t="str">
        <f t="shared" ca="1" si="11"/>
        <v/>
      </c>
      <c r="AW11" s="306" t="str">
        <f t="shared" ca="1" si="12"/>
        <v/>
      </c>
      <c r="AX11" s="307" t="str">
        <f t="shared" ca="1" si="13"/>
        <v/>
      </c>
      <c r="AY11" s="304">
        <f t="shared" ca="1" si="27"/>
        <v>20</v>
      </c>
      <c r="AZ11" s="305" t="str">
        <f t="shared" ca="1" si="14"/>
        <v/>
      </c>
      <c r="BA11" s="306" t="str">
        <f t="shared" ca="1" si="15"/>
        <v/>
      </c>
      <c r="BB11" s="307" t="str">
        <f t="shared" ca="1" si="16"/>
        <v/>
      </c>
      <c r="BC11" s="304">
        <f t="shared" ca="1" si="28"/>
        <v>20</v>
      </c>
      <c r="BD11" s="305" t="str">
        <f t="shared" ca="1" si="17"/>
        <v/>
      </c>
      <c r="BE11" s="306" t="str">
        <f t="shared" ca="1" si="18"/>
        <v/>
      </c>
      <c r="BF11" s="307" t="str">
        <f t="shared" ca="1" si="19"/>
        <v/>
      </c>
      <c r="BG11" s="304" t="str">
        <f t="shared" ca="1" si="29"/>
        <v/>
      </c>
      <c r="BH11" s="305" t="str">
        <f t="shared" ca="1" si="20"/>
        <v/>
      </c>
      <c r="BI11" s="306" t="str">
        <f t="shared" ca="1" si="21"/>
        <v/>
      </c>
      <c r="BJ11" s="307" t="str">
        <f t="shared" ca="1" si="22"/>
        <v/>
      </c>
      <c r="BL11" s="412" t="str">
        <f ca="1">IF(OR(BM11="",BM11=0),"",MAX(BL$5:BL10)+1)</f>
        <v/>
      </c>
      <c r="BM11" s="316" t="str">
        <f ca="1">IFERROR(INDEX($AJ$6:$AJ$17, ROWS(BM$4:$BM9)), IFERROR(INDEX($AN$6:$AN$17, ROWS(BM$4:$BM9)-ROWS($AJ$6:$AJ$17)), IFERROR(INDEX($AR$6:$AR$17, ROWS(BM$4:$BM9)-ROWS($AJ$6:$AJ$17)-ROWS($AN$6:$AN$17)),IFERROR(INDEX($AV$6:$AV$17, ROWS(BM$4:$BM9)-ROWS($AJ$6:$AJ$17)-ROWS($AN$6:$AN$17)-ROWS($AR$6:$AR$17)),IFERROR(INDEX($AZ$6:$AZ$17, ROWS(BM$4:$BM9)-ROWS($AJ$6:$AJ$17)-ROWS($AN$6:$AN$17)-ROWS($AR$6:$AR$17)-ROWS($AV$6:$AV$17)),IFERROR(INDEX($BD$6:$BD$17, ROWS(BM$4:$BM9)-ROWS($AJ$6:$AJ$17)-ROWS($AN$6:$AN$17)-ROWS($AR$6:$AR$17)-ROWS($AV$6:$AV$17)-ROWS($AZ$6:$AZ$17)),IFERROR(INDEX($BH$6:$BH$17, ROWS(BM$4:$BM9)-ROWS($AJ$6:$AJ$17)-ROWS($AN$6:$AN$17)-ROWS($AR$6:$AR$17)-ROWS($AV$6:$AV$17)-ROWS($AZ$6:$AZ$17)-ROWS($BD$6:$BD$17)), "")))))))</f>
        <v/>
      </c>
      <c r="BN11" s="316" t="str">
        <f t="shared" ca="1" si="30"/>
        <v/>
      </c>
      <c r="BO11" s="316" t="str">
        <f ca="1">IF(OR(BP11="",BP11=0),"",MAX(BO$5:BO10)+1)</f>
        <v/>
      </c>
      <c r="BP11" s="316" t="str">
        <f ca="1">IFERROR(INDEX($AK$6:$AK$17, ROWS($BP$4:BP9)), IFERROR(INDEX($AO$6:$AO$17, ROWS($BP$4:BP9)-ROWS($AK$6:$AK$17)), IFERROR(INDEX($AS$6:$AS$17, ROWS($BP$4:BP9)-ROWS($AK$6:$AK$17)-ROWS($AO$6:$AO$17)),IFERROR(INDEX($AW$6:$AW$17, ROWS($BP$4:BP9)-ROWS($AK$6:$AK$17)-ROWS($AO$6:$AO$17)-ROWS($AS$6:$AS$17)),IFERROR(INDEX($BA$6:$BA$17, ROWS($BP$4:BP9)-ROWS($AK$6:$AK$17)-ROWS($AO$6:$AO$17)-ROWS($AS$6:$AS$17)-ROWS($AW$6:$AW$17)),IFERROR(INDEX($BE$6:$BE$17, ROWS($BP$4:BP9)-ROWS($AK$6:$AK$17)-ROWS($AO$6:$AO$17)-ROWS($AS$6:$AS$17)-ROWS($AW$6:$AW$17)-ROWS($BA$6:$BA$17)),IFERROR(INDEX($BI$6:$BI$17, ROWS($BP$4:BP9)-ROWS($AK$6:$AK$17)-ROWS($AO$6:$AO$17)-ROWS($AS$6:$AS$17)-ROWS($AW$6:$AW$17)-ROWS($BA$6:$BA$17)-ROWS($BE$6:$BE$17)), "")))))))</f>
        <v/>
      </c>
      <c r="BQ11" s="316" t="str">
        <f t="shared" ca="1" si="31"/>
        <v/>
      </c>
      <c r="BR11" s="413" t="str">
        <f t="shared" ca="1" si="32"/>
        <v/>
      </c>
      <c r="BS11" s="412" t="str">
        <f ca="1">IF(OR(BT11="",BT11=0),"",MAX(BS$5:BS10)+1)</f>
        <v/>
      </c>
      <c r="BT11" s="316" t="str">
        <f ca="1">IFERROR(INDEX($AJ$22:$AJ$33, ROWS($BT$4:BT9)), IFERROR(INDEX($AN$22:$AN$33, ROWS($BT$4:BT9)-ROWS($AJ$22:$AJ$33)), IFERROR(INDEX($AR$22:$AR$33, ROWS($BT$4:BT9)-ROWS($AJ$22:$AJ$33)-ROWS($AN$22:$AN$33)),IFERROR(INDEX($AV$22:$AV$33, ROWS($BT$4:BT9)-ROWS($AJ$22:$AJ$33)-ROWS($AN$22:$AN$33)-ROWS($AR$22:$AR$33)),IFERROR(INDEX($AZ$22:$AZ$33, ROWS($BT$4:BT9)-ROWS($AJ$22:$AJ$33)-ROWS($AN$22:$AN$33)-ROWS($AR$22:$AR$33)-ROWS($AV$22:$AV$33)),IFERROR(INDEX($BD$22:$BD$33, ROWS($BT$4:BT9)-ROWS($AJ$22:$AJ$33)-ROWS($AN$22:$AN$33)-ROWS($AR$22:$AR$33)-ROWS($AV$22:$AV$33)-ROWS($AZ$22:$AZ$33)),IFERROR(INDEX($BH$22:$BH$33, ROWS($BT$4:BT9)-ROWS($AJ$22:$AJ$33)-ROWS($AN$22:$AN$33)-ROWS($AR$22:$AR$33)-ROWS($AV$22:$AV$33)-ROWS($AZ$22:$AZ$33)-ROWS($BD$22:$BD$33)), "")))))))</f>
        <v/>
      </c>
      <c r="BU11" s="316" t="str">
        <f t="shared" ca="1" si="33"/>
        <v>Paycheck 3</v>
      </c>
      <c r="BV11" s="316" t="str">
        <f ca="1">IF(OR(BW11="",BW11=0),"",MAX(BV$5:BV10)+1)</f>
        <v/>
      </c>
      <c r="BW11" s="316" t="str">
        <f ca="1">IFERROR(INDEX($AK$22:$AK$33, ROWS($BW$4:BW9)), IFERROR(INDEX($AO$22:$AO$33, ROWS($BW$4:BW9)-ROWS($AK$22:$AK$33)), IFERROR(INDEX($AS$22:$AS$33, ROWS($BW$4:BW9)-ROWS($AK$22:$AK$33)-ROWS($AO$22:$AO$33)),IFERROR(INDEX($AW$22:$AW$33, ROWS($BW$4:BW9)-ROWS($AK$22:$AK$33)-ROWS($AO$22:$AO$33)-ROWS($AS$22:$AS$33)),IFERROR(INDEX($BA$22:$BA$33, ROWS($BW$4:BW9)-ROWS($AK$22:$AK$33)-ROWS($AO$22:$AO$33)-ROWS($AS$22:$AS$33)-ROWS($AW$22:$AW$33)),IFERROR(INDEX($BE$22:$BE$33, ROWS($BW$4:BW9)-ROWS($AK$22:$AK$33)-ROWS($AO$22:$AO$33)-ROWS($AS$22:$AS$33)-ROWS($AW$22:$AW$33)-ROWS($BA$22:$BA$33)),IFERROR(INDEX($BI$22:$BI$33, ROWS($BW$4:BW9)-ROWS($AK$22:$AK$33)-ROWS($AO$22:$AO$33)-ROWS($AS$22:$AS$33)-ROWS($AW$22:$AW$33)-ROWS($BA$22:$BA$33)-ROWS($BE$22:$BE$33)), "")))))))</f>
        <v/>
      </c>
      <c r="BX11" s="316">
        <f t="shared" ca="1" si="34"/>
        <v>700</v>
      </c>
      <c r="BY11" s="413" t="str">
        <f t="shared" ca="1" si="35"/>
        <v>Income</v>
      </c>
      <c r="BZ11" s="412" t="str">
        <f ca="1">IF(OR(CA11="",CA11=0),"",MAX(BZ$5:BZ10)+1)</f>
        <v/>
      </c>
      <c r="CA11" s="316" t="str">
        <f ca="1">IFERROR(INDEX($AJ$38:$AJ$49, ROWS($CA$4:CA9)), IFERROR(INDEX($AN$38:$AN$49, ROWS($CA$4:CA9)-ROWS($AJ$38:$AJ$49)), IFERROR(INDEX($AR$38:$AR$49, ROWS($CA$4:CA9)-ROWS($AJ$38:$AJ$49)-ROWS($AN$38:$AN$49)),IFERROR(INDEX($AV$38:$AV$49, ROWS($CA$4:CA9)-ROWS($AJ$38:$AJ$49)-ROWS($AN$38:$AN$49)-ROWS($AR$38:$AR$49)),IFERROR(INDEX($AZ$38:$AZ$49, ROWS($CA$4:CA9)-ROWS($AJ$38:$AJ$49)-ROWS($AN$38:$AN$49)-ROWS($AR$38:$AR$49)-ROWS($AV$38:$AV$49)),IFERROR(INDEX($BD$38:$BD$49, ROWS($CA$4:CA9)-ROWS($AJ$38:$AJ$49)-ROWS($AN$38:$AN$49)-ROWS($AR$38:$AR$49)-ROWS($AV$38:$AV$49)-ROWS($AZ$38:$AZ$49)),IFERROR(INDEX($BH$38:$BH$49, ROWS($CA$4:CA9)-ROWS($AJ$38:$AJ$49)-ROWS($AN$38:$AN$49)-ROWS($AR$38:$AR$49)-ROWS($AV$38:$AV$49)-ROWS($AZ$38:$AZ$49)-ROWS($BD$38:$BD$49)), "")))))))</f>
        <v/>
      </c>
      <c r="CB11" s="316" t="str">
        <f t="shared" ca="1" si="36"/>
        <v>D. Store Card 1</v>
      </c>
      <c r="CC11" s="316" t="str">
        <f ca="1">IF(OR(CD11="",CD11=0),"",MAX(CC$5:CC10)+1)</f>
        <v/>
      </c>
      <c r="CD11" s="316" t="str">
        <f ca="1">IFERROR(INDEX($AK$38:$AK$49, ROWS($CD$4:CD9)), IFERROR(INDEX($AO$38:$AO$49, ROWS($CD$4:CD9)-ROWS($AK$38:$AK$49)), IFERROR(INDEX($AS$38:$AS$49, ROWS($CD$4:CD9)-ROWS($AK$38:$AK$49)-ROWS($AO$38:$AO$49)),IFERROR(INDEX($AW$38:$AW$49, ROWS($CD$4:CD9)-ROWS($AK$38:$AK$49)-ROWS($AO$38:$AO$49)-ROWS($AS$38:$AS$49)),IFERROR(INDEX($BA$38:$BA$49, ROWS($CD$4:CD9)-ROWS($AK$38:$AK$49)-ROWS($AO$38:$AO$49)-ROWS($AS$38:$AS$49)-ROWS($AW$38:$AW$49)),IFERROR(INDEX($BE$38:$BE$49, ROWS($CD$4:CD9)-ROWS($AK$38:$AK$49)-ROWS($AO$38:$AO$49)-ROWS($AS$38:$AS$49)-ROWS($AW$38:$AW$49)-ROWS($BA$38:$BA$49)),IFERROR(INDEX($BI$38:$BI$49, ROWS($CD$4:CD9)-ROWS($AK$38:$AK$49)-ROWS($AO$38:$AO$49)-ROWS($AS$38:$AS$49)-ROWS($AW$38:$AW$49)-ROWS($BA$38:$BA$49)-ROWS($BE$38:$BE$49)), "")))))))</f>
        <v/>
      </c>
      <c r="CE11" s="316">
        <f t="shared" ca="1" si="37"/>
        <v>30</v>
      </c>
      <c r="CF11" s="413" t="str">
        <f t="shared" ca="1" si="38"/>
        <v/>
      </c>
      <c r="CG11" s="412" t="str">
        <f ca="1">IF(OR(CH11="",CH11=0),"",MAX(CG$5:CG10)+1)</f>
        <v/>
      </c>
      <c r="CH11" s="316" t="str">
        <f ca="1">IFERROR(INDEX($AJ$54:$AJ$65, ROWS($CH$4:CH9)), IFERROR(INDEX($AN$54:$AN$65, ROWS($CH$4:CH9)-ROWS($AJ$54:$AJ$65)), IFERROR(INDEX($AR$54:$AR$65, ROWS($CH$4:CH9)-ROWS($AJ$54:$AJ$65)-ROWS($AN$54:$AN$65)),IFERROR(INDEX($AV$54:$AV$65, ROWS($CH$4:CH9)-ROWS($AJ$54:$AJ$65)-ROWS($AN$54:$AN$65)-ROWS($AR$54:$AR$65)),IFERROR(INDEX($AZ$54:$AZ$65, ROWS($CH$4:CH9)-ROWS($AJ$54:$AJ$65)-ROWS($AN$54:$AN$65)-ROWS($AR$54:$AR$65)-ROWS($AV$54:$AV$65)),IFERROR(INDEX($BD$54:$BD$65, ROWS($CH$4:CH9)-ROWS($AJ$54:$AJ$65)-ROWS($AN$54:$AN$65)-ROWS($AR$54:$AR$65)-ROWS($AV$54:$AV$65)-ROWS($AZ$54:$AZ$65)),IFERROR(INDEX($BH$54:$BH$65, ROWS($CH$4:CH9)-ROWS($AJ$54:$AJ$65)-ROWS($AN$54:$AN$65)-ROWS($AR$54:$AR$65)-ROWS($AV$54:$AV$65)-ROWS($AZ$54:$AZ$65)-ROWS($BD$54:$BD$65)), "")))))))</f>
        <v/>
      </c>
      <c r="CI11" s="316" t="str">
        <f t="shared" ca="1" si="39"/>
        <v>Car 2 Gas</v>
      </c>
      <c r="CJ11" s="316" t="str">
        <f ca="1">IF(OR(CK11="",CK11=0),"",MAX(CJ$5:CJ10)+1)</f>
        <v/>
      </c>
      <c r="CK11" s="316" t="str">
        <f ca="1">IFERROR(INDEX($AK$54:$AK$65, ROWS($CK$4:CK9)), IFERROR(INDEX($AO$54:$AO$65, ROWS($CK$4:CK9)-ROWS($AK$54:$AK$65)), IFERROR(INDEX($AS$54:$AS$65, ROWS($CK$4:CK9)-ROWS($AK$54:$AK$65)-ROWS($AO$54:$AO$65)),IFERROR(INDEX($AW$54:$AW$65, ROWS($CK$4:CK9)-ROWS($AK$54:$AK$65)-ROWS($AO$54:$AO$65)-ROWS($AS$54:$AS$65)),IFERROR(INDEX($BA$54:$BA$65, ROWS($CK$4:CK9)-ROWS($AK$54:$AK$65)-ROWS($AO$54:$AO$65)-ROWS($AS$54:$AS$65)-ROWS($AW$54:$AW$65)),IFERROR(INDEX($BE$54:$BE$65, ROWS($CK$4:CK9)-ROWS($AK$54:$AK$65)-ROWS($AO$54:$AO$65)-ROWS($AS$54:$AS$65)-ROWS($AW$54:$AW$65)-ROWS($BA$54:$BA$65)),IFERROR(INDEX($BI$54:$BI$65, ROWS($CK$4:CK9)-ROWS($AK$54:$AK$65)-ROWS($AO$54:$AO$65)-ROWS($AS$54:$AS$65)-ROWS($AW$54:$AW$65)-ROWS($BA$54:$BA$65)-ROWS($BE$54:$BE$65)), "")))))))</f>
        <v/>
      </c>
      <c r="CL11" s="316">
        <f t="shared" ca="1" si="40"/>
        <v>80</v>
      </c>
      <c r="CM11" s="413" t="str">
        <f t="shared" ca="1" si="41"/>
        <v/>
      </c>
      <c r="CN11" s="412" t="str">
        <f ca="1">IF(OR(CO11="",CO11=0),"",MAX(CN$5:CN10)+1)</f>
        <v/>
      </c>
      <c r="CO11" s="316" t="str">
        <f ca="1">IFERROR(INDEX($AJ$70:$AJ$81, ROWS($CO$4:CO9)), IFERROR(INDEX($AN$70:$AN$81, ROWS($CO$4:CO9)-ROWS($AJ$70:$AJ$81)), IFERROR(INDEX($AR$70:$AR$81, ROWS($CO$4:CO9)-ROWS($AJ$70:$AJ$81)-ROWS($AN$70:$AN$81)),IFERROR(INDEX($AV$70:$AV$81, ROWS($CO$4:CO9)-ROWS($AJ$70:$AJ$81)-ROWS($AN$70:$AN$81)-ROWS($AR$70:$AR$81)),IFERROR(INDEX($AZ$70:$AZ$81, ROWS($CO$4:CO9)-ROWS($AJ$70:$AJ$81)-ROWS($AN$70:$AN$81)-ROWS($AR$70:$AR$81)-ROWS($AV$70:$AV$81)),IFERROR(INDEX($BD$70:$BD$81, ROWS($CO$4:CO9)-ROWS($AJ$70:$AJ$81)-ROWS($AN$70:$AN$81)-ROWS($AR$70:$AR$81)-ROWS($AV$70:$AV$81)-ROWS($AZ$70:$AZ$81)),IFERROR(INDEX($BH$70:$BH$81, ROWS($CO$4:CO9)-ROWS($AJ$70:$AJ$81)-ROWS($AN$70:$AN$81)-ROWS($AR$70:$AR$81)-ROWS($AV$70:$AV$81)-ROWS($AZ$70:$AZ$81)-ROWS($BD$70:$BD$81)), "")))))))</f>
        <v/>
      </c>
      <c r="CP11" s="316" t="str">
        <f t="shared" ca="1" si="42"/>
        <v>Boat Loan</v>
      </c>
      <c r="CQ11" s="316" t="str">
        <f ca="1">IF(OR(CR11="",CR11=0),"",MAX(CQ$5:CQ10)+1)</f>
        <v/>
      </c>
      <c r="CR11" s="316" t="str">
        <f ca="1">IFERROR(INDEX($AK$70:$AK$81, ROWS($CR$4:CR9)), IFERROR(INDEX($AO$70:$AO$81, ROWS($CR$4:CR9)-ROWS($AK$70:$AK$81)), IFERROR(INDEX($AS$70:$AS$81, ROWS($CR$4:CR9)-ROWS($AK$70:$AK$81)-ROWS($AO$70:$AO$81)),IFERROR(INDEX($AW$70:$AW$81, ROWS($CR$4:CR9)-ROWS($AK$70:$AK$81)-ROWS($AO$70:$AO$81)-ROWS($AS$70:$AS$81)),IFERROR(INDEX($BA$70:$BA$81, ROWS($CR$4:CR9)-ROWS($AK$70:$AK$81)-ROWS($AO$70:$AO$81)-ROWS($AS$70:$AS$81)-ROWS($AW$70:$AW$81)),IFERROR(INDEX($BE$70:$BE$81, ROWS($CR$4:CR9)-ROWS($AK$70:$AK$81)-ROWS($AO$70:$AO$81)-ROWS($AS$70:$AS$81)-ROWS($AW$70:$AW$81)-ROWS($BA$70:$BA$81)),IFERROR(INDEX($BI$70:$BI$81, ROWS($CR$4:CR9)-ROWS($AK$70:$AK$81)-ROWS($AO$70:$AO$81)-ROWS($AS$70:$AS$81)-ROWS($AW$70:$AW$81)-ROWS($BA$70:$BA$81)-ROWS($BE$70:$BE$81)), "")))))))</f>
        <v/>
      </c>
      <c r="CS11" s="316">
        <f t="shared" ca="1" si="43"/>
        <v>300</v>
      </c>
      <c r="CT11" s="413" t="str">
        <f t="shared" ca="1" si="44"/>
        <v/>
      </c>
      <c r="CU11" s="412" t="str">
        <f>IF(OR(CV11="",CV11=0),"",MAX(CU$5:CU10)+1)</f>
        <v/>
      </c>
      <c r="CV11" s="316">
        <f>IFERROR(INDEX($AJ$86:$AJ$97, ROWS($CV$4:CV9)), IFERROR(INDEX($AN$86:$AN$97, ROWS($CV$4:CV9)-ROWS($AJ$86:$AJ$97)), ""))</f>
        <v>0</v>
      </c>
      <c r="CW11" s="316" t="str">
        <f t="shared" si="45"/>
        <v/>
      </c>
      <c r="CX11" s="316" t="str">
        <f>IF(OR(CY11="",CY11=0),"",MAX(CX$5:CX10)+1)</f>
        <v/>
      </c>
      <c r="CY11" s="316">
        <f>IFERROR(INDEX($AK$86:$AK$97, ROWS($CY$4:CY9)), IFERROR(INDEX($AO$86:$AO$97, ROWS($CY$4:CY9)-ROWS($AK$86:$AK$97)), ""))</f>
        <v>0</v>
      </c>
      <c r="CZ11" s="316" t="str">
        <f t="shared" si="46"/>
        <v/>
      </c>
      <c r="DA11" s="413" t="str">
        <f t="shared" si="47"/>
        <v/>
      </c>
      <c r="DC11" s="438" t="str">
        <f ca="1">IF(OR(DD11="",DD11=0),"",MAX(DC$5:DC10)+1)</f>
        <v/>
      </c>
      <c r="DD11" s="434" t="str">
        <f t="shared" ca="1" si="48"/>
        <v/>
      </c>
      <c r="DE11" s="413" t="str">
        <f t="shared" ca="1" si="49"/>
        <v/>
      </c>
      <c r="DF11" s="431" t="str">
        <f ca="1">IF(OR(DG11="",DG11=0),"",MAX(DF$5:DF10)+1)</f>
        <v/>
      </c>
      <c r="DG11" s="412" t="str">
        <f t="shared" ca="1" si="50"/>
        <v/>
      </c>
      <c r="DH11" s="413" t="str">
        <f t="shared" ca="1" si="51"/>
        <v/>
      </c>
      <c r="DI11" s="412" t="str">
        <f t="shared" ca="1" si="52"/>
        <v/>
      </c>
      <c r="DJ11" s="413" t="str">
        <f t="shared" ca="1" si="53"/>
        <v/>
      </c>
      <c r="DK11" s="412" t="str">
        <f t="shared" ca="1" si="54"/>
        <v/>
      </c>
      <c r="DL11" s="413" t="str">
        <f t="shared" ca="1" si="55"/>
        <v/>
      </c>
      <c r="DN11" s="427" t="str">
        <f ca="1">IF(DI21="","",CONCATENATE(DI21," - ",DJ21))</f>
        <v/>
      </c>
      <c r="DO11" s="428" t="str">
        <f ca="1">IF(DI22="","",CONCATENATE(DI22," - ",DJ22))</f>
        <v/>
      </c>
      <c r="DP11" s="428" t="str">
        <f ca="1">IF(DI23="","",CONCATENATE(DI23," - ",DJ23))</f>
        <v/>
      </c>
      <c r="DQ11" s="427" t="str">
        <f ca="1">IF(DK21="","",CONCATENATE(DK21," - ",DL21))</f>
        <v/>
      </c>
      <c r="DR11" s="428" t="str">
        <f ca="1">IF(DK22="","",CONCATENATE(DK22," - ",DL22))</f>
        <v/>
      </c>
      <c r="DS11" s="429" t="str">
        <f ca="1">IF(DK23="","",CONCATENATE(DK23," - ",DL23))</f>
        <v/>
      </c>
    </row>
    <row r="12" spans="1:123" s="292" customFormat="1" ht="15" customHeight="1" thickBot="1" x14ac:dyDescent="0.35">
      <c r="A12" s="1181" t="str">
        <f ca="1">IF(ISERROR(MATCH(A11,event_dates,0)+MATCH(A11,OFFSET(event_dates,MATCH(A11,event_dates,0),0,500,1),0)),"",INDEX(events,MATCH(A11,event_dates,0)+MATCH(A11,OFFSET(event_dates,MATCH(A11,event_dates,0),0,500,1),0)))</f>
        <v/>
      </c>
      <c r="B12" s="1182"/>
      <c r="C12" s="1181" t="str">
        <f ca="1">IF(ISERROR(MATCH(C11,event_dates,0)+MATCH(C11,OFFSET(event_dates,MATCH(C11,event_dates,0),0,500,1),0)),"",INDEX(events,MATCH(C11,event_dates,0)+MATCH(C11,OFFSET(event_dates,MATCH(C11,event_dates,0),0,500,1),0)))</f>
        <v/>
      </c>
      <c r="D12" s="1182"/>
      <c r="E12" s="1181" t="str">
        <f ca="1">IF(ISERROR(MATCH(E11,event_dates,0)+MATCH(E11,OFFSET(event_dates,MATCH(E11,event_dates,0),0,500,1),0)),"",INDEX(events,MATCH(E11,event_dates,0)+MATCH(E11,OFFSET(event_dates,MATCH(E11,event_dates,0),0,500,1),0)))</f>
        <v/>
      </c>
      <c r="F12" s="1182"/>
      <c r="G12" s="1181" t="str">
        <f ca="1">IF(ISERROR(MATCH(G11,event_dates,0)+MATCH(G11,OFFSET(event_dates,MATCH(G11,event_dates,0),0,500,1),0)),"",INDEX(events,MATCH(G11,event_dates,0)+MATCH(G11,OFFSET(event_dates,MATCH(G11,event_dates,0),0,500,1),0)))</f>
        <v/>
      </c>
      <c r="H12" s="1182"/>
      <c r="I12" s="1181" t="str">
        <f ca="1">IF(ISERROR(MATCH(I11,event_dates,0)+MATCH(I11,OFFSET(event_dates,MATCH(I11,event_dates,0),0,500,1),0)),"",INDEX(events,MATCH(I11,event_dates,0)+MATCH(I11,OFFSET(event_dates,MATCH(I11,event_dates,0),0,500,1),0)))</f>
        <v/>
      </c>
      <c r="J12" s="1182"/>
      <c r="K12" s="1181" t="str">
        <f ca="1">IF(ISERROR(MATCH(K11,event_dates,0)+MATCH(K11,OFFSET(event_dates,MATCH(K11,event_dates,0),0,500,1),0)),"",INDEX(events,MATCH(K11,event_dates,0)+MATCH(K11,OFFSET(event_dates,MATCH(K11,event_dates,0),0,500,1),0)))</f>
        <v/>
      </c>
      <c r="L12" s="1182"/>
      <c r="M12" s="1181" t="str">
        <f ca="1">IF(ISERROR(MATCH(M11,event_dates,0)+MATCH(M11,OFFSET(event_dates,MATCH(M11,event_dates,0),0,500,1),0)),"",INDEX(events,MATCH(M11,event_dates,0)+MATCH(M11,OFFSET(event_dates,MATCH(M11,event_dates,0),0,500,1),0)))</f>
        <v/>
      </c>
      <c r="N12" s="1182"/>
      <c r="P12" s="295" t="str">
        <f t="shared" ref="P12:P16" ca="1" si="57">IF(DN27="","",DN27)</f>
        <v>D. Store Card 3 - 30</v>
      </c>
      <c r="Q12" s="295" t="str">
        <f t="shared" ca="1" si="56"/>
        <v>Pet Care - 80</v>
      </c>
      <c r="R12" s="295" t="str">
        <f t="shared" ca="1" si="56"/>
        <v>Life Insurance - 70</v>
      </c>
      <c r="S12" s="296" t="str">
        <f t="shared" ca="1" si="56"/>
        <v/>
      </c>
      <c r="T12" s="295" t="str">
        <f t="shared" ca="1" si="56"/>
        <v/>
      </c>
      <c r="U12" s="295" t="str">
        <f t="shared" ca="1" si="56"/>
        <v/>
      </c>
      <c r="V12" s="1158" t="s">
        <v>502</v>
      </c>
      <c r="W12" s="1159"/>
      <c r="X12" s="445">
        <f ca="1">IF(DP32="",0,DP32)</f>
        <v>535</v>
      </c>
      <c r="Y12"/>
      <c r="AB12" s="299"/>
      <c r="AC12" s="358">
        <f>IF('Data Entry'!B18="","",'Data Entry'!B18)</f>
        <v>16</v>
      </c>
      <c r="AD12" s="356" t="str">
        <f>IF('Data Entry'!A18="","",'Data Entry'!A18)</f>
        <v>Audible</v>
      </c>
      <c r="AE12" s="363">
        <f>IF('Data Entry'!C18="","",'Data Entry'!C18)</f>
        <v>14.95</v>
      </c>
      <c r="AF12" s="402" t="str">
        <f>IF('Data Entry'!E18="","",'Data Entry'!E18)</f>
        <v>Monthly</v>
      </c>
      <c r="AG12" s="300"/>
      <c r="AH12"/>
      <c r="AI12" s="304">
        <f t="shared" ca="1" si="23"/>
        <v>21</v>
      </c>
      <c r="AJ12" s="305" t="str">
        <f t="shared" ca="1" si="2"/>
        <v/>
      </c>
      <c r="AK12" s="306" t="str">
        <f t="shared" ca="1" si="3"/>
        <v/>
      </c>
      <c r="AL12" s="307" t="str">
        <f t="shared" ca="1" si="4"/>
        <v/>
      </c>
      <c r="AM12" s="304">
        <f t="shared" ca="1" si="24"/>
        <v>21</v>
      </c>
      <c r="AN12" s="305" t="str">
        <f t="shared" ca="1" si="5"/>
        <v/>
      </c>
      <c r="AO12" s="306" t="str">
        <f t="shared" ca="1" si="6"/>
        <v/>
      </c>
      <c r="AP12" s="307" t="str">
        <f t="shared" ca="1" si="7"/>
        <v/>
      </c>
      <c r="AQ12" s="304">
        <f t="shared" ca="1" si="25"/>
        <v>21</v>
      </c>
      <c r="AR12" s="305" t="str">
        <f t="shared" ca="1" si="8"/>
        <v/>
      </c>
      <c r="AS12" s="306" t="str">
        <f t="shared" ca="1" si="9"/>
        <v/>
      </c>
      <c r="AT12" s="307" t="str">
        <f t="shared" ca="1" si="10"/>
        <v/>
      </c>
      <c r="AU12" s="304">
        <f t="shared" ca="1" si="26"/>
        <v>21</v>
      </c>
      <c r="AV12" s="305" t="str">
        <f t="shared" ca="1" si="11"/>
        <v/>
      </c>
      <c r="AW12" s="306" t="str">
        <f t="shared" ca="1" si="12"/>
        <v/>
      </c>
      <c r="AX12" s="307" t="str">
        <f t="shared" ca="1" si="13"/>
        <v/>
      </c>
      <c r="AY12" s="304">
        <f t="shared" ca="1" si="27"/>
        <v>21</v>
      </c>
      <c r="AZ12" s="305" t="str">
        <f t="shared" ca="1" si="14"/>
        <v/>
      </c>
      <c r="BA12" s="306" t="str">
        <f t="shared" ca="1" si="15"/>
        <v/>
      </c>
      <c r="BB12" s="307" t="str">
        <f t="shared" ca="1" si="16"/>
        <v/>
      </c>
      <c r="BC12" s="304">
        <f t="shared" ca="1" si="28"/>
        <v>21</v>
      </c>
      <c r="BD12" s="305" t="str">
        <f t="shared" ca="1" si="17"/>
        <v/>
      </c>
      <c r="BE12" s="306" t="str">
        <f t="shared" ca="1" si="18"/>
        <v/>
      </c>
      <c r="BF12" s="307" t="str">
        <f t="shared" ca="1" si="19"/>
        <v/>
      </c>
      <c r="BG12" s="304" t="str">
        <f t="shared" ca="1" si="29"/>
        <v/>
      </c>
      <c r="BH12" s="305" t="str">
        <f t="shared" ca="1" si="20"/>
        <v/>
      </c>
      <c r="BI12" s="306" t="str">
        <f t="shared" ca="1" si="21"/>
        <v/>
      </c>
      <c r="BJ12" s="307" t="str">
        <f t="shared" ca="1" si="22"/>
        <v/>
      </c>
      <c r="BL12" s="412" t="str">
        <f ca="1">IF(OR(BM12="",BM12=0),"",MAX(BL$5:BL11)+1)</f>
        <v/>
      </c>
      <c r="BM12" s="316" t="str">
        <f ca="1">IFERROR(INDEX($AJ$6:$AJ$17, ROWS(BM$4:$BM10)), IFERROR(INDEX($AN$6:$AN$17, ROWS(BM$4:$BM10)-ROWS($AJ$6:$AJ$17)), IFERROR(INDEX($AR$6:$AR$17, ROWS(BM$4:$BM10)-ROWS($AJ$6:$AJ$17)-ROWS($AN$6:$AN$17)),IFERROR(INDEX($AV$6:$AV$17, ROWS(BM$4:$BM10)-ROWS($AJ$6:$AJ$17)-ROWS($AN$6:$AN$17)-ROWS($AR$6:$AR$17)),IFERROR(INDEX($AZ$6:$AZ$17, ROWS(BM$4:$BM10)-ROWS($AJ$6:$AJ$17)-ROWS($AN$6:$AN$17)-ROWS($AR$6:$AR$17)-ROWS($AV$6:$AV$17)),IFERROR(INDEX($BD$6:$BD$17, ROWS(BM$4:$BM10)-ROWS($AJ$6:$AJ$17)-ROWS($AN$6:$AN$17)-ROWS($AR$6:$AR$17)-ROWS($AV$6:$AV$17)-ROWS($AZ$6:$AZ$17)),IFERROR(INDEX($BH$6:$BH$17, ROWS(BM$4:$BM10)-ROWS($AJ$6:$AJ$17)-ROWS($AN$6:$AN$17)-ROWS($AR$6:$AR$17)-ROWS($AV$6:$AV$17)-ROWS($AZ$6:$AZ$17)-ROWS($BD$6:$BD$17)), "")))))))</f>
        <v/>
      </c>
      <c r="BN12" s="316" t="str">
        <f t="shared" ca="1" si="30"/>
        <v/>
      </c>
      <c r="BO12" s="316" t="str">
        <f ca="1">IF(OR(BP12="",BP12=0),"",MAX(BO$5:BO11)+1)</f>
        <v/>
      </c>
      <c r="BP12" s="316" t="str">
        <f ca="1">IFERROR(INDEX($AK$6:$AK$17, ROWS($BP$4:BP10)), IFERROR(INDEX($AO$6:$AO$17, ROWS($BP$4:BP10)-ROWS($AK$6:$AK$17)), IFERROR(INDEX($AS$6:$AS$17, ROWS($BP$4:BP10)-ROWS($AK$6:$AK$17)-ROWS($AO$6:$AO$17)),IFERROR(INDEX($AW$6:$AW$17, ROWS($BP$4:BP10)-ROWS($AK$6:$AK$17)-ROWS($AO$6:$AO$17)-ROWS($AS$6:$AS$17)),IFERROR(INDEX($BA$6:$BA$17, ROWS($BP$4:BP10)-ROWS($AK$6:$AK$17)-ROWS($AO$6:$AO$17)-ROWS($AS$6:$AS$17)-ROWS($AW$6:$AW$17)),IFERROR(INDEX($BE$6:$BE$17, ROWS($BP$4:BP10)-ROWS($AK$6:$AK$17)-ROWS($AO$6:$AO$17)-ROWS($AS$6:$AS$17)-ROWS($AW$6:$AW$17)-ROWS($BA$6:$BA$17)),IFERROR(INDEX($BI$6:$BI$17, ROWS($BP$4:BP10)-ROWS($AK$6:$AK$17)-ROWS($AO$6:$AO$17)-ROWS($AS$6:$AS$17)-ROWS($AW$6:$AW$17)-ROWS($BA$6:$BA$17)-ROWS($BE$6:$BE$17)), "")))))))</f>
        <v/>
      </c>
      <c r="BQ12" s="316" t="str">
        <f t="shared" ca="1" si="31"/>
        <v/>
      </c>
      <c r="BR12" s="413" t="str">
        <f t="shared" ca="1" si="32"/>
        <v/>
      </c>
      <c r="BS12" s="412" t="str">
        <f ca="1">IF(OR(BT12="",BT12=0),"",MAX(BS$5:BS11)+1)</f>
        <v/>
      </c>
      <c r="BT12" s="316" t="str">
        <f ca="1">IFERROR(INDEX($AJ$22:$AJ$33, ROWS($BT$4:BT10)), IFERROR(INDEX($AN$22:$AN$33, ROWS($BT$4:BT10)-ROWS($AJ$22:$AJ$33)), IFERROR(INDEX($AR$22:$AR$33, ROWS($BT$4:BT10)-ROWS($AJ$22:$AJ$33)-ROWS($AN$22:$AN$33)),IFERROR(INDEX($AV$22:$AV$33, ROWS($BT$4:BT10)-ROWS($AJ$22:$AJ$33)-ROWS($AN$22:$AN$33)-ROWS($AR$22:$AR$33)),IFERROR(INDEX($AZ$22:$AZ$33, ROWS($BT$4:BT10)-ROWS($AJ$22:$AJ$33)-ROWS($AN$22:$AN$33)-ROWS($AR$22:$AR$33)-ROWS($AV$22:$AV$33)),IFERROR(INDEX($BD$22:$BD$33, ROWS($BT$4:BT10)-ROWS($AJ$22:$AJ$33)-ROWS($AN$22:$AN$33)-ROWS($AR$22:$AR$33)-ROWS($AV$22:$AV$33)-ROWS($AZ$22:$AZ$33)),IFERROR(INDEX($BH$22:$BH$33, ROWS($BT$4:BT10)-ROWS($AJ$22:$AJ$33)-ROWS($AN$22:$AN$33)-ROWS($AR$22:$AR$33)-ROWS($AV$22:$AV$33)-ROWS($AZ$22:$AZ$33)-ROWS($BD$22:$BD$33)), "")))))))</f>
        <v/>
      </c>
      <c r="BU12" s="316" t="str">
        <f t="shared" ca="1" si="33"/>
        <v>Pet Care</v>
      </c>
      <c r="BV12" s="316" t="str">
        <f ca="1">IF(OR(BW12="",BW12=0),"",MAX(BV$5:BV11)+1)</f>
        <v/>
      </c>
      <c r="BW12" s="316" t="str">
        <f ca="1">IFERROR(INDEX($AK$22:$AK$33, ROWS($BW$4:BW10)), IFERROR(INDEX($AO$22:$AO$33, ROWS($BW$4:BW10)-ROWS($AK$22:$AK$33)), IFERROR(INDEX($AS$22:$AS$33, ROWS($BW$4:BW10)-ROWS($AK$22:$AK$33)-ROWS($AO$22:$AO$33)),IFERROR(INDEX($AW$22:$AW$33, ROWS($BW$4:BW10)-ROWS($AK$22:$AK$33)-ROWS($AO$22:$AO$33)-ROWS($AS$22:$AS$33)),IFERROR(INDEX($BA$22:$BA$33, ROWS($BW$4:BW10)-ROWS($AK$22:$AK$33)-ROWS($AO$22:$AO$33)-ROWS($AS$22:$AS$33)-ROWS($AW$22:$AW$33)),IFERROR(INDEX($BE$22:$BE$33, ROWS($BW$4:BW10)-ROWS($AK$22:$AK$33)-ROWS($AO$22:$AO$33)-ROWS($AS$22:$AS$33)-ROWS($AW$22:$AW$33)-ROWS($BA$22:$BA$33)),IFERROR(INDEX($BI$22:$BI$33, ROWS($BW$4:BW10)-ROWS($AK$22:$AK$33)-ROWS($AO$22:$AO$33)-ROWS($AS$22:$AS$33)-ROWS($AW$22:$AW$33)-ROWS($BA$22:$BA$33)-ROWS($BE$22:$BE$33)), "")))))))</f>
        <v/>
      </c>
      <c r="BX12" s="316">
        <f t="shared" ca="1" si="34"/>
        <v>80</v>
      </c>
      <c r="BY12" s="413" t="str">
        <f t="shared" ca="1" si="35"/>
        <v/>
      </c>
      <c r="BZ12" s="412" t="str">
        <f ca="1">IF(OR(CA12="",CA12=0),"",MAX(BZ$5:BZ11)+1)</f>
        <v/>
      </c>
      <c r="CA12" s="316" t="str">
        <f ca="1">IFERROR(INDEX($AJ$38:$AJ$49, ROWS($CA$4:CA10)), IFERROR(INDEX($AN$38:$AN$49, ROWS($CA$4:CA10)-ROWS($AJ$38:$AJ$49)), IFERROR(INDEX($AR$38:$AR$49, ROWS($CA$4:CA10)-ROWS($AJ$38:$AJ$49)-ROWS($AN$38:$AN$49)),IFERROR(INDEX($AV$38:$AV$49, ROWS($CA$4:CA10)-ROWS($AJ$38:$AJ$49)-ROWS($AN$38:$AN$49)-ROWS($AR$38:$AR$49)),IFERROR(INDEX($AZ$38:$AZ$49, ROWS($CA$4:CA10)-ROWS($AJ$38:$AJ$49)-ROWS($AN$38:$AN$49)-ROWS($AR$38:$AR$49)-ROWS($AV$38:$AV$49)),IFERROR(INDEX($BD$38:$BD$49, ROWS($CA$4:CA10)-ROWS($AJ$38:$AJ$49)-ROWS($AN$38:$AN$49)-ROWS($AR$38:$AR$49)-ROWS($AV$38:$AV$49)-ROWS($AZ$38:$AZ$49)),IFERROR(INDEX($BH$38:$BH$49, ROWS($CA$4:CA10)-ROWS($AJ$38:$AJ$49)-ROWS($AN$38:$AN$49)-ROWS($AR$38:$AR$49)-ROWS($AV$38:$AV$49)-ROWS($AZ$38:$AZ$49)-ROWS($BD$38:$BD$49)), "")))))))</f>
        <v/>
      </c>
      <c r="CB12" s="316" t="str">
        <f t="shared" ca="1" si="36"/>
        <v>Roth IRA</v>
      </c>
      <c r="CC12" s="316" t="str">
        <f ca="1">IF(OR(CD12="",CD12=0),"",MAX(CC$5:CC11)+1)</f>
        <v/>
      </c>
      <c r="CD12" s="316" t="str">
        <f ca="1">IFERROR(INDEX($AK$38:$AK$49, ROWS($CD$4:CD10)), IFERROR(INDEX($AO$38:$AO$49, ROWS($CD$4:CD10)-ROWS($AK$38:$AK$49)), IFERROR(INDEX($AS$38:$AS$49, ROWS($CD$4:CD10)-ROWS($AK$38:$AK$49)-ROWS($AO$38:$AO$49)),IFERROR(INDEX($AW$38:$AW$49, ROWS($CD$4:CD10)-ROWS($AK$38:$AK$49)-ROWS($AO$38:$AO$49)-ROWS($AS$38:$AS$49)),IFERROR(INDEX($BA$38:$BA$49, ROWS($CD$4:CD10)-ROWS($AK$38:$AK$49)-ROWS($AO$38:$AO$49)-ROWS($AS$38:$AS$49)-ROWS($AW$38:$AW$49)),IFERROR(INDEX($BE$38:$BE$49, ROWS($CD$4:CD10)-ROWS($AK$38:$AK$49)-ROWS($AO$38:$AO$49)-ROWS($AS$38:$AS$49)-ROWS($AW$38:$AW$49)-ROWS($BA$38:$BA$49)),IFERROR(INDEX($BI$38:$BI$49, ROWS($CD$4:CD10)-ROWS($AK$38:$AK$49)-ROWS($AO$38:$AO$49)-ROWS($AS$38:$AS$49)-ROWS($AW$38:$AW$49)-ROWS($BA$38:$BA$49)-ROWS($BE$38:$BE$49)), "")))))))</f>
        <v/>
      </c>
      <c r="CE12" s="316">
        <f t="shared" ca="1" si="37"/>
        <v>100</v>
      </c>
      <c r="CF12" s="413" t="str">
        <f t="shared" ca="1" si="38"/>
        <v/>
      </c>
      <c r="CG12" s="412" t="str">
        <f ca="1">IF(OR(CH12="",CH12=0),"",MAX(CG$5:CG11)+1)</f>
        <v/>
      </c>
      <c r="CH12" s="316" t="str">
        <f ca="1">IFERROR(INDEX($AJ$54:$AJ$65, ROWS($CH$4:CH10)), IFERROR(INDEX($AN$54:$AN$65, ROWS($CH$4:CH10)-ROWS($AJ$54:$AJ$65)), IFERROR(INDEX($AR$54:$AR$65, ROWS($CH$4:CH10)-ROWS($AJ$54:$AJ$65)-ROWS($AN$54:$AN$65)),IFERROR(INDEX($AV$54:$AV$65, ROWS($CH$4:CH10)-ROWS($AJ$54:$AJ$65)-ROWS($AN$54:$AN$65)-ROWS($AR$54:$AR$65)),IFERROR(INDEX($AZ$54:$AZ$65, ROWS($CH$4:CH10)-ROWS($AJ$54:$AJ$65)-ROWS($AN$54:$AN$65)-ROWS($AR$54:$AR$65)-ROWS($AV$54:$AV$65)),IFERROR(INDEX($BD$54:$BD$65, ROWS($CH$4:CH10)-ROWS($AJ$54:$AJ$65)-ROWS($AN$54:$AN$65)-ROWS($AR$54:$AR$65)-ROWS($AV$54:$AV$65)-ROWS($AZ$54:$AZ$65)),IFERROR(INDEX($BH$54:$BH$65, ROWS($CH$4:CH10)-ROWS($AJ$54:$AJ$65)-ROWS($AN$54:$AN$65)-ROWS($AR$54:$AR$65)-ROWS($AV$54:$AV$65)-ROWS($AZ$54:$AZ$65)-ROWS($BD$54:$BD$65)), "")))))))</f>
        <v/>
      </c>
      <c r="CI12" s="316" t="str">
        <f t="shared" ca="1" si="39"/>
        <v>Paycheck 3</v>
      </c>
      <c r="CJ12" s="316" t="str">
        <f ca="1">IF(OR(CK12="",CK12=0),"",MAX(CJ$5:CJ11)+1)</f>
        <v/>
      </c>
      <c r="CK12" s="316" t="str">
        <f ca="1">IFERROR(INDEX($AK$54:$AK$65, ROWS($CK$4:CK10)), IFERROR(INDEX($AO$54:$AO$65, ROWS($CK$4:CK10)-ROWS($AK$54:$AK$65)), IFERROR(INDEX($AS$54:$AS$65, ROWS($CK$4:CK10)-ROWS($AK$54:$AK$65)-ROWS($AO$54:$AO$65)),IFERROR(INDEX($AW$54:$AW$65, ROWS($CK$4:CK10)-ROWS($AK$54:$AK$65)-ROWS($AO$54:$AO$65)-ROWS($AS$54:$AS$65)),IFERROR(INDEX($BA$54:$BA$65, ROWS($CK$4:CK10)-ROWS($AK$54:$AK$65)-ROWS($AO$54:$AO$65)-ROWS($AS$54:$AS$65)-ROWS($AW$54:$AW$65)),IFERROR(INDEX($BE$54:$BE$65, ROWS($CK$4:CK10)-ROWS($AK$54:$AK$65)-ROWS($AO$54:$AO$65)-ROWS($AS$54:$AS$65)-ROWS($AW$54:$AW$65)-ROWS($BA$54:$BA$65)),IFERROR(INDEX($BI$54:$BI$65, ROWS($CK$4:CK10)-ROWS($AK$54:$AK$65)-ROWS($AO$54:$AO$65)-ROWS($AS$54:$AS$65)-ROWS($AW$54:$AW$65)-ROWS($BA$54:$BA$65)-ROWS($BE$54:$BE$65)), "")))))))</f>
        <v/>
      </c>
      <c r="CL12" s="316">
        <f t="shared" ca="1" si="40"/>
        <v>700</v>
      </c>
      <c r="CM12" s="413" t="str">
        <f t="shared" ca="1" si="41"/>
        <v>Income</v>
      </c>
      <c r="CN12" s="412" t="str">
        <f ca="1">IF(OR(CO12="",CO12=0),"",MAX(CN$5:CN11)+1)</f>
        <v/>
      </c>
      <c r="CO12" s="316" t="str">
        <f ca="1">IFERROR(INDEX($AJ$70:$AJ$81, ROWS($CO$4:CO10)), IFERROR(INDEX($AN$70:$AN$81, ROWS($CO$4:CO10)-ROWS($AJ$70:$AJ$81)), IFERROR(INDEX($AR$70:$AR$81, ROWS($CO$4:CO10)-ROWS($AJ$70:$AJ$81)-ROWS($AN$70:$AN$81)),IFERROR(INDEX($AV$70:$AV$81, ROWS($CO$4:CO10)-ROWS($AJ$70:$AJ$81)-ROWS($AN$70:$AN$81)-ROWS($AR$70:$AR$81)),IFERROR(INDEX($AZ$70:$AZ$81, ROWS($CO$4:CO10)-ROWS($AJ$70:$AJ$81)-ROWS($AN$70:$AN$81)-ROWS($AR$70:$AR$81)-ROWS($AV$70:$AV$81)),IFERROR(INDEX($BD$70:$BD$81, ROWS($CO$4:CO10)-ROWS($AJ$70:$AJ$81)-ROWS($AN$70:$AN$81)-ROWS($AR$70:$AR$81)-ROWS($AV$70:$AV$81)-ROWS($AZ$70:$AZ$81)),IFERROR(INDEX($BH$70:$BH$81, ROWS($CO$4:CO10)-ROWS($AJ$70:$AJ$81)-ROWS($AN$70:$AN$81)-ROWS($AR$70:$AR$81)-ROWS($AV$70:$AV$81)-ROWS($AZ$70:$AZ$81)-ROWS($BD$70:$BD$81)), "")))))))</f>
        <v/>
      </c>
      <c r="CP12" s="316" t="str">
        <f t="shared" ca="1" si="42"/>
        <v/>
      </c>
      <c r="CQ12" s="316" t="str">
        <f ca="1">IF(OR(CR12="",CR12=0),"",MAX(CQ$5:CQ11)+1)</f>
        <v/>
      </c>
      <c r="CR12" s="316" t="str">
        <f ca="1">IFERROR(INDEX($AK$70:$AK$81, ROWS($CR$4:CR10)), IFERROR(INDEX($AO$70:$AO$81, ROWS($CR$4:CR10)-ROWS($AK$70:$AK$81)), IFERROR(INDEX($AS$70:$AS$81, ROWS($CR$4:CR10)-ROWS($AK$70:$AK$81)-ROWS($AO$70:$AO$81)),IFERROR(INDEX($AW$70:$AW$81, ROWS($CR$4:CR10)-ROWS($AK$70:$AK$81)-ROWS($AO$70:$AO$81)-ROWS($AS$70:$AS$81)),IFERROR(INDEX($BA$70:$BA$81, ROWS($CR$4:CR10)-ROWS($AK$70:$AK$81)-ROWS($AO$70:$AO$81)-ROWS($AS$70:$AS$81)-ROWS($AW$70:$AW$81)),IFERROR(INDEX($BE$70:$BE$81, ROWS($CR$4:CR10)-ROWS($AK$70:$AK$81)-ROWS($AO$70:$AO$81)-ROWS($AS$70:$AS$81)-ROWS($AW$70:$AW$81)-ROWS($BA$70:$BA$81)),IFERROR(INDEX($BI$70:$BI$81, ROWS($CR$4:CR10)-ROWS($AK$70:$AK$81)-ROWS($AO$70:$AO$81)-ROWS($AS$70:$AS$81)-ROWS($AW$70:$AW$81)-ROWS($BA$70:$BA$81)-ROWS($BE$70:$BE$81)), "")))))))</f>
        <v/>
      </c>
      <c r="CS12" s="316" t="str">
        <f t="shared" ca="1" si="43"/>
        <v/>
      </c>
      <c r="CT12" s="413" t="str">
        <f t="shared" ca="1" si="44"/>
        <v/>
      </c>
      <c r="CU12" s="412" t="str">
        <f>IF(OR(CV12="",CV12=0),"",MAX(CU$5:CU11)+1)</f>
        <v/>
      </c>
      <c r="CV12" s="316">
        <f>IFERROR(INDEX($AJ$86:$AJ$97, ROWS($CV$4:CV10)), IFERROR(INDEX($AN$86:$AN$97, ROWS($CV$4:CV10)-ROWS($AJ$86:$AJ$97)), ""))</f>
        <v>0</v>
      </c>
      <c r="CW12" s="316" t="str">
        <f t="shared" si="45"/>
        <v/>
      </c>
      <c r="CX12" s="316" t="str">
        <f>IF(OR(CY12="",CY12=0),"",MAX(CX$5:CX11)+1)</f>
        <v/>
      </c>
      <c r="CY12" s="316">
        <f>IFERROR(INDEX($AK$86:$AK$97, ROWS($CY$4:CY10)), IFERROR(INDEX($AO$86:$AO$97, ROWS($CY$4:CY10)-ROWS($AK$86:$AK$97)), ""))</f>
        <v>0</v>
      </c>
      <c r="CZ12" s="316" t="str">
        <f t="shared" si="46"/>
        <v/>
      </c>
      <c r="DA12" s="413" t="str">
        <f t="shared" si="47"/>
        <v/>
      </c>
      <c r="DC12" s="438" t="str">
        <f ca="1">IF(OR(DD12="",DD12=0),"",MAX(DC$5:DC11)+1)</f>
        <v/>
      </c>
      <c r="DD12" s="434" t="str">
        <f t="shared" ca="1" si="48"/>
        <v/>
      </c>
      <c r="DE12" s="413" t="str">
        <f t="shared" ca="1" si="49"/>
        <v/>
      </c>
      <c r="DF12" s="431" t="str">
        <f ca="1">IF(OR(DG12="",DG12=0),"",MAX(DF$5:DF11)+1)</f>
        <v/>
      </c>
      <c r="DG12" s="412" t="str">
        <f t="shared" ca="1" si="50"/>
        <v/>
      </c>
      <c r="DH12" s="413" t="str">
        <f t="shared" ca="1" si="51"/>
        <v/>
      </c>
      <c r="DI12" s="412" t="str">
        <f t="shared" ca="1" si="52"/>
        <v/>
      </c>
      <c r="DJ12" s="413" t="str">
        <f t="shared" ca="1" si="53"/>
        <v/>
      </c>
      <c r="DK12" s="412" t="str">
        <f t="shared" ca="1" si="54"/>
        <v/>
      </c>
      <c r="DL12" s="413" t="str">
        <f t="shared" ca="1" si="55"/>
        <v/>
      </c>
      <c r="DN12" s="1192" t="s">
        <v>505</v>
      </c>
      <c r="DO12" s="1193"/>
      <c r="DP12" s="443">
        <f ca="1">IF(DJ6="","",SUM(DJ6:DJ23))</f>
        <v>920</v>
      </c>
      <c r="DQ12" s="1192" t="s">
        <v>506</v>
      </c>
      <c r="DR12" s="1193"/>
      <c r="DS12" s="444" t="str">
        <f ca="1">IF(DL6="","",SUM(DL6:DL23))</f>
        <v/>
      </c>
    </row>
    <row r="13" spans="1:123" s="292" customFormat="1" ht="15" customHeight="1" x14ac:dyDescent="0.3">
      <c r="A13" s="1183"/>
      <c r="B13" s="1182"/>
      <c r="C13" s="1183"/>
      <c r="D13" s="1182"/>
      <c r="E13" s="1183"/>
      <c r="F13" s="1182"/>
      <c r="G13" s="1183"/>
      <c r="H13" s="1182"/>
      <c r="I13" s="1183"/>
      <c r="J13" s="1182"/>
      <c r="K13" s="1183"/>
      <c r="L13" s="1182"/>
      <c r="M13" s="1183"/>
      <c r="N13" s="1182"/>
      <c r="P13" s="295" t="str">
        <f t="shared" ca="1" si="57"/>
        <v>Car 1 Gas - 50</v>
      </c>
      <c r="Q13" s="295" t="str">
        <f t="shared" ca="1" si="56"/>
        <v/>
      </c>
      <c r="R13" s="295" t="str">
        <f t="shared" ca="1" si="56"/>
        <v/>
      </c>
      <c r="S13" s="296" t="str">
        <f t="shared" ca="1" si="56"/>
        <v/>
      </c>
      <c r="T13" s="295" t="str">
        <f t="shared" ca="1" si="56"/>
        <v/>
      </c>
      <c r="U13" s="295" t="str">
        <f t="shared" ca="1" si="56"/>
        <v/>
      </c>
      <c r="V13" s="1158" t="s">
        <v>507</v>
      </c>
      <c r="W13" s="1159"/>
      <c r="X13" s="445">
        <f ca="1">IF(DS32="",0,DS32)</f>
        <v>1950</v>
      </c>
      <c r="Y13"/>
      <c r="AB13" s="299"/>
      <c r="AC13" s="358">
        <f>IF('Data Entry'!B19="","",'Data Entry'!B19)</f>
        <v>29</v>
      </c>
      <c r="AD13" s="356" t="str">
        <f>IF('Data Entry'!A19="","",'Data Entry'!A19)</f>
        <v>Spotify</v>
      </c>
      <c r="AE13" s="363">
        <f>IF('Data Entry'!C19="","",'Data Entry'!C19)</f>
        <v>9.99</v>
      </c>
      <c r="AF13" s="402" t="str">
        <f>IF('Data Entry'!E19="","",'Data Entry'!E19)</f>
        <v>Monthly</v>
      </c>
      <c r="AG13" s="300"/>
      <c r="AH13"/>
      <c r="AI13" s="304">
        <f t="shared" ca="1" si="23"/>
        <v>22</v>
      </c>
      <c r="AJ13" s="305" t="str">
        <f t="shared" ca="1" si="2"/>
        <v/>
      </c>
      <c r="AK13" s="306" t="str">
        <f t="shared" ca="1" si="3"/>
        <v/>
      </c>
      <c r="AL13" s="307" t="str">
        <f t="shared" ca="1" si="4"/>
        <v/>
      </c>
      <c r="AM13" s="304">
        <f t="shared" ca="1" si="24"/>
        <v>22</v>
      </c>
      <c r="AN13" s="305" t="str">
        <f t="shared" ca="1" si="5"/>
        <v/>
      </c>
      <c r="AO13" s="306" t="str">
        <f t="shared" ca="1" si="6"/>
        <v/>
      </c>
      <c r="AP13" s="307" t="str">
        <f t="shared" ca="1" si="7"/>
        <v/>
      </c>
      <c r="AQ13" s="304">
        <f t="shared" ca="1" si="25"/>
        <v>22</v>
      </c>
      <c r="AR13" s="305" t="str">
        <f t="shared" ca="1" si="8"/>
        <v/>
      </c>
      <c r="AS13" s="306" t="str">
        <f t="shared" ca="1" si="9"/>
        <v/>
      </c>
      <c r="AT13" s="307" t="str">
        <f t="shared" ca="1" si="10"/>
        <v/>
      </c>
      <c r="AU13" s="304">
        <f t="shared" ca="1" si="26"/>
        <v>22</v>
      </c>
      <c r="AV13" s="305" t="str">
        <f t="shared" ca="1" si="11"/>
        <v/>
      </c>
      <c r="AW13" s="306" t="str">
        <f t="shared" ca="1" si="12"/>
        <v/>
      </c>
      <c r="AX13" s="307" t="str">
        <f t="shared" ca="1" si="13"/>
        <v/>
      </c>
      <c r="AY13" s="304">
        <f t="shared" ca="1" si="27"/>
        <v>22</v>
      </c>
      <c r="AZ13" s="305" t="str">
        <f t="shared" ca="1" si="14"/>
        <v/>
      </c>
      <c r="BA13" s="306" t="str">
        <f t="shared" ca="1" si="15"/>
        <v/>
      </c>
      <c r="BB13" s="307" t="str">
        <f t="shared" ca="1" si="16"/>
        <v/>
      </c>
      <c r="BC13" s="304">
        <f t="shared" ca="1" si="28"/>
        <v>22</v>
      </c>
      <c r="BD13" s="305" t="str">
        <f t="shared" ca="1" si="17"/>
        <v/>
      </c>
      <c r="BE13" s="306" t="str">
        <f t="shared" ca="1" si="18"/>
        <v/>
      </c>
      <c r="BF13" s="307" t="str">
        <f t="shared" ca="1" si="19"/>
        <v/>
      </c>
      <c r="BG13" s="304" t="str">
        <f t="shared" ca="1" si="29"/>
        <v/>
      </c>
      <c r="BH13" s="305" t="str">
        <f t="shared" ca="1" si="20"/>
        <v/>
      </c>
      <c r="BI13" s="306" t="str">
        <f t="shared" ca="1" si="21"/>
        <v/>
      </c>
      <c r="BJ13" s="307" t="str">
        <f t="shared" ca="1" si="22"/>
        <v/>
      </c>
      <c r="BL13" s="412" t="str">
        <f ca="1">IF(OR(BM13="",BM13=0),"",MAX(BL$5:BL12)+1)</f>
        <v/>
      </c>
      <c r="BM13" s="316" t="str">
        <f ca="1">IFERROR(INDEX($AJ$6:$AJ$17, ROWS(BM$4:$BM11)), IFERROR(INDEX($AN$6:$AN$17, ROWS(BM$4:$BM11)-ROWS($AJ$6:$AJ$17)), IFERROR(INDEX($AR$6:$AR$17, ROWS(BM$4:$BM11)-ROWS($AJ$6:$AJ$17)-ROWS($AN$6:$AN$17)),IFERROR(INDEX($AV$6:$AV$17, ROWS(BM$4:$BM11)-ROWS($AJ$6:$AJ$17)-ROWS($AN$6:$AN$17)-ROWS($AR$6:$AR$17)),IFERROR(INDEX($AZ$6:$AZ$17, ROWS(BM$4:$BM11)-ROWS($AJ$6:$AJ$17)-ROWS($AN$6:$AN$17)-ROWS($AR$6:$AR$17)-ROWS($AV$6:$AV$17)),IFERROR(INDEX($BD$6:$BD$17, ROWS(BM$4:$BM11)-ROWS($AJ$6:$AJ$17)-ROWS($AN$6:$AN$17)-ROWS($AR$6:$AR$17)-ROWS($AV$6:$AV$17)-ROWS($AZ$6:$AZ$17)),IFERROR(INDEX($BH$6:$BH$17, ROWS(BM$4:$BM11)-ROWS($AJ$6:$AJ$17)-ROWS($AN$6:$AN$17)-ROWS($AR$6:$AR$17)-ROWS($AV$6:$AV$17)-ROWS($AZ$6:$AZ$17)-ROWS($BD$6:$BD$17)), "")))))))</f>
        <v/>
      </c>
      <c r="BN13" s="316" t="str">
        <f t="shared" ca="1" si="30"/>
        <v/>
      </c>
      <c r="BO13" s="316" t="str">
        <f ca="1">IF(OR(BP13="",BP13=0),"",MAX(BO$5:BO12)+1)</f>
        <v/>
      </c>
      <c r="BP13" s="316" t="str">
        <f ca="1">IFERROR(INDEX($AK$6:$AK$17, ROWS($BP$4:BP11)), IFERROR(INDEX($AO$6:$AO$17, ROWS($BP$4:BP11)-ROWS($AK$6:$AK$17)), IFERROR(INDEX($AS$6:$AS$17, ROWS($BP$4:BP11)-ROWS($AK$6:$AK$17)-ROWS($AO$6:$AO$17)),IFERROR(INDEX($AW$6:$AW$17, ROWS($BP$4:BP11)-ROWS($AK$6:$AK$17)-ROWS($AO$6:$AO$17)-ROWS($AS$6:$AS$17)),IFERROR(INDEX($BA$6:$BA$17, ROWS($BP$4:BP11)-ROWS($AK$6:$AK$17)-ROWS($AO$6:$AO$17)-ROWS($AS$6:$AS$17)-ROWS($AW$6:$AW$17)),IFERROR(INDEX($BE$6:$BE$17, ROWS($BP$4:BP11)-ROWS($AK$6:$AK$17)-ROWS($AO$6:$AO$17)-ROWS($AS$6:$AS$17)-ROWS($AW$6:$AW$17)-ROWS($BA$6:$BA$17)),IFERROR(INDEX($BI$6:$BI$17, ROWS($BP$4:BP11)-ROWS($AK$6:$AK$17)-ROWS($AO$6:$AO$17)-ROWS($AS$6:$AS$17)-ROWS($AW$6:$AW$17)-ROWS($BA$6:$BA$17)-ROWS($BE$6:$BE$17)), "")))))))</f>
        <v/>
      </c>
      <c r="BQ13" s="316" t="str">
        <f t="shared" ca="1" si="31"/>
        <v/>
      </c>
      <c r="BR13" s="413" t="str">
        <f t="shared" ca="1" si="32"/>
        <v/>
      </c>
      <c r="BS13" s="412" t="str">
        <f ca="1">IF(OR(BT13="",BT13=0),"",MAX(BS$5:BS12)+1)</f>
        <v/>
      </c>
      <c r="BT13" s="316" t="str">
        <f ca="1">IFERROR(INDEX($AJ$22:$AJ$33, ROWS($BT$4:BT11)), IFERROR(INDEX($AN$22:$AN$33, ROWS($BT$4:BT11)-ROWS($AJ$22:$AJ$33)), IFERROR(INDEX($AR$22:$AR$33, ROWS($BT$4:BT11)-ROWS($AJ$22:$AJ$33)-ROWS($AN$22:$AN$33)),IFERROR(INDEX($AV$22:$AV$33, ROWS($BT$4:BT11)-ROWS($AJ$22:$AJ$33)-ROWS($AN$22:$AN$33)-ROWS($AR$22:$AR$33)),IFERROR(INDEX($AZ$22:$AZ$33, ROWS($BT$4:BT11)-ROWS($AJ$22:$AJ$33)-ROWS($AN$22:$AN$33)-ROWS($AR$22:$AR$33)-ROWS($AV$22:$AV$33)),IFERROR(INDEX($BD$22:$BD$33, ROWS($BT$4:BT11)-ROWS($AJ$22:$AJ$33)-ROWS($AN$22:$AN$33)-ROWS($AR$22:$AR$33)-ROWS($AV$22:$AV$33)-ROWS($AZ$22:$AZ$33)),IFERROR(INDEX($BH$22:$BH$33, ROWS($BT$4:BT11)-ROWS($AJ$22:$AJ$33)-ROWS($AN$22:$AN$33)-ROWS($AR$22:$AR$33)-ROWS($AV$22:$AV$33)-ROWS($AZ$22:$AZ$33)-ROWS($BD$22:$BD$33)), "")))))))</f>
        <v/>
      </c>
      <c r="BU13" s="316" t="str">
        <f t="shared" ca="1" si="33"/>
        <v>Life Insurance</v>
      </c>
      <c r="BV13" s="316" t="str">
        <f ca="1">IF(OR(BW13="",BW13=0),"",MAX(BV$5:BV12)+1)</f>
        <v/>
      </c>
      <c r="BW13" s="316" t="str">
        <f ca="1">IFERROR(INDEX($AK$22:$AK$33, ROWS($BW$4:BW11)), IFERROR(INDEX($AO$22:$AO$33, ROWS($BW$4:BW11)-ROWS($AK$22:$AK$33)), IFERROR(INDEX($AS$22:$AS$33, ROWS($BW$4:BW11)-ROWS($AK$22:$AK$33)-ROWS($AO$22:$AO$33)),IFERROR(INDEX($AW$22:$AW$33, ROWS($BW$4:BW11)-ROWS($AK$22:$AK$33)-ROWS($AO$22:$AO$33)-ROWS($AS$22:$AS$33)),IFERROR(INDEX($BA$22:$BA$33, ROWS($BW$4:BW11)-ROWS($AK$22:$AK$33)-ROWS($AO$22:$AO$33)-ROWS($AS$22:$AS$33)-ROWS($AW$22:$AW$33)),IFERROR(INDEX($BE$22:$BE$33, ROWS($BW$4:BW11)-ROWS($AK$22:$AK$33)-ROWS($AO$22:$AO$33)-ROWS($AS$22:$AS$33)-ROWS($AW$22:$AW$33)-ROWS($BA$22:$BA$33)),IFERROR(INDEX($BI$22:$BI$33, ROWS($BW$4:BW11)-ROWS($AK$22:$AK$33)-ROWS($AO$22:$AO$33)-ROWS($AS$22:$AS$33)-ROWS($AW$22:$AW$33)-ROWS($BA$22:$BA$33)-ROWS($BE$22:$BE$33)), "")))))))</f>
        <v/>
      </c>
      <c r="BX13" s="316">
        <f t="shared" ca="1" si="34"/>
        <v>70</v>
      </c>
      <c r="BY13" s="413" t="str">
        <f t="shared" ca="1" si="35"/>
        <v/>
      </c>
      <c r="BZ13" s="412" t="str">
        <f ca="1">IF(OR(CA13="",CA13=0),"",MAX(BZ$5:BZ12)+1)</f>
        <v/>
      </c>
      <c r="CA13" s="316" t="str">
        <f ca="1">IFERROR(INDEX($AJ$38:$AJ$49, ROWS($CA$4:CA11)), IFERROR(INDEX($AN$38:$AN$49, ROWS($CA$4:CA11)-ROWS($AJ$38:$AJ$49)), IFERROR(INDEX($AR$38:$AR$49, ROWS($CA$4:CA11)-ROWS($AJ$38:$AJ$49)-ROWS($AN$38:$AN$49)),IFERROR(INDEX($AV$38:$AV$49, ROWS($CA$4:CA11)-ROWS($AJ$38:$AJ$49)-ROWS($AN$38:$AN$49)-ROWS($AR$38:$AR$49)),IFERROR(INDEX($AZ$38:$AZ$49, ROWS($CA$4:CA11)-ROWS($AJ$38:$AJ$49)-ROWS($AN$38:$AN$49)-ROWS($AR$38:$AR$49)-ROWS($AV$38:$AV$49)),IFERROR(INDEX($BD$38:$BD$49, ROWS($CA$4:CA11)-ROWS($AJ$38:$AJ$49)-ROWS($AN$38:$AN$49)-ROWS($AR$38:$AR$49)-ROWS($AV$38:$AV$49)-ROWS($AZ$38:$AZ$49)),IFERROR(INDEX($BH$38:$BH$49, ROWS($CA$4:CA11)-ROWS($AJ$38:$AJ$49)-ROWS($AN$38:$AN$49)-ROWS($AR$38:$AR$49)-ROWS($AV$38:$AV$49)-ROWS($AZ$38:$AZ$49)-ROWS($BD$38:$BD$49)), "")))))))</f>
        <v/>
      </c>
      <c r="CB13" s="316" t="str">
        <f t="shared" ca="1" si="36"/>
        <v>D. Store Card 2</v>
      </c>
      <c r="CC13" s="316" t="str">
        <f ca="1">IF(OR(CD13="",CD13=0),"",MAX(CC$5:CC12)+1)</f>
        <v/>
      </c>
      <c r="CD13" s="316" t="str">
        <f ca="1">IFERROR(INDEX($AK$38:$AK$49, ROWS($CD$4:CD11)), IFERROR(INDEX($AO$38:$AO$49, ROWS($CD$4:CD11)-ROWS($AK$38:$AK$49)), IFERROR(INDEX($AS$38:$AS$49, ROWS($CD$4:CD11)-ROWS($AK$38:$AK$49)-ROWS($AO$38:$AO$49)),IFERROR(INDEX($AW$38:$AW$49, ROWS($CD$4:CD11)-ROWS($AK$38:$AK$49)-ROWS($AO$38:$AO$49)-ROWS($AS$38:$AS$49)),IFERROR(INDEX($BA$38:$BA$49, ROWS($CD$4:CD11)-ROWS($AK$38:$AK$49)-ROWS($AO$38:$AO$49)-ROWS($AS$38:$AS$49)-ROWS($AW$38:$AW$49)),IFERROR(INDEX($BE$38:$BE$49, ROWS($CD$4:CD11)-ROWS($AK$38:$AK$49)-ROWS($AO$38:$AO$49)-ROWS($AS$38:$AS$49)-ROWS($AW$38:$AW$49)-ROWS($BA$38:$BA$49)),IFERROR(INDEX($BI$38:$BI$49, ROWS($CD$4:CD11)-ROWS($AK$38:$AK$49)-ROWS($AO$38:$AO$49)-ROWS($AS$38:$AS$49)-ROWS($AW$38:$AW$49)-ROWS($BA$38:$BA$49)-ROWS($BE$38:$BE$49)), "")))))))</f>
        <v/>
      </c>
      <c r="CE13" s="316">
        <f t="shared" ca="1" si="37"/>
        <v>30</v>
      </c>
      <c r="CF13" s="413" t="str">
        <f t="shared" ca="1" si="38"/>
        <v/>
      </c>
      <c r="CG13" s="412" t="str">
        <f ca="1">IF(OR(CH13="",CH13=0),"",MAX(CG$5:CG12)+1)</f>
        <v/>
      </c>
      <c r="CH13" s="316" t="str">
        <f ca="1">IFERROR(INDEX($AJ$54:$AJ$65, ROWS($CH$4:CH11)), IFERROR(INDEX($AN$54:$AN$65, ROWS($CH$4:CH11)-ROWS($AJ$54:$AJ$65)), IFERROR(INDEX($AR$54:$AR$65, ROWS($CH$4:CH11)-ROWS($AJ$54:$AJ$65)-ROWS($AN$54:$AN$65)),IFERROR(INDEX($AV$54:$AV$65, ROWS($CH$4:CH11)-ROWS($AJ$54:$AJ$65)-ROWS($AN$54:$AN$65)-ROWS($AR$54:$AR$65)),IFERROR(INDEX($AZ$54:$AZ$65, ROWS($CH$4:CH11)-ROWS($AJ$54:$AJ$65)-ROWS($AN$54:$AN$65)-ROWS($AR$54:$AR$65)-ROWS($AV$54:$AV$65)),IFERROR(INDEX($BD$54:$BD$65, ROWS($CH$4:CH11)-ROWS($AJ$54:$AJ$65)-ROWS($AN$54:$AN$65)-ROWS($AR$54:$AR$65)-ROWS($AV$54:$AV$65)-ROWS($AZ$54:$AZ$65)),IFERROR(INDEX($BH$54:$BH$65, ROWS($CH$4:CH11)-ROWS($AJ$54:$AJ$65)-ROWS($AN$54:$AN$65)-ROWS($AR$54:$AR$65)-ROWS($AV$54:$AV$65)-ROWS($AZ$54:$AZ$65)-ROWS($BD$54:$BD$65)), "")))))))</f>
        <v/>
      </c>
      <c r="CI13" s="316" t="str">
        <f t="shared" ca="1" si="39"/>
        <v>Paycheck 1</v>
      </c>
      <c r="CJ13" s="316" t="str">
        <f ca="1">IF(OR(CK13="",CK13=0),"",MAX(CJ$5:CJ12)+1)</f>
        <v/>
      </c>
      <c r="CK13" s="316" t="str">
        <f ca="1">IFERROR(INDEX($AK$54:$AK$65, ROWS($CK$4:CK11)), IFERROR(INDEX($AO$54:$AO$65, ROWS($CK$4:CK11)-ROWS($AK$54:$AK$65)), IFERROR(INDEX($AS$54:$AS$65, ROWS($CK$4:CK11)-ROWS($AK$54:$AK$65)-ROWS($AO$54:$AO$65)),IFERROR(INDEX($AW$54:$AW$65, ROWS($CK$4:CK11)-ROWS($AK$54:$AK$65)-ROWS($AO$54:$AO$65)-ROWS($AS$54:$AS$65)),IFERROR(INDEX($BA$54:$BA$65, ROWS($CK$4:CK11)-ROWS($AK$54:$AK$65)-ROWS($AO$54:$AO$65)-ROWS($AS$54:$AS$65)-ROWS($AW$54:$AW$65)),IFERROR(INDEX($BE$54:$BE$65, ROWS($CK$4:CK11)-ROWS($AK$54:$AK$65)-ROWS($AO$54:$AO$65)-ROWS($AS$54:$AS$65)-ROWS($AW$54:$AW$65)-ROWS($BA$54:$BA$65)),IFERROR(INDEX($BI$54:$BI$65, ROWS($CK$4:CK11)-ROWS($AK$54:$AK$65)-ROWS($AO$54:$AO$65)-ROWS($AS$54:$AS$65)-ROWS($AW$54:$AW$65)-ROWS($BA$54:$BA$65)-ROWS($BE$54:$BE$65)), "")))))))</f>
        <v/>
      </c>
      <c r="CL13" s="316">
        <f t="shared" ca="1" si="40"/>
        <v>850</v>
      </c>
      <c r="CM13" s="413" t="str">
        <f t="shared" ca="1" si="41"/>
        <v>Income</v>
      </c>
      <c r="CN13" s="412" t="str">
        <f ca="1">IF(OR(CO13="",CO13=0),"",MAX(CN$5:CN12)+1)</f>
        <v/>
      </c>
      <c r="CO13" s="316" t="str">
        <f ca="1">IFERROR(INDEX($AJ$70:$AJ$81, ROWS($CO$4:CO11)), IFERROR(INDEX($AN$70:$AN$81, ROWS($CO$4:CO11)-ROWS($AJ$70:$AJ$81)), IFERROR(INDEX($AR$70:$AR$81, ROWS($CO$4:CO11)-ROWS($AJ$70:$AJ$81)-ROWS($AN$70:$AN$81)),IFERROR(INDEX($AV$70:$AV$81, ROWS($CO$4:CO11)-ROWS($AJ$70:$AJ$81)-ROWS($AN$70:$AN$81)-ROWS($AR$70:$AR$81)),IFERROR(INDEX($AZ$70:$AZ$81, ROWS($CO$4:CO11)-ROWS($AJ$70:$AJ$81)-ROWS($AN$70:$AN$81)-ROWS($AR$70:$AR$81)-ROWS($AV$70:$AV$81)),IFERROR(INDEX($BD$70:$BD$81, ROWS($CO$4:CO11)-ROWS($AJ$70:$AJ$81)-ROWS($AN$70:$AN$81)-ROWS($AR$70:$AR$81)-ROWS($AV$70:$AV$81)-ROWS($AZ$70:$AZ$81)),IFERROR(INDEX($BH$70:$BH$81, ROWS($CO$4:CO11)-ROWS($AJ$70:$AJ$81)-ROWS($AN$70:$AN$81)-ROWS($AR$70:$AR$81)-ROWS($AV$70:$AV$81)-ROWS($AZ$70:$AZ$81)-ROWS($BD$70:$BD$81)), "")))))))</f>
        <v/>
      </c>
      <c r="CP13" s="316" t="str">
        <f t="shared" ca="1" si="42"/>
        <v/>
      </c>
      <c r="CQ13" s="316" t="str">
        <f ca="1">IF(OR(CR13="",CR13=0),"",MAX(CQ$5:CQ12)+1)</f>
        <v/>
      </c>
      <c r="CR13" s="316" t="str">
        <f ca="1">IFERROR(INDEX($AK$70:$AK$81, ROWS($CR$4:CR11)), IFERROR(INDEX($AO$70:$AO$81, ROWS($CR$4:CR11)-ROWS($AK$70:$AK$81)), IFERROR(INDEX($AS$70:$AS$81, ROWS($CR$4:CR11)-ROWS($AK$70:$AK$81)-ROWS($AO$70:$AO$81)),IFERROR(INDEX($AW$70:$AW$81, ROWS($CR$4:CR11)-ROWS($AK$70:$AK$81)-ROWS($AO$70:$AO$81)-ROWS($AS$70:$AS$81)),IFERROR(INDEX($BA$70:$BA$81, ROWS($CR$4:CR11)-ROWS($AK$70:$AK$81)-ROWS($AO$70:$AO$81)-ROWS($AS$70:$AS$81)-ROWS($AW$70:$AW$81)),IFERROR(INDEX($BE$70:$BE$81, ROWS($CR$4:CR11)-ROWS($AK$70:$AK$81)-ROWS($AO$70:$AO$81)-ROWS($AS$70:$AS$81)-ROWS($AW$70:$AW$81)-ROWS($BA$70:$BA$81)),IFERROR(INDEX($BI$70:$BI$81, ROWS($CR$4:CR11)-ROWS($AK$70:$AK$81)-ROWS($AO$70:$AO$81)-ROWS($AS$70:$AS$81)-ROWS($AW$70:$AW$81)-ROWS($BA$70:$BA$81)-ROWS($BE$70:$BE$81)), "")))))))</f>
        <v/>
      </c>
      <c r="CS13" s="316" t="str">
        <f t="shared" ca="1" si="43"/>
        <v/>
      </c>
      <c r="CT13" s="413" t="str">
        <f t="shared" ca="1" si="44"/>
        <v/>
      </c>
      <c r="CU13" s="412" t="str">
        <f>IF(OR(CV13="",CV13=0),"",MAX(CU$5:CU12)+1)</f>
        <v/>
      </c>
      <c r="CV13" s="316">
        <f>IFERROR(INDEX($AJ$86:$AJ$97, ROWS($CV$4:CV11)), IFERROR(INDEX($AN$86:$AN$97, ROWS($CV$4:CV11)-ROWS($AJ$86:$AJ$97)), ""))</f>
        <v>0</v>
      </c>
      <c r="CW13" s="316" t="str">
        <f t="shared" si="45"/>
        <v/>
      </c>
      <c r="CX13" s="316" t="str">
        <f>IF(OR(CY13="",CY13=0),"",MAX(CX$5:CX12)+1)</f>
        <v/>
      </c>
      <c r="CY13" s="316">
        <f>IFERROR(INDEX($AK$86:$AK$97, ROWS($CY$4:CY11)), IFERROR(INDEX($AO$86:$AO$97, ROWS($CY$4:CY11)-ROWS($AK$86:$AK$97)), ""))</f>
        <v>0</v>
      </c>
      <c r="CZ13" s="316" t="str">
        <f t="shared" si="46"/>
        <v/>
      </c>
      <c r="DA13" s="413" t="str">
        <f t="shared" si="47"/>
        <v/>
      </c>
      <c r="DC13" s="438" t="str">
        <f ca="1">IF(OR(DD13="",DD13=0),"",MAX(DC$5:DC12)+1)</f>
        <v/>
      </c>
      <c r="DD13" s="434" t="str">
        <f t="shared" ca="1" si="48"/>
        <v/>
      </c>
      <c r="DE13" s="413" t="str">
        <f t="shared" ca="1" si="49"/>
        <v/>
      </c>
      <c r="DF13" s="431" t="str">
        <f ca="1">IF(OR(DG13="",DG13=0),"",MAX(DF$5:DF12)+1)</f>
        <v/>
      </c>
      <c r="DG13" s="412" t="str">
        <f t="shared" ca="1" si="50"/>
        <v/>
      </c>
      <c r="DH13" s="413" t="str">
        <f t="shared" ca="1" si="51"/>
        <v/>
      </c>
      <c r="DI13" s="412" t="str">
        <f t="shared" ca="1" si="52"/>
        <v/>
      </c>
      <c r="DJ13" s="413" t="str">
        <f t="shared" ca="1" si="53"/>
        <v/>
      </c>
      <c r="DK13" s="412" t="str">
        <f t="shared" ca="1" si="54"/>
        <v/>
      </c>
      <c r="DL13" s="413" t="str">
        <f t="shared" ca="1" si="55"/>
        <v/>
      </c>
    </row>
    <row r="14" spans="1:123" s="292" customFormat="1" ht="15" customHeight="1" x14ac:dyDescent="0.3">
      <c r="A14" s="1183"/>
      <c r="B14" s="1182"/>
      <c r="C14" s="1183"/>
      <c r="D14" s="1182"/>
      <c r="E14" s="1183"/>
      <c r="F14" s="1182"/>
      <c r="G14" s="1183"/>
      <c r="H14" s="1182"/>
      <c r="I14" s="1183"/>
      <c r="J14" s="1182"/>
      <c r="K14" s="1183"/>
      <c r="L14" s="1182"/>
      <c r="M14" s="1183"/>
      <c r="N14" s="1182"/>
      <c r="P14" s="295" t="str">
        <f t="shared" ca="1" si="57"/>
        <v/>
      </c>
      <c r="Q14" s="295" t="str">
        <f t="shared" ca="1" si="56"/>
        <v/>
      </c>
      <c r="R14" s="295" t="str">
        <f t="shared" ca="1" si="56"/>
        <v/>
      </c>
      <c r="S14" s="296" t="str">
        <f t="shared" ca="1" si="56"/>
        <v/>
      </c>
      <c r="T14" s="295" t="str">
        <f t="shared" ca="1" si="56"/>
        <v/>
      </c>
      <c r="U14" s="295" t="str">
        <f t="shared" ca="1" si="56"/>
        <v/>
      </c>
      <c r="V14" s="1158" t="s">
        <v>508</v>
      </c>
      <c r="W14" s="1159"/>
      <c r="X14" s="445">
        <f ca="1">IF(X10="",0,X10)</f>
        <v>6335.6200000000008</v>
      </c>
      <c r="Y14"/>
      <c r="AB14" s="299"/>
      <c r="AC14" s="358">
        <f>IF('Data Entry'!B20="","",'Data Entry'!B20)</f>
        <v>11</v>
      </c>
      <c r="AD14" s="356" t="str">
        <f>IF('Data Entry'!A20="","",'Data Entry'!A20)</f>
        <v>Netflix</v>
      </c>
      <c r="AE14" s="363">
        <f>IF('Data Entry'!C20="","",'Data Entry'!C20)</f>
        <v>14.95</v>
      </c>
      <c r="AF14" s="402" t="str">
        <f>IF('Data Entry'!E20="","",'Data Entry'!E20)</f>
        <v>Monthly</v>
      </c>
      <c r="AG14" s="300"/>
      <c r="AH14"/>
      <c r="AI14" s="304">
        <f t="shared" ca="1" si="23"/>
        <v>23</v>
      </c>
      <c r="AJ14" s="305" t="str">
        <f t="shared" ca="1" si="2"/>
        <v/>
      </c>
      <c r="AK14" s="306" t="str">
        <f t="shared" ca="1" si="3"/>
        <v/>
      </c>
      <c r="AL14" s="307" t="str">
        <f t="shared" ca="1" si="4"/>
        <v/>
      </c>
      <c r="AM14" s="304">
        <f t="shared" ca="1" si="24"/>
        <v>23</v>
      </c>
      <c r="AN14" s="305" t="str">
        <f t="shared" ca="1" si="5"/>
        <v/>
      </c>
      <c r="AO14" s="306" t="str">
        <f t="shared" ca="1" si="6"/>
        <v/>
      </c>
      <c r="AP14" s="307" t="str">
        <f t="shared" ca="1" si="7"/>
        <v/>
      </c>
      <c r="AQ14" s="304">
        <f t="shared" ca="1" si="25"/>
        <v>23</v>
      </c>
      <c r="AR14" s="305" t="str">
        <f t="shared" ca="1" si="8"/>
        <v/>
      </c>
      <c r="AS14" s="306" t="str">
        <f t="shared" ca="1" si="9"/>
        <v/>
      </c>
      <c r="AT14" s="307" t="str">
        <f t="shared" ca="1" si="10"/>
        <v/>
      </c>
      <c r="AU14" s="304">
        <f t="shared" ca="1" si="26"/>
        <v>23</v>
      </c>
      <c r="AV14" s="305" t="str">
        <f t="shared" ca="1" si="11"/>
        <v/>
      </c>
      <c r="AW14" s="306" t="str">
        <f t="shared" ca="1" si="12"/>
        <v/>
      </c>
      <c r="AX14" s="307" t="str">
        <f t="shared" ca="1" si="13"/>
        <v/>
      </c>
      <c r="AY14" s="304">
        <f t="shared" ca="1" si="27"/>
        <v>23</v>
      </c>
      <c r="AZ14" s="305" t="str">
        <f t="shared" ca="1" si="14"/>
        <v/>
      </c>
      <c r="BA14" s="306" t="str">
        <f t="shared" ca="1" si="15"/>
        <v/>
      </c>
      <c r="BB14" s="307" t="str">
        <f t="shared" ca="1" si="16"/>
        <v/>
      </c>
      <c r="BC14" s="304">
        <f t="shared" ca="1" si="28"/>
        <v>23</v>
      </c>
      <c r="BD14" s="305" t="str">
        <f t="shared" ca="1" si="17"/>
        <v/>
      </c>
      <c r="BE14" s="306" t="str">
        <f t="shared" ca="1" si="18"/>
        <v/>
      </c>
      <c r="BF14" s="307" t="str">
        <f t="shared" ca="1" si="19"/>
        <v/>
      </c>
      <c r="BG14" s="304" t="str">
        <f t="shared" ca="1" si="29"/>
        <v/>
      </c>
      <c r="BH14" s="305" t="str">
        <f t="shared" ca="1" si="20"/>
        <v/>
      </c>
      <c r="BI14" s="306" t="str">
        <f t="shared" ca="1" si="21"/>
        <v/>
      </c>
      <c r="BJ14" s="307" t="str">
        <f t="shared" ca="1" si="22"/>
        <v/>
      </c>
      <c r="BL14" s="412" t="str">
        <f ca="1">IF(OR(BM14="",BM14=0),"",MAX(BL$5:BL13)+1)</f>
        <v/>
      </c>
      <c r="BM14" s="316" t="str">
        <f ca="1">IFERROR(INDEX($AJ$6:$AJ$17, ROWS(BM$4:$BM12)), IFERROR(INDEX($AN$6:$AN$17, ROWS(BM$4:$BM12)-ROWS($AJ$6:$AJ$17)), IFERROR(INDEX($AR$6:$AR$17, ROWS(BM$4:$BM12)-ROWS($AJ$6:$AJ$17)-ROWS($AN$6:$AN$17)),IFERROR(INDEX($AV$6:$AV$17, ROWS(BM$4:$BM12)-ROWS($AJ$6:$AJ$17)-ROWS($AN$6:$AN$17)-ROWS($AR$6:$AR$17)),IFERROR(INDEX($AZ$6:$AZ$17, ROWS(BM$4:$BM12)-ROWS($AJ$6:$AJ$17)-ROWS($AN$6:$AN$17)-ROWS($AR$6:$AR$17)-ROWS($AV$6:$AV$17)),IFERROR(INDEX($BD$6:$BD$17, ROWS(BM$4:$BM12)-ROWS($AJ$6:$AJ$17)-ROWS($AN$6:$AN$17)-ROWS($AR$6:$AR$17)-ROWS($AV$6:$AV$17)-ROWS($AZ$6:$AZ$17)),IFERROR(INDEX($BH$6:$BH$17, ROWS(BM$4:$BM12)-ROWS($AJ$6:$AJ$17)-ROWS($AN$6:$AN$17)-ROWS($AR$6:$AR$17)-ROWS($AV$6:$AV$17)-ROWS($AZ$6:$AZ$17)-ROWS($BD$6:$BD$17)), "")))))))</f>
        <v/>
      </c>
      <c r="BN14" s="316" t="str">
        <f t="shared" ca="1" si="30"/>
        <v/>
      </c>
      <c r="BO14" s="316" t="str">
        <f ca="1">IF(OR(BP14="",BP14=0),"",MAX(BO$5:BO13)+1)</f>
        <v/>
      </c>
      <c r="BP14" s="316" t="str">
        <f ca="1">IFERROR(INDEX($AK$6:$AK$17, ROWS($BP$4:BP12)), IFERROR(INDEX($AO$6:$AO$17, ROWS($BP$4:BP12)-ROWS($AK$6:$AK$17)), IFERROR(INDEX($AS$6:$AS$17, ROWS($BP$4:BP12)-ROWS($AK$6:$AK$17)-ROWS($AO$6:$AO$17)),IFERROR(INDEX($AW$6:$AW$17, ROWS($BP$4:BP12)-ROWS($AK$6:$AK$17)-ROWS($AO$6:$AO$17)-ROWS($AS$6:$AS$17)),IFERROR(INDEX($BA$6:$BA$17, ROWS($BP$4:BP12)-ROWS($AK$6:$AK$17)-ROWS($AO$6:$AO$17)-ROWS($AS$6:$AS$17)-ROWS($AW$6:$AW$17)),IFERROR(INDEX($BE$6:$BE$17, ROWS($BP$4:BP12)-ROWS($AK$6:$AK$17)-ROWS($AO$6:$AO$17)-ROWS($AS$6:$AS$17)-ROWS($AW$6:$AW$17)-ROWS($BA$6:$BA$17)),IFERROR(INDEX($BI$6:$BI$17, ROWS($BP$4:BP12)-ROWS($AK$6:$AK$17)-ROWS($AO$6:$AO$17)-ROWS($AS$6:$AS$17)-ROWS($AW$6:$AW$17)-ROWS($BA$6:$BA$17)-ROWS($BE$6:$BE$17)), "")))))))</f>
        <v/>
      </c>
      <c r="BQ14" s="316" t="str">
        <f t="shared" ca="1" si="31"/>
        <v/>
      </c>
      <c r="BR14" s="413" t="str">
        <f t="shared" ca="1" si="32"/>
        <v/>
      </c>
      <c r="BS14" s="412" t="str">
        <f ca="1">IF(OR(BT14="",BT14=0),"",MAX(BS$5:BS13)+1)</f>
        <v/>
      </c>
      <c r="BT14" s="316" t="str">
        <f ca="1">IFERROR(INDEX($AJ$22:$AJ$33, ROWS($BT$4:BT12)), IFERROR(INDEX($AN$22:$AN$33, ROWS($BT$4:BT12)-ROWS($AJ$22:$AJ$33)), IFERROR(INDEX($AR$22:$AR$33, ROWS($BT$4:BT12)-ROWS($AJ$22:$AJ$33)-ROWS($AN$22:$AN$33)),IFERROR(INDEX($AV$22:$AV$33, ROWS($BT$4:BT12)-ROWS($AJ$22:$AJ$33)-ROWS($AN$22:$AN$33)-ROWS($AR$22:$AR$33)),IFERROR(INDEX($AZ$22:$AZ$33, ROWS($BT$4:BT12)-ROWS($AJ$22:$AJ$33)-ROWS($AN$22:$AN$33)-ROWS($AR$22:$AR$33)-ROWS($AV$22:$AV$33)),IFERROR(INDEX($BD$22:$BD$33, ROWS($BT$4:BT12)-ROWS($AJ$22:$AJ$33)-ROWS($AN$22:$AN$33)-ROWS($AR$22:$AR$33)-ROWS($AV$22:$AV$33)-ROWS($AZ$22:$AZ$33)),IFERROR(INDEX($BH$22:$BH$33, ROWS($BT$4:BT12)-ROWS($AJ$22:$AJ$33)-ROWS($AN$22:$AN$33)-ROWS($AR$22:$AR$33)-ROWS($AV$22:$AV$33)-ROWS($AZ$22:$AZ$33)-ROWS($BD$22:$BD$33)), "")))))))</f>
        <v/>
      </c>
      <c r="BU14" s="316" t="str">
        <f t="shared" ca="1" si="33"/>
        <v>Paycheck 1</v>
      </c>
      <c r="BV14" s="316" t="str">
        <f ca="1">IF(OR(BW14="",BW14=0),"",MAX(BV$5:BV13)+1)</f>
        <v/>
      </c>
      <c r="BW14" s="316" t="str">
        <f ca="1">IFERROR(INDEX($AK$22:$AK$33, ROWS($BW$4:BW12)), IFERROR(INDEX($AO$22:$AO$33, ROWS($BW$4:BW12)-ROWS($AK$22:$AK$33)), IFERROR(INDEX($AS$22:$AS$33, ROWS($BW$4:BW12)-ROWS($AK$22:$AK$33)-ROWS($AO$22:$AO$33)),IFERROR(INDEX($AW$22:$AW$33, ROWS($BW$4:BW12)-ROWS($AK$22:$AK$33)-ROWS($AO$22:$AO$33)-ROWS($AS$22:$AS$33)),IFERROR(INDEX($BA$22:$BA$33, ROWS($BW$4:BW12)-ROWS($AK$22:$AK$33)-ROWS($AO$22:$AO$33)-ROWS($AS$22:$AS$33)-ROWS($AW$22:$AW$33)),IFERROR(INDEX($BE$22:$BE$33, ROWS($BW$4:BW12)-ROWS($AK$22:$AK$33)-ROWS($AO$22:$AO$33)-ROWS($AS$22:$AS$33)-ROWS($AW$22:$AW$33)-ROWS($BA$22:$BA$33)),IFERROR(INDEX($BI$22:$BI$33, ROWS($BW$4:BW12)-ROWS($AK$22:$AK$33)-ROWS($AO$22:$AO$33)-ROWS($AS$22:$AS$33)-ROWS($AW$22:$AW$33)-ROWS($BA$22:$BA$33)-ROWS($BE$22:$BE$33)), "")))))))</f>
        <v/>
      </c>
      <c r="BX14" s="316">
        <f t="shared" ca="1" si="34"/>
        <v>850</v>
      </c>
      <c r="BY14" s="413" t="str">
        <f t="shared" ca="1" si="35"/>
        <v>Income</v>
      </c>
      <c r="BZ14" s="412" t="str">
        <f ca="1">IF(OR(CA14="",CA14=0),"",MAX(BZ$5:BZ13)+1)</f>
        <v/>
      </c>
      <c r="CA14" s="316" t="str">
        <f ca="1">IFERROR(INDEX($AJ$38:$AJ$49, ROWS($CA$4:CA12)), IFERROR(INDEX($AN$38:$AN$49, ROWS($CA$4:CA12)-ROWS($AJ$38:$AJ$49)), IFERROR(INDEX($AR$38:$AR$49, ROWS($CA$4:CA12)-ROWS($AJ$38:$AJ$49)-ROWS($AN$38:$AN$49)),IFERROR(INDEX($AV$38:$AV$49, ROWS($CA$4:CA12)-ROWS($AJ$38:$AJ$49)-ROWS($AN$38:$AN$49)-ROWS($AR$38:$AR$49)),IFERROR(INDEX($AZ$38:$AZ$49, ROWS($CA$4:CA12)-ROWS($AJ$38:$AJ$49)-ROWS($AN$38:$AN$49)-ROWS($AR$38:$AR$49)-ROWS($AV$38:$AV$49)),IFERROR(INDEX($BD$38:$BD$49, ROWS($CA$4:CA12)-ROWS($AJ$38:$AJ$49)-ROWS($AN$38:$AN$49)-ROWS($AR$38:$AR$49)-ROWS($AV$38:$AV$49)-ROWS($AZ$38:$AZ$49)),IFERROR(INDEX($BH$38:$BH$49, ROWS($CA$4:CA12)-ROWS($AJ$38:$AJ$49)-ROWS($AN$38:$AN$49)-ROWS($AR$38:$AR$49)-ROWS($AV$38:$AV$49)-ROWS($AZ$38:$AZ$49)-ROWS($BD$38:$BD$49)), "")))))))</f>
        <v/>
      </c>
      <c r="CB14" s="316" t="str">
        <f t="shared" ca="1" si="36"/>
        <v>Car Payment 1</v>
      </c>
      <c r="CC14" s="316" t="str">
        <f ca="1">IF(OR(CD14="",CD14=0),"",MAX(CC$5:CC13)+1)</f>
        <v/>
      </c>
      <c r="CD14" s="316" t="str">
        <f ca="1">IFERROR(INDEX($AK$38:$AK$49, ROWS($CD$4:CD12)), IFERROR(INDEX($AO$38:$AO$49, ROWS($CD$4:CD12)-ROWS($AK$38:$AK$49)), IFERROR(INDEX($AS$38:$AS$49, ROWS($CD$4:CD12)-ROWS($AK$38:$AK$49)-ROWS($AO$38:$AO$49)),IFERROR(INDEX($AW$38:$AW$49, ROWS($CD$4:CD12)-ROWS($AK$38:$AK$49)-ROWS($AO$38:$AO$49)-ROWS($AS$38:$AS$49)),IFERROR(INDEX($BA$38:$BA$49, ROWS($CD$4:CD12)-ROWS($AK$38:$AK$49)-ROWS($AO$38:$AO$49)-ROWS($AS$38:$AS$49)-ROWS($AW$38:$AW$49)),IFERROR(INDEX($BE$38:$BE$49, ROWS($CD$4:CD12)-ROWS($AK$38:$AK$49)-ROWS($AO$38:$AO$49)-ROWS($AS$38:$AS$49)-ROWS($AW$38:$AW$49)-ROWS($BA$38:$BA$49)),IFERROR(INDEX($BI$38:$BI$49, ROWS($CD$4:CD12)-ROWS($AK$38:$AK$49)-ROWS($AO$38:$AO$49)-ROWS($AS$38:$AS$49)-ROWS($AW$38:$AW$49)-ROWS($BA$38:$BA$49)-ROWS($BE$38:$BE$49)), "")))))))</f>
        <v/>
      </c>
      <c r="CE14" s="316">
        <f t="shared" ca="1" si="37"/>
        <v>350</v>
      </c>
      <c r="CF14" s="413" t="str">
        <f t="shared" ca="1" si="38"/>
        <v/>
      </c>
      <c r="CG14" s="412" t="str">
        <f ca="1">IF(OR(CH14="",CH14=0),"",MAX(CG$5:CG13)+1)</f>
        <v/>
      </c>
      <c r="CH14" s="316" t="str">
        <f ca="1">IFERROR(INDEX($AJ$54:$AJ$65, ROWS($CH$4:CH12)), IFERROR(INDEX($AN$54:$AN$65, ROWS($CH$4:CH12)-ROWS($AJ$54:$AJ$65)), IFERROR(INDEX($AR$54:$AR$65, ROWS($CH$4:CH12)-ROWS($AJ$54:$AJ$65)-ROWS($AN$54:$AN$65)),IFERROR(INDEX($AV$54:$AV$65, ROWS($CH$4:CH12)-ROWS($AJ$54:$AJ$65)-ROWS($AN$54:$AN$65)-ROWS($AR$54:$AR$65)),IFERROR(INDEX($AZ$54:$AZ$65, ROWS($CH$4:CH12)-ROWS($AJ$54:$AJ$65)-ROWS($AN$54:$AN$65)-ROWS($AR$54:$AR$65)-ROWS($AV$54:$AV$65)),IFERROR(INDEX($BD$54:$BD$65, ROWS($CH$4:CH12)-ROWS($AJ$54:$AJ$65)-ROWS($AN$54:$AN$65)-ROWS($AR$54:$AR$65)-ROWS($AV$54:$AV$65)-ROWS($AZ$54:$AZ$65)),IFERROR(INDEX($BH$54:$BH$65, ROWS($CH$4:CH12)-ROWS($AJ$54:$AJ$65)-ROWS($AN$54:$AN$65)-ROWS($AR$54:$AR$65)-ROWS($AV$54:$AV$65)-ROWS($AZ$54:$AZ$65)-ROWS($BD$54:$BD$65)), "")))))))</f>
        <v/>
      </c>
      <c r="CI14" s="316" t="str">
        <f t="shared" ca="1" si="39"/>
        <v>Car 1 Gas</v>
      </c>
      <c r="CJ14" s="316" t="str">
        <f ca="1">IF(OR(CK14="",CK14=0),"",MAX(CJ$5:CJ13)+1)</f>
        <v/>
      </c>
      <c r="CK14" s="316" t="str">
        <f ca="1">IFERROR(INDEX($AK$54:$AK$65, ROWS($CK$4:CK12)), IFERROR(INDEX($AO$54:$AO$65, ROWS($CK$4:CK12)-ROWS($AK$54:$AK$65)), IFERROR(INDEX($AS$54:$AS$65, ROWS($CK$4:CK12)-ROWS($AK$54:$AK$65)-ROWS($AO$54:$AO$65)),IFERROR(INDEX($AW$54:$AW$65, ROWS($CK$4:CK12)-ROWS($AK$54:$AK$65)-ROWS($AO$54:$AO$65)-ROWS($AS$54:$AS$65)),IFERROR(INDEX($BA$54:$BA$65, ROWS($CK$4:CK12)-ROWS($AK$54:$AK$65)-ROWS($AO$54:$AO$65)-ROWS($AS$54:$AS$65)-ROWS($AW$54:$AW$65)),IFERROR(INDEX($BE$54:$BE$65, ROWS($CK$4:CK12)-ROWS($AK$54:$AK$65)-ROWS($AO$54:$AO$65)-ROWS($AS$54:$AS$65)-ROWS($AW$54:$AW$65)-ROWS($BA$54:$BA$65)),IFERROR(INDEX($BI$54:$BI$65, ROWS($CK$4:CK12)-ROWS($AK$54:$AK$65)-ROWS($AO$54:$AO$65)-ROWS($AS$54:$AS$65)-ROWS($AW$54:$AW$65)-ROWS($BA$54:$BA$65)-ROWS($BE$54:$BE$65)), "")))))))</f>
        <v/>
      </c>
      <c r="CL14" s="316">
        <f t="shared" ca="1" si="40"/>
        <v>50</v>
      </c>
      <c r="CM14" s="413" t="str">
        <f t="shared" ca="1" si="41"/>
        <v/>
      </c>
      <c r="CN14" s="412" t="str">
        <f ca="1">IF(OR(CO14="",CO14=0),"",MAX(CN$5:CN13)+1)</f>
        <v/>
      </c>
      <c r="CO14" s="316" t="str">
        <f ca="1">IFERROR(INDEX($AJ$70:$AJ$81, ROWS($CO$4:CO12)), IFERROR(INDEX($AN$70:$AN$81, ROWS($CO$4:CO12)-ROWS($AJ$70:$AJ$81)), IFERROR(INDEX($AR$70:$AR$81, ROWS($CO$4:CO12)-ROWS($AJ$70:$AJ$81)-ROWS($AN$70:$AN$81)),IFERROR(INDEX($AV$70:$AV$81, ROWS($CO$4:CO12)-ROWS($AJ$70:$AJ$81)-ROWS($AN$70:$AN$81)-ROWS($AR$70:$AR$81)),IFERROR(INDEX($AZ$70:$AZ$81, ROWS($CO$4:CO12)-ROWS($AJ$70:$AJ$81)-ROWS($AN$70:$AN$81)-ROWS($AR$70:$AR$81)-ROWS($AV$70:$AV$81)),IFERROR(INDEX($BD$70:$BD$81, ROWS($CO$4:CO12)-ROWS($AJ$70:$AJ$81)-ROWS($AN$70:$AN$81)-ROWS($AR$70:$AR$81)-ROWS($AV$70:$AV$81)-ROWS($AZ$70:$AZ$81)),IFERROR(INDEX($BH$70:$BH$81, ROWS($CO$4:CO12)-ROWS($AJ$70:$AJ$81)-ROWS($AN$70:$AN$81)-ROWS($AR$70:$AR$81)-ROWS($AV$70:$AV$81)-ROWS($AZ$70:$AZ$81)-ROWS($BD$70:$BD$81)), "")))))))</f>
        <v/>
      </c>
      <c r="CP14" s="316" t="str">
        <f t="shared" ca="1" si="42"/>
        <v/>
      </c>
      <c r="CQ14" s="316" t="str">
        <f ca="1">IF(OR(CR14="",CR14=0),"",MAX(CQ$5:CQ13)+1)</f>
        <v/>
      </c>
      <c r="CR14" s="316" t="str">
        <f ca="1">IFERROR(INDEX($AK$70:$AK$81, ROWS($CR$4:CR12)), IFERROR(INDEX($AO$70:$AO$81, ROWS($CR$4:CR12)-ROWS($AK$70:$AK$81)), IFERROR(INDEX($AS$70:$AS$81, ROWS($CR$4:CR12)-ROWS($AK$70:$AK$81)-ROWS($AO$70:$AO$81)),IFERROR(INDEX($AW$70:$AW$81, ROWS($CR$4:CR12)-ROWS($AK$70:$AK$81)-ROWS($AO$70:$AO$81)-ROWS($AS$70:$AS$81)),IFERROR(INDEX($BA$70:$BA$81, ROWS($CR$4:CR12)-ROWS($AK$70:$AK$81)-ROWS($AO$70:$AO$81)-ROWS($AS$70:$AS$81)-ROWS($AW$70:$AW$81)),IFERROR(INDEX($BE$70:$BE$81, ROWS($CR$4:CR12)-ROWS($AK$70:$AK$81)-ROWS($AO$70:$AO$81)-ROWS($AS$70:$AS$81)-ROWS($AW$70:$AW$81)-ROWS($BA$70:$BA$81)),IFERROR(INDEX($BI$70:$BI$81, ROWS($CR$4:CR12)-ROWS($AK$70:$AK$81)-ROWS($AO$70:$AO$81)-ROWS($AS$70:$AS$81)-ROWS($AW$70:$AW$81)-ROWS($BA$70:$BA$81)-ROWS($BE$70:$BE$81)), "")))))))</f>
        <v/>
      </c>
      <c r="CS14" s="316" t="str">
        <f t="shared" ca="1" si="43"/>
        <v/>
      </c>
      <c r="CT14" s="413" t="str">
        <f t="shared" ca="1" si="44"/>
        <v/>
      </c>
      <c r="CU14" s="412" t="str">
        <f>IF(OR(CV14="",CV14=0),"",MAX(CU$5:CU13)+1)</f>
        <v/>
      </c>
      <c r="CV14" s="316">
        <f>IFERROR(INDEX($AJ$86:$AJ$97, ROWS($CV$4:CV12)), IFERROR(INDEX($AN$86:$AN$97, ROWS($CV$4:CV12)-ROWS($AJ$86:$AJ$97)), ""))</f>
        <v>0</v>
      </c>
      <c r="CW14" s="316" t="str">
        <f t="shared" si="45"/>
        <v/>
      </c>
      <c r="CX14" s="316" t="str">
        <f>IF(OR(CY14="",CY14=0),"",MAX(CX$5:CX13)+1)</f>
        <v/>
      </c>
      <c r="CY14" s="316">
        <f>IFERROR(INDEX($AK$86:$AK$97, ROWS($CY$4:CY12)), IFERROR(INDEX($AO$86:$AO$97, ROWS($CY$4:CY12)-ROWS($AK$86:$AK$97)), ""))</f>
        <v>0</v>
      </c>
      <c r="CZ14" s="316" t="str">
        <f t="shared" si="46"/>
        <v/>
      </c>
      <c r="DA14" s="413" t="str">
        <f t="shared" si="47"/>
        <v/>
      </c>
      <c r="DC14" s="438" t="str">
        <f ca="1">IF(OR(DD14="",DD14=0),"",MAX(DC$5:DC13)+1)</f>
        <v/>
      </c>
      <c r="DD14" s="434" t="str">
        <f t="shared" ca="1" si="48"/>
        <v/>
      </c>
      <c r="DE14" s="413" t="str">
        <f t="shared" ca="1" si="49"/>
        <v/>
      </c>
      <c r="DF14" s="431" t="str">
        <f ca="1">IF(OR(DG14="",DG14=0),"",MAX(DF$5:DF13)+1)</f>
        <v/>
      </c>
      <c r="DG14" s="412" t="str">
        <f t="shared" ca="1" si="50"/>
        <v/>
      </c>
      <c r="DH14" s="413" t="str">
        <f t="shared" ca="1" si="51"/>
        <v/>
      </c>
      <c r="DI14" s="412" t="str">
        <f t="shared" ca="1" si="52"/>
        <v/>
      </c>
      <c r="DJ14" s="413" t="str">
        <f t="shared" ca="1" si="53"/>
        <v/>
      </c>
      <c r="DK14" s="412" t="str">
        <f t="shared" ca="1" si="54"/>
        <v/>
      </c>
      <c r="DL14" s="413" t="str">
        <f t="shared" ca="1" si="55"/>
        <v/>
      </c>
    </row>
    <row r="15" spans="1:123" s="292" customFormat="1" ht="15" customHeight="1" x14ac:dyDescent="0.3">
      <c r="A15" s="1183" t="s">
        <v>478</v>
      </c>
      <c r="B15" s="1182"/>
      <c r="C15" s="1183" t="s">
        <v>478</v>
      </c>
      <c r="D15" s="1182"/>
      <c r="E15" s="1183" t="s">
        <v>478</v>
      </c>
      <c r="F15" s="1182"/>
      <c r="G15" s="1183" t="s">
        <v>478</v>
      </c>
      <c r="H15" s="1182"/>
      <c r="I15" s="1183" t="s">
        <v>478</v>
      </c>
      <c r="J15" s="1182"/>
      <c r="K15" s="1183" t="s">
        <v>478</v>
      </c>
      <c r="L15" s="1182"/>
      <c r="M15" s="1183" t="s">
        <v>478</v>
      </c>
      <c r="N15" s="1182"/>
      <c r="P15" s="295" t="str">
        <f t="shared" ca="1" si="57"/>
        <v/>
      </c>
      <c r="Q15" s="295" t="str">
        <f t="shared" ca="1" si="56"/>
        <v/>
      </c>
      <c r="R15" s="295" t="str">
        <f t="shared" ca="1" si="56"/>
        <v/>
      </c>
      <c r="S15" s="296" t="str">
        <f t="shared" ca="1" si="56"/>
        <v/>
      </c>
      <c r="T15" s="295" t="str">
        <f t="shared" ca="1" si="56"/>
        <v/>
      </c>
      <c r="U15" s="295" t="str">
        <f t="shared" ca="1" si="56"/>
        <v/>
      </c>
      <c r="V15" s="1158"/>
      <c r="W15" s="1159"/>
      <c r="X15" s="445"/>
      <c r="Y15"/>
      <c r="AB15" s="299"/>
      <c r="AC15" s="358" t="str">
        <f>IF('Data Entry'!B21="","",'Data Entry'!B21)</f>
        <v/>
      </c>
      <c r="AD15" s="356" t="str">
        <f>IF('Data Entry'!A21="","",'Data Entry'!A21)</f>
        <v/>
      </c>
      <c r="AE15" s="363" t="str">
        <f>IF('Data Entry'!C21="","",'Data Entry'!C21)</f>
        <v/>
      </c>
      <c r="AF15" s="402" t="str">
        <f>IF('Data Entry'!E21="","",'Data Entry'!E21)</f>
        <v/>
      </c>
      <c r="AG15" s="300"/>
      <c r="AH15"/>
      <c r="AI15" s="302">
        <f t="shared" ca="1" si="23"/>
        <v>24</v>
      </c>
      <c r="AJ15" s="293" t="str">
        <f t="shared" ca="1" si="2"/>
        <v/>
      </c>
      <c r="AK15" s="293" t="str">
        <f t="shared" ca="1" si="3"/>
        <v/>
      </c>
      <c r="AL15" s="303" t="str">
        <f t="shared" ca="1" si="4"/>
        <v/>
      </c>
      <c r="AM15" s="302">
        <f t="shared" ca="1" si="24"/>
        <v>24</v>
      </c>
      <c r="AN15" s="293" t="str">
        <f t="shared" ca="1" si="5"/>
        <v/>
      </c>
      <c r="AO15" s="293" t="str">
        <f t="shared" ca="1" si="6"/>
        <v/>
      </c>
      <c r="AP15" s="303" t="str">
        <f t="shared" ca="1" si="7"/>
        <v/>
      </c>
      <c r="AQ15" s="302">
        <f t="shared" ca="1" si="25"/>
        <v>24</v>
      </c>
      <c r="AR15" s="293" t="str">
        <f t="shared" ca="1" si="8"/>
        <v/>
      </c>
      <c r="AS15" s="293" t="str">
        <f t="shared" ca="1" si="9"/>
        <v/>
      </c>
      <c r="AT15" s="303" t="str">
        <f t="shared" ca="1" si="10"/>
        <v/>
      </c>
      <c r="AU15" s="302">
        <f t="shared" ca="1" si="26"/>
        <v>24</v>
      </c>
      <c r="AV15" s="293" t="str">
        <f t="shared" ca="1" si="11"/>
        <v/>
      </c>
      <c r="AW15" s="293" t="str">
        <f t="shared" ca="1" si="12"/>
        <v/>
      </c>
      <c r="AX15" s="303" t="str">
        <f t="shared" ca="1" si="13"/>
        <v/>
      </c>
      <c r="AY15" s="302">
        <f t="shared" ca="1" si="27"/>
        <v>24</v>
      </c>
      <c r="AZ15" s="293" t="str">
        <f t="shared" ca="1" si="14"/>
        <v/>
      </c>
      <c r="BA15" s="293" t="str">
        <f t="shared" ca="1" si="15"/>
        <v/>
      </c>
      <c r="BB15" s="303" t="str">
        <f t="shared" ca="1" si="16"/>
        <v/>
      </c>
      <c r="BC15" s="302">
        <f t="shared" ca="1" si="28"/>
        <v>24</v>
      </c>
      <c r="BD15" s="293" t="str">
        <f t="shared" ca="1" si="17"/>
        <v/>
      </c>
      <c r="BE15" s="293" t="str">
        <f t="shared" ca="1" si="18"/>
        <v/>
      </c>
      <c r="BF15" s="303" t="str">
        <f t="shared" ca="1" si="19"/>
        <v/>
      </c>
      <c r="BG15" s="302" t="str">
        <f t="shared" ca="1" si="29"/>
        <v/>
      </c>
      <c r="BH15" s="293" t="str">
        <f t="shared" ca="1" si="20"/>
        <v/>
      </c>
      <c r="BI15" s="293" t="str">
        <f t="shared" ca="1" si="21"/>
        <v/>
      </c>
      <c r="BJ15" s="303" t="str">
        <f t="shared" ca="1" si="22"/>
        <v/>
      </c>
      <c r="BL15" s="412" t="str">
        <f ca="1">IF(OR(BM15="",BM15=0),"",MAX(BL$5:BL14)+1)</f>
        <v/>
      </c>
      <c r="BM15" s="316" t="str">
        <f ca="1">IFERROR(INDEX($AJ$6:$AJ$17, ROWS(BM$4:$BM13)), IFERROR(INDEX($AN$6:$AN$17, ROWS(BM$4:$BM13)-ROWS($AJ$6:$AJ$17)), IFERROR(INDEX($AR$6:$AR$17, ROWS(BM$4:$BM13)-ROWS($AJ$6:$AJ$17)-ROWS($AN$6:$AN$17)),IFERROR(INDEX($AV$6:$AV$17, ROWS(BM$4:$BM13)-ROWS($AJ$6:$AJ$17)-ROWS($AN$6:$AN$17)-ROWS($AR$6:$AR$17)),IFERROR(INDEX($AZ$6:$AZ$17, ROWS(BM$4:$BM13)-ROWS($AJ$6:$AJ$17)-ROWS($AN$6:$AN$17)-ROWS($AR$6:$AR$17)-ROWS($AV$6:$AV$17)),IFERROR(INDEX($BD$6:$BD$17, ROWS(BM$4:$BM13)-ROWS($AJ$6:$AJ$17)-ROWS($AN$6:$AN$17)-ROWS($AR$6:$AR$17)-ROWS($AV$6:$AV$17)-ROWS($AZ$6:$AZ$17)),IFERROR(INDEX($BH$6:$BH$17, ROWS(BM$4:$BM13)-ROWS($AJ$6:$AJ$17)-ROWS($AN$6:$AN$17)-ROWS($AR$6:$AR$17)-ROWS($AV$6:$AV$17)-ROWS($AZ$6:$AZ$17)-ROWS($BD$6:$BD$17)), "")))))))</f>
        <v/>
      </c>
      <c r="BN15" s="316" t="str">
        <f t="shared" ca="1" si="30"/>
        <v/>
      </c>
      <c r="BO15" s="316" t="str">
        <f ca="1">IF(OR(BP15="",BP15=0),"",MAX(BO$5:BO14)+1)</f>
        <v/>
      </c>
      <c r="BP15" s="316" t="str">
        <f ca="1">IFERROR(INDEX($AK$6:$AK$17, ROWS($BP$4:BP13)), IFERROR(INDEX($AO$6:$AO$17, ROWS($BP$4:BP13)-ROWS($AK$6:$AK$17)), IFERROR(INDEX($AS$6:$AS$17, ROWS($BP$4:BP13)-ROWS($AK$6:$AK$17)-ROWS($AO$6:$AO$17)),IFERROR(INDEX($AW$6:$AW$17, ROWS($BP$4:BP13)-ROWS($AK$6:$AK$17)-ROWS($AO$6:$AO$17)-ROWS($AS$6:$AS$17)),IFERROR(INDEX($BA$6:$BA$17, ROWS($BP$4:BP13)-ROWS($AK$6:$AK$17)-ROWS($AO$6:$AO$17)-ROWS($AS$6:$AS$17)-ROWS($AW$6:$AW$17)),IFERROR(INDEX($BE$6:$BE$17, ROWS($BP$4:BP13)-ROWS($AK$6:$AK$17)-ROWS($AO$6:$AO$17)-ROWS($AS$6:$AS$17)-ROWS($AW$6:$AW$17)-ROWS($BA$6:$BA$17)),IFERROR(INDEX($BI$6:$BI$17, ROWS($BP$4:BP13)-ROWS($AK$6:$AK$17)-ROWS($AO$6:$AO$17)-ROWS($AS$6:$AS$17)-ROWS($AW$6:$AW$17)-ROWS($BA$6:$BA$17)-ROWS($BE$6:$BE$17)), "")))))))</f>
        <v/>
      </c>
      <c r="BQ15" s="316" t="str">
        <f t="shared" ca="1" si="31"/>
        <v/>
      </c>
      <c r="BR15" s="413" t="str">
        <f t="shared" ca="1" si="32"/>
        <v/>
      </c>
      <c r="BS15" s="412" t="str">
        <f ca="1">IF(OR(BT15="",BT15=0),"",MAX(BS$5:BS14)+1)</f>
        <v/>
      </c>
      <c r="BT15" s="316" t="str">
        <f ca="1">IFERROR(INDEX($AJ$22:$AJ$33, ROWS($BT$4:BT13)), IFERROR(INDEX($AN$22:$AN$33, ROWS($BT$4:BT13)-ROWS($AJ$22:$AJ$33)), IFERROR(INDEX($AR$22:$AR$33, ROWS($BT$4:BT13)-ROWS($AJ$22:$AJ$33)-ROWS($AN$22:$AN$33)),IFERROR(INDEX($AV$22:$AV$33, ROWS($BT$4:BT13)-ROWS($AJ$22:$AJ$33)-ROWS($AN$22:$AN$33)-ROWS($AR$22:$AR$33)),IFERROR(INDEX($AZ$22:$AZ$33, ROWS($BT$4:BT13)-ROWS($AJ$22:$AJ$33)-ROWS($AN$22:$AN$33)-ROWS($AR$22:$AR$33)-ROWS($AV$22:$AV$33)),IFERROR(INDEX($BD$22:$BD$33, ROWS($BT$4:BT13)-ROWS($AJ$22:$AJ$33)-ROWS($AN$22:$AN$33)-ROWS($AR$22:$AR$33)-ROWS($AV$22:$AV$33)-ROWS($AZ$22:$AZ$33)),IFERROR(INDEX($BH$22:$BH$33, ROWS($BT$4:BT13)-ROWS($AJ$22:$AJ$33)-ROWS($AN$22:$AN$33)-ROWS($AR$22:$AR$33)-ROWS($AV$22:$AV$33)-ROWS($AZ$22:$AZ$33)-ROWS($BD$22:$BD$33)), "")))))))</f>
        <v/>
      </c>
      <c r="BU15" s="316" t="str">
        <f t="shared" ca="1" si="33"/>
        <v>Car 1 Gas</v>
      </c>
      <c r="BV15" s="316" t="str">
        <f ca="1">IF(OR(BW15="",BW15=0),"",MAX(BV$5:BV14)+1)</f>
        <v/>
      </c>
      <c r="BW15" s="316" t="str">
        <f ca="1">IFERROR(INDEX($AK$22:$AK$33, ROWS($BW$4:BW13)), IFERROR(INDEX($AO$22:$AO$33, ROWS($BW$4:BW13)-ROWS($AK$22:$AK$33)), IFERROR(INDEX($AS$22:$AS$33, ROWS($BW$4:BW13)-ROWS($AK$22:$AK$33)-ROWS($AO$22:$AO$33)),IFERROR(INDEX($AW$22:$AW$33, ROWS($BW$4:BW13)-ROWS($AK$22:$AK$33)-ROWS($AO$22:$AO$33)-ROWS($AS$22:$AS$33)),IFERROR(INDEX($BA$22:$BA$33, ROWS($BW$4:BW13)-ROWS($AK$22:$AK$33)-ROWS($AO$22:$AO$33)-ROWS($AS$22:$AS$33)-ROWS($AW$22:$AW$33)),IFERROR(INDEX($BE$22:$BE$33, ROWS($BW$4:BW13)-ROWS($AK$22:$AK$33)-ROWS($AO$22:$AO$33)-ROWS($AS$22:$AS$33)-ROWS($AW$22:$AW$33)-ROWS($BA$22:$BA$33)),IFERROR(INDEX($BI$22:$BI$33, ROWS($BW$4:BW13)-ROWS($AK$22:$AK$33)-ROWS($AO$22:$AO$33)-ROWS($AS$22:$AS$33)-ROWS($AW$22:$AW$33)-ROWS($BA$22:$BA$33)-ROWS($BE$22:$BE$33)), "")))))))</f>
        <v/>
      </c>
      <c r="BX15" s="316">
        <f t="shared" ca="1" si="34"/>
        <v>50</v>
      </c>
      <c r="BY15" s="413" t="str">
        <f t="shared" ca="1" si="35"/>
        <v/>
      </c>
      <c r="BZ15" s="412" t="str">
        <f ca="1">IF(OR(CA15="",CA15=0),"",MAX(BZ$5:BZ14)+1)</f>
        <v/>
      </c>
      <c r="CA15" s="316" t="str">
        <f ca="1">IFERROR(INDEX($AJ$38:$AJ$49, ROWS($CA$4:CA13)), IFERROR(INDEX($AN$38:$AN$49, ROWS($CA$4:CA13)-ROWS($AJ$38:$AJ$49)), IFERROR(INDEX($AR$38:$AR$49, ROWS($CA$4:CA13)-ROWS($AJ$38:$AJ$49)-ROWS($AN$38:$AN$49)),IFERROR(INDEX($AV$38:$AV$49, ROWS($CA$4:CA13)-ROWS($AJ$38:$AJ$49)-ROWS($AN$38:$AN$49)-ROWS($AR$38:$AR$49)),IFERROR(INDEX($AZ$38:$AZ$49, ROWS($CA$4:CA13)-ROWS($AJ$38:$AJ$49)-ROWS($AN$38:$AN$49)-ROWS($AR$38:$AR$49)-ROWS($AV$38:$AV$49)),IFERROR(INDEX($BD$38:$BD$49, ROWS($CA$4:CA13)-ROWS($AJ$38:$AJ$49)-ROWS($AN$38:$AN$49)-ROWS($AR$38:$AR$49)-ROWS($AV$38:$AV$49)-ROWS($AZ$38:$AZ$49)),IFERROR(INDEX($BH$38:$BH$49, ROWS($CA$4:CA13)-ROWS($AJ$38:$AJ$49)-ROWS($AN$38:$AN$49)-ROWS($AR$38:$AR$49)-ROWS($AV$38:$AV$49)-ROWS($AZ$38:$AZ$49)-ROWS($BD$38:$BD$49)), "")))))))</f>
        <v/>
      </c>
      <c r="CB15" s="316" t="str">
        <f t="shared" ca="1" si="36"/>
        <v>Car Payment 2</v>
      </c>
      <c r="CC15" s="316" t="str">
        <f ca="1">IF(OR(CD15="",CD15=0),"",MAX(CC$5:CC14)+1)</f>
        <v/>
      </c>
      <c r="CD15" s="316" t="str">
        <f ca="1">IFERROR(INDEX($AK$38:$AK$49, ROWS($CD$4:CD13)), IFERROR(INDEX($AO$38:$AO$49, ROWS($CD$4:CD13)-ROWS($AK$38:$AK$49)), IFERROR(INDEX($AS$38:$AS$49, ROWS($CD$4:CD13)-ROWS($AK$38:$AK$49)-ROWS($AO$38:$AO$49)),IFERROR(INDEX($AW$38:$AW$49, ROWS($CD$4:CD13)-ROWS($AK$38:$AK$49)-ROWS($AO$38:$AO$49)-ROWS($AS$38:$AS$49)),IFERROR(INDEX($BA$38:$BA$49, ROWS($CD$4:CD13)-ROWS($AK$38:$AK$49)-ROWS($AO$38:$AO$49)-ROWS($AS$38:$AS$49)-ROWS($AW$38:$AW$49)),IFERROR(INDEX($BE$38:$BE$49, ROWS($CD$4:CD13)-ROWS($AK$38:$AK$49)-ROWS($AO$38:$AO$49)-ROWS($AS$38:$AS$49)-ROWS($AW$38:$AW$49)-ROWS($BA$38:$BA$49)),IFERROR(INDEX($BI$38:$BI$49, ROWS($CD$4:CD13)-ROWS($AK$38:$AK$49)-ROWS($AO$38:$AO$49)-ROWS($AS$38:$AS$49)-ROWS($AW$38:$AW$49)-ROWS($BA$38:$BA$49)-ROWS($BE$38:$BE$49)), "")))))))</f>
        <v/>
      </c>
      <c r="CE15" s="316">
        <f t="shared" ca="1" si="37"/>
        <v>200</v>
      </c>
      <c r="CF15" s="413" t="str">
        <f t="shared" ca="1" si="38"/>
        <v/>
      </c>
      <c r="CG15" s="412" t="str">
        <f ca="1">IF(OR(CH15="",CH15=0),"",MAX(CG$5:CG14)+1)</f>
        <v/>
      </c>
      <c r="CH15" s="316" t="str">
        <f ca="1">IFERROR(INDEX($AJ$54:$AJ$65, ROWS($CH$4:CH13)), IFERROR(INDEX($AN$54:$AN$65, ROWS($CH$4:CH13)-ROWS($AJ$54:$AJ$65)), IFERROR(INDEX($AR$54:$AR$65, ROWS($CH$4:CH13)-ROWS($AJ$54:$AJ$65)-ROWS($AN$54:$AN$65)),IFERROR(INDEX($AV$54:$AV$65, ROWS($CH$4:CH13)-ROWS($AJ$54:$AJ$65)-ROWS($AN$54:$AN$65)-ROWS($AR$54:$AR$65)),IFERROR(INDEX($AZ$54:$AZ$65, ROWS($CH$4:CH13)-ROWS($AJ$54:$AJ$65)-ROWS($AN$54:$AN$65)-ROWS($AR$54:$AR$65)-ROWS($AV$54:$AV$65)),IFERROR(INDEX($BD$54:$BD$65, ROWS($CH$4:CH13)-ROWS($AJ$54:$AJ$65)-ROWS($AN$54:$AN$65)-ROWS($AR$54:$AR$65)-ROWS($AV$54:$AV$65)-ROWS($AZ$54:$AZ$65)),IFERROR(INDEX($BH$54:$BH$65, ROWS($CH$4:CH13)-ROWS($AJ$54:$AJ$65)-ROWS($AN$54:$AN$65)-ROWS($AR$54:$AR$65)-ROWS($AV$54:$AV$65)-ROWS($AZ$54:$AZ$65)-ROWS($BD$54:$BD$65)), "")))))))</f>
        <v/>
      </c>
      <c r="CI15" s="316" t="str">
        <f t="shared" ca="1" si="39"/>
        <v/>
      </c>
      <c r="CJ15" s="316" t="str">
        <f ca="1">IF(OR(CK15="",CK15=0),"",MAX(CJ$5:CJ14)+1)</f>
        <v/>
      </c>
      <c r="CK15" s="316" t="str">
        <f ca="1">IFERROR(INDEX($AK$54:$AK$65, ROWS($CK$4:CK13)), IFERROR(INDEX($AO$54:$AO$65, ROWS($CK$4:CK13)-ROWS($AK$54:$AK$65)), IFERROR(INDEX($AS$54:$AS$65, ROWS($CK$4:CK13)-ROWS($AK$54:$AK$65)-ROWS($AO$54:$AO$65)),IFERROR(INDEX($AW$54:$AW$65, ROWS($CK$4:CK13)-ROWS($AK$54:$AK$65)-ROWS($AO$54:$AO$65)-ROWS($AS$54:$AS$65)),IFERROR(INDEX($BA$54:$BA$65, ROWS($CK$4:CK13)-ROWS($AK$54:$AK$65)-ROWS($AO$54:$AO$65)-ROWS($AS$54:$AS$65)-ROWS($AW$54:$AW$65)),IFERROR(INDEX($BE$54:$BE$65, ROWS($CK$4:CK13)-ROWS($AK$54:$AK$65)-ROWS($AO$54:$AO$65)-ROWS($AS$54:$AS$65)-ROWS($AW$54:$AW$65)-ROWS($BA$54:$BA$65)),IFERROR(INDEX($BI$54:$BI$65, ROWS($CK$4:CK13)-ROWS($AK$54:$AK$65)-ROWS($AO$54:$AO$65)-ROWS($AS$54:$AS$65)-ROWS($AW$54:$AW$65)-ROWS($BA$54:$BA$65)-ROWS($BE$54:$BE$65)), "")))))))</f>
        <v/>
      </c>
      <c r="CL15" s="316" t="str">
        <f t="shared" ca="1" si="40"/>
        <v/>
      </c>
      <c r="CM15" s="413" t="str">
        <f t="shared" ca="1" si="41"/>
        <v/>
      </c>
      <c r="CN15" s="412" t="str">
        <f ca="1">IF(OR(CO15="",CO15=0),"",MAX(CN$5:CN14)+1)</f>
        <v/>
      </c>
      <c r="CO15" s="316" t="str">
        <f ca="1">IFERROR(INDEX($AJ$70:$AJ$81, ROWS($CO$4:CO13)), IFERROR(INDEX($AN$70:$AN$81, ROWS($CO$4:CO13)-ROWS($AJ$70:$AJ$81)), IFERROR(INDEX($AR$70:$AR$81, ROWS($CO$4:CO13)-ROWS($AJ$70:$AJ$81)-ROWS($AN$70:$AN$81)),IFERROR(INDEX($AV$70:$AV$81, ROWS($CO$4:CO13)-ROWS($AJ$70:$AJ$81)-ROWS($AN$70:$AN$81)-ROWS($AR$70:$AR$81)),IFERROR(INDEX($AZ$70:$AZ$81, ROWS($CO$4:CO13)-ROWS($AJ$70:$AJ$81)-ROWS($AN$70:$AN$81)-ROWS($AR$70:$AR$81)-ROWS($AV$70:$AV$81)),IFERROR(INDEX($BD$70:$BD$81, ROWS($CO$4:CO13)-ROWS($AJ$70:$AJ$81)-ROWS($AN$70:$AN$81)-ROWS($AR$70:$AR$81)-ROWS($AV$70:$AV$81)-ROWS($AZ$70:$AZ$81)),IFERROR(INDEX($BH$70:$BH$81, ROWS($CO$4:CO13)-ROWS($AJ$70:$AJ$81)-ROWS($AN$70:$AN$81)-ROWS($AR$70:$AR$81)-ROWS($AV$70:$AV$81)-ROWS($AZ$70:$AZ$81)-ROWS($BD$70:$BD$81)), "")))))))</f>
        <v/>
      </c>
      <c r="CP15" s="316" t="str">
        <f t="shared" ca="1" si="42"/>
        <v/>
      </c>
      <c r="CQ15" s="316" t="str">
        <f ca="1">IF(OR(CR15="",CR15=0),"",MAX(CQ$5:CQ14)+1)</f>
        <v/>
      </c>
      <c r="CR15" s="316" t="str">
        <f ca="1">IFERROR(INDEX($AK$70:$AK$81, ROWS($CR$4:CR13)), IFERROR(INDEX($AO$70:$AO$81, ROWS($CR$4:CR13)-ROWS($AK$70:$AK$81)), IFERROR(INDEX($AS$70:$AS$81, ROWS($CR$4:CR13)-ROWS($AK$70:$AK$81)-ROWS($AO$70:$AO$81)),IFERROR(INDEX($AW$70:$AW$81, ROWS($CR$4:CR13)-ROWS($AK$70:$AK$81)-ROWS($AO$70:$AO$81)-ROWS($AS$70:$AS$81)),IFERROR(INDEX($BA$70:$BA$81, ROWS($CR$4:CR13)-ROWS($AK$70:$AK$81)-ROWS($AO$70:$AO$81)-ROWS($AS$70:$AS$81)-ROWS($AW$70:$AW$81)),IFERROR(INDEX($BE$70:$BE$81, ROWS($CR$4:CR13)-ROWS($AK$70:$AK$81)-ROWS($AO$70:$AO$81)-ROWS($AS$70:$AS$81)-ROWS($AW$70:$AW$81)-ROWS($BA$70:$BA$81)),IFERROR(INDEX($BI$70:$BI$81, ROWS($CR$4:CR13)-ROWS($AK$70:$AK$81)-ROWS($AO$70:$AO$81)-ROWS($AS$70:$AS$81)-ROWS($AW$70:$AW$81)-ROWS($BA$70:$BA$81)-ROWS($BE$70:$BE$81)), "")))))))</f>
        <v/>
      </c>
      <c r="CS15" s="316" t="str">
        <f t="shared" ca="1" si="43"/>
        <v/>
      </c>
      <c r="CT15" s="413" t="str">
        <f t="shared" ca="1" si="44"/>
        <v/>
      </c>
      <c r="CU15" s="412" t="str">
        <f>IF(OR(CV15="",CV15=0),"",MAX(CU$5:CU14)+1)</f>
        <v/>
      </c>
      <c r="CV15" s="316">
        <f>IFERROR(INDEX($AJ$86:$AJ$97, ROWS($CV$4:CV13)), IFERROR(INDEX($AN$86:$AN$97, ROWS($CV$4:CV13)-ROWS($AJ$86:$AJ$97)), ""))</f>
        <v>0</v>
      </c>
      <c r="CW15" s="316" t="str">
        <f t="shared" si="45"/>
        <v/>
      </c>
      <c r="CX15" s="316" t="str">
        <f>IF(OR(CY15="",CY15=0),"",MAX(CX$5:CX14)+1)</f>
        <v/>
      </c>
      <c r="CY15" s="316">
        <f>IFERROR(INDEX($AK$86:$AK$97, ROWS($CY$4:CY13)), IFERROR(INDEX($AO$86:$AO$97, ROWS($CY$4:CY13)-ROWS($AK$86:$AK$97)), ""))</f>
        <v>0</v>
      </c>
      <c r="CZ15" s="316" t="str">
        <f t="shared" si="46"/>
        <v/>
      </c>
      <c r="DA15" s="413" t="str">
        <f t="shared" si="47"/>
        <v/>
      </c>
      <c r="DC15" s="438" t="str">
        <f ca="1">IF(OR(DD15="",DD15=0),"",MAX(DC$5:DC14)+1)</f>
        <v/>
      </c>
      <c r="DD15" s="434" t="str">
        <f t="shared" ca="1" si="48"/>
        <v/>
      </c>
      <c r="DE15" s="413" t="str">
        <f t="shared" ca="1" si="49"/>
        <v/>
      </c>
      <c r="DF15" s="431" t="str">
        <f ca="1">IF(OR(DG15="",DG15=0),"",MAX(DF$5:DF14)+1)</f>
        <v/>
      </c>
      <c r="DG15" s="412" t="str">
        <f t="shared" ca="1" si="50"/>
        <v/>
      </c>
      <c r="DH15" s="413" t="str">
        <f t="shared" ca="1" si="51"/>
        <v/>
      </c>
      <c r="DI15" s="412" t="str">
        <f t="shared" ca="1" si="52"/>
        <v/>
      </c>
      <c r="DJ15" s="413" t="str">
        <f t="shared" ca="1" si="53"/>
        <v/>
      </c>
      <c r="DK15" s="412" t="str">
        <f t="shared" ca="1" si="54"/>
        <v/>
      </c>
      <c r="DL15" s="413" t="str">
        <f t="shared" ca="1" si="55"/>
        <v/>
      </c>
    </row>
    <row r="16" spans="1:123" s="292" customFormat="1" ht="15" customHeight="1" x14ac:dyDescent="0.3">
      <c r="A16" s="1173" t="s">
        <v>478</v>
      </c>
      <c r="B16" s="1174"/>
      <c r="C16" s="1173" t="s">
        <v>478</v>
      </c>
      <c r="D16" s="1174"/>
      <c r="E16" s="1173" t="s">
        <v>478</v>
      </c>
      <c r="F16" s="1174"/>
      <c r="G16" s="1173" t="s">
        <v>478</v>
      </c>
      <c r="H16" s="1174"/>
      <c r="I16" s="1173" t="s">
        <v>478</v>
      </c>
      <c r="J16" s="1174"/>
      <c r="K16" s="1173" t="s">
        <v>478</v>
      </c>
      <c r="L16" s="1174"/>
      <c r="M16" s="1173" t="s">
        <v>478</v>
      </c>
      <c r="N16" s="1174"/>
      <c r="P16" s="297" t="str">
        <f t="shared" ca="1" si="57"/>
        <v/>
      </c>
      <c r="Q16" s="297" t="str">
        <f t="shared" ca="1" si="56"/>
        <v/>
      </c>
      <c r="R16" s="297" t="str">
        <f t="shared" ca="1" si="56"/>
        <v/>
      </c>
      <c r="S16" s="298" t="str">
        <f t="shared" ca="1" si="56"/>
        <v/>
      </c>
      <c r="T16" s="297" t="str">
        <f t="shared" ca="1" si="56"/>
        <v/>
      </c>
      <c r="U16" s="297" t="str">
        <f t="shared" ca="1" si="56"/>
        <v/>
      </c>
      <c r="V16" s="1160" t="s">
        <v>503</v>
      </c>
      <c r="W16" s="1161"/>
      <c r="X16" s="424">
        <f ca="1">IF(OR(X14=""),0,SUM(X13+X14-X12))</f>
        <v>7750.6200000000008</v>
      </c>
      <c r="Y16"/>
      <c r="AB16" s="299"/>
      <c r="AC16" s="358" t="str">
        <f>IF('Data Entry'!B22="","",'Data Entry'!B22)</f>
        <v/>
      </c>
      <c r="AD16" s="356" t="str">
        <f>IF('Data Entry'!A22="","",'Data Entry'!A22)</f>
        <v/>
      </c>
      <c r="AE16" s="363" t="str">
        <f>IF('Data Entry'!C22="","",'Data Entry'!C22)</f>
        <v/>
      </c>
      <c r="AF16" s="402" t="str">
        <f>IF('Data Entry'!E22="","",'Data Entry'!E22)</f>
        <v/>
      </c>
      <c r="AG16" s="300"/>
      <c r="AH16"/>
      <c r="AI16" s="308">
        <f t="shared" ca="1" si="23"/>
        <v>34</v>
      </c>
      <c r="AJ16" s="293" t="str">
        <f t="shared" ca="1" si="2"/>
        <v/>
      </c>
      <c r="AK16" s="293" t="str">
        <f t="shared" ca="1" si="3"/>
        <v/>
      </c>
      <c r="AL16" s="303" t="str">
        <f t="shared" ca="1" si="4"/>
        <v/>
      </c>
      <c r="AM16" s="308">
        <f t="shared" ca="1" si="24"/>
        <v>34</v>
      </c>
      <c r="AN16" s="293" t="str">
        <f t="shared" ca="1" si="5"/>
        <v/>
      </c>
      <c r="AO16" s="293" t="str">
        <f t="shared" ca="1" si="6"/>
        <v/>
      </c>
      <c r="AP16" s="303" t="str">
        <f t="shared" ca="1" si="7"/>
        <v/>
      </c>
      <c r="AQ16" s="308">
        <f t="shared" ca="1" si="25"/>
        <v>34</v>
      </c>
      <c r="AR16" s="293" t="str">
        <f t="shared" ca="1" si="8"/>
        <v/>
      </c>
      <c r="AS16" s="293" t="str">
        <f t="shared" ca="1" si="9"/>
        <v/>
      </c>
      <c r="AT16" s="303" t="str">
        <f t="shared" ca="1" si="10"/>
        <v/>
      </c>
      <c r="AU16" s="308">
        <f t="shared" ca="1" si="26"/>
        <v>34</v>
      </c>
      <c r="AV16" s="293" t="str">
        <f t="shared" ca="1" si="11"/>
        <v/>
      </c>
      <c r="AW16" s="293" t="str">
        <f t="shared" ca="1" si="12"/>
        <v/>
      </c>
      <c r="AX16" s="303" t="str">
        <f t="shared" ca="1" si="13"/>
        <v/>
      </c>
      <c r="AY16" s="308">
        <f t="shared" ca="1" si="27"/>
        <v>34</v>
      </c>
      <c r="AZ16" s="293" t="str">
        <f t="shared" ca="1" si="14"/>
        <v/>
      </c>
      <c r="BA16" s="293" t="str">
        <f t="shared" ca="1" si="15"/>
        <v/>
      </c>
      <c r="BB16" s="303" t="str">
        <f t="shared" ca="1" si="16"/>
        <v/>
      </c>
      <c r="BC16" s="308">
        <f t="shared" ca="1" si="28"/>
        <v>34</v>
      </c>
      <c r="BD16" s="293" t="str">
        <f t="shared" ca="1" si="17"/>
        <v/>
      </c>
      <c r="BE16" s="293" t="str">
        <f t="shared" ca="1" si="18"/>
        <v/>
      </c>
      <c r="BF16" s="303" t="str">
        <f t="shared" ca="1" si="19"/>
        <v/>
      </c>
      <c r="BG16" s="308" t="str">
        <f t="shared" ca="1" si="29"/>
        <v/>
      </c>
      <c r="BH16" s="293" t="str">
        <f t="shared" ca="1" si="20"/>
        <v/>
      </c>
      <c r="BI16" s="293" t="str">
        <f t="shared" ca="1" si="21"/>
        <v/>
      </c>
      <c r="BJ16" s="303" t="str">
        <f t="shared" ca="1" si="22"/>
        <v/>
      </c>
      <c r="BL16" s="412" t="str">
        <f ca="1">IF(OR(BM16="",BM16=0),"",MAX(BL$5:BL15)+1)</f>
        <v/>
      </c>
      <c r="BM16" s="316" t="str">
        <f ca="1">IFERROR(INDEX($AJ$6:$AJ$17, ROWS(BM$4:$BM14)), IFERROR(INDEX($AN$6:$AN$17, ROWS(BM$4:$BM14)-ROWS($AJ$6:$AJ$17)), IFERROR(INDEX($AR$6:$AR$17, ROWS(BM$4:$BM14)-ROWS($AJ$6:$AJ$17)-ROWS($AN$6:$AN$17)),IFERROR(INDEX($AV$6:$AV$17, ROWS(BM$4:$BM14)-ROWS($AJ$6:$AJ$17)-ROWS($AN$6:$AN$17)-ROWS($AR$6:$AR$17)),IFERROR(INDEX($AZ$6:$AZ$17, ROWS(BM$4:$BM14)-ROWS($AJ$6:$AJ$17)-ROWS($AN$6:$AN$17)-ROWS($AR$6:$AR$17)-ROWS($AV$6:$AV$17)),IFERROR(INDEX($BD$6:$BD$17, ROWS(BM$4:$BM14)-ROWS($AJ$6:$AJ$17)-ROWS($AN$6:$AN$17)-ROWS($AR$6:$AR$17)-ROWS($AV$6:$AV$17)-ROWS($AZ$6:$AZ$17)),IFERROR(INDEX($BH$6:$BH$17, ROWS(BM$4:$BM14)-ROWS($AJ$6:$AJ$17)-ROWS($AN$6:$AN$17)-ROWS($AR$6:$AR$17)-ROWS($AV$6:$AV$17)-ROWS($AZ$6:$AZ$17)-ROWS($BD$6:$BD$17)), "")))))))</f>
        <v/>
      </c>
      <c r="BN16" s="316" t="str">
        <f t="shared" ca="1" si="30"/>
        <v/>
      </c>
      <c r="BO16" s="316" t="str">
        <f ca="1">IF(OR(BP16="",BP16=0),"",MAX(BO$5:BO15)+1)</f>
        <v/>
      </c>
      <c r="BP16" s="316" t="str">
        <f ca="1">IFERROR(INDEX($AK$6:$AK$17, ROWS($BP$4:BP14)), IFERROR(INDEX($AO$6:$AO$17, ROWS($BP$4:BP14)-ROWS($AK$6:$AK$17)), IFERROR(INDEX($AS$6:$AS$17, ROWS($BP$4:BP14)-ROWS($AK$6:$AK$17)-ROWS($AO$6:$AO$17)),IFERROR(INDEX($AW$6:$AW$17, ROWS($BP$4:BP14)-ROWS($AK$6:$AK$17)-ROWS($AO$6:$AO$17)-ROWS($AS$6:$AS$17)),IFERROR(INDEX($BA$6:$BA$17, ROWS($BP$4:BP14)-ROWS($AK$6:$AK$17)-ROWS($AO$6:$AO$17)-ROWS($AS$6:$AS$17)-ROWS($AW$6:$AW$17)),IFERROR(INDEX($BE$6:$BE$17, ROWS($BP$4:BP14)-ROWS($AK$6:$AK$17)-ROWS($AO$6:$AO$17)-ROWS($AS$6:$AS$17)-ROWS($AW$6:$AW$17)-ROWS($BA$6:$BA$17)),IFERROR(INDEX($BI$6:$BI$17, ROWS($BP$4:BP14)-ROWS($AK$6:$AK$17)-ROWS($AO$6:$AO$17)-ROWS($AS$6:$AS$17)-ROWS($AW$6:$AW$17)-ROWS($BA$6:$BA$17)-ROWS($BE$6:$BE$17)), "")))))))</f>
        <v/>
      </c>
      <c r="BQ16" s="316" t="str">
        <f t="shared" ca="1" si="31"/>
        <v/>
      </c>
      <c r="BR16" s="413" t="str">
        <f t="shared" ca="1" si="32"/>
        <v/>
      </c>
      <c r="BS16" s="412" t="str">
        <f ca="1">IF(OR(BT16="",BT16=0),"",MAX(BS$5:BS15)+1)</f>
        <v/>
      </c>
      <c r="BT16" s="316" t="str">
        <f ca="1">IFERROR(INDEX($AJ$22:$AJ$33, ROWS($BT$4:BT14)), IFERROR(INDEX($AN$22:$AN$33, ROWS($BT$4:BT14)-ROWS($AJ$22:$AJ$33)), IFERROR(INDEX($AR$22:$AR$33, ROWS($BT$4:BT14)-ROWS($AJ$22:$AJ$33)-ROWS($AN$22:$AN$33)),IFERROR(INDEX($AV$22:$AV$33, ROWS($BT$4:BT14)-ROWS($AJ$22:$AJ$33)-ROWS($AN$22:$AN$33)-ROWS($AR$22:$AR$33)),IFERROR(INDEX($AZ$22:$AZ$33, ROWS($BT$4:BT14)-ROWS($AJ$22:$AJ$33)-ROWS($AN$22:$AN$33)-ROWS($AR$22:$AR$33)-ROWS($AV$22:$AV$33)),IFERROR(INDEX($BD$22:$BD$33, ROWS($BT$4:BT14)-ROWS($AJ$22:$AJ$33)-ROWS($AN$22:$AN$33)-ROWS($AR$22:$AR$33)-ROWS($AV$22:$AV$33)-ROWS($AZ$22:$AZ$33)),IFERROR(INDEX($BH$22:$BH$33, ROWS($BT$4:BT14)-ROWS($AJ$22:$AJ$33)-ROWS($AN$22:$AN$33)-ROWS($AR$22:$AR$33)-ROWS($AV$22:$AV$33)-ROWS($AZ$22:$AZ$33)-ROWS($BD$22:$BD$33)), "")))))))</f>
        <v/>
      </c>
      <c r="BU16" s="316" t="str">
        <f t="shared" ca="1" si="33"/>
        <v/>
      </c>
      <c r="BV16" s="316" t="str">
        <f ca="1">IF(OR(BW16="",BW16=0),"",MAX(BV$5:BV15)+1)</f>
        <v/>
      </c>
      <c r="BW16" s="316" t="str">
        <f ca="1">IFERROR(INDEX($AK$22:$AK$33, ROWS($BW$4:BW14)), IFERROR(INDEX($AO$22:$AO$33, ROWS($BW$4:BW14)-ROWS($AK$22:$AK$33)), IFERROR(INDEX($AS$22:$AS$33, ROWS($BW$4:BW14)-ROWS($AK$22:$AK$33)-ROWS($AO$22:$AO$33)),IFERROR(INDEX($AW$22:$AW$33, ROWS($BW$4:BW14)-ROWS($AK$22:$AK$33)-ROWS($AO$22:$AO$33)-ROWS($AS$22:$AS$33)),IFERROR(INDEX($BA$22:$BA$33, ROWS($BW$4:BW14)-ROWS($AK$22:$AK$33)-ROWS($AO$22:$AO$33)-ROWS($AS$22:$AS$33)-ROWS($AW$22:$AW$33)),IFERROR(INDEX($BE$22:$BE$33, ROWS($BW$4:BW14)-ROWS($AK$22:$AK$33)-ROWS($AO$22:$AO$33)-ROWS($AS$22:$AS$33)-ROWS($AW$22:$AW$33)-ROWS($BA$22:$BA$33)),IFERROR(INDEX($BI$22:$BI$33, ROWS($BW$4:BW14)-ROWS($AK$22:$AK$33)-ROWS($AO$22:$AO$33)-ROWS($AS$22:$AS$33)-ROWS($AW$22:$AW$33)-ROWS($BA$22:$BA$33)-ROWS($BE$22:$BE$33)), "")))))))</f>
        <v/>
      </c>
      <c r="BX16" s="316" t="str">
        <f t="shared" ca="1" si="34"/>
        <v/>
      </c>
      <c r="BY16" s="413" t="str">
        <f t="shared" ca="1" si="35"/>
        <v/>
      </c>
      <c r="BZ16" s="412" t="str">
        <f ca="1">IF(OR(CA16="",CA16=0),"",MAX(BZ$5:BZ15)+1)</f>
        <v/>
      </c>
      <c r="CA16" s="316" t="str">
        <f ca="1">IFERROR(INDEX($AJ$38:$AJ$49, ROWS($CA$4:CA14)), IFERROR(INDEX($AN$38:$AN$49, ROWS($CA$4:CA14)-ROWS($AJ$38:$AJ$49)), IFERROR(INDEX($AR$38:$AR$49, ROWS($CA$4:CA14)-ROWS($AJ$38:$AJ$49)-ROWS($AN$38:$AN$49)),IFERROR(INDEX($AV$38:$AV$49, ROWS($CA$4:CA14)-ROWS($AJ$38:$AJ$49)-ROWS($AN$38:$AN$49)-ROWS($AR$38:$AR$49)),IFERROR(INDEX($AZ$38:$AZ$49, ROWS($CA$4:CA14)-ROWS($AJ$38:$AJ$49)-ROWS($AN$38:$AN$49)-ROWS($AR$38:$AR$49)-ROWS($AV$38:$AV$49)),IFERROR(INDEX($BD$38:$BD$49, ROWS($CA$4:CA14)-ROWS($AJ$38:$AJ$49)-ROWS($AN$38:$AN$49)-ROWS($AR$38:$AR$49)-ROWS($AV$38:$AV$49)-ROWS($AZ$38:$AZ$49)),IFERROR(INDEX($BH$38:$BH$49, ROWS($CA$4:CA14)-ROWS($AJ$38:$AJ$49)-ROWS($AN$38:$AN$49)-ROWS($AR$38:$AR$49)-ROWS($AV$38:$AV$49)-ROWS($AZ$38:$AZ$49)-ROWS($BD$38:$BD$49)), "")))))))</f>
        <v/>
      </c>
      <c r="CB16" s="316" t="str">
        <f t="shared" ca="1" si="36"/>
        <v>Investment 1</v>
      </c>
      <c r="CC16" s="316" t="str">
        <f ca="1">IF(OR(CD16="",CD16=0),"",MAX(CC$5:CC15)+1)</f>
        <v/>
      </c>
      <c r="CD16" s="316" t="str">
        <f ca="1">IFERROR(INDEX($AK$38:$AK$49, ROWS($CD$4:CD14)), IFERROR(INDEX($AO$38:$AO$49, ROWS($CD$4:CD14)-ROWS($AK$38:$AK$49)), IFERROR(INDEX($AS$38:$AS$49, ROWS($CD$4:CD14)-ROWS($AK$38:$AK$49)-ROWS($AO$38:$AO$49)),IFERROR(INDEX($AW$38:$AW$49, ROWS($CD$4:CD14)-ROWS($AK$38:$AK$49)-ROWS($AO$38:$AO$49)-ROWS($AS$38:$AS$49)),IFERROR(INDEX($BA$38:$BA$49, ROWS($CD$4:CD14)-ROWS($AK$38:$AK$49)-ROWS($AO$38:$AO$49)-ROWS($AS$38:$AS$49)-ROWS($AW$38:$AW$49)),IFERROR(INDEX($BE$38:$BE$49, ROWS($CD$4:CD14)-ROWS($AK$38:$AK$49)-ROWS($AO$38:$AO$49)-ROWS($AS$38:$AS$49)-ROWS($AW$38:$AW$49)-ROWS($BA$38:$BA$49)),IFERROR(INDEX($BI$38:$BI$49, ROWS($CD$4:CD14)-ROWS($AK$38:$AK$49)-ROWS($AO$38:$AO$49)-ROWS($AS$38:$AS$49)-ROWS($AW$38:$AW$49)-ROWS($BA$38:$BA$49)-ROWS($BE$38:$BE$49)), "")))))))</f>
        <v/>
      </c>
      <c r="CE16" s="316">
        <f t="shared" ca="1" si="37"/>
        <v>200</v>
      </c>
      <c r="CF16" s="413" t="str">
        <f t="shared" ca="1" si="38"/>
        <v>Income</v>
      </c>
      <c r="CG16" s="412" t="str">
        <f ca="1">IF(OR(CH16="",CH16=0),"",MAX(CG$5:CG15)+1)</f>
        <v/>
      </c>
      <c r="CH16" s="316" t="str">
        <f ca="1">IFERROR(INDEX($AJ$54:$AJ$65, ROWS($CH$4:CH14)), IFERROR(INDEX($AN$54:$AN$65, ROWS($CH$4:CH14)-ROWS($AJ$54:$AJ$65)), IFERROR(INDEX($AR$54:$AR$65, ROWS($CH$4:CH14)-ROWS($AJ$54:$AJ$65)-ROWS($AN$54:$AN$65)),IFERROR(INDEX($AV$54:$AV$65, ROWS($CH$4:CH14)-ROWS($AJ$54:$AJ$65)-ROWS($AN$54:$AN$65)-ROWS($AR$54:$AR$65)),IFERROR(INDEX($AZ$54:$AZ$65, ROWS($CH$4:CH14)-ROWS($AJ$54:$AJ$65)-ROWS($AN$54:$AN$65)-ROWS($AR$54:$AR$65)-ROWS($AV$54:$AV$65)),IFERROR(INDEX($BD$54:$BD$65, ROWS($CH$4:CH14)-ROWS($AJ$54:$AJ$65)-ROWS($AN$54:$AN$65)-ROWS($AR$54:$AR$65)-ROWS($AV$54:$AV$65)-ROWS($AZ$54:$AZ$65)),IFERROR(INDEX($BH$54:$BH$65, ROWS($CH$4:CH14)-ROWS($AJ$54:$AJ$65)-ROWS($AN$54:$AN$65)-ROWS($AR$54:$AR$65)-ROWS($AV$54:$AV$65)-ROWS($AZ$54:$AZ$65)-ROWS($BD$54:$BD$65)), "")))))))</f>
        <v/>
      </c>
      <c r="CI16" s="316" t="str">
        <f t="shared" ca="1" si="39"/>
        <v/>
      </c>
      <c r="CJ16" s="316" t="str">
        <f ca="1">IF(OR(CK16="",CK16=0),"",MAX(CJ$5:CJ15)+1)</f>
        <v/>
      </c>
      <c r="CK16" s="316" t="str">
        <f ca="1">IFERROR(INDEX($AK$54:$AK$65, ROWS($CK$4:CK14)), IFERROR(INDEX($AO$54:$AO$65, ROWS($CK$4:CK14)-ROWS($AK$54:$AK$65)), IFERROR(INDEX($AS$54:$AS$65, ROWS($CK$4:CK14)-ROWS($AK$54:$AK$65)-ROWS($AO$54:$AO$65)),IFERROR(INDEX($AW$54:$AW$65, ROWS($CK$4:CK14)-ROWS($AK$54:$AK$65)-ROWS($AO$54:$AO$65)-ROWS($AS$54:$AS$65)),IFERROR(INDEX($BA$54:$BA$65, ROWS($CK$4:CK14)-ROWS($AK$54:$AK$65)-ROWS($AO$54:$AO$65)-ROWS($AS$54:$AS$65)-ROWS($AW$54:$AW$65)),IFERROR(INDEX($BE$54:$BE$65, ROWS($CK$4:CK14)-ROWS($AK$54:$AK$65)-ROWS($AO$54:$AO$65)-ROWS($AS$54:$AS$65)-ROWS($AW$54:$AW$65)-ROWS($BA$54:$BA$65)),IFERROR(INDEX($BI$54:$BI$65, ROWS($CK$4:CK14)-ROWS($AK$54:$AK$65)-ROWS($AO$54:$AO$65)-ROWS($AS$54:$AS$65)-ROWS($AW$54:$AW$65)-ROWS($BA$54:$BA$65)-ROWS($BE$54:$BE$65)), "")))))))</f>
        <v/>
      </c>
      <c r="CL16" s="316" t="str">
        <f t="shared" ca="1" si="40"/>
        <v/>
      </c>
      <c r="CM16" s="413" t="str">
        <f t="shared" ca="1" si="41"/>
        <v/>
      </c>
      <c r="CN16" s="412" t="str">
        <f ca="1">IF(OR(CO16="",CO16=0),"",MAX(CN$5:CN15)+1)</f>
        <v/>
      </c>
      <c r="CO16" s="316" t="str">
        <f ca="1">IFERROR(INDEX($AJ$70:$AJ$81, ROWS($CO$4:CO14)), IFERROR(INDEX($AN$70:$AN$81, ROWS($CO$4:CO14)-ROWS($AJ$70:$AJ$81)), IFERROR(INDEX($AR$70:$AR$81, ROWS($CO$4:CO14)-ROWS($AJ$70:$AJ$81)-ROWS($AN$70:$AN$81)),IFERROR(INDEX($AV$70:$AV$81, ROWS($CO$4:CO14)-ROWS($AJ$70:$AJ$81)-ROWS($AN$70:$AN$81)-ROWS($AR$70:$AR$81)),IFERROR(INDEX($AZ$70:$AZ$81, ROWS($CO$4:CO14)-ROWS($AJ$70:$AJ$81)-ROWS($AN$70:$AN$81)-ROWS($AR$70:$AR$81)-ROWS($AV$70:$AV$81)),IFERROR(INDEX($BD$70:$BD$81, ROWS($CO$4:CO14)-ROWS($AJ$70:$AJ$81)-ROWS($AN$70:$AN$81)-ROWS($AR$70:$AR$81)-ROWS($AV$70:$AV$81)-ROWS($AZ$70:$AZ$81)),IFERROR(INDEX($BH$70:$BH$81, ROWS($CO$4:CO14)-ROWS($AJ$70:$AJ$81)-ROWS($AN$70:$AN$81)-ROWS($AR$70:$AR$81)-ROWS($AV$70:$AV$81)-ROWS($AZ$70:$AZ$81)-ROWS($BD$70:$BD$81)), "")))))))</f>
        <v/>
      </c>
      <c r="CP16" s="316" t="str">
        <f t="shared" ca="1" si="42"/>
        <v/>
      </c>
      <c r="CQ16" s="316" t="str">
        <f ca="1">IF(OR(CR16="",CR16=0),"",MAX(CQ$5:CQ15)+1)</f>
        <v/>
      </c>
      <c r="CR16" s="316" t="str">
        <f ca="1">IFERROR(INDEX($AK$70:$AK$81, ROWS($CR$4:CR14)), IFERROR(INDEX($AO$70:$AO$81, ROWS($CR$4:CR14)-ROWS($AK$70:$AK$81)), IFERROR(INDEX($AS$70:$AS$81, ROWS($CR$4:CR14)-ROWS($AK$70:$AK$81)-ROWS($AO$70:$AO$81)),IFERROR(INDEX($AW$70:$AW$81, ROWS($CR$4:CR14)-ROWS($AK$70:$AK$81)-ROWS($AO$70:$AO$81)-ROWS($AS$70:$AS$81)),IFERROR(INDEX($BA$70:$BA$81, ROWS($CR$4:CR14)-ROWS($AK$70:$AK$81)-ROWS($AO$70:$AO$81)-ROWS($AS$70:$AS$81)-ROWS($AW$70:$AW$81)),IFERROR(INDEX($BE$70:$BE$81, ROWS($CR$4:CR14)-ROWS($AK$70:$AK$81)-ROWS($AO$70:$AO$81)-ROWS($AS$70:$AS$81)-ROWS($AW$70:$AW$81)-ROWS($BA$70:$BA$81)),IFERROR(INDEX($BI$70:$BI$81, ROWS($CR$4:CR14)-ROWS($AK$70:$AK$81)-ROWS($AO$70:$AO$81)-ROWS($AS$70:$AS$81)-ROWS($AW$70:$AW$81)-ROWS($BA$70:$BA$81)-ROWS($BE$70:$BE$81)), "")))))))</f>
        <v/>
      </c>
      <c r="CS16" s="316" t="str">
        <f t="shared" ca="1" si="43"/>
        <v/>
      </c>
      <c r="CT16" s="413" t="str">
        <f t="shared" ca="1" si="44"/>
        <v/>
      </c>
      <c r="CU16" s="412" t="str">
        <f>IF(OR(CV16="",CV16=0),"",MAX(CU$5:CU15)+1)</f>
        <v/>
      </c>
      <c r="CV16" s="316">
        <f>IFERROR(INDEX($AJ$86:$AJ$97, ROWS($CV$4:CV14)), IFERROR(INDEX($AN$86:$AN$97, ROWS($CV$4:CV14)-ROWS($AJ$86:$AJ$97)), ""))</f>
        <v>0</v>
      </c>
      <c r="CW16" s="316" t="str">
        <f t="shared" si="45"/>
        <v/>
      </c>
      <c r="CX16" s="316" t="str">
        <f>IF(OR(CY16="",CY16=0),"",MAX(CX$5:CX15)+1)</f>
        <v/>
      </c>
      <c r="CY16" s="316">
        <f>IFERROR(INDEX($AK$86:$AK$97, ROWS($CY$4:CY14)), IFERROR(INDEX($AO$86:$AO$97, ROWS($CY$4:CY14)-ROWS($AK$86:$AK$97)), ""))</f>
        <v>0</v>
      </c>
      <c r="CZ16" s="316" t="str">
        <f t="shared" si="46"/>
        <v/>
      </c>
      <c r="DA16" s="413" t="str">
        <f t="shared" si="47"/>
        <v/>
      </c>
      <c r="DC16" s="438" t="str">
        <f ca="1">IF(OR(DD16="",DD16=0),"",MAX(DC$5:DC15)+1)</f>
        <v/>
      </c>
      <c r="DD16" s="434" t="str">
        <f t="shared" ca="1" si="48"/>
        <v/>
      </c>
      <c r="DE16" s="413" t="str">
        <f t="shared" ca="1" si="49"/>
        <v/>
      </c>
      <c r="DF16" s="431" t="str">
        <f ca="1">IF(OR(DG16="",DG16=0),"",MAX(DF$5:DF15)+1)</f>
        <v/>
      </c>
      <c r="DG16" s="412" t="str">
        <f t="shared" ca="1" si="50"/>
        <v/>
      </c>
      <c r="DH16" s="413" t="str">
        <f t="shared" ca="1" si="51"/>
        <v/>
      </c>
      <c r="DI16" s="412" t="str">
        <f t="shared" ca="1" si="52"/>
        <v/>
      </c>
      <c r="DJ16" s="413" t="str">
        <f t="shared" ca="1" si="53"/>
        <v/>
      </c>
      <c r="DK16" s="412" t="str">
        <f t="shared" ca="1" si="54"/>
        <v/>
      </c>
      <c r="DL16" s="413" t="str">
        <f t="shared" ca="1" si="55"/>
        <v/>
      </c>
    </row>
    <row r="17" spans="1:123" s="293" customFormat="1" ht="15" customHeight="1" thickBot="1" x14ac:dyDescent="0.35">
      <c r="A17" s="291">
        <f>Year!A31</f>
        <v>45116</v>
      </c>
      <c r="B17" s="290" t="str">
        <f>IF(ISERROR(MATCH(A17,event_dates,0)),"",INDEX(events,MATCH(A17,event_dates,0)))</f>
        <v/>
      </c>
      <c r="C17" s="291">
        <f>Year!B31</f>
        <v>45117</v>
      </c>
      <c r="D17" s="290" t="str">
        <f>IF(ISERROR(MATCH(C17,event_dates,0)),"",INDEX(events,MATCH(C17,event_dates,0)))</f>
        <v/>
      </c>
      <c r="E17" s="291">
        <f>Year!C31</f>
        <v>45118</v>
      </c>
      <c r="F17" s="290" t="str">
        <f>IF(ISERROR(MATCH(E17,event_dates,0)),"",INDEX(events,MATCH(E17,event_dates,0)))</f>
        <v/>
      </c>
      <c r="G17" s="291">
        <f>Year!D31</f>
        <v>45119</v>
      </c>
      <c r="H17" s="290" t="str">
        <f>IF(ISERROR(MATCH(G17,event_dates,0)),"",INDEX(events,MATCH(G17,event_dates,0)))</f>
        <v/>
      </c>
      <c r="I17" s="291">
        <f>Year!E31</f>
        <v>45120</v>
      </c>
      <c r="J17" s="290" t="str">
        <f>IF(ISERROR(MATCH(I17,event_dates,0)),"",INDEX(events,MATCH(I17,event_dates,0)))</f>
        <v/>
      </c>
      <c r="K17" s="291">
        <f>Year!F31</f>
        <v>45121</v>
      </c>
      <c r="L17" s="290" t="str">
        <f>IF(ISERROR(MATCH(K17,event_dates,0)),"",INDEX(events,MATCH(K17,event_dates,0)))</f>
        <v/>
      </c>
      <c r="M17" s="291">
        <f>Year!G31</f>
        <v>45122</v>
      </c>
      <c r="N17" s="290" t="str">
        <f>IF(ISERROR(MATCH(M17,event_dates,0)),"",INDEX(events,MATCH(M17,event_dates,0)))</f>
        <v/>
      </c>
      <c r="P17" s="295" t="str">
        <f ca="1">IF(DN46="","",DN46)</f>
        <v>Groceries - 125</v>
      </c>
      <c r="Q17" s="295" t="str">
        <f t="shared" ref="Q17:U22" ca="1" si="58">IF(DO46="","",DO46)</f>
        <v>Lawn Service - 50</v>
      </c>
      <c r="R17" s="446" t="str">
        <f t="shared" ca="1" si="58"/>
        <v>Netflix - 14.95</v>
      </c>
      <c r="S17" s="295" t="str">
        <f t="shared" ca="1" si="58"/>
        <v>Paycheck 2 - 400</v>
      </c>
      <c r="T17" s="295" t="str">
        <f t="shared" ca="1" si="58"/>
        <v>Investment 1 - 200</v>
      </c>
      <c r="U17" s="295" t="str">
        <f t="shared" ca="1" si="58"/>
        <v/>
      </c>
      <c r="V17" s="1156"/>
      <c r="W17" s="1157"/>
      <c r="X17" s="445"/>
      <c r="Y17"/>
      <c r="AB17" s="299"/>
      <c r="AC17" s="358" t="str">
        <f>IF('Data Entry'!B23="","",'Data Entry'!B23)</f>
        <v/>
      </c>
      <c r="AD17" s="356" t="str">
        <f>IF('Data Entry'!A23="","",'Data Entry'!A23)</f>
        <v/>
      </c>
      <c r="AE17" s="363" t="str">
        <f>IF('Data Entry'!C23="","",'Data Entry'!C23)</f>
        <v/>
      </c>
      <c r="AF17" s="402" t="str">
        <f>IF('Data Entry'!E23="","",'Data Entry'!E23)</f>
        <v/>
      </c>
      <c r="AG17" s="300"/>
      <c r="AH17"/>
      <c r="AI17" s="309">
        <f t="shared" ca="1" si="23"/>
        <v>35</v>
      </c>
      <c r="AJ17" s="310" t="str">
        <f t="shared" ca="1" si="2"/>
        <v/>
      </c>
      <c r="AK17" s="310" t="str">
        <f t="shared" ca="1" si="3"/>
        <v/>
      </c>
      <c r="AL17" s="311" t="str">
        <f t="shared" ca="1" si="4"/>
        <v/>
      </c>
      <c r="AM17" s="309">
        <f t="shared" ca="1" si="24"/>
        <v>35</v>
      </c>
      <c r="AN17" s="310" t="str">
        <f t="shared" ca="1" si="5"/>
        <v/>
      </c>
      <c r="AO17" s="310" t="str">
        <f t="shared" ca="1" si="6"/>
        <v/>
      </c>
      <c r="AP17" s="311" t="str">
        <f t="shared" ca="1" si="7"/>
        <v/>
      </c>
      <c r="AQ17" s="309">
        <f t="shared" ca="1" si="25"/>
        <v>35</v>
      </c>
      <c r="AR17" s="310" t="str">
        <f t="shared" ca="1" si="8"/>
        <v/>
      </c>
      <c r="AS17" s="310" t="str">
        <f t="shared" ca="1" si="9"/>
        <v/>
      </c>
      <c r="AT17" s="311" t="str">
        <f t="shared" ca="1" si="10"/>
        <v/>
      </c>
      <c r="AU17" s="309">
        <f t="shared" ca="1" si="26"/>
        <v>35</v>
      </c>
      <c r="AV17" s="310" t="str">
        <f t="shared" ca="1" si="11"/>
        <v/>
      </c>
      <c r="AW17" s="310" t="str">
        <f t="shared" ca="1" si="12"/>
        <v/>
      </c>
      <c r="AX17" s="311" t="str">
        <f t="shared" ca="1" si="13"/>
        <v/>
      </c>
      <c r="AY17" s="309">
        <f t="shared" ca="1" si="27"/>
        <v>35</v>
      </c>
      <c r="AZ17" s="310" t="str">
        <f t="shared" ca="1" si="14"/>
        <v/>
      </c>
      <c r="BA17" s="310" t="str">
        <f t="shared" ca="1" si="15"/>
        <v/>
      </c>
      <c r="BB17" s="311" t="str">
        <f t="shared" ca="1" si="16"/>
        <v/>
      </c>
      <c r="BC17" s="309">
        <f t="shared" ca="1" si="28"/>
        <v>35</v>
      </c>
      <c r="BD17" s="310" t="str">
        <f t="shared" ca="1" si="17"/>
        <v/>
      </c>
      <c r="BE17" s="310" t="str">
        <f t="shared" ca="1" si="18"/>
        <v/>
      </c>
      <c r="BF17" s="311" t="str">
        <f t="shared" ca="1" si="19"/>
        <v/>
      </c>
      <c r="BG17" s="309" t="str">
        <f t="shared" ca="1" si="29"/>
        <v/>
      </c>
      <c r="BH17" s="310" t="str">
        <f t="shared" ca="1" si="20"/>
        <v/>
      </c>
      <c r="BI17" s="310" t="str">
        <f t="shared" ca="1" si="21"/>
        <v/>
      </c>
      <c r="BJ17" s="311" t="str">
        <f t="shared" ca="1" si="22"/>
        <v/>
      </c>
      <c r="BL17" s="414" t="str">
        <f ca="1">IF(OR(BM17="",BM17=0),"",MAX(BL$5:BL16)+1)</f>
        <v/>
      </c>
      <c r="BM17" s="409" t="str">
        <f ca="1">IFERROR(INDEX($AJ$6:$AJ$17, ROWS(BM$4:$BM15)), IFERROR(INDEX($AN$6:$AN$17, ROWS(BM$4:$BM15)-ROWS($AJ$6:$AJ$17)), IFERROR(INDEX($AR$6:$AR$17, ROWS(BM$4:$BM15)-ROWS($AJ$6:$AJ$17)-ROWS($AN$6:$AN$17)),IFERROR(INDEX($AV$6:$AV$17, ROWS(BM$4:$BM15)-ROWS($AJ$6:$AJ$17)-ROWS($AN$6:$AN$17)-ROWS($AR$6:$AR$17)),IFERROR(INDEX($AZ$6:$AZ$17, ROWS(BM$4:$BM15)-ROWS($AJ$6:$AJ$17)-ROWS($AN$6:$AN$17)-ROWS($AR$6:$AR$17)-ROWS($AV$6:$AV$17)),IFERROR(INDEX($BD$6:$BD$17, ROWS(BM$4:$BM15)-ROWS($AJ$6:$AJ$17)-ROWS($AN$6:$AN$17)-ROWS($AR$6:$AR$17)-ROWS($AV$6:$AV$17)-ROWS($AZ$6:$AZ$17)),IFERROR(INDEX($BH$6:$BH$17, ROWS(BM$4:$BM15)-ROWS($AJ$6:$AJ$17)-ROWS($AN$6:$AN$17)-ROWS($AR$6:$AR$17)-ROWS($AV$6:$AV$17)-ROWS($AZ$6:$AZ$17)-ROWS($BD$6:$BD$17)), "")))))))</f>
        <v/>
      </c>
      <c r="BN17" s="409" t="str">
        <f t="shared" ca="1" si="30"/>
        <v/>
      </c>
      <c r="BO17" s="409" t="str">
        <f ca="1">IF(OR(BP17="",BP17=0),"",MAX(BO$5:BO16)+1)</f>
        <v/>
      </c>
      <c r="BP17" s="409" t="str">
        <f ca="1">IFERROR(INDEX($AK$6:$AK$17, ROWS($BP$4:BP15)), IFERROR(INDEX($AO$6:$AO$17, ROWS($BP$4:BP15)-ROWS($AK$6:$AK$17)), IFERROR(INDEX($AS$6:$AS$17, ROWS($BP$4:BP15)-ROWS($AK$6:$AK$17)-ROWS($AO$6:$AO$17)),IFERROR(INDEX($AW$6:$AW$17, ROWS($BP$4:BP15)-ROWS($AK$6:$AK$17)-ROWS($AO$6:$AO$17)-ROWS($AS$6:$AS$17)),IFERROR(INDEX($BA$6:$BA$17, ROWS($BP$4:BP15)-ROWS($AK$6:$AK$17)-ROWS($AO$6:$AO$17)-ROWS($AS$6:$AS$17)-ROWS($AW$6:$AW$17)),IFERROR(INDEX($BE$6:$BE$17, ROWS($BP$4:BP15)-ROWS($AK$6:$AK$17)-ROWS($AO$6:$AO$17)-ROWS($AS$6:$AS$17)-ROWS($AW$6:$AW$17)-ROWS($BA$6:$BA$17)),IFERROR(INDEX($BI$6:$BI$17, ROWS($BP$4:BP15)-ROWS($AK$6:$AK$17)-ROWS($AO$6:$AO$17)-ROWS($AS$6:$AS$17)-ROWS($AW$6:$AW$17)-ROWS($BA$6:$BA$17)-ROWS($BE$6:$BE$17)), "")))))))</f>
        <v/>
      </c>
      <c r="BQ17" s="409" t="str">
        <f t="shared" ca="1" si="31"/>
        <v/>
      </c>
      <c r="BR17" s="415" t="str">
        <f t="shared" ca="1" si="32"/>
        <v/>
      </c>
      <c r="BS17" s="414" t="str">
        <f ca="1">IF(OR(BT17="",BT17=0),"",MAX(BS$5:BS16)+1)</f>
        <v/>
      </c>
      <c r="BT17" s="409" t="str">
        <f ca="1">IFERROR(INDEX($AJ$22:$AJ$33, ROWS($BT$4:BT15)), IFERROR(INDEX($AN$22:$AN$33, ROWS($BT$4:BT15)-ROWS($AJ$22:$AJ$33)), IFERROR(INDEX($AR$22:$AR$33, ROWS($BT$4:BT15)-ROWS($AJ$22:$AJ$33)-ROWS($AN$22:$AN$33)),IFERROR(INDEX($AV$22:$AV$33, ROWS($BT$4:BT15)-ROWS($AJ$22:$AJ$33)-ROWS($AN$22:$AN$33)-ROWS($AR$22:$AR$33)),IFERROR(INDEX($AZ$22:$AZ$33, ROWS($BT$4:BT15)-ROWS($AJ$22:$AJ$33)-ROWS($AN$22:$AN$33)-ROWS($AR$22:$AR$33)-ROWS($AV$22:$AV$33)),IFERROR(INDEX($BD$22:$BD$33, ROWS($BT$4:BT15)-ROWS($AJ$22:$AJ$33)-ROWS($AN$22:$AN$33)-ROWS($AR$22:$AR$33)-ROWS($AV$22:$AV$33)-ROWS($AZ$22:$AZ$33)),IFERROR(INDEX($BH$22:$BH$33, ROWS($BT$4:BT15)-ROWS($AJ$22:$AJ$33)-ROWS($AN$22:$AN$33)-ROWS($AR$22:$AR$33)-ROWS($AV$22:$AV$33)-ROWS($AZ$22:$AZ$33)-ROWS($BD$22:$BD$33)), "")))))))</f>
        <v/>
      </c>
      <c r="BU17" s="409" t="str">
        <f t="shared" ca="1" si="33"/>
        <v/>
      </c>
      <c r="BV17" s="409" t="str">
        <f ca="1">IF(OR(BW17="",BW17=0),"",MAX(BV$5:BV16)+1)</f>
        <v/>
      </c>
      <c r="BW17" s="409" t="str">
        <f ca="1">IFERROR(INDEX($AK$22:$AK$33, ROWS($BW$4:BW15)), IFERROR(INDEX($AO$22:$AO$33, ROWS($BW$4:BW15)-ROWS($AK$22:$AK$33)), IFERROR(INDEX($AS$22:$AS$33, ROWS($BW$4:BW15)-ROWS($AK$22:$AK$33)-ROWS($AO$22:$AO$33)),IFERROR(INDEX($AW$22:$AW$33, ROWS($BW$4:BW15)-ROWS($AK$22:$AK$33)-ROWS($AO$22:$AO$33)-ROWS($AS$22:$AS$33)),IFERROR(INDEX($BA$22:$BA$33, ROWS($BW$4:BW15)-ROWS($AK$22:$AK$33)-ROWS($AO$22:$AO$33)-ROWS($AS$22:$AS$33)-ROWS($AW$22:$AW$33)),IFERROR(INDEX($BE$22:$BE$33, ROWS($BW$4:BW15)-ROWS($AK$22:$AK$33)-ROWS($AO$22:$AO$33)-ROWS($AS$22:$AS$33)-ROWS($AW$22:$AW$33)-ROWS($BA$22:$BA$33)),IFERROR(INDEX($BI$22:$BI$33, ROWS($BW$4:BW15)-ROWS($AK$22:$AK$33)-ROWS($AO$22:$AO$33)-ROWS($AS$22:$AS$33)-ROWS($AW$22:$AW$33)-ROWS($BA$22:$BA$33)-ROWS($BE$22:$BE$33)), "")))))))</f>
        <v/>
      </c>
      <c r="BX17" s="409" t="str">
        <f t="shared" ca="1" si="34"/>
        <v/>
      </c>
      <c r="BY17" s="415" t="str">
        <f t="shared" ca="1" si="35"/>
        <v/>
      </c>
      <c r="BZ17" s="414" t="str">
        <f ca="1">IF(OR(CA17="",CA17=0),"",MAX(BZ$5:BZ16)+1)</f>
        <v/>
      </c>
      <c r="CA17" s="409" t="str">
        <f ca="1">IFERROR(INDEX($AJ$38:$AJ$49, ROWS($CA$4:CA15)), IFERROR(INDEX($AN$38:$AN$49, ROWS($CA$4:CA15)-ROWS($AJ$38:$AJ$49)), IFERROR(INDEX($AR$38:$AR$49, ROWS($CA$4:CA15)-ROWS($AJ$38:$AJ$49)-ROWS($AN$38:$AN$49)),IFERROR(INDEX($AV$38:$AV$49, ROWS($CA$4:CA15)-ROWS($AJ$38:$AJ$49)-ROWS($AN$38:$AN$49)-ROWS($AR$38:$AR$49)),IFERROR(INDEX($AZ$38:$AZ$49, ROWS($CA$4:CA15)-ROWS($AJ$38:$AJ$49)-ROWS($AN$38:$AN$49)-ROWS($AR$38:$AR$49)-ROWS($AV$38:$AV$49)),IFERROR(INDEX($BD$38:$BD$49, ROWS($CA$4:CA15)-ROWS($AJ$38:$AJ$49)-ROWS($AN$38:$AN$49)-ROWS($AR$38:$AR$49)-ROWS($AV$38:$AV$49)-ROWS($AZ$38:$AZ$49)),IFERROR(INDEX($BH$38:$BH$49, ROWS($CA$4:CA15)-ROWS($AJ$38:$AJ$49)-ROWS($AN$38:$AN$49)-ROWS($AR$38:$AR$49)-ROWS($AV$38:$AV$49)-ROWS($AZ$38:$AZ$49)-ROWS($BD$38:$BD$49)), "")))))))</f>
        <v/>
      </c>
      <c r="CB17" s="409" t="str">
        <f t="shared" ca="1" si="36"/>
        <v/>
      </c>
      <c r="CC17" s="409" t="str">
        <f ca="1">IF(OR(CD17="",CD17=0),"",MAX(CC$5:CC16)+1)</f>
        <v/>
      </c>
      <c r="CD17" s="409" t="str">
        <f ca="1">IFERROR(INDEX($AK$38:$AK$49, ROWS($CD$4:CD15)), IFERROR(INDEX($AO$38:$AO$49, ROWS($CD$4:CD15)-ROWS($AK$38:$AK$49)), IFERROR(INDEX($AS$38:$AS$49, ROWS($CD$4:CD15)-ROWS($AK$38:$AK$49)-ROWS($AO$38:$AO$49)),IFERROR(INDEX($AW$38:$AW$49, ROWS($CD$4:CD15)-ROWS($AK$38:$AK$49)-ROWS($AO$38:$AO$49)-ROWS($AS$38:$AS$49)),IFERROR(INDEX($BA$38:$BA$49, ROWS($CD$4:CD15)-ROWS($AK$38:$AK$49)-ROWS($AO$38:$AO$49)-ROWS($AS$38:$AS$49)-ROWS($AW$38:$AW$49)),IFERROR(INDEX($BE$38:$BE$49, ROWS($CD$4:CD15)-ROWS($AK$38:$AK$49)-ROWS($AO$38:$AO$49)-ROWS($AS$38:$AS$49)-ROWS($AW$38:$AW$49)-ROWS($BA$38:$BA$49)),IFERROR(INDEX($BI$38:$BI$49, ROWS($CD$4:CD15)-ROWS($AK$38:$AK$49)-ROWS($AO$38:$AO$49)-ROWS($AS$38:$AS$49)-ROWS($AW$38:$AW$49)-ROWS($BA$38:$BA$49)-ROWS($BE$38:$BE$49)), "")))))))</f>
        <v/>
      </c>
      <c r="CE17" s="409" t="str">
        <f t="shared" ca="1" si="37"/>
        <v/>
      </c>
      <c r="CF17" s="415" t="str">
        <f t="shared" ca="1" si="38"/>
        <v/>
      </c>
      <c r="CG17" s="414" t="str">
        <f ca="1">IF(OR(CH17="",CH17=0),"",MAX(CG$5:CG16)+1)</f>
        <v/>
      </c>
      <c r="CH17" s="409" t="str">
        <f ca="1">IFERROR(INDEX($AJ$54:$AJ$65, ROWS($CH$4:CH15)), IFERROR(INDEX($AN$54:$AN$65, ROWS($CH$4:CH15)-ROWS($AJ$54:$AJ$65)), IFERROR(INDEX($AR$54:$AR$65, ROWS($CH$4:CH15)-ROWS($AJ$54:$AJ$65)-ROWS($AN$54:$AN$65)),IFERROR(INDEX($AV$54:$AV$65, ROWS($CH$4:CH15)-ROWS($AJ$54:$AJ$65)-ROWS($AN$54:$AN$65)-ROWS($AR$54:$AR$65)),IFERROR(INDEX($AZ$54:$AZ$65, ROWS($CH$4:CH15)-ROWS($AJ$54:$AJ$65)-ROWS($AN$54:$AN$65)-ROWS($AR$54:$AR$65)-ROWS($AV$54:$AV$65)),IFERROR(INDEX($BD$54:$BD$65, ROWS($CH$4:CH15)-ROWS($AJ$54:$AJ$65)-ROWS($AN$54:$AN$65)-ROWS($AR$54:$AR$65)-ROWS($AV$54:$AV$65)-ROWS($AZ$54:$AZ$65)),IFERROR(INDEX($BH$54:$BH$65, ROWS($CH$4:CH15)-ROWS($AJ$54:$AJ$65)-ROWS($AN$54:$AN$65)-ROWS($AR$54:$AR$65)-ROWS($AV$54:$AV$65)-ROWS($AZ$54:$AZ$65)-ROWS($BD$54:$BD$65)), "")))))))</f>
        <v/>
      </c>
      <c r="CI17" s="409" t="str">
        <f t="shared" ca="1" si="39"/>
        <v/>
      </c>
      <c r="CJ17" s="409" t="str">
        <f ca="1">IF(OR(CK17="",CK17=0),"",MAX(CJ$5:CJ16)+1)</f>
        <v/>
      </c>
      <c r="CK17" s="409" t="str">
        <f ca="1">IFERROR(INDEX($AK$54:$AK$65, ROWS($CK$4:CK15)), IFERROR(INDEX($AO$54:$AO$65, ROWS($CK$4:CK15)-ROWS($AK$54:$AK$65)), IFERROR(INDEX($AS$54:$AS$65, ROWS($CK$4:CK15)-ROWS($AK$54:$AK$65)-ROWS($AO$54:$AO$65)),IFERROR(INDEX($AW$54:$AW$65, ROWS($CK$4:CK15)-ROWS($AK$54:$AK$65)-ROWS($AO$54:$AO$65)-ROWS($AS$54:$AS$65)),IFERROR(INDEX($BA$54:$BA$65, ROWS($CK$4:CK15)-ROWS($AK$54:$AK$65)-ROWS($AO$54:$AO$65)-ROWS($AS$54:$AS$65)-ROWS($AW$54:$AW$65)),IFERROR(INDEX($BE$54:$BE$65, ROWS($CK$4:CK15)-ROWS($AK$54:$AK$65)-ROWS($AO$54:$AO$65)-ROWS($AS$54:$AS$65)-ROWS($AW$54:$AW$65)-ROWS($BA$54:$BA$65)),IFERROR(INDEX($BI$54:$BI$65, ROWS($CK$4:CK15)-ROWS($AK$54:$AK$65)-ROWS($AO$54:$AO$65)-ROWS($AS$54:$AS$65)-ROWS($AW$54:$AW$65)-ROWS($BA$54:$BA$65)-ROWS($BE$54:$BE$65)), "")))))))</f>
        <v/>
      </c>
      <c r="CL17" s="409" t="str">
        <f t="shared" ca="1" si="40"/>
        <v/>
      </c>
      <c r="CM17" s="415" t="str">
        <f t="shared" ca="1" si="41"/>
        <v/>
      </c>
      <c r="CN17" s="414" t="str">
        <f ca="1">IF(OR(CO17="",CO17=0),"",MAX(CN$5:CN16)+1)</f>
        <v/>
      </c>
      <c r="CO17" s="409" t="str">
        <f ca="1">IFERROR(INDEX($AJ$70:$AJ$81, ROWS($CO$4:CO15)), IFERROR(INDEX($AN$70:$AN$81, ROWS($CO$4:CO15)-ROWS($AJ$70:$AJ$81)), IFERROR(INDEX($AR$70:$AR$81, ROWS($CO$4:CO15)-ROWS($AJ$70:$AJ$81)-ROWS($AN$70:$AN$81)),IFERROR(INDEX($AV$70:$AV$81, ROWS($CO$4:CO15)-ROWS($AJ$70:$AJ$81)-ROWS($AN$70:$AN$81)-ROWS($AR$70:$AR$81)),IFERROR(INDEX($AZ$70:$AZ$81, ROWS($CO$4:CO15)-ROWS($AJ$70:$AJ$81)-ROWS($AN$70:$AN$81)-ROWS($AR$70:$AR$81)-ROWS($AV$70:$AV$81)),IFERROR(INDEX($BD$70:$BD$81, ROWS($CO$4:CO15)-ROWS($AJ$70:$AJ$81)-ROWS($AN$70:$AN$81)-ROWS($AR$70:$AR$81)-ROWS($AV$70:$AV$81)-ROWS($AZ$70:$AZ$81)),IFERROR(INDEX($BH$70:$BH$81, ROWS($CO$4:CO15)-ROWS($AJ$70:$AJ$81)-ROWS($AN$70:$AN$81)-ROWS($AR$70:$AR$81)-ROWS($AV$70:$AV$81)-ROWS($AZ$70:$AZ$81)-ROWS($BD$70:$BD$81)), "")))))))</f>
        <v/>
      </c>
      <c r="CP17" s="409" t="str">
        <f t="shared" ca="1" si="42"/>
        <v/>
      </c>
      <c r="CQ17" s="409" t="str">
        <f ca="1">IF(OR(CR17="",CR17=0),"",MAX(CQ$5:CQ16)+1)</f>
        <v/>
      </c>
      <c r="CR17" s="409" t="str">
        <f ca="1">IFERROR(INDEX($AK$70:$AK$81, ROWS($CR$4:CR15)), IFERROR(INDEX($AO$70:$AO$81, ROWS($CR$4:CR15)-ROWS($AK$70:$AK$81)), IFERROR(INDEX($AS$70:$AS$81, ROWS($CR$4:CR15)-ROWS($AK$70:$AK$81)-ROWS($AO$70:$AO$81)),IFERROR(INDEX($AW$70:$AW$81, ROWS($CR$4:CR15)-ROWS($AK$70:$AK$81)-ROWS($AO$70:$AO$81)-ROWS($AS$70:$AS$81)),IFERROR(INDEX($BA$70:$BA$81, ROWS($CR$4:CR15)-ROWS($AK$70:$AK$81)-ROWS($AO$70:$AO$81)-ROWS($AS$70:$AS$81)-ROWS($AW$70:$AW$81)),IFERROR(INDEX($BE$70:$BE$81, ROWS($CR$4:CR15)-ROWS($AK$70:$AK$81)-ROWS($AO$70:$AO$81)-ROWS($AS$70:$AS$81)-ROWS($AW$70:$AW$81)-ROWS($BA$70:$BA$81)),IFERROR(INDEX($BI$70:$BI$81, ROWS($CR$4:CR15)-ROWS($AK$70:$AK$81)-ROWS($AO$70:$AO$81)-ROWS($AS$70:$AS$81)-ROWS($AW$70:$AW$81)-ROWS($BA$70:$BA$81)-ROWS($BE$70:$BE$81)), "")))))))</f>
        <v/>
      </c>
      <c r="CS17" s="409" t="str">
        <f t="shared" ca="1" si="43"/>
        <v/>
      </c>
      <c r="CT17" s="415" t="str">
        <f t="shared" ca="1" si="44"/>
        <v/>
      </c>
      <c r="CU17" s="414" t="str">
        <f>IF(OR(CV17="",CV17=0),"",MAX(CU$5:CU16)+1)</f>
        <v/>
      </c>
      <c r="CV17" s="409">
        <f>IFERROR(INDEX($AJ$86:$AJ$97, ROWS($CV$4:CV15)), IFERROR(INDEX($AN$86:$AN$97, ROWS($CV$4:CV15)-ROWS($AJ$86:$AJ$97)), ""))</f>
        <v>0</v>
      </c>
      <c r="CW17" s="409" t="str">
        <f t="shared" si="45"/>
        <v/>
      </c>
      <c r="CX17" s="409" t="str">
        <f>IF(OR(CY17="",CY17=0),"",MAX(CX$5:CX16)+1)</f>
        <v/>
      </c>
      <c r="CY17" s="409">
        <f>IFERROR(INDEX($AK$86:$AK$97, ROWS($CY$4:CY15)), IFERROR(INDEX($AO$86:$AO$97, ROWS($CY$4:CY15)-ROWS($AK$86:$AK$97)), ""))</f>
        <v>0</v>
      </c>
      <c r="CZ17" s="409" t="str">
        <f t="shared" si="46"/>
        <v/>
      </c>
      <c r="DA17" s="415" t="str">
        <f t="shared" si="47"/>
        <v/>
      </c>
      <c r="DC17" s="438" t="str">
        <f ca="1">IF(OR(DD17="",DD17=0),"",MAX(DC$5:DC16)+1)</f>
        <v/>
      </c>
      <c r="DD17" s="435" t="str">
        <f t="shared" ca="1" si="48"/>
        <v/>
      </c>
      <c r="DE17" s="413" t="str">
        <f t="shared" ca="1" si="49"/>
        <v/>
      </c>
      <c r="DF17" s="432" t="str">
        <f ca="1">IF(OR(DG17="",DG17=0),"",MAX(DF$5:DF16)+1)</f>
        <v/>
      </c>
      <c r="DG17" s="414" t="str">
        <f t="shared" ca="1" si="50"/>
        <v/>
      </c>
      <c r="DH17" s="415" t="str">
        <f t="shared" ca="1" si="51"/>
        <v/>
      </c>
      <c r="DI17" s="414" t="str">
        <f t="shared" ca="1" si="52"/>
        <v/>
      </c>
      <c r="DJ17" s="413" t="str">
        <f t="shared" ca="1" si="53"/>
        <v/>
      </c>
      <c r="DK17" s="414" t="str">
        <f t="shared" ca="1" si="54"/>
        <v/>
      </c>
      <c r="DL17" s="415" t="str">
        <f t="shared" ca="1" si="55"/>
        <v/>
      </c>
      <c r="DN17" s="292"/>
      <c r="DO17" s="292"/>
      <c r="DP17" s="292"/>
      <c r="DQ17" s="292"/>
      <c r="DR17" s="292"/>
      <c r="DS17" s="292"/>
    </row>
    <row r="18" spans="1:123" s="292" customFormat="1" ht="15" customHeight="1" x14ac:dyDescent="0.3">
      <c r="A18" s="1181" t="str">
        <f ca="1">IF(ISERROR(MATCH(A17,event_dates,0)+MATCH(A17,OFFSET(event_dates,MATCH(A17,event_dates,0),0,500,1),0)),"",INDEX(events,MATCH(A17,event_dates,0)+MATCH(A17,OFFSET(event_dates,MATCH(A17,event_dates,0),0,500,1),0)))</f>
        <v/>
      </c>
      <c r="B18" s="1182"/>
      <c r="C18" s="1181" t="str">
        <f ca="1">IF(ISERROR(MATCH(C17,event_dates,0)+MATCH(C17,OFFSET(event_dates,MATCH(C17,event_dates,0),0,500,1),0)),"",INDEX(events,MATCH(C17,event_dates,0)+MATCH(C17,OFFSET(event_dates,MATCH(C17,event_dates,0),0,500,1),0)))</f>
        <v/>
      </c>
      <c r="D18" s="1182"/>
      <c r="E18" s="1181" t="str">
        <f ca="1">IF(ISERROR(MATCH(E17,event_dates,0)+MATCH(E17,OFFSET(event_dates,MATCH(E17,event_dates,0),0,500,1),0)),"",INDEX(events,MATCH(E17,event_dates,0)+MATCH(E17,OFFSET(event_dates,MATCH(E17,event_dates,0),0,500,1),0)))</f>
        <v/>
      </c>
      <c r="F18" s="1182"/>
      <c r="G18" s="1181" t="str">
        <f ca="1">IF(ISERROR(MATCH(G17,event_dates,0)+MATCH(G17,OFFSET(event_dates,MATCH(G17,event_dates,0),0,500,1),0)),"",INDEX(events,MATCH(G17,event_dates,0)+MATCH(G17,OFFSET(event_dates,MATCH(G17,event_dates,0),0,500,1),0)))</f>
        <v/>
      </c>
      <c r="H18" s="1182"/>
      <c r="I18" s="1181" t="str">
        <f ca="1">IF(ISERROR(MATCH(I17,event_dates,0)+MATCH(I17,OFFSET(event_dates,MATCH(I17,event_dates,0),0,500,1),0)),"",INDEX(events,MATCH(I17,event_dates,0)+MATCH(I17,OFFSET(event_dates,MATCH(I17,event_dates,0),0,500,1),0)))</f>
        <v/>
      </c>
      <c r="J18" s="1182"/>
      <c r="K18" s="1181" t="str">
        <f ca="1">IF(ISERROR(MATCH(K17,event_dates,0)+MATCH(K17,OFFSET(event_dates,MATCH(K17,event_dates,0),0,500,1),0)),"",INDEX(events,MATCH(K17,event_dates,0)+MATCH(K17,OFFSET(event_dates,MATCH(K17,event_dates,0),0,500,1),0)))</f>
        <v/>
      </c>
      <c r="L18" s="1182"/>
      <c r="M18" s="1181" t="str">
        <f ca="1">IF(ISERROR(MATCH(M17,event_dates,0)+MATCH(M17,OFFSET(event_dates,MATCH(M17,event_dates,0),0,500,1),0)),"",INDEX(events,MATCH(M17,event_dates,0)+MATCH(M17,OFFSET(event_dates,MATCH(M17,event_dates,0),0,500,1),0)))</f>
        <v/>
      </c>
      <c r="N18" s="1182"/>
      <c r="P18" s="295" t="str">
        <f t="shared" ref="P18:P22" ca="1" si="59">IF(DN47="","",DN47)</f>
        <v>D. Store Card 4 - 30</v>
      </c>
      <c r="Q18" s="295" t="str">
        <f t="shared" ca="1" si="58"/>
        <v>D. Store Card 1 - 30</v>
      </c>
      <c r="R18" s="295" t="str">
        <f t="shared" ca="1" si="58"/>
        <v>Roth IRA - 100</v>
      </c>
      <c r="S18" s="296" t="str">
        <f t="shared" ca="1" si="58"/>
        <v/>
      </c>
      <c r="T18" s="295" t="str">
        <f t="shared" ca="1" si="58"/>
        <v/>
      </c>
      <c r="U18" s="295" t="str">
        <f t="shared" ca="1" si="58"/>
        <v/>
      </c>
      <c r="V18" s="1158" t="s">
        <v>502</v>
      </c>
      <c r="W18" s="1159"/>
      <c r="X18" s="445">
        <f ca="1">IF(DP52="",0,DP52)</f>
        <v>929.95</v>
      </c>
      <c r="Y18"/>
      <c r="AB18" s="299"/>
      <c r="AC18" s="358" t="str">
        <f>IF('Data Entry'!B24="","",'Data Entry'!B24)</f>
        <v/>
      </c>
      <c r="AD18" s="356" t="str">
        <f>IF('Data Entry'!A24="","",'Data Entry'!A24)</f>
        <v/>
      </c>
      <c r="AE18" s="363" t="str">
        <f>IF('Data Entry'!C24="","",'Data Entry'!C24)</f>
        <v/>
      </c>
      <c r="AF18" s="402" t="str">
        <f>IF('Data Entry'!E24="","",'Data Entry'!E24)</f>
        <v/>
      </c>
      <c r="AG18" s="300"/>
      <c r="AH18"/>
      <c r="AI18"/>
      <c r="AJ18"/>
      <c r="AK18"/>
      <c r="AL18"/>
      <c r="BL18" s="412" t="str">
        <f ca="1">IF(OR(BM18="",BM18=0),"",MAX(BL$5:BL17)+1)</f>
        <v/>
      </c>
      <c r="BM18" s="316" t="str">
        <f ca="1">IFERROR(INDEX($AJ$6:$AJ$17, ROWS(BM$4:$BM16)), IFERROR(INDEX($AN$6:$AN$17, ROWS(BM$4:$BM16)-ROWS($AJ$6:$AJ$17)), IFERROR(INDEX($AR$6:$AR$17, ROWS(BM$4:$BM16)-ROWS($AJ$6:$AJ$17)-ROWS($AN$6:$AN$17)),IFERROR(INDEX($AV$6:$AV$17, ROWS(BM$4:$BM16)-ROWS($AJ$6:$AJ$17)-ROWS($AN$6:$AN$17)-ROWS($AR$6:$AR$17)),IFERROR(INDEX($AZ$6:$AZ$17, ROWS(BM$4:$BM16)-ROWS($AJ$6:$AJ$17)-ROWS($AN$6:$AN$17)-ROWS($AR$6:$AR$17)-ROWS($AV$6:$AV$17)),IFERROR(INDEX($BD$6:$BD$17, ROWS(BM$4:$BM16)-ROWS($AJ$6:$AJ$17)-ROWS($AN$6:$AN$17)-ROWS($AR$6:$AR$17)-ROWS($AV$6:$AV$17)-ROWS($AZ$6:$AZ$17)),IFERROR(INDEX($BH$6:$BH$17, ROWS(BM$4:$BM16)-ROWS($AJ$6:$AJ$17)-ROWS($AN$6:$AN$17)-ROWS($AR$6:$AR$17)-ROWS($AV$6:$AV$17)-ROWS($AZ$6:$AZ$17)-ROWS($BD$6:$BD$17)), "")))))))</f>
        <v/>
      </c>
      <c r="BN18" s="316" t="str">
        <f t="shared" ca="1" si="30"/>
        <v/>
      </c>
      <c r="BO18" s="316" t="str">
        <f ca="1">IF(OR(BP18="",BP18=0),"",MAX(BO$5:BO17)+1)</f>
        <v/>
      </c>
      <c r="BP18" s="316" t="str">
        <f ca="1">IFERROR(INDEX($AK$6:$AK$17, ROWS($BP$4:BP16)), IFERROR(INDEX($AO$6:$AO$17, ROWS($BP$4:BP16)-ROWS($AK$6:$AK$17)), IFERROR(INDEX($AS$6:$AS$17, ROWS($BP$4:BP16)-ROWS($AK$6:$AK$17)-ROWS($AO$6:$AO$17)),IFERROR(INDEX($AW$6:$AW$17, ROWS($BP$4:BP16)-ROWS($AK$6:$AK$17)-ROWS($AO$6:$AO$17)-ROWS($AS$6:$AS$17)),IFERROR(INDEX($BA$6:$BA$17, ROWS($BP$4:BP16)-ROWS($AK$6:$AK$17)-ROWS($AO$6:$AO$17)-ROWS($AS$6:$AS$17)-ROWS($AW$6:$AW$17)),IFERROR(INDEX($BE$6:$BE$17, ROWS($BP$4:BP16)-ROWS($AK$6:$AK$17)-ROWS($AO$6:$AO$17)-ROWS($AS$6:$AS$17)-ROWS($AW$6:$AW$17)-ROWS($BA$6:$BA$17)),IFERROR(INDEX($BI$6:$BI$17, ROWS($BP$4:BP16)-ROWS($AK$6:$AK$17)-ROWS($AO$6:$AO$17)-ROWS($AS$6:$AS$17)-ROWS($AW$6:$AW$17)-ROWS($BA$6:$BA$17)-ROWS($BE$6:$BE$17)), "")))))))</f>
        <v/>
      </c>
      <c r="BQ18" s="316" t="str">
        <f t="shared" ca="1" si="31"/>
        <v/>
      </c>
      <c r="BR18" s="413" t="str">
        <f t="shared" ca="1" si="32"/>
        <v/>
      </c>
      <c r="BS18" s="412">
        <f ca="1">IF(OR(BT18="",BT18=0),"",MAX(BS$5:BS17)+1)</f>
        <v>2</v>
      </c>
      <c r="BT18" s="316" t="str">
        <f ca="1">IFERROR(INDEX($AJ$22:$AJ$33, ROWS($BT$4:BT16)), IFERROR(INDEX($AN$22:$AN$33, ROWS($BT$4:BT16)-ROWS($AJ$22:$AJ$33)), IFERROR(INDEX($AR$22:$AR$33, ROWS($BT$4:BT16)-ROWS($AJ$22:$AJ$33)-ROWS($AN$22:$AN$33)),IFERROR(INDEX($AV$22:$AV$33, ROWS($BT$4:BT16)-ROWS($AJ$22:$AJ$33)-ROWS($AN$22:$AN$33)-ROWS($AR$22:$AR$33)),IFERROR(INDEX($AZ$22:$AZ$33, ROWS($BT$4:BT16)-ROWS($AJ$22:$AJ$33)-ROWS($AN$22:$AN$33)-ROWS($AR$22:$AR$33)-ROWS($AV$22:$AV$33)),IFERROR(INDEX($BD$22:$BD$33, ROWS($BT$4:BT16)-ROWS($AJ$22:$AJ$33)-ROWS($AN$22:$AN$33)-ROWS($AR$22:$AR$33)-ROWS($AV$22:$AV$33)-ROWS($AZ$22:$AZ$33)),IFERROR(INDEX($BH$22:$BH$33, ROWS($BT$4:BT16)-ROWS($AJ$22:$AJ$33)-ROWS($AN$22:$AN$33)-ROWS($AR$22:$AR$33)-ROWS($AV$22:$AV$33)-ROWS($AZ$22:$AZ$33)-ROWS($BD$22:$BD$33)), "")))))))</f>
        <v>Paycheck 2</v>
      </c>
      <c r="BU18" s="316" t="str">
        <f t="shared" ca="1" si="33"/>
        <v/>
      </c>
      <c r="BV18" s="316">
        <f ca="1">IF(OR(BW18="",BW18=0),"",MAX(BV$5:BV17)+1)</f>
        <v>2</v>
      </c>
      <c r="BW18" s="316">
        <f ca="1">IFERROR(INDEX($AK$22:$AK$33, ROWS($BW$4:BW16)), IFERROR(INDEX($AO$22:$AO$33, ROWS($BW$4:BW16)-ROWS($AK$22:$AK$33)), IFERROR(INDEX($AS$22:$AS$33, ROWS($BW$4:BW16)-ROWS($AK$22:$AK$33)-ROWS($AO$22:$AO$33)),IFERROR(INDEX($AW$22:$AW$33, ROWS($BW$4:BW16)-ROWS($AK$22:$AK$33)-ROWS($AO$22:$AO$33)-ROWS($AS$22:$AS$33)),IFERROR(INDEX($BA$22:$BA$33, ROWS($BW$4:BW16)-ROWS($AK$22:$AK$33)-ROWS($AO$22:$AO$33)-ROWS($AS$22:$AS$33)-ROWS($AW$22:$AW$33)),IFERROR(INDEX($BE$22:$BE$33, ROWS($BW$4:BW16)-ROWS($AK$22:$AK$33)-ROWS($AO$22:$AO$33)-ROWS($AS$22:$AS$33)-ROWS($AW$22:$AW$33)-ROWS($BA$22:$BA$33)),IFERROR(INDEX($BI$22:$BI$33, ROWS($BW$4:BW16)-ROWS($AK$22:$AK$33)-ROWS($AO$22:$AO$33)-ROWS($AS$22:$AS$33)-ROWS($AW$22:$AW$33)-ROWS($BA$22:$BA$33)-ROWS($BE$22:$BE$33)), "")))))))</f>
        <v>400</v>
      </c>
      <c r="BX18" s="316" t="str">
        <f t="shared" ca="1" si="34"/>
        <v/>
      </c>
      <c r="BY18" s="413" t="str">
        <f t="shared" ca="1" si="35"/>
        <v/>
      </c>
      <c r="BZ18" s="412">
        <f ca="1">IF(OR(CA18="",CA18=0),"",MAX(BZ$5:BZ17)+1)</f>
        <v>2</v>
      </c>
      <c r="CA18" s="316" t="str">
        <f ca="1">IFERROR(INDEX($AJ$38:$AJ$49, ROWS($CA$4:CA16)), IFERROR(INDEX($AN$38:$AN$49, ROWS($CA$4:CA16)-ROWS($AJ$38:$AJ$49)), IFERROR(INDEX($AR$38:$AR$49, ROWS($CA$4:CA16)-ROWS($AJ$38:$AJ$49)-ROWS($AN$38:$AN$49)),IFERROR(INDEX($AV$38:$AV$49, ROWS($CA$4:CA16)-ROWS($AJ$38:$AJ$49)-ROWS($AN$38:$AN$49)-ROWS($AR$38:$AR$49)),IFERROR(INDEX($AZ$38:$AZ$49, ROWS($CA$4:CA16)-ROWS($AJ$38:$AJ$49)-ROWS($AN$38:$AN$49)-ROWS($AR$38:$AR$49)-ROWS($AV$38:$AV$49)),IFERROR(INDEX($BD$38:$BD$49, ROWS($CA$4:CA16)-ROWS($AJ$38:$AJ$49)-ROWS($AN$38:$AN$49)-ROWS($AR$38:$AR$49)-ROWS($AV$38:$AV$49)-ROWS($AZ$38:$AZ$49)),IFERROR(INDEX($BH$38:$BH$49, ROWS($CA$4:CA16)-ROWS($AJ$38:$AJ$49)-ROWS($AN$38:$AN$49)-ROWS($AR$38:$AR$49)-ROWS($AV$38:$AV$49)-ROWS($AZ$38:$AZ$49)-ROWS($BD$38:$BD$49)), "")))))))</f>
        <v>Paycheck 2</v>
      </c>
      <c r="CB18" s="316" t="str">
        <f t="shared" ca="1" si="36"/>
        <v/>
      </c>
      <c r="CC18" s="316">
        <f ca="1">IF(OR(CD18="",CD18=0),"",MAX(CC$5:CC17)+1)</f>
        <v>2</v>
      </c>
      <c r="CD18" s="316">
        <f ca="1">IFERROR(INDEX($AK$38:$AK$49, ROWS($CD$4:CD16)), IFERROR(INDEX($AO$38:$AO$49, ROWS($CD$4:CD16)-ROWS($AK$38:$AK$49)), IFERROR(INDEX($AS$38:$AS$49, ROWS($CD$4:CD16)-ROWS($AK$38:$AK$49)-ROWS($AO$38:$AO$49)),IFERROR(INDEX($AW$38:$AW$49, ROWS($CD$4:CD16)-ROWS($AK$38:$AK$49)-ROWS($AO$38:$AO$49)-ROWS($AS$38:$AS$49)),IFERROR(INDEX($BA$38:$BA$49, ROWS($CD$4:CD16)-ROWS($AK$38:$AK$49)-ROWS($AO$38:$AO$49)-ROWS($AS$38:$AS$49)-ROWS($AW$38:$AW$49)),IFERROR(INDEX($BE$38:$BE$49, ROWS($CD$4:CD16)-ROWS($AK$38:$AK$49)-ROWS($AO$38:$AO$49)-ROWS($AS$38:$AS$49)-ROWS($AW$38:$AW$49)-ROWS($BA$38:$BA$49)),IFERROR(INDEX($BI$38:$BI$49, ROWS($CD$4:CD16)-ROWS($AK$38:$AK$49)-ROWS($AO$38:$AO$49)-ROWS($AS$38:$AS$49)-ROWS($AW$38:$AW$49)-ROWS($BA$38:$BA$49)-ROWS($BE$38:$BE$49)), "")))))))</f>
        <v>400</v>
      </c>
      <c r="CE18" s="316" t="str">
        <f t="shared" ca="1" si="37"/>
        <v/>
      </c>
      <c r="CF18" s="413" t="str">
        <f t="shared" ca="1" si="38"/>
        <v/>
      </c>
      <c r="CG18" s="412">
        <f ca="1">IF(OR(CH18="",CH18=0),"",MAX(CG$5:CG17)+1)</f>
        <v>3</v>
      </c>
      <c r="CH18" s="316" t="str">
        <f ca="1">IFERROR(INDEX($AJ$54:$AJ$65, ROWS($CH$4:CH16)), IFERROR(INDEX($AN$54:$AN$65, ROWS($CH$4:CH16)-ROWS($AJ$54:$AJ$65)), IFERROR(INDEX($AR$54:$AR$65, ROWS($CH$4:CH16)-ROWS($AJ$54:$AJ$65)-ROWS($AN$54:$AN$65)),IFERROR(INDEX($AV$54:$AV$65, ROWS($CH$4:CH16)-ROWS($AJ$54:$AJ$65)-ROWS($AN$54:$AN$65)-ROWS($AR$54:$AR$65)),IFERROR(INDEX($AZ$54:$AZ$65, ROWS($CH$4:CH16)-ROWS($AJ$54:$AJ$65)-ROWS($AN$54:$AN$65)-ROWS($AR$54:$AR$65)-ROWS($AV$54:$AV$65)),IFERROR(INDEX($BD$54:$BD$65, ROWS($CH$4:CH16)-ROWS($AJ$54:$AJ$65)-ROWS($AN$54:$AN$65)-ROWS($AR$54:$AR$65)-ROWS($AV$54:$AV$65)-ROWS($AZ$54:$AZ$65)),IFERROR(INDEX($BH$54:$BH$65, ROWS($CH$4:CH16)-ROWS($AJ$54:$AJ$65)-ROWS($AN$54:$AN$65)-ROWS($AR$54:$AR$65)-ROWS($AV$54:$AV$65)-ROWS($AZ$54:$AZ$65)-ROWS($BD$54:$BD$65)), "")))))))</f>
        <v>Cellular</v>
      </c>
      <c r="CI18" s="316" t="str">
        <f t="shared" ca="1" si="39"/>
        <v/>
      </c>
      <c r="CJ18" s="316">
        <f ca="1">IF(OR(CK18="",CK18=0),"",MAX(CJ$5:CJ17)+1)</f>
        <v>3</v>
      </c>
      <c r="CK18" s="316">
        <f ca="1">IFERROR(INDEX($AK$54:$AK$65, ROWS($CK$4:CK16)), IFERROR(INDEX($AO$54:$AO$65, ROWS($CK$4:CK16)-ROWS($AK$54:$AK$65)), IFERROR(INDEX($AS$54:$AS$65, ROWS($CK$4:CK16)-ROWS($AK$54:$AK$65)-ROWS($AO$54:$AO$65)),IFERROR(INDEX($AW$54:$AW$65, ROWS($CK$4:CK16)-ROWS($AK$54:$AK$65)-ROWS($AO$54:$AO$65)-ROWS($AS$54:$AS$65)),IFERROR(INDEX($BA$54:$BA$65, ROWS($CK$4:CK16)-ROWS($AK$54:$AK$65)-ROWS($AO$54:$AO$65)-ROWS($AS$54:$AS$65)-ROWS($AW$54:$AW$65)),IFERROR(INDEX($BE$54:$BE$65, ROWS($CK$4:CK16)-ROWS($AK$54:$AK$65)-ROWS($AO$54:$AO$65)-ROWS($AS$54:$AS$65)-ROWS($AW$54:$AW$65)-ROWS($BA$54:$BA$65)),IFERROR(INDEX($BI$54:$BI$65, ROWS($CK$4:CK16)-ROWS($AK$54:$AK$65)-ROWS($AO$54:$AO$65)-ROWS($AS$54:$AS$65)-ROWS($AW$54:$AW$65)-ROWS($BA$54:$BA$65)-ROWS($BE$54:$BE$65)), "")))))))</f>
        <v>225</v>
      </c>
      <c r="CL18" s="316" t="str">
        <f t="shared" ca="1" si="40"/>
        <v/>
      </c>
      <c r="CM18" s="413" t="str">
        <f t="shared" ca="1" si="41"/>
        <v/>
      </c>
      <c r="CN18" s="412">
        <f ca="1">IF(OR(CO18="",CO18=0),"",MAX(CN$5:CN17)+1)</f>
        <v>3</v>
      </c>
      <c r="CO18" s="316" t="str">
        <f ca="1">IFERROR(INDEX($AJ$70:$AJ$81, ROWS($CO$4:CO16)), IFERROR(INDEX($AN$70:$AN$81, ROWS($CO$4:CO16)-ROWS($AJ$70:$AJ$81)), IFERROR(INDEX($AR$70:$AR$81, ROWS($CO$4:CO16)-ROWS($AJ$70:$AJ$81)-ROWS($AN$70:$AN$81)),IFERROR(INDEX($AV$70:$AV$81, ROWS($CO$4:CO16)-ROWS($AJ$70:$AJ$81)-ROWS($AN$70:$AN$81)-ROWS($AR$70:$AR$81)),IFERROR(INDEX($AZ$70:$AZ$81, ROWS($CO$4:CO16)-ROWS($AJ$70:$AJ$81)-ROWS($AN$70:$AN$81)-ROWS($AR$70:$AR$81)-ROWS($AV$70:$AV$81)),IFERROR(INDEX($BD$70:$BD$81, ROWS($CO$4:CO16)-ROWS($AJ$70:$AJ$81)-ROWS($AN$70:$AN$81)-ROWS($AR$70:$AR$81)-ROWS($AV$70:$AV$81)-ROWS($AZ$70:$AZ$81)),IFERROR(INDEX($BH$70:$BH$81, ROWS($CO$4:CO16)-ROWS($AJ$70:$AJ$81)-ROWS($AN$70:$AN$81)-ROWS($AR$70:$AR$81)-ROWS($AV$70:$AV$81)-ROWS($AZ$70:$AZ$81)-ROWS($BD$70:$BD$81)), "")))))))</f>
        <v>Auto Insurance</v>
      </c>
      <c r="CP18" s="316" t="str">
        <f t="shared" ca="1" si="42"/>
        <v/>
      </c>
      <c r="CQ18" s="316">
        <f ca="1">IF(OR(CR18="",CR18=0),"",MAX(CQ$5:CQ17)+1)</f>
        <v>3</v>
      </c>
      <c r="CR18" s="316">
        <f ca="1">IFERROR(INDEX($AK$70:$AK$81, ROWS($CR$4:CR16)), IFERROR(INDEX($AO$70:$AO$81, ROWS($CR$4:CR16)-ROWS($AK$70:$AK$81)), IFERROR(INDEX($AS$70:$AS$81, ROWS($CR$4:CR16)-ROWS($AK$70:$AK$81)-ROWS($AO$70:$AO$81)),IFERROR(INDEX($AW$70:$AW$81, ROWS($CR$4:CR16)-ROWS($AK$70:$AK$81)-ROWS($AO$70:$AO$81)-ROWS($AS$70:$AS$81)),IFERROR(INDEX($BA$70:$BA$81, ROWS($CR$4:CR16)-ROWS($AK$70:$AK$81)-ROWS($AO$70:$AO$81)-ROWS($AS$70:$AS$81)-ROWS($AW$70:$AW$81)),IFERROR(INDEX($BE$70:$BE$81, ROWS($CR$4:CR16)-ROWS($AK$70:$AK$81)-ROWS($AO$70:$AO$81)-ROWS($AS$70:$AS$81)-ROWS($AW$70:$AW$81)-ROWS($BA$70:$BA$81)),IFERROR(INDEX($BI$70:$BI$81, ROWS($CR$4:CR16)-ROWS($AK$70:$AK$81)-ROWS($AO$70:$AO$81)-ROWS($AS$70:$AS$81)-ROWS($AW$70:$AW$81)-ROWS($BA$70:$BA$81)-ROWS($BE$70:$BE$81)), "")))))))</f>
        <v>180</v>
      </c>
      <c r="CS18" s="316" t="str">
        <f t="shared" ca="1" si="43"/>
        <v/>
      </c>
      <c r="CT18" s="413" t="str">
        <f t="shared" ca="1" si="44"/>
        <v/>
      </c>
      <c r="CU18" s="412" t="str">
        <f>IF(OR(CV18="",CV18=0),"",MAX(CU$5:CU17)+1)</f>
        <v/>
      </c>
      <c r="CV18" s="316">
        <f>IFERROR(INDEX($AJ$86:$AJ$97, ROWS($CV$4:CV16)), IFERROR(INDEX($AN$86:$AN$97, ROWS($CV$4:CV16)-ROWS($AJ$86:$AJ$97)), ""))</f>
        <v>0</v>
      </c>
      <c r="CW18" s="316" t="str">
        <f t="shared" si="45"/>
        <v/>
      </c>
      <c r="CX18" s="316" t="str">
        <f>IF(OR(CY18="",CY18=0),"",MAX(CX$5:CX17)+1)</f>
        <v/>
      </c>
      <c r="CY18" s="316">
        <f>IFERROR(INDEX($AK$86:$AK$97, ROWS($CY$4:CY16)), IFERROR(INDEX($AO$86:$AO$97, ROWS($CY$4:CY16)-ROWS($AK$86:$AK$97)), ""))</f>
        <v>0</v>
      </c>
      <c r="CZ18" s="316" t="str">
        <f t="shared" si="46"/>
        <v/>
      </c>
      <c r="DA18" s="413" t="str">
        <f t="shared" si="47"/>
        <v/>
      </c>
      <c r="DC18" s="438" t="str">
        <f ca="1">IF(OR(DD18="",DD18=0),"",MAX(DC$5:DC17)+1)</f>
        <v/>
      </c>
      <c r="DD18" s="434" t="str">
        <f t="shared" ca="1" si="48"/>
        <v/>
      </c>
      <c r="DE18" s="413" t="str">
        <f t="shared" ca="1" si="49"/>
        <v/>
      </c>
      <c r="DF18" s="431" t="str">
        <f ca="1">IF(OR(DG18="",DG18=0),"",MAX(DF$5:DF17)+1)</f>
        <v/>
      </c>
      <c r="DG18" s="412" t="str">
        <f t="shared" ca="1" si="50"/>
        <v/>
      </c>
      <c r="DH18" s="413" t="str">
        <f t="shared" ca="1" si="51"/>
        <v/>
      </c>
      <c r="DI18" s="412" t="str">
        <f t="shared" ca="1" si="52"/>
        <v/>
      </c>
      <c r="DJ18" s="413" t="str">
        <f t="shared" ca="1" si="53"/>
        <v/>
      </c>
      <c r="DK18" s="412" t="str">
        <f t="shared" ca="1" si="54"/>
        <v/>
      </c>
      <c r="DL18" s="413" t="str">
        <f t="shared" ca="1" si="55"/>
        <v/>
      </c>
      <c r="DN18" s="293"/>
      <c r="DO18" s="293"/>
      <c r="DP18" s="293"/>
      <c r="DQ18" s="293"/>
      <c r="DR18" s="293"/>
      <c r="DS18" s="293"/>
    </row>
    <row r="19" spans="1:123" s="292" customFormat="1" ht="15" customHeight="1" thickBot="1" x14ac:dyDescent="0.35">
      <c r="A19" s="1183"/>
      <c r="B19" s="1182"/>
      <c r="C19" s="1183"/>
      <c r="D19" s="1182"/>
      <c r="E19" s="1183"/>
      <c r="F19" s="1182"/>
      <c r="G19" s="1183"/>
      <c r="H19" s="1182"/>
      <c r="I19" s="1183"/>
      <c r="J19" s="1182"/>
      <c r="K19" s="1183"/>
      <c r="L19" s="1182"/>
      <c r="M19" s="1183"/>
      <c r="N19" s="1182"/>
      <c r="P19" s="295" t="str">
        <f t="shared" ca="1" si="59"/>
        <v>D. Store Card 2 - 30</v>
      </c>
      <c r="Q19" s="295" t="str">
        <f t="shared" ca="1" si="58"/>
        <v>Car Payment 1 - 350</v>
      </c>
      <c r="R19" s="295" t="str">
        <f t="shared" ca="1" si="58"/>
        <v>Car Payment 2 - 200</v>
      </c>
      <c r="S19" s="296" t="str">
        <f t="shared" ca="1" si="58"/>
        <v/>
      </c>
      <c r="T19" s="295" t="str">
        <f t="shared" ca="1" si="58"/>
        <v/>
      </c>
      <c r="U19" s="295" t="str">
        <f t="shared" ca="1" si="58"/>
        <v/>
      </c>
      <c r="V19" s="1158" t="s">
        <v>507</v>
      </c>
      <c r="W19" s="1159"/>
      <c r="X19" s="445">
        <f ca="1">IF(DS52="",0,DS52)</f>
        <v>600</v>
      </c>
      <c r="Y19"/>
      <c r="AB19" s="299"/>
      <c r="AC19" s="358" t="str">
        <f>IF('Data Entry'!B25="","",'Data Entry'!B25)</f>
        <v/>
      </c>
      <c r="AD19" s="356" t="str">
        <f>IF('Data Entry'!A25="","",'Data Entry'!A25)</f>
        <v/>
      </c>
      <c r="AE19" s="363" t="str">
        <f>IF('Data Entry'!C25="","",'Data Entry'!C25)</f>
        <v/>
      </c>
      <c r="AF19" s="402" t="str">
        <f>IF('Data Entry'!E25="","",'Data Entry'!E25)</f>
        <v/>
      </c>
      <c r="AG19" s="300"/>
      <c r="AH19"/>
      <c r="AI19"/>
      <c r="AJ19"/>
      <c r="AK19"/>
      <c r="AL19"/>
      <c r="BL19" s="412" t="str">
        <f ca="1">IF(OR(BM19="",BM19=0),"",MAX(BL$5:BL18)+1)</f>
        <v/>
      </c>
      <c r="BM19" s="316" t="str">
        <f ca="1">IFERROR(INDEX($AJ$6:$AJ$17, ROWS(BM$4:$BM17)), IFERROR(INDEX($AN$6:$AN$17, ROWS(BM$4:$BM17)-ROWS($AJ$6:$AJ$17)), IFERROR(INDEX($AR$6:$AR$17, ROWS(BM$4:$BM17)-ROWS($AJ$6:$AJ$17)-ROWS($AN$6:$AN$17)),IFERROR(INDEX($AV$6:$AV$17, ROWS(BM$4:$BM17)-ROWS($AJ$6:$AJ$17)-ROWS($AN$6:$AN$17)-ROWS($AR$6:$AR$17)),IFERROR(INDEX($AZ$6:$AZ$17, ROWS(BM$4:$BM17)-ROWS($AJ$6:$AJ$17)-ROWS($AN$6:$AN$17)-ROWS($AR$6:$AR$17)-ROWS($AV$6:$AV$17)),IFERROR(INDEX($BD$6:$BD$17, ROWS(BM$4:$BM17)-ROWS($AJ$6:$AJ$17)-ROWS($AN$6:$AN$17)-ROWS($AR$6:$AR$17)-ROWS($AV$6:$AV$17)-ROWS($AZ$6:$AZ$17)),IFERROR(INDEX($BH$6:$BH$17, ROWS(BM$4:$BM17)-ROWS($AJ$6:$AJ$17)-ROWS($AN$6:$AN$17)-ROWS($AR$6:$AR$17)-ROWS($AV$6:$AV$17)-ROWS($AZ$6:$AZ$17)-ROWS($BD$6:$BD$17)), "")))))))</f>
        <v/>
      </c>
      <c r="BN19" s="316" t="str">
        <f t="shared" ca="1" si="30"/>
        <v/>
      </c>
      <c r="BO19" s="316" t="str">
        <f ca="1">IF(OR(BP19="",BP19=0),"",MAX(BO$5:BO18)+1)</f>
        <v/>
      </c>
      <c r="BP19" s="316" t="str">
        <f ca="1">IFERROR(INDEX($AK$6:$AK$17, ROWS($BP$4:BP17)), IFERROR(INDEX($AO$6:$AO$17, ROWS($BP$4:BP17)-ROWS($AK$6:$AK$17)), IFERROR(INDEX($AS$6:$AS$17, ROWS($BP$4:BP17)-ROWS($AK$6:$AK$17)-ROWS($AO$6:$AO$17)),IFERROR(INDEX($AW$6:$AW$17, ROWS($BP$4:BP17)-ROWS($AK$6:$AK$17)-ROWS($AO$6:$AO$17)-ROWS($AS$6:$AS$17)),IFERROR(INDEX($BA$6:$BA$17, ROWS($BP$4:BP17)-ROWS($AK$6:$AK$17)-ROWS($AO$6:$AO$17)-ROWS($AS$6:$AS$17)-ROWS($AW$6:$AW$17)),IFERROR(INDEX($BE$6:$BE$17, ROWS($BP$4:BP17)-ROWS($AK$6:$AK$17)-ROWS($AO$6:$AO$17)-ROWS($AS$6:$AS$17)-ROWS($AW$6:$AW$17)-ROWS($BA$6:$BA$17)),IFERROR(INDEX($BI$6:$BI$17, ROWS($BP$4:BP17)-ROWS($AK$6:$AK$17)-ROWS($AO$6:$AO$17)-ROWS($AS$6:$AS$17)-ROWS($AW$6:$AW$17)-ROWS($BA$6:$BA$17)-ROWS($BE$6:$BE$17)), "")))))))</f>
        <v/>
      </c>
      <c r="BQ19" s="316" t="str">
        <f t="shared" ca="1" si="31"/>
        <v/>
      </c>
      <c r="BR19" s="413" t="str">
        <f t="shared" ca="1" si="32"/>
        <v/>
      </c>
      <c r="BS19" s="412">
        <f ca="1">IF(OR(BT19="",BT19=0),"",MAX(BS$5:BS18)+1)</f>
        <v>3</v>
      </c>
      <c r="BT19" s="316" t="str">
        <f ca="1">IFERROR(INDEX($AJ$22:$AJ$33, ROWS($BT$4:BT17)), IFERROR(INDEX($AN$22:$AN$33, ROWS($BT$4:BT17)-ROWS($AJ$22:$AJ$33)), IFERROR(INDEX($AR$22:$AR$33, ROWS($BT$4:BT17)-ROWS($AJ$22:$AJ$33)-ROWS($AN$22:$AN$33)),IFERROR(INDEX($AV$22:$AV$33, ROWS($BT$4:BT17)-ROWS($AJ$22:$AJ$33)-ROWS($AN$22:$AN$33)-ROWS($AR$22:$AR$33)),IFERROR(INDEX($AZ$22:$AZ$33, ROWS($BT$4:BT17)-ROWS($AJ$22:$AJ$33)-ROWS($AN$22:$AN$33)-ROWS($AR$22:$AR$33)-ROWS($AV$22:$AV$33)),IFERROR(INDEX($BD$22:$BD$33, ROWS($BT$4:BT17)-ROWS($AJ$22:$AJ$33)-ROWS($AN$22:$AN$33)-ROWS($AR$22:$AR$33)-ROWS($AV$22:$AV$33)-ROWS($AZ$22:$AZ$33)),IFERROR(INDEX($BH$22:$BH$33, ROWS($BT$4:BT17)-ROWS($AJ$22:$AJ$33)-ROWS($AN$22:$AN$33)-ROWS($AR$22:$AR$33)-ROWS($AV$22:$AV$33)-ROWS($AZ$22:$AZ$33)-ROWS($BD$22:$BD$33)), "")))))))</f>
        <v>Car 2 Gas</v>
      </c>
      <c r="BU19" s="316" t="str">
        <f t="shared" ca="1" si="33"/>
        <v/>
      </c>
      <c r="BV19" s="316">
        <f ca="1">IF(OR(BW19="",BW19=0),"",MAX(BV$5:BV18)+1)</f>
        <v>3</v>
      </c>
      <c r="BW19" s="316">
        <f ca="1">IFERROR(INDEX($AK$22:$AK$33, ROWS($BW$4:BW17)), IFERROR(INDEX($AO$22:$AO$33, ROWS($BW$4:BW17)-ROWS($AK$22:$AK$33)), IFERROR(INDEX($AS$22:$AS$33, ROWS($BW$4:BW17)-ROWS($AK$22:$AK$33)-ROWS($AO$22:$AO$33)),IFERROR(INDEX($AW$22:$AW$33, ROWS($BW$4:BW17)-ROWS($AK$22:$AK$33)-ROWS($AO$22:$AO$33)-ROWS($AS$22:$AS$33)),IFERROR(INDEX($BA$22:$BA$33, ROWS($BW$4:BW17)-ROWS($AK$22:$AK$33)-ROWS($AO$22:$AO$33)-ROWS($AS$22:$AS$33)-ROWS($AW$22:$AW$33)),IFERROR(INDEX($BE$22:$BE$33, ROWS($BW$4:BW17)-ROWS($AK$22:$AK$33)-ROWS($AO$22:$AO$33)-ROWS($AS$22:$AS$33)-ROWS($AW$22:$AW$33)-ROWS($BA$22:$BA$33)),IFERROR(INDEX($BI$22:$BI$33, ROWS($BW$4:BW17)-ROWS($AK$22:$AK$33)-ROWS($AO$22:$AO$33)-ROWS($AS$22:$AS$33)-ROWS($AW$22:$AW$33)-ROWS($BA$22:$BA$33)-ROWS($BE$22:$BE$33)), "")))))))</f>
        <v>80</v>
      </c>
      <c r="BX19" s="316" t="str">
        <f t="shared" ca="1" si="34"/>
        <v/>
      </c>
      <c r="BY19" s="413" t="str">
        <f t="shared" ca="1" si="35"/>
        <v/>
      </c>
      <c r="BZ19" s="412">
        <f ca="1">IF(OR(CA19="",CA19=0),"",MAX(BZ$5:BZ18)+1)</f>
        <v>3</v>
      </c>
      <c r="CA19" s="316" t="str">
        <f ca="1">IFERROR(INDEX($AJ$38:$AJ$49, ROWS($CA$4:CA17)), IFERROR(INDEX($AN$38:$AN$49, ROWS($CA$4:CA17)-ROWS($AJ$38:$AJ$49)), IFERROR(INDEX($AR$38:$AR$49, ROWS($CA$4:CA17)-ROWS($AJ$38:$AJ$49)-ROWS($AN$38:$AN$49)),IFERROR(INDEX($AV$38:$AV$49, ROWS($CA$4:CA17)-ROWS($AJ$38:$AJ$49)-ROWS($AN$38:$AN$49)-ROWS($AR$38:$AR$49)),IFERROR(INDEX($AZ$38:$AZ$49, ROWS($CA$4:CA17)-ROWS($AJ$38:$AJ$49)-ROWS($AN$38:$AN$49)-ROWS($AR$38:$AR$49)-ROWS($AV$38:$AV$49)),IFERROR(INDEX($BD$38:$BD$49, ROWS($CA$4:CA17)-ROWS($AJ$38:$AJ$49)-ROWS($AN$38:$AN$49)-ROWS($AR$38:$AR$49)-ROWS($AV$38:$AV$49)-ROWS($AZ$38:$AZ$49)),IFERROR(INDEX($BH$38:$BH$49, ROWS($CA$4:CA17)-ROWS($AJ$38:$AJ$49)-ROWS($AN$38:$AN$49)-ROWS($AR$38:$AR$49)-ROWS($AV$38:$AV$49)-ROWS($AZ$38:$AZ$49)-ROWS($BD$38:$BD$49)), "")))))))</f>
        <v>Lawn Service</v>
      </c>
      <c r="CB19" s="316" t="str">
        <f t="shared" ca="1" si="36"/>
        <v/>
      </c>
      <c r="CC19" s="316">
        <f ca="1">IF(OR(CD19="",CD19=0),"",MAX(CC$5:CC18)+1)</f>
        <v>3</v>
      </c>
      <c r="CD19" s="316">
        <f ca="1">IFERROR(INDEX($AK$38:$AK$49, ROWS($CD$4:CD17)), IFERROR(INDEX($AO$38:$AO$49, ROWS($CD$4:CD17)-ROWS($AK$38:$AK$49)), IFERROR(INDEX($AS$38:$AS$49, ROWS($CD$4:CD17)-ROWS($AK$38:$AK$49)-ROWS($AO$38:$AO$49)),IFERROR(INDEX($AW$38:$AW$49, ROWS($CD$4:CD17)-ROWS($AK$38:$AK$49)-ROWS($AO$38:$AO$49)-ROWS($AS$38:$AS$49)),IFERROR(INDEX($BA$38:$BA$49, ROWS($CD$4:CD17)-ROWS($AK$38:$AK$49)-ROWS($AO$38:$AO$49)-ROWS($AS$38:$AS$49)-ROWS($AW$38:$AW$49)),IFERROR(INDEX($BE$38:$BE$49, ROWS($CD$4:CD17)-ROWS($AK$38:$AK$49)-ROWS($AO$38:$AO$49)-ROWS($AS$38:$AS$49)-ROWS($AW$38:$AW$49)-ROWS($BA$38:$BA$49)),IFERROR(INDEX($BI$38:$BI$49, ROWS($CD$4:CD17)-ROWS($AK$38:$AK$49)-ROWS($AO$38:$AO$49)-ROWS($AS$38:$AS$49)-ROWS($AW$38:$AW$49)-ROWS($BA$38:$BA$49)-ROWS($BE$38:$BE$49)), "")))))))</f>
        <v>50</v>
      </c>
      <c r="CE19" s="316" t="str">
        <f t="shared" ca="1" si="37"/>
        <v/>
      </c>
      <c r="CF19" s="413" t="str">
        <f t="shared" ca="1" si="38"/>
        <v/>
      </c>
      <c r="CG19" s="412">
        <f ca="1">IF(OR(CH19="",CH19=0),"",MAX(CG$5:CG18)+1)</f>
        <v>4</v>
      </c>
      <c r="CH19" s="316" t="str">
        <f ca="1">IFERROR(INDEX($AJ$54:$AJ$65, ROWS($CH$4:CH17)), IFERROR(INDEX($AN$54:$AN$65, ROWS($CH$4:CH17)-ROWS($AJ$54:$AJ$65)), IFERROR(INDEX($AR$54:$AR$65, ROWS($CH$4:CH17)-ROWS($AJ$54:$AJ$65)-ROWS($AN$54:$AN$65)),IFERROR(INDEX($AV$54:$AV$65, ROWS($CH$4:CH17)-ROWS($AJ$54:$AJ$65)-ROWS($AN$54:$AN$65)-ROWS($AR$54:$AR$65)),IFERROR(INDEX($AZ$54:$AZ$65, ROWS($CH$4:CH17)-ROWS($AJ$54:$AJ$65)-ROWS($AN$54:$AN$65)-ROWS($AR$54:$AR$65)-ROWS($AV$54:$AV$65)),IFERROR(INDEX($BD$54:$BD$65, ROWS($CH$4:CH17)-ROWS($AJ$54:$AJ$65)-ROWS($AN$54:$AN$65)-ROWS($AR$54:$AR$65)-ROWS($AV$54:$AV$65)-ROWS($AZ$54:$AZ$65)),IFERROR(INDEX($BH$54:$BH$65, ROWS($CH$4:CH17)-ROWS($AJ$54:$AJ$65)-ROWS($AN$54:$AN$65)-ROWS($AR$54:$AR$65)-ROWS($AV$54:$AV$65)-ROWS($AZ$54:$AZ$65)-ROWS($BD$54:$BD$65)), "")))))))</f>
        <v>Credit Card 2</v>
      </c>
      <c r="CI19" s="316" t="str">
        <f t="shared" ca="1" si="39"/>
        <v/>
      </c>
      <c r="CJ19" s="316">
        <f ca="1">IF(OR(CK19="",CK19=0),"",MAX(CJ$5:CJ18)+1)</f>
        <v>4</v>
      </c>
      <c r="CK19" s="316">
        <f ca="1">IFERROR(INDEX($AK$54:$AK$65, ROWS($CK$4:CK17)), IFERROR(INDEX($AO$54:$AO$65, ROWS($CK$4:CK17)-ROWS($AK$54:$AK$65)), IFERROR(INDEX($AS$54:$AS$65, ROWS($CK$4:CK17)-ROWS($AK$54:$AK$65)-ROWS($AO$54:$AO$65)),IFERROR(INDEX($AW$54:$AW$65, ROWS($CK$4:CK17)-ROWS($AK$54:$AK$65)-ROWS($AO$54:$AO$65)-ROWS($AS$54:$AS$65)),IFERROR(INDEX($BA$54:$BA$65, ROWS($CK$4:CK17)-ROWS($AK$54:$AK$65)-ROWS($AO$54:$AO$65)-ROWS($AS$54:$AS$65)-ROWS($AW$54:$AW$65)),IFERROR(INDEX($BE$54:$BE$65, ROWS($CK$4:CK17)-ROWS($AK$54:$AK$65)-ROWS($AO$54:$AO$65)-ROWS($AS$54:$AS$65)-ROWS($AW$54:$AW$65)-ROWS($BA$54:$BA$65)),IFERROR(INDEX($BI$54:$BI$65, ROWS($CK$4:CK17)-ROWS($AK$54:$AK$65)-ROWS($AO$54:$AO$65)-ROWS($AS$54:$AS$65)-ROWS($AW$54:$AW$65)-ROWS($BA$54:$BA$65)-ROWS($BE$54:$BE$65)), "")))))))</f>
        <v>60</v>
      </c>
      <c r="CL19" s="316" t="str">
        <f t="shared" ca="1" si="40"/>
        <v/>
      </c>
      <c r="CM19" s="413" t="str">
        <f t="shared" ca="1" si="41"/>
        <v/>
      </c>
      <c r="CN19" s="412">
        <f ca="1">IF(OR(CO19="",CO19=0),"",MAX(CN$5:CN18)+1)</f>
        <v>4</v>
      </c>
      <c r="CO19" s="316" t="str">
        <f ca="1">IFERROR(INDEX($AJ$70:$AJ$81, ROWS($CO$4:CO17)), IFERROR(INDEX($AN$70:$AN$81, ROWS($CO$4:CO17)-ROWS($AJ$70:$AJ$81)), IFERROR(INDEX($AR$70:$AR$81, ROWS($CO$4:CO17)-ROWS($AJ$70:$AJ$81)-ROWS($AN$70:$AN$81)),IFERROR(INDEX($AV$70:$AV$81, ROWS($CO$4:CO17)-ROWS($AJ$70:$AJ$81)-ROWS($AN$70:$AN$81)-ROWS($AR$70:$AR$81)),IFERROR(INDEX($AZ$70:$AZ$81, ROWS($CO$4:CO17)-ROWS($AJ$70:$AJ$81)-ROWS($AN$70:$AN$81)-ROWS($AR$70:$AR$81)-ROWS($AV$70:$AV$81)),IFERROR(INDEX($BD$70:$BD$81, ROWS($CO$4:CO17)-ROWS($AJ$70:$AJ$81)-ROWS($AN$70:$AN$81)-ROWS($AR$70:$AR$81)-ROWS($AV$70:$AV$81)-ROWS($AZ$70:$AZ$81)),IFERROR(INDEX($BH$70:$BH$81, ROWS($CO$4:CO17)-ROWS($AJ$70:$AJ$81)-ROWS($AN$70:$AN$81)-ROWS($AR$70:$AR$81)-ROWS($AV$70:$AV$81)-ROWS($AZ$70:$AZ$81)-ROWS($BD$70:$BD$81)), "")))))))</f>
        <v>Paycheck 2</v>
      </c>
      <c r="CP19" s="316" t="str">
        <f t="shared" ca="1" si="42"/>
        <v/>
      </c>
      <c r="CQ19" s="316">
        <f ca="1">IF(OR(CR19="",CR19=0),"",MAX(CQ$5:CQ18)+1)</f>
        <v>4</v>
      </c>
      <c r="CR19" s="316">
        <f ca="1">IFERROR(INDEX($AK$70:$AK$81, ROWS($CR$4:CR17)), IFERROR(INDEX($AO$70:$AO$81, ROWS($CR$4:CR17)-ROWS($AK$70:$AK$81)), IFERROR(INDEX($AS$70:$AS$81, ROWS($CR$4:CR17)-ROWS($AK$70:$AK$81)-ROWS($AO$70:$AO$81)),IFERROR(INDEX($AW$70:$AW$81, ROWS($CR$4:CR17)-ROWS($AK$70:$AK$81)-ROWS($AO$70:$AO$81)-ROWS($AS$70:$AS$81)),IFERROR(INDEX($BA$70:$BA$81, ROWS($CR$4:CR17)-ROWS($AK$70:$AK$81)-ROWS($AO$70:$AO$81)-ROWS($AS$70:$AS$81)-ROWS($AW$70:$AW$81)),IFERROR(INDEX($BE$70:$BE$81, ROWS($CR$4:CR17)-ROWS($AK$70:$AK$81)-ROWS($AO$70:$AO$81)-ROWS($AS$70:$AS$81)-ROWS($AW$70:$AW$81)-ROWS($BA$70:$BA$81)),IFERROR(INDEX($BI$70:$BI$81, ROWS($CR$4:CR17)-ROWS($AK$70:$AK$81)-ROWS($AO$70:$AO$81)-ROWS($AS$70:$AS$81)-ROWS($AW$70:$AW$81)-ROWS($BA$70:$BA$81)-ROWS($BE$70:$BE$81)), "")))))))</f>
        <v>400</v>
      </c>
      <c r="CS19" s="316" t="str">
        <f t="shared" ca="1" si="43"/>
        <v/>
      </c>
      <c r="CT19" s="413" t="str">
        <f t="shared" ca="1" si="44"/>
        <v/>
      </c>
      <c r="CU19" s="412" t="str">
        <f>IF(OR(CV19="",CV19=0),"",MAX(CU$5:CU18)+1)</f>
        <v/>
      </c>
      <c r="CV19" s="316">
        <f>IFERROR(INDEX($AJ$86:$AJ$97, ROWS($CV$4:CV17)), IFERROR(INDEX($AN$86:$AN$97, ROWS($CV$4:CV17)-ROWS($AJ$86:$AJ$97)), ""))</f>
        <v>0</v>
      </c>
      <c r="CW19" s="316" t="str">
        <f t="shared" si="45"/>
        <v/>
      </c>
      <c r="CX19" s="316" t="str">
        <f>IF(OR(CY19="",CY19=0),"",MAX(CX$5:CX18)+1)</f>
        <v/>
      </c>
      <c r="CY19" s="316">
        <f>IFERROR(INDEX($AK$86:$AK$97, ROWS($CY$4:CY17)), IFERROR(INDEX($AO$86:$AO$97, ROWS($CY$4:CY17)-ROWS($AK$86:$AK$97)), ""))</f>
        <v>0</v>
      </c>
      <c r="CZ19" s="316" t="str">
        <f t="shared" si="46"/>
        <v/>
      </c>
      <c r="DA19" s="413" t="str">
        <f t="shared" si="47"/>
        <v/>
      </c>
      <c r="DC19" s="438" t="str">
        <f ca="1">IF(OR(DD19="",DD19=0),"",MAX(DC$5:DC18)+1)</f>
        <v/>
      </c>
      <c r="DD19" s="434" t="str">
        <f t="shared" ca="1" si="48"/>
        <v/>
      </c>
      <c r="DE19" s="413" t="str">
        <f t="shared" ca="1" si="49"/>
        <v/>
      </c>
      <c r="DF19" s="431" t="str">
        <f ca="1">IF(OR(DG19="",DG19=0),"",MAX(DF$5:DF18)+1)</f>
        <v/>
      </c>
      <c r="DG19" s="412" t="str">
        <f t="shared" ca="1" si="50"/>
        <v/>
      </c>
      <c r="DH19" s="413" t="str">
        <f t="shared" ca="1" si="51"/>
        <v/>
      </c>
      <c r="DI19" s="412" t="str">
        <f t="shared" ca="1" si="52"/>
        <v/>
      </c>
      <c r="DJ19" s="413" t="str">
        <f t="shared" ca="1" si="53"/>
        <v/>
      </c>
      <c r="DK19" s="412" t="str">
        <f t="shared" ca="1" si="54"/>
        <v/>
      </c>
      <c r="DL19" s="413" t="str">
        <f t="shared" ca="1" si="55"/>
        <v/>
      </c>
    </row>
    <row r="20" spans="1:123" s="292" customFormat="1" ht="15" customHeight="1" x14ac:dyDescent="0.3">
      <c r="A20" s="1183"/>
      <c r="B20" s="1182"/>
      <c r="C20" s="1183"/>
      <c r="D20" s="1182"/>
      <c r="E20" s="1183"/>
      <c r="F20" s="1182"/>
      <c r="G20" s="1183"/>
      <c r="H20" s="1182"/>
      <c r="I20" s="1183"/>
      <c r="J20" s="1182"/>
      <c r="K20" s="1183"/>
      <c r="L20" s="1182"/>
      <c r="M20" s="1183"/>
      <c r="N20" s="1182"/>
      <c r="P20" s="295" t="str">
        <f t="shared" ca="1" si="59"/>
        <v/>
      </c>
      <c r="Q20" s="295" t="str">
        <f t="shared" ca="1" si="58"/>
        <v/>
      </c>
      <c r="R20" s="295" t="str">
        <f t="shared" ca="1" si="58"/>
        <v/>
      </c>
      <c r="S20" s="296" t="str">
        <f t="shared" ca="1" si="58"/>
        <v/>
      </c>
      <c r="T20" s="295" t="str">
        <f t="shared" ca="1" si="58"/>
        <v/>
      </c>
      <c r="U20" s="295" t="str">
        <f t="shared" ca="1" si="58"/>
        <v/>
      </c>
      <c r="V20" s="1158" t="s">
        <v>508</v>
      </c>
      <c r="W20" s="1159"/>
      <c r="X20" s="445">
        <f ca="1">IF(X16="",0,X16)</f>
        <v>7750.6200000000008</v>
      </c>
      <c r="Y20"/>
      <c r="AB20" s="299"/>
      <c r="AC20" s="358" t="str">
        <f>IF('Data Entry'!B26="","",'Data Entry'!B26)</f>
        <v/>
      </c>
      <c r="AD20" s="356" t="str">
        <f>IF('Data Entry'!A26="","",'Data Entry'!A26)</f>
        <v/>
      </c>
      <c r="AE20" s="363" t="str">
        <f>IF('Data Entry'!C26="","",'Data Entry'!C26)</f>
        <v/>
      </c>
      <c r="AF20" s="402" t="str">
        <f>IF('Data Entry'!E26="","",'Data Entry'!E26)</f>
        <v/>
      </c>
      <c r="AG20" s="300"/>
      <c r="AH20"/>
      <c r="AI20" s="1153">
        <f>IF(A11="","",--TEXT(A11,"dd"))</f>
        <v>2</v>
      </c>
      <c r="AJ20" s="1154"/>
      <c r="AK20" s="1154"/>
      <c r="AL20" s="1155"/>
      <c r="AM20" s="1153">
        <f>IF(C11="","",--TEXT(C11,"dd"))</f>
        <v>3</v>
      </c>
      <c r="AN20" s="1154"/>
      <c r="AO20" s="1154"/>
      <c r="AP20" s="1155"/>
      <c r="AQ20" s="1153">
        <f>IF(E11="","",--TEXT(E11,"dd"))</f>
        <v>4</v>
      </c>
      <c r="AR20" s="1154"/>
      <c r="AS20" s="1154"/>
      <c r="AT20" s="1155"/>
      <c r="AU20" s="1153">
        <f>IF(G11="","",--TEXT(G11,"dd"))</f>
        <v>5</v>
      </c>
      <c r="AV20" s="1154"/>
      <c r="AW20" s="1154"/>
      <c r="AX20" s="1155"/>
      <c r="AY20" s="1153">
        <f>IF(I11="","",--TEXT(I11,"dd"))</f>
        <v>6</v>
      </c>
      <c r="AZ20" s="1154"/>
      <c r="BA20" s="1154"/>
      <c r="BB20" s="1155"/>
      <c r="BC20" s="1153">
        <f>IF(K11="","",--TEXT(K11,"dd"))</f>
        <v>7</v>
      </c>
      <c r="BD20" s="1154"/>
      <c r="BE20" s="1154"/>
      <c r="BF20" s="1155"/>
      <c r="BG20" s="1153">
        <f>IF(M11="","",--TEXT(M11,"dd"))</f>
        <v>8</v>
      </c>
      <c r="BH20" s="1154"/>
      <c r="BI20" s="1154"/>
      <c r="BJ20" s="1155"/>
      <c r="BL20" s="412" t="str">
        <f ca="1">IF(OR(BM20="",BM20=0),"",MAX(BL$5:BL19)+1)</f>
        <v/>
      </c>
      <c r="BM20" s="316" t="str">
        <f ca="1">IFERROR(INDEX($AJ$6:$AJ$17, ROWS(BM$4:$BM18)), IFERROR(INDEX($AN$6:$AN$17, ROWS(BM$4:$BM18)-ROWS($AJ$6:$AJ$17)), IFERROR(INDEX($AR$6:$AR$17, ROWS(BM$4:$BM18)-ROWS($AJ$6:$AJ$17)-ROWS($AN$6:$AN$17)),IFERROR(INDEX($AV$6:$AV$17, ROWS(BM$4:$BM18)-ROWS($AJ$6:$AJ$17)-ROWS($AN$6:$AN$17)-ROWS($AR$6:$AR$17)),IFERROR(INDEX($AZ$6:$AZ$17, ROWS(BM$4:$BM18)-ROWS($AJ$6:$AJ$17)-ROWS($AN$6:$AN$17)-ROWS($AR$6:$AR$17)-ROWS($AV$6:$AV$17)),IFERROR(INDEX($BD$6:$BD$17, ROWS(BM$4:$BM18)-ROWS($AJ$6:$AJ$17)-ROWS($AN$6:$AN$17)-ROWS($AR$6:$AR$17)-ROWS($AV$6:$AV$17)-ROWS($AZ$6:$AZ$17)),IFERROR(INDEX($BH$6:$BH$17, ROWS(BM$4:$BM18)-ROWS($AJ$6:$AJ$17)-ROWS($AN$6:$AN$17)-ROWS($AR$6:$AR$17)-ROWS($AV$6:$AV$17)-ROWS($AZ$6:$AZ$17)-ROWS($BD$6:$BD$17)), "")))))))</f>
        <v/>
      </c>
      <c r="BN20" s="316" t="str">
        <f t="shared" ca="1" si="30"/>
        <v/>
      </c>
      <c r="BO20" s="316" t="str">
        <f ca="1">IF(OR(BP20="",BP20=0),"",MAX(BO$5:BO19)+1)</f>
        <v/>
      </c>
      <c r="BP20" s="316" t="str">
        <f ca="1">IFERROR(INDEX($AK$6:$AK$17, ROWS($BP$4:BP18)), IFERROR(INDEX($AO$6:$AO$17, ROWS($BP$4:BP18)-ROWS($AK$6:$AK$17)), IFERROR(INDEX($AS$6:$AS$17, ROWS($BP$4:BP18)-ROWS($AK$6:$AK$17)-ROWS($AO$6:$AO$17)),IFERROR(INDEX($AW$6:$AW$17, ROWS($BP$4:BP18)-ROWS($AK$6:$AK$17)-ROWS($AO$6:$AO$17)-ROWS($AS$6:$AS$17)),IFERROR(INDEX($BA$6:$BA$17, ROWS($BP$4:BP18)-ROWS($AK$6:$AK$17)-ROWS($AO$6:$AO$17)-ROWS($AS$6:$AS$17)-ROWS($AW$6:$AW$17)),IFERROR(INDEX($BE$6:$BE$17, ROWS($BP$4:BP18)-ROWS($AK$6:$AK$17)-ROWS($AO$6:$AO$17)-ROWS($AS$6:$AS$17)-ROWS($AW$6:$AW$17)-ROWS($BA$6:$BA$17)),IFERROR(INDEX($BI$6:$BI$17, ROWS($BP$4:BP18)-ROWS($AK$6:$AK$17)-ROWS($AO$6:$AO$17)-ROWS($AS$6:$AS$17)-ROWS($AW$6:$AW$17)-ROWS($BA$6:$BA$17)-ROWS($BE$6:$BE$17)), "")))))))</f>
        <v/>
      </c>
      <c r="BQ20" s="316" t="str">
        <f t="shared" ca="1" si="31"/>
        <v/>
      </c>
      <c r="BR20" s="413" t="str">
        <f t="shared" ca="1" si="32"/>
        <v/>
      </c>
      <c r="BS20" s="412" t="str">
        <f ca="1">IF(OR(BT20="",BT20=0),"",MAX(BS$5:BS19)+1)</f>
        <v/>
      </c>
      <c r="BT20" s="316" t="str">
        <f ca="1">IFERROR(INDEX($AJ$22:$AJ$33, ROWS($BT$4:BT18)), IFERROR(INDEX($AN$22:$AN$33, ROWS($BT$4:BT18)-ROWS($AJ$22:$AJ$33)), IFERROR(INDEX($AR$22:$AR$33, ROWS($BT$4:BT18)-ROWS($AJ$22:$AJ$33)-ROWS($AN$22:$AN$33)),IFERROR(INDEX($AV$22:$AV$33, ROWS($BT$4:BT18)-ROWS($AJ$22:$AJ$33)-ROWS($AN$22:$AN$33)-ROWS($AR$22:$AR$33)),IFERROR(INDEX($AZ$22:$AZ$33, ROWS($BT$4:BT18)-ROWS($AJ$22:$AJ$33)-ROWS($AN$22:$AN$33)-ROWS($AR$22:$AR$33)-ROWS($AV$22:$AV$33)),IFERROR(INDEX($BD$22:$BD$33, ROWS($BT$4:BT18)-ROWS($AJ$22:$AJ$33)-ROWS($AN$22:$AN$33)-ROWS($AR$22:$AR$33)-ROWS($AV$22:$AV$33)-ROWS($AZ$22:$AZ$33)),IFERROR(INDEX($BH$22:$BH$33, ROWS($BT$4:BT18)-ROWS($AJ$22:$AJ$33)-ROWS($AN$22:$AN$33)-ROWS($AR$22:$AR$33)-ROWS($AV$22:$AV$33)-ROWS($AZ$22:$AZ$33)-ROWS($BD$22:$BD$33)), "")))))))</f>
        <v/>
      </c>
      <c r="BU20" s="316" t="str">
        <f t="shared" ca="1" si="33"/>
        <v/>
      </c>
      <c r="BV20" s="316" t="str">
        <f ca="1">IF(OR(BW20="",BW20=0),"",MAX(BV$5:BV19)+1)</f>
        <v/>
      </c>
      <c r="BW20" s="316" t="str">
        <f ca="1">IFERROR(INDEX($AK$22:$AK$33, ROWS($BW$4:BW18)), IFERROR(INDEX($AO$22:$AO$33, ROWS($BW$4:BW18)-ROWS($AK$22:$AK$33)), IFERROR(INDEX($AS$22:$AS$33, ROWS($BW$4:BW18)-ROWS($AK$22:$AK$33)-ROWS($AO$22:$AO$33)),IFERROR(INDEX($AW$22:$AW$33, ROWS($BW$4:BW18)-ROWS($AK$22:$AK$33)-ROWS($AO$22:$AO$33)-ROWS($AS$22:$AS$33)),IFERROR(INDEX($BA$22:$BA$33, ROWS($BW$4:BW18)-ROWS($AK$22:$AK$33)-ROWS($AO$22:$AO$33)-ROWS($AS$22:$AS$33)-ROWS($AW$22:$AW$33)),IFERROR(INDEX($BE$22:$BE$33, ROWS($BW$4:BW18)-ROWS($AK$22:$AK$33)-ROWS($AO$22:$AO$33)-ROWS($AS$22:$AS$33)-ROWS($AW$22:$AW$33)-ROWS($BA$22:$BA$33)),IFERROR(INDEX($BI$22:$BI$33, ROWS($BW$4:BW18)-ROWS($AK$22:$AK$33)-ROWS($AO$22:$AO$33)-ROWS($AS$22:$AS$33)-ROWS($AW$22:$AW$33)-ROWS($BA$22:$BA$33)-ROWS($BE$22:$BE$33)), "")))))))</f>
        <v/>
      </c>
      <c r="BX20" s="316" t="str">
        <f t="shared" ca="1" si="34"/>
        <v/>
      </c>
      <c r="BY20" s="413" t="str">
        <f t="shared" ca="1" si="35"/>
        <v/>
      </c>
      <c r="BZ20" s="412" t="str">
        <f ca="1">IF(OR(CA20="",CA20=0),"",MAX(BZ$5:BZ19)+1)</f>
        <v/>
      </c>
      <c r="CA20" s="316" t="str">
        <f ca="1">IFERROR(INDEX($AJ$38:$AJ$49, ROWS($CA$4:CA18)), IFERROR(INDEX($AN$38:$AN$49, ROWS($CA$4:CA18)-ROWS($AJ$38:$AJ$49)), IFERROR(INDEX($AR$38:$AR$49, ROWS($CA$4:CA18)-ROWS($AJ$38:$AJ$49)-ROWS($AN$38:$AN$49)),IFERROR(INDEX($AV$38:$AV$49, ROWS($CA$4:CA18)-ROWS($AJ$38:$AJ$49)-ROWS($AN$38:$AN$49)-ROWS($AR$38:$AR$49)),IFERROR(INDEX($AZ$38:$AZ$49, ROWS($CA$4:CA18)-ROWS($AJ$38:$AJ$49)-ROWS($AN$38:$AN$49)-ROWS($AR$38:$AR$49)-ROWS($AV$38:$AV$49)),IFERROR(INDEX($BD$38:$BD$49, ROWS($CA$4:CA18)-ROWS($AJ$38:$AJ$49)-ROWS($AN$38:$AN$49)-ROWS($AR$38:$AR$49)-ROWS($AV$38:$AV$49)-ROWS($AZ$38:$AZ$49)),IFERROR(INDEX($BH$38:$BH$49, ROWS($CA$4:CA18)-ROWS($AJ$38:$AJ$49)-ROWS($AN$38:$AN$49)-ROWS($AR$38:$AR$49)-ROWS($AV$38:$AV$49)-ROWS($AZ$38:$AZ$49)-ROWS($BD$38:$BD$49)), "")))))))</f>
        <v/>
      </c>
      <c r="CB20" s="316" t="str">
        <f t="shared" ca="1" si="36"/>
        <v/>
      </c>
      <c r="CC20" s="316" t="str">
        <f ca="1">IF(OR(CD20="",CD20=0),"",MAX(CC$5:CC19)+1)</f>
        <v/>
      </c>
      <c r="CD20" s="316" t="str">
        <f ca="1">IFERROR(INDEX($AK$38:$AK$49, ROWS($CD$4:CD18)), IFERROR(INDEX($AO$38:$AO$49, ROWS($CD$4:CD18)-ROWS($AK$38:$AK$49)), IFERROR(INDEX($AS$38:$AS$49, ROWS($CD$4:CD18)-ROWS($AK$38:$AK$49)-ROWS($AO$38:$AO$49)),IFERROR(INDEX($AW$38:$AW$49, ROWS($CD$4:CD18)-ROWS($AK$38:$AK$49)-ROWS($AO$38:$AO$49)-ROWS($AS$38:$AS$49)),IFERROR(INDEX($BA$38:$BA$49, ROWS($CD$4:CD18)-ROWS($AK$38:$AK$49)-ROWS($AO$38:$AO$49)-ROWS($AS$38:$AS$49)-ROWS($AW$38:$AW$49)),IFERROR(INDEX($BE$38:$BE$49, ROWS($CD$4:CD18)-ROWS($AK$38:$AK$49)-ROWS($AO$38:$AO$49)-ROWS($AS$38:$AS$49)-ROWS($AW$38:$AW$49)-ROWS($BA$38:$BA$49)),IFERROR(INDEX($BI$38:$BI$49, ROWS($CD$4:CD18)-ROWS($AK$38:$AK$49)-ROWS($AO$38:$AO$49)-ROWS($AS$38:$AS$49)-ROWS($AW$38:$AW$49)-ROWS($BA$38:$BA$49)-ROWS($BE$38:$BE$49)), "")))))))</f>
        <v/>
      </c>
      <c r="CE20" s="316" t="str">
        <f t="shared" ca="1" si="37"/>
        <v/>
      </c>
      <c r="CF20" s="413" t="str">
        <f t="shared" ca="1" si="38"/>
        <v/>
      </c>
      <c r="CG20" s="412">
        <f ca="1">IF(OR(CH20="",CH20=0),"",MAX(CG$5:CG19)+1)</f>
        <v>5</v>
      </c>
      <c r="CH20" s="316" t="str">
        <f ca="1">IFERROR(INDEX($AJ$54:$AJ$65, ROWS($CH$4:CH18)), IFERROR(INDEX($AN$54:$AN$65, ROWS($CH$4:CH18)-ROWS($AJ$54:$AJ$65)), IFERROR(INDEX($AR$54:$AR$65, ROWS($CH$4:CH18)-ROWS($AJ$54:$AJ$65)-ROWS($AN$54:$AN$65)),IFERROR(INDEX($AV$54:$AV$65, ROWS($CH$4:CH18)-ROWS($AJ$54:$AJ$65)-ROWS($AN$54:$AN$65)-ROWS($AR$54:$AR$65)),IFERROR(INDEX($AZ$54:$AZ$65, ROWS($CH$4:CH18)-ROWS($AJ$54:$AJ$65)-ROWS($AN$54:$AN$65)-ROWS($AR$54:$AR$65)-ROWS($AV$54:$AV$65)),IFERROR(INDEX($BD$54:$BD$65, ROWS($CH$4:CH18)-ROWS($AJ$54:$AJ$65)-ROWS($AN$54:$AN$65)-ROWS($AR$54:$AR$65)-ROWS($AV$54:$AV$65)-ROWS($AZ$54:$AZ$65)),IFERROR(INDEX($BH$54:$BH$65, ROWS($CH$4:CH18)-ROWS($AJ$54:$AJ$65)-ROWS($AN$54:$AN$65)-ROWS($AR$54:$AR$65)-ROWS($AV$54:$AV$65)-ROWS($AZ$54:$AZ$65)-ROWS($BD$54:$BD$65)), "")))))))</f>
        <v>Paycheck 2</v>
      </c>
      <c r="CI20" s="316" t="str">
        <f t="shared" ca="1" si="39"/>
        <v/>
      </c>
      <c r="CJ20" s="316">
        <f ca="1">IF(OR(CK20="",CK20=0),"",MAX(CJ$5:CJ19)+1)</f>
        <v>5</v>
      </c>
      <c r="CK20" s="316">
        <f ca="1">IFERROR(INDEX($AK$54:$AK$65, ROWS($CK$4:CK18)), IFERROR(INDEX($AO$54:$AO$65, ROWS($CK$4:CK18)-ROWS($AK$54:$AK$65)), IFERROR(INDEX($AS$54:$AS$65, ROWS($CK$4:CK18)-ROWS($AK$54:$AK$65)-ROWS($AO$54:$AO$65)),IFERROR(INDEX($AW$54:$AW$65, ROWS($CK$4:CK18)-ROWS($AK$54:$AK$65)-ROWS($AO$54:$AO$65)-ROWS($AS$54:$AS$65)),IFERROR(INDEX($BA$54:$BA$65, ROWS($CK$4:CK18)-ROWS($AK$54:$AK$65)-ROWS($AO$54:$AO$65)-ROWS($AS$54:$AS$65)-ROWS($AW$54:$AW$65)),IFERROR(INDEX($BE$54:$BE$65, ROWS($CK$4:CK18)-ROWS($AK$54:$AK$65)-ROWS($AO$54:$AO$65)-ROWS($AS$54:$AS$65)-ROWS($AW$54:$AW$65)-ROWS($BA$54:$BA$65)),IFERROR(INDEX($BI$54:$BI$65, ROWS($CK$4:CK18)-ROWS($AK$54:$AK$65)-ROWS($AO$54:$AO$65)-ROWS($AS$54:$AS$65)-ROWS($AW$54:$AW$65)-ROWS($BA$54:$BA$65)-ROWS($BE$54:$BE$65)), "")))))))</f>
        <v>400</v>
      </c>
      <c r="CL20" s="316" t="str">
        <f t="shared" ca="1" si="40"/>
        <v/>
      </c>
      <c r="CM20" s="413" t="str">
        <f t="shared" ca="1" si="41"/>
        <v/>
      </c>
      <c r="CN20" s="412">
        <f ca="1">IF(OR(CO20="",CO20=0),"",MAX(CN$5:CN19)+1)</f>
        <v>5</v>
      </c>
      <c r="CO20" s="316" t="str">
        <f ca="1">IFERROR(INDEX($AJ$70:$AJ$81, ROWS($CO$4:CO18)), IFERROR(INDEX($AN$70:$AN$81, ROWS($CO$4:CO18)-ROWS($AJ$70:$AJ$81)), IFERROR(INDEX($AR$70:$AR$81, ROWS($CO$4:CO18)-ROWS($AJ$70:$AJ$81)-ROWS($AN$70:$AN$81)),IFERROR(INDEX($AV$70:$AV$81, ROWS($CO$4:CO18)-ROWS($AJ$70:$AJ$81)-ROWS($AN$70:$AN$81)-ROWS($AR$70:$AR$81)),IFERROR(INDEX($AZ$70:$AZ$81, ROWS($CO$4:CO18)-ROWS($AJ$70:$AJ$81)-ROWS($AN$70:$AN$81)-ROWS($AR$70:$AR$81)-ROWS($AV$70:$AV$81)),IFERROR(INDEX($BD$70:$BD$81, ROWS($CO$4:CO18)-ROWS($AJ$70:$AJ$81)-ROWS($AN$70:$AN$81)-ROWS($AR$70:$AR$81)-ROWS($AV$70:$AV$81)-ROWS($AZ$70:$AZ$81)),IFERROR(INDEX($BH$70:$BH$81, ROWS($CO$4:CO18)-ROWS($AJ$70:$AJ$81)-ROWS($AN$70:$AN$81)-ROWS($AR$70:$AR$81)-ROWS($AV$70:$AV$81)-ROWS($AZ$70:$AZ$81)-ROWS($BD$70:$BD$81)), "")))))))</f>
        <v>Lawn Service</v>
      </c>
      <c r="CP20" s="316" t="str">
        <f t="shared" ca="1" si="42"/>
        <v/>
      </c>
      <c r="CQ20" s="316">
        <f ca="1">IF(OR(CR20="",CR20=0),"",MAX(CQ$5:CQ19)+1)</f>
        <v>5</v>
      </c>
      <c r="CR20" s="316">
        <f ca="1">IFERROR(INDEX($AK$70:$AK$81, ROWS($CR$4:CR18)), IFERROR(INDEX($AO$70:$AO$81, ROWS($CR$4:CR18)-ROWS($AK$70:$AK$81)), IFERROR(INDEX($AS$70:$AS$81, ROWS($CR$4:CR18)-ROWS($AK$70:$AK$81)-ROWS($AO$70:$AO$81)),IFERROR(INDEX($AW$70:$AW$81, ROWS($CR$4:CR18)-ROWS($AK$70:$AK$81)-ROWS($AO$70:$AO$81)-ROWS($AS$70:$AS$81)),IFERROR(INDEX($BA$70:$BA$81, ROWS($CR$4:CR18)-ROWS($AK$70:$AK$81)-ROWS($AO$70:$AO$81)-ROWS($AS$70:$AS$81)-ROWS($AW$70:$AW$81)),IFERROR(INDEX($BE$70:$BE$81, ROWS($CR$4:CR18)-ROWS($AK$70:$AK$81)-ROWS($AO$70:$AO$81)-ROWS($AS$70:$AS$81)-ROWS($AW$70:$AW$81)-ROWS($BA$70:$BA$81)),IFERROR(INDEX($BI$70:$BI$81, ROWS($CR$4:CR18)-ROWS($AK$70:$AK$81)-ROWS($AO$70:$AO$81)-ROWS($AS$70:$AS$81)-ROWS($AW$70:$AW$81)-ROWS($BA$70:$BA$81)-ROWS($BE$70:$BE$81)), "")))))))</f>
        <v>50</v>
      </c>
      <c r="CS20" s="316" t="str">
        <f t="shared" ca="1" si="43"/>
        <v/>
      </c>
      <c r="CT20" s="413" t="str">
        <f t="shared" ca="1" si="44"/>
        <v/>
      </c>
      <c r="CU20" s="412" t="str">
        <f>IF(OR(CV20="",CV20=0),"",MAX(CU$5:CU19)+1)</f>
        <v/>
      </c>
      <c r="CV20" s="316">
        <f>IFERROR(INDEX($AJ$86:$AJ$97, ROWS($CV$4:CV18)), IFERROR(INDEX($AN$86:$AN$97, ROWS($CV$4:CV18)-ROWS($AJ$86:$AJ$97)), ""))</f>
        <v>0</v>
      </c>
      <c r="CW20" s="316" t="str">
        <f t="shared" si="45"/>
        <v/>
      </c>
      <c r="CX20" s="316" t="str">
        <f>IF(OR(CY20="",CY20=0),"",MAX(CX$5:CX19)+1)</f>
        <v/>
      </c>
      <c r="CY20" s="316">
        <f>IFERROR(INDEX($AK$86:$AK$97, ROWS($CY$4:CY18)), IFERROR(INDEX($AO$86:$AO$97, ROWS($CY$4:CY18)-ROWS($AK$86:$AK$97)), ""))</f>
        <v>0</v>
      </c>
      <c r="CZ20" s="316" t="str">
        <f t="shared" si="46"/>
        <v/>
      </c>
      <c r="DA20" s="413" t="str">
        <f t="shared" si="47"/>
        <v/>
      </c>
      <c r="DC20" s="438" t="str">
        <f ca="1">IF(OR(DD20="",DD20=0),"",MAX(DC$5:DC19)+1)</f>
        <v/>
      </c>
      <c r="DD20" s="434" t="str">
        <f t="shared" ca="1" si="48"/>
        <v/>
      </c>
      <c r="DE20" s="413" t="str">
        <f t="shared" ca="1" si="49"/>
        <v/>
      </c>
      <c r="DF20" s="431" t="str">
        <f ca="1">IF(OR(DG20="",DG20=0),"",MAX(DF$5:DF19)+1)</f>
        <v/>
      </c>
      <c r="DG20" s="412" t="str">
        <f t="shared" ca="1" si="50"/>
        <v/>
      </c>
      <c r="DH20" s="413" t="str">
        <f t="shared" ca="1" si="51"/>
        <v/>
      </c>
      <c r="DI20" s="412" t="str">
        <f t="shared" ca="1" si="52"/>
        <v/>
      </c>
      <c r="DJ20" s="413" t="str">
        <f t="shared" ca="1" si="53"/>
        <v/>
      </c>
      <c r="DK20" s="412" t="str">
        <f t="shared" ca="1" si="54"/>
        <v/>
      </c>
      <c r="DL20" s="413" t="str">
        <f t="shared" ca="1" si="55"/>
        <v/>
      </c>
    </row>
    <row r="21" spans="1:123" s="292" customFormat="1" ht="15" customHeight="1" thickBot="1" x14ac:dyDescent="0.35">
      <c r="A21" s="1183" t="s">
        <v>478</v>
      </c>
      <c r="B21" s="1182"/>
      <c r="C21" s="1183" t="s">
        <v>478</v>
      </c>
      <c r="D21" s="1182"/>
      <c r="E21" s="1183" t="s">
        <v>478</v>
      </c>
      <c r="F21" s="1182"/>
      <c r="G21" s="1183" t="s">
        <v>478</v>
      </c>
      <c r="H21" s="1182"/>
      <c r="I21" s="1183" t="s">
        <v>478</v>
      </c>
      <c r="J21" s="1182"/>
      <c r="K21" s="1183" t="s">
        <v>478</v>
      </c>
      <c r="L21" s="1182"/>
      <c r="M21" s="1183" t="s">
        <v>478</v>
      </c>
      <c r="N21" s="1182"/>
      <c r="P21" s="295" t="str">
        <f t="shared" ca="1" si="59"/>
        <v/>
      </c>
      <c r="Q21" s="295" t="str">
        <f t="shared" ca="1" si="58"/>
        <v/>
      </c>
      <c r="R21" s="295" t="str">
        <f t="shared" ca="1" si="58"/>
        <v/>
      </c>
      <c r="S21" s="296" t="str">
        <f t="shared" ca="1" si="58"/>
        <v/>
      </c>
      <c r="T21" s="295" t="str">
        <f t="shared" ca="1" si="58"/>
        <v/>
      </c>
      <c r="U21" s="295" t="str">
        <f t="shared" ca="1" si="58"/>
        <v/>
      </c>
      <c r="V21" s="1158"/>
      <c r="W21" s="1159"/>
      <c r="X21" s="445"/>
      <c r="Y21"/>
      <c r="AB21" s="299"/>
      <c r="AC21" s="358" t="str">
        <f>IF('Data Entry'!B27="","",'Data Entry'!B27)</f>
        <v/>
      </c>
      <c r="AD21" s="356" t="str">
        <f>IF('Data Entry'!A27="","",'Data Entry'!A27)</f>
        <v/>
      </c>
      <c r="AE21" s="363" t="str">
        <f>IF('Data Entry'!C27="","",'Data Entry'!C27)</f>
        <v/>
      </c>
      <c r="AF21" s="402" t="str">
        <f>IF('Data Entry'!E27="","",'Data Entry'!E27)</f>
        <v/>
      </c>
      <c r="AG21" s="300"/>
      <c r="AH21"/>
      <c r="AI21" s="312"/>
      <c r="AJ21" s="313" t="s">
        <v>483</v>
      </c>
      <c r="AK21" s="313" t="s">
        <v>13</v>
      </c>
      <c r="AL21" s="314" t="s">
        <v>11</v>
      </c>
      <c r="AM21" s="312"/>
      <c r="AN21" s="313" t="s">
        <v>483</v>
      </c>
      <c r="AO21" s="313" t="s">
        <v>13</v>
      </c>
      <c r="AP21" s="314" t="s">
        <v>11</v>
      </c>
      <c r="AQ21" s="312"/>
      <c r="AR21" s="313" t="s">
        <v>483</v>
      </c>
      <c r="AS21" s="313" t="s">
        <v>13</v>
      </c>
      <c r="AT21" s="314" t="s">
        <v>11</v>
      </c>
      <c r="AU21" s="312"/>
      <c r="AV21" s="313" t="s">
        <v>483</v>
      </c>
      <c r="AW21" s="313" t="s">
        <v>13</v>
      </c>
      <c r="AX21" s="314" t="s">
        <v>11</v>
      </c>
      <c r="AY21" s="312"/>
      <c r="AZ21" s="313" t="s">
        <v>483</v>
      </c>
      <c r="BA21" s="313" t="s">
        <v>13</v>
      </c>
      <c r="BB21" s="314" t="s">
        <v>11</v>
      </c>
      <c r="BC21" s="312"/>
      <c r="BD21" s="313" t="s">
        <v>483</v>
      </c>
      <c r="BE21" s="313" t="s">
        <v>13</v>
      </c>
      <c r="BF21" s="314" t="s">
        <v>11</v>
      </c>
      <c r="BG21" s="312"/>
      <c r="BH21" s="313" t="s">
        <v>483</v>
      </c>
      <c r="BI21" s="313" t="s">
        <v>13</v>
      </c>
      <c r="BJ21" s="314" t="s">
        <v>11</v>
      </c>
      <c r="BL21" s="412" t="str">
        <f ca="1">IF(OR(BM21="",BM21=0),"",MAX(BL$5:BL20)+1)</f>
        <v/>
      </c>
      <c r="BM21" s="316" t="str">
        <f ca="1">IFERROR(INDEX($AJ$6:$AJ$17, ROWS(BM$4:$BM19)), IFERROR(INDEX($AN$6:$AN$17, ROWS(BM$4:$BM19)-ROWS($AJ$6:$AJ$17)), IFERROR(INDEX($AR$6:$AR$17, ROWS(BM$4:$BM19)-ROWS($AJ$6:$AJ$17)-ROWS($AN$6:$AN$17)),IFERROR(INDEX($AV$6:$AV$17, ROWS(BM$4:$BM19)-ROWS($AJ$6:$AJ$17)-ROWS($AN$6:$AN$17)-ROWS($AR$6:$AR$17)),IFERROR(INDEX($AZ$6:$AZ$17, ROWS(BM$4:$BM19)-ROWS($AJ$6:$AJ$17)-ROWS($AN$6:$AN$17)-ROWS($AR$6:$AR$17)-ROWS($AV$6:$AV$17)),IFERROR(INDEX($BD$6:$BD$17, ROWS(BM$4:$BM19)-ROWS($AJ$6:$AJ$17)-ROWS($AN$6:$AN$17)-ROWS($AR$6:$AR$17)-ROWS($AV$6:$AV$17)-ROWS($AZ$6:$AZ$17)),IFERROR(INDEX($BH$6:$BH$17, ROWS(BM$4:$BM19)-ROWS($AJ$6:$AJ$17)-ROWS($AN$6:$AN$17)-ROWS($AR$6:$AR$17)-ROWS($AV$6:$AV$17)-ROWS($AZ$6:$AZ$17)-ROWS($BD$6:$BD$17)), "")))))))</f>
        <v/>
      </c>
      <c r="BN21" s="316" t="str">
        <f t="shared" ca="1" si="30"/>
        <v/>
      </c>
      <c r="BO21" s="316" t="str">
        <f ca="1">IF(OR(BP21="",BP21=0),"",MAX(BO$5:BO20)+1)</f>
        <v/>
      </c>
      <c r="BP21" s="316" t="str">
        <f ca="1">IFERROR(INDEX($AK$6:$AK$17, ROWS($BP$4:BP19)), IFERROR(INDEX($AO$6:$AO$17, ROWS($BP$4:BP19)-ROWS($AK$6:$AK$17)), IFERROR(INDEX($AS$6:$AS$17, ROWS($BP$4:BP19)-ROWS($AK$6:$AK$17)-ROWS($AO$6:$AO$17)),IFERROR(INDEX($AW$6:$AW$17, ROWS($BP$4:BP19)-ROWS($AK$6:$AK$17)-ROWS($AO$6:$AO$17)-ROWS($AS$6:$AS$17)),IFERROR(INDEX($BA$6:$BA$17, ROWS($BP$4:BP19)-ROWS($AK$6:$AK$17)-ROWS($AO$6:$AO$17)-ROWS($AS$6:$AS$17)-ROWS($AW$6:$AW$17)),IFERROR(INDEX($BE$6:$BE$17, ROWS($BP$4:BP19)-ROWS($AK$6:$AK$17)-ROWS($AO$6:$AO$17)-ROWS($AS$6:$AS$17)-ROWS($AW$6:$AW$17)-ROWS($BA$6:$BA$17)),IFERROR(INDEX($BI$6:$BI$17, ROWS($BP$4:BP19)-ROWS($AK$6:$AK$17)-ROWS($AO$6:$AO$17)-ROWS($AS$6:$AS$17)-ROWS($AW$6:$AW$17)-ROWS($BA$6:$BA$17)-ROWS($BE$6:$BE$17)), "")))))))</f>
        <v/>
      </c>
      <c r="BQ21" s="316" t="str">
        <f t="shared" ca="1" si="31"/>
        <v/>
      </c>
      <c r="BR21" s="413" t="str">
        <f t="shared" ca="1" si="32"/>
        <v/>
      </c>
      <c r="BS21" s="412" t="str">
        <f ca="1">IF(OR(BT21="",BT21=0),"",MAX(BS$5:BS20)+1)</f>
        <v/>
      </c>
      <c r="BT21" s="316" t="str">
        <f ca="1">IFERROR(INDEX($AJ$22:$AJ$33, ROWS($BT$4:BT19)), IFERROR(INDEX($AN$22:$AN$33, ROWS($BT$4:BT19)-ROWS($AJ$22:$AJ$33)), IFERROR(INDEX($AR$22:$AR$33, ROWS($BT$4:BT19)-ROWS($AJ$22:$AJ$33)-ROWS($AN$22:$AN$33)),IFERROR(INDEX($AV$22:$AV$33, ROWS($BT$4:BT19)-ROWS($AJ$22:$AJ$33)-ROWS($AN$22:$AN$33)-ROWS($AR$22:$AR$33)),IFERROR(INDEX($AZ$22:$AZ$33, ROWS($BT$4:BT19)-ROWS($AJ$22:$AJ$33)-ROWS($AN$22:$AN$33)-ROWS($AR$22:$AR$33)-ROWS($AV$22:$AV$33)),IFERROR(INDEX($BD$22:$BD$33, ROWS($BT$4:BT19)-ROWS($AJ$22:$AJ$33)-ROWS($AN$22:$AN$33)-ROWS($AR$22:$AR$33)-ROWS($AV$22:$AV$33)-ROWS($AZ$22:$AZ$33)),IFERROR(INDEX($BH$22:$BH$33, ROWS($BT$4:BT19)-ROWS($AJ$22:$AJ$33)-ROWS($AN$22:$AN$33)-ROWS($AR$22:$AR$33)-ROWS($AV$22:$AV$33)-ROWS($AZ$22:$AZ$33)-ROWS($BD$22:$BD$33)), "")))))))</f>
        <v/>
      </c>
      <c r="BU21" s="316" t="str">
        <f t="shared" ca="1" si="33"/>
        <v/>
      </c>
      <c r="BV21" s="316" t="str">
        <f ca="1">IF(OR(BW21="",BW21=0),"",MAX(BV$5:BV20)+1)</f>
        <v/>
      </c>
      <c r="BW21" s="316" t="str">
        <f ca="1">IFERROR(INDEX($AK$22:$AK$33, ROWS($BW$4:BW19)), IFERROR(INDEX($AO$22:$AO$33, ROWS($BW$4:BW19)-ROWS($AK$22:$AK$33)), IFERROR(INDEX($AS$22:$AS$33, ROWS($BW$4:BW19)-ROWS($AK$22:$AK$33)-ROWS($AO$22:$AO$33)),IFERROR(INDEX($AW$22:$AW$33, ROWS($BW$4:BW19)-ROWS($AK$22:$AK$33)-ROWS($AO$22:$AO$33)-ROWS($AS$22:$AS$33)),IFERROR(INDEX($BA$22:$BA$33, ROWS($BW$4:BW19)-ROWS($AK$22:$AK$33)-ROWS($AO$22:$AO$33)-ROWS($AS$22:$AS$33)-ROWS($AW$22:$AW$33)),IFERROR(INDEX($BE$22:$BE$33, ROWS($BW$4:BW19)-ROWS($AK$22:$AK$33)-ROWS($AO$22:$AO$33)-ROWS($AS$22:$AS$33)-ROWS($AW$22:$AW$33)-ROWS($BA$22:$BA$33)),IFERROR(INDEX($BI$22:$BI$33, ROWS($BW$4:BW19)-ROWS($AK$22:$AK$33)-ROWS($AO$22:$AO$33)-ROWS($AS$22:$AS$33)-ROWS($AW$22:$AW$33)-ROWS($BA$22:$BA$33)-ROWS($BE$22:$BE$33)), "")))))))</f>
        <v/>
      </c>
      <c r="BX21" s="316" t="str">
        <f t="shared" ca="1" si="34"/>
        <v/>
      </c>
      <c r="BY21" s="413" t="str">
        <f t="shared" ca="1" si="35"/>
        <v/>
      </c>
      <c r="BZ21" s="412" t="str">
        <f ca="1">IF(OR(CA21="",CA21=0),"",MAX(BZ$5:BZ20)+1)</f>
        <v/>
      </c>
      <c r="CA21" s="316" t="str">
        <f ca="1">IFERROR(INDEX($AJ$38:$AJ$49, ROWS($CA$4:CA19)), IFERROR(INDEX($AN$38:$AN$49, ROWS($CA$4:CA19)-ROWS($AJ$38:$AJ$49)), IFERROR(INDEX($AR$38:$AR$49, ROWS($CA$4:CA19)-ROWS($AJ$38:$AJ$49)-ROWS($AN$38:$AN$49)),IFERROR(INDEX($AV$38:$AV$49, ROWS($CA$4:CA19)-ROWS($AJ$38:$AJ$49)-ROWS($AN$38:$AN$49)-ROWS($AR$38:$AR$49)),IFERROR(INDEX($AZ$38:$AZ$49, ROWS($CA$4:CA19)-ROWS($AJ$38:$AJ$49)-ROWS($AN$38:$AN$49)-ROWS($AR$38:$AR$49)-ROWS($AV$38:$AV$49)),IFERROR(INDEX($BD$38:$BD$49, ROWS($CA$4:CA19)-ROWS($AJ$38:$AJ$49)-ROWS($AN$38:$AN$49)-ROWS($AR$38:$AR$49)-ROWS($AV$38:$AV$49)-ROWS($AZ$38:$AZ$49)),IFERROR(INDEX($BH$38:$BH$49, ROWS($CA$4:CA19)-ROWS($AJ$38:$AJ$49)-ROWS($AN$38:$AN$49)-ROWS($AR$38:$AR$49)-ROWS($AV$38:$AV$49)-ROWS($AZ$38:$AZ$49)-ROWS($BD$38:$BD$49)), "")))))))</f>
        <v/>
      </c>
      <c r="CB21" s="316" t="str">
        <f t="shared" ca="1" si="36"/>
        <v/>
      </c>
      <c r="CC21" s="316" t="str">
        <f ca="1">IF(OR(CD21="",CD21=0),"",MAX(CC$5:CC20)+1)</f>
        <v/>
      </c>
      <c r="CD21" s="316" t="str">
        <f ca="1">IFERROR(INDEX($AK$38:$AK$49, ROWS($CD$4:CD19)), IFERROR(INDEX($AO$38:$AO$49, ROWS($CD$4:CD19)-ROWS($AK$38:$AK$49)), IFERROR(INDEX($AS$38:$AS$49, ROWS($CD$4:CD19)-ROWS($AK$38:$AK$49)-ROWS($AO$38:$AO$49)),IFERROR(INDEX($AW$38:$AW$49, ROWS($CD$4:CD19)-ROWS($AK$38:$AK$49)-ROWS($AO$38:$AO$49)-ROWS($AS$38:$AS$49)),IFERROR(INDEX($BA$38:$BA$49, ROWS($CD$4:CD19)-ROWS($AK$38:$AK$49)-ROWS($AO$38:$AO$49)-ROWS($AS$38:$AS$49)-ROWS($AW$38:$AW$49)),IFERROR(INDEX($BE$38:$BE$49, ROWS($CD$4:CD19)-ROWS($AK$38:$AK$49)-ROWS($AO$38:$AO$49)-ROWS($AS$38:$AS$49)-ROWS($AW$38:$AW$49)-ROWS($BA$38:$BA$49)),IFERROR(INDEX($BI$38:$BI$49, ROWS($CD$4:CD19)-ROWS($AK$38:$AK$49)-ROWS($AO$38:$AO$49)-ROWS($AS$38:$AS$49)-ROWS($AW$38:$AW$49)-ROWS($BA$38:$BA$49)-ROWS($BE$38:$BE$49)), "")))))))</f>
        <v/>
      </c>
      <c r="CE21" s="316" t="str">
        <f t="shared" ca="1" si="37"/>
        <v/>
      </c>
      <c r="CF21" s="413" t="str">
        <f t="shared" ca="1" si="38"/>
        <v/>
      </c>
      <c r="CG21" s="412">
        <f ca="1">IF(OR(CH21="",CH21=0),"",MAX(CG$5:CG20)+1)</f>
        <v>6</v>
      </c>
      <c r="CH21" s="316" t="str">
        <f ca="1">IFERROR(INDEX($AJ$54:$AJ$65, ROWS($CH$4:CH19)), IFERROR(INDEX($AN$54:$AN$65, ROWS($CH$4:CH19)-ROWS($AJ$54:$AJ$65)), IFERROR(INDEX($AR$54:$AR$65, ROWS($CH$4:CH19)-ROWS($AJ$54:$AJ$65)-ROWS($AN$54:$AN$65)),IFERROR(INDEX($AV$54:$AV$65, ROWS($CH$4:CH19)-ROWS($AJ$54:$AJ$65)-ROWS($AN$54:$AN$65)-ROWS($AR$54:$AR$65)),IFERROR(INDEX($AZ$54:$AZ$65, ROWS($CH$4:CH19)-ROWS($AJ$54:$AJ$65)-ROWS($AN$54:$AN$65)-ROWS($AR$54:$AR$65)-ROWS($AV$54:$AV$65)),IFERROR(INDEX($BD$54:$BD$65, ROWS($CH$4:CH19)-ROWS($AJ$54:$AJ$65)-ROWS($AN$54:$AN$65)-ROWS($AR$54:$AR$65)-ROWS($AV$54:$AV$65)-ROWS($AZ$54:$AZ$65)),IFERROR(INDEX($BH$54:$BH$65, ROWS($CH$4:CH19)-ROWS($AJ$54:$AJ$65)-ROWS($AN$54:$AN$65)-ROWS($AR$54:$AR$65)-ROWS($AV$54:$AV$65)-ROWS($AZ$54:$AZ$65)-ROWS($BD$54:$BD$65)), "")))))))</f>
        <v>Car 2 Gas</v>
      </c>
      <c r="CI21" s="316" t="str">
        <f t="shared" ca="1" si="39"/>
        <v/>
      </c>
      <c r="CJ21" s="316">
        <f ca="1">IF(OR(CK21="",CK21=0),"",MAX(CJ$5:CJ20)+1)</f>
        <v>6</v>
      </c>
      <c r="CK21" s="316">
        <f ca="1">IFERROR(INDEX($AK$54:$AK$65, ROWS($CK$4:CK19)), IFERROR(INDEX($AO$54:$AO$65, ROWS($CK$4:CK19)-ROWS($AK$54:$AK$65)), IFERROR(INDEX($AS$54:$AS$65, ROWS($CK$4:CK19)-ROWS($AK$54:$AK$65)-ROWS($AO$54:$AO$65)),IFERROR(INDEX($AW$54:$AW$65, ROWS($CK$4:CK19)-ROWS($AK$54:$AK$65)-ROWS($AO$54:$AO$65)-ROWS($AS$54:$AS$65)),IFERROR(INDEX($BA$54:$BA$65, ROWS($CK$4:CK19)-ROWS($AK$54:$AK$65)-ROWS($AO$54:$AO$65)-ROWS($AS$54:$AS$65)-ROWS($AW$54:$AW$65)),IFERROR(INDEX($BE$54:$BE$65, ROWS($CK$4:CK19)-ROWS($AK$54:$AK$65)-ROWS($AO$54:$AO$65)-ROWS($AS$54:$AS$65)-ROWS($AW$54:$AW$65)-ROWS($BA$54:$BA$65)),IFERROR(INDEX($BI$54:$BI$65, ROWS($CK$4:CK19)-ROWS($AK$54:$AK$65)-ROWS($AO$54:$AO$65)-ROWS($AS$54:$AS$65)-ROWS($AW$54:$AW$65)-ROWS($BA$54:$BA$65)-ROWS($BE$54:$BE$65)), "")))))))</f>
        <v>80</v>
      </c>
      <c r="CL21" s="316" t="str">
        <f t="shared" ca="1" si="40"/>
        <v/>
      </c>
      <c r="CM21" s="413" t="str">
        <f t="shared" ca="1" si="41"/>
        <v/>
      </c>
      <c r="CN21" s="412" t="str">
        <f ca="1">IF(OR(CO21="",CO21=0),"",MAX(CN$5:CN20)+1)</f>
        <v/>
      </c>
      <c r="CO21" s="316" t="str">
        <f ca="1">IFERROR(INDEX($AJ$70:$AJ$81, ROWS($CO$4:CO19)), IFERROR(INDEX($AN$70:$AN$81, ROWS($CO$4:CO19)-ROWS($AJ$70:$AJ$81)), IFERROR(INDEX($AR$70:$AR$81, ROWS($CO$4:CO19)-ROWS($AJ$70:$AJ$81)-ROWS($AN$70:$AN$81)),IFERROR(INDEX($AV$70:$AV$81, ROWS($CO$4:CO19)-ROWS($AJ$70:$AJ$81)-ROWS($AN$70:$AN$81)-ROWS($AR$70:$AR$81)),IFERROR(INDEX($AZ$70:$AZ$81, ROWS($CO$4:CO19)-ROWS($AJ$70:$AJ$81)-ROWS($AN$70:$AN$81)-ROWS($AR$70:$AR$81)-ROWS($AV$70:$AV$81)),IFERROR(INDEX($BD$70:$BD$81, ROWS($CO$4:CO19)-ROWS($AJ$70:$AJ$81)-ROWS($AN$70:$AN$81)-ROWS($AR$70:$AR$81)-ROWS($AV$70:$AV$81)-ROWS($AZ$70:$AZ$81)),IFERROR(INDEX($BH$70:$BH$81, ROWS($CO$4:CO19)-ROWS($AJ$70:$AJ$81)-ROWS($AN$70:$AN$81)-ROWS($AR$70:$AR$81)-ROWS($AV$70:$AV$81)-ROWS($AZ$70:$AZ$81)-ROWS($BD$70:$BD$81)), "")))))))</f>
        <v/>
      </c>
      <c r="CP21" s="316" t="str">
        <f t="shared" ca="1" si="42"/>
        <v/>
      </c>
      <c r="CQ21" s="316" t="str">
        <f ca="1">IF(OR(CR21="",CR21=0),"",MAX(CQ$5:CQ20)+1)</f>
        <v/>
      </c>
      <c r="CR21" s="316" t="str">
        <f ca="1">IFERROR(INDEX($AK$70:$AK$81, ROWS($CR$4:CR19)), IFERROR(INDEX($AO$70:$AO$81, ROWS($CR$4:CR19)-ROWS($AK$70:$AK$81)), IFERROR(INDEX($AS$70:$AS$81, ROWS($CR$4:CR19)-ROWS($AK$70:$AK$81)-ROWS($AO$70:$AO$81)),IFERROR(INDEX($AW$70:$AW$81, ROWS($CR$4:CR19)-ROWS($AK$70:$AK$81)-ROWS($AO$70:$AO$81)-ROWS($AS$70:$AS$81)),IFERROR(INDEX($BA$70:$BA$81, ROWS($CR$4:CR19)-ROWS($AK$70:$AK$81)-ROWS($AO$70:$AO$81)-ROWS($AS$70:$AS$81)-ROWS($AW$70:$AW$81)),IFERROR(INDEX($BE$70:$BE$81, ROWS($CR$4:CR19)-ROWS($AK$70:$AK$81)-ROWS($AO$70:$AO$81)-ROWS($AS$70:$AS$81)-ROWS($AW$70:$AW$81)-ROWS($BA$70:$BA$81)),IFERROR(INDEX($BI$70:$BI$81, ROWS($CR$4:CR19)-ROWS($AK$70:$AK$81)-ROWS($AO$70:$AO$81)-ROWS($AS$70:$AS$81)-ROWS($AW$70:$AW$81)-ROWS($BA$70:$BA$81)-ROWS($BE$70:$BE$81)), "")))))))</f>
        <v/>
      </c>
      <c r="CS21" s="316" t="str">
        <f t="shared" ca="1" si="43"/>
        <v/>
      </c>
      <c r="CT21" s="413" t="str">
        <f t="shared" ca="1" si="44"/>
        <v/>
      </c>
      <c r="CU21" s="412" t="str">
        <f>IF(OR(CV21="",CV21=0),"",MAX(CU$5:CU20)+1)</f>
        <v/>
      </c>
      <c r="CV21" s="316">
        <f>IFERROR(INDEX($AJ$86:$AJ$97, ROWS($CV$4:CV19)), IFERROR(INDEX($AN$86:$AN$97, ROWS($CV$4:CV19)-ROWS($AJ$86:$AJ$97)), ""))</f>
        <v>0</v>
      </c>
      <c r="CW21" s="316" t="str">
        <f t="shared" si="45"/>
        <v/>
      </c>
      <c r="CX21" s="316" t="str">
        <f>IF(OR(CY21="",CY21=0),"",MAX(CX$5:CX20)+1)</f>
        <v/>
      </c>
      <c r="CY21" s="316">
        <f>IFERROR(INDEX($AK$86:$AK$97, ROWS($CY$4:CY19)), IFERROR(INDEX($AO$86:$AO$97, ROWS($CY$4:CY19)-ROWS($AK$86:$AK$97)), ""))</f>
        <v>0</v>
      </c>
      <c r="CZ21" s="316" t="str">
        <f t="shared" si="46"/>
        <v/>
      </c>
      <c r="DA21" s="413" t="str">
        <f t="shared" si="47"/>
        <v/>
      </c>
      <c r="DC21" s="438" t="str">
        <f ca="1">IF(OR(DD21="",DD21=0),"",MAX(DC$5:DC20)+1)</f>
        <v/>
      </c>
      <c r="DD21" s="434" t="str">
        <f t="shared" ca="1" si="48"/>
        <v/>
      </c>
      <c r="DE21" s="413" t="str">
        <f t="shared" ca="1" si="49"/>
        <v/>
      </c>
      <c r="DF21" s="431" t="str">
        <f ca="1">IF(OR(DG21="",DG21=0),"",MAX(DF$5:DF20)+1)</f>
        <v/>
      </c>
      <c r="DG21" s="412" t="str">
        <f t="shared" ca="1" si="50"/>
        <v/>
      </c>
      <c r="DH21" s="413" t="str">
        <f t="shared" ca="1" si="51"/>
        <v/>
      </c>
      <c r="DI21" s="412" t="str">
        <f t="shared" ca="1" si="52"/>
        <v/>
      </c>
      <c r="DJ21" s="413" t="str">
        <f t="shared" ca="1" si="53"/>
        <v/>
      </c>
      <c r="DK21" s="412" t="str">
        <f t="shared" ca="1" si="54"/>
        <v/>
      </c>
      <c r="DL21" s="413" t="str">
        <f t="shared" ca="1" si="55"/>
        <v/>
      </c>
    </row>
    <row r="22" spans="1:123" s="292" customFormat="1" ht="15" customHeight="1" x14ac:dyDescent="0.3">
      <c r="A22" s="1173" t="s">
        <v>478</v>
      </c>
      <c r="B22" s="1174"/>
      <c r="C22" s="1173" t="s">
        <v>478</v>
      </c>
      <c r="D22" s="1174"/>
      <c r="E22" s="1173" t="s">
        <v>478</v>
      </c>
      <c r="F22" s="1174"/>
      <c r="G22" s="1173" t="s">
        <v>478</v>
      </c>
      <c r="H22" s="1174"/>
      <c r="I22" s="1173" t="s">
        <v>478</v>
      </c>
      <c r="J22" s="1174"/>
      <c r="K22" s="1173" t="s">
        <v>478</v>
      </c>
      <c r="L22" s="1174"/>
      <c r="M22" s="1173" t="s">
        <v>478</v>
      </c>
      <c r="N22" s="1174"/>
      <c r="P22" s="297" t="str">
        <f t="shared" ca="1" si="59"/>
        <v/>
      </c>
      <c r="Q22" s="297" t="str">
        <f t="shared" ca="1" si="58"/>
        <v/>
      </c>
      <c r="R22" s="297" t="str">
        <f t="shared" ca="1" si="58"/>
        <v/>
      </c>
      <c r="S22" s="298" t="str">
        <f t="shared" ca="1" si="58"/>
        <v/>
      </c>
      <c r="T22" s="297" t="str">
        <f t="shared" ca="1" si="58"/>
        <v/>
      </c>
      <c r="U22" s="297" t="str">
        <f t="shared" ca="1" si="58"/>
        <v/>
      </c>
      <c r="V22" s="1160" t="s">
        <v>503</v>
      </c>
      <c r="W22" s="1161"/>
      <c r="X22" s="424">
        <f ca="1">IF(OR(X20=""),0,SUM(X19+X20-X18))</f>
        <v>7420.670000000001</v>
      </c>
      <c r="Y22"/>
      <c r="AB22" s="299"/>
      <c r="AC22" s="358" t="str">
        <f>IF('Data Entry'!B28="","",'Data Entry'!B28)</f>
        <v/>
      </c>
      <c r="AD22" s="356" t="str">
        <f>IF('Data Entry'!A28="","",'Data Entry'!A28)</f>
        <v/>
      </c>
      <c r="AE22" s="363" t="str">
        <f>IF('Data Entry'!C28="","",'Data Entry'!C28)</f>
        <v/>
      </c>
      <c r="AF22" s="402" t="str">
        <f>IF('Data Entry'!E28="","",'Data Entry'!E28)</f>
        <v/>
      </c>
      <c r="AG22" s="300"/>
      <c r="AH22"/>
      <c r="AI22" s="304">
        <f ca="1">IFERROR(MATCH($AI$20,OFFSET($AC$1,AI21,,1000),0)+AI21,"")</f>
        <v>133</v>
      </c>
      <c r="AJ22" s="305" t="str">
        <f t="shared" ref="AJ22:AJ33" ca="1" si="60">IFERROR(INDEX(AD:AD,AI22),"")</f>
        <v>Groceries</v>
      </c>
      <c r="AK22" s="306">
        <f t="shared" ref="AK22:AK33" ca="1" si="61">IFERROR(INDEX(AE:AE,AI22),"")</f>
        <v>125</v>
      </c>
      <c r="AL22" s="307" t="str">
        <f t="shared" ref="AL22:AL33" ca="1" si="62">IFERROR(INDEX(AF:AF,AI22),"")</f>
        <v>Liquid Bills</v>
      </c>
      <c r="AM22" s="304">
        <f ca="1">IFERROR(MATCH($AM$20,OFFSET($AC$1,AM21,,1000),0)+AM21,"")</f>
        <v>63</v>
      </c>
      <c r="AN22" s="305" t="str">
        <f t="shared" ref="AN22:AN33" ca="1" si="63">IFERROR(INDEX(AD:AD,AM22),"")</f>
        <v>Paycheck 2</v>
      </c>
      <c r="AO22" s="306">
        <f t="shared" ref="AO22:AO33" ca="1" si="64">IFERROR(INDEX(AE:AE,AM22),"")</f>
        <v>400</v>
      </c>
      <c r="AP22" s="307" t="str">
        <f t="shared" ref="AP22:AP33" ca="1" si="65">IFERROR(INDEX(AF:AF,AM22),"")</f>
        <v>Income</v>
      </c>
      <c r="AQ22" s="304" t="str">
        <f ca="1">IFERROR(MATCH($AQ$20,OFFSET($AC$1,AQ21,,1000),0)+AQ21,"")</f>
        <v/>
      </c>
      <c r="AR22" s="305" t="str">
        <f t="shared" ref="AR22:AR33" ca="1" si="66">IFERROR(INDEX(AD:AD,AQ22),"")</f>
        <v/>
      </c>
      <c r="AS22" s="306" t="str">
        <f t="shared" ref="AS22:AS33" ca="1" si="67">IFERROR(INDEX(AE:AE,AQ22),"")</f>
        <v/>
      </c>
      <c r="AT22" s="307" t="str">
        <f t="shared" ref="AT22:AT33" ca="1" si="68">IFERROR(INDEX(AF:AF,AQ22),"")</f>
        <v/>
      </c>
      <c r="AU22" s="304">
        <f ca="1">IFERROR(MATCH($AU$20,OFFSET($AC$1,AU21,,1000),0)+AU21,"")</f>
        <v>10</v>
      </c>
      <c r="AV22" s="305" t="str">
        <f t="shared" ref="AV22:AV33" ca="1" si="69">IFERROR(INDEX(AD:AD,AU22),"")</f>
        <v>Internet</v>
      </c>
      <c r="AW22" s="306">
        <f t="shared" ref="AW22:AW33" ca="1" si="70">IFERROR(INDEX(AE:AE,AU22),"")</f>
        <v>100</v>
      </c>
      <c r="AX22" s="307" t="str">
        <f t="shared" ref="AX22:AX33" ca="1" si="71">IFERROR(INDEX(AF:AF,AU22),"")</f>
        <v>Monthly</v>
      </c>
      <c r="AY22" s="304">
        <f ca="1">IFERROR(MATCH($AY$20,OFFSET($AC$1,AY21,,1000),0)+AY21,"")</f>
        <v>8</v>
      </c>
      <c r="AZ22" s="305" t="str">
        <f t="shared" ref="AZ22:AZ33" ca="1" si="72">IFERROR(INDEX(AD:AD,AY22),"")</f>
        <v>Life Insurance</v>
      </c>
      <c r="BA22" s="306">
        <f t="shared" ref="BA22:BA33" ca="1" si="73">IFERROR(INDEX(AE:AE,AY22),"")</f>
        <v>70</v>
      </c>
      <c r="BB22" s="307" t="str">
        <f t="shared" ref="BB22:BB33" ca="1" si="74">IFERROR(INDEX(AF:AF,AY22),"")</f>
        <v>Monthly</v>
      </c>
      <c r="BC22" s="304">
        <f ca="1">IFERROR(MATCH($BC$20,OFFSET($AC$1,BC21,,1000),0)+BC21,"")</f>
        <v>61</v>
      </c>
      <c r="BD22" s="305" t="str">
        <f t="shared" ref="BD22:BD33" ca="1" si="75">IFERROR(INDEX(AD:AD,BC22),"")</f>
        <v>Paycheck 1</v>
      </c>
      <c r="BE22" s="306">
        <f t="shared" ref="BE22:BE33" ca="1" si="76">IFERROR(INDEX(AE:AE,BC22),"")</f>
        <v>850</v>
      </c>
      <c r="BF22" s="307" t="str">
        <f t="shared" ref="BF22:BF33" ca="1" si="77">IFERROR(INDEX(AF:AF,BC22),"")</f>
        <v>Income</v>
      </c>
      <c r="BG22" s="304">
        <f ca="1">IFERROR(MATCH($BG$20,OFFSET($AC$1,BG21,,1000),0)+BG21,"")</f>
        <v>128</v>
      </c>
      <c r="BH22" s="305" t="str">
        <f t="shared" ref="BH22:BH33" ca="1" si="78">IFERROR(INDEX(AD:AD,BG22),"")</f>
        <v>Car 1 Gas</v>
      </c>
      <c r="BI22" s="306">
        <f t="shared" ref="BI22:BI33" ca="1" si="79">IFERROR(INDEX(AE:AE,BG22),"")</f>
        <v>50</v>
      </c>
      <c r="BJ22" s="307" t="str">
        <f t="shared" ref="BJ22:BJ33" ca="1" si="80">IFERROR(INDEX(AF:AF,BG22),"")</f>
        <v>Liquid Bills</v>
      </c>
      <c r="BL22" s="412" t="str">
        <f ca="1">IF(OR(BM22="",BM22=0),"",MAX(BL$5:BL21)+1)</f>
        <v/>
      </c>
      <c r="BM22" s="316" t="str">
        <f ca="1">IFERROR(INDEX($AJ$6:$AJ$17, ROWS(BM$4:$BM20)), IFERROR(INDEX($AN$6:$AN$17, ROWS(BM$4:$BM20)-ROWS($AJ$6:$AJ$17)), IFERROR(INDEX($AR$6:$AR$17, ROWS(BM$4:$BM20)-ROWS($AJ$6:$AJ$17)-ROWS($AN$6:$AN$17)),IFERROR(INDEX($AV$6:$AV$17, ROWS(BM$4:$BM20)-ROWS($AJ$6:$AJ$17)-ROWS($AN$6:$AN$17)-ROWS($AR$6:$AR$17)),IFERROR(INDEX($AZ$6:$AZ$17, ROWS(BM$4:$BM20)-ROWS($AJ$6:$AJ$17)-ROWS($AN$6:$AN$17)-ROWS($AR$6:$AR$17)-ROWS($AV$6:$AV$17)),IFERROR(INDEX($BD$6:$BD$17, ROWS(BM$4:$BM20)-ROWS($AJ$6:$AJ$17)-ROWS($AN$6:$AN$17)-ROWS($AR$6:$AR$17)-ROWS($AV$6:$AV$17)-ROWS($AZ$6:$AZ$17)),IFERROR(INDEX($BH$6:$BH$17, ROWS(BM$4:$BM20)-ROWS($AJ$6:$AJ$17)-ROWS($AN$6:$AN$17)-ROWS($AR$6:$AR$17)-ROWS($AV$6:$AV$17)-ROWS($AZ$6:$AZ$17)-ROWS($BD$6:$BD$17)), "")))))))</f>
        <v/>
      </c>
      <c r="BN22" s="316" t="str">
        <f t="shared" ca="1" si="30"/>
        <v/>
      </c>
      <c r="BO22" s="316" t="str">
        <f ca="1">IF(OR(BP22="",BP22=0),"",MAX(BO$5:BO21)+1)</f>
        <v/>
      </c>
      <c r="BP22" s="316" t="str">
        <f ca="1">IFERROR(INDEX($AK$6:$AK$17, ROWS($BP$4:BP20)), IFERROR(INDEX($AO$6:$AO$17, ROWS($BP$4:BP20)-ROWS($AK$6:$AK$17)), IFERROR(INDEX($AS$6:$AS$17, ROWS($BP$4:BP20)-ROWS($AK$6:$AK$17)-ROWS($AO$6:$AO$17)),IFERROR(INDEX($AW$6:$AW$17, ROWS($BP$4:BP20)-ROWS($AK$6:$AK$17)-ROWS($AO$6:$AO$17)-ROWS($AS$6:$AS$17)),IFERROR(INDEX($BA$6:$BA$17, ROWS($BP$4:BP20)-ROWS($AK$6:$AK$17)-ROWS($AO$6:$AO$17)-ROWS($AS$6:$AS$17)-ROWS($AW$6:$AW$17)),IFERROR(INDEX($BE$6:$BE$17, ROWS($BP$4:BP20)-ROWS($AK$6:$AK$17)-ROWS($AO$6:$AO$17)-ROWS($AS$6:$AS$17)-ROWS($AW$6:$AW$17)-ROWS($BA$6:$BA$17)),IFERROR(INDEX($BI$6:$BI$17, ROWS($BP$4:BP20)-ROWS($AK$6:$AK$17)-ROWS($AO$6:$AO$17)-ROWS($AS$6:$AS$17)-ROWS($AW$6:$AW$17)-ROWS($BA$6:$BA$17)-ROWS($BE$6:$BE$17)), "")))))))</f>
        <v/>
      </c>
      <c r="BQ22" s="316" t="str">
        <f t="shared" ca="1" si="31"/>
        <v/>
      </c>
      <c r="BR22" s="413" t="str">
        <f t="shared" ca="1" si="32"/>
        <v/>
      </c>
      <c r="BS22" s="412" t="str">
        <f ca="1">IF(OR(BT22="",BT22=0),"",MAX(BS$5:BS21)+1)</f>
        <v/>
      </c>
      <c r="BT22" s="316" t="str">
        <f ca="1">IFERROR(INDEX($AJ$22:$AJ$33, ROWS($BT$4:BT20)), IFERROR(INDEX($AN$22:$AN$33, ROWS($BT$4:BT20)-ROWS($AJ$22:$AJ$33)), IFERROR(INDEX($AR$22:$AR$33, ROWS($BT$4:BT20)-ROWS($AJ$22:$AJ$33)-ROWS($AN$22:$AN$33)),IFERROR(INDEX($AV$22:$AV$33, ROWS($BT$4:BT20)-ROWS($AJ$22:$AJ$33)-ROWS($AN$22:$AN$33)-ROWS($AR$22:$AR$33)),IFERROR(INDEX($AZ$22:$AZ$33, ROWS($BT$4:BT20)-ROWS($AJ$22:$AJ$33)-ROWS($AN$22:$AN$33)-ROWS($AR$22:$AR$33)-ROWS($AV$22:$AV$33)),IFERROR(INDEX($BD$22:$BD$33, ROWS($BT$4:BT20)-ROWS($AJ$22:$AJ$33)-ROWS($AN$22:$AN$33)-ROWS($AR$22:$AR$33)-ROWS($AV$22:$AV$33)-ROWS($AZ$22:$AZ$33)),IFERROR(INDEX($BH$22:$BH$33, ROWS($BT$4:BT20)-ROWS($AJ$22:$AJ$33)-ROWS($AN$22:$AN$33)-ROWS($AR$22:$AR$33)-ROWS($AV$22:$AV$33)-ROWS($AZ$22:$AZ$33)-ROWS($BD$22:$BD$33)), "")))))))</f>
        <v/>
      </c>
      <c r="BU22" s="316" t="str">
        <f t="shared" ca="1" si="33"/>
        <v/>
      </c>
      <c r="BV22" s="316" t="str">
        <f ca="1">IF(OR(BW22="",BW22=0),"",MAX(BV$5:BV21)+1)</f>
        <v/>
      </c>
      <c r="BW22" s="316" t="str">
        <f ca="1">IFERROR(INDEX($AK$22:$AK$33, ROWS($BW$4:BW20)), IFERROR(INDEX($AO$22:$AO$33, ROWS($BW$4:BW20)-ROWS($AK$22:$AK$33)), IFERROR(INDEX($AS$22:$AS$33, ROWS($BW$4:BW20)-ROWS($AK$22:$AK$33)-ROWS($AO$22:$AO$33)),IFERROR(INDEX($AW$22:$AW$33, ROWS($BW$4:BW20)-ROWS($AK$22:$AK$33)-ROWS($AO$22:$AO$33)-ROWS($AS$22:$AS$33)),IFERROR(INDEX($BA$22:$BA$33, ROWS($BW$4:BW20)-ROWS($AK$22:$AK$33)-ROWS($AO$22:$AO$33)-ROWS($AS$22:$AS$33)-ROWS($AW$22:$AW$33)),IFERROR(INDEX($BE$22:$BE$33, ROWS($BW$4:BW20)-ROWS($AK$22:$AK$33)-ROWS($AO$22:$AO$33)-ROWS($AS$22:$AS$33)-ROWS($AW$22:$AW$33)-ROWS($BA$22:$BA$33)),IFERROR(INDEX($BI$22:$BI$33, ROWS($BW$4:BW20)-ROWS($AK$22:$AK$33)-ROWS($AO$22:$AO$33)-ROWS($AS$22:$AS$33)-ROWS($AW$22:$AW$33)-ROWS($BA$22:$BA$33)-ROWS($BE$22:$BE$33)), "")))))))</f>
        <v/>
      </c>
      <c r="BX22" s="316" t="str">
        <f t="shared" ca="1" si="34"/>
        <v/>
      </c>
      <c r="BY22" s="413" t="str">
        <f t="shared" ca="1" si="35"/>
        <v/>
      </c>
      <c r="BZ22" s="412" t="str">
        <f ca="1">IF(OR(CA22="",CA22=0),"",MAX(BZ$5:BZ21)+1)</f>
        <v/>
      </c>
      <c r="CA22" s="316" t="str">
        <f ca="1">IFERROR(INDEX($AJ$38:$AJ$49, ROWS($CA$4:CA20)), IFERROR(INDEX($AN$38:$AN$49, ROWS($CA$4:CA20)-ROWS($AJ$38:$AJ$49)), IFERROR(INDEX($AR$38:$AR$49, ROWS($CA$4:CA20)-ROWS($AJ$38:$AJ$49)-ROWS($AN$38:$AN$49)),IFERROR(INDEX($AV$38:$AV$49, ROWS($CA$4:CA20)-ROWS($AJ$38:$AJ$49)-ROWS($AN$38:$AN$49)-ROWS($AR$38:$AR$49)),IFERROR(INDEX($AZ$38:$AZ$49, ROWS($CA$4:CA20)-ROWS($AJ$38:$AJ$49)-ROWS($AN$38:$AN$49)-ROWS($AR$38:$AR$49)-ROWS($AV$38:$AV$49)),IFERROR(INDEX($BD$38:$BD$49, ROWS($CA$4:CA20)-ROWS($AJ$38:$AJ$49)-ROWS($AN$38:$AN$49)-ROWS($AR$38:$AR$49)-ROWS($AV$38:$AV$49)-ROWS($AZ$38:$AZ$49)),IFERROR(INDEX($BH$38:$BH$49, ROWS($CA$4:CA20)-ROWS($AJ$38:$AJ$49)-ROWS($AN$38:$AN$49)-ROWS($AR$38:$AR$49)-ROWS($AV$38:$AV$49)-ROWS($AZ$38:$AZ$49)-ROWS($BD$38:$BD$49)), "")))))))</f>
        <v/>
      </c>
      <c r="CB22" s="316" t="str">
        <f t="shared" ca="1" si="36"/>
        <v/>
      </c>
      <c r="CC22" s="316" t="str">
        <f ca="1">IF(OR(CD22="",CD22=0),"",MAX(CC$5:CC21)+1)</f>
        <v/>
      </c>
      <c r="CD22" s="316" t="str">
        <f ca="1">IFERROR(INDEX($AK$38:$AK$49, ROWS($CD$4:CD20)), IFERROR(INDEX($AO$38:$AO$49, ROWS($CD$4:CD20)-ROWS($AK$38:$AK$49)), IFERROR(INDEX($AS$38:$AS$49, ROWS($CD$4:CD20)-ROWS($AK$38:$AK$49)-ROWS($AO$38:$AO$49)),IFERROR(INDEX($AW$38:$AW$49, ROWS($CD$4:CD20)-ROWS($AK$38:$AK$49)-ROWS($AO$38:$AO$49)-ROWS($AS$38:$AS$49)),IFERROR(INDEX($BA$38:$BA$49, ROWS($CD$4:CD20)-ROWS($AK$38:$AK$49)-ROWS($AO$38:$AO$49)-ROWS($AS$38:$AS$49)-ROWS($AW$38:$AW$49)),IFERROR(INDEX($BE$38:$BE$49, ROWS($CD$4:CD20)-ROWS($AK$38:$AK$49)-ROWS($AO$38:$AO$49)-ROWS($AS$38:$AS$49)-ROWS($AW$38:$AW$49)-ROWS($BA$38:$BA$49)),IFERROR(INDEX($BI$38:$BI$49, ROWS($CD$4:CD20)-ROWS($AK$38:$AK$49)-ROWS($AO$38:$AO$49)-ROWS($AS$38:$AS$49)-ROWS($AW$38:$AW$49)-ROWS($BA$38:$BA$49)-ROWS($BE$38:$BE$49)), "")))))))</f>
        <v/>
      </c>
      <c r="CE22" s="316" t="str">
        <f t="shared" ca="1" si="37"/>
        <v/>
      </c>
      <c r="CF22" s="413" t="str">
        <f t="shared" ca="1" si="38"/>
        <v/>
      </c>
      <c r="CG22" s="412" t="str">
        <f ca="1">IF(OR(CH22="",CH22=0),"",MAX(CG$5:CG21)+1)</f>
        <v/>
      </c>
      <c r="CH22" s="316" t="str">
        <f ca="1">IFERROR(INDEX($AJ$54:$AJ$65, ROWS($CH$4:CH20)), IFERROR(INDEX($AN$54:$AN$65, ROWS($CH$4:CH20)-ROWS($AJ$54:$AJ$65)), IFERROR(INDEX($AR$54:$AR$65, ROWS($CH$4:CH20)-ROWS($AJ$54:$AJ$65)-ROWS($AN$54:$AN$65)),IFERROR(INDEX($AV$54:$AV$65, ROWS($CH$4:CH20)-ROWS($AJ$54:$AJ$65)-ROWS($AN$54:$AN$65)-ROWS($AR$54:$AR$65)),IFERROR(INDEX($AZ$54:$AZ$65, ROWS($CH$4:CH20)-ROWS($AJ$54:$AJ$65)-ROWS($AN$54:$AN$65)-ROWS($AR$54:$AR$65)-ROWS($AV$54:$AV$65)),IFERROR(INDEX($BD$54:$BD$65, ROWS($CH$4:CH20)-ROWS($AJ$54:$AJ$65)-ROWS($AN$54:$AN$65)-ROWS($AR$54:$AR$65)-ROWS($AV$54:$AV$65)-ROWS($AZ$54:$AZ$65)),IFERROR(INDEX($BH$54:$BH$65, ROWS($CH$4:CH20)-ROWS($AJ$54:$AJ$65)-ROWS($AN$54:$AN$65)-ROWS($AR$54:$AR$65)-ROWS($AV$54:$AV$65)-ROWS($AZ$54:$AZ$65)-ROWS($BD$54:$BD$65)), "")))))))</f>
        <v/>
      </c>
      <c r="CI22" s="316" t="str">
        <f t="shared" ca="1" si="39"/>
        <v/>
      </c>
      <c r="CJ22" s="316" t="str">
        <f ca="1">IF(OR(CK22="",CK22=0),"",MAX(CJ$5:CJ21)+1)</f>
        <v/>
      </c>
      <c r="CK22" s="316" t="str">
        <f ca="1">IFERROR(INDEX($AK$54:$AK$65, ROWS($CK$4:CK20)), IFERROR(INDEX($AO$54:$AO$65, ROWS($CK$4:CK20)-ROWS($AK$54:$AK$65)), IFERROR(INDEX($AS$54:$AS$65, ROWS($CK$4:CK20)-ROWS($AK$54:$AK$65)-ROWS($AO$54:$AO$65)),IFERROR(INDEX($AW$54:$AW$65, ROWS($CK$4:CK20)-ROWS($AK$54:$AK$65)-ROWS($AO$54:$AO$65)-ROWS($AS$54:$AS$65)),IFERROR(INDEX($BA$54:$BA$65, ROWS($CK$4:CK20)-ROWS($AK$54:$AK$65)-ROWS($AO$54:$AO$65)-ROWS($AS$54:$AS$65)-ROWS($AW$54:$AW$65)),IFERROR(INDEX($BE$54:$BE$65, ROWS($CK$4:CK20)-ROWS($AK$54:$AK$65)-ROWS($AO$54:$AO$65)-ROWS($AS$54:$AS$65)-ROWS($AW$54:$AW$65)-ROWS($BA$54:$BA$65)),IFERROR(INDEX($BI$54:$BI$65, ROWS($CK$4:CK20)-ROWS($AK$54:$AK$65)-ROWS($AO$54:$AO$65)-ROWS($AS$54:$AS$65)-ROWS($AW$54:$AW$65)-ROWS($BA$54:$BA$65)-ROWS($BE$54:$BE$65)), "")))))))</f>
        <v/>
      </c>
      <c r="CL22" s="316" t="str">
        <f t="shared" ca="1" si="40"/>
        <v/>
      </c>
      <c r="CM22" s="413" t="str">
        <f t="shared" ca="1" si="41"/>
        <v/>
      </c>
      <c r="CN22" s="412" t="str">
        <f ca="1">IF(OR(CO22="",CO22=0),"",MAX(CN$5:CN21)+1)</f>
        <v/>
      </c>
      <c r="CO22" s="316" t="str">
        <f ca="1">IFERROR(INDEX($AJ$70:$AJ$81, ROWS($CO$4:CO20)), IFERROR(INDEX($AN$70:$AN$81, ROWS($CO$4:CO20)-ROWS($AJ$70:$AJ$81)), IFERROR(INDEX($AR$70:$AR$81, ROWS($CO$4:CO20)-ROWS($AJ$70:$AJ$81)-ROWS($AN$70:$AN$81)),IFERROR(INDEX($AV$70:$AV$81, ROWS($CO$4:CO20)-ROWS($AJ$70:$AJ$81)-ROWS($AN$70:$AN$81)-ROWS($AR$70:$AR$81)),IFERROR(INDEX($AZ$70:$AZ$81, ROWS($CO$4:CO20)-ROWS($AJ$70:$AJ$81)-ROWS($AN$70:$AN$81)-ROWS($AR$70:$AR$81)-ROWS($AV$70:$AV$81)),IFERROR(INDEX($BD$70:$BD$81, ROWS($CO$4:CO20)-ROWS($AJ$70:$AJ$81)-ROWS($AN$70:$AN$81)-ROWS($AR$70:$AR$81)-ROWS($AV$70:$AV$81)-ROWS($AZ$70:$AZ$81)),IFERROR(INDEX($BH$70:$BH$81, ROWS($CO$4:CO20)-ROWS($AJ$70:$AJ$81)-ROWS($AN$70:$AN$81)-ROWS($AR$70:$AR$81)-ROWS($AV$70:$AV$81)-ROWS($AZ$70:$AZ$81)-ROWS($BD$70:$BD$81)), "")))))))</f>
        <v/>
      </c>
      <c r="CP22" s="316" t="str">
        <f t="shared" ca="1" si="42"/>
        <v/>
      </c>
      <c r="CQ22" s="316" t="str">
        <f ca="1">IF(OR(CR22="",CR22=0),"",MAX(CQ$5:CQ21)+1)</f>
        <v/>
      </c>
      <c r="CR22" s="316" t="str">
        <f ca="1">IFERROR(INDEX($AK$70:$AK$81, ROWS($CR$4:CR20)), IFERROR(INDEX($AO$70:$AO$81, ROWS($CR$4:CR20)-ROWS($AK$70:$AK$81)), IFERROR(INDEX($AS$70:$AS$81, ROWS($CR$4:CR20)-ROWS($AK$70:$AK$81)-ROWS($AO$70:$AO$81)),IFERROR(INDEX($AW$70:$AW$81, ROWS($CR$4:CR20)-ROWS($AK$70:$AK$81)-ROWS($AO$70:$AO$81)-ROWS($AS$70:$AS$81)),IFERROR(INDEX($BA$70:$BA$81, ROWS($CR$4:CR20)-ROWS($AK$70:$AK$81)-ROWS($AO$70:$AO$81)-ROWS($AS$70:$AS$81)-ROWS($AW$70:$AW$81)),IFERROR(INDEX($BE$70:$BE$81, ROWS($CR$4:CR20)-ROWS($AK$70:$AK$81)-ROWS($AO$70:$AO$81)-ROWS($AS$70:$AS$81)-ROWS($AW$70:$AW$81)-ROWS($BA$70:$BA$81)),IFERROR(INDEX($BI$70:$BI$81, ROWS($CR$4:CR20)-ROWS($AK$70:$AK$81)-ROWS($AO$70:$AO$81)-ROWS($AS$70:$AS$81)-ROWS($AW$70:$AW$81)-ROWS($BA$70:$BA$81)-ROWS($BE$70:$BE$81)), "")))))))</f>
        <v/>
      </c>
      <c r="CS22" s="316" t="str">
        <f t="shared" ca="1" si="43"/>
        <v/>
      </c>
      <c r="CT22" s="413" t="str">
        <f t="shared" ca="1" si="44"/>
        <v/>
      </c>
      <c r="CU22" s="412" t="str">
        <f>IF(OR(CV22="",CV22=0),"",MAX(CU$5:CU21)+1)</f>
        <v/>
      </c>
      <c r="CV22" s="316">
        <f>IFERROR(INDEX($AJ$86:$AJ$97, ROWS($CV$4:CV20)), IFERROR(INDEX($AN$86:$AN$97, ROWS($CV$4:CV20)-ROWS($AJ$86:$AJ$97)), ""))</f>
        <v>0</v>
      </c>
      <c r="CW22" s="316" t="str">
        <f t="shared" si="45"/>
        <v/>
      </c>
      <c r="CX22" s="316" t="str">
        <f>IF(OR(CY22="",CY22=0),"",MAX(CX$5:CX21)+1)</f>
        <v/>
      </c>
      <c r="CY22" s="316">
        <f>IFERROR(INDEX($AK$86:$AK$97, ROWS($CY$4:CY20)), IFERROR(INDEX($AO$86:$AO$97, ROWS($CY$4:CY20)-ROWS($AK$86:$AK$97)), ""))</f>
        <v>0</v>
      </c>
      <c r="CZ22" s="316" t="str">
        <f t="shared" si="46"/>
        <v/>
      </c>
      <c r="DA22" s="413" t="str">
        <f t="shared" si="47"/>
        <v/>
      </c>
      <c r="DC22" s="438" t="str">
        <f ca="1">IF(OR(DD22="",DD22=0),"",MAX(DC$5:DC21)+1)</f>
        <v/>
      </c>
      <c r="DD22" s="434" t="str">
        <f t="shared" ca="1" si="48"/>
        <v/>
      </c>
      <c r="DE22" s="413" t="str">
        <f t="shared" ca="1" si="49"/>
        <v/>
      </c>
      <c r="DF22" s="431" t="str">
        <f ca="1">IF(OR(DG22="",DG22=0),"",MAX(DF$5:DF21)+1)</f>
        <v/>
      </c>
      <c r="DG22" s="412" t="str">
        <f t="shared" ca="1" si="50"/>
        <v/>
      </c>
      <c r="DH22" s="413" t="str">
        <f t="shared" ca="1" si="51"/>
        <v/>
      </c>
      <c r="DI22" s="412" t="str">
        <f t="shared" ca="1" si="52"/>
        <v/>
      </c>
      <c r="DJ22" s="413" t="str">
        <f t="shared" ca="1" si="53"/>
        <v/>
      </c>
      <c r="DK22" s="412" t="str">
        <f t="shared" ca="1" si="54"/>
        <v/>
      </c>
      <c r="DL22" s="413" t="str">
        <f t="shared" ca="1" si="55"/>
        <v/>
      </c>
    </row>
    <row r="23" spans="1:123" s="293" customFormat="1" ht="15" customHeight="1" thickBot="1" x14ac:dyDescent="0.35">
      <c r="A23" s="291">
        <f>Year!A32</f>
        <v>45123</v>
      </c>
      <c r="B23" s="290" t="str">
        <f>IF(ISERROR(MATCH(A23,event_dates,0)),"",INDEX(events,MATCH(A23,event_dates,0)))</f>
        <v/>
      </c>
      <c r="C23" s="291">
        <f>Year!B32</f>
        <v>45124</v>
      </c>
      <c r="D23" s="290" t="str">
        <f>IF(ISERROR(MATCH(C23,event_dates,0)),"",INDEX(events,MATCH(C23,event_dates,0)))</f>
        <v/>
      </c>
      <c r="E23" s="291">
        <f>Year!C32</f>
        <v>45125</v>
      </c>
      <c r="F23" s="290" t="str">
        <f>IF(ISERROR(MATCH(E23,event_dates,0)),"",INDEX(events,MATCH(E23,event_dates,0)))</f>
        <v/>
      </c>
      <c r="G23" s="291">
        <f>Year!D32</f>
        <v>45126</v>
      </c>
      <c r="H23" s="290" t="str">
        <f>IF(ISERROR(MATCH(G23,event_dates,0)),"",INDEX(events,MATCH(G23,event_dates,0)))</f>
        <v/>
      </c>
      <c r="I23" s="291">
        <f>Year!E32</f>
        <v>45127</v>
      </c>
      <c r="J23" s="290" t="str">
        <f>IF(ISERROR(MATCH(I23,event_dates,0)),"",INDEX(events,MATCH(I23,event_dates,0)))</f>
        <v/>
      </c>
      <c r="K23" s="291">
        <f>Year!F32</f>
        <v>45128</v>
      </c>
      <c r="L23" s="290" t="str">
        <f>IF(ISERROR(MATCH(K23,event_dates,0)),"",INDEX(events,MATCH(K23,event_dates,0)))</f>
        <v/>
      </c>
      <c r="M23" s="291">
        <f>Year!G32</f>
        <v>45129</v>
      </c>
      <c r="N23" s="290" t="str">
        <f>IF(ISERROR(MATCH(M23,event_dates,0)),"",INDEX(events,MATCH(M23,event_dates,0)))</f>
        <v/>
      </c>
      <c r="P23" s="295" t="str">
        <f ca="1">IF(DN66="","",DN66)</f>
        <v>Audible - 14.95</v>
      </c>
      <c r="Q23" s="295" t="str">
        <f t="shared" ref="Q23:U28" ca="1" si="81">IF(DO66="","",DO66)</f>
        <v>Groceries - 125</v>
      </c>
      <c r="R23" s="295" t="str">
        <f t="shared" ca="1" si="81"/>
        <v>Cellular - 225</v>
      </c>
      <c r="S23" s="296" t="str">
        <f t="shared" ca="1" si="81"/>
        <v>Paycheck 2 - 400</v>
      </c>
      <c r="T23" s="295" t="str">
        <f t="shared" ca="1" si="81"/>
        <v>Paycheck 3 - 700</v>
      </c>
      <c r="U23" s="295" t="str">
        <f t="shared" ca="1" si="81"/>
        <v>Paycheck 1 - 850</v>
      </c>
      <c r="V23" s="1156"/>
      <c r="W23" s="1157"/>
      <c r="X23" s="445"/>
      <c r="Y23"/>
      <c r="AB23" s="299"/>
      <c r="AC23" s="358" t="str">
        <f>IF('Data Entry'!B29="","",'Data Entry'!B29)</f>
        <v/>
      </c>
      <c r="AD23" s="356" t="str">
        <f>IF('Data Entry'!A29="","",'Data Entry'!A29)</f>
        <v/>
      </c>
      <c r="AE23" s="363" t="str">
        <f>IF('Data Entry'!C29="","",'Data Entry'!C29)</f>
        <v/>
      </c>
      <c r="AF23" s="402" t="str">
        <f>IF('Data Entry'!E29="","",'Data Entry'!E29)</f>
        <v/>
      </c>
      <c r="AG23" s="300"/>
      <c r="AH23"/>
      <c r="AI23" s="304" t="str">
        <f t="shared" ref="AI23:AI33" ca="1" si="82">IFERROR(MATCH($AI$20,OFFSET($AC$1,AI22,,1000),0)+AI22,"")</f>
        <v/>
      </c>
      <c r="AJ23" s="305" t="str">
        <f t="shared" ca="1" si="60"/>
        <v/>
      </c>
      <c r="AK23" s="306" t="str">
        <f t="shared" ca="1" si="61"/>
        <v/>
      </c>
      <c r="AL23" s="307" t="str">
        <f t="shared" ca="1" si="62"/>
        <v/>
      </c>
      <c r="AM23" s="304">
        <f t="shared" ref="AM23:AM33" ca="1" si="83">IFERROR(MATCH($AM$20,OFFSET($AC$1,AM22,,1000),0)+AM22,"")</f>
        <v>130</v>
      </c>
      <c r="AN23" s="305" t="str">
        <f t="shared" ca="1" si="63"/>
        <v>Car 2 Gas</v>
      </c>
      <c r="AO23" s="306">
        <f t="shared" ca="1" si="64"/>
        <v>80</v>
      </c>
      <c r="AP23" s="307" t="str">
        <f t="shared" ca="1" si="65"/>
        <v>Liquid Bills</v>
      </c>
      <c r="AQ23" s="304" t="str">
        <f t="shared" ref="AQ23:AQ33" ca="1" si="84">IFERROR(MATCH($AQ$20,OFFSET($AC$1,AQ22,,1000),0)+AQ22,"")</f>
        <v/>
      </c>
      <c r="AR23" s="305" t="str">
        <f t="shared" ca="1" si="66"/>
        <v/>
      </c>
      <c r="AS23" s="306" t="str">
        <f t="shared" ca="1" si="67"/>
        <v/>
      </c>
      <c r="AT23" s="307" t="str">
        <f t="shared" ca="1" si="68"/>
        <v/>
      </c>
      <c r="AU23" s="304">
        <f t="shared" ref="AU23:AU33" ca="1" si="85">IFERROR(MATCH($AU$20,OFFSET($AC$1,AU22,,1000),0)+AU22,"")</f>
        <v>32</v>
      </c>
      <c r="AV23" s="305" t="str">
        <f t="shared" ca="1" si="69"/>
        <v>D. Store Card 3</v>
      </c>
      <c r="AW23" s="306">
        <f t="shared" ca="1" si="70"/>
        <v>30</v>
      </c>
      <c r="AX23" s="307">
        <f t="shared" ca="1" si="71"/>
        <v>400</v>
      </c>
      <c r="AY23" s="304" t="str">
        <f t="shared" ref="AY23:AY33" ca="1" si="86">IFERROR(MATCH($AY$20,OFFSET($AC$1,AY22,,1000),0)+AY22,"")</f>
        <v/>
      </c>
      <c r="AZ23" s="305" t="str">
        <f t="shared" ca="1" si="72"/>
        <v/>
      </c>
      <c r="BA23" s="306" t="str">
        <f t="shared" ca="1" si="73"/>
        <v/>
      </c>
      <c r="BB23" s="307" t="str">
        <f t="shared" ca="1" si="74"/>
        <v/>
      </c>
      <c r="BC23" s="304" t="str">
        <f t="shared" ref="BC23:BC33" ca="1" si="87">IFERROR(MATCH($BC$20,OFFSET($AC$1,BC22,,1000),0)+BC22,"")</f>
        <v/>
      </c>
      <c r="BD23" s="305" t="str">
        <f t="shared" ca="1" si="75"/>
        <v/>
      </c>
      <c r="BE23" s="306" t="str">
        <f t="shared" ca="1" si="76"/>
        <v/>
      </c>
      <c r="BF23" s="307" t="str">
        <f t="shared" ca="1" si="77"/>
        <v/>
      </c>
      <c r="BG23" s="304" t="str">
        <f t="shared" ref="BG23:BG33" ca="1" si="88">IFERROR(MATCH($BG$20,OFFSET($AC$1,BG22,,1000),0)+BG22,"")</f>
        <v/>
      </c>
      <c r="BH23" s="305" t="str">
        <f t="shared" ca="1" si="78"/>
        <v/>
      </c>
      <c r="BI23" s="306" t="str">
        <f t="shared" ca="1" si="79"/>
        <v/>
      </c>
      <c r="BJ23" s="307" t="str">
        <f t="shared" ca="1" si="80"/>
        <v/>
      </c>
      <c r="BL23" s="416" t="str">
        <f ca="1">IF(OR(BM23="",BM23=0),"",MAX(BL$5:BL22)+1)</f>
        <v/>
      </c>
      <c r="BM23" s="321" t="str">
        <f ca="1">IFERROR(INDEX($AJ$6:$AJ$17, ROWS(BM$4:$BM21)), IFERROR(INDEX($AN$6:$AN$17, ROWS(BM$4:$BM21)-ROWS($AJ$6:$AJ$17)), IFERROR(INDEX($AR$6:$AR$17, ROWS(BM$4:$BM21)-ROWS($AJ$6:$AJ$17)-ROWS($AN$6:$AN$17)),IFERROR(INDEX($AV$6:$AV$17, ROWS(BM$4:$BM21)-ROWS($AJ$6:$AJ$17)-ROWS($AN$6:$AN$17)-ROWS($AR$6:$AR$17)),IFERROR(INDEX($AZ$6:$AZ$17, ROWS(BM$4:$BM21)-ROWS($AJ$6:$AJ$17)-ROWS($AN$6:$AN$17)-ROWS($AR$6:$AR$17)-ROWS($AV$6:$AV$17)),IFERROR(INDEX($BD$6:$BD$17, ROWS(BM$4:$BM21)-ROWS($AJ$6:$AJ$17)-ROWS($AN$6:$AN$17)-ROWS($AR$6:$AR$17)-ROWS($AV$6:$AV$17)-ROWS($AZ$6:$AZ$17)),IFERROR(INDEX($BH$6:$BH$17, ROWS(BM$4:$BM21)-ROWS($AJ$6:$AJ$17)-ROWS($AN$6:$AN$17)-ROWS($AR$6:$AR$17)-ROWS($AV$6:$AV$17)-ROWS($AZ$6:$AZ$17)-ROWS($BD$6:$BD$17)), "")))))))</f>
        <v/>
      </c>
      <c r="BN23" s="321" t="str">
        <f t="shared" ca="1" si="30"/>
        <v/>
      </c>
      <c r="BO23" s="321" t="str">
        <f ca="1">IF(OR(BP23="",BP23=0),"",MAX(BO$5:BO22)+1)</f>
        <v/>
      </c>
      <c r="BP23" s="321" t="str">
        <f ca="1">IFERROR(INDEX($AK$6:$AK$17, ROWS($BP$4:BP21)), IFERROR(INDEX($AO$6:$AO$17, ROWS($BP$4:BP21)-ROWS($AK$6:$AK$17)), IFERROR(INDEX($AS$6:$AS$17, ROWS($BP$4:BP21)-ROWS($AK$6:$AK$17)-ROWS($AO$6:$AO$17)),IFERROR(INDEX($AW$6:$AW$17, ROWS($BP$4:BP21)-ROWS($AK$6:$AK$17)-ROWS($AO$6:$AO$17)-ROWS($AS$6:$AS$17)),IFERROR(INDEX($BA$6:$BA$17, ROWS($BP$4:BP21)-ROWS($AK$6:$AK$17)-ROWS($AO$6:$AO$17)-ROWS($AS$6:$AS$17)-ROWS($AW$6:$AW$17)),IFERROR(INDEX($BE$6:$BE$17, ROWS($BP$4:BP21)-ROWS($AK$6:$AK$17)-ROWS($AO$6:$AO$17)-ROWS($AS$6:$AS$17)-ROWS($AW$6:$AW$17)-ROWS($BA$6:$BA$17)),IFERROR(INDEX($BI$6:$BI$17, ROWS($BP$4:BP21)-ROWS($AK$6:$AK$17)-ROWS($AO$6:$AO$17)-ROWS($AS$6:$AS$17)-ROWS($AW$6:$AW$17)-ROWS($BA$6:$BA$17)-ROWS($BE$6:$BE$17)), "")))))))</f>
        <v/>
      </c>
      <c r="BQ23" s="321" t="str">
        <f t="shared" ca="1" si="31"/>
        <v/>
      </c>
      <c r="BR23" s="417" t="str">
        <f t="shared" ca="1" si="32"/>
        <v/>
      </c>
      <c r="BS23" s="416" t="str">
        <f ca="1">IF(OR(BT23="",BT23=0),"",MAX(BS$5:BS22)+1)</f>
        <v/>
      </c>
      <c r="BT23" s="321" t="str">
        <f ca="1">IFERROR(INDEX($AJ$22:$AJ$33, ROWS($BT$4:BT21)), IFERROR(INDEX($AN$22:$AN$33, ROWS($BT$4:BT21)-ROWS($AJ$22:$AJ$33)), IFERROR(INDEX($AR$22:$AR$33, ROWS($BT$4:BT21)-ROWS($AJ$22:$AJ$33)-ROWS($AN$22:$AN$33)),IFERROR(INDEX($AV$22:$AV$33, ROWS($BT$4:BT21)-ROWS($AJ$22:$AJ$33)-ROWS($AN$22:$AN$33)-ROWS($AR$22:$AR$33)),IFERROR(INDEX($AZ$22:$AZ$33, ROWS($BT$4:BT21)-ROWS($AJ$22:$AJ$33)-ROWS($AN$22:$AN$33)-ROWS($AR$22:$AR$33)-ROWS($AV$22:$AV$33)),IFERROR(INDEX($BD$22:$BD$33, ROWS($BT$4:BT21)-ROWS($AJ$22:$AJ$33)-ROWS($AN$22:$AN$33)-ROWS($AR$22:$AR$33)-ROWS($AV$22:$AV$33)-ROWS($AZ$22:$AZ$33)),IFERROR(INDEX($BH$22:$BH$33, ROWS($BT$4:BT21)-ROWS($AJ$22:$AJ$33)-ROWS($AN$22:$AN$33)-ROWS($AR$22:$AR$33)-ROWS($AV$22:$AV$33)-ROWS($AZ$22:$AZ$33)-ROWS($BD$22:$BD$33)), "")))))))</f>
        <v/>
      </c>
      <c r="BU23" s="321" t="str">
        <f t="shared" ca="1" si="33"/>
        <v/>
      </c>
      <c r="BV23" s="321" t="str">
        <f ca="1">IF(OR(BW23="",BW23=0),"",MAX(BV$5:BV22)+1)</f>
        <v/>
      </c>
      <c r="BW23" s="321" t="str">
        <f ca="1">IFERROR(INDEX($AK$22:$AK$33, ROWS($BW$4:BW21)), IFERROR(INDEX($AO$22:$AO$33, ROWS($BW$4:BW21)-ROWS($AK$22:$AK$33)), IFERROR(INDEX($AS$22:$AS$33, ROWS($BW$4:BW21)-ROWS($AK$22:$AK$33)-ROWS($AO$22:$AO$33)),IFERROR(INDEX($AW$22:$AW$33, ROWS($BW$4:BW21)-ROWS($AK$22:$AK$33)-ROWS($AO$22:$AO$33)-ROWS($AS$22:$AS$33)),IFERROR(INDEX($BA$22:$BA$33, ROWS($BW$4:BW21)-ROWS($AK$22:$AK$33)-ROWS($AO$22:$AO$33)-ROWS($AS$22:$AS$33)-ROWS($AW$22:$AW$33)),IFERROR(INDEX($BE$22:$BE$33, ROWS($BW$4:BW21)-ROWS($AK$22:$AK$33)-ROWS($AO$22:$AO$33)-ROWS($AS$22:$AS$33)-ROWS($AW$22:$AW$33)-ROWS($BA$22:$BA$33)),IFERROR(INDEX($BI$22:$BI$33, ROWS($BW$4:BW21)-ROWS($AK$22:$AK$33)-ROWS($AO$22:$AO$33)-ROWS($AS$22:$AS$33)-ROWS($AW$22:$AW$33)-ROWS($BA$22:$BA$33)-ROWS($BE$22:$BE$33)), "")))))))</f>
        <v/>
      </c>
      <c r="BX23" s="321" t="str">
        <f t="shared" ca="1" si="34"/>
        <v/>
      </c>
      <c r="BY23" s="417" t="str">
        <f t="shared" ca="1" si="35"/>
        <v/>
      </c>
      <c r="BZ23" s="416" t="str">
        <f ca="1">IF(OR(CA23="",CA23=0),"",MAX(BZ$5:BZ22)+1)</f>
        <v/>
      </c>
      <c r="CA23" s="321" t="str">
        <f ca="1">IFERROR(INDEX($AJ$38:$AJ$49, ROWS($CA$4:CA21)), IFERROR(INDEX($AN$38:$AN$49, ROWS($CA$4:CA21)-ROWS($AJ$38:$AJ$49)), IFERROR(INDEX($AR$38:$AR$49, ROWS($CA$4:CA21)-ROWS($AJ$38:$AJ$49)-ROWS($AN$38:$AN$49)),IFERROR(INDEX($AV$38:$AV$49, ROWS($CA$4:CA21)-ROWS($AJ$38:$AJ$49)-ROWS($AN$38:$AN$49)-ROWS($AR$38:$AR$49)),IFERROR(INDEX($AZ$38:$AZ$49, ROWS($CA$4:CA21)-ROWS($AJ$38:$AJ$49)-ROWS($AN$38:$AN$49)-ROWS($AR$38:$AR$49)-ROWS($AV$38:$AV$49)),IFERROR(INDEX($BD$38:$BD$49, ROWS($CA$4:CA21)-ROWS($AJ$38:$AJ$49)-ROWS($AN$38:$AN$49)-ROWS($AR$38:$AR$49)-ROWS($AV$38:$AV$49)-ROWS($AZ$38:$AZ$49)),IFERROR(INDEX($BH$38:$BH$49, ROWS($CA$4:CA21)-ROWS($AJ$38:$AJ$49)-ROWS($AN$38:$AN$49)-ROWS($AR$38:$AR$49)-ROWS($AV$38:$AV$49)-ROWS($AZ$38:$AZ$49)-ROWS($BD$38:$BD$49)), "")))))))</f>
        <v/>
      </c>
      <c r="CB23" s="321" t="str">
        <f t="shared" ca="1" si="36"/>
        <v/>
      </c>
      <c r="CC23" s="321" t="str">
        <f ca="1">IF(OR(CD23="",CD23=0),"",MAX(CC$5:CC22)+1)</f>
        <v/>
      </c>
      <c r="CD23" s="321" t="str">
        <f ca="1">IFERROR(INDEX($AK$38:$AK$49, ROWS($CD$4:CD21)), IFERROR(INDEX($AO$38:$AO$49, ROWS($CD$4:CD21)-ROWS($AK$38:$AK$49)), IFERROR(INDEX($AS$38:$AS$49, ROWS($CD$4:CD21)-ROWS($AK$38:$AK$49)-ROWS($AO$38:$AO$49)),IFERROR(INDEX($AW$38:$AW$49, ROWS($CD$4:CD21)-ROWS($AK$38:$AK$49)-ROWS($AO$38:$AO$49)-ROWS($AS$38:$AS$49)),IFERROR(INDEX($BA$38:$BA$49, ROWS($CD$4:CD21)-ROWS($AK$38:$AK$49)-ROWS($AO$38:$AO$49)-ROWS($AS$38:$AS$49)-ROWS($AW$38:$AW$49)),IFERROR(INDEX($BE$38:$BE$49, ROWS($CD$4:CD21)-ROWS($AK$38:$AK$49)-ROWS($AO$38:$AO$49)-ROWS($AS$38:$AS$49)-ROWS($AW$38:$AW$49)-ROWS($BA$38:$BA$49)),IFERROR(INDEX($BI$38:$BI$49, ROWS($CD$4:CD21)-ROWS($AK$38:$AK$49)-ROWS($AO$38:$AO$49)-ROWS($AS$38:$AS$49)-ROWS($AW$38:$AW$49)-ROWS($BA$38:$BA$49)-ROWS($BE$38:$BE$49)), "")))))))</f>
        <v/>
      </c>
      <c r="CE23" s="321" t="str">
        <f t="shared" ca="1" si="37"/>
        <v/>
      </c>
      <c r="CF23" s="417" t="str">
        <f t="shared" ca="1" si="38"/>
        <v/>
      </c>
      <c r="CG23" s="416" t="str">
        <f ca="1">IF(OR(CH23="",CH23=0),"",MAX(CG$5:CG22)+1)</f>
        <v/>
      </c>
      <c r="CH23" s="321" t="str">
        <f ca="1">IFERROR(INDEX($AJ$54:$AJ$65, ROWS($CH$4:CH21)), IFERROR(INDEX($AN$54:$AN$65, ROWS($CH$4:CH21)-ROWS($AJ$54:$AJ$65)), IFERROR(INDEX($AR$54:$AR$65, ROWS($CH$4:CH21)-ROWS($AJ$54:$AJ$65)-ROWS($AN$54:$AN$65)),IFERROR(INDEX($AV$54:$AV$65, ROWS($CH$4:CH21)-ROWS($AJ$54:$AJ$65)-ROWS($AN$54:$AN$65)-ROWS($AR$54:$AR$65)),IFERROR(INDEX($AZ$54:$AZ$65, ROWS($CH$4:CH21)-ROWS($AJ$54:$AJ$65)-ROWS($AN$54:$AN$65)-ROWS($AR$54:$AR$65)-ROWS($AV$54:$AV$65)),IFERROR(INDEX($BD$54:$BD$65, ROWS($CH$4:CH21)-ROWS($AJ$54:$AJ$65)-ROWS($AN$54:$AN$65)-ROWS($AR$54:$AR$65)-ROWS($AV$54:$AV$65)-ROWS($AZ$54:$AZ$65)),IFERROR(INDEX($BH$54:$BH$65, ROWS($CH$4:CH21)-ROWS($AJ$54:$AJ$65)-ROWS($AN$54:$AN$65)-ROWS($AR$54:$AR$65)-ROWS($AV$54:$AV$65)-ROWS($AZ$54:$AZ$65)-ROWS($BD$54:$BD$65)), "")))))))</f>
        <v/>
      </c>
      <c r="CI23" s="321" t="str">
        <f t="shared" ca="1" si="39"/>
        <v/>
      </c>
      <c r="CJ23" s="321" t="str">
        <f ca="1">IF(OR(CK23="",CK23=0),"",MAX(CJ$5:CJ22)+1)</f>
        <v/>
      </c>
      <c r="CK23" s="321" t="str">
        <f ca="1">IFERROR(INDEX($AK$54:$AK$65, ROWS($CK$4:CK21)), IFERROR(INDEX($AO$54:$AO$65, ROWS($CK$4:CK21)-ROWS($AK$54:$AK$65)), IFERROR(INDEX($AS$54:$AS$65, ROWS($CK$4:CK21)-ROWS($AK$54:$AK$65)-ROWS($AO$54:$AO$65)),IFERROR(INDEX($AW$54:$AW$65, ROWS($CK$4:CK21)-ROWS($AK$54:$AK$65)-ROWS($AO$54:$AO$65)-ROWS($AS$54:$AS$65)),IFERROR(INDEX($BA$54:$BA$65, ROWS($CK$4:CK21)-ROWS($AK$54:$AK$65)-ROWS($AO$54:$AO$65)-ROWS($AS$54:$AS$65)-ROWS($AW$54:$AW$65)),IFERROR(INDEX($BE$54:$BE$65, ROWS($CK$4:CK21)-ROWS($AK$54:$AK$65)-ROWS($AO$54:$AO$65)-ROWS($AS$54:$AS$65)-ROWS($AW$54:$AW$65)-ROWS($BA$54:$BA$65)),IFERROR(INDEX($BI$54:$BI$65, ROWS($CK$4:CK21)-ROWS($AK$54:$AK$65)-ROWS($AO$54:$AO$65)-ROWS($AS$54:$AS$65)-ROWS($AW$54:$AW$65)-ROWS($BA$54:$BA$65)-ROWS($BE$54:$BE$65)), "")))))))</f>
        <v/>
      </c>
      <c r="CL23" s="321" t="str">
        <f t="shared" ca="1" si="40"/>
        <v/>
      </c>
      <c r="CM23" s="417" t="str">
        <f t="shared" ca="1" si="41"/>
        <v/>
      </c>
      <c r="CN23" s="416" t="str">
        <f ca="1">IF(OR(CO23="",CO23=0),"",MAX(CN$5:CN22)+1)</f>
        <v/>
      </c>
      <c r="CO23" s="321" t="str">
        <f ca="1">IFERROR(INDEX($AJ$70:$AJ$81, ROWS($CO$4:CO21)), IFERROR(INDEX($AN$70:$AN$81, ROWS($CO$4:CO21)-ROWS($AJ$70:$AJ$81)), IFERROR(INDEX($AR$70:$AR$81, ROWS($CO$4:CO21)-ROWS($AJ$70:$AJ$81)-ROWS($AN$70:$AN$81)),IFERROR(INDEX($AV$70:$AV$81, ROWS($CO$4:CO21)-ROWS($AJ$70:$AJ$81)-ROWS($AN$70:$AN$81)-ROWS($AR$70:$AR$81)),IFERROR(INDEX($AZ$70:$AZ$81, ROWS($CO$4:CO21)-ROWS($AJ$70:$AJ$81)-ROWS($AN$70:$AN$81)-ROWS($AR$70:$AR$81)-ROWS($AV$70:$AV$81)),IFERROR(INDEX($BD$70:$BD$81, ROWS($CO$4:CO21)-ROWS($AJ$70:$AJ$81)-ROWS($AN$70:$AN$81)-ROWS($AR$70:$AR$81)-ROWS($AV$70:$AV$81)-ROWS($AZ$70:$AZ$81)),IFERROR(INDEX($BH$70:$BH$81, ROWS($CO$4:CO21)-ROWS($AJ$70:$AJ$81)-ROWS($AN$70:$AN$81)-ROWS($AR$70:$AR$81)-ROWS($AV$70:$AV$81)-ROWS($AZ$70:$AZ$81)-ROWS($BD$70:$BD$81)), "")))))))</f>
        <v/>
      </c>
      <c r="CP23" s="321" t="str">
        <f t="shared" ca="1" si="42"/>
        <v/>
      </c>
      <c r="CQ23" s="321" t="str">
        <f ca="1">IF(OR(CR23="",CR23=0),"",MAX(CQ$5:CQ22)+1)</f>
        <v/>
      </c>
      <c r="CR23" s="321" t="str">
        <f ca="1">IFERROR(INDEX($AK$70:$AK$81, ROWS($CR$4:CR21)), IFERROR(INDEX($AO$70:$AO$81, ROWS($CR$4:CR21)-ROWS($AK$70:$AK$81)), IFERROR(INDEX($AS$70:$AS$81, ROWS($CR$4:CR21)-ROWS($AK$70:$AK$81)-ROWS($AO$70:$AO$81)),IFERROR(INDEX($AW$70:$AW$81, ROWS($CR$4:CR21)-ROWS($AK$70:$AK$81)-ROWS($AO$70:$AO$81)-ROWS($AS$70:$AS$81)),IFERROR(INDEX($BA$70:$BA$81, ROWS($CR$4:CR21)-ROWS($AK$70:$AK$81)-ROWS($AO$70:$AO$81)-ROWS($AS$70:$AS$81)-ROWS($AW$70:$AW$81)),IFERROR(INDEX($BE$70:$BE$81, ROWS($CR$4:CR21)-ROWS($AK$70:$AK$81)-ROWS($AO$70:$AO$81)-ROWS($AS$70:$AS$81)-ROWS($AW$70:$AW$81)-ROWS($BA$70:$BA$81)),IFERROR(INDEX($BI$70:$BI$81, ROWS($CR$4:CR21)-ROWS($AK$70:$AK$81)-ROWS($AO$70:$AO$81)-ROWS($AS$70:$AS$81)-ROWS($AW$70:$AW$81)-ROWS($BA$70:$BA$81)-ROWS($BE$70:$BE$81)), "")))))))</f>
        <v/>
      </c>
      <c r="CS23" s="321" t="str">
        <f t="shared" ca="1" si="43"/>
        <v/>
      </c>
      <c r="CT23" s="417" t="str">
        <f t="shared" ca="1" si="44"/>
        <v/>
      </c>
      <c r="CU23" s="416" t="str">
        <f>IF(OR(CV23="",CV23=0),"",MAX(CU$5:CU22)+1)</f>
        <v/>
      </c>
      <c r="CV23" s="321">
        <f>IFERROR(INDEX($AJ$86:$AJ$97, ROWS($CV$4:CV21)), IFERROR(INDEX($AN$86:$AN$97, ROWS($CV$4:CV21)-ROWS($AJ$86:$AJ$97)), ""))</f>
        <v>0</v>
      </c>
      <c r="CW23" s="321" t="str">
        <f t="shared" si="45"/>
        <v/>
      </c>
      <c r="CX23" s="321" t="str">
        <f>IF(OR(CY23="",CY23=0),"",MAX(CX$5:CX22)+1)</f>
        <v/>
      </c>
      <c r="CY23" s="321">
        <f>IFERROR(INDEX($AK$86:$AK$97, ROWS($CY$4:CY21)), IFERROR(INDEX($AO$86:$AO$97, ROWS($CY$4:CY21)-ROWS($AK$86:$AK$97)), ""))</f>
        <v>0</v>
      </c>
      <c r="CZ23" s="321" t="str">
        <f t="shared" si="46"/>
        <v/>
      </c>
      <c r="DA23" s="417" t="str">
        <f t="shared" si="47"/>
        <v/>
      </c>
      <c r="DC23" s="439" t="str">
        <f ca="1">IF(OR(DD23="",DD23=0),"",MAX(DC$5:DC22)+1)</f>
        <v/>
      </c>
      <c r="DD23" s="436" t="str">
        <f t="shared" ca="1" si="48"/>
        <v/>
      </c>
      <c r="DE23" s="422" t="str">
        <f t="shared" ca="1" si="49"/>
        <v/>
      </c>
      <c r="DF23" s="433" t="str">
        <f ca="1">IF(OR(DG23="",DG23=0),"",MAX(DF$5:DF22)+1)</f>
        <v/>
      </c>
      <c r="DG23" s="420" t="str">
        <f t="shared" ca="1" si="50"/>
        <v/>
      </c>
      <c r="DH23" s="422" t="str">
        <f t="shared" ca="1" si="51"/>
        <v/>
      </c>
      <c r="DI23" s="420" t="str">
        <f t="shared" ca="1" si="52"/>
        <v/>
      </c>
      <c r="DJ23" s="422" t="str">
        <f t="shared" ca="1" si="53"/>
        <v/>
      </c>
      <c r="DK23" s="420" t="str">
        <f t="shared" ca="1" si="54"/>
        <v/>
      </c>
      <c r="DL23" s="422" t="str">
        <f t="shared" ca="1" si="55"/>
        <v/>
      </c>
      <c r="DN23" s="292"/>
      <c r="DO23" s="292"/>
      <c r="DP23" s="292"/>
      <c r="DQ23" s="292"/>
      <c r="DR23" s="292"/>
      <c r="DS23" s="292"/>
    </row>
    <row r="24" spans="1:123" s="292" customFormat="1" ht="15" customHeight="1" thickTop="1" thickBot="1" x14ac:dyDescent="0.35">
      <c r="A24" s="1181" t="str">
        <f ca="1">IF(ISERROR(MATCH(A23,event_dates,0)+MATCH(A23,OFFSET(event_dates,MATCH(A23,event_dates,0),0,500,1),0)),"",INDEX(events,MATCH(A23,event_dates,0)+MATCH(A23,OFFSET(event_dates,MATCH(A23,event_dates,0),0,500,1),0)))</f>
        <v/>
      </c>
      <c r="B24" s="1182"/>
      <c r="C24" s="1181" t="str">
        <f ca="1">IF(ISERROR(MATCH(C23,event_dates,0)+MATCH(C23,OFFSET(event_dates,MATCH(C23,event_dates,0),0,500,1),0)),"",INDEX(events,MATCH(C23,event_dates,0)+MATCH(C23,OFFSET(event_dates,MATCH(C23,event_dates,0),0,500,1),0)))</f>
        <v/>
      </c>
      <c r="D24" s="1182"/>
      <c r="E24" s="1181" t="str">
        <f ca="1">IF(ISERROR(MATCH(E23,event_dates,0)+MATCH(E23,OFFSET(event_dates,MATCH(E23,event_dates,0),0,500,1),0)),"",INDEX(events,MATCH(E23,event_dates,0)+MATCH(E23,OFFSET(event_dates,MATCH(E23,event_dates,0),0,500,1),0)))</f>
        <v/>
      </c>
      <c r="F24" s="1182"/>
      <c r="G24" s="1181" t="str">
        <f ca="1">IF(ISERROR(MATCH(G23,event_dates,0)+MATCH(G23,OFFSET(event_dates,MATCH(G23,event_dates,0),0,500,1),0)),"",INDEX(events,MATCH(G23,event_dates,0)+MATCH(G23,OFFSET(event_dates,MATCH(G23,event_dates,0),0,500,1),0)))</f>
        <v/>
      </c>
      <c r="H24" s="1182"/>
      <c r="I24" s="1181" t="str">
        <f ca="1">IF(ISERROR(MATCH(I23,event_dates,0)+MATCH(I23,OFFSET(event_dates,MATCH(I23,event_dates,0),0,500,1),0)),"",INDEX(events,MATCH(I23,event_dates,0)+MATCH(I23,OFFSET(event_dates,MATCH(I23,event_dates,0),0,500,1),0)))</f>
        <v/>
      </c>
      <c r="J24" s="1182"/>
      <c r="K24" s="1181" t="str">
        <f ca="1">IF(ISERROR(MATCH(K23,event_dates,0)+MATCH(K23,OFFSET(event_dates,MATCH(K23,event_dates,0),0,500,1),0)),"",INDEX(events,MATCH(K23,event_dates,0)+MATCH(K23,OFFSET(event_dates,MATCH(K23,event_dates,0),0,500,1),0)))</f>
        <v/>
      </c>
      <c r="L24" s="1182"/>
      <c r="M24" s="1181" t="str">
        <f ca="1">IF(ISERROR(MATCH(M23,event_dates,0)+MATCH(M23,OFFSET(event_dates,MATCH(M23,event_dates,0),0,500,1),0)),"",INDEX(events,MATCH(M23,event_dates,0)+MATCH(M23,OFFSET(event_dates,MATCH(M23,event_dates,0),0,500,1),0)))</f>
        <v/>
      </c>
      <c r="N24" s="1182"/>
      <c r="P24" s="295" t="str">
        <f t="shared" ref="P24:P28" ca="1" si="89">IF(DN67="","",DN67)</f>
        <v>Credit Card 2 - 60</v>
      </c>
      <c r="Q24" s="295" t="str">
        <f t="shared" ca="1" si="81"/>
        <v>Car 2 Gas - 80</v>
      </c>
      <c r="R24" s="295" t="str">
        <f t="shared" ca="1" si="81"/>
        <v>Car 1 Gas - 50</v>
      </c>
      <c r="S24" s="296" t="str">
        <f t="shared" ca="1" si="81"/>
        <v/>
      </c>
      <c r="T24" s="295" t="str">
        <f t="shared" ca="1" si="81"/>
        <v/>
      </c>
      <c r="U24" s="295" t="str">
        <f t="shared" ca="1" si="81"/>
        <v/>
      </c>
      <c r="V24" s="1158" t="s">
        <v>502</v>
      </c>
      <c r="W24" s="1159"/>
      <c r="X24" s="445">
        <f ca="1">IF(DP72="",0,DP72)</f>
        <v>554.95000000000005</v>
      </c>
      <c r="Y24"/>
      <c r="AB24" s="299"/>
      <c r="AC24" s="359" t="str">
        <f>IF('Data Entry'!B30="","",'Data Entry'!B30)</f>
        <v/>
      </c>
      <c r="AD24" s="360" t="str">
        <f>IF('Data Entry'!A30="","",'Data Entry'!A30)</f>
        <v/>
      </c>
      <c r="AE24" s="364" t="str">
        <f>IF('Data Entry'!C30="","",'Data Entry'!C30)</f>
        <v/>
      </c>
      <c r="AF24" s="403" t="str">
        <f>IF('Data Entry'!E30="","",'Data Entry'!E30)</f>
        <v/>
      </c>
      <c r="AG24" s="300"/>
      <c r="AH24"/>
      <c r="AI24" s="304" t="str">
        <f t="shared" ca="1" si="82"/>
        <v/>
      </c>
      <c r="AJ24" s="305" t="str">
        <f t="shared" ca="1" si="60"/>
        <v/>
      </c>
      <c r="AK24" s="306" t="str">
        <f t="shared" ca="1" si="61"/>
        <v/>
      </c>
      <c r="AL24" s="307" t="str">
        <f t="shared" ca="1" si="62"/>
        <v/>
      </c>
      <c r="AM24" s="304" t="str">
        <f t="shared" ca="1" si="83"/>
        <v/>
      </c>
      <c r="AN24" s="305" t="str">
        <f t="shared" ca="1" si="63"/>
        <v/>
      </c>
      <c r="AO24" s="306" t="str">
        <f t="shared" ca="1" si="64"/>
        <v/>
      </c>
      <c r="AP24" s="307" t="str">
        <f t="shared" ca="1" si="65"/>
        <v/>
      </c>
      <c r="AQ24" s="304" t="str">
        <f t="shared" ca="1" si="84"/>
        <v/>
      </c>
      <c r="AR24" s="305" t="str">
        <f t="shared" ca="1" si="66"/>
        <v/>
      </c>
      <c r="AS24" s="306" t="str">
        <f t="shared" ca="1" si="67"/>
        <v/>
      </c>
      <c r="AT24" s="307" t="str">
        <f t="shared" ca="1" si="68"/>
        <v/>
      </c>
      <c r="AU24" s="304">
        <f t="shared" ca="1" si="85"/>
        <v>69</v>
      </c>
      <c r="AV24" s="305" t="str">
        <f t="shared" ca="1" si="69"/>
        <v>Paycheck 3</v>
      </c>
      <c r="AW24" s="306">
        <f t="shared" ca="1" si="70"/>
        <v>700</v>
      </c>
      <c r="AX24" s="307" t="str">
        <f t="shared" ca="1" si="71"/>
        <v>Income</v>
      </c>
      <c r="AY24" s="304" t="str">
        <f t="shared" ca="1" si="86"/>
        <v/>
      </c>
      <c r="AZ24" s="305" t="str">
        <f t="shared" ca="1" si="72"/>
        <v/>
      </c>
      <c r="BA24" s="306" t="str">
        <f t="shared" ca="1" si="73"/>
        <v/>
      </c>
      <c r="BB24" s="307" t="str">
        <f t="shared" ca="1" si="74"/>
        <v/>
      </c>
      <c r="BC24" s="304" t="str">
        <f t="shared" ca="1" si="87"/>
        <v/>
      </c>
      <c r="BD24" s="305" t="str">
        <f t="shared" ca="1" si="75"/>
        <v/>
      </c>
      <c r="BE24" s="306" t="str">
        <f t="shared" ca="1" si="76"/>
        <v/>
      </c>
      <c r="BF24" s="307" t="str">
        <f t="shared" ca="1" si="77"/>
        <v/>
      </c>
      <c r="BG24" s="304" t="str">
        <f t="shared" ca="1" si="88"/>
        <v/>
      </c>
      <c r="BH24" s="305" t="str">
        <f t="shared" ca="1" si="78"/>
        <v/>
      </c>
      <c r="BI24" s="306" t="str">
        <f t="shared" ca="1" si="79"/>
        <v/>
      </c>
      <c r="BJ24" s="307" t="str">
        <f t="shared" ca="1" si="80"/>
        <v/>
      </c>
      <c r="BL24" s="418" t="str">
        <f ca="1">IF(OR(BM24="",BM24=0),"",MAX(BL$5:BL23)+1)</f>
        <v/>
      </c>
      <c r="BM24" s="320" t="str">
        <f ca="1">IFERROR(INDEX($AJ$6:$AJ$17, ROWS(BM$4:$BM22)), IFERROR(INDEX($AN$6:$AN$17, ROWS(BM$4:$BM22)-ROWS($AJ$6:$AJ$17)), IFERROR(INDEX($AR$6:$AR$17, ROWS(BM$4:$BM22)-ROWS($AJ$6:$AJ$17)-ROWS($AN$6:$AN$17)),IFERROR(INDEX($AV$6:$AV$17, ROWS(BM$4:$BM22)-ROWS($AJ$6:$AJ$17)-ROWS($AN$6:$AN$17)-ROWS($AR$6:$AR$17)),IFERROR(INDEX($AZ$6:$AZ$17, ROWS(BM$4:$BM22)-ROWS($AJ$6:$AJ$17)-ROWS($AN$6:$AN$17)-ROWS($AR$6:$AR$17)-ROWS($AV$6:$AV$17)),IFERROR(INDEX($BD$6:$BD$17, ROWS(BM$4:$BM22)-ROWS($AJ$6:$AJ$17)-ROWS($AN$6:$AN$17)-ROWS($AR$6:$AR$17)-ROWS($AV$6:$AV$17)-ROWS($AZ$6:$AZ$17)),IFERROR(INDEX($BH$6:$BH$17, ROWS(BM$4:$BM22)-ROWS($AJ$6:$AJ$17)-ROWS($AN$6:$AN$17)-ROWS($AR$6:$AR$17)-ROWS($AV$6:$AV$17)-ROWS($AZ$6:$AZ$17)-ROWS($BD$6:$BD$17)), "")))))))</f>
        <v/>
      </c>
      <c r="BN24" s="320" t="str">
        <f t="shared" ca="1" si="30"/>
        <v/>
      </c>
      <c r="BO24" s="320" t="str">
        <f ca="1">IF(OR(BP24="",BP24=0),"",MAX(BO$5:BO23)+1)</f>
        <v/>
      </c>
      <c r="BP24" s="320" t="str">
        <f ca="1">IFERROR(INDEX($AK$6:$AK$17, ROWS($BP$4:BP22)), IFERROR(INDEX($AO$6:$AO$17, ROWS($BP$4:BP22)-ROWS($AK$6:$AK$17)), IFERROR(INDEX($AS$6:$AS$17, ROWS($BP$4:BP22)-ROWS($AK$6:$AK$17)-ROWS($AO$6:$AO$17)),IFERROR(INDEX($AW$6:$AW$17, ROWS($BP$4:BP22)-ROWS($AK$6:$AK$17)-ROWS($AO$6:$AO$17)-ROWS($AS$6:$AS$17)),IFERROR(INDEX($BA$6:$BA$17, ROWS($BP$4:BP22)-ROWS($AK$6:$AK$17)-ROWS($AO$6:$AO$17)-ROWS($AS$6:$AS$17)-ROWS($AW$6:$AW$17)),IFERROR(INDEX($BE$6:$BE$17, ROWS($BP$4:BP22)-ROWS($AK$6:$AK$17)-ROWS($AO$6:$AO$17)-ROWS($AS$6:$AS$17)-ROWS($AW$6:$AW$17)-ROWS($BA$6:$BA$17)),IFERROR(INDEX($BI$6:$BI$17, ROWS($BP$4:BP22)-ROWS($AK$6:$AK$17)-ROWS($AO$6:$AO$17)-ROWS($AS$6:$AS$17)-ROWS($AW$6:$AW$17)-ROWS($BA$6:$BA$17)-ROWS($BE$6:$BE$17)), "")))))))</f>
        <v/>
      </c>
      <c r="BQ24" s="320" t="str">
        <f t="shared" ca="1" si="31"/>
        <v/>
      </c>
      <c r="BR24" s="419" t="str">
        <f t="shared" ca="1" si="32"/>
        <v/>
      </c>
      <c r="BS24" s="418" t="str">
        <f ca="1">IF(OR(BT24="",BT24=0),"",MAX(BS$5:BS23)+1)</f>
        <v/>
      </c>
      <c r="BT24" s="320" t="str">
        <f ca="1">IFERROR(INDEX($AJ$22:$AJ$33, ROWS($BT$4:BT22)), IFERROR(INDEX($AN$22:$AN$33, ROWS($BT$4:BT22)-ROWS($AJ$22:$AJ$33)), IFERROR(INDEX($AR$22:$AR$33, ROWS($BT$4:BT22)-ROWS($AJ$22:$AJ$33)-ROWS($AN$22:$AN$33)),IFERROR(INDEX($AV$22:$AV$33, ROWS($BT$4:BT22)-ROWS($AJ$22:$AJ$33)-ROWS($AN$22:$AN$33)-ROWS($AR$22:$AR$33)),IFERROR(INDEX($AZ$22:$AZ$33, ROWS($BT$4:BT22)-ROWS($AJ$22:$AJ$33)-ROWS($AN$22:$AN$33)-ROWS($AR$22:$AR$33)-ROWS($AV$22:$AV$33)),IFERROR(INDEX($BD$22:$BD$33, ROWS($BT$4:BT22)-ROWS($AJ$22:$AJ$33)-ROWS($AN$22:$AN$33)-ROWS($AR$22:$AR$33)-ROWS($AV$22:$AV$33)-ROWS($AZ$22:$AZ$33)),IFERROR(INDEX($BH$22:$BH$33, ROWS($BT$4:BT22)-ROWS($AJ$22:$AJ$33)-ROWS($AN$22:$AN$33)-ROWS($AR$22:$AR$33)-ROWS($AV$22:$AV$33)-ROWS($AZ$22:$AZ$33)-ROWS($BD$22:$BD$33)), "")))))))</f>
        <v/>
      </c>
      <c r="BU24" s="320" t="str">
        <f t="shared" ca="1" si="33"/>
        <v/>
      </c>
      <c r="BV24" s="320" t="str">
        <f ca="1">IF(OR(BW24="",BW24=0),"",MAX(BV$5:BV23)+1)</f>
        <v/>
      </c>
      <c r="BW24" s="320" t="str">
        <f ca="1">IFERROR(INDEX($AK$22:$AK$33, ROWS($BW$4:BW22)), IFERROR(INDEX($AO$22:$AO$33, ROWS($BW$4:BW22)-ROWS($AK$22:$AK$33)), IFERROR(INDEX($AS$22:$AS$33, ROWS($BW$4:BW22)-ROWS($AK$22:$AK$33)-ROWS($AO$22:$AO$33)),IFERROR(INDEX($AW$22:$AW$33, ROWS($BW$4:BW22)-ROWS($AK$22:$AK$33)-ROWS($AO$22:$AO$33)-ROWS($AS$22:$AS$33)),IFERROR(INDEX($BA$22:$BA$33, ROWS($BW$4:BW22)-ROWS($AK$22:$AK$33)-ROWS($AO$22:$AO$33)-ROWS($AS$22:$AS$33)-ROWS($AW$22:$AW$33)),IFERROR(INDEX($BE$22:$BE$33, ROWS($BW$4:BW22)-ROWS($AK$22:$AK$33)-ROWS($AO$22:$AO$33)-ROWS($AS$22:$AS$33)-ROWS($AW$22:$AW$33)-ROWS($BA$22:$BA$33)),IFERROR(INDEX($BI$22:$BI$33, ROWS($BW$4:BW22)-ROWS($AK$22:$AK$33)-ROWS($AO$22:$AO$33)-ROWS($AS$22:$AS$33)-ROWS($AW$22:$AW$33)-ROWS($BA$22:$BA$33)-ROWS($BE$22:$BE$33)), "")))))))</f>
        <v/>
      </c>
      <c r="BX24" s="320" t="str">
        <f t="shared" ca="1" si="34"/>
        <v/>
      </c>
      <c r="BY24" s="419" t="str">
        <f t="shared" ca="1" si="35"/>
        <v/>
      </c>
      <c r="BZ24" s="418" t="str">
        <f ca="1">IF(OR(CA24="",CA24=0),"",MAX(BZ$5:BZ23)+1)</f>
        <v/>
      </c>
      <c r="CA24" s="320" t="str">
        <f ca="1">IFERROR(INDEX($AJ$38:$AJ$49, ROWS($CA$4:CA22)), IFERROR(INDEX($AN$38:$AN$49, ROWS($CA$4:CA22)-ROWS($AJ$38:$AJ$49)), IFERROR(INDEX($AR$38:$AR$49, ROWS($CA$4:CA22)-ROWS($AJ$38:$AJ$49)-ROWS($AN$38:$AN$49)),IFERROR(INDEX($AV$38:$AV$49, ROWS($CA$4:CA22)-ROWS($AJ$38:$AJ$49)-ROWS($AN$38:$AN$49)-ROWS($AR$38:$AR$49)),IFERROR(INDEX($AZ$38:$AZ$49, ROWS($CA$4:CA22)-ROWS($AJ$38:$AJ$49)-ROWS($AN$38:$AN$49)-ROWS($AR$38:$AR$49)-ROWS($AV$38:$AV$49)),IFERROR(INDEX($BD$38:$BD$49, ROWS($CA$4:CA22)-ROWS($AJ$38:$AJ$49)-ROWS($AN$38:$AN$49)-ROWS($AR$38:$AR$49)-ROWS($AV$38:$AV$49)-ROWS($AZ$38:$AZ$49)),IFERROR(INDEX($BH$38:$BH$49, ROWS($CA$4:CA22)-ROWS($AJ$38:$AJ$49)-ROWS($AN$38:$AN$49)-ROWS($AR$38:$AR$49)-ROWS($AV$38:$AV$49)-ROWS($AZ$38:$AZ$49)-ROWS($BD$38:$BD$49)), "")))))))</f>
        <v/>
      </c>
      <c r="CB24" s="320" t="str">
        <f t="shared" ca="1" si="36"/>
        <v/>
      </c>
      <c r="CC24" s="320" t="str">
        <f ca="1">IF(OR(CD24="",CD24=0),"",MAX(CC$5:CC23)+1)</f>
        <v/>
      </c>
      <c r="CD24" s="320" t="str">
        <f ca="1">IFERROR(INDEX($AK$38:$AK$49, ROWS($CD$4:CD22)), IFERROR(INDEX($AO$38:$AO$49, ROWS($CD$4:CD22)-ROWS($AK$38:$AK$49)), IFERROR(INDEX($AS$38:$AS$49, ROWS($CD$4:CD22)-ROWS($AK$38:$AK$49)-ROWS($AO$38:$AO$49)),IFERROR(INDEX($AW$38:$AW$49, ROWS($CD$4:CD22)-ROWS($AK$38:$AK$49)-ROWS($AO$38:$AO$49)-ROWS($AS$38:$AS$49)),IFERROR(INDEX($BA$38:$BA$49, ROWS($CD$4:CD22)-ROWS($AK$38:$AK$49)-ROWS($AO$38:$AO$49)-ROWS($AS$38:$AS$49)-ROWS($AW$38:$AW$49)),IFERROR(INDEX($BE$38:$BE$49, ROWS($CD$4:CD22)-ROWS($AK$38:$AK$49)-ROWS($AO$38:$AO$49)-ROWS($AS$38:$AS$49)-ROWS($AW$38:$AW$49)-ROWS($BA$38:$BA$49)),IFERROR(INDEX($BI$38:$BI$49, ROWS($CD$4:CD22)-ROWS($AK$38:$AK$49)-ROWS($AO$38:$AO$49)-ROWS($AS$38:$AS$49)-ROWS($AW$38:$AW$49)-ROWS($BA$38:$BA$49)-ROWS($BE$38:$BE$49)), "")))))))</f>
        <v/>
      </c>
      <c r="CE24" s="320" t="str">
        <f t="shared" ca="1" si="37"/>
        <v/>
      </c>
      <c r="CF24" s="419" t="str">
        <f t="shared" ca="1" si="38"/>
        <v/>
      </c>
      <c r="CG24" s="418" t="str">
        <f ca="1">IF(OR(CH24="",CH24=0),"",MAX(CG$5:CG23)+1)</f>
        <v/>
      </c>
      <c r="CH24" s="320" t="str">
        <f ca="1">IFERROR(INDEX($AJ$54:$AJ$65, ROWS($CH$4:CH22)), IFERROR(INDEX($AN$54:$AN$65, ROWS($CH$4:CH22)-ROWS($AJ$54:$AJ$65)), IFERROR(INDEX($AR$54:$AR$65, ROWS($CH$4:CH22)-ROWS($AJ$54:$AJ$65)-ROWS($AN$54:$AN$65)),IFERROR(INDEX($AV$54:$AV$65, ROWS($CH$4:CH22)-ROWS($AJ$54:$AJ$65)-ROWS($AN$54:$AN$65)-ROWS($AR$54:$AR$65)),IFERROR(INDEX($AZ$54:$AZ$65, ROWS($CH$4:CH22)-ROWS($AJ$54:$AJ$65)-ROWS($AN$54:$AN$65)-ROWS($AR$54:$AR$65)-ROWS($AV$54:$AV$65)),IFERROR(INDEX($BD$54:$BD$65, ROWS($CH$4:CH22)-ROWS($AJ$54:$AJ$65)-ROWS($AN$54:$AN$65)-ROWS($AR$54:$AR$65)-ROWS($AV$54:$AV$65)-ROWS($AZ$54:$AZ$65)),IFERROR(INDEX($BH$54:$BH$65, ROWS($CH$4:CH22)-ROWS($AJ$54:$AJ$65)-ROWS($AN$54:$AN$65)-ROWS($AR$54:$AR$65)-ROWS($AV$54:$AV$65)-ROWS($AZ$54:$AZ$65)-ROWS($BD$54:$BD$65)), "")))))))</f>
        <v/>
      </c>
      <c r="CI24" s="320" t="str">
        <f t="shared" ca="1" si="39"/>
        <v/>
      </c>
      <c r="CJ24" s="320" t="str">
        <f ca="1">IF(OR(CK24="",CK24=0),"",MAX(CJ$5:CJ23)+1)</f>
        <v/>
      </c>
      <c r="CK24" s="320" t="str">
        <f ca="1">IFERROR(INDEX($AK$54:$AK$65, ROWS($CK$4:CK22)), IFERROR(INDEX($AO$54:$AO$65, ROWS($CK$4:CK22)-ROWS($AK$54:$AK$65)), IFERROR(INDEX($AS$54:$AS$65, ROWS($CK$4:CK22)-ROWS($AK$54:$AK$65)-ROWS($AO$54:$AO$65)),IFERROR(INDEX($AW$54:$AW$65, ROWS($CK$4:CK22)-ROWS($AK$54:$AK$65)-ROWS($AO$54:$AO$65)-ROWS($AS$54:$AS$65)),IFERROR(INDEX($BA$54:$BA$65, ROWS($CK$4:CK22)-ROWS($AK$54:$AK$65)-ROWS($AO$54:$AO$65)-ROWS($AS$54:$AS$65)-ROWS($AW$54:$AW$65)),IFERROR(INDEX($BE$54:$BE$65, ROWS($CK$4:CK22)-ROWS($AK$54:$AK$65)-ROWS($AO$54:$AO$65)-ROWS($AS$54:$AS$65)-ROWS($AW$54:$AW$65)-ROWS($BA$54:$BA$65)),IFERROR(INDEX($BI$54:$BI$65, ROWS($CK$4:CK22)-ROWS($AK$54:$AK$65)-ROWS($AO$54:$AO$65)-ROWS($AS$54:$AS$65)-ROWS($AW$54:$AW$65)-ROWS($BA$54:$BA$65)-ROWS($BE$54:$BE$65)), "")))))))</f>
        <v/>
      </c>
      <c r="CL24" s="320" t="str">
        <f t="shared" ca="1" si="40"/>
        <v/>
      </c>
      <c r="CM24" s="419" t="str">
        <f t="shared" ca="1" si="41"/>
        <v/>
      </c>
      <c r="CN24" s="418" t="str">
        <f ca="1">IF(OR(CO24="",CO24=0),"",MAX(CN$5:CN23)+1)</f>
        <v/>
      </c>
      <c r="CO24" s="320" t="str">
        <f ca="1">IFERROR(INDEX($AJ$70:$AJ$81, ROWS($CO$4:CO22)), IFERROR(INDEX($AN$70:$AN$81, ROWS($CO$4:CO22)-ROWS($AJ$70:$AJ$81)), IFERROR(INDEX($AR$70:$AR$81, ROWS($CO$4:CO22)-ROWS($AJ$70:$AJ$81)-ROWS($AN$70:$AN$81)),IFERROR(INDEX($AV$70:$AV$81, ROWS($CO$4:CO22)-ROWS($AJ$70:$AJ$81)-ROWS($AN$70:$AN$81)-ROWS($AR$70:$AR$81)),IFERROR(INDEX($AZ$70:$AZ$81, ROWS($CO$4:CO22)-ROWS($AJ$70:$AJ$81)-ROWS($AN$70:$AN$81)-ROWS($AR$70:$AR$81)-ROWS($AV$70:$AV$81)),IFERROR(INDEX($BD$70:$BD$81, ROWS($CO$4:CO22)-ROWS($AJ$70:$AJ$81)-ROWS($AN$70:$AN$81)-ROWS($AR$70:$AR$81)-ROWS($AV$70:$AV$81)-ROWS($AZ$70:$AZ$81)),IFERROR(INDEX($BH$70:$BH$81, ROWS($CO$4:CO22)-ROWS($AJ$70:$AJ$81)-ROWS($AN$70:$AN$81)-ROWS($AR$70:$AR$81)-ROWS($AV$70:$AV$81)-ROWS($AZ$70:$AZ$81)-ROWS($BD$70:$BD$81)), "")))))))</f>
        <v/>
      </c>
      <c r="CP24" s="320" t="str">
        <f t="shared" ca="1" si="42"/>
        <v/>
      </c>
      <c r="CQ24" s="320" t="str">
        <f ca="1">IF(OR(CR24="",CR24=0),"",MAX(CQ$5:CQ23)+1)</f>
        <v/>
      </c>
      <c r="CR24" s="320" t="str">
        <f ca="1">IFERROR(INDEX($AK$70:$AK$81, ROWS($CR$4:CR22)), IFERROR(INDEX($AO$70:$AO$81, ROWS($CR$4:CR22)-ROWS($AK$70:$AK$81)), IFERROR(INDEX($AS$70:$AS$81, ROWS($CR$4:CR22)-ROWS($AK$70:$AK$81)-ROWS($AO$70:$AO$81)),IFERROR(INDEX($AW$70:$AW$81, ROWS($CR$4:CR22)-ROWS($AK$70:$AK$81)-ROWS($AO$70:$AO$81)-ROWS($AS$70:$AS$81)),IFERROR(INDEX($BA$70:$BA$81, ROWS($CR$4:CR22)-ROWS($AK$70:$AK$81)-ROWS($AO$70:$AO$81)-ROWS($AS$70:$AS$81)-ROWS($AW$70:$AW$81)),IFERROR(INDEX($BE$70:$BE$81, ROWS($CR$4:CR22)-ROWS($AK$70:$AK$81)-ROWS($AO$70:$AO$81)-ROWS($AS$70:$AS$81)-ROWS($AW$70:$AW$81)-ROWS($BA$70:$BA$81)),IFERROR(INDEX($BI$70:$BI$81, ROWS($CR$4:CR22)-ROWS($AK$70:$AK$81)-ROWS($AO$70:$AO$81)-ROWS($AS$70:$AS$81)-ROWS($AW$70:$AW$81)-ROWS($BA$70:$BA$81)-ROWS($BE$70:$BE$81)), "")))))))</f>
        <v/>
      </c>
      <c r="CS24" s="320" t="str">
        <f t="shared" ca="1" si="43"/>
        <v/>
      </c>
      <c r="CT24" s="419" t="str">
        <f t="shared" ca="1" si="44"/>
        <v/>
      </c>
      <c r="CU24" s="418" t="str">
        <f>IF(OR(CV24="",CV24=0),"",MAX(CU$5:CU23)+1)</f>
        <v/>
      </c>
      <c r="CV24" s="320">
        <f>IFERROR(INDEX($AJ$86:$AJ$97, ROWS($CV$4:CV22)), IFERROR(INDEX($AN$86:$AN$97, ROWS($CV$4:CV22)-ROWS($AJ$86:$AJ$97)), ""))</f>
        <v>0</v>
      </c>
      <c r="CW24" s="320" t="str">
        <f t="shared" si="45"/>
        <v/>
      </c>
      <c r="CX24" s="320" t="str">
        <f>IF(OR(CY24="",CY24=0),"",MAX(CX$5:CX23)+1)</f>
        <v/>
      </c>
      <c r="CY24" s="320">
        <f>IFERROR(INDEX($AK$86:$AK$97, ROWS($CY$4:CY22)), IFERROR(INDEX($AO$86:$AO$97, ROWS($CY$4:CY22)-ROWS($AK$86:$AK$97)), ""))</f>
        <v>0</v>
      </c>
      <c r="CZ24" s="320" t="str">
        <f t="shared" si="46"/>
        <v/>
      </c>
      <c r="DA24" s="419" t="str">
        <f t="shared" si="47"/>
        <v/>
      </c>
      <c r="DC24" s="1167" t="s">
        <v>487</v>
      </c>
      <c r="DD24" s="1168"/>
      <c r="DE24" s="1168"/>
      <c r="DF24" s="1168"/>
      <c r="DG24" s="1168"/>
      <c r="DH24" s="1168"/>
      <c r="DI24" s="1168"/>
      <c r="DJ24" s="1168"/>
      <c r="DK24" s="1168"/>
      <c r="DL24" s="1169"/>
      <c r="DN24" s="1199" t="s">
        <v>487</v>
      </c>
      <c r="DO24" s="1200"/>
      <c r="DP24" s="1200"/>
      <c r="DQ24" s="1200"/>
      <c r="DR24" s="1200"/>
      <c r="DS24" s="1201"/>
    </row>
    <row r="25" spans="1:123" s="292" customFormat="1" ht="15" customHeight="1" thickBot="1" x14ac:dyDescent="0.35">
      <c r="A25" s="1183"/>
      <c r="B25" s="1182"/>
      <c r="C25" s="1183"/>
      <c r="D25" s="1182"/>
      <c r="E25" s="1183"/>
      <c r="F25" s="1182"/>
      <c r="G25" s="1183"/>
      <c r="H25" s="1182"/>
      <c r="I25" s="1183"/>
      <c r="J25" s="1182"/>
      <c r="K25" s="1183"/>
      <c r="L25" s="1182"/>
      <c r="M25" s="1183"/>
      <c r="N25" s="1182"/>
      <c r="P25" s="295" t="str">
        <f t="shared" ca="1" si="89"/>
        <v/>
      </c>
      <c r="Q25" s="295" t="str">
        <f t="shared" ca="1" si="81"/>
        <v/>
      </c>
      <c r="R25" s="295" t="str">
        <f t="shared" ca="1" si="81"/>
        <v/>
      </c>
      <c r="S25" s="296" t="str">
        <f t="shared" ca="1" si="81"/>
        <v/>
      </c>
      <c r="T25" s="295" t="str">
        <f t="shared" ca="1" si="81"/>
        <v/>
      </c>
      <c r="U25" s="295" t="str">
        <f t="shared" ca="1" si="81"/>
        <v/>
      </c>
      <c r="V25" s="1158" t="s">
        <v>507</v>
      </c>
      <c r="W25" s="1159"/>
      <c r="X25" s="445">
        <f ca="1">IF(DS72="",0,DS72)</f>
        <v>1950</v>
      </c>
      <c r="Y25"/>
      <c r="AB25" s="299"/>
      <c r="AC25" s="301"/>
      <c r="AD25" s="301"/>
      <c r="AE25" s="301"/>
      <c r="AF25" s="301"/>
      <c r="AG25" s="300"/>
      <c r="AH25"/>
      <c r="AI25" s="304" t="str">
        <f t="shared" ca="1" si="82"/>
        <v/>
      </c>
      <c r="AJ25" s="305" t="str">
        <f t="shared" ca="1" si="60"/>
        <v/>
      </c>
      <c r="AK25" s="306" t="str">
        <f t="shared" ca="1" si="61"/>
        <v/>
      </c>
      <c r="AL25" s="307" t="str">
        <f t="shared" ca="1" si="62"/>
        <v/>
      </c>
      <c r="AM25" s="304" t="str">
        <f t="shared" ca="1" si="83"/>
        <v/>
      </c>
      <c r="AN25" s="305" t="str">
        <f t="shared" ca="1" si="63"/>
        <v/>
      </c>
      <c r="AO25" s="306" t="str">
        <f t="shared" ca="1" si="64"/>
        <v/>
      </c>
      <c r="AP25" s="307" t="str">
        <f t="shared" ca="1" si="65"/>
        <v/>
      </c>
      <c r="AQ25" s="304" t="str">
        <f t="shared" ca="1" si="84"/>
        <v/>
      </c>
      <c r="AR25" s="305" t="str">
        <f t="shared" ca="1" si="66"/>
        <v/>
      </c>
      <c r="AS25" s="306" t="str">
        <f t="shared" ca="1" si="67"/>
        <v/>
      </c>
      <c r="AT25" s="307" t="str">
        <f t="shared" ca="1" si="68"/>
        <v/>
      </c>
      <c r="AU25" s="304">
        <f t="shared" ca="1" si="85"/>
        <v>127</v>
      </c>
      <c r="AV25" s="305" t="str">
        <f t="shared" ca="1" si="69"/>
        <v>Pet Care</v>
      </c>
      <c r="AW25" s="306">
        <f t="shared" ca="1" si="70"/>
        <v>80</v>
      </c>
      <c r="AX25" s="307" t="str">
        <f t="shared" ca="1" si="71"/>
        <v>Liquid Bills</v>
      </c>
      <c r="AY25" s="304" t="str">
        <f t="shared" ca="1" si="86"/>
        <v/>
      </c>
      <c r="AZ25" s="305" t="str">
        <f t="shared" ca="1" si="72"/>
        <v/>
      </c>
      <c r="BA25" s="306" t="str">
        <f t="shared" ca="1" si="73"/>
        <v/>
      </c>
      <c r="BB25" s="307" t="str">
        <f t="shared" ca="1" si="74"/>
        <v/>
      </c>
      <c r="BC25" s="304" t="str">
        <f t="shared" ca="1" si="87"/>
        <v/>
      </c>
      <c r="BD25" s="305" t="str">
        <f t="shared" ca="1" si="75"/>
        <v/>
      </c>
      <c r="BE25" s="306" t="str">
        <f t="shared" ca="1" si="76"/>
        <v/>
      </c>
      <c r="BF25" s="307" t="str">
        <f t="shared" ca="1" si="77"/>
        <v/>
      </c>
      <c r="BG25" s="304" t="str">
        <f t="shared" ca="1" si="88"/>
        <v/>
      </c>
      <c r="BH25" s="305" t="str">
        <f t="shared" ca="1" si="78"/>
        <v/>
      </c>
      <c r="BI25" s="306" t="str">
        <f t="shared" ca="1" si="79"/>
        <v/>
      </c>
      <c r="BJ25" s="307" t="str">
        <f t="shared" ca="1" si="80"/>
        <v/>
      </c>
      <c r="BL25" s="412" t="str">
        <f ca="1">IF(OR(BM25="",BM25=0),"",MAX(BL$5:BL24)+1)</f>
        <v/>
      </c>
      <c r="BM25" s="316" t="str">
        <f ca="1">IFERROR(INDEX($AJ$6:$AJ$17, ROWS(BM$4:$BM23)), IFERROR(INDEX($AN$6:$AN$17, ROWS(BM$4:$BM23)-ROWS($AJ$6:$AJ$17)), IFERROR(INDEX($AR$6:$AR$17, ROWS(BM$4:$BM23)-ROWS($AJ$6:$AJ$17)-ROWS($AN$6:$AN$17)),IFERROR(INDEX($AV$6:$AV$17, ROWS(BM$4:$BM23)-ROWS($AJ$6:$AJ$17)-ROWS($AN$6:$AN$17)-ROWS($AR$6:$AR$17)),IFERROR(INDEX($AZ$6:$AZ$17, ROWS(BM$4:$BM23)-ROWS($AJ$6:$AJ$17)-ROWS($AN$6:$AN$17)-ROWS($AR$6:$AR$17)-ROWS($AV$6:$AV$17)),IFERROR(INDEX($BD$6:$BD$17, ROWS(BM$4:$BM23)-ROWS($AJ$6:$AJ$17)-ROWS($AN$6:$AN$17)-ROWS($AR$6:$AR$17)-ROWS($AV$6:$AV$17)-ROWS($AZ$6:$AZ$17)),IFERROR(INDEX($BH$6:$BH$17, ROWS(BM$4:$BM23)-ROWS($AJ$6:$AJ$17)-ROWS($AN$6:$AN$17)-ROWS($AR$6:$AR$17)-ROWS($AV$6:$AV$17)-ROWS($AZ$6:$AZ$17)-ROWS($BD$6:$BD$17)), "")))))))</f>
        <v/>
      </c>
      <c r="BN25" s="316" t="str">
        <f t="shared" ca="1" si="30"/>
        <v/>
      </c>
      <c r="BO25" s="316" t="str">
        <f ca="1">IF(OR(BP25="",BP25=0),"",MAX(BO$5:BO24)+1)</f>
        <v/>
      </c>
      <c r="BP25" s="316" t="str">
        <f ca="1">IFERROR(INDEX($AK$6:$AK$17, ROWS($BP$4:BP23)), IFERROR(INDEX($AO$6:$AO$17, ROWS($BP$4:BP23)-ROWS($AK$6:$AK$17)), IFERROR(INDEX($AS$6:$AS$17, ROWS($BP$4:BP23)-ROWS($AK$6:$AK$17)-ROWS($AO$6:$AO$17)),IFERROR(INDEX($AW$6:$AW$17, ROWS($BP$4:BP23)-ROWS($AK$6:$AK$17)-ROWS($AO$6:$AO$17)-ROWS($AS$6:$AS$17)),IFERROR(INDEX($BA$6:$BA$17, ROWS($BP$4:BP23)-ROWS($AK$6:$AK$17)-ROWS($AO$6:$AO$17)-ROWS($AS$6:$AS$17)-ROWS($AW$6:$AW$17)),IFERROR(INDEX($BE$6:$BE$17, ROWS($BP$4:BP23)-ROWS($AK$6:$AK$17)-ROWS($AO$6:$AO$17)-ROWS($AS$6:$AS$17)-ROWS($AW$6:$AW$17)-ROWS($BA$6:$BA$17)),IFERROR(INDEX($BI$6:$BI$17, ROWS($BP$4:BP23)-ROWS($AK$6:$AK$17)-ROWS($AO$6:$AO$17)-ROWS($AS$6:$AS$17)-ROWS($AW$6:$AW$17)-ROWS($BA$6:$BA$17)-ROWS($BE$6:$BE$17)), "")))))))</f>
        <v/>
      </c>
      <c r="BQ25" s="316" t="str">
        <f t="shared" ca="1" si="31"/>
        <v/>
      </c>
      <c r="BR25" s="413" t="str">
        <f t="shared" ca="1" si="32"/>
        <v/>
      </c>
      <c r="BS25" s="412" t="str">
        <f ca="1">IF(OR(BT25="",BT25=0),"",MAX(BS$5:BS24)+1)</f>
        <v/>
      </c>
      <c r="BT25" s="316" t="str">
        <f ca="1">IFERROR(INDEX($AJ$22:$AJ$33, ROWS($BT$4:BT23)), IFERROR(INDEX($AN$22:$AN$33, ROWS($BT$4:BT23)-ROWS($AJ$22:$AJ$33)), IFERROR(INDEX($AR$22:$AR$33, ROWS($BT$4:BT23)-ROWS($AJ$22:$AJ$33)-ROWS($AN$22:$AN$33)),IFERROR(INDEX($AV$22:$AV$33, ROWS($BT$4:BT23)-ROWS($AJ$22:$AJ$33)-ROWS($AN$22:$AN$33)-ROWS($AR$22:$AR$33)),IFERROR(INDEX($AZ$22:$AZ$33, ROWS($BT$4:BT23)-ROWS($AJ$22:$AJ$33)-ROWS($AN$22:$AN$33)-ROWS($AR$22:$AR$33)-ROWS($AV$22:$AV$33)),IFERROR(INDEX($BD$22:$BD$33, ROWS($BT$4:BT23)-ROWS($AJ$22:$AJ$33)-ROWS($AN$22:$AN$33)-ROWS($AR$22:$AR$33)-ROWS($AV$22:$AV$33)-ROWS($AZ$22:$AZ$33)),IFERROR(INDEX($BH$22:$BH$33, ROWS($BT$4:BT23)-ROWS($AJ$22:$AJ$33)-ROWS($AN$22:$AN$33)-ROWS($AR$22:$AR$33)-ROWS($AV$22:$AV$33)-ROWS($AZ$22:$AZ$33)-ROWS($BD$22:$BD$33)), "")))))))</f>
        <v/>
      </c>
      <c r="BU25" s="316" t="str">
        <f t="shared" ca="1" si="33"/>
        <v/>
      </c>
      <c r="BV25" s="316" t="str">
        <f ca="1">IF(OR(BW25="",BW25=0),"",MAX(BV$5:BV24)+1)</f>
        <v/>
      </c>
      <c r="BW25" s="316" t="str">
        <f ca="1">IFERROR(INDEX($AK$22:$AK$33, ROWS($BW$4:BW23)), IFERROR(INDEX($AO$22:$AO$33, ROWS($BW$4:BW23)-ROWS($AK$22:$AK$33)), IFERROR(INDEX($AS$22:$AS$33, ROWS($BW$4:BW23)-ROWS($AK$22:$AK$33)-ROWS($AO$22:$AO$33)),IFERROR(INDEX($AW$22:$AW$33, ROWS($BW$4:BW23)-ROWS($AK$22:$AK$33)-ROWS($AO$22:$AO$33)-ROWS($AS$22:$AS$33)),IFERROR(INDEX($BA$22:$BA$33, ROWS($BW$4:BW23)-ROWS($AK$22:$AK$33)-ROWS($AO$22:$AO$33)-ROWS($AS$22:$AS$33)-ROWS($AW$22:$AW$33)),IFERROR(INDEX($BE$22:$BE$33, ROWS($BW$4:BW23)-ROWS($AK$22:$AK$33)-ROWS($AO$22:$AO$33)-ROWS($AS$22:$AS$33)-ROWS($AW$22:$AW$33)-ROWS($BA$22:$BA$33)),IFERROR(INDEX($BI$22:$BI$33, ROWS($BW$4:BW23)-ROWS($AK$22:$AK$33)-ROWS($AO$22:$AO$33)-ROWS($AS$22:$AS$33)-ROWS($AW$22:$AW$33)-ROWS($BA$22:$BA$33)-ROWS($BE$22:$BE$33)), "")))))))</f>
        <v/>
      </c>
      <c r="BX25" s="316" t="str">
        <f t="shared" ca="1" si="34"/>
        <v/>
      </c>
      <c r="BY25" s="413" t="str">
        <f t="shared" ca="1" si="35"/>
        <v/>
      </c>
      <c r="BZ25" s="412" t="str">
        <f ca="1">IF(OR(CA25="",CA25=0),"",MAX(BZ$5:BZ24)+1)</f>
        <v/>
      </c>
      <c r="CA25" s="316" t="str">
        <f ca="1">IFERROR(INDEX($AJ$38:$AJ$49, ROWS($CA$4:CA23)), IFERROR(INDEX($AN$38:$AN$49, ROWS($CA$4:CA23)-ROWS($AJ$38:$AJ$49)), IFERROR(INDEX($AR$38:$AR$49, ROWS($CA$4:CA23)-ROWS($AJ$38:$AJ$49)-ROWS($AN$38:$AN$49)),IFERROR(INDEX($AV$38:$AV$49, ROWS($CA$4:CA23)-ROWS($AJ$38:$AJ$49)-ROWS($AN$38:$AN$49)-ROWS($AR$38:$AR$49)),IFERROR(INDEX($AZ$38:$AZ$49, ROWS($CA$4:CA23)-ROWS($AJ$38:$AJ$49)-ROWS($AN$38:$AN$49)-ROWS($AR$38:$AR$49)-ROWS($AV$38:$AV$49)),IFERROR(INDEX($BD$38:$BD$49, ROWS($CA$4:CA23)-ROWS($AJ$38:$AJ$49)-ROWS($AN$38:$AN$49)-ROWS($AR$38:$AR$49)-ROWS($AV$38:$AV$49)-ROWS($AZ$38:$AZ$49)),IFERROR(INDEX($BH$38:$BH$49, ROWS($CA$4:CA23)-ROWS($AJ$38:$AJ$49)-ROWS($AN$38:$AN$49)-ROWS($AR$38:$AR$49)-ROWS($AV$38:$AV$49)-ROWS($AZ$38:$AZ$49)-ROWS($BD$38:$BD$49)), "")))))))</f>
        <v/>
      </c>
      <c r="CB25" s="316" t="str">
        <f t="shared" ca="1" si="36"/>
        <v/>
      </c>
      <c r="CC25" s="316" t="str">
        <f ca="1">IF(OR(CD25="",CD25=0),"",MAX(CC$5:CC24)+1)</f>
        <v/>
      </c>
      <c r="CD25" s="316" t="str">
        <f ca="1">IFERROR(INDEX($AK$38:$AK$49, ROWS($CD$4:CD23)), IFERROR(INDEX($AO$38:$AO$49, ROWS($CD$4:CD23)-ROWS($AK$38:$AK$49)), IFERROR(INDEX($AS$38:$AS$49, ROWS($CD$4:CD23)-ROWS($AK$38:$AK$49)-ROWS($AO$38:$AO$49)),IFERROR(INDEX($AW$38:$AW$49, ROWS($CD$4:CD23)-ROWS($AK$38:$AK$49)-ROWS($AO$38:$AO$49)-ROWS($AS$38:$AS$49)),IFERROR(INDEX($BA$38:$BA$49, ROWS($CD$4:CD23)-ROWS($AK$38:$AK$49)-ROWS($AO$38:$AO$49)-ROWS($AS$38:$AS$49)-ROWS($AW$38:$AW$49)),IFERROR(INDEX($BE$38:$BE$49, ROWS($CD$4:CD23)-ROWS($AK$38:$AK$49)-ROWS($AO$38:$AO$49)-ROWS($AS$38:$AS$49)-ROWS($AW$38:$AW$49)-ROWS($BA$38:$BA$49)),IFERROR(INDEX($BI$38:$BI$49, ROWS($CD$4:CD23)-ROWS($AK$38:$AK$49)-ROWS($AO$38:$AO$49)-ROWS($AS$38:$AS$49)-ROWS($AW$38:$AW$49)-ROWS($BA$38:$BA$49)-ROWS($BE$38:$BE$49)), "")))))))</f>
        <v/>
      </c>
      <c r="CE25" s="316" t="str">
        <f t="shared" ca="1" si="37"/>
        <v/>
      </c>
      <c r="CF25" s="413" t="str">
        <f t="shared" ca="1" si="38"/>
        <v/>
      </c>
      <c r="CG25" s="412" t="str">
        <f ca="1">IF(OR(CH25="",CH25=0),"",MAX(CG$5:CG24)+1)</f>
        <v/>
      </c>
      <c r="CH25" s="316" t="str">
        <f ca="1">IFERROR(INDEX($AJ$54:$AJ$65, ROWS($CH$4:CH23)), IFERROR(INDEX($AN$54:$AN$65, ROWS($CH$4:CH23)-ROWS($AJ$54:$AJ$65)), IFERROR(INDEX($AR$54:$AR$65, ROWS($CH$4:CH23)-ROWS($AJ$54:$AJ$65)-ROWS($AN$54:$AN$65)),IFERROR(INDEX($AV$54:$AV$65, ROWS($CH$4:CH23)-ROWS($AJ$54:$AJ$65)-ROWS($AN$54:$AN$65)-ROWS($AR$54:$AR$65)),IFERROR(INDEX($AZ$54:$AZ$65, ROWS($CH$4:CH23)-ROWS($AJ$54:$AJ$65)-ROWS($AN$54:$AN$65)-ROWS($AR$54:$AR$65)-ROWS($AV$54:$AV$65)),IFERROR(INDEX($BD$54:$BD$65, ROWS($CH$4:CH23)-ROWS($AJ$54:$AJ$65)-ROWS($AN$54:$AN$65)-ROWS($AR$54:$AR$65)-ROWS($AV$54:$AV$65)-ROWS($AZ$54:$AZ$65)),IFERROR(INDEX($BH$54:$BH$65, ROWS($CH$4:CH23)-ROWS($AJ$54:$AJ$65)-ROWS($AN$54:$AN$65)-ROWS($AR$54:$AR$65)-ROWS($AV$54:$AV$65)-ROWS($AZ$54:$AZ$65)-ROWS($BD$54:$BD$65)), "")))))))</f>
        <v/>
      </c>
      <c r="CI25" s="316" t="str">
        <f t="shared" ca="1" si="39"/>
        <v/>
      </c>
      <c r="CJ25" s="316" t="str">
        <f ca="1">IF(OR(CK25="",CK25=0),"",MAX(CJ$5:CJ24)+1)</f>
        <v/>
      </c>
      <c r="CK25" s="316" t="str">
        <f ca="1">IFERROR(INDEX($AK$54:$AK$65, ROWS($CK$4:CK23)), IFERROR(INDEX($AO$54:$AO$65, ROWS($CK$4:CK23)-ROWS($AK$54:$AK$65)), IFERROR(INDEX($AS$54:$AS$65, ROWS($CK$4:CK23)-ROWS($AK$54:$AK$65)-ROWS($AO$54:$AO$65)),IFERROR(INDEX($AW$54:$AW$65, ROWS($CK$4:CK23)-ROWS($AK$54:$AK$65)-ROWS($AO$54:$AO$65)-ROWS($AS$54:$AS$65)),IFERROR(INDEX($BA$54:$BA$65, ROWS($CK$4:CK23)-ROWS($AK$54:$AK$65)-ROWS($AO$54:$AO$65)-ROWS($AS$54:$AS$65)-ROWS($AW$54:$AW$65)),IFERROR(INDEX($BE$54:$BE$65, ROWS($CK$4:CK23)-ROWS($AK$54:$AK$65)-ROWS($AO$54:$AO$65)-ROWS($AS$54:$AS$65)-ROWS($AW$54:$AW$65)-ROWS($BA$54:$BA$65)),IFERROR(INDEX($BI$54:$BI$65, ROWS($CK$4:CK23)-ROWS($AK$54:$AK$65)-ROWS($AO$54:$AO$65)-ROWS($AS$54:$AS$65)-ROWS($AW$54:$AW$65)-ROWS($BA$54:$BA$65)-ROWS($BE$54:$BE$65)), "")))))))</f>
        <v/>
      </c>
      <c r="CL25" s="316" t="str">
        <f t="shared" ca="1" si="40"/>
        <v/>
      </c>
      <c r="CM25" s="413" t="str">
        <f t="shared" ca="1" si="41"/>
        <v/>
      </c>
      <c r="CN25" s="412" t="str">
        <f ca="1">IF(OR(CO25="",CO25=0),"",MAX(CN$5:CN24)+1)</f>
        <v/>
      </c>
      <c r="CO25" s="316" t="str">
        <f ca="1">IFERROR(INDEX($AJ$70:$AJ$81, ROWS($CO$4:CO23)), IFERROR(INDEX($AN$70:$AN$81, ROWS($CO$4:CO23)-ROWS($AJ$70:$AJ$81)), IFERROR(INDEX($AR$70:$AR$81, ROWS($CO$4:CO23)-ROWS($AJ$70:$AJ$81)-ROWS($AN$70:$AN$81)),IFERROR(INDEX($AV$70:$AV$81, ROWS($CO$4:CO23)-ROWS($AJ$70:$AJ$81)-ROWS($AN$70:$AN$81)-ROWS($AR$70:$AR$81)),IFERROR(INDEX($AZ$70:$AZ$81, ROWS($CO$4:CO23)-ROWS($AJ$70:$AJ$81)-ROWS($AN$70:$AN$81)-ROWS($AR$70:$AR$81)-ROWS($AV$70:$AV$81)),IFERROR(INDEX($BD$70:$BD$81, ROWS($CO$4:CO23)-ROWS($AJ$70:$AJ$81)-ROWS($AN$70:$AN$81)-ROWS($AR$70:$AR$81)-ROWS($AV$70:$AV$81)-ROWS($AZ$70:$AZ$81)),IFERROR(INDEX($BH$70:$BH$81, ROWS($CO$4:CO23)-ROWS($AJ$70:$AJ$81)-ROWS($AN$70:$AN$81)-ROWS($AR$70:$AR$81)-ROWS($AV$70:$AV$81)-ROWS($AZ$70:$AZ$81)-ROWS($BD$70:$BD$81)), "")))))))</f>
        <v/>
      </c>
      <c r="CP25" s="316" t="str">
        <f t="shared" ca="1" si="42"/>
        <v/>
      </c>
      <c r="CQ25" s="316" t="str">
        <f ca="1">IF(OR(CR25="",CR25=0),"",MAX(CQ$5:CQ24)+1)</f>
        <v/>
      </c>
      <c r="CR25" s="316" t="str">
        <f ca="1">IFERROR(INDEX($AK$70:$AK$81, ROWS($CR$4:CR23)), IFERROR(INDEX($AO$70:$AO$81, ROWS($CR$4:CR23)-ROWS($AK$70:$AK$81)), IFERROR(INDEX($AS$70:$AS$81, ROWS($CR$4:CR23)-ROWS($AK$70:$AK$81)-ROWS($AO$70:$AO$81)),IFERROR(INDEX($AW$70:$AW$81, ROWS($CR$4:CR23)-ROWS($AK$70:$AK$81)-ROWS($AO$70:$AO$81)-ROWS($AS$70:$AS$81)),IFERROR(INDEX($BA$70:$BA$81, ROWS($CR$4:CR23)-ROWS($AK$70:$AK$81)-ROWS($AO$70:$AO$81)-ROWS($AS$70:$AS$81)-ROWS($AW$70:$AW$81)),IFERROR(INDEX($BE$70:$BE$81, ROWS($CR$4:CR23)-ROWS($AK$70:$AK$81)-ROWS($AO$70:$AO$81)-ROWS($AS$70:$AS$81)-ROWS($AW$70:$AW$81)-ROWS($BA$70:$BA$81)),IFERROR(INDEX($BI$70:$BI$81, ROWS($CR$4:CR23)-ROWS($AK$70:$AK$81)-ROWS($AO$70:$AO$81)-ROWS($AS$70:$AS$81)-ROWS($AW$70:$AW$81)-ROWS($BA$70:$BA$81)-ROWS($BE$70:$BE$81)), "")))))))</f>
        <v/>
      </c>
      <c r="CS25" s="316" t="str">
        <f t="shared" ca="1" si="43"/>
        <v/>
      </c>
      <c r="CT25" s="413" t="str">
        <f t="shared" ca="1" si="44"/>
        <v/>
      </c>
      <c r="CU25" s="412" t="str">
        <f>IF(OR(CV25="",CV25=0),"",MAX(CU$5:CU24)+1)</f>
        <v/>
      </c>
      <c r="CV25" s="316">
        <f>IFERROR(INDEX($AJ$86:$AJ$97, ROWS($CV$4:CV23)), IFERROR(INDEX($AN$86:$AN$97, ROWS($CV$4:CV23)-ROWS($AJ$86:$AJ$97)), ""))</f>
        <v>0</v>
      </c>
      <c r="CW25" s="316" t="str">
        <f t="shared" si="45"/>
        <v/>
      </c>
      <c r="CX25" s="316" t="str">
        <f>IF(OR(CY25="",CY25=0),"",MAX(CX$5:CX24)+1)</f>
        <v/>
      </c>
      <c r="CY25" s="316">
        <f>IFERROR(INDEX($AK$86:$AK$97, ROWS($CY$4:CY23)), IFERROR(INDEX($AO$86:$AO$97, ROWS($CY$4:CY23)-ROWS($AK$86:$AK$97)), ""))</f>
        <v>0</v>
      </c>
      <c r="CZ25" s="316" t="str">
        <f t="shared" si="46"/>
        <v/>
      </c>
      <c r="DA25" s="413" t="str">
        <f t="shared" si="47"/>
        <v/>
      </c>
      <c r="DC25" s="437"/>
      <c r="DD25" s="1151" t="s">
        <v>504</v>
      </c>
      <c r="DE25" s="1152"/>
      <c r="DF25" s="430"/>
      <c r="DG25" s="1162" t="s">
        <v>23</v>
      </c>
      <c r="DH25" s="1152"/>
      <c r="DI25" s="1162" t="s">
        <v>504</v>
      </c>
      <c r="DJ25" s="1152"/>
      <c r="DK25" s="1162" t="s">
        <v>23</v>
      </c>
      <c r="DL25" s="1152"/>
      <c r="DN25" s="1163" t="s">
        <v>481</v>
      </c>
      <c r="DO25" s="1164"/>
      <c r="DP25" s="1164"/>
      <c r="DQ25" s="1165" t="s">
        <v>491</v>
      </c>
      <c r="DR25" s="1164"/>
      <c r="DS25" s="1166"/>
    </row>
    <row r="26" spans="1:123" s="292" customFormat="1" ht="15" customHeight="1" x14ac:dyDescent="0.3">
      <c r="A26" s="1183"/>
      <c r="B26" s="1182"/>
      <c r="C26" s="1183"/>
      <c r="D26" s="1182"/>
      <c r="E26" s="1183"/>
      <c r="F26" s="1182"/>
      <c r="G26" s="1183"/>
      <c r="H26" s="1182"/>
      <c r="I26" s="1183"/>
      <c r="J26" s="1182"/>
      <c r="K26" s="1183"/>
      <c r="L26" s="1182"/>
      <c r="M26" s="1183"/>
      <c r="N26" s="1182"/>
      <c r="P26" s="295" t="str">
        <f t="shared" ca="1" si="89"/>
        <v/>
      </c>
      <c r="Q26" s="295" t="str">
        <f t="shared" ca="1" si="81"/>
        <v/>
      </c>
      <c r="R26" s="295" t="str">
        <f t="shared" ca="1" si="81"/>
        <v/>
      </c>
      <c r="S26" s="296" t="str">
        <f t="shared" ca="1" si="81"/>
        <v/>
      </c>
      <c r="T26" s="295" t="str">
        <f t="shared" ca="1" si="81"/>
        <v/>
      </c>
      <c r="U26" s="295" t="str">
        <f t="shared" ca="1" si="81"/>
        <v/>
      </c>
      <c r="V26" s="1158" t="s">
        <v>508</v>
      </c>
      <c r="W26" s="1159"/>
      <c r="X26" s="445">
        <f ca="1">IF(X22="",0,X22)</f>
        <v>7420.670000000001</v>
      </c>
      <c r="Y26"/>
      <c r="AB26" s="299"/>
      <c r="AC26" s="1093" t="s">
        <v>19</v>
      </c>
      <c r="AD26" s="1094"/>
      <c r="AE26" s="1094"/>
      <c r="AF26" s="1095"/>
      <c r="AG26" s="300"/>
      <c r="AH26"/>
      <c r="AI26" s="304" t="str">
        <f t="shared" ca="1" si="82"/>
        <v/>
      </c>
      <c r="AJ26" s="305" t="str">
        <f t="shared" ca="1" si="60"/>
        <v/>
      </c>
      <c r="AK26" s="306" t="str">
        <f t="shared" ca="1" si="61"/>
        <v/>
      </c>
      <c r="AL26" s="307" t="str">
        <f t="shared" ca="1" si="62"/>
        <v/>
      </c>
      <c r="AM26" s="304" t="str">
        <f t="shared" ca="1" si="83"/>
        <v/>
      </c>
      <c r="AN26" s="305" t="str">
        <f t="shared" ca="1" si="63"/>
        <v/>
      </c>
      <c r="AO26" s="306" t="str">
        <f t="shared" ca="1" si="64"/>
        <v/>
      </c>
      <c r="AP26" s="307" t="str">
        <f t="shared" ca="1" si="65"/>
        <v/>
      </c>
      <c r="AQ26" s="304" t="str">
        <f t="shared" ca="1" si="84"/>
        <v/>
      </c>
      <c r="AR26" s="305" t="str">
        <f t="shared" ca="1" si="66"/>
        <v/>
      </c>
      <c r="AS26" s="306" t="str">
        <f t="shared" ca="1" si="67"/>
        <v/>
      </c>
      <c r="AT26" s="307" t="str">
        <f t="shared" ca="1" si="68"/>
        <v/>
      </c>
      <c r="AU26" s="304" t="str">
        <f t="shared" ca="1" si="85"/>
        <v/>
      </c>
      <c r="AV26" s="305" t="str">
        <f t="shared" ca="1" si="69"/>
        <v/>
      </c>
      <c r="AW26" s="306" t="str">
        <f t="shared" ca="1" si="70"/>
        <v/>
      </c>
      <c r="AX26" s="307" t="str">
        <f t="shared" ca="1" si="71"/>
        <v/>
      </c>
      <c r="AY26" s="304" t="str">
        <f t="shared" ca="1" si="86"/>
        <v/>
      </c>
      <c r="AZ26" s="305" t="str">
        <f t="shared" ca="1" si="72"/>
        <v/>
      </c>
      <c r="BA26" s="306" t="str">
        <f t="shared" ca="1" si="73"/>
        <v/>
      </c>
      <c r="BB26" s="307" t="str">
        <f t="shared" ca="1" si="74"/>
        <v/>
      </c>
      <c r="BC26" s="304" t="str">
        <f t="shared" ca="1" si="87"/>
        <v/>
      </c>
      <c r="BD26" s="305" t="str">
        <f t="shared" ca="1" si="75"/>
        <v/>
      </c>
      <c r="BE26" s="306" t="str">
        <f t="shared" ca="1" si="76"/>
        <v/>
      </c>
      <c r="BF26" s="307" t="str">
        <f t="shared" ca="1" si="77"/>
        <v/>
      </c>
      <c r="BG26" s="304" t="str">
        <f t="shared" ca="1" si="88"/>
        <v/>
      </c>
      <c r="BH26" s="305" t="str">
        <f t="shared" ca="1" si="78"/>
        <v/>
      </c>
      <c r="BI26" s="306" t="str">
        <f t="shared" ca="1" si="79"/>
        <v/>
      </c>
      <c r="BJ26" s="307" t="str">
        <f t="shared" ca="1" si="80"/>
        <v/>
      </c>
      <c r="BL26" s="412" t="str">
        <f ca="1">IF(OR(BM26="",BM26=0),"",MAX(BL$5:BL25)+1)</f>
        <v/>
      </c>
      <c r="BM26" s="316" t="str">
        <f ca="1">IFERROR(INDEX($AJ$6:$AJ$17, ROWS(BM$4:$BM24)), IFERROR(INDEX($AN$6:$AN$17, ROWS(BM$4:$BM24)-ROWS($AJ$6:$AJ$17)), IFERROR(INDEX($AR$6:$AR$17, ROWS(BM$4:$BM24)-ROWS($AJ$6:$AJ$17)-ROWS($AN$6:$AN$17)),IFERROR(INDEX($AV$6:$AV$17, ROWS(BM$4:$BM24)-ROWS($AJ$6:$AJ$17)-ROWS($AN$6:$AN$17)-ROWS($AR$6:$AR$17)),IFERROR(INDEX($AZ$6:$AZ$17, ROWS(BM$4:$BM24)-ROWS($AJ$6:$AJ$17)-ROWS($AN$6:$AN$17)-ROWS($AR$6:$AR$17)-ROWS($AV$6:$AV$17)),IFERROR(INDEX($BD$6:$BD$17, ROWS(BM$4:$BM24)-ROWS($AJ$6:$AJ$17)-ROWS($AN$6:$AN$17)-ROWS($AR$6:$AR$17)-ROWS($AV$6:$AV$17)-ROWS($AZ$6:$AZ$17)),IFERROR(INDEX($BH$6:$BH$17, ROWS(BM$4:$BM24)-ROWS($AJ$6:$AJ$17)-ROWS($AN$6:$AN$17)-ROWS($AR$6:$AR$17)-ROWS($AV$6:$AV$17)-ROWS($AZ$6:$AZ$17)-ROWS($BD$6:$BD$17)), "")))))))</f>
        <v/>
      </c>
      <c r="BN26" s="316" t="str">
        <f t="shared" ca="1" si="30"/>
        <v/>
      </c>
      <c r="BO26" s="316" t="str">
        <f ca="1">IF(OR(BP26="",BP26=0),"",MAX(BO$5:BO25)+1)</f>
        <v/>
      </c>
      <c r="BP26" s="316" t="str">
        <f ca="1">IFERROR(INDEX($AK$6:$AK$17, ROWS($BP$4:BP24)), IFERROR(INDEX($AO$6:$AO$17, ROWS($BP$4:BP24)-ROWS($AK$6:$AK$17)), IFERROR(INDEX($AS$6:$AS$17, ROWS($BP$4:BP24)-ROWS($AK$6:$AK$17)-ROWS($AO$6:$AO$17)),IFERROR(INDEX($AW$6:$AW$17, ROWS($BP$4:BP24)-ROWS($AK$6:$AK$17)-ROWS($AO$6:$AO$17)-ROWS($AS$6:$AS$17)),IFERROR(INDEX($BA$6:$BA$17, ROWS($BP$4:BP24)-ROWS($AK$6:$AK$17)-ROWS($AO$6:$AO$17)-ROWS($AS$6:$AS$17)-ROWS($AW$6:$AW$17)),IFERROR(INDEX($BE$6:$BE$17, ROWS($BP$4:BP24)-ROWS($AK$6:$AK$17)-ROWS($AO$6:$AO$17)-ROWS($AS$6:$AS$17)-ROWS($AW$6:$AW$17)-ROWS($BA$6:$BA$17)),IFERROR(INDEX($BI$6:$BI$17, ROWS($BP$4:BP24)-ROWS($AK$6:$AK$17)-ROWS($AO$6:$AO$17)-ROWS($AS$6:$AS$17)-ROWS($AW$6:$AW$17)-ROWS($BA$6:$BA$17)-ROWS($BE$6:$BE$17)), "")))))))</f>
        <v/>
      </c>
      <c r="BQ26" s="316" t="str">
        <f t="shared" ca="1" si="31"/>
        <v/>
      </c>
      <c r="BR26" s="413" t="str">
        <f t="shared" ca="1" si="32"/>
        <v/>
      </c>
      <c r="BS26" s="412" t="str">
        <f ca="1">IF(OR(BT26="",BT26=0),"",MAX(BS$5:BS25)+1)</f>
        <v/>
      </c>
      <c r="BT26" s="316" t="str">
        <f ca="1">IFERROR(INDEX($AJ$22:$AJ$33, ROWS($BT$4:BT24)), IFERROR(INDEX($AN$22:$AN$33, ROWS($BT$4:BT24)-ROWS($AJ$22:$AJ$33)), IFERROR(INDEX($AR$22:$AR$33, ROWS($BT$4:BT24)-ROWS($AJ$22:$AJ$33)-ROWS($AN$22:$AN$33)),IFERROR(INDEX($AV$22:$AV$33, ROWS($BT$4:BT24)-ROWS($AJ$22:$AJ$33)-ROWS($AN$22:$AN$33)-ROWS($AR$22:$AR$33)),IFERROR(INDEX($AZ$22:$AZ$33, ROWS($BT$4:BT24)-ROWS($AJ$22:$AJ$33)-ROWS($AN$22:$AN$33)-ROWS($AR$22:$AR$33)-ROWS($AV$22:$AV$33)),IFERROR(INDEX($BD$22:$BD$33, ROWS($BT$4:BT24)-ROWS($AJ$22:$AJ$33)-ROWS($AN$22:$AN$33)-ROWS($AR$22:$AR$33)-ROWS($AV$22:$AV$33)-ROWS($AZ$22:$AZ$33)),IFERROR(INDEX($BH$22:$BH$33, ROWS($BT$4:BT24)-ROWS($AJ$22:$AJ$33)-ROWS($AN$22:$AN$33)-ROWS($AR$22:$AR$33)-ROWS($AV$22:$AV$33)-ROWS($AZ$22:$AZ$33)-ROWS($BD$22:$BD$33)), "")))))))</f>
        <v/>
      </c>
      <c r="BU26" s="316" t="str">
        <f t="shared" ca="1" si="33"/>
        <v/>
      </c>
      <c r="BV26" s="316" t="str">
        <f ca="1">IF(OR(BW26="",BW26=0),"",MAX(BV$5:BV25)+1)</f>
        <v/>
      </c>
      <c r="BW26" s="316" t="str">
        <f ca="1">IFERROR(INDEX($AK$22:$AK$33, ROWS($BW$4:BW24)), IFERROR(INDEX($AO$22:$AO$33, ROWS($BW$4:BW24)-ROWS($AK$22:$AK$33)), IFERROR(INDEX($AS$22:$AS$33, ROWS($BW$4:BW24)-ROWS($AK$22:$AK$33)-ROWS($AO$22:$AO$33)),IFERROR(INDEX($AW$22:$AW$33, ROWS($BW$4:BW24)-ROWS($AK$22:$AK$33)-ROWS($AO$22:$AO$33)-ROWS($AS$22:$AS$33)),IFERROR(INDEX($BA$22:$BA$33, ROWS($BW$4:BW24)-ROWS($AK$22:$AK$33)-ROWS($AO$22:$AO$33)-ROWS($AS$22:$AS$33)-ROWS($AW$22:$AW$33)),IFERROR(INDEX($BE$22:$BE$33, ROWS($BW$4:BW24)-ROWS($AK$22:$AK$33)-ROWS($AO$22:$AO$33)-ROWS($AS$22:$AS$33)-ROWS($AW$22:$AW$33)-ROWS($BA$22:$BA$33)),IFERROR(INDEX($BI$22:$BI$33, ROWS($BW$4:BW24)-ROWS($AK$22:$AK$33)-ROWS($AO$22:$AO$33)-ROWS($AS$22:$AS$33)-ROWS($AW$22:$AW$33)-ROWS($BA$22:$BA$33)-ROWS($BE$22:$BE$33)), "")))))))</f>
        <v/>
      </c>
      <c r="BX26" s="316" t="str">
        <f t="shared" ca="1" si="34"/>
        <v/>
      </c>
      <c r="BY26" s="413" t="str">
        <f t="shared" ca="1" si="35"/>
        <v/>
      </c>
      <c r="BZ26" s="412" t="str">
        <f ca="1">IF(OR(CA26="",CA26=0),"",MAX(BZ$5:BZ25)+1)</f>
        <v/>
      </c>
      <c r="CA26" s="316" t="str">
        <f ca="1">IFERROR(INDEX($AJ$38:$AJ$49, ROWS($CA$4:CA24)), IFERROR(INDEX($AN$38:$AN$49, ROWS($CA$4:CA24)-ROWS($AJ$38:$AJ$49)), IFERROR(INDEX($AR$38:$AR$49, ROWS($CA$4:CA24)-ROWS($AJ$38:$AJ$49)-ROWS($AN$38:$AN$49)),IFERROR(INDEX($AV$38:$AV$49, ROWS($CA$4:CA24)-ROWS($AJ$38:$AJ$49)-ROWS($AN$38:$AN$49)-ROWS($AR$38:$AR$49)),IFERROR(INDEX($AZ$38:$AZ$49, ROWS($CA$4:CA24)-ROWS($AJ$38:$AJ$49)-ROWS($AN$38:$AN$49)-ROWS($AR$38:$AR$49)-ROWS($AV$38:$AV$49)),IFERROR(INDEX($BD$38:$BD$49, ROWS($CA$4:CA24)-ROWS($AJ$38:$AJ$49)-ROWS($AN$38:$AN$49)-ROWS($AR$38:$AR$49)-ROWS($AV$38:$AV$49)-ROWS($AZ$38:$AZ$49)),IFERROR(INDEX($BH$38:$BH$49, ROWS($CA$4:CA24)-ROWS($AJ$38:$AJ$49)-ROWS($AN$38:$AN$49)-ROWS($AR$38:$AR$49)-ROWS($AV$38:$AV$49)-ROWS($AZ$38:$AZ$49)-ROWS($BD$38:$BD$49)), "")))))))</f>
        <v/>
      </c>
      <c r="CB26" s="316" t="str">
        <f t="shared" ca="1" si="36"/>
        <v/>
      </c>
      <c r="CC26" s="316" t="str">
        <f ca="1">IF(OR(CD26="",CD26=0),"",MAX(CC$5:CC25)+1)</f>
        <v/>
      </c>
      <c r="CD26" s="316" t="str">
        <f ca="1">IFERROR(INDEX($AK$38:$AK$49, ROWS($CD$4:CD24)), IFERROR(INDEX($AO$38:$AO$49, ROWS($CD$4:CD24)-ROWS($AK$38:$AK$49)), IFERROR(INDEX($AS$38:$AS$49, ROWS($CD$4:CD24)-ROWS($AK$38:$AK$49)-ROWS($AO$38:$AO$49)),IFERROR(INDEX($AW$38:$AW$49, ROWS($CD$4:CD24)-ROWS($AK$38:$AK$49)-ROWS($AO$38:$AO$49)-ROWS($AS$38:$AS$49)),IFERROR(INDEX($BA$38:$BA$49, ROWS($CD$4:CD24)-ROWS($AK$38:$AK$49)-ROWS($AO$38:$AO$49)-ROWS($AS$38:$AS$49)-ROWS($AW$38:$AW$49)),IFERROR(INDEX($BE$38:$BE$49, ROWS($CD$4:CD24)-ROWS($AK$38:$AK$49)-ROWS($AO$38:$AO$49)-ROWS($AS$38:$AS$49)-ROWS($AW$38:$AW$49)-ROWS($BA$38:$BA$49)),IFERROR(INDEX($BI$38:$BI$49, ROWS($CD$4:CD24)-ROWS($AK$38:$AK$49)-ROWS($AO$38:$AO$49)-ROWS($AS$38:$AS$49)-ROWS($AW$38:$AW$49)-ROWS($BA$38:$BA$49)-ROWS($BE$38:$BE$49)), "")))))))</f>
        <v/>
      </c>
      <c r="CE26" s="316" t="str">
        <f t="shared" ca="1" si="37"/>
        <v/>
      </c>
      <c r="CF26" s="413" t="str">
        <f t="shared" ca="1" si="38"/>
        <v/>
      </c>
      <c r="CG26" s="412" t="str">
        <f ca="1">IF(OR(CH26="",CH26=0),"",MAX(CG$5:CG25)+1)</f>
        <v/>
      </c>
      <c r="CH26" s="316" t="str">
        <f ca="1">IFERROR(INDEX($AJ$54:$AJ$65, ROWS($CH$4:CH24)), IFERROR(INDEX($AN$54:$AN$65, ROWS($CH$4:CH24)-ROWS($AJ$54:$AJ$65)), IFERROR(INDEX($AR$54:$AR$65, ROWS($CH$4:CH24)-ROWS($AJ$54:$AJ$65)-ROWS($AN$54:$AN$65)),IFERROR(INDEX($AV$54:$AV$65, ROWS($CH$4:CH24)-ROWS($AJ$54:$AJ$65)-ROWS($AN$54:$AN$65)-ROWS($AR$54:$AR$65)),IFERROR(INDEX($AZ$54:$AZ$65, ROWS($CH$4:CH24)-ROWS($AJ$54:$AJ$65)-ROWS($AN$54:$AN$65)-ROWS($AR$54:$AR$65)-ROWS($AV$54:$AV$65)),IFERROR(INDEX($BD$54:$BD$65, ROWS($CH$4:CH24)-ROWS($AJ$54:$AJ$65)-ROWS($AN$54:$AN$65)-ROWS($AR$54:$AR$65)-ROWS($AV$54:$AV$65)-ROWS($AZ$54:$AZ$65)),IFERROR(INDEX($BH$54:$BH$65, ROWS($CH$4:CH24)-ROWS($AJ$54:$AJ$65)-ROWS($AN$54:$AN$65)-ROWS($AR$54:$AR$65)-ROWS($AV$54:$AV$65)-ROWS($AZ$54:$AZ$65)-ROWS($BD$54:$BD$65)), "")))))))</f>
        <v/>
      </c>
      <c r="CI26" s="316" t="str">
        <f t="shared" ca="1" si="39"/>
        <v/>
      </c>
      <c r="CJ26" s="316" t="str">
        <f ca="1">IF(OR(CK26="",CK26=0),"",MAX(CJ$5:CJ25)+1)</f>
        <v/>
      </c>
      <c r="CK26" s="316" t="str">
        <f ca="1">IFERROR(INDEX($AK$54:$AK$65, ROWS($CK$4:CK24)), IFERROR(INDEX($AO$54:$AO$65, ROWS($CK$4:CK24)-ROWS($AK$54:$AK$65)), IFERROR(INDEX($AS$54:$AS$65, ROWS($CK$4:CK24)-ROWS($AK$54:$AK$65)-ROWS($AO$54:$AO$65)),IFERROR(INDEX($AW$54:$AW$65, ROWS($CK$4:CK24)-ROWS($AK$54:$AK$65)-ROWS($AO$54:$AO$65)-ROWS($AS$54:$AS$65)),IFERROR(INDEX($BA$54:$BA$65, ROWS($CK$4:CK24)-ROWS($AK$54:$AK$65)-ROWS($AO$54:$AO$65)-ROWS($AS$54:$AS$65)-ROWS($AW$54:$AW$65)),IFERROR(INDEX($BE$54:$BE$65, ROWS($CK$4:CK24)-ROWS($AK$54:$AK$65)-ROWS($AO$54:$AO$65)-ROWS($AS$54:$AS$65)-ROWS($AW$54:$AW$65)-ROWS($BA$54:$BA$65)),IFERROR(INDEX($BI$54:$BI$65, ROWS($CK$4:CK24)-ROWS($AK$54:$AK$65)-ROWS($AO$54:$AO$65)-ROWS($AS$54:$AS$65)-ROWS($AW$54:$AW$65)-ROWS($BA$54:$BA$65)-ROWS($BE$54:$BE$65)), "")))))))</f>
        <v/>
      </c>
      <c r="CL26" s="316" t="str">
        <f t="shared" ca="1" si="40"/>
        <v/>
      </c>
      <c r="CM26" s="413" t="str">
        <f t="shared" ca="1" si="41"/>
        <v/>
      </c>
      <c r="CN26" s="412" t="str">
        <f ca="1">IF(OR(CO26="",CO26=0),"",MAX(CN$5:CN25)+1)</f>
        <v/>
      </c>
      <c r="CO26" s="316" t="str">
        <f ca="1">IFERROR(INDEX($AJ$70:$AJ$81, ROWS($CO$4:CO24)), IFERROR(INDEX($AN$70:$AN$81, ROWS($CO$4:CO24)-ROWS($AJ$70:$AJ$81)), IFERROR(INDEX($AR$70:$AR$81, ROWS($CO$4:CO24)-ROWS($AJ$70:$AJ$81)-ROWS($AN$70:$AN$81)),IFERROR(INDEX($AV$70:$AV$81, ROWS($CO$4:CO24)-ROWS($AJ$70:$AJ$81)-ROWS($AN$70:$AN$81)-ROWS($AR$70:$AR$81)),IFERROR(INDEX($AZ$70:$AZ$81, ROWS($CO$4:CO24)-ROWS($AJ$70:$AJ$81)-ROWS($AN$70:$AN$81)-ROWS($AR$70:$AR$81)-ROWS($AV$70:$AV$81)),IFERROR(INDEX($BD$70:$BD$81, ROWS($CO$4:CO24)-ROWS($AJ$70:$AJ$81)-ROWS($AN$70:$AN$81)-ROWS($AR$70:$AR$81)-ROWS($AV$70:$AV$81)-ROWS($AZ$70:$AZ$81)),IFERROR(INDEX($BH$70:$BH$81, ROWS($CO$4:CO24)-ROWS($AJ$70:$AJ$81)-ROWS($AN$70:$AN$81)-ROWS($AR$70:$AR$81)-ROWS($AV$70:$AV$81)-ROWS($AZ$70:$AZ$81)-ROWS($BD$70:$BD$81)), "")))))))</f>
        <v/>
      </c>
      <c r="CP26" s="316" t="str">
        <f t="shared" ca="1" si="42"/>
        <v/>
      </c>
      <c r="CQ26" s="316" t="str">
        <f ca="1">IF(OR(CR26="",CR26=0),"",MAX(CQ$5:CQ25)+1)</f>
        <v/>
      </c>
      <c r="CR26" s="316" t="str">
        <f ca="1">IFERROR(INDEX($AK$70:$AK$81, ROWS($CR$4:CR24)), IFERROR(INDEX($AO$70:$AO$81, ROWS($CR$4:CR24)-ROWS($AK$70:$AK$81)), IFERROR(INDEX($AS$70:$AS$81, ROWS($CR$4:CR24)-ROWS($AK$70:$AK$81)-ROWS($AO$70:$AO$81)),IFERROR(INDEX($AW$70:$AW$81, ROWS($CR$4:CR24)-ROWS($AK$70:$AK$81)-ROWS($AO$70:$AO$81)-ROWS($AS$70:$AS$81)),IFERROR(INDEX($BA$70:$BA$81, ROWS($CR$4:CR24)-ROWS($AK$70:$AK$81)-ROWS($AO$70:$AO$81)-ROWS($AS$70:$AS$81)-ROWS($AW$70:$AW$81)),IFERROR(INDEX($BE$70:$BE$81, ROWS($CR$4:CR24)-ROWS($AK$70:$AK$81)-ROWS($AO$70:$AO$81)-ROWS($AS$70:$AS$81)-ROWS($AW$70:$AW$81)-ROWS($BA$70:$BA$81)),IFERROR(INDEX($BI$70:$BI$81, ROWS($CR$4:CR24)-ROWS($AK$70:$AK$81)-ROWS($AO$70:$AO$81)-ROWS($AS$70:$AS$81)-ROWS($AW$70:$AW$81)-ROWS($BA$70:$BA$81)-ROWS($BE$70:$BE$81)), "")))))))</f>
        <v/>
      </c>
      <c r="CS26" s="316" t="str">
        <f t="shared" ca="1" si="43"/>
        <v/>
      </c>
      <c r="CT26" s="413" t="str">
        <f t="shared" ca="1" si="44"/>
        <v/>
      </c>
      <c r="CU26" s="412" t="str">
        <f>IF(OR(CV26="",CV26=0),"",MAX(CU$5:CU25)+1)</f>
        <v/>
      </c>
      <c r="CV26" s="316">
        <f>IFERROR(INDEX($AJ$86:$AJ$97, ROWS($CV$4:CV24)), IFERROR(INDEX($AN$86:$AN$97, ROWS($CV$4:CV24)-ROWS($AJ$86:$AJ$97)), ""))</f>
        <v>0</v>
      </c>
      <c r="CW26" s="316" t="str">
        <f t="shared" si="45"/>
        <v/>
      </c>
      <c r="CX26" s="316" t="str">
        <f>IF(OR(CY26="",CY26=0),"",MAX(CX$5:CX25)+1)</f>
        <v/>
      </c>
      <c r="CY26" s="316">
        <f>IFERROR(INDEX($AK$86:$AK$97, ROWS($CY$4:CY24)), IFERROR(INDEX($AO$86:$AO$97, ROWS($CY$4:CY24)-ROWS($AK$86:$AK$97)), ""))</f>
        <v>0</v>
      </c>
      <c r="CZ26" s="316" t="str">
        <f t="shared" si="46"/>
        <v/>
      </c>
      <c r="DA26" s="413" t="str">
        <f t="shared" si="47"/>
        <v/>
      </c>
      <c r="DC26" s="438">
        <f ca="1">IF(OR(DD26="",DD26=0),"",MAX(DC$25:DC25)+1)</f>
        <v>1</v>
      </c>
      <c r="DD26" s="434" t="str">
        <f ca="1">IF(BU6="","",IF(NOT(BY6="Income"),BU6,""))</f>
        <v>Groceries</v>
      </c>
      <c r="DE26" s="413">
        <f ca="1">IF(BX6="","",IF(NOT(BY6="Income"),BX6,""))</f>
        <v>125</v>
      </c>
      <c r="DF26" s="438" t="str">
        <f ca="1">IF(OR(DG26="",DG26=0),"",MAX(DF$25:DF25)+1)</f>
        <v/>
      </c>
      <c r="DG26" s="412" t="str">
        <f ca="1">IF(BU6="","",IF(BY6="Income",BU6,""))</f>
        <v/>
      </c>
      <c r="DH26" s="413" t="str">
        <f ca="1">IF(BU6="","",IF(BY6="Income",BX6,""))</f>
        <v/>
      </c>
      <c r="DI26" s="412" t="str">
        <f ca="1">IFERROR(INDEX($DD$26:$DD$43,MATCH(ROW()-ROW($DI$25),$DC$26:$DC$43,0)),"")</f>
        <v>Groceries</v>
      </c>
      <c r="DJ26" s="413">
        <f ca="1">IFERROR(INDEX($DE$26:$DE$43,MATCH(ROW()-ROW($DI$25),$DC$26:$DC$43,0)),"")</f>
        <v>125</v>
      </c>
      <c r="DK26" s="412" t="str">
        <f ca="1">IFERROR(INDEX($DG$26:$DG$43,MATCH(ROW()-ROW($DK$25),$DF$26:$DF$43,0)),"")</f>
        <v>Paycheck 2</v>
      </c>
      <c r="DL26" s="413">
        <f ca="1">IFERROR(INDEX($DH$26:$DH$43,MATCH(ROW()-ROW($DK$25),$DF$26:$DF$43,0)),"")</f>
        <v>400</v>
      </c>
      <c r="DN26" s="425" t="str">
        <f ca="1">IF(DI26="","",CONCATENATE(DI26," - ",DJ26))</f>
        <v>Groceries - 125</v>
      </c>
      <c r="DO26" s="295" t="str">
        <f ca="1">IF(DI27="","",CONCATENATE(DI27," - ",DJ27))</f>
        <v>Car 2 Gas - 80</v>
      </c>
      <c r="DP26" s="295" t="str">
        <f ca="1">IF(DI28="","",CONCATENATE(DI28," - ",DJ28))</f>
        <v>Internet - 100</v>
      </c>
      <c r="DQ26" s="440" t="str">
        <f ca="1">IF(DK26="","",CONCATENATE(DK26," - ",DL26))</f>
        <v>Paycheck 2 - 400</v>
      </c>
      <c r="DR26" s="441" t="str">
        <f ca="1">IF(DK27="","",CONCATENATE(DK27," - ",DL27))</f>
        <v>Paycheck 3 - 700</v>
      </c>
      <c r="DS26" s="442" t="str">
        <f ca="1">IF(DK28="","",CONCATENATE(DK28," - ",DL28))</f>
        <v>Paycheck 1 - 850</v>
      </c>
    </row>
    <row r="27" spans="1:123" s="292" customFormat="1" ht="15" customHeight="1" x14ac:dyDescent="0.3">
      <c r="A27" s="1183" t="s">
        <v>478</v>
      </c>
      <c r="B27" s="1182"/>
      <c r="C27" s="1183" t="s">
        <v>478</v>
      </c>
      <c r="D27" s="1182"/>
      <c r="E27" s="1183" t="s">
        <v>478</v>
      </c>
      <c r="F27" s="1182"/>
      <c r="G27" s="1183" t="s">
        <v>478</v>
      </c>
      <c r="H27" s="1182"/>
      <c r="I27" s="1183" t="s">
        <v>478</v>
      </c>
      <c r="J27" s="1182"/>
      <c r="K27" s="1183" t="s">
        <v>478</v>
      </c>
      <c r="L27" s="1182"/>
      <c r="M27" s="1183" t="s">
        <v>478</v>
      </c>
      <c r="N27" s="1182"/>
      <c r="P27" s="295" t="str">
        <f t="shared" ca="1" si="89"/>
        <v/>
      </c>
      <c r="Q27" s="295" t="str">
        <f t="shared" ca="1" si="81"/>
        <v/>
      </c>
      <c r="R27" s="295" t="str">
        <f t="shared" ca="1" si="81"/>
        <v/>
      </c>
      <c r="S27" s="296" t="str">
        <f t="shared" ca="1" si="81"/>
        <v/>
      </c>
      <c r="T27" s="295" t="str">
        <f t="shared" ca="1" si="81"/>
        <v/>
      </c>
      <c r="U27" s="295" t="str">
        <f t="shared" ca="1" si="81"/>
        <v/>
      </c>
      <c r="V27" s="1158"/>
      <c r="W27" s="1159"/>
      <c r="X27" s="445"/>
      <c r="Y27"/>
      <c r="AB27" s="299"/>
      <c r="AC27" s="366" t="s">
        <v>495</v>
      </c>
      <c r="AD27" s="367" t="s">
        <v>192</v>
      </c>
      <c r="AE27" s="367" t="s">
        <v>193</v>
      </c>
      <c r="AF27" s="368" t="s">
        <v>11</v>
      </c>
      <c r="AG27" s="300"/>
      <c r="AH27"/>
      <c r="AI27" s="304" t="str">
        <f t="shared" ca="1" si="82"/>
        <v/>
      </c>
      <c r="AJ27" s="305" t="str">
        <f t="shared" ca="1" si="60"/>
        <v/>
      </c>
      <c r="AK27" s="306" t="str">
        <f t="shared" ca="1" si="61"/>
        <v/>
      </c>
      <c r="AL27" s="307" t="str">
        <f t="shared" ca="1" si="62"/>
        <v/>
      </c>
      <c r="AM27" s="304" t="str">
        <f t="shared" ca="1" si="83"/>
        <v/>
      </c>
      <c r="AN27" s="305" t="str">
        <f t="shared" ca="1" si="63"/>
        <v/>
      </c>
      <c r="AO27" s="306" t="str">
        <f t="shared" ca="1" si="64"/>
        <v/>
      </c>
      <c r="AP27" s="307" t="str">
        <f t="shared" ca="1" si="65"/>
        <v/>
      </c>
      <c r="AQ27" s="304" t="str">
        <f t="shared" ca="1" si="84"/>
        <v/>
      </c>
      <c r="AR27" s="305" t="str">
        <f t="shared" ca="1" si="66"/>
        <v/>
      </c>
      <c r="AS27" s="306" t="str">
        <f t="shared" ca="1" si="67"/>
        <v/>
      </c>
      <c r="AT27" s="307" t="str">
        <f t="shared" ca="1" si="68"/>
        <v/>
      </c>
      <c r="AU27" s="304" t="str">
        <f t="shared" ca="1" si="85"/>
        <v/>
      </c>
      <c r="AV27" s="305" t="str">
        <f t="shared" ca="1" si="69"/>
        <v/>
      </c>
      <c r="AW27" s="306" t="str">
        <f t="shared" ca="1" si="70"/>
        <v/>
      </c>
      <c r="AX27" s="307" t="str">
        <f t="shared" ca="1" si="71"/>
        <v/>
      </c>
      <c r="AY27" s="304" t="str">
        <f t="shared" ca="1" si="86"/>
        <v/>
      </c>
      <c r="AZ27" s="305" t="str">
        <f t="shared" ca="1" si="72"/>
        <v/>
      </c>
      <c r="BA27" s="306" t="str">
        <f t="shared" ca="1" si="73"/>
        <v/>
      </c>
      <c r="BB27" s="307" t="str">
        <f t="shared" ca="1" si="74"/>
        <v/>
      </c>
      <c r="BC27" s="304" t="str">
        <f t="shared" ca="1" si="87"/>
        <v/>
      </c>
      <c r="BD27" s="305" t="str">
        <f t="shared" ca="1" si="75"/>
        <v/>
      </c>
      <c r="BE27" s="306" t="str">
        <f t="shared" ca="1" si="76"/>
        <v/>
      </c>
      <c r="BF27" s="307" t="str">
        <f t="shared" ca="1" si="77"/>
        <v/>
      </c>
      <c r="BG27" s="304" t="str">
        <f t="shared" ca="1" si="88"/>
        <v/>
      </c>
      <c r="BH27" s="305" t="str">
        <f t="shared" ca="1" si="78"/>
        <v/>
      </c>
      <c r="BI27" s="306" t="str">
        <f t="shared" ca="1" si="79"/>
        <v/>
      </c>
      <c r="BJ27" s="307" t="str">
        <f t="shared" ca="1" si="80"/>
        <v/>
      </c>
      <c r="BL27" s="412" t="str">
        <f ca="1">IF(OR(BM27="",BM27=0),"",MAX(BL$5:BL26)+1)</f>
        <v/>
      </c>
      <c r="BM27" s="316" t="str">
        <f ca="1">IFERROR(INDEX($AJ$6:$AJ$17, ROWS(BM$4:$BM25)), IFERROR(INDEX($AN$6:$AN$17, ROWS(BM$4:$BM25)-ROWS($AJ$6:$AJ$17)), IFERROR(INDEX($AR$6:$AR$17, ROWS(BM$4:$BM25)-ROWS($AJ$6:$AJ$17)-ROWS($AN$6:$AN$17)),IFERROR(INDEX($AV$6:$AV$17, ROWS(BM$4:$BM25)-ROWS($AJ$6:$AJ$17)-ROWS($AN$6:$AN$17)-ROWS($AR$6:$AR$17)),IFERROR(INDEX($AZ$6:$AZ$17, ROWS(BM$4:$BM25)-ROWS($AJ$6:$AJ$17)-ROWS($AN$6:$AN$17)-ROWS($AR$6:$AR$17)-ROWS($AV$6:$AV$17)),IFERROR(INDEX($BD$6:$BD$17, ROWS(BM$4:$BM25)-ROWS($AJ$6:$AJ$17)-ROWS($AN$6:$AN$17)-ROWS($AR$6:$AR$17)-ROWS($AV$6:$AV$17)-ROWS($AZ$6:$AZ$17)),IFERROR(INDEX($BH$6:$BH$17, ROWS(BM$4:$BM25)-ROWS($AJ$6:$AJ$17)-ROWS($AN$6:$AN$17)-ROWS($AR$6:$AR$17)-ROWS($AV$6:$AV$17)-ROWS($AZ$6:$AZ$17)-ROWS($BD$6:$BD$17)), "")))))))</f>
        <v/>
      </c>
      <c r="BN27" s="316" t="str">
        <f t="shared" ca="1" si="30"/>
        <v/>
      </c>
      <c r="BO27" s="316" t="str">
        <f ca="1">IF(OR(BP27="",BP27=0),"",MAX(BO$5:BO26)+1)</f>
        <v/>
      </c>
      <c r="BP27" s="316" t="str">
        <f ca="1">IFERROR(INDEX($AK$6:$AK$17, ROWS($BP$4:BP25)), IFERROR(INDEX($AO$6:$AO$17, ROWS($BP$4:BP25)-ROWS($AK$6:$AK$17)), IFERROR(INDEX($AS$6:$AS$17, ROWS($BP$4:BP25)-ROWS($AK$6:$AK$17)-ROWS($AO$6:$AO$17)),IFERROR(INDEX($AW$6:$AW$17, ROWS($BP$4:BP25)-ROWS($AK$6:$AK$17)-ROWS($AO$6:$AO$17)-ROWS($AS$6:$AS$17)),IFERROR(INDEX($BA$6:$BA$17, ROWS($BP$4:BP25)-ROWS($AK$6:$AK$17)-ROWS($AO$6:$AO$17)-ROWS($AS$6:$AS$17)-ROWS($AW$6:$AW$17)),IFERROR(INDEX($BE$6:$BE$17, ROWS($BP$4:BP25)-ROWS($AK$6:$AK$17)-ROWS($AO$6:$AO$17)-ROWS($AS$6:$AS$17)-ROWS($AW$6:$AW$17)-ROWS($BA$6:$BA$17)),IFERROR(INDEX($BI$6:$BI$17, ROWS($BP$4:BP25)-ROWS($AK$6:$AK$17)-ROWS($AO$6:$AO$17)-ROWS($AS$6:$AS$17)-ROWS($AW$6:$AW$17)-ROWS($BA$6:$BA$17)-ROWS($BE$6:$BE$17)), "")))))))</f>
        <v/>
      </c>
      <c r="BQ27" s="316" t="str">
        <f t="shared" ca="1" si="31"/>
        <v/>
      </c>
      <c r="BR27" s="413" t="str">
        <f t="shared" ca="1" si="32"/>
        <v/>
      </c>
      <c r="BS27" s="412" t="str">
        <f ca="1">IF(OR(BT27="",BT27=0),"",MAX(BS$5:BS26)+1)</f>
        <v/>
      </c>
      <c r="BT27" s="316" t="str">
        <f ca="1">IFERROR(INDEX($AJ$22:$AJ$33, ROWS($BT$4:BT25)), IFERROR(INDEX($AN$22:$AN$33, ROWS($BT$4:BT25)-ROWS($AJ$22:$AJ$33)), IFERROR(INDEX($AR$22:$AR$33, ROWS($BT$4:BT25)-ROWS($AJ$22:$AJ$33)-ROWS($AN$22:$AN$33)),IFERROR(INDEX($AV$22:$AV$33, ROWS($BT$4:BT25)-ROWS($AJ$22:$AJ$33)-ROWS($AN$22:$AN$33)-ROWS($AR$22:$AR$33)),IFERROR(INDEX($AZ$22:$AZ$33, ROWS($BT$4:BT25)-ROWS($AJ$22:$AJ$33)-ROWS($AN$22:$AN$33)-ROWS($AR$22:$AR$33)-ROWS($AV$22:$AV$33)),IFERROR(INDEX($BD$22:$BD$33, ROWS($BT$4:BT25)-ROWS($AJ$22:$AJ$33)-ROWS($AN$22:$AN$33)-ROWS($AR$22:$AR$33)-ROWS($AV$22:$AV$33)-ROWS($AZ$22:$AZ$33)),IFERROR(INDEX($BH$22:$BH$33, ROWS($BT$4:BT25)-ROWS($AJ$22:$AJ$33)-ROWS($AN$22:$AN$33)-ROWS($AR$22:$AR$33)-ROWS($AV$22:$AV$33)-ROWS($AZ$22:$AZ$33)-ROWS($BD$22:$BD$33)), "")))))))</f>
        <v/>
      </c>
      <c r="BU27" s="316" t="str">
        <f t="shared" ca="1" si="33"/>
        <v/>
      </c>
      <c r="BV27" s="316" t="str">
        <f ca="1">IF(OR(BW27="",BW27=0),"",MAX(BV$5:BV26)+1)</f>
        <v/>
      </c>
      <c r="BW27" s="316" t="str">
        <f ca="1">IFERROR(INDEX($AK$22:$AK$33, ROWS($BW$4:BW25)), IFERROR(INDEX($AO$22:$AO$33, ROWS($BW$4:BW25)-ROWS($AK$22:$AK$33)), IFERROR(INDEX($AS$22:$AS$33, ROWS($BW$4:BW25)-ROWS($AK$22:$AK$33)-ROWS($AO$22:$AO$33)),IFERROR(INDEX($AW$22:$AW$33, ROWS($BW$4:BW25)-ROWS($AK$22:$AK$33)-ROWS($AO$22:$AO$33)-ROWS($AS$22:$AS$33)),IFERROR(INDEX($BA$22:$BA$33, ROWS($BW$4:BW25)-ROWS($AK$22:$AK$33)-ROWS($AO$22:$AO$33)-ROWS($AS$22:$AS$33)-ROWS($AW$22:$AW$33)),IFERROR(INDEX($BE$22:$BE$33, ROWS($BW$4:BW25)-ROWS($AK$22:$AK$33)-ROWS($AO$22:$AO$33)-ROWS($AS$22:$AS$33)-ROWS($AW$22:$AW$33)-ROWS($BA$22:$BA$33)),IFERROR(INDEX($BI$22:$BI$33, ROWS($BW$4:BW25)-ROWS($AK$22:$AK$33)-ROWS($AO$22:$AO$33)-ROWS($AS$22:$AS$33)-ROWS($AW$22:$AW$33)-ROWS($BA$22:$BA$33)-ROWS($BE$22:$BE$33)), "")))))))</f>
        <v/>
      </c>
      <c r="BX27" s="316" t="str">
        <f t="shared" ca="1" si="34"/>
        <v/>
      </c>
      <c r="BY27" s="413" t="str">
        <f t="shared" ca="1" si="35"/>
        <v/>
      </c>
      <c r="BZ27" s="412" t="str">
        <f ca="1">IF(OR(CA27="",CA27=0),"",MAX(BZ$5:BZ26)+1)</f>
        <v/>
      </c>
      <c r="CA27" s="316" t="str">
        <f ca="1">IFERROR(INDEX($AJ$38:$AJ$49, ROWS($CA$4:CA25)), IFERROR(INDEX($AN$38:$AN$49, ROWS($CA$4:CA25)-ROWS($AJ$38:$AJ$49)), IFERROR(INDEX($AR$38:$AR$49, ROWS($CA$4:CA25)-ROWS($AJ$38:$AJ$49)-ROWS($AN$38:$AN$49)),IFERROR(INDEX($AV$38:$AV$49, ROWS($CA$4:CA25)-ROWS($AJ$38:$AJ$49)-ROWS($AN$38:$AN$49)-ROWS($AR$38:$AR$49)),IFERROR(INDEX($AZ$38:$AZ$49, ROWS($CA$4:CA25)-ROWS($AJ$38:$AJ$49)-ROWS($AN$38:$AN$49)-ROWS($AR$38:$AR$49)-ROWS($AV$38:$AV$49)),IFERROR(INDEX($BD$38:$BD$49, ROWS($CA$4:CA25)-ROWS($AJ$38:$AJ$49)-ROWS($AN$38:$AN$49)-ROWS($AR$38:$AR$49)-ROWS($AV$38:$AV$49)-ROWS($AZ$38:$AZ$49)),IFERROR(INDEX($BH$38:$BH$49, ROWS($CA$4:CA25)-ROWS($AJ$38:$AJ$49)-ROWS($AN$38:$AN$49)-ROWS($AR$38:$AR$49)-ROWS($AV$38:$AV$49)-ROWS($AZ$38:$AZ$49)-ROWS($BD$38:$BD$49)), "")))))))</f>
        <v/>
      </c>
      <c r="CB27" s="316" t="str">
        <f t="shared" ca="1" si="36"/>
        <v/>
      </c>
      <c r="CC27" s="316" t="str">
        <f ca="1">IF(OR(CD27="",CD27=0),"",MAX(CC$5:CC26)+1)</f>
        <v/>
      </c>
      <c r="CD27" s="316" t="str">
        <f ca="1">IFERROR(INDEX($AK$38:$AK$49, ROWS($CD$4:CD25)), IFERROR(INDEX($AO$38:$AO$49, ROWS($CD$4:CD25)-ROWS($AK$38:$AK$49)), IFERROR(INDEX($AS$38:$AS$49, ROWS($CD$4:CD25)-ROWS($AK$38:$AK$49)-ROWS($AO$38:$AO$49)),IFERROR(INDEX($AW$38:$AW$49, ROWS($CD$4:CD25)-ROWS($AK$38:$AK$49)-ROWS($AO$38:$AO$49)-ROWS($AS$38:$AS$49)),IFERROR(INDEX($BA$38:$BA$49, ROWS($CD$4:CD25)-ROWS($AK$38:$AK$49)-ROWS($AO$38:$AO$49)-ROWS($AS$38:$AS$49)-ROWS($AW$38:$AW$49)),IFERROR(INDEX($BE$38:$BE$49, ROWS($CD$4:CD25)-ROWS($AK$38:$AK$49)-ROWS($AO$38:$AO$49)-ROWS($AS$38:$AS$49)-ROWS($AW$38:$AW$49)-ROWS($BA$38:$BA$49)),IFERROR(INDEX($BI$38:$BI$49, ROWS($CD$4:CD25)-ROWS($AK$38:$AK$49)-ROWS($AO$38:$AO$49)-ROWS($AS$38:$AS$49)-ROWS($AW$38:$AW$49)-ROWS($BA$38:$BA$49)-ROWS($BE$38:$BE$49)), "")))))))</f>
        <v/>
      </c>
      <c r="CE27" s="316" t="str">
        <f t="shared" ca="1" si="37"/>
        <v/>
      </c>
      <c r="CF27" s="413" t="str">
        <f t="shared" ca="1" si="38"/>
        <v/>
      </c>
      <c r="CG27" s="412" t="str">
        <f ca="1">IF(OR(CH27="",CH27=0),"",MAX(CG$5:CG26)+1)</f>
        <v/>
      </c>
      <c r="CH27" s="316" t="str">
        <f ca="1">IFERROR(INDEX($AJ$54:$AJ$65, ROWS($CH$4:CH25)), IFERROR(INDEX($AN$54:$AN$65, ROWS($CH$4:CH25)-ROWS($AJ$54:$AJ$65)), IFERROR(INDEX($AR$54:$AR$65, ROWS($CH$4:CH25)-ROWS($AJ$54:$AJ$65)-ROWS($AN$54:$AN$65)),IFERROR(INDEX($AV$54:$AV$65, ROWS($CH$4:CH25)-ROWS($AJ$54:$AJ$65)-ROWS($AN$54:$AN$65)-ROWS($AR$54:$AR$65)),IFERROR(INDEX($AZ$54:$AZ$65, ROWS($CH$4:CH25)-ROWS($AJ$54:$AJ$65)-ROWS($AN$54:$AN$65)-ROWS($AR$54:$AR$65)-ROWS($AV$54:$AV$65)),IFERROR(INDEX($BD$54:$BD$65, ROWS($CH$4:CH25)-ROWS($AJ$54:$AJ$65)-ROWS($AN$54:$AN$65)-ROWS($AR$54:$AR$65)-ROWS($AV$54:$AV$65)-ROWS($AZ$54:$AZ$65)),IFERROR(INDEX($BH$54:$BH$65, ROWS($CH$4:CH25)-ROWS($AJ$54:$AJ$65)-ROWS($AN$54:$AN$65)-ROWS($AR$54:$AR$65)-ROWS($AV$54:$AV$65)-ROWS($AZ$54:$AZ$65)-ROWS($BD$54:$BD$65)), "")))))))</f>
        <v/>
      </c>
      <c r="CI27" s="316" t="str">
        <f t="shared" ca="1" si="39"/>
        <v/>
      </c>
      <c r="CJ27" s="316" t="str">
        <f ca="1">IF(OR(CK27="",CK27=0),"",MAX(CJ$5:CJ26)+1)</f>
        <v/>
      </c>
      <c r="CK27" s="316" t="str">
        <f ca="1">IFERROR(INDEX($AK$54:$AK$65, ROWS($CK$4:CK25)), IFERROR(INDEX($AO$54:$AO$65, ROWS($CK$4:CK25)-ROWS($AK$54:$AK$65)), IFERROR(INDEX($AS$54:$AS$65, ROWS($CK$4:CK25)-ROWS($AK$54:$AK$65)-ROWS($AO$54:$AO$65)),IFERROR(INDEX($AW$54:$AW$65, ROWS($CK$4:CK25)-ROWS($AK$54:$AK$65)-ROWS($AO$54:$AO$65)-ROWS($AS$54:$AS$65)),IFERROR(INDEX($BA$54:$BA$65, ROWS($CK$4:CK25)-ROWS($AK$54:$AK$65)-ROWS($AO$54:$AO$65)-ROWS($AS$54:$AS$65)-ROWS($AW$54:$AW$65)),IFERROR(INDEX($BE$54:$BE$65, ROWS($CK$4:CK25)-ROWS($AK$54:$AK$65)-ROWS($AO$54:$AO$65)-ROWS($AS$54:$AS$65)-ROWS($AW$54:$AW$65)-ROWS($BA$54:$BA$65)),IFERROR(INDEX($BI$54:$BI$65, ROWS($CK$4:CK25)-ROWS($AK$54:$AK$65)-ROWS($AO$54:$AO$65)-ROWS($AS$54:$AS$65)-ROWS($AW$54:$AW$65)-ROWS($BA$54:$BA$65)-ROWS($BE$54:$BE$65)), "")))))))</f>
        <v/>
      </c>
      <c r="CL27" s="316" t="str">
        <f t="shared" ca="1" si="40"/>
        <v/>
      </c>
      <c r="CM27" s="413" t="str">
        <f t="shared" ca="1" si="41"/>
        <v/>
      </c>
      <c r="CN27" s="412" t="str">
        <f ca="1">IF(OR(CO27="",CO27=0),"",MAX(CN$5:CN26)+1)</f>
        <v/>
      </c>
      <c r="CO27" s="316" t="str">
        <f ca="1">IFERROR(INDEX($AJ$70:$AJ$81, ROWS($CO$4:CO25)), IFERROR(INDEX($AN$70:$AN$81, ROWS($CO$4:CO25)-ROWS($AJ$70:$AJ$81)), IFERROR(INDEX($AR$70:$AR$81, ROWS($CO$4:CO25)-ROWS($AJ$70:$AJ$81)-ROWS($AN$70:$AN$81)),IFERROR(INDEX($AV$70:$AV$81, ROWS($CO$4:CO25)-ROWS($AJ$70:$AJ$81)-ROWS($AN$70:$AN$81)-ROWS($AR$70:$AR$81)),IFERROR(INDEX($AZ$70:$AZ$81, ROWS($CO$4:CO25)-ROWS($AJ$70:$AJ$81)-ROWS($AN$70:$AN$81)-ROWS($AR$70:$AR$81)-ROWS($AV$70:$AV$81)),IFERROR(INDEX($BD$70:$BD$81, ROWS($CO$4:CO25)-ROWS($AJ$70:$AJ$81)-ROWS($AN$70:$AN$81)-ROWS($AR$70:$AR$81)-ROWS($AV$70:$AV$81)-ROWS($AZ$70:$AZ$81)),IFERROR(INDEX($BH$70:$BH$81, ROWS($CO$4:CO25)-ROWS($AJ$70:$AJ$81)-ROWS($AN$70:$AN$81)-ROWS($AR$70:$AR$81)-ROWS($AV$70:$AV$81)-ROWS($AZ$70:$AZ$81)-ROWS($BD$70:$BD$81)), "")))))))</f>
        <v/>
      </c>
      <c r="CP27" s="316" t="str">
        <f t="shared" ca="1" si="42"/>
        <v/>
      </c>
      <c r="CQ27" s="316" t="str">
        <f ca="1">IF(OR(CR27="",CR27=0),"",MAX(CQ$5:CQ26)+1)</f>
        <v/>
      </c>
      <c r="CR27" s="316" t="str">
        <f ca="1">IFERROR(INDEX($AK$70:$AK$81, ROWS($CR$4:CR25)), IFERROR(INDEX($AO$70:$AO$81, ROWS($CR$4:CR25)-ROWS($AK$70:$AK$81)), IFERROR(INDEX($AS$70:$AS$81, ROWS($CR$4:CR25)-ROWS($AK$70:$AK$81)-ROWS($AO$70:$AO$81)),IFERROR(INDEX($AW$70:$AW$81, ROWS($CR$4:CR25)-ROWS($AK$70:$AK$81)-ROWS($AO$70:$AO$81)-ROWS($AS$70:$AS$81)),IFERROR(INDEX($BA$70:$BA$81, ROWS($CR$4:CR25)-ROWS($AK$70:$AK$81)-ROWS($AO$70:$AO$81)-ROWS($AS$70:$AS$81)-ROWS($AW$70:$AW$81)),IFERROR(INDEX($BE$70:$BE$81, ROWS($CR$4:CR25)-ROWS($AK$70:$AK$81)-ROWS($AO$70:$AO$81)-ROWS($AS$70:$AS$81)-ROWS($AW$70:$AW$81)-ROWS($BA$70:$BA$81)),IFERROR(INDEX($BI$70:$BI$81, ROWS($CR$4:CR25)-ROWS($AK$70:$AK$81)-ROWS($AO$70:$AO$81)-ROWS($AS$70:$AS$81)-ROWS($AW$70:$AW$81)-ROWS($BA$70:$BA$81)-ROWS($BE$70:$BE$81)), "")))))))</f>
        <v/>
      </c>
      <c r="CS27" s="316" t="str">
        <f t="shared" ca="1" si="43"/>
        <v/>
      </c>
      <c r="CT27" s="413" t="str">
        <f t="shared" ca="1" si="44"/>
        <v/>
      </c>
      <c r="CU27" s="412" t="str">
        <f>IF(OR(CV27="",CV27=0),"",MAX(CU$5:CU26)+1)</f>
        <v/>
      </c>
      <c r="CV27" s="316">
        <f>IFERROR(INDEX($AJ$86:$AJ$97, ROWS($CV$4:CV25)), IFERROR(INDEX($AN$86:$AN$97, ROWS($CV$4:CV25)-ROWS($AJ$86:$AJ$97)), ""))</f>
        <v>0</v>
      </c>
      <c r="CW27" s="316" t="str">
        <f t="shared" si="45"/>
        <v/>
      </c>
      <c r="CX27" s="316" t="str">
        <f>IF(OR(CY27="",CY27=0),"",MAX(CX$5:CX26)+1)</f>
        <v/>
      </c>
      <c r="CY27" s="316">
        <f>IFERROR(INDEX($AK$86:$AK$97, ROWS($CY$4:CY25)), IFERROR(INDEX($AO$86:$AO$97, ROWS($CY$4:CY25)-ROWS($AK$86:$AK$97)), ""))</f>
        <v>0</v>
      </c>
      <c r="CZ27" s="316" t="str">
        <f t="shared" si="46"/>
        <v/>
      </c>
      <c r="DA27" s="413" t="str">
        <f t="shared" si="47"/>
        <v/>
      </c>
      <c r="DC27" s="438" t="str">
        <f ca="1">IF(OR(DD27="",DD27=0),"",MAX(DC$25:DC26)+1)</f>
        <v/>
      </c>
      <c r="DD27" s="434" t="str">
        <f t="shared" ref="DD27:DD43" ca="1" si="90">IF(BU7="","",IF(NOT(BY7="Income"),BU7,""))</f>
        <v/>
      </c>
      <c r="DE27" s="413" t="str">
        <f t="shared" ref="DE27:DE43" ca="1" si="91">IF(BX7="","",IF(NOT(BY7="Income"),BX7,""))</f>
        <v/>
      </c>
      <c r="DF27" s="431">
        <f ca="1">IF(OR(DG27="",DG27=0),"",MAX(DF$25:DF26)+1)</f>
        <v>1</v>
      </c>
      <c r="DG27" s="412" t="str">
        <f t="shared" ref="DG27:DG43" ca="1" si="92">IF(BU7="","",IF(BY7="Income",BU7,""))</f>
        <v>Paycheck 2</v>
      </c>
      <c r="DH27" s="413">
        <f t="shared" ref="DH27:DH43" ca="1" si="93">IF(BU7="","",IF(BY7="Income",BX7,""))</f>
        <v>400</v>
      </c>
      <c r="DI27" s="412" t="str">
        <f t="shared" ref="DI27:DI43" ca="1" si="94">IFERROR(INDEX($DD$26:$DD$43,MATCH(ROW()-ROW($DI$25),$DC$26:$DC$43,0)),"")</f>
        <v>Car 2 Gas</v>
      </c>
      <c r="DJ27" s="413">
        <f t="shared" ref="DJ27:DJ43" ca="1" si="95">IFERROR(INDEX($DE$26:$DE$43,MATCH(ROW()-ROW($DI$25),$DC$26:$DC$43,0)),"")</f>
        <v>80</v>
      </c>
      <c r="DK27" s="412" t="str">
        <f t="shared" ref="DK27:DK43" ca="1" si="96">IFERROR(INDEX($DG$26:$DG$43,MATCH(ROW()-ROW($DK$25),$DF$26:$DF$43,0)),"")</f>
        <v>Paycheck 3</v>
      </c>
      <c r="DL27" s="413">
        <f t="shared" ref="DL27:DL43" ca="1" si="97">IFERROR(INDEX($DH$26:$DH$43,MATCH(ROW()-ROW($DK$25),$DF$26:$DF$43,0)),"")</f>
        <v>700</v>
      </c>
      <c r="DN27" s="425" t="str">
        <f ca="1">IF(DI29="","",CONCATENATE(DI29," - ",DJ29))</f>
        <v>D. Store Card 3 - 30</v>
      </c>
      <c r="DO27" s="295" t="str">
        <f ca="1">IF(DI30="","",CONCATENATE(DI30," - ",DJ30))</f>
        <v>Pet Care - 80</v>
      </c>
      <c r="DP27" s="295" t="str">
        <f ca="1">IF(DI31="","",CONCATENATE(DI31," - ",DJ31))</f>
        <v>Life Insurance - 70</v>
      </c>
      <c r="DQ27" s="425" t="str">
        <f ca="1">IF(DK29="","",CONCATENATE(DK29," - ",DL29))</f>
        <v/>
      </c>
      <c r="DR27" s="295" t="str">
        <f ca="1">IF(DK30="","",CONCATENATE(DK30," - ",DL30))</f>
        <v/>
      </c>
      <c r="DS27" s="426" t="str">
        <f ca="1">IF(DK31="","",CONCATENATE(DK31," - ",DL31))</f>
        <v/>
      </c>
    </row>
    <row r="28" spans="1:123" s="292" customFormat="1" ht="15" customHeight="1" x14ac:dyDescent="0.3">
      <c r="A28" s="1173" t="s">
        <v>478</v>
      </c>
      <c r="B28" s="1174"/>
      <c r="C28" s="1173" t="s">
        <v>478</v>
      </c>
      <c r="D28" s="1174"/>
      <c r="E28" s="1173" t="s">
        <v>478</v>
      </c>
      <c r="F28" s="1174"/>
      <c r="G28" s="1173" t="s">
        <v>478</v>
      </c>
      <c r="H28" s="1174"/>
      <c r="I28" s="1173" t="s">
        <v>478</v>
      </c>
      <c r="J28" s="1174"/>
      <c r="K28" s="1173" t="s">
        <v>478</v>
      </c>
      <c r="L28" s="1174"/>
      <c r="M28" s="1173" t="s">
        <v>478</v>
      </c>
      <c r="N28" s="1174"/>
      <c r="P28" s="297" t="str">
        <f t="shared" ca="1" si="89"/>
        <v/>
      </c>
      <c r="Q28" s="297" t="str">
        <f t="shared" ca="1" si="81"/>
        <v/>
      </c>
      <c r="R28" s="297" t="str">
        <f t="shared" ca="1" si="81"/>
        <v/>
      </c>
      <c r="S28" s="298" t="str">
        <f t="shared" ca="1" si="81"/>
        <v/>
      </c>
      <c r="T28" s="297" t="str">
        <f t="shared" ca="1" si="81"/>
        <v/>
      </c>
      <c r="U28" s="297" t="str">
        <f t="shared" ca="1" si="81"/>
        <v/>
      </c>
      <c r="V28" s="1160" t="s">
        <v>503</v>
      </c>
      <c r="W28" s="1161"/>
      <c r="X28" s="424">
        <f ca="1">IF(OR(X26=""),0,SUM(X25+X26-X24))</f>
        <v>8815.7200000000012</v>
      </c>
      <c r="Y28"/>
      <c r="AB28" s="299"/>
      <c r="AC28" s="358">
        <f>IF('Data Entry'!H12="","",'Data Entry'!H12)</f>
        <v>23</v>
      </c>
      <c r="AD28" s="356" t="str">
        <f>IF('Data Entry'!G12="","",'Data Entry'!G12)</f>
        <v>Credit Card 1</v>
      </c>
      <c r="AE28" s="363">
        <f>IF('Data Entry'!J12="","",'Data Entry'!J12)</f>
        <v>50</v>
      </c>
      <c r="AF28" s="402">
        <f>IF('Data Entry'!I12="","",'Data Entry'!I12)</f>
        <v>800</v>
      </c>
      <c r="AG28" s="300"/>
      <c r="AH28"/>
      <c r="AI28" s="304" t="str">
        <f t="shared" ca="1" si="82"/>
        <v/>
      </c>
      <c r="AJ28" s="305" t="str">
        <f t="shared" ca="1" si="60"/>
        <v/>
      </c>
      <c r="AK28" s="306" t="str">
        <f t="shared" ca="1" si="61"/>
        <v/>
      </c>
      <c r="AL28" s="307" t="str">
        <f t="shared" ca="1" si="62"/>
        <v/>
      </c>
      <c r="AM28" s="304" t="str">
        <f t="shared" ca="1" si="83"/>
        <v/>
      </c>
      <c r="AN28" s="305" t="str">
        <f t="shared" ca="1" si="63"/>
        <v/>
      </c>
      <c r="AO28" s="306" t="str">
        <f t="shared" ca="1" si="64"/>
        <v/>
      </c>
      <c r="AP28" s="307" t="str">
        <f t="shared" ca="1" si="65"/>
        <v/>
      </c>
      <c r="AQ28" s="304" t="str">
        <f t="shared" ca="1" si="84"/>
        <v/>
      </c>
      <c r="AR28" s="305" t="str">
        <f t="shared" ca="1" si="66"/>
        <v/>
      </c>
      <c r="AS28" s="306" t="str">
        <f t="shared" ca="1" si="67"/>
        <v/>
      </c>
      <c r="AT28" s="307" t="str">
        <f t="shared" ca="1" si="68"/>
        <v/>
      </c>
      <c r="AU28" s="304" t="str">
        <f t="shared" ca="1" si="85"/>
        <v/>
      </c>
      <c r="AV28" s="305" t="str">
        <f t="shared" ca="1" si="69"/>
        <v/>
      </c>
      <c r="AW28" s="306" t="str">
        <f t="shared" ca="1" si="70"/>
        <v/>
      </c>
      <c r="AX28" s="307" t="str">
        <f t="shared" ca="1" si="71"/>
        <v/>
      </c>
      <c r="AY28" s="304" t="str">
        <f t="shared" ca="1" si="86"/>
        <v/>
      </c>
      <c r="AZ28" s="305" t="str">
        <f t="shared" ca="1" si="72"/>
        <v/>
      </c>
      <c r="BA28" s="306" t="str">
        <f t="shared" ca="1" si="73"/>
        <v/>
      </c>
      <c r="BB28" s="307" t="str">
        <f t="shared" ca="1" si="74"/>
        <v/>
      </c>
      <c r="BC28" s="304" t="str">
        <f t="shared" ca="1" si="87"/>
        <v/>
      </c>
      <c r="BD28" s="305" t="str">
        <f t="shared" ca="1" si="75"/>
        <v/>
      </c>
      <c r="BE28" s="306" t="str">
        <f t="shared" ca="1" si="76"/>
        <v/>
      </c>
      <c r="BF28" s="307" t="str">
        <f t="shared" ca="1" si="77"/>
        <v/>
      </c>
      <c r="BG28" s="304" t="str">
        <f t="shared" ca="1" si="88"/>
        <v/>
      </c>
      <c r="BH28" s="305" t="str">
        <f t="shared" ca="1" si="78"/>
        <v/>
      </c>
      <c r="BI28" s="306" t="str">
        <f t="shared" ca="1" si="79"/>
        <v/>
      </c>
      <c r="BJ28" s="307" t="str">
        <f t="shared" ca="1" si="80"/>
        <v/>
      </c>
      <c r="BL28" s="412" t="str">
        <f ca="1">IF(OR(BM28="",BM28=0),"",MAX(BL$5:BL27)+1)</f>
        <v/>
      </c>
      <c r="BM28" s="316" t="str">
        <f ca="1">IFERROR(INDEX($AJ$6:$AJ$17, ROWS(BM$4:$BM26)), IFERROR(INDEX($AN$6:$AN$17, ROWS(BM$4:$BM26)-ROWS($AJ$6:$AJ$17)), IFERROR(INDEX($AR$6:$AR$17, ROWS(BM$4:$BM26)-ROWS($AJ$6:$AJ$17)-ROWS($AN$6:$AN$17)),IFERROR(INDEX($AV$6:$AV$17, ROWS(BM$4:$BM26)-ROWS($AJ$6:$AJ$17)-ROWS($AN$6:$AN$17)-ROWS($AR$6:$AR$17)),IFERROR(INDEX($AZ$6:$AZ$17, ROWS(BM$4:$BM26)-ROWS($AJ$6:$AJ$17)-ROWS($AN$6:$AN$17)-ROWS($AR$6:$AR$17)-ROWS($AV$6:$AV$17)),IFERROR(INDEX($BD$6:$BD$17, ROWS(BM$4:$BM26)-ROWS($AJ$6:$AJ$17)-ROWS($AN$6:$AN$17)-ROWS($AR$6:$AR$17)-ROWS($AV$6:$AV$17)-ROWS($AZ$6:$AZ$17)),IFERROR(INDEX($BH$6:$BH$17, ROWS(BM$4:$BM26)-ROWS($AJ$6:$AJ$17)-ROWS($AN$6:$AN$17)-ROWS($AR$6:$AR$17)-ROWS($AV$6:$AV$17)-ROWS($AZ$6:$AZ$17)-ROWS($BD$6:$BD$17)), "")))))))</f>
        <v/>
      </c>
      <c r="BN28" s="316" t="str">
        <f t="shared" ca="1" si="30"/>
        <v/>
      </c>
      <c r="BO28" s="316" t="str">
        <f ca="1">IF(OR(BP28="",BP28=0),"",MAX(BO$5:BO27)+1)</f>
        <v/>
      </c>
      <c r="BP28" s="316" t="str">
        <f ca="1">IFERROR(INDEX($AK$6:$AK$17, ROWS($BP$4:BP26)), IFERROR(INDEX($AO$6:$AO$17, ROWS($BP$4:BP26)-ROWS($AK$6:$AK$17)), IFERROR(INDEX($AS$6:$AS$17, ROWS($BP$4:BP26)-ROWS($AK$6:$AK$17)-ROWS($AO$6:$AO$17)),IFERROR(INDEX($AW$6:$AW$17, ROWS($BP$4:BP26)-ROWS($AK$6:$AK$17)-ROWS($AO$6:$AO$17)-ROWS($AS$6:$AS$17)),IFERROR(INDEX($BA$6:$BA$17, ROWS($BP$4:BP26)-ROWS($AK$6:$AK$17)-ROWS($AO$6:$AO$17)-ROWS($AS$6:$AS$17)-ROWS($AW$6:$AW$17)),IFERROR(INDEX($BE$6:$BE$17, ROWS($BP$4:BP26)-ROWS($AK$6:$AK$17)-ROWS($AO$6:$AO$17)-ROWS($AS$6:$AS$17)-ROWS($AW$6:$AW$17)-ROWS($BA$6:$BA$17)),IFERROR(INDEX($BI$6:$BI$17, ROWS($BP$4:BP26)-ROWS($AK$6:$AK$17)-ROWS($AO$6:$AO$17)-ROWS($AS$6:$AS$17)-ROWS($AW$6:$AW$17)-ROWS($BA$6:$BA$17)-ROWS($BE$6:$BE$17)), "")))))))</f>
        <v/>
      </c>
      <c r="BQ28" s="316" t="str">
        <f t="shared" ca="1" si="31"/>
        <v/>
      </c>
      <c r="BR28" s="413" t="str">
        <f t="shared" ca="1" si="32"/>
        <v/>
      </c>
      <c r="BS28" s="412" t="str">
        <f ca="1">IF(OR(BT28="",BT28=0),"",MAX(BS$5:BS27)+1)</f>
        <v/>
      </c>
      <c r="BT28" s="316" t="str">
        <f ca="1">IFERROR(INDEX($AJ$22:$AJ$33, ROWS($BT$4:BT26)), IFERROR(INDEX($AN$22:$AN$33, ROWS($BT$4:BT26)-ROWS($AJ$22:$AJ$33)), IFERROR(INDEX($AR$22:$AR$33, ROWS($BT$4:BT26)-ROWS($AJ$22:$AJ$33)-ROWS($AN$22:$AN$33)),IFERROR(INDEX($AV$22:$AV$33, ROWS($BT$4:BT26)-ROWS($AJ$22:$AJ$33)-ROWS($AN$22:$AN$33)-ROWS($AR$22:$AR$33)),IFERROR(INDEX($AZ$22:$AZ$33, ROWS($BT$4:BT26)-ROWS($AJ$22:$AJ$33)-ROWS($AN$22:$AN$33)-ROWS($AR$22:$AR$33)-ROWS($AV$22:$AV$33)),IFERROR(INDEX($BD$22:$BD$33, ROWS($BT$4:BT26)-ROWS($AJ$22:$AJ$33)-ROWS($AN$22:$AN$33)-ROWS($AR$22:$AR$33)-ROWS($AV$22:$AV$33)-ROWS($AZ$22:$AZ$33)),IFERROR(INDEX($BH$22:$BH$33, ROWS($BT$4:BT26)-ROWS($AJ$22:$AJ$33)-ROWS($AN$22:$AN$33)-ROWS($AR$22:$AR$33)-ROWS($AV$22:$AV$33)-ROWS($AZ$22:$AZ$33)-ROWS($BD$22:$BD$33)), "")))))))</f>
        <v/>
      </c>
      <c r="BU28" s="316" t="str">
        <f t="shared" ca="1" si="33"/>
        <v/>
      </c>
      <c r="BV28" s="316" t="str">
        <f ca="1">IF(OR(BW28="",BW28=0),"",MAX(BV$5:BV27)+1)</f>
        <v/>
      </c>
      <c r="BW28" s="316" t="str">
        <f ca="1">IFERROR(INDEX($AK$22:$AK$33, ROWS($BW$4:BW26)), IFERROR(INDEX($AO$22:$AO$33, ROWS($BW$4:BW26)-ROWS($AK$22:$AK$33)), IFERROR(INDEX($AS$22:$AS$33, ROWS($BW$4:BW26)-ROWS($AK$22:$AK$33)-ROWS($AO$22:$AO$33)),IFERROR(INDEX($AW$22:$AW$33, ROWS($BW$4:BW26)-ROWS($AK$22:$AK$33)-ROWS($AO$22:$AO$33)-ROWS($AS$22:$AS$33)),IFERROR(INDEX($BA$22:$BA$33, ROWS($BW$4:BW26)-ROWS($AK$22:$AK$33)-ROWS($AO$22:$AO$33)-ROWS($AS$22:$AS$33)-ROWS($AW$22:$AW$33)),IFERROR(INDEX($BE$22:$BE$33, ROWS($BW$4:BW26)-ROWS($AK$22:$AK$33)-ROWS($AO$22:$AO$33)-ROWS($AS$22:$AS$33)-ROWS($AW$22:$AW$33)-ROWS($BA$22:$BA$33)),IFERROR(INDEX($BI$22:$BI$33, ROWS($BW$4:BW26)-ROWS($AK$22:$AK$33)-ROWS($AO$22:$AO$33)-ROWS($AS$22:$AS$33)-ROWS($AW$22:$AW$33)-ROWS($BA$22:$BA$33)-ROWS($BE$22:$BE$33)), "")))))))</f>
        <v/>
      </c>
      <c r="BX28" s="316" t="str">
        <f t="shared" ca="1" si="34"/>
        <v/>
      </c>
      <c r="BY28" s="413" t="str">
        <f t="shared" ca="1" si="35"/>
        <v/>
      </c>
      <c r="BZ28" s="412" t="str">
        <f ca="1">IF(OR(CA28="",CA28=0),"",MAX(BZ$5:BZ27)+1)</f>
        <v/>
      </c>
      <c r="CA28" s="316" t="str">
        <f ca="1">IFERROR(INDEX($AJ$38:$AJ$49, ROWS($CA$4:CA26)), IFERROR(INDEX($AN$38:$AN$49, ROWS($CA$4:CA26)-ROWS($AJ$38:$AJ$49)), IFERROR(INDEX($AR$38:$AR$49, ROWS($CA$4:CA26)-ROWS($AJ$38:$AJ$49)-ROWS($AN$38:$AN$49)),IFERROR(INDEX($AV$38:$AV$49, ROWS($CA$4:CA26)-ROWS($AJ$38:$AJ$49)-ROWS($AN$38:$AN$49)-ROWS($AR$38:$AR$49)),IFERROR(INDEX($AZ$38:$AZ$49, ROWS($CA$4:CA26)-ROWS($AJ$38:$AJ$49)-ROWS($AN$38:$AN$49)-ROWS($AR$38:$AR$49)-ROWS($AV$38:$AV$49)),IFERROR(INDEX($BD$38:$BD$49, ROWS($CA$4:CA26)-ROWS($AJ$38:$AJ$49)-ROWS($AN$38:$AN$49)-ROWS($AR$38:$AR$49)-ROWS($AV$38:$AV$49)-ROWS($AZ$38:$AZ$49)),IFERROR(INDEX($BH$38:$BH$49, ROWS($CA$4:CA26)-ROWS($AJ$38:$AJ$49)-ROWS($AN$38:$AN$49)-ROWS($AR$38:$AR$49)-ROWS($AV$38:$AV$49)-ROWS($AZ$38:$AZ$49)-ROWS($BD$38:$BD$49)), "")))))))</f>
        <v/>
      </c>
      <c r="CB28" s="316" t="str">
        <f t="shared" ca="1" si="36"/>
        <v/>
      </c>
      <c r="CC28" s="316" t="str">
        <f ca="1">IF(OR(CD28="",CD28=0),"",MAX(CC$5:CC27)+1)</f>
        <v/>
      </c>
      <c r="CD28" s="316" t="str">
        <f ca="1">IFERROR(INDEX($AK$38:$AK$49, ROWS($CD$4:CD26)), IFERROR(INDEX($AO$38:$AO$49, ROWS($CD$4:CD26)-ROWS($AK$38:$AK$49)), IFERROR(INDEX($AS$38:$AS$49, ROWS($CD$4:CD26)-ROWS($AK$38:$AK$49)-ROWS($AO$38:$AO$49)),IFERROR(INDEX($AW$38:$AW$49, ROWS($CD$4:CD26)-ROWS($AK$38:$AK$49)-ROWS($AO$38:$AO$49)-ROWS($AS$38:$AS$49)),IFERROR(INDEX($BA$38:$BA$49, ROWS($CD$4:CD26)-ROWS($AK$38:$AK$49)-ROWS($AO$38:$AO$49)-ROWS($AS$38:$AS$49)-ROWS($AW$38:$AW$49)),IFERROR(INDEX($BE$38:$BE$49, ROWS($CD$4:CD26)-ROWS($AK$38:$AK$49)-ROWS($AO$38:$AO$49)-ROWS($AS$38:$AS$49)-ROWS($AW$38:$AW$49)-ROWS($BA$38:$BA$49)),IFERROR(INDEX($BI$38:$BI$49, ROWS($CD$4:CD26)-ROWS($AK$38:$AK$49)-ROWS($AO$38:$AO$49)-ROWS($AS$38:$AS$49)-ROWS($AW$38:$AW$49)-ROWS($BA$38:$BA$49)-ROWS($BE$38:$BE$49)), "")))))))</f>
        <v/>
      </c>
      <c r="CE28" s="316" t="str">
        <f t="shared" ca="1" si="37"/>
        <v/>
      </c>
      <c r="CF28" s="413" t="str">
        <f t="shared" ca="1" si="38"/>
        <v/>
      </c>
      <c r="CG28" s="412" t="str">
        <f ca="1">IF(OR(CH28="",CH28=0),"",MAX(CG$5:CG27)+1)</f>
        <v/>
      </c>
      <c r="CH28" s="316" t="str">
        <f ca="1">IFERROR(INDEX($AJ$54:$AJ$65, ROWS($CH$4:CH26)), IFERROR(INDEX($AN$54:$AN$65, ROWS($CH$4:CH26)-ROWS($AJ$54:$AJ$65)), IFERROR(INDEX($AR$54:$AR$65, ROWS($CH$4:CH26)-ROWS($AJ$54:$AJ$65)-ROWS($AN$54:$AN$65)),IFERROR(INDEX($AV$54:$AV$65, ROWS($CH$4:CH26)-ROWS($AJ$54:$AJ$65)-ROWS($AN$54:$AN$65)-ROWS($AR$54:$AR$65)),IFERROR(INDEX($AZ$54:$AZ$65, ROWS($CH$4:CH26)-ROWS($AJ$54:$AJ$65)-ROWS($AN$54:$AN$65)-ROWS($AR$54:$AR$65)-ROWS($AV$54:$AV$65)),IFERROR(INDEX($BD$54:$BD$65, ROWS($CH$4:CH26)-ROWS($AJ$54:$AJ$65)-ROWS($AN$54:$AN$65)-ROWS($AR$54:$AR$65)-ROWS($AV$54:$AV$65)-ROWS($AZ$54:$AZ$65)),IFERROR(INDEX($BH$54:$BH$65, ROWS($CH$4:CH26)-ROWS($AJ$54:$AJ$65)-ROWS($AN$54:$AN$65)-ROWS($AR$54:$AR$65)-ROWS($AV$54:$AV$65)-ROWS($AZ$54:$AZ$65)-ROWS($BD$54:$BD$65)), "")))))))</f>
        <v/>
      </c>
      <c r="CI28" s="316" t="str">
        <f t="shared" ca="1" si="39"/>
        <v/>
      </c>
      <c r="CJ28" s="316" t="str">
        <f ca="1">IF(OR(CK28="",CK28=0),"",MAX(CJ$5:CJ27)+1)</f>
        <v/>
      </c>
      <c r="CK28" s="316" t="str">
        <f ca="1">IFERROR(INDEX($AK$54:$AK$65, ROWS($CK$4:CK26)), IFERROR(INDEX($AO$54:$AO$65, ROWS($CK$4:CK26)-ROWS($AK$54:$AK$65)), IFERROR(INDEX($AS$54:$AS$65, ROWS($CK$4:CK26)-ROWS($AK$54:$AK$65)-ROWS($AO$54:$AO$65)),IFERROR(INDEX($AW$54:$AW$65, ROWS($CK$4:CK26)-ROWS($AK$54:$AK$65)-ROWS($AO$54:$AO$65)-ROWS($AS$54:$AS$65)),IFERROR(INDEX($BA$54:$BA$65, ROWS($CK$4:CK26)-ROWS($AK$54:$AK$65)-ROWS($AO$54:$AO$65)-ROWS($AS$54:$AS$65)-ROWS($AW$54:$AW$65)),IFERROR(INDEX($BE$54:$BE$65, ROWS($CK$4:CK26)-ROWS($AK$54:$AK$65)-ROWS($AO$54:$AO$65)-ROWS($AS$54:$AS$65)-ROWS($AW$54:$AW$65)-ROWS($BA$54:$BA$65)),IFERROR(INDEX($BI$54:$BI$65, ROWS($CK$4:CK26)-ROWS($AK$54:$AK$65)-ROWS($AO$54:$AO$65)-ROWS($AS$54:$AS$65)-ROWS($AW$54:$AW$65)-ROWS($BA$54:$BA$65)-ROWS($BE$54:$BE$65)), "")))))))</f>
        <v/>
      </c>
      <c r="CL28" s="316" t="str">
        <f t="shared" ca="1" si="40"/>
        <v/>
      </c>
      <c r="CM28" s="413" t="str">
        <f t="shared" ca="1" si="41"/>
        <v/>
      </c>
      <c r="CN28" s="412" t="str">
        <f ca="1">IF(OR(CO28="",CO28=0),"",MAX(CN$5:CN27)+1)</f>
        <v/>
      </c>
      <c r="CO28" s="316" t="str">
        <f ca="1">IFERROR(INDEX($AJ$70:$AJ$81, ROWS($CO$4:CO26)), IFERROR(INDEX($AN$70:$AN$81, ROWS($CO$4:CO26)-ROWS($AJ$70:$AJ$81)), IFERROR(INDEX($AR$70:$AR$81, ROWS($CO$4:CO26)-ROWS($AJ$70:$AJ$81)-ROWS($AN$70:$AN$81)),IFERROR(INDEX($AV$70:$AV$81, ROWS($CO$4:CO26)-ROWS($AJ$70:$AJ$81)-ROWS($AN$70:$AN$81)-ROWS($AR$70:$AR$81)),IFERROR(INDEX($AZ$70:$AZ$81, ROWS($CO$4:CO26)-ROWS($AJ$70:$AJ$81)-ROWS($AN$70:$AN$81)-ROWS($AR$70:$AR$81)-ROWS($AV$70:$AV$81)),IFERROR(INDEX($BD$70:$BD$81, ROWS($CO$4:CO26)-ROWS($AJ$70:$AJ$81)-ROWS($AN$70:$AN$81)-ROWS($AR$70:$AR$81)-ROWS($AV$70:$AV$81)-ROWS($AZ$70:$AZ$81)),IFERROR(INDEX($BH$70:$BH$81, ROWS($CO$4:CO26)-ROWS($AJ$70:$AJ$81)-ROWS($AN$70:$AN$81)-ROWS($AR$70:$AR$81)-ROWS($AV$70:$AV$81)-ROWS($AZ$70:$AZ$81)-ROWS($BD$70:$BD$81)), "")))))))</f>
        <v/>
      </c>
      <c r="CP28" s="316" t="str">
        <f t="shared" ca="1" si="42"/>
        <v/>
      </c>
      <c r="CQ28" s="316" t="str">
        <f ca="1">IF(OR(CR28="",CR28=0),"",MAX(CQ$5:CQ27)+1)</f>
        <v/>
      </c>
      <c r="CR28" s="316" t="str">
        <f ca="1">IFERROR(INDEX($AK$70:$AK$81, ROWS($CR$4:CR26)), IFERROR(INDEX($AO$70:$AO$81, ROWS($CR$4:CR26)-ROWS($AK$70:$AK$81)), IFERROR(INDEX($AS$70:$AS$81, ROWS($CR$4:CR26)-ROWS($AK$70:$AK$81)-ROWS($AO$70:$AO$81)),IFERROR(INDEX($AW$70:$AW$81, ROWS($CR$4:CR26)-ROWS($AK$70:$AK$81)-ROWS($AO$70:$AO$81)-ROWS($AS$70:$AS$81)),IFERROR(INDEX($BA$70:$BA$81, ROWS($CR$4:CR26)-ROWS($AK$70:$AK$81)-ROWS($AO$70:$AO$81)-ROWS($AS$70:$AS$81)-ROWS($AW$70:$AW$81)),IFERROR(INDEX($BE$70:$BE$81, ROWS($CR$4:CR26)-ROWS($AK$70:$AK$81)-ROWS($AO$70:$AO$81)-ROWS($AS$70:$AS$81)-ROWS($AW$70:$AW$81)-ROWS($BA$70:$BA$81)),IFERROR(INDEX($BI$70:$BI$81, ROWS($CR$4:CR26)-ROWS($AK$70:$AK$81)-ROWS($AO$70:$AO$81)-ROWS($AS$70:$AS$81)-ROWS($AW$70:$AW$81)-ROWS($BA$70:$BA$81)-ROWS($BE$70:$BE$81)), "")))))))</f>
        <v/>
      </c>
      <c r="CS28" s="316" t="str">
        <f t="shared" ca="1" si="43"/>
        <v/>
      </c>
      <c r="CT28" s="413" t="str">
        <f t="shared" ca="1" si="44"/>
        <v/>
      </c>
      <c r="CU28" s="412" t="str">
        <f>IF(OR(CV28="",CV28=0),"",MAX(CU$5:CU27)+1)</f>
        <v/>
      </c>
      <c r="CV28" s="316">
        <f>IFERROR(INDEX($AJ$86:$AJ$97, ROWS($CV$4:CV26)), IFERROR(INDEX($AN$86:$AN$97, ROWS($CV$4:CV26)-ROWS($AJ$86:$AJ$97)), ""))</f>
        <v>0</v>
      </c>
      <c r="CW28" s="316" t="str">
        <f t="shared" si="45"/>
        <v/>
      </c>
      <c r="CX28" s="316" t="str">
        <f>IF(OR(CY28="",CY28=0),"",MAX(CX$5:CX27)+1)</f>
        <v/>
      </c>
      <c r="CY28" s="316">
        <f>IFERROR(INDEX($AK$86:$AK$97, ROWS($CY$4:CY26)), IFERROR(INDEX($AO$86:$AO$97, ROWS($CY$4:CY26)-ROWS($AK$86:$AK$97)), ""))</f>
        <v>0</v>
      </c>
      <c r="CZ28" s="316" t="str">
        <f t="shared" si="46"/>
        <v/>
      </c>
      <c r="DA28" s="413" t="str">
        <f t="shared" si="47"/>
        <v/>
      </c>
      <c r="DC28" s="438">
        <f ca="1">IF(OR(DD28="",DD28=0),"",MAX(DC$25:DC27)+1)</f>
        <v>2</v>
      </c>
      <c r="DD28" s="434" t="str">
        <f t="shared" ca="1" si="90"/>
        <v>Car 2 Gas</v>
      </c>
      <c r="DE28" s="413">
        <f t="shared" ca="1" si="91"/>
        <v>80</v>
      </c>
      <c r="DF28" s="431" t="str">
        <f ca="1">IF(OR(DG28="",DG28=0),"",MAX(DF$25:DF27)+1)</f>
        <v/>
      </c>
      <c r="DG28" s="412" t="str">
        <f t="shared" ca="1" si="92"/>
        <v/>
      </c>
      <c r="DH28" s="413" t="str">
        <f t="shared" ca="1" si="93"/>
        <v/>
      </c>
      <c r="DI28" s="412" t="str">
        <f t="shared" ca="1" si="94"/>
        <v>Internet</v>
      </c>
      <c r="DJ28" s="413">
        <f t="shared" ca="1" si="95"/>
        <v>100</v>
      </c>
      <c r="DK28" s="412" t="str">
        <f t="shared" ca="1" si="96"/>
        <v>Paycheck 1</v>
      </c>
      <c r="DL28" s="413">
        <f t="shared" ca="1" si="97"/>
        <v>850</v>
      </c>
      <c r="DN28" s="425" t="str">
        <f ca="1">IF(DI32="","",CONCATENATE(DI32," - ",DJ32))</f>
        <v>Car 1 Gas - 50</v>
      </c>
      <c r="DO28" s="295" t="str">
        <f ca="1">IF(DI33="","",CONCATENATE(DI33," - ",DJ33))</f>
        <v/>
      </c>
      <c r="DP28" s="295" t="str">
        <f ca="1">IF(DI34="","",CONCATENATE(DI34," - ",DJ34))</f>
        <v/>
      </c>
      <c r="DQ28" s="425" t="str">
        <f ca="1">IF(DK32="","",CONCATENATE(DK32," - ",DL32))</f>
        <v/>
      </c>
      <c r="DR28" s="295" t="str">
        <f ca="1">IF(DK33="","",CONCATENATE(DK33," - ",DL33))</f>
        <v/>
      </c>
      <c r="DS28" s="426" t="str">
        <f ca="1">IF(DK34="","",CONCATENATE(DK34," - ",DL34))</f>
        <v/>
      </c>
    </row>
    <row r="29" spans="1:123" s="293" customFormat="1" ht="15" customHeight="1" x14ac:dyDescent="0.3">
      <c r="A29" s="291">
        <f>Year!A33</f>
        <v>45130</v>
      </c>
      <c r="B29" s="290" t="str">
        <f>IF(ISERROR(MATCH(A29,event_dates,0)),"",INDEX(events,MATCH(A29,event_dates,0)))</f>
        <v/>
      </c>
      <c r="C29" s="291">
        <f>Year!B33</f>
        <v>45131</v>
      </c>
      <c r="D29" s="290" t="str">
        <f>IF(ISERROR(MATCH(C29,event_dates,0)),"",INDEX(events,MATCH(C29,event_dates,0)))</f>
        <v/>
      </c>
      <c r="E29" s="291">
        <f>Year!C33</f>
        <v>45132</v>
      </c>
      <c r="F29" s="290" t="str">
        <f>IF(ISERROR(MATCH(E29,event_dates,0)),"",INDEX(events,MATCH(E29,event_dates,0)))</f>
        <v/>
      </c>
      <c r="G29" s="291">
        <f>Year!D33</f>
        <v>45133</v>
      </c>
      <c r="H29" s="290" t="str">
        <f>IF(ISERROR(MATCH(G29,event_dates,0)),"",INDEX(events,MATCH(G29,event_dates,0)))</f>
        <v/>
      </c>
      <c r="I29" s="291">
        <f>Year!E33</f>
        <v>45134</v>
      </c>
      <c r="J29" s="290" t="str">
        <f>IF(ISERROR(MATCH(I29,event_dates,0)),"",INDEX(events,MATCH(I29,event_dates,0)))</f>
        <v/>
      </c>
      <c r="K29" s="291">
        <f>Year!F33</f>
        <v>45135</v>
      </c>
      <c r="L29" s="290" t="str">
        <f>IF(ISERROR(MATCH(K29,event_dates,0)),"",INDEX(events,MATCH(K29,event_dates,0)))</f>
        <v/>
      </c>
      <c r="M29" s="291">
        <f>Year!G33</f>
        <v>45136</v>
      </c>
      <c r="N29" s="290" t="str">
        <f>IF(ISERROR(MATCH(M29,event_dates,0)),"",INDEX(events,MATCH(M29,event_dates,0)))</f>
        <v/>
      </c>
      <c r="P29" s="295" t="str">
        <f ca="1">IF(DN86="","",DN86)</f>
        <v>Credit Card 1 - 50</v>
      </c>
      <c r="Q29" s="295" t="str">
        <f t="shared" ref="Q29:U34" ca="1" si="98">IF(DO86="","",DO86)</f>
        <v>Groceries - 125</v>
      </c>
      <c r="R29" s="295" t="str">
        <f t="shared" ca="1" si="98"/>
        <v>Auto Insurance - 180</v>
      </c>
      <c r="S29" s="296" t="str">
        <f t="shared" ca="1" si="98"/>
        <v>Paycheck 2 - 400</v>
      </c>
      <c r="T29" s="295" t="str">
        <f t="shared" ca="1" si="98"/>
        <v/>
      </c>
      <c r="U29" s="295" t="str">
        <f t="shared" ca="1" si="98"/>
        <v/>
      </c>
      <c r="V29" s="1156"/>
      <c r="W29" s="1157"/>
      <c r="X29" s="445"/>
      <c r="Y29"/>
      <c r="AB29" s="299"/>
      <c r="AC29" s="358">
        <f>IF('Data Entry'!H13="","",'Data Entry'!H13)</f>
        <v>17</v>
      </c>
      <c r="AD29" s="356" t="str">
        <f>IF('Data Entry'!G13="","",'Data Entry'!G13)</f>
        <v>Credit Card 2</v>
      </c>
      <c r="AE29" s="363">
        <f>IF('Data Entry'!J13="","",'Data Entry'!J13)</f>
        <v>60</v>
      </c>
      <c r="AF29" s="402">
        <f>IF('Data Entry'!I13="","",'Data Entry'!I13)</f>
        <v>1400</v>
      </c>
      <c r="AG29" s="300"/>
      <c r="AH29"/>
      <c r="AI29" s="304" t="str">
        <f t="shared" ca="1" si="82"/>
        <v/>
      </c>
      <c r="AJ29" s="305" t="str">
        <f t="shared" ca="1" si="60"/>
        <v/>
      </c>
      <c r="AK29" s="306" t="str">
        <f t="shared" ca="1" si="61"/>
        <v/>
      </c>
      <c r="AL29" s="307" t="str">
        <f t="shared" ca="1" si="62"/>
        <v/>
      </c>
      <c r="AM29" s="304" t="str">
        <f t="shared" ca="1" si="83"/>
        <v/>
      </c>
      <c r="AN29" s="305" t="str">
        <f t="shared" ca="1" si="63"/>
        <v/>
      </c>
      <c r="AO29" s="306" t="str">
        <f t="shared" ca="1" si="64"/>
        <v/>
      </c>
      <c r="AP29" s="307" t="str">
        <f t="shared" ca="1" si="65"/>
        <v/>
      </c>
      <c r="AQ29" s="304" t="str">
        <f t="shared" ca="1" si="84"/>
        <v/>
      </c>
      <c r="AR29" s="305" t="str">
        <f t="shared" ca="1" si="66"/>
        <v/>
      </c>
      <c r="AS29" s="306" t="str">
        <f t="shared" ca="1" si="67"/>
        <v/>
      </c>
      <c r="AT29" s="307" t="str">
        <f t="shared" ca="1" si="68"/>
        <v/>
      </c>
      <c r="AU29" s="304" t="str">
        <f t="shared" ca="1" si="85"/>
        <v/>
      </c>
      <c r="AV29" s="305" t="str">
        <f t="shared" ca="1" si="69"/>
        <v/>
      </c>
      <c r="AW29" s="306" t="str">
        <f t="shared" ca="1" si="70"/>
        <v/>
      </c>
      <c r="AX29" s="307" t="str">
        <f t="shared" ca="1" si="71"/>
        <v/>
      </c>
      <c r="AY29" s="304" t="str">
        <f t="shared" ca="1" si="86"/>
        <v/>
      </c>
      <c r="AZ29" s="305" t="str">
        <f t="shared" ca="1" si="72"/>
        <v/>
      </c>
      <c r="BA29" s="306" t="str">
        <f t="shared" ca="1" si="73"/>
        <v/>
      </c>
      <c r="BB29" s="307" t="str">
        <f t="shared" ca="1" si="74"/>
        <v/>
      </c>
      <c r="BC29" s="304" t="str">
        <f t="shared" ca="1" si="87"/>
        <v/>
      </c>
      <c r="BD29" s="305" t="str">
        <f t="shared" ca="1" si="75"/>
        <v/>
      </c>
      <c r="BE29" s="306" t="str">
        <f t="shared" ca="1" si="76"/>
        <v/>
      </c>
      <c r="BF29" s="307" t="str">
        <f t="shared" ca="1" si="77"/>
        <v/>
      </c>
      <c r="BG29" s="304" t="str">
        <f t="shared" ca="1" si="88"/>
        <v/>
      </c>
      <c r="BH29" s="305" t="str">
        <f t="shared" ca="1" si="78"/>
        <v/>
      </c>
      <c r="BI29" s="306" t="str">
        <f t="shared" ca="1" si="79"/>
        <v/>
      </c>
      <c r="BJ29" s="307" t="str">
        <f t="shared" ca="1" si="80"/>
        <v/>
      </c>
      <c r="BL29" s="412" t="str">
        <f ca="1">IF(OR(BM29="",BM29=0),"",MAX(BL$5:BL28)+1)</f>
        <v/>
      </c>
      <c r="BM29" s="316" t="str">
        <f ca="1">IFERROR(INDEX($AJ$6:$AJ$17, ROWS(BM$4:$BM27)), IFERROR(INDEX($AN$6:$AN$17, ROWS(BM$4:$BM27)-ROWS($AJ$6:$AJ$17)), IFERROR(INDEX($AR$6:$AR$17, ROWS(BM$4:$BM27)-ROWS($AJ$6:$AJ$17)-ROWS($AN$6:$AN$17)),IFERROR(INDEX($AV$6:$AV$17, ROWS(BM$4:$BM27)-ROWS($AJ$6:$AJ$17)-ROWS($AN$6:$AN$17)-ROWS($AR$6:$AR$17)),IFERROR(INDEX($AZ$6:$AZ$17, ROWS(BM$4:$BM27)-ROWS($AJ$6:$AJ$17)-ROWS($AN$6:$AN$17)-ROWS($AR$6:$AR$17)-ROWS($AV$6:$AV$17)),IFERROR(INDEX($BD$6:$BD$17, ROWS(BM$4:$BM27)-ROWS($AJ$6:$AJ$17)-ROWS($AN$6:$AN$17)-ROWS($AR$6:$AR$17)-ROWS($AV$6:$AV$17)-ROWS($AZ$6:$AZ$17)),IFERROR(INDEX($BH$6:$BH$17, ROWS(BM$4:$BM27)-ROWS($AJ$6:$AJ$17)-ROWS($AN$6:$AN$17)-ROWS($AR$6:$AR$17)-ROWS($AV$6:$AV$17)-ROWS($AZ$6:$AZ$17)-ROWS($BD$6:$BD$17)), "")))))))</f>
        <v/>
      </c>
      <c r="BN29" s="316" t="str">
        <f t="shared" ca="1" si="30"/>
        <v/>
      </c>
      <c r="BO29" s="316" t="str">
        <f ca="1">IF(OR(BP29="",BP29=0),"",MAX(BO$5:BO28)+1)</f>
        <v/>
      </c>
      <c r="BP29" s="316" t="str">
        <f ca="1">IFERROR(INDEX($AK$6:$AK$17, ROWS($BP$4:BP27)), IFERROR(INDEX($AO$6:$AO$17, ROWS($BP$4:BP27)-ROWS($AK$6:$AK$17)), IFERROR(INDEX($AS$6:$AS$17, ROWS($BP$4:BP27)-ROWS($AK$6:$AK$17)-ROWS($AO$6:$AO$17)),IFERROR(INDEX($AW$6:$AW$17, ROWS($BP$4:BP27)-ROWS($AK$6:$AK$17)-ROWS($AO$6:$AO$17)-ROWS($AS$6:$AS$17)),IFERROR(INDEX($BA$6:$BA$17, ROWS($BP$4:BP27)-ROWS($AK$6:$AK$17)-ROWS($AO$6:$AO$17)-ROWS($AS$6:$AS$17)-ROWS($AW$6:$AW$17)),IFERROR(INDEX($BE$6:$BE$17, ROWS($BP$4:BP27)-ROWS($AK$6:$AK$17)-ROWS($AO$6:$AO$17)-ROWS($AS$6:$AS$17)-ROWS($AW$6:$AW$17)-ROWS($BA$6:$BA$17)),IFERROR(INDEX($BI$6:$BI$17, ROWS($BP$4:BP27)-ROWS($AK$6:$AK$17)-ROWS($AO$6:$AO$17)-ROWS($AS$6:$AS$17)-ROWS($AW$6:$AW$17)-ROWS($BA$6:$BA$17)-ROWS($BE$6:$BE$17)), "")))))))</f>
        <v/>
      </c>
      <c r="BQ29" s="316" t="str">
        <f t="shared" ca="1" si="31"/>
        <v/>
      </c>
      <c r="BR29" s="413" t="str">
        <f t="shared" ca="1" si="32"/>
        <v/>
      </c>
      <c r="BS29" s="412" t="str">
        <f ca="1">IF(OR(BT29="",BT29=0),"",MAX(BS$5:BS28)+1)</f>
        <v/>
      </c>
      <c r="BT29" s="316" t="str">
        <f ca="1">IFERROR(INDEX($AJ$22:$AJ$33, ROWS($BT$4:BT27)), IFERROR(INDEX($AN$22:$AN$33, ROWS($BT$4:BT27)-ROWS($AJ$22:$AJ$33)), IFERROR(INDEX($AR$22:$AR$33, ROWS($BT$4:BT27)-ROWS($AJ$22:$AJ$33)-ROWS($AN$22:$AN$33)),IFERROR(INDEX($AV$22:$AV$33, ROWS($BT$4:BT27)-ROWS($AJ$22:$AJ$33)-ROWS($AN$22:$AN$33)-ROWS($AR$22:$AR$33)),IFERROR(INDEX($AZ$22:$AZ$33, ROWS($BT$4:BT27)-ROWS($AJ$22:$AJ$33)-ROWS($AN$22:$AN$33)-ROWS($AR$22:$AR$33)-ROWS($AV$22:$AV$33)),IFERROR(INDEX($BD$22:$BD$33, ROWS($BT$4:BT27)-ROWS($AJ$22:$AJ$33)-ROWS($AN$22:$AN$33)-ROWS($AR$22:$AR$33)-ROWS($AV$22:$AV$33)-ROWS($AZ$22:$AZ$33)),IFERROR(INDEX($BH$22:$BH$33, ROWS($BT$4:BT27)-ROWS($AJ$22:$AJ$33)-ROWS($AN$22:$AN$33)-ROWS($AR$22:$AR$33)-ROWS($AV$22:$AV$33)-ROWS($AZ$22:$AZ$33)-ROWS($BD$22:$BD$33)), "")))))))</f>
        <v/>
      </c>
      <c r="BU29" s="316" t="str">
        <f t="shared" ca="1" si="33"/>
        <v/>
      </c>
      <c r="BV29" s="316" t="str">
        <f ca="1">IF(OR(BW29="",BW29=0),"",MAX(BV$5:BV28)+1)</f>
        <v/>
      </c>
      <c r="BW29" s="316" t="str">
        <f ca="1">IFERROR(INDEX($AK$22:$AK$33, ROWS($BW$4:BW27)), IFERROR(INDEX($AO$22:$AO$33, ROWS($BW$4:BW27)-ROWS($AK$22:$AK$33)), IFERROR(INDEX($AS$22:$AS$33, ROWS($BW$4:BW27)-ROWS($AK$22:$AK$33)-ROWS($AO$22:$AO$33)),IFERROR(INDEX($AW$22:$AW$33, ROWS($BW$4:BW27)-ROWS($AK$22:$AK$33)-ROWS($AO$22:$AO$33)-ROWS($AS$22:$AS$33)),IFERROR(INDEX($BA$22:$BA$33, ROWS($BW$4:BW27)-ROWS($AK$22:$AK$33)-ROWS($AO$22:$AO$33)-ROWS($AS$22:$AS$33)-ROWS($AW$22:$AW$33)),IFERROR(INDEX($BE$22:$BE$33, ROWS($BW$4:BW27)-ROWS($AK$22:$AK$33)-ROWS($AO$22:$AO$33)-ROWS($AS$22:$AS$33)-ROWS($AW$22:$AW$33)-ROWS($BA$22:$BA$33)),IFERROR(INDEX($BI$22:$BI$33, ROWS($BW$4:BW27)-ROWS($AK$22:$AK$33)-ROWS($AO$22:$AO$33)-ROWS($AS$22:$AS$33)-ROWS($AW$22:$AW$33)-ROWS($BA$22:$BA$33)-ROWS($BE$22:$BE$33)), "")))))))</f>
        <v/>
      </c>
      <c r="BX29" s="316" t="str">
        <f t="shared" ca="1" si="34"/>
        <v/>
      </c>
      <c r="BY29" s="413" t="str">
        <f t="shared" ca="1" si="35"/>
        <v/>
      </c>
      <c r="BZ29" s="412" t="str">
        <f ca="1">IF(OR(CA29="",CA29=0),"",MAX(BZ$5:BZ28)+1)</f>
        <v/>
      </c>
      <c r="CA29" s="316" t="str">
        <f ca="1">IFERROR(INDEX($AJ$38:$AJ$49, ROWS($CA$4:CA27)), IFERROR(INDEX($AN$38:$AN$49, ROWS($CA$4:CA27)-ROWS($AJ$38:$AJ$49)), IFERROR(INDEX($AR$38:$AR$49, ROWS($CA$4:CA27)-ROWS($AJ$38:$AJ$49)-ROWS($AN$38:$AN$49)),IFERROR(INDEX($AV$38:$AV$49, ROWS($CA$4:CA27)-ROWS($AJ$38:$AJ$49)-ROWS($AN$38:$AN$49)-ROWS($AR$38:$AR$49)),IFERROR(INDEX($AZ$38:$AZ$49, ROWS($CA$4:CA27)-ROWS($AJ$38:$AJ$49)-ROWS($AN$38:$AN$49)-ROWS($AR$38:$AR$49)-ROWS($AV$38:$AV$49)),IFERROR(INDEX($BD$38:$BD$49, ROWS($CA$4:CA27)-ROWS($AJ$38:$AJ$49)-ROWS($AN$38:$AN$49)-ROWS($AR$38:$AR$49)-ROWS($AV$38:$AV$49)-ROWS($AZ$38:$AZ$49)),IFERROR(INDEX($BH$38:$BH$49, ROWS($CA$4:CA27)-ROWS($AJ$38:$AJ$49)-ROWS($AN$38:$AN$49)-ROWS($AR$38:$AR$49)-ROWS($AV$38:$AV$49)-ROWS($AZ$38:$AZ$49)-ROWS($BD$38:$BD$49)), "")))))))</f>
        <v/>
      </c>
      <c r="CB29" s="316" t="str">
        <f t="shared" ca="1" si="36"/>
        <v/>
      </c>
      <c r="CC29" s="316" t="str">
        <f ca="1">IF(OR(CD29="",CD29=0),"",MAX(CC$5:CC28)+1)</f>
        <v/>
      </c>
      <c r="CD29" s="316" t="str">
        <f ca="1">IFERROR(INDEX($AK$38:$AK$49, ROWS($CD$4:CD27)), IFERROR(INDEX($AO$38:$AO$49, ROWS($CD$4:CD27)-ROWS($AK$38:$AK$49)), IFERROR(INDEX($AS$38:$AS$49, ROWS($CD$4:CD27)-ROWS($AK$38:$AK$49)-ROWS($AO$38:$AO$49)),IFERROR(INDEX($AW$38:$AW$49, ROWS($CD$4:CD27)-ROWS($AK$38:$AK$49)-ROWS($AO$38:$AO$49)-ROWS($AS$38:$AS$49)),IFERROR(INDEX($BA$38:$BA$49, ROWS($CD$4:CD27)-ROWS($AK$38:$AK$49)-ROWS($AO$38:$AO$49)-ROWS($AS$38:$AS$49)-ROWS($AW$38:$AW$49)),IFERROR(INDEX($BE$38:$BE$49, ROWS($CD$4:CD27)-ROWS($AK$38:$AK$49)-ROWS($AO$38:$AO$49)-ROWS($AS$38:$AS$49)-ROWS($AW$38:$AW$49)-ROWS($BA$38:$BA$49)),IFERROR(INDEX($BI$38:$BI$49, ROWS($CD$4:CD27)-ROWS($AK$38:$AK$49)-ROWS($AO$38:$AO$49)-ROWS($AS$38:$AS$49)-ROWS($AW$38:$AW$49)-ROWS($BA$38:$BA$49)-ROWS($BE$38:$BE$49)), "")))))))</f>
        <v/>
      </c>
      <c r="CE29" s="316" t="str">
        <f t="shared" ca="1" si="37"/>
        <v/>
      </c>
      <c r="CF29" s="413" t="str">
        <f t="shared" ca="1" si="38"/>
        <v/>
      </c>
      <c r="CG29" s="412" t="str">
        <f ca="1">IF(OR(CH29="",CH29=0),"",MAX(CG$5:CG28)+1)</f>
        <v/>
      </c>
      <c r="CH29" s="316" t="str">
        <f ca="1">IFERROR(INDEX($AJ$54:$AJ$65, ROWS($CH$4:CH27)), IFERROR(INDEX($AN$54:$AN$65, ROWS($CH$4:CH27)-ROWS($AJ$54:$AJ$65)), IFERROR(INDEX($AR$54:$AR$65, ROWS($CH$4:CH27)-ROWS($AJ$54:$AJ$65)-ROWS($AN$54:$AN$65)),IFERROR(INDEX($AV$54:$AV$65, ROWS($CH$4:CH27)-ROWS($AJ$54:$AJ$65)-ROWS($AN$54:$AN$65)-ROWS($AR$54:$AR$65)),IFERROR(INDEX($AZ$54:$AZ$65, ROWS($CH$4:CH27)-ROWS($AJ$54:$AJ$65)-ROWS($AN$54:$AN$65)-ROWS($AR$54:$AR$65)-ROWS($AV$54:$AV$65)),IFERROR(INDEX($BD$54:$BD$65, ROWS($CH$4:CH27)-ROWS($AJ$54:$AJ$65)-ROWS($AN$54:$AN$65)-ROWS($AR$54:$AR$65)-ROWS($AV$54:$AV$65)-ROWS($AZ$54:$AZ$65)),IFERROR(INDEX($BH$54:$BH$65, ROWS($CH$4:CH27)-ROWS($AJ$54:$AJ$65)-ROWS($AN$54:$AN$65)-ROWS($AR$54:$AR$65)-ROWS($AV$54:$AV$65)-ROWS($AZ$54:$AZ$65)-ROWS($BD$54:$BD$65)), "")))))))</f>
        <v/>
      </c>
      <c r="CI29" s="316" t="str">
        <f t="shared" ca="1" si="39"/>
        <v/>
      </c>
      <c r="CJ29" s="316" t="str">
        <f ca="1">IF(OR(CK29="",CK29=0),"",MAX(CJ$5:CJ28)+1)</f>
        <v/>
      </c>
      <c r="CK29" s="316" t="str">
        <f ca="1">IFERROR(INDEX($AK$54:$AK$65, ROWS($CK$4:CK27)), IFERROR(INDEX($AO$54:$AO$65, ROWS($CK$4:CK27)-ROWS($AK$54:$AK$65)), IFERROR(INDEX($AS$54:$AS$65, ROWS($CK$4:CK27)-ROWS($AK$54:$AK$65)-ROWS($AO$54:$AO$65)),IFERROR(INDEX($AW$54:$AW$65, ROWS($CK$4:CK27)-ROWS($AK$54:$AK$65)-ROWS($AO$54:$AO$65)-ROWS($AS$54:$AS$65)),IFERROR(INDEX($BA$54:$BA$65, ROWS($CK$4:CK27)-ROWS($AK$54:$AK$65)-ROWS($AO$54:$AO$65)-ROWS($AS$54:$AS$65)-ROWS($AW$54:$AW$65)),IFERROR(INDEX($BE$54:$BE$65, ROWS($CK$4:CK27)-ROWS($AK$54:$AK$65)-ROWS($AO$54:$AO$65)-ROWS($AS$54:$AS$65)-ROWS($AW$54:$AW$65)-ROWS($BA$54:$BA$65)),IFERROR(INDEX($BI$54:$BI$65, ROWS($CK$4:CK27)-ROWS($AK$54:$AK$65)-ROWS($AO$54:$AO$65)-ROWS($AS$54:$AS$65)-ROWS($AW$54:$AW$65)-ROWS($BA$54:$BA$65)-ROWS($BE$54:$BE$65)), "")))))))</f>
        <v/>
      </c>
      <c r="CL29" s="316" t="str">
        <f t="shared" ca="1" si="40"/>
        <v/>
      </c>
      <c r="CM29" s="413" t="str">
        <f t="shared" ca="1" si="41"/>
        <v/>
      </c>
      <c r="CN29" s="412" t="str">
        <f ca="1">IF(OR(CO29="",CO29=0),"",MAX(CN$5:CN28)+1)</f>
        <v/>
      </c>
      <c r="CO29" s="316" t="str">
        <f ca="1">IFERROR(INDEX($AJ$70:$AJ$81, ROWS($CO$4:CO27)), IFERROR(INDEX($AN$70:$AN$81, ROWS($CO$4:CO27)-ROWS($AJ$70:$AJ$81)), IFERROR(INDEX($AR$70:$AR$81, ROWS($CO$4:CO27)-ROWS($AJ$70:$AJ$81)-ROWS($AN$70:$AN$81)),IFERROR(INDEX($AV$70:$AV$81, ROWS($CO$4:CO27)-ROWS($AJ$70:$AJ$81)-ROWS($AN$70:$AN$81)-ROWS($AR$70:$AR$81)),IFERROR(INDEX($AZ$70:$AZ$81, ROWS($CO$4:CO27)-ROWS($AJ$70:$AJ$81)-ROWS($AN$70:$AN$81)-ROWS($AR$70:$AR$81)-ROWS($AV$70:$AV$81)),IFERROR(INDEX($BD$70:$BD$81, ROWS($CO$4:CO27)-ROWS($AJ$70:$AJ$81)-ROWS($AN$70:$AN$81)-ROWS($AR$70:$AR$81)-ROWS($AV$70:$AV$81)-ROWS($AZ$70:$AZ$81)),IFERROR(INDEX($BH$70:$BH$81, ROWS($CO$4:CO27)-ROWS($AJ$70:$AJ$81)-ROWS($AN$70:$AN$81)-ROWS($AR$70:$AR$81)-ROWS($AV$70:$AV$81)-ROWS($AZ$70:$AZ$81)-ROWS($BD$70:$BD$81)), "")))))))</f>
        <v/>
      </c>
      <c r="CP29" s="316" t="str">
        <f t="shared" ca="1" si="42"/>
        <v/>
      </c>
      <c r="CQ29" s="316" t="str">
        <f ca="1">IF(OR(CR29="",CR29=0),"",MAX(CQ$5:CQ28)+1)</f>
        <v/>
      </c>
      <c r="CR29" s="316" t="str">
        <f ca="1">IFERROR(INDEX($AK$70:$AK$81, ROWS($CR$4:CR27)), IFERROR(INDEX($AO$70:$AO$81, ROWS($CR$4:CR27)-ROWS($AK$70:$AK$81)), IFERROR(INDEX($AS$70:$AS$81, ROWS($CR$4:CR27)-ROWS($AK$70:$AK$81)-ROWS($AO$70:$AO$81)),IFERROR(INDEX($AW$70:$AW$81, ROWS($CR$4:CR27)-ROWS($AK$70:$AK$81)-ROWS($AO$70:$AO$81)-ROWS($AS$70:$AS$81)),IFERROR(INDEX($BA$70:$BA$81, ROWS($CR$4:CR27)-ROWS($AK$70:$AK$81)-ROWS($AO$70:$AO$81)-ROWS($AS$70:$AS$81)-ROWS($AW$70:$AW$81)),IFERROR(INDEX($BE$70:$BE$81, ROWS($CR$4:CR27)-ROWS($AK$70:$AK$81)-ROWS($AO$70:$AO$81)-ROWS($AS$70:$AS$81)-ROWS($AW$70:$AW$81)-ROWS($BA$70:$BA$81)),IFERROR(INDEX($BI$70:$BI$81, ROWS($CR$4:CR27)-ROWS($AK$70:$AK$81)-ROWS($AO$70:$AO$81)-ROWS($AS$70:$AS$81)-ROWS($AW$70:$AW$81)-ROWS($BA$70:$BA$81)-ROWS($BE$70:$BE$81)), "")))))))</f>
        <v/>
      </c>
      <c r="CS29" s="316" t="str">
        <f t="shared" ca="1" si="43"/>
        <v/>
      </c>
      <c r="CT29" s="413" t="str">
        <f t="shared" ca="1" si="44"/>
        <v/>
      </c>
      <c r="CU29" s="412" t="str">
        <f>IF(OR(CV29="",CV29=0),"",MAX(CU$5:CU28)+1)</f>
        <v/>
      </c>
      <c r="CV29" s="316">
        <f>IFERROR(INDEX($AJ$86:$AJ$97, ROWS($CV$4:CV27)), IFERROR(INDEX($AN$86:$AN$97, ROWS($CV$4:CV27)-ROWS($AJ$86:$AJ$97)), ""))</f>
        <v>0</v>
      </c>
      <c r="CW29" s="316" t="str">
        <f t="shared" si="45"/>
        <v/>
      </c>
      <c r="CX29" s="316" t="str">
        <f>IF(OR(CY29="",CY29=0),"",MAX(CX$5:CX28)+1)</f>
        <v/>
      </c>
      <c r="CY29" s="316">
        <f>IFERROR(INDEX($AK$86:$AK$97, ROWS($CY$4:CY27)), IFERROR(INDEX($AO$86:$AO$97, ROWS($CY$4:CY27)-ROWS($AK$86:$AK$97)), ""))</f>
        <v>0</v>
      </c>
      <c r="CZ29" s="316" t="str">
        <f t="shared" si="46"/>
        <v/>
      </c>
      <c r="DA29" s="413" t="str">
        <f t="shared" si="47"/>
        <v/>
      </c>
      <c r="DC29" s="438">
        <f ca="1">IF(OR(DD29="",DD29=0),"",MAX(DC$25:DC28)+1)</f>
        <v>3</v>
      </c>
      <c r="DD29" s="434" t="str">
        <f t="shared" ca="1" si="90"/>
        <v>Internet</v>
      </c>
      <c r="DE29" s="413">
        <f t="shared" ca="1" si="91"/>
        <v>100</v>
      </c>
      <c r="DF29" s="431" t="str">
        <f ca="1">IF(OR(DG29="",DG29=0),"",MAX(DF$25:DF28)+1)</f>
        <v/>
      </c>
      <c r="DG29" s="412" t="str">
        <f t="shared" ca="1" si="92"/>
        <v/>
      </c>
      <c r="DH29" s="413" t="str">
        <f t="shared" ca="1" si="93"/>
        <v/>
      </c>
      <c r="DI29" s="412" t="str">
        <f t="shared" ca="1" si="94"/>
        <v>D. Store Card 3</v>
      </c>
      <c r="DJ29" s="413">
        <f t="shared" ca="1" si="95"/>
        <v>30</v>
      </c>
      <c r="DK29" s="412" t="str">
        <f t="shared" ca="1" si="96"/>
        <v/>
      </c>
      <c r="DL29" s="413" t="str">
        <f t="shared" ca="1" si="97"/>
        <v/>
      </c>
      <c r="DN29" s="425" t="str">
        <f ca="1">IF(DI35="","",CONCATENATE(DI35," - ",DJ35))</f>
        <v/>
      </c>
      <c r="DO29" s="295" t="str">
        <f ca="1">IF(DI36="","",CONCATENATE(DI36," - ",DJ36))</f>
        <v/>
      </c>
      <c r="DP29" s="295" t="str">
        <f ca="1">IF(DI37="","",CONCATENATE(DI37," - ",DJ37))</f>
        <v/>
      </c>
      <c r="DQ29" s="425" t="str">
        <f ca="1">IF(DK35="","",CONCATENATE(DK35," - ",DL35))</f>
        <v/>
      </c>
      <c r="DR29" s="295" t="str">
        <f ca="1">IF(DK36="","",CONCATENATE(DK36," - ",DL36))</f>
        <v/>
      </c>
      <c r="DS29" s="426" t="str">
        <f ca="1">IF(DK37="","",CONCATENATE(DK37," - ",DL37))</f>
        <v/>
      </c>
    </row>
    <row r="30" spans="1:123" s="292" customFormat="1" ht="15" customHeight="1" x14ac:dyDescent="0.3">
      <c r="A30" s="1181" t="str">
        <f ca="1">IF(ISERROR(MATCH(A29,event_dates,0)+MATCH(A29,OFFSET(event_dates,MATCH(A29,event_dates,0),0,500,1),0)),"",INDEX(events,MATCH(A29,event_dates,0)+MATCH(A29,OFFSET(event_dates,MATCH(A29,event_dates,0),0,500,1),0)))</f>
        <v/>
      </c>
      <c r="B30" s="1182"/>
      <c r="C30" s="1181" t="str">
        <f ca="1">IF(ISERROR(MATCH(C29,event_dates,0)+MATCH(C29,OFFSET(event_dates,MATCH(C29,event_dates,0),0,500,1),0)),"",INDEX(events,MATCH(C29,event_dates,0)+MATCH(C29,OFFSET(event_dates,MATCH(C29,event_dates,0),0,500,1),0)))</f>
        <v/>
      </c>
      <c r="D30" s="1182"/>
      <c r="E30" s="1181" t="str">
        <f ca="1">IF(ISERROR(MATCH(E29,event_dates,0)+MATCH(E29,OFFSET(event_dates,MATCH(E29,event_dates,0),0,500,1),0)),"",INDEX(events,MATCH(E29,event_dates,0)+MATCH(E29,OFFSET(event_dates,MATCH(E29,event_dates,0),0,500,1),0)))</f>
        <v/>
      </c>
      <c r="F30" s="1182"/>
      <c r="G30" s="1181" t="str">
        <f ca="1">IF(ISERROR(MATCH(G29,event_dates,0)+MATCH(G29,OFFSET(event_dates,MATCH(G29,event_dates,0),0,500,1),0)),"",INDEX(events,MATCH(G29,event_dates,0)+MATCH(G29,OFFSET(event_dates,MATCH(G29,event_dates,0),0,500,1),0)))</f>
        <v/>
      </c>
      <c r="H30" s="1182"/>
      <c r="I30" s="1181" t="str">
        <f ca="1">IF(ISERROR(MATCH(I29,event_dates,0)+MATCH(I29,OFFSET(event_dates,MATCH(I29,event_dates,0),0,500,1),0)),"",INDEX(events,MATCH(I29,event_dates,0)+MATCH(I29,OFFSET(event_dates,MATCH(I29,event_dates,0),0,500,1),0)))</f>
        <v/>
      </c>
      <c r="J30" s="1182"/>
      <c r="K30" s="1181" t="str">
        <f ca="1">IF(ISERROR(MATCH(K29,event_dates,0)+MATCH(K29,OFFSET(event_dates,MATCH(K29,event_dates,0),0,500,1),0)),"",INDEX(events,MATCH(K29,event_dates,0)+MATCH(K29,OFFSET(event_dates,MATCH(K29,event_dates,0),0,500,1),0)))</f>
        <v/>
      </c>
      <c r="L30" s="1182"/>
      <c r="M30" s="1181" t="str">
        <f ca="1">IF(ISERROR(MATCH(M29,event_dates,0)+MATCH(M29,OFFSET(event_dates,MATCH(M29,event_dates,0),0,500,1),0)),"",INDEX(events,MATCH(M29,event_dates,0)+MATCH(M29,OFFSET(event_dates,MATCH(M29,event_dates,0),0,500,1),0)))</f>
        <v/>
      </c>
      <c r="N30" s="1182"/>
      <c r="P30" s="295" t="str">
        <f t="shared" ref="P30:P34" ca="1" si="99">IF(DN87="","",DN87)</f>
        <v>Lawn Service - 50</v>
      </c>
      <c r="Q30" s="295" t="str">
        <f t="shared" ca="1" si="98"/>
        <v>Boat Loan - 300</v>
      </c>
      <c r="R30" s="295" t="str">
        <f t="shared" ca="1" si="98"/>
        <v/>
      </c>
      <c r="S30" s="296" t="str">
        <f t="shared" ca="1" si="98"/>
        <v/>
      </c>
      <c r="T30" s="295" t="str">
        <f t="shared" ca="1" si="98"/>
        <v/>
      </c>
      <c r="U30" s="295" t="str">
        <f t="shared" ca="1" si="98"/>
        <v/>
      </c>
      <c r="V30" s="1158" t="s">
        <v>502</v>
      </c>
      <c r="W30" s="1159"/>
      <c r="X30" s="445">
        <f ca="1">IF(DP92="",0,DP92)</f>
        <v>705</v>
      </c>
      <c r="Y30"/>
      <c r="AB30" s="299"/>
      <c r="AC30" s="358">
        <f>IF('Data Entry'!H14="","",'Data Entry'!H14)</f>
        <v>13</v>
      </c>
      <c r="AD30" s="356" t="str">
        <f>IF('Data Entry'!G14="","",'Data Entry'!G14)</f>
        <v>D. Store Card 1</v>
      </c>
      <c r="AE30" s="363">
        <f>IF('Data Entry'!J14="","",'Data Entry'!J14)</f>
        <v>30</v>
      </c>
      <c r="AF30" s="402">
        <f>IF('Data Entry'!I14="","",'Data Entry'!I14)</f>
        <v>200</v>
      </c>
      <c r="AG30" s="300"/>
      <c r="AH30"/>
      <c r="AI30" s="304" t="str">
        <f t="shared" ca="1" si="82"/>
        <v/>
      </c>
      <c r="AJ30" s="305" t="str">
        <f t="shared" ca="1" si="60"/>
        <v/>
      </c>
      <c r="AK30" s="306" t="str">
        <f t="shared" ca="1" si="61"/>
        <v/>
      </c>
      <c r="AL30" s="307" t="str">
        <f t="shared" ca="1" si="62"/>
        <v/>
      </c>
      <c r="AM30" s="304" t="str">
        <f t="shared" ca="1" si="83"/>
        <v/>
      </c>
      <c r="AN30" s="305" t="str">
        <f t="shared" ca="1" si="63"/>
        <v/>
      </c>
      <c r="AO30" s="306" t="str">
        <f t="shared" ca="1" si="64"/>
        <v/>
      </c>
      <c r="AP30" s="307" t="str">
        <f t="shared" ca="1" si="65"/>
        <v/>
      </c>
      <c r="AQ30" s="304" t="str">
        <f t="shared" ca="1" si="84"/>
        <v/>
      </c>
      <c r="AR30" s="305" t="str">
        <f t="shared" ca="1" si="66"/>
        <v/>
      </c>
      <c r="AS30" s="306" t="str">
        <f t="shared" ca="1" si="67"/>
        <v/>
      </c>
      <c r="AT30" s="307" t="str">
        <f t="shared" ca="1" si="68"/>
        <v/>
      </c>
      <c r="AU30" s="304" t="str">
        <f t="shared" ca="1" si="85"/>
        <v/>
      </c>
      <c r="AV30" s="305" t="str">
        <f t="shared" ca="1" si="69"/>
        <v/>
      </c>
      <c r="AW30" s="306" t="str">
        <f t="shared" ca="1" si="70"/>
        <v/>
      </c>
      <c r="AX30" s="307" t="str">
        <f t="shared" ca="1" si="71"/>
        <v/>
      </c>
      <c r="AY30" s="304" t="str">
        <f t="shared" ca="1" si="86"/>
        <v/>
      </c>
      <c r="AZ30" s="305" t="str">
        <f t="shared" ca="1" si="72"/>
        <v/>
      </c>
      <c r="BA30" s="306" t="str">
        <f t="shared" ca="1" si="73"/>
        <v/>
      </c>
      <c r="BB30" s="307" t="str">
        <f t="shared" ca="1" si="74"/>
        <v/>
      </c>
      <c r="BC30" s="304" t="str">
        <f t="shared" ca="1" si="87"/>
        <v/>
      </c>
      <c r="BD30" s="305" t="str">
        <f t="shared" ca="1" si="75"/>
        <v/>
      </c>
      <c r="BE30" s="306" t="str">
        <f t="shared" ca="1" si="76"/>
        <v/>
      </c>
      <c r="BF30" s="307" t="str">
        <f t="shared" ca="1" si="77"/>
        <v/>
      </c>
      <c r="BG30" s="304" t="str">
        <f t="shared" ca="1" si="88"/>
        <v/>
      </c>
      <c r="BH30" s="305" t="str">
        <f t="shared" ca="1" si="78"/>
        <v/>
      </c>
      <c r="BI30" s="306" t="str">
        <f t="shared" ca="1" si="79"/>
        <v/>
      </c>
      <c r="BJ30" s="307" t="str">
        <f t="shared" ca="1" si="80"/>
        <v/>
      </c>
      <c r="BL30" s="412" t="str">
        <f ca="1">IF(OR(BM30="",BM30=0),"",MAX(BL$5:BL29)+1)</f>
        <v/>
      </c>
      <c r="BM30" s="316" t="str">
        <f ca="1">IFERROR(INDEX($AJ$6:$AJ$17, ROWS(BM$4:$BM28)), IFERROR(INDEX($AN$6:$AN$17, ROWS(BM$4:$BM28)-ROWS($AJ$6:$AJ$17)), IFERROR(INDEX($AR$6:$AR$17, ROWS(BM$4:$BM28)-ROWS($AJ$6:$AJ$17)-ROWS($AN$6:$AN$17)),IFERROR(INDEX($AV$6:$AV$17, ROWS(BM$4:$BM28)-ROWS($AJ$6:$AJ$17)-ROWS($AN$6:$AN$17)-ROWS($AR$6:$AR$17)),IFERROR(INDEX($AZ$6:$AZ$17, ROWS(BM$4:$BM28)-ROWS($AJ$6:$AJ$17)-ROWS($AN$6:$AN$17)-ROWS($AR$6:$AR$17)-ROWS($AV$6:$AV$17)),IFERROR(INDEX($BD$6:$BD$17, ROWS(BM$4:$BM28)-ROWS($AJ$6:$AJ$17)-ROWS($AN$6:$AN$17)-ROWS($AR$6:$AR$17)-ROWS($AV$6:$AV$17)-ROWS($AZ$6:$AZ$17)),IFERROR(INDEX($BH$6:$BH$17, ROWS(BM$4:$BM28)-ROWS($AJ$6:$AJ$17)-ROWS($AN$6:$AN$17)-ROWS($AR$6:$AR$17)-ROWS($AV$6:$AV$17)-ROWS($AZ$6:$AZ$17)-ROWS($BD$6:$BD$17)), "")))))))</f>
        <v/>
      </c>
      <c r="BN30" s="316" t="str">
        <f t="shared" ca="1" si="30"/>
        <v/>
      </c>
      <c r="BO30" s="316" t="str">
        <f ca="1">IF(OR(BP30="",BP30=0),"",MAX(BO$5:BO29)+1)</f>
        <v/>
      </c>
      <c r="BP30" s="316" t="str">
        <f ca="1">IFERROR(INDEX($AK$6:$AK$17, ROWS($BP$4:BP28)), IFERROR(INDEX($AO$6:$AO$17, ROWS($BP$4:BP28)-ROWS($AK$6:$AK$17)), IFERROR(INDEX($AS$6:$AS$17, ROWS($BP$4:BP28)-ROWS($AK$6:$AK$17)-ROWS($AO$6:$AO$17)),IFERROR(INDEX($AW$6:$AW$17, ROWS($BP$4:BP28)-ROWS($AK$6:$AK$17)-ROWS($AO$6:$AO$17)-ROWS($AS$6:$AS$17)),IFERROR(INDEX($BA$6:$BA$17, ROWS($BP$4:BP28)-ROWS($AK$6:$AK$17)-ROWS($AO$6:$AO$17)-ROWS($AS$6:$AS$17)-ROWS($AW$6:$AW$17)),IFERROR(INDEX($BE$6:$BE$17, ROWS($BP$4:BP28)-ROWS($AK$6:$AK$17)-ROWS($AO$6:$AO$17)-ROWS($AS$6:$AS$17)-ROWS($AW$6:$AW$17)-ROWS($BA$6:$BA$17)),IFERROR(INDEX($BI$6:$BI$17, ROWS($BP$4:BP28)-ROWS($AK$6:$AK$17)-ROWS($AO$6:$AO$17)-ROWS($AS$6:$AS$17)-ROWS($AW$6:$AW$17)-ROWS($BA$6:$BA$17)-ROWS($BE$6:$BE$17)), "")))))))</f>
        <v/>
      </c>
      <c r="BQ30" s="316" t="str">
        <f t="shared" ca="1" si="31"/>
        <v/>
      </c>
      <c r="BR30" s="413" t="str">
        <f t="shared" ca="1" si="32"/>
        <v/>
      </c>
      <c r="BS30" s="412" t="str">
        <f ca="1">IF(OR(BT30="",BT30=0),"",MAX(BS$5:BS29)+1)</f>
        <v/>
      </c>
      <c r="BT30" s="316" t="str">
        <f ca="1">IFERROR(INDEX($AJ$22:$AJ$33, ROWS($BT$4:BT28)), IFERROR(INDEX($AN$22:$AN$33, ROWS($BT$4:BT28)-ROWS($AJ$22:$AJ$33)), IFERROR(INDEX($AR$22:$AR$33, ROWS($BT$4:BT28)-ROWS($AJ$22:$AJ$33)-ROWS($AN$22:$AN$33)),IFERROR(INDEX($AV$22:$AV$33, ROWS($BT$4:BT28)-ROWS($AJ$22:$AJ$33)-ROWS($AN$22:$AN$33)-ROWS($AR$22:$AR$33)),IFERROR(INDEX($AZ$22:$AZ$33, ROWS($BT$4:BT28)-ROWS($AJ$22:$AJ$33)-ROWS($AN$22:$AN$33)-ROWS($AR$22:$AR$33)-ROWS($AV$22:$AV$33)),IFERROR(INDEX($BD$22:$BD$33, ROWS($BT$4:BT28)-ROWS($AJ$22:$AJ$33)-ROWS($AN$22:$AN$33)-ROWS($AR$22:$AR$33)-ROWS($AV$22:$AV$33)-ROWS($AZ$22:$AZ$33)),IFERROR(INDEX($BH$22:$BH$33, ROWS($BT$4:BT28)-ROWS($AJ$22:$AJ$33)-ROWS($AN$22:$AN$33)-ROWS($AR$22:$AR$33)-ROWS($AV$22:$AV$33)-ROWS($AZ$22:$AZ$33)-ROWS($BD$22:$BD$33)), "")))))))</f>
        <v/>
      </c>
      <c r="BU30" s="316" t="str">
        <f t="shared" ca="1" si="33"/>
        <v/>
      </c>
      <c r="BV30" s="316" t="str">
        <f ca="1">IF(OR(BW30="",BW30=0),"",MAX(BV$5:BV29)+1)</f>
        <v/>
      </c>
      <c r="BW30" s="316" t="str">
        <f ca="1">IFERROR(INDEX($AK$22:$AK$33, ROWS($BW$4:BW28)), IFERROR(INDEX($AO$22:$AO$33, ROWS($BW$4:BW28)-ROWS($AK$22:$AK$33)), IFERROR(INDEX($AS$22:$AS$33, ROWS($BW$4:BW28)-ROWS($AK$22:$AK$33)-ROWS($AO$22:$AO$33)),IFERROR(INDEX($AW$22:$AW$33, ROWS($BW$4:BW28)-ROWS($AK$22:$AK$33)-ROWS($AO$22:$AO$33)-ROWS($AS$22:$AS$33)),IFERROR(INDEX($BA$22:$BA$33, ROWS($BW$4:BW28)-ROWS($AK$22:$AK$33)-ROWS($AO$22:$AO$33)-ROWS($AS$22:$AS$33)-ROWS($AW$22:$AW$33)),IFERROR(INDEX($BE$22:$BE$33, ROWS($BW$4:BW28)-ROWS($AK$22:$AK$33)-ROWS($AO$22:$AO$33)-ROWS($AS$22:$AS$33)-ROWS($AW$22:$AW$33)-ROWS($BA$22:$BA$33)),IFERROR(INDEX($BI$22:$BI$33, ROWS($BW$4:BW28)-ROWS($AK$22:$AK$33)-ROWS($AO$22:$AO$33)-ROWS($AS$22:$AS$33)-ROWS($AW$22:$AW$33)-ROWS($BA$22:$BA$33)-ROWS($BE$22:$BE$33)), "")))))))</f>
        <v/>
      </c>
      <c r="BX30" s="316" t="str">
        <f t="shared" ca="1" si="34"/>
        <v/>
      </c>
      <c r="BY30" s="413" t="str">
        <f t="shared" ca="1" si="35"/>
        <v/>
      </c>
      <c r="BZ30" s="412">
        <f ca="1">IF(OR(CA30="",CA30=0),"",MAX(BZ$5:BZ29)+1)</f>
        <v>4</v>
      </c>
      <c r="CA30" s="316" t="str">
        <f ca="1">IFERROR(INDEX($AJ$38:$AJ$49, ROWS($CA$4:CA28)), IFERROR(INDEX($AN$38:$AN$49, ROWS($CA$4:CA28)-ROWS($AJ$38:$AJ$49)), IFERROR(INDEX($AR$38:$AR$49, ROWS($CA$4:CA28)-ROWS($AJ$38:$AJ$49)-ROWS($AN$38:$AN$49)),IFERROR(INDEX($AV$38:$AV$49, ROWS($CA$4:CA28)-ROWS($AJ$38:$AJ$49)-ROWS($AN$38:$AN$49)-ROWS($AR$38:$AR$49)),IFERROR(INDEX($AZ$38:$AZ$49, ROWS($CA$4:CA28)-ROWS($AJ$38:$AJ$49)-ROWS($AN$38:$AN$49)-ROWS($AR$38:$AR$49)-ROWS($AV$38:$AV$49)),IFERROR(INDEX($BD$38:$BD$49, ROWS($CA$4:CA28)-ROWS($AJ$38:$AJ$49)-ROWS($AN$38:$AN$49)-ROWS($AR$38:$AR$49)-ROWS($AV$38:$AV$49)-ROWS($AZ$38:$AZ$49)),IFERROR(INDEX($BH$38:$BH$49, ROWS($CA$4:CA28)-ROWS($AJ$38:$AJ$49)-ROWS($AN$38:$AN$49)-ROWS($AR$38:$AR$49)-ROWS($AV$38:$AV$49)-ROWS($AZ$38:$AZ$49)-ROWS($BD$38:$BD$49)), "")))))))</f>
        <v>Netflix</v>
      </c>
      <c r="CB30" s="316" t="str">
        <f t="shared" ca="1" si="36"/>
        <v/>
      </c>
      <c r="CC30" s="316">
        <f ca="1">IF(OR(CD30="",CD30=0),"",MAX(CC$5:CC29)+1)</f>
        <v>4</v>
      </c>
      <c r="CD30" s="316">
        <f ca="1">IFERROR(INDEX($AK$38:$AK$49, ROWS($CD$4:CD28)), IFERROR(INDEX($AO$38:$AO$49, ROWS($CD$4:CD28)-ROWS($AK$38:$AK$49)), IFERROR(INDEX($AS$38:$AS$49, ROWS($CD$4:CD28)-ROWS($AK$38:$AK$49)-ROWS($AO$38:$AO$49)),IFERROR(INDEX($AW$38:$AW$49, ROWS($CD$4:CD28)-ROWS($AK$38:$AK$49)-ROWS($AO$38:$AO$49)-ROWS($AS$38:$AS$49)),IFERROR(INDEX($BA$38:$BA$49, ROWS($CD$4:CD28)-ROWS($AK$38:$AK$49)-ROWS($AO$38:$AO$49)-ROWS($AS$38:$AS$49)-ROWS($AW$38:$AW$49)),IFERROR(INDEX($BE$38:$BE$49, ROWS($CD$4:CD28)-ROWS($AK$38:$AK$49)-ROWS($AO$38:$AO$49)-ROWS($AS$38:$AS$49)-ROWS($AW$38:$AW$49)-ROWS($BA$38:$BA$49)),IFERROR(INDEX($BI$38:$BI$49, ROWS($CD$4:CD28)-ROWS($AK$38:$AK$49)-ROWS($AO$38:$AO$49)-ROWS($AS$38:$AS$49)-ROWS($AW$38:$AW$49)-ROWS($BA$38:$BA$49)-ROWS($BE$38:$BE$49)), "")))))))</f>
        <v>14.95</v>
      </c>
      <c r="CE30" s="316" t="str">
        <f t="shared" ca="1" si="37"/>
        <v/>
      </c>
      <c r="CF30" s="413" t="str">
        <f t="shared" ca="1" si="38"/>
        <v/>
      </c>
      <c r="CG30" s="412" t="str">
        <f ca="1">IF(OR(CH30="",CH30=0),"",MAX(CG$5:CG29)+1)</f>
        <v/>
      </c>
      <c r="CH30" s="316" t="str">
        <f ca="1">IFERROR(INDEX($AJ$54:$AJ$65, ROWS($CH$4:CH28)), IFERROR(INDEX($AN$54:$AN$65, ROWS($CH$4:CH28)-ROWS($AJ$54:$AJ$65)), IFERROR(INDEX($AR$54:$AR$65, ROWS($CH$4:CH28)-ROWS($AJ$54:$AJ$65)-ROWS($AN$54:$AN$65)),IFERROR(INDEX($AV$54:$AV$65, ROWS($CH$4:CH28)-ROWS($AJ$54:$AJ$65)-ROWS($AN$54:$AN$65)-ROWS($AR$54:$AR$65)),IFERROR(INDEX($AZ$54:$AZ$65, ROWS($CH$4:CH28)-ROWS($AJ$54:$AJ$65)-ROWS($AN$54:$AN$65)-ROWS($AR$54:$AR$65)-ROWS($AV$54:$AV$65)),IFERROR(INDEX($BD$54:$BD$65, ROWS($CH$4:CH28)-ROWS($AJ$54:$AJ$65)-ROWS($AN$54:$AN$65)-ROWS($AR$54:$AR$65)-ROWS($AV$54:$AV$65)-ROWS($AZ$54:$AZ$65)),IFERROR(INDEX($BH$54:$BH$65, ROWS($CH$4:CH28)-ROWS($AJ$54:$AJ$65)-ROWS($AN$54:$AN$65)-ROWS($AR$54:$AR$65)-ROWS($AV$54:$AV$65)-ROWS($AZ$54:$AZ$65)-ROWS($BD$54:$BD$65)), "")))))))</f>
        <v/>
      </c>
      <c r="CI30" s="316" t="str">
        <f t="shared" ca="1" si="39"/>
        <v/>
      </c>
      <c r="CJ30" s="316" t="str">
        <f ca="1">IF(OR(CK30="",CK30=0),"",MAX(CJ$5:CJ29)+1)</f>
        <v/>
      </c>
      <c r="CK30" s="316" t="str">
        <f ca="1">IFERROR(INDEX($AK$54:$AK$65, ROWS($CK$4:CK28)), IFERROR(INDEX($AO$54:$AO$65, ROWS($CK$4:CK28)-ROWS($AK$54:$AK$65)), IFERROR(INDEX($AS$54:$AS$65, ROWS($CK$4:CK28)-ROWS($AK$54:$AK$65)-ROWS($AO$54:$AO$65)),IFERROR(INDEX($AW$54:$AW$65, ROWS($CK$4:CK28)-ROWS($AK$54:$AK$65)-ROWS($AO$54:$AO$65)-ROWS($AS$54:$AS$65)),IFERROR(INDEX($BA$54:$BA$65, ROWS($CK$4:CK28)-ROWS($AK$54:$AK$65)-ROWS($AO$54:$AO$65)-ROWS($AS$54:$AS$65)-ROWS($AW$54:$AW$65)),IFERROR(INDEX($BE$54:$BE$65, ROWS($CK$4:CK28)-ROWS($AK$54:$AK$65)-ROWS($AO$54:$AO$65)-ROWS($AS$54:$AS$65)-ROWS($AW$54:$AW$65)-ROWS($BA$54:$BA$65)),IFERROR(INDEX($BI$54:$BI$65, ROWS($CK$4:CK28)-ROWS($AK$54:$AK$65)-ROWS($AO$54:$AO$65)-ROWS($AS$54:$AS$65)-ROWS($AW$54:$AW$65)-ROWS($BA$54:$BA$65)-ROWS($BE$54:$BE$65)), "")))))))</f>
        <v/>
      </c>
      <c r="CL30" s="316" t="str">
        <f t="shared" ca="1" si="40"/>
        <v/>
      </c>
      <c r="CM30" s="413" t="str">
        <f t="shared" ca="1" si="41"/>
        <v/>
      </c>
      <c r="CN30" s="412">
        <f ca="1">IF(OR(CO30="",CO30=0),"",MAX(CN$5:CN29)+1)</f>
        <v>6</v>
      </c>
      <c r="CO30" s="316" t="str">
        <f ca="1">IFERROR(INDEX($AJ$70:$AJ$81, ROWS($CO$4:CO28)), IFERROR(INDEX($AN$70:$AN$81, ROWS($CO$4:CO28)-ROWS($AJ$70:$AJ$81)), IFERROR(INDEX($AR$70:$AR$81, ROWS($CO$4:CO28)-ROWS($AJ$70:$AJ$81)-ROWS($AN$70:$AN$81)),IFERROR(INDEX($AV$70:$AV$81, ROWS($CO$4:CO28)-ROWS($AJ$70:$AJ$81)-ROWS($AN$70:$AN$81)-ROWS($AR$70:$AR$81)),IFERROR(INDEX($AZ$70:$AZ$81, ROWS($CO$4:CO28)-ROWS($AJ$70:$AJ$81)-ROWS($AN$70:$AN$81)-ROWS($AR$70:$AR$81)-ROWS($AV$70:$AV$81)),IFERROR(INDEX($BD$70:$BD$81, ROWS($CO$4:CO28)-ROWS($AJ$70:$AJ$81)-ROWS($AN$70:$AN$81)-ROWS($AR$70:$AR$81)-ROWS($AV$70:$AV$81)-ROWS($AZ$70:$AZ$81)),IFERROR(INDEX($BH$70:$BH$81, ROWS($CO$4:CO28)-ROWS($AJ$70:$AJ$81)-ROWS($AN$70:$AN$81)-ROWS($AR$70:$AR$81)-ROWS($AV$70:$AV$81)-ROWS($AZ$70:$AZ$81)-ROWS($BD$70:$BD$81)), "")))))))</f>
        <v>Boat Loan</v>
      </c>
      <c r="CP30" s="316" t="str">
        <f t="shared" ca="1" si="42"/>
        <v/>
      </c>
      <c r="CQ30" s="316">
        <f ca="1">IF(OR(CR30="",CR30=0),"",MAX(CQ$5:CQ29)+1)</f>
        <v>6</v>
      </c>
      <c r="CR30" s="316">
        <f ca="1">IFERROR(INDEX($AK$70:$AK$81, ROWS($CR$4:CR28)), IFERROR(INDEX($AO$70:$AO$81, ROWS($CR$4:CR28)-ROWS($AK$70:$AK$81)), IFERROR(INDEX($AS$70:$AS$81, ROWS($CR$4:CR28)-ROWS($AK$70:$AK$81)-ROWS($AO$70:$AO$81)),IFERROR(INDEX($AW$70:$AW$81, ROWS($CR$4:CR28)-ROWS($AK$70:$AK$81)-ROWS($AO$70:$AO$81)-ROWS($AS$70:$AS$81)),IFERROR(INDEX($BA$70:$BA$81, ROWS($CR$4:CR28)-ROWS($AK$70:$AK$81)-ROWS($AO$70:$AO$81)-ROWS($AS$70:$AS$81)-ROWS($AW$70:$AW$81)),IFERROR(INDEX($BE$70:$BE$81, ROWS($CR$4:CR28)-ROWS($AK$70:$AK$81)-ROWS($AO$70:$AO$81)-ROWS($AS$70:$AS$81)-ROWS($AW$70:$AW$81)-ROWS($BA$70:$BA$81)),IFERROR(INDEX($BI$70:$BI$81, ROWS($CR$4:CR28)-ROWS($AK$70:$AK$81)-ROWS($AO$70:$AO$81)-ROWS($AS$70:$AS$81)-ROWS($AW$70:$AW$81)-ROWS($BA$70:$BA$81)-ROWS($BE$70:$BE$81)), "")))))))</f>
        <v>300</v>
      </c>
      <c r="CS30" s="316" t="str">
        <f t="shared" ca="1" si="43"/>
        <v/>
      </c>
      <c r="CT30" s="413" t="str">
        <f t="shared" ca="1" si="44"/>
        <v/>
      </c>
      <c r="CU30" s="412" t="str">
        <f>IF(OR(CV30="",CV30=0),"",MAX(CU$5:CU29)+1)</f>
        <v/>
      </c>
      <c r="CV30" s="316" t="str">
        <f>IFERROR(INDEX($AJ$86:$AJ$97, ROWS($CV$4:CV28)), IFERROR(INDEX($AN$86:$AN$97, ROWS($CV$4:CV28)-ROWS($AJ$86:$AJ$97)), ""))</f>
        <v/>
      </c>
      <c r="CW30" s="316" t="str">
        <f t="shared" si="45"/>
        <v/>
      </c>
      <c r="CX30" s="316" t="str">
        <f>IF(OR(CY30="",CY30=0),"",MAX(CX$5:CX29)+1)</f>
        <v/>
      </c>
      <c r="CY30" s="316" t="str">
        <f>IFERROR(INDEX($AK$86:$AK$97, ROWS($CY$4:CY28)), IFERROR(INDEX($AO$86:$AO$97, ROWS($CY$4:CY28)-ROWS($AK$86:$AK$97)), ""))</f>
        <v/>
      </c>
      <c r="CZ30" s="316" t="str">
        <f t="shared" si="46"/>
        <v/>
      </c>
      <c r="DA30" s="413" t="str">
        <f t="shared" si="47"/>
        <v/>
      </c>
      <c r="DC30" s="438">
        <f ca="1">IF(OR(DD30="",DD30=0),"",MAX(DC$25:DC29)+1)</f>
        <v>4</v>
      </c>
      <c r="DD30" s="434" t="str">
        <f t="shared" ca="1" si="90"/>
        <v>D. Store Card 3</v>
      </c>
      <c r="DE30" s="413">
        <f t="shared" ca="1" si="91"/>
        <v>30</v>
      </c>
      <c r="DF30" s="431" t="str">
        <f ca="1">IF(OR(DG30="",DG30=0),"",MAX(DF$25:DF29)+1)</f>
        <v/>
      </c>
      <c r="DG30" s="412" t="str">
        <f t="shared" ca="1" si="92"/>
        <v/>
      </c>
      <c r="DH30" s="413" t="str">
        <f t="shared" ca="1" si="93"/>
        <v/>
      </c>
      <c r="DI30" s="412" t="str">
        <f t="shared" ca="1" si="94"/>
        <v>Pet Care</v>
      </c>
      <c r="DJ30" s="413">
        <f t="shared" ca="1" si="95"/>
        <v>80</v>
      </c>
      <c r="DK30" s="412" t="str">
        <f t="shared" ca="1" si="96"/>
        <v/>
      </c>
      <c r="DL30" s="413" t="str">
        <f t="shared" ca="1" si="97"/>
        <v/>
      </c>
      <c r="DN30" s="425" t="str">
        <f ca="1">IF(DI38="","",CONCATENATE(DI38," - ",DJ38))</f>
        <v/>
      </c>
      <c r="DO30" s="295" t="str">
        <f ca="1">IF(DI39="","",CONCATENATE(DI39," - ",DJ39))</f>
        <v/>
      </c>
      <c r="DP30" s="295" t="str">
        <f ca="1">IF(DI40="","",CONCATENATE(DI40," - ",DJ40))</f>
        <v/>
      </c>
      <c r="DQ30" s="425" t="str">
        <f ca="1">IF(DK38="","",CONCATENATE(DK38," - ",DL38))</f>
        <v/>
      </c>
      <c r="DR30" s="295" t="str">
        <f ca="1">IF(DK39="","",CONCATENATE(DK39," - ",DL39))</f>
        <v/>
      </c>
      <c r="DS30" s="426" t="str">
        <f ca="1">IF(DK40="","",CONCATENATE(DK40," - ",DL40))</f>
        <v/>
      </c>
    </row>
    <row r="31" spans="1:123" s="292" customFormat="1" ht="15" customHeight="1" thickBot="1" x14ac:dyDescent="0.35">
      <c r="A31" s="1183"/>
      <c r="B31" s="1182"/>
      <c r="C31" s="1183"/>
      <c r="D31" s="1182"/>
      <c r="E31" s="1183"/>
      <c r="F31" s="1182"/>
      <c r="G31" s="1183"/>
      <c r="H31" s="1182"/>
      <c r="I31" s="1183"/>
      <c r="J31" s="1182"/>
      <c r="K31" s="1183"/>
      <c r="L31" s="1182"/>
      <c r="M31" s="1183"/>
      <c r="N31" s="1182"/>
      <c r="P31" s="295" t="str">
        <f t="shared" ca="1" si="99"/>
        <v/>
      </c>
      <c r="Q31" s="295" t="str">
        <f t="shared" ca="1" si="98"/>
        <v/>
      </c>
      <c r="R31" s="295" t="str">
        <f t="shared" ca="1" si="98"/>
        <v/>
      </c>
      <c r="S31" s="296" t="str">
        <f t="shared" ca="1" si="98"/>
        <v/>
      </c>
      <c r="T31" s="295" t="str">
        <f t="shared" ca="1" si="98"/>
        <v/>
      </c>
      <c r="U31" s="295" t="str">
        <f t="shared" ca="1" si="98"/>
        <v/>
      </c>
      <c r="V31" s="1158" t="s">
        <v>507</v>
      </c>
      <c r="W31" s="1159"/>
      <c r="X31" s="445">
        <f ca="1">IF(DS92="",0,DS92)</f>
        <v>400</v>
      </c>
      <c r="Y31"/>
      <c r="AB31" s="299"/>
      <c r="AC31" s="358">
        <f>IF('Data Entry'!H15="","",'Data Entry'!H15)</f>
        <v>15</v>
      </c>
      <c r="AD31" s="356" t="str">
        <f>IF('Data Entry'!G15="","",'Data Entry'!G15)</f>
        <v>D. Store Card 2</v>
      </c>
      <c r="AE31" s="363">
        <f>IF('Data Entry'!J15="","",'Data Entry'!J15)</f>
        <v>30</v>
      </c>
      <c r="AF31" s="402">
        <f>IF('Data Entry'!I15="","",'Data Entry'!I15)</f>
        <v>350</v>
      </c>
      <c r="AG31" s="300"/>
      <c r="AH31"/>
      <c r="AI31" s="302" t="str">
        <f t="shared" ca="1" si="82"/>
        <v/>
      </c>
      <c r="AJ31" s="293" t="str">
        <f t="shared" ca="1" si="60"/>
        <v/>
      </c>
      <c r="AK31" s="293" t="str">
        <f t="shared" ca="1" si="61"/>
        <v/>
      </c>
      <c r="AL31" s="303" t="str">
        <f t="shared" ca="1" si="62"/>
        <v/>
      </c>
      <c r="AM31" s="302" t="str">
        <f t="shared" ca="1" si="83"/>
        <v/>
      </c>
      <c r="AN31" s="293" t="str">
        <f t="shared" ca="1" si="63"/>
        <v/>
      </c>
      <c r="AO31" s="293" t="str">
        <f t="shared" ca="1" si="64"/>
        <v/>
      </c>
      <c r="AP31" s="303" t="str">
        <f t="shared" ca="1" si="65"/>
        <v/>
      </c>
      <c r="AQ31" s="302" t="str">
        <f t="shared" ca="1" si="84"/>
        <v/>
      </c>
      <c r="AR31" s="293" t="str">
        <f t="shared" ca="1" si="66"/>
        <v/>
      </c>
      <c r="AS31" s="293" t="str">
        <f t="shared" ca="1" si="67"/>
        <v/>
      </c>
      <c r="AT31" s="303" t="str">
        <f t="shared" ca="1" si="68"/>
        <v/>
      </c>
      <c r="AU31" s="302" t="str">
        <f t="shared" ca="1" si="85"/>
        <v/>
      </c>
      <c r="AV31" s="293" t="str">
        <f t="shared" ca="1" si="69"/>
        <v/>
      </c>
      <c r="AW31" s="293" t="str">
        <f t="shared" ca="1" si="70"/>
        <v/>
      </c>
      <c r="AX31" s="303" t="str">
        <f t="shared" ca="1" si="71"/>
        <v/>
      </c>
      <c r="AY31" s="302" t="str">
        <f t="shared" ca="1" si="86"/>
        <v/>
      </c>
      <c r="AZ31" s="293" t="str">
        <f t="shared" ca="1" si="72"/>
        <v/>
      </c>
      <c r="BA31" s="293" t="str">
        <f t="shared" ca="1" si="73"/>
        <v/>
      </c>
      <c r="BB31" s="303" t="str">
        <f t="shared" ca="1" si="74"/>
        <v/>
      </c>
      <c r="BC31" s="302" t="str">
        <f t="shared" ca="1" si="87"/>
        <v/>
      </c>
      <c r="BD31" s="293" t="str">
        <f t="shared" ca="1" si="75"/>
        <v/>
      </c>
      <c r="BE31" s="293" t="str">
        <f t="shared" ca="1" si="76"/>
        <v/>
      </c>
      <c r="BF31" s="303" t="str">
        <f t="shared" ca="1" si="77"/>
        <v/>
      </c>
      <c r="BG31" s="302" t="str">
        <f t="shared" ca="1" si="88"/>
        <v/>
      </c>
      <c r="BH31" s="293" t="str">
        <f t="shared" ca="1" si="78"/>
        <v/>
      </c>
      <c r="BI31" s="293" t="str">
        <f t="shared" ca="1" si="79"/>
        <v/>
      </c>
      <c r="BJ31" s="303" t="str">
        <f t="shared" ca="1" si="80"/>
        <v/>
      </c>
      <c r="BL31" s="412" t="str">
        <f ca="1">IF(OR(BM31="",BM31=0),"",MAX(BL$5:BL30)+1)</f>
        <v/>
      </c>
      <c r="BM31" s="316" t="str">
        <f ca="1">IFERROR(INDEX($AJ$6:$AJ$17, ROWS(BM$4:$BM29)), IFERROR(INDEX($AN$6:$AN$17, ROWS(BM$4:$BM29)-ROWS($AJ$6:$AJ$17)), IFERROR(INDEX($AR$6:$AR$17, ROWS(BM$4:$BM29)-ROWS($AJ$6:$AJ$17)-ROWS($AN$6:$AN$17)),IFERROR(INDEX($AV$6:$AV$17, ROWS(BM$4:$BM29)-ROWS($AJ$6:$AJ$17)-ROWS($AN$6:$AN$17)-ROWS($AR$6:$AR$17)),IFERROR(INDEX($AZ$6:$AZ$17, ROWS(BM$4:$BM29)-ROWS($AJ$6:$AJ$17)-ROWS($AN$6:$AN$17)-ROWS($AR$6:$AR$17)-ROWS($AV$6:$AV$17)),IFERROR(INDEX($BD$6:$BD$17, ROWS(BM$4:$BM29)-ROWS($AJ$6:$AJ$17)-ROWS($AN$6:$AN$17)-ROWS($AR$6:$AR$17)-ROWS($AV$6:$AV$17)-ROWS($AZ$6:$AZ$17)),IFERROR(INDEX($BH$6:$BH$17, ROWS(BM$4:$BM29)-ROWS($AJ$6:$AJ$17)-ROWS($AN$6:$AN$17)-ROWS($AR$6:$AR$17)-ROWS($AV$6:$AV$17)-ROWS($AZ$6:$AZ$17)-ROWS($BD$6:$BD$17)), "")))))))</f>
        <v/>
      </c>
      <c r="BN31" s="316" t="str">
        <f t="shared" ca="1" si="30"/>
        <v/>
      </c>
      <c r="BO31" s="316" t="str">
        <f ca="1">IF(OR(BP31="",BP31=0),"",MAX(BO$5:BO30)+1)</f>
        <v/>
      </c>
      <c r="BP31" s="316" t="str">
        <f ca="1">IFERROR(INDEX($AK$6:$AK$17, ROWS($BP$4:BP29)), IFERROR(INDEX($AO$6:$AO$17, ROWS($BP$4:BP29)-ROWS($AK$6:$AK$17)), IFERROR(INDEX($AS$6:$AS$17, ROWS($BP$4:BP29)-ROWS($AK$6:$AK$17)-ROWS($AO$6:$AO$17)),IFERROR(INDEX($AW$6:$AW$17, ROWS($BP$4:BP29)-ROWS($AK$6:$AK$17)-ROWS($AO$6:$AO$17)-ROWS($AS$6:$AS$17)),IFERROR(INDEX($BA$6:$BA$17, ROWS($BP$4:BP29)-ROWS($AK$6:$AK$17)-ROWS($AO$6:$AO$17)-ROWS($AS$6:$AS$17)-ROWS($AW$6:$AW$17)),IFERROR(INDEX($BE$6:$BE$17, ROWS($BP$4:BP29)-ROWS($AK$6:$AK$17)-ROWS($AO$6:$AO$17)-ROWS($AS$6:$AS$17)-ROWS($AW$6:$AW$17)-ROWS($BA$6:$BA$17)),IFERROR(INDEX($BI$6:$BI$17, ROWS($BP$4:BP29)-ROWS($AK$6:$AK$17)-ROWS($AO$6:$AO$17)-ROWS($AS$6:$AS$17)-ROWS($AW$6:$AW$17)-ROWS($BA$6:$BA$17)-ROWS($BE$6:$BE$17)), "")))))))</f>
        <v/>
      </c>
      <c r="BQ31" s="316" t="str">
        <f t="shared" ca="1" si="31"/>
        <v/>
      </c>
      <c r="BR31" s="413" t="str">
        <f t="shared" ca="1" si="32"/>
        <v/>
      </c>
      <c r="BS31" s="412" t="str">
        <f ca="1">IF(OR(BT31="",BT31=0),"",MAX(BS$5:BS30)+1)</f>
        <v/>
      </c>
      <c r="BT31" s="316" t="str">
        <f ca="1">IFERROR(INDEX($AJ$22:$AJ$33, ROWS($BT$4:BT29)), IFERROR(INDEX($AN$22:$AN$33, ROWS($BT$4:BT29)-ROWS($AJ$22:$AJ$33)), IFERROR(INDEX($AR$22:$AR$33, ROWS($BT$4:BT29)-ROWS($AJ$22:$AJ$33)-ROWS($AN$22:$AN$33)),IFERROR(INDEX($AV$22:$AV$33, ROWS($BT$4:BT29)-ROWS($AJ$22:$AJ$33)-ROWS($AN$22:$AN$33)-ROWS($AR$22:$AR$33)),IFERROR(INDEX($AZ$22:$AZ$33, ROWS($BT$4:BT29)-ROWS($AJ$22:$AJ$33)-ROWS($AN$22:$AN$33)-ROWS($AR$22:$AR$33)-ROWS($AV$22:$AV$33)),IFERROR(INDEX($BD$22:$BD$33, ROWS($BT$4:BT29)-ROWS($AJ$22:$AJ$33)-ROWS($AN$22:$AN$33)-ROWS($AR$22:$AR$33)-ROWS($AV$22:$AV$33)-ROWS($AZ$22:$AZ$33)),IFERROR(INDEX($BH$22:$BH$33, ROWS($BT$4:BT29)-ROWS($AJ$22:$AJ$33)-ROWS($AN$22:$AN$33)-ROWS($AR$22:$AR$33)-ROWS($AV$22:$AV$33)-ROWS($AZ$22:$AZ$33)-ROWS($BD$22:$BD$33)), "")))))))</f>
        <v/>
      </c>
      <c r="BU31" s="316" t="str">
        <f t="shared" ca="1" si="33"/>
        <v/>
      </c>
      <c r="BV31" s="316" t="str">
        <f ca="1">IF(OR(BW31="",BW31=0),"",MAX(BV$5:BV30)+1)</f>
        <v/>
      </c>
      <c r="BW31" s="316" t="str">
        <f ca="1">IFERROR(INDEX($AK$22:$AK$33, ROWS($BW$4:BW29)), IFERROR(INDEX($AO$22:$AO$33, ROWS($BW$4:BW29)-ROWS($AK$22:$AK$33)), IFERROR(INDEX($AS$22:$AS$33, ROWS($BW$4:BW29)-ROWS($AK$22:$AK$33)-ROWS($AO$22:$AO$33)),IFERROR(INDEX($AW$22:$AW$33, ROWS($BW$4:BW29)-ROWS($AK$22:$AK$33)-ROWS($AO$22:$AO$33)-ROWS($AS$22:$AS$33)),IFERROR(INDEX($BA$22:$BA$33, ROWS($BW$4:BW29)-ROWS($AK$22:$AK$33)-ROWS($AO$22:$AO$33)-ROWS($AS$22:$AS$33)-ROWS($AW$22:$AW$33)),IFERROR(INDEX($BE$22:$BE$33, ROWS($BW$4:BW29)-ROWS($AK$22:$AK$33)-ROWS($AO$22:$AO$33)-ROWS($AS$22:$AS$33)-ROWS($AW$22:$AW$33)-ROWS($BA$22:$BA$33)),IFERROR(INDEX($BI$22:$BI$33, ROWS($BW$4:BW29)-ROWS($AK$22:$AK$33)-ROWS($AO$22:$AO$33)-ROWS($AS$22:$AS$33)-ROWS($AW$22:$AW$33)-ROWS($BA$22:$BA$33)-ROWS($BE$22:$BE$33)), "")))))))</f>
        <v/>
      </c>
      <c r="BX31" s="316" t="str">
        <f t="shared" ca="1" si="34"/>
        <v/>
      </c>
      <c r="BY31" s="413" t="str">
        <f t="shared" ca="1" si="35"/>
        <v/>
      </c>
      <c r="BZ31" s="412" t="str">
        <f ca="1">IF(OR(CA31="",CA31=0),"",MAX(BZ$5:BZ30)+1)</f>
        <v/>
      </c>
      <c r="CA31" s="316" t="str">
        <f ca="1">IFERROR(INDEX($AJ$38:$AJ$49, ROWS($CA$4:CA29)), IFERROR(INDEX($AN$38:$AN$49, ROWS($CA$4:CA29)-ROWS($AJ$38:$AJ$49)), IFERROR(INDEX($AR$38:$AR$49, ROWS($CA$4:CA29)-ROWS($AJ$38:$AJ$49)-ROWS($AN$38:$AN$49)),IFERROR(INDEX($AV$38:$AV$49, ROWS($CA$4:CA29)-ROWS($AJ$38:$AJ$49)-ROWS($AN$38:$AN$49)-ROWS($AR$38:$AR$49)),IFERROR(INDEX($AZ$38:$AZ$49, ROWS($CA$4:CA29)-ROWS($AJ$38:$AJ$49)-ROWS($AN$38:$AN$49)-ROWS($AR$38:$AR$49)-ROWS($AV$38:$AV$49)),IFERROR(INDEX($BD$38:$BD$49, ROWS($CA$4:CA29)-ROWS($AJ$38:$AJ$49)-ROWS($AN$38:$AN$49)-ROWS($AR$38:$AR$49)-ROWS($AV$38:$AV$49)-ROWS($AZ$38:$AZ$49)),IFERROR(INDEX($BH$38:$BH$49, ROWS($CA$4:CA29)-ROWS($AJ$38:$AJ$49)-ROWS($AN$38:$AN$49)-ROWS($AR$38:$AR$49)-ROWS($AV$38:$AV$49)-ROWS($AZ$38:$AZ$49)-ROWS($BD$38:$BD$49)), "")))))))</f>
        <v/>
      </c>
      <c r="CB31" s="316" t="str">
        <f t="shared" ca="1" si="36"/>
        <v/>
      </c>
      <c r="CC31" s="316" t="str">
        <f ca="1">IF(OR(CD31="",CD31=0),"",MAX(CC$5:CC30)+1)</f>
        <v/>
      </c>
      <c r="CD31" s="316" t="str">
        <f ca="1">IFERROR(INDEX($AK$38:$AK$49, ROWS($CD$4:CD29)), IFERROR(INDEX($AO$38:$AO$49, ROWS($CD$4:CD29)-ROWS($AK$38:$AK$49)), IFERROR(INDEX($AS$38:$AS$49, ROWS($CD$4:CD29)-ROWS($AK$38:$AK$49)-ROWS($AO$38:$AO$49)),IFERROR(INDEX($AW$38:$AW$49, ROWS($CD$4:CD29)-ROWS($AK$38:$AK$49)-ROWS($AO$38:$AO$49)-ROWS($AS$38:$AS$49)),IFERROR(INDEX($BA$38:$BA$49, ROWS($CD$4:CD29)-ROWS($AK$38:$AK$49)-ROWS($AO$38:$AO$49)-ROWS($AS$38:$AS$49)-ROWS($AW$38:$AW$49)),IFERROR(INDEX($BE$38:$BE$49, ROWS($CD$4:CD29)-ROWS($AK$38:$AK$49)-ROWS($AO$38:$AO$49)-ROWS($AS$38:$AS$49)-ROWS($AW$38:$AW$49)-ROWS($BA$38:$BA$49)),IFERROR(INDEX($BI$38:$BI$49, ROWS($CD$4:CD29)-ROWS($AK$38:$AK$49)-ROWS($AO$38:$AO$49)-ROWS($AS$38:$AS$49)-ROWS($AW$38:$AW$49)-ROWS($BA$38:$BA$49)-ROWS($BE$38:$BE$49)), "")))))))</f>
        <v/>
      </c>
      <c r="CE31" s="316" t="str">
        <f t="shared" ca="1" si="37"/>
        <v/>
      </c>
      <c r="CF31" s="413" t="str">
        <f t="shared" ca="1" si="38"/>
        <v/>
      </c>
      <c r="CG31" s="412" t="str">
        <f ca="1">IF(OR(CH31="",CH31=0),"",MAX(CG$5:CG30)+1)</f>
        <v/>
      </c>
      <c r="CH31" s="316" t="str">
        <f ca="1">IFERROR(INDEX($AJ$54:$AJ$65, ROWS($CH$4:CH29)), IFERROR(INDEX($AN$54:$AN$65, ROWS($CH$4:CH29)-ROWS($AJ$54:$AJ$65)), IFERROR(INDEX($AR$54:$AR$65, ROWS($CH$4:CH29)-ROWS($AJ$54:$AJ$65)-ROWS($AN$54:$AN$65)),IFERROR(INDEX($AV$54:$AV$65, ROWS($CH$4:CH29)-ROWS($AJ$54:$AJ$65)-ROWS($AN$54:$AN$65)-ROWS($AR$54:$AR$65)),IFERROR(INDEX($AZ$54:$AZ$65, ROWS($CH$4:CH29)-ROWS($AJ$54:$AJ$65)-ROWS($AN$54:$AN$65)-ROWS($AR$54:$AR$65)-ROWS($AV$54:$AV$65)),IFERROR(INDEX($BD$54:$BD$65, ROWS($CH$4:CH29)-ROWS($AJ$54:$AJ$65)-ROWS($AN$54:$AN$65)-ROWS($AR$54:$AR$65)-ROWS($AV$54:$AV$65)-ROWS($AZ$54:$AZ$65)),IFERROR(INDEX($BH$54:$BH$65, ROWS($CH$4:CH29)-ROWS($AJ$54:$AJ$65)-ROWS($AN$54:$AN$65)-ROWS($AR$54:$AR$65)-ROWS($AV$54:$AV$65)-ROWS($AZ$54:$AZ$65)-ROWS($BD$54:$BD$65)), "")))))))</f>
        <v/>
      </c>
      <c r="CI31" s="316" t="str">
        <f t="shared" ca="1" si="39"/>
        <v/>
      </c>
      <c r="CJ31" s="316" t="str">
        <f ca="1">IF(OR(CK31="",CK31=0),"",MAX(CJ$5:CJ30)+1)</f>
        <v/>
      </c>
      <c r="CK31" s="316" t="str">
        <f ca="1">IFERROR(INDEX($AK$54:$AK$65, ROWS($CK$4:CK29)), IFERROR(INDEX($AO$54:$AO$65, ROWS($CK$4:CK29)-ROWS($AK$54:$AK$65)), IFERROR(INDEX($AS$54:$AS$65, ROWS($CK$4:CK29)-ROWS($AK$54:$AK$65)-ROWS($AO$54:$AO$65)),IFERROR(INDEX($AW$54:$AW$65, ROWS($CK$4:CK29)-ROWS($AK$54:$AK$65)-ROWS($AO$54:$AO$65)-ROWS($AS$54:$AS$65)),IFERROR(INDEX($BA$54:$BA$65, ROWS($CK$4:CK29)-ROWS($AK$54:$AK$65)-ROWS($AO$54:$AO$65)-ROWS($AS$54:$AS$65)-ROWS($AW$54:$AW$65)),IFERROR(INDEX($BE$54:$BE$65, ROWS($CK$4:CK29)-ROWS($AK$54:$AK$65)-ROWS($AO$54:$AO$65)-ROWS($AS$54:$AS$65)-ROWS($AW$54:$AW$65)-ROWS($BA$54:$BA$65)),IFERROR(INDEX($BI$54:$BI$65, ROWS($CK$4:CK29)-ROWS($AK$54:$AK$65)-ROWS($AO$54:$AO$65)-ROWS($AS$54:$AS$65)-ROWS($AW$54:$AW$65)-ROWS($BA$54:$BA$65)-ROWS($BE$54:$BE$65)), "")))))))</f>
        <v/>
      </c>
      <c r="CL31" s="316" t="str">
        <f t="shared" ca="1" si="40"/>
        <v/>
      </c>
      <c r="CM31" s="413" t="str">
        <f t="shared" ca="1" si="41"/>
        <v/>
      </c>
      <c r="CN31" s="412" t="str">
        <f ca="1">IF(OR(CO31="",CO31=0),"",MAX(CN$5:CN30)+1)</f>
        <v/>
      </c>
      <c r="CO31" s="316" t="str">
        <f ca="1">IFERROR(INDEX($AJ$70:$AJ$81, ROWS($CO$4:CO29)), IFERROR(INDEX($AN$70:$AN$81, ROWS($CO$4:CO29)-ROWS($AJ$70:$AJ$81)), IFERROR(INDEX($AR$70:$AR$81, ROWS($CO$4:CO29)-ROWS($AJ$70:$AJ$81)-ROWS($AN$70:$AN$81)),IFERROR(INDEX($AV$70:$AV$81, ROWS($CO$4:CO29)-ROWS($AJ$70:$AJ$81)-ROWS($AN$70:$AN$81)-ROWS($AR$70:$AR$81)),IFERROR(INDEX($AZ$70:$AZ$81, ROWS($CO$4:CO29)-ROWS($AJ$70:$AJ$81)-ROWS($AN$70:$AN$81)-ROWS($AR$70:$AR$81)-ROWS($AV$70:$AV$81)),IFERROR(INDEX($BD$70:$BD$81, ROWS($CO$4:CO29)-ROWS($AJ$70:$AJ$81)-ROWS($AN$70:$AN$81)-ROWS($AR$70:$AR$81)-ROWS($AV$70:$AV$81)-ROWS($AZ$70:$AZ$81)),IFERROR(INDEX($BH$70:$BH$81, ROWS($CO$4:CO29)-ROWS($AJ$70:$AJ$81)-ROWS($AN$70:$AN$81)-ROWS($AR$70:$AR$81)-ROWS($AV$70:$AV$81)-ROWS($AZ$70:$AZ$81)-ROWS($BD$70:$BD$81)), "")))))))</f>
        <v/>
      </c>
      <c r="CP31" s="316" t="str">
        <f t="shared" ca="1" si="42"/>
        <v/>
      </c>
      <c r="CQ31" s="316" t="str">
        <f ca="1">IF(OR(CR31="",CR31=0),"",MAX(CQ$5:CQ30)+1)</f>
        <v/>
      </c>
      <c r="CR31" s="316" t="str">
        <f ca="1">IFERROR(INDEX($AK$70:$AK$81, ROWS($CR$4:CR29)), IFERROR(INDEX($AO$70:$AO$81, ROWS($CR$4:CR29)-ROWS($AK$70:$AK$81)), IFERROR(INDEX($AS$70:$AS$81, ROWS($CR$4:CR29)-ROWS($AK$70:$AK$81)-ROWS($AO$70:$AO$81)),IFERROR(INDEX($AW$70:$AW$81, ROWS($CR$4:CR29)-ROWS($AK$70:$AK$81)-ROWS($AO$70:$AO$81)-ROWS($AS$70:$AS$81)),IFERROR(INDEX($BA$70:$BA$81, ROWS($CR$4:CR29)-ROWS($AK$70:$AK$81)-ROWS($AO$70:$AO$81)-ROWS($AS$70:$AS$81)-ROWS($AW$70:$AW$81)),IFERROR(INDEX($BE$70:$BE$81, ROWS($CR$4:CR29)-ROWS($AK$70:$AK$81)-ROWS($AO$70:$AO$81)-ROWS($AS$70:$AS$81)-ROWS($AW$70:$AW$81)-ROWS($BA$70:$BA$81)),IFERROR(INDEX($BI$70:$BI$81, ROWS($CR$4:CR29)-ROWS($AK$70:$AK$81)-ROWS($AO$70:$AO$81)-ROWS($AS$70:$AS$81)-ROWS($AW$70:$AW$81)-ROWS($BA$70:$BA$81)-ROWS($BE$70:$BE$81)), "")))))))</f>
        <v/>
      </c>
      <c r="CS31" s="316" t="str">
        <f t="shared" ca="1" si="43"/>
        <v/>
      </c>
      <c r="CT31" s="413" t="str">
        <f t="shared" ca="1" si="44"/>
        <v/>
      </c>
      <c r="CU31" s="412" t="str">
        <f>IF(OR(CV31="",CV31=0),"",MAX(CU$5:CU30)+1)</f>
        <v/>
      </c>
      <c r="CV31" s="316" t="str">
        <f>IFERROR(INDEX($AJ$86:$AJ$97, ROWS($CV$4:CV29)), IFERROR(INDEX($AN$86:$AN$97, ROWS($CV$4:CV29)-ROWS($AJ$86:$AJ$97)), ""))</f>
        <v/>
      </c>
      <c r="CW31" s="316" t="str">
        <f t="shared" si="45"/>
        <v/>
      </c>
      <c r="CX31" s="316" t="str">
        <f>IF(OR(CY31="",CY31=0),"",MAX(CX$5:CX30)+1)</f>
        <v/>
      </c>
      <c r="CY31" s="316" t="str">
        <f>IFERROR(INDEX($AK$86:$AK$97, ROWS($CY$4:CY29)), IFERROR(INDEX($AO$86:$AO$97, ROWS($CY$4:CY29)-ROWS($AK$86:$AK$97)), ""))</f>
        <v/>
      </c>
      <c r="CZ31" s="316" t="str">
        <f t="shared" si="46"/>
        <v/>
      </c>
      <c r="DA31" s="413" t="str">
        <f t="shared" si="47"/>
        <v/>
      </c>
      <c r="DC31" s="438" t="str">
        <f ca="1">IF(OR(DD31="",DD31=0),"",MAX(DC$25:DC30)+1)</f>
        <v/>
      </c>
      <c r="DD31" s="434" t="str">
        <f t="shared" ca="1" si="90"/>
        <v/>
      </c>
      <c r="DE31" s="413" t="str">
        <f t="shared" ca="1" si="91"/>
        <v/>
      </c>
      <c r="DF31" s="431">
        <f ca="1">IF(OR(DG31="",DG31=0),"",MAX(DF$25:DF30)+1)</f>
        <v>2</v>
      </c>
      <c r="DG31" s="412" t="str">
        <f t="shared" ca="1" si="92"/>
        <v>Paycheck 3</v>
      </c>
      <c r="DH31" s="413">
        <f t="shared" ca="1" si="93"/>
        <v>700</v>
      </c>
      <c r="DI31" s="412" t="str">
        <f t="shared" ca="1" si="94"/>
        <v>Life Insurance</v>
      </c>
      <c r="DJ31" s="413">
        <f t="shared" ca="1" si="95"/>
        <v>70</v>
      </c>
      <c r="DK31" s="412" t="str">
        <f t="shared" ca="1" si="96"/>
        <v/>
      </c>
      <c r="DL31" s="413" t="str">
        <f t="shared" ca="1" si="97"/>
        <v/>
      </c>
      <c r="DN31" s="427" t="str">
        <f ca="1">IF(DI41="","",CONCATENATE(DI41," - ",DJ41))</f>
        <v/>
      </c>
      <c r="DO31" s="428" t="str">
        <f ca="1">IF(DI42="","",CONCATENATE(DI42," - ",DJ42))</f>
        <v/>
      </c>
      <c r="DP31" s="428" t="str">
        <f ca="1">IF(DI43="","",CONCATENATE(DI43," - ",DJ43))</f>
        <v/>
      </c>
      <c r="DQ31" s="427" t="str">
        <f ca="1">IF(DK41="","",CONCATENATE(DK41," - ",DL41))</f>
        <v/>
      </c>
      <c r="DR31" s="428" t="str">
        <f ca="1">IF(DK42="","",CONCATENATE(DK42," - ",DL42))</f>
        <v/>
      </c>
      <c r="DS31" s="429" t="str">
        <f ca="1">IF(DK43="","",CONCATENATE(DK43," - ",DL43))</f>
        <v/>
      </c>
    </row>
    <row r="32" spans="1:123" s="292" customFormat="1" ht="15" customHeight="1" thickBot="1" x14ac:dyDescent="0.35">
      <c r="A32" s="1183"/>
      <c r="B32" s="1182"/>
      <c r="C32" s="1183"/>
      <c r="D32" s="1182"/>
      <c r="E32" s="1183"/>
      <c r="F32" s="1182"/>
      <c r="G32" s="1183"/>
      <c r="H32" s="1182"/>
      <c r="I32" s="1183"/>
      <c r="J32" s="1182"/>
      <c r="K32" s="1183"/>
      <c r="L32" s="1182"/>
      <c r="M32" s="1183"/>
      <c r="N32" s="1182"/>
      <c r="P32" s="295" t="str">
        <f t="shared" ca="1" si="99"/>
        <v/>
      </c>
      <c r="Q32" s="295" t="str">
        <f t="shared" ca="1" si="98"/>
        <v/>
      </c>
      <c r="R32" s="295" t="str">
        <f t="shared" ca="1" si="98"/>
        <v/>
      </c>
      <c r="S32" s="296" t="str">
        <f t="shared" ca="1" si="98"/>
        <v/>
      </c>
      <c r="T32" s="295" t="str">
        <f t="shared" ca="1" si="98"/>
        <v/>
      </c>
      <c r="U32" s="295" t="str">
        <f t="shared" ca="1" si="98"/>
        <v/>
      </c>
      <c r="V32" s="1158" t="s">
        <v>508</v>
      </c>
      <c r="W32" s="1159"/>
      <c r="X32" s="445">
        <f ca="1">IF(X28="",0,X28)</f>
        <v>8815.7200000000012</v>
      </c>
      <c r="Y32"/>
      <c r="AB32" s="299"/>
      <c r="AC32" s="358">
        <f>IF('Data Entry'!H16="","",'Data Entry'!H16)</f>
        <v>5</v>
      </c>
      <c r="AD32" s="356" t="str">
        <f>IF('Data Entry'!G16="","",'Data Entry'!G16)</f>
        <v>D. Store Card 3</v>
      </c>
      <c r="AE32" s="363">
        <f>IF('Data Entry'!J16="","",'Data Entry'!J16)</f>
        <v>30</v>
      </c>
      <c r="AF32" s="402">
        <f>IF('Data Entry'!I16="","",'Data Entry'!I16)</f>
        <v>400</v>
      </c>
      <c r="AG32" s="300"/>
      <c r="AH32"/>
      <c r="AI32" s="308" t="str">
        <f t="shared" ca="1" si="82"/>
        <v/>
      </c>
      <c r="AJ32" s="293" t="str">
        <f t="shared" ca="1" si="60"/>
        <v/>
      </c>
      <c r="AK32" s="293" t="str">
        <f t="shared" ca="1" si="61"/>
        <v/>
      </c>
      <c r="AL32" s="303" t="str">
        <f t="shared" ca="1" si="62"/>
        <v/>
      </c>
      <c r="AM32" s="308" t="str">
        <f t="shared" ca="1" si="83"/>
        <v/>
      </c>
      <c r="AN32" s="293" t="str">
        <f t="shared" ca="1" si="63"/>
        <v/>
      </c>
      <c r="AO32" s="293" t="str">
        <f t="shared" ca="1" si="64"/>
        <v/>
      </c>
      <c r="AP32" s="303" t="str">
        <f t="shared" ca="1" si="65"/>
        <v/>
      </c>
      <c r="AQ32" s="308" t="str">
        <f t="shared" ca="1" si="84"/>
        <v/>
      </c>
      <c r="AR32" s="293" t="str">
        <f t="shared" ca="1" si="66"/>
        <v/>
      </c>
      <c r="AS32" s="293" t="str">
        <f t="shared" ca="1" si="67"/>
        <v/>
      </c>
      <c r="AT32" s="303" t="str">
        <f t="shared" ca="1" si="68"/>
        <v/>
      </c>
      <c r="AU32" s="308" t="str">
        <f t="shared" ca="1" si="85"/>
        <v/>
      </c>
      <c r="AV32" s="293" t="str">
        <f t="shared" ca="1" si="69"/>
        <v/>
      </c>
      <c r="AW32" s="293" t="str">
        <f t="shared" ca="1" si="70"/>
        <v/>
      </c>
      <c r="AX32" s="303" t="str">
        <f t="shared" ca="1" si="71"/>
        <v/>
      </c>
      <c r="AY32" s="308" t="str">
        <f t="shared" ca="1" si="86"/>
        <v/>
      </c>
      <c r="AZ32" s="293" t="str">
        <f t="shared" ca="1" si="72"/>
        <v/>
      </c>
      <c r="BA32" s="293" t="str">
        <f t="shared" ca="1" si="73"/>
        <v/>
      </c>
      <c r="BB32" s="303" t="str">
        <f t="shared" ca="1" si="74"/>
        <v/>
      </c>
      <c r="BC32" s="308" t="str">
        <f t="shared" ca="1" si="87"/>
        <v/>
      </c>
      <c r="BD32" s="293" t="str">
        <f t="shared" ca="1" si="75"/>
        <v/>
      </c>
      <c r="BE32" s="293" t="str">
        <f t="shared" ca="1" si="76"/>
        <v/>
      </c>
      <c r="BF32" s="303" t="str">
        <f t="shared" ca="1" si="77"/>
        <v/>
      </c>
      <c r="BG32" s="308" t="str">
        <f t="shared" ca="1" si="88"/>
        <v/>
      </c>
      <c r="BH32" s="293" t="str">
        <f t="shared" ca="1" si="78"/>
        <v/>
      </c>
      <c r="BI32" s="293" t="str">
        <f t="shared" ca="1" si="79"/>
        <v/>
      </c>
      <c r="BJ32" s="303" t="str">
        <f t="shared" ca="1" si="80"/>
        <v/>
      </c>
      <c r="BL32" s="412" t="str">
        <f ca="1">IF(OR(BM32="",BM32=0),"",MAX(BL$5:BL31)+1)</f>
        <v/>
      </c>
      <c r="BM32" s="316" t="str">
        <f ca="1">IFERROR(INDEX($AJ$6:$AJ$17, ROWS(BM$4:$BM30)), IFERROR(INDEX($AN$6:$AN$17, ROWS(BM$4:$BM30)-ROWS($AJ$6:$AJ$17)), IFERROR(INDEX($AR$6:$AR$17, ROWS(BM$4:$BM30)-ROWS($AJ$6:$AJ$17)-ROWS($AN$6:$AN$17)),IFERROR(INDEX($AV$6:$AV$17, ROWS(BM$4:$BM30)-ROWS($AJ$6:$AJ$17)-ROWS($AN$6:$AN$17)-ROWS($AR$6:$AR$17)),IFERROR(INDEX($AZ$6:$AZ$17, ROWS(BM$4:$BM30)-ROWS($AJ$6:$AJ$17)-ROWS($AN$6:$AN$17)-ROWS($AR$6:$AR$17)-ROWS($AV$6:$AV$17)),IFERROR(INDEX($BD$6:$BD$17, ROWS(BM$4:$BM30)-ROWS($AJ$6:$AJ$17)-ROWS($AN$6:$AN$17)-ROWS($AR$6:$AR$17)-ROWS($AV$6:$AV$17)-ROWS($AZ$6:$AZ$17)),IFERROR(INDEX($BH$6:$BH$17, ROWS(BM$4:$BM30)-ROWS($AJ$6:$AJ$17)-ROWS($AN$6:$AN$17)-ROWS($AR$6:$AR$17)-ROWS($AV$6:$AV$17)-ROWS($AZ$6:$AZ$17)-ROWS($BD$6:$BD$17)), "")))))))</f>
        <v/>
      </c>
      <c r="BN32" s="316" t="str">
        <f t="shared" ca="1" si="30"/>
        <v/>
      </c>
      <c r="BO32" s="316" t="str">
        <f ca="1">IF(OR(BP32="",BP32=0),"",MAX(BO$5:BO31)+1)</f>
        <v/>
      </c>
      <c r="BP32" s="316" t="str">
        <f ca="1">IFERROR(INDEX($AK$6:$AK$17, ROWS($BP$4:BP30)), IFERROR(INDEX($AO$6:$AO$17, ROWS($BP$4:BP30)-ROWS($AK$6:$AK$17)), IFERROR(INDEX($AS$6:$AS$17, ROWS($BP$4:BP30)-ROWS($AK$6:$AK$17)-ROWS($AO$6:$AO$17)),IFERROR(INDEX($AW$6:$AW$17, ROWS($BP$4:BP30)-ROWS($AK$6:$AK$17)-ROWS($AO$6:$AO$17)-ROWS($AS$6:$AS$17)),IFERROR(INDEX($BA$6:$BA$17, ROWS($BP$4:BP30)-ROWS($AK$6:$AK$17)-ROWS($AO$6:$AO$17)-ROWS($AS$6:$AS$17)-ROWS($AW$6:$AW$17)),IFERROR(INDEX($BE$6:$BE$17, ROWS($BP$4:BP30)-ROWS($AK$6:$AK$17)-ROWS($AO$6:$AO$17)-ROWS($AS$6:$AS$17)-ROWS($AW$6:$AW$17)-ROWS($BA$6:$BA$17)),IFERROR(INDEX($BI$6:$BI$17, ROWS($BP$4:BP30)-ROWS($AK$6:$AK$17)-ROWS($AO$6:$AO$17)-ROWS($AS$6:$AS$17)-ROWS($AW$6:$AW$17)-ROWS($BA$6:$BA$17)-ROWS($BE$6:$BE$17)), "")))))))</f>
        <v/>
      </c>
      <c r="BQ32" s="316" t="str">
        <f t="shared" ca="1" si="31"/>
        <v/>
      </c>
      <c r="BR32" s="413" t="str">
        <f t="shared" ca="1" si="32"/>
        <v/>
      </c>
      <c r="BS32" s="412" t="str">
        <f ca="1">IF(OR(BT32="",BT32=0),"",MAX(BS$5:BS31)+1)</f>
        <v/>
      </c>
      <c r="BT32" s="316" t="str">
        <f ca="1">IFERROR(INDEX($AJ$22:$AJ$33, ROWS($BT$4:BT30)), IFERROR(INDEX($AN$22:$AN$33, ROWS($BT$4:BT30)-ROWS($AJ$22:$AJ$33)), IFERROR(INDEX($AR$22:$AR$33, ROWS($BT$4:BT30)-ROWS($AJ$22:$AJ$33)-ROWS($AN$22:$AN$33)),IFERROR(INDEX($AV$22:$AV$33, ROWS($BT$4:BT30)-ROWS($AJ$22:$AJ$33)-ROWS($AN$22:$AN$33)-ROWS($AR$22:$AR$33)),IFERROR(INDEX($AZ$22:$AZ$33, ROWS($BT$4:BT30)-ROWS($AJ$22:$AJ$33)-ROWS($AN$22:$AN$33)-ROWS($AR$22:$AR$33)-ROWS($AV$22:$AV$33)),IFERROR(INDEX($BD$22:$BD$33, ROWS($BT$4:BT30)-ROWS($AJ$22:$AJ$33)-ROWS($AN$22:$AN$33)-ROWS($AR$22:$AR$33)-ROWS($AV$22:$AV$33)-ROWS($AZ$22:$AZ$33)),IFERROR(INDEX($BH$22:$BH$33, ROWS($BT$4:BT30)-ROWS($AJ$22:$AJ$33)-ROWS($AN$22:$AN$33)-ROWS($AR$22:$AR$33)-ROWS($AV$22:$AV$33)-ROWS($AZ$22:$AZ$33)-ROWS($BD$22:$BD$33)), "")))))))</f>
        <v/>
      </c>
      <c r="BU32" s="316" t="str">
        <f t="shared" ca="1" si="33"/>
        <v/>
      </c>
      <c r="BV32" s="316" t="str">
        <f ca="1">IF(OR(BW32="",BW32=0),"",MAX(BV$5:BV31)+1)</f>
        <v/>
      </c>
      <c r="BW32" s="316" t="str">
        <f ca="1">IFERROR(INDEX($AK$22:$AK$33, ROWS($BW$4:BW30)), IFERROR(INDEX($AO$22:$AO$33, ROWS($BW$4:BW30)-ROWS($AK$22:$AK$33)), IFERROR(INDEX($AS$22:$AS$33, ROWS($BW$4:BW30)-ROWS($AK$22:$AK$33)-ROWS($AO$22:$AO$33)),IFERROR(INDEX($AW$22:$AW$33, ROWS($BW$4:BW30)-ROWS($AK$22:$AK$33)-ROWS($AO$22:$AO$33)-ROWS($AS$22:$AS$33)),IFERROR(INDEX($BA$22:$BA$33, ROWS($BW$4:BW30)-ROWS($AK$22:$AK$33)-ROWS($AO$22:$AO$33)-ROWS($AS$22:$AS$33)-ROWS($AW$22:$AW$33)),IFERROR(INDEX($BE$22:$BE$33, ROWS($BW$4:BW30)-ROWS($AK$22:$AK$33)-ROWS($AO$22:$AO$33)-ROWS($AS$22:$AS$33)-ROWS($AW$22:$AW$33)-ROWS($BA$22:$BA$33)),IFERROR(INDEX($BI$22:$BI$33, ROWS($BW$4:BW30)-ROWS($AK$22:$AK$33)-ROWS($AO$22:$AO$33)-ROWS($AS$22:$AS$33)-ROWS($AW$22:$AW$33)-ROWS($BA$22:$BA$33)-ROWS($BE$22:$BE$33)), "")))))))</f>
        <v/>
      </c>
      <c r="BX32" s="316" t="str">
        <f t="shared" ca="1" si="34"/>
        <v/>
      </c>
      <c r="BY32" s="413" t="str">
        <f t="shared" ca="1" si="35"/>
        <v/>
      </c>
      <c r="BZ32" s="412" t="str">
        <f ca="1">IF(OR(CA32="",CA32=0),"",MAX(BZ$5:BZ31)+1)</f>
        <v/>
      </c>
      <c r="CA32" s="316" t="str">
        <f ca="1">IFERROR(INDEX($AJ$38:$AJ$49, ROWS($CA$4:CA30)), IFERROR(INDEX($AN$38:$AN$49, ROWS($CA$4:CA30)-ROWS($AJ$38:$AJ$49)), IFERROR(INDEX($AR$38:$AR$49, ROWS($CA$4:CA30)-ROWS($AJ$38:$AJ$49)-ROWS($AN$38:$AN$49)),IFERROR(INDEX($AV$38:$AV$49, ROWS($CA$4:CA30)-ROWS($AJ$38:$AJ$49)-ROWS($AN$38:$AN$49)-ROWS($AR$38:$AR$49)),IFERROR(INDEX($AZ$38:$AZ$49, ROWS($CA$4:CA30)-ROWS($AJ$38:$AJ$49)-ROWS($AN$38:$AN$49)-ROWS($AR$38:$AR$49)-ROWS($AV$38:$AV$49)),IFERROR(INDEX($BD$38:$BD$49, ROWS($CA$4:CA30)-ROWS($AJ$38:$AJ$49)-ROWS($AN$38:$AN$49)-ROWS($AR$38:$AR$49)-ROWS($AV$38:$AV$49)-ROWS($AZ$38:$AZ$49)),IFERROR(INDEX($BH$38:$BH$49, ROWS($CA$4:CA30)-ROWS($AJ$38:$AJ$49)-ROWS($AN$38:$AN$49)-ROWS($AR$38:$AR$49)-ROWS($AV$38:$AV$49)-ROWS($AZ$38:$AZ$49)-ROWS($BD$38:$BD$49)), "")))))))</f>
        <v/>
      </c>
      <c r="CB32" s="316" t="str">
        <f t="shared" ca="1" si="36"/>
        <v/>
      </c>
      <c r="CC32" s="316" t="str">
        <f ca="1">IF(OR(CD32="",CD32=0),"",MAX(CC$5:CC31)+1)</f>
        <v/>
      </c>
      <c r="CD32" s="316" t="str">
        <f ca="1">IFERROR(INDEX($AK$38:$AK$49, ROWS($CD$4:CD30)), IFERROR(INDEX($AO$38:$AO$49, ROWS($CD$4:CD30)-ROWS($AK$38:$AK$49)), IFERROR(INDEX($AS$38:$AS$49, ROWS($CD$4:CD30)-ROWS($AK$38:$AK$49)-ROWS($AO$38:$AO$49)),IFERROR(INDEX($AW$38:$AW$49, ROWS($CD$4:CD30)-ROWS($AK$38:$AK$49)-ROWS($AO$38:$AO$49)-ROWS($AS$38:$AS$49)),IFERROR(INDEX($BA$38:$BA$49, ROWS($CD$4:CD30)-ROWS($AK$38:$AK$49)-ROWS($AO$38:$AO$49)-ROWS($AS$38:$AS$49)-ROWS($AW$38:$AW$49)),IFERROR(INDEX($BE$38:$BE$49, ROWS($CD$4:CD30)-ROWS($AK$38:$AK$49)-ROWS($AO$38:$AO$49)-ROWS($AS$38:$AS$49)-ROWS($AW$38:$AW$49)-ROWS($BA$38:$BA$49)),IFERROR(INDEX($BI$38:$BI$49, ROWS($CD$4:CD30)-ROWS($AK$38:$AK$49)-ROWS($AO$38:$AO$49)-ROWS($AS$38:$AS$49)-ROWS($AW$38:$AW$49)-ROWS($BA$38:$BA$49)-ROWS($BE$38:$BE$49)), "")))))))</f>
        <v/>
      </c>
      <c r="CE32" s="316" t="str">
        <f t="shared" ca="1" si="37"/>
        <v/>
      </c>
      <c r="CF32" s="413" t="str">
        <f t="shared" ca="1" si="38"/>
        <v/>
      </c>
      <c r="CG32" s="412" t="str">
        <f ca="1">IF(OR(CH32="",CH32=0),"",MAX(CG$5:CG31)+1)</f>
        <v/>
      </c>
      <c r="CH32" s="316" t="str">
        <f ca="1">IFERROR(INDEX($AJ$54:$AJ$65, ROWS($CH$4:CH30)), IFERROR(INDEX($AN$54:$AN$65, ROWS($CH$4:CH30)-ROWS($AJ$54:$AJ$65)), IFERROR(INDEX($AR$54:$AR$65, ROWS($CH$4:CH30)-ROWS($AJ$54:$AJ$65)-ROWS($AN$54:$AN$65)),IFERROR(INDEX($AV$54:$AV$65, ROWS($CH$4:CH30)-ROWS($AJ$54:$AJ$65)-ROWS($AN$54:$AN$65)-ROWS($AR$54:$AR$65)),IFERROR(INDEX($AZ$54:$AZ$65, ROWS($CH$4:CH30)-ROWS($AJ$54:$AJ$65)-ROWS($AN$54:$AN$65)-ROWS($AR$54:$AR$65)-ROWS($AV$54:$AV$65)),IFERROR(INDEX($BD$54:$BD$65, ROWS($CH$4:CH30)-ROWS($AJ$54:$AJ$65)-ROWS($AN$54:$AN$65)-ROWS($AR$54:$AR$65)-ROWS($AV$54:$AV$65)-ROWS($AZ$54:$AZ$65)),IFERROR(INDEX($BH$54:$BH$65, ROWS($CH$4:CH30)-ROWS($AJ$54:$AJ$65)-ROWS($AN$54:$AN$65)-ROWS($AR$54:$AR$65)-ROWS($AV$54:$AV$65)-ROWS($AZ$54:$AZ$65)-ROWS($BD$54:$BD$65)), "")))))))</f>
        <v/>
      </c>
      <c r="CI32" s="316" t="str">
        <f t="shared" ca="1" si="39"/>
        <v/>
      </c>
      <c r="CJ32" s="316" t="str">
        <f ca="1">IF(OR(CK32="",CK32=0),"",MAX(CJ$5:CJ31)+1)</f>
        <v/>
      </c>
      <c r="CK32" s="316" t="str">
        <f ca="1">IFERROR(INDEX($AK$54:$AK$65, ROWS($CK$4:CK30)), IFERROR(INDEX($AO$54:$AO$65, ROWS($CK$4:CK30)-ROWS($AK$54:$AK$65)), IFERROR(INDEX($AS$54:$AS$65, ROWS($CK$4:CK30)-ROWS($AK$54:$AK$65)-ROWS($AO$54:$AO$65)),IFERROR(INDEX($AW$54:$AW$65, ROWS($CK$4:CK30)-ROWS($AK$54:$AK$65)-ROWS($AO$54:$AO$65)-ROWS($AS$54:$AS$65)),IFERROR(INDEX($BA$54:$BA$65, ROWS($CK$4:CK30)-ROWS($AK$54:$AK$65)-ROWS($AO$54:$AO$65)-ROWS($AS$54:$AS$65)-ROWS($AW$54:$AW$65)),IFERROR(INDEX($BE$54:$BE$65, ROWS($CK$4:CK30)-ROWS($AK$54:$AK$65)-ROWS($AO$54:$AO$65)-ROWS($AS$54:$AS$65)-ROWS($AW$54:$AW$65)-ROWS($BA$54:$BA$65)),IFERROR(INDEX($BI$54:$BI$65, ROWS($CK$4:CK30)-ROWS($AK$54:$AK$65)-ROWS($AO$54:$AO$65)-ROWS($AS$54:$AS$65)-ROWS($AW$54:$AW$65)-ROWS($BA$54:$BA$65)-ROWS($BE$54:$BE$65)), "")))))))</f>
        <v/>
      </c>
      <c r="CL32" s="316" t="str">
        <f t="shared" ca="1" si="40"/>
        <v/>
      </c>
      <c r="CM32" s="413" t="str">
        <f t="shared" ca="1" si="41"/>
        <v/>
      </c>
      <c r="CN32" s="412" t="str">
        <f ca="1">IF(OR(CO32="",CO32=0),"",MAX(CN$5:CN31)+1)</f>
        <v/>
      </c>
      <c r="CO32" s="316" t="str">
        <f ca="1">IFERROR(INDEX($AJ$70:$AJ$81, ROWS($CO$4:CO30)), IFERROR(INDEX($AN$70:$AN$81, ROWS($CO$4:CO30)-ROWS($AJ$70:$AJ$81)), IFERROR(INDEX($AR$70:$AR$81, ROWS($CO$4:CO30)-ROWS($AJ$70:$AJ$81)-ROWS($AN$70:$AN$81)),IFERROR(INDEX($AV$70:$AV$81, ROWS($CO$4:CO30)-ROWS($AJ$70:$AJ$81)-ROWS($AN$70:$AN$81)-ROWS($AR$70:$AR$81)),IFERROR(INDEX($AZ$70:$AZ$81, ROWS($CO$4:CO30)-ROWS($AJ$70:$AJ$81)-ROWS($AN$70:$AN$81)-ROWS($AR$70:$AR$81)-ROWS($AV$70:$AV$81)),IFERROR(INDEX($BD$70:$BD$81, ROWS($CO$4:CO30)-ROWS($AJ$70:$AJ$81)-ROWS($AN$70:$AN$81)-ROWS($AR$70:$AR$81)-ROWS($AV$70:$AV$81)-ROWS($AZ$70:$AZ$81)),IFERROR(INDEX($BH$70:$BH$81, ROWS($CO$4:CO30)-ROWS($AJ$70:$AJ$81)-ROWS($AN$70:$AN$81)-ROWS($AR$70:$AR$81)-ROWS($AV$70:$AV$81)-ROWS($AZ$70:$AZ$81)-ROWS($BD$70:$BD$81)), "")))))))</f>
        <v/>
      </c>
      <c r="CP32" s="316" t="str">
        <f t="shared" ca="1" si="42"/>
        <v/>
      </c>
      <c r="CQ32" s="316" t="str">
        <f ca="1">IF(OR(CR32="",CR32=0),"",MAX(CQ$5:CQ31)+1)</f>
        <v/>
      </c>
      <c r="CR32" s="316" t="str">
        <f ca="1">IFERROR(INDEX($AK$70:$AK$81, ROWS($CR$4:CR30)), IFERROR(INDEX($AO$70:$AO$81, ROWS($CR$4:CR30)-ROWS($AK$70:$AK$81)), IFERROR(INDEX($AS$70:$AS$81, ROWS($CR$4:CR30)-ROWS($AK$70:$AK$81)-ROWS($AO$70:$AO$81)),IFERROR(INDEX($AW$70:$AW$81, ROWS($CR$4:CR30)-ROWS($AK$70:$AK$81)-ROWS($AO$70:$AO$81)-ROWS($AS$70:$AS$81)),IFERROR(INDEX($BA$70:$BA$81, ROWS($CR$4:CR30)-ROWS($AK$70:$AK$81)-ROWS($AO$70:$AO$81)-ROWS($AS$70:$AS$81)-ROWS($AW$70:$AW$81)),IFERROR(INDEX($BE$70:$BE$81, ROWS($CR$4:CR30)-ROWS($AK$70:$AK$81)-ROWS($AO$70:$AO$81)-ROWS($AS$70:$AS$81)-ROWS($AW$70:$AW$81)-ROWS($BA$70:$BA$81)),IFERROR(INDEX($BI$70:$BI$81, ROWS($CR$4:CR30)-ROWS($AK$70:$AK$81)-ROWS($AO$70:$AO$81)-ROWS($AS$70:$AS$81)-ROWS($AW$70:$AW$81)-ROWS($BA$70:$BA$81)-ROWS($BE$70:$BE$81)), "")))))))</f>
        <v/>
      </c>
      <c r="CS32" s="316" t="str">
        <f t="shared" ca="1" si="43"/>
        <v/>
      </c>
      <c r="CT32" s="413" t="str">
        <f t="shared" ca="1" si="44"/>
        <v/>
      </c>
      <c r="CU32" s="412" t="str">
        <f>IF(OR(CV32="",CV32=0),"",MAX(CU$5:CU31)+1)</f>
        <v/>
      </c>
      <c r="CV32" s="316" t="str">
        <f>IFERROR(INDEX($AJ$86:$AJ$97, ROWS($CV$4:CV30)), IFERROR(INDEX($AN$86:$AN$97, ROWS($CV$4:CV30)-ROWS($AJ$86:$AJ$97)), ""))</f>
        <v/>
      </c>
      <c r="CW32" s="316" t="str">
        <f t="shared" si="45"/>
        <v/>
      </c>
      <c r="CX32" s="316" t="str">
        <f>IF(OR(CY32="",CY32=0),"",MAX(CX$5:CX31)+1)</f>
        <v/>
      </c>
      <c r="CY32" s="316" t="str">
        <f>IFERROR(INDEX($AK$86:$AK$97, ROWS($CY$4:CY30)), IFERROR(INDEX($AO$86:$AO$97, ROWS($CY$4:CY30)-ROWS($AK$86:$AK$97)), ""))</f>
        <v/>
      </c>
      <c r="CZ32" s="316" t="str">
        <f t="shared" si="46"/>
        <v/>
      </c>
      <c r="DA32" s="413" t="str">
        <f t="shared" si="47"/>
        <v/>
      </c>
      <c r="DC32" s="438">
        <f ca="1">IF(OR(DD32="",DD32=0),"",MAX(DC$25:DC31)+1)</f>
        <v>5</v>
      </c>
      <c r="DD32" s="434" t="str">
        <f t="shared" ca="1" si="90"/>
        <v>Pet Care</v>
      </c>
      <c r="DE32" s="413">
        <f t="shared" ca="1" si="91"/>
        <v>80</v>
      </c>
      <c r="DF32" s="431" t="str">
        <f ca="1">IF(OR(DG32="",DG32=0),"",MAX(DF$25:DF31)+1)</f>
        <v/>
      </c>
      <c r="DG32" s="412" t="str">
        <f t="shared" ca="1" si="92"/>
        <v/>
      </c>
      <c r="DH32" s="413" t="str">
        <f t="shared" ca="1" si="93"/>
        <v/>
      </c>
      <c r="DI32" s="412" t="str">
        <f t="shared" ca="1" si="94"/>
        <v>Car 1 Gas</v>
      </c>
      <c r="DJ32" s="413">
        <f t="shared" ca="1" si="95"/>
        <v>50</v>
      </c>
      <c r="DK32" s="412" t="str">
        <f t="shared" ca="1" si="96"/>
        <v/>
      </c>
      <c r="DL32" s="413" t="str">
        <f t="shared" ca="1" si="97"/>
        <v/>
      </c>
      <c r="DN32" s="1192" t="s">
        <v>505</v>
      </c>
      <c r="DO32" s="1193"/>
      <c r="DP32" s="443">
        <f ca="1">IF(DJ26="","",SUM(DJ26:DJ43))</f>
        <v>535</v>
      </c>
      <c r="DQ32" s="1192" t="s">
        <v>506</v>
      </c>
      <c r="DR32" s="1193"/>
      <c r="DS32" s="444">
        <f ca="1">IF(DL26="","",SUM(DL26:DL43))</f>
        <v>1950</v>
      </c>
    </row>
    <row r="33" spans="1:123" s="292" customFormat="1" ht="15" customHeight="1" thickBot="1" x14ac:dyDescent="0.35">
      <c r="A33" s="1183" t="s">
        <v>478</v>
      </c>
      <c r="B33" s="1182"/>
      <c r="C33" s="1183" t="s">
        <v>478</v>
      </c>
      <c r="D33" s="1182"/>
      <c r="E33" s="1183" t="s">
        <v>478</v>
      </c>
      <c r="F33" s="1182"/>
      <c r="G33" s="1183" t="s">
        <v>478</v>
      </c>
      <c r="H33" s="1182"/>
      <c r="I33" s="1183" t="s">
        <v>478</v>
      </c>
      <c r="J33" s="1182"/>
      <c r="K33" s="1183" t="s">
        <v>478</v>
      </c>
      <c r="L33" s="1182"/>
      <c r="M33" s="1183" t="s">
        <v>478</v>
      </c>
      <c r="N33" s="1182"/>
      <c r="P33" s="295" t="str">
        <f t="shared" ca="1" si="99"/>
        <v/>
      </c>
      <c r="Q33" s="295" t="str">
        <f t="shared" ca="1" si="98"/>
        <v/>
      </c>
      <c r="R33" s="295" t="str">
        <f t="shared" ca="1" si="98"/>
        <v/>
      </c>
      <c r="S33" s="296" t="str">
        <f t="shared" ca="1" si="98"/>
        <v/>
      </c>
      <c r="T33" s="295" t="str">
        <f t="shared" ca="1" si="98"/>
        <v/>
      </c>
      <c r="U33" s="295" t="str">
        <f t="shared" ca="1" si="98"/>
        <v/>
      </c>
      <c r="V33" s="1158"/>
      <c r="W33" s="1159"/>
      <c r="X33" s="445"/>
      <c r="Y33"/>
      <c r="AB33" s="299"/>
      <c r="AC33" s="358">
        <f>IF('Data Entry'!H17="","",'Data Entry'!H17)</f>
        <v>12</v>
      </c>
      <c r="AD33" s="356" t="str">
        <f>IF('Data Entry'!G17="","",'Data Entry'!G17)</f>
        <v>D. Store Card 4</v>
      </c>
      <c r="AE33" s="363">
        <f>IF('Data Entry'!J17="","",'Data Entry'!J17)</f>
        <v>30</v>
      </c>
      <c r="AF33" s="402">
        <f>IF('Data Entry'!I17="","",'Data Entry'!I17)</f>
        <v>120</v>
      </c>
      <c r="AG33" s="300"/>
      <c r="AH33"/>
      <c r="AI33" s="309" t="str">
        <f t="shared" ca="1" si="82"/>
        <v/>
      </c>
      <c r="AJ33" s="310" t="str">
        <f t="shared" ca="1" si="60"/>
        <v/>
      </c>
      <c r="AK33" s="310" t="str">
        <f t="shared" ca="1" si="61"/>
        <v/>
      </c>
      <c r="AL33" s="311" t="str">
        <f t="shared" ca="1" si="62"/>
        <v/>
      </c>
      <c r="AM33" s="309" t="str">
        <f t="shared" ca="1" si="83"/>
        <v/>
      </c>
      <c r="AN33" s="310" t="str">
        <f t="shared" ca="1" si="63"/>
        <v/>
      </c>
      <c r="AO33" s="310" t="str">
        <f t="shared" ca="1" si="64"/>
        <v/>
      </c>
      <c r="AP33" s="311" t="str">
        <f t="shared" ca="1" si="65"/>
        <v/>
      </c>
      <c r="AQ33" s="309" t="str">
        <f t="shared" ca="1" si="84"/>
        <v/>
      </c>
      <c r="AR33" s="310" t="str">
        <f t="shared" ca="1" si="66"/>
        <v/>
      </c>
      <c r="AS33" s="310" t="str">
        <f t="shared" ca="1" si="67"/>
        <v/>
      </c>
      <c r="AT33" s="311" t="str">
        <f t="shared" ca="1" si="68"/>
        <v/>
      </c>
      <c r="AU33" s="309" t="str">
        <f t="shared" ca="1" si="85"/>
        <v/>
      </c>
      <c r="AV33" s="310" t="str">
        <f t="shared" ca="1" si="69"/>
        <v/>
      </c>
      <c r="AW33" s="310" t="str">
        <f t="shared" ca="1" si="70"/>
        <v/>
      </c>
      <c r="AX33" s="311" t="str">
        <f t="shared" ca="1" si="71"/>
        <v/>
      </c>
      <c r="AY33" s="309" t="str">
        <f t="shared" ca="1" si="86"/>
        <v/>
      </c>
      <c r="AZ33" s="310" t="str">
        <f t="shared" ca="1" si="72"/>
        <v/>
      </c>
      <c r="BA33" s="310" t="str">
        <f t="shared" ca="1" si="73"/>
        <v/>
      </c>
      <c r="BB33" s="311" t="str">
        <f t="shared" ca="1" si="74"/>
        <v/>
      </c>
      <c r="BC33" s="309" t="str">
        <f t="shared" ca="1" si="87"/>
        <v/>
      </c>
      <c r="BD33" s="310" t="str">
        <f t="shared" ca="1" si="75"/>
        <v/>
      </c>
      <c r="BE33" s="310" t="str">
        <f t="shared" ca="1" si="76"/>
        <v/>
      </c>
      <c r="BF33" s="311" t="str">
        <f t="shared" ca="1" si="77"/>
        <v/>
      </c>
      <c r="BG33" s="309" t="str">
        <f t="shared" ca="1" si="88"/>
        <v/>
      </c>
      <c r="BH33" s="310" t="str">
        <f t="shared" ca="1" si="78"/>
        <v/>
      </c>
      <c r="BI33" s="310" t="str">
        <f t="shared" ca="1" si="79"/>
        <v/>
      </c>
      <c r="BJ33" s="311" t="str">
        <f t="shared" ca="1" si="80"/>
        <v/>
      </c>
      <c r="BL33" s="412" t="str">
        <f ca="1">IF(OR(BM33="",BM33=0),"",MAX(BL$5:BL32)+1)</f>
        <v/>
      </c>
      <c r="BM33" s="316" t="str">
        <f ca="1">IFERROR(INDEX($AJ$6:$AJ$17, ROWS(BM$4:$BM31)), IFERROR(INDEX($AN$6:$AN$17, ROWS(BM$4:$BM31)-ROWS($AJ$6:$AJ$17)), IFERROR(INDEX($AR$6:$AR$17, ROWS(BM$4:$BM31)-ROWS($AJ$6:$AJ$17)-ROWS($AN$6:$AN$17)),IFERROR(INDEX($AV$6:$AV$17, ROWS(BM$4:$BM31)-ROWS($AJ$6:$AJ$17)-ROWS($AN$6:$AN$17)-ROWS($AR$6:$AR$17)),IFERROR(INDEX($AZ$6:$AZ$17, ROWS(BM$4:$BM31)-ROWS($AJ$6:$AJ$17)-ROWS($AN$6:$AN$17)-ROWS($AR$6:$AR$17)-ROWS($AV$6:$AV$17)),IFERROR(INDEX($BD$6:$BD$17, ROWS(BM$4:$BM31)-ROWS($AJ$6:$AJ$17)-ROWS($AN$6:$AN$17)-ROWS($AR$6:$AR$17)-ROWS($AV$6:$AV$17)-ROWS($AZ$6:$AZ$17)),IFERROR(INDEX($BH$6:$BH$17, ROWS(BM$4:$BM31)-ROWS($AJ$6:$AJ$17)-ROWS($AN$6:$AN$17)-ROWS($AR$6:$AR$17)-ROWS($AV$6:$AV$17)-ROWS($AZ$6:$AZ$17)-ROWS($BD$6:$BD$17)), "")))))))</f>
        <v/>
      </c>
      <c r="BN33" s="316" t="str">
        <f t="shared" ca="1" si="30"/>
        <v/>
      </c>
      <c r="BO33" s="316" t="str">
        <f ca="1">IF(OR(BP33="",BP33=0),"",MAX(BO$5:BO32)+1)</f>
        <v/>
      </c>
      <c r="BP33" s="316" t="str">
        <f ca="1">IFERROR(INDEX($AK$6:$AK$17, ROWS($BP$4:BP31)), IFERROR(INDEX($AO$6:$AO$17, ROWS($BP$4:BP31)-ROWS($AK$6:$AK$17)), IFERROR(INDEX($AS$6:$AS$17, ROWS($BP$4:BP31)-ROWS($AK$6:$AK$17)-ROWS($AO$6:$AO$17)),IFERROR(INDEX($AW$6:$AW$17, ROWS($BP$4:BP31)-ROWS($AK$6:$AK$17)-ROWS($AO$6:$AO$17)-ROWS($AS$6:$AS$17)),IFERROR(INDEX($BA$6:$BA$17, ROWS($BP$4:BP31)-ROWS($AK$6:$AK$17)-ROWS($AO$6:$AO$17)-ROWS($AS$6:$AS$17)-ROWS($AW$6:$AW$17)),IFERROR(INDEX($BE$6:$BE$17, ROWS($BP$4:BP31)-ROWS($AK$6:$AK$17)-ROWS($AO$6:$AO$17)-ROWS($AS$6:$AS$17)-ROWS($AW$6:$AW$17)-ROWS($BA$6:$BA$17)),IFERROR(INDEX($BI$6:$BI$17, ROWS($BP$4:BP31)-ROWS($AK$6:$AK$17)-ROWS($AO$6:$AO$17)-ROWS($AS$6:$AS$17)-ROWS($AW$6:$AW$17)-ROWS($BA$6:$BA$17)-ROWS($BE$6:$BE$17)), "")))))))</f>
        <v/>
      </c>
      <c r="BQ33" s="316" t="str">
        <f t="shared" ca="1" si="31"/>
        <v/>
      </c>
      <c r="BR33" s="413" t="str">
        <f t="shared" ca="1" si="32"/>
        <v/>
      </c>
      <c r="BS33" s="412" t="str">
        <f ca="1">IF(OR(BT33="",BT33=0),"",MAX(BS$5:BS32)+1)</f>
        <v/>
      </c>
      <c r="BT33" s="316" t="str">
        <f ca="1">IFERROR(INDEX($AJ$22:$AJ$33, ROWS($BT$4:BT31)), IFERROR(INDEX($AN$22:$AN$33, ROWS($BT$4:BT31)-ROWS($AJ$22:$AJ$33)), IFERROR(INDEX($AR$22:$AR$33, ROWS($BT$4:BT31)-ROWS($AJ$22:$AJ$33)-ROWS($AN$22:$AN$33)),IFERROR(INDEX($AV$22:$AV$33, ROWS($BT$4:BT31)-ROWS($AJ$22:$AJ$33)-ROWS($AN$22:$AN$33)-ROWS($AR$22:$AR$33)),IFERROR(INDEX($AZ$22:$AZ$33, ROWS($BT$4:BT31)-ROWS($AJ$22:$AJ$33)-ROWS($AN$22:$AN$33)-ROWS($AR$22:$AR$33)-ROWS($AV$22:$AV$33)),IFERROR(INDEX($BD$22:$BD$33, ROWS($BT$4:BT31)-ROWS($AJ$22:$AJ$33)-ROWS($AN$22:$AN$33)-ROWS($AR$22:$AR$33)-ROWS($AV$22:$AV$33)-ROWS($AZ$22:$AZ$33)),IFERROR(INDEX($BH$22:$BH$33, ROWS($BT$4:BT31)-ROWS($AJ$22:$AJ$33)-ROWS($AN$22:$AN$33)-ROWS($AR$22:$AR$33)-ROWS($AV$22:$AV$33)-ROWS($AZ$22:$AZ$33)-ROWS($BD$22:$BD$33)), "")))))))</f>
        <v/>
      </c>
      <c r="BU33" s="316" t="str">
        <f t="shared" ca="1" si="33"/>
        <v/>
      </c>
      <c r="BV33" s="316" t="str">
        <f ca="1">IF(OR(BW33="",BW33=0),"",MAX(BV$5:BV32)+1)</f>
        <v/>
      </c>
      <c r="BW33" s="316" t="str">
        <f ca="1">IFERROR(INDEX($AK$22:$AK$33, ROWS($BW$4:BW31)), IFERROR(INDEX($AO$22:$AO$33, ROWS($BW$4:BW31)-ROWS($AK$22:$AK$33)), IFERROR(INDEX($AS$22:$AS$33, ROWS($BW$4:BW31)-ROWS($AK$22:$AK$33)-ROWS($AO$22:$AO$33)),IFERROR(INDEX($AW$22:$AW$33, ROWS($BW$4:BW31)-ROWS($AK$22:$AK$33)-ROWS($AO$22:$AO$33)-ROWS($AS$22:$AS$33)),IFERROR(INDEX($BA$22:$BA$33, ROWS($BW$4:BW31)-ROWS($AK$22:$AK$33)-ROWS($AO$22:$AO$33)-ROWS($AS$22:$AS$33)-ROWS($AW$22:$AW$33)),IFERROR(INDEX($BE$22:$BE$33, ROWS($BW$4:BW31)-ROWS($AK$22:$AK$33)-ROWS($AO$22:$AO$33)-ROWS($AS$22:$AS$33)-ROWS($AW$22:$AW$33)-ROWS($BA$22:$BA$33)),IFERROR(INDEX($BI$22:$BI$33, ROWS($BW$4:BW31)-ROWS($AK$22:$AK$33)-ROWS($AO$22:$AO$33)-ROWS($AS$22:$AS$33)-ROWS($AW$22:$AW$33)-ROWS($BA$22:$BA$33)-ROWS($BE$22:$BE$33)), "")))))))</f>
        <v/>
      </c>
      <c r="BX33" s="316" t="str">
        <f t="shared" ca="1" si="34"/>
        <v/>
      </c>
      <c r="BY33" s="413" t="str">
        <f t="shared" ca="1" si="35"/>
        <v/>
      </c>
      <c r="BZ33" s="412" t="str">
        <f ca="1">IF(OR(CA33="",CA33=0),"",MAX(BZ$5:BZ32)+1)</f>
        <v/>
      </c>
      <c r="CA33" s="316" t="str">
        <f ca="1">IFERROR(INDEX($AJ$38:$AJ$49, ROWS($CA$4:CA31)), IFERROR(INDEX($AN$38:$AN$49, ROWS($CA$4:CA31)-ROWS($AJ$38:$AJ$49)), IFERROR(INDEX($AR$38:$AR$49, ROWS($CA$4:CA31)-ROWS($AJ$38:$AJ$49)-ROWS($AN$38:$AN$49)),IFERROR(INDEX($AV$38:$AV$49, ROWS($CA$4:CA31)-ROWS($AJ$38:$AJ$49)-ROWS($AN$38:$AN$49)-ROWS($AR$38:$AR$49)),IFERROR(INDEX($AZ$38:$AZ$49, ROWS($CA$4:CA31)-ROWS($AJ$38:$AJ$49)-ROWS($AN$38:$AN$49)-ROWS($AR$38:$AR$49)-ROWS($AV$38:$AV$49)),IFERROR(INDEX($BD$38:$BD$49, ROWS($CA$4:CA31)-ROWS($AJ$38:$AJ$49)-ROWS($AN$38:$AN$49)-ROWS($AR$38:$AR$49)-ROWS($AV$38:$AV$49)-ROWS($AZ$38:$AZ$49)),IFERROR(INDEX($BH$38:$BH$49, ROWS($CA$4:CA31)-ROWS($AJ$38:$AJ$49)-ROWS($AN$38:$AN$49)-ROWS($AR$38:$AR$49)-ROWS($AV$38:$AV$49)-ROWS($AZ$38:$AZ$49)-ROWS($BD$38:$BD$49)), "")))))))</f>
        <v/>
      </c>
      <c r="CB33" s="316" t="str">
        <f t="shared" ca="1" si="36"/>
        <v/>
      </c>
      <c r="CC33" s="316" t="str">
        <f ca="1">IF(OR(CD33="",CD33=0),"",MAX(CC$5:CC32)+1)</f>
        <v/>
      </c>
      <c r="CD33" s="316" t="str">
        <f ca="1">IFERROR(INDEX($AK$38:$AK$49, ROWS($CD$4:CD31)), IFERROR(INDEX($AO$38:$AO$49, ROWS($CD$4:CD31)-ROWS($AK$38:$AK$49)), IFERROR(INDEX($AS$38:$AS$49, ROWS($CD$4:CD31)-ROWS($AK$38:$AK$49)-ROWS($AO$38:$AO$49)),IFERROR(INDEX($AW$38:$AW$49, ROWS($CD$4:CD31)-ROWS($AK$38:$AK$49)-ROWS($AO$38:$AO$49)-ROWS($AS$38:$AS$49)),IFERROR(INDEX($BA$38:$BA$49, ROWS($CD$4:CD31)-ROWS($AK$38:$AK$49)-ROWS($AO$38:$AO$49)-ROWS($AS$38:$AS$49)-ROWS($AW$38:$AW$49)),IFERROR(INDEX($BE$38:$BE$49, ROWS($CD$4:CD31)-ROWS($AK$38:$AK$49)-ROWS($AO$38:$AO$49)-ROWS($AS$38:$AS$49)-ROWS($AW$38:$AW$49)-ROWS($BA$38:$BA$49)),IFERROR(INDEX($BI$38:$BI$49, ROWS($CD$4:CD31)-ROWS($AK$38:$AK$49)-ROWS($AO$38:$AO$49)-ROWS($AS$38:$AS$49)-ROWS($AW$38:$AW$49)-ROWS($BA$38:$BA$49)-ROWS($BE$38:$BE$49)), "")))))))</f>
        <v/>
      </c>
      <c r="CE33" s="316" t="str">
        <f t="shared" ca="1" si="37"/>
        <v/>
      </c>
      <c r="CF33" s="413" t="str">
        <f t="shared" ca="1" si="38"/>
        <v/>
      </c>
      <c r="CG33" s="412" t="str">
        <f ca="1">IF(OR(CH33="",CH33=0),"",MAX(CG$5:CG32)+1)</f>
        <v/>
      </c>
      <c r="CH33" s="316" t="str">
        <f ca="1">IFERROR(INDEX($AJ$54:$AJ$65, ROWS($CH$4:CH31)), IFERROR(INDEX($AN$54:$AN$65, ROWS($CH$4:CH31)-ROWS($AJ$54:$AJ$65)), IFERROR(INDEX($AR$54:$AR$65, ROWS($CH$4:CH31)-ROWS($AJ$54:$AJ$65)-ROWS($AN$54:$AN$65)),IFERROR(INDEX($AV$54:$AV$65, ROWS($CH$4:CH31)-ROWS($AJ$54:$AJ$65)-ROWS($AN$54:$AN$65)-ROWS($AR$54:$AR$65)),IFERROR(INDEX($AZ$54:$AZ$65, ROWS($CH$4:CH31)-ROWS($AJ$54:$AJ$65)-ROWS($AN$54:$AN$65)-ROWS($AR$54:$AR$65)-ROWS($AV$54:$AV$65)),IFERROR(INDEX($BD$54:$BD$65, ROWS($CH$4:CH31)-ROWS($AJ$54:$AJ$65)-ROWS($AN$54:$AN$65)-ROWS($AR$54:$AR$65)-ROWS($AV$54:$AV$65)-ROWS($AZ$54:$AZ$65)),IFERROR(INDEX($BH$54:$BH$65, ROWS($CH$4:CH31)-ROWS($AJ$54:$AJ$65)-ROWS($AN$54:$AN$65)-ROWS($AR$54:$AR$65)-ROWS($AV$54:$AV$65)-ROWS($AZ$54:$AZ$65)-ROWS($BD$54:$BD$65)), "")))))))</f>
        <v/>
      </c>
      <c r="CI33" s="316" t="str">
        <f t="shared" ca="1" si="39"/>
        <v/>
      </c>
      <c r="CJ33" s="316" t="str">
        <f ca="1">IF(OR(CK33="",CK33=0),"",MAX(CJ$5:CJ32)+1)</f>
        <v/>
      </c>
      <c r="CK33" s="316" t="str">
        <f ca="1">IFERROR(INDEX($AK$54:$AK$65, ROWS($CK$4:CK31)), IFERROR(INDEX($AO$54:$AO$65, ROWS($CK$4:CK31)-ROWS($AK$54:$AK$65)), IFERROR(INDEX($AS$54:$AS$65, ROWS($CK$4:CK31)-ROWS($AK$54:$AK$65)-ROWS($AO$54:$AO$65)),IFERROR(INDEX($AW$54:$AW$65, ROWS($CK$4:CK31)-ROWS($AK$54:$AK$65)-ROWS($AO$54:$AO$65)-ROWS($AS$54:$AS$65)),IFERROR(INDEX($BA$54:$BA$65, ROWS($CK$4:CK31)-ROWS($AK$54:$AK$65)-ROWS($AO$54:$AO$65)-ROWS($AS$54:$AS$65)-ROWS($AW$54:$AW$65)),IFERROR(INDEX($BE$54:$BE$65, ROWS($CK$4:CK31)-ROWS($AK$54:$AK$65)-ROWS($AO$54:$AO$65)-ROWS($AS$54:$AS$65)-ROWS($AW$54:$AW$65)-ROWS($BA$54:$BA$65)),IFERROR(INDEX($BI$54:$BI$65, ROWS($CK$4:CK31)-ROWS($AK$54:$AK$65)-ROWS($AO$54:$AO$65)-ROWS($AS$54:$AS$65)-ROWS($AW$54:$AW$65)-ROWS($BA$54:$BA$65)-ROWS($BE$54:$BE$65)), "")))))))</f>
        <v/>
      </c>
      <c r="CL33" s="316" t="str">
        <f t="shared" ca="1" si="40"/>
        <v/>
      </c>
      <c r="CM33" s="413" t="str">
        <f t="shared" ca="1" si="41"/>
        <v/>
      </c>
      <c r="CN33" s="412" t="str">
        <f ca="1">IF(OR(CO33="",CO33=0),"",MAX(CN$5:CN32)+1)</f>
        <v/>
      </c>
      <c r="CO33" s="316" t="str">
        <f ca="1">IFERROR(INDEX($AJ$70:$AJ$81, ROWS($CO$4:CO31)), IFERROR(INDEX($AN$70:$AN$81, ROWS($CO$4:CO31)-ROWS($AJ$70:$AJ$81)), IFERROR(INDEX($AR$70:$AR$81, ROWS($CO$4:CO31)-ROWS($AJ$70:$AJ$81)-ROWS($AN$70:$AN$81)),IFERROR(INDEX($AV$70:$AV$81, ROWS($CO$4:CO31)-ROWS($AJ$70:$AJ$81)-ROWS($AN$70:$AN$81)-ROWS($AR$70:$AR$81)),IFERROR(INDEX($AZ$70:$AZ$81, ROWS($CO$4:CO31)-ROWS($AJ$70:$AJ$81)-ROWS($AN$70:$AN$81)-ROWS($AR$70:$AR$81)-ROWS($AV$70:$AV$81)),IFERROR(INDEX($BD$70:$BD$81, ROWS($CO$4:CO31)-ROWS($AJ$70:$AJ$81)-ROWS($AN$70:$AN$81)-ROWS($AR$70:$AR$81)-ROWS($AV$70:$AV$81)-ROWS($AZ$70:$AZ$81)),IFERROR(INDEX($BH$70:$BH$81, ROWS($CO$4:CO31)-ROWS($AJ$70:$AJ$81)-ROWS($AN$70:$AN$81)-ROWS($AR$70:$AR$81)-ROWS($AV$70:$AV$81)-ROWS($AZ$70:$AZ$81)-ROWS($BD$70:$BD$81)), "")))))))</f>
        <v/>
      </c>
      <c r="CP33" s="316" t="str">
        <f t="shared" ca="1" si="42"/>
        <v/>
      </c>
      <c r="CQ33" s="316" t="str">
        <f ca="1">IF(OR(CR33="",CR33=0),"",MAX(CQ$5:CQ32)+1)</f>
        <v/>
      </c>
      <c r="CR33" s="316" t="str">
        <f ca="1">IFERROR(INDEX($AK$70:$AK$81, ROWS($CR$4:CR31)), IFERROR(INDEX($AO$70:$AO$81, ROWS($CR$4:CR31)-ROWS($AK$70:$AK$81)), IFERROR(INDEX($AS$70:$AS$81, ROWS($CR$4:CR31)-ROWS($AK$70:$AK$81)-ROWS($AO$70:$AO$81)),IFERROR(INDEX($AW$70:$AW$81, ROWS($CR$4:CR31)-ROWS($AK$70:$AK$81)-ROWS($AO$70:$AO$81)-ROWS($AS$70:$AS$81)),IFERROR(INDEX($BA$70:$BA$81, ROWS($CR$4:CR31)-ROWS($AK$70:$AK$81)-ROWS($AO$70:$AO$81)-ROWS($AS$70:$AS$81)-ROWS($AW$70:$AW$81)),IFERROR(INDEX($BE$70:$BE$81, ROWS($CR$4:CR31)-ROWS($AK$70:$AK$81)-ROWS($AO$70:$AO$81)-ROWS($AS$70:$AS$81)-ROWS($AW$70:$AW$81)-ROWS($BA$70:$BA$81)),IFERROR(INDEX($BI$70:$BI$81, ROWS($CR$4:CR31)-ROWS($AK$70:$AK$81)-ROWS($AO$70:$AO$81)-ROWS($AS$70:$AS$81)-ROWS($AW$70:$AW$81)-ROWS($BA$70:$BA$81)-ROWS($BE$70:$BE$81)), "")))))))</f>
        <v/>
      </c>
      <c r="CS33" s="316" t="str">
        <f t="shared" ca="1" si="43"/>
        <v/>
      </c>
      <c r="CT33" s="413" t="str">
        <f t="shared" ca="1" si="44"/>
        <v/>
      </c>
      <c r="CU33" s="412" t="str">
        <f>IF(OR(CV33="",CV33=0),"",MAX(CU$5:CU32)+1)</f>
        <v/>
      </c>
      <c r="CV33" s="316" t="str">
        <f>IFERROR(INDEX($AJ$86:$AJ$97, ROWS($CV$4:CV31)), IFERROR(INDEX($AN$86:$AN$97, ROWS($CV$4:CV31)-ROWS($AJ$86:$AJ$97)), ""))</f>
        <v/>
      </c>
      <c r="CW33" s="316" t="str">
        <f t="shared" si="45"/>
        <v/>
      </c>
      <c r="CX33" s="316" t="str">
        <f>IF(OR(CY33="",CY33=0),"",MAX(CX$5:CX32)+1)</f>
        <v/>
      </c>
      <c r="CY33" s="316" t="str">
        <f>IFERROR(INDEX($AK$86:$AK$97, ROWS($CY$4:CY31)), IFERROR(INDEX($AO$86:$AO$97, ROWS($CY$4:CY31)-ROWS($AK$86:$AK$97)), ""))</f>
        <v/>
      </c>
      <c r="CZ33" s="316" t="str">
        <f t="shared" si="46"/>
        <v/>
      </c>
      <c r="DA33" s="413" t="str">
        <f t="shared" si="47"/>
        <v/>
      </c>
      <c r="DC33" s="438">
        <f ca="1">IF(OR(DD33="",DD33=0),"",MAX(DC$25:DC32)+1)</f>
        <v>6</v>
      </c>
      <c r="DD33" s="434" t="str">
        <f t="shared" ca="1" si="90"/>
        <v>Life Insurance</v>
      </c>
      <c r="DE33" s="413">
        <f t="shared" ca="1" si="91"/>
        <v>70</v>
      </c>
      <c r="DF33" s="431" t="str">
        <f ca="1">IF(OR(DG33="",DG33=0),"",MAX(DF$25:DF32)+1)</f>
        <v/>
      </c>
      <c r="DG33" s="412" t="str">
        <f t="shared" ca="1" si="92"/>
        <v/>
      </c>
      <c r="DH33" s="413" t="str">
        <f t="shared" ca="1" si="93"/>
        <v/>
      </c>
      <c r="DI33" s="412" t="str">
        <f t="shared" ca="1" si="94"/>
        <v/>
      </c>
      <c r="DJ33" s="413" t="str">
        <f t="shared" ca="1" si="95"/>
        <v/>
      </c>
      <c r="DK33" s="412" t="str">
        <f t="shared" ca="1" si="96"/>
        <v/>
      </c>
      <c r="DL33" s="413" t="str">
        <f t="shared" ca="1" si="97"/>
        <v/>
      </c>
    </row>
    <row r="34" spans="1:123" s="292" customFormat="1" ht="15" customHeight="1" x14ac:dyDescent="0.3">
      <c r="A34" s="1173" t="s">
        <v>478</v>
      </c>
      <c r="B34" s="1174"/>
      <c r="C34" s="1173" t="s">
        <v>478</v>
      </c>
      <c r="D34" s="1174"/>
      <c r="E34" s="1173" t="s">
        <v>478</v>
      </c>
      <c r="F34" s="1174"/>
      <c r="G34" s="1173" t="s">
        <v>478</v>
      </c>
      <c r="H34" s="1174"/>
      <c r="I34" s="1173" t="s">
        <v>478</v>
      </c>
      <c r="J34" s="1174"/>
      <c r="K34" s="1173" t="s">
        <v>478</v>
      </c>
      <c r="L34" s="1174"/>
      <c r="M34" s="1173" t="s">
        <v>478</v>
      </c>
      <c r="N34" s="1174"/>
      <c r="P34" s="297" t="str">
        <f t="shared" ca="1" si="99"/>
        <v/>
      </c>
      <c r="Q34" s="297" t="str">
        <f t="shared" ca="1" si="98"/>
        <v/>
      </c>
      <c r="R34" s="297" t="str">
        <f t="shared" ca="1" si="98"/>
        <v/>
      </c>
      <c r="S34" s="298" t="str">
        <f t="shared" ca="1" si="98"/>
        <v/>
      </c>
      <c r="T34" s="297" t="str">
        <f t="shared" ca="1" si="98"/>
        <v/>
      </c>
      <c r="U34" s="297" t="str">
        <f t="shared" ca="1" si="98"/>
        <v/>
      </c>
      <c r="V34" s="1160" t="s">
        <v>503</v>
      </c>
      <c r="W34" s="1161"/>
      <c r="X34" s="424">
        <f ca="1">IF(OR(X30="",X31=""),0,SUM(X31+X32-X30))</f>
        <v>8510.7200000000012</v>
      </c>
      <c r="Y34"/>
      <c r="AB34" s="299"/>
      <c r="AC34" s="358" t="str">
        <f>IF('Data Entry'!H18="","",'Data Entry'!H18)</f>
        <v/>
      </c>
      <c r="AD34" s="356" t="str">
        <f>IF('Data Entry'!G18="","",'Data Entry'!G18)</f>
        <v/>
      </c>
      <c r="AE34" s="363" t="str">
        <f>IF('Data Entry'!J18="","",'Data Entry'!J18)</f>
        <v/>
      </c>
      <c r="AF34" s="402" t="str">
        <f>IF('Data Entry'!I18="","",'Data Entry'!I18)</f>
        <v/>
      </c>
      <c r="AG34" s="300"/>
      <c r="AH34"/>
      <c r="AL34"/>
      <c r="AM34"/>
      <c r="AN34"/>
      <c r="AO34"/>
      <c r="AP34"/>
      <c r="AQ34"/>
      <c r="AR34"/>
      <c r="AS34"/>
      <c r="AT34"/>
      <c r="AU34"/>
      <c r="AV34"/>
      <c r="BL34" s="412" t="str">
        <f ca="1">IF(OR(BM34="",BM34=0),"",MAX(BL$5:BL33)+1)</f>
        <v/>
      </c>
      <c r="BM34" s="316" t="str">
        <f ca="1">IFERROR(INDEX($AJ$6:$AJ$17, ROWS(BM$4:$BM32)), IFERROR(INDEX($AN$6:$AN$17, ROWS(BM$4:$BM32)-ROWS($AJ$6:$AJ$17)), IFERROR(INDEX($AR$6:$AR$17, ROWS(BM$4:$BM32)-ROWS($AJ$6:$AJ$17)-ROWS($AN$6:$AN$17)),IFERROR(INDEX($AV$6:$AV$17, ROWS(BM$4:$BM32)-ROWS($AJ$6:$AJ$17)-ROWS($AN$6:$AN$17)-ROWS($AR$6:$AR$17)),IFERROR(INDEX($AZ$6:$AZ$17, ROWS(BM$4:$BM32)-ROWS($AJ$6:$AJ$17)-ROWS($AN$6:$AN$17)-ROWS($AR$6:$AR$17)-ROWS($AV$6:$AV$17)),IFERROR(INDEX($BD$6:$BD$17, ROWS(BM$4:$BM32)-ROWS($AJ$6:$AJ$17)-ROWS($AN$6:$AN$17)-ROWS($AR$6:$AR$17)-ROWS($AV$6:$AV$17)-ROWS($AZ$6:$AZ$17)),IFERROR(INDEX($BH$6:$BH$17, ROWS(BM$4:$BM32)-ROWS($AJ$6:$AJ$17)-ROWS($AN$6:$AN$17)-ROWS($AR$6:$AR$17)-ROWS($AV$6:$AV$17)-ROWS($AZ$6:$AZ$17)-ROWS($BD$6:$BD$17)), "")))))))</f>
        <v/>
      </c>
      <c r="BN34" s="316" t="str">
        <f t="shared" ca="1" si="30"/>
        <v/>
      </c>
      <c r="BO34" s="316" t="str">
        <f ca="1">IF(OR(BP34="",BP34=0),"",MAX(BO$5:BO33)+1)</f>
        <v/>
      </c>
      <c r="BP34" s="316" t="str">
        <f ca="1">IFERROR(INDEX($AK$6:$AK$17, ROWS($BP$4:BP32)), IFERROR(INDEX($AO$6:$AO$17, ROWS($BP$4:BP32)-ROWS($AK$6:$AK$17)), IFERROR(INDEX($AS$6:$AS$17, ROWS($BP$4:BP32)-ROWS($AK$6:$AK$17)-ROWS($AO$6:$AO$17)),IFERROR(INDEX($AW$6:$AW$17, ROWS($BP$4:BP32)-ROWS($AK$6:$AK$17)-ROWS($AO$6:$AO$17)-ROWS($AS$6:$AS$17)),IFERROR(INDEX($BA$6:$BA$17, ROWS($BP$4:BP32)-ROWS($AK$6:$AK$17)-ROWS($AO$6:$AO$17)-ROWS($AS$6:$AS$17)-ROWS($AW$6:$AW$17)),IFERROR(INDEX($BE$6:$BE$17, ROWS($BP$4:BP32)-ROWS($AK$6:$AK$17)-ROWS($AO$6:$AO$17)-ROWS($AS$6:$AS$17)-ROWS($AW$6:$AW$17)-ROWS($BA$6:$BA$17)),IFERROR(INDEX($BI$6:$BI$17, ROWS($BP$4:BP32)-ROWS($AK$6:$AK$17)-ROWS($AO$6:$AO$17)-ROWS($AS$6:$AS$17)-ROWS($AW$6:$AW$17)-ROWS($BA$6:$BA$17)-ROWS($BE$6:$BE$17)), "")))))))</f>
        <v/>
      </c>
      <c r="BQ34" s="316" t="str">
        <f t="shared" ca="1" si="31"/>
        <v/>
      </c>
      <c r="BR34" s="413" t="str">
        <f t="shared" ca="1" si="32"/>
        <v/>
      </c>
      <c r="BS34" s="412" t="str">
        <f ca="1">IF(OR(BT34="",BT34=0),"",MAX(BS$5:BS33)+1)</f>
        <v/>
      </c>
      <c r="BT34" s="316" t="str">
        <f ca="1">IFERROR(INDEX($AJ$22:$AJ$33, ROWS($BT$4:BT32)), IFERROR(INDEX($AN$22:$AN$33, ROWS($BT$4:BT32)-ROWS($AJ$22:$AJ$33)), IFERROR(INDEX($AR$22:$AR$33, ROWS($BT$4:BT32)-ROWS($AJ$22:$AJ$33)-ROWS($AN$22:$AN$33)),IFERROR(INDEX($AV$22:$AV$33, ROWS($BT$4:BT32)-ROWS($AJ$22:$AJ$33)-ROWS($AN$22:$AN$33)-ROWS($AR$22:$AR$33)),IFERROR(INDEX($AZ$22:$AZ$33, ROWS($BT$4:BT32)-ROWS($AJ$22:$AJ$33)-ROWS($AN$22:$AN$33)-ROWS($AR$22:$AR$33)-ROWS($AV$22:$AV$33)),IFERROR(INDEX($BD$22:$BD$33, ROWS($BT$4:BT32)-ROWS($AJ$22:$AJ$33)-ROWS($AN$22:$AN$33)-ROWS($AR$22:$AR$33)-ROWS($AV$22:$AV$33)-ROWS($AZ$22:$AZ$33)),IFERROR(INDEX($BH$22:$BH$33, ROWS($BT$4:BT32)-ROWS($AJ$22:$AJ$33)-ROWS($AN$22:$AN$33)-ROWS($AR$22:$AR$33)-ROWS($AV$22:$AV$33)-ROWS($AZ$22:$AZ$33)-ROWS($BD$22:$BD$33)), "")))))))</f>
        <v/>
      </c>
      <c r="BU34" s="316" t="str">
        <f t="shared" ca="1" si="33"/>
        <v/>
      </c>
      <c r="BV34" s="316" t="str">
        <f ca="1">IF(OR(BW34="",BW34=0),"",MAX(BV$5:BV33)+1)</f>
        <v/>
      </c>
      <c r="BW34" s="316" t="str">
        <f ca="1">IFERROR(INDEX($AK$22:$AK$33, ROWS($BW$4:BW32)), IFERROR(INDEX($AO$22:$AO$33, ROWS($BW$4:BW32)-ROWS($AK$22:$AK$33)), IFERROR(INDEX($AS$22:$AS$33, ROWS($BW$4:BW32)-ROWS($AK$22:$AK$33)-ROWS($AO$22:$AO$33)),IFERROR(INDEX($AW$22:$AW$33, ROWS($BW$4:BW32)-ROWS($AK$22:$AK$33)-ROWS($AO$22:$AO$33)-ROWS($AS$22:$AS$33)),IFERROR(INDEX($BA$22:$BA$33, ROWS($BW$4:BW32)-ROWS($AK$22:$AK$33)-ROWS($AO$22:$AO$33)-ROWS($AS$22:$AS$33)-ROWS($AW$22:$AW$33)),IFERROR(INDEX($BE$22:$BE$33, ROWS($BW$4:BW32)-ROWS($AK$22:$AK$33)-ROWS($AO$22:$AO$33)-ROWS($AS$22:$AS$33)-ROWS($AW$22:$AW$33)-ROWS($BA$22:$BA$33)),IFERROR(INDEX($BI$22:$BI$33, ROWS($BW$4:BW32)-ROWS($AK$22:$AK$33)-ROWS($AO$22:$AO$33)-ROWS($AS$22:$AS$33)-ROWS($AW$22:$AW$33)-ROWS($BA$22:$BA$33)-ROWS($BE$22:$BE$33)), "")))))))</f>
        <v/>
      </c>
      <c r="BX34" s="316" t="str">
        <f t="shared" ca="1" si="34"/>
        <v/>
      </c>
      <c r="BY34" s="413" t="str">
        <f t="shared" ca="1" si="35"/>
        <v/>
      </c>
      <c r="BZ34" s="412" t="str">
        <f ca="1">IF(OR(CA34="",CA34=0),"",MAX(BZ$5:BZ33)+1)</f>
        <v/>
      </c>
      <c r="CA34" s="316" t="str">
        <f ca="1">IFERROR(INDEX($AJ$38:$AJ$49, ROWS($CA$4:CA32)), IFERROR(INDEX($AN$38:$AN$49, ROWS($CA$4:CA32)-ROWS($AJ$38:$AJ$49)), IFERROR(INDEX($AR$38:$AR$49, ROWS($CA$4:CA32)-ROWS($AJ$38:$AJ$49)-ROWS($AN$38:$AN$49)),IFERROR(INDEX($AV$38:$AV$49, ROWS($CA$4:CA32)-ROWS($AJ$38:$AJ$49)-ROWS($AN$38:$AN$49)-ROWS($AR$38:$AR$49)),IFERROR(INDEX($AZ$38:$AZ$49, ROWS($CA$4:CA32)-ROWS($AJ$38:$AJ$49)-ROWS($AN$38:$AN$49)-ROWS($AR$38:$AR$49)-ROWS($AV$38:$AV$49)),IFERROR(INDEX($BD$38:$BD$49, ROWS($CA$4:CA32)-ROWS($AJ$38:$AJ$49)-ROWS($AN$38:$AN$49)-ROWS($AR$38:$AR$49)-ROWS($AV$38:$AV$49)-ROWS($AZ$38:$AZ$49)),IFERROR(INDEX($BH$38:$BH$49, ROWS($CA$4:CA32)-ROWS($AJ$38:$AJ$49)-ROWS($AN$38:$AN$49)-ROWS($AR$38:$AR$49)-ROWS($AV$38:$AV$49)-ROWS($AZ$38:$AZ$49)-ROWS($BD$38:$BD$49)), "")))))))</f>
        <v/>
      </c>
      <c r="CB34" s="316" t="str">
        <f t="shared" ca="1" si="36"/>
        <v/>
      </c>
      <c r="CC34" s="316" t="str">
        <f ca="1">IF(OR(CD34="",CD34=0),"",MAX(CC$5:CC33)+1)</f>
        <v/>
      </c>
      <c r="CD34" s="316" t="str">
        <f ca="1">IFERROR(INDEX($AK$38:$AK$49, ROWS($CD$4:CD32)), IFERROR(INDEX($AO$38:$AO$49, ROWS($CD$4:CD32)-ROWS($AK$38:$AK$49)), IFERROR(INDEX($AS$38:$AS$49, ROWS($CD$4:CD32)-ROWS($AK$38:$AK$49)-ROWS($AO$38:$AO$49)),IFERROR(INDEX($AW$38:$AW$49, ROWS($CD$4:CD32)-ROWS($AK$38:$AK$49)-ROWS($AO$38:$AO$49)-ROWS($AS$38:$AS$49)),IFERROR(INDEX($BA$38:$BA$49, ROWS($CD$4:CD32)-ROWS($AK$38:$AK$49)-ROWS($AO$38:$AO$49)-ROWS($AS$38:$AS$49)-ROWS($AW$38:$AW$49)),IFERROR(INDEX($BE$38:$BE$49, ROWS($CD$4:CD32)-ROWS($AK$38:$AK$49)-ROWS($AO$38:$AO$49)-ROWS($AS$38:$AS$49)-ROWS($AW$38:$AW$49)-ROWS($BA$38:$BA$49)),IFERROR(INDEX($BI$38:$BI$49, ROWS($CD$4:CD32)-ROWS($AK$38:$AK$49)-ROWS($AO$38:$AO$49)-ROWS($AS$38:$AS$49)-ROWS($AW$38:$AW$49)-ROWS($BA$38:$BA$49)-ROWS($BE$38:$BE$49)), "")))))))</f>
        <v/>
      </c>
      <c r="CE34" s="316" t="str">
        <f t="shared" ca="1" si="37"/>
        <v/>
      </c>
      <c r="CF34" s="413" t="str">
        <f t="shared" ca="1" si="38"/>
        <v/>
      </c>
      <c r="CG34" s="412" t="str">
        <f ca="1">IF(OR(CH34="",CH34=0),"",MAX(CG$5:CG33)+1)</f>
        <v/>
      </c>
      <c r="CH34" s="316" t="str">
        <f ca="1">IFERROR(INDEX($AJ$54:$AJ$65, ROWS($CH$4:CH32)), IFERROR(INDEX($AN$54:$AN$65, ROWS($CH$4:CH32)-ROWS($AJ$54:$AJ$65)), IFERROR(INDEX($AR$54:$AR$65, ROWS($CH$4:CH32)-ROWS($AJ$54:$AJ$65)-ROWS($AN$54:$AN$65)),IFERROR(INDEX($AV$54:$AV$65, ROWS($CH$4:CH32)-ROWS($AJ$54:$AJ$65)-ROWS($AN$54:$AN$65)-ROWS($AR$54:$AR$65)),IFERROR(INDEX($AZ$54:$AZ$65, ROWS($CH$4:CH32)-ROWS($AJ$54:$AJ$65)-ROWS($AN$54:$AN$65)-ROWS($AR$54:$AR$65)-ROWS($AV$54:$AV$65)),IFERROR(INDEX($BD$54:$BD$65, ROWS($CH$4:CH32)-ROWS($AJ$54:$AJ$65)-ROWS($AN$54:$AN$65)-ROWS($AR$54:$AR$65)-ROWS($AV$54:$AV$65)-ROWS($AZ$54:$AZ$65)),IFERROR(INDEX($BH$54:$BH$65, ROWS($CH$4:CH32)-ROWS($AJ$54:$AJ$65)-ROWS($AN$54:$AN$65)-ROWS($AR$54:$AR$65)-ROWS($AV$54:$AV$65)-ROWS($AZ$54:$AZ$65)-ROWS($BD$54:$BD$65)), "")))))))</f>
        <v/>
      </c>
      <c r="CI34" s="316" t="str">
        <f t="shared" ca="1" si="39"/>
        <v/>
      </c>
      <c r="CJ34" s="316" t="str">
        <f ca="1">IF(OR(CK34="",CK34=0),"",MAX(CJ$5:CJ33)+1)</f>
        <v/>
      </c>
      <c r="CK34" s="316" t="str">
        <f ca="1">IFERROR(INDEX($AK$54:$AK$65, ROWS($CK$4:CK32)), IFERROR(INDEX($AO$54:$AO$65, ROWS($CK$4:CK32)-ROWS($AK$54:$AK$65)), IFERROR(INDEX($AS$54:$AS$65, ROWS($CK$4:CK32)-ROWS($AK$54:$AK$65)-ROWS($AO$54:$AO$65)),IFERROR(INDEX($AW$54:$AW$65, ROWS($CK$4:CK32)-ROWS($AK$54:$AK$65)-ROWS($AO$54:$AO$65)-ROWS($AS$54:$AS$65)),IFERROR(INDEX($BA$54:$BA$65, ROWS($CK$4:CK32)-ROWS($AK$54:$AK$65)-ROWS($AO$54:$AO$65)-ROWS($AS$54:$AS$65)-ROWS($AW$54:$AW$65)),IFERROR(INDEX($BE$54:$BE$65, ROWS($CK$4:CK32)-ROWS($AK$54:$AK$65)-ROWS($AO$54:$AO$65)-ROWS($AS$54:$AS$65)-ROWS($AW$54:$AW$65)-ROWS($BA$54:$BA$65)),IFERROR(INDEX($BI$54:$BI$65, ROWS($CK$4:CK32)-ROWS($AK$54:$AK$65)-ROWS($AO$54:$AO$65)-ROWS($AS$54:$AS$65)-ROWS($AW$54:$AW$65)-ROWS($BA$54:$BA$65)-ROWS($BE$54:$BE$65)), "")))))))</f>
        <v/>
      </c>
      <c r="CL34" s="316" t="str">
        <f t="shared" ca="1" si="40"/>
        <v/>
      </c>
      <c r="CM34" s="413" t="str">
        <f t="shared" ca="1" si="41"/>
        <v/>
      </c>
      <c r="CN34" s="412" t="str">
        <f ca="1">IF(OR(CO34="",CO34=0),"",MAX(CN$5:CN33)+1)</f>
        <v/>
      </c>
      <c r="CO34" s="316" t="str">
        <f ca="1">IFERROR(INDEX($AJ$70:$AJ$81, ROWS($CO$4:CO32)), IFERROR(INDEX($AN$70:$AN$81, ROWS($CO$4:CO32)-ROWS($AJ$70:$AJ$81)), IFERROR(INDEX($AR$70:$AR$81, ROWS($CO$4:CO32)-ROWS($AJ$70:$AJ$81)-ROWS($AN$70:$AN$81)),IFERROR(INDEX($AV$70:$AV$81, ROWS($CO$4:CO32)-ROWS($AJ$70:$AJ$81)-ROWS($AN$70:$AN$81)-ROWS($AR$70:$AR$81)),IFERROR(INDEX($AZ$70:$AZ$81, ROWS($CO$4:CO32)-ROWS($AJ$70:$AJ$81)-ROWS($AN$70:$AN$81)-ROWS($AR$70:$AR$81)-ROWS($AV$70:$AV$81)),IFERROR(INDEX($BD$70:$BD$81, ROWS($CO$4:CO32)-ROWS($AJ$70:$AJ$81)-ROWS($AN$70:$AN$81)-ROWS($AR$70:$AR$81)-ROWS($AV$70:$AV$81)-ROWS($AZ$70:$AZ$81)),IFERROR(INDEX($BH$70:$BH$81, ROWS($CO$4:CO32)-ROWS($AJ$70:$AJ$81)-ROWS($AN$70:$AN$81)-ROWS($AR$70:$AR$81)-ROWS($AV$70:$AV$81)-ROWS($AZ$70:$AZ$81)-ROWS($BD$70:$BD$81)), "")))))))</f>
        <v/>
      </c>
      <c r="CP34" s="316" t="str">
        <f t="shared" ca="1" si="42"/>
        <v/>
      </c>
      <c r="CQ34" s="316" t="str">
        <f ca="1">IF(OR(CR34="",CR34=0),"",MAX(CQ$5:CQ33)+1)</f>
        <v/>
      </c>
      <c r="CR34" s="316" t="str">
        <f ca="1">IFERROR(INDEX($AK$70:$AK$81, ROWS($CR$4:CR32)), IFERROR(INDEX($AO$70:$AO$81, ROWS($CR$4:CR32)-ROWS($AK$70:$AK$81)), IFERROR(INDEX($AS$70:$AS$81, ROWS($CR$4:CR32)-ROWS($AK$70:$AK$81)-ROWS($AO$70:$AO$81)),IFERROR(INDEX($AW$70:$AW$81, ROWS($CR$4:CR32)-ROWS($AK$70:$AK$81)-ROWS($AO$70:$AO$81)-ROWS($AS$70:$AS$81)),IFERROR(INDEX($BA$70:$BA$81, ROWS($CR$4:CR32)-ROWS($AK$70:$AK$81)-ROWS($AO$70:$AO$81)-ROWS($AS$70:$AS$81)-ROWS($AW$70:$AW$81)),IFERROR(INDEX($BE$70:$BE$81, ROWS($CR$4:CR32)-ROWS($AK$70:$AK$81)-ROWS($AO$70:$AO$81)-ROWS($AS$70:$AS$81)-ROWS($AW$70:$AW$81)-ROWS($BA$70:$BA$81)),IFERROR(INDEX($BI$70:$BI$81, ROWS($CR$4:CR32)-ROWS($AK$70:$AK$81)-ROWS($AO$70:$AO$81)-ROWS($AS$70:$AS$81)-ROWS($AW$70:$AW$81)-ROWS($BA$70:$BA$81)-ROWS($BE$70:$BE$81)), "")))))))</f>
        <v/>
      </c>
      <c r="CS34" s="316" t="str">
        <f t="shared" ca="1" si="43"/>
        <v/>
      </c>
      <c r="CT34" s="413" t="str">
        <f t="shared" ca="1" si="44"/>
        <v/>
      </c>
      <c r="CU34" s="412" t="str">
        <f>IF(OR(CV34="",CV34=0),"",MAX(CU$5:CU33)+1)</f>
        <v/>
      </c>
      <c r="CV34" s="316" t="str">
        <f>IFERROR(INDEX($AJ$86:$AJ$97, ROWS($CV$4:CV32)), IFERROR(INDEX($AN$86:$AN$97, ROWS($CV$4:CV32)-ROWS($AJ$86:$AJ$97)), ""))</f>
        <v/>
      </c>
      <c r="CW34" s="316" t="str">
        <f t="shared" si="45"/>
        <v/>
      </c>
      <c r="CX34" s="316" t="str">
        <f>IF(OR(CY34="",CY34=0),"",MAX(CX$5:CX33)+1)</f>
        <v/>
      </c>
      <c r="CY34" s="316" t="str">
        <f>IFERROR(INDEX($AK$86:$AK$97, ROWS($CY$4:CY32)), IFERROR(INDEX($AO$86:$AO$97, ROWS($CY$4:CY32)-ROWS($AK$86:$AK$97)), ""))</f>
        <v/>
      </c>
      <c r="CZ34" s="316" t="str">
        <f t="shared" si="46"/>
        <v/>
      </c>
      <c r="DA34" s="413" t="str">
        <f t="shared" si="47"/>
        <v/>
      </c>
      <c r="DC34" s="438" t="str">
        <f ca="1">IF(OR(DD34="",DD34=0),"",MAX(DC$25:DC33)+1)</f>
        <v/>
      </c>
      <c r="DD34" s="434" t="str">
        <f t="shared" ca="1" si="90"/>
        <v/>
      </c>
      <c r="DE34" s="413" t="str">
        <f t="shared" ca="1" si="91"/>
        <v/>
      </c>
      <c r="DF34" s="431">
        <f ca="1">IF(OR(DG34="",DG34=0),"",MAX(DF$25:DF33)+1)</f>
        <v>3</v>
      </c>
      <c r="DG34" s="412" t="str">
        <f t="shared" ca="1" si="92"/>
        <v>Paycheck 1</v>
      </c>
      <c r="DH34" s="413">
        <f t="shared" ca="1" si="93"/>
        <v>850</v>
      </c>
      <c r="DI34" s="412" t="str">
        <f t="shared" ca="1" si="94"/>
        <v/>
      </c>
      <c r="DJ34" s="413" t="str">
        <f t="shared" ca="1" si="95"/>
        <v/>
      </c>
      <c r="DK34" s="412" t="str">
        <f t="shared" ca="1" si="96"/>
        <v/>
      </c>
      <c r="DL34" s="413" t="str">
        <f t="shared" ca="1" si="97"/>
        <v/>
      </c>
    </row>
    <row r="35" spans="1:123" ht="15" customHeight="1" thickBot="1" x14ac:dyDescent="0.35">
      <c r="A35" s="291">
        <f>Year!A34</f>
        <v>45137</v>
      </c>
      <c r="B35" s="290" t="str">
        <f>IF(ISERROR(MATCH(A35,event_dates,0)),"",INDEX(events,MATCH(A35,event_dates,0)))</f>
        <v/>
      </c>
      <c r="C35" s="291">
        <f>Year!B34</f>
        <v>45138</v>
      </c>
      <c r="D35" s="290" t="str">
        <f>IF(ISERROR(MATCH(C35,event_dates,0)),"",INDEX(events,MATCH(C35,event_dates,0)))</f>
        <v/>
      </c>
      <c r="E35" s="289" t="s">
        <v>479</v>
      </c>
      <c r="F35" s="288"/>
      <c r="G35" s="287"/>
      <c r="H35" s="287"/>
      <c r="I35" s="287"/>
      <c r="J35" s="287"/>
      <c r="K35" s="287"/>
      <c r="L35" s="287"/>
      <c r="M35" s="287"/>
      <c r="N35" s="286"/>
      <c r="P35" s="295" t="str">
        <f>IF(DN106="","",DN106)</f>
        <v/>
      </c>
      <c r="Q35" s="295" t="str">
        <f t="shared" ref="Q35:U40" si="100">IF(DO106="","",DO106)</f>
        <v/>
      </c>
      <c r="R35" s="295" t="str">
        <f t="shared" si="100"/>
        <v/>
      </c>
      <c r="S35" s="296" t="str">
        <f t="shared" si="100"/>
        <v/>
      </c>
      <c r="T35" s="295" t="str">
        <f t="shared" si="100"/>
        <v/>
      </c>
      <c r="U35" s="295" t="str">
        <f t="shared" si="100"/>
        <v/>
      </c>
      <c r="V35" s="1156"/>
      <c r="W35" s="1157"/>
      <c r="X35" s="445"/>
      <c r="AC35" s="358" t="str">
        <f>IF('Data Entry'!H19="","",'Data Entry'!H19)</f>
        <v/>
      </c>
      <c r="AD35" s="356" t="str">
        <f>IF('Data Entry'!G19="","",'Data Entry'!G19)</f>
        <v/>
      </c>
      <c r="AE35" s="363" t="str">
        <f>IF('Data Entry'!J19="","",'Data Entry'!J19)</f>
        <v/>
      </c>
      <c r="AF35" s="402" t="str">
        <f>IF('Data Entry'!I19="","",'Data Entry'!I19)</f>
        <v/>
      </c>
      <c r="AI35" s="293"/>
      <c r="AJ35" s="293"/>
      <c r="AK35" s="293"/>
      <c r="AL35"/>
      <c r="AM35"/>
      <c r="AN35"/>
      <c r="AO35"/>
      <c r="AP35"/>
      <c r="AQ35"/>
      <c r="AR35"/>
      <c r="AS35"/>
      <c r="AT35"/>
      <c r="AU35"/>
      <c r="AV35"/>
      <c r="AW35" s="293"/>
      <c r="AX35" s="293"/>
      <c r="BL35" s="412" t="str">
        <f ca="1">IF(OR(BM35="",BM35=0),"",MAX(BL$5:BL34)+1)</f>
        <v/>
      </c>
      <c r="BM35" s="316" t="str">
        <f ca="1">IFERROR(INDEX($AJ$6:$AJ$17, ROWS(BM$4:$BM33)), IFERROR(INDEX($AN$6:$AN$17, ROWS(BM$4:$BM33)-ROWS($AJ$6:$AJ$17)), IFERROR(INDEX($AR$6:$AR$17, ROWS(BM$4:$BM33)-ROWS($AJ$6:$AJ$17)-ROWS($AN$6:$AN$17)),IFERROR(INDEX($AV$6:$AV$17, ROWS(BM$4:$BM33)-ROWS($AJ$6:$AJ$17)-ROWS($AN$6:$AN$17)-ROWS($AR$6:$AR$17)),IFERROR(INDEX($AZ$6:$AZ$17, ROWS(BM$4:$BM33)-ROWS($AJ$6:$AJ$17)-ROWS($AN$6:$AN$17)-ROWS($AR$6:$AR$17)-ROWS($AV$6:$AV$17)),IFERROR(INDEX($BD$6:$BD$17, ROWS(BM$4:$BM33)-ROWS($AJ$6:$AJ$17)-ROWS($AN$6:$AN$17)-ROWS($AR$6:$AR$17)-ROWS($AV$6:$AV$17)-ROWS($AZ$6:$AZ$17)),IFERROR(INDEX($BH$6:$BH$17, ROWS(BM$4:$BM33)-ROWS($AJ$6:$AJ$17)-ROWS($AN$6:$AN$17)-ROWS($AR$6:$AR$17)-ROWS($AV$6:$AV$17)-ROWS($AZ$6:$AZ$17)-ROWS($BD$6:$BD$17)), "")))))))</f>
        <v/>
      </c>
      <c r="BN35" s="316" t="str">
        <f t="shared" ca="1" si="30"/>
        <v/>
      </c>
      <c r="BO35" s="316" t="str">
        <f ca="1">IF(OR(BP35="",BP35=0),"",MAX(BO$5:BO34)+1)</f>
        <v/>
      </c>
      <c r="BP35" s="316" t="str">
        <f ca="1">IFERROR(INDEX($AK$6:$AK$17, ROWS($BP$4:BP33)), IFERROR(INDEX($AO$6:$AO$17, ROWS($BP$4:BP33)-ROWS($AK$6:$AK$17)), IFERROR(INDEX($AS$6:$AS$17, ROWS($BP$4:BP33)-ROWS($AK$6:$AK$17)-ROWS($AO$6:$AO$17)),IFERROR(INDEX($AW$6:$AW$17, ROWS($BP$4:BP33)-ROWS($AK$6:$AK$17)-ROWS($AO$6:$AO$17)-ROWS($AS$6:$AS$17)),IFERROR(INDEX($BA$6:$BA$17, ROWS($BP$4:BP33)-ROWS($AK$6:$AK$17)-ROWS($AO$6:$AO$17)-ROWS($AS$6:$AS$17)-ROWS($AW$6:$AW$17)),IFERROR(INDEX($BE$6:$BE$17, ROWS($BP$4:BP33)-ROWS($AK$6:$AK$17)-ROWS($AO$6:$AO$17)-ROWS($AS$6:$AS$17)-ROWS($AW$6:$AW$17)-ROWS($BA$6:$BA$17)),IFERROR(INDEX($BI$6:$BI$17, ROWS($BP$4:BP33)-ROWS($AK$6:$AK$17)-ROWS($AO$6:$AO$17)-ROWS($AS$6:$AS$17)-ROWS($AW$6:$AW$17)-ROWS($BA$6:$BA$17)-ROWS($BE$6:$BE$17)), "")))))))</f>
        <v/>
      </c>
      <c r="BQ35" s="316" t="str">
        <f t="shared" ca="1" si="31"/>
        <v/>
      </c>
      <c r="BR35" s="413" t="str">
        <f t="shared" ca="1" si="32"/>
        <v/>
      </c>
      <c r="BS35" s="412" t="str">
        <f ca="1">IF(OR(BT35="",BT35=0),"",MAX(BS$5:BS34)+1)</f>
        <v/>
      </c>
      <c r="BT35" s="316" t="str">
        <f ca="1">IFERROR(INDEX($AJ$22:$AJ$33, ROWS($BT$4:BT33)), IFERROR(INDEX($AN$22:$AN$33, ROWS($BT$4:BT33)-ROWS($AJ$22:$AJ$33)), IFERROR(INDEX($AR$22:$AR$33, ROWS($BT$4:BT33)-ROWS($AJ$22:$AJ$33)-ROWS($AN$22:$AN$33)),IFERROR(INDEX($AV$22:$AV$33, ROWS($BT$4:BT33)-ROWS($AJ$22:$AJ$33)-ROWS($AN$22:$AN$33)-ROWS($AR$22:$AR$33)),IFERROR(INDEX($AZ$22:$AZ$33, ROWS($BT$4:BT33)-ROWS($AJ$22:$AJ$33)-ROWS($AN$22:$AN$33)-ROWS($AR$22:$AR$33)-ROWS($AV$22:$AV$33)),IFERROR(INDEX($BD$22:$BD$33, ROWS($BT$4:BT33)-ROWS($AJ$22:$AJ$33)-ROWS($AN$22:$AN$33)-ROWS($AR$22:$AR$33)-ROWS($AV$22:$AV$33)-ROWS($AZ$22:$AZ$33)),IFERROR(INDEX($BH$22:$BH$33, ROWS($BT$4:BT33)-ROWS($AJ$22:$AJ$33)-ROWS($AN$22:$AN$33)-ROWS($AR$22:$AR$33)-ROWS($AV$22:$AV$33)-ROWS($AZ$22:$AZ$33)-ROWS($BD$22:$BD$33)), "")))))))</f>
        <v/>
      </c>
      <c r="BU35" s="316" t="str">
        <f t="shared" ca="1" si="33"/>
        <v/>
      </c>
      <c r="BV35" s="316" t="str">
        <f ca="1">IF(OR(BW35="",BW35=0),"",MAX(BV$5:BV34)+1)</f>
        <v/>
      </c>
      <c r="BW35" s="316" t="str">
        <f ca="1">IFERROR(INDEX($AK$22:$AK$33, ROWS($BW$4:BW33)), IFERROR(INDEX($AO$22:$AO$33, ROWS($BW$4:BW33)-ROWS($AK$22:$AK$33)), IFERROR(INDEX($AS$22:$AS$33, ROWS($BW$4:BW33)-ROWS($AK$22:$AK$33)-ROWS($AO$22:$AO$33)),IFERROR(INDEX($AW$22:$AW$33, ROWS($BW$4:BW33)-ROWS($AK$22:$AK$33)-ROWS($AO$22:$AO$33)-ROWS($AS$22:$AS$33)),IFERROR(INDEX($BA$22:$BA$33, ROWS($BW$4:BW33)-ROWS($AK$22:$AK$33)-ROWS($AO$22:$AO$33)-ROWS($AS$22:$AS$33)-ROWS($AW$22:$AW$33)),IFERROR(INDEX($BE$22:$BE$33, ROWS($BW$4:BW33)-ROWS($AK$22:$AK$33)-ROWS($AO$22:$AO$33)-ROWS($AS$22:$AS$33)-ROWS($AW$22:$AW$33)-ROWS($BA$22:$BA$33)),IFERROR(INDEX($BI$22:$BI$33, ROWS($BW$4:BW33)-ROWS($AK$22:$AK$33)-ROWS($AO$22:$AO$33)-ROWS($AS$22:$AS$33)-ROWS($AW$22:$AW$33)-ROWS($BA$22:$BA$33)-ROWS($BE$22:$BE$33)), "")))))))</f>
        <v/>
      </c>
      <c r="BX35" s="316" t="str">
        <f t="shared" ca="1" si="34"/>
        <v/>
      </c>
      <c r="BY35" s="413" t="str">
        <f t="shared" ca="1" si="35"/>
        <v/>
      </c>
      <c r="BZ35" s="412" t="str">
        <f ca="1">IF(OR(CA35="",CA35=0),"",MAX(BZ$5:BZ34)+1)</f>
        <v/>
      </c>
      <c r="CA35" s="316" t="str">
        <f ca="1">IFERROR(INDEX($AJ$38:$AJ$49, ROWS($CA$4:CA33)), IFERROR(INDEX($AN$38:$AN$49, ROWS($CA$4:CA33)-ROWS($AJ$38:$AJ$49)), IFERROR(INDEX($AR$38:$AR$49, ROWS($CA$4:CA33)-ROWS($AJ$38:$AJ$49)-ROWS($AN$38:$AN$49)),IFERROR(INDEX($AV$38:$AV$49, ROWS($CA$4:CA33)-ROWS($AJ$38:$AJ$49)-ROWS($AN$38:$AN$49)-ROWS($AR$38:$AR$49)),IFERROR(INDEX($AZ$38:$AZ$49, ROWS($CA$4:CA33)-ROWS($AJ$38:$AJ$49)-ROWS($AN$38:$AN$49)-ROWS($AR$38:$AR$49)-ROWS($AV$38:$AV$49)),IFERROR(INDEX($BD$38:$BD$49, ROWS($CA$4:CA33)-ROWS($AJ$38:$AJ$49)-ROWS($AN$38:$AN$49)-ROWS($AR$38:$AR$49)-ROWS($AV$38:$AV$49)-ROWS($AZ$38:$AZ$49)),IFERROR(INDEX($BH$38:$BH$49, ROWS($CA$4:CA33)-ROWS($AJ$38:$AJ$49)-ROWS($AN$38:$AN$49)-ROWS($AR$38:$AR$49)-ROWS($AV$38:$AV$49)-ROWS($AZ$38:$AZ$49)-ROWS($BD$38:$BD$49)), "")))))))</f>
        <v/>
      </c>
      <c r="CB35" s="316" t="str">
        <f t="shared" ca="1" si="36"/>
        <v/>
      </c>
      <c r="CC35" s="316" t="str">
        <f ca="1">IF(OR(CD35="",CD35=0),"",MAX(CC$5:CC34)+1)</f>
        <v/>
      </c>
      <c r="CD35" s="316" t="str">
        <f ca="1">IFERROR(INDEX($AK$38:$AK$49, ROWS($CD$4:CD33)), IFERROR(INDEX($AO$38:$AO$49, ROWS($CD$4:CD33)-ROWS($AK$38:$AK$49)), IFERROR(INDEX($AS$38:$AS$49, ROWS($CD$4:CD33)-ROWS($AK$38:$AK$49)-ROWS($AO$38:$AO$49)),IFERROR(INDEX($AW$38:$AW$49, ROWS($CD$4:CD33)-ROWS($AK$38:$AK$49)-ROWS($AO$38:$AO$49)-ROWS($AS$38:$AS$49)),IFERROR(INDEX($BA$38:$BA$49, ROWS($CD$4:CD33)-ROWS($AK$38:$AK$49)-ROWS($AO$38:$AO$49)-ROWS($AS$38:$AS$49)-ROWS($AW$38:$AW$49)),IFERROR(INDEX($BE$38:$BE$49, ROWS($CD$4:CD33)-ROWS($AK$38:$AK$49)-ROWS($AO$38:$AO$49)-ROWS($AS$38:$AS$49)-ROWS($AW$38:$AW$49)-ROWS($BA$38:$BA$49)),IFERROR(INDEX($BI$38:$BI$49, ROWS($CD$4:CD33)-ROWS($AK$38:$AK$49)-ROWS($AO$38:$AO$49)-ROWS($AS$38:$AS$49)-ROWS($AW$38:$AW$49)-ROWS($BA$38:$BA$49)-ROWS($BE$38:$BE$49)), "")))))))</f>
        <v/>
      </c>
      <c r="CE35" s="316" t="str">
        <f t="shared" ca="1" si="37"/>
        <v/>
      </c>
      <c r="CF35" s="413" t="str">
        <f t="shared" ca="1" si="38"/>
        <v/>
      </c>
      <c r="CG35" s="412" t="str">
        <f ca="1">IF(OR(CH35="",CH35=0),"",MAX(CG$5:CG34)+1)</f>
        <v/>
      </c>
      <c r="CH35" s="316" t="str">
        <f ca="1">IFERROR(INDEX($AJ$54:$AJ$65, ROWS($CH$4:CH33)), IFERROR(INDEX($AN$54:$AN$65, ROWS($CH$4:CH33)-ROWS($AJ$54:$AJ$65)), IFERROR(INDEX($AR$54:$AR$65, ROWS($CH$4:CH33)-ROWS($AJ$54:$AJ$65)-ROWS($AN$54:$AN$65)),IFERROR(INDEX($AV$54:$AV$65, ROWS($CH$4:CH33)-ROWS($AJ$54:$AJ$65)-ROWS($AN$54:$AN$65)-ROWS($AR$54:$AR$65)),IFERROR(INDEX($AZ$54:$AZ$65, ROWS($CH$4:CH33)-ROWS($AJ$54:$AJ$65)-ROWS($AN$54:$AN$65)-ROWS($AR$54:$AR$65)-ROWS($AV$54:$AV$65)),IFERROR(INDEX($BD$54:$BD$65, ROWS($CH$4:CH33)-ROWS($AJ$54:$AJ$65)-ROWS($AN$54:$AN$65)-ROWS($AR$54:$AR$65)-ROWS($AV$54:$AV$65)-ROWS($AZ$54:$AZ$65)),IFERROR(INDEX($BH$54:$BH$65, ROWS($CH$4:CH33)-ROWS($AJ$54:$AJ$65)-ROWS($AN$54:$AN$65)-ROWS($AR$54:$AR$65)-ROWS($AV$54:$AV$65)-ROWS($AZ$54:$AZ$65)-ROWS($BD$54:$BD$65)), "")))))))</f>
        <v/>
      </c>
      <c r="CI35" s="316" t="str">
        <f t="shared" ca="1" si="39"/>
        <v/>
      </c>
      <c r="CJ35" s="316" t="str">
        <f ca="1">IF(OR(CK35="",CK35=0),"",MAX(CJ$5:CJ34)+1)</f>
        <v/>
      </c>
      <c r="CK35" s="316" t="str">
        <f ca="1">IFERROR(INDEX($AK$54:$AK$65, ROWS($CK$4:CK33)), IFERROR(INDEX($AO$54:$AO$65, ROWS($CK$4:CK33)-ROWS($AK$54:$AK$65)), IFERROR(INDEX($AS$54:$AS$65, ROWS($CK$4:CK33)-ROWS($AK$54:$AK$65)-ROWS($AO$54:$AO$65)),IFERROR(INDEX($AW$54:$AW$65, ROWS($CK$4:CK33)-ROWS($AK$54:$AK$65)-ROWS($AO$54:$AO$65)-ROWS($AS$54:$AS$65)),IFERROR(INDEX($BA$54:$BA$65, ROWS($CK$4:CK33)-ROWS($AK$54:$AK$65)-ROWS($AO$54:$AO$65)-ROWS($AS$54:$AS$65)-ROWS($AW$54:$AW$65)),IFERROR(INDEX($BE$54:$BE$65, ROWS($CK$4:CK33)-ROWS($AK$54:$AK$65)-ROWS($AO$54:$AO$65)-ROWS($AS$54:$AS$65)-ROWS($AW$54:$AW$65)-ROWS($BA$54:$BA$65)),IFERROR(INDEX($BI$54:$BI$65, ROWS($CK$4:CK33)-ROWS($AK$54:$AK$65)-ROWS($AO$54:$AO$65)-ROWS($AS$54:$AS$65)-ROWS($AW$54:$AW$65)-ROWS($BA$54:$BA$65)-ROWS($BE$54:$BE$65)), "")))))))</f>
        <v/>
      </c>
      <c r="CL35" s="316" t="str">
        <f t="shared" ca="1" si="40"/>
        <v/>
      </c>
      <c r="CM35" s="413" t="str">
        <f t="shared" ca="1" si="41"/>
        <v/>
      </c>
      <c r="CN35" s="412" t="str">
        <f ca="1">IF(OR(CO35="",CO35=0),"",MAX(CN$5:CN34)+1)</f>
        <v/>
      </c>
      <c r="CO35" s="316" t="str">
        <f ca="1">IFERROR(INDEX($AJ$70:$AJ$81, ROWS($CO$4:CO33)), IFERROR(INDEX($AN$70:$AN$81, ROWS($CO$4:CO33)-ROWS($AJ$70:$AJ$81)), IFERROR(INDEX($AR$70:$AR$81, ROWS($CO$4:CO33)-ROWS($AJ$70:$AJ$81)-ROWS($AN$70:$AN$81)),IFERROR(INDEX($AV$70:$AV$81, ROWS($CO$4:CO33)-ROWS($AJ$70:$AJ$81)-ROWS($AN$70:$AN$81)-ROWS($AR$70:$AR$81)),IFERROR(INDEX($AZ$70:$AZ$81, ROWS($CO$4:CO33)-ROWS($AJ$70:$AJ$81)-ROWS($AN$70:$AN$81)-ROWS($AR$70:$AR$81)-ROWS($AV$70:$AV$81)),IFERROR(INDEX($BD$70:$BD$81, ROWS($CO$4:CO33)-ROWS($AJ$70:$AJ$81)-ROWS($AN$70:$AN$81)-ROWS($AR$70:$AR$81)-ROWS($AV$70:$AV$81)-ROWS($AZ$70:$AZ$81)),IFERROR(INDEX($BH$70:$BH$81, ROWS($CO$4:CO33)-ROWS($AJ$70:$AJ$81)-ROWS($AN$70:$AN$81)-ROWS($AR$70:$AR$81)-ROWS($AV$70:$AV$81)-ROWS($AZ$70:$AZ$81)-ROWS($BD$70:$BD$81)), "")))))))</f>
        <v/>
      </c>
      <c r="CP35" s="316" t="str">
        <f t="shared" ca="1" si="42"/>
        <v/>
      </c>
      <c r="CQ35" s="316" t="str">
        <f ca="1">IF(OR(CR35="",CR35=0),"",MAX(CQ$5:CQ34)+1)</f>
        <v/>
      </c>
      <c r="CR35" s="316" t="str">
        <f ca="1">IFERROR(INDEX($AK$70:$AK$81, ROWS($CR$4:CR33)), IFERROR(INDEX($AO$70:$AO$81, ROWS($CR$4:CR33)-ROWS($AK$70:$AK$81)), IFERROR(INDEX($AS$70:$AS$81, ROWS($CR$4:CR33)-ROWS($AK$70:$AK$81)-ROWS($AO$70:$AO$81)),IFERROR(INDEX($AW$70:$AW$81, ROWS($CR$4:CR33)-ROWS($AK$70:$AK$81)-ROWS($AO$70:$AO$81)-ROWS($AS$70:$AS$81)),IFERROR(INDEX($BA$70:$BA$81, ROWS($CR$4:CR33)-ROWS($AK$70:$AK$81)-ROWS($AO$70:$AO$81)-ROWS($AS$70:$AS$81)-ROWS($AW$70:$AW$81)),IFERROR(INDEX($BE$70:$BE$81, ROWS($CR$4:CR33)-ROWS($AK$70:$AK$81)-ROWS($AO$70:$AO$81)-ROWS($AS$70:$AS$81)-ROWS($AW$70:$AW$81)-ROWS($BA$70:$BA$81)),IFERROR(INDEX($BI$70:$BI$81, ROWS($CR$4:CR33)-ROWS($AK$70:$AK$81)-ROWS($AO$70:$AO$81)-ROWS($AS$70:$AS$81)-ROWS($AW$70:$AW$81)-ROWS($BA$70:$BA$81)-ROWS($BE$70:$BE$81)), "")))))))</f>
        <v/>
      </c>
      <c r="CS35" s="316" t="str">
        <f t="shared" ca="1" si="43"/>
        <v/>
      </c>
      <c r="CT35" s="413" t="str">
        <f t="shared" ca="1" si="44"/>
        <v/>
      </c>
      <c r="CU35" s="412" t="str">
        <f>IF(OR(CV35="",CV35=0),"",MAX(CU$5:CU34)+1)</f>
        <v/>
      </c>
      <c r="CV35" s="316" t="str">
        <f>IFERROR(INDEX($AJ$86:$AJ$97, ROWS($CV$4:CV33)), IFERROR(INDEX($AN$86:$AN$97, ROWS($CV$4:CV33)-ROWS($AJ$86:$AJ$97)), ""))</f>
        <v/>
      </c>
      <c r="CW35" s="316" t="str">
        <f t="shared" si="45"/>
        <v/>
      </c>
      <c r="CX35" s="316" t="str">
        <f>IF(OR(CY35="",CY35=0),"",MAX(CX$5:CX34)+1)</f>
        <v/>
      </c>
      <c r="CY35" s="316" t="str">
        <f>IFERROR(INDEX($AK$86:$AK$97, ROWS($CY$4:CY33)), IFERROR(INDEX($AO$86:$AO$97, ROWS($CY$4:CY33)-ROWS($AK$86:$AK$97)), ""))</f>
        <v/>
      </c>
      <c r="CZ35" s="316" t="str">
        <f t="shared" si="46"/>
        <v/>
      </c>
      <c r="DA35" s="413" t="str">
        <f t="shared" si="47"/>
        <v/>
      </c>
      <c r="DC35" s="438">
        <f ca="1">IF(OR(DD35="",DD35=0),"",MAX(DC$25:DC34)+1)</f>
        <v>7</v>
      </c>
      <c r="DD35" s="434" t="str">
        <f t="shared" ca="1" si="90"/>
        <v>Car 1 Gas</v>
      </c>
      <c r="DE35" s="413">
        <f t="shared" ca="1" si="91"/>
        <v>50</v>
      </c>
      <c r="DF35" s="431" t="str">
        <f ca="1">IF(OR(DG35="",DG35=0),"",MAX(DF$25:DF34)+1)</f>
        <v/>
      </c>
      <c r="DG35" s="412" t="str">
        <f t="shared" ca="1" si="92"/>
        <v/>
      </c>
      <c r="DH35" s="413" t="str">
        <f t="shared" ca="1" si="93"/>
        <v/>
      </c>
      <c r="DI35" s="412" t="str">
        <f t="shared" ca="1" si="94"/>
        <v/>
      </c>
      <c r="DJ35" s="413" t="str">
        <f t="shared" ca="1" si="95"/>
        <v/>
      </c>
      <c r="DK35" s="412" t="str">
        <f t="shared" ca="1" si="96"/>
        <v/>
      </c>
      <c r="DL35" s="413" t="str">
        <f t="shared" ca="1" si="97"/>
        <v/>
      </c>
      <c r="DN35" s="292"/>
      <c r="DO35" s="292"/>
      <c r="DP35" s="292"/>
      <c r="DQ35" s="292"/>
      <c r="DR35" s="292"/>
      <c r="DS35" s="292"/>
    </row>
    <row r="36" spans="1:123" s="278" customFormat="1" ht="15" customHeight="1" x14ac:dyDescent="0.3">
      <c r="A36" s="1181" t="str">
        <f ca="1">IF(ISERROR(MATCH(A35,event_dates,0)+MATCH(A35,OFFSET(event_dates,MATCH(A35,event_dates,0),0,500,1),0)),"",INDEX(events,MATCH(A35,event_dates,0)+MATCH(A35,OFFSET(event_dates,MATCH(A35,event_dates,0),0,500,1),0)))</f>
        <v/>
      </c>
      <c r="B36" s="1182"/>
      <c r="C36" s="1181" t="str">
        <f ca="1">IF(ISERROR(MATCH(C35,event_dates,0)+MATCH(C35,OFFSET(event_dates,MATCH(C35,event_dates,0),0,500,1),0)),"",INDEX(events,MATCH(C35,event_dates,0)+MATCH(C35,OFFSET(event_dates,MATCH(C35,event_dates,0),0,500,1),0)))</f>
        <v/>
      </c>
      <c r="D36" s="1182"/>
      <c r="E36" s="284"/>
      <c r="F36" s="283"/>
      <c r="G36" s="283"/>
      <c r="H36" s="283"/>
      <c r="I36" s="283"/>
      <c r="J36" s="283"/>
      <c r="K36" s="283"/>
      <c r="L36" s="283"/>
      <c r="M36" s="283"/>
      <c r="N36" s="285"/>
      <c r="P36" s="295" t="str">
        <f t="shared" ref="P36:P40" si="101">IF(DN107="","",DN107)</f>
        <v/>
      </c>
      <c r="Q36" s="295" t="str">
        <f t="shared" si="100"/>
        <v/>
      </c>
      <c r="R36" s="295" t="str">
        <f t="shared" si="100"/>
        <v/>
      </c>
      <c r="S36" s="296" t="str">
        <f t="shared" si="100"/>
        <v/>
      </c>
      <c r="T36" s="295" t="str">
        <f t="shared" si="100"/>
        <v/>
      </c>
      <c r="U36" s="295" t="str">
        <f t="shared" si="100"/>
        <v/>
      </c>
      <c r="V36" s="1158" t="s">
        <v>502</v>
      </c>
      <c r="W36" s="1159"/>
      <c r="X36" s="445">
        <f>IF(DP112="",0,DP112)</f>
        <v>0</v>
      </c>
      <c r="Y36"/>
      <c r="AB36" s="261"/>
      <c r="AC36" s="358" t="str">
        <f>IF('Data Entry'!H20="","",'Data Entry'!H20)</f>
        <v/>
      </c>
      <c r="AD36" s="356" t="str">
        <f>IF('Data Entry'!G20="","",'Data Entry'!G20)</f>
        <v/>
      </c>
      <c r="AE36" s="363" t="str">
        <f>IF('Data Entry'!J20="","",'Data Entry'!J20)</f>
        <v/>
      </c>
      <c r="AF36" s="402" t="str">
        <f>IF('Data Entry'!I20="","",'Data Entry'!I20)</f>
        <v/>
      </c>
      <c r="AG36" s="301"/>
      <c r="AH36"/>
      <c r="AI36" s="1153">
        <f>IF(A17="","",--TEXT(A17,"dd"))</f>
        <v>9</v>
      </c>
      <c r="AJ36" s="1154"/>
      <c r="AK36" s="1154"/>
      <c r="AL36" s="1155"/>
      <c r="AM36" s="1153">
        <f>IF(C17="","",--TEXT(C17,"dd"))</f>
        <v>10</v>
      </c>
      <c r="AN36" s="1154"/>
      <c r="AO36" s="1154"/>
      <c r="AP36" s="1155"/>
      <c r="AQ36" s="1153">
        <f>IF(E17="","",--TEXT(E17,"dd"))</f>
        <v>11</v>
      </c>
      <c r="AR36" s="1154"/>
      <c r="AS36" s="1154"/>
      <c r="AT36" s="1155"/>
      <c r="AU36" s="1153">
        <f>IF(G17="","",--TEXT(G17,"dd"))</f>
        <v>12</v>
      </c>
      <c r="AV36" s="1154"/>
      <c r="AW36" s="1154"/>
      <c r="AX36" s="1155"/>
      <c r="AY36" s="1153">
        <f>IF(I17="","",--TEXT(I17,"dd"))</f>
        <v>13</v>
      </c>
      <c r="AZ36" s="1154"/>
      <c r="BA36" s="1154"/>
      <c r="BB36" s="1155"/>
      <c r="BC36" s="1153">
        <f>IF(K17="","",--TEXT(K17,"dd"))</f>
        <v>14</v>
      </c>
      <c r="BD36" s="1154"/>
      <c r="BE36" s="1154"/>
      <c r="BF36" s="1155"/>
      <c r="BG36" s="1153">
        <f>IF(M17="","",--TEXT(M17,"dd"))</f>
        <v>15</v>
      </c>
      <c r="BH36" s="1154"/>
      <c r="BI36" s="1154"/>
      <c r="BJ36" s="1155"/>
      <c r="BL36" s="412" t="str">
        <f ca="1">IF(OR(BM36="",BM36=0),"",MAX(BL$5:BL35)+1)</f>
        <v/>
      </c>
      <c r="BM36" s="316" t="str">
        <f ca="1">IFERROR(INDEX($AJ$6:$AJ$17, ROWS(BM$4:$BM34)), IFERROR(INDEX($AN$6:$AN$17, ROWS(BM$4:$BM34)-ROWS($AJ$6:$AJ$17)), IFERROR(INDEX($AR$6:$AR$17, ROWS(BM$4:$BM34)-ROWS($AJ$6:$AJ$17)-ROWS($AN$6:$AN$17)),IFERROR(INDEX($AV$6:$AV$17, ROWS(BM$4:$BM34)-ROWS($AJ$6:$AJ$17)-ROWS($AN$6:$AN$17)-ROWS($AR$6:$AR$17)),IFERROR(INDEX($AZ$6:$AZ$17, ROWS(BM$4:$BM34)-ROWS($AJ$6:$AJ$17)-ROWS($AN$6:$AN$17)-ROWS($AR$6:$AR$17)-ROWS($AV$6:$AV$17)),IFERROR(INDEX($BD$6:$BD$17, ROWS(BM$4:$BM34)-ROWS($AJ$6:$AJ$17)-ROWS($AN$6:$AN$17)-ROWS($AR$6:$AR$17)-ROWS($AV$6:$AV$17)-ROWS($AZ$6:$AZ$17)),IFERROR(INDEX($BH$6:$BH$17, ROWS(BM$4:$BM34)-ROWS($AJ$6:$AJ$17)-ROWS($AN$6:$AN$17)-ROWS($AR$6:$AR$17)-ROWS($AV$6:$AV$17)-ROWS($AZ$6:$AZ$17)-ROWS($BD$6:$BD$17)), "")))))))</f>
        <v/>
      </c>
      <c r="BN36" s="316" t="str">
        <f t="shared" ca="1" si="30"/>
        <v/>
      </c>
      <c r="BO36" s="316" t="str">
        <f ca="1">IF(OR(BP36="",BP36=0),"",MAX(BO$5:BO35)+1)</f>
        <v/>
      </c>
      <c r="BP36" s="316" t="str">
        <f ca="1">IFERROR(INDEX($AK$6:$AK$17, ROWS($BP$4:BP34)), IFERROR(INDEX($AO$6:$AO$17, ROWS($BP$4:BP34)-ROWS($AK$6:$AK$17)), IFERROR(INDEX($AS$6:$AS$17, ROWS($BP$4:BP34)-ROWS($AK$6:$AK$17)-ROWS($AO$6:$AO$17)),IFERROR(INDEX($AW$6:$AW$17, ROWS($BP$4:BP34)-ROWS($AK$6:$AK$17)-ROWS($AO$6:$AO$17)-ROWS($AS$6:$AS$17)),IFERROR(INDEX($BA$6:$BA$17, ROWS($BP$4:BP34)-ROWS($AK$6:$AK$17)-ROWS($AO$6:$AO$17)-ROWS($AS$6:$AS$17)-ROWS($AW$6:$AW$17)),IFERROR(INDEX($BE$6:$BE$17, ROWS($BP$4:BP34)-ROWS($AK$6:$AK$17)-ROWS($AO$6:$AO$17)-ROWS($AS$6:$AS$17)-ROWS($AW$6:$AW$17)-ROWS($BA$6:$BA$17)),IFERROR(INDEX($BI$6:$BI$17, ROWS($BP$4:BP34)-ROWS($AK$6:$AK$17)-ROWS($AO$6:$AO$17)-ROWS($AS$6:$AS$17)-ROWS($AW$6:$AW$17)-ROWS($BA$6:$BA$17)-ROWS($BE$6:$BE$17)), "")))))))</f>
        <v/>
      </c>
      <c r="BQ36" s="316" t="str">
        <f t="shared" ca="1" si="31"/>
        <v/>
      </c>
      <c r="BR36" s="413" t="str">
        <f t="shared" ca="1" si="32"/>
        <v/>
      </c>
      <c r="BS36" s="412" t="str">
        <f ca="1">IF(OR(BT36="",BT36=0),"",MAX(BS$5:BS35)+1)</f>
        <v/>
      </c>
      <c r="BT36" s="316" t="str">
        <f ca="1">IFERROR(INDEX($AJ$22:$AJ$33, ROWS($BT$4:BT34)), IFERROR(INDEX($AN$22:$AN$33, ROWS($BT$4:BT34)-ROWS($AJ$22:$AJ$33)), IFERROR(INDEX($AR$22:$AR$33, ROWS($BT$4:BT34)-ROWS($AJ$22:$AJ$33)-ROWS($AN$22:$AN$33)),IFERROR(INDEX($AV$22:$AV$33, ROWS($BT$4:BT34)-ROWS($AJ$22:$AJ$33)-ROWS($AN$22:$AN$33)-ROWS($AR$22:$AR$33)),IFERROR(INDEX($AZ$22:$AZ$33, ROWS($BT$4:BT34)-ROWS($AJ$22:$AJ$33)-ROWS($AN$22:$AN$33)-ROWS($AR$22:$AR$33)-ROWS($AV$22:$AV$33)),IFERROR(INDEX($BD$22:$BD$33, ROWS($BT$4:BT34)-ROWS($AJ$22:$AJ$33)-ROWS($AN$22:$AN$33)-ROWS($AR$22:$AR$33)-ROWS($AV$22:$AV$33)-ROWS($AZ$22:$AZ$33)),IFERROR(INDEX($BH$22:$BH$33, ROWS($BT$4:BT34)-ROWS($AJ$22:$AJ$33)-ROWS($AN$22:$AN$33)-ROWS($AR$22:$AR$33)-ROWS($AV$22:$AV$33)-ROWS($AZ$22:$AZ$33)-ROWS($BD$22:$BD$33)), "")))))))</f>
        <v/>
      </c>
      <c r="BU36" s="316" t="str">
        <f t="shared" ca="1" si="33"/>
        <v/>
      </c>
      <c r="BV36" s="316" t="str">
        <f ca="1">IF(OR(BW36="",BW36=0),"",MAX(BV$5:BV35)+1)</f>
        <v/>
      </c>
      <c r="BW36" s="316" t="str">
        <f ca="1">IFERROR(INDEX($AK$22:$AK$33, ROWS($BW$4:BW34)), IFERROR(INDEX($AO$22:$AO$33, ROWS($BW$4:BW34)-ROWS($AK$22:$AK$33)), IFERROR(INDEX($AS$22:$AS$33, ROWS($BW$4:BW34)-ROWS($AK$22:$AK$33)-ROWS($AO$22:$AO$33)),IFERROR(INDEX($AW$22:$AW$33, ROWS($BW$4:BW34)-ROWS($AK$22:$AK$33)-ROWS($AO$22:$AO$33)-ROWS($AS$22:$AS$33)),IFERROR(INDEX($BA$22:$BA$33, ROWS($BW$4:BW34)-ROWS($AK$22:$AK$33)-ROWS($AO$22:$AO$33)-ROWS($AS$22:$AS$33)-ROWS($AW$22:$AW$33)),IFERROR(INDEX($BE$22:$BE$33, ROWS($BW$4:BW34)-ROWS($AK$22:$AK$33)-ROWS($AO$22:$AO$33)-ROWS($AS$22:$AS$33)-ROWS($AW$22:$AW$33)-ROWS($BA$22:$BA$33)),IFERROR(INDEX($BI$22:$BI$33, ROWS($BW$4:BW34)-ROWS($AK$22:$AK$33)-ROWS($AO$22:$AO$33)-ROWS($AS$22:$AS$33)-ROWS($AW$22:$AW$33)-ROWS($BA$22:$BA$33)-ROWS($BE$22:$BE$33)), "")))))))</f>
        <v/>
      </c>
      <c r="BX36" s="316" t="str">
        <f t="shared" ca="1" si="34"/>
        <v/>
      </c>
      <c r="BY36" s="413" t="str">
        <f t="shared" ca="1" si="35"/>
        <v/>
      </c>
      <c r="BZ36" s="412" t="str">
        <f ca="1">IF(OR(CA36="",CA36=0),"",MAX(BZ$5:BZ35)+1)</f>
        <v/>
      </c>
      <c r="CA36" s="316" t="str">
        <f ca="1">IFERROR(INDEX($AJ$38:$AJ$49, ROWS($CA$4:CA34)), IFERROR(INDEX($AN$38:$AN$49, ROWS($CA$4:CA34)-ROWS($AJ$38:$AJ$49)), IFERROR(INDEX($AR$38:$AR$49, ROWS($CA$4:CA34)-ROWS($AJ$38:$AJ$49)-ROWS($AN$38:$AN$49)),IFERROR(INDEX($AV$38:$AV$49, ROWS($CA$4:CA34)-ROWS($AJ$38:$AJ$49)-ROWS($AN$38:$AN$49)-ROWS($AR$38:$AR$49)),IFERROR(INDEX($AZ$38:$AZ$49, ROWS($CA$4:CA34)-ROWS($AJ$38:$AJ$49)-ROWS($AN$38:$AN$49)-ROWS($AR$38:$AR$49)-ROWS($AV$38:$AV$49)),IFERROR(INDEX($BD$38:$BD$49, ROWS($CA$4:CA34)-ROWS($AJ$38:$AJ$49)-ROWS($AN$38:$AN$49)-ROWS($AR$38:$AR$49)-ROWS($AV$38:$AV$49)-ROWS($AZ$38:$AZ$49)),IFERROR(INDEX($BH$38:$BH$49, ROWS($CA$4:CA34)-ROWS($AJ$38:$AJ$49)-ROWS($AN$38:$AN$49)-ROWS($AR$38:$AR$49)-ROWS($AV$38:$AV$49)-ROWS($AZ$38:$AZ$49)-ROWS($BD$38:$BD$49)), "")))))))</f>
        <v/>
      </c>
      <c r="CB36" s="316" t="str">
        <f t="shared" ca="1" si="36"/>
        <v/>
      </c>
      <c r="CC36" s="316" t="str">
        <f ca="1">IF(OR(CD36="",CD36=0),"",MAX(CC$5:CC35)+1)</f>
        <v/>
      </c>
      <c r="CD36" s="316" t="str">
        <f ca="1">IFERROR(INDEX($AK$38:$AK$49, ROWS($CD$4:CD34)), IFERROR(INDEX($AO$38:$AO$49, ROWS($CD$4:CD34)-ROWS($AK$38:$AK$49)), IFERROR(INDEX($AS$38:$AS$49, ROWS($CD$4:CD34)-ROWS($AK$38:$AK$49)-ROWS($AO$38:$AO$49)),IFERROR(INDEX($AW$38:$AW$49, ROWS($CD$4:CD34)-ROWS($AK$38:$AK$49)-ROWS($AO$38:$AO$49)-ROWS($AS$38:$AS$49)),IFERROR(INDEX($BA$38:$BA$49, ROWS($CD$4:CD34)-ROWS($AK$38:$AK$49)-ROWS($AO$38:$AO$49)-ROWS($AS$38:$AS$49)-ROWS($AW$38:$AW$49)),IFERROR(INDEX($BE$38:$BE$49, ROWS($CD$4:CD34)-ROWS($AK$38:$AK$49)-ROWS($AO$38:$AO$49)-ROWS($AS$38:$AS$49)-ROWS($AW$38:$AW$49)-ROWS($BA$38:$BA$49)),IFERROR(INDEX($BI$38:$BI$49, ROWS($CD$4:CD34)-ROWS($AK$38:$AK$49)-ROWS($AO$38:$AO$49)-ROWS($AS$38:$AS$49)-ROWS($AW$38:$AW$49)-ROWS($BA$38:$BA$49)-ROWS($BE$38:$BE$49)), "")))))))</f>
        <v/>
      </c>
      <c r="CE36" s="316" t="str">
        <f t="shared" ca="1" si="37"/>
        <v/>
      </c>
      <c r="CF36" s="413" t="str">
        <f t="shared" ca="1" si="38"/>
        <v/>
      </c>
      <c r="CG36" s="412" t="str">
        <f ca="1">IF(OR(CH36="",CH36=0),"",MAX(CG$5:CG35)+1)</f>
        <v/>
      </c>
      <c r="CH36" s="316" t="str">
        <f ca="1">IFERROR(INDEX($AJ$54:$AJ$65, ROWS($CH$4:CH34)), IFERROR(INDEX($AN$54:$AN$65, ROWS($CH$4:CH34)-ROWS($AJ$54:$AJ$65)), IFERROR(INDEX($AR$54:$AR$65, ROWS($CH$4:CH34)-ROWS($AJ$54:$AJ$65)-ROWS($AN$54:$AN$65)),IFERROR(INDEX($AV$54:$AV$65, ROWS($CH$4:CH34)-ROWS($AJ$54:$AJ$65)-ROWS($AN$54:$AN$65)-ROWS($AR$54:$AR$65)),IFERROR(INDEX($AZ$54:$AZ$65, ROWS($CH$4:CH34)-ROWS($AJ$54:$AJ$65)-ROWS($AN$54:$AN$65)-ROWS($AR$54:$AR$65)-ROWS($AV$54:$AV$65)),IFERROR(INDEX($BD$54:$BD$65, ROWS($CH$4:CH34)-ROWS($AJ$54:$AJ$65)-ROWS($AN$54:$AN$65)-ROWS($AR$54:$AR$65)-ROWS($AV$54:$AV$65)-ROWS($AZ$54:$AZ$65)),IFERROR(INDEX($BH$54:$BH$65, ROWS($CH$4:CH34)-ROWS($AJ$54:$AJ$65)-ROWS($AN$54:$AN$65)-ROWS($AR$54:$AR$65)-ROWS($AV$54:$AV$65)-ROWS($AZ$54:$AZ$65)-ROWS($BD$54:$BD$65)), "")))))))</f>
        <v/>
      </c>
      <c r="CI36" s="316" t="str">
        <f t="shared" ca="1" si="39"/>
        <v/>
      </c>
      <c r="CJ36" s="316" t="str">
        <f ca="1">IF(OR(CK36="",CK36=0),"",MAX(CJ$5:CJ35)+1)</f>
        <v/>
      </c>
      <c r="CK36" s="316" t="str">
        <f ca="1">IFERROR(INDEX($AK$54:$AK$65, ROWS($CK$4:CK34)), IFERROR(INDEX($AO$54:$AO$65, ROWS($CK$4:CK34)-ROWS($AK$54:$AK$65)), IFERROR(INDEX($AS$54:$AS$65, ROWS($CK$4:CK34)-ROWS($AK$54:$AK$65)-ROWS($AO$54:$AO$65)),IFERROR(INDEX($AW$54:$AW$65, ROWS($CK$4:CK34)-ROWS($AK$54:$AK$65)-ROWS($AO$54:$AO$65)-ROWS($AS$54:$AS$65)),IFERROR(INDEX($BA$54:$BA$65, ROWS($CK$4:CK34)-ROWS($AK$54:$AK$65)-ROWS($AO$54:$AO$65)-ROWS($AS$54:$AS$65)-ROWS($AW$54:$AW$65)),IFERROR(INDEX($BE$54:$BE$65, ROWS($CK$4:CK34)-ROWS($AK$54:$AK$65)-ROWS($AO$54:$AO$65)-ROWS($AS$54:$AS$65)-ROWS($AW$54:$AW$65)-ROWS($BA$54:$BA$65)),IFERROR(INDEX($BI$54:$BI$65, ROWS($CK$4:CK34)-ROWS($AK$54:$AK$65)-ROWS($AO$54:$AO$65)-ROWS($AS$54:$AS$65)-ROWS($AW$54:$AW$65)-ROWS($BA$54:$BA$65)-ROWS($BE$54:$BE$65)), "")))))))</f>
        <v/>
      </c>
      <c r="CL36" s="316" t="str">
        <f t="shared" ca="1" si="40"/>
        <v/>
      </c>
      <c r="CM36" s="413" t="str">
        <f t="shared" ca="1" si="41"/>
        <v/>
      </c>
      <c r="CN36" s="412" t="str">
        <f ca="1">IF(OR(CO36="",CO36=0),"",MAX(CN$5:CN35)+1)</f>
        <v/>
      </c>
      <c r="CO36" s="316" t="str">
        <f ca="1">IFERROR(INDEX($AJ$70:$AJ$81, ROWS($CO$4:CO34)), IFERROR(INDEX($AN$70:$AN$81, ROWS($CO$4:CO34)-ROWS($AJ$70:$AJ$81)), IFERROR(INDEX($AR$70:$AR$81, ROWS($CO$4:CO34)-ROWS($AJ$70:$AJ$81)-ROWS($AN$70:$AN$81)),IFERROR(INDEX($AV$70:$AV$81, ROWS($CO$4:CO34)-ROWS($AJ$70:$AJ$81)-ROWS($AN$70:$AN$81)-ROWS($AR$70:$AR$81)),IFERROR(INDEX($AZ$70:$AZ$81, ROWS($CO$4:CO34)-ROWS($AJ$70:$AJ$81)-ROWS($AN$70:$AN$81)-ROWS($AR$70:$AR$81)-ROWS($AV$70:$AV$81)),IFERROR(INDEX($BD$70:$BD$81, ROWS($CO$4:CO34)-ROWS($AJ$70:$AJ$81)-ROWS($AN$70:$AN$81)-ROWS($AR$70:$AR$81)-ROWS($AV$70:$AV$81)-ROWS($AZ$70:$AZ$81)),IFERROR(INDEX($BH$70:$BH$81, ROWS($CO$4:CO34)-ROWS($AJ$70:$AJ$81)-ROWS($AN$70:$AN$81)-ROWS($AR$70:$AR$81)-ROWS($AV$70:$AV$81)-ROWS($AZ$70:$AZ$81)-ROWS($BD$70:$BD$81)), "")))))))</f>
        <v/>
      </c>
      <c r="CP36" s="316" t="str">
        <f t="shared" ca="1" si="42"/>
        <v/>
      </c>
      <c r="CQ36" s="316" t="str">
        <f ca="1">IF(OR(CR36="",CR36=0),"",MAX(CQ$5:CQ35)+1)</f>
        <v/>
      </c>
      <c r="CR36" s="316" t="str">
        <f ca="1">IFERROR(INDEX($AK$70:$AK$81, ROWS($CR$4:CR34)), IFERROR(INDEX($AO$70:$AO$81, ROWS($CR$4:CR34)-ROWS($AK$70:$AK$81)), IFERROR(INDEX($AS$70:$AS$81, ROWS($CR$4:CR34)-ROWS($AK$70:$AK$81)-ROWS($AO$70:$AO$81)),IFERROR(INDEX($AW$70:$AW$81, ROWS($CR$4:CR34)-ROWS($AK$70:$AK$81)-ROWS($AO$70:$AO$81)-ROWS($AS$70:$AS$81)),IFERROR(INDEX($BA$70:$BA$81, ROWS($CR$4:CR34)-ROWS($AK$70:$AK$81)-ROWS($AO$70:$AO$81)-ROWS($AS$70:$AS$81)-ROWS($AW$70:$AW$81)),IFERROR(INDEX($BE$70:$BE$81, ROWS($CR$4:CR34)-ROWS($AK$70:$AK$81)-ROWS($AO$70:$AO$81)-ROWS($AS$70:$AS$81)-ROWS($AW$70:$AW$81)-ROWS($BA$70:$BA$81)),IFERROR(INDEX($BI$70:$BI$81, ROWS($CR$4:CR34)-ROWS($AK$70:$AK$81)-ROWS($AO$70:$AO$81)-ROWS($AS$70:$AS$81)-ROWS($AW$70:$AW$81)-ROWS($BA$70:$BA$81)-ROWS($BE$70:$BE$81)), "")))))))</f>
        <v/>
      </c>
      <c r="CS36" s="316" t="str">
        <f t="shared" ca="1" si="43"/>
        <v/>
      </c>
      <c r="CT36" s="413" t="str">
        <f t="shared" ca="1" si="44"/>
        <v/>
      </c>
      <c r="CU36" s="412" t="str">
        <f>IF(OR(CV36="",CV36=0),"",MAX(CU$5:CU35)+1)</f>
        <v/>
      </c>
      <c r="CV36" s="316" t="str">
        <f>IFERROR(INDEX($AJ$86:$AJ$97, ROWS($CV$4:CV34)), IFERROR(INDEX($AN$86:$AN$97, ROWS($CV$4:CV34)-ROWS($AJ$86:$AJ$97)), ""))</f>
        <v/>
      </c>
      <c r="CW36" s="316" t="str">
        <f t="shared" si="45"/>
        <v/>
      </c>
      <c r="CX36" s="316" t="str">
        <f>IF(OR(CY36="",CY36=0),"",MAX(CX$5:CX35)+1)</f>
        <v/>
      </c>
      <c r="CY36" s="316" t="str">
        <f>IFERROR(INDEX($AK$86:$AK$97, ROWS($CY$4:CY34)), IFERROR(INDEX($AO$86:$AO$97, ROWS($CY$4:CY34)-ROWS($AK$86:$AK$97)), ""))</f>
        <v/>
      </c>
      <c r="CZ36" s="316" t="str">
        <f t="shared" si="46"/>
        <v/>
      </c>
      <c r="DA36" s="413" t="str">
        <f t="shared" si="47"/>
        <v/>
      </c>
      <c r="DC36" s="438" t="str">
        <f ca="1">IF(OR(DD36="",DD36=0),"",MAX(DC$25:DC35)+1)</f>
        <v/>
      </c>
      <c r="DD36" s="434" t="str">
        <f t="shared" ca="1" si="90"/>
        <v/>
      </c>
      <c r="DE36" s="413" t="str">
        <f t="shared" ca="1" si="91"/>
        <v/>
      </c>
      <c r="DF36" s="431" t="str">
        <f ca="1">IF(OR(DG36="",DG36=0),"",MAX(DF$25:DF35)+1)</f>
        <v/>
      </c>
      <c r="DG36" s="412" t="str">
        <f t="shared" ca="1" si="92"/>
        <v/>
      </c>
      <c r="DH36" s="413" t="str">
        <f t="shared" ca="1" si="93"/>
        <v/>
      </c>
      <c r="DI36" s="412" t="str">
        <f t="shared" ca="1" si="94"/>
        <v/>
      </c>
      <c r="DJ36" s="413" t="str">
        <f t="shared" ca="1" si="95"/>
        <v/>
      </c>
      <c r="DK36" s="412" t="str">
        <f t="shared" ca="1" si="96"/>
        <v/>
      </c>
      <c r="DL36" s="413" t="str">
        <f t="shared" ca="1" si="97"/>
        <v/>
      </c>
      <c r="DN36" s="259"/>
      <c r="DO36" s="259"/>
      <c r="DP36" s="259"/>
      <c r="DQ36" s="259"/>
      <c r="DR36" s="259"/>
      <c r="DS36" s="259"/>
    </row>
    <row r="37" spans="1:123" s="278" customFormat="1" ht="15" customHeight="1" thickBot="1" x14ac:dyDescent="0.35">
      <c r="A37" s="1183"/>
      <c r="B37" s="1182"/>
      <c r="C37" s="1183"/>
      <c r="D37" s="1182"/>
      <c r="E37" s="284"/>
      <c r="F37" s="283"/>
      <c r="G37" s="283"/>
      <c r="H37" s="283"/>
      <c r="I37" s="283"/>
      <c r="J37" s="283"/>
      <c r="K37" s="283"/>
      <c r="L37" s="283"/>
      <c r="M37" s="283"/>
      <c r="N37" s="285"/>
      <c r="P37" s="295" t="str">
        <f t="shared" si="101"/>
        <v/>
      </c>
      <c r="Q37" s="295" t="str">
        <f t="shared" si="100"/>
        <v/>
      </c>
      <c r="R37" s="295" t="str">
        <f t="shared" si="100"/>
        <v/>
      </c>
      <c r="S37" s="296" t="str">
        <f t="shared" si="100"/>
        <v/>
      </c>
      <c r="T37" s="295" t="str">
        <f t="shared" si="100"/>
        <v/>
      </c>
      <c r="U37" s="295" t="str">
        <f t="shared" si="100"/>
        <v/>
      </c>
      <c r="V37" s="1158" t="s">
        <v>507</v>
      </c>
      <c r="W37" s="1159"/>
      <c r="X37" s="445">
        <f>IF(DS112="",0,DS112)</f>
        <v>0</v>
      </c>
      <c r="Y37"/>
      <c r="AB37" s="261"/>
      <c r="AC37" s="358" t="str">
        <f>IF('Data Entry'!H21="","",'Data Entry'!H21)</f>
        <v/>
      </c>
      <c r="AD37" s="356" t="str">
        <f>IF('Data Entry'!G21="","",'Data Entry'!G21)</f>
        <v/>
      </c>
      <c r="AE37" s="363" t="str">
        <f>IF('Data Entry'!J21="","",'Data Entry'!J21)</f>
        <v/>
      </c>
      <c r="AF37" s="402" t="str">
        <f>IF('Data Entry'!I21="","",'Data Entry'!I21)</f>
        <v/>
      </c>
      <c r="AG37" s="301"/>
      <c r="AH37"/>
      <c r="AI37" s="312"/>
      <c r="AJ37" s="313" t="s">
        <v>483</v>
      </c>
      <c r="AK37" s="313" t="s">
        <v>13</v>
      </c>
      <c r="AL37" s="314" t="s">
        <v>11</v>
      </c>
      <c r="AM37" s="312"/>
      <c r="AN37" s="313" t="s">
        <v>483</v>
      </c>
      <c r="AO37" s="313" t="s">
        <v>13</v>
      </c>
      <c r="AP37" s="314" t="s">
        <v>11</v>
      </c>
      <c r="AQ37" s="312"/>
      <c r="AR37" s="313" t="s">
        <v>483</v>
      </c>
      <c r="AS37" s="313" t="s">
        <v>13</v>
      </c>
      <c r="AT37" s="314" t="s">
        <v>11</v>
      </c>
      <c r="AU37" s="312"/>
      <c r="AV37" s="313" t="s">
        <v>483</v>
      </c>
      <c r="AW37" s="313" t="s">
        <v>13</v>
      </c>
      <c r="AX37" s="314" t="s">
        <v>11</v>
      </c>
      <c r="AY37" s="312"/>
      <c r="AZ37" s="313" t="s">
        <v>483</v>
      </c>
      <c r="BA37" s="313" t="s">
        <v>13</v>
      </c>
      <c r="BB37" s="314" t="s">
        <v>11</v>
      </c>
      <c r="BC37" s="312"/>
      <c r="BD37" s="313" t="s">
        <v>483</v>
      </c>
      <c r="BE37" s="313" t="s">
        <v>13</v>
      </c>
      <c r="BF37" s="314" t="s">
        <v>11</v>
      </c>
      <c r="BG37" s="312"/>
      <c r="BH37" s="313" t="s">
        <v>483</v>
      </c>
      <c r="BI37" s="313" t="s">
        <v>13</v>
      </c>
      <c r="BJ37" s="314" t="s">
        <v>11</v>
      </c>
      <c r="BL37" s="412" t="str">
        <f ca="1">IF(OR(BM37="",BM37=0),"",MAX(BL$5:BL36)+1)</f>
        <v/>
      </c>
      <c r="BM37" s="316" t="str">
        <f ca="1">IFERROR(INDEX($AJ$6:$AJ$17, ROWS(BM$4:$BM35)), IFERROR(INDEX($AN$6:$AN$17, ROWS(BM$4:$BM35)-ROWS($AJ$6:$AJ$17)), IFERROR(INDEX($AR$6:$AR$17, ROWS(BM$4:$BM35)-ROWS($AJ$6:$AJ$17)-ROWS($AN$6:$AN$17)),IFERROR(INDEX($AV$6:$AV$17, ROWS(BM$4:$BM35)-ROWS($AJ$6:$AJ$17)-ROWS($AN$6:$AN$17)-ROWS($AR$6:$AR$17)),IFERROR(INDEX($AZ$6:$AZ$17, ROWS(BM$4:$BM35)-ROWS($AJ$6:$AJ$17)-ROWS($AN$6:$AN$17)-ROWS($AR$6:$AR$17)-ROWS($AV$6:$AV$17)),IFERROR(INDEX($BD$6:$BD$17, ROWS(BM$4:$BM35)-ROWS($AJ$6:$AJ$17)-ROWS($AN$6:$AN$17)-ROWS($AR$6:$AR$17)-ROWS($AV$6:$AV$17)-ROWS($AZ$6:$AZ$17)),IFERROR(INDEX($BH$6:$BH$17, ROWS(BM$4:$BM35)-ROWS($AJ$6:$AJ$17)-ROWS($AN$6:$AN$17)-ROWS($AR$6:$AR$17)-ROWS($AV$6:$AV$17)-ROWS($AZ$6:$AZ$17)-ROWS($BD$6:$BD$17)), "")))))))</f>
        <v/>
      </c>
      <c r="BN37" s="316" t="str">
        <f t="shared" ca="1" si="30"/>
        <v/>
      </c>
      <c r="BO37" s="316" t="str">
        <f ca="1">IF(OR(BP37="",BP37=0),"",MAX(BO$5:BO36)+1)</f>
        <v/>
      </c>
      <c r="BP37" s="316" t="str">
        <f ca="1">IFERROR(INDEX($AK$6:$AK$17, ROWS($BP$4:BP35)), IFERROR(INDEX($AO$6:$AO$17, ROWS($BP$4:BP35)-ROWS($AK$6:$AK$17)), IFERROR(INDEX($AS$6:$AS$17, ROWS($BP$4:BP35)-ROWS($AK$6:$AK$17)-ROWS($AO$6:$AO$17)),IFERROR(INDEX($AW$6:$AW$17, ROWS($BP$4:BP35)-ROWS($AK$6:$AK$17)-ROWS($AO$6:$AO$17)-ROWS($AS$6:$AS$17)),IFERROR(INDEX($BA$6:$BA$17, ROWS($BP$4:BP35)-ROWS($AK$6:$AK$17)-ROWS($AO$6:$AO$17)-ROWS($AS$6:$AS$17)-ROWS($AW$6:$AW$17)),IFERROR(INDEX($BE$6:$BE$17, ROWS($BP$4:BP35)-ROWS($AK$6:$AK$17)-ROWS($AO$6:$AO$17)-ROWS($AS$6:$AS$17)-ROWS($AW$6:$AW$17)-ROWS($BA$6:$BA$17)),IFERROR(INDEX($BI$6:$BI$17, ROWS($BP$4:BP35)-ROWS($AK$6:$AK$17)-ROWS($AO$6:$AO$17)-ROWS($AS$6:$AS$17)-ROWS($AW$6:$AW$17)-ROWS($BA$6:$BA$17)-ROWS($BE$6:$BE$17)), "")))))))</f>
        <v/>
      </c>
      <c r="BQ37" s="316" t="str">
        <f t="shared" ca="1" si="31"/>
        <v/>
      </c>
      <c r="BR37" s="413" t="str">
        <f t="shared" ca="1" si="32"/>
        <v/>
      </c>
      <c r="BS37" s="412" t="str">
        <f ca="1">IF(OR(BT37="",BT37=0),"",MAX(BS$5:BS36)+1)</f>
        <v/>
      </c>
      <c r="BT37" s="316" t="str">
        <f ca="1">IFERROR(INDEX($AJ$22:$AJ$33, ROWS($BT$4:BT35)), IFERROR(INDEX($AN$22:$AN$33, ROWS($BT$4:BT35)-ROWS($AJ$22:$AJ$33)), IFERROR(INDEX($AR$22:$AR$33, ROWS($BT$4:BT35)-ROWS($AJ$22:$AJ$33)-ROWS($AN$22:$AN$33)),IFERROR(INDEX($AV$22:$AV$33, ROWS($BT$4:BT35)-ROWS($AJ$22:$AJ$33)-ROWS($AN$22:$AN$33)-ROWS($AR$22:$AR$33)),IFERROR(INDEX($AZ$22:$AZ$33, ROWS($BT$4:BT35)-ROWS($AJ$22:$AJ$33)-ROWS($AN$22:$AN$33)-ROWS($AR$22:$AR$33)-ROWS($AV$22:$AV$33)),IFERROR(INDEX($BD$22:$BD$33, ROWS($BT$4:BT35)-ROWS($AJ$22:$AJ$33)-ROWS($AN$22:$AN$33)-ROWS($AR$22:$AR$33)-ROWS($AV$22:$AV$33)-ROWS($AZ$22:$AZ$33)),IFERROR(INDEX($BH$22:$BH$33, ROWS($BT$4:BT35)-ROWS($AJ$22:$AJ$33)-ROWS($AN$22:$AN$33)-ROWS($AR$22:$AR$33)-ROWS($AV$22:$AV$33)-ROWS($AZ$22:$AZ$33)-ROWS($BD$22:$BD$33)), "")))))))</f>
        <v/>
      </c>
      <c r="BU37" s="316" t="str">
        <f t="shared" ca="1" si="33"/>
        <v/>
      </c>
      <c r="BV37" s="316" t="str">
        <f ca="1">IF(OR(BW37="",BW37=0),"",MAX(BV$5:BV36)+1)</f>
        <v/>
      </c>
      <c r="BW37" s="316" t="str">
        <f ca="1">IFERROR(INDEX($AK$22:$AK$33, ROWS($BW$4:BW35)), IFERROR(INDEX($AO$22:$AO$33, ROWS($BW$4:BW35)-ROWS($AK$22:$AK$33)), IFERROR(INDEX($AS$22:$AS$33, ROWS($BW$4:BW35)-ROWS($AK$22:$AK$33)-ROWS($AO$22:$AO$33)),IFERROR(INDEX($AW$22:$AW$33, ROWS($BW$4:BW35)-ROWS($AK$22:$AK$33)-ROWS($AO$22:$AO$33)-ROWS($AS$22:$AS$33)),IFERROR(INDEX($BA$22:$BA$33, ROWS($BW$4:BW35)-ROWS($AK$22:$AK$33)-ROWS($AO$22:$AO$33)-ROWS($AS$22:$AS$33)-ROWS($AW$22:$AW$33)),IFERROR(INDEX($BE$22:$BE$33, ROWS($BW$4:BW35)-ROWS($AK$22:$AK$33)-ROWS($AO$22:$AO$33)-ROWS($AS$22:$AS$33)-ROWS($AW$22:$AW$33)-ROWS($BA$22:$BA$33)),IFERROR(INDEX($BI$22:$BI$33, ROWS($BW$4:BW35)-ROWS($AK$22:$AK$33)-ROWS($AO$22:$AO$33)-ROWS($AS$22:$AS$33)-ROWS($AW$22:$AW$33)-ROWS($BA$22:$BA$33)-ROWS($BE$22:$BE$33)), "")))))))</f>
        <v/>
      </c>
      <c r="BX37" s="316" t="str">
        <f t="shared" ca="1" si="34"/>
        <v/>
      </c>
      <c r="BY37" s="413" t="str">
        <f t="shared" ca="1" si="35"/>
        <v/>
      </c>
      <c r="BZ37" s="412" t="str">
        <f ca="1">IF(OR(CA37="",CA37=0),"",MAX(BZ$5:BZ36)+1)</f>
        <v/>
      </c>
      <c r="CA37" s="316" t="str">
        <f ca="1">IFERROR(INDEX($AJ$38:$AJ$49, ROWS($CA$4:CA35)), IFERROR(INDEX($AN$38:$AN$49, ROWS($CA$4:CA35)-ROWS($AJ$38:$AJ$49)), IFERROR(INDEX($AR$38:$AR$49, ROWS($CA$4:CA35)-ROWS($AJ$38:$AJ$49)-ROWS($AN$38:$AN$49)),IFERROR(INDEX($AV$38:$AV$49, ROWS($CA$4:CA35)-ROWS($AJ$38:$AJ$49)-ROWS($AN$38:$AN$49)-ROWS($AR$38:$AR$49)),IFERROR(INDEX($AZ$38:$AZ$49, ROWS($CA$4:CA35)-ROWS($AJ$38:$AJ$49)-ROWS($AN$38:$AN$49)-ROWS($AR$38:$AR$49)-ROWS($AV$38:$AV$49)),IFERROR(INDEX($BD$38:$BD$49, ROWS($CA$4:CA35)-ROWS($AJ$38:$AJ$49)-ROWS($AN$38:$AN$49)-ROWS($AR$38:$AR$49)-ROWS($AV$38:$AV$49)-ROWS($AZ$38:$AZ$49)),IFERROR(INDEX($BH$38:$BH$49, ROWS($CA$4:CA35)-ROWS($AJ$38:$AJ$49)-ROWS($AN$38:$AN$49)-ROWS($AR$38:$AR$49)-ROWS($AV$38:$AV$49)-ROWS($AZ$38:$AZ$49)-ROWS($BD$38:$BD$49)), "")))))))</f>
        <v/>
      </c>
      <c r="CB37" s="316" t="str">
        <f t="shared" ca="1" si="36"/>
        <v/>
      </c>
      <c r="CC37" s="316" t="str">
        <f ca="1">IF(OR(CD37="",CD37=0),"",MAX(CC$5:CC36)+1)</f>
        <v/>
      </c>
      <c r="CD37" s="316" t="str">
        <f ca="1">IFERROR(INDEX($AK$38:$AK$49, ROWS($CD$4:CD35)), IFERROR(INDEX($AO$38:$AO$49, ROWS($CD$4:CD35)-ROWS($AK$38:$AK$49)), IFERROR(INDEX($AS$38:$AS$49, ROWS($CD$4:CD35)-ROWS($AK$38:$AK$49)-ROWS($AO$38:$AO$49)),IFERROR(INDEX($AW$38:$AW$49, ROWS($CD$4:CD35)-ROWS($AK$38:$AK$49)-ROWS($AO$38:$AO$49)-ROWS($AS$38:$AS$49)),IFERROR(INDEX($BA$38:$BA$49, ROWS($CD$4:CD35)-ROWS($AK$38:$AK$49)-ROWS($AO$38:$AO$49)-ROWS($AS$38:$AS$49)-ROWS($AW$38:$AW$49)),IFERROR(INDEX($BE$38:$BE$49, ROWS($CD$4:CD35)-ROWS($AK$38:$AK$49)-ROWS($AO$38:$AO$49)-ROWS($AS$38:$AS$49)-ROWS($AW$38:$AW$49)-ROWS($BA$38:$BA$49)),IFERROR(INDEX($BI$38:$BI$49, ROWS($CD$4:CD35)-ROWS($AK$38:$AK$49)-ROWS($AO$38:$AO$49)-ROWS($AS$38:$AS$49)-ROWS($AW$38:$AW$49)-ROWS($BA$38:$BA$49)-ROWS($BE$38:$BE$49)), "")))))))</f>
        <v/>
      </c>
      <c r="CE37" s="316" t="str">
        <f t="shared" ca="1" si="37"/>
        <v/>
      </c>
      <c r="CF37" s="413" t="str">
        <f t="shared" ca="1" si="38"/>
        <v/>
      </c>
      <c r="CG37" s="412" t="str">
        <f ca="1">IF(OR(CH37="",CH37=0),"",MAX(CG$5:CG36)+1)</f>
        <v/>
      </c>
      <c r="CH37" s="316" t="str">
        <f ca="1">IFERROR(INDEX($AJ$54:$AJ$65, ROWS($CH$4:CH35)), IFERROR(INDEX($AN$54:$AN$65, ROWS($CH$4:CH35)-ROWS($AJ$54:$AJ$65)), IFERROR(INDEX($AR$54:$AR$65, ROWS($CH$4:CH35)-ROWS($AJ$54:$AJ$65)-ROWS($AN$54:$AN$65)),IFERROR(INDEX($AV$54:$AV$65, ROWS($CH$4:CH35)-ROWS($AJ$54:$AJ$65)-ROWS($AN$54:$AN$65)-ROWS($AR$54:$AR$65)),IFERROR(INDEX($AZ$54:$AZ$65, ROWS($CH$4:CH35)-ROWS($AJ$54:$AJ$65)-ROWS($AN$54:$AN$65)-ROWS($AR$54:$AR$65)-ROWS($AV$54:$AV$65)),IFERROR(INDEX($BD$54:$BD$65, ROWS($CH$4:CH35)-ROWS($AJ$54:$AJ$65)-ROWS($AN$54:$AN$65)-ROWS($AR$54:$AR$65)-ROWS($AV$54:$AV$65)-ROWS($AZ$54:$AZ$65)),IFERROR(INDEX($BH$54:$BH$65, ROWS($CH$4:CH35)-ROWS($AJ$54:$AJ$65)-ROWS($AN$54:$AN$65)-ROWS($AR$54:$AR$65)-ROWS($AV$54:$AV$65)-ROWS($AZ$54:$AZ$65)-ROWS($BD$54:$BD$65)), "")))))))</f>
        <v/>
      </c>
      <c r="CI37" s="316" t="str">
        <f t="shared" ca="1" si="39"/>
        <v/>
      </c>
      <c r="CJ37" s="316" t="str">
        <f ca="1">IF(OR(CK37="",CK37=0),"",MAX(CJ$5:CJ36)+1)</f>
        <v/>
      </c>
      <c r="CK37" s="316" t="str">
        <f ca="1">IFERROR(INDEX($AK$54:$AK$65, ROWS($CK$4:CK35)), IFERROR(INDEX($AO$54:$AO$65, ROWS($CK$4:CK35)-ROWS($AK$54:$AK$65)), IFERROR(INDEX($AS$54:$AS$65, ROWS($CK$4:CK35)-ROWS($AK$54:$AK$65)-ROWS($AO$54:$AO$65)),IFERROR(INDEX($AW$54:$AW$65, ROWS($CK$4:CK35)-ROWS($AK$54:$AK$65)-ROWS($AO$54:$AO$65)-ROWS($AS$54:$AS$65)),IFERROR(INDEX($BA$54:$BA$65, ROWS($CK$4:CK35)-ROWS($AK$54:$AK$65)-ROWS($AO$54:$AO$65)-ROWS($AS$54:$AS$65)-ROWS($AW$54:$AW$65)),IFERROR(INDEX($BE$54:$BE$65, ROWS($CK$4:CK35)-ROWS($AK$54:$AK$65)-ROWS($AO$54:$AO$65)-ROWS($AS$54:$AS$65)-ROWS($AW$54:$AW$65)-ROWS($BA$54:$BA$65)),IFERROR(INDEX($BI$54:$BI$65, ROWS($CK$4:CK35)-ROWS($AK$54:$AK$65)-ROWS($AO$54:$AO$65)-ROWS($AS$54:$AS$65)-ROWS($AW$54:$AW$65)-ROWS($BA$54:$BA$65)-ROWS($BE$54:$BE$65)), "")))))))</f>
        <v/>
      </c>
      <c r="CL37" s="316" t="str">
        <f t="shared" ca="1" si="40"/>
        <v/>
      </c>
      <c r="CM37" s="413" t="str">
        <f t="shared" ca="1" si="41"/>
        <v/>
      </c>
      <c r="CN37" s="412" t="str">
        <f ca="1">IF(OR(CO37="",CO37=0),"",MAX(CN$5:CN36)+1)</f>
        <v/>
      </c>
      <c r="CO37" s="316" t="str">
        <f ca="1">IFERROR(INDEX($AJ$70:$AJ$81, ROWS($CO$4:CO35)), IFERROR(INDEX($AN$70:$AN$81, ROWS($CO$4:CO35)-ROWS($AJ$70:$AJ$81)), IFERROR(INDEX($AR$70:$AR$81, ROWS($CO$4:CO35)-ROWS($AJ$70:$AJ$81)-ROWS($AN$70:$AN$81)),IFERROR(INDEX($AV$70:$AV$81, ROWS($CO$4:CO35)-ROWS($AJ$70:$AJ$81)-ROWS($AN$70:$AN$81)-ROWS($AR$70:$AR$81)),IFERROR(INDEX($AZ$70:$AZ$81, ROWS($CO$4:CO35)-ROWS($AJ$70:$AJ$81)-ROWS($AN$70:$AN$81)-ROWS($AR$70:$AR$81)-ROWS($AV$70:$AV$81)),IFERROR(INDEX($BD$70:$BD$81, ROWS($CO$4:CO35)-ROWS($AJ$70:$AJ$81)-ROWS($AN$70:$AN$81)-ROWS($AR$70:$AR$81)-ROWS($AV$70:$AV$81)-ROWS($AZ$70:$AZ$81)),IFERROR(INDEX($BH$70:$BH$81, ROWS($CO$4:CO35)-ROWS($AJ$70:$AJ$81)-ROWS($AN$70:$AN$81)-ROWS($AR$70:$AR$81)-ROWS($AV$70:$AV$81)-ROWS($AZ$70:$AZ$81)-ROWS($BD$70:$BD$81)), "")))))))</f>
        <v/>
      </c>
      <c r="CP37" s="316" t="str">
        <f t="shared" ca="1" si="42"/>
        <v/>
      </c>
      <c r="CQ37" s="316" t="str">
        <f ca="1">IF(OR(CR37="",CR37=0),"",MAX(CQ$5:CQ36)+1)</f>
        <v/>
      </c>
      <c r="CR37" s="316" t="str">
        <f ca="1">IFERROR(INDEX($AK$70:$AK$81, ROWS($CR$4:CR35)), IFERROR(INDEX($AO$70:$AO$81, ROWS($CR$4:CR35)-ROWS($AK$70:$AK$81)), IFERROR(INDEX($AS$70:$AS$81, ROWS($CR$4:CR35)-ROWS($AK$70:$AK$81)-ROWS($AO$70:$AO$81)),IFERROR(INDEX($AW$70:$AW$81, ROWS($CR$4:CR35)-ROWS($AK$70:$AK$81)-ROWS($AO$70:$AO$81)-ROWS($AS$70:$AS$81)),IFERROR(INDEX($BA$70:$BA$81, ROWS($CR$4:CR35)-ROWS($AK$70:$AK$81)-ROWS($AO$70:$AO$81)-ROWS($AS$70:$AS$81)-ROWS($AW$70:$AW$81)),IFERROR(INDEX($BE$70:$BE$81, ROWS($CR$4:CR35)-ROWS($AK$70:$AK$81)-ROWS($AO$70:$AO$81)-ROWS($AS$70:$AS$81)-ROWS($AW$70:$AW$81)-ROWS($BA$70:$BA$81)),IFERROR(INDEX($BI$70:$BI$81, ROWS($CR$4:CR35)-ROWS($AK$70:$AK$81)-ROWS($AO$70:$AO$81)-ROWS($AS$70:$AS$81)-ROWS($AW$70:$AW$81)-ROWS($BA$70:$BA$81)-ROWS($BE$70:$BE$81)), "")))))))</f>
        <v/>
      </c>
      <c r="CS37" s="316" t="str">
        <f t="shared" ca="1" si="43"/>
        <v/>
      </c>
      <c r="CT37" s="413" t="str">
        <f t="shared" ca="1" si="44"/>
        <v/>
      </c>
      <c r="CU37" s="412" t="str">
        <f>IF(OR(CV37="",CV37=0),"",MAX(CU$5:CU36)+1)</f>
        <v/>
      </c>
      <c r="CV37" s="316" t="str">
        <f>IFERROR(INDEX($AJ$86:$AJ$97, ROWS($CV$4:CV35)), IFERROR(INDEX($AN$86:$AN$97, ROWS($CV$4:CV35)-ROWS($AJ$86:$AJ$97)), ""))</f>
        <v/>
      </c>
      <c r="CW37" s="316" t="str">
        <f t="shared" si="45"/>
        <v/>
      </c>
      <c r="CX37" s="316" t="str">
        <f>IF(OR(CY37="",CY37=0),"",MAX(CX$5:CX36)+1)</f>
        <v/>
      </c>
      <c r="CY37" s="316" t="str">
        <f>IFERROR(INDEX($AK$86:$AK$97, ROWS($CY$4:CY35)), IFERROR(INDEX($AO$86:$AO$97, ROWS($CY$4:CY35)-ROWS($AK$86:$AK$97)), ""))</f>
        <v/>
      </c>
      <c r="CZ37" s="316" t="str">
        <f t="shared" si="46"/>
        <v/>
      </c>
      <c r="DA37" s="413" t="str">
        <f t="shared" si="47"/>
        <v/>
      </c>
      <c r="DC37" s="438" t="str">
        <f ca="1">IF(OR(DD37="",DD37=0),"",MAX(DC$25:DC36)+1)</f>
        <v/>
      </c>
      <c r="DD37" s="435" t="str">
        <f t="shared" ca="1" si="90"/>
        <v/>
      </c>
      <c r="DE37" s="413" t="str">
        <f t="shared" ca="1" si="91"/>
        <v/>
      </c>
      <c r="DF37" s="432" t="str">
        <f ca="1">IF(OR(DG37="",DG37=0),"",MAX(DF$25:DF36)+1)</f>
        <v/>
      </c>
      <c r="DG37" s="414" t="str">
        <f t="shared" ca="1" si="92"/>
        <v/>
      </c>
      <c r="DH37" s="415" t="str">
        <f t="shared" ca="1" si="93"/>
        <v/>
      </c>
      <c r="DI37" s="414" t="str">
        <f t="shared" ca="1" si="94"/>
        <v/>
      </c>
      <c r="DJ37" s="413" t="str">
        <f t="shared" ca="1" si="95"/>
        <v/>
      </c>
      <c r="DK37" s="414" t="str">
        <f t="shared" ca="1" si="96"/>
        <v/>
      </c>
      <c r="DL37" s="415" t="str">
        <f t="shared" ca="1" si="97"/>
        <v/>
      </c>
    </row>
    <row r="38" spans="1:123" s="278" customFormat="1" ht="15" customHeight="1" x14ac:dyDescent="0.3">
      <c r="A38" s="1183"/>
      <c r="B38" s="1182"/>
      <c r="C38" s="1183"/>
      <c r="D38" s="1182"/>
      <c r="E38" s="284"/>
      <c r="F38" s="283"/>
      <c r="G38" s="283"/>
      <c r="H38" s="283"/>
      <c r="I38" s="283"/>
      <c r="J38" s="283"/>
      <c r="K38" s="283"/>
      <c r="L38" s="283"/>
      <c r="M38" s="283"/>
      <c r="N38" s="285"/>
      <c r="P38" s="295" t="str">
        <f t="shared" si="101"/>
        <v/>
      </c>
      <c r="Q38" s="295" t="str">
        <f t="shared" si="100"/>
        <v/>
      </c>
      <c r="R38" s="295" t="str">
        <f t="shared" si="100"/>
        <v/>
      </c>
      <c r="S38" s="296" t="str">
        <f t="shared" si="100"/>
        <v/>
      </c>
      <c r="T38" s="295" t="str">
        <f t="shared" si="100"/>
        <v/>
      </c>
      <c r="U38" s="295" t="str">
        <f t="shared" si="100"/>
        <v/>
      </c>
      <c r="V38" s="1158" t="s">
        <v>508</v>
      </c>
      <c r="W38" s="1159"/>
      <c r="X38" s="445">
        <f ca="1">IF(X34="",0,X34)</f>
        <v>8510.7200000000012</v>
      </c>
      <c r="Y38"/>
      <c r="AB38" s="261"/>
      <c r="AC38" s="358" t="str">
        <f>IF('Data Entry'!H22="","",'Data Entry'!H22)</f>
        <v/>
      </c>
      <c r="AD38" s="356" t="str">
        <f>IF('Data Entry'!G22="","",'Data Entry'!G22)</f>
        <v/>
      </c>
      <c r="AE38" s="363" t="str">
        <f>IF('Data Entry'!J22="","",'Data Entry'!J22)</f>
        <v/>
      </c>
      <c r="AF38" s="402" t="str">
        <f>IF('Data Entry'!I22="","",'Data Entry'!I22)</f>
        <v/>
      </c>
      <c r="AG38" s="301"/>
      <c r="AH38"/>
      <c r="AI38" s="304">
        <f ca="1">IFERROR(MATCH($AI$36,OFFSET($AC$1,AI37,,1000),0)+AI37,"")</f>
        <v>134</v>
      </c>
      <c r="AJ38" s="305" t="str">
        <f t="shared" ref="AJ38:AJ49" ca="1" si="102">IFERROR(INDEX(AD:AD,AI38),"")</f>
        <v>Groceries</v>
      </c>
      <c r="AK38" s="306">
        <f t="shared" ref="AK38:AK49" ca="1" si="103">IFERROR(INDEX(AE:AE,AI38),"")</f>
        <v>125</v>
      </c>
      <c r="AL38" s="307" t="str">
        <f t="shared" ref="AL38:AL49" ca="1" si="104">IFERROR(INDEX(AF:AF,AI38),"")</f>
        <v>Liquid Bills</v>
      </c>
      <c r="AM38" s="304">
        <f ca="1">IFERROR(MATCH($AM$36,OFFSET($AC$1,AM37,,1000),0)+AM37,"")</f>
        <v>64</v>
      </c>
      <c r="AN38" s="305" t="str">
        <f t="shared" ref="AN38:AN49" ca="1" si="105">IFERROR(INDEX(AD:AD,AM38),"")</f>
        <v>Paycheck 2</v>
      </c>
      <c r="AO38" s="306">
        <f t="shared" ref="AO38:AO49" ca="1" si="106">IFERROR(INDEX(AE:AE,AM38),"")</f>
        <v>400</v>
      </c>
      <c r="AP38" s="307" t="str">
        <f t="shared" ref="AP38:AP49" ca="1" si="107">IFERROR(INDEX(AF:AF,AM38),"")</f>
        <v>Income</v>
      </c>
      <c r="AQ38" s="304">
        <f ca="1">IFERROR(MATCH($AQ$36,OFFSET($AC$1,AQ37,,1000),0)+AQ37,"")</f>
        <v>14</v>
      </c>
      <c r="AR38" s="305" t="str">
        <f t="shared" ref="AR38:AR49" ca="1" si="108">IFERROR(INDEX(AD:AD,AQ38),"")</f>
        <v>Netflix</v>
      </c>
      <c r="AS38" s="306">
        <f t="shared" ref="AS38:AS49" ca="1" si="109">IFERROR(INDEX(AE:AE,AQ38),"")</f>
        <v>14.95</v>
      </c>
      <c r="AT38" s="307" t="str">
        <f t="shared" ref="AT38:AT49" ca="1" si="110">IFERROR(INDEX(AF:AF,AQ38),"")</f>
        <v>Monthly</v>
      </c>
      <c r="AU38" s="304">
        <f ca="1">IFERROR(MATCH($AU$36,OFFSET($AC$1,AU37,,1000),0)+AU37,"")</f>
        <v>33</v>
      </c>
      <c r="AV38" s="305" t="str">
        <f t="shared" ref="AV38:AV49" ca="1" si="111">IFERROR(INDEX(AD:AD,AU38),"")</f>
        <v>D. Store Card 4</v>
      </c>
      <c r="AW38" s="306">
        <f t="shared" ref="AW38:AW49" ca="1" si="112">IFERROR(INDEX(AE:AE,AU38),"")</f>
        <v>30</v>
      </c>
      <c r="AX38" s="307">
        <f t="shared" ref="AX38:AX49" ca="1" si="113">IFERROR(INDEX(AF:AF,AU38),"")</f>
        <v>120</v>
      </c>
      <c r="AY38" s="304">
        <f ca="1">IFERROR(MATCH($AY$36,OFFSET($AC$1,AY37,,1000),0)+AY37,"")</f>
        <v>30</v>
      </c>
      <c r="AZ38" s="305" t="str">
        <f t="shared" ref="AZ38:AZ49" ca="1" si="114">IFERROR(INDEX(AD:AD,AY38),"")</f>
        <v>D. Store Card 1</v>
      </c>
      <c r="BA38" s="306">
        <f t="shared" ref="BA38:BA49" ca="1" si="115">IFERROR(INDEX(AE:AE,AY38),"")</f>
        <v>30</v>
      </c>
      <c r="BB38" s="307">
        <f t="shared" ref="BB38:BB49" ca="1" si="116">IFERROR(INDEX(AF:AF,AY38),"")</f>
        <v>200</v>
      </c>
      <c r="BC38" s="304" t="str">
        <f ca="1">IFERROR(MATCH($BC$36,OFFSET($AC$1,BC37,,1000),0)+BC37,"")</f>
        <v/>
      </c>
      <c r="BD38" s="305" t="str">
        <f t="shared" ref="BD38:BD49" ca="1" si="117">IFERROR(INDEX(AD:AD,BC38),"")</f>
        <v/>
      </c>
      <c r="BE38" s="306" t="str">
        <f t="shared" ref="BE38:BE49" ca="1" si="118">IFERROR(INDEX(AE:AE,BC38),"")</f>
        <v/>
      </c>
      <c r="BF38" s="307" t="str">
        <f t="shared" ref="BF38:BF49" ca="1" si="119">IFERROR(INDEX(AF:AF,BC38),"")</f>
        <v/>
      </c>
      <c r="BG38" s="304">
        <f ca="1">IFERROR(MATCH($BG$36,OFFSET($AC$1,BG37,,1000),0)+BG37,"")</f>
        <v>11</v>
      </c>
      <c r="BH38" s="305" t="str">
        <f t="shared" ref="BH38:BH49" ca="1" si="120">IFERROR(INDEX(AD:AD,BG38),"")</f>
        <v>Roth IRA</v>
      </c>
      <c r="BI38" s="306">
        <f t="shared" ref="BI38:BI49" ca="1" si="121">IFERROR(INDEX(AE:AE,BG38),"")</f>
        <v>100</v>
      </c>
      <c r="BJ38" s="307" t="str">
        <f t="shared" ref="BJ38:BJ49" ca="1" si="122">IFERROR(INDEX(AF:AF,BG38),"")</f>
        <v>Monthly</v>
      </c>
      <c r="BL38" s="412" t="str">
        <f ca="1">IF(OR(BM38="",BM38=0),"",MAX(BL$5:BL37)+1)</f>
        <v/>
      </c>
      <c r="BM38" s="316" t="str">
        <f ca="1">IFERROR(INDEX($AJ$6:$AJ$17, ROWS(BM$4:$BM36)), IFERROR(INDEX($AN$6:$AN$17, ROWS(BM$4:$BM36)-ROWS($AJ$6:$AJ$17)), IFERROR(INDEX($AR$6:$AR$17, ROWS(BM$4:$BM36)-ROWS($AJ$6:$AJ$17)-ROWS($AN$6:$AN$17)),IFERROR(INDEX($AV$6:$AV$17, ROWS(BM$4:$BM36)-ROWS($AJ$6:$AJ$17)-ROWS($AN$6:$AN$17)-ROWS($AR$6:$AR$17)),IFERROR(INDEX($AZ$6:$AZ$17, ROWS(BM$4:$BM36)-ROWS($AJ$6:$AJ$17)-ROWS($AN$6:$AN$17)-ROWS($AR$6:$AR$17)-ROWS($AV$6:$AV$17)),IFERROR(INDEX($BD$6:$BD$17, ROWS(BM$4:$BM36)-ROWS($AJ$6:$AJ$17)-ROWS($AN$6:$AN$17)-ROWS($AR$6:$AR$17)-ROWS($AV$6:$AV$17)-ROWS($AZ$6:$AZ$17)),IFERROR(INDEX($BH$6:$BH$17, ROWS(BM$4:$BM36)-ROWS($AJ$6:$AJ$17)-ROWS($AN$6:$AN$17)-ROWS($AR$6:$AR$17)-ROWS($AV$6:$AV$17)-ROWS($AZ$6:$AZ$17)-ROWS($BD$6:$BD$17)), "")))))))</f>
        <v/>
      </c>
      <c r="BN38" s="316" t="str">
        <f t="shared" ca="1" si="30"/>
        <v/>
      </c>
      <c r="BO38" s="316" t="str">
        <f ca="1">IF(OR(BP38="",BP38=0),"",MAX(BO$5:BO37)+1)</f>
        <v/>
      </c>
      <c r="BP38" s="316" t="str">
        <f ca="1">IFERROR(INDEX($AK$6:$AK$17, ROWS($BP$4:BP36)), IFERROR(INDEX($AO$6:$AO$17, ROWS($BP$4:BP36)-ROWS($AK$6:$AK$17)), IFERROR(INDEX($AS$6:$AS$17, ROWS($BP$4:BP36)-ROWS($AK$6:$AK$17)-ROWS($AO$6:$AO$17)),IFERROR(INDEX($AW$6:$AW$17, ROWS($BP$4:BP36)-ROWS($AK$6:$AK$17)-ROWS($AO$6:$AO$17)-ROWS($AS$6:$AS$17)),IFERROR(INDEX($BA$6:$BA$17, ROWS($BP$4:BP36)-ROWS($AK$6:$AK$17)-ROWS($AO$6:$AO$17)-ROWS($AS$6:$AS$17)-ROWS($AW$6:$AW$17)),IFERROR(INDEX($BE$6:$BE$17, ROWS($BP$4:BP36)-ROWS($AK$6:$AK$17)-ROWS($AO$6:$AO$17)-ROWS($AS$6:$AS$17)-ROWS($AW$6:$AW$17)-ROWS($BA$6:$BA$17)),IFERROR(INDEX($BI$6:$BI$17, ROWS($BP$4:BP36)-ROWS($AK$6:$AK$17)-ROWS($AO$6:$AO$17)-ROWS($AS$6:$AS$17)-ROWS($AW$6:$AW$17)-ROWS($BA$6:$BA$17)-ROWS($BE$6:$BE$17)), "")))))))</f>
        <v/>
      </c>
      <c r="BQ38" s="316" t="str">
        <f t="shared" ca="1" si="31"/>
        <v/>
      </c>
      <c r="BR38" s="413" t="str">
        <f t="shared" ca="1" si="32"/>
        <v/>
      </c>
      <c r="BS38" s="412" t="str">
        <f ca="1">IF(OR(BT38="",BT38=0),"",MAX(BS$5:BS37)+1)</f>
        <v/>
      </c>
      <c r="BT38" s="316" t="str">
        <f ca="1">IFERROR(INDEX($AJ$22:$AJ$33, ROWS($BT$4:BT36)), IFERROR(INDEX($AN$22:$AN$33, ROWS($BT$4:BT36)-ROWS($AJ$22:$AJ$33)), IFERROR(INDEX($AR$22:$AR$33, ROWS($BT$4:BT36)-ROWS($AJ$22:$AJ$33)-ROWS($AN$22:$AN$33)),IFERROR(INDEX($AV$22:$AV$33, ROWS($BT$4:BT36)-ROWS($AJ$22:$AJ$33)-ROWS($AN$22:$AN$33)-ROWS($AR$22:$AR$33)),IFERROR(INDEX($AZ$22:$AZ$33, ROWS($BT$4:BT36)-ROWS($AJ$22:$AJ$33)-ROWS($AN$22:$AN$33)-ROWS($AR$22:$AR$33)-ROWS($AV$22:$AV$33)),IFERROR(INDEX($BD$22:$BD$33, ROWS($BT$4:BT36)-ROWS($AJ$22:$AJ$33)-ROWS($AN$22:$AN$33)-ROWS($AR$22:$AR$33)-ROWS($AV$22:$AV$33)-ROWS($AZ$22:$AZ$33)),IFERROR(INDEX($BH$22:$BH$33, ROWS($BT$4:BT36)-ROWS($AJ$22:$AJ$33)-ROWS($AN$22:$AN$33)-ROWS($AR$22:$AR$33)-ROWS($AV$22:$AV$33)-ROWS($AZ$22:$AZ$33)-ROWS($BD$22:$BD$33)), "")))))))</f>
        <v/>
      </c>
      <c r="BU38" s="316" t="str">
        <f t="shared" ca="1" si="33"/>
        <v/>
      </c>
      <c r="BV38" s="316" t="str">
        <f ca="1">IF(OR(BW38="",BW38=0),"",MAX(BV$5:BV37)+1)</f>
        <v/>
      </c>
      <c r="BW38" s="316" t="str">
        <f ca="1">IFERROR(INDEX($AK$22:$AK$33, ROWS($BW$4:BW36)), IFERROR(INDEX($AO$22:$AO$33, ROWS($BW$4:BW36)-ROWS($AK$22:$AK$33)), IFERROR(INDEX($AS$22:$AS$33, ROWS($BW$4:BW36)-ROWS($AK$22:$AK$33)-ROWS($AO$22:$AO$33)),IFERROR(INDEX($AW$22:$AW$33, ROWS($BW$4:BW36)-ROWS($AK$22:$AK$33)-ROWS($AO$22:$AO$33)-ROWS($AS$22:$AS$33)),IFERROR(INDEX($BA$22:$BA$33, ROWS($BW$4:BW36)-ROWS($AK$22:$AK$33)-ROWS($AO$22:$AO$33)-ROWS($AS$22:$AS$33)-ROWS($AW$22:$AW$33)),IFERROR(INDEX($BE$22:$BE$33, ROWS($BW$4:BW36)-ROWS($AK$22:$AK$33)-ROWS($AO$22:$AO$33)-ROWS($AS$22:$AS$33)-ROWS($AW$22:$AW$33)-ROWS($BA$22:$BA$33)),IFERROR(INDEX($BI$22:$BI$33, ROWS($BW$4:BW36)-ROWS($AK$22:$AK$33)-ROWS($AO$22:$AO$33)-ROWS($AS$22:$AS$33)-ROWS($AW$22:$AW$33)-ROWS($BA$22:$BA$33)-ROWS($BE$22:$BE$33)), "")))))))</f>
        <v/>
      </c>
      <c r="BX38" s="316" t="str">
        <f t="shared" ca="1" si="34"/>
        <v/>
      </c>
      <c r="BY38" s="413" t="str">
        <f t="shared" ca="1" si="35"/>
        <v/>
      </c>
      <c r="BZ38" s="412" t="str">
        <f ca="1">IF(OR(CA38="",CA38=0),"",MAX(BZ$5:BZ37)+1)</f>
        <v/>
      </c>
      <c r="CA38" s="316" t="str">
        <f ca="1">IFERROR(INDEX($AJ$38:$AJ$49, ROWS($CA$4:CA36)), IFERROR(INDEX($AN$38:$AN$49, ROWS($CA$4:CA36)-ROWS($AJ$38:$AJ$49)), IFERROR(INDEX($AR$38:$AR$49, ROWS($CA$4:CA36)-ROWS($AJ$38:$AJ$49)-ROWS($AN$38:$AN$49)),IFERROR(INDEX($AV$38:$AV$49, ROWS($CA$4:CA36)-ROWS($AJ$38:$AJ$49)-ROWS($AN$38:$AN$49)-ROWS($AR$38:$AR$49)),IFERROR(INDEX($AZ$38:$AZ$49, ROWS($CA$4:CA36)-ROWS($AJ$38:$AJ$49)-ROWS($AN$38:$AN$49)-ROWS($AR$38:$AR$49)-ROWS($AV$38:$AV$49)),IFERROR(INDEX($BD$38:$BD$49, ROWS($CA$4:CA36)-ROWS($AJ$38:$AJ$49)-ROWS($AN$38:$AN$49)-ROWS($AR$38:$AR$49)-ROWS($AV$38:$AV$49)-ROWS($AZ$38:$AZ$49)),IFERROR(INDEX($BH$38:$BH$49, ROWS($CA$4:CA36)-ROWS($AJ$38:$AJ$49)-ROWS($AN$38:$AN$49)-ROWS($AR$38:$AR$49)-ROWS($AV$38:$AV$49)-ROWS($AZ$38:$AZ$49)-ROWS($BD$38:$BD$49)), "")))))))</f>
        <v/>
      </c>
      <c r="CB38" s="316" t="str">
        <f t="shared" ca="1" si="36"/>
        <v/>
      </c>
      <c r="CC38" s="316" t="str">
        <f ca="1">IF(OR(CD38="",CD38=0),"",MAX(CC$5:CC37)+1)</f>
        <v/>
      </c>
      <c r="CD38" s="316" t="str">
        <f ca="1">IFERROR(INDEX($AK$38:$AK$49, ROWS($CD$4:CD36)), IFERROR(INDEX($AO$38:$AO$49, ROWS($CD$4:CD36)-ROWS($AK$38:$AK$49)), IFERROR(INDEX($AS$38:$AS$49, ROWS($CD$4:CD36)-ROWS($AK$38:$AK$49)-ROWS($AO$38:$AO$49)),IFERROR(INDEX($AW$38:$AW$49, ROWS($CD$4:CD36)-ROWS($AK$38:$AK$49)-ROWS($AO$38:$AO$49)-ROWS($AS$38:$AS$49)),IFERROR(INDEX($BA$38:$BA$49, ROWS($CD$4:CD36)-ROWS($AK$38:$AK$49)-ROWS($AO$38:$AO$49)-ROWS($AS$38:$AS$49)-ROWS($AW$38:$AW$49)),IFERROR(INDEX($BE$38:$BE$49, ROWS($CD$4:CD36)-ROWS($AK$38:$AK$49)-ROWS($AO$38:$AO$49)-ROWS($AS$38:$AS$49)-ROWS($AW$38:$AW$49)-ROWS($BA$38:$BA$49)),IFERROR(INDEX($BI$38:$BI$49, ROWS($CD$4:CD36)-ROWS($AK$38:$AK$49)-ROWS($AO$38:$AO$49)-ROWS($AS$38:$AS$49)-ROWS($AW$38:$AW$49)-ROWS($BA$38:$BA$49)-ROWS($BE$38:$BE$49)), "")))))))</f>
        <v/>
      </c>
      <c r="CE38" s="316" t="str">
        <f t="shared" ca="1" si="37"/>
        <v/>
      </c>
      <c r="CF38" s="413" t="str">
        <f t="shared" ca="1" si="38"/>
        <v/>
      </c>
      <c r="CG38" s="412" t="str">
        <f ca="1">IF(OR(CH38="",CH38=0),"",MAX(CG$5:CG37)+1)</f>
        <v/>
      </c>
      <c r="CH38" s="316" t="str">
        <f ca="1">IFERROR(INDEX($AJ$54:$AJ$65, ROWS($CH$4:CH36)), IFERROR(INDEX($AN$54:$AN$65, ROWS($CH$4:CH36)-ROWS($AJ$54:$AJ$65)), IFERROR(INDEX($AR$54:$AR$65, ROWS($CH$4:CH36)-ROWS($AJ$54:$AJ$65)-ROWS($AN$54:$AN$65)),IFERROR(INDEX($AV$54:$AV$65, ROWS($CH$4:CH36)-ROWS($AJ$54:$AJ$65)-ROWS($AN$54:$AN$65)-ROWS($AR$54:$AR$65)),IFERROR(INDEX($AZ$54:$AZ$65, ROWS($CH$4:CH36)-ROWS($AJ$54:$AJ$65)-ROWS($AN$54:$AN$65)-ROWS($AR$54:$AR$65)-ROWS($AV$54:$AV$65)),IFERROR(INDEX($BD$54:$BD$65, ROWS($CH$4:CH36)-ROWS($AJ$54:$AJ$65)-ROWS($AN$54:$AN$65)-ROWS($AR$54:$AR$65)-ROWS($AV$54:$AV$65)-ROWS($AZ$54:$AZ$65)),IFERROR(INDEX($BH$54:$BH$65, ROWS($CH$4:CH36)-ROWS($AJ$54:$AJ$65)-ROWS($AN$54:$AN$65)-ROWS($AR$54:$AR$65)-ROWS($AV$54:$AV$65)-ROWS($AZ$54:$AZ$65)-ROWS($BD$54:$BD$65)), "")))))))</f>
        <v/>
      </c>
      <c r="CI38" s="316" t="str">
        <f t="shared" ca="1" si="39"/>
        <v/>
      </c>
      <c r="CJ38" s="316" t="str">
        <f ca="1">IF(OR(CK38="",CK38=0),"",MAX(CJ$5:CJ37)+1)</f>
        <v/>
      </c>
      <c r="CK38" s="316" t="str">
        <f ca="1">IFERROR(INDEX($AK$54:$AK$65, ROWS($CK$4:CK36)), IFERROR(INDEX($AO$54:$AO$65, ROWS($CK$4:CK36)-ROWS($AK$54:$AK$65)), IFERROR(INDEX($AS$54:$AS$65, ROWS($CK$4:CK36)-ROWS($AK$54:$AK$65)-ROWS($AO$54:$AO$65)),IFERROR(INDEX($AW$54:$AW$65, ROWS($CK$4:CK36)-ROWS($AK$54:$AK$65)-ROWS($AO$54:$AO$65)-ROWS($AS$54:$AS$65)),IFERROR(INDEX($BA$54:$BA$65, ROWS($CK$4:CK36)-ROWS($AK$54:$AK$65)-ROWS($AO$54:$AO$65)-ROWS($AS$54:$AS$65)-ROWS($AW$54:$AW$65)),IFERROR(INDEX($BE$54:$BE$65, ROWS($CK$4:CK36)-ROWS($AK$54:$AK$65)-ROWS($AO$54:$AO$65)-ROWS($AS$54:$AS$65)-ROWS($AW$54:$AW$65)-ROWS($BA$54:$BA$65)),IFERROR(INDEX($BI$54:$BI$65, ROWS($CK$4:CK36)-ROWS($AK$54:$AK$65)-ROWS($AO$54:$AO$65)-ROWS($AS$54:$AS$65)-ROWS($AW$54:$AW$65)-ROWS($BA$54:$BA$65)-ROWS($BE$54:$BE$65)), "")))))))</f>
        <v/>
      </c>
      <c r="CL38" s="316" t="str">
        <f t="shared" ca="1" si="40"/>
        <v/>
      </c>
      <c r="CM38" s="413" t="str">
        <f t="shared" ca="1" si="41"/>
        <v/>
      </c>
      <c r="CN38" s="412" t="str">
        <f ca="1">IF(OR(CO38="",CO38=0),"",MAX(CN$5:CN37)+1)</f>
        <v/>
      </c>
      <c r="CO38" s="316" t="str">
        <f ca="1">IFERROR(INDEX($AJ$70:$AJ$81, ROWS($CO$4:CO36)), IFERROR(INDEX($AN$70:$AN$81, ROWS($CO$4:CO36)-ROWS($AJ$70:$AJ$81)), IFERROR(INDEX($AR$70:$AR$81, ROWS($CO$4:CO36)-ROWS($AJ$70:$AJ$81)-ROWS($AN$70:$AN$81)),IFERROR(INDEX($AV$70:$AV$81, ROWS($CO$4:CO36)-ROWS($AJ$70:$AJ$81)-ROWS($AN$70:$AN$81)-ROWS($AR$70:$AR$81)),IFERROR(INDEX($AZ$70:$AZ$81, ROWS($CO$4:CO36)-ROWS($AJ$70:$AJ$81)-ROWS($AN$70:$AN$81)-ROWS($AR$70:$AR$81)-ROWS($AV$70:$AV$81)),IFERROR(INDEX($BD$70:$BD$81, ROWS($CO$4:CO36)-ROWS($AJ$70:$AJ$81)-ROWS($AN$70:$AN$81)-ROWS($AR$70:$AR$81)-ROWS($AV$70:$AV$81)-ROWS($AZ$70:$AZ$81)),IFERROR(INDEX($BH$70:$BH$81, ROWS($CO$4:CO36)-ROWS($AJ$70:$AJ$81)-ROWS($AN$70:$AN$81)-ROWS($AR$70:$AR$81)-ROWS($AV$70:$AV$81)-ROWS($AZ$70:$AZ$81)-ROWS($BD$70:$BD$81)), "")))))))</f>
        <v/>
      </c>
      <c r="CP38" s="316" t="str">
        <f t="shared" ca="1" si="42"/>
        <v/>
      </c>
      <c r="CQ38" s="316" t="str">
        <f ca="1">IF(OR(CR38="",CR38=0),"",MAX(CQ$5:CQ37)+1)</f>
        <v/>
      </c>
      <c r="CR38" s="316" t="str">
        <f ca="1">IFERROR(INDEX($AK$70:$AK$81, ROWS($CR$4:CR36)), IFERROR(INDEX($AO$70:$AO$81, ROWS($CR$4:CR36)-ROWS($AK$70:$AK$81)), IFERROR(INDEX($AS$70:$AS$81, ROWS($CR$4:CR36)-ROWS($AK$70:$AK$81)-ROWS($AO$70:$AO$81)),IFERROR(INDEX($AW$70:$AW$81, ROWS($CR$4:CR36)-ROWS($AK$70:$AK$81)-ROWS($AO$70:$AO$81)-ROWS($AS$70:$AS$81)),IFERROR(INDEX($BA$70:$BA$81, ROWS($CR$4:CR36)-ROWS($AK$70:$AK$81)-ROWS($AO$70:$AO$81)-ROWS($AS$70:$AS$81)-ROWS($AW$70:$AW$81)),IFERROR(INDEX($BE$70:$BE$81, ROWS($CR$4:CR36)-ROWS($AK$70:$AK$81)-ROWS($AO$70:$AO$81)-ROWS($AS$70:$AS$81)-ROWS($AW$70:$AW$81)-ROWS($BA$70:$BA$81)),IFERROR(INDEX($BI$70:$BI$81, ROWS($CR$4:CR36)-ROWS($AK$70:$AK$81)-ROWS($AO$70:$AO$81)-ROWS($AS$70:$AS$81)-ROWS($AW$70:$AW$81)-ROWS($BA$70:$BA$81)-ROWS($BE$70:$BE$81)), "")))))))</f>
        <v/>
      </c>
      <c r="CS38" s="316" t="str">
        <f t="shared" ca="1" si="43"/>
        <v/>
      </c>
      <c r="CT38" s="413" t="str">
        <f t="shared" ca="1" si="44"/>
        <v/>
      </c>
      <c r="CU38" s="412" t="str">
        <f>IF(OR(CV38="",CV38=0),"",MAX(CU$5:CU37)+1)</f>
        <v/>
      </c>
      <c r="CV38" s="316" t="str">
        <f>IFERROR(INDEX($AJ$86:$AJ$97, ROWS($CV$4:CV36)), IFERROR(INDEX($AN$86:$AN$97, ROWS($CV$4:CV36)-ROWS($AJ$86:$AJ$97)), ""))</f>
        <v/>
      </c>
      <c r="CW38" s="316" t="str">
        <f t="shared" si="45"/>
        <v/>
      </c>
      <c r="CX38" s="316" t="str">
        <f>IF(OR(CY38="",CY38=0),"",MAX(CX$5:CX37)+1)</f>
        <v/>
      </c>
      <c r="CY38" s="316" t="str">
        <f>IFERROR(INDEX($AK$86:$AK$97, ROWS($CY$4:CY36)), IFERROR(INDEX($AO$86:$AO$97, ROWS($CY$4:CY36)-ROWS($AK$86:$AK$97)), ""))</f>
        <v/>
      </c>
      <c r="CZ38" s="316" t="str">
        <f t="shared" si="46"/>
        <v/>
      </c>
      <c r="DA38" s="413" t="str">
        <f t="shared" si="47"/>
        <v/>
      </c>
      <c r="DC38" s="438" t="str">
        <f ca="1">IF(OR(DD38="",DD38=0),"",MAX(DC$25:DC37)+1)</f>
        <v/>
      </c>
      <c r="DD38" s="434" t="str">
        <f t="shared" ca="1" si="90"/>
        <v/>
      </c>
      <c r="DE38" s="413" t="str">
        <f t="shared" ca="1" si="91"/>
        <v/>
      </c>
      <c r="DF38" s="431" t="str">
        <f ca="1">IF(OR(DG38="",DG38=0),"",MAX(DF$25:DF37)+1)</f>
        <v/>
      </c>
      <c r="DG38" s="412" t="str">
        <f t="shared" ca="1" si="92"/>
        <v/>
      </c>
      <c r="DH38" s="413" t="str">
        <f t="shared" ca="1" si="93"/>
        <v/>
      </c>
      <c r="DI38" s="412" t="str">
        <f t="shared" ca="1" si="94"/>
        <v/>
      </c>
      <c r="DJ38" s="413" t="str">
        <f t="shared" ca="1" si="95"/>
        <v/>
      </c>
      <c r="DK38" s="412" t="str">
        <f t="shared" ca="1" si="96"/>
        <v/>
      </c>
      <c r="DL38" s="413" t="str">
        <f t="shared" ca="1" si="97"/>
        <v/>
      </c>
    </row>
    <row r="39" spans="1:123" s="278" customFormat="1" ht="15" customHeight="1" x14ac:dyDescent="0.3">
      <c r="A39" s="1183" t="s">
        <v>478</v>
      </c>
      <c r="B39" s="1182"/>
      <c r="C39" s="1183" t="s">
        <v>478</v>
      </c>
      <c r="D39" s="1182"/>
      <c r="E39" s="284"/>
      <c r="F39" s="283"/>
      <c r="G39" s="283"/>
      <c r="H39" s="283"/>
      <c r="I39" s="283"/>
      <c r="J39" s="283"/>
      <c r="M39" s="282"/>
      <c r="N39" s="281"/>
      <c r="P39" s="295" t="str">
        <f t="shared" si="101"/>
        <v/>
      </c>
      <c r="Q39" s="295" t="str">
        <f t="shared" si="100"/>
        <v/>
      </c>
      <c r="R39" s="295" t="str">
        <f t="shared" si="100"/>
        <v/>
      </c>
      <c r="S39" s="296" t="str">
        <f t="shared" si="100"/>
        <v/>
      </c>
      <c r="T39" s="295" t="str">
        <f t="shared" si="100"/>
        <v/>
      </c>
      <c r="U39" s="295" t="str">
        <f t="shared" si="100"/>
        <v/>
      </c>
      <c r="V39" s="1158"/>
      <c r="W39" s="1159"/>
      <c r="X39" s="445"/>
      <c r="Y39"/>
      <c r="AB39" s="261"/>
      <c r="AC39" s="358" t="str">
        <f>IF('Data Entry'!H23="","",'Data Entry'!H23)</f>
        <v/>
      </c>
      <c r="AD39" s="356" t="str">
        <f>IF('Data Entry'!G23="","",'Data Entry'!G23)</f>
        <v/>
      </c>
      <c r="AE39" s="363" t="str">
        <f>IF('Data Entry'!J23="","",'Data Entry'!J23)</f>
        <v/>
      </c>
      <c r="AF39" s="402" t="str">
        <f>IF('Data Entry'!I23="","",'Data Entry'!I23)</f>
        <v/>
      </c>
      <c r="AG39" s="301"/>
      <c r="AH39"/>
      <c r="AI39" s="304" t="str">
        <f t="shared" ref="AI39:AI49" ca="1" si="123">IFERROR(MATCH($AI$36,OFFSET($AC$1,AI38,,1000),0)+AI38,"")</f>
        <v/>
      </c>
      <c r="AJ39" s="305" t="str">
        <f t="shared" ca="1" si="102"/>
        <v/>
      </c>
      <c r="AK39" s="306" t="str">
        <f t="shared" ca="1" si="103"/>
        <v/>
      </c>
      <c r="AL39" s="307" t="str">
        <f t="shared" ca="1" si="104"/>
        <v/>
      </c>
      <c r="AM39" s="304">
        <f t="shared" ref="AM39:AM49" ca="1" si="124">IFERROR(MATCH($AM$36,OFFSET($AC$1,AM38,,1000),0)+AM38,"")</f>
        <v>94</v>
      </c>
      <c r="AN39" s="305" t="str">
        <f t="shared" ca="1" si="105"/>
        <v>Lawn Service</v>
      </c>
      <c r="AO39" s="306">
        <f t="shared" ca="1" si="106"/>
        <v>50</v>
      </c>
      <c r="AP39" s="307" t="str">
        <f t="shared" ca="1" si="107"/>
        <v>Fixed Bills</v>
      </c>
      <c r="AQ39" s="304" t="str">
        <f t="shared" ref="AQ39:AQ49" ca="1" si="125">IFERROR(MATCH($AQ$36,OFFSET($AC$1,AQ38,,1000),0)+AQ38,"")</f>
        <v/>
      </c>
      <c r="AR39" s="305" t="str">
        <f t="shared" ca="1" si="108"/>
        <v/>
      </c>
      <c r="AS39" s="306" t="str">
        <f t="shared" ca="1" si="109"/>
        <v/>
      </c>
      <c r="AT39" s="307" t="str">
        <f t="shared" ca="1" si="110"/>
        <v/>
      </c>
      <c r="AU39" s="304" t="str">
        <f t="shared" ref="AU39:AU49" ca="1" si="126">IFERROR(MATCH($AU$36,OFFSET($AC$1,AU38,,1000),0)+AU38,"")</f>
        <v/>
      </c>
      <c r="AV39" s="305" t="str">
        <f t="shared" ca="1" si="111"/>
        <v/>
      </c>
      <c r="AW39" s="306" t="str">
        <f t="shared" ca="1" si="112"/>
        <v/>
      </c>
      <c r="AX39" s="307" t="str">
        <f t="shared" ca="1" si="113"/>
        <v/>
      </c>
      <c r="AY39" s="304" t="str">
        <f t="shared" ref="AY39:AY49" ca="1" si="127">IFERROR(MATCH($AY$36,OFFSET($AC$1,AY38,,1000),0)+AY38,"")</f>
        <v/>
      </c>
      <c r="AZ39" s="305" t="str">
        <f t="shared" ca="1" si="114"/>
        <v/>
      </c>
      <c r="BA39" s="306" t="str">
        <f t="shared" ca="1" si="115"/>
        <v/>
      </c>
      <c r="BB39" s="307" t="str">
        <f t="shared" ca="1" si="116"/>
        <v/>
      </c>
      <c r="BC39" s="304" t="str">
        <f t="shared" ref="BC39:BC49" ca="1" si="128">IFERROR(MATCH($BC$36,OFFSET($AC$1,BC38,,1000),0)+BC38,"")</f>
        <v/>
      </c>
      <c r="BD39" s="305" t="str">
        <f t="shared" ca="1" si="117"/>
        <v/>
      </c>
      <c r="BE39" s="306" t="str">
        <f t="shared" ca="1" si="118"/>
        <v/>
      </c>
      <c r="BF39" s="307" t="str">
        <f t="shared" ca="1" si="119"/>
        <v/>
      </c>
      <c r="BG39" s="304">
        <f t="shared" ref="BG39:BG49" ca="1" si="129">IFERROR(MATCH($BG$36,OFFSET($AC$1,BG38,,1000),0)+BG38,"")</f>
        <v>31</v>
      </c>
      <c r="BH39" s="305" t="str">
        <f t="shared" ca="1" si="120"/>
        <v>D. Store Card 2</v>
      </c>
      <c r="BI39" s="306">
        <f t="shared" ca="1" si="121"/>
        <v>30</v>
      </c>
      <c r="BJ39" s="307">
        <f t="shared" ca="1" si="122"/>
        <v>350</v>
      </c>
      <c r="BL39" s="412" t="str">
        <f ca="1">IF(OR(BM39="",BM39=0),"",MAX(BL$5:BL38)+1)</f>
        <v/>
      </c>
      <c r="BM39" s="316" t="str">
        <f ca="1">IFERROR(INDEX($AJ$6:$AJ$17, ROWS(BM$4:$BM37)), IFERROR(INDEX($AN$6:$AN$17, ROWS(BM$4:$BM37)-ROWS($AJ$6:$AJ$17)), IFERROR(INDEX($AR$6:$AR$17, ROWS(BM$4:$BM37)-ROWS($AJ$6:$AJ$17)-ROWS($AN$6:$AN$17)),IFERROR(INDEX($AV$6:$AV$17, ROWS(BM$4:$BM37)-ROWS($AJ$6:$AJ$17)-ROWS($AN$6:$AN$17)-ROWS($AR$6:$AR$17)),IFERROR(INDEX($AZ$6:$AZ$17, ROWS(BM$4:$BM37)-ROWS($AJ$6:$AJ$17)-ROWS($AN$6:$AN$17)-ROWS($AR$6:$AR$17)-ROWS($AV$6:$AV$17)),IFERROR(INDEX($BD$6:$BD$17, ROWS(BM$4:$BM37)-ROWS($AJ$6:$AJ$17)-ROWS($AN$6:$AN$17)-ROWS($AR$6:$AR$17)-ROWS($AV$6:$AV$17)-ROWS($AZ$6:$AZ$17)),IFERROR(INDEX($BH$6:$BH$17, ROWS(BM$4:$BM37)-ROWS($AJ$6:$AJ$17)-ROWS($AN$6:$AN$17)-ROWS($AR$6:$AR$17)-ROWS($AV$6:$AV$17)-ROWS($AZ$6:$AZ$17)-ROWS($BD$6:$BD$17)), "")))))))</f>
        <v/>
      </c>
      <c r="BN39" s="316" t="str">
        <f t="shared" ca="1" si="30"/>
        <v/>
      </c>
      <c r="BO39" s="316" t="str">
        <f ca="1">IF(OR(BP39="",BP39=0),"",MAX(BO$5:BO38)+1)</f>
        <v/>
      </c>
      <c r="BP39" s="316" t="str">
        <f ca="1">IFERROR(INDEX($AK$6:$AK$17, ROWS($BP$4:BP37)), IFERROR(INDEX($AO$6:$AO$17, ROWS($BP$4:BP37)-ROWS($AK$6:$AK$17)), IFERROR(INDEX($AS$6:$AS$17, ROWS($BP$4:BP37)-ROWS($AK$6:$AK$17)-ROWS($AO$6:$AO$17)),IFERROR(INDEX($AW$6:$AW$17, ROWS($BP$4:BP37)-ROWS($AK$6:$AK$17)-ROWS($AO$6:$AO$17)-ROWS($AS$6:$AS$17)),IFERROR(INDEX($BA$6:$BA$17, ROWS($BP$4:BP37)-ROWS($AK$6:$AK$17)-ROWS($AO$6:$AO$17)-ROWS($AS$6:$AS$17)-ROWS($AW$6:$AW$17)),IFERROR(INDEX($BE$6:$BE$17, ROWS($BP$4:BP37)-ROWS($AK$6:$AK$17)-ROWS($AO$6:$AO$17)-ROWS($AS$6:$AS$17)-ROWS($AW$6:$AW$17)-ROWS($BA$6:$BA$17)),IFERROR(INDEX($BI$6:$BI$17, ROWS($BP$4:BP37)-ROWS($AK$6:$AK$17)-ROWS($AO$6:$AO$17)-ROWS($AS$6:$AS$17)-ROWS($AW$6:$AW$17)-ROWS($BA$6:$BA$17)-ROWS($BE$6:$BE$17)), "")))))))</f>
        <v/>
      </c>
      <c r="BQ39" s="316" t="str">
        <f t="shared" ca="1" si="31"/>
        <v/>
      </c>
      <c r="BR39" s="413" t="str">
        <f t="shared" ca="1" si="32"/>
        <v/>
      </c>
      <c r="BS39" s="412" t="str">
        <f ca="1">IF(OR(BT39="",BT39=0),"",MAX(BS$5:BS38)+1)</f>
        <v/>
      </c>
      <c r="BT39" s="316" t="str">
        <f ca="1">IFERROR(INDEX($AJ$22:$AJ$33, ROWS($BT$4:BT37)), IFERROR(INDEX($AN$22:$AN$33, ROWS($BT$4:BT37)-ROWS($AJ$22:$AJ$33)), IFERROR(INDEX($AR$22:$AR$33, ROWS($BT$4:BT37)-ROWS($AJ$22:$AJ$33)-ROWS($AN$22:$AN$33)),IFERROR(INDEX($AV$22:$AV$33, ROWS($BT$4:BT37)-ROWS($AJ$22:$AJ$33)-ROWS($AN$22:$AN$33)-ROWS($AR$22:$AR$33)),IFERROR(INDEX($AZ$22:$AZ$33, ROWS($BT$4:BT37)-ROWS($AJ$22:$AJ$33)-ROWS($AN$22:$AN$33)-ROWS($AR$22:$AR$33)-ROWS($AV$22:$AV$33)),IFERROR(INDEX($BD$22:$BD$33, ROWS($BT$4:BT37)-ROWS($AJ$22:$AJ$33)-ROWS($AN$22:$AN$33)-ROWS($AR$22:$AR$33)-ROWS($AV$22:$AV$33)-ROWS($AZ$22:$AZ$33)),IFERROR(INDEX($BH$22:$BH$33, ROWS($BT$4:BT37)-ROWS($AJ$22:$AJ$33)-ROWS($AN$22:$AN$33)-ROWS($AR$22:$AR$33)-ROWS($AV$22:$AV$33)-ROWS($AZ$22:$AZ$33)-ROWS($BD$22:$BD$33)), "")))))))</f>
        <v/>
      </c>
      <c r="BU39" s="316" t="str">
        <f t="shared" ca="1" si="33"/>
        <v/>
      </c>
      <c r="BV39" s="316" t="str">
        <f ca="1">IF(OR(BW39="",BW39=0),"",MAX(BV$5:BV38)+1)</f>
        <v/>
      </c>
      <c r="BW39" s="316" t="str">
        <f ca="1">IFERROR(INDEX($AK$22:$AK$33, ROWS($BW$4:BW37)), IFERROR(INDEX($AO$22:$AO$33, ROWS($BW$4:BW37)-ROWS($AK$22:$AK$33)), IFERROR(INDEX($AS$22:$AS$33, ROWS($BW$4:BW37)-ROWS($AK$22:$AK$33)-ROWS($AO$22:$AO$33)),IFERROR(INDEX($AW$22:$AW$33, ROWS($BW$4:BW37)-ROWS($AK$22:$AK$33)-ROWS($AO$22:$AO$33)-ROWS($AS$22:$AS$33)),IFERROR(INDEX($BA$22:$BA$33, ROWS($BW$4:BW37)-ROWS($AK$22:$AK$33)-ROWS($AO$22:$AO$33)-ROWS($AS$22:$AS$33)-ROWS($AW$22:$AW$33)),IFERROR(INDEX($BE$22:$BE$33, ROWS($BW$4:BW37)-ROWS($AK$22:$AK$33)-ROWS($AO$22:$AO$33)-ROWS($AS$22:$AS$33)-ROWS($AW$22:$AW$33)-ROWS($BA$22:$BA$33)),IFERROR(INDEX($BI$22:$BI$33, ROWS($BW$4:BW37)-ROWS($AK$22:$AK$33)-ROWS($AO$22:$AO$33)-ROWS($AS$22:$AS$33)-ROWS($AW$22:$AW$33)-ROWS($BA$22:$BA$33)-ROWS($BE$22:$BE$33)), "")))))))</f>
        <v/>
      </c>
      <c r="BX39" s="316" t="str">
        <f t="shared" ca="1" si="34"/>
        <v/>
      </c>
      <c r="BY39" s="413" t="str">
        <f t="shared" ca="1" si="35"/>
        <v/>
      </c>
      <c r="BZ39" s="412" t="str">
        <f ca="1">IF(OR(CA39="",CA39=0),"",MAX(BZ$5:BZ38)+1)</f>
        <v/>
      </c>
      <c r="CA39" s="316" t="str">
        <f ca="1">IFERROR(INDEX($AJ$38:$AJ$49, ROWS($CA$4:CA37)), IFERROR(INDEX($AN$38:$AN$49, ROWS($CA$4:CA37)-ROWS($AJ$38:$AJ$49)), IFERROR(INDEX($AR$38:$AR$49, ROWS($CA$4:CA37)-ROWS($AJ$38:$AJ$49)-ROWS($AN$38:$AN$49)),IFERROR(INDEX($AV$38:$AV$49, ROWS($CA$4:CA37)-ROWS($AJ$38:$AJ$49)-ROWS($AN$38:$AN$49)-ROWS($AR$38:$AR$49)),IFERROR(INDEX($AZ$38:$AZ$49, ROWS($CA$4:CA37)-ROWS($AJ$38:$AJ$49)-ROWS($AN$38:$AN$49)-ROWS($AR$38:$AR$49)-ROWS($AV$38:$AV$49)),IFERROR(INDEX($BD$38:$BD$49, ROWS($CA$4:CA37)-ROWS($AJ$38:$AJ$49)-ROWS($AN$38:$AN$49)-ROWS($AR$38:$AR$49)-ROWS($AV$38:$AV$49)-ROWS($AZ$38:$AZ$49)),IFERROR(INDEX($BH$38:$BH$49, ROWS($CA$4:CA37)-ROWS($AJ$38:$AJ$49)-ROWS($AN$38:$AN$49)-ROWS($AR$38:$AR$49)-ROWS($AV$38:$AV$49)-ROWS($AZ$38:$AZ$49)-ROWS($BD$38:$BD$49)), "")))))))</f>
        <v/>
      </c>
      <c r="CB39" s="316" t="str">
        <f t="shared" ca="1" si="36"/>
        <v/>
      </c>
      <c r="CC39" s="316" t="str">
        <f ca="1">IF(OR(CD39="",CD39=0),"",MAX(CC$5:CC38)+1)</f>
        <v/>
      </c>
      <c r="CD39" s="316" t="str">
        <f ca="1">IFERROR(INDEX($AK$38:$AK$49, ROWS($CD$4:CD37)), IFERROR(INDEX($AO$38:$AO$49, ROWS($CD$4:CD37)-ROWS($AK$38:$AK$49)), IFERROR(INDEX($AS$38:$AS$49, ROWS($CD$4:CD37)-ROWS($AK$38:$AK$49)-ROWS($AO$38:$AO$49)),IFERROR(INDEX($AW$38:$AW$49, ROWS($CD$4:CD37)-ROWS($AK$38:$AK$49)-ROWS($AO$38:$AO$49)-ROWS($AS$38:$AS$49)),IFERROR(INDEX($BA$38:$BA$49, ROWS($CD$4:CD37)-ROWS($AK$38:$AK$49)-ROWS($AO$38:$AO$49)-ROWS($AS$38:$AS$49)-ROWS($AW$38:$AW$49)),IFERROR(INDEX($BE$38:$BE$49, ROWS($CD$4:CD37)-ROWS($AK$38:$AK$49)-ROWS($AO$38:$AO$49)-ROWS($AS$38:$AS$49)-ROWS($AW$38:$AW$49)-ROWS($BA$38:$BA$49)),IFERROR(INDEX($BI$38:$BI$49, ROWS($CD$4:CD37)-ROWS($AK$38:$AK$49)-ROWS($AO$38:$AO$49)-ROWS($AS$38:$AS$49)-ROWS($AW$38:$AW$49)-ROWS($BA$38:$BA$49)-ROWS($BE$38:$BE$49)), "")))))))</f>
        <v/>
      </c>
      <c r="CE39" s="316" t="str">
        <f t="shared" ca="1" si="37"/>
        <v/>
      </c>
      <c r="CF39" s="413" t="str">
        <f t="shared" ca="1" si="38"/>
        <v/>
      </c>
      <c r="CG39" s="412" t="str">
        <f ca="1">IF(OR(CH39="",CH39=0),"",MAX(CG$5:CG38)+1)</f>
        <v/>
      </c>
      <c r="CH39" s="316" t="str">
        <f ca="1">IFERROR(INDEX($AJ$54:$AJ$65, ROWS($CH$4:CH37)), IFERROR(INDEX($AN$54:$AN$65, ROWS($CH$4:CH37)-ROWS($AJ$54:$AJ$65)), IFERROR(INDEX($AR$54:$AR$65, ROWS($CH$4:CH37)-ROWS($AJ$54:$AJ$65)-ROWS($AN$54:$AN$65)),IFERROR(INDEX($AV$54:$AV$65, ROWS($CH$4:CH37)-ROWS($AJ$54:$AJ$65)-ROWS($AN$54:$AN$65)-ROWS($AR$54:$AR$65)),IFERROR(INDEX($AZ$54:$AZ$65, ROWS($CH$4:CH37)-ROWS($AJ$54:$AJ$65)-ROWS($AN$54:$AN$65)-ROWS($AR$54:$AR$65)-ROWS($AV$54:$AV$65)),IFERROR(INDEX($BD$54:$BD$65, ROWS($CH$4:CH37)-ROWS($AJ$54:$AJ$65)-ROWS($AN$54:$AN$65)-ROWS($AR$54:$AR$65)-ROWS($AV$54:$AV$65)-ROWS($AZ$54:$AZ$65)),IFERROR(INDEX($BH$54:$BH$65, ROWS($CH$4:CH37)-ROWS($AJ$54:$AJ$65)-ROWS($AN$54:$AN$65)-ROWS($AR$54:$AR$65)-ROWS($AV$54:$AV$65)-ROWS($AZ$54:$AZ$65)-ROWS($BD$54:$BD$65)), "")))))))</f>
        <v/>
      </c>
      <c r="CI39" s="316" t="str">
        <f t="shared" ca="1" si="39"/>
        <v/>
      </c>
      <c r="CJ39" s="316" t="str">
        <f ca="1">IF(OR(CK39="",CK39=0),"",MAX(CJ$5:CJ38)+1)</f>
        <v/>
      </c>
      <c r="CK39" s="316" t="str">
        <f ca="1">IFERROR(INDEX($AK$54:$AK$65, ROWS($CK$4:CK37)), IFERROR(INDEX($AO$54:$AO$65, ROWS($CK$4:CK37)-ROWS($AK$54:$AK$65)), IFERROR(INDEX($AS$54:$AS$65, ROWS($CK$4:CK37)-ROWS($AK$54:$AK$65)-ROWS($AO$54:$AO$65)),IFERROR(INDEX($AW$54:$AW$65, ROWS($CK$4:CK37)-ROWS($AK$54:$AK$65)-ROWS($AO$54:$AO$65)-ROWS($AS$54:$AS$65)),IFERROR(INDEX($BA$54:$BA$65, ROWS($CK$4:CK37)-ROWS($AK$54:$AK$65)-ROWS($AO$54:$AO$65)-ROWS($AS$54:$AS$65)-ROWS($AW$54:$AW$65)),IFERROR(INDEX($BE$54:$BE$65, ROWS($CK$4:CK37)-ROWS($AK$54:$AK$65)-ROWS($AO$54:$AO$65)-ROWS($AS$54:$AS$65)-ROWS($AW$54:$AW$65)-ROWS($BA$54:$BA$65)),IFERROR(INDEX($BI$54:$BI$65, ROWS($CK$4:CK37)-ROWS($AK$54:$AK$65)-ROWS($AO$54:$AO$65)-ROWS($AS$54:$AS$65)-ROWS($AW$54:$AW$65)-ROWS($BA$54:$BA$65)-ROWS($BE$54:$BE$65)), "")))))))</f>
        <v/>
      </c>
      <c r="CL39" s="316" t="str">
        <f t="shared" ca="1" si="40"/>
        <v/>
      </c>
      <c r="CM39" s="413" t="str">
        <f t="shared" ca="1" si="41"/>
        <v/>
      </c>
      <c r="CN39" s="412" t="str">
        <f ca="1">IF(OR(CO39="",CO39=0),"",MAX(CN$5:CN38)+1)</f>
        <v/>
      </c>
      <c r="CO39" s="316" t="str">
        <f ca="1">IFERROR(INDEX($AJ$70:$AJ$81, ROWS($CO$4:CO37)), IFERROR(INDEX($AN$70:$AN$81, ROWS($CO$4:CO37)-ROWS($AJ$70:$AJ$81)), IFERROR(INDEX($AR$70:$AR$81, ROWS($CO$4:CO37)-ROWS($AJ$70:$AJ$81)-ROWS($AN$70:$AN$81)),IFERROR(INDEX($AV$70:$AV$81, ROWS($CO$4:CO37)-ROWS($AJ$70:$AJ$81)-ROWS($AN$70:$AN$81)-ROWS($AR$70:$AR$81)),IFERROR(INDEX($AZ$70:$AZ$81, ROWS($CO$4:CO37)-ROWS($AJ$70:$AJ$81)-ROWS($AN$70:$AN$81)-ROWS($AR$70:$AR$81)-ROWS($AV$70:$AV$81)),IFERROR(INDEX($BD$70:$BD$81, ROWS($CO$4:CO37)-ROWS($AJ$70:$AJ$81)-ROWS($AN$70:$AN$81)-ROWS($AR$70:$AR$81)-ROWS($AV$70:$AV$81)-ROWS($AZ$70:$AZ$81)),IFERROR(INDEX($BH$70:$BH$81, ROWS($CO$4:CO37)-ROWS($AJ$70:$AJ$81)-ROWS($AN$70:$AN$81)-ROWS($AR$70:$AR$81)-ROWS($AV$70:$AV$81)-ROWS($AZ$70:$AZ$81)-ROWS($BD$70:$BD$81)), "")))))))</f>
        <v/>
      </c>
      <c r="CP39" s="316" t="str">
        <f t="shared" ca="1" si="42"/>
        <v/>
      </c>
      <c r="CQ39" s="316" t="str">
        <f ca="1">IF(OR(CR39="",CR39=0),"",MAX(CQ$5:CQ38)+1)</f>
        <v/>
      </c>
      <c r="CR39" s="316" t="str">
        <f ca="1">IFERROR(INDEX($AK$70:$AK$81, ROWS($CR$4:CR37)), IFERROR(INDEX($AO$70:$AO$81, ROWS($CR$4:CR37)-ROWS($AK$70:$AK$81)), IFERROR(INDEX($AS$70:$AS$81, ROWS($CR$4:CR37)-ROWS($AK$70:$AK$81)-ROWS($AO$70:$AO$81)),IFERROR(INDEX($AW$70:$AW$81, ROWS($CR$4:CR37)-ROWS($AK$70:$AK$81)-ROWS($AO$70:$AO$81)-ROWS($AS$70:$AS$81)),IFERROR(INDEX($BA$70:$BA$81, ROWS($CR$4:CR37)-ROWS($AK$70:$AK$81)-ROWS($AO$70:$AO$81)-ROWS($AS$70:$AS$81)-ROWS($AW$70:$AW$81)),IFERROR(INDEX($BE$70:$BE$81, ROWS($CR$4:CR37)-ROWS($AK$70:$AK$81)-ROWS($AO$70:$AO$81)-ROWS($AS$70:$AS$81)-ROWS($AW$70:$AW$81)-ROWS($BA$70:$BA$81)),IFERROR(INDEX($BI$70:$BI$81, ROWS($CR$4:CR37)-ROWS($AK$70:$AK$81)-ROWS($AO$70:$AO$81)-ROWS($AS$70:$AS$81)-ROWS($AW$70:$AW$81)-ROWS($BA$70:$BA$81)-ROWS($BE$70:$BE$81)), "")))))))</f>
        <v/>
      </c>
      <c r="CS39" s="316" t="str">
        <f t="shared" ca="1" si="43"/>
        <v/>
      </c>
      <c r="CT39" s="413" t="str">
        <f t="shared" ca="1" si="44"/>
        <v/>
      </c>
      <c r="CU39" s="412" t="str">
        <f>IF(OR(CV39="",CV39=0),"",MAX(CU$5:CU38)+1)</f>
        <v/>
      </c>
      <c r="CV39" s="316" t="str">
        <f>IFERROR(INDEX($AJ$86:$AJ$97, ROWS($CV$4:CV37)), IFERROR(INDEX($AN$86:$AN$97, ROWS($CV$4:CV37)-ROWS($AJ$86:$AJ$97)), ""))</f>
        <v/>
      </c>
      <c r="CW39" s="316" t="str">
        <f t="shared" si="45"/>
        <v/>
      </c>
      <c r="CX39" s="316" t="str">
        <f>IF(OR(CY39="",CY39=0),"",MAX(CX$5:CX38)+1)</f>
        <v/>
      </c>
      <c r="CY39" s="316" t="str">
        <f>IFERROR(INDEX($AK$86:$AK$97, ROWS($CY$4:CY37)), IFERROR(INDEX($AO$86:$AO$97, ROWS($CY$4:CY37)-ROWS($AK$86:$AK$97)), ""))</f>
        <v/>
      </c>
      <c r="CZ39" s="316" t="str">
        <f t="shared" si="46"/>
        <v/>
      </c>
      <c r="DA39" s="413" t="str">
        <f t="shared" si="47"/>
        <v/>
      </c>
      <c r="DC39" s="438" t="str">
        <f ca="1">IF(OR(DD39="",DD39=0),"",MAX(DC$25:DC38)+1)</f>
        <v/>
      </c>
      <c r="DD39" s="434" t="str">
        <f t="shared" ca="1" si="90"/>
        <v/>
      </c>
      <c r="DE39" s="413" t="str">
        <f t="shared" ca="1" si="91"/>
        <v/>
      </c>
      <c r="DF39" s="431" t="str">
        <f ca="1">IF(OR(DG39="",DG39=0),"",MAX(DF$25:DF38)+1)</f>
        <v/>
      </c>
      <c r="DG39" s="412" t="str">
        <f t="shared" ca="1" si="92"/>
        <v/>
      </c>
      <c r="DH39" s="413" t="str">
        <f t="shared" ca="1" si="93"/>
        <v/>
      </c>
      <c r="DI39" s="412" t="str">
        <f t="shared" ca="1" si="94"/>
        <v/>
      </c>
      <c r="DJ39" s="413" t="str">
        <f t="shared" ca="1" si="95"/>
        <v/>
      </c>
      <c r="DK39" s="412" t="str">
        <f t="shared" ca="1" si="96"/>
        <v/>
      </c>
      <c r="DL39" s="413" t="str">
        <f t="shared" ca="1" si="97"/>
        <v/>
      </c>
    </row>
    <row r="40" spans="1:123" s="278" customFormat="1" ht="15" customHeight="1" x14ac:dyDescent="0.3">
      <c r="A40" s="1173" t="s">
        <v>478</v>
      </c>
      <c r="B40" s="1174"/>
      <c r="C40" s="1173"/>
      <c r="D40" s="1174"/>
      <c r="E40" s="280" t="s">
        <v>477</v>
      </c>
      <c r="F40" s="279"/>
      <c r="G40" s="279"/>
      <c r="H40" s="279"/>
      <c r="I40" s="279"/>
      <c r="J40" s="279"/>
      <c r="K40" s="1207"/>
      <c r="L40" s="1207"/>
      <c r="M40" s="1207"/>
      <c r="N40" s="1208"/>
      <c r="P40" s="297" t="str">
        <f t="shared" si="101"/>
        <v/>
      </c>
      <c r="Q40" s="297" t="str">
        <f t="shared" si="100"/>
        <v/>
      </c>
      <c r="R40" s="297" t="str">
        <f t="shared" si="100"/>
        <v/>
      </c>
      <c r="S40" s="298" t="str">
        <f t="shared" si="100"/>
        <v/>
      </c>
      <c r="T40" s="297" t="str">
        <f t="shared" si="100"/>
        <v/>
      </c>
      <c r="U40" s="297" t="str">
        <f t="shared" si="100"/>
        <v/>
      </c>
      <c r="V40" s="1160" t="s">
        <v>503</v>
      </c>
      <c r="W40" s="1161"/>
      <c r="X40" s="424">
        <f ca="1">IF(OR(X36="",X37=""),0,SUM(X37+X38-X36))</f>
        <v>8510.7200000000012</v>
      </c>
      <c r="Y40"/>
      <c r="AB40" s="261"/>
      <c r="AC40" s="358" t="str">
        <f>IF('Data Entry'!H24="","",'Data Entry'!H24)</f>
        <v/>
      </c>
      <c r="AD40" s="356" t="str">
        <f>IF('Data Entry'!G24="","",'Data Entry'!G24)</f>
        <v/>
      </c>
      <c r="AE40" s="363" t="str">
        <f>IF('Data Entry'!J24="","",'Data Entry'!J24)</f>
        <v/>
      </c>
      <c r="AF40" s="402" t="str">
        <f>IF('Data Entry'!I24="","",'Data Entry'!I24)</f>
        <v/>
      </c>
      <c r="AG40" s="301"/>
      <c r="AH40"/>
      <c r="AI40" s="304" t="str">
        <f t="shared" ca="1" si="123"/>
        <v/>
      </c>
      <c r="AJ40" s="305" t="str">
        <f t="shared" ca="1" si="102"/>
        <v/>
      </c>
      <c r="AK40" s="306" t="str">
        <f t="shared" ca="1" si="103"/>
        <v/>
      </c>
      <c r="AL40" s="307" t="str">
        <f t="shared" ca="1" si="104"/>
        <v/>
      </c>
      <c r="AM40" s="304" t="str">
        <f t="shared" ca="1" si="124"/>
        <v/>
      </c>
      <c r="AN40" s="305" t="str">
        <f t="shared" ca="1" si="105"/>
        <v/>
      </c>
      <c r="AO40" s="306" t="str">
        <f t="shared" ca="1" si="106"/>
        <v/>
      </c>
      <c r="AP40" s="307" t="str">
        <f t="shared" ca="1" si="107"/>
        <v/>
      </c>
      <c r="AQ40" s="304" t="str">
        <f t="shared" ca="1" si="125"/>
        <v/>
      </c>
      <c r="AR40" s="305" t="str">
        <f t="shared" ca="1" si="108"/>
        <v/>
      </c>
      <c r="AS40" s="306" t="str">
        <f t="shared" ca="1" si="109"/>
        <v/>
      </c>
      <c r="AT40" s="307" t="str">
        <f t="shared" ca="1" si="110"/>
        <v/>
      </c>
      <c r="AU40" s="304" t="str">
        <f t="shared" ca="1" si="126"/>
        <v/>
      </c>
      <c r="AV40" s="305" t="str">
        <f t="shared" ca="1" si="111"/>
        <v/>
      </c>
      <c r="AW40" s="306" t="str">
        <f t="shared" ca="1" si="112"/>
        <v/>
      </c>
      <c r="AX40" s="307" t="str">
        <f t="shared" ca="1" si="113"/>
        <v/>
      </c>
      <c r="AY40" s="304" t="str">
        <f t="shared" ca="1" si="127"/>
        <v/>
      </c>
      <c r="AZ40" s="305" t="str">
        <f t="shared" ca="1" si="114"/>
        <v/>
      </c>
      <c r="BA40" s="306" t="str">
        <f t="shared" ca="1" si="115"/>
        <v/>
      </c>
      <c r="BB40" s="307" t="str">
        <f t="shared" ca="1" si="116"/>
        <v/>
      </c>
      <c r="BC40" s="304" t="str">
        <f t="shared" ca="1" si="128"/>
        <v/>
      </c>
      <c r="BD40" s="305" t="str">
        <f t="shared" ca="1" si="117"/>
        <v/>
      </c>
      <c r="BE40" s="306" t="str">
        <f t="shared" ca="1" si="118"/>
        <v/>
      </c>
      <c r="BF40" s="307" t="str">
        <f t="shared" ca="1" si="119"/>
        <v/>
      </c>
      <c r="BG40" s="304">
        <f t="shared" ca="1" si="129"/>
        <v>49</v>
      </c>
      <c r="BH40" s="305" t="str">
        <f t="shared" ca="1" si="120"/>
        <v>Car Payment 1</v>
      </c>
      <c r="BI40" s="306">
        <f t="shared" ca="1" si="121"/>
        <v>350</v>
      </c>
      <c r="BJ40" s="307">
        <f t="shared" ca="1" si="122"/>
        <v>18000</v>
      </c>
      <c r="BL40" s="412" t="str">
        <f ca="1">IF(OR(BM40="",BM40=0),"",MAX(BL$5:BL39)+1)</f>
        <v/>
      </c>
      <c r="BM40" s="316" t="str">
        <f ca="1">IFERROR(INDEX($AJ$6:$AJ$17, ROWS(BM$4:$BM38)), IFERROR(INDEX($AN$6:$AN$17, ROWS(BM$4:$BM38)-ROWS($AJ$6:$AJ$17)), IFERROR(INDEX($AR$6:$AR$17, ROWS(BM$4:$BM38)-ROWS($AJ$6:$AJ$17)-ROWS($AN$6:$AN$17)),IFERROR(INDEX($AV$6:$AV$17, ROWS(BM$4:$BM38)-ROWS($AJ$6:$AJ$17)-ROWS($AN$6:$AN$17)-ROWS($AR$6:$AR$17)),IFERROR(INDEX($AZ$6:$AZ$17, ROWS(BM$4:$BM38)-ROWS($AJ$6:$AJ$17)-ROWS($AN$6:$AN$17)-ROWS($AR$6:$AR$17)-ROWS($AV$6:$AV$17)),IFERROR(INDEX($BD$6:$BD$17, ROWS(BM$4:$BM38)-ROWS($AJ$6:$AJ$17)-ROWS($AN$6:$AN$17)-ROWS($AR$6:$AR$17)-ROWS($AV$6:$AV$17)-ROWS($AZ$6:$AZ$17)),IFERROR(INDEX($BH$6:$BH$17, ROWS(BM$4:$BM38)-ROWS($AJ$6:$AJ$17)-ROWS($AN$6:$AN$17)-ROWS($AR$6:$AR$17)-ROWS($AV$6:$AV$17)-ROWS($AZ$6:$AZ$17)-ROWS($BD$6:$BD$17)), "")))))))</f>
        <v/>
      </c>
      <c r="BN40" s="316" t="str">
        <f t="shared" ca="1" si="30"/>
        <v/>
      </c>
      <c r="BO40" s="316" t="str">
        <f ca="1">IF(OR(BP40="",BP40=0),"",MAX(BO$5:BO39)+1)</f>
        <v/>
      </c>
      <c r="BP40" s="316" t="str">
        <f ca="1">IFERROR(INDEX($AK$6:$AK$17, ROWS($BP$4:BP38)), IFERROR(INDEX($AO$6:$AO$17, ROWS($BP$4:BP38)-ROWS($AK$6:$AK$17)), IFERROR(INDEX($AS$6:$AS$17, ROWS($BP$4:BP38)-ROWS($AK$6:$AK$17)-ROWS($AO$6:$AO$17)),IFERROR(INDEX($AW$6:$AW$17, ROWS($BP$4:BP38)-ROWS($AK$6:$AK$17)-ROWS($AO$6:$AO$17)-ROWS($AS$6:$AS$17)),IFERROR(INDEX($BA$6:$BA$17, ROWS($BP$4:BP38)-ROWS($AK$6:$AK$17)-ROWS($AO$6:$AO$17)-ROWS($AS$6:$AS$17)-ROWS($AW$6:$AW$17)),IFERROR(INDEX($BE$6:$BE$17, ROWS($BP$4:BP38)-ROWS($AK$6:$AK$17)-ROWS($AO$6:$AO$17)-ROWS($AS$6:$AS$17)-ROWS($AW$6:$AW$17)-ROWS($BA$6:$BA$17)),IFERROR(INDEX($BI$6:$BI$17, ROWS($BP$4:BP38)-ROWS($AK$6:$AK$17)-ROWS($AO$6:$AO$17)-ROWS($AS$6:$AS$17)-ROWS($AW$6:$AW$17)-ROWS($BA$6:$BA$17)-ROWS($BE$6:$BE$17)), "")))))))</f>
        <v/>
      </c>
      <c r="BQ40" s="316" t="str">
        <f t="shared" ca="1" si="31"/>
        <v/>
      </c>
      <c r="BR40" s="413" t="str">
        <f t="shared" ca="1" si="32"/>
        <v/>
      </c>
      <c r="BS40" s="412" t="str">
        <f ca="1">IF(OR(BT40="",BT40=0),"",MAX(BS$5:BS39)+1)</f>
        <v/>
      </c>
      <c r="BT40" s="316" t="str">
        <f ca="1">IFERROR(INDEX($AJ$22:$AJ$33, ROWS($BT$4:BT38)), IFERROR(INDEX($AN$22:$AN$33, ROWS($BT$4:BT38)-ROWS($AJ$22:$AJ$33)), IFERROR(INDEX($AR$22:$AR$33, ROWS($BT$4:BT38)-ROWS($AJ$22:$AJ$33)-ROWS($AN$22:$AN$33)),IFERROR(INDEX($AV$22:$AV$33, ROWS($BT$4:BT38)-ROWS($AJ$22:$AJ$33)-ROWS($AN$22:$AN$33)-ROWS($AR$22:$AR$33)),IFERROR(INDEX($AZ$22:$AZ$33, ROWS($BT$4:BT38)-ROWS($AJ$22:$AJ$33)-ROWS($AN$22:$AN$33)-ROWS($AR$22:$AR$33)-ROWS($AV$22:$AV$33)),IFERROR(INDEX($BD$22:$BD$33, ROWS($BT$4:BT38)-ROWS($AJ$22:$AJ$33)-ROWS($AN$22:$AN$33)-ROWS($AR$22:$AR$33)-ROWS($AV$22:$AV$33)-ROWS($AZ$22:$AZ$33)),IFERROR(INDEX($BH$22:$BH$33, ROWS($BT$4:BT38)-ROWS($AJ$22:$AJ$33)-ROWS($AN$22:$AN$33)-ROWS($AR$22:$AR$33)-ROWS($AV$22:$AV$33)-ROWS($AZ$22:$AZ$33)-ROWS($BD$22:$BD$33)), "")))))))</f>
        <v/>
      </c>
      <c r="BU40" s="316" t="str">
        <f t="shared" ca="1" si="33"/>
        <v/>
      </c>
      <c r="BV40" s="316" t="str">
        <f ca="1">IF(OR(BW40="",BW40=0),"",MAX(BV$5:BV39)+1)</f>
        <v/>
      </c>
      <c r="BW40" s="316" t="str">
        <f ca="1">IFERROR(INDEX($AK$22:$AK$33, ROWS($BW$4:BW38)), IFERROR(INDEX($AO$22:$AO$33, ROWS($BW$4:BW38)-ROWS($AK$22:$AK$33)), IFERROR(INDEX($AS$22:$AS$33, ROWS($BW$4:BW38)-ROWS($AK$22:$AK$33)-ROWS($AO$22:$AO$33)),IFERROR(INDEX($AW$22:$AW$33, ROWS($BW$4:BW38)-ROWS($AK$22:$AK$33)-ROWS($AO$22:$AO$33)-ROWS($AS$22:$AS$33)),IFERROR(INDEX($BA$22:$BA$33, ROWS($BW$4:BW38)-ROWS($AK$22:$AK$33)-ROWS($AO$22:$AO$33)-ROWS($AS$22:$AS$33)-ROWS($AW$22:$AW$33)),IFERROR(INDEX($BE$22:$BE$33, ROWS($BW$4:BW38)-ROWS($AK$22:$AK$33)-ROWS($AO$22:$AO$33)-ROWS($AS$22:$AS$33)-ROWS($AW$22:$AW$33)-ROWS($BA$22:$BA$33)),IFERROR(INDEX($BI$22:$BI$33, ROWS($BW$4:BW38)-ROWS($AK$22:$AK$33)-ROWS($AO$22:$AO$33)-ROWS($AS$22:$AS$33)-ROWS($AW$22:$AW$33)-ROWS($BA$22:$BA$33)-ROWS($BE$22:$BE$33)), "")))))))</f>
        <v/>
      </c>
      <c r="BX40" s="316" t="str">
        <f t="shared" ca="1" si="34"/>
        <v/>
      </c>
      <c r="BY40" s="413" t="str">
        <f t="shared" ca="1" si="35"/>
        <v/>
      </c>
      <c r="BZ40" s="412" t="str">
        <f ca="1">IF(OR(CA40="",CA40=0),"",MAX(BZ$5:BZ39)+1)</f>
        <v/>
      </c>
      <c r="CA40" s="316" t="str">
        <f ca="1">IFERROR(INDEX($AJ$38:$AJ$49, ROWS($CA$4:CA38)), IFERROR(INDEX($AN$38:$AN$49, ROWS($CA$4:CA38)-ROWS($AJ$38:$AJ$49)), IFERROR(INDEX($AR$38:$AR$49, ROWS($CA$4:CA38)-ROWS($AJ$38:$AJ$49)-ROWS($AN$38:$AN$49)),IFERROR(INDEX($AV$38:$AV$49, ROWS($CA$4:CA38)-ROWS($AJ$38:$AJ$49)-ROWS($AN$38:$AN$49)-ROWS($AR$38:$AR$49)),IFERROR(INDEX($AZ$38:$AZ$49, ROWS($CA$4:CA38)-ROWS($AJ$38:$AJ$49)-ROWS($AN$38:$AN$49)-ROWS($AR$38:$AR$49)-ROWS($AV$38:$AV$49)),IFERROR(INDEX($BD$38:$BD$49, ROWS($CA$4:CA38)-ROWS($AJ$38:$AJ$49)-ROWS($AN$38:$AN$49)-ROWS($AR$38:$AR$49)-ROWS($AV$38:$AV$49)-ROWS($AZ$38:$AZ$49)),IFERROR(INDEX($BH$38:$BH$49, ROWS($CA$4:CA38)-ROWS($AJ$38:$AJ$49)-ROWS($AN$38:$AN$49)-ROWS($AR$38:$AR$49)-ROWS($AV$38:$AV$49)-ROWS($AZ$38:$AZ$49)-ROWS($BD$38:$BD$49)), "")))))))</f>
        <v/>
      </c>
      <c r="CB40" s="316" t="str">
        <f t="shared" ca="1" si="36"/>
        <v/>
      </c>
      <c r="CC40" s="316" t="str">
        <f ca="1">IF(OR(CD40="",CD40=0),"",MAX(CC$5:CC39)+1)</f>
        <v/>
      </c>
      <c r="CD40" s="316" t="str">
        <f ca="1">IFERROR(INDEX($AK$38:$AK$49, ROWS($CD$4:CD38)), IFERROR(INDEX($AO$38:$AO$49, ROWS($CD$4:CD38)-ROWS($AK$38:$AK$49)), IFERROR(INDEX($AS$38:$AS$49, ROWS($CD$4:CD38)-ROWS($AK$38:$AK$49)-ROWS($AO$38:$AO$49)),IFERROR(INDEX($AW$38:$AW$49, ROWS($CD$4:CD38)-ROWS($AK$38:$AK$49)-ROWS($AO$38:$AO$49)-ROWS($AS$38:$AS$49)),IFERROR(INDEX($BA$38:$BA$49, ROWS($CD$4:CD38)-ROWS($AK$38:$AK$49)-ROWS($AO$38:$AO$49)-ROWS($AS$38:$AS$49)-ROWS($AW$38:$AW$49)),IFERROR(INDEX($BE$38:$BE$49, ROWS($CD$4:CD38)-ROWS($AK$38:$AK$49)-ROWS($AO$38:$AO$49)-ROWS($AS$38:$AS$49)-ROWS($AW$38:$AW$49)-ROWS($BA$38:$BA$49)),IFERROR(INDEX($BI$38:$BI$49, ROWS($CD$4:CD38)-ROWS($AK$38:$AK$49)-ROWS($AO$38:$AO$49)-ROWS($AS$38:$AS$49)-ROWS($AW$38:$AW$49)-ROWS($BA$38:$BA$49)-ROWS($BE$38:$BE$49)), "")))))))</f>
        <v/>
      </c>
      <c r="CE40" s="316" t="str">
        <f t="shared" ca="1" si="37"/>
        <v/>
      </c>
      <c r="CF40" s="413" t="str">
        <f t="shared" ca="1" si="38"/>
        <v/>
      </c>
      <c r="CG40" s="412" t="str">
        <f ca="1">IF(OR(CH40="",CH40=0),"",MAX(CG$5:CG39)+1)</f>
        <v/>
      </c>
      <c r="CH40" s="316" t="str">
        <f ca="1">IFERROR(INDEX($AJ$54:$AJ$65, ROWS($CH$4:CH38)), IFERROR(INDEX($AN$54:$AN$65, ROWS($CH$4:CH38)-ROWS($AJ$54:$AJ$65)), IFERROR(INDEX($AR$54:$AR$65, ROWS($CH$4:CH38)-ROWS($AJ$54:$AJ$65)-ROWS($AN$54:$AN$65)),IFERROR(INDEX($AV$54:$AV$65, ROWS($CH$4:CH38)-ROWS($AJ$54:$AJ$65)-ROWS($AN$54:$AN$65)-ROWS($AR$54:$AR$65)),IFERROR(INDEX($AZ$54:$AZ$65, ROWS($CH$4:CH38)-ROWS($AJ$54:$AJ$65)-ROWS($AN$54:$AN$65)-ROWS($AR$54:$AR$65)-ROWS($AV$54:$AV$65)),IFERROR(INDEX($BD$54:$BD$65, ROWS($CH$4:CH38)-ROWS($AJ$54:$AJ$65)-ROWS($AN$54:$AN$65)-ROWS($AR$54:$AR$65)-ROWS($AV$54:$AV$65)-ROWS($AZ$54:$AZ$65)),IFERROR(INDEX($BH$54:$BH$65, ROWS($CH$4:CH38)-ROWS($AJ$54:$AJ$65)-ROWS($AN$54:$AN$65)-ROWS($AR$54:$AR$65)-ROWS($AV$54:$AV$65)-ROWS($AZ$54:$AZ$65)-ROWS($BD$54:$BD$65)), "")))))))</f>
        <v/>
      </c>
      <c r="CI40" s="316" t="str">
        <f t="shared" ca="1" si="39"/>
        <v/>
      </c>
      <c r="CJ40" s="316" t="str">
        <f ca="1">IF(OR(CK40="",CK40=0),"",MAX(CJ$5:CJ39)+1)</f>
        <v/>
      </c>
      <c r="CK40" s="316" t="str">
        <f ca="1">IFERROR(INDEX($AK$54:$AK$65, ROWS($CK$4:CK38)), IFERROR(INDEX($AO$54:$AO$65, ROWS($CK$4:CK38)-ROWS($AK$54:$AK$65)), IFERROR(INDEX($AS$54:$AS$65, ROWS($CK$4:CK38)-ROWS($AK$54:$AK$65)-ROWS($AO$54:$AO$65)),IFERROR(INDEX($AW$54:$AW$65, ROWS($CK$4:CK38)-ROWS($AK$54:$AK$65)-ROWS($AO$54:$AO$65)-ROWS($AS$54:$AS$65)),IFERROR(INDEX($BA$54:$BA$65, ROWS($CK$4:CK38)-ROWS($AK$54:$AK$65)-ROWS($AO$54:$AO$65)-ROWS($AS$54:$AS$65)-ROWS($AW$54:$AW$65)),IFERROR(INDEX($BE$54:$BE$65, ROWS($CK$4:CK38)-ROWS($AK$54:$AK$65)-ROWS($AO$54:$AO$65)-ROWS($AS$54:$AS$65)-ROWS($AW$54:$AW$65)-ROWS($BA$54:$BA$65)),IFERROR(INDEX($BI$54:$BI$65, ROWS($CK$4:CK38)-ROWS($AK$54:$AK$65)-ROWS($AO$54:$AO$65)-ROWS($AS$54:$AS$65)-ROWS($AW$54:$AW$65)-ROWS($BA$54:$BA$65)-ROWS($BE$54:$BE$65)), "")))))))</f>
        <v/>
      </c>
      <c r="CL40" s="316" t="str">
        <f t="shared" ca="1" si="40"/>
        <v/>
      </c>
      <c r="CM40" s="413" t="str">
        <f t="shared" ca="1" si="41"/>
        <v/>
      </c>
      <c r="CN40" s="412" t="str">
        <f ca="1">IF(OR(CO40="",CO40=0),"",MAX(CN$5:CN39)+1)</f>
        <v/>
      </c>
      <c r="CO40" s="316" t="str">
        <f ca="1">IFERROR(INDEX($AJ$70:$AJ$81, ROWS($CO$4:CO38)), IFERROR(INDEX($AN$70:$AN$81, ROWS($CO$4:CO38)-ROWS($AJ$70:$AJ$81)), IFERROR(INDEX($AR$70:$AR$81, ROWS($CO$4:CO38)-ROWS($AJ$70:$AJ$81)-ROWS($AN$70:$AN$81)),IFERROR(INDEX($AV$70:$AV$81, ROWS($CO$4:CO38)-ROWS($AJ$70:$AJ$81)-ROWS($AN$70:$AN$81)-ROWS($AR$70:$AR$81)),IFERROR(INDEX($AZ$70:$AZ$81, ROWS($CO$4:CO38)-ROWS($AJ$70:$AJ$81)-ROWS($AN$70:$AN$81)-ROWS($AR$70:$AR$81)-ROWS($AV$70:$AV$81)),IFERROR(INDEX($BD$70:$BD$81, ROWS($CO$4:CO38)-ROWS($AJ$70:$AJ$81)-ROWS($AN$70:$AN$81)-ROWS($AR$70:$AR$81)-ROWS($AV$70:$AV$81)-ROWS($AZ$70:$AZ$81)),IFERROR(INDEX($BH$70:$BH$81, ROWS($CO$4:CO38)-ROWS($AJ$70:$AJ$81)-ROWS($AN$70:$AN$81)-ROWS($AR$70:$AR$81)-ROWS($AV$70:$AV$81)-ROWS($AZ$70:$AZ$81)-ROWS($BD$70:$BD$81)), "")))))))</f>
        <v/>
      </c>
      <c r="CP40" s="316" t="str">
        <f t="shared" ca="1" si="42"/>
        <v/>
      </c>
      <c r="CQ40" s="316" t="str">
        <f ca="1">IF(OR(CR40="",CR40=0),"",MAX(CQ$5:CQ39)+1)</f>
        <v/>
      </c>
      <c r="CR40" s="316" t="str">
        <f ca="1">IFERROR(INDEX($AK$70:$AK$81, ROWS($CR$4:CR38)), IFERROR(INDEX($AO$70:$AO$81, ROWS($CR$4:CR38)-ROWS($AK$70:$AK$81)), IFERROR(INDEX($AS$70:$AS$81, ROWS($CR$4:CR38)-ROWS($AK$70:$AK$81)-ROWS($AO$70:$AO$81)),IFERROR(INDEX($AW$70:$AW$81, ROWS($CR$4:CR38)-ROWS($AK$70:$AK$81)-ROWS($AO$70:$AO$81)-ROWS($AS$70:$AS$81)),IFERROR(INDEX($BA$70:$BA$81, ROWS($CR$4:CR38)-ROWS($AK$70:$AK$81)-ROWS($AO$70:$AO$81)-ROWS($AS$70:$AS$81)-ROWS($AW$70:$AW$81)),IFERROR(INDEX($BE$70:$BE$81, ROWS($CR$4:CR38)-ROWS($AK$70:$AK$81)-ROWS($AO$70:$AO$81)-ROWS($AS$70:$AS$81)-ROWS($AW$70:$AW$81)-ROWS($BA$70:$BA$81)),IFERROR(INDEX($BI$70:$BI$81, ROWS($CR$4:CR38)-ROWS($AK$70:$AK$81)-ROWS($AO$70:$AO$81)-ROWS($AS$70:$AS$81)-ROWS($AW$70:$AW$81)-ROWS($BA$70:$BA$81)-ROWS($BE$70:$BE$81)), "")))))))</f>
        <v/>
      </c>
      <c r="CS40" s="316" t="str">
        <f t="shared" ca="1" si="43"/>
        <v/>
      </c>
      <c r="CT40" s="413" t="str">
        <f t="shared" ca="1" si="44"/>
        <v/>
      </c>
      <c r="CU40" s="412" t="str">
        <f>IF(OR(CV40="",CV40=0),"",MAX(CU$5:CU39)+1)</f>
        <v/>
      </c>
      <c r="CV40" s="316" t="str">
        <f>IFERROR(INDEX($AJ$86:$AJ$97, ROWS($CV$4:CV38)), IFERROR(INDEX($AN$86:$AN$97, ROWS($CV$4:CV38)-ROWS($AJ$86:$AJ$97)), ""))</f>
        <v/>
      </c>
      <c r="CW40" s="316" t="str">
        <f t="shared" si="45"/>
        <v/>
      </c>
      <c r="CX40" s="316" t="str">
        <f>IF(OR(CY40="",CY40=0),"",MAX(CX$5:CX39)+1)</f>
        <v/>
      </c>
      <c r="CY40" s="316" t="str">
        <f>IFERROR(INDEX($AK$86:$AK$97, ROWS($CY$4:CY38)), IFERROR(INDEX($AO$86:$AO$97, ROWS($CY$4:CY38)-ROWS($AK$86:$AK$97)), ""))</f>
        <v/>
      </c>
      <c r="CZ40" s="316" t="str">
        <f t="shared" si="46"/>
        <v/>
      </c>
      <c r="DA40" s="413" t="str">
        <f t="shared" si="47"/>
        <v/>
      </c>
      <c r="DC40" s="438" t="str">
        <f ca="1">IF(OR(DD40="",DD40=0),"",MAX(DC$25:DC39)+1)</f>
        <v/>
      </c>
      <c r="DD40" s="434" t="str">
        <f t="shared" ca="1" si="90"/>
        <v/>
      </c>
      <c r="DE40" s="413" t="str">
        <f t="shared" ca="1" si="91"/>
        <v/>
      </c>
      <c r="DF40" s="431" t="str">
        <f ca="1">IF(OR(DG40="",DG40=0),"",MAX(DF$25:DF39)+1)</f>
        <v/>
      </c>
      <c r="DG40" s="412" t="str">
        <f t="shared" ca="1" si="92"/>
        <v/>
      </c>
      <c r="DH40" s="413" t="str">
        <f t="shared" ca="1" si="93"/>
        <v/>
      </c>
      <c r="DI40" s="412" t="str">
        <f t="shared" ca="1" si="94"/>
        <v/>
      </c>
      <c r="DJ40" s="413" t="str">
        <f t="shared" ca="1" si="95"/>
        <v/>
      </c>
      <c r="DK40" s="412" t="str">
        <f t="shared" ca="1" si="96"/>
        <v/>
      </c>
      <c r="DL40" s="413" t="str">
        <f t="shared" ca="1" si="97"/>
        <v/>
      </c>
    </row>
    <row r="41" spans="1:123" x14ac:dyDescent="0.3">
      <c r="AC41" s="358" t="str">
        <f>IF('Data Entry'!H25="","",'Data Entry'!H25)</f>
        <v/>
      </c>
      <c r="AD41" s="356" t="str">
        <f>IF('Data Entry'!G25="","",'Data Entry'!G25)</f>
        <v/>
      </c>
      <c r="AE41" s="363" t="str">
        <f>IF('Data Entry'!J25="","",'Data Entry'!J25)</f>
        <v/>
      </c>
      <c r="AF41" s="402" t="str">
        <f>IF('Data Entry'!I25="","",'Data Entry'!I25)</f>
        <v/>
      </c>
      <c r="AI41" s="304" t="str">
        <f t="shared" ca="1" si="123"/>
        <v/>
      </c>
      <c r="AJ41" s="305" t="str">
        <f t="shared" ca="1" si="102"/>
        <v/>
      </c>
      <c r="AK41" s="306" t="str">
        <f t="shared" ca="1" si="103"/>
        <v/>
      </c>
      <c r="AL41" s="307" t="str">
        <f t="shared" ca="1" si="104"/>
        <v/>
      </c>
      <c r="AM41" s="304" t="str">
        <f t="shared" ca="1" si="124"/>
        <v/>
      </c>
      <c r="AN41" s="305" t="str">
        <f t="shared" ca="1" si="105"/>
        <v/>
      </c>
      <c r="AO41" s="306" t="str">
        <f t="shared" ca="1" si="106"/>
        <v/>
      </c>
      <c r="AP41" s="307" t="str">
        <f t="shared" ca="1" si="107"/>
        <v/>
      </c>
      <c r="AQ41" s="304" t="str">
        <f t="shared" ca="1" si="125"/>
        <v/>
      </c>
      <c r="AR41" s="305" t="str">
        <f t="shared" ca="1" si="108"/>
        <v/>
      </c>
      <c r="AS41" s="306" t="str">
        <f t="shared" ca="1" si="109"/>
        <v/>
      </c>
      <c r="AT41" s="307" t="str">
        <f t="shared" ca="1" si="110"/>
        <v/>
      </c>
      <c r="AU41" s="304" t="str">
        <f t="shared" ca="1" si="126"/>
        <v/>
      </c>
      <c r="AV41" s="305" t="str">
        <f t="shared" ca="1" si="111"/>
        <v/>
      </c>
      <c r="AW41" s="306" t="str">
        <f t="shared" ca="1" si="112"/>
        <v/>
      </c>
      <c r="AX41" s="307" t="str">
        <f t="shared" ca="1" si="113"/>
        <v/>
      </c>
      <c r="AY41" s="304" t="str">
        <f t="shared" ca="1" si="127"/>
        <v/>
      </c>
      <c r="AZ41" s="305" t="str">
        <f t="shared" ca="1" si="114"/>
        <v/>
      </c>
      <c r="BA41" s="306" t="str">
        <f t="shared" ca="1" si="115"/>
        <v/>
      </c>
      <c r="BB41" s="307" t="str">
        <f t="shared" ca="1" si="116"/>
        <v/>
      </c>
      <c r="BC41" s="304" t="str">
        <f t="shared" ca="1" si="128"/>
        <v/>
      </c>
      <c r="BD41" s="305" t="str">
        <f t="shared" ca="1" si="117"/>
        <v/>
      </c>
      <c r="BE41" s="306" t="str">
        <f t="shared" ca="1" si="118"/>
        <v/>
      </c>
      <c r="BF41" s="307" t="str">
        <f t="shared" ca="1" si="119"/>
        <v/>
      </c>
      <c r="BG41" s="304">
        <f t="shared" ca="1" si="129"/>
        <v>50</v>
      </c>
      <c r="BH41" s="305" t="str">
        <f t="shared" ca="1" si="120"/>
        <v>Car Payment 2</v>
      </c>
      <c r="BI41" s="306">
        <f t="shared" ca="1" si="121"/>
        <v>200</v>
      </c>
      <c r="BJ41" s="307">
        <f t="shared" ca="1" si="122"/>
        <v>8000</v>
      </c>
      <c r="BL41" s="412" t="str">
        <f ca="1">IF(OR(BM41="",BM41=0),"",MAX(BL$5:BL40)+1)</f>
        <v/>
      </c>
      <c r="BM41" s="316" t="str">
        <f ca="1">IFERROR(INDEX($AJ$6:$AJ$17, ROWS(BM$4:$BM39)), IFERROR(INDEX($AN$6:$AN$17, ROWS(BM$4:$BM39)-ROWS($AJ$6:$AJ$17)), IFERROR(INDEX($AR$6:$AR$17, ROWS(BM$4:$BM39)-ROWS($AJ$6:$AJ$17)-ROWS($AN$6:$AN$17)),IFERROR(INDEX($AV$6:$AV$17, ROWS(BM$4:$BM39)-ROWS($AJ$6:$AJ$17)-ROWS($AN$6:$AN$17)-ROWS($AR$6:$AR$17)),IFERROR(INDEX($AZ$6:$AZ$17, ROWS(BM$4:$BM39)-ROWS($AJ$6:$AJ$17)-ROWS($AN$6:$AN$17)-ROWS($AR$6:$AR$17)-ROWS($AV$6:$AV$17)),IFERROR(INDEX($BD$6:$BD$17, ROWS(BM$4:$BM39)-ROWS($AJ$6:$AJ$17)-ROWS($AN$6:$AN$17)-ROWS($AR$6:$AR$17)-ROWS($AV$6:$AV$17)-ROWS($AZ$6:$AZ$17)),IFERROR(INDEX($BH$6:$BH$17, ROWS(BM$4:$BM39)-ROWS($AJ$6:$AJ$17)-ROWS($AN$6:$AN$17)-ROWS($AR$6:$AR$17)-ROWS($AV$6:$AV$17)-ROWS($AZ$6:$AZ$17)-ROWS($BD$6:$BD$17)), "")))))))</f>
        <v/>
      </c>
      <c r="BN41" s="316" t="str">
        <f t="shared" ca="1" si="30"/>
        <v/>
      </c>
      <c r="BO41" s="316" t="str">
        <f ca="1">IF(OR(BP41="",BP41=0),"",MAX(BO$5:BO40)+1)</f>
        <v/>
      </c>
      <c r="BP41" s="316" t="str">
        <f ca="1">IFERROR(INDEX($AK$6:$AK$17, ROWS($BP$4:BP39)), IFERROR(INDEX($AO$6:$AO$17, ROWS($BP$4:BP39)-ROWS($AK$6:$AK$17)), IFERROR(INDEX($AS$6:$AS$17, ROWS($BP$4:BP39)-ROWS($AK$6:$AK$17)-ROWS($AO$6:$AO$17)),IFERROR(INDEX($AW$6:$AW$17, ROWS($BP$4:BP39)-ROWS($AK$6:$AK$17)-ROWS($AO$6:$AO$17)-ROWS($AS$6:$AS$17)),IFERROR(INDEX($BA$6:$BA$17, ROWS($BP$4:BP39)-ROWS($AK$6:$AK$17)-ROWS($AO$6:$AO$17)-ROWS($AS$6:$AS$17)-ROWS($AW$6:$AW$17)),IFERROR(INDEX($BE$6:$BE$17, ROWS($BP$4:BP39)-ROWS($AK$6:$AK$17)-ROWS($AO$6:$AO$17)-ROWS($AS$6:$AS$17)-ROWS($AW$6:$AW$17)-ROWS($BA$6:$BA$17)),IFERROR(INDEX($BI$6:$BI$17, ROWS($BP$4:BP39)-ROWS($AK$6:$AK$17)-ROWS($AO$6:$AO$17)-ROWS($AS$6:$AS$17)-ROWS($AW$6:$AW$17)-ROWS($BA$6:$BA$17)-ROWS($BE$6:$BE$17)), "")))))))</f>
        <v/>
      </c>
      <c r="BQ41" s="316" t="str">
        <f t="shared" ca="1" si="31"/>
        <v/>
      </c>
      <c r="BR41" s="413" t="str">
        <f t="shared" ca="1" si="32"/>
        <v/>
      </c>
      <c r="BS41" s="412" t="str">
        <f ca="1">IF(OR(BT41="",BT41=0),"",MAX(BS$5:BS40)+1)</f>
        <v/>
      </c>
      <c r="BT41" s="316" t="str">
        <f ca="1">IFERROR(INDEX($AJ$22:$AJ$33, ROWS($BT$4:BT39)), IFERROR(INDEX($AN$22:$AN$33, ROWS($BT$4:BT39)-ROWS($AJ$22:$AJ$33)), IFERROR(INDEX($AR$22:$AR$33, ROWS($BT$4:BT39)-ROWS($AJ$22:$AJ$33)-ROWS($AN$22:$AN$33)),IFERROR(INDEX($AV$22:$AV$33, ROWS($BT$4:BT39)-ROWS($AJ$22:$AJ$33)-ROWS($AN$22:$AN$33)-ROWS($AR$22:$AR$33)),IFERROR(INDEX($AZ$22:$AZ$33, ROWS($BT$4:BT39)-ROWS($AJ$22:$AJ$33)-ROWS($AN$22:$AN$33)-ROWS($AR$22:$AR$33)-ROWS($AV$22:$AV$33)),IFERROR(INDEX($BD$22:$BD$33, ROWS($BT$4:BT39)-ROWS($AJ$22:$AJ$33)-ROWS($AN$22:$AN$33)-ROWS($AR$22:$AR$33)-ROWS($AV$22:$AV$33)-ROWS($AZ$22:$AZ$33)),IFERROR(INDEX($BH$22:$BH$33, ROWS($BT$4:BT39)-ROWS($AJ$22:$AJ$33)-ROWS($AN$22:$AN$33)-ROWS($AR$22:$AR$33)-ROWS($AV$22:$AV$33)-ROWS($AZ$22:$AZ$33)-ROWS($BD$22:$BD$33)), "")))))))</f>
        <v/>
      </c>
      <c r="BU41" s="316" t="str">
        <f t="shared" ca="1" si="33"/>
        <v/>
      </c>
      <c r="BV41" s="316" t="str">
        <f ca="1">IF(OR(BW41="",BW41=0),"",MAX(BV$5:BV40)+1)</f>
        <v/>
      </c>
      <c r="BW41" s="316" t="str">
        <f ca="1">IFERROR(INDEX($AK$22:$AK$33, ROWS($BW$4:BW39)), IFERROR(INDEX($AO$22:$AO$33, ROWS($BW$4:BW39)-ROWS($AK$22:$AK$33)), IFERROR(INDEX($AS$22:$AS$33, ROWS($BW$4:BW39)-ROWS($AK$22:$AK$33)-ROWS($AO$22:$AO$33)),IFERROR(INDEX($AW$22:$AW$33, ROWS($BW$4:BW39)-ROWS($AK$22:$AK$33)-ROWS($AO$22:$AO$33)-ROWS($AS$22:$AS$33)),IFERROR(INDEX($BA$22:$BA$33, ROWS($BW$4:BW39)-ROWS($AK$22:$AK$33)-ROWS($AO$22:$AO$33)-ROWS($AS$22:$AS$33)-ROWS($AW$22:$AW$33)),IFERROR(INDEX($BE$22:$BE$33, ROWS($BW$4:BW39)-ROWS($AK$22:$AK$33)-ROWS($AO$22:$AO$33)-ROWS($AS$22:$AS$33)-ROWS($AW$22:$AW$33)-ROWS($BA$22:$BA$33)),IFERROR(INDEX($BI$22:$BI$33, ROWS($BW$4:BW39)-ROWS($AK$22:$AK$33)-ROWS($AO$22:$AO$33)-ROWS($AS$22:$AS$33)-ROWS($AW$22:$AW$33)-ROWS($BA$22:$BA$33)-ROWS($BE$22:$BE$33)), "")))))))</f>
        <v/>
      </c>
      <c r="BX41" s="316" t="str">
        <f t="shared" ca="1" si="34"/>
        <v/>
      </c>
      <c r="BY41" s="413" t="str">
        <f t="shared" ca="1" si="35"/>
        <v/>
      </c>
      <c r="BZ41" s="412" t="str">
        <f ca="1">IF(OR(CA41="",CA41=0),"",MAX(BZ$5:BZ40)+1)</f>
        <v/>
      </c>
      <c r="CA41" s="316" t="str">
        <f ca="1">IFERROR(INDEX($AJ$38:$AJ$49, ROWS($CA$4:CA39)), IFERROR(INDEX($AN$38:$AN$49, ROWS($CA$4:CA39)-ROWS($AJ$38:$AJ$49)), IFERROR(INDEX($AR$38:$AR$49, ROWS($CA$4:CA39)-ROWS($AJ$38:$AJ$49)-ROWS($AN$38:$AN$49)),IFERROR(INDEX($AV$38:$AV$49, ROWS($CA$4:CA39)-ROWS($AJ$38:$AJ$49)-ROWS($AN$38:$AN$49)-ROWS($AR$38:$AR$49)),IFERROR(INDEX($AZ$38:$AZ$49, ROWS($CA$4:CA39)-ROWS($AJ$38:$AJ$49)-ROWS($AN$38:$AN$49)-ROWS($AR$38:$AR$49)-ROWS($AV$38:$AV$49)),IFERROR(INDEX($BD$38:$BD$49, ROWS($CA$4:CA39)-ROWS($AJ$38:$AJ$49)-ROWS($AN$38:$AN$49)-ROWS($AR$38:$AR$49)-ROWS($AV$38:$AV$49)-ROWS($AZ$38:$AZ$49)),IFERROR(INDEX($BH$38:$BH$49, ROWS($CA$4:CA39)-ROWS($AJ$38:$AJ$49)-ROWS($AN$38:$AN$49)-ROWS($AR$38:$AR$49)-ROWS($AV$38:$AV$49)-ROWS($AZ$38:$AZ$49)-ROWS($BD$38:$BD$49)), "")))))))</f>
        <v/>
      </c>
      <c r="CB41" s="316" t="str">
        <f t="shared" ca="1" si="36"/>
        <v/>
      </c>
      <c r="CC41" s="316" t="str">
        <f ca="1">IF(OR(CD41="",CD41=0),"",MAX(CC$5:CC40)+1)</f>
        <v/>
      </c>
      <c r="CD41" s="316" t="str">
        <f ca="1">IFERROR(INDEX($AK$38:$AK$49, ROWS($CD$4:CD39)), IFERROR(INDEX($AO$38:$AO$49, ROWS($CD$4:CD39)-ROWS($AK$38:$AK$49)), IFERROR(INDEX($AS$38:$AS$49, ROWS($CD$4:CD39)-ROWS($AK$38:$AK$49)-ROWS($AO$38:$AO$49)),IFERROR(INDEX($AW$38:$AW$49, ROWS($CD$4:CD39)-ROWS($AK$38:$AK$49)-ROWS($AO$38:$AO$49)-ROWS($AS$38:$AS$49)),IFERROR(INDEX($BA$38:$BA$49, ROWS($CD$4:CD39)-ROWS($AK$38:$AK$49)-ROWS($AO$38:$AO$49)-ROWS($AS$38:$AS$49)-ROWS($AW$38:$AW$49)),IFERROR(INDEX($BE$38:$BE$49, ROWS($CD$4:CD39)-ROWS($AK$38:$AK$49)-ROWS($AO$38:$AO$49)-ROWS($AS$38:$AS$49)-ROWS($AW$38:$AW$49)-ROWS($BA$38:$BA$49)),IFERROR(INDEX($BI$38:$BI$49, ROWS($CD$4:CD39)-ROWS($AK$38:$AK$49)-ROWS($AO$38:$AO$49)-ROWS($AS$38:$AS$49)-ROWS($AW$38:$AW$49)-ROWS($BA$38:$BA$49)-ROWS($BE$38:$BE$49)), "")))))))</f>
        <v/>
      </c>
      <c r="CE41" s="316" t="str">
        <f t="shared" ca="1" si="37"/>
        <v/>
      </c>
      <c r="CF41" s="413" t="str">
        <f t="shared" ca="1" si="38"/>
        <v/>
      </c>
      <c r="CG41" s="412" t="str">
        <f ca="1">IF(OR(CH41="",CH41=0),"",MAX(CG$5:CG40)+1)</f>
        <v/>
      </c>
      <c r="CH41" s="316" t="str">
        <f ca="1">IFERROR(INDEX($AJ$54:$AJ$65, ROWS($CH$4:CH39)), IFERROR(INDEX($AN$54:$AN$65, ROWS($CH$4:CH39)-ROWS($AJ$54:$AJ$65)), IFERROR(INDEX($AR$54:$AR$65, ROWS($CH$4:CH39)-ROWS($AJ$54:$AJ$65)-ROWS($AN$54:$AN$65)),IFERROR(INDEX($AV$54:$AV$65, ROWS($CH$4:CH39)-ROWS($AJ$54:$AJ$65)-ROWS($AN$54:$AN$65)-ROWS($AR$54:$AR$65)),IFERROR(INDEX($AZ$54:$AZ$65, ROWS($CH$4:CH39)-ROWS($AJ$54:$AJ$65)-ROWS($AN$54:$AN$65)-ROWS($AR$54:$AR$65)-ROWS($AV$54:$AV$65)),IFERROR(INDEX($BD$54:$BD$65, ROWS($CH$4:CH39)-ROWS($AJ$54:$AJ$65)-ROWS($AN$54:$AN$65)-ROWS($AR$54:$AR$65)-ROWS($AV$54:$AV$65)-ROWS($AZ$54:$AZ$65)),IFERROR(INDEX($BH$54:$BH$65, ROWS($CH$4:CH39)-ROWS($AJ$54:$AJ$65)-ROWS($AN$54:$AN$65)-ROWS($AR$54:$AR$65)-ROWS($AV$54:$AV$65)-ROWS($AZ$54:$AZ$65)-ROWS($BD$54:$BD$65)), "")))))))</f>
        <v/>
      </c>
      <c r="CI41" s="316" t="str">
        <f t="shared" ca="1" si="39"/>
        <v/>
      </c>
      <c r="CJ41" s="316" t="str">
        <f ca="1">IF(OR(CK41="",CK41=0),"",MAX(CJ$5:CJ40)+1)</f>
        <v/>
      </c>
      <c r="CK41" s="316" t="str">
        <f ca="1">IFERROR(INDEX($AK$54:$AK$65, ROWS($CK$4:CK39)), IFERROR(INDEX($AO$54:$AO$65, ROWS($CK$4:CK39)-ROWS($AK$54:$AK$65)), IFERROR(INDEX($AS$54:$AS$65, ROWS($CK$4:CK39)-ROWS($AK$54:$AK$65)-ROWS($AO$54:$AO$65)),IFERROR(INDEX($AW$54:$AW$65, ROWS($CK$4:CK39)-ROWS($AK$54:$AK$65)-ROWS($AO$54:$AO$65)-ROWS($AS$54:$AS$65)),IFERROR(INDEX($BA$54:$BA$65, ROWS($CK$4:CK39)-ROWS($AK$54:$AK$65)-ROWS($AO$54:$AO$65)-ROWS($AS$54:$AS$65)-ROWS($AW$54:$AW$65)),IFERROR(INDEX($BE$54:$BE$65, ROWS($CK$4:CK39)-ROWS($AK$54:$AK$65)-ROWS($AO$54:$AO$65)-ROWS($AS$54:$AS$65)-ROWS($AW$54:$AW$65)-ROWS($BA$54:$BA$65)),IFERROR(INDEX($BI$54:$BI$65, ROWS($CK$4:CK39)-ROWS($AK$54:$AK$65)-ROWS($AO$54:$AO$65)-ROWS($AS$54:$AS$65)-ROWS($AW$54:$AW$65)-ROWS($BA$54:$BA$65)-ROWS($BE$54:$BE$65)), "")))))))</f>
        <v/>
      </c>
      <c r="CL41" s="316" t="str">
        <f t="shared" ca="1" si="40"/>
        <v/>
      </c>
      <c r="CM41" s="413" t="str">
        <f t="shared" ca="1" si="41"/>
        <v/>
      </c>
      <c r="CN41" s="412" t="str">
        <f ca="1">IF(OR(CO41="",CO41=0),"",MAX(CN$5:CN40)+1)</f>
        <v/>
      </c>
      <c r="CO41" s="316" t="str">
        <f ca="1">IFERROR(INDEX($AJ$70:$AJ$81, ROWS($CO$4:CO39)), IFERROR(INDEX($AN$70:$AN$81, ROWS($CO$4:CO39)-ROWS($AJ$70:$AJ$81)), IFERROR(INDEX($AR$70:$AR$81, ROWS($CO$4:CO39)-ROWS($AJ$70:$AJ$81)-ROWS($AN$70:$AN$81)),IFERROR(INDEX($AV$70:$AV$81, ROWS($CO$4:CO39)-ROWS($AJ$70:$AJ$81)-ROWS($AN$70:$AN$81)-ROWS($AR$70:$AR$81)),IFERROR(INDEX($AZ$70:$AZ$81, ROWS($CO$4:CO39)-ROWS($AJ$70:$AJ$81)-ROWS($AN$70:$AN$81)-ROWS($AR$70:$AR$81)-ROWS($AV$70:$AV$81)),IFERROR(INDEX($BD$70:$BD$81, ROWS($CO$4:CO39)-ROWS($AJ$70:$AJ$81)-ROWS($AN$70:$AN$81)-ROWS($AR$70:$AR$81)-ROWS($AV$70:$AV$81)-ROWS($AZ$70:$AZ$81)),IFERROR(INDEX($BH$70:$BH$81, ROWS($CO$4:CO39)-ROWS($AJ$70:$AJ$81)-ROWS($AN$70:$AN$81)-ROWS($AR$70:$AR$81)-ROWS($AV$70:$AV$81)-ROWS($AZ$70:$AZ$81)-ROWS($BD$70:$BD$81)), "")))))))</f>
        <v/>
      </c>
      <c r="CP41" s="316" t="str">
        <f t="shared" ca="1" si="42"/>
        <v/>
      </c>
      <c r="CQ41" s="316" t="str">
        <f ca="1">IF(OR(CR41="",CR41=0),"",MAX(CQ$5:CQ40)+1)</f>
        <v/>
      </c>
      <c r="CR41" s="316" t="str">
        <f ca="1">IFERROR(INDEX($AK$70:$AK$81, ROWS($CR$4:CR39)), IFERROR(INDEX($AO$70:$AO$81, ROWS($CR$4:CR39)-ROWS($AK$70:$AK$81)), IFERROR(INDEX($AS$70:$AS$81, ROWS($CR$4:CR39)-ROWS($AK$70:$AK$81)-ROWS($AO$70:$AO$81)),IFERROR(INDEX($AW$70:$AW$81, ROWS($CR$4:CR39)-ROWS($AK$70:$AK$81)-ROWS($AO$70:$AO$81)-ROWS($AS$70:$AS$81)),IFERROR(INDEX($BA$70:$BA$81, ROWS($CR$4:CR39)-ROWS($AK$70:$AK$81)-ROWS($AO$70:$AO$81)-ROWS($AS$70:$AS$81)-ROWS($AW$70:$AW$81)),IFERROR(INDEX($BE$70:$BE$81, ROWS($CR$4:CR39)-ROWS($AK$70:$AK$81)-ROWS($AO$70:$AO$81)-ROWS($AS$70:$AS$81)-ROWS($AW$70:$AW$81)-ROWS($BA$70:$BA$81)),IFERROR(INDEX($BI$70:$BI$81, ROWS($CR$4:CR39)-ROWS($AK$70:$AK$81)-ROWS($AO$70:$AO$81)-ROWS($AS$70:$AS$81)-ROWS($AW$70:$AW$81)-ROWS($BA$70:$BA$81)-ROWS($BE$70:$BE$81)), "")))))))</f>
        <v/>
      </c>
      <c r="CS41" s="316" t="str">
        <f t="shared" ca="1" si="43"/>
        <v/>
      </c>
      <c r="CT41" s="413" t="str">
        <f t="shared" ca="1" si="44"/>
        <v/>
      </c>
      <c r="CU41" s="412" t="str">
        <f>IF(OR(CV41="",CV41=0),"",MAX(CU$5:CU40)+1)</f>
        <v/>
      </c>
      <c r="CV41" s="316" t="str">
        <f>IFERROR(INDEX($AJ$86:$AJ$97, ROWS($CV$4:CV39)), IFERROR(INDEX($AN$86:$AN$97, ROWS($CV$4:CV39)-ROWS($AJ$86:$AJ$97)), ""))</f>
        <v/>
      </c>
      <c r="CW41" s="316" t="str">
        <f t="shared" si="45"/>
        <v/>
      </c>
      <c r="CX41" s="316" t="str">
        <f>IF(OR(CY41="",CY41=0),"",MAX(CX$5:CX40)+1)</f>
        <v/>
      </c>
      <c r="CY41" s="316" t="str">
        <f>IFERROR(INDEX($AK$86:$AK$97, ROWS($CY$4:CY39)), IFERROR(INDEX($AO$86:$AO$97, ROWS($CY$4:CY39)-ROWS($AK$86:$AK$97)), ""))</f>
        <v/>
      </c>
      <c r="CZ41" s="316" t="str">
        <f t="shared" si="46"/>
        <v/>
      </c>
      <c r="DA41" s="413" t="str">
        <f t="shared" si="47"/>
        <v/>
      </c>
      <c r="DC41" s="438" t="str">
        <f ca="1">IF(OR(DD41="",DD41=0),"",MAX(DC$25:DC40)+1)</f>
        <v/>
      </c>
      <c r="DD41" s="434" t="str">
        <f t="shared" ca="1" si="90"/>
        <v/>
      </c>
      <c r="DE41" s="413" t="str">
        <f t="shared" ca="1" si="91"/>
        <v/>
      </c>
      <c r="DF41" s="431" t="str">
        <f ca="1">IF(OR(DG41="",DG41=0),"",MAX(DF$25:DF40)+1)</f>
        <v/>
      </c>
      <c r="DG41" s="412" t="str">
        <f t="shared" ca="1" si="92"/>
        <v/>
      </c>
      <c r="DH41" s="413" t="str">
        <f t="shared" ca="1" si="93"/>
        <v/>
      </c>
      <c r="DI41" s="412" t="str">
        <f t="shared" ca="1" si="94"/>
        <v/>
      </c>
      <c r="DJ41" s="413" t="str">
        <f t="shared" ca="1" si="95"/>
        <v/>
      </c>
      <c r="DK41" s="412" t="str">
        <f t="shared" ca="1" si="96"/>
        <v/>
      </c>
      <c r="DL41" s="413" t="str">
        <f t="shared" ca="1" si="97"/>
        <v/>
      </c>
      <c r="DN41" s="278"/>
      <c r="DO41" s="278"/>
      <c r="DP41" s="278"/>
      <c r="DQ41" s="278"/>
      <c r="DR41" s="278"/>
      <c r="DS41" s="278"/>
    </row>
    <row r="42" spans="1:123" x14ac:dyDescent="0.3">
      <c r="AC42" s="358" t="str">
        <f>IF('Data Entry'!H26="","",'Data Entry'!H26)</f>
        <v/>
      </c>
      <c r="AD42" s="356" t="str">
        <f>IF('Data Entry'!G26="","",'Data Entry'!G26)</f>
        <v/>
      </c>
      <c r="AE42" s="363" t="str">
        <f>IF('Data Entry'!J26="","",'Data Entry'!J26)</f>
        <v/>
      </c>
      <c r="AF42" s="402" t="str">
        <f>IF('Data Entry'!I26="","",'Data Entry'!I26)</f>
        <v/>
      </c>
      <c r="AI42" s="304" t="str">
        <f t="shared" ca="1" si="123"/>
        <v/>
      </c>
      <c r="AJ42" s="305" t="str">
        <f t="shared" ca="1" si="102"/>
        <v/>
      </c>
      <c r="AK42" s="306" t="str">
        <f t="shared" ca="1" si="103"/>
        <v/>
      </c>
      <c r="AL42" s="307" t="str">
        <f t="shared" ca="1" si="104"/>
        <v/>
      </c>
      <c r="AM42" s="304" t="str">
        <f t="shared" ca="1" si="124"/>
        <v/>
      </c>
      <c r="AN42" s="305" t="str">
        <f t="shared" ca="1" si="105"/>
        <v/>
      </c>
      <c r="AO42" s="306" t="str">
        <f t="shared" ca="1" si="106"/>
        <v/>
      </c>
      <c r="AP42" s="307" t="str">
        <f t="shared" ca="1" si="107"/>
        <v/>
      </c>
      <c r="AQ42" s="304" t="str">
        <f t="shared" ca="1" si="125"/>
        <v/>
      </c>
      <c r="AR42" s="305" t="str">
        <f t="shared" ca="1" si="108"/>
        <v/>
      </c>
      <c r="AS42" s="306" t="str">
        <f t="shared" ca="1" si="109"/>
        <v/>
      </c>
      <c r="AT42" s="307" t="str">
        <f t="shared" ca="1" si="110"/>
        <v/>
      </c>
      <c r="AU42" s="304" t="str">
        <f t="shared" ca="1" si="126"/>
        <v/>
      </c>
      <c r="AV42" s="305" t="str">
        <f t="shared" ca="1" si="111"/>
        <v/>
      </c>
      <c r="AW42" s="306" t="str">
        <f t="shared" ca="1" si="112"/>
        <v/>
      </c>
      <c r="AX42" s="307" t="str">
        <f t="shared" ca="1" si="113"/>
        <v/>
      </c>
      <c r="AY42" s="304" t="str">
        <f t="shared" ca="1" si="127"/>
        <v/>
      </c>
      <c r="AZ42" s="305" t="str">
        <f t="shared" ca="1" si="114"/>
        <v/>
      </c>
      <c r="BA42" s="306" t="str">
        <f t="shared" ca="1" si="115"/>
        <v/>
      </c>
      <c r="BB42" s="307" t="str">
        <f t="shared" ca="1" si="116"/>
        <v/>
      </c>
      <c r="BC42" s="304" t="str">
        <f t="shared" ca="1" si="128"/>
        <v/>
      </c>
      <c r="BD42" s="305" t="str">
        <f t="shared" ca="1" si="117"/>
        <v/>
      </c>
      <c r="BE42" s="306" t="str">
        <f t="shared" ca="1" si="118"/>
        <v/>
      </c>
      <c r="BF42" s="307" t="str">
        <f t="shared" ca="1" si="119"/>
        <v/>
      </c>
      <c r="BG42" s="304">
        <f t="shared" ca="1" si="129"/>
        <v>68</v>
      </c>
      <c r="BH42" s="305" t="str">
        <f t="shared" ca="1" si="120"/>
        <v>Investment 1</v>
      </c>
      <c r="BI42" s="306">
        <f t="shared" ca="1" si="121"/>
        <v>200</v>
      </c>
      <c r="BJ42" s="307" t="str">
        <f t="shared" ca="1" si="122"/>
        <v>Income</v>
      </c>
      <c r="BL42" s="412" t="str">
        <f ca="1">IF(OR(BM42="",BM42=0),"",MAX(BL$5:BL41)+1)</f>
        <v/>
      </c>
      <c r="BM42" s="316" t="str">
        <f ca="1">IFERROR(INDEX($AJ$6:$AJ$17, ROWS(BM$4:$BM40)), IFERROR(INDEX($AN$6:$AN$17, ROWS(BM$4:$BM40)-ROWS($AJ$6:$AJ$17)), IFERROR(INDEX($AR$6:$AR$17, ROWS(BM$4:$BM40)-ROWS($AJ$6:$AJ$17)-ROWS($AN$6:$AN$17)),IFERROR(INDEX($AV$6:$AV$17, ROWS(BM$4:$BM40)-ROWS($AJ$6:$AJ$17)-ROWS($AN$6:$AN$17)-ROWS($AR$6:$AR$17)),IFERROR(INDEX($AZ$6:$AZ$17, ROWS(BM$4:$BM40)-ROWS($AJ$6:$AJ$17)-ROWS($AN$6:$AN$17)-ROWS($AR$6:$AR$17)-ROWS($AV$6:$AV$17)),IFERROR(INDEX($BD$6:$BD$17, ROWS(BM$4:$BM40)-ROWS($AJ$6:$AJ$17)-ROWS($AN$6:$AN$17)-ROWS($AR$6:$AR$17)-ROWS($AV$6:$AV$17)-ROWS($AZ$6:$AZ$17)),IFERROR(INDEX($BH$6:$BH$17, ROWS(BM$4:$BM40)-ROWS($AJ$6:$AJ$17)-ROWS($AN$6:$AN$17)-ROWS($AR$6:$AR$17)-ROWS($AV$6:$AV$17)-ROWS($AZ$6:$AZ$17)-ROWS($BD$6:$BD$17)), "")))))))</f>
        <v/>
      </c>
      <c r="BN42" s="316" t="str">
        <f t="shared" ca="1" si="30"/>
        <v/>
      </c>
      <c r="BO42" s="316" t="str">
        <f ca="1">IF(OR(BP42="",BP42=0),"",MAX(BO$5:BO41)+1)</f>
        <v/>
      </c>
      <c r="BP42" s="316" t="str">
        <f ca="1">IFERROR(INDEX($AK$6:$AK$17, ROWS($BP$4:BP40)), IFERROR(INDEX($AO$6:$AO$17, ROWS($BP$4:BP40)-ROWS($AK$6:$AK$17)), IFERROR(INDEX($AS$6:$AS$17, ROWS($BP$4:BP40)-ROWS($AK$6:$AK$17)-ROWS($AO$6:$AO$17)),IFERROR(INDEX($AW$6:$AW$17, ROWS($BP$4:BP40)-ROWS($AK$6:$AK$17)-ROWS($AO$6:$AO$17)-ROWS($AS$6:$AS$17)),IFERROR(INDEX($BA$6:$BA$17, ROWS($BP$4:BP40)-ROWS($AK$6:$AK$17)-ROWS($AO$6:$AO$17)-ROWS($AS$6:$AS$17)-ROWS($AW$6:$AW$17)),IFERROR(INDEX($BE$6:$BE$17, ROWS($BP$4:BP40)-ROWS($AK$6:$AK$17)-ROWS($AO$6:$AO$17)-ROWS($AS$6:$AS$17)-ROWS($AW$6:$AW$17)-ROWS($BA$6:$BA$17)),IFERROR(INDEX($BI$6:$BI$17, ROWS($BP$4:BP40)-ROWS($AK$6:$AK$17)-ROWS($AO$6:$AO$17)-ROWS($AS$6:$AS$17)-ROWS($AW$6:$AW$17)-ROWS($BA$6:$BA$17)-ROWS($BE$6:$BE$17)), "")))))))</f>
        <v/>
      </c>
      <c r="BQ42" s="316" t="str">
        <f t="shared" ca="1" si="31"/>
        <v/>
      </c>
      <c r="BR42" s="413" t="str">
        <f t="shared" ca="1" si="32"/>
        <v/>
      </c>
      <c r="BS42" s="412">
        <f ca="1">IF(OR(BT42="",BT42=0),"",MAX(BS$5:BS41)+1)</f>
        <v>4</v>
      </c>
      <c r="BT42" s="316" t="str">
        <f ca="1">IFERROR(INDEX($AJ$22:$AJ$33, ROWS($BT$4:BT40)), IFERROR(INDEX($AN$22:$AN$33, ROWS($BT$4:BT40)-ROWS($AJ$22:$AJ$33)), IFERROR(INDEX($AR$22:$AR$33, ROWS($BT$4:BT40)-ROWS($AJ$22:$AJ$33)-ROWS($AN$22:$AN$33)),IFERROR(INDEX($AV$22:$AV$33, ROWS($BT$4:BT40)-ROWS($AJ$22:$AJ$33)-ROWS($AN$22:$AN$33)-ROWS($AR$22:$AR$33)),IFERROR(INDEX($AZ$22:$AZ$33, ROWS($BT$4:BT40)-ROWS($AJ$22:$AJ$33)-ROWS($AN$22:$AN$33)-ROWS($AR$22:$AR$33)-ROWS($AV$22:$AV$33)),IFERROR(INDEX($BD$22:$BD$33, ROWS($BT$4:BT40)-ROWS($AJ$22:$AJ$33)-ROWS($AN$22:$AN$33)-ROWS($AR$22:$AR$33)-ROWS($AV$22:$AV$33)-ROWS($AZ$22:$AZ$33)),IFERROR(INDEX($BH$22:$BH$33, ROWS($BT$4:BT40)-ROWS($AJ$22:$AJ$33)-ROWS($AN$22:$AN$33)-ROWS($AR$22:$AR$33)-ROWS($AV$22:$AV$33)-ROWS($AZ$22:$AZ$33)-ROWS($BD$22:$BD$33)), "")))))))</f>
        <v>Internet</v>
      </c>
      <c r="BU42" s="316" t="str">
        <f t="shared" ca="1" si="33"/>
        <v/>
      </c>
      <c r="BV42" s="316">
        <f ca="1">IF(OR(BW42="",BW42=0),"",MAX(BV$5:BV41)+1)</f>
        <v>4</v>
      </c>
      <c r="BW42" s="316">
        <f ca="1">IFERROR(INDEX($AK$22:$AK$33, ROWS($BW$4:BW40)), IFERROR(INDEX($AO$22:$AO$33, ROWS($BW$4:BW40)-ROWS($AK$22:$AK$33)), IFERROR(INDEX($AS$22:$AS$33, ROWS($BW$4:BW40)-ROWS($AK$22:$AK$33)-ROWS($AO$22:$AO$33)),IFERROR(INDEX($AW$22:$AW$33, ROWS($BW$4:BW40)-ROWS($AK$22:$AK$33)-ROWS($AO$22:$AO$33)-ROWS($AS$22:$AS$33)),IFERROR(INDEX($BA$22:$BA$33, ROWS($BW$4:BW40)-ROWS($AK$22:$AK$33)-ROWS($AO$22:$AO$33)-ROWS($AS$22:$AS$33)-ROWS($AW$22:$AW$33)),IFERROR(INDEX($BE$22:$BE$33, ROWS($BW$4:BW40)-ROWS($AK$22:$AK$33)-ROWS($AO$22:$AO$33)-ROWS($AS$22:$AS$33)-ROWS($AW$22:$AW$33)-ROWS($BA$22:$BA$33)),IFERROR(INDEX($BI$22:$BI$33, ROWS($BW$4:BW40)-ROWS($AK$22:$AK$33)-ROWS($AO$22:$AO$33)-ROWS($AS$22:$AS$33)-ROWS($AW$22:$AW$33)-ROWS($BA$22:$BA$33)-ROWS($BE$22:$BE$33)), "")))))))</f>
        <v>100</v>
      </c>
      <c r="BX42" s="316" t="str">
        <f t="shared" ca="1" si="34"/>
        <v/>
      </c>
      <c r="BY42" s="413" t="str">
        <f t="shared" ca="1" si="35"/>
        <v/>
      </c>
      <c r="BZ42" s="412">
        <f ca="1">IF(OR(CA42="",CA42=0),"",MAX(BZ$5:BZ41)+1)</f>
        <v>5</v>
      </c>
      <c r="CA42" s="316" t="str">
        <f ca="1">IFERROR(INDEX($AJ$38:$AJ$49, ROWS($CA$4:CA40)), IFERROR(INDEX($AN$38:$AN$49, ROWS($CA$4:CA40)-ROWS($AJ$38:$AJ$49)), IFERROR(INDEX($AR$38:$AR$49, ROWS($CA$4:CA40)-ROWS($AJ$38:$AJ$49)-ROWS($AN$38:$AN$49)),IFERROR(INDEX($AV$38:$AV$49, ROWS($CA$4:CA40)-ROWS($AJ$38:$AJ$49)-ROWS($AN$38:$AN$49)-ROWS($AR$38:$AR$49)),IFERROR(INDEX($AZ$38:$AZ$49, ROWS($CA$4:CA40)-ROWS($AJ$38:$AJ$49)-ROWS($AN$38:$AN$49)-ROWS($AR$38:$AR$49)-ROWS($AV$38:$AV$49)),IFERROR(INDEX($BD$38:$BD$49, ROWS($CA$4:CA40)-ROWS($AJ$38:$AJ$49)-ROWS($AN$38:$AN$49)-ROWS($AR$38:$AR$49)-ROWS($AV$38:$AV$49)-ROWS($AZ$38:$AZ$49)),IFERROR(INDEX($BH$38:$BH$49, ROWS($CA$4:CA40)-ROWS($AJ$38:$AJ$49)-ROWS($AN$38:$AN$49)-ROWS($AR$38:$AR$49)-ROWS($AV$38:$AV$49)-ROWS($AZ$38:$AZ$49)-ROWS($BD$38:$BD$49)), "")))))))</f>
        <v>D. Store Card 4</v>
      </c>
      <c r="CB42" s="316" t="str">
        <f t="shared" ca="1" si="36"/>
        <v/>
      </c>
      <c r="CC42" s="316">
        <f ca="1">IF(OR(CD42="",CD42=0),"",MAX(CC$5:CC41)+1)</f>
        <v>5</v>
      </c>
      <c r="CD42" s="316">
        <f ca="1">IFERROR(INDEX($AK$38:$AK$49, ROWS($CD$4:CD40)), IFERROR(INDEX($AO$38:$AO$49, ROWS($CD$4:CD40)-ROWS($AK$38:$AK$49)), IFERROR(INDEX($AS$38:$AS$49, ROWS($CD$4:CD40)-ROWS($AK$38:$AK$49)-ROWS($AO$38:$AO$49)),IFERROR(INDEX($AW$38:$AW$49, ROWS($CD$4:CD40)-ROWS($AK$38:$AK$49)-ROWS($AO$38:$AO$49)-ROWS($AS$38:$AS$49)),IFERROR(INDEX($BA$38:$BA$49, ROWS($CD$4:CD40)-ROWS($AK$38:$AK$49)-ROWS($AO$38:$AO$49)-ROWS($AS$38:$AS$49)-ROWS($AW$38:$AW$49)),IFERROR(INDEX($BE$38:$BE$49, ROWS($CD$4:CD40)-ROWS($AK$38:$AK$49)-ROWS($AO$38:$AO$49)-ROWS($AS$38:$AS$49)-ROWS($AW$38:$AW$49)-ROWS($BA$38:$BA$49)),IFERROR(INDEX($BI$38:$BI$49, ROWS($CD$4:CD40)-ROWS($AK$38:$AK$49)-ROWS($AO$38:$AO$49)-ROWS($AS$38:$AS$49)-ROWS($AW$38:$AW$49)-ROWS($BA$38:$BA$49)-ROWS($BE$38:$BE$49)), "")))))))</f>
        <v>30</v>
      </c>
      <c r="CE42" s="316" t="str">
        <f t="shared" ca="1" si="37"/>
        <v/>
      </c>
      <c r="CF42" s="413" t="str">
        <f t="shared" ca="1" si="38"/>
        <v/>
      </c>
      <c r="CG42" s="412">
        <f ca="1">IF(OR(CH42="",CH42=0),"",MAX(CG$5:CG41)+1)</f>
        <v>7</v>
      </c>
      <c r="CH42" s="316" t="str">
        <f ca="1">IFERROR(INDEX($AJ$54:$AJ$65, ROWS($CH$4:CH40)), IFERROR(INDEX($AN$54:$AN$65, ROWS($CH$4:CH40)-ROWS($AJ$54:$AJ$65)), IFERROR(INDEX($AR$54:$AR$65, ROWS($CH$4:CH40)-ROWS($AJ$54:$AJ$65)-ROWS($AN$54:$AN$65)),IFERROR(INDEX($AV$54:$AV$65, ROWS($CH$4:CH40)-ROWS($AJ$54:$AJ$65)-ROWS($AN$54:$AN$65)-ROWS($AR$54:$AR$65)),IFERROR(INDEX($AZ$54:$AZ$65, ROWS($CH$4:CH40)-ROWS($AJ$54:$AJ$65)-ROWS($AN$54:$AN$65)-ROWS($AR$54:$AR$65)-ROWS($AV$54:$AV$65)),IFERROR(INDEX($BD$54:$BD$65, ROWS($CH$4:CH40)-ROWS($AJ$54:$AJ$65)-ROWS($AN$54:$AN$65)-ROWS($AR$54:$AR$65)-ROWS($AV$54:$AV$65)-ROWS($AZ$54:$AZ$65)),IFERROR(INDEX($BH$54:$BH$65, ROWS($CH$4:CH40)-ROWS($AJ$54:$AJ$65)-ROWS($AN$54:$AN$65)-ROWS($AR$54:$AR$65)-ROWS($AV$54:$AV$65)-ROWS($AZ$54:$AZ$65)-ROWS($BD$54:$BD$65)), "")))))))</f>
        <v>Paycheck 3</v>
      </c>
      <c r="CI42" s="316" t="str">
        <f t="shared" ca="1" si="39"/>
        <v/>
      </c>
      <c r="CJ42" s="316">
        <f ca="1">IF(OR(CK42="",CK42=0),"",MAX(CJ$5:CJ41)+1)</f>
        <v>7</v>
      </c>
      <c r="CK42" s="316">
        <f ca="1">IFERROR(INDEX($AK$54:$AK$65, ROWS($CK$4:CK40)), IFERROR(INDEX($AO$54:$AO$65, ROWS($CK$4:CK40)-ROWS($AK$54:$AK$65)), IFERROR(INDEX($AS$54:$AS$65, ROWS($CK$4:CK40)-ROWS($AK$54:$AK$65)-ROWS($AO$54:$AO$65)),IFERROR(INDEX($AW$54:$AW$65, ROWS($CK$4:CK40)-ROWS($AK$54:$AK$65)-ROWS($AO$54:$AO$65)-ROWS($AS$54:$AS$65)),IFERROR(INDEX($BA$54:$BA$65, ROWS($CK$4:CK40)-ROWS($AK$54:$AK$65)-ROWS($AO$54:$AO$65)-ROWS($AS$54:$AS$65)-ROWS($AW$54:$AW$65)),IFERROR(INDEX($BE$54:$BE$65, ROWS($CK$4:CK40)-ROWS($AK$54:$AK$65)-ROWS($AO$54:$AO$65)-ROWS($AS$54:$AS$65)-ROWS($AW$54:$AW$65)-ROWS($BA$54:$BA$65)),IFERROR(INDEX($BI$54:$BI$65, ROWS($CK$4:CK40)-ROWS($AK$54:$AK$65)-ROWS($AO$54:$AO$65)-ROWS($AS$54:$AS$65)-ROWS($AW$54:$AW$65)-ROWS($BA$54:$BA$65)-ROWS($BE$54:$BE$65)), "")))))))</f>
        <v>700</v>
      </c>
      <c r="CL42" s="316" t="str">
        <f t="shared" ca="1" si="40"/>
        <v/>
      </c>
      <c r="CM42" s="413" t="str">
        <f t="shared" ca="1" si="41"/>
        <v/>
      </c>
      <c r="CN42" s="412" t="str">
        <f>IF(OR(CO42="",CO42=0),"",MAX(CN$5:CN41)+1)</f>
        <v/>
      </c>
      <c r="CO42" s="316">
        <f>IFERROR(INDEX($AJ$70:$AJ$81, ROWS($CO$4:CO40)), IFERROR(INDEX($AN$70:$AN$81, ROWS($CO$4:CO40)-ROWS($AJ$70:$AJ$81)), IFERROR(INDEX($AR$70:$AR$81, ROWS($CO$4:CO40)-ROWS($AJ$70:$AJ$81)-ROWS($AN$70:$AN$81)),IFERROR(INDEX($AV$70:$AV$81, ROWS($CO$4:CO40)-ROWS($AJ$70:$AJ$81)-ROWS($AN$70:$AN$81)-ROWS($AR$70:$AR$81)),IFERROR(INDEX($AZ$70:$AZ$81, ROWS($CO$4:CO40)-ROWS($AJ$70:$AJ$81)-ROWS($AN$70:$AN$81)-ROWS($AR$70:$AR$81)-ROWS($AV$70:$AV$81)),IFERROR(INDEX($BD$70:$BD$81, ROWS($CO$4:CO40)-ROWS($AJ$70:$AJ$81)-ROWS($AN$70:$AN$81)-ROWS($AR$70:$AR$81)-ROWS($AV$70:$AV$81)-ROWS($AZ$70:$AZ$81)),IFERROR(INDEX($BH$70:$BH$81, ROWS($CO$4:CO40)-ROWS($AJ$70:$AJ$81)-ROWS($AN$70:$AN$81)-ROWS($AR$70:$AR$81)-ROWS($AV$70:$AV$81)-ROWS($AZ$70:$AZ$81)-ROWS($BD$70:$BD$81)), "")))))))</f>
        <v>0</v>
      </c>
      <c r="CP42" s="316" t="str">
        <f t="shared" ca="1" si="42"/>
        <v/>
      </c>
      <c r="CQ42" s="316" t="str">
        <f>IF(OR(CR42="",CR42=0),"",MAX(CQ$5:CQ41)+1)</f>
        <v/>
      </c>
      <c r="CR42" s="316">
        <f>IFERROR(INDEX($AK$70:$AK$81, ROWS($CR$4:CR40)), IFERROR(INDEX($AO$70:$AO$81, ROWS($CR$4:CR40)-ROWS($AK$70:$AK$81)), IFERROR(INDEX($AS$70:$AS$81, ROWS($CR$4:CR40)-ROWS($AK$70:$AK$81)-ROWS($AO$70:$AO$81)),IFERROR(INDEX($AW$70:$AW$81, ROWS($CR$4:CR40)-ROWS($AK$70:$AK$81)-ROWS($AO$70:$AO$81)-ROWS($AS$70:$AS$81)),IFERROR(INDEX($BA$70:$BA$81, ROWS($CR$4:CR40)-ROWS($AK$70:$AK$81)-ROWS($AO$70:$AO$81)-ROWS($AS$70:$AS$81)-ROWS($AW$70:$AW$81)),IFERROR(INDEX($BE$70:$BE$81, ROWS($CR$4:CR40)-ROWS($AK$70:$AK$81)-ROWS($AO$70:$AO$81)-ROWS($AS$70:$AS$81)-ROWS($AW$70:$AW$81)-ROWS($BA$70:$BA$81)),IFERROR(INDEX($BI$70:$BI$81, ROWS($CR$4:CR40)-ROWS($AK$70:$AK$81)-ROWS($AO$70:$AO$81)-ROWS($AS$70:$AS$81)-ROWS($AW$70:$AW$81)-ROWS($BA$70:$BA$81)-ROWS($BE$70:$BE$81)), "")))))))</f>
        <v>0</v>
      </c>
      <c r="CS42" s="316" t="str">
        <f t="shared" ca="1" si="43"/>
        <v/>
      </c>
      <c r="CT42" s="413" t="str">
        <f t="shared" ca="1" si="44"/>
        <v/>
      </c>
      <c r="CU42" s="412" t="str">
        <f>IF(OR(CV42="",CV42=0),"",MAX(CU$5:CU41)+1)</f>
        <v/>
      </c>
      <c r="CV42" s="316" t="str">
        <f>IFERROR(INDEX($AJ$86:$AJ$97, ROWS($CV$4:CV40)), IFERROR(INDEX($AN$86:$AN$97, ROWS($CV$4:CV40)-ROWS($AJ$86:$AJ$97)), ""))</f>
        <v/>
      </c>
      <c r="CW42" s="316" t="str">
        <f t="shared" si="45"/>
        <v/>
      </c>
      <c r="CX42" s="316" t="str">
        <f>IF(OR(CY42="",CY42=0),"",MAX(CX$5:CX41)+1)</f>
        <v/>
      </c>
      <c r="CY42" s="316" t="str">
        <f>IFERROR(INDEX($AK$86:$AK$97, ROWS($CY$4:CY40)), IFERROR(INDEX($AO$86:$AO$97, ROWS($CY$4:CY40)-ROWS($AK$86:$AK$97)), ""))</f>
        <v/>
      </c>
      <c r="CZ42" s="316" t="str">
        <f t="shared" si="46"/>
        <v/>
      </c>
      <c r="DA42" s="413" t="str">
        <f t="shared" si="47"/>
        <v/>
      </c>
      <c r="DC42" s="438" t="str">
        <f ca="1">IF(OR(DD42="",DD42=0),"",MAX(DC$25:DC41)+1)</f>
        <v/>
      </c>
      <c r="DD42" s="434" t="str">
        <f t="shared" ca="1" si="90"/>
        <v/>
      </c>
      <c r="DE42" s="413" t="str">
        <f t="shared" ca="1" si="91"/>
        <v/>
      </c>
      <c r="DF42" s="431" t="str">
        <f ca="1">IF(OR(DG42="",DG42=0),"",MAX(DF$25:DF41)+1)</f>
        <v/>
      </c>
      <c r="DG42" s="412" t="str">
        <f t="shared" ca="1" si="92"/>
        <v/>
      </c>
      <c r="DH42" s="413" t="str">
        <f t="shared" ca="1" si="93"/>
        <v/>
      </c>
      <c r="DI42" s="412" t="str">
        <f t="shared" ca="1" si="94"/>
        <v/>
      </c>
      <c r="DJ42" s="413" t="str">
        <f t="shared" ca="1" si="95"/>
        <v/>
      </c>
      <c r="DK42" s="412" t="str">
        <f t="shared" ca="1" si="96"/>
        <v/>
      </c>
      <c r="DL42" s="413" t="str">
        <f t="shared" ca="1" si="97"/>
        <v/>
      </c>
    </row>
    <row r="43" spans="1:123" ht="15.75" thickBot="1" x14ac:dyDescent="0.35">
      <c r="AC43" s="358" t="str">
        <f>IF('Data Entry'!H27="","",'Data Entry'!H27)</f>
        <v/>
      </c>
      <c r="AD43" s="356" t="str">
        <f>IF('Data Entry'!G27="","",'Data Entry'!G27)</f>
        <v/>
      </c>
      <c r="AE43" s="363" t="str">
        <f>IF('Data Entry'!J27="","",'Data Entry'!J27)</f>
        <v/>
      </c>
      <c r="AF43" s="402" t="str">
        <f>IF('Data Entry'!I27="","",'Data Entry'!I27)</f>
        <v/>
      </c>
      <c r="AI43" s="304" t="str">
        <f t="shared" ca="1" si="123"/>
        <v/>
      </c>
      <c r="AJ43" s="305" t="str">
        <f t="shared" ca="1" si="102"/>
        <v/>
      </c>
      <c r="AK43" s="306" t="str">
        <f t="shared" ca="1" si="103"/>
        <v/>
      </c>
      <c r="AL43" s="307" t="str">
        <f t="shared" ca="1" si="104"/>
        <v/>
      </c>
      <c r="AM43" s="304" t="str">
        <f t="shared" ca="1" si="124"/>
        <v/>
      </c>
      <c r="AN43" s="305" t="str">
        <f t="shared" ca="1" si="105"/>
        <v/>
      </c>
      <c r="AO43" s="306" t="str">
        <f t="shared" ca="1" si="106"/>
        <v/>
      </c>
      <c r="AP43" s="307" t="str">
        <f t="shared" ca="1" si="107"/>
        <v/>
      </c>
      <c r="AQ43" s="304" t="str">
        <f t="shared" ca="1" si="125"/>
        <v/>
      </c>
      <c r="AR43" s="305" t="str">
        <f t="shared" ca="1" si="108"/>
        <v/>
      </c>
      <c r="AS43" s="306" t="str">
        <f t="shared" ca="1" si="109"/>
        <v/>
      </c>
      <c r="AT43" s="307" t="str">
        <f t="shared" ca="1" si="110"/>
        <v/>
      </c>
      <c r="AU43" s="304" t="str">
        <f t="shared" ca="1" si="126"/>
        <v/>
      </c>
      <c r="AV43" s="305" t="str">
        <f t="shared" ca="1" si="111"/>
        <v/>
      </c>
      <c r="AW43" s="306" t="str">
        <f t="shared" ca="1" si="112"/>
        <v/>
      </c>
      <c r="AX43" s="307" t="str">
        <f t="shared" ca="1" si="113"/>
        <v/>
      </c>
      <c r="AY43" s="304" t="str">
        <f t="shared" ca="1" si="127"/>
        <v/>
      </c>
      <c r="AZ43" s="305" t="str">
        <f t="shared" ca="1" si="114"/>
        <v/>
      </c>
      <c r="BA43" s="306" t="str">
        <f t="shared" ca="1" si="115"/>
        <v/>
      </c>
      <c r="BB43" s="307" t="str">
        <f t="shared" ca="1" si="116"/>
        <v/>
      </c>
      <c r="BC43" s="304" t="str">
        <f t="shared" ca="1" si="128"/>
        <v/>
      </c>
      <c r="BD43" s="305" t="str">
        <f t="shared" ca="1" si="117"/>
        <v/>
      </c>
      <c r="BE43" s="306" t="str">
        <f t="shared" ca="1" si="118"/>
        <v/>
      </c>
      <c r="BF43" s="307" t="str">
        <f t="shared" ca="1" si="119"/>
        <v/>
      </c>
      <c r="BG43" s="304" t="str">
        <f t="shared" ca="1" si="129"/>
        <v/>
      </c>
      <c r="BH43" s="305" t="str">
        <f t="shared" ca="1" si="120"/>
        <v/>
      </c>
      <c r="BI43" s="306" t="str">
        <f t="shared" ca="1" si="121"/>
        <v/>
      </c>
      <c r="BJ43" s="307" t="str">
        <f t="shared" ca="1" si="122"/>
        <v/>
      </c>
      <c r="BL43" s="412" t="str">
        <f ca="1">IF(OR(BM43="",BM43=0),"",MAX(BL$5:BL42)+1)</f>
        <v/>
      </c>
      <c r="BM43" s="316" t="str">
        <f ca="1">IFERROR(INDEX($AJ$6:$AJ$17, ROWS(BM$4:$BM41)), IFERROR(INDEX($AN$6:$AN$17, ROWS(BM$4:$BM41)-ROWS($AJ$6:$AJ$17)), IFERROR(INDEX($AR$6:$AR$17, ROWS(BM$4:$BM41)-ROWS($AJ$6:$AJ$17)-ROWS($AN$6:$AN$17)),IFERROR(INDEX($AV$6:$AV$17, ROWS(BM$4:$BM41)-ROWS($AJ$6:$AJ$17)-ROWS($AN$6:$AN$17)-ROWS($AR$6:$AR$17)),IFERROR(INDEX($AZ$6:$AZ$17, ROWS(BM$4:$BM41)-ROWS($AJ$6:$AJ$17)-ROWS($AN$6:$AN$17)-ROWS($AR$6:$AR$17)-ROWS($AV$6:$AV$17)),IFERROR(INDEX($BD$6:$BD$17, ROWS(BM$4:$BM41)-ROWS($AJ$6:$AJ$17)-ROWS($AN$6:$AN$17)-ROWS($AR$6:$AR$17)-ROWS($AV$6:$AV$17)-ROWS($AZ$6:$AZ$17)),IFERROR(INDEX($BH$6:$BH$17, ROWS(BM$4:$BM41)-ROWS($AJ$6:$AJ$17)-ROWS($AN$6:$AN$17)-ROWS($AR$6:$AR$17)-ROWS($AV$6:$AV$17)-ROWS($AZ$6:$AZ$17)-ROWS($BD$6:$BD$17)), "")))))))</f>
        <v/>
      </c>
      <c r="BN43" s="316" t="str">
        <f t="shared" ca="1" si="30"/>
        <v/>
      </c>
      <c r="BO43" s="316" t="str">
        <f ca="1">IF(OR(BP43="",BP43=0),"",MAX(BO$5:BO42)+1)</f>
        <v/>
      </c>
      <c r="BP43" s="316" t="str">
        <f ca="1">IFERROR(INDEX($AK$6:$AK$17, ROWS($BP$4:BP41)), IFERROR(INDEX($AO$6:$AO$17, ROWS($BP$4:BP41)-ROWS($AK$6:$AK$17)), IFERROR(INDEX($AS$6:$AS$17, ROWS($BP$4:BP41)-ROWS($AK$6:$AK$17)-ROWS($AO$6:$AO$17)),IFERROR(INDEX($AW$6:$AW$17, ROWS($BP$4:BP41)-ROWS($AK$6:$AK$17)-ROWS($AO$6:$AO$17)-ROWS($AS$6:$AS$17)),IFERROR(INDEX($BA$6:$BA$17, ROWS($BP$4:BP41)-ROWS($AK$6:$AK$17)-ROWS($AO$6:$AO$17)-ROWS($AS$6:$AS$17)-ROWS($AW$6:$AW$17)),IFERROR(INDEX($BE$6:$BE$17, ROWS($BP$4:BP41)-ROWS($AK$6:$AK$17)-ROWS($AO$6:$AO$17)-ROWS($AS$6:$AS$17)-ROWS($AW$6:$AW$17)-ROWS($BA$6:$BA$17)),IFERROR(INDEX($BI$6:$BI$17, ROWS($BP$4:BP41)-ROWS($AK$6:$AK$17)-ROWS($AO$6:$AO$17)-ROWS($AS$6:$AS$17)-ROWS($AW$6:$AW$17)-ROWS($BA$6:$BA$17)-ROWS($BE$6:$BE$17)), "")))))))</f>
        <v/>
      </c>
      <c r="BQ43" s="316" t="str">
        <f t="shared" ca="1" si="31"/>
        <v/>
      </c>
      <c r="BR43" s="413" t="str">
        <f t="shared" ca="1" si="32"/>
        <v/>
      </c>
      <c r="BS43" s="412">
        <f ca="1">IF(OR(BT43="",BT43=0),"",MAX(BS$5:BS42)+1)</f>
        <v>5</v>
      </c>
      <c r="BT43" s="316" t="str">
        <f ca="1">IFERROR(INDEX($AJ$22:$AJ$33, ROWS($BT$4:BT41)), IFERROR(INDEX($AN$22:$AN$33, ROWS($BT$4:BT41)-ROWS($AJ$22:$AJ$33)), IFERROR(INDEX($AR$22:$AR$33, ROWS($BT$4:BT41)-ROWS($AJ$22:$AJ$33)-ROWS($AN$22:$AN$33)),IFERROR(INDEX($AV$22:$AV$33, ROWS($BT$4:BT41)-ROWS($AJ$22:$AJ$33)-ROWS($AN$22:$AN$33)-ROWS($AR$22:$AR$33)),IFERROR(INDEX($AZ$22:$AZ$33, ROWS($BT$4:BT41)-ROWS($AJ$22:$AJ$33)-ROWS($AN$22:$AN$33)-ROWS($AR$22:$AR$33)-ROWS($AV$22:$AV$33)),IFERROR(INDEX($BD$22:$BD$33, ROWS($BT$4:BT41)-ROWS($AJ$22:$AJ$33)-ROWS($AN$22:$AN$33)-ROWS($AR$22:$AR$33)-ROWS($AV$22:$AV$33)-ROWS($AZ$22:$AZ$33)),IFERROR(INDEX($BH$22:$BH$33, ROWS($BT$4:BT41)-ROWS($AJ$22:$AJ$33)-ROWS($AN$22:$AN$33)-ROWS($AR$22:$AR$33)-ROWS($AV$22:$AV$33)-ROWS($AZ$22:$AZ$33)-ROWS($BD$22:$BD$33)), "")))))))</f>
        <v>D. Store Card 3</v>
      </c>
      <c r="BU43" s="316" t="str">
        <f t="shared" ca="1" si="33"/>
        <v/>
      </c>
      <c r="BV43" s="316">
        <f ca="1">IF(OR(BW43="",BW43=0),"",MAX(BV$5:BV42)+1)</f>
        <v>5</v>
      </c>
      <c r="BW43" s="316">
        <f ca="1">IFERROR(INDEX($AK$22:$AK$33, ROWS($BW$4:BW41)), IFERROR(INDEX($AO$22:$AO$33, ROWS($BW$4:BW41)-ROWS($AK$22:$AK$33)), IFERROR(INDEX($AS$22:$AS$33, ROWS($BW$4:BW41)-ROWS($AK$22:$AK$33)-ROWS($AO$22:$AO$33)),IFERROR(INDEX($AW$22:$AW$33, ROWS($BW$4:BW41)-ROWS($AK$22:$AK$33)-ROWS($AO$22:$AO$33)-ROWS($AS$22:$AS$33)),IFERROR(INDEX($BA$22:$BA$33, ROWS($BW$4:BW41)-ROWS($AK$22:$AK$33)-ROWS($AO$22:$AO$33)-ROWS($AS$22:$AS$33)-ROWS($AW$22:$AW$33)),IFERROR(INDEX($BE$22:$BE$33, ROWS($BW$4:BW41)-ROWS($AK$22:$AK$33)-ROWS($AO$22:$AO$33)-ROWS($AS$22:$AS$33)-ROWS($AW$22:$AW$33)-ROWS($BA$22:$BA$33)),IFERROR(INDEX($BI$22:$BI$33, ROWS($BW$4:BW41)-ROWS($AK$22:$AK$33)-ROWS($AO$22:$AO$33)-ROWS($AS$22:$AS$33)-ROWS($AW$22:$AW$33)-ROWS($BA$22:$BA$33)-ROWS($BE$22:$BE$33)), "")))))))</f>
        <v>30</v>
      </c>
      <c r="BX43" s="316" t="str">
        <f t="shared" ca="1" si="34"/>
        <v/>
      </c>
      <c r="BY43" s="413" t="str">
        <f t="shared" ca="1" si="35"/>
        <v/>
      </c>
      <c r="BZ43" s="412" t="str">
        <f ca="1">IF(OR(CA43="",CA43=0),"",MAX(BZ$5:BZ42)+1)</f>
        <v/>
      </c>
      <c r="CA43" s="316" t="str">
        <f ca="1">IFERROR(INDEX($AJ$38:$AJ$49, ROWS($CA$4:CA41)), IFERROR(INDEX($AN$38:$AN$49, ROWS($CA$4:CA41)-ROWS($AJ$38:$AJ$49)), IFERROR(INDEX($AR$38:$AR$49, ROWS($CA$4:CA41)-ROWS($AJ$38:$AJ$49)-ROWS($AN$38:$AN$49)),IFERROR(INDEX($AV$38:$AV$49, ROWS($CA$4:CA41)-ROWS($AJ$38:$AJ$49)-ROWS($AN$38:$AN$49)-ROWS($AR$38:$AR$49)),IFERROR(INDEX($AZ$38:$AZ$49, ROWS($CA$4:CA41)-ROWS($AJ$38:$AJ$49)-ROWS($AN$38:$AN$49)-ROWS($AR$38:$AR$49)-ROWS($AV$38:$AV$49)),IFERROR(INDEX($BD$38:$BD$49, ROWS($CA$4:CA41)-ROWS($AJ$38:$AJ$49)-ROWS($AN$38:$AN$49)-ROWS($AR$38:$AR$49)-ROWS($AV$38:$AV$49)-ROWS($AZ$38:$AZ$49)),IFERROR(INDEX($BH$38:$BH$49, ROWS($CA$4:CA41)-ROWS($AJ$38:$AJ$49)-ROWS($AN$38:$AN$49)-ROWS($AR$38:$AR$49)-ROWS($AV$38:$AV$49)-ROWS($AZ$38:$AZ$49)-ROWS($BD$38:$BD$49)), "")))))))</f>
        <v/>
      </c>
      <c r="CB43" s="316" t="str">
        <f t="shared" ca="1" si="36"/>
        <v/>
      </c>
      <c r="CC43" s="316" t="str">
        <f ca="1">IF(OR(CD43="",CD43=0),"",MAX(CC$5:CC42)+1)</f>
        <v/>
      </c>
      <c r="CD43" s="316" t="str">
        <f ca="1">IFERROR(INDEX($AK$38:$AK$49, ROWS($CD$4:CD41)), IFERROR(INDEX($AO$38:$AO$49, ROWS($CD$4:CD41)-ROWS($AK$38:$AK$49)), IFERROR(INDEX($AS$38:$AS$49, ROWS($CD$4:CD41)-ROWS($AK$38:$AK$49)-ROWS($AO$38:$AO$49)),IFERROR(INDEX($AW$38:$AW$49, ROWS($CD$4:CD41)-ROWS($AK$38:$AK$49)-ROWS($AO$38:$AO$49)-ROWS($AS$38:$AS$49)),IFERROR(INDEX($BA$38:$BA$49, ROWS($CD$4:CD41)-ROWS($AK$38:$AK$49)-ROWS($AO$38:$AO$49)-ROWS($AS$38:$AS$49)-ROWS($AW$38:$AW$49)),IFERROR(INDEX($BE$38:$BE$49, ROWS($CD$4:CD41)-ROWS($AK$38:$AK$49)-ROWS($AO$38:$AO$49)-ROWS($AS$38:$AS$49)-ROWS($AW$38:$AW$49)-ROWS($BA$38:$BA$49)),IFERROR(INDEX($BI$38:$BI$49, ROWS($CD$4:CD41)-ROWS($AK$38:$AK$49)-ROWS($AO$38:$AO$49)-ROWS($AS$38:$AS$49)-ROWS($AW$38:$AW$49)-ROWS($BA$38:$BA$49)-ROWS($BE$38:$BE$49)), "")))))))</f>
        <v/>
      </c>
      <c r="CE43" s="316" t="str">
        <f t="shared" ca="1" si="37"/>
        <v/>
      </c>
      <c r="CF43" s="413" t="str">
        <f t="shared" ca="1" si="38"/>
        <v/>
      </c>
      <c r="CG43" s="412" t="str">
        <f ca="1">IF(OR(CH43="",CH43=0),"",MAX(CG$5:CG42)+1)</f>
        <v/>
      </c>
      <c r="CH43" s="316" t="str">
        <f ca="1">IFERROR(INDEX($AJ$54:$AJ$65, ROWS($CH$4:CH41)), IFERROR(INDEX($AN$54:$AN$65, ROWS($CH$4:CH41)-ROWS($AJ$54:$AJ$65)), IFERROR(INDEX($AR$54:$AR$65, ROWS($CH$4:CH41)-ROWS($AJ$54:$AJ$65)-ROWS($AN$54:$AN$65)),IFERROR(INDEX($AV$54:$AV$65, ROWS($CH$4:CH41)-ROWS($AJ$54:$AJ$65)-ROWS($AN$54:$AN$65)-ROWS($AR$54:$AR$65)),IFERROR(INDEX($AZ$54:$AZ$65, ROWS($CH$4:CH41)-ROWS($AJ$54:$AJ$65)-ROWS($AN$54:$AN$65)-ROWS($AR$54:$AR$65)-ROWS($AV$54:$AV$65)),IFERROR(INDEX($BD$54:$BD$65, ROWS($CH$4:CH41)-ROWS($AJ$54:$AJ$65)-ROWS($AN$54:$AN$65)-ROWS($AR$54:$AR$65)-ROWS($AV$54:$AV$65)-ROWS($AZ$54:$AZ$65)),IFERROR(INDEX($BH$54:$BH$65, ROWS($CH$4:CH41)-ROWS($AJ$54:$AJ$65)-ROWS($AN$54:$AN$65)-ROWS($AR$54:$AR$65)-ROWS($AV$54:$AV$65)-ROWS($AZ$54:$AZ$65)-ROWS($BD$54:$BD$65)), "")))))))</f>
        <v/>
      </c>
      <c r="CI43" s="316" t="str">
        <f t="shared" ca="1" si="39"/>
        <v/>
      </c>
      <c r="CJ43" s="316" t="str">
        <f ca="1">IF(OR(CK43="",CK43=0),"",MAX(CJ$5:CJ42)+1)</f>
        <v/>
      </c>
      <c r="CK43" s="316" t="str">
        <f ca="1">IFERROR(INDEX($AK$54:$AK$65, ROWS($CK$4:CK41)), IFERROR(INDEX($AO$54:$AO$65, ROWS($CK$4:CK41)-ROWS($AK$54:$AK$65)), IFERROR(INDEX($AS$54:$AS$65, ROWS($CK$4:CK41)-ROWS($AK$54:$AK$65)-ROWS($AO$54:$AO$65)),IFERROR(INDEX($AW$54:$AW$65, ROWS($CK$4:CK41)-ROWS($AK$54:$AK$65)-ROWS($AO$54:$AO$65)-ROWS($AS$54:$AS$65)),IFERROR(INDEX($BA$54:$BA$65, ROWS($CK$4:CK41)-ROWS($AK$54:$AK$65)-ROWS($AO$54:$AO$65)-ROWS($AS$54:$AS$65)-ROWS($AW$54:$AW$65)),IFERROR(INDEX($BE$54:$BE$65, ROWS($CK$4:CK41)-ROWS($AK$54:$AK$65)-ROWS($AO$54:$AO$65)-ROWS($AS$54:$AS$65)-ROWS($AW$54:$AW$65)-ROWS($BA$54:$BA$65)),IFERROR(INDEX($BI$54:$BI$65, ROWS($CK$4:CK41)-ROWS($AK$54:$AK$65)-ROWS($AO$54:$AO$65)-ROWS($AS$54:$AS$65)-ROWS($AW$54:$AW$65)-ROWS($BA$54:$BA$65)-ROWS($BE$54:$BE$65)), "")))))))</f>
        <v/>
      </c>
      <c r="CL43" s="316" t="str">
        <f t="shared" ca="1" si="40"/>
        <v/>
      </c>
      <c r="CM43" s="413" t="str">
        <f t="shared" ca="1" si="41"/>
        <v/>
      </c>
      <c r="CN43" s="412" t="str">
        <f>IF(OR(CO43="",CO43=0),"",MAX(CN$5:CN42)+1)</f>
        <v/>
      </c>
      <c r="CO43" s="316">
        <f>IFERROR(INDEX($AJ$70:$AJ$81, ROWS($CO$4:CO41)), IFERROR(INDEX($AN$70:$AN$81, ROWS($CO$4:CO41)-ROWS($AJ$70:$AJ$81)), IFERROR(INDEX($AR$70:$AR$81, ROWS($CO$4:CO41)-ROWS($AJ$70:$AJ$81)-ROWS($AN$70:$AN$81)),IFERROR(INDEX($AV$70:$AV$81, ROWS($CO$4:CO41)-ROWS($AJ$70:$AJ$81)-ROWS($AN$70:$AN$81)-ROWS($AR$70:$AR$81)),IFERROR(INDEX($AZ$70:$AZ$81, ROWS($CO$4:CO41)-ROWS($AJ$70:$AJ$81)-ROWS($AN$70:$AN$81)-ROWS($AR$70:$AR$81)-ROWS($AV$70:$AV$81)),IFERROR(INDEX($BD$70:$BD$81, ROWS($CO$4:CO41)-ROWS($AJ$70:$AJ$81)-ROWS($AN$70:$AN$81)-ROWS($AR$70:$AR$81)-ROWS($AV$70:$AV$81)-ROWS($AZ$70:$AZ$81)),IFERROR(INDEX($BH$70:$BH$81, ROWS($CO$4:CO41)-ROWS($AJ$70:$AJ$81)-ROWS($AN$70:$AN$81)-ROWS($AR$70:$AR$81)-ROWS($AV$70:$AV$81)-ROWS($AZ$70:$AZ$81)-ROWS($BD$70:$BD$81)), "")))))))</f>
        <v>0</v>
      </c>
      <c r="CP43" s="316" t="str">
        <f t="shared" ca="1" si="42"/>
        <v/>
      </c>
      <c r="CQ43" s="316" t="str">
        <f>IF(OR(CR43="",CR43=0),"",MAX(CQ$5:CQ42)+1)</f>
        <v/>
      </c>
      <c r="CR43" s="316">
        <f>IFERROR(INDEX($AK$70:$AK$81, ROWS($CR$4:CR41)), IFERROR(INDEX($AO$70:$AO$81, ROWS($CR$4:CR41)-ROWS($AK$70:$AK$81)), IFERROR(INDEX($AS$70:$AS$81, ROWS($CR$4:CR41)-ROWS($AK$70:$AK$81)-ROWS($AO$70:$AO$81)),IFERROR(INDEX($AW$70:$AW$81, ROWS($CR$4:CR41)-ROWS($AK$70:$AK$81)-ROWS($AO$70:$AO$81)-ROWS($AS$70:$AS$81)),IFERROR(INDEX($BA$70:$BA$81, ROWS($CR$4:CR41)-ROWS($AK$70:$AK$81)-ROWS($AO$70:$AO$81)-ROWS($AS$70:$AS$81)-ROWS($AW$70:$AW$81)),IFERROR(INDEX($BE$70:$BE$81, ROWS($CR$4:CR41)-ROWS($AK$70:$AK$81)-ROWS($AO$70:$AO$81)-ROWS($AS$70:$AS$81)-ROWS($AW$70:$AW$81)-ROWS($BA$70:$BA$81)),IFERROR(INDEX($BI$70:$BI$81, ROWS($CR$4:CR41)-ROWS($AK$70:$AK$81)-ROWS($AO$70:$AO$81)-ROWS($AS$70:$AS$81)-ROWS($AW$70:$AW$81)-ROWS($BA$70:$BA$81)-ROWS($BE$70:$BE$81)), "")))))))</f>
        <v>0</v>
      </c>
      <c r="CS43" s="316" t="str">
        <f t="shared" ca="1" si="43"/>
        <v/>
      </c>
      <c r="CT43" s="413" t="str">
        <f t="shared" ca="1" si="44"/>
        <v/>
      </c>
      <c r="CU43" s="412" t="str">
        <f>IF(OR(CV43="",CV43=0),"",MAX(CU$5:CU42)+1)</f>
        <v/>
      </c>
      <c r="CV43" s="316" t="str">
        <f>IFERROR(INDEX($AJ$86:$AJ$97, ROWS($CV$4:CV41)), IFERROR(INDEX($AN$86:$AN$97, ROWS($CV$4:CV41)-ROWS($AJ$86:$AJ$97)), ""))</f>
        <v/>
      </c>
      <c r="CW43" s="316" t="str">
        <f t="shared" si="45"/>
        <v/>
      </c>
      <c r="CX43" s="316" t="str">
        <f>IF(OR(CY43="",CY43=0),"",MAX(CX$5:CX42)+1)</f>
        <v/>
      </c>
      <c r="CY43" s="316" t="str">
        <f>IFERROR(INDEX($AK$86:$AK$97, ROWS($CY$4:CY41)), IFERROR(INDEX($AO$86:$AO$97, ROWS($CY$4:CY41)-ROWS($AK$86:$AK$97)), ""))</f>
        <v/>
      </c>
      <c r="CZ43" s="316" t="str">
        <f t="shared" si="46"/>
        <v/>
      </c>
      <c r="DA43" s="413" t="str">
        <f t="shared" si="47"/>
        <v/>
      </c>
      <c r="DC43" s="439" t="str">
        <f ca="1">IF(OR(DD43="",DD43=0),"",MAX(DC$25:DC42)+1)</f>
        <v/>
      </c>
      <c r="DD43" s="436" t="str">
        <f t="shared" ca="1" si="90"/>
        <v/>
      </c>
      <c r="DE43" s="422" t="str">
        <f t="shared" ca="1" si="91"/>
        <v/>
      </c>
      <c r="DF43" s="433" t="str">
        <f ca="1">IF(OR(DG43="",DG43=0),"",MAX(DF$25:DF42)+1)</f>
        <v/>
      </c>
      <c r="DG43" s="420" t="str">
        <f t="shared" ca="1" si="92"/>
        <v/>
      </c>
      <c r="DH43" s="422" t="str">
        <f t="shared" ca="1" si="93"/>
        <v/>
      </c>
      <c r="DI43" s="420" t="str">
        <f t="shared" ca="1" si="94"/>
        <v/>
      </c>
      <c r="DJ43" s="422" t="str">
        <f t="shared" ca="1" si="95"/>
        <v/>
      </c>
      <c r="DK43" s="420" t="str">
        <f t="shared" ca="1" si="96"/>
        <v/>
      </c>
      <c r="DL43" s="422" t="str">
        <f t="shared" ca="1" si="97"/>
        <v/>
      </c>
    </row>
    <row r="44" spans="1:123" ht="15.75" thickBot="1" x14ac:dyDescent="0.35">
      <c r="P44" s="1097" t="s">
        <v>547</v>
      </c>
      <c r="Q44" s="1098"/>
      <c r="R44" s="1098"/>
      <c r="S44" s="1099"/>
      <c r="U44" s="1093" t="s">
        <v>515</v>
      </c>
      <c r="V44" s="1094"/>
      <c r="W44" s="1094"/>
      <c r="X44" s="1095"/>
      <c r="AC44" s="359" t="str">
        <f>IF('Data Entry'!H28="","",'Data Entry'!H28)</f>
        <v/>
      </c>
      <c r="AD44" s="360" t="str">
        <f>IF('Data Entry'!G28="","",'Data Entry'!G28)</f>
        <v/>
      </c>
      <c r="AE44" s="364" t="str">
        <f>IF('Data Entry'!J28="","",'Data Entry'!J28)</f>
        <v/>
      </c>
      <c r="AF44" s="403" t="str">
        <f>IF('Data Entry'!I28="","",'Data Entry'!I28)</f>
        <v/>
      </c>
      <c r="AI44" s="304" t="str">
        <f t="shared" ca="1" si="123"/>
        <v/>
      </c>
      <c r="AJ44" s="305" t="str">
        <f t="shared" ca="1" si="102"/>
        <v/>
      </c>
      <c r="AK44" s="306" t="str">
        <f t="shared" ca="1" si="103"/>
        <v/>
      </c>
      <c r="AL44" s="307" t="str">
        <f t="shared" ca="1" si="104"/>
        <v/>
      </c>
      <c r="AM44" s="304" t="str">
        <f t="shared" ca="1" si="124"/>
        <v/>
      </c>
      <c r="AN44" s="305" t="str">
        <f t="shared" ca="1" si="105"/>
        <v/>
      </c>
      <c r="AO44" s="306" t="str">
        <f t="shared" ca="1" si="106"/>
        <v/>
      </c>
      <c r="AP44" s="307" t="str">
        <f t="shared" ca="1" si="107"/>
        <v/>
      </c>
      <c r="AQ44" s="304" t="str">
        <f t="shared" ca="1" si="125"/>
        <v/>
      </c>
      <c r="AR44" s="305" t="str">
        <f t="shared" ca="1" si="108"/>
        <v/>
      </c>
      <c r="AS44" s="306" t="str">
        <f t="shared" ca="1" si="109"/>
        <v/>
      </c>
      <c r="AT44" s="307" t="str">
        <f t="shared" ca="1" si="110"/>
        <v/>
      </c>
      <c r="AU44" s="304" t="str">
        <f t="shared" ca="1" si="126"/>
        <v/>
      </c>
      <c r="AV44" s="305" t="str">
        <f t="shared" ca="1" si="111"/>
        <v/>
      </c>
      <c r="AW44" s="306" t="str">
        <f t="shared" ca="1" si="112"/>
        <v/>
      </c>
      <c r="AX44" s="307" t="str">
        <f t="shared" ca="1" si="113"/>
        <v/>
      </c>
      <c r="AY44" s="304" t="str">
        <f t="shared" ca="1" si="127"/>
        <v/>
      </c>
      <c r="AZ44" s="305" t="str">
        <f t="shared" ca="1" si="114"/>
        <v/>
      </c>
      <c r="BA44" s="306" t="str">
        <f t="shared" ca="1" si="115"/>
        <v/>
      </c>
      <c r="BB44" s="307" t="str">
        <f t="shared" ca="1" si="116"/>
        <v/>
      </c>
      <c r="BC44" s="304" t="str">
        <f t="shared" ca="1" si="128"/>
        <v/>
      </c>
      <c r="BD44" s="305" t="str">
        <f t="shared" ca="1" si="117"/>
        <v/>
      </c>
      <c r="BE44" s="306" t="str">
        <f t="shared" ca="1" si="118"/>
        <v/>
      </c>
      <c r="BF44" s="307" t="str">
        <f t="shared" ca="1" si="119"/>
        <v/>
      </c>
      <c r="BG44" s="304" t="str">
        <f t="shared" ca="1" si="129"/>
        <v/>
      </c>
      <c r="BH44" s="305" t="str">
        <f t="shared" ca="1" si="120"/>
        <v/>
      </c>
      <c r="BI44" s="306" t="str">
        <f t="shared" ca="1" si="121"/>
        <v/>
      </c>
      <c r="BJ44" s="307" t="str">
        <f t="shared" ca="1" si="122"/>
        <v/>
      </c>
      <c r="BL44" s="412" t="str">
        <f ca="1">IF(OR(BM44="",BM44=0),"",MAX(BL$5:BL43)+1)</f>
        <v/>
      </c>
      <c r="BM44" s="316" t="str">
        <f ca="1">IFERROR(INDEX($AJ$6:$AJ$17, ROWS(BM$4:$BM42)), IFERROR(INDEX($AN$6:$AN$17, ROWS(BM$4:$BM42)-ROWS($AJ$6:$AJ$17)), IFERROR(INDEX($AR$6:$AR$17, ROWS(BM$4:$BM42)-ROWS($AJ$6:$AJ$17)-ROWS($AN$6:$AN$17)),IFERROR(INDEX($AV$6:$AV$17, ROWS(BM$4:$BM42)-ROWS($AJ$6:$AJ$17)-ROWS($AN$6:$AN$17)-ROWS($AR$6:$AR$17)),IFERROR(INDEX($AZ$6:$AZ$17, ROWS(BM$4:$BM42)-ROWS($AJ$6:$AJ$17)-ROWS($AN$6:$AN$17)-ROWS($AR$6:$AR$17)-ROWS($AV$6:$AV$17)),IFERROR(INDEX($BD$6:$BD$17, ROWS(BM$4:$BM42)-ROWS($AJ$6:$AJ$17)-ROWS($AN$6:$AN$17)-ROWS($AR$6:$AR$17)-ROWS($AV$6:$AV$17)-ROWS($AZ$6:$AZ$17)),IFERROR(INDEX($BH$6:$BH$17, ROWS(BM$4:$BM42)-ROWS($AJ$6:$AJ$17)-ROWS($AN$6:$AN$17)-ROWS($AR$6:$AR$17)-ROWS($AV$6:$AV$17)-ROWS($AZ$6:$AZ$17)-ROWS($BD$6:$BD$17)), "")))))))</f>
        <v/>
      </c>
      <c r="BN44" s="316" t="str">
        <f t="shared" ca="1" si="30"/>
        <v/>
      </c>
      <c r="BO44" s="316" t="str">
        <f ca="1">IF(OR(BP44="",BP44=0),"",MAX(BO$5:BO43)+1)</f>
        <v/>
      </c>
      <c r="BP44" s="316" t="str">
        <f ca="1">IFERROR(INDEX($AK$6:$AK$17, ROWS($BP$4:BP42)), IFERROR(INDEX($AO$6:$AO$17, ROWS($BP$4:BP42)-ROWS($AK$6:$AK$17)), IFERROR(INDEX($AS$6:$AS$17, ROWS($BP$4:BP42)-ROWS($AK$6:$AK$17)-ROWS($AO$6:$AO$17)),IFERROR(INDEX($AW$6:$AW$17, ROWS($BP$4:BP42)-ROWS($AK$6:$AK$17)-ROWS($AO$6:$AO$17)-ROWS($AS$6:$AS$17)),IFERROR(INDEX($BA$6:$BA$17, ROWS($BP$4:BP42)-ROWS($AK$6:$AK$17)-ROWS($AO$6:$AO$17)-ROWS($AS$6:$AS$17)-ROWS($AW$6:$AW$17)),IFERROR(INDEX($BE$6:$BE$17, ROWS($BP$4:BP42)-ROWS($AK$6:$AK$17)-ROWS($AO$6:$AO$17)-ROWS($AS$6:$AS$17)-ROWS($AW$6:$AW$17)-ROWS($BA$6:$BA$17)),IFERROR(INDEX($BI$6:$BI$17, ROWS($BP$4:BP42)-ROWS($AK$6:$AK$17)-ROWS($AO$6:$AO$17)-ROWS($AS$6:$AS$17)-ROWS($AW$6:$AW$17)-ROWS($BA$6:$BA$17)-ROWS($BE$6:$BE$17)), "")))))))</f>
        <v/>
      </c>
      <c r="BQ44" s="316" t="str">
        <f t="shared" ca="1" si="31"/>
        <v/>
      </c>
      <c r="BR44" s="413" t="str">
        <f t="shared" ca="1" si="32"/>
        <v/>
      </c>
      <c r="BS44" s="412">
        <f ca="1">IF(OR(BT44="",BT44=0),"",MAX(BS$5:BS43)+1)</f>
        <v>6</v>
      </c>
      <c r="BT44" s="316" t="str">
        <f ca="1">IFERROR(INDEX($AJ$22:$AJ$33, ROWS($BT$4:BT42)), IFERROR(INDEX($AN$22:$AN$33, ROWS($BT$4:BT42)-ROWS($AJ$22:$AJ$33)), IFERROR(INDEX($AR$22:$AR$33, ROWS($BT$4:BT42)-ROWS($AJ$22:$AJ$33)-ROWS($AN$22:$AN$33)),IFERROR(INDEX($AV$22:$AV$33, ROWS($BT$4:BT42)-ROWS($AJ$22:$AJ$33)-ROWS($AN$22:$AN$33)-ROWS($AR$22:$AR$33)),IFERROR(INDEX($AZ$22:$AZ$33, ROWS($BT$4:BT42)-ROWS($AJ$22:$AJ$33)-ROWS($AN$22:$AN$33)-ROWS($AR$22:$AR$33)-ROWS($AV$22:$AV$33)),IFERROR(INDEX($BD$22:$BD$33, ROWS($BT$4:BT42)-ROWS($AJ$22:$AJ$33)-ROWS($AN$22:$AN$33)-ROWS($AR$22:$AR$33)-ROWS($AV$22:$AV$33)-ROWS($AZ$22:$AZ$33)),IFERROR(INDEX($BH$22:$BH$33, ROWS($BT$4:BT42)-ROWS($AJ$22:$AJ$33)-ROWS($AN$22:$AN$33)-ROWS($AR$22:$AR$33)-ROWS($AV$22:$AV$33)-ROWS($AZ$22:$AZ$33)-ROWS($BD$22:$BD$33)), "")))))))</f>
        <v>Paycheck 3</v>
      </c>
      <c r="BU44" s="316" t="str">
        <f t="shared" ca="1" si="33"/>
        <v/>
      </c>
      <c r="BV44" s="316">
        <f ca="1">IF(OR(BW44="",BW44=0),"",MAX(BV$5:BV43)+1)</f>
        <v>6</v>
      </c>
      <c r="BW44" s="316">
        <f ca="1">IFERROR(INDEX($AK$22:$AK$33, ROWS($BW$4:BW42)), IFERROR(INDEX($AO$22:$AO$33, ROWS($BW$4:BW42)-ROWS($AK$22:$AK$33)), IFERROR(INDEX($AS$22:$AS$33, ROWS($BW$4:BW42)-ROWS($AK$22:$AK$33)-ROWS($AO$22:$AO$33)),IFERROR(INDEX($AW$22:$AW$33, ROWS($BW$4:BW42)-ROWS($AK$22:$AK$33)-ROWS($AO$22:$AO$33)-ROWS($AS$22:$AS$33)),IFERROR(INDEX($BA$22:$BA$33, ROWS($BW$4:BW42)-ROWS($AK$22:$AK$33)-ROWS($AO$22:$AO$33)-ROWS($AS$22:$AS$33)-ROWS($AW$22:$AW$33)),IFERROR(INDEX($BE$22:$BE$33, ROWS($BW$4:BW42)-ROWS($AK$22:$AK$33)-ROWS($AO$22:$AO$33)-ROWS($AS$22:$AS$33)-ROWS($AW$22:$AW$33)-ROWS($BA$22:$BA$33)),IFERROR(INDEX($BI$22:$BI$33, ROWS($BW$4:BW42)-ROWS($AK$22:$AK$33)-ROWS($AO$22:$AO$33)-ROWS($AS$22:$AS$33)-ROWS($AW$22:$AW$33)-ROWS($BA$22:$BA$33)-ROWS($BE$22:$BE$33)), "")))))))</f>
        <v>700</v>
      </c>
      <c r="BX44" s="316" t="str">
        <f t="shared" ca="1" si="34"/>
        <v/>
      </c>
      <c r="BY44" s="413" t="str">
        <f t="shared" ca="1" si="35"/>
        <v/>
      </c>
      <c r="BZ44" s="412" t="str">
        <f ca="1">IF(OR(CA44="",CA44=0),"",MAX(BZ$5:BZ43)+1)</f>
        <v/>
      </c>
      <c r="CA44" s="316" t="str">
        <f ca="1">IFERROR(INDEX($AJ$38:$AJ$49, ROWS($CA$4:CA42)), IFERROR(INDEX($AN$38:$AN$49, ROWS($CA$4:CA42)-ROWS($AJ$38:$AJ$49)), IFERROR(INDEX($AR$38:$AR$49, ROWS($CA$4:CA42)-ROWS($AJ$38:$AJ$49)-ROWS($AN$38:$AN$49)),IFERROR(INDEX($AV$38:$AV$49, ROWS($CA$4:CA42)-ROWS($AJ$38:$AJ$49)-ROWS($AN$38:$AN$49)-ROWS($AR$38:$AR$49)),IFERROR(INDEX($AZ$38:$AZ$49, ROWS($CA$4:CA42)-ROWS($AJ$38:$AJ$49)-ROWS($AN$38:$AN$49)-ROWS($AR$38:$AR$49)-ROWS($AV$38:$AV$49)),IFERROR(INDEX($BD$38:$BD$49, ROWS($CA$4:CA42)-ROWS($AJ$38:$AJ$49)-ROWS($AN$38:$AN$49)-ROWS($AR$38:$AR$49)-ROWS($AV$38:$AV$49)-ROWS($AZ$38:$AZ$49)),IFERROR(INDEX($BH$38:$BH$49, ROWS($CA$4:CA42)-ROWS($AJ$38:$AJ$49)-ROWS($AN$38:$AN$49)-ROWS($AR$38:$AR$49)-ROWS($AV$38:$AV$49)-ROWS($AZ$38:$AZ$49)-ROWS($BD$38:$BD$49)), "")))))))</f>
        <v/>
      </c>
      <c r="CB44" s="316" t="str">
        <f t="shared" ca="1" si="36"/>
        <v/>
      </c>
      <c r="CC44" s="316" t="str">
        <f ca="1">IF(OR(CD44="",CD44=0),"",MAX(CC$5:CC43)+1)</f>
        <v/>
      </c>
      <c r="CD44" s="316" t="str">
        <f ca="1">IFERROR(INDEX($AK$38:$AK$49, ROWS($CD$4:CD42)), IFERROR(INDEX($AO$38:$AO$49, ROWS($CD$4:CD42)-ROWS($AK$38:$AK$49)), IFERROR(INDEX($AS$38:$AS$49, ROWS($CD$4:CD42)-ROWS($AK$38:$AK$49)-ROWS($AO$38:$AO$49)),IFERROR(INDEX($AW$38:$AW$49, ROWS($CD$4:CD42)-ROWS($AK$38:$AK$49)-ROWS($AO$38:$AO$49)-ROWS($AS$38:$AS$49)),IFERROR(INDEX($BA$38:$BA$49, ROWS($CD$4:CD42)-ROWS($AK$38:$AK$49)-ROWS($AO$38:$AO$49)-ROWS($AS$38:$AS$49)-ROWS($AW$38:$AW$49)),IFERROR(INDEX($BE$38:$BE$49, ROWS($CD$4:CD42)-ROWS($AK$38:$AK$49)-ROWS($AO$38:$AO$49)-ROWS($AS$38:$AS$49)-ROWS($AW$38:$AW$49)-ROWS($BA$38:$BA$49)),IFERROR(INDEX($BI$38:$BI$49, ROWS($CD$4:CD42)-ROWS($AK$38:$AK$49)-ROWS($AO$38:$AO$49)-ROWS($AS$38:$AS$49)-ROWS($AW$38:$AW$49)-ROWS($BA$38:$BA$49)-ROWS($BE$38:$BE$49)), "")))))))</f>
        <v/>
      </c>
      <c r="CE44" s="316" t="str">
        <f t="shared" ca="1" si="37"/>
        <v/>
      </c>
      <c r="CF44" s="413" t="str">
        <f t="shared" ca="1" si="38"/>
        <v/>
      </c>
      <c r="CG44" s="412" t="str">
        <f ca="1">IF(OR(CH44="",CH44=0),"",MAX(CG$5:CG43)+1)</f>
        <v/>
      </c>
      <c r="CH44" s="316" t="str">
        <f ca="1">IFERROR(INDEX($AJ$54:$AJ$65, ROWS($CH$4:CH42)), IFERROR(INDEX($AN$54:$AN$65, ROWS($CH$4:CH42)-ROWS($AJ$54:$AJ$65)), IFERROR(INDEX($AR$54:$AR$65, ROWS($CH$4:CH42)-ROWS($AJ$54:$AJ$65)-ROWS($AN$54:$AN$65)),IFERROR(INDEX($AV$54:$AV$65, ROWS($CH$4:CH42)-ROWS($AJ$54:$AJ$65)-ROWS($AN$54:$AN$65)-ROWS($AR$54:$AR$65)),IFERROR(INDEX($AZ$54:$AZ$65, ROWS($CH$4:CH42)-ROWS($AJ$54:$AJ$65)-ROWS($AN$54:$AN$65)-ROWS($AR$54:$AR$65)-ROWS($AV$54:$AV$65)),IFERROR(INDEX($BD$54:$BD$65, ROWS($CH$4:CH42)-ROWS($AJ$54:$AJ$65)-ROWS($AN$54:$AN$65)-ROWS($AR$54:$AR$65)-ROWS($AV$54:$AV$65)-ROWS($AZ$54:$AZ$65)),IFERROR(INDEX($BH$54:$BH$65, ROWS($CH$4:CH42)-ROWS($AJ$54:$AJ$65)-ROWS($AN$54:$AN$65)-ROWS($AR$54:$AR$65)-ROWS($AV$54:$AV$65)-ROWS($AZ$54:$AZ$65)-ROWS($BD$54:$BD$65)), "")))))))</f>
        <v/>
      </c>
      <c r="CI44" s="316" t="str">
        <f t="shared" ca="1" si="39"/>
        <v/>
      </c>
      <c r="CJ44" s="316" t="str">
        <f ca="1">IF(OR(CK44="",CK44=0),"",MAX(CJ$5:CJ43)+1)</f>
        <v/>
      </c>
      <c r="CK44" s="316" t="str">
        <f ca="1">IFERROR(INDEX($AK$54:$AK$65, ROWS($CK$4:CK42)), IFERROR(INDEX($AO$54:$AO$65, ROWS($CK$4:CK42)-ROWS($AK$54:$AK$65)), IFERROR(INDEX($AS$54:$AS$65, ROWS($CK$4:CK42)-ROWS($AK$54:$AK$65)-ROWS($AO$54:$AO$65)),IFERROR(INDEX($AW$54:$AW$65, ROWS($CK$4:CK42)-ROWS($AK$54:$AK$65)-ROWS($AO$54:$AO$65)-ROWS($AS$54:$AS$65)),IFERROR(INDEX($BA$54:$BA$65, ROWS($CK$4:CK42)-ROWS($AK$54:$AK$65)-ROWS($AO$54:$AO$65)-ROWS($AS$54:$AS$65)-ROWS($AW$54:$AW$65)),IFERROR(INDEX($BE$54:$BE$65, ROWS($CK$4:CK42)-ROWS($AK$54:$AK$65)-ROWS($AO$54:$AO$65)-ROWS($AS$54:$AS$65)-ROWS($AW$54:$AW$65)-ROWS($BA$54:$BA$65)),IFERROR(INDEX($BI$54:$BI$65, ROWS($CK$4:CK42)-ROWS($AK$54:$AK$65)-ROWS($AO$54:$AO$65)-ROWS($AS$54:$AS$65)-ROWS($AW$54:$AW$65)-ROWS($BA$54:$BA$65)-ROWS($BE$54:$BE$65)), "")))))))</f>
        <v/>
      </c>
      <c r="CL44" s="316" t="str">
        <f t="shared" ca="1" si="40"/>
        <v/>
      </c>
      <c r="CM44" s="413" t="str">
        <f t="shared" ca="1" si="41"/>
        <v/>
      </c>
      <c r="CN44" s="412" t="str">
        <f>IF(OR(CO44="",CO44=0),"",MAX(CN$5:CN43)+1)</f>
        <v/>
      </c>
      <c r="CO44" s="316">
        <f>IFERROR(INDEX($AJ$70:$AJ$81, ROWS($CO$4:CO42)), IFERROR(INDEX($AN$70:$AN$81, ROWS($CO$4:CO42)-ROWS($AJ$70:$AJ$81)), IFERROR(INDEX($AR$70:$AR$81, ROWS($CO$4:CO42)-ROWS($AJ$70:$AJ$81)-ROWS($AN$70:$AN$81)),IFERROR(INDEX($AV$70:$AV$81, ROWS($CO$4:CO42)-ROWS($AJ$70:$AJ$81)-ROWS($AN$70:$AN$81)-ROWS($AR$70:$AR$81)),IFERROR(INDEX($AZ$70:$AZ$81, ROWS($CO$4:CO42)-ROWS($AJ$70:$AJ$81)-ROWS($AN$70:$AN$81)-ROWS($AR$70:$AR$81)-ROWS($AV$70:$AV$81)),IFERROR(INDEX($BD$70:$BD$81, ROWS($CO$4:CO42)-ROWS($AJ$70:$AJ$81)-ROWS($AN$70:$AN$81)-ROWS($AR$70:$AR$81)-ROWS($AV$70:$AV$81)-ROWS($AZ$70:$AZ$81)),IFERROR(INDEX($BH$70:$BH$81, ROWS($CO$4:CO42)-ROWS($AJ$70:$AJ$81)-ROWS($AN$70:$AN$81)-ROWS($AR$70:$AR$81)-ROWS($AV$70:$AV$81)-ROWS($AZ$70:$AZ$81)-ROWS($BD$70:$BD$81)), "")))))))</f>
        <v>0</v>
      </c>
      <c r="CP44" s="316" t="str">
        <f t="shared" ca="1" si="42"/>
        <v/>
      </c>
      <c r="CQ44" s="316" t="str">
        <f>IF(OR(CR44="",CR44=0),"",MAX(CQ$5:CQ43)+1)</f>
        <v/>
      </c>
      <c r="CR44" s="316">
        <f>IFERROR(INDEX($AK$70:$AK$81, ROWS($CR$4:CR42)), IFERROR(INDEX($AO$70:$AO$81, ROWS($CR$4:CR42)-ROWS($AK$70:$AK$81)), IFERROR(INDEX($AS$70:$AS$81, ROWS($CR$4:CR42)-ROWS($AK$70:$AK$81)-ROWS($AO$70:$AO$81)),IFERROR(INDEX($AW$70:$AW$81, ROWS($CR$4:CR42)-ROWS($AK$70:$AK$81)-ROWS($AO$70:$AO$81)-ROWS($AS$70:$AS$81)),IFERROR(INDEX($BA$70:$BA$81, ROWS($CR$4:CR42)-ROWS($AK$70:$AK$81)-ROWS($AO$70:$AO$81)-ROWS($AS$70:$AS$81)-ROWS($AW$70:$AW$81)),IFERROR(INDEX($BE$70:$BE$81, ROWS($CR$4:CR42)-ROWS($AK$70:$AK$81)-ROWS($AO$70:$AO$81)-ROWS($AS$70:$AS$81)-ROWS($AW$70:$AW$81)-ROWS($BA$70:$BA$81)),IFERROR(INDEX($BI$70:$BI$81, ROWS($CR$4:CR42)-ROWS($AK$70:$AK$81)-ROWS($AO$70:$AO$81)-ROWS($AS$70:$AS$81)-ROWS($AW$70:$AW$81)-ROWS($BA$70:$BA$81)-ROWS($BE$70:$BE$81)), "")))))))</f>
        <v>0</v>
      </c>
      <c r="CS44" s="316" t="str">
        <f t="shared" ca="1" si="43"/>
        <v/>
      </c>
      <c r="CT44" s="413" t="str">
        <f t="shared" ca="1" si="44"/>
        <v/>
      </c>
      <c r="CU44" s="412" t="str">
        <f>IF(OR(CV44="",CV44=0),"",MAX(CU$5:CU43)+1)</f>
        <v/>
      </c>
      <c r="CV44" s="316" t="str">
        <f>IFERROR(INDEX($AJ$86:$AJ$97, ROWS($CV$4:CV42)), IFERROR(INDEX($AN$86:$AN$97, ROWS($CV$4:CV42)-ROWS($AJ$86:$AJ$97)), ""))</f>
        <v/>
      </c>
      <c r="CW44" s="316" t="str">
        <f t="shared" si="45"/>
        <v/>
      </c>
      <c r="CX44" s="316" t="str">
        <f>IF(OR(CY44="",CY44=0),"",MAX(CX$5:CX43)+1)</f>
        <v/>
      </c>
      <c r="CY44" s="316" t="str">
        <f>IFERROR(INDEX($AK$86:$AK$97, ROWS($CY$4:CY42)), IFERROR(INDEX($AO$86:$AO$97, ROWS($CY$4:CY42)-ROWS($AK$86:$AK$97)), ""))</f>
        <v/>
      </c>
      <c r="CZ44" s="316" t="str">
        <f t="shared" si="46"/>
        <v/>
      </c>
      <c r="DA44" s="413" t="str">
        <f t="shared" si="47"/>
        <v/>
      </c>
      <c r="DC44" s="1167" t="s">
        <v>488</v>
      </c>
      <c r="DD44" s="1168"/>
      <c r="DE44" s="1168"/>
      <c r="DF44" s="1168"/>
      <c r="DG44" s="1168"/>
      <c r="DH44" s="1168"/>
      <c r="DI44" s="1168"/>
      <c r="DJ44" s="1168"/>
      <c r="DK44" s="1168"/>
      <c r="DL44" s="1169"/>
      <c r="DM44" s="292"/>
      <c r="DN44" s="1199" t="s">
        <v>488</v>
      </c>
      <c r="DO44" s="1200"/>
      <c r="DP44" s="1200"/>
      <c r="DQ44" s="1200"/>
      <c r="DR44" s="1200"/>
      <c r="DS44" s="1201"/>
    </row>
    <row r="45" spans="1:123" ht="15.75" thickBot="1" x14ac:dyDescent="0.35">
      <c r="P45" s="1175" t="s">
        <v>548</v>
      </c>
      <c r="Q45" s="1176"/>
      <c r="R45" s="450" t="s">
        <v>5</v>
      </c>
      <c r="S45" s="451" t="s">
        <v>193</v>
      </c>
      <c r="T45"/>
      <c r="U45" s="1187" t="s">
        <v>516</v>
      </c>
      <c r="V45" s="1188"/>
      <c r="W45" s="367" t="s">
        <v>5</v>
      </c>
      <c r="X45" s="368" t="s">
        <v>193</v>
      </c>
      <c r="AI45" s="304" t="str">
        <f t="shared" ca="1" si="123"/>
        <v/>
      </c>
      <c r="AJ45" s="305" t="str">
        <f t="shared" ca="1" si="102"/>
        <v/>
      </c>
      <c r="AK45" s="306" t="str">
        <f t="shared" ca="1" si="103"/>
        <v/>
      </c>
      <c r="AL45" s="307" t="str">
        <f t="shared" ca="1" si="104"/>
        <v/>
      </c>
      <c r="AM45" s="304" t="str">
        <f t="shared" ca="1" si="124"/>
        <v/>
      </c>
      <c r="AN45" s="305" t="str">
        <f t="shared" ca="1" si="105"/>
        <v/>
      </c>
      <c r="AO45" s="306" t="str">
        <f t="shared" ca="1" si="106"/>
        <v/>
      </c>
      <c r="AP45" s="307" t="str">
        <f t="shared" ca="1" si="107"/>
        <v/>
      </c>
      <c r="AQ45" s="304" t="str">
        <f t="shared" ca="1" si="125"/>
        <v/>
      </c>
      <c r="AR45" s="305" t="str">
        <f t="shared" ca="1" si="108"/>
        <v/>
      </c>
      <c r="AS45" s="306" t="str">
        <f t="shared" ca="1" si="109"/>
        <v/>
      </c>
      <c r="AT45" s="307" t="str">
        <f t="shared" ca="1" si="110"/>
        <v/>
      </c>
      <c r="AU45" s="304" t="str">
        <f t="shared" ca="1" si="126"/>
        <v/>
      </c>
      <c r="AV45" s="305" t="str">
        <f t="shared" ca="1" si="111"/>
        <v/>
      </c>
      <c r="AW45" s="306" t="str">
        <f t="shared" ca="1" si="112"/>
        <v/>
      </c>
      <c r="AX45" s="307" t="str">
        <f t="shared" ca="1" si="113"/>
        <v/>
      </c>
      <c r="AY45" s="304" t="str">
        <f t="shared" ca="1" si="127"/>
        <v/>
      </c>
      <c r="AZ45" s="305" t="str">
        <f t="shared" ca="1" si="114"/>
        <v/>
      </c>
      <c r="BA45" s="306" t="str">
        <f t="shared" ca="1" si="115"/>
        <v/>
      </c>
      <c r="BB45" s="307" t="str">
        <f t="shared" ca="1" si="116"/>
        <v/>
      </c>
      <c r="BC45" s="304" t="str">
        <f t="shared" ca="1" si="128"/>
        <v/>
      </c>
      <c r="BD45" s="305" t="str">
        <f t="shared" ca="1" si="117"/>
        <v/>
      </c>
      <c r="BE45" s="306" t="str">
        <f t="shared" ca="1" si="118"/>
        <v/>
      </c>
      <c r="BF45" s="307" t="str">
        <f t="shared" ca="1" si="119"/>
        <v/>
      </c>
      <c r="BG45" s="304" t="str">
        <f t="shared" ca="1" si="129"/>
        <v/>
      </c>
      <c r="BH45" s="305" t="str">
        <f t="shared" ca="1" si="120"/>
        <v/>
      </c>
      <c r="BI45" s="306" t="str">
        <f t="shared" ca="1" si="121"/>
        <v/>
      </c>
      <c r="BJ45" s="307" t="str">
        <f t="shared" ca="1" si="122"/>
        <v/>
      </c>
      <c r="BL45" s="412" t="str">
        <f ca="1">IF(OR(BM45="",BM45=0),"",MAX(BL$5:BL44)+1)</f>
        <v/>
      </c>
      <c r="BM45" s="316" t="str">
        <f ca="1">IFERROR(INDEX($AJ$6:$AJ$17, ROWS(BM$4:$BM43)), IFERROR(INDEX($AN$6:$AN$17, ROWS(BM$4:$BM43)-ROWS($AJ$6:$AJ$17)), IFERROR(INDEX($AR$6:$AR$17, ROWS(BM$4:$BM43)-ROWS($AJ$6:$AJ$17)-ROWS($AN$6:$AN$17)),IFERROR(INDEX($AV$6:$AV$17, ROWS(BM$4:$BM43)-ROWS($AJ$6:$AJ$17)-ROWS($AN$6:$AN$17)-ROWS($AR$6:$AR$17)),IFERROR(INDEX($AZ$6:$AZ$17, ROWS(BM$4:$BM43)-ROWS($AJ$6:$AJ$17)-ROWS($AN$6:$AN$17)-ROWS($AR$6:$AR$17)-ROWS($AV$6:$AV$17)),IFERROR(INDEX($BD$6:$BD$17, ROWS(BM$4:$BM43)-ROWS($AJ$6:$AJ$17)-ROWS($AN$6:$AN$17)-ROWS($AR$6:$AR$17)-ROWS($AV$6:$AV$17)-ROWS($AZ$6:$AZ$17)),IFERROR(INDEX($BH$6:$BH$17, ROWS(BM$4:$BM43)-ROWS($AJ$6:$AJ$17)-ROWS($AN$6:$AN$17)-ROWS($AR$6:$AR$17)-ROWS($AV$6:$AV$17)-ROWS($AZ$6:$AZ$17)-ROWS($BD$6:$BD$17)), "")))))))</f>
        <v/>
      </c>
      <c r="BN45" s="316" t="str">
        <f t="shared" ca="1" si="30"/>
        <v/>
      </c>
      <c r="BO45" s="316" t="str">
        <f ca="1">IF(OR(BP45="",BP45=0),"",MAX(BO$5:BO44)+1)</f>
        <v/>
      </c>
      <c r="BP45" s="316" t="str">
        <f ca="1">IFERROR(INDEX($AK$6:$AK$17, ROWS($BP$4:BP43)), IFERROR(INDEX($AO$6:$AO$17, ROWS($BP$4:BP43)-ROWS($AK$6:$AK$17)), IFERROR(INDEX($AS$6:$AS$17, ROWS($BP$4:BP43)-ROWS($AK$6:$AK$17)-ROWS($AO$6:$AO$17)),IFERROR(INDEX($AW$6:$AW$17, ROWS($BP$4:BP43)-ROWS($AK$6:$AK$17)-ROWS($AO$6:$AO$17)-ROWS($AS$6:$AS$17)),IFERROR(INDEX($BA$6:$BA$17, ROWS($BP$4:BP43)-ROWS($AK$6:$AK$17)-ROWS($AO$6:$AO$17)-ROWS($AS$6:$AS$17)-ROWS($AW$6:$AW$17)),IFERROR(INDEX($BE$6:$BE$17, ROWS($BP$4:BP43)-ROWS($AK$6:$AK$17)-ROWS($AO$6:$AO$17)-ROWS($AS$6:$AS$17)-ROWS($AW$6:$AW$17)-ROWS($BA$6:$BA$17)),IFERROR(INDEX($BI$6:$BI$17, ROWS($BP$4:BP43)-ROWS($AK$6:$AK$17)-ROWS($AO$6:$AO$17)-ROWS($AS$6:$AS$17)-ROWS($AW$6:$AW$17)-ROWS($BA$6:$BA$17)-ROWS($BE$6:$BE$17)), "")))))))</f>
        <v/>
      </c>
      <c r="BQ45" s="316" t="str">
        <f t="shared" ca="1" si="31"/>
        <v/>
      </c>
      <c r="BR45" s="413" t="str">
        <f t="shared" ca="1" si="32"/>
        <v/>
      </c>
      <c r="BS45" s="412">
        <f ca="1">IF(OR(BT45="",BT45=0),"",MAX(BS$5:BS44)+1)</f>
        <v>7</v>
      </c>
      <c r="BT45" s="316" t="str">
        <f ca="1">IFERROR(INDEX($AJ$22:$AJ$33, ROWS($BT$4:BT43)), IFERROR(INDEX($AN$22:$AN$33, ROWS($BT$4:BT43)-ROWS($AJ$22:$AJ$33)), IFERROR(INDEX($AR$22:$AR$33, ROWS($BT$4:BT43)-ROWS($AJ$22:$AJ$33)-ROWS($AN$22:$AN$33)),IFERROR(INDEX($AV$22:$AV$33, ROWS($BT$4:BT43)-ROWS($AJ$22:$AJ$33)-ROWS($AN$22:$AN$33)-ROWS($AR$22:$AR$33)),IFERROR(INDEX($AZ$22:$AZ$33, ROWS($BT$4:BT43)-ROWS($AJ$22:$AJ$33)-ROWS($AN$22:$AN$33)-ROWS($AR$22:$AR$33)-ROWS($AV$22:$AV$33)),IFERROR(INDEX($BD$22:$BD$33, ROWS($BT$4:BT43)-ROWS($AJ$22:$AJ$33)-ROWS($AN$22:$AN$33)-ROWS($AR$22:$AR$33)-ROWS($AV$22:$AV$33)-ROWS($AZ$22:$AZ$33)),IFERROR(INDEX($BH$22:$BH$33, ROWS($BT$4:BT43)-ROWS($AJ$22:$AJ$33)-ROWS($AN$22:$AN$33)-ROWS($AR$22:$AR$33)-ROWS($AV$22:$AV$33)-ROWS($AZ$22:$AZ$33)-ROWS($BD$22:$BD$33)), "")))))))</f>
        <v>Pet Care</v>
      </c>
      <c r="BU45" s="316" t="str">
        <f t="shared" ca="1" si="33"/>
        <v/>
      </c>
      <c r="BV45" s="316">
        <f ca="1">IF(OR(BW45="",BW45=0),"",MAX(BV$5:BV44)+1)</f>
        <v>7</v>
      </c>
      <c r="BW45" s="316">
        <f ca="1">IFERROR(INDEX($AK$22:$AK$33, ROWS($BW$4:BW43)), IFERROR(INDEX($AO$22:$AO$33, ROWS($BW$4:BW43)-ROWS($AK$22:$AK$33)), IFERROR(INDEX($AS$22:$AS$33, ROWS($BW$4:BW43)-ROWS($AK$22:$AK$33)-ROWS($AO$22:$AO$33)),IFERROR(INDEX($AW$22:$AW$33, ROWS($BW$4:BW43)-ROWS($AK$22:$AK$33)-ROWS($AO$22:$AO$33)-ROWS($AS$22:$AS$33)),IFERROR(INDEX($BA$22:$BA$33, ROWS($BW$4:BW43)-ROWS($AK$22:$AK$33)-ROWS($AO$22:$AO$33)-ROWS($AS$22:$AS$33)-ROWS($AW$22:$AW$33)),IFERROR(INDEX($BE$22:$BE$33, ROWS($BW$4:BW43)-ROWS($AK$22:$AK$33)-ROWS($AO$22:$AO$33)-ROWS($AS$22:$AS$33)-ROWS($AW$22:$AW$33)-ROWS($BA$22:$BA$33)),IFERROR(INDEX($BI$22:$BI$33, ROWS($BW$4:BW43)-ROWS($AK$22:$AK$33)-ROWS($AO$22:$AO$33)-ROWS($AS$22:$AS$33)-ROWS($AW$22:$AW$33)-ROWS($BA$22:$BA$33)-ROWS($BE$22:$BE$33)), "")))))))</f>
        <v>80</v>
      </c>
      <c r="BX45" s="316" t="str">
        <f t="shared" ca="1" si="34"/>
        <v/>
      </c>
      <c r="BY45" s="413" t="str">
        <f t="shared" ca="1" si="35"/>
        <v/>
      </c>
      <c r="BZ45" s="412" t="str">
        <f ca="1">IF(OR(CA45="",CA45=0),"",MAX(BZ$5:BZ44)+1)</f>
        <v/>
      </c>
      <c r="CA45" s="316" t="str">
        <f ca="1">IFERROR(INDEX($AJ$38:$AJ$49, ROWS($CA$4:CA43)), IFERROR(INDEX($AN$38:$AN$49, ROWS($CA$4:CA43)-ROWS($AJ$38:$AJ$49)), IFERROR(INDEX($AR$38:$AR$49, ROWS($CA$4:CA43)-ROWS($AJ$38:$AJ$49)-ROWS($AN$38:$AN$49)),IFERROR(INDEX($AV$38:$AV$49, ROWS($CA$4:CA43)-ROWS($AJ$38:$AJ$49)-ROWS($AN$38:$AN$49)-ROWS($AR$38:$AR$49)),IFERROR(INDEX($AZ$38:$AZ$49, ROWS($CA$4:CA43)-ROWS($AJ$38:$AJ$49)-ROWS($AN$38:$AN$49)-ROWS($AR$38:$AR$49)-ROWS($AV$38:$AV$49)),IFERROR(INDEX($BD$38:$BD$49, ROWS($CA$4:CA43)-ROWS($AJ$38:$AJ$49)-ROWS($AN$38:$AN$49)-ROWS($AR$38:$AR$49)-ROWS($AV$38:$AV$49)-ROWS($AZ$38:$AZ$49)),IFERROR(INDEX($BH$38:$BH$49, ROWS($CA$4:CA43)-ROWS($AJ$38:$AJ$49)-ROWS($AN$38:$AN$49)-ROWS($AR$38:$AR$49)-ROWS($AV$38:$AV$49)-ROWS($AZ$38:$AZ$49)-ROWS($BD$38:$BD$49)), "")))))))</f>
        <v/>
      </c>
      <c r="CB45" s="316" t="str">
        <f t="shared" ca="1" si="36"/>
        <v/>
      </c>
      <c r="CC45" s="316" t="str">
        <f ca="1">IF(OR(CD45="",CD45=0),"",MAX(CC$5:CC44)+1)</f>
        <v/>
      </c>
      <c r="CD45" s="316" t="str">
        <f ca="1">IFERROR(INDEX($AK$38:$AK$49, ROWS($CD$4:CD43)), IFERROR(INDEX($AO$38:$AO$49, ROWS($CD$4:CD43)-ROWS($AK$38:$AK$49)), IFERROR(INDEX($AS$38:$AS$49, ROWS($CD$4:CD43)-ROWS($AK$38:$AK$49)-ROWS($AO$38:$AO$49)),IFERROR(INDEX($AW$38:$AW$49, ROWS($CD$4:CD43)-ROWS($AK$38:$AK$49)-ROWS($AO$38:$AO$49)-ROWS($AS$38:$AS$49)),IFERROR(INDEX($BA$38:$BA$49, ROWS($CD$4:CD43)-ROWS($AK$38:$AK$49)-ROWS($AO$38:$AO$49)-ROWS($AS$38:$AS$49)-ROWS($AW$38:$AW$49)),IFERROR(INDEX($BE$38:$BE$49, ROWS($CD$4:CD43)-ROWS($AK$38:$AK$49)-ROWS($AO$38:$AO$49)-ROWS($AS$38:$AS$49)-ROWS($AW$38:$AW$49)-ROWS($BA$38:$BA$49)),IFERROR(INDEX($BI$38:$BI$49, ROWS($CD$4:CD43)-ROWS($AK$38:$AK$49)-ROWS($AO$38:$AO$49)-ROWS($AS$38:$AS$49)-ROWS($AW$38:$AW$49)-ROWS($BA$38:$BA$49)-ROWS($BE$38:$BE$49)), "")))))))</f>
        <v/>
      </c>
      <c r="CE45" s="316" t="str">
        <f t="shared" ca="1" si="37"/>
        <v/>
      </c>
      <c r="CF45" s="413" t="str">
        <f t="shared" ca="1" si="38"/>
        <v/>
      </c>
      <c r="CG45" s="412" t="str">
        <f ca="1">IF(OR(CH45="",CH45=0),"",MAX(CG$5:CG44)+1)</f>
        <v/>
      </c>
      <c r="CH45" s="316" t="str">
        <f ca="1">IFERROR(INDEX($AJ$54:$AJ$65, ROWS($CH$4:CH43)), IFERROR(INDEX($AN$54:$AN$65, ROWS($CH$4:CH43)-ROWS($AJ$54:$AJ$65)), IFERROR(INDEX($AR$54:$AR$65, ROWS($CH$4:CH43)-ROWS($AJ$54:$AJ$65)-ROWS($AN$54:$AN$65)),IFERROR(INDEX($AV$54:$AV$65, ROWS($CH$4:CH43)-ROWS($AJ$54:$AJ$65)-ROWS($AN$54:$AN$65)-ROWS($AR$54:$AR$65)),IFERROR(INDEX($AZ$54:$AZ$65, ROWS($CH$4:CH43)-ROWS($AJ$54:$AJ$65)-ROWS($AN$54:$AN$65)-ROWS($AR$54:$AR$65)-ROWS($AV$54:$AV$65)),IFERROR(INDEX($BD$54:$BD$65, ROWS($CH$4:CH43)-ROWS($AJ$54:$AJ$65)-ROWS($AN$54:$AN$65)-ROWS($AR$54:$AR$65)-ROWS($AV$54:$AV$65)-ROWS($AZ$54:$AZ$65)),IFERROR(INDEX($BH$54:$BH$65, ROWS($CH$4:CH43)-ROWS($AJ$54:$AJ$65)-ROWS($AN$54:$AN$65)-ROWS($AR$54:$AR$65)-ROWS($AV$54:$AV$65)-ROWS($AZ$54:$AZ$65)-ROWS($BD$54:$BD$65)), "")))))))</f>
        <v/>
      </c>
      <c r="CI45" s="316" t="str">
        <f t="shared" ca="1" si="39"/>
        <v/>
      </c>
      <c r="CJ45" s="316" t="str">
        <f ca="1">IF(OR(CK45="",CK45=0),"",MAX(CJ$5:CJ44)+1)</f>
        <v/>
      </c>
      <c r="CK45" s="316" t="str">
        <f ca="1">IFERROR(INDEX($AK$54:$AK$65, ROWS($CK$4:CK43)), IFERROR(INDEX($AO$54:$AO$65, ROWS($CK$4:CK43)-ROWS($AK$54:$AK$65)), IFERROR(INDEX($AS$54:$AS$65, ROWS($CK$4:CK43)-ROWS($AK$54:$AK$65)-ROWS($AO$54:$AO$65)),IFERROR(INDEX($AW$54:$AW$65, ROWS($CK$4:CK43)-ROWS($AK$54:$AK$65)-ROWS($AO$54:$AO$65)-ROWS($AS$54:$AS$65)),IFERROR(INDEX($BA$54:$BA$65, ROWS($CK$4:CK43)-ROWS($AK$54:$AK$65)-ROWS($AO$54:$AO$65)-ROWS($AS$54:$AS$65)-ROWS($AW$54:$AW$65)),IFERROR(INDEX($BE$54:$BE$65, ROWS($CK$4:CK43)-ROWS($AK$54:$AK$65)-ROWS($AO$54:$AO$65)-ROWS($AS$54:$AS$65)-ROWS($AW$54:$AW$65)-ROWS($BA$54:$BA$65)),IFERROR(INDEX($BI$54:$BI$65, ROWS($CK$4:CK43)-ROWS($AK$54:$AK$65)-ROWS($AO$54:$AO$65)-ROWS($AS$54:$AS$65)-ROWS($AW$54:$AW$65)-ROWS($BA$54:$BA$65)-ROWS($BE$54:$BE$65)), "")))))))</f>
        <v/>
      </c>
      <c r="CL45" s="316" t="str">
        <f t="shared" ca="1" si="40"/>
        <v/>
      </c>
      <c r="CM45" s="413" t="str">
        <f t="shared" ca="1" si="41"/>
        <v/>
      </c>
      <c r="CN45" s="412" t="str">
        <f>IF(OR(CO45="",CO45=0),"",MAX(CN$5:CN44)+1)</f>
        <v/>
      </c>
      <c r="CO45" s="316">
        <f>IFERROR(INDEX($AJ$70:$AJ$81, ROWS($CO$4:CO43)), IFERROR(INDEX($AN$70:$AN$81, ROWS($CO$4:CO43)-ROWS($AJ$70:$AJ$81)), IFERROR(INDEX($AR$70:$AR$81, ROWS($CO$4:CO43)-ROWS($AJ$70:$AJ$81)-ROWS($AN$70:$AN$81)),IFERROR(INDEX($AV$70:$AV$81, ROWS($CO$4:CO43)-ROWS($AJ$70:$AJ$81)-ROWS($AN$70:$AN$81)-ROWS($AR$70:$AR$81)),IFERROR(INDEX($AZ$70:$AZ$81, ROWS($CO$4:CO43)-ROWS($AJ$70:$AJ$81)-ROWS($AN$70:$AN$81)-ROWS($AR$70:$AR$81)-ROWS($AV$70:$AV$81)),IFERROR(INDEX($BD$70:$BD$81, ROWS($CO$4:CO43)-ROWS($AJ$70:$AJ$81)-ROWS($AN$70:$AN$81)-ROWS($AR$70:$AR$81)-ROWS($AV$70:$AV$81)-ROWS($AZ$70:$AZ$81)),IFERROR(INDEX($BH$70:$BH$81, ROWS($CO$4:CO43)-ROWS($AJ$70:$AJ$81)-ROWS($AN$70:$AN$81)-ROWS($AR$70:$AR$81)-ROWS($AV$70:$AV$81)-ROWS($AZ$70:$AZ$81)-ROWS($BD$70:$BD$81)), "")))))))</f>
        <v>0</v>
      </c>
      <c r="CP45" s="316" t="str">
        <f t="shared" ca="1" si="42"/>
        <v/>
      </c>
      <c r="CQ45" s="316" t="str">
        <f>IF(OR(CR45="",CR45=0),"",MAX(CQ$5:CQ44)+1)</f>
        <v/>
      </c>
      <c r="CR45" s="316">
        <f>IFERROR(INDEX($AK$70:$AK$81, ROWS($CR$4:CR43)), IFERROR(INDEX($AO$70:$AO$81, ROWS($CR$4:CR43)-ROWS($AK$70:$AK$81)), IFERROR(INDEX($AS$70:$AS$81, ROWS($CR$4:CR43)-ROWS($AK$70:$AK$81)-ROWS($AO$70:$AO$81)),IFERROR(INDEX($AW$70:$AW$81, ROWS($CR$4:CR43)-ROWS($AK$70:$AK$81)-ROWS($AO$70:$AO$81)-ROWS($AS$70:$AS$81)),IFERROR(INDEX($BA$70:$BA$81, ROWS($CR$4:CR43)-ROWS($AK$70:$AK$81)-ROWS($AO$70:$AO$81)-ROWS($AS$70:$AS$81)-ROWS($AW$70:$AW$81)),IFERROR(INDEX($BE$70:$BE$81, ROWS($CR$4:CR43)-ROWS($AK$70:$AK$81)-ROWS($AO$70:$AO$81)-ROWS($AS$70:$AS$81)-ROWS($AW$70:$AW$81)-ROWS($BA$70:$BA$81)),IFERROR(INDEX($BI$70:$BI$81, ROWS($CR$4:CR43)-ROWS($AK$70:$AK$81)-ROWS($AO$70:$AO$81)-ROWS($AS$70:$AS$81)-ROWS($AW$70:$AW$81)-ROWS($BA$70:$BA$81)-ROWS($BE$70:$BE$81)), "")))))))</f>
        <v>0</v>
      </c>
      <c r="CS45" s="316" t="str">
        <f t="shared" ca="1" si="43"/>
        <v/>
      </c>
      <c r="CT45" s="413" t="str">
        <f t="shared" ca="1" si="44"/>
        <v/>
      </c>
      <c r="CU45" s="412" t="str">
        <f>IF(OR(CV45="",CV45=0),"",MAX(CU$5:CU44)+1)</f>
        <v/>
      </c>
      <c r="CV45" s="316" t="str">
        <f>IFERROR(INDEX($AJ$86:$AJ$97, ROWS($CV$4:CV43)), IFERROR(INDEX($AN$86:$AN$97, ROWS($CV$4:CV43)-ROWS($AJ$86:$AJ$97)), ""))</f>
        <v/>
      </c>
      <c r="CW45" s="316" t="str">
        <f t="shared" si="45"/>
        <v/>
      </c>
      <c r="CX45" s="316" t="str">
        <f>IF(OR(CY45="",CY45=0),"",MAX(CX$5:CX44)+1)</f>
        <v/>
      </c>
      <c r="CY45" s="316" t="str">
        <f>IFERROR(INDEX($AK$86:$AK$97, ROWS($CY$4:CY43)), IFERROR(INDEX($AO$86:$AO$97, ROWS($CY$4:CY43)-ROWS($AK$86:$AK$97)), ""))</f>
        <v/>
      </c>
      <c r="CZ45" s="316" t="str">
        <f t="shared" si="46"/>
        <v/>
      </c>
      <c r="DA45" s="413" t="str">
        <f t="shared" si="47"/>
        <v/>
      </c>
      <c r="DC45" s="437"/>
      <c r="DD45" s="1151" t="s">
        <v>504</v>
      </c>
      <c r="DE45" s="1152"/>
      <c r="DF45" s="430"/>
      <c r="DG45" s="1162" t="s">
        <v>23</v>
      </c>
      <c r="DH45" s="1152"/>
      <c r="DI45" s="1162" t="s">
        <v>504</v>
      </c>
      <c r="DJ45" s="1152"/>
      <c r="DK45" s="1162" t="s">
        <v>23</v>
      </c>
      <c r="DL45" s="1152"/>
      <c r="DM45" s="292"/>
      <c r="DN45" s="1163" t="s">
        <v>481</v>
      </c>
      <c r="DO45" s="1164"/>
      <c r="DP45" s="1164"/>
      <c r="DQ45" s="1165" t="s">
        <v>491</v>
      </c>
      <c r="DR45" s="1164"/>
      <c r="DS45" s="1166"/>
    </row>
    <row r="46" spans="1:123" x14ac:dyDescent="0.3">
      <c r="P46" s="1177"/>
      <c r="Q46" s="1178"/>
      <c r="R46" s="453"/>
      <c r="S46" s="402"/>
      <c r="T46"/>
      <c r="U46" s="1177"/>
      <c r="V46" s="1178"/>
      <c r="W46" s="453"/>
      <c r="X46" s="402"/>
      <c r="AC46" s="1093" t="s">
        <v>22</v>
      </c>
      <c r="AD46" s="1094"/>
      <c r="AE46" s="1094"/>
      <c r="AF46" s="1095"/>
      <c r="AI46" s="304" t="str">
        <f t="shared" ca="1" si="123"/>
        <v/>
      </c>
      <c r="AJ46" s="305" t="str">
        <f t="shared" ca="1" si="102"/>
        <v/>
      </c>
      <c r="AK46" s="306" t="str">
        <f t="shared" ca="1" si="103"/>
        <v/>
      </c>
      <c r="AL46" s="307" t="str">
        <f t="shared" ca="1" si="104"/>
        <v/>
      </c>
      <c r="AM46" s="304" t="str">
        <f t="shared" ca="1" si="124"/>
        <v/>
      </c>
      <c r="AN46" s="305" t="str">
        <f t="shared" ca="1" si="105"/>
        <v/>
      </c>
      <c r="AO46" s="306" t="str">
        <f t="shared" ca="1" si="106"/>
        <v/>
      </c>
      <c r="AP46" s="307" t="str">
        <f t="shared" ca="1" si="107"/>
        <v/>
      </c>
      <c r="AQ46" s="304" t="str">
        <f t="shared" ca="1" si="125"/>
        <v/>
      </c>
      <c r="AR46" s="305" t="str">
        <f t="shared" ca="1" si="108"/>
        <v/>
      </c>
      <c r="AS46" s="306" t="str">
        <f t="shared" ca="1" si="109"/>
        <v/>
      </c>
      <c r="AT46" s="307" t="str">
        <f t="shared" ca="1" si="110"/>
        <v/>
      </c>
      <c r="AU46" s="304" t="str">
        <f t="shared" ca="1" si="126"/>
        <v/>
      </c>
      <c r="AV46" s="305" t="str">
        <f t="shared" ca="1" si="111"/>
        <v/>
      </c>
      <c r="AW46" s="306" t="str">
        <f t="shared" ca="1" si="112"/>
        <v/>
      </c>
      <c r="AX46" s="307" t="str">
        <f t="shared" ca="1" si="113"/>
        <v/>
      </c>
      <c r="AY46" s="304" t="str">
        <f t="shared" ca="1" si="127"/>
        <v/>
      </c>
      <c r="AZ46" s="305" t="str">
        <f t="shared" ca="1" si="114"/>
        <v/>
      </c>
      <c r="BA46" s="306" t="str">
        <f t="shared" ca="1" si="115"/>
        <v/>
      </c>
      <c r="BB46" s="307" t="str">
        <f t="shared" ca="1" si="116"/>
        <v/>
      </c>
      <c r="BC46" s="304" t="str">
        <f t="shared" ca="1" si="128"/>
        <v/>
      </c>
      <c r="BD46" s="305" t="str">
        <f t="shared" ca="1" si="117"/>
        <v/>
      </c>
      <c r="BE46" s="306" t="str">
        <f t="shared" ca="1" si="118"/>
        <v/>
      </c>
      <c r="BF46" s="307" t="str">
        <f t="shared" ca="1" si="119"/>
        <v/>
      </c>
      <c r="BG46" s="304" t="str">
        <f t="shared" ca="1" si="129"/>
        <v/>
      </c>
      <c r="BH46" s="305" t="str">
        <f t="shared" ca="1" si="120"/>
        <v/>
      </c>
      <c r="BI46" s="306" t="str">
        <f t="shared" ca="1" si="121"/>
        <v/>
      </c>
      <c r="BJ46" s="307" t="str">
        <f t="shared" ca="1" si="122"/>
        <v/>
      </c>
      <c r="BL46" s="412" t="str">
        <f ca="1">IF(OR(BM46="",BM46=0),"",MAX(BL$5:BL45)+1)</f>
        <v/>
      </c>
      <c r="BM46" s="316" t="str">
        <f ca="1">IFERROR(INDEX($AJ$6:$AJ$17, ROWS(BM$4:$BM44)), IFERROR(INDEX($AN$6:$AN$17, ROWS(BM$4:$BM44)-ROWS($AJ$6:$AJ$17)), IFERROR(INDEX($AR$6:$AR$17, ROWS(BM$4:$BM44)-ROWS($AJ$6:$AJ$17)-ROWS($AN$6:$AN$17)),IFERROR(INDEX($AV$6:$AV$17, ROWS(BM$4:$BM44)-ROWS($AJ$6:$AJ$17)-ROWS($AN$6:$AN$17)-ROWS($AR$6:$AR$17)),IFERROR(INDEX($AZ$6:$AZ$17, ROWS(BM$4:$BM44)-ROWS($AJ$6:$AJ$17)-ROWS($AN$6:$AN$17)-ROWS($AR$6:$AR$17)-ROWS($AV$6:$AV$17)),IFERROR(INDEX($BD$6:$BD$17, ROWS(BM$4:$BM44)-ROWS($AJ$6:$AJ$17)-ROWS($AN$6:$AN$17)-ROWS($AR$6:$AR$17)-ROWS($AV$6:$AV$17)-ROWS($AZ$6:$AZ$17)),IFERROR(INDEX($BH$6:$BH$17, ROWS(BM$4:$BM44)-ROWS($AJ$6:$AJ$17)-ROWS($AN$6:$AN$17)-ROWS($AR$6:$AR$17)-ROWS($AV$6:$AV$17)-ROWS($AZ$6:$AZ$17)-ROWS($BD$6:$BD$17)), "")))))))</f>
        <v/>
      </c>
      <c r="BN46" s="316" t="str">
        <f t="shared" ca="1" si="30"/>
        <v/>
      </c>
      <c r="BO46" s="316" t="str">
        <f ca="1">IF(OR(BP46="",BP46=0),"",MAX(BO$5:BO45)+1)</f>
        <v/>
      </c>
      <c r="BP46" s="316" t="str">
        <f ca="1">IFERROR(INDEX($AK$6:$AK$17, ROWS($BP$4:BP44)), IFERROR(INDEX($AO$6:$AO$17, ROWS($BP$4:BP44)-ROWS($AK$6:$AK$17)), IFERROR(INDEX($AS$6:$AS$17, ROWS($BP$4:BP44)-ROWS($AK$6:$AK$17)-ROWS($AO$6:$AO$17)),IFERROR(INDEX($AW$6:$AW$17, ROWS($BP$4:BP44)-ROWS($AK$6:$AK$17)-ROWS($AO$6:$AO$17)-ROWS($AS$6:$AS$17)),IFERROR(INDEX($BA$6:$BA$17, ROWS($BP$4:BP44)-ROWS($AK$6:$AK$17)-ROWS($AO$6:$AO$17)-ROWS($AS$6:$AS$17)-ROWS($AW$6:$AW$17)),IFERROR(INDEX($BE$6:$BE$17, ROWS($BP$4:BP44)-ROWS($AK$6:$AK$17)-ROWS($AO$6:$AO$17)-ROWS($AS$6:$AS$17)-ROWS($AW$6:$AW$17)-ROWS($BA$6:$BA$17)),IFERROR(INDEX($BI$6:$BI$17, ROWS($BP$4:BP44)-ROWS($AK$6:$AK$17)-ROWS($AO$6:$AO$17)-ROWS($AS$6:$AS$17)-ROWS($AW$6:$AW$17)-ROWS($BA$6:$BA$17)-ROWS($BE$6:$BE$17)), "")))))))</f>
        <v/>
      </c>
      <c r="BQ46" s="316" t="str">
        <f t="shared" ca="1" si="31"/>
        <v/>
      </c>
      <c r="BR46" s="413" t="str">
        <f t="shared" ca="1" si="32"/>
        <v/>
      </c>
      <c r="BS46" s="412" t="str">
        <f ca="1">IF(OR(BT46="",BT46=0),"",MAX(BS$5:BS45)+1)</f>
        <v/>
      </c>
      <c r="BT46" s="316" t="str">
        <f ca="1">IFERROR(INDEX($AJ$22:$AJ$33, ROWS($BT$4:BT44)), IFERROR(INDEX($AN$22:$AN$33, ROWS($BT$4:BT44)-ROWS($AJ$22:$AJ$33)), IFERROR(INDEX($AR$22:$AR$33, ROWS($BT$4:BT44)-ROWS($AJ$22:$AJ$33)-ROWS($AN$22:$AN$33)),IFERROR(INDEX($AV$22:$AV$33, ROWS($BT$4:BT44)-ROWS($AJ$22:$AJ$33)-ROWS($AN$22:$AN$33)-ROWS($AR$22:$AR$33)),IFERROR(INDEX($AZ$22:$AZ$33, ROWS($BT$4:BT44)-ROWS($AJ$22:$AJ$33)-ROWS($AN$22:$AN$33)-ROWS($AR$22:$AR$33)-ROWS($AV$22:$AV$33)),IFERROR(INDEX($BD$22:$BD$33, ROWS($BT$4:BT44)-ROWS($AJ$22:$AJ$33)-ROWS($AN$22:$AN$33)-ROWS($AR$22:$AR$33)-ROWS($AV$22:$AV$33)-ROWS($AZ$22:$AZ$33)),IFERROR(INDEX($BH$22:$BH$33, ROWS($BT$4:BT44)-ROWS($AJ$22:$AJ$33)-ROWS($AN$22:$AN$33)-ROWS($AR$22:$AR$33)-ROWS($AV$22:$AV$33)-ROWS($AZ$22:$AZ$33)-ROWS($BD$22:$BD$33)), "")))))))</f>
        <v/>
      </c>
      <c r="BU46" s="316" t="str">
        <f t="shared" ca="1" si="33"/>
        <v/>
      </c>
      <c r="BV46" s="316" t="str">
        <f ca="1">IF(OR(BW46="",BW46=0),"",MAX(BV$5:BV45)+1)</f>
        <v/>
      </c>
      <c r="BW46" s="316" t="str">
        <f ca="1">IFERROR(INDEX($AK$22:$AK$33, ROWS($BW$4:BW44)), IFERROR(INDEX($AO$22:$AO$33, ROWS($BW$4:BW44)-ROWS($AK$22:$AK$33)), IFERROR(INDEX($AS$22:$AS$33, ROWS($BW$4:BW44)-ROWS($AK$22:$AK$33)-ROWS($AO$22:$AO$33)),IFERROR(INDEX($AW$22:$AW$33, ROWS($BW$4:BW44)-ROWS($AK$22:$AK$33)-ROWS($AO$22:$AO$33)-ROWS($AS$22:$AS$33)),IFERROR(INDEX($BA$22:$BA$33, ROWS($BW$4:BW44)-ROWS($AK$22:$AK$33)-ROWS($AO$22:$AO$33)-ROWS($AS$22:$AS$33)-ROWS($AW$22:$AW$33)),IFERROR(INDEX($BE$22:$BE$33, ROWS($BW$4:BW44)-ROWS($AK$22:$AK$33)-ROWS($AO$22:$AO$33)-ROWS($AS$22:$AS$33)-ROWS($AW$22:$AW$33)-ROWS($BA$22:$BA$33)),IFERROR(INDEX($BI$22:$BI$33, ROWS($BW$4:BW44)-ROWS($AK$22:$AK$33)-ROWS($AO$22:$AO$33)-ROWS($AS$22:$AS$33)-ROWS($AW$22:$AW$33)-ROWS($BA$22:$BA$33)-ROWS($BE$22:$BE$33)), "")))))))</f>
        <v/>
      </c>
      <c r="BX46" s="316" t="str">
        <f t="shared" ca="1" si="34"/>
        <v/>
      </c>
      <c r="BY46" s="413" t="str">
        <f t="shared" ca="1" si="35"/>
        <v/>
      </c>
      <c r="BZ46" s="412" t="str">
        <f ca="1">IF(OR(CA46="",CA46=0),"",MAX(BZ$5:BZ45)+1)</f>
        <v/>
      </c>
      <c r="CA46" s="316" t="str">
        <f ca="1">IFERROR(INDEX($AJ$38:$AJ$49, ROWS($CA$4:CA44)), IFERROR(INDEX($AN$38:$AN$49, ROWS($CA$4:CA44)-ROWS($AJ$38:$AJ$49)), IFERROR(INDEX($AR$38:$AR$49, ROWS($CA$4:CA44)-ROWS($AJ$38:$AJ$49)-ROWS($AN$38:$AN$49)),IFERROR(INDEX($AV$38:$AV$49, ROWS($CA$4:CA44)-ROWS($AJ$38:$AJ$49)-ROWS($AN$38:$AN$49)-ROWS($AR$38:$AR$49)),IFERROR(INDEX($AZ$38:$AZ$49, ROWS($CA$4:CA44)-ROWS($AJ$38:$AJ$49)-ROWS($AN$38:$AN$49)-ROWS($AR$38:$AR$49)-ROWS($AV$38:$AV$49)),IFERROR(INDEX($BD$38:$BD$49, ROWS($CA$4:CA44)-ROWS($AJ$38:$AJ$49)-ROWS($AN$38:$AN$49)-ROWS($AR$38:$AR$49)-ROWS($AV$38:$AV$49)-ROWS($AZ$38:$AZ$49)),IFERROR(INDEX($BH$38:$BH$49, ROWS($CA$4:CA44)-ROWS($AJ$38:$AJ$49)-ROWS($AN$38:$AN$49)-ROWS($AR$38:$AR$49)-ROWS($AV$38:$AV$49)-ROWS($AZ$38:$AZ$49)-ROWS($BD$38:$BD$49)), "")))))))</f>
        <v/>
      </c>
      <c r="CB46" s="316" t="str">
        <f t="shared" ca="1" si="36"/>
        <v/>
      </c>
      <c r="CC46" s="316" t="str">
        <f ca="1">IF(OR(CD46="",CD46=0),"",MAX(CC$5:CC45)+1)</f>
        <v/>
      </c>
      <c r="CD46" s="316" t="str">
        <f ca="1">IFERROR(INDEX($AK$38:$AK$49, ROWS($CD$4:CD44)), IFERROR(INDEX($AO$38:$AO$49, ROWS($CD$4:CD44)-ROWS($AK$38:$AK$49)), IFERROR(INDEX($AS$38:$AS$49, ROWS($CD$4:CD44)-ROWS($AK$38:$AK$49)-ROWS($AO$38:$AO$49)),IFERROR(INDEX($AW$38:$AW$49, ROWS($CD$4:CD44)-ROWS($AK$38:$AK$49)-ROWS($AO$38:$AO$49)-ROWS($AS$38:$AS$49)),IFERROR(INDEX($BA$38:$BA$49, ROWS($CD$4:CD44)-ROWS($AK$38:$AK$49)-ROWS($AO$38:$AO$49)-ROWS($AS$38:$AS$49)-ROWS($AW$38:$AW$49)),IFERROR(INDEX($BE$38:$BE$49, ROWS($CD$4:CD44)-ROWS($AK$38:$AK$49)-ROWS($AO$38:$AO$49)-ROWS($AS$38:$AS$49)-ROWS($AW$38:$AW$49)-ROWS($BA$38:$BA$49)),IFERROR(INDEX($BI$38:$BI$49, ROWS($CD$4:CD44)-ROWS($AK$38:$AK$49)-ROWS($AO$38:$AO$49)-ROWS($AS$38:$AS$49)-ROWS($AW$38:$AW$49)-ROWS($BA$38:$BA$49)-ROWS($BE$38:$BE$49)), "")))))))</f>
        <v/>
      </c>
      <c r="CE46" s="316" t="str">
        <f t="shared" ca="1" si="37"/>
        <v/>
      </c>
      <c r="CF46" s="413" t="str">
        <f t="shared" ca="1" si="38"/>
        <v/>
      </c>
      <c r="CG46" s="412" t="str">
        <f ca="1">IF(OR(CH46="",CH46=0),"",MAX(CG$5:CG45)+1)</f>
        <v/>
      </c>
      <c r="CH46" s="316" t="str">
        <f ca="1">IFERROR(INDEX($AJ$54:$AJ$65, ROWS($CH$4:CH44)), IFERROR(INDEX($AN$54:$AN$65, ROWS($CH$4:CH44)-ROWS($AJ$54:$AJ$65)), IFERROR(INDEX($AR$54:$AR$65, ROWS($CH$4:CH44)-ROWS($AJ$54:$AJ$65)-ROWS($AN$54:$AN$65)),IFERROR(INDEX($AV$54:$AV$65, ROWS($CH$4:CH44)-ROWS($AJ$54:$AJ$65)-ROWS($AN$54:$AN$65)-ROWS($AR$54:$AR$65)),IFERROR(INDEX($AZ$54:$AZ$65, ROWS($CH$4:CH44)-ROWS($AJ$54:$AJ$65)-ROWS($AN$54:$AN$65)-ROWS($AR$54:$AR$65)-ROWS($AV$54:$AV$65)),IFERROR(INDEX($BD$54:$BD$65, ROWS($CH$4:CH44)-ROWS($AJ$54:$AJ$65)-ROWS($AN$54:$AN$65)-ROWS($AR$54:$AR$65)-ROWS($AV$54:$AV$65)-ROWS($AZ$54:$AZ$65)),IFERROR(INDEX($BH$54:$BH$65, ROWS($CH$4:CH44)-ROWS($AJ$54:$AJ$65)-ROWS($AN$54:$AN$65)-ROWS($AR$54:$AR$65)-ROWS($AV$54:$AV$65)-ROWS($AZ$54:$AZ$65)-ROWS($BD$54:$BD$65)), "")))))))</f>
        <v/>
      </c>
      <c r="CI46" s="316" t="str">
        <f t="shared" ca="1" si="39"/>
        <v/>
      </c>
      <c r="CJ46" s="316" t="str">
        <f ca="1">IF(OR(CK46="",CK46=0),"",MAX(CJ$5:CJ45)+1)</f>
        <v/>
      </c>
      <c r="CK46" s="316" t="str">
        <f ca="1">IFERROR(INDEX($AK$54:$AK$65, ROWS($CK$4:CK44)), IFERROR(INDEX($AO$54:$AO$65, ROWS($CK$4:CK44)-ROWS($AK$54:$AK$65)), IFERROR(INDEX($AS$54:$AS$65, ROWS($CK$4:CK44)-ROWS($AK$54:$AK$65)-ROWS($AO$54:$AO$65)),IFERROR(INDEX($AW$54:$AW$65, ROWS($CK$4:CK44)-ROWS($AK$54:$AK$65)-ROWS($AO$54:$AO$65)-ROWS($AS$54:$AS$65)),IFERROR(INDEX($BA$54:$BA$65, ROWS($CK$4:CK44)-ROWS($AK$54:$AK$65)-ROWS($AO$54:$AO$65)-ROWS($AS$54:$AS$65)-ROWS($AW$54:$AW$65)),IFERROR(INDEX($BE$54:$BE$65, ROWS($CK$4:CK44)-ROWS($AK$54:$AK$65)-ROWS($AO$54:$AO$65)-ROWS($AS$54:$AS$65)-ROWS($AW$54:$AW$65)-ROWS($BA$54:$BA$65)),IFERROR(INDEX($BI$54:$BI$65, ROWS($CK$4:CK44)-ROWS($AK$54:$AK$65)-ROWS($AO$54:$AO$65)-ROWS($AS$54:$AS$65)-ROWS($AW$54:$AW$65)-ROWS($BA$54:$BA$65)-ROWS($BE$54:$BE$65)), "")))))))</f>
        <v/>
      </c>
      <c r="CL46" s="316" t="str">
        <f t="shared" ca="1" si="40"/>
        <v/>
      </c>
      <c r="CM46" s="413" t="str">
        <f t="shared" ca="1" si="41"/>
        <v/>
      </c>
      <c r="CN46" s="412" t="str">
        <f>IF(OR(CO46="",CO46=0),"",MAX(CN$5:CN45)+1)</f>
        <v/>
      </c>
      <c r="CO46" s="316">
        <f>IFERROR(INDEX($AJ$70:$AJ$81, ROWS($CO$4:CO44)), IFERROR(INDEX($AN$70:$AN$81, ROWS($CO$4:CO44)-ROWS($AJ$70:$AJ$81)), IFERROR(INDEX($AR$70:$AR$81, ROWS($CO$4:CO44)-ROWS($AJ$70:$AJ$81)-ROWS($AN$70:$AN$81)),IFERROR(INDEX($AV$70:$AV$81, ROWS($CO$4:CO44)-ROWS($AJ$70:$AJ$81)-ROWS($AN$70:$AN$81)-ROWS($AR$70:$AR$81)),IFERROR(INDEX($AZ$70:$AZ$81, ROWS($CO$4:CO44)-ROWS($AJ$70:$AJ$81)-ROWS($AN$70:$AN$81)-ROWS($AR$70:$AR$81)-ROWS($AV$70:$AV$81)),IFERROR(INDEX($BD$70:$BD$81, ROWS($CO$4:CO44)-ROWS($AJ$70:$AJ$81)-ROWS($AN$70:$AN$81)-ROWS($AR$70:$AR$81)-ROWS($AV$70:$AV$81)-ROWS($AZ$70:$AZ$81)),IFERROR(INDEX($BH$70:$BH$81, ROWS($CO$4:CO44)-ROWS($AJ$70:$AJ$81)-ROWS($AN$70:$AN$81)-ROWS($AR$70:$AR$81)-ROWS($AV$70:$AV$81)-ROWS($AZ$70:$AZ$81)-ROWS($BD$70:$BD$81)), "")))))))</f>
        <v>0</v>
      </c>
      <c r="CP46" s="316" t="str">
        <f t="shared" ca="1" si="42"/>
        <v/>
      </c>
      <c r="CQ46" s="316" t="str">
        <f>IF(OR(CR46="",CR46=0),"",MAX(CQ$5:CQ45)+1)</f>
        <v/>
      </c>
      <c r="CR46" s="316">
        <f>IFERROR(INDEX($AK$70:$AK$81, ROWS($CR$4:CR44)), IFERROR(INDEX($AO$70:$AO$81, ROWS($CR$4:CR44)-ROWS($AK$70:$AK$81)), IFERROR(INDEX($AS$70:$AS$81, ROWS($CR$4:CR44)-ROWS($AK$70:$AK$81)-ROWS($AO$70:$AO$81)),IFERROR(INDEX($AW$70:$AW$81, ROWS($CR$4:CR44)-ROWS($AK$70:$AK$81)-ROWS($AO$70:$AO$81)-ROWS($AS$70:$AS$81)),IFERROR(INDEX($BA$70:$BA$81, ROWS($CR$4:CR44)-ROWS($AK$70:$AK$81)-ROWS($AO$70:$AO$81)-ROWS($AS$70:$AS$81)-ROWS($AW$70:$AW$81)),IFERROR(INDEX($BE$70:$BE$81, ROWS($CR$4:CR44)-ROWS($AK$70:$AK$81)-ROWS($AO$70:$AO$81)-ROWS($AS$70:$AS$81)-ROWS($AW$70:$AW$81)-ROWS($BA$70:$BA$81)),IFERROR(INDEX($BI$70:$BI$81, ROWS($CR$4:CR44)-ROWS($AK$70:$AK$81)-ROWS($AO$70:$AO$81)-ROWS($AS$70:$AS$81)-ROWS($AW$70:$AW$81)-ROWS($BA$70:$BA$81)-ROWS($BE$70:$BE$81)), "")))))))</f>
        <v>0</v>
      </c>
      <c r="CS46" s="316" t="str">
        <f t="shared" ca="1" si="43"/>
        <v/>
      </c>
      <c r="CT46" s="413" t="str">
        <f t="shared" ca="1" si="44"/>
        <v/>
      </c>
      <c r="CU46" s="412" t="str">
        <f>IF(OR(CV46="",CV46=0),"",MAX(CU$5:CU45)+1)</f>
        <v/>
      </c>
      <c r="CV46" s="316" t="str">
        <f>IFERROR(INDEX($AJ$86:$AJ$97, ROWS($CV$4:CV44)), IFERROR(INDEX($AN$86:$AN$97, ROWS($CV$4:CV44)-ROWS($AJ$86:$AJ$97)), ""))</f>
        <v/>
      </c>
      <c r="CW46" s="316" t="str">
        <f t="shared" si="45"/>
        <v/>
      </c>
      <c r="CX46" s="316" t="str">
        <f>IF(OR(CY46="",CY46=0),"",MAX(CX$5:CX45)+1)</f>
        <v/>
      </c>
      <c r="CY46" s="316" t="str">
        <f>IFERROR(INDEX($AK$86:$AK$97, ROWS($CY$4:CY44)), IFERROR(INDEX($AO$86:$AO$97, ROWS($CY$4:CY44)-ROWS($AK$86:$AK$97)), ""))</f>
        <v/>
      </c>
      <c r="CZ46" s="316" t="str">
        <f t="shared" si="46"/>
        <v/>
      </c>
      <c r="DA46" s="413" t="str">
        <f t="shared" si="47"/>
        <v/>
      </c>
      <c r="DC46" s="438">
        <f ca="1">IF(OR(DD46="",DD46=0),"",MAX(DC$45:DC45)+1)</f>
        <v>1</v>
      </c>
      <c r="DD46" s="434" t="str">
        <f ca="1">IF(CB6="","",IF(NOT(CF6="Income"),CB6,""))</f>
        <v>Groceries</v>
      </c>
      <c r="DE46" s="413">
        <f ca="1">IF(CE6="","",IF(NOT(CF6="Income"),CE6,""))</f>
        <v>125</v>
      </c>
      <c r="DF46" s="438" t="str">
        <f ca="1">IF(OR(DG46="",DG46=0),"",MAX(DF$45:DF45)+1)</f>
        <v/>
      </c>
      <c r="DG46" s="412" t="str">
        <f ca="1">IF(CB6="","",IF(CF6="Income",CB6,""))</f>
        <v/>
      </c>
      <c r="DH46" s="413" t="str">
        <f ca="1">IF(CB6="","",IF(CF6="Income",CE6,""))</f>
        <v/>
      </c>
      <c r="DI46" s="412" t="str">
        <f ca="1">IFERROR(INDEX($DD$46:$DD$63,MATCH(ROW()-ROW($DI$45),$DC$46:$DC$63,0)),"")</f>
        <v>Groceries</v>
      </c>
      <c r="DJ46" s="413">
        <f ca="1">IFERROR(INDEX($DE$46:$DE$63,MATCH(ROW()-ROW($DI$45),$DC$46:$DC$63,0)),"")</f>
        <v>125</v>
      </c>
      <c r="DK46" s="412" t="str">
        <f ca="1">IFERROR(INDEX($DG$46:$DG$63,MATCH(ROW()-ROW($DK$45),$DF$46:$DF$63,0)),"")</f>
        <v>Paycheck 2</v>
      </c>
      <c r="DL46" s="413">
        <f ca="1">IFERROR(INDEX($DH$46:$DH$63,MATCH(ROW()-ROW($DK$45),$DF$46:$DF$63,0)),"")</f>
        <v>400</v>
      </c>
      <c r="DM46" s="292"/>
      <c r="DN46" s="425" t="str">
        <f ca="1">IF(DI46="","",CONCATENATE(DI46," - ",DJ46))</f>
        <v>Groceries - 125</v>
      </c>
      <c r="DO46" s="295" t="str">
        <f ca="1">IF(DI47="","",CONCATENATE(DI47," - ",DJ47))</f>
        <v>Lawn Service - 50</v>
      </c>
      <c r="DP46" s="295" t="str">
        <f ca="1">IF(DI48="","",CONCATENATE(DI48," - ",DJ48))</f>
        <v>Netflix - 14.95</v>
      </c>
      <c r="DQ46" s="440" t="str">
        <f ca="1">IF(DK46="","",CONCATENATE(DK46," - ",DL46))</f>
        <v>Paycheck 2 - 400</v>
      </c>
      <c r="DR46" s="441" t="str">
        <f ca="1">IF(DK47="","",CONCATENATE(DK47," - ",DL47))</f>
        <v>Investment 1 - 200</v>
      </c>
      <c r="DS46" s="442" t="str">
        <f ca="1">IF(DK48="","",CONCATENATE(DK48," - ",DL48))</f>
        <v/>
      </c>
    </row>
    <row r="47" spans="1:123" x14ac:dyDescent="0.3">
      <c r="P47" s="1177"/>
      <c r="Q47" s="1178"/>
      <c r="R47" s="453"/>
      <c r="S47" s="402"/>
      <c r="T47"/>
      <c r="U47" s="1177"/>
      <c r="V47" s="1178"/>
      <c r="W47" s="453"/>
      <c r="X47" s="402"/>
      <c r="AC47" s="366" t="s">
        <v>495</v>
      </c>
      <c r="AD47" s="367" t="s">
        <v>192</v>
      </c>
      <c r="AE47" s="367" t="s">
        <v>193</v>
      </c>
      <c r="AF47" s="368" t="s">
        <v>11</v>
      </c>
      <c r="AI47" s="302" t="str">
        <f t="shared" ca="1" si="123"/>
        <v/>
      </c>
      <c r="AJ47" s="305" t="str">
        <f t="shared" ca="1" si="102"/>
        <v/>
      </c>
      <c r="AK47" s="293" t="str">
        <f t="shared" ca="1" si="103"/>
        <v/>
      </c>
      <c r="AL47" s="303" t="str">
        <f t="shared" ca="1" si="104"/>
        <v/>
      </c>
      <c r="AM47" s="302" t="str">
        <f t="shared" ca="1" si="124"/>
        <v/>
      </c>
      <c r="AN47" s="293" t="str">
        <f t="shared" ca="1" si="105"/>
        <v/>
      </c>
      <c r="AO47" s="293" t="str">
        <f t="shared" ca="1" si="106"/>
        <v/>
      </c>
      <c r="AP47" s="303" t="str">
        <f t="shared" ca="1" si="107"/>
        <v/>
      </c>
      <c r="AQ47" s="302" t="str">
        <f t="shared" ca="1" si="125"/>
        <v/>
      </c>
      <c r="AR47" s="293" t="str">
        <f t="shared" ca="1" si="108"/>
        <v/>
      </c>
      <c r="AS47" s="293" t="str">
        <f t="shared" ca="1" si="109"/>
        <v/>
      </c>
      <c r="AT47" s="303" t="str">
        <f t="shared" ca="1" si="110"/>
        <v/>
      </c>
      <c r="AU47" s="302" t="str">
        <f t="shared" ca="1" si="126"/>
        <v/>
      </c>
      <c r="AV47" s="293" t="str">
        <f t="shared" ca="1" si="111"/>
        <v/>
      </c>
      <c r="AW47" s="293" t="str">
        <f t="shared" ca="1" si="112"/>
        <v/>
      </c>
      <c r="AX47" s="303" t="str">
        <f t="shared" ca="1" si="113"/>
        <v/>
      </c>
      <c r="AY47" s="302" t="str">
        <f t="shared" ca="1" si="127"/>
        <v/>
      </c>
      <c r="AZ47" s="293" t="str">
        <f t="shared" ca="1" si="114"/>
        <v/>
      </c>
      <c r="BA47" s="293" t="str">
        <f t="shared" ca="1" si="115"/>
        <v/>
      </c>
      <c r="BB47" s="303" t="str">
        <f t="shared" ca="1" si="116"/>
        <v/>
      </c>
      <c r="BC47" s="302" t="str">
        <f t="shared" ca="1" si="128"/>
        <v/>
      </c>
      <c r="BD47" s="293" t="str">
        <f t="shared" ca="1" si="117"/>
        <v/>
      </c>
      <c r="BE47" s="293" t="str">
        <f t="shared" ca="1" si="118"/>
        <v/>
      </c>
      <c r="BF47" s="303" t="str">
        <f t="shared" ca="1" si="119"/>
        <v/>
      </c>
      <c r="BG47" s="302" t="str">
        <f t="shared" ca="1" si="129"/>
        <v/>
      </c>
      <c r="BH47" s="293" t="str">
        <f t="shared" ca="1" si="120"/>
        <v/>
      </c>
      <c r="BI47" s="293" t="str">
        <f t="shared" ca="1" si="121"/>
        <v/>
      </c>
      <c r="BJ47" s="303" t="str">
        <f t="shared" ca="1" si="122"/>
        <v/>
      </c>
      <c r="BL47" s="412" t="str">
        <f ca="1">IF(OR(BM47="",BM47=0),"",MAX(BL$5:BL46)+1)</f>
        <v/>
      </c>
      <c r="BM47" s="316" t="str">
        <f ca="1">IFERROR(INDEX($AJ$6:$AJ$17, ROWS(BM$4:$BM45)), IFERROR(INDEX($AN$6:$AN$17, ROWS(BM$4:$BM45)-ROWS($AJ$6:$AJ$17)), IFERROR(INDEX($AR$6:$AR$17, ROWS(BM$4:$BM45)-ROWS($AJ$6:$AJ$17)-ROWS($AN$6:$AN$17)),IFERROR(INDEX($AV$6:$AV$17, ROWS(BM$4:$BM45)-ROWS($AJ$6:$AJ$17)-ROWS($AN$6:$AN$17)-ROWS($AR$6:$AR$17)),IFERROR(INDEX($AZ$6:$AZ$17, ROWS(BM$4:$BM45)-ROWS($AJ$6:$AJ$17)-ROWS($AN$6:$AN$17)-ROWS($AR$6:$AR$17)-ROWS($AV$6:$AV$17)),IFERROR(INDEX($BD$6:$BD$17, ROWS(BM$4:$BM45)-ROWS($AJ$6:$AJ$17)-ROWS($AN$6:$AN$17)-ROWS($AR$6:$AR$17)-ROWS($AV$6:$AV$17)-ROWS($AZ$6:$AZ$17)),IFERROR(INDEX($BH$6:$BH$17, ROWS(BM$4:$BM45)-ROWS($AJ$6:$AJ$17)-ROWS($AN$6:$AN$17)-ROWS($AR$6:$AR$17)-ROWS($AV$6:$AV$17)-ROWS($AZ$6:$AZ$17)-ROWS($BD$6:$BD$17)), "")))))))</f>
        <v/>
      </c>
      <c r="BN47" s="316" t="str">
        <f t="shared" ca="1" si="30"/>
        <v/>
      </c>
      <c r="BO47" s="316" t="str">
        <f ca="1">IF(OR(BP47="",BP47=0),"",MAX(BO$5:BO46)+1)</f>
        <v/>
      </c>
      <c r="BP47" s="316" t="str">
        <f ca="1">IFERROR(INDEX($AK$6:$AK$17, ROWS($BP$4:BP45)), IFERROR(INDEX($AO$6:$AO$17, ROWS($BP$4:BP45)-ROWS($AK$6:$AK$17)), IFERROR(INDEX($AS$6:$AS$17, ROWS($BP$4:BP45)-ROWS($AK$6:$AK$17)-ROWS($AO$6:$AO$17)),IFERROR(INDEX($AW$6:$AW$17, ROWS($BP$4:BP45)-ROWS($AK$6:$AK$17)-ROWS($AO$6:$AO$17)-ROWS($AS$6:$AS$17)),IFERROR(INDEX($BA$6:$BA$17, ROWS($BP$4:BP45)-ROWS($AK$6:$AK$17)-ROWS($AO$6:$AO$17)-ROWS($AS$6:$AS$17)-ROWS($AW$6:$AW$17)),IFERROR(INDEX($BE$6:$BE$17, ROWS($BP$4:BP45)-ROWS($AK$6:$AK$17)-ROWS($AO$6:$AO$17)-ROWS($AS$6:$AS$17)-ROWS($AW$6:$AW$17)-ROWS($BA$6:$BA$17)),IFERROR(INDEX($BI$6:$BI$17, ROWS($BP$4:BP45)-ROWS($AK$6:$AK$17)-ROWS($AO$6:$AO$17)-ROWS($AS$6:$AS$17)-ROWS($AW$6:$AW$17)-ROWS($BA$6:$BA$17)-ROWS($BE$6:$BE$17)), "")))))))</f>
        <v/>
      </c>
      <c r="BQ47" s="316" t="str">
        <f t="shared" ca="1" si="31"/>
        <v/>
      </c>
      <c r="BR47" s="413" t="str">
        <f t="shared" ca="1" si="32"/>
        <v/>
      </c>
      <c r="BS47" s="412" t="str">
        <f ca="1">IF(OR(BT47="",BT47=0),"",MAX(BS$5:BS46)+1)</f>
        <v/>
      </c>
      <c r="BT47" s="316" t="str">
        <f ca="1">IFERROR(INDEX($AJ$22:$AJ$33, ROWS($BT$4:BT45)), IFERROR(INDEX($AN$22:$AN$33, ROWS($BT$4:BT45)-ROWS($AJ$22:$AJ$33)), IFERROR(INDEX($AR$22:$AR$33, ROWS($BT$4:BT45)-ROWS($AJ$22:$AJ$33)-ROWS($AN$22:$AN$33)),IFERROR(INDEX($AV$22:$AV$33, ROWS($BT$4:BT45)-ROWS($AJ$22:$AJ$33)-ROWS($AN$22:$AN$33)-ROWS($AR$22:$AR$33)),IFERROR(INDEX($AZ$22:$AZ$33, ROWS($BT$4:BT45)-ROWS($AJ$22:$AJ$33)-ROWS($AN$22:$AN$33)-ROWS($AR$22:$AR$33)-ROWS($AV$22:$AV$33)),IFERROR(INDEX($BD$22:$BD$33, ROWS($BT$4:BT45)-ROWS($AJ$22:$AJ$33)-ROWS($AN$22:$AN$33)-ROWS($AR$22:$AR$33)-ROWS($AV$22:$AV$33)-ROWS($AZ$22:$AZ$33)),IFERROR(INDEX($BH$22:$BH$33, ROWS($BT$4:BT45)-ROWS($AJ$22:$AJ$33)-ROWS($AN$22:$AN$33)-ROWS($AR$22:$AR$33)-ROWS($AV$22:$AV$33)-ROWS($AZ$22:$AZ$33)-ROWS($BD$22:$BD$33)), "")))))))</f>
        <v/>
      </c>
      <c r="BU47" s="316" t="str">
        <f t="shared" ca="1" si="33"/>
        <v/>
      </c>
      <c r="BV47" s="316" t="str">
        <f ca="1">IF(OR(BW47="",BW47=0),"",MAX(BV$5:BV46)+1)</f>
        <v/>
      </c>
      <c r="BW47" s="316" t="str">
        <f ca="1">IFERROR(INDEX($AK$22:$AK$33, ROWS($BW$4:BW45)), IFERROR(INDEX($AO$22:$AO$33, ROWS($BW$4:BW45)-ROWS($AK$22:$AK$33)), IFERROR(INDEX($AS$22:$AS$33, ROWS($BW$4:BW45)-ROWS($AK$22:$AK$33)-ROWS($AO$22:$AO$33)),IFERROR(INDEX($AW$22:$AW$33, ROWS($BW$4:BW45)-ROWS($AK$22:$AK$33)-ROWS($AO$22:$AO$33)-ROWS($AS$22:$AS$33)),IFERROR(INDEX($BA$22:$BA$33, ROWS($BW$4:BW45)-ROWS($AK$22:$AK$33)-ROWS($AO$22:$AO$33)-ROWS($AS$22:$AS$33)-ROWS($AW$22:$AW$33)),IFERROR(INDEX($BE$22:$BE$33, ROWS($BW$4:BW45)-ROWS($AK$22:$AK$33)-ROWS($AO$22:$AO$33)-ROWS($AS$22:$AS$33)-ROWS($AW$22:$AW$33)-ROWS($BA$22:$BA$33)),IFERROR(INDEX($BI$22:$BI$33, ROWS($BW$4:BW45)-ROWS($AK$22:$AK$33)-ROWS($AO$22:$AO$33)-ROWS($AS$22:$AS$33)-ROWS($AW$22:$AW$33)-ROWS($BA$22:$BA$33)-ROWS($BE$22:$BE$33)), "")))))))</f>
        <v/>
      </c>
      <c r="BX47" s="316" t="str">
        <f t="shared" ca="1" si="34"/>
        <v/>
      </c>
      <c r="BY47" s="413" t="str">
        <f t="shared" ca="1" si="35"/>
        <v/>
      </c>
      <c r="BZ47" s="412" t="str">
        <f ca="1">IF(OR(CA47="",CA47=0),"",MAX(BZ$5:BZ46)+1)</f>
        <v/>
      </c>
      <c r="CA47" s="316" t="str">
        <f ca="1">IFERROR(INDEX($AJ$38:$AJ$49, ROWS($CA$4:CA45)), IFERROR(INDEX($AN$38:$AN$49, ROWS($CA$4:CA45)-ROWS($AJ$38:$AJ$49)), IFERROR(INDEX($AR$38:$AR$49, ROWS($CA$4:CA45)-ROWS($AJ$38:$AJ$49)-ROWS($AN$38:$AN$49)),IFERROR(INDEX($AV$38:$AV$49, ROWS($CA$4:CA45)-ROWS($AJ$38:$AJ$49)-ROWS($AN$38:$AN$49)-ROWS($AR$38:$AR$49)),IFERROR(INDEX($AZ$38:$AZ$49, ROWS($CA$4:CA45)-ROWS($AJ$38:$AJ$49)-ROWS($AN$38:$AN$49)-ROWS($AR$38:$AR$49)-ROWS($AV$38:$AV$49)),IFERROR(INDEX($BD$38:$BD$49, ROWS($CA$4:CA45)-ROWS($AJ$38:$AJ$49)-ROWS($AN$38:$AN$49)-ROWS($AR$38:$AR$49)-ROWS($AV$38:$AV$49)-ROWS($AZ$38:$AZ$49)),IFERROR(INDEX($BH$38:$BH$49, ROWS($CA$4:CA45)-ROWS($AJ$38:$AJ$49)-ROWS($AN$38:$AN$49)-ROWS($AR$38:$AR$49)-ROWS($AV$38:$AV$49)-ROWS($AZ$38:$AZ$49)-ROWS($BD$38:$BD$49)), "")))))))</f>
        <v/>
      </c>
      <c r="CB47" s="316" t="str">
        <f t="shared" ca="1" si="36"/>
        <v/>
      </c>
      <c r="CC47" s="316" t="str">
        <f ca="1">IF(OR(CD47="",CD47=0),"",MAX(CC$5:CC46)+1)</f>
        <v/>
      </c>
      <c r="CD47" s="316" t="str">
        <f ca="1">IFERROR(INDEX($AK$38:$AK$49, ROWS($CD$4:CD45)), IFERROR(INDEX($AO$38:$AO$49, ROWS($CD$4:CD45)-ROWS($AK$38:$AK$49)), IFERROR(INDEX($AS$38:$AS$49, ROWS($CD$4:CD45)-ROWS($AK$38:$AK$49)-ROWS($AO$38:$AO$49)),IFERROR(INDEX($AW$38:$AW$49, ROWS($CD$4:CD45)-ROWS($AK$38:$AK$49)-ROWS($AO$38:$AO$49)-ROWS($AS$38:$AS$49)),IFERROR(INDEX($BA$38:$BA$49, ROWS($CD$4:CD45)-ROWS($AK$38:$AK$49)-ROWS($AO$38:$AO$49)-ROWS($AS$38:$AS$49)-ROWS($AW$38:$AW$49)),IFERROR(INDEX($BE$38:$BE$49, ROWS($CD$4:CD45)-ROWS($AK$38:$AK$49)-ROWS($AO$38:$AO$49)-ROWS($AS$38:$AS$49)-ROWS($AW$38:$AW$49)-ROWS($BA$38:$BA$49)),IFERROR(INDEX($BI$38:$BI$49, ROWS($CD$4:CD45)-ROWS($AK$38:$AK$49)-ROWS($AO$38:$AO$49)-ROWS($AS$38:$AS$49)-ROWS($AW$38:$AW$49)-ROWS($BA$38:$BA$49)-ROWS($BE$38:$BE$49)), "")))))))</f>
        <v/>
      </c>
      <c r="CE47" s="316" t="str">
        <f t="shared" ca="1" si="37"/>
        <v/>
      </c>
      <c r="CF47" s="413" t="str">
        <f t="shared" ca="1" si="38"/>
        <v/>
      </c>
      <c r="CG47" s="412" t="str">
        <f ca="1">IF(OR(CH47="",CH47=0),"",MAX(CG$5:CG46)+1)</f>
        <v/>
      </c>
      <c r="CH47" s="316" t="str">
        <f ca="1">IFERROR(INDEX($AJ$54:$AJ$65, ROWS($CH$4:CH45)), IFERROR(INDEX($AN$54:$AN$65, ROWS($CH$4:CH45)-ROWS($AJ$54:$AJ$65)), IFERROR(INDEX($AR$54:$AR$65, ROWS($CH$4:CH45)-ROWS($AJ$54:$AJ$65)-ROWS($AN$54:$AN$65)),IFERROR(INDEX($AV$54:$AV$65, ROWS($CH$4:CH45)-ROWS($AJ$54:$AJ$65)-ROWS($AN$54:$AN$65)-ROWS($AR$54:$AR$65)),IFERROR(INDEX($AZ$54:$AZ$65, ROWS($CH$4:CH45)-ROWS($AJ$54:$AJ$65)-ROWS($AN$54:$AN$65)-ROWS($AR$54:$AR$65)-ROWS($AV$54:$AV$65)),IFERROR(INDEX($BD$54:$BD$65, ROWS($CH$4:CH45)-ROWS($AJ$54:$AJ$65)-ROWS($AN$54:$AN$65)-ROWS($AR$54:$AR$65)-ROWS($AV$54:$AV$65)-ROWS($AZ$54:$AZ$65)),IFERROR(INDEX($BH$54:$BH$65, ROWS($CH$4:CH45)-ROWS($AJ$54:$AJ$65)-ROWS($AN$54:$AN$65)-ROWS($AR$54:$AR$65)-ROWS($AV$54:$AV$65)-ROWS($AZ$54:$AZ$65)-ROWS($BD$54:$BD$65)), "")))))))</f>
        <v/>
      </c>
      <c r="CI47" s="316" t="str">
        <f t="shared" ca="1" si="39"/>
        <v/>
      </c>
      <c r="CJ47" s="316" t="str">
        <f ca="1">IF(OR(CK47="",CK47=0),"",MAX(CJ$5:CJ46)+1)</f>
        <v/>
      </c>
      <c r="CK47" s="316" t="str">
        <f ca="1">IFERROR(INDEX($AK$54:$AK$65, ROWS($CK$4:CK45)), IFERROR(INDEX($AO$54:$AO$65, ROWS($CK$4:CK45)-ROWS($AK$54:$AK$65)), IFERROR(INDEX($AS$54:$AS$65, ROWS($CK$4:CK45)-ROWS($AK$54:$AK$65)-ROWS($AO$54:$AO$65)),IFERROR(INDEX($AW$54:$AW$65, ROWS($CK$4:CK45)-ROWS($AK$54:$AK$65)-ROWS($AO$54:$AO$65)-ROWS($AS$54:$AS$65)),IFERROR(INDEX($BA$54:$BA$65, ROWS($CK$4:CK45)-ROWS($AK$54:$AK$65)-ROWS($AO$54:$AO$65)-ROWS($AS$54:$AS$65)-ROWS($AW$54:$AW$65)),IFERROR(INDEX($BE$54:$BE$65, ROWS($CK$4:CK45)-ROWS($AK$54:$AK$65)-ROWS($AO$54:$AO$65)-ROWS($AS$54:$AS$65)-ROWS($AW$54:$AW$65)-ROWS($BA$54:$BA$65)),IFERROR(INDEX($BI$54:$BI$65, ROWS($CK$4:CK45)-ROWS($AK$54:$AK$65)-ROWS($AO$54:$AO$65)-ROWS($AS$54:$AS$65)-ROWS($AW$54:$AW$65)-ROWS($BA$54:$BA$65)-ROWS($BE$54:$BE$65)), "")))))))</f>
        <v/>
      </c>
      <c r="CL47" s="316" t="str">
        <f t="shared" ca="1" si="40"/>
        <v/>
      </c>
      <c r="CM47" s="413" t="str">
        <f t="shared" ca="1" si="41"/>
        <v/>
      </c>
      <c r="CN47" s="412" t="str">
        <f>IF(OR(CO47="",CO47=0),"",MAX(CN$5:CN46)+1)</f>
        <v/>
      </c>
      <c r="CO47" s="316">
        <f>IFERROR(INDEX($AJ$70:$AJ$81, ROWS($CO$4:CO45)), IFERROR(INDEX($AN$70:$AN$81, ROWS($CO$4:CO45)-ROWS($AJ$70:$AJ$81)), IFERROR(INDEX($AR$70:$AR$81, ROWS($CO$4:CO45)-ROWS($AJ$70:$AJ$81)-ROWS($AN$70:$AN$81)),IFERROR(INDEX($AV$70:$AV$81, ROWS($CO$4:CO45)-ROWS($AJ$70:$AJ$81)-ROWS($AN$70:$AN$81)-ROWS($AR$70:$AR$81)),IFERROR(INDEX($AZ$70:$AZ$81, ROWS($CO$4:CO45)-ROWS($AJ$70:$AJ$81)-ROWS($AN$70:$AN$81)-ROWS($AR$70:$AR$81)-ROWS($AV$70:$AV$81)),IFERROR(INDEX($BD$70:$BD$81, ROWS($CO$4:CO45)-ROWS($AJ$70:$AJ$81)-ROWS($AN$70:$AN$81)-ROWS($AR$70:$AR$81)-ROWS($AV$70:$AV$81)-ROWS($AZ$70:$AZ$81)),IFERROR(INDEX($BH$70:$BH$81, ROWS($CO$4:CO45)-ROWS($AJ$70:$AJ$81)-ROWS($AN$70:$AN$81)-ROWS($AR$70:$AR$81)-ROWS($AV$70:$AV$81)-ROWS($AZ$70:$AZ$81)-ROWS($BD$70:$BD$81)), "")))))))</f>
        <v>0</v>
      </c>
      <c r="CP47" s="316" t="str">
        <f t="shared" ca="1" si="42"/>
        <v/>
      </c>
      <c r="CQ47" s="316" t="str">
        <f>IF(OR(CR47="",CR47=0),"",MAX(CQ$5:CQ46)+1)</f>
        <v/>
      </c>
      <c r="CR47" s="316">
        <f>IFERROR(INDEX($AK$70:$AK$81, ROWS($CR$4:CR45)), IFERROR(INDEX($AO$70:$AO$81, ROWS($CR$4:CR45)-ROWS($AK$70:$AK$81)), IFERROR(INDEX($AS$70:$AS$81, ROWS($CR$4:CR45)-ROWS($AK$70:$AK$81)-ROWS($AO$70:$AO$81)),IFERROR(INDEX($AW$70:$AW$81, ROWS($CR$4:CR45)-ROWS($AK$70:$AK$81)-ROWS($AO$70:$AO$81)-ROWS($AS$70:$AS$81)),IFERROR(INDEX($BA$70:$BA$81, ROWS($CR$4:CR45)-ROWS($AK$70:$AK$81)-ROWS($AO$70:$AO$81)-ROWS($AS$70:$AS$81)-ROWS($AW$70:$AW$81)),IFERROR(INDEX($BE$70:$BE$81, ROWS($CR$4:CR45)-ROWS($AK$70:$AK$81)-ROWS($AO$70:$AO$81)-ROWS($AS$70:$AS$81)-ROWS($AW$70:$AW$81)-ROWS($BA$70:$BA$81)),IFERROR(INDEX($BI$70:$BI$81, ROWS($CR$4:CR45)-ROWS($AK$70:$AK$81)-ROWS($AO$70:$AO$81)-ROWS($AS$70:$AS$81)-ROWS($AW$70:$AW$81)-ROWS($BA$70:$BA$81)-ROWS($BE$70:$BE$81)), "")))))))</f>
        <v>0</v>
      </c>
      <c r="CS47" s="316" t="str">
        <f t="shared" ca="1" si="43"/>
        <v/>
      </c>
      <c r="CT47" s="413" t="str">
        <f t="shared" ca="1" si="44"/>
        <v/>
      </c>
      <c r="CU47" s="412" t="str">
        <f>IF(OR(CV47="",CV47=0),"",MAX(CU$5:CU46)+1)</f>
        <v/>
      </c>
      <c r="CV47" s="316" t="str">
        <f>IFERROR(INDEX($AJ$86:$AJ$97, ROWS($CV$4:CV45)), IFERROR(INDEX($AN$86:$AN$97, ROWS($CV$4:CV45)-ROWS($AJ$86:$AJ$97)), ""))</f>
        <v/>
      </c>
      <c r="CW47" s="316" t="str">
        <f t="shared" si="45"/>
        <v/>
      </c>
      <c r="CX47" s="316" t="str">
        <f>IF(OR(CY47="",CY47=0),"",MAX(CX$5:CX46)+1)</f>
        <v/>
      </c>
      <c r="CY47" s="316" t="str">
        <f>IFERROR(INDEX($AK$86:$AK$97, ROWS($CY$4:CY45)), IFERROR(INDEX($AO$86:$AO$97, ROWS($CY$4:CY45)-ROWS($AK$86:$AK$97)), ""))</f>
        <v/>
      </c>
      <c r="CZ47" s="316" t="str">
        <f t="shared" si="46"/>
        <v/>
      </c>
      <c r="DA47" s="413" t="str">
        <f t="shared" si="47"/>
        <v/>
      </c>
      <c r="DC47" s="438" t="str">
        <f ca="1">IF(OR(DD47="",DD47=0),"",MAX(DC$45:DC46)+1)</f>
        <v/>
      </c>
      <c r="DD47" s="434" t="str">
        <f t="shared" ref="DD47:DD63" ca="1" si="130">IF(CB7="","",IF(NOT(CF7="Income"),CB7,""))</f>
        <v/>
      </c>
      <c r="DE47" s="413" t="str">
        <f t="shared" ref="DE47:DE63" ca="1" si="131">IF(CE7="","",IF(NOT(CF7="Income"),CE7,""))</f>
        <v/>
      </c>
      <c r="DF47" s="431">
        <f ca="1">IF(OR(DG47="",DG47=0),"",MAX(DF$45:DF46)+1)</f>
        <v>1</v>
      </c>
      <c r="DG47" s="412" t="str">
        <f t="shared" ref="DG47:DG63" ca="1" si="132">IF(CB7="","",IF(CF7="Income",CB7,""))</f>
        <v>Paycheck 2</v>
      </c>
      <c r="DH47" s="413">
        <f t="shared" ref="DH47:DH63" ca="1" si="133">IF(CB7="","",IF(CF7="Income",CE7,""))</f>
        <v>400</v>
      </c>
      <c r="DI47" s="412" t="str">
        <f t="shared" ref="DI47:DI63" ca="1" si="134">IFERROR(INDEX($DD$46:$DD$63,MATCH(ROW()-ROW($DI$45),$DC$46:$DC$63,0)),"")</f>
        <v>Lawn Service</v>
      </c>
      <c r="DJ47" s="413">
        <f t="shared" ref="DJ47:DJ63" ca="1" si="135">IFERROR(INDEX($DE$46:$DE$63,MATCH(ROW()-ROW($DI$45),$DC$46:$DC$63,0)),"")</f>
        <v>50</v>
      </c>
      <c r="DK47" s="412" t="str">
        <f t="shared" ref="DK47:DK63" ca="1" si="136">IFERROR(INDEX($DG$46:$DG$63,MATCH(ROW()-ROW($DK$45),$DF$46:$DF$63,0)),"")</f>
        <v>Investment 1</v>
      </c>
      <c r="DL47" s="413">
        <f t="shared" ref="DL47:DL63" ca="1" si="137">IFERROR(INDEX($DH$46:$DH$63,MATCH(ROW()-ROW($DK$45),$DF$46:$DF$63,0)),"")</f>
        <v>200</v>
      </c>
      <c r="DM47" s="292"/>
      <c r="DN47" s="425" t="str">
        <f ca="1">IF(DI49="","",CONCATENATE(DI49," - ",DJ49))</f>
        <v>D. Store Card 4 - 30</v>
      </c>
      <c r="DO47" s="295" t="str">
        <f ca="1">IF(DI50="","",CONCATENATE(DI50," - ",DJ50))</f>
        <v>D. Store Card 1 - 30</v>
      </c>
      <c r="DP47" s="295" t="str">
        <f ca="1">IF(DI51="","",CONCATENATE(DI51," - ",DJ51))</f>
        <v>Roth IRA - 100</v>
      </c>
      <c r="DQ47" s="425" t="str">
        <f ca="1">IF(DK49="","",CONCATENATE(DK49," - ",DL49))</f>
        <v/>
      </c>
      <c r="DR47" s="295" t="str">
        <f ca="1">IF(DK50="","",CONCATENATE(DK50," - ",DL50))</f>
        <v/>
      </c>
      <c r="DS47" s="426" t="str">
        <f ca="1">IF(DK51="","",CONCATENATE(DK51," - ",DL51))</f>
        <v/>
      </c>
    </row>
    <row r="48" spans="1:123" x14ac:dyDescent="0.3">
      <c r="P48" s="1177"/>
      <c r="Q48" s="1178"/>
      <c r="R48" s="453"/>
      <c r="S48" s="402"/>
      <c r="T48"/>
      <c r="U48" s="1177"/>
      <c r="V48" s="1178"/>
      <c r="W48" s="453"/>
      <c r="X48" s="402"/>
      <c r="AC48" s="358">
        <f>IF('Data Entry'!H30="","",'Data Entry'!H30)</f>
        <v>1</v>
      </c>
      <c r="AD48" s="356" t="str">
        <f>IF('Data Entry'!G30="","",'Data Entry'!G30)</f>
        <v>Bank Loan 1</v>
      </c>
      <c r="AE48" s="357">
        <f>IF('Data Entry'!J30="","",'Data Entry'!J30)</f>
        <v>120</v>
      </c>
      <c r="AF48" s="402">
        <f>IF('Data Entry'!I30="","",'Data Entry'!I30)</f>
        <v>5000</v>
      </c>
      <c r="AI48" s="308" t="str">
        <f t="shared" ca="1" si="123"/>
        <v/>
      </c>
      <c r="AJ48" s="305" t="str">
        <f t="shared" ca="1" si="102"/>
        <v/>
      </c>
      <c r="AK48" s="293" t="str">
        <f t="shared" ca="1" si="103"/>
        <v/>
      </c>
      <c r="AL48" s="303" t="str">
        <f t="shared" ca="1" si="104"/>
        <v/>
      </c>
      <c r="AM48" s="308" t="str">
        <f t="shared" ca="1" si="124"/>
        <v/>
      </c>
      <c r="AN48" s="293" t="str">
        <f t="shared" ca="1" si="105"/>
        <v/>
      </c>
      <c r="AO48" s="293" t="str">
        <f t="shared" ca="1" si="106"/>
        <v/>
      </c>
      <c r="AP48" s="303" t="str">
        <f t="shared" ca="1" si="107"/>
        <v/>
      </c>
      <c r="AQ48" s="308" t="str">
        <f t="shared" ca="1" si="125"/>
        <v/>
      </c>
      <c r="AR48" s="293" t="str">
        <f t="shared" ca="1" si="108"/>
        <v/>
      </c>
      <c r="AS48" s="293" t="str">
        <f t="shared" ca="1" si="109"/>
        <v/>
      </c>
      <c r="AT48" s="303" t="str">
        <f t="shared" ca="1" si="110"/>
        <v/>
      </c>
      <c r="AU48" s="308" t="str">
        <f t="shared" ca="1" si="126"/>
        <v/>
      </c>
      <c r="AV48" s="293" t="str">
        <f t="shared" ca="1" si="111"/>
        <v/>
      </c>
      <c r="AW48" s="293" t="str">
        <f t="shared" ca="1" si="112"/>
        <v/>
      </c>
      <c r="AX48" s="303" t="str">
        <f t="shared" ca="1" si="113"/>
        <v/>
      </c>
      <c r="AY48" s="308" t="str">
        <f t="shared" ca="1" si="127"/>
        <v/>
      </c>
      <c r="AZ48" s="293" t="str">
        <f t="shared" ca="1" si="114"/>
        <v/>
      </c>
      <c r="BA48" s="293" t="str">
        <f t="shared" ca="1" si="115"/>
        <v/>
      </c>
      <c r="BB48" s="303" t="str">
        <f t="shared" ca="1" si="116"/>
        <v/>
      </c>
      <c r="BC48" s="308" t="str">
        <f t="shared" ca="1" si="128"/>
        <v/>
      </c>
      <c r="BD48" s="293" t="str">
        <f t="shared" ca="1" si="117"/>
        <v/>
      </c>
      <c r="BE48" s="293" t="str">
        <f t="shared" ca="1" si="118"/>
        <v/>
      </c>
      <c r="BF48" s="303" t="str">
        <f t="shared" ca="1" si="119"/>
        <v/>
      </c>
      <c r="BG48" s="308" t="str">
        <f t="shared" ca="1" si="129"/>
        <v/>
      </c>
      <c r="BH48" s="293" t="str">
        <f t="shared" ca="1" si="120"/>
        <v/>
      </c>
      <c r="BI48" s="293" t="str">
        <f t="shared" ca="1" si="121"/>
        <v/>
      </c>
      <c r="BJ48" s="303" t="str">
        <f t="shared" ca="1" si="122"/>
        <v/>
      </c>
      <c r="BL48" s="412" t="str">
        <f ca="1">IF(OR(BM48="",BM48=0),"",MAX(BL$5:BL47)+1)</f>
        <v/>
      </c>
      <c r="BM48" s="316" t="str">
        <f ca="1">IFERROR(INDEX($AJ$6:$AJ$17, ROWS(BM$4:$BM46)), IFERROR(INDEX($AN$6:$AN$17, ROWS(BM$4:$BM46)-ROWS($AJ$6:$AJ$17)), IFERROR(INDEX($AR$6:$AR$17, ROWS(BM$4:$BM46)-ROWS($AJ$6:$AJ$17)-ROWS($AN$6:$AN$17)),IFERROR(INDEX($AV$6:$AV$17, ROWS(BM$4:$BM46)-ROWS($AJ$6:$AJ$17)-ROWS($AN$6:$AN$17)-ROWS($AR$6:$AR$17)),IFERROR(INDEX($AZ$6:$AZ$17, ROWS(BM$4:$BM46)-ROWS($AJ$6:$AJ$17)-ROWS($AN$6:$AN$17)-ROWS($AR$6:$AR$17)-ROWS($AV$6:$AV$17)),IFERROR(INDEX($BD$6:$BD$17, ROWS(BM$4:$BM46)-ROWS($AJ$6:$AJ$17)-ROWS($AN$6:$AN$17)-ROWS($AR$6:$AR$17)-ROWS($AV$6:$AV$17)-ROWS($AZ$6:$AZ$17)),IFERROR(INDEX($BH$6:$BH$17, ROWS(BM$4:$BM46)-ROWS($AJ$6:$AJ$17)-ROWS($AN$6:$AN$17)-ROWS($AR$6:$AR$17)-ROWS($AV$6:$AV$17)-ROWS($AZ$6:$AZ$17)-ROWS($BD$6:$BD$17)), "")))))))</f>
        <v/>
      </c>
      <c r="BN48" s="316" t="str">
        <f t="shared" ca="1" si="30"/>
        <v/>
      </c>
      <c r="BO48" s="316" t="str">
        <f ca="1">IF(OR(BP48="",BP48=0),"",MAX(BO$5:BO47)+1)</f>
        <v/>
      </c>
      <c r="BP48" s="316" t="str">
        <f ca="1">IFERROR(INDEX($AK$6:$AK$17, ROWS($BP$4:BP46)), IFERROR(INDEX($AO$6:$AO$17, ROWS($BP$4:BP46)-ROWS($AK$6:$AK$17)), IFERROR(INDEX($AS$6:$AS$17, ROWS($BP$4:BP46)-ROWS($AK$6:$AK$17)-ROWS($AO$6:$AO$17)),IFERROR(INDEX($AW$6:$AW$17, ROWS($BP$4:BP46)-ROWS($AK$6:$AK$17)-ROWS($AO$6:$AO$17)-ROWS($AS$6:$AS$17)),IFERROR(INDEX($BA$6:$BA$17, ROWS($BP$4:BP46)-ROWS($AK$6:$AK$17)-ROWS($AO$6:$AO$17)-ROWS($AS$6:$AS$17)-ROWS($AW$6:$AW$17)),IFERROR(INDEX($BE$6:$BE$17, ROWS($BP$4:BP46)-ROWS($AK$6:$AK$17)-ROWS($AO$6:$AO$17)-ROWS($AS$6:$AS$17)-ROWS($AW$6:$AW$17)-ROWS($BA$6:$BA$17)),IFERROR(INDEX($BI$6:$BI$17, ROWS($BP$4:BP46)-ROWS($AK$6:$AK$17)-ROWS($AO$6:$AO$17)-ROWS($AS$6:$AS$17)-ROWS($AW$6:$AW$17)-ROWS($BA$6:$BA$17)-ROWS($BE$6:$BE$17)), "")))))))</f>
        <v/>
      </c>
      <c r="BQ48" s="316" t="str">
        <f t="shared" ca="1" si="31"/>
        <v/>
      </c>
      <c r="BR48" s="413" t="str">
        <f t="shared" ca="1" si="32"/>
        <v/>
      </c>
      <c r="BS48" s="412" t="str">
        <f ca="1">IF(OR(BT48="",BT48=0),"",MAX(BS$5:BS47)+1)</f>
        <v/>
      </c>
      <c r="BT48" s="316" t="str">
        <f ca="1">IFERROR(INDEX($AJ$22:$AJ$33, ROWS($BT$4:BT46)), IFERROR(INDEX($AN$22:$AN$33, ROWS($BT$4:BT46)-ROWS($AJ$22:$AJ$33)), IFERROR(INDEX($AR$22:$AR$33, ROWS($BT$4:BT46)-ROWS($AJ$22:$AJ$33)-ROWS($AN$22:$AN$33)),IFERROR(INDEX($AV$22:$AV$33, ROWS($BT$4:BT46)-ROWS($AJ$22:$AJ$33)-ROWS($AN$22:$AN$33)-ROWS($AR$22:$AR$33)),IFERROR(INDEX($AZ$22:$AZ$33, ROWS($BT$4:BT46)-ROWS($AJ$22:$AJ$33)-ROWS($AN$22:$AN$33)-ROWS($AR$22:$AR$33)-ROWS($AV$22:$AV$33)),IFERROR(INDEX($BD$22:$BD$33, ROWS($BT$4:BT46)-ROWS($AJ$22:$AJ$33)-ROWS($AN$22:$AN$33)-ROWS($AR$22:$AR$33)-ROWS($AV$22:$AV$33)-ROWS($AZ$22:$AZ$33)),IFERROR(INDEX($BH$22:$BH$33, ROWS($BT$4:BT46)-ROWS($AJ$22:$AJ$33)-ROWS($AN$22:$AN$33)-ROWS($AR$22:$AR$33)-ROWS($AV$22:$AV$33)-ROWS($AZ$22:$AZ$33)-ROWS($BD$22:$BD$33)), "")))))))</f>
        <v/>
      </c>
      <c r="BU48" s="316" t="str">
        <f t="shared" ca="1" si="33"/>
        <v/>
      </c>
      <c r="BV48" s="316" t="str">
        <f ca="1">IF(OR(BW48="",BW48=0),"",MAX(BV$5:BV47)+1)</f>
        <v/>
      </c>
      <c r="BW48" s="316" t="str">
        <f ca="1">IFERROR(INDEX($AK$22:$AK$33, ROWS($BW$4:BW46)), IFERROR(INDEX($AO$22:$AO$33, ROWS($BW$4:BW46)-ROWS($AK$22:$AK$33)), IFERROR(INDEX($AS$22:$AS$33, ROWS($BW$4:BW46)-ROWS($AK$22:$AK$33)-ROWS($AO$22:$AO$33)),IFERROR(INDEX($AW$22:$AW$33, ROWS($BW$4:BW46)-ROWS($AK$22:$AK$33)-ROWS($AO$22:$AO$33)-ROWS($AS$22:$AS$33)),IFERROR(INDEX($BA$22:$BA$33, ROWS($BW$4:BW46)-ROWS($AK$22:$AK$33)-ROWS($AO$22:$AO$33)-ROWS($AS$22:$AS$33)-ROWS($AW$22:$AW$33)),IFERROR(INDEX($BE$22:$BE$33, ROWS($BW$4:BW46)-ROWS($AK$22:$AK$33)-ROWS($AO$22:$AO$33)-ROWS($AS$22:$AS$33)-ROWS($AW$22:$AW$33)-ROWS($BA$22:$BA$33)),IFERROR(INDEX($BI$22:$BI$33, ROWS($BW$4:BW46)-ROWS($AK$22:$AK$33)-ROWS($AO$22:$AO$33)-ROWS($AS$22:$AS$33)-ROWS($AW$22:$AW$33)-ROWS($BA$22:$BA$33)-ROWS($BE$22:$BE$33)), "")))))))</f>
        <v/>
      </c>
      <c r="BX48" s="316" t="str">
        <f t="shared" ca="1" si="34"/>
        <v/>
      </c>
      <c r="BY48" s="413" t="str">
        <f t="shared" ca="1" si="35"/>
        <v/>
      </c>
      <c r="BZ48" s="412" t="str">
        <f ca="1">IF(OR(CA48="",CA48=0),"",MAX(BZ$5:BZ47)+1)</f>
        <v/>
      </c>
      <c r="CA48" s="316" t="str">
        <f ca="1">IFERROR(INDEX($AJ$38:$AJ$49, ROWS($CA$4:CA46)), IFERROR(INDEX($AN$38:$AN$49, ROWS($CA$4:CA46)-ROWS($AJ$38:$AJ$49)), IFERROR(INDEX($AR$38:$AR$49, ROWS($CA$4:CA46)-ROWS($AJ$38:$AJ$49)-ROWS($AN$38:$AN$49)),IFERROR(INDEX($AV$38:$AV$49, ROWS($CA$4:CA46)-ROWS($AJ$38:$AJ$49)-ROWS($AN$38:$AN$49)-ROWS($AR$38:$AR$49)),IFERROR(INDEX($AZ$38:$AZ$49, ROWS($CA$4:CA46)-ROWS($AJ$38:$AJ$49)-ROWS($AN$38:$AN$49)-ROWS($AR$38:$AR$49)-ROWS($AV$38:$AV$49)),IFERROR(INDEX($BD$38:$BD$49, ROWS($CA$4:CA46)-ROWS($AJ$38:$AJ$49)-ROWS($AN$38:$AN$49)-ROWS($AR$38:$AR$49)-ROWS($AV$38:$AV$49)-ROWS($AZ$38:$AZ$49)),IFERROR(INDEX($BH$38:$BH$49, ROWS($CA$4:CA46)-ROWS($AJ$38:$AJ$49)-ROWS($AN$38:$AN$49)-ROWS($AR$38:$AR$49)-ROWS($AV$38:$AV$49)-ROWS($AZ$38:$AZ$49)-ROWS($BD$38:$BD$49)), "")))))))</f>
        <v/>
      </c>
      <c r="CB48" s="316" t="str">
        <f t="shared" ca="1" si="36"/>
        <v/>
      </c>
      <c r="CC48" s="316" t="str">
        <f ca="1">IF(OR(CD48="",CD48=0),"",MAX(CC$5:CC47)+1)</f>
        <v/>
      </c>
      <c r="CD48" s="316" t="str">
        <f ca="1">IFERROR(INDEX($AK$38:$AK$49, ROWS($CD$4:CD46)), IFERROR(INDEX($AO$38:$AO$49, ROWS($CD$4:CD46)-ROWS($AK$38:$AK$49)), IFERROR(INDEX($AS$38:$AS$49, ROWS($CD$4:CD46)-ROWS($AK$38:$AK$49)-ROWS($AO$38:$AO$49)),IFERROR(INDEX($AW$38:$AW$49, ROWS($CD$4:CD46)-ROWS($AK$38:$AK$49)-ROWS($AO$38:$AO$49)-ROWS($AS$38:$AS$49)),IFERROR(INDEX($BA$38:$BA$49, ROWS($CD$4:CD46)-ROWS($AK$38:$AK$49)-ROWS($AO$38:$AO$49)-ROWS($AS$38:$AS$49)-ROWS($AW$38:$AW$49)),IFERROR(INDEX($BE$38:$BE$49, ROWS($CD$4:CD46)-ROWS($AK$38:$AK$49)-ROWS($AO$38:$AO$49)-ROWS($AS$38:$AS$49)-ROWS($AW$38:$AW$49)-ROWS($BA$38:$BA$49)),IFERROR(INDEX($BI$38:$BI$49, ROWS($CD$4:CD46)-ROWS($AK$38:$AK$49)-ROWS($AO$38:$AO$49)-ROWS($AS$38:$AS$49)-ROWS($AW$38:$AW$49)-ROWS($BA$38:$BA$49)-ROWS($BE$38:$BE$49)), "")))))))</f>
        <v/>
      </c>
      <c r="CE48" s="316" t="str">
        <f t="shared" ca="1" si="37"/>
        <v/>
      </c>
      <c r="CF48" s="413" t="str">
        <f t="shared" ca="1" si="38"/>
        <v/>
      </c>
      <c r="CG48" s="412" t="str">
        <f ca="1">IF(OR(CH48="",CH48=0),"",MAX(CG$5:CG47)+1)</f>
        <v/>
      </c>
      <c r="CH48" s="316" t="str">
        <f ca="1">IFERROR(INDEX($AJ$54:$AJ$65, ROWS($CH$4:CH46)), IFERROR(INDEX($AN$54:$AN$65, ROWS($CH$4:CH46)-ROWS($AJ$54:$AJ$65)), IFERROR(INDEX($AR$54:$AR$65, ROWS($CH$4:CH46)-ROWS($AJ$54:$AJ$65)-ROWS($AN$54:$AN$65)),IFERROR(INDEX($AV$54:$AV$65, ROWS($CH$4:CH46)-ROWS($AJ$54:$AJ$65)-ROWS($AN$54:$AN$65)-ROWS($AR$54:$AR$65)),IFERROR(INDEX($AZ$54:$AZ$65, ROWS($CH$4:CH46)-ROWS($AJ$54:$AJ$65)-ROWS($AN$54:$AN$65)-ROWS($AR$54:$AR$65)-ROWS($AV$54:$AV$65)),IFERROR(INDEX($BD$54:$BD$65, ROWS($CH$4:CH46)-ROWS($AJ$54:$AJ$65)-ROWS($AN$54:$AN$65)-ROWS($AR$54:$AR$65)-ROWS($AV$54:$AV$65)-ROWS($AZ$54:$AZ$65)),IFERROR(INDEX($BH$54:$BH$65, ROWS($CH$4:CH46)-ROWS($AJ$54:$AJ$65)-ROWS($AN$54:$AN$65)-ROWS($AR$54:$AR$65)-ROWS($AV$54:$AV$65)-ROWS($AZ$54:$AZ$65)-ROWS($BD$54:$BD$65)), "")))))))</f>
        <v/>
      </c>
      <c r="CI48" s="316" t="str">
        <f t="shared" ca="1" si="39"/>
        <v/>
      </c>
      <c r="CJ48" s="316" t="str">
        <f ca="1">IF(OR(CK48="",CK48=0),"",MAX(CJ$5:CJ47)+1)</f>
        <v/>
      </c>
      <c r="CK48" s="316" t="str">
        <f ca="1">IFERROR(INDEX($AK$54:$AK$65, ROWS($CK$4:CK46)), IFERROR(INDEX($AO$54:$AO$65, ROWS($CK$4:CK46)-ROWS($AK$54:$AK$65)), IFERROR(INDEX($AS$54:$AS$65, ROWS($CK$4:CK46)-ROWS($AK$54:$AK$65)-ROWS($AO$54:$AO$65)),IFERROR(INDEX($AW$54:$AW$65, ROWS($CK$4:CK46)-ROWS($AK$54:$AK$65)-ROWS($AO$54:$AO$65)-ROWS($AS$54:$AS$65)),IFERROR(INDEX($BA$54:$BA$65, ROWS($CK$4:CK46)-ROWS($AK$54:$AK$65)-ROWS($AO$54:$AO$65)-ROWS($AS$54:$AS$65)-ROWS($AW$54:$AW$65)),IFERROR(INDEX($BE$54:$BE$65, ROWS($CK$4:CK46)-ROWS($AK$54:$AK$65)-ROWS($AO$54:$AO$65)-ROWS($AS$54:$AS$65)-ROWS($AW$54:$AW$65)-ROWS($BA$54:$BA$65)),IFERROR(INDEX($BI$54:$BI$65, ROWS($CK$4:CK46)-ROWS($AK$54:$AK$65)-ROWS($AO$54:$AO$65)-ROWS($AS$54:$AS$65)-ROWS($AW$54:$AW$65)-ROWS($BA$54:$BA$65)-ROWS($BE$54:$BE$65)), "")))))))</f>
        <v/>
      </c>
      <c r="CL48" s="316" t="str">
        <f t="shared" ca="1" si="40"/>
        <v/>
      </c>
      <c r="CM48" s="413" t="str">
        <f t="shared" ca="1" si="41"/>
        <v/>
      </c>
      <c r="CN48" s="412" t="str">
        <f>IF(OR(CO48="",CO48=0),"",MAX(CN$5:CN47)+1)</f>
        <v/>
      </c>
      <c r="CO48" s="316">
        <f>IFERROR(INDEX($AJ$70:$AJ$81, ROWS($CO$4:CO46)), IFERROR(INDEX($AN$70:$AN$81, ROWS($CO$4:CO46)-ROWS($AJ$70:$AJ$81)), IFERROR(INDEX($AR$70:$AR$81, ROWS($CO$4:CO46)-ROWS($AJ$70:$AJ$81)-ROWS($AN$70:$AN$81)),IFERROR(INDEX($AV$70:$AV$81, ROWS($CO$4:CO46)-ROWS($AJ$70:$AJ$81)-ROWS($AN$70:$AN$81)-ROWS($AR$70:$AR$81)),IFERROR(INDEX($AZ$70:$AZ$81, ROWS($CO$4:CO46)-ROWS($AJ$70:$AJ$81)-ROWS($AN$70:$AN$81)-ROWS($AR$70:$AR$81)-ROWS($AV$70:$AV$81)),IFERROR(INDEX($BD$70:$BD$81, ROWS($CO$4:CO46)-ROWS($AJ$70:$AJ$81)-ROWS($AN$70:$AN$81)-ROWS($AR$70:$AR$81)-ROWS($AV$70:$AV$81)-ROWS($AZ$70:$AZ$81)),IFERROR(INDEX($BH$70:$BH$81, ROWS($CO$4:CO46)-ROWS($AJ$70:$AJ$81)-ROWS($AN$70:$AN$81)-ROWS($AR$70:$AR$81)-ROWS($AV$70:$AV$81)-ROWS($AZ$70:$AZ$81)-ROWS($BD$70:$BD$81)), "")))))))</f>
        <v>0</v>
      </c>
      <c r="CP48" s="316" t="str">
        <f t="shared" ca="1" si="42"/>
        <v/>
      </c>
      <c r="CQ48" s="316" t="str">
        <f>IF(OR(CR48="",CR48=0),"",MAX(CQ$5:CQ47)+1)</f>
        <v/>
      </c>
      <c r="CR48" s="316">
        <f>IFERROR(INDEX($AK$70:$AK$81, ROWS($CR$4:CR46)), IFERROR(INDEX($AO$70:$AO$81, ROWS($CR$4:CR46)-ROWS($AK$70:$AK$81)), IFERROR(INDEX($AS$70:$AS$81, ROWS($CR$4:CR46)-ROWS($AK$70:$AK$81)-ROWS($AO$70:$AO$81)),IFERROR(INDEX($AW$70:$AW$81, ROWS($CR$4:CR46)-ROWS($AK$70:$AK$81)-ROWS($AO$70:$AO$81)-ROWS($AS$70:$AS$81)),IFERROR(INDEX($BA$70:$BA$81, ROWS($CR$4:CR46)-ROWS($AK$70:$AK$81)-ROWS($AO$70:$AO$81)-ROWS($AS$70:$AS$81)-ROWS($AW$70:$AW$81)),IFERROR(INDEX($BE$70:$BE$81, ROWS($CR$4:CR46)-ROWS($AK$70:$AK$81)-ROWS($AO$70:$AO$81)-ROWS($AS$70:$AS$81)-ROWS($AW$70:$AW$81)-ROWS($BA$70:$BA$81)),IFERROR(INDEX($BI$70:$BI$81, ROWS($CR$4:CR46)-ROWS($AK$70:$AK$81)-ROWS($AO$70:$AO$81)-ROWS($AS$70:$AS$81)-ROWS($AW$70:$AW$81)-ROWS($BA$70:$BA$81)-ROWS($BE$70:$BE$81)), "")))))))</f>
        <v>0</v>
      </c>
      <c r="CS48" s="316" t="str">
        <f t="shared" ca="1" si="43"/>
        <v/>
      </c>
      <c r="CT48" s="413" t="str">
        <f t="shared" ca="1" si="44"/>
        <v/>
      </c>
      <c r="CU48" s="412" t="str">
        <f>IF(OR(CV48="",CV48=0),"",MAX(CU$5:CU47)+1)</f>
        <v/>
      </c>
      <c r="CV48" s="316" t="str">
        <f>IFERROR(INDEX($AJ$86:$AJ$97, ROWS($CV$4:CV46)), IFERROR(INDEX($AN$86:$AN$97, ROWS($CV$4:CV46)-ROWS($AJ$86:$AJ$97)), ""))</f>
        <v/>
      </c>
      <c r="CW48" s="316" t="str">
        <f t="shared" si="45"/>
        <v/>
      </c>
      <c r="CX48" s="316" t="str">
        <f>IF(OR(CY48="",CY48=0),"",MAX(CX$5:CX47)+1)</f>
        <v/>
      </c>
      <c r="CY48" s="316" t="str">
        <f>IFERROR(INDEX($AK$86:$AK$97, ROWS($CY$4:CY46)), IFERROR(INDEX($AO$86:$AO$97, ROWS($CY$4:CY46)-ROWS($AK$86:$AK$97)), ""))</f>
        <v/>
      </c>
      <c r="CZ48" s="316" t="str">
        <f t="shared" si="46"/>
        <v/>
      </c>
      <c r="DA48" s="413" t="str">
        <f t="shared" si="47"/>
        <v/>
      </c>
      <c r="DC48" s="438">
        <f ca="1">IF(OR(DD48="",DD48=0),"",MAX(DC$45:DC47)+1)</f>
        <v>2</v>
      </c>
      <c r="DD48" s="434" t="str">
        <f t="shared" ca="1" si="130"/>
        <v>Lawn Service</v>
      </c>
      <c r="DE48" s="413">
        <f t="shared" ca="1" si="131"/>
        <v>50</v>
      </c>
      <c r="DF48" s="431" t="str">
        <f ca="1">IF(OR(DG48="",DG48=0),"",MAX(DF$45:DF47)+1)</f>
        <v/>
      </c>
      <c r="DG48" s="412" t="str">
        <f t="shared" ca="1" si="132"/>
        <v/>
      </c>
      <c r="DH48" s="413" t="str">
        <f t="shared" ca="1" si="133"/>
        <v/>
      </c>
      <c r="DI48" s="412" t="str">
        <f t="shared" ca="1" si="134"/>
        <v>Netflix</v>
      </c>
      <c r="DJ48" s="413">
        <f t="shared" ca="1" si="135"/>
        <v>14.95</v>
      </c>
      <c r="DK48" s="412" t="str">
        <f t="shared" ca="1" si="136"/>
        <v/>
      </c>
      <c r="DL48" s="413" t="str">
        <f t="shared" ca="1" si="137"/>
        <v/>
      </c>
      <c r="DM48" s="292"/>
      <c r="DN48" s="425" t="str">
        <f ca="1">IF(DI52="","",CONCATENATE(DI52," - ",DJ52))</f>
        <v>D. Store Card 2 - 30</v>
      </c>
      <c r="DO48" s="295" t="str">
        <f ca="1">IF(DI53="","",CONCATENATE(DI53," - ",DJ53))</f>
        <v>Car Payment 1 - 350</v>
      </c>
      <c r="DP48" s="295" t="str">
        <f ca="1">IF(DI54="","",CONCATENATE(DI54," - ",DJ54))</f>
        <v>Car Payment 2 - 200</v>
      </c>
      <c r="DQ48" s="425" t="str">
        <f ca="1">IF(DK52="","",CONCATENATE(DK52," - ",DL52))</f>
        <v/>
      </c>
      <c r="DR48" s="295" t="str">
        <f ca="1">IF(DK53="","",CONCATENATE(DK53," - ",DL53))</f>
        <v/>
      </c>
      <c r="DS48" s="426" t="str">
        <f ca="1">IF(DK54="","",CONCATENATE(DK54," - ",DL54))</f>
        <v/>
      </c>
    </row>
    <row r="49" spans="16:123" ht="15.75" thickBot="1" x14ac:dyDescent="0.35">
      <c r="P49" s="1177"/>
      <c r="Q49" s="1178"/>
      <c r="R49" s="453"/>
      <c r="S49" s="402"/>
      <c r="T49"/>
      <c r="U49" s="1177"/>
      <c r="V49" s="1178"/>
      <c r="W49" s="453"/>
      <c r="X49" s="402"/>
      <c r="AC49" s="358">
        <f>IF('Data Entry'!H31="","",'Data Entry'!H31)</f>
        <v>15</v>
      </c>
      <c r="AD49" s="356" t="str">
        <f>IF('Data Entry'!G31="","",'Data Entry'!G31)</f>
        <v>Car Payment 1</v>
      </c>
      <c r="AE49" s="357">
        <f>IF('Data Entry'!J31="","",'Data Entry'!J31)</f>
        <v>350</v>
      </c>
      <c r="AF49" s="402">
        <f>IF('Data Entry'!I31="","",'Data Entry'!I31)</f>
        <v>18000</v>
      </c>
      <c r="AI49" s="309" t="str">
        <f t="shared" ca="1" si="123"/>
        <v/>
      </c>
      <c r="AJ49" s="319" t="str">
        <f t="shared" ca="1" si="102"/>
        <v/>
      </c>
      <c r="AK49" s="310" t="str">
        <f t="shared" ca="1" si="103"/>
        <v/>
      </c>
      <c r="AL49" s="311" t="str">
        <f t="shared" ca="1" si="104"/>
        <v/>
      </c>
      <c r="AM49" s="309" t="str">
        <f t="shared" ca="1" si="124"/>
        <v/>
      </c>
      <c r="AN49" s="310" t="str">
        <f t="shared" ca="1" si="105"/>
        <v/>
      </c>
      <c r="AO49" s="310" t="str">
        <f t="shared" ca="1" si="106"/>
        <v/>
      </c>
      <c r="AP49" s="311" t="str">
        <f t="shared" ca="1" si="107"/>
        <v/>
      </c>
      <c r="AQ49" s="309" t="str">
        <f t="shared" ca="1" si="125"/>
        <v/>
      </c>
      <c r="AR49" s="310" t="str">
        <f t="shared" ca="1" si="108"/>
        <v/>
      </c>
      <c r="AS49" s="310" t="str">
        <f t="shared" ca="1" si="109"/>
        <v/>
      </c>
      <c r="AT49" s="311" t="str">
        <f t="shared" ca="1" si="110"/>
        <v/>
      </c>
      <c r="AU49" s="309" t="str">
        <f t="shared" ca="1" si="126"/>
        <v/>
      </c>
      <c r="AV49" s="310" t="str">
        <f t="shared" ca="1" si="111"/>
        <v/>
      </c>
      <c r="AW49" s="310" t="str">
        <f t="shared" ca="1" si="112"/>
        <v/>
      </c>
      <c r="AX49" s="311" t="str">
        <f t="shared" ca="1" si="113"/>
        <v/>
      </c>
      <c r="AY49" s="309" t="str">
        <f t="shared" ca="1" si="127"/>
        <v/>
      </c>
      <c r="AZ49" s="310" t="str">
        <f t="shared" ca="1" si="114"/>
        <v/>
      </c>
      <c r="BA49" s="310" t="str">
        <f t="shared" ca="1" si="115"/>
        <v/>
      </c>
      <c r="BB49" s="311" t="str">
        <f t="shared" ca="1" si="116"/>
        <v/>
      </c>
      <c r="BC49" s="309" t="str">
        <f t="shared" ca="1" si="128"/>
        <v/>
      </c>
      <c r="BD49" s="310" t="str">
        <f t="shared" ca="1" si="117"/>
        <v/>
      </c>
      <c r="BE49" s="310" t="str">
        <f t="shared" ca="1" si="118"/>
        <v/>
      </c>
      <c r="BF49" s="311" t="str">
        <f t="shared" ca="1" si="119"/>
        <v/>
      </c>
      <c r="BG49" s="309" t="str">
        <f t="shared" ca="1" si="129"/>
        <v/>
      </c>
      <c r="BH49" s="310" t="str">
        <f t="shared" ca="1" si="120"/>
        <v/>
      </c>
      <c r="BI49" s="310" t="str">
        <f t="shared" ca="1" si="121"/>
        <v/>
      </c>
      <c r="BJ49" s="311" t="str">
        <f t="shared" ca="1" si="122"/>
        <v/>
      </c>
      <c r="BL49" s="412" t="str">
        <f ca="1">IF(OR(BM49="",BM49=0),"",MAX(BL$5:BL48)+1)</f>
        <v/>
      </c>
      <c r="BM49" s="316" t="str">
        <f ca="1">IFERROR(INDEX($AJ$6:$AJ$17, ROWS(BM$4:$BM47)), IFERROR(INDEX($AN$6:$AN$17, ROWS(BM$4:$BM47)-ROWS($AJ$6:$AJ$17)), IFERROR(INDEX($AR$6:$AR$17, ROWS(BM$4:$BM47)-ROWS($AJ$6:$AJ$17)-ROWS($AN$6:$AN$17)),IFERROR(INDEX($AV$6:$AV$17, ROWS(BM$4:$BM47)-ROWS($AJ$6:$AJ$17)-ROWS($AN$6:$AN$17)-ROWS($AR$6:$AR$17)),IFERROR(INDEX($AZ$6:$AZ$17, ROWS(BM$4:$BM47)-ROWS($AJ$6:$AJ$17)-ROWS($AN$6:$AN$17)-ROWS($AR$6:$AR$17)-ROWS($AV$6:$AV$17)),IFERROR(INDEX($BD$6:$BD$17, ROWS(BM$4:$BM47)-ROWS($AJ$6:$AJ$17)-ROWS($AN$6:$AN$17)-ROWS($AR$6:$AR$17)-ROWS($AV$6:$AV$17)-ROWS($AZ$6:$AZ$17)),IFERROR(INDEX($BH$6:$BH$17, ROWS(BM$4:$BM47)-ROWS($AJ$6:$AJ$17)-ROWS($AN$6:$AN$17)-ROWS($AR$6:$AR$17)-ROWS($AV$6:$AV$17)-ROWS($AZ$6:$AZ$17)-ROWS($BD$6:$BD$17)), "")))))))</f>
        <v/>
      </c>
      <c r="BN49" s="316" t="str">
        <f t="shared" ca="1" si="30"/>
        <v/>
      </c>
      <c r="BO49" s="316" t="str">
        <f ca="1">IF(OR(BP49="",BP49=0),"",MAX(BO$5:BO48)+1)</f>
        <v/>
      </c>
      <c r="BP49" s="316" t="str">
        <f ca="1">IFERROR(INDEX($AK$6:$AK$17, ROWS($BP$4:BP47)), IFERROR(INDEX($AO$6:$AO$17, ROWS($BP$4:BP47)-ROWS($AK$6:$AK$17)), IFERROR(INDEX($AS$6:$AS$17, ROWS($BP$4:BP47)-ROWS($AK$6:$AK$17)-ROWS($AO$6:$AO$17)),IFERROR(INDEX($AW$6:$AW$17, ROWS($BP$4:BP47)-ROWS($AK$6:$AK$17)-ROWS($AO$6:$AO$17)-ROWS($AS$6:$AS$17)),IFERROR(INDEX($BA$6:$BA$17, ROWS($BP$4:BP47)-ROWS($AK$6:$AK$17)-ROWS($AO$6:$AO$17)-ROWS($AS$6:$AS$17)-ROWS($AW$6:$AW$17)),IFERROR(INDEX($BE$6:$BE$17, ROWS($BP$4:BP47)-ROWS($AK$6:$AK$17)-ROWS($AO$6:$AO$17)-ROWS($AS$6:$AS$17)-ROWS($AW$6:$AW$17)-ROWS($BA$6:$BA$17)),IFERROR(INDEX($BI$6:$BI$17, ROWS($BP$4:BP47)-ROWS($AK$6:$AK$17)-ROWS($AO$6:$AO$17)-ROWS($AS$6:$AS$17)-ROWS($AW$6:$AW$17)-ROWS($BA$6:$BA$17)-ROWS($BE$6:$BE$17)), "")))))))</f>
        <v/>
      </c>
      <c r="BQ49" s="316" t="str">
        <f t="shared" ca="1" si="31"/>
        <v/>
      </c>
      <c r="BR49" s="413" t="str">
        <f t="shared" ca="1" si="32"/>
        <v/>
      </c>
      <c r="BS49" s="412" t="str">
        <f ca="1">IF(OR(BT49="",BT49=0),"",MAX(BS$5:BS48)+1)</f>
        <v/>
      </c>
      <c r="BT49" s="316" t="str">
        <f ca="1">IFERROR(INDEX($AJ$22:$AJ$33, ROWS($BT$4:BT47)), IFERROR(INDEX($AN$22:$AN$33, ROWS($BT$4:BT47)-ROWS($AJ$22:$AJ$33)), IFERROR(INDEX($AR$22:$AR$33, ROWS($BT$4:BT47)-ROWS($AJ$22:$AJ$33)-ROWS($AN$22:$AN$33)),IFERROR(INDEX($AV$22:$AV$33, ROWS($BT$4:BT47)-ROWS($AJ$22:$AJ$33)-ROWS($AN$22:$AN$33)-ROWS($AR$22:$AR$33)),IFERROR(INDEX($AZ$22:$AZ$33, ROWS($BT$4:BT47)-ROWS($AJ$22:$AJ$33)-ROWS($AN$22:$AN$33)-ROWS($AR$22:$AR$33)-ROWS($AV$22:$AV$33)),IFERROR(INDEX($BD$22:$BD$33, ROWS($BT$4:BT47)-ROWS($AJ$22:$AJ$33)-ROWS($AN$22:$AN$33)-ROWS($AR$22:$AR$33)-ROWS($AV$22:$AV$33)-ROWS($AZ$22:$AZ$33)),IFERROR(INDEX($BH$22:$BH$33, ROWS($BT$4:BT47)-ROWS($AJ$22:$AJ$33)-ROWS($AN$22:$AN$33)-ROWS($AR$22:$AR$33)-ROWS($AV$22:$AV$33)-ROWS($AZ$22:$AZ$33)-ROWS($BD$22:$BD$33)), "")))))))</f>
        <v/>
      </c>
      <c r="BU49" s="316" t="str">
        <f t="shared" ca="1" si="33"/>
        <v/>
      </c>
      <c r="BV49" s="316" t="str">
        <f ca="1">IF(OR(BW49="",BW49=0),"",MAX(BV$5:BV48)+1)</f>
        <v/>
      </c>
      <c r="BW49" s="316" t="str">
        <f ca="1">IFERROR(INDEX($AK$22:$AK$33, ROWS($BW$4:BW47)), IFERROR(INDEX($AO$22:$AO$33, ROWS($BW$4:BW47)-ROWS($AK$22:$AK$33)), IFERROR(INDEX($AS$22:$AS$33, ROWS($BW$4:BW47)-ROWS($AK$22:$AK$33)-ROWS($AO$22:$AO$33)),IFERROR(INDEX($AW$22:$AW$33, ROWS($BW$4:BW47)-ROWS($AK$22:$AK$33)-ROWS($AO$22:$AO$33)-ROWS($AS$22:$AS$33)),IFERROR(INDEX($BA$22:$BA$33, ROWS($BW$4:BW47)-ROWS($AK$22:$AK$33)-ROWS($AO$22:$AO$33)-ROWS($AS$22:$AS$33)-ROWS($AW$22:$AW$33)),IFERROR(INDEX($BE$22:$BE$33, ROWS($BW$4:BW47)-ROWS($AK$22:$AK$33)-ROWS($AO$22:$AO$33)-ROWS($AS$22:$AS$33)-ROWS($AW$22:$AW$33)-ROWS($BA$22:$BA$33)),IFERROR(INDEX($BI$22:$BI$33, ROWS($BW$4:BW47)-ROWS($AK$22:$AK$33)-ROWS($AO$22:$AO$33)-ROWS($AS$22:$AS$33)-ROWS($AW$22:$AW$33)-ROWS($BA$22:$BA$33)-ROWS($BE$22:$BE$33)), "")))))))</f>
        <v/>
      </c>
      <c r="BX49" s="316" t="str">
        <f t="shared" ca="1" si="34"/>
        <v/>
      </c>
      <c r="BY49" s="413" t="str">
        <f t="shared" ca="1" si="35"/>
        <v/>
      </c>
      <c r="BZ49" s="412" t="str">
        <f ca="1">IF(OR(CA49="",CA49=0),"",MAX(BZ$5:BZ48)+1)</f>
        <v/>
      </c>
      <c r="CA49" s="316" t="str">
        <f ca="1">IFERROR(INDEX($AJ$38:$AJ$49, ROWS($CA$4:CA47)), IFERROR(INDEX($AN$38:$AN$49, ROWS($CA$4:CA47)-ROWS($AJ$38:$AJ$49)), IFERROR(INDEX($AR$38:$AR$49, ROWS($CA$4:CA47)-ROWS($AJ$38:$AJ$49)-ROWS($AN$38:$AN$49)),IFERROR(INDEX($AV$38:$AV$49, ROWS($CA$4:CA47)-ROWS($AJ$38:$AJ$49)-ROWS($AN$38:$AN$49)-ROWS($AR$38:$AR$49)),IFERROR(INDEX($AZ$38:$AZ$49, ROWS($CA$4:CA47)-ROWS($AJ$38:$AJ$49)-ROWS($AN$38:$AN$49)-ROWS($AR$38:$AR$49)-ROWS($AV$38:$AV$49)),IFERROR(INDEX($BD$38:$BD$49, ROWS($CA$4:CA47)-ROWS($AJ$38:$AJ$49)-ROWS($AN$38:$AN$49)-ROWS($AR$38:$AR$49)-ROWS($AV$38:$AV$49)-ROWS($AZ$38:$AZ$49)),IFERROR(INDEX($BH$38:$BH$49, ROWS($CA$4:CA47)-ROWS($AJ$38:$AJ$49)-ROWS($AN$38:$AN$49)-ROWS($AR$38:$AR$49)-ROWS($AV$38:$AV$49)-ROWS($AZ$38:$AZ$49)-ROWS($BD$38:$BD$49)), "")))))))</f>
        <v/>
      </c>
      <c r="CB49" s="316" t="str">
        <f t="shared" ca="1" si="36"/>
        <v/>
      </c>
      <c r="CC49" s="316" t="str">
        <f ca="1">IF(OR(CD49="",CD49=0),"",MAX(CC$5:CC48)+1)</f>
        <v/>
      </c>
      <c r="CD49" s="316" t="str">
        <f ca="1">IFERROR(INDEX($AK$38:$AK$49, ROWS($CD$4:CD47)), IFERROR(INDEX($AO$38:$AO$49, ROWS($CD$4:CD47)-ROWS($AK$38:$AK$49)), IFERROR(INDEX($AS$38:$AS$49, ROWS($CD$4:CD47)-ROWS($AK$38:$AK$49)-ROWS($AO$38:$AO$49)),IFERROR(INDEX($AW$38:$AW$49, ROWS($CD$4:CD47)-ROWS($AK$38:$AK$49)-ROWS($AO$38:$AO$49)-ROWS($AS$38:$AS$49)),IFERROR(INDEX($BA$38:$BA$49, ROWS($CD$4:CD47)-ROWS($AK$38:$AK$49)-ROWS($AO$38:$AO$49)-ROWS($AS$38:$AS$49)-ROWS($AW$38:$AW$49)),IFERROR(INDEX($BE$38:$BE$49, ROWS($CD$4:CD47)-ROWS($AK$38:$AK$49)-ROWS($AO$38:$AO$49)-ROWS($AS$38:$AS$49)-ROWS($AW$38:$AW$49)-ROWS($BA$38:$BA$49)),IFERROR(INDEX($BI$38:$BI$49, ROWS($CD$4:CD47)-ROWS($AK$38:$AK$49)-ROWS($AO$38:$AO$49)-ROWS($AS$38:$AS$49)-ROWS($AW$38:$AW$49)-ROWS($BA$38:$BA$49)-ROWS($BE$38:$BE$49)), "")))))))</f>
        <v/>
      </c>
      <c r="CE49" s="316" t="str">
        <f t="shared" ca="1" si="37"/>
        <v/>
      </c>
      <c r="CF49" s="413" t="str">
        <f t="shared" ca="1" si="38"/>
        <v/>
      </c>
      <c r="CG49" s="412" t="str">
        <f ca="1">IF(OR(CH49="",CH49=0),"",MAX(CG$5:CG48)+1)</f>
        <v/>
      </c>
      <c r="CH49" s="316" t="str">
        <f ca="1">IFERROR(INDEX($AJ$54:$AJ$65, ROWS($CH$4:CH47)), IFERROR(INDEX($AN$54:$AN$65, ROWS($CH$4:CH47)-ROWS($AJ$54:$AJ$65)), IFERROR(INDEX($AR$54:$AR$65, ROWS($CH$4:CH47)-ROWS($AJ$54:$AJ$65)-ROWS($AN$54:$AN$65)),IFERROR(INDEX($AV$54:$AV$65, ROWS($CH$4:CH47)-ROWS($AJ$54:$AJ$65)-ROWS($AN$54:$AN$65)-ROWS($AR$54:$AR$65)),IFERROR(INDEX($AZ$54:$AZ$65, ROWS($CH$4:CH47)-ROWS($AJ$54:$AJ$65)-ROWS($AN$54:$AN$65)-ROWS($AR$54:$AR$65)-ROWS($AV$54:$AV$65)),IFERROR(INDEX($BD$54:$BD$65, ROWS($CH$4:CH47)-ROWS($AJ$54:$AJ$65)-ROWS($AN$54:$AN$65)-ROWS($AR$54:$AR$65)-ROWS($AV$54:$AV$65)-ROWS($AZ$54:$AZ$65)),IFERROR(INDEX($BH$54:$BH$65, ROWS($CH$4:CH47)-ROWS($AJ$54:$AJ$65)-ROWS($AN$54:$AN$65)-ROWS($AR$54:$AR$65)-ROWS($AV$54:$AV$65)-ROWS($AZ$54:$AZ$65)-ROWS($BD$54:$BD$65)), "")))))))</f>
        <v/>
      </c>
      <c r="CI49" s="316" t="str">
        <f t="shared" ca="1" si="39"/>
        <v/>
      </c>
      <c r="CJ49" s="316" t="str">
        <f ca="1">IF(OR(CK49="",CK49=0),"",MAX(CJ$5:CJ48)+1)</f>
        <v/>
      </c>
      <c r="CK49" s="316" t="str">
        <f ca="1">IFERROR(INDEX($AK$54:$AK$65, ROWS($CK$4:CK47)), IFERROR(INDEX($AO$54:$AO$65, ROWS($CK$4:CK47)-ROWS($AK$54:$AK$65)), IFERROR(INDEX($AS$54:$AS$65, ROWS($CK$4:CK47)-ROWS($AK$54:$AK$65)-ROWS($AO$54:$AO$65)),IFERROR(INDEX($AW$54:$AW$65, ROWS($CK$4:CK47)-ROWS($AK$54:$AK$65)-ROWS($AO$54:$AO$65)-ROWS($AS$54:$AS$65)),IFERROR(INDEX($BA$54:$BA$65, ROWS($CK$4:CK47)-ROWS($AK$54:$AK$65)-ROWS($AO$54:$AO$65)-ROWS($AS$54:$AS$65)-ROWS($AW$54:$AW$65)),IFERROR(INDEX($BE$54:$BE$65, ROWS($CK$4:CK47)-ROWS($AK$54:$AK$65)-ROWS($AO$54:$AO$65)-ROWS($AS$54:$AS$65)-ROWS($AW$54:$AW$65)-ROWS($BA$54:$BA$65)),IFERROR(INDEX($BI$54:$BI$65, ROWS($CK$4:CK47)-ROWS($AK$54:$AK$65)-ROWS($AO$54:$AO$65)-ROWS($AS$54:$AS$65)-ROWS($AW$54:$AW$65)-ROWS($BA$54:$BA$65)-ROWS($BE$54:$BE$65)), "")))))))</f>
        <v/>
      </c>
      <c r="CL49" s="316" t="str">
        <f t="shared" ca="1" si="40"/>
        <v/>
      </c>
      <c r="CM49" s="413" t="str">
        <f t="shared" ca="1" si="41"/>
        <v/>
      </c>
      <c r="CN49" s="412" t="str">
        <f>IF(OR(CO49="",CO49=0),"",MAX(CN$5:CN48)+1)</f>
        <v/>
      </c>
      <c r="CO49" s="316">
        <f>IFERROR(INDEX($AJ$70:$AJ$81, ROWS($CO$4:CO47)), IFERROR(INDEX($AN$70:$AN$81, ROWS($CO$4:CO47)-ROWS($AJ$70:$AJ$81)), IFERROR(INDEX($AR$70:$AR$81, ROWS($CO$4:CO47)-ROWS($AJ$70:$AJ$81)-ROWS($AN$70:$AN$81)),IFERROR(INDEX($AV$70:$AV$81, ROWS($CO$4:CO47)-ROWS($AJ$70:$AJ$81)-ROWS($AN$70:$AN$81)-ROWS($AR$70:$AR$81)),IFERROR(INDEX($AZ$70:$AZ$81, ROWS($CO$4:CO47)-ROWS($AJ$70:$AJ$81)-ROWS($AN$70:$AN$81)-ROWS($AR$70:$AR$81)-ROWS($AV$70:$AV$81)),IFERROR(INDEX($BD$70:$BD$81, ROWS($CO$4:CO47)-ROWS($AJ$70:$AJ$81)-ROWS($AN$70:$AN$81)-ROWS($AR$70:$AR$81)-ROWS($AV$70:$AV$81)-ROWS($AZ$70:$AZ$81)),IFERROR(INDEX($BH$70:$BH$81, ROWS($CO$4:CO47)-ROWS($AJ$70:$AJ$81)-ROWS($AN$70:$AN$81)-ROWS($AR$70:$AR$81)-ROWS($AV$70:$AV$81)-ROWS($AZ$70:$AZ$81)-ROWS($BD$70:$BD$81)), "")))))))</f>
        <v>0</v>
      </c>
      <c r="CP49" s="316" t="str">
        <f t="shared" ca="1" si="42"/>
        <v/>
      </c>
      <c r="CQ49" s="316" t="str">
        <f>IF(OR(CR49="",CR49=0),"",MAX(CQ$5:CQ48)+1)</f>
        <v/>
      </c>
      <c r="CR49" s="316">
        <f>IFERROR(INDEX($AK$70:$AK$81, ROWS($CR$4:CR47)), IFERROR(INDEX($AO$70:$AO$81, ROWS($CR$4:CR47)-ROWS($AK$70:$AK$81)), IFERROR(INDEX($AS$70:$AS$81, ROWS($CR$4:CR47)-ROWS($AK$70:$AK$81)-ROWS($AO$70:$AO$81)),IFERROR(INDEX($AW$70:$AW$81, ROWS($CR$4:CR47)-ROWS($AK$70:$AK$81)-ROWS($AO$70:$AO$81)-ROWS($AS$70:$AS$81)),IFERROR(INDEX($BA$70:$BA$81, ROWS($CR$4:CR47)-ROWS($AK$70:$AK$81)-ROWS($AO$70:$AO$81)-ROWS($AS$70:$AS$81)-ROWS($AW$70:$AW$81)),IFERROR(INDEX($BE$70:$BE$81, ROWS($CR$4:CR47)-ROWS($AK$70:$AK$81)-ROWS($AO$70:$AO$81)-ROWS($AS$70:$AS$81)-ROWS($AW$70:$AW$81)-ROWS($BA$70:$BA$81)),IFERROR(INDEX($BI$70:$BI$81, ROWS($CR$4:CR47)-ROWS($AK$70:$AK$81)-ROWS($AO$70:$AO$81)-ROWS($AS$70:$AS$81)-ROWS($AW$70:$AW$81)-ROWS($BA$70:$BA$81)-ROWS($BE$70:$BE$81)), "")))))))</f>
        <v>0</v>
      </c>
      <c r="CS49" s="316" t="str">
        <f t="shared" ca="1" si="43"/>
        <v/>
      </c>
      <c r="CT49" s="413" t="str">
        <f t="shared" ca="1" si="44"/>
        <v/>
      </c>
      <c r="CU49" s="412" t="str">
        <f>IF(OR(CV49="",CV49=0),"",MAX(CU$5:CU48)+1)</f>
        <v/>
      </c>
      <c r="CV49" s="316" t="str">
        <f>IFERROR(INDEX($AJ$86:$AJ$97, ROWS($CV$4:CV47)), IFERROR(INDEX($AN$86:$AN$97, ROWS($CV$4:CV47)-ROWS($AJ$86:$AJ$97)), ""))</f>
        <v/>
      </c>
      <c r="CW49" s="316" t="str">
        <f t="shared" si="45"/>
        <v/>
      </c>
      <c r="CX49" s="316" t="str">
        <f>IF(OR(CY49="",CY49=0),"",MAX(CX$5:CX48)+1)</f>
        <v/>
      </c>
      <c r="CY49" s="316" t="str">
        <f>IFERROR(INDEX($AK$86:$AK$97, ROWS($CY$4:CY47)), IFERROR(INDEX($AO$86:$AO$97, ROWS($CY$4:CY47)-ROWS($AK$86:$AK$97)), ""))</f>
        <v/>
      </c>
      <c r="CZ49" s="316" t="str">
        <f t="shared" si="46"/>
        <v/>
      </c>
      <c r="DA49" s="413" t="str">
        <f t="shared" si="47"/>
        <v/>
      </c>
      <c r="DC49" s="438">
        <f ca="1">IF(OR(DD49="",DD49=0),"",MAX(DC$45:DC48)+1)</f>
        <v>3</v>
      </c>
      <c r="DD49" s="434" t="str">
        <f t="shared" ca="1" si="130"/>
        <v>Netflix</v>
      </c>
      <c r="DE49" s="413">
        <f t="shared" ca="1" si="131"/>
        <v>14.95</v>
      </c>
      <c r="DF49" s="431" t="str">
        <f ca="1">IF(OR(DG49="",DG49=0),"",MAX(DF$45:DF48)+1)</f>
        <v/>
      </c>
      <c r="DG49" s="412" t="str">
        <f t="shared" ca="1" si="132"/>
        <v/>
      </c>
      <c r="DH49" s="413" t="str">
        <f t="shared" ca="1" si="133"/>
        <v/>
      </c>
      <c r="DI49" s="412" t="str">
        <f t="shared" ca="1" si="134"/>
        <v>D. Store Card 4</v>
      </c>
      <c r="DJ49" s="413">
        <f t="shared" ca="1" si="135"/>
        <v>30</v>
      </c>
      <c r="DK49" s="412" t="str">
        <f t="shared" ca="1" si="136"/>
        <v/>
      </c>
      <c r="DL49" s="413" t="str">
        <f t="shared" ca="1" si="137"/>
        <v/>
      </c>
      <c r="DM49" s="293"/>
      <c r="DN49" s="425" t="str">
        <f ca="1">IF(DI55="","",CONCATENATE(DI55," - ",DJ55))</f>
        <v/>
      </c>
      <c r="DO49" s="295" t="str">
        <f ca="1">IF(DI56="","",CONCATENATE(DI56," - ",DJ56))</f>
        <v/>
      </c>
      <c r="DP49" s="295" t="str">
        <f ca="1">IF(DI57="","",CONCATENATE(DI57," - ",DJ57))</f>
        <v/>
      </c>
      <c r="DQ49" s="425" t="str">
        <f ca="1">IF(DK55="","",CONCATENATE(DK55," - ",DL55))</f>
        <v/>
      </c>
      <c r="DR49" s="295" t="str">
        <f ca="1">IF(DK56="","",CONCATENATE(DK56," - ",DL56))</f>
        <v/>
      </c>
      <c r="DS49" s="426" t="str">
        <f ca="1">IF(DK57="","",CONCATENATE(DK57," - ",DL57))</f>
        <v/>
      </c>
    </row>
    <row r="50" spans="16:123" x14ac:dyDescent="0.3">
      <c r="P50" s="1177"/>
      <c r="Q50" s="1178"/>
      <c r="R50" s="453"/>
      <c r="S50" s="402"/>
      <c r="T50"/>
      <c r="U50" s="1177"/>
      <c r="V50" s="1178"/>
      <c r="W50" s="453"/>
      <c r="X50" s="402"/>
      <c r="AC50" s="358">
        <f>IF('Data Entry'!H32="","",'Data Entry'!H32)</f>
        <v>15</v>
      </c>
      <c r="AD50" s="356" t="str">
        <f>IF('Data Entry'!G32="","",'Data Entry'!G32)</f>
        <v>Car Payment 2</v>
      </c>
      <c r="AE50" s="357">
        <f>IF('Data Entry'!J32="","",'Data Entry'!J32)</f>
        <v>200</v>
      </c>
      <c r="AF50" s="402">
        <f>IF('Data Entry'!I32="","",'Data Entry'!I32)</f>
        <v>8000</v>
      </c>
      <c r="AI50" s="278"/>
      <c r="AJ50" s="278"/>
      <c r="AK50" s="278"/>
      <c r="AL50" s="278"/>
      <c r="AM50" s="278"/>
      <c r="AN50" s="278"/>
      <c r="AO50" s="278"/>
      <c r="AP50" s="278"/>
      <c r="AQ50" s="278"/>
      <c r="AR50" s="278"/>
      <c r="AS50" s="278"/>
      <c r="AT50" s="278"/>
      <c r="AU50" s="278"/>
      <c r="AV50" s="278"/>
      <c r="AW50" s="278"/>
      <c r="AX50" s="278"/>
      <c r="AY50" s="278"/>
      <c r="AZ50" s="278"/>
      <c r="BA50" s="278"/>
      <c r="BB50" s="278"/>
      <c r="BC50" s="278"/>
      <c r="BL50" s="412" t="str">
        <f ca="1">IF(OR(BM50="",BM50=0),"",MAX(BL$5:BL49)+1)</f>
        <v/>
      </c>
      <c r="BM50" s="316" t="str">
        <f ca="1">IFERROR(INDEX($AJ$6:$AJ$17, ROWS(BM$4:$BM48)), IFERROR(INDEX($AN$6:$AN$17, ROWS(BM$4:$BM48)-ROWS($AJ$6:$AJ$17)), IFERROR(INDEX($AR$6:$AR$17, ROWS(BM$4:$BM48)-ROWS($AJ$6:$AJ$17)-ROWS($AN$6:$AN$17)),IFERROR(INDEX($AV$6:$AV$17, ROWS(BM$4:$BM48)-ROWS($AJ$6:$AJ$17)-ROWS($AN$6:$AN$17)-ROWS($AR$6:$AR$17)),IFERROR(INDEX($AZ$6:$AZ$17, ROWS(BM$4:$BM48)-ROWS($AJ$6:$AJ$17)-ROWS($AN$6:$AN$17)-ROWS($AR$6:$AR$17)-ROWS($AV$6:$AV$17)),IFERROR(INDEX($BD$6:$BD$17, ROWS(BM$4:$BM48)-ROWS($AJ$6:$AJ$17)-ROWS($AN$6:$AN$17)-ROWS($AR$6:$AR$17)-ROWS($AV$6:$AV$17)-ROWS($AZ$6:$AZ$17)),IFERROR(INDEX($BH$6:$BH$17, ROWS(BM$4:$BM48)-ROWS($AJ$6:$AJ$17)-ROWS($AN$6:$AN$17)-ROWS($AR$6:$AR$17)-ROWS($AV$6:$AV$17)-ROWS($AZ$6:$AZ$17)-ROWS($BD$6:$BD$17)), "")))))))</f>
        <v/>
      </c>
      <c r="BN50" s="316" t="str">
        <f t="shared" ca="1" si="30"/>
        <v/>
      </c>
      <c r="BO50" s="316" t="str">
        <f ca="1">IF(OR(BP50="",BP50=0),"",MAX(BO$5:BO49)+1)</f>
        <v/>
      </c>
      <c r="BP50" s="316" t="str">
        <f ca="1">IFERROR(INDEX($AK$6:$AK$17, ROWS($BP$4:BP48)), IFERROR(INDEX($AO$6:$AO$17, ROWS($BP$4:BP48)-ROWS($AK$6:$AK$17)), IFERROR(INDEX($AS$6:$AS$17, ROWS($BP$4:BP48)-ROWS($AK$6:$AK$17)-ROWS($AO$6:$AO$17)),IFERROR(INDEX($AW$6:$AW$17, ROWS($BP$4:BP48)-ROWS($AK$6:$AK$17)-ROWS($AO$6:$AO$17)-ROWS($AS$6:$AS$17)),IFERROR(INDEX($BA$6:$BA$17, ROWS($BP$4:BP48)-ROWS($AK$6:$AK$17)-ROWS($AO$6:$AO$17)-ROWS($AS$6:$AS$17)-ROWS($AW$6:$AW$17)),IFERROR(INDEX($BE$6:$BE$17, ROWS($BP$4:BP48)-ROWS($AK$6:$AK$17)-ROWS($AO$6:$AO$17)-ROWS($AS$6:$AS$17)-ROWS($AW$6:$AW$17)-ROWS($BA$6:$BA$17)),IFERROR(INDEX($BI$6:$BI$17, ROWS($BP$4:BP48)-ROWS($AK$6:$AK$17)-ROWS($AO$6:$AO$17)-ROWS($AS$6:$AS$17)-ROWS($AW$6:$AW$17)-ROWS($BA$6:$BA$17)-ROWS($BE$6:$BE$17)), "")))))))</f>
        <v/>
      </c>
      <c r="BQ50" s="316" t="str">
        <f t="shared" ca="1" si="31"/>
        <v/>
      </c>
      <c r="BR50" s="413" t="str">
        <f t="shared" ca="1" si="32"/>
        <v/>
      </c>
      <c r="BS50" s="412" t="str">
        <f ca="1">IF(OR(BT50="",BT50=0),"",MAX(BS$5:BS49)+1)</f>
        <v/>
      </c>
      <c r="BT50" s="316" t="str">
        <f ca="1">IFERROR(INDEX($AJ$22:$AJ$33, ROWS($BT$4:BT48)), IFERROR(INDEX($AN$22:$AN$33, ROWS($BT$4:BT48)-ROWS($AJ$22:$AJ$33)), IFERROR(INDEX($AR$22:$AR$33, ROWS($BT$4:BT48)-ROWS($AJ$22:$AJ$33)-ROWS($AN$22:$AN$33)),IFERROR(INDEX($AV$22:$AV$33, ROWS($BT$4:BT48)-ROWS($AJ$22:$AJ$33)-ROWS($AN$22:$AN$33)-ROWS($AR$22:$AR$33)),IFERROR(INDEX($AZ$22:$AZ$33, ROWS($BT$4:BT48)-ROWS($AJ$22:$AJ$33)-ROWS($AN$22:$AN$33)-ROWS($AR$22:$AR$33)-ROWS($AV$22:$AV$33)),IFERROR(INDEX($BD$22:$BD$33, ROWS($BT$4:BT48)-ROWS($AJ$22:$AJ$33)-ROWS($AN$22:$AN$33)-ROWS($AR$22:$AR$33)-ROWS($AV$22:$AV$33)-ROWS($AZ$22:$AZ$33)),IFERROR(INDEX($BH$22:$BH$33, ROWS($BT$4:BT48)-ROWS($AJ$22:$AJ$33)-ROWS($AN$22:$AN$33)-ROWS($AR$22:$AR$33)-ROWS($AV$22:$AV$33)-ROWS($AZ$22:$AZ$33)-ROWS($BD$22:$BD$33)), "")))))))</f>
        <v/>
      </c>
      <c r="BU50" s="316" t="str">
        <f t="shared" ca="1" si="33"/>
        <v/>
      </c>
      <c r="BV50" s="316" t="str">
        <f ca="1">IF(OR(BW50="",BW50=0),"",MAX(BV$5:BV49)+1)</f>
        <v/>
      </c>
      <c r="BW50" s="316" t="str">
        <f ca="1">IFERROR(INDEX($AK$22:$AK$33, ROWS($BW$4:BW48)), IFERROR(INDEX($AO$22:$AO$33, ROWS($BW$4:BW48)-ROWS($AK$22:$AK$33)), IFERROR(INDEX($AS$22:$AS$33, ROWS($BW$4:BW48)-ROWS($AK$22:$AK$33)-ROWS($AO$22:$AO$33)),IFERROR(INDEX($AW$22:$AW$33, ROWS($BW$4:BW48)-ROWS($AK$22:$AK$33)-ROWS($AO$22:$AO$33)-ROWS($AS$22:$AS$33)),IFERROR(INDEX($BA$22:$BA$33, ROWS($BW$4:BW48)-ROWS($AK$22:$AK$33)-ROWS($AO$22:$AO$33)-ROWS($AS$22:$AS$33)-ROWS($AW$22:$AW$33)),IFERROR(INDEX($BE$22:$BE$33, ROWS($BW$4:BW48)-ROWS($AK$22:$AK$33)-ROWS($AO$22:$AO$33)-ROWS($AS$22:$AS$33)-ROWS($AW$22:$AW$33)-ROWS($BA$22:$BA$33)),IFERROR(INDEX($BI$22:$BI$33, ROWS($BW$4:BW48)-ROWS($AK$22:$AK$33)-ROWS($AO$22:$AO$33)-ROWS($AS$22:$AS$33)-ROWS($AW$22:$AW$33)-ROWS($BA$22:$BA$33)-ROWS($BE$22:$BE$33)), "")))))))</f>
        <v/>
      </c>
      <c r="BX50" s="316" t="str">
        <f t="shared" ca="1" si="34"/>
        <v/>
      </c>
      <c r="BY50" s="413" t="str">
        <f t="shared" ca="1" si="35"/>
        <v/>
      </c>
      <c r="BZ50" s="412" t="str">
        <f ca="1">IF(OR(CA50="",CA50=0),"",MAX(BZ$5:BZ49)+1)</f>
        <v/>
      </c>
      <c r="CA50" s="316" t="str">
        <f ca="1">IFERROR(INDEX($AJ$38:$AJ$49, ROWS($CA$4:CA48)), IFERROR(INDEX($AN$38:$AN$49, ROWS($CA$4:CA48)-ROWS($AJ$38:$AJ$49)), IFERROR(INDEX($AR$38:$AR$49, ROWS($CA$4:CA48)-ROWS($AJ$38:$AJ$49)-ROWS($AN$38:$AN$49)),IFERROR(INDEX($AV$38:$AV$49, ROWS($CA$4:CA48)-ROWS($AJ$38:$AJ$49)-ROWS($AN$38:$AN$49)-ROWS($AR$38:$AR$49)),IFERROR(INDEX($AZ$38:$AZ$49, ROWS($CA$4:CA48)-ROWS($AJ$38:$AJ$49)-ROWS($AN$38:$AN$49)-ROWS($AR$38:$AR$49)-ROWS($AV$38:$AV$49)),IFERROR(INDEX($BD$38:$BD$49, ROWS($CA$4:CA48)-ROWS($AJ$38:$AJ$49)-ROWS($AN$38:$AN$49)-ROWS($AR$38:$AR$49)-ROWS($AV$38:$AV$49)-ROWS($AZ$38:$AZ$49)),IFERROR(INDEX($BH$38:$BH$49, ROWS($CA$4:CA48)-ROWS($AJ$38:$AJ$49)-ROWS($AN$38:$AN$49)-ROWS($AR$38:$AR$49)-ROWS($AV$38:$AV$49)-ROWS($AZ$38:$AZ$49)-ROWS($BD$38:$BD$49)), "")))))))</f>
        <v/>
      </c>
      <c r="CB50" s="316" t="str">
        <f t="shared" ca="1" si="36"/>
        <v/>
      </c>
      <c r="CC50" s="316" t="str">
        <f ca="1">IF(OR(CD50="",CD50=0),"",MAX(CC$5:CC49)+1)</f>
        <v/>
      </c>
      <c r="CD50" s="316" t="str">
        <f ca="1">IFERROR(INDEX($AK$38:$AK$49, ROWS($CD$4:CD48)), IFERROR(INDEX($AO$38:$AO$49, ROWS($CD$4:CD48)-ROWS($AK$38:$AK$49)), IFERROR(INDEX($AS$38:$AS$49, ROWS($CD$4:CD48)-ROWS($AK$38:$AK$49)-ROWS($AO$38:$AO$49)),IFERROR(INDEX($AW$38:$AW$49, ROWS($CD$4:CD48)-ROWS($AK$38:$AK$49)-ROWS($AO$38:$AO$49)-ROWS($AS$38:$AS$49)),IFERROR(INDEX($BA$38:$BA$49, ROWS($CD$4:CD48)-ROWS($AK$38:$AK$49)-ROWS($AO$38:$AO$49)-ROWS($AS$38:$AS$49)-ROWS($AW$38:$AW$49)),IFERROR(INDEX($BE$38:$BE$49, ROWS($CD$4:CD48)-ROWS($AK$38:$AK$49)-ROWS($AO$38:$AO$49)-ROWS($AS$38:$AS$49)-ROWS($AW$38:$AW$49)-ROWS($BA$38:$BA$49)),IFERROR(INDEX($BI$38:$BI$49, ROWS($CD$4:CD48)-ROWS($AK$38:$AK$49)-ROWS($AO$38:$AO$49)-ROWS($AS$38:$AS$49)-ROWS($AW$38:$AW$49)-ROWS($BA$38:$BA$49)-ROWS($BE$38:$BE$49)), "")))))))</f>
        <v/>
      </c>
      <c r="CE50" s="316" t="str">
        <f t="shared" ca="1" si="37"/>
        <v/>
      </c>
      <c r="CF50" s="413" t="str">
        <f t="shared" ca="1" si="38"/>
        <v/>
      </c>
      <c r="CG50" s="412" t="str">
        <f ca="1">IF(OR(CH50="",CH50=0),"",MAX(CG$5:CG49)+1)</f>
        <v/>
      </c>
      <c r="CH50" s="316" t="str">
        <f ca="1">IFERROR(INDEX($AJ$54:$AJ$65, ROWS($CH$4:CH48)), IFERROR(INDEX($AN$54:$AN$65, ROWS($CH$4:CH48)-ROWS($AJ$54:$AJ$65)), IFERROR(INDEX($AR$54:$AR$65, ROWS($CH$4:CH48)-ROWS($AJ$54:$AJ$65)-ROWS($AN$54:$AN$65)),IFERROR(INDEX($AV$54:$AV$65, ROWS($CH$4:CH48)-ROWS($AJ$54:$AJ$65)-ROWS($AN$54:$AN$65)-ROWS($AR$54:$AR$65)),IFERROR(INDEX($AZ$54:$AZ$65, ROWS($CH$4:CH48)-ROWS($AJ$54:$AJ$65)-ROWS($AN$54:$AN$65)-ROWS($AR$54:$AR$65)-ROWS($AV$54:$AV$65)),IFERROR(INDEX($BD$54:$BD$65, ROWS($CH$4:CH48)-ROWS($AJ$54:$AJ$65)-ROWS($AN$54:$AN$65)-ROWS($AR$54:$AR$65)-ROWS($AV$54:$AV$65)-ROWS($AZ$54:$AZ$65)),IFERROR(INDEX($BH$54:$BH$65, ROWS($CH$4:CH48)-ROWS($AJ$54:$AJ$65)-ROWS($AN$54:$AN$65)-ROWS($AR$54:$AR$65)-ROWS($AV$54:$AV$65)-ROWS($AZ$54:$AZ$65)-ROWS($BD$54:$BD$65)), "")))))))</f>
        <v/>
      </c>
      <c r="CI50" s="316" t="str">
        <f t="shared" ca="1" si="39"/>
        <v/>
      </c>
      <c r="CJ50" s="316" t="str">
        <f ca="1">IF(OR(CK50="",CK50=0),"",MAX(CJ$5:CJ49)+1)</f>
        <v/>
      </c>
      <c r="CK50" s="316" t="str">
        <f ca="1">IFERROR(INDEX($AK$54:$AK$65, ROWS($CK$4:CK48)), IFERROR(INDEX($AO$54:$AO$65, ROWS($CK$4:CK48)-ROWS($AK$54:$AK$65)), IFERROR(INDEX($AS$54:$AS$65, ROWS($CK$4:CK48)-ROWS($AK$54:$AK$65)-ROWS($AO$54:$AO$65)),IFERROR(INDEX($AW$54:$AW$65, ROWS($CK$4:CK48)-ROWS($AK$54:$AK$65)-ROWS($AO$54:$AO$65)-ROWS($AS$54:$AS$65)),IFERROR(INDEX($BA$54:$BA$65, ROWS($CK$4:CK48)-ROWS($AK$54:$AK$65)-ROWS($AO$54:$AO$65)-ROWS($AS$54:$AS$65)-ROWS($AW$54:$AW$65)),IFERROR(INDEX($BE$54:$BE$65, ROWS($CK$4:CK48)-ROWS($AK$54:$AK$65)-ROWS($AO$54:$AO$65)-ROWS($AS$54:$AS$65)-ROWS($AW$54:$AW$65)-ROWS($BA$54:$BA$65)),IFERROR(INDEX($BI$54:$BI$65, ROWS($CK$4:CK48)-ROWS($AK$54:$AK$65)-ROWS($AO$54:$AO$65)-ROWS($AS$54:$AS$65)-ROWS($AW$54:$AW$65)-ROWS($BA$54:$BA$65)-ROWS($BE$54:$BE$65)), "")))))))</f>
        <v/>
      </c>
      <c r="CL50" s="316" t="str">
        <f t="shared" ca="1" si="40"/>
        <v/>
      </c>
      <c r="CM50" s="413" t="str">
        <f t="shared" ca="1" si="41"/>
        <v/>
      </c>
      <c r="CN50" s="412" t="str">
        <f>IF(OR(CO50="",CO50=0),"",MAX(CN$5:CN49)+1)</f>
        <v/>
      </c>
      <c r="CO50" s="316">
        <f>IFERROR(INDEX($AJ$70:$AJ$81, ROWS($CO$4:CO48)), IFERROR(INDEX($AN$70:$AN$81, ROWS($CO$4:CO48)-ROWS($AJ$70:$AJ$81)), IFERROR(INDEX($AR$70:$AR$81, ROWS($CO$4:CO48)-ROWS($AJ$70:$AJ$81)-ROWS($AN$70:$AN$81)),IFERROR(INDEX($AV$70:$AV$81, ROWS($CO$4:CO48)-ROWS($AJ$70:$AJ$81)-ROWS($AN$70:$AN$81)-ROWS($AR$70:$AR$81)),IFERROR(INDEX($AZ$70:$AZ$81, ROWS($CO$4:CO48)-ROWS($AJ$70:$AJ$81)-ROWS($AN$70:$AN$81)-ROWS($AR$70:$AR$81)-ROWS($AV$70:$AV$81)),IFERROR(INDEX($BD$70:$BD$81, ROWS($CO$4:CO48)-ROWS($AJ$70:$AJ$81)-ROWS($AN$70:$AN$81)-ROWS($AR$70:$AR$81)-ROWS($AV$70:$AV$81)-ROWS($AZ$70:$AZ$81)),IFERROR(INDEX($BH$70:$BH$81, ROWS($CO$4:CO48)-ROWS($AJ$70:$AJ$81)-ROWS($AN$70:$AN$81)-ROWS($AR$70:$AR$81)-ROWS($AV$70:$AV$81)-ROWS($AZ$70:$AZ$81)-ROWS($BD$70:$BD$81)), "")))))))</f>
        <v>0</v>
      </c>
      <c r="CP50" s="316" t="str">
        <f t="shared" ca="1" si="42"/>
        <v/>
      </c>
      <c r="CQ50" s="316" t="str">
        <f>IF(OR(CR50="",CR50=0),"",MAX(CQ$5:CQ49)+1)</f>
        <v/>
      </c>
      <c r="CR50" s="316">
        <f>IFERROR(INDEX($AK$70:$AK$81, ROWS($CR$4:CR48)), IFERROR(INDEX($AO$70:$AO$81, ROWS($CR$4:CR48)-ROWS($AK$70:$AK$81)), IFERROR(INDEX($AS$70:$AS$81, ROWS($CR$4:CR48)-ROWS($AK$70:$AK$81)-ROWS($AO$70:$AO$81)),IFERROR(INDEX($AW$70:$AW$81, ROWS($CR$4:CR48)-ROWS($AK$70:$AK$81)-ROWS($AO$70:$AO$81)-ROWS($AS$70:$AS$81)),IFERROR(INDEX($BA$70:$BA$81, ROWS($CR$4:CR48)-ROWS($AK$70:$AK$81)-ROWS($AO$70:$AO$81)-ROWS($AS$70:$AS$81)-ROWS($AW$70:$AW$81)),IFERROR(INDEX($BE$70:$BE$81, ROWS($CR$4:CR48)-ROWS($AK$70:$AK$81)-ROWS($AO$70:$AO$81)-ROWS($AS$70:$AS$81)-ROWS($AW$70:$AW$81)-ROWS($BA$70:$BA$81)),IFERROR(INDEX($BI$70:$BI$81, ROWS($CR$4:CR48)-ROWS($AK$70:$AK$81)-ROWS($AO$70:$AO$81)-ROWS($AS$70:$AS$81)-ROWS($AW$70:$AW$81)-ROWS($BA$70:$BA$81)-ROWS($BE$70:$BE$81)), "")))))))</f>
        <v>0</v>
      </c>
      <c r="CS50" s="316" t="str">
        <f t="shared" ca="1" si="43"/>
        <v/>
      </c>
      <c r="CT50" s="413" t="str">
        <f t="shared" ca="1" si="44"/>
        <v/>
      </c>
      <c r="CU50" s="412" t="str">
        <f>IF(OR(CV50="",CV50=0),"",MAX(CU$5:CU49)+1)</f>
        <v/>
      </c>
      <c r="CV50" s="316" t="str">
        <f>IFERROR(INDEX($AJ$86:$AJ$97, ROWS($CV$4:CV48)), IFERROR(INDEX($AN$86:$AN$97, ROWS($CV$4:CV48)-ROWS($AJ$86:$AJ$97)), ""))</f>
        <v/>
      </c>
      <c r="CW50" s="316" t="str">
        <f t="shared" si="45"/>
        <v/>
      </c>
      <c r="CX50" s="316" t="str">
        <f>IF(OR(CY50="",CY50=0),"",MAX(CX$5:CX49)+1)</f>
        <v/>
      </c>
      <c r="CY50" s="316" t="str">
        <f>IFERROR(INDEX($AK$86:$AK$97, ROWS($CY$4:CY48)), IFERROR(INDEX($AO$86:$AO$97, ROWS($CY$4:CY48)-ROWS($AK$86:$AK$97)), ""))</f>
        <v/>
      </c>
      <c r="CZ50" s="316" t="str">
        <f t="shared" si="46"/>
        <v/>
      </c>
      <c r="DA50" s="413" t="str">
        <f t="shared" si="47"/>
        <v/>
      </c>
      <c r="DC50" s="438">
        <f ca="1">IF(OR(DD50="",DD50=0),"",MAX(DC$45:DC49)+1)</f>
        <v>4</v>
      </c>
      <c r="DD50" s="434" t="str">
        <f t="shared" ca="1" si="130"/>
        <v>D. Store Card 4</v>
      </c>
      <c r="DE50" s="413">
        <f t="shared" ca="1" si="131"/>
        <v>30</v>
      </c>
      <c r="DF50" s="431" t="str">
        <f ca="1">IF(OR(DG50="",DG50=0),"",MAX(DF$45:DF49)+1)</f>
        <v/>
      </c>
      <c r="DG50" s="412" t="str">
        <f t="shared" ca="1" si="132"/>
        <v/>
      </c>
      <c r="DH50" s="413" t="str">
        <f t="shared" ca="1" si="133"/>
        <v/>
      </c>
      <c r="DI50" s="412" t="str">
        <f t="shared" ca="1" si="134"/>
        <v>D. Store Card 1</v>
      </c>
      <c r="DJ50" s="413">
        <f t="shared" ca="1" si="135"/>
        <v>30</v>
      </c>
      <c r="DK50" s="412" t="str">
        <f t="shared" ca="1" si="136"/>
        <v/>
      </c>
      <c r="DL50" s="413" t="str">
        <f t="shared" ca="1" si="137"/>
        <v/>
      </c>
      <c r="DM50" s="292"/>
      <c r="DN50" s="425" t="str">
        <f ca="1">IF(DI58="","",CONCATENATE(DI58," - ",DJ58))</f>
        <v/>
      </c>
      <c r="DO50" s="295" t="str">
        <f ca="1">IF(DI59="","",CONCATENATE(DI59," - ",DJ59))</f>
        <v/>
      </c>
      <c r="DP50" s="295" t="str">
        <f ca="1">IF(DI60="","",CONCATENATE(DI60," - ",DJ60))</f>
        <v/>
      </c>
      <c r="DQ50" s="425" t="str">
        <f ca="1">IF(DK58="","",CONCATENATE(DK58," - ",DL58))</f>
        <v/>
      </c>
      <c r="DR50" s="295" t="str">
        <f ca="1">IF(DK59="","",CONCATENATE(DK59," - ",DL59))</f>
        <v/>
      </c>
      <c r="DS50" s="426" t="str">
        <f ca="1">IF(DK60="","",CONCATENATE(DK60," - ",DL60))</f>
        <v/>
      </c>
    </row>
    <row r="51" spans="16:123" ht="15.75" thickBot="1" x14ac:dyDescent="0.35">
      <c r="P51" s="1177"/>
      <c r="Q51" s="1178"/>
      <c r="R51" s="453"/>
      <c r="S51" s="402"/>
      <c r="T51"/>
      <c r="U51" s="1177"/>
      <c r="V51" s="1178"/>
      <c r="W51" s="453"/>
      <c r="X51" s="402"/>
      <c r="AC51" s="358">
        <f>IF('Data Entry'!H33="","",'Data Entry'!H33)</f>
        <v>1</v>
      </c>
      <c r="AD51" s="356" t="str">
        <f>IF('Data Entry'!G33="","",'Data Entry'!G33)</f>
        <v>Mortgage</v>
      </c>
      <c r="AE51" s="357">
        <f>IF('Data Entry'!J33="","",'Data Entry'!J33)</f>
        <v>800</v>
      </c>
      <c r="AF51" s="402">
        <f>IF('Data Entry'!I33="","",'Data Entry'!I33)</f>
        <v>110000</v>
      </c>
      <c r="AI51" s="278"/>
      <c r="AJ51" s="278"/>
      <c r="AK51" s="278"/>
      <c r="AL51" s="278"/>
      <c r="AM51" s="278"/>
      <c r="AN51" s="278"/>
      <c r="AO51" s="278"/>
      <c r="AP51" s="278"/>
      <c r="AQ51" s="278"/>
      <c r="AR51" s="278"/>
      <c r="AS51" s="278"/>
      <c r="AT51" s="278"/>
      <c r="AU51" s="278"/>
      <c r="AV51" s="278"/>
      <c r="AW51" s="278"/>
      <c r="AX51" s="278"/>
      <c r="AY51" s="278"/>
      <c r="AZ51" s="278"/>
      <c r="BA51" s="278"/>
      <c r="BB51" s="278"/>
      <c r="BC51" s="278"/>
      <c r="BL51" s="412" t="str">
        <f ca="1">IF(OR(BM51="",BM51=0),"",MAX(BL$5:BL50)+1)</f>
        <v/>
      </c>
      <c r="BM51" s="316" t="str">
        <f ca="1">IFERROR(INDEX($AJ$6:$AJ$17, ROWS(BM$4:$BM49)), IFERROR(INDEX($AN$6:$AN$17, ROWS(BM$4:$BM49)-ROWS($AJ$6:$AJ$17)), IFERROR(INDEX($AR$6:$AR$17, ROWS(BM$4:$BM49)-ROWS($AJ$6:$AJ$17)-ROWS($AN$6:$AN$17)),IFERROR(INDEX($AV$6:$AV$17, ROWS(BM$4:$BM49)-ROWS($AJ$6:$AJ$17)-ROWS($AN$6:$AN$17)-ROWS($AR$6:$AR$17)),IFERROR(INDEX($AZ$6:$AZ$17, ROWS(BM$4:$BM49)-ROWS($AJ$6:$AJ$17)-ROWS($AN$6:$AN$17)-ROWS($AR$6:$AR$17)-ROWS($AV$6:$AV$17)),IFERROR(INDEX($BD$6:$BD$17, ROWS(BM$4:$BM49)-ROWS($AJ$6:$AJ$17)-ROWS($AN$6:$AN$17)-ROWS($AR$6:$AR$17)-ROWS($AV$6:$AV$17)-ROWS($AZ$6:$AZ$17)),IFERROR(INDEX($BH$6:$BH$17, ROWS(BM$4:$BM49)-ROWS($AJ$6:$AJ$17)-ROWS($AN$6:$AN$17)-ROWS($AR$6:$AR$17)-ROWS($AV$6:$AV$17)-ROWS($AZ$6:$AZ$17)-ROWS($BD$6:$BD$17)), "")))))))</f>
        <v/>
      </c>
      <c r="BN51" s="316" t="str">
        <f t="shared" ca="1" si="30"/>
        <v/>
      </c>
      <c r="BO51" s="316" t="str">
        <f ca="1">IF(OR(BP51="",BP51=0),"",MAX(BO$5:BO50)+1)</f>
        <v/>
      </c>
      <c r="BP51" s="316" t="str">
        <f ca="1">IFERROR(INDEX($AK$6:$AK$17, ROWS($BP$4:BP49)), IFERROR(INDEX($AO$6:$AO$17, ROWS($BP$4:BP49)-ROWS($AK$6:$AK$17)), IFERROR(INDEX($AS$6:$AS$17, ROWS($BP$4:BP49)-ROWS($AK$6:$AK$17)-ROWS($AO$6:$AO$17)),IFERROR(INDEX($AW$6:$AW$17, ROWS($BP$4:BP49)-ROWS($AK$6:$AK$17)-ROWS($AO$6:$AO$17)-ROWS($AS$6:$AS$17)),IFERROR(INDEX($BA$6:$BA$17, ROWS($BP$4:BP49)-ROWS($AK$6:$AK$17)-ROWS($AO$6:$AO$17)-ROWS($AS$6:$AS$17)-ROWS($AW$6:$AW$17)),IFERROR(INDEX($BE$6:$BE$17, ROWS($BP$4:BP49)-ROWS($AK$6:$AK$17)-ROWS($AO$6:$AO$17)-ROWS($AS$6:$AS$17)-ROWS($AW$6:$AW$17)-ROWS($BA$6:$BA$17)),IFERROR(INDEX($BI$6:$BI$17, ROWS($BP$4:BP49)-ROWS($AK$6:$AK$17)-ROWS($AO$6:$AO$17)-ROWS($AS$6:$AS$17)-ROWS($AW$6:$AW$17)-ROWS($BA$6:$BA$17)-ROWS($BE$6:$BE$17)), "")))))))</f>
        <v/>
      </c>
      <c r="BQ51" s="316" t="str">
        <f t="shared" ca="1" si="31"/>
        <v/>
      </c>
      <c r="BR51" s="413" t="str">
        <f t="shared" ca="1" si="32"/>
        <v/>
      </c>
      <c r="BS51" s="412" t="str">
        <f ca="1">IF(OR(BT51="",BT51=0),"",MAX(BS$5:BS50)+1)</f>
        <v/>
      </c>
      <c r="BT51" s="316" t="str">
        <f ca="1">IFERROR(INDEX($AJ$22:$AJ$33, ROWS($BT$4:BT49)), IFERROR(INDEX($AN$22:$AN$33, ROWS($BT$4:BT49)-ROWS($AJ$22:$AJ$33)), IFERROR(INDEX($AR$22:$AR$33, ROWS($BT$4:BT49)-ROWS($AJ$22:$AJ$33)-ROWS($AN$22:$AN$33)),IFERROR(INDEX($AV$22:$AV$33, ROWS($BT$4:BT49)-ROWS($AJ$22:$AJ$33)-ROWS($AN$22:$AN$33)-ROWS($AR$22:$AR$33)),IFERROR(INDEX($AZ$22:$AZ$33, ROWS($BT$4:BT49)-ROWS($AJ$22:$AJ$33)-ROWS($AN$22:$AN$33)-ROWS($AR$22:$AR$33)-ROWS($AV$22:$AV$33)),IFERROR(INDEX($BD$22:$BD$33, ROWS($BT$4:BT49)-ROWS($AJ$22:$AJ$33)-ROWS($AN$22:$AN$33)-ROWS($AR$22:$AR$33)-ROWS($AV$22:$AV$33)-ROWS($AZ$22:$AZ$33)),IFERROR(INDEX($BH$22:$BH$33, ROWS($BT$4:BT49)-ROWS($AJ$22:$AJ$33)-ROWS($AN$22:$AN$33)-ROWS($AR$22:$AR$33)-ROWS($AV$22:$AV$33)-ROWS($AZ$22:$AZ$33)-ROWS($BD$22:$BD$33)), "")))))))</f>
        <v/>
      </c>
      <c r="BU51" s="316" t="str">
        <f t="shared" ca="1" si="33"/>
        <v/>
      </c>
      <c r="BV51" s="316" t="str">
        <f ca="1">IF(OR(BW51="",BW51=0),"",MAX(BV$5:BV50)+1)</f>
        <v/>
      </c>
      <c r="BW51" s="316" t="str">
        <f ca="1">IFERROR(INDEX($AK$22:$AK$33, ROWS($BW$4:BW49)), IFERROR(INDEX($AO$22:$AO$33, ROWS($BW$4:BW49)-ROWS($AK$22:$AK$33)), IFERROR(INDEX($AS$22:$AS$33, ROWS($BW$4:BW49)-ROWS($AK$22:$AK$33)-ROWS($AO$22:$AO$33)),IFERROR(INDEX($AW$22:$AW$33, ROWS($BW$4:BW49)-ROWS($AK$22:$AK$33)-ROWS($AO$22:$AO$33)-ROWS($AS$22:$AS$33)),IFERROR(INDEX($BA$22:$BA$33, ROWS($BW$4:BW49)-ROWS($AK$22:$AK$33)-ROWS($AO$22:$AO$33)-ROWS($AS$22:$AS$33)-ROWS($AW$22:$AW$33)),IFERROR(INDEX($BE$22:$BE$33, ROWS($BW$4:BW49)-ROWS($AK$22:$AK$33)-ROWS($AO$22:$AO$33)-ROWS($AS$22:$AS$33)-ROWS($AW$22:$AW$33)-ROWS($BA$22:$BA$33)),IFERROR(INDEX($BI$22:$BI$33, ROWS($BW$4:BW49)-ROWS($AK$22:$AK$33)-ROWS($AO$22:$AO$33)-ROWS($AS$22:$AS$33)-ROWS($AW$22:$AW$33)-ROWS($BA$22:$BA$33)-ROWS($BE$22:$BE$33)), "")))))))</f>
        <v/>
      </c>
      <c r="BX51" s="316" t="str">
        <f t="shared" ca="1" si="34"/>
        <v/>
      </c>
      <c r="BY51" s="413" t="str">
        <f t="shared" ca="1" si="35"/>
        <v/>
      </c>
      <c r="BZ51" s="412" t="str">
        <f ca="1">IF(OR(CA51="",CA51=0),"",MAX(BZ$5:BZ50)+1)</f>
        <v/>
      </c>
      <c r="CA51" s="316" t="str">
        <f ca="1">IFERROR(INDEX($AJ$38:$AJ$49, ROWS($CA$4:CA49)), IFERROR(INDEX($AN$38:$AN$49, ROWS($CA$4:CA49)-ROWS($AJ$38:$AJ$49)), IFERROR(INDEX($AR$38:$AR$49, ROWS($CA$4:CA49)-ROWS($AJ$38:$AJ$49)-ROWS($AN$38:$AN$49)),IFERROR(INDEX($AV$38:$AV$49, ROWS($CA$4:CA49)-ROWS($AJ$38:$AJ$49)-ROWS($AN$38:$AN$49)-ROWS($AR$38:$AR$49)),IFERROR(INDEX($AZ$38:$AZ$49, ROWS($CA$4:CA49)-ROWS($AJ$38:$AJ$49)-ROWS($AN$38:$AN$49)-ROWS($AR$38:$AR$49)-ROWS($AV$38:$AV$49)),IFERROR(INDEX($BD$38:$BD$49, ROWS($CA$4:CA49)-ROWS($AJ$38:$AJ$49)-ROWS($AN$38:$AN$49)-ROWS($AR$38:$AR$49)-ROWS($AV$38:$AV$49)-ROWS($AZ$38:$AZ$49)),IFERROR(INDEX($BH$38:$BH$49, ROWS($CA$4:CA49)-ROWS($AJ$38:$AJ$49)-ROWS($AN$38:$AN$49)-ROWS($AR$38:$AR$49)-ROWS($AV$38:$AV$49)-ROWS($AZ$38:$AZ$49)-ROWS($BD$38:$BD$49)), "")))))))</f>
        <v/>
      </c>
      <c r="CB51" s="316" t="str">
        <f t="shared" ca="1" si="36"/>
        <v/>
      </c>
      <c r="CC51" s="316" t="str">
        <f ca="1">IF(OR(CD51="",CD51=0),"",MAX(CC$5:CC50)+1)</f>
        <v/>
      </c>
      <c r="CD51" s="316" t="str">
        <f ca="1">IFERROR(INDEX($AK$38:$AK$49, ROWS($CD$4:CD49)), IFERROR(INDEX($AO$38:$AO$49, ROWS($CD$4:CD49)-ROWS($AK$38:$AK$49)), IFERROR(INDEX($AS$38:$AS$49, ROWS($CD$4:CD49)-ROWS($AK$38:$AK$49)-ROWS($AO$38:$AO$49)),IFERROR(INDEX($AW$38:$AW$49, ROWS($CD$4:CD49)-ROWS($AK$38:$AK$49)-ROWS($AO$38:$AO$49)-ROWS($AS$38:$AS$49)),IFERROR(INDEX($BA$38:$BA$49, ROWS($CD$4:CD49)-ROWS($AK$38:$AK$49)-ROWS($AO$38:$AO$49)-ROWS($AS$38:$AS$49)-ROWS($AW$38:$AW$49)),IFERROR(INDEX($BE$38:$BE$49, ROWS($CD$4:CD49)-ROWS($AK$38:$AK$49)-ROWS($AO$38:$AO$49)-ROWS($AS$38:$AS$49)-ROWS($AW$38:$AW$49)-ROWS($BA$38:$BA$49)),IFERROR(INDEX($BI$38:$BI$49, ROWS($CD$4:CD49)-ROWS($AK$38:$AK$49)-ROWS($AO$38:$AO$49)-ROWS($AS$38:$AS$49)-ROWS($AW$38:$AW$49)-ROWS($BA$38:$BA$49)-ROWS($BE$38:$BE$49)), "")))))))</f>
        <v/>
      </c>
      <c r="CE51" s="316" t="str">
        <f t="shared" ca="1" si="37"/>
        <v/>
      </c>
      <c r="CF51" s="413" t="str">
        <f t="shared" ca="1" si="38"/>
        <v/>
      </c>
      <c r="CG51" s="412" t="str">
        <f ca="1">IF(OR(CH51="",CH51=0),"",MAX(CG$5:CG50)+1)</f>
        <v/>
      </c>
      <c r="CH51" s="316" t="str">
        <f ca="1">IFERROR(INDEX($AJ$54:$AJ$65, ROWS($CH$4:CH49)), IFERROR(INDEX($AN$54:$AN$65, ROWS($CH$4:CH49)-ROWS($AJ$54:$AJ$65)), IFERROR(INDEX($AR$54:$AR$65, ROWS($CH$4:CH49)-ROWS($AJ$54:$AJ$65)-ROWS($AN$54:$AN$65)),IFERROR(INDEX($AV$54:$AV$65, ROWS($CH$4:CH49)-ROWS($AJ$54:$AJ$65)-ROWS($AN$54:$AN$65)-ROWS($AR$54:$AR$65)),IFERROR(INDEX($AZ$54:$AZ$65, ROWS($CH$4:CH49)-ROWS($AJ$54:$AJ$65)-ROWS($AN$54:$AN$65)-ROWS($AR$54:$AR$65)-ROWS($AV$54:$AV$65)),IFERROR(INDEX($BD$54:$BD$65, ROWS($CH$4:CH49)-ROWS($AJ$54:$AJ$65)-ROWS($AN$54:$AN$65)-ROWS($AR$54:$AR$65)-ROWS($AV$54:$AV$65)-ROWS($AZ$54:$AZ$65)),IFERROR(INDEX($BH$54:$BH$65, ROWS($CH$4:CH49)-ROWS($AJ$54:$AJ$65)-ROWS($AN$54:$AN$65)-ROWS($AR$54:$AR$65)-ROWS($AV$54:$AV$65)-ROWS($AZ$54:$AZ$65)-ROWS($BD$54:$BD$65)), "")))))))</f>
        <v/>
      </c>
      <c r="CI51" s="316" t="str">
        <f t="shared" ca="1" si="39"/>
        <v/>
      </c>
      <c r="CJ51" s="316" t="str">
        <f ca="1">IF(OR(CK51="",CK51=0),"",MAX(CJ$5:CJ50)+1)</f>
        <v/>
      </c>
      <c r="CK51" s="316" t="str">
        <f ca="1">IFERROR(INDEX($AK$54:$AK$65, ROWS($CK$4:CK49)), IFERROR(INDEX($AO$54:$AO$65, ROWS($CK$4:CK49)-ROWS($AK$54:$AK$65)), IFERROR(INDEX($AS$54:$AS$65, ROWS($CK$4:CK49)-ROWS($AK$54:$AK$65)-ROWS($AO$54:$AO$65)),IFERROR(INDEX($AW$54:$AW$65, ROWS($CK$4:CK49)-ROWS($AK$54:$AK$65)-ROWS($AO$54:$AO$65)-ROWS($AS$54:$AS$65)),IFERROR(INDEX($BA$54:$BA$65, ROWS($CK$4:CK49)-ROWS($AK$54:$AK$65)-ROWS($AO$54:$AO$65)-ROWS($AS$54:$AS$65)-ROWS($AW$54:$AW$65)),IFERROR(INDEX($BE$54:$BE$65, ROWS($CK$4:CK49)-ROWS($AK$54:$AK$65)-ROWS($AO$54:$AO$65)-ROWS($AS$54:$AS$65)-ROWS($AW$54:$AW$65)-ROWS($BA$54:$BA$65)),IFERROR(INDEX($BI$54:$BI$65, ROWS($CK$4:CK49)-ROWS($AK$54:$AK$65)-ROWS($AO$54:$AO$65)-ROWS($AS$54:$AS$65)-ROWS($AW$54:$AW$65)-ROWS($BA$54:$BA$65)-ROWS($BE$54:$BE$65)), "")))))))</f>
        <v/>
      </c>
      <c r="CL51" s="316" t="str">
        <f t="shared" ca="1" si="40"/>
        <v/>
      </c>
      <c r="CM51" s="413" t="str">
        <f t="shared" ca="1" si="41"/>
        <v/>
      </c>
      <c r="CN51" s="412" t="str">
        <f>IF(OR(CO51="",CO51=0),"",MAX(CN$5:CN50)+1)</f>
        <v/>
      </c>
      <c r="CO51" s="316">
        <f>IFERROR(INDEX($AJ$70:$AJ$81, ROWS($CO$4:CO49)), IFERROR(INDEX($AN$70:$AN$81, ROWS($CO$4:CO49)-ROWS($AJ$70:$AJ$81)), IFERROR(INDEX($AR$70:$AR$81, ROWS($CO$4:CO49)-ROWS($AJ$70:$AJ$81)-ROWS($AN$70:$AN$81)),IFERROR(INDEX($AV$70:$AV$81, ROWS($CO$4:CO49)-ROWS($AJ$70:$AJ$81)-ROWS($AN$70:$AN$81)-ROWS($AR$70:$AR$81)),IFERROR(INDEX($AZ$70:$AZ$81, ROWS($CO$4:CO49)-ROWS($AJ$70:$AJ$81)-ROWS($AN$70:$AN$81)-ROWS($AR$70:$AR$81)-ROWS($AV$70:$AV$81)),IFERROR(INDEX($BD$70:$BD$81, ROWS($CO$4:CO49)-ROWS($AJ$70:$AJ$81)-ROWS($AN$70:$AN$81)-ROWS($AR$70:$AR$81)-ROWS($AV$70:$AV$81)-ROWS($AZ$70:$AZ$81)),IFERROR(INDEX($BH$70:$BH$81, ROWS($CO$4:CO49)-ROWS($AJ$70:$AJ$81)-ROWS($AN$70:$AN$81)-ROWS($AR$70:$AR$81)-ROWS($AV$70:$AV$81)-ROWS($AZ$70:$AZ$81)-ROWS($BD$70:$BD$81)), "")))))))</f>
        <v>0</v>
      </c>
      <c r="CP51" s="316" t="str">
        <f t="shared" ca="1" si="42"/>
        <v/>
      </c>
      <c r="CQ51" s="316" t="str">
        <f>IF(OR(CR51="",CR51=0),"",MAX(CQ$5:CQ50)+1)</f>
        <v/>
      </c>
      <c r="CR51" s="316">
        <f>IFERROR(INDEX($AK$70:$AK$81, ROWS($CR$4:CR49)), IFERROR(INDEX($AO$70:$AO$81, ROWS($CR$4:CR49)-ROWS($AK$70:$AK$81)), IFERROR(INDEX($AS$70:$AS$81, ROWS($CR$4:CR49)-ROWS($AK$70:$AK$81)-ROWS($AO$70:$AO$81)),IFERROR(INDEX($AW$70:$AW$81, ROWS($CR$4:CR49)-ROWS($AK$70:$AK$81)-ROWS($AO$70:$AO$81)-ROWS($AS$70:$AS$81)),IFERROR(INDEX($BA$70:$BA$81, ROWS($CR$4:CR49)-ROWS($AK$70:$AK$81)-ROWS($AO$70:$AO$81)-ROWS($AS$70:$AS$81)-ROWS($AW$70:$AW$81)),IFERROR(INDEX($BE$70:$BE$81, ROWS($CR$4:CR49)-ROWS($AK$70:$AK$81)-ROWS($AO$70:$AO$81)-ROWS($AS$70:$AS$81)-ROWS($AW$70:$AW$81)-ROWS($BA$70:$BA$81)),IFERROR(INDEX($BI$70:$BI$81, ROWS($CR$4:CR49)-ROWS($AK$70:$AK$81)-ROWS($AO$70:$AO$81)-ROWS($AS$70:$AS$81)-ROWS($AW$70:$AW$81)-ROWS($BA$70:$BA$81)-ROWS($BE$70:$BE$81)), "")))))))</f>
        <v>0</v>
      </c>
      <c r="CS51" s="316" t="str">
        <f t="shared" ca="1" si="43"/>
        <v/>
      </c>
      <c r="CT51" s="413" t="str">
        <f t="shared" ca="1" si="44"/>
        <v/>
      </c>
      <c r="CU51" s="412" t="str">
        <f>IF(OR(CV51="",CV51=0),"",MAX(CU$5:CU50)+1)</f>
        <v/>
      </c>
      <c r="CV51" s="316" t="str">
        <f>IFERROR(INDEX($AJ$86:$AJ$97, ROWS($CV$4:CV49)), IFERROR(INDEX($AN$86:$AN$97, ROWS($CV$4:CV49)-ROWS($AJ$86:$AJ$97)), ""))</f>
        <v/>
      </c>
      <c r="CW51" s="316" t="str">
        <f t="shared" si="45"/>
        <v/>
      </c>
      <c r="CX51" s="316" t="str">
        <f>IF(OR(CY51="",CY51=0),"",MAX(CX$5:CX50)+1)</f>
        <v/>
      </c>
      <c r="CY51" s="316" t="str">
        <f>IFERROR(INDEX($AK$86:$AK$97, ROWS($CY$4:CY49)), IFERROR(INDEX($AO$86:$AO$97, ROWS($CY$4:CY49)-ROWS($AK$86:$AK$97)), ""))</f>
        <v/>
      </c>
      <c r="CZ51" s="316" t="str">
        <f t="shared" si="46"/>
        <v/>
      </c>
      <c r="DA51" s="413" t="str">
        <f t="shared" si="47"/>
        <v/>
      </c>
      <c r="DC51" s="438">
        <f ca="1">IF(OR(DD51="",DD51=0),"",MAX(DC$45:DC50)+1)</f>
        <v>5</v>
      </c>
      <c r="DD51" s="434" t="str">
        <f t="shared" ca="1" si="130"/>
        <v>D. Store Card 1</v>
      </c>
      <c r="DE51" s="413">
        <f t="shared" ca="1" si="131"/>
        <v>30</v>
      </c>
      <c r="DF51" s="431" t="str">
        <f ca="1">IF(OR(DG51="",DG51=0),"",MAX(DF$45:DF50)+1)</f>
        <v/>
      </c>
      <c r="DG51" s="412" t="str">
        <f t="shared" ca="1" si="132"/>
        <v/>
      </c>
      <c r="DH51" s="413" t="str">
        <f t="shared" ca="1" si="133"/>
        <v/>
      </c>
      <c r="DI51" s="412" t="str">
        <f t="shared" ca="1" si="134"/>
        <v>Roth IRA</v>
      </c>
      <c r="DJ51" s="413">
        <f t="shared" ca="1" si="135"/>
        <v>100</v>
      </c>
      <c r="DK51" s="412" t="str">
        <f t="shared" ca="1" si="136"/>
        <v/>
      </c>
      <c r="DL51" s="413" t="str">
        <f t="shared" ca="1" si="137"/>
        <v/>
      </c>
      <c r="DM51" s="292"/>
      <c r="DN51" s="427" t="str">
        <f ca="1">IF(DI61="","",CONCATENATE(DI61," - ",DJ61))</f>
        <v/>
      </c>
      <c r="DO51" s="428" t="str">
        <f ca="1">IF(DI62="","",CONCATENATE(DI62," - ",DJ62))</f>
        <v/>
      </c>
      <c r="DP51" s="428" t="str">
        <f ca="1">IF(DI63="","",CONCATENATE(DI63," - ",DJ63))</f>
        <v/>
      </c>
      <c r="DQ51" s="427" t="str">
        <f ca="1">IF(DK61="","",CONCATENATE(DK61," - ",DL61))</f>
        <v/>
      </c>
      <c r="DR51" s="428" t="str">
        <f ca="1">IF(DK62="","",CONCATENATE(DK62," - ",DL62))</f>
        <v/>
      </c>
      <c r="DS51" s="429" t="str">
        <f ca="1">IF(DK63="","",CONCATENATE(DK63," - ",DL63))</f>
        <v/>
      </c>
    </row>
    <row r="52" spans="16:123" ht="15.75" thickBot="1" x14ac:dyDescent="0.35">
      <c r="P52" s="1177"/>
      <c r="Q52" s="1178"/>
      <c r="R52" s="453"/>
      <c r="S52" s="402"/>
      <c r="T52"/>
      <c r="U52" s="1177"/>
      <c r="V52" s="1178"/>
      <c r="W52" s="453"/>
      <c r="X52" s="402"/>
      <c r="AC52" s="358">
        <f>IF('Data Entry'!H34="","",'Data Entry'!H34)</f>
        <v>25</v>
      </c>
      <c r="AD52" s="356" t="str">
        <f>IF('Data Entry'!G34="","",'Data Entry'!G34)</f>
        <v>Boat Loan</v>
      </c>
      <c r="AE52" s="357">
        <f>IF('Data Entry'!J34="","",'Data Entry'!J34)</f>
        <v>300</v>
      </c>
      <c r="AF52" s="402">
        <f>IF('Data Entry'!I34="","",'Data Entry'!I34)</f>
        <v>22000</v>
      </c>
      <c r="AI52" s="1153">
        <f>IF(A23="","",--TEXT(A23,"dd"))</f>
        <v>16</v>
      </c>
      <c r="AJ52" s="1154"/>
      <c r="AK52" s="1154"/>
      <c r="AL52" s="1155"/>
      <c r="AM52" s="1153">
        <f>IF(C23="","",--TEXT(C23,"dd"))</f>
        <v>17</v>
      </c>
      <c r="AN52" s="1154"/>
      <c r="AO52" s="1154"/>
      <c r="AP52" s="1155"/>
      <c r="AQ52" s="1153">
        <f>IF(E23="","",--TEXT(E23,"dd"))</f>
        <v>18</v>
      </c>
      <c r="AR52" s="1154"/>
      <c r="AS52" s="1154"/>
      <c r="AT52" s="1155"/>
      <c r="AU52" s="1153">
        <f>IF(G23="","",--TEXT(G23,"dd"))</f>
        <v>19</v>
      </c>
      <c r="AV52" s="1154"/>
      <c r="AW52" s="1154"/>
      <c r="AX52" s="1155"/>
      <c r="AY52" s="1153">
        <f>IF(I23="","",--TEXT(I23,"dd"))</f>
        <v>20</v>
      </c>
      <c r="AZ52" s="1154"/>
      <c r="BA52" s="1154"/>
      <c r="BB52" s="1155"/>
      <c r="BC52" s="1153">
        <f>IF(K23="","",--TEXT(K23,"dd"))</f>
        <v>21</v>
      </c>
      <c r="BD52" s="1154"/>
      <c r="BE52" s="1154"/>
      <c r="BF52" s="1155"/>
      <c r="BG52" s="1153">
        <f>IF(M23="","",--TEXT(M23,"dd"))</f>
        <v>22</v>
      </c>
      <c r="BH52" s="1154"/>
      <c r="BI52" s="1154"/>
      <c r="BJ52" s="1155"/>
      <c r="BL52" s="412" t="str">
        <f ca="1">IF(OR(BM52="",BM52=0),"",MAX(BL$5:BL51)+1)</f>
        <v/>
      </c>
      <c r="BM52" s="316" t="str">
        <f ca="1">IFERROR(INDEX($AJ$6:$AJ$17, ROWS(BM$4:$BM50)), IFERROR(INDEX($AN$6:$AN$17, ROWS(BM$4:$BM50)-ROWS($AJ$6:$AJ$17)), IFERROR(INDEX($AR$6:$AR$17, ROWS(BM$4:$BM50)-ROWS($AJ$6:$AJ$17)-ROWS($AN$6:$AN$17)),IFERROR(INDEX($AV$6:$AV$17, ROWS(BM$4:$BM50)-ROWS($AJ$6:$AJ$17)-ROWS($AN$6:$AN$17)-ROWS($AR$6:$AR$17)),IFERROR(INDEX($AZ$6:$AZ$17, ROWS(BM$4:$BM50)-ROWS($AJ$6:$AJ$17)-ROWS($AN$6:$AN$17)-ROWS($AR$6:$AR$17)-ROWS($AV$6:$AV$17)),IFERROR(INDEX($BD$6:$BD$17, ROWS(BM$4:$BM50)-ROWS($AJ$6:$AJ$17)-ROWS($AN$6:$AN$17)-ROWS($AR$6:$AR$17)-ROWS($AV$6:$AV$17)-ROWS($AZ$6:$AZ$17)),IFERROR(INDEX($BH$6:$BH$17, ROWS(BM$4:$BM50)-ROWS($AJ$6:$AJ$17)-ROWS($AN$6:$AN$17)-ROWS($AR$6:$AR$17)-ROWS($AV$6:$AV$17)-ROWS($AZ$6:$AZ$17)-ROWS($BD$6:$BD$17)), "")))))))</f>
        <v/>
      </c>
      <c r="BN52" s="316" t="str">
        <f t="shared" ca="1" si="30"/>
        <v/>
      </c>
      <c r="BO52" s="316" t="str">
        <f ca="1">IF(OR(BP52="",BP52=0),"",MAX(BO$5:BO51)+1)</f>
        <v/>
      </c>
      <c r="BP52" s="316" t="str">
        <f ca="1">IFERROR(INDEX($AK$6:$AK$17, ROWS($BP$4:BP50)), IFERROR(INDEX($AO$6:$AO$17, ROWS($BP$4:BP50)-ROWS($AK$6:$AK$17)), IFERROR(INDEX($AS$6:$AS$17, ROWS($BP$4:BP50)-ROWS($AK$6:$AK$17)-ROWS($AO$6:$AO$17)),IFERROR(INDEX($AW$6:$AW$17, ROWS($BP$4:BP50)-ROWS($AK$6:$AK$17)-ROWS($AO$6:$AO$17)-ROWS($AS$6:$AS$17)),IFERROR(INDEX($BA$6:$BA$17, ROWS($BP$4:BP50)-ROWS($AK$6:$AK$17)-ROWS($AO$6:$AO$17)-ROWS($AS$6:$AS$17)-ROWS($AW$6:$AW$17)),IFERROR(INDEX($BE$6:$BE$17, ROWS($BP$4:BP50)-ROWS($AK$6:$AK$17)-ROWS($AO$6:$AO$17)-ROWS($AS$6:$AS$17)-ROWS($AW$6:$AW$17)-ROWS($BA$6:$BA$17)),IFERROR(INDEX($BI$6:$BI$17, ROWS($BP$4:BP50)-ROWS($AK$6:$AK$17)-ROWS($AO$6:$AO$17)-ROWS($AS$6:$AS$17)-ROWS($AW$6:$AW$17)-ROWS($BA$6:$BA$17)-ROWS($BE$6:$BE$17)), "")))))))</f>
        <v/>
      </c>
      <c r="BQ52" s="316" t="str">
        <f t="shared" ca="1" si="31"/>
        <v/>
      </c>
      <c r="BR52" s="413" t="str">
        <f t="shared" ca="1" si="32"/>
        <v/>
      </c>
      <c r="BS52" s="412" t="str">
        <f ca="1">IF(OR(BT52="",BT52=0),"",MAX(BS$5:BS51)+1)</f>
        <v/>
      </c>
      <c r="BT52" s="316" t="str">
        <f ca="1">IFERROR(INDEX($AJ$22:$AJ$33, ROWS($BT$4:BT50)), IFERROR(INDEX($AN$22:$AN$33, ROWS($BT$4:BT50)-ROWS($AJ$22:$AJ$33)), IFERROR(INDEX($AR$22:$AR$33, ROWS($BT$4:BT50)-ROWS($AJ$22:$AJ$33)-ROWS($AN$22:$AN$33)),IFERROR(INDEX($AV$22:$AV$33, ROWS($BT$4:BT50)-ROWS($AJ$22:$AJ$33)-ROWS($AN$22:$AN$33)-ROWS($AR$22:$AR$33)),IFERROR(INDEX($AZ$22:$AZ$33, ROWS($BT$4:BT50)-ROWS($AJ$22:$AJ$33)-ROWS($AN$22:$AN$33)-ROWS($AR$22:$AR$33)-ROWS($AV$22:$AV$33)),IFERROR(INDEX($BD$22:$BD$33, ROWS($BT$4:BT50)-ROWS($AJ$22:$AJ$33)-ROWS($AN$22:$AN$33)-ROWS($AR$22:$AR$33)-ROWS($AV$22:$AV$33)-ROWS($AZ$22:$AZ$33)),IFERROR(INDEX($BH$22:$BH$33, ROWS($BT$4:BT50)-ROWS($AJ$22:$AJ$33)-ROWS($AN$22:$AN$33)-ROWS($AR$22:$AR$33)-ROWS($AV$22:$AV$33)-ROWS($AZ$22:$AZ$33)-ROWS($BD$22:$BD$33)), "")))))))</f>
        <v/>
      </c>
      <c r="BU52" s="316" t="str">
        <f t="shared" ca="1" si="33"/>
        <v/>
      </c>
      <c r="BV52" s="316" t="str">
        <f ca="1">IF(OR(BW52="",BW52=0),"",MAX(BV$5:BV51)+1)</f>
        <v/>
      </c>
      <c r="BW52" s="316" t="str">
        <f ca="1">IFERROR(INDEX($AK$22:$AK$33, ROWS($BW$4:BW50)), IFERROR(INDEX($AO$22:$AO$33, ROWS($BW$4:BW50)-ROWS($AK$22:$AK$33)), IFERROR(INDEX($AS$22:$AS$33, ROWS($BW$4:BW50)-ROWS($AK$22:$AK$33)-ROWS($AO$22:$AO$33)),IFERROR(INDEX($AW$22:$AW$33, ROWS($BW$4:BW50)-ROWS($AK$22:$AK$33)-ROWS($AO$22:$AO$33)-ROWS($AS$22:$AS$33)),IFERROR(INDEX($BA$22:$BA$33, ROWS($BW$4:BW50)-ROWS($AK$22:$AK$33)-ROWS($AO$22:$AO$33)-ROWS($AS$22:$AS$33)-ROWS($AW$22:$AW$33)),IFERROR(INDEX($BE$22:$BE$33, ROWS($BW$4:BW50)-ROWS($AK$22:$AK$33)-ROWS($AO$22:$AO$33)-ROWS($AS$22:$AS$33)-ROWS($AW$22:$AW$33)-ROWS($BA$22:$BA$33)),IFERROR(INDEX($BI$22:$BI$33, ROWS($BW$4:BW50)-ROWS($AK$22:$AK$33)-ROWS($AO$22:$AO$33)-ROWS($AS$22:$AS$33)-ROWS($AW$22:$AW$33)-ROWS($BA$22:$BA$33)-ROWS($BE$22:$BE$33)), "")))))))</f>
        <v/>
      </c>
      <c r="BX52" s="316" t="str">
        <f t="shared" ca="1" si="34"/>
        <v/>
      </c>
      <c r="BY52" s="413" t="str">
        <f t="shared" ca="1" si="35"/>
        <v/>
      </c>
      <c r="BZ52" s="412" t="str">
        <f ca="1">IF(OR(CA52="",CA52=0),"",MAX(BZ$5:BZ51)+1)</f>
        <v/>
      </c>
      <c r="CA52" s="316" t="str">
        <f ca="1">IFERROR(INDEX($AJ$38:$AJ$49, ROWS($CA$4:CA50)), IFERROR(INDEX($AN$38:$AN$49, ROWS($CA$4:CA50)-ROWS($AJ$38:$AJ$49)), IFERROR(INDEX($AR$38:$AR$49, ROWS($CA$4:CA50)-ROWS($AJ$38:$AJ$49)-ROWS($AN$38:$AN$49)),IFERROR(INDEX($AV$38:$AV$49, ROWS($CA$4:CA50)-ROWS($AJ$38:$AJ$49)-ROWS($AN$38:$AN$49)-ROWS($AR$38:$AR$49)),IFERROR(INDEX($AZ$38:$AZ$49, ROWS($CA$4:CA50)-ROWS($AJ$38:$AJ$49)-ROWS($AN$38:$AN$49)-ROWS($AR$38:$AR$49)-ROWS($AV$38:$AV$49)),IFERROR(INDEX($BD$38:$BD$49, ROWS($CA$4:CA50)-ROWS($AJ$38:$AJ$49)-ROWS($AN$38:$AN$49)-ROWS($AR$38:$AR$49)-ROWS($AV$38:$AV$49)-ROWS($AZ$38:$AZ$49)),IFERROR(INDEX($BH$38:$BH$49, ROWS($CA$4:CA50)-ROWS($AJ$38:$AJ$49)-ROWS($AN$38:$AN$49)-ROWS($AR$38:$AR$49)-ROWS($AV$38:$AV$49)-ROWS($AZ$38:$AZ$49)-ROWS($BD$38:$BD$49)), "")))))))</f>
        <v/>
      </c>
      <c r="CB52" s="316" t="str">
        <f t="shared" ca="1" si="36"/>
        <v/>
      </c>
      <c r="CC52" s="316" t="str">
        <f ca="1">IF(OR(CD52="",CD52=0),"",MAX(CC$5:CC51)+1)</f>
        <v/>
      </c>
      <c r="CD52" s="316" t="str">
        <f ca="1">IFERROR(INDEX($AK$38:$AK$49, ROWS($CD$4:CD50)), IFERROR(INDEX($AO$38:$AO$49, ROWS($CD$4:CD50)-ROWS($AK$38:$AK$49)), IFERROR(INDEX($AS$38:$AS$49, ROWS($CD$4:CD50)-ROWS($AK$38:$AK$49)-ROWS($AO$38:$AO$49)),IFERROR(INDEX($AW$38:$AW$49, ROWS($CD$4:CD50)-ROWS($AK$38:$AK$49)-ROWS($AO$38:$AO$49)-ROWS($AS$38:$AS$49)),IFERROR(INDEX($BA$38:$BA$49, ROWS($CD$4:CD50)-ROWS($AK$38:$AK$49)-ROWS($AO$38:$AO$49)-ROWS($AS$38:$AS$49)-ROWS($AW$38:$AW$49)),IFERROR(INDEX($BE$38:$BE$49, ROWS($CD$4:CD50)-ROWS($AK$38:$AK$49)-ROWS($AO$38:$AO$49)-ROWS($AS$38:$AS$49)-ROWS($AW$38:$AW$49)-ROWS($BA$38:$BA$49)),IFERROR(INDEX($BI$38:$BI$49, ROWS($CD$4:CD50)-ROWS($AK$38:$AK$49)-ROWS($AO$38:$AO$49)-ROWS($AS$38:$AS$49)-ROWS($AW$38:$AW$49)-ROWS($BA$38:$BA$49)-ROWS($BE$38:$BE$49)), "")))))))</f>
        <v/>
      </c>
      <c r="CE52" s="316" t="str">
        <f t="shared" ca="1" si="37"/>
        <v/>
      </c>
      <c r="CF52" s="413" t="str">
        <f t="shared" ca="1" si="38"/>
        <v/>
      </c>
      <c r="CG52" s="412" t="str">
        <f ca="1">IF(OR(CH52="",CH52=0),"",MAX(CG$5:CG51)+1)</f>
        <v/>
      </c>
      <c r="CH52" s="316" t="str">
        <f ca="1">IFERROR(INDEX($AJ$54:$AJ$65, ROWS($CH$4:CH50)), IFERROR(INDEX($AN$54:$AN$65, ROWS($CH$4:CH50)-ROWS($AJ$54:$AJ$65)), IFERROR(INDEX($AR$54:$AR$65, ROWS($CH$4:CH50)-ROWS($AJ$54:$AJ$65)-ROWS($AN$54:$AN$65)),IFERROR(INDEX($AV$54:$AV$65, ROWS($CH$4:CH50)-ROWS($AJ$54:$AJ$65)-ROWS($AN$54:$AN$65)-ROWS($AR$54:$AR$65)),IFERROR(INDEX($AZ$54:$AZ$65, ROWS($CH$4:CH50)-ROWS($AJ$54:$AJ$65)-ROWS($AN$54:$AN$65)-ROWS($AR$54:$AR$65)-ROWS($AV$54:$AV$65)),IFERROR(INDEX($BD$54:$BD$65, ROWS($CH$4:CH50)-ROWS($AJ$54:$AJ$65)-ROWS($AN$54:$AN$65)-ROWS($AR$54:$AR$65)-ROWS($AV$54:$AV$65)-ROWS($AZ$54:$AZ$65)),IFERROR(INDEX($BH$54:$BH$65, ROWS($CH$4:CH50)-ROWS($AJ$54:$AJ$65)-ROWS($AN$54:$AN$65)-ROWS($AR$54:$AR$65)-ROWS($AV$54:$AV$65)-ROWS($AZ$54:$AZ$65)-ROWS($BD$54:$BD$65)), "")))))))</f>
        <v/>
      </c>
      <c r="CI52" s="316" t="str">
        <f t="shared" ca="1" si="39"/>
        <v/>
      </c>
      <c r="CJ52" s="316" t="str">
        <f ca="1">IF(OR(CK52="",CK52=0),"",MAX(CJ$5:CJ51)+1)</f>
        <v/>
      </c>
      <c r="CK52" s="316" t="str">
        <f ca="1">IFERROR(INDEX($AK$54:$AK$65, ROWS($CK$4:CK50)), IFERROR(INDEX($AO$54:$AO$65, ROWS($CK$4:CK50)-ROWS($AK$54:$AK$65)), IFERROR(INDEX($AS$54:$AS$65, ROWS($CK$4:CK50)-ROWS($AK$54:$AK$65)-ROWS($AO$54:$AO$65)),IFERROR(INDEX($AW$54:$AW$65, ROWS($CK$4:CK50)-ROWS($AK$54:$AK$65)-ROWS($AO$54:$AO$65)-ROWS($AS$54:$AS$65)),IFERROR(INDEX($BA$54:$BA$65, ROWS($CK$4:CK50)-ROWS($AK$54:$AK$65)-ROWS($AO$54:$AO$65)-ROWS($AS$54:$AS$65)-ROWS($AW$54:$AW$65)),IFERROR(INDEX($BE$54:$BE$65, ROWS($CK$4:CK50)-ROWS($AK$54:$AK$65)-ROWS($AO$54:$AO$65)-ROWS($AS$54:$AS$65)-ROWS($AW$54:$AW$65)-ROWS($BA$54:$BA$65)),IFERROR(INDEX($BI$54:$BI$65, ROWS($CK$4:CK50)-ROWS($AK$54:$AK$65)-ROWS($AO$54:$AO$65)-ROWS($AS$54:$AS$65)-ROWS($AW$54:$AW$65)-ROWS($BA$54:$BA$65)-ROWS($BE$54:$BE$65)), "")))))))</f>
        <v/>
      </c>
      <c r="CL52" s="316" t="str">
        <f t="shared" ca="1" si="40"/>
        <v/>
      </c>
      <c r="CM52" s="413" t="str">
        <f t="shared" ca="1" si="41"/>
        <v/>
      </c>
      <c r="CN52" s="412" t="str">
        <f>IF(OR(CO52="",CO52=0),"",MAX(CN$5:CN51)+1)</f>
        <v/>
      </c>
      <c r="CO52" s="316">
        <f>IFERROR(INDEX($AJ$70:$AJ$81, ROWS($CO$4:CO50)), IFERROR(INDEX($AN$70:$AN$81, ROWS($CO$4:CO50)-ROWS($AJ$70:$AJ$81)), IFERROR(INDEX($AR$70:$AR$81, ROWS($CO$4:CO50)-ROWS($AJ$70:$AJ$81)-ROWS($AN$70:$AN$81)),IFERROR(INDEX($AV$70:$AV$81, ROWS($CO$4:CO50)-ROWS($AJ$70:$AJ$81)-ROWS($AN$70:$AN$81)-ROWS($AR$70:$AR$81)),IFERROR(INDEX($AZ$70:$AZ$81, ROWS($CO$4:CO50)-ROWS($AJ$70:$AJ$81)-ROWS($AN$70:$AN$81)-ROWS($AR$70:$AR$81)-ROWS($AV$70:$AV$81)),IFERROR(INDEX($BD$70:$BD$81, ROWS($CO$4:CO50)-ROWS($AJ$70:$AJ$81)-ROWS($AN$70:$AN$81)-ROWS($AR$70:$AR$81)-ROWS($AV$70:$AV$81)-ROWS($AZ$70:$AZ$81)),IFERROR(INDEX($BH$70:$BH$81, ROWS($CO$4:CO50)-ROWS($AJ$70:$AJ$81)-ROWS($AN$70:$AN$81)-ROWS($AR$70:$AR$81)-ROWS($AV$70:$AV$81)-ROWS($AZ$70:$AZ$81)-ROWS($BD$70:$BD$81)), "")))))))</f>
        <v>0</v>
      </c>
      <c r="CP52" s="316" t="str">
        <f t="shared" ca="1" si="42"/>
        <v/>
      </c>
      <c r="CQ52" s="316" t="str">
        <f>IF(OR(CR52="",CR52=0),"",MAX(CQ$5:CQ51)+1)</f>
        <v/>
      </c>
      <c r="CR52" s="316">
        <f>IFERROR(INDEX($AK$70:$AK$81, ROWS($CR$4:CR50)), IFERROR(INDEX($AO$70:$AO$81, ROWS($CR$4:CR50)-ROWS($AK$70:$AK$81)), IFERROR(INDEX($AS$70:$AS$81, ROWS($CR$4:CR50)-ROWS($AK$70:$AK$81)-ROWS($AO$70:$AO$81)),IFERROR(INDEX($AW$70:$AW$81, ROWS($CR$4:CR50)-ROWS($AK$70:$AK$81)-ROWS($AO$70:$AO$81)-ROWS($AS$70:$AS$81)),IFERROR(INDEX($BA$70:$BA$81, ROWS($CR$4:CR50)-ROWS($AK$70:$AK$81)-ROWS($AO$70:$AO$81)-ROWS($AS$70:$AS$81)-ROWS($AW$70:$AW$81)),IFERROR(INDEX($BE$70:$BE$81, ROWS($CR$4:CR50)-ROWS($AK$70:$AK$81)-ROWS($AO$70:$AO$81)-ROWS($AS$70:$AS$81)-ROWS($AW$70:$AW$81)-ROWS($BA$70:$BA$81)),IFERROR(INDEX($BI$70:$BI$81, ROWS($CR$4:CR50)-ROWS($AK$70:$AK$81)-ROWS($AO$70:$AO$81)-ROWS($AS$70:$AS$81)-ROWS($AW$70:$AW$81)-ROWS($BA$70:$BA$81)-ROWS($BE$70:$BE$81)), "")))))))</f>
        <v>0</v>
      </c>
      <c r="CS52" s="316" t="str">
        <f t="shared" ca="1" si="43"/>
        <v/>
      </c>
      <c r="CT52" s="413" t="str">
        <f t="shared" ca="1" si="44"/>
        <v/>
      </c>
      <c r="CU52" s="412" t="str">
        <f>IF(OR(CV52="",CV52=0),"",MAX(CU$5:CU51)+1)</f>
        <v/>
      </c>
      <c r="CV52" s="316" t="str">
        <f>IFERROR(INDEX($AJ$86:$AJ$97, ROWS($CV$4:CV50)), IFERROR(INDEX($AN$86:$AN$97, ROWS($CV$4:CV50)-ROWS($AJ$86:$AJ$97)), ""))</f>
        <v/>
      </c>
      <c r="CW52" s="316" t="str">
        <f t="shared" si="45"/>
        <v/>
      </c>
      <c r="CX52" s="316" t="str">
        <f>IF(OR(CY52="",CY52=0),"",MAX(CX$5:CX51)+1)</f>
        <v/>
      </c>
      <c r="CY52" s="316" t="str">
        <f>IFERROR(INDEX($AK$86:$AK$97, ROWS($CY$4:CY50)), IFERROR(INDEX($AO$86:$AO$97, ROWS($CY$4:CY50)-ROWS($AK$86:$AK$97)), ""))</f>
        <v/>
      </c>
      <c r="CZ52" s="316" t="str">
        <f t="shared" si="46"/>
        <v/>
      </c>
      <c r="DA52" s="413" t="str">
        <f t="shared" si="47"/>
        <v/>
      </c>
      <c r="DC52" s="438">
        <f ca="1">IF(OR(DD52="",DD52=0),"",MAX(DC$45:DC51)+1)</f>
        <v>6</v>
      </c>
      <c r="DD52" s="434" t="str">
        <f t="shared" ca="1" si="130"/>
        <v>Roth IRA</v>
      </c>
      <c r="DE52" s="413">
        <f t="shared" ca="1" si="131"/>
        <v>100</v>
      </c>
      <c r="DF52" s="431" t="str">
        <f ca="1">IF(OR(DG52="",DG52=0),"",MAX(DF$45:DF51)+1)</f>
        <v/>
      </c>
      <c r="DG52" s="412" t="str">
        <f t="shared" ca="1" si="132"/>
        <v/>
      </c>
      <c r="DH52" s="413" t="str">
        <f t="shared" ca="1" si="133"/>
        <v/>
      </c>
      <c r="DI52" s="412" t="str">
        <f t="shared" ca="1" si="134"/>
        <v>D. Store Card 2</v>
      </c>
      <c r="DJ52" s="413">
        <f t="shared" ca="1" si="135"/>
        <v>30</v>
      </c>
      <c r="DK52" s="412" t="str">
        <f t="shared" ca="1" si="136"/>
        <v/>
      </c>
      <c r="DL52" s="413" t="str">
        <f t="shared" ca="1" si="137"/>
        <v/>
      </c>
      <c r="DM52" s="292"/>
      <c r="DN52" s="1192" t="s">
        <v>505</v>
      </c>
      <c r="DO52" s="1193"/>
      <c r="DP52" s="443">
        <f ca="1">IF(DJ46="","",SUM(DJ46:DJ63))</f>
        <v>929.95</v>
      </c>
      <c r="DQ52" s="1192" t="s">
        <v>506</v>
      </c>
      <c r="DR52" s="1193"/>
      <c r="DS52" s="444">
        <f ca="1">IF(DL46="","",SUM(DL46:DL63))</f>
        <v>600</v>
      </c>
    </row>
    <row r="53" spans="16:123" ht="15.75" thickBot="1" x14ac:dyDescent="0.35">
      <c r="P53" s="1177"/>
      <c r="Q53" s="1178"/>
      <c r="R53" s="453"/>
      <c r="S53" s="402"/>
      <c r="T53"/>
      <c r="U53" s="1177"/>
      <c r="V53" s="1178"/>
      <c r="W53" s="453"/>
      <c r="X53" s="402"/>
      <c r="AC53" s="358" t="str">
        <f>IF('Data Entry'!H35="","",'Data Entry'!H35)</f>
        <v/>
      </c>
      <c r="AD53" s="356" t="str">
        <f>IF('Data Entry'!G35="","",'Data Entry'!G35)</f>
        <v/>
      </c>
      <c r="AE53" s="357" t="str">
        <f>IF('Data Entry'!J35="","",'Data Entry'!J35)</f>
        <v/>
      </c>
      <c r="AF53" s="402" t="str">
        <f>IF('Data Entry'!I35="","",'Data Entry'!I35)</f>
        <v/>
      </c>
      <c r="AI53" s="312"/>
      <c r="AJ53" s="313" t="s">
        <v>483</v>
      </c>
      <c r="AK53" s="313" t="s">
        <v>13</v>
      </c>
      <c r="AL53" s="314" t="s">
        <v>11</v>
      </c>
      <c r="AM53" s="312"/>
      <c r="AN53" s="313" t="s">
        <v>483</v>
      </c>
      <c r="AO53" s="313" t="s">
        <v>13</v>
      </c>
      <c r="AP53" s="314" t="s">
        <v>11</v>
      </c>
      <c r="AQ53" s="312"/>
      <c r="AR53" s="313" t="s">
        <v>483</v>
      </c>
      <c r="AS53" s="313" t="s">
        <v>13</v>
      </c>
      <c r="AT53" s="314" t="s">
        <v>11</v>
      </c>
      <c r="AU53" s="312"/>
      <c r="AV53" s="313" t="s">
        <v>483</v>
      </c>
      <c r="AW53" s="313" t="s">
        <v>13</v>
      </c>
      <c r="AX53" s="314" t="s">
        <v>11</v>
      </c>
      <c r="AY53" s="312"/>
      <c r="AZ53" s="313" t="s">
        <v>483</v>
      </c>
      <c r="BA53" s="313" t="s">
        <v>13</v>
      </c>
      <c r="BB53" s="314" t="s">
        <v>11</v>
      </c>
      <c r="BC53" s="312"/>
      <c r="BD53" s="313" t="s">
        <v>483</v>
      </c>
      <c r="BE53" s="313" t="s">
        <v>13</v>
      </c>
      <c r="BF53" s="314" t="s">
        <v>11</v>
      </c>
      <c r="BG53" s="312"/>
      <c r="BH53" s="313" t="s">
        <v>483</v>
      </c>
      <c r="BI53" s="313" t="s">
        <v>13</v>
      </c>
      <c r="BJ53" s="314" t="s">
        <v>11</v>
      </c>
      <c r="BL53" s="412" t="str">
        <f ca="1">IF(OR(BM53="",BM53=0),"",MAX(BL$5:BL52)+1)</f>
        <v/>
      </c>
      <c r="BM53" s="316" t="str">
        <f ca="1">IFERROR(INDEX($AJ$6:$AJ$17, ROWS(BM$4:$BM51)), IFERROR(INDEX($AN$6:$AN$17, ROWS(BM$4:$BM51)-ROWS($AJ$6:$AJ$17)), IFERROR(INDEX($AR$6:$AR$17, ROWS(BM$4:$BM51)-ROWS($AJ$6:$AJ$17)-ROWS($AN$6:$AN$17)),IFERROR(INDEX($AV$6:$AV$17, ROWS(BM$4:$BM51)-ROWS($AJ$6:$AJ$17)-ROWS($AN$6:$AN$17)-ROWS($AR$6:$AR$17)),IFERROR(INDEX($AZ$6:$AZ$17, ROWS(BM$4:$BM51)-ROWS($AJ$6:$AJ$17)-ROWS($AN$6:$AN$17)-ROWS($AR$6:$AR$17)-ROWS($AV$6:$AV$17)),IFERROR(INDEX($BD$6:$BD$17, ROWS(BM$4:$BM51)-ROWS($AJ$6:$AJ$17)-ROWS($AN$6:$AN$17)-ROWS($AR$6:$AR$17)-ROWS($AV$6:$AV$17)-ROWS($AZ$6:$AZ$17)),IFERROR(INDEX($BH$6:$BH$17, ROWS(BM$4:$BM51)-ROWS($AJ$6:$AJ$17)-ROWS($AN$6:$AN$17)-ROWS($AR$6:$AR$17)-ROWS($AV$6:$AV$17)-ROWS($AZ$6:$AZ$17)-ROWS($BD$6:$BD$17)), "")))))))</f>
        <v/>
      </c>
      <c r="BN53" s="316" t="str">
        <f t="shared" ca="1" si="30"/>
        <v/>
      </c>
      <c r="BO53" s="316" t="str">
        <f ca="1">IF(OR(BP53="",BP53=0),"",MAX(BO$5:BO52)+1)</f>
        <v/>
      </c>
      <c r="BP53" s="316" t="str">
        <f ca="1">IFERROR(INDEX($AK$6:$AK$17, ROWS($BP$4:BP51)), IFERROR(INDEX($AO$6:$AO$17, ROWS($BP$4:BP51)-ROWS($AK$6:$AK$17)), IFERROR(INDEX($AS$6:$AS$17, ROWS($BP$4:BP51)-ROWS($AK$6:$AK$17)-ROWS($AO$6:$AO$17)),IFERROR(INDEX($AW$6:$AW$17, ROWS($BP$4:BP51)-ROWS($AK$6:$AK$17)-ROWS($AO$6:$AO$17)-ROWS($AS$6:$AS$17)),IFERROR(INDEX($BA$6:$BA$17, ROWS($BP$4:BP51)-ROWS($AK$6:$AK$17)-ROWS($AO$6:$AO$17)-ROWS($AS$6:$AS$17)-ROWS($AW$6:$AW$17)),IFERROR(INDEX($BE$6:$BE$17, ROWS($BP$4:BP51)-ROWS($AK$6:$AK$17)-ROWS($AO$6:$AO$17)-ROWS($AS$6:$AS$17)-ROWS($AW$6:$AW$17)-ROWS($BA$6:$BA$17)),IFERROR(INDEX($BI$6:$BI$17, ROWS($BP$4:BP51)-ROWS($AK$6:$AK$17)-ROWS($AO$6:$AO$17)-ROWS($AS$6:$AS$17)-ROWS($AW$6:$AW$17)-ROWS($BA$6:$BA$17)-ROWS($BE$6:$BE$17)), "")))))))</f>
        <v/>
      </c>
      <c r="BQ53" s="316" t="str">
        <f t="shared" ca="1" si="31"/>
        <v/>
      </c>
      <c r="BR53" s="413" t="str">
        <f t="shared" ca="1" si="32"/>
        <v/>
      </c>
      <c r="BS53" s="412" t="str">
        <f ca="1">IF(OR(BT53="",BT53=0),"",MAX(BS$5:BS52)+1)</f>
        <v/>
      </c>
      <c r="BT53" s="316" t="str">
        <f ca="1">IFERROR(INDEX($AJ$22:$AJ$33, ROWS($BT$4:BT51)), IFERROR(INDEX($AN$22:$AN$33, ROWS($BT$4:BT51)-ROWS($AJ$22:$AJ$33)), IFERROR(INDEX($AR$22:$AR$33, ROWS($BT$4:BT51)-ROWS($AJ$22:$AJ$33)-ROWS($AN$22:$AN$33)),IFERROR(INDEX($AV$22:$AV$33, ROWS($BT$4:BT51)-ROWS($AJ$22:$AJ$33)-ROWS($AN$22:$AN$33)-ROWS($AR$22:$AR$33)),IFERROR(INDEX($AZ$22:$AZ$33, ROWS($BT$4:BT51)-ROWS($AJ$22:$AJ$33)-ROWS($AN$22:$AN$33)-ROWS($AR$22:$AR$33)-ROWS($AV$22:$AV$33)),IFERROR(INDEX($BD$22:$BD$33, ROWS($BT$4:BT51)-ROWS($AJ$22:$AJ$33)-ROWS($AN$22:$AN$33)-ROWS($AR$22:$AR$33)-ROWS($AV$22:$AV$33)-ROWS($AZ$22:$AZ$33)),IFERROR(INDEX($BH$22:$BH$33, ROWS($BT$4:BT51)-ROWS($AJ$22:$AJ$33)-ROWS($AN$22:$AN$33)-ROWS($AR$22:$AR$33)-ROWS($AV$22:$AV$33)-ROWS($AZ$22:$AZ$33)-ROWS($BD$22:$BD$33)), "")))))))</f>
        <v/>
      </c>
      <c r="BU53" s="316" t="str">
        <f t="shared" ca="1" si="33"/>
        <v/>
      </c>
      <c r="BV53" s="316" t="str">
        <f ca="1">IF(OR(BW53="",BW53=0),"",MAX(BV$5:BV52)+1)</f>
        <v/>
      </c>
      <c r="BW53" s="316" t="str">
        <f ca="1">IFERROR(INDEX($AK$22:$AK$33, ROWS($BW$4:BW51)), IFERROR(INDEX($AO$22:$AO$33, ROWS($BW$4:BW51)-ROWS($AK$22:$AK$33)), IFERROR(INDEX($AS$22:$AS$33, ROWS($BW$4:BW51)-ROWS($AK$22:$AK$33)-ROWS($AO$22:$AO$33)),IFERROR(INDEX($AW$22:$AW$33, ROWS($BW$4:BW51)-ROWS($AK$22:$AK$33)-ROWS($AO$22:$AO$33)-ROWS($AS$22:$AS$33)),IFERROR(INDEX($BA$22:$BA$33, ROWS($BW$4:BW51)-ROWS($AK$22:$AK$33)-ROWS($AO$22:$AO$33)-ROWS($AS$22:$AS$33)-ROWS($AW$22:$AW$33)),IFERROR(INDEX($BE$22:$BE$33, ROWS($BW$4:BW51)-ROWS($AK$22:$AK$33)-ROWS($AO$22:$AO$33)-ROWS($AS$22:$AS$33)-ROWS($AW$22:$AW$33)-ROWS($BA$22:$BA$33)),IFERROR(INDEX($BI$22:$BI$33, ROWS($BW$4:BW51)-ROWS($AK$22:$AK$33)-ROWS($AO$22:$AO$33)-ROWS($AS$22:$AS$33)-ROWS($AW$22:$AW$33)-ROWS($BA$22:$BA$33)-ROWS($BE$22:$BE$33)), "")))))))</f>
        <v/>
      </c>
      <c r="BX53" s="316" t="str">
        <f t="shared" ca="1" si="34"/>
        <v/>
      </c>
      <c r="BY53" s="413" t="str">
        <f t="shared" ca="1" si="35"/>
        <v/>
      </c>
      <c r="BZ53" s="412" t="str">
        <f ca="1">IF(OR(CA53="",CA53=0),"",MAX(BZ$5:BZ52)+1)</f>
        <v/>
      </c>
      <c r="CA53" s="316" t="str">
        <f ca="1">IFERROR(INDEX($AJ$38:$AJ$49, ROWS($CA$4:CA51)), IFERROR(INDEX($AN$38:$AN$49, ROWS($CA$4:CA51)-ROWS($AJ$38:$AJ$49)), IFERROR(INDEX($AR$38:$AR$49, ROWS($CA$4:CA51)-ROWS($AJ$38:$AJ$49)-ROWS($AN$38:$AN$49)),IFERROR(INDEX($AV$38:$AV$49, ROWS($CA$4:CA51)-ROWS($AJ$38:$AJ$49)-ROWS($AN$38:$AN$49)-ROWS($AR$38:$AR$49)),IFERROR(INDEX($AZ$38:$AZ$49, ROWS($CA$4:CA51)-ROWS($AJ$38:$AJ$49)-ROWS($AN$38:$AN$49)-ROWS($AR$38:$AR$49)-ROWS($AV$38:$AV$49)),IFERROR(INDEX($BD$38:$BD$49, ROWS($CA$4:CA51)-ROWS($AJ$38:$AJ$49)-ROWS($AN$38:$AN$49)-ROWS($AR$38:$AR$49)-ROWS($AV$38:$AV$49)-ROWS($AZ$38:$AZ$49)),IFERROR(INDEX($BH$38:$BH$49, ROWS($CA$4:CA51)-ROWS($AJ$38:$AJ$49)-ROWS($AN$38:$AN$49)-ROWS($AR$38:$AR$49)-ROWS($AV$38:$AV$49)-ROWS($AZ$38:$AZ$49)-ROWS($BD$38:$BD$49)), "")))))))</f>
        <v/>
      </c>
      <c r="CB53" s="316" t="str">
        <f t="shared" ca="1" si="36"/>
        <v/>
      </c>
      <c r="CC53" s="316" t="str">
        <f ca="1">IF(OR(CD53="",CD53=0),"",MAX(CC$5:CC52)+1)</f>
        <v/>
      </c>
      <c r="CD53" s="316" t="str">
        <f ca="1">IFERROR(INDEX($AK$38:$AK$49, ROWS($CD$4:CD51)), IFERROR(INDEX($AO$38:$AO$49, ROWS($CD$4:CD51)-ROWS($AK$38:$AK$49)), IFERROR(INDEX($AS$38:$AS$49, ROWS($CD$4:CD51)-ROWS($AK$38:$AK$49)-ROWS($AO$38:$AO$49)),IFERROR(INDEX($AW$38:$AW$49, ROWS($CD$4:CD51)-ROWS($AK$38:$AK$49)-ROWS($AO$38:$AO$49)-ROWS($AS$38:$AS$49)),IFERROR(INDEX($BA$38:$BA$49, ROWS($CD$4:CD51)-ROWS($AK$38:$AK$49)-ROWS($AO$38:$AO$49)-ROWS($AS$38:$AS$49)-ROWS($AW$38:$AW$49)),IFERROR(INDEX($BE$38:$BE$49, ROWS($CD$4:CD51)-ROWS($AK$38:$AK$49)-ROWS($AO$38:$AO$49)-ROWS($AS$38:$AS$49)-ROWS($AW$38:$AW$49)-ROWS($BA$38:$BA$49)),IFERROR(INDEX($BI$38:$BI$49, ROWS($CD$4:CD51)-ROWS($AK$38:$AK$49)-ROWS($AO$38:$AO$49)-ROWS($AS$38:$AS$49)-ROWS($AW$38:$AW$49)-ROWS($BA$38:$BA$49)-ROWS($BE$38:$BE$49)), "")))))))</f>
        <v/>
      </c>
      <c r="CE53" s="316" t="str">
        <f t="shared" ca="1" si="37"/>
        <v/>
      </c>
      <c r="CF53" s="413" t="str">
        <f t="shared" ca="1" si="38"/>
        <v/>
      </c>
      <c r="CG53" s="412" t="str">
        <f ca="1">IF(OR(CH53="",CH53=0),"",MAX(CG$5:CG52)+1)</f>
        <v/>
      </c>
      <c r="CH53" s="316" t="str">
        <f ca="1">IFERROR(INDEX($AJ$54:$AJ$65, ROWS($CH$4:CH51)), IFERROR(INDEX($AN$54:$AN$65, ROWS($CH$4:CH51)-ROWS($AJ$54:$AJ$65)), IFERROR(INDEX($AR$54:$AR$65, ROWS($CH$4:CH51)-ROWS($AJ$54:$AJ$65)-ROWS($AN$54:$AN$65)),IFERROR(INDEX($AV$54:$AV$65, ROWS($CH$4:CH51)-ROWS($AJ$54:$AJ$65)-ROWS($AN$54:$AN$65)-ROWS($AR$54:$AR$65)),IFERROR(INDEX($AZ$54:$AZ$65, ROWS($CH$4:CH51)-ROWS($AJ$54:$AJ$65)-ROWS($AN$54:$AN$65)-ROWS($AR$54:$AR$65)-ROWS($AV$54:$AV$65)),IFERROR(INDEX($BD$54:$BD$65, ROWS($CH$4:CH51)-ROWS($AJ$54:$AJ$65)-ROWS($AN$54:$AN$65)-ROWS($AR$54:$AR$65)-ROWS($AV$54:$AV$65)-ROWS($AZ$54:$AZ$65)),IFERROR(INDEX($BH$54:$BH$65, ROWS($CH$4:CH51)-ROWS($AJ$54:$AJ$65)-ROWS($AN$54:$AN$65)-ROWS($AR$54:$AR$65)-ROWS($AV$54:$AV$65)-ROWS($AZ$54:$AZ$65)-ROWS($BD$54:$BD$65)), "")))))))</f>
        <v/>
      </c>
      <c r="CI53" s="316" t="str">
        <f t="shared" ca="1" si="39"/>
        <v/>
      </c>
      <c r="CJ53" s="316" t="str">
        <f ca="1">IF(OR(CK53="",CK53=0),"",MAX(CJ$5:CJ52)+1)</f>
        <v/>
      </c>
      <c r="CK53" s="316" t="str">
        <f ca="1">IFERROR(INDEX($AK$54:$AK$65, ROWS($CK$4:CK51)), IFERROR(INDEX($AO$54:$AO$65, ROWS($CK$4:CK51)-ROWS($AK$54:$AK$65)), IFERROR(INDEX($AS$54:$AS$65, ROWS($CK$4:CK51)-ROWS($AK$54:$AK$65)-ROWS($AO$54:$AO$65)),IFERROR(INDEX($AW$54:$AW$65, ROWS($CK$4:CK51)-ROWS($AK$54:$AK$65)-ROWS($AO$54:$AO$65)-ROWS($AS$54:$AS$65)),IFERROR(INDEX($BA$54:$BA$65, ROWS($CK$4:CK51)-ROWS($AK$54:$AK$65)-ROWS($AO$54:$AO$65)-ROWS($AS$54:$AS$65)-ROWS($AW$54:$AW$65)),IFERROR(INDEX($BE$54:$BE$65, ROWS($CK$4:CK51)-ROWS($AK$54:$AK$65)-ROWS($AO$54:$AO$65)-ROWS($AS$54:$AS$65)-ROWS($AW$54:$AW$65)-ROWS($BA$54:$BA$65)),IFERROR(INDEX($BI$54:$BI$65, ROWS($CK$4:CK51)-ROWS($AK$54:$AK$65)-ROWS($AO$54:$AO$65)-ROWS($AS$54:$AS$65)-ROWS($AW$54:$AW$65)-ROWS($BA$54:$BA$65)-ROWS($BE$54:$BE$65)), "")))))))</f>
        <v/>
      </c>
      <c r="CL53" s="316" t="str">
        <f t="shared" ca="1" si="40"/>
        <v/>
      </c>
      <c r="CM53" s="413" t="str">
        <f t="shared" ca="1" si="41"/>
        <v/>
      </c>
      <c r="CN53" s="412" t="str">
        <f>IF(OR(CO53="",CO53=0),"",MAX(CN$5:CN52)+1)</f>
        <v/>
      </c>
      <c r="CO53" s="316">
        <f>IFERROR(INDEX($AJ$70:$AJ$81, ROWS($CO$4:CO51)), IFERROR(INDEX($AN$70:$AN$81, ROWS($CO$4:CO51)-ROWS($AJ$70:$AJ$81)), IFERROR(INDEX($AR$70:$AR$81, ROWS($CO$4:CO51)-ROWS($AJ$70:$AJ$81)-ROWS($AN$70:$AN$81)),IFERROR(INDEX($AV$70:$AV$81, ROWS($CO$4:CO51)-ROWS($AJ$70:$AJ$81)-ROWS($AN$70:$AN$81)-ROWS($AR$70:$AR$81)),IFERROR(INDEX($AZ$70:$AZ$81, ROWS($CO$4:CO51)-ROWS($AJ$70:$AJ$81)-ROWS($AN$70:$AN$81)-ROWS($AR$70:$AR$81)-ROWS($AV$70:$AV$81)),IFERROR(INDEX($BD$70:$BD$81, ROWS($CO$4:CO51)-ROWS($AJ$70:$AJ$81)-ROWS($AN$70:$AN$81)-ROWS($AR$70:$AR$81)-ROWS($AV$70:$AV$81)-ROWS($AZ$70:$AZ$81)),IFERROR(INDEX($BH$70:$BH$81, ROWS($CO$4:CO51)-ROWS($AJ$70:$AJ$81)-ROWS($AN$70:$AN$81)-ROWS($AR$70:$AR$81)-ROWS($AV$70:$AV$81)-ROWS($AZ$70:$AZ$81)-ROWS($BD$70:$BD$81)), "")))))))</f>
        <v>0</v>
      </c>
      <c r="CP53" s="316" t="str">
        <f t="shared" ca="1" si="42"/>
        <v/>
      </c>
      <c r="CQ53" s="316" t="str">
        <f>IF(OR(CR53="",CR53=0),"",MAX(CQ$5:CQ52)+1)</f>
        <v/>
      </c>
      <c r="CR53" s="316">
        <f>IFERROR(INDEX($AK$70:$AK$81, ROWS($CR$4:CR51)), IFERROR(INDEX($AO$70:$AO$81, ROWS($CR$4:CR51)-ROWS($AK$70:$AK$81)), IFERROR(INDEX($AS$70:$AS$81, ROWS($CR$4:CR51)-ROWS($AK$70:$AK$81)-ROWS($AO$70:$AO$81)),IFERROR(INDEX($AW$70:$AW$81, ROWS($CR$4:CR51)-ROWS($AK$70:$AK$81)-ROWS($AO$70:$AO$81)-ROWS($AS$70:$AS$81)),IFERROR(INDEX($BA$70:$BA$81, ROWS($CR$4:CR51)-ROWS($AK$70:$AK$81)-ROWS($AO$70:$AO$81)-ROWS($AS$70:$AS$81)-ROWS($AW$70:$AW$81)),IFERROR(INDEX($BE$70:$BE$81, ROWS($CR$4:CR51)-ROWS($AK$70:$AK$81)-ROWS($AO$70:$AO$81)-ROWS($AS$70:$AS$81)-ROWS($AW$70:$AW$81)-ROWS($BA$70:$BA$81)),IFERROR(INDEX($BI$70:$BI$81, ROWS($CR$4:CR51)-ROWS($AK$70:$AK$81)-ROWS($AO$70:$AO$81)-ROWS($AS$70:$AS$81)-ROWS($AW$70:$AW$81)-ROWS($BA$70:$BA$81)-ROWS($BE$70:$BE$81)), "")))))))</f>
        <v>0</v>
      </c>
      <c r="CS53" s="316" t="str">
        <f t="shared" ca="1" si="43"/>
        <v/>
      </c>
      <c r="CT53" s="413" t="str">
        <f t="shared" ca="1" si="44"/>
        <v/>
      </c>
      <c r="CU53" s="412" t="str">
        <f>IF(OR(CV53="",CV53=0),"",MAX(CU$5:CU52)+1)</f>
        <v/>
      </c>
      <c r="CV53" s="316" t="str">
        <f>IFERROR(INDEX($AJ$86:$AJ$97, ROWS($CV$4:CV51)), IFERROR(INDEX($AN$86:$AN$97, ROWS($CV$4:CV51)-ROWS($AJ$86:$AJ$97)), ""))</f>
        <v/>
      </c>
      <c r="CW53" s="316" t="str">
        <f t="shared" si="45"/>
        <v/>
      </c>
      <c r="CX53" s="316" t="str">
        <f>IF(OR(CY53="",CY53=0),"",MAX(CX$5:CX52)+1)</f>
        <v/>
      </c>
      <c r="CY53" s="316" t="str">
        <f>IFERROR(INDEX($AK$86:$AK$97, ROWS($CY$4:CY51)), IFERROR(INDEX($AO$86:$AO$97, ROWS($CY$4:CY51)-ROWS($AK$86:$AK$97)), ""))</f>
        <v/>
      </c>
      <c r="CZ53" s="316" t="str">
        <f t="shared" si="46"/>
        <v/>
      </c>
      <c r="DA53" s="413" t="str">
        <f t="shared" si="47"/>
        <v/>
      </c>
      <c r="DC53" s="438">
        <f ca="1">IF(OR(DD53="",DD53=0),"",MAX(DC$45:DC52)+1)</f>
        <v>7</v>
      </c>
      <c r="DD53" s="434" t="str">
        <f t="shared" ca="1" si="130"/>
        <v>D. Store Card 2</v>
      </c>
      <c r="DE53" s="413">
        <f t="shared" ca="1" si="131"/>
        <v>30</v>
      </c>
      <c r="DF53" s="431" t="str">
        <f ca="1">IF(OR(DG53="",DG53=0),"",MAX(DF$45:DF52)+1)</f>
        <v/>
      </c>
      <c r="DG53" s="412" t="str">
        <f t="shared" ca="1" si="132"/>
        <v/>
      </c>
      <c r="DH53" s="413" t="str">
        <f t="shared" ca="1" si="133"/>
        <v/>
      </c>
      <c r="DI53" s="412" t="str">
        <f t="shared" ca="1" si="134"/>
        <v>Car Payment 1</v>
      </c>
      <c r="DJ53" s="413">
        <f t="shared" ca="1" si="135"/>
        <v>350</v>
      </c>
      <c r="DK53" s="412" t="str">
        <f t="shared" ca="1" si="136"/>
        <v/>
      </c>
      <c r="DL53" s="413" t="str">
        <f t="shared" ca="1" si="137"/>
        <v/>
      </c>
      <c r="DM53" s="292"/>
      <c r="DN53" s="292"/>
      <c r="DO53" s="292"/>
      <c r="DP53" s="292"/>
      <c r="DQ53" s="292"/>
      <c r="DR53" s="292"/>
      <c r="DS53" s="292"/>
    </row>
    <row r="54" spans="16:123" x14ac:dyDescent="0.3">
      <c r="P54" s="1177"/>
      <c r="Q54" s="1178"/>
      <c r="R54" s="453"/>
      <c r="S54" s="402"/>
      <c r="T54"/>
      <c r="U54" s="1177"/>
      <c r="V54" s="1178"/>
      <c r="W54" s="453"/>
      <c r="X54" s="402"/>
      <c r="AC54" s="358" t="str">
        <f>IF('Data Entry'!H36="","",'Data Entry'!H36)</f>
        <v/>
      </c>
      <c r="AD54" s="356" t="str">
        <f>IF('Data Entry'!G36="","",'Data Entry'!G36)</f>
        <v/>
      </c>
      <c r="AE54" s="357" t="str">
        <f>IF('Data Entry'!J36="","",'Data Entry'!J36)</f>
        <v/>
      </c>
      <c r="AF54" s="402" t="str">
        <f>IF('Data Entry'!I36="","",'Data Entry'!I36)</f>
        <v/>
      </c>
      <c r="AI54" s="304">
        <f ca="1">IFERROR(MATCH($AI$52,OFFSET($AC$1,AI53,,1000),0)+AI53,"")</f>
        <v>12</v>
      </c>
      <c r="AJ54" s="305" t="str">
        <f t="shared" ref="AJ54:AJ65" ca="1" si="138">IFERROR(INDEX(AD:AD,AI54),"")</f>
        <v>Audible</v>
      </c>
      <c r="AK54" s="306">
        <f t="shared" ref="AK54:AK65" ca="1" si="139">IFERROR(INDEX(AE:AE,AI54),"")</f>
        <v>14.95</v>
      </c>
      <c r="AL54" s="307" t="str">
        <f t="shared" ref="AL54:AL65" ca="1" si="140">IFERROR(INDEX(AF:AF,AI54),"")</f>
        <v>Monthly</v>
      </c>
      <c r="AM54" s="304">
        <f ca="1">IFERROR(MATCH($AM$52,OFFSET($AC$1,AM53,,1000),0)+AM53,"")</f>
        <v>9</v>
      </c>
      <c r="AN54" s="305" t="str">
        <f t="shared" ref="AN54:AN65" ca="1" si="141">IFERROR(INDEX(AD:AD,AM54),"")</f>
        <v>Cellular</v>
      </c>
      <c r="AO54" s="306">
        <f t="shared" ref="AO54:AO65" ca="1" si="142">IFERROR(INDEX(AE:AE,AM54),"")</f>
        <v>225</v>
      </c>
      <c r="AP54" s="307" t="str">
        <f t="shared" ref="AP54:AP65" ca="1" si="143">IFERROR(INDEX(AF:AF,AM54),"")</f>
        <v>Monthly</v>
      </c>
      <c r="AQ54" s="304" t="str">
        <f ca="1">IFERROR(MATCH($AQ$52,OFFSET($AC$1,AQ53,,1000),0)+AQ53,"")</f>
        <v/>
      </c>
      <c r="AR54" s="305" t="str">
        <f t="shared" ref="AR54:AR65" ca="1" si="144">IFERROR(INDEX(AD:AD,AQ54),"")</f>
        <v/>
      </c>
      <c r="AS54" s="306" t="str">
        <f t="shared" ref="AS54:AS65" ca="1" si="145">IFERROR(INDEX(AE:AE,AQ54),"")</f>
        <v/>
      </c>
      <c r="AT54" s="307" t="str">
        <f t="shared" ref="AT54:AT65" ca="1" si="146">IFERROR(INDEX(AF:AF,AQ54),"")</f>
        <v/>
      </c>
      <c r="AU54" s="304">
        <f ca="1">IFERROR(MATCH($AU$52,OFFSET($AC$1,AU53,,1000),0)+AU53,"")</f>
        <v>70</v>
      </c>
      <c r="AV54" s="305" t="str">
        <f t="shared" ref="AV54:AV65" ca="1" si="147">IFERROR(INDEX(AD:AD,AU54),"")</f>
        <v>Paycheck 3</v>
      </c>
      <c r="AW54" s="306">
        <f t="shared" ref="AW54:AW65" ca="1" si="148">IFERROR(INDEX(AE:AE,AU54),"")</f>
        <v>700</v>
      </c>
      <c r="AX54" s="307" t="str">
        <f t="shared" ref="AX54:AX65" ca="1" si="149">IFERROR(INDEX(AF:AF,AU54),"")</f>
        <v>Income</v>
      </c>
      <c r="AY54" s="304" t="str">
        <f ca="1">IFERROR(MATCH($AY$52,OFFSET($AC$1,AY53,,1000),0)+AY53,"")</f>
        <v/>
      </c>
      <c r="AZ54" s="305" t="str">
        <f t="shared" ref="AZ54:AZ65" ca="1" si="150">IFERROR(INDEX(AD:AD,AY54),"")</f>
        <v/>
      </c>
      <c r="BA54" s="306" t="str">
        <f t="shared" ref="BA54:BA65" ca="1" si="151">IFERROR(INDEX(AE:AE,AY54),"")</f>
        <v/>
      </c>
      <c r="BB54" s="307" t="str">
        <f t="shared" ref="BB54:BB65" ca="1" si="152">IFERROR(INDEX(AF:AF,AY54),"")</f>
        <v/>
      </c>
      <c r="BC54" s="304">
        <f ca="1">IFERROR(MATCH($BC$52,OFFSET($AC$1,BC53,,1000),0)+BC53,"")</f>
        <v>62</v>
      </c>
      <c r="BD54" s="305" t="str">
        <f t="shared" ref="BD54:BD65" ca="1" si="153">IFERROR(INDEX(AD:AD,BC54),"")</f>
        <v>Paycheck 1</v>
      </c>
      <c r="BE54" s="306">
        <f t="shared" ref="BE54:BE65" ca="1" si="154">IFERROR(INDEX(AE:AE,BC54),"")</f>
        <v>850</v>
      </c>
      <c r="BF54" s="307" t="str">
        <f t="shared" ref="BF54:BF65" ca="1" si="155">IFERROR(INDEX(AF:AF,BC54),"")</f>
        <v>Income</v>
      </c>
      <c r="BG54" s="304">
        <f ca="1">IFERROR(MATCH($BG$52,OFFSET($AC$1,BG53,,1000),0)+BG53,"")</f>
        <v>129</v>
      </c>
      <c r="BH54" s="305" t="str">
        <f t="shared" ref="BH54:BH65" ca="1" si="156">IFERROR(INDEX(AD:AD,BG54),"")</f>
        <v>Car 1 Gas</v>
      </c>
      <c r="BI54" s="306">
        <f t="shared" ref="BI54:BI65" ca="1" si="157">IFERROR(INDEX(AE:AE,BG54),"")</f>
        <v>50</v>
      </c>
      <c r="BJ54" s="307" t="str">
        <f t="shared" ref="BJ54:BJ65" ca="1" si="158">IFERROR(INDEX(AF:AF,BG54),"")</f>
        <v>Liquid Bills</v>
      </c>
      <c r="BL54" s="412" t="str">
        <f ca="1">IF(OR(BM54="",BM54=0),"",MAX(BL$5:BL53)+1)</f>
        <v/>
      </c>
      <c r="BM54" s="316" t="str">
        <f ca="1">IFERROR(INDEX($AJ$6:$AJ$17, ROWS(BM$4:$BM52)), IFERROR(INDEX($AN$6:$AN$17, ROWS(BM$4:$BM52)-ROWS($AJ$6:$AJ$17)), IFERROR(INDEX($AR$6:$AR$17, ROWS(BM$4:$BM52)-ROWS($AJ$6:$AJ$17)-ROWS($AN$6:$AN$17)),IFERROR(INDEX($AV$6:$AV$17, ROWS(BM$4:$BM52)-ROWS($AJ$6:$AJ$17)-ROWS($AN$6:$AN$17)-ROWS($AR$6:$AR$17)),IFERROR(INDEX($AZ$6:$AZ$17, ROWS(BM$4:$BM52)-ROWS($AJ$6:$AJ$17)-ROWS($AN$6:$AN$17)-ROWS($AR$6:$AR$17)-ROWS($AV$6:$AV$17)),IFERROR(INDEX($BD$6:$BD$17, ROWS(BM$4:$BM52)-ROWS($AJ$6:$AJ$17)-ROWS($AN$6:$AN$17)-ROWS($AR$6:$AR$17)-ROWS($AV$6:$AV$17)-ROWS($AZ$6:$AZ$17)),IFERROR(INDEX($BH$6:$BH$17, ROWS(BM$4:$BM52)-ROWS($AJ$6:$AJ$17)-ROWS($AN$6:$AN$17)-ROWS($AR$6:$AR$17)-ROWS($AV$6:$AV$17)-ROWS($AZ$6:$AZ$17)-ROWS($BD$6:$BD$17)), "")))))))</f>
        <v/>
      </c>
      <c r="BN54" s="316" t="str">
        <f t="shared" ca="1" si="30"/>
        <v/>
      </c>
      <c r="BO54" s="316" t="str">
        <f ca="1">IF(OR(BP54="",BP54=0),"",MAX(BO$5:BO53)+1)</f>
        <v/>
      </c>
      <c r="BP54" s="316" t="str">
        <f ca="1">IFERROR(INDEX($AK$6:$AK$17, ROWS($BP$4:BP52)), IFERROR(INDEX($AO$6:$AO$17, ROWS($BP$4:BP52)-ROWS($AK$6:$AK$17)), IFERROR(INDEX($AS$6:$AS$17, ROWS($BP$4:BP52)-ROWS($AK$6:$AK$17)-ROWS($AO$6:$AO$17)),IFERROR(INDEX($AW$6:$AW$17, ROWS($BP$4:BP52)-ROWS($AK$6:$AK$17)-ROWS($AO$6:$AO$17)-ROWS($AS$6:$AS$17)),IFERROR(INDEX($BA$6:$BA$17, ROWS($BP$4:BP52)-ROWS($AK$6:$AK$17)-ROWS($AO$6:$AO$17)-ROWS($AS$6:$AS$17)-ROWS($AW$6:$AW$17)),IFERROR(INDEX($BE$6:$BE$17, ROWS($BP$4:BP52)-ROWS($AK$6:$AK$17)-ROWS($AO$6:$AO$17)-ROWS($AS$6:$AS$17)-ROWS($AW$6:$AW$17)-ROWS($BA$6:$BA$17)),IFERROR(INDEX($BI$6:$BI$17, ROWS($BP$4:BP52)-ROWS($AK$6:$AK$17)-ROWS($AO$6:$AO$17)-ROWS($AS$6:$AS$17)-ROWS($AW$6:$AW$17)-ROWS($BA$6:$BA$17)-ROWS($BE$6:$BE$17)), "")))))))</f>
        <v/>
      </c>
      <c r="BQ54" s="316" t="str">
        <f t="shared" ca="1" si="31"/>
        <v/>
      </c>
      <c r="BR54" s="413" t="str">
        <f t="shared" ca="1" si="32"/>
        <v/>
      </c>
      <c r="BS54" s="412">
        <f ca="1">IF(OR(BT54="",BT54=0),"",MAX(BS$5:BS53)+1)</f>
        <v>8</v>
      </c>
      <c r="BT54" s="316" t="str">
        <f ca="1">IFERROR(INDEX($AJ$22:$AJ$33, ROWS($BT$4:BT52)), IFERROR(INDEX($AN$22:$AN$33, ROWS($BT$4:BT52)-ROWS($AJ$22:$AJ$33)), IFERROR(INDEX($AR$22:$AR$33, ROWS($BT$4:BT52)-ROWS($AJ$22:$AJ$33)-ROWS($AN$22:$AN$33)),IFERROR(INDEX($AV$22:$AV$33, ROWS($BT$4:BT52)-ROWS($AJ$22:$AJ$33)-ROWS($AN$22:$AN$33)-ROWS($AR$22:$AR$33)),IFERROR(INDEX($AZ$22:$AZ$33, ROWS($BT$4:BT52)-ROWS($AJ$22:$AJ$33)-ROWS($AN$22:$AN$33)-ROWS($AR$22:$AR$33)-ROWS($AV$22:$AV$33)),IFERROR(INDEX($BD$22:$BD$33, ROWS($BT$4:BT52)-ROWS($AJ$22:$AJ$33)-ROWS($AN$22:$AN$33)-ROWS($AR$22:$AR$33)-ROWS($AV$22:$AV$33)-ROWS($AZ$22:$AZ$33)),IFERROR(INDEX($BH$22:$BH$33, ROWS($BT$4:BT52)-ROWS($AJ$22:$AJ$33)-ROWS($AN$22:$AN$33)-ROWS($AR$22:$AR$33)-ROWS($AV$22:$AV$33)-ROWS($AZ$22:$AZ$33)-ROWS($BD$22:$BD$33)), "")))))))</f>
        <v>Life Insurance</v>
      </c>
      <c r="BU54" s="316" t="str">
        <f t="shared" ca="1" si="33"/>
        <v/>
      </c>
      <c r="BV54" s="316">
        <f ca="1">IF(OR(BW54="",BW54=0),"",MAX(BV$5:BV53)+1)</f>
        <v>8</v>
      </c>
      <c r="BW54" s="316">
        <f ca="1">IFERROR(INDEX($AK$22:$AK$33, ROWS($BW$4:BW52)), IFERROR(INDEX($AO$22:$AO$33, ROWS($BW$4:BW52)-ROWS($AK$22:$AK$33)), IFERROR(INDEX($AS$22:$AS$33, ROWS($BW$4:BW52)-ROWS($AK$22:$AK$33)-ROWS($AO$22:$AO$33)),IFERROR(INDEX($AW$22:$AW$33, ROWS($BW$4:BW52)-ROWS($AK$22:$AK$33)-ROWS($AO$22:$AO$33)-ROWS($AS$22:$AS$33)),IFERROR(INDEX($BA$22:$BA$33, ROWS($BW$4:BW52)-ROWS($AK$22:$AK$33)-ROWS($AO$22:$AO$33)-ROWS($AS$22:$AS$33)-ROWS($AW$22:$AW$33)),IFERROR(INDEX($BE$22:$BE$33, ROWS($BW$4:BW52)-ROWS($AK$22:$AK$33)-ROWS($AO$22:$AO$33)-ROWS($AS$22:$AS$33)-ROWS($AW$22:$AW$33)-ROWS($BA$22:$BA$33)),IFERROR(INDEX($BI$22:$BI$33, ROWS($BW$4:BW52)-ROWS($AK$22:$AK$33)-ROWS($AO$22:$AO$33)-ROWS($AS$22:$AS$33)-ROWS($AW$22:$AW$33)-ROWS($BA$22:$BA$33)-ROWS($BE$22:$BE$33)), "")))))))</f>
        <v>70</v>
      </c>
      <c r="BX54" s="316" t="str">
        <f t="shared" ca="1" si="34"/>
        <v/>
      </c>
      <c r="BY54" s="413" t="str">
        <f t="shared" ca="1" si="35"/>
        <v/>
      </c>
      <c r="BZ54" s="412">
        <f ca="1">IF(OR(CA54="",CA54=0),"",MAX(BZ$5:BZ53)+1)</f>
        <v>6</v>
      </c>
      <c r="CA54" s="316" t="str">
        <f ca="1">IFERROR(INDEX($AJ$38:$AJ$49, ROWS($CA$4:CA52)), IFERROR(INDEX($AN$38:$AN$49, ROWS($CA$4:CA52)-ROWS($AJ$38:$AJ$49)), IFERROR(INDEX($AR$38:$AR$49, ROWS($CA$4:CA52)-ROWS($AJ$38:$AJ$49)-ROWS($AN$38:$AN$49)),IFERROR(INDEX($AV$38:$AV$49, ROWS($CA$4:CA52)-ROWS($AJ$38:$AJ$49)-ROWS($AN$38:$AN$49)-ROWS($AR$38:$AR$49)),IFERROR(INDEX($AZ$38:$AZ$49, ROWS($CA$4:CA52)-ROWS($AJ$38:$AJ$49)-ROWS($AN$38:$AN$49)-ROWS($AR$38:$AR$49)-ROWS($AV$38:$AV$49)),IFERROR(INDEX($BD$38:$BD$49, ROWS($CA$4:CA52)-ROWS($AJ$38:$AJ$49)-ROWS($AN$38:$AN$49)-ROWS($AR$38:$AR$49)-ROWS($AV$38:$AV$49)-ROWS($AZ$38:$AZ$49)),IFERROR(INDEX($BH$38:$BH$49, ROWS($CA$4:CA52)-ROWS($AJ$38:$AJ$49)-ROWS($AN$38:$AN$49)-ROWS($AR$38:$AR$49)-ROWS($AV$38:$AV$49)-ROWS($AZ$38:$AZ$49)-ROWS($BD$38:$BD$49)), "")))))))</f>
        <v>D. Store Card 1</v>
      </c>
      <c r="CB54" s="316" t="str">
        <f t="shared" ca="1" si="36"/>
        <v/>
      </c>
      <c r="CC54" s="316">
        <f ca="1">IF(OR(CD54="",CD54=0),"",MAX(CC$5:CC53)+1)</f>
        <v>6</v>
      </c>
      <c r="CD54" s="316">
        <f ca="1">IFERROR(INDEX($AK$38:$AK$49, ROWS($CD$4:CD52)), IFERROR(INDEX($AO$38:$AO$49, ROWS($CD$4:CD52)-ROWS($AK$38:$AK$49)), IFERROR(INDEX($AS$38:$AS$49, ROWS($CD$4:CD52)-ROWS($AK$38:$AK$49)-ROWS($AO$38:$AO$49)),IFERROR(INDEX($AW$38:$AW$49, ROWS($CD$4:CD52)-ROWS($AK$38:$AK$49)-ROWS($AO$38:$AO$49)-ROWS($AS$38:$AS$49)),IFERROR(INDEX($BA$38:$BA$49, ROWS($CD$4:CD52)-ROWS($AK$38:$AK$49)-ROWS($AO$38:$AO$49)-ROWS($AS$38:$AS$49)-ROWS($AW$38:$AW$49)),IFERROR(INDEX($BE$38:$BE$49, ROWS($CD$4:CD52)-ROWS($AK$38:$AK$49)-ROWS($AO$38:$AO$49)-ROWS($AS$38:$AS$49)-ROWS($AW$38:$AW$49)-ROWS($BA$38:$BA$49)),IFERROR(INDEX($BI$38:$BI$49, ROWS($CD$4:CD52)-ROWS($AK$38:$AK$49)-ROWS($AO$38:$AO$49)-ROWS($AS$38:$AS$49)-ROWS($AW$38:$AW$49)-ROWS($BA$38:$BA$49)-ROWS($BE$38:$BE$49)), "")))))))</f>
        <v>30</v>
      </c>
      <c r="CE54" s="316" t="str">
        <f t="shared" ca="1" si="37"/>
        <v/>
      </c>
      <c r="CF54" s="413" t="str">
        <f t="shared" ca="1" si="38"/>
        <v/>
      </c>
      <c r="CG54" s="412" t="str">
        <f ca="1">IF(OR(CH54="",CH54=0),"",MAX(CG$5:CG53)+1)</f>
        <v/>
      </c>
      <c r="CH54" s="316" t="str">
        <f ca="1">IFERROR(INDEX($AJ$54:$AJ$65, ROWS($CH$4:CH52)), IFERROR(INDEX($AN$54:$AN$65, ROWS($CH$4:CH52)-ROWS($AJ$54:$AJ$65)), IFERROR(INDEX($AR$54:$AR$65, ROWS($CH$4:CH52)-ROWS($AJ$54:$AJ$65)-ROWS($AN$54:$AN$65)),IFERROR(INDEX($AV$54:$AV$65, ROWS($CH$4:CH52)-ROWS($AJ$54:$AJ$65)-ROWS($AN$54:$AN$65)-ROWS($AR$54:$AR$65)),IFERROR(INDEX($AZ$54:$AZ$65, ROWS($CH$4:CH52)-ROWS($AJ$54:$AJ$65)-ROWS($AN$54:$AN$65)-ROWS($AR$54:$AR$65)-ROWS($AV$54:$AV$65)),IFERROR(INDEX($BD$54:$BD$65, ROWS($CH$4:CH52)-ROWS($AJ$54:$AJ$65)-ROWS($AN$54:$AN$65)-ROWS($AR$54:$AR$65)-ROWS($AV$54:$AV$65)-ROWS($AZ$54:$AZ$65)),IFERROR(INDEX($BH$54:$BH$65, ROWS($CH$4:CH52)-ROWS($AJ$54:$AJ$65)-ROWS($AN$54:$AN$65)-ROWS($AR$54:$AR$65)-ROWS($AV$54:$AV$65)-ROWS($AZ$54:$AZ$65)-ROWS($BD$54:$BD$65)), "")))))))</f>
        <v/>
      </c>
      <c r="CI54" s="316" t="str">
        <f t="shared" ca="1" si="39"/>
        <v/>
      </c>
      <c r="CJ54" s="316" t="str">
        <f ca="1">IF(OR(CK54="",CK54=0),"",MAX(CJ$5:CJ53)+1)</f>
        <v/>
      </c>
      <c r="CK54" s="316" t="str">
        <f ca="1">IFERROR(INDEX($AK$54:$AK$65, ROWS($CK$4:CK52)), IFERROR(INDEX($AO$54:$AO$65, ROWS($CK$4:CK52)-ROWS($AK$54:$AK$65)), IFERROR(INDEX($AS$54:$AS$65, ROWS($CK$4:CK52)-ROWS($AK$54:$AK$65)-ROWS($AO$54:$AO$65)),IFERROR(INDEX($AW$54:$AW$65, ROWS($CK$4:CK52)-ROWS($AK$54:$AK$65)-ROWS($AO$54:$AO$65)-ROWS($AS$54:$AS$65)),IFERROR(INDEX($BA$54:$BA$65, ROWS($CK$4:CK52)-ROWS($AK$54:$AK$65)-ROWS($AO$54:$AO$65)-ROWS($AS$54:$AS$65)-ROWS($AW$54:$AW$65)),IFERROR(INDEX($BE$54:$BE$65, ROWS($CK$4:CK52)-ROWS($AK$54:$AK$65)-ROWS($AO$54:$AO$65)-ROWS($AS$54:$AS$65)-ROWS($AW$54:$AW$65)-ROWS($BA$54:$BA$65)),IFERROR(INDEX($BI$54:$BI$65, ROWS($CK$4:CK52)-ROWS($AK$54:$AK$65)-ROWS($AO$54:$AO$65)-ROWS($AS$54:$AS$65)-ROWS($AW$54:$AW$65)-ROWS($BA$54:$BA$65)-ROWS($BE$54:$BE$65)), "")))))))</f>
        <v/>
      </c>
      <c r="CL54" s="316" t="str">
        <f t="shared" ca="1" si="40"/>
        <v/>
      </c>
      <c r="CM54" s="413" t="str">
        <f t="shared" ca="1" si="41"/>
        <v/>
      </c>
      <c r="CN54" s="412" t="str">
        <f>IF(OR(CO54="",CO54=0),"",MAX(CN$5:CN53)+1)</f>
        <v/>
      </c>
      <c r="CO54" s="316">
        <f>IFERROR(INDEX($AJ$70:$AJ$81, ROWS($CO$4:CO52)), IFERROR(INDEX($AN$70:$AN$81, ROWS($CO$4:CO52)-ROWS($AJ$70:$AJ$81)), IFERROR(INDEX($AR$70:$AR$81, ROWS($CO$4:CO52)-ROWS($AJ$70:$AJ$81)-ROWS($AN$70:$AN$81)),IFERROR(INDEX($AV$70:$AV$81, ROWS($CO$4:CO52)-ROWS($AJ$70:$AJ$81)-ROWS($AN$70:$AN$81)-ROWS($AR$70:$AR$81)),IFERROR(INDEX($AZ$70:$AZ$81, ROWS($CO$4:CO52)-ROWS($AJ$70:$AJ$81)-ROWS($AN$70:$AN$81)-ROWS($AR$70:$AR$81)-ROWS($AV$70:$AV$81)),IFERROR(INDEX($BD$70:$BD$81, ROWS($CO$4:CO52)-ROWS($AJ$70:$AJ$81)-ROWS($AN$70:$AN$81)-ROWS($AR$70:$AR$81)-ROWS($AV$70:$AV$81)-ROWS($AZ$70:$AZ$81)),IFERROR(INDEX($BH$70:$BH$81, ROWS($CO$4:CO52)-ROWS($AJ$70:$AJ$81)-ROWS($AN$70:$AN$81)-ROWS($AR$70:$AR$81)-ROWS($AV$70:$AV$81)-ROWS($AZ$70:$AZ$81)-ROWS($BD$70:$BD$81)), "")))))))</f>
        <v>0</v>
      </c>
      <c r="CP54" s="316" t="str">
        <f t="shared" ca="1" si="42"/>
        <v/>
      </c>
      <c r="CQ54" s="316" t="str">
        <f>IF(OR(CR54="",CR54=0),"",MAX(CQ$5:CQ53)+1)</f>
        <v/>
      </c>
      <c r="CR54" s="316">
        <f>IFERROR(INDEX($AK$70:$AK$81, ROWS($CR$4:CR52)), IFERROR(INDEX($AO$70:$AO$81, ROWS($CR$4:CR52)-ROWS($AK$70:$AK$81)), IFERROR(INDEX($AS$70:$AS$81, ROWS($CR$4:CR52)-ROWS($AK$70:$AK$81)-ROWS($AO$70:$AO$81)),IFERROR(INDEX($AW$70:$AW$81, ROWS($CR$4:CR52)-ROWS($AK$70:$AK$81)-ROWS($AO$70:$AO$81)-ROWS($AS$70:$AS$81)),IFERROR(INDEX($BA$70:$BA$81, ROWS($CR$4:CR52)-ROWS($AK$70:$AK$81)-ROWS($AO$70:$AO$81)-ROWS($AS$70:$AS$81)-ROWS($AW$70:$AW$81)),IFERROR(INDEX($BE$70:$BE$81, ROWS($CR$4:CR52)-ROWS($AK$70:$AK$81)-ROWS($AO$70:$AO$81)-ROWS($AS$70:$AS$81)-ROWS($AW$70:$AW$81)-ROWS($BA$70:$BA$81)),IFERROR(INDEX($BI$70:$BI$81, ROWS($CR$4:CR52)-ROWS($AK$70:$AK$81)-ROWS($AO$70:$AO$81)-ROWS($AS$70:$AS$81)-ROWS($AW$70:$AW$81)-ROWS($BA$70:$BA$81)-ROWS($BE$70:$BE$81)), "")))))))</f>
        <v>0</v>
      </c>
      <c r="CS54" s="316" t="str">
        <f t="shared" ca="1" si="43"/>
        <v/>
      </c>
      <c r="CT54" s="413" t="str">
        <f t="shared" ca="1" si="44"/>
        <v/>
      </c>
      <c r="CU54" s="412" t="str">
        <f>IF(OR(CV54="",CV54=0),"",MAX(CU$5:CU53)+1)</f>
        <v/>
      </c>
      <c r="CV54" s="316" t="str">
        <f>IFERROR(INDEX($AJ$86:$AJ$97, ROWS($CV$4:CV52)), IFERROR(INDEX($AN$86:$AN$97, ROWS($CV$4:CV52)-ROWS($AJ$86:$AJ$97)), ""))</f>
        <v/>
      </c>
      <c r="CW54" s="316" t="str">
        <f t="shared" si="45"/>
        <v/>
      </c>
      <c r="CX54" s="316" t="str">
        <f>IF(OR(CY54="",CY54=0),"",MAX(CX$5:CX53)+1)</f>
        <v/>
      </c>
      <c r="CY54" s="316" t="str">
        <f>IFERROR(INDEX($AK$86:$AK$97, ROWS($CY$4:CY52)), IFERROR(INDEX($AO$86:$AO$97, ROWS($CY$4:CY52)-ROWS($AK$86:$AK$97)), ""))</f>
        <v/>
      </c>
      <c r="CZ54" s="316" t="str">
        <f t="shared" si="46"/>
        <v/>
      </c>
      <c r="DA54" s="413" t="str">
        <f t="shared" si="47"/>
        <v/>
      </c>
      <c r="DC54" s="438">
        <f ca="1">IF(OR(DD54="",DD54=0),"",MAX(DC$45:DC53)+1)</f>
        <v>8</v>
      </c>
      <c r="DD54" s="434" t="str">
        <f t="shared" ca="1" si="130"/>
        <v>Car Payment 1</v>
      </c>
      <c r="DE54" s="413">
        <f t="shared" ca="1" si="131"/>
        <v>350</v>
      </c>
      <c r="DF54" s="431" t="str">
        <f ca="1">IF(OR(DG54="",DG54=0),"",MAX(DF$45:DF53)+1)</f>
        <v/>
      </c>
      <c r="DG54" s="412" t="str">
        <f t="shared" ca="1" si="132"/>
        <v/>
      </c>
      <c r="DH54" s="413" t="str">
        <f t="shared" ca="1" si="133"/>
        <v/>
      </c>
      <c r="DI54" s="412" t="str">
        <f t="shared" ca="1" si="134"/>
        <v>Car Payment 2</v>
      </c>
      <c r="DJ54" s="413">
        <f t="shared" ca="1" si="135"/>
        <v>200</v>
      </c>
      <c r="DK54" s="412" t="str">
        <f t="shared" ca="1" si="136"/>
        <v/>
      </c>
      <c r="DL54" s="413" t="str">
        <f t="shared" ca="1" si="137"/>
        <v/>
      </c>
      <c r="DM54" s="292"/>
      <c r="DN54" s="292"/>
      <c r="DO54" s="292"/>
      <c r="DP54" s="292"/>
      <c r="DQ54" s="292"/>
      <c r="DR54" s="292"/>
      <c r="DS54" s="292"/>
    </row>
    <row r="55" spans="16:123" x14ac:dyDescent="0.3">
      <c r="P55" s="1177"/>
      <c r="Q55" s="1178"/>
      <c r="R55" s="453"/>
      <c r="S55" s="402"/>
      <c r="T55"/>
      <c r="U55" s="1177"/>
      <c r="V55" s="1178"/>
      <c r="W55" s="453"/>
      <c r="X55" s="402"/>
      <c r="AC55" s="358" t="str">
        <f>IF('Data Entry'!H37="","",'Data Entry'!H37)</f>
        <v/>
      </c>
      <c r="AD55" s="356" t="str">
        <f>IF('Data Entry'!G37="","",'Data Entry'!G37)</f>
        <v/>
      </c>
      <c r="AE55" s="357" t="str">
        <f>IF('Data Entry'!J37="","",'Data Entry'!J37)</f>
        <v/>
      </c>
      <c r="AF55" s="402" t="str">
        <f>IF('Data Entry'!I37="","",'Data Entry'!I37)</f>
        <v/>
      </c>
      <c r="AI55" s="304">
        <f t="shared" ref="AI55:AI65" ca="1" si="159">IFERROR(MATCH($AI$52,OFFSET($AC$1,AI54,,1000),0)+AI54,"")</f>
        <v>135</v>
      </c>
      <c r="AJ55" s="305" t="str">
        <f t="shared" ca="1" si="138"/>
        <v>Groceries</v>
      </c>
      <c r="AK55" s="306">
        <f t="shared" ca="1" si="139"/>
        <v>125</v>
      </c>
      <c r="AL55" s="307" t="str">
        <f t="shared" ca="1" si="140"/>
        <v>Liquid Bills</v>
      </c>
      <c r="AM55" s="304">
        <f t="shared" ref="AM55:AM65" ca="1" si="160">IFERROR(MATCH($AM$52,OFFSET($AC$1,AM54,,1000),0)+AM54,"")</f>
        <v>29</v>
      </c>
      <c r="AN55" s="305" t="str">
        <f t="shared" ca="1" si="141"/>
        <v>Credit Card 2</v>
      </c>
      <c r="AO55" s="306">
        <f t="shared" ca="1" si="142"/>
        <v>60</v>
      </c>
      <c r="AP55" s="307">
        <f t="shared" ca="1" si="143"/>
        <v>1400</v>
      </c>
      <c r="AQ55" s="304" t="str">
        <f t="shared" ref="AQ55:AQ65" ca="1" si="161">IFERROR(MATCH($AQ$52,OFFSET($AC$1,AQ54,,1000),0)+AQ54,"")</f>
        <v/>
      </c>
      <c r="AR55" s="305" t="str">
        <f t="shared" ca="1" si="144"/>
        <v/>
      </c>
      <c r="AS55" s="306" t="str">
        <f t="shared" ca="1" si="145"/>
        <v/>
      </c>
      <c r="AT55" s="307" t="str">
        <f t="shared" ca="1" si="146"/>
        <v/>
      </c>
      <c r="AU55" s="304" t="str">
        <f t="shared" ref="AU55:AU65" ca="1" si="162">IFERROR(MATCH($AU$52,OFFSET($AC$1,AU54,,1000),0)+AU54,"")</f>
        <v/>
      </c>
      <c r="AV55" s="305" t="str">
        <f t="shared" ca="1" si="147"/>
        <v/>
      </c>
      <c r="AW55" s="306" t="str">
        <f t="shared" ca="1" si="148"/>
        <v/>
      </c>
      <c r="AX55" s="307" t="str">
        <f t="shared" ca="1" si="149"/>
        <v/>
      </c>
      <c r="AY55" s="304" t="str">
        <f t="shared" ref="AY55:AY65" ca="1" si="163">IFERROR(MATCH($AY$52,OFFSET($AC$1,AY54,,1000),0)+AY54,"")</f>
        <v/>
      </c>
      <c r="AZ55" s="305" t="str">
        <f t="shared" ca="1" si="150"/>
        <v/>
      </c>
      <c r="BA55" s="306" t="str">
        <f t="shared" ca="1" si="151"/>
        <v/>
      </c>
      <c r="BB55" s="307" t="str">
        <f t="shared" ca="1" si="152"/>
        <v/>
      </c>
      <c r="BC55" s="304" t="str">
        <f t="shared" ref="BC55:BC65" ca="1" si="164">IFERROR(MATCH($BC$52,OFFSET($AC$1,BC54,,1000),0)+BC54,"")</f>
        <v/>
      </c>
      <c r="BD55" s="305" t="str">
        <f t="shared" ca="1" si="153"/>
        <v/>
      </c>
      <c r="BE55" s="306" t="str">
        <f t="shared" ca="1" si="154"/>
        <v/>
      </c>
      <c r="BF55" s="307" t="str">
        <f t="shared" ca="1" si="155"/>
        <v/>
      </c>
      <c r="BG55" s="304" t="str">
        <f t="shared" ref="BG55:BG65" ca="1" si="165">IFERROR(MATCH($BG$52,OFFSET($AC$1,BG54,,1000),0)+BG54,"")</f>
        <v/>
      </c>
      <c r="BH55" s="305" t="str">
        <f t="shared" ca="1" si="156"/>
        <v/>
      </c>
      <c r="BI55" s="306" t="str">
        <f t="shared" ca="1" si="157"/>
        <v/>
      </c>
      <c r="BJ55" s="307" t="str">
        <f t="shared" ca="1" si="158"/>
        <v/>
      </c>
      <c r="BL55" s="412" t="str">
        <f ca="1">IF(OR(BM55="",BM55=0),"",MAX(BL$5:BL54)+1)</f>
        <v/>
      </c>
      <c r="BM55" s="316" t="str">
        <f ca="1">IFERROR(INDEX($AJ$6:$AJ$17, ROWS(BM$4:$BM53)), IFERROR(INDEX($AN$6:$AN$17, ROWS(BM$4:$BM53)-ROWS($AJ$6:$AJ$17)), IFERROR(INDEX($AR$6:$AR$17, ROWS(BM$4:$BM53)-ROWS($AJ$6:$AJ$17)-ROWS($AN$6:$AN$17)),IFERROR(INDEX($AV$6:$AV$17, ROWS(BM$4:$BM53)-ROWS($AJ$6:$AJ$17)-ROWS($AN$6:$AN$17)-ROWS($AR$6:$AR$17)),IFERROR(INDEX($AZ$6:$AZ$17, ROWS(BM$4:$BM53)-ROWS($AJ$6:$AJ$17)-ROWS($AN$6:$AN$17)-ROWS($AR$6:$AR$17)-ROWS($AV$6:$AV$17)),IFERROR(INDEX($BD$6:$BD$17, ROWS(BM$4:$BM53)-ROWS($AJ$6:$AJ$17)-ROWS($AN$6:$AN$17)-ROWS($AR$6:$AR$17)-ROWS($AV$6:$AV$17)-ROWS($AZ$6:$AZ$17)),IFERROR(INDEX($BH$6:$BH$17, ROWS(BM$4:$BM53)-ROWS($AJ$6:$AJ$17)-ROWS($AN$6:$AN$17)-ROWS($AR$6:$AR$17)-ROWS($AV$6:$AV$17)-ROWS($AZ$6:$AZ$17)-ROWS($BD$6:$BD$17)), "")))))))</f>
        <v/>
      </c>
      <c r="BN55" s="316" t="str">
        <f t="shared" ca="1" si="30"/>
        <v/>
      </c>
      <c r="BO55" s="316" t="str">
        <f ca="1">IF(OR(BP55="",BP55=0),"",MAX(BO$5:BO54)+1)</f>
        <v/>
      </c>
      <c r="BP55" s="316" t="str">
        <f ca="1">IFERROR(INDEX($AK$6:$AK$17, ROWS($BP$4:BP53)), IFERROR(INDEX($AO$6:$AO$17, ROWS($BP$4:BP53)-ROWS($AK$6:$AK$17)), IFERROR(INDEX($AS$6:$AS$17, ROWS($BP$4:BP53)-ROWS($AK$6:$AK$17)-ROWS($AO$6:$AO$17)),IFERROR(INDEX($AW$6:$AW$17, ROWS($BP$4:BP53)-ROWS($AK$6:$AK$17)-ROWS($AO$6:$AO$17)-ROWS($AS$6:$AS$17)),IFERROR(INDEX($BA$6:$BA$17, ROWS($BP$4:BP53)-ROWS($AK$6:$AK$17)-ROWS($AO$6:$AO$17)-ROWS($AS$6:$AS$17)-ROWS($AW$6:$AW$17)),IFERROR(INDEX($BE$6:$BE$17, ROWS($BP$4:BP53)-ROWS($AK$6:$AK$17)-ROWS($AO$6:$AO$17)-ROWS($AS$6:$AS$17)-ROWS($AW$6:$AW$17)-ROWS($BA$6:$BA$17)),IFERROR(INDEX($BI$6:$BI$17, ROWS($BP$4:BP53)-ROWS($AK$6:$AK$17)-ROWS($AO$6:$AO$17)-ROWS($AS$6:$AS$17)-ROWS($AW$6:$AW$17)-ROWS($BA$6:$BA$17)-ROWS($BE$6:$BE$17)), "")))))))</f>
        <v/>
      </c>
      <c r="BQ55" s="316" t="str">
        <f t="shared" ca="1" si="31"/>
        <v/>
      </c>
      <c r="BR55" s="413" t="str">
        <f t="shared" ca="1" si="32"/>
        <v/>
      </c>
      <c r="BS55" s="412" t="str">
        <f ca="1">IF(OR(BT55="",BT55=0),"",MAX(BS$5:BS54)+1)</f>
        <v/>
      </c>
      <c r="BT55" s="316" t="str">
        <f ca="1">IFERROR(INDEX($AJ$22:$AJ$33, ROWS($BT$4:BT53)), IFERROR(INDEX($AN$22:$AN$33, ROWS($BT$4:BT53)-ROWS($AJ$22:$AJ$33)), IFERROR(INDEX($AR$22:$AR$33, ROWS($BT$4:BT53)-ROWS($AJ$22:$AJ$33)-ROWS($AN$22:$AN$33)),IFERROR(INDEX($AV$22:$AV$33, ROWS($BT$4:BT53)-ROWS($AJ$22:$AJ$33)-ROWS($AN$22:$AN$33)-ROWS($AR$22:$AR$33)),IFERROR(INDEX($AZ$22:$AZ$33, ROWS($BT$4:BT53)-ROWS($AJ$22:$AJ$33)-ROWS($AN$22:$AN$33)-ROWS($AR$22:$AR$33)-ROWS($AV$22:$AV$33)),IFERROR(INDEX($BD$22:$BD$33, ROWS($BT$4:BT53)-ROWS($AJ$22:$AJ$33)-ROWS($AN$22:$AN$33)-ROWS($AR$22:$AR$33)-ROWS($AV$22:$AV$33)-ROWS($AZ$22:$AZ$33)),IFERROR(INDEX($BH$22:$BH$33, ROWS($BT$4:BT53)-ROWS($AJ$22:$AJ$33)-ROWS($AN$22:$AN$33)-ROWS($AR$22:$AR$33)-ROWS($AV$22:$AV$33)-ROWS($AZ$22:$AZ$33)-ROWS($BD$22:$BD$33)), "")))))))</f>
        <v/>
      </c>
      <c r="BU55" s="316" t="str">
        <f t="shared" ca="1" si="33"/>
        <v/>
      </c>
      <c r="BV55" s="316" t="str">
        <f ca="1">IF(OR(BW55="",BW55=0),"",MAX(BV$5:BV54)+1)</f>
        <v/>
      </c>
      <c r="BW55" s="316" t="str">
        <f ca="1">IFERROR(INDEX($AK$22:$AK$33, ROWS($BW$4:BW53)), IFERROR(INDEX($AO$22:$AO$33, ROWS($BW$4:BW53)-ROWS($AK$22:$AK$33)), IFERROR(INDEX($AS$22:$AS$33, ROWS($BW$4:BW53)-ROWS($AK$22:$AK$33)-ROWS($AO$22:$AO$33)),IFERROR(INDEX($AW$22:$AW$33, ROWS($BW$4:BW53)-ROWS($AK$22:$AK$33)-ROWS($AO$22:$AO$33)-ROWS($AS$22:$AS$33)),IFERROR(INDEX($BA$22:$BA$33, ROWS($BW$4:BW53)-ROWS($AK$22:$AK$33)-ROWS($AO$22:$AO$33)-ROWS($AS$22:$AS$33)-ROWS($AW$22:$AW$33)),IFERROR(INDEX($BE$22:$BE$33, ROWS($BW$4:BW53)-ROWS($AK$22:$AK$33)-ROWS($AO$22:$AO$33)-ROWS($AS$22:$AS$33)-ROWS($AW$22:$AW$33)-ROWS($BA$22:$BA$33)),IFERROR(INDEX($BI$22:$BI$33, ROWS($BW$4:BW53)-ROWS($AK$22:$AK$33)-ROWS($AO$22:$AO$33)-ROWS($AS$22:$AS$33)-ROWS($AW$22:$AW$33)-ROWS($BA$22:$BA$33)-ROWS($BE$22:$BE$33)), "")))))))</f>
        <v/>
      </c>
      <c r="BX55" s="316" t="str">
        <f t="shared" ca="1" si="34"/>
        <v/>
      </c>
      <c r="BY55" s="413" t="str">
        <f t="shared" ca="1" si="35"/>
        <v/>
      </c>
      <c r="BZ55" s="412" t="str">
        <f ca="1">IF(OR(CA55="",CA55=0),"",MAX(BZ$5:BZ54)+1)</f>
        <v/>
      </c>
      <c r="CA55" s="316" t="str">
        <f ca="1">IFERROR(INDEX($AJ$38:$AJ$49, ROWS($CA$4:CA53)), IFERROR(INDEX($AN$38:$AN$49, ROWS($CA$4:CA53)-ROWS($AJ$38:$AJ$49)), IFERROR(INDEX($AR$38:$AR$49, ROWS($CA$4:CA53)-ROWS($AJ$38:$AJ$49)-ROWS($AN$38:$AN$49)),IFERROR(INDEX($AV$38:$AV$49, ROWS($CA$4:CA53)-ROWS($AJ$38:$AJ$49)-ROWS($AN$38:$AN$49)-ROWS($AR$38:$AR$49)),IFERROR(INDEX($AZ$38:$AZ$49, ROWS($CA$4:CA53)-ROWS($AJ$38:$AJ$49)-ROWS($AN$38:$AN$49)-ROWS($AR$38:$AR$49)-ROWS($AV$38:$AV$49)),IFERROR(INDEX($BD$38:$BD$49, ROWS($CA$4:CA53)-ROWS($AJ$38:$AJ$49)-ROWS($AN$38:$AN$49)-ROWS($AR$38:$AR$49)-ROWS($AV$38:$AV$49)-ROWS($AZ$38:$AZ$49)),IFERROR(INDEX($BH$38:$BH$49, ROWS($CA$4:CA53)-ROWS($AJ$38:$AJ$49)-ROWS($AN$38:$AN$49)-ROWS($AR$38:$AR$49)-ROWS($AV$38:$AV$49)-ROWS($AZ$38:$AZ$49)-ROWS($BD$38:$BD$49)), "")))))))</f>
        <v/>
      </c>
      <c r="CB55" s="316" t="str">
        <f t="shared" ca="1" si="36"/>
        <v/>
      </c>
      <c r="CC55" s="316" t="str">
        <f ca="1">IF(OR(CD55="",CD55=0),"",MAX(CC$5:CC54)+1)</f>
        <v/>
      </c>
      <c r="CD55" s="316" t="str">
        <f ca="1">IFERROR(INDEX($AK$38:$AK$49, ROWS($CD$4:CD53)), IFERROR(INDEX($AO$38:$AO$49, ROWS($CD$4:CD53)-ROWS($AK$38:$AK$49)), IFERROR(INDEX($AS$38:$AS$49, ROWS($CD$4:CD53)-ROWS($AK$38:$AK$49)-ROWS($AO$38:$AO$49)),IFERROR(INDEX($AW$38:$AW$49, ROWS($CD$4:CD53)-ROWS($AK$38:$AK$49)-ROWS($AO$38:$AO$49)-ROWS($AS$38:$AS$49)),IFERROR(INDEX($BA$38:$BA$49, ROWS($CD$4:CD53)-ROWS($AK$38:$AK$49)-ROWS($AO$38:$AO$49)-ROWS($AS$38:$AS$49)-ROWS($AW$38:$AW$49)),IFERROR(INDEX($BE$38:$BE$49, ROWS($CD$4:CD53)-ROWS($AK$38:$AK$49)-ROWS($AO$38:$AO$49)-ROWS($AS$38:$AS$49)-ROWS($AW$38:$AW$49)-ROWS($BA$38:$BA$49)),IFERROR(INDEX($BI$38:$BI$49, ROWS($CD$4:CD53)-ROWS($AK$38:$AK$49)-ROWS($AO$38:$AO$49)-ROWS($AS$38:$AS$49)-ROWS($AW$38:$AW$49)-ROWS($BA$38:$BA$49)-ROWS($BE$38:$BE$49)), "")))))))</f>
        <v/>
      </c>
      <c r="CE55" s="316" t="str">
        <f t="shared" ca="1" si="37"/>
        <v/>
      </c>
      <c r="CF55" s="413" t="str">
        <f t="shared" ca="1" si="38"/>
        <v/>
      </c>
      <c r="CG55" s="412" t="str">
        <f ca="1">IF(OR(CH55="",CH55=0),"",MAX(CG$5:CG54)+1)</f>
        <v/>
      </c>
      <c r="CH55" s="316" t="str">
        <f ca="1">IFERROR(INDEX($AJ$54:$AJ$65, ROWS($CH$4:CH53)), IFERROR(INDEX($AN$54:$AN$65, ROWS($CH$4:CH53)-ROWS($AJ$54:$AJ$65)), IFERROR(INDEX($AR$54:$AR$65, ROWS($CH$4:CH53)-ROWS($AJ$54:$AJ$65)-ROWS($AN$54:$AN$65)),IFERROR(INDEX($AV$54:$AV$65, ROWS($CH$4:CH53)-ROWS($AJ$54:$AJ$65)-ROWS($AN$54:$AN$65)-ROWS($AR$54:$AR$65)),IFERROR(INDEX($AZ$54:$AZ$65, ROWS($CH$4:CH53)-ROWS($AJ$54:$AJ$65)-ROWS($AN$54:$AN$65)-ROWS($AR$54:$AR$65)-ROWS($AV$54:$AV$65)),IFERROR(INDEX($BD$54:$BD$65, ROWS($CH$4:CH53)-ROWS($AJ$54:$AJ$65)-ROWS($AN$54:$AN$65)-ROWS($AR$54:$AR$65)-ROWS($AV$54:$AV$65)-ROWS($AZ$54:$AZ$65)),IFERROR(INDEX($BH$54:$BH$65, ROWS($CH$4:CH53)-ROWS($AJ$54:$AJ$65)-ROWS($AN$54:$AN$65)-ROWS($AR$54:$AR$65)-ROWS($AV$54:$AV$65)-ROWS($AZ$54:$AZ$65)-ROWS($BD$54:$BD$65)), "")))))))</f>
        <v/>
      </c>
      <c r="CI55" s="316" t="str">
        <f t="shared" ca="1" si="39"/>
        <v/>
      </c>
      <c r="CJ55" s="316" t="str">
        <f ca="1">IF(OR(CK55="",CK55=0),"",MAX(CJ$5:CJ54)+1)</f>
        <v/>
      </c>
      <c r="CK55" s="316" t="str">
        <f ca="1">IFERROR(INDEX($AK$54:$AK$65, ROWS($CK$4:CK53)), IFERROR(INDEX($AO$54:$AO$65, ROWS($CK$4:CK53)-ROWS($AK$54:$AK$65)), IFERROR(INDEX($AS$54:$AS$65, ROWS($CK$4:CK53)-ROWS($AK$54:$AK$65)-ROWS($AO$54:$AO$65)),IFERROR(INDEX($AW$54:$AW$65, ROWS($CK$4:CK53)-ROWS($AK$54:$AK$65)-ROWS($AO$54:$AO$65)-ROWS($AS$54:$AS$65)),IFERROR(INDEX($BA$54:$BA$65, ROWS($CK$4:CK53)-ROWS($AK$54:$AK$65)-ROWS($AO$54:$AO$65)-ROWS($AS$54:$AS$65)-ROWS($AW$54:$AW$65)),IFERROR(INDEX($BE$54:$BE$65, ROWS($CK$4:CK53)-ROWS($AK$54:$AK$65)-ROWS($AO$54:$AO$65)-ROWS($AS$54:$AS$65)-ROWS($AW$54:$AW$65)-ROWS($BA$54:$BA$65)),IFERROR(INDEX($BI$54:$BI$65, ROWS($CK$4:CK53)-ROWS($AK$54:$AK$65)-ROWS($AO$54:$AO$65)-ROWS($AS$54:$AS$65)-ROWS($AW$54:$AW$65)-ROWS($BA$54:$BA$65)-ROWS($BE$54:$BE$65)), "")))))))</f>
        <v/>
      </c>
      <c r="CL55" s="316" t="str">
        <f t="shared" ca="1" si="40"/>
        <v/>
      </c>
      <c r="CM55" s="413" t="str">
        <f t="shared" ca="1" si="41"/>
        <v/>
      </c>
      <c r="CN55" s="412" t="str">
        <f>IF(OR(CO55="",CO55=0),"",MAX(CN$5:CN54)+1)</f>
        <v/>
      </c>
      <c r="CO55" s="316">
        <f>IFERROR(INDEX($AJ$70:$AJ$81, ROWS($CO$4:CO53)), IFERROR(INDEX($AN$70:$AN$81, ROWS($CO$4:CO53)-ROWS($AJ$70:$AJ$81)), IFERROR(INDEX($AR$70:$AR$81, ROWS($CO$4:CO53)-ROWS($AJ$70:$AJ$81)-ROWS($AN$70:$AN$81)),IFERROR(INDEX($AV$70:$AV$81, ROWS($CO$4:CO53)-ROWS($AJ$70:$AJ$81)-ROWS($AN$70:$AN$81)-ROWS($AR$70:$AR$81)),IFERROR(INDEX($AZ$70:$AZ$81, ROWS($CO$4:CO53)-ROWS($AJ$70:$AJ$81)-ROWS($AN$70:$AN$81)-ROWS($AR$70:$AR$81)-ROWS($AV$70:$AV$81)),IFERROR(INDEX($BD$70:$BD$81, ROWS($CO$4:CO53)-ROWS($AJ$70:$AJ$81)-ROWS($AN$70:$AN$81)-ROWS($AR$70:$AR$81)-ROWS($AV$70:$AV$81)-ROWS($AZ$70:$AZ$81)),IFERROR(INDEX($BH$70:$BH$81, ROWS($CO$4:CO53)-ROWS($AJ$70:$AJ$81)-ROWS($AN$70:$AN$81)-ROWS($AR$70:$AR$81)-ROWS($AV$70:$AV$81)-ROWS($AZ$70:$AZ$81)-ROWS($BD$70:$BD$81)), "")))))))</f>
        <v>0</v>
      </c>
      <c r="CP55" s="316" t="str">
        <f t="shared" ca="1" si="42"/>
        <v/>
      </c>
      <c r="CQ55" s="316" t="str">
        <f>IF(OR(CR55="",CR55=0),"",MAX(CQ$5:CQ54)+1)</f>
        <v/>
      </c>
      <c r="CR55" s="316">
        <f>IFERROR(INDEX($AK$70:$AK$81, ROWS($CR$4:CR53)), IFERROR(INDEX($AO$70:$AO$81, ROWS($CR$4:CR53)-ROWS($AK$70:$AK$81)), IFERROR(INDEX($AS$70:$AS$81, ROWS($CR$4:CR53)-ROWS($AK$70:$AK$81)-ROWS($AO$70:$AO$81)),IFERROR(INDEX($AW$70:$AW$81, ROWS($CR$4:CR53)-ROWS($AK$70:$AK$81)-ROWS($AO$70:$AO$81)-ROWS($AS$70:$AS$81)),IFERROR(INDEX($BA$70:$BA$81, ROWS($CR$4:CR53)-ROWS($AK$70:$AK$81)-ROWS($AO$70:$AO$81)-ROWS($AS$70:$AS$81)-ROWS($AW$70:$AW$81)),IFERROR(INDEX($BE$70:$BE$81, ROWS($CR$4:CR53)-ROWS($AK$70:$AK$81)-ROWS($AO$70:$AO$81)-ROWS($AS$70:$AS$81)-ROWS($AW$70:$AW$81)-ROWS($BA$70:$BA$81)),IFERROR(INDEX($BI$70:$BI$81, ROWS($CR$4:CR53)-ROWS($AK$70:$AK$81)-ROWS($AO$70:$AO$81)-ROWS($AS$70:$AS$81)-ROWS($AW$70:$AW$81)-ROWS($BA$70:$BA$81)-ROWS($BE$70:$BE$81)), "")))))))</f>
        <v>0</v>
      </c>
      <c r="CS55" s="316" t="str">
        <f t="shared" ca="1" si="43"/>
        <v/>
      </c>
      <c r="CT55" s="413" t="str">
        <f t="shared" ca="1" si="44"/>
        <v/>
      </c>
      <c r="CU55" s="412" t="str">
        <f>IF(OR(CV55="",CV55=0),"",MAX(CU$5:CU54)+1)</f>
        <v/>
      </c>
      <c r="CV55" s="316" t="str">
        <f>IFERROR(INDEX($AJ$86:$AJ$97, ROWS($CV$4:CV53)), IFERROR(INDEX($AN$86:$AN$97, ROWS($CV$4:CV53)-ROWS($AJ$86:$AJ$97)), ""))</f>
        <v/>
      </c>
      <c r="CW55" s="316" t="str">
        <f t="shared" si="45"/>
        <v/>
      </c>
      <c r="CX55" s="316" t="str">
        <f>IF(OR(CY55="",CY55=0),"",MAX(CX$5:CX54)+1)</f>
        <v/>
      </c>
      <c r="CY55" s="316" t="str">
        <f>IFERROR(INDEX($AK$86:$AK$97, ROWS($CY$4:CY53)), IFERROR(INDEX($AO$86:$AO$97, ROWS($CY$4:CY53)-ROWS($AK$86:$AK$97)), ""))</f>
        <v/>
      </c>
      <c r="CZ55" s="316" t="str">
        <f t="shared" si="46"/>
        <v/>
      </c>
      <c r="DA55" s="413" t="str">
        <f t="shared" si="47"/>
        <v/>
      </c>
      <c r="DC55" s="438">
        <f ca="1">IF(OR(DD55="",DD55=0),"",MAX(DC$45:DC54)+1)</f>
        <v>9</v>
      </c>
      <c r="DD55" s="434" t="str">
        <f t="shared" ca="1" si="130"/>
        <v>Car Payment 2</v>
      </c>
      <c r="DE55" s="413">
        <f t="shared" ca="1" si="131"/>
        <v>200</v>
      </c>
      <c r="DF55" s="431" t="str">
        <f ca="1">IF(OR(DG55="",DG55=0),"",MAX(DF$45:DF54)+1)</f>
        <v/>
      </c>
      <c r="DG55" s="412" t="str">
        <f t="shared" ca="1" si="132"/>
        <v/>
      </c>
      <c r="DH55" s="413" t="str">
        <f t="shared" ca="1" si="133"/>
        <v/>
      </c>
      <c r="DI55" s="412" t="str">
        <f t="shared" ca="1" si="134"/>
        <v/>
      </c>
      <c r="DJ55" s="413" t="str">
        <f t="shared" ca="1" si="135"/>
        <v/>
      </c>
      <c r="DK55" s="412" t="str">
        <f t="shared" ca="1" si="136"/>
        <v/>
      </c>
      <c r="DL55" s="413" t="str">
        <f t="shared" ca="1" si="137"/>
        <v/>
      </c>
      <c r="DN55" s="292"/>
      <c r="DO55" s="292"/>
      <c r="DP55" s="292"/>
      <c r="DQ55" s="292"/>
      <c r="DR55" s="292"/>
      <c r="DS55" s="292"/>
    </row>
    <row r="56" spans="16:123" x14ac:dyDescent="0.3">
      <c r="P56" s="1177"/>
      <c r="Q56" s="1178"/>
      <c r="R56" s="453"/>
      <c r="S56" s="402"/>
      <c r="U56" s="1177"/>
      <c r="V56" s="1178"/>
      <c r="W56" s="453"/>
      <c r="X56" s="402"/>
      <c r="AC56" s="358" t="str">
        <f>IF('Data Entry'!H38="","",'Data Entry'!H38)</f>
        <v/>
      </c>
      <c r="AD56" s="356" t="str">
        <f>IF('Data Entry'!G38="","",'Data Entry'!G38)</f>
        <v/>
      </c>
      <c r="AE56" s="357" t="str">
        <f>IF('Data Entry'!J38="","",'Data Entry'!J38)</f>
        <v/>
      </c>
      <c r="AF56" s="402" t="str">
        <f>IF('Data Entry'!I38="","",'Data Entry'!I38)</f>
        <v/>
      </c>
      <c r="AI56" s="304" t="str">
        <f t="shared" ca="1" si="159"/>
        <v/>
      </c>
      <c r="AJ56" s="305" t="str">
        <f t="shared" ca="1" si="138"/>
        <v/>
      </c>
      <c r="AK56" s="306" t="str">
        <f t="shared" ca="1" si="139"/>
        <v/>
      </c>
      <c r="AL56" s="307" t="str">
        <f t="shared" ca="1" si="140"/>
        <v/>
      </c>
      <c r="AM56" s="304">
        <f t="shared" ca="1" si="160"/>
        <v>65</v>
      </c>
      <c r="AN56" s="305" t="str">
        <f t="shared" ca="1" si="141"/>
        <v>Paycheck 2</v>
      </c>
      <c r="AO56" s="306">
        <f t="shared" ca="1" si="142"/>
        <v>400</v>
      </c>
      <c r="AP56" s="307" t="str">
        <f t="shared" ca="1" si="143"/>
        <v>Income</v>
      </c>
      <c r="AQ56" s="304" t="str">
        <f t="shared" ca="1" si="161"/>
        <v/>
      </c>
      <c r="AR56" s="305" t="str">
        <f t="shared" ca="1" si="144"/>
        <v/>
      </c>
      <c r="AS56" s="306" t="str">
        <f t="shared" ca="1" si="145"/>
        <v/>
      </c>
      <c r="AT56" s="307" t="str">
        <f t="shared" ca="1" si="146"/>
        <v/>
      </c>
      <c r="AU56" s="304" t="str">
        <f t="shared" ca="1" si="162"/>
        <v/>
      </c>
      <c r="AV56" s="305" t="str">
        <f t="shared" ca="1" si="147"/>
        <v/>
      </c>
      <c r="AW56" s="306" t="str">
        <f t="shared" ca="1" si="148"/>
        <v/>
      </c>
      <c r="AX56" s="307" t="str">
        <f t="shared" ca="1" si="149"/>
        <v/>
      </c>
      <c r="AY56" s="304" t="str">
        <f t="shared" ca="1" si="163"/>
        <v/>
      </c>
      <c r="AZ56" s="305" t="str">
        <f t="shared" ca="1" si="150"/>
        <v/>
      </c>
      <c r="BA56" s="306" t="str">
        <f t="shared" ca="1" si="151"/>
        <v/>
      </c>
      <c r="BB56" s="307" t="str">
        <f t="shared" ca="1" si="152"/>
        <v/>
      </c>
      <c r="BC56" s="304" t="str">
        <f t="shared" ca="1" si="164"/>
        <v/>
      </c>
      <c r="BD56" s="305" t="str">
        <f t="shared" ca="1" si="153"/>
        <v/>
      </c>
      <c r="BE56" s="306" t="str">
        <f t="shared" ca="1" si="154"/>
        <v/>
      </c>
      <c r="BF56" s="307" t="str">
        <f t="shared" ca="1" si="155"/>
        <v/>
      </c>
      <c r="BG56" s="304" t="str">
        <f t="shared" ca="1" si="165"/>
        <v/>
      </c>
      <c r="BH56" s="305" t="str">
        <f t="shared" ca="1" si="156"/>
        <v/>
      </c>
      <c r="BI56" s="306" t="str">
        <f t="shared" ca="1" si="157"/>
        <v/>
      </c>
      <c r="BJ56" s="307" t="str">
        <f t="shared" ca="1" si="158"/>
        <v/>
      </c>
      <c r="BL56" s="412" t="str">
        <f ca="1">IF(OR(BM56="",BM56=0),"",MAX(BL$5:BL55)+1)</f>
        <v/>
      </c>
      <c r="BM56" s="316" t="str">
        <f ca="1">IFERROR(INDEX($AJ$6:$AJ$17, ROWS(BM$4:$BM54)), IFERROR(INDEX($AN$6:$AN$17, ROWS(BM$4:$BM54)-ROWS($AJ$6:$AJ$17)), IFERROR(INDEX($AR$6:$AR$17, ROWS(BM$4:$BM54)-ROWS($AJ$6:$AJ$17)-ROWS($AN$6:$AN$17)),IFERROR(INDEX($AV$6:$AV$17, ROWS(BM$4:$BM54)-ROWS($AJ$6:$AJ$17)-ROWS($AN$6:$AN$17)-ROWS($AR$6:$AR$17)),IFERROR(INDEX($AZ$6:$AZ$17, ROWS(BM$4:$BM54)-ROWS($AJ$6:$AJ$17)-ROWS($AN$6:$AN$17)-ROWS($AR$6:$AR$17)-ROWS($AV$6:$AV$17)),IFERROR(INDEX($BD$6:$BD$17, ROWS(BM$4:$BM54)-ROWS($AJ$6:$AJ$17)-ROWS($AN$6:$AN$17)-ROWS($AR$6:$AR$17)-ROWS($AV$6:$AV$17)-ROWS($AZ$6:$AZ$17)),IFERROR(INDEX($BH$6:$BH$17, ROWS(BM$4:$BM54)-ROWS($AJ$6:$AJ$17)-ROWS($AN$6:$AN$17)-ROWS($AR$6:$AR$17)-ROWS($AV$6:$AV$17)-ROWS($AZ$6:$AZ$17)-ROWS($BD$6:$BD$17)), "")))))))</f>
        <v/>
      </c>
      <c r="BN56" s="316" t="str">
        <f t="shared" ca="1" si="30"/>
        <v/>
      </c>
      <c r="BO56" s="316" t="str">
        <f ca="1">IF(OR(BP56="",BP56=0),"",MAX(BO$5:BO55)+1)</f>
        <v/>
      </c>
      <c r="BP56" s="316" t="str">
        <f ca="1">IFERROR(INDEX($AK$6:$AK$17, ROWS($BP$4:BP54)), IFERROR(INDEX($AO$6:$AO$17, ROWS($BP$4:BP54)-ROWS($AK$6:$AK$17)), IFERROR(INDEX($AS$6:$AS$17, ROWS($BP$4:BP54)-ROWS($AK$6:$AK$17)-ROWS($AO$6:$AO$17)),IFERROR(INDEX($AW$6:$AW$17, ROWS($BP$4:BP54)-ROWS($AK$6:$AK$17)-ROWS($AO$6:$AO$17)-ROWS($AS$6:$AS$17)),IFERROR(INDEX($BA$6:$BA$17, ROWS($BP$4:BP54)-ROWS($AK$6:$AK$17)-ROWS($AO$6:$AO$17)-ROWS($AS$6:$AS$17)-ROWS($AW$6:$AW$17)),IFERROR(INDEX($BE$6:$BE$17, ROWS($BP$4:BP54)-ROWS($AK$6:$AK$17)-ROWS($AO$6:$AO$17)-ROWS($AS$6:$AS$17)-ROWS($AW$6:$AW$17)-ROWS($BA$6:$BA$17)),IFERROR(INDEX($BI$6:$BI$17, ROWS($BP$4:BP54)-ROWS($AK$6:$AK$17)-ROWS($AO$6:$AO$17)-ROWS($AS$6:$AS$17)-ROWS($AW$6:$AW$17)-ROWS($BA$6:$BA$17)-ROWS($BE$6:$BE$17)), "")))))))</f>
        <v/>
      </c>
      <c r="BQ56" s="316" t="str">
        <f t="shared" ca="1" si="31"/>
        <v/>
      </c>
      <c r="BR56" s="413" t="str">
        <f t="shared" ca="1" si="32"/>
        <v/>
      </c>
      <c r="BS56" s="412" t="str">
        <f ca="1">IF(OR(BT56="",BT56=0),"",MAX(BS$5:BS55)+1)</f>
        <v/>
      </c>
      <c r="BT56" s="316" t="str">
        <f ca="1">IFERROR(INDEX($AJ$22:$AJ$33, ROWS($BT$4:BT54)), IFERROR(INDEX($AN$22:$AN$33, ROWS($BT$4:BT54)-ROWS($AJ$22:$AJ$33)), IFERROR(INDEX($AR$22:$AR$33, ROWS($BT$4:BT54)-ROWS($AJ$22:$AJ$33)-ROWS($AN$22:$AN$33)),IFERROR(INDEX($AV$22:$AV$33, ROWS($BT$4:BT54)-ROWS($AJ$22:$AJ$33)-ROWS($AN$22:$AN$33)-ROWS($AR$22:$AR$33)),IFERROR(INDEX($AZ$22:$AZ$33, ROWS($BT$4:BT54)-ROWS($AJ$22:$AJ$33)-ROWS($AN$22:$AN$33)-ROWS($AR$22:$AR$33)-ROWS($AV$22:$AV$33)),IFERROR(INDEX($BD$22:$BD$33, ROWS($BT$4:BT54)-ROWS($AJ$22:$AJ$33)-ROWS($AN$22:$AN$33)-ROWS($AR$22:$AR$33)-ROWS($AV$22:$AV$33)-ROWS($AZ$22:$AZ$33)),IFERROR(INDEX($BH$22:$BH$33, ROWS($BT$4:BT54)-ROWS($AJ$22:$AJ$33)-ROWS($AN$22:$AN$33)-ROWS($AR$22:$AR$33)-ROWS($AV$22:$AV$33)-ROWS($AZ$22:$AZ$33)-ROWS($BD$22:$BD$33)), "")))))))</f>
        <v/>
      </c>
      <c r="BU56" s="316" t="str">
        <f t="shared" ca="1" si="33"/>
        <v/>
      </c>
      <c r="BV56" s="316" t="str">
        <f ca="1">IF(OR(BW56="",BW56=0),"",MAX(BV$5:BV55)+1)</f>
        <v/>
      </c>
      <c r="BW56" s="316" t="str">
        <f ca="1">IFERROR(INDEX($AK$22:$AK$33, ROWS($BW$4:BW54)), IFERROR(INDEX($AO$22:$AO$33, ROWS($BW$4:BW54)-ROWS($AK$22:$AK$33)), IFERROR(INDEX($AS$22:$AS$33, ROWS($BW$4:BW54)-ROWS($AK$22:$AK$33)-ROWS($AO$22:$AO$33)),IFERROR(INDEX($AW$22:$AW$33, ROWS($BW$4:BW54)-ROWS($AK$22:$AK$33)-ROWS($AO$22:$AO$33)-ROWS($AS$22:$AS$33)),IFERROR(INDEX($BA$22:$BA$33, ROWS($BW$4:BW54)-ROWS($AK$22:$AK$33)-ROWS($AO$22:$AO$33)-ROWS($AS$22:$AS$33)-ROWS($AW$22:$AW$33)),IFERROR(INDEX($BE$22:$BE$33, ROWS($BW$4:BW54)-ROWS($AK$22:$AK$33)-ROWS($AO$22:$AO$33)-ROWS($AS$22:$AS$33)-ROWS($AW$22:$AW$33)-ROWS($BA$22:$BA$33)),IFERROR(INDEX($BI$22:$BI$33, ROWS($BW$4:BW54)-ROWS($AK$22:$AK$33)-ROWS($AO$22:$AO$33)-ROWS($AS$22:$AS$33)-ROWS($AW$22:$AW$33)-ROWS($BA$22:$BA$33)-ROWS($BE$22:$BE$33)), "")))))))</f>
        <v/>
      </c>
      <c r="BX56" s="316" t="str">
        <f t="shared" ca="1" si="34"/>
        <v/>
      </c>
      <c r="BY56" s="413" t="str">
        <f t="shared" ca="1" si="35"/>
        <v/>
      </c>
      <c r="BZ56" s="412" t="str">
        <f ca="1">IF(OR(CA56="",CA56=0),"",MAX(BZ$5:BZ55)+1)</f>
        <v/>
      </c>
      <c r="CA56" s="316" t="str">
        <f ca="1">IFERROR(INDEX($AJ$38:$AJ$49, ROWS($CA$4:CA54)), IFERROR(INDEX($AN$38:$AN$49, ROWS($CA$4:CA54)-ROWS($AJ$38:$AJ$49)), IFERROR(INDEX($AR$38:$AR$49, ROWS($CA$4:CA54)-ROWS($AJ$38:$AJ$49)-ROWS($AN$38:$AN$49)),IFERROR(INDEX($AV$38:$AV$49, ROWS($CA$4:CA54)-ROWS($AJ$38:$AJ$49)-ROWS($AN$38:$AN$49)-ROWS($AR$38:$AR$49)),IFERROR(INDEX($AZ$38:$AZ$49, ROWS($CA$4:CA54)-ROWS($AJ$38:$AJ$49)-ROWS($AN$38:$AN$49)-ROWS($AR$38:$AR$49)-ROWS($AV$38:$AV$49)),IFERROR(INDEX($BD$38:$BD$49, ROWS($CA$4:CA54)-ROWS($AJ$38:$AJ$49)-ROWS($AN$38:$AN$49)-ROWS($AR$38:$AR$49)-ROWS($AV$38:$AV$49)-ROWS($AZ$38:$AZ$49)),IFERROR(INDEX($BH$38:$BH$49, ROWS($CA$4:CA54)-ROWS($AJ$38:$AJ$49)-ROWS($AN$38:$AN$49)-ROWS($AR$38:$AR$49)-ROWS($AV$38:$AV$49)-ROWS($AZ$38:$AZ$49)-ROWS($BD$38:$BD$49)), "")))))))</f>
        <v/>
      </c>
      <c r="CB56" s="316" t="str">
        <f t="shared" ca="1" si="36"/>
        <v/>
      </c>
      <c r="CC56" s="316" t="str">
        <f ca="1">IF(OR(CD56="",CD56=0),"",MAX(CC$5:CC55)+1)</f>
        <v/>
      </c>
      <c r="CD56" s="316" t="str">
        <f ca="1">IFERROR(INDEX($AK$38:$AK$49, ROWS($CD$4:CD54)), IFERROR(INDEX($AO$38:$AO$49, ROWS($CD$4:CD54)-ROWS($AK$38:$AK$49)), IFERROR(INDEX($AS$38:$AS$49, ROWS($CD$4:CD54)-ROWS($AK$38:$AK$49)-ROWS($AO$38:$AO$49)),IFERROR(INDEX($AW$38:$AW$49, ROWS($CD$4:CD54)-ROWS($AK$38:$AK$49)-ROWS($AO$38:$AO$49)-ROWS($AS$38:$AS$49)),IFERROR(INDEX($BA$38:$BA$49, ROWS($CD$4:CD54)-ROWS($AK$38:$AK$49)-ROWS($AO$38:$AO$49)-ROWS($AS$38:$AS$49)-ROWS($AW$38:$AW$49)),IFERROR(INDEX($BE$38:$BE$49, ROWS($CD$4:CD54)-ROWS($AK$38:$AK$49)-ROWS($AO$38:$AO$49)-ROWS($AS$38:$AS$49)-ROWS($AW$38:$AW$49)-ROWS($BA$38:$BA$49)),IFERROR(INDEX($BI$38:$BI$49, ROWS($CD$4:CD54)-ROWS($AK$38:$AK$49)-ROWS($AO$38:$AO$49)-ROWS($AS$38:$AS$49)-ROWS($AW$38:$AW$49)-ROWS($BA$38:$BA$49)-ROWS($BE$38:$BE$49)), "")))))))</f>
        <v/>
      </c>
      <c r="CE56" s="316" t="str">
        <f t="shared" ca="1" si="37"/>
        <v/>
      </c>
      <c r="CF56" s="413" t="str">
        <f t="shared" ca="1" si="38"/>
        <v/>
      </c>
      <c r="CG56" s="412" t="str">
        <f ca="1">IF(OR(CH56="",CH56=0),"",MAX(CG$5:CG55)+1)</f>
        <v/>
      </c>
      <c r="CH56" s="316" t="str">
        <f ca="1">IFERROR(INDEX($AJ$54:$AJ$65, ROWS($CH$4:CH54)), IFERROR(INDEX($AN$54:$AN$65, ROWS($CH$4:CH54)-ROWS($AJ$54:$AJ$65)), IFERROR(INDEX($AR$54:$AR$65, ROWS($CH$4:CH54)-ROWS($AJ$54:$AJ$65)-ROWS($AN$54:$AN$65)),IFERROR(INDEX($AV$54:$AV$65, ROWS($CH$4:CH54)-ROWS($AJ$54:$AJ$65)-ROWS($AN$54:$AN$65)-ROWS($AR$54:$AR$65)),IFERROR(INDEX($AZ$54:$AZ$65, ROWS($CH$4:CH54)-ROWS($AJ$54:$AJ$65)-ROWS($AN$54:$AN$65)-ROWS($AR$54:$AR$65)-ROWS($AV$54:$AV$65)),IFERROR(INDEX($BD$54:$BD$65, ROWS($CH$4:CH54)-ROWS($AJ$54:$AJ$65)-ROWS($AN$54:$AN$65)-ROWS($AR$54:$AR$65)-ROWS($AV$54:$AV$65)-ROWS($AZ$54:$AZ$65)),IFERROR(INDEX($BH$54:$BH$65, ROWS($CH$4:CH54)-ROWS($AJ$54:$AJ$65)-ROWS($AN$54:$AN$65)-ROWS($AR$54:$AR$65)-ROWS($AV$54:$AV$65)-ROWS($AZ$54:$AZ$65)-ROWS($BD$54:$BD$65)), "")))))))</f>
        <v/>
      </c>
      <c r="CI56" s="316" t="str">
        <f t="shared" ca="1" si="39"/>
        <v/>
      </c>
      <c r="CJ56" s="316" t="str">
        <f ca="1">IF(OR(CK56="",CK56=0),"",MAX(CJ$5:CJ55)+1)</f>
        <v/>
      </c>
      <c r="CK56" s="316" t="str">
        <f ca="1">IFERROR(INDEX($AK$54:$AK$65, ROWS($CK$4:CK54)), IFERROR(INDEX($AO$54:$AO$65, ROWS($CK$4:CK54)-ROWS($AK$54:$AK$65)), IFERROR(INDEX($AS$54:$AS$65, ROWS($CK$4:CK54)-ROWS($AK$54:$AK$65)-ROWS($AO$54:$AO$65)),IFERROR(INDEX($AW$54:$AW$65, ROWS($CK$4:CK54)-ROWS($AK$54:$AK$65)-ROWS($AO$54:$AO$65)-ROWS($AS$54:$AS$65)),IFERROR(INDEX($BA$54:$BA$65, ROWS($CK$4:CK54)-ROWS($AK$54:$AK$65)-ROWS($AO$54:$AO$65)-ROWS($AS$54:$AS$65)-ROWS($AW$54:$AW$65)),IFERROR(INDEX($BE$54:$BE$65, ROWS($CK$4:CK54)-ROWS($AK$54:$AK$65)-ROWS($AO$54:$AO$65)-ROWS($AS$54:$AS$65)-ROWS($AW$54:$AW$65)-ROWS($BA$54:$BA$65)),IFERROR(INDEX($BI$54:$BI$65, ROWS($CK$4:CK54)-ROWS($AK$54:$AK$65)-ROWS($AO$54:$AO$65)-ROWS($AS$54:$AS$65)-ROWS($AW$54:$AW$65)-ROWS($BA$54:$BA$65)-ROWS($BE$54:$BE$65)), "")))))))</f>
        <v/>
      </c>
      <c r="CL56" s="316" t="str">
        <f t="shared" ca="1" si="40"/>
        <v/>
      </c>
      <c r="CM56" s="413" t="str">
        <f t="shared" ca="1" si="41"/>
        <v/>
      </c>
      <c r="CN56" s="412" t="str">
        <f>IF(OR(CO56="",CO56=0),"",MAX(CN$5:CN55)+1)</f>
        <v/>
      </c>
      <c r="CO56" s="316">
        <f>IFERROR(INDEX($AJ$70:$AJ$81, ROWS($CO$4:CO54)), IFERROR(INDEX($AN$70:$AN$81, ROWS($CO$4:CO54)-ROWS($AJ$70:$AJ$81)), IFERROR(INDEX($AR$70:$AR$81, ROWS($CO$4:CO54)-ROWS($AJ$70:$AJ$81)-ROWS($AN$70:$AN$81)),IFERROR(INDEX($AV$70:$AV$81, ROWS($CO$4:CO54)-ROWS($AJ$70:$AJ$81)-ROWS($AN$70:$AN$81)-ROWS($AR$70:$AR$81)),IFERROR(INDEX($AZ$70:$AZ$81, ROWS($CO$4:CO54)-ROWS($AJ$70:$AJ$81)-ROWS($AN$70:$AN$81)-ROWS($AR$70:$AR$81)-ROWS($AV$70:$AV$81)),IFERROR(INDEX($BD$70:$BD$81, ROWS($CO$4:CO54)-ROWS($AJ$70:$AJ$81)-ROWS($AN$70:$AN$81)-ROWS($AR$70:$AR$81)-ROWS($AV$70:$AV$81)-ROWS($AZ$70:$AZ$81)),IFERROR(INDEX($BH$70:$BH$81, ROWS($CO$4:CO54)-ROWS($AJ$70:$AJ$81)-ROWS($AN$70:$AN$81)-ROWS($AR$70:$AR$81)-ROWS($AV$70:$AV$81)-ROWS($AZ$70:$AZ$81)-ROWS($BD$70:$BD$81)), "")))))))</f>
        <v>0</v>
      </c>
      <c r="CP56" s="316" t="str">
        <f t="shared" ca="1" si="42"/>
        <v/>
      </c>
      <c r="CQ56" s="316" t="str">
        <f>IF(OR(CR56="",CR56=0),"",MAX(CQ$5:CQ55)+1)</f>
        <v/>
      </c>
      <c r="CR56" s="316">
        <f>IFERROR(INDEX($AK$70:$AK$81, ROWS($CR$4:CR54)), IFERROR(INDEX($AO$70:$AO$81, ROWS($CR$4:CR54)-ROWS($AK$70:$AK$81)), IFERROR(INDEX($AS$70:$AS$81, ROWS($CR$4:CR54)-ROWS($AK$70:$AK$81)-ROWS($AO$70:$AO$81)),IFERROR(INDEX($AW$70:$AW$81, ROWS($CR$4:CR54)-ROWS($AK$70:$AK$81)-ROWS($AO$70:$AO$81)-ROWS($AS$70:$AS$81)),IFERROR(INDEX($BA$70:$BA$81, ROWS($CR$4:CR54)-ROWS($AK$70:$AK$81)-ROWS($AO$70:$AO$81)-ROWS($AS$70:$AS$81)-ROWS($AW$70:$AW$81)),IFERROR(INDEX($BE$70:$BE$81, ROWS($CR$4:CR54)-ROWS($AK$70:$AK$81)-ROWS($AO$70:$AO$81)-ROWS($AS$70:$AS$81)-ROWS($AW$70:$AW$81)-ROWS($BA$70:$BA$81)),IFERROR(INDEX($BI$70:$BI$81, ROWS($CR$4:CR54)-ROWS($AK$70:$AK$81)-ROWS($AO$70:$AO$81)-ROWS($AS$70:$AS$81)-ROWS($AW$70:$AW$81)-ROWS($BA$70:$BA$81)-ROWS($BE$70:$BE$81)), "")))))))</f>
        <v>0</v>
      </c>
      <c r="CS56" s="316" t="str">
        <f t="shared" ca="1" si="43"/>
        <v/>
      </c>
      <c r="CT56" s="413" t="str">
        <f t="shared" ca="1" si="44"/>
        <v/>
      </c>
      <c r="CU56" s="412" t="str">
        <f>IF(OR(CV56="",CV56=0),"",MAX(CU$5:CU55)+1)</f>
        <v/>
      </c>
      <c r="CV56" s="316" t="str">
        <f>IFERROR(INDEX($AJ$86:$AJ$97, ROWS($CV$4:CV54)), IFERROR(INDEX($AN$86:$AN$97, ROWS($CV$4:CV54)-ROWS($AJ$86:$AJ$97)), ""))</f>
        <v/>
      </c>
      <c r="CW56" s="316" t="str">
        <f t="shared" si="45"/>
        <v/>
      </c>
      <c r="CX56" s="316" t="str">
        <f>IF(OR(CY56="",CY56=0),"",MAX(CX$5:CX55)+1)</f>
        <v/>
      </c>
      <c r="CY56" s="316" t="str">
        <f>IFERROR(INDEX($AK$86:$AK$97, ROWS($CY$4:CY54)), IFERROR(INDEX($AO$86:$AO$97, ROWS($CY$4:CY54)-ROWS($AK$86:$AK$97)), ""))</f>
        <v/>
      </c>
      <c r="CZ56" s="316" t="str">
        <f t="shared" si="46"/>
        <v/>
      </c>
      <c r="DA56" s="413" t="str">
        <f t="shared" si="47"/>
        <v/>
      </c>
      <c r="DC56" s="438" t="str">
        <f ca="1">IF(OR(DD56="",DD56=0),"",MAX(DC$45:DC55)+1)</f>
        <v/>
      </c>
      <c r="DD56" s="434" t="str">
        <f t="shared" ca="1" si="130"/>
        <v/>
      </c>
      <c r="DE56" s="413" t="str">
        <f t="shared" ca="1" si="131"/>
        <v/>
      </c>
      <c r="DF56" s="431">
        <f ca="1">IF(OR(DG56="",DG56=0),"",MAX(DF$45:DF55)+1)</f>
        <v>2</v>
      </c>
      <c r="DG56" s="412" t="str">
        <f t="shared" ca="1" si="132"/>
        <v>Investment 1</v>
      </c>
      <c r="DH56" s="413">
        <f t="shared" ca="1" si="133"/>
        <v>200</v>
      </c>
      <c r="DI56" s="412" t="str">
        <f t="shared" ca="1" si="134"/>
        <v/>
      </c>
      <c r="DJ56" s="413" t="str">
        <f t="shared" ca="1" si="135"/>
        <v/>
      </c>
      <c r="DK56" s="412" t="str">
        <f t="shared" ca="1" si="136"/>
        <v/>
      </c>
      <c r="DL56" s="413" t="str">
        <f t="shared" ca="1" si="137"/>
        <v/>
      </c>
      <c r="DM56" s="278"/>
    </row>
    <row r="57" spans="16:123" ht="15.75" thickBot="1" x14ac:dyDescent="0.35">
      <c r="P57" s="1177"/>
      <c r="Q57" s="1178"/>
      <c r="R57" s="453"/>
      <c r="S57" s="402"/>
      <c r="U57" s="1177"/>
      <c r="V57" s="1178"/>
      <c r="W57" s="453"/>
      <c r="X57" s="402"/>
      <c r="AC57" s="359" t="str">
        <f>IF('Data Entry'!H39="","",'Data Entry'!H39)</f>
        <v/>
      </c>
      <c r="AD57" s="360" t="str">
        <f>IF('Data Entry'!G39="","",'Data Entry'!G39)</f>
        <v/>
      </c>
      <c r="AE57" s="361" t="str">
        <f>IF('Data Entry'!J39="","",'Data Entry'!J39)</f>
        <v/>
      </c>
      <c r="AF57" s="403" t="str">
        <f>IF('Data Entry'!I39="","",'Data Entry'!I39)</f>
        <v/>
      </c>
      <c r="AI57" s="304" t="str">
        <f t="shared" ca="1" si="159"/>
        <v/>
      </c>
      <c r="AJ57" s="305" t="str">
        <f t="shared" ca="1" si="138"/>
        <v/>
      </c>
      <c r="AK57" s="306" t="str">
        <f t="shared" ca="1" si="139"/>
        <v/>
      </c>
      <c r="AL57" s="307" t="str">
        <f t="shared" ca="1" si="140"/>
        <v/>
      </c>
      <c r="AM57" s="304">
        <f t="shared" ca="1" si="160"/>
        <v>131</v>
      </c>
      <c r="AN57" s="305" t="str">
        <f t="shared" ca="1" si="141"/>
        <v>Car 2 Gas</v>
      </c>
      <c r="AO57" s="306">
        <f t="shared" ca="1" si="142"/>
        <v>80</v>
      </c>
      <c r="AP57" s="307" t="str">
        <f t="shared" ca="1" si="143"/>
        <v>Liquid Bills</v>
      </c>
      <c r="AQ57" s="304" t="str">
        <f t="shared" ca="1" si="161"/>
        <v/>
      </c>
      <c r="AR57" s="305" t="str">
        <f t="shared" ca="1" si="144"/>
        <v/>
      </c>
      <c r="AS57" s="306" t="str">
        <f t="shared" ca="1" si="145"/>
        <v/>
      </c>
      <c r="AT57" s="307" t="str">
        <f t="shared" ca="1" si="146"/>
        <v/>
      </c>
      <c r="AU57" s="304" t="str">
        <f t="shared" ca="1" si="162"/>
        <v/>
      </c>
      <c r="AV57" s="305" t="str">
        <f t="shared" ca="1" si="147"/>
        <v/>
      </c>
      <c r="AW57" s="306" t="str">
        <f t="shared" ca="1" si="148"/>
        <v/>
      </c>
      <c r="AX57" s="307" t="str">
        <f t="shared" ca="1" si="149"/>
        <v/>
      </c>
      <c r="AY57" s="304" t="str">
        <f t="shared" ca="1" si="163"/>
        <v/>
      </c>
      <c r="AZ57" s="305" t="str">
        <f t="shared" ca="1" si="150"/>
        <v/>
      </c>
      <c r="BA57" s="306" t="str">
        <f t="shared" ca="1" si="151"/>
        <v/>
      </c>
      <c r="BB57" s="307" t="str">
        <f t="shared" ca="1" si="152"/>
        <v/>
      </c>
      <c r="BC57" s="304" t="str">
        <f t="shared" ca="1" si="164"/>
        <v/>
      </c>
      <c r="BD57" s="305" t="str">
        <f t="shared" ca="1" si="153"/>
        <v/>
      </c>
      <c r="BE57" s="306" t="str">
        <f t="shared" ca="1" si="154"/>
        <v/>
      </c>
      <c r="BF57" s="307" t="str">
        <f t="shared" ca="1" si="155"/>
        <v/>
      </c>
      <c r="BG57" s="304" t="str">
        <f t="shared" ca="1" si="165"/>
        <v/>
      </c>
      <c r="BH57" s="305" t="str">
        <f t="shared" ca="1" si="156"/>
        <v/>
      </c>
      <c r="BI57" s="306" t="str">
        <f t="shared" ca="1" si="157"/>
        <v/>
      </c>
      <c r="BJ57" s="307" t="str">
        <f t="shared" ca="1" si="158"/>
        <v/>
      </c>
      <c r="BL57" s="412" t="str">
        <f ca="1">IF(OR(BM57="",BM57=0),"",MAX(BL$5:BL56)+1)</f>
        <v/>
      </c>
      <c r="BM57" s="316" t="str">
        <f ca="1">IFERROR(INDEX($AJ$6:$AJ$17, ROWS(BM$4:$BM55)), IFERROR(INDEX($AN$6:$AN$17, ROWS(BM$4:$BM55)-ROWS($AJ$6:$AJ$17)), IFERROR(INDEX($AR$6:$AR$17, ROWS(BM$4:$BM55)-ROWS($AJ$6:$AJ$17)-ROWS($AN$6:$AN$17)),IFERROR(INDEX($AV$6:$AV$17, ROWS(BM$4:$BM55)-ROWS($AJ$6:$AJ$17)-ROWS($AN$6:$AN$17)-ROWS($AR$6:$AR$17)),IFERROR(INDEX($AZ$6:$AZ$17, ROWS(BM$4:$BM55)-ROWS($AJ$6:$AJ$17)-ROWS($AN$6:$AN$17)-ROWS($AR$6:$AR$17)-ROWS($AV$6:$AV$17)),IFERROR(INDEX($BD$6:$BD$17, ROWS(BM$4:$BM55)-ROWS($AJ$6:$AJ$17)-ROWS($AN$6:$AN$17)-ROWS($AR$6:$AR$17)-ROWS($AV$6:$AV$17)-ROWS($AZ$6:$AZ$17)),IFERROR(INDEX($BH$6:$BH$17, ROWS(BM$4:$BM55)-ROWS($AJ$6:$AJ$17)-ROWS($AN$6:$AN$17)-ROWS($AR$6:$AR$17)-ROWS($AV$6:$AV$17)-ROWS($AZ$6:$AZ$17)-ROWS($BD$6:$BD$17)), "")))))))</f>
        <v/>
      </c>
      <c r="BN57" s="316" t="str">
        <f t="shared" ca="1" si="30"/>
        <v/>
      </c>
      <c r="BO57" s="316" t="str">
        <f ca="1">IF(OR(BP57="",BP57=0),"",MAX(BO$5:BO56)+1)</f>
        <v/>
      </c>
      <c r="BP57" s="316" t="str">
        <f ca="1">IFERROR(INDEX($AK$6:$AK$17, ROWS($BP$4:BP55)), IFERROR(INDEX($AO$6:$AO$17, ROWS($BP$4:BP55)-ROWS($AK$6:$AK$17)), IFERROR(INDEX($AS$6:$AS$17, ROWS($BP$4:BP55)-ROWS($AK$6:$AK$17)-ROWS($AO$6:$AO$17)),IFERROR(INDEX($AW$6:$AW$17, ROWS($BP$4:BP55)-ROWS($AK$6:$AK$17)-ROWS($AO$6:$AO$17)-ROWS($AS$6:$AS$17)),IFERROR(INDEX($BA$6:$BA$17, ROWS($BP$4:BP55)-ROWS($AK$6:$AK$17)-ROWS($AO$6:$AO$17)-ROWS($AS$6:$AS$17)-ROWS($AW$6:$AW$17)),IFERROR(INDEX($BE$6:$BE$17, ROWS($BP$4:BP55)-ROWS($AK$6:$AK$17)-ROWS($AO$6:$AO$17)-ROWS($AS$6:$AS$17)-ROWS($AW$6:$AW$17)-ROWS($BA$6:$BA$17)),IFERROR(INDEX($BI$6:$BI$17, ROWS($BP$4:BP55)-ROWS($AK$6:$AK$17)-ROWS($AO$6:$AO$17)-ROWS($AS$6:$AS$17)-ROWS($AW$6:$AW$17)-ROWS($BA$6:$BA$17)-ROWS($BE$6:$BE$17)), "")))))))</f>
        <v/>
      </c>
      <c r="BQ57" s="316" t="str">
        <f t="shared" ca="1" si="31"/>
        <v/>
      </c>
      <c r="BR57" s="413" t="str">
        <f t="shared" ca="1" si="32"/>
        <v/>
      </c>
      <c r="BS57" s="412" t="str">
        <f ca="1">IF(OR(BT57="",BT57=0),"",MAX(BS$5:BS56)+1)</f>
        <v/>
      </c>
      <c r="BT57" s="316" t="str">
        <f ca="1">IFERROR(INDEX($AJ$22:$AJ$33, ROWS($BT$4:BT55)), IFERROR(INDEX($AN$22:$AN$33, ROWS($BT$4:BT55)-ROWS($AJ$22:$AJ$33)), IFERROR(INDEX($AR$22:$AR$33, ROWS($BT$4:BT55)-ROWS($AJ$22:$AJ$33)-ROWS($AN$22:$AN$33)),IFERROR(INDEX($AV$22:$AV$33, ROWS($BT$4:BT55)-ROWS($AJ$22:$AJ$33)-ROWS($AN$22:$AN$33)-ROWS($AR$22:$AR$33)),IFERROR(INDEX($AZ$22:$AZ$33, ROWS($BT$4:BT55)-ROWS($AJ$22:$AJ$33)-ROWS($AN$22:$AN$33)-ROWS($AR$22:$AR$33)-ROWS($AV$22:$AV$33)),IFERROR(INDEX($BD$22:$BD$33, ROWS($BT$4:BT55)-ROWS($AJ$22:$AJ$33)-ROWS($AN$22:$AN$33)-ROWS($AR$22:$AR$33)-ROWS($AV$22:$AV$33)-ROWS($AZ$22:$AZ$33)),IFERROR(INDEX($BH$22:$BH$33, ROWS($BT$4:BT55)-ROWS($AJ$22:$AJ$33)-ROWS($AN$22:$AN$33)-ROWS($AR$22:$AR$33)-ROWS($AV$22:$AV$33)-ROWS($AZ$22:$AZ$33)-ROWS($BD$22:$BD$33)), "")))))))</f>
        <v/>
      </c>
      <c r="BU57" s="316" t="str">
        <f t="shared" ca="1" si="33"/>
        <v/>
      </c>
      <c r="BV57" s="316" t="str">
        <f ca="1">IF(OR(BW57="",BW57=0),"",MAX(BV$5:BV56)+1)</f>
        <v/>
      </c>
      <c r="BW57" s="316" t="str">
        <f ca="1">IFERROR(INDEX($AK$22:$AK$33, ROWS($BW$4:BW55)), IFERROR(INDEX($AO$22:$AO$33, ROWS($BW$4:BW55)-ROWS($AK$22:$AK$33)), IFERROR(INDEX($AS$22:$AS$33, ROWS($BW$4:BW55)-ROWS($AK$22:$AK$33)-ROWS($AO$22:$AO$33)),IFERROR(INDEX($AW$22:$AW$33, ROWS($BW$4:BW55)-ROWS($AK$22:$AK$33)-ROWS($AO$22:$AO$33)-ROWS($AS$22:$AS$33)),IFERROR(INDEX($BA$22:$BA$33, ROWS($BW$4:BW55)-ROWS($AK$22:$AK$33)-ROWS($AO$22:$AO$33)-ROWS($AS$22:$AS$33)-ROWS($AW$22:$AW$33)),IFERROR(INDEX($BE$22:$BE$33, ROWS($BW$4:BW55)-ROWS($AK$22:$AK$33)-ROWS($AO$22:$AO$33)-ROWS($AS$22:$AS$33)-ROWS($AW$22:$AW$33)-ROWS($BA$22:$BA$33)),IFERROR(INDEX($BI$22:$BI$33, ROWS($BW$4:BW55)-ROWS($AK$22:$AK$33)-ROWS($AO$22:$AO$33)-ROWS($AS$22:$AS$33)-ROWS($AW$22:$AW$33)-ROWS($BA$22:$BA$33)-ROWS($BE$22:$BE$33)), "")))))))</f>
        <v/>
      </c>
      <c r="BX57" s="316" t="str">
        <f t="shared" ca="1" si="34"/>
        <v/>
      </c>
      <c r="BY57" s="413" t="str">
        <f t="shared" ca="1" si="35"/>
        <v/>
      </c>
      <c r="BZ57" s="412" t="str">
        <f ca="1">IF(OR(CA57="",CA57=0),"",MAX(BZ$5:BZ56)+1)</f>
        <v/>
      </c>
      <c r="CA57" s="316" t="str">
        <f ca="1">IFERROR(INDEX($AJ$38:$AJ$49, ROWS($CA$4:CA55)), IFERROR(INDEX($AN$38:$AN$49, ROWS($CA$4:CA55)-ROWS($AJ$38:$AJ$49)), IFERROR(INDEX($AR$38:$AR$49, ROWS($CA$4:CA55)-ROWS($AJ$38:$AJ$49)-ROWS($AN$38:$AN$49)),IFERROR(INDEX($AV$38:$AV$49, ROWS($CA$4:CA55)-ROWS($AJ$38:$AJ$49)-ROWS($AN$38:$AN$49)-ROWS($AR$38:$AR$49)),IFERROR(INDEX($AZ$38:$AZ$49, ROWS($CA$4:CA55)-ROWS($AJ$38:$AJ$49)-ROWS($AN$38:$AN$49)-ROWS($AR$38:$AR$49)-ROWS($AV$38:$AV$49)),IFERROR(INDEX($BD$38:$BD$49, ROWS($CA$4:CA55)-ROWS($AJ$38:$AJ$49)-ROWS($AN$38:$AN$49)-ROWS($AR$38:$AR$49)-ROWS($AV$38:$AV$49)-ROWS($AZ$38:$AZ$49)),IFERROR(INDEX($BH$38:$BH$49, ROWS($CA$4:CA55)-ROWS($AJ$38:$AJ$49)-ROWS($AN$38:$AN$49)-ROWS($AR$38:$AR$49)-ROWS($AV$38:$AV$49)-ROWS($AZ$38:$AZ$49)-ROWS($BD$38:$BD$49)), "")))))))</f>
        <v/>
      </c>
      <c r="CB57" s="316" t="str">
        <f t="shared" ca="1" si="36"/>
        <v/>
      </c>
      <c r="CC57" s="316" t="str">
        <f ca="1">IF(OR(CD57="",CD57=0),"",MAX(CC$5:CC56)+1)</f>
        <v/>
      </c>
      <c r="CD57" s="316" t="str">
        <f ca="1">IFERROR(INDEX($AK$38:$AK$49, ROWS($CD$4:CD55)), IFERROR(INDEX($AO$38:$AO$49, ROWS($CD$4:CD55)-ROWS($AK$38:$AK$49)), IFERROR(INDEX($AS$38:$AS$49, ROWS($CD$4:CD55)-ROWS($AK$38:$AK$49)-ROWS($AO$38:$AO$49)),IFERROR(INDEX($AW$38:$AW$49, ROWS($CD$4:CD55)-ROWS($AK$38:$AK$49)-ROWS($AO$38:$AO$49)-ROWS($AS$38:$AS$49)),IFERROR(INDEX($BA$38:$BA$49, ROWS($CD$4:CD55)-ROWS($AK$38:$AK$49)-ROWS($AO$38:$AO$49)-ROWS($AS$38:$AS$49)-ROWS($AW$38:$AW$49)),IFERROR(INDEX($BE$38:$BE$49, ROWS($CD$4:CD55)-ROWS($AK$38:$AK$49)-ROWS($AO$38:$AO$49)-ROWS($AS$38:$AS$49)-ROWS($AW$38:$AW$49)-ROWS($BA$38:$BA$49)),IFERROR(INDEX($BI$38:$BI$49, ROWS($CD$4:CD55)-ROWS($AK$38:$AK$49)-ROWS($AO$38:$AO$49)-ROWS($AS$38:$AS$49)-ROWS($AW$38:$AW$49)-ROWS($BA$38:$BA$49)-ROWS($BE$38:$BE$49)), "")))))))</f>
        <v/>
      </c>
      <c r="CE57" s="316" t="str">
        <f t="shared" ca="1" si="37"/>
        <v/>
      </c>
      <c r="CF57" s="413" t="str">
        <f t="shared" ca="1" si="38"/>
        <v/>
      </c>
      <c r="CG57" s="412" t="str">
        <f ca="1">IF(OR(CH57="",CH57=0),"",MAX(CG$5:CG56)+1)</f>
        <v/>
      </c>
      <c r="CH57" s="316" t="str">
        <f ca="1">IFERROR(INDEX($AJ$54:$AJ$65, ROWS($CH$4:CH55)), IFERROR(INDEX($AN$54:$AN$65, ROWS($CH$4:CH55)-ROWS($AJ$54:$AJ$65)), IFERROR(INDEX($AR$54:$AR$65, ROWS($CH$4:CH55)-ROWS($AJ$54:$AJ$65)-ROWS($AN$54:$AN$65)),IFERROR(INDEX($AV$54:$AV$65, ROWS($CH$4:CH55)-ROWS($AJ$54:$AJ$65)-ROWS($AN$54:$AN$65)-ROWS($AR$54:$AR$65)),IFERROR(INDEX($AZ$54:$AZ$65, ROWS($CH$4:CH55)-ROWS($AJ$54:$AJ$65)-ROWS($AN$54:$AN$65)-ROWS($AR$54:$AR$65)-ROWS($AV$54:$AV$65)),IFERROR(INDEX($BD$54:$BD$65, ROWS($CH$4:CH55)-ROWS($AJ$54:$AJ$65)-ROWS($AN$54:$AN$65)-ROWS($AR$54:$AR$65)-ROWS($AV$54:$AV$65)-ROWS($AZ$54:$AZ$65)),IFERROR(INDEX($BH$54:$BH$65, ROWS($CH$4:CH55)-ROWS($AJ$54:$AJ$65)-ROWS($AN$54:$AN$65)-ROWS($AR$54:$AR$65)-ROWS($AV$54:$AV$65)-ROWS($AZ$54:$AZ$65)-ROWS($BD$54:$BD$65)), "")))))))</f>
        <v/>
      </c>
      <c r="CI57" s="316" t="str">
        <f t="shared" ca="1" si="39"/>
        <v/>
      </c>
      <c r="CJ57" s="316" t="str">
        <f ca="1">IF(OR(CK57="",CK57=0),"",MAX(CJ$5:CJ56)+1)</f>
        <v/>
      </c>
      <c r="CK57" s="316" t="str">
        <f ca="1">IFERROR(INDEX($AK$54:$AK$65, ROWS($CK$4:CK55)), IFERROR(INDEX($AO$54:$AO$65, ROWS($CK$4:CK55)-ROWS($AK$54:$AK$65)), IFERROR(INDEX($AS$54:$AS$65, ROWS($CK$4:CK55)-ROWS($AK$54:$AK$65)-ROWS($AO$54:$AO$65)),IFERROR(INDEX($AW$54:$AW$65, ROWS($CK$4:CK55)-ROWS($AK$54:$AK$65)-ROWS($AO$54:$AO$65)-ROWS($AS$54:$AS$65)),IFERROR(INDEX($BA$54:$BA$65, ROWS($CK$4:CK55)-ROWS($AK$54:$AK$65)-ROWS($AO$54:$AO$65)-ROWS($AS$54:$AS$65)-ROWS($AW$54:$AW$65)),IFERROR(INDEX($BE$54:$BE$65, ROWS($CK$4:CK55)-ROWS($AK$54:$AK$65)-ROWS($AO$54:$AO$65)-ROWS($AS$54:$AS$65)-ROWS($AW$54:$AW$65)-ROWS($BA$54:$BA$65)),IFERROR(INDEX($BI$54:$BI$65, ROWS($CK$4:CK55)-ROWS($AK$54:$AK$65)-ROWS($AO$54:$AO$65)-ROWS($AS$54:$AS$65)-ROWS($AW$54:$AW$65)-ROWS($BA$54:$BA$65)-ROWS($BE$54:$BE$65)), "")))))))</f>
        <v/>
      </c>
      <c r="CL57" s="316" t="str">
        <f t="shared" ca="1" si="40"/>
        <v/>
      </c>
      <c r="CM57" s="413" t="str">
        <f t="shared" ca="1" si="41"/>
        <v/>
      </c>
      <c r="CN57" s="412" t="str">
        <f>IF(OR(CO57="",CO57=0),"",MAX(CN$5:CN56)+1)</f>
        <v/>
      </c>
      <c r="CO57" s="316">
        <f>IFERROR(INDEX($AJ$70:$AJ$81, ROWS($CO$4:CO55)), IFERROR(INDEX($AN$70:$AN$81, ROWS($CO$4:CO55)-ROWS($AJ$70:$AJ$81)), IFERROR(INDEX($AR$70:$AR$81, ROWS($CO$4:CO55)-ROWS($AJ$70:$AJ$81)-ROWS($AN$70:$AN$81)),IFERROR(INDEX($AV$70:$AV$81, ROWS($CO$4:CO55)-ROWS($AJ$70:$AJ$81)-ROWS($AN$70:$AN$81)-ROWS($AR$70:$AR$81)),IFERROR(INDEX($AZ$70:$AZ$81, ROWS($CO$4:CO55)-ROWS($AJ$70:$AJ$81)-ROWS($AN$70:$AN$81)-ROWS($AR$70:$AR$81)-ROWS($AV$70:$AV$81)),IFERROR(INDEX($BD$70:$BD$81, ROWS($CO$4:CO55)-ROWS($AJ$70:$AJ$81)-ROWS($AN$70:$AN$81)-ROWS($AR$70:$AR$81)-ROWS($AV$70:$AV$81)-ROWS($AZ$70:$AZ$81)),IFERROR(INDEX($BH$70:$BH$81, ROWS($CO$4:CO55)-ROWS($AJ$70:$AJ$81)-ROWS($AN$70:$AN$81)-ROWS($AR$70:$AR$81)-ROWS($AV$70:$AV$81)-ROWS($AZ$70:$AZ$81)-ROWS($BD$70:$BD$81)), "")))))))</f>
        <v>0</v>
      </c>
      <c r="CP57" s="316" t="str">
        <f t="shared" ca="1" si="42"/>
        <v/>
      </c>
      <c r="CQ57" s="316" t="str">
        <f>IF(OR(CR57="",CR57=0),"",MAX(CQ$5:CQ56)+1)</f>
        <v/>
      </c>
      <c r="CR57" s="316">
        <f>IFERROR(INDEX($AK$70:$AK$81, ROWS($CR$4:CR55)), IFERROR(INDEX($AO$70:$AO$81, ROWS($CR$4:CR55)-ROWS($AK$70:$AK$81)), IFERROR(INDEX($AS$70:$AS$81, ROWS($CR$4:CR55)-ROWS($AK$70:$AK$81)-ROWS($AO$70:$AO$81)),IFERROR(INDEX($AW$70:$AW$81, ROWS($CR$4:CR55)-ROWS($AK$70:$AK$81)-ROWS($AO$70:$AO$81)-ROWS($AS$70:$AS$81)),IFERROR(INDEX($BA$70:$BA$81, ROWS($CR$4:CR55)-ROWS($AK$70:$AK$81)-ROWS($AO$70:$AO$81)-ROWS($AS$70:$AS$81)-ROWS($AW$70:$AW$81)),IFERROR(INDEX($BE$70:$BE$81, ROWS($CR$4:CR55)-ROWS($AK$70:$AK$81)-ROWS($AO$70:$AO$81)-ROWS($AS$70:$AS$81)-ROWS($AW$70:$AW$81)-ROWS($BA$70:$BA$81)),IFERROR(INDEX($BI$70:$BI$81, ROWS($CR$4:CR55)-ROWS($AK$70:$AK$81)-ROWS($AO$70:$AO$81)-ROWS($AS$70:$AS$81)-ROWS($AW$70:$AW$81)-ROWS($BA$70:$BA$81)-ROWS($BE$70:$BE$81)), "")))))))</f>
        <v>0</v>
      </c>
      <c r="CS57" s="316" t="str">
        <f t="shared" ca="1" si="43"/>
        <v/>
      </c>
      <c r="CT57" s="413" t="str">
        <f t="shared" ca="1" si="44"/>
        <v/>
      </c>
      <c r="CU57" s="412" t="str">
        <f>IF(OR(CV57="",CV57=0),"",MAX(CU$5:CU56)+1)</f>
        <v/>
      </c>
      <c r="CV57" s="316" t="str">
        <f>IFERROR(INDEX($AJ$86:$AJ$97, ROWS($CV$4:CV55)), IFERROR(INDEX($AN$86:$AN$97, ROWS($CV$4:CV55)-ROWS($AJ$86:$AJ$97)), ""))</f>
        <v/>
      </c>
      <c r="CW57" s="316" t="str">
        <f t="shared" si="45"/>
        <v/>
      </c>
      <c r="CX57" s="316" t="str">
        <f>IF(OR(CY57="",CY57=0),"",MAX(CX$5:CX56)+1)</f>
        <v/>
      </c>
      <c r="CY57" s="316" t="str">
        <f>IFERROR(INDEX($AK$86:$AK$97, ROWS($CY$4:CY55)), IFERROR(INDEX($AO$86:$AO$97, ROWS($CY$4:CY55)-ROWS($AK$86:$AK$97)), ""))</f>
        <v/>
      </c>
      <c r="CZ57" s="316" t="str">
        <f t="shared" si="46"/>
        <v/>
      </c>
      <c r="DA57" s="413" t="str">
        <f t="shared" si="47"/>
        <v/>
      </c>
      <c r="DC57" s="438" t="str">
        <f ca="1">IF(OR(DD57="",DD57=0),"",MAX(DC$45:DC56)+1)</f>
        <v/>
      </c>
      <c r="DD57" s="435" t="str">
        <f t="shared" ca="1" si="130"/>
        <v/>
      </c>
      <c r="DE57" s="413" t="str">
        <f t="shared" ca="1" si="131"/>
        <v/>
      </c>
      <c r="DF57" s="432" t="str">
        <f ca="1">IF(OR(DG57="",DG57=0),"",MAX(DF$45:DF56)+1)</f>
        <v/>
      </c>
      <c r="DG57" s="414" t="str">
        <f t="shared" ca="1" si="132"/>
        <v/>
      </c>
      <c r="DH57" s="415" t="str">
        <f t="shared" ca="1" si="133"/>
        <v/>
      </c>
      <c r="DI57" s="414" t="str">
        <f t="shared" ca="1" si="134"/>
        <v/>
      </c>
      <c r="DJ57" s="413" t="str">
        <f t="shared" ca="1" si="135"/>
        <v/>
      </c>
      <c r="DK57" s="414" t="str">
        <f t="shared" ca="1" si="136"/>
        <v/>
      </c>
      <c r="DL57" s="415" t="str">
        <f t="shared" ca="1" si="137"/>
        <v/>
      </c>
      <c r="DM57" s="278"/>
      <c r="DN57" s="278"/>
      <c r="DO57" s="278"/>
      <c r="DP57" s="278"/>
      <c r="DQ57" s="278"/>
      <c r="DR57" s="278"/>
      <c r="DS57" s="278"/>
    </row>
    <row r="58" spans="16:123" ht="15.75" thickBot="1" x14ac:dyDescent="0.35">
      <c r="P58" s="1177"/>
      <c r="Q58" s="1178"/>
      <c r="R58" s="453"/>
      <c r="S58" s="402"/>
      <c r="U58" s="1177"/>
      <c r="V58" s="1178"/>
      <c r="W58" s="453"/>
      <c r="X58" s="402"/>
      <c r="AI58" s="304" t="str">
        <f t="shared" ca="1" si="159"/>
        <v/>
      </c>
      <c r="AJ58" s="305" t="str">
        <f t="shared" ca="1" si="138"/>
        <v/>
      </c>
      <c r="AK58" s="306" t="str">
        <f t="shared" ca="1" si="139"/>
        <v/>
      </c>
      <c r="AL58" s="307" t="str">
        <f t="shared" ca="1" si="140"/>
        <v/>
      </c>
      <c r="AM58" s="304" t="str">
        <f t="shared" ca="1" si="160"/>
        <v/>
      </c>
      <c r="AN58" s="305" t="str">
        <f t="shared" ca="1" si="141"/>
        <v/>
      </c>
      <c r="AO58" s="306" t="str">
        <f t="shared" ca="1" si="142"/>
        <v/>
      </c>
      <c r="AP58" s="307" t="str">
        <f t="shared" ca="1" si="143"/>
        <v/>
      </c>
      <c r="AQ58" s="304" t="str">
        <f t="shared" ca="1" si="161"/>
        <v/>
      </c>
      <c r="AR58" s="305" t="str">
        <f t="shared" ca="1" si="144"/>
        <v/>
      </c>
      <c r="AS58" s="306" t="str">
        <f t="shared" ca="1" si="145"/>
        <v/>
      </c>
      <c r="AT58" s="307" t="str">
        <f t="shared" ca="1" si="146"/>
        <v/>
      </c>
      <c r="AU58" s="304" t="str">
        <f t="shared" ca="1" si="162"/>
        <v/>
      </c>
      <c r="AV58" s="305" t="str">
        <f t="shared" ca="1" si="147"/>
        <v/>
      </c>
      <c r="AW58" s="306" t="str">
        <f t="shared" ca="1" si="148"/>
        <v/>
      </c>
      <c r="AX58" s="307" t="str">
        <f t="shared" ca="1" si="149"/>
        <v/>
      </c>
      <c r="AY58" s="304" t="str">
        <f t="shared" ca="1" si="163"/>
        <v/>
      </c>
      <c r="AZ58" s="305" t="str">
        <f t="shared" ca="1" si="150"/>
        <v/>
      </c>
      <c r="BA58" s="306" t="str">
        <f t="shared" ca="1" si="151"/>
        <v/>
      </c>
      <c r="BB58" s="307" t="str">
        <f t="shared" ca="1" si="152"/>
        <v/>
      </c>
      <c r="BC58" s="304" t="str">
        <f t="shared" ca="1" si="164"/>
        <v/>
      </c>
      <c r="BD58" s="305" t="str">
        <f t="shared" ca="1" si="153"/>
        <v/>
      </c>
      <c r="BE58" s="306" t="str">
        <f t="shared" ca="1" si="154"/>
        <v/>
      </c>
      <c r="BF58" s="307" t="str">
        <f t="shared" ca="1" si="155"/>
        <v/>
      </c>
      <c r="BG58" s="304" t="str">
        <f t="shared" ca="1" si="165"/>
        <v/>
      </c>
      <c r="BH58" s="305" t="str">
        <f t="shared" ca="1" si="156"/>
        <v/>
      </c>
      <c r="BI58" s="306" t="str">
        <f t="shared" ca="1" si="157"/>
        <v/>
      </c>
      <c r="BJ58" s="307" t="str">
        <f t="shared" ca="1" si="158"/>
        <v/>
      </c>
      <c r="BL58" s="412" t="str">
        <f ca="1">IF(OR(BM58="",BM58=0),"",MAX(BL$5:BL57)+1)</f>
        <v/>
      </c>
      <c r="BM58" s="316" t="str">
        <f ca="1">IFERROR(INDEX($AJ$6:$AJ$17, ROWS(BM$4:$BM56)), IFERROR(INDEX($AN$6:$AN$17, ROWS(BM$4:$BM56)-ROWS($AJ$6:$AJ$17)), IFERROR(INDEX($AR$6:$AR$17, ROWS(BM$4:$BM56)-ROWS($AJ$6:$AJ$17)-ROWS($AN$6:$AN$17)),IFERROR(INDEX($AV$6:$AV$17, ROWS(BM$4:$BM56)-ROWS($AJ$6:$AJ$17)-ROWS($AN$6:$AN$17)-ROWS($AR$6:$AR$17)),IFERROR(INDEX($AZ$6:$AZ$17, ROWS(BM$4:$BM56)-ROWS($AJ$6:$AJ$17)-ROWS($AN$6:$AN$17)-ROWS($AR$6:$AR$17)-ROWS($AV$6:$AV$17)),IFERROR(INDEX($BD$6:$BD$17, ROWS(BM$4:$BM56)-ROWS($AJ$6:$AJ$17)-ROWS($AN$6:$AN$17)-ROWS($AR$6:$AR$17)-ROWS($AV$6:$AV$17)-ROWS($AZ$6:$AZ$17)),IFERROR(INDEX($BH$6:$BH$17, ROWS(BM$4:$BM56)-ROWS($AJ$6:$AJ$17)-ROWS($AN$6:$AN$17)-ROWS($AR$6:$AR$17)-ROWS($AV$6:$AV$17)-ROWS($AZ$6:$AZ$17)-ROWS($BD$6:$BD$17)), "")))))))</f>
        <v/>
      </c>
      <c r="BN58" s="316" t="str">
        <f t="shared" ca="1" si="30"/>
        <v/>
      </c>
      <c r="BO58" s="316" t="str">
        <f ca="1">IF(OR(BP58="",BP58=0),"",MAX(BO$5:BO57)+1)</f>
        <v/>
      </c>
      <c r="BP58" s="316" t="str">
        <f ca="1">IFERROR(INDEX($AK$6:$AK$17, ROWS($BP$4:BP56)), IFERROR(INDEX($AO$6:$AO$17, ROWS($BP$4:BP56)-ROWS($AK$6:$AK$17)), IFERROR(INDEX($AS$6:$AS$17, ROWS($BP$4:BP56)-ROWS($AK$6:$AK$17)-ROWS($AO$6:$AO$17)),IFERROR(INDEX($AW$6:$AW$17, ROWS($BP$4:BP56)-ROWS($AK$6:$AK$17)-ROWS($AO$6:$AO$17)-ROWS($AS$6:$AS$17)),IFERROR(INDEX($BA$6:$BA$17, ROWS($BP$4:BP56)-ROWS($AK$6:$AK$17)-ROWS($AO$6:$AO$17)-ROWS($AS$6:$AS$17)-ROWS($AW$6:$AW$17)),IFERROR(INDEX($BE$6:$BE$17, ROWS($BP$4:BP56)-ROWS($AK$6:$AK$17)-ROWS($AO$6:$AO$17)-ROWS($AS$6:$AS$17)-ROWS($AW$6:$AW$17)-ROWS($BA$6:$BA$17)),IFERROR(INDEX($BI$6:$BI$17, ROWS($BP$4:BP56)-ROWS($AK$6:$AK$17)-ROWS($AO$6:$AO$17)-ROWS($AS$6:$AS$17)-ROWS($AW$6:$AW$17)-ROWS($BA$6:$BA$17)-ROWS($BE$6:$BE$17)), "")))))))</f>
        <v/>
      </c>
      <c r="BQ58" s="316" t="str">
        <f t="shared" ca="1" si="31"/>
        <v/>
      </c>
      <c r="BR58" s="413" t="str">
        <f t="shared" ca="1" si="32"/>
        <v/>
      </c>
      <c r="BS58" s="412" t="str">
        <f ca="1">IF(OR(BT58="",BT58=0),"",MAX(BS$5:BS57)+1)</f>
        <v/>
      </c>
      <c r="BT58" s="316" t="str">
        <f ca="1">IFERROR(INDEX($AJ$22:$AJ$33, ROWS($BT$4:BT56)), IFERROR(INDEX($AN$22:$AN$33, ROWS($BT$4:BT56)-ROWS($AJ$22:$AJ$33)), IFERROR(INDEX($AR$22:$AR$33, ROWS($BT$4:BT56)-ROWS($AJ$22:$AJ$33)-ROWS($AN$22:$AN$33)),IFERROR(INDEX($AV$22:$AV$33, ROWS($BT$4:BT56)-ROWS($AJ$22:$AJ$33)-ROWS($AN$22:$AN$33)-ROWS($AR$22:$AR$33)),IFERROR(INDEX($AZ$22:$AZ$33, ROWS($BT$4:BT56)-ROWS($AJ$22:$AJ$33)-ROWS($AN$22:$AN$33)-ROWS($AR$22:$AR$33)-ROWS($AV$22:$AV$33)),IFERROR(INDEX($BD$22:$BD$33, ROWS($BT$4:BT56)-ROWS($AJ$22:$AJ$33)-ROWS($AN$22:$AN$33)-ROWS($AR$22:$AR$33)-ROWS($AV$22:$AV$33)-ROWS($AZ$22:$AZ$33)),IFERROR(INDEX($BH$22:$BH$33, ROWS($BT$4:BT56)-ROWS($AJ$22:$AJ$33)-ROWS($AN$22:$AN$33)-ROWS($AR$22:$AR$33)-ROWS($AV$22:$AV$33)-ROWS($AZ$22:$AZ$33)-ROWS($BD$22:$BD$33)), "")))))))</f>
        <v/>
      </c>
      <c r="BU58" s="316" t="str">
        <f t="shared" ca="1" si="33"/>
        <v/>
      </c>
      <c r="BV58" s="316" t="str">
        <f ca="1">IF(OR(BW58="",BW58=0),"",MAX(BV$5:BV57)+1)</f>
        <v/>
      </c>
      <c r="BW58" s="316" t="str">
        <f ca="1">IFERROR(INDEX($AK$22:$AK$33, ROWS($BW$4:BW56)), IFERROR(INDEX($AO$22:$AO$33, ROWS($BW$4:BW56)-ROWS($AK$22:$AK$33)), IFERROR(INDEX($AS$22:$AS$33, ROWS($BW$4:BW56)-ROWS($AK$22:$AK$33)-ROWS($AO$22:$AO$33)),IFERROR(INDEX($AW$22:$AW$33, ROWS($BW$4:BW56)-ROWS($AK$22:$AK$33)-ROWS($AO$22:$AO$33)-ROWS($AS$22:$AS$33)),IFERROR(INDEX($BA$22:$BA$33, ROWS($BW$4:BW56)-ROWS($AK$22:$AK$33)-ROWS($AO$22:$AO$33)-ROWS($AS$22:$AS$33)-ROWS($AW$22:$AW$33)),IFERROR(INDEX($BE$22:$BE$33, ROWS($BW$4:BW56)-ROWS($AK$22:$AK$33)-ROWS($AO$22:$AO$33)-ROWS($AS$22:$AS$33)-ROWS($AW$22:$AW$33)-ROWS($BA$22:$BA$33)),IFERROR(INDEX($BI$22:$BI$33, ROWS($BW$4:BW56)-ROWS($AK$22:$AK$33)-ROWS($AO$22:$AO$33)-ROWS($AS$22:$AS$33)-ROWS($AW$22:$AW$33)-ROWS($BA$22:$BA$33)-ROWS($BE$22:$BE$33)), "")))))))</f>
        <v/>
      </c>
      <c r="BX58" s="316" t="str">
        <f t="shared" ca="1" si="34"/>
        <v/>
      </c>
      <c r="BY58" s="413" t="str">
        <f t="shared" ca="1" si="35"/>
        <v/>
      </c>
      <c r="BZ58" s="412" t="str">
        <f ca="1">IF(OR(CA58="",CA58=0),"",MAX(BZ$5:BZ57)+1)</f>
        <v/>
      </c>
      <c r="CA58" s="316" t="str">
        <f ca="1">IFERROR(INDEX($AJ$38:$AJ$49, ROWS($CA$4:CA56)), IFERROR(INDEX($AN$38:$AN$49, ROWS($CA$4:CA56)-ROWS($AJ$38:$AJ$49)), IFERROR(INDEX($AR$38:$AR$49, ROWS($CA$4:CA56)-ROWS($AJ$38:$AJ$49)-ROWS($AN$38:$AN$49)),IFERROR(INDEX($AV$38:$AV$49, ROWS($CA$4:CA56)-ROWS($AJ$38:$AJ$49)-ROWS($AN$38:$AN$49)-ROWS($AR$38:$AR$49)),IFERROR(INDEX($AZ$38:$AZ$49, ROWS($CA$4:CA56)-ROWS($AJ$38:$AJ$49)-ROWS($AN$38:$AN$49)-ROWS($AR$38:$AR$49)-ROWS($AV$38:$AV$49)),IFERROR(INDEX($BD$38:$BD$49, ROWS($CA$4:CA56)-ROWS($AJ$38:$AJ$49)-ROWS($AN$38:$AN$49)-ROWS($AR$38:$AR$49)-ROWS($AV$38:$AV$49)-ROWS($AZ$38:$AZ$49)),IFERROR(INDEX($BH$38:$BH$49, ROWS($CA$4:CA56)-ROWS($AJ$38:$AJ$49)-ROWS($AN$38:$AN$49)-ROWS($AR$38:$AR$49)-ROWS($AV$38:$AV$49)-ROWS($AZ$38:$AZ$49)-ROWS($BD$38:$BD$49)), "")))))))</f>
        <v/>
      </c>
      <c r="CB58" s="316" t="str">
        <f t="shared" ca="1" si="36"/>
        <v/>
      </c>
      <c r="CC58" s="316" t="str">
        <f ca="1">IF(OR(CD58="",CD58=0),"",MAX(CC$5:CC57)+1)</f>
        <v/>
      </c>
      <c r="CD58" s="316" t="str">
        <f ca="1">IFERROR(INDEX($AK$38:$AK$49, ROWS($CD$4:CD56)), IFERROR(INDEX($AO$38:$AO$49, ROWS($CD$4:CD56)-ROWS($AK$38:$AK$49)), IFERROR(INDEX($AS$38:$AS$49, ROWS($CD$4:CD56)-ROWS($AK$38:$AK$49)-ROWS($AO$38:$AO$49)),IFERROR(INDEX($AW$38:$AW$49, ROWS($CD$4:CD56)-ROWS($AK$38:$AK$49)-ROWS($AO$38:$AO$49)-ROWS($AS$38:$AS$49)),IFERROR(INDEX($BA$38:$BA$49, ROWS($CD$4:CD56)-ROWS($AK$38:$AK$49)-ROWS($AO$38:$AO$49)-ROWS($AS$38:$AS$49)-ROWS($AW$38:$AW$49)),IFERROR(INDEX($BE$38:$BE$49, ROWS($CD$4:CD56)-ROWS($AK$38:$AK$49)-ROWS($AO$38:$AO$49)-ROWS($AS$38:$AS$49)-ROWS($AW$38:$AW$49)-ROWS($BA$38:$BA$49)),IFERROR(INDEX($BI$38:$BI$49, ROWS($CD$4:CD56)-ROWS($AK$38:$AK$49)-ROWS($AO$38:$AO$49)-ROWS($AS$38:$AS$49)-ROWS($AW$38:$AW$49)-ROWS($BA$38:$BA$49)-ROWS($BE$38:$BE$49)), "")))))))</f>
        <v/>
      </c>
      <c r="CE58" s="316" t="str">
        <f t="shared" ca="1" si="37"/>
        <v/>
      </c>
      <c r="CF58" s="413" t="str">
        <f t="shared" ca="1" si="38"/>
        <v/>
      </c>
      <c r="CG58" s="412" t="str">
        <f ca="1">IF(OR(CH58="",CH58=0),"",MAX(CG$5:CG57)+1)</f>
        <v/>
      </c>
      <c r="CH58" s="316" t="str">
        <f ca="1">IFERROR(INDEX($AJ$54:$AJ$65, ROWS($CH$4:CH56)), IFERROR(INDEX($AN$54:$AN$65, ROWS($CH$4:CH56)-ROWS($AJ$54:$AJ$65)), IFERROR(INDEX($AR$54:$AR$65, ROWS($CH$4:CH56)-ROWS($AJ$54:$AJ$65)-ROWS($AN$54:$AN$65)),IFERROR(INDEX($AV$54:$AV$65, ROWS($CH$4:CH56)-ROWS($AJ$54:$AJ$65)-ROWS($AN$54:$AN$65)-ROWS($AR$54:$AR$65)),IFERROR(INDEX($AZ$54:$AZ$65, ROWS($CH$4:CH56)-ROWS($AJ$54:$AJ$65)-ROWS($AN$54:$AN$65)-ROWS($AR$54:$AR$65)-ROWS($AV$54:$AV$65)),IFERROR(INDEX($BD$54:$BD$65, ROWS($CH$4:CH56)-ROWS($AJ$54:$AJ$65)-ROWS($AN$54:$AN$65)-ROWS($AR$54:$AR$65)-ROWS($AV$54:$AV$65)-ROWS($AZ$54:$AZ$65)),IFERROR(INDEX($BH$54:$BH$65, ROWS($CH$4:CH56)-ROWS($AJ$54:$AJ$65)-ROWS($AN$54:$AN$65)-ROWS($AR$54:$AR$65)-ROWS($AV$54:$AV$65)-ROWS($AZ$54:$AZ$65)-ROWS($BD$54:$BD$65)), "")))))))</f>
        <v/>
      </c>
      <c r="CI58" s="316" t="str">
        <f t="shared" ca="1" si="39"/>
        <v/>
      </c>
      <c r="CJ58" s="316" t="str">
        <f ca="1">IF(OR(CK58="",CK58=0),"",MAX(CJ$5:CJ57)+1)</f>
        <v/>
      </c>
      <c r="CK58" s="316" t="str">
        <f ca="1">IFERROR(INDEX($AK$54:$AK$65, ROWS($CK$4:CK56)), IFERROR(INDEX($AO$54:$AO$65, ROWS($CK$4:CK56)-ROWS($AK$54:$AK$65)), IFERROR(INDEX($AS$54:$AS$65, ROWS($CK$4:CK56)-ROWS($AK$54:$AK$65)-ROWS($AO$54:$AO$65)),IFERROR(INDEX($AW$54:$AW$65, ROWS($CK$4:CK56)-ROWS($AK$54:$AK$65)-ROWS($AO$54:$AO$65)-ROWS($AS$54:$AS$65)),IFERROR(INDEX($BA$54:$BA$65, ROWS($CK$4:CK56)-ROWS($AK$54:$AK$65)-ROWS($AO$54:$AO$65)-ROWS($AS$54:$AS$65)-ROWS($AW$54:$AW$65)),IFERROR(INDEX($BE$54:$BE$65, ROWS($CK$4:CK56)-ROWS($AK$54:$AK$65)-ROWS($AO$54:$AO$65)-ROWS($AS$54:$AS$65)-ROWS($AW$54:$AW$65)-ROWS($BA$54:$BA$65)),IFERROR(INDEX($BI$54:$BI$65, ROWS($CK$4:CK56)-ROWS($AK$54:$AK$65)-ROWS($AO$54:$AO$65)-ROWS($AS$54:$AS$65)-ROWS($AW$54:$AW$65)-ROWS($BA$54:$BA$65)-ROWS($BE$54:$BE$65)), "")))))))</f>
        <v/>
      </c>
      <c r="CL58" s="316" t="str">
        <f t="shared" ca="1" si="40"/>
        <v/>
      </c>
      <c r="CM58" s="413" t="str">
        <f t="shared" ca="1" si="41"/>
        <v/>
      </c>
      <c r="CN58" s="412" t="str">
        <f>IF(OR(CO58="",CO58=0),"",MAX(CN$5:CN57)+1)</f>
        <v/>
      </c>
      <c r="CO58" s="316">
        <f>IFERROR(INDEX($AJ$70:$AJ$81, ROWS($CO$4:CO56)), IFERROR(INDEX($AN$70:$AN$81, ROWS($CO$4:CO56)-ROWS($AJ$70:$AJ$81)), IFERROR(INDEX($AR$70:$AR$81, ROWS($CO$4:CO56)-ROWS($AJ$70:$AJ$81)-ROWS($AN$70:$AN$81)),IFERROR(INDEX($AV$70:$AV$81, ROWS($CO$4:CO56)-ROWS($AJ$70:$AJ$81)-ROWS($AN$70:$AN$81)-ROWS($AR$70:$AR$81)),IFERROR(INDEX($AZ$70:$AZ$81, ROWS($CO$4:CO56)-ROWS($AJ$70:$AJ$81)-ROWS($AN$70:$AN$81)-ROWS($AR$70:$AR$81)-ROWS($AV$70:$AV$81)),IFERROR(INDEX($BD$70:$BD$81, ROWS($CO$4:CO56)-ROWS($AJ$70:$AJ$81)-ROWS($AN$70:$AN$81)-ROWS($AR$70:$AR$81)-ROWS($AV$70:$AV$81)-ROWS($AZ$70:$AZ$81)),IFERROR(INDEX($BH$70:$BH$81, ROWS($CO$4:CO56)-ROWS($AJ$70:$AJ$81)-ROWS($AN$70:$AN$81)-ROWS($AR$70:$AR$81)-ROWS($AV$70:$AV$81)-ROWS($AZ$70:$AZ$81)-ROWS($BD$70:$BD$81)), "")))))))</f>
        <v>0</v>
      </c>
      <c r="CP58" s="316" t="str">
        <f t="shared" ca="1" si="42"/>
        <v/>
      </c>
      <c r="CQ58" s="316" t="str">
        <f>IF(OR(CR58="",CR58=0),"",MAX(CQ$5:CQ57)+1)</f>
        <v/>
      </c>
      <c r="CR58" s="316">
        <f>IFERROR(INDEX($AK$70:$AK$81, ROWS($CR$4:CR56)), IFERROR(INDEX($AO$70:$AO$81, ROWS($CR$4:CR56)-ROWS($AK$70:$AK$81)), IFERROR(INDEX($AS$70:$AS$81, ROWS($CR$4:CR56)-ROWS($AK$70:$AK$81)-ROWS($AO$70:$AO$81)),IFERROR(INDEX($AW$70:$AW$81, ROWS($CR$4:CR56)-ROWS($AK$70:$AK$81)-ROWS($AO$70:$AO$81)-ROWS($AS$70:$AS$81)),IFERROR(INDEX($BA$70:$BA$81, ROWS($CR$4:CR56)-ROWS($AK$70:$AK$81)-ROWS($AO$70:$AO$81)-ROWS($AS$70:$AS$81)-ROWS($AW$70:$AW$81)),IFERROR(INDEX($BE$70:$BE$81, ROWS($CR$4:CR56)-ROWS($AK$70:$AK$81)-ROWS($AO$70:$AO$81)-ROWS($AS$70:$AS$81)-ROWS($AW$70:$AW$81)-ROWS($BA$70:$BA$81)),IFERROR(INDEX($BI$70:$BI$81, ROWS($CR$4:CR56)-ROWS($AK$70:$AK$81)-ROWS($AO$70:$AO$81)-ROWS($AS$70:$AS$81)-ROWS($AW$70:$AW$81)-ROWS($BA$70:$BA$81)-ROWS($BE$70:$BE$81)), "")))))))</f>
        <v>0</v>
      </c>
      <c r="CS58" s="316" t="str">
        <f t="shared" ca="1" si="43"/>
        <v/>
      </c>
      <c r="CT58" s="413" t="str">
        <f t="shared" ca="1" si="44"/>
        <v/>
      </c>
      <c r="CU58" s="412" t="str">
        <f>IF(OR(CV58="",CV58=0),"",MAX(CU$5:CU57)+1)</f>
        <v/>
      </c>
      <c r="CV58" s="316" t="str">
        <f>IFERROR(INDEX($AJ$86:$AJ$97, ROWS($CV$4:CV56)), IFERROR(INDEX($AN$86:$AN$97, ROWS($CV$4:CV56)-ROWS($AJ$86:$AJ$97)), ""))</f>
        <v/>
      </c>
      <c r="CW58" s="316" t="str">
        <f t="shared" si="45"/>
        <v/>
      </c>
      <c r="CX58" s="316" t="str">
        <f>IF(OR(CY58="",CY58=0),"",MAX(CX$5:CX57)+1)</f>
        <v/>
      </c>
      <c r="CY58" s="316" t="str">
        <f>IFERROR(INDEX($AK$86:$AK$97, ROWS($CY$4:CY56)), IFERROR(INDEX($AO$86:$AO$97, ROWS($CY$4:CY56)-ROWS($AK$86:$AK$97)), ""))</f>
        <v/>
      </c>
      <c r="CZ58" s="316" t="str">
        <f t="shared" si="46"/>
        <v/>
      </c>
      <c r="DA58" s="413" t="str">
        <f t="shared" si="47"/>
        <v/>
      </c>
      <c r="DC58" s="438" t="str">
        <f ca="1">IF(OR(DD58="",DD58=0),"",MAX(DC$45:DC57)+1)</f>
        <v/>
      </c>
      <c r="DD58" s="434" t="str">
        <f t="shared" ca="1" si="130"/>
        <v/>
      </c>
      <c r="DE58" s="413" t="str">
        <f t="shared" ca="1" si="131"/>
        <v/>
      </c>
      <c r="DF58" s="431" t="str">
        <f ca="1">IF(OR(DG58="",DG58=0),"",MAX(DF$45:DF57)+1)</f>
        <v/>
      </c>
      <c r="DG58" s="412" t="str">
        <f t="shared" ca="1" si="132"/>
        <v/>
      </c>
      <c r="DH58" s="413" t="str">
        <f t="shared" ca="1" si="133"/>
        <v/>
      </c>
      <c r="DI58" s="412" t="str">
        <f t="shared" ca="1" si="134"/>
        <v/>
      </c>
      <c r="DJ58" s="413" t="str">
        <f t="shared" ca="1" si="135"/>
        <v/>
      </c>
      <c r="DK58" s="412" t="str">
        <f t="shared" ca="1" si="136"/>
        <v/>
      </c>
      <c r="DL58" s="413" t="str">
        <f t="shared" ca="1" si="137"/>
        <v/>
      </c>
      <c r="DM58" s="278"/>
      <c r="DN58" s="278"/>
      <c r="DO58" s="278"/>
      <c r="DP58" s="278"/>
      <c r="DQ58" s="278"/>
      <c r="DR58" s="278"/>
      <c r="DS58" s="278"/>
    </row>
    <row r="59" spans="16:123" x14ac:dyDescent="0.3">
      <c r="P59" s="1177"/>
      <c r="Q59" s="1178"/>
      <c r="R59" s="453"/>
      <c r="S59" s="402"/>
      <c r="U59" s="1177"/>
      <c r="V59" s="1178"/>
      <c r="W59" s="453"/>
      <c r="X59" s="402"/>
      <c r="AB59" s="1170" t="s">
        <v>23</v>
      </c>
      <c r="AC59" s="1171"/>
      <c r="AD59" s="1171"/>
      <c r="AE59" s="1171"/>
      <c r="AF59" s="1172"/>
      <c r="AI59" s="304" t="str">
        <f t="shared" ca="1" si="159"/>
        <v/>
      </c>
      <c r="AJ59" s="305" t="str">
        <f t="shared" ca="1" si="138"/>
        <v/>
      </c>
      <c r="AK59" s="306" t="str">
        <f t="shared" ca="1" si="139"/>
        <v/>
      </c>
      <c r="AL59" s="307" t="str">
        <f t="shared" ca="1" si="140"/>
        <v/>
      </c>
      <c r="AM59" s="304" t="str">
        <f t="shared" ca="1" si="160"/>
        <v/>
      </c>
      <c r="AN59" s="305" t="str">
        <f t="shared" ca="1" si="141"/>
        <v/>
      </c>
      <c r="AO59" s="306" t="str">
        <f t="shared" ca="1" si="142"/>
        <v/>
      </c>
      <c r="AP59" s="307" t="str">
        <f t="shared" ca="1" si="143"/>
        <v/>
      </c>
      <c r="AQ59" s="304" t="str">
        <f t="shared" ca="1" si="161"/>
        <v/>
      </c>
      <c r="AR59" s="305" t="str">
        <f t="shared" ca="1" si="144"/>
        <v/>
      </c>
      <c r="AS59" s="306" t="str">
        <f t="shared" ca="1" si="145"/>
        <v/>
      </c>
      <c r="AT59" s="307" t="str">
        <f t="shared" ca="1" si="146"/>
        <v/>
      </c>
      <c r="AU59" s="304" t="str">
        <f t="shared" ca="1" si="162"/>
        <v/>
      </c>
      <c r="AV59" s="305" t="str">
        <f t="shared" ca="1" si="147"/>
        <v/>
      </c>
      <c r="AW59" s="306" t="str">
        <f t="shared" ca="1" si="148"/>
        <v/>
      </c>
      <c r="AX59" s="307" t="str">
        <f t="shared" ca="1" si="149"/>
        <v/>
      </c>
      <c r="AY59" s="304" t="str">
        <f t="shared" ca="1" si="163"/>
        <v/>
      </c>
      <c r="AZ59" s="305" t="str">
        <f t="shared" ca="1" si="150"/>
        <v/>
      </c>
      <c r="BA59" s="306" t="str">
        <f t="shared" ca="1" si="151"/>
        <v/>
      </c>
      <c r="BB59" s="307" t="str">
        <f t="shared" ca="1" si="152"/>
        <v/>
      </c>
      <c r="BC59" s="304" t="str">
        <f t="shared" ca="1" si="164"/>
        <v/>
      </c>
      <c r="BD59" s="305" t="str">
        <f t="shared" ca="1" si="153"/>
        <v/>
      </c>
      <c r="BE59" s="306" t="str">
        <f t="shared" ca="1" si="154"/>
        <v/>
      </c>
      <c r="BF59" s="307" t="str">
        <f t="shared" ca="1" si="155"/>
        <v/>
      </c>
      <c r="BG59" s="304" t="str">
        <f t="shared" ca="1" si="165"/>
        <v/>
      </c>
      <c r="BH59" s="305" t="str">
        <f t="shared" ca="1" si="156"/>
        <v/>
      </c>
      <c r="BI59" s="306" t="str">
        <f t="shared" ca="1" si="157"/>
        <v/>
      </c>
      <c r="BJ59" s="307" t="str">
        <f t="shared" ca="1" si="158"/>
        <v/>
      </c>
      <c r="BL59" s="412" t="str">
        <f ca="1">IF(OR(BM59="",BM59=0),"",MAX(BL$5:BL58)+1)</f>
        <v/>
      </c>
      <c r="BM59" s="316" t="str">
        <f ca="1">IFERROR(INDEX($AJ$6:$AJ$17, ROWS(BM$4:$BM57)), IFERROR(INDEX($AN$6:$AN$17, ROWS(BM$4:$BM57)-ROWS($AJ$6:$AJ$17)), IFERROR(INDEX($AR$6:$AR$17, ROWS(BM$4:$BM57)-ROWS($AJ$6:$AJ$17)-ROWS($AN$6:$AN$17)),IFERROR(INDEX($AV$6:$AV$17, ROWS(BM$4:$BM57)-ROWS($AJ$6:$AJ$17)-ROWS($AN$6:$AN$17)-ROWS($AR$6:$AR$17)),IFERROR(INDEX($AZ$6:$AZ$17, ROWS(BM$4:$BM57)-ROWS($AJ$6:$AJ$17)-ROWS($AN$6:$AN$17)-ROWS($AR$6:$AR$17)-ROWS($AV$6:$AV$17)),IFERROR(INDEX($BD$6:$BD$17, ROWS(BM$4:$BM57)-ROWS($AJ$6:$AJ$17)-ROWS($AN$6:$AN$17)-ROWS($AR$6:$AR$17)-ROWS($AV$6:$AV$17)-ROWS($AZ$6:$AZ$17)),IFERROR(INDEX($BH$6:$BH$17, ROWS(BM$4:$BM57)-ROWS($AJ$6:$AJ$17)-ROWS($AN$6:$AN$17)-ROWS($AR$6:$AR$17)-ROWS($AV$6:$AV$17)-ROWS($AZ$6:$AZ$17)-ROWS($BD$6:$BD$17)), "")))))))</f>
        <v/>
      </c>
      <c r="BN59" s="316" t="str">
        <f t="shared" ca="1" si="30"/>
        <v/>
      </c>
      <c r="BO59" s="316" t="str">
        <f ca="1">IF(OR(BP59="",BP59=0),"",MAX(BO$5:BO58)+1)</f>
        <v/>
      </c>
      <c r="BP59" s="316" t="str">
        <f ca="1">IFERROR(INDEX($AK$6:$AK$17, ROWS($BP$4:BP57)), IFERROR(INDEX($AO$6:$AO$17, ROWS($BP$4:BP57)-ROWS($AK$6:$AK$17)), IFERROR(INDEX($AS$6:$AS$17, ROWS($BP$4:BP57)-ROWS($AK$6:$AK$17)-ROWS($AO$6:$AO$17)),IFERROR(INDEX($AW$6:$AW$17, ROWS($BP$4:BP57)-ROWS($AK$6:$AK$17)-ROWS($AO$6:$AO$17)-ROWS($AS$6:$AS$17)),IFERROR(INDEX($BA$6:$BA$17, ROWS($BP$4:BP57)-ROWS($AK$6:$AK$17)-ROWS($AO$6:$AO$17)-ROWS($AS$6:$AS$17)-ROWS($AW$6:$AW$17)),IFERROR(INDEX($BE$6:$BE$17, ROWS($BP$4:BP57)-ROWS($AK$6:$AK$17)-ROWS($AO$6:$AO$17)-ROWS($AS$6:$AS$17)-ROWS($AW$6:$AW$17)-ROWS($BA$6:$BA$17)),IFERROR(INDEX($BI$6:$BI$17, ROWS($BP$4:BP57)-ROWS($AK$6:$AK$17)-ROWS($AO$6:$AO$17)-ROWS($AS$6:$AS$17)-ROWS($AW$6:$AW$17)-ROWS($BA$6:$BA$17)-ROWS($BE$6:$BE$17)), "")))))))</f>
        <v/>
      </c>
      <c r="BQ59" s="316" t="str">
        <f t="shared" ca="1" si="31"/>
        <v/>
      </c>
      <c r="BR59" s="413" t="str">
        <f t="shared" ca="1" si="32"/>
        <v/>
      </c>
      <c r="BS59" s="412" t="str">
        <f ca="1">IF(OR(BT59="",BT59=0),"",MAX(BS$5:BS58)+1)</f>
        <v/>
      </c>
      <c r="BT59" s="316" t="str">
        <f ca="1">IFERROR(INDEX($AJ$22:$AJ$33, ROWS($BT$4:BT57)), IFERROR(INDEX($AN$22:$AN$33, ROWS($BT$4:BT57)-ROWS($AJ$22:$AJ$33)), IFERROR(INDEX($AR$22:$AR$33, ROWS($BT$4:BT57)-ROWS($AJ$22:$AJ$33)-ROWS($AN$22:$AN$33)),IFERROR(INDEX($AV$22:$AV$33, ROWS($BT$4:BT57)-ROWS($AJ$22:$AJ$33)-ROWS($AN$22:$AN$33)-ROWS($AR$22:$AR$33)),IFERROR(INDEX($AZ$22:$AZ$33, ROWS($BT$4:BT57)-ROWS($AJ$22:$AJ$33)-ROWS($AN$22:$AN$33)-ROWS($AR$22:$AR$33)-ROWS($AV$22:$AV$33)),IFERROR(INDEX($BD$22:$BD$33, ROWS($BT$4:BT57)-ROWS($AJ$22:$AJ$33)-ROWS($AN$22:$AN$33)-ROWS($AR$22:$AR$33)-ROWS($AV$22:$AV$33)-ROWS($AZ$22:$AZ$33)),IFERROR(INDEX($BH$22:$BH$33, ROWS($BT$4:BT57)-ROWS($AJ$22:$AJ$33)-ROWS($AN$22:$AN$33)-ROWS($AR$22:$AR$33)-ROWS($AV$22:$AV$33)-ROWS($AZ$22:$AZ$33)-ROWS($BD$22:$BD$33)), "")))))))</f>
        <v/>
      </c>
      <c r="BU59" s="316" t="str">
        <f t="shared" ca="1" si="33"/>
        <v/>
      </c>
      <c r="BV59" s="316" t="str">
        <f ca="1">IF(OR(BW59="",BW59=0),"",MAX(BV$5:BV58)+1)</f>
        <v/>
      </c>
      <c r="BW59" s="316" t="str">
        <f ca="1">IFERROR(INDEX($AK$22:$AK$33, ROWS($BW$4:BW57)), IFERROR(INDEX($AO$22:$AO$33, ROWS($BW$4:BW57)-ROWS($AK$22:$AK$33)), IFERROR(INDEX($AS$22:$AS$33, ROWS($BW$4:BW57)-ROWS($AK$22:$AK$33)-ROWS($AO$22:$AO$33)),IFERROR(INDEX($AW$22:$AW$33, ROWS($BW$4:BW57)-ROWS($AK$22:$AK$33)-ROWS($AO$22:$AO$33)-ROWS($AS$22:$AS$33)),IFERROR(INDEX($BA$22:$BA$33, ROWS($BW$4:BW57)-ROWS($AK$22:$AK$33)-ROWS($AO$22:$AO$33)-ROWS($AS$22:$AS$33)-ROWS($AW$22:$AW$33)),IFERROR(INDEX($BE$22:$BE$33, ROWS($BW$4:BW57)-ROWS($AK$22:$AK$33)-ROWS($AO$22:$AO$33)-ROWS($AS$22:$AS$33)-ROWS($AW$22:$AW$33)-ROWS($BA$22:$BA$33)),IFERROR(INDEX($BI$22:$BI$33, ROWS($BW$4:BW57)-ROWS($AK$22:$AK$33)-ROWS($AO$22:$AO$33)-ROWS($AS$22:$AS$33)-ROWS($AW$22:$AW$33)-ROWS($BA$22:$BA$33)-ROWS($BE$22:$BE$33)), "")))))))</f>
        <v/>
      </c>
      <c r="BX59" s="316" t="str">
        <f t="shared" ca="1" si="34"/>
        <v/>
      </c>
      <c r="BY59" s="413" t="str">
        <f t="shared" ca="1" si="35"/>
        <v/>
      </c>
      <c r="BZ59" s="412" t="str">
        <f ca="1">IF(OR(CA59="",CA59=0),"",MAX(BZ$5:BZ58)+1)</f>
        <v/>
      </c>
      <c r="CA59" s="316" t="str">
        <f ca="1">IFERROR(INDEX($AJ$38:$AJ$49, ROWS($CA$4:CA57)), IFERROR(INDEX($AN$38:$AN$49, ROWS($CA$4:CA57)-ROWS($AJ$38:$AJ$49)), IFERROR(INDEX($AR$38:$AR$49, ROWS($CA$4:CA57)-ROWS($AJ$38:$AJ$49)-ROWS($AN$38:$AN$49)),IFERROR(INDEX($AV$38:$AV$49, ROWS($CA$4:CA57)-ROWS($AJ$38:$AJ$49)-ROWS($AN$38:$AN$49)-ROWS($AR$38:$AR$49)),IFERROR(INDEX($AZ$38:$AZ$49, ROWS($CA$4:CA57)-ROWS($AJ$38:$AJ$49)-ROWS($AN$38:$AN$49)-ROWS($AR$38:$AR$49)-ROWS($AV$38:$AV$49)),IFERROR(INDEX($BD$38:$BD$49, ROWS($CA$4:CA57)-ROWS($AJ$38:$AJ$49)-ROWS($AN$38:$AN$49)-ROWS($AR$38:$AR$49)-ROWS($AV$38:$AV$49)-ROWS($AZ$38:$AZ$49)),IFERROR(INDEX($BH$38:$BH$49, ROWS($CA$4:CA57)-ROWS($AJ$38:$AJ$49)-ROWS($AN$38:$AN$49)-ROWS($AR$38:$AR$49)-ROWS($AV$38:$AV$49)-ROWS($AZ$38:$AZ$49)-ROWS($BD$38:$BD$49)), "")))))))</f>
        <v/>
      </c>
      <c r="CB59" s="316" t="str">
        <f t="shared" ca="1" si="36"/>
        <v/>
      </c>
      <c r="CC59" s="316" t="str">
        <f ca="1">IF(OR(CD59="",CD59=0),"",MAX(CC$5:CC58)+1)</f>
        <v/>
      </c>
      <c r="CD59" s="316" t="str">
        <f ca="1">IFERROR(INDEX($AK$38:$AK$49, ROWS($CD$4:CD57)), IFERROR(INDEX($AO$38:$AO$49, ROWS($CD$4:CD57)-ROWS($AK$38:$AK$49)), IFERROR(INDEX($AS$38:$AS$49, ROWS($CD$4:CD57)-ROWS($AK$38:$AK$49)-ROWS($AO$38:$AO$49)),IFERROR(INDEX($AW$38:$AW$49, ROWS($CD$4:CD57)-ROWS($AK$38:$AK$49)-ROWS($AO$38:$AO$49)-ROWS($AS$38:$AS$49)),IFERROR(INDEX($BA$38:$BA$49, ROWS($CD$4:CD57)-ROWS($AK$38:$AK$49)-ROWS($AO$38:$AO$49)-ROWS($AS$38:$AS$49)-ROWS($AW$38:$AW$49)),IFERROR(INDEX($BE$38:$BE$49, ROWS($CD$4:CD57)-ROWS($AK$38:$AK$49)-ROWS($AO$38:$AO$49)-ROWS($AS$38:$AS$49)-ROWS($AW$38:$AW$49)-ROWS($BA$38:$BA$49)),IFERROR(INDEX($BI$38:$BI$49, ROWS($CD$4:CD57)-ROWS($AK$38:$AK$49)-ROWS($AO$38:$AO$49)-ROWS($AS$38:$AS$49)-ROWS($AW$38:$AW$49)-ROWS($BA$38:$BA$49)-ROWS($BE$38:$BE$49)), "")))))))</f>
        <v/>
      </c>
      <c r="CE59" s="316" t="str">
        <f t="shared" ca="1" si="37"/>
        <v/>
      </c>
      <c r="CF59" s="413" t="str">
        <f t="shared" ca="1" si="38"/>
        <v/>
      </c>
      <c r="CG59" s="412" t="str">
        <f ca="1">IF(OR(CH59="",CH59=0),"",MAX(CG$5:CG58)+1)</f>
        <v/>
      </c>
      <c r="CH59" s="316" t="str">
        <f ca="1">IFERROR(INDEX($AJ$54:$AJ$65, ROWS($CH$4:CH57)), IFERROR(INDEX($AN$54:$AN$65, ROWS($CH$4:CH57)-ROWS($AJ$54:$AJ$65)), IFERROR(INDEX($AR$54:$AR$65, ROWS($CH$4:CH57)-ROWS($AJ$54:$AJ$65)-ROWS($AN$54:$AN$65)),IFERROR(INDEX($AV$54:$AV$65, ROWS($CH$4:CH57)-ROWS($AJ$54:$AJ$65)-ROWS($AN$54:$AN$65)-ROWS($AR$54:$AR$65)),IFERROR(INDEX($AZ$54:$AZ$65, ROWS($CH$4:CH57)-ROWS($AJ$54:$AJ$65)-ROWS($AN$54:$AN$65)-ROWS($AR$54:$AR$65)-ROWS($AV$54:$AV$65)),IFERROR(INDEX($BD$54:$BD$65, ROWS($CH$4:CH57)-ROWS($AJ$54:$AJ$65)-ROWS($AN$54:$AN$65)-ROWS($AR$54:$AR$65)-ROWS($AV$54:$AV$65)-ROWS($AZ$54:$AZ$65)),IFERROR(INDEX($BH$54:$BH$65, ROWS($CH$4:CH57)-ROWS($AJ$54:$AJ$65)-ROWS($AN$54:$AN$65)-ROWS($AR$54:$AR$65)-ROWS($AV$54:$AV$65)-ROWS($AZ$54:$AZ$65)-ROWS($BD$54:$BD$65)), "")))))))</f>
        <v/>
      </c>
      <c r="CI59" s="316" t="str">
        <f t="shared" ca="1" si="39"/>
        <v/>
      </c>
      <c r="CJ59" s="316" t="str">
        <f ca="1">IF(OR(CK59="",CK59=0),"",MAX(CJ$5:CJ58)+1)</f>
        <v/>
      </c>
      <c r="CK59" s="316" t="str">
        <f ca="1">IFERROR(INDEX($AK$54:$AK$65, ROWS($CK$4:CK57)), IFERROR(INDEX($AO$54:$AO$65, ROWS($CK$4:CK57)-ROWS($AK$54:$AK$65)), IFERROR(INDEX($AS$54:$AS$65, ROWS($CK$4:CK57)-ROWS($AK$54:$AK$65)-ROWS($AO$54:$AO$65)),IFERROR(INDEX($AW$54:$AW$65, ROWS($CK$4:CK57)-ROWS($AK$54:$AK$65)-ROWS($AO$54:$AO$65)-ROWS($AS$54:$AS$65)),IFERROR(INDEX($BA$54:$BA$65, ROWS($CK$4:CK57)-ROWS($AK$54:$AK$65)-ROWS($AO$54:$AO$65)-ROWS($AS$54:$AS$65)-ROWS($AW$54:$AW$65)),IFERROR(INDEX($BE$54:$BE$65, ROWS($CK$4:CK57)-ROWS($AK$54:$AK$65)-ROWS($AO$54:$AO$65)-ROWS($AS$54:$AS$65)-ROWS($AW$54:$AW$65)-ROWS($BA$54:$BA$65)),IFERROR(INDEX($BI$54:$BI$65, ROWS($CK$4:CK57)-ROWS($AK$54:$AK$65)-ROWS($AO$54:$AO$65)-ROWS($AS$54:$AS$65)-ROWS($AW$54:$AW$65)-ROWS($BA$54:$BA$65)-ROWS($BE$54:$BE$65)), "")))))))</f>
        <v/>
      </c>
      <c r="CL59" s="316" t="str">
        <f t="shared" ca="1" si="40"/>
        <v/>
      </c>
      <c r="CM59" s="413" t="str">
        <f t="shared" ca="1" si="41"/>
        <v/>
      </c>
      <c r="CN59" s="412" t="str">
        <f>IF(OR(CO59="",CO59=0),"",MAX(CN$5:CN58)+1)</f>
        <v/>
      </c>
      <c r="CO59" s="316">
        <f>IFERROR(INDEX($AJ$70:$AJ$81, ROWS($CO$4:CO57)), IFERROR(INDEX($AN$70:$AN$81, ROWS($CO$4:CO57)-ROWS($AJ$70:$AJ$81)), IFERROR(INDEX($AR$70:$AR$81, ROWS($CO$4:CO57)-ROWS($AJ$70:$AJ$81)-ROWS($AN$70:$AN$81)),IFERROR(INDEX($AV$70:$AV$81, ROWS($CO$4:CO57)-ROWS($AJ$70:$AJ$81)-ROWS($AN$70:$AN$81)-ROWS($AR$70:$AR$81)),IFERROR(INDEX($AZ$70:$AZ$81, ROWS($CO$4:CO57)-ROWS($AJ$70:$AJ$81)-ROWS($AN$70:$AN$81)-ROWS($AR$70:$AR$81)-ROWS($AV$70:$AV$81)),IFERROR(INDEX($BD$70:$BD$81, ROWS($CO$4:CO57)-ROWS($AJ$70:$AJ$81)-ROWS($AN$70:$AN$81)-ROWS($AR$70:$AR$81)-ROWS($AV$70:$AV$81)-ROWS($AZ$70:$AZ$81)),IFERROR(INDEX($BH$70:$BH$81, ROWS($CO$4:CO57)-ROWS($AJ$70:$AJ$81)-ROWS($AN$70:$AN$81)-ROWS($AR$70:$AR$81)-ROWS($AV$70:$AV$81)-ROWS($AZ$70:$AZ$81)-ROWS($BD$70:$BD$81)), "")))))))</f>
        <v>0</v>
      </c>
      <c r="CP59" s="316" t="str">
        <f t="shared" ca="1" si="42"/>
        <v/>
      </c>
      <c r="CQ59" s="316" t="str">
        <f>IF(OR(CR59="",CR59=0),"",MAX(CQ$5:CQ58)+1)</f>
        <v/>
      </c>
      <c r="CR59" s="316">
        <f>IFERROR(INDEX($AK$70:$AK$81, ROWS($CR$4:CR57)), IFERROR(INDEX($AO$70:$AO$81, ROWS($CR$4:CR57)-ROWS($AK$70:$AK$81)), IFERROR(INDEX($AS$70:$AS$81, ROWS($CR$4:CR57)-ROWS($AK$70:$AK$81)-ROWS($AO$70:$AO$81)),IFERROR(INDEX($AW$70:$AW$81, ROWS($CR$4:CR57)-ROWS($AK$70:$AK$81)-ROWS($AO$70:$AO$81)-ROWS($AS$70:$AS$81)),IFERROR(INDEX($BA$70:$BA$81, ROWS($CR$4:CR57)-ROWS($AK$70:$AK$81)-ROWS($AO$70:$AO$81)-ROWS($AS$70:$AS$81)-ROWS($AW$70:$AW$81)),IFERROR(INDEX($BE$70:$BE$81, ROWS($CR$4:CR57)-ROWS($AK$70:$AK$81)-ROWS($AO$70:$AO$81)-ROWS($AS$70:$AS$81)-ROWS($AW$70:$AW$81)-ROWS($BA$70:$BA$81)),IFERROR(INDEX($BI$70:$BI$81, ROWS($CR$4:CR57)-ROWS($AK$70:$AK$81)-ROWS($AO$70:$AO$81)-ROWS($AS$70:$AS$81)-ROWS($AW$70:$AW$81)-ROWS($BA$70:$BA$81)-ROWS($BE$70:$BE$81)), "")))))))</f>
        <v>0</v>
      </c>
      <c r="CS59" s="316" t="str">
        <f t="shared" ca="1" si="43"/>
        <v/>
      </c>
      <c r="CT59" s="413" t="str">
        <f t="shared" ca="1" si="44"/>
        <v/>
      </c>
      <c r="CU59" s="412" t="str">
        <f>IF(OR(CV59="",CV59=0),"",MAX(CU$5:CU58)+1)</f>
        <v/>
      </c>
      <c r="CV59" s="316" t="str">
        <f>IFERROR(INDEX($AJ$86:$AJ$97, ROWS($CV$4:CV57)), IFERROR(INDEX($AN$86:$AN$97, ROWS($CV$4:CV57)-ROWS($AJ$86:$AJ$97)), ""))</f>
        <v/>
      </c>
      <c r="CW59" s="316" t="str">
        <f t="shared" si="45"/>
        <v/>
      </c>
      <c r="CX59" s="316" t="str">
        <f>IF(OR(CY59="",CY59=0),"",MAX(CX$5:CX58)+1)</f>
        <v/>
      </c>
      <c r="CY59" s="316" t="str">
        <f>IFERROR(INDEX($AK$86:$AK$97, ROWS($CY$4:CY57)), IFERROR(INDEX($AO$86:$AO$97, ROWS($CY$4:CY57)-ROWS($AK$86:$AK$97)), ""))</f>
        <v/>
      </c>
      <c r="CZ59" s="316" t="str">
        <f t="shared" si="46"/>
        <v/>
      </c>
      <c r="DA59" s="413" t="str">
        <f t="shared" si="47"/>
        <v/>
      </c>
      <c r="DC59" s="438" t="str">
        <f ca="1">IF(OR(DD59="",DD59=0),"",MAX(DC$45:DC58)+1)</f>
        <v/>
      </c>
      <c r="DD59" s="434" t="str">
        <f t="shared" ca="1" si="130"/>
        <v/>
      </c>
      <c r="DE59" s="413" t="str">
        <f t="shared" ca="1" si="131"/>
        <v/>
      </c>
      <c r="DF59" s="431" t="str">
        <f ca="1">IF(OR(DG59="",DG59=0),"",MAX(DF$45:DF58)+1)</f>
        <v/>
      </c>
      <c r="DG59" s="412" t="str">
        <f t="shared" ca="1" si="132"/>
        <v/>
      </c>
      <c r="DH59" s="413" t="str">
        <f t="shared" ca="1" si="133"/>
        <v/>
      </c>
      <c r="DI59" s="412" t="str">
        <f t="shared" ca="1" si="134"/>
        <v/>
      </c>
      <c r="DJ59" s="413" t="str">
        <f t="shared" ca="1" si="135"/>
        <v/>
      </c>
      <c r="DK59" s="412" t="str">
        <f t="shared" ca="1" si="136"/>
        <v/>
      </c>
      <c r="DL59" s="413" t="str">
        <f t="shared" ca="1" si="137"/>
        <v/>
      </c>
      <c r="DM59" s="278"/>
      <c r="DN59" s="278"/>
      <c r="DO59" s="278"/>
      <c r="DP59" s="278"/>
      <c r="DQ59" s="278"/>
      <c r="DR59" s="278"/>
      <c r="DS59" s="278"/>
    </row>
    <row r="60" spans="16:123" x14ac:dyDescent="0.3">
      <c r="P60" s="1177"/>
      <c r="Q60" s="1178"/>
      <c r="R60" s="453"/>
      <c r="S60" s="402"/>
      <c r="U60" s="1177"/>
      <c r="V60" s="1178"/>
      <c r="W60" s="453"/>
      <c r="X60" s="402"/>
      <c r="AB60" s="362"/>
      <c r="AC60" s="396" t="s">
        <v>495</v>
      </c>
      <c r="AD60" s="397" t="s">
        <v>192</v>
      </c>
      <c r="AE60" s="397" t="s">
        <v>193</v>
      </c>
      <c r="AF60" s="398" t="s">
        <v>261</v>
      </c>
      <c r="AI60" s="304" t="str">
        <f t="shared" ca="1" si="159"/>
        <v/>
      </c>
      <c r="AJ60" s="305" t="str">
        <f t="shared" ca="1" si="138"/>
        <v/>
      </c>
      <c r="AK60" s="306" t="str">
        <f t="shared" ca="1" si="139"/>
        <v/>
      </c>
      <c r="AL60" s="307" t="str">
        <f t="shared" ca="1" si="140"/>
        <v/>
      </c>
      <c r="AM60" s="304" t="str">
        <f t="shared" ca="1" si="160"/>
        <v/>
      </c>
      <c r="AN60" s="305" t="str">
        <f t="shared" ca="1" si="141"/>
        <v/>
      </c>
      <c r="AO60" s="306" t="str">
        <f t="shared" ca="1" si="142"/>
        <v/>
      </c>
      <c r="AP60" s="307" t="str">
        <f t="shared" ca="1" si="143"/>
        <v/>
      </c>
      <c r="AQ60" s="304" t="str">
        <f t="shared" ca="1" si="161"/>
        <v/>
      </c>
      <c r="AR60" s="305" t="str">
        <f t="shared" ca="1" si="144"/>
        <v/>
      </c>
      <c r="AS60" s="306" t="str">
        <f t="shared" ca="1" si="145"/>
        <v/>
      </c>
      <c r="AT60" s="307" t="str">
        <f t="shared" ca="1" si="146"/>
        <v/>
      </c>
      <c r="AU60" s="304" t="str">
        <f t="shared" ca="1" si="162"/>
        <v/>
      </c>
      <c r="AV60" s="305" t="str">
        <f t="shared" ca="1" si="147"/>
        <v/>
      </c>
      <c r="AW60" s="306" t="str">
        <f t="shared" ca="1" si="148"/>
        <v/>
      </c>
      <c r="AX60" s="307" t="str">
        <f t="shared" ca="1" si="149"/>
        <v/>
      </c>
      <c r="AY60" s="304" t="str">
        <f t="shared" ca="1" si="163"/>
        <v/>
      </c>
      <c r="AZ60" s="305" t="str">
        <f t="shared" ca="1" si="150"/>
        <v/>
      </c>
      <c r="BA60" s="306" t="str">
        <f t="shared" ca="1" si="151"/>
        <v/>
      </c>
      <c r="BB60" s="307" t="str">
        <f t="shared" ca="1" si="152"/>
        <v/>
      </c>
      <c r="BC60" s="304" t="str">
        <f t="shared" ca="1" si="164"/>
        <v/>
      </c>
      <c r="BD60" s="305" t="str">
        <f t="shared" ca="1" si="153"/>
        <v/>
      </c>
      <c r="BE60" s="306" t="str">
        <f t="shared" ca="1" si="154"/>
        <v/>
      </c>
      <c r="BF60" s="307" t="str">
        <f t="shared" ca="1" si="155"/>
        <v/>
      </c>
      <c r="BG60" s="304" t="str">
        <f t="shared" ca="1" si="165"/>
        <v/>
      </c>
      <c r="BH60" s="305" t="str">
        <f t="shared" ca="1" si="156"/>
        <v/>
      </c>
      <c r="BI60" s="306" t="str">
        <f t="shared" ca="1" si="157"/>
        <v/>
      </c>
      <c r="BJ60" s="307" t="str">
        <f t="shared" ca="1" si="158"/>
        <v/>
      </c>
      <c r="BL60" s="412" t="str">
        <f ca="1">IF(OR(BM60="",BM60=0),"",MAX(BL$5:BL59)+1)</f>
        <v/>
      </c>
      <c r="BM60" s="316" t="str">
        <f ca="1">IFERROR(INDEX($AJ$6:$AJ$17, ROWS(BM$4:$BM58)), IFERROR(INDEX($AN$6:$AN$17, ROWS(BM$4:$BM58)-ROWS($AJ$6:$AJ$17)), IFERROR(INDEX($AR$6:$AR$17, ROWS(BM$4:$BM58)-ROWS($AJ$6:$AJ$17)-ROWS($AN$6:$AN$17)),IFERROR(INDEX($AV$6:$AV$17, ROWS(BM$4:$BM58)-ROWS($AJ$6:$AJ$17)-ROWS($AN$6:$AN$17)-ROWS($AR$6:$AR$17)),IFERROR(INDEX($AZ$6:$AZ$17, ROWS(BM$4:$BM58)-ROWS($AJ$6:$AJ$17)-ROWS($AN$6:$AN$17)-ROWS($AR$6:$AR$17)-ROWS($AV$6:$AV$17)),IFERROR(INDEX($BD$6:$BD$17, ROWS(BM$4:$BM58)-ROWS($AJ$6:$AJ$17)-ROWS($AN$6:$AN$17)-ROWS($AR$6:$AR$17)-ROWS($AV$6:$AV$17)-ROWS($AZ$6:$AZ$17)),IFERROR(INDEX($BH$6:$BH$17, ROWS(BM$4:$BM58)-ROWS($AJ$6:$AJ$17)-ROWS($AN$6:$AN$17)-ROWS($AR$6:$AR$17)-ROWS($AV$6:$AV$17)-ROWS($AZ$6:$AZ$17)-ROWS($BD$6:$BD$17)), "")))))))</f>
        <v/>
      </c>
      <c r="BN60" s="316" t="str">
        <f t="shared" ca="1" si="30"/>
        <v/>
      </c>
      <c r="BO60" s="316" t="str">
        <f ca="1">IF(OR(BP60="",BP60=0),"",MAX(BO$5:BO59)+1)</f>
        <v/>
      </c>
      <c r="BP60" s="316" t="str">
        <f ca="1">IFERROR(INDEX($AK$6:$AK$17, ROWS($BP$4:BP58)), IFERROR(INDEX($AO$6:$AO$17, ROWS($BP$4:BP58)-ROWS($AK$6:$AK$17)), IFERROR(INDEX($AS$6:$AS$17, ROWS($BP$4:BP58)-ROWS($AK$6:$AK$17)-ROWS($AO$6:$AO$17)),IFERROR(INDEX($AW$6:$AW$17, ROWS($BP$4:BP58)-ROWS($AK$6:$AK$17)-ROWS($AO$6:$AO$17)-ROWS($AS$6:$AS$17)),IFERROR(INDEX($BA$6:$BA$17, ROWS($BP$4:BP58)-ROWS($AK$6:$AK$17)-ROWS($AO$6:$AO$17)-ROWS($AS$6:$AS$17)-ROWS($AW$6:$AW$17)),IFERROR(INDEX($BE$6:$BE$17, ROWS($BP$4:BP58)-ROWS($AK$6:$AK$17)-ROWS($AO$6:$AO$17)-ROWS($AS$6:$AS$17)-ROWS($AW$6:$AW$17)-ROWS($BA$6:$BA$17)),IFERROR(INDEX($BI$6:$BI$17, ROWS($BP$4:BP58)-ROWS($AK$6:$AK$17)-ROWS($AO$6:$AO$17)-ROWS($AS$6:$AS$17)-ROWS($AW$6:$AW$17)-ROWS($BA$6:$BA$17)-ROWS($BE$6:$BE$17)), "")))))))</f>
        <v/>
      </c>
      <c r="BQ60" s="316" t="str">
        <f t="shared" ca="1" si="31"/>
        <v/>
      </c>
      <c r="BR60" s="413" t="str">
        <f t="shared" ca="1" si="32"/>
        <v/>
      </c>
      <c r="BS60" s="412" t="str">
        <f ca="1">IF(OR(BT60="",BT60=0),"",MAX(BS$5:BS59)+1)</f>
        <v/>
      </c>
      <c r="BT60" s="316" t="str">
        <f ca="1">IFERROR(INDEX($AJ$22:$AJ$33, ROWS($BT$4:BT58)), IFERROR(INDEX($AN$22:$AN$33, ROWS($BT$4:BT58)-ROWS($AJ$22:$AJ$33)), IFERROR(INDEX($AR$22:$AR$33, ROWS($BT$4:BT58)-ROWS($AJ$22:$AJ$33)-ROWS($AN$22:$AN$33)),IFERROR(INDEX($AV$22:$AV$33, ROWS($BT$4:BT58)-ROWS($AJ$22:$AJ$33)-ROWS($AN$22:$AN$33)-ROWS($AR$22:$AR$33)),IFERROR(INDEX($AZ$22:$AZ$33, ROWS($BT$4:BT58)-ROWS($AJ$22:$AJ$33)-ROWS($AN$22:$AN$33)-ROWS($AR$22:$AR$33)-ROWS($AV$22:$AV$33)),IFERROR(INDEX($BD$22:$BD$33, ROWS($BT$4:BT58)-ROWS($AJ$22:$AJ$33)-ROWS($AN$22:$AN$33)-ROWS($AR$22:$AR$33)-ROWS($AV$22:$AV$33)-ROWS($AZ$22:$AZ$33)),IFERROR(INDEX($BH$22:$BH$33, ROWS($BT$4:BT58)-ROWS($AJ$22:$AJ$33)-ROWS($AN$22:$AN$33)-ROWS($AR$22:$AR$33)-ROWS($AV$22:$AV$33)-ROWS($AZ$22:$AZ$33)-ROWS($BD$22:$BD$33)), "")))))))</f>
        <v/>
      </c>
      <c r="BU60" s="316" t="str">
        <f t="shared" ca="1" si="33"/>
        <v/>
      </c>
      <c r="BV60" s="316" t="str">
        <f ca="1">IF(OR(BW60="",BW60=0),"",MAX(BV$5:BV59)+1)</f>
        <v/>
      </c>
      <c r="BW60" s="316" t="str">
        <f ca="1">IFERROR(INDEX($AK$22:$AK$33, ROWS($BW$4:BW58)), IFERROR(INDEX($AO$22:$AO$33, ROWS($BW$4:BW58)-ROWS($AK$22:$AK$33)), IFERROR(INDEX($AS$22:$AS$33, ROWS($BW$4:BW58)-ROWS($AK$22:$AK$33)-ROWS($AO$22:$AO$33)),IFERROR(INDEX($AW$22:$AW$33, ROWS($BW$4:BW58)-ROWS($AK$22:$AK$33)-ROWS($AO$22:$AO$33)-ROWS($AS$22:$AS$33)),IFERROR(INDEX($BA$22:$BA$33, ROWS($BW$4:BW58)-ROWS($AK$22:$AK$33)-ROWS($AO$22:$AO$33)-ROWS($AS$22:$AS$33)-ROWS($AW$22:$AW$33)),IFERROR(INDEX($BE$22:$BE$33, ROWS($BW$4:BW58)-ROWS($AK$22:$AK$33)-ROWS($AO$22:$AO$33)-ROWS($AS$22:$AS$33)-ROWS($AW$22:$AW$33)-ROWS($BA$22:$BA$33)),IFERROR(INDEX($BI$22:$BI$33, ROWS($BW$4:BW58)-ROWS($AK$22:$AK$33)-ROWS($AO$22:$AO$33)-ROWS($AS$22:$AS$33)-ROWS($AW$22:$AW$33)-ROWS($BA$22:$BA$33)-ROWS($BE$22:$BE$33)), "")))))))</f>
        <v/>
      </c>
      <c r="BX60" s="316" t="str">
        <f t="shared" ca="1" si="34"/>
        <v/>
      </c>
      <c r="BY60" s="413" t="str">
        <f t="shared" ca="1" si="35"/>
        <v/>
      </c>
      <c r="BZ60" s="412" t="str">
        <f ca="1">IF(OR(CA60="",CA60=0),"",MAX(BZ$5:BZ59)+1)</f>
        <v/>
      </c>
      <c r="CA60" s="316" t="str">
        <f ca="1">IFERROR(INDEX($AJ$38:$AJ$49, ROWS($CA$4:CA58)), IFERROR(INDEX($AN$38:$AN$49, ROWS($CA$4:CA58)-ROWS($AJ$38:$AJ$49)), IFERROR(INDEX($AR$38:$AR$49, ROWS($CA$4:CA58)-ROWS($AJ$38:$AJ$49)-ROWS($AN$38:$AN$49)),IFERROR(INDEX($AV$38:$AV$49, ROWS($CA$4:CA58)-ROWS($AJ$38:$AJ$49)-ROWS($AN$38:$AN$49)-ROWS($AR$38:$AR$49)),IFERROR(INDEX($AZ$38:$AZ$49, ROWS($CA$4:CA58)-ROWS($AJ$38:$AJ$49)-ROWS($AN$38:$AN$49)-ROWS($AR$38:$AR$49)-ROWS($AV$38:$AV$49)),IFERROR(INDEX($BD$38:$BD$49, ROWS($CA$4:CA58)-ROWS($AJ$38:$AJ$49)-ROWS($AN$38:$AN$49)-ROWS($AR$38:$AR$49)-ROWS($AV$38:$AV$49)-ROWS($AZ$38:$AZ$49)),IFERROR(INDEX($BH$38:$BH$49, ROWS($CA$4:CA58)-ROWS($AJ$38:$AJ$49)-ROWS($AN$38:$AN$49)-ROWS($AR$38:$AR$49)-ROWS($AV$38:$AV$49)-ROWS($AZ$38:$AZ$49)-ROWS($BD$38:$BD$49)), "")))))))</f>
        <v/>
      </c>
      <c r="CB60" s="316" t="str">
        <f t="shared" ca="1" si="36"/>
        <v/>
      </c>
      <c r="CC60" s="316" t="str">
        <f ca="1">IF(OR(CD60="",CD60=0),"",MAX(CC$5:CC59)+1)</f>
        <v/>
      </c>
      <c r="CD60" s="316" t="str">
        <f ca="1">IFERROR(INDEX($AK$38:$AK$49, ROWS($CD$4:CD58)), IFERROR(INDEX($AO$38:$AO$49, ROWS($CD$4:CD58)-ROWS($AK$38:$AK$49)), IFERROR(INDEX($AS$38:$AS$49, ROWS($CD$4:CD58)-ROWS($AK$38:$AK$49)-ROWS($AO$38:$AO$49)),IFERROR(INDEX($AW$38:$AW$49, ROWS($CD$4:CD58)-ROWS($AK$38:$AK$49)-ROWS($AO$38:$AO$49)-ROWS($AS$38:$AS$49)),IFERROR(INDEX($BA$38:$BA$49, ROWS($CD$4:CD58)-ROWS($AK$38:$AK$49)-ROWS($AO$38:$AO$49)-ROWS($AS$38:$AS$49)-ROWS($AW$38:$AW$49)),IFERROR(INDEX($BE$38:$BE$49, ROWS($CD$4:CD58)-ROWS($AK$38:$AK$49)-ROWS($AO$38:$AO$49)-ROWS($AS$38:$AS$49)-ROWS($AW$38:$AW$49)-ROWS($BA$38:$BA$49)),IFERROR(INDEX($BI$38:$BI$49, ROWS($CD$4:CD58)-ROWS($AK$38:$AK$49)-ROWS($AO$38:$AO$49)-ROWS($AS$38:$AS$49)-ROWS($AW$38:$AW$49)-ROWS($BA$38:$BA$49)-ROWS($BE$38:$BE$49)), "")))))))</f>
        <v/>
      </c>
      <c r="CE60" s="316" t="str">
        <f t="shared" ca="1" si="37"/>
        <v/>
      </c>
      <c r="CF60" s="413" t="str">
        <f t="shared" ca="1" si="38"/>
        <v/>
      </c>
      <c r="CG60" s="412" t="str">
        <f ca="1">IF(OR(CH60="",CH60=0),"",MAX(CG$5:CG59)+1)</f>
        <v/>
      </c>
      <c r="CH60" s="316" t="str">
        <f ca="1">IFERROR(INDEX($AJ$54:$AJ$65, ROWS($CH$4:CH58)), IFERROR(INDEX($AN$54:$AN$65, ROWS($CH$4:CH58)-ROWS($AJ$54:$AJ$65)), IFERROR(INDEX($AR$54:$AR$65, ROWS($CH$4:CH58)-ROWS($AJ$54:$AJ$65)-ROWS($AN$54:$AN$65)),IFERROR(INDEX($AV$54:$AV$65, ROWS($CH$4:CH58)-ROWS($AJ$54:$AJ$65)-ROWS($AN$54:$AN$65)-ROWS($AR$54:$AR$65)),IFERROR(INDEX($AZ$54:$AZ$65, ROWS($CH$4:CH58)-ROWS($AJ$54:$AJ$65)-ROWS($AN$54:$AN$65)-ROWS($AR$54:$AR$65)-ROWS($AV$54:$AV$65)),IFERROR(INDEX($BD$54:$BD$65, ROWS($CH$4:CH58)-ROWS($AJ$54:$AJ$65)-ROWS($AN$54:$AN$65)-ROWS($AR$54:$AR$65)-ROWS($AV$54:$AV$65)-ROWS($AZ$54:$AZ$65)),IFERROR(INDEX($BH$54:$BH$65, ROWS($CH$4:CH58)-ROWS($AJ$54:$AJ$65)-ROWS($AN$54:$AN$65)-ROWS($AR$54:$AR$65)-ROWS($AV$54:$AV$65)-ROWS($AZ$54:$AZ$65)-ROWS($BD$54:$BD$65)), "")))))))</f>
        <v/>
      </c>
      <c r="CI60" s="316" t="str">
        <f t="shared" ca="1" si="39"/>
        <v/>
      </c>
      <c r="CJ60" s="316" t="str">
        <f ca="1">IF(OR(CK60="",CK60=0),"",MAX(CJ$5:CJ59)+1)</f>
        <v/>
      </c>
      <c r="CK60" s="316" t="str">
        <f ca="1">IFERROR(INDEX($AK$54:$AK$65, ROWS($CK$4:CK58)), IFERROR(INDEX($AO$54:$AO$65, ROWS($CK$4:CK58)-ROWS($AK$54:$AK$65)), IFERROR(INDEX($AS$54:$AS$65, ROWS($CK$4:CK58)-ROWS($AK$54:$AK$65)-ROWS($AO$54:$AO$65)),IFERROR(INDEX($AW$54:$AW$65, ROWS($CK$4:CK58)-ROWS($AK$54:$AK$65)-ROWS($AO$54:$AO$65)-ROWS($AS$54:$AS$65)),IFERROR(INDEX($BA$54:$BA$65, ROWS($CK$4:CK58)-ROWS($AK$54:$AK$65)-ROWS($AO$54:$AO$65)-ROWS($AS$54:$AS$65)-ROWS($AW$54:$AW$65)),IFERROR(INDEX($BE$54:$BE$65, ROWS($CK$4:CK58)-ROWS($AK$54:$AK$65)-ROWS($AO$54:$AO$65)-ROWS($AS$54:$AS$65)-ROWS($AW$54:$AW$65)-ROWS($BA$54:$BA$65)),IFERROR(INDEX($BI$54:$BI$65, ROWS($CK$4:CK58)-ROWS($AK$54:$AK$65)-ROWS($AO$54:$AO$65)-ROWS($AS$54:$AS$65)-ROWS($AW$54:$AW$65)-ROWS($BA$54:$BA$65)-ROWS($BE$54:$BE$65)), "")))))))</f>
        <v/>
      </c>
      <c r="CL60" s="316" t="str">
        <f t="shared" ca="1" si="40"/>
        <v/>
      </c>
      <c r="CM60" s="413" t="str">
        <f t="shared" ca="1" si="41"/>
        <v/>
      </c>
      <c r="CN60" s="412" t="str">
        <f>IF(OR(CO60="",CO60=0),"",MAX(CN$5:CN59)+1)</f>
        <v/>
      </c>
      <c r="CO60" s="316">
        <f>IFERROR(INDEX($AJ$70:$AJ$81, ROWS($CO$4:CO58)), IFERROR(INDEX($AN$70:$AN$81, ROWS($CO$4:CO58)-ROWS($AJ$70:$AJ$81)), IFERROR(INDEX($AR$70:$AR$81, ROWS($CO$4:CO58)-ROWS($AJ$70:$AJ$81)-ROWS($AN$70:$AN$81)),IFERROR(INDEX($AV$70:$AV$81, ROWS($CO$4:CO58)-ROWS($AJ$70:$AJ$81)-ROWS($AN$70:$AN$81)-ROWS($AR$70:$AR$81)),IFERROR(INDEX($AZ$70:$AZ$81, ROWS($CO$4:CO58)-ROWS($AJ$70:$AJ$81)-ROWS($AN$70:$AN$81)-ROWS($AR$70:$AR$81)-ROWS($AV$70:$AV$81)),IFERROR(INDEX($BD$70:$BD$81, ROWS($CO$4:CO58)-ROWS($AJ$70:$AJ$81)-ROWS($AN$70:$AN$81)-ROWS($AR$70:$AR$81)-ROWS($AV$70:$AV$81)-ROWS($AZ$70:$AZ$81)),IFERROR(INDEX($BH$70:$BH$81, ROWS($CO$4:CO58)-ROWS($AJ$70:$AJ$81)-ROWS($AN$70:$AN$81)-ROWS($AR$70:$AR$81)-ROWS($AV$70:$AV$81)-ROWS($AZ$70:$AZ$81)-ROWS($BD$70:$BD$81)), "")))))))</f>
        <v>0</v>
      </c>
      <c r="CP60" s="316" t="str">
        <f t="shared" ca="1" si="42"/>
        <v/>
      </c>
      <c r="CQ60" s="316" t="str">
        <f>IF(OR(CR60="",CR60=0),"",MAX(CQ$5:CQ59)+1)</f>
        <v/>
      </c>
      <c r="CR60" s="316">
        <f>IFERROR(INDEX($AK$70:$AK$81, ROWS($CR$4:CR58)), IFERROR(INDEX($AO$70:$AO$81, ROWS($CR$4:CR58)-ROWS($AK$70:$AK$81)), IFERROR(INDEX($AS$70:$AS$81, ROWS($CR$4:CR58)-ROWS($AK$70:$AK$81)-ROWS($AO$70:$AO$81)),IFERROR(INDEX($AW$70:$AW$81, ROWS($CR$4:CR58)-ROWS($AK$70:$AK$81)-ROWS($AO$70:$AO$81)-ROWS($AS$70:$AS$81)),IFERROR(INDEX($BA$70:$BA$81, ROWS($CR$4:CR58)-ROWS($AK$70:$AK$81)-ROWS($AO$70:$AO$81)-ROWS($AS$70:$AS$81)-ROWS($AW$70:$AW$81)),IFERROR(INDEX($BE$70:$BE$81, ROWS($CR$4:CR58)-ROWS($AK$70:$AK$81)-ROWS($AO$70:$AO$81)-ROWS($AS$70:$AS$81)-ROWS($AW$70:$AW$81)-ROWS($BA$70:$BA$81)),IFERROR(INDEX($BI$70:$BI$81, ROWS($CR$4:CR58)-ROWS($AK$70:$AK$81)-ROWS($AO$70:$AO$81)-ROWS($AS$70:$AS$81)-ROWS($AW$70:$AW$81)-ROWS($BA$70:$BA$81)-ROWS($BE$70:$BE$81)), "")))))))</f>
        <v>0</v>
      </c>
      <c r="CS60" s="316" t="str">
        <f t="shared" ca="1" si="43"/>
        <v/>
      </c>
      <c r="CT60" s="413" t="str">
        <f t="shared" ca="1" si="44"/>
        <v/>
      </c>
      <c r="CU60" s="412" t="str">
        <f>IF(OR(CV60="",CV60=0),"",MAX(CU$5:CU59)+1)</f>
        <v/>
      </c>
      <c r="CV60" s="316" t="str">
        <f>IFERROR(INDEX($AJ$86:$AJ$97, ROWS($CV$4:CV58)), IFERROR(INDEX($AN$86:$AN$97, ROWS($CV$4:CV58)-ROWS($AJ$86:$AJ$97)), ""))</f>
        <v/>
      </c>
      <c r="CW60" s="316" t="str">
        <f t="shared" si="45"/>
        <v/>
      </c>
      <c r="CX60" s="316" t="str">
        <f>IF(OR(CY60="",CY60=0),"",MAX(CX$5:CX59)+1)</f>
        <v/>
      </c>
      <c r="CY60" s="316" t="str">
        <f>IFERROR(INDEX($AK$86:$AK$97, ROWS($CY$4:CY58)), IFERROR(INDEX($AO$86:$AO$97, ROWS($CY$4:CY58)-ROWS($AK$86:$AK$97)), ""))</f>
        <v/>
      </c>
      <c r="CZ60" s="316" t="str">
        <f t="shared" si="46"/>
        <v/>
      </c>
      <c r="DA60" s="413" t="str">
        <f t="shared" si="47"/>
        <v/>
      </c>
      <c r="DC60" s="438" t="str">
        <f ca="1">IF(OR(DD60="",DD60=0),"",MAX(DC$45:DC59)+1)</f>
        <v/>
      </c>
      <c r="DD60" s="434" t="str">
        <f t="shared" ca="1" si="130"/>
        <v/>
      </c>
      <c r="DE60" s="413" t="str">
        <f t="shared" ca="1" si="131"/>
        <v/>
      </c>
      <c r="DF60" s="431" t="str">
        <f ca="1">IF(OR(DG60="",DG60=0),"",MAX(DF$45:DF59)+1)</f>
        <v/>
      </c>
      <c r="DG60" s="412" t="str">
        <f t="shared" ca="1" si="132"/>
        <v/>
      </c>
      <c r="DH60" s="413" t="str">
        <f t="shared" ca="1" si="133"/>
        <v/>
      </c>
      <c r="DI60" s="412" t="str">
        <f t="shared" ca="1" si="134"/>
        <v/>
      </c>
      <c r="DJ60" s="413" t="str">
        <f t="shared" ca="1" si="135"/>
        <v/>
      </c>
      <c r="DK60" s="412" t="str">
        <f t="shared" ca="1" si="136"/>
        <v/>
      </c>
      <c r="DL60" s="413" t="str">
        <f t="shared" ca="1" si="137"/>
        <v/>
      </c>
      <c r="DM60" s="278"/>
      <c r="DN60" s="278"/>
      <c r="DO60" s="278"/>
      <c r="DP60" s="278"/>
      <c r="DQ60" s="278"/>
      <c r="DR60" s="278"/>
      <c r="DS60" s="278"/>
    </row>
    <row r="61" spans="16:123" x14ac:dyDescent="0.3">
      <c r="P61" s="1177"/>
      <c r="Q61" s="1178"/>
      <c r="R61" s="453"/>
      <c r="S61" s="402"/>
      <c r="U61" s="1177"/>
      <c r="V61" s="1178"/>
      <c r="W61" s="453"/>
      <c r="X61" s="402"/>
      <c r="AB61" s="395">
        <f ca="1">IFERROR(MATCH($AB$59,OFFSET(Year!$BD$67:$BD$118,AB60,,1000),0)+AB60,"")</f>
        <v>1</v>
      </c>
      <c r="AC61" s="340">
        <f ca="1">IFERROR(INDEX(Year!$BG$67:$BG$118,AB61),"")</f>
        <v>7</v>
      </c>
      <c r="AD61" s="348" t="str">
        <f ca="1">IFERROR(INDEX(Year!$BE$67:$BE$118,AB61),"")</f>
        <v>Paycheck 1</v>
      </c>
      <c r="AE61" s="363">
        <f ca="1">IFERROR(INDEX(Year!$BF$67:$BF$118,AB61),"")</f>
        <v>850</v>
      </c>
      <c r="AF61" s="402" t="str">
        <f ca="1">IFERROR(INDEX(Year!$BD$67:$BD$118,AB61),"")</f>
        <v>Income</v>
      </c>
      <c r="AI61" s="304" t="str">
        <f t="shared" ca="1" si="159"/>
        <v/>
      </c>
      <c r="AJ61" s="305" t="str">
        <f t="shared" ca="1" si="138"/>
        <v/>
      </c>
      <c r="AK61" s="306" t="str">
        <f t="shared" ca="1" si="139"/>
        <v/>
      </c>
      <c r="AL61" s="307" t="str">
        <f t="shared" ca="1" si="140"/>
        <v/>
      </c>
      <c r="AM61" s="304" t="str">
        <f t="shared" ca="1" si="160"/>
        <v/>
      </c>
      <c r="AN61" s="305" t="str">
        <f t="shared" ca="1" si="141"/>
        <v/>
      </c>
      <c r="AO61" s="306" t="str">
        <f t="shared" ca="1" si="142"/>
        <v/>
      </c>
      <c r="AP61" s="307" t="str">
        <f t="shared" ca="1" si="143"/>
        <v/>
      </c>
      <c r="AQ61" s="304" t="str">
        <f t="shared" ca="1" si="161"/>
        <v/>
      </c>
      <c r="AR61" s="305" t="str">
        <f t="shared" ca="1" si="144"/>
        <v/>
      </c>
      <c r="AS61" s="306" t="str">
        <f t="shared" ca="1" si="145"/>
        <v/>
      </c>
      <c r="AT61" s="307" t="str">
        <f t="shared" ca="1" si="146"/>
        <v/>
      </c>
      <c r="AU61" s="304" t="str">
        <f t="shared" ca="1" si="162"/>
        <v/>
      </c>
      <c r="AV61" s="305" t="str">
        <f t="shared" ca="1" si="147"/>
        <v/>
      </c>
      <c r="AW61" s="306" t="str">
        <f t="shared" ca="1" si="148"/>
        <v/>
      </c>
      <c r="AX61" s="307" t="str">
        <f t="shared" ca="1" si="149"/>
        <v/>
      </c>
      <c r="AY61" s="304" t="str">
        <f t="shared" ca="1" si="163"/>
        <v/>
      </c>
      <c r="AZ61" s="305" t="str">
        <f t="shared" ca="1" si="150"/>
        <v/>
      </c>
      <c r="BA61" s="306" t="str">
        <f t="shared" ca="1" si="151"/>
        <v/>
      </c>
      <c r="BB61" s="307" t="str">
        <f t="shared" ca="1" si="152"/>
        <v/>
      </c>
      <c r="BC61" s="304" t="str">
        <f t="shared" ca="1" si="164"/>
        <v/>
      </c>
      <c r="BD61" s="305" t="str">
        <f t="shared" ca="1" si="153"/>
        <v/>
      </c>
      <c r="BE61" s="306" t="str">
        <f t="shared" ca="1" si="154"/>
        <v/>
      </c>
      <c r="BF61" s="307" t="str">
        <f t="shared" ca="1" si="155"/>
        <v/>
      </c>
      <c r="BG61" s="304" t="str">
        <f t="shared" ca="1" si="165"/>
        <v/>
      </c>
      <c r="BH61" s="305" t="str">
        <f t="shared" ca="1" si="156"/>
        <v/>
      </c>
      <c r="BI61" s="306" t="str">
        <f t="shared" ca="1" si="157"/>
        <v/>
      </c>
      <c r="BJ61" s="307" t="str">
        <f t="shared" ca="1" si="158"/>
        <v/>
      </c>
      <c r="BL61" s="412" t="str">
        <f ca="1">IF(OR(BM61="",BM61=0),"",MAX(BL$5:BL60)+1)</f>
        <v/>
      </c>
      <c r="BM61" s="316" t="str">
        <f ca="1">IFERROR(INDEX($AJ$6:$AJ$17, ROWS(BM$4:$BM59)), IFERROR(INDEX($AN$6:$AN$17, ROWS(BM$4:$BM59)-ROWS($AJ$6:$AJ$17)), IFERROR(INDEX($AR$6:$AR$17, ROWS(BM$4:$BM59)-ROWS($AJ$6:$AJ$17)-ROWS($AN$6:$AN$17)),IFERROR(INDEX($AV$6:$AV$17, ROWS(BM$4:$BM59)-ROWS($AJ$6:$AJ$17)-ROWS($AN$6:$AN$17)-ROWS($AR$6:$AR$17)),IFERROR(INDEX($AZ$6:$AZ$17, ROWS(BM$4:$BM59)-ROWS($AJ$6:$AJ$17)-ROWS($AN$6:$AN$17)-ROWS($AR$6:$AR$17)-ROWS($AV$6:$AV$17)),IFERROR(INDEX($BD$6:$BD$17, ROWS(BM$4:$BM59)-ROWS($AJ$6:$AJ$17)-ROWS($AN$6:$AN$17)-ROWS($AR$6:$AR$17)-ROWS($AV$6:$AV$17)-ROWS($AZ$6:$AZ$17)),IFERROR(INDEX($BH$6:$BH$17, ROWS(BM$4:$BM59)-ROWS($AJ$6:$AJ$17)-ROWS($AN$6:$AN$17)-ROWS($AR$6:$AR$17)-ROWS($AV$6:$AV$17)-ROWS($AZ$6:$AZ$17)-ROWS($BD$6:$BD$17)), "")))))))</f>
        <v/>
      </c>
      <c r="BN61" s="316" t="str">
        <f t="shared" ca="1" si="30"/>
        <v/>
      </c>
      <c r="BO61" s="316" t="str">
        <f ca="1">IF(OR(BP61="",BP61=0),"",MAX(BO$5:BO60)+1)</f>
        <v/>
      </c>
      <c r="BP61" s="316" t="str">
        <f ca="1">IFERROR(INDEX($AK$6:$AK$17, ROWS($BP$4:BP59)), IFERROR(INDEX($AO$6:$AO$17, ROWS($BP$4:BP59)-ROWS($AK$6:$AK$17)), IFERROR(INDEX($AS$6:$AS$17, ROWS($BP$4:BP59)-ROWS($AK$6:$AK$17)-ROWS($AO$6:$AO$17)),IFERROR(INDEX($AW$6:$AW$17, ROWS($BP$4:BP59)-ROWS($AK$6:$AK$17)-ROWS($AO$6:$AO$17)-ROWS($AS$6:$AS$17)),IFERROR(INDEX($BA$6:$BA$17, ROWS($BP$4:BP59)-ROWS($AK$6:$AK$17)-ROWS($AO$6:$AO$17)-ROWS($AS$6:$AS$17)-ROWS($AW$6:$AW$17)),IFERROR(INDEX($BE$6:$BE$17, ROWS($BP$4:BP59)-ROWS($AK$6:$AK$17)-ROWS($AO$6:$AO$17)-ROWS($AS$6:$AS$17)-ROWS($AW$6:$AW$17)-ROWS($BA$6:$BA$17)),IFERROR(INDEX($BI$6:$BI$17, ROWS($BP$4:BP59)-ROWS($AK$6:$AK$17)-ROWS($AO$6:$AO$17)-ROWS($AS$6:$AS$17)-ROWS($AW$6:$AW$17)-ROWS($BA$6:$BA$17)-ROWS($BE$6:$BE$17)), "")))))))</f>
        <v/>
      </c>
      <c r="BQ61" s="316" t="str">
        <f t="shared" ca="1" si="31"/>
        <v/>
      </c>
      <c r="BR61" s="413" t="str">
        <f t="shared" ca="1" si="32"/>
        <v/>
      </c>
      <c r="BS61" s="412" t="str">
        <f ca="1">IF(OR(BT61="",BT61=0),"",MAX(BS$5:BS60)+1)</f>
        <v/>
      </c>
      <c r="BT61" s="316" t="str">
        <f ca="1">IFERROR(INDEX($AJ$22:$AJ$33, ROWS($BT$4:BT59)), IFERROR(INDEX($AN$22:$AN$33, ROWS($BT$4:BT59)-ROWS($AJ$22:$AJ$33)), IFERROR(INDEX($AR$22:$AR$33, ROWS($BT$4:BT59)-ROWS($AJ$22:$AJ$33)-ROWS($AN$22:$AN$33)),IFERROR(INDEX($AV$22:$AV$33, ROWS($BT$4:BT59)-ROWS($AJ$22:$AJ$33)-ROWS($AN$22:$AN$33)-ROWS($AR$22:$AR$33)),IFERROR(INDEX($AZ$22:$AZ$33, ROWS($BT$4:BT59)-ROWS($AJ$22:$AJ$33)-ROWS($AN$22:$AN$33)-ROWS($AR$22:$AR$33)-ROWS($AV$22:$AV$33)),IFERROR(INDEX($BD$22:$BD$33, ROWS($BT$4:BT59)-ROWS($AJ$22:$AJ$33)-ROWS($AN$22:$AN$33)-ROWS($AR$22:$AR$33)-ROWS($AV$22:$AV$33)-ROWS($AZ$22:$AZ$33)),IFERROR(INDEX($BH$22:$BH$33, ROWS($BT$4:BT59)-ROWS($AJ$22:$AJ$33)-ROWS($AN$22:$AN$33)-ROWS($AR$22:$AR$33)-ROWS($AV$22:$AV$33)-ROWS($AZ$22:$AZ$33)-ROWS($BD$22:$BD$33)), "")))))))</f>
        <v/>
      </c>
      <c r="BU61" s="316" t="str">
        <f t="shared" ca="1" si="33"/>
        <v/>
      </c>
      <c r="BV61" s="316" t="str">
        <f ca="1">IF(OR(BW61="",BW61=0),"",MAX(BV$5:BV60)+1)</f>
        <v/>
      </c>
      <c r="BW61" s="316" t="str">
        <f ca="1">IFERROR(INDEX($AK$22:$AK$33, ROWS($BW$4:BW59)), IFERROR(INDEX($AO$22:$AO$33, ROWS($BW$4:BW59)-ROWS($AK$22:$AK$33)), IFERROR(INDEX($AS$22:$AS$33, ROWS($BW$4:BW59)-ROWS($AK$22:$AK$33)-ROWS($AO$22:$AO$33)),IFERROR(INDEX($AW$22:$AW$33, ROWS($BW$4:BW59)-ROWS($AK$22:$AK$33)-ROWS($AO$22:$AO$33)-ROWS($AS$22:$AS$33)),IFERROR(INDEX($BA$22:$BA$33, ROWS($BW$4:BW59)-ROWS($AK$22:$AK$33)-ROWS($AO$22:$AO$33)-ROWS($AS$22:$AS$33)-ROWS($AW$22:$AW$33)),IFERROR(INDEX($BE$22:$BE$33, ROWS($BW$4:BW59)-ROWS($AK$22:$AK$33)-ROWS($AO$22:$AO$33)-ROWS($AS$22:$AS$33)-ROWS($AW$22:$AW$33)-ROWS($BA$22:$BA$33)),IFERROR(INDEX($BI$22:$BI$33, ROWS($BW$4:BW59)-ROWS($AK$22:$AK$33)-ROWS($AO$22:$AO$33)-ROWS($AS$22:$AS$33)-ROWS($AW$22:$AW$33)-ROWS($BA$22:$BA$33)-ROWS($BE$22:$BE$33)), "")))))))</f>
        <v/>
      </c>
      <c r="BX61" s="316" t="str">
        <f t="shared" ca="1" si="34"/>
        <v/>
      </c>
      <c r="BY61" s="413" t="str">
        <f t="shared" ca="1" si="35"/>
        <v/>
      </c>
      <c r="BZ61" s="412" t="str">
        <f ca="1">IF(OR(CA61="",CA61=0),"",MAX(BZ$5:BZ60)+1)</f>
        <v/>
      </c>
      <c r="CA61" s="316" t="str">
        <f ca="1">IFERROR(INDEX($AJ$38:$AJ$49, ROWS($CA$4:CA59)), IFERROR(INDEX($AN$38:$AN$49, ROWS($CA$4:CA59)-ROWS($AJ$38:$AJ$49)), IFERROR(INDEX($AR$38:$AR$49, ROWS($CA$4:CA59)-ROWS($AJ$38:$AJ$49)-ROWS($AN$38:$AN$49)),IFERROR(INDEX($AV$38:$AV$49, ROWS($CA$4:CA59)-ROWS($AJ$38:$AJ$49)-ROWS($AN$38:$AN$49)-ROWS($AR$38:$AR$49)),IFERROR(INDEX($AZ$38:$AZ$49, ROWS($CA$4:CA59)-ROWS($AJ$38:$AJ$49)-ROWS($AN$38:$AN$49)-ROWS($AR$38:$AR$49)-ROWS($AV$38:$AV$49)),IFERROR(INDEX($BD$38:$BD$49, ROWS($CA$4:CA59)-ROWS($AJ$38:$AJ$49)-ROWS($AN$38:$AN$49)-ROWS($AR$38:$AR$49)-ROWS($AV$38:$AV$49)-ROWS($AZ$38:$AZ$49)),IFERROR(INDEX($BH$38:$BH$49, ROWS($CA$4:CA59)-ROWS($AJ$38:$AJ$49)-ROWS($AN$38:$AN$49)-ROWS($AR$38:$AR$49)-ROWS($AV$38:$AV$49)-ROWS($AZ$38:$AZ$49)-ROWS($BD$38:$BD$49)), "")))))))</f>
        <v/>
      </c>
      <c r="CB61" s="316" t="str">
        <f t="shared" ca="1" si="36"/>
        <v/>
      </c>
      <c r="CC61" s="316" t="str">
        <f ca="1">IF(OR(CD61="",CD61=0),"",MAX(CC$5:CC60)+1)</f>
        <v/>
      </c>
      <c r="CD61" s="316" t="str">
        <f ca="1">IFERROR(INDEX($AK$38:$AK$49, ROWS($CD$4:CD59)), IFERROR(INDEX($AO$38:$AO$49, ROWS($CD$4:CD59)-ROWS($AK$38:$AK$49)), IFERROR(INDEX($AS$38:$AS$49, ROWS($CD$4:CD59)-ROWS($AK$38:$AK$49)-ROWS($AO$38:$AO$49)),IFERROR(INDEX($AW$38:$AW$49, ROWS($CD$4:CD59)-ROWS($AK$38:$AK$49)-ROWS($AO$38:$AO$49)-ROWS($AS$38:$AS$49)),IFERROR(INDEX($BA$38:$BA$49, ROWS($CD$4:CD59)-ROWS($AK$38:$AK$49)-ROWS($AO$38:$AO$49)-ROWS($AS$38:$AS$49)-ROWS($AW$38:$AW$49)),IFERROR(INDEX($BE$38:$BE$49, ROWS($CD$4:CD59)-ROWS($AK$38:$AK$49)-ROWS($AO$38:$AO$49)-ROWS($AS$38:$AS$49)-ROWS($AW$38:$AW$49)-ROWS($BA$38:$BA$49)),IFERROR(INDEX($BI$38:$BI$49, ROWS($CD$4:CD59)-ROWS($AK$38:$AK$49)-ROWS($AO$38:$AO$49)-ROWS($AS$38:$AS$49)-ROWS($AW$38:$AW$49)-ROWS($BA$38:$BA$49)-ROWS($BE$38:$BE$49)), "")))))))</f>
        <v/>
      </c>
      <c r="CE61" s="316" t="str">
        <f t="shared" ca="1" si="37"/>
        <v/>
      </c>
      <c r="CF61" s="413" t="str">
        <f t="shared" ca="1" si="38"/>
        <v/>
      </c>
      <c r="CG61" s="412" t="str">
        <f ca="1">IF(OR(CH61="",CH61=0),"",MAX(CG$5:CG60)+1)</f>
        <v/>
      </c>
      <c r="CH61" s="316" t="str">
        <f ca="1">IFERROR(INDEX($AJ$54:$AJ$65, ROWS($CH$4:CH59)), IFERROR(INDEX($AN$54:$AN$65, ROWS($CH$4:CH59)-ROWS($AJ$54:$AJ$65)), IFERROR(INDEX($AR$54:$AR$65, ROWS($CH$4:CH59)-ROWS($AJ$54:$AJ$65)-ROWS($AN$54:$AN$65)),IFERROR(INDEX($AV$54:$AV$65, ROWS($CH$4:CH59)-ROWS($AJ$54:$AJ$65)-ROWS($AN$54:$AN$65)-ROWS($AR$54:$AR$65)),IFERROR(INDEX($AZ$54:$AZ$65, ROWS($CH$4:CH59)-ROWS($AJ$54:$AJ$65)-ROWS($AN$54:$AN$65)-ROWS($AR$54:$AR$65)-ROWS($AV$54:$AV$65)),IFERROR(INDEX($BD$54:$BD$65, ROWS($CH$4:CH59)-ROWS($AJ$54:$AJ$65)-ROWS($AN$54:$AN$65)-ROWS($AR$54:$AR$65)-ROWS($AV$54:$AV$65)-ROWS($AZ$54:$AZ$65)),IFERROR(INDEX($BH$54:$BH$65, ROWS($CH$4:CH59)-ROWS($AJ$54:$AJ$65)-ROWS($AN$54:$AN$65)-ROWS($AR$54:$AR$65)-ROWS($AV$54:$AV$65)-ROWS($AZ$54:$AZ$65)-ROWS($BD$54:$BD$65)), "")))))))</f>
        <v/>
      </c>
      <c r="CI61" s="316" t="str">
        <f t="shared" ca="1" si="39"/>
        <v/>
      </c>
      <c r="CJ61" s="316" t="str">
        <f ca="1">IF(OR(CK61="",CK61=0),"",MAX(CJ$5:CJ60)+1)</f>
        <v/>
      </c>
      <c r="CK61" s="316" t="str">
        <f ca="1">IFERROR(INDEX($AK$54:$AK$65, ROWS($CK$4:CK59)), IFERROR(INDEX($AO$54:$AO$65, ROWS($CK$4:CK59)-ROWS($AK$54:$AK$65)), IFERROR(INDEX($AS$54:$AS$65, ROWS($CK$4:CK59)-ROWS($AK$54:$AK$65)-ROWS($AO$54:$AO$65)),IFERROR(INDEX($AW$54:$AW$65, ROWS($CK$4:CK59)-ROWS($AK$54:$AK$65)-ROWS($AO$54:$AO$65)-ROWS($AS$54:$AS$65)),IFERROR(INDEX($BA$54:$BA$65, ROWS($CK$4:CK59)-ROWS($AK$54:$AK$65)-ROWS($AO$54:$AO$65)-ROWS($AS$54:$AS$65)-ROWS($AW$54:$AW$65)),IFERROR(INDEX($BE$54:$BE$65, ROWS($CK$4:CK59)-ROWS($AK$54:$AK$65)-ROWS($AO$54:$AO$65)-ROWS($AS$54:$AS$65)-ROWS($AW$54:$AW$65)-ROWS($BA$54:$BA$65)),IFERROR(INDEX($BI$54:$BI$65, ROWS($CK$4:CK59)-ROWS($AK$54:$AK$65)-ROWS($AO$54:$AO$65)-ROWS($AS$54:$AS$65)-ROWS($AW$54:$AW$65)-ROWS($BA$54:$BA$65)-ROWS($BE$54:$BE$65)), "")))))))</f>
        <v/>
      </c>
      <c r="CL61" s="316" t="str">
        <f t="shared" ca="1" si="40"/>
        <v/>
      </c>
      <c r="CM61" s="413" t="str">
        <f t="shared" ca="1" si="41"/>
        <v/>
      </c>
      <c r="CN61" s="412" t="str">
        <f>IF(OR(CO61="",CO61=0),"",MAX(CN$5:CN60)+1)</f>
        <v/>
      </c>
      <c r="CO61" s="316">
        <f>IFERROR(INDEX($AJ$70:$AJ$81, ROWS($CO$4:CO59)), IFERROR(INDEX($AN$70:$AN$81, ROWS($CO$4:CO59)-ROWS($AJ$70:$AJ$81)), IFERROR(INDEX($AR$70:$AR$81, ROWS($CO$4:CO59)-ROWS($AJ$70:$AJ$81)-ROWS($AN$70:$AN$81)),IFERROR(INDEX($AV$70:$AV$81, ROWS($CO$4:CO59)-ROWS($AJ$70:$AJ$81)-ROWS($AN$70:$AN$81)-ROWS($AR$70:$AR$81)),IFERROR(INDEX($AZ$70:$AZ$81, ROWS($CO$4:CO59)-ROWS($AJ$70:$AJ$81)-ROWS($AN$70:$AN$81)-ROWS($AR$70:$AR$81)-ROWS($AV$70:$AV$81)),IFERROR(INDEX($BD$70:$BD$81, ROWS($CO$4:CO59)-ROWS($AJ$70:$AJ$81)-ROWS($AN$70:$AN$81)-ROWS($AR$70:$AR$81)-ROWS($AV$70:$AV$81)-ROWS($AZ$70:$AZ$81)),IFERROR(INDEX($BH$70:$BH$81, ROWS($CO$4:CO59)-ROWS($AJ$70:$AJ$81)-ROWS($AN$70:$AN$81)-ROWS($AR$70:$AR$81)-ROWS($AV$70:$AV$81)-ROWS($AZ$70:$AZ$81)-ROWS($BD$70:$BD$81)), "")))))))</f>
        <v>0</v>
      </c>
      <c r="CP61" s="316" t="str">
        <f t="shared" ca="1" si="42"/>
        <v/>
      </c>
      <c r="CQ61" s="316" t="str">
        <f>IF(OR(CR61="",CR61=0),"",MAX(CQ$5:CQ60)+1)</f>
        <v/>
      </c>
      <c r="CR61" s="316">
        <f>IFERROR(INDEX($AK$70:$AK$81, ROWS($CR$4:CR59)), IFERROR(INDEX($AO$70:$AO$81, ROWS($CR$4:CR59)-ROWS($AK$70:$AK$81)), IFERROR(INDEX($AS$70:$AS$81, ROWS($CR$4:CR59)-ROWS($AK$70:$AK$81)-ROWS($AO$70:$AO$81)),IFERROR(INDEX($AW$70:$AW$81, ROWS($CR$4:CR59)-ROWS($AK$70:$AK$81)-ROWS($AO$70:$AO$81)-ROWS($AS$70:$AS$81)),IFERROR(INDEX($BA$70:$BA$81, ROWS($CR$4:CR59)-ROWS($AK$70:$AK$81)-ROWS($AO$70:$AO$81)-ROWS($AS$70:$AS$81)-ROWS($AW$70:$AW$81)),IFERROR(INDEX($BE$70:$BE$81, ROWS($CR$4:CR59)-ROWS($AK$70:$AK$81)-ROWS($AO$70:$AO$81)-ROWS($AS$70:$AS$81)-ROWS($AW$70:$AW$81)-ROWS($BA$70:$BA$81)),IFERROR(INDEX($BI$70:$BI$81, ROWS($CR$4:CR59)-ROWS($AK$70:$AK$81)-ROWS($AO$70:$AO$81)-ROWS($AS$70:$AS$81)-ROWS($AW$70:$AW$81)-ROWS($BA$70:$BA$81)-ROWS($BE$70:$BE$81)), "")))))))</f>
        <v>0</v>
      </c>
      <c r="CS61" s="316" t="str">
        <f t="shared" ca="1" si="43"/>
        <v/>
      </c>
      <c r="CT61" s="413" t="str">
        <f t="shared" ca="1" si="44"/>
        <v/>
      </c>
      <c r="CU61" s="412" t="str">
        <f>IF(OR(CV61="",CV61=0),"",MAX(CU$5:CU60)+1)</f>
        <v/>
      </c>
      <c r="CV61" s="316" t="str">
        <f>IFERROR(INDEX($AJ$86:$AJ$97, ROWS($CV$4:CV59)), IFERROR(INDEX($AN$86:$AN$97, ROWS($CV$4:CV59)-ROWS($AJ$86:$AJ$97)), ""))</f>
        <v/>
      </c>
      <c r="CW61" s="316" t="str">
        <f t="shared" si="45"/>
        <v/>
      </c>
      <c r="CX61" s="316" t="str">
        <f>IF(OR(CY61="",CY61=0),"",MAX(CX$5:CX60)+1)</f>
        <v/>
      </c>
      <c r="CY61" s="316" t="str">
        <f>IFERROR(INDEX($AK$86:$AK$97, ROWS($CY$4:CY59)), IFERROR(INDEX($AO$86:$AO$97, ROWS($CY$4:CY59)-ROWS($AK$86:$AK$97)), ""))</f>
        <v/>
      </c>
      <c r="CZ61" s="316" t="str">
        <f t="shared" si="46"/>
        <v/>
      </c>
      <c r="DA61" s="413" t="str">
        <f t="shared" si="47"/>
        <v/>
      </c>
      <c r="DC61" s="438" t="str">
        <f ca="1">IF(OR(DD61="",DD61=0),"",MAX(DC$45:DC60)+1)</f>
        <v/>
      </c>
      <c r="DD61" s="434" t="str">
        <f t="shared" ca="1" si="130"/>
        <v/>
      </c>
      <c r="DE61" s="413" t="str">
        <f t="shared" ca="1" si="131"/>
        <v/>
      </c>
      <c r="DF61" s="431" t="str">
        <f ca="1">IF(OR(DG61="",DG61=0),"",MAX(DF$45:DF60)+1)</f>
        <v/>
      </c>
      <c r="DG61" s="412" t="str">
        <f t="shared" ca="1" si="132"/>
        <v/>
      </c>
      <c r="DH61" s="413" t="str">
        <f t="shared" ca="1" si="133"/>
        <v/>
      </c>
      <c r="DI61" s="412" t="str">
        <f t="shared" ca="1" si="134"/>
        <v/>
      </c>
      <c r="DJ61" s="413" t="str">
        <f t="shared" ca="1" si="135"/>
        <v/>
      </c>
      <c r="DK61" s="412" t="str">
        <f t="shared" ca="1" si="136"/>
        <v/>
      </c>
      <c r="DL61" s="413" t="str">
        <f t="shared" ca="1" si="137"/>
        <v/>
      </c>
      <c r="DN61" s="278"/>
      <c r="DO61" s="278"/>
      <c r="DP61" s="278"/>
      <c r="DQ61" s="278"/>
      <c r="DR61" s="278"/>
      <c r="DS61" s="278"/>
    </row>
    <row r="62" spans="16:123" x14ac:dyDescent="0.3">
      <c r="P62" s="1177"/>
      <c r="Q62" s="1178"/>
      <c r="R62" s="453"/>
      <c r="S62" s="402"/>
      <c r="U62" s="1177"/>
      <c r="V62" s="1178"/>
      <c r="W62" s="453"/>
      <c r="X62" s="402"/>
      <c r="AB62" s="395">
        <f ca="1">IFERROR(MATCH($AB$59,OFFSET(Year!$BD$67:$BD$118,AB61,,1000),0)+AB61,"")</f>
        <v>2</v>
      </c>
      <c r="AC62" s="340">
        <f ca="1">IFERROR(INDEX(Year!$BG$67:$BG$118,AB62),"")</f>
        <v>21</v>
      </c>
      <c r="AD62" s="348" t="str">
        <f ca="1">IFERROR(INDEX(Year!$BE$67:$BE$118,AB62),"")</f>
        <v>Paycheck 1</v>
      </c>
      <c r="AE62" s="363">
        <f ca="1">IFERROR(INDEX(Year!$BF$67:$BF$118,AB62),"")</f>
        <v>850</v>
      </c>
      <c r="AF62" s="402" t="str">
        <f ca="1">IFERROR(INDEX(Year!$BD$67:$BD$118,AB62),"")</f>
        <v>Income</v>
      </c>
      <c r="AI62" s="304" t="str">
        <f t="shared" ca="1" si="159"/>
        <v/>
      </c>
      <c r="AJ62" s="305" t="str">
        <f t="shared" ca="1" si="138"/>
        <v/>
      </c>
      <c r="AK62" s="306" t="str">
        <f t="shared" ca="1" si="139"/>
        <v/>
      </c>
      <c r="AL62" s="307" t="str">
        <f t="shared" ca="1" si="140"/>
        <v/>
      </c>
      <c r="AM62" s="304" t="str">
        <f t="shared" ca="1" si="160"/>
        <v/>
      </c>
      <c r="AN62" s="305" t="str">
        <f t="shared" ca="1" si="141"/>
        <v/>
      </c>
      <c r="AO62" s="306" t="str">
        <f t="shared" ca="1" si="142"/>
        <v/>
      </c>
      <c r="AP62" s="307" t="str">
        <f t="shared" ca="1" si="143"/>
        <v/>
      </c>
      <c r="AQ62" s="304" t="str">
        <f t="shared" ca="1" si="161"/>
        <v/>
      </c>
      <c r="AR62" s="305" t="str">
        <f t="shared" ca="1" si="144"/>
        <v/>
      </c>
      <c r="AS62" s="306" t="str">
        <f t="shared" ca="1" si="145"/>
        <v/>
      </c>
      <c r="AT62" s="307" t="str">
        <f t="shared" ca="1" si="146"/>
        <v/>
      </c>
      <c r="AU62" s="304" t="str">
        <f t="shared" ca="1" si="162"/>
        <v/>
      </c>
      <c r="AV62" s="305" t="str">
        <f t="shared" ca="1" si="147"/>
        <v/>
      </c>
      <c r="AW62" s="306" t="str">
        <f t="shared" ca="1" si="148"/>
        <v/>
      </c>
      <c r="AX62" s="307" t="str">
        <f t="shared" ca="1" si="149"/>
        <v/>
      </c>
      <c r="AY62" s="304" t="str">
        <f t="shared" ca="1" si="163"/>
        <v/>
      </c>
      <c r="AZ62" s="305" t="str">
        <f t="shared" ca="1" si="150"/>
        <v/>
      </c>
      <c r="BA62" s="306" t="str">
        <f t="shared" ca="1" si="151"/>
        <v/>
      </c>
      <c r="BB62" s="307" t="str">
        <f t="shared" ca="1" si="152"/>
        <v/>
      </c>
      <c r="BC62" s="304" t="str">
        <f t="shared" ca="1" si="164"/>
        <v/>
      </c>
      <c r="BD62" s="305" t="str">
        <f t="shared" ca="1" si="153"/>
        <v/>
      </c>
      <c r="BE62" s="306" t="str">
        <f t="shared" ca="1" si="154"/>
        <v/>
      </c>
      <c r="BF62" s="307" t="str">
        <f t="shared" ca="1" si="155"/>
        <v/>
      </c>
      <c r="BG62" s="304" t="str">
        <f t="shared" ca="1" si="165"/>
        <v/>
      </c>
      <c r="BH62" s="305" t="str">
        <f t="shared" ca="1" si="156"/>
        <v/>
      </c>
      <c r="BI62" s="306" t="str">
        <f t="shared" ca="1" si="157"/>
        <v/>
      </c>
      <c r="BJ62" s="307" t="str">
        <f t="shared" ca="1" si="158"/>
        <v/>
      </c>
      <c r="BL62" s="412" t="str">
        <f ca="1">IF(OR(BM62="",BM62=0),"",MAX(BL$5:BL61)+1)</f>
        <v/>
      </c>
      <c r="BM62" s="316" t="str">
        <f ca="1">IFERROR(INDEX($AJ$6:$AJ$17, ROWS(BM$4:$BM60)), IFERROR(INDEX($AN$6:$AN$17, ROWS(BM$4:$BM60)-ROWS($AJ$6:$AJ$17)), IFERROR(INDEX($AR$6:$AR$17, ROWS(BM$4:$BM60)-ROWS($AJ$6:$AJ$17)-ROWS($AN$6:$AN$17)),IFERROR(INDEX($AV$6:$AV$17, ROWS(BM$4:$BM60)-ROWS($AJ$6:$AJ$17)-ROWS($AN$6:$AN$17)-ROWS($AR$6:$AR$17)),IFERROR(INDEX($AZ$6:$AZ$17, ROWS(BM$4:$BM60)-ROWS($AJ$6:$AJ$17)-ROWS($AN$6:$AN$17)-ROWS($AR$6:$AR$17)-ROWS($AV$6:$AV$17)),IFERROR(INDEX($BD$6:$BD$17, ROWS(BM$4:$BM60)-ROWS($AJ$6:$AJ$17)-ROWS($AN$6:$AN$17)-ROWS($AR$6:$AR$17)-ROWS($AV$6:$AV$17)-ROWS($AZ$6:$AZ$17)),IFERROR(INDEX($BH$6:$BH$17, ROWS(BM$4:$BM60)-ROWS($AJ$6:$AJ$17)-ROWS($AN$6:$AN$17)-ROWS($AR$6:$AR$17)-ROWS($AV$6:$AV$17)-ROWS($AZ$6:$AZ$17)-ROWS($BD$6:$BD$17)), "")))))))</f>
        <v/>
      </c>
      <c r="BN62" s="316" t="str">
        <f t="shared" ca="1" si="30"/>
        <v/>
      </c>
      <c r="BO62" s="316" t="str">
        <f ca="1">IF(OR(BP62="",BP62=0),"",MAX(BO$5:BO61)+1)</f>
        <v/>
      </c>
      <c r="BP62" s="316" t="str">
        <f ca="1">IFERROR(INDEX($AK$6:$AK$17, ROWS($BP$4:BP60)), IFERROR(INDEX($AO$6:$AO$17, ROWS($BP$4:BP60)-ROWS($AK$6:$AK$17)), IFERROR(INDEX($AS$6:$AS$17, ROWS($BP$4:BP60)-ROWS($AK$6:$AK$17)-ROWS($AO$6:$AO$17)),IFERROR(INDEX($AW$6:$AW$17, ROWS($BP$4:BP60)-ROWS($AK$6:$AK$17)-ROWS($AO$6:$AO$17)-ROWS($AS$6:$AS$17)),IFERROR(INDEX($BA$6:$BA$17, ROWS($BP$4:BP60)-ROWS($AK$6:$AK$17)-ROWS($AO$6:$AO$17)-ROWS($AS$6:$AS$17)-ROWS($AW$6:$AW$17)),IFERROR(INDEX($BE$6:$BE$17, ROWS($BP$4:BP60)-ROWS($AK$6:$AK$17)-ROWS($AO$6:$AO$17)-ROWS($AS$6:$AS$17)-ROWS($AW$6:$AW$17)-ROWS($BA$6:$BA$17)),IFERROR(INDEX($BI$6:$BI$17, ROWS($BP$4:BP60)-ROWS($AK$6:$AK$17)-ROWS($AO$6:$AO$17)-ROWS($AS$6:$AS$17)-ROWS($AW$6:$AW$17)-ROWS($BA$6:$BA$17)-ROWS($BE$6:$BE$17)), "")))))))</f>
        <v/>
      </c>
      <c r="BQ62" s="316" t="str">
        <f t="shared" ca="1" si="31"/>
        <v/>
      </c>
      <c r="BR62" s="413" t="str">
        <f t="shared" ca="1" si="32"/>
        <v/>
      </c>
      <c r="BS62" s="412" t="str">
        <f ca="1">IF(OR(BT62="",BT62=0),"",MAX(BS$5:BS61)+1)</f>
        <v/>
      </c>
      <c r="BT62" s="316" t="str">
        <f ca="1">IFERROR(INDEX($AJ$22:$AJ$33, ROWS($BT$4:BT60)), IFERROR(INDEX($AN$22:$AN$33, ROWS($BT$4:BT60)-ROWS($AJ$22:$AJ$33)), IFERROR(INDEX($AR$22:$AR$33, ROWS($BT$4:BT60)-ROWS($AJ$22:$AJ$33)-ROWS($AN$22:$AN$33)),IFERROR(INDEX($AV$22:$AV$33, ROWS($BT$4:BT60)-ROWS($AJ$22:$AJ$33)-ROWS($AN$22:$AN$33)-ROWS($AR$22:$AR$33)),IFERROR(INDEX($AZ$22:$AZ$33, ROWS($BT$4:BT60)-ROWS($AJ$22:$AJ$33)-ROWS($AN$22:$AN$33)-ROWS($AR$22:$AR$33)-ROWS($AV$22:$AV$33)),IFERROR(INDEX($BD$22:$BD$33, ROWS($BT$4:BT60)-ROWS($AJ$22:$AJ$33)-ROWS($AN$22:$AN$33)-ROWS($AR$22:$AR$33)-ROWS($AV$22:$AV$33)-ROWS($AZ$22:$AZ$33)),IFERROR(INDEX($BH$22:$BH$33, ROWS($BT$4:BT60)-ROWS($AJ$22:$AJ$33)-ROWS($AN$22:$AN$33)-ROWS($AR$22:$AR$33)-ROWS($AV$22:$AV$33)-ROWS($AZ$22:$AZ$33)-ROWS($BD$22:$BD$33)), "")))))))</f>
        <v/>
      </c>
      <c r="BU62" s="316" t="str">
        <f t="shared" ca="1" si="33"/>
        <v/>
      </c>
      <c r="BV62" s="316" t="str">
        <f ca="1">IF(OR(BW62="",BW62=0),"",MAX(BV$5:BV61)+1)</f>
        <v/>
      </c>
      <c r="BW62" s="316" t="str">
        <f ca="1">IFERROR(INDEX($AK$22:$AK$33, ROWS($BW$4:BW60)), IFERROR(INDEX($AO$22:$AO$33, ROWS($BW$4:BW60)-ROWS($AK$22:$AK$33)), IFERROR(INDEX($AS$22:$AS$33, ROWS($BW$4:BW60)-ROWS($AK$22:$AK$33)-ROWS($AO$22:$AO$33)),IFERROR(INDEX($AW$22:$AW$33, ROWS($BW$4:BW60)-ROWS($AK$22:$AK$33)-ROWS($AO$22:$AO$33)-ROWS($AS$22:$AS$33)),IFERROR(INDEX($BA$22:$BA$33, ROWS($BW$4:BW60)-ROWS($AK$22:$AK$33)-ROWS($AO$22:$AO$33)-ROWS($AS$22:$AS$33)-ROWS($AW$22:$AW$33)),IFERROR(INDEX($BE$22:$BE$33, ROWS($BW$4:BW60)-ROWS($AK$22:$AK$33)-ROWS($AO$22:$AO$33)-ROWS($AS$22:$AS$33)-ROWS($AW$22:$AW$33)-ROWS($BA$22:$BA$33)),IFERROR(INDEX($BI$22:$BI$33, ROWS($BW$4:BW60)-ROWS($AK$22:$AK$33)-ROWS($AO$22:$AO$33)-ROWS($AS$22:$AS$33)-ROWS($AW$22:$AW$33)-ROWS($BA$22:$BA$33)-ROWS($BE$22:$BE$33)), "")))))))</f>
        <v/>
      </c>
      <c r="BX62" s="316" t="str">
        <f t="shared" ca="1" si="34"/>
        <v/>
      </c>
      <c r="BY62" s="413" t="str">
        <f t="shared" ca="1" si="35"/>
        <v/>
      </c>
      <c r="BZ62" s="412" t="str">
        <f ca="1">IF(OR(CA62="",CA62=0),"",MAX(BZ$5:BZ61)+1)</f>
        <v/>
      </c>
      <c r="CA62" s="316" t="str">
        <f ca="1">IFERROR(INDEX($AJ$38:$AJ$49, ROWS($CA$4:CA60)), IFERROR(INDEX($AN$38:$AN$49, ROWS($CA$4:CA60)-ROWS($AJ$38:$AJ$49)), IFERROR(INDEX($AR$38:$AR$49, ROWS($CA$4:CA60)-ROWS($AJ$38:$AJ$49)-ROWS($AN$38:$AN$49)),IFERROR(INDEX($AV$38:$AV$49, ROWS($CA$4:CA60)-ROWS($AJ$38:$AJ$49)-ROWS($AN$38:$AN$49)-ROWS($AR$38:$AR$49)),IFERROR(INDEX($AZ$38:$AZ$49, ROWS($CA$4:CA60)-ROWS($AJ$38:$AJ$49)-ROWS($AN$38:$AN$49)-ROWS($AR$38:$AR$49)-ROWS($AV$38:$AV$49)),IFERROR(INDEX($BD$38:$BD$49, ROWS($CA$4:CA60)-ROWS($AJ$38:$AJ$49)-ROWS($AN$38:$AN$49)-ROWS($AR$38:$AR$49)-ROWS($AV$38:$AV$49)-ROWS($AZ$38:$AZ$49)),IFERROR(INDEX($BH$38:$BH$49, ROWS($CA$4:CA60)-ROWS($AJ$38:$AJ$49)-ROWS($AN$38:$AN$49)-ROWS($AR$38:$AR$49)-ROWS($AV$38:$AV$49)-ROWS($AZ$38:$AZ$49)-ROWS($BD$38:$BD$49)), "")))))))</f>
        <v/>
      </c>
      <c r="CB62" s="316" t="str">
        <f t="shared" ca="1" si="36"/>
        <v/>
      </c>
      <c r="CC62" s="316" t="str">
        <f ca="1">IF(OR(CD62="",CD62=0),"",MAX(CC$5:CC61)+1)</f>
        <v/>
      </c>
      <c r="CD62" s="316" t="str">
        <f ca="1">IFERROR(INDEX($AK$38:$AK$49, ROWS($CD$4:CD60)), IFERROR(INDEX($AO$38:$AO$49, ROWS($CD$4:CD60)-ROWS($AK$38:$AK$49)), IFERROR(INDEX($AS$38:$AS$49, ROWS($CD$4:CD60)-ROWS($AK$38:$AK$49)-ROWS($AO$38:$AO$49)),IFERROR(INDEX($AW$38:$AW$49, ROWS($CD$4:CD60)-ROWS($AK$38:$AK$49)-ROWS($AO$38:$AO$49)-ROWS($AS$38:$AS$49)),IFERROR(INDEX($BA$38:$BA$49, ROWS($CD$4:CD60)-ROWS($AK$38:$AK$49)-ROWS($AO$38:$AO$49)-ROWS($AS$38:$AS$49)-ROWS($AW$38:$AW$49)),IFERROR(INDEX($BE$38:$BE$49, ROWS($CD$4:CD60)-ROWS($AK$38:$AK$49)-ROWS($AO$38:$AO$49)-ROWS($AS$38:$AS$49)-ROWS($AW$38:$AW$49)-ROWS($BA$38:$BA$49)),IFERROR(INDEX($BI$38:$BI$49, ROWS($CD$4:CD60)-ROWS($AK$38:$AK$49)-ROWS($AO$38:$AO$49)-ROWS($AS$38:$AS$49)-ROWS($AW$38:$AW$49)-ROWS($BA$38:$BA$49)-ROWS($BE$38:$BE$49)), "")))))))</f>
        <v/>
      </c>
      <c r="CE62" s="316" t="str">
        <f t="shared" ca="1" si="37"/>
        <v/>
      </c>
      <c r="CF62" s="413" t="str">
        <f t="shared" ca="1" si="38"/>
        <v/>
      </c>
      <c r="CG62" s="412" t="str">
        <f ca="1">IF(OR(CH62="",CH62=0),"",MAX(CG$5:CG61)+1)</f>
        <v/>
      </c>
      <c r="CH62" s="316" t="str">
        <f ca="1">IFERROR(INDEX($AJ$54:$AJ$65, ROWS($CH$4:CH60)), IFERROR(INDEX($AN$54:$AN$65, ROWS($CH$4:CH60)-ROWS($AJ$54:$AJ$65)), IFERROR(INDEX($AR$54:$AR$65, ROWS($CH$4:CH60)-ROWS($AJ$54:$AJ$65)-ROWS($AN$54:$AN$65)),IFERROR(INDEX($AV$54:$AV$65, ROWS($CH$4:CH60)-ROWS($AJ$54:$AJ$65)-ROWS($AN$54:$AN$65)-ROWS($AR$54:$AR$65)),IFERROR(INDEX($AZ$54:$AZ$65, ROWS($CH$4:CH60)-ROWS($AJ$54:$AJ$65)-ROWS($AN$54:$AN$65)-ROWS($AR$54:$AR$65)-ROWS($AV$54:$AV$65)),IFERROR(INDEX($BD$54:$BD$65, ROWS($CH$4:CH60)-ROWS($AJ$54:$AJ$65)-ROWS($AN$54:$AN$65)-ROWS($AR$54:$AR$65)-ROWS($AV$54:$AV$65)-ROWS($AZ$54:$AZ$65)),IFERROR(INDEX($BH$54:$BH$65, ROWS($CH$4:CH60)-ROWS($AJ$54:$AJ$65)-ROWS($AN$54:$AN$65)-ROWS($AR$54:$AR$65)-ROWS($AV$54:$AV$65)-ROWS($AZ$54:$AZ$65)-ROWS($BD$54:$BD$65)), "")))))))</f>
        <v/>
      </c>
      <c r="CI62" s="316" t="str">
        <f t="shared" ca="1" si="39"/>
        <v/>
      </c>
      <c r="CJ62" s="316" t="str">
        <f ca="1">IF(OR(CK62="",CK62=0),"",MAX(CJ$5:CJ61)+1)</f>
        <v/>
      </c>
      <c r="CK62" s="316" t="str">
        <f ca="1">IFERROR(INDEX($AK$54:$AK$65, ROWS($CK$4:CK60)), IFERROR(INDEX($AO$54:$AO$65, ROWS($CK$4:CK60)-ROWS($AK$54:$AK$65)), IFERROR(INDEX($AS$54:$AS$65, ROWS($CK$4:CK60)-ROWS($AK$54:$AK$65)-ROWS($AO$54:$AO$65)),IFERROR(INDEX($AW$54:$AW$65, ROWS($CK$4:CK60)-ROWS($AK$54:$AK$65)-ROWS($AO$54:$AO$65)-ROWS($AS$54:$AS$65)),IFERROR(INDEX($BA$54:$BA$65, ROWS($CK$4:CK60)-ROWS($AK$54:$AK$65)-ROWS($AO$54:$AO$65)-ROWS($AS$54:$AS$65)-ROWS($AW$54:$AW$65)),IFERROR(INDEX($BE$54:$BE$65, ROWS($CK$4:CK60)-ROWS($AK$54:$AK$65)-ROWS($AO$54:$AO$65)-ROWS($AS$54:$AS$65)-ROWS($AW$54:$AW$65)-ROWS($BA$54:$BA$65)),IFERROR(INDEX($BI$54:$BI$65, ROWS($CK$4:CK60)-ROWS($AK$54:$AK$65)-ROWS($AO$54:$AO$65)-ROWS($AS$54:$AS$65)-ROWS($AW$54:$AW$65)-ROWS($BA$54:$BA$65)-ROWS($BE$54:$BE$65)), "")))))))</f>
        <v/>
      </c>
      <c r="CL62" s="316" t="str">
        <f t="shared" ca="1" si="40"/>
        <v/>
      </c>
      <c r="CM62" s="413" t="str">
        <f t="shared" ca="1" si="41"/>
        <v/>
      </c>
      <c r="CN62" s="412" t="str">
        <f>IF(OR(CO62="",CO62=0),"",MAX(CN$5:CN61)+1)</f>
        <v/>
      </c>
      <c r="CO62" s="316">
        <f>IFERROR(INDEX($AJ$70:$AJ$81, ROWS($CO$4:CO60)), IFERROR(INDEX($AN$70:$AN$81, ROWS($CO$4:CO60)-ROWS($AJ$70:$AJ$81)), IFERROR(INDEX($AR$70:$AR$81, ROWS($CO$4:CO60)-ROWS($AJ$70:$AJ$81)-ROWS($AN$70:$AN$81)),IFERROR(INDEX($AV$70:$AV$81, ROWS($CO$4:CO60)-ROWS($AJ$70:$AJ$81)-ROWS($AN$70:$AN$81)-ROWS($AR$70:$AR$81)),IFERROR(INDEX($AZ$70:$AZ$81, ROWS($CO$4:CO60)-ROWS($AJ$70:$AJ$81)-ROWS($AN$70:$AN$81)-ROWS($AR$70:$AR$81)-ROWS($AV$70:$AV$81)),IFERROR(INDEX($BD$70:$BD$81, ROWS($CO$4:CO60)-ROWS($AJ$70:$AJ$81)-ROWS($AN$70:$AN$81)-ROWS($AR$70:$AR$81)-ROWS($AV$70:$AV$81)-ROWS($AZ$70:$AZ$81)),IFERROR(INDEX($BH$70:$BH$81, ROWS($CO$4:CO60)-ROWS($AJ$70:$AJ$81)-ROWS($AN$70:$AN$81)-ROWS($AR$70:$AR$81)-ROWS($AV$70:$AV$81)-ROWS($AZ$70:$AZ$81)-ROWS($BD$70:$BD$81)), "")))))))</f>
        <v>0</v>
      </c>
      <c r="CP62" s="316" t="str">
        <f t="shared" ca="1" si="42"/>
        <v/>
      </c>
      <c r="CQ62" s="316" t="str">
        <f>IF(OR(CR62="",CR62=0),"",MAX(CQ$5:CQ61)+1)</f>
        <v/>
      </c>
      <c r="CR62" s="316">
        <f>IFERROR(INDEX($AK$70:$AK$81, ROWS($CR$4:CR60)), IFERROR(INDEX($AO$70:$AO$81, ROWS($CR$4:CR60)-ROWS($AK$70:$AK$81)), IFERROR(INDEX($AS$70:$AS$81, ROWS($CR$4:CR60)-ROWS($AK$70:$AK$81)-ROWS($AO$70:$AO$81)),IFERROR(INDEX($AW$70:$AW$81, ROWS($CR$4:CR60)-ROWS($AK$70:$AK$81)-ROWS($AO$70:$AO$81)-ROWS($AS$70:$AS$81)),IFERROR(INDEX($BA$70:$BA$81, ROWS($CR$4:CR60)-ROWS($AK$70:$AK$81)-ROWS($AO$70:$AO$81)-ROWS($AS$70:$AS$81)-ROWS($AW$70:$AW$81)),IFERROR(INDEX($BE$70:$BE$81, ROWS($CR$4:CR60)-ROWS($AK$70:$AK$81)-ROWS($AO$70:$AO$81)-ROWS($AS$70:$AS$81)-ROWS($AW$70:$AW$81)-ROWS($BA$70:$BA$81)),IFERROR(INDEX($BI$70:$BI$81, ROWS($CR$4:CR60)-ROWS($AK$70:$AK$81)-ROWS($AO$70:$AO$81)-ROWS($AS$70:$AS$81)-ROWS($AW$70:$AW$81)-ROWS($BA$70:$BA$81)-ROWS($BE$70:$BE$81)), "")))))))</f>
        <v>0</v>
      </c>
      <c r="CS62" s="316" t="str">
        <f t="shared" ca="1" si="43"/>
        <v/>
      </c>
      <c r="CT62" s="413" t="str">
        <f t="shared" ca="1" si="44"/>
        <v/>
      </c>
      <c r="CU62" s="412" t="str">
        <f>IF(OR(CV62="",CV62=0),"",MAX(CU$5:CU61)+1)</f>
        <v/>
      </c>
      <c r="CV62" s="316" t="str">
        <f>IFERROR(INDEX($AJ$86:$AJ$97, ROWS($CV$4:CV60)), IFERROR(INDEX($AN$86:$AN$97, ROWS($CV$4:CV60)-ROWS($AJ$86:$AJ$97)), ""))</f>
        <v/>
      </c>
      <c r="CW62" s="316" t="str">
        <f t="shared" si="45"/>
        <v/>
      </c>
      <c r="CX62" s="316" t="str">
        <f>IF(OR(CY62="",CY62=0),"",MAX(CX$5:CX61)+1)</f>
        <v/>
      </c>
      <c r="CY62" s="316" t="str">
        <f>IFERROR(INDEX($AK$86:$AK$97, ROWS($CY$4:CY60)), IFERROR(INDEX($AO$86:$AO$97, ROWS($CY$4:CY60)-ROWS($AK$86:$AK$97)), ""))</f>
        <v/>
      </c>
      <c r="CZ62" s="316" t="str">
        <f t="shared" si="46"/>
        <v/>
      </c>
      <c r="DA62" s="413" t="str">
        <f t="shared" si="47"/>
        <v/>
      </c>
      <c r="DC62" s="438" t="str">
        <f ca="1">IF(OR(DD62="",DD62=0),"",MAX(DC$45:DC61)+1)</f>
        <v/>
      </c>
      <c r="DD62" s="434" t="str">
        <f t="shared" ca="1" si="130"/>
        <v/>
      </c>
      <c r="DE62" s="413" t="str">
        <f t="shared" ca="1" si="131"/>
        <v/>
      </c>
      <c r="DF62" s="431" t="str">
        <f ca="1">IF(OR(DG62="",DG62=0),"",MAX(DF$45:DF61)+1)</f>
        <v/>
      </c>
      <c r="DG62" s="412" t="str">
        <f t="shared" ca="1" si="132"/>
        <v/>
      </c>
      <c r="DH62" s="413" t="str">
        <f t="shared" ca="1" si="133"/>
        <v/>
      </c>
      <c r="DI62" s="412" t="str">
        <f t="shared" ca="1" si="134"/>
        <v/>
      </c>
      <c r="DJ62" s="413" t="str">
        <f t="shared" ca="1" si="135"/>
        <v/>
      </c>
      <c r="DK62" s="412" t="str">
        <f t="shared" ca="1" si="136"/>
        <v/>
      </c>
      <c r="DL62" s="413" t="str">
        <f t="shared" ca="1" si="137"/>
        <v/>
      </c>
    </row>
    <row r="63" spans="16:123" ht="15.75" thickBot="1" x14ac:dyDescent="0.35">
      <c r="P63" s="1177"/>
      <c r="Q63" s="1178"/>
      <c r="R63" s="453"/>
      <c r="S63" s="402"/>
      <c r="U63" s="1177"/>
      <c r="V63" s="1178"/>
      <c r="W63" s="453"/>
      <c r="X63" s="402"/>
      <c r="AB63" s="395">
        <f ca="1">IFERROR(MATCH($AB$59,OFFSET(Year!$BD$67:$BD$118,AB62,,1000),0)+AB62,"")</f>
        <v>3</v>
      </c>
      <c r="AC63" s="340">
        <f ca="1">IFERROR(INDEX(Year!$BG$67:$BG$118,AB63),"")</f>
        <v>3</v>
      </c>
      <c r="AD63" s="348" t="str">
        <f ca="1">IFERROR(INDEX(Year!$BE$67:$BE$118,AB63),"")</f>
        <v>Paycheck 2</v>
      </c>
      <c r="AE63" s="363">
        <f ca="1">IFERROR(INDEX(Year!$BF$67:$BF$118,AB63),"")</f>
        <v>400</v>
      </c>
      <c r="AF63" s="402" t="str">
        <f ca="1">IFERROR(INDEX(Year!$BD$67:$BD$118,AB63),"")</f>
        <v>Income</v>
      </c>
      <c r="AI63" s="302" t="str">
        <f t="shared" ca="1" si="159"/>
        <v/>
      </c>
      <c r="AJ63" s="293" t="str">
        <f t="shared" ca="1" si="138"/>
        <v/>
      </c>
      <c r="AK63" s="293" t="str">
        <f t="shared" ca="1" si="139"/>
        <v/>
      </c>
      <c r="AL63" s="303" t="str">
        <f t="shared" ca="1" si="140"/>
        <v/>
      </c>
      <c r="AM63" s="302" t="str">
        <f t="shared" ca="1" si="160"/>
        <v/>
      </c>
      <c r="AN63" s="293" t="str">
        <f t="shared" ca="1" si="141"/>
        <v/>
      </c>
      <c r="AO63" s="293" t="str">
        <f t="shared" ca="1" si="142"/>
        <v/>
      </c>
      <c r="AP63" s="303" t="str">
        <f t="shared" ca="1" si="143"/>
        <v/>
      </c>
      <c r="AQ63" s="302" t="str">
        <f t="shared" ca="1" si="161"/>
        <v/>
      </c>
      <c r="AR63" s="293" t="str">
        <f t="shared" ca="1" si="144"/>
        <v/>
      </c>
      <c r="AS63" s="293" t="str">
        <f t="shared" ca="1" si="145"/>
        <v/>
      </c>
      <c r="AT63" s="303" t="str">
        <f t="shared" ca="1" si="146"/>
        <v/>
      </c>
      <c r="AU63" s="302" t="str">
        <f t="shared" ca="1" si="162"/>
        <v/>
      </c>
      <c r="AV63" s="293" t="str">
        <f t="shared" ca="1" si="147"/>
        <v/>
      </c>
      <c r="AW63" s="293" t="str">
        <f t="shared" ca="1" si="148"/>
        <v/>
      </c>
      <c r="AX63" s="303" t="str">
        <f t="shared" ca="1" si="149"/>
        <v/>
      </c>
      <c r="AY63" s="302" t="str">
        <f t="shared" ca="1" si="163"/>
        <v/>
      </c>
      <c r="AZ63" s="293" t="str">
        <f t="shared" ca="1" si="150"/>
        <v/>
      </c>
      <c r="BA63" s="293" t="str">
        <f t="shared" ca="1" si="151"/>
        <v/>
      </c>
      <c r="BB63" s="303" t="str">
        <f t="shared" ca="1" si="152"/>
        <v/>
      </c>
      <c r="BC63" s="302" t="str">
        <f t="shared" ca="1" si="164"/>
        <v/>
      </c>
      <c r="BD63" s="293" t="str">
        <f t="shared" ca="1" si="153"/>
        <v/>
      </c>
      <c r="BE63" s="293" t="str">
        <f t="shared" ca="1" si="154"/>
        <v/>
      </c>
      <c r="BF63" s="303" t="str">
        <f t="shared" ca="1" si="155"/>
        <v/>
      </c>
      <c r="BG63" s="302" t="str">
        <f t="shared" ca="1" si="165"/>
        <v/>
      </c>
      <c r="BH63" s="293" t="str">
        <f t="shared" ca="1" si="156"/>
        <v/>
      </c>
      <c r="BI63" s="293" t="str">
        <f t="shared" ca="1" si="157"/>
        <v/>
      </c>
      <c r="BJ63" s="303" t="str">
        <f t="shared" ca="1" si="158"/>
        <v/>
      </c>
      <c r="BL63" s="412" t="str">
        <f ca="1">IF(OR(BM63="",BM63=0),"",MAX(BL$5:BL62)+1)</f>
        <v/>
      </c>
      <c r="BM63" s="316" t="str">
        <f ca="1">IFERROR(INDEX($AJ$6:$AJ$17, ROWS(BM$4:$BM61)), IFERROR(INDEX($AN$6:$AN$17, ROWS(BM$4:$BM61)-ROWS($AJ$6:$AJ$17)), IFERROR(INDEX($AR$6:$AR$17, ROWS(BM$4:$BM61)-ROWS($AJ$6:$AJ$17)-ROWS($AN$6:$AN$17)),IFERROR(INDEX($AV$6:$AV$17, ROWS(BM$4:$BM61)-ROWS($AJ$6:$AJ$17)-ROWS($AN$6:$AN$17)-ROWS($AR$6:$AR$17)),IFERROR(INDEX($AZ$6:$AZ$17, ROWS(BM$4:$BM61)-ROWS($AJ$6:$AJ$17)-ROWS($AN$6:$AN$17)-ROWS($AR$6:$AR$17)-ROWS($AV$6:$AV$17)),IFERROR(INDEX($BD$6:$BD$17, ROWS(BM$4:$BM61)-ROWS($AJ$6:$AJ$17)-ROWS($AN$6:$AN$17)-ROWS($AR$6:$AR$17)-ROWS($AV$6:$AV$17)-ROWS($AZ$6:$AZ$17)),IFERROR(INDEX($BH$6:$BH$17, ROWS(BM$4:$BM61)-ROWS($AJ$6:$AJ$17)-ROWS($AN$6:$AN$17)-ROWS($AR$6:$AR$17)-ROWS($AV$6:$AV$17)-ROWS($AZ$6:$AZ$17)-ROWS($BD$6:$BD$17)), "")))))))</f>
        <v/>
      </c>
      <c r="BN63" s="316" t="str">
        <f t="shared" ca="1" si="30"/>
        <v/>
      </c>
      <c r="BO63" s="316" t="str">
        <f ca="1">IF(OR(BP63="",BP63=0),"",MAX(BO$5:BO62)+1)</f>
        <v/>
      </c>
      <c r="BP63" s="316" t="str">
        <f ca="1">IFERROR(INDEX($AK$6:$AK$17, ROWS($BP$4:BP61)), IFERROR(INDEX($AO$6:$AO$17, ROWS($BP$4:BP61)-ROWS($AK$6:$AK$17)), IFERROR(INDEX($AS$6:$AS$17, ROWS($BP$4:BP61)-ROWS($AK$6:$AK$17)-ROWS($AO$6:$AO$17)),IFERROR(INDEX($AW$6:$AW$17, ROWS($BP$4:BP61)-ROWS($AK$6:$AK$17)-ROWS($AO$6:$AO$17)-ROWS($AS$6:$AS$17)),IFERROR(INDEX($BA$6:$BA$17, ROWS($BP$4:BP61)-ROWS($AK$6:$AK$17)-ROWS($AO$6:$AO$17)-ROWS($AS$6:$AS$17)-ROWS($AW$6:$AW$17)),IFERROR(INDEX($BE$6:$BE$17, ROWS($BP$4:BP61)-ROWS($AK$6:$AK$17)-ROWS($AO$6:$AO$17)-ROWS($AS$6:$AS$17)-ROWS($AW$6:$AW$17)-ROWS($BA$6:$BA$17)),IFERROR(INDEX($BI$6:$BI$17, ROWS($BP$4:BP61)-ROWS($AK$6:$AK$17)-ROWS($AO$6:$AO$17)-ROWS($AS$6:$AS$17)-ROWS($AW$6:$AW$17)-ROWS($BA$6:$BA$17)-ROWS($BE$6:$BE$17)), "")))))))</f>
        <v/>
      </c>
      <c r="BQ63" s="316" t="str">
        <f t="shared" ca="1" si="31"/>
        <v/>
      </c>
      <c r="BR63" s="413" t="str">
        <f t="shared" ca="1" si="32"/>
        <v/>
      </c>
      <c r="BS63" s="412" t="str">
        <f ca="1">IF(OR(BT63="",BT63=0),"",MAX(BS$5:BS62)+1)</f>
        <v/>
      </c>
      <c r="BT63" s="316" t="str">
        <f ca="1">IFERROR(INDEX($AJ$22:$AJ$33, ROWS($BT$4:BT61)), IFERROR(INDEX($AN$22:$AN$33, ROWS($BT$4:BT61)-ROWS($AJ$22:$AJ$33)), IFERROR(INDEX($AR$22:$AR$33, ROWS($BT$4:BT61)-ROWS($AJ$22:$AJ$33)-ROWS($AN$22:$AN$33)),IFERROR(INDEX($AV$22:$AV$33, ROWS($BT$4:BT61)-ROWS($AJ$22:$AJ$33)-ROWS($AN$22:$AN$33)-ROWS($AR$22:$AR$33)),IFERROR(INDEX($AZ$22:$AZ$33, ROWS($BT$4:BT61)-ROWS($AJ$22:$AJ$33)-ROWS($AN$22:$AN$33)-ROWS($AR$22:$AR$33)-ROWS($AV$22:$AV$33)),IFERROR(INDEX($BD$22:$BD$33, ROWS($BT$4:BT61)-ROWS($AJ$22:$AJ$33)-ROWS($AN$22:$AN$33)-ROWS($AR$22:$AR$33)-ROWS($AV$22:$AV$33)-ROWS($AZ$22:$AZ$33)),IFERROR(INDEX($BH$22:$BH$33, ROWS($BT$4:BT61)-ROWS($AJ$22:$AJ$33)-ROWS($AN$22:$AN$33)-ROWS($AR$22:$AR$33)-ROWS($AV$22:$AV$33)-ROWS($AZ$22:$AZ$33)-ROWS($BD$22:$BD$33)), "")))))))</f>
        <v/>
      </c>
      <c r="BU63" s="316" t="str">
        <f t="shared" ca="1" si="33"/>
        <v/>
      </c>
      <c r="BV63" s="316" t="str">
        <f ca="1">IF(OR(BW63="",BW63=0),"",MAX(BV$5:BV62)+1)</f>
        <v/>
      </c>
      <c r="BW63" s="316" t="str">
        <f ca="1">IFERROR(INDEX($AK$22:$AK$33, ROWS($BW$4:BW61)), IFERROR(INDEX($AO$22:$AO$33, ROWS($BW$4:BW61)-ROWS($AK$22:$AK$33)), IFERROR(INDEX($AS$22:$AS$33, ROWS($BW$4:BW61)-ROWS($AK$22:$AK$33)-ROWS($AO$22:$AO$33)),IFERROR(INDEX($AW$22:$AW$33, ROWS($BW$4:BW61)-ROWS($AK$22:$AK$33)-ROWS($AO$22:$AO$33)-ROWS($AS$22:$AS$33)),IFERROR(INDEX($BA$22:$BA$33, ROWS($BW$4:BW61)-ROWS($AK$22:$AK$33)-ROWS($AO$22:$AO$33)-ROWS($AS$22:$AS$33)-ROWS($AW$22:$AW$33)),IFERROR(INDEX($BE$22:$BE$33, ROWS($BW$4:BW61)-ROWS($AK$22:$AK$33)-ROWS($AO$22:$AO$33)-ROWS($AS$22:$AS$33)-ROWS($AW$22:$AW$33)-ROWS($BA$22:$BA$33)),IFERROR(INDEX($BI$22:$BI$33, ROWS($BW$4:BW61)-ROWS($AK$22:$AK$33)-ROWS($AO$22:$AO$33)-ROWS($AS$22:$AS$33)-ROWS($AW$22:$AW$33)-ROWS($BA$22:$BA$33)-ROWS($BE$22:$BE$33)), "")))))))</f>
        <v/>
      </c>
      <c r="BX63" s="316" t="str">
        <f t="shared" ca="1" si="34"/>
        <v/>
      </c>
      <c r="BY63" s="413" t="str">
        <f t="shared" ca="1" si="35"/>
        <v/>
      </c>
      <c r="BZ63" s="412" t="str">
        <f ca="1">IF(OR(CA63="",CA63=0),"",MAX(BZ$5:BZ62)+1)</f>
        <v/>
      </c>
      <c r="CA63" s="316" t="str">
        <f ca="1">IFERROR(INDEX($AJ$38:$AJ$49, ROWS($CA$4:CA61)), IFERROR(INDEX($AN$38:$AN$49, ROWS($CA$4:CA61)-ROWS($AJ$38:$AJ$49)), IFERROR(INDEX($AR$38:$AR$49, ROWS($CA$4:CA61)-ROWS($AJ$38:$AJ$49)-ROWS($AN$38:$AN$49)),IFERROR(INDEX($AV$38:$AV$49, ROWS($CA$4:CA61)-ROWS($AJ$38:$AJ$49)-ROWS($AN$38:$AN$49)-ROWS($AR$38:$AR$49)),IFERROR(INDEX($AZ$38:$AZ$49, ROWS($CA$4:CA61)-ROWS($AJ$38:$AJ$49)-ROWS($AN$38:$AN$49)-ROWS($AR$38:$AR$49)-ROWS($AV$38:$AV$49)),IFERROR(INDEX($BD$38:$BD$49, ROWS($CA$4:CA61)-ROWS($AJ$38:$AJ$49)-ROWS($AN$38:$AN$49)-ROWS($AR$38:$AR$49)-ROWS($AV$38:$AV$49)-ROWS($AZ$38:$AZ$49)),IFERROR(INDEX($BH$38:$BH$49, ROWS($CA$4:CA61)-ROWS($AJ$38:$AJ$49)-ROWS($AN$38:$AN$49)-ROWS($AR$38:$AR$49)-ROWS($AV$38:$AV$49)-ROWS($AZ$38:$AZ$49)-ROWS($BD$38:$BD$49)), "")))))))</f>
        <v/>
      </c>
      <c r="CB63" s="316" t="str">
        <f t="shared" ca="1" si="36"/>
        <v/>
      </c>
      <c r="CC63" s="316" t="str">
        <f ca="1">IF(OR(CD63="",CD63=0),"",MAX(CC$5:CC62)+1)</f>
        <v/>
      </c>
      <c r="CD63" s="316" t="str">
        <f ca="1">IFERROR(INDEX($AK$38:$AK$49, ROWS($CD$4:CD61)), IFERROR(INDEX($AO$38:$AO$49, ROWS($CD$4:CD61)-ROWS($AK$38:$AK$49)), IFERROR(INDEX($AS$38:$AS$49, ROWS($CD$4:CD61)-ROWS($AK$38:$AK$49)-ROWS($AO$38:$AO$49)),IFERROR(INDEX($AW$38:$AW$49, ROWS($CD$4:CD61)-ROWS($AK$38:$AK$49)-ROWS($AO$38:$AO$49)-ROWS($AS$38:$AS$49)),IFERROR(INDEX($BA$38:$BA$49, ROWS($CD$4:CD61)-ROWS($AK$38:$AK$49)-ROWS($AO$38:$AO$49)-ROWS($AS$38:$AS$49)-ROWS($AW$38:$AW$49)),IFERROR(INDEX($BE$38:$BE$49, ROWS($CD$4:CD61)-ROWS($AK$38:$AK$49)-ROWS($AO$38:$AO$49)-ROWS($AS$38:$AS$49)-ROWS($AW$38:$AW$49)-ROWS($BA$38:$BA$49)),IFERROR(INDEX($BI$38:$BI$49, ROWS($CD$4:CD61)-ROWS($AK$38:$AK$49)-ROWS($AO$38:$AO$49)-ROWS($AS$38:$AS$49)-ROWS($AW$38:$AW$49)-ROWS($BA$38:$BA$49)-ROWS($BE$38:$BE$49)), "")))))))</f>
        <v/>
      </c>
      <c r="CE63" s="316" t="str">
        <f t="shared" ca="1" si="37"/>
        <v/>
      </c>
      <c r="CF63" s="413" t="str">
        <f t="shared" ca="1" si="38"/>
        <v/>
      </c>
      <c r="CG63" s="412" t="str">
        <f ca="1">IF(OR(CH63="",CH63=0),"",MAX(CG$5:CG62)+1)</f>
        <v/>
      </c>
      <c r="CH63" s="316" t="str">
        <f ca="1">IFERROR(INDEX($AJ$54:$AJ$65, ROWS($CH$4:CH61)), IFERROR(INDEX($AN$54:$AN$65, ROWS($CH$4:CH61)-ROWS($AJ$54:$AJ$65)), IFERROR(INDEX($AR$54:$AR$65, ROWS($CH$4:CH61)-ROWS($AJ$54:$AJ$65)-ROWS($AN$54:$AN$65)),IFERROR(INDEX($AV$54:$AV$65, ROWS($CH$4:CH61)-ROWS($AJ$54:$AJ$65)-ROWS($AN$54:$AN$65)-ROWS($AR$54:$AR$65)),IFERROR(INDEX($AZ$54:$AZ$65, ROWS($CH$4:CH61)-ROWS($AJ$54:$AJ$65)-ROWS($AN$54:$AN$65)-ROWS($AR$54:$AR$65)-ROWS($AV$54:$AV$65)),IFERROR(INDEX($BD$54:$BD$65, ROWS($CH$4:CH61)-ROWS($AJ$54:$AJ$65)-ROWS($AN$54:$AN$65)-ROWS($AR$54:$AR$65)-ROWS($AV$54:$AV$65)-ROWS($AZ$54:$AZ$65)),IFERROR(INDEX($BH$54:$BH$65, ROWS($CH$4:CH61)-ROWS($AJ$54:$AJ$65)-ROWS($AN$54:$AN$65)-ROWS($AR$54:$AR$65)-ROWS($AV$54:$AV$65)-ROWS($AZ$54:$AZ$65)-ROWS($BD$54:$BD$65)), "")))))))</f>
        <v/>
      </c>
      <c r="CI63" s="316" t="str">
        <f t="shared" ca="1" si="39"/>
        <v/>
      </c>
      <c r="CJ63" s="316" t="str">
        <f ca="1">IF(OR(CK63="",CK63=0),"",MAX(CJ$5:CJ62)+1)</f>
        <v/>
      </c>
      <c r="CK63" s="316" t="str">
        <f ca="1">IFERROR(INDEX($AK$54:$AK$65, ROWS($CK$4:CK61)), IFERROR(INDEX($AO$54:$AO$65, ROWS($CK$4:CK61)-ROWS($AK$54:$AK$65)), IFERROR(INDEX($AS$54:$AS$65, ROWS($CK$4:CK61)-ROWS($AK$54:$AK$65)-ROWS($AO$54:$AO$65)),IFERROR(INDEX($AW$54:$AW$65, ROWS($CK$4:CK61)-ROWS($AK$54:$AK$65)-ROWS($AO$54:$AO$65)-ROWS($AS$54:$AS$65)),IFERROR(INDEX($BA$54:$BA$65, ROWS($CK$4:CK61)-ROWS($AK$54:$AK$65)-ROWS($AO$54:$AO$65)-ROWS($AS$54:$AS$65)-ROWS($AW$54:$AW$65)),IFERROR(INDEX($BE$54:$BE$65, ROWS($CK$4:CK61)-ROWS($AK$54:$AK$65)-ROWS($AO$54:$AO$65)-ROWS($AS$54:$AS$65)-ROWS($AW$54:$AW$65)-ROWS($BA$54:$BA$65)),IFERROR(INDEX($BI$54:$BI$65, ROWS($CK$4:CK61)-ROWS($AK$54:$AK$65)-ROWS($AO$54:$AO$65)-ROWS($AS$54:$AS$65)-ROWS($AW$54:$AW$65)-ROWS($BA$54:$BA$65)-ROWS($BE$54:$BE$65)), "")))))))</f>
        <v/>
      </c>
      <c r="CL63" s="316" t="str">
        <f t="shared" ca="1" si="40"/>
        <v/>
      </c>
      <c r="CM63" s="413" t="str">
        <f t="shared" ca="1" si="41"/>
        <v/>
      </c>
      <c r="CN63" s="412" t="str">
        <f>IF(OR(CO63="",CO63=0),"",MAX(CN$5:CN62)+1)</f>
        <v/>
      </c>
      <c r="CO63" s="316">
        <f>IFERROR(INDEX($AJ$70:$AJ$81, ROWS($CO$4:CO61)), IFERROR(INDEX($AN$70:$AN$81, ROWS($CO$4:CO61)-ROWS($AJ$70:$AJ$81)), IFERROR(INDEX($AR$70:$AR$81, ROWS($CO$4:CO61)-ROWS($AJ$70:$AJ$81)-ROWS($AN$70:$AN$81)),IFERROR(INDEX($AV$70:$AV$81, ROWS($CO$4:CO61)-ROWS($AJ$70:$AJ$81)-ROWS($AN$70:$AN$81)-ROWS($AR$70:$AR$81)),IFERROR(INDEX($AZ$70:$AZ$81, ROWS($CO$4:CO61)-ROWS($AJ$70:$AJ$81)-ROWS($AN$70:$AN$81)-ROWS($AR$70:$AR$81)-ROWS($AV$70:$AV$81)),IFERROR(INDEX($BD$70:$BD$81, ROWS($CO$4:CO61)-ROWS($AJ$70:$AJ$81)-ROWS($AN$70:$AN$81)-ROWS($AR$70:$AR$81)-ROWS($AV$70:$AV$81)-ROWS($AZ$70:$AZ$81)),IFERROR(INDEX($BH$70:$BH$81, ROWS($CO$4:CO61)-ROWS($AJ$70:$AJ$81)-ROWS($AN$70:$AN$81)-ROWS($AR$70:$AR$81)-ROWS($AV$70:$AV$81)-ROWS($AZ$70:$AZ$81)-ROWS($BD$70:$BD$81)), "")))))))</f>
        <v>0</v>
      </c>
      <c r="CP63" s="316" t="str">
        <f t="shared" ca="1" si="42"/>
        <v/>
      </c>
      <c r="CQ63" s="316" t="str">
        <f>IF(OR(CR63="",CR63=0),"",MAX(CQ$5:CQ62)+1)</f>
        <v/>
      </c>
      <c r="CR63" s="316">
        <f>IFERROR(INDEX($AK$70:$AK$81, ROWS($CR$4:CR61)), IFERROR(INDEX($AO$70:$AO$81, ROWS($CR$4:CR61)-ROWS($AK$70:$AK$81)), IFERROR(INDEX($AS$70:$AS$81, ROWS($CR$4:CR61)-ROWS($AK$70:$AK$81)-ROWS($AO$70:$AO$81)),IFERROR(INDEX($AW$70:$AW$81, ROWS($CR$4:CR61)-ROWS($AK$70:$AK$81)-ROWS($AO$70:$AO$81)-ROWS($AS$70:$AS$81)),IFERROR(INDEX($BA$70:$BA$81, ROWS($CR$4:CR61)-ROWS($AK$70:$AK$81)-ROWS($AO$70:$AO$81)-ROWS($AS$70:$AS$81)-ROWS($AW$70:$AW$81)),IFERROR(INDEX($BE$70:$BE$81, ROWS($CR$4:CR61)-ROWS($AK$70:$AK$81)-ROWS($AO$70:$AO$81)-ROWS($AS$70:$AS$81)-ROWS($AW$70:$AW$81)-ROWS($BA$70:$BA$81)),IFERROR(INDEX($BI$70:$BI$81, ROWS($CR$4:CR61)-ROWS($AK$70:$AK$81)-ROWS($AO$70:$AO$81)-ROWS($AS$70:$AS$81)-ROWS($AW$70:$AW$81)-ROWS($BA$70:$BA$81)-ROWS($BE$70:$BE$81)), "")))))))</f>
        <v>0</v>
      </c>
      <c r="CS63" s="316" t="str">
        <f t="shared" ca="1" si="43"/>
        <v/>
      </c>
      <c r="CT63" s="413" t="str">
        <f t="shared" ca="1" si="44"/>
        <v/>
      </c>
      <c r="CU63" s="412" t="str">
        <f>IF(OR(CV63="",CV63=0),"",MAX(CU$5:CU62)+1)</f>
        <v/>
      </c>
      <c r="CV63" s="316" t="str">
        <f>IFERROR(INDEX($AJ$86:$AJ$97, ROWS($CV$4:CV61)), IFERROR(INDEX($AN$86:$AN$97, ROWS($CV$4:CV61)-ROWS($AJ$86:$AJ$97)), ""))</f>
        <v/>
      </c>
      <c r="CW63" s="316" t="str">
        <f t="shared" si="45"/>
        <v/>
      </c>
      <c r="CX63" s="316" t="str">
        <f>IF(OR(CY63="",CY63=0),"",MAX(CX$5:CX62)+1)</f>
        <v/>
      </c>
      <c r="CY63" s="316" t="str">
        <f>IFERROR(INDEX($AK$86:$AK$97, ROWS($CY$4:CY61)), IFERROR(INDEX($AO$86:$AO$97, ROWS($CY$4:CY61)-ROWS($AK$86:$AK$97)), ""))</f>
        <v/>
      </c>
      <c r="CZ63" s="316" t="str">
        <f t="shared" si="46"/>
        <v/>
      </c>
      <c r="DA63" s="413" t="str">
        <f t="shared" si="47"/>
        <v/>
      </c>
      <c r="DC63" s="439" t="str">
        <f ca="1">IF(OR(DD63="",DD63=0),"",MAX(DC$45:DC62)+1)</f>
        <v/>
      </c>
      <c r="DD63" s="436" t="str">
        <f t="shared" ca="1" si="130"/>
        <v/>
      </c>
      <c r="DE63" s="422" t="str">
        <f t="shared" ca="1" si="131"/>
        <v/>
      </c>
      <c r="DF63" s="433" t="str">
        <f ca="1">IF(OR(DG63="",DG63=0),"",MAX(DF$45:DF62)+1)</f>
        <v/>
      </c>
      <c r="DG63" s="420" t="str">
        <f t="shared" ca="1" si="132"/>
        <v/>
      </c>
      <c r="DH63" s="422" t="str">
        <f t="shared" ca="1" si="133"/>
        <v/>
      </c>
      <c r="DI63" s="420" t="str">
        <f t="shared" ca="1" si="134"/>
        <v/>
      </c>
      <c r="DJ63" s="422" t="str">
        <f t="shared" ca="1" si="135"/>
        <v/>
      </c>
      <c r="DK63" s="420" t="str">
        <f t="shared" ca="1" si="136"/>
        <v/>
      </c>
      <c r="DL63" s="422" t="str">
        <f t="shared" ca="1" si="137"/>
        <v/>
      </c>
    </row>
    <row r="64" spans="16:123" ht="15.75" thickBot="1" x14ac:dyDescent="0.35">
      <c r="P64" s="1177"/>
      <c r="Q64" s="1178"/>
      <c r="R64" s="453"/>
      <c r="S64" s="407"/>
      <c r="U64" s="1177"/>
      <c r="V64" s="1178"/>
      <c r="W64" s="453"/>
      <c r="X64" s="407"/>
      <c r="AB64" s="395">
        <f ca="1">IFERROR(MATCH($AB$59,OFFSET(Year!$BD$67:$BD$118,AB63,,1000),0)+AB63,"")</f>
        <v>4</v>
      </c>
      <c r="AC64" s="340">
        <f ca="1">IFERROR(INDEX(Year!$BG$67:$BG$118,AB64),"")</f>
        <v>10</v>
      </c>
      <c r="AD64" s="348" t="str">
        <f ca="1">IFERROR(INDEX(Year!$BE$67:$BE$118,AB64),"")</f>
        <v>Paycheck 2</v>
      </c>
      <c r="AE64" s="363">
        <f ca="1">IFERROR(INDEX(Year!$BF$67:$BF$118,AB64),"")</f>
        <v>400</v>
      </c>
      <c r="AF64" s="402" t="str">
        <f ca="1">IFERROR(INDEX(Year!$BD$67:$BD$118,AB64),"")</f>
        <v>Income</v>
      </c>
      <c r="AI64" s="308" t="str">
        <f t="shared" ca="1" si="159"/>
        <v/>
      </c>
      <c r="AJ64" s="293" t="str">
        <f t="shared" ca="1" si="138"/>
        <v/>
      </c>
      <c r="AK64" s="293" t="str">
        <f t="shared" ca="1" si="139"/>
        <v/>
      </c>
      <c r="AL64" s="303" t="str">
        <f t="shared" ca="1" si="140"/>
        <v/>
      </c>
      <c r="AM64" s="308" t="str">
        <f t="shared" ca="1" si="160"/>
        <v/>
      </c>
      <c r="AN64" s="293" t="str">
        <f t="shared" ca="1" si="141"/>
        <v/>
      </c>
      <c r="AO64" s="293" t="str">
        <f t="shared" ca="1" si="142"/>
        <v/>
      </c>
      <c r="AP64" s="303" t="str">
        <f t="shared" ca="1" si="143"/>
        <v/>
      </c>
      <c r="AQ64" s="308" t="str">
        <f t="shared" ca="1" si="161"/>
        <v/>
      </c>
      <c r="AR64" s="293" t="str">
        <f t="shared" ca="1" si="144"/>
        <v/>
      </c>
      <c r="AS64" s="293" t="str">
        <f t="shared" ca="1" si="145"/>
        <v/>
      </c>
      <c r="AT64" s="303" t="str">
        <f t="shared" ca="1" si="146"/>
        <v/>
      </c>
      <c r="AU64" s="308" t="str">
        <f t="shared" ca="1" si="162"/>
        <v/>
      </c>
      <c r="AV64" s="293" t="str">
        <f t="shared" ca="1" si="147"/>
        <v/>
      </c>
      <c r="AW64" s="293" t="str">
        <f t="shared" ca="1" si="148"/>
        <v/>
      </c>
      <c r="AX64" s="303" t="str">
        <f t="shared" ca="1" si="149"/>
        <v/>
      </c>
      <c r="AY64" s="308" t="str">
        <f t="shared" ca="1" si="163"/>
        <v/>
      </c>
      <c r="AZ64" s="293" t="str">
        <f t="shared" ca="1" si="150"/>
        <v/>
      </c>
      <c r="BA64" s="293" t="str">
        <f t="shared" ca="1" si="151"/>
        <v/>
      </c>
      <c r="BB64" s="303" t="str">
        <f t="shared" ca="1" si="152"/>
        <v/>
      </c>
      <c r="BC64" s="308" t="str">
        <f t="shared" ca="1" si="164"/>
        <v/>
      </c>
      <c r="BD64" s="293" t="str">
        <f t="shared" ca="1" si="153"/>
        <v/>
      </c>
      <c r="BE64" s="293" t="str">
        <f t="shared" ca="1" si="154"/>
        <v/>
      </c>
      <c r="BF64" s="303" t="str">
        <f t="shared" ca="1" si="155"/>
        <v/>
      </c>
      <c r="BG64" s="308" t="str">
        <f t="shared" ca="1" si="165"/>
        <v/>
      </c>
      <c r="BH64" s="293" t="str">
        <f t="shared" ca="1" si="156"/>
        <v/>
      </c>
      <c r="BI64" s="293" t="str">
        <f t="shared" ca="1" si="157"/>
        <v/>
      </c>
      <c r="BJ64" s="303" t="str">
        <f t="shared" ca="1" si="158"/>
        <v/>
      </c>
      <c r="BL64" s="412" t="str">
        <f ca="1">IF(OR(BM64="",BM64=0),"",MAX(BL$5:BL63)+1)</f>
        <v/>
      </c>
      <c r="BM64" s="316" t="str">
        <f ca="1">IFERROR(INDEX($AJ$6:$AJ$17, ROWS(BM$4:$BM62)), IFERROR(INDEX($AN$6:$AN$17, ROWS(BM$4:$BM62)-ROWS($AJ$6:$AJ$17)), IFERROR(INDEX($AR$6:$AR$17, ROWS(BM$4:$BM62)-ROWS($AJ$6:$AJ$17)-ROWS($AN$6:$AN$17)),IFERROR(INDEX($AV$6:$AV$17, ROWS(BM$4:$BM62)-ROWS($AJ$6:$AJ$17)-ROWS($AN$6:$AN$17)-ROWS($AR$6:$AR$17)),IFERROR(INDEX($AZ$6:$AZ$17, ROWS(BM$4:$BM62)-ROWS($AJ$6:$AJ$17)-ROWS($AN$6:$AN$17)-ROWS($AR$6:$AR$17)-ROWS($AV$6:$AV$17)),IFERROR(INDEX($BD$6:$BD$17, ROWS(BM$4:$BM62)-ROWS($AJ$6:$AJ$17)-ROWS($AN$6:$AN$17)-ROWS($AR$6:$AR$17)-ROWS($AV$6:$AV$17)-ROWS($AZ$6:$AZ$17)),IFERROR(INDEX($BH$6:$BH$17, ROWS(BM$4:$BM62)-ROWS($AJ$6:$AJ$17)-ROWS($AN$6:$AN$17)-ROWS($AR$6:$AR$17)-ROWS($AV$6:$AV$17)-ROWS($AZ$6:$AZ$17)-ROWS($BD$6:$BD$17)), "")))))))</f>
        <v/>
      </c>
      <c r="BN64" s="316" t="str">
        <f t="shared" ca="1" si="30"/>
        <v/>
      </c>
      <c r="BO64" s="316" t="str">
        <f ca="1">IF(OR(BP64="",BP64=0),"",MAX(BO$5:BO63)+1)</f>
        <v/>
      </c>
      <c r="BP64" s="316" t="str">
        <f ca="1">IFERROR(INDEX($AK$6:$AK$17, ROWS($BP$4:BP62)), IFERROR(INDEX($AO$6:$AO$17, ROWS($BP$4:BP62)-ROWS($AK$6:$AK$17)), IFERROR(INDEX($AS$6:$AS$17, ROWS($BP$4:BP62)-ROWS($AK$6:$AK$17)-ROWS($AO$6:$AO$17)),IFERROR(INDEX($AW$6:$AW$17, ROWS($BP$4:BP62)-ROWS($AK$6:$AK$17)-ROWS($AO$6:$AO$17)-ROWS($AS$6:$AS$17)),IFERROR(INDEX($BA$6:$BA$17, ROWS($BP$4:BP62)-ROWS($AK$6:$AK$17)-ROWS($AO$6:$AO$17)-ROWS($AS$6:$AS$17)-ROWS($AW$6:$AW$17)),IFERROR(INDEX($BE$6:$BE$17, ROWS($BP$4:BP62)-ROWS($AK$6:$AK$17)-ROWS($AO$6:$AO$17)-ROWS($AS$6:$AS$17)-ROWS($AW$6:$AW$17)-ROWS($BA$6:$BA$17)),IFERROR(INDEX($BI$6:$BI$17, ROWS($BP$4:BP62)-ROWS($AK$6:$AK$17)-ROWS($AO$6:$AO$17)-ROWS($AS$6:$AS$17)-ROWS($AW$6:$AW$17)-ROWS($BA$6:$BA$17)-ROWS($BE$6:$BE$17)), "")))))))</f>
        <v/>
      </c>
      <c r="BQ64" s="316" t="str">
        <f t="shared" ca="1" si="31"/>
        <v/>
      </c>
      <c r="BR64" s="413" t="str">
        <f t="shared" ca="1" si="32"/>
        <v/>
      </c>
      <c r="BS64" s="412" t="str">
        <f ca="1">IF(OR(BT64="",BT64=0),"",MAX(BS$5:BS63)+1)</f>
        <v/>
      </c>
      <c r="BT64" s="316" t="str">
        <f ca="1">IFERROR(INDEX($AJ$22:$AJ$33, ROWS($BT$4:BT62)), IFERROR(INDEX($AN$22:$AN$33, ROWS($BT$4:BT62)-ROWS($AJ$22:$AJ$33)), IFERROR(INDEX($AR$22:$AR$33, ROWS($BT$4:BT62)-ROWS($AJ$22:$AJ$33)-ROWS($AN$22:$AN$33)),IFERROR(INDEX($AV$22:$AV$33, ROWS($BT$4:BT62)-ROWS($AJ$22:$AJ$33)-ROWS($AN$22:$AN$33)-ROWS($AR$22:$AR$33)),IFERROR(INDEX($AZ$22:$AZ$33, ROWS($BT$4:BT62)-ROWS($AJ$22:$AJ$33)-ROWS($AN$22:$AN$33)-ROWS($AR$22:$AR$33)-ROWS($AV$22:$AV$33)),IFERROR(INDEX($BD$22:$BD$33, ROWS($BT$4:BT62)-ROWS($AJ$22:$AJ$33)-ROWS($AN$22:$AN$33)-ROWS($AR$22:$AR$33)-ROWS($AV$22:$AV$33)-ROWS($AZ$22:$AZ$33)),IFERROR(INDEX($BH$22:$BH$33, ROWS($BT$4:BT62)-ROWS($AJ$22:$AJ$33)-ROWS($AN$22:$AN$33)-ROWS($AR$22:$AR$33)-ROWS($AV$22:$AV$33)-ROWS($AZ$22:$AZ$33)-ROWS($BD$22:$BD$33)), "")))))))</f>
        <v/>
      </c>
      <c r="BU64" s="316" t="str">
        <f t="shared" ca="1" si="33"/>
        <v/>
      </c>
      <c r="BV64" s="316" t="str">
        <f ca="1">IF(OR(BW64="",BW64=0),"",MAX(BV$5:BV63)+1)</f>
        <v/>
      </c>
      <c r="BW64" s="316" t="str">
        <f ca="1">IFERROR(INDEX($AK$22:$AK$33, ROWS($BW$4:BW62)), IFERROR(INDEX($AO$22:$AO$33, ROWS($BW$4:BW62)-ROWS($AK$22:$AK$33)), IFERROR(INDEX($AS$22:$AS$33, ROWS($BW$4:BW62)-ROWS($AK$22:$AK$33)-ROWS($AO$22:$AO$33)),IFERROR(INDEX($AW$22:$AW$33, ROWS($BW$4:BW62)-ROWS($AK$22:$AK$33)-ROWS($AO$22:$AO$33)-ROWS($AS$22:$AS$33)),IFERROR(INDEX($BA$22:$BA$33, ROWS($BW$4:BW62)-ROWS($AK$22:$AK$33)-ROWS($AO$22:$AO$33)-ROWS($AS$22:$AS$33)-ROWS($AW$22:$AW$33)),IFERROR(INDEX($BE$22:$BE$33, ROWS($BW$4:BW62)-ROWS($AK$22:$AK$33)-ROWS($AO$22:$AO$33)-ROWS($AS$22:$AS$33)-ROWS($AW$22:$AW$33)-ROWS($BA$22:$BA$33)),IFERROR(INDEX($BI$22:$BI$33, ROWS($BW$4:BW62)-ROWS($AK$22:$AK$33)-ROWS($AO$22:$AO$33)-ROWS($AS$22:$AS$33)-ROWS($AW$22:$AW$33)-ROWS($BA$22:$BA$33)-ROWS($BE$22:$BE$33)), "")))))))</f>
        <v/>
      </c>
      <c r="BX64" s="316" t="str">
        <f t="shared" ca="1" si="34"/>
        <v/>
      </c>
      <c r="BY64" s="413" t="str">
        <f t="shared" ca="1" si="35"/>
        <v/>
      </c>
      <c r="BZ64" s="412" t="str">
        <f ca="1">IF(OR(CA64="",CA64=0),"",MAX(BZ$5:BZ63)+1)</f>
        <v/>
      </c>
      <c r="CA64" s="316" t="str">
        <f ca="1">IFERROR(INDEX($AJ$38:$AJ$49, ROWS($CA$4:CA62)), IFERROR(INDEX($AN$38:$AN$49, ROWS($CA$4:CA62)-ROWS($AJ$38:$AJ$49)), IFERROR(INDEX($AR$38:$AR$49, ROWS($CA$4:CA62)-ROWS($AJ$38:$AJ$49)-ROWS($AN$38:$AN$49)),IFERROR(INDEX($AV$38:$AV$49, ROWS($CA$4:CA62)-ROWS($AJ$38:$AJ$49)-ROWS($AN$38:$AN$49)-ROWS($AR$38:$AR$49)),IFERROR(INDEX($AZ$38:$AZ$49, ROWS($CA$4:CA62)-ROWS($AJ$38:$AJ$49)-ROWS($AN$38:$AN$49)-ROWS($AR$38:$AR$49)-ROWS($AV$38:$AV$49)),IFERROR(INDEX($BD$38:$BD$49, ROWS($CA$4:CA62)-ROWS($AJ$38:$AJ$49)-ROWS($AN$38:$AN$49)-ROWS($AR$38:$AR$49)-ROWS($AV$38:$AV$49)-ROWS($AZ$38:$AZ$49)),IFERROR(INDEX($BH$38:$BH$49, ROWS($CA$4:CA62)-ROWS($AJ$38:$AJ$49)-ROWS($AN$38:$AN$49)-ROWS($AR$38:$AR$49)-ROWS($AV$38:$AV$49)-ROWS($AZ$38:$AZ$49)-ROWS($BD$38:$BD$49)), "")))))))</f>
        <v/>
      </c>
      <c r="CB64" s="316" t="str">
        <f t="shared" ca="1" si="36"/>
        <v/>
      </c>
      <c r="CC64" s="316" t="str">
        <f ca="1">IF(OR(CD64="",CD64=0),"",MAX(CC$5:CC63)+1)</f>
        <v/>
      </c>
      <c r="CD64" s="316" t="str">
        <f ca="1">IFERROR(INDEX($AK$38:$AK$49, ROWS($CD$4:CD62)), IFERROR(INDEX($AO$38:$AO$49, ROWS($CD$4:CD62)-ROWS($AK$38:$AK$49)), IFERROR(INDEX($AS$38:$AS$49, ROWS($CD$4:CD62)-ROWS($AK$38:$AK$49)-ROWS($AO$38:$AO$49)),IFERROR(INDEX($AW$38:$AW$49, ROWS($CD$4:CD62)-ROWS($AK$38:$AK$49)-ROWS($AO$38:$AO$49)-ROWS($AS$38:$AS$49)),IFERROR(INDEX($BA$38:$BA$49, ROWS($CD$4:CD62)-ROWS($AK$38:$AK$49)-ROWS($AO$38:$AO$49)-ROWS($AS$38:$AS$49)-ROWS($AW$38:$AW$49)),IFERROR(INDEX($BE$38:$BE$49, ROWS($CD$4:CD62)-ROWS($AK$38:$AK$49)-ROWS($AO$38:$AO$49)-ROWS($AS$38:$AS$49)-ROWS($AW$38:$AW$49)-ROWS($BA$38:$BA$49)),IFERROR(INDEX($BI$38:$BI$49, ROWS($CD$4:CD62)-ROWS($AK$38:$AK$49)-ROWS($AO$38:$AO$49)-ROWS($AS$38:$AS$49)-ROWS($AW$38:$AW$49)-ROWS($BA$38:$BA$49)-ROWS($BE$38:$BE$49)), "")))))))</f>
        <v/>
      </c>
      <c r="CE64" s="316" t="str">
        <f t="shared" ca="1" si="37"/>
        <v/>
      </c>
      <c r="CF64" s="413" t="str">
        <f t="shared" ca="1" si="38"/>
        <v/>
      </c>
      <c r="CG64" s="412" t="str">
        <f ca="1">IF(OR(CH64="",CH64=0),"",MAX(CG$5:CG63)+1)</f>
        <v/>
      </c>
      <c r="CH64" s="316" t="str">
        <f ca="1">IFERROR(INDEX($AJ$54:$AJ$65, ROWS($CH$4:CH62)), IFERROR(INDEX($AN$54:$AN$65, ROWS($CH$4:CH62)-ROWS($AJ$54:$AJ$65)), IFERROR(INDEX($AR$54:$AR$65, ROWS($CH$4:CH62)-ROWS($AJ$54:$AJ$65)-ROWS($AN$54:$AN$65)),IFERROR(INDEX($AV$54:$AV$65, ROWS($CH$4:CH62)-ROWS($AJ$54:$AJ$65)-ROWS($AN$54:$AN$65)-ROWS($AR$54:$AR$65)),IFERROR(INDEX($AZ$54:$AZ$65, ROWS($CH$4:CH62)-ROWS($AJ$54:$AJ$65)-ROWS($AN$54:$AN$65)-ROWS($AR$54:$AR$65)-ROWS($AV$54:$AV$65)),IFERROR(INDEX($BD$54:$BD$65, ROWS($CH$4:CH62)-ROWS($AJ$54:$AJ$65)-ROWS($AN$54:$AN$65)-ROWS($AR$54:$AR$65)-ROWS($AV$54:$AV$65)-ROWS($AZ$54:$AZ$65)),IFERROR(INDEX($BH$54:$BH$65, ROWS($CH$4:CH62)-ROWS($AJ$54:$AJ$65)-ROWS($AN$54:$AN$65)-ROWS($AR$54:$AR$65)-ROWS($AV$54:$AV$65)-ROWS($AZ$54:$AZ$65)-ROWS($BD$54:$BD$65)), "")))))))</f>
        <v/>
      </c>
      <c r="CI64" s="316" t="str">
        <f t="shared" ca="1" si="39"/>
        <v/>
      </c>
      <c r="CJ64" s="316" t="str">
        <f ca="1">IF(OR(CK64="",CK64=0),"",MAX(CJ$5:CJ63)+1)</f>
        <v/>
      </c>
      <c r="CK64" s="316" t="str">
        <f ca="1">IFERROR(INDEX($AK$54:$AK$65, ROWS($CK$4:CK62)), IFERROR(INDEX($AO$54:$AO$65, ROWS($CK$4:CK62)-ROWS($AK$54:$AK$65)), IFERROR(INDEX($AS$54:$AS$65, ROWS($CK$4:CK62)-ROWS($AK$54:$AK$65)-ROWS($AO$54:$AO$65)),IFERROR(INDEX($AW$54:$AW$65, ROWS($CK$4:CK62)-ROWS($AK$54:$AK$65)-ROWS($AO$54:$AO$65)-ROWS($AS$54:$AS$65)),IFERROR(INDEX($BA$54:$BA$65, ROWS($CK$4:CK62)-ROWS($AK$54:$AK$65)-ROWS($AO$54:$AO$65)-ROWS($AS$54:$AS$65)-ROWS($AW$54:$AW$65)),IFERROR(INDEX($BE$54:$BE$65, ROWS($CK$4:CK62)-ROWS($AK$54:$AK$65)-ROWS($AO$54:$AO$65)-ROWS($AS$54:$AS$65)-ROWS($AW$54:$AW$65)-ROWS($BA$54:$BA$65)),IFERROR(INDEX($BI$54:$BI$65, ROWS($CK$4:CK62)-ROWS($AK$54:$AK$65)-ROWS($AO$54:$AO$65)-ROWS($AS$54:$AS$65)-ROWS($AW$54:$AW$65)-ROWS($BA$54:$BA$65)-ROWS($BE$54:$BE$65)), "")))))))</f>
        <v/>
      </c>
      <c r="CL64" s="316" t="str">
        <f t="shared" ca="1" si="40"/>
        <v/>
      </c>
      <c r="CM64" s="413" t="str">
        <f t="shared" ca="1" si="41"/>
        <v/>
      </c>
      <c r="CN64" s="412" t="str">
        <f>IF(OR(CO64="",CO64=0),"",MAX(CN$5:CN63)+1)</f>
        <v/>
      </c>
      <c r="CO64" s="316">
        <f>IFERROR(INDEX($AJ$70:$AJ$81, ROWS($CO$4:CO62)), IFERROR(INDEX($AN$70:$AN$81, ROWS($CO$4:CO62)-ROWS($AJ$70:$AJ$81)), IFERROR(INDEX($AR$70:$AR$81, ROWS($CO$4:CO62)-ROWS($AJ$70:$AJ$81)-ROWS($AN$70:$AN$81)),IFERROR(INDEX($AV$70:$AV$81, ROWS($CO$4:CO62)-ROWS($AJ$70:$AJ$81)-ROWS($AN$70:$AN$81)-ROWS($AR$70:$AR$81)),IFERROR(INDEX($AZ$70:$AZ$81, ROWS($CO$4:CO62)-ROWS($AJ$70:$AJ$81)-ROWS($AN$70:$AN$81)-ROWS($AR$70:$AR$81)-ROWS($AV$70:$AV$81)),IFERROR(INDEX($BD$70:$BD$81, ROWS($CO$4:CO62)-ROWS($AJ$70:$AJ$81)-ROWS($AN$70:$AN$81)-ROWS($AR$70:$AR$81)-ROWS($AV$70:$AV$81)-ROWS($AZ$70:$AZ$81)),IFERROR(INDEX($BH$70:$BH$81, ROWS($CO$4:CO62)-ROWS($AJ$70:$AJ$81)-ROWS($AN$70:$AN$81)-ROWS($AR$70:$AR$81)-ROWS($AV$70:$AV$81)-ROWS($AZ$70:$AZ$81)-ROWS($BD$70:$BD$81)), "")))))))</f>
        <v>0</v>
      </c>
      <c r="CP64" s="316" t="str">
        <f t="shared" ca="1" si="42"/>
        <v/>
      </c>
      <c r="CQ64" s="316" t="str">
        <f>IF(OR(CR64="",CR64=0),"",MAX(CQ$5:CQ63)+1)</f>
        <v/>
      </c>
      <c r="CR64" s="316">
        <f>IFERROR(INDEX($AK$70:$AK$81, ROWS($CR$4:CR62)), IFERROR(INDEX($AO$70:$AO$81, ROWS($CR$4:CR62)-ROWS($AK$70:$AK$81)), IFERROR(INDEX($AS$70:$AS$81, ROWS($CR$4:CR62)-ROWS($AK$70:$AK$81)-ROWS($AO$70:$AO$81)),IFERROR(INDEX($AW$70:$AW$81, ROWS($CR$4:CR62)-ROWS($AK$70:$AK$81)-ROWS($AO$70:$AO$81)-ROWS($AS$70:$AS$81)),IFERROR(INDEX($BA$70:$BA$81, ROWS($CR$4:CR62)-ROWS($AK$70:$AK$81)-ROWS($AO$70:$AO$81)-ROWS($AS$70:$AS$81)-ROWS($AW$70:$AW$81)),IFERROR(INDEX($BE$70:$BE$81, ROWS($CR$4:CR62)-ROWS($AK$70:$AK$81)-ROWS($AO$70:$AO$81)-ROWS($AS$70:$AS$81)-ROWS($AW$70:$AW$81)-ROWS($BA$70:$BA$81)),IFERROR(INDEX($BI$70:$BI$81, ROWS($CR$4:CR62)-ROWS($AK$70:$AK$81)-ROWS($AO$70:$AO$81)-ROWS($AS$70:$AS$81)-ROWS($AW$70:$AW$81)-ROWS($BA$70:$BA$81)-ROWS($BE$70:$BE$81)), "")))))))</f>
        <v>0</v>
      </c>
      <c r="CS64" s="316" t="str">
        <f t="shared" ca="1" si="43"/>
        <v/>
      </c>
      <c r="CT64" s="413" t="str">
        <f t="shared" ca="1" si="44"/>
        <v/>
      </c>
      <c r="CU64" s="412" t="str">
        <f>IF(OR(CV64="",CV64=0),"",MAX(CU$5:CU63)+1)</f>
        <v/>
      </c>
      <c r="CV64" s="316" t="str">
        <f>IFERROR(INDEX($AJ$86:$AJ$97, ROWS($CV$4:CV62)), IFERROR(INDEX($AN$86:$AN$97, ROWS($CV$4:CV62)-ROWS($AJ$86:$AJ$97)), ""))</f>
        <v/>
      </c>
      <c r="CW64" s="316" t="str">
        <f t="shared" si="45"/>
        <v/>
      </c>
      <c r="CX64" s="316" t="str">
        <f>IF(OR(CY64="",CY64=0),"",MAX(CX$5:CX63)+1)</f>
        <v/>
      </c>
      <c r="CY64" s="316" t="str">
        <f>IFERROR(INDEX($AK$86:$AK$97, ROWS($CY$4:CY62)), IFERROR(INDEX($AO$86:$AO$97, ROWS($CY$4:CY62)-ROWS($AK$86:$AK$97)), ""))</f>
        <v/>
      </c>
      <c r="CZ64" s="316" t="str">
        <f t="shared" si="46"/>
        <v/>
      </c>
      <c r="DA64" s="413" t="str">
        <f t="shared" si="47"/>
        <v/>
      </c>
      <c r="DC64" s="1167" t="s">
        <v>489</v>
      </c>
      <c r="DD64" s="1168"/>
      <c r="DE64" s="1168"/>
      <c r="DF64" s="1168"/>
      <c r="DG64" s="1168"/>
      <c r="DH64" s="1168"/>
      <c r="DI64" s="1168"/>
      <c r="DJ64" s="1168"/>
      <c r="DK64" s="1168"/>
      <c r="DL64" s="1169"/>
      <c r="DM64" s="292"/>
      <c r="DN64" s="1199" t="s">
        <v>489</v>
      </c>
      <c r="DO64" s="1200"/>
      <c r="DP64" s="1200"/>
      <c r="DQ64" s="1200"/>
      <c r="DR64" s="1200"/>
      <c r="DS64" s="1201"/>
    </row>
    <row r="65" spans="16:123" ht="15.75" thickBot="1" x14ac:dyDescent="0.35">
      <c r="P65" s="1179"/>
      <c r="Q65" s="1180"/>
      <c r="R65" s="453"/>
      <c r="S65" s="407"/>
      <c r="U65" s="1179"/>
      <c r="V65" s="1180"/>
      <c r="W65" s="453"/>
      <c r="X65" s="407"/>
      <c r="AB65" s="395">
        <f ca="1">IFERROR(MATCH($AB$59,OFFSET(Year!$BD$67:$BD$118,AB64,,1000),0)+AB64,"")</f>
        <v>5</v>
      </c>
      <c r="AC65" s="340">
        <f ca="1">IFERROR(INDEX(Year!$BG$67:$BG$118,AB65),"")</f>
        <v>17</v>
      </c>
      <c r="AD65" s="348" t="str">
        <f ca="1">IFERROR(INDEX(Year!$BE$67:$BE$118,AB65),"")</f>
        <v>Paycheck 2</v>
      </c>
      <c r="AE65" s="363">
        <f ca="1">IFERROR(INDEX(Year!$BF$67:$BF$118,AB65),"")</f>
        <v>400</v>
      </c>
      <c r="AF65" s="402" t="str">
        <f ca="1">IFERROR(INDEX(Year!$BD$67:$BD$118,AB65),"")</f>
        <v>Income</v>
      </c>
      <c r="AI65" s="309" t="str">
        <f t="shared" ca="1" si="159"/>
        <v/>
      </c>
      <c r="AJ65" s="310" t="str">
        <f t="shared" ca="1" si="138"/>
        <v/>
      </c>
      <c r="AK65" s="310" t="str">
        <f t="shared" ca="1" si="139"/>
        <v/>
      </c>
      <c r="AL65" s="311" t="str">
        <f t="shared" ca="1" si="140"/>
        <v/>
      </c>
      <c r="AM65" s="309" t="str">
        <f t="shared" ca="1" si="160"/>
        <v/>
      </c>
      <c r="AN65" s="310" t="str">
        <f t="shared" ca="1" si="141"/>
        <v/>
      </c>
      <c r="AO65" s="310" t="str">
        <f t="shared" ca="1" si="142"/>
        <v/>
      </c>
      <c r="AP65" s="311" t="str">
        <f t="shared" ca="1" si="143"/>
        <v/>
      </c>
      <c r="AQ65" s="309" t="str">
        <f t="shared" ca="1" si="161"/>
        <v/>
      </c>
      <c r="AR65" s="310" t="str">
        <f t="shared" ca="1" si="144"/>
        <v/>
      </c>
      <c r="AS65" s="310" t="str">
        <f t="shared" ca="1" si="145"/>
        <v/>
      </c>
      <c r="AT65" s="311" t="str">
        <f t="shared" ca="1" si="146"/>
        <v/>
      </c>
      <c r="AU65" s="309" t="str">
        <f t="shared" ca="1" si="162"/>
        <v/>
      </c>
      <c r="AV65" s="310" t="str">
        <f t="shared" ca="1" si="147"/>
        <v/>
      </c>
      <c r="AW65" s="310" t="str">
        <f t="shared" ca="1" si="148"/>
        <v/>
      </c>
      <c r="AX65" s="311" t="str">
        <f t="shared" ca="1" si="149"/>
        <v/>
      </c>
      <c r="AY65" s="309" t="str">
        <f t="shared" ca="1" si="163"/>
        <v/>
      </c>
      <c r="AZ65" s="310" t="str">
        <f t="shared" ca="1" si="150"/>
        <v/>
      </c>
      <c r="BA65" s="310" t="str">
        <f t="shared" ca="1" si="151"/>
        <v/>
      </c>
      <c r="BB65" s="311" t="str">
        <f t="shared" ca="1" si="152"/>
        <v/>
      </c>
      <c r="BC65" s="309" t="str">
        <f t="shared" ca="1" si="164"/>
        <v/>
      </c>
      <c r="BD65" s="310" t="str">
        <f t="shared" ca="1" si="153"/>
        <v/>
      </c>
      <c r="BE65" s="310" t="str">
        <f t="shared" ca="1" si="154"/>
        <v/>
      </c>
      <c r="BF65" s="311" t="str">
        <f t="shared" ca="1" si="155"/>
        <v/>
      </c>
      <c r="BG65" s="309" t="str">
        <f t="shared" ca="1" si="165"/>
        <v/>
      </c>
      <c r="BH65" s="310" t="str">
        <f t="shared" ca="1" si="156"/>
        <v/>
      </c>
      <c r="BI65" s="310" t="str">
        <f t="shared" ca="1" si="157"/>
        <v/>
      </c>
      <c r="BJ65" s="311" t="str">
        <f t="shared" ca="1" si="158"/>
        <v/>
      </c>
      <c r="BL65" s="412" t="str">
        <f ca="1">IF(OR(BM65="",BM65=0),"",MAX(BL$5:BL64)+1)</f>
        <v/>
      </c>
      <c r="BM65" s="316" t="str">
        <f ca="1">IFERROR(INDEX($AJ$6:$AJ$17, ROWS(BM$4:$BM63)), IFERROR(INDEX($AN$6:$AN$17, ROWS(BM$4:$BM63)-ROWS($AJ$6:$AJ$17)), IFERROR(INDEX($AR$6:$AR$17, ROWS(BM$4:$BM63)-ROWS($AJ$6:$AJ$17)-ROWS($AN$6:$AN$17)),IFERROR(INDEX($AV$6:$AV$17, ROWS(BM$4:$BM63)-ROWS($AJ$6:$AJ$17)-ROWS($AN$6:$AN$17)-ROWS($AR$6:$AR$17)),IFERROR(INDEX($AZ$6:$AZ$17, ROWS(BM$4:$BM63)-ROWS($AJ$6:$AJ$17)-ROWS($AN$6:$AN$17)-ROWS($AR$6:$AR$17)-ROWS($AV$6:$AV$17)),IFERROR(INDEX($BD$6:$BD$17, ROWS(BM$4:$BM63)-ROWS($AJ$6:$AJ$17)-ROWS($AN$6:$AN$17)-ROWS($AR$6:$AR$17)-ROWS($AV$6:$AV$17)-ROWS($AZ$6:$AZ$17)),IFERROR(INDEX($BH$6:$BH$17, ROWS(BM$4:$BM63)-ROWS($AJ$6:$AJ$17)-ROWS($AN$6:$AN$17)-ROWS($AR$6:$AR$17)-ROWS($AV$6:$AV$17)-ROWS($AZ$6:$AZ$17)-ROWS($BD$6:$BD$17)), "")))))))</f>
        <v/>
      </c>
      <c r="BN65" s="316" t="str">
        <f t="shared" ca="1" si="30"/>
        <v/>
      </c>
      <c r="BO65" s="316" t="str">
        <f ca="1">IF(OR(BP65="",BP65=0),"",MAX(BO$5:BO64)+1)</f>
        <v/>
      </c>
      <c r="BP65" s="316" t="str">
        <f ca="1">IFERROR(INDEX($AK$6:$AK$17, ROWS($BP$4:BP63)), IFERROR(INDEX($AO$6:$AO$17, ROWS($BP$4:BP63)-ROWS($AK$6:$AK$17)), IFERROR(INDEX($AS$6:$AS$17, ROWS($BP$4:BP63)-ROWS($AK$6:$AK$17)-ROWS($AO$6:$AO$17)),IFERROR(INDEX($AW$6:$AW$17, ROWS($BP$4:BP63)-ROWS($AK$6:$AK$17)-ROWS($AO$6:$AO$17)-ROWS($AS$6:$AS$17)),IFERROR(INDEX($BA$6:$BA$17, ROWS($BP$4:BP63)-ROWS($AK$6:$AK$17)-ROWS($AO$6:$AO$17)-ROWS($AS$6:$AS$17)-ROWS($AW$6:$AW$17)),IFERROR(INDEX($BE$6:$BE$17, ROWS($BP$4:BP63)-ROWS($AK$6:$AK$17)-ROWS($AO$6:$AO$17)-ROWS($AS$6:$AS$17)-ROWS($AW$6:$AW$17)-ROWS($BA$6:$BA$17)),IFERROR(INDEX($BI$6:$BI$17, ROWS($BP$4:BP63)-ROWS($AK$6:$AK$17)-ROWS($AO$6:$AO$17)-ROWS($AS$6:$AS$17)-ROWS($AW$6:$AW$17)-ROWS($BA$6:$BA$17)-ROWS($BE$6:$BE$17)), "")))))))</f>
        <v/>
      </c>
      <c r="BQ65" s="316" t="str">
        <f t="shared" ca="1" si="31"/>
        <v/>
      </c>
      <c r="BR65" s="413" t="str">
        <f t="shared" ca="1" si="32"/>
        <v/>
      </c>
      <c r="BS65" s="412" t="str">
        <f ca="1">IF(OR(BT65="",BT65=0),"",MAX(BS$5:BS64)+1)</f>
        <v/>
      </c>
      <c r="BT65" s="316" t="str">
        <f ca="1">IFERROR(INDEX($AJ$22:$AJ$33, ROWS($BT$4:BT63)), IFERROR(INDEX($AN$22:$AN$33, ROWS($BT$4:BT63)-ROWS($AJ$22:$AJ$33)), IFERROR(INDEX($AR$22:$AR$33, ROWS($BT$4:BT63)-ROWS($AJ$22:$AJ$33)-ROWS($AN$22:$AN$33)),IFERROR(INDEX($AV$22:$AV$33, ROWS($BT$4:BT63)-ROWS($AJ$22:$AJ$33)-ROWS($AN$22:$AN$33)-ROWS($AR$22:$AR$33)),IFERROR(INDEX($AZ$22:$AZ$33, ROWS($BT$4:BT63)-ROWS($AJ$22:$AJ$33)-ROWS($AN$22:$AN$33)-ROWS($AR$22:$AR$33)-ROWS($AV$22:$AV$33)),IFERROR(INDEX($BD$22:$BD$33, ROWS($BT$4:BT63)-ROWS($AJ$22:$AJ$33)-ROWS($AN$22:$AN$33)-ROWS($AR$22:$AR$33)-ROWS($AV$22:$AV$33)-ROWS($AZ$22:$AZ$33)),IFERROR(INDEX($BH$22:$BH$33, ROWS($BT$4:BT63)-ROWS($AJ$22:$AJ$33)-ROWS($AN$22:$AN$33)-ROWS($AR$22:$AR$33)-ROWS($AV$22:$AV$33)-ROWS($AZ$22:$AZ$33)-ROWS($BD$22:$BD$33)), "")))))))</f>
        <v/>
      </c>
      <c r="BU65" s="316" t="str">
        <f t="shared" ca="1" si="33"/>
        <v/>
      </c>
      <c r="BV65" s="316" t="str">
        <f ca="1">IF(OR(BW65="",BW65=0),"",MAX(BV$5:BV64)+1)</f>
        <v/>
      </c>
      <c r="BW65" s="316" t="str">
        <f ca="1">IFERROR(INDEX($AK$22:$AK$33, ROWS($BW$4:BW63)), IFERROR(INDEX($AO$22:$AO$33, ROWS($BW$4:BW63)-ROWS($AK$22:$AK$33)), IFERROR(INDEX($AS$22:$AS$33, ROWS($BW$4:BW63)-ROWS($AK$22:$AK$33)-ROWS($AO$22:$AO$33)),IFERROR(INDEX($AW$22:$AW$33, ROWS($BW$4:BW63)-ROWS($AK$22:$AK$33)-ROWS($AO$22:$AO$33)-ROWS($AS$22:$AS$33)),IFERROR(INDEX($BA$22:$BA$33, ROWS($BW$4:BW63)-ROWS($AK$22:$AK$33)-ROWS($AO$22:$AO$33)-ROWS($AS$22:$AS$33)-ROWS($AW$22:$AW$33)),IFERROR(INDEX($BE$22:$BE$33, ROWS($BW$4:BW63)-ROWS($AK$22:$AK$33)-ROWS($AO$22:$AO$33)-ROWS($AS$22:$AS$33)-ROWS($AW$22:$AW$33)-ROWS($BA$22:$BA$33)),IFERROR(INDEX($BI$22:$BI$33, ROWS($BW$4:BW63)-ROWS($AK$22:$AK$33)-ROWS($AO$22:$AO$33)-ROWS($AS$22:$AS$33)-ROWS($AW$22:$AW$33)-ROWS($BA$22:$BA$33)-ROWS($BE$22:$BE$33)), "")))))))</f>
        <v/>
      </c>
      <c r="BX65" s="316" t="str">
        <f t="shared" ca="1" si="34"/>
        <v/>
      </c>
      <c r="BY65" s="413" t="str">
        <f t="shared" ca="1" si="35"/>
        <v/>
      </c>
      <c r="BZ65" s="412" t="str">
        <f ca="1">IF(OR(CA65="",CA65=0),"",MAX(BZ$5:BZ64)+1)</f>
        <v/>
      </c>
      <c r="CA65" s="316" t="str">
        <f ca="1">IFERROR(INDEX($AJ$38:$AJ$49, ROWS($CA$4:CA63)), IFERROR(INDEX($AN$38:$AN$49, ROWS($CA$4:CA63)-ROWS($AJ$38:$AJ$49)), IFERROR(INDEX($AR$38:$AR$49, ROWS($CA$4:CA63)-ROWS($AJ$38:$AJ$49)-ROWS($AN$38:$AN$49)),IFERROR(INDEX($AV$38:$AV$49, ROWS($CA$4:CA63)-ROWS($AJ$38:$AJ$49)-ROWS($AN$38:$AN$49)-ROWS($AR$38:$AR$49)),IFERROR(INDEX($AZ$38:$AZ$49, ROWS($CA$4:CA63)-ROWS($AJ$38:$AJ$49)-ROWS($AN$38:$AN$49)-ROWS($AR$38:$AR$49)-ROWS($AV$38:$AV$49)),IFERROR(INDEX($BD$38:$BD$49, ROWS($CA$4:CA63)-ROWS($AJ$38:$AJ$49)-ROWS($AN$38:$AN$49)-ROWS($AR$38:$AR$49)-ROWS($AV$38:$AV$49)-ROWS($AZ$38:$AZ$49)),IFERROR(INDEX($BH$38:$BH$49, ROWS($CA$4:CA63)-ROWS($AJ$38:$AJ$49)-ROWS($AN$38:$AN$49)-ROWS($AR$38:$AR$49)-ROWS($AV$38:$AV$49)-ROWS($AZ$38:$AZ$49)-ROWS($BD$38:$BD$49)), "")))))))</f>
        <v/>
      </c>
      <c r="CB65" s="316" t="str">
        <f t="shared" ca="1" si="36"/>
        <v/>
      </c>
      <c r="CC65" s="316" t="str">
        <f ca="1">IF(OR(CD65="",CD65=0),"",MAX(CC$5:CC64)+1)</f>
        <v/>
      </c>
      <c r="CD65" s="316" t="str">
        <f ca="1">IFERROR(INDEX($AK$38:$AK$49, ROWS($CD$4:CD63)), IFERROR(INDEX($AO$38:$AO$49, ROWS($CD$4:CD63)-ROWS($AK$38:$AK$49)), IFERROR(INDEX($AS$38:$AS$49, ROWS($CD$4:CD63)-ROWS($AK$38:$AK$49)-ROWS($AO$38:$AO$49)),IFERROR(INDEX($AW$38:$AW$49, ROWS($CD$4:CD63)-ROWS($AK$38:$AK$49)-ROWS($AO$38:$AO$49)-ROWS($AS$38:$AS$49)),IFERROR(INDEX($BA$38:$BA$49, ROWS($CD$4:CD63)-ROWS($AK$38:$AK$49)-ROWS($AO$38:$AO$49)-ROWS($AS$38:$AS$49)-ROWS($AW$38:$AW$49)),IFERROR(INDEX($BE$38:$BE$49, ROWS($CD$4:CD63)-ROWS($AK$38:$AK$49)-ROWS($AO$38:$AO$49)-ROWS($AS$38:$AS$49)-ROWS($AW$38:$AW$49)-ROWS($BA$38:$BA$49)),IFERROR(INDEX($BI$38:$BI$49, ROWS($CD$4:CD63)-ROWS($AK$38:$AK$49)-ROWS($AO$38:$AO$49)-ROWS($AS$38:$AS$49)-ROWS($AW$38:$AW$49)-ROWS($BA$38:$BA$49)-ROWS($BE$38:$BE$49)), "")))))))</f>
        <v/>
      </c>
      <c r="CE65" s="316" t="str">
        <f t="shared" ca="1" si="37"/>
        <v/>
      </c>
      <c r="CF65" s="413" t="str">
        <f t="shared" ca="1" si="38"/>
        <v/>
      </c>
      <c r="CG65" s="412" t="str">
        <f ca="1">IF(OR(CH65="",CH65=0),"",MAX(CG$5:CG64)+1)</f>
        <v/>
      </c>
      <c r="CH65" s="316" t="str">
        <f ca="1">IFERROR(INDEX($AJ$54:$AJ$65, ROWS($CH$4:CH63)), IFERROR(INDEX($AN$54:$AN$65, ROWS($CH$4:CH63)-ROWS($AJ$54:$AJ$65)), IFERROR(INDEX($AR$54:$AR$65, ROWS($CH$4:CH63)-ROWS($AJ$54:$AJ$65)-ROWS($AN$54:$AN$65)),IFERROR(INDEX($AV$54:$AV$65, ROWS($CH$4:CH63)-ROWS($AJ$54:$AJ$65)-ROWS($AN$54:$AN$65)-ROWS($AR$54:$AR$65)),IFERROR(INDEX($AZ$54:$AZ$65, ROWS($CH$4:CH63)-ROWS($AJ$54:$AJ$65)-ROWS($AN$54:$AN$65)-ROWS($AR$54:$AR$65)-ROWS($AV$54:$AV$65)),IFERROR(INDEX($BD$54:$BD$65, ROWS($CH$4:CH63)-ROWS($AJ$54:$AJ$65)-ROWS($AN$54:$AN$65)-ROWS($AR$54:$AR$65)-ROWS($AV$54:$AV$65)-ROWS($AZ$54:$AZ$65)),IFERROR(INDEX($BH$54:$BH$65, ROWS($CH$4:CH63)-ROWS($AJ$54:$AJ$65)-ROWS($AN$54:$AN$65)-ROWS($AR$54:$AR$65)-ROWS($AV$54:$AV$65)-ROWS($AZ$54:$AZ$65)-ROWS($BD$54:$BD$65)), "")))))))</f>
        <v/>
      </c>
      <c r="CI65" s="316" t="str">
        <f t="shared" ca="1" si="39"/>
        <v/>
      </c>
      <c r="CJ65" s="316" t="str">
        <f ca="1">IF(OR(CK65="",CK65=0),"",MAX(CJ$5:CJ64)+1)</f>
        <v/>
      </c>
      <c r="CK65" s="316" t="str">
        <f ca="1">IFERROR(INDEX($AK$54:$AK$65, ROWS($CK$4:CK63)), IFERROR(INDEX($AO$54:$AO$65, ROWS($CK$4:CK63)-ROWS($AK$54:$AK$65)), IFERROR(INDEX($AS$54:$AS$65, ROWS($CK$4:CK63)-ROWS($AK$54:$AK$65)-ROWS($AO$54:$AO$65)),IFERROR(INDEX($AW$54:$AW$65, ROWS($CK$4:CK63)-ROWS($AK$54:$AK$65)-ROWS($AO$54:$AO$65)-ROWS($AS$54:$AS$65)),IFERROR(INDEX($BA$54:$BA$65, ROWS($CK$4:CK63)-ROWS($AK$54:$AK$65)-ROWS($AO$54:$AO$65)-ROWS($AS$54:$AS$65)-ROWS($AW$54:$AW$65)),IFERROR(INDEX($BE$54:$BE$65, ROWS($CK$4:CK63)-ROWS($AK$54:$AK$65)-ROWS($AO$54:$AO$65)-ROWS($AS$54:$AS$65)-ROWS($AW$54:$AW$65)-ROWS($BA$54:$BA$65)),IFERROR(INDEX($BI$54:$BI$65, ROWS($CK$4:CK63)-ROWS($AK$54:$AK$65)-ROWS($AO$54:$AO$65)-ROWS($AS$54:$AS$65)-ROWS($AW$54:$AW$65)-ROWS($BA$54:$BA$65)-ROWS($BE$54:$BE$65)), "")))))))</f>
        <v/>
      </c>
      <c r="CL65" s="316" t="str">
        <f t="shared" ca="1" si="40"/>
        <v/>
      </c>
      <c r="CM65" s="413" t="str">
        <f t="shared" ca="1" si="41"/>
        <v/>
      </c>
      <c r="CN65" s="412" t="str">
        <f>IF(OR(CO65="",CO65=0),"",MAX(CN$5:CN64)+1)</f>
        <v/>
      </c>
      <c r="CO65" s="316">
        <f>IFERROR(INDEX($AJ$70:$AJ$81, ROWS($CO$4:CO63)), IFERROR(INDEX($AN$70:$AN$81, ROWS($CO$4:CO63)-ROWS($AJ$70:$AJ$81)), IFERROR(INDEX($AR$70:$AR$81, ROWS($CO$4:CO63)-ROWS($AJ$70:$AJ$81)-ROWS($AN$70:$AN$81)),IFERROR(INDEX($AV$70:$AV$81, ROWS($CO$4:CO63)-ROWS($AJ$70:$AJ$81)-ROWS($AN$70:$AN$81)-ROWS($AR$70:$AR$81)),IFERROR(INDEX($AZ$70:$AZ$81, ROWS($CO$4:CO63)-ROWS($AJ$70:$AJ$81)-ROWS($AN$70:$AN$81)-ROWS($AR$70:$AR$81)-ROWS($AV$70:$AV$81)),IFERROR(INDEX($BD$70:$BD$81, ROWS($CO$4:CO63)-ROWS($AJ$70:$AJ$81)-ROWS($AN$70:$AN$81)-ROWS($AR$70:$AR$81)-ROWS($AV$70:$AV$81)-ROWS($AZ$70:$AZ$81)),IFERROR(INDEX($BH$70:$BH$81, ROWS($CO$4:CO63)-ROWS($AJ$70:$AJ$81)-ROWS($AN$70:$AN$81)-ROWS($AR$70:$AR$81)-ROWS($AV$70:$AV$81)-ROWS($AZ$70:$AZ$81)-ROWS($BD$70:$BD$81)), "")))))))</f>
        <v>0</v>
      </c>
      <c r="CP65" s="316" t="str">
        <f t="shared" ca="1" si="42"/>
        <v/>
      </c>
      <c r="CQ65" s="316" t="str">
        <f>IF(OR(CR65="",CR65=0),"",MAX(CQ$5:CQ64)+1)</f>
        <v/>
      </c>
      <c r="CR65" s="316">
        <f>IFERROR(INDEX($AK$70:$AK$81, ROWS($CR$4:CR63)), IFERROR(INDEX($AO$70:$AO$81, ROWS($CR$4:CR63)-ROWS($AK$70:$AK$81)), IFERROR(INDEX($AS$70:$AS$81, ROWS($CR$4:CR63)-ROWS($AK$70:$AK$81)-ROWS($AO$70:$AO$81)),IFERROR(INDEX($AW$70:$AW$81, ROWS($CR$4:CR63)-ROWS($AK$70:$AK$81)-ROWS($AO$70:$AO$81)-ROWS($AS$70:$AS$81)),IFERROR(INDEX($BA$70:$BA$81, ROWS($CR$4:CR63)-ROWS($AK$70:$AK$81)-ROWS($AO$70:$AO$81)-ROWS($AS$70:$AS$81)-ROWS($AW$70:$AW$81)),IFERROR(INDEX($BE$70:$BE$81, ROWS($CR$4:CR63)-ROWS($AK$70:$AK$81)-ROWS($AO$70:$AO$81)-ROWS($AS$70:$AS$81)-ROWS($AW$70:$AW$81)-ROWS($BA$70:$BA$81)),IFERROR(INDEX($BI$70:$BI$81, ROWS($CR$4:CR63)-ROWS($AK$70:$AK$81)-ROWS($AO$70:$AO$81)-ROWS($AS$70:$AS$81)-ROWS($AW$70:$AW$81)-ROWS($BA$70:$BA$81)-ROWS($BE$70:$BE$81)), "")))))))</f>
        <v>0</v>
      </c>
      <c r="CS65" s="316" t="str">
        <f t="shared" ca="1" si="43"/>
        <v/>
      </c>
      <c r="CT65" s="413" t="str">
        <f t="shared" ca="1" si="44"/>
        <v/>
      </c>
      <c r="CU65" s="412" t="str">
        <f>IF(OR(CV65="",CV65=0),"",MAX(CU$5:CU64)+1)</f>
        <v/>
      </c>
      <c r="CV65" s="316" t="str">
        <f>IFERROR(INDEX($AJ$86:$AJ$97, ROWS($CV$4:CV63)), IFERROR(INDEX($AN$86:$AN$97, ROWS($CV$4:CV63)-ROWS($AJ$86:$AJ$97)), ""))</f>
        <v/>
      </c>
      <c r="CW65" s="316" t="str">
        <f t="shared" si="45"/>
        <v/>
      </c>
      <c r="CX65" s="316" t="str">
        <f>IF(OR(CY65="",CY65=0),"",MAX(CX$5:CX64)+1)</f>
        <v/>
      </c>
      <c r="CY65" s="316" t="str">
        <f>IFERROR(INDEX($AK$86:$AK$97, ROWS($CY$4:CY63)), IFERROR(INDEX($AO$86:$AO$97, ROWS($CY$4:CY63)-ROWS($AK$86:$AK$97)), ""))</f>
        <v/>
      </c>
      <c r="CZ65" s="316" t="str">
        <f t="shared" si="46"/>
        <v/>
      </c>
      <c r="DA65" s="413" t="str">
        <f t="shared" si="47"/>
        <v/>
      </c>
      <c r="DC65" s="437"/>
      <c r="DD65" s="1151" t="s">
        <v>504</v>
      </c>
      <c r="DE65" s="1152"/>
      <c r="DF65" s="430"/>
      <c r="DG65" s="1162" t="s">
        <v>23</v>
      </c>
      <c r="DH65" s="1152"/>
      <c r="DI65" s="1162" t="s">
        <v>504</v>
      </c>
      <c r="DJ65" s="1152"/>
      <c r="DK65" s="1162" t="s">
        <v>23</v>
      </c>
      <c r="DL65" s="1152"/>
      <c r="DM65" s="292"/>
      <c r="DN65" s="1163" t="s">
        <v>481</v>
      </c>
      <c r="DO65" s="1164"/>
      <c r="DP65" s="1164"/>
      <c r="DQ65" s="1165" t="s">
        <v>491</v>
      </c>
      <c r="DR65" s="1164"/>
      <c r="DS65" s="1166"/>
    </row>
    <row r="66" spans="16:123" x14ac:dyDescent="0.3">
      <c r="P66" s="1202" t="s">
        <v>549</v>
      </c>
      <c r="Q66" s="1203"/>
      <c r="R66" s="1203"/>
      <c r="S66" s="452">
        <f>IF(AND(S46="",S47="",S48="",S49="",S50="",S51="",S52="",S53="",S54="",S55="",S56="",S57="",S58="",S59="",S60="",S61="",S62="",S63="",S65=""),0,SUM(S46:S65))</f>
        <v>0</v>
      </c>
      <c r="U66" s="1149" t="s">
        <v>517</v>
      </c>
      <c r="V66" s="1150"/>
      <c r="W66" s="1150"/>
      <c r="X66" s="447">
        <f>IF(AND(X46="",X47="",X48="",X49="",X50="",X51="",X52="",X53="",X54="",X55="",X56="",X57="",X58="",X59="",X60="",X61="",X62="",X63="",X65=""),0,SUM(X46:X65))</f>
        <v>0</v>
      </c>
      <c r="AB66" s="395">
        <f ca="1">IFERROR(MATCH($AB$59,OFFSET(Year!$BD$67:$BD$118,AB65,,1000),0)+AB65,"")</f>
        <v>6</v>
      </c>
      <c r="AC66" s="340">
        <f ca="1">IFERROR(INDEX(Year!$BG$67:$BG$118,AB66),"")</f>
        <v>24</v>
      </c>
      <c r="AD66" s="348" t="str">
        <f ca="1">IFERROR(INDEX(Year!$BE$67:$BE$118,AB66),"")</f>
        <v>Paycheck 2</v>
      </c>
      <c r="AE66" s="363">
        <f ca="1">IFERROR(INDEX(Year!$BF$67:$BF$118,AB66),"")</f>
        <v>400</v>
      </c>
      <c r="AF66" s="402" t="str">
        <f ca="1">IFERROR(INDEX(Year!$BD$67:$BD$118,AB66),"")</f>
        <v>Income</v>
      </c>
      <c r="BL66" s="412" t="str">
        <f ca="1">IF(OR(BM66="",BM66=0),"",MAX(BL$5:BL65)+1)</f>
        <v/>
      </c>
      <c r="BM66" s="316" t="str">
        <f ca="1">IFERROR(INDEX($AJ$6:$AJ$17, ROWS(BM$4:$BM64)), IFERROR(INDEX($AN$6:$AN$17, ROWS(BM$4:$BM64)-ROWS($AJ$6:$AJ$17)), IFERROR(INDEX($AR$6:$AR$17, ROWS(BM$4:$BM64)-ROWS($AJ$6:$AJ$17)-ROWS($AN$6:$AN$17)),IFERROR(INDEX($AV$6:$AV$17, ROWS(BM$4:$BM64)-ROWS($AJ$6:$AJ$17)-ROWS($AN$6:$AN$17)-ROWS($AR$6:$AR$17)),IFERROR(INDEX($AZ$6:$AZ$17, ROWS(BM$4:$BM64)-ROWS($AJ$6:$AJ$17)-ROWS($AN$6:$AN$17)-ROWS($AR$6:$AR$17)-ROWS($AV$6:$AV$17)),IFERROR(INDEX($BD$6:$BD$17, ROWS(BM$4:$BM64)-ROWS($AJ$6:$AJ$17)-ROWS($AN$6:$AN$17)-ROWS($AR$6:$AR$17)-ROWS($AV$6:$AV$17)-ROWS($AZ$6:$AZ$17)),IFERROR(INDEX($BH$6:$BH$17, ROWS(BM$4:$BM64)-ROWS($AJ$6:$AJ$17)-ROWS($AN$6:$AN$17)-ROWS($AR$6:$AR$17)-ROWS($AV$6:$AV$17)-ROWS($AZ$6:$AZ$17)-ROWS($BD$6:$BD$17)), "")))))))</f>
        <v/>
      </c>
      <c r="BN66" s="316" t="str">
        <f t="shared" ca="1" si="30"/>
        <v/>
      </c>
      <c r="BO66" s="316" t="str">
        <f ca="1">IF(OR(BP66="",BP66=0),"",MAX(BO$5:BO65)+1)</f>
        <v/>
      </c>
      <c r="BP66" s="316" t="str">
        <f ca="1">IFERROR(INDEX($AK$6:$AK$17, ROWS($BP$4:BP64)), IFERROR(INDEX($AO$6:$AO$17, ROWS($BP$4:BP64)-ROWS($AK$6:$AK$17)), IFERROR(INDEX($AS$6:$AS$17, ROWS($BP$4:BP64)-ROWS($AK$6:$AK$17)-ROWS($AO$6:$AO$17)),IFERROR(INDEX($AW$6:$AW$17, ROWS($BP$4:BP64)-ROWS($AK$6:$AK$17)-ROWS($AO$6:$AO$17)-ROWS($AS$6:$AS$17)),IFERROR(INDEX($BA$6:$BA$17, ROWS($BP$4:BP64)-ROWS($AK$6:$AK$17)-ROWS($AO$6:$AO$17)-ROWS($AS$6:$AS$17)-ROWS($AW$6:$AW$17)),IFERROR(INDEX($BE$6:$BE$17, ROWS($BP$4:BP64)-ROWS($AK$6:$AK$17)-ROWS($AO$6:$AO$17)-ROWS($AS$6:$AS$17)-ROWS($AW$6:$AW$17)-ROWS($BA$6:$BA$17)),IFERROR(INDEX($BI$6:$BI$17, ROWS($BP$4:BP64)-ROWS($AK$6:$AK$17)-ROWS($AO$6:$AO$17)-ROWS($AS$6:$AS$17)-ROWS($AW$6:$AW$17)-ROWS($BA$6:$BA$17)-ROWS($BE$6:$BE$17)), "")))))))</f>
        <v/>
      </c>
      <c r="BQ66" s="316" t="str">
        <f t="shared" ca="1" si="31"/>
        <v/>
      </c>
      <c r="BR66" s="413" t="str">
        <f t="shared" ca="1" si="32"/>
        <v/>
      </c>
      <c r="BS66" s="412">
        <f ca="1">IF(OR(BT66="",BT66=0),"",MAX(BS$5:BS65)+1)</f>
        <v>9</v>
      </c>
      <c r="BT66" s="316" t="str">
        <f ca="1">IFERROR(INDEX($AJ$22:$AJ$33, ROWS($BT$4:BT64)), IFERROR(INDEX($AN$22:$AN$33, ROWS($BT$4:BT64)-ROWS($AJ$22:$AJ$33)), IFERROR(INDEX($AR$22:$AR$33, ROWS($BT$4:BT64)-ROWS($AJ$22:$AJ$33)-ROWS($AN$22:$AN$33)),IFERROR(INDEX($AV$22:$AV$33, ROWS($BT$4:BT64)-ROWS($AJ$22:$AJ$33)-ROWS($AN$22:$AN$33)-ROWS($AR$22:$AR$33)),IFERROR(INDEX($AZ$22:$AZ$33, ROWS($BT$4:BT64)-ROWS($AJ$22:$AJ$33)-ROWS($AN$22:$AN$33)-ROWS($AR$22:$AR$33)-ROWS($AV$22:$AV$33)),IFERROR(INDEX($BD$22:$BD$33, ROWS($BT$4:BT64)-ROWS($AJ$22:$AJ$33)-ROWS($AN$22:$AN$33)-ROWS($AR$22:$AR$33)-ROWS($AV$22:$AV$33)-ROWS($AZ$22:$AZ$33)),IFERROR(INDEX($BH$22:$BH$33, ROWS($BT$4:BT64)-ROWS($AJ$22:$AJ$33)-ROWS($AN$22:$AN$33)-ROWS($AR$22:$AR$33)-ROWS($AV$22:$AV$33)-ROWS($AZ$22:$AZ$33)-ROWS($BD$22:$BD$33)), "")))))))</f>
        <v>Paycheck 1</v>
      </c>
      <c r="BU66" s="316" t="str">
        <f t="shared" ca="1" si="33"/>
        <v/>
      </c>
      <c r="BV66" s="316">
        <f ca="1">IF(OR(BW66="",BW66=0),"",MAX(BV$5:BV65)+1)</f>
        <v>9</v>
      </c>
      <c r="BW66" s="316">
        <f ca="1">IFERROR(INDEX($AK$22:$AK$33, ROWS($BW$4:BW64)), IFERROR(INDEX($AO$22:$AO$33, ROWS($BW$4:BW64)-ROWS($AK$22:$AK$33)), IFERROR(INDEX($AS$22:$AS$33, ROWS($BW$4:BW64)-ROWS($AK$22:$AK$33)-ROWS($AO$22:$AO$33)),IFERROR(INDEX($AW$22:$AW$33, ROWS($BW$4:BW64)-ROWS($AK$22:$AK$33)-ROWS($AO$22:$AO$33)-ROWS($AS$22:$AS$33)),IFERROR(INDEX($BA$22:$BA$33, ROWS($BW$4:BW64)-ROWS($AK$22:$AK$33)-ROWS($AO$22:$AO$33)-ROWS($AS$22:$AS$33)-ROWS($AW$22:$AW$33)),IFERROR(INDEX($BE$22:$BE$33, ROWS($BW$4:BW64)-ROWS($AK$22:$AK$33)-ROWS($AO$22:$AO$33)-ROWS($AS$22:$AS$33)-ROWS($AW$22:$AW$33)-ROWS($BA$22:$BA$33)),IFERROR(INDEX($BI$22:$BI$33, ROWS($BW$4:BW64)-ROWS($AK$22:$AK$33)-ROWS($AO$22:$AO$33)-ROWS($AS$22:$AS$33)-ROWS($AW$22:$AW$33)-ROWS($BA$22:$BA$33)-ROWS($BE$22:$BE$33)), "")))))))</f>
        <v>850</v>
      </c>
      <c r="BX66" s="316" t="str">
        <f t="shared" ca="1" si="34"/>
        <v/>
      </c>
      <c r="BY66" s="413" t="str">
        <f t="shared" ca="1" si="35"/>
        <v/>
      </c>
      <c r="BZ66" s="412" t="str">
        <f ca="1">IF(OR(CA66="",CA66=0),"",MAX(BZ$5:BZ65)+1)</f>
        <v/>
      </c>
      <c r="CA66" s="316" t="str">
        <f ca="1">IFERROR(INDEX($AJ$38:$AJ$49, ROWS($CA$4:CA64)), IFERROR(INDEX($AN$38:$AN$49, ROWS($CA$4:CA64)-ROWS($AJ$38:$AJ$49)), IFERROR(INDEX($AR$38:$AR$49, ROWS($CA$4:CA64)-ROWS($AJ$38:$AJ$49)-ROWS($AN$38:$AN$49)),IFERROR(INDEX($AV$38:$AV$49, ROWS($CA$4:CA64)-ROWS($AJ$38:$AJ$49)-ROWS($AN$38:$AN$49)-ROWS($AR$38:$AR$49)),IFERROR(INDEX($AZ$38:$AZ$49, ROWS($CA$4:CA64)-ROWS($AJ$38:$AJ$49)-ROWS($AN$38:$AN$49)-ROWS($AR$38:$AR$49)-ROWS($AV$38:$AV$49)),IFERROR(INDEX($BD$38:$BD$49, ROWS($CA$4:CA64)-ROWS($AJ$38:$AJ$49)-ROWS($AN$38:$AN$49)-ROWS($AR$38:$AR$49)-ROWS($AV$38:$AV$49)-ROWS($AZ$38:$AZ$49)),IFERROR(INDEX($BH$38:$BH$49, ROWS($CA$4:CA64)-ROWS($AJ$38:$AJ$49)-ROWS($AN$38:$AN$49)-ROWS($AR$38:$AR$49)-ROWS($AV$38:$AV$49)-ROWS($AZ$38:$AZ$49)-ROWS($BD$38:$BD$49)), "")))))))</f>
        <v/>
      </c>
      <c r="CB66" s="316" t="str">
        <f t="shared" ca="1" si="36"/>
        <v/>
      </c>
      <c r="CC66" s="316" t="str">
        <f ca="1">IF(OR(CD66="",CD66=0),"",MAX(CC$5:CC65)+1)</f>
        <v/>
      </c>
      <c r="CD66" s="316" t="str">
        <f ca="1">IFERROR(INDEX($AK$38:$AK$49, ROWS($CD$4:CD64)), IFERROR(INDEX($AO$38:$AO$49, ROWS($CD$4:CD64)-ROWS($AK$38:$AK$49)), IFERROR(INDEX($AS$38:$AS$49, ROWS($CD$4:CD64)-ROWS($AK$38:$AK$49)-ROWS($AO$38:$AO$49)),IFERROR(INDEX($AW$38:$AW$49, ROWS($CD$4:CD64)-ROWS($AK$38:$AK$49)-ROWS($AO$38:$AO$49)-ROWS($AS$38:$AS$49)),IFERROR(INDEX($BA$38:$BA$49, ROWS($CD$4:CD64)-ROWS($AK$38:$AK$49)-ROWS($AO$38:$AO$49)-ROWS($AS$38:$AS$49)-ROWS($AW$38:$AW$49)),IFERROR(INDEX($BE$38:$BE$49, ROWS($CD$4:CD64)-ROWS($AK$38:$AK$49)-ROWS($AO$38:$AO$49)-ROWS($AS$38:$AS$49)-ROWS($AW$38:$AW$49)-ROWS($BA$38:$BA$49)),IFERROR(INDEX($BI$38:$BI$49, ROWS($CD$4:CD64)-ROWS($AK$38:$AK$49)-ROWS($AO$38:$AO$49)-ROWS($AS$38:$AS$49)-ROWS($AW$38:$AW$49)-ROWS($BA$38:$BA$49)-ROWS($BE$38:$BE$49)), "")))))))</f>
        <v/>
      </c>
      <c r="CE66" s="316" t="str">
        <f t="shared" ca="1" si="37"/>
        <v/>
      </c>
      <c r="CF66" s="413" t="str">
        <f t="shared" ca="1" si="38"/>
        <v/>
      </c>
      <c r="CG66" s="412">
        <f ca="1">IF(OR(CH66="",CH66=0),"",MAX(CG$5:CG65)+1)</f>
        <v>8</v>
      </c>
      <c r="CH66" s="316" t="str">
        <f ca="1">IFERROR(INDEX($AJ$54:$AJ$65, ROWS($CH$4:CH64)), IFERROR(INDEX($AN$54:$AN$65, ROWS($CH$4:CH64)-ROWS($AJ$54:$AJ$65)), IFERROR(INDEX($AR$54:$AR$65, ROWS($CH$4:CH64)-ROWS($AJ$54:$AJ$65)-ROWS($AN$54:$AN$65)),IFERROR(INDEX($AV$54:$AV$65, ROWS($CH$4:CH64)-ROWS($AJ$54:$AJ$65)-ROWS($AN$54:$AN$65)-ROWS($AR$54:$AR$65)),IFERROR(INDEX($AZ$54:$AZ$65, ROWS($CH$4:CH64)-ROWS($AJ$54:$AJ$65)-ROWS($AN$54:$AN$65)-ROWS($AR$54:$AR$65)-ROWS($AV$54:$AV$65)),IFERROR(INDEX($BD$54:$BD$65, ROWS($CH$4:CH64)-ROWS($AJ$54:$AJ$65)-ROWS($AN$54:$AN$65)-ROWS($AR$54:$AR$65)-ROWS($AV$54:$AV$65)-ROWS($AZ$54:$AZ$65)),IFERROR(INDEX($BH$54:$BH$65, ROWS($CH$4:CH64)-ROWS($AJ$54:$AJ$65)-ROWS($AN$54:$AN$65)-ROWS($AR$54:$AR$65)-ROWS($AV$54:$AV$65)-ROWS($AZ$54:$AZ$65)-ROWS($BD$54:$BD$65)), "")))))))</f>
        <v>Paycheck 1</v>
      </c>
      <c r="CI66" s="316" t="str">
        <f t="shared" ca="1" si="39"/>
        <v/>
      </c>
      <c r="CJ66" s="316">
        <f ca="1">IF(OR(CK66="",CK66=0),"",MAX(CJ$5:CJ65)+1)</f>
        <v>8</v>
      </c>
      <c r="CK66" s="316">
        <f ca="1">IFERROR(INDEX($AK$54:$AK$65, ROWS($CK$4:CK64)), IFERROR(INDEX($AO$54:$AO$65, ROWS($CK$4:CK64)-ROWS($AK$54:$AK$65)), IFERROR(INDEX($AS$54:$AS$65, ROWS($CK$4:CK64)-ROWS($AK$54:$AK$65)-ROWS($AO$54:$AO$65)),IFERROR(INDEX($AW$54:$AW$65, ROWS($CK$4:CK64)-ROWS($AK$54:$AK$65)-ROWS($AO$54:$AO$65)-ROWS($AS$54:$AS$65)),IFERROR(INDEX($BA$54:$BA$65, ROWS($CK$4:CK64)-ROWS($AK$54:$AK$65)-ROWS($AO$54:$AO$65)-ROWS($AS$54:$AS$65)-ROWS($AW$54:$AW$65)),IFERROR(INDEX($BE$54:$BE$65, ROWS($CK$4:CK64)-ROWS($AK$54:$AK$65)-ROWS($AO$54:$AO$65)-ROWS($AS$54:$AS$65)-ROWS($AW$54:$AW$65)-ROWS($BA$54:$BA$65)),IFERROR(INDEX($BI$54:$BI$65, ROWS($CK$4:CK64)-ROWS($AK$54:$AK$65)-ROWS($AO$54:$AO$65)-ROWS($AS$54:$AS$65)-ROWS($AW$54:$AW$65)-ROWS($BA$54:$BA$65)-ROWS($BE$54:$BE$65)), "")))))))</f>
        <v>850</v>
      </c>
      <c r="CL66" s="316" t="str">
        <f t="shared" ca="1" si="40"/>
        <v/>
      </c>
      <c r="CM66" s="413" t="str">
        <f t="shared" ca="1" si="41"/>
        <v/>
      </c>
      <c r="CN66" s="412" t="str">
        <f>IF(OR(CO66="",CO66=0),"",MAX(CN$5:CN65)+1)</f>
        <v/>
      </c>
      <c r="CO66" s="316">
        <f>IFERROR(INDEX($AJ$70:$AJ$81, ROWS($CO$4:CO64)), IFERROR(INDEX($AN$70:$AN$81, ROWS($CO$4:CO64)-ROWS($AJ$70:$AJ$81)), IFERROR(INDEX($AR$70:$AR$81, ROWS($CO$4:CO64)-ROWS($AJ$70:$AJ$81)-ROWS($AN$70:$AN$81)),IFERROR(INDEX($AV$70:$AV$81, ROWS($CO$4:CO64)-ROWS($AJ$70:$AJ$81)-ROWS($AN$70:$AN$81)-ROWS($AR$70:$AR$81)),IFERROR(INDEX($AZ$70:$AZ$81, ROWS($CO$4:CO64)-ROWS($AJ$70:$AJ$81)-ROWS($AN$70:$AN$81)-ROWS($AR$70:$AR$81)-ROWS($AV$70:$AV$81)),IFERROR(INDEX($BD$70:$BD$81, ROWS($CO$4:CO64)-ROWS($AJ$70:$AJ$81)-ROWS($AN$70:$AN$81)-ROWS($AR$70:$AR$81)-ROWS($AV$70:$AV$81)-ROWS($AZ$70:$AZ$81)),IFERROR(INDEX($BH$70:$BH$81, ROWS($CO$4:CO64)-ROWS($AJ$70:$AJ$81)-ROWS($AN$70:$AN$81)-ROWS($AR$70:$AR$81)-ROWS($AV$70:$AV$81)-ROWS($AZ$70:$AZ$81)-ROWS($BD$70:$BD$81)), "")))))))</f>
        <v>0</v>
      </c>
      <c r="CP66" s="316" t="str">
        <f t="shared" ca="1" si="42"/>
        <v/>
      </c>
      <c r="CQ66" s="316" t="str">
        <f>IF(OR(CR66="",CR66=0),"",MAX(CQ$5:CQ65)+1)</f>
        <v/>
      </c>
      <c r="CR66" s="316">
        <f>IFERROR(INDEX($AK$70:$AK$81, ROWS($CR$4:CR64)), IFERROR(INDEX($AO$70:$AO$81, ROWS($CR$4:CR64)-ROWS($AK$70:$AK$81)), IFERROR(INDEX($AS$70:$AS$81, ROWS($CR$4:CR64)-ROWS($AK$70:$AK$81)-ROWS($AO$70:$AO$81)),IFERROR(INDEX($AW$70:$AW$81, ROWS($CR$4:CR64)-ROWS($AK$70:$AK$81)-ROWS($AO$70:$AO$81)-ROWS($AS$70:$AS$81)),IFERROR(INDEX($BA$70:$BA$81, ROWS($CR$4:CR64)-ROWS($AK$70:$AK$81)-ROWS($AO$70:$AO$81)-ROWS($AS$70:$AS$81)-ROWS($AW$70:$AW$81)),IFERROR(INDEX($BE$70:$BE$81, ROWS($CR$4:CR64)-ROWS($AK$70:$AK$81)-ROWS($AO$70:$AO$81)-ROWS($AS$70:$AS$81)-ROWS($AW$70:$AW$81)-ROWS($BA$70:$BA$81)),IFERROR(INDEX($BI$70:$BI$81, ROWS($CR$4:CR64)-ROWS($AK$70:$AK$81)-ROWS($AO$70:$AO$81)-ROWS($AS$70:$AS$81)-ROWS($AW$70:$AW$81)-ROWS($BA$70:$BA$81)-ROWS($BE$70:$BE$81)), "")))))))</f>
        <v>0</v>
      </c>
      <c r="CS66" s="316" t="str">
        <f t="shared" ca="1" si="43"/>
        <v/>
      </c>
      <c r="CT66" s="413" t="str">
        <f t="shared" ca="1" si="44"/>
        <v/>
      </c>
      <c r="CU66" s="412" t="str">
        <f>IF(OR(CV66="",CV66=0),"",MAX(CU$5:CU65)+1)</f>
        <v/>
      </c>
      <c r="CV66" s="316" t="str">
        <f>IFERROR(INDEX($AJ$86:$AJ$97, ROWS($CV$4:CV64)), IFERROR(INDEX($AN$86:$AN$97, ROWS($CV$4:CV64)-ROWS($AJ$86:$AJ$97)), ""))</f>
        <v/>
      </c>
      <c r="CW66" s="316" t="str">
        <f t="shared" si="45"/>
        <v/>
      </c>
      <c r="CX66" s="316" t="str">
        <f>IF(OR(CY66="",CY66=0),"",MAX(CX$5:CX65)+1)</f>
        <v/>
      </c>
      <c r="CY66" s="316" t="str">
        <f>IFERROR(INDEX($AK$86:$AK$97, ROWS($CY$4:CY64)), IFERROR(INDEX($AO$86:$AO$97, ROWS($CY$4:CY64)-ROWS($AK$86:$AK$97)), ""))</f>
        <v/>
      </c>
      <c r="CZ66" s="316" t="str">
        <f t="shared" si="46"/>
        <v/>
      </c>
      <c r="DA66" s="413" t="str">
        <f t="shared" si="47"/>
        <v/>
      </c>
      <c r="DC66" s="438">
        <f ca="1">IF(OR(DD66="",DD66=0),"",MAX(DC$65:DC65)+1)</f>
        <v>1</v>
      </c>
      <c r="DD66" s="434" t="str">
        <f ca="1">IF(CI6="","",IF(NOT(CM6="Income"),CI6,""))</f>
        <v>Audible</v>
      </c>
      <c r="DE66" s="413">
        <f ca="1">IF(CL6="","",IF(NOT(CM6="Income"),CL6,""))</f>
        <v>14.95</v>
      </c>
      <c r="DF66" s="438" t="str">
        <f ca="1">IF(OR(DG66="",DG66=0),"",MAX(DF$65:DF65)+1)</f>
        <v/>
      </c>
      <c r="DG66" s="412" t="str">
        <f ca="1">IF(CI6="","",IF(CM6="Income",CI6,""))</f>
        <v/>
      </c>
      <c r="DH66" s="413" t="str">
        <f ca="1">IF(CI6="","",IF(CM6="Income",CL6,""))</f>
        <v/>
      </c>
      <c r="DI66" s="412" t="str">
        <f ca="1">IFERROR(INDEX($DD$66:$DD$83,MATCH(ROW()-ROW($DI$65),$DC$66:$DC$83,0)),"")</f>
        <v>Audible</v>
      </c>
      <c r="DJ66" s="413">
        <f ca="1">IFERROR(INDEX($DE$66:$DE$83,MATCH(ROW()-ROW($DI$65),$DC$66:$DC$83,0)),"")</f>
        <v>14.95</v>
      </c>
      <c r="DK66" s="412" t="str">
        <f ca="1">IFERROR(INDEX($DG$66:$DG$83,MATCH(ROW()-ROW($DK$65),$DF$66:$DF$83,0)),"")</f>
        <v>Paycheck 2</v>
      </c>
      <c r="DL66" s="413">
        <f ca="1">IFERROR(INDEX($DH$66:$DH$83,MATCH(ROW()-ROW($DK$65),$DF$66:$DF$83,0)),"")</f>
        <v>400</v>
      </c>
      <c r="DM66" s="292"/>
      <c r="DN66" s="425" t="str">
        <f ca="1">IF(DI66="","",CONCATENATE(DI66," - ",DJ66))</f>
        <v>Audible - 14.95</v>
      </c>
      <c r="DO66" s="295" t="str">
        <f ca="1">IF(DI67="","",CONCATENATE(DI67," - ",DJ67))</f>
        <v>Groceries - 125</v>
      </c>
      <c r="DP66" s="295" t="str">
        <f ca="1">IF(DI68="","",CONCATENATE(DI68," - ",DJ68))</f>
        <v>Cellular - 225</v>
      </c>
      <c r="DQ66" s="440" t="str">
        <f ca="1">IF(DK66="","",CONCATENATE(DK66," - ",DL66))</f>
        <v>Paycheck 2 - 400</v>
      </c>
      <c r="DR66" s="441" t="str">
        <f ca="1">IF(DK67="","",CONCATENATE(DK67," - ",DL67))</f>
        <v>Paycheck 3 - 700</v>
      </c>
      <c r="DS66" s="442" t="str">
        <f ca="1">IF(DK68="","",CONCATENATE(DK68," - ",DL68))</f>
        <v>Paycheck 1 - 850</v>
      </c>
    </row>
    <row r="67" spans="16:123" ht="15.75" thickBot="1" x14ac:dyDescent="0.35">
      <c r="P67" s="1202" t="s">
        <v>518</v>
      </c>
      <c r="Q67" s="1203"/>
      <c r="R67" s="1203"/>
      <c r="S67" s="452">
        <f ca="1">IF(X40=0,0,X40)</f>
        <v>8510.7200000000012</v>
      </c>
      <c r="U67" s="1149" t="s">
        <v>551</v>
      </c>
      <c r="V67" s="1150"/>
      <c r="W67" s="1150"/>
      <c r="X67" s="447">
        <f ca="1">IF(S68=0,0,S68)</f>
        <v>8510.7200000000012</v>
      </c>
      <c r="AB67" s="395">
        <f ca="1">IFERROR(MATCH($AB$59,OFFSET(Year!$BD$67:$BD$118,AB66,,1000),0)+AB66,"")</f>
        <v>7</v>
      </c>
      <c r="AC67" s="340">
        <f ca="1">IFERROR(INDEX(Year!$BG$67:$BG$118,AB67),"")</f>
        <v>31</v>
      </c>
      <c r="AD67" s="348" t="str">
        <f ca="1">IFERROR(INDEX(Year!$BE$67:$BE$118,AB67),"")</f>
        <v>Paycheck 2</v>
      </c>
      <c r="AE67" s="363">
        <f ca="1">IFERROR(INDEX(Year!$BF$67:$BF$118,AB67),"")</f>
        <v>400</v>
      </c>
      <c r="AF67" s="402" t="str">
        <f ca="1">IFERROR(INDEX(Year!$BD$67:$BD$118,AB67),"")</f>
        <v>Income</v>
      </c>
      <c r="BL67" s="412" t="str">
        <f ca="1">IF(OR(BM67="",BM67=0),"",MAX(BL$5:BL66)+1)</f>
        <v/>
      </c>
      <c r="BM67" s="316" t="str">
        <f ca="1">IFERROR(INDEX($AJ$6:$AJ$17, ROWS(BM$4:$BM65)), IFERROR(INDEX($AN$6:$AN$17, ROWS(BM$4:$BM65)-ROWS($AJ$6:$AJ$17)), IFERROR(INDEX($AR$6:$AR$17, ROWS(BM$4:$BM65)-ROWS($AJ$6:$AJ$17)-ROWS($AN$6:$AN$17)),IFERROR(INDEX($AV$6:$AV$17, ROWS(BM$4:$BM65)-ROWS($AJ$6:$AJ$17)-ROWS($AN$6:$AN$17)-ROWS($AR$6:$AR$17)),IFERROR(INDEX($AZ$6:$AZ$17, ROWS(BM$4:$BM65)-ROWS($AJ$6:$AJ$17)-ROWS($AN$6:$AN$17)-ROWS($AR$6:$AR$17)-ROWS($AV$6:$AV$17)),IFERROR(INDEX($BD$6:$BD$17, ROWS(BM$4:$BM65)-ROWS($AJ$6:$AJ$17)-ROWS($AN$6:$AN$17)-ROWS($AR$6:$AR$17)-ROWS($AV$6:$AV$17)-ROWS($AZ$6:$AZ$17)),IFERROR(INDEX($BH$6:$BH$17, ROWS(BM$4:$BM65)-ROWS($AJ$6:$AJ$17)-ROWS($AN$6:$AN$17)-ROWS($AR$6:$AR$17)-ROWS($AV$6:$AV$17)-ROWS($AZ$6:$AZ$17)-ROWS($BD$6:$BD$17)), "")))))))</f>
        <v/>
      </c>
      <c r="BN67" s="316" t="str">
        <f t="shared" ca="1" si="30"/>
        <v/>
      </c>
      <c r="BO67" s="316" t="str">
        <f ca="1">IF(OR(BP67="",BP67=0),"",MAX(BO$5:BO66)+1)</f>
        <v/>
      </c>
      <c r="BP67" s="316" t="str">
        <f ca="1">IFERROR(INDEX($AK$6:$AK$17, ROWS($BP$4:BP65)), IFERROR(INDEX($AO$6:$AO$17, ROWS($BP$4:BP65)-ROWS($AK$6:$AK$17)), IFERROR(INDEX($AS$6:$AS$17, ROWS($BP$4:BP65)-ROWS($AK$6:$AK$17)-ROWS($AO$6:$AO$17)),IFERROR(INDEX($AW$6:$AW$17, ROWS($BP$4:BP65)-ROWS($AK$6:$AK$17)-ROWS($AO$6:$AO$17)-ROWS($AS$6:$AS$17)),IFERROR(INDEX($BA$6:$BA$17, ROWS($BP$4:BP65)-ROWS($AK$6:$AK$17)-ROWS($AO$6:$AO$17)-ROWS($AS$6:$AS$17)-ROWS($AW$6:$AW$17)),IFERROR(INDEX($BE$6:$BE$17, ROWS($BP$4:BP65)-ROWS($AK$6:$AK$17)-ROWS($AO$6:$AO$17)-ROWS($AS$6:$AS$17)-ROWS($AW$6:$AW$17)-ROWS($BA$6:$BA$17)),IFERROR(INDEX($BI$6:$BI$17, ROWS($BP$4:BP65)-ROWS($AK$6:$AK$17)-ROWS($AO$6:$AO$17)-ROWS($AS$6:$AS$17)-ROWS($AW$6:$AW$17)-ROWS($BA$6:$BA$17)-ROWS($BE$6:$BE$17)), "")))))))</f>
        <v/>
      </c>
      <c r="BQ67" s="316" t="str">
        <f t="shared" ca="1" si="31"/>
        <v/>
      </c>
      <c r="BR67" s="413" t="str">
        <f t="shared" ca="1" si="32"/>
        <v/>
      </c>
      <c r="BS67" s="412" t="str">
        <f ca="1">IF(OR(BT67="",BT67=0),"",MAX(BS$5:BS66)+1)</f>
        <v/>
      </c>
      <c r="BT67" s="316" t="str">
        <f ca="1">IFERROR(INDEX($AJ$22:$AJ$33, ROWS($BT$4:BT65)), IFERROR(INDEX($AN$22:$AN$33, ROWS($BT$4:BT65)-ROWS($AJ$22:$AJ$33)), IFERROR(INDEX($AR$22:$AR$33, ROWS($BT$4:BT65)-ROWS($AJ$22:$AJ$33)-ROWS($AN$22:$AN$33)),IFERROR(INDEX($AV$22:$AV$33, ROWS($BT$4:BT65)-ROWS($AJ$22:$AJ$33)-ROWS($AN$22:$AN$33)-ROWS($AR$22:$AR$33)),IFERROR(INDEX($AZ$22:$AZ$33, ROWS($BT$4:BT65)-ROWS($AJ$22:$AJ$33)-ROWS($AN$22:$AN$33)-ROWS($AR$22:$AR$33)-ROWS($AV$22:$AV$33)),IFERROR(INDEX($BD$22:$BD$33, ROWS($BT$4:BT65)-ROWS($AJ$22:$AJ$33)-ROWS($AN$22:$AN$33)-ROWS($AR$22:$AR$33)-ROWS($AV$22:$AV$33)-ROWS($AZ$22:$AZ$33)),IFERROR(INDEX($BH$22:$BH$33, ROWS($BT$4:BT65)-ROWS($AJ$22:$AJ$33)-ROWS($AN$22:$AN$33)-ROWS($AR$22:$AR$33)-ROWS($AV$22:$AV$33)-ROWS($AZ$22:$AZ$33)-ROWS($BD$22:$BD$33)), "")))))))</f>
        <v/>
      </c>
      <c r="BU67" s="316" t="str">
        <f t="shared" ca="1" si="33"/>
        <v/>
      </c>
      <c r="BV67" s="316" t="str">
        <f ca="1">IF(OR(BW67="",BW67=0),"",MAX(BV$5:BV66)+1)</f>
        <v/>
      </c>
      <c r="BW67" s="316" t="str">
        <f ca="1">IFERROR(INDEX($AK$22:$AK$33, ROWS($BW$4:BW65)), IFERROR(INDEX($AO$22:$AO$33, ROWS($BW$4:BW65)-ROWS($AK$22:$AK$33)), IFERROR(INDEX($AS$22:$AS$33, ROWS($BW$4:BW65)-ROWS($AK$22:$AK$33)-ROWS($AO$22:$AO$33)),IFERROR(INDEX($AW$22:$AW$33, ROWS($BW$4:BW65)-ROWS($AK$22:$AK$33)-ROWS($AO$22:$AO$33)-ROWS($AS$22:$AS$33)),IFERROR(INDEX($BA$22:$BA$33, ROWS($BW$4:BW65)-ROWS($AK$22:$AK$33)-ROWS($AO$22:$AO$33)-ROWS($AS$22:$AS$33)-ROWS($AW$22:$AW$33)),IFERROR(INDEX($BE$22:$BE$33, ROWS($BW$4:BW65)-ROWS($AK$22:$AK$33)-ROWS($AO$22:$AO$33)-ROWS($AS$22:$AS$33)-ROWS($AW$22:$AW$33)-ROWS($BA$22:$BA$33)),IFERROR(INDEX($BI$22:$BI$33, ROWS($BW$4:BW65)-ROWS($AK$22:$AK$33)-ROWS($AO$22:$AO$33)-ROWS($AS$22:$AS$33)-ROWS($AW$22:$AW$33)-ROWS($BA$22:$BA$33)-ROWS($BE$22:$BE$33)), "")))))))</f>
        <v/>
      </c>
      <c r="BX67" s="316" t="str">
        <f t="shared" ca="1" si="34"/>
        <v/>
      </c>
      <c r="BY67" s="413" t="str">
        <f t="shared" ca="1" si="35"/>
        <v/>
      </c>
      <c r="BZ67" s="412" t="str">
        <f ca="1">IF(OR(CA67="",CA67=0),"",MAX(BZ$5:BZ66)+1)</f>
        <v/>
      </c>
      <c r="CA67" s="316" t="str">
        <f ca="1">IFERROR(INDEX($AJ$38:$AJ$49, ROWS($CA$4:CA65)), IFERROR(INDEX($AN$38:$AN$49, ROWS($CA$4:CA65)-ROWS($AJ$38:$AJ$49)), IFERROR(INDEX($AR$38:$AR$49, ROWS($CA$4:CA65)-ROWS($AJ$38:$AJ$49)-ROWS($AN$38:$AN$49)),IFERROR(INDEX($AV$38:$AV$49, ROWS($CA$4:CA65)-ROWS($AJ$38:$AJ$49)-ROWS($AN$38:$AN$49)-ROWS($AR$38:$AR$49)),IFERROR(INDEX($AZ$38:$AZ$49, ROWS($CA$4:CA65)-ROWS($AJ$38:$AJ$49)-ROWS($AN$38:$AN$49)-ROWS($AR$38:$AR$49)-ROWS($AV$38:$AV$49)),IFERROR(INDEX($BD$38:$BD$49, ROWS($CA$4:CA65)-ROWS($AJ$38:$AJ$49)-ROWS($AN$38:$AN$49)-ROWS($AR$38:$AR$49)-ROWS($AV$38:$AV$49)-ROWS($AZ$38:$AZ$49)),IFERROR(INDEX($BH$38:$BH$49, ROWS($CA$4:CA65)-ROWS($AJ$38:$AJ$49)-ROWS($AN$38:$AN$49)-ROWS($AR$38:$AR$49)-ROWS($AV$38:$AV$49)-ROWS($AZ$38:$AZ$49)-ROWS($BD$38:$BD$49)), "")))))))</f>
        <v/>
      </c>
      <c r="CB67" s="316" t="str">
        <f t="shared" ca="1" si="36"/>
        <v/>
      </c>
      <c r="CC67" s="316" t="str">
        <f ca="1">IF(OR(CD67="",CD67=0),"",MAX(CC$5:CC66)+1)</f>
        <v/>
      </c>
      <c r="CD67" s="316" t="str">
        <f ca="1">IFERROR(INDEX($AK$38:$AK$49, ROWS($CD$4:CD65)), IFERROR(INDEX($AO$38:$AO$49, ROWS($CD$4:CD65)-ROWS($AK$38:$AK$49)), IFERROR(INDEX($AS$38:$AS$49, ROWS($CD$4:CD65)-ROWS($AK$38:$AK$49)-ROWS($AO$38:$AO$49)),IFERROR(INDEX($AW$38:$AW$49, ROWS($CD$4:CD65)-ROWS($AK$38:$AK$49)-ROWS($AO$38:$AO$49)-ROWS($AS$38:$AS$49)),IFERROR(INDEX($BA$38:$BA$49, ROWS($CD$4:CD65)-ROWS($AK$38:$AK$49)-ROWS($AO$38:$AO$49)-ROWS($AS$38:$AS$49)-ROWS($AW$38:$AW$49)),IFERROR(INDEX($BE$38:$BE$49, ROWS($CD$4:CD65)-ROWS($AK$38:$AK$49)-ROWS($AO$38:$AO$49)-ROWS($AS$38:$AS$49)-ROWS($AW$38:$AW$49)-ROWS($BA$38:$BA$49)),IFERROR(INDEX($BI$38:$BI$49, ROWS($CD$4:CD65)-ROWS($AK$38:$AK$49)-ROWS($AO$38:$AO$49)-ROWS($AS$38:$AS$49)-ROWS($AW$38:$AW$49)-ROWS($BA$38:$BA$49)-ROWS($BE$38:$BE$49)), "")))))))</f>
        <v/>
      </c>
      <c r="CE67" s="316" t="str">
        <f t="shared" ca="1" si="37"/>
        <v/>
      </c>
      <c r="CF67" s="413" t="str">
        <f t="shared" ca="1" si="38"/>
        <v/>
      </c>
      <c r="CG67" s="412" t="str">
        <f ca="1">IF(OR(CH67="",CH67=0),"",MAX(CG$5:CG66)+1)</f>
        <v/>
      </c>
      <c r="CH67" s="316" t="str">
        <f ca="1">IFERROR(INDEX($AJ$54:$AJ$65, ROWS($CH$4:CH65)), IFERROR(INDEX($AN$54:$AN$65, ROWS($CH$4:CH65)-ROWS($AJ$54:$AJ$65)), IFERROR(INDEX($AR$54:$AR$65, ROWS($CH$4:CH65)-ROWS($AJ$54:$AJ$65)-ROWS($AN$54:$AN$65)),IFERROR(INDEX($AV$54:$AV$65, ROWS($CH$4:CH65)-ROWS($AJ$54:$AJ$65)-ROWS($AN$54:$AN$65)-ROWS($AR$54:$AR$65)),IFERROR(INDEX($AZ$54:$AZ$65, ROWS($CH$4:CH65)-ROWS($AJ$54:$AJ$65)-ROWS($AN$54:$AN$65)-ROWS($AR$54:$AR$65)-ROWS($AV$54:$AV$65)),IFERROR(INDEX($BD$54:$BD$65, ROWS($CH$4:CH65)-ROWS($AJ$54:$AJ$65)-ROWS($AN$54:$AN$65)-ROWS($AR$54:$AR$65)-ROWS($AV$54:$AV$65)-ROWS($AZ$54:$AZ$65)),IFERROR(INDEX($BH$54:$BH$65, ROWS($CH$4:CH65)-ROWS($AJ$54:$AJ$65)-ROWS($AN$54:$AN$65)-ROWS($AR$54:$AR$65)-ROWS($AV$54:$AV$65)-ROWS($AZ$54:$AZ$65)-ROWS($BD$54:$BD$65)), "")))))))</f>
        <v/>
      </c>
      <c r="CI67" s="316" t="str">
        <f t="shared" ca="1" si="39"/>
        <v/>
      </c>
      <c r="CJ67" s="316" t="str">
        <f ca="1">IF(OR(CK67="",CK67=0),"",MAX(CJ$5:CJ66)+1)</f>
        <v/>
      </c>
      <c r="CK67" s="316" t="str">
        <f ca="1">IFERROR(INDEX($AK$54:$AK$65, ROWS($CK$4:CK65)), IFERROR(INDEX($AO$54:$AO$65, ROWS($CK$4:CK65)-ROWS($AK$54:$AK$65)), IFERROR(INDEX($AS$54:$AS$65, ROWS($CK$4:CK65)-ROWS($AK$54:$AK$65)-ROWS($AO$54:$AO$65)),IFERROR(INDEX($AW$54:$AW$65, ROWS($CK$4:CK65)-ROWS($AK$54:$AK$65)-ROWS($AO$54:$AO$65)-ROWS($AS$54:$AS$65)),IFERROR(INDEX($BA$54:$BA$65, ROWS($CK$4:CK65)-ROWS($AK$54:$AK$65)-ROWS($AO$54:$AO$65)-ROWS($AS$54:$AS$65)-ROWS($AW$54:$AW$65)),IFERROR(INDEX($BE$54:$BE$65, ROWS($CK$4:CK65)-ROWS($AK$54:$AK$65)-ROWS($AO$54:$AO$65)-ROWS($AS$54:$AS$65)-ROWS($AW$54:$AW$65)-ROWS($BA$54:$BA$65)),IFERROR(INDEX($BI$54:$BI$65, ROWS($CK$4:CK65)-ROWS($AK$54:$AK$65)-ROWS($AO$54:$AO$65)-ROWS($AS$54:$AS$65)-ROWS($AW$54:$AW$65)-ROWS($BA$54:$BA$65)-ROWS($BE$54:$BE$65)), "")))))))</f>
        <v/>
      </c>
      <c r="CL67" s="316" t="str">
        <f t="shared" ca="1" si="40"/>
        <v/>
      </c>
      <c r="CM67" s="413" t="str">
        <f t="shared" ca="1" si="41"/>
        <v/>
      </c>
      <c r="CN67" s="412" t="str">
        <f>IF(OR(CO67="",CO67=0),"",MAX(CN$5:CN66)+1)</f>
        <v/>
      </c>
      <c r="CO67" s="316">
        <f>IFERROR(INDEX($AJ$70:$AJ$81, ROWS($CO$4:CO65)), IFERROR(INDEX($AN$70:$AN$81, ROWS($CO$4:CO65)-ROWS($AJ$70:$AJ$81)), IFERROR(INDEX($AR$70:$AR$81, ROWS($CO$4:CO65)-ROWS($AJ$70:$AJ$81)-ROWS($AN$70:$AN$81)),IFERROR(INDEX($AV$70:$AV$81, ROWS($CO$4:CO65)-ROWS($AJ$70:$AJ$81)-ROWS($AN$70:$AN$81)-ROWS($AR$70:$AR$81)),IFERROR(INDEX($AZ$70:$AZ$81, ROWS($CO$4:CO65)-ROWS($AJ$70:$AJ$81)-ROWS($AN$70:$AN$81)-ROWS($AR$70:$AR$81)-ROWS($AV$70:$AV$81)),IFERROR(INDEX($BD$70:$BD$81, ROWS($CO$4:CO65)-ROWS($AJ$70:$AJ$81)-ROWS($AN$70:$AN$81)-ROWS($AR$70:$AR$81)-ROWS($AV$70:$AV$81)-ROWS($AZ$70:$AZ$81)),IFERROR(INDEX($BH$70:$BH$81, ROWS($CO$4:CO65)-ROWS($AJ$70:$AJ$81)-ROWS($AN$70:$AN$81)-ROWS($AR$70:$AR$81)-ROWS($AV$70:$AV$81)-ROWS($AZ$70:$AZ$81)-ROWS($BD$70:$BD$81)), "")))))))</f>
        <v>0</v>
      </c>
      <c r="CP67" s="316" t="str">
        <f t="shared" ca="1" si="42"/>
        <v/>
      </c>
      <c r="CQ67" s="316" t="str">
        <f>IF(OR(CR67="",CR67=0),"",MAX(CQ$5:CQ66)+1)</f>
        <v/>
      </c>
      <c r="CR67" s="316">
        <f>IFERROR(INDEX($AK$70:$AK$81, ROWS($CR$4:CR65)), IFERROR(INDEX($AO$70:$AO$81, ROWS($CR$4:CR65)-ROWS($AK$70:$AK$81)), IFERROR(INDEX($AS$70:$AS$81, ROWS($CR$4:CR65)-ROWS($AK$70:$AK$81)-ROWS($AO$70:$AO$81)),IFERROR(INDEX($AW$70:$AW$81, ROWS($CR$4:CR65)-ROWS($AK$70:$AK$81)-ROWS($AO$70:$AO$81)-ROWS($AS$70:$AS$81)),IFERROR(INDEX($BA$70:$BA$81, ROWS($CR$4:CR65)-ROWS($AK$70:$AK$81)-ROWS($AO$70:$AO$81)-ROWS($AS$70:$AS$81)-ROWS($AW$70:$AW$81)),IFERROR(INDEX($BE$70:$BE$81, ROWS($CR$4:CR65)-ROWS($AK$70:$AK$81)-ROWS($AO$70:$AO$81)-ROWS($AS$70:$AS$81)-ROWS($AW$70:$AW$81)-ROWS($BA$70:$BA$81)),IFERROR(INDEX($BI$70:$BI$81, ROWS($CR$4:CR65)-ROWS($AK$70:$AK$81)-ROWS($AO$70:$AO$81)-ROWS($AS$70:$AS$81)-ROWS($AW$70:$AW$81)-ROWS($BA$70:$BA$81)-ROWS($BE$70:$BE$81)), "")))))))</f>
        <v>0</v>
      </c>
      <c r="CS67" s="316" t="str">
        <f t="shared" ca="1" si="43"/>
        <v/>
      </c>
      <c r="CT67" s="413" t="str">
        <f t="shared" ca="1" si="44"/>
        <v/>
      </c>
      <c r="CU67" s="412" t="str">
        <f>IF(OR(CV67="",CV67=0),"",MAX(CU$5:CU66)+1)</f>
        <v/>
      </c>
      <c r="CV67" s="316" t="str">
        <f>IFERROR(INDEX($AJ$86:$AJ$97, ROWS($CV$4:CV65)), IFERROR(INDEX($AN$86:$AN$97, ROWS($CV$4:CV65)-ROWS($AJ$86:$AJ$97)), ""))</f>
        <v/>
      </c>
      <c r="CW67" s="316" t="str">
        <f t="shared" si="45"/>
        <v/>
      </c>
      <c r="CX67" s="316" t="str">
        <f>IF(OR(CY67="",CY67=0),"",MAX(CX$5:CX66)+1)</f>
        <v/>
      </c>
      <c r="CY67" s="316" t="str">
        <f>IFERROR(INDEX($AK$86:$AK$97, ROWS($CY$4:CY65)), IFERROR(INDEX($AO$86:$AO$97, ROWS($CY$4:CY65)-ROWS($AK$86:$AK$97)), ""))</f>
        <v/>
      </c>
      <c r="CZ67" s="316" t="str">
        <f t="shared" si="46"/>
        <v/>
      </c>
      <c r="DA67" s="413" t="str">
        <f t="shared" si="47"/>
        <v/>
      </c>
      <c r="DC67" s="438">
        <f ca="1">IF(OR(DD67="",DD67=0),"",MAX(DC$65:DC66)+1)</f>
        <v>2</v>
      </c>
      <c r="DD67" s="434" t="str">
        <f t="shared" ref="DD67:DD83" ca="1" si="166">IF(CI7="","",IF(NOT(CM7="Income"),CI7,""))</f>
        <v>Groceries</v>
      </c>
      <c r="DE67" s="413">
        <f t="shared" ref="DE67:DE83" ca="1" si="167">IF(CL7="","",IF(NOT(CM7="Income"),CL7,""))</f>
        <v>125</v>
      </c>
      <c r="DF67" s="431" t="str">
        <f ca="1">IF(OR(DG67="",DG67=0),"",MAX(DF$65:DF66)+1)</f>
        <v/>
      </c>
      <c r="DG67" s="412" t="str">
        <f t="shared" ref="DG67:DG83" ca="1" si="168">IF(CI7="","",IF(CM7="Income",CI7,""))</f>
        <v/>
      </c>
      <c r="DH67" s="413" t="str">
        <f t="shared" ref="DH67:DH83" ca="1" si="169">IF(CI7="","",IF(CM7="Income",CL7,""))</f>
        <v/>
      </c>
      <c r="DI67" s="412" t="str">
        <f t="shared" ref="DI67:DI83" ca="1" si="170">IFERROR(INDEX($DD$66:$DD$83,MATCH(ROW()-ROW($DI$65),$DC$66:$DC$83,0)),"")</f>
        <v>Groceries</v>
      </c>
      <c r="DJ67" s="413">
        <f t="shared" ref="DJ67:DJ83" ca="1" si="171">IFERROR(INDEX($DE$66:$DE$83,MATCH(ROW()-ROW($DI$65),$DC$66:$DC$83,0)),"")</f>
        <v>125</v>
      </c>
      <c r="DK67" s="412" t="str">
        <f t="shared" ref="DK67:DK83" ca="1" si="172">IFERROR(INDEX($DG$66:$DG$83,MATCH(ROW()-ROW($DK$65),$DF$66:$DF$83,0)),"")</f>
        <v>Paycheck 3</v>
      </c>
      <c r="DL67" s="413">
        <f t="shared" ref="DL67:DL83" ca="1" si="173">IFERROR(INDEX($DH$66:$DH$83,MATCH(ROW()-ROW($DK$65),$DF$66:$DF$83,0)),"")</f>
        <v>700</v>
      </c>
      <c r="DM67" s="292"/>
      <c r="DN67" s="425" t="str">
        <f ca="1">IF(DI69="","",CONCATENATE(DI69," - ",DJ69))</f>
        <v>Credit Card 2 - 60</v>
      </c>
      <c r="DO67" s="295" t="str">
        <f ca="1">IF(DI70="","",CONCATENATE(DI70," - ",DJ70))</f>
        <v>Car 2 Gas - 80</v>
      </c>
      <c r="DP67" s="295" t="str">
        <f ca="1">IF(DI71="","",CONCATENATE(DI71," - ",DJ71))</f>
        <v>Car 1 Gas - 50</v>
      </c>
      <c r="DQ67" s="425" t="str">
        <f ca="1">IF(DK69="","",CONCATENATE(DK69," - ",DL69))</f>
        <v/>
      </c>
      <c r="DR67" s="295" t="str">
        <f ca="1">IF(DK70="","",CONCATENATE(DK70," - ",DL70))</f>
        <v/>
      </c>
      <c r="DS67" s="426" t="str">
        <f ca="1">IF(DK71="","",CONCATENATE(DK71," - ",DL71))</f>
        <v/>
      </c>
    </row>
    <row r="68" spans="16:123" x14ac:dyDescent="0.3">
      <c r="P68" s="1202" t="s">
        <v>550</v>
      </c>
      <c r="Q68" s="1203"/>
      <c r="R68" s="1203"/>
      <c r="S68" s="452">
        <f ca="1">IF(AND(S66=0,S67=0),0,SUM(S67,S66))</f>
        <v>8510.7200000000012</v>
      </c>
      <c r="U68" s="1149" t="s">
        <v>519</v>
      </c>
      <c r="V68" s="1150"/>
      <c r="W68" s="1150"/>
      <c r="X68" s="447">
        <f ca="1">IF(AND(X66=0,X67=0),0,SUM(X67-X66))</f>
        <v>8510.7200000000012</v>
      </c>
      <c r="AB68" s="395">
        <f ca="1">IFERROR(MATCH($AB$59,OFFSET(Year!$BD$67:$BD$118,AB67,,1000),0)+AB67,"")</f>
        <v>8</v>
      </c>
      <c r="AC68" s="340">
        <f ca="1">IFERROR(INDEX(Year!$BG$67:$BG$118,AB68),"")</f>
        <v>15</v>
      </c>
      <c r="AD68" s="348" t="str">
        <f ca="1">IFERROR(INDEX(Year!$BE$67:$BE$118,AB68),"")</f>
        <v>Investment 1</v>
      </c>
      <c r="AE68" s="363">
        <f ca="1">IFERROR(INDEX(Year!$BF$67:$BF$118,AB68),"")</f>
        <v>200</v>
      </c>
      <c r="AF68" s="402" t="str">
        <f ca="1">IFERROR(INDEX(Year!$BD$67:$BD$118,AB68),"")</f>
        <v>Income</v>
      </c>
      <c r="AI68" s="1153">
        <f>IF(A29="","",--TEXT(A29,"dd"))</f>
        <v>23</v>
      </c>
      <c r="AJ68" s="1154"/>
      <c r="AK68" s="1154"/>
      <c r="AL68" s="1155"/>
      <c r="AM68" s="1153">
        <f>IF(C29="","",--TEXT(C29,"dd"))</f>
        <v>24</v>
      </c>
      <c r="AN68" s="1154"/>
      <c r="AO68" s="1154"/>
      <c r="AP68" s="1155"/>
      <c r="AQ68" s="1153">
        <f>IF(E29="","",--TEXT(E29,"dd"))</f>
        <v>25</v>
      </c>
      <c r="AR68" s="1154"/>
      <c r="AS68" s="1154"/>
      <c r="AT68" s="1155"/>
      <c r="AU68" s="1153">
        <f>IF(G29="","",--TEXT(G29,"dd"))</f>
        <v>26</v>
      </c>
      <c r="AV68" s="1154"/>
      <c r="AW68" s="1154"/>
      <c r="AX68" s="1155"/>
      <c r="AY68" s="1153">
        <f>IF(I29="","",--TEXT(I29,"dd"))</f>
        <v>27</v>
      </c>
      <c r="AZ68" s="1154"/>
      <c r="BA68" s="1154"/>
      <c r="BB68" s="1155"/>
      <c r="BC68" s="1153">
        <f>IF(K29="","",--TEXT(K29,"dd"))</f>
        <v>28</v>
      </c>
      <c r="BD68" s="1154"/>
      <c r="BE68" s="1154"/>
      <c r="BF68" s="1155"/>
      <c r="BG68" s="1153">
        <f>IF(M29="","",--TEXT(M29,"dd"))</f>
        <v>29</v>
      </c>
      <c r="BH68" s="1154"/>
      <c r="BI68" s="1154"/>
      <c r="BJ68" s="1155"/>
      <c r="BL68" s="412" t="str">
        <f ca="1">IF(OR(BM68="",BM68=0),"",MAX(BL$5:BL67)+1)</f>
        <v/>
      </c>
      <c r="BM68" s="316" t="str">
        <f ca="1">IFERROR(INDEX($AJ$6:$AJ$17, ROWS(BM$4:$BM66)), IFERROR(INDEX($AN$6:$AN$17, ROWS(BM$4:$BM66)-ROWS($AJ$6:$AJ$17)), IFERROR(INDEX($AR$6:$AR$17, ROWS(BM$4:$BM66)-ROWS($AJ$6:$AJ$17)-ROWS($AN$6:$AN$17)),IFERROR(INDEX($AV$6:$AV$17, ROWS(BM$4:$BM66)-ROWS($AJ$6:$AJ$17)-ROWS($AN$6:$AN$17)-ROWS($AR$6:$AR$17)),IFERROR(INDEX($AZ$6:$AZ$17, ROWS(BM$4:$BM66)-ROWS($AJ$6:$AJ$17)-ROWS($AN$6:$AN$17)-ROWS($AR$6:$AR$17)-ROWS($AV$6:$AV$17)),IFERROR(INDEX($BD$6:$BD$17, ROWS(BM$4:$BM66)-ROWS($AJ$6:$AJ$17)-ROWS($AN$6:$AN$17)-ROWS($AR$6:$AR$17)-ROWS($AV$6:$AV$17)-ROWS($AZ$6:$AZ$17)),IFERROR(INDEX($BH$6:$BH$17, ROWS(BM$4:$BM66)-ROWS($AJ$6:$AJ$17)-ROWS($AN$6:$AN$17)-ROWS($AR$6:$AR$17)-ROWS($AV$6:$AV$17)-ROWS($AZ$6:$AZ$17)-ROWS($BD$6:$BD$17)), "")))))))</f>
        <v/>
      </c>
      <c r="BN68" s="316" t="str">
        <f t="shared" ca="1" si="30"/>
        <v/>
      </c>
      <c r="BO68" s="316" t="str">
        <f ca="1">IF(OR(BP68="",BP68=0),"",MAX(BO$5:BO67)+1)</f>
        <v/>
      </c>
      <c r="BP68" s="316" t="str">
        <f ca="1">IFERROR(INDEX($AK$6:$AK$17, ROWS($BP$4:BP66)), IFERROR(INDEX($AO$6:$AO$17, ROWS($BP$4:BP66)-ROWS($AK$6:$AK$17)), IFERROR(INDEX($AS$6:$AS$17, ROWS($BP$4:BP66)-ROWS($AK$6:$AK$17)-ROWS($AO$6:$AO$17)),IFERROR(INDEX($AW$6:$AW$17, ROWS($BP$4:BP66)-ROWS($AK$6:$AK$17)-ROWS($AO$6:$AO$17)-ROWS($AS$6:$AS$17)),IFERROR(INDEX($BA$6:$BA$17, ROWS($BP$4:BP66)-ROWS($AK$6:$AK$17)-ROWS($AO$6:$AO$17)-ROWS($AS$6:$AS$17)-ROWS($AW$6:$AW$17)),IFERROR(INDEX($BE$6:$BE$17, ROWS($BP$4:BP66)-ROWS($AK$6:$AK$17)-ROWS($AO$6:$AO$17)-ROWS($AS$6:$AS$17)-ROWS($AW$6:$AW$17)-ROWS($BA$6:$BA$17)),IFERROR(INDEX($BI$6:$BI$17, ROWS($BP$4:BP66)-ROWS($AK$6:$AK$17)-ROWS($AO$6:$AO$17)-ROWS($AS$6:$AS$17)-ROWS($AW$6:$AW$17)-ROWS($BA$6:$BA$17)-ROWS($BE$6:$BE$17)), "")))))))</f>
        <v/>
      </c>
      <c r="BQ68" s="316" t="str">
        <f t="shared" ca="1" si="31"/>
        <v/>
      </c>
      <c r="BR68" s="413" t="str">
        <f t="shared" ca="1" si="32"/>
        <v/>
      </c>
      <c r="BS68" s="412" t="str">
        <f ca="1">IF(OR(BT68="",BT68=0),"",MAX(BS$5:BS67)+1)</f>
        <v/>
      </c>
      <c r="BT68" s="316" t="str">
        <f ca="1">IFERROR(INDEX($AJ$22:$AJ$33, ROWS($BT$4:BT66)), IFERROR(INDEX($AN$22:$AN$33, ROWS($BT$4:BT66)-ROWS($AJ$22:$AJ$33)), IFERROR(INDEX($AR$22:$AR$33, ROWS($BT$4:BT66)-ROWS($AJ$22:$AJ$33)-ROWS($AN$22:$AN$33)),IFERROR(INDEX($AV$22:$AV$33, ROWS($BT$4:BT66)-ROWS($AJ$22:$AJ$33)-ROWS($AN$22:$AN$33)-ROWS($AR$22:$AR$33)),IFERROR(INDEX($AZ$22:$AZ$33, ROWS($BT$4:BT66)-ROWS($AJ$22:$AJ$33)-ROWS($AN$22:$AN$33)-ROWS($AR$22:$AR$33)-ROWS($AV$22:$AV$33)),IFERROR(INDEX($BD$22:$BD$33, ROWS($BT$4:BT66)-ROWS($AJ$22:$AJ$33)-ROWS($AN$22:$AN$33)-ROWS($AR$22:$AR$33)-ROWS($AV$22:$AV$33)-ROWS($AZ$22:$AZ$33)),IFERROR(INDEX($BH$22:$BH$33, ROWS($BT$4:BT66)-ROWS($AJ$22:$AJ$33)-ROWS($AN$22:$AN$33)-ROWS($AR$22:$AR$33)-ROWS($AV$22:$AV$33)-ROWS($AZ$22:$AZ$33)-ROWS($BD$22:$BD$33)), "")))))))</f>
        <v/>
      </c>
      <c r="BU68" s="316" t="str">
        <f t="shared" ca="1" si="33"/>
        <v/>
      </c>
      <c r="BV68" s="316" t="str">
        <f ca="1">IF(OR(BW68="",BW68=0),"",MAX(BV$5:BV67)+1)</f>
        <v/>
      </c>
      <c r="BW68" s="316" t="str">
        <f ca="1">IFERROR(INDEX($AK$22:$AK$33, ROWS($BW$4:BW66)), IFERROR(INDEX($AO$22:$AO$33, ROWS($BW$4:BW66)-ROWS($AK$22:$AK$33)), IFERROR(INDEX($AS$22:$AS$33, ROWS($BW$4:BW66)-ROWS($AK$22:$AK$33)-ROWS($AO$22:$AO$33)),IFERROR(INDEX($AW$22:$AW$33, ROWS($BW$4:BW66)-ROWS($AK$22:$AK$33)-ROWS($AO$22:$AO$33)-ROWS($AS$22:$AS$33)),IFERROR(INDEX($BA$22:$BA$33, ROWS($BW$4:BW66)-ROWS($AK$22:$AK$33)-ROWS($AO$22:$AO$33)-ROWS($AS$22:$AS$33)-ROWS($AW$22:$AW$33)),IFERROR(INDEX($BE$22:$BE$33, ROWS($BW$4:BW66)-ROWS($AK$22:$AK$33)-ROWS($AO$22:$AO$33)-ROWS($AS$22:$AS$33)-ROWS($AW$22:$AW$33)-ROWS($BA$22:$BA$33)),IFERROR(INDEX($BI$22:$BI$33, ROWS($BW$4:BW66)-ROWS($AK$22:$AK$33)-ROWS($AO$22:$AO$33)-ROWS($AS$22:$AS$33)-ROWS($AW$22:$AW$33)-ROWS($BA$22:$BA$33)-ROWS($BE$22:$BE$33)), "")))))))</f>
        <v/>
      </c>
      <c r="BX68" s="316" t="str">
        <f t="shared" ca="1" si="34"/>
        <v/>
      </c>
      <c r="BY68" s="413" t="str">
        <f t="shared" ca="1" si="35"/>
        <v/>
      </c>
      <c r="BZ68" s="412" t="str">
        <f ca="1">IF(OR(CA68="",CA68=0),"",MAX(BZ$5:BZ67)+1)</f>
        <v/>
      </c>
      <c r="CA68" s="316" t="str">
        <f ca="1">IFERROR(INDEX($AJ$38:$AJ$49, ROWS($CA$4:CA66)), IFERROR(INDEX($AN$38:$AN$49, ROWS($CA$4:CA66)-ROWS($AJ$38:$AJ$49)), IFERROR(INDEX($AR$38:$AR$49, ROWS($CA$4:CA66)-ROWS($AJ$38:$AJ$49)-ROWS($AN$38:$AN$49)),IFERROR(INDEX($AV$38:$AV$49, ROWS($CA$4:CA66)-ROWS($AJ$38:$AJ$49)-ROWS($AN$38:$AN$49)-ROWS($AR$38:$AR$49)),IFERROR(INDEX($AZ$38:$AZ$49, ROWS($CA$4:CA66)-ROWS($AJ$38:$AJ$49)-ROWS($AN$38:$AN$49)-ROWS($AR$38:$AR$49)-ROWS($AV$38:$AV$49)),IFERROR(INDEX($BD$38:$BD$49, ROWS($CA$4:CA66)-ROWS($AJ$38:$AJ$49)-ROWS($AN$38:$AN$49)-ROWS($AR$38:$AR$49)-ROWS($AV$38:$AV$49)-ROWS($AZ$38:$AZ$49)),IFERROR(INDEX($BH$38:$BH$49, ROWS($CA$4:CA66)-ROWS($AJ$38:$AJ$49)-ROWS($AN$38:$AN$49)-ROWS($AR$38:$AR$49)-ROWS($AV$38:$AV$49)-ROWS($AZ$38:$AZ$49)-ROWS($BD$38:$BD$49)), "")))))))</f>
        <v/>
      </c>
      <c r="CB68" s="316" t="str">
        <f t="shared" ca="1" si="36"/>
        <v/>
      </c>
      <c r="CC68" s="316" t="str">
        <f ca="1">IF(OR(CD68="",CD68=0),"",MAX(CC$5:CC67)+1)</f>
        <v/>
      </c>
      <c r="CD68" s="316" t="str">
        <f ca="1">IFERROR(INDEX($AK$38:$AK$49, ROWS($CD$4:CD66)), IFERROR(INDEX($AO$38:$AO$49, ROWS($CD$4:CD66)-ROWS($AK$38:$AK$49)), IFERROR(INDEX($AS$38:$AS$49, ROWS($CD$4:CD66)-ROWS($AK$38:$AK$49)-ROWS($AO$38:$AO$49)),IFERROR(INDEX($AW$38:$AW$49, ROWS($CD$4:CD66)-ROWS($AK$38:$AK$49)-ROWS($AO$38:$AO$49)-ROWS($AS$38:$AS$49)),IFERROR(INDEX($BA$38:$BA$49, ROWS($CD$4:CD66)-ROWS($AK$38:$AK$49)-ROWS($AO$38:$AO$49)-ROWS($AS$38:$AS$49)-ROWS($AW$38:$AW$49)),IFERROR(INDEX($BE$38:$BE$49, ROWS($CD$4:CD66)-ROWS($AK$38:$AK$49)-ROWS($AO$38:$AO$49)-ROWS($AS$38:$AS$49)-ROWS($AW$38:$AW$49)-ROWS($BA$38:$BA$49)),IFERROR(INDEX($BI$38:$BI$49, ROWS($CD$4:CD66)-ROWS($AK$38:$AK$49)-ROWS($AO$38:$AO$49)-ROWS($AS$38:$AS$49)-ROWS($AW$38:$AW$49)-ROWS($BA$38:$BA$49)-ROWS($BE$38:$BE$49)), "")))))))</f>
        <v/>
      </c>
      <c r="CE68" s="316" t="str">
        <f t="shared" ca="1" si="37"/>
        <v/>
      </c>
      <c r="CF68" s="413" t="str">
        <f t="shared" ca="1" si="38"/>
        <v/>
      </c>
      <c r="CG68" s="412" t="str">
        <f ca="1">IF(OR(CH68="",CH68=0),"",MAX(CG$5:CG67)+1)</f>
        <v/>
      </c>
      <c r="CH68" s="316" t="str">
        <f ca="1">IFERROR(INDEX($AJ$54:$AJ$65, ROWS($CH$4:CH66)), IFERROR(INDEX($AN$54:$AN$65, ROWS($CH$4:CH66)-ROWS($AJ$54:$AJ$65)), IFERROR(INDEX($AR$54:$AR$65, ROWS($CH$4:CH66)-ROWS($AJ$54:$AJ$65)-ROWS($AN$54:$AN$65)),IFERROR(INDEX($AV$54:$AV$65, ROWS($CH$4:CH66)-ROWS($AJ$54:$AJ$65)-ROWS($AN$54:$AN$65)-ROWS($AR$54:$AR$65)),IFERROR(INDEX($AZ$54:$AZ$65, ROWS($CH$4:CH66)-ROWS($AJ$54:$AJ$65)-ROWS($AN$54:$AN$65)-ROWS($AR$54:$AR$65)-ROWS($AV$54:$AV$65)),IFERROR(INDEX($BD$54:$BD$65, ROWS($CH$4:CH66)-ROWS($AJ$54:$AJ$65)-ROWS($AN$54:$AN$65)-ROWS($AR$54:$AR$65)-ROWS($AV$54:$AV$65)-ROWS($AZ$54:$AZ$65)),IFERROR(INDEX($BH$54:$BH$65, ROWS($CH$4:CH66)-ROWS($AJ$54:$AJ$65)-ROWS($AN$54:$AN$65)-ROWS($AR$54:$AR$65)-ROWS($AV$54:$AV$65)-ROWS($AZ$54:$AZ$65)-ROWS($BD$54:$BD$65)), "")))))))</f>
        <v/>
      </c>
      <c r="CI68" s="316" t="str">
        <f t="shared" ca="1" si="39"/>
        <v/>
      </c>
      <c r="CJ68" s="316" t="str">
        <f ca="1">IF(OR(CK68="",CK68=0),"",MAX(CJ$5:CJ67)+1)</f>
        <v/>
      </c>
      <c r="CK68" s="316" t="str">
        <f ca="1">IFERROR(INDEX($AK$54:$AK$65, ROWS($CK$4:CK66)), IFERROR(INDEX($AO$54:$AO$65, ROWS($CK$4:CK66)-ROWS($AK$54:$AK$65)), IFERROR(INDEX($AS$54:$AS$65, ROWS($CK$4:CK66)-ROWS($AK$54:$AK$65)-ROWS($AO$54:$AO$65)),IFERROR(INDEX($AW$54:$AW$65, ROWS($CK$4:CK66)-ROWS($AK$54:$AK$65)-ROWS($AO$54:$AO$65)-ROWS($AS$54:$AS$65)),IFERROR(INDEX($BA$54:$BA$65, ROWS($CK$4:CK66)-ROWS($AK$54:$AK$65)-ROWS($AO$54:$AO$65)-ROWS($AS$54:$AS$65)-ROWS($AW$54:$AW$65)),IFERROR(INDEX($BE$54:$BE$65, ROWS($CK$4:CK66)-ROWS($AK$54:$AK$65)-ROWS($AO$54:$AO$65)-ROWS($AS$54:$AS$65)-ROWS($AW$54:$AW$65)-ROWS($BA$54:$BA$65)),IFERROR(INDEX($BI$54:$BI$65, ROWS($CK$4:CK66)-ROWS($AK$54:$AK$65)-ROWS($AO$54:$AO$65)-ROWS($AS$54:$AS$65)-ROWS($AW$54:$AW$65)-ROWS($BA$54:$BA$65)-ROWS($BE$54:$BE$65)), "")))))))</f>
        <v/>
      </c>
      <c r="CL68" s="316" t="str">
        <f t="shared" ca="1" si="40"/>
        <v/>
      </c>
      <c r="CM68" s="413" t="str">
        <f t="shared" ca="1" si="41"/>
        <v/>
      </c>
      <c r="CN68" s="412" t="str">
        <f>IF(OR(CO68="",CO68=0),"",MAX(CN$5:CN67)+1)</f>
        <v/>
      </c>
      <c r="CO68" s="316">
        <f>IFERROR(INDEX($AJ$70:$AJ$81, ROWS($CO$4:CO66)), IFERROR(INDEX($AN$70:$AN$81, ROWS($CO$4:CO66)-ROWS($AJ$70:$AJ$81)), IFERROR(INDEX($AR$70:$AR$81, ROWS($CO$4:CO66)-ROWS($AJ$70:$AJ$81)-ROWS($AN$70:$AN$81)),IFERROR(INDEX($AV$70:$AV$81, ROWS($CO$4:CO66)-ROWS($AJ$70:$AJ$81)-ROWS($AN$70:$AN$81)-ROWS($AR$70:$AR$81)),IFERROR(INDEX($AZ$70:$AZ$81, ROWS($CO$4:CO66)-ROWS($AJ$70:$AJ$81)-ROWS($AN$70:$AN$81)-ROWS($AR$70:$AR$81)-ROWS($AV$70:$AV$81)),IFERROR(INDEX($BD$70:$BD$81, ROWS($CO$4:CO66)-ROWS($AJ$70:$AJ$81)-ROWS($AN$70:$AN$81)-ROWS($AR$70:$AR$81)-ROWS($AV$70:$AV$81)-ROWS($AZ$70:$AZ$81)),IFERROR(INDEX($BH$70:$BH$81, ROWS($CO$4:CO66)-ROWS($AJ$70:$AJ$81)-ROWS($AN$70:$AN$81)-ROWS($AR$70:$AR$81)-ROWS($AV$70:$AV$81)-ROWS($AZ$70:$AZ$81)-ROWS($BD$70:$BD$81)), "")))))))</f>
        <v>0</v>
      </c>
      <c r="CP68" s="316" t="str">
        <f t="shared" ca="1" si="42"/>
        <v/>
      </c>
      <c r="CQ68" s="316" t="str">
        <f>IF(OR(CR68="",CR68=0),"",MAX(CQ$5:CQ67)+1)</f>
        <v/>
      </c>
      <c r="CR68" s="316">
        <f>IFERROR(INDEX($AK$70:$AK$81, ROWS($CR$4:CR66)), IFERROR(INDEX($AO$70:$AO$81, ROWS($CR$4:CR66)-ROWS($AK$70:$AK$81)), IFERROR(INDEX($AS$70:$AS$81, ROWS($CR$4:CR66)-ROWS($AK$70:$AK$81)-ROWS($AO$70:$AO$81)),IFERROR(INDEX($AW$70:$AW$81, ROWS($CR$4:CR66)-ROWS($AK$70:$AK$81)-ROWS($AO$70:$AO$81)-ROWS($AS$70:$AS$81)),IFERROR(INDEX($BA$70:$BA$81, ROWS($CR$4:CR66)-ROWS($AK$70:$AK$81)-ROWS($AO$70:$AO$81)-ROWS($AS$70:$AS$81)-ROWS($AW$70:$AW$81)),IFERROR(INDEX($BE$70:$BE$81, ROWS($CR$4:CR66)-ROWS($AK$70:$AK$81)-ROWS($AO$70:$AO$81)-ROWS($AS$70:$AS$81)-ROWS($AW$70:$AW$81)-ROWS($BA$70:$BA$81)),IFERROR(INDEX($BI$70:$BI$81, ROWS($CR$4:CR66)-ROWS($AK$70:$AK$81)-ROWS($AO$70:$AO$81)-ROWS($AS$70:$AS$81)-ROWS($AW$70:$AW$81)-ROWS($BA$70:$BA$81)-ROWS($BE$70:$BE$81)), "")))))))</f>
        <v>0</v>
      </c>
      <c r="CS68" s="316" t="str">
        <f t="shared" ca="1" si="43"/>
        <v/>
      </c>
      <c r="CT68" s="413" t="str">
        <f t="shared" ca="1" si="44"/>
        <v/>
      </c>
      <c r="CU68" s="412" t="str">
        <f>IF(OR(CV68="",CV68=0),"",MAX(CU$5:CU67)+1)</f>
        <v/>
      </c>
      <c r="CV68" s="316" t="str">
        <f>IFERROR(INDEX($AJ$86:$AJ$97, ROWS($CV$4:CV66)), IFERROR(INDEX($AN$86:$AN$97, ROWS($CV$4:CV66)-ROWS($AJ$86:$AJ$97)), ""))</f>
        <v/>
      </c>
      <c r="CW68" s="316" t="str">
        <f t="shared" si="45"/>
        <v/>
      </c>
      <c r="CX68" s="316" t="str">
        <f>IF(OR(CY68="",CY68=0),"",MAX(CX$5:CX67)+1)</f>
        <v/>
      </c>
      <c r="CY68" s="316" t="str">
        <f>IFERROR(INDEX($AK$86:$AK$97, ROWS($CY$4:CY66)), IFERROR(INDEX($AO$86:$AO$97, ROWS($CY$4:CY66)-ROWS($AK$86:$AK$97)), ""))</f>
        <v/>
      </c>
      <c r="CZ68" s="316" t="str">
        <f t="shared" si="46"/>
        <v/>
      </c>
      <c r="DA68" s="413" t="str">
        <f t="shared" si="47"/>
        <v/>
      </c>
      <c r="DC68" s="438">
        <f ca="1">IF(OR(DD68="",DD68=0),"",MAX(DC$65:DC67)+1)</f>
        <v>3</v>
      </c>
      <c r="DD68" s="434" t="str">
        <f t="shared" ca="1" si="166"/>
        <v>Cellular</v>
      </c>
      <c r="DE68" s="413">
        <f t="shared" ca="1" si="167"/>
        <v>225</v>
      </c>
      <c r="DF68" s="431" t="str">
        <f ca="1">IF(OR(DG68="",DG68=0),"",MAX(DF$65:DF67)+1)</f>
        <v/>
      </c>
      <c r="DG68" s="412" t="str">
        <f t="shared" ca="1" si="168"/>
        <v/>
      </c>
      <c r="DH68" s="413" t="str">
        <f t="shared" ca="1" si="169"/>
        <v/>
      </c>
      <c r="DI68" s="412" t="str">
        <f t="shared" ca="1" si="170"/>
        <v>Cellular</v>
      </c>
      <c r="DJ68" s="413">
        <f t="shared" ca="1" si="171"/>
        <v>225</v>
      </c>
      <c r="DK68" s="412" t="str">
        <f t="shared" ca="1" si="172"/>
        <v>Paycheck 1</v>
      </c>
      <c r="DL68" s="413">
        <f t="shared" ca="1" si="173"/>
        <v>850</v>
      </c>
      <c r="DM68" s="292"/>
      <c r="DN68" s="425" t="str">
        <f ca="1">IF(DI72="","",CONCATENATE(DI72," - ",DJ72))</f>
        <v/>
      </c>
      <c r="DO68" s="295" t="str">
        <f ca="1">IF(DI73="","",CONCATENATE(DI73," - ",DJ73))</f>
        <v/>
      </c>
      <c r="DP68" s="295" t="str">
        <f ca="1">IF(DI74="","",CONCATENATE(DI74," - ",DJ74))</f>
        <v/>
      </c>
      <c r="DQ68" s="425" t="str">
        <f ca="1">IF(DK72="","",CONCATENATE(DK72," - ",DL72))</f>
        <v/>
      </c>
      <c r="DR68" s="295" t="str">
        <f ca="1">IF(DK73="","",CONCATENATE(DK73," - ",DL73))</f>
        <v/>
      </c>
      <c r="DS68" s="426" t="str">
        <f ca="1">IF(DK74="","",CONCATENATE(DK74," - ",DL74))</f>
        <v/>
      </c>
    </row>
    <row r="69" spans="16:123" ht="15.75" thickBot="1" x14ac:dyDescent="0.35">
      <c r="P69" s="1204"/>
      <c r="Q69" s="1205"/>
      <c r="R69" s="1205"/>
      <c r="S69" s="1206"/>
      <c r="U69" s="1189"/>
      <c r="V69" s="1190"/>
      <c r="W69" s="1190"/>
      <c r="X69" s="1191"/>
      <c r="AB69" s="395">
        <f ca="1">IFERROR(MATCH($AB$59,OFFSET(Year!$BD$67:$BD$118,AB68,,1000),0)+AB68,"")</f>
        <v>9</v>
      </c>
      <c r="AC69" s="340">
        <f ca="1">IFERROR(INDEX(Year!$BG$67:$BG$118,AB69),"")</f>
        <v>5</v>
      </c>
      <c r="AD69" s="348" t="str">
        <f ca="1">IFERROR(INDEX(Year!$BE$67:$BE$118,AB69),"")</f>
        <v>Paycheck 3</v>
      </c>
      <c r="AE69" s="363">
        <f ca="1">IFERROR(INDEX(Year!$BF$67:$BF$118,AB69),"")</f>
        <v>700</v>
      </c>
      <c r="AF69" s="402" t="str">
        <f ca="1">IFERROR(INDEX(Year!$BD$67:$BD$118,AB69),"")</f>
        <v>Income</v>
      </c>
      <c r="AI69" s="312"/>
      <c r="AJ69" s="313" t="s">
        <v>483</v>
      </c>
      <c r="AK69" s="313" t="s">
        <v>13</v>
      </c>
      <c r="AL69" s="314" t="s">
        <v>11</v>
      </c>
      <c r="AM69" s="312"/>
      <c r="AN69" s="313" t="s">
        <v>483</v>
      </c>
      <c r="AO69" s="313" t="s">
        <v>13</v>
      </c>
      <c r="AP69" s="314" t="s">
        <v>11</v>
      </c>
      <c r="AQ69" s="312"/>
      <c r="AR69" s="313" t="s">
        <v>483</v>
      </c>
      <c r="AS69" s="313" t="s">
        <v>13</v>
      </c>
      <c r="AT69" s="314" t="s">
        <v>11</v>
      </c>
      <c r="AU69" s="312"/>
      <c r="AV69" s="313" t="s">
        <v>483</v>
      </c>
      <c r="AW69" s="313" t="s">
        <v>13</v>
      </c>
      <c r="AX69" s="314" t="s">
        <v>11</v>
      </c>
      <c r="AY69" s="312"/>
      <c r="AZ69" s="313" t="s">
        <v>483</v>
      </c>
      <c r="BA69" s="313" t="s">
        <v>13</v>
      </c>
      <c r="BB69" s="314" t="s">
        <v>11</v>
      </c>
      <c r="BC69" s="312"/>
      <c r="BD69" s="313" t="s">
        <v>483</v>
      </c>
      <c r="BE69" s="313" t="s">
        <v>13</v>
      </c>
      <c r="BF69" s="314" t="s">
        <v>11</v>
      </c>
      <c r="BG69" s="312"/>
      <c r="BH69" s="313" t="s">
        <v>483</v>
      </c>
      <c r="BI69" s="313" t="s">
        <v>13</v>
      </c>
      <c r="BJ69" s="314" t="s">
        <v>11</v>
      </c>
      <c r="BL69" s="412" t="str">
        <f ca="1">IF(OR(BM69="",BM69=0),"",MAX(BL$5:BL68)+1)</f>
        <v/>
      </c>
      <c r="BM69" s="316" t="str">
        <f ca="1">IFERROR(INDEX($AJ$6:$AJ$17, ROWS(BM$4:$BM67)), IFERROR(INDEX($AN$6:$AN$17, ROWS(BM$4:$BM67)-ROWS($AJ$6:$AJ$17)), IFERROR(INDEX($AR$6:$AR$17, ROWS(BM$4:$BM67)-ROWS($AJ$6:$AJ$17)-ROWS($AN$6:$AN$17)),IFERROR(INDEX($AV$6:$AV$17, ROWS(BM$4:$BM67)-ROWS($AJ$6:$AJ$17)-ROWS($AN$6:$AN$17)-ROWS($AR$6:$AR$17)),IFERROR(INDEX($AZ$6:$AZ$17, ROWS(BM$4:$BM67)-ROWS($AJ$6:$AJ$17)-ROWS($AN$6:$AN$17)-ROWS($AR$6:$AR$17)-ROWS($AV$6:$AV$17)),IFERROR(INDEX($BD$6:$BD$17, ROWS(BM$4:$BM67)-ROWS($AJ$6:$AJ$17)-ROWS($AN$6:$AN$17)-ROWS($AR$6:$AR$17)-ROWS($AV$6:$AV$17)-ROWS($AZ$6:$AZ$17)),IFERROR(INDEX($BH$6:$BH$17, ROWS(BM$4:$BM67)-ROWS($AJ$6:$AJ$17)-ROWS($AN$6:$AN$17)-ROWS($AR$6:$AR$17)-ROWS($AV$6:$AV$17)-ROWS($AZ$6:$AZ$17)-ROWS($BD$6:$BD$17)), "")))))))</f>
        <v/>
      </c>
      <c r="BN69" s="316" t="str">
        <f t="shared" ca="1" si="30"/>
        <v/>
      </c>
      <c r="BO69" s="316" t="str">
        <f ca="1">IF(OR(BP69="",BP69=0),"",MAX(BO$5:BO68)+1)</f>
        <v/>
      </c>
      <c r="BP69" s="316" t="str">
        <f ca="1">IFERROR(INDEX($AK$6:$AK$17, ROWS($BP$4:BP67)), IFERROR(INDEX($AO$6:$AO$17, ROWS($BP$4:BP67)-ROWS($AK$6:$AK$17)), IFERROR(INDEX($AS$6:$AS$17, ROWS($BP$4:BP67)-ROWS($AK$6:$AK$17)-ROWS($AO$6:$AO$17)),IFERROR(INDEX($AW$6:$AW$17, ROWS($BP$4:BP67)-ROWS($AK$6:$AK$17)-ROWS($AO$6:$AO$17)-ROWS($AS$6:$AS$17)),IFERROR(INDEX($BA$6:$BA$17, ROWS($BP$4:BP67)-ROWS($AK$6:$AK$17)-ROWS($AO$6:$AO$17)-ROWS($AS$6:$AS$17)-ROWS($AW$6:$AW$17)),IFERROR(INDEX($BE$6:$BE$17, ROWS($BP$4:BP67)-ROWS($AK$6:$AK$17)-ROWS($AO$6:$AO$17)-ROWS($AS$6:$AS$17)-ROWS($AW$6:$AW$17)-ROWS($BA$6:$BA$17)),IFERROR(INDEX($BI$6:$BI$17, ROWS($BP$4:BP67)-ROWS($AK$6:$AK$17)-ROWS($AO$6:$AO$17)-ROWS($AS$6:$AS$17)-ROWS($AW$6:$AW$17)-ROWS($BA$6:$BA$17)-ROWS($BE$6:$BE$17)), "")))))))</f>
        <v/>
      </c>
      <c r="BQ69" s="316" t="str">
        <f t="shared" ca="1" si="31"/>
        <v/>
      </c>
      <c r="BR69" s="413" t="str">
        <f t="shared" ca="1" si="32"/>
        <v/>
      </c>
      <c r="BS69" s="412" t="str">
        <f ca="1">IF(OR(BT69="",BT69=0),"",MAX(BS$5:BS68)+1)</f>
        <v/>
      </c>
      <c r="BT69" s="316" t="str">
        <f ca="1">IFERROR(INDEX($AJ$22:$AJ$33, ROWS($BT$4:BT67)), IFERROR(INDEX($AN$22:$AN$33, ROWS($BT$4:BT67)-ROWS($AJ$22:$AJ$33)), IFERROR(INDEX($AR$22:$AR$33, ROWS($BT$4:BT67)-ROWS($AJ$22:$AJ$33)-ROWS($AN$22:$AN$33)),IFERROR(INDEX($AV$22:$AV$33, ROWS($BT$4:BT67)-ROWS($AJ$22:$AJ$33)-ROWS($AN$22:$AN$33)-ROWS($AR$22:$AR$33)),IFERROR(INDEX($AZ$22:$AZ$33, ROWS($BT$4:BT67)-ROWS($AJ$22:$AJ$33)-ROWS($AN$22:$AN$33)-ROWS($AR$22:$AR$33)-ROWS($AV$22:$AV$33)),IFERROR(INDEX($BD$22:$BD$33, ROWS($BT$4:BT67)-ROWS($AJ$22:$AJ$33)-ROWS($AN$22:$AN$33)-ROWS($AR$22:$AR$33)-ROWS($AV$22:$AV$33)-ROWS($AZ$22:$AZ$33)),IFERROR(INDEX($BH$22:$BH$33, ROWS($BT$4:BT67)-ROWS($AJ$22:$AJ$33)-ROWS($AN$22:$AN$33)-ROWS($AR$22:$AR$33)-ROWS($AV$22:$AV$33)-ROWS($AZ$22:$AZ$33)-ROWS($BD$22:$BD$33)), "")))))))</f>
        <v/>
      </c>
      <c r="BU69" s="316" t="str">
        <f t="shared" ca="1" si="33"/>
        <v/>
      </c>
      <c r="BV69" s="316" t="str">
        <f ca="1">IF(OR(BW69="",BW69=0),"",MAX(BV$5:BV68)+1)</f>
        <v/>
      </c>
      <c r="BW69" s="316" t="str">
        <f ca="1">IFERROR(INDEX($AK$22:$AK$33, ROWS($BW$4:BW67)), IFERROR(INDEX($AO$22:$AO$33, ROWS($BW$4:BW67)-ROWS($AK$22:$AK$33)), IFERROR(INDEX($AS$22:$AS$33, ROWS($BW$4:BW67)-ROWS($AK$22:$AK$33)-ROWS($AO$22:$AO$33)),IFERROR(INDEX($AW$22:$AW$33, ROWS($BW$4:BW67)-ROWS($AK$22:$AK$33)-ROWS($AO$22:$AO$33)-ROWS($AS$22:$AS$33)),IFERROR(INDEX($BA$22:$BA$33, ROWS($BW$4:BW67)-ROWS($AK$22:$AK$33)-ROWS($AO$22:$AO$33)-ROWS($AS$22:$AS$33)-ROWS($AW$22:$AW$33)),IFERROR(INDEX($BE$22:$BE$33, ROWS($BW$4:BW67)-ROWS($AK$22:$AK$33)-ROWS($AO$22:$AO$33)-ROWS($AS$22:$AS$33)-ROWS($AW$22:$AW$33)-ROWS($BA$22:$BA$33)),IFERROR(INDEX($BI$22:$BI$33, ROWS($BW$4:BW67)-ROWS($AK$22:$AK$33)-ROWS($AO$22:$AO$33)-ROWS($AS$22:$AS$33)-ROWS($AW$22:$AW$33)-ROWS($BA$22:$BA$33)-ROWS($BE$22:$BE$33)), "")))))))</f>
        <v/>
      </c>
      <c r="BX69" s="316" t="str">
        <f t="shared" ca="1" si="34"/>
        <v/>
      </c>
      <c r="BY69" s="413" t="str">
        <f t="shared" ca="1" si="35"/>
        <v/>
      </c>
      <c r="BZ69" s="412" t="str">
        <f ca="1">IF(OR(CA69="",CA69=0),"",MAX(BZ$5:BZ68)+1)</f>
        <v/>
      </c>
      <c r="CA69" s="316" t="str">
        <f ca="1">IFERROR(INDEX($AJ$38:$AJ$49, ROWS($CA$4:CA67)), IFERROR(INDEX($AN$38:$AN$49, ROWS($CA$4:CA67)-ROWS($AJ$38:$AJ$49)), IFERROR(INDEX($AR$38:$AR$49, ROWS($CA$4:CA67)-ROWS($AJ$38:$AJ$49)-ROWS($AN$38:$AN$49)),IFERROR(INDEX($AV$38:$AV$49, ROWS($CA$4:CA67)-ROWS($AJ$38:$AJ$49)-ROWS($AN$38:$AN$49)-ROWS($AR$38:$AR$49)),IFERROR(INDEX($AZ$38:$AZ$49, ROWS($CA$4:CA67)-ROWS($AJ$38:$AJ$49)-ROWS($AN$38:$AN$49)-ROWS($AR$38:$AR$49)-ROWS($AV$38:$AV$49)),IFERROR(INDEX($BD$38:$BD$49, ROWS($CA$4:CA67)-ROWS($AJ$38:$AJ$49)-ROWS($AN$38:$AN$49)-ROWS($AR$38:$AR$49)-ROWS($AV$38:$AV$49)-ROWS($AZ$38:$AZ$49)),IFERROR(INDEX($BH$38:$BH$49, ROWS($CA$4:CA67)-ROWS($AJ$38:$AJ$49)-ROWS($AN$38:$AN$49)-ROWS($AR$38:$AR$49)-ROWS($AV$38:$AV$49)-ROWS($AZ$38:$AZ$49)-ROWS($BD$38:$BD$49)), "")))))))</f>
        <v/>
      </c>
      <c r="CB69" s="316" t="str">
        <f t="shared" ca="1" si="36"/>
        <v/>
      </c>
      <c r="CC69" s="316" t="str">
        <f ca="1">IF(OR(CD69="",CD69=0),"",MAX(CC$5:CC68)+1)</f>
        <v/>
      </c>
      <c r="CD69" s="316" t="str">
        <f ca="1">IFERROR(INDEX($AK$38:$AK$49, ROWS($CD$4:CD67)), IFERROR(INDEX($AO$38:$AO$49, ROWS($CD$4:CD67)-ROWS($AK$38:$AK$49)), IFERROR(INDEX($AS$38:$AS$49, ROWS($CD$4:CD67)-ROWS($AK$38:$AK$49)-ROWS($AO$38:$AO$49)),IFERROR(INDEX($AW$38:$AW$49, ROWS($CD$4:CD67)-ROWS($AK$38:$AK$49)-ROWS($AO$38:$AO$49)-ROWS($AS$38:$AS$49)),IFERROR(INDEX($BA$38:$BA$49, ROWS($CD$4:CD67)-ROWS($AK$38:$AK$49)-ROWS($AO$38:$AO$49)-ROWS($AS$38:$AS$49)-ROWS($AW$38:$AW$49)),IFERROR(INDEX($BE$38:$BE$49, ROWS($CD$4:CD67)-ROWS($AK$38:$AK$49)-ROWS($AO$38:$AO$49)-ROWS($AS$38:$AS$49)-ROWS($AW$38:$AW$49)-ROWS($BA$38:$BA$49)),IFERROR(INDEX($BI$38:$BI$49, ROWS($CD$4:CD67)-ROWS($AK$38:$AK$49)-ROWS($AO$38:$AO$49)-ROWS($AS$38:$AS$49)-ROWS($AW$38:$AW$49)-ROWS($BA$38:$BA$49)-ROWS($BE$38:$BE$49)), "")))))))</f>
        <v/>
      </c>
      <c r="CE69" s="316" t="str">
        <f t="shared" ca="1" si="37"/>
        <v/>
      </c>
      <c r="CF69" s="413" t="str">
        <f t="shared" ca="1" si="38"/>
        <v/>
      </c>
      <c r="CG69" s="412" t="str">
        <f ca="1">IF(OR(CH69="",CH69=0),"",MAX(CG$5:CG68)+1)</f>
        <v/>
      </c>
      <c r="CH69" s="316" t="str">
        <f ca="1">IFERROR(INDEX($AJ$54:$AJ$65, ROWS($CH$4:CH67)), IFERROR(INDEX($AN$54:$AN$65, ROWS($CH$4:CH67)-ROWS($AJ$54:$AJ$65)), IFERROR(INDEX($AR$54:$AR$65, ROWS($CH$4:CH67)-ROWS($AJ$54:$AJ$65)-ROWS($AN$54:$AN$65)),IFERROR(INDEX($AV$54:$AV$65, ROWS($CH$4:CH67)-ROWS($AJ$54:$AJ$65)-ROWS($AN$54:$AN$65)-ROWS($AR$54:$AR$65)),IFERROR(INDEX($AZ$54:$AZ$65, ROWS($CH$4:CH67)-ROWS($AJ$54:$AJ$65)-ROWS($AN$54:$AN$65)-ROWS($AR$54:$AR$65)-ROWS($AV$54:$AV$65)),IFERROR(INDEX($BD$54:$BD$65, ROWS($CH$4:CH67)-ROWS($AJ$54:$AJ$65)-ROWS($AN$54:$AN$65)-ROWS($AR$54:$AR$65)-ROWS($AV$54:$AV$65)-ROWS($AZ$54:$AZ$65)),IFERROR(INDEX($BH$54:$BH$65, ROWS($CH$4:CH67)-ROWS($AJ$54:$AJ$65)-ROWS($AN$54:$AN$65)-ROWS($AR$54:$AR$65)-ROWS($AV$54:$AV$65)-ROWS($AZ$54:$AZ$65)-ROWS($BD$54:$BD$65)), "")))))))</f>
        <v/>
      </c>
      <c r="CI69" s="316" t="str">
        <f t="shared" ca="1" si="39"/>
        <v/>
      </c>
      <c r="CJ69" s="316" t="str">
        <f ca="1">IF(OR(CK69="",CK69=0),"",MAX(CJ$5:CJ68)+1)</f>
        <v/>
      </c>
      <c r="CK69" s="316" t="str">
        <f ca="1">IFERROR(INDEX($AK$54:$AK$65, ROWS($CK$4:CK67)), IFERROR(INDEX($AO$54:$AO$65, ROWS($CK$4:CK67)-ROWS($AK$54:$AK$65)), IFERROR(INDEX($AS$54:$AS$65, ROWS($CK$4:CK67)-ROWS($AK$54:$AK$65)-ROWS($AO$54:$AO$65)),IFERROR(INDEX($AW$54:$AW$65, ROWS($CK$4:CK67)-ROWS($AK$54:$AK$65)-ROWS($AO$54:$AO$65)-ROWS($AS$54:$AS$65)),IFERROR(INDEX($BA$54:$BA$65, ROWS($CK$4:CK67)-ROWS($AK$54:$AK$65)-ROWS($AO$54:$AO$65)-ROWS($AS$54:$AS$65)-ROWS($AW$54:$AW$65)),IFERROR(INDEX($BE$54:$BE$65, ROWS($CK$4:CK67)-ROWS($AK$54:$AK$65)-ROWS($AO$54:$AO$65)-ROWS($AS$54:$AS$65)-ROWS($AW$54:$AW$65)-ROWS($BA$54:$BA$65)),IFERROR(INDEX($BI$54:$BI$65, ROWS($CK$4:CK67)-ROWS($AK$54:$AK$65)-ROWS($AO$54:$AO$65)-ROWS($AS$54:$AS$65)-ROWS($AW$54:$AW$65)-ROWS($BA$54:$BA$65)-ROWS($BE$54:$BE$65)), "")))))))</f>
        <v/>
      </c>
      <c r="CL69" s="316" t="str">
        <f t="shared" ca="1" si="40"/>
        <v/>
      </c>
      <c r="CM69" s="413" t="str">
        <f t="shared" ca="1" si="41"/>
        <v/>
      </c>
      <c r="CN69" s="412" t="str">
        <f>IF(OR(CO69="",CO69=0),"",MAX(CN$5:CN68)+1)</f>
        <v/>
      </c>
      <c r="CO69" s="316">
        <f>IFERROR(INDEX($AJ$70:$AJ$81, ROWS($CO$4:CO67)), IFERROR(INDEX($AN$70:$AN$81, ROWS($CO$4:CO67)-ROWS($AJ$70:$AJ$81)), IFERROR(INDEX($AR$70:$AR$81, ROWS($CO$4:CO67)-ROWS($AJ$70:$AJ$81)-ROWS($AN$70:$AN$81)),IFERROR(INDEX($AV$70:$AV$81, ROWS($CO$4:CO67)-ROWS($AJ$70:$AJ$81)-ROWS($AN$70:$AN$81)-ROWS($AR$70:$AR$81)),IFERROR(INDEX($AZ$70:$AZ$81, ROWS($CO$4:CO67)-ROWS($AJ$70:$AJ$81)-ROWS($AN$70:$AN$81)-ROWS($AR$70:$AR$81)-ROWS($AV$70:$AV$81)),IFERROR(INDEX($BD$70:$BD$81, ROWS($CO$4:CO67)-ROWS($AJ$70:$AJ$81)-ROWS($AN$70:$AN$81)-ROWS($AR$70:$AR$81)-ROWS($AV$70:$AV$81)-ROWS($AZ$70:$AZ$81)),IFERROR(INDEX($BH$70:$BH$81, ROWS($CO$4:CO67)-ROWS($AJ$70:$AJ$81)-ROWS($AN$70:$AN$81)-ROWS($AR$70:$AR$81)-ROWS($AV$70:$AV$81)-ROWS($AZ$70:$AZ$81)-ROWS($BD$70:$BD$81)), "")))))))</f>
        <v>0</v>
      </c>
      <c r="CP69" s="316" t="str">
        <f t="shared" ca="1" si="42"/>
        <v/>
      </c>
      <c r="CQ69" s="316" t="str">
        <f>IF(OR(CR69="",CR69=0),"",MAX(CQ$5:CQ68)+1)</f>
        <v/>
      </c>
      <c r="CR69" s="316">
        <f>IFERROR(INDEX($AK$70:$AK$81, ROWS($CR$4:CR67)), IFERROR(INDEX($AO$70:$AO$81, ROWS($CR$4:CR67)-ROWS($AK$70:$AK$81)), IFERROR(INDEX($AS$70:$AS$81, ROWS($CR$4:CR67)-ROWS($AK$70:$AK$81)-ROWS($AO$70:$AO$81)),IFERROR(INDEX($AW$70:$AW$81, ROWS($CR$4:CR67)-ROWS($AK$70:$AK$81)-ROWS($AO$70:$AO$81)-ROWS($AS$70:$AS$81)),IFERROR(INDEX($BA$70:$BA$81, ROWS($CR$4:CR67)-ROWS($AK$70:$AK$81)-ROWS($AO$70:$AO$81)-ROWS($AS$70:$AS$81)-ROWS($AW$70:$AW$81)),IFERROR(INDEX($BE$70:$BE$81, ROWS($CR$4:CR67)-ROWS($AK$70:$AK$81)-ROWS($AO$70:$AO$81)-ROWS($AS$70:$AS$81)-ROWS($AW$70:$AW$81)-ROWS($BA$70:$BA$81)),IFERROR(INDEX($BI$70:$BI$81, ROWS($CR$4:CR67)-ROWS($AK$70:$AK$81)-ROWS($AO$70:$AO$81)-ROWS($AS$70:$AS$81)-ROWS($AW$70:$AW$81)-ROWS($BA$70:$BA$81)-ROWS($BE$70:$BE$81)), "")))))))</f>
        <v>0</v>
      </c>
      <c r="CS69" s="316" t="str">
        <f t="shared" ca="1" si="43"/>
        <v/>
      </c>
      <c r="CT69" s="413" t="str">
        <f t="shared" ca="1" si="44"/>
        <v/>
      </c>
      <c r="CU69" s="412" t="str">
        <f>IF(OR(CV69="",CV69=0),"",MAX(CU$5:CU68)+1)</f>
        <v/>
      </c>
      <c r="CV69" s="316" t="str">
        <f>IFERROR(INDEX($AJ$86:$AJ$97, ROWS($CV$4:CV67)), IFERROR(INDEX($AN$86:$AN$97, ROWS($CV$4:CV67)-ROWS($AJ$86:$AJ$97)), ""))</f>
        <v/>
      </c>
      <c r="CW69" s="316" t="str">
        <f t="shared" si="45"/>
        <v/>
      </c>
      <c r="CX69" s="316" t="str">
        <f>IF(OR(CY69="",CY69=0),"",MAX(CX$5:CX68)+1)</f>
        <v/>
      </c>
      <c r="CY69" s="316" t="str">
        <f>IFERROR(INDEX($AK$86:$AK$97, ROWS($CY$4:CY67)), IFERROR(INDEX($AO$86:$AO$97, ROWS($CY$4:CY67)-ROWS($AK$86:$AK$97)), ""))</f>
        <v/>
      </c>
      <c r="CZ69" s="316" t="str">
        <f t="shared" si="46"/>
        <v/>
      </c>
      <c r="DA69" s="413" t="str">
        <f t="shared" si="47"/>
        <v/>
      </c>
      <c r="DC69" s="438">
        <f ca="1">IF(OR(DD69="",DD69=0),"",MAX(DC$65:DC68)+1)</f>
        <v>4</v>
      </c>
      <c r="DD69" s="434" t="str">
        <f t="shared" ca="1" si="166"/>
        <v>Credit Card 2</v>
      </c>
      <c r="DE69" s="413">
        <f t="shared" ca="1" si="167"/>
        <v>60</v>
      </c>
      <c r="DF69" s="431" t="str">
        <f ca="1">IF(OR(DG69="",DG69=0),"",MAX(DF$65:DF68)+1)</f>
        <v/>
      </c>
      <c r="DG69" s="412" t="str">
        <f t="shared" ca="1" si="168"/>
        <v/>
      </c>
      <c r="DH69" s="413" t="str">
        <f t="shared" ca="1" si="169"/>
        <v/>
      </c>
      <c r="DI69" s="412" t="str">
        <f t="shared" ca="1" si="170"/>
        <v>Credit Card 2</v>
      </c>
      <c r="DJ69" s="413">
        <f t="shared" ca="1" si="171"/>
        <v>60</v>
      </c>
      <c r="DK69" s="412" t="str">
        <f t="shared" ca="1" si="172"/>
        <v/>
      </c>
      <c r="DL69" s="413" t="str">
        <f t="shared" ca="1" si="173"/>
        <v/>
      </c>
      <c r="DM69" s="293"/>
      <c r="DN69" s="425" t="str">
        <f ca="1">IF(DI75="","",CONCATENATE(DI75," - ",DJ75))</f>
        <v/>
      </c>
      <c r="DO69" s="295" t="str">
        <f ca="1">IF(DI76="","",CONCATENATE(DI76," - ",DJ76))</f>
        <v/>
      </c>
      <c r="DP69" s="295" t="str">
        <f ca="1">IF(DI77="","",CONCATENATE(DI77," - ",DJ77))</f>
        <v/>
      </c>
      <c r="DQ69" s="425" t="str">
        <f ca="1">IF(DK75="","",CONCATENATE(DK75," - ",DL75))</f>
        <v/>
      </c>
      <c r="DR69" s="295" t="str">
        <f ca="1">IF(DK76="","",CONCATENATE(DK76," - ",DL76))</f>
        <v/>
      </c>
      <c r="DS69" s="426" t="str">
        <f ca="1">IF(DK77="","",CONCATENATE(DK77," - ",DL77))</f>
        <v/>
      </c>
    </row>
    <row r="70" spans="16:123" x14ac:dyDescent="0.3">
      <c r="AB70" s="395">
        <f ca="1">IFERROR(MATCH($AB$59,OFFSET(Year!$BD$67:$BD$118,AB69,,1000),0)+AB69,"")</f>
        <v>10</v>
      </c>
      <c r="AC70" s="340">
        <f ca="1">IFERROR(INDEX(Year!$BG$67:$BG$118,AB70),"")</f>
        <v>19</v>
      </c>
      <c r="AD70" s="348" t="str">
        <f ca="1">IFERROR(INDEX(Year!$BE$67:$BE$118,AB70),"")</f>
        <v>Paycheck 3</v>
      </c>
      <c r="AE70" s="363">
        <f ca="1">IFERROR(INDEX(Year!$BF$67:$BF$118,AB70),"")</f>
        <v>700</v>
      </c>
      <c r="AF70" s="402" t="str">
        <f ca="1">IFERROR(INDEX(Year!$BD$67:$BD$118,AB70),"")</f>
        <v>Income</v>
      </c>
      <c r="AI70" s="304">
        <f ca="1">IFERROR(MATCH($AI$68,OFFSET($AC$1,AI69,,1000),0)+AI69,"")</f>
        <v>28</v>
      </c>
      <c r="AJ70" s="305" t="str">
        <f t="shared" ref="AJ70:AJ81" ca="1" si="174">IFERROR(INDEX(AD:AD,AI70),"")</f>
        <v>Credit Card 1</v>
      </c>
      <c r="AK70" s="306">
        <f t="shared" ref="AK70:AK81" ca="1" si="175">IFERROR(INDEX(AE:AE,AI70),"")</f>
        <v>50</v>
      </c>
      <c r="AL70" s="307">
        <f t="shared" ref="AL70:AL81" ca="1" si="176">IFERROR(INDEX(AF:AF,AI70),"")</f>
        <v>800</v>
      </c>
      <c r="AM70" s="304">
        <f ca="1">IFERROR(MATCH($AM$68,OFFSET($AC$1,AM69,,1000),0)+AM69,"")</f>
        <v>7</v>
      </c>
      <c r="AN70" s="305" t="str">
        <f t="shared" ref="AN70:AN81" ca="1" si="177">IFERROR(INDEX(AD:AD,AM70),"")</f>
        <v>Auto Insurance</v>
      </c>
      <c r="AO70" s="306">
        <f t="shared" ref="AO70:AO81" ca="1" si="178">IFERROR(INDEX(AE:AE,AM70),"")</f>
        <v>180</v>
      </c>
      <c r="AP70" s="307" t="str">
        <f t="shared" ref="AP70:AP81" ca="1" si="179">IFERROR(INDEX(AF:AF,AM70),"")</f>
        <v>Monthly</v>
      </c>
      <c r="AQ70" s="304">
        <f ca="1">IFERROR(MATCH($AQ$68,OFFSET($AC$1,AQ69,,1000),0)+AQ69,"")</f>
        <v>52</v>
      </c>
      <c r="AR70" s="305" t="str">
        <f t="shared" ref="AR70:AR81" ca="1" si="180">IFERROR(INDEX(AD:AD,AQ70),"")</f>
        <v>Boat Loan</v>
      </c>
      <c r="AS70" s="306">
        <f t="shared" ref="AS70:AS81" ca="1" si="181">IFERROR(INDEX(AE:AE,AQ70),"")</f>
        <v>300</v>
      </c>
      <c r="AT70" s="307">
        <f t="shared" ref="AT70:AT81" ca="1" si="182">IFERROR(INDEX(AF:AF,AQ70),"")</f>
        <v>22000</v>
      </c>
      <c r="AU70" s="304"/>
      <c r="AV70" s="305"/>
      <c r="AW70" s="306"/>
      <c r="AX70" s="307"/>
      <c r="AY70" s="304"/>
      <c r="AZ70" s="305"/>
      <c r="BA70" s="306"/>
      <c r="BB70" s="307"/>
      <c r="BC70" s="304"/>
      <c r="BD70" s="305"/>
      <c r="BE70" s="306"/>
      <c r="BF70" s="307"/>
      <c r="BG70" s="304"/>
      <c r="BH70" s="305"/>
      <c r="BI70" s="306"/>
      <c r="BJ70" s="307"/>
      <c r="BL70" s="412" t="str">
        <f ca="1">IF(OR(BM70="",BM70=0),"",MAX(BL$5:BL69)+1)</f>
        <v/>
      </c>
      <c r="BM70" s="316" t="str">
        <f ca="1">IFERROR(INDEX($AJ$6:$AJ$17, ROWS(BM$4:$BM68)), IFERROR(INDEX($AN$6:$AN$17, ROWS(BM$4:$BM68)-ROWS($AJ$6:$AJ$17)), IFERROR(INDEX($AR$6:$AR$17, ROWS(BM$4:$BM68)-ROWS($AJ$6:$AJ$17)-ROWS($AN$6:$AN$17)),IFERROR(INDEX($AV$6:$AV$17, ROWS(BM$4:$BM68)-ROWS($AJ$6:$AJ$17)-ROWS($AN$6:$AN$17)-ROWS($AR$6:$AR$17)),IFERROR(INDEX($AZ$6:$AZ$17, ROWS(BM$4:$BM68)-ROWS($AJ$6:$AJ$17)-ROWS($AN$6:$AN$17)-ROWS($AR$6:$AR$17)-ROWS($AV$6:$AV$17)),IFERROR(INDEX($BD$6:$BD$17, ROWS(BM$4:$BM68)-ROWS($AJ$6:$AJ$17)-ROWS($AN$6:$AN$17)-ROWS($AR$6:$AR$17)-ROWS($AV$6:$AV$17)-ROWS($AZ$6:$AZ$17)),IFERROR(INDEX($BH$6:$BH$17, ROWS(BM$4:$BM68)-ROWS($AJ$6:$AJ$17)-ROWS($AN$6:$AN$17)-ROWS($AR$6:$AR$17)-ROWS($AV$6:$AV$17)-ROWS($AZ$6:$AZ$17)-ROWS($BD$6:$BD$17)), "")))))))</f>
        <v/>
      </c>
      <c r="BN70" s="316" t="str">
        <f t="shared" ca="1" si="30"/>
        <v/>
      </c>
      <c r="BO70" s="316" t="str">
        <f ca="1">IF(OR(BP70="",BP70=0),"",MAX(BO$5:BO69)+1)</f>
        <v/>
      </c>
      <c r="BP70" s="316" t="str">
        <f ca="1">IFERROR(INDEX($AK$6:$AK$17, ROWS($BP$4:BP68)), IFERROR(INDEX($AO$6:$AO$17, ROWS($BP$4:BP68)-ROWS($AK$6:$AK$17)), IFERROR(INDEX($AS$6:$AS$17, ROWS($BP$4:BP68)-ROWS($AK$6:$AK$17)-ROWS($AO$6:$AO$17)),IFERROR(INDEX($AW$6:$AW$17, ROWS($BP$4:BP68)-ROWS($AK$6:$AK$17)-ROWS($AO$6:$AO$17)-ROWS($AS$6:$AS$17)),IFERROR(INDEX($BA$6:$BA$17, ROWS($BP$4:BP68)-ROWS($AK$6:$AK$17)-ROWS($AO$6:$AO$17)-ROWS($AS$6:$AS$17)-ROWS($AW$6:$AW$17)),IFERROR(INDEX($BE$6:$BE$17, ROWS($BP$4:BP68)-ROWS($AK$6:$AK$17)-ROWS($AO$6:$AO$17)-ROWS($AS$6:$AS$17)-ROWS($AW$6:$AW$17)-ROWS($BA$6:$BA$17)),IFERROR(INDEX($BI$6:$BI$17, ROWS($BP$4:BP68)-ROWS($AK$6:$AK$17)-ROWS($AO$6:$AO$17)-ROWS($AS$6:$AS$17)-ROWS($AW$6:$AW$17)-ROWS($BA$6:$BA$17)-ROWS($BE$6:$BE$17)), "")))))))</f>
        <v/>
      </c>
      <c r="BQ70" s="316" t="str">
        <f t="shared" ca="1" si="31"/>
        <v/>
      </c>
      <c r="BR70" s="413" t="str">
        <f t="shared" ca="1" si="32"/>
        <v/>
      </c>
      <c r="BS70" s="412" t="str">
        <f ca="1">IF(OR(BT70="",BT70=0),"",MAX(BS$5:BS69)+1)</f>
        <v/>
      </c>
      <c r="BT70" s="316" t="str">
        <f ca="1">IFERROR(INDEX($AJ$22:$AJ$33, ROWS($BT$4:BT68)), IFERROR(INDEX($AN$22:$AN$33, ROWS($BT$4:BT68)-ROWS($AJ$22:$AJ$33)), IFERROR(INDEX($AR$22:$AR$33, ROWS($BT$4:BT68)-ROWS($AJ$22:$AJ$33)-ROWS($AN$22:$AN$33)),IFERROR(INDEX($AV$22:$AV$33, ROWS($BT$4:BT68)-ROWS($AJ$22:$AJ$33)-ROWS($AN$22:$AN$33)-ROWS($AR$22:$AR$33)),IFERROR(INDEX($AZ$22:$AZ$33, ROWS($BT$4:BT68)-ROWS($AJ$22:$AJ$33)-ROWS($AN$22:$AN$33)-ROWS($AR$22:$AR$33)-ROWS($AV$22:$AV$33)),IFERROR(INDEX($BD$22:$BD$33, ROWS($BT$4:BT68)-ROWS($AJ$22:$AJ$33)-ROWS($AN$22:$AN$33)-ROWS($AR$22:$AR$33)-ROWS($AV$22:$AV$33)-ROWS($AZ$22:$AZ$33)),IFERROR(INDEX($BH$22:$BH$33, ROWS($BT$4:BT68)-ROWS($AJ$22:$AJ$33)-ROWS($AN$22:$AN$33)-ROWS($AR$22:$AR$33)-ROWS($AV$22:$AV$33)-ROWS($AZ$22:$AZ$33)-ROWS($BD$22:$BD$33)), "")))))))</f>
        <v/>
      </c>
      <c r="BU70" s="316" t="str">
        <f t="shared" ca="1" si="33"/>
        <v/>
      </c>
      <c r="BV70" s="316" t="str">
        <f ca="1">IF(OR(BW70="",BW70=0),"",MAX(BV$5:BV69)+1)</f>
        <v/>
      </c>
      <c r="BW70" s="316" t="str">
        <f ca="1">IFERROR(INDEX($AK$22:$AK$33, ROWS($BW$4:BW68)), IFERROR(INDEX($AO$22:$AO$33, ROWS($BW$4:BW68)-ROWS($AK$22:$AK$33)), IFERROR(INDEX($AS$22:$AS$33, ROWS($BW$4:BW68)-ROWS($AK$22:$AK$33)-ROWS($AO$22:$AO$33)),IFERROR(INDEX($AW$22:$AW$33, ROWS($BW$4:BW68)-ROWS($AK$22:$AK$33)-ROWS($AO$22:$AO$33)-ROWS($AS$22:$AS$33)),IFERROR(INDEX($BA$22:$BA$33, ROWS($BW$4:BW68)-ROWS($AK$22:$AK$33)-ROWS($AO$22:$AO$33)-ROWS($AS$22:$AS$33)-ROWS($AW$22:$AW$33)),IFERROR(INDEX($BE$22:$BE$33, ROWS($BW$4:BW68)-ROWS($AK$22:$AK$33)-ROWS($AO$22:$AO$33)-ROWS($AS$22:$AS$33)-ROWS($AW$22:$AW$33)-ROWS($BA$22:$BA$33)),IFERROR(INDEX($BI$22:$BI$33, ROWS($BW$4:BW68)-ROWS($AK$22:$AK$33)-ROWS($AO$22:$AO$33)-ROWS($AS$22:$AS$33)-ROWS($AW$22:$AW$33)-ROWS($BA$22:$BA$33)-ROWS($BE$22:$BE$33)), "")))))))</f>
        <v/>
      </c>
      <c r="BX70" s="316" t="str">
        <f t="shared" ca="1" si="34"/>
        <v/>
      </c>
      <c r="BY70" s="413" t="str">
        <f t="shared" ca="1" si="35"/>
        <v/>
      </c>
      <c r="BZ70" s="412" t="str">
        <f ca="1">IF(OR(CA70="",CA70=0),"",MAX(BZ$5:BZ69)+1)</f>
        <v/>
      </c>
      <c r="CA70" s="316" t="str">
        <f ca="1">IFERROR(INDEX($AJ$38:$AJ$49, ROWS($CA$4:CA68)), IFERROR(INDEX($AN$38:$AN$49, ROWS($CA$4:CA68)-ROWS($AJ$38:$AJ$49)), IFERROR(INDEX($AR$38:$AR$49, ROWS($CA$4:CA68)-ROWS($AJ$38:$AJ$49)-ROWS($AN$38:$AN$49)),IFERROR(INDEX($AV$38:$AV$49, ROWS($CA$4:CA68)-ROWS($AJ$38:$AJ$49)-ROWS($AN$38:$AN$49)-ROWS($AR$38:$AR$49)),IFERROR(INDEX($AZ$38:$AZ$49, ROWS($CA$4:CA68)-ROWS($AJ$38:$AJ$49)-ROWS($AN$38:$AN$49)-ROWS($AR$38:$AR$49)-ROWS($AV$38:$AV$49)),IFERROR(INDEX($BD$38:$BD$49, ROWS($CA$4:CA68)-ROWS($AJ$38:$AJ$49)-ROWS($AN$38:$AN$49)-ROWS($AR$38:$AR$49)-ROWS($AV$38:$AV$49)-ROWS($AZ$38:$AZ$49)),IFERROR(INDEX($BH$38:$BH$49, ROWS($CA$4:CA68)-ROWS($AJ$38:$AJ$49)-ROWS($AN$38:$AN$49)-ROWS($AR$38:$AR$49)-ROWS($AV$38:$AV$49)-ROWS($AZ$38:$AZ$49)-ROWS($BD$38:$BD$49)), "")))))))</f>
        <v/>
      </c>
      <c r="CB70" s="316" t="str">
        <f t="shared" ca="1" si="36"/>
        <v/>
      </c>
      <c r="CC70" s="316" t="str">
        <f ca="1">IF(OR(CD70="",CD70=0),"",MAX(CC$5:CC69)+1)</f>
        <v/>
      </c>
      <c r="CD70" s="316" t="str">
        <f ca="1">IFERROR(INDEX($AK$38:$AK$49, ROWS($CD$4:CD68)), IFERROR(INDEX($AO$38:$AO$49, ROWS($CD$4:CD68)-ROWS($AK$38:$AK$49)), IFERROR(INDEX($AS$38:$AS$49, ROWS($CD$4:CD68)-ROWS($AK$38:$AK$49)-ROWS($AO$38:$AO$49)),IFERROR(INDEX($AW$38:$AW$49, ROWS($CD$4:CD68)-ROWS($AK$38:$AK$49)-ROWS($AO$38:$AO$49)-ROWS($AS$38:$AS$49)),IFERROR(INDEX($BA$38:$BA$49, ROWS($CD$4:CD68)-ROWS($AK$38:$AK$49)-ROWS($AO$38:$AO$49)-ROWS($AS$38:$AS$49)-ROWS($AW$38:$AW$49)),IFERROR(INDEX($BE$38:$BE$49, ROWS($CD$4:CD68)-ROWS($AK$38:$AK$49)-ROWS($AO$38:$AO$49)-ROWS($AS$38:$AS$49)-ROWS($AW$38:$AW$49)-ROWS($BA$38:$BA$49)),IFERROR(INDEX($BI$38:$BI$49, ROWS($CD$4:CD68)-ROWS($AK$38:$AK$49)-ROWS($AO$38:$AO$49)-ROWS($AS$38:$AS$49)-ROWS($AW$38:$AW$49)-ROWS($BA$38:$BA$49)-ROWS($BE$38:$BE$49)), "")))))))</f>
        <v/>
      </c>
      <c r="CE70" s="316" t="str">
        <f t="shared" ca="1" si="37"/>
        <v/>
      </c>
      <c r="CF70" s="413" t="str">
        <f t="shared" ca="1" si="38"/>
        <v/>
      </c>
      <c r="CG70" s="412" t="str">
        <f ca="1">IF(OR(CH70="",CH70=0),"",MAX(CG$5:CG69)+1)</f>
        <v/>
      </c>
      <c r="CH70" s="316" t="str">
        <f ca="1">IFERROR(INDEX($AJ$54:$AJ$65, ROWS($CH$4:CH68)), IFERROR(INDEX($AN$54:$AN$65, ROWS($CH$4:CH68)-ROWS($AJ$54:$AJ$65)), IFERROR(INDEX($AR$54:$AR$65, ROWS($CH$4:CH68)-ROWS($AJ$54:$AJ$65)-ROWS($AN$54:$AN$65)),IFERROR(INDEX($AV$54:$AV$65, ROWS($CH$4:CH68)-ROWS($AJ$54:$AJ$65)-ROWS($AN$54:$AN$65)-ROWS($AR$54:$AR$65)),IFERROR(INDEX($AZ$54:$AZ$65, ROWS($CH$4:CH68)-ROWS($AJ$54:$AJ$65)-ROWS($AN$54:$AN$65)-ROWS($AR$54:$AR$65)-ROWS($AV$54:$AV$65)),IFERROR(INDEX($BD$54:$BD$65, ROWS($CH$4:CH68)-ROWS($AJ$54:$AJ$65)-ROWS($AN$54:$AN$65)-ROWS($AR$54:$AR$65)-ROWS($AV$54:$AV$65)-ROWS($AZ$54:$AZ$65)),IFERROR(INDEX($BH$54:$BH$65, ROWS($CH$4:CH68)-ROWS($AJ$54:$AJ$65)-ROWS($AN$54:$AN$65)-ROWS($AR$54:$AR$65)-ROWS($AV$54:$AV$65)-ROWS($AZ$54:$AZ$65)-ROWS($BD$54:$BD$65)), "")))))))</f>
        <v/>
      </c>
      <c r="CI70" s="316" t="str">
        <f t="shared" ca="1" si="39"/>
        <v/>
      </c>
      <c r="CJ70" s="316" t="str">
        <f ca="1">IF(OR(CK70="",CK70=0),"",MAX(CJ$5:CJ69)+1)</f>
        <v/>
      </c>
      <c r="CK70" s="316" t="str">
        <f ca="1">IFERROR(INDEX($AK$54:$AK$65, ROWS($CK$4:CK68)), IFERROR(INDEX($AO$54:$AO$65, ROWS($CK$4:CK68)-ROWS($AK$54:$AK$65)), IFERROR(INDEX($AS$54:$AS$65, ROWS($CK$4:CK68)-ROWS($AK$54:$AK$65)-ROWS($AO$54:$AO$65)),IFERROR(INDEX($AW$54:$AW$65, ROWS($CK$4:CK68)-ROWS($AK$54:$AK$65)-ROWS($AO$54:$AO$65)-ROWS($AS$54:$AS$65)),IFERROR(INDEX($BA$54:$BA$65, ROWS($CK$4:CK68)-ROWS($AK$54:$AK$65)-ROWS($AO$54:$AO$65)-ROWS($AS$54:$AS$65)-ROWS($AW$54:$AW$65)),IFERROR(INDEX($BE$54:$BE$65, ROWS($CK$4:CK68)-ROWS($AK$54:$AK$65)-ROWS($AO$54:$AO$65)-ROWS($AS$54:$AS$65)-ROWS($AW$54:$AW$65)-ROWS($BA$54:$BA$65)),IFERROR(INDEX($BI$54:$BI$65, ROWS($CK$4:CK68)-ROWS($AK$54:$AK$65)-ROWS($AO$54:$AO$65)-ROWS($AS$54:$AS$65)-ROWS($AW$54:$AW$65)-ROWS($BA$54:$BA$65)-ROWS($BE$54:$BE$65)), "")))))))</f>
        <v/>
      </c>
      <c r="CL70" s="316" t="str">
        <f t="shared" ca="1" si="40"/>
        <v/>
      </c>
      <c r="CM70" s="413" t="str">
        <f t="shared" ca="1" si="41"/>
        <v/>
      </c>
      <c r="CN70" s="412" t="str">
        <f>IF(OR(CO70="",CO70=0),"",MAX(CN$5:CN69)+1)</f>
        <v/>
      </c>
      <c r="CO70" s="316">
        <f>IFERROR(INDEX($AJ$70:$AJ$81, ROWS($CO$4:CO68)), IFERROR(INDEX($AN$70:$AN$81, ROWS($CO$4:CO68)-ROWS($AJ$70:$AJ$81)), IFERROR(INDEX($AR$70:$AR$81, ROWS($CO$4:CO68)-ROWS($AJ$70:$AJ$81)-ROWS($AN$70:$AN$81)),IFERROR(INDEX($AV$70:$AV$81, ROWS($CO$4:CO68)-ROWS($AJ$70:$AJ$81)-ROWS($AN$70:$AN$81)-ROWS($AR$70:$AR$81)),IFERROR(INDEX($AZ$70:$AZ$81, ROWS($CO$4:CO68)-ROWS($AJ$70:$AJ$81)-ROWS($AN$70:$AN$81)-ROWS($AR$70:$AR$81)-ROWS($AV$70:$AV$81)),IFERROR(INDEX($BD$70:$BD$81, ROWS($CO$4:CO68)-ROWS($AJ$70:$AJ$81)-ROWS($AN$70:$AN$81)-ROWS($AR$70:$AR$81)-ROWS($AV$70:$AV$81)-ROWS($AZ$70:$AZ$81)),IFERROR(INDEX($BH$70:$BH$81, ROWS($CO$4:CO68)-ROWS($AJ$70:$AJ$81)-ROWS($AN$70:$AN$81)-ROWS($AR$70:$AR$81)-ROWS($AV$70:$AV$81)-ROWS($AZ$70:$AZ$81)-ROWS($BD$70:$BD$81)), "")))))))</f>
        <v>0</v>
      </c>
      <c r="CP70" s="316" t="str">
        <f t="shared" ca="1" si="42"/>
        <v/>
      </c>
      <c r="CQ70" s="316" t="str">
        <f>IF(OR(CR70="",CR70=0),"",MAX(CQ$5:CQ69)+1)</f>
        <v/>
      </c>
      <c r="CR70" s="316">
        <f>IFERROR(INDEX($AK$70:$AK$81, ROWS($CR$4:CR68)), IFERROR(INDEX($AO$70:$AO$81, ROWS($CR$4:CR68)-ROWS($AK$70:$AK$81)), IFERROR(INDEX($AS$70:$AS$81, ROWS($CR$4:CR68)-ROWS($AK$70:$AK$81)-ROWS($AO$70:$AO$81)),IFERROR(INDEX($AW$70:$AW$81, ROWS($CR$4:CR68)-ROWS($AK$70:$AK$81)-ROWS($AO$70:$AO$81)-ROWS($AS$70:$AS$81)),IFERROR(INDEX($BA$70:$BA$81, ROWS($CR$4:CR68)-ROWS($AK$70:$AK$81)-ROWS($AO$70:$AO$81)-ROWS($AS$70:$AS$81)-ROWS($AW$70:$AW$81)),IFERROR(INDEX($BE$70:$BE$81, ROWS($CR$4:CR68)-ROWS($AK$70:$AK$81)-ROWS($AO$70:$AO$81)-ROWS($AS$70:$AS$81)-ROWS($AW$70:$AW$81)-ROWS($BA$70:$BA$81)),IFERROR(INDEX($BI$70:$BI$81, ROWS($CR$4:CR68)-ROWS($AK$70:$AK$81)-ROWS($AO$70:$AO$81)-ROWS($AS$70:$AS$81)-ROWS($AW$70:$AW$81)-ROWS($BA$70:$BA$81)-ROWS($BE$70:$BE$81)), "")))))))</f>
        <v>0</v>
      </c>
      <c r="CS70" s="316" t="str">
        <f t="shared" ca="1" si="43"/>
        <v/>
      </c>
      <c r="CT70" s="413" t="str">
        <f t="shared" ca="1" si="44"/>
        <v/>
      </c>
      <c r="CU70" s="412" t="str">
        <f>IF(OR(CV70="",CV70=0),"",MAX(CU$5:CU69)+1)</f>
        <v/>
      </c>
      <c r="CV70" s="316" t="str">
        <f>IFERROR(INDEX($AJ$86:$AJ$97, ROWS($CV$4:CV68)), IFERROR(INDEX($AN$86:$AN$97, ROWS($CV$4:CV68)-ROWS($AJ$86:$AJ$97)), ""))</f>
        <v/>
      </c>
      <c r="CW70" s="316" t="str">
        <f t="shared" si="45"/>
        <v/>
      </c>
      <c r="CX70" s="316" t="str">
        <f>IF(OR(CY70="",CY70=0),"",MAX(CX$5:CX69)+1)</f>
        <v/>
      </c>
      <c r="CY70" s="316" t="str">
        <f>IFERROR(INDEX($AK$86:$AK$97, ROWS($CY$4:CY68)), IFERROR(INDEX($AO$86:$AO$97, ROWS($CY$4:CY68)-ROWS($AK$86:$AK$97)), ""))</f>
        <v/>
      </c>
      <c r="CZ70" s="316" t="str">
        <f t="shared" si="46"/>
        <v/>
      </c>
      <c r="DA70" s="413" t="str">
        <f t="shared" si="47"/>
        <v/>
      </c>
      <c r="DC70" s="438" t="str">
        <f ca="1">IF(OR(DD70="",DD70=0),"",MAX(DC$65:DC69)+1)</f>
        <v/>
      </c>
      <c r="DD70" s="434" t="str">
        <f t="shared" ca="1" si="166"/>
        <v/>
      </c>
      <c r="DE70" s="413" t="str">
        <f t="shared" ca="1" si="167"/>
        <v/>
      </c>
      <c r="DF70" s="431">
        <f ca="1">IF(OR(DG70="",DG70=0),"",MAX(DF$65:DF69)+1)</f>
        <v>1</v>
      </c>
      <c r="DG70" s="412" t="str">
        <f t="shared" ca="1" si="168"/>
        <v>Paycheck 2</v>
      </c>
      <c r="DH70" s="413">
        <f t="shared" ca="1" si="169"/>
        <v>400</v>
      </c>
      <c r="DI70" s="412" t="str">
        <f t="shared" ca="1" si="170"/>
        <v>Car 2 Gas</v>
      </c>
      <c r="DJ70" s="413">
        <f t="shared" ca="1" si="171"/>
        <v>80</v>
      </c>
      <c r="DK70" s="412" t="str">
        <f t="shared" ca="1" si="172"/>
        <v/>
      </c>
      <c r="DL70" s="413" t="str">
        <f t="shared" ca="1" si="173"/>
        <v/>
      </c>
      <c r="DM70" s="292"/>
      <c r="DN70" s="425" t="str">
        <f ca="1">IF(DI78="","",CONCATENATE(DI78," - ",DJ78))</f>
        <v/>
      </c>
      <c r="DO70" s="295" t="str">
        <f ca="1">IF(DI79="","",CONCATENATE(DI79," - ",DJ79))</f>
        <v/>
      </c>
      <c r="DP70" s="295" t="str">
        <f ca="1">IF(DI80="","",CONCATENATE(DI80," - ",DJ80))</f>
        <v/>
      </c>
      <c r="DQ70" s="425" t="str">
        <f ca="1">IF(DK78="","",CONCATENATE(DK78," - ",DL78))</f>
        <v/>
      </c>
      <c r="DR70" s="295" t="str">
        <f ca="1">IF(DK79="","",CONCATENATE(DK79," - ",DL79))</f>
        <v/>
      </c>
      <c r="DS70" s="426" t="str">
        <f ca="1">IF(DK80="","",CONCATENATE(DK80," - ",DL80))</f>
        <v/>
      </c>
    </row>
    <row r="71" spans="16:123" ht="15.75" thickBot="1" x14ac:dyDescent="0.35">
      <c r="AB71" s="395">
        <f ca="1">IFERROR(MATCH($AB$59,OFFSET(Year!$BD$67:$BD$118,AB70,,1000),0)+AB70,"")</f>
        <v>57</v>
      </c>
      <c r="AC71" s="404" t="str">
        <f ca="1">IFERROR(INDEX(Year!$BG$67:$BG$118,AB71),"")</f>
        <v/>
      </c>
      <c r="AD71" s="405" t="str">
        <f ca="1">IFERROR(INDEX(Year!$BE$67:$BE$118,AB71),"")</f>
        <v/>
      </c>
      <c r="AE71" s="406" t="str">
        <f ca="1">IFERROR(INDEX(Year!$BF$67:$BF$118,AB71),"")</f>
        <v/>
      </c>
      <c r="AF71" s="407" t="str">
        <f ca="1">IFERROR(INDEX(Year!$BD$67:$BD$118,AB71),"")</f>
        <v/>
      </c>
      <c r="AI71" s="304">
        <f t="shared" ref="AI71:AI81" ca="1" si="183">IFERROR(MATCH($AI$68,OFFSET($AC$1,AI70,,1000),0)+AI70,"")</f>
        <v>136</v>
      </c>
      <c r="AJ71" s="305" t="str">
        <f t="shared" ca="1" si="174"/>
        <v>Groceries</v>
      </c>
      <c r="AK71" s="306">
        <f t="shared" ca="1" si="175"/>
        <v>125</v>
      </c>
      <c r="AL71" s="307" t="str">
        <f t="shared" ca="1" si="176"/>
        <v>Liquid Bills</v>
      </c>
      <c r="AM71" s="304">
        <f t="shared" ref="AM71:AM81" ca="1" si="184">IFERROR(MATCH($AM$68,OFFSET($AC$1,AM70,,1000),0)+AM70,"")</f>
        <v>66</v>
      </c>
      <c r="AN71" s="305" t="str">
        <f t="shared" ca="1" si="177"/>
        <v>Paycheck 2</v>
      </c>
      <c r="AO71" s="306">
        <f t="shared" ca="1" si="178"/>
        <v>400</v>
      </c>
      <c r="AP71" s="307" t="str">
        <f t="shared" ca="1" si="179"/>
        <v>Income</v>
      </c>
      <c r="AQ71" s="304" t="str">
        <f t="shared" ref="AQ71:AQ81" ca="1" si="185">IFERROR(MATCH($AQ$68,OFFSET($AC$1,AQ70,,1000),0)+AQ70,"")</f>
        <v/>
      </c>
      <c r="AR71" s="305" t="str">
        <f t="shared" ca="1" si="180"/>
        <v/>
      </c>
      <c r="AS71" s="306" t="str">
        <f t="shared" ca="1" si="181"/>
        <v/>
      </c>
      <c r="AT71" s="307" t="str">
        <f t="shared" ca="1" si="182"/>
        <v/>
      </c>
      <c r="AU71" s="304"/>
      <c r="AV71" s="305"/>
      <c r="AW71" s="306"/>
      <c r="AX71" s="307"/>
      <c r="AY71" s="304"/>
      <c r="AZ71" s="305"/>
      <c r="BA71" s="306"/>
      <c r="BB71" s="307"/>
      <c r="BC71" s="304"/>
      <c r="BD71" s="305"/>
      <c r="BE71" s="306"/>
      <c r="BF71" s="307"/>
      <c r="BG71" s="304"/>
      <c r="BH71" s="305"/>
      <c r="BI71" s="306"/>
      <c r="BJ71" s="307"/>
      <c r="BL71" s="412" t="str">
        <f ca="1">IF(OR(BM71="",BM71=0),"",MAX(BL$5:BL70)+1)</f>
        <v/>
      </c>
      <c r="BM71" s="316" t="str">
        <f ca="1">IFERROR(INDEX($AJ$6:$AJ$17, ROWS(BM$4:$BM69)), IFERROR(INDEX($AN$6:$AN$17, ROWS(BM$4:$BM69)-ROWS($AJ$6:$AJ$17)), IFERROR(INDEX($AR$6:$AR$17, ROWS(BM$4:$BM69)-ROWS($AJ$6:$AJ$17)-ROWS($AN$6:$AN$17)),IFERROR(INDEX($AV$6:$AV$17, ROWS(BM$4:$BM69)-ROWS($AJ$6:$AJ$17)-ROWS($AN$6:$AN$17)-ROWS($AR$6:$AR$17)),IFERROR(INDEX($AZ$6:$AZ$17, ROWS(BM$4:$BM69)-ROWS($AJ$6:$AJ$17)-ROWS($AN$6:$AN$17)-ROWS($AR$6:$AR$17)-ROWS($AV$6:$AV$17)),IFERROR(INDEX($BD$6:$BD$17, ROWS(BM$4:$BM69)-ROWS($AJ$6:$AJ$17)-ROWS($AN$6:$AN$17)-ROWS($AR$6:$AR$17)-ROWS($AV$6:$AV$17)-ROWS($AZ$6:$AZ$17)),IFERROR(INDEX($BH$6:$BH$17, ROWS(BM$4:$BM69)-ROWS($AJ$6:$AJ$17)-ROWS($AN$6:$AN$17)-ROWS($AR$6:$AR$17)-ROWS($AV$6:$AV$17)-ROWS($AZ$6:$AZ$17)-ROWS($BD$6:$BD$17)), "")))))))</f>
        <v/>
      </c>
      <c r="BN71" s="316" t="str">
        <f t="shared" ref="BN71:BN90" ca="1" si="186">IFERROR(INDEX($BM$6:$BM$90,MATCH(ROW()-ROW($BN$5),$BL$6:$BL$90,0)),"")</f>
        <v/>
      </c>
      <c r="BO71" s="316" t="str">
        <f ca="1">IF(OR(BP71="",BP71=0),"",MAX(BO$5:BO70)+1)</f>
        <v/>
      </c>
      <c r="BP71" s="316" t="str">
        <f ca="1">IFERROR(INDEX($AK$6:$AK$17, ROWS($BP$4:BP69)), IFERROR(INDEX($AO$6:$AO$17, ROWS($BP$4:BP69)-ROWS($AK$6:$AK$17)), IFERROR(INDEX($AS$6:$AS$17, ROWS($BP$4:BP69)-ROWS($AK$6:$AK$17)-ROWS($AO$6:$AO$17)),IFERROR(INDEX($AW$6:$AW$17, ROWS($BP$4:BP69)-ROWS($AK$6:$AK$17)-ROWS($AO$6:$AO$17)-ROWS($AS$6:$AS$17)),IFERROR(INDEX($BA$6:$BA$17, ROWS($BP$4:BP69)-ROWS($AK$6:$AK$17)-ROWS($AO$6:$AO$17)-ROWS($AS$6:$AS$17)-ROWS($AW$6:$AW$17)),IFERROR(INDEX($BE$6:$BE$17, ROWS($BP$4:BP69)-ROWS($AK$6:$AK$17)-ROWS($AO$6:$AO$17)-ROWS($AS$6:$AS$17)-ROWS($AW$6:$AW$17)-ROWS($BA$6:$BA$17)),IFERROR(INDEX($BI$6:$BI$17, ROWS($BP$4:BP69)-ROWS($AK$6:$AK$17)-ROWS($AO$6:$AO$17)-ROWS($AS$6:$AS$17)-ROWS($AW$6:$AW$17)-ROWS($BA$6:$BA$17)-ROWS($BE$6:$BE$17)), "")))))))</f>
        <v/>
      </c>
      <c r="BQ71" s="316" t="str">
        <f t="shared" ref="BQ71:BQ90" ca="1" si="187">IFERROR(INDEX($BP$6:$BP$90,MATCH(ROW()-ROW($BQ$5),$BO$6:$BO$90,0)),"")</f>
        <v/>
      </c>
      <c r="BR71" s="413" t="str">
        <f t="shared" ref="BR71:BR90" ca="1" si="188">IF(INDEX($AB$3:$AF$156,MATCH(BN71,$AD$3:$AD$156,0),5)="Income",INDEX($AB$3:$AF$156,MATCH(BN71,$AD$3:$AD$156,0),5),"")</f>
        <v/>
      </c>
      <c r="BS71" s="412" t="str">
        <f ca="1">IF(OR(BT71="",BT71=0),"",MAX(BS$5:BS70)+1)</f>
        <v/>
      </c>
      <c r="BT71" s="316" t="str">
        <f ca="1">IFERROR(INDEX($AJ$22:$AJ$33, ROWS($BT$4:BT69)), IFERROR(INDEX($AN$22:$AN$33, ROWS($BT$4:BT69)-ROWS($AJ$22:$AJ$33)), IFERROR(INDEX($AR$22:$AR$33, ROWS($BT$4:BT69)-ROWS($AJ$22:$AJ$33)-ROWS($AN$22:$AN$33)),IFERROR(INDEX($AV$22:$AV$33, ROWS($BT$4:BT69)-ROWS($AJ$22:$AJ$33)-ROWS($AN$22:$AN$33)-ROWS($AR$22:$AR$33)),IFERROR(INDEX($AZ$22:$AZ$33, ROWS($BT$4:BT69)-ROWS($AJ$22:$AJ$33)-ROWS($AN$22:$AN$33)-ROWS($AR$22:$AR$33)-ROWS($AV$22:$AV$33)),IFERROR(INDEX($BD$22:$BD$33, ROWS($BT$4:BT69)-ROWS($AJ$22:$AJ$33)-ROWS($AN$22:$AN$33)-ROWS($AR$22:$AR$33)-ROWS($AV$22:$AV$33)-ROWS($AZ$22:$AZ$33)),IFERROR(INDEX($BH$22:$BH$33, ROWS($BT$4:BT69)-ROWS($AJ$22:$AJ$33)-ROWS($AN$22:$AN$33)-ROWS($AR$22:$AR$33)-ROWS($AV$22:$AV$33)-ROWS($AZ$22:$AZ$33)-ROWS($BD$22:$BD$33)), "")))))))</f>
        <v/>
      </c>
      <c r="BU71" s="316" t="str">
        <f t="shared" ref="BU71:BU90" ca="1" si="189">IFERROR(INDEX($BT$6:$BT$90,MATCH(ROW()-ROW($BU$5),$BS$6:$BS$90,0)),"")</f>
        <v/>
      </c>
      <c r="BV71" s="316" t="str">
        <f ca="1">IF(OR(BW71="",BW71=0),"",MAX(BV$5:BV70)+1)</f>
        <v/>
      </c>
      <c r="BW71" s="316" t="str">
        <f ca="1">IFERROR(INDEX($AK$22:$AK$33, ROWS($BW$4:BW69)), IFERROR(INDEX($AO$22:$AO$33, ROWS($BW$4:BW69)-ROWS($AK$22:$AK$33)), IFERROR(INDEX($AS$22:$AS$33, ROWS($BW$4:BW69)-ROWS($AK$22:$AK$33)-ROWS($AO$22:$AO$33)),IFERROR(INDEX($AW$22:$AW$33, ROWS($BW$4:BW69)-ROWS($AK$22:$AK$33)-ROWS($AO$22:$AO$33)-ROWS($AS$22:$AS$33)),IFERROR(INDEX($BA$22:$BA$33, ROWS($BW$4:BW69)-ROWS($AK$22:$AK$33)-ROWS($AO$22:$AO$33)-ROWS($AS$22:$AS$33)-ROWS($AW$22:$AW$33)),IFERROR(INDEX($BE$22:$BE$33, ROWS($BW$4:BW69)-ROWS($AK$22:$AK$33)-ROWS($AO$22:$AO$33)-ROWS($AS$22:$AS$33)-ROWS($AW$22:$AW$33)-ROWS($BA$22:$BA$33)),IFERROR(INDEX($BI$22:$BI$33, ROWS($BW$4:BW69)-ROWS($AK$22:$AK$33)-ROWS($AO$22:$AO$33)-ROWS($AS$22:$AS$33)-ROWS($AW$22:$AW$33)-ROWS($BA$22:$BA$33)-ROWS($BE$22:$BE$33)), "")))))))</f>
        <v/>
      </c>
      <c r="BX71" s="316" t="str">
        <f t="shared" ref="BX71:BX90" ca="1" si="190">IFERROR(INDEX($BW$6:$BW$90,MATCH(ROW()-ROW($BX$5),$BV$6:$BV$90,0)),"")</f>
        <v/>
      </c>
      <c r="BY71" s="413" t="str">
        <f t="shared" ref="BY71:BY90" ca="1" si="191">IF(INDEX($AB$3:$AF$156,MATCH(BU71,$AD$3:$AD$156,0),5)="Income",INDEX($AB$3:$AF$156,MATCH(BU71,$AD$3:$AD$156,0),5),"")</f>
        <v/>
      </c>
      <c r="BZ71" s="412" t="str">
        <f ca="1">IF(OR(CA71="",CA71=0),"",MAX(BZ$5:BZ70)+1)</f>
        <v/>
      </c>
      <c r="CA71" s="316" t="str">
        <f ca="1">IFERROR(INDEX($AJ$38:$AJ$49, ROWS($CA$4:CA69)), IFERROR(INDEX($AN$38:$AN$49, ROWS($CA$4:CA69)-ROWS($AJ$38:$AJ$49)), IFERROR(INDEX($AR$38:$AR$49, ROWS($CA$4:CA69)-ROWS($AJ$38:$AJ$49)-ROWS($AN$38:$AN$49)),IFERROR(INDEX($AV$38:$AV$49, ROWS($CA$4:CA69)-ROWS($AJ$38:$AJ$49)-ROWS($AN$38:$AN$49)-ROWS($AR$38:$AR$49)),IFERROR(INDEX($AZ$38:$AZ$49, ROWS($CA$4:CA69)-ROWS($AJ$38:$AJ$49)-ROWS($AN$38:$AN$49)-ROWS($AR$38:$AR$49)-ROWS($AV$38:$AV$49)),IFERROR(INDEX($BD$38:$BD$49, ROWS($CA$4:CA69)-ROWS($AJ$38:$AJ$49)-ROWS($AN$38:$AN$49)-ROWS($AR$38:$AR$49)-ROWS($AV$38:$AV$49)-ROWS($AZ$38:$AZ$49)),IFERROR(INDEX($BH$38:$BH$49, ROWS($CA$4:CA69)-ROWS($AJ$38:$AJ$49)-ROWS($AN$38:$AN$49)-ROWS($AR$38:$AR$49)-ROWS($AV$38:$AV$49)-ROWS($AZ$38:$AZ$49)-ROWS($BD$38:$BD$49)), "")))))))</f>
        <v/>
      </c>
      <c r="CB71" s="316" t="str">
        <f t="shared" ref="CB71:CB90" ca="1" si="192">IFERROR(INDEX($CA$6:$CA$90,MATCH(ROW()-ROW($CB$5),$BZ$6:$BZ$90,0)),"")</f>
        <v/>
      </c>
      <c r="CC71" s="316" t="str">
        <f ca="1">IF(OR(CD71="",CD71=0),"",MAX(CC$5:CC70)+1)</f>
        <v/>
      </c>
      <c r="CD71" s="316" t="str">
        <f ca="1">IFERROR(INDEX($AK$38:$AK$49, ROWS($CD$4:CD69)), IFERROR(INDEX($AO$38:$AO$49, ROWS($CD$4:CD69)-ROWS($AK$38:$AK$49)), IFERROR(INDEX($AS$38:$AS$49, ROWS($CD$4:CD69)-ROWS($AK$38:$AK$49)-ROWS($AO$38:$AO$49)),IFERROR(INDEX($AW$38:$AW$49, ROWS($CD$4:CD69)-ROWS($AK$38:$AK$49)-ROWS($AO$38:$AO$49)-ROWS($AS$38:$AS$49)),IFERROR(INDEX($BA$38:$BA$49, ROWS($CD$4:CD69)-ROWS($AK$38:$AK$49)-ROWS($AO$38:$AO$49)-ROWS($AS$38:$AS$49)-ROWS($AW$38:$AW$49)),IFERROR(INDEX($BE$38:$BE$49, ROWS($CD$4:CD69)-ROWS($AK$38:$AK$49)-ROWS($AO$38:$AO$49)-ROWS($AS$38:$AS$49)-ROWS($AW$38:$AW$49)-ROWS($BA$38:$BA$49)),IFERROR(INDEX($BI$38:$BI$49, ROWS($CD$4:CD69)-ROWS($AK$38:$AK$49)-ROWS($AO$38:$AO$49)-ROWS($AS$38:$AS$49)-ROWS($AW$38:$AW$49)-ROWS($BA$38:$BA$49)-ROWS($BE$38:$BE$49)), "")))))))</f>
        <v/>
      </c>
      <c r="CE71" s="316" t="str">
        <f t="shared" ref="CE71:CE90" ca="1" si="193">IFERROR(INDEX($CD$6:$CD$90,MATCH(ROW()-ROW($CE$5),$CC$6:$CC$90,0)),"")</f>
        <v/>
      </c>
      <c r="CF71" s="413" t="str">
        <f t="shared" ref="CF71:CF90" ca="1" si="194">IF(INDEX($AB$3:$AF$156,MATCH(CB71,$AD$3:$AD$156,0),5)="Income",INDEX($AB$3:$AF$156,MATCH(CB71,$AD$3:$AD$156,0),5),"")</f>
        <v/>
      </c>
      <c r="CG71" s="412" t="str">
        <f ca="1">IF(OR(CH71="",CH71=0),"",MAX(CG$5:CG70)+1)</f>
        <v/>
      </c>
      <c r="CH71" s="316" t="str">
        <f ca="1">IFERROR(INDEX($AJ$54:$AJ$65, ROWS($CH$4:CH69)), IFERROR(INDEX($AN$54:$AN$65, ROWS($CH$4:CH69)-ROWS($AJ$54:$AJ$65)), IFERROR(INDEX($AR$54:$AR$65, ROWS($CH$4:CH69)-ROWS($AJ$54:$AJ$65)-ROWS($AN$54:$AN$65)),IFERROR(INDEX($AV$54:$AV$65, ROWS($CH$4:CH69)-ROWS($AJ$54:$AJ$65)-ROWS($AN$54:$AN$65)-ROWS($AR$54:$AR$65)),IFERROR(INDEX($AZ$54:$AZ$65, ROWS($CH$4:CH69)-ROWS($AJ$54:$AJ$65)-ROWS($AN$54:$AN$65)-ROWS($AR$54:$AR$65)-ROWS($AV$54:$AV$65)),IFERROR(INDEX($BD$54:$BD$65, ROWS($CH$4:CH69)-ROWS($AJ$54:$AJ$65)-ROWS($AN$54:$AN$65)-ROWS($AR$54:$AR$65)-ROWS($AV$54:$AV$65)-ROWS($AZ$54:$AZ$65)),IFERROR(INDEX($BH$54:$BH$65, ROWS($CH$4:CH69)-ROWS($AJ$54:$AJ$65)-ROWS($AN$54:$AN$65)-ROWS($AR$54:$AR$65)-ROWS($AV$54:$AV$65)-ROWS($AZ$54:$AZ$65)-ROWS($BD$54:$BD$65)), "")))))))</f>
        <v/>
      </c>
      <c r="CI71" s="316" t="str">
        <f t="shared" ref="CI71:CI90" ca="1" si="195">IFERROR(INDEX($CH$6:$CH$90,MATCH(ROW()-ROW($CI$5),$CG$6:$CG$90,0)),"")</f>
        <v/>
      </c>
      <c r="CJ71" s="316" t="str">
        <f ca="1">IF(OR(CK71="",CK71=0),"",MAX(CJ$5:CJ70)+1)</f>
        <v/>
      </c>
      <c r="CK71" s="316" t="str">
        <f ca="1">IFERROR(INDEX($AK$54:$AK$65, ROWS($CK$4:CK69)), IFERROR(INDEX($AO$54:$AO$65, ROWS($CK$4:CK69)-ROWS($AK$54:$AK$65)), IFERROR(INDEX($AS$54:$AS$65, ROWS($CK$4:CK69)-ROWS($AK$54:$AK$65)-ROWS($AO$54:$AO$65)),IFERROR(INDEX($AW$54:$AW$65, ROWS($CK$4:CK69)-ROWS($AK$54:$AK$65)-ROWS($AO$54:$AO$65)-ROWS($AS$54:$AS$65)),IFERROR(INDEX($BA$54:$BA$65, ROWS($CK$4:CK69)-ROWS($AK$54:$AK$65)-ROWS($AO$54:$AO$65)-ROWS($AS$54:$AS$65)-ROWS($AW$54:$AW$65)),IFERROR(INDEX($BE$54:$BE$65, ROWS($CK$4:CK69)-ROWS($AK$54:$AK$65)-ROWS($AO$54:$AO$65)-ROWS($AS$54:$AS$65)-ROWS($AW$54:$AW$65)-ROWS($BA$54:$BA$65)),IFERROR(INDEX($BI$54:$BI$65, ROWS($CK$4:CK69)-ROWS($AK$54:$AK$65)-ROWS($AO$54:$AO$65)-ROWS($AS$54:$AS$65)-ROWS($AW$54:$AW$65)-ROWS($BA$54:$BA$65)-ROWS($BE$54:$BE$65)), "")))))))</f>
        <v/>
      </c>
      <c r="CL71" s="316" t="str">
        <f t="shared" ref="CL71:CL90" ca="1" si="196">IFERROR(INDEX($CK$6:$CK$90,MATCH(ROW()-ROW($CL$5),$CJ$6:$CJ$90,0)),"")</f>
        <v/>
      </c>
      <c r="CM71" s="413" t="str">
        <f t="shared" ref="CM71:CM90" ca="1" si="197">IF(INDEX($AB$3:$AF$156,MATCH(CI71,$AD$3:$AD$156,0),5)="Income",INDEX($AB$3:$AF$156,MATCH(CI71,$AD$3:$AD$156,0),5),"")</f>
        <v/>
      </c>
      <c r="CN71" s="412" t="str">
        <f>IF(OR(CO71="",CO71=0),"",MAX(CN$5:CN70)+1)</f>
        <v/>
      </c>
      <c r="CO71" s="316">
        <f>IFERROR(INDEX($AJ$70:$AJ$81, ROWS($CO$4:CO69)), IFERROR(INDEX($AN$70:$AN$81, ROWS($CO$4:CO69)-ROWS($AJ$70:$AJ$81)), IFERROR(INDEX($AR$70:$AR$81, ROWS($CO$4:CO69)-ROWS($AJ$70:$AJ$81)-ROWS($AN$70:$AN$81)),IFERROR(INDEX($AV$70:$AV$81, ROWS($CO$4:CO69)-ROWS($AJ$70:$AJ$81)-ROWS($AN$70:$AN$81)-ROWS($AR$70:$AR$81)),IFERROR(INDEX($AZ$70:$AZ$81, ROWS($CO$4:CO69)-ROWS($AJ$70:$AJ$81)-ROWS($AN$70:$AN$81)-ROWS($AR$70:$AR$81)-ROWS($AV$70:$AV$81)),IFERROR(INDEX($BD$70:$BD$81, ROWS($CO$4:CO69)-ROWS($AJ$70:$AJ$81)-ROWS($AN$70:$AN$81)-ROWS($AR$70:$AR$81)-ROWS($AV$70:$AV$81)-ROWS($AZ$70:$AZ$81)),IFERROR(INDEX($BH$70:$BH$81, ROWS($CO$4:CO69)-ROWS($AJ$70:$AJ$81)-ROWS($AN$70:$AN$81)-ROWS($AR$70:$AR$81)-ROWS($AV$70:$AV$81)-ROWS($AZ$70:$AZ$81)-ROWS($BD$70:$BD$81)), "")))))))</f>
        <v>0</v>
      </c>
      <c r="CP71" s="316" t="str">
        <f t="shared" ref="CP71:CP90" ca="1" si="198">IFERROR(INDEX($CO$6:$CO$90,MATCH(ROW()-ROW($CP$5),$CN$6:$CN$90,0)),"")</f>
        <v/>
      </c>
      <c r="CQ71" s="316" t="str">
        <f>IF(OR(CR71="",CR71=0),"",MAX(CQ$5:CQ70)+1)</f>
        <v/>
      </c>
      <c r="CR71" s="316">
        <f>IFERROR(INDEX($AK$70:$AK$81, ROWS($CR$4:CR69)), IFERROR(INDEX($AO$70:$AO$81, ROWS($CR$4:CR69)-ROWS($AK$70:$AK$81)), IFERROR(INDEX($AS$70:$AS$81, ROWS($CR$4:CR69)-ROWS($AK$70:$AK$81)-ROWS($AO$70:$AO$81)),IFERROR(INDEX($AW$70:$AW$81, ROWS($CR$4:CR69)-ROWS($AK$70:$AK$81)-ROWS($AO$70:$AO$81)-ROWS($AS$70:$AS$81)),IFERROR(INDEX($BA$70:$BA$81, ROWS($CR$4:CR69)-ROWS($AK$70:$AK$81)-ROWS($AO$70:$AO$81)-ROWS($AS$70:$AS$81)-ROWS($AW$70:$AW$81)),IFERROR(INDEX($BE$70:$BE$81, ROWS($CR$4:CR69)-ROWS($AK$70:$AK$81)-ROWS($AO$70:$AO$81)-ROWS($AS$70:$AS$81)-ROWS($AW$70:$AW$81)-ROWS($BA$70:$BA$81)),IFERROR(INDEX($BI$70:$BI$81, ROWS($CR$4:CR69)-ROWS($AK$70:$AK$81)-ROWS($AO$70:$AO$81)-ROWS($AS$70:$AS$81)-ROWS($AW$70:$AW$81)-ROWS($BA$70:$BA$81)-ROWS($BE$70:$BE$81)), "")))))))</f>
        <v>0</v>
      </c>
      <c r="CS71" s="316" t="str">
        <f t="shared" ref="CS71:CS90" ca="1" si="199">IFERROR(INDEX($CR$6:$CR$90,MATCH(ROW()-ROW($CS$5),$CQ$6:$CQ$90,0)),"")</f>
        <v/>
      </c>
      <c r="CT71" s="413" t="str">
        <f t="shared" ref="CT71:CT90" ca="1" si="200">IF(INDEX($AB$3:$AF$156,MATCH(CP71,$AD$3:$AD$156,0),5)="Income",INDEX($AB$3:$AF$156,MATCH(CP71,$AD$3:$AD$156,0),5),"")</f>
        <v/>
      </c>
      <c r="CU71" s="412" t="str">
        <f>IF(OR(CV71="",CV71=0),"",MAX(CU$5:CU70)+1)</f>
        <v/>
      </c>
      <c r="CV71" s="316" t="str">
        <f>IFERROR(INDEX($AJ$86:$AJ$97, ROWS($CV$4:CV69)), IFERROR(INDEX($AN$86:$AN$97, ROWS($CV$4:CV69)-ROWS($AJ$86:$AJ$97)), ""))</f>
        <v/>
      </c>
      <c r="CW71" s="316" t="str">
        <f t="shared" ref="CW71:CW90" si="201">IFERROR(INDEX($CV$6:$CV$90,MATCH(ROW()-ROW($CW$5),$CU$6:$CU$90,0)),"")</f>
        <v/>
      </c>
      <c r="CX71" s="316" t="str">
        <f>IF(OR(CY71="",CY71=0),"",MAX(CX$5:CX70)+1)</f>
        <v/>
      </c>
      <c r="CY71" s="316" t="str">
        <f>IFERROR(INDEX($AK$86:$AK$97, ROWS($CY$4:CY69)), IFERROR(INDEX($AO$86:$AO$97, ROWS($CY$4:CY69)-ROWS($AK$86:$AK$97)), ""))</f>
        <v/>
      </c>
      <c r="CZ71" s="316" t="str">
        <f t="shared" ref="CZ71:CZ90" si="202">IFERROR(INDEX($CY$6:$CY$90,MATCH(ROW()-ROW($CZ$5),$CX$6:$CX$90,0)),"")</f>
        <v/>
      </c>
      <c r="DA71" s="413" t="str">
        <f t="shared" ref="DA71:DA90" si="203">IF(INDEX($AB$3:$AF$156,MATCH(CW71,$AD$3:$AD$156,0),5)="Income",INDEX($AB$3:$AF$156,MATCH(CW71,$AD$3:$AD$156,0),5),"")</f>
        <v/>
      </c>
      <c r="DC71" s="438">
        <f ca="1">IF(OR(DD71="",DD71=0),"",MAX(DC$65:DC70)+1)</f>
        <v>5</v>
      </c>
      <c r="DD71" s="434" t="str">
        <f t="shared" ca="1" si="166"/>
        <v>Car 2 Gas</v>
      </c>
      <c r="DE71" s="413">
        <f t="shared" ca="1" si="167"/>
        <v>80</v>
      </c>
      <c r="DF71" s="431" t="str">
        <f ca="1">IF(OR(DG71="",DG71=0),"",MAX(DF$65:DF70)+1)</f>
        <v/>
      </c>
      <c r="DG71" s="412" t="str">
        <f t="shared" ca="1" si="168"/>
        <v/>
      </c>
      <c r="DH71" s="413" t="str">
        <f t="shared" ca="1" si="169"/>
        <v/>
      </c>
      <c r="DI71" s="412" t="str">
        <f t="shared" ca="1" si="170"/>
        <v>Car 1 Gas</v>
      </c>
      <c r="DJ71" s="413">
        <f t="shared" ca="1" si="171"/>
        <v>50</v>
      </c>
      <c r="DK71" s="412" t="str">
        <f t="shared" ca="1" si="172"/>
        <v/>
      </c>
      <c r="DL71" s="413" t="str">
        <f t="shared" ca="1" si="173"/>
        <v/>
      </c>
      <c r="DM71" s="292"/>
      <c r="DN71" s="427" t="str">
        <f ca="1">IF(DI81="","",CONCATENATE(DI81," - ",DJ81))</f>
        <v/>
      </c>
      <c r="DO71" s="428" t="str">
        <f ca="1">IF(DI82="","",CONCATENATE(DI82," - ",DJ82))</f>
        <v/>
      </c>
      <c r="DP71" s="428" t="str">
        <f ca="1">IF(DI83="","",CONCATENATE(DI83," - ",DJ83))</f>
        <v/>
      </c>
      <c r="DQ71" s="427" t="str">
        <f ca="1">IF(DK81="","",CONCATENATE(DK81," - ",DL81))</f>
        <v/>
      </c>
      <c r="DR71" s="428" t="str">
        <f ca="1">IF(DK82="","",CONCATENATE(DK82," - ",DL82))</f>
        <v/>
      </c>
      <c r="DS71" s="429" t="str">
        <f ca="1">IF(DK83="","",CONCATENATE(DK83," - ",DL83))</f>
        <v/>
      </c>
    </row>
    <row r="72" spans="16:123" ht="15.75" thickBot="1" x14ac:dyDescent="0.35">
      <c r="AB72" s="395">
        <f ca="1">IFERROR(MATCH($AB$59,OFFSET(Year!$BD$67:$BD$118,AB71,,1000),0)+AB71,"")</f>
        <v>58</v>
      </c>
      <c r="AC72" s="404" t="str">
        <f ca="1">IFERROR(INDEX(Year!$BG$67:$BG$118,AB72),"")</f>
        <v/>
      </c>
      <c r="AD72" s="405" t="str">
        <f ca="1">IFERROR(INDEX(Year!$BE$67:$BE$118,AB72),"")</f>
        <v/>
      </c>
      <c r="AE72" s="406" t="str">
        <f ca="1">IFERROR(INDEX(Year!$BF$67:$BF$118,AB72),"")</f>
        <v/>
      </c>
      <c r="AF72" s="407" t="str">
        <f ca="1">IFERROR(INDEX(Year!$BD$67:$BD$118,AB72),"")</f>
        <v/>
      </c>
      <c r="AI72" s="304" t="str">
        <f t="shared" ca="1" si="183"/>
        <v/>
      </c>
      <c r="AJ72" s="305" t="str">
        <f t="shared" ca="1" si="174"/>
        <v/>
      </c>
      <c r="AK72" s="306" t="str">
        <f t="shared" ca="1" si="175"/>
        <v/>
      </c>
      <c r="AL72" s="307" t="str">
        <f t="shared" ca="1" si="176"/>
        <v/>
      </c>
      <c r="AM72" s="304">
        <f t="shared" ca="1" si="184"/>
        <v>95</v>
      </c>
      <c r="AN72" s="305" t="str">
        <f t="shared" ca="1" si="177"/>
        <v>Lawn Service</v>
      </c>
      <c r="AO72" s="306">
        <f t="shared" ca="1" si="178"/>
        <v>50</v>
      </c>
      <c r="AP72" s="307" t="str">
        <f t="shared" ca="1" si="179"/>
        <v>Fixed Bills</v>
      </c>
      <c r="AQ72" s="304" t="str">
        <f t="shared" ca="1" si="185"/>
        <v/>
      </c>
      <c r="AR72" s="305" t="str">
        <f t="shared" ca="1" si="180"/>
        <v/>
      </c>
      <c r="AS72" s="306" t="str">
        <f t="shared" ca="1" si="181"/>
        <v/>
      </c>
      <c r="AT72" s="307" t="str">
        <f t="shared" ca="1" si="182"/>
        <v/>
      </c>
      <c r="AU72" s="304"/>
      <c r="AV72" s="305"/>
      <c r="AW72" s="306"/>
      <c r="AX72" s="307"/>
      <c r="AY72" s="304"/>
      <c r="AZ72" s="305"/>
      <c r="BA72" s="306"/>
      <c r="BB72" s="307"/>
      <c r="BC72" s="304"/>
      <c r="BD72" s="305"/>
      <c r="BE72" s="306"/>
      <c r="BF72" s="307"/>
      <c r="BG72" s="304"/>
      <c r="BH72" s="305"/>
      <c r="BI72" s="306"/>
      <c r="BJ72" s="307"/>
      <c r="BL72" s="412" t="str">
        <f ca="1">IF(OR(BM72="",BM72=0),"",MAX(BL$5:BL71)+1)</f>
        <v/>
      </c>
      <c r="BM72" s="316" t="str">
        <f ca="1">IFERROR(INDEX($AJ$6:$AJ$17, ROWS(BM$4:$BM70)), IFERROR(INDEX($AN$6:$AN$17, ROWS(BM$4:$BM70)-ROWS($AJ$6:$AJ$17)), IFERROR(INDEX($AR$6:$AR$17, ROWS(BM$4:$BM70)-ROWS($AJ$6:$AJ$17)-ROWS($AN$6:$AN$17)),IFERROR(INDEX($AV$6:$AV$17, ROWS(BM$4:$BM70)-ROWS($AJ$6:$AJ$17)-ROWS($AN$6:$AN$17)-ROWS($AR$6:$AR$17)),IFERROR(INDEX($AZ$6:$AZ$17, ROWS(BM$4:$BM70)-ROWS($AJ$6:$AJ$17)-ROWS($AN$6:$AN$17)-ROWS($AR$6:$AR$17)-ROWS($AV$6:$AV$17)),IFERROR(INDEX($BD$6:$BD$17, ROWS(BM$4:$BM70)-ROWS($AJ$6:$AJ$17)-ROWS($AN$6:$AN$17)-ROWS($AR$6:$AR$17)-ROWS($AV$6:$AV$17)-ROWS($AZ$6:$AZ$17)),IFERROR(INDEX($BH$6:$BH$17, ROWS(BM$4:$BM70)-ROWS($AJ$6:$AJ$17)-ROWS($AN$6:$AN$17)-ROWS($AR$6:$AR$17)-ROWS($AV$6:$AV$17)-ROWS($AZ$6:$AZ$17)-ROWS($BD$6:$BD$17)), "")))))))</f>
        <v/>
      </c>
      <c r="BN72" s="316" t="str">
        <f t="shared" ca="1" si="186"/>
        <v/>
      </c>
      <c r="BO72" s="316" t="str">
        <f ca="1">IF(OR(BP72="",BP72=0),"",MAX(BO$5:BO71)+1)</f>
        <v/>
      </c>
      <c r="BP72" s="316" t="str">
        <f ca="1">IFERROR(INDEX($AK$6:$AK$17, ROWS($BP$4:BP70)), IFERROR(INDEX($AO$6:$AO$17, ROWS($BP$4:BP70)-ROWS($AK$6:$AK$17)), IFERROR(INDEX($AS$6:$AS$17, ROWS($BP$4:BP70)-ROWS($AK$6:$AK$17)-ROWS($AO$6:$AO$17)),IFERROR(INDEX($AW$6:$AW$17, ROWS($BP$4:BP70)-ROWS($AK$6:$AK$17)-ROWS($AO$6:$AO$17)-ROWS($AS$6:$AS$17)),IFERROR(INDEX($BA$6:$BA$17, ROWS($BP$4:BP70)-ROWS($AK$6:$AK$17)-ROWS($AO$6:$AO$17)-ROWS($AS$6:$AS$17)-ROWS($AW$6:$AW$17)),IFERROR(INDEX($BE$6:$BE$17, ROWS($BP$4:BP70)-ROWS($AK$6:$AK$17)-ROWS($AO$6:$AO$17)-ROWS($AS$6:$AS$17)-ROWS($AW$6:$AW$17)-ROWS($BA$6:$BA$17)),IFERROR(INDEX($BI$6:$BI$17, ROWS($BP$4:BP70)-ROWS($AK$6:$AK$17)-ROWS($AO$6:$AO$17)-ROWS($AS$6:$AS$17)-ROWS($AW$6:$AW$17)-ROWS($BA$6:$BA$17)-ROWS($BE$6:$BE$17)), "")))))))</f>
        <v/>
      </c>
      <c r="BQ72" s="316" t="str">
        <f t="shared" ca="1" si="187"/>
        <v/>
      </c>
      <c r="BR72" s="413" t="str">
        <f t="shared" ca="1" si="188"/>
        <v/>
      </c>
      <c r="BS72" s="412" t="str">
        <f ca="1">IF(OR(BT72="",BT72=0),"",MAX(BS$5:BS71)+1)</f>
        <v/>
      </c>
      <c r="BT72" s="316" t="str">
        <f ca="1">IFERROR(INDEX($AJ$22:$AJ$33, ROWS($BT$4:BT70)), IFERROR(INDEX($AN$22:$AN$33, ROWS($BT$4:BT70)-ROWS($AJ$22:$AJ$33)), IFERROR(INDEX($AR$22:$AR$33, ROWS($BT$4:BT70)-ROWS($AJ$22:$AJ$33)-ROWS($AN$22:$AN$33)),IFERROR(INDEX($AV$22:$AV$33, ROWS($BT$4:BT70)-ROWS($AJ$22:$AJ$33)-ROWS($AN$22:$AN$33)-ROWS($AR$22:$AR$33)),IFERROR(INDEX($AZ$22:$AZ$33, ROWS($BT$4:BT70)-ROWS($AJ$22:$AJ$33)-ROWS($AN$22:$AN$33)-ROWS($AR$22:$AR$33)-ROWS($AV$22:$AV$33)),IFERROR(INDEX($BD$22:$BD$33, ROWS($BT$4:BT70)-ROWS($AJ$22:$AJ$33)-ROWS($AN$22:$AN$33)-ROWS($AR$22:$AR$33)-ROWS($AV$22:$AV$33)-ROWS($AZ$22:$AZ$33)),IFERROR(INDEX($BH$22:$BH$33, ROWS($BT$4:BT70)-ROWS($AJ$22:$AJ$33)-ROWS($AN$22:$AN$33)-ROWS($AR$22:$AR$33)-ROWS($AV$22:$AV$33)-ROWS($AZ$22:$AZ$33)-ROWS($BD$22:$BD$33)), "")))))))</f>
        <v/>
      </c>
      <c r="BU72" s="316" t="str">
        <f t="shared" ca="1" si="189"/>
        <v/>
      </c>
      <c r="BV72" s="316" t="str">
        <f ca="1">IF(OR(BW72="",BW72=0),"",MAX(BV$5:BV71)+1)</f>
        <v/>
      </c>
      <c r="BW72" s="316" t="str">
        <f ca="1">IFERROR(INDEX($AK$22:$AK$33, ROWS($BW$4:BW70)), IFERROR(INDEX($AO$22:$AO$33, ROWS($BW$4:BW70)-ROWS($AK$22:$AK$33)), IFERROR(INDEX($AS$22:$AS$33, ROWS($BW$4:BW70)-ROWS($AK$22:$AK$33)-ROWS($AO$22:$AO$33)),IFERROR(INDEX($AW$22:$AW$33, ROWS($BW$4:BW70)-ROWS($AK$22:$AK$33)-ROWS($AO$22:$AO$33)-ROWS($AS$22:$AS$33)),IFERROR(INDEX($BA$22:$BA$33, ROWS($BW$4:BW70)-ROWS($AK$22:$AK$33)-ROWS($AO$22:$AO$33)-ROWS($AS$22:$AS$33)-ROWS($AW$22:$AW$33)),IFERROR(INDEX($BE$22:$BE$33, ROWS($BW$4:BW70)-ROWS($AK$22:$AK$33)-ROWS($AO$22:$AO$33)-ROWS($AS$22:$AS$33)-ROWS($AW$22:$AW$33)-ROWS($BA$22:$BA$33)),IFERROR(INDEX($BI$22:$BI$33, ROWS($BW$4:BW70)-ROWS($AK$22:$AK$33)-ROWS($AO$22:$AO$33)-ROWS($AS$22:$AS$33)-ROWS($AW$22:$AW$33)-ROWS($BA$22:$BA$33)-ROWS($BE$22:$BE$33)), "")))))))</f>
        <v/>
      </c>
      <c r="BX72" s="316" t="str">
        <f t="shared" ca="1" si="190"/>
        <v/>
      </c>
      <c r="BY72" s="413" t="str">
        <f t="shared" ca="1" si="191"/>
        <v/>
      </c>
      <c r="BZ72" s="412" t="str">
        <f ca="1">IF(OR(CA72="",CA72=0),"",MAX(BZ$5:BZ71)+1)</f>
        <v/>
      </c>
      <c r="CA72" s="316" t="str">
        <f ca="1">IFERROR(INDEX($AJ$38:$AJ$49, ROWS($CA$4:CA70)), IFERROR(INDEX($AN$38:$AN$49, ROWS($CA$4:CA70)-ROWS($AJ$38:$AJ$49)), IFERROR(INDEX($AR$38:$AR$49, ROWS($CA$4:CA70)-ROWS($AJ$38:$AJ$49)-ROWS($AN$38:$AN$49)),IFERROR(INDEX($AV$38:$AV$49, ROWS($CA$4:CA70)-ROWS($AJ$38:$AJ$49)-ROWS($AN$38:$AN$49)-ROWS($AR$38:$AR$49)),IFERROR(INDEX($AZ$38:$AZ$49, ROWS($CA$4:CA70)-ROWS($AJ$38:$AJ$49)-ROWS($AN$38:$AN$49)-ROWS($AR$38:$AR$49)-ROWS($AV$38:$AV$49)),IFERROR(INDEX($BD$38:$BD$49, ROWS($CA$4:CA70)-ROWS($AJ$38:$AJ$49)-ROWS($AN$38:$AN$49)-ROWS($AR$38:$AR$49)-ROWS($AV$38:$AV$49)-ROWS($AZ$38:$AZ$49)),IFERROR(INDEX($BH$38:$BH$49, ROWS($CA$4:CA70)-ROWS($AJ$38:$AJ$49)-ROWS($AN$38:$AN$49)-ROWS($AR$38:$AR$49)-ROWS($AV$38:$AV$49)-ROWS($AZ$38:$AZ$49)-ROWS($BD$38:$BD$49)), "")))))))</f>
        <v/>
      </c>
      <c r="CB72" s="316" t="str">
        <f t="shared" ca="1" si="192"/>
        <v/>
      </c>
      <c r="CC72" s="316" t="str">
        <f ca="1">IF(OR(CD72="",CD72=0),"",MAX(CC$5:CC71)+1)</f>
        <v/>
      </c>
      <c r="CD72" s="316" t="str">
        <f ca="1">IFERROR(INDEX($AK$38:$AK$49, ROWS($CD$4:CD70)), IFERROR(INDEX($AO$38:$AO$49, ROWS($CD$4:CD70)-ROWS($AK$38:$AK$49)), IFERROR(INDEX($AS$38:$AS$49, ROWS($CD$4:CD70)-ROWS($AK$38:$AK$49)-ROWS($AO$38:$AO$49)),IFERROR(INDEX($AW$38:$AW$49, ROWS($CD$4:CD70)-ROWS($AK$38:$AK$49)-ROWS($AO$38:$AO$49)-ROWS($AS$38:$AS$49)),IFERROR(INDEX($BA$38:$BA$49, ROWS($CD$4:CD70)-ROWS($AK$38:$AK$49)-ROWS($AO$38:$AO$49)-ROWS($AS$38:$AS$49)-ROWS($AW$38:$AW$49)),IFERROR(INDEX($BE$38:$BE$49, ROWS($CD$4:CD70)-ROWS($AK$38:$AK$49)-ROWS($AO$38:$AO$49)-ROWS($AS$38:$AS$49)-ROWS($AW$38:$AW$49)-ROWS($BA$38:$BA$49)),IFERROR(INDEX($BI$38:$BI$49, ROWS($CD$4:CD70)-ROWS($AK$38:$AK$49)-ROWS($AO$38:$AO$49)-ROWS($AS$38:$AS$49)-ROWS($AW$38:$AW$49)-ROWS($BA$38:$BA$49)-ROWS($BE$38:$BE$49)), "")))))))</f>
        <v/>
      </c>
      <c r="CE72" s="316" t="str">
        <f t="shared" ca="1" si="193"/>
        <v/>
      </c>
      <c r="CF72" s="413" t="str">
        <f t="shared" ca="1" si="194"/>
        <v/>
      </c>
      <c r="CG72" s="412" t="str">
        <f ca="1">IF(OR(CH72="",CH72=0),"",MAX(CG$5:CG71)+1)</f>
        <v/>
      </c>
      <c r="CH72" s="316" t="str">
        <f ca="1">IFERROR(INDEX($AJ$54:$AJ$65, ROWS($CH$4:CH70)), IFERROR(INDEX($AN$54:$AN$65, ROWS($CH$4:CH70)-ROWS($AJ$54:$AJ$65)), IFERROR(INDEX($AR$54:$AR$65, ROWS($CH$4:CH70)-ROWS($AJ$54:$AJ$65)-ROWS($AN$54:$AN$65)),IFERROR(INDEX($AV$54:$AV$65, ROWS($CH$4:CH70)-ROWS($AJ$54:$AJ$65)-ROWS($AN$54:$AN$65)-ROWS($AR$54:$AR$65)),IFERROR(INDEX($AZ$54:$AZ$65, ROWS($CH$4:CH70)-ROWS($AJ$54:$AJ$65)-ROWS($AN$54:$AN$65)-ROWS($AR$54:$AR$65)-ROWS($AV$54:$AV$65)),IFERROR(INDEX($BD$54:$BD$65, ROWS($CH$4:CH70)-ROWS($AJ$54:$AJ$65)-ROWS($AN$54:$AN$65)-ROWS($AR$54:$AR$65)-ROWS($AV$54:$AV$65)-ROWS($AZ$54:$AZ$65)),IFERROR(INDEX($BH$54:$BH$65, ROWS($CH$4:CH70)-ROWS($AJ$54:$AJ$65)-ROWS($AN$54:$AN$65)-ROWS($AR$54:$AR$65)-ROWS($AV$54:$AV$65)-ROWS($AZ$54:$AZ$65)-ROWS($BD$54:$BD$65)), "")))))))</f>
        <v/>
      </c>
      <c r="CI72" s="316" t="str">
        <f t="shared" ca="1" si="195"/>
        <v/>
      </c>
      <c r="CJ72" s="316" t="str">
        <f ca="1">IF(OR(CK72="",CK72=0),"",MAX(CJ$5:CJ71)+1)</f>
        <v/>
      </c>
      <c r="CK72" s="316" t="str">
        <f ca="1">IFERROR(INDEX($AK$54:$AK$65, ROWS($CK$4:CK70)), IFERROR(INDEX($AO$54:$AO$65, ROWS($CK$4:CK70)-ROWS($AK$54:$AK$65)), IFERROR(INDEX($AS$54:$AS$65, ROWS($CK$4:CK70)-ROWS($AK$54:$AK$65)-ROWS($AO$54:$AO$65)),IFERROR(INDEX($AW$54:$AW$65, ROWS($CK$4:CK70)-ROWS($AK$54:$AK$65)-ROWS($AO$54:$AO$65)-ROWS($AS$54:$AS$65)),IFERROR(INDEX($BA$54:$BA$65, ROWS($CK$4:CK70)-ROWS($AK$54:$AK$65)-ROWS($AO$54:$AO$65)-ROWS($AS$54:$AS$65)-ROWS($AW$54:$AW$65)),IFERROR(INDEX($BE$54:$BE$65, ROWS($CK$4:CK70)-ROWS($AK$54:$AK$65)-ROWS($AO$54:$AO$65)-ROWS($AS$54:$AS$65)-ROWS($AW$54:$AW$65)-ROWS($BA$54:$BA$65)),IFERROR(INDEX($BI$54:$BI$65, ROWS($CK$4:CK70)-ROWS($AK$54:$AK$65)-ROWS($AO$54:$AO$65)-ROWS($AS$54:$AS$65)-ROWS($AW$54:$AW$65)-ROWS($BA$54:$BA$65)-ROWS($BE$54:$BE$65)), "")))))))</f>
        <v/>
      </c>
      <c r="CL72" s="316" t="str">
        <f t="shared" ca="1" si="196"/>
        <v/>
      </c>
      <c r="CM72" s="413" t="str">
        <f t="shared" ca="1" si="197"/>
        <v/>
      </c>
      <c r="CN72" s="412" t="str">
        <f>IF(OR(CO72="",CO72=0),"",MAX(CN$5:CN71)+1)</f>
        <v/>
      </c>
      <c r="CO72" s="316">
        <f>IFERROR(INDEX($AJ$70:$AJ$81, ROWS($CO$4:CO70)), IFERROR(INDEX($AN$70:$AN$81, ROWS($CO$4:CO70)-ROWS($AJ$70:$AJ$81)), IFERROR(INDEX($AR$70:$AR$81, ROWS($CO$4:CO70)-ROWS($AJ$70:$AJ$81)-ROWS($AN$70:$AN$81)),IFERROR(INDEX($AV$70:$AV$81, ROWS($CO$4:CO70)-ROWS($AJ$70:$AJ$81)-ROWS($AN$70:$AN$81)-ROWS($AR$70:$AR$81)),IFERROR(INDEX($AZ$70:$AZ$81, ROWS($CO$4:CO70)-ROWS($AJ$70:$AJ$81)-ROWS($AN$70:$AN$81)-ROWS($AR$70:$AR$81)-ROWS($AV$70:$AV$81)),IFERROR(INDEX($BD$70:$BD$81, ROWS($CO$4:CO70)-ROWS($AJ$70:$AJ$81)-ROWS($AN$70:$AN$81)-ROWS($AR$70:$AR$81)-ROWS($AV$70:$AV$81)-ROWS($AZ$70:$AZ$81)),IFERROR(INDEX($BH$70:$BH$81, ROWS($CO$4:CO70)-ROWS($AJ$70:$AJ$81)-ROWS($AN$70:$AN$81)-ROWS($AR$70:$AR$81)-ROWS($AV$70:$AV$81)-ROWS($AZ$70:$AZ$81)-ROWS($BD$70:$BD$81)), "")))))))</f>
        <v>0</v>
      </c>
      <c r="CP72" s="316" t="str">
        <f t="shared" ca="1" si="198"/>
        <v/>
      </c>
      <c r="CQ72" s="316" t="str">
        <f>IF(OR(CR72="",CR72=0),"",MAX(CQ$5:CQ71)+1)</f>
        <v/>
      </c>
      <c r="CR72" s="316">
        <f>IFERROR(INDEX($AK$70:$AK$81, ROWS($CR$4:CR70)), IFERROR(INDEX($AO$70:$AO$81, ROWS($CR$4:CR70)-ROWS($AK$70:$AK$81)), IFERROR(INDEX($AS$70:$AS$81, ROWS($CR$4:CR70)-ROWS($AK$70:$AK$81)-ROWS($AO$70:$AO$81)),IFERROR(INDEX($AW$70:$AW$81, ROWS($CR$4:CR70)-ROWS($AK$70:$AK$81)-ROWS($AO$70:$AO$81)-ROWS($AS$70:$AS$81)),IFERROR(INDEX($BA$70:$BA$81, ROWS($CR$4:CR70)-ROWS($AK$70:$AK$81)-ROWS($AO$70:$AO$81)-ROWS($AS$70:$AS$81)-ROWS($AW$70:$AW$81)),IFERROR(INDEX($BE$70:$BE$81, ROWS($CR$4:CR70)-ROWS($AK$70:$AK$81)-ROWS($AO$70:$AO$81)-ROWS($AS$70:$AS$81)-ROWS($AW$70:$AW$81)-ROWS($BA$70:$BA$81)),IFERROR(INDEX($BI$70:$BI$81, ROWS($CR$4:CR70)-ROWS($AK$70:$AK$81)-ROWS($AO$70:$AO$81)-ROWS($AS$70:$AS$81)-ROWS($AW$70:$AW$81)-ROWS($BA$70:$BA$81)-ROWS($BE$70:$BE$81)), "")))))))</f>
        <v>0</v>
      </c>
      <c r="CS72" s="316" t="str">
        <f t="shared" ca="1" si="199"/>
        <v/>
      </c>
      <c r="CT72" s="413" t="str">
        <f t="shared" ca="1" si="200"/>
        <v/>
      </c>
      <c r="CU72" s="412" t="str">
        <f>IF(OR(CV72="",CV72=0),"",MAX(CU$5:CU71)+1)</f>
        <v/>
      </c>
      <c r="CV72" s="316" t="str">
        <f>IFERROR(INDEX($AJ$86:$AJ$97, ROWS($CV$4:CV70)), IFERROR(INDEX($AN$86:$AN$97, ROWS($CV$4:CV70)-ROWS($AJ$86:$AJ$97)), ""))</f>
        <v/>
      </c>
      <c r="CW72" s="316" t="str">
        <f t="shared" si="201"/>
        <v/>
      </c>
      <c r="CX72" s="316" t="str">
        <f>IF(OR(CY72="",CY72=0),"",MAX(CX$5:CX71)+1)</f>
        <v/>
      </c>
      <c r="CY72" s="316" t="str">
        <f>IFERROR(INDEX($AK$86:$AK$97, ROWS($CY$4:CY70)), IFERROR(INDEX($AO$86:$AO$97, ROWS($CY$4:CY70)-ROWS($AK$86:$AK$97)), ""))</f>
        <v/>
      </c>
      <c r="CZ72" s="316" t="str">
        <f t="shared" si="202"/>
        <v/>
      </c>
      <c r="DA72" s="413" t="str">
        <f t="shared" si="203"/>
        <v/>
      </c>
      <c r="DC72" s="438" t="str">
        <f ca="1">IF(OR(DD72="",DD72=0),"",MAX(DC$65:DC71)+1)</f>
        <v/>
      </c>
      <c r="DD72" s="434" t="str">
        <f t="shared" ca="1" si="166"/>
        <v/>
      </c>
      <c r="DE72" s="413" t="str">
        <f t="shared" ca="1" si="167"/>
        <v/>
      </c>
      <c r="DF72" s="431">
        <f ca="1">IF(OR(DG72="",DG72=0),"",MAX(DF$65:DF71)+1)</f>
        <v>2</v>
      </c>
      <c r="DG72" s="412" t="str">
        <f t="shared" ca="1" si="168"/>
        <v>Paycheck 3</v>
      </c>
      <c r="DH72" s="413">
        <f t="shared" ca="1" si="169"/>
        <v>700</v>
      </c>
      <c r="DI72" s="412" t="str">
        <f t="shared" ca="1" si="170"/>
        <v/>
      </c>
      <c r="DJ72" s="413" t="str">
        <f t="shared" ca="1" si="171"/>
        <v/>
      </c>
      <c r="DK72" s="412" t="str">
        <f t="shared" ca="1" si="172"/>
        <v/>
      </c>
      <c r="DL72" s="413" t="str">
        <f t="shared" ca="1" si="173"/>
        <v/>
      </c>
      <c r="DM72" s="292"/>
      <c r="DN72" s="1192" t="s">
        <v>505</v>
      </c>
      <c r="DO72" s="1193"/>
      <c r="DP72" s="443">
        <f ca="1">IF(DJ66="","",SUM(DJ66:DJ83))</f>
        <v>554.95000000000005</v>
      </c>
      <c r="DQ72" s="1192" t="s">
        <v>506</v>
      </c>
      <c r="DR72" s="1193"/>
      <c r="DS72" s="444">
        <f ca="1">IF(DL66="","",SUM(DL66:DL83))</f>
        <v>1950</v>
      </c>
    </row>
    <row r="73" spans="16:123" x14ac:dyDescent="0.3">
      <c r="AB73" s="395">
        <f ca="1">IFERROR(MATCH($AB$59,OFFSET(Year!$BD$67:$BD$118,AB72,,1000),0)+AB72,"")</f>
        <v>59</v>
      </c>
      <c r="AC73" s="404" t="str">
        <f ca="1">IFERROR(INDEX(Year!$BG$67:$BG$118,AB73),"")</f>
        <v/>
      </c>
      <c r="AD73" s="405" t="str">
        <f ca="1">IFERROR(INDEX(Year!$BE$67:$BE$118,AB73),"")</f>
        <v/>
      </c>
      <c r="AE73" s="406" t="str">
        <f ca="1">IFERROR(INDEX(Year!$BF$67:$BF$118,AB73),"")</f>
        <v/>
      </c>
      <c r="AF73" s="407" t="str">
        <f ca="1">IFERROR(INDEX(Year!$BD$67:$BD$118,AB73),"")</f>
        <v/>
      </c>
      <c r="AI73" s="304" t="str">
        <f t="shared" ca="1" si="183"/>
        <v/>
      </c>
      <c r="AJ73" s="305" t="str">
        <f t="shared" ca="1" si="174"/>
        <v/>
      </c>
      <c r="AK73" s="306" t="str">
        <f t="shared" ca="1" si="175"/>
        <v/>
      </c>
      <c r="AL73" s="307" t="str">
        <f t="shared" ca="1" si="176"/>
        <v/>
      </c>
      <c r="AM73" s="304" t="str">
        <f t="shared" ca="1" si="184"/>
        <v/>
      </c>
      <c r="AN73" s="305" t="str">
        <f t="shared" ca="1" si="177"/>
        <v/>
      </c>
      <c r="AO73" s="306" t="str">
        <f t="shared" ca="1" si="178"/>
        <v/>
      </c>
      <c r="AP73" s="307" t="str">
        <f t="shared" ca="1" si="179"/>
        <v/>
      </c>
      <c r="AQ73" s="304" t="str">
        <f t="shared" ca="1" si="185"/>
        <v/>
      </c>
      <c r="AR73" s="305" t="str">
        <f t="shared" ca="1" si="180"/>
        <v/>
      </c>
      <c r="AS73" s="306" t="str">
        <f t="shared" ca="1" si="181"/>
        <v/>
      </c>
      <c r="AT73" s="307" t="str">
        <f t="shared" ca="1" si="182"/>
        <v/>
      </c>
      <c r="AU73" s="304"/>
      <c r="AV73" s="305"/>
      <c r="AW73" s="306"/>
      <c r="AX73" s="307"/>
      <c r="AY73" s="304"/>
      <c r="AZ73" s="305"/>
      <c r="BA73" s="306"/>
      <c r="BB73" s="307"/>
      <c r="BC73" s="304"/>
      <c r="BD73" s="305"/>
      <c r="BE73" s="306"/>
      <c r="BF73" s="307"/>
      <c r="BG73" s="304"/>
      <c r="BH73" s="305"/>
      <c r="BI73" s="306"/>
      <c r="BJ73" s="307"/>
      <c r="BL73" s="412" t="str">
        <f ca="1">IF(OR(BM73="",BM73=0),"",MAX(BL$5:BL72)+1)</f>
        <v/>
      </c>
      <c r="BM73" s="316" t="str">
        <f ca="1">IFERROR(INDEX($AJ$6:$AJ$17, ROWS(BM$4:$BM71)), IFERROR(INDEX($AN$6:$AN$17, ROWS(BM$4:$BM71)-ROWS($AJ$6:$AJ$17)), IFERROR(INDEX($AR$6:$AR$17, ROWS(BM$4:$BM71)-ROWS($AJ$6:$AJ$17)-ROWS($AN$6:$AN$17)),IFERROR(INDEX($AV$6:$AV$17, ROWS(BM$4:$BM71)-ROWS($AJ$6:$AJ$17)-ROWS($AN$6:$AN$17)-ROWS($AR$6:$AR$17)),IFERROR(INDEX($AZ$6:$AZ$17, ROWS(BM$4:$BM71)-ROWS($AJ$6:$AJ$17)-ROWS($AN$6:$AN$17)-ROWS($AR$6:$AR$17)-ROWS($AV$6:$AV$17)),IFERROR(INDEX($BD$6:$BD$17, ROWS(BM$4:$BM71)-ROWS($AJ$6:$AJ$17)-ROWS($AN$6:$AN$17)-ROWS($AR$6:$AR$17)-ROWS($AV$6:$AV$17)-ROWS($AZ$6:$AZ$17)),IFERROR(INDEX($BH$6:$BH$17, ROWS(BM$4:$BM71)-ROWS($AJ$6:$AJ$17)-ROWS($AN$6:$AN$17)-ROWS($AR$6:$AR$17)-ROWS($AV$6:$AV$17)-ROWS($AZ$6:$AZ$17)-ROWS($BD$6:$BD$17)), "")))))))</f>
        <v/>
      </c>
      <c r="BN73" s="316" t="str">
        <f t="shared" ca="1" si="186"/>
        <v/>
      </c>
      <c r="BO73" s="316" t="str">
        <f ca="1">IF(OR(BP73="",BP73=0),"",MAX(BO$5:BO72)+1)</f>
        <v/>
      </c>
      <c r="BP73" s="316" t="str">
        <f ca="1">IFERROR(INDEX($AK$6:$AK$17, ROWS($BP$4:BP71)), IFERROR(INDEX($AO$6:$AO$17, ROWS($BP$4:BP71)-ROWS($AK$6:$AK$17)), IFERROR(INDEX($AS$6:$AS$17, ROWS($BP$4:BP71)-ROWS($AK$6:$AK$17)-ROWS($AO$6:$AO$17)),IFERROR(INDEX($AW$6:$AW$17, ROWS($BP$4:BP71)-ROWS($AK$6:$AK$17)-ROWS($AO$6:$AO$17)-ROWS($AS$6:$AS$17)),IFERROR(INDEX($BA$6:$BA$17, ROWS($BP$4:BP71)-ROWS($AK$6:$AK$17)-ROWS($AO$6:$AO$17)-ROWS($AS$6:$AS$17)-ROWS($AW$6:$AW$17)),IFERROR(INDEX($BE$6:$BE$17, ROWS($BP$4:BP71)-ROWS($AK$6:$AK$17)-ROWS($AO$6:$AO$17)-ROWS($AS$6:$AS$17)-ROWS($AW$6:$AW$17)-ROWS($BA$6:$BA$17)),IFERROR(INDEX($BI$6:$BI$17, ROWS($BP$4:BP71)-ROWS($AK$6:$AK$17)-ROWS($AO$6:$AO$17)-ROWS($AS$6:$AS$17)-ROWS($AW$6:$AW$17)-ROWS($BA$6:$BA$17)-ROWS($BE$6:$BE$17)), "")))))))</f>
        <v/>
      </c>
      <c r="BQ73" s="316" t="str">
        <f t="shared" ca="1" si="187"/>
        <v/>
      </c>
      <c r="BR73" s="413" t="str">
        <f t="shared" ca="1" si="188"/>
        <v/>
      </c>
      <c r="BS73" s="412" t="str">
        <f ca="1">IF(OR(BT73="",BT73=0),"",MAX(BS$5:BS72)+1)</f>
        <v/>
      </c>
      <c r="BT73" s="316" t="str">
        <f ca="1">IFERROR(INDEX($AJ$22:$AJ$33, ROWS($BT$4:BT71)), IFERROR(INDEX($AN$22:$AN$33, ROWS($BT$4:BT71)-ROWS($AJ$22:$AJ$33)), IFERROR(INDEX($AR$22:$AR$33, ROWS($BT$4:BT71)-ROWS($AJ$22:$AJ$33)-ROWS($AN$22:$AN$33)),IFERROR(INDEX($AV$22:$AV$33, ROWS($BT$4:BT71)-ROWS($AJ$22:$AJ$33)-ROWS($AN$22:$AN$33)-ROWS($AR$22:$AR$33)),IFERROR(INDEX($AZ$22:$AZ$33, ROWS($BT$4:BT71)-ROWS($AJ$22:$AJ$33)-ROWS($AN$22:$AN$33)-ROWS($AR$22:$AR$33)-ROWS($AV$22:$AV$33)),IFERROR(INDEX($BD$22:$BD$33, ROWS($BT$4:BT71)-ROWS($AJ$22:$AJ$33)-ROWS($AN$22:$AN$33)-ROWS($AR$22:$AR$33)-ROWS($AV$22:$AV$33)-ROWS($AZ$22:$AZ$33)),IFERROR(INDEX($BH$22:$BH$33, ROWS($BT$4:BT71)-ROWS($AJ$22:$AJ$33)-ROWS($AN$22:$AN$33)-ROWS($AR$22:$AR$33)-ROWS($AV$22:$AV$33)-ROWS($AZ$22:$AZ$33)-ROWS($BD$22:$BD$33)), "")))))))</f>
        <v/>
      </c>
      <c r="BU73" s="316" t="str">
        <f t="shared" ca="1" si="189"/>
        <v/>
      </c>
      <c r="BV73" s="316" t="str">
        <f ca="1">IF(OR(BW73="",BW73=0),"",MAX(BV$5:BV72)+1)</f>
        <v/>
      </c>
      <c r="BW73" s="316" t="str">
        <f ca="1">IFERROR(INDEX($AK$22:$AK$33, ROWS($BW$4:BW71)), IFERROR(INDEX($AO$22:$AO$33, ROWS($BW$4:BW71)-ROWS($AK$22:$AK$33)), IFERROR(INDEX($AS$22:$AS$33, ROWS($BW$4:BW71)-ROWS($AK$22:$AK$33)-ROWS($AO$22:$AO$33)),IFERROR(INDEX($AW$22:$AW$33, ROWS($BW$4:BW71)-ROWS($AK$22:$AK$33)-ROWS($AO$22:$AO$33)-ROWS($AS$22:$AS$33)),IFERROR(INDEX($BA$22:$BA$33, ROWS($BW$4:BW71)-ROWS($AK$22:$AK$33)-ROWS($AO$22:$AO$33)-ROWS($AS$22:$AS$33)-ROWS($AW$22:$AW$33)),IFERROR(INDEX($BE$22:$BE$33, ROWS($BW$4:BW71)-ROWS($AK$22:$AK$33)-ROWS($AO$22:$AO$33)-ROWS($AS$22:$AS$33)-ROWS($AW$22:$AW$33)-ROWS($BA$22:$BA$33)),IFERROR(INDEX($BI$22:$BI$33, ROWS($BW$4:BW71)-ROWS($AK$22:$AK$33)-ROWS($AO$22:$AO$33)-ROWS($AS$22:$AS$33)-ROWS($AW$22:$AW$33)-ROWS($BA$22:$BA$33)-ROWS($BE$22:$BE$33)), "")))))))</f>
        <v/>
      </c>
      <c r="BX73" s="316" t="str">
        <f t="shared" ca="1" si="190"/>
        <v/>
      </c>
      <c r="BY73" s="413" t="str">
        <f t="shared" ca="1" si="191"/>
        <v/>
      </c>
      <c r="BZ73" s="412" t="str">
        <f ca="1">IF(OR(CA73="",CA73=0),"",MAX(BZ$5:BZ72)+1)</f>
        <v/>
      </c>
      <c r="CA73" s="316" t="str">
        <f ca="1">IFERROR(INDEX($AJ$38:$AJ$49, ROWS($CA$4:CA71)), IFERROR(INDEX($AN$38:$AN$49, ROWS($CA$4:CA71)-ROWS($AJ$38:$AJ$49)), IFERROR(INDEX($AR$38:$AR$49, ROWS($CA$4:CA71)-ROWS($AJ$38:$AJ$49)-ROWS($AN$38:$AN$49)),IFERROR(INDEX($AV$38:$AV$49, ROWS($CA$4:CA71)-ROWS($AJ$38:$AJ$49)-ROWS($AN$38:$AN$49)-ROWS($AR$38:$AR$49)),IFERROR(INDEX($AZ$38:$AZ$49, ROWS($CA$4:CA71)-ROWS($AJ$38:$AJ$49)-ROWS($AN$38:$AN$49)-ROWS($AR$38:$AR$49)-ROWS($AV$38:$AV$49)),IFERROR(INDEX($BD$38:$BD$49, ROWS($CA$4:CA71)-ROWS($AJ$38:$AJ$49)-ROWS($AN$38:$AN$49)-ROWS($AR$38:$AR$49)-ROWS($AV$38:$AV$49)-ROWS($AZ$38:$AZ$49)),IFERROR(INDEX($BH$38:$BH$49, ROWS($CA$4:CA71)-ROWS($AJ$38:$AJ$49)-ROWS($AN$38:$AN$49)-ROWS($AR$38:$AR$49)-ROWS($AV$38:$AV$49)-ROWS($AZ$38:$AZ$49)-ROWS($BD$38:$BD$49)), "")))))))</f>
        <v/>
      </c>
      <c r="CB73" s="316" t="str">
        <f t="shared" ca="1" si="192"/>
        <v/>
      </c>
      <c r="CC73" s="316" t="str">
        <f ca="1">IF(OR(CD73="",CD73=0),"",MAX(CC$5:CC72)+1)</f>
        <v/>
      </c>
      <c r="CD73" s="316" t="str">
        <f ca="1">IFERROR(INDEX($AK$38:$AK$49, ROWS($CD$4:CD71)), IFERROR(INDEX($AO$38:$AO$49, ROWS($CD$4:CD71)-ROWS($AK$38:$AK$49)), IFERROR(INDEX($AS$38:$AS$49, ROWS($CD$4:CD71)-ROWS($AK$38:$AK$49)-ROWS($AO$38:$AO$49)),IFERROR(INDEX($AW$38:$AW$49, ROWS($CD$4:CD71)-ROWS($AK$38:$AK$49)-ROWS($AO$38:$AO$49)-ROWS($AS$38:$AS$49)),IFERROR(INDEX($BA$38:$BA$49, ROWS($CD$4:CD71)-ROWS($AK$38:$AK$49)-ROWS($AO$38:$AO$49)-ROWS($AS$38:$AS$49)-ROWS($AW$38:$AW$49)),IFERROR(INDEX($BE$38:$BE$49, ROWS($CD$4:CD71)-ROWS($AK$38:$AK$49)-ROWS($AO$38:$AO$49)-ROWS($AS$38:$AS$49)-ROWS($AW$38:$AW$49)-ROWS($BA$38:$BA$49)),IFERROR(INDEX($BI$38:$BI$49, ROWS($CD$4:CD71)-ROWS($AK$38:$AK$49)-ROWS($AO$38:$AO$49)-ROWS($AS$38:$AS$49)-ROWS($AW$38:$AW$49)-ROWS($BA$38:$BA$49)-ROWS($BE$38:$BE$49)), "")))))))</f>
        <v/>
      </c>
      <c r="CE73" s="316" t="str">
        <f t="shared" ca="1" si="193"/>
        <v/>
      </c>
      <c r="CF73" s="413" t="str">
        <f t="shared" ca="1" si="194"/>
        <v/>
      </c>
      <c r="CG73" s="412" t="str">
        <f ca="1">IF(OR(CH73="",CH73=0),"",MAX(CG$5:CG72)+1)</f>
        <v/>
      </c>
      <c r="CH73" s="316" t="str">
        <f ca="1">IFERROR(INDEX($AJ$54:$AJ$65, ROWS($CH$4:CH71)), IFERROR(INDEX($AN$54:$AN$65, ROWS($CH$4:CH71)-ROWS($AJ$54:$AJ$65)), IFERROR(INDEX($AR$54:$AR$65, ROWS($CH$4:CH71)-ROWS($AJ$54:$AJ$65)-ROWS($AN$54:$AN$65)),IFERROR(INDEX($AV$54:$AV$65, ROWS($CH$4:CH71)-ROWS($AJ$54:$AJ$65)-ROWS($AN$54:$AN$65)-ROWS($AR$54:$AR$65)),IFERROR(INDEX($AZ$54:$AZ$65, ROWS($CH$4:CH71)-ROWS($AJ$54:$AJ$65)-ROWS($AN$54:$AN$65)-ROWS($AR$54:$AR$65)-ROWS($AV$54:$AV$65)),IFERROR(INDEX($BD$54:$BD$65, ROWS($CH$4:CH71)-ROWS($AJ$54:$AJ$65)-ROWS($AN$54:$AN$65)-ROWS($AR$54:$AR$65)-ROWS($AV$54:$AV$65)-ROWS($AZ$54:$AZ$65)),IFERROR(INDEX($BH$54:$BH$65, ROWS($CH$4:CH71)-ROWS($AJ$54:$AJ$65)-ROWS($AN$54:$AN$65)-ROWS($AR$54:$AR$65)-ROWS($AV$54:$AV$65)-ROWS($AZ$54:$AZ$65)-ROWS($BD$54:$BD$65)), "")))))))</f>
        <v/>
      </c>
      <c r="CI73" s="316" t="str">
        <f t="shared" ca="1" si="195"/>
        <v/>
      </c>
      <c r="CJ73" s="316" t="str">
        <f ca="1">IF(OR(CK73="",CK73=0),"",MAX(CJ$5:CJ72)+1)</f>
        <v/>
      </c>
      <c r="CK73" s="316" t="str">
        <f ca="1">IFERROR(INDEX($AK$54:$AK$65, ROWS($CK$4:CK71)), IFERROR(INDEX($AO$54:$AO$65, ROWS($CK$4:CK71)-ROWS($AK$54:$AK$65)), IFERROR(INDEX($AS$54:$AS$65, ROWS($CK$4:CK71)-ROWS($AK$54:$AK$65)-ROWS($AO$54:$AO$65)),IFERROR(INDEX($AW$54:$AW$65, ROWS($CK$4:CK71)-ROWS($AK$54:$AK$65)-ROWS($AO$54:$AO$65)-ROWS($AS$54:$AS$65)),IFERROR(INDEX($BA$54:$BA$65, ROWS($CK$4:CK71)-ROWS($AK$54:$AK$65)-ROWS($AO$54:$AO$65)-ROWS($AS$54:$AS$65)-ROWS($AW$54:$AW$65)),IFERROR(INDEX($BE$54:$BE$65, ROWS($CK$4:CK71)-ROWS($AK$54:$AK$65)-ROWS($AO$54:$AO$65)-ROWS($AS$54:$AS$65)-ROWS($AW$54:$AW$65)-ROWS($BA$54:$BA$65)),IFERROR(INDEX($BI$54:$BI$65, ROWS($CK$4:CK71)-ROWS($AK$54:$AK$65)-ROWS($AO$54:$AO$65)-ROWS($AS$54:$AS$65)-ROWS($AW$54:$AW$65)-ROWS($BA$54:$BA$65)-ROWS($BE$54:$BE$65)), "")))))))</f>
        <v/>
      </c>
      <c r="CL73" s="316" t="str">
        <f t="shared" ca="1" si="196"/>
        <v/>
      </c>
      <c r="CM73" s="413" t="str">
        <f t="shared" ca="1" si="197"/>
        <v/>
      </c>
      <c r="CN73" s="412" t="str">
        <f>IF(OR(CO73="",CO73=0),"",MAX(CN$5:CN72)+1)</f>
        <v/>
      </c>
      <c r="CO73" s="316">
        <f>IFERROR(INDEX($AJ$70:$AJ$81, ROWS($CO$4:CO71)), IFERROR(INDEX($AN$70:$AN$81, ROWS($CO$4:CO71)-ROWS($AJ$70:$AJ$81)), IFERROR(INDEX($AR$70:$AR$81, ROWS($CO$4:CO71)-ROWS($AJ$70:$AJ$81)-ROWS($AN$70:$AN$81)),IFERROR(INDEX($AV$70:$AV$81, ROWS($CO$4:CO71)-ROWS($AJ$70:$AJ$81)-ROWS($AN$70:$AN$81)-ROWS($AR$70:$AR$81)),IFERROR(INDEX($AZ$70:$AZ$81, ROWS($CO$4:CO71)-ROWS($AJ$70:$AJ$81)-ROWS($AN$70:$AN$81)-ROWS($AR$70:$AR$81)-ROWS($AV$70:$AV$81)),IFERROR(INDEX($BD$70:$BD$81, ROWS($CO$4:CO71)-ROWS($AJ$70:$AJ$81)-ROWS($AN$70:$AN$81)-ROWS($AR$70:$AR$81)-ROWS($AV$70:$AV$81)-ROWS($AZ$70:$AZ$81)),IFERROR(INDEX($BH$70:$BH$81, ROWS($CO$4:CO71)-ROWS($AJ$70:$AJ$81)-ROWS($AN$70:$AN$81)-ROWS($AR$70:$AR$81)-ROWS($AV$70:$AV$81)-ROWS($AZ$70:$AZ$81)-ROWS($BD$70:$BD$81)), "")))))))</f>
        <v>0</v>
      </c>
      <c r="CP73" s="316" t="str">
        <f t="shared" ca="1" si="198"/>
        <v/>
      </c>
      <c r="CQ73" s="316" t="str">
        <f>IF(OR(CR73="",CR73=0),"",MAX(CQ$5:CQ72)+1)</f>
        <v/>
      </c>
      <c r="CR73" s="316">
        <f>IFERROR(INDEX($AK$70:$AK$81, ROWS($CR$4:CR71)), IFERROR(INDEX($AO$70:$AO$81, ROWS($CR$4:CR71)-ROWS($AK$70:$AK$81)), IFERROR(INDEX($AS$70:$AS$81, ROWS($CR$4:CR71)-ROWS($AK$70:$AK$81)-ROWS($AO$70:$AO$81)),IFERROR(INDEX($AW$70:$AW$81, ROWS($CR$4:CR71)-ROWS($AK$70:$AK$81)-ROWS($AO$70:$AO$81)-ROWS($AS$70:$AS$81)),IFERROR(INDEX($BA$70:$BA$81, ROWS($CR$4:CR71)-ROWS($AK$70:$AK$81)-ROWS($AO$70:$AO$81)-ROWS($AS$70:$AS$81)-ROWS($AW$70:$AW$81)),IFERROR(INDEX($BE$70:$BE$81, ROWS($CR$4:CR71)-ROWS($AK$70:$AK$81)-ROWS($AO$70:$AO$81)-ROWS($AS$70:$AS$81)-ROWS($AW$70:$AW$81)-ROWS($BA$70:$BA$81)),IFERROR(INDEX($BI$70:$BI$81, ROWS($CR$4:CR71)-ROWS($AK$70:$AK$81)-ROWS($AO$70:$AO$81)-ROWS($AS$70:$AS$81)-ROWS($AW$70:$AW$81)-ROWS($BA$70:$BA$81)-ROWS($BE$70:$BE$81)), "")))))))</f>
        <v>0</v>
      </c>
      <c r="CS73" s="316" t="str">
        <f t="shared" ca="1" si="199"/>
        <v/>
      </c>
      <c r="CT73" s="413" t="str">
        <f t="shared" ca="1" si="200"/>
        <v/>
      </c>
      <c r="CU73" s="412" t="str">
        <f>IF(OR(CV73="",CV73=0),"",MAX(CU$5:CU72)+1)</f>
        <v/>
      </c>
      <c r="CV73" s="316" t="str">
        <f>IFERROR(INDEX($AJ$86:$AJ$97, ROWS($CV$4:CV71)), IFERROR(INDEX($AN$86:$AN$97, ROWS($CV$4:CV71)-ROWS($AJ$86:$AJ$97)), ""))</f>
        <v/>
      </c>
      <c r="CW73" s="316" t="str">
        <f t="shared" si="201"/>
        <v/>
      </c>
      <c r="CX73" s="316" t="str">
        <f>IF(OR(CY73="",CY73=0),"",MAX(CX$5:CX72)+1)</f>
        <v/>
      </c>
      <c r="CY73" s="316" t="str">
        <f>IFERROR(INDEX($AK$86:$AK$97, ROWS($CY$4:CY71)), IFERROR(INDEX($AO$86:$AO$97, ROWS($CY$4:CY71)-ROWS($AK$86:$AK$97)), ""))</f>
        <v/>
      </c>
      <c r="CZ73" s="316" t="str">
        <f t="shared" si="202"/>
        <v/>
      </c>
      <c r="DA73" s="413" t="str">
        <f t="shared" si="203"/>
        <v/>
      </c>
      <c r="DC73" s="438" t="str">
        <f ca="1">IF(OR(DD73="",DD73=0),"",MAX(DC$65:DC72)+1)</f>
        <v/>
      </c>
      <c r="DD73" s="434" t="str">
        <f t="shared" ca="1" si="166"/>
        <v/>
      </c>
      <c r="DE73" s="413" t="str">
        <f t="shared" ca="1" si="167"/>
        <v/>
      </c>
      <c r="DF73" s="431">
        <f ca="1">IF(OR(DG73="",DG73=0),"",MAX(DF$65:DF72)+1)</f>
        <v>3</v>
      </c>
      <c r="DG73" s="412" t="str">
        <f t="shared" ca="1" si="168"/>
        <v>Paycheck 1</v>
      </c>
      <c r="DH73" s="413">
        <f t="shared" ca="1" si="169"/>
        <v>850</v>
      </c>
      <c r="DI73" s="412" t="str">
        <f t="shared" ca="1" si="170"/>
        <v/>
      </c>
      <c r="DJ73" s="413" t="str">
        <f t="shared" ca="1" si="171"/>
        <v/>
      </c>
      <c r="DK73" s="412" t="str">
        <f t="shared" ca="1" si="172"/>
        <v/>
      </c>
      <c r="DL73" s="413" t="str">
        <f t="shared" ca="1" si="173"/>
        <v/>
      </c>
      <c r="DM73" s="292"/>
      <c r="DN73" s="292"/>
      <c r="DO73" s="292"/>
      <c r="DP73" s="292"/>
      <c r="DQ73" s="292"/>
      <c r="DR73" s="292"/>
      <c r="DS73" s="292"/>
    </row>
    <row r="74" spans="16:123" x14ac:dyDescent="0.3">
      <c r="AB74" s="395">
        <f ca="1">IFERROR(MATCH($AB$59,OFFSET(Year!$BD$67:$BD$118,AB73,,1000),0)+AB73,"")</f>
        <v>60</v>
      </c>
      <c r="AC74" s="404" t="str">
        <f ca="1">IFERROR(INDEX(Year!$BG$67:$BG$118,AB74),"")</f>
        <v/>
      </c>
      <c r="AD74" s="405" t="str">
        <f ca="1">IFERROR(INDEX(Year!$BE$67:$BE$118,AB74),"")</f>
        <v/>
      </c>
      <c r="AE74" s="406" t="str">
        <f ca="1">IFERROR(INDEX(Year!$BF$67:$BF$118,AB74),"")</f>
        <v/>
      </c>
      <c r="AF74" s="407" t="str">
        <f ca="1">IFERROR(INDEX(Year!$BD$67:$BD$118,AB74),"")</f>
        <v/>
      </c>
      <c r="AI74" s="304" t="str">
        <f t="shared" ca="1" si="183"/>
        <v/>
      </c>
      <c r="AJ74" s="305" t="str">
        <f t="shared" ca="1" si="174"/>
        <v/>
      </c>
      <c r="AK74" s="306" t="str">
        <f t="shared" ca="1" si="175"/>
        <v/>
      </c>
      <c r="AL74" s="307" t="str">
        <f t="shared" ca="1" si="176"/>
        <v/>
      </c>
      <c r="AM74" s="304" t="str">
        <f t="shared" ca="1" si="184"/>
        <v/>
      </c>
      <c r="AN74" s="305" t="str">
        <f t="shared" ca="1" si="177"/>
        <v/>
      </c>
      <c r="AO74" s="306" t="str">
        <f t="shared" ca="1" si="178"/>
        <v/>
      </c>
      <c r="AP74" s="307" t="str">
        <f t="shared" ca="1" si="179"/>
        <v/>
      </c>
      <c r="AQ74" s="304" t="str">
        <f t="shared" ca="1" si="185"/>
        <v/>
      </c>
      <c r="AR74" s="305" t="str">
        <f t="shared" ca="1" si="180"/>
        <v/>
      </c>
      <c r="AS74" s="306" t="str">
        <f t="shared" ca="1" si="181"/>
        <v/>
      </c>
      <c r="AT74" s="307" t="str">
        <f t="shared" ca="1" si="182"/>
        <v/>
      </c>
      <c r="AU74" s="304"/>
      <c r="AV74" s="305"/>
      <c r="AW74" s="306"/>
      <c r="AX74" s="307"/>
      <c r="AY74" s="304"/>
      <c r="AZ74" s="305"/>
      <c r="BA74" s="306"/>
      <c r="BB74" s="307"/>
      <c r="BC74" s="304"/>
      <c r="BD74" s="305"/>
      <c r="BE74" s="306"/>
      <c r="BF74" s="307"/>
      <c r="BG74" s="304"/>
      <c r="BH74" s="305"/>
      <c r="BI74" s="306"/>
      <c r="BJ74" s="307"/>
      <c r="BL74" s="412" t="str">
        <f ca="1">IF(OR(BM74="",BM74=0),"",MAX(BL$5:BL73)+1)</f>
        <v/>
      </c>
      <c r="BM74" s="316" t="str">
        <f ca="1">IFERROR(INDEX($AJ$6:$AJ$17, ROWS(BM$4:$BM72)), IFERROR(INDEX($AN$6:$AN$17, ROWS(BM$4:$BM72)-ROWS($AJ$6:$AJ$17)), IFERROR(INDEX($AR$6:$AR$17, ROWS(BM$4:$BM72)-ROWS($AJ$6:$AJ$17)-ROWS($AN$6:$AN$17)),IFERROR(INDEX($AV$6:$AV$17, ROWS(BM$4:$BM72)-ROWS($AJ$6:$AJ$17)-ROWS($AN$6:$AN$17)-ROWS($AR$6:$AR$17)),IFERROR(INDEX($AZ$6:$AZ$17, ROWS(BM$4:$BM72)-ROWS($AJ$6:$AJ$17)-ROWS($AN$6:$AN$17)-ROWS($AR$6:$AR$17)-ROWS($AV$6:$AV$17)),IFERROR(INDEX($BD$6:$BD$17, ROWS(BM$4:$BM72)-ROWS($AJ$6:$AJ$17)-ROWS($AN$6:$AN$17)-ROWS($AR$6:$AR$17)-ROWS($AV$6:$AV$17)-ROWS($AZ$6:$AZ$17)),IFERROR(INDEX($BH$6:$BH$17, ROWS(BM$4:$BM72)-ROWS($AJ$6:$AJ$17)-ROWS($AN$6:$AN$17)-ROWS($AR$6:$AR$17)-ROWS($AV$6:$AV$17)-ROWS($AZ$6:$AZ$17)-ROWS($BD$6:$BD$17)), "")))))))</f>
        <v/>
      </c>
      <c r="BN74" s="316" t="str">
        <f t="shared" ca="1" si="186"/>
        <v/>
      </c>
      <c r="BO74" s="316" t="str">
        <f ca="1">IF(OR(BP74="",BP74=0),"",MAX(BO$5:BO73)+1)</f>
        <v/>
      </c>
      <c r="BP74" s="316" t="str">
        <f ca="1">IFERROR(INDEX($AK$6:$AK$17, ROWS($BP$4:BP72)), IFERROR(INDEX($AO$6:$AO$17, ROWS($BP$4:BP72)-ROWS($AK$6:$AK$17)), IFERROR(INDEX($AS$6:$AS$17, ROWS($BP$4:BP72)-ROWS($AK$6:$AK$17)-ROWS($AO$6:$AO$17)),IFERROR(INDEX($AW$6:$AW$17, ROWS($BP$4:BP72)-ROWS($AK$6:$AK$17)-ROWS($AO$6:$AO$17)-ROWS($AS$6:$AS$17)),IFERROR(INDEX($BA$6:$BA$17, ROWS($BP$4:BP72)-ROWS($AK$6:$AK$17)-ROWS($AO$6:$AO$17)-ROWS($AS$6:$AS$17)-ROWS($AW$6:$AW$17)),IFERROR(INDEX($BE$6:$BE$17, ROWS($BP$4:BP72)-ROWS($AK$6:$AK$17)-ROWS($AO$6:$AO$17)-ROWS($AS$6:$AS$17)-ROWS($AW$6:$AW$17)-ROWS($BA$6:$BA$17)),IFERROR(INDEX($BI$6:$BI$17, ROWS($BP$4:BP72)-ROWS($AK$6:$AK$17)-ROWS($AO$6:$AO$17)-ROWS($AS$6:$AS$17)-ROWS($AW$6:$AW$17)-ROWS($BA$6:$BA$17)-ROWS($BE$6:$BE$17)), "")))))))</f>
        <v/>
      </c>
      <c r="BQ74" s="316" t="str">
        <f t="shared" ca="1" si="187"/>
        <v/>
      </c>
      <c r="BR74" s="413" t="str">
        <f t="shared" ca="1" si="188"/>
        <v/>
      </c>
      <c r="BS74" s="412" t="str">
        <f ca="1">IF(OR(BT74="",BT74=0),"",MAX(BS$5:BS73)+1)</f>
        <v/>
      </c>
      <c r="BT74" s="316" t="str">
        <f ca="1">IFERROR(INDEX($AJ$22:$AJ$33, ROWS($BT$4:BT72)), IFERROR(INDEX($AN$22:$AN$33, ROWS($BT$4:BT72)-ROWS($AJ$22:$AJ$33)), IFERROR(INDEX($AR$22:$AR$33, ROWS($BT$4:BT72)-ROWS($AJ$22:$AJ$33)-ROWS($AN$22:$AN$33)),IFERROR(INDEX($AV$22:$AV$33, ROWS($BT$4:BT72)-ROWS($AJ$22:$AJ$33)-ROWS($AN$22:$AN$33)-ROWS($AR$22:$AR$33)),IFERROR(INDEX($AZ$22:$AZ$33, ROWS($BT$4:BT72)-ROWS($AJ$22:$AJ$33)-ROWS($AN$22:$AN$33)-ROWS($AR$22:$AR$33)-ROWS($AV$22:$AV$33)),IFERROR(INDEX($BD$22:$BD$33, ROWS($BT$4:BT72)-ROWS($AJ$22:$AJ$33)-ROWS($AN$22:$AN$33)-ROWS($AR$22:$AR$33)-ROWS($AV$22:$AV$33)-ROWS($AZ$22:$AZ$33)),IFERROR(INDEX($BH$22:$BH$33, ROWS($BT$4:BT72)-ROWS($AJ$22:$AJ$33)-ROWS($AN$22:$AN$33)-ROWS($AR$22:$AR$33)-ROWS($AV$22:$AV$33)-ROWS($AZ$22:$AZ$33)-ROWS($BD$22:$BD$33)), "")))))))</f>
        <v/>
      </c>
      <c r="BU74" s="316" t="str">
        <f t="shared" ca="1" si="189"/>
        <v/>
      </c>
      <c r="BV74" s="316" t="str">
        <f ca="1">IF(OR(BW74="",BW74=0),"",MAX(BV$5:BV73)+1)</f>
        <v/>
      </c>
      <c r="BW74" s="316" t="str">
        <f ca="1">IFERROR(INDEX($AK$22:$AK$33, ROWS($BW$4:BW72)), IFERROR(INDEX($AO$22:$AO$33, ROWS($BW$4:BW72)-ROWS($AK$22:$AK$33)), IFERROR(INDEX($AS$22:$AS$33, ROWS($BW$4:BW72)-ROWS($AK$22:$AK$33)-ROWS($AO$22:$AO$33)),IFERROR(INDEX($AW$22:$AW$33, ROWS($BW$4:BW72)-ROWS($AK$22:$AK$33)-ROWS($AO$22:$AO$33)-ROWS($AS$22:$AS$33)),IFERROR(INDEX($BA$22:$BA$33, ROWS($BW$4:BW72)-ROWS($AK$22:$AK$33)-ROWS($AO$22:$AO$33)-ROWS($AS$22:$AS$33)-ROWS($AW$22:$AW$33)),IFERROR(INDEX($BE$22:$BE$33, ROWS($BW$4:BW72)-ROWS($AK$22:$AK$33)-ROWS($AO$22:$AO$33)-ROWS($AS$22:$AS$33)-ROWS($AW$22:$AW$33)-ROWS($BA$22:$BA$33)),IFERROR(INDEX($BI$22:$BI$33, ROWS($BW$4:BW72)-ROWS($AK$22:$AK$33)-ROWS($AO$22:$AO$33)-ROWS($AS$22:$AS$33)-ROWS($AW$22:$AW$33)-ROWS($BA$22:$BA$33)-ROWS($BE$22:$BE$33)), "")))))))</f>
        <v/>
      </c>
      <c r="BX74" s="316" t="str">
        <f t="shared" ca="1" si="190"/>
        <v/>
      </c>
      <c r="BY74" s="413" t="str">
        <f t="shared" ca="1" si="191"/>
        <v/>
      </c>
      <c r="BZ74" s="412" t="str">
        <f ca="1">IF(OR(CA74="",CA74=0),"",MAX(BZ$5:BZ73)+1)</f>
        <v/>
      </c>
      <c r="CA74" s="316" t="str">
        <f ca="1">IFERROR(INDEX($AJ$38:$AJ$49, ROWS($CA$4:CA72)), IFERROR(INDEX($AN$38:$AN$49, ROWS($CA$4:CA72)-ROWS($AJ$38:$AJ$49)), IFERROR(INDEX($AR$38:$AR$49, ROWS($CA$4:CA72)-ROWS($AJ$38:$AJ$49)-ROWS($AN$38:$AN$49)),IFERROR(INDEX($AV$38:$AV$49, ROWS($CA$4:CA72)-ROWS($AJ$38:$AJ$49)-ROWS($AN$38:$AN$49)-ROWS($AR$38:$AR$49)),IFERROR(INDEX($AZ$38:$AZ$49, ROWS($CA$4:CA72)-ROWS($AJ$38:$AJ$49)-ROWS($AN$38:$AN$49)-ROWS($AR$38:$AR$49)-ROWS($AV$38:$AV$49)),IFERROR(INDEX($BD$38:$BD$49, ROWS($CA$4:CA72)-ROWS($AJ$38:$AJ$49)-ROWS($AN$38:$AN$49)-ROWS($AR$38:$AR$49)-ROWS($AV$38:$AV$49)-ROWS($AZ$38:$AZ$49)),IFERROR(INDEX($BH$38:$BH$49, ROWS($CA$4:CA72)-ROWS($AJ$38:$AJ$49)-ROWS($AN$38:$AN$49)-ROWS($AR$38:$AR$49)-ROWS($AV$38:$AV$49)-ROWS($AZ$38:$AZ$49)-ROWS($BD$38:$BD$49)), "")))))))</f>
        <v/>
      </c>
      <c r="CB74" s="316" t="str">
        <f t="shared" ca="1" si="192"/>
        <v/>
      </c>
      <c r="CC74" s="316" t="str">
        <f ca="1">IF(OR(CD74="",CD74=0),"",MAX(CC$5:CC73)+1)</f>
        <v/>
      </c>
      <c r="CD74" s="316" t="str">
        <f ca="1">IFERROR(INDEX($AK$38:$AK$49, ROWS($CD$4:CD72)), IFERROR(INDEX($AO$38:$AO$49, ROWS($CD$4:CD72)-ROWS($AK$38:$AK$49)), IFERROR(INDEX($AS$38:$AS$49, ROWS($CD$4:CD72)-ROWS($AK$38:$AK$49)-ROWS($AO$38:$AO$49)),IFERROR(INDEX($AW$38:$AW$49, ROWS($CD$4:CD72)-ROWS($AK$38:$AK$49)-ROWS($AO$38:$AO$49)-ROWS($AS$38:$AS$49)),IFERROR(INDEX($BA$38:$BA$49, ROWS($CD$4:CD72)-ROWS($AK$38:$AK$49)-ROWS($AO$38:$AO$49)-ROWS($AS$38:$AS$49)-ROWS($AW$38:$AW$49)),IFERROR(INDEX($BE$38:$BE$49, ROWS($CD$4:CD72)-ROWS($AK$38:$AK$49)-ROWS($AO$38:$AO$49)-ROWS($AS$38:$AS$49)-ROWS($AW$38:$AW$49)-ROWS($BA$38:$BA$49)),IFERROR(INDEX($BI$38:$BI$49, ROWS($CD$4:CD72)-ROWS($AK$38:$AK$49)-ROWS($AO$38:$AO$49)-ROWS($AS$38:$AS$49)-ROWS($AW$38:$AW$49)-ROWS($BA$38:$BA$49)-ROWS($BE$38:$BE$49)), "")))))))</f>
        <v/>
      </c>
      <c r="CE74" s="316" t="str">
        <f t="shared" ca="1" si="193"/>
        <v/>
      </c>
      <c r="CF74" s="413" t="str">
        <f t="shared" ca="1" si="194"/>
        <v/>
      </c>
      <c r="CG74" s="412" t="str">
        <f ca="1">IF(OR(CH74="",CH74=0),"",MAX(CG$5:CG73)+1)</f>
        <v/>
      </c>
      <c r="CH74" s="316" t="str">
        <f ca="1">IFERROR(INDEX($AJ$54:$AJ$65, ROWS($CH$4:CH72)), IFERROR(INDEX($AN$54:$AN$65, ROWS($CH$4:CH72)-ROWS($AJ$54:$AJ$65)), IFERROR(INDEX($AR$54:$AR$65, ROWS($CH$4:CH72)-ROWS($AJ$54:$AJ$65)-ROWS($AN$54:$AN$65)),IFERROR(INDEX($AV$54:$AV$65, ROWS($CH$4:CH72)-ROWS($AJ$54:$AJ$65)-ROWS($AN$54:$AN$65)-ROWS($AR$54:$AR$65)),IFERROR(INDEX($AZ$54:$AZ$65, ROWS($CH$4:CH72)-ROWS($AJ$54:$AJ$65)-ROWS($AN$54:$AN$65)-ROWS($AR$54:$AR$65)-ROWS($AV$54:$AV$65)),IFERROR(INDEX($BD$54:$BD$65, ROWS($CH$4:CH72)-ROWS($AJ$54:$AJ$65)-ROWS($AN$54:$AN$65)-ROWS($AR$54:$AR$65)-ROWS($AV$54:$AV$65)-ROWS($AZ$54:$AZ$65)),IFERROR(INDEX($BH$54:$BH$65, ROWS($CH$4:CH72)-ROWS($AJ$54:$AJ$65)-ROWS($AN$54:$AN$65)-ROWS($AR$54:$AR$65)-ROWS($AV$54:$AV$65)-ROWS($AZ$54:$AZ$65)-ROWS($BD$54:$BD$65)), "")))))))</f>
        <v/>
      </c>
      <c r="CI74" s="316" t="str">
        <f t="shared" ca="1" si="195"/>
        <v/>
      </c>
      <c r="CJ74" s="316" t="str">
        <f ca="1">IF(OR(CK74="",CK74=0),"",MAX(CJ$5:CJ73)+1)</f>
        <v/>
      </c>
      <c r="CK74" s="316" t="str">
        <f ca="1">IFERROR(INDEX($AK$54:$AK$65, ROWS($CK$4:CK72)), IFERROR(INDEX($AO$54:$AO$65, ROWS($CK$4:CK72)-ROWS($AK$54:$AK$65)), IFERROR(INDEX($AS$54:$AS$65, ROWS($CK$4:CK72)-ROWS($AK$54:$AK$65)-ROWS($AO$54:$AO$65)),IFERROR(INDEX($AW$54:$AW$65, ROWS($CK$4:CK72)-ROWS($AK$54:$AK$65)-ROWS($AO$54:$AO$65)-ROWS($AS$54:$AS$65)),IFERROR(INDEX($BA$54:$BA$65, ROWS($CK$4:CK72)-ROWS($AK$54:$AK$65)-ROWS($AO$54:$AO$65)-ROWS($AS$54:$AS$65)-ROWS($AW$54:$AW$65)),IFERROR(INDEX($BE$54:$BE$65, ROWS($CK$4:CK72)-ROWS($AK$54:$AK$65)-ROWS($AO$54:$AO$65)-ROWS($AS$54:$AS$65)-ROWS($AW$54:$AW$65)-ROWS($BA$54:$BA$65)),IFERROR(INDEX($BI$54:$BI$65, ROWS($CK$4:CK72)-ROWS($AK$54:$AK$65)-ROWS($AO$54:$AO$65)-ROWS($AS$54:$AS$65)-ROWS($AW$54:$AW$65)-ROWS($BA$54:$BA$65)-ROWS($BE$54:$BE$65)), "")))))))</f>
        <v/>
      </c>
      <c r="CL74" s="316" t="str">
        <f t="shared" ca="1" si="196"/>
        <v/>
      </c>
      <c r="CM74" s="413" t="str">
        <f t="shared" ca="1" si="197"/>
        <v/>
      </c>
      <c r="CN74" s="412" t="str">
        <f>IF(OR(CO74="",CO74=0),"",MAX(CN$5:CN73)+1)</f>
        <v/>
      </c>
      <c r="CO74" s="316">
        <f>IFERROR(INDEX($AJ$70:$AJ$81, ROWS($CO$4:CO72)), IFERROR(INDEX($AN$70:$AN$81, ROWS($CO$4:CO72)-ROWS($AJ$70:$AJ$81)), IFERROR(INDEX($AR$70:$AR$81, ROWS($CO$4:CO72)-ROWS($AJ$70:$AJ$81)-ROWS($AN$70:$AN$81)),IFERROR(INDEX($AV$70:$AV$81, ROWS($CO$4:CO72)-ROWS($AJ$70:$AJ$81)-ROWS($AN$70:$AN$81)-ROWS($AR$70:$AR$81)),IFERROR(INDEX($AZ$70:$AZ$81, ROWS($CO$4:CO72)-ROWS($AJ$70:$AJ$81)-ROWS($AN$70:$AN$81)-ROWS($AR$70:$AR$81)-ROWS($AV$70:$AV$81)),IFERROR(INDEX($BD$70:$BD$81, ROWS($CO$4:CO72)-ROWS($AJ$70:$AJ$81)-ROWS($AN$70:$AN$81)-ROWS($AR$70:$AR$81)-ROWS($AV$70:$AV$81)-ROWS($AZ$70:$AZ$81)),IFERROR(INDEX($BH$70:$BH$81, ROWS($CO$4:CO72)-ROWS($AJ$70:$AJ$81)-ROWS($AN$70:$AN$81)-ROWS($AR$70:$AR$81)-ROWS($AV$70:$AV$81)-ROWS($AZ$70:$AZ$81)-ROWS($BD$70:$BD$81)), "")))))))</f>
        <v>0</v>
      </c>
      <c r="CP74" s="316" t="str">
        <f t="shared" ca="1" si="198"/>
        <v/>
      </c>
      <c r="CQ74" s="316" t="str">
        <f>IF(OR(CR74="",CR74=0),"",MAX(CQ$5:CQ73)+1)</f>
        <v/>
      </c>
      <c r="CR74" s="316">
        <f>IFERROR(INDEX($AK$70:$AK$81, ROWS($CR$4:CR72)), IFERROR(INDEX($AO$70:$AO$81, ROWS($CR$4:CR72)-ROWS($AK$70:$AK$81)), IFERROR(INDEX($AS$70:$AS$81, ROWS($CR$4:CR72)-ROWS($AK$70:$AK$81)-ROWS($AO$70:$AO$81)),IFERROR(INDEX($AW$70:$AW$81, ROWS($CR$4:CR72)-ROWS($AK$70:$AK$81)-ROWS($AO$70:$AO$81)-ROWS($AS$70:$AS$81)),IFERROR(INDEX($BA$70:$BA$81, ROWS($CR$4:CR72)-ROWS($AK$70:$AK$81)-ROWS($AO$70:$AO$81)-ROWS($AS$70:$AS$81)-ROWS($AW$70:$AW$81)),IFERROR(INDEX($BE$70:$BE$81, ROWS($CR$4:CR72)-ROWS($AK$70:$AK$81)-ROWS($AO$70:$AO$81)-ROWS($AS$70:$AS$81)-ROWS($AW$70:$AW$81)-ROWS($BA$70:$BA$81)),IFERROR(INDEX($BI$70:$BI$81, ROWS($CR$4:CR72)-ROWS($AK$70:$AK$81)-ROWS($AO$70:$AO$81)-ROWS($AS$70:$AS$81)-ROWS($AW$70:$AW$81)-ROWS($BA$70:$BA$81)-ROWS($BE$70:$BE$81)), "")))))))</f>
        <v>0</v>
      </c>
      <c r="CS74" s="316" t="str">
        <f t="shared" ca="1" si="199"/>
        <v/>
      </c>
      <c r="CT74" s="413" t="str">
        <f t="shared" ca="1" si="200"/>
        <v/>
      </c>
      <c r="CU74" s="412" t="str">
        <f>IF(OR(CV74="",CV74=0),"",MAX(CU$5:CU73)+1)</f>
        <v/>
      </c>
      <c r="CV74" s="316" t="str">
        <f>IFERROR(INDEX($AJ$86:$AJ$97, ROWS($CV$4:CV72)), IFERROR(INDEX($AN$86:$AN$97, ROWS($CV$4:CV72)-ROWS($AJ$86:$AJ$97)), ""))</f>
        <v/>
      </c>
      <c r="CW74" s="316" t="str">
        <f t="shared" si="201"/>
        <v/>
      </c>
      <c r="CX74" s="316" t="str">
        <f>IF(OR(CY74="",CY74=0),"",MAX(CX$5:CX73)+1)</f>
        <v/>
      </c>
      <c r="CY74" s="316" t="str">
        <f>IFERROR(INDEX($AK$86:$AK$97, ROWS($CY$4:CY72)), IFERROR(INDEX($AO$86:$AO$97, ROWS($CY$4:CY72)-ROWS($AK$86:$AK$97)), ""))</f>
        <v/>
      </c>
      <c r="CZ74" s="316" t="str">
        <f t="shared" si="202"/>
        <v/>
      </c>
      <c r="DA74" s="413" t="str">
        <f t="shared" si="203"/>
        <v/>
      </c>
      <c r="DC74" s="438">
        <f ca="1">IF(OR(DD74="",DD74=0),"",MAX(DC$65:DC73)+1)</f>
        <v>6</v>
      </c>
      <c r="DD74" s="434" t="str">
        <f t="shared" ca="1" si="166"/>
        <v>Car 1 Gas</v>
      </c>
      <c r="DE74" s="413">
        <f t="shared" ca="1" si="167"/>
        <v>50</v>
      </c>
      <c r="DF74" s="431" t="str">
        <f ca="1">IF(OR(DG74="",DG74=0),"",MAX(DF$65:DF73)+1)</f>
        <v/>
      </c>
      <c r="DG74" s="412" t="str">
        <f t="shared" ca="1" si="168"/>
        <v/>
      </c>
      <c r="DH74" s="413" t="str">
        <f t="shared" ca="1" si="169"/>
        <v/>
      </c>
      <c r="DI74" s="412" t="str">
        <f t="shared" ca="1" si="170"/>
        <v/>
      </c>
      <c r="DJ74" s="413" t="str">
        <f t="shared" ca="1" si="171"/>
        <v/>
      </c>
      <c r="DK74" s="412" t="str">
        <f t="shared" ca="1" si="172"/>
        <v/>
      </c>
      <c r="DL74" s="413" t="str">
        <f t="shared" ca="1" si="173"/>
        <v/>
      </c>
      <c r="DM74" s="292"/>
      <c r="DN74" s="292"/>
      <c r="DO74" s="292"/>
      <c r="DP74" s="292"/>
      <c r="DQ74" s="292"/>
      <c r="DR74" s="292"/>
      <c r="DS74" s="292"/>
    </row>
    <row r="75" spans="16:123" x14ac:dyDescent="0.3">
      <c r="AB75" s="395">
        <f ca="1">IFERROR(MATCH($AB$59,OFFSET(Year!$BD$67:$BD$118,AB74,,1000),0)+AB74,"")</f>
        <v>61</v>
      </c>
      <c r="AC75" s="404" t="str">
        <f ca="1">IFERROR(INDEX(Year!$BG$67:$BG$118,AB75),"")</f>
        <v/>
      </c>
      <c r="AD75" s="405" t="str">
        <f ca="1">IFERROR(INDEX(Year!$BE$67:$BE$118,AB75),"")</f>
        <v/>
      </c>
      <c r="AE75" s="406" t="str">
        <f ca="1">IFERROR(INDEX(Year!$BF$67:$BF$118,AB75),"")</f>
        <v/>
      </c>
      <c r="AF75" s="407" t="str">
        <f ca="1">IFERROR(INDEX(Year!$BD$67:$BD$118,AB75),"")</f>
        <v/>
      </c>
      <c r="AI75" s="304" t="str">
        <f t="shared" ca="1" si="183"/>
        <v/>
      </c>
      <c r="AJ75" s="305" t="str">
        <f t="shared" ca="1" si="174"/>
        <v/>
      </c>
      <c r="AK75" s="306" t="str">
        <f t="shared" ca="1" si="175"/>
        <v/>
      </c>
      <c r="AL75" s="307" t="str">
        <f t="shared" ca="1" si="176"/>
        <v/>
      </c>
      <c r="AM75" s="304" t="str">
        <f t="shared" ca="1" si="184"/>
        <v/>
      </c>
      <c r="AN75" s="305" t="str">
        <f t="shared" ca="1" si="177"/>
        <v/>
      </c>
      <c r="AO75" s="306" t="str">
        <f t="shared" ca="1" si="178"/>
        <v/>
      </c>
      <c r="AP75" s="307" t="str">
        <f t="shared" ca="1" si="179"/>
        <v/>
      </c>
      <c r="AQ75" s="304" t="str">
        <f t="shared" ca="1" si="185"/>
        <v/>
      </c>
      <c r="AR75" s="305" t="str">
        <f t="shared" ca="1" si="180"/>
        <v/>
      </c>
      <c r="AS75" s="306" t="str">
        <f t="shared" ca="1" si="181"/>
        <v/>
      </c>
      <c r="AT75" s="307" t="str">
        <f t="shared" ca="1" si="182"/>
        <v/>
      </c>
      <c r="AU75" s="304"/>
      <c r="AV75" s="305"/>
      <c r="AW75" s="306"/>
      <c r="AX75" s="307"/>
      <c r="AY75" s="304"/>
      <c r="AZ75" s="305"/>
      <c r="BA75" s="306"/>
      <c r="BB75" s="307"/>
      <c r="BC75" s="304"/>
      <c r="BD75" s="305"/>
      <c r="BE75" s="306"/>
      <c r="BF75" s="307"/>
      <c r="BG75" s="304"/>
      <c r="BH75" s="305"/>
      <c r="BI75" s="306"/>
      <c r="BJ75" s="307"/>
      <c r="BL75" s="412" t="str">
        <f ca="1">IF(OR(BM75="",BM75=0),"",MAX(BL$5:BL74)+1)</f>
        <v/>
      </c>
      <c r="BM75" s="316" t="str">
        <f ca="1">IFERROR(INDEX($AJ$6:$AJ$17, ROWS(BM$4:$BM73)), IFERROR(INDEX($AN$6:$AN$17, ROWS(BM$4:$BM73)-ROWS($AJ$6:$AJ$17)), IFERROR(INDEX($AR$6:$AR$17, ROWS(BM$4:$BM73)-ROWS($AJ$6:$AJ$17)-ROWS($AN$6:$AN$17)),IFERROR(INDEX($AV$6:$AV$17, ROWS(BM$4:$BM73)-ROWS($AJ$6:$AJ$17)-ROWS($AN$6:$AN$17)-ROWS($AR$6:$AR$17)),IFERROR(INDEX($AZ$6:$AZ$17, ROWS(BM$4:$BM73)-ROWS($AJ$6:$AJ$17)-ROWS($AN$6:$AN$17)-ROWS($AR$6:$AR$17)-ROWS($AV$6:$AV$17)),IFERROR(INDEX($BD$6:$BD$17, ROWS(BM$4:$BM73)-ROWS($AJ$6:$AJ$17)-ROWS($AN$6:$AN$17)-ROWS($AR$6:$AR$17)-ROWS($AV$6:$AV$17)-ROWS($AZ$6:$AZ$17)),IFERROR(INDEX($BH$6:$BH$17, ROWS(BM$4:$BM73)-ROWS($AJ$6:$AJ$17)-ROWS($AN$6:$AN$17)-ROWS($AR$6:$AR$17)-ROWS($AV$6:$AV$17)-ROWS($AZ$6:$AZ$17)-ROWS($BD$6:$BD$17)), "")))))))</f>
        <v/>
      </c>
      <c r="BN75" s="316" t="str">
        <f t="shared" ca="1" si="186"/>
        <v/>
      </c>
      <c r="BO75" s="316" t="str">
        <f ca="1">IF(OR(BP75="",BP75=0),"",MAX(BO$5:BO74)+1)</f>
        <v/>
      </c>
      <c r="BP75" s="316" t="str">
        <f ca="1">IFERROR(INDEX($AK$6:$AK$17, ROWS($BP$4:BP73)), IFERROR(INDEX($AO$6:$AO$17, ROWS($BP$4:BP73)-ROWS($AK$6:$AK$17)), IFERROR(INDEX($AS$6:$AS$17, ROWS($BP$4:BP73)-ROWS($AK$6:$AK$17)-ROWS($AO$6:$AO$17)),IFERROR(INDEX($AW$6:$AW$17, ROWS($BP$4:BP73)-ROWS($AK$6:$AK$17)-ROWS($AO$6:$AO$17)-ROWS($AS$6:$AS$17)),IFERROR(INDEX($BA$6:$BA$17, ROWS($BP$4:BP73)-ROWS($AK$6:$AK$17)-ROWS($AO$6:$AO$17)-ROWS($AS$6:$AS$17)-ROWS($AW$6:$AW$17)),IFERROR(INDEX($BE$6:$BE$17, ROWS($BP$4:BP73)-ROWS($AK$6:$AK$17)-ROWS($AO$6:$AO$17)-ROWS($AS$6:$AS$17)-ROWS($AW$6:$AW$17)-ROWS($BA$6:$BA$17)),IFERROR(INDEX($BI$6:$BI$17, ROWS($BP$4:BP73)-ROWS($AK$6:$AK$17)-ROWS($AO$6:$AO$17)-ROWS($AS$6:$AS$17)-ROWS($AW$6:$AW$17)-ROWS($BA$6:$BA$17)-ROWS($BE$6:$BE$17)), "")))))))</f>
        <v/>
      </c>
      <c r="BQ75" s="316" t="str">
        <f t="shared" ca="1" si="187"/>
        <v/>
      </c>
      <c r="BR75" s="413" t="str">
        <f t="shared" ca="1" si="188"/>
        <v/>
      </c>
      <c r="BS75" s="412" t="str">
        <f ca="1">IF(OR(BT75="",BT75=0),"",MAX(BS$5:BS74)+1)</f>
        <v/>
      </c>
      <c r="BT75" s="316" t="str">
        <f ca="1">IFERROR(INDEX($AJ$22:$AJ$33, ROWS($BT$4:BT73)), IFERROR(INDEX($AN$22:$AN$33, ROWS($BT$4:BT73)-ROWS($AJ$22:$AJ$33)), IFERROR(INDEX($AR$22:$AR$33, ROWS($BT$4:BT73)-ROWS($AJ$22:$AJ$33)-ROWS($AN$22:$AN$33)),IFERROR(INDEX($AV$22:$AV$33, ROWS($BT$4:BT73)-ROWS($AJ$22:$AJ$33)-ROWS($AN$22:$AN$33)-ROWS($AR$22:$AR$33)),IFERROR(INDEX($AZ$22:$AZ$33, ROWS($BT$4:BT73)-ROWS($AJ$22:$AJ$33)-ROWS($AN$22:$AN$33)-ROWS($AR$22:$AR$33)-ROWS($AV$22:$AV$33)),IFERROR(INDEX($BD$22:$BD$33, ROWS($BT$4:BT73)-ROWS($AJ$22:$AJ$33)-ROWS($AN$22:$AN$33)-ROWS($AR$22:$AR$33)-ROWS($AV$22:$AV$33)-ROWS($AZ$22:$AZ$33)),IFERROR(INDEX($BH$22:$BH$33, ROWS($BT$4:BT73)-ROWS($AJ$22:$AJ$33)-ROWS($AN$22:$AN$33)-ROWS($AR$22:$AR$33)-ROWS($AV$22:$AV$33)-ROWS($AZ$22:$AZ$33)-ROWS($BD$22:$BD$33)), "")))))))</f>
        <v/>
      </c>
      <c r="BU75" s="316" t="str">
        <f t="shared" ca="1" si="189"/>
        <v/>
      </c>
      <c r="BV75" s="316" t="str">
        <f ca="1">IF(OR(BW75="",BW75=0),"",MAX(BV$5:BV74)+1)</f>
        <v/>
      </c>
      <c r="BW75" s="316" t="str">
        <f ca="1">IFERROR(INDEX($AK$22:$AK$33, ROWS($BW$4:BW73)), IFERROR(INDEX($AO$22:$AO$33, ROWS($BW$4:BW73)-ROWS($AK$22:$AK$33)), IFERROR(INDEX($AS$22:$AS$33, ROWS($BW$4:BW73)-ROWS($AK$22:$AK$33)-ROWS($AO$22:$AO$33)),IFERROR(INDEX($AW$22:$AW$33, ROWS($BW$4:BW73)-ROWS($AK$22:$AK$33)-ROWS($AO$22:$AO$33)-ROWS($AS$22:$AS$33)),IFERROR(INDEX($BA$22:$BA$33, ROWS($BW$4:BW73)-ROWS($AK$22:$AK$33)-ROWS($AO$22:$AO$33)-ROWS($AS$22:$AS$33)-ROWS($AW$22:$AW$33)),IFERROR(INDEX($BE$22:$BE$33, ROWS($BW$4:BW73)-ROWS($AK$22:$AK$33)-ROWS($AO$22:$AO$33)-ROWS($AS$22:$AS$33)-ROWS($AW$22:$AW$33)-ROWS($BA$22:$BA$33)),IFERROR(INDEX($BI$22:$BI$33, ROWS($BW$4:BW73)-ROWS($AK$22:$AK$33)-ROWS($AO$22:$AO$33)-ROWS($AS$22:$AS$33)-ROWS($AW$22:$AW$33)-ROWS($BA$22:$BA$33)-ROWS($BE$22:$BE$33)), "")))))))</f>
        <v/>
      </c>
      <c r="BX75" s="316" t="str">
        <f t="shared" ca="1" si="190"/>
        <v/>
      </c>
      <c r="BY75" s="413" t="str">
        <f t="shared" ca="1" si="191"/>
        <v/>
      </c>
      <c r="BZ75" s="412" t="str">
        <f ca="1">IF(OR(CA75="",CA75=0),"",MAX(BZ$5:BZ74)+1)</f>
        <v/>
      </c>
      <c r="CA75" s="316" t="str">
        <f ca="1">IFERROR(INDEX($AJ$38:$AJ$49, ROWS($CA$4:CA73)), IFERROR(INDEX($AN$38:$AN$49, ROWS($CA$4:CA73)-ROWS($AJ$38:$AJ$49)), IFERROR(INDEX($AR$38:$AR$49, ROWS($CA$4:CA73)-ROWS($AJ$38:$AJ$49)-ROWS($AN$38:$AN$49)),IFERROR(INDEX($AV$38:$AV$49, ROWS($CA$4:CA73)-ROWS($AJ$38:$AJ$49)-ROWS($AN$38:$AN$49)-ROWS($AR$38:$AR$49)),IFERROR(INDEX($AZ$38:$AZ$49, ROWS($CA$4:CA73)-ROWS($AJ$38:$AJ$49)-ROWS($AN$38:$AN$49)-ROWS($AR$38:$AR$49)-ROWS($AV$38:$AV$49)),IFERROR(INDEX($BD$38:$BD$49, ROWS($CA$4:CA73)-ROWS($AJ$38:$AJ$49)-ROWS($AN$38:$AN$49)-ROWS($AR$38:$AR$49)-ROWS($AV$38:$AV$49)-ROWS($AZ$38:$AZ$49)),IFERROR(INDEX($BH$38:$BH$49, ROWS($CA$4:CA73)-ROWS($AJ$38:$AJ$49)-ROWS($AN$38:$AN$49)-ROWS($AR$38:$AR$49)-ROWS($AV$38:$AV$49)-ROWS($AZ$38:$AZ$49)-ROWS($BD$38:$BD$49)), "")))))))</f>
        <v/>
      </c>
      <c r="CB75" s="316" t="str">
        <f t="shared" ca="1" si="192"/>
        <v/>
      </c>
      <c r="CC75" s="316" t="str">
        <f ca="1">IF(OR(CD75="",CD75=0),"",MAX(CC$5:CC74)+1)</f>
        <v/>
      </c>
      <c r="CD75" s="316" t="str">
        <f ca="1">IFERROR(INDEX($AK$38:$AK$49, ROWS($CD$4:CD73)), IFERROR(INDEX($AO$38:$AO$49, ROWS($CD$4:CD73)-ROWS($AK$38:$AK$49)), IFERROR(INDEX($AS$38:$AS$49, ROWS($CD$4:CD73)-ROWS($AK$38:$AK$49)-ROWS($AO$38:$AO$49)),IFERROR(INDEX($AW$38:$AW$49, ROWS($CD$4:CD73)-ROWS($AK$38:$AK$49)-ROWS($AO$38:$AO$49)-ROWS($AS$38:$AS$49)),IFERROR(INDEX($BA$38:$BA$49, ROWS($CD$4:CD73)-ROWS($AK$38:$AK$49)-ROWS($AO$38:$AO$49)-ROWS($AS$38:$AS$49)-ROWS($AW$38:$AW$49)),IFERROR(INDEX($BE$38:$BE$49, ROWS($CD$4:CD73)-ROWS($AK$38:$AK$49)-ROWS($AO$38:$AO$49)-ROWS($AS$38:$AS$49)-ROWS($AW$38:$AW$49)-ROWS($BA$38:$BA$49)),IFERROR(INDEX($BI$38:$BI$49, ROWS($CD$4:CD73)-ROWS($AK$38:$AK$49)-ROWS($AO$38:$AO$49)-ROWS($AS$38:$AS$49)-ROWS($AW$38:$AW$49)-ROWS($BA$38:$BA$49)-ROWS($BE$38:$BE$49)), "")))))))</f>
        <v/>
      </c>
      <c r="CE75" s="316" t="str">
        <f t="shared" ca="1" si="193"/>
        <v/>
      </c>
      <c r="CF75" s="413" t="str">
        <f t="shared" ca="1" si="194"/>
        <v/>
      </c>
      <c r="CG75" s="412" t="str">
        <f ca="1">IF(OR(CH75="",CH75=0),"",MAX(CG$5:CG74)+1)</f>
        <v/>
      </c>
      <c r="CH75" s="316" t="str">
        <f ca="1">IFERROR(INDEX($AJ$54:$AJ$65, ROWS($CH$4:CH73)), IFERROR(INDEX($AN$54:$AN$65, ROWS($CH$4:CH73)-ROWS($AJ$54:$AJ$65)), IFERROR(INDEX($AR$54:$AR$65, ROWS($CH$4:CH73)-ROWS($AJ$54:$AJ$65)-ROWS($AN$54:$AN$65)),IFERROR(INDEX($AV$54:$AV$65, ROWS($CH$4:CH73)-ROWS($AJ$54:$AJ$65)-ROWS($AN$54:$AN$65)-ROWS($AR$54:$AR$65)),IFERROR(INDEX($AZ$54:$AZ$65, ROWS($CH$4:CH73)-ROWS($AJ$54:$AJ$65)-ROWS($AN$54:$AN$65)-ROWS($AR$54:$AR$65)-ROWS($AV$54:$AV$65)),IFERROR(INDEX($BD$54:$BD$65, ROWS($CH$4:CH73)-ROWS($AJ$54:$AJ$65)-ROWS($AN$54:$AN$65)-ROWS($AR$54:$AR$65)-ROWS($AV$54:$AV$65)-ROWS($AZ$54:$AZ$65)),IFERROR(INDEX($BH$54:$BH$65, ROWS($CH$4:CH73)-ROWS($AJ$54:$AJ$65)-ROWS($AN$54:$AN$65)-ROWS($AR$54:$AR$65)-ROWS($AV$54:$AV$65)-ROWS($AZ$54:$AZ$65)-ROWS($BD$54:$BD$65)), "")))))))</f>
        <v/>
      </c>
      <c r="CI75" s="316" t="str">
        <f t="shared" ca="1" si="195"/>
        <v/>
      </c>
      <c r="CJ75" s="316" t="str">
        <f ca="1">IF(OR(CK75="",CK75=0),"",MAX(CJ$5:CJ74)+1)</f>
        <v/>
      </c>
      <c r="CK75" s="316" t="str">
        <f ca="1">IFERROR(INDEX($AK$54:$AK$65, ROWS($CK$4:CK73)), IFERROR(INDEX($AO$54:$AO$65, ROWS($CK$4:CK73)-ROWS($AK$54:$AK$65)), IFERROR(INDEX($AS$54:$AS$65, ROWS($CK$4:CK73)-ROWS($AK$54:$AK$65)-ROWS($AO$54:$AO$65)),IFERROR(INDEX($AW$54:$AW$65, ROWS($CK$4:CK73)-ROWS($AK$54:$AK$65)-ROWS($AO$54:$AO$65)-ROWS($AS$54:$AS$65)),IFERROR(INDEX($BA$54:$BA$65, ROWS($CK$4:CK73)-ROWS($AK$54:$AK$65)-ROWS($AO$54:$AO$65)-ROWS($AS$54:$AS$65)-ROWS($AW$54:$AW$65)),IFERROR(INDEX($BE$54:$BE$65, ROWS($CK$4:CK73)-ROWS($AK$54:$AK$65)-ROWS($AO$54:$AO$65)-ROWS($AS$54:$AS$65)-ROWS($AW$54:$AW$65)-ROWS($BA$54:$BA$65)),IFERROR(INDEX($BI$54:$BI$65, ROWS($CK$4:CK73)-ROWS($AK$54:$AK$65)-ROWS($AO$54:$AO$65)-ROWS($AS$54:$AS$65)-ROWS($AW$54:$AW$65)-ROWS($BA$54:$BA$65)-ROWS($BE$54:$BE$65)), "")))))))</f>
        <v/>
      </c>
      <c r="CL75" s="316" t="str">
        <f t="shared" ca="1" si="196"/>
        <v/>
      </c>
      <c r="CM75" s="413" t="str">
        <f t="shared" ca="1" si="197"/>
        <v/>
      </c>
      <c r="CN75" s="412" t="str">
        <f>IF(OR(CO75="",CO75=0),"",MAX(CN$5:CN74)+1)</f>
        <v/>
      </c>
      <c r="CO75" s="316">
        <f>IFERROR(INDEX($AJ$70:$AJ$81, ROWS($CO$4:CO73)), IFERROR(INDEX($AN$70:$AN$81, ROWS($CO$4:CO73)-ROWS($AJ$70:$AJ$81)), IFERROR(INDEX($AR$70:$AR$81, ROWS($CO$4:CO73)-ROWS($AJ$70:$AJ$81)-ROWS($AN$70:$AN$81)),IFERROR(INDEX($AV$70:$AV$81, ROWS($CO$4:CO73)-ROWS($AJ$70:$AJ$81)-ROWS($AN$70:$AN$81)-ROWS($AR$70:$AR$81)),IFERROR(INDEX($AZ$70:$AZ$81, ROWS($CO$4:CO73)-ROWS($AJ$70:$AJ$81)-ROWS($AN$70:$AN$81)-ROWS($AR$70:$AR$81)-ROWS($AV$70:$AV$81)),IFERROR(INDEX($BD$70:$BD$81, ROWS($CO$4:CO73)-ROWS($AJ$70:$AJ$81)-ROWS($AN$70:$AN$81)-ROWS($AR$70:$AR$81)-ROWS($AV$70:$AV$81)-ROWS($AZ$70:$AZ$81)),IFERROR(INDEX($BH$70:$BH$81, ROWS($CO$4:CO73)-ROWS($AJ$70:$AJ$81)-ROWS($AN$70:$AN$81)-ROWS($AR$70:$AR$81)-ROWS($AV$70:$AV$81)-ROWS($AZ$70:$AZ$81)-ROWS($BD$70:$BD$81)), "")))))))</f>
        <v>0</v>
      </c>
      <c r="CP75" s="316" t="str">
        <f t="shared" ca="1" si="198"/>
        <v/>
      </c>
      <c r="CQ75" s="316" t="str">
        <f>IF(OR(CR75="",CR75=0),"",MAX(CQ$5:CQ74)+1)</f>
        <v/>
      </c>
      <c r="CR75" s="316">
        <f>IFERROR(INDEX($AK$70:$AK$81, ROWS($CR$4:CR73)), IFERROR(INDEX($AO$70:$AO$81, ROWS($CR$4:CR73)-ROWS($AK$70:$AK$81)), IFERROR(INDEX($AS$70:$AS$81, ROWS($CR$4:CR73)-ROWS($AK$70:$AK$81)-ROWS($AO$70:$AO$81)),IFERROR(INDEX($AW$70:$AW$81, ROWS($CR$4:CR73)-ROWS($AK$70:$AK$81)-ROWS($AO$70:$AO$81)-ROWS($AS$70:$AS$81)),IFERROR(INDEX($BA$70:$BA$81, ROWS($CR$4:CR73)-ROWS($AK$70:$AK$81)-ROWS($AO$70:$AO$81)-ROWS($AS$70:$AS$81)-ROWS($AW$70:$AW$81)),IFERROR(INDEX($BE$70:$BE$81, ROWS($CR$4:CR73)-ROWS($AK$70:$AK$81)-ROWS($AO$70:$AO$81)-ROWS($AS$70:$AS$81)-ROWS($AW$70:$AW$81)-ROWS($BA$70:$BA$81)),IFERROR(INDEX($BI$70:$BI$81, ROWS($CR$4:CR73)-ROWS($AK$70:$AK$81)-ROWS($AO$70:$AO$81)-ROWS($AS$70:$AS$81)-ROWS($AW$70:$AW$81)-ROWS($BA$70:$BA$81)-ROWS($BE$70:$BE$81)), "")))))))</f>
        <v>0</v>
      </c>
      <c r="CS75" s="316" t="str">
        <f t="shared" ca="1" si="199"/>
        <v/>
      </c>
      <c r="CT75" s="413" t="str">
        <f t="shared" ca="1" si="200"/>
        <v/>
      </c>
      <c r="CU75" s="412" t="str">
        <f>IF(OR(CV75="",CV75=0),"",MAX(CU$5:CU74)+1)</f>
        <v/>
      </c>
      <c r="CV75" s="316" t="str">
        <f>IFERROR(INDEX($AJ$86:$AJ$97, ROWS($CV$4:CV73)), IFERROR(INDEX($AN$86:$AN$97, ROWS($CV$4:CV73)-ROWS($AJ$86:$AJ$97)), ""))</f>
        <v/>
      </c>
      <c r="CW75" s="316" t="str">
        <f t="shared" si="201"/>
        <v/>
      </c>
      <c r="CX75" s="316" t="str">
        <f>IF(OR(CY75="",CY75=0),"",MAX(CX$5:CX74)+1)</f>
        <v/>
      </c>
      <c r="CY75" s="316" t="str">
        <f>IFERROR(INDEX($AK$86:$AK$97, ROWS($CY$4:CY73)), IFERROR(INDEX($AO$86:$AO$97, ROWS($CY$4:CY73)-ROWS($AK$86:$AK$97)), ""))</f>
        <v/>
      </c>
      <c r="CZ75" s="316" t="str">
        <f t="shared" si="202"/>
        <v/>
      </c>
      <c r="DA75" s="413" t="str">
        <f t="shared" si="203"/>
        <v/>
      </c>
      <c r="DC75" s="438" t="str">
        <f ca="1">IF(OR(DD75="",DD75=0),"",MAX(DC$65:DC74)+1)</f>
        <v/>
      </c>
      <c r="DD75" s="434" t="str">
        <f t="shared" ca="1" si="166"/>
        <v/>
      </c>
      <c r="DE75" s="413" t="str">
        <f t="shared" ca="1" si="167"/>
        <v/>
      </c>
      <c r="DF75" s="431" t="str">
        <f ca="1">IF(OR(DG75="",DG75=0),"",MAX(DF$65:DF74)+1)</f>
        <v/>
      </c>
      <c r="DG75" s="412" t="str">
        <f t="shared" ca="1" si="168"/>
        <v/>
      </c>
      <c r="DH75" s="413" t="str">
        <f t="shared" ca="1" si="169"/>
        <v/>
      </c>
      <c r="DI75" s="412" t="str">
        <f t="shared" ca="1" si="170"/>
        <v/>
      </c>
      <c r="DJ75" s="413" t="str">
        <f t="shared" ca="1" si="171"/>
        <v/>
      </c>
      <c r="DK75" s="412" t="str">
        <f t="shared" ca="1" si="172"/>
        <v/>
      </c>
      <c r="DL75" s="413" t="str">
        <f t="shared" ca="1" si="173"/>
        <v/>
      </c>
      <c r="DN75" s="292"/>
      <c r="DO75" s="292"/>
      <c r="DP75" s="292"/>
      <c r="DQ75" s="292"/>
      <c r="DR75" s="292"/>
      <c r="DS75" s="292"/>
    </row>
    <row r="76" spans="16:123" x14ac:dyDescent="0.3">
      <c r="AB76" s="395">
        <f ca="1">IFERROR(MATCH($AB$59,OFFSET(Year!$BD$67:$BD$118,AB75,,1000),0)+AB75,"")</f>
        <v>62</v>
      </c>
      <c r="AC76" s="404" t="str">
        <f ca="1">IFERROR(INDEX(Year!$BG$67:$BG$118,AB76),"")</f>
        <v/>
      </c>
      <c r="AD76" s="405" t="str">
        <f ca="1">IFERROR(INDEX(Year!$BE$67:$BE$118,AB76),"")</f>
        <v/>
      </c>
      <c r="AE76" s="406" t="str">
        <f ca="1">IFERROR(INDEX(Year!$BF$67:$BF$118,AB76),"")</f>
        <v/>
      </c>
      <c r="AF76" s="407" t="str">
        <f ca="1">IFERROR(INDEX(Year!$BD$67:$BD$118,AB76),"")</f>
        <v/>
      </c>
      <c r="AI76" s="304" t="str">
        <f t="shared" ca="1" si="183"/>
        <v/>
      </c>
      <c r="AJ76" s="305" t="str">
        <f t="shared" ca="1" si="174"/>
        <v/>
      </c>
      <c r="AK76" s="306" t="str">
        <f t="shared" ca="1" si="175"/>
        <v/>
      </c>
      <c r="AL76" s="307" t="str">
        <f t="shared" ca="1" si="176"/>
        <v/>
      </c>
      <c r="AM76" s="304" t="str">
        <f t="shared" ca="1" si="184"/>
        <v/>
      </c>
      <c r="AN76" s="305" t="str">
        <f t="shared" ca="1" si="177"/>
        <v/>
      </c>
      <c r="AO76" s="306" t="str">
        <f t="shared" ca="1" si="178"/>
        <v/>
      </c>
      <c r="AP76" s="307" t="str">
        <f t="shared" ca="1" si="179"/>
        <v/>
      </c>
      <c r="AQ76" s="304" t="str">
        <f t="shared" ca="1" si="185"/>
        <v/>
      </c>
      <c r="AR76" s="305" t="str">
        <f t="shared" ca="1" si="180"/>
        <v/>
      </c>
      <c r="AS76" s="306" t="str">
        <f t="shared" ca="1" si="181"/>
        <v/>
      </c>
      <c r="AT76" s="307" t="str">
        <f t="shared" ca="1" si="182"/>
        <v/>
      </c>
      <c r="AU76" s="304"/>
      <c r="AV76" s="305"/>
      <c r="AW76" s="306"/>
      <c r="AX76" s="307"/>
      <c r="AY76" s="304"/>
      <c r="AZ76" s="305"/>
      <c r="BA76" s="306"/>
      <c r="BB76" s="307"/>
      <c r="BC76" s="304"/>
      <c r="BD76" s="305"/>
      <c r="BE76" s="306"/>
      <c r="BF76" s="307"/>
      <c r="BG76" s="304"/>
      <c r="BH76" s="305"/>
      <c r="BI76" s="306"/>
      <c r="BJ76" s="307"/>
      <c r="BL76" s="412" t="str">
        <f ca="1">IF(OR(BM76="",BM76=0),"",MAX(BL$5:BL75)+1)</f>
        <v/>
      </c>
      <c r="BM76" s="316" t="str">
        <f ca="1">IFERROR(INDEX($AJ$6:$AJ$17, ROWS(BM$4:$BM74)), IFERROR(INDEX($AN$6:$AN$17, ROWS(BM$4:$BM74)-ROWS($AJ$6:$AJ$17)), IFERROR(INDEX($AR$6:$AR$17, ROWS(BM$4:$BM74)-ROWS($AJ$6:$AJ$17)-ROWS($AN$6:$AN$17)),IFERROR(INDEX($AV$6:$AV$17, ROWS(BM$4:$BM74)-ROWS($AJ$6:$AJ$17)-ROWS($AN$6:$AN$17)-ROWS($AR$6:$AR$17)),IFERROR(INDEX($AZ$6:$AZ$17, ROWS(BM$4:$BM74)-ROWS($AJ$6:$AJ$17)-ROWS($AN$6:$AN$17)-ROWS($AR$6:$AR$17)-ROWS($AV$6:$AV$17)),IFERROR(INDEX($BD$6:$BD$17, ROWS(BM$4:$BM74)-ROWS($AJ$6:$AJ$17)-ROWS($AN$6:$AN$17)-ROWS($AR$6:$AR$17)-ROWS($AV$6:$AV$17)-ROWS($AZ$6:$AZ$17)),IFERROR(INDEX($BH$6:$BH$17, ROWS(BM$4:$BM74)-ROWS($AJ$6:$AJ$17)-ROWS($AN$6:$AN$17)-ROWS($AR$6:$AR$17)-ROWS($AV$6:$AV$17)-ROWS($AZ$6:$AZ$17)-ROWS($BD$6:$BD$17)), "")))))))</f>
        <v/>
      </c>
      <c r="BN76" s="316" t="str">
        <f t="shared" ca="1" si="186"/>
        <v/>
      </c>
      <c r="BO76" s="316" t="str">
        <f ca="1">IF(OR(BP76="",BP76=0),"",MAX(BO$5:BO75)+1)</f>
        <v/>
      </c>
      <c r="BP76" s="316" t="str">
        <f ca="1">IFERROR(INDEX($AK$6:$AK$17, ROWS($BP$4:BP74)), IFERROR(INDEX($AO$6:$AO$17, ROWS($BP$4:BP74)-ROWS($AK$6:$AK$17)), IFERROR(INDEX($AS$6:$AS$17, ROWS($BP$4:BP74)-ROWS($AK$6:$AK$17)-ROWS($AO$6:$AO$17)),IFERROR(INDEX($AW$6:$AW$17, ROWS($BP$4:BP74)-ROWS($AK$6:$AK$17)-ROWS($AO$6:$AO$17)-ROWS($AS$6:$AS$17)),IFERROR(INDEX($BA$6:$BA$17, ROWS($BP$4:BP74)-ROWS($AK$6:$AK$17)-ROWS($AO$6:$AO$17)-ROWS($AS$6:$AS$17)-ROWS($AW$6:$AW$17)),IFERROR(INDEX($BE$6:$BE$17, ROWS($BP$4:BP74)-ROWS($AK$6:$AK$17)-ROWS($AO$6:$AO$17)-ROWS($AS$6:$AS$17)-ROWS($AW$6:$AW$17)-ROWS($BA$6:$BA$17)),IFERROR(INDEX($BI$6:$BI$17, ROWS($BP$4:BP74)-ROWS($AK$6:$AK$17)-ROWS($AO$6:$AO$17)-ROWS($AS$6:$AS$17)-ROWS($AW$6:$AW$17)-ROWS($BA$6:$BA$17)-ROWS($BE$6:$BE$17)), "")))))))</f>
        <v/>
      </c>
      <c r="BQ76" s="316" t="str">
        <f t="shared" ca="1" si="187"/>
        <v/>
      </c>
      <c r="BR76" s="413" t="str">
        <f t="shared" ca="1" si="188"/>
        <v/>
      </c>
      <c r="BS76" s="412" t="str">
        <f ca="1">IF(OR(BT76="",BT76=0),"",MAX(BS$5:BS75)+1)</f>
        <v/>
      </c>
      <c r="BT76" s="316" t="str">
        <f ca="1">IFERROR(INDEX($AJ$22:$AJ$33, ROWS($BT$4:BT74)), IFERROR(INDEX($AN$22:$AN$33, ROWS($BT$4:BT74)-ROWS($AJ$22:$AJ$33)), IFERROR(INDEX($AR$22:$AR$33, ROWS($BT$4:BT74)-ROWS($AJ$22:$AJ$33)-ROWS($AN$22:$AN$33)),IFERROR(INDEX($AV$22:$AV$33, ROWS($BT$4:BT74)-ROWS($AJ$22:$AJ$33)-ROWS($AN$22:$AN$33)-ROWS($AR$22:$AR$33)),IFERROR(INDEX($AZ$22:$AZ$33, ROWS($BT$4:BT74)-ROWS($AJ$22:$AJ$33)-ROWS($AN$22:$AN$33)-ROWS($AR$22:$AR$33)-ROWS($AV$22:$AV$33)),IFERROR(INDEX($BD$22:$BD$33, ROWS($BT$4:BT74)-ROWS($AJ$22:$AJ$33)-ROWS($AN$22:$AN$33)-ROWS($AR$22:$AR$33)-ROWS($AV$22:$AV$33)-ROWS($AZ$22:$AZ$33)),IFERROR(INDEX($BH$22:$BH$33, ROWS($BT$4:BT74)-ROWS($AJ$22:$AJ$33)-ROWS($AN$22:$AN$33)-ROWS($AR$22:$AR$33)-ROWS($AV$22:$AV$33)-ROWS($AZ$22:$AZ$33)-ROWS($BD$22:$BD$33)), "")))))))</f>
        <v/>
      </c>
      <c r="BU76" s="316" t="str">
        <f t="shared" ca="1" si="189"/>
        <v/>
      </c>
      <c r="BV76" s="316" t="str">
        <f ca="1">IF(OR(BW76="",BW76=0),"",MAX(BV$5:BV75)+1)</f>
        <v/>
      </c>
      <c r="BW76" s="316" t="str">
        <f ca="1">IFERROR(INDEX($AK$22:$AK$33, ROWS($BW$4:BW74)), IFERROR(INDEX($AO$22:$AO$33, ROWS($BW$4:BW74)-ROWS($AK$22:$AK$33)), IFERROR(INDEX($AS$22:$AS$33, ROWS($BW$4:BW74)-ROWS($AK$22:$AK$33)-ROWS($AO$22:$AO$33)),IFERROR(INDEX($AW$22:$AW$33, ROWS($BW$4:BW74)-ROWS($AK$22:$AK$33)-ROWS($AO$22:$AO$33)-ROWS($AS$22:$AS$33)),IFERROR(INDEX($BA$22:$BA$33, ROWS($BW$4:BW74)-ROWS($AK$22:$AK$33)-ROWS($AO$22:$AO$33)-ROWS($AS$22:$AS$33)-ROWS($AW$22:$AW$33)),IFERROR(INDEX($BE$22:$BE$33, ROWS($BW$4:BW74)-ROWS($AK$22:$AK$33)-ROWS($AO$22:$AO$33)-ROWS($AS$22:$AS$33)-ROWS($AW$22:$AW$33)-ROWS($BA$22:$BA$33)),IFERROR(INDEX($BI$22:$BI$33, ROWS($BW$4:BW74)-ROWS($AK$22:$AK$33)-ROWS($AO$22:$AO$33)-ROWS($AS$22:$AS$33)-ROWS($AW$22:$AW$33)-ROWS($BA$22:$BA$33)-ROWS($BE$22:$BE$33)), "")))))))</f>
        <v/>
      </c>
      <c r="BX76" s="316" t="str">
        <f t="shared" ca="1" si="190"/>
        <v/>
      </c>
      <c r="BY76" s="413" t="str">
        <f t="shared" ca="1" si="191"/>
        <v/>
      </c>
      <c r="BZ76" s="412" t="str">
        <f ca="1">IF(OR(CA76="",CA76=0),"",MAX(BZ$5:BZ75)+1)</f>
        <v/>
      </c>
      <c r="CA76" s="316" t="str">
        <f ca="1">IFERROR(INDEX($AJ$38:$AJ$49, ROWS($CA$4:CA74)), IFERROR(INDEX($AN$38:$AN$49, ROWS($CA$4:CA74)-ROWS($AJ$38:$AJ$49)), IFERROR(INDEX($AR$38:$AR$49, ROWS($CA$4:CA74)-ROWS($AJ$38:$AJ$49)-ROWS($AN$38:$AN$49)),IFERROR(INDEX($AV$38:$AV$49, ROWS($CA$4:CA74)-ROWS($AJ$38:$AJ$49)-ROWS($AN$38:$AN$49)-ROWS($AR$38:$AR$49)),IFERROR(INDEX($AZ$38:$AZ$49, ROWS($CA$4:CA74)-ROWS($AJ$38:$AJ$49)-ROWS($AN$38:$AN$49)-ROWS($AR$38:$AR$49)-ROWS($AV$38:$AV$49)),IFERROR(INDEX($BD$38:$BD$49, ROWS($CA$4:CA74)-ROWS($AJ$38:$AJ$49)-ROWS($AN$38:$AN$49)-ROWS($AR$38:$AR$49)-ROWS($AV$38:$AV$49)-ROWS($AZ$38:$AZ$49)),IFERROR(INDEX($BH$38:$BH$49, ROWS($CA$4:CA74)-ROWS($AJ$38:$AJ$49)-ROWS($AN$38:$AN$49)-ROWS($AR$38:$AR$49)-ROWS($AV$38:$AV$49)-ROWS($AZ$38:$AZ$49)-ROWS($BD$38:$BD$49)), "")))))))</f>
        <v/>
      </c>
      <c r="CB76" s="316" t="str">
        <f t="shared" ca="1" si="192"/>
        <v/>
      </c>
      <c r="CC76" s="316" t="str">
        <f ca="1">IF(OR(CD76="",CD76=0),"",MAX(CC$5:CC75)+1)</f>
        <v/>
      </c>
      <c r="CD76" s="316" t="str">
        <f ca="1">IFERROR(INDEX($AK$38:$AK$49, ROWS($CD$4:CD74)), IFERROR(INDEX($AO$38:$AO$49, ROWS($CD$4:CD74)-ROWS($AK$38:$AK$49)), IFERROR(INDEX($AS$38:$AS$49, ROWS($CD$4:CD74)-ROWS($AK$38:$AK$49)-ROWS($AO$38:$AO$49)),IFERROR(INDEX($AW$38:$AW$49, ROWS($CD$4:CD74)-ROWS($AK$38:$AK$49)-ROWS($AO$38:$AO$49)-ROWS($AS$38:$AS$49)),IFERROR(INDEX($BA$38:$BA$49, ROWS($CD$4:CD74)-ROWS($AK$38:$AK$49)-ROWS($AO$38:$AO$49)-ROWS($AS$38:$AS$49)-ROWS($AW$38:$AW$49)),IFERROR(INDEX($BE$38:$BE$49, ROWS($CD$4:CD74)-ROWS($AK$38:$AK$49)-ROWS($AO$38:$AO$49)-ROWS($AS$38:$AS$49)-ROWS($AW$38:$AW$49)-ROWS($BA$38:$BA$49)),IFERROR(INDEX($BI$38:$BI$49, ROWS($CD$4:CD74)-ROWS($AK$38:$AK$49)-ROWS($AO$38:$AO$49)-ROWS($AS$38:$AS$49)-ROWS($AW$38:$AW$49)-ROWS($BA$38:$BA$49)-ROWS($BE$38:$BE$49)), "")))))))</f>
        <v/>
      </c>
      <c r="CE76" s="316" t="str">
        <f t="shared" ca="1" si="193"/>
        <v/>
      </c>
      <c r="CF76" s="413" t="str">
        <f t="shared" ca="1" si="194"/>
        <v/>
      </c>
      <c r="CG76" s="412" t="str">
        <f ca="1">IF(OR(CH76="",CH76=0),"",MAX(CG$5:CG75)+1)</f>
        <v/>
      </c>
      <c r="CH76" s="316" t="str">
        <f ca="1">IFERROR(INDEX($AJ$54:$AJ$65, ROWS($CH$4:CH74)), IFERROR(INDEX($AN$54:$AN$65, ROWS($CH$4:CH74)-ROWS($AJ$54:$AJ$65)), IFERROR(INDEX($AR$54:$AR$65, ROWS($CH$4:CH74)-ROWS($AJ$54:$AJ$65)-ROWS($AN$54:$AN$65)),IFERROR(INDEX($AV$54:$AV$65, ROWS($CH$4:CH74)-ROWS($AJ$54:$AJ$65)-ROWS($AN$54:$AN$65)-ROWS($AR$54:$AR$65)),IFERROR(INDEX($AZ$54:$AZ$65, ROWS($CH$4:CH74)-ROWS($AJ$54:$AJ$65)-ROWS($AN$54:$AN$65)-ROWS($AR$54:$AR$65)-ROWS($AV$54:$AV$65)),IFERROR(INDEX($BD$54:$BD$65, ROWS($CH$4:CH74)-ROWS($AJ$54:$AJ$65)-ROWS($AN$54:$AN$65)-ROWS($AR$54:$AR$65)-ROWS($AV$54:$AV$65)-ROWS($AZ$54:$AZ$65)),IFERROR(INDEX($BH$54:$BH$65, ROWS($CH$4:CH74)-ROWS($AJ$54:$AJ$65)-ROWS($AN$54:$AN$65)-ROWS($AR$54:$AR$65)-ROWS($AV$54:$AV$65)-ROWS($AZ$54:$AZ$65)-ROWS($BD$54:$BD$65)), "")))))))</f>
        <v/>
      </c>
      <c r="CI76" s="316" t="str">
        <f t="shared" ca="1" si="195"/>
        <v/>
      </c>
      <c r="CJ76" s="316" t="str">
        <f ca="1">IF(OR(CK76="",CK76=0),"",MAX(CJ$5:CJ75)+1)</f>
        <v/>
      </c>
      <c r="CK76" s="316" t="str">
        <f ca="1">IFERROR(INDEX($AK$54:$AK$65, ROWS($CK$4:CK74)), IFERROR(INDEX($AO$54:$AO$65, ROWS($CK$4:CK74)-ROWS($AK$54:$AK$65)), IFERROR(INDEX($AS$54:$AS$65, ROWS($CK$4:CK74)-ROWS($AK$54:$AK$65)-ROWS($AO$54:$AO$65)),IFERROR(INDEX($AW$54:$AW$65, ROWS($CK$4:CK74)-ROWS($AK$54:$AK$65)-ROWS($AO$54:$AO$65)-ROWS($AS$54:$AS$65)),IFERROR(INDEX($BA$54:$BA$65, ROWS($CK$4:CK74)-ROWS($AK$54:$AK$65)-ROWS($AO$54:$AO$65)-ROWS($AS$54:$AS$65)-ROWS($AW$54:$AW$65)),IFERROR(INDEX($BE$54:$BE$65, ROWS($CK$4:CK74)-ROWS($AK$54:$AK$65)-ROWS($AO$54:$AO$65)-ROWS($AS$54:$AS$65)-ROWS($AW$54:$AW$65)-ROWS($BA$54:$BA$65)),IFERROR(INDEX($BI$54:$BI$65, ROWS($CK$4:CK74)-ROWS($AK$54:$AK$65)-ROWS($AO$54:$AO$65)-ROWS($AS$54:$AS$65)-ROWS($AW$54:$AW$65)-ROWS($BA$54:$BA$65)-ROWS($BE$54:$BE$65)), "")))))))</f>
        <v/>
      </c>
      <c r="CL76" s="316" t="str">
        <f t="shared" ca="1" si="196"/>
        <v/>
      </c>
      <c r="CM76" s="413" t="str">
        <f t="shared" ca="1" si="197"/>
        <v/>
      </c>
      <c r="CN76" s="412" t="str">
        <f>IF(OR(CO76="",CO76=0),"",MAX(CN$5:CN75)+1)</f>
        <v/>
      </c>
      <c r="CO76" s="316">
        <f>IFERROR(INDEX($AJ$70:$AJ$81, ROWS($CO$4:CO74)), IFERROR(INDEX($AN$70:$AN$81, ROWS($CO$4:CO74)-ROWS($AJ$70:$AJ$81)), IFERROR(INDEX($AR$70:$AR$81, ROWS($CO$4:CO74)-ROWS($AJ$70:$AJ$81)-ROWS($AN$70:$AN$81)),IFERROR(INDEX($AV$70:$AV$81, ROWS($CO$4:CO74)-ROWS($AJ$70:$AJ$81)-ROWS($AN$70:$AN$81)-ROWS($AR$70:$AR$81)),IFERROR(INDEX($AZ$70:$AZ$81, ROWS($CO$4:CO74)-ROWS($AJ$70:$AJ$81)-ROWS($AN$70:$AN$81)-ROWS($AR$70:$AR$81)-ROWS($AV$70:$AV$81)),IFERROR(INDEX($BD$70:$BD$81, ROWS($CO$4:CO74)-ROWS($AJ$70:$AJ$81)-ROWS($AN$70:$AN$81)-ROWS($AR$70:$AR$81)-ROWS($AV$70:$AV$81)-ROWS($AZ$70:$AZ$81)),IFERROR(INDEX($BH$70:$BH$81, ROWS($CO$4:CO74)-ROWS($AJ$70:$AJ$81)-ROWS($AN$70:$AN$81)-ROWS($AR$70:$AR$81)-ROWS($AV$70:$AV$81)-ROWS($AZ$70:$AZ$81)-ROWS($BD$70:$BD$81)), "")))))))</f>
        <v>0</v>
      </c>
      <c r="CP76" s="316" t="str">
        <f t="shared" ca="1" si="198"/>
        <v/>
      </c>
      <c r="CQ76" s="316" t="str">
        <f>IF(OR(CR76="",CR76=0),"",MAX(CQ$5:CQ75)+1)</f>
        <v/>
      </c>
      <c r="CR76" s="316">
        <f>IFERROR(INDEX($AK$70:$AK$81, ROWS($CR$4:CR74)), IFERROR(INDEX($AO$70:$AO$81, ROWS($CR$4:CR74)-ROWS($AK$70:$AK$81)), IFERROR(INDEX($AS$70:$AS$81, ROWS($CR$4:CR74)-ROWS($AK$70:$AK$81)-ROWS($AO$70:$AO$81)),IFERROR(INDEX($AW$70:$AW$81, ROWS($CR$4:CR74)-ROWS($AK$70:$AK$81)-ROWS($AO$70:$AO$81)-ROWS($AS$70:$AS$81)),IFERROR(INDEX($BA$70:$BA$81, ROWS($CR$4:CR74)-ROWS($AK$70:$AK$81)-ROWS($AO$70:$AO$81)-ROWS($AS$70:$AS$81)-ROWS($AW$70:$AW$81)),IFERROR(INDEX($BE$70:$BE$81, ROWS($CR$4:CR74)-ROWS($AK$70:$AK$81)-ROWS($AO$70:$AO$81)-ROWS($AS$70:$AS$81)-ROWS($AW$70:$AW$81)-ROWS($BA$70:$BA$81)),IFERROR(INDEX($BI$70:$BI$81, ROWS($CR$4:CR74)-ROWS($AK$70:$AK$81)-ROWS($AO$70:$AO$81)-ROWS($AS$70:$AS$81)-ROWS($AW$70:$AW$81)-ROWS($BA$70:$BA$81)-ROWS($BE$70:$BE$81)), "")))))))</f>
        <v>0</v>
      </c>
      <c r="CS76" s="316" t="str">
        <f t="shared" ca="1" si="199"/>
        <v/>
      </c>
      <c r="CT76" s="413" t="str">
        <f t="shared" ca="1" si="200"/>
        <v/>
      </c>
      <c r="CU76" s="412" t="str">
        <f>IF(OR(CV76="",CV76=0),"",MAX(CU$5:CU75)+1)</f>
        <v/>
      </c>
      <c r="CV76" s="316" t="str">
        <f>IFERROR(INDEX($AJ$86:$AJ$97, ROWS($CV$4:CV74)), IFERROR(INDEX($AN$86:$AN$97, ROWS($CV$4:CV74)-ROWS($AJ$86:$AJ$97)), ""))</f>
        <v/>
      </c>
      <c r="CW76" s="316" t="str">
        <f t="shared" si="201"/>
        <v/>
      </c>
      <c r="CX76" s="316" t="str">
        <f>IF(OR(CY76="",CY76=0),"",MAX(CX$5:CX75)+1)</f>
        <v/>
      </c>
      <c r="CY76" s="316" t="str">
        <f>IFERROR(INDEX($AK$86:$AK$97, ROWS($CY$4:CY74)), IFERROR(INDEX($AO$86:$AO$97, ROWS($CY$4:CY74)-ROWS($AK$86:$AK$97)), ""))</f>
        <v/>
      </c>
      <c r="CZ76" s="316" t="str">
        <f t="shared" si="202"/>
        <v/>
      </c>
      <c r="DA76" s="413" t="str">
        <f t="shared" si="203"/>
        <v/>
      </c>
      <c r="DC76" s="438" t="str">
        <f ca="1">IF(OR(DD76="",DD76=0),"",MAX(DC$65:DC75)+1)</f>
        <v/>
      </c>
      <c r="DD76" s="434" t="str">
        <f t="shared" ca="1" si="166"/>
        <v/>
      </c>
      <c r="DE76" s="413" t="str">
        <f t="shared" ca="1" si="167"/>
        <v/>
      </c>
      <c r="DF76" s="431" t="str">
        <f ca="1">IF(OR(DG76="",DG76=0),"",MAX(DF$65:DF75)+1)</f>
        <v/>
      </c>
      <c r="DG76" s="412" t="str">
        <f t="shared" ca="1" si="168"/>
        <v/>
      </c>
      <c r="DH76" s="413" t="str">
        <f t="shared" ca="1" si="169"/>
        <v/>
      </c>
      <c r="DI76" s="412" t="str">
        <f t="shared" ca="1" si="170"/>
        <v/>
      </c>
      <c r="DJ76" s="413" t="str">
        <f t="shared" ca="1" si="171"/>
        <v/>
      </c>
      <c r="DK76" s="412" t="str">
        <f t="shared" ca="1" si="172"/>
        <v/>
      </c>
      <c r="DL76" s="413" t="str">
        <f t="shared" ca="1" si="173"/>
        <v/>
      </c>
      <c r="DM76" s="278"/>
    </row>
    <row r="77" spans="16:123" x14ac:dyDescent="0.3">
      <c r="AB77" s="395">
        <f ca="1">IFERROR(MATCH($AB$59,OFFSET(Year!$BD$67:$BD$118,AB76,,1000),0)+AB76,"")</f>
        <v>63</v>
      </c>
      <c r="AC77" s="404" t="str">
        <f ca="1">IFERROR(INDEX(Year!$BG$67:$BG$118,AB77),"")</f>
        <v/>
      </c>
      <c r="AD77" s="405" t="str">
        <f ca="1">IFERROR(INDEX(Year!$BE$67:$BE$118,AB77),"")</f>
        <v/>
      </c>
      <c r="AE77" s="406" t="str">
        <f ca="1">IFERROR(INDEX(Year!$BF$67:$BF$118,AB77),"")</f>
        <v/>
      </c>
      <c r="AF77" s="407" t="str">
        <f ca="1">IFERROR(INDEX(Year!$BD$67:$BD$118,AB77),"")</f>
        <v/>
      </c>
      <c r="AI77" s="304" t="str">
        <f t="shared" ca="1" si="183"/>
        <v/>
      </c>
      <c r="AJ77" s="305" t="str">
        <f t="shared" ca="1" si="174"/>
        <v/>
      </c>
      <c r="AK77" s="306" t="str">
        <f t="shared" ca="1" si="175"/>
        <v/>
      </c>
      <c r="AL77" s="307" t="str">
        <f t="shared" ca="1" si="176"/>
        <v/>
      </c>
      <c r="AM77" s="304" t="str">
        <f t="shared" ca="1" si="184"/>
        <v/>
      </c>
      <c r="AN77" s="305" t="str">
        <f t="shared" ca="1" si="177"/>
        <v/>
      </c>
      <c r="AO77" s="306" t="str">
        <f t="shared" ca="1" si="178"/>
        <v/>
      </c>
      <c r="AP77" s="307" t="str">
        <f t="shared" ca="1" si="179"/>
        <v/>
      </c>
      <c r="AQ77" s="304" t="str">
        <f t="shared" ca="1" si="185"/>
        <v/>
      </c>
      <c r="AR77" s="305" t="str">
        <f t="shared" ca="1" si="180"/>
        <v/>
      </c>
      <c r="AS77" s="306" t="str">
        <f t="shared" ca="1" si="181"/>
        <v/>
      </c>
      <c r="AT77" s="307" t="str">
        <f t="shared" ca="1" si="182"/>
        <v/>
      </c>
      <c r="AU77" s="304"/>
      <c r="AV77" s="305"/>
      <c r="AW77" s="306"/>
      <c r="AX77" s="307"/>
      <c r="AY77" s="304"/>
      <c r="AZ77" s="305"/>
      <c r="BA77" s="306"/>
      <c r="BB77" s="307"/>
      <c r="BC77" s="304"/>
      <c r="BD77" s="305"/>
      <c r="BE77" s="306"/>
      <c r="BF77" s="307"/>
      <c r="BG77" s="304"/>
      <c r="BH77" s="305"/>
      <c r="BI77" s="306"/>
      <c r="BJ77" s="307"/>
      <c r="BL77" s="412" t="str">
        <f ca="1">IF(OR(BM77="",BM77=0),"",MAX(BL$5:BL76)+1)</f>
        <v/>
      </c>
      <c r="BM77" s="316" t="str">
        <f ca="1">IFERROR(INDEX($AJ$6:$AJ$17, ROWS(BM$4:$BM75)), IFERROR(INDEX($AN$6:$AN$17, ROWS(BM$4:$BM75)-ROWS($AJ$6:$AJ$17)), IFERROR(INDEX($AR$6:$AR$17, ROWS(BM$4:$BM75)-ROWS($AJ$6:$AJ$17)-ROWS($AN$6:$AN$17)),IFERROR(INDEX($AV$6:$AV$17, ROWS(BM$4:$BM75)-ROWS($AJ$6:$AJ$17)-ROWS($AN$6:$AN$17)-ROWS($AR$6:$AR$17)),IFERROR(INDEX($AZ$6:$AZ$17, ROWS(BM$4:$BM75)-ROWS($AJ$6:$AJ$17)-ROWS($AN$6:$AN$17)-ROWS($AR$6:$AR$17)-ROWS($AV$6:$AV$17)),IFERROR(INDEX($BD$6:$BD$17, ROWS(BM$4:$BM75)-ROWS($AJ$6:$AJ$17)-ROWS($AN$6:$AN$17)-ROWS($AR$6:$AR$17)-ROWS($AV$6:$AV$17)-ROWS($AZ$6:$AZ$17)),IFERROR(INDEX($BH$6:$BH$17, ROWS(BM$4:$BM75)-ROWS($AJ$6:$AJ$17)-ROWS($AN$6:$AN$17)-ROWS($AR$6:$AR$17)-ROWS($AV$6:$AV$17)-ROWS($AZ$6:$AZ$17)-ROWS($BD$6:$BD$17)), "")))))))</f>
        <v/>
      </c>
      <c r="BN77" s="316" t="str">
        <f t="shared" ca="1" si="186"/>
        <v/>
      </c>
      <c r="BO77" s="316" t="str">
        <f ca="1">IF(OR(BP77="",BP77=0),"",MAX(BO$5:BO76)+1)</f>
        <v/>
      </c>
      <c r="BP77" s="316" t="str">
        <f ca="1">IFERROR(INDEX($AK$6:$AK$17, ROWS($BP$4:BP75)), IFERROR(INDEX($AO$6:$AO$17, ROWS($BP$4:BP75)-ROWS($AK$6:$AK$17)), IFERROR(INDEX($AS$6:$AS$17, ROWS($BP$4:BP75)-ROWS($AK$6:$AK$17)-ROWS($AO$6:$AO$17)),IFERROR(INDEX($AW$6:$AW$17, ROWS($BP$4:BP75)-ROWS($AK$6:$AK$17)-ROWS($AO$6:$AO$17)-ROWS($AS$6:$AS$17)),IFERROR(INDEX($BA$6:$BA$17, ROWS($BP$4:BP75)-ROWS($AK$6:$AK$17)-ROWS($AO$6:$AO$17)-ROWS($AS$6:$AS$17)-ROWS($AW$6:$AW$17)),IFERROR(INDEX($BE$6:$BE$17, ROWS($BP$4:BP75)-ROWS($AK$6:$AK$17)-ROWS($AO$6:$AO$17)-ROWS($AS$6:$AS$17)-ROWS($AW$6:$AW$17)-ROWS($BA$6:$BA$17)),IFERROR(INDEX($BI$6:$BI$17, ROWS($BP$4:BP75)-ROWS($AK$6:$AK$17)-ROWS($AO$6:$AO$17)-ROWS($AS$6:$AS$17)-ROWS($AW$6:$AW$17)-ROWS($BA$6:$BA$17)-ROWS($BE$6:$BE$17)), "")))))))</f>
        <v/>
      </c>
      <c r="BQ77" s="316" t="str">
        <f t="shared" ca="1" si="187"/>
        <v/>
      </c>
      <c r="BR77" s="413" t="str">
        <f t="shared" ca="1" si="188"/>
        <v/>
      </c>
      <c r="BS77" s="412" t="str">
        <f ca="1">IF(OR(BT77="",BT77=0),"",MAX(BS$5:BS76)+1)</f>
        <v/>
      </c>
      <c r="BT77" s="316" t="str">
        <f ca="1">IFERROR(INDEX($AJ$22:$AJ$33, ROWS($BT$4:BT75)), IFERROR(INDEX($AN$22:$AN$33, ROWS($BT$4:BT75)-ROWS($AJ$22:$AJ$33)), IFERROR(INDEX($AR$22:$AR$33, ROWS($BT$4:BT75)-ROWS($AJ$22:$AJ$33)-ROWS($AN$22:$AN$33)),IFERROR(INDEX($AV$22:$AV$33, ROWS($BT$4:BT75)-ROWS($AJ$22:$AJ$33)-ROWS($AN$22:$AN$33)-ROWS($AR$22:$AR$33)),IFERROR(INDEX($AZ$22:$AZ$33, ROWS($BT$4:BT75)-ROWS($AJ$22:$AJ$33)-ROWS($AN$22:$AN$33)-ROWS($AR$22:$AR$33)-ROWS($AV$22:$AV$33)),IFERROR(INDEX($BD$22:$BD$33, ROWS($BT$4:BT75)-ROWS($AJ$22:$AJ$33)-ROWS($AN$22:$AN$33)-ROWS($AR$22:$AR$33)-ROWS($AV$22:$AV$33)-ROWS($AZ$22:$AZ$33)),IFERROR(INDEX($BH$22:$BH$33, ROWS($BT$4:BT75)-ROWS($AJ$22:$AJ$33)-ROWS($AN$22:$AN$33)-ROWS($AR$22:$AR$33)-ROWS($AV$22:$AV$33)-ROWS($AZ$22:$AZ$33)-ROWS($BD$22:$BD$33)), "")))))))</f>
        <v/>
      </c>
      <c r="BU77" s="316" t="str">
        <f t="shared" ca="1" si="189"/>
        <v/>
      </c>
      <c r="BV77" s="316" t="str">
        <f ca="1">IF(OR(BW77="",BW77=0),"",MAX(BV$5:BV76)+1)</f>
        <v/>
      </c>
      <c r="BW77" s="316" t="str">
        <f ca="1">IFERROR(INDEX($AK$22:$AK$33, ROWS($BW$4:BW75)), IFERROR(INDEX($AO$22:$AO$33, ROWS($BW$4:BW75)-ROWS($AK$22:$AK$33)), IFERROR(INDEX($AS$22:$AS$33, ROWS($BW$4:BW75)-ROWS($AK$22:$AK$33)-ROWS($AO$22:$AO$33)),IFERROR(INDEX($AW$22:$AW$33, ROWS($BW$4:BW75)-ROWS($AK$22:$AK$33)-ROWS($AO$22:$AO$33)-ROWS($AS$22:$AS$33)),IFERROR(INDEX($BA$22:$BA$33, ROWS($BW$4:BW75)-ROWS($AK$22:$AK$33)-ROWS($AO$22:$AO$33)-ROWS($AS$22:$AS$33)-ROWS($AW$22:$AW$33)),IFERROR(INDEX($BE$22:$BE$33, ROWS($BW$4:BW75)-ROWS($AK$22:$AK$33)-ROWS($AO$22:$AO$33)-ROWS($AS$22:$AS$33)-ROWS($AW$22:$AW$33)-ROWS($BA$22:$BA$33)),IFERROR(INDEX($BI$22:$BI$33, ROWS($BW$4:BW75)-ROWS($AK$22:$AK$33)-ROWS($AO$22:$AO$33)-ROWS($AS$22:$AS$33)-ROWS($AW$22:$AW$33)-ROWS($BA$22:$BA$33)-ROWS($BE$22:$BE$33)), "")))))))</f>
        <v/>
      </c>
      <c r="BX77" s="316" t="str">
        <f t="shared" ca="1" si="190"/>
        <v/>
      </c>
      <c r="BY77" s="413" t="str">
        <f t="shared" ca="1" si="191"/>
        <v/>
      </c>
      <c r="BZ77" s="412" t="str">
        <f ca="1">IF(OR(CA77="",CA77=0),"",MAX(BZ$5:BZ76)+1)</f>
        <v/>
      </c>
      <c r="CA77" s="316" t="str">
        <f ca="1">IFERROR(INDEX($AJ$38:$AJ$49, ROWS($CA$4:CA75)), IFERROR(INDEX($AN$38:$AN$49, ROWS($CA$4:CA75)-ROWS($AJ$38:$AJ$49)), IFERROR(INDEX($AR$38:$AR$49, ROWS($CA$4:CA75)-ROWS($AJ$38:$AJ$49)-ROWS($AN$38:$AN$49)),IFERROR(INDEX($AV$38:$AV$49, ROWS($CA$4:CA75)-ROWS($AJ$38:$AJ$49)-ROWS($AN$38:$AN$49)-ROWS($AR$38:$AR$49)),IFERROR(INDEX($AZ$38:$AZ$49, ROWS($CA$4:CA75)-ROWS($AJ$38:$AJ$49)-ROWS($AN$38:$AN$49)-ROWS($AR$38:$AR$49)-ROWS($AV$38:$AV$49)),IFERROR(INDEX($BD$38:$BD$49, ROWS($CA$4:CA75)-ROWS($AJ$38:$AJ$49)-ROWS($AN$38:$AN$49)-ROWS($AR$38:$AR$49)-ROWS($AV$38:$AV$49)-ROWS($AZ$38:$AZ$49)),IFERROR(INDEX($BH$38:$BH$49, ROWS($CA$4:CA75)-ROWS($AJ$38:$AJ$49)-ROWS($AN$38:$AN$49)-ROWS($AR$38:$AR$49)-ROWS($AV$38:$AV$49)-ROWS($AZ$38:$AZ$49)-ROWS($BD$38:$BD$49)), "")))))))</f>
        <v/>
      </c>
      <c r="CB77" s="316" t="str">
        <f t="shared" ca="1" si="192"/>
        <v/>
      </c>
      <c r="CC77" s="316" t="str">
        <f ca="1">IF(OR(CD77="",CD77=0),"",MAX(CC$5:CC76)+1)</f>
        <v/>
      </c>
      <c r="CD77" s="316" t="str">
        <f ca="1">IFERROR(INDEX($AK$38:$AK$49, ROWS($CD$4:CD75)), IFERROR(INDEX($AO$38:$AO$49, ROWS($CD$4:CD75)-ROWS($AK$38:$AK$49)), IFERROR(INDEX($AS$38:$AS$49, ROWS($CD$4:CD75)-ROWS($AK$38:$AK$49)-ROWS($AO$38:$AO$49)),IFERROR(INDEX($AW$38:$AW$49, ROWS($CD$4:CD75)-ROWS($AK$38:$AK$49)-ROWS($AO$38:$AO$49)-ROWS($AS$38:$AS$49)),IFERROR(INDEX($BA$38:$BA$49, ROWS($CD$4:CD75)-ROWS($AK$38:$AK$49)-ROWS($AO$38:$AO$49)-ROWS($AS$38:$AS$49)-ROWS($AW$38:$AW$49)),IFERROR(INDEX($BE$38:$BE$49, ROWS($CD$4:CD75)-ROWS($AK$38:$AK$49)-ROWS($AO$38:$AO$49)-ROWS($AS$38:$AS$49)-ROWS($AW$38:$AW$49)-ROWS($BA$38:$BA$49)),IFERROR(INDEX($BI$38:$BI$49, ROWS($CD$4:CD75)-ROWS($AK$38:$AK$49)-ROWS($AO$38:$AO$49)-ROWS($AS$38:$AS$49)-ROWS($AW$38:$AW$49)-ROWS($BA$38:$BA$49)-ROWS($BE$38:$BE$49)), "")))))))</f>
        <v/>
      </c>
      <c r="CE77" s="316" t="str">
        <f t="shared" ca="1" si="193"/>
        <v/>
      </c>
      <c r="CF77" s="413" t="str">
        <f t="shared" ca="1" si="194"/>
        <v/>
      </c>
      <c r="CG77" s="412" t="str">
        <f ca="1">IF(OR(CH77="",CH77=0),"",MAX(CG$5:CG76)+1)</f>
        <v/>
      </c>
      <c r="CH77" s="316" t="str">
        <f ca="1">IFERROR(INDEX($AJ$54:$AJ$65, ROWS($CH$4:CH75)), IFERROR(INDEX($AN$54:$AN$65, ROWS($CH$4:CH75)-ROWS($AJ$54:$AJ$65)), IFERROR(INDEX($AR$54:$AR$65, ROWS($CH$4:CH75)-ROWS($AJ$54:$AJ$65)-ROWS($AN$54:$AN$65)),IFERROR(INDEX($AV$54:$AV$65, ROWS($CH$4:CH75)-ROWS($AJ$54:$AJ$65)-ROWS($AN$54:$AN$65)-ROWS($AR$54:$AR$65)),IFERROR(INDEX($AZ$54:$AZ$65, ROWS($CH$4:CH75)-ROWS($AJ$54:$AJ$65)-ROWS($AN$54:$AN$65)-ROWS($AR$54:$AR$65)-ROWS($AV$54:$AV$65)),IFERROR(INDEX($BD$54:$BD$65, ROWS($CH$4:CH75)-ROWS($AJ$54:$AJ$65)-ROWS($AN$54:$AN$65)-ROWS($AR$54:$AR$65)-ROWS($AV$54:$AV$65)-ROWS($AZ$54:$AZ$65)),IFERROR(INDEX($BH$54:$BH$65, ROWS($CH$4:CH75)-ROWS($AJ$54:$AJ$65)-ROWS($AN$54:$AN$65)-ROWS($AR$54:$AR$65)-ROWS($AV$54:$AV$65)-ROWS($AZ$54:$AZ$65)-ROWS($BD$54:$BD$65)), "")))))))</f>
        <v/>
      </c>
      <c r="CI77" s="316" t="str">
        <f t="shared" ca="1" si="195"/>
        <v/>
      </c>
      <c r="CJ77" s="316" t="str">
        <f ca="1">IF(OR(CK77="",CK77=0),"",MAX(CJ$5:CJ76)+1)</f>
        <v/>
      </c>
      <c r="CK77" s="316" t="str">
        <f ca="1">IFERROR(INDEX($AK$54:$AK$65, ROWS($CK$4:CK75)), IFERROR(INDEX($AO$54:$AO$65, ROWS($CK$4:CK75)-ROWS($AK$54:$AK$65)), IFERROR(INDEX($AS$54:$AS$65, ROWS($CK$4:CK75)-ROWS($AK$54:$AK$65)-ROWS($AO$54:$AO$65)),IFERROR(INDEX($AW$54:$AW$65, ROWS($CK$4:CK75)-ROWS($AK$54:$AK$65)-ROWS($AO$54:$AO$65)-ROWS($AS$54:$AS$65)),IFERROR(INDEX($BA$54:$BA$65, ROWS($CK$4:CK75)-ROWS($AK$54:$AK$65)-ROWS($AO$54:$AO$65)-ROWS($AS$54:$AS$65)-ROWS($AW$54:$AW$65)),IFERROR(INDEX($BE$54:$BE$65, ROWS($CK$4:CK75)-ROWS($AK$54:$AK$65)-ROWS($AO$54:$AO$65)-ROWS($AS$54:$AS$65)-ROWS($AW$54:$AW$65)-ROWS($BA$54:$BA$65)),IFERROR(INDEX($BI$54:$BI$65, ROWS($CK$4:CK75)-ROWS($AK$54:$AK$65)-ROWS($AO$54:$AO$65)-ROWS($AS$54:$AS$65)-ROWS($AW$54:$AW$65)-ROWS($BA$54:$BA$65)-ROWS($BE$54:$BE$65)), "")))))))</f>
        <v/>
      </c>
      <c r="CL77" s="316" t="str">
        <f t="shared" ca="1" si="196"/>
        <v/>
      </c>
      <c r="CM77" s="413" t="str">
        <f t="shared" ca="1" si="197"/>
        <v/>
      </c>
      <c r="CN77" s="412" t="str">
        <f>IF(OR(CO77="",CO77=0),"",MAX(CN$5:CN76)+1)</f>
        <v/>
      </c>
      <c r="CO77" s="316">
        <f>IFERROR(INDEX($AJ$70:$AJ$81, ROWS($CO$4:CO75)), IFERROR(INDEX($AN$70:$AN$81, ROWS($CO$4:CO75)-ROWS($AJ$70:$AJ$81)), IFERROR(INDEX($AR$70:$AR$81, ROWS($CO$4:CO75)-ROWS($AJ$70:$AJ$81)-ROWS($AN$70:$AN$81)),IFERROR(INDEX($AV$70:$AV$81, ROWS($CO$4:CO75)-ROWS($AJ$70:$AJ$81)-ROWS($AN$70:$AN$81)-ROWS($AR$70:$AR$81)),IFERROR(INDEX($AZ$70:$AZ$81, ROWS($CO$4:CO75)-ROWS($AJ$70:$AJ$81)-ROWS($AN$70:$AN$81)-ROWS($AR$70:$AR$81)-ROWS($AV$70:$AV$81)),IFERROR(INDEX($BD$70:$BD$81, ROWS($CO$4:CO75)-ROWS($AJ$70:$AJ$81)-ROWS($AN$70:$AN$81)-ROWS($AR$70:$AR$81)-ROWS($AV$70:$AV$81)-ROWS($AZ$70:$AZ$81)),IFERROR(INDEX($BH$70:$BH$81, ROWS($CO$4:CO75)-ROWS($AJ$70:$AJ$81)-ROWS($AN$70:$AN$81)-ROWS($AR$70:$AR$81)-ROWS($AV$70:$AV$81)-ROWS($AZ$70:$AZ$81)-ROWS($BD$70:$BD$81)), "")))))))</f>
        <v>0</v>
      </c>
      <c r="CP77" s="316" t="str">
        <f t="shared" ca="1" si="198"/>
        <v/>
      </c>
      <c r="CQ77" s="316" t="str">
        <f>IF(OR(CR77="",CR77=0),"",MAX(CQ$5:CQ76)+1)</f>
        <v/>
      </c>
      <c r="CR77" s="316">
        <f>IFERROR(INDEX($AK$70:$AK$81, ROWS($CR$4:CR75)), IFERROR(INDEX($AO$70:$AO$81, ROWS($CR$4:CR75)-ROWS($AK$70:$AK$81)), IFERROR(INDEX($AS$70:$AS$81, ROWS($CR$4:CR75)-ROWS($AK$70:$AK$81)-ROWS($AO$70:$AO$81)),IFERROR(INDEX($AW$70:$AW$81, ROWS($CR$4:CR75)-ROWS($AK$70:$AK$81)-ROWS($AO$70:$AO$81)-ROWS($AS$70:$AS$81)),IFERROR(INDEX($BA$70:$BA$81, ROWS($CR$4:CR75)-ROWS($AK$70:$AK$81)-ROWS($AO$70:$AO$81)-ROWS($AS$70:$AS$81)-ROWS($AW$70:$AW$81)),IFERROR(INDEX($BE$70:$BE$81, ROWS($CR$4:CR75)-ROWS($AK$70:$AK$81)-ROWS($AO$70:$AO$81)-ROWS($AS$70:$AS$81)-ROWS($AW$70:$AW$81)-ROWS($BA$70:$BA$81)),IFERROR(INDEX($BI$70:$BI$81, ROWS($CR$4:CR75)-ROWS($AK$70:$AK$81)-ROWS($AO$70:$AO$81)-ROWS($AS$70:$AS$81)-ROWS($AW$70:$AW$81)-ROWS($BA$70:$BA$81)-ROWS($BE$70:$BE$81)), "")))))))</f>
        <v>0</v>
      </c>
      <c r="CS77" s="316" t="str">
        <f t="shared" ca="1" si="199"/>
        <v/>
      </c>
      <c r="CT77" s="413" t="str">
        <f t="shared" ca="1" si="200"/>
        <v/>
      </c>
      <c r="CU77" s="412" t="str">
        <f>IF(OR(CV77="",CV77=0),"",MAX(CU$5:CU76)+1)</f>
        <v/>
      </c>
      <c r="CV77" s="316" t="str">
        <f>IFERROR(INDEX($AJ$86:$AJ$97, ROWS($CV$4:CV75)), IFERROR(INDEX($AN$86:$AN$97, ROWS($CV$4:CV75)-ROWS($AJ$86:$AJ$97)), ""))</f>
        <v/>
      </c>
      <c r="CW77" s="316" t="str">
        <f t="shared" si="201"/>
        <v/>
      </c>
      <c r="CX77" s="316" t="str">
        <f>IF(OR(CY77="",CY77=0),"",MAX(CX$5:CX76)+1)</f>
        <v/>
      </c>
      <c r="CY77" s="316" t="str">
        <f>IFERROR(INDEX($AK$86:$AK$97, ROWS($CY$4:CY75)), IFERROR(INDEX($AO$86:$AO$97, ROWS($CY$4:CY75)-ROWS($AK$86:$AK$97)), ""))</f>
        <v/>
      </c>
      <c r="CZ77" s="316" t="str">
        <f t="shared" si="202"/>
        <v/>
      </c>
      <c r="DA77" s="413" t="str">
        <f t="shared" si="203"/>
        <v/>
      </c>
      <c r="DC77" s="438" t="str">
        <f ca="1">IF(OR(DD77="",DD77=0),"",MAX(DC$65:DC76)+1)</f>
        <v/>
      </c>
      <c r="DD77" s="435" t="str">
        <f t="shared" ca="1" si="166"/>
        <v/>
      </c>
      <c r="DE77" s="413" t="str">
        <f t="shared" ca="1" si="167"/>
        <v/>
      </c>
      <c r="DF77" s="432" t="str">
        <f ca="1">IF(OR(DG77="",DG77=0),"",MAX(DF$65:DF76)+1)</f>
        <v/>
      </c>
      <c r="DG77" s="414" t="str">
        <f t="shared" ca="1" si="168"/>
        <v/>
      </c>
      <c r="DH77" s="415" t="str">
        <f t="shared" ca="1" si="169"/>
        <v/>
      </c>
      <c r="DI77" s="414" t="str">
        <f t="shared" ca="1" si="170"/>
        <v/>
      </c>
      <c r="DJ77" s="413" t="str">
        <f t="shared" ca="1" si="171"/>
        <v/>
      </c>
      <c r="DK77" s="414" t="str">
        <f t="shared" ca="1" si="172"/>
        <v/>
      </c>
      <c r="DL77" s="415" t="str">
        <f t="shared" ca="1" si="173"/>
        <v/>
      </c>
      <c r="DM77" s="278"/>
      <c r="DN77" s="278"/>
      <c r="DO77" s="278"/>
      <c r="DP77" s="278"/>
      <c r="DQ77" s="278"/>
      <c r="DR77" s="278"/>
      <c r="DS77" s="278"/>
    </row>
    <row r="78" spans="16:123" x14ac:dyDescent="0.3">
      <c r="AB78" s="395">
        <f ca="1">IFERROR(MATCH($AB$59,OFFSET(Year!$BD$67:$BD$118,AB77,,1000),0)+AB77,"")</f>
        <v>64</v>
      </c>
      <c r="AC78" s="404" t="str">
        <f ca="1">IFERROR(INDEX(Year!$BG$67:$BG$118,AB78),"")</f>
        <v/>
      </c>
      <c r="AD78" s="405" t="str">
        <f ca="1">IFERROR(INDEX(Year!$BE$67:$BE$118,AB78),"")</f>
        <v/>
      </c>
      <c r="AE78" s="406" t="str">
        <f ca="1">IFERROR(INDEX(Year!$BF$67:$BF$118,AB78),"")</f>
        <v/>
      </c>
      <c r="AF78" s="407" t="str">
        <f ca="1">IFERROR(INDEX(Year!$BD$67:$BD$118,AB78),"")</f>
        <v/>
      </c>
      <c r="AI78" s="304" t="str">
        <f t="shared" ca="1" si="183"/>
        <v/>
      </c>
      <c r="AJ78" s="305" t="str">
        <f t="shared" ca="1" si="174"/>
        <v/>
      </c>
      <c r="AK78" s="306" t="str">
        <f t="shared" ca="1" si="175"/>
        <v/>
      </c>
      <c r="AL78" s="307" t="str">
        <f t="shared" ca="1" si="176"/>
        <v/>
      </c>
      <c r="AM78" s="304" t="str">
        <f t="shared" ca="1" si="184"/>
        <v/>
      </c>
      <c r="AN78" s="305" t="str">
        <f t="shared" ca="1" si="177"/>
        <v/>
      </c>
      <c r="AO78" s="306" t="str">
        <f t="shared" ca="1" si="178"/>
        <v/>
      </c>
      <c r="AP78" s="307" t="str">
        <f t="shared" ca="1" si="179"/>
        <v/>
      </c>
      <c r="AQ78" s="304" t="str">
        <f t="shared" ca="1" si="185"/>
        <v/>
      </c>
      <c r="AR78" s="305" t="str">
        <f t="shared" ca="1" si="180"/>
        <v/>
      </c>
      <c r="AS78" s="306" t="str">
        <f t="shared" ca="1" si="181"/>
        <v/>
      </c>
      <c r="AT78" s="307" t="str">
        <f t="shared" ca="1" si="182"/>
        <v/>
      </c>
      <c r="AU78" s="304"/>
      <c r="AV78" s="305"/>
      <c r="AW78" s="306"/>
      <c r="AX78" s="307"/>
      <c r="AY78" s="304"/>
      <c r="AZ78" s="305"/>
      <c r="BA78" s="306"/>
      <c r="BB78" s="307"/>
      <c r="BC78" s="304"/>
      <c r="BD78" s="305"/>
      <c r="BE78" s="306"/>
      <c r="BF78" s="307"/>
      <c r="BG78" s="304"/>
      <c r="BH78" s="305"/>
      <c r="BI78" s="306"/>
      <c r="BJ78" s="307"/>
      <c r="BL78" s="412">
        <f ca="1">IF(OR(BM78="",BM78=0),"",MAX(BL$5:BL77)+1)</f>
        <v>1</v>
      </c>
      <c r="BM78" s="316" t="str">
        <f ca="1">IFERROR(INDEX($AJ$6:$AJ$17, ROWS(BM$4:$BM76)), IFERROR(INDEX($AN$6:$AN$17, ROWS(BM$4:$BM76)-ROWS($AJ$6:$AJ$17)), IFERROR(INDEX($AR$6:$AR$17, ROWS(BM$4:$BM76)-ROWS($AJ$6:$AJ$17)-ROWS($AN$6:$AN$17)),IFERROR(INDEX($AV$6:$AV$17, ROWS(BM$4:$BM76)-ROWS($AJ$6:$AJ$17)-ROWS($AN$6:$AN$17)-ROWS($AR$6:$AR$17)),IFERROR(INDEX($AZ$6:$AZ$17, ROWS(BM$4:$BM76)-ROWS($AJ$6:$AJ$17)-ROWS($AN$6:$AN$17)-ROWS($AR$6:$AR$17)-ROWS($AV$6:$AV$17)),IFERROR(INDEX($BD$6:$BD$17, ROWS(BM$4:$BM76)-ROWS($AJ$6:$AJ$17)-ROWS($AN$6:$AN$17)-ROWS($AR$6:$AR$17)-ROWS($AV$6:$AV$17)-ROWS($AZ$6:$AZ$17)),IFERROR(INDEX($BH$6:$BH$17, ROWS(BM$4:$BM76)-ROWS($AJ$6:$AJ$17)-ROWS($AN$6:$AN$17)-ROWS($AR$6:$AR$17)-ROWS($AV$6:$AV$17)-ROWS($AZ$6:$AZ$17)-ROWS($BD$6:$BD$17)), "")))))))</f>
        <v>Bank Loan 1</v>
      </c>
      <c r="BN78" s="316" t="str">
        <f t="shared" ca="1" si="186"/>
        <v/>
      </c>
      <c r="BO78" s="316">
        <f ca="1">IF(OR(BP78="",BP78=0),"",MAX(BO$5:BO77)+1)</f>
        <v>1</v>
      </c>
      <c r="BP78" s="316">
        <f ca="1">IFERROR(INDEX($AK$6:$AK$17, ROWS($BP$4:BP76)), IFERROR(INDEX($AO$6:$AO$17, ROWS($BP$4:BP76)-ROWS($AK$6:$AK$17)), IFERROR(INDEX($AS$6:$AS$17, ROWS($BP$4:BP76)-ROWS($AK$6:$AK$17)-ROWS($AO$6:$AO$17)),IFERROR(INDEX($AW$6:$AW$17, ROWS($BP$4:BP76)-ROWS($AK$6:$AK$17)-ROWS($AO$6:$AO$17)-ROWS($AS$6:$AS$17)),IFERROR(INDEX($BA$6:$BA$17, ROWS($BP$4:BP76)-ROWS($AK$6:$AK$17)-ROWS($AO$6:$AO$17)-ROWS($AS$6:$AS$17)-ROWS($AW$6:$AW$17)),IFERROR(INDEX($BE$6:$BE$17, ROWS($BP$4:BP76)-ROWS($AK$6:$AK$17)-ROWS($AO$6:$AO$17)-ROWS($AS$6:$AS$17)-ROWS($AW$6:$AW$17)-ROWS($BA$6:$BA$17)),IFERROR(INDEX($BI$6:$BI$17, ROWS($BP$4:BP76)-ROWS($AK$6:$AK$17)-ROWS($AO$6:$AO$17)-ROWS($AS$6:$AS$17)-ROWS($AW$6:$AW$17)-ROWS($BA$6:$BA$17)-ROWS($BE$6:$BE$17)), "")))))))</f>
        <v>120</v>
      </c>
      <c r="BQ78" s="316" t="str">
        <f t="shared" ca="1" si="187"/>
        <v/>
      </c>
      <c r="BR78" s="413" t="str">
        <f t="shared" ca="1" si="188"/>
        <v/>
      </c>
      <c r="BS78" s="412">
        <f ca="1">IF(OR(BT78="",BT78=0),"",MAX(BS$5:BS77)+1)</f>
        <v>10</v>
      </c>
      <c r="BT78" s="316" t="str">
        <f ca="1">IFERROR(INDEX($AJ$22:$AJ$33, ROWS($BT$4:BT76)), IFERROR(INDEX($AN$22:$AN$33, ROWS($BT$4:BT76)-ROWS($AJ$22:$AJ$33)), IFERROR(INDEX($AR$22:$AR$33, ROWS($BT$4:BT76)-ROWS($AJ$22:$AJ$33)-ROWS($AN$22:$AN$33)),IFERROR(INDEX($AV$22:$AV$33, ROWS($BT$4:BT76)-ROWS($AJ$22:$AJ$33)-ROWS($AN$22:$AN$33)-ROWS($AR$22:$AR$33)),IFERROR(INDEX($AZ$22:$AZ$33, ROWS($BT$4:BT76)-ROWS($AJ$22:$AJ$33)-ROWS($AN$22:$AN$33)-ROWS($AR$22:$AR$33)-ROWS($AV$22:$AV$33)),IFERROR(INDEX($BD$22:$BD$33, ROWS($BT$4:BT76)-ROWS($AJ$22:$AJ$33)-ROWS($AN$22:$AN$33)-ROWS($AR$22:$AR$33)-ROWS($AV$22:$AV$33)-ROWS($AZ$22:$AZ$33)),IFERROR(INDEX($BH$22:$BH$33, ROWS($BT$4:BT76)-ROWS($AJ$22:$AJ$33)-ROWS($AN$22:$AN$33)-ROWS($AR$22:$AR$33)-ROWS($AV$22:$AV$33)-ROWS($AZ$22:$AZ$33)-ROWS($BD$22:$BD$33)), "")))))))</f>
        <v>Car 1 Gas</v>
      </c>
      <c r="BU78" s="316" t="str">
        <f t="shared" ca="1" si="189"/>
        <v/>
      </c>
      <c r="BV78" s="316">
        <f ca="1">IF(OR(BW78="",BW78=0),"",MAX(BV$5:BV77)+1)</f>
        <v>10</v>
      </c>
      <c r="BW78" s="316">
        <f ca="1">IFERROR(INDEX($AK$22:$AK$33, ROWS($BW$4:BW76)), IFERROR(INDEX($AO$22:$AO$33, ROWS($BW$4:BW76)-ROWS($AK$22:$AK$33)), IFERROR(INDEX($AS$22:$AS$33, ROWS($BW$4:BW76)-ROWS($AK$22:$AK$33)-ROWS($AO$22:$AO$33)),IFERROR(INDEX($AW$22:$AW$33, ROWS($BW$4:BW76)-ROWS($AK$22:$AK$33)-ROWS($AO$22:$AO$33)-ROWS($AS$22:$AS$33)),IFERROR(INDEX($BA$22:$BA$33, ROWS($BW$4:BW76)-ROWS($AK$22:$AK$33)-ROWS($AO$22:$AO$33)-ROWS($AS$22:$AS$33)-ROWS($AW$22:$AW$33)),IFERROR(INDEX($BE$22:$BE$33, ROWS($BW$4:BW76)-ROWS($AK$22:$AK$33)-ROWS($AO$22:$AO$33)-ROWS($AS$22:$AS$33)-ROWS($AW$22:$AW$33)-ROWS($BA$22:$BA$33)),IFERROR(INDEX($BI$22:$BI$33, ROWS($BW$4:BW76)-ROWS($AK$22:$AK$33)-ROWS($AO$22:$AO$33)-ROWS($AS$22:$AS$33)-ROWS($AW$22:$AW$33)-ROWS($BA$22:$BA$33)-ROWS($BE$22:$BE$33)), "")))))))</f>
        <v>50</v>
      </c>
      <c r="BX78" s="316" t="str">
        <f t="shared" ca="1" si="190"/>
        <v/>
      </c>
      <c r="BY78" s="413" t="str">
        <f t="shared" ca="1" si="191"/>
        <v/>
      </c>
      <c r="BZ78" s="412">
        <f ca="1">IF(OR(CA78="",CA78=0),"",MAX(BZ$5:BZ77)+1)</f>
        <v>7</v>
      </c>
      <c r="CA78" s="316" t="str">
        <f ca="1">IFERROR(INDEX($AJ$38:$AJ$49, ROWS($CA$4:CA76)), IFERROR(INDEX($AN$38:$AN$49, ROWS($CA$4:CA76)-ROWS($AJ$38:$AJ$49)), IFERROR(INDEX($AR$38:$AR$49, ROWS($CA$4:CA76)-ROWS($AJ$38:$AJ$49)-ROWS($AN$38:$AN$49)),IFERROR(INDEX($AV$38:$AV$49, ROWS($CA$4:CA76)-ROWS($AJ$38:$AJ$49)-ROWS($AN$38:$AN$49)-ROWS($AR$38:$AR$49)),IFERROR(INDEX($AZ$38:$AZ$49, ROWS($CA$4:CA76)-ROWS($AJ$38:$AJ$49)-ROWS($AN$38:$AN$49)-ROWS($AR$38:$AR$49)-ROWS($AV$38:$AV$49)),IFERROR(INDEX($BD$38:$BD$49, ROWS($CA$4:CA76)-ROWS($AJ$38:$AJ$49)-ROWS($AN$38:$AN$49)-ROWS($AR$38:$AR$49)-ROWS($AV$38:$AV$49)-ROWS($AZ$38:$AZ$49)),IFERROR(INDEX($BH$38:$BH$49, ROWS($CA$4:CA76)-ROWS($AJ$38:$AJ$49)-ROWS($AN$38:$AN$49)-ROWS($AR$38:$AR$49)-ROWS($AV$38:$AV$49)-ROWS($AZ$38:$AZ$49)-ROWS($BD$38:$BD$49)), "")))))))</f>
        <v>Roth IRA</v>
      </c>
      <c r="CB78" s="316" t="str">
        <f t="shared" ca="1" si="192"/>
        <v/>
      </c>
      <c r="CC78" s="316">
        <f ca="1">IF(OR(CD78="",CD78=0),"",MAX(CC$5:CC77)+1)</f>
        <v>7</v>
      </c>
      <c r="CD78" s="316">
        <f ca="1">IFERROR(INDEX($AK$38:$AK$49, ROWS($CD$4:CD76)), IFERROR(INDEX($AO$38:$AO$49, ROWS($CD$4:CD76)-ROWS($AK$38:$AK$49)), IFERROR(INDEX($AS$38:$AS$49, ROWS($CD$4:CD76)-ROWS($AK$38:$AK$49)-ROWS($AO$38:$AO$49)),IFERROR(INDEX($AW$38:$AW$49, ROWS($CD$4:CD76)-ROWS($AK$38:$AK$49)-ROWS($AO$38:$AO$49)-ROWS($AS$38:$AS$49)),IFERROR(INDEX($BA$38:$BA$49, ROWS($CD$4:CD76)-ROWS($AK$38:$AK$49)-ROWS($AO$38:$AO$49)-ROWS($AS$38:$AS$49)-ROWS($AW$38:$AW$49)),IFERROR(INDEX($BE$38:$BE$49, ROWS($CD$4:CD76)-ROWS($AK$38:$AK$49)-ROWS($AO$38:$AO$49)-ROWS($AS$38:$AS$49)-ROWS($AW$38:$AW$49)-ROWS($BA$38:$BA$49)),IFERROR(INDEX($BI$38:$BI$49, ROWS($CD$4:CD76)-ROWS($AK$38:$AK$49)-ROWS($AO$38:$AO$49)-ROWS($AS$38:$AS$49)-ROWS($AW$38:$AW$49)-ROWS($BA$38:$BA$49)-ROWS($BE$38:$BE$49)), "")))))))</f>
        <v>100</v>
      </c>
      <c r="CE78" s="316" t="str">
        <f t="shared" ca="1" si="193"/>
        <v/>
      </c>
      <c r="CF78" s="413" t="str">
        <f t="shared" ca="1" si="194"/>
        <v/>
      </c>
      <c r="CG78" s="412">
        <f ca="1">IF(OR(CH78="",CH78=0),"",MAX(CG$5:CG77)+1)</f>
        <v>9</v>
      </c>
      <c r="CH78" s="316" t="str">
        <f ca="1">IFERROR(INDEX($AJ$54:$AJ$65, ROWS($CH$4:CH76)), IFERROR(INDEX($AN$54:$AN$65, ROWS($CH$4:CH76)-ROWS($AJ$54:$AJ$65)), IFERROR(INDEX($AR$54:$AR$65, ROWS($CH$4:CH76)-ROWS($AJ$54:$AJ$65)-ROWS($AN$54:$AN$65)),IFERROR(INDEX($AV$54:$AV$65, ROWS($CH$4:CH76)-ROWS($AJ$54:$AJ$65)-ROWS($AN$54:$AN$65)-ROWS($AR$54:$AR$65)),IFERROR(INDEX($AZ$54:$AZ$65, ROWS($CH$4:CH76)-ROWS($AJ$54:$AJ$65)-ROWS($AN$54:$AN$65)-ROWS($AR$54:$AR$65)-ROWS($AV$54:$AV$65)),IFERROR(INDEX($BD$54:$BD$65, ROWS($CH$4:CH76)-ROWS($AJ$54:$AJ$65)-ROWS($AN$54:$AN$65)-ROWS($AR$54:$AR$65)-ROWS($AV$54:$AV$65)-ROWS($AZ$54:$AZ$65)),IFERROR(INDEX($BH$54:$BH$65, ROWS($CH$4:CH76)-ROWS($AJ$54:$AJ$65)-ROWS($AN$54:$AN$65)-ROWS($AR$54:$AR$65)-ROWS($AV$54:$AV$65)-ROWS($AZ$54:$AZ$65)-ROWS($BD$54:$BD$65)), "")))))))</f>
        <v>Car 1 Gas</v>
      </c>
      <c r="CI78" s="316" t="str">
        <f t="shared" ca="1" si="195"/>
        <v/>
      </c>
      <c r="CJ78" s="316">
        <f ca="1">IF(OR(CK78="",CK78=0),"",MAX(CJ$5:CJ77)+1)</f>
        <v>9</v>
      </c>
      <c r="CK78" s="316">
        <f ca="1">IFERROR(INDEX($AK$54:$AK$65, ROWS($CK$4:CK76)), IFERROR(INDEX($AO$54:$AO$65, ROWS($CK$4:CK76)-ROWS($AK$54:$AK$65)), IFERROR(INDEX($AS$54:$AS$65, ROWS($CK$4:CK76)-ROWS($AK$54:$AK$65)-ROWS($AO$54:$AO$65)),IFERROR(INDEX($AW$54:$AW$65, ROWS($CK$4:CK76)-ROWS($AK$54:$AK$65)-ROWS($AO$54:$AO$65)-ROWS($AS$54:$AS$65)),IFERROR(INDEX($BA$54:$BA$65, ROWS($CK$4:CK76)-ROWS($AK$54:$AK$65)-ROWS($AO$54:$AO$65)-ROWS($AS$54:$AS$65)-ROWS($AW$54:$AW$65)),IFERROR(INDEX($BE$54:$BE$65, ROWS($CK$4:CK76)-ROWS($AK$54:$AK$65)-ROWS($AO$54:$AO$65)-ROWS($AS$54:$AS$65)-ROWS($AW$54:$AW$65)-ROWS($BA$54:$BA$65)),IFERROR(INDEX($BI$54:$BI$65, ROWS($CK$4:CK76)-ROWS($AK$54:$AK$65)-ROWS($AO$54:$AO$65)-ROWS($AS$54:$AS$65)-ROWS($AW$54:$AW$65)-ROWS($BA$54:$BA$65)-ROWS($BE$54:$BE$65)), "")))))))</f>
        <v>50</v>
      </c>
      <c r="CL78" s="316" t="str">
        <f t="shared" ca="1" si="196"/>
        <v/>
      </c>
      <c r="CM78" s="413" t="str">
        <f t="shared" ca="1" si="197"/>
        <v/>
      </c>
      <c r="CN78" s="412" t="str">
        <f>IF(OR(CO78="",CO78=0),"",MAX(CN$5:CN77)+1)</f>
        <v/>
      </c>
      <c r="CO78" s="316">
        <f>IFERROR(INDEX($AJ$70:$AJ$81, ROWS($CO$4:CO76)), IFERROR(INDEX($AN$70:$AN$81, ROWS($CO$4:CO76)-ROWS($AJ$70:$AJ$81)), IFERROR(INDEX($AR$70:$AR$81, ROWS($CO$4:CO76)-ROWS($AJ$70:$AJ$81)-ROWS($AN$70:$AN$81)),IFERROR(INDEX($AV$70:$AV$81, ROWS($CO$4:CO76)-ROWS($AJ$70:$AJ$81)-ROWS($AN$70:$AN$81)-ROWS($AR$70:$AR$81)),IFERROR(INDEX($AZ$70:$AZ$81, ROWS($CO$4:CO76)-ROWS($AJ$70:$AJ$81)-ROWS($AN$70:$AN$81)-ROWS($AR$70:$AR$81)-ROWS($AV$70:$AV$81)),IFERROR(INDEX($BD$70:$BD$81, ROWS($CO$4:CO76)-ROWS($AJ$70:$AJ$81)-ROWS($AN$70:$AN$81)-ROWS($AR$70:$AR$81)-ROWS($AV$70:$AV$81)-ROWS($AZ$70:$AZ$81)),IFERROR(INDEX($BH$70:$BH$81, ROWS($CO$4:CO76)-ROWS($AJ$70:$AJ$81)-ROWS($AN$70:$AN$81)-ROWS($AR$70:$AR$81)-ROWS($AV$70:$AV$81)-ROWS($AZ$70:$AZ$81)-ROWS($BD$70:$BD$81)), "")))))))</f>
        <v>0</v>
      </c>
      <c r="CP78" s="316" t="str">
        <f t="shared" ca="1" si="198"/>
        <v/>
      </c>
      <c r="CQ78" s="316" t="str">
        <f>IF(OR(CR78="",CR78=0),"",MAX(CQ$5:CQ77)+1)</f>
        <v/>
      </c>
      <c r="CR78" s="316">
        <f>IFERROR(INDEX($AK$70:$AK$81, ROWS($CR$4:CR76)), IFERROR(INDEX($AO$70:$AO$81, ROWS($CR$4:CR76)-ROWS($AK$70:$AK$81)), IFERROR(INDEX($AS$70:$AS$81, ROWS($CR$4:CR76)-ROWS($AK$70:$AK$81)-ROWS($AO$70:$AO$81)),IFERROR(INDEX($AW$70:$AW$81, ROWS($CR$4:CR76)-ROWS($AK$70:$AK$81)-ROWS($AO$70:$AO$81)-ROWS($AS$70:$AS$81)),IFERROR(INDEX($BA$70:$BA$81, ROWS($CR$4:CR76)-ROWS($AK$70:$AK$81)-ROWS($AO$70:$AO$81)-ROWS($AS$70:$AS$81)-ROWS($AW$70:$AW$81)),IFERROR(INDEX($BE$70:$BE$81, ROWS($CR$4:CR76)-ROWS($AK$70:$AK$81)-ROWS($AO$70:$AO$81)-ROWS($AS$70:$AS$81)-ROWS($AW$70:$AW$81)-ROWS($BA$70:$BA$81)),IFERROR(INDEX($BI$70:$BI$81, ROWS($CR$4:CR76)-ROWS($AK$70:$AK$81)-ROWS($AO$70:$AO$81)-ROWS($AS$70:$AS$81)-ROWS($AW$70:$AW$81)-ROWS($BA$70:$BA$81)-ROWS($BE$70:$BE$81)), "")))))))</f>
        <v>0</v>
      </c>
      <c r="CS78" s="316" t="str">
        <f t="shared" ca="1" si="199"/>
        <v/>
      </c>
      <c r="CT78" s="413" t="str">
        <f t="shared" ca="1" si="200"/>
        <v/>
      </c>
      <c r="CU78" s="412" t="str">
        <f>IF(OR(CV78="",CV78=0),"",MAX(CU$5:CU77)+1)</f>
        <v/>
      </c>
      <c r="CV78" s="316" t="str">
        <f>IFERROR(INDEX($AJ$86:$AJ$97, ROWS($CV$4:CV76)), IFERROR(INDEX($AN$86:$AN$97, ROWS($CV$4:CV76)-ROWS($AJ$86:$AJ$97)), ""))</f>
        <v/>
      </c>
      <c r="CW78" s="316" t="str">
        <f t="shared" si="201"/>
        <v/>
      </c>
      <c r="CX78" s="316" t="str">
        <f>IF(OR(CY78="",CY78=0),"",MAX(CX$5:CX77)+1)</f>
        <v/>
      </c>
      <c r="CY78" s="316" t="str">
        <f>IFERROR(INDEX($AK$86:$AK$97, ROWS($CY$4:CY76)), IFERROR(INDEX($AO$86:$AO$97, ROWS($CY$4:CY76)-ROWS($AK$86:$AK$97)), ""))</f>
        <v/>
      </c>
      <c r="CZ78" s="316" t="str">
        <f t="shared" si="202"/>
        <v/>
      </c>
      <c r="DA78" s="413" t="str">
        <f t="shared" si="203"/>
        <v/>
      </c>
      <c r="DC78" s="438" t="str">
        <f ca="1">IF(OR(DD78="",DD78=0),"",MAX(DC$65:DC77)+1)</f>
        <v/>
      </c>
      <c r="DD78" s="434" t="str">
        <f t="shared" ca="1" si="166"/>
        <v/>
      </c>
      <c r="DE78" s="413" t="str">
        <f t="shared" ca="1" si="167"/>
        <v/>
      </c>
      <c r="DF78" s="431" t="str">
        <f ca="1">IF(OR(DG78="",DG78=0),"",MAX(DF$65:DF77)+1)</f>
        <v/>
      </c>
      <c r="DG78" s="412" t="str">
        <f t="shared" ca="1" si="168"/>
        <v/>
      </c>
      <c r="DH78" s="413" t="str">
        <f t="shared" ca="1" si="169"/>
        <v/>
      </c>
      <c r="DI78" s="412" t="str">
        <f t="shared" ca="1" si="170"/>
        <v/>
      </c>
      <c r="DJ78" s="413" t="str">
        <f t="shared" ca="1" si="171"/>
        <v/>
      </c>
      <c r="DK78" s="412" t="str">
        <f t="shared" ca="1" si="172"/>
        <v/>
      </c>
      <c r="DL78" s="413" t="str">
        <f t="shared" ca="1" si="173"/>
        <v/>
      </c>
      <c r="DM78" s="278"/>
      <c r="DN78" s="278"/>
      <c r="DO78" s="278"/>
      <c r="DP78" s="278"/>
      <c r="DQ78" s="278"/>
      <c r="DR78" s="278"/>
      <c r="DS78" s="278"/>
    </row>
    <row r="79" spans="16:123" x14ac:dyDescent="0.3">
      <c r="AB79" s="395">
        <f ca="1">IFERROR(MATCH($AB$59,OFFSET(Year!$BD$67:$BD$118,AB78,,1000),0)+AB78,"")</f>
        <v>65</v>
      </c>
      <c r="AC79" s="404" t="str">
        <f ca="1">IFERROR(INDEX(Year!$BG$67:$BG$118,AB79),"")</f>
        <v/>
      </c>
      <c r="AD79" s="405" t="str">
        <f ca="1">IFERROR(INDEX(Year!$BE$67:$BE$118,AB79),"")</f>
        <v/>
      </c>
      <c r="AE79" s="406" t="str">
        <f ca="1">IFERROR(INDEX(Year!$BF$67:$BF$118,AB79),"")</f>
        <v/>
      </c>
      <c r="AF79" s="407" t="str">
        <f ca="1">IFERROR(INDEX(Year!$BD$67:$BD$118,AB79),"")</f>
        <v/>
      </c>
      <c r="AI79" s="302" t="str">
        <f t="shared" ca="1" si="183"/>
        <v/>
      </c>
      <c r="AJ79" s="293" t="str">
        <f t="shared" ca="1" si="174"/>
        <v/>
      </c>
      <c r="AK79" s="293" t="str">
        <f t="shared" ca="1" si="175"/>
        <v/>
      </c>
      <c r="AL79" s="303" t="str">
        <f t="shared" ca="1" si="176"/>
        <v/>
      </c>
      <c r="AM79" s="302" t="str">
        <f t="shared" ca="1" si="184"/>
        <v/>
      </c>
      <c r="AN79" s="293" t="str">
        <f t="shared" ca="1" si="177"/>
        <v/>
      </c>
      <c r="AO79" s="293" t="str">
        <f t="shared" ca="1" si="178"/>
        <v/>
      </c>
      <c r="AP79" s="303" t="str">
        <f t="shared" ca="1" si="179"/>
        <v/>
      </c>
      <c r="AQ79" s="302" t="str">
        <f t="shared" ca="1" si="185"/>
        <v/>
      </c>
      <c r="AR79" s="293" t="str">
        <f t="shared" ca="1" si="180"/>
        <v/>
      </c>
      <c r="AS79" s="293" t="str">
        <f t="shared" ca="1" si="181"/>
        <v/>
      </c>
      <c r="AT79" s="303" t="str">
        <f t="shared" ca="1" si="182"/>
        <v/>
      </c>
      <c r="AU79" s="302"/>
      <c r="AV79" s="293"/>
      <c r="AW79" s="293"/>
      <c r="AX79" s="303"/>
      <c r="AY79" s="302"/>
      <c r="AZ79" s="293"/>
      <c r="BA79" s="293"/>
      <c r="BB79" s="303"/>
      <c r="BC79" s="302"/>
      <c r="BD79" s="293"/>
      <c r="BE79" s="293"/>
      <c r="BF79" s="303"/>
      <c r="BG79" s="302"/>
      <c r="BH79" s="293"/>
      <c r="BI79" s="293"/>
      <c r="BJ79" s="303"/>
      <c r="BL79" s="412">
        <f ca="1">IF(OR(BM79="",BM79=0),"",MAX(BL$5:BL78)+1)</f>
        <v>2</v>
      </c>
      <c r="BM79" s="316" t="str">
        <f ca="1">IFERROR(INDEX($AJ$6:$AJ$17, ROWS(BM$4:$BM77)), IFERROR(INDEX($AN$6:$AN$17, ROWS(BM$4:$BM77)-ROWS($AJ$6:$AJ$17)), IFERROR(INDEX($AR$6:$AR$17, ROWS(BM$4:$BM77)-ROWS($AJ$6:$AJ$17)-ROWS($AN$6:$AN$17)),IFERROR(INDEX($AV$6:$AV$17, ROWS(BM$4:$BM77)-ROWS($AJ$6:$AJ$17)-ROWS($AN$6:$AN$17)-ROWS($AR$6:$AR$17)),IFERROR(INDEX($AZ$6:$AZ$17, ROWS(BM$4:$BM77)-ROWS($AJ$6:$AJ$17)-ROWS($AN$6:$AN$17)-ROWS($AR$6:$AR$17)-ROWS($AV$6:$AV$17)),IFERROR(INDEX($BD$6:$BD$17, ROWS(BM$4:$BM77)-ROWS($AJ$6:$AJ$17)-ROWS($AN$6:$AN$17)-ROWS($AR$6:$AR$17)-ROWS($AV$6:$AV$17)-ROWS($AZ$6:$AZ$17)),IFERROR(INDEX($BH$6:$BH$17, ROWS(BM$4:$BM77)-ROWS($AJ$6:$AJ$17)-ROWS($AN$6:$AN$17)-ROWS($AR$6:$AR$17)-ROWS($AV$6:$AV$17)-ROWS($AZ$6:$AZ$17)-ROWS($BD$6:$BD$17)), "")))))))</f>
        <v>Mortgage</v>
      </c>
      <c r="BN79" s="316" t="str">
        <f t="shared" ca="1" si="186"/>
        <v/>
      </c>
      <c r="BO79" s="316">
        <f ca="1">IF(OR(BP79="",BP79=0),"",MAX(BO$5:BO78)+1)</f>
        <v>2</v>
      </c>
      <c r="BP79" s="316">
        <f ca="1">IFERROR(INDEX($AK$6:$AK$17, ROWS($BP$4:BP77)), IFERROR(INDEX($AO$6:$AO$17, ROWS($BP$4:BP77)-ROWS($AK$6:$AK$17)), IFERROR(INDEX($AS$6:$AS$17, ROWS($BP$4:BP77)-ROWS($AK$6:$AK$17)-ROWS($AO$6:$AO$17)),IFERROR(INDEX($AW$6:$AW$17, ROWS($BP$4:BP77)-ROWS($AK$6:$AK$17)-ROWS($AO$6:$AO$17)-ROWS($AS$6:$AS$17)),IFERROR(INDEX($BA$6:$BA$17, ROWS($BP$4:BP77)-ROWS($AK$6:$AK$17)-ROWS($AO$6:$AO$17)-ROWS($AS$6:$AS$17)-ROWS($AW$6:$AW$17)),IFERROR(INDEX($BE$6:$BE$17, ROWS($BP$4:BP77)-ROWS($AK$6:$AK$17)-ROWS($AO$6:$AO$17)-ROWS($AS$6:$AS$17)-ROWS($AW$6:$AW$17)-ROWS($BA$6:$BA$17)),IFERROR(INDEX($BI$6:$BI$17, ROWS($BP$4:BP77)-ROWS($AK$6:$AK$17)-ROWS($AO$6:$AO$17)-ROWS($AS$6:$AS$17)-ROWS($AW$6:$AW$17)-ROWS($BA$6:$BA$17)-ROWS($BE$6:$BE$17)), "")))))))</f>
        <v>800</v>
      </c>
      <c r="BQ79" s="316" t="str">
        <f t="shared" ca="1" si="187"/>
        <v/>
      </c>
      <c r="BR79" s="413" t="str">
        <f t="shared" ca="1" si="188"/>
        <v/>
      </c>
      <c r="BS79" s="412" t="str">
        <f ca="1">IF(OR(BT79="",BT79=0),"",MAX(BS$5:BS78)+1)</f>
        <v/>
      </c>
      <c r="BT79" s="316" t="str">
        <f ca="1">IFERROR(INDEX($AJ$22:$AJ$33, ROWS($BT$4:BT77)), IFERROR(INDEX($AN$22:$AN$33, ROWS($BT$4:BT77)-ROWS($AJ$22:$AJ$33)), IFERROR(INDEX($AR$22:$AR$33, ROWS($BT$4:BT77)-ROWS($AJ$22:$AJ$33)-ROWS($AN$22:$AN$33)),IFERROR(INDEX($AV$22:$AV$33, ROWS($BT$4:BT77)-ROWS($AJ$22:$AJ$33)-ROWS($AN$22:$AN$33)-ROWS($AR$22:$AR$33)),IFERROR(INDEX($AZ$22:$AZ$33, ROWS($BT$4:BT77)-ROWS($AJ$22:$AJ$33)-ROWS($AN$22:$AN$33)-ROWS($AR$22:$AR$33)-ROWS($AV$22:$AV$33)),IFERROR(INDEX($BD$22:$BD$33, ROWS($BT$4:BT77)-ROWS($AJ$22:$AJ$33)-ROWS($AN$22:$AN$33)-ROWS($AR$22:$AR$33)-ROWS($AV$22:$AV$33)-ROWS($AZ$22:$AZ$33)),IFERROR(INDEX($BH$22:$BH$33, ROWS($BT$4:BT77)-ROWS($AJ$22:$AJ$33)-ROWS($AN$22:$AN$33)-ROWS($AR$22:$AR$33)-ROWS($AV$22:$AV$33)-ROWS($AZ$22:$AZ$33)-ROWS($BD$22:$BD$33)), "")))))))</f>
        <v/>
      </c>
      <c r="BU79" s="316" t="str">
        <f t="shared" ca="1" si="189"/>
        <v/>
      </c>
      <c r="BV79" s="316" t="str">
        <f ca="1">IF(OR(BW79="",BW79=0),"",MAX(BV$5:BV78)+1)</f>
        <v/>
      </c>
      <c r="BW79" s="316" t="str">
        <f ca="1">IFERROR(INDEX($AK$22:$AK$33, ROWS($BW$4:BW77)), IFERROR(INDEX($AO$22:$AO$33, ROWS($BW$4:BW77)-ROWS($AK$22:$AK$33)), IFERROR(INDEX($AS$22:$AS$33, ROWS($BW$4:BW77)-ROWS($AK$22:$AK$33)-ROWS($AO$22:$AO$33)),IFERROR(INDEX($AW$22:$AW$33, ROWS($BW$4:BW77)-ROWS($AK$22:$AK$33)-ROWS($AO$22:$AO$33)-ROWS($AS$22:$AS$33)),IFERROR(INDEX($BA$22:$BA$33, ROWS($BW$4:BW77)-ROWS($AK$22:$AK$33)-ROWS($AO$22:$AO$33)-ROWS($AS$22:$AS$33)-ROWS($AW$22:$AW$33)),IFERROR(INDEX($BE$22:$BE$33, ROWS($BW$4:BW77)-ROWS($AK$22:$AK$33)-ROWS($AO$22:$AO$33)-ROWS($AS$22:$AS$33)-ROWS($AW$22:$AW$33)-ROWS($BA$22:$BA$33)),IFERROR(INDEX($BI$22:$BI$33, ROWS($BW$4:BW77)-ROWS($AK$22:$AK$33)-ROWS($AO$22:$AO$33)-ROWS($AS$22:$AS$33)-ROWS($AW$22:$AW$33)-ROWS($BA$22:$BA$33)-ROWS($BE$22:$BE$33)), "")))))))</f>
        <v/>
      </c>
      <c r="BX79" s="316" t="str">
        <f t="shared" ca="1" si="190"/>
        <v/>
      </c>
      <c r="BY79" s="413" t="str">
        <f t="shared" ca="1" si="191"/>
        <v/>
      </c>
      <c r="BZ79" s="412">
        <f ca="1">IF(OR(CA79="",CA79=0),"",MAX(BZ$5:BZ78)+1)</f>
        <v>8</v>
      </c>
      <c r="CA79" s="316" t="str">
        <f ca="1">IFERROR(INDEX($AJ$38:$AJ$49, ROWS($CA$4:CA77)), IFERROR(INDEX($AN$38:$AN$49, ROWS($CA$4:CA77)-ROWS($AJ$38:$AJ$49)), IFERROR(INDEX($AR$38:$AR$49, ROWS($CA$4:CA77)-ROWS($AJ$38:$AJ$49)-ROWS($AN$38:$AN$49)),IFERROR(INDEX($AV$38:$AV$49, ROWS($CA$4:CA77)-ROWS($AJ$38:$AJ$49)-ROWS($AN$38:$AN$49)-ROWS($AR$38:$AR$49)),IFERROR(INDEX($AZ$38:$AZ$49, ROWS($CA$4:CA77)-ROWS($AJ$38:$AJ$49)-ROWS($AN$38:$AN$49)-ROWS($AR$38:$AR$49)-ROWS($AV$38:$AV$49)),IFERROR(INDEX($BD$38:$BD$49, ROWS($CA$4:CA77)-ROWS($AJ$38:$AJ$49)-ROWS($AN$38:$AN$49)-ROWS($AR$38:$AR$49)-ROWS($AV$38:$AV$49)-ROWS($AZ$38:$AZ$49)),IFERROR(INDEX($BH$38:$BH$49, ROWS($CA$4:CA77)-ROWS($AJ$38:$AJ$49)-ROWS($AN$38:$AN$49)-ROWS($AR$38:$AR$49)-ROWS($AV$38:$AV$49)-ROWS($AZ$38:$AZ$49)-ROWS($BD$38:$BD$49)), "")))))))</f>
        <v>D. Store Card 2</v>
      </c>
      <c r="CB79" s="316" t="str">
        <f t="shared" ca="1" si="192"/>
        <v/>
      </c>
      <c r="CC79" s="316">
        <f ca="1">IF(OR(CD79="",CD79=0),"",MAX(CC$5:CC78)+1)</f>
        <v>8</v>
      </c>
      <c r="CD79" s="316">
        <f ca="1">IFERROR(INDEX($AK$38:$AK$49, ROWS($CD$4:CD77)), IFERROR(INDEX($AO$38:$AO$49, ROWS($CD$4:CD77)-ROWS($AK$38:$AK$49)), IFERROR(INDEX($AS$38:$AS$49, ROWS($CD$4:CD77)-ROWS($AK$38:$AK$49)-ROWS($AO$38:$AO$49)),IFERROR(INDEX($AW$38:$AW$49, ROWS($CD$4:CD77)-ROWS($AK$38:$AK$49)-ROWS($AO$38:$AO$49)-ROWS($AS$38:$AS$49)),IFERROR(INDEX($BA$38:$BA$49, ROWS($CD$4:CD77)-ROWS($AK$38:$AK$49)-ROWS($AO$38:$AO$49)-ROWS($AS$38:$AS$49)-ROWS($AW$38:$AW$49)),IFERROR(INDEX($BE$38:$BE$49, ROWS($CD$4:CD77)-ROWS($AK$38:$AK$49)-ROWS($AO$38:$AO$49)-ROWS($AS$38:$AS$49)-ROWS($AW$38:$AW$49)-ROWS($BA$38:$BA$49)),IFERROR(INDEX($BI$38:$BI$49, ROWS($CD$4:CD77)-ROWS($AK$38:$AK$49)-ROWS($AO$38:$AO$49)-ROWS($AS$38:$AS$49)-ROWS($AW$38:$AW$49)-ROWS($BA$38:$BA$49)-ROWS($BE$38:$BE$49)), "")))))))</f>
        <v>30</v>
      </c>
      <c r="CE79" s="316" t="str">
        <f t="shared" ca="1" si="193"/>
        <v/>
      </c>
      <c r="CF79" s="413" t="str">
        <f t="shared" ca="1" si="194"/>
        <v/>
      </c>
      <c r="CG79" s="412" t="str">
        <f ca="1">IF(OR(CH79="",CH79=0),"",MAX(CG$5:CG78)+1)</f>
        <v/>
      </c>
      <c r="CH79" s="316" t="str">
        <f ca="1">IFERROR(INDEX($AJ$54:$AJ$65, ROWS($CH$4:CH77)), IFERROR(INDEX($AN$54:$AN$65, ROWS($CH$4:CH77)-ROWS($AJ$54:$AJ$65)), IFERROR(INDEX($AR$54:$AR$65, ROWS($CH$4:CH77)-ROWS($AJ$54:$AJ$65)-ROWS($AN$54:$AN$65)),IFERROR(INDEX($AV$54:$AV$65, ROWS($CH$4:CH77)-ROWS($AJ$54:$AJ$65)-ROWS($AN$54:$AN$65)-ROWS($AR$54:$AR$65)),IFERROR(INDEX($AZ$54:$AZ$65, ROWS($CH$4:CH77)-ROWS($AJ$54:$AJ$65)-ROWS($AN$54:$AN$65)-ROWS($AR$54:$AR$65)-ROWS($AV$54:$AV$65)),IFERROR(INDEX($BD$54:$BD$65, ROWS($CH$4:CH77)-ROWS($AJ$54:$AJ$65)-ROWS($AN$54:$AN$65)-ROWS($AR$54:$AR$65)-ROWS($AV$54:$AV$65)-ROWS($AZ$54:$AZ$65)),IFERROR(INDEX($BH$54:$BH$65, ROWS($CH$4:CH77)-ROWS($AJ$54:$AJ$65)-ROWS($AN$54:$AN$65)-ROWS($AR$54:$AR$65)-ROWS($AV$54:$AV$65)-ROWS($AZ$54:$AZ$65)-ROWS($BD$54:$BD$65)), "")))))))</f>
        <v/>
      </c>
      <c r="CI79" s="316" t="str">
        <f t="shared" ca="1" si="195"/>
        <v/>
      </c>
      <c r="CJ79" s="316" t="str">
        <f ca="1">IF(OR(CK79="",CK79=0),"",MAX(CJ$5:CJ78)+1)</f>
        <v/>
      </c>
      <c r="CK79" s="316" t="str">
        <f ca="1">IFERROR(INDEX($AK$54:$AK$65, ROWS($CK$4:CK77)), IFERROR(INDEX($AO$54:$AO$65, ROWS($CK$4:CK77)-ROWS($AK$54:$AK$65)), IFERROR(INDEX($AS$54:$AS$65, ROWS($CK$4:CK77)-ROWS($AK$54:$AK$65)-ROWS($AO$54:$AO$65)),IFERROR(INDEX($AW$54:$AW$65, ROWS($CK$4:CK77)-ROWS($AK$54:$AK$65)-ROWS($AO$54:$AO$65)-ROWS($AS$54:$AS$65)),IFERROR(INDEX($BA$54:$BA$65, ROWS($CK$4:CK77)-ROWS($AK$54:$AK$65)-ROWS($AO$54:$AO$65)-ROWS($AS$54:$AS$65)-ROWS($AW$54:$AW$65)),IFERROR(INDEX($BE$54:$BE$65, ROWS($CK$4:CK77)-ROWS($AK$54:$AK$65)-ROWS($AO$54:$AO$65)-ROWS($AS$54:$AS$65)-ROWS($AW$54:$AW$65)-ROWS($BA$54:$BA$65)),IFERROR(INDEX($BI$54:$BI$65, ROWS($CK$4:CK77)-ROWS($AK$54:$AK$65)-ROWS($AO$54:$AO$65)-ROWS($AS$54:$AS$65)-ROWS($AW$54:$AW$65)-ROWS($BA$54:$BA$65)-ROWS($BE$54:$BE$65)), "")))))))</f>
        <v/>
      </c>
      <c r="CL79" s="316" t="str">
        <f t="shared" ca="1" si="196"/>
        <v/>
      </c>
      <c r="CM79" s="413" t="str">
        <f t="shared" ca="1" si="197"/>
        <v/>
      </c>
      <c r="CN79" s="412" t="str">
        <f>IF(OR(CO79="",CO79=0),"",MAX(CN$5:CN78)+1)</f>
        <v/>
      </c>
      <c r="CO79" s="316">
        <f>IFERROR(INDEX($AJ$70:$AJ$81, ROWS($CO$4:CO77)), IFERROR(INDEX($AN$70:$AN$81, ROWS($CO$4:CO77)-ROWS($AJ$70:$AJ$81)), IFERROR(INDEX($AR$70:$AR$81, ROWS($CO$4:CO77)-ROWS($AJ$70:$AJ$81)-ROWS($AN$70:$AN$81)),IFERROR(INDEX($AV$70:$AV$81, ROWS($CO$4:CO77)-ROWS($AJ$70:$AJ$81)-ROWS($AN$70:$AN$81)-ROWS($AR$70:$AR$81)),IFERROR(INDEX($AZ$70:$AZ$81, ROWS($CO$4:CO77)-ROWS($AJ$70:$AJ$81)-ROWS($AN$70:$AN$81)-ROWS($AR$70:$AR$81)-ROWS($AV$70:$AV$81)),IFERROR(INDEX($BD$70:$BD$81, ROWS($CO$4:CO77)-ROWS($AJ$70:$AJ$81)-ROWS($AN$70:$AN$81)-ROWS($AR$70:$AR$81)-ROWS($AV$70:$AV$81)-ROWS($AZ$70:$AZ$81)),IFERROR(INDEX($BH$70:$BH$81, ROWS($CO$4:CO77)-ROWS($AJ$70:$AJ$81)-ROWS($AN$70:$AN$81)-ROWS($AR$70:$AR$81)-ROWS($AV$70:$AV$81)-ROWS($AZ$70:$AZ$81)-ROWS($BD$70:$BD$81)), "")))))))</f>
        <v>0</v>
      </c>
      <c r="CP79" s="316" t="str">
        <f t="shared" ca="1" si="198"/>
        <v/>
      </c>
      <c r="CQ79" s="316" t="str">
        <f>IF(OR(CR79="",CR79=0),"",MAX(CQ$5:CQ78)+1)</f>
        <v/>
      </c>
      <c r="CR79" s="316">
        <f>IFERROR(INDEX($AK$70:$AK$81, ROWS($CR$4:CR77)), IFERROR(INDEX($AO$70:$AO$81, ROWS($CR$4:CR77)-ROWS($AK$70:$AK$81)), IFERROR(INDEX($AS$70:$AS$81, ROWS($CR$4:CR77)-ROWS($AK$70:$AK$81)-ROWS($AO$70:$AO$81)),IFERROR(INDEX($AW$70:$AW$81, ROWS($CR$4:CR77)-ROWS($AK$70:$AK$81)-ROWS($AO$70:$AO$81)-ROWS($AS$70:$AS$81)),IFERROR(INDEX($BA$70:$BA$81, ROWS($CR$4:CR77)-ROWS($AK$70:$AK$81)-ROWS($AO$70:$AO$81)-ROWS($AS$70:$AS$81)-ROWS($AW$70:$AW$81)),IFERROR(INDEX($BE$70:$BE$81, ROWS($CR$4:CR77)-ROWS($AK$70:$AK$81)-ROWS($AO$70:$AO$81)-ROWS($AS$70:$AS$81)-ROWS($AW$70:$AW$81)-ROWS($BA$70:$BA$81)),IFERROR(INDEX($BI$70:$BI$81, ROWS($CR$4:CR77)-ROWS($AK$70:$AK$81)-ROWS($AO$70:$AO$81)-ROWS($AS$70:$AS$81)-ROWS($AW$70:$AW$81)-ROWS($BA$70:$BA$81)-ROWS($BE$70:$BE$81)), "")))))))</f>
        <v>0</v>
      </c>
      <c r="CS79" s="316" t="str">
        <f t="shared" ca="1" si="199"/>
        <v/>
      </c>
      <c r="CT79" s="413" t="str">
        <f t="shared" ca="1" si="200"/>
        <v/>
      </c>
      <c r="CU79" s="412" t="str">
        <f>IF(OR(CV79="",CV79=0),"",MAX(CU$5:CU78)+1)</f>
        <v/>
      </c>
      <c r="CV79" s="316" t="str">
        <f>IFERROR(INDEX($AJ$86:$AJ$97, ROWS($CV$4:CV77)), IFERROR(INDEX($AN$86:$AN$97, ROWS($CV$4:CV77)-ROWS($AJ$86:$AJ$97)), ""))</f>
        <v/>
      </c>
      <c r="CW79" s="316" t="str">
        <f t="shared" si="201"/>
        <v/>
      </c>
      <c r="CX79" s="316" t="str">
        <f>IF(OR(CY79="",CY79=0),"",MAX(CX$5:CX78)+1)</f>
        <v/>
      </c>
      <c r="CY79" s="316" t="str">
        <f>IFERROR(INDEX($AK$86:$AK$97, ROWS($CY$4:CY77)), IFERROR(INDEX($AO$86:$AO$97, ROWS($CY$4:CY77)-ROWS($AK$86:$AK$97)), ""))</f>
        <v/>
      </c>
      <c r="CZ79" s="316" t="str">
        <f t="shared" si="202"/>
        <v/>
      </c>
      <c r="DA79" s="413" t="str">
        <f t="shared" si="203"/>
        <v/>
      </c>
      <c r="DC79" s="438" t="str">
        <f ca="1">IF(OR(DD79="",DD79=0),"",MAX(DC$65:DC78)+1)</f>
        <v/>
      </c>
      <c r="DD79" s="434" t="str">
        <f t="shared" ca="1" si="166"/>
        <v/>
      </c>
      <c r="DE79" s="413" t="str">
        <f t="shared" ca="1" si="167"/>
        <v/>
      </c>
      <c r="DF79" s="431" t="str">
        <f ca="1">IF(OR(DG79="",DG79=0),"",MAX(DF$65:DF78)+1)</f>
        <v/>
      </c>
      <c r="DG79" s="412" t="str">
        <f t="shared" ca="1" si="168"/>
        <v/>
      </c>
      <c r="DH79" s="413" t="str">
        <f t="shared" ca="1" si="169"/>
        <v/>
      </c>
      <c r="DI79" s="412" t="str">
        <f t="shared" ca="1" si="170"/>
        <v/>
      </c>
      <c r="DJ79" s="413" t="str">
        <f t="shared" ca="1" si="171"/>
        <v/>
      </c>
      <c r="DK79" s="412" t="str">
        <f t="shared" ca="1" si="172"/>
        <v/>
      </c>
      <c r="DL79" s="413" t="str">
        <f t="shared" ca="1" si="173"/>
        <v/>
      </c>
      <c r="DM79" s="278"/>
      <c r="DN79" s="278"/>
      <c r="DO79" s="278"/>
      <c r="DP79" s="278"/>
      <c r="DQ79" s="278"/>
      <c r="DR79" s="278"/>
      <c r="DS79" s="278"/>
    </row>
    <row r="80" spans="16:123" x14ac:dyDescent="0.3">
      <c r="AB80" s="395" t="str">
        <f ca="1">IFERROR(MATCH($AB$59,OFFSET(Year!$BD$67:$BD$118,AB79,,1000),0)+AB79,"")</f>
        <v/>
      </c>
      <c r="AC80" s="404" t="str">
        <f ca="1">IFERROR(INDEX(Year!$BG$67:$BG$118,AB80),"")</f>
        <v/>
      </c>
      <c r="AD80" s="405" t="str">
        <f ca="1">IFERROR(INDEX(Year!$BE$67:$BE$118,AB80),"")</f>
        <v/>
      </c>
      <c r="AE80" s="406" t="str">
        <f ca="1">IFERROR(INDEX(Year!$BF$67:$BF$118,AB80),"")</f>
        <v/>
      </c>
      <c r="AF80" s="407" t="str">
        <f ca="1">IFERROR(INDEX(Year!$BD$67:$BD$118,AB80),"")</f>
        <v/>
      </c>
      <c r="AI80" s="308" t="str">
        <f t="shared" ca="1" si="183"/>
        <v/>
      </c>
      <c r="AJ80" s="293" t="str">
        <f t="shared" ca="1" si="174"/>
        <v/>
      </c>
      <c r="AK80" s="293" t="str">
        <f t="shared" ca="1" si="175"/>
        <v/>
      </c>
      <c r="AL80" s="303" t="str">
        <f t="shared" ca="1" si="176"/>
        <v/>
      </c>
      <c r="AM80" s="308" t="str">
        <f t="shared" ca="1" si="184"/>
        <v/>
      </c>
      <c r="AN80" s="293" t="str">
        <f t="shared" ca="1" si="177"/>
        <v/>
      </c>
      <c r="AO80" s="293" t="str">
        <f t="shared" ca="1" si="178"/>
        <v/>
      </c>
      <c r="AP80" s="303" t="str">
        <f t="shared" ca="1" si="179"/>
        <v/>
      </c>
      <c r="AQ80" s="308" t="str">
        <f t="shared" ca="1" si="185"/>
        <v/>
      </c>
      <c r="AR80" s="293" t="str">
        <f t="shared" ca="1" si="180"/>
        <v/>
      </c>
      <c r="AS80" s="293" t="str">
        <f t="shared" ca="1" si="181"/>
        <v/>
      </c>
      <c r="AT80" s="303" t="str">
        <f t="shared" ca="1" si="182"/>
        <v/>
      </c>
      <c r="AU80" s="308"/>
      <c r="AV80" s="293"/>
      <c r="AW80" s="293"/>
      <c r="AX80" s="303"/>
      <c r="AY80" s="308"/>
      <c r="AZ80" s="293"/>
      <c r="BA80" s="293"/>
      <c r="BB80" s="303"/>
      <c r="BC80" s="308"/>
      <c r="BD80" s="293"/>
      <c r="BE80" s="293"/>
      <c r="BF80" s="303"/>
      <c r="BG80" s="308"/>
      <c r="BH80" s="293"/>
      <c r="BI80" s="293"/>
      <c r="BJ80" s="303"/>
      <c r="BL80" s="412" t="str">
        <f ca="1">IF(OR(BM80="",BM80=0),"",MAX(BL$5:BL79)+1)</f>
        <v/>
      </c>
      <c r="BM80" s="316" t="str">
        <f ca="1">IFERROR(INDEX($AJ$6:$AJ$17, ROWS(BM$4:$BM78)), IFERROR(INDEX($AN$6:$AN$17, ROWS(BM$4:$BM78)-ROWS($AJ$6:$AJ$17)), IFERROR(INDEX($AR$6:$AR$17, ROWS(BM$4:$BM78)-ROWS($AJ$6:$AJ$17)-ROWS($AN$6:$AN$17)),IFERROR(INDEX($AV$6:$AV$17, ROWS(BM$4:$BM78)-ROWS($AJ$6:$AJ$17)-ROWS($AN$6:$AN$17)-ROWS($AR$6:$AR$17)),IFERROR(INDEX($AZ$6:$AZ$17, ROWS(BM$4:$BM78)-ROWS($AJ$6:$AJ$17)-ROWS($AN$6:$AN$17)-ROWS($AR$6:$AR$17)-ROWS($AV$6:$AV$17)),IFERROR(INDEX($BD$6:$BD$17, ROWS(BM$4:$BM78)-ROWS($AJ$6:$AJ$17)-ROWS($AN$6:$AN$17)-ROWS($AR$6:$AR$17)-ROWS($AV$6:$AV$17)-ROWS($AZ$6:$AZ$17)),IFERROR(INDEX($BH$6:$BH$17, ROWS(BM$4:$BM78)-ROWS($AJ$6:$AJ$17)-ROWS($AN$6:$AN$17)-ROWS($AR$6:$AR$17)-ROWS($AV$6:$AV$17)-ROWS($AZ$6:$AZ$17)-ROWS($BD$6:$BD$17)), "")))))))</f>
        <v/>
      </c>
      <c r="BN80" s="316" t="str">
        <f t="shared" ca="1" si="186"/>
        <v/>
      </c>
      <c r="BO80" s="316" t="str">
        <f ca="1">IF(OR(BP80="",BP80=0),"",MAX(BO$5:BO79)+1)</f>
        <v/>
      </c>
      <c r="BP80" s="316" t="str">
        <f ca="1">IFERROR(INDEX($AK$6:$AK$17, ROWS($BP$4:BP78)), IFERROR(INDEX($AO$6:$AO$17, ROWS($BP$4:BP78)-ROWS($AK$6:$AK$17)), IFERROR(INDEX($AS$6:$AS$17, ROWS($BP$4:BP78)-ROWS($AK$6:$AK$17)-ROWS($AO$6:$AO$17)),IFERROR(INDEX($AW$6:$AW$17, ROWS($BP$4:BP78)-ROWS($AK$6:$AK$17)-ROWS($AO$6:$AO$17)-ROWS($AS$6:$AS$17)),IFERROR(INDEX($BA$6:$BA$17, ROWS($BP$4:BP78)-ROWS($AK$6:$AK$17)-ROWS($AO$6:$AO$17)-ROWS($AS$6:$AS$17)-ROWS($AW$6:$AW$17)),IFERROR(INDEX($BE$6:$BE$17, ROWS($BP$4:BP78)-ROWS($AK$6:$AK$17)-ROWS($AO$6:$AO$17)-ROWS($AS$6:$AS$17)-ROWS($AW$6:$AW$17)-ROWS($BA$6:$BA$17)),IFERROR(INDEX($BI$6:$BI$17, ROWS($BP$4:BP78)-ROWS($AK$6:$AK$17)-ROWS($AO$6:$AO$17)-ROWS($AS$6:$AS$17)-ROWS($AW$6:$AW$17)-ROWS($BA$6:$BA$17)-ROWS($BE$6:$BE$17)), "")))))))</f>
        <v/>
      </c>
      <c r="BQ80" s="316" t="str">
        <f t="shared" ca="1" si="187"/>
        <v/>
      </c>
      <c r="BR80" s="413" t="str">
        <f t="shared" ca="1" si="188"/>
        <v/>
      </c>
      <c r="BS80" s="412" t="str">
        <f ca="1">IF(OR(BT80="",BT80=0),"",MAX(BS$5:BS79)+1)</f>
        <v/>
      </c>
      <c r="BT80" s="316" t="str">
        <f ca="1">IFERROR(INDEX($AJ$22:$AJ$33, ROWS($BT$4:BT78)), IFERROR(INDEX($AN$22:$AN$33, ROWS($BT$4:BT78)-ROWS($AJ$22:$AJ$33)), IFERROR(INDEX($AR$22:$AR$33, ROWS($BT$4:BT78)-ROWS($AJ$22:$AJ$33)-ROWS($AN$22:$AN$33)),IFERROR(INDEX($AV$22:$AV$33, ROWS($BT$4:BT78)-ROWS($AJ$22:$AJ$33)-ROWS($AN$22:$AN$33)-ROWS($AR$22:$AR$33)),IFERROR(INDEX($AZ$22:$AZ$33, ROWS($BT$4:BT78)-ROWS($AJ$22:$AJ$33)-ROWS($AN$22:$AN$33)-ROWS($AR$22:$AR$33)-ROWS($AV$22:$AV$33)),IFERROR(INDEX($BD$22:$BD$33, ROWS($BT$4:BT78)-ROWS($AJ$22:$AJ$33)-ROWS($AN$22:$AN$33)-ROWS($AR$22:$AR$33)-ROWS($AV$22:$AV$33)-ROWS($AZ$22:$AZ$33)),IFERROR(INDEX($BH$22:$BH$33, ROWS($BT$4:BT78)-ROWS($AJ$22:$AJ$33)-ROWS($AN$22:$AN$33)-ROWS($AR$22:$AR$33)-ROWS($AV$22:$AV$33)-ROWS($AZ$22:$AZ$33)-ROWS($BD$22:$BD$33)), "")))))))</f>
        <v/>
      </c>
      <c r="BU80" s="316" t="str">
        <f t="shared" ca="1" si="189"/>
        <v/>
      </c>
      <c r="BV80" s="316" t="str">
        <f ca="1">IF(OR(BW80="",BW80=0),"",MAX(BV$5:BV79)+1)</f>
        <v/>
      </c>
      <c r="BW80" s="316" t="str">
        <f ca="1">IFERROR(INDEX($AK$22:$AK$33, ROWS($BW$4:BW78)), IFERROR(INDEX($AO$22:$AO$33, ROWS($BW$4:BW78)-ROWS($AK$22:$AK$33)), IFERROR(INDEX($AS$22:$AS$33, ROWS($BW$4:BW78)-ROWS($AK$22:$AK$33)-ROWS($AO$22:$AO$33)),IFERROR(INDEX($AW$22:$AW$33, ROWS($BW$4:BW78)-ROWS($AK$22:$AK$33)-ROWS($AO$22:$AO$33)-ROWS($AS$22:$AS$33)),IFERROR(INDEX($BA$22:$BA$33, ROWS($BW$4:BW78)-ROWS($AK$22:$AK$33)-ROWS($AO$22:$AO$33)-ROWS($AS$22:$AS$33)-ROWS($AW$22:$AW$33)),IFERROR(INDEX($BE$22:$BE$33, ROWS($BW$4:BW78)-ROWS($AK$22:$AK$33)-ROWS($AO$22:$AO$33)-ROWS($AS$22:$AS$33)-ROWS($AW$22:$AW$33)-ROWS($BA$22:$BA$33)),IFERROR(INDEX($BI$22:$BI$33, ROWS($BW$4:BW78)-ROWS($AK$22:$AK$33)-ROWS($AO$22:$AO$33)-ROWS($AS$22:$AS$33)-ROWS($AW$22:$AW$33)-ROWS($BA$22:$BA$33)-ROWS($BE$22:$BE$33)), "")))))))</f>
        <v/>
      </c>
      <c r="BX80" s="316" t="str">
        <f t="shared" ca="1" si="190"/>
        <v/>
      </c>
      <c r="BY80" s="413" t="str">
        <f t="shared" ca="1" si="191"/>
        <v/>
      </c>
      <c r="BZ80" s="412">
        <f ca="1">IF(OR(CA80="",CA80=0),"",MAX(BZ$5:BZ79)+1)</f>
        <v>9</v>
      </c>
      <c r="CA80" s="316" t="str">
        <f ca="1">IFERROR(INDEX($AJ$38:$AJ$49, ROWS($CA$4:CA78)), IFERROR(INDEX($AN$38:$AN$49, ROWS($CA$4:CA78)-ROWS($AJ$38:$AJ$49)), IFERROR(INDEX($AR$38:$AR$49, ROWS($CA$4:CA78)-ROWS($AJ$38:$AJ$49)-ROWS($AN$38:$AN$49)),IFERROR(INDEX($AV$38:$AV$49, ROWS($CA$4:CA78)-ROWS($AJ$38:$AJ$49)-ROWS($AN$38:$AN$49)-ROWS($AR$38:$AR$49)),IFERROR(INDEX($AZ$38:$AZ$49, ROWS($CA$4:CA78)-ROWS($AJ$38:$AJ$49)-ROWS($AN$38:$AN$49)-ROWS($AR$38:$AR$49)-ROWS($AV$38:$AV$49)),IFERROR(INDEX($BD$38:$BD$49, ROWS($CA$4:CA78)-ROWS($AJ$38:$AJ$49)-ROWS($AN$38:$AN$49)-ROWS($AR$38:$AR$49)-ROWS($AV$38:$AV$49)-ROWS($AZ$38:$AZ$49)),IFERROR(INDEX($BH$38:$BH$49, ROWS($CA$4:CA78)-ROWS($AJ$38:$AJ$49)-ROWS($AN$38:$AN$49)-ROWS($AR$38:$AR$49)-ROWS($AV$38:$AV$49)-ROWS($AZ$38:$AZ$49)-ROWS($BD$38:$BD$49)), "")))))))</f>
        <v>Car Payment 1</v>
      </c>
      <c r="CB80" s="316" t="str">
        <f t="shared" ca="1" si="192"/>
        <v/>
      </c>
      <c r="CC80" s="316">
        <f ca="1">IF(OR(CD80="",CD80=0),"",MAX(CC$5:CC79)+1)</f>
        <v>9</v>
      </c>
      <c r="CD80" s="316">
        <f ca="1">IFERROR(INDEX($AK$38:$AK$49, ROWS($CD$4:CD78)), IFERROR(INDEX($AO$38:$AO$49, ROWS($CD$4:CD78)-ROWS($AK$38:$AK$49)), IFERROR(INDEX($AS$38:$AS$49, ROWS($CD$4:CD78)-ROWS($AK$38:$AK$49)-ROWS($AO$38:$AO$49)),IFERROR(INDEX($AW$38:$AW$49, ROWS($CD$4:CD78)-ROWS($AK$38:$AK$49)-ROWS($AO$38:$AO$49)-ROWS($AS$38:$AS$49)),IFERROR(INDEX($BA$38:$BA$49, ROWS($CD$4:CD78)-ROWS($AK$38:$AK$49)-ROWS($AO$38:$AO$49)-ROWS($AS$38:$AS$49)-ROWS($AW$38:$AW$49)),IFERROR(INDEX($BE$38:$BE$49, ROWS($CD$4:CD78)-ROWS($AK$38:$AK$49)-ROWS($AO$38:$AO$49)-ROWS($AS$38:$AS$49)-ROWS($AW$38:$AW$49)-ROWS($BA$38:$BA$49)),IFERROR(INDEX($BI$38:$BI$49, ROWS($CD$4:CD78)-ROWS($AK$38:$AK$49)-ROWS($AO$38:$AO$49)-ROWS($AS$38:$AS$49)-ROWS($AW$38:$AW$49)-ROWS($BA$38:$BA$49)-ROWS($BE$38:$BE$49)), "")))))))</f>
        <v>350</v>
      </c>
      <c r="CE80" s="316" t="str">
        <f t="shared" ca="1" si="193"/>
        <v/>
      </c>
      <c r="CF80" s="413" t="str">
        <f t="shared" ca="1" si="194"/>
        <v/>
      </c>
      <c r="CG80" s="412" t="str">
        <f ca="1">IF(OR(CH80="",CH80=0),"",MAX(CG$5:CG79)+1)</f>
        <v/>
      </c>
      <c r="CH80" s="316" t="str">
        <f ca="1">IFERROR(INDEX($AJ$54:$AJ$65, ROWS($CH$4:CH78)), IFERROR(INDEX($AN$54:$AN$65, ROWS($CH$4:CH78)-ROWS($AJ$54:$AJ$65)), IFERROR(INDEX($AR$54:$AR$65, ROWS($CH$4:CH78)-ROWS($AJ$54:$AJ$65)-ROWS($AN$54:$AN$65)),IFERROR(INDEX($AV$54:$AV$65, ROWS($CH$4:CH78)-ROWS($AJ$54:$AJ$65)-ROWS($AN$54:$AN$65)-ROWS($AR$54:$AR$65)),IFERROR(INDEX($AZ$54:$AZ$65, ROWS($CH$4:CH78)-ROWS($AJ$54:$AJ$65)-ROWS($AN$54:$AN$65)-ROWS($AR$54:$AR$65)-ROWS($AV$54:$AV$65)),IFERROR(INDEX($BD$54:$BD$65, ROWS($CH$4:CH78)-ROWS($AJ$54:$AJ$65)-ROWS($AN$54:$AN$65)-ROWS($AR$54:$AR$65)-ROWS($AV$54:$AV$65)-ROWS($AZ$54:$AZ$65)),IFERROR(INDEX($BH$54:$BH$65, ROWS($CH$4:CH78)-ROWS($AJ$54:$AJ$65)-ROWS($AN$54:$AN$65)-ROWS($AR$54:$AR$65)-ROWS($AV$54:$AV$65)-ROWS($AZ$54:$AZ$65)-ROWS($BD$54:$BD$65)), "")))))))</f>
        <v/>
      </c>
      <c r="CI80" s="316" t="str">
        <f t="shared" ca="1" si="195"/>
        <v/>
      </c>
      <c r="CJ80" s="316" t="str">
        <f ca="1">IF(OR(CK80="",CK80=0),"",MAX(CJ$5:CJ79)+1)</f>
        <v/>
      </c>
      <c r="CK80" s="316" t="str">
        <f ca="1">IFERROR(INDEX($AK$54:$AK$65, ROWS($CK$4:CK78)), IFERROR(INDEX($AO$54:$AO$65, ROWS($CK$4:CK78)-ROWS($AK$54:$AK$65)), IFERROR(INDEX($AS$54:$AS$65, ROWS($CK$4:CK78)-ROWS($AK$54:$AK$65)-ROWS($AO$54:$AO$65)),IFERROR(INDEX($AW$54:$AW$65, ROWS($CK$4:CK78)-ROWS($AK$54:$AK$65)-ROWS($AO$54:$AO$65)-ROWS($AS$54:$AS$65)),IFERROR(INDEX($BA$54:$BA$65, ROWS($CK$4:CK78)-ROWS($AK$54:$AK$65)-ROWS($AO$54:$AO$65)-ROWS($AS$54:$AS$65)-ROWS($AW$54:$AW$65)),IFERROR(INDEX($BE$54:$BE$65, ROWS($CK$4:CK78)-ROWS($AK$54:$AK$65)-ROWS($AO$54:$AO$65)-ROWS($AS$54:$AS$65)-ROWS($AW$54:$AW$65)-ROWS($BA$54:$BA$65)),IFERROR(INDEX($BI$54:$BI$65, ROWS($CK$4:CK78)-ROWS($AK$54:$AK$65)-ROWS($AO$54:$AO$65)-ROWS($AS$54:$AS$65)-ROWS($AW$54:$AW$65)-ROWS($BA$54:$BA$65)-ROWS($BE$54:$BE$65)), "")))))))</f>
        <v/>
      </c>
      <c r="CL80" s="316" t="str">
        <f t="shared" ca="1" si="196"/>
        <v/>
      </c>
      <c r="CM80" s="413" t="str">
        <f t="shared" ca="1" si="197"/>
        <v/>
      </c>
      <c r="CN80" s="412" t="str">
        <f>IF(OR(CO80="",CO80=0),"",MAX(CN$5:CN79)+1)</f>
        <v/>
      </c>
      <c r="CO80" s="316">
        <f>IFERROR(INDEX($AJ$70:$AJ$81, ROWS($CO$4:CO78)), IFERROR(INDEX($AN$70:$AN$81, ROWS($CO$4:CO78)-ROWS($AJ$70:$AJ$81)), IFERROR(INDEX($AR$70:$AR$81, ROWS($CO$4:CO78)-ROWS($AJ$70:$AJ$81)-ROWS($AN$70:$AN$81)),IFERROR(INDEX($AV$70:$AV$81, ROWS($CO$4:CO78)-ROWS($AJ$70:$AJ$81)-ROWS($AN$70:$AN$81)-ROWS($AR$70:$AR$81)),IFERROR(INDEX($AZ$70:$AZ$81, ROWS($CO$4:CO78)-ROWS($AJ$70:$AJ$81)-ROWS($AN$70:$AN$81)-ROWS($AR$70:$AR$81)-ROWS($AV$70:$AV$81)),IFERROR(INDEX($BD$70:$BD$81, ROWS($CO$4:CO78)-ROWS($AJ$70:$AJ$81)-ROWS($AN$70:$AN$81)-ROWS($AR$70:$AR$81)-ROWS($AV$70:$AV$81)-ROWS($AZ$70:$AZ$81)),IFERROR(INDEX($BH$70:$BH$81, ROWS($CO$4:CO78)-ROWS($AJ$70:$AJ$81)-ROWS($AN$70:$AN$81)-ROWS($AR$70:$AR$81)-ROWS($AV$70:$AV$81)-ROWS($AZ$70:$AZ$81)-ROWS($BD$70:$BD$81)), "")))))))</f>
        <v>0</v>
      </c>
      <c r="CP80" s="316" t="str">
        <f t="shared" ca="1" si="198"/>
        <v/>
      </c>
      <c r="CQ80" s="316" t="str">
        <f>IF(OR(CR80="",CR80=0),"",MAX(CQ$5:CQ79)+1)</f>
        <v/>
      </c>
      <c r="CR80" s="316">
        <f>IFERROR(INDEX($AK$70:$AK$81, ROWS($CR$4:CR78)), IFERROR(INDEX($AO$70:$AO$81, ROWS($CR$4:CR78)-ROWS($AK$70:$AK$81)), IFERROR(INDEX($AS$70:$AS$81, ROWS($CR$4:CR78)-ROWS($AK$70:$AK$81)-ROWS($AO$70:$AO$81)),IFERROR(INDEX($AW$70:$AW$81, ROWS($CR$4:CR78)-ROWS($AK$70:$AK$81)-ROWS($AO$70:$AO$81)-ROWS($AS$70:$AS$81)),IFERROR(INDEX($BA$70:$BA$81, ROWS($CR$4:CR78)-ROWS($AK$70:$AK$81)-ROWS($AO$70:$AO$81)-ROWS($AS$70:$AS$81)-ROWS($AW$70:$AW$81)),IFERROR(INDEX($BE$70:$BE$81, ROWS($CR$4:CR78)-ROWS($AK$70:$AK$81)-ROWS($AO$70:$AO$81)-ROWS($AS$70:$AS$81)-ROWS($AW$70:$AW$81)-ROWS($BA$70:$BA$81)),IFERROR(INDEX($BI$70:$BI$81, ROWS($CR$4:CR78)-ROWS($AK$70:$AK$81)-ROWS($AO$70:$AO$81)-ROWS($AS$70:$AS$81)-ROWS($AW$70:$AW$81)-ROWS($BA$70:$BA$81)-ROWS($BE$70:$BE$81)), "")))))))</f>
        <v>0</v>
      </c>
      <c r="CS80" s="316" t="str">
        <f t="shared" ca="1" si="199"/>
        <v/>
      </c>
      <c r="CT80" s="413" t="str">
        <f t="shared" ca="1" si="200"/>
        <v/>
      </c>
      <c r="CU80" s="412" t="str">
        <f>IF(OR(CV80="",CV80=0),"",MAX(CU$5:CU79)+1)</f>
        <v/>
      </c>
      <c r="CV80" s="316" t="str">
        <f>IFERROR(INDEX($AJ$86:$AJ$97, ROWS($CV$4:CV78)), IFERROR(INDEX($AN$86:$AN$97, ROWS($CV$4:CV78)-ROWS($AJ$86:$AJ$97)), ""))</f>
        <v/>
      </c>
      <c r="CW80" s="316" t="str">
        <f t="shared" si="201"/>
        <v/>
      </c>
      <c r="CX80" s="316" t="str">
        <f>IF(OR(CY80="",CY80=0),"",MAX(CX$5:CX79)+1)</f>
        <v/>
      </c>
      <c r="CY80" s="316" t="str">
        <f>IFERROR(INDEX($AK$86:$AK$97, ROWS($CY$4:CY78)), IFERROR(INDEX($AO$86:$AO$97, ROWS($CY$4:CY78)-ROWS($AK$86:$AK$97)), ""))</f>
        <v/>
      </c>
      <c r="CZ80" s="316" t="str">
        <f t="shared" si="202"/>
        <v/>
      </c>
      <c r="DA80" s="413" t="str">
        <f t="shared" si="203"/>
        <v/>
      </c>
      <c r="DC80" s="438" t="str">
        <f ca="1">IF(OR(DD80="",DD80=0),"",MAX(DC$65:DC79)+1)</f>
        <v/>
      </c>
      <c r="DD80" s="434" t="str">
        <f t="shared" ca="1" si="166"/>
        <v/>
      </c>
      <c r="DE80" s="413" t="str">
        <f t="shared" ca="1" si="167"/>
        <v/>
      </c>
      <c r="DF80" s="431" t="str">
        <f ca="1">IF(OR(DG80="",DG80=0),"",MAX(DF$65:DF79)+1)</f>
        <v/>
      </c>
      <c r="DG80" s="412" t="str">
        <f t="shared" ca="1" si="168"/>
        <v/>
      </c>
      <c r="DH80" s="413" t="str">
        <f t="shared" ca="1" si="169"/>
        <v/>
      </c>
      <c r="DI80" s="412" t="str">
        <f t="shared" ca="1" si="170"/>
        <v/>
      </c>
      <c r="DJ80" s="413" t="str">
        <f t="shared" ca="1" si="171"/>
        <v/>
      </c>
      <c r="DK80" s="412" t="str">
        <f t="shared" ca="1" si="172"/>
        <v/>
      </c>
      <c r="DL80" s="413" t="str">
        <f t="shared" ca="1" si="173"/>
        <v/>
      </c>
      <c r="DM80" s="278"/>
      <c r="DN80" s="278"/>
      <c r="DO80" s="278"/>
      <c r="DP80" s="278"/>
      <c r="DQ80" s="278"/>
      <c r="DR80" s="278"/>
      <c r="DS80" s="278"/>
    </row>
    <row r="81" spans="28:123" ht="15.75" thickBot="1" x14ac:dyDescent="0.35">
      <c r="AB81" s="395" t="str">
        <f ca="1">IFERROR(MATCH($AB$59,OFFSET(Year!$BD$67:$BD$118,AB80,,1000),0)+AB80,"")</f>
        <v/>
      </c>
      <c r="AC81" s="404" t="str">
        <f ca="1">IFERROR(INDEX(Year!$BG$67:$BG$118,AB81),"")</f>
        <v/>
      </c>
      <c r="AD81" s="405" t="str">
        <f ca="1">IFERROR(INDEX(Year!$BE$67:$BE$118,AB81),"")</f>
        <v/>
      </c>
      <c r="AE81" s="406" t="str">
        <f ca="1">IFERROR(INDEX(Year!$BF$67:$BF$118,AB81),"")</f>
        <v/>
      </c>
      <c r="AF81" s="407" t="str">
        <f ca="1">IFERROR(INDEX(Year!$BD$67:$BD$118,AB81),"")</f>
        <v/>
      </c>
      <c r="AI81" s="309" t="str">
        <f t="shared" ca="1" si="183"/>
        <v/>
      </c>
      <c r="AJ81" s="310" t="str">
        <f t="shared" ca="1" si="174"/>
        <v/>
      </c>
      <c r="AK81" s="310" t="str">
        <f t="shared" ca="1" si="175"/>
        <v/>
      </c>
      <c r="AL81" s="311" t="str">
        <f t="shared" ca="1" si="176"/>
        <v/>
      </c>
      <c r="AM81" s="309" t="str">
        <f t="shared" ca="1" si="184"/>
        <v/>
      </c>
      <c r="AN81" s="310" t="str">
        <f t="shared" ca="1" si="177"/>
        <v/>
      </c>
      <c r="AO81" s="310" t="str">
        <f t="shared" ca="1" si="178"/>
        <v/>
      </c>
      <c r="AP81" s="311" t="str">
        <f t="shared" ca="1" si="179"/>
        <v/>
      </c>
      <c r="AQ81" s="309" t="str">
        <f t="shared" ca="1" si="185"/>
        <v/>
      </c>
      <c r="AR81" s="310" t="str">
        <f t="shared" ca="1" si="180"/>
        <v/>
      </c>
      <c r="AS81" s="310" t="str">
        <f t="shared" ca="1" si="181"/>
        <v/>
      </c>
      <c r="AT81" s="311" t="str">
        <f t="shared" ca="1" si="182"/>
        <v/>
      </c>
      <c r="AU81" s="309"/>
      <c r="AV81" s="310"/>
      <c r="AW81" s="310"/>
      <c r="AX81" s="311"/>
      <c r="AY81" s="309"/>
      <c r="AZ81" s="310"/>
      <c r="BA81" s="310"/>
      <c r="BB81" s="311"/>
      <c r="BC81" s="309"/>
      <c r="BD81" s="310"/>
      <c r="BE81" s="310"/>
      <c r="BF81" s="311"/>
      <c r="BG81" s="309"/>
      <c r="BH81" s="310"/>
      <c r="BI81" s="310"/>
      <c r="BJ81" s="311"/>
      <c r="BL81" s="412" t="str">
        <f ca="1">IF(OR(BM81="",BM81=0),"",MAX(BL$5:BL80)+1)</f>
        <v/>
      </c>
      <c r="BM81" s="316" t="str">
        <f ca="1">IFERROR(INDEX($AJ$6:$AJ$17, ROWS(BM$4:$BM79)), IFERROR(INDEX($AN$6:$AN$17, ROWS(BM$4:$BM79)-ROWS($AJ$6:$AJ$17)), IFERROR(INDEX($AR$6:$AR$17, ROWS(BM$4:$BM79)-ROWS($AJ$6:$AJ$17)-ROWS($AN$6:$AN$17)),IFERROR(INDEX($AV$6:$AV$17, ROWS(BM$4:$BM79)-ROWS($AJ$6:$AJ$17)-ROWS($AN$6:$AN$17)-ROWS($AR$6:$AR$17)),IFERROR(INDEX($AZ$6:$AZ$17, ROWS(BM$4:$BM79)-ROWS($AJ$6:$AJ$17)-ROWS($AN$6:$AN$17)-ROWS($AR$6:$AR$17)-ROWS($AV$6:$AV$17)),IFERROR(INDEX($BD$6:$BD$17, ROWS(BM$4:$BM79)-ROWS($AJ$6:$AJ$17)-ROWS($AN$6:$AN$17)-ROWS($AR$6:$AR$17)-ROWS($AV$6:$AV$17)-ROWS($AZ$6:$AZ$17)),IFERROR(INDEX($BH$6:$BH$17, ROWS(BM$4:$BM79)-ROWS($AJ$6:$AJ$17)-ROWS($AN$6:$AN$17)-ROWS($AR$6:$AR$17)-ROWS($AV$6:$AV$17)-ROWS($AZ$6:$AZ$17)-ROWS($BD$6:$BD$17)), "")))))))</f>
        <v/>
      </c>
      <c r="BN81" s="316" t="str">
        <f t="shared" ca="1" si="186"/>
        <v/>
      </c>
      <c r="BO81" s="316" t="str">
        <f ca="1">IF(OR(BP81="",BP81=0),"",MAX(BO$5:BO80)+1)</f>
        <v/>
      </c>
      <c r="BP81" s="316" t="str">
        <f ca="1">IFERROR(INDEX($AK$6:$AK$17, ROWS($BP$4:BP79)), IFERROR(INDEX($AO$6:$AO$17, ROWS($BP$4:BP79)-ROWS($AK$6:$AK$17)), IFERROR(INDEX($AS$6:$AS$17, ROWS($BP$4:BP79)-ROWS($AK$6:$AK$17)-ROWS($AO$6:$AO$17)),IFERROR(INDEX($AW$6:$AW$17, ROWS($BP$4:BP79)-ROWS($AK$6:$AK$17)-ROWS($AO$6:$AO$17)-ROWS($AS$6:$AS$17)),IFERROR(INDEX($BA$6:$BA$17, ROWS($BP$4:BP79)-ROWS($AK$6:$AK$17)-ROWS($AO$6:$AO$17)-ROWS($AS$6:$AS$17)-ROWS($AW$6:$AW$17)),IFERROR(INDEX($BE$6:$BE$17, ROWS($BP$4:BP79)-ROWS($AK$6:$AK$17)-ROWS($AO$6:$AO$17)-ROWS($AS$6:$AS$17)-ROWS($AW$6:$AW$17)-ROWS($BA$6:$BA$17)),IFERROR(INDEX($BI$6:$BI$17, ROWS($BP$4:BP79)-ROWS($AK$6:$AK$17)-ROWS($AO$6:$AO$17)-ROWS($AS$6:$AS$17)-ROWS($AW$6:$AW$17)-ROWS($BA$6:$BA$17)-ROWS($BE$6:$BE$17)), "")))))))</f>
        <v/>
      </c>
      <c r="BQ81" s="316" t="str">
        <f t="shared" ca="1" si="187"/>
        <v/>
      </c>
      <c r="BR81" s="413" t="str">
        <f t="shared" ca="1" si="188"/>
        <v/>
      </c>
      <c r="BS81" s="412" t="str">
        <f ca="1">IF(OR(BT81="",BT81=0),"",MAX(BS$5:BS80)+1)</f>
        <v/>
      </c>
      <c r="BT81" s="316" t="str">
        <f ca="1">IFERROR(INDEX($AJ$22:$AJ$33, ROWS($BT$4:BT79)), IFERROR(INDEX($AN$22:$AN$33, ROWS($BT$4:BT79)-ROWS($AJ$22:$AJ$33)), IFERROR(INDEX($AR$22:$AR$33, ROWS($BT$4:BT79)-ROWS($AJ$22:$AJ$33)-ROWS($AN$22:$AN$33)),IFERROR(INDEX($AV$22:$AV$33, ROWS($BT$4:BT79)-ROWS($AJ$22:$AJ$33)-ROWS($AN$22:$AN$33)-ROWS($AR$22:$AR$33)),IFERROR(INDEX($AZ$22:$AZ$33, ROWS($BT$4:BT79)-ROWS($AJ$22:$AJ$33)-ROWS($AN$22:$AN$33)-ROWS($AR$22:$AR$33)-ROWS($AV$22:$AV$33)),IFERROR(INDEX($BD$22:$BD$33, ROWS($BT$4:BT79)-ROWS($AJ$22:$AJ$33)-ROWS($AN$22:$AN$33)-ROWS($AR$22:$AR$33)-ROWS($AV$22:$AV$33)-ROWS($AZ$22:$AZ$33)),IFERROR(INDEX($BH$22:$BH$33, ROWS($BT$4:BT79)-ROWS($AJ$22:$AJ$33)-ROWS($AN$22:$AN$33)-ROWS($AR$22:$AR$33)-ROWS($AV$22:$AV$33)-ROWS($AZ$22:$AZ$33)-ROWS($BD$22:$BD$33)), "")))))))</f>
        <v/>
      </c>
      <c r="BU81" s="316" t="str">
        <f t="shared" ca="1" si="189"/>
        <v/>
      </c>
      <c r="BV81" s="316" t="str">
        <f ca="1">IF(OR(BW81="",BW81=0),"",MAX(BV$5:BV80)+1)</f>
        <v/>
      </c>
      <c r="BW81" s="316" t="str">
        <f ca="1">IFERROR(INDEX($AK$22:$AK$33, ROWS($BW$4:BW79)), IFERROR(INDEX($AO$22:$AO$33, ROWS($BW$4:BW79)-ROWS($AK$22:$AK$33)), IFERROR(INDEX($AS$22:$AS$33, ROWS($BW$4:BW79)-ROWS($AK$22:$AK$33)-ROWS($AO$22:$AO$33)),IFERROR(INDEX($AW$22:$AW$33, ROWS($BW$4:BW79)-ROWS($AK$22:$AK$33)-ROWS($AO$22:$AO$33)-ROWS($AS$22:$AS$33)),IFERROR(INDEX($BA$22:$BA$33, ROWS($BW$4:BW79)-ROWS($AK$22:$AK$33)-ROWS($AO$22:$AO$33)-ROWS($AS$22:$AS$33)-ROWS($AW$22:$AW$33)),IFERROR(INDEX($BE$22:$BE$33, ROWS($BW$4:BW79)-ROWS($AK$22:$AK$33)-ROWS($AO$22:$AO$33)-ROWS($AS$22:$AS$33)-ROWS($AW$22:$AW$33)-ROWS($BA$22:$BA$33)),IFERROR(INDEX($BI$22:$BI$33, ROWS($BW$4:BW79)-ROWS($AK$22:$AK$33)-ROWS($AO$22:$AO$33)-ROWS($AS$22:$AS$33)-ROWS($AW$22:$AW$33)-ROWS($BA$22:$BA$33)-ROWS($BE$22:$BE$33)), "")))))))</f>
        <v/>
      </c>
      <c r="BX81" s="316" t="str">
        <f t="shared" ca="1" si="190"/>
        <v/>
      </c>
      <c r="BY81" s="413" t="str">
        <f t="shared" ca="1" si="191"/>
        <v/>
      </c>
      <c r="BZ81" s="412">
        <f ca="1">IF(OR(CA81="",CA81=0),"",MAX(BZ$5:BZ80)+1)</f>
        <v>10</v>
      </c>
      <c r="CA81" s="316" t="str">
        <f ca="1">IFERROR(INDEX($AJ$38:$AJ$49, ROWS($CA$4:CA79)), IFERROR(INDEX($AN$38:$AN$49, ROWS($CA$4:CA79)-ROWS($AJ$38:$AJ$49)), IFERROR(INDEX($AR$38:$AR$49, ROWS($CA$4:CA79)-ROWS($AJ$38:$AJ$49)-ROWS($AN$38:$AN$49)),IFERROR(INDEX($AV$38:$AV$49, ROWS($CA$4:CA79)-ROWS($AJ$38:$AJ$49)-ROWS($AN$38:$AN$49)-ROWS($AR$38:$AR$49)),IFERROR(INDEX($AZ$38:$AZ$49, ROWS($CA$4:CA79)-ROWS($AJ$38:$AJ$49)-ROWS($AN$38:$AN$49)-ROWS($AR$38:$AR$49)-ROWS($AV$38:$AV$49)),IFERROR(INDEX($BD$38:$BD$49, ROWS($CA$4:CA79)-ROWS($AJ$38:$AJ$49)-ROWS($AN$38:$AN$49)-ROWS($AR$38:$AR$49)-ROWS($AV$38:$AV$49)-ROWS($AZ$38:$AZ$49)),IFERROR(INDEX($BH$38:$BH$49, ROWS($CA$4:CA79)-ROWS($AJ$38:$AJ$49)-ROWS($AN$38:$AN$49)-ROWS($AR$38:$AR$49)-ROWS($AV$38:$AV$49)-ROWS($AZ$38:$AZ$49)-ROWS($BD$38:$BD$49)), "")))))))</f>
        <v>Car Payment 2</v>
      </c>
      <c r="CB81" s="316" t="str">
        <f t="shared" ca="1" si="192"/>
        <v/>
      </c>
      <c r="CC81" s="316">
        <f ca="1">IF(OR(CD81="",CD81=0),"",MAX(CC$5:CC80)+1)</f>
        <v>10</v>
      </c>
      <c r="CD81" s="316">
        <f ca="1">IFERROR(INDEX($AK$38:$AK$49, ROWS($CD$4:CD79)), IFERROR(INDEX($AO$38:$AO$49, ROWS($CD$4:CD79)-ROWS($AK$38:$AK$49)), IFERROR(INDEX($AS$38:$AS$49, ROWS($CD$4:CD79)-ROWS($AK$38:$AK$49)-ROWS($AO$38:$AO$49)),IFERROR(INDEX($AW$38:$AW$49, ROWS($CD$4:CD79)-ROWS($AK$38:$AK$49)-ROWS($AO$38:$AO$49)-ROWS($AS$38:$AS$49)),IFERROR(INDEX($BA$38:$BA$49, ROWS($CD$4:CD79)-ROWS($AK$38:$AK$49)-ROWS($AO$38:$AO$49)-ROWS($AS$38:$AS$49)-ROWS($AW$38:$AW$49)),IFERROR(INDEX($BE$38:$BE$49, ROWS($CD$4:CD79)-ROWS($AK$38:$AK$49)-ROWS($AO$38:$AO$49)-ROWS($AS$38:$AS$49)-ROWS($AW$38:$AW$49)-ROWS($BA$38:$BA$49)),IFERROR(INDEX($BI$38:$BI$49, ROWS($CD$4:CD79)-ROWS($AK$38:$AK$49)-ROWS($AO$38:$AO$49)-ROWS($AS$38:$AS$49)-ROWS($AW$38:$AW$49)-ROWS($BA$38:$BA$49)-ROWS($BE$38:$BE$49)), "")))))))</f>
        <v>200</v>
      </c>
      <c r="CE81" s="316" t="str">
        <f t="shared" ca="1" si="193"/>
        <v/>
      </c>
      <c r="CF81" s="413" t="str">
        <f t="shared" ca="1" si="194"/>
        <v/>
      </c>
      <c r="CG81" s="412" t="str">
        <f ca="1">IF(OR(CH81="",CH81=0),"",MAX(CG$5:CG80)+1)</f>
        <v/>
      </c>
      <c r="CH81" s="316" t="str">
        <f ca="1">IFERROR(INDEX($AJ$54:$AJ$65, ROWS($CH$4:CH79)), IFERROR(INDEX($AN$54:$AN$65, ROWS($CH$4:CH79)-ROWS($AJ$54:$AJ$65)), IFERROR(INDEX($AR$54:$AR$65, ROWS($CH$4:CH79)-ROWS($AJ$54:$AJ$65)-ROWS($AN$54:$AN$65)),IFERROR(INDEX($AV$54:$AV$65, ROWS($CH$4:CH79)-ROWS($AJ$54:$AJ$65)-ROWS($AN$54:$AN$65)-ROWS($AR$54:$AR$65)),IFERROR(INDEX($AZ$54:$AZ$65, ROWS($CH$4:CH79)-ROWS($AJ$54:$AJ$65)-ROWS($AN$54:$AN$65)-ROWS($AR$54:$AR$65)-ROWS($AV$54:$AV$65)),IFERROR(INDEX($BD$54:$BD$65, ROWS($CH$4:CH79)-ROWS($AJ$54:$AJ$65)-ROWS($AN$54:$AN$65)-ROWS($AR$54:$AR$65)-ROWS($AV$54:$AV$65)-ROWS($AZ$54:$AZ$65)),IFERROR(INDEX($BH$54:$BH$65, ROWS($CH$4:CH79)-ROWS($AJ$54:$AJ$65)-ROWS($AN$54:$AN$65)-ROWS($AR$54:$AR$65)-ROWS($AV$54:$AV$65)-ROWS($AZ$54:$AZ$65)-ROWS($BD$54:$BD$65)), "")))))))</f>
        <v/>
      </c>
      <c r="CI81" s="316" t="str">
        <f t="shared" ca="1" si="195"/>
        <v/>
      </c>
      <c r="CJ81" s="316" t="str">
        <f ca="1">IF(OR(CK81="",CK81=0),"",MAX(CJ$5:CJ80)+1)</f>
        <v/>
      </c>
      <c r="CK81" s="316" t="str">
        <f ca="1">IFERROR(INDEX($AK$54:$AK$65, ROWS($CK$4:CK79)), IFERROR(INDEX($AO$54:$AO$65, ROWS($CK$4:CK79)-ROWS($AK$54:$AK$65)), IFERROR(INDEX($AS$54:$AS$65, ROWS($CK$4:CK79)-ROWS($AK$54:$AK$65)-ROWS($AO$54:$AO$65)),IFERROR(INDEX($AW$54:$AW$65, ROWS($CK$4:CK79)-ROWS($AK$54:$AK$65)-ROWS($AO$54:$AO$65)-ROWS($AS$54:$AS$65)),IFERROR(INDEX($BA$54:$BA$65, ROWS($CK$4:CK79)-ROWS($AK$54:$AK$65)-ROWS($AO$54:$AO$65)-ROWS($AS$54:$AS$65)-ROWS($AW$54:$AW$65)),IFERROR(INDEX($BE$54:$BE$65, ROWS($CK$4:CK79)-ROWS($AK$54:$AK$65)-ROWS($AO$54:$AO$65)-ROWS($AS$54:$AS$65)-ROWS($AW$54:$AW$65)-ROWS($BA$54:$BA$65)),IFERROR(INDEX($BI$54:$BI$65, ROWS($CK$4:CK79)-ROWS($AK$54:$AK$65)-ROWS($AO$54:$AO$65)-ROWS($AS$54:$AS$65)-ROWS($AW$54:$AW$65)-ROWS($BA$54:$BA$65)-ROWS($BE$54:$BE$65)), "")))))))</f>
        <v/>
      </c>
      <c r="CL81" s="316" t="str">
        <f t="shared" ca="1" si="196"/>
        <v/>
      </c>
      <c r="CM81" s="413" t="str">
        <f t="shared" ca="1" si="197"/>
        <v/>
      </c>
      <c r="CN81" s="412" t="str">
        <f>IF(OR(CO81="",CO81=0),"",MAX(CN$5:CN80)+1)</f>
        <v/>
      </c>
      <c r="CO81" s="316">
        <f>IFERROR(INDEX($AJ$70:$AJ$81, ROWS($CO$4:CO79)), IFERROR(INDEX($AN$70:$AN$81, ROWS($CO$4:CO79)-ROWS($AJ$70:$AJ$81)), IFERROR(INDEX($AR$70:$AR$81, ROWS($CO$4:CO79)-ROWS($AJ$70:$AJ$81)-ROWS($AN$70:$AN$81)),IFERROR(INDEX($AV$70:$AV$81, ROWS($CO$4:CO79)-ROWS($AJ$70:$AJ$81)-ROWS($AN$70:$AN$81)-ROWS($AR$70:$AR$81)),IFERROR(INDEX($AZ$70:$AZ$81, ROWS($CO$4:CO79)-ROWS($AJ$70:$AJ$81)-ROWS($AN$70:$AN$81)-ROWS($AR$70:$AR$81)-ROWS($AV$70:$AV$81)),IFERROR(INDEX($BD$70:$BD$81, ROWS($CO$4:CO79)-ROWS($AJ$70:$AJ$81)-ROWS($AN$70:$AN$81)-ROWS($AR$70:$AR$81)-ROWS($AV$70:$AV$81)-ROWS($AZ$70:$AZ$81)),IFERROR(INDEX($BH$70:$BH$81, ROWS($CO$4:CO79)-ROWS($AJ$70:$AJ$81)-ROWS($AN$70:$AN$81)-ROWS($AR$70:$AR$81)-ROWS($AV$70:$AV$81)-ROWS($AZ$70:$AZ$81)-ROWS($BD$70:$BD$81)), "")))))))</f>
        <v>0</v>
      </c>
      <c r="CP81" s="316" t="str">
        <f t="shared" ca="1" si="198"/>
        <v/>
      </c>
      <c r="CQ81" s="316" t="str">
        <f>IF(OR(CR81="",CR81=0),"",MAX(CQ$5:CQ80)+1)</f>
        <v/>
      </c>
      <c r="CR81" s="316">
        <f>IFERROR(INDEX($AK$70:$AK$81, ROWS($CR$4:CR79)), IFERROR(INDEX($AO$70:$AO$81, ROWS($CR$4:CR79)-ROWS($AK$70:$AK$81)), IFERROR(INDEX($AS$70:$AS$81, ROWS($CR$4:CR79)-ROWS($AK$70:$AK$81)-ROWS($AO$70:$AO$81)),IFERROR(INDEX($AW$70:$AW$81, ROWS($CR$4:CR79)-ROWS($AK$70:$AK$81)-ROWS($AO$70:$AO$81)-ROWS($AS$70:$AS$81)),IFERROR(INDEX($BA$70:$BA$81, ROWS($CR$4:CR79)-ROWS($AK$70:$AK$81)-ROWS($AO$70:$AO$81)-ROWS($AS$70:$AS$81)-ROWS($AW$70:$AW$81)),IFERROR(INDEX($BE$70:$BE$81, ROWS($CR$4:CR79)-ROWS($AK$70:$AK$81)-ROWS($AO$70:$AO$81)-ROWS($AS$70:$AS$81)-ROWS($AW$70:$AW$81)-ROWS($BA$70:$BA$81)),IFERROR(INDEX($BI$70:$BI$81, ROWS($CR$4:CR79)-ROWS($AK$70:$AK$81)-ROWS($AO$70:$AO$81)-ROWS($AS$70:$AS$81)-ROWS($AW$70:$AW$81)-ROWS($BA$70:$BA$81)-ROWS($BE$70:$BE$81)), "")))))))</f>
        <v>0</v>
      </c>
      <c r="CS81" s="316" t="str">
        <f t="shared" ca="1" si="199"/>
        <v/>
      </c>
      <c r="CT81" s="413" t="str">
        <f t="shared" ca="1" si="200"/>
        <v/>
      </c>
      <c r="CU81" s="412" t="str">
        <f>IF(OR(CV81="",CV81=0),"",MAX(CU$5:CU80)+1)</f>
        <v/>
      </c>
      <c r="CV81" s="316" t="str">
        <f>IFERROR(INDEX($AJ$86:$AJ$97, ROWS($CV$4:CV79)), IFERROR(INDEX($AN$86:$AN$97, ROWS($CV$4:CV79)-ROWS($AJ$86:$AJ$97)), ""))</f>
        <v/>
      </c>
      <c r="CW81" s="316" t="str">
        <f t="shared" si="201"/>
        <v/>
      </c>
      <c r="CX81" s="316" t="str">
        <f>IF(OR(CY81="",CY81=0),"",MAX(CX$5:CX80)+1)</f>
        <v/>
      </c>
      <c r="CY81" s="316" t="str">
        <f>IFERROR(INDEX($AK$86:$AK$97, ROWS($CY$4:CY79)), IFERROR(INDEX($AO$86:$AO$97, ROWS($CY$4:CY79)-ROWS($AK$86:$AK$97)), ""))</f>
        <v/>
      </c>
      <c r="CZ81" s="316" t="str">
        <f t="shared" si="202"/>
        <v/>
      </c>
      <c r="DA81" s="413" t="str">
        <f t="shared" si="203"/>
        <v/>
      </c>
      <c r="DC81" s="438" t="str">
        <f ca="1">IF(OR(DD81="",DD81=0),"",MAX(DC$65:DC80)+1)</f>
        <v/>
      </c>
      <c r="DD81" s="434" t="str">
        <f t="shared" ca="1" si="166"/>
        <v/>
      </c>
      <c r="DE81" s="413" t="str">
        <f t="shared" ca="1" si="167"/>
        <v/>
      </c>
      <c r="DF81" s="431" t="str">
        <f ca="1">IF(OR(DG81="",DG81=0),"",MAX(DF$65:DF80)+1)</f>
        <v/>
      </c>
      <c r="DG81" s="412" t="str">
        <f t="shared" ca="1" si="168"/>
        <v/>
      </c>
      <c r="DH81" s="413" t="str">
        <f t="shared" ca="1" si="169"/>
        <v/>
      </c>
      <c r="DI81" s="412" t="str">
        <f t="shared" ca="1" si="170"/>
        <v/>
      </c>
      <c r="DJ81" s="413" t="str">
        <f t="shared" ca="1" si="171"/>
        <v/>
      </c>
      <c r="DK81" s="412" t="str">
        <f t="shared" ca="1" si="172"/>
        <v/>
      </c>
      <c r="DL81" s="413" t="str">
        <f t="shared" ca="1" si="173"/>
        <v/>
      </c>
      <c r="DN81" s="278"/>
      <c r="DO81" s="278"/>
      <c r="DP81" s="278"/>
      <c r="DQ81" s="278"/>
      <c r="DR81" s="278"/>
      <c r="DS81" s="278"/>
    </row>
    <row r="82" spans="28:123" x14ac:dyDescent="0.3">
      <c r="AB82" s="395" t="str">
        <f ca="1">IFERROR(MATCH($AB$59,OFFSET(Year!$BD$67:$BD$118,AB81,,1000),0)+AB81,"")</f>
        <v/>
      </c>
      <c r="AC82" s="404" t="str">
        <f ca="1">IFERROR(INDEX(Year!$BG$67:$BG$118,AB82),"")</f>
        <v/>
      </c>
      <c r="AD82" s="405" t="str">
        <f ca="1">IFERROR(INDEX(Year!$BE$67:$BE$118,AB82),"")</f>
        <v/>
      </c>
      <c r="AE82" s="406" t="str">
        <f ca="1">IFERROR(INDEX(Year!$BF$67:$BF$118,AB82),"")</f>
        <v/>
      </c>
      <c r="AF82" s="407" t="str">
        <f ca="1">IFERROR(INDEX(Year!$BD$67:$BD$118,AB82),"")</f>
        <v/>
      </c>
      <c r="BL82" s="412" t="str">
        <f ca="1">IF(OR(BM82="",BM82=0),"",MAX(BL$5:BL81)+1)</f>
        <v/>
      </c>
      <c r="BM82" s="316" t="str">
        <f ca="1">IFERROR(INDEX($AJ$6:$AJ$17, ROWS(BM$4:$BM80)), IFERROR(INDEX($AN$6:$AN$17, ROWS(BM$4:$BM80)-ROWS($AJ$6:$AJ$17)), IFERROR(INDEX($AR$6:$AR$17, ROWS(BM$4:$BM80)-ROWS($AJ$6:$AJ$17)-ROWS($AN$6:$AN$17)),IFERROR(INDEX($AV$6:$AV$17, ROWS(BM$4:$BM80)-ROWS($AJ$6:$AJ$17)-ROWS($AN$6:$AN$17)-ROWS($AR$6:$AR$17)),IFERROR(INDEX($AZ$6:$AZ$17, ROWS(BM$4:$BM80)-ROWS($AJ$6:$AJ$17)-ROWS($AN$6:$AN$17)-ROWS($AR$6:$AR$17)-ROWS($AV$6:$AV$17)),IFERROR(INDEX($BD$6:$BD$17, ROWS(BM$4:$BM80)-ROWS($AJ$6:$AJ$17)-ROWS($AN$6:$AN$17)-ROWS($AR$6:$AR$17)-ROWS($AV$6:$AV$17)-ROWS($AZ$6:$AZ$17)),IFERROR(INDEX($BH$6:$BH$17, ROWS(BM$4:$BM80)-ROWS($AJ$6:$AJ$17)-ROWS($AN$6:$AN$17)-ROWS($AR$6:$AR$17)-ROWS($AV$6:$AV$17)-ROWS($AZ$6:$AZ$17)-ROWS($BD$6:$BD$17)), "")))))))</f>
        <v/>
      </c>
      <c r="BN82" s="316" t="str">
        <f t="shared" ca="1" si="186"/>
        <v/>
      </c>
      <c r="BO82" s="316" t="str">
        <f ca="1">IF(OR(BP82="",BP82=0),"",MAX(BO$5:BO81)+1)</f>
        <v/>
      </c>
      <c r="BP82" s="316" t="str">
        <f ca="1">IFERROR(INDEX($AK$6:$AK$17, ROWS($BP$4:BP80)), IFERROR(INDEX($AO$6:$AO$17, ROWS($BP$4:BP80)-ROWS($AK$6:$AK$17)), IFERROR(INDEX($AS$6:$AS$17, ROWS($BP$4:BP80)-ROWS($AK$6:$AK$17)-ROWS($AO$6:$AO$17)),IFERROR(INDEX($AW$6:$AW$17, ROWS($BP$4:BP80)-ROWS($AK$6:$AK$17)-ROWS($AO$6:$AO$17)-ROWS($AS$6:$AS$17)),IFERROR(INDEX($BA$6:$BA$17, ROWS($BP$4:BP80)-ROWS($AK$6:$AK$17)-ROWS($AO$6:$AO$17)-ROWS($AS$6:$AS$17)-ROWS($AW$6:$AW$17)),IFERROR(INDEX($BE$6:$BE$17, ROWS($BP$4:BP80)-ROWS($AK$6:$AK$17)-ROWS($AO$6:$AO$17)-ROWS($AS$6:$AS$17)-ROWS($AW$6:$AW$17)-ROWS($BA$6:$BA$17)),IFERROR(INDEX($BI$6:$BI$17, ROWS($BP$4:BP80)-ROWS($AK$6:$AK$17)-ROWS($AO$6:$AO$17)-ROWS($AS$6:$AS$17)-ROWS($AW$6:$AW$17)-ROWS($BA$6:$BA$17)-ROWS($BE$6:$BE$17)), "")))))))</f>
        <v/>
      </c>
      <c r="BQ82" s="316" t="str">
        <f t="shared" ca="1" si="187"/>
        <v/>
      </c>
      <c r="BR82" s="413" t="str">
        <f t="shared" ca="1" si="188"/>
        <v/>
      </c>
      <c r="BS82" s="412" t="str">
        <f ca="1">IF(OR(BT82="",BT82=0),"",MAX(BS$5:BS81)+1)</f>
        <v/>
      </c>
      <c r="BT82" s="316" t="str">
        <f ca="1">IFERROR(INDEX($AJ$22:$AJ$33, ROWS($BT$4:BT80)), IFERROR(INDEX($AN$22:$AN$33, ROWS($BT$4:BT80)-ROWS($AJ$22:$AJ$33)), IFERROR(INDEX($AR$22:$AR$33, ROWS($BT$4:BT80)-ROWS($AJ$22:$AJ$33)-ROWS($AN$22:$AN$33)),IFERROR(INDEX($AV$22:$AV$33, ROWS($BT$4:BT80)-ROWS($AJ$22:$AJ$33)-ROWS($AN$22:$AN$33)-ROWS($AR$22:$AR$33)),IFERROR(INDEX($AZ$22:$AZ$33, ROWS($BT$4:BT80)-ROWS($AJ$22:$AJ$33)-ROWS($AN$22:$AN$33)-ROWS($AR$22:$AR$33)-ROWS($AV$22:$AV$33)),IFERROR(INDEX($BD$22:$BD$33, ROWS($BT$4:BT80)-ROWS($AJ$22:$AJ$33)-ROWS($AN$22:$AN$33)-ROWS($AR$22:$AR$33)-ROWS($AV$22:$AV$33)-ROWS($AZ$22:$AZ$33)),IFERROR(INDEX($BH$22:$BH$33, ROWS($BT$4:BT80)-ROWS($AJ$22:$AJ$33)-ROWS($AN$22:$AN$33)-ROWS($AR$22:$AR$33)-ROWS($AV$22:$AV$33)-ROWS($AZ$22:$AZ$33)-ROWS($BD$22:$BD$33)), "")))))))</f>
        <v/>
      </c>
      <c r="BU82" s="316" t="str">
        <f t="shared" ca="1" si="189"/>
        <v/>
      </c>
      <c r="BV82" s="316" t="str">
        <f ca="1">IF(OR(BW82="",BW82=0),"",MAX(BV$5:BV81)+1)</f>
        <v/>
      </c>
      <c r="BW82" s="316" t="str">
        <f ca="1">IFERROR(INDEX($AK$22:$AK$33, ROWS($BW$4:BW80)), IFERROR(INDEX($AO$22:$AO$33, ROWS($BW$4:BW80)-ROWS($AK$22:$AK$33)), IFERROR(INDEX($AS$22:$AS$33, ROWS($BW$4:BW80)-ROWS($AK$22:$AK$33)-ROWS($AO$22:$AO$33)),IFERROR(INDEX($AW$22:$AW$33, ROWS($BW$4:BW80)-ROWS($AK$22:$AK$33)-ROWS($AO$22:$AO$33)-ROWS($AS$22:$AS$33)),IFERROR(INDEX($BA$22:$BA$33, ROWS($BW$4:BW80)-ROWS($AK$22:$AK$33)-ROWS($AO$22:$AO$33)-ROWS($AS$22:$AS$33)-ROWS($AW$22:$AW$33)),IFERROR(INDEX($BE$22:$BE$33, ROWS($BW$4:BW80)-ROWS($AK$22:$AK$33)-ROWS($AO$22:$AO$33)-ROWS($AS$22:$AS$33)-ROWS($AW$22:$AW$33)-ROWS($BA$22:$BA$33)),IFERROR(INDEX($BI$22:$BI$33, ROWS($BW$4:BW80)-ROWS($AK$22:$AK$33)-ROWS($AO$22:$AO$33)-ROWS($AS$22:$AS$33)-ROWS($AW$22:$AW$33)-ROWS($BA$22:$BA$33)-ROWS($BE$22:$BE$33)), "")))))))</f>
        <v/>
      </c>
      <c r="BX82" s="316" t="str">
        <f t="shared" ca="1" si="190"/>
        <v/>
      </c>
      <c r="BY82" s="413" t="str">
        <f t="shared" ca="1" si="191"/>
        <v/>
      </c>
      <c r="BZ82" s="412">
        <f ca="1">IF(OR(CA82="",CA82=0),"",MAX(BZ$5:BZ81)+1)</f>
        <v>11</v>
      </c>
      <c r="CA82" s="316" t="str">
        <f ca="1">IFERROR(INDEX($AJ$38:$AJ$49, ROWS($CA$4:CA80)), IFERROR(INDEX($AN$38:$AN$49, ROWS($CA$4:CA80)-ROWS($AJ$38:$AJ$49)), IFERROR(INDEX($AR$38:$AR$49, ROWS($CA$4:CA80)-ROWS($AJ$38:$AJ$49)-ROWS($AN$38:$AN$49)),IFERROR(INDEX($AV$38:$AV$49, ROWS($CA$4:CA80)-ROWS($AJ$38:$AJ$49)-ROWS($AN$38:$AN$49)-ROWS($AR$38:$AR$49)),IFERROR(INDEX($AZ$38:$AZ$49, ROWS($CA$4:CA80)-ROWS($AJ$38:$AJ$49)-ROWS($AN$38:$AN$49)-ROWS($AR$38:$AR$49)-ROWS($AV$38:$AV$49)),IFERROR(INDEX($BD$38:$BD$49, ROWS($CA$4:CA80)-ROWS($AJ$38:$AJ$49)-ROWS($AN$38:$AN$49)-ROWS($AR$38:$AR$49)-ROWS($AV$38:$AV$49)-ROWS($AZ$38:$AZ$49)),IFERROR(INDEX($BH$38:$BH$49, ROWS($CA$4:CA80)-ROWS($AJ$38:$AJ$49)-ROWS($AN$38:$AN$49)-ROWS($AR$38:$AR$49)-ROWS($AV$38:$AV$49)-ROWS($AZ$38:$AZ$49)-ROWS($BD$38:$BD$49)), "")))))))</f>
        <v>Investment 1</v>
      </c>
      <c r="CB82" s="316" t="str">
        <f t="shared" ca="1" si="192"/>
        <v/>
      </c>
      <c r="CC82" s="316">
        <f ca="1">IF(OR(CD82="",CD82=0),"",MAX(CC$5:CC81)+1)</f>
        <v>11</v>
      </c>
      <c r="CD82" s="316">
        <f ca="1">IFERROR(INDEX($AK$38:$AK$49, ROWS($CD$4:CD80)), IFERROR(INDEX($AO$38:$AO$49, ROWS($CD$4:CD80)-ROWS($AK$38:$AK$49)), IFERROR(INDEX($AS$38:$AS$49, ROWS($CD$4:CD80)-ROWS($AK$38:$AK$49)-ROWS($AO$38:$AO$49)),IFERROR(INDEX($AW$38:$AW$49, ROWS($CD$4:CD80)-ROWS($AK$38:$AK$49)-ROWS($AO$38:$AO$49)-ROWS($AS$38:$AS$49)),IFERROR(INDEX($BA$38:$BA$49, ROWS($CD$4:CD80)-ROWS($AK$38:$AK$49)-ROWS($AO$38:$AO$49)-ROWS($AS$38:$AS$49)-ROWS($AW$38:$AW$49)),IFERROR(INDEX($BE$38:$BE$49, ROWS($CD$4:CD80)-ROWS($AK$38:$AK$49)-ROWS($AO$38:$AO$49)-ROWS($AS$38:$AS$49)-ROWS($AW$38:$AW$49)-ROWS($BA$38:$BA$49)),IFERROR(INDEX($BI$38:$BI$49, ROWS($CD$4:CD80)-ROWS($AK$38:$AK$49)-ROWS($AO$38:$AO$49)-ROWS($AS$38:$AS$49)-ROWS($AW$38:$AW$49)-ROWS($BA$38:$BA$49)-ROWS($BE$38:$BE$49)), "")))))))</f>
        <v>200</v>
      </c>
      <c r="CE82" s="316" t="str">
        <f t="shared" ca="1" si="193"/>
        <v/>
      </c>
      <c r="CF82" s="413" t="str">
        <f t="shared" ca="1" si="194"/>
        <v/>
      </c>
      <c r="CG82" s="412" t="str">
        <f ca="1">IF(OR(CH82="",CH82=0),"",MAX(CG$5:CG81)+1)</f>
        <v/>
      </c>
      <c r="CH82" s="316" t="str">
        <f ca="1">IFERROR(INDEX($AJ$54:$AJ$65, ROWS($CH$4:CH80)), IFERROR(INDEX($AN$54:$AN$65, ROWS($CH$4:CH80)-ROWS($AJ$54:$AJ$65)), IFERROR(INDEX($AR$54:$AR$65, ROWS($CH$4:CH80)-ROWS($AJ$54:$AJ$65)-ROWS($AN$54:$AN$65)),IFERROR(INDEX($AV$54:$AV$65, ROWS($CH$4:CH80)-ROWS($AJ$54:$AJ$65)-ROWS($AN$54:$AN$65)-ROWS($AR$54:$AR$65)),IFERROR(INDEX($AZ$54:$AZ$65, ROWS($CH$4:CH80)-ROWS($AJ$54:$AJ$65)-ROWS($AN$54:$AN$65)-ROWS($AR$54:$AR$65)-ROWS($AV$54:$AV$65)),IFERROR(INDEX($BD$54:$BD$65, ROWS($CH$4:CH80)-ROWS($AJ$54:$AJ$65)-ROWS($AN$54:$AN$65)-ROWS($AR$54:$AR$65)-ROWS($AV$54:$AV$65)-ROWS($AZ$54:$AZ$65)),IFERROR(INDEX($BH$54:$BH$65, ROWS($CH$4:CH80)-ROWS($AJ$54:$AJ$65)-ROWS($AN$54:$AN$65)-ROWS($AR$54:$AR$65)-ROWS($AV$54:$AV$65)-ROWS($AZ$54:$AZ$65)-ROWS($BD$54:$BD$65)), "")))))))</f>
        <v/>
      </c>
      <c r="CI82" s="316" t="str">
        <f t="shared" ca="1" si="195"/>
        <v/>
      </c>
      <c r="CJ82" s="316" t="str">
        <f ca="1">IF(OR(CK82="",CK82=0),"",MAX(CJ$5:CJ81)+1)</f>
        <v/>
      </c>
      <c r="CK82" s="316" t="str">
        <f ca="1">IFERROR(INDEX($AK$54:$AK$65, ROWS($CK$4:CK80)), IFERROR(INDEX($AO$54:$AO$65, ROWS($CK$4:CK80)-ROWS($AK$54:$AK$65)), IFERROR(INDEX($AS$54:$AS$65, ROWS($CK$4:CK80)-ROWS($AK$54:$AK$65)-ROWS($AO$54:$AO$65)),IFERROR(INDEX($AW$54:$AW$65, ROWS($CK$4:CK80)-ROWS($AK$54:$AK$65)-ROWS($AO$54:$AO$65)-ROWS($AS$54:$AS$65)),IFERROR(INDEX($BA$54:$BA$65, ROWS($CK$4:CK80)-ROWS($AK$54:$AK$65)-ROWS($AO$54:$AO$65)-ROWS($AS$54:$AS$65)-ROWS($AW$54:$AW$65)),IFERROR(INDEX($BE$54:$BE$65, ROWS($CK$4:CK80)-ROWS($AK$54:$AK$65)-ROWS($AO$54:$AO$65)-ROWS($AS$54:$AS$65)-ROWS($AW$54:$AW$65)-ROWS($BA$54:$BA$65)),IFERROR(INDEX($BI$54:$BI$65, ROWS($CK$4:CK80)-ROWS($AK$54:$AK$65)-ROWS($AO$54:$AO$65)-ROWS($AS$54:$AS$65)-ROWS($AW$54:$AW$65)-ROWS($BA$54:$BA$65)-ROWS($BE$54:$BE$65)), "")))))))</f>
        <v/>
      </c>
      <c r="CL82" s="316" t="str">
        <f t="shared" ca="1" si="196"/>
        <v/>
      </c>
      <c r="CM82" s="413" t="str">
        <f t="shared" ca="1" si="197"/>
        <v/>
      </c>
      <c r="CN82" s="412" t="str">
        <f>IF(OR(CO82="",CO82=0),"",MAX(CN$5:CN81)+1)</f>
        <v/>
      </c>
      <c r="CO82" s="316">
        <f>IFERROR(INDEX($AJ$70:$AJ$81, ROWS($CO$4:CO80)), IFERROR(INDEX($AN$70:$AN$81, ROWS($CO$4:CO80)-ROWS($AJ$70:$AJ$81)), IFERROR(INDEX($AR$70:$AR$81, ROWS($CO$4:CO80)-ROWS($AJ$70:$AJ$81)-ROWS($AN$70:$AN$81)),IFERROR(INDEX($AV$70:$AV$81, ROWS($CO$4:CO80)-ROWS($AJ$70:$AJ$81)-ROWS($AN$70:$AN$81)-ROWS($AR$70:$AR$81)),IFERROR(INDEX($AZ$70:$AZ$81, ROWS($CO$4:CO80)-ROWS($AJ$70:$AJ$81)-ROWS($AN$70:$AN$81)-ROWS($AR$70:$AR$81)-ROWS($AV$70:$AV$81)),IFERROR(INDEX($BD$70:$BD$81, ROWS($CO$4:CO80)-ROWS($AJ$70:$AJ$81)-ROWS($AN$70:$AN$81)-ROWS($AR$70:$AR$81)-ROWS($AV$70:$AV$81)-ROWS($AZ$70:$AZ$81)),IFERROR(INDEX($BH$70:$BH$81, ROWS($CO$4:CO80)-ROWS($AJ$70:$AJ$81)-ROWS($AN$70:$AN$81)-ROWS($AR$70:$AR$81)-ROWS($AV$70:$AV$81)-ROWS($AZ$70:$AZ$81)-ROWS($BD$70:$BD$81)), "")))))))</f>
        <v>0</v>
      </c>
      <c r="CP82" s="316" t="str">
        <f t="shared" ca="1" si="198"/>
        <v/>
      </c>
      <c r="CQ82" s="316" t="str">
        <f>IF(OR(CR82="",CR82=0),"",MAX(CQ$5:CQ81)+1)</f>
        <v/>
      </c>
      <c r="CR82" s="316">
        <f>IFERROR(INDEX($AK$70:$AK$81, ROWS($CR$4:CR80)), IFERROR(INDEX($AO$70:$AO$81, ROWS($CR$4:CR80)-ROWS($AK$70:$AK$81)), IFERROR(INDEX($AS$70:$AS$81, ROWS($CR$4:CR80)-ROWS($AK$70:$AK$81)-ROWS($AO$70:$AO$81)),IFERROR(INDEX($AW$70:$AW$81, ROWS($CR$4:CR80)-ROWS($AK$70:$AK$81)-ROWS($AO$70:$AO$81)-ROWS($AS$70:$AS$81)),IFERROR(INDEX($BA$70:$BA$81, ROWS($CR$4:CR80)-ROWS($AK$70:$AK$81)-ROWS($AO$70:$AO$81)-ROWS($AS$70:$AS$81)-ROWS($AW$70:$AW$81)),IFERROR(INDEX($BE$70:$BE$81, ROWS($CR$4:CR80)-ROWS($AK$70:$AK$81)-ROWS($AO$70:$AO$81)-ROWS($AS$70:$AS$81)-ROWS($AW$70:$AW$81)-ROWS($BA$70:$BA$81)),IFERROR(INDEX($BI$70:$BI$81, ROWS($CR$4:CR80)-ROWS($AK$70:$AK$81)-ROWS($AO$70:$AO$81)-ROWS($AS$70:$AS$81)-ROWS($AW$70:$AW$81)-ROWS($BA$70:$BA$81)-ROWS($BE$70:$BE$81)), "")))))))</f>
        <v>0</v>
      </c>
      <c r="CS82" s="316" t="str">
        <f t="shared" ca="1" si="199"/>
        <v/>
      </c>
      <c r="CT82" s="413" t="str">
        <f t="shared" ca="1" si="200"/>
        <v/>
      </c>
      <c r="CU82" s="412" t="str">
        <f>IF(OR(CV82="",CV82=0),"",MAX(CU$5:CU81)+1)</f>
        <v/>
      </c>
      <c r="CV82" s="316" t="str">
        <f>IFERROR(INDEX($AJ$86:$AJ$97, ROWS($CV$4:CV80)), IFERROR(INDEX($AN$86:$AN$97, ROWS($CV$4:CV80)-ROWS($AJ$86:$AJ$97)), ""))</f>
        <v/>
      </c>
      <c r="CW82" s="316" t="str">
        <f t="shared" si="201"/>
        <v/>
      </c>
      <c r="CX82" s="316" t="str">
        <f>IF(OR(CY82="",CY82=0),"",MAX(CX$5:CX81)+1)</f>
        <v/>
      </c>
      <c r="CY82" s="316" t="str">
        <f>IFERROR(INDEX($AK$86:$AK$97, ROWS($CY$4:CY80)), IFERROR(INDEX($AO$86:$AO$97, ROWS($CY$4:CY80)-ROWS($AK$86:$AK$97)), ""))</f>
        <v/>
      </c>
      <c r="CZ82" s="316" t="str">
        <f t="shared" si="202"/>
        <v/>
      </c>
      <c r="DA82" s="413" t="str">
        <f t="shared" si="203"/>
        <v/>
      </c>
      <c r="DC82" s="438" t="str">
        <f ca="1">IF(OR(DD82="",DD82=0),"",MAX(DC$65:DC81)+1)</f>
        <v/>
      </c>
      <c r="DD82" s="434" t="str">
        <f t="shared" ca="1" si="166"/>
        <v/>
      </c>
      <c r="DE82" s="413" t="str">
        <f t="shared" ca="1" si="167"/>
        <v/>
      </c>
      <c r="DF82" s="431" t="str">
        <f ca="1">IF(OR(DG82="",DG82=0),"",MAX(DF$65:DF81)+1)</f>
        <v/>
      </c>
      <c r="DG82" s="412" t="str">
        <f t="shared" ca="1" si="168"/>
        <v/>
      </c>
      <c r="DH82" s="413" t="str">
        <f t="shared" ca="1" si="169"/>
        <v/>
      </c>
      <c r="DI82" s="412" t="str">
        <f t="shared" ca="1" si="170"/>
        <v/>
      </c>
      <c r="DJ82" s="413" t="str">
        <f t="shared" ca="1" si="171"/>
        <v/>
      </c>
      <c r="DK82" s="412" t="str">
        <f t="shared" ca="1" si="172"/>
        <v/>
      </c>
      <c r="DL82" s="413" t="str">
        <f t="shared" ca="1" si="173"/>
        <v/>
      </c>
    </row>
    <row r="83" spans="28:123" ht="15.75" thickBot="1" x14ac:dyDescent="0.35">
      <c r="AB83" s="395" t="str">
        <f ca="1">IFERROR(MATCH($AB$59,OFFSET(Year!$BD$67:$BD$118,AB82,,1000),0)+AB82,"")</f>
        <v/>
      </c>
      <c r="AC83" s="404" t="str">
        <f ca="1">IFERROR(INDEX(Year!$BG$67:$BG$118,AB83),"")</f>
        <v/>
      </c>
      <c r="AD83" s="405" t="str">
        <f ca="1">IFERROR(INDEX(Year!$BE$67:$BE$118,AB83),"")</f>
        <v/>
      </c>
      <c r="AE83" s="406" t="str">
        <f ca="1">IFERROR(INDEX(Year!$BF$67:$BF$118,AB83),"")</f>
        <v/>
      </c>
      <c r="AF83" s="407" t="str">
        <f ca="1">IFERROR(INDEX(Year!$BD$67:$BD$118,AB83),"")</f>
        <v/>
      </c>
      <c r="BL83" s="412" t="str">
        <f ca="1">IF(OR(BM83="",BM83=0),"",MAX(BL$5:BL82)+1)</f>
        <v/>
      </c>
      <c r="BM83" s="316" t="str">
        <f ca="1">IFERROR(INDEX($AJ$6:$AJ$17, ROWS(BM$4:$BM81)), IFERROR(INDEX($AN$6:$AN$17, ROWS(BM$4:$BM81)-ROWS($AJ$6:$AJ$17)), IFERROR(INDEX($AR$6:$AR$17, ROWS(BM$4:$BM81)-ROWS($AJ$6:$AJ$17)-ROWS($AN$6:$AN$17)),IFERROR(INDEX($AV$6:$AV$17, ROWS(BM$4:$BM81)-ROWS($AJ$6:$AJ$17)-ROWS($AN$6:$AN$17)-ROWS($AR$6:$AR$17)),IFERROR(INDEX($AZ$6:$AZ$17, ROWS(BM$4:$BM81)-ROWS($AJ$6:$AJ$17)-ROWS($AN$6:$AN$17)-ROWS($AR$6:$AR$17)-ROWS($AV$6:$AV$17)),IFERROR(INDEX($BD$6:$BD$17, ROWS(BM$4:$BM81)-ROWS($AJ$6:$AJ$17)-ROWS($AN$6:$AN$17)-ROWS($AR$6:$AR$17)-ROWS($AV$6:$AV$17)-ROWS($AZ$6:$AZ$17)),IFERROR(INDEX($BH$6:$BH$17, ROWS(BM$4:$BM81)-ROWS($AJ$6:$AJ$17)-ROWS($AN$6:$AN$17)-ROWS($AR$6:$AR$17)-ROWS($AV$6:$AV$17)-ROWS($AZ$6:$AZ$17)-ROWS($BD$6:$BD$17)), "")))))))</f>
        <v/>
      </c>
      <c r="BN83" s="316" t="str">
        <f t="shared" ca="1" si="186"/>
        <v/>
      </c>
      <c r="BO83" s="316" t="str">
        <f ca="1">IF(OR(BP83="",BP83=0),"",MAX(BO$5:BO82)+1)</f>
        <v/>
      </c>
      <c r="BP83" s="316" t="str">
        <f ca="1">IFERROR(INDEX($AK$6:$AK$17, ROWS($BP$4:BP81)), IFERROR(INDEX($AO$6:$AO$17, ROWS($BP$4:BP81)-ROWS($AK$6:$AK$17)), IFERROR(INDEX($AS$6:$AS$17, ROWS($BP$4:BP81)-ROWS($AK$6:$AK$17)-ROWS($AO$6:$AO$17)),IFERROR(INDEX($AW$6:$AW$17, ROWS($BP$4:BP81)-ROWS($AK$6:$AK$17)-ROWS($AO$6:$AO$17)-ROWS($AS$6:$AS$17)),IFERROR(INDEX($BA$6:$BA$17, ROWS($BP$4:BP81)-ROWS($AK$6:$AK$17)-ROWS($AO$6:$AO$17)-ROWS($AS$6:$AS$17)-ROWS($AW$6:$AW$17)),IFERROR(INDEX($BE$6:$BE$17, ROWS($BP$4:BP81)-ROWS($AK$6:$AK$17)-ROWS($AO$6:$AO$17)-ROWS($AS$6:$AS$17)-ROWS($AW$6:$AW$17)-ROWS($BA$6:$BA$17)),IFERROR(INDEX($BI$6:$BI$17, ROWS($BP$4:BP81)-ROWS($AK$6:$AK$17)-ROWS($AO$6:$AO$17)-ROWS($AS$6:$AS$17)-ROWS($AW$6:$AW$17)-ROWS($BA$6:$BA$17)-ROWS($BE$6:$BE$17)), "")))))))</f>
        <v/>
      </c>
      <c r="BQ83" s="316" t="str">
        <f t="shared" ca="1" si="187"/>
        <v/>
      </c>
      <c r="BR83" s="413" t="str">
        <f t="shared" ca="1" si="188"/>
        <v/>
      </c>
      <c r="BS83" s="412" t="str">
        <f ca="1">IF(OR(BT83="",BT83=0),"",MAX(BS$5:BS82)+1)</f>
        <v/>
      </c>
      <c r="BT83" s="316" t="str">
        <f ca="1">IFERROR(INDEX($AJ$22:$AJ$33, ROWS($BT$4:BT81)), IFERROR(INDEX($AN$22:$AN$33, ROWS($BT$4:BT81)-ROWS($AJ$22:$AJ$33)), IFERROR(INDEX($AR$22:$AR$33, ROWS($BT$4:BT81)-ROWS($AJ$22:$AJ$33)-ROWS($AN$22:$AN$33)),IFERROR(INDEX($AV$22:$AV$33, ROWS($BT$4:BT81)-ROWS($AJ$22:$AJ$33)-ROWS($AN$22:$AN$33)-ROWS($AR$22:$AR$33)),IFERROR(INDEX($AZ$22:$AZ$33, ROWS($BT$4:BT81)-ROWS($AJ$22:$AJ$33)-ROWS($AN$22:$AN$33)-ROWS($AR$22:$AR$33)-ROWS($AV$22:$AV$33)),IFERROR(INDEX($BD$22:$BD$33, ROWS($BT$4:BT81)-ROWS($AJ$22:$AJ$33)-ROWS($AN$22:$AN$33)-ROWS($AR$22:$AR$33)-ROWS($AV$22:$AV$33)-ROWS($AZ$22:$AZ$33)),IFERROR(INDEX($BH$22:$BH$33, ROWS($BT$4:BT81)-ROWS($AJ$22:$AJ$33)-ROWS($AN$22:$AN$33)-ROWS($AR$22:$AR$33)-ROWS($AV$22:$AV$33)-ROWS($AZ$22:$AZ$33)-ROWS($BD$22:$BD$33)), "")))))))</f>
        <v/>
      </c>
      <c r="BU83" s="316" t="str">
        <f t="shared" ca="1" si="189"/>
        <v/>
      </c>
      <c r="BV83" s="316" t="str">
        <f ca="1">IF(OR(BW83="",BW83=0),"",MAX(BV$5:BV82)+1)</f>
        <v/>
      </c>
      <c r="BW83" s="316" t="str">
        <f ca="1">IFERROR(INDEX($AK$22:$AK$33, ROWS($BW$4:BW81)), IFERROR(INDEX($AO$22:$AO$33, ROWS($BW$4:BW81)-ROWS($AK$22:$AK$33)), IFERROR(INDEX($AS$22:$AS$33, ROWS($BW$4:BW81)-ROWS($AK$22:$AK$33)-ROWS($AO$22:$AO$33)),IFERROR(INDEX($AW$22:$AW$33, ROWS($BW$4:BW81)-ROWS($AK$22:$AK$33)-ROWS($AO$22:$AO$33)-ROWS($AS$22:$AS$33)),IFERROR(INDEX($BA$22:$BA$33, ROWS($BW$4:BW81)-ROWS($AK$22:$AK$33)-ROWS($AO$22:$AO$33)-ROWS($AS$22:$AS$33)-ROWS($AW$22:$AW$33)),IFERROR(INDEX($BE$22:$BE$33, ROWS($BW$4:BW81)-ROWS($AK$22:$AK$33)-ROWS($AO$22:$AO$33)-ROWS($AS$22:$AS$33)-ROWS($AW$22:$AW$33)-ROWS($BA$22:$BA$33)),IFERROR(INDEX($BI$22:$BI$33, ROWS($BW$4:BW81)-ROWS($AK$22:$AK$33)-ROWS($AO$22:$AO$33)-ROWS($AS$22:$AS$33)-ROWS($AW$22:$AW$33)-ROWS($BA$22:$BA$33)-ROWS($BE$22:$BE$33)), "")))))))</f>
        <v/>
      </c>
      <c r="BX83" s="316" t="str">
        <f t="shared" ca="1" si="190"/>
        <v/>
      </c>
      <c r="BY83" s="413" t="str">
        <f t="shared" ca="1" si="191"/>
        <v/>
      </c>
      <c r="BZ83" s="412" t="str">
        <f ca="1">IF(OR(CA83="",CA83=0),"",MAX(BZ$5:BZ82)+1)</f>
        <v/>
      </c>
      <c r="CA83" s="316" t="str">
        <f ca="1">IFERROR(INDEX($AJ$38:$AJ$49, ROWS($CA$4:CA81)), IFERROR(INDEX($AN$38:$AN$49, ROWS($CA$4:CA81)-ROWS($AJ$38:$AJ$49)), IFERROR(INDEX($AR$38:$AR$49, ROWS($CA$4:CA81)-ROWS($AJ$38:$AJ$49)-ROWS($AN$38:$AN$49)),IFERROR(INDEX($AV$38:$AV$49, ROWS($CA$4:CA81)-ROWS($AJ$38:$AJ$49)-ROWS($AN$38:$AN$49)-ROWS($AR$38:$AR$49)),IFERROR(INDEX($AZ$38:$AZ$49, ROWS($CA$4:CA81)-ROWS($AJ$38:$AJ$49)-ROWS($AN$38:$AN$49)-ROWS($AR$38:$AR$49)-ROWS($AV$38:$AV$49)),IFERROR(INDEX($BD$38:$BD$49, ROWS($CA$4:CA81)-ROWS($AJ$38:$AJ$49)-ROWS($AN$38:$AN$49)-ROWS($AR$38:$AR$49)-ROWS($AV$38:$AV$49)-ROWS($AZ$38:$AZ$49)),IFERROR(INDEX($BH$38:$BH$49, ROWS($CA$4:CA81)-ROWS($AJ$38:$AJ$49)-ROWS($AN$38:$AN$49)-ROWS($AR$38:$AR$49)-ROWS($AV$38:$AV$49)-ROWS($AZ$38:$AZ$49)-ROWS($BD$38:$BD$49)), "")))))))</f>
        <v/>
      </c>
      <c r="CB83" s="316" t="str">
        <f t="shared" ca="1" si="192"/>
        <v/>
      </c>
      <c r="CC83" s="316" t="str">
        <f ca="1">IF(OR(CD83="",CD83=0),"",MAX(CC$5:CC82)+1)</f>
        <v/>
      </c>
      <c r="CD83" s="316" t="str">
        <f ca="1">IFERROR(INDEX($AK$38:$AK$49, ROWS($CD$4:CD81)), IFERROR(INDEX($AO$38:$AO$49, ROWS($CD$4:CD81)-ROWS($AK$38:$AK$49)), IFERROR(INDEX($AS$38:$AS$49, ROWS($CD$4:CD81)-ROWS($AK$38:$AK$49)-ROWS($AO$38:$AO$49)),IFERROR(INDEX($AW$38:$AW$49, ROWS($CD$4:CD81)-ROWS($AK$38:$AK$49)-ROWS($AO$38:$AO$49)-ROWS($AS$38:$AS$49)),IFERROR(INDEX($BA$38:$BA$49, ROWS($CD$4:CD81)-ROWS($AK$38:$AK$49)-ROWS($AO$38:$AO$49)-ROWS($AS$38:$AS$49)-ROWS($AW$38:$AW$49)),IFERROR(INDEX($BE$38:$BE$49, ROWS($CD$4:CD81)-ROWS($AK$38:$AK$49)-ROWS($AO$38:$AO$49)-ROWS($AS$38:$AS$49)-ROWS($AW$38:$AW$49)-ROWS($BA$38:$BA$49)),IFERROR(INDEX($BI$38:$BI$49, ROWS($CD$4:CD81)-ROWS($AK$38:$AK$49)-ROWS($AO$38:$AO$49)-ROWS($AS$38:$AS$49)-ROWS($AW$38:$AW$49)-ROWS($BA$38:$BA$49)-ROWS($BE$38:$BE$49)), "")))))))</f>
        <v/>
      </c>
      <c r="CE83" s="316" t="str">
        <f t="shared" ca="1" si="193"/>
        <v/>
      </c>
      <c r="CF83" s="413" t="str">
        <f t="shared" ca="1" si="194"/>
        <v/>
      </c>
      <c r="CG83" s="412" t="str">
        <f ca="1">IF(OR(CH83="",CH83=0),"",MAX(CG$5:CG82)+1)</f>
        <v/>
      </c>
      <c r="CH83" s="316" t="str">
        <f ca="1">IFERROR(INDEX($AJ$54:$AJ$65, ROWS($CH$4:CH81)), IFERROR(INDEX($AN$54:$AN$65, ROWS($CH$4:CH81)-ROWS($AJ$54:$AJ$65)), IFERROR(INDEX($AR$54:$AR$65, ROWS($CH$4:CH81)-ROWS($AJ$54:$AJ$65)-ROWS($AN$54:$AN$65)),IFERROR(INDEX($AV$54:$AV$65, ROWS($CH$4:CH81)-ROWS($AJ$54:$AJ$65)-ROWS($AN$54:$AN$65)-ROWS($AR$54:$AR$65)),IFERROR(INDEX($AZ$54:$AZ$65, ROWS($CH$4:CH81)-ROWS($AJ$54:$AJ$65)-ROWS($AN$54:$AN$65)-ROWS($AR$54:$AR$65)-ROWS($AV$54:$AV$65)),IFERROR(INDEX($BD$54:$BD$65, ROWS($CH$4:CH81)-ROWS($AJ$54:$AJ$65)-ROWS($AN$54:$AN$65)-ROWS($AR$54:$AR$65)-ROWS($AV$54:$AV$65)-ROWS($AZ$54:$AZ$65)),IFERROR(INDEX($BH$54:$BH$65, ROWS($CH$4:CH81)-ROWS($AJ$54:$AJ$65)-ROWS($AN$54:$AN$65)-ROWS($AR$54:$AR$65)-ROWS($AV$54:$AV$65)-ROWS($AZ$54:$AZ$65)-ROWS($BD$54:$BD$65)), "")))))))</f>
        <v/>
      </c>
      <c r="CI83" s="316" t="str">
        <f t="shared" ca="1" si="195"/>
        <v/>
      </c>
      <c r="CJ83" s="316" t="str">
        <f ca="1">IF(OR(CK83="",CK83=0),"",MAX(CJ$5:CJ82)+1)</f>
        <v/>
      </c>
      <c r="CK83" s="316" t="str">
        <f ca="1">IFERROR(INDEX($AK$54:$AK$65, ROWS($CK$4:CK81)), IFERROR(INDEX($AO$54:$AO$65, ROWS($CK$4:CK81)-ROWS($AK$54:$AK$65)), IFERROR(INDEX($AS$54:$AS$65, ROWS($CK$4:CK81)-ROWS($AK$54:$AK$65)-ROWS($AO$54:$AO$65)),IFERROR(INDEX($AW$54:$AW$65, ROWS($CK$4:CK81)-ROWS($AK$54:$AK$65)-ROWS($AO$54:$AO$65)-ROWS($AS$54:$AS$65)),IFERROR(INDEX($BA$54:$BA$65, ROWS($CK$4:CK81)-ROWS($AK$54:$AK$65)-ROWS($AO$54:$AO$65)-ROWS($AS$54:$AS$65)-ROWS($AW$54:$AW$65)),IFERROR(INDEX($BE$54:$BE$65, ROWS($CK$4:CK81)-ROWS($AK$54:$AK$65)-ROWS($AO$54:$AO$65)-ROWS($AS$54:$AS$65)-ROWS($AW$54:$AW$65)-ROWS($BA$54:$BA$65)),IFERROR(INDEX($BI$54:$BI$65, ROWS($CK$4:CK81)-ROWS($AK$54:$AK$65)-ROWS($AO$54:$AO$65)-ROWS($AS$54:$AS$65)-ROWS($AW$54:$AW$65)-ROWS($BA$54:$BA$65)-ROWS($BE$54:$BE$65)), "")))))))</f>
        <v/>
      </c>
      <c r="CL83" s="316" t="str">
        <f t="shared" ca="1" si="196"/>
        <v/>
      </c>
      <c r="CM83" s="413" t="str">
        <f t="shared" ca="1" si="197"/>
        <v/>
      </c>
      <c r="CN83" s="412" t="str">
        <f>IF(OR(CO83="",CO83=0),"",MAX(CN$5:CN82)+1)</f>
        <v/>
      </c>
      <c r="CO83" s="316">
        <f>IFERROR(INDEX($AJ$70:$AJ$81, ROWS($CO$4:CO81)), IFERROR(INDEX($AN$70:$AN$81, ROWS($CO$4:CO81)-ROWS($AJ$70:$AJ$81)), IFERROR(INDEX($AR$70:$AR$81, ROWS($CO$4:CO81)-ROWS($AJ$70:$AJ$81)-ROWS($AN$70:$AN$81)),IFERROR(INDEX($AV$70:$AV$81, ROWS($CO$4:CO81)-ROWS($AJ$70:$AJ$81)-ROWS($AN$70:$AN$81)-ROWS($AR$70:$AR$81)),IFERROR(INDEX($AZ$70:$AZ$81, ROWS($CO$4:CO81)-ROWS($AJ$70:$AJ$81)-ROWS($AN$70:$AN$81)-ROWS($AR$70:$AR$81)-ROWS($AV$70:$AV$81)),IFERROR(INDEX($BD$70:$BD$81, ROWS($CO$4:CO81)-ROWS($AJ$70:$AJ$81)-ROWS($AN$70:$AN$81)-ROWS($AR$70:$AR$81)-ROWS($AV$70:$AV$81)-ROWS($AZ$70:$AZ$81)),IFERROR(INDEX($BH$70:$BH$81, ROWS($CO$4:CO81)-ROWS($AJ$70:$AJ$81)-ROWS($AN$70:$AN$81)-ROWS($AR$70:$AR$81)-ROWS($AV$70:$AV$81)-ROWS($AZ$70:$AZ$81)-ROWS($BD$70:$BD$81)), "")))))))</f>
        <v>0</v>
      </c>
      <c r="CP83" s="316" t="str">
        <f t="shared" ca="1" si="198"/>
        <v/>
      </c>
      <c r="CQ83" s="316" t="str">
        <f>IF(OR(CR83="",CR83=0),"",MAX(CQ$5:CQ82)+1)</f>
        <v/>
      </c>
      <c r="CR83" s="316">
        <f>IFERROR(INDEX($AK$70:$AK$81, ROWS($CR$4:CR81)), IFERROR(INDEX($AO$70:$AO$81, ROWS($CR$4:CR81)-ROWS($AK$70:$AK$81)), IFERROR(INDEX($AS$70:$AS$81, ROWS($CR$4:CR81)-ROWS($AK$70:$AK$81)-ROWS($AO$70:$AO$81)),IFERROR(INDEX($AW$70:$AW$81, ROWS($CR$4:CR81)-ROWS($AK$70:$AK$81)-ROWS($AO$70:$AO$81)-ROWS($AS$70:$AS$81)),IFERROR(INDEX($BA$70:$BA$81, ROWS($CR$4:CR81)-ROWS($AK$70:$AK$81)-ROWS($AO$70:$AO$81)-ROWS($AS$70:$AS$81)-ROWS($AW$70:$AW$81)),IFERROR(INDEX($BE$70:$BE$81, ROWS($CR$4:CR81)-ROWS($AK$70:$AK$81)-ROWS($AO$70:$AO$81)-ROWS($AS$70:$AS$81)-ROWS($AW$70:$AW$81)-ROWS($BA$70:$BA$81)),IFERROR(INDEX($BI$70:$BI$81, ROWS($CR$4:CR81)-ROWS($AK$70:$AK$81)-ROWS($AO$70:$AO$81)-ROWS($AS$70:$AS$81)-ROWS($AW$70:$AW$81)-ROWS($BA$70:$BA$81)-ROWS($BE$70:$BE$81)), "")))))))</f>
        <v>0</v>
      </c>
      <c r="CS83" s="316" t="str">
        <f t="shared" ca="1" si="199"/>
        <v/>
      </c>
      <c r="CT83" s="413" t="str">
        <f t="shared" ca="1" si="200"/>
        <v/>
      </c>
      <c r="CU83" s="412" t="str">
        <f>IF(OR(CV83="",CV83=0),"",MAX(CU$5:CU82)+1)</f>
        <v/>
      </c>
      <c r="CV83" s="316" t="str">
        <f>IFERROR(INDEX($AJ$86:$AJ$97, ROWS($CV$4:CV81)), IFERROR(INDEX($AN$86:$AN$97, ROWS($CV$4:CV81)-ROWS($AJ$86:$AJ$97)), ""))</f>
        <v/>
      </c>
      <c r="CW83" s="316" t="str">
        <f t="shared" si="201"/>
        <v/>
      </c>
      <c r="CX83" s="316" t="str">
        <f>IF(OR(CY83="",CY83=0),"",MAX(CX$5:CX82)+1)</f>
        <v/>
      </c>
      <c r="CY83" s="316" t="str">
        <f>IFERROR(INDEX($AK$86:$AK$97, ROWS($CY$4:CY81)), IFERROR(INDEX($AO$86:$AO$97, ROWS($CY$4:CY81)-ROWS($AK$86:$AK$97)), ""))</f>
        <v/>
      </c>
      <c r="CZ83" s="316" t="str">
        <f t="shared" si="202"/>
        <v/>
      </c>
      <c r="DA83" s="413" t="str">
        <f t="shared" si="203"/>
        <v/>
      </c>
      <c r="DC83" s="439" t="str">
        <f ca="1">IF(OR(DD83="",DD83=0),"",MAX(DC$65:DC82)+1)</f>
        <v/>
      </c>
      <c r="DD83" s="436" t="str">
        <f t="shared" ca="1" si="166"/>
        <v/>
      </c>
      <c r="DE83" s="422" t="str">
        <f t="shared" ca="1" si="167"/>
        <v/>
      </c>
      <c r="DF83" s="433" t="str">
        <f ca="1">IF(OR(DG83="",DG83=0),"",MAX(DF$65:DF82)+1)</f>
        <v/>
      </c>
      <c r="DG83" s="420" t="str">
        <f t="shared" ca="1" si="168"/>
        <v/>
      </c>
      <c r="DH83" s="422" t="str">
        <f t="shared" ca="1" si="169"/>
        <v/>
      </c>
      <c r="DI83" s="420" t="str">
        <f t="shared" ca="1" si="170"/>
        <v/>
      </c>
      <c r="DJ83" s="422" t="str">
        <f t="shared" ca="1" si="171"/>
        <v/>
      </c>
      <c r="DK83" s="420" t="str">
        <f t="shared" ca="1" si="172"/>
        <v/>
      </c>
      <c r="DL83" s="422" t="str">
        <f t="shared" ca="1" si="173"/>
        <v/>
      </c>
    </row>
    <row r="84" spans="28:123" ht="15.75" thickBot="1" x14ac:dyDescent="0.35">
      <c r="AB84" s="395" t="str">
        <f ca="1">IFERROR(MATCH($AB$59,OFFSET(Year!$BD$67:$BD$118,AB83,,1000),0)+AB83,"")</f>
        <v/>
      </c>
      <c r="AC84" s="404" t="str">
        <f ca="1">IFERROR(INDEX(Year!$BG$67:$BG$118,AB84),"")</f>
        <v/>
      </c>
      <c r="AD84" s="405" t="str">
        <f ca="1">IFERROR(INDEX(Year!$BE$67:$BE$118,AB84),"")</f>
        <v/>
      </c>
      <c r="AE84" s="406" t="str">
        <f ca="1">IFERROR(INDEX(Year!$BF$67:$BF$118,AB84),"")</f>
        <v/>
      </c>
      <c r="AF84" s="407" t="str">
        <f ca="1">IFERROR(INDEX(Year!$BD$67:$BD$118,AB84),"")</f>
        <v/>
      </c>
      <c r="AI84" s="1153">
        <f>IF(A35="","",--TEXT(A35,"dd"))</f>
        <v>30</v>
      </c>
      <c r="AJ84" s="1154"/>
      <c r="AK84" s="1154"/>
      <c r="AL84" s="1155"/>
      <c r="AM84" s="1153">
        <f>IF(C35="","",--TEXT(C35,"dd"))</f>
        <v>31</v>
      </c>
      <c r="AN84" s="1154"/>
      <c r="AO84" s="1154"/>
      <c r="AP84" s="1155"/>
      <c r="BL84" s="412" t="str">
        <f ca="1">IF(OR(BM84="",BM84=0),"",MAX(BL$5:BL83)+1)</f>
        <v/>
      </c>
      <c r="BM84" s="316" t="str">
        <f ca="1">IFERROR(INDEX($AJ$6:$AJ$17, ROWS(BM$4:$BM82)), IFERROR(INDEX($AN$6:$AN$17, ROWS(BM$4:$BM82)-ROWS($AJ$6:$AJ$17)), IFERROR(INDEX($AR$6:$AR$17, ROWS(BM$4:$BM82)-ROWS($AJ$6:$AJ$17)-ROWS($AN$6:$AN$17)),IFERROR(INDEX($AV$6:$AV$17, ROWS(BM$4:$BM82)-ROWS($AJ$6:$AJ$17)-ROWS($AN$6:$AN$17)-ROWS($AR$6:$AR$17)),IFERROR(INDEX($AZ$6:$AZ$17, ROWS(BM$4:$BM82)-ROWS($AJ$6:$AJ$17)-ROWS($AN$6:$AN$17)-ROWS($AR$6:$AR$17)-ROWS($AV$6:$AV$17)),IFERROR(INDEX($BD$6:$BD$17, ROWS(BM$4:$BM82)-ROWS($AJ$6:$AJ$17)-ROWS($AN$6:$AN$17)-ROWS($AR$6:$AR$17)-ROWS($AV$6:$AV$17)-ROWS($AZ$6:$AZ$17)),IFERROR(INDEX($BH$6:$BH$17, ROWS(BM$4:$BM82)-ROWS($AJ$6:$AJ$17)-ROWS($AN$6:$AN$17)-ROWS($AR$6:$AR$17)-ROWS($AV$6:$AV$17)-ROWS($AZ$6:$AZ$17)-ROWS($BD$6:$BD$17)), "")))))))</f>
        <v/>
      </c>
      <c r="BN84" s="316" t="str">
        <f t="shared" ca="1" si="186"/>
        <v/>
      </c>
      <c r="BO84" s="316" t="str">
        <f ca="1">IF(OR(BP84="",BP84=0),"",MAX(BO$5:BO83)+1)</f>
        <v/>
      </c>
      <c r="BP84" s="316" t="str">
        <f ca="1">IFERROR(INDEX($AK$6:$AK$17, ROWS($BP$4:BP82)), IFERROR(INDEX($AO$6:$AO$17, ROWS($BP$4:BP82)-ROWS($AK$6:$AK$17)), IFERROR(INDEX($AS$6:$AS$17, ROWS($BP$4:BP82)-ROWS($AK$6:$AK$17)-ROWS($AO$6:$AO$17)),IFERROR(INDEX($AW$6:$AW$17, ROWS($BP$4:BP82)-ROWS($AK$6:$AK$17)-ROWS($AO$6:$AO$17)-ROWS($AS$6:$AS$17)),IFERROR(INDEX($BA$6:$BA$17, ROWS($BP$4:BP82)-ROWS($AK$6:$AK$17)-ROWS($AO$6:$AO$17)-ROWS($AS$6:$AS$17)-ROWS($AW$6:$AW$17)),IFERROR(INDEX($BE$6:$BE$17, ROWS($BP$4:BP82)-ROWS($AK$6:$AK$17)-ROWS($AO$6:$AO$17)-ROWS($AS$6:$AS$17)-ROWS($AW$6:$AW$17)-ROWS($BA$6:$BA$17)),IFERROR(INDEX($BI$6:$BI$17, ROWS($BP$4:BP82)-ROWS($AK$6:$AK$17)-ROWS($AO$6:$AO$17)-ROWS($AS$6:$AS$17)-ROWS($AW$6:$AW$17)-ROWS($BA$6:$BA$17)-ROWS($BE$6:$BE$17)), "")))))))</f>
        <v/>
      </c>
      <c r="BQ84" s="316" t="str">
        <f t="shared" ca="1" si="187"/>
        <v/>
      </c>
      <c r="BR84" s="413" t="str">
        <f t="shared" ca="1" si="188"/>
        <v/>
      </c>
      <c r="BS84" s="412" t="str">
        <f ca="1">IF(OR(BT84="",BT84=0),"",MAX(BS$5:BS83)+1)</f>
        <v/>
      </c>
      <c r="BT84" s="316" t="str">
        <f ca="1">IFERROR(INDEX($AJ$22:$AJ$33, ROWS($BT$4:BT82)), IFERROR(INDEX($AN$22:$AN$33, ROWS($BT$4:BT82)-ROWS($AJ$22:$AJ$33)), IFERROR(INDEX($AR$22:$AR$33, ROWS($BT$4:BT82)-ROWS($AJ$22:$AJ$33)-ROWS($AN$22:$AN$33)),IFERROR(INDEX($AV$22:$AV$33, ROWS($BT$4:BT82)-ROWS($AJ$22:$AJ$33)-ROWS($AN$22:$AN$33)-ROWS($AR$22:$AR$33)),IFERROR(INDEX($AZ$22:$AZ$33, ROWS($BT$4:BT82)-ROWS($AJ$22:$AJ$33)-ROWS($AN$22:$AN$33)-ROWS($AR$22:$AR$33)-ROWS($AV$22:$AV$33)),IFERROR(INDEX($BD$22:$BD$33, ROWS($BT$4:BT82)-ROWS($AJ$22:$AJ$33)-ROWS($AN$22:$AN$33)-ROWS($AR$22:$AR$33)-ROWS($AV$22:$AV$33)-ROWS($AZ$22:$AZ$33)),IFERROR(INDEX($BH$22:$BH$33, ROWS($BT$4:BT82)-ROWS($AJ$22:$AJ$33)-ROWS($AN$22:$AN$33)-ROWS($AR$22:$AR$33)-ROWS($AV$22:$AV$33)-ROWS($AZ$22:$AZ$33)-ROWS($BD$22:$BD$33)), "")))))))</f>
        <v/>
      </c>
      <c r="BU84" s="316" t="str">
        <f t="shared" ca="1" si="189"/>
        <v/>
      </c>
      <c r="BV84" s="316" t="str">
        <f ca="1">IF(OR(BW84="",BW84=0),"",MAX(BV$5:BV83)+1)</f>
        <v/>
      </c>
      <c r="BW84" s="316" t="str">
        <f ca="1">IFERROR(INDEX($AK$22:$AK$33, ROWS($BW$4:BW82)), IFERROR(INDEX($AO$22:$AO$33, ROWS($BW$4:BW82)-ROWS($AK$22:$AK$33)), IFERROR(INDEX($AS$22:$AS$33, ROWS($BW$4:BW82)-ROWS($AK$22:$AK$33)-ROWS($AO$22:$AO$33)),IFERROR(INDEX($AW$22:$AW$33, ROWS($BW$4:BW82)-ROWS($AK$22:$AK$33)-ROWS($AO$22:$AO$33)-ROWS($AS$22:$AS$33)),IFERROR(INDEX($BA$22:$BA$33, ROWS($BW$4:BW82)-ROWS($AK$22:$AK$33)-ROWS($AO$22:$AO$33)-ROWS($AS$22:$AS$33)-ROWS($AW$22:$AW$33)),IFERROR(INDEX($BE$22:$BE$33, ROWS($BW$4:BW82)-ROWS($AK$22:$AK$33)-ROWS($AO$22:$AO$33)-ROWS($AS$22:$AS$33)-ROWS($AW$22:$AW$33)-ROWS($BA$22:$BA$33)),IFERROR(INDEX($BI$22:$BI$33, ROWS($BW$4:BW82)-ROWS($AK$22:$AK$33)-ROWS($AO$22:$AO$33)-ROWS($AS$22:$AS$33)-ROWS($AW$22:$AW$33)-ROWS($BA$22:$BA$33)-ROWS($BE$22:$BE$33)), "")))))))</f>
        <v/>
      </c>
      <c r="BX84" s="316" t="str">
        <f t="shared" ca="1" si="190"/>
        <v/>
      </c>
      <c r="BY84" s="413" t="str">
        <f t="shared" ca="1" si="191"/>
        <v/>
      </c>
      <c r="BZ84" s="412" t="str">
        <f ca="1">IF(OR(CA84="",CA84=0),"",MAX(BZ$5:BZ83)+1)</f>
        <v/>
      </c>
      <c r="CA84" s="316" t="str">
        <f ca="1">IFERROR(INDEX($AJ$38:$AJ$49, ROWS($CA$4:CA82)), IFERROR(INDEX($AN$38:$AN$49, ROWS($CA$4:CA82)-ROWS($AJ$38:$AJ$49)), IFERROR(INDEX($AR$38:$AR$49, ROWS($CA$4:CA82)-ROWS($AJ$38:$AJ$49)-ROWS($AN$38:$AN$49)),IFERROR(INDEX($AV$38:$AV$49, ROWS($CA$4:CA82)-ROWS($AJ$38:$AJ$49)-ROWS($AN$38:$AN$49)-ROWS($AR$38:$AR$49)),IFERROR(INDEX($AZ$38:$AZ$49, ROWS($CA$4:CA82)-ROWS($AJ$38:$AJ$49)-ROWS($AN$38:$AN$49)-ROWS($AR$38:$AR$49)-ROWS($AV$38:$AV$49)),IFERROR(INDEX($BD$38:$BD$49, ROWS($CA$4:CA82)-ROWS($AJ$38:$AJ$49)-ROWS($AN$38:$AN$49)-ROWS($AR$38:$AR$49)-ROWS($AV$38:$AV$49)-ROWS($AZ$38:$AZ$49)),IFERROR(INDEX($BH$38:$BH$49, ROWS($CA$4:CA82)-ROWS($AJ$38:$AJ$49)-ROWS($AN$38:$AN$49)-ROWS($AR$38:$AR$49)-ROWS($AV$38:$AV$49)-ROWS($AZ$38:$AZ$49)-ROWS($BD$38:$BD$49)), "")))))))</f>
        <v/>
      </c>
      <c r="CB84" s="316" t="str">
        <f t="shared" ca="1" si="192"/>
        <v/>
      </c>
      <c r="CC84" s="316" t="str">
        <f ca="1">IF(OR(CD84="",CD84=0),"",MAX(CC$5:CC83)+1)</f>
        <v/>
      </c>
      <c r="CD84" s="316" t="str">
        <f ca="1">IFERROR(INDEX($AK$38:$AK$49, ROWS($CD$4:CD82)), IFERROR(INDEX($AO$38:$AO$49, ROWS($CD$4:CD82)-ROWS($AK$38:$AK$49)), IFERROR(INDEX($AS$38:$AS$49, ROWS($CD$4:CD82)-ROWS($AK$38:$AK$49)-ROWS($AO$38:$AO$49)),IFERROR(INDEX($AW$38:$AW$49, ROWS($CD$4:CD82)-ROWS($AK$38:$AK$49)-ROWS($AO$38:$AO$49)-ROWS($AS$38:$AS$49)),IFERROR(INDEX($BA$38:$BA$49, ROWS($CD$4:CD82)-ROWS($AK$38:$AK$49)-ROWS($AO$38:$AO$49)-ROWS($AS$38:$AS$49)-ROWS($AW$38:$AW$49)),IFERROR(INDEX($BE$38:$BE$49, ROWS($CD$4:CD82)-ROWS($AK$38:$AK$49)-ROWS($AO$38:$AO$49)-ROWS($AS$38:$AS$49)-ROWS($AW$38:$AW$49)-ROWS($BA$38:$BA$49)),IFERROR(INDEX($BI$38:$BI$49, ROWS($CD$4:CD82)-ROWS($AK$38:$AK$49)-ROWS($AO$38:$AO$49)-ROWS($AS$38:$AS$49)-ROWS($AW$38:$AW$49)-ROWS($BA$38:$BA$49)-ROWS($BE$38:$BE$49)), "")))))))</f>
        <v/>
      </c>
      <c r="CE84" s="316" t="str">
        <f t="shared" ca="1" si="193"/>
        <v/>
      </c>
      <c r="CF84" s="413" t="str">
        <f t="shared" ca="1" si="194"/>
        <v/>
      </c>
      <c r="CG84" s="412" t="str">
        <f ca="1">IF(OR(CH84="",CH84=0),"",MAX(CG$5:CG83)+1)</f>
        <v/>
      </c>
      <c r="CH84" s="316" t="str">
        <f ca="1">IFERROR(INDEX($AJ$54:$AJ$65, ROWS($CH$4:CH82)), IFERROR(INDEX($AN$54:$AN$65, ROWS($CH$4:CH82)-ROWS($AJ$54:$AJ$65)), IFERROR(INDEX($AR$54:$AR$65, ROWS($CH$4:CH82)-ROWS($AJ$54:$AJ$65)-ROWS($AN$54:$AN$65)),IFERROR(INDEX($AV$54:$AV$65, ROWS($CH$4:CH82)-ROWS($AJ$54:$AJ$65)-ROWS($AN$54:$AN$65)-ROWS($AR$54:$AR$65)),IFERROR(INDEX($AZ$54:$AZ$65, ROWS($CH$4:CH82)-ROWS($AJ$54:$AJ$65)-ROWS($AN$54:$AN$65)-ROWS($AR$54:$AR$65)-ROWS($AV$54:$AV$65)),IFERROR(INDEX($BD$54:$BD$65, ROWS($CH$4:CH82)-ROWS($AJ$54:$AJ$65)-ROWS($AN$54:$AN$65)-ROWS($AR$54:$AR$65)-ROWS($AV$54:$AV$65)-ROWS($AZ$54:$AZ$65)),IFERROR(INDEX($BH$54:$BH$65, ROWS($CH$4:CH82)-ROWS($AJ$54:$AJ$65)-ROWS($AN$54:$AN$65)-ROWS($AR$54:$AR$65)-ROWS($AV$54:$AV$65)-ROWS($AZ$54:$AZ$65)-ROWS($BD$54:$BD$65)), "")))))))</f>
        <v/>
      </c>
      <c r="CI84" s="316" t="str">
        <f t="shared" ca="1" si="195"/>
        <v/>
      </c>
      <c r="CJ84" s="316" t="str">
        <f ca="1">IF(OR(CK84="",CK84=0),"",MAX(CJ$5:CJ83)+1)</f>
        <v/>
      </c>
      <c r="CK84" s="316" t="str">
        <f ca="1">IFERROR(INDEX($AK$54:$AK$65, ROWS($CK$4:CK82)), IFERROR(INDEX($AO$54:$AO$65, ROWS($CK$4:CK82)-ROWS($AK$54:$AK$65)), IFERROR(INDEX($AS$54:$AS$65, ROWS($CK$4:CK82)-ROWS($AK$54:$AK$65)-ROWS($AO$54:$AO$65)),IFERROR(INDEX($AW$54:$AW$65, ROWS($CK$4:CK82)-ROWS($AK$54:$AK$65)-ROWS($AO$54:$AO$65)-ROWS($AS$54:$AS$65)),IFERROR(INDEX($BA$54:$BA$65, ROWS($CK$4:CK82)-ROWS($AK$54:$AK$65)-ROWS($AO$54:$AO$65)-ROWS($AS$54:$AS$65)-ROWS($AW$54:$AW$65)),IFERROR(INDEX($BE$54:$BE$65, ROWS($CK$4:CK82)-ROWS($AK$54:$AK$65)-ROWS($AO$54:$AO$65)-ROWS($AS$54:$AS$65)-ROWS($AW$54:$AW$65)-ROWS($BA$54:$BA$65)),IFERROR(INDEX($BI$54:$BI$65, ROWS($CK$4:CK82)-ROWS($AK$54:$AK$65)-ROWS($AO$54:$AO$65)-ROWS($AS$54:$AS$65)-ROWS($AW$54:$AW$65)-ROWS($BA$54:$BA$65)-ROWS($BE$54:$BE$65)), "")))))))</f>
        <v/>
      </c>
      <c r="CL84" s="316" t="str">
        <f t="shared" ca="1" si="196"/>
        <v/>
      </c>
      <c r="CM84" s="413" t="str">
        <f t="shared" ca="1" si="197"/>
        <v/>
      </c>
      <c r="CN84" s="412" t="str">
        <f>IF(OR(CO84="",CO84=0),"",MAX(CN$5:CN83)+1)</f>
        <v/>
      </c>
      <c r="CO84" s="316">
        <f>IFERROR(INDEX($AJ$70:$AJ$81, ROWS($CO$4:CO82)), IFERROR(INDEX($AN$70:$AN$81, ROWS($CO$4:CO82)-ROWS($AJ$70:$AJ$81)), IFERROR(INDEX($AR$70:$AR$81, ROWS($CO$4:CO82)-ROWS($AJ$70:$AJ$81)-ROWS($AN$70:$AN$81)),IFERROR(INDEX($AV$70:$AV$81, ROWS($CO$4:CO82)-ROWS($AJ$70:$AJ$81)-ROWS($AN$70:$AN$81)-ROWS($AR$70:$AR$81)),IFERROR(INDEX($AZ$70:$AZ$81, ROWS($CO$4:CO82)-ROWS($AJ$70:$AJ$81)-ROWS($AN$70:$AN$81)-ROWS($AR$70:$AR$81)-ROWS($AV$70:$AV$81)),IFERROR(INDEX($BD$70:$BD$81, ROWS($CO$4:CO82)-ROWS($AJ$70:$AJ$81)-ROWS($AN$70:$AN$81)-ROWS($AR$70:$AR$81)-ROWS($AV$70:$AV$81)-ROWS($AZ$70:$AZ$81)),IFERROR(INDEX($BH$70:$BH$81, ROWS($CO$4:CO82)-ROWS($AJ$70:$AJ$81)-ROWS($AN$70:$AN$81)-ROWS($AR$70:$AR$81)-ROWS($AV$70:$AV$81)-ROWS($AZ$70:$AZ$81)-ROWS($BD$70:$BD$81)), "")))))))</f>
        <v>0</v>
      </c>
      <c r="CP84" s="316" t="str">
        <f t="shared" ca="1" si="198"/>
        <v/>
      </c>
      <c r="CQ84" s="316" t="str">
        <f>IF(OR(CR84="",CR84=0),"",MAX(CQ$5:CQ83)+1)</f>
        <v/>
      </c>
      <c r="CR84" s="316">
        <f>IFERROR(INDEX($AK$70:$AK$81, ROWS($CR$4:CR82)), IFERROR(INDEX($AO$70:$AO$81, ROWS($CR$4:CR82)-ROWS($AK$70:$AK$81)), IFERROR(INDEX($AS$70:$AS$81, ROWS($CR$4:CR82)-ROWS($AK$70:$AK$81)-ROWS($AO$70:$AO$81)),IFERROR(INDEX($AW$70:$AW$81, ROWS($CR$4:CR82)-ROWS($AK$70:$AK$81)-ROWS($AO$70:$AO$81)-ROWS($AS$70:$AS$81)),IFERROR(INDEX($BA$70:$BA$81, ROWS($CR$4:CR82)-ROWS($AK$70:$AK$81)-ROWS($AO$70:$AO$81)-ROWS($AS$70:$AS$81)-ROWS($AW$70:$AW$81)),IFERROR(INDEX($BE$70:$BE$81, ROWS($CR$4:CR82)-ROWS($AK$70:$AK$81)-ROWS($AO$70:$AO$81)-ROWS($AS$70:$AS$81)-ROWS($AW$70:$AW$81)-ROWS($BA$70:$BA$81)),IFERROR(INDEX($BI$70:$BI$81, ROWS($CR$4:CR82)-ROWS($AK$70:$AK$81)-ROWS($AO$70:$AO$81)-ROWS($AS$70:$AS$81)-ROWS($AW$70:$AW$81)-ROWS($BA$70:$BA$81)-ROWS($BE$70:$BE$81)), "")))))))</f>
        <v>0</v>
      </c>
      <c r="CS84" s="316" t="str">
        <f t="shared" ca="1" si="199"/>
        <v/>
      </c>
      <c r="CT84" s="413" t="str">
        <f t="shared" ca="1" si="200"/>
        <v/>
      </c>
      <c r="CU84" s="412" t="str">
        <f>IF(OR(CV84="",CV84=0),"",MAX(CU$5:CU83)+1)</f>
        <v/>
      </c>
      <c r="CV84" s="316" t="str">
        <f>IFERROR(INDEX($AJ$86:$AJ$97, ROWS($CV$4:CV82)), IFERROR(INDEX($AN$86:$AN$97, ROWS($CV$4:CV82)-ROWS($AJ$86:$AJ$97)), ""))</f>
        <v/>
      </c>
      <c r="CW84" s="316" t="str">
        <f t="shared" si="201"/>
        <v/>
      </c>
      <c r="CX84" s="316" t="str">
        <f>IF(OR(CY84="",CY84=0),"",MAX(CX$5:CX83)+1)</f>
        <v/>
      </c>
      <c r="CY84" s="316" t="str">
        <f>IFERROR(INDEX($AK$86:$AK$97, ROWS($CY$4:CY82)), IFERROR(INDEX($AO$86:$AO$97, ROWS($CY$4:CY82)-ROWS($AK$86:$AK$97)), ""))</f>
        <v/>
      </c>
      <c r="CZ84" s="316" t="str">
        <f t="shared" si="202"/>
        <v/>
      </c>
      <c r="DA84" s="413" t="str">
        <f t="shared" si="203"/>
        <v/>
      </c>
      <c r="DC84" s="1167" t="s">
        <v>490</v>
      </c>
      <c r="DD84" s="1168"/>
      <c r="DE84" s="1168"/>
      <c r="DF84" s="1168"/>
      <c r="DG84" s="1168"/>
      <c r="DH84" s="1168"/>
      <c r="DI84" s="1168"/>
      <c r="DJ84" s="1168"/>
      <c r="DK84" s="1168"/>
      <c r="DL84" s="1169"/>
      <c r="DM84" s="292"/>
      <c r="DN84" s="1199" t="s">
        <v>490</v>
      </c>
      <c r="DO84" s="1200"/>
      <c r="DP84" s="1200"/>
      <c r="DQ84" s="1200"/>
      <c r="DR84" s="1200"/>
      <c r="DS84" s="1201"/>
    </row>
    <row r="85" spans="28:123" ht="15.75" thickBot="1" x14ac:dyDescent="0.35">
      <c r="AB85" s="395" t="str">
        <f ca="1">IFERROR(MATCH($AB$59,OFFSET(Year!$BD$67:$BD$118,AB84,,1000),0)+AB84,"")</f>
        <v/>
      </c>
      <c r="AC85" s="404" t="str">
        <f ca="1">IFERROR(INDEX(Year!$BG$67:$BG$118,AB85),"")</f>
        <v/>
      </c>
      <c r="AD85" s="405" t="str">
        <f ca="1">IFERROR(INDEX(Year!$BE$67:$BE$118,AB85),"")</f>
        <v/>
      </c>
      <c r="AE85" s="406" t="str">
        <f ca="1">IFERROR(INDEX(Year!$BF$67:$BF$118,AB85),"")</f>
        <v/>
      </c>
      <c r="AF85" s="407" t="str">
        <f ca="1">IFERROR(INDEX(Year!$BD$67:$BD$118,AB85),"")</f>
        <v/>
      </c>
      <c r="AI85" s="312"/>
      <c r="AJ85" s="313" t="s">
        <v>483</v>
      </c>
      <c r="AK85" s="313" t="s">
        <v>13</v>
      </c>
      <c r="AL85" s="314" t="s">
        <v>11</v>
      </c>
      <c r="AM85" s="312"/>
      <c r="AN85" s="313" t="s">
        <v>483</v>
      </c>
      <c r="AO85" s="313" t="s">
        <v>13</v>
      </c>
      <c r="AP85" s="314" t="s">
        <v>11</v>
      </c>
      <c r="BL85" s="412" t="str">
        <f ca="1">IF(OR(BM85="",BM85=0),"",MAX(BL$5:BL84)+1)</f>
        <v/>
      </c>
      <c r="BM85" s="316" t="str">
        <f ca="1">IFERROR(INDEX($AJ$6:$AJ$17, ROWS(BM$4:$BM83)), IFERROR(INDEX($AN$6:$AN$17, ROWS(BM$4:$BM83)-ROWS($AJ$6:$AJ$17)), IFERROR(INDEX($AR$6:$AR$17, ROWS(BM$4:$BM83)-ROWS($AJ$6:$AJ$17)-ROWS($AN$6:$AN$17)),IFERROR(INDEX($AV$6:$AV$17, ROWS(BM$4:$BM83)-ROWS($AJ$6:$AJ$17)-ROWS($AN$6:$AN$17)-ROWS($AR$6:$AR$17)),IFERROR(INDEX($AZ$6:$AZ$17, ROWS(BM$4:$BM83)-ROWS($AJ$6:$AJ$17)-ROWS($AN$6:$AN$17)-ROWS($AR$6:$AR$17)-ROWS($AV$6:$AV$17)),IFERROR(INDEX($BD$6:$BD$17, ROWS(BM$4:$BM83)-ROWS($AJ$6:$AJ$17)-ROWS($AN$6:$AN$17)-ROWS($AR$6:$AR$17)-ROWS($AV$6:$AV$17)-ROWS($AZ$6:$AZ$17)),IFERROR(INDEX($BH$6:$BH$17, ROWS(BM$4:$BM83)-ROWS($AJ$6:$AJ$17)-ROWS($AN$6:$AN$17)-ROWS($AR$6:$AR$17)-ROWS($AV$6:$AV$17)-ROWS($AZ$6:$AZ$17)-ROWS($BD$6:$BD$17)), "")))))))</f>
        <v/>
      </c>
      <c r="BN85" s="316" t="str">
        <f t="shared" ca="1" si="186"/>
        <v/>
      </c>
      <c r="BO85" s="316" t="str">
        <f ca="1">IF(OR(BP85="",BP85=0),"",MAX(BO$5:BO84)+1)</f>
        <v/>
      </c>
      <c r="BP85" s="316" t="str">
        <f ca="1">IFERROR(INDEX($AK$6:$AK$17, ROWS($BP$4:BP83)), IFERROR(INDEX($AO$6:$AO$17, ROWS($BP$4:BP83)-ROWS($AK$6:$AK$17)), IFERROR(INDEX($AS$6:$AS$17, ROWS($BP$4:BP83)-ROWS($AK$6:$AK$17)-ROWS($AO$6:$AO$17)),IFERROR(INDEX($AW$6:$AW$17, ROWS($BP$4:BP83)-ROWS($AK$6:$AK$17)-ROWS($AO$6:$AO$17)-ROWS($AS$6:$AS$17)),IFERROR(INDEX($BA$6:$BA$17, ROWS($BP$4:BP83)-ROWS($AK$6:$AK$17)-ROWS($AO$6:$AO$17)-ROWS($AS$6:$AS$17)-ROWS($AW$6:$AW$17)),IFERROR(INDEX($BE$6:$BE$17, ROWS($BP$4:BP83)-ROWS($AK$6:$AK$17)-ROWS($AO$6:$AO$17)-ROWS($AS$6:$AS$17)-ROWS($AW$6:$AW$17)-ROWS($BA$6:$BA$17)),IFERROR(INDEX($BI$6:$BI$17, ROWS($BP$4:BP83)-ROWS($AK$6:$AK$17)-ROWS($AO$6:$AO$17)-ROWS($AS$6:$AS$17)-ROWS($AW$6:$AW$17)-ROWS($BA$6:$BA$17)-ROWS($BE$6:$BE$17)), "")))))))</f>
        <v/>
      </c>
      <c r="BQ85" s="316" t="str">
        <f t="shared" ca="1" si="187"/>
        <v/>
      </c>
      <c r="BR85" s="413" t="str">
        <f t="shared" ca="1" si="188"/>
        <v/>
      </c>
      <c r="BS85" s="412" t="str">
        <f ca="1">IF(OR(BT85="",BT85=0),"",MAX(BS$5:BS84)+1)</f>
        <v/>
      </c>
      <c r="BT85" s="316" t="str">
        <f ca="1">IFERROR(INDEX($AJ$22:$AJ$33, ROWS($BT$4:BT83)), IFERROR(INDEX($AN$22:$AN$33, ROWS($BT$4:BT83)-ROWS($AJ$22:$AJ$33)), IFERROR(INDEX($AR$22:$AR$33, ROWS($BT$4:BT83)-ROWS($AJ$22:$AJ$33)-ROWS($AN$22:$AN$33)),IFERROR(INDEX($AV$22:$AV$33, ROWS($BT$4:BT83)-ROWS($AJ$22:$AJ$33)-ROWS($AN$22:$AN$33)-ROWS($AR$22:$AR$33)),IFERROR(INDEX($AZ$22:$AZ$33, ROWS($BT$4:BT83)-ROWS($AJ$22:$AJ$33)-ROWS($AN$22:$AN$33)-ROWS($AR$22:$AR$33)-ROWS($AV$22:$AV$33)),IFERROR(INDEX($BD$22:$BD$33, ROWS($BT$4:BT83)-ROWS($AJ$22:$AJ$33)-ROWS($AN$22:$AN$33)-ROWS($AR$22:$AR$33)-ROWS($AV$22:$AV$33)-ROWS($AZ$22:$AZ$33)),IFERROR(INDEX($BH$22:$BH$33, ROWS($BT$4:BT83)-ROWS($AJ$22:$AJ$33)-ROWS($AN$22:$AN$33)-ROWS($AR$22:$AR$33)-ROWS($AV$22:$AV$33)-ROWS($AZ$22:$AZ$33)-ROWS($BD$22:$BD$33)), "")))))))</f>
        <v/>
      </c>
      <c r="BU85" s="316" t="str">
        <f t="shared" ca="1" si="189"/>
        <v/>
      </c>
      <c r="BV85" s="316" t="str">
        <f ca="1">IF(OR(BW85="",BW85=0),"",MAX(BV$5:BV84)+1)</f>
        <v/>
      </c>
      <c r="BW85" s="316" t="str">
        <f ca="1">IFERROR(INDEX($AK$22:$AK$33, ROWS($BW$4:BW83)), IFERROR(INDEX($AO$22:$AO$33, ROWS($BW$4:BW83)-ROWS($AK$22:$AK$33)), IFERROR(INDEX($AS$22:$AS$33, ROWS($BW$4:BW83)-ROWS($AK$22:$AK$33)-ROWS($AO$22:$AO$33)),IFERROR(INDEX($AW$22:$AW$33, ROWS($BW$4:BW83)-ROWS($AK$22:$AK$33)-ROWS($AO$22:$AO$33)-ROWS($AS$22:$AS$33)),IFERROR(INDEX($BA$22:$BA$33, ROWS($BW$4:BW83)-ROWS($AK$22:$AK$33)-ROWS($AO$22:$AO$33)-ROWS($AS$22:$AS$33)-ROWS($AW$22:$AW$33)),IFERROR(INDEX($BE$22:$BE$33, ROWS($BW$4:BW83)-ROWS($AK$22:$AK$33)-ROWS($AO$22:$AO$33)-ROWS($AS$22:$AS$33)-ROWS($AW$22:$AW$33)-ROWS($BA$22:$BA$33)),IFERROR(INDEX($BI$22:$BI$33, ROWS($BW$4:BW83)-ROWS($AK$22:$AK$33)-ROWS($AO$22:$AO$33)-ROWS($AS$22:$AS$33)-ROWS($AW$22:$AW$33)-ROWS($BA$22:$BA$33)-ROWS($BE$22:$BE$33)), "")))))))</f>
        <v/>
      </c>
      <c r="BX85" s="316" t="str">
        <f t="shared" ca="1" si="190"/>
        <v/>
      </c>
      <c r="BY85" s="413" t="str">
        <f t="shared" ca="1" si="191"/>
        <v/>
      </c>
      <c r="BZ85" s="412" t="str">
        <f ca="1">IF(OR(CA85="",CA85=0),"",MAX(BZ$5:BZ84)+1)</f>
        <v/>
      </c>
      <c r="CA85" s="316" t="str">
        <f ca="1">IFERROR(INDEX($AJ$38:$AJ$49, ROWS($CA$4:CA83)), IFERROR(INDEX($AN$38:$AN$49, ROWS($CA$4:CA83)-ROWS($AJ$38:$AJ$49)), IFERROR(INDEX($AR$38:$AR$49, ROWS($CA$4:CA83)-ROWS($AJ$38:$AJ$49)-ROWS($AN$38:$AN$49)),IFERROR(INDEX($AV$38:$AV$49, ROWS($CA$4:CA83)-ROWS($AJ$38:$AJ$49)-ROWS($AN$38:$AN$49)-ROWS($AR$38:$AR$49)),IFERROR(INDEX($AZ$38:$AZ$49, ROWS($CA$4:CA83)-ROWS($AJ$38:$AJ$49)-ROWS($AN$38:$AN$49)-ROWS($AR$38:$AR$49)-ROWS($AV$38:$AV$49)),IFERROR(INDEX($BD$38:$BD$49, ROWS($CA$4:CA83)-ROWS($AJ$38:$AJ$49)-ROWS($AN$38:$AN$49)-ROWS($AR$38:$AR$49)-ROWS($AV$38:$AV$49)-ROWS($AZ$38:$AZ$49)),IFERROR(INDEX($BH$38:$BH$49, ROWS($CA$4:CA83)-ROWS($AJ$38:$AJ$49)-ROWS($AN$38:$AN$49)-ROWS($AR$38:$AR$49)-ROWS($AV$38:$AV$49)-ROWS($AZ$38:$AZ$49)-ROWS($BD$38:$BD$49)), "")))))))</f>
        <v/>
      </c>
      <c r="CB85" s="316" t="str">
        <f t="shared" ca="1" si="192"/>
        <v/>
      </c>
      <c r="CC85" s="316" t="str">
        <f ca="1">IF(OR(CD85="",CD85=0),"",MAX(CC$5:CC84)+1)</f>
        <v/>
      </c>
      <c r="CD85" s="316" t="str">
        <f ca="1">IFERROR(INDEX($AK$38:$AK$49, ROWS($CD$4:CD83)), IFERROR(INDEX($AO$38:$AO$49, ROWS($CD$4:CD83)-ROWS($AK$38:$AK$49)), IFERROR(INDEX($AS$38:$AS$49, ROWS($CD$4:CD83)-ROWS($AK$38:$AK$49)-ROWS($AO$38:$AO$49)),IFERROR(INDEX($AW$38:$AW$49, ROWS($CD$4:CD83)-ROWS($AK$38:$AK$49)-ROWS($AO$38:$AO$49)-ROWS($AS$38:$AS$49)),IFERROR(INDEX($BA$38:$BA$49, ROWS($CD$4:CD83)-ROWS($AK$38:$AK$49)-ROWS($AO$38:$AO$49)-ROWS($AS$38:$AS$49)-ROWS($AW$38:$AW$49)),IFERROR(INDEX($BE$38:$BE$49, ROWS($CD$4:CD83)-ROWS($AK$38:$AK$49)-ROWS($AO$38:$AO$49)-ROWS($AS$38:$AS$49)-ROWS($AW$38:$AW$49)-ROWS($BA$38:$BA$49)),IFERROR(INDEX($BI$38:$BI$49, ROWS($CD$4:CD83)-ROWS($AK$38:$AK$49)-ROWS($AO$38:$AO$49)-ROWS($AS$38:$AS$49)-ROWS($AW$38:$AW$49)-ROWS($BA$38:$BA$49)-ROWS($BE$38:$BE$49)), "")))))))</f>
        <v/>
      </c>
      <c r="CE85" s="316" t="str">
        <f t="shared" ca="1" si="193"/>
        <v/>
      </c>
      <c r="CF85" s="413" t="str">
        <f t="shared" ca="1" si="194"/>
        <v/>
      </c>
      <c r="CG85" s="412" t="str">
        <f ca="1">IF(OR(CH85="",CH85=0),"",MAX(CG$5:CG84)+1)</f>
        <v/>
      </c>
      <c r="CH85" s="316" t="str">
        <f ca="1">IFERROR(INDEX($AJ$54:$AJ$65, ROWS($CH$4:CH83)), IFERROR(INDEX($AN$54:$AN$65, ROWS($CH$4:CH83)-ROWS($AJ$54:$AJ$65)), IFERROR(INDEX($AR$54:$AR$65, ROWS($CH$4:CH83)-ROWS($AJ$54:$AJ$65)-ROWS($AN$54:$AN$65)),IFERROR(INDEX($AV$54:$AV$65, ROWS($CH$4:CH83)-ROWS($AJ$54:$AJ$65)-ROWS($AN$54:$AN$65)-ROWS($AR$54:$AR$65)),IFERROR(INDEX($AZ$54:$AZ$65, ROWS($CH$4:CH83)-ROWS($AJ$54:$AJ$65)-ROWS($AN$54:$AN$65)-ROWS($AR$54:$AR$65)-ROWS($AV$54:$AV$65)),IFERROR(INDEX($BD$54:$BD$65, ROWS($CH$4:CH83)-ROWS($AJ$54:$AJ$65)-ROWS($AN$54:$AN$65)-ROWS($AR$54:$AR$65)-ROWS($AV$54:$AV$65)-ROWS($AZ$54:$AZ$65)),IFERROR(INDEX($BH$54:$BH$65, ROWS($CH$4:CH83)-ROWS($AJ$54:$AJ$65)-ROWS($AN$54:$AN$65)-ROWS($AR$54:$AR$65)-ROWS($AV$54:$AV$65)-ROWS($AZ$54:$AZ$65)-ROWS($BD$54:$BD$65)), "")))))))</f>
        <v/>
      </c>
      <c r="CI85" s="316" t="str">
        <f t="shared" ca="1" si="195"/>
        <v/>
      </c>
      <c r="CJ85" s="316" t="str">
        <f ca="1">IF(OR(CK85="",CK85=0),"",MAX(CJ$5:CJ84)+1)</f>
        <v/>
      </c>
      <c r="CK85" s="316" t="str">
        <f ca="1">IFERROR(INDEX($AK$54:$AK$65, ROWS($CK$4:CK83)), IFERROR(INDEX($AO$54:$AO$65, ROWS($CK$4:CK83)-ROWS($AK$54:$AK$65)), IFERROR(INDEX($AS$54:$AS$65, ROWS($CK$4:CK83)-ROWS($AK$54:$AK$65)-ROWS($AO$54:$AO$65)),IFERROR(INDEX($AW$54:$AW$65, ROWS($CK$4:CK83)-ROWS($AK$54:$AK$65)-ROWS($AO$54:$AO$65)-ROWS($AS$54:$AS$65)),IFERROR(INDEX($BA$54:$BA$65, ROWS($CK$4:CK83)-ROWS($AK$54:$AK$65)-ROWS($AO$54:$AO$65)-ROWS($AS$54:$AS$65)-ROWS($AW$54:$AW$65)),IFERROR(INDEX($BE$54:$BE$65, ROWS($CK$4:CK83)-ROWS($AK$54:$AK$65)-ROWS($AO$54:$AO$65)-ROWS($AS$54:$AS$65)-ROWS($AW$54:$AW$65)-ROWS($BA$54:$BA$65)),IFERROR(INDEX($BI$54:$BI$65, ROWS($CK$4:CK83)-ROWS($AK$54:$AK$65)-ROWS($AO$54:$AO$65)-ROWS($AS$54:$AS$65)-ROWS($AW$54:$AW$65)-ROWS($BA$54:$BA$65)-ROWS($BE$54:$BE$65)), "")))))))</f>
        <v/>
      </c>
      <c r="CL85" s="316" t="str">
        <f t="shared" ca="1" si="196"/>
        <v/>
      </c>
      <c r="CM85" s="413" t="str">
        <f t="shared" ca="1" si="197"/>
        <v/>
      </c>
      <c r="CN85" s="412" t="str">
        <f>IF(OR(CO85="",CO85=0),"",MAX(CN$5:CN84)+1)</f>
        <v/>
      </c>
      <c r="CO85" s="316">
        <f>IFERROR(INDEX($AJ$70:$AJ$81, ROWS($CO$4:CO83)), IFERROR(INDEX($AN$70:$AN$81, ROWS($CO$4:CO83)-ROWS($AJ$70:$AJ$81)), IFERROR(INDEX($AR$70:$AR$81, ROWS($CO$4:CO83)-ROWS($AJ$70:$AJ$81)-ROWS($AN$70:$AN$81)),IFERROR(INDEX($AV$70:$AV$81, ROWS($CO$4:CO83)-ROWS($AJ$70:$AJ$81)-ROWS($AN$70:$AN$81)-ROWS($AR$70:$AR$81)),IFERROR(INDEX($AZ$70:$AZ$81, ROWS($CO$4:CO83)-ROWS($AJ$70:$AJ$81)-ROWS($AN$70:$AN$81)-ROWS($AR$70:$AR$81)-ROWS($AV$70:$AV$81)),IFERROR(INDEX($BD$70:$BD$81, ROWS($CO$4:CO83)-ROWS($AJ$70:$AJ$81)-ROWS($AN$70:$AN$81)-ROWS($AR$70:$AR$81)-ROWS($AV$70:$AV$81)-ROWS($AZ$70:$AZ$81)),IFERROR(INDEX($BH$70:$BH$81, ROWS($CO$4:CO83)-ROWS($AJ$70:$AJ$81)-ROWS($AN$70:$AN$81)-ROWS($AR$70:$AR$81)-ROWS($AV$70:$AV$81)-ROWS($AZ$70:$AZ$81)-ROWS($BD$70:$BD$81)), "")))))))</f>
        <v>0</v>
      </c>
      <c r="CP85" s="316" t="str">
        <f t="shared" ca="1" si="198"/>
        <v/>
      </c>
      <c r="CQ85" s="316" t="str">
        <f>IF(OR(CR85="",CR85=0),"",MAX(CQ$5:CQ84)+1)</f>
        <v/>
      </c>
      <c r="CR85" s="316">
        <f>IFERROR(INDEX($AK$70:$AK$81, ROWS($CR$4:CR83)), IFERROR(INDEX($AO$70:$AO$81, ROWS($CR$4:CR83)-ROWS($AK$70:$AK$81)), IFERROR(INDEX($AS$70:$AS$81, ROWS($CR$4:CR83)-ROWS($AK$70:$AK$81)-ROWS($AO$70:$AO$81)),IFERROR(INDEX($AW$70:$AW$81, ROWS($CR$4:CR83)-ROWS($AK$70:$AK$81)-ROWS($AO$70:$AO$81)-ROWS($AS$70:$AS$81)),IFERROR(INDEX($BA$70:$BA$81, ROWS($CR$4:CR83)-ROWS($AK$70:$AK$81)-ROWS($AO$70:$AO$81)-ROWS($AS$70:$AS$81)-ROWS($AW$70:$AW$81)),IFERROR(INDEX($BE$70:$BE$81, ROWS($CR$4:CR83)-ROWS($AK$70:$AK$81)-ROWS($AO$70:$AO$81)-ROWS($AS$70:$AS$81)-ROWS($AW$70:$AW$81)-ROWS($BA$70:$BA$81)),IFERROR(INDEX($BI$70:$BI$81, ROWS($CR$4:CR83)-ROWS($AK$70:$AK$81)-ROWS($AO$70:$AO$81)-ROWS($AS$70:$AS$81)-ROWS($AW$70:$AW$81)-ROWS($BA$70:$BA$81)-ROWS($BE$70:$BE$81)), "")))))))</f>
        <v>0</v>
      </c>
      <c r="CS85" s="316" t="str">
        <f t="shared" ca="1" si="199"/>
        <v/>
      </c>
      <c r="CT85" s="413" t="str">
        <f t="shared" ca="1" si="200"/>
        <v/>
      </c>
      <c r="CU85" s="412" t="str">
        <f>IF(OR(CV85="",CV85=0),"",MAX(CU$5:CU84)+1)</f>
        <v/>
      </c>
      <c r="CV85" s="316" t="str">
        <f>IFERROR(INDEX($AJ$86:$AJ$97, ROWS($CV$4:CV83)), IFERROR(INDEX($AN$86:$AN$97, ROWS($CV$4:CV83)-ROWS($AJ$86:$AJ$97)), ""))</f>
        <v/>
      </c>
      <c r="CW85" s="316" t="str">
        <f t="shared" si="201"/>
        <v/>
      </c>
      <c r="CX85" s="316" t="str">
        <f>IF(OR(CY85="",CY85=0),"",MAX(CX$5:CX84)+1)</f>
        <v/>
      </c>
      <c r="CY85" s="316" t="str">
        <f>IFERROR(INDEX($AK$86:$AK$97, ROWS($CY$4:CY83)), IFERROR(INDEX($AO$86:$AO$97, ROWS($CY$4:CY83)-ROWS($AK$86:$AK$97)), ""))</f>
        <v/>
      </c>
      <c r="CZ85" s="316" t="str">
        <f t="shared" si="202"/>
        <v/>
      </c>
      <c r="DA85" s="413" t="str">
        <f t="shared" si="203"/>
        <v/>
      </c>
      <c r="DC85" s="437"/>
      <c r="DD85" s="1151" t="s">
        <v>504</v>
      </c>
      <c r="DE85" s="1152"/>
      <c r="DF85" s="430"/>
      <c r="DG85" s="1162" t="s">
        <v>23</v>
      </c>
      <c r="DH85" s="1152"/>
      <c r="DI85" s="1162" t="s">
        <v>504</v>
      </c>
      <c r="DJ85" s="1152"/>
      <c r="DK85" s="1162" t="s">
        <v>23</v>
      </c>
      <c r="DL85" s="1152"/>
      <c r="DM85" s="292"/>
      <c r="DN85" s="1163" t="s">
        <v>481</v>
      </c>
      <c r="DO85" s="1164"/>
      <c r="DP85" s="1164"/>
      <c r="DQ85" s="1165" t="s">
        <v>491</v>
      </c>
      <c r="DR85" s="1164"/>
      <c r="DS85" s="1166"/>
    </row>
    <row r="86" spans="28:123" x14ac:dyDescent="0.3">
      <c r="AB86" s="395" t="str">
        <f ca="1">IFERROR(MATCH($AB$59,OFFSET(Year!$BD$67:$BD$118,AB85,,1000),0)+AB85,"")</f>
        <v/>
      </c>
      <c r="AC86" s="404" t="str">
        <f ca="1">IFERROR(INDEX(Year!$BG$67:$BG$118,AB86),"")</f>
        <v/>
      </c>
      <c r="AD86" s="405" t="str">
        <f ca="1">IFERROR(INDEX(Year!$BE$67:$BE$118,AB86),"")</f>
        <v/>
      </c>
      <c r="AE86" s="406" t="str">
        <f ca="1">IFERROR(INDEX(Year!$BF$67:$BF$118,AB86),"")</f>
        <v/>
      </c>
      <c r="AF86" s="407" t="str">
        <f ca="1">IFERROR(INDEX(Year!$BD$67:$BD$118,AB86),"")</f>
        <v/>
      </c>
      <c r="AI86" s="304"/>
      <c r="AJ86" s="305"/>
      <c r="AK86" s="306"/>
      <c r="AL86" s="307"/>
      <c r="AM86" s="304"/>
      <c r="AN86" s="305"/>
      <c r="AO86" s="306"/>
      <c r="AP86" s="307"/>
      <c r="BL86" s="412" t="str">
        <f ca="1">IF(OR(BM86="",BM86=0),"",MAX(BL$5:BL85)+1)</f>
        <v/>
      </c>
      <c r="BM86" s="316" t="str">
        <f ca="1">IFERROR(INDEX($AJ$6:$AJ$17, ROWS(BM$4:$BM84)), IFERROR(INDEX($AN$6:$AN$17, ROWS(BM$4:$BM84)-ROWS($AJ$6:$AJ$17)), IFERROR(INDEX($AR$6:$AR$17, ROWS(BM$4:$BM84)-ROWS($AJ$6:$AJ$17)-ROWS($AN$6:$AN$17)),IFERROR(INDEX($AV$6:$AV$17, ROWS(BM$4:$BM84)-ROWS($AJ$6:$AJ$17)-ROWS($AN$6:$AN$17)-ROWS($AR$6:$AR$17)),IFERROR(INDEX($AZ$6:$AZ$17, ROWS(BM$4:$BM84)-ROWS($AJ$6:$AJ$17)-ROWS($AN$6:$AN$17)-ROWS($AR$6:$AR$17)-ROWS($AV$6:$AV$17)),IFERROR(INDEX($BD$6:$BD$17, ROWS(BM$4:$BM84)-ROWS($AJ$6:$AJ$17)-ROWS($AN$6:$AN$17)-ROWS($AR$6:$AR$17)-ROWS($AV$6:$AV$17)-ROWS($AZ$6:$AZ$17)),IFERROR(INDEX($BH$6:$BH$17, ROWS(BM$4:$BM84)-ROWS($AJ$6:$AJ$17)-ROWS($AN$6:$AN$17)-ROWS($AR$6:$AR$17)-ROWS($AV$6:$AV$17)-ROWS($AZ$6:$AZ$17)-ROWS($BD$6:$BD$17)), "")))))))</f>
        <v/>
      </c>
      <c r="BN86" s="316" t="str">
        <f t="shared" ca="1" si="186"/>
        <v/>
      </c>
      <c r="BO86" s="316" t="str">
        <f ca="1">IF(OR(BP86="",BP86=0),"",MAX(BO$5:BO85)+1)</f>
        <v/>
      </c>
      <c r="BP86" s="316" t="str">
        <f ca="1">IFERROR(INDEX($AK$6:$AK$17, ROWS($BP$4:BP84)), IFERROR(INDEX($AO$6:$AO$17, ROWS($BP$4:BP84)-ROWS($AK$6:$AK$17)), IFERROR(INDEX($AS$6:$AS$17, ROWS($BP$4:BP84)-ROWS($AK$6:$AK$17)-ROWS($AO$6:$AO$17)),IFERROR(INDEX($AW$6:$AW$17, ROWS($BP$4:BP84)-ROWS($AK$6:$AK$17)-ROWS($AO$6:$AO$17)-ROWS($AS$6:$AS$17)),IFERROR(INDEX($BA$6:$BA$17, ROWS($BP$4:BP84)-ROWS($AK$6:$AK$17)-ROWS($AO$6:$AO$17)-ROWS($AS$6:$AS$17)-ROWS($AW$6:$AW$17)),IFERROR(INDEX($BE$6:$BE$17, ROWS($BP$4:BP84)-ROWS($AK$6:$AK$17)-ROWS($AO$6:$AO$17)-ROWS($AS$6:$AS$17)-ROWS($AW$6:$AW$17)-ROWS($BA$6:$BA$17)),IFERROR(INDEX($BI$6:$BI$17, ROWS($BP$4:BP84)-ROWS($AK$6:$AK$17)-ROWS($AO$6:$AO$17)-ROWS($AS$6:$AS$17)-ROWS($AW$6:$AW$17)-ROWS($BA$6:$BA$17)-ROWS($BE$6:$BE$17)), "")))))))</f>
        <v/>
      </c>
      <c r="BQ86" s="316" t="str">
        <f t="shared" ca="1" si="187"/>
        <v/>
      </c>
      <c r="BR86" s="413" t="str">
        <f t="shared" ca="1" si="188"/>
        <v/>
      </c>
      <c r="BS86" s="412" t="str">
        <f ca="1">IF(OR(BT86="",BT86=0),"",MAX(BS$5:BS85)+1)</f>
        <v/>
      </c>
      <c r="BT86" s="316" t="str">
        <f ca="1">IFERROR(INDEX($AJ$22:$AJ$33, ROWS($BT$4:BT84)), IFERROR(INDEX($AN$22:$AN$33, ROWS($BT$4:BT84)-ROWS($AJ$22:$AJ$33)), IFERROR(INDEX($AR$22:$AR$33, ROWS($BT$4:BT84)-ROWS($AJ$22:$AJ$33)-ROWS($AN$22:$AN$33)),IFERROR(INDEX($AV$22:$AV$33, ROWS($BT$4:BT84)-ROWS($AJ$22:$AJ$33)-ROWS($AN$22:$AN$33)-ROWS($AR$22:$AR$33)),IFERROR(INDEX($AZ$22:$AZ$33, ROWS($BT$4:BT84)-ROWS($AJ$22:$AJ$33)-ROWS($AN$22:$AN$33)-ROWS($AR$22:$AR$33)-ROWS($AV$22:$AV$33)),IFERROR(INDEX($BD$22:$BD$33, ROWS($BT$4:BT84)-ROWS($AJ$22:$AJ$33)-ROWS($AN$22:$AN$33)-ROWS($AR$22:$AR$33)-ROWS($AV$22:$AV$33)-ROWS($AZ$22:$AZ$33)),IFERROR(INDEX($BH$22:$BH$33, ROWS($BT$4:BT84)-ROWS($AJ$22:$AJ$33)-ROWS($AN$22:$AN$33)-ROWS($AR$22:$AR$33)-ROWS($AV$22:$AV$33)-ROWS($AZ$22:$AZ$33)-ROWS($BD$22:$BD$33)), "")))))))</f>
        <v/>
      </c>
      <c r="BU86" s="316" t="str">
        <f t="shared" ca="1" si="189"/>
        <v/>
      </c>
      <c r="BV86" s="316" t="str">
        <f ca="1">IF(OR(BW86="",BW86=0),"",MAX(BV$5:BV85)+1)</f>
        <v/>
      </c>
      <c r="BW86" s="316" t="str">
        <f ca="1">IFERROR(INDEX($AK$22:$AK$33, ROWS($BW$4:BW84)), IFERROR(INDEX($AO$22:$AO$33, ROWS($BW$4:BW84)-ROWS($AK$22:$AK$33)), IFERROR(INDEX($AS$22:$AS$33, ROWS($BW$4:BW84)-ROWS($AK$22:$AK$33)-ROWS($AO$22:$AO$33)),IFERROR(INDEX($AW$22:$AW$33, ROWS($BW$4:BW84)-ROWS($AK$22:$AK$33)-ROWS($AO$22:$AO$33)-ROWS($AS$22:$AS$33)),IFERROR(INDEX($BA$22:$BA$33, ROWS($BW$4:BW84)-ROWS($AK$22:$AK$33)-ROWS($AO$22:$AO$33)-ROWS($AS$22:$AS$33)-ROWS($AW$22:$AW$33)),IFERROR(INDEX($BE$22:$BE$33, ROWS($BW$4:BW84)-ROWS($AK$22:$AK$33)-ROWS($AO$22:$AO$33)-ROWS($AS$22:$AS$33)-ROWS($AW$22:$AW$33)-ROWS($BA$22:$BA$33)),IFERROR(INDEX($BI$22:$BI$33, ROWS($BW$4:BW84)-ROWS($AK$22:$AK$33)-ROWS($AO$22:$AO$33)-ROWS($AS$22:$AS$33)-ROWS($AW$22:$AW$33)-ROWS($BA$22:$BA$33)-ROWS($BE$22:$BE$33)), "")))))))</f>
        <v/>
      </c>
      <c r="BX86" s="316" t="str">
        <f t="shared" ca="1" si="190"/>
        <v/>
      </c>
      <c r="BY86" s="413" t="str">
        <f t="shared" ca="1" si="191"/>
        <v/>
      </c>
      <c r="BZ86" s="412" t="str">
        <f ca="1">IF(OR(CA86="",CA86=0),"",MAX(BZ$5:BZ85)+1)</f>
        <v/>
      </c>
      <c r="CA86" s="316" t="str">
        <f ca="1">IFERROR(INDEX($AJ$38:$AJ$49, ROWS($CA$4:CA84)), IFERROR(INDEX($AN$38:$AN$49, ROWS($CA$4:CA84)-ROWS($AJ$38:$AJ$49)), IFERROR(INDEX($AR$38:$AR$49, ROWS($CA$4:CA84)-ROWS($AJ$38:$AJ$49)-ROWS($AN$38:$AN$49)),IFERROR(INDEX($AV$38:$AV$49, ROWS($CA$4:CA84)-ROWS($AJ$38:$AJ$49)-ROWS($AN$38:$AN$49)-ROWS($AR$38:$AR$49)),IFERROR(INDEX($AZ$38:$AZ$49, ROWS($CA$4:CA84)-ROWS($AJ$38:$AJ$49)-ROWS($AN$38:$AN$49)-ROWS($AR$38:$AR$49)-ROWS($AV$38:$AV$49)),IFERROR(INDEX($BD$38:$BD$49, ROWS($CA$4:CA84)-ROWS($AJ$38:$AJ$49)-ROWS($AN$38:$AN$49)-ROWS($AR$38:$AR$49)-ROWS($AV$38:$AV$49)-ROWS($AZ$38:$AZ$49)),IFERROR(INDEX($BH$38:$BH$49, ROWS($CA$4:CA84)-ROWS($AJ$38:$AJ$49)-ROWS($AN$38:$AN$49)-ROWS($AR$38:$AR$49)-ROWS($AV$38:$AV$49)-ROWS($AZ$38:$AZ$49)-ROWS($BD$38:$BD$49)), "")))))))</f>
        <v/>
      </c>
      <c r="CB86" s="316" t="str">
        <f t="shared" ca="1" si="192"/>
        <v/>
      </c>
      <c r="CC86" s="316" t="str">
        <f ca="1">IF(OR(CD86="",CD86=0),"",MAX(CC$5:CC85)+1)</f>
        <v/>
      </c>
      <c r="CD86" s="316" t="str">
        <f ca="1">IFERROR(INDEX($AK$38:$AK$49, ROWS($CD$4:CD84)), IFERROR(INDEX($AO$38:$AO$49, ROWS($CD$4:CD84)-ROWS($AK$38:$AK$49)), IFERROR(INDEX($AS$38:$AS$49, ROWS($CD$4:CD84)-ROWS($AK$38:$AK$49)-ROWS($AO$38:$AO$49)),IFERROR(INDEX($AW$38:$AW$49, ROWS($CD$4:CD84)-ROWS($AK$38:$AK$49)-ROWS($AO$38:$AO$49)-ROWS($AS$38:$AS$49)),IFERROR(INDEX($BA$38:$BA$49, ROWS($CD$4:CD84)-ROWS($AK$38:$AK$49)-ROWS($AO$38:$AO$49)-ROWS($AS$38:$AS$49)-ROWS($AW$38:$AW$49)),IFERROR(INDEX($BE$38:$BE$49, ROWS($CD$4:CD84)-ROWS($AK$38:$AK$49)-ROWS($AO$38:$AO$49)-ROWS($AS$38:$AS$49)-ROWS($AW$38:$AW$49)-ROWS($BA$38:$BA$49)),IFERROR(INDEX($BI$38:$BI$49, ROWS($CD$4:CD84)-ROWS($AK$38:$AK$49)-ROWS($AO$38:$AO$49)-ROWS($AS$38:$AS$49)-ROWS($AW$38:$AW$49)-ROWS($BA$38:$BA$49)-ROWS($BE$38:$BE$49)), "")))))))</f>
        <v/>
      </c>
      <c r="CE86" s="316" t="str">
        <f t="shared" ca="1" si="193"/>
        <v/>
      </c>
      <c r="CF86" s="413" t="str">
        <f t="shared" ca="1" si="194"/>
        <v/>
      </c>
      <c r="CG86" s="412" t="str">
        <f ca="1">IF(OR(CH86="",CH86=0),"",MAX(CG$5:CG85)+1)</f>
        <v/>
      </c>
      <c r="CH86" s="316" t="str">
        <f ca="1">IFERROR(INDEX($AJ$54:$AJ$65, ROWS($CH$4:CH84)), IFERROR(INDEX($AN$54:$AN$65, ROWS($CH$4:CH84)-ROWS($AJ$54:$AJ$65)), IFERROR(INDEX($AR$54:$AR$65, ROWS($CH$4:CH84)-ROWS($AJ$54:$AJ$65)-ROWS($AN$54:$AN$65)),IFERROR(INDEX($AV$54:$AV$65, ROWS($CH$4:CH84)-ROWS($AJ$54:$AJ$65)-ROWS($AN$54:$AN$65)-ROWS($AR$54:$AR$65)),IFERROR(INDEX($AZ$54:$AZ$65, ROWS($CH$4:CH84)-ROWS($AJ$54:$AJ$65)-ROWS($AN$54:$AN$65)-ROWS($AR$54:$AR$65)-ROWS($AV$54:$AV$65)),IFERROR(INDEX($BD$54:$BD$65, ROWS($CH$4:CH84)-ROWS($AJ$54:$AJ$65)-ROWS($AN$54:$AN$65)-ROWS($AR$54:$AR$65)-ROWS($AV$54:$AV$65)-ROWS($AZ$54:$AZ$65)),IFERROR(INDEX($BH$54:$BH$65, ROWS($CH$4:CH84)-ROWS($AJ$54:$AJ$65)-ROWS($AN$54:$AN$65)-ROWS($AR$54:$AR$65)-ROWS($AV$54:$AV$65)-ROWS($AZ$54:$AZ$65)-ROWS($BD$54:$BD$65)), "")))))))</f>
        <v/>
      </c>
      <c r="CI86" s="316" t="str">
        <f t="shared" ca="1" si="195"/>
        <v/>
      </c>
      <c r="CJ86" s="316" t="str">
        <f ca="1">IF(OR(CK86="",CK86=0),"",MAX(CJ$5:CJ85)+1)</f>
        <v/>
      </c>
      <c r="CK86" s="316" t="str">
        <f ca="1">IFERROR(INDEX($AK$54:$AK$65, ROWS($CK$4:CK84)), IFERROR(INDEX($AO$54:$AO$65, ROWS($CK$4:CK84)-ROWS($AK$54:$AK$65)), IFERROR(INDEX($AS$54:$AS$65, ROWS($CK$4:CK84)-ROWS($AK$54:$AK$65)-ROWS($AO$54:$AO$65)),IFERROR(INDEX($AW$54:$AW$65, ROWS($CK$4:CK84)-ROWS($AK$54:$AK$65)-ROWS($AO$54:$AO$65)-ROWS($AS$54:$AS$65)),IFERROR(INDEX($BA$54:$BA$65, ROWS($CK$4:CK84)-ROWS($AK$54:$AK$65)-ROWS($AO$54:$AO$65)-ROWS($AS$54:$AS$65)-ROWS($AW$54:$AW$65)),IFERROR(INDEX($BE$54:$BE$65, ROWS($CK$4:CK84)-ROWS($AK$54:$AK$65)-ROWS($AO$54:$AO$65)-ROWS($AS$54:$AS$65)-ROWS($AW$54:$AW$65)-ROWS($BA$54:$BA$65)),IFERROR(INDEX($BI$54:$BI$65, ROWS($CK$4:CK84)-ROWS($AK$54:$AK$65)-ROWS($AO$54:$AO$65)-ROWS($AS$54:$AS$65)-ROWS($AW$54:$AW$65)-ROWS($BA$54:$BA$65)-ROWS($BE$54:$BE$65)), "")))))))</f>
        <v/>
      </c>
      <c r="CL86" s="316" t="str">
        <f t="shared" ca="1" si="196"/>
        <v/>
      </c>
      <c r="CM86" s="413" t="str">
        <f t="shared" ca="1" si="197"/>
        <v/>
      </c>
      <c r="CN86" s="412" t="str">
        <f>IF(OR(CO86="",CO86=0),"",MAX(CN$5:CN85)+1)</f>
        <v/>
      </c>
      <c r="CO86" s="316">
        <f>IFERROR(INDEX($AJ$70:$AJ$81, ROWS($CO$4:CO84)), IFERROR(INDEX($AN$70:$AN$81, ROWS($CO$4:CO84)-ROWS($AJ$70:$AJ$81)), IFERROR(INDEX($AR$70:$AR$81, ROWS($CO$4:CO84)-ROWS($AJ$70:$AJ$81)-ROWS($AN$70:$AN$81)),IFERROR(INDEX($AV$70:$AV$81, ROWS($CO$4:CO84)-ROWS($AJ$70:$AJ$81)-ROWS($AN$70:$AN$81)-ROWS($AR$70:$AR$81)),IFERROR(INDEX($AZ$70:$AZ$81, ROWS($CO$4:CO84)-ROWS($AJ$70:$AJ$81)-ROWS($AN$70:$AN$81)-ROWS($AR$70:$AR$81)-ROWS($AV$70:$AV$81)),IFERROR(INDEX($BD$70:$BD$81, ROWS($CO$4:CO84)-ROWS($AJ$70:$AJ$81)-ROWS($AN$70:$AN$81)-ROWS($AR$70:$AR$81)-ROWS($AV$70:$AV$81)-ROWS($AZ$70:$AZ$81)),IFERROR(INDEX($BH$70:$BH$81, ROWS($CO$4:CO84)-ROWS($AJ$70:$AJ$81)-ROWS($AN$70:$AN$81)-ROWS($AR$70:$AR$81)-ROWS($AV$70:$AV$81)-ROWS($AZ$70:$AZ$81)-ROWS($BD$70:$BD$81)), "")))))))</f>
        <v>0</v>
      </c>
      <c r="CP86" s="316" t="str">
        <f t="shared" ca="1" si="198"/>
        <v/>
      </c>
      <c r="CQ86" s="316" t="str">
        <f>IF(OR(CR86="",CR86=0),"",MAX(CQ$5:CQ85)+1)</f>
        <v/>
      </c>
      <c r="CR86" s="316">
        <f>IFERROR(INDEX($AK$70:$AK$81, ROWS($CR$4:CR84)), IFERROR(INDEX($AO$70:$AO$81, ROWS($CR$4:CR84)-ROWS($AK$70:$AK$81)), IFERROR(INDEX($AS$70:$AS$81, ROWS($CR$4:CR84)-ROWS($AK$70:$AK$81)-ROWS($AO$70:$AO$81)),IFERROR(INDEX($AW$70:$AW$81, ROWS($CR$4:CR84)-ROWS($AK$70:$AK$81)-ROWS($AO$70:$AO$81)-ROWS($AS$70:$AS$81)),IFERROR(INDEX($BA$70:$BA$81, ROWS($CR$4:CR84)-ROWS($AK$70:$AK$81)-ROWS($AO$70:$AO$81)-ROWS($AS$70:$AS$81)-ROWS($AW$70:$AW$81)),IFERROR(INDEX($BE$70:$BE$81, ROWS($CR$4:CR84)-ROWS($AK$70:$AK$81)-ROWS($AO$70:$AO$81)-ROWS($AS$70:$AS$81)-ROWS($AW$70:$AW$81)-ROWS($BA$70:$BA$81)),IFERROR(INDEX($BI$70:$BI$81, ROWS($CR$4:CR84)-ROWS($AK$70:$AK$81)-ROWS($AO$70:$AO$81)-ROWS($AS$70:$AS$81)-ROWS($AW$70:$AW$81)-ROWS($BA$70:$BA$81)-ROWS($BE$70:$BE$81)), "")))))))</f>
        <v>0</v>
      </c>
      <c r="CS86" s="316" t="str">
        <f t="shared" ca="1" si="199"/>
        <v/>
      </c>
      <c r="CT86" s="413" t="str">
        <f t="shared" ca="1" si="200"/>
        <v/>
      </c>
      <c r="CU86" s="412" t="str">
        <f>IF(OR(CV86="",CV86=0),"",MAX(CU$5:CU85)+1)</f>
        <v/>
      </c>
      <c r="CV86" s="316" t="str">
        <f>IFERROR(INDEX($AJ$86:$AJ$97, ROWS($CV$4:CV84)), IFERROR(INDEX($AN$86:$AN$97, ROWS($CV$4:CV84)-ROWS($AJ$86:$AJ$97)), ""))</f>
        <v/>
      </c>
      <c r="CW86" s="316" t="str">
        <f t="shared" si="201"/>
        <v/>
      </c>
      <c r="CX86" s="316" t="str">
        <f>IF(OR(CY86="",CY86=0),"",MAX(CX$5:CX85)+1)</f>
        <v/>
      </c>
      <c r="CY86" s="316" t="str">
        <f>IFERROR(INDEX($AK$86:$AK$97, ROWS($CY$4:CY84)), IFERROR(INDEX($AO$86:$AO$97, ROWS($CY$4:CY84)-ROWS($AK$86:$AK$97)), ""))</f>
        <v/>
      </c>
      <c r="CZ86" s="316" t="str">
        <f t="shared" si="202"/>
        <v/>
      </c>
      <c r="DA86" s="413" t="str">
        <f t="shared" si="203"/>
        <v/>
      </c>
      <c r="DC86" s="438">
        <f ca="1">IF(OR(DD86="",DD86=0),"",MAX(DC$85:DC85)+1)</f>
        <v>1</v>
      </c>
      <c r="DD86" s="434" t="str">
        <f ca="1">IF(CP6="","",IF(NOT(CT6="Income"),CP6,""))</f>
        <v>Credit Card 1</v>
      </c>
      <c r="DE86" s="413">
        <f ca="1">IF(CS6="","",IF(NOT(CT6="Income"),CS6,""))</f>
        <v>50</v>
      </c>
      <c r="DF86" s="438" t="str">
        <f ca="1">IF(OR(DG86="",DG86=0),"",MAX(DF$85:DF85)+1)</f>
        <v/>
      </c>
      <c r="DG86" s="412" t="str">
        <f ca="1">IF(CP6="","",IF(CT6="Income",CP6,""))</f>
        <v/>
      </c>
      <c r="DH86" s="413" t="str">
        <f ca="1">IF(CP6="","",IF(CT6="Income",CS6,""))</f>
        <v/>
      </c>
      <c r="DI86" s="412" t="str">
        <f ca="1">IFERROR(INDEX($DD$86:$DD$103,MATCH(ROW()-ROW($DI$85),$DC$86:$DC$103,0)),"")</f>
        <v>Credit Card 1</v>
      </c>
      <c r="DJ86" s="413">
        <f ca="1">IFERROR(INDEX($DE$86:$DE$103,MATCH(ROW()-ROW($DI$85),$DC$86:$DC$103,0)),"")</f>
        <v>50</v>
      </c>
      <c r="DK86" s="412" t="str">
        <f ca="1">IFERROR(INDEX($DG$86:$DG$103,MATCH(ROW()-ROW($DK$85),$DF$86:$DF$103,0)),"")</f>
        <v>Paycheck 2</v>
      </c>
      <c r="DL86" s="413">
        <f ca="1">IFERROR(INDEX($DH$86:$DH$103,MATCH(ROW()-ROW($DK$85),$DF$86:$DF$103,0)),"")</f>
        <v>400</v>
      </c>
      <c r="DM86" s="292"/>
      <c r="DN86" s="425" t="str">
        <f ca="1">IF(DI86="","",CONCATENATE(DI86," - ",DJ86))</f>
        <v>Credit Card 1 - 50</v>
      </c>
      <c r="DO86" s="295" t="str">
        <f ca="1">IF(DI87="","",CONCATENATE(DI87," - ",DJ87))</f>
        <v>Groceries - 125</v>
      </c>
      <c r="DP86" s="295" t="str">
        <f ca="1">IF(DI88="","",CONCATENATE(DI88," - ",DJ88))</f>
        <v>Auto Insurance - 180</v>
      </c>
      <c r="DQ86" s="440" t="str">
        <f ca="1">IF(DK86="","",CONCATENATE(DK86," - ",DL86))</f>
        <v>Paycheck 2 - 400</v>
      </c>
      <c r="DR86" s="441" t="str">
        <f ca="1">IF(DK87="","",CONCATENATE(DK87," - ",DL87))</f>
        <v/>
      </c>
      <c r="DS86" s="442" t="str">
        <f ca="1">IF(DK88="","",CONCATENATE(DK88," - ",DL88))</f>
        <v/>
      </c>
    </row>
    <row r="87" spans="28:123" x14ac:dyDescent="0.3">
      <c r="AB87" s="395" t="str">
        <f ca="1">IFERROR(MATCH($AB$59,OFFSET(Year!$BD$67:$BD$118,AB86,,1000),0)+AB86,"")</f>
        <v/>
      </c>
      <c r="AC87" s="404" t="str">
        <f ca="1">IFERROR(INDEX(Year!$BG$67:$BG$118,AB87),"")</f>
        <v/>
      </c>
      <c r="AD87" s="405" t="str">
        <f ca="1">IFERROR(INDEX(Year!$BE$67:$BE$118,AB87),"")</f>
        <v/>
      </c>
      <c r="AE87" s="406" t="str">
        <f ca="1">IFERROR(INDEX(Year!$BF$67:$BF$118,AB87),"")</f>
        <v/>
      </c>
      <c r="AF87" s="407" t="str">
        <f ca="1">IFERROR(INDEX(Year!$BD$67:$BD$118,AB87),"")</f>
        <v/>
      </c>
      <c r="AI87" s="304"/>
      <c r="AJ87" s="305"/>
      <c r="AK87" s="306"/>
      <c r="AL87" s="307"/>
      <c r="AM87" s="304"/>
      <c r="AN87" s="305"/>
      <c r="AO87" s="306"/>
      <c r="AP87" s="307"/>
      <c r="BL87" s="412" t="str">
        <f ca="1">IF(OR(BM87="",BM87=0),"",MAX(BL$5:BL86)+1)</f>
        <v/>
      </c>
      <c r="BM87" s="316" t="str">
        <f ca="1">IFERROR(INDEX($AJ$6:$AJ$17, ROWS(BM$4:$BM85)), IFERROR(INDEX($AN$6:$AN$17, ROWS(BM$4:$BM85)-ROWS($AJ$6:$AJ$17)), IFERROR(INDEX($AR$6:$AR$17, ROWS(BM$4:$BM85)-ROWS($AJ$6:$AJ$17)-ROWS($AN$6:$AN$17)),IFERROR(INDEX($AV$6:$AV$17, ROWS(BM$4:$BM85)-ROWS($AJ$6:$AJ$17)-ROWS($AN$6:$AN$17)-ROWS($AR$6:$AR$17)),IFERROR(INDEX($AZ$6:$AZ$17, ROWS(BM$4:$BM85)-ROWS($AJ$6:$AJ$17)-ROWS($AN$6:$AN$17)-ROWS($AR$6:$AR$17)-ROWS($AV$6:$AV$17)),IFERROR(INDEX($BD$6:$BD$17, ROWS(BM$4:$BM85)-ROWS($AJ$6:$AJ$17)-ROWS($AN$6:$AN$17)-ROWS($AR$6:$AR$17)-ROWS($AV$6:$AV$17)-ROWS($AZ$6:$AZ$17)),IFERROR(INDEX($BH$6:$BH$17, ROWS(BM$4:$BM85)-ROWS($AJ$6:$AJ$17)-ROWS($AN$6:$AN$17)-ROWS($AR$6:$AR$17)-ROWS($AV$6:$AV$17)-ROWS($AZ$6:$AZ$17)-ROWS($BD$6:$BD$17)), "")))))))</f>
        <v/>
      </c>
      <c r="BN87" s="316" t="str">
        <f t="shared" ca="1" si="186"/>
        <v/>
      </c>
      <c r="BO87" s="316" t="str">
        <f ca="1">IF(OR(BP87="",BP87=0),"",MAX(BO$5:BO86)+1)</f>
        <v/>
      </c>
      <c r="BP87" s="316" t="str">
        <f ca="1">IFERROR(INDEX($AK$6:$AK$17, ROWS($BP$4:BP85)), IFERROR(INDEX($AO$6:$AO$17, ROWS($BP$4:BP85)-ROWS($AK$6:$AK$17)), IFERROR(INDEX($AS$6:$AS$17, ROWS($BP$4:BP85)-ROWS($AK$6:$AK$17)-ROWS($AO$6:$AO$17)),IFERROR(INDEX($AW$6:$AW$17, ROWS($BP$4:BP85)-ROWS($AK$6:$AK$17)-ROWS($AO$6:$AO$17)-ROWS($AS$6:$AS$17)),IFERROR(INDEX($BA$6:$BA$17, ROWS($BP$4:BP85)-ROWS($AK$6:$AK$17)-ROWS($AO$6:$AO$17)-ROWS($AS$6:$AS$17)-ROWS($AW$6:$AW$17)),IFERROR(INDEX($BE$6:$BE$17, ROWS($BP$4:BP85)-ROWS($AK$6:$AK$17)-ROWS($AO$6:$AO$17)-ROWS($AS$6:$AS$17)-ROWS($AW$6:$AW$17)-ROWS($BA$6:$BA$17)),IFERROR(INDEX($BI$6:$BI$17, ROWS($BP$4:BP85)-ROWS($AK$6:$AK$17)-ROWS($AO$6:$AO$17)-ROWS($AS$6:$AS$17)-ROWS($AW$6:$AW$17)-ROWS($BA$6:$BA$17)-ROWS($BE$6:$BE$17)), "")))))))</f>
        <v/>
      </c>
      <c r="BQ87" s="316" t="str">
        <f t="shared" ca="1" si="187"/>
        <v/>
      </c>
      <c r="BR87" s="413" t="str">
        <f t="shared" ca="1" si="188"/>
        <v/>
      </c>
      <c r="BS87" s="412" t="str">
        <f ca="1">IF(OR(BT87="",BT87=0),"",MAX(BS$5:BS86)+1)</f>
        <v/>
      </c>
      <c r="BT87" s="316" t="str">
        <f ca="1">IFERROR(INDEX($AJ$22:$AJ$33, ROWS($BT$4:BT85)), IFERROR(INDEX($AN$22:$AN$33, ROWS($BT$4:BT85)-ROWS($AJ$22:$AJ$33)), IFERROR(INDEX($AR$22:$AR$33, ROWS($BT$4:BT85)-ROWS($AJ$22:$AJ$33)-ROWS($AN$22:$AN$33)),IFERROR(INDEX($AV$22:$AV$33, ROWS($BT$4:BT85)-ROWS($AJ$22:$AJ$33)-ROWS($AN$22:$AN$33)-ROWS($AR$22:$AR$33)),IFERROR(INDEX($AZ$22:$AZ$33, ROWS($BT$4:BT85)-ROWS($AJ$22:$AJ$33)-ROWS($AN$22:$AN$33)-ROWS($AR$22:$AR$33)-ROWS($AV$22:$AV$33)),IFERROR(INDEX($BD$22:$BD$33, ROWS($BT$4:BT85)-ROWS($AJ$22:$AJ$33)-ROWS($AN$22:$AN$33)-ROWS($AR$22:$AR$33)-ROWS($AV$22:$AV$33)-ROWS($AZ$22:$AZ$33)),IFERROR(INDEX($BH$22:$BH$33, ROWS($BT$4:BT85)-ROWS($AJ$22:$AJ$33)-ROWS($AN$22:$AN$33)-ROWS($AR$22:$AR$33)-ROWS($AV$22:$AV$33)-ROWS($AZ$22:$AZ$33)-ROWS($BD$22:$BD$33)), "")))))))</f>
        <v/>
      </c>
      <c r="BU87" s="316" t="str">
        <f t="shared" ca="1" si="189"/>
        <v/>
      </c>
      <c r="BV87" s="316" t="str">
        <f ca="1">IF(OR(BW87="",BW87=0),"",MAX(BV$5:BV86)+1)</f>
        <v/>
      </c>
      <c r="BW87" s="316" t="str">
        <f ca="1">IFERROR(INDEX($AK$22:$AK$33, ROWS($BW$4:BW85)), IFERROR(INDEX($AO$22:$AO$33, ROWS($BW$4:BW85)-ROWS($AK$22:$AK$33)), IFERROR(INDEX($AS$22:$AS$33, ROWS($BW$4:BW85)-ROWS($AK$22:$AK$33)-ROWS($AO$22:$AO$33)),IFERROR(INDEX($AW$22:$AW$33, ROWS($BW$4:BW85)-ROWS($AK$22:$AK$33)-ROWS($AO$22:$AO$33)-ROWS($AS$22:$AS$33)),IFERROR(INDEX($BA$22:$BA$33, ROWS($BW$4:BW85)-ROWS($AK$22:$AK$33)-ROWS($AO$22:$AO$33)-ROWS($AS$22:$AS$33)-ROWS($AW$22:$AW$33)),IFERROR(INDEX($BE$22:$BE$33, ROWS($BW$4:BW85)-ROWS($AK$22:$AK$33)-ROWS($AO$22:$AO$33)-ROWS($AS$22:$AS$33)-ROWS($AW$22:$AW$33)-ROWS($BA$22:$BA$33)),IFERROR(INDEX($BI$22:$BI$33, ROWS($BW$4:BW85)-ROWS($AK$22:$AK$33)-ROWS($AO$22:$AO$33)-ROWS($AS$22:$AS$33)-ROWS($AW$22:$AW$33)-ROWS($BA$22:$BA$33)-ROWS($BE$22:$BE$33)), "")))))))</f>
        <v/>
      </c>
      <c r="BX87" s="316" t="str">
        <f t="shared" ca="1" si="190"/>
        <v/>
      </c>
      <c r="BY87" s="413" t="str">
        <f t="shared" ca="1" si="191"/>
        <v/>
      </c>
      <c r="BZ87" s="412" t="str">
        <f ca="1">IF(OR(CA87="",CA87=0),"",MAX(BZ$5:BZ86)+1)</f>
        <v/>
      </c>
      <c r="CA87" s="316" t="str">
        <f ca="1">IFERROR(INDEX($AJ$38:$AJ$49, ROWS($CA$4:CA85)), IFERROR(INDEX($AN$38:$AN$49, ROWS($CA$4:CA85)-ROWS($AJ$38:$AJ$49)), IFERROR(INDEX($AR$38:$AR$49, ROWS($CA$4:CA85)-ROWS($AJ$38:$AJ$49)-ROWS($AN$38:$AN$49)),IFERROR(INDEX($AV$38:$AV$49, ROWS($CA$4:CA85)-ROWS($AJ$38:$AJ$49)-ROWS($AN$38:$AN$49)-ROWS($AR$38:$AR$49)),IFERROR(INDEX($AZ$38:$AZ$49, ROWS($CA$4:CA85)-ROWS($AJ$38:$AJ$49)-ROWS($AN$38:$AN$49)-ROWS($AR$38:$AR$49)-ROWS($AV$38:$AV$49)),IFERROR(INDEX($BD$38:$BD$49, ROWS($CA$4:CA85)-ROWS($AJ$38:$AJ$49)-ROWS($AN$38:$AN$49)-ROWS($AR$38:$AR$49)-ROWS($AV$38:$AV$49)-ROWS($AZ$38:$AZ$49)),IFERROR(INDEX($BH$38:$BH$49, ROWS($CA$4:CA85)-ROWS($AJ$38:$AJ$49)-ROWS($AN$38:$AN$49)-ROWS($AR$38:$AR$49)-ROWS($AV$38:$AV$49)-ROWS($AZ$38:$AZ$49)-ROWS($BD$38:$BD$49)), "")))))))</f>
        <v/>
      </c>
      <c r="CB87" s="316" t="str">
        <f t="shared" ca="1" si="192"/>
        <v/>
      </c>
      <c r="CC87" s="316" t="str">
        <f ca="1">IF(OR(CD87="",CD87=0),"",MAX(CC$5:CC86)+1)</f>
        <v/>
      </c>
      <c r="CD87" s="316" t="str">
        <f ca="1">IFERROR(INDEX($AK$38:$AK$49, ROWS($CD$4:CD85)), IFERROR(INDEX($AO$38:$AO$49, ROWS($CD$4:CD85)-ROWS($AK$38:$AK$49)), IFERROR(INDEX($AS$38:$AS$49, ROWS($CD$4:CD85)-ROWS($AK$38:$AK$49)-ROWS($AO$38:$AO$49)),IFERROR(INDEX($AW$38:$AW$49, ROWS($CD$4:CD85)-ROWS($AK$38:$AK$49)-ROWS($AO$38:$AO$49)-ROWS($AS$38:$AS$49)),IFERROR(INDEX($BA$38:$BA$49, ROWS($CD$4:CD85)-ROWS($AK$38:$AK$49)-ROWS($AO$38:$AO$49)-ROWS($AS$38:$AS$49)-ROWS($AW$38:$AW$49)),IFERROR(INDEX($BE$38:$BE$49, ROWS($CD$4:CD85)-ROWS($AK$38:$AK$49)-ROWS($AO$38:$AO$49)-ROWS($AS$38:$AS$49)-ROWS($AW$38:$AW$49)-ROWS($BA$38:$BA$49)),IFERROR(INDEX($BI$38:$BI$49, ROWS($CD$4:CD85)-ROWS($AK$38:$AK$49)-ROWS($AO$38:$AO$49)-ROWS($AS$38:$AS$49)-ROWS($AW$38:$AW$49)-ROWS($BA$38:$BA$49)-ROWS($BE$38:$BE$49)), "")))))))</f>
        <v/>
      </c>
      <c r="CE87" s="316" t="str">
        <f t="shared" ca="1" si="193"/>
        <v/>
      </c>
      <c r="CF87" s="413" t="str">
        <f t="shared" ca="1" si="194"/>
        <v/>
      </c>
      <c r="CG87" s="412" t="str">
        <f ca="1">IF(OR(CH87="",CH87=0),"",MAX(CG$5:CG86)+1)</f>
        <v/>
      </c>
      <c r="CH87" s="316" t="str">
        <f ca="1">IFERROR(INDEX($AJ$54:$AJ$65, ROWS($CH$4:CH85)), IFERROR(INDEX($AN$54:$AN$65, ROWS($CH$4:CH85)-ROWS($AJ$54:$AJ$65)), IFERROR(INDEX($AR$54:$AR$65, ROWS($CH$4:CH85)-ROWS($AJ$54:$AJ$65)-ROWS($AN$54:$AN$65)),IFERROR(INDEX($AV$54:$AV$65, ROWS($CH$4:CH85)-ROWS($AJ$54:$AJ$65)-ROWS($AN$54:$AN$65)-ROWS($AR$54:$AR$65)),IFERROR(INDEX($AZ$54:$AZ$65, ROWS($CH$4:CH85)-ROWS($AJ$54:$AJ$65)-ROWS($AN$54:$AN$65)-ROWS($AR$54:$AR$65)-ROWS($AV$54:$AV$65)),IFERROR(INDEX($BD$54:$BD$65, ROWS($CH$4:CH85)-ROWS($AJ$54:$AJ$65)-ROWS($AN$54:$AN$65)-ROWS($AR$54:$AR$65)-ROWS($AV$54:$AV$65)-ROWS($AZ$54:$AZ$65)),IFERROR(INDEX($BH$54:$BH$65, ROWS($CH$4:CH85)-ROWS($AJ$54:$AJ$65)-ROWS($AN$54:$AN$65)-ROWS($AR$54:$AR$65)-ROWS($AV$54:$AV$65)-ROWS($AZ$54:$AZ$65)-ROWS($BD$54:$BD$65)), "")))))))</f>
        <v/>
      </c>
      <c r="CI87" s="316" t="str">
        <f t="shared" ca="1" si="195"/>
        <v/>
      </c>
      <c r="CJ87" s="316" t="str">
        <f ca="1">IF(OR(CK87="",CK87=0),"",MAX(CJ$5:CJ86)+1)</f>
        <v/>
      </c>
      <c r="CK87" s="316" t="str">
        <f ca="1">IFERROR(INDEX($AK$54:$AK$65, ROWS($CK$4:CK85)), IFERROR(INDEX($AO$54:$AO$65, ROWS($CK$4:CK85)-ROWS($AK$54:$AK$65)), IFERROR(INDEX($AS$54:$AS$65, ROWS($CK$4:CK85)-ROWS($AK$54:$AK$65)-ROWS($AO$54:$AO$65)),IFERROR(INDEX($AW$54:$AW$65, ROWS($CK$4:CK85)-ROWS($AK$54:$AK$65)-ROWS($AO$54:$AO$65)-ROWS($AS$54:$AS$65)),IFERROR(INDEX($BA$54:$BA$65, ROWS($CK$4:CK85)-ROWS($AK$54:$AK$65)-ROWS($AO$54:$AO$65)-ROWS($AS$54:$AS$65)-ROWS($AW$54:$AW$65)),IFERROR(INDEX($BE$54:$BE$65, ROWS($CK$4:CK85)-ROWS($AK$54:$AK$65)-ROWS($AO$54:$AO$65)-ROWS($AS$54:$AS$65)-ROWS($AW$54:$AW$65)-ROWS($BA$54:$BA$65)),IFERROR(INDEX($BI$54:$BI$65, ROWS($CK$4:CK85)-ROWS($AK$54:$AK$65)-ROWS($AO$54:$AO$65)-ROWS($AS$54:$AS$65)-ROWS($AW$54:$AW$65)-ROWS($BA$54:$BA$65)-ROWS($BE$54:$BE$65)), "")))))))</f>
        <v/>
      </c>
      <c r="CL87" s="316" t="str">
        <f t="shared" ca="1" si="196"/>
        <v/>
      </c>
      <c r="CM87" s="413" t="str">
        <f t="shared" ca="1" si="197"/>
        <v/>
      </c>
      <c r="CN87" s="412" t="str">
        <f>IF(OR(CO87="",CO87=0),"",MAX(CN$5:CN86)+1)</f>
        <v/>
      </c>
      <c r="CO87" s="316">
        <f>IFERROR(INDEX($AJ$70:$AJ$81, ROWS($CO$4:CO85)), IFERROR(INDEX($AN$70:$AN$81, ROWS($CO$4:CO85)-ROWS($AJ$70:$AJ$81)), IFERROR(INDEX($AR$70:$AR$81, ROWS($CO$4:CO85)-ROWS($AJ$70:$AJ$81)-ROWS($AN$70:$AN$81)),IFERROR(INDEX($AV$70:$AV$81, ROWS($CO$4:CO85)-ROWS($AJ$70:$AJ$81)-ROWS($AN$70:$AN$81)-ROWS($AR$70:$AR$81)),IFERROR(INDEX($AZ$70:$AZ$81, ROWS($CO$4:CO85)-ROWS($AJ$70:$AJ$81)-ROWS($AN$70:$AN$81)-ROWS($AR$70:$AR$81)-ROWS($AV$70:$AV$81)),IFERROR(INDEX($BD$70:$BD$81, ROWS($CO$4:CO85)-ROWS($AJ$70:$AJ$81)-ROWS($AN$70:$AN$81)-ROWS($AR$70:$AR$81)-ROWS($AV$70:$AV$81)-ROWS($AZ$70:$AZ$81)),IFERROR(INDEX($BH$70:$BH$81, ROWS($CO$4:CO85)-ROWS($AJ$70:$AJ$81)-ROWS($AN$70:$AN$81)-ROWS($AR$70:$AR$81)-ROWS($AV$70:$AV$81)-ROWS($AZ$70:$AZ$81)-ROWS($BD$70:$BD$81)), "")))))))</f>
        <v>0</v>
      </c>
      <c r="CP87" s="316" t="str">
        <f t="shared" ca="1" si="198"/>
        <v/>
      </c>
      <c r="CQ87" s="316" t="str">
        <f>IF(OR(CR87="",CR87=0),"",MAX(CQ$5:CQ86)+1)</f>
        <v/>
      </c>
      <c r="CR87" s="316">
        <f>IFERROR(INDEX($AK$70:$AK$81, ROWS($CR$4:CR85)), IFERROR(INDEX($AO$70:$AO$81, ROWS($CR$4:CR85)-ROWS($AK$70:$AK$81)), IFERROR(INDEX($AS$70:$AS$81, ROWS($CR$4:CR85)-ROWS($AK$70:$AK$81)-ROWS($AO$70:$AO$81)),IFERROR(INDEX($AW$70:$AW$81, ROWS($CR$4:CR85)-ROWS($AK$70:$AK$81)-ROWS($AO$70:$AO$81)-ROWS($AS$70:$AS$81)),IFERROR(INDEX($BA$70:$BA$81, ROWS($CR$4:CR85)-ROWS($AK$70:$AK$81)-ROWS($AO$70:$AO$81)-ROWS($AS$70:$AS$81)-ROWS($AW$70:$AW$81)),IFERROR(INDEX($BE$70:$BE$81, ROWS($CR$4:CR85)-ROWS($AK$70:$AK$81)-ROWS($AO$70:$AO$81)-ROWS($AS$70:$AS$81)-ROWS($AW$70:$AW$81)-ROWS($BA$70:$BA$81)),IFERROR(INDEX($BI$70:$BI$81, ROWS($CR$4:CR85)-ROWS($AK$70:$AK$81)-ROWS($AO$70:$AO$81)-ROWS($AS$70:$AS$81)-ROWS($AW$70:$AW$81)-ROWS($BA$70:$BA$81)-ROWS($BE$70:$BE$81)), "")))))))</f>
        <v>0</v>
      </c>
      <c r="CS87" s="316" t="str">
        <f t="shared" ca="1" si="199"/>
        <v/>
      </c>
      <c r="CT87" s="413" t="str">
        <f t="shared" ca="1" si="200"/>
        <v/>
      </c>
      <c r="CU87" s="412" t="str">
        <f>IF(OR(CV87="",CV87=0),"",MAX(CU$5:CU86)+1)</f>
        <v/>
      </c>
      <c r="CV87" s="316" t="str">
        <f>IFERROR(INDEX($AJ$86:$AJ$97, ROWS($CV$4:CV85)), IFERROR(INDEX($AN$86:$AN$97, ROWS($CV$4:CV85)-ROWS($AJ$86:$AJ$97)), ""))</f>
        <v/>
      </c>
      <c r="CW87" s="316" t="str">
        <f t="shared" si="201"/>
        <v/>
      </c>
      <c r="CX87" s="316" t="str">
        <f>IF(OR(CY87="",CY87=0),"",MAX(CX$5:CX86)+1)</f>
        <v/>
      </c>
      <c r="CY87" s="316" t="str">
        <f>IFERROR(INDEX($AK$86:$AK$97, ROWS($CY$4:CY85)), IFERROR(INDEX($AO$86:$AO$97, ROWS($CY$4:CY85)-ROWS($AK$86:$AK$97)), ""))</f>
        <v/>
      </c>
      <c r="CZ87" s="316" t="str">
        <f t="shared" si="202"/>
        <v/>
      </c>
      <c r="DA87" s="413" t="str">
        <f t="shared" si="203"/>
        <v/>
      </c>
      <c r="DC87" s="438">
        <f ca="1">IF(OR(DD87="",DD87=0),"",MAX(DC$85:DC86)+1)</f>
        <v>2</v>
      </c>
      <c r="DD87" s="434" t="str">
        <f t="shared" ref="DD87:DD103" ca="1" si="204">IF(CP7="","",IF(NOT(CT7="Income"),CP7,""))</f>
        <v>Groceries</v>
      </c>
      <c r="DE87" s="413">
        <f t="shared" ref="DE87:DE103" ca="1" si="205">IF(CS7="","",IF(NOT(CT7="Income"),CS7,""))</f>
        <v>125</v>
      </c>
      <c r="DF87" s="431" t="str">
        <f ca="1">IF(OR(DG87="",DG87=0),"",MAX(DF$85:DF86)+1)</f>
        <v/>
      </c>
      <c r="DG87" s="412" t="str">
        <f t="shared" ref="DG87:DG103" ca="1" si="206">IF(CP7="","",IF(CT7="Income",CP7,""))</f>
        <v/>
      </c>
      <c r="DH87" s="413" t="str">
        <f t="shared" ref="DH87:DH103" ca="1" si="207">IF(CP7="","",IF(CT7="Income",CS7,""))</f>
        <v/>
      </c>
      <c r="DI87" s="412" t="str">
        <f t="shared" ref="DI87:DI103" ca="1" si="208">IFERROR(INDEX($DD$86:$DD$103,MATCH(ROW()-ROW($DI$85),$DC$86:$DC$103,0)),"")</f>
        <v>Groceries</v>
      </c>
      <c r="DJ87" s="413">
        <f t="shared" ref="DJ87:DJ103" ca="1" si="209">IFERROR(INDEX($DE$86:$DE$103,MATCH(ROW()-ROW($DI$85),$DC$86:$DC$103,0)),"")</f>
        <v>125</v>
      </c>
      <c r="DK87" s="412" t="str">
        <f t="shared" ref="DK87:DK103" ca="1" si="210">IFERROR(INDEX($DG$86:$DG$103,MATCH(ROW()-ROW($DK$85),$DF$86:$DF$103,0)),"")</f>
        <v/>
      </c>
      <c r="DL87" s="413" t="str">
        <f t="shared" ref="DL87:DL103" ca="1" si="211">IFERROR(INDEX($DH$86:$DH$103,MATCH(ROW()-ROW($DK$85),$DF$86:$DF$103,0)),"")</f>
        <v/>
      </c>
      <c r="DM87" s="292"/>
      <c r="DN87" s="425" t="str">
        <f ca="1">IF(DI89="","",CONCATENATE(DI89," - ",DJ89))</f>
        <v>Lawn Service - 50</v>
      </c>
      <c r="DO87" s="295" t="str">
        <f ca="1">IF(DI90="","",CONCATENATE(DI90," - ",DJ90))</f>
        <v>Boat Loan - 300</v>
      </c>
      <c r="DP87" s="295" t="str">
        <f ca="1">IF(DI91="","",CONCATENATE(DI91," - ",DJ91))</f>
        <v/>
      </c>
      <c r="DQ87" s="425" t="str">
        <f ca="1">IF(DK89="","",CONCATENATE(DK89," - ",DL89))</f>
        <v/>
      </c>
      <c r="DR87" s="295" t="str">
        <f ca="1">IF(DK90="","",CONCATENATE(DK90," - ",DL90))</f>
        <v/>
      </c>
      <c r="DS87" s="426" t="str">
        <f ca="1">IF(DK91="","",CONCATENATE(DK91," - ",DL91))</f>
        <v/>
      </c>
    </row>
    <row r="88" spans="28:123" x14ac:dyDescent="0.3">
      <c r="AB88" s="395" t="str">
        <f ca="1">IFERROR(MATCH($AB$59,OFFSET(Year!$BD$67:$BD$118,AB87,,1000),0)+AB87,"")</f>
        <v/>
      </c>
      <c r="AC88" s="404" t="str">
        <f ca="1">IFERROR(INDEX(Year!$BG$67:$BG$118,AB88),"")</f>
        <v/>
      </c>
      <c r="AD88" s="405" t="str">
        <f ca="1">IFERROR(INDEX(Year!$BE$67:$BE$118,AB88),"")</f>
        <v/>
      </c>
      <c r="AE88" s="406" t="str">
        <f ca="1">IFERROR(INDEX(Year!$BF$67:$BF$118,AB88),"")</f>
        <v/>
      </c>
      <c r="AF88" s="407" t="str">
        <f ca="1">IFERROR(INDEX(Year!$BD$67:$BD$118,AB88),"")</f>
        <v/>
      </c>
      <c r="AI88" s="304"/>
      <c r="AJ88" s="305"/>
      <c r="AK88" s="306"/>
      <c r="AL88" s="307"/>
      <c r="AM88" s="304"/>
      <c r="AN88" s="305"/>
      <c r="AO88" s="306"/>
      <c r="AP88" s="307"/>
      <c r="BL88" s="412" t="str">
        <f ca="1">IF(OR(BM88="",BM88=0),"",MAX(BL$5:BL87)+1)</f>
        <v/>
      </c>
      <c r="BM88" s="316" t="str">
        <f ca="1">IFERROR(INDEX($AJ$6:$AJ$17, ROWS(BM$4:$BM86)), IFERROR(INDEX($AN$6:$AN$17, ROWS(BM$4:$BM86)-ROWS($AJ$6:$AJ$17)), IFERROR(INDEX($AR$6:$AR$17, ROWS(BM$4:$BM86)-ROWS($AJ$6:$AJ$17)-ROWS($AN$6:$AN$17)),IFERROR(INDEX($AV$6:$AV$17, ROWS(BM$4:$BM86)-ROWS($AJ$6:$AJ$17)-ROWS($AN$6:$AN$17)-ROWS($AR$6:$AR$17)),IFERROR(INDEX($AZ$6:$AZ$17, ROWS(BM$4:$BM86)-ROWS($AJ$6:$AJ$17)-ROWS($AN$6:$AN$17)-ROWS($AR$6:$AR$17)-ROWS($AV$6:$AV$17)),IFERROR(INDEX($BD$6:$BD$17, ROWS(BM$4:$BM86)-ROWS($AJ$6:$AJ$17)-ROWS($AN$6:$AN$17)-ROWS($AR$6:$AR$17)-ROWS($AV$6:$AV$17)-ROWS($AZ$6:$AZ$17)),IFERROR(INDEX($BH$6:$BH$17, ROWS(BM$4:$BM86)-ROWS($AJ$6:$AJ$17)-ROWS($AN$6:$AN$17)-ROWS($AR$6:$AR$17)-ROWS($AV$6:$AV$17)-ROWS($AZ$6:$AZ$17)-ROWS($BD$6:$BD$17)), "")))))))</f>
        <v/>
      </c>
      <c r="BN88" s="316" t="str">
        <f t="shared" ca="1" si="186"/>
        <v/>
      </c>
      <c r="BO88" s="316" t="str">
        <f ca="1">IF(OR(BP88="",BP88=0),"",MAX(BO$5:BO87)+1)</f>
        <v/>
      </c>
      <c r="BP88" s="316" t="str">
        <f ca="1">IFERROR(INDEX($AK$6:$AK$17, ROWS($BP$4:BP86)), IFERROR(INDEX($AO$6:$AO$17, ROWS($BP$4:BP86)-ROWS($AK$6:$AK$17)), IFERROR(INDEX($AS$6:$AS$17, ROWS($BP$4:BP86)-ROWS($AK$6:$AK$17)-ROWS($AO$6:$AO$17)),IFERROR(INDEX($AW$6:$AW$17, ROWS($BP$4:BP86)-ROWS($AK$6:$AK$17)-ROWS($AO$6:$AO$17)-ROWS($AS$6:$AS$17)),IFERROR(INDEX($BA$6:$BA$17, ROWS($BP$4:BP86)-ROWS($AK$6:$AK$17)-ROWS($AO$6:$AO$17)-ROWS($AS$6:$AS$17)-ROWS($AW$6:$AW$17)),IFERROR(INDEX($BE$6:$BE$17, ROWS($BP$4:BP86)-ROWS($AK$6:$AK$17)-ROWS($AO$6:$AO$17)-ROWS($AS$6:$AS$17)-ROWS($AW$6:$AW$17)-ROWS($BA$6:$BA$17)),IFERROR(INDEX($BI$6:$BI$17, ROWS($BP$4:BP86)-ROWS($AK$6:$AK$17)-ROWS($AO$6:$AO$17)-ROWS($AS$6:$AS$17)-ROWS($AW$6:$AW$17)-ROWS($BA$6:$BA$17)-ROWS($BE$6:$BE$17)), "")))))))</f>
        <v/>
      </c>
      <c r="BQ88" s="316" t="str">
        <f t="shared" ca="1" si="187"/>
        <v/>
      </c>
      <c r="BR88" s="413" t="str">
        <f t="shared" ca="1" si="188"/>
        <v/>
      </c>
      <c r="BS88" s="412" t="str">
        <f ca="1">IF(OR(BT88="",BT88=0),"",MAX(BS$5:BS87)+1)</f>
        <v/>
      </c>
      <c r="BT88" s="316" t="str">
        <f ca="1">IFERROR(INDEX($AJ$22:$AJ$33, ROWS($BT$4:BT86)), IFERROR(INDEX($AN$22:$AN$33, ROWS($BT$4:BT86)-ROWS($AJ$22:$AJ$33)), IFERROR(INDEX($AR$22:$AR$33, ROWS($BT$4:BT86)-ROWS($AJ$22:$AJ$33)-ROWS($AN$22:$AN$33)),IFERROR(INDEX($AV$22:$AV$33, ROWS($BT$4:BT86)-ROWS($AJ$22:$AJ$33)-ROWS($AN$22:$AN$33)-ROWS($AR$22:$AR$33)),IFERROR(INDEX($AZ$22:$AZ$33, ROWS($BT$4:BT86)-ROWS($AJ$22:$AJ$33)-ROWS($AN$22:$AN$33)-ROWS($AR$22:$AR$33)-ROWS($AV$22:$AV$33)),IFERROR(INDEX($BD$22:$BD$33, ROWS($BT$4:BT86)-ROWS($AJ$22:$AJ$33)-ROWS($AN$22:$AN$33)-ROWS($AR$22:$AR$33)-ROWS($AV$22:$AV$33)-ROWS($AZ$22:$AZ$33)),IFERROR(INDEX($BH$22:$BH$33, ROWS($BT$4:BT86)-ROWS($AJ$22:$AJ$33)-ROWS($AN$22:$AN$33)-ROWS($AR$22:$AR$33)-ROWS($AV$22:$AV$33)-ROWS($AZ$22:$AZ$33)-ROWS($BD$22:$BD$33)), "")))))))</f>
        <v/>
      </c>
      <c r="BU88" s="316" t="str">
        <f t="shared" ca="1" si="189"/>
        <v/>
      </c>
      <c r="BV88" s="316" t="str">
        <f ca="1">IF(OR(BW88="",BW88=0),"",MAX(BV$5:BV87)+1)</f>
        <v/>
      </c>
      <c r="BW88" s="316" t="str">
        <f ca="1">IFERROR(INDEX($AK$22:$AK$33, ROWS($BW$4:BW86)), IFERROR(INDEX($AO$22:$AO$33, ROWS($BW$4:BW86)-ROWS($AK$22:$AK$33)), IFERROR(INDEX($AS$22:$AS$33, ROWS($BW$4:BW86)-ROWS($AK$22:$AK$33)-ROWS($AO$22:$AO$33)),IFERROR(INDEX($AW$22:$AW$33, ROWS($BW$4:BW86)-ROWS($AK$22:$AK$33)-ROWS($AO$22:$AO$33)-ROWS($AS$22:$AS$33)),IFERROR(INDEX($BA$22:$BA$33, ROWS($BW$4:BW86)-ROWS($AK$22:$AK$33)-ROWS($AO$22:$AO$33)-ROWS($AS$22:$AS$33)-ROWS($AW$22:$AW$33)),IFERROR(INDEX($BE$22:$BE$33, ROWS($BW$4:BW86)-ROWS($AK$22:$AK$33)-ROWS($AO$22:$AO$33)-ROWS($AS$22:$AS$33)-ROWS($AW$22:$AW$33)-ROWS($BA$22:$BA$33)),IFERROR(INDEX($BI$22:$BI$33, ROWS($BW$4:BW86)-ROWS($AK$22:$AK$33)-ROWS($AO$22:$AO$33)-ROWS($AS$22:$AS$33)-ROWS($AW$22:$AW$33)-ROWS($BA$22:$BA$33)-ROWS($BE$22:$BE$33)), "")))))))</f>
        <v/>
      </c>
      <c r="BX88" s="316" t="str">
        <f t="shared" ca="1" si="190"/>
        <v/>
      </c>
      <c r="BY88" s="413" t="str">
        <f t="shared" ca="1" si="191"/>
        <v/>
      </c>
      <c r="BZ88" s="412" t="str">
        <f ca="1">IF(OR(CA88="",CA88=0),"",MAX(BZ$5:BZ87)+1)</f>
        <v/>
      </c>
      <c r="CA88" s="316" t="str">
        <f ca="1">IFERROR(INDEX($AJ$38:$AJ$49, ROWS($CA$4:CA86)), IFERROR(INDEX($AN$38:$AN$49, ROWS($CA$4:CA86)-ROWS($AJ$38:$AJ$49)), IFERROR(INDEX($AR$38:$AR$49, ROWS($CA$4:CA86)-ROWS($AJ$38:$AJ$49)-ROWS($AN$38:$AN$49)),IFERROR(INDEX($AV$38:$AV$49, ROWS($CA$4:CA86)-ROWS($AJ$38:$AJ$49)-ROWS($AN$38:$AN$49)-ROWS($AR$38:$AR$49)),IFERROR(INDEX($AZ$38:$AZ$49, ROWS($CA$4:CA86)-ROWS($AJ$38:$AJ$49)-ROWS($AN$38:$AN$49)-ROWS($AR$38:$AR$49)-ROWS($AV$38:$AV$49)),IFERROR(INDEX($BD$38:$BD$49, ROWS($CA$4:CA86)-ROWS($AJ$38:$AJ$49)-ROWS($AN$38:$AN$49)-ROWS($AR$38:$AR$49)-ROWS($AV$38:$AV$49)-ROWS($AZ$38:$AZ$49)),IFERROR(INDEX($BH$38:$BH$49, ROWS($CA$4:CA86)-ROWS($AJ$38:$AJ$49)-ROWS($AN$38:$AN$49)-ROWS($AR$38:$AR$49)-ROWS($AV$38:$AV$49)-ROWS($AZ$38:$AZ$49)-ROWS($BD$38:$BD$49)), "")))))))</f>
        <v/>
      </c>
      <c r="CB88" s="316" t="str">
        <f t="shared" ca="1" si="192"/>
        <v/>
      </c>
      <c r="CC88" s="316" t="str">
        <f ca="1">IF(OR(CD88="",CD88=0),"",MAX(CC$5:CC87)+1)</f>
        <v/>
      </c>
      <c r="CD88" s="316" t="str">
        <f ca="1">IFERROR(INDEX($AK$38:$AK$49, ROWS($CD$4:CD86)), IFERROR(INDEX($AO$38:$AO$49, ROWS($CD$4:CD86)-ROWS($AK$38:$AK$49)), IFERROR(INDEX($AS$38:$AS$49, ROWS($CD$4:CD86)-ROWS($AK$38:$AK$49)-ROWS($AO$38:$AO$49)),IFERROR(INDEX($AW$38:$AW$49, ROWS($CD$4:CD86)-ROWS($AK$38:$AK$49)-ROWS($AO$38:$AO$49)-ROWS($AS$38:$AS$49)),IFERROR(INDEX($BA$38:$BA$49, ROWS($CD$4:CD86)-ROWS($AK$38:$AK$49)-ROWS($AO$38:$AO$49)-ROWS($AS$38:$AS$49)-ROWS($AW$38:$AW$49)),IFERROR(INDEX($BE$38:$BE$49, ROWS($CD$4:CD86)-ROWS($AK$38:$AK$49)-ROWS($AO$38:$AO$49)-ROWS($AS$38:$AS$49)-ROWS($AW$38:$AW$49)-ROWS($BA$38:$BA$49)),IFERROR(INDEX($BI$38:$BI$49, ROWS($CD$4:CD86)-ROWS($AK$38:$AK$49)-ROWS($AO$38:$AO$49)-ROWS($AS$38:$AS$49)-ROWS($AW$38:$AW$49)-ROWS($BA$38:$BA$49)-ROWS($BE$38:$BE$49)), "")))))))</f>
        <v/>
      </c>
      <c r="CE88" s="316" t="str">
        <f t="shared" ca="1" si="193"/>
        <v/>
      </c>
      <c r="CF88" s="413" t="str">
        <f t="shared" ca="1" si="194"/>
        <v/>
      </c>
      <c r="CG88" s="412" t="str">
        <f ca="1">IF(OR(CH88="",CH88=0),"",MAX(CG$5:CG87)+1)</f>
        <v/>
      </c>
      <c r="CH88" s="316" t="str">
        <f ca="1">IFERROR(INDEX($AJ$54:$AJ$65, ROWS($CH$4:CH86)), IFERROR(INDEX($AN$54:$AN$65, ROWS($CH$4:CH86)-ROWS($AJ$54:$AJ$65)), IFERROR(INDEX($AR$54:$AR$65, ROWS($CH$4:CH86)-ROWS($AJ$54:$AJ$65)-ROWS($AN$54:$AN$65)),IFERROR(INDEX($AV$54:$AV$65, ROWS($CH$4:CH86)-ROWS($AJ$54:$AJ$65)-ROWS($AN$54:$AN$65)-ROWS($AR$54:$AR$65)),IFERROR(INDEX($AZ$54:$AZ$65, ROWS($CH$4:CH86)-ROWS($AJ$54:$AJ$65)-ROWS($AN$54:$AN$65)-ROWS($AR$54:$AR$65)-ROWS($AV$54:$AV$65)),IFERROR(INDEX($BD$54:$BD$65, ROWS($CH$4:CH86)-ROWS($AJ$54:$AJ$65)-ROWS($AN$54:$AN$65)-ROWS($AR$54:$AR$65)-ROWS($AV$54:$AV$65)-ROWS($AZ$54:$AZ$65)),IFERROR(INDEX($BH$54:$BH$65, ROWS($CH$4:CH86)-ROWS($AJ$54:$AJ$65)-ROWS($AN$54:$AN$65)-ROWS($AR$54:$AR$65)-ROWS($AV$54:$AV$65)-ROWS($AZ$54:$AZ$65)-ROWS($BD$54:$BD$65)), "")))))))</f>
        <v/>
      </c>
      <c r="CI88" s="316" t="str">
        <f t="shared" ca="1" si="195"/>
        <v/>
      </c>
      <c r="CJ88" s="316" t="str">
        <f ca="1">IF(OR(CK88="",CK88=0),"",MAX(CJ$5:CJ87)+1)</f>
        <v/>
      </c>
      <c r="CK88" s="316" t="str">
        <f ca="1">IFERROR(INDEX($AK$54:$AK$65, ROWS($CK$4:CK86)), IFERROR(INDEX($AO$54:$AO$65, ROWS($CK$4:CK86)-ROWS($AK$54:$AK$65)), IFERROR(INDEX($AS$54:$AS$65, ROWS($CK$4:CK86)-ROWS($AK$54:$AK$65)-ROWS($AO$54:$AO$65)),IFERROR(INDEX($AW$54:$AW$65, ROWS($CK$4:CK86)-ROWS($AK$54:$AK$65)-ROWS($AO$54:$AO$65)-ROWS($AS$54:$AS$65)),IFERROR(INDEX($BA$54:$BA$65, ROWS($CK$4:CK86)-ROWS($AK$54:$AK$65)-ROWS($AO$54:$AO$65)-ROWS($AS$54:$AS$65)-ROWS($AW$54:$AW$65)),IFERROR(INDEX($BE$54:$BE$65, ROWS($CK$4:CK86)-ROWS($AK$54:$AK$65)-ROWS($AO$54:$AO$65)-ROWS($AS$54:$AS$65)-ROWS($AW$54:$AW$65)-ROWS($BA$54:$BA$65)),IFERROR(INDEX($BI$54:$BI$65, ROWS($CK$4:CK86)-ROWS($AK$54:$AK$65)-ROWS($AO$54:$AO$65)-ROWS($AS$54:$AS$65)-ROWS($AW$54:$AW$65)-ROWS($BA$54:$BA$65)-ROWS($BE$54:$BE$65)), "")))))))</f>
        <v/>
      </c>
      <c r="CL88" s="316" t="str">
        <f t="shared" ca="1" si="196"/>
        <v/>
      </c>
      <c r="CM88" s="413" t="str">
        <f t="shared" ca="1" si="197"/>
        <v/>
      </c>
      <c r="CN88" s="412" t="str">
        <f>IF(OR(CO88="",CO88=0),"",MAX(CN$5:CN87)+1)</f>
        <v/>
      </c>
      <c r="CO88" s="316">
        <f>IFERROR(INDEX($AJ$70:$AJ$81, ROWS($CO$4:CO86)), IFERROR(INDEX($AN$70:$AN$81, ROWS($CO$4:CO86)-ROWS($AJ$70:$AJ$81)), IFERROR(INDEX($AR$70:$AR$81, ROWS($CO$4:CO86)-ROWS($AJ$70:$AJ$81)-ROWS($AN$70:$AN$81)),IFERROR(INDEX($AV$70:$AV$81, ROWS($CO$4:CO86)-ROWS($AJ$70:$AJ$81)-ROWS($AN$70:$AN$81)-ROWS($AR$70:$AR$81)),IFERROR(INDEX($AZ$70:$AZ$81, ROWS($CO$4:CO86)-ROWS($AJ$70:$AJ$81)-ROWS($AN$70:$AN$81)-ROWS($AR$70:$AR$81)-ROWS($AV$70:$AV$81)),IFERROR(INDEX($BD$70:$BD$81, ROWS($CO$4:CO86)-ROWS($AJ$70:$AJ$81)-ROWS($AN$70:$AN$81)-ROWS($AR$70:$AR$81)-ROWS($AV$70:$AV$81)-ROWS($AZ$70:$AZ$81)),IFERROR(INDEX($BH$70:$BH$81, ROWS($CO$4:CO86)-ROWS($AJ$70:$AJ$81)-ROWS($AN$70:$AN$81)-ROWS($AR$70:$AR$81)-ROWS($AV$70:$AV$81)-ROWS($AZ$70:$AZ$81)-ROWS($BD$70:$BD$81)), "")))))))</f>
        <v>0</v>
      </c>
      <c r="CP88" s="316" t="str">
        <f t="shared" ca="1" si="198"/>
        <v/>
      </c>
      <c r="CQ88" s="316" t="str">
        <f>IF(OR(CR88="",CR88=0),"",MAX(CQ$5:CQ87)+1)</f>
        <v/>
      </c>
      <c r="CR88" s="316">
        <f>IFERROR(INDEX($AK$70:$AK$81, ROWS($CR$4:CR86)), IFERROR(INDEX($AO$70:$AO$81, ROWS($CR$4:CR86)-ROWS($AK$70:$AK$81)), IFERROR(INDEX($AS$70:$AS$81, ROWS($CR$4:CR86)-ROWS($AK$70:$AK$81)-ROWS($AO$70:$AO$81)),IFERROR(INDEX($AW$70:$AW$81, ROWS($CR$4:CR86)-ROWS($AK$70:$AK$81)-ROWS($AO$70:$AO$81)-ROWS($AS$70:$AS$81)),IFERROR(INDEX($BA$70:$BA$81, ROWS($CR$4:CR86)-ROWS($AK$70:$AK$81)-ROWS($AO$70:$AO$81)-ROWS($AS$70:$AS$81)-ROWS($AW$70:$AW$81)),IFERROR(INDEX($BE$70:$BE$81, ROWS($CR$4:CR86)-ROWS($AK$70:$AK$81)-ROWS($AO$70:$AO$81)-ROWS($AS$70:$AS$81)-ROWS($AW$70:$AW$81)-ROWS($BA$70:$BA$81)),IFERROR(INDEX($BI$70:$BI$81, ROWS($CR$4:CR86)-ROWS($AK$70:$AK$81)-ROWS($AO$70:$AO$81)-ROWS($AS$70:$AS$81)-ROWS($AW$70:$AW$81)-ROWS($BA$70:$BA$81)-ROWS($BE$70:$BE$81)), "")))))))</f>
        <v>0</v>
      </c>
      <c r="CS88" s="316" t="str">
        <f t="shared" ca="1" si="199"/>
        <v/>
      </c>
      <c r="CT88" s="413" t="str">
        <f t="shared" ca="1" si="200"/>
        <v/>
      </c>
      <c r="CU88" s="412" t="str">
        <f>IF(OR(CV88="",CV88=0),"",MAX(CU$5:CU87)+1)</f>
        <v/>
      </c>
      <c r="CV88" s="316" t="str">
        <f>IFERROR(INDEX($AJ$86:$AJ$97, ROWS($CV$4:CV86)), IFERROR(INDEX($AN$86:$AN$97, ROWS($CV$4:CV86)-ROWS($AJ$86:$AJ$97)), ""))</f>
        <v/>
      </c>
      <c r="CW88" s="316" t="str">
        <f t="shared" si="201"/>
        <v/>
      </c>
      <c r="CX88" s="316" t="str">
        <f>IF(OR(CY88="",CY88=0),"",MAX(CX$5:CX87)+1)</f>
        <v/>
      </c>
      <c r="CY88" s="316" t="str">
        <f>IFERROR(INDEX($AK$86:$AK$97, ROWS($CY$4:CY86)), IFERROR(INDEX($AO$86:$AO$97, ROWS($CY$4:CY86)-ROWS($AK$86:$AK$97)), ""))</f>
        <v/>
      </c>
      <c r="CZ88" s="316" t="str">
        <f t="shared" si="202"/>
        <v/>
      </c>
      <c r="DA88" s="413" t="str">
        <f t="shared" si="203"/>
        <v/>
      </c>
      <c r="DC88" s="438">
        <f ca="1">IF(OR(DD88="",DD88=0),"",MAX(DC$85:DC87)+1)</f>
        <v>3</v>
      </c>
      <c r="DD88" s="434" t="str">
        <f t="shared" ca="1" si="204"/>
        <v>Auto Insurance</v>
      </c>
      <c r="DE88" s="413">
        <f t="shared" ca="1" si="205"/>
        <v>180</v>
      </c>
      <c r="DF88" s="431" t="str">
        <f ca="1">IF(OR(DG88="",DG88=0),"",MAX(DF$85:DF87)+1)</f>
        <v/>
      </c>
      <c r="DG88" s="412" t="str">
        <f t="shared" ca="1" si="206"/>
        <v/>
      </c>
      <c r="DH88" s="413" t="str">
        <f t="shared" ca="1" si="207"/>
        <v/>
      </c>
      <c r="DI88" s="412" t="str">
        <f t="shared" ca="1" si="208"/>
        <v>Auto Insurance</v>
      </c>
      <c r="DJ88" s="413">
        <f t="shared" ca="1" si="209"/>
        <v>180</v>
      </c>
      <c r="DK88" s="412" t="str">
        <f t="shared" ca="1" si="210"/>
        <v/>
      </c>
      <c r="DL88" s="413" t="str">
        <f t="shared" ca="1" si="211"/>
        <v/>
      </c>
      <c r="DM88" s="292"/>
      <c r="DN88" s="425" t="str">
        <f ca="1">IF(DI92="","",CONCATENATE(DI92," - ",DJ92))</f>
        <v/>
      </c>
      <c r="DO88" s="295" t="str">
        <f ca="1">IF(DI93="","",CONCATENATE(DI93," - ",DJ93))</f>
        <v/>
      </c>
      <c r="DP88" s="295" t="str">
        <f ca="1">IF(DI94="","",CONCATENATE(DI94," - ",DJ94))</f>
        <v/>
      </c>
      <c r="DQ88" s="425" t="str">
        <f ca="1">IF(DK92="","",CONCATENATE(DK92," - ",DL92))</f>
        <v/>
      </c>
      <c r="DR88" s="295" t="str">
        <f ca="1">IF(DK93="","",CONCATENATE(DK93," - ",DL93))</f>
        <v/>
      </c>
      <c r="DS88" s="426" t="str">
        <f ca="1">IF(DK94="","",CONCATENATE(DK94," - ",DL94))</f>
        <v/>
      </c>
    </row>
    <row r="89" spans="28:123" x14ac:dyDescent="0.3">
      <c r="AB89" s="395" t="str">
        <f ca="1">IFERROR(MATCH($AB$59,OFFSET(Year!$BD$67:$BD$118,AB88,,1000),0)+AB88,"")</f>
        <v/>
      </c>
      <c r="AC89" s="404" t="str">
        <f ca="1">IFERROR(INDEX(Year!$BG$67:$BG$118,AB89),"")</f>
        <v/>
      </c>
      <c r="AD89" s="405" t="str">
        <f ca="1">IFERROR(INDEX(Year!$BE$67:$BE$118,AB89),"")</f>
        <v/>
      </c>
      <c r="AE89" s="406" t="str">
        <f ca="1">IFERROR(INDEX(Year!$BF$67:$BF$118,AB89),"")</f>
        <v/>
      </c>
      <c r="AF89" s="407" t="str">
        <f ca="1">IFERROR(INDEX(Year!$BD$67:$BD$118,AB89),"")</f>
        <v/>
      </c>
      <c r="AI89" s="304"/>
      <c r="AJ89" s="305"/>
      <c r="AK89" s="306"/>
      <c r="AL89" s="307"/>
      <c r="AM89" s="304"/>
      <c r="AN89" s="305"/>
      <c r="AO89" s="306"/>
      <c r="AP89" s="307"/>
      <c r="BL89" s="412" t="str">
        <f ca="1">IF(OR(BM89="",BM89=0),"",MAX(BL$5:BL88)+1)</f>
        <v/>
      </c>
      <c r="BM89" s="316" t="str">
        <f ca="1">IFERROR(INDEX($AJ$6:$AJ$17, ROWS(BM$4:$BM87)), IFERROR(INDEX($AN$6:$AN$17, ROWS(BM$4:$BM87)-ROWS($AJ$6:$AJ$17)), IFERROR(INDEX($AR$6:$AR$17, ROWS(BM$4:$BM87)-ROWS($AJ$6:$AJ$17)-ROWS($AN$6:$AN$17)),IFERROR(INDEX($AV$6:$AV$17, ROWS(BM$4:$BM87)-ROWS($AJ$6:$AJ$17)-ROWS($AN$6:$AN$17)-ROWS($AR$6:$AR$17)),IFERROR(INDEX($AZ$6:$AZ$17, ROWS(BM$4:$BM87)-ROWS($AJ$6:$AJ$17)-ROWS($AN$6:$AN$17)-ROWS($AR$6:$AR$17)-ROWS($AV$6:$AV$17)),IFERROR(INDEX($BD$6:$BD$17, ROWS(BM$4:$BM87)-ROWS($AJ$6:$AJ$17)-ROWS($AN$6:$AN$17)-ROWS($AR$6:$AR$17)-ROWS($AV$6:$AV$17)-ROWS($AZ$6:$AZ$17)),IFERROR(INDEX($BH$6:$BH$17, ROWS(BM$4:$BM87)-ROWS($AJ$6:$AJ$17)-ROWS($AN$6:$AN$17)-ROWS($AR$6:$AR$17)-ROWS($AV$6:$AV$17)-ROWS($AZ$6:$AZ$17)-ROWS($BD$6:$BD$17)), "")))))))</f>
        <v/>
      </c>
      <c r="BN89" s="316" t="str">
        <f t="shared" ca="1" si="186"/>
        <v/>
      </c>
      <c r="BO89" s="316" t="str">
        <f ca="1">IF(OR(BP89="",BP89=0),"",MAX(BO$5:BO88)+1)</f>
        <v/>
      </c>
      <c r="BP89" s="316" t="str">
        <f ca="1">IFERROR(INDEX($AK$6:$AK$17, ROWS($BP$4:BP87)), IFERROR(INDEX($AO$6:$AO$17, ROWS($BP$4:BP87)-ROWS($AK$6:$AK$17)), IFERROR(INDEX($AS$6:$AS$17, ROWS($BP$4:BP87)-ROWS($AK$6:$AK$17)-ROWS($AO$6:$AO$17)),IFERROR(INDEX($AW$6:$AW$17, ROWS($BP$4:BP87)-ROWS($AK$6:$AK$17)-ROWS($AO$6:$AO$17)-ROWS($AS$6:$AS$17)),IFERROR(INDEX($BA$6:$BA$17, ROWS($BP$4:BP87)-ROWS($AK$6:$AK$17)-ROWS($AO$6:$AO$17)-ROWS($AS$6:$AS$17)-ROWS($AW$6:$AW$17)),IFERROR(INDEX($BE$6:$BE$17, ROWS($BP$4:BP87)-ROWS($AK$6:$AK$17)-ROWS($AO$6:$AO$17)-ROWS($AS$6:$AS$17)-ROWS($AW$6:$AW$17)-ROWS($BA$6:$BA$17)),IFERROR(INDEX($BI$6:$BI$17, ROWS($BP$4:BP87)-ROWS($AK$6:$AK$17)-ROWS($AO$6:$AO$17)-ROWS($AS$6:$AS$17)-ROWS($AW$6:$AW$17)-ROWS($BA$6:$BA$17)-ROWS($BE$6:$BE$17)), "")))))))</f>
        <v/>
      </c>
      <c r="BQ89" s="316" t="str">
        <f t="shared" ca="1" si="187"/>
        <v/>
      </c>
      <c r="BR89" s="413" t="str">
        <f t="shared" ca="1" si="188"/>
        <v/>
      </c>
      <c r="BS89" s="412" t="str">
        <f ca="1">IF(OR(BT89="",BT89=0),"",MAX(BS$5:BS88)+1)</f>
        <v/>
      </c>
      <c r="BT89" s="316" t="str">
        <f ca="1">IFERROR(INDEX($AJ$22:$AJ$33, ROWS($BT$4:BT87)), IFERROR(INDEX($AN$22:$AN$33, ROWS($BT$4:BT87)-ROWS($AJ$22:$AJ$33)), IFERROR(INDEX($AR$22:$AR$33, ROWS($BT$4:BT87)-ROWS($AJ$22:$AJ$33)-ROWS($AN$22:$AN$33)),IFERROR(INDEX($AV$22:$AV$33, ROWS($BT$4:BT87)-ROWS($AJ$22:$AJ$33)-ROWS($AN$22:$AN$33)-ROWS($AR$22:$AR$33)),IFERROR(INDEX($AZ$22:$AZ$33, ROWS($BT$4:BT87)-ROWS($AJ$22:$AJ$33)-ROWS($AN$22:$AN$33)-ROWS($AR$22:$AR$33)-ROWS($AV$22:$AV$33)),IFERROR(INDEX($BD$22:$BD$33, ROWS($BT$4:BT87)-ROWS($AJ$22:$AJ$33)-ROWS($AN$22:$AN$33)-ROWS($AR$22:$AR$33)-ROWS($AV$22:$AV$33)-ROWS($AZ$22:$AZ$33)),IFERROR(INDEX($BH$22:$BH$33, ROWS($BT$4:BT87)-ROWS($AJ$22:$AJ$33)-ROWS($AN$22:$AN$33)-ROWS($AR$22:$AR$33)-ROWS($AV$22:$AV$33)-ROWS($AZ$22:$AZ$33)-ROWS($BD$22:$BD$33)), "")))))))</f>
        <v/>
      </c>
      <c r="BU89" s="316" t="str">
        <f t="shared" ca="1" si="189"/>
        <v/>
      </c>
      <c r="BV89" s="316" t="str">
        <f ca="1">IF(OR(BW89="",BW89=0),"",MAX(BV$5:BV88)+1)</f>
        <v/>
      </c>
      <c r="BW89" s="316" t="str">
        <f ca="1">IFERROR(INDEX($AK$22:$AK$33, ROWS($BW$4:BW87)), IFERROR(INDEX($AO$22:$AO$33, ROWS($BW$4:BW87)-ROWS($AK$22:$AK$33)), IFERROR(INDEX($AS$22:$AS$33, ROWS($BW$4:BW87)-ROWS($AK$22:$AK$33)-ROWS($AO$22:$AO$33)),IFERROR(INDEX($AW$22:$AW$33, ROWS($BW$4:BW87)-ROWS($AK$22:$AK$33)-ROWS($AO$22:$AO$33)-ROWS($AS$22:$AS$33)),IFERROR(INDEX($BA$22:$BA$33, ROWS($BW$4:BW87)-ROWS($AK$22:$AK$33)-ROWS($AO$22:$AO$33)-ROWS($AS$22:$AS$33)-ROWS($AW$22:$AW$33)),IFERROR(INDEX($BE$22:$BE$33, ROWS($BW$4:BW87)-ROWS($AK$22:$AK$33)-ROWS($AO$22:$AO$33)-ROWS($AS$22:$AS$33)-ROWS($AW$22:$AW$33)-ROWS($BA$22:$BA$33)),IFERROR(INDEX($BI$22:$BI$33, ROWS($BW$4:BW87)-ROWS($AK$22:$AK$33)-ROWS($AO$22:$AO$33)-ROWS($AS$22:$AS$33)-ROWS($AW$22:$AW$33)-ROWS($BA$22:$BA$33)-ROWS($BE$22:$BE$33)), "")))))))</f>
        <v/>
      </c>
      <c r="BX89" s="316" t="str">
        <f t="shared" ca="1" si="190"/>
        <v/>
      </c>
      <c r="BY89" s="413" t="str">
        <f t="shared" ca="1" si="191"/>
        <v/>
      </c>
      <c r="BZ89" s="412" t="str">
        <f ca="1">IF(OR(CA89="",CA89=0),"",MAX(BZ$5:BZ88)+1)</f>
        <v/>
      </c>
      <c r="CA89" s="316" t="str">
        <f ca="1">IFERROR(INDEX($AJ$38:$AJ$49, ROWS($CA$4:CA87)), IFERROR(INDEX($AN$38:$AN$49, ROWS($CA$4:CA87)-ROWS($AJ$38:$AJ$49)), IFERROR(INDEX($AR$38:$AR$49, ROWS($CA$4:CA87)-ROWS($AJ$38:$AJ$49)-ROWS($AN$38:$AN$49)),IFERROR(INDEX($AV$38:$AV$49, ROWS($CA$4:CA87)-ROWS($AJ$38:$AJ$49)-ROWS($AN$38:$AN$49)-ROWS($AR$38:$AR$49)),IFERROR(INDEX($AZ$38:$AZ$49, ROWS($CA$4:CA87)-ROWS($AJ$38:$AJ$49)-ROWS($AN$38:$AN$49)-ROWS($AR$38:$AR$49)-ROWS($AV$38:$AV$49)),IFERROR(INDEX($BD$38:$BD$49, ROWS($CA$4:CA87)-ROWS($AJ$38:$AJ$49)-ROWS($AN$38:$AN$49)-ROWS($AR$38:$AR$49)-ROWS($AV$38:$AV$49)-ROWS($AZ$38:$AZ$49)),IFERROR(INDEX($BH$38:$BH$49, ROWS($CA$4:CA87)-ROWS($AJ$38:$AJ$49)-ROWS($AN$38:$AN$49)-ROWS($AR$38:$AR$49)-ROWS($AV$38:$AV$49)-ROWS($AZ$38:$AZ$49)-ROWS($BD$38:$BD$49)), "")))))))</f>
        <v/>
      </c>
      <c r="CB89" s="316" t="str">
        <f t="shared" ca="1" si="192"/>
        <v/>
      </c>
      <c r="CC89" s="316" t="str">
        <f ca="1">IF(OR(CD89="",CD89=0),"",MAX(CC$5:CC88)+1)</f>
        <v/>
      </c>
      <c r="CD89" s="316" t="str">
        <f ca="1">IFERROR(INDEX($AK$38:$AK$49, ROWS($CD$4:CD87)), IFERROR(INDEX($AO$38:$AO$49, ROWS($CD$4:CD87)-ROWS($AK$38:$AK$49)), IFERROR(INDEX($AS$38:$AS$49, ROWS($CD$4:CD87)-ROWS($AK$38:$AK$49)-ROWS($AO$38:$AO$49)),IFERROR(INDEX($AW$38:$AW$49, ROWS($CD$4:CD87)-ROWS($AK$38:$AK$49)-ROWS($AO$38:$AO$49)-ROWS($AS$38:$AS$49)),IFERROR(INDEX($BA$38:$BA$49, ROWS($CD$4:CD87)-ROWS($AK$38:$AK$49)-ROWS($AO$38:$AO$49)-ROWS($AS$38:$AS$49)-ROWS($AW$38:$AW$49)),IFERROR(INDEX($BE$38:$BE$49, ROWS($CD$4:CD87)-ROWS($AK$38:$AK$49)-ROWS($AO$38:$AO$49)-ROWS($AS$38:$AS$49)-ROWS($AW$38:$AW$49)-ROWS($BA$38:$BA$49)),IFERROR(INDEX($BI$38:$BI$49, ROWS($CD$4:CD87)-ROWS($AK$38:$AK$49)-ROWS($AO$38:$AO$49)-ROWS($AS$38:$AS$49)-ROWS($AW$38:$AW$49)-ROWS($BA$38:$BA$49)-ROWS($BE$38:$BE$49)), "")))))))</f>
        <v/>
      </c>
      <c r="CE89" s="316" t="str">
        <f t="shared" ca="1" si="193"/>
        <v/>
      </c>
      <c r="CF89" s="413" t="str">
        <f t="shared" ca="1" si="194"/>
        <v/>
      </c>
      <c r="CG89" s="412" t="str">
        <f ca="1">IF(OR(CH89="",CH89=0),"",MAX(CG$5:CG88)+1)</f>
        <v/>
      </c>
      <c r="CH89" s="316" t="str">
        <f ca="1">IFERROR(INDEX($AJ$54:$AJ$65, ROWS($CH$4:CH87)), IFERROR(INDEX($AN$54:$AN$65, ROWS($CH$4:CH87)-ROWS($AJ$54:$AJ$65)), IFERROR(INDEX($AR$54:$AR$65, ROWS($CH$4:CH87)-ROWS($AJ$54:$AJ$65)-ROWS($AN$54:$AN$65)),IFERROR(INDEX($AV$54:$AV$65, ROWS($CH$4:CH87)-ROWS($AJ$54:$AJ$65)-ROWS($AN$54:$AN$65)-ROWS($AR$54:$AR$65)),IFERROR(INDEX($AZ$54:$AZ$65, ROWS($CH$4:CH87)-ROWS($AJ$54:$AJ$65)-ROWS($AN$54:$AN$65)-ROWS($AR$54:$AR$65)-ROWS($AV$54:$AV$65)),IFERROR(INDEX($BD$54:$BD$65, ROWS($CH$4:CH87)-ROWS($AJ$54:$AJ$65)-ROWS($AN$54:$AN$65)-ROWS($AR$54:$AR$65)-ROWS($AV$54:$AV$65)-ROWS($AZ$54:$AZ$65)),IFERROR(INDEX($BH$54:$BH$65, ROWS($CH$4:CH87)-ROWS($AJ$54:$AJ$65)-ROWS($AN$54:$AN$65)-ROWS($AR$54:$AR$65)-ROWS($AV$54:$AV$65)-ROWS($AZ$54:$AZ$65)-ROWS($BD$54:$BD$65)), "")))))))</f>
        <v/>
      </c>
      <c r="CI89" s="316" t="str">
        <f t="shared" ca="1" si="195"/>
        <v/>
      </c>
      <c r="CJ89" s="316" t="str">
        <f ca="1">IF(OR(CK89="",CK89=0),"",MAX(CJ$5:CJ88)+1)</f>
        <v/>
      </c>
      <c r="CK89" s="316" t="str">
        <f ca="1">IFERROR(INDEX($AK$54:$AK$65, ROWS($CK$4:CK87)), IFERROR(INDEX($AO$54:$AO$65, ROWS($CK$4:CK87)-ROWS($AK$54:$AK$65)), IFERROR(INDEX($AS$54:$AS$65, ROWS($CK$4:CK87)-ROWS($AK$54:$AK$65)-ROWS($AO$54:$AO$65)),IFERROR(INDEX($AW$54:$AW$65, ROWS($CK$4:CK87)-ROWS($AK$54:$AK$65)-ROWS($AO$54:$AO$65)-ROWS($AS$54:$AS$65)),IFERROR(INDEX($BA$54:$BA$65, ROWS($CK$4:CK87)-ROWS($AK$54:$AK$65)-ROWS($AO$54:$AO$65)-ROWS($AS$54:$AS$65)-ROWS($AW$54:$AW$65)),IFERROR(INDEX($BE$54:$BE$65, ROWS($CK$4:CK87)-ROWS($AK$54:$AK$65)-ROWS($AO$54:$AO$65)-ROWS($AS$54:$AS$65)-ROWS($AW$54:$AW$65)-ROWS($BA$54:$BA$65)),IFERROR(INDEX($BI$54:$BI$65, ROWS($CK$4:CK87)-ROWS($AK$54:$AK$65)-ROWS($AO$54:$AO$65)-ROWS($AS$54:$AS$65)-ROWS($AW$54:$AW$65)-ROWS($BA$54:$BA$65)-ROWS($BE$54:$BE$65)), "")))))))</f>
        <v/>
      </c>
      <c r="CL89" s="316" t="str">
        <f t="shared" ca="1" si="196"/>
        <v/>
      </c>
      <c r="CM89" s="413" t="str">
        <f t="shared" ca="1" si="197"/>
        <v/>
      </c>
      <c r="CN89" s="412" t="str">
        <f>IF(OR(CO89="",CO89=0),"",MAX(CN$5:CN88)+1)</f>
        <v/>
      </c>
      <c r="CO89" s="316">
        <f>IFERROR(INDEX($AJ$70:$AJ$81, ROWS($CO$4:CO87)), IFERROR(INDEX($AN$70:$AN$81, ROWS($CO$4:CO87)-ROWS($AJ$70:$AJ$81)), IFERROR(INDEX($AR$70:$AR$81, ROWS($CO$4:CO87)-ROWS($AJ$70:$AJ$81)-ROWS($AN$70:$AN$81)),IFERROR(INDEX($AV$70:$AV$81, ROWS($CO$4:CO87)-ROWS($AJ$70:$AJ$81)-ROWS($AN$70:$AN$81)-ROWS($AR$70:$AR$81)),IFERROR(INDEX($AZ$70:$AZ$81, ROWS($CO$4:CO87)-ROWS($AJ$70:$AJ$81)-ROWS($AN$70:$AN$81)-ROWS($AR$70:$AR$81)-ROWS($AV$70:$AV$81)),IFERROR(INDEX($BD$70:$BD$81, ROWS($CO$4:CO87)-ROWS($AJ$70:$AJ$81)-ROWS($AN$70:$AN$81)-ROWS($AR$70:$AR$81)-ROWS($AV$70:$AV$81)-ROWS($AZ$70:$AZ$81)),IFERROR(INDEX($BH$70:$BH$81, ROWS($CO$4:CO87)-ROWS($AJ$70:$AJ$81)-ROWS($AN$70:$AN$81)-ROWS($AR$70:$AR$81)-ROWS($AV$70:$AV$81)-ROWS($AZ$70:$AZ$81)-ROWS($BD$70:$BD$81)), "")))))))</f>
        <v>0</v>
      </c>
      <c r="CP89" s="316" t="str">
        <f t="shared" ca="1" si="198"/>
        <v/>
      </c>
      <c r="CQ89" s="316" t="str">
        <f>IF(OR(CR89="",CR89=0),"",MAX(CQ$5:CQ88)+1)</f>
        <v/>
      </c>
      <c r="CR89" s="316">
        <f>IFERROR(INDEX($AK$70:$AK$81, ROWS($CR$4:CR87)), IFERROR(INDEX($AO$70:$AO$81, ROWS($CR$4:CR87)-ROWS($AK$70:$AK$81)), IFERROR(INDEX($AS$70:$AS$81, ROWS($CR$4:CR87)-ROWS($AK$70:$AK$81)-ROWS($AO$70:$AO$81)),IFERROR(INDEX($AW$70:$AW$81, ROWS($CR$4:CR87)-ROWS($AK$70:$AK$81)-ROWS($AO$70:$AO$81)-ROWS($AS$70:$AS$81)),IFERROR(INDEX($BA$70:$BA$81, ROWS($CR$4:CR87)-ROWS($AK$70:$AK$81)-ROWS($AO$70:$AO$81)-ROWS($AS$70:$AS$81)-ROWS($AW$70:$AW$81)),IFERROR(INDEX($BE$70:$BE$81, ROWS($CR$4:CR87)-ROWS($AK$70:$AK$81)-ROWS($AO$70:$AO$81)-ROWS($AS$70:$AS$81)-ROWS($AW$70:$AW$81)-ROWS($BA$70:$BA$81)),IFERROR(INDEX($BI$70:$BI$81, ROWS($CR$4:CR87)-ROWS($AK$70:$AK$81)-ROWS($AO$70:$AO$81)-ROWS($AS$70:$AS$81)-ROWS($AW$70:$AW$81)-ROWS($BA$70:$BA$81)-ROWS($BE$70:$BE$81)), "")))))))</f>
        <v>0</v>
      </c>
      <c r="CS89" s="316" t="str">
        <f t="shared" ca="1" si="199"/>
        <v/>
      </c>
      <c r="CT89" s="413" t="str">
        <f t="shared" ca="1" si="200"/>
        <v/>
      </c>
      <c r="CU89" s="412" t="str">
        <f>IF(OR(CV89="",CV89=0),"",MAX(CU$5:CU88)+1)</f>
        <v/>
      </c>
      <c r="CV89" s="316" t="str">
        <f>IFERROR(INDEX($AJ$86:$AJ$97, ROWS($CV$4:CV87)), IFERROR(INDEX($AN$86:$AN$97, ROWS($CV$4:CV87)-ROWS($AJ$86:$AJ$97)), ""))</f>
        <v/>
      </c>
      <c r="CW89" s="316" t="str">
        <f t="shared" si="201"/>
        <v/>
      </c>
      <c r="CX89" s="316" t="str">
        <f>IF(OR(CY89="",CY89=0),"",MAX(CX$5:CX88)+1)</f>
        <v/>
      </c>
      <c r="CY89" s="316" t="str">
        <f>IFERROR(INDEX($AK$86:$AK$97, ROWS($CY$4:CY87)), IFERROR(INDEX($AO$86:$AO$97, ROWS($CY$4:CY87)-ROWS($AK$86:$AK$97)), ""))</f>
        <v/>
      </c>
      <c r="CZ89" s="316" t="str">
        <f t="shared" si="202"/>
        <v/>
      </c>
      <c r="DA89" s="413" t="str">
        <f t="shared" si="203"/>
        <v/>
      </c>
      <c r="DC89" s="438" t="str">
        <f ca="1">IF(OR(DD89="",DD89=0),"",MAX(DC$85:DC88)+1)</f>
        <v/>
      </c>
      <c r="DD89" s="434" t="str">
        <f t="shared" ca="1" si="204"/>
        <v/>
      </c>
      <c r="DE89" s="413" t="str">
        <f t="shared" ca="1" si="205"/>
        <v/>
      </c>
      <c r="DF89" s="431">
        <f ca="1">IF(OR(DG89="",DG89=0),"",MAX(DF$85:DF88)+1)</f>
        <v>1</v>
      </c>
      <c r="DG89" s="412" t="str">
        <f t="shared" ca="1" si="206"/>
        <v>Paycheck 2</v>
      </c>
      <c r="DH89" s="413">
        <f t="shared" ca="1" si="207"/>
        <v>400</v>
      </c>
      <c r="DI89" s="412" t="str">
        <f t="shared" ca="1" si="208"/>
        <v>Lawn Service</v>
      </c>
      <c r="DJ89" s="413">
        <f t="shared" ca="1" si="209"/>
        <v>50</v>
      </c>
      <c r="DK89" s="412" t="str">
        <f t="shared" ca="1" si="210"/>
        <v/>
      </c>
      <c r="DL89" s="413" t="str">
        <f t="shared" ca="1" si="211"/>
        <v/>
      </c>
      <c r="DM89" s="293"/>
      <c r="DN89" s="425" t="str">
        <f ca="1">IF(DI95="","",CONCATENATE(DI95," - ",DJ95))</f>
        <v/>
      </c>
      <c r="DO89" s="295" t="str">
        <f ca="1">IF(DI96="","",CONCATENATE(DI96," - ",DJ96))</f>
        <v/>
      </c>
      <c r="DP89" s="295" t="str">
        <f ca="1">IF(DI97="","",CONCATENATE(DI97," - ",DJ97))</f>
        <v/>
      </c>
      <c r="DQ89" s="425" t="str">
        <f ca="1">IF(DK95="","",CONCATENATE(DK95," - ",DL95))</f>
        <v/>
      </c>
      <c r="DR89" s="295" t="str">
        <f ca="1">IF(DK96="","",CONCATENATE(DK96," - ",DL96))</f>
        <v/>
      </c>
      <c r="DS89" s="426" t="str">
        <f ca="1">IF(DK97="","",CONCATENATE(DK97," - ",DL97))</f>
        <v/>
      </c>
    </row>
    <row r="90" spans="28:123" ht="15.75" thickBot="1" x14ac:dyDescent="0.35">
      <c r="AB90" s="408" t="str">
        <f ca="1">IFERROR(MATCH($AB$59,OFFSET(Year!$BD$67:$BD$118,AB89,,1000),0)+AB89,"")</f>
        <v/>
      </c>
      <c r="AC90" s="399" t="str">
        <f ca="1">IFERROR(INDEX(Year!$BG$67:$BG$118,AB90),"")</f>
        <v/>
      </c>
      <c r="AD90" s="349" t="str">
        <f ca="1">IFERROR(INDEX(Year!$BE$67:$BE$118,AB90),"")</f>
        <v/>
      </c>
      <c r="AE90" s="364" t="str">
        <f ca="1">IFERROR(INDEX(Year!$BF$67:$BF$118,AB90),"")</f>
        <v/>
      </c>
      <c r="AF90" s="403" t="str">
        <f ca="1">IFERROR(INDEX(Year!$BD$67:$BD$118,AB90),"")</f>
        <v/>
      </c>
      <c r="AI90" s="304"/>
      <c r="AJ90" s="305"/>
      <c r="AK90" s="306"/>
      <c r="AL90" s="307"/>
      <c r="AM90" s="304"/>
      <c r="AN90" s="305"/>
      <c r="AO90" s="306"/>
      <c r="AP90" s="307"/>
      <c r="BL90" s="420" t="str">
        <f>IF(OR(BM90="",BM90=0),"",MAX(BL$5:BL89)+1)</f>
        <v/>
      </c>
      <c r="BM90" s="421" t="str">
        <f>IFERROR(INDEX($AJ$6:$AJ$17, ROWS(BM$4:$BM88)), IFERROR(INDEX($AN$6:$AN$17, ROWS(BM$4:$BM88)-ROWS($AJ$6:$AJ$17)), IFERROR(INDEX($AR$6:$AR$17, ROWS(BM$4:$BM88)-ROWS($AJ$6:$AJ$17)-ROWS($AN$6:$AN$17)),IFERROR(INDEX($AV$6:$AV$17, ROWS(BM$4:$BM88)-ROWS($AJ$6:$AJ$17)-ROWS($AN$6:$AN$17)-ROWS($AR$6:$AR$17)),IFERROR(INDEX($AZ$6:$AZ$17, ROWS(BM$4:$BM88)-ROWS($AJ$6:$AJ$17)-ROWS($AN$6:$AN$17)-ROWS($AR$6:$AR$17)-ROWS($AV$6:$AV$17)),IFERROR(INDEX($BD$6:$BD$17, ROWS(BM$4:$BM88)-ROWS($AJ$6:$AJ$17)-ROWS($AN$6:$AN$17)-ROWS($AR$6:$AR$17)-ROWS($AV$6:$AV$17)-ROWS($AZ$6:$AZ$17)),IFERROR(INDEX($BH$6:$BH$17, ROWS(BM$4:$BM88)-ROWS($AJ$6:$AJ$17)-ROWS($AN$6:$AN$17)-ROWS($AR$6:$AR$17)-ROWS($AV$6:$AV$17)-ROWS($AZ$6:$AZ$17)-ROWS($BD$6:$BD$17)), "")))))))</f>
        <v/>
      </c>
      <c r="BN90" s="421" t="str">
        <f t="shared" ca="1" si="186"/>
        <v/>
      </c>
      <c r="BO90" s="421" t="str">
        <f>IF(OR(BP90="",BP90=0),"",MAX(BO$5:BO89)+1)</f>
        <v/>
      </c>
      <c r="BP90" s="421" t="str">
        <f>IFERROR(INDEX($AK$6:$AK$17, ROWS($BP$4:BP88)), IFERROR(INDEX($AO$6:$AO$17, ROWS($BP$4:BP88)-ROWS($AK$6:$AK$17)), IFERROR(INDEX($AS$6:$AS$17, ROWS($BP$4:BP88)-ROWS($AK$6:$AK$17)-ROWS($AO$6:$AO$17)),IFERROR(INDEX($AW$6:$AW$17, ROWS($BP$4:BP88)-ROWS($AK$6:$AK$17)-ROWS($AO$6:$AO$17)-ROWS($AS$6:$AS$17)),IFERROR(INDEX($BA$6:$BA$17, ROWS($BP$4:BP88)-ROWS($AK$6:$AK$17)-ROWS($AO$6:$AO$17)-ROWS($AS$6:$AS$17)-ROWS($AW$6:$AW$17)),IFERROR(INDEX($BE$6:$BE$17, ROWS($BP$4:BP88)-ROWS($AK$6:$AK$17)-ROWS($AO$6:$AO$17)-ROWS($AS$6:$AS$17)-ROWS($AW$6:$AW$17)-ROWS($BA$6:$BA$17)),IFERROR(INDEX($BI$6:$BI$17, ROWS($BP$4:BP88)-ROWS($AK$6:$AK$17)-ROWS($AO$6:$AO$17)-ROWS($AS$6:$AS$17)-ROWS($AW$6:$AW$17)-ROWS($BA$6:$BA$17)-ROWS($BE$6:$BE$17)), "")))))))</f>
        <v/>
      </c>
      <c r="BQ90" s="421" t="str">
        <f t="shared" ca="1" si="187"/>
        <v/>
      </c>
      <c r="BR90" s="422" t="str">
        <f t="shared" ca="1" si="188"/>
        <v/>
      </c>
      <c r="BS90" s="420" t="str">
        <f>IF(OR(BT90="",BT90=0),"",MAX(BS$5:BS89)+1)</f>
        <v/>
      </c>
      <c r="BT90" s="421" t="str">
        <f>IFERROR(INDEX($AJ$22:$AJ$33, ROWS($BT$4:BT88)), IFERROR(INDEX($AN$22:$AN$33, ROWS($BT$4:BT88)-ROWS($AJ$22:$AJ$33)), IFERROR(INDEX($AR$22:$AR$33, ROWS($BT$4:BT88)-ROWS($AJ$22:$AJ$33)-ROWS($AN$22:$AN$33)),IFERROR(INDEX($AV$22:$AV$33, ROWS($BT$4:BT88)-ROWS($AJ$22:$AJ$33)-ROWS($AN$22:$AN$33)-ROWS($AR$22:$AR$33)),IFERROR(INDEX($AZ$22:$AZ$33, ROWS($BT$4:BT88)-ROWS($AJ$22:$AJ$33)-ROWS($AN$22:$AN$33)-ROWS($AR$22:$AR$33)-ROWS($AV$22:$AV$33)),IFERROR(INDEX($BD$22:$BD$33, ROWS($BT$4:BT88)-ROWS($AJ$22:$AJ$33)-ROWS($AN$22:$AN$33)-ROWS($AR$22:$AR$33)-ROWS($AV$22:$AV$33)-ROWS($AZ$22:$AZ$33)),IFERROR(INDEX($BH$22:$BH$33, ROWS($BT$4:BT88)-ROWS($AJ$22:$AJ$33)-ROWS($AN$22:$AN$33)-ROWS($AR$22:$AR$33)-ROWS($AV$22:$AV$33)-ROWS($AZ$22:$AZ$33)-ROWS($BD$22:$BD$33)), "")))))))</f>
        <v/>
      </c>
      <c r="BU90" s="421" t="str">
        <f t="shared" ca="1" si="189"/>
        <v/>
      </c>
      <c r="BV90" s="421" t="str">
        <f>IF(OR(BW90="",BW90=0),"",MAX(BV$5:BV89)+1)</f>
        <v/>
      </c>
      <c r="BW90" s="421" t="str">
        <f>IFERROR(INDEX($AK$22:$AK$33, ROWS($BW$4:BW88)), IFERROR(INDEX($AO$22:$AO$33, ROWS($BW$4:BW88)-ROWS($AK$22:$AK$33)), IFERROR(INDEX($AS$22:$AS$33, ROWS($BW$4:BW88)-ROWS($AK$22:$AK$33)-ROWS($AO$22:$AO$33)),IFERROR(INDEX($AW$22:$AW$33, ROWS($BW$4:BW88)-ROWS($AK$22:$AK$33)-ROWS($AO$22:$AO$33)-ROWS($AS$22:$AS$33)),IFERROR(INDEX($BA$22:$BA$33, ROWS($BW$4:BW88)-ROWS($AK$22:$AK$33)-ROWS($AO$22:$AO$33)-ROWS($AS$22:$AS$33)-ROWS($AW$22:$AW$33)),IFERROR(INDEX($BE$22:$BE$33, ROWS($BW$4:BW88)-ROWS($AK$22:$AK$33)-ROWS($AO$22:$AO$33)-ROWS($AS$22:$AS$33)-ROWS($AW$22:$AW$33)-ROWS($BA$22:$BA$33)),IFERROR(INDEX($BI$22:$BI$33, ROWS($BW$4:BW88)-ROWS($AK$22:$AK$33)-ROWS($AO$22:$AO$33)-ROWS($AS$22:$AS$33)-ROWS($AW$22:$AW$33)-ROWS($BA$22:$BA$33)-ROWS($BE$22:$BE$33)), "")))))))</f>
        <v/>
      </c>
      <c r="BX90" s="421" t="str">
        <f t="shared" ca="1" si="190"/>
        <v/>
      </c>
      <c r="BY90" s="422" t="str">
        <f t="shared" ca="1" si="191"/>
        <v/>
      </c>
      <c r="BZ90" s="420" t="str">
        <f>IF(OR(CA90="",CA90=0),"",MAX(BZ$5:BZ89)+1)</f>
        <v/>
      </c>
      <c r="CA90" s="421" t="str">
        <f>IFERROR(INDEX($AJ$38:$AJ$49, ROWS($CA$4:CA88)), IFERROR(INDEX($AN$38:$AN$49, ROWS($CA$4:CA88)-ROWS($AJ$38:$AJ$49)), IFERROR(INDEX($AR$38:$AR$49, ROWS($CA$4:CA88)-ROWS($AJ$38:$AJ$49)-ROWS($AN$38:$AN$49)),IFERROR(INDEX($AV$38:$AV$49, ROWS($CA$4:CA88)-ROWS($AJ$38:$AJ$49)-ROWS($AN$38:$AN$49)-ROWS($AR$38:$AR$49)),IFERROR(INDEX($AZ$38:$AZ$49, ROWS($CA$4:CA88)-ROWS($AJ$38:$AJ$49)-ROWS($AN$38:$AN$49)-ROWS($AR$38:$AR$49)-ROWS($AV$38:$AV$49)),IFERROR(INDEX($BD$38:$BD$49, ROWS($CA$4:CA88)-ROWS($AJ$38:$AJ$49)-ROWS($AN$38:$AN$49)-ROWS($AR$38:$AR$49)-ROWS($AV$38:$AV$49)-ROWS($AZ$38:$AZ$49)),IFERROR(INDEX($BH$38:$BH$49, ROWS($CA$4:CA88)-ROWS($AJ$38:$AJ$49)-ROWS($AN$38:$AN$49)-ROWS($AR$38:$AR$49)-ROWS($AV$38:$AV$49)-ROWS($AZ$38:$AZ$49)-ROWS($BD$38:$BD$49)), "")))))))</f>
        <v/>
      </c>
      <c r="CB90" s="421" t="str">
        <f t="shared" ca="1" si="192"/>
        <v/>
      </c>
      <c r="CC90" s="421" t="str">
        <f>IF(OR(CD90="",CD90=0),"",MAX(CC$5:CC89)+1)</f>
        <v/>
      </c>
      <c r="CD90" s="421" t="str">
        <f>IFERROR(INDEX($AK$38:$AK$49, ROWS($CD$4:CD88)), IFERROR(INDEX($AO$38:$AO$49, ROWS($CD$4:CD88)-ROWS($AK$38:$AK$49)), IFERROR(INDEX($AS$38:$AS$49, ROWS($CD$4:CD88)-ROWS($AK$38:$AK$49)-ROWS($AO$38:$AO$49)),IFERROR(INDEX($AW$38:$AW$49, ROWS($CD$4:CD88)-ROWS($AK$38:$AK$49)-ROWS($AO$38:$AO$49)-ROWS($AS$38:$AS$49)),IFERROR(INDEX($BA$38:$BA$49, ROWS($CD$4:CD88)-ROWS($AK$38:$AK$49)-ROWS($AO$38:$AO$49)-ROWS($AS$38:$AS$49)-ROWS($AW$38:$AW$49)),IFERROR(INDEX($BE$38:$BE$49, ROWS($CD$4:CD88)-ROWS($AK$38:$AK$49)-ROWS($AO$38:$AO$49)-ROWS($AS$38:$AS$49)-ROWS($AW$38:$AW$49)-ROWS($BA$38:$BA$49)),IFERROR(INDEX($BI$38:$BI$49, ROWS($CD$4:CD88)-ROWS($AK$38:$AK$49)-ROWS($AO$38:$AO$49)-ROWS($AS$38:$AS$49)-ROWS($AW$38:$AW$49)-ROWS($BA$38:$BA$49)-ROWS($BE$38:$BE$49)), "")))))))</f>
        <v/>
      </c>
      <c r="CE90" s="421" t="str">
        <f t="shared" ca="1" si="193"/>
        <v/>
      </c>
      <c r="CF90" s="422" t="str">
        <f t="shared" ca="1" si="194"/>
        <v/>
      </c>
      <c r="CG90" s="420" t="str">
        <f>IF(OR(CH90="",CH90=0),"",MAX(CG$5:CG89)+1)</f>
        <v/>
      </c>
      <c r="CH90" s="421" t="str">
        <f>IFERROR(INDEX($AJ$54:$AJ$65, ROWS($CH$4:CH88)), IFERROR(INDEX($AN$54:$AN$65, ROWS($CH$4:CH88)-ROWS($AJ$54:$AJ$65)), IFERROR(INDEX($AR$54:$AR$65, ROWS($CH$4:CH88)-ROWS($AJ$54:$AJ$65)-ROWS($AN$54:$AN$65)),IFERROR(INDEX($AV$54:$AV$65, ROWS($CH$4:CH88)-ROWS($AJ$54:$AJ$65)-ROWS($AN$54:$AN$65)-ROWS($AR$54:$AR$65)),IFERROR(INDEX($AZ$54:$AZ$65, ROWS($CH$4:CH88)-ROWS($AJ$54:$AJ$65)-ROWS($AN$54:$AN$65)-ROWS($AR$54:$AR$65)-ROWS($AV$54:$AV$65)),IFERROR(INDEX($BD$54:$BD$65, ROWS($CH$4:CH88)-ROWS($AJ$54:$AJ$65)-ROWS($AN$54:$AN$65)-ROWS($AR$54:$AR$65)-ROWS($AV$54:$AV$65)-ROWS($AZ$54:$AZ$65)),IFERROR(INDEX($BH$54:$BH$65, ROWS($CH$4:CH88)-ROWS($AJ$54:$AJ$65)-ROWS($AN$54:$AN$65)-ROWS($AR$54:$AR$65)-ROWS($AV$54:$AV$65)-ROWS($AZ$54:$AZ$65)-ROWS($BD$54:$BD$65)), "")))))))</f>
        <v/>
      </c>
      <c r="CI90" s="421" t="str">
        <f t="shared" ca="1" si="195"/>
        <v/>
      </c>
      <c r="CJ90" s="421" t="str">
        <f>IF(OR(CK90="",CK90=0),"",MAX(CJ$5:CJ89)+1)</f>
        <v/>
      </c>
      <c r="CK90" s="421" t="str">
        <f>IFERROR(INDEX($AK$54:$AK$65, ROWS($CK$4:CK88)), IFERROR(INDEX($AO$54:$AO$65, ROWS($CK$4:CK88)-ROWS($AK$54:$AK$65)), IFERROR(INDEX($AS$54:$AS$65, ROWS($CK$4:CK88)-ROWS($AK$54:$AK$65)-ROWS($AO$54:$AO$65)),IFERROR(INDEX($AW$54:$AW$65, ROWS($CK$4:CK88)-ROWS($AK$54:$AK$65)-ROWS($AO$54:$AO$65)-ROWS($AS$54:$AS$65)),IFERROR(INDEX($BA$54:$BA$65, ROWS($CK$4:CK88)-ROWS($AK$54:$AK$65)-ROWS($AO$54:$AO$65)-ROWS($AS$54:$AS$65)-ROWS($AW$54:$AW$65)),IFERROR(INDEX($BE$54:$BE$65, ROWS($CK$4:CK88)-ROWS($AK$54:$AK$65)-ROWS($AO$54:$AO$65)-ROWS($AS$54:$AS$65)-ROWS($AW$54:$AW$65)-ROWS($BA$54:$BA$65)),IFERROR(INDEX($BI$54:$BI$65, ROWS($CK$4:CK88)-ROWS($AK$54:$AK$65)-ROWS($AO$54:$AO$65)-ROWS($AS$54:$AS$65)-ROWS($AW$54:$AW$65)-ROWS($BA$54:$BA$65)-ROWS($BE$54:$BE$65)), "")))))))</f>
        <v/>
      </c>
      <c r="CL90" s="421" t="str">
        <f t="shared" ca="1" si="196"/>
        <v/>
      </c>
      <c r="CM90" s="422" t="str">
        <f t="shared" ca="1" si="197"/>
        <v/>
      </c>
      <c r="CN90" s="420" t="str">
        <f>IF(OR(CO90="",CO90=0),"",MAX(CN$5:CN89)+1)</f>
        <v/>
      </c>
      <c r="CO90" s="421" t="str">
        <f>IFERROR(INDEX($AJ$70:$AJ$81, ROWS($CO$4:CO88)), IFERROR(INDEX($AN$70:$AN$81, ROWS($CO$4:CO88)-ROWS($AJ$70:$AJ$81)), IFERROR(INDEX($AR$70:$AR$81, ROWS($CO$4:CO88)-ROWS($AJ$70:$AJ$81)-ROWS($AN$70:$AN$81)),IFERROR(INDEX($AV$70:$AV$81, ROWS($CO$4:CO88)-ROWS($AJ$70:$AJ$81)-ROWS($AN$70:$AN$81)-ROWS($AR$70:$AR$81)),IFERROR(INDEX($AZ$70:$AZ$81, ROWS($CO$4:CO88)-ROWS($AJ$70:$AJ$81)-ROWS($AN$70:$AN$81)-ROWS($AR$70:$AR$81)-ROWS($AV$70:$AV$81)),IFERROR(INDEX($BD$70:$BD$81, ROWS($CO$4:CO88)-ROWS($AJ$70:$AJ$81)-ROWS($AN$70:$AN$81)-ROWS($AR$70:$AR$81)-ROWS($AV$70:$AV$81)-ROWS($AZ$70:$AZ$81)),IFERROR(INDEX($BH$70:$BH$81, ROWS($CO$4:CO88)-ROWS($AJ$70:$AJ$81)-ROWS($AN$70:$AN$81)-ROWS($AR$70:$AR$81)-ROWS($AV$70:$AV$81)-ROWS($AZ$70:$AZ$81)-ROWS($BD$70:$BD$81)), "")))))))</f>
        <v/>
      </c>
      <c r="CP90" s="421" t="str">
        <f t="shared" ca="1" si="198"/>
        <v/>
      </c>
      <c r="CQ90" s="421" t="str">
        <f>IF(OR(CR90="",CR90=0),"",MAX(CQ$5:CQ89)+1)</f>
        <v/>
      </c>
      <c r="CR90" s="421" t="str">
        <f>IFERROR(INDEX($AK$70:$AK$81, ROWS($CR$4:CR88)), IFERROR(INDEX($AO$70:$AO$81, ROWS($CR$4:CR88)-ROWS($AK$70:$AK$81)), IFERROR(INDEX($AS$70:$AS$81, ROWS($CR$4:CR88)-ROWS($AK$70:$AK$81)-ROWS($AO$70:$AO$81)),IFERROR(INDEX($AW$70:$AW$81, ROWS($CR$4:CR88)-ROWS($AK$70:$AK$81)-ROWS($AO$70:$AO$81)-ROWS($AS$70:$AS$81)),IFERROR(INDEX($BA$70:$BA$81, ROWS($CR$4:CR88)-ROWS($AK$70:$AK$81)-ROWS($AO$70:$AO$81)-ROWS($AS$70:$AS$81)-ROWS($AW$70:$AW$81)),IFERROR(INDEX($BE$70:$BE$81, ROWS($CR$4:CR88)-ROWS($AK$70:$AK$81)-ROWS($AO$70:$AO$81)-ROWS($AS$70:$AS$81)-ROWS($AW$70:$AW$81)-ROWS($BA$70:$BA$81)),IFERROR(INDEX($BI$70:$BI$81, ROWS($CR$4:CR88)-ROWS($AK$70:$AK$81)-ROWS($AO$70:$AO$81)-ROWS($AS$70:$AS$81)-ROWS($AW$70:$AW$81)-ROWS($BA$70:$BA$81)-ROWS($BE$70:$BE$81)), "")))))))</f>
        <v/>
      </c>
      <c r="CS90" s="421" t="str">
        <f t="shared" ca="1" si="199"/>
        <v/>
      </c>
      <c r="CT90" s="422" t="str">
        <f t="shared" ca="1" si="200"/>
        <v/>
      </c>
      <c r="CU90" s="420" t="str">
        <f>IF(OR(CV90="",CV90=0),"",MAX(CU$5:CU89)+1)</f>
        <v/>
      </c>
      <c r="CV90" s="421" t="str">
        <f>IFERROR(INDEX($AJ$86:$AJ$97, ROWS($CV$4:CV88)), IFERROR(INDEX($AN$86:$AN$97, ROWS($CV$4:CV88)-ROWS($AJ$86:$AJ$97)), ""))</f>
        <v/>
      </c>
      <c r="CW90" s="421" t="str">
        <f t="shared" si="201"/>
        <v/>
      </c>
      <c r="CX90" s="421" t="str">
        <f>IF(OR(CY90="",CY90=0),"",MAX(CX$5:CX89)+1)</f>
        <v/>
      </c>
      <c r="CY90" s="421" t="str">
        <f>IFERROR(INDEX($AK$86:$AK$97, ROWS($CY$4:CY88)), IFERROR(INDEX($AO$86:$AO$97, ROWS($CY$4:CY88)-ROWS($AK$86:$AK$97)), ""))</f>
        <v/>
      </c>
      <c r="CZ90" s="421" t="str">
        <f t="shared" si="202"/>
        <v/>
      </c>
      <c r="DA90" s="422" t="str">
        <f t="shared" si="203"/>
        <v/>
      </c>
      <c r="DC90" s="438">
        <f ca="1">IF(OR(DD90="",DD90=0),"",MAX(DC$85:DC89)+1)</f>
        <v>4</v>
      </c>
      <c r="DD90" s="434" t="str">
        <f t="shared" ca="1" si="204"/>
        <v>Lawn Service</v>
      </c>
      <c r="DE90" s="413">
        <f t="shared" ca="1" si="205"/>
        <v>50</v>
      </c>
      <c r="DF90" s="431" t="str">
        <f ca="1">IF(OR(DG90="",DG90=0),"",MAX(DF$85:DF89)+1)</f>
        <v/>
      </c>
      <c r="DG90" s="412" t="str">
        <f t="shared" ca="1" si="206"/>
        <v/>
      </c>
      <c r="DH90" s="413" t="str">
        <f t="shared" ca="1" si="207"/>
        <v/>
      </c>
      <c r="DI90" s="412" t="str">
        <f t="shared" ca="1" si="208"/>
        <v>Boat Loan</v>
      </c>
      <c r="DJ90" s="413">
        <f t="shared" ca="1" si="209"/>
        <v>300</v>
      </c>
      <c r="DK90" s="412" t="str">
        <f t="shared" ca="1" si="210"/>
        <v/>
      </c>
      <c r="DL90" s="413" t="str">
        <f t="shared" ca="1" si="211"/>
        <v/>
      </c>
      <c r="DM90" s="292"/>
      <c r="DN90" s="425" t="str">
        <f ca="1">IF(DI98="","",CONCATENATE(DI98," - ",DJ98))</f>
        <v/>
      </c>
      <c r="DO90" s="295" t="str">
        <f ca="1">IF(DI99="","",CONCATENATE(DI99," - ",DJ99))</f>
        <v/>
      </c>
      <c r="DP90" s="295" t="str">
        <f ca="1">IF(DI100="","",CONCATENATE(DI100," - ",DJ100))</f>
        <v/>
      </c>
      <c r="DQ90" s="425" t="str">
        <f ca="1">IF(DK98="","",CONCATENATE(DK98," - ",DL98))</f>
        <v/>
      </c>
      <c r="DR90" s="295" t="str">
        <f ca="1">IF(DK99="","",CONCATENATE(DK99," - ",DL99))</f>
        <v/>
      </c>
      <c r="DS90" s="426" t="str">
        <f ca="1">IF(DK100="","",CONCATENATE(DK100," - ",DL100))</f>
        <v/>
      </c>
    </row>
    <row r="91" spans="28:123" ht="16.5" thickBot="1" x14ac:dyDescent="0.35">
      <c r="AI91" s="304"/>
      <c r="AJ91" s="305"/>
      <c r="AK91" s="306"/>
      <c r="AL91" s="307"/>
      <c r="AM91" s="304"/>
      <c r="AN91" s="305"/>
      <c r="AO91" s="306"/>
      <c r="AP91" s="307"/>
      <c r="BL91" s="315"/>
      <c r="BM91" s="315"/>
      <c r="BN91" s="315"/>
      <c r="BO91" s="315"/>
      <c r="BP91" s="315"/>
      <c r="BQ91" s="315"/>
      <c r="BR91" s="315"/>
      <c r="BY91" s="315"/>
      <c r="CF91" s="315"/>
      <c r="CM91" s="315"/>
      <c r="CT91" s="315"/>
      <c r="DA91" s="315"/>
      <c r="DC91" s="438">
        <f ca="1">IF(OR(DD91="",DD91=0),"",MAX(DC$85:DC90)+1)</f>
        <v>5</v>
      </c>
      <c r="DD91" s="434" t="str">
        <f t="shared" ca="1" si="204"/>
        <v>Boat Loan</v>
      </c>
      <c r="DE91" s="413">
        <f t="shared" ca="1" si="205"/>
        <v>300</v>
      </c>
      <c r="DF91" s="431" t="str">
        <f ca="1">IF(OR(DG91="",DG91=0),"",MAX(DF$85:DF90)+1)</f>
        <v/>
      </c>
      <c r="DG91" s="412" t="str">
        <f t="shared" ca="1" si="206"/>
        <v/>
      </c>
      <c r="DH91" s="413" t="str">
        <f t="shared" ca="1" si="207"/>
        <v/>
      </c>
      <c r="DI91" s="412" t="str">
        <f t="shared" ca="1" si="208"/>
        <v/>
      </c>
      <c r="DJ91" s="413" t="str">
        <f t="shared" ca="1" si="209"/>
        <v/>
      </c>
      <c r="DK91" s="412" t="str">
        <f t="shared" ca="1" si="210"/>
        <v/>
      </c>
      <c r="DL91" s="413" t="str">
        <f t="shared" ca="1" si="211"/>
        <v/>
      </c>
      <c r="DM91" s="292"/>
      <c r="DN91" s="427" t="str">
        <f ca="1">IF(DI101="","",CONCATENATE(DI101," - ",DJ101))</f>
        <v/>
      </c>
      <c r="DO91" s="428" t="str">
        <f ca="1">IF(DI102="","",CONCATENATE(DI102," - ",DJ102))</f>
        <v/>
      </c>
      <c r="DP91" s="428" t="str">
        <f ca="1">IF(DI103="","",CONCATENATE(DI103," - ",DJ103))</f>
        <v/>
      </c>
      <c r="DQ91" s="427" t="str">
        <f ca="1">IF(DK101="","",CONCATENATE(DK101," - ",DL101))</f>
        <v/>
      </c>
      <c r="DR91" s="428" t="str">
        <f ca="1">IF(DK102="","",CONCATENATE(DK102," - ",DL102))</f>
        <v/>
      </c>
      <c r="DS91" s="429" t="str">
        <f ca="1">IF(DK103="","",CONCATENATE(DK103," - ",DL103))</f>
        <v/>
      </c>
    </row>
    <row r="92" spans="28:123" ht="16.5" thickBot="1" x14ac:dyDescent="0.35">
      <c r="AB92" s="1093" t="s">
        <v>18</v>
      </c>
      <c r="AC92" s="1094"/>
      <c r="AD92" s="1094"/>
      <c r="AE92" s="1094"/>
      <c r="AF92" s="1095"/>
      <c r="AI92" s="304"/>
      <c r="AJ92" s="305"/>
      <c r="AK92" s="306"/>
      <c r="AL92" s="307"/>
      <c r="AM92" s="304"/>
      <c r="AN92" s="305"/>
      <c r="AO92" s="306"/>
      <c r="AP92" s="307"/>
      <c r="BL92" s="315"/>
      <c r="BM92" s="315"/>
      <c r="BN92" s="315"/>
      <c r="BO92" s="315"/>
      <c r="BP92" s="315"/>
      <c r="BQ92" s="315"/>
      <c r="BR92" s="315"/>
      <c r="BY92" s="315"/>
      <c r="CF92" s="315"/>
      <c r="CM92" s="315"/>
      <c r="CT92" s="315"/>
      <c r="DA92" s="315"/>
      <c r="DC92" s="438" t="str">
        <f ca="1">IF(OR(DD92="",DD92=0),"",MAX(DC$85:DC91)+1)</f>
        <v/>
      </c>
      <c r="DD92" s="434" t="str">
        <f t="shared" ca="1" si="204"/>
        <v/>
      </c>
      <c r="DE92" s="413" t="str">
        <f t="shared" ca="1" si="205"/>
        <v/>
      </c>
      <c r="DF92" s="431" t="str">
        <f ca="1">IF(OR(DG92="",DG92=0),"",MAX(DF$85:DF91)+1)</f>
        <v/>
      </c>
      <c r="DG92" s="412" t="str">
        <f t="shared" ca="1" si="206"/>
        <v/>
      </c>
      <c r="DH92" s="413" t="str">
        <f t="shared" ca="1" si="207"/>
        <v/>
      </c>
      <c r="DI92" s="412" t="str">
        <f t="shared" ca="1" si="208"/>
        <v/>
      </c>
      <c r="DJ92" s="413" t="str">
        <f t="shared" ca="1" si="209"/>
        <v/>
      </c>
      <c r="DK92" s="412" t="str">
        <f t="shared" ca="1" si="210"/>
        <v/>
      </c>
      <c r="DL92" s="413" t="str">
        <f t="shared" ca="1" si="211"/>
        <v/>
      </c>
      <c r="DM92" s="292"/>
      <c r="DN92" s="1192" t="s">
        <v>505</v>
      </c>
      <c r="DO92" s="1193"/>
      <c r="DP92" s="443">
        <f ca="1">IF(DJ86="","",SUM(DJ86:DJ103))</f>
        <v>705</v>
      </c>
      <c r="DQ92" s="1192" t="s">
        <v>506</v>
      </c>
      <c r="DR92" s="1193"/>
      <c r="DS92" s="444">
        <f ca="1">IF(DL86="","",SUM(DL86:DL103))</f>
        <v>400</v>
      </c>
    </row>
    <row r="93" spans="28:123" ht="15.75" x14ac:dyDescent="0.3">
      <c r="AB93" s="389"/>
      <c r="AC93" s="400" t="s">
        <v>495</v>
      </c>
      <c r="AD93" s="400" t="s">
        <v>192</v>
      </c>
      <c r="AE93" s="400" t="s">
        <v>193</v>
      </c>
      <c r="AF93" s="401" t="s">
        <v>11</v>
      </c>
      <c r="AI93" s="304"/>
      <c r="AJ93" s="305"/>
      <c r="AK93" s="306"/>
      <c r="AL93" s="307"/>
      <c r="AM93" s="304"/>
      <c r="AN93" s="305"/>
      <c r="AO93" s="306"/>
      <c r="AP93" s="307"/>
      <c r="BL93" s="315"/>
      <c r="BM93" s="315"/>
      <c r="BN93" s="315"/>
      <c r="BO93" s="315"/>
      <c r="BP93" s="315"/>
      <c r="BQ93" s="315"/>
      <c r="BR93" s="315"/>
      <c r="BY93" s="315"/>
      <c r="CF93" s="315"/>
      <c r="CM93" s="315"/>
      <c r="CT93" s="315"/>
      <c r="DA93" s="315"/>
      <c r="DC93" s="438" t="str">
        <f ca="1">IF(OR(DD93="",DD93=0),"",MAX(DC$85:DC92)+1)</f>
        <v/>
      </c>
      <c r="DD93" s="434" t="str">
        <f t="shared" ca="1" si="204"/>
        <v/>
      </c>
      <c r="DE93" s="413" t="str">
        <f t="shared" ca="1" si="205"/>
        <v/>
      </c>
      <c r="DF93" s="431" t="str">
        <f ca="1">IF(OR(DG93="",DG93=0),"",MAX(DF$85:DF92)+1)</f>
        <v/>
      </c>
      <c r="DG93" s="412" t="str">
        <f t="shared" ca="1" si="206"/>
        <v/>
      </c>
      <c r="DH93" s="413" t="str">
        <f t="shared" ca="1" si="207"/>
        <v/>
      </c>
      <c r="DI93" s="412" t="str">
        <f t="shared" ca="1" si="208"/>
        <v/>
      </c>
      <c r="DJ93" s="413" t="str">
        <f t="shared" ca="1" si="209"/>
        <v/>
      </c>
      <c r="DK93" s="412" t="str">
        <f t="shared" ca="1" si="210"/>
        <v/>
      </c>
      <c r="DL93" s="413" t="str">
        <f t="shared" ca="1" si="211"/>
        <v/>
      </c>
      <c r="DM93" s="292"/>
      <c r="DN93" s="292"/>
      <c r="DO93" s="292"/>
      <c r="DP93" s="292"/>
      <c r="DQ93" s="292"/>
      <c r="DR93" s="292"/>
      <c r="DS93" s="292"/>
    </row>
    <row r="94" spans="28:123" ht="15.75" x14ac:dyDescent="0.3">
      <c r="AB94" s="395">
        <f ca="1">IFERROR(MATCH($AB$92,OFFSET(Year!$BD$67:$BD$118,AB93,,1000),0)+AB93,"")</f>
        <v>11</v>
      </c>
      <c r="AC94" s="340">
        <f ca="1">IFERROR(INDEX(Year!$BG$67:$BG$118,AB94),"")</f>
        <v>10</v>
      </c>
      <c r="AD94" s="348" t="str">
        <f ca="1">IFERROR(INDEX(Year!$BE$67:$BE$118,AB94),"")</f>
        <v>Lawn Service</v>
      </c>
      <c r="AE94" s="363">
        <f ca="1">IFERROR(INDEX(Year!$BF$67:$BF$118,AB94),"")</f>
        <v>50</v>
      </c>
      <c r="AF94" s="402" t="str">
        <f ca="1">IFERROR(INDEX(Year!$BD$67:$BD$118,AB94),"")</f>
        <v>Fixed Bills</v>
      </c>
      <c r="AI94" s="304"/>
      <c r="AJ94" s="305"/>
      <c r="AK94" s="306"/>
      <c r="AL94" s="307"/>
      <c r="AM94" s="304"/>
      <c r="AN94" s="305"/>
      <c r="AO94" s="306"/>
      <c r="AP94" s="307"/>
      <c r="BL94" s="315"/>
      <c r="BM94" s="315"/>
      <c r="BN94" s="315"/>
      <c r="BO94" s="315"/>
      <c r="BP94" s="315"/>
      <c r="BQ94" s="315"/>
      <c r="BR94" s="315"/>
      <c r="BY94" s="315"/>
      <c r="CF94" s="315"/>
      <c r="CM94" s="315"/>
      <c r="CT94" s="315"/>
      <c r="DA94" s="315"/>
      <c r="DC94" s="438" t="str">
        <f ca="1">IF(OR(DD94="",DD94=0),"",MAX(DC$85:DC93)+1)</f>
        <v/>
      </c>
      <c r="DD94" s="434" t="str">
        <f t="shared" ca="1" si="204"/>
        <v/>
      </c>
      <c r="DE94" s="413" t="str">
        <f t="shared" ca="1" si="205"/>
        <v/>
      </c>
      <c r="DF94" s="431" t="str">
        <f ca="1">IF(OR(DG94="",DG94=0),"",MAX(DF$85:DF93)+1)</f>
        <v/>
      </c>
      <c r="DG94" s="412" t="str">
        <f t="shared" ca="1" si="206"/>
        <v/>
      </c>
      <c r="DH94" s="413" t="str">
        <f t="shared" ca="1" si="207"/>
        <v/>
      </c>
      <c r="DI94" s="412" t="str">
        <f t="shared" ca="1" si="208"/>
        <v/>
      </c>
      <c r="DJ94" s="413" t="str">
        <f t="shared" ca="1" si="209"/>
        <v/>
      </c>
      <c r="DK94" s="412" t="str">
        <f t="shared" ca="1" si="210"/>
        <v/>
      </c>
      <c r="DL94" s="413" t="str">
        <f t="shared" ca="1" si="211"/>
        <v/>
      </c>
      <c r="DM94" s="292"/>
      <c r="DN94" s="292"/>
      <c r="DO94" s="292"/>
      <c r="DP94" s="292"/>
      <c r="DQ94" s="292"/>
      <c r="DR94" s="292"/>
      <c r="DS94" s="292"/>
    </row>
    <row r="95" spans="28:123" ht="15.75" x14ac:dyDescent="0.3">
      <c r="AB95" s="395">
        <f ca="1">IFERROR(MATCH($AB$92,OFFSET(Year!$BD$67:$BD$118,AB94,,1000),0)+AB94,"")</f>
        <v>12</v>
      </c>
      <c r="AC95" s="340">
        <f ca="1">IFERROR(INDEX(Year!$BG$67:$BG$118,AB95),"")</f>
        <v>24</v>
      </c>
      <c r="AD95" s="348" t="str">
        <f ca="1">IFERROR(INDEX(Year!$BE$67:$BE$118,AB95),"")</f>
        <v>Lawn Service</v>
      </c>
      <c r="AE95" s="363">
        <f ca="1">IFERROR(INDEX(Year!$BF$67:$BF$118,AB95),"")</f>
        <v>50</v>
      </c>
      <c r="AF95" s="402" t="str">
        <f ca="1">IFERROR(INDEX(Year!$BD$67:$BD$118,AB95),"")</f>
        <v>Fixed Bills</v>
      </c>
      <c r="AI95" s="302"/>
      <c r="AJ95" s="293"/>
      <c r="AK95" s="293"/>
      <c r="AL95" s="303"/>
      <c r="AM95" s="302"/>
      <c r="AN95" s="293"/>
      <c r="AO95" s="293"/>
      <c r="AP95" s="303"/>
      <c r="BL95" s="315"/>
      <c r="BM95" s="315"/>
      <c r="BN95" s="315"/>
      <c r="BO95" s="315"/>
      <c r="BP95" s="315"/>
      <c r="BQ95" s="315"/>
      <c r="BR95" s="315"/>
      <c r="BY95" s="315"/>
      <c r="CF95" s="315"/>
      <c r="CM95" s="315"/>
      <c r="CT95" s="315"/>
      <c r="DA95" s="315"/>
      <c r="DC95" s="438" t="str">
        <f ca="1">IF(OR(DD95="",DD95=0),"",MAX(DC$85:DC94)+1)</f>
        <v/>
      </c>
      <c r="DD95" s="434" t="str">
        <f t="shared" ca="1" si="204"/>
        <v/>
      </c>
      <c r="DE95" s="413" t="str">
        <f t="shared" ca="1" si="205"/>
        <v/>
      </c>
      <c r="DF95" s="431" t="str">
        <f ca="1">IF(OR(DG95="",DG95=0),"",MAX(DF$85:DF94)+1)</f>
        <v/>
      </c>
      <c r="DG95" s="412" t="str">
        <f t="shared" ca="1" si="206"/>
        <v/>
      </c>
      <c r="DH95" s="413" t="str">
        <f t="shared" ca="1" si="207"/>
        <v/>
      </c>
      <c r="DI95" s="412" t="str">
        <f t="shared" ca="1" si="208"/>
        <v/>
      </c>
      <c r="DJ95" s="413" t="str">
        <f t="shared" ca="1" si="209"/>
        <v/>
      </c>
      <c r="DK95" s="412" t="str">
        <f t="shared" ca="1" si="210"/>
        <v/>
      </c>
      <c r="DL95" s="413" t="str">
        <f t="shared" ca="1" si="211"/>
        <v/>
      </c>
      <c r="DN95" s="292"/>
      <c r="DO95" s="292"/>
      <c r="DP95" s="292"/>
      <c r="DQ95" s="292"/>
      <c r="DR95" s="292"/>
      <c r="DS95" s="292"/>
    </row>
    <row r="96" spans="28:123" ht="15.75" x14ac:dyDescent="0.3">
      <c r="AB96" s="395">
        <f ca="1">IFERROR(MATCH($AB$92,OFFSET(Year!$BD$67:$BD$118,AB95,,1000),0)+AB95,"")</f>
        <v>66</v>
      </c>
      <c r="AC96" s="340" t="str">
        <f ca="1">IFERROR(INDEX(Year!$BG$67:$BG$118,AB96),"")</f>
        <v/>
      </c>
      <c r="AD96" s="348" t="str">
        <f ca="1">IFERROR(INDEX(Year!$BE$67:$BE$118,AB96),"")</f>
        <v/>
      </c>
      <c r="AE96" s="363" t="str">
        <f ca="1">IFERROR(INDEX(Year!$BF$67:$BF$118,AB96),"")</f>
        <v/>
      </c>
      <c r="AF96" s="402" t="str">
        <f ca="1">IFERROR(INDEX(Year!$BD$67:$BD$118,AB96),"")</f>
        <v/>
      </c>
      <c r="AI96" s="308"/>
      <c r="AJ96" s="293"/>
      <c r="AK96" s="293"/>
      <c r="AL96" s="303"/>
      <c r="AM96" s="308"/>
      <c r="AN96" s="293"/>
      <c r="AO96" s="293"/>
      <c r="AP96" s="303"/>
      <c r="BL96" s="315"/>
      <c r="BM96" s="315"/>
      <c r="BN96" s="315"/>
      <c r="BO96" s="315"/>
      <c r="BP96" s="315"/>
      <c r="BQ96" s="315"/>
      <c r="BR96" s="315"/>
      <c r="BY96" s="315"/>
      <c r="CF96" s="315"/>
      <c r="CM96" s="315"/>
      <c r="CT96" s="315"/>
      <c r="DA96" s="315"/>
      <c r="DC96" s="438" t="str">
        <f ca="1">IF(OR(DD96="",DD96=0),"",MAX(DC$85:DC95)+1)</f>
        <v/>
      </c>
      <c r="DD96" s="434" t="str">
        <f t="shared" ca="1" si="204"/>
        <v/>
      </c>
      <c r="DE96" s="413" t="str">
        <f t="shared" ca="1" si="205"/>
        <v/>
      </c>
      <c r="DF96" s="431" t="str">
        <f ca="1">IF(OR(DG96="",DG96=0),"",MAX(DF$85:DF95)+1)</f>
        <v/>
      </c>
      <c r="DG96" s="412" t="str">
        <f t="shared" ca="1" si="206"/>
        <v/>
      </c>
      <c r="DH96" s="413" t="str">
        <f t="shared" ca="1" si="207"/>
        <v/>
      </c>
      <c r="DI96" s="412" t="str">
        <f t="shared" ca="1" si="208"/>
        <v/>
      </c>
      <c r="DJ96" s="413" t="str">
        <f t="shared" ca="1" si="209"/>
        <v/>
      </c>
      <c r="DK96" s="412" t="str">
        <f t="shared" ca="1" si="210"/>
        <v/>
      </c>
      <c r="DL96" s="413" t="str">
        <f t="shared" ca="1" si="211"/>
        <v/>
      </c>
      <c r="DM96" s="278"/>
    </row>
    <row r="97" spans="28:123" ht="16.5" thickBot="1" x14ac:dyDescent="0.35">
      <c r="AB97" s="395">
        <f ca="1">IFERROR(MATCH($AB$92,OFFSET(Year!$BD$67:$BD$118,AB96,,1000),0)+AB96,"")</f>
        <v>67</v>
      </c>
      <c r="AC97" s="340" t="str">
        <f ca="1">IFERROR(INDEX(Year!$BG$67:$BG$118,AB97),"")</f>
        <v/>
      </c>
      <c r="AD97" s="348" t="str">
        <f ca="1">IFERROR(INDEX(Year!$BE$67:$BE$118,AB97),"")</f>
        <v/>
      </c>
      <c r="AE97" s="363" t="str">
        <f ca="1">IFERROR(INDEX(Year!$BF$67:$BF$118,AB97),"")</f>
        <v/>
      </c>
      <c r="AF97" s="402" t="str">
        <f ca="1">IFERROR(INDEX(Year!$BD$67:$BD$118,AB97),"")</f>
        <v/>
      </c>
      <c r="AI97" s="309"/>
      <c r="AJ97" s="310"/>
      <c r="AK97" s="310"/>
      <c r="AL97" s="311"/>
      <c r="AM97" s="309"/>
      <c r="AN97" s="310"/>
      <c r="AO97" s="310"/>
      <c r="AP97" s="311"/>
      <c r="BL97" s="315"/>
      <c r="BM97" s="315"/>
      <c r="BN97" s="315"/>
      <c r="BO97" s="315"/>
      <c r="BP97" s="315"/>
      <c r="BQ97" s="315"/>
      <c r="BR97" s="315"/>
      <c r="BY97" s="315"/>
      <c r="CF97" s="315"/>
      <c r="CM97" s="315"/>
      <c r="CT97" s="315"/>
      <c r="DA97" s="315"/>
      <c r="DC97" s="438" t="str">
        <f ca="1">IF(OR(DD97="",DD97=0),"",MAX(DC$85:DC96)+1)</f>
        <v/>
      </c>
      <c r="DD97" s="435" t="str">
        <f t="shared" ca="1" si="204"/>
        <v/>
      </c>
      <c r="DE97" s="413" t="str">
        <f t="shared" ca="1" si="205"/>
        <v/>
      </c>
      <c r="DF97" s="432" t="str">
        <f ca="1">IF(OR(DG97="",DG97=0),"",MAX(DF$85:DF96)+1)</f>
        <v/>
      </c>
      <c r="DG97" s="414" t="str">
        <f t="shared" ca="1" si="206"/>
        <v/>
      </c>
      <c r="DH97" s="415" t="str">
        <f t="shared" ca="1" si="207"/>
        <v/>
      </c>
      <c r="DI97" s="414" t="str">
        <f t="shared" ca="1" si="208"/>
        <v/>
      </c>
      <c r="DJ97" s="413" t="str">
        <f t="shared" ca="1" si="209"/>
        <v/>
      </c>
      <c r="DK97" s="414" t="str">
        <f t="shared" ca="1" si="210"/>
        <v/>
      </c>
      <c r="DL97" s="415" t="str">
        <f t="shared" ca="1" si="211"/>
        <v/>
      </c>
      <c r="DM97" s="278"/>
      <c r="DN97" s="278"/>
      <c r="DO97" s="278"/>
      <c r="DP97" s="278"/>
      <c r="DQ97" s="278"/>
      <c r="DR97" s="278"/>
      <c r="DS97" s="278"/>
    </row>
    <row r="98" spans="28:123" ht="15.75" x14ac:dyDescent="0.3">
      <c r="AB98" s="395">
        <f ca="1">IFERROR(MATCH($AB$92,OFFSET(Year!$BD$67:$BD$118,AB97,,1000),0)+AB97,"")</f>
        <v>68</v>
      </c>
      <c r="AC98" s="340" t="str">
        <f ca="1">IFERROR(INDEX(Year!$BG$67:$BG$118,AB98),"")</f>
        <v/>
      </c>
      <c r="AD98" s="348" t="str">
        <f ca="1">IFERROR(INDEX(Year!$BE$67:$BE$118,AB98),"")</f>
        <v/>
      </c>
      <c r="AE98" s="363" t="str">
        <f ca="1">IFERROR(INDEX(Year!$BF$67:$BF$118,AB98),"")</f>
        <v/>
      </c>
      <c r="AF98" s="402" t="str">
        <f ca="1">IFERROR(INDEX(Year!$BD$67:$BD$118,AB98),"")</f>
        <v/>
      </c>
      <c r="BL98" s="315"/>
      <c r="BM98" s="315"/>
      <c r="BN98" s="315"/>
      <c r="BO98" s="315"/>
      <c r="BP98" s="315"/>
      <c r="BQ98" s="315"/>
      <c r="BR98" s="315"/>
      <c r="BY98" s="315"/>
      <c r="CF98" s="315"/>
      <c r="CM98" s="315"/>
      <c r="CT98" s="315"/>
      <c r="DA98" s="315"/>
      <c r="DC98" s="438" t="str">
        <f ca="1">IF(OR(DD98="",DD98=0),"",MAX(DC$85:DC97)+1)</f>
        <v/>
      </c>
      <c r="DD98" s="434" t="str">
        <f t="shared" ca="1" si="204"/>
        <v/>
      </c>
      <c r="DE98" s="413" t="str">
        <f t="shared" ca="1" si="205"/>
        <v/>
      </c>
      <c r="DF98" s="431" t="str">
        <f ca="1">IF(OR(DG98="",DG98=0),"",MAX(DF$85:DF97)+1)</f>
        <v/>
      </c>
      <c r="DG98" s="412" t="str">
        <f t="shared" ca="1" si="206"/>
        <v/>
      </c>
      <c r="DH98" s="413" t="str">
        <f t="shared" ca="1" si="207"/>
        <v/>
      </c>
      <c r="DI98" s="412" t="str">
        <f t="shared" ca="1" si="208"/>
        <v/>
      </c>
      <c r="DJ98" s="413" t="str">
        <f t="shared" ca="1" si="209"/>
        <v/>
      </c>
      <c r="DK98" s="412" t="str">
        <f t="shared" ca="1" si="210"/>
        <v/>
      </c>
      <c r="DL98" s="413" t="str">
        <f t="shared" ca="1" si="211"/>
        <v/>
      </c>
      <c r="DM98" s="278"/>
      <c r="DN98" s="278"/>
      <c r="DO98" s="278"/>
      <c r="DP98" s="278"/>
      <c r="DQ98" s="278"/>
      <c r="DR98" s="278"/>
      <c r="DS98" s="278"/>
    </row>
    <row r="99" spans="28:123" x14ac:dyDescent="0.3">
      <c r="AB99" s="395" t="str">
        <f ca="1">IFERROR(MATCH($AB$92,OFFSET(Year!$BD$67:$BD$118,AB98,,1000),0)+AB98,"")</f>
        <v/>
      </c>
      <c r="AC99" s="340" t="str">
        <f ca="1">IFERROR(INDEX(Year!$BG$67:$BG$118,AB99),"")</f>
        <v/>
      </c>
      <c r="AD99" s="348" t="str">
        <f ca="1">IFERROR(INDEX(Year!$BE$67:$BE$118,AB99),"")</f>
        <v/>
      </c>
      <c r="AE99" s="363" t="str">
        <f ca="1">IFERROR(INDEX(Year!$BF$67:$BF$118,AB99),"")</f>
        <v/>
      </c>
      <c r="AF99" s="402" t="str">
        <f ca="1">IFERROR(INDEX(Year!$BD$67:$BD$118,AB99),"")</f>
        <v/>
      </c>
      <c r="DC99" s="438" t="str">
        <f ca="1">IF(OR(DD99="",DD99=0),"",MAX(DC$85:DC98)+1)</f>
        <v/>
      </c>
      <c r="DD99" s="434" t="str">
        <f t="shared" ca="1" si="204"/>
        <v/>
      </c>
      <c r="DE99" s="413" t="str">
        <f t="shared" ca="1" si="205"/>
        <v/>
      </c>
      <c r="DF99" s="431" t="str">
        <f ca="1">IF(OR(DG99="",DG99=0),"",MAX(DF$85:DF98)+1)</f>
        <v/>
      </c>
      <c r="DG99" s="412" t="str">
        <f t="shared" ca="1" si="206"/>
        <v/>
      </c>
      <c r="DH99" s="413" t="str">
        <f t="shared" ca="1" si="207"/>
        <v/>
      </c>
      <c r="DI99" s="412" t="str">
        <f t="shared" ca="1" si="208"/>
        <v/>
      </c>
      <c r="DJ99" s="413" t="str">
        <f t="shared" ca="1" si="209"/>
        <v/>
      </c>
      <c r="DK99" s="412" t="str">
        <f t="shared" ca="1" si="210"/>
        <v/>
      </c>
      <c r="DL99" s="413" t="str">
        <f t="shared" ca="1" si="211"/>
        <v/>
      </c>
      <c r="DM99" s="278"/>
      <c r="DN99" s="278"/>
      <c r="DO99" s="278"/>
      <c r="DP99" s="278"/>
      <c r="DQ99" s="278"/>
      <c r="DR99" s="278"/>
      <c r="DS99" s="278"/>
    </row>
    <row r="100" spans="28:123" x14ac:dyDescent="0.3">
      <c r="AB100" s="395" t="str">
        <f ca="1">IFERROR(MATCH($AB$92,OFFSET(Year!$BD$67:$BD$118,AB99,,1000),0)+AB99,"")</f>
        <v/>
      </c>
      <c r="AC100" s="340" t="str">
        <f ca="1">IFERROR(INDEX(Year!$BG$67:$BG$118,AB100),"")</f>
        <v/>
      </c>
      <c r="AD100" s="348" t="str">
        <f ca="1">IFERROR(INDEX(Year!$BE$67:$BE$118,AB100),"")</f>
        <v/>
      </c>
      <c r="AE100" s="363" t="str">
        <f ca="1">IFERROR(INDEX(Year!$BF$67:$BF$118,AB100),"")</f>
        <v/>
      </c>
      <c r="AF100" s="402" t="str">
        <f ca="1">IFERROR(INDEX(Year!$BD$67:$BD$118,AB100),"")</f>
        <v/>
      </c>
      <c r="DC100" s="438" t="str">
        <f ca="1">IF(OR(DD100="",DD100=0),"",MAX(DC$85:DC99)+1)</f>
        <v/>
      </c>
      <c r="DD100" s="434" t="str">
        <f t="shared" ca="1" si="204"/>
        <v/>
      </c>
      <c r="DE100" s="413" t="str">
        <f t="shared" ca="1" si="205"/>
        <v/>
      </c>
      <c r="DF100" s="431" t="str">
        <f ca="1">IF(OR(DG100="",DG100=0),"",MAX(DF$85:DF99)+1)</f>
        <v/>
      </c>
      <c r="DG100" s="412" t="str">
        <f t="shared" ca="1" si="206"/>
        <v/>
      </c>
      <c r="DH100" s="413" t="str">
        <f t="shared" ca="1" si="207"/>
        <v/>
      </c>
      <c r="DI100" s="412" t="str">
        <f t="shared" ca="1" si="208"/>
        <v/>
      </c>
      <c r="DJ100" s="413" t="str">
        <f t="shared" ca="1" si="209"/>
        <v/>
      </c>
      <c r="DK100" s="412" t="str">
        <f t="shared" ca="1" si="210"/>
        <v/>
      </c>
      <c r="DL100" s="413" t="str">
        <f t="shared" ca="1" si="211"/>
        <v/>
      </c>
      <c r="DM100" s="278"/>
      <c r="DN100" s="278"/>
      <c r="DO100" s="278"/>
      <c r="DP100" s="278"/>
      <c r="DQ100" s="278"/>
      <c r="DR100" s="278"/>
      <c r="DS100" s="278"/>
    </row>
    <row r="101" spans="28:123" x14ac:dyDescent="0.3">
      <c r="AB101" s="395" t="str">
        <f ca="1">IFERROR(MATCH($AB$92,OFFSET(Year!$BD$67:$BD$118,AB100,,1000),0)+AB100,"")</f>
        <v/>
      </c>
      <c r="AC101" s="340" t="str">
        <f ca="1">IFERROR(INDEX(Year!$BG$67:$BG$118,AB101),"")</f>
        <v/>
      </c>
      <c r="AD101" s="348" t="str">
        <f ca="1">IFERROR(INDEX(Year!$BE$67:$BE$118,AB101),"")</f>
        <v/>
      </c>
      <c r="AE101" s="363" t="str">
        <f ca="1">IFERROR(INDEX(Year!$BF$67:$BF$118,AB101),"")</f>
        <v/>
      </c>
      <c r="AF101" s="402" t="str">
        <f ca="1">IFERROR(INDEX(Year!$BD$67:$BD$118,AB101),"")</f>
        <v/>
      </c>
      <c r="DC101" s="438" t="str">
        <f ca="1">IF(OR(DD101="",DD101=0),"",MAX(DC$85:DC100)+1)</f>
        <v/>
      </c>
      <c r="DD101" s="434" t="str">
        <f t="shared" ca="1" si="204"/>
        <v/>
      </c>
      <c r="DE101" s="413" t="str">
        <f t="shared" ca="1" si="205"/>
        <v/>
      </c>
      <c r="DF101" s="431" t="str">
        <f ca="1">IF(OR(DG101="",DG101=0),"",MAX(DF$85:DF100)+1)</f>
        <v/>
      </c>
      <c r="DG101" s="412" t="str">
        <f t="shared" ca="1" si="206"/>
        <v/>
      </c>
      <c r="DH101" s="413" t="str">
        <f t="shared" ca="1" si="207"/>
        <v/>
      </c>
      <c r="DI101" s="412" t="str">
        <f t="shared" ca="1" si="208"/>
        <v/>
      </c>
      <c r="DJ101" s="413" t="str">
        <f t="shared" ca="1" si="209"/>
        <v/>
      </c>
      <c r="DK101" s="412" t="str">
        <f t="shared" ca="1" si="210"/>
        <v/>
      </c>
      <c r="DL101" s="413" t="str">
        <f t="shared" ca="1" si="211"/>
        <v/>
      </c>
      <c r="DN101" s="278"/>
      <c r="DO101" s="278"/>
      <c r="DP101" s="278"/>
      <c r="DQ101" s="278"/>
      <c r="DR101" s="278"/>
      <c r="DS101" s="278"/>
    </row>
    <row r="102" spans="28:123" x14ac:dyDescent="0.3">
      <c r="AB102" s="395" t="str">
        <f ca="1">IFERROR(MATCH($AB$92,OFFSET(Year!$BD$67:$BD$118,AB101,,1000),0)+AB101,"")</f>
        <v/>
      </c>
      <c r="AC102" s="340" t="str">
        <f ca="1">IFERROR(INDEX(Year!$BG$67:$BG$118,AB102),"")</f>
        <v/>
      </c>
      <c r="AD102" s="348" t="str">
        <f ca="1">IFERROR(INDEX(Year!$BE$67:$BE$118,AB102),"")</f>
        <v/>
      </c>
      <c r="AE102" s="363" t="str">
        <f ca="1">IFERROR(INDEX(Year!$BF$67:$BF$118,AB102),"")</f>
        <v/>
      </c>
      <c r="AF102" s="402" t="str">
        <f ca="1">IFERROR(INDEX(Year!$BD$67:$BD$118,AB102),"")</f>
        <v/>
      </c>
      <c r="DC102" s="438" t="str">
        <f ca="1">IF(OR(DD102="",DD102=0),"",MAX(DC$85:DC101)+1)</f>
        <v/>
      </c>
      <c r="DD102" s="434" t="str">
        <f t="shared" ca="1" si="204"/>
        <v/>
      </c>
      <c r="DE102" s="413" t="str">
        <f t="shared" ca="1" si="205"/>
        <v/>
      </c>
      <c r="DF102" s="431" t="str">
        <f ca="1">IF(OR(DG102="",DG102=0),"",MAX(DF$85:DF101)+1)</f>
        <v/>
      </c>
      <c r="DG102" s="412" t="str">
        <f t="shared" ca="1" si="206"/>
        <v/>
      </c>
      <c r="DH102" s="413" t="str">
        <f t="shared" ca="1" si="207"/>
        <v/>
      </c>
      <c r="DI102" s="412" t="str">
        <f t="shared" ca="1" si="208"/>
        <v/>
      </c>
      <c r="DJ102" s="413" t="str">
        <f t="shared" ca="1" si="209"/>
        <v/>
      </c>
      <c r="DK102" s="412" t="str">
        <f t="shared" ca="1" si="210"/>
        <v/>
      </c>
      <c r="DL102" s="413" t="str">
        <f t="shared" ca="1" si="211"/>
        <v/>
      </c>
    </row>
    <row r="103" spans="28:123" ht="15.75" thickBot="1" x14ac:dyDescent="0.35">
      <c r="AB103" s="395" t="str">
        <f ca="1">IFERROR(MATCH($AB$92,OFFSET(Year!$BD$67:$BD$118,AB102,,1000),0)+AB102,"")</f>
        <v/>
      </c>
      <c r="AC103" s="340" t="str">
        <f ca="1">IFERROR(INDEX(Year!$BG$67:$BG$118,AB103),"")</f>
        <v/>
      </c>
      <c r="AD103" s="348" t="str">
        <f ca="1">IFERROR(INDEX(Year!$BE$67:$BE$118,AB103),"")</f>
        <v/>
      </c>
      <c r="AE103" s="363" t="str">
        <f ca="1">IFERROR(INDEX(Year!$BF$67:$BF$118,AB103),"")</f>
        <v/>
      </c>
      <c r="AF103" s="402" t="str">
        <f ca="1">IFERROR(INDEX(Year!$BD$67:$BD$118,AB103),"")</f>
        <v/>
      </c>
      <c r="DC103" s="439" t="str">
        <f ca="1">IF(OR(DD103="",DD103=0),"",MAX(DC$85:DC102)+1)</f>
        <v/>
      </c>
      <c r="DD103" s="436" t="str">
        <f t="shared" ca="1" si="204"/>
        <v/>
      </c>
      <c r="DE103" s="422" t="str">
        <f t="shared" ca="1" si="205"/>
        <v/>
      </c>
      <c r="DF103" s="433" t="str">
        <f ca="1">IF(OR(DG103="",DG103=0),"",MAX(DF$85:DF102)+1)</f>
        <v/>
      </c>
      <c r="DG103" s="420" t="str">
        <f t="shared" ca="1" si="206"/>
        <v/>
      </c>
      <c r="DH103" s="422" t="str">
        <f t="shared" ca="1" si="207"/>
        <v/>
      </c>
      <c r="DI103" s="420" t="str">
        <f t="shared" ca="1" si="208"/>
        <v/>
      </c>
      <c r="DJ103" s="422" t="str">
        <f t="shared" ca="1" si="209"/>
        <v/>
      </c>
      <c r="DK103" s="420" t="str">
        <f t="shared" ca="1" si="210"/>
        <v/>
      </c>
      <c r="DL103" s="422" t="str">
        <f t="shared" ca="1" si="211"/>
        <v/>
      </c>
    </row>
    <row r="104" spans="28:123" ht="15.75" thickBot="1" x14ac:dyDescent="0.35">
      <c r="AB104" s="395" t="str">
        <f ca="1">IFERROR(MATCH($AB$92,OFFSET(Year!$BD$67:$BD$118,AB103,,1000),0)+AB103,"")</f>
        <v/>
      </c>
      <c r="AC104" s="340" t="str">
        <f ca="1">IFERROR(INDEX(Year!$BG$67:$BG$118,AB104),"")</f>
        <v/>
      </c>
      <c r="AD104" s="348" t="str">
        <f ca="1">IFERROR(INDEX(Year!$BE$67:$BE$118,AB104),"")</f>
        <v/>
      </c>
      <c r="AE104" s="363" t="str">
        <f ca="1">IFERROR(INDEX(Year!$BF$67:$BF$118,AB104),"")</f>
        <v/>
      </c>
      <c r="AF104" s="402" t="str">
        <f ca="1">IFERROR(INDEX(Year!$BD$67:$BD$118,AB104),"")</f>
        <v/>
      </c>
      <c r="DC104" s="1167" t="s">
        <v>493</v>
      </c>
      <c r="DD104" s="1168"/>
      <c r="DE104" s="1168"/>
      <c r="DF104" s="1168"/>
      <c r="DG104" s="1168"/>
      <c r="DH104" s="1168"/>
      <c r="DI104" s="1168"/>
      <c r="DJ104" s="1168"/>
      <c r="DK104" s="1168"/>
      <c r="DL104" s="1169"/>
      <c r="DM104" s="292"/>
      <c r="DN104" s="1199" t="s">
        <v>493</v>
      </c>
      <c r="DO104" s="1200"/>
      <c r="DP104" s="1200"/>
      <c r="DQ104" s="1200"/>
      <c r="DR104" s="1200"/>
      <c r="DS104" s="1201"/>
    </row>
    <row r="105" spans="28:123" ht="15.75" thickBot="1" x14ac:dyDescent="0.35">
      <c r="AB105" s="395" t="str">
        <f ca="1">IFERROR(MATCH($AB$92,OFFSET(Year!$BD$67:$BD$118,AB104,,1000),0)+AB104,"")</f>
        <v/>
      </c>
      <c r="AC105" s="340" t="str">
        <f ca="1">IFERROR(INDEX(Year!$BG$67:$BG$118,AB105),"")</f>
        <v/>
      </c>
      <c r="AD105" s="348" t="str">
        <f ca="1">IFERROR(INDEX(Year!$BE$67:$BE$118,AB105),"")</f>
        <v/>
      </c>
      <c r="AE105" s="363" t="str">
        <f ca="1">IFERROR(INDEX(Year!$BF$67:$BF$118,AB105),"")</f>
        <v/>
      </c>
      <c r="AF105" s="402" t="str">
        <f ca="1">IFERROR(INDEX(Year!$BD$67:$BD$118,AB105),"")</f>
        <v/>
      </c>
      <c r="DC105" s="437"/>
      <c r="DD105" s="1151" t="s">
        <v>504</v>
      </c>
      <c r="DE105" s="1152"/>
      <c r="DF105" s="430"/>
      <c r="DG105" s="1162" t="s">
        <v>23</v>
      </c>
      <c r="DH105" s="1152"/>
      <c r="DI105" s="1162" t="s">
        <v>504</v>
      </c>
      <c r="DJ105" s="1152"/>
      <c r="DK105" s="1162" t="s">
        <v>23</v>
      </c>
      <c r="DL105" s="1152"/>
      <c r="DM105" s="292"/>
      <c r="DN105" s="1163" t="s">
        <v>481</v>
      </c>
      <c r="DO105" s="1164"/>
      <c r="DP105" s="1164"/>
      <c r="DQ105" s="1165" t="s">
        <v>491</v>
      </c>
      <c r="DR105" s="1164"/>
      <c r="DS105" s="1166"/>
    </row>
    <row r="106" spans="28:123" x14ac:dyDescent="0.3">
      <c r="AB106" s="395" t="str">
        <f ca="1">IFERROR(MATCH($AB$92,OFFSET(Year!$BD$67:$BD$118,AB105,,1000),0)+AB105,"")</f>
        <v/>
      </c>
      <c r="AC106" s="340" t="str">
        <f ca="1">IFERROR(INDEX(Year!$BG$67:$BG$118,AB106),"")</f>
        <v/>
      </c>
      <c r="AD106" s="348" t="str">
        <f ca="1">IFERROR(INDEX(Year!$BE$67:$BE$118,AB106),"")</f>
        <v/>
      </c>
      <c r="AE106" s="363" t="str">
        <f ca="1">IFERROR(INDEX(Year!$BF$67:$BF$118,AB106),"")</f>
        <v/>
      </c>
      <c r="AF106" s="402" t="str">
        <f ca="1">IFERROR(INDEX(Year!$BD$67:$BD$118,AB106),"")</f>
        <v/>
      </c>
      <c r="DC106" s="438" t="str">
        <f>IF(OR(DD106="",DD106=0),"",MAX(DC$105:DC105)+1)</f>
        <v/>
      </c>
      <c r="DD106" s="434" t="str">
        <f>IF(CW6="","",IF(NOT(DA6="Income"),CW6,""))</f>
        <v/>
      </c>
      <c r="DE106" s="413" t="str">
        <f>IF(CZ6="","",IF(NOT(DA6="Income"),CZ6,""))</f>
        <v/>
      </c>
      <c r="DF106" s="438" t="str">
        <f>IF(OR(DG106="",DG106=0),"",MAX(DF$105:DF105)+1)</f>
        <v/>
      </c>
      <c r="DG106" s="412" t="str">
        <f>IF(CW6="","",IF(DA6="Income",CW6,""))</f>
        <v/>
      </c>
      <c r="DH106" s="413" t="str">
        <f>IF(CW6="","",IF(DA6="Income",CZ6,""))</f>
        <v/>
      </c>
      <c r="DI106" s="412" t="str">
        <f>IFERROR(INDEX($DD$106:$DD$123,MATCH(ROW()-ROW($DI$105),$DC$106:$DC$123,0)),"")</f>
        <v/>
      </c>
      <c r="DJ106" s="413" t="str">
        <f>IFERROR(INDEX($DE$106:$DE$123,MATCH(ROW()-ROW($DI$105),$DC$106:$DC$123,0)),"")</f>
        <v/>
      </c>
      <c r="DK106" s="412" t="str">
        <f>IFERROR(INDEX($DG$106:$DG$123,MATCH(ROW()-ROW($DK$105),$DF$106:$DF$123,0)),"")</f>
        <v/>
      </c>
      <c r="DL106" s="413" t="str">
        <f>IFERROR(INDEX($DH$106:$DH$123,MATCH(ROW()-ROW($DK$105),$DF$106:$DF$123,0)),"")</f>
        <v/>
      </c>
      <c r="DM106" s="292"/>
      <c r="DN106" s="425" t="str">
        <f>IF(DI106="","",CONCATENATE(DI106," - ",DJ106))</f>
        <v/>
      </c>
      <c r="DO106" s="295" t="str">
        <f>IF(DI107="","",CONCATENATE(DI107," - ",DJ107))</f>
        <v/>
      </c>
      <c r="DP106" s="295" t="str">
        <f>IF(DI108="","",CONCATENATE(DI108," - ",DJ108))</f>
        <v/>
      </c>
      <c r="DQ106" s="440" t="str">
        <f>IF(DK106="","",CONCATENATE(DK106," - ",DL106))</f>
        <v/>
      </c>
      <c r="DR106" s="441" t="str">
        <f>IF(DK107="","",CONCATENATE(DK107," - ",DL107))</f>
        <v/>
      </c>
      <c r="DS106" s="442" t="str">
        <f>IF(DK108="","",CONCATENATE(DK108," - ",DL108))</f>
        <v/>
      </c>
    </row>
    <row r="107" spans="28:123" x14ac:dyDescent="0.3">
      <c r="AB107" s="395" t="str">
        <f ca="1">IFERROR(MATCH($AB$92,OFFSET(Year!$BD$67:$BD$118,AB106,,1000),0)+AB106,"")</f>
        <v/>
      </c>
      <c r="AC107" s="340" t="str">
        <f ca="1">IFERROR(INDEX(Year!$BG$67:$BG$118,AB107),"")</f>
        <v/>
      </c>
      <c r="AD107" s="348" t="str">
        <f ca="1">IFERROR(INDEX(Year!$BE$67:$BE$118,AB107),"")</f>
        <v/>
      </c>
      <c r="AE107" s="363" t="str">
        <f ca="1">IFERROR(INDEX(Year!$BF$67:$BF$118,AB107),"")</f>
        <v/>
      </c>
      <c r="AF107" s="402" t="str">
        <f ca="1">IFERROR(INDEX(Year!$BD$67:$BD$118,AB107),"")</f>
        <v/>
      </c>
      <c r="DC107" s="438" t="str">
        <f>IF(OR(DD107="",DD107=0),"",MAX(DC$105:DC106)+1)</f>
        <v/>
      </c>
      <c r="DD107" s="434" t="str">
        <f t="shared" ref="DD107:DD123" si="212">IF(CW7="","",IF(NOT(DA7="Income"),CW7,""))</f>
        <v/>
      </c>
      <c r="DE107" s="413" t="str">
        <f t="shared" ref="DE107:DE123" si="213">IF(CZ7="","",IF(NOT(DA7="Income"),CZ7,""))</f>
        <v/>
      </c>
      <c r="DF107" s="431" t="str">
        <f>IF(OR(DG107="",DG107=0),"",MAX(DF$105:DF106)+1)</f>
        <v/>
      </c>
      <c r="DG107" s="412" t="str">
        <f t="shared" ref="DG107:DG123" si="214">IF(CW7="","",IF(DA7="Income",CW7,""))</f>
        <v/>
      </c>
      <c r="DH107" s="413" t="str">
        <f t="shared" ref="DH107:DH123" si="215">IF(CW7="","",IF(DA7="Income",CZ7,""))</f>
        <v/>
      </c>
      <c r="DI107" s="412" t="str">
        <f t="shared" ref="DI107:DI123" si="216">IFERROR(INDEX($DD$106:$DD$123,MATCH(ROW()-ROW($DI$105),$DC$106:$DC$123,0)),"")</f>
        <v/>
      </c>
      <c r="DJ107" s="413" t="str">
        <f t="shared" ref="DJ107:DJ123" si="217">IFERROR(INDEX($DE$106:$DE$123,MATCH(ROW()-ROW($DI$105),$DC$106:$DC$123,0)),"")</f>
        <v/>
      </c>
      <c r="DK107" s="412" t="str">
        <f t="shared" ref="DK107:DK123" si="218">IFERROR(INDEX($DG$106:$DG$123,MATCH(ROW()-ROW($DK$105),$DF$106:$DF$123,0)),"")</f>
        <v/>
      </c>
      <c r="DL107" s="413" t="str">
        <f t="shared" ref="DL107:DL123" si="219">IFERROR(INDEX($DH$106:$DH$123,MATCH(ROW()-ROW($DK$105),$DF$106:$DF$123,0)),"")</f>
        <v/>
      </c>
      <c r="DM107" s="292"/>
      <c r="DN107" s="425" t="str">
        <f>IF(DI109="","",CONCATENATE(DI109," - ",DJ109))</f>
        <v/>
      </c>
      <c r="DO107" s="295" t="str">
        <f>IF(DI110="","",CONCATENATE(DI110," - ",DJ110))</f>
        <v/>
      </c>
      <c r="DP107" s="295" t="str">
        <f>IF(DI111="","",CONCATENATE(DI111," - ",DJ111))</f>
        <v/>
      </c>
      <c r="DQ107" s="425" t="str">
        <f>IF(DK109="","",CONCATENATE(DK109," - ",DL109))</f>
        <v/>
      </c>
      <c r="DR107" s="295" t="str">
        <f>IF(DK110="","",CONCATENATE(DK110," - ",DL110))</f>
        <v/>
      </c>
      <c r="DS107" s="426" t="str">
        <f>IF(DK111="","",CONCATENATE(DK111," - ",DL111))</f>
        <v/>
      </c>
    </row>
    <row r="108" spans="28:123" x14ac:dyDescent="0.3">
      <c r="AB108" s="395" t="str">
        <f ca="1">IFERROR(MATCH($AB$92,OFFSET(Year!$BD$67:$BD$118,AB107,,1000),0)+AB107,"")</f>
        <v/>
      </c>
      <c r="AC108" s="340" t="str">
        <f ca="1">IFERROR(INDEX(Year!$BG$67:$BG$118,AB108),"")</f>
        <v/>
      </c>
      <c r="AD108" s="348" t="str">
        <f ca="1">IFERROR(INDEX(Year!$BE$67:$BE$118,AB108),"")</f>
        <v/>
      </c>
      <c r="AE108" s="363" t="str">
        <f ca="1">IFERROR(INDEX(Year!$BF$67:$BF$118,AB108),"")</f>
        <v/>
      </c>
      <c r="AF108" s="402" t="str">
        <f ca="1">IFERROR(INDEX(Year!$BD$67:$BD$118,AB108),"")</f>
        <v/>
      </c>
      <c r="DC108" s="438" t="str">
        <f>IF(OR(DD108="",DD108=0),"",MAX(DC$105:DC107)+1)</f>
        <v/>
      </c>
      <c r="DD108" s="434" t="str">
        <f t="shared" si="212"/>
        <v/>
      </c>
      <c r="DE108" s="413" t="str">
        <f t="shared" si="213"/>
        <v/>
      </c>
      <c r="DF108" s="431" t="str">
        <f>IF(OR(DG108="",DG108=0),"",MAX(DF$105:DF107)+1)</f>
        <v/>
      </c>
      <c r="DG108" s="412" t="str">
        <f t="shared" si="214"/>
        <v/>
      </c>
      <c r="DH108" s="413" t="str">
        <f t="shared" si="215"/>
        <v/>
      </c>
      <c r="DI108" s="412" t="str">
        <f t="shared" si="216"/>
        <v/>
      </c>
      <c r="DJ108" s="413" t="str">
        <f t="shared" si="217"/>
        <v/>
      </c>
      <c r="DK108" s="412" t="str">
        <f t="shared" si="218"/>
        <v/>
      </c>
      <c r="DL108" s="413" t="str">
        <f t="shared" si="219"/>
        <v/>
      </c>
      <c r="DM108" s="292"/>
      <c r="DN108" s="425" t="str">
        <f>IF(DI112="","",CONCATENATE(DI112," - ",DJ112))</f>
        <v/>
      </c>
      <c r="DO108" s="295" t="str">
        <f>IF(DI113="","",CONCATENATE(DI113," - ",DJ113))</f>
        <v/>
      </c>
      <c r="DP108" s="295" t="str">
        <f>IF(DI114="","",CONCATENATE(DI114," - ",DJ114))</f>
        <v/>
      </c>
      <c r="DQ108" s="425" t="str">
        <f>IF(DK112="","",CONCATENATE(DK112," - ",DL112))</f>
        <v/>
      </c>
      <c r="DR108" s="295" t="str">
        <f>IF(DK113="","",CONCATENATE(DK113," - ",DL113))</f>
        <v/>
      </c>
      <c r="DS108" s="426" t="str">
        <f>IF(DK114="","",CONCATENATE(DK114," - ",DL114))</f>
        <v/>
      </c>
    </row>
    <row r="109" spans="28:123" x14ac:dyDescent="0.3">
      <c r="AB109" s="395" t="str">
        <f ca="1">IFERROR(MATCH($AB$92,OFFSET(Year!$BD$67:$BD$118,AB108,,1000),0)+AB108,"")</f>
        <v/>
      </c>
      <c r="AC109" s="340" t="str">
        <f ca="1">IFERROR(INDEX(Year!$BG$67:$BG$118,AB109),"")</f>
        <v/>
      </c>
      <c r="AD109" s="348" t="str">
        <f ca="1">IFERROR(INDEX(Year!$BE$67:$BE$118,AB109),"")</f>
        <v/>
      </c>
      <c r="AE109" s="363" t="str">
        <f ca="1">IFERROR(INDEX(Year!$BF$67:$BF$118,AB109),"")</f>
        <v/>
      </c>
      <c r="AF109" s="402" t="str">
        <f ca="1">IFERROR(INDEX(Year!$BD$67:$BD$118,AB109),"")</f>
        <v/>
      </c>
      <c r="DC109" s="438" t="str">
        <f>IF(OR(DD109="",DD109=0),"",MAX(DC$105:DC108)+1)</f>
        <v/>
      </c>
      <c r="DD109" s="434" t="str">
        <f t="shared" si="212"/>
        <v/>
      </c>
      <c r="DE109" s="413" t="str">
        <f t="shared" si="213"/>
        <v/>
      </c>
      <c r="DF109" s="431" t="str">
        <f>IF(OR(DG109="",DG109=0),"",MAX(DF$105:DF108)+1)</f>
        <v/>
      </c>
      <c r="DG109" s="412" t="str">
        <f t="shared" si="214"/>
        <v/>
      </c>
      <c r="DH109" s="413" t="str">
        <f t="shared" si="215"/>
        <v/>
      </c>
      <c r="DI109" s="412" t="str">
        <f t="shared" si="216"/>
        <v/>
      </c>
      <c r="DJ109" s="413" t="str">
        <f t="shared" si="217"/>
        <v/>
      </c>
      <c r="DK109" s="412" t="str">
        <f t="shared" si="218"/>
        <v/>
      </c>
      <c r="DL109" s="413" t="str">
        <f t="shared" si="219"/>
        <v/>
      </c>
      <c r="DM109" s="293"/>
      <c r="DN109" s="425" t="str">
        <f>IF(DI115="","",CONCATENATE(DI115," - ",DJ115))</f>
        <v/>
      </c>
      <c r="DO109" s="295" t="str">
        <f>IF(DI116="","",CONCATENATE(DI116," - ",DJ116))</f>
        <v/>
      </c>
      <c r="DP109" s="295" t="str">
        <f>IF(DI117="","",CONCATENATE(DI117," - ",DJ117))</f>
        <v/>
      </c>
      <c r="DQ109" s="425" t="str">
        <f>IF(DK115="","",CONCATENATE(DK115," - ",DL115))</f>
        <v/>
      </c>
      <c r="DR109" s="295" t="str">
        <f>IF(DK116="","",CONCATENATE(DK116," - ",DL116))</f>
        <v/>
      </c>
      <c r="DS109" s="426" t="str">
        <f>IF(DK117="","",CONCATENATE(DK117," - ",DL117))</f>
        <v/>
      </c>
    </row>
    <row r="110" spans="28:123" x14ac:dyDescent="0.3">
      <c r="AB110" s="395" t="str">
        <f ca="1">IFERROR(MATCH($AB$92,OFFSET(Year!$BD$67:$BD$118,AB109,,1000),0)+AB109,"")</f>
        <v/>
      </c>
      <c r="AC110" s="340" t="str">
        <f ca="1">IFERROR(INDEX(Year!$BG$67:$BG$118,AB110),"")</f>
        <v/>
      </c>
      <c r="AD110" s="348" t="str">
        <f ca="1">IFERROR(INDEX(Year!$BE$67:$BE$118,AB110),"")</f>
        <v/>
      </c>
      <c r="AE110" s="363" t="str">
        <f ca="1">IFERROR(INDEX(Year!$BF$67:$BF$118,AB110),"")</f>
        <v/>
      </c>
      <c r="AF110" s="402" t="str">
        <f ca="1">IFERROR(INDEX(Year!$BD$67:$BD$118,AB110),"")</f>
        <v/>
      </c>
      <c r="DC110" s="438" t="str">
        <f>IF(OR(DD110="",DD110=0),"",MAX(DC$105:DC109)+1)</f>
        <v/>
      </c>
      <c r="DD110" s="434" t="str">
        <f t="shared" si="212"/>
        <v/>
      </c>
      <c r="DE110" s="413" t="str">
        <f t="shared" si="213"/>
        <v/>
      </c>
      <c r="DF110" s="431" t="str">
        <f>IF(OR(DG110="",DG110=0),"",MAX(DF$105:DF109)+1)</f>
        <v/>
      </c>
      <c r="DG110" s="412" t="str">
        <f t="shared" si="214"/>
        <v/>
      </c>
      <c r="DH110" s="413" t="str">
        <f t="shared" si="215"/>
        <v/>
      </c>
      <c r="DI110" s="412" t="str">
        <f t="shared" si="216"/>
        <v/>
      </c>
      <c r="DJ110" s="413" t="str">
        <f t="shared" si="217"/>
        <v/>
      </c>
      <c r="DK110" s="412" t="str">
        <f t="shared" si="218"/>
        <v/>
      </c>
      <c r="DL110" s="413" t="str">
        <f t="shared" si="219"/>
        <v/>
      </c>
      <c r="DM110" s="292"/>
      <c r="DN110" s="425" t="str">
        <f>IF(DI118="","",CONCATENATE(DI118," - ",DJ118))</f>
        <v/>
      </c>
      <c r="DO110" s="295" t="str">
        <f>IF(DI119="","",CONCATENATE(DI119," - ",DJ119))</f>
        <v/>
      </c>
      <c r="DP110" s="295" t="str">
        <f>IF(DI120="","",CONCATENATE(DI120," - ",DJ120))</f>
        <v/>
      </c>
      <c r="DQ110" s="425" t="str">
        <f>IF(DK118="","",CONCATENATE(DK118," - ",DL118))</f>
        <v/>
      </c>
      <c r="DR110" s="295" t="str">
        <f>IF(DK119="","",CONCATENATE(DK119," - ",DL119))</f>
        <v/>
      </c>
      <c r="DS110" s="426" t="str">
        <f>IF(DK120="","",CONCATENATE(DK120," - ",DL120))</f>
        <v/>
      </c>
    </row>
    <row r="111" spans="28:123" ht="15.75" thickBot="1" x14ac:dyDescent="0.35">
      <c r="AB111" s="395" t="str">
        <f ca="1">IFERROR(MATCH($AB$92,OFFSET(Year!$BD$67:$BD$118,AB110,,1000),0)+AB110,"")</f>
        <v/>
      </c>
      <c r="AC111" s="340" t="str">
        <f ca="1">IFERROR(INDEX(Year!$BG$67:$BG$118,AB111),"")</f>
        <v/>
      </c>
      <c r="AD111" s="348" t="str">
        <f ca="1">IFERROR(INDEX(Year!$BE$67:$BE$118,AB111),"")</f>
        <v/>
      </c>
      <c r="AE111" s="363" t="str">
        <f ca="1">IFERROR(INDEX(Year!$BF$67:$BF$118,AB111),"")</f>
        <v/>
      </c>
      <c r="AF111" s="402" t="str">
        <f ca="1">IFERROR(INDEX(Year!$BD$67:$BD$118,AB111),"")</f>
        <v/>
      </c>
      <c r="DC111" s="438" t="str">
        <f>IF(OR(DD111="",DD111=0),"",MAX(DC$105:DC110)+1)</f>
        <v/>
      </c>
      <c r="DD111" s="434" t="str">
        <f t="shared" si="212"/>
        <v/>
      </c>
      <c r="DE111" s="413" t="str">
        <f t="shared" si="213"/>
        <v/>
      </c>
      <c r="DF111" s="431" t="str">
        <f>IF(OR(DG111="",DG111=0),"",MAX(DF$105:DF110)+1)</f>
        <v/>
      </c>
      <c r="DG111" s="412" t="str">
        <f t="shared" si="214"/>
        <v/>
      </c>
      <c r="DH111" s="413" t="str">
        <f t="shared" si="215"/>
        <v/>
      </c>
      <c r="DI111" s="412" t="str">
        <f t="shared" si="216"/>
        <v/>
      </c>
      <c r="DJ111" s="413" t="str">
        <f t="shared" si="217"/>
        <v/>
      </c>
      <c r="DK111" s="412" t="str">
        <f t="shared" si="218"/>
        <v/>
      </c>
      <c r="DL111" s="413" t="str">
        <f t="shared" si="219"/>
        <v/>
      </c>
      <c r="DM111" s="292"/>
      <c r="DN111" s="427" t="str">
        <f>IF(DI121="","",CONCATENATE(DI121," - ",DJ121))</f>
        <v/>
      </c>
      <c r="DO111" s="428" t="str">
        <f>IF(DI122="","",CONCATENATE(DI122," - ",DJ122))</f>
        <v/>
      </c>
      <c r="DP111" s="428" t="str">
        <f>IF(DI123="","",CONCATENATE(DI123," - ",DJ123))</f>
        <v/>
      </c>
      <c r="DQ111" s="427" t="str">
        <f>IF(DK121="","",CONCATENATE(DK121," - ",DL121))</f>
        <v/>
      </c>
      <c r="DR111" s="428" t="str">
        <f>IF(DK122="","",CONCATENATE(DK122," - ",DL122))</f>
        <v/>
      </c>
      <c r="DS111" s="429" t="str">
        <f>IF(DK123="","",CONCATENATE(DK123," - ",DL123))</f>
        <v/>
      </c>
    </row>
    <row r="112" spans="28:123" ht="15.75" thickBot="1" x14ac:dyDescent="0.35">
      <c r="AB112" s="395" t="str">
        <f ca="1">IFERROR(MATCH($AB$92,OFFSET(Year!$BD$67:$BD$118,AB111,,1000),0)+AB111,"")</f>
        <v/>
      </c>
      <c r="AC112" s="340" t="str">
        <f ca="1">IFERROR(INDEX(Year!$BG$67:$BG$118,AB112),"")</f>
        <v/>
      </c>
      <c r="AD112" s="348" t="str">
        <f ca="1">IFERROR(INDEX(Year!$BE$67:$BE$118,AB112),"")</f>
        <v/>
      </c>
      <c r="AE112" s="363" t="str">
        <f ca="1">IFERROR(INDEX(Year!$BF$67:$BF$118,AB112),"")</f>
        <v/>
      </c>
      <c r="AF112" s="402" t="str">
        <f ca="1">IFERROR(INDEX(Year!$BD$67:$BD$118,AB112),"")</f>
        <v/>
      </c>
      <c r="DC112" s="438" t="str">
        <f>IF(OR(DD112="",DD112=0),"",MAX(DC$105:DC111)+1)</f>
        <v/>
      </c>
      <c r="DD112" s="434" t="str">
        <f t="shared" si="212"/>
        <v/>
      </c>
      <c r="DE112" s="413" t="str">
        <f t="shared" si="213"/>
        <v/>
      </c>
      <c r="DF112" s="431" t="str">
        <f>IF(OR(DG112="",DG112=0),"",MAX(DF$105:DF111)+1)</f>
        <v/>
      </c>
      <c r="DG112" s="412" t="str">
        <f t="shared" si="214"/>
        <v/>
      </c>
      <c r="DH112" s="413" t="str">
        <f t="shared" si="215"/>
        <v/>
      </c>
      <c r="DI112" s="412" t="str">
        <f t="shared" si="216"/>
        <v/>
      </c>
      <c r="DJ112" s="413" t="str">
        <f t="shared" si="217"/>
        <v/>
      </c>
      <c r="DK112" s="412" t="str">
        <f t="shared" si="218"/>
        <v/>
      </c>
      <c r="DL112" s="413" t="str">
        <f t="shared" si="219"/>
        <v/>
      </c>
      <c r="DM112" s="292"/>
      <c r="DN112" s="1192" t="s">
        <v>505</v>
      </c>
      <c r="DO112" s="1193"/>
      <c r="DP112" s="443" t="str">
        <f>IF(DJ106="","",SUM(DJ106:DJ123))</f>
        <v/>
      </c>
      <c r="DQ112" s="1192" t="s">
        <v>506</v>
      </c>
      <c r="DR112" s="1193"/>
      <c r="DS112" s="444" t="str">
        <f>IF(DL106="","",SUM(DL106:DL123))</f>
        <v/>
      </c>
    </row>
    <row r="113" spans="28:123" x14ac:dyDescent="0.3">
      <c r="AB113" s="395" t="str">
        <f ca="1">IFERROR(MATCH($AB$92,OFFSET(Year!$BD$67:$BD$118,AB112,,1000),0)+AB112,"")</f>
        <v/>
      </c>
      <c r="AC113" s="340" t="str">
        <f ca="1">IFERROR(INDEX(Year!$BG$67:$BG$118,AB113),"")</f>
        <v/>
      </c>
      <c r="AD113" s="348" t="str">
        <f ca="1">IFERROR(INDEX(Year!$BE$67:$BE$118,AB113),"")</f>
        <v/>
      </c>
      <c r="AE113" s="363" t="str">
        <f ca="1">IFERROR(INDEX(Year!$BF$67:$BF$118,AB113),"")</f>
        <v/>
      </c>
      <c r="AF113" s="402" t="str">
        <f ca="1">IFERROR(INDEX(Year!$BD$67:$BD$118,AB113),"")</f>
        <v/>
      </c>
      <c r="DC113" s="438" t="str">
        <f>IF(OR(DD113="",DD113=0),"",MAX(DC$105:DC112)+1)</f>
        <v/>
      </c>
      <c r="DD113" s="434" t="str">
        <f t="shared" si="212"/>
        <v/>
      </c>
      <c r="DE113" s="413" t="str">
        <f t="shared" si="213"/>
        <v/>
      </c>
      <c r="DF113" s="431" t="str">
        <f>IF(OR(DG113="",DG113=0),"",MAX(DF$105:DF112)+1)</f>
        <v/>
      </c>
      <c r="DG113" s="412" t="str">
        <f t="shared" si="214"/>
        <v/>
      </c>
      <c r="DH113" s="413" t="str">
        <f t="shared" si="215"/>
        <v/>
      </c>
      <c r="DI113" s="412" t="str">
        <f t="shared" si="216"/>
        <v/>
      </c>
      <c r="DJ113" s="413" t="str">
        <f t="shared" si="217"/>
        <v/>
      </c>
      <c r="DK113" s="412" t="str">
        <f t="shared" si="218"/>
        <v/>
      </c>
      <c r="DL113" s="413" t="str">
        <f t="shared" si="219"/>
        <v/>
      </c>
      <c r="DM113" s="292"/>
      <c r="DN113" s="292"/>
      <c r="DO113" s="292"/>
      <c r="DP113" s="292"/>
      <c r="DQ113" s="292"/>
      <c r="DR113" s="292"/>
      <c r="DS113" s="292"/>
    </row>
    <row r="114" spans="28:123" x14ac:dyDescent="0.3">
      <c r="AB114" s="395" t="str">
        <f ca="1">IFERROR(MATCH($AB$92,OFFSET(Year!$BD$67:$BD$118,AB113,,1000),0)+AB113,"")</f>
        <v/>
      </c>
      <c r="AC114" s="340" t="str">
        <f ca="1">IFERROR(INDEX(Year!$BG$67:$BG$118,AB114),"")</f>
        <v/>
      </c>
      <c r="AD114" s="348" t="str">
        <f ca="1">IFERROR(INDEX(Year!$BE$67:$BE$118,AB114),"")</f>
        <v/>
      </c>
      <c r="AE114" s="363" t="str">
        <f ca="1">IFERROR(INDEX(Year!$BF$67:$BF$118,AB114),"")</f>
        <v/>
      </c>
      <c r="AF114" s="402" t="str">
        <f ca="1">IFERROR(INDEX(Year!$BD$67:$BD$118,AB114),"")</f>
        <v/>
      </c>
      <c r="DC114" s="438" t="str">
        <f>IF(OR(DD114="",DD114=0),"",MAX(DC$105:DC113)+1)</f>
        <v/>
      </c>
      <c r="DD114" s="434" t="str">
        <f t="shared" si="212"/>
        <v/>
      </c>
      <c r="DE114" s="413" t="str">
        <f t="shared" si="213"/>
        <v/>
      </c>
      <c r="DF114" s="431" t="str">
        <f>IF(OR(DG114="",DG114=0),"",MAX(DF$105:DF113)+1)</f>
        <v/>
      </c>
      <c r="DG114" s="412" t="str">
        <f t="shared" si="214"/>
        <v/>
      </c>
      <c r="DH114" s="413" t="str">
        <f t="shared" si="215"/>
        <v/>
      </c>
      <c r="DI114" s="412" t="str">
        <f t="shared" si="216"/>
        <v/>
      </c>
      <c r="DJ114" s="413" t="str">
        <f t="shared" si="217"/>
        <v/>
      </c>
      <c r="DK114" s="412" t="str">
        <f t="shared" si="218"/>
        <v/>
      </c>
      <c r="DL114" s="413" t="str">
        <f t="shared" si="219"/>
        <v/>
      </c>
      <c r="DM114" s="292"/>
      <c r="DN114" s="292"/>
      <c r="DO114" s="292"/>
      <c r="DP114" s="292"/>
      <c r="DQ114" s="292"/>
      <c r="DR114" s="292"/>
      <c r="DS114" s="292"/>
    </row>
    <row r="115" spans="28:123" x14ac:dyDescent="0.3">
      <c r="AB115" s="395" t="str">
        <f ca="1">IFERROR(MATCH($AB$92,OFFSET(Year!$BD$67:$BD$118,AB114,,1000),0)+AB114,"")</f>
        <v/>
      </c>
      <c r="AC115" s="340" t="str">
        <f ca="1">IFERROR(INDEX(Year!$BG$67:$BG$118,AB115),"")</f>
        <v/>
      </c>
      <c r="AD115" s="348" t="str">
        <f ca="1">IFERROR(INDEX(Year!$BE$67:$BE$118,AB115),"")</f>
        <v/>
      </c>
      <c r="AE115" s="363" t="str">
        <f ca="1">IFERROR(INDEX(Year!$BF$67:$BF$118,AB115),"")</f>
        <v/>
      </c>
      <c r="AF115" s="402" t="str">
        <f ca="1">IFERROR(INDEX(Year!$BD$67:$BD$118,AB115),"")</f>
        <v/>
      </c>
      <c r="DC115" s="438" t="str">
        <f>IF(OR(DD115="",DD115=0),"",MAX(DC$105:DC114)+1)</f>
        <v/>
      </c>
      <c r="DD115" s="434" t="str">
        <f t="shared" si="212"/>
        <v/>
      </c>
      <c r="DE115" s="413" t="str">
        <f t="shared" si="213"/>
        <v/>
      </c>
      <c r="DF115" s="431" t="str">
        <f>IF(OR(DG115="",DG115=0),"",MAX(DF$105:DF114)+1)</f>
        <v/>
      </c>
      <c r="DG115" s="412" t="str">
        <f t="shared" si="214"/>
        <v/>
      </c>
      <c r="DH115" s="413" t="str">
        <f t="shared" si="215"/>
        <v/>
      </c>
      <c r="DI115" s="412" t="str">
        <f t="shared" si="216"/>
        <v/>
      </c>
      <c r="DJ115" s="413" t="str">
        <f t="shared" si="217"/>
        <v/>
      </c>
      <c r="DK115" s="412" t="str">
        <f t="shared" si="218"/>
        <v/>
      </c>
      <c r="DL115" s="413" t="str">
        <f t="shared" si="219"/>
        <v/>
      </c>
      <c r="DN115" s="292"/>
      <c r="DO115" s="292"/>
      <c r="DP115" s="292"/>
      <c r="DQ115" s="292"/>
      <c r="DR115" s="292"/>
      <c r="DS115" s="292"/>
    </row>
    <row r="116" spans="28:123" x14ac:dyDescent="0.3">
      <c r="AB116" s="395" t="str">
        <f ca="1">IFERROR(MATCH($AB$92,OFFSET(Year!$BD$67:$BD$118,AB115,,1000),0)+AB115,"")</f>
        <v/>
      </c>
      <c r="AC116" s="340" t="str">
        <f ca="1">IFERROR(INDEX(Year!$BG$67:$BG$118,AB116),"")</f>
        <v/>
      </c>
      <c r="AD116" s="348" t="str">
        <f ca="1">IFERROR(INDEX(Year!$BE$67:$BE$118,AB116),"")</f>
        <v/>
      </c>
      <c r="AE116" s="363" t="str">
        <f ca="1">IFERROR(INDEX(Year!$BF$67:$BF$118,AB116),"")</f>
        <v/>
      </c>
      <c r="AF116" s="402" t="str">
        <f ca="1">IFERROR(INDEX(Year!$BD$67:$BD$118,AB116),"")</f>
        <v/>
      </c>
      <c r="DC116" s="438" t="str">
        <f>IF(OR(DD116="",DD116=0),"",MAX(DC$105:DC115)+1)</f>
        <v/>
      </c>
      <c r="DD116" s="434" t="str">
        <f t="shared" si="212"/>
        <v/>
      </c>
      <c r="DE116" s="413" t="str">
        <f t="shared" si="213"/>
        <v/>
      </c>
      <c r="DF116" s="431" t="str">
        <f>IF(OR(DG116="",DG116=0),"",MAX(DF$105:DF115)+1)</f>
        <v/>
      </c>
      <c r="DG116" s="412" t="str">
        <f t="shared" si="214"/>
        <v/>
      </c>
      <c r="DH116" s="413" t="str">
        <f t="shared" si="215"/>
        <v/>
      </c>
      <c r="DI116" s="412" t="str">
        <f t="shared" si="216"/>
        <v/>
      </c>
      <c r="DJ116" s="413" t="str">
        <f t="shared" si="217"/>
        <v/>
      </c>
      <c r="DK116" s="412" t="str">
        <f t="shared" si="218"/>
        <v/>
      </c>
      <c r="DL116" s="413" t="str">
        <f t="shared" si="219"/>
        <v/>
      </c>
      <c r="DM116" s="278"/>
    </row>
    <row r="117" spans="28:123" x14ac:dyDescent="0.3">
      <c r="AB117" s="395" t="str">
        <f ca="1">IFERROR(MATCH($AB$92,OFFSET(Year!$BD$67:$BD$118,AB116,,1000),0)+AB116,"")</f>
        <v/>
      </c>
      <c r="AC117" s="340" t="str">
        <f ca="1">IFERROR(INDEX(Year!$BG$67:$BG$118,AB117),"")</f>
        <v/>
      </c>
      <c r="AD117" s="348" t="str">
        <f ca="1">IFERROR(INDEX(Year!$BE$67:$BE$118,AB117),"")</f>
        <v/>
      </c>
      <c r="AE117" s="363" t="str">
        <f ca="1">IFERROR(INDEX(Year!$BF$67:$BF$118,AB117),"")</f>
        <v/>
      </c>
      <c r="AF117" s="402" t="str">
        <f ca="1">IFERROR(INDEX(Year!$BD$67:$BD$118,AB117),"")</f>
        <v/>
      </c>
      <c r="DC117" s="438" t="str">
        <f>IF(OR(DD117="",DD117=0),"",MAX(DC$105:DC116)+1)</f>
        <v/>
      </c>
      <c r="DD117" s="435" t="str">
        <f t="shared" si="212"/>
        <v/>
      </c>
      <c r="DE117" s="413" t="str">
        <f t="shared" si="213"/>
        <v/>
      </c>
      <c r="DF117" s="432" t="str">
        <f>IF(OR(DG117="",DG117=0),"",MAX(DF$105:DF116)+1)</f>
        <v/>
      </c>
      <c r="DG117" s="414" t="str">
        <f t="shared" si="214"/>
        <v/>
      </c>
      <c r="DH117" s="415" t="str">
        <f t="shared" si="215"/>
        <v/>
      </c>
      <c r="DI117" s="414" t="str">
        <f t="shared" si="216"/>
        <v/>
      </c>
      <c r="DJ117" s="413" t="str">
        <f t="shared" si="217"/>
        <v/>
      </c>
      <c r="DK117" s="414" t="str">
        <f t="shared" si="218"/>
        <v/>
      </c>
      <c r="DL117" s="415" t="str">
        <f t="shared" si="219"/>
        <v/>
      </c>
      <c r="DM117" s="278"/>
      <c r="DN117" s="278"/>
      <c r="DO117" s="278"/>
      <c r="DP117" s="278"/>
      <c r="DQ117" s="278"/>
      <c r="DR117" s="278"/>
      <c r="DS117" s="278"/>
    </row>
    <row r="118" spans="28:123" x14ac:dyDescent="0.3">
      <c r="AB118" s="395" t="str">
        <f ca="1">IFERROR(MATCH($AB$92,OFFSET(Year!$BD$67:$BD$118,AB117,,1000),0)+AB117,"")</f>
        <v/>
      </c>
      <c r="AC118" s="340" t="str">
        <f ca="1">IFERROR(INDEX(Year!$BG$67:$BG$118,AB118),"")</f>
        <v/>
      </c>
      <c r="AD118" s="348" t="str">
        <f ca="1">IFERROR(INDEX(Year!$BE$67:$BE$118,AB118),"")</f>
        <v/>
      </c>
      <c r="AE118" s="363" t="str">
        <f ca="1">IFERROR(INDEX(Year!$BF$67:$BF$118,AB118),"")</f>
        <v/>
      </c>
      <c r="AF118" s="402" t="str">
        <f ca="1">IFERROR(INDEX(Year!$BD$67:$BD$118,AB118),"")</f>
        <v/>
      </c>
      <c r="DC118" s="438" t="str">
        <f>IF(OR(DD118="",DD118=0),"",MAX(DC$105:DC117)+1)</f>
        <v/>
      </c>
      <c r="DD118" s="434" t="str">
        <f t="shared" si="212"/>
        <v/>
      </c>
      <c r="DE118" s="413" t="str">
        <f t="shared" si="213"/>
        <v/>
      </c>
      <c r="DF118" s="431" t="str">
        <f>IF(OR(DG118="",DG118=0),"",MAX(DF$105:DF117)+1)</f>
        <v/>
      </c>
      <c r="DG118" s="412" t="str">
        <f t="shared" si="214"/>
        <v/>
      </c>
      <c r="DH118" s="413" t="str">
        <f t="shared" si="215"/>
        <v/>
      </c>
      <c r="DI118" s="412" t="str">
        <f t="shared" si="216"/>
        <v/>
      </c>
      <c r="DJ118" s="413" t="str">
        <f t="shared" si="217"/>
        <v/>
      </c>
      <c r="DK118" s="412" t="str">
        <f t="shared" si="218"/>
        <v/>
      </c>
      <c r="DL118" s="413" t="str">
        <f t="shared" si="219"/>
        <v/>
      </c>
      <c r="DM118" s="278"/>
      <c r="DN118" s="278"/>
      <c r="DO118" s="278"/>
      <c r="DP118" s="278"/>
      <c r="DQ118" s="278"/>
      <c r="DR118" s="278"/>
      <c r="DS118" s="278"/>
    </row>
    <row r="119" spans="28:123" x14ac:dyDescent="0.3">
      <c r="AB119" s="395" t="str">
        <f ca="1">IFERROR(MATCH($AB$92,OFFSET(Year!$BD$67:$BD$118,AB118,,1000),0)+AB118,"")</f>
        <v/>
      </c>
      <c r="AC119" s="340" t="str">
        <f ca="1">IFERROR(INDEX(Year!$BG$67:$BG$118,AB119),"")</f>
        <v/>
      </c>
      <c r="AD119" s="348" t="str">
        <f ca="1">IFERROR(INDEX(Year!$BE$67:$BE$118,AB119),"")</f>
        <v/>
      </c>
      <c r="AE119" s="363" t="str">
        <f ca="1">IFERROR(INDEX(Year!$BF$67:$BF$118,AB119),"")</f>
        <v/>
      </c>
      <c r="AF119" s="402" t="str">
        <f ca="1">IFERROR(INDEX(Year!$BD$67:$BD$118,AB119),"")</f>
        <v/>
      </c>
      <c r="DC119" s="438" t="str">
        <f>IF(OR(DD119="",DD119=0),"",MAX(DC$105:DC118)+1)</f>
        <v/>
      </c>
      <c r="DD119" s="434" t="str">
        <f t="shared" si="212"/>
        <v/>
      </c>
      <c r="DE119" s="413" t="str">
        <f t="shared" si="213"/>
        <v/>
      </c>
      <c r="DF119" s="431" t="str">
        <f>IF(OR(DG119="",DG119=0),"",MAX(DF$105:DF118)+1)</f>
        <v/>
      </c>
      <c r="DG119" s="412" t="str">
        <f t="shared" si="214"/>
        <v/>
      </c>
      <c r="DH119" s="413" t="str">
        <f t="shared" si="215"/>
        <v/>
      </c>
      <c r="DI119" s="412" t="str">
        <f t="shared" si="216"/>
        <v/>
      </c>
      <c r="DJ119" s="413" t="str">
        <f t="shared" si="217"/>
        <v/>
      </c>
      <c r="DK119" s="412" t="str">
        <f t="shared" si="218"/>
        <v/>
      </c>
      <c r="DL119" s="413" t="str">
        <f t="shared" si="219"/>
        <v/>
      </c>
      <c r="DM119" s="278"/>
      <c r="DN119" s="278"/>
      <c r="DO119" s="278"/>
      <c r="DP119" s="278"/>
      <c r="DQ119" s="278"/>
      <c r="DR119" s="278"/>
      <c r="DS119" s="278"/>
    </row>
    <row r="120" spans="28:123" x14ac:dyDescent="0.3">
      <c r="AB120" s="395" t="str">
        <f ca="1">IFERROR(MATCH($AB$92,OFFSET(Year!$BD$67:$BD$118,AB119,,1000),0)+AB119,"")</f>
        <v/>
      </c>
      <c r="AC120" s="340" t="str">
        <f ca="1">IFERROR(INDEX(Year!$BG$67:$BG$118,AB120),"")</f>
        <v/>
      </c>
      <c r="AD120" s="348" t="str">
        <f ca="1">IFERROR(INDEX(Year!$BE$67:$BE$118,AB120),"")</f>
        <v/>
      </c>
      <c r="AE120" s="363" t="str">
        <f ca="1">IFERROR(INDEX(Year!$BF$67:$BF$118,AB120),"")</f>
        <v/>
      </c>
      <c r="AF120" s="402" t="str">
        <f ca="1">IFERROR(INDEX(Year!$BD$67:$BD$118,AB120),"")</f>
        <v/>
      </c>
      <c r="DC120" s="438" t="str">
        <f>IF(OR(DD120="",DD120=0),"",MAX(DC$105:DC119)+1)</f>
        <v/>
      </c>
      <c r="DD120" s="434" t="str">
        <f t="shared" si="212"/>
        <v/>
      </c>
      <c r="DE120" s="413" t="str">
        <f t="shared" si="213"/>
        <v/>
      </c>
      <c r="DF120" s="431" t="str">
        <f>IF(OR(DG120="",DG120=0),"",MAX(DF$105:DF119)+1)</f>
        <v/>
      </c>
      <c r="DG120" s="412" t="str">
        <f t="shared" si="214"/>
        <v/>
      </c>
      <c r="DH120" s="413" t="str">
        <f t="shared" si="215"/>
        <v/>
      </c>
      <c r="DI120" s="412" t="str">
        <f t="shared" si="216"/>
        <v/>
      </c>
      <c r="DJ120" s="413" t="str">
        <f t="shared" si="217"/>
        <v/>
      </c>
      <c r="DK120" s="412" t="str">
        <f t="shared" si="218"/>
        <v/>
      </c>
      <c r="DL120" s="413" t="str">
        <f t="shared" si="219"/>
        <v/>
      </c>
      <c r="DM120" s="278"/>
      <c r="DN120" s="278"/>
      <c r="DO120" s="278"/>
      <c r="DP120" s="278"/>
      <c r="DQ120" s="278"/>
      <c r="DR120" s="278"/>
      <c r="DS120" s="278"/>
    </row>
    <row r="121" spans="28:123" x14ac:dyDescent="0.3">
      <c r="AB121" s="395" t="str">
        <f ca="1">IFERROR(MATCH($AB$92,OFFSET(Year!$BD$67:$BD$118,AB120,,1000),0)+AB120,"")</f>
        <v/>
      </c>
      <c r="AC121" s="340" t="str">
        <f ca="1">IFERROR(INDEX(Year!$BG$67:$BG$118,AB121),"")</f>
        <v/>
      </c>
      <c r="AD121" s="348" t="str">
        <f ca="1">IFERROR(INDEX(Year!$BE$67:$BE$118,AB121),"")</f>
        <v/>
      </c>
      <c r="AE121" s="363" t="str">
        <f ca="1">IFERROR(INDEX(Year!$BF$67:$BF$118,AB121),"")</f>
        <v/>
      </c>
      <c r="AF121" s="402" t="str">
        <f ca="1">IFERROR(INDEX(Year!$BD$67:$BD$118,AB121),"")</f>
        <v/>
      </c>
      <c r="DC121" s="438" t="str">
        <f>IF(OR(DD121="",DD121=0),"",MAX(DC$105:DC120)+1)</f>
        <v/>
      </c>
      <c r="DD121" s="434" t="str">
        <f t="shared" si="212"/>
        <v/>
      </c>
      <c r="DE121" s="413" t="str">
        <f t="shared" si="213"/>
        <v/>
      </c>
      <c r="DF121" s="431" t="str">
        <f>IF(OR(DG121="",DG121=0),"",MAX(DF$105:DF120)+1)</f>
        <v/>
      </c>
      <c r="DG121" s="412" t="str">
        <f t="shared" si="214"/>
        <v/>
      </c>
      <c r="DH121" s="413" t="str">
        <f t="shared" si="215"/>
        <v/>
      </c>
      <c r="DI121" s="412" t="str">
        <f t="shared" si="216"/>
        <v/>
      </c>
      <c r="DJ121" s="413" t="str">
        <f t="shared" si="217"/>
        <v/>
      </c>
      <c r="DK121" s="412" t="str">
        <f t="shared" si="218"/>
        <v/>
      </c>
      <c r="DL121" s="413" t="str">
        <f t="shared" si="219"/>
        <v/>
      </c>
      <c r="DN121" s="278"/>
      <c r="DO121" s="278"/>
      <c r="DP121" s="278"/>
      <c r="DQ121" s="278"/>
      <c r="DR121" s="278"/>
      <c r="DS121" s="278"/>
    </row>
    <row r="122" spans="28:123" x14ac:dyDescent="0.3">
      <c r="AB122" s="395" t="str">
        <f ca="1">IFERROR(MATCH($AB$92,OFFSET(Year!$BD$67:$BD$118,AB121,,1000),0)+AB121,"")</f>
        <v/>
      </c>
      <c r="AC122" s="340" t="str">
        <f ca="1">IFERROR(INDEX(Year!$BG$67:$BG$118,AB122),"")</f>
        <v/>
      </c>
      <c r="AD122" s="348" t="str">
        <f ca="1">IFERROR(INDEX(Year!$BE$67:$BE$118,AB122),"")</f>
        <v/>
      </c>
      <c r="AE122" s="363" t="str">
        <f ca="1">IFERROR(INDEX(Year!$BF$67:$BF$118,AB122),"")</f>
        <v/>
      </c>
      <c r="AF122" s="402" t="str">
        <f ca="1">IFERROR(INDEX(Year!$BD$67:$BD$118,AB122),"")</f>
        <v/>
      </c>
      <c r="DC122" s="438" t="str">
        <f>IF(OR(DD122="",DD122=0),"",MAX(DC$105:DC121)+1)</f>
        <v/>
      </c>
      <c r="DD122" s="434" t="str">
        <f t="shared" si="212"/>
        <v/>
      </c>
      <c r="DE122" s="413" t="str">
        <f t="shared" si="213"/>
        <v/>
      </c>
      <c r="DF122" s="431" t="str">
        <f>IF(OR(DG122="",DG122=0),"",MAX(DF$105:DF121)+1)</f>
        <v/>
      </c>
      <c r="DG122" s="412" t="str">
        <f t="shared" si="214"/>
        <v/>
      </c>
      <c r="DH122" s="413" t="str">
        <f t="shared" si="215"/>
        <v/>
      </c>
      <c r="DI122" s="412" t="str">
        <f t="shared" si="216"/>
        <v/>
      </c>
      <c r="DJ122" s="413" t="str">
        <f t="shared" si="217"/>
        <v/>
      </c>
      <c r="DK122" s="412" t="str">
        <f t="shared" si="218"/>
        <v/>
      </c>
      <c r="DL122" s="413" t="str">
        <f t="shared" si="219"/>
        <v/>
      </c>
    </row>
    <row r="123" spans="28:123" ht="15.75" thickBot="1" x14ac:dyDescent="0.35">
      <c r="AB123" s="408" t="str">
        <f ca="1">IFERROR(MATCH($AB$92,OFFSET(Year!$BD$67:$BD$118,AB122,,1000),0)+AB122,"")</f>
        <v/>
      </c>
      <c r="AC123" s="399" t="str">
        <f ca="1">IFERROR(INDEX(Year!$BG$67:$BG$118,AB123),"")</f>
        <v/>
      </c>
      <c r="AD123" s="349" t="str">
        <f ca="1">IFERROR(INDEX(Year!$BE$67:$BE$118,AB123),"")</f>
        <v/>
      </c>
      <c r="AE123" s="364" t="str">
        <f ca="1">IFERROR(INDEX(Year!$BF$67:$BF$118,AB123),"")</f>
        <v/>
      </c>
      <c r="AF123" s="403" t="str">
        <f ca="1">IFERROR(INDEX(Year!$BD$67:$BD$118,AB123),"")</f>
        <v/>
      </c>
      <c r="DC123" s="439" t="str">
        <f>IF(OR(DD123="",DD123=0),"",MAX(DC$105:DC122)+1)</f>
        <v/>
      </c>
      <c r="DD123" s="436" t="str">
        <f t="shared" si="212"/>
        <v/>
      </c>
      <c r="DE123" s="422" t="str">
        <f t="shared" si="213"/>
        <v/>
      </c>
      <c r="DF123" s="433" t="str">
        <f>IF(OR(DG123="",DG123=0),"",MAX(DF$105:DF122)+1)</f>
        <v/>
      </c>
      <c r="DG123" s="420" t="str">
        <f t="shared" si="214"/>
        <v/>
      </c>
      <c r="DH123" s="422" t="str">
        <f t="shared" si="215"/>
        <v/>
      </c>
      <c r="DI123" s="420" t="str">
        <f t="shared" si="216"/>
        <v/>
      </c>
      <c r="DJ123" s="422" t="str">
        <f t="shared" si="217"/>
        <v/>
      </c>
      <c r="DK123" s="420" t="str">
        <f t="shared" si="218"/>
        <v/>
      </c>
      <c r="DL123" s="422" t="str">
        <f t="shared" si="219"/>
        <v/>
      </c>
    </row>
    <row r="124" spans="28:123" ht="15.75" thickBot="1" x14ac:dyDescent="0.35"/>
    <row r="125" spans="28:123" x14ac:dyDescent="0.3">
      <c r="AB125" s="1093" t="s">
        <v>24</v>
      </c>
      <c r="AC125" s="1094"/>
      <c r="AD125" s="1094"/>
      <c r="AE125" s="1094"/>
      <c r="AF125" s="1095"/>
    </row>
    <row r="126" spans="28:123" x14ac:dyDescent="0.3">
      <c r="AB126" s="389"/>
      <c r="AC126" s="400" t="s">
        <v>495</v>
      </c>
      <c r="AD126" s="400" t="s">
        <v>192</v>
      </c>
      <c r="AE126" s="400" t="s">
        <v>193</v>
      </c>
      <c r="AF126" s="401" t="s">
        <v>11</v>
      </c>
    </row>
    <row r="127" spans="28:123" x14ac:dyDescent="0.3">
      <c r="AB127" s="395">
        <f ca="1">IFERROR(MATCH($AB$125,OFFSET(Year!$BD$67:$BD$118,AB126,,1000),0)+AB126,"")</f>
        <v>13</v>
      </c>
      <c r="AC127" s="340">
        <f ca="1">IFERROR(INDEX(Year!$BG$67:$BG$118,AB127),"")</f>
        <v>5</v>
      </c>
      <c r="AD127" s="348" t="str">
        <f ca="1">IFERROR(INDEX(Year!$BE$67:$BE$118,AB127),"")</f>
        <v>Pet Care</v>
      </c>
      <c r="AE127" s="363">
        <f ca="1">IFERROR(INDEX(Year!$BF$67:$BF$118,AB127),"")</f>
        <v>80</v>
      </c>
      <c r="AF127" s="402" t="str">
        <f ca="1">IFERROR(INDEX(Year!$BD$67:$BD$118,AB127),"")</f>
        <v>Liquid Bills</v>
      </c>
    </row>
    <row r="128" spans="28:123" x14ac:dyDescent="0.3">
      <c r="AB128" s="358">
        <f ca="1">IFERROR(MATCH($AB$125,OFFSET(Year!$BD$67:$BD$118,AB127,,1000),0)+AB127,"")</f>
        <v>14</v>
      </c>
      <c r="AC128" s="384">
        <f ca="1">IFERROR(INDEX(Year!$BG$67:$BG$118,AB128),"")</f>
        <v>8</v>
      </c>
      <c r="AD128" s="356" t="str">
        <f ca="1">IFERROR(INDEX(Year!$BE$67:$BE$118,AB128),"")</f>
        <v>Car 1 Gas</v>
      </c>
      <c r="AE128" s="363">
        <f ca="1">IFERROR(INDEX(Year!$BF$67:$BF$118,AB128),"")</f>
        <v>50</v>
      </c>
      <c r="AF128" s="402" t="str">
        <f ca="1">IFERROR(INDEX(Year!$BD$67:$BD$118,AB128),"")</f>
        <v>Liquid Bills</v>
      </c>
    </row>
    <row r="129" spans="28:32" x14ac:dyDescent="0.3">
      <c r="AB129" s="358">
        <f ca="1">IFERROR(MATCH($AB$125,OFFSET(Year!$BD$67:$BD$118,AB128,,1000),0)+AB128,"")</f>
        <v>15</v>
      </c>
      <c r="AC129" s="384">
        <f ca="1">IFERROR(INDEX(Year!$BG$67:$BG$118,AB129),"")</f>
        <v>22</v>
      </c>
      <c r="AD129" s="356" t="str">
        <f ca="1">IFERROR(INDEX(Year!$BE$67:$BE$118,AB129),"")</f>
        <v>Car 1 Gas</v>
      </c>
      <c r="AE129" s="363">
        <f ca="1">IFERROR(INDEX(Year!$BF$67:$BF$118,AB129),"")</f>
        <v>50</v>
      </c>
      <c r="AF129" s="402" t="str">
        <f ca="1">IFERROR(INDEX(Year!$BD$67:$BD$118,AB129),"")</f>
        <v>Liquid Bills</v>
      </c>
    </row>
    <row r="130" spans="28:32" x14ac:dyDescent="0.3">
      <c r="AB130" s="358">
        <f ca="1">IFERROR(MATCH($AB$125,OFFSET(Year!$BD$67:$BD$118,AB129,,1000),0)+AB129,"")</f>
        <v>16</v>
      </c>
      <c r="AC130" s="384">
        <f ca="1">IFERROR(INDEX(Year!$BG$67:$BG$118,AB130),"")</f>
        <v>3</v>
      </c>
      <c r="AD130" s="356" t="str">
        <f ca="1">IFERROR(INDEX(Year!$BE$67:$BE$118,AB130),"")</f>
        <v>Car 2 Gas</v>
      </c>
      <c r="AE130" s="363">
        <f ca="1">IFERROR(INDEX(Year!$BF$67:$BF$118,AB130),"")</f>
        <v>80</v>
      </c>
      <c r="AF130" s="402" t="str">
        <f ca="1">IFERROR(INDEX(Year!$BD$67:$BD$118,AB130),"")</f>
        <v>Liquid Bills</v>
      </c>
    </row>
    <row r="131" spans="28:32" x14ac:dyDescent="0.3">
      <c r="AB131" s="358">
        <f ca="1">IFERROR(MATCH($AB$125,OFFSET(Year!$BD$67:$BD$118,AB130,,1000),0)+AB130,"")</f>
        <v>17</v>
      </c>
      <c r="AC131" s="384">
        <f ca="1">IFERROR(INDEX(Year!$BG$67:$BG$118,AB131),"")</f>
        <v>17</v>
      </c>
      <c r="AD131" s="356" t="str">
        <f ca="1">IFERROR(INDEX(Year!$BE$67:$BE$118,AB131),"")</f>
        <v>Car 2 Gas</v>
      </c>
      <c r="AE131" s="363">
        <f ca="1">IFERROR(INDEX(Year!$BF$67:$BF$118,AB131),"")</f>
        <v>80</v>
      </c>
      <c r="AF131" s="402" t="str">
        <f ca="1">IFERROR(INDEX(Year!$BD$67:$BD$118,AB131),"")</f>
        <v>Liquid Bills</v>
      </c>
    </row>
    <row r="132" spans="28:32" x14ac:dyDescent="0.3">
      <c r="AB132" s="358">
        <f ca="1">IFERROR(MATCH($AB$125,OFFSET(Year!$BD$67:$BD$118,AB131,,1000),0)+AB131,"")</f>
        <v>18</v>
      </c>
      <c r="AC132" s="384">
        <f ca="1">IFERROR(INDEX(Year!$BG$67:$BG$118,AB132),"")</f>
        <v>31</v>
      </c>
      <c r="AD132" s="356" t="str">
        <f ca="1">IFERROR(INDEX(Year!$BE$67:$BE$118,AB132),"")</f>
        <v>Car 2 Gas</v>
      </c>
      <c r="AE132" s="363">
        <f ca="1">IFERROR(INDEX(Year!$BF$67:$BF$118,AB132),"")</f>
        <v>80</v>
      </c>
      <c r="AF132" s="402" t="str">
        <f ca="1">IFERROR(INDEX(Year!$BD$67:$BD$118,AB132),"")</f>
        <v>Liquid Bills</v>
      </c>
    </row>
    <row r="133" spans="28:32" x14ac:dyDescent="0.3">
      <c r="AB133" s="358">
        <f ca="1">IFERROR(MATCH($AB$125,OFFSET(Year!$BD$67:$BD$118,AB132,,1000),0)+AB132,"")</f>
        <v>19</v>
      </c>
      <c r="AC133" s="384">
        <f ca="1">IFERROR(INDEX(Year!$BG$67:$BG$118,AB133),"")</f>
        <v>2</v>
      </c>
      <c r="AD133" s="356" t="str">
        <f ca="1">IFERROR(INDEX(Year!$BE$67:$BE$118,AB133),"")</f>
        <v>Groceries</v>
      </c>
      <c r="AE133" s="363">
        <f ca="1">IFERROR(INDEX(Year!$BF$67:$BF$118,AB133),"")</f>
        <v>125</v>
      </c>
      <c r="AF133" s="402" t="str">
        <f ca="1">IFERROR(INDEX(Year!$BD$67:$BD$118,AB133),"")</f>
        <v>Liquid Bills</v>
      </c>
    </row>
    <row r="134" spans="28:32" x14ac:dyDescent="0.3">
      <c r="AB134" s="358">
        <f ca="1">IFERROR(MATCH($AB$125,OFFSET(Year!$BD$67:$BD$118,AB133,,1000),0)+AB133,"")</f>
        <v>20</v>
      </c>
      <c r="AC134" s="384">
        <f ca="1">IFERROR(INDEX(Year!$BG$67:$BG$118,AB134),"")</f>
        <v>9</v>
      </c>
      <c r="AD134" s="356" t="str">
        <f ca="1">IFERROR(INDEX(Year!$BE$67:$BE$118,AB134),"")</f>
        <v>Groceries</v>
      </c>
      <c r="AE134" s="363">
        <f ca="1">IFERROR(INDEX(Year!$BF$67:$BF$118,AB134),"")</f>
        <v>125</v>
      </c>
      <c r="AF134" s="402" t="str">
        <f ca="1">IFERROR(INDEX(Year!$BD$67:$BD$118,AB134),"")</f>
        <v>Liquid Bills</v>
      </c>
    </row>
    <row r="135" spans="28:32" x14ac:dyDescent="0.3">
      <c r="AB135" s="358">
        <f ca="1">IFERROR(MATCH($AB$125,OFFSET(Year!$BD$67:$BD$118,AB134,,1000),0)+AB134,"")</f>
        <v>21</v>
      </c>
      <c r="AC135" s="384">
        <f ca="1">IFERROR(INDEX(Year!$BG$67:$BG$118,AB135),"")</f>
        <v>16</v>
      </c>
      <c r="AD135" s="356" t="str">
        <f ca="1">IFERROR(INDEX(Year!$BE$67:$BE$118,AB135),"")</f>
        <v>Groceries</v>
      </c>
      <c r="AE135" s="363">
        <f ca="1">IFERROR(INDEX(Year!$BF$67:$BF$118,AB135),"")</f>
        <v>125</v>
      </c>
      <c r="AF135" s="402" t="str">
        <f ca="1">IFERROR(INDEX(Year!$BD$67:$BD$118,AB135),"")</f>
        <v>Liquid Bills</v>
      </c>
    </row>
    <row r="136" spans="28:32" x14ac:dyDescent="0.3">
      <c r="AB136" s="358">
        <f ca="1">IFERROR(MATCH($AB$125,OFFSET(Year!$BD$67:$BD$118,AB135,,1000),0)+AB135,"")</f>
        <v>22</v>
      </c>
      <c r="AC136" s="384">
        <f ca="1">IFERROR(INDEX(Year!$BG$67:$BG$118,AB136),"")</f>
        <v>23</v>
      </c>
      <c r="AD136" s="356" t="str">
        <f ca="1">IFERROR(INDEX(Year!$BE$67:$BE$118,AB136),"")</f>
        <v>Groceries</v>
      </c>
      <c r="AE136" s="363">
        <f ca="1">IFERROR(INDEX(Year!$BF$67:$BF$118,AB136),"")</f>
        <v>125</v>
      </c>
      <c r="AF136" s="402" t="str">
        <f ca="1">IFERROR(INDEX(Year!$BD$67:$BD$118,AB136),"")</f>
        <v>Liquid Bills</v>
      </c>
    </row>
    <row r="137" spans="28:32" x14ac:dyDescent="0.3">
      <c r="AB137" s="358">
        <f ca="1">IFERROR(MATCH($AB$125,OFFSET(Year!$BD$67:$BD$118,AB136,,1000),0)+AB136,"")</f>
        <v>23</v>
      </c>
      <c r="AC137" s="384">
        <f ca="1">IFERROR(INDEX(Year!$BG$67:$BG$118,AB137),"")</f>
        <v>30</v>
      </c>
      <c r="AD137" s="356" t="str">
        <f ca="1">IFERROR(INDEX(Year!$BE$67:$BE$118,AB137),"")</f>
        <v>Groceries</v>
      </c>
      <c r="AE137" s="363">
        <f ca="1">IFERROR(INDEX(Year!$BF$67:$BF$118,AB137),"")</f>
        <v>125</v>
      </c>
      <c r="AF137" s="402" t="str">
        <f ca="1">IFERROR(INDEX(Year!$BD$67:$BD$118,AB137),"")</f>
        <v>Liquid Bills</v>
      </c>
    </row>
    <row r="138" spans="28:32" x14ac:dyDescent="0.3">
      <c r="AB138" s="358">
        <f ca="1">IFERROR(MATCH($AB$125,OFFSET(Year!$BD$67:$BD$118,AB137,,1000),0)+AB137,"")</f>
        <v>69</v>
      </c>
      <c r="AC138" s="384" t="str">
        <f ca="1">IFERROR(INDEX(Year!$BG$67:$BG$118,AB138),"")</f>
        <v/>
      </c>
      <c r="AD138" s="356" t="str">
        <f ca="1">IFERROR(INDEX(Year!$BE$67:$BE$118,AB138),"")</f>
        <v/>
      </c>
      <c r="AE138" s="363" t="str">
        <f ca="1">IFERROR(INDEX(Year!$BF$67:$BF$118,AB138),"")</f>
        <v/>
      </c>
      <c r="AF138" s="402" t="str">
        <f ca="1">IFERROR(INDEX(Year!$BD$67:$BD$118,AB138),"")</f>
        <v/>
      </c>
    </row>
    <row r="139" spans="28:32" x14ac:dyDescent="0.3">
      <c r="AB139" s="358">
        <f ca="1">IFERROR(MATCH($AB$125,OFFSET(Year!$BD$67:$BD$118,AB138,,1000),0)+AB138,"")</f>
        <v>70</v>
      </c>
      <c r="AC139" s="384" t="str">
        <f ca="1">IFERROR(INDEX(Year!$BG$67:$BG$118,AB139),"")</f>
        <v/>
      </c>
      <c r="AD139" s="356" t="str">
        <f ca="1">IFERROR(INDEX(Year!$BE$67:$BE$118,AB139),"")</f>
        <v/>
      </c>
      <c r="AE139" s="363" t="str">
        <f ca="1">IFERROR(INDEX(Year!$BF$67:$BF$118,AB139),"")</f>
        <v/>
      </c>
      <c r="AF139" s="402" t="str">
        <f ca="1">IFERROR(INDEX(Year!$BD$67:$BD$118,AB139),"")</f>
        <v/>
      </c>
    </row>
    <row r="140" spans="28:32" x14ac:dyDescent="0.3">
      <c r="AB140" s="358">
        <f ca="1">IFERROR(MATCH($AB$125,OFFSET(Year!$BD$67:$BD$118,AB139,,1000),0)+AB139,"")</f>
        <v>71</v>
      </c>
      <c r="AC140" s="384" t="str">
        <f ca="1">IFERROR(INDEX(Year!$BG$67:$BG$118,AB140),"")</f>
        <v/>
      </c>
      <c r="AD140" s="356" t="str">
        <f ca="1">IFERROR(INDEX(Year!$BE$67:$BE$118,AB140),"")</f>
        <v/>
      </c>
      <c r="AE140" s="363" t="str">
        <f ca="1">IFERROR(INDEX(Year!$BF$67:$BF$118,AB140),"")</f>
        <v/>
      </c>
      <c r="AF140" s="402" t="str">
        <f ca="1">IFERROR(INDEX(Year!$BD$67:$BD$118,AB140),"")</f>
        <v/>
      </c>
    </row>
    <row r="141" spans="28:32" x14ac:dyDescent="0.3">
      <c r="AB141" s="358">
        <f ca="1">IFERROR(MATCH($AB$125,OFFSET(Year!$BD$67:$BD$118,AB140,,1000),0)+AB140,"")</f>
        <v>72</v>
      </c>
      <c r="AC141" s="384" t="str">
        <f ca="1">IFERROR(INDEX(Year!$BG$67:$BG$118,AB141),"")</f>
        <v/>
      </c>
      <c r="AD141" s="356" t="str">
        <f ca="1">IFERROR(INDEX(Year!$BE$67:$BE$118,AB141),"")</f>
        <v/>
      </c>
      <c r="AE141" s="363" t="str">
        <f ca="1">IFERROR(INDEX(Year!$BF$67:$BF$118,AB141),"")</f>
        <v/>
      </c>
      <c r="AF141" s="402" t="str">
        <f ca="1">IFERROR(INDEX(Year!$BD$67:$BD$118,AB141),"")</f>
        <v/>
      </c>
    </row>
    <row r="142" spans="28:32" x14ac:dyDescent="0.3">
      <c r="AB142" s="358">
        <f ca="1">IFERROR(MATCH($AB$125,OFFSET(Year!$BD$67:$BD$118,AB141,,1000),0)+AB141,"")</f>
        <v>73</v>
      </c>
      <c r="AC142" s="384" t="str">
        <f ca="1">IFERROR(INDEX(Year!$BG$67:$BG$118,AB142),"")</f>
        <v/>
      </c>
      <c r="AD142" s="356" t="str">
        <f ca="1">IFERROR(INDEX(Year!$BE$67:$BE$118,AB142),"")</f>
        <v/>
      </c>
      <c r="AE142" s="363" t="str">
        <f ca="1">IFERROR(INDEX(Year!$BF$67:$BF$118,AB142),"")</f>
        <v/>
      </c>
      <c r="AF142" s="402" t="str">
        <f ca="1">IFERROR(INDEX(Year!$BD$67:$BD$118,AB142),"")</f>
        <v/>
      </c>
    </row>
    <row r="143" spans="28:32" x14ac:dyDescent="0.3">
      <c r="AB143" s="358">
        <f ca="1">IFERROR(MATCH($AB$125,OFFSET(Year!$BD$67:$BD$118,AB142,,1000),0)+AB142,"")</f>
        <v>74</v>
      </c>
      <c r="AC143" s="384" t="str">
        <f ca="1">IFERROR(INDEX(Year!$BG$67:$BG$118,AB143),"")</f>
        <v/>
      </c>
      <c r="AD143" s="356" t="str">
        <f ca="1">IFERROR(INDEX(Year!$BE$67:$BE$118,AB143),"")</f>
        <v/>
      </c>
      <c r="AE143" s="363" t="str">
        <f ca="1">IFERROR(INDEX(Year!$BF$67:$BF$118,AB143),"")</f>
        <v/>
      </c>
      <c r="AF143" s="402" t="str">
        <f ca="1">IFERROR(INDEX(Year!$BD$67:$BD$118,AB143),"")</f>
        <v/>
      </c>
    </row>
    <row r="144" spans="28:32" x14ac:dyDescent="0.3">
      <c r="AB144" s="358">
        <f ca="1">IFERROR(MATCH($AB$125,OFFSET(Year!$BD$67:$BD$118,AB143,,1000),0)+AB143,"")</f>
        <v>75</v>
      </c>
      <c r="AC144" s="384" t="str">
        <f ca="1">IFERROR(INDEX(Year!$BG$67:$BG$118,AB144),"")</f>
        <v/>
      </c>
      <c r="AD144" s="356" t="str">
        <f ca="1">IFERROR(INDEX(Year!$BE$67:$BE$118,AB144),"")</f>
        <v/>
      </c>
      <c r="AE144" s="363" t="str">
        <f ca="1">IFERROR(INDEX(Year!$BF$67:$BF$118,AB144),"")</f>
        <v/>
      </c>
      <c r="AF144" s="402" t="str">
        <f ca="1">IFERROR(INDEX(Year!$BD$67:$BD$118,AB144),"")</f>
        <v/>
      </c>
    </row>
    <row r="145" spans="28:32" x14ac:dyDescent="0.3">
      <c r="AB145" s="358">
        <f ca="1">IFERROR(MATCH($AB$125,OFFSET(Year!$BD$67:$BD$118,AB144,,1000),0)+AB144,"")</f>
        <v>76</v>
      </c>
      <c r="AC145" s="384" t="str">
        <f ca="1">IFERROR(INDEX(Year!$BG$67:$BG$118,AB145),"")</f>
        <v/>
      </c>
      <c r="AD145" s="356" t="str">
        <f ca="1">IFERROR(INDEX(Year!$BE$67:$BE$118,AB145),"")</f>
        <v/>
      </c>
      <c r="AE145" s="363" t="str">
        <f ca="1">IFERROR(INDEX(Year!$BF$67:$BF$118,AB145),"")</f>
        <v/>
      </c>
      <c r="AF145" s="402" t="str">
        <f ca="1">IFERROR(INDEX(Year!$BD$67:$BD$118,AB145),"")</f>
        <v/>
      </c>
    </row>
    <row r="146" spans="28:32" x14ac:dyDescent="0.3">
      <c r="AB146" s="358">
        <f ca="1">IFERROR(MATCH($AB$125,OFFSET(Year!$BD$67:$BD$118,AB145,,1000),0)+AB145,"")</f>
        <v>77</v>
      </c>
      <c r="AC146" s="384" t="str">
        <f ca="1">IFERROR(INDEX(Year!$BG$67:$BG$118,AB146),"")</f>
        <v/>
      </c>
      <c r="AD146" s="356" t="str">
        <f ca="1">IFERROR(INDEX(Year!$BE$67:$BE$118,AB146),"")</f>
        <v/>
      </c>
      <c r="AE146" s="363" t="str">
        <f ca="1">IFERROR(INDEX(Year!$BF$67:$BF$118,AB146),"")</f>
        <v/>
      </c>
      <c r="AF146" s="402" t="str">
        <f ca="1">IFERROR(INDEX(Year!$BD$67:$BD$118,AB146),"")</f>
        <v/>
      </c>
    </row>
    <row r="147" spans="28:32" x14ac:dyDescent="0.3">
      <c r="AB147" s="358" t="str">
        <f ca="1">IFERROR(MATCH($AB$125,OFFSET(Year!$BD$67:$BD$118,AB146,,1000),0)+AB146,"")</f>
        <v/>
      </c>
      <c r="AC147" s="384" t="str">
        <f ca="1">IFERROR(INDEX(Year!$BG$67:$BG$118,AB147),"")</f>
        <v/>
      </c>
      <c r="AD147" s="356" t="str">
        <f ca="1">IFERROR(INDEX(Year!$BE$67:$BE$118,AB147),"")</f>
        <v/>
      </c>
      <c r="AE147" s="363" t="str">
        <f ca="1">IFERROR(INDEX(Year!$BF$67:$BF$118,AB147),"")</f>
        <v/>
      </c>
      <c r="AF147" s="402" t="str">
        <f ca="1">IFERROR(INDEX(Year!$BD$67:$BD$118,AB147),"")</f>
        <v/>
      </c>
    </row>
    <row r="148" spans="28:32" x14ac:dyDescent="0.3">
      <c r="AB148" s="358" t="str">
        <f ca="1">IFERROR(MATCH($AB$125,OFFSET(Year!$BD$67:$BD$118,AB147,,1000),0)+AB147,"")</f>
        <v/>
      </c>
      <c r="AC148" s="384" t="str">
        <f ca="1">IFERROR(INDEX(Year!$BG$67:$BG$118,AB148),"")</f>
        <v/>
      </c>
      <c r="AD148" s="356" t="str">
        <f ca="1">IFERROR(INDEX(Year!$BE$67:$BE$118,AB148),"")</f>
        <v/>
      </c>
      <c r="AE148" s="363" t="str">
        <f ca="1">IFERROR(INDEX(Year!$BF$67:$BF$118,AB148),"")</f>
        <v/>
      </c>
      <c r="AF148" s="402" t="str">
        <f ca="1">IFERROR(INDEX(Year!$BD$67:$BD$118,AB148),"")</f>
        <v/>
      </c>
    </row>
    <row r="149" spans="28:32" x14ac:dyDescent="0.3">
      <c r="AB149" s="358" t="str">
        <f ca="1">IFERROR(MATCH($AB$125,OFFSET(Year!$BD$67:$BD$118,AB148,,1000),0)+AB148,"")</f>
        <v/>
      </c>
      <c r="AC149" s="384" t="str">
        <f ca="1">IFERROR(INDEX(Year!$BG$67:$BG$118,AB149),"")</f>
        <v/>
      </c>
      <c r="AD149" s="356" t="str">
        <f ca="1">IFERROR(INDEX(Year!$BE$67:$BE$118,AB149),"")</f>
        <v/>
      </c>
      <c r="AE149" s="363" t="str">
        <f ca="1">IFERROR(INDEX(Year!$BF$67:$BF$118,AB149),"")</f>
        <v/>
      </c>
      <c r="AF149" s="402" t="str">
        <f ca="1">IFERROR(INDEX(Year!$BD$67:$BD$118,AB149),"")</f>
        <v/>
      </c>
    </row>
    <row r="150" spans="28:32" x14ac:dyDescent="0.3">
      <c r="AB150" s="358" t="str">
        <f ca="1">IFERROR(MATCH($AB$125,OFFSET(Year!$BD$67:$BD$118,AB149,,1000),0)+AB149,"")</f>
        <v/>
      </c>
      <c r="AC150" s="384" t="str">
        <f ca="1">IFERROR(INDEX(Year!$BG$67:$BG$118,AB150),"")</f>
        <v/>
      </c>
      <c r="AD150" s="356" t="str">
        <f ca="1">IFERROR(INDEX(Year!$BE$67:$BE$118,AB150),"")</f>
        <v/>
      </c>
      <c r="AE150" s="363" t="str">
        <f ca="1">IFERROR(INDEX(Year!$BF$67:$BF$118,AB150),"")</f>
        <v/>
      </c>
      <c r="AF150" s="402" t="str">
        <f ca="1">IFERROR(INDEX(Year!$BD$67:$BD$118,AB150),"")</f>
        <v/>
      </c>
    </row>
    <row r="151" spans="28:32" x14ac:dyDescent="0.3">
      <c r="AB151" s="358" t="str">
        <f ca="1">IFERROR(MATCH($AB$125,OFFSET(Year!$BD$67:$BD$118,AB150,,1000),0)+AB150,"")</f>
        <v/>
      </c>
      <c r="AC151" s="384" t="str">
        <f ca="1">IFERROR(INDEX(Year!$BG$67:$BG$118,AB151),"")</f>
        <v/>
      </c>
      <c r="AD151" s="356" t="str">
        <f ca="1">IFERROR(INDEX(Year!$BE$67:$BE$118,AB151),"")</f>
        <v/>
      </c>
      <c r="AE151" s="363" t="str">
        <f ca="1">IFERROR(INDEX(Year!$BF$67:$BF$118,AB151),"")</f>
        <v/>
      </c>
      <c r="AF151" s="402" t="str">
        <f ca="1">IFERROR(INDEX(Year!$BD$67:$BD$118,AB151),"")</f>
        <v/>
      </c>
    </row>
    <row r="152" spans="28:32" x14ac:dyDescent="0.3">
      <c r="AB152" s="358" t="str">
        <f ca="1">IFERROR(MATCH($AB$125,OFFSET(Year!$BD$67:$BD$118,AB151,,1000),0)+AB151,"")</f>
        <v/>
      </c>
      <c r="AC152" s="384" t="str">
        <f ca="1">IFERROR(INDEX(Year!$BG$67:$BG$118,AB152),"")</f>
        <v/>
      </c>
      <c r="AD152" s="356" t="str">
        <f ca="1">IFERROR(INDEX(Year!$BE$67:$BE$118,AB152),"")</f>
        <v/>
      </c>
      <c r="AE152" s="363" t="str">
        <f ca="1">IFERROR(INDEX(Year!$BF$67:$BF$118,AB152),"")</f>
        <v/>
      </c>
      <c r="AF152" s="402" t="str">
        <f ca="1">IFERROR(INDEX(Year!$BD$67:$BD$118,AB152),"")</f>
        <v/>
      </c>
    </row>
    <row r="153" spans="28:32" x14ac:dyDescent="0.3">
      <c r="AB153" s="358" t="str">
        <f ca="1">IFERROR(MATCH($AB$125,OFFSET(Year!$BD$67:$BD$118,AB152,,1000),0)+AB152,"")</f>
        <v/>
      </c>
      <c r="AC153" s="384" t="str">
        <f ca="1">IFERROR(INDEX(Year!$BG$67:$BG$118,AB153),"")</f>
        <v/>
      </c>
      <c r="AD153" s="356" t="str">
        <f ca="1">IFERROR(INDEX(Year!$BE$67:$BE$118,AB153),"")</f>
        <v/>
      </c>
      <c r="AE153" s="363" t="str">
        <f ca="1">IFERROR(INDEX(Year!$BF$67:$BF$118,AB153),"")</f>
        <v/>
      </c>
      <c r="AF153" s="402" t="str">
        <f ca="1">IFERROR(INDEX(Year!$BD$67:$BD$118,AB153),"")</f>
        <v/>
      </c>
    </row>
    <row r="154" spans="28:32" x14ac:dyDescent="0.3">
      <c r="AB154" s="358" t="str">
        <f ca="1">IFERROR(MATCH($AB$125,OFFSET(Year!$BD$67:$BD$118,AB153,,1000),0)+AB153,"")</f>
        <v/>
      </c>
      <c r="AC154" s="384" t="str">
        <f ca="1">IFERROR(INDEX(Year!$BG$67:$BG$118,AB154),"")</f>
        <v/>
      </c>
      <c r="AD154" s="356" t="str">
        <f ca="1">IFERROR(INDEX(Year!$BE$67:$BE$118,AB154),"")</f>
        <v/>
      </c>
      <c r="AE154" s="363" t="str">
        <f ca="1">IFERROR(INDEX(Year!$BF$67:$BF$118,AB154),"")</f>
        <v/>
      </c>
      <c r="AF154" s="402" t="str">
        <f ca="1">IFERROR(INDEX(Year!$BD$67:$BD$118,AB154),"")</f>
        <v/>
      </c>
    </row>
    <row r="155" spans="28:32" x14ac:dyDescent="0.3">
      <c r="AB155" s="358" t="str">
        <f ca="1">IFERROR(MATCH($AB$125,OFFSET(Year!$BD$67:$BD$118,AB154,,1000),0)+AB154,"")</f>
        <v/>
      </c>
      <c r="AC155" s="384" t="str">
        <f ca="1">IFERROR(INDEX(Year!$BG$67:$BG$118,AB155),"")</f>
        <v/>
      </c>
      <c r="AD155" s="356" t="str">
        <f ca="1">IFERROR(INDEX(Year!$BE$67:$BE$118,AB155),"")</f>
        <v/>
      </c>
      <c r="AE155" s="363" t="str">
        <f ca="1">IFERROR(INDEX(Year!$BF$67:$BF$118,AB155),"")</f>
        <v/>
      </c>
      <c r="AF155" s="402" t="str">
        <f ca="1">IFERROR(INDEX(Year!$BD$67:$BD$118,AB155),"")</f>
        <v/>
      </c>
    </row>
    <row r="156" spans="28:32" ht="15.75" thickBot="1" x14ac:dyDescent="0.35">
      <c r="AB156" s="359" t="str">
        <f ca="1">IFERROR(MATCH($AB$125,OFFSET(Year!$BD$67:$BD$118,AB155,,1000),0)+AB155,"")</f>
        <v/>
      </c>
      <c r="AC156" s="386" t="str">
        <f ca="1">IFERROR(INDEX(Year!$BG$67:$BG$118,AB156),"")</f>
        <v/>
      </c>
      <c r="AD156" s="360" t="str">
        <f ca="1">IFERROR(INDEX(Year!$BE$67:$BE$118,AB156),"")</f>
        <v/>
      </c>
      <c r="AE156" s="364" t="str">
        <f ca="1">IFERROR(INDEX(Year!$BF$67:$BF$118,AB156),"")</f>
        <v/>
      </c>
      <c r="AF156" s="365" t="str">
        <f ca="1">IFERROR(INDEX(Year!$BD$67:$BD$118,AB156),"")</f>
        <v/>
      </c>
    </row>
  </sheetData>
  <mergeCells count="397">
    <mergeCell ref="P62:Q62"/>
    <mergeCell ref="P63:Q63"/>
    <mergeCell ref="P64:Q64"/>
    <mergeCell ref="P65:Q65"/>
    <mergeCell ref="P66:R66"/>
    <mergeCell ref="P67:R67"/>
    <mergeCell ref="P68:R68"/>
    <mergeCell ref="P69:S69"/>
    <mergeCell ref="P53:Q53"/>
    <mergeCell ref="P54:Q54"/>
    <mergeCell ref="P55:Q55"/>
    <mergeCell ref="P56:Q56"/>
    <mergeCell ref="P57:Q57"/>
    <mergeCell ref="P58:Q58"/>
    <mergeCell ref="P59:Q59"/>
    <mergeCell ref="P60:Q60"/>
    <mergeCell ref="P61:Q61"/>
    <mergeCell ref="P44:S44"/>
    <mergeCell ref="P45:Q45"/>
    <mergeCell ref="P46:Q46"/>
    <mergeCell ref="P47:Q47"/>
    <mergeCell ref="P48:Q48"/>
    <mergeCell ref="P49:Q49"/>
    <mergeCell ref="P50:Q50"/>
    <mergeCell ref="P51:Q51"/>
    <mergeCell ref="P52:Q52"/>
    <mergeCell ref="DN112:DO112"/>
    <mergeCell ref="DQ112:DR112"/>
    <mergeCell ref="AB125:AF125"/>
    <mergeCell ref="AB92:AF92"/>
    <mergeCell ref="DN92:DO92"/>
    <mergeCell ref="DQ92:DR92"/>
    <mergeCell ref="DC104:DL104"/>
    <mergeCell ref="DN104:DS104"/>
    <mergeCell ref="DD105:DE105"/>
    <mergeCell ref="DG105:DH105"/>
    <mergeCell ref="DI105:DJ105"/>
    <mergeCell ref="DK105:DL105"/>
    <mergeCell ref="DN105:DP105"/>
    <mergeCell ref="DQ105:DS105"/>
    <mergeCell ref="AI84:AL84"/>
    <mergeCell ref="AM84:AP84"/>
    <mergeCell ref="DC84:DL84"/>
    <mergeCell ref="DN84:DS84"/>
    <mergeCell ref="DD85:DE85"/>
    <mergeCell ref="DG85:DH85"/>
    <mergeCell ref="DI85:DJ85"/>
    <mergeCell ref="DK85:DL85"/>
    <mergeCell ref="DN85:DP85"/>
    <mergeCell ref="DQ85:DS85"/>
    <mergeCell ref="AI68:AL68"/>
    <mergeCell ref="AM68:AP68"/>
    <mergeCell ref="AQ68:AT68"/>
    <mergeCell ref="AU68:AX68"/>
    <mergeCell ref="AY68:BB68"/>
    <mergeCell ref="BC68:BF68"/>
    <mergeCell ref="BG68:BJ68"/>
    <mergeCell ref="DN72:DO72"/>
    <mergeCell ref="DQ72:DR72"/>
    <mergeCell ref="DQ52:DR52"/>
    <mergeCell ref="AB59:AF59"/>
    <mergeCell ref="DC64:DL64"/>
    <mergeCell ref="DN64:DS64"/>
    <mergeCell ref="DD65:DE65"/>
    <mergeCell ref="DG65:DH65"/>
    <mergeCell ref="DI65:DJ65"/>
    <mergeCell ref="DK65:DL65"/>
    <mergeCell ref="DN65:DP65"/>
    <mergeCell ref="DQ65:DS65"/>
    <mergeCell ref="AC46:AF46"/>
    <mergeCell ref="AI52:AL52"/>
    <mergeCell ref="AM52:AP52"/>
    <mergeCell ref="AQ52:AT52"/>
    <mergeCell ref="AU52:AX52"/>
    <mergeCell ref="AY52:BB52"/>
    <mergeCell ref="BC52:BF52"/>
    <mergeCell ref="BG52:BJ52"/>
    <mergeCell ref="DN52:DO52"/>
    <mergeCell ref="V37:W37"/>
    <mergeCell ref="V38:W38"/>
    <mergeCell ref="V39:W39"/>
    <mergeCell ref="V40:W40"/>
    <mergeCell ref="DC44:DL44"/>
    <mergeCell ref="DN44:DS44"/>
    <mergeCell ref="DD45:DE45"/>
    <mergeCell ref="DG45:DH45"/>
    <mergeCell ref="DI45:DJ45"/>
    <mergeCell ref="DK45:DL45"/>
    <mergeCell ref="DN45:DP45"/>
    <mergeCell ref="DQ45:DS45"/>
    <mergeCell ref="U44:X44"/>
    <mergeCell ref="U45:V45"/>
    <mergeCell ref="DQ32:DR32"/>
    <mergeCell ref="V33:W33"/>
    <mergeCell ref="V34:W34"/>
    <mergeCell ref="V35:W35"/>
    <mergeCell ref="V36:W36"/>
    <mergeCell ref="AI36:AL36"/>
    <mergeCell ref="AM36:AP36"/>
    <mergeCell ref="AQ36:AT36"/>
    <mergeCell ref="AU36:AX36"/>
    <mergeCell ref="AY36:BB36"/>
    <mergeCell ref="BC36:BF36"/>
    <mergeCell ref="BG36:BJ36"/>
    <mergeCell ref="V26:W26"/>
    <mergeCell ref="AC26:AF26"/>
    <mergeCell ref="V27:W27"/>
    <mergeCell ref="V28:W28"/>
    <mergeCell ref="V29:W29"/>
    <mergeCell ref="V30:W30"/>
    <mergeCell ref="V31:W31"/>
    <mergeCell ref="V32:W32"/>
    <mergeCell ref="DN32:DO32"/>
    <mergeCell ref="V24:W24"/>
    <mergeCell ref="DC24:DL24"/>
    <mergeCell ref="DN24:DS24"/>
    <mergeCell ref="V25:W25"/>
    <mergeCell ref="DD25:DE25"/>
    <mergeCell ref="DG25:DH25"/>
    <mergeCell ref="DI25:DJ25"/>
    <mergeCell ref="DK25:DL25"/>
    <mergeCell ref="DN25:DP25"/>
    <mergeCell ref="DQ25:DS25"/>
    <mergeCell ref="AM20:AP20"/>
    <mergeCell ref="AQ20:AT20"/>
    <mergeCell ref="AU20:AX20"/>
    <mergeCell ref="AY20:BB20"/>
    <mergeCell ref="BC20:BF20"/>
    <mergeCell ref="BG20:BJ20"/>
    <mergeCell ref="V21:W21"/>
    <mergeCell ref="V22:W22"/>
    <mergeCell ref="V23:W23"/>
    <mergeCell ref="V13:W13"/>
    <mergeCell ref="V14:W14"/>
    <mergeCell ref="V15:W15"/>
    <mergeCell ref="V16:W16"/>
    <mergeCell ref="V17:W17"/>
    <mergeCell ref="V18:W18"/>
    <mergeCell ref="V19:W19"/>
    <mergeCell ref="V20:W20"/>
    <mergeCell ref="AI20:AL20"/>
    <mergeCell ref="V6:W6"/>
    <mergeCell ref="V7:W7"/>
    <mergeCell ref="V8:W8"/>
    <mergeCell ref="V9:W9"/>
    <mergeCell ref="V10:W10"/>
    <mergeCell ref="V11:W11"/>
    <mergeCell ref="V12:W12"/>
    <mergeCell ref="DN12:DO12"/>
    <mergeCell ref="DQ12:DR12"/>
    <mergeCell ref="CU4:DA4"/>
    <mergeCell ref="DC4:DL4"/>
    <mergeCell ref="DN4:DS4"/>
    <mergeCell ref="V5:W5"/>
    <mergeCell ref="DD5:DE5"/>
    <mergeCell ref="DG5:DH5"/>
    <mergeCell ref="DI5:DJ5"/>
    <mergeCell ref="DK5:DL5"/>
    <mergeCell ref="DN5:DP5"/>
    <mergeCell ref="DQ5:DS5"/>
    <mergeCell ref="AU4:AX4"/>
    <mergeCell ref="AY4:BB4"/>
    <mergeCell ref="BC4:BF4"/>
    <mergeCell ref="BG4:BJ4"/>
    <mergeCell ref="BL4:BR4"/>
    <mergeCell ref="BS4:BY4"/>
    <mergeCell ref="BZ4:CF4"/>
    <mergeCell ref="CG4:CM4"/>
    <mergeCell ref="CN4:CT4"/>
    <mergeCell ref="V1:W2"/>
    <mergeCell ref="X1:X2"/>
    <mergeCell ref="P4:R4"/>
    <mergeCell ref="S4:U4"/>
    <mergeCell ref="V4:X4"/>
    <mergeCell ref="AC4:AF4"/>
    <mergeCell ref="AI4:AL4"/>
    <mergeCell ref="AM4:AP4"/>
    <mergeCell ref="AQ4:AT4"/>
    <mergeCell ref="A1:G3"/>
    <mergeCell ref="H1:N3"/>
    <mergeCell ref="K4:L4"/>
    <mergeCell ref="I6:J6"/>
    <mergeCell ref="K6:L6"/>
    <mergeCell ref="M6:N6"/>
    <mergeCell ref="M7:N7"/>
    <mergeCell ref="M8:N8"/>
    <mergeCell ref="M4:N4"/>
    <mergeCell ref="A4:B4"/>
    <mergeCell ref="C4:D4"/>
    <mergeCell ref="E4:F4"/>
    <mergeCell ref="G4:H4"/>
    <mergeCell ref="A6:B6"/>
    <mergeCell ref="C6:D6"/>
    <mergeCell ref="E6:F6"/>
    <mergeCell ref="G6:H6"/>
    <mergeCell ref="I4:J4"/>
    <mergeCell ref="M9:N9"/>
    <mergeCell ref="A8:B8"/>
    <mergeCell ref="C8:D8"/>
    <mergeCell ref="I8:J8"/>
    <mergeCell ref="K8:L8"/>
    <mergeCell ref="E8:F8"/>
    <mergeCell ref="G8:H8"/>
    <mergeCell ref="A9:B9"/>
    <mergeCell ref="C9:D9"/>
    <mergeCell ref="E9:F9"/>
    <mergeCell ref="G9:H9"/>
    <mergeCell ref="I9:J9"/>
    <mergeCell ref="K9:L9"/>
    <mergeCell ref="I12:J12"/>
    <mergeCell ref="K12:L12"/>
    <mergeCell ref="I10:J10"/>
    <mergeCell ref="K10:L10"/>
    <mergeCell ref="A7:B7"/>
    <mergeCell ref="C7:D7"/>
    <mergeCell ref="E7:F7"/>
    <mergeCell ref="G7:H7"/>
    <mergeCell ref="I7:J7"/>
    <mergeCell ref="K7:L7"/>
    <mergeCell ref="A14:B14"/>
    <mergeCell ref="C14:D14"/>
    <mergeCell ref="E14:F14"/>
    <mergeCell ref="G14:H14"/>
    <mergeCell ref="I14:J14"/>
    <mergeCell ref="K14:L14"/>
    <mergeCell ref="M12:N12"/>
    <mergeCell ref="M13:N13"/>
    <mergeCell ref="A10:B10"/>
    <mergeCell ref="C10:D10"/>
    <mergeCell ref="E10:F10"/>
    <mergeCell ref="G10:H10"/>
    <mergeCell ref="I13:J13"/>
    <mergeCell ref="K13:L13"/>
    <mergeCell ref="E13:F13"/>
    <mergeCell ref="G13:H13"/>
    <mergeCell ref="M14:N14"/>
    <mergeCell ref="A13:B13"/>
    <mergeCell ref="C13:D13"/>
    <mergeCell ref="M10:N10"/>
    <mergeCell ref="A12:B12"/>
    <mergeCell ref="C12:D12"/>
    <mergeCell ref="E12:F12"/>
    <mergeCell ref="G12:H12"/>
    <mergeCell ref="M19:N19"/>
    <mergeCell ref="A18:B18"/>
    <mergeCell ref="C18:D18"/>
    <mergeCell ref="M15:N15"/>
    <mergeCell ref="A16:B16"/>
    <mergeCell ref="C16:D16"/>
    <mergeCell ref="E16:F16"/>
    <mergeCell ref="G16:H16"/>
    <mergeCell ref="I16:J16"/>
    <mergeCell ref="K16:L16"/>
    <mergeCell ref="I15:J15"/>
    <mergeCell ref="K15:L15"/>
    <mergeCell ref="M16:N16"/>
    <mergeCell ref="M18:N18"/>
    <mergeCell ref="A15:B15"/>
    <mergeCell ref="C15:D15"/>
    <mergeCell ref="E15:F15"/>
    <mergeCell ref="G15:H15"/>
    <mergeCell ref="I18:J18"/>
    <mergeCell ref="K18:L18"/>
    <mergeCell ref="E18:F18"/>
    <mergeCell ref="G18:H18"/>
    <mergeCell ref="I21:J21"/>
    <mergeCell ref="K21:L21"/>
    <mergeCell ref="I20:J20"/>
    <mergeCell ref="K20:L20"/>
    <mergeCell ref="A19:B19"/>
    <mergeCell ref="C19:D19"/>
    <mergeCell ref="E19:F19"/>
    <mergeCell ref="G19:H19"/>
    <mergeCell ref="I19:J19"/>
    <mergeCell ref="K19:L19"/>
    <mergeCell ref="A24:B24"/>
    <mergeCell ref="C24:D24"/>
    <mergeCell ref="E24:F24"/>
    <mergeCell ref="G24:H24"/>
    <mergeCell ref="I24:J24"/>
    <mergeCell ref="K24:L24"/>
    <mergeCell ref="M21:N21"/>
    <mergeCell ref="M22:N22"/>
    <mergeCell ref="A20:B20"/>
    <mergeCell ref="C20:D20"/>
    <mergeCell ref="E20:F20"/>
    <mergeCell ref="G20:H20"/>
    <mergeCell ref="I22:J22"/>
    <mergeCell ref="K22:L22"/>
    <mergeCell ref="E22:F22"/>
    <mergeCell ref="G22:H22"/>
    <mergeCell ref="M24:N24"/>
    <mergeCell ref="A22:B22"/>
    <mergeCell ref="C22:D22"/>
    <mergeCell ref="M20:N20"/>
    <mergeCell ref="A21:B21"/>
    <mergeCell ref="C21:D21"/>
    <mergeCell ref="E21:F21"/>
    <mergeCell ref="G21:H21"/>
    <mergeCell ref="M27:N27"/>
    <mergeCell ref="A25:B25"/>
    <mergeCell ref="C25:D25"/>
    <mergeCell ref="E25:F25"/>
    <mergeCell ref="G25:H25"/>
    <mergeCell ref="I27:J27"/>
    <mergeCell ref="K27:L27"/>
    <mergeCell ref="E27:F27"/>
    <mergeCell ref="G27:H27"/>
    <mergeCell ref="A27:B27"/>
    <mergeCell ref="C27:D27"/>
    <mergeCell ref="M25:N25"/>
    <mergeCell ref="A26:B26"/>
    <mergeCell ref="C26:D26"/>
    <mergeCell ref="E26:F26"/>
    <mergeCell ref="G26:H26"/>
    <mergeCell ref="I26:J26"/>
    <mergeCell ref="K26:L26"/>
    <mergeCell ref="M26:N26"/>
    <mergeCell ref="I25:J25"/>
    <mergeCell ref="K25:L25"/>
    <mergeCell ref="M30:N30"/>
    <mergeCell ref="A30:B30"/>
    <mergeCell ref="C30:D30"/>
    <mergeCell ref="E30:F30"/>
    <mergeCell ref="G30:H30"/>
    <mergeCell ref="M28:N28"/>
    <mergeCell ref="I30:J30"/>
    <mergeCell ref="K30:L30"/>
    <mergeCell ref="A28:B28"/>
    <mergeCell ref="C28:D28"/>
    <mergeCell ref="E28:F28"/>
    <mergeCell ref="G28:H28"/>
    <mergeCell ref="I28:J28"/>
    <mergeCell ref="K28:L28"/>
    <mergeCell ref="A31:B31"/>
    <mergeCell ref="C31:D31"/>
    <mergeCell ref="E31:F31"/>
    <mergeCell ref="G31:H31"/>
    <mergeCell ref="I31:J31"/>
    <mergeCell ref="K31:L31"/>
    <mergeCell ref="M33:N33"/>
    <mergeCell ref="A32:B32"/>
    <mergeCell ref="E34:F34"/>
    <mergeCell ref="G34:H34"/>
    <mergeCell ref="I32:J32"/>
    <mergeCell ref="C32:D32"/>
    <mergeCell ref="E32:F32"/>
    <mergeCell ref="G32:H32"/>
    <mergeCell ref="C33:D33"/>
    <mergeCell ref="E33:F33"/>
    <mergeCell ref="G33:H33"/>
    <mergeCell ref="M34:N34"/>
    <mergeCell ref="A33:B33"/>
    <mergeCell ref="M31:N31"/>
    <mergeCell ref="K32:L32"/>
    <mergeCell ref="M32:N32"/>
    <mergeCell ref="I33:J33"/>
    <mergeCell ref="K33:L33"/>
    <mergeCell ref="A40:B40"/>
    <mergeCell ref="C40:D40"/>
    <mergeCell ref="A37:B37"/>
    <mergeCell ref="C37:D37"/>
    <mergeCell ref="A38:B38"/>
    <mergeCell ref="C38:D38"/>
    <mergeCell ref="C34:D34"/>
    <mergeCell ref="K40:N40"/>
    <mergeCell ref="A39:B39"/>
    <mergeCell ref="C39:D39"/>
    <mergeCell ref="I34:J34"/>
    <mergeCell ref="K34:L34"/>
    <mergeCell ref="A36:B36"/>
    <mergeCell ref="C36:D36"/>
    <mergeCell ref="A34:B34"/>
    <mergeCell ref="U46:V46"/>
    <mergeCell ref="U47:V47"/>
    <mergeCell ref="U48:V48"/>
    <mergeCell ref="U49:V49"/>
    <mergeCell ref="U50:V50"/>
    <mergeCell ref="U51:V51"/>
    <mergeCell ref="U52:V52"/>
    <mergeCell ref="U53:V53"/>
    <mergeCell ref="U54:V54"/>
    <mergeCell ref="U64:V64"/>
    <mergeCell ref="U65:V65"/>
    <mergeCell ref="U66:W66"/>
    <mergeCell ref="U67:W67"/>
    <mergeCell ref="U68:W68"/>
    <mergeCell ref="U69:X69"/>
    <mergeCell ref="U55:V55"/>
    <mergeCell ref="U56:V56"/>
    <mergeCell ref="U57:V57"/>
    <mergeCell ref="U58:V58"/>
    <mergeCell ref="U59:V59"/>
    <mergeCell ref="U60:V60"/>
    <mergeCell ref="U61:V61"/>
    <mergeCell ref="U62:V62"/>
    <mergeCell ref="U63:V63"/>
  </mergeCells>
  <printOptions horizontalCentered="1" verticalCentered="1"/>
  <pageMargins left="0.5" right="0.5" top="0.25" bottom="0.25" header="0.25" footer="0.25"/>
  <pageSetup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8" tint="-0.249977111117893"/>
    <pageSetUpPr fitToPage="1"/>
  </sheetPr>
  <dimension ref="A1:DS156"/>
  <sheetViews>
    <sheetView workbookViewId="0">
      <selection sqref="A1:G3"/>
    </sheetView>
  </sheetViews>
  <sheetFormatPr defaultRowHeight="15" x14ac:dyDescent="0.3"/>
  <cols>
    <col min="1" max="1" width="4.140625" style="259" customWidth="1"/>
    <col min="2" max="2" width="13.7109375" style="259" customWidth="1"/>
    <col min="3" max="3" width="4.140625" style="259" customWidth="1"/>
    <col min="4" max="4" width="13.7109375" style="259" customWidth="1"/>
    <col min="5" max="5" width="4.140625" style="259" customWidth="1"/>
    <col min="6" max="6" width="13.7109375" style="259" customWidth="1"/>
    <col min="7" max="7" width="4.140625" style="259" customWidth="1"/>
    <col min="8" max="8" width="13.7109375" style="259" customWidth="1"/>
    <col min="9" max="9" width="4.140625" style="259" customWidth="1"/>
    <col min="10" max="10" width="13.7109375" style="259" customWidth="1"/>
    <col min="11" max="11" width="4.140625" style="259" customWidth="1"/>
    <col min="12" max="12" width="13.7109375" style="259" customWidth="1"/>
    <col min="13" max="13" width="4.140625" style="259" customWidth="1"/>
    <col min="14" max="14" width="13.7109375" style="259" customWidth="1"/>
    <col min="15" max="15" width="9.140625" style="259"/>
    <col min="16" max="21" width="22.7109375" style="259" customWidth="1"/>
    <col min="22" max="22" width="12.7109375" style="259" customWidth="1"/>
    <col min="23" max="23" width="15.28515625" style="259" customWidth="1"/>
    <col min="24" max="24" width="12.7109375" style="259" customWidth="1"/>
    <col min="25" max="25" width="9.140625" customWidth="1"/>
    <col min="26" max="27" width="9.140625" style="259" hidden="1" customWidth="1"/>
    <col min="28" max="28" width="9.140625" style="261" hidden="1" customWidth="1"/>
    <col min="29" max="29" width="13.140625" style="301" hidden="1" customWidth="1"/>
    <col min="30" max="30" width="15.5703125" style="301" hidden="1" customWidth="1"/>
    <col min="31" max="31" width="9.140625" style="301" hidden="1" customWidth="1"/>
    <col min="32" max="32" width="12.7109375" style="301" hidden="1" customWidth="1"/>
    <col min="33" max="33" width="9.140625" style="301" hidden="1" customWidth="1"/>
    <col min="34" max="34" width="9.140625" hidden="1" customWidth="1"/>
    <col min="35" max="35" width="6.7109375" style="259" hidden="1" customWidth="1"/>
    <col min="36" max="36" width="15.7109375" style="259" hidden="1" customWidth="1"/>
    <col min="37" max="38" width="10.7109375" style="259" hidden="1" customWidth="1"/>
    <col min="39" max="39" width="6.7109375" style="259" hidden="1" customWidth="1"/>
    <col min="40" max="40" width="15.7109375" style="259" hidden="1" customWidth="1"/>
    <col min="41" max="42" width="10.7109375" style="259" hidden="1" customWidth="1"/>
    <col min="43" max="43" width="6.7109375" style="259" hidden="1" customWidth="1"/>
    <col min="44" max="44" width="15.7109375" style="259" hidden="1" customWidth="1"/>
    <col min="45" max="46" width="10.7109375" style="259" hidden="1" customWidth="1"/>
    <col min="47" max="47" width="6.7109375" style="259" hidden="1" customWidth="1"/>
    <col min="48" max="48" width="15.7109375" style="259" hidden="1" customWidth="1"/>
    <col min="49" max="50" width="10.7109375" style="259" hidden="1" customWidth="1"/>
    <col min="51" max="51" width="6.7109375" style="259" hidden="1" customWidth="1"/>
    <col min="52" max="52" width="15.7109375" style="259" hidden="1" customWidth="1"/>
    <col min="53" max="54" width="10.7109375" style="259" hidden="1" customWidth="1"/>
    <col min="55" max="55" width="6.7109375" style="259" hidden="1" customWidth="1"/>
    <col min="56" max="56" width="15.7109375" style="259" hidden="1" customWidth="1"/>
    <col min="57" max="58" width="10.7109375" style="259" hidden="1" customWidth="1"/>
    <col min="59" max="59" width="6.7109375" style="259" hidden="1" customWidth="1"/>
    <col min="60" max="60" width="15.7109375" style="259" hidden="1" customWidth="1"/>
    <col min="61" max="62" width="10.7109375" style="259" hidden="1" customWidth="1"/>
    <col min="63" max="63" width="9.140625" style="259" hidden="1" customWidth="1"/>
    <col min="64" max="64" width="5.7109375" style="259" hidden="1" customWidth="1"/>
    <col min="65" max="66" width="15.7109375" style="259" hidden="1" customWidth="1"/>
    <col min="67" max="67" width="5.7109375" style="259" hidden="1" customWidth="1"/>
    <col min="68" max="69" width="15.7109375" style="259" hidden="1" customWidth="1"/>
    <col min="70" max="70" width="10.7109375" style="259" hidden="1" customWidth="1"/>
    <col min="71" max="71" width="5.7109375" style="259" hidden="1" customWidth="1"/>
    <col min="72" max="73" width="15.7109375" style="259" hidden="1" customWidth="1"/>
    <col min="74" max="74" width="5.7109375" style="259" hidden="1" customWidth="1"/>
    <col min="75" max="76" width="15.7109375" style="259" hidden="1" customWidth="1"/>
    <col min="77" max="77" width="10.7109375" style="259" hidden="1" customWidth="1"/>
    <col min="78" max="78" width="5.7109375" style="259" hidden="1" customWidth="1"/>
    <col min="79" max="80" width="15.7109375" style="259" hidden="1" customWidth="1"/>
    <col min="81" max="81" width="5.7109375" style="259" hidden="1" customWidth="1"/>
    <col min="82" max="83" width="15.7109375" style="259" hidden="1" customWidth="1"/>
    <col min="84" max="84" width="10.7109375" style="259" hidden="1" customWidth="1"/>
    <col min="85" max="85" width="5.7109375" style="259" hidden="1" customWidth="1"/>
    <col min="86" max="87" width="15.7109375" style="259" hidden="1" customWidth="1"/>
    <col min="88" max="88" width="5.7109375" style="259" hidden="1" customWidth="1"/>
    <col min="89" max="90" width="15.7109375" style="259" hidden="1" customWidth="1"/>
    <col min="91" max="91" width="10.7109375" style="259" hidden="1" customWidth="1"/>
    <col min="92" max="92" width="5.7109375" style="259" hidden="1" customWidth="1"/>
    <col min="93" max="94" width="15.7109375" style="259" hidden="1" customWidth="1"/>
    <col min="95" max="95" width="5.7109375" style="259" hidden="1" customWidth="1"/>
    <col min="96" max="97" width="15.7109375" style="259" hidden="1" customWidth="1"/>
    <col min="98" max="98" width="10.7109375" style="259" hidden="1" customWidth="1"/>
    <col min="99" max="99" width="5.7109375" style="259" hidden="1" customWidth="1"/>
    <col min="100" max="101" width="15.7109375" style="259" hidden="1" customWidth="1"/>
    <col min="102" max="102" width="5.7109375" style="259" hidden="1" customWidth="1"/>
    <col min="103" max="104" width="15.7109375" style="259" hidden="1" customWidth="1"/>
    <col min="105" max="105" width="10.7109375" style="259" hidden="1" customWidth="1"/>
    <col min="106" max="106" width="9.140625" style="259" hidden="1" customWidth="1"/>
    <col min="107" max="107" width="6" style="259" hidden="1" customWidth="1"/>
    <col min="108" max="108" width="18.140625" style="259" hidden="1" customWidth="1"/>
    <col min="109" max="109" width="10.85546875" style="259" hidden="1" customWidth="1"/>
    <col min="110" max="110" width="6.7109375" style="259" hidden="1" customWidth="1"/>
    <col min="111" max="111" width="18.140625" style="259" hidden="1" customWidth="1"/>
    <col min="112" max="112" width="10.85546875" style="259" hidden="1" customWidth="1"/>
    <col min="113" max="113" width="18.140625" style="259" hidden="1" customWidth="1"/>
    <col min="114" max="114" width="10.85546875" style="259" hidden="1" customWidth="1"/>
    <col min="115" max="115" width="18.140625" style="259" hidden="1" customWidth="1"/>
    <col min="116" max="116" width="10.85546875" style="259" hidden="1" customWidth="1"/>
    <col min="117" max="117" width="9.140625" style="259" hidden="1" customWidth="1"/>
    <col min="118" max="123" width="22.7109375" style="259" hidden="1" customWidth="1"/>
    <col min="124" max="16384" width="9.140625" style="259"/>
  </cols>
  <sheetData>
    <row r="1" spans="1:123" ht="15.6" customHeight="1" x14ac:dyDescent="0.3">
      <c r="A1" s="1209" t="str">
        <f>IF(Year!$Q$4="","",Year!$Q$4)</f>
        <v/>
      </c>
      <c r="B1" s="1209"/>
      <c r="C1" s="1209"/>
      <c r="D1" s="1209"/>
      <c r="E1" s="1209"/>
      <c r="F1" s="1209"/>
      <c r="G1" s="1209"/>
      <c r="H1" s="1194">
        <f>Year!I27</f>
        <v>45139</v>
      </c>
      <c r="I1" s="1194"/>
      <c r="J1" s="1194"/>
      <c r="K1" s="1194"/>
      <c r="L1" s="1194"/>
      <c r="M1" s="1194"/>
      <c r="N1" s="1194"/>
      <c r="V1" s="1198" t="s">
        <v>509</v>
      </c>
      <c r="W1" s="1198"/>
      <c r="X1" s="1196">
        <f ca="1">IF('7'!X68="",0,'7'!X68)</f>
        <v>8510.7200000000012</v>
      </c>
    </row>
    <row r="2" spans="1:123" ht="15.6" customHeight="1" x14ac:dyDescent="0.3">
      <c r="A2" s="1209"/>
      <c r="B2" s="1209"/>
      <c r="C2" s="1209"/>
      <c r="D2" s="1209"/>
      <c r="E2" s="1209"/>
      <c r="F2" s="1209"/>
      <c r="G2" s="1209"/>
      <c r="H2" s="1194"/>
      <c r="I2" s="1194"/>
      <c r="J2" s="1194"/>
      <c r="K2" s="1194"/>
      <c r="L2" s="1194"/>
      <c r="M2" s="1194"/>
      <c r="N2" s="1194"/>
      <c r="V2" s="1198"/>
      <c r="W2" s="1198"/>
      <c r="X2" s="1196"/>
    </row>
    <row r="3" spans="1:123" s="293" customFormat="1" ht="15.6" customHeight="1" thickBot="1" x14ac:dyDescent="0.35">
      <c r="A3" s="1210"/>
      <c r="B3" s="1210"/>
      <c r="C3" s="1210"/>
      <c r="D3" s="1210"/>
      <c r="E3" s="1210"/>
      <c r="F3" s="1210"/>
      <c r="G3" s="1210"/>
      <c r="H3" s="1195"/>
      <c r="I3" s="1195"/>
      <c r="J3" s="1195"/>
      <c r="K3" s="1195"/>
      <c r="L3" s="1195"/>
      <c r="M3" s="1195"/>
      <c r="N3" s="1195"/>
      <c r="P3"/>
      <c r="Q3"/>
      <c r="R3"/>
      <c r="S3"/>
      <c r="T3"/>
      <c r="U3"/>
      <c r="V3"/>
      <c r="W3"/>
      <c r="X3"/>
      <c r="Y3"/>
      <c r="AB3" s="299"/>
      <c r="AC3" s="300"/>
      <c r="AD3" s="300"/>
      <c r="AE3" s="300"/>
      <c r="AF3" s="300"/>
      <c r="AG3" s="300"/>
      <c r="AH3"/>
      <c r="BL3" s="315"/>
      <c r="BM3" s="315"/>
      <c r="BN3" s="315"/>
      <c r="BO3" s="315"/>
      <c r="BP3" s="315"/>
      <c r="BQ3" s="315"/>
      <c r="BR3" s="315"/>
      <c r="BY3" s="315"/>
      <c r="CF3" s="315"/>
      <c r="CM3" s="315"/>
      <c r="CT3" s="315"/>
      <c r="DA3" s="315"/>
      <c r="DN3" s="259"/>
      <c r="DO3" s="259"/>
      <c r="DP3" s="259"/>
      <c r="DQ3" s="259"/>
      <c r="DR3" s="259"/>
      <c r="DS3" s="259"/>
    </row>
    <row r="4" spans="1:123" s="293" customFormat="1" ht="16.5" customHeight="1" thickBot="1" x14ac:dyDescent="0.35">
      <c r="A4" s="1184">
        <f>A11</f>
        <v>45144</v>
      </c>
      <c r="B4" s="1184"/>
      <c r="C4" s="1184">
        <f>C11</f>
        <v>45145</v>
      </c>
      <c r="D4" s="1184"/>
      <c r="E4" s="1184">
        <f>E11</f>
        <v>45146</v>
      </c>
      <c r="F4" s="1184"/>
      <c r="G4" s="1184">
        <f>G11</f>
        <v>45147</v>
      </c>
      <c r="H4" s="1184"/>
      <c r="I4" s="1184">
        <f>I11</f>
        <v>45148</v>
      </c>
      <c r="J4" s="1184"/>
      <c r="K4" s="1184">
        <f>K11</f>
        <v>45149</v>
      </c>
      <c r="L4" s="1184"/>
      <c r="M4" s="1184">
        <f>M11</f>
        <v>45150</v>
      </c>
      <c r="N4" s="1184"/>
      <c r="P4" s="1185" t="s">
        <v>481</v>
      </c>
      <c r="Q4" s="1185"/>
      <c r="R4" s="1185"/>
      <c r="S4" s="1186" t="s">
        <v>491</v>
      </c>
      <c r="T4" s="1185"/>
      <c r="U4" s="1185"/>
      <c r="V4" s="1186" t="s">
        <v>492</v>
      </c>
      <c r="W4" s="1185"/>
      <c r="X4" s="1185"/>
      <c r="Y4"/>
      <c r="AB4" s="299"/>
      <c r="AC4" s="1093" t="s">
        <v>498</v>
      </c>
      <c r="AD4" s="1094"/>
      <c r="AE4" s="1094"/>
      <c r="AF4" s="1095"/>
      <c r="AG4" s="300"/>
      <c r="AH4"/>
      <c r="AI4" s="1153" t="str">
        <f>IF(A5="","",--TEXT(A5,"dd"))</f>
        <v/>
      </c>
      <c r="AJ4" s="1154"/>
      <c r="AK4" s="1154"/>
      <c r="AL4" s="1155"/>
      <c r="AM4" s="1153" t="str">
        <f>IF(C5="","",--TEXT(C5,"dd"))</f>
        <v/>
      </c>
      <c r="AN4" s="1154"/>
      <c r="AO4" s="1154"/>
      <c r="AP4" s="1155"/>
      <c r="AQ4" s="1153">
        <f>IF(E5="","",--TEXT(E5,"dd"))</f>
        <v>1</v>
      </c>
      <c r="AR4" s="1154"/>
      <c r="AS4" s="1154"/>
      <c r="AT4" s="1155"/>
      <c r="AU4" s="1153">
        <f>IF(G5="","",--TEXT(G5,"dd"))</f>
        <v>2</v>
      </c>
      <c r="AV4" s="1154"/>
      <c r="AW4" s="1154"/>
      <c r="AX4" s="1155"/>
      <c r="AY4" s="1153">
        <f>IF(I5="","",--TEXT(I5,"dd"))</f>
        <v>3</v>
      </c>
      <c r="AZ4" s="1154"/>
      <c r="BA4" s="1154"/>
      <c r="BB4" s="1155"/>
      <c r="BC4" s="1153">
        <f>IF(K5="","",--TEXT(K5,"dd"))</f>
        <v>4</v>
      </c>
      <c r="BD4" s="1154"/>
      <c r="BE4" s="1154"/>
      <c r="BF4" s="1155"/>
      <c r="BG4" s="1153">
        <f>IF(M5="","",--TEXT(M5,"dd"))</f>
        <v>5</v>
      </c>
      <c r="BH4" s="1154"/>
      <c r="BI4" s="1154"/>
      <c r="BJ4" s="1155"/>
      <c r="BL4" s="1167" t="s">
        <v>484</v>
      </c>
      <c r="BM4" s="1168"/>
      <c r="BN4" s="1168"/>
      <c r="BO4" s="1168"/>
      <c r="BP4" s="1168"/>
      <c r="BQ4" s="1168"/>
      <c r="BR4" s="1169"/>
      <c r="BS4" s="1167" t="s">
        <v>487</v>
      </c>
      <c r="BT4" s="1168"/>
      <c r="BU4" s="1168"/>
      <c r="BV4" s="1168"/>
      <c r="BW4" s="1168"/>
      <c r="BX4" s="1168"/>
      <c r="BY4" s="1169"/>
      <c r="BZ4" s="1167" t="s">
        <v>488</v>
      </c>
      <c r="CA4" s="1168"/>
      <c r="CB4" s="1168"/>
      <c r="CC4" s="1168"/>
      <c r="CD4" s="1168"/>
      <c r="CE4" s="1168"/>
      <c r="CF4" s="1169"/>
      <c r="CG4" s="1167" t="s">
        <v>489</v>
      </c>
      <c r="CH4" s="1168"/>
      <c r="CI4" s="1168"/>
      <c r="CJ4" s="1168"/>
      <c r="CK4" s="1168"/>
      <c r="CL4" s="1168"/>
      <c r="CM4" s="1169"/>
      <c r="CN4" s="1167" t="s">
        <v>490</v>
      </c>
      <c r="CO4" s="1168"/>
      <c r="CP4" s="1168"/>
      <c r="CQ4" s="1168"/>
      <c r="CR4" s="1168"/>
      <c r="CS4" s="1168"/>
      <c r="CT4" s="1169"/>
      <c r="CU4" s="1167" t="s">
        <v>493</v>
      </c>
      <c r="CV4" s="1168"/>
      <c r="CW4" s="1168"/>
      <c r="CX4" s="1168"/>
      <c r="CY4" s="1168"/>
      <c r="CZ4" s="1168"/>
      <c r="DA4" s="1169"/>
      <c r="DC4" s="1167" t="s">
        <v>484</v>
      </c>
      <c r="DD4" s="1168"/>
      <c r="DE4" s="1168"/>
      <c r="DF4" s="1168"/>
      <c r="DG4" s="1168"/>
      <c r="DH4" s="1168"/>
      <c r="DI4" s="1168"/>
      <c r="DJ4" s="1168"/>
      <c r="DK4" s="1168"/>
      <c r="DL4" s="1169"/>
      <c r="DN4" s="1199" t="s">
        <v>484</v>
      </c>
      <c r="DO4" s="1200"/>
      <c r="DP4" s="1200"/>
      <c r="DQ4" s="1200"/>
      <c r="DR4" s="1200"/>
      <c r="DS4" s="1201"/>
    </row>
    <row r="5" spans="1:123" s="293" customFormat="1" ht="15" customHeight="1" thickBot="1" x14ac:dyDescent="0.35">
      <c r="A5" s="294" t="str">
        <f>Year!I29</f>
        <v/>
      </c>
      <c r="B5" s="290" t="str">
        <f>IF(ISERROR(MATCH(A5,event_dates,0)),"",INDEX(events,MATCH(A5,event_dates,0)))</f>
        <v/>
      </c>
      <c r="C5" s="294" t="str">
        <f>Year!J29</f>
        <v/>
      </c>
      <c r="D5" s="290" t="str">
        <f>IF(ISERROR(MATCH(C5,event_dates,0)),"",INDEX(events,MATCH(C5,event_dates,0)))</f>
        <v/>
      </c>
      <c r="E5" s="294">
        <f>Year!K29</f>
        <v>45139</v>
      </c>
      <c r="F5" s="290" t="str">
        <f>IF(ISERROR(MATCH(E5,event_dates,0)),"",INDEX(events,MATCH(E5,event_dates,0)))</f>
        <v/>
      </c>
      <c r="G5" s="294">
        <f>Year!L29</f>
        <v>45140</v>
      </c>
      <c r="H5" s="290" t="str">
        <f>IF(ISERROR(MATCH(G5,event_dates,0)),"",INDEX(events,MATCH(G5,event_dates,0)))</f>
        <v/>
      </c>
      <c r="I5" s="294">
        <f>Year!M29</f>
        <v>45141</v>
      </c>
      <c r="J5" s="290" t="str">
        <f>IF(ISERROR(MATCH(I5,event_dates,0)),"",INDEX(events,MATCH(I5,event_dates,0)))</f>
        <v/>
      </c>
      <c r="K5" s="294">
        <f>Year!N29</f>
        <v>45142</v>
      </c>
      <c r="L5" s="290" t="str">
        <f>IF(ISERROR(MATCH(K5,event_dates,0)),"",INDEX(events,MATCH(K5,event_dates,0)))</f>
        <v/>
      </c>
      <c r="M5" s="294">
        <f>Year!O29</f>
        <v>45143</v>
      </c>
      <c r="N5" s="290" t="str">
        <f>IF(ISERROR(MATCH(M5,event_dates,0)),"",INDEX(events,MATCH(M5,event_dates,0)))</f>
        <v/>
      </c>
      <c r="P5" s="295" t="str">
        <f ca="1">IF(DN6="","",DN6)</f>
        <v>Bank Loan 1 - 120</v>
      </c>
      <c r="Q5" s="295" t="str">
        <f t="shared" ref="Q5:U10" ca="1" si="0">IF(DO6="","",DO6)</f>
        <v>Mortgage - 800</v>
      </c>
      <c r="R5" s="295" t="str">
        <f t="shared" ca="1" si="0"/>
        <v>HOA - 150</v>
      </c>
      <c r="S5" s="296" t="str">
        <f t="shared" ca="1" si="0"/>
        <v>Paycheck 3 - 700</v>
      </c>
      <c r="T5" s="295" t="str">
        <f t="shared" ca="1" si="0"/>
        <v>Paycheck 1 - 850</v>
      </c>
      <c r="U5" s="295" t="str">
        <f t="shared" ca="1" si="0"/>
        <v/>
      </c>
      <c r="V5" s="1158"/>
      <c r="W5" s="1159"/>
      <c r="X5" s="423"/>
      <c r="Y5"/>
      <c r="AB5" s="299"/>
      <c r="AC5" s="366" t="s">
        <v>495</v>
      </c>
      <c r="AD5" s="367" t="s">
        <v>192</v>
      </c>
      <c r="AE5" s="367" t="s">
        <v>193</v>
      </c>
      <c r="AF5" s="368" t="s">
        <v>194</v>
      </c>
      <c r="AG5" s="300"/>
      <c r="AH5"/>
      <c r="AI5" s="312"/>
      <c r="AJ5" s="313" t="s">
        <v>483</v>
      </c>
      <c r="AK5" s="313" t="s">
        <v>13</v>
      </c>
      <c r="AL5" s="314" t="s">
        <v>11</v>
      </c>
      <c r="AM5" s="312"/>
      <c r="AN5" s="313" t="s">
        <v>483</v>
      </c>
      <c r="AO5" s="313" t="s">
        <v>13</v>
      </c>
      <c r="AP5" s="314" t="s">
        <v>11</v>
      </c>
      <c r="AQ5" s="312"/>
      <c r="AR5" s="313" t="s">
        <v>483</v>
      </c>
      <c r="AS5" s="313" t="s">
        <v>13</v>
      </c>
      <c r="AT5" s="314" t="s">
        <v>11</v>
      </c>
      <c r="AU5" s="312"/>
      <c r="AV5" s="313" t="s">
        <v>483</v>
      </c>
      <c r="AW5" s="313" t="s">
        <v>13</v>
      </c>
      <c r="AX5" s="314" t="s">
        <v>11</v>
      </c>
      <c r="AY5" s="312"/>
      <c r="AZ5" s="313" t="s">
        <v>483</v>
      </c>
      <c r="BA5" s="313" t="s">
        <v>13</v>
      </c>
      <c r="BB5" s="314" t="s">
        <v>11</v>
      </c>
      <c r="BC5" s="312"/>
      <c r="BD5" s="313" t="s">
        <v>483</v>
      </c>
      <c r="BE5" s="313" t="s">
        <v>13</v>
      </c>
      <c r="BF5" s="314" t="s">
        <v>11</v>
      </c>
      <c r="BG5" s="312"/>
      <c r="BH5" s="313" t="s">
        <v>483</v>
      </c>
      <c r="BI5" s="313" t="s">
        <v>13</v>
      </c>
      <c r="BJ5" s="314" t="s">
        <v>11</v>
      </c>
      <c r="BL5" s="410"/>
      <c r="BM5" s="318" t="s">
        <v>486</v>
      </c>
      <c r="BN5" s="317" t="s">
        <v>485</v>
      </c>
      <c r="BO5" s="317"/>
      <c r="BP5" s="318" t="s">
        <v>13</v>
      </c>
      <c r="BQ5" s="317" t="s">
        <v>485</v>
      </c>
      <c r="BR5" s="411" t="s">
        <v>261</v>
      </c>
      <c r="BS5" s="410"/>
      <c r="BT5" s="318" t="s">
        <v>486</v>
      </c>
      <c r="BU5" s="317" t="s">
        <v>485</v>
      </c>
      <c r="BV5" s="317"/>
      <c r="BW5" s="318" t="s">
        <v>13</v>
      </c>
      <c r="BX5" s="317" t="s">
        <v>485</v>
      </c>
      <c r="BY5" s="411" t="s">
        <v>261</v>
      </c>
      <c r="BZ5" s="410"/>
      <c r="CA5" s="318" t="s">
        <v>486</v>
      </c>
      <c r="CB5" s="317" t="s">
        <v>485</v>
      </c>
      <c r="CC5" s="317"/>
      <c r="CD5" s="318" t="s">
        <v>13</v>
      </c>
      <c r="CE5" s="317" t="s">
        <v>485</v>
      </c>
      <c r="CF5" s="411" t="s">
        <v>261</v>
      </c>
      <c r="CG5" s="410"/>
      <c r="CH5" s="318" t="s">
        <v>486</v>
      </c>
      <c r="CI5" s="317" t="s">
        <v>485</v>
      </c>
      <c r="CJ5" s="317"/>
      <c r="CK5" s="318" t="s">
        <v>13</v>
      </c>
      <c r="CL5" s="317" t="s">
        <v>485</v>
      </c>
      <c r="CM5" s="411" t="s">
        <v>261</v>
      </c>
      <c r="CN5" s="410"/>
      <c r="CO5" s="318" t="s">
        <v>486</v>
      </c>
      <c r="CP5" s="317" t="s">
        <v>485</v>
      </c>
      <c r="CQ5" s="317"/>
      <c r="CR5" s="318" t="s">
        <v>13</v>
      </c>
      <c r="CS5" s="317" t="s">
        <v>485</v>
      </c>
      <c r="CT5" s="411" t="s">
        <v>261</v>
      </c>
      <c r="CU5" s="410"/>
      <c r="CV5" s="318" t="s">
        <v>486</v>
      </c>
      <c r="CW5" s="317" t="s">
        <v>485</v>
      </c>
      <c r="CX5" s="317"/>
      <c r="CY5" s="318" t="s">
        <v>13</v>
      </c>
      <c r="CZ5" s="317" t="s">
        <v>485</v>
      </c>
      <c r="DA5" s="411" t="s">
        <v>261</v>
      </c>
      <c r="DC5" s="437"/>
      <c r="DD5" s="1151" t="s">
        <v>504</v>
      </c>
      <c r="DE5" s="1152"/>
      <c r="DF5" s="430"/>
      <c r="DG5" s="1162" t="s">
        <v>23</v>
      </c>
      <c r="DH5" s="1152"/>
      <c r="DI5" s="1162" t="s">
        <v>504</v>
      </c>
      <c r="DJ5" s="1152"/>
      <c r="DK5" s="1162" t="s">
        <v>23</v>
      </c>
      <c r="DL5" s="1152"/>
      <c r="DN5" s="1163" t="s">
        <v>481</v>
      </c>
      <c r="DO5" s="1164"/>
      <c r="DP5" s="1164"/>
      <c r="DQ5" s="1165" t="s">
        <v>491</v>
      </c>
      <c r="DR5" s="1164"/>
      <c r="DS5" s="1166"/>
    </row>
    <row r="6" spans="1:123" s="292" customFormat="1" ht="15" customHeight="1" x14ac:dyDescent="0.3">
      <c r="A6" s="1181" t="str">
        <f ca="1">IF(ISERROR(MATCH(A5,event_dates,0)+MATCH(A5,OFFSET(event_dates,MATCH(A5,event_dates,0),0,500,1),0)),"",INDEX(events,MATCH(A5,event_dates,0)+MATCH(A5,OFFSET(event_dates,MATCH(A5,event_dates,0),0,500,1),0)))</f>
        <v/>
      </c>
      <c r="B6" s="1182"/>
      <c r="C6" s="1181" t="str">
        <f ca="1">IF(ISERROR(MATCH(C5,event_dates,0)+MATCH(C5,OFFSET(event_dates,MATCH(C5,event_dates,0),0,500,1),0)),"",INDEX(events,MATCH(C5,event_dates,0)+MATCH(C5,OFFSET(event_dates,MATCH(C5,event_dates,0),0,500,1),0)))</f>
        <v/>
      </c>
      <c r="D6" s="1182"/>
      <c r="E6" s="1181" t="str">
        <f ca="1">IF(ISERROR(MATCH(E5,event_dates,0)+MATCH(E5,OFFSET(event_dates,MATCH(E5,event_dates,0),0,500,1),0)),"",INDEX(events,MATCH(E5,event_dates,0)+MATCH(E5,OFFSET(event_dates,MATCH(E5,event_dates,0),0,500,1),0)))</f>
        <v/>
      </c>
      <c r="F6" s="1182"/>
      <c r="G6" s="1181" t="str">
        <f ca="1">IF(ISERROR(MATCH(G5,event_dates,0)+MATCH(G5,OFFSET(event_dates,MATCH(G5,event_dates,0),0,500,1),0)),"",INDEX(events,MATCH(G5,event_dates,0)+MATCH(G5,OFFSET(event_dates,MATCH(G5,event_dates,0),0,500,1),0)))</f>
        <v/>
      </c>
      <c r="H6" s="1182"/>
      <c r="I6" s="1181" t="str">
        <f ca="1">IF(ISERROR(MATCH(I5,event_dates,0)+MATCH(I5,OFFSET(event_dates,MATCH(I5,event_dates,0),0,500,1),0)),"",INDEX(events,MATCH(I5,event_dates,0)+MATCH(I5,OFFSET(event_dates,MATCH(I5,event_dates,0),0,500,1),0)))</f>
        <v/>
      </c>
      <c r="J6" s="1182"/>
      <c r="K6" s="1181" t="str">
        <f ca="1">IF(ISERROR(MATCH(K5,event_dates,0)+MATCH(K5,OFFSET(event_dates,MATCH(K5,event_dates,0),0,500,1),0)),"",INDEX(events,MATCH(K5,event_dates,0)+MATCH(K5,OFFSET(event_dates,MATCH(K5,event_dates,0),0,500,1),0)))</f>
        <v/>
      </c>
      <c r="L6" s="1182"/>
      <c r="M6" s="1181" t="str">
        <f ca="1">IF(ISERROR(MATCH(M5,event_dates,0)+MATCH(M5,OFFSET(event_dates,MATCH(M5,event_dates,0),0,500,1),0)),"",INDEX(events,MATCH(M5,event_dates,0)+MATCH(M5,OFFSET(event_dates,MATCH(M5,event_dates,0),0,500,1),0)))</f>
        <v/>
      </c>
      <c r="N6" s="1182"/>
      <c r="P6" s="295" t="str">
        <f t="shared" ref="P6:P10" ca="1" si="1">IF(DN7="","",DN7)</f>
        <v>Internet - 100</v>
      </c>
      <c r="Q6" s="295" t="str">
        <f t="shared" ca="1" si="0"/>
        <v>D. Store Card 3 - 30</v>
      </c>
      <c r="R6" s="295" t="str">
        <f t="shared" ca="1" si="0"/>
        <v>Pet Care - 80</v>
      </c>
      <c r="S6" s="296" t="str">
        <f t="shared" ca="1" si="0"/>
        <v/>
      </c>
      <c r="T6" s="295" t="str">
        <f t="shared" ca="1" si="0"/>
        <v/>
      </c>
      <c r="U6" s="295" t="str">
        <f t="shared" ca="1" si="0"/>
        <v/>
      </c>
      <c r="V6" s="1158" t="s">
        <v>502</v>
      </c>
      <c r="W6" s="1159"/>
      <c r="X6" s="445">
        <f ca="1">IF(DP12="",0,DP12)</f>
        <v>1330</v>
      </c>
      <c r="Y6"/>
      <c r="AB6" s="299"/>
      <c r="AC6" s="358">
        <f>IF('Data Entry'!B12="","",'Data Entry'!B12)</f>
        <v>30</v>
      </c>
      <c r="AD6" s="356" t="str">
        <f>IF('Data Entry'!A12="","",'Data Entry'!A12)</f>
        <v>Electric / Water</v>
      </c>
      <c r="AE6" s="363">
        <f>IF('Data Entry'!C12="","",'Data Entry'!C12)</f>
        <v>150</v>
      </c>
      <c r="AF6" s="402" t="str">
        <f>IF('Data Entry'!E12="","",'Data Entry'!E12)</f>
        <v>Monthly</v>
      </c>
      <c r="AG6" s="300"/>
      <c r="AH6"/>
      <c r="AI6" s="304">
        <f ca="1">IFERROR(MATCH($AI$4,OFFSET($AC$1,AI5,,1000),0)+AI5,"")</f>
        <v>15</v>
      </c>
      <c r="AJ6" s="305" t="str">
        <f t="shared" ref="AJ6:AJ17" ca="1" si="2">IFERROR(INDEX(AD:AD,AI6),"")</f>
        <v/>
      </c>
      <c r="AK6" s="306" t="str">
        <f t="shared" ref="AK6:AK17" ca="1" si="3">IFERROR(INDEX(AE:AE,AI6),"")</f>
        <v/>
      </c>
      <c r="AL6" s="307" t="str">
        <f t="shared" ref="AL6:AL17" ca="1" si="4">IFERROR(INDEX(AF:AF,AI6),"")</f>
        <v/>
      </c>
      <c r="AM6" s="304">
        <f ca="1">IFERROR(MATCH($AM$4,OFFSET($AC$1,AM5,,1000),0)+AM5,"")</f>
        <v>15</v>
      </c>
      <c r="AN6" s="305" t="str">
        <f t="shared" ref="AN6:AN17" ca="1" si="5">IFERROR(INDEX(AD:AD,AM6),"")</f>
        <v/>
      </c>
      <c r="AO6" s="306" t="str">
        <f t="shared" ref="AO6:AO17" ca="1" si="6">IFERROR(INDEX(AE:AE,AM6),"")</f>
        <v/>
      </c>
      <c r="AP6" s="307" t="str">
        <f t="shared" ref="AP6:AP17" ca="1" si="7">IFERROR(INDEX(AF:AF,AM6),"")</f>
        <v/>
      </c>
      <c r="AQ6" s="304">
        <f ca="1">IFERROR(MATCH($AQ$4,OFFSET($AC$1,AQ5,,1000),0)+AQ5,"")</f>
        <v>48</v>
      </c>
      <c r="AR6" s="305" t="str">
        <f t="shared" ref="AR6:AR17" ca="1" si="8">IFERROR(INDEX(AD:AD,AQ6),"")</f>
        <v>Bank Loan 1</v>
      </c>
      <c r="AS6" s="306">
        <f t="shared" ref="AS6:AS17" ca="1" si="9">IFERROR(INDEX(AE:AE,AQ6),"")</f>
        <v>120</v>
      </c>
      <c r="AT6" s="307">
        <f t="shared" ref="AT6:AT17" ca="1" si="10">IFERROR(INDEX(AF:AF,AQ6),"")</f>
        <v>5000</v>
      </c>
      <c r="AU6" s="304">
        <f ca="1">IFERROR(MATCH($AU$4,OFFSET($AC$1,AU5,,1000),0)+AU5,"")</f>
        <v>68</v>
      </c>
      <c r="AV6" s="305" t="str">
        <f t="shared" ref="AV6:AV17" ca="1" si="11">IFERROR(INDEX(AD:AD,AU6),"")</f>
        <v>Paycheck 3</v>
      </c>
      <c r="AW6" s="306">
        <f t="shared" ref="AW6:AW17" ca="1" si="12">IFERROR(INDEX(AE:AE,AU6),"")</f>
        <v>700</v>
      </c>
      <c r="AX6" s="307" t="str">
        <f t="shared" ref="AX6:AX17" ca="1" si="13">IFERROR(INDEX(AF:AF,AU6),"")</f>
        <v>Income</v>
      </c>
      <c r="AY6" s="304" t="str">
        <f ca="1">IFERROR(MATCH($AY$4,OFFSET($AC$1,AY5,,1000),0)+AY5,"")</f>
        <v/>
      </c>
      <c r="AZ6" s="305" t="str">
        <f t="shared" ref="AZ6:AZ17" ca="1" si="14">IFERROR(INDEX(AD:AD,AY6),"")</f>
        <v/>
      </c>
      <c r="BA6" s="306" t="str">
        <f t="shared" ref="BA6:BA17" ca="1" si="15">IFERROR(INDEX(AE:AE,AY6),"")</f>
        <v/>
      </c>
      <c r="BB6" s="307" t="str">
        <f t="shared" ref="BB6:BB17" ca="1" si="16">IFERROR(INDEX(AF:AF,AY6),"")</f>
        <v/>
      </c>
      <c r="BC6" s="304">
        <f ca="1">IFERROR(MATCH($BC$4,OFFSET($AC$1,BC5,,1000),0)+BC5,"")</f>
        <v>61</v>
      </c>
      <c r="BD6" s="305" t="str">
        <f t="shared" ref="BD6:BD17" ca="1" si="17">IFERROR(INDEX(AD:AD,BC6),"")</f>
        <v>Paycheck 1</v>
      </c>
      <c r="BE6" s="306">
        <f t="shared" ref="BE6:BE17" ca="1" si="18">IFERROR(INDEX(AE:AE,BC6),"")</f>
        <v>850</v>
      </c>
      <c r="BF6" s="307" t="str">
        <f t="shared" ref="BF6:BF17" ca="1" si="19">IFERROR(INDEX(AF:AF,BC6),"")</f>
        <v>Income</v>
      </c>
      <c r="BG6" s="304">
        <f ca="1">IFERROR(MATCH($BG$4,OFFSET($AC$1,BG5,,1000),0)+BG5,"")</f>
        <v>10</v>
      </c>
      <c r="BH6" s="305" t="str">
        <f t="shared" ref="BH6:BH17" ca="1" si="20">IFERROR(INDEX(AD:AD,BG6),"")</f>
        <v>Internet</v>
      </c>
      <c r="BI6" s="306">
        <f t="shared" ref="BI6:BI17" ca="1" si="21">IFERROR(INDEX(AE:AE,BG6),"")</f>
        <v>100</v>
      </c>
      <c r="BJ6" s="307" t="str">
        <f t="shared" ref="BJ6:BJ17" ca="1" si="22">IFERROR(INDEX(AF:AF,BG6),"")</f>
        <v>Monthly</v>
      </c>
      <c r="BL6" s="412" t="str">
        <f ca="1">IF(OR(BM6="",BM6=0),"",MAX(BL$5:BL5)+1)</f>
        <v/>
      </c>
      <c r="BM6" s="316" t="str">
        <f ca="1">IFERROR(INDEX($AJ$6:$AJ$17, ROWS(BM4:$BM$4)), IFERROR(INDEX($AN$6:$AN$17, ROWS(BM4:$BM$4)-ROWS($AJ$6:$AJ$17)), IFERROR(INDEX($AR$6:$AR$17, ROWS(BM4:$BM$4)-ROWS($AJ$6:$AJ$17)-ROWS($AN$6:$AN$17)),IFERROR(INDEX($AV$6:$AV$17, ROWS(BM4:$BM$4)-ROWS($AJ$6:$AJ$17)-ROWS($AN$6:$AN$17)-ROWS($AR$6:$AR$17)),IFERROR(INDEX($AZ$6:$AZ$17, ROWS(BM4:$BM$4)-ROWS($AJ$6:$AJ$17)-ROWS($AN$6:$AN$17)-ROWS($AR$6:$AR$17)-ROWS($AV$6:$AV$17)),IFERROR(INDEX($BD$6:$BD$17, ROWS(BM4:$BM$4)-ROWS($AJ$6:$AJ$17)-ROWS($AN$6:$AN$17)-ROWS($AR$6:$AR$17)-ROWS($AV$6:$AV$17)-ROWS($AZ$6:$AZ$17)),IFERROR(INDEX($BH$6:$BH$17, ROWS(BM4:$BM$4)-ROWS($AJ$6:$AJ$17)-ROWS($AN$6:$AN$17)-ROWS($AR$6:$AR$17)-ROWS($AV$6:$AV$17)-ROWS($AZ$6:$AZ$17)-ROWS($BD$6:$BD$17)), "")))))))</f>
        <v/>
      </c>
      <c r="BN6" s="316" t="str">
        <f ca="1">IFERROR(INDEX($BM$6:$BM$90,MATCH(ROW()-ROW($BN$5),$BL$6:$BL$90,0)),"")</f>
        <v>Bank Loan 1</v>
      </c>
      <c r="BO6" s="316" t="str">
        <f ca="1">IF(OR(BP6="",BP6=0),"",MAX(BO$5:BO5)+1)</f>
        <v/>
      </c>
      <c r="BP6" s="316" t="str">
        <f ca="1">IFERROR(INDEX($AK$6:$AK$17, ROWS($BP4:BP$4)), IFERROR(INDEX($AO$6:$AO$17, ROWS($BP4:BP$4)-ROWS($AK$6:$AK$17)), IFERROR(INDEX($AS$6:$AS$17, ROWS($BP4:BP$4)-ROWS($AK$6:$AK$17)-ROWS($AO$6:$AO$17)),IFERROR(INDEX($AW$6:$AW$17, ROWS($BP4:BP$4)-ROWS($AK$6:$AK$17)-ROWS($AO$6:$AO$17)-ROWS($AS$6:$AS$17)),IFERROR(INDEX($BA$6:$BA$17, ROWS($BP4:BP$4)-ROWS($AK$6:$AK$17)-ROWS($AO$6:$AO$17)-ROWS($AS$6:$AS$17)-ROWS($AW$6:$AW$17)),IFERROR(INDEX($BE$6:$BE$17, ROWS($BP4:BP$4)-ROWS($AK$6:$AK$17)-ROWS($AO$6:$AO$17)-ROWS($AS$6:$AS$17)-ROWS($AW$6:$AW$17)-ROWS($BA$6:$BA$17)),IFERROR(INDEX($BI$6:$BI$17, ROWS($BP4:BP$4)-ROWS($AK$6:$AK$17)-ROWS($AO$6:$AO$17)-ROWS($AS$6:$AS$17)-ROWS($AW$6:$AW$17)-ROWS($BA$6:$BA$17)-ROWS($BE$6:$BE$17)), "")))))))</f>
        <v/>
      </c>
      <c r="BQ6" s="316">
        <f ca="1">IFERROR(INDEX($BP$6:$BP$90,MATCH(ROW()-ROW($BQ$5),$BO$6:$BO$90,0)),"")</f>
        <v>120</v>
      </c>
      <c r="BR6" s="413" t="str">
        <f ca="1">IF(INDEX($AB$3:$AF$156,MATCH(BN6,$AD$3:$AD$156,0),5)="Income",INDEX($AB$3:$AF$156,MATCH(BN6,$AD$3:$AD$156,0),5),"")</f>
        <v/>
      </c>
      <c r="BS6" s="412">
        <f ca="1">IF(OR(BT6="",BT6=0),"",MAX(BS$5:BS5)+1)</f>
        <v>1</v>
      </c>
      <c r="BT6" s="316" t="str">
        <f ca="1">IFERROR(INDEX($AJ$22:$AJ$33, ROWS($BT4:BT$4)), IFERROR(INDEX($AN$22:$AN$33, ROWS($BT4:BT$4)-ROWS($AJ$22:$AJ$33)), IFERROR(INDEX($AR$22:$AR$33, ROWS($BT4:BT$4)-ROWS($AJ$22:$AJ$33)-ROWS($AN$22:$AN$33)),IFERROR(INDEX($AV$22:$AV$33, ROWS($BT4:BT$4)-ROWS($AJ$22:$AJ$33)-ROWS($AN$22:$AN$33)-ROWS($AR$22:$AR$33)),IFERROR(INDEX($AZ$22:$AZ$33, ROWS($BT4:BT$4)-ROWS($AJ$22:$AJ$33)-ROWS($AN$22:$AN$33)-ROWS($AR$22:$AR$33)-ROWS($AV$22:$AV$33)),IFERROR(INDEX($BD$22:$BD$33, ROWS($BT4:BT$4)-ROWS($AJ$22:$AJ$33)-ROWS($AN$22:$AN$33)-ROWS($AR$22:$AR$33)-ROWS($AV$22:$AV$33)-ROWS($AZ$22:$AZ$33)),IFERROR(INDEX($BH$22:$BH$33, ROWS($BT4:BT$4)-ROWS($AJ$22:$AJ$33)-ROWS($AN$22:$AN$33)-ROWS($AR$22:$AR$33)-ROWS($AV$22:$AV$33)-ROWS($AZ$22:$AZ$33)-ROWS($BD$22:$BD$33)), "")))))))</f>
        <v>Life Insurance</v>
      </c>
      <c r="BU6" s="316" t="str">
        <f ca="1">IFERROR(INDEX($BT$6:$BT$90,MATCH(ROW()-ROW($BU$5),$BS$6:$BS$90,0)),"")</f>
        <v>Life Insurance</v>
      </c>
      <c r="BV6" s="316">
        <f ca="1">IF(OR(BW6="",BW6=0),"",MAX(BV$5:BV5)+1)</f>
        <v>1</v>
      </c>
      <c r="BW6" s="316">
        <f ca="1">IFERROR(INDEX($AK$22:$AK$33, ROWS($BW4:BW$4)), IFERROR(INDEX($AO$22:$AO$33, ROWS($BW4:BW$4)-ROWS($AK$22:$AK$33)), IFERROR(INDEX($AS$22:$AS$33, ROWS($BW4:BW$4)-ROWS($AK$22:$AK$33)-ROWS($AO$22:$AO$33)),IFERROR(INDEX($AW$22:$AW$33, ROWS($BW4:BW$4)-ROWS($AK$22:$AK$33)-ROWS($AO$22:$AO$33)-ROWS($AS$22:$AS$33)),IFERROR(INDEX($BA$22:$BA$33, ROWS($BW4:BW$4)-ROWS($AK$22:$AK$33)-ROWS($AO$22:$AO$33)-ROWS($AS$22:$AS$33)-ROWS($AW$22:$AW$33)),IFERROR(INDEX($BE$22:$BE$33, ROWS($BW4:BW$4)-ROWS($AK$22:$AK$33)-ROWS($AO$22:$AO$33)-ROWS($AS$22:$AS$33)-ROWS($AW$22:$AW$33)-ROWS($BA$22:$BA$33)),IFERROR(INDEX($BI$22:$BI$33, ROWS($BW4:BW$4)-ROWS($AK$22:$AK$33)-ROWS($AO$22:$AO$33)-ROWS($AS$22:$AS$33)-ROWS($AW$22:$AW$33)-ROWS($BA$22:$BA$33)-ROWS($BE$22:$BE$33)), "")))))))</f>
        <v>70</v>
      </c>
      <c r="BX6" s="316">
        <f ca="1">IFERROR(INDEX($BW$6:$BW$90,MATCH(ROW()-ROW($BX$5),$BV$6:$BV$90,0)),"")</f>
        <v>70</v>
      </c>
      <c r="BY6" s="413" t="str">
        <f ca="1">IF(INDEX($AB$3:$AF$156,MATCH(BU6,$AD$3:$AD$156,0),5)="Income",INDEX($AB$3:$AF$156,MATCH(BU6,$AD$3:$AD$156,0),5),"")</f>
        <v/>
      </c>
      <c r="BZ6" s="412">
        <f ca="1">IF(OR(CA6="",CA6=0),"",MAX(BZ$5:BZ5)+1)</f>
        <v>1</v>
      </c>
      <c r="CA6" s="316" t="str">
        <f ca="1">IFERROR(INDEX($AJ$38:$AJ$49, ROWS($CA4:CA$4)), IFERROR(INDEX($AN$38:$AN$49, ROWS($CA4:CA$4)-ROWS($AJ$38:$AJ$49)), IFERROR(INDEX($AR$38:$AR$49, ROWS($CA4:CA$4)-ROWS($AJ$38:$AJ$49)-ROWS($AN$38:$AN$49)),IFERROR(INDEX($AV$38:$AV$49, ROWS($CA4:CA$4)-ROWS($AJ$38:$AJ$49)-ROWS($AN$38:$AN$49)-ROWS($AR$38:$AR$49)),IFERROR(INDEX($AZ$38:$AZ$49, ROWS($CA4:CA$4)-ROWS($AJ$38:$AJ$49)-ROWS($AN$38:$AN$49)-ROWS($AR$38:$AR$49)-ROWS($AV$38:$AV$49)),IFERROR(INDEX($BD$38:$BD$49, ROWS($CA4:CA$4)-ROWS($AJ$38:$AJ$49)-ROWS($AN$38:$AN$49)-ROWS($AR$38:$AR$49)-ROWS($AV$38:$AV$49)-ROWS($AZ$38:$AZ$49)),IFERROR(INDEX($BH$38:$BH$49, ROWS($CA4:CA$4)-ROWS($AJ$38:$AJ$49)-ROWS($AN$38:$AN$49)-ROWS($AR$38:$AR$49)-ROWS($AV$38:$AV$49)-ROWS($AZ$38:$AZ$49)-ROWS($BD$38:$BD$49)), "")))))))</f>
        <v>D. Store Card 1</v>
      </c>
      <c r="CB6" s="316" t="str">
        <f ca="1">IFERROR(INDEX($CA$6:$CA$90,MATCH(ROW()-ROW($CB$5),$BZ$6:$BZ$90,0)),"")</f>
        <v>D. Store Card 1</v>
      </c>
      <c r="CC6" s="316">
        <f ca="1">IF(OR(CD6="",CD6=0),"",MAX(CC$5:CC5)+1)</f>
        <v>1</v>
      </c>
      <c r="CD6" s="316">
        <f ca="1">IFERROR(INDEX($AK$38:$AK$49, ROWS($CD4:CD$4)), IFERROR(INDEX($AO$38:$AO$49, ROWS($CD4:CD$4)-ROWS($AK$38:$AK$49)), IFERROR(INDEX($AS$38:$AS$49, ROWS($CD4:CD$4)-ROWS($AK$38:$AK$49)-ROWS($AO$38:$AO$49)),IFERROR(INDEX($AW$38:$AW$49, ROWS($CD4:CD$4)-ROWS($AK$38:$AK$49)-ROWS($AO$38:$AO$49)-ROWS($AS$38:$AS$49)),IFERROR(INDEX($BA$38:$BA$49, ROWS($CD4:CD$4)-ROWS($AK$38:$AK$49)-ROWS($AO$38:$AO$49)-ROWS($AS$38:$AS$49)-ROWS($AW$38:$AW$49)),IFERROR(INDEX($BE$38:$BE$49, ROWS($CD4:CD$4)-ROWS($AK$38:$AK$49)-ROWS($AO$38:$AO$49)-ROWS($AS$38:$AS$49)-ROWS($AW$38:$AW$49)-ROWS($BA$38:$BA$49)),IFERROR(INDEX($BI$38:$BI$49, ROWS($CD4:CD$4)-ROWS($AK$38:$AK$49)-ROWS($AO$38:$AO$49)-ROWS($AS$38:$AS$49)-ROWS($AW$38:$AW$49)-ROWS($BA$38:$BA$49)-ROWS($BE$38:$BE$49)), "")))))))</f>
        <v>30</v>
      </c>
      <c r="CE6" s="316">
        <f ca="1">IFERROR(INDEX($CD$6:$CD$90,MATCH(ROW()-ROW($CE$5),$CC$6:$CC$90,0)),"")</f>
        <v>30</v>
      </c>
      <c r="CF6" s="413" t="str">
        <f ca="1">IF(INDEX($AB$3:$AF$156,MATCH(CB6,$AD$3:$AD$156,0),5)="Income",INDEX($AB$3:$AF$156,MATCH(CB6,$AD$3:$AD$156,0),5),"")</f>
        <v/>
      </c>
      <c r="CG6" s="412">
        <f ca="1">IF(OR(CH6="",CH6=0),"",MAX(CG$5:CG5)+1)</f>
        <v>1</v>
      </c>
      <c r="CH6" s="316" t="str">
        <f ca="1">IFERROR(INDEX($AJ$54:$AJ$65, ROWS($CH4:CH$4)), IFERROR(INDEX($AN$54:$AN$65, ROWS($CH4:CH$4)-ROWS($AJ$54:$AJ$65)), IFERROR(INDEX($AR$54:$AR$65, ROWS($CH4:CH$4)-ROWS($AJ$54:$AJ$65)-ROWS($AN$54:$AN$65)),IFERROR(INDEX($AV$54:$AV$65, ROWS($CH4:CH$4)-ROWS($AJ$54:$AJ$65)-ROWS($AN$54:$AN$65)-ROWS($AR$54:$AR$65)),IFERROR(INDEX($AZ$54:$AZ$65, ROWS($CH4:CH$4)-ROWS($AJ$54:$AJ$65)-ROWS($AN$54:$AN$65)-ROWS($AR$54:$AR$65)-ROWS($AV$54:$AV$65)),IFERROR(INDEX($BD$54:$BD$65, ROWS($CH4:CH$4)-ROWS($AJ$54:$AJ$65)-ROWS($AN$54:$AN$65)-ROWS($AR$54:$AR$65)-ROWS($AV$54:$AV$65)-ROWS($AZ$54:$AZ$65)),IFERROR(INDEX($BH$54:$BH$65, ROWS($CH4:CH$4)-ROWS($AJ$54:$AJ$65)-ROWS($AN$54:$AN$65)-ROWS($AR$54:$AR$65)-ROWS($AV$54:$AV$65)-ROWS($AZ$54:$AZ$65)-ROWS($BD$54:$BD$65)), "")))))))</f>
        <v>Groceries</v>
      </c>
      <c r="CI6" s="316" t="str">
        <f ca="1">IFERROR(INDEX($CH$6:$CH$90,MATCH(ROW()-ROW($CI$5),$CG$6:$CG$90,0)),"")</f>
        <v>Groceries</v>
      </c>
      <c r="CJ6" s="316">
        <f ca="1">IF(OR(CK6="",CK6=0),"",MAX(CJ$5:CJ5)+1)</f>
        <v>1</v>
      </c>
      <c r="CK6" s="316">
        <f ca="1">IFERROR(INDEX($AK$54:$AK$65, ROWS($CK4:CK$4)), IFERROR(INDEX($AO$54:$AO$65, ROWS($CK4:CK$4)-ROWS($AK$54:$AK$65)), IFERROR(INDEX($AS$54:$AS$65, ROWS($CK4:CK$4)-ROWS($AK$54:$AK$65)-ROWS($AO$54:$AO$65)),IFERROR(INDEX($AW$54:$AW$65, ROWS($CK4:CK$4)-ROWS($AK$54:$AK$65)-ROWS($AO$54:$AO$65)-ROWS($AS$54:$AS$65)),IFERROR(INDEX($BA$54:$BA$65, ROWS($CK4:CK$4)-ROWS($AK$54:$AK$65)-ROWS($AO$54:$AO$65)-ROWS($AS$54:$AS$65)-ROWS($AW$54:$AW$65)),IFERROR(INDEX($BE$54:$BE$65, ROWS($CK4:CK$4)-ROWS($AK$54:$AK$65)-ROWS($AO$54:$AO$65)-ROWS($AS$54:$AS$65)-ROWS($AW$54:$AW$65)-ROWS($BA$54:$BA$65)),IFERROR(INDEX($BI$54:$BI$65, ROWS($CK4:CK$4)-ROWS($AK$54:$AK$65)-ROWS($AO$54:$AO$65)-ROWS($AS$54:$AS$65)-ROWS($AW$54:$AW$65)-ROWS($BA$54:$BA$65)-ROWS($BE$54:$BE$65)), "")))))))</f>
        <v>125</v>
      </c>
      <c r="CL6" s="316">
        <f ca="1">IFERROR(INDEX($CK$6:$CK$90,MATCH(ROW()-ROW($CL$5),$CJ$6:$CJ$90,0)),"")</f>
        <v>125</v>
      </c>
      <c r="CM6" s="413" t="str">
        <f ca="1">IF(INDEX($AB$3:$AF$156,MATCH(CI6,$AD$3:$AD$156,0),5)="Income",INDEX($AB$3:$AF$156,MATCH(CI6,$AD$3:$AD$156,0),5),"")</f>
        <v/>
      </c>
      <c r="CN6" s="412">
        <f ca="1">IF(OR(CO6="",CO6=0),"",MAX(CN$5:CN5)+1)</f>
        <v>1</v>
      </c>
      <c r="CO6" s="316" t="str">
        <f ca="1">IFERROR(INDEX($AJ$70:$AJ$81, ROWS($CO4:CO$4)), IFERROR(INDEX($AN$70:$AN$81, ROWS($CO4:CO$4)-ROWS($AJ$70:$AJ$81)), IFERROR(INDEX($AR$70:$AR$81, ROWS($CO4:CO$4)-ROWS($AJ$70:$AJ$81)-ROWS($AN$70:$AN$81)),IFERROR(INDEX($AV$70:$AV$81, ROWS($CO4:CO$4)-ROWS($AJ$70:$AJ$81)-ROWS($AN$70:$AN$81)-ROWS($AR$70:$AR$81)),IFERROR(INDEX($AZ$70:$AZ$81, ROWS($CO4:CO$4)-ROWS($AJ$70:$AJ$81)-ROWS($AN$70:$AN$81)-ROWS($AR$70:$AR$81)-ROWS($AV$70:$AV$81)),IFERROR(INDEX($BD$70:$BD$81, ROWS($CO4:CO$4)-ROWS($AJ$70:$AJ$81)-ROWS($AN$70:$AN$81)-ROWS($AR$70:$AR$81)-ROWS($AV$70:$AV$81)-ROWS($AZ$70:$AZ$81)),IFERROR(INDEX($BH$70:$BH$81, ROWS($CO4:CO$4)-ROWS($AJ$70:$AJ$81)-ROWS($AN$70:$AN$81)-ROWS($AR$70:$AR$81)-ROWS($AV$70:$AV$81)-ROWS($AZ$70:$AZ$81)-ROWS($BD$70:$BD$81)), "")))))))</f>
        <v>Groceries</v>
      </c>
      <c r="CP6" s="316" t="str">
        <f ca="1">IFERROR(INDEX($CO$6:$CO$90,MATCH(ROW()-ROW($CP$5),$CN$6:$CN$90,0)),"")</f>
        <v>Groceries</v>
      </c>
      <c r="CQ6" s="316">
        <f ca="1">IF(OR(CR6="",CR6=0),"",MAX(CQ$5:CQ5)+1)</f>
        <v>1</v>
      </c>
      <c r="CR6" s="316">
        <f ca="1">IFERROR(INDEX($AK$70:$AK$81, ROWS($CR4:CR$4)), IFERROR(INDEX($AO$70:$AO$81, ROWS($CR4:CR$4)-ROWS($AK$70:$AK$81)), IFERROR(INDEX($AS$70:$AS$81, ROWS($CR4:CR$4)-ROWS($AK$70:$AK$81)-ROWS($AO$70:$AO$81)),IFERROR(INDEX($AW$70:$AW$81, ROWS($CR4:CR$4)-ROWS($AK$70:$AK$81)-ROWS($AO$70:$AO$81)-ROWS($AS$70:$AS$81)),IFERROR(INDEX($BA$70:$BA$81, ROWS($CR4:CR$4)-ROWS($AK$70:$AK$81)-ROWS($AO$70:$AO$81)-ROWS($AS$70:$AS$81)-ROWS($AW$70:$AW$81)),IFERROR(INDEX($BE$70:$BE$81, ROWS($CR4:CR$4)-ROWS($AK$70:$AK$81)-ROWS($AO$70:$AO$81)-ROWS($AS$70:$AS$81)-ROWS($AW$70:$AW$81)-ROWS($BA$70:$BA$81)),IFERROR(INDEX($BI$70:$BI$81, ROWS($CR4:CR$4)-ROWS($AK$70:$AK$81)-ROWS($AO$70:$AO$81)-ROWS($AS$70:$AS$81)-ROWS($AW$70:$AW$81)-ROWS($BA$70:$BA$81)-ROWS($BE$70:$BE$81)), "")))))))</f>
        <v>125</v>
      </c>
      <c r="CS6" s="316">
        <f ca="1">IFERROR(INDEX($CR$6:$CR$90,MATCH(ROW()-ROW($CS$5),$CQ$6:$CQ$90,0)),"")</f>
        <v>125</v>
      </c>
      <c r="CT6" s="413" t="str">
        <f ca="1">IF(INDEX($AB$3:$AF$156,MATCH(CP6,$AD$3:$AD$156,0),5)="Income",INDEX($AB$3:$AF$156,MATCH(CP6,$AD$3:$AD$156,0),5),"")</f>
        <v/>
      </c>
      <c r="CU6" s="412" t="str">
        <f>IF(OR(CV6="",CV6=0),"",MAX(CU$5:CU5)+1)</f>
        <v/>
      </c>
      <c r="CV6" s="316">
        <f>IFERROR(INDEX($AJ$86:$AJ$97, ROWS($CV4:CV$4)), IFERROR(INDEX($AN$86:$AN$97, ROWS($CV4:CV$4)-ROWS($AJ$86:$AJ$97)), ""))</f>
        <v>0</v>
      </c>
      <c r="CW6" s="316" t="str">
        <f>IFERROR(INDEX($CV$6:$CV$90,MATCH(ROW()-ROW($CW$5),$CU$6:$CU$90,0)),"")</f>
        <v/>
      </c>
      <c r="CX6" s="316" t="str">
        <f>IF(OR(CY6="",CY6=0),"",MAX(CX$5:CX5)+1)</f>
        <v/>
      </c>
      <c r="CY6" s="316">
        <f>IFERROR(INDEX($AK$86:$AK$97, ROWS($CY4:CY$4)), IFERROR(INDEX($AO$86:$AO$97, ROWS($CY4:CY$4)-ROWS($AK$86:$AK$97)), ""))</f>
        <v>0</v>
      </c>
      <c r="CZ6" s="316" t="str">
        <f>IFERROR(INDEX($CY$6:$CY$90,MATCH(ROW()-ROW($CZ$5),$CX$6:$CX$90,0)),"")</f>
        <v/>
      </c>
      <c r="DA6" s="413" t="str">
        <f>IF(INDEX($AB$3:$AF$156,MATCH(CW6,$AD$3:$AD$156,0),5)="Income",INDEX($AB$3:$AF$156,MATCH(CW6,$AD$3:$AD$156,0),5),"")</f>
        <v/>
      </c>
      <c r="DC6" s="438">
        <f ca="1">IF(OR(DD6="",DD6=0),"",MAX(DC$5:DC5)+1)</f>
        <v>1</v>
      </c>
      <c r="DD6" s="434" t="str">
        <f ca="1">IF(BN6="","",IF(NOT(BR6="Income"),BN6,""))</f>
        <v>Bank Loan 1</v>
      </c>
      <c r="DE6" s="413">
        <f ca="1">IF(BQ6="","",IF(NOT(BR6="Income"),BQ6,""))</f>
        <v>120</v>
      </c>
      <c r="DF6" s="438" t="str">
        <f ca="1">IF(OR(DG6="",DG6=0),"",MAX(DF$5:DF5)+1)</f>
        <v/>
      </c>
      <c r="DG6" s="412" t="str">
        <f ca="1">IF(BN6="","",IF(BR6="Income",BN6,""))</f>
        <v/>
      </c>
      <c r="DH6" s="413" t="str">
        <f ca="1">IF(BN6="","",IF(BR6="Income",BQ6,""))</f>
        <v/>
      </c>
      <c r="DI6" s="412" t="str">
        <f ca="1">IFERROR(INDEX($DD$6:$DD$23,MATCH(ROW()-ROW($DI$5),$DC$6:$DC$23,0)),"")</f>
        <v>Bank Loan 1</v>
      </c>
      <c r="DJ6" s="413">
        <f ca="1">IFERROR(INDEX($DE$6:$DE$23,MATCH(ROW()-ROW($DI$5),$DC$6:$DC$23,0)),"")</f>
        <v>120</v>
      </c>
      <c r="DK6" s="412" t="str">
        <f ca="1">IFERROR(INDEX($DG$6:$DG$23,MATCH(ROW()-ROW($DK$5),$DF$6:$DF$23,0)),"")</f>
        <v>Paycheck 3</v>
      </c>
      <c r="DL6" s="413">
        <f ca="1">IFERROR(INDEX($DH$6:$DH$23,MATCH(ROW()-ROW($DK$5),$DF$6:$DF$23,0)),"")</f>
        <v>700</v>
      </c>
      <c r="DN6" s="425" t="str">
        <f ca="1">IF(DI6="","",CONCATENATE(DI6," - ",DJ6))</f>
        <v>Bank Loan 1 - 120</v>
      </c>
      <c r="DO6" s="295" t="str">
        <f ca="1">IF(DI7="","",CONCATENATE(DI7," - ",DJ7))</f>
        <v>Mortgage - 800</v>
      </c>
      <c r="DP6" s="295" t="str">
        <f ca="1">IF(DI8="","",CONCATENATE(DI8," - ",DJ8))</f>
        <v>HOA - 150</v>
      </c>
      <c r="DQ6" s="440" t="str">
        <f ca="1">IF(DK6="","",CONCATENATE(DK6," - ",DL6))</f>
        <v>Paycheck 3 - 700</v>
      </c>
      <c r="DR6" s="441" t="str">
        <f ca="1">IF(DK7="","",CONCATENATE(DK7," - ",DL7))</f>
        <v>Paycheck 1 - 850</v>
      </c>
      <c r="DS6" s="442" t="str">
        <f ca="1">IF(DK8="","",CONCATENATE(DK8," - ",DL8))</f>
        <v/>
      </c>
    </row>
    <row r="7" spans="1:123" s="292" customFormat="1" ht="15" customHeight="1" x14ac:dyDescent="0.3">
      <c r="A7" s="1183"/>
      <c r="B7" s="1182"/>
      <c r="C7" s="1183"/>
      <c r="D7" s="1182"/>
      <c r="E7" s="1183"/>
      <c r="F7" s="1182"/>
      <c r="G7" s="1183"/>
      <c r="H7" s="1182"/>
      <c r="I7" s="1183"/>
      <c r="J7" s="1182"/>
      <c r="K7" s="1183"/>
      <c r="L7" s="1182"/>
      <c r="M7" s="1183"/>
      <c r="N7" s="1182"/>
      <c r="P7" s="295" t="str">
        <f t="shared" ca="1" si="1"/>
        <v>Car 1 Gas - 50</v>
      </c>
      <c r="Q7" s="295" t="str">
        <f t="shared" ca="1" si="0"/>
        <v/>
      </c>
      <c r="R7" s="295" t="str">
        <f t="shared" ca="1" si="0"/>
        <v/>
      </c>
      <c r="S7" s="296" t="str">
        <f t="shared" ca="1" si="0"/>
        <v/>
      </c>
      <c r="T7" s="295" t="str">
        <f t="shared" ca="1" si="0"/>
        <v/>
      </c>
      <c r="U7" s="295" t="str">
        <f t="shared" ca="1" si="0"/>
        <v/>
      </c>
      <c r="V7" s="1158" t="s">
        <v>507</v>
      </c>
      <c r="W7" s="1159"/>
      <c r="X7" s="445">
        <f ca="1">IF(DS12="",0,DS12)</f>
        <v>1550</v>
      </c>
      <c r="Y7"/>
      <c r="AB7" s="299"/>
      <c r="AC7" s="358">
        <f>IF('Data Entry'!B13="","",'Data Entry'!B13)</f>
        <v>24</v>
      </c>
      <c r="AD7" s="356" t="str">
        <f>IF('Data Entry'!A13="","",'Data Entry'!A13)</f>
        <v>Auto Insurance</v>
      </c>
      <c r="AE7" s="363">
        <f>IF('Data Entry'!C13="","",'Data Entry'!C13)</f>
        <v>180</v>
      </c>
      <c r="AF7" s="402" t="str">
        <f>IF('Data Entry'!E13="","",'Data Entry'!E13)</f>
        <v>Monthly</v>
      </c>
      <c r="AG7" s="300"/>
      <c r="AH7"/>
      <c r="AI7" s="304">
        <f t="shared" ref="AI7:AI17" ca="1" si="23">IFERROR(MATCH($AI$4,OFFSET($AC$1,AI6,,1000),0)+AI6,"")</f>
        <v>16</v>
      </c>
      <c r="AJ7" s="305" t="str">
        <f t="shared" ca="1" si="2"/>
        <v/>
      </c>
      <c r="AK7" s="306" t="str">
        <f t="shared" ca="1" si="3"/>
        <v/>
      </c>
      <c r="AL7" s="307" t="str">
        <f t="shared" ca="1" si="4"/>
        <v/>
      </c>
      <c r="AM7" s="304">
        <f t="shared" ref="AM7:AM17" ca="1" si="24">IFERROR(MATCH($AM$4,OFFSET($AC$1,AM6,,1000),0)+AM6,"")</f>
        <v>16</v>
      </c>
      <c r="AN7" s="305" t="str">
        <f t="shared" ca="1" si="5"/>
        <v/>
      </c>
      <c r="AO7" s="306" t="str">
        <f t="shared" ca="1" si="6"/>
        <v/>
      </c>
      <c r="AP7" s="307" t="str">
        <f t="shared" ca="1" si="7"/>
        <v/>
      </c>
      <c r="AQ7" s="304">
        <f t="shared" ref="AQ7:AQ17" ca="1" si="25">IFERROR(MATCH($AQ$4,OFFSET($AC$1,AQ6,,1000),0)+AQ6,"")</f>
        <v>51</v>
      </c>
      <c r="AR7" s="305" t="str">
        <f t="shared" ca="1" si="8"/>
        <v>Mortgage</v>
      </c>
      <c r="AS7" s="306">
        <f t="shared" ca="1" si="9"/>
        <v>800</v>
      </c>
      <c r="AT7" s="307">
        <f t="shared" ca="1" si="10"/>
        <v>110000</v>
      </c>
      <c r="AU7" s="304">
        <f t="shared" ref="AU7:AU17" ca="1" si="26">IFERROR(MATCH($AU$4,OFFSET($AC$1,AU6,,1000),0)+AU6,"")</f>
        <v>96</v>
      </c>
      <c r="AV7" s="305" t="str">
        <f t="shared" ca="1" si="11"/>
        <v>HOA</v>
      </c>
      <c r="AW7" s="306">
        <f t="shared" ca="1" si="12"/>
        <v>150</v>
      </c>
      <c r="AX7" s="307" t="str">
        <f t="shared" ca="1" si="13"/>
        <v>Fixed Bills</v>
      </c>
      <c r="AY7" s="304" t="str">
        <f t="shared" ref="AY7:AY17" ca="1" si="27">IFERROR(MATCH($AY$4,OFFSET($AC$1,AY6,,1000),0)+AY6,"")</f>
        <v/>
      </c>
      <c r="AZ7" s="305" t="str">
        <f t="shared" ca="1" si="14"/>
        <v/>
      </c>
      <c r="BA7" s="306" t="str">
        <f t="shared" ca="1" si="15"/>
        <v/>
      </c>
      <c r="BB7" s="307" t="str">
        <f t="shared" ca="1" si="16"/>
        <v/>
      </c>
      <c r="BC7" s="304" t="str">
        <f t="shared" ref="BC7:BC17" ca="1" si="28">IFERROR(MATCH($BC$4,OFFSET($AC$1,BC6,,1000),0)+BC6,"")</f>
        <v/>
      </c>
      <c r="BD7" s="305" t="str">
        <f t="shared" ca="1" si="17"/>
        <v/>
      </c>
      <c r="BE7" s="306" t="str">
        <f t="shared" ca="1" si="18"/>
        <v/>
      </c>
      <c r="BF7" s="307" t="str">
        <f t="shared" ca="1" si="19"/>
        <v/>
      </c>
      <c r="BG7" s="304">
        <f t="shared" ref="BG7:BG17" ca="1" si="29">IFERROR(MATCH($BG$4,OFFSET($AC$1,BG6,,1000),0)+BG6,"")</f>
        <v>32</v>
      </c>
      <c r="BH7" s="305" t="str">
        <f t="shared" ca="1" si="20"/>
        <v>D. Store Card 3</v>
      </c>
      <c r="BI7" s="306">
        <f t="shared" ca="1" si="21"/>
        <v>30</v>
      </c>
      <c r="BJ7" s="307">
        <f t="shared" ca="1" si="22"/>
        <v>400</v>
      </c>
      <c r="BL7" s="412" t="str">
        <f ca="1">IF(OR(BM7="",BM7=0),"",MAX(BL$5:BL6)+1)</f>
        <v/>
      </c>
      <c r="BM7" s="316" t="str">
        <f ca="1">IFERROR(INDEX($AJ$6:$AJ$17, ROWS(BM$4:$BM5)), IFERROR(INDEX($AN$6:$AN$17, ROWS(BM$4:$BM5)-ROWS($AJ$6:$AJ$17)), IFERROR(INDEX($AR$6:$AR$17, ROWS(BM$4:$BM5)-ROWS($AJ$6:$AJ$17)-ROWS($AN$6:$AN$17)),IFERROR(INDEX($AV$6:$AV$17, ROWS(BM$4:$BM5)-ROWS($AJ$6:$AJ$17)-ROWS($AN$6:$AN$17)-ROWS($AR$6:$AR$17)),IFERROR(INDEX($AZ$6:$AZ$17, ROWS(BM$4:$BM5)-ROWS($AJ$6:$AJ$17)-ROWS($AN$6:$AN$17)-ROWS($AR$6:$AR$17)-ROWS($AV$6:$AV$17)),IFERROR(INDEX($BD$6:$BD$17, ROWS(BM$4:$BM5)-ROWS($AJ$6:$AJ$17)-ROWS($AN$6:$AN$17)-ROWS($AR$6:$AR$17)-ROWS($AV$6:$AV$17)-ROWS($AZ$6:$AZ$17)),IFERROR(INDEX($BH$6:$BH$17, ROWS(BM$4:$BM5)-ROWS($AJ$6:$AJ$17)-ROWS($AN$6:$AN$17)-ROWS($AR$6:$AR$17)-ROWS($AV$6:$AV$17)-ROWS($AZ$6:$AZ$17)-ROWS($BD$6:$BD$17)), "")))))))</f>
        <v/>
      </c>
      <c r="BN7" s="316" t="str">
        <f t="shared" ref="BN7:BN70" ca="1" si="30">IFERROR(INDEX($BM$6:$BM$90,MATCH(ROW()-ROW($BN$5),$BL$6:$BL$90,0)),"")</f>
        <v>Mortgage</v>
      </c>
      <c r="BO7" s="316" t="str">
        <f ca="1">IF(OR(BP7="",BP7=0),"",MAX(BO$5:BO6)+1)</f>
        <v/>
      </c>
      <c r="BP7" s="316" t="str">
        <f ca="1">IFERROR(INDEX($AK$6:$AK$17, ROWS($BP$4:BP5)), IFERROR(INDEX($AO$6:$AO$17, ROWS($BP$4:BP5)-ROWS($AK$6:$AK$17)), IFERROR(INDEX($AS$6:$AS$17, ROWS($BP$4:BP5)-ROWS($AK$6:$AK$17)-ROWS($AO$6:$AO$17)),IFERROR(INDEX($AW$6:$AW$17, ROWS($BP$4:BP5)-ROWS($AK$6:$AK$17)-ROWS($AO$6:$AO$17)-ROWS($AS$6:$AS$17)),IFERROR(INDEX($BA$6:$BA$17, ROWS($BP$4:BP5)-ROWS($AK$6:$AK$17)-ROWS($AO$6:$AO$17)-ROWS($AS$6:$AS$17)-ROWS($AW$6:$AW$17)),IFERROR(INDEX($BE$6:$BE$17, ROWS($BP$4:BP5)-ROWS($AK$6:$AK$17)-ROWS($AO$6:$AO$17)-ROWS($AS$6:$AS$17)-ROWS($AW$6:$AW$17)-ROWS($BA$6:$BA$17)),IFERROR(INDEX($BI$6:$BI$17, ROWS($BP$4:BP5)-ROWS($AK$6:$AK$17)-ROWS($AO$6:$AO$17)-ROWS($AS$6:$AS$17)-ROWS($AW$6:$AW$17)-ROWS($BA$6:$BA$17)-ROWS($BE$6:$BE$17)), "")))))))</f>
        <v/>
      </c>
      <c r="BQ7" s="316">
        <f t="shared" ref="BQ7:BQ70" ca="1" si="31">IFERROR(INDEX($BP$6:$BP$90,MATCH(ROW()-ROW($BQ$5),$BO$6:$BO$90,0)),"")</f>
        <v>800</v>
      </c>
      <c r="BR7" s="413" t="str">
        <f t="shared" ref="BR7:BR70" ca="1" si="32">IF(INDEX($AB$3:$AF$156,MATCH(BN7,$AD$3:$AD$156,0),5)="Income",INDEX($AB$3:$AF$156,MATCH(BN7,$AD$3:$AD$156,0),5),"")</f>
        <v/>
      </c>
      <c r="BS7" s="412">
        <f ca="1">IF(OR(BT7="",BT7=0),"",MAX(BS$5:BS6)+1)</f>
        <v>2</v>
      </c>
      <c r="BT7" s="316" t="str">
        <f ca="1">IFERROR(INDEX($AJ$22:$AJ$33, ROWS($BT$4:BT5)), IFERROR(INDEX($AN$22:$AN$33, ROWS($BT$4:BT5)-ROWS($AJ$22:$AJ$33)), IFERROR(INDEX($AR$22:$AR$33, ROWS($BT$4:BT5)-ROWS($AJ$22:$AJ$33)-ROWS($AN$22:$AN$33)),IFERROR(INDEX($AV$22:$AV$33, ROWS($BT$4:BT5)-ROWS($AJ$22:$AJ$33)-ROWS($AN$22:$AN$33)-ROWS($AR$22:$AR$33)),IFERROR(INDEX($AZ$22:$AZ$33, ROWS($BT$4:BT5)-ROWS($AJ$22:$AJ$33)-ROWS($AN$22:$AN$33)-ROWS($AR$22:$AR$33)-ROWS($AV$22:$AV$33)),IFERROR(INDEX($BD$22:$BD$33, ROWS($BT$4:BT5)-ROWS($AJ$22:$AJ$33)-ROWS($AN$22:$AN$33)-ROWS($AR$22:$AR$33)-ROWS($AV$22:$AV$33)-ROWS($AZ$22:$AZ$33)),IFERROR(INDEX($BH$22:$BH$33, ROWS($BT$4:BT5)-ROWS($AJ$22:$AJ$33)-ROWS($AN$22:$AN$33)-ROWS($AR$22:$AR$33)-ROWS($AV$22:$AV$33)-ROWS($AZ$22:$AZ$33)-ROWS($BD$22:$BD$33)), "")))))))</f>
        <v>Groceries</v>
      </c>
      <c r="BU7" s="316" t="str">
        <f t="shared" ref="BU7:BU70" ca="1" si="33">IFERROR(INDEX($BT$6:$BT$90,MATCH(ROW()-ROW($BU$5),$BS$6:$BS$90,0)),"")</f>
        <v>Groceries</v>
      </c>
      <c r="BV7" s="316">
        <f ca="1">IF(OR(BW7="",BW7=0),"",MAX(BV$5:BV6)+1)</f>
        <v>2</v>
      </c>
      <c r="BW7" s="316">
        <f ca="1">IFERROR(INDEX($AK$22:$AK$33, ROWS($BW$4:BW5)), IFERROR(INDEX($AO$22:$AO$33, ROWS($BW$4:BW5)-ROWS($AK$22:$AK$33)), IFERROR(INDEX($AS$22:$AS$33, ROWS($BW$4:BW5)-ROWS($AK$22:$AK$33)-ROWS($AO$22:$AO$33)),IFERROR(INDEX($AW$22:$AW$33, ROWS($BW$4:BW5)-ROWS($AK$22:$AK$33)-ROWS($AO$22:$AO$33)-ROWS($AS$22:$AS$33)),IFERROR(INDEX($BA$22:$BA$33, ROWS($BW$4:BW5)-ROWS($AK$22:$AK$33)-ROWS($AO$22:$AO$33)-ROWS($AS$22:$AS$33)-ROWS($AW$22:$AW$33)),IFERROR(INDEX($BE$22:$BE$33, ROWS($BW$4:BW5)-ROWS($AK$22:$AK$33)-ROWS($AO$22:$AO$33)-ROWS($AS$22:$AS$33)-ROWS($AW$22:$AW$33)-ROWS($BA$22:$BA$33)),IFERROR(INDEX($BI$22:$BI$33, ROWS($BW$4:BW5)-ROWS($AK$22:$AK$33)-ROWS($AO$22:$AO$33)-ROWS($AS$22:$AS$33)-ROWS($AW$22:$AW$33)-ROWS($BA$22:$BA$33)-ROWS($BE$22:$BE$33)), "")))))))</f>
        <v>125</v>
      </c>
      <c r="BX7" s="316">
        <f t="shared" ref="BX7:BX70" ca="1" si="34">IFERROR(INDEX($BW$6:$BW$90,MATCH(ROW()-ROW($BX$5),$BV$6:$BV$90,0)),"")</f>
        <v>125</v>
      </c>
      <c r="BY7" s="413" t="str">
        <f t="shared" ref="BY7:BY70" ca="1" si="35">IF(INDEX($AB$3:$AF$156,MATCH(BU7,$AD$3:$AD$156,0),5)="Income",INDEX($AB$3:$AF$156,MATCH(BU7,$AD$3:$AD$156,0),5),"")</f>
        <v/>
      </c>
      <c r="BZ7" s="412">
        <f ca="1">IF(OR(CA7="",CA7=0),"",MAX(BZ$5:BZ6)+1)</f>
        <v>2</v>
      </c>
      <c r="CA7" s="316" t="str">
        <f ca="1">IFERROR(INDEX($AJ$38:$AJ$49, ROWS($CA$4:CA5)), IFERROR(INDEX($AN$38:$AN$49, ROWS($CA$4:CA5)-ROWS($AJ$38:$AJ$49)), IFERROR(INDEX($AR$38:$AR$49, ROWS($CA$4:CA5)-ROWS($AJ$38:$AJ$49)-ROWS($AN$38:$AN$49)),IFERROR(INDEX($AV$38:$AV$49, ROWS($CA$4:CA5)-ROWS($AJ$38:$AJ$49)-ROWS($AN$38:$AN$49)-ROWS($AR$38:$AR$49)),IFERROR(INDEX($AZ$38:$AZ$49, ROWS($CA$4:CA5)-ROWS($AJ$38:$AJ$49)-ROWS($AN$38:$AN$49)-ROWS($AR$38:$AR$49)-ROWS($AV$38:$AV$49)),IFERROR(INDEX($BD$38:$BD$49, ROWS($CA$4:CA5)-ROWS($AJ$38:$AJ$49)-ROWS($AN$38:$AN$49)-ROWS($AR$38:$AR$49)-ROWS($AV$38:$AV$49)-ROWS($AZ$38:$AZ$49)),IFERROR(INDEX($BH$38:$BH$49, ROWS($CA$4:CA5)-ROWS($AJ$38:$AJ$49)-ROWS($AN$38:$AN$49)-ROWS($AR$38:$AR$49)-ROWS($AV$38:$AV$49)-ROWS($AZ$38:$AZ$49)-ROWS($BD$38:$BD$49)), "")))))))</f>
        <v>Groceries</v>
      </c>
      <c r="CB7" s="316" t="str">
        <f t="shared" ref="CB7:CB70" ca="1" si="36">IFERROR(INDEX($CA$6:$CA$90,MATCH(ROW()-ROW($CB$5),$BZ$6:$BZ$90,0)),"")</f>
        <v>Groceries</v>
      </c>
      <c r="CC7" s="316">
        <f ca="1">IF(OR(CD7="",CD7=0),"",MAX(CC$5:CC6)+1)</f>
        <v>2</v>
      </c>
      <c r="CD7" s="316">
        <f ca="1">IFERROR(INDEX($AK$38:$AK$49, ROWS($CD$4:CD5)), IFERROR(INDEX($AO$38:$AO$49, ROWS($CD$4:CD5)-ROWS($AK$38:$AK$49)), IFERROR(INDEX($AS$38:$AS$49, ROWS($CD$4:CD5)-ROWS($AK$38:$AK$49)-ROWS($AO$38:$AO$49)),IFERROR(INDEX($AW$38:$AW$49, ROWS($CD$4:CD5)-ROWS($AK$38:$AK$49)-ROWS($AO$38:$AO$49)-ROWS($AS$38:$AS$49)),IFERROR(INDEX($BA$38:$BA$49, ROWS($CD$4:CD5)-ROWS($AK$38:$AK$49)-ROWS($AO$38:$AO$49)-ROWS($AS$38:$AS$49)-ROWS($AW$38:$AW$49)),IFERROR(INDEX($BE$38:$BE$49, ROWS($CD$4:CD5)-ROWS($AK$38:$AK$49)-ROWS($AO$38:$AO$49)-ROWS($AS$38:$AS$49)-ROWS($AW$38:$AW$49)-ROWS($BA$38:$BA$49)),IFERROR(INDEX($BI$38:$BI$49, ROWS($CD$4:CD5)-ROWS($AK$38:$AK$49)-ROWS($AO$38:$AO$49)-ROWS($AS$38:$AS$49)-ROWS($AW$38:$AW$49)-ROWS($BA$38:$BA$49)-ROWS($BE$38:$BE$49)), "")))))))</f>
        <v>125</v>
      </c>
      <c r="CE7" s="316">
        <f t="shared" ref="CE7:CE70" ca="1" si="37">IFERROR(INDEX($CD$6:$CD$90,MATCH(ROW()-ROW($CE$5),$CC$6:$CC$90,0)),"")</f>
        <v>125</v>
      </c>
      <c r="CF7" s="413" t="str">
        <f t="shared" ref="CF7:CF70" ca="1" si="38">IF(INDEX($AB$3:$AF$156,MATCH(CB7,$AD$3:$AD$156,0),5)="Income",INDEX($AB$3:$AF$156,MATCH(CB7,$AD$3:$AD$156,0),5),"")</f>
        <v/>
      </c>
      <c r="CG7" s="412" t="str">
        <f ca="1">IF(OR(CH7="",CH7=0),"",MAX(CG$5:CG6)+1)</f>
        <v/>
      </c>
      <c r="CH7" s="316" t="str">
        <f ca="1">IFERROR(INDEX($AJ$54:$AJ$65, ROWS($CH$4:CH5)), IFERROR(INDEX($AN$54:$AN$65, ROWS($CH$4:CH5)-ROWS($AJ$54:$AJ$65)), IFERROR(INDEX($AR$54:$AR$65, ROWS($CH$4:CH5)-ROWS($AJ$54:$AJ$65)-ROWS($AN$54:$AN$65)),IFERROR(INDEX($AV$54:$AV$65, ROWS($CH$4:CH5)-ROWS($AJ$54:$AJ$65)-ROWS($AN$54:$AN$65)-ROWS($AR$54:$AR$65)),IFERROR(INDEX($AZ$54:$AZ$65, ROWS($CH$4:CH5)-ROWS($AJ$54:$AJ$65)-ROWS($AN$54:$AN$65)-ROWS($AR$54:$AR$65)-ROWS($AV$54:$AV$65)),IFERROR(INDEX($BD$54:$BD$65, ROWS($CH$4:CH5)-ROWS($AJ$54:$AJ$65)-ROWS($AN$54:$AN$65)-ROWS($AR$54:$AR$65)-ROWS($AV$54:$AV$65)-ROWS($AZ$54:$AZ$65)),IFERROR(INDEX($BH$54:$BH$65, ROWS($CH$4:CH5)-ROWS($AJ$54:$AJ$65)-ROWS($AN$54:$AN$65)-ROWS($AR$54:$AR$65)-ROWS($AV$54:$AV$65)-ROWS($AZ$54:$AZ$65)-ROWS($BD$54:$BD$65)), "")))))))</f>
        <v/>
      </c>
      <c r="CI7" s="316" t="str">
        <f t="shared" ref="CI7:CI70" ca="1" si="39">IFERROR(INDEX($CH$6:$CH$90,MATCH(ROW()-ROW($CI$5),$CG$6:$CG$90,0)),"")</f>
        <v>Paycheck 2</v>
      </c>
      <c r="CJ7" s="316" t="str">
        <f ca="1">IF(OR(CK7="",CK7=0),"",MAX(CJ$5:CJ6)+1)</f>
        <v/>
      </c>
      <c r="CK7" s="316" t="str">
        <f ca="1">IFERROR(INDEX($AK$54:$AK$65, ROWS($CK$4:CK5)), IFERROR(INDEX($AO$54:$AO$65, ROWS($CK$4:CK5)-ROWS($AK$54:$AK$65)), IFERROR(INDEX($AS$54:$AS$65, ROWS($CK$4:CK5)-ROWS($AK$54:$AK$65)-ROWS($AO$54:$AO$65)),IFERROR(INDEX($AW$54:$AW$65, ROWS($CK$4:CK5)-ROWS($AK$54:$AK$65)-ROWS($AO$54:$AO$65)-ROWS($AS$54:$AS$65)),IFERROR(INDEX($BA$54:$BA$65, ROWS($CK$4:CK5)-ROWS($AK$54:$AK$65)-ROWS($AO$54:$AO$65)-ROWS($AS$54:$AS$65)-ROWS($AW$54:$AW$65)),IFERROR(INDEX($BE$54:$BE$65, ROWS($CK$4:CK5)-ROWS($AK$54:$AK$65)-ROWS($AO$54:$AO$65)-ROWS($AS$54:$AS$65)-ROWS($AW$54:$AW$65)-ROWS($BA$54:$BA$65)),IFERROR(INDEX($BI$54:$BI$65, ROWS($CK$4:CK5)-ROWS($AK$54:$AK$65)-ROWS($AO$54:$AO$65)-ROWS($AS$54:$AS$65)-ROWS($AW$54:$AW$65)-ROWS($BA$54:$BA$65)-ROWS($BE$54:$BE$65)), "")))))))</f>
        <v/>
      </c>
      <c r="CL7" s="316">
        <f t="shared" ref="CL7:CL70" ca="1" si="40">IFERROR(INDEX($CK$6:$CK$90,MATCH(ROW()-ROW($CL$5),$CJ$6:$CJ$90,0)),"")</f>
        <v>400</v>
      </c>
      <c r="CM7" s="413" t="str">
        <f t="shared" ref="CM7:CM70" ca="1" si="41">IF(INDEX($AB$3:$AF$156,MATCH(CI7,$AD$3:$AD$156,0),5)="Income",INDEX($AB$3:$AF$156,MATCH(CI7,$AD$3:$AD$156,0),5),"")</f>
        <v>Income</v>
      </c>
      <c r="CN7" s="412" t="str">
        <f ca="1">IF(OR(CO7="",CO7=0),"",MAX(CN$5:CN6)+1)</f>
        <v/>
      </c>
      <c r="CO7" s="316" t="str">
        <f ca="1">IFERROR(INDEX($AJ$70:$AJ$81, ROWS($CO$4:CO5)), IFERROR(INDEX($AN$70:$AN$81, ROWS($CO$4:CO5)-ROWS($AJ$70:$AJ$81)), IFERROR(INDEX($AR$70:$AR$81, ROWS($CO$4:CO5)-ROWS($AJ$70:$AJ$81)-ROWS($AN$70:$AN$81)),IFERROR(INDEX($AV$70:$AV$81, ROWS($CO$4:CO5)-ROWS($AJ$70:$AJ$81)-ROWS($AN$70:$AN$81)-ROWS($AR$70:$AR$81)),IFERROR(INDEX($AZ$70:$AZ$81, ROWS($CO$4:CO5)-ROWS($AJ$70:$AJ$81)-ROWS($AN$70:$AN$81)-ROWS($AR$70:$AR$81)-ROWS($AV$70:$AV$81)),IFERROR(INDEX($BD$70:$BD$81, ROWS($CO$4:CO5)-ROWS($AJ$70:$AJ$81)-ROWS($AN$70:$AN$81)-ROWS($AR$70:$AR$81)-ROWS($AV$70:$AV$81)-ROWS($AZ$70:$AZ$81)),IFERROR(INDEX($BH$70:$BH$81, ROWS($CO$4:CO5)-ROWS($AJ$70:$AJ$81)-ROWS($AN$70:$AN$81)-ROWS($AR$70:$AR$81)-ROWS($AV$70:$AV$81)-ROWS($AZ$70:$AZ$81)-ROWS($BD$70:$BD$81)), "")))))))</f>
        <v/>
      </c>
      <c r="CP7" s="316" t="str">
        <f t="shared" ref="CP7:CP70" ca="1" si="42">IFERROR(INDEX($CO$6:$CO$90,MATCH(ROW()-ROW($CP$5),$CN$6:$CN$90,0)),"")</f>
        <v>Paycheck 2</v>
      </c>
      <c r="CQ7" s="316" t="str">
        <f ca="1">IF(OR(CR7="",CR7=0),"",MAX(CQ$5:CQ6)+1)</f>
        <v/>
      </c>
      <c r="CR7" s="316" t="str">
        <f ca="1">IFERROR(INDEX($AK$70:$AK$81, ROWS($CR$4:CR5)), IFERROR(INDEX($AO$70:$AO$81, ROWS($CR$4:CR5)-ROWS($AK$70:$AK$81)), IFERROR(INDEX($AS$70:$AS$81, ROWS($CR$4:CR5)-ROWS($AK$70:$AK$81)-ROWS($AO$70:$AO$81)),IFERROR(INDEX($AW$70:$AW$81, ROWS($CR$4:CR5)-ROWS($AK$70:$AK$81)-ROWS($AO$70:$AO$81)-ROWS($AS$70:$AS$81)),IFERROR(INDEX($BA$70:$BA$81, ROWS($CR$4:CR5)-ROWS($AK$70:$AK$81)-ROWS($AO$70:$AO$81)-ROWS($AS$70:$AS$81)-ROWS($AW$70:$AW$81)),IFERROR(INDEX($BE$70:$BE$81, ROWS($CR$4:CR5)-ROWS($AK$70:$AK$81)-ROWS($AO$70:$AO$81)-ROWS($AS$70:$AS$81)-ROWS($AW$70:$AW$81)-ROWS($BA$70:$BA$81)),IFERROR(INDEX($BI$70:$BI$81, ROWS($CR$4:CR5)-ROWS($AK$70:$AK$81)-ROWS($AO$70:$AO$81)-ROWS($AS$70:$AS$81)-ROWS($AW$70:$AW$81)-ROWS($BA$70:$BA$81)-ROWS($BE$70:$BE$81)), "")))))))</f>
        <v/>
      </c>
      <c r="CS7" s="316">
        <f t="shared" ref="CS7:CS70" ca="1" si="43">IFERROR(INDEX($CR$6:$CR$90,MATCH(ROW()-ROW($CS$5),$CQ$6:$CQ$90,0)),"")</f>
        <v>400</v>
      </c>
      <c r="CT7" s="413" t="str">
        <f t="shared" ref="CT7:CT70" ca="1" si="44">IF(INDEX($AB$3:$AF$156,MATCH(CP7,$AD$3:$AD$156,0),5)="Income",INDEX($AB$3:$AF$156,MATCH(CP7,$AD$3:$AD$156,0),5),"")</f>
        <v>Income</v>
      </c>
      <c r="CU7" s="412" t="str">
        <f>IF(OR(CV7="",CV7=0),"",MAX(CU$5:CU6)+1)</f>
        <v/>
      </c>
      <c r="CV7" s="316">
        <f>IFERROR(INDEX($AJ$86:$AJ$97, ROWS($CV$4:CV5)), IFERROR(INDEX($AN$86:$AN$97, ROWS($CV$4:CV5)-ROWS($AJ$86:$AJ$97)), ""))</f>
        <v>0</v>
      </c>
      <c r="CW7" s="316" t="str">
        <f t="shared" ref="CW7:CW70" si="45">IFERROR(INDEX($CV$6:$CV$90,MATCH(ROW()-ROW($CW$5),$CU$6:$CU$90,0)),"")</f>
        <v/>
      </c>
      <c r="CX7" s="316" t="str">
        <f>IF(OR(CY7="",CY7=0),"",MAX(CX$5:CX6)+1)</f>
        <v/>
      </c>
      <c r="CY7" s="316">
        <f>IFERROR(INDEX($AK$86:$AK$97, ROWS($CY$4:CY5)), IFERROR(INDEX($AO$86:$AO$97, ROWS($CY$4:CY5)-ROWS($AK$86:$AK$97)), ""))</f>
        <v>0</v>
      </c>
      <c r="CZ7" s="316" t="str">
        <f t="shared" ref="CZ7:CZ70" si="46">IFERROR(INDEX($CY$6:$CY$90,MATCH(ROW()-ROW($CZ$5),$CX$6:$CX$90,0)),"")</f>
        <v/>
      </c>
      <c r="DA7" s="413" t="str">
        <f t="shared" ref="DA7:DA70" si="47">IF(INDEX($AB$3:$AF$156,MATCH(CW7,$AD$3:$AD$156,0),5)="Income",INDEX($AB$3:$AF$156,MATCH(CW7,$AD$3:$AD$156,0),5),"")</f>
        <v/>
      </c>
      <c r="DC7" s="438">
        <f ca="1">IF(OR(DD7="",DD7=0),"",MAX(DC$5:DC6)+1)</f>
        <v>2</v>
      </c>
      <c r="DD7" s="434" t="str">
        <f t="shared" ref="DD7:DD23" ca="1" si="48">IF(BN7="","",IF(NOT(BR7="Income"),BN7,""))</f>
        <v>Mortgage</v>
      </c>
      <c r="DE7" s="413">
        <f t="shared" ref="DE7:DE23" ca="1" si="49">IF(BQ7="","",IF(NOT(BR7="Income"),BQ7,""))</f>
        <v>800</v>
      </c>
      <c r="DF7" s="431" t="str">
        <f ca="1">IF(OR(DG7="",DG7=0),"",MAX(DF$5:DF6)+1)</f>
        <v/>
      </c>
      <c r="DG7" s="412" t="str">
        <f t="shared" ref="DG7:DG23" ca="1" si="50">IF(BN7="","",IF(BR7="Income",BN7,""))</f>
        <v/>
      </c>
      <c r="DH7" s="413" t="str">
        <f t="shared" ref="DH7:DH23" ca="1" si="51">IF(BN7="","",IF(BR7="Income",BQ7,""))</f>
        <v/>
      </c>
      <c r="DI7" s="412" t="str">
        <f t="shared" ref="DI7:DI23" ca="1" si="52">IFERROR(INDEX($DD$6:$DD$23,MATCH(ROW()-ROW($DI$5),$DC$6:$DC$23,0)),"")</f>
        <v>Mortgage</v>
      </c>
      <c r="DJ7" s="413">
        <f t="shared" ref="DJ7:DJ23" ca="1" si="53">IFERROR(INDEX($DE$6:$DE$23,MATCH(ROW()-ROW($DI$5),$DC$6:$DC$23,0)),"")</f>
        <v>800</v>
      </c>
      <c r="DK7" s="412" t="str">
        <f t="shared" ref="DK7:DK23" ca="1" si="54">IFERROR(INDEX($DG$6:$DG$23,MATCH(ROW()-ROW($DK$5),$DF$6:$DF$23,0)),"")</f>
        <v>Paycheck 1</v>
      </c>
      <c r="DL7" s="413">
        <f t="shared" ref="DL7:DL23" ca="1" si="55">IFERROR(INDEX($DH$6:$DH$23,MATCH(ROW()-ROW($DK$5),$DF$6:$DF$23,0)),"")</f>
        <v>850</v>
      </c>
      <c r="DN7" s="425" t="str">
        <f ca="1">IF(DI9="","",CONCATENATE(DI9," - ",DJ9))</f>
        <v>Internet - 100</v>
      </c>
      <c r="DO7" s="295" t="str">
        <f ca="1">IF(DI10="","",CONCATENATE(DI10," - ",DJ10))</f>
        <v>D. Store Card 3 - 30</v>
      </c>
      <c r="DP7" s="295" t="str">
        <f ca="1">IF(DI11="","",CONCATENATE(DI11," - ",DJ11))</f>
        <v>Pet Care - 80</v>
      </c>
      <c r="DQ7" s="425" t="str">
        <f ca="1">IF(DK9="","",CONCATENATE(DK9," - ",DL9))</f>
        <v/>
      </c>
      <c r="DR7" s="295" t="str">
        <f ca="1">IF(DK10="","",CONCATENATE(DK10," - ",DL10))</f>
        <v/>
      </c>
      <c r="DS7" s="426" t="str">
        <f ca="1">IF(DK11="","",CONCATENATE(DK11," - ",DL11))</f>
        <v/>
      </c>
    </row>
    <row r="8" spans="1:123" s="292" customFormat="1" ht="15" customHeight="1" x14ac:dyDescent="0.3">
      <c r="A8" s="1183"/>
      <c r="B8" s="1182"/>
      <c r="C8" s="1183"/>
      <c r="D8" s="1182"/>
      <c r="E8" s="1183"/>
      <c r="F8" s="1182"/>
      <c r="G8" s="1183"/>
      <c r="H8" s="1182"/>
      <c r="I8" s="1183"/>
      <c r="J8" s="1182"/>
      <c r="K8" s="1183"/>
      <c r="L8" s="1182"/>
      <c r="M8" s="1183"/>
      <c r="N8" s="1182"/>
      <c r="P8" s="295" t="str">
        <f t="shared" ca="1" si="1"/>
        <v/>
      </c>
      <c r="Q8" s="295" t="str">
        <f t="shared" ca="1" si="0"/>
        <v/>
      </c>
      <c r="R8" s="295" t="str">
        <f t="shared" ca="1" si="0"/>
        <v/>
      </c>
      <c r="S8" s="296" t="str">
        <f t="shared" ca="1" si="0"/>
        <v/>
      </c>
      <c r="T8" s="295" t="str">
        <f t="shared" ca="1" si="0"/>
        <v/>
      </c>
      <c r="U8" s="295" t="str">
        <f t="shared" ca="1" si="0"/>
        <v/>
      </c>
      <c r="V8" s="1158" t="s">
        <v>508</v>
      </c>
      <c r="W8" s="1159"/>
      <c r="X8" s="445">
        <f ca="1">IF(X1="",0,X1)</f>
        <v>8510.7200000000012</v>
      </c>
      <c r="Y8"/>
      <c r="AB8" s="299"/>
      <c r="AC8" s="358">
        <f>IF('Data Entry'!B14="","",'Data Entry'!B14)</f>
        <v>6</v>
      </c>
      <c r="AD8" s="356" t="str">
        <f>IF('Data Entry'!A14="","",'Data Entry'!A14)</f>
        <v>Life Insurance</v>
      </c>
      <c r="AE8" s="363">
        <f>IF('Data Entry'!C14="","",'Data Entry'!C14)</f>
        <v>70</v>
      </c>
      <c r="AF8" s="402" t="str">
        <f>IF('Data Entry'!E14="","",'Data Entry'!E14)</f>
        <v>Monthly</v>
      </c>
      <c r="AG8" s="300"/>
      <c r="AH8"/>
      <c r="AI8" s="304">
        <f t="shared" ca="1" si="23"/>
        <v>17</v>
      </c>
      <c r="AJ8" s="305" t="str">
        <f t="shared" ca="1" si="2"/>
        <v/>
      </c>
      <c r="AK8" s="306" t="str">
        <f t="shared" ca="1" si="3"/>
        <v/>
      </c>
      <c r="AL8" s="307" t="str">
        <f t="shared" ca="1" si="4"/>
        <v/>
      </c>
      <c r="AM8" s="304">
        <f t="shared" ca="1" si="24"/>
        <v>17</v>
      </c>
      <c r="AN8" s="305" t="str">
        <f t="shared" ca="1" si="5"/>
        <v/>
      </c>
      <c r="AO8" s="306" t="str">
        <f t="shared" ca="1" si="6"/>
        <v/>
      </c>
      <c r="AP8" s="307" t="str">
        <f t="shared" ca="1" si="7"/>
        <v/>
      </c>
      <c r="AQ8" s="304" t="str">
        <f t="shared" ca="1" si="25"/>
        <v/>
      </c>
      <c r="AR8" s="305" t="str">
        <f t="shared" ca="1" si="8"/>
        <v/>
      </c>
      <c r="AS8" s="306" t="str">
        <f t="shared" ca="1" si="9"/>
        <v/>
      </c>
      <c r="AT8" s="307" t="str">
        <f t="shared" ca="1" si="10"/>
        <v/>
      </c>
      <c r="AU8" s="304" t="str">
        <f t="shared" ca="1" si="26"/>
        <v/>
      </c>
      <c r="AV8" s="305" t="str">
        <f t="shared" ca="1" si="11"/>
        <v/>
      </c>
      <c r="AW8" s="306" t="str">
        <f t="shared" ca="1" si="12"/>
        <v/>
      </c>
      <c r="AX8" s="307" t="str">
        <f t="shared" ca="1" si="13"/>
        <v/>
      </c>
      <c r="AY8" s="304" t="str">
        <f t="shared" ca="1" si="27"/>
        <v/>
      </c>
      <c r="AZ8" s="305" t="str">
        <f t="shared" ca="1" si="14"/>
        <v/>
      </c>
      <c r="BA8" s="306" t="str">
        <f t="shared" ca="1" si="15"/>
        <v/>
      </c>
      <c r="BB8" s="307" t="str">
        <f t="shared" ca="1" si="16"/>
        <v/>
      </c>
      <c r="BC8" s="304" t="str">
        <f t="shared" ca="1" si="28"/>
        <v/>
      </c>
      <c r="BD8" s="305" t="str">
        <f t="shared" ca="1" si="17"/>
        <v/>
      </c>
      <c r="BE8" s="306" t="str">
        <f t="shared" ca="1" si="18"/>
        <v/>
      </c>
      <c r="BF8" s="307" t="str">
        <f t="shared" ca="1" si="19"/>
        <v/>
      </c>
      <c r="BG8" s="304">
        <f t="shared" ca="1" si="29"/>
        <v>127</v>
      </c>
      <c r="BH8" s="305" t="str">
        <f t="shared" ca="1" si="20"/>
        <v>Pet Care</v>
      </c>
      <c r="BI8" s="306">
        <f t="shared" ca="1" si="21"/>
        <v>80</v>
      </c>
      <c r="BJ8" s="307" t="str">
        <f t="shared" ca="1" si="22"/>
        <v>Liquid Bills</v>
      </c>
      <c r="BL8" s="412" t="str">
        <f ca="1">IF(OR(BM8="",BM8=0),"",MAX(BL$5:BL7)+1)</f>
        <v/>
      </c>
      <c r="BM8" s="316" t="str">
        <f ca="1">IFERROR(INDEX($AJ$6:$AJ$17, ROWS(BM$4:$BM6)), IFERROR(INDEX($AN$6:$AN$17, ROWS(BM$4:$BM6)-ROWS($AJ$6:$AJ$17)), IFERROR(INDEX($AR$6:$AR$17, ROWS(BM$4:$BM6)-ROWS($AJ$6:$AJ$17)-ROWS($AN$6:$AN$17)),IFERROR(INDEX($AV$6:$AV$17, ROWS(BM$4:$BM6)-ROWS($AJ$6:$AJ$17)-ROWS($AN$6:$AN$17)-ROWS($AR$6:$AR$17)),IFERROR(INDEX($AZ$6:$AZ$17, ROWS(BM$4:$BM6)-ROWS($AJ$6:$AJ$17)-ROWS($AN$6:$AN$17)-ROWS($AR$6:$AR$17)-ROWS($AV$6:$AV$17)),IFERROR(INDEX($BD$6:$BD$17, ROWS(BM$4:$BM6)-ROWS($AJ$6:$AJ$17)-ROWS($AN$6:$AN$17)-ROWS($AR$6:$AR$17)-ROWS($AV$6:$AV$17)-ROWS($AZ$6:$AZ$17)),IFERROR(INDEX($BH$6:$BH$17, ROWS(BM$4:$BM6)-ROWS($AJ$6:$AJ$17)-ROWS($AN$6:$AN$17)-ROWS($AR$6:$AR$17)-ROWS($AV$6:$AV$17)-ROWS($AZ$6:$AZ$17)-ROWS($BD$6:$BD$17)), "")))))))</f>
        <v/>
      </c>
      <c r="BN8" s="316" t="str">
        <f t="shared" ca="1" si="30"/>
        <v>Paycheck 3</v>
      </c>
      <c r="BO8" s="316" t="str">
        <f ca="1">IF(OR(BP8="",BP8=0),"",MAX(BO$5:BO7)+1)</f>
        <v/>
      </c>
      <c r="BP8" s="316" t="str">
        <f ca="1">IFERROR(INDEX($AK$6:$AK$17, ROWS($BP$4:BP6)), IFERROR(INDEX($AO$6:$AO$17, ROWS($BP$4:BP6)-ROWS($AK$6:$AK$17)), IFERROR(INDEX($AS$6:$AS$17, ROWS($BP$4:BP6)-ROWS($AK$6:$AK$17)-ROWS($AO$6:$AO$17)),IFERROR(INDEX($AW$6:$AW$17, ROWS($BP$4:BP6)-ROWS($AK$6:$AK$17)-ROWS($AO$6:$AO$17)-ROWS($AS$6:$AS$17)),IFERROR(INDEX($BA$6:$BA$17, ROWS($BP$4:BP6)-ROWS($AK$6:$AK$17)-ROWS($AO$6:$AO$17)-ROWS($AS$6:$AS$17)-ROWS($AW$6:$AW$17)),IFERROR(INDEX($BE$6:$BE$17, ROWS($BP$4:BP6)-ROWS($AK$6:$AK$17)-ROWS($AO$6:$AO$17)-ROWS($AS$6:$AS$17)-ROWS($AW$6:$AW$17)-ROWS($BA$6:$BA$17)),IFERROR(INDEX($BI$6:$BI$17, ROWS($BP$4:BP6)-ROWS($AK$6:$AK$17)-ROWS($AO$6:$AO$17)-ROWS($AS$6:$AS$17)-ROWS($AW$6:$AW$17)-ROWS($BA$6:$BA$17)-ROWS($BE$6:$BE$17)), "")))))))</f>
        <v/>
      </c>
      <c r="BQ8" s="316">
        <f t="shared" ca="1" si="31"/>
        <v>700</v>
      </c>
      <c r="BR8" s="413" t="str">
        <f t="shared" ca="1" si="32"/>
        <v>Income</v>
      </c>
      <c r="BS8" s="412" t="str">
        <f ca="1">IF(OR(BT8="",BT8=0),"",MAX(BS$5:BS7)+1)</f>
        <v/>
      </c>
      <c r="BT8" s="316" t="str">
        <f ca="1">IFERROR(INDEX($AJ$22:$AJ$33, ROWS($BT$4:BT6)), IFERROR(INDEX($AN$22:$AN$33, ROWS($BT$4:BT6)-ROWS($AJ$22:$AJ$33)), IFERROR(INDEX($AR$22:$AR$33, ROWS($BT$4:BT6)-ROWS($AJ$22:$AJ$33)-ROWS($AN$22:$AN$33)),IFERROR(INDEX($AV$22:$AV$33, ROWS($BT$4:BT6)-ROWS($AJ$22:$AJ$33)-ROWS($AN$22:$AN$33)-ROWS($AR$22:$AR$33)),IFERROR(INDEX($AZ$22:$AZ$33, ROWS($BT$4:BT6)-ROWS($AJ$22:$AJ$33)-ROWS($AN$22:$AN$33)-ROWS($AR$22:$AR$33)-ROWS($AV$22:$AV$33)),IFERROR(INDEX($BD$22:$BD$33, ROWS($BT$4:BT6)-ROWS($AJ$22:$AJ$33)-ROWS($AN$22:$AN$33)-ROWS($AR$22:$AR$33)-ROWS($AV$22:$AV$33)-ROWS($AZ$22:$AZ$33)),IFERROR(INDEX($BH$22:$BH$33, ROWS($BT$4:BT6)-ROWS($AJ$22:$AJ$33)-ROWS($AN$22:$AN$33)-ROWS($AR$22:$AR$33)-ROWS($AV$22:$AV$33)-ROWS($AZ$22:$AZ$33)-ROWS($BD$22:$BD$33)), "")))))))</f>
        <v/>
      </c>
      <c r="BU8" s="316" t="str">
        <f t="shared" ca="1" si="33"/>
        <v>Paycheck 2</v>
      </c>
      <c r="BV8" s="316" t="str">
        <f ca="1">IF(OR(BW8="",BW8=0),"",MAX(BV$5:BV7)+1)</f>
        <v/>
      </c>
      <c r="BW8" s="316" t="str">
        <f ca="1">IFERROR(INDEX($AK$22:$AK$33, ROWS($BW$4:BW6)), IFERROR(INDEX($AO$22:$AO$33, ROWS($BW$4:BW6)-ROWS($AK$22:$AK$33)), IFERROR(INDEX($AS$22:$AS$33, ROWS($BW$4:BW6)-ROWS($AK$22:$AK$33)-ROWS($AO$22:$AO$33)),IFERROR(INDEX($AW$22:$AW$33, ROWS($BW$4:BW6)-ROWS($AK$22:$AK$33)-ROWS($AO$22:$AO$33)-ROWS($AS$22:$AS$33)),IFERROR(INDEX($BA$22:$BA$33, ROWS($BW$4:BW6)-ROWS($AK$22:$AK$33)-ROWS($AO$22:$AO$33)-ROWS($AS$22:$AS$33)-ROWS($AW$22:$AW$33)),IFERROR(INDEX($BE$22:$BE$33, ROWS($BW$4:BW6)-ROWS($AK$22:$AK$33)-ROWS($AO$22:$AO$33)-ROWS($AS$22:$AS$33)-ROWS($AW$22:$AW$33)-ROWS($BA$22:$BA$33)),IFERROR(INDEX($BI$22:$BI$33, ROWS($BW$4:BW6)-ROWS($AK$22:$AK$33)-ROWS($AO$22:$AO$33)-ROWS($AS$22:$AS$33)-ROWS($AW$22:$AW$33)-ROWS($BA$22:$BA$33)-ROWS($BE$22:$BE$33)), "")))))))</f>
        <v/>
      </c>
      <c r="BX8" s="316">
        <f t="shared" ca="1" si="34"/>
        <v>400</v>
      </c>
      <c r="BY8" s="413" t="str">
        <f t="shared" ca="1" si="35"/>
        <v>Income</v>
      </c>
      <c r="BZ8" s="412" t="str">
        <f ca="1">IF(OR(CA8="",CA8=0),"",MAX(BZ$5:BZ7)+1)</f>
        <v/>
      </c>
      <c r="CA8" s="316" t="str">
        <f ca="1">IFERROR(INDEX($AJ$38:$AJ$49, ROWS($CA$4:CA6)), IFERROR(INDEX($AN$38:$AN$49, ROWS($CA$4:CA6)-ROWS($AJ$38:$AJ$49)), IFERROR(INDEX($AR$38:$AR$49, ROWS($CA$4:CA6)-ROWS($AJ$38:$AJ$49)-ROWS($AN$38:$AN$49)),IFERROR(INDEX($AV$38:$AV$49, ROWS($CA$4:CA6)-ROWS($AJ$38:$AJ$49)-ROWS($AN$38:$AN$49)-ROWS($AR$38:$AR$49)),IFERROR(INDEX($AZ$38:$AZ$49, ROWS($CA$4:CA6)-ROWS($AJ$38:$AJ$49)-ROWS($AN$38:$AN$49)-ROWS($AR$38:$AR$49)-ROWS($AV$38:$AV$49)),IFERROR(INDEX($BD$38:$BD$49, ROWS($CA$4:CA6)-ROWS($AJ$38:$AJ$49)-ROWS($AN$38:$AN$49)-ROWS($AR$38:$AR$49)-ROWS($AV$38:$AV$49)-ROWS($AZ$38:$AZ$49)),IFERROR(INDEX($BH$38:$BH$49, ROWS($CA$4:CA6)-ROWS($AJ$38:$AJ$49)-ROWS($AN$38:$AN$49)-ROWS($AR$38:$AR$49)-ROWS($AV$38:$AV$49)-ROWS($AZ$38:$AZ$49)-ROWS($BD$38:$BD$49)), "")))))))</f>
        <v/>
      </c>
      <c r="CB8" s="316" t="str">
        <f t="shared" ca="1" si="36"/>
        <v>Paycheck 2</v>
      </c>
      <c r="CC8" s="316" t="str">
        <f ca="1">IF(OR(CD8="",CD8=0),"",MAX(CC$5:CC7)+1)</f>
        <v/>
      </c>
      <c r="CD8" s="316" t="str">
        <f ca="1">IFERROR(INDEX($AK$38:$AK$49, ROWS($CD$4:CD6)), IFERROR(INDEX($AO$38:$AO$49, ROWS($CD$4:CD6)-ROWS($AK$38:$AK$49)), IFERROR(INDEX($AS$38:$AS$49, ROWS($CD$4:CD6)-ROWS($AK$38:$AK$49)-ROWS($AO$38:$AO$49)),IFERROR(INDEX($AW$38:$AW$49, ROWS($CD$4:CD6)-ROWS($AK$38:$AK$49)-ROWS($AO$38:$AO$49)-ROWS($AS$38:$AS$49)),IFERROR(INDEX($BA$38:$BA$49, ROWS($CD$4:CD6)-ROWS($AK$38:$AK$49)-ROWS($AO$38:$AO$49)-ROWS($AS$38:$AS$49)-ROWS($AW$38:$AW$49)),IFERROR(INDEX($BE$38:$BE$49, ROWS($CD$4:CD6)-ROWS($AK$38:$AK$49)-ROWS($AO$38:$AO$49)-ROWS($AS$38:$AS$49)-ROWS($AW$38:$AW$49)-ROWS($BA$38:$BA$49)),IFERROR(INDEX($BI$38:$BI$49, ROWS($CD$4:CD6)-ROWS($AK$38:$AK$49)-ROWS($AO$38:$AO$49)-ROWS($AS$38:$AS$49)-ROWS($AW$38:$AW$49)-ROWS($BA$38:$BA$49)-ROWS($BE$38:$BE$49)), "")))))))</f>
        <v/>
      </c>
      <c r="CE8" s="316">
        <f t="shared" ca="1" si="37"/>
        <v>400</v>
      </c>
      <c r="CF8" s="413" t="str">
        <f t="shared" ca="1" si="38"/>
        <v>Income</v>
      </c>
      <c r="CG8" s="412" t="str">
        <f ca="1">IF(OR(CH8="",CH8=0),"",MAX(CG$5:CG7)+1)</f>
        <v/>
      </c>
      <c r="CH8" s="316" t="str">
        <f ca="1">IFERROR(INDEX($AJ$54:$AJ$65, ROWS($CH$4:CH6)), IFERROR(INDEX($AN$54:$AN$65, ROWS($CH$4:CH6)-ROWS($AJ$54:$AJ$65)), IFERROR(INDEX($AR$54:$AR$65, ROWS($CH$4:CH6)-ROWS($AJ$54:$AJ$65)-ROWS($AN$54:$AN$65)),IFERROR(INDEX($AV$54:$AV$65, ROWS($CH$4:CH6)-ROWS($AJ$54:$AJ$65)-ROWS($AN$54:$AN$65)-ROWS($AR$54:$AR$65)),IFERROR(INDEX($AZ$54:$AZ$65, ROWS($CH$4:CH6)-ROWS($AJ$54:$AJ$65)-ROWS($AN$54:$AN$65)-ROWS($AR$54:$AR$65)-ROWS($AV$54:$AV$65)),IFERROR(INDEX($BD$54:$BD$65, ROWS($CH$4:CH6)-ROWS($AJ$54:$AJ$65)-ROWS($AN$54:$AN$65)-ROWS($AR$54:$AR$65)-ROWS($AV$54:$AV$65)-ROWS($AZ$54:$AZ$65)),IFERROR(INDEX($BH$54:$BH$65, ROWS($CH$4:CH6)-ROWS($AJ$54:$AJ$65)-ROWS($AN$54:$AN$65)-ROWS($AR$54:$AR$65)-ROWS($AV$54:$AV$65)-ROWS($AZ$54:$AZ$65)-ROWS($BD$54:$BD$65)), "")))))))</f>
        <v/>
      </c>
      <c r="CI8" s="316" t="str">
        <f t="shared" ca="1" si="39"/>
        <v>Lawn Service</v>
      </c>
      <c r="CJ8" s="316" t="str">
        <f ca="1">IF(OR(CK8="",CK8=0),"",MAX(CJ$5:CJ7)+1)</f>
        <v/>
      </c>
      <c r="CK8" s="316" t="str">
        <f ca="1">IFERROR(INDEX($AK$54:$AK$65, ROWS($CK$4:CK6)), IFERROR(INDEX($AO$54:$AO$65, ROWS($CK$4:CK6)-ROWS($AK$54:$AK$65)), IFERROR(INDEX($AS$54:$AS$65, ROWS($CK$4:CK6)-ROWS($AK$54:$AK$65)-ROWS($AO$54:$AO$65)),IFERROR(INDEX($AW$54:$AW$65, ROWS($CK$4:CK6)-ROWS($AK$54:$AK$65)-ROWS($AO$54:$AO$65)-ROWS($AS$54:$AS$65)),IFERROR(INDEX($BA$54:$BA$65, ROWS($CK$4:CK6)-ROWS($AK$54:$AK$65)-ROWS($AO$54:$AO$65)-ROWS($AS$54:$AS$65)-ROWS($AW$54:$AW$65)),IFERROR(INDEX($BE$54:$BE$65, ROWS($CK$4:CK6)-ROWS($AK$54:$AK$65)-ROWS($AO$54:$AO$65)-ROWS($AS$54:$AS$65)-ROWS($AW$54:$AW$65)-ROWS($BA$54:$BA$65)),IFERROR(INDEX($BI$54:$BI$65, ROWS($CK$4:CK6)-ROWS($AK$54:$AK$65)-ROWS($AO$54:$AO$65)-ROWS($AS$54:$AS$65)-ROWS($AW$54:$AW$65)-ROWS($BA$54:$BA$65)-ROWS($BE$54:$BE$65)), "")))))))</f>
        <v/>
      </c>
      <c r="CL8" s="316">
        <f t="shared" ca="1" si="40"/>
        <v>50</v>
      </c>
      <c r="CM8" s="413" t="str">
        <f t="shared" ca="1" si="41"/>
        <v/>
      </c>
      <c r="CN8" s="412" t="str">
        <f ca="1">IF(OR(CO8="",CO8=0),"",MAX(CN$5:CN7)+1)</f>
        <v/>
      </c>
      <c r="CO8" s="316" t="str">
        <f ca="1">IFERROR(INDEX($AJ$70:$AJ$81, ROWS($CO$4:CO6)), IFERROR(INDEX($AN$70:$AN$81, ROWS($CO$4:CO6)-ROWS($AJ$70:$AJ$81)), IFERROR(INDEX($AR$70:$AR$81, ROWS($CO$4:CO6)-ROWS($AJ$70:$AJ$81)-ROWS($AN$70:$AN$81)),IFERROR(INDEX($AV$70:$AV$81, ROWS($CO$4:CO6)-ROWS($AJ$70:$AJ$81)-ROWS($AN$70:$AN$81)-ROWS($AR$70:$AR$81)),IFERROR(INDEX($AZ$70:$AZ$81, ROWS($CO$4:CO6)-ROWS($AJ$70:$AJ$81)-ROWS($AN$70:$AN$81)-ROWS($AR$70:$AR$81)-ROWS($AV$70:$AV$81)),IFERROR(INDEX($BD$70:$BD$81, ROWS($CO$4:CO6)-ROWS($AJ$70:$AJ$81)-ROWS($AN$70:$AN$81)-ROWS($AR$70:$AR$81)-ROWS($AV$70:$AV$81)-ROWS($AZ$70:$AZ$81)),IFERROR(INDEX($BH$70:$BH$81, ROWS($CO$4:CO6)-ROWS($AJ$70:$AJ$81)-ROWS($AN$70:$AN$81)-ROWS($AR$70:$AR$81)-ROWS($AV$70:$AV$81)-ROWS($AZ$70:$AZ$81)-ROWS($BD$70:$BD$81)), "")))))))</f>
        <v/>
      </c>
      <c r="CP8" s="316" t="str">
        <f t="shared" ca="1" si="42"/>
        <v>Car 2 Gas</v>
      </c>
      <c r="CQ8" s="316" t="str">
        <f ca="1">IF(OR(CR8="",CR8=0),"",MAX(CQ$5:CQ7)+1)</f>
        <v/>
      </c>
      <c r="CR8" s="316" t="str">
        <f ca="1">IFERROR(INDEX($AK$70:$AK$81, ROWS($CR$4:CR6)), IFERROR(INDEX($AO$70:$AO$81, ROWS($CR$4:CR6)-ROWS($AK$70:$AK$81)), IFERROR(INDEX($AS$70:$AS$81, ROWS($CR$4:CR6)-ROWS($AK$70:$AK$81)-ROWS($AO$70:$AO$81)),IFERROR(INDEX($AW$70:$AW$81, ROWS($CR$4:CR6)-ROWS($AK$70:$AK$81)-ROWS($AO$70:$AO$81)-ROWS($AS$70:$AS$81)),IFERROR(INDEX($BA$70:$BA$81, ROWS($CR$4:CR6)-ROWS($AK$70:$AK$81)-ROWS($AO$70:$AO$81)-ROWS($AS$70:$AS$81)-ROWS($AW$70:$AW$81)),IFERROR(INDEX($BE$70:$BE$81, ROWS($CR$4:CR6)-ROWS($AK$70:$AK$81)-ROWS($AO$70:$AO$81)-ROWS($AS$70:$AS$81)-ROWS($AW$70:$AW$81)-ROWS($BA$70:$BA$81)),IFERROR(INDEX($BI$70:$BI$81, ROWS($CR$4:CR6)-ROWS($AK$70:$AK$81)-ROWS($AO$70:$AO$81)-ROWS($AS$70:$AS$81)-ROWS($AW$70:$AW$81)-ROWS($BA$70:$BA$81)-ROWS($BE$70:$BE$81)), "")))))))</f>
        <v/>
      </c>
      <c r="CS8" s="316">
        <f t="shared" ca="1" si="43"/>
        <v>80</v>
      </c>
      <c r="CT8" s="413" t="str">
        <f t="shared" ca="1" si="44"/>
        <v/>
      </c>
      <c r="CU8" s="412" t="str">
        <f>IF(OR(CV8="",CV8=0),"",MAX(CU$5:CU7)+1)</f>
        <v/>
      </c>
      <c r="CV8" s="316">
        <f>IFERROR(INDEX($AJ$86:$AJ$97, ROWS($CV$4:CV6)), IFERROR(INDEX($AN$86:$AN$97, ROWS($CV$4:CV6)-ROWS($AJ$86:$AJ$97)), ""))</f>
        <v>0</v>
      </c>
      <c r="CW8" s="316" t="str">
        <f t="shared" si="45"/>
        <v/>
      </c>
      <c r="CX8" s="316" t="str">
        <f>IF(OR(CY8="",CY8=0),"",MAX(CX$5:CX7)+1)</f>
        <v/>
      </c>
      <c r="CY8" s="316">
        <f>IFERROR(INDEX($AK$86:$AK$97, ROWS($CY$4:CY6)), IFERROR(INDEX($AO$86:$AO$97, ROWS($CY$4:CY6)-ROWS($AK$86:$AK$97)), ""))</f>
        <v>0</v>
      </c>
      <c r="CZ8" s="316" t="str">
        <f t="shared" si="46"/>
        <v/>
      </c>
      <c r="DA8" s="413" t="str">
        <f t="shared" si="47"/>
        <v/>
      </c>
      <c r="DC8" s="438" t="str">
        <f ca="1">IF(OR(DD8="",DD8=0),"",MAX(DC$5:DC7)+1)</f>
        <v/>
      </c>
      <c r="DD8" s="434" t="str">
        <f t="shared" ca="1" si="48"/>
        <v/>
      </c>
      <c r="DE8" s="413" t="str">
        <f t="shared" ca="1" si="49"/>
        <v/>
      </c>
      <c r="DF8" s="431">
        <f ca="1">IF(OR(DG8="",DG8=0),"",MAX(DF$5:DF7)+1)</f>
        <v>1</v>
      </c>
      <c r="DG8" s="412" t="str">
        <f t="shared" ca="1" si="50"/>
        <v>Paycheck 3</v>
      </c>
      <c r="DH8" s="413">
        <f t="shared" ca="1" si="51"/>
        <v>700</v>
      </c>
      <c r="DI8" s="412" t="str">
        <f t="shared" ca="1" si="52"/>
        <v>HOA</v>
      </c>
      <c r="DJ8" s="413">
        <f t="shared" ca="1" si="53"/>
        <v>150</v>
      </c>
      <c r="DK8" s="412" t="str">
        <f t="shared" ca="1" si="54"/>
        <v/>
      </c>
      <c r="DL8" s="413" t="str">
        <f t="shared" ca="1" si="55"/>
        <v/>
      </c>
      <c r="DN8" s="425" t="str">
        <f ca="1">IF(DI12="","",CONCATENATE(DI12," - ",DJ12))</f>
        <v>Car 1 Gas - 50</v>
      </c>
      <c r="DO8" s="295" t="str">
        <f ca="1">IF(DI13="","",CONCATENATE(DI13," - ",DJ13))</f>
        <v/>
      </c>
      <c r="DP8" s="295" t="str">
        <f ca="1">IF(DI14="","",CONCATENATE(DI14," - ",DJ14))</f>
        <v/>
      </c>
      <c r="DQ8" s="425" t="str">
        <f ca="1">IF(DK12="","",CONCATENATE(DK12," - ",DL12))</f>
        <v/>
      </c>
      <c r="DR8" s="295" t="str">
        <f ca="1">IF(DK13="","",CONCATENATE(DK13," - ",DL13))</f>
        <v/>
      </c>
      <c r="DS8" s="426" t="str">
        <f ca="1">IF(DK14="","",CONCATENATE(DK14," - ",DL14))</f>
        <v/>
      </c>
    </row>
    <row r="9" spans="1:123" s="292" customFormat="1" ht="15" customHeight="1" x14ac:dyDescent="0.3">
      <c r="A9" s="1183" t="s">
        <v>478</v>
      </c>
      <c r="B9" s="1182"/>
      <c r="C9" s="1183" t="s">
        <v>478</v>
      </c>
      <c r="D9" s="1182"/>
      <c r="E9" s="1183" t="s">
        <v>478</v>
      </c>
      <c r="F9" s="1182"/>
      <c r="G9" s="1183" t="s">
        <v>478</v>
      </c>
      <c r="H9" s="1182"/>
      <c r="I9" s="1183" t="s">
        <v>478</v>
      </c>
      <c r="J9" s="1182"/>
      <c r="K9" s="1183" t="s">
        <v>478</v>
      </c>
      <c r="L9" s="1182"/>
      <c r="M9" s="1183" t="s">
        <v>478</v>
      </c>
      <c r="N9" s="1182"/>
      <c r="P9" s="295" t="str">
        <f t="shared" ca="1" si="1"/>
        <v/>
      </c>
      <c r="Q9" s="295" t="str">
        <f t="shared" ca="1" si="0"/>
        <v/>
      </c>
      <c r="R9" s="295" t="str">
        <f t="shared" ca="1" si="0"/>
        <v/>
      </c>
      <c r="S9" s="296" t="str">
        <f t="shared" ca="1" si="0"/>
        <v/>
      </c>
      <c r="T9" s="295" t="str">
        <f t="shared" ca="1" si="0"/>
        <v/>
      </c>
      <c r="U9" s="295" t="str">
        <f t="shared" ca="1" si="0"/>
        <v/>
      </c>
      <c r="V9" s="1158"/>
      <c r="W9" s="1159"/>
      <c r="X9" s="445"/>
      <c r="Y9"/>
      <c r="AB9" s="299"/>
      <c r="AC9" s="358">
        <f>IF('Data Entry'!B15="","",'Data Entry'!B15)</f>
        <v>17</v>
      </c>
      <c r="AD9" s="356" t="str">
        <f>IF('Data Entry'!A15="","",'Data Entry'!A15)</f>
        <v>Cellular</v>
      </c>
      <c r="AE9" s="363">
        <f>IF('Data Entry'!C15="","",'Data Entry'!C15)</f>
        <v>225</v>
      </c>
      <c r="AF9" s="402" t="str">
        <f>IF('Data Entry'!E15="","",'Data Entry'!E15)</f>
        <v>Monthly</v>
      </c>
      <c r="AG9" s="300"/>
      <c r="AH9"/>
      <c r="AI9" s="304">
        <f t="shared" ca="1" si="23"/>
        <v>18</v>
      </c>
      <c r="AJ9" s="305" t="str">
        <f t="shared" ca="1" si="2"/>
        <v/>
      </c>
      <c r="AK9" s="306" t="str">
        <f t="shared" ca="1" si="3"/>
        <v/>
      </c>
      <c r="AL9" s="307" t="str">
        <f t="shared" ca="1" si="4"/>
        <v/>
      </c>
      <c r="AM9" s="304">
        <f t="shared" ca="1" si="24"/>
        <v>18</v>
      </c>
      <c r="AN9" s="305" t="str">
        <f t="shared" ca="1" si="5"/>
        <v/>
      </c>
      <c r="AO9" s="306" t="str">
        <f t="shared" ca="1" si="6"/>
        <v/>
      </c>
      <c r="AP9" s="307" t="str">
        <f t="shared" ca="1" si="7"/>
        <v/>
      </c>
      <c r="AQ9" s="304" t="str">
        <f t="shared" ca="1" si="25"/>
        <v/>
      </c>
      <c r="AR9" s="305" t="str">
        <f t="shared" ca="1" si="8"/>
        <v/>
      </c>
      <c r="AS9" s="306" t="str">
        <f t="shared" ca="1" si="9"/>
        <v/>
      </c>
      <c r="AT9" s="307" t="str">
        <f t="shared" ca="1" si="10"/>
        <v/>
      </c>
      <c r="AU9" s="304" t="str">
        <f t="shared" ca="1" si="26"/>
        <v/>
      </c>
      <c r="AV9" s="305" t="str">
        <f t="shared" ca="1" si="11"/>
        <v/>
      </c>
      <c r="AW9" s="306" t="str">
        <f t="shared" ca="1" si="12"/>
        <v/>
      </c>
      <c r="AX9" s="307" t="str">
        <f t="shared" ca="1" si="13"/>
        <v/>
      </c>
      <c r="AY9" s="304" t="str">
        <f t="shared" ca="1" si="27"/>
        <v/>
      </c>
      <c r="AZ9" s="305" t="str">
        <f t="shared" ca="1" si="14"/>
        <v/>
      </c>
      <c r="BA9" s="306" t="str">
        <f t="shared" ca="1" si="15"/>
        <v/>
      </c>
      <c r="BB9" s="307" t="str">
        <f t="shared" ca="1" si="16"/>
        <v/>
      </c>
      <c r="BC9" s="304" t="str">
        <f t="shared" ca="1" si="28"/>
        <v/>
      </c>
      <c r="BD9" s="305" t="str">
        <f t="shared" ca="1" si="17"/>
        <v/>
      </c>
      <c r="BE9" s="306" t="str">
        <f t="shared" ca="1" si="18"/>
        <v/>
      </c>
      <c r="BF9" s="307" t="str">
        <f t="shared" ca="1" si="19"/>
        <v/>
      </c>
      <c r="BG9" s="304">
        <f t="shared" ca="1" si="29"/>
        <v>128</v>
      </c>
      <c r="BH9" s="305" t="str">
        <f t="shared" ca="1" si="20"/>
        <v>Car 1 Gas</v>
      </c>
      <c r="BI9" s="306">
        <f t="shared" ca="1" si="21"/>
        <v>50</v>
      </c>
      <c r="BJ9" s="307" t="str">
        <f t="shared" ca="1" si="22"/>
        <v>Liquid Bills</v>
      </c>
      <c r="BL9" s="412" t="str">
        <f ca="1">IF(OR(BM9="",BM9=0),"",MAX(BL$5:BL8)+1)</f>
        <v/>
      </c>
      <c r="BM9" s="316" t="str">
        <f ca="1">IFERROR(INDEX($AJ$6:$AJ$17, ROWS(BM$4:$BM7)), IFERROR(INDEX($AN$6:$AN$17, ROWS(BM$4:$BM7)-ROWS($AJ$6:$AJ$17)), IFERROR(INDEX($AR$6:$AR$17, ROWS(BM$4:$BM7)-ROWS($AJ$6:$AJ$17)-ROWS($AN$6:$AN$17)),IFERROR(INDEX($AV$6:$AV$17, ROWS(BM$4:$BM7)-ROWS($AJ$6:$AJ$17)-ROWS($AN$6:$AN$17)-ROWS($AR$6:$AR$17)),IFERROR(INDEX($AZ$6:$AZ$17, ROWS(BM$4:$BM7)-ROWS($AJ$6:$AJ$17)-ROWS($AN$6:$AN$17)-ROWS($AR$6:$AR$17)-ROWS($AV$6:$AV$17)),IFERROR(INDEX($BD$6:$BD$17, ROWS(BM$4:$BM7)-ROWS($AJ$6:$AJ$17)-ROWS($AN$6:$AN$17)-ROWS($AR$6:$AR$17)-ROWS($AV$6:$AV$17)-ROWS($AZ$6:$AZ$17)),IFERROR(INDEX($BH$6:$BH$17, ROWS(BM$4:$BM7)-ROWS($AJ$6:$AJ$17)-ROWS($AN$6:$AN$17)-ROWS($AR$6:$AR$17)-ROWS($AV$6:$AV$17)-ROWS($AZ$6:$AZ$17)-ROWS($BD$6:$BD$17)), "")))))))</f>
        <v/>
      </c>
      <c r="BN9" s="316" t="str">
        <f t="shared" ca="1" si="30"/>
        <v>HOA</v>
      </c>
      <c r="BO9" s="316" t="str">
        <f ca="1">IF(OR(BP9="",BP9=0),"",MAX(BO$5:BO8)+1)</f>
        <v/>
      </c>
      <c r="BP9" s="316" t="str">
        <f ca="1">IFERROR(INDEX($AK$6:$AK$17, ROWS($BP$4:BP7)), IFERROR(INDEX($AO$6:$AO$17, ROWS($BP$4:BP7)-ROWS($AK$6:$AK$17)), IFERROR(INDEX($AS$6:$AS$17, ROWS($BP$4:BP7)-ROWS($AK$6:$AK$17)-ROWS($AO$6:$AO$17)),IFERROR(INDEX($AW$6:$AW$17, ROWS($BP$4:BP7)-ROWS($AK$6:$AK$17)-ROWS($AO$6:$AO$17)-ROWS($AS$6:$AS$17)),IFERROR(INDEX($BA$6:$BA$17, ROWS($BP$4:BP7)-ROWS($AK$6:$AK$17)-ROWS($AO$6:$AO$17)-ROWS($AS$6:$AS$17)-ROWS($AW$6:$AW$17)),IFERROR(INDEX($BE$6:$BE$17, ROWS($BP$4:BP7)-ROWS($AK$6:$AK$17)-ROWS($AO$6:$AO$17)-ROWS($AS$6:$AS$17)-ROWS($AW$6:$AW$17)-ROWS($BA$6:$BA$17)),IFERROR(INDEX($BI$6:$BI$17, ROWS($BP$4:BP7)-ROWS($AK$6:$AK$17)-ROWS($AO$6:$AO$17)-ROWS($AS$6:$AS$17)-ROWS($AW$6:$AW$17)-ROWS($BA$6:$BA$17)-ROWS($BE$6:$BE$17)), "")))))))</f>
        <v/>
      </c>
      <c r="BQ9" s="316">
        <f t="shared" ca="1" si="31"/>
        <v>150</v>
      </c>
      <c r="BR9" s="413" t="str">
        <f t="shared" ca="1" si="32"/>
        <v/>
      </c>
      <c r="BS9" s="412" t="str">
        <f ca="1">IF(OR(BT9="",BT9=0),"",MAX(BS$5:BS8)+1)</f>
        <v/>
      </c>
      <c r="BT9" s="316" t="str">
        <f ca="1">IFERROR(INDEX($AJ$22:$AJ$33, ROWS($BT$4:BT7)), IFERROR(INDEX($AN$22:$AN$33, ROWS($BT$4:BT7)-ROWS($AJ$22:$AJ$33)), IFERROR(INDEX($AR$22:$AR$33, ROWS($BT$4:BT7)-ROWS($AJ$22:$AJ$33)-ROWS($AN$22:$AN$33)),IFERROR(INDEX($AV$22:$AV$33, ROWS($BT$4:BT7)-ROWS($AJ$22:$AJ$33)-ROWS($AN$22:$AN$33)-ROWS($AR$22:$AR$33)),IFERROR(INDEX($AZ$22:$AZ$33, ROWS($BT$4:BT7)-ROWS($AJ$22:$AJ$33)-ROWS($AN$22:$AN$33)-ROWS($AR$22:$AR$33)-ROWS($AV$22:$AV$33)),IFERROR(INDEX($BD$22:$BD$33, ROWS($BT$4:BT7)-ROWS($AJ$22:$AJ$33)-ROWS($AN$22:$AN$33)-ROWS($AR$22:$AR$33)-ROWS($AV$22:$AV$33)-ROWS($AZ$22:$AZ$33)),IFERROR(INDEX($BH$22:$BH$33, ROWS($BT$4:BT7)-ROWS($AJ$22:$AJ$33)-ROWS($AN$22:$AN$33)-ROWS($AR$22:$AR$33)-ROWS($AV$22:$AV$33)-ROWS($AZ$22:$AZ$33)-ROWS($BD$22:$BD$33)), "")))))))</f>
        <v/>
      </c>
      <c r="BU9" s="316" t="str">
        <f t="shared" ca="1" si="33"/>
        <v>Lawn Service</v>
      </c>
      <c r="BV9" s="316" t="str">
        <f ca="1">IF(OR(BW9="",BW9=0),"",MAX(BV$5:BV8)+1)</f>
        <v/>
      </c>
      <c r="BW9" s="316" t="str">
        <f ca="1">IFERROR(INDEX($AK$22:$AK$33, ROWS($BW$4:BW7)), IFERROR(INDEX($AO$22:$AO$33, ROWS($BW$4:BW7)-ROWS($AK$22:$AK$33)), IFERROR(INDEX($AS$22:$AS$33, ROWS($BW$4:BW7)-ROWS($AK$22:$AK$33)-ROWS($AO$22:$AO$33)),IFERROR(INDEX($AW$22:$AW$33, ROWS($BW$4:BW7)-ROWS($AK$22:$AK$33)-ROWS($AO$22:$AO$33)-ROWS($AS$22:$AS$33)),IFERROR(INDEX($BA$22:$BA$33, ROWS($BW$4:BW7)-ROWS($AK$22:$AK$33)-ROWS($AO$22:$AO$33)-ROWS($AS$22:$AS$33)-ROWS($AW$22:$AW$33)),IFERROR(INDEX($BE$22:$BE$33, ROWS($BW$4:BW7)-ROWS($AK$22:$AK$33)-ROWS($AO$22:$AO$33)-ROWS($AS$22:$AS$33)-ROWS($AW$22:$AW$33)-ROWS($BA$22:$BA$33)),IFERROR(INDEX($BI$22:$BI$33, ROWS($BW$4:BW7)-ROWS($AK$22:$AK$33)-ROWS($AO$22:$AO$33)-ROWS($AS$22:$AS$33)-ROWS($AW$22:$AW$33)-ROWS($BA$22:$BA$33)-ROWS($BE$22:$BE$33)), "")))))))</f>
        <v/>
      </c>
      <c r="BX9" s="316">
        <f t="shared" ca="1" si="34"/>
        <v>50</v>
      </c>
      <c r="BY9" s="413" t="str">
        <f t="shared" ca="1" si="35"/>
        <v/>
      </c>
      <c r="BZ9" s="412" t="str">
        <f ca="1">IF(OR(CA9="",CA9=0),"",MAX(BZ$5:BZ8)+1)</f>
        <v/>
      </c>
      <c r="CA9" s="316" t="str">
        <f ca="1">IFERROR(INDEX($AJ$38:$AJ$49, ROWS($CA$4:CA7)), IFERROR(INDEX($AN$38:$AN$49, ROWS($CA$4:CA7)-ROWS($AJ$38:$AJ$49)), IFERROR(INDEX($AR$38:$AR$49, ROWS($CA$4:CA7)-ROWS($AJ$38:$AJ$49)-ROWS($AN$38:$AN$49)),IFERROR(INDEX($AV$38:$AV$49, ROWS($CA$4:CA7)-ROWS($AJ$38:$AJ$49)-ROWS($AN$38:$AN$49)-ROWS($AR$38:$AR$49)),IFERROR(INDEX($AZ$38:$AZ$49, ROWS($CA$4:CA7)-ROWS($AJ$38:$AJ$49)-ROWS($AN$38:$AN$49)-ROWS($AR$38:$AR$49)-ROWS($AV$38:$AV$49)),IFERROR(INDEX($BD$38:$BD$49, ROWS($CA$4:CA7)-ROWS($AJ$38:$AJ$49)-ROWS($AN$38:$AN$49)-ROWS($AR$38:$AR$49)-ROWS($AV$38:$AV$49)-ROWS($AZ$38:$AZ$49)),IFERROR(INDEX($BH$38:$BH$49, ROWS($CA$4:CA7)-ROWS($AJ$38:$AJ$49)-ROWS($AN$38:$AN$49)-ROWS($AR$38:$AR$49)-ROWS($AV$38:$AV$49)-ROWS($AZ$38:$AZ$49)-ROWS($BD$38:$BD$49)), "")))))))</f>
        <v/>
      </c>
      <c r="CB9" s="316" t="str">
        <f t="shared" ca="1" si="36"/>
        <v>Car 2 Gas</v>
      </c>
      <c r="CC9" s="316" t="str">
        <f ca="1">IF(OR(CD9="",CD9=0),"",MAX(CC$5:CC8)+1)</f>
        <v/>
      </c>
      <c r="CD9" s="316" t="str">
        <f ca="1">IFERROR(INDEX($AK$38:$AK$49, ROWS($CD$4:CD7)), IFERROR(INDEX($AO$38:$AO$49, ROWS($CD$4:CD7)-ROWS($AK$38:$AK$49)), IFERROR(INDEX($AS$38:$AS$49, ROWS($CD$4:CD7)-ROWS($AK$38:$AK$49)-ROWS($AO$38:$AO$49)),IFERROR(INDEX($AW$38:$AW$49, ROWS($CD$4:CD7)-ROWS($AK$38:$AK$49)-ROWS($AO$38:$AO$49)-ROWS($AS$38:$AS$49)),IFERROR(INDEX($BA$38:$BA$49, ROWS($CD$4:CD7)-ROWS($AK$38:$AK$49)-ROWS($AO$38:$AO$49)-ROWS($AS$38:$AS$49)-ROWS($AW$38:$AW$49)),IFERROR(INDEX($BE$38:$BE$49, ROWS($CD$4:CD7)-ROWS($AK$38:$AK$49)-ROWS($AO$38:$AO$49)-ROWS($AS$38:$AS$49)-ROWS($AW$38:$AW$49)-ROWS($BA$38:$BA$49)),IFERROR(INDEX($BI$38:$BI$49, ROWS($CD$4:CD7)-ROWS($AK$38:$AK$49)-ROWS($AO$38:$AO$49)-ROWS($AS$38:$AS$49)-ROWS($AW$38:$AW$49)-ROWS($BA$38:$BA$49)-ROWS($BE$38:$BE$49)), "")))))))</f>
        <v/>
      </c>
      <c r="CE9" s="316">
        <f t="shared" ca="1" si="37"/>
        <v>80</v>
      </c>
      <c r="CF9" s="413" t="str">
        <f t="shared" ca="1" si="38"/>
        <v/>
      </c>
      <c r="CG9" s="412" t="str">
        <f ca="1">IF(OR(CH9="",CH9=0),"",MAX(CG$5:CG8)+1)</f>
        <v/>
      </c>
      <c r="CH9" s="316" t="str">
        <f ca="1">IFERROR(INDEX($AJ$54:$AJ$65, ROWS($CH$4:CH7)), IFERROR(INDEX($AN$54:$AN$65, ROWS($CH$4:CH7)-ROWS($AJ$54:$AJ$65)), IFERROR(INDEX($AR$54:$AR$65, ROWS($CH$4:CH7)-ROWS($AJ$54:$AJ$65)-ROWS($AN$54:$AN$65)),IFERROR(INDEX($AV$54:$AV$65, ROWS($CH$4:CH7)-ROWS($AJ$54:$AJ$65)-ROWS($AN$54:$AN$65)-ROWS($AR$54:$AR$65)),IFERROR(INDEX($AZ$54:$AZ$65, ROWS($CH$4:CH7)-ROWS($AJ$54:$AJ$65)-ROWS($AN$54:$AN$65)-ROWS($AR$54:$AR$65)-ROWS($AV$54:$AV$65)),IFERROR(INDEX($BD$54:$BD$65, ROWS($CH$4:CH7)-ROWS($AJ$54:$AJ$65)-ROWS($AN$54:$AN$65)-ROWS($AR$54:$AR$65)-ROWS($AV$54:$AV$65)-ROWS($AZ$54:$AZ$65)),IFERROR(INDEX($BH$54:$BH$65, ROWS($CH$4:CH7)-ROWS($AJ$54:$AJ$65)-ROWS($AN$54:$AN$65)-ROWS($AR$54:$AR$65)-ROWS($AV$54:$AV$65)-ROWS($AZ$54:$AZ$65)-ROWS($BD$54:$BD$65)), "")))))))</f>
        <v/>
      </c>
      <c r="CI9" s="316" t="str">
        <f t="shared" ca="1" si="39"/>
        <v>Credit Card 1</v>
      </c>
      <c r="CJ9" s="316" t="str">
        <f ca="1">IF(OR(CK9="",CK9=0),"",MAX(CJ$5:CJ8)+1)</f>
        <v/>
      </c>
      <c r="CK9" s="316" t="str">
        <f ca="1">IFERROR(INDEX($AK$54:$AK$65, ROWS($CK$4:CK7)), IFERROR(INDEX($AO$54:$AO$65, ROWS($CK$4:CK7)-ROWS($AK$54:$AK$65)), IFERROR(INDEX($AS$54:$AS$65, ROWS($CK$4:CK7)-ROWS($AK$54:$AK$65)-ROWS($AO$54:$AO$65)),IFERROR(INDEX($AW$54:$AW$65, ROWS($CK$4:CK7)-ROWS($AK$54:$AK$65)-ROWS($AO$54:$AO$65)-ROWS($AS$54:$AS$65)),IFERROR(INDEX($BA$54:$BA$65, ROWS($CK$4:CK7)-ROWS($AK$54:$AK$65)-ROWS($AO$54:$AO$65)-ROWS($AS$54:$AS$65)-ROWS($AW$54:$AW$65)),IFERROR(INDEX($BE$54:$BE$65, ROWS($CK$4:CK7)-ROWS($AK$54:$AK$65)-ROWS($AO$54:$AO$65)-ROWS($AS$54:$AS$65)-ROWS($AW$54:$AW$65)-ROWS($BA$54:$BA$65)),IFERROR(INDEX($BI$54:$BI$65, ROWS($CK$4:CK7)-ROWS($AK$54:$AK$65)-ROWS($AO$54:$AO$65)-ROWS($AS$54:$AS$65)-ROWS($AW$54:$AW$65)-ROWS($BA$54:$BA$65)-ROWS($BE$54:$BE$65)), "")))))))</f>
        <v/>
      </c>
      <c r="CL9" s="316">
        <f t="shared" ca="1" si="40"/>
        <v>50</v>
      </c>
      <c r="CM9" s="413" t="str">
        <f t="shared" ca="1" si="41"/>
        <v/>
      </c>
      <c r="CN9" s="412" t="str">
        <f ca="1">IF(OR(CO9="",CO9=0),"",MAX(CN$5:CN8)+1)</f>
        <v/>
      </c>
      <c r="CO9" s="316" t="str">
        <f ca="1">IFERROR(INDEX($AJ$70:$AJ$81, ROWS($CO$4:CO7)), IFERROR(INDEX($AN$70:$AN$81, ROWS($CO$4:CO7)-ROWS($AJ$70:$AJ$81)), IFERROR(INDEX($AR$70:$AR$81, ROWS($CO$4:CO7)-ROWS($AJ$70:$AJ$81)-ROWS($AN$70:$AN$81)),IFERROR(INDEX($AV$70:$AV$81, ROWS($CO$4:CO7)-ROWS($AJ$70:$AJ$81)-ROWS($AN$70:$AN$81)-ROWS($AR$70:$AR$81)),IFERROR(INDEX($AZ$70:$AZ$81, ROWS($CO$4:CO7)-ROWS($AJ$70:$AJ$81)-ROWS($AN$70:$AN$81)-ROWS($AR$70:$AR$81)-ROWS($AV$70:$AV$81)),IFERROR(INDEX($BD$70:$BD$81, ROWS($CO$4:CO7)-ROWS($AJ$70:$AJ$81)-ROWS($AN$70:$AN$81)-ROWS($AR$70:$AR$81)-ROWS($AV$70:$AV$81)-ROWS($AZ$70:$AZ$81)),IFERROR(INDEX($BH$70:$BH$81, ROWS($CO$4:CO7)-ROWS($AJ$70:$AJ$81)-ROWS($AN$70:$AN$81)-ROWS($AR$70:$AR$81)-ROWS($AV$70:$AV$81)-ROWS($AZ$70:$AZ$81)-ROWS($BD$70:$BD$81)), "")))))))</f>
        <v/>
      </c>
      <c r="CP9" s="316" t="str">
        <f t="shared" ca="1" si="42"/>
        <v>Spotify</v>
      </c>
      <c r="CQ9" s="316" t="str">
        <f ca="1">IF(OR(CR9="",CR9=0),"",MAX(CQ$5:CQ8)+1)</f>
        <v/>
      </c>
      <c r="CR9" s="316" t="str">
        <f ca="1">IFERROR(INDEX($AK$70:$AK$81, ROWS($CR$4:CR7)), IFERROR(INDEX($AO$70:$AO$81, ROWS($CR$4:CR7)-ROWS($AK$70:$AK$81)), IFERROR(INDEX($AS$70:$AS$81, ROWS($CR$4:CR7)-ROWS($AK$70:$AK$81)-ROWS($AO$70:$AO$81)),IFERROR(INDEX($AW$70:$AW$81, ROWS($CR$4:CR7)-ROWS($AK$70:$AK$81)-ROWS($AO$70:$AO$81)-ROWS($AS$70:$AS$81)),IFERROR(INDEX($BA$70:$BA$81, ROWS($CR$4:CR7)-ROWS($AK$70:$AK$81)-ROWS($AO$70:$AO$81)-ROWS($AS$70:$AS$81)-ROWS($AW$70:$AW$81)),IFERROR(INDEX($BE$70:$BE$81, ROWS($CR$4:CR7)-ROWS($AK$70:$AK$81)-ROWS($AO$70:$AO$81)-ROWS($AS$70:$AS$81)-ROWS($AW$70:$AW$81)-ROWS($BA$70:$BA$81)),IFERROR(INDEX($BI$70:$BI$81, ROWS($CR$4:CR7)-ROWS($AK$70:$AK$81)-ROWS($AO$70:$AO$81)-ROWS($AS$70:$AS$81)-ROWS($AW$70:$AW$81)-ROWS($BA$70:$BA$81)-ROWS($BE$70:$BE$81)), "")))))))</f>
        <v/>
      </c>
      <c r="CS9" s="316">
        <f t="shared" ca="1" si="43"/>
        <v>9.99</v>
      </c>
      <c r="CT9" s="413" t="str">
        <f t="shared" ca="1" si="44"/>
        <v/>
      </c>
      <c r="CU9" s="412" t="str">
        <f>IF(OR(CV9="",CV9=0),"",MAX(CU$5:CU8)+1)</f>
        <v/>
      </c>
      <c r="CV9" s="316">
        <f>IFERROR(INDEX($AJ$86:$AJ$97, ROWS($CV$4:CV7)), IFERROR(INDEX($AN$86:$AN$97, ROWS($CV$4:CV7)-ROWS($AJ$86:$AJ$97)), ""))</f>
        <v>0</v>
      </c>
      <c r="CW9" s="316" t="str">
        <f t="shared" si="45"/>
        <v/>
      </c>
      <c r="CX9" s="316" t="str">
        <f>IF(OR(CY9="",CY9=0),"",MAX(CX$5:CX8)+1)</f>
        <v/>
      </c>
      <c r="CY9" s="316">
        <f>IFERROR(INDEX($AK$86:$AK$97, ROWS($CY$4:CY7)), IFERROR(INDEX($AO$86:$AO$97, ROWS($CY$4:CY7)-ROWS($AK$86:$AK$97)), ""))</f>
        <v>0</v>
      </c>
      <c r="CZ9" s="316" t="str">
        <f t="shared" si="46"/>
        <v/>
      </c>
      <c r="DA9" s="413" t="str">
        <f t="shared" si="47"/>
        <v/>
      </c>
      <c r="DC9" s="438">
        <f ca="1">IF(OR(DD9="",DD9=0),"",MAX(DC$5:DC8)+1)</f>
        <v>3</v>
      </c>
      <c r="DD9" s="434" t="str">
        <f t="shared" ca="1" si="48"/>
        <v>HOA</v>
      </c>
      <c r="DE9" s="413">
        <f t="shared" ca="1" si="49"/>
        <v>150</v>
      </c>
      <c r="DF9" s="431" t="str">
        <f ca="1">IF(OR(DG9="",DG9=0),"",MAX(DF$5:DF8)+1)</f>
        <v/>
      </c>
      <c r="DG9" s="412" t="str">
        <f t="shared" ca="1" si="50"/>
        <v/>
      </c>
      <c r="DH9" s="413" t="str">
        <f t="shared" ca="1" si="51"/>
        <v/>
      </c>
      <c r="DI9" s="412" t="str">
        <f t="shared" ca="1" si="52"/>
        <v>Internet</v>
      </c>
      <c r="DJ9" s="413">
        <f t="shared" ca="1" si="53"/>
        <v>100</v>
      </c>
      <c r="DK9" s="412" t="str">
        <f t="shared" ca="1" si="54"/>
        <v/>
      </c>
      <c r="DL9" s="413" t="str">
        <f t="shared" ca="1" si="55"/>
        <v/>
      </c>
      <c r="DN9" s="425" t="str">
        <f ca="1">IF(DI15="","",CONCATENATE(DI15," - ",DJ15))</f>
        <v/>
      </c>
      <c r="DO9" s="295" t="str">
        <f ca="1">IF(DI16="","",CONCATENATE(DI16," - ",DJ16))</f>
        <v/>
      </c>
      <c r="DP9" s="295" t="str">
        <f ca="1">IF(DI17="","",CONCATENATE(DI17," - ",DJ17))</f>
        <v/>
      </c>
      <c r="DQ9" s="425" t="str">
        <f ca="1">IF(DK15="","",CONCATENATE(DK15," - ",DL15))</f>
        <v/>
      </c>
      <c r="DR9" s="295" t="str">
        <f ca="1">IF(DK16="","",CONCATENATE(DK16," - ",DL16))</f>
        <v/>
      </c>
      <c r="DS9" s="426" t="str">
        <f ca="1">IF(DK17="","",CONCATENATE(DK17," - ",DL17))</f>
        <v/>
      </c>
    </row>
    <row r="10" spans="1:123" s="292" customFormat="1" ht="15" customHeight="1" x14ac:dyDescent="0.3">
      <c r="A10" s="1173" t="s">
        <v>478</v>
      </c>
      <c r="B10" s="1174"/>
      <c r="C10" s="1173" t="s">
        <v>478</v>
      </c>
      <c r="D10" s="1174"/>
      <c r="E10" s="1173" t="s">
        <v>478</v>
      </c>
      <c r="F10" s="1174"/>
      <c r="G10" s="1173" t="s">
        <v>478</v>
      </c>
      <c r="H10" s="1174"/>
      <c r="I10" s="1173" t="s">
        <v>478</v>
      </c>
      <c r="J10" s="1174"/>
      <c r="K10" s="1173" t="s">
        <v>478</v>
      </c>
      <c r="L10" s="1174"/>
      <c r="M10" s="1173" t="s">
        <v>478</v>
      </c>
      <c r="N10" s="1174"/>
      <c r="P10" s="297" t="str">
        <f t="shared" ca="1" si="1"/>
        <v/>
      </c>
      <c r="Q10" s="297" t="str">
        <f t="shared" ca="1" si="0"/>
        <v/>
      </c>
      <c r="R10" s="297" t="str">
        <f t="shared" ca="1" si="0"/>
        <v/>
      </c>
      <c r="S10" s="298" t="str">
        <f t="shared" ca="1" si="0"/>
        <v/>
      </c>
      <c r="T10" s="297" t="str">
        <f t="shared" ca="1" si="0"/>
        <v/>
      </c>
      <c r="U10" s="297" t="str">
        <f t="shared" ca="1" si="0"/>
        <v/>
      </c>
      <c r="V10" s="1160" t="s">
        <v>503</v>
      </c>
      <c r="W10" s="1161"/>
      <c r="X10" s="424">
        <f ca="1">IF(OR(X6="",X7=""),0,SUM(X7+X8-X6))</f>
        <v>8730.7200000000012</v>
      </c>
      <c r="Y10"/>
      <c r="AB10" s="299"/>
      <c r="AC10" s="358">
        <f>IF('Data Entry'!B16="","",'Data Entry'!B16)</f>
        <v>5</v>
      </c>
      <c r="AD10" s="356" t="str">
        <f>IF('Data Entry'!A16="","",'Data Entry'!A16)</f>
        <v>Internet</v>
      </c>
      <c r="AE10" s="363">
        <f>IF('Data Entry'!C16="","",'Data Entry'!C16)</f>
        <v>100</v>
      </c>
      <c r="AF10" s="402" t="str">
        <f>IF('Data Entry'!E16="","",'Data Entry'!E16)</f>
        <v>Monthly</v>
      </c>
      <c r="AG10" s="300"/>
      <c r="AH10"/>
      <c r="AI10" s="304">
        <f t="shared" ca="1" si="23"/>
        <v>19</v>
      </c>
      <c r="AJ10" s="305" t="str">
        <f t="shared" ca="1" si="2"/>
        <v/>
      </c>
      <c r="AK10" s="306" t="str">
        <f t="shared" ca="1" si="3"/>
        <v/>
      </c>
      <c r="AL10" s="307" t="str">
        <f t="shared" ca="1" si="4"/>
        <v/>
      </c>
      <c r="AM10" s="304">
        <f t="shared" ca="1" si="24"/>
        <v>19</v>
      </c>
      <c r="AN10" s="305" t="str">
        <f t="shared" ca="1" si="5"/>
        <v/>
      </c>
      <c r="AO10" s="306" t="str">
        <f t="shared" ca="1" si="6"/>
        <v/>
      </c>
      <c r="AP10" s="307" t="str">
        <f t="shared" ca="1" si="7"/>
        <v/>
      </c>
      <c r="AQ10" s="304" t="str">
        <f t="shared" ca="1" si="25"/>
        <v/>
      </c>
      <c r="AR10" s="305" t="str">
        <f t="shared" ca="1" si="8"/>
        <v/>
      </c>
      <c r="AS10" s="306" t="str">
        <f t="shared" ca="1" si="9"/>
        <v/>
      </c>
      <c r="AT10" s="307" t="str">
        <f t="shared" ca="1" si="10"/>
        <v/>
      </c>
      <c r="AU10" s="304" t="str">
        <f t="shared" ca="1" si="26"/>
        <v/>
      </c>
      <c r="AV10" s="305" t="str">
        <f t="shared" ca="1" si="11"/>
        <v/>
      </c>
      <c r="AW10" s="306" t="str">
        <f t="shared" ca="1" si="12"/>
        <v/>
      </c>
      <c r="AX10" s="307" t="str">
        <f t="shared" ca="1" si="13"/>
        <v/>
      </c>
      <c r="AY10" s="304" t="str">
        <f t="shared" ca="1" si="27"/>
        <v/>
      </c>
      <c r="AZ10" s="305" t="str">
        <f t="shared" ca="1" si="14"/>
        <v/>
      </c>
      <c r="BA10" s="306" t="str">
        <f t="shared" ca="1" si="15"/>
        <v/>
      </c>
      <c r="BB10" s="307" t="str">
        <f t="shared" ca="1" si="16"/>
        <v/>
      </c>
      <c r="BC10" s="304" t="str">
        <f t="shared" ca="1" si="28"/>
        <v/>
      </c>
      <c r="BD10" s="305" t="str">
        <f t="shared" ca="1" si="17"/>
        <v/>
      </c>
      <c r="BE10" s="306" t="str">
        <f t="shared" ca="1" si="18"/>
        <v/>
      </c>
      <c r="BF10" s="307" t="str">
        <f t="shared" ca="1" si="19"/>
        <v/>
      </c>
      <c r="BG10" s="304" t="str">
        <f t="shared" ca="1" si="29"/>
        <v/>
      </c>
      <c r="BH10" s="305" t="str">
        <f t="shared" ca="1" si="20"/>
        <v/>
      </c>
      <c r="BI10" s="306" t="str">
        <f t="shared" ca="1" si="21"/>
        <v/>
      </c>
      <c r="BJ10" s="307" t="str">
        <f t="shared" ca="1" si="22"/>
        <v/>
      </c>
      <c r="BL10" s="412" t="str">
        <f ca="1">IF(OR(BM10="",BM10=0),"",MAX(BL$5:BL9)+1)</f>
        <v/>
      </c>
      <c r="BM10" s="316" t="str">
        <f ca="1">IFERROR(INDEX($AJ$6:$AJ$17, ROWS(BM$4:$BM8)), IFERROR(INDEX($AN$6:$AN$17, ROWS(BM$4:$BM8)-ROWS($AJ$6:$AJ$17)), IFERROR(INDEX($AR$6:$AR$17, ROWS(BM$4:$BM8)-ROWS($AJ$6:$AJ$17)-ROWS($AN$6:$AN$17)),IFERROR(INDEX($AV$6:$AV$17, ROWS(BM$4:$BM8)-ROWS($AJ$6:$AJ$17)-ROWS($AN$6:$AN$17)-ROWS($AR$6:$AR$17)),IFERROR(INDEX($AZ$6:$AZ$17, ROWS(BM$4:$BM8)-ROWS($AJ$6:$AJ$17)-ROWS($AN$6:$AN$17)-ROWS($AR$6:$AR$17)-ROWS($AV$6:$AV$17)),IFERROR(INDEX($BD$6:$BD$17, ROWS(BM$4:$BM8)-ROWS($AJ$6:$AJ$17)-ROWS($AN$6:$AN$17)-ROWS($AR$6:$AR$17)-ROWS($AV$6:$AV$17)-ROWS($AZ$6:$AZ$17)),IFERROR(INDEX($BH$6:$BH$17, ROWS(BM$4:$BM8)-ROWS($AJ$6:$AJ$17)-ROWS($AN$6:$AN$17)-ROWS($AR$6:$AR$17)-ROWS($AV$6:$AV$17)-ROWS($AZ$6:$AZ$17)-ROWS($BD$6:$BD$17)), "")))))))</f>
        <v/>
      </c>
      <c r="BN10" s="316" t="str">
        <f t="shared" ca="1" si="30"/>
        <v>Paycheck 1</v>
      </c>
      <c r="BO10" s="316" t="str">
        <f ca="1">IF(OR(BP10="",BP10=0),"",MAX(BO$5:BO9)+1)</f>
        <v/>
      </c>
      <c r="BP10" s="316" t="str">
        <f ca="1">IFERROR(INDEX($AK$6:$AK$17, ROWS($BP$4:BP8)), IFERROR(INDEX($AO$6:$AO$17, ROWS($BP$4:BP8)-ROWS($AK$6:$AK$17)), IFERROR(INDEX($AS$6:$AS$17, ROWS($BP$4:BP8)-ROWS($AK$6:$AK$17)-ROWS($AO$6:$AO$17)),IFERROR(INDEX($AW$6:$AW$17, ROWS($BP$4:BP8)-ROWS($AK$6:$AK$17)-ROWS($AO$6:$AO$17)-ROWS($AS$6:$AS$17)),IFERROR(INDEX($BA$6:$BA$17, ROWS($BP$4:BP8)-ROWS($AK$6:$AK$17)-ROWS($AO$6:$AO$17)-ROWS($AS$6:$AS$17)-ROWS($AW$6:$AW$17)),IFERROR(INDEX($BE$6:$BE$17, ROWS($BP$4:BP8)-ROWS($AK$6:$AK$17)-ROWS($AO$6:$AO$17)-ROWS($AS$6:$AS$17)-ROWS($AW$6:$AW$17)-ROWS($BA$6:$BA$17)),IFERROR(INDEX($BI$6:$BI$17, ROWS($BP$4:BP8)-ROWS($AK$6:$AK$17)-ROWS($AO$6:$AO$17)-ROWS($AS$6:$AS$17)-ROWS($AW$6:$AW$17)-ROWS($BA$6:$BA$17)-ROWS($BE$6:$BE$17)), "")))))))</f>
        <v/>
      </c>
      <c r="BQ10" s="316">
        <f t="shared" ca="1" si="31"/>
        <v>850</v>
      </c>
      <c r="BR10" s="413" t="str">
        <f t="shared" ca="1" si="32"/>
        <v>Income</v>
      </c>
      <c r="BS10" s="412" t="str">
        <f ca="1">IF(OR(BT10="",BT10=0),"",MAX(BS$5:BS9)+1)</f>
        <v/>
      </c>
      <c r="BT10" s="316" t="str">
        <f ca="1">IFERROR(INDEX($AJ$22:$AJ$33, ROWS($BT$4:BT8)), IFERROR(INDEX($AN$22:$AN$33, ROWS($BT$4:BT8)-ROWS($AJ$22:$AJ$33)), IFERROR(INDEX($AR$22:$AR$33, ROWS($BT$4:BT8)-ROWS($AJ$22:$AJ$33)-ROWS($AN$22:$AN$33)),IFERROR(INDEX($AV$22:$AV$33, ROWS($BT$4:BT8)-ROWS($AJ$22:$AJ$33)-ROWS($AN$22:$AN$33)-ROWS($AR$22:$AR$33)),IFERROR(INDEX($AZ$22:$AZ$33, ROWS($BT$4:BT8)-ROWS($AJ$22:$AJ$33)-ROWS($AN$22:$AN$33)-ROWS($AR$22:$AR$33)-ROWS($AV$22:$AV$33)),IFERROR(INDEX($BD$22:$BD$33, ROWS($BT$4:BT8)-ROWS($AJ$22:$AJ$33)-ROWS($AN$22:$AN$33)-ROWS($AR$22:$AR$33)-ROWS($AV$22:$AV$33)-ROWS($AZ$22:$AZ$33)),IFERROR(INDEX($BH$22:$BH$33, ROWS($BT$4:BT8)-ROWS($AJ$22:$AJ$33)-ROWS($AN$22:$AN$33)-ROWS($AR$22:$AR$33)-ROWS($AV$22:$AV$33)-ROWS($AZ$22:$AZ$33)-ROWS($BD$22:$BD$33)), "")))))))</f>
        <v/>
      </c>
      <c r="BU10" s="316" t="str">
        <f t="shared" ca="1" si="33"/>
        <v>Netflix</v>
      </c>
      <c r="BV10" s="316" t="str">
        <f ca="1">IF(OR(BW10="",BW10=0),"",MAX(BV$5:BV9)+1)</f>
        <v/>
      </c>
      <c r="BW10" s="316" t="str">
        <f ca="1">IFERROR(INDEX($AK$22:$AK$33, ROWS($BW$4:BW8)), IFERROR(INDEX($AO$22:$AO$33, ROWS($BW$4:BW8)-ROWS($AK$22:$AK$33)), IFERROR(INDEX($AS$22:$AS$33, ROWS($BW$4:BW8)-ROWS($AK$22:$AK$33)-ROWS($AO$22:$AO$33)),IFERROR(INDEX($AW$22:$AW$33, ROWS($BW$4:BW8)-ROWS($AK$22:$AK$33)-ROWS($AO$22:$AO$33)-ROWS($AS$22:$AS$33)),IFERROR(INDEX($BA$22:$BA$33, ROWS($BW$4:BW8)-ROWS($AK$22:$AK$33)-ROWS($AO$22:$AO$33)-ROWS($AS$22:$AS$33)-ROWS($AW$22:$AW$33)),IFERROR(INDEX($BE$22:$BE$33, ROWS($BW$4:BW8)-ROWS($AK$22:$AK$33)-ROWS($AO$22:$AO$33)-ROWS($AS$22:$AS$33)-ROWS($AW$22:$AW$33)-ROWS($BA$22:$BA$33)),IFERROR(INDEX($BI$22:$BI$33, ROWS($BW$4:BW8)-ROWS($AK$22:$AK$33)-ROWS($AO$22:$AO$33)-ROWS($AS$22:$AS$33)-ROWS($AW$22:$AW$33)-ROWS($BA$22:$BA$33)-ROWS($BE$22:$BE$33)), "")))))))</f>
        <v/>
      </c>
      <c r="BX10" s="316">
        <f t="shared" ca="1" si="34"/>
        <v>14.95</v>
      </c>
      <c r="BY10" s="413" t="str">
        <f t="shared" ca="1" si="35"/>
        <v/>
      </c>
      <c r="BZ10" s="412" t="str">
        <f ca="1">IF(OR(CA10="",CA10=0),"",MAX(BZ$5:BZ9)+1)</f>
        <v/>
      </c>
      <c r="CA10" s="316" t="str">
        <f ca="1">IFERROR(INDEX($AJ$38:$AJ$49, ROWS($CA$4:CA8)), IFERROR(INDEX($AN$38:$AN$49, ROWS($CA$4:CA8)-ROWS($AJ$38:$AJ$49)), IFERROR(INDEX($AR$38:$AR$49, ROWS($CA$4:CA8)-ROWS($AJ$38:$AJ$49)-ROWS($AN$38:$AN$49)),IFERROR(INDEX($AV$38:$AV$49, ROWS($CA$4:CA8)-ROWS($AJ$38:$AJ$49)-ROWS($AN$38:$AN$49)-ROWS($AR$38:$AR$49)),IFERROR(INDEX($AZ$38:$AZ$49, ROWS($CA$4:CA8)-ROWS($AJ$38:$AJ$49)-ROWS($AN$38:$AN$49)-ROWS($AR$38:$AR$49)-ROWS($AV$38:$AV$49)),IFERROR(INDEX($BD$38:$BD$49, ROWS($CA$4:CA8)-ROWS($AJ$38:$AJ$49)-ROWS($AN$38:$AN$49)-ROWS($AR$38:$AR$49)-ROWS($AV$38:$AV$49)-ROWS($AZ$38:$AZ$49)),IFERROR(INDEX($BH$38:$BH$49, ROWS($CA$4:CA8)-ROWS($AJ$38:$AJ$49)-ROWS($AN$38:$AN$49)-ROWS($AR$38:$AR$49)-ROWS($AV$38:$AV$49)-ROWS($AZ$38:$AZ$49)-ROWS($BD$38:$BD$49)), "")))))))</f>
        <v/>
      </c>
      <c r="CB10" s="316" t="str">
        <f t="shared" ca="1" si="36"/>
        <v>Roth IRA</v>
      </c>
      <c r="CC10" s="316" t="str">
        <f ca="1">IF(OR(CD10="",CD10=0),"",MAX(CC$5:CC9)+1)</f>
        <v/>
      </c>
      <c r="CD10" s="316" t="str">
        <f ca="1">IFERROR(INDEX($AK$38:$AK$49, ROWS($CD$4:CD8)), IFERROR(INDEX($AO$38:$AO$49, ROWS($CD$4:CD8)-ROWS($AK$38:$AK$49)), IFERROR(INDEX($AS$38:$AS$49, ROWS($CD$4:CD8)-ROWS($AK$38:$AK$49)-ROWS($AO$38:$AO$49)),IFERROR(INDEX($AW$38:$AW$49, ROWS($CD$4:CD8)-ROWS($AK$38:$AK$49)-ROWS($AO$38:$AO$49)-ROWS($AS$38:$AS$49)),IFERROR(INDEX($BA$38:$BA$49, ROWS($CD$4:CD8)-ROWS($AK$38:$AK$49)-ROWS($AO$38:$AO$49)-ROWS($AS$38:$AS$49)-ROWS($AW$38:$AW$49)),IFERROR(INDEX($BE$38:$BE$49, ROWS($CD$4:CD8)-ROWS($AK$38:$AK$49)-ROWS($AO$38:$AO$49)-ROWS($AS$38:$AS$49)-ROWS($AW$38:$AW$49)-ROWS($BA$38:$BA$49)),IFERROR(INDEX($BI$38:$BI$49, ROWS($CD$4:CD8)-ROWS($AK$38:$AK$49)-ROWS($AO$38:$AO$49)-ROWS($AS$38:$AS$49)-ROWS($AW$38:$AW$49)-ROWS($BA$38:$BA$49)-ROWS($BE$38:$BE$49)), "")))))))</f>
        <v/>
      </c>
      <c r="CE10" s="316">
        <f t="shared" ca="1" si="37"/>
        <v>100</v>
      </c>
      <c r="CF10" s="413" t="str">
        <f t="shared" ca="1" si="38"/>
        <v/>
      </c>
      <c r="CG10" s="412" t="str">
        <f ca="1">IF(OR(CH10="",CH10=0),"",MAX(CG$5:CG9)+1)</f>
        <v/>
      </c>
      <c r="CH10" s="316" t="str">
        <f ca="1">IFERROR(INDEX($AJ$54:$AJ$65, ROWS($CH$4:CH8)), IFERROR(INDEX($AN$54:$AN$65, ROWS($CH$4:CH8)-ROWS($AJ$54:$AJ$65)), IFERROR(INDEX($AR$54:$AR$65, ROWS($CH$4:CH8)-ROWS($AJ$54:$AJ$65)-ROWS($AN$54:$AN$65)),IFERROR(INDEX($AV$54:$AV$65, ROWS($CH$4:CH8)-ROWS($AJ$54:$AJ$65)-ROWS($AN$54:$AN$65)-ROWS($AR$54:$AR$65)),IFERROR(INDEX($AZ$54:$AZ$65, ROWS($CH$4:CH8)-ROWS($AJ$54:$AJ$65)-ROWS($AN$54:$AN$65)-ROWS($AR$54:$AR$65)-ROWS($AV$54:$AV$65)),IFERROR(INDEX($BD$54:$BD$65, ROWS($CH$4:CH8)-ROWS($AJ$54:$AJ$65)-ROWS($AN$54:$AN$65)-ROWS($AR$54:$AR$65)-ROWS($AV$54:$AV$65)-ROWS($AZ$54:$AZ$65)),IFERROR(INDEX($BH$54:$BH$65, ROWS($CH$4:CH8)-ROWS($AJ$54:$AJ$65)-ROWS($AN$54:$AN$65)-ROWS($AR$54:$AR$65)-ROWS($AV$54:$AV$65)-ROWS($AZ$54:$AZ$65)-ROWS($BD$54:$BD$65)), "")))))))</f>
        <v/>
      </c>
      <c r="CI10" s="316" t="str">
        <f t="shared" ca="1" si="39"/>
        <v>Auto Insurance</v>
      </c>
      <c r="CJ10" s="316" t="str">
        <f ca="1">IF(OR(CK10="",CK10=0),"",MAX(CJ$5:CJ9)+1)</f>
        <v/>
      </c>
      <c r="CK10" s="316" t="str">
        <f ca="1">IFERROR(INDEX($AK$54:$AK$65, ROWS($CK$4:CK8)), IFERROR(INDEX($AO$54:$AO$65, ROWS($CK$4:CK8)-ROWS($AK$54:$AK$65)), IFERROR(INDEX($AS$54:$AS$65, ROWS($CK$4:CK8)-ROWS($AK$54:$AK$65)-ROWS($AO$54:$AO$65)),IFERROR(INDEX($AW$54:$AW$65, ROWS($CK$4:CK8)-ROWS($AK$54:$AK$65)-ROWS($AO$54:$AO$65)-ROWS($AS$54:$AS$65)),IFERROR(INDEX($BA$54:$BA$65, ROWS($CK$4:CK8)-ROWS($AK$54:$AK$65)-ROWS($AO$54:$AO$65)-ROWS($AS$54:$AS$65)-ROWS($AW$54:$AW$65)),IFERROR(INDEX($BE$54:$BE$65, ROWS($CK$4:CK8)-ROWS($AK$54:$AK$65)-ROWS($AO$54:$AO$65)-ROWS($AS$54:$AS$65)-ROWS($AW$54:$AW$65)-ROWS($BA$54:$BA$65)),IFERROR(INDEX($BI$54:$BI$65, ROWS($CK$4:CK8)-ROWS($AK$54:$AK$65)-ROWS($AO$54:$AO$65)-ROWS($AS$54:$AS$65)-ROWS($AW$54:$AW$65)-ROWS($BA$54:$BA$65)-ROWS($BE$54:$BE$65)), "")))))))</f>
        <v/>
      </c>
      <c r="CL10" s="316">
        <f t="shared" ca="1" si="40"/>
        <v>180</v>
      </c>
      <c r="CM10" s="413" t="str">
        <f t="shared" ca="1" si="41"/>
        <v/>
      </c>
      <c r="CN10" s="412" t="str">
        <f ca="1">IF(OR(CO10="",CO10=0),"",MAX(CN$5:CN9)+1)</f>
        <v/>
      </c>
      <c r="CO10" s="316" t="str">
        <f ca="1">IFERROR(INDEX($AJ$70:$AJ$81, ROWS($CO$4:CO8)), IFERROR(INDEX($AN$70:$AN$81, ROWS($CO$4:CO8)-ROWS($AJ$70:$AJ$81)), IFERROR(INDEX($AR$70:$AR$81, ROWS($CO$4:CO8)-ROWS($AJ$70:$AJ$81)-ROWS($AN$70:$AN$81)),IFERROR(INDEX($AV$70:$AV$81, ROWS($CO$4:CO8)-ROWS($AJ$70:$AJ$81)-ROWS($AN$70:$AN$81)-ROWS($AR$70:$AR$81)),IFERROR(INDEX($AZ$70:$AZ$81, ROWS($CO$4:CO8)-ROWS($AJ$70:$AJ$81)-ROWS($AN$70:$AN$81)-ROWS($AR$70:$AR$81)-ROWS($AV$70:$AV$81)),IFERROR(INDEX($BD$70:$BD$81, ROWS($CO$4:CO8)-ROWS($AJ$70:$AJ$81)-ROWS($AN$70:$AN$81)-ROWS($AR$70:$AR$81)-ROWS($AV$70:$AV$81)-ROWS($AZ$70:$AZ$81)),IFERROR(INDEX($BH$70:$BH$81, ROWS($CO$4:CO8)-ROWS($AJ$70:$AJ$81)-ROWS($AN$70:$AN$81)-ROWS($AR$70:$AR$81)-ROWS($AV$70:$AV$81)-ROWS($AZ$70:$AZ$81)-ROWS($BD$70:$BD$81)), "")))))))</f>
        <v/>
      </c>
      <c r="CP10" s="316" t="str">
        <f t="shared" ca="1" si="42"/>
        <v/>
      </c>
      <c r="CQ10" s="316" t="str">
        <f ca="1">IF(OR(CR10="",CR10=0),"",MAX(CQ$5:CQ9)+1)</f>
        <v/>
      </c>
      <c r="CR10" s="316" t="str">
        <f ca="1">IFERROR(INDEX($AK$70:$AK$81, ROWS($CR$4:CR8)), IFERROR(INDEX($AO$70:$AO$81, ROWS($CR$4:CR8)-ROWS($AK$70:$AK$81)), IFERROR(INDEX($AS$70:$AS$81, ROWS($CR$4:CR8)-ROWS($AK$70:$AK$81)-ROWS($AO$70:$AO$81)),IFERROR(INDEX($AW$70:$AW$81, ROWS($CR$4:CR8)-ROWS($AK$70:$AK$81)-ROWS($AO$70:$AO$81)-ROWS($AS$70:$AS$81)),IFERROR(INDEX($BA$70:$BA$81, ROWS($CR$4:CR8)-ROWS($AK$70:$AK$81)-ROWS($AO$70:$AO$81)-ROWS($AS$70:$AS$81)-ROWS($AW$70:$AW$81)),IFERROR(INDEX($BE$70:$BE$81, ROWS($CR$4:CR8)-ROWS($AK$70:$AK$81)-ROWS($AO$70:$AO$81)-ROWS($AS$70:$AS$81)-ROWS($AW$70:$AW$81)-ROWS($BA$70:$BA$81)),IFERROR(INDEX($BI$70:$BI$81, ROWS($CR$4:CR8)-ROWS($AK$70:$AK$81)-ROWS($AO$70:$AO$81)-ROWS($AS$70:$AS$81)-ROWS($AW$70:$AW$81)-ROWS($BA$70:$BA$81)-ROWS($BE$70:$BE$81)), "")))))))</f>
        <v/>
      </c>
      <c r="CS10" s="316" t="str">
        <f t="shared" ca="1" si="43"/>
        <v/>
      </c>
      <c r="CT10" s="413" t="str">
        <f t="shared" ca="1" si="44"/>
        <v/>
      </c>
      <c r="CU10" s="412" t="str">
        <f>IF(OR(CV10="",CV10=0),"",MAX(CU$5:CU9)+1)</f>
        <v/>
      </c>
      <c r="CV10" s="316">
        <f>IFERROR(INDEX($AJ$86:$AJ$97, ROWS($CV$4:CV8)), IFERROR(INDEX($AN$86:$AN$97, ROWS($CV$4:CV8)-ROWS($AJ$86:$AJ$97)), ""))</f>
        <v>0</v>
      </c>
      <c r="CW10" s="316" t="str">
        <f t="shared" si="45"/>
        <v/>
      </c>
      <c r="CX10" s="316" t="str">
        <f>IF(OR(CY10="",CY10=0),"",MAX(CX$5:CX9)+1)</f>
        <v/>
      </c>
      <c r="CY10" s="316">
        <f>IFERROR(INDEX($AK$86:$AK$97, ROWS($CY$4:CY8)), IFERROR(INDEX($AO$86:$AO$97, ROWS($CY$4:CY8)-ROWS($AK$86:$AK$97)), ""))</f>
        <v>0</v>
      </c>
      <c r="CZ10" s="316" t="str">
        <f t="shared" si="46"/>
        <v/>
      </c>
      <c r="DA10" s="413" t="str">
        <f t="shared" si="47"/>
        <v/>
      </c>
      <c r="DC10" s="438" t="str">
        <f ca="1">IF(OR(DD10="",DD10=0),"",MAX(DC$5:DC9)+1)</f>
        <v/>
      </c>
      <c r="DD10" s="434" t="str">
        <f t="shared" ca="1" si="48"/>
        <v/>
      </c>
      <c r="DE10" s="413" t="str">
        <f t="shared" ca="1" si="49"/>
        <v/>
      </c>
      <c r="DF10" s="431">
        <f ca="1">IF(OR(DG10="",DG10=0),"",MAX(DF$5:DF9)+1)</f>
        <v>2</v>
      </c>
      <c r="DG10" s="412" t="str">
        <f t="shared" ca="1" si="50"/>
        <v>Paycheck 1</v>
      </c>
      <c r="DH10" s="413">
        <f t="shared" ca="1" si="51"/>
        <v>850</v>
      </c>
      <c r="DI10" s="412" t="str">
        <f t="shared" ca="1" si="52"/>
        <v>D. Store Card 3</v>
      </c>
      <c r="DJ10" s="413">
        <f t="shared" ca="1" si="53"/>
        <v>30</v>
      </c>
      <c r="DK10" s="412" t="str">
        <f t="shared" ca="1" si="54"/>
        <v/>
      </c>
      <c r="DL10" s="413" t="str">
        <f t="shared" ca="1" si="55"/>
        <v/>
      </c>
      <c r="DN10" s="425" t="str">
        <f ca="1">IF(DI18="","",CONCATENATE(DI18," - ",DJ18))</f>
        <v/>
      </c>
      <c r="DO10" s="295" t="str">
        <f ca="1">IF(DI19="","",CONCATENATE(DI19," - ",DJ19))</f>
        <v/>
      </c>
      <c r="DP10" s="295" t="str">
        <f ca="1">IF(DI20="","",CONCATENATE(DI20," - ",DJ20))</f>
        <v/>
      </c>
      <c r="DQ10" s="425" t="str">
        <f ca="1">IF(DK18="","",CONCATENATE(DK18," - ",DL18))</f>
        <v/>
      </c>
      <c r="DR10" s="295" t="str">
        <f ca="1">IF(DK19="","",CONCATENATE(DK19," - ",DL19))</f>
        <v/>
      </c>
      <c r="DS10" s="426" t="str">
        <f ca="1">IF(DK20="","",CONCATENATE(DK20," - ",DL20))</f>
        <v/>
      </c>
    </row>
    <row r="11" spans="1:123" s="293" customFormat="1" ht="15" customHeight="1" thickBot="1" x14ac:dyDescent="0.35">
      <c r="A11" s="291">
        <f>Year!I30</f>
        <v>45144</v>
      </c>
      <c r="B11" s="290" t="str">
        <f>IF(ISERROR(MATCH(A11,event_dates,0)),"",INDEX(events,MATCH(A11,event_dates,0)))</f>
        <v/>
      </c>
      <c r="C11" s="291">
        <f>Year!J30</f>
        <v>45145</v>
      </c>
      <c r="D11" s="290" t="str">
        <f>IF(ISERROR(MATCH(C11,event_dates,0)),"",INDEX(events,MATCH(C11,event_dates,0)))</f>
        <v/>
      </c>
      <c r="E11" s="291">
        <f>Year!K30</f>
        <v>45146</v>
      </c>
      <c r="F11" s="290" t="str">
        <f>IF(ISERROR(MATCH(E11,event_dates,0)),"",INDEX(events,MATCH(E11,event_dates,0)))</f>
        <v/>
      </c>
      <c r="G11" s="291">
        <f>Year!L30</f>
        <v>45147</v>
      </c>
      <c r="H11" s="290" t="str">
        <f>IF(ISERROR(MATCH(G11,event_dates,0)),"",INDEX(events,MATCH(G11,event_dates,0)))</f>
        <v/>
      </c>
      <c r="I11" s="291">
        <f>Year!M30</f>
        <v>45148</v>
      </c>
      <c r="J11" s="290" t="str">
        <f>IF(ISERROR(MATCH(I11,event_dates,0)),"",INDEX(events,MATCH(I11,event_dates,0)))</f>
        <v/>
      </c>
      <c r="K11" s="291">
        <f>Year!N30</f>
        <v>45149</v>
      </c>
      <c r="L11" s="290" t="str">
        <f>IF(ISERROR(MATCH(K11,event_dates,0)),"",INDEX(events,MATCH(K11,event_dates,0)))</f>
        <v/>
      </c>
      <c r="M11" s="291">
        <f>Year!O30</f>
        <v>45150</v>
      </c>
      <c r="N11" s="290" t="str">
        <f>IF(ISERROR(MATCH(M11,event_dates,0)),"",INDEX(events,MATCH(M11,event_dates,0)))</f>
        <v/>
      </c>
      <c r="P11" s="295" t="str">
        <f ca="1">IF(DN26="","",DN26)</f>
        <v>Life Insurance - 70</v>
      </c>
      <c r="Q11" s="295" t="str">
        <f t="shared" ref="Q11:U16" ca="1" si="56">IF(DO26="","",DO26)</f>
        <v>Groceries - 125</v>
      </c>
      <c r="R11" s="295" t="str">
        <f t="shared" ca="1" si="56"/>
        <v>Lawn Service - 50</v>
      </c>
      <c r="S11" s="296" t="str">
        <f t="shared" ca="1" si="56"/>
        <v>Paycheck 2 - 400</v>
      </c>
      <c r="T11" s="295" t="str">
        <f t="shared" ca="1" si="56"/>
        <v/>
      </c>
      <c r="U11" s="295" t="str">
        <f t="shared" ca="1" si="56"/>
        <v/>
      </c>
      <c r="V11" s="1156"/>
      <c r="W11" s="1157"/>
      <c r="X11" s="445"/>
      <c r="Y11"/>
      <c r="AB11" s="299"/>
      <c r="AC11" s="358">
        <f>IF('Data Entry'!B17="","",'Data Entry'!B17)</f>
        <v>15</v>
      </c>
      <c r="AD11" s="356" t="str">
        <f>IF('Data Entry'!A17="","",'Data Entry'!A17)</f>
        <v>Roth IRA</v>
      </c>
      <c r="AE11" s="363">
        <f>IF('Data Entry'!C17="","",'Data Entry'!C17)</f>
        <v>100</v>
      </c>
      <c r="AF11" s="402" t="str">
        <f>IF('Data Entry'!E17="","",'Data Entry'!E17)</f>
        <v>Monthly</v>
      </c>
      <c r="AG11" s="300"/>
      <c r="AH11"/>
      <c r="AI11" s="304">
        <f t="shared" ca="1" si="23"/>
        <v>20</v>
      </c>
      <c r="AJ11" s="305" t="str">
        <f t="shared" ca="1" si="2"/>
        <v/>
      </c>
      <c r="AK11" s="306" t="str">
        <f t="shared" ca="1" si="3"/>
        <v/>
      </c>
      <c r="AL11" s="307" t="str">
        <f t="shared" ca="1" si="4"/>
        <v/>
      </c>
      <c r="AM11" s="304">
        <f t="shared" ca="1" si="24"/>
        <v>20</v>
      </c>
      <c r="AN11" s="305" t="str">
        <f t="shared" ca="1" si="5"/>
        <v/>
      </c>
      <c r="AO11" s="306" t="str">
        <f t="shared" ca="1" si="6"/>
        <v/>
      </c>
      <c r="AP11" s="307" t="str">
        <f t="shared" ca="1" si="7"/>
        <v/>
      </c>
      <c r="AQ11" s="304" t="str">
        <f t="shared" ca="1" si="25"/>
        <v/>
      </c>
      <c r="AR11" s="305" t="str">
        <f t="shared" ca="1" si="8"/>
        <v/>
      </c>
      <c r="AS11" s="306" t="str">
        <f t="shared" ca="1" si="9"/>
        <v/>
      </c>
      <c r="AT11" s="307" t="str">
        <f t="shared" ca="1" si="10"/>
        <v/>
      </c>
      <c r="AU11" s="304" t="str">
        <f t="shared" ca="1" si="26"/>
        <v/>
      </c>
      <c r="AV11" s="305" t="str">
        <f t="shared" ca="1" si="11"/>
        <v/>
      </c>
      <c r="AW11" s="306" t="str">
        <f t="shared" ca="1" si="12"/>
        <v/>
      </c>
      <c r="AX11" s="307" t="str">
        <f t="shared" ca="1" si="13"/>
        <v/>
      </c>
      <c r="AY11" s="304" t="str">
        <f t="shared" ca="1" si="27"/>
        <v/>
      </c>
      <c r="AZ11" s="305" t="str">
        <f t="shared" ca="1" si="14"/>
        <v/>
      </c>
      <c r="BA11" s="306" t="str">
        <f t="shared" ca="1" si="15"/>
        <v/>
      </c>
      <c r="BB11" s="307" t="str">
        <f t="shared" ca="1" si="16"/>
        <v/>
      </c>
      <c r="BC11" s="304" t="str">
        <f t="shared" ca="1" si="28"/>
        <v/>
      </c>
      <c r="BD11" s="305" t="str">
        <f t="shared" ca="1" si="17"/>
        <v/>
      </c>
      <c r="BE11" s="306" t="str">
        <f t="shared" ca="1" si="18"/>
        <v/>
      </c>
      <c r="BF11" s="307" t="str">
        <f t="shared" ca="1" si="19"/>
        <v/>
      </c>
      <c r="BG11" s="304" t="str">
        <f t="shared" ca="1" si="29"/>
        <v/>
      </c>
      <c r="BH11" s="305" t="str">
        <f t="shared" ca="1" si="20"/>
        <v/>
      </c>
      <c r="BI11" s="306" t="str">
        <f t="shared" ca="1" si="21"/>
        <v/>
      </c>
      <c r="BJ11" s="307" t="str">
        <f t="shared" ca="1" si="22"/>
        <v/>
      </c>
      <c r="BL11" s="412" t="str">
        <f ca="1">IF(OR(BM11="",BM11=0),"",MAX(BL$5:BL10)+1)</f>
        <v/>
      </c>
      <c r="BM11" s="316" t="str">
        <f ca="1">IFERROR(INDEX($AJ$6:$AJ$17, ROWS(BM$4:$BM9)), IFERROR(INDEX($AN$6:$AN$17, ROWS(BM$4:$BM9)-ROWS($AJ$6:$AJ$17)), IFERROR(INDEX($AR$6:$AR$17, ROWS(BM$4:$BM9)-ROWS($AJ$6:$AJ$17)-ROWS($AN$6:$AN$17)),IFERROR(INDEX($AV$6:$AV$17, ROWS(BM$4:$BM9)-ROWS($AJ$6:$AJ$17)-ROWS($AN$6:$AN$17)-ROWS($AR$6:$AR$17)),IFERROR(INDEX($AZ$6:$AZ$17, ROWS(BM$4:$BM9)-ROWS($AJ$6:$AJ$17)-ROWS($AN$6:$AN$17)-ROWS($AR$6:$AR$17)-ROWS($AV$6:$AV$17)),IFERROR(INDEX($BD$6:$BD$17, ROWS(BM$4:$BM9)-ROWS($AJ$6:$AJ$17)-ROWS($AN$6:$AN$17)-ROWS($AR$6:$AR$17)-ROWS($AV$6:$AV$17)-ROWS($AZ$6:$AZ$17)),IFERROR(INDEX($BH$6:$BH$17, ROWS(BM$4:$BM9)-ROWS($AJ$6:$AJ$17)-ROWS($AN$6:$AN$17)-ROWS($AR$6:$AR$17)-ROWS($AV$6:$AV$17)-ROWS($AZ$6:$AZ$17)-ROWS($BD$6:$BD$17)), "")))))))</f>
        <v/>
      </c>
      <c r="BN11" s="316" t="str">
        <f t="shared" ca="1" si="30"/>
        <v>Internet</v>
      </c>
      <c r="BO11" s="316" t="str">
        <f ca="1">IF(OR(BP11="",BP11=0),"",MAX(BO$5:BO10)+1)</f>
        <v/>
      </c>
      <c r="BP11" s="316" t="str">
        <f ca="1">IFERROR(INDEX($AK$6:$AK$17, ROWS($BP$4:BP9)), IFERROR(INDEX($AO$6:$AO$17, ROWS($BP$4:BP9)-ROWS($AK$6:$AK$17)), IFERROR(INDEX($AS$6:$AS$17, ROWS($BP$4:BP9)-ROWS($AK$6:$AK$17)-ROWS($AO$6:$AO$17)),IFERROR(INDEX($AW$6:$AW$17, ROWS($BP$4:BP9)-ROWS($AK$6:$AK$17)-ROWS($AO$6:$AO$17)-ROWS($AS$6:$AS$17)),IFERROR(INDEX($BA$6:$BA$17, ROWS($BP$4:BP9)-ROWS($AK$6:$AK$17)-ROWS($AO$6:$AO$17)-ROWS($AS$6:$AS$17)-ROWS($AW$6:$AW$17)),IFERROR(INDEX($BE$6:$BE$17, ROWS($BP$4:BP9)-ROWS($AK$6:$AK$17)-ROWS($AO$6:$AO$17)-ROWS($AS$6:$AS$17)-ROWS($AW$6:$AW$17)-ROWS($BA$6:$BA$17)),IFERROR(INDEX($BI$6:$BI$17, ROWS($BP$4:BP9)-ROWS($AK$6:$AK$17)-ROWS($AO$6:$AO$17)-ROWS($AS$6:$AS$17)-ROWS($AW$6:$AW$17)-ROWS($BA$6:$BA$17)-ROWS($BE$6:$BE$17)), "")))))))</f>
        <v/>
      </c>
      <c r="BQ11" s="316">
        <f t="shared" ca="1" si="31"/>
        <v>100</v>
      </c>
      <c r="BR11" s="413" t="str">
        <f t="shared" ca="1" si="32"/>
        <v/>
      </c>
      <c r="BS11" s="412" t="str">
        <f ca="1">IF(OR(BT11="",BT11=0),"",MAX(BS$5:BS10)+1)</f>
        <v/>
      </c>
      <c r="BT11" s="316" t="str">
        <f ca="1">IFERROR(INDEX($AJ$22:$AJ$33, ROWS($BT$4:BT9)), IFERROR(INDEX($AN$22:$AN$33, ROWS($BT$4:BT9)-ROWS($AJ$22:$AJ$33)), IFERROR(INDEX($AR$22:$AR$33, ROWS($BT$4:BT9)-ROWS($AJ$22:$AJ$33)-ROWS($AN$22:$AN$33)),IFERROR(INDEX($AV$22:$AV$33, ROWS($BT$4:BT9)-ROWS($AJ$22:$AJ$33)-ROWS($AN$22:$AN$33)-ROWS($AR$22:$AR$33)),IFERROR(INDEX($AZ$22:$AZ$33, ROWS($BT$4:BT9)-ROWS($AJ$22:$AJ$33)-ROWS($AN$22:$AN$33)-ROWS($AR$22:$AR$33)-ROWS($AV$22:$AV$33)),IFERROR(INDEX($BD$22:$BD$33, ROWS($BT$4:BT9)-ROWS($AJ$22:$AJ$33)-ROWS($AN$22:$AN$33)-ROWS($AR$22:$AR$33)-ROWS($AV$22:$AV$33)-ROWS($AZ$22:$AZ$33)),IFERROR(INDEX($BH$22:$BH$33, ROWS($BT$4:BT9)-ROWS($AJ$22:$AJ$33)-ROWS($AN$22:$AN$33)-ROWS($AR$22:$AR$33)-ROWS($AV$22:$AV$33)-ROWS($AZ$22:$AZ$33)-ROWS($BD$22:$BD$33)), "")))))))</f>
        <v/>
      </c>
      <c r="BU11" s="316" t="str">
        <f t="shared" ca="1" si="33"/>
        <v>D. Store Card 4</v>
      </c>
      <c r="BV11" s="316" t="str">
        <f ca="1">IF(OR(BW11="",BW11=0),"",MAX(BV$5:BV10)+1)</f>
        <v/>
      </c>
      <c r="BW11" s="316" t="str">
        <f ca="1">IFERROR(INDEX($AK$22:$AK$33, ROWS($BW$4:BW9)), IFERROR(INDEX($AO$22:$AO$33, ROWS($BW$4:BW9)-ROWS($AK$22:$AK$33)), IFERROR(INDEX($AS$22:$AS$33, ROWS($BW$4:BW9)-ROWS($AK$22:$AK$33)-ROWS($AO$22:$AO$33)),IFERROR(INDEX($AW$22:$AW$33, ROWS($BW$4:BW9)-ROWS($AK$22:$AK$33)-ROWS($AO$22:$AO$33)-ROWS($AS$22:$AS$33)),IFERROR(INDEX($BA$22:$BA$33, ROWS($BW$4:BW9)-ROWS($AK$22:$AK$33)-ROWS($AO$22:$AO$33)-ROWS($AS$22:$AS$33)-ROWS($AW$22:$AW$33)),IFERROR(INDEX($BE$22:$BE$33, ROWS($BW$4:BW9)-ROWS($AK$22:$AK$33)-ROWS($AO$22:$AO$33)-ROWS($AS$22:$AS$33)-ROWS($AW$22:$AW$33)-ROWS($BA$22:$BA$33)),IFERROR(INDEX($BI$22:$BI$33, ROWS($BW$4:BW9)-ROWS($AK$22:$AK$33)-ROWS($AO$22:$AO$33)-ROWS($AS$22:$AS$33)-ROWS($AW$22:$AW$33)-ROWS($BA$22:$BA$33)-ROWS($BE$22:$BE$33)), "")))))))</f>
        <v/>
      </c>
      <c r="BX11" s="316">
        <f t="shared" ca="1" si="34"/>
        <v>30</v>
      </c>
      <c r="BY11" s="413" t="str">
        <f t="shared" ca="1" si="35"/>
        <v/>
      </c>
      <c r="BZ11" s="412" t="str">
        <f ca="1">IF(OR(CA11="",CA11=0),"",MAX(BZ$5:BZ10)+1)</f>
        <v/>
      </c>
      <c r="CA11" s="316" t="str">
        <f ca="1">IFERROR(INDEX($AJ$38:$AJ$49, ROWS($CA$4:CA9)), IFERROR(INDEX($AN$38:$AN$49, ROWS($CA$4:CA9)-ROWS($AJ$38:$AJ$49)), IFERROR(INDEX($AR$38:$AR$49, ROWS($CA$4:CA9)-ROWS($AJ$38:$AJ$49)-ROWS($AN$38:$AN$49)),IFERROR(INDEX($AV$38:$AV$49, ROWS($CA$4:CA9)-ROWS($AJ$38:$AJ$49)-ROWS($AN$38:$AN$49)-ROWS($AR$38:$AR$49)),IFERROR(INDEX($AZ$38:$AZ$49, ROWS($CA$4:CA9)-ROWS($AJ$38:$AJ$49)-ROWS($AN$38:$AN$49)-ROWS($AR$38:$AR$49)-ROWS($AV$38:$AV$49)),IFERROR(INDEX($BD$38:$BD$49, ROWS($CA$4:CA9)-ROWS($AJ$38:$AJ$49)-ROWS($AN$38:$AN$49)-ROWS($AR$38:$AR$49)-ROWS($AV$38:$AV$49)-ROWS($AZ$38:$AZ$49)),IFERROR(INDEX($BH$38:$BH$49, ROWS($CA$4:CA9)-ROWS($AJ$38:$AJ$49)-ROWS($AN$38:$AN$49)-ROWS($AR$38:$AR$49)-ROWS($AV$38:$AV$49)-ROWS($AZ$38:$AZ$49)-ROWS($BD$38:$BD$49)), "")))))))</f>
        <v/>
      </c>
      <c r="CB11" s="316" t="str">
        <f t="shared" ca="1" si="36"/>
        <v>D. Store Card 2</v>
      </c>
      <c r="CC11" s="316" t="str">
        <f ca="1">IF(OR(CD11="",CD11=0),"",MAX(CC$5:CC10)+1)</f>
        <v/>
      </c>
      <c r="CD11" s="316" t="str">
        <f ca="1">IFERROR(INDEX($AK$38:$AK$49, ROWS($CD$4:CD9)), IFERROR(INDEX($AO$38:$AO$49, ROWS($CD$4:CD9)-ROWS($AK$38:$AK$49)), IFERROR(INDEX($AS$38:$AS$49, ROWS($CD$4:CD9)-ROWS($AK$38:$AK$49)-ROWS($AO$38:$AO$49)),IFERROR(INDEX($AW$38:$AW$49, ROWS($CD$4:CD9)-ROWS($AK$38:$AK$49)-ROWS($AO$38:$AO$49)-ROWS($AS$38:$AS$49)),IFERROR(INDEX($BA$38:$BA$49, ROWS($CD$4:CD9)-ROWS($AK$38:$AK$49)-ROWS($AO$38:$AO$49)-ROWS($AS$38:$AS$49)-ROWS($AW$38:$AW$49)),IFERROR(INDEX($BE$38:$BE$49, ROWS($CD$4:CD9)-ROWS($AK$38:$AK$49)-ROWS($AO$38:$AO$49)-ROWS($AS$38:$AS$49)-ROWS($AW$38:$AW$49)-ROWS($BA$38:$BA$49)),IFERROR(INDEX($BI$38:$BI$49, ROWS($CD$4:CD9)-ROWS($AK$38:$AK$49)-ROWS($AO$38:$AO$49)-ROWS($AS$38:$AS$49)-ROWS($AW$38:$AW$49)-ROWS($BA$38:$BA$49)-ROWS($BE$38:$BE$49)), "")))))))</f>
        <v/>
      </c>
      <c r="CE11" s="316">
        <f t="shared" ca="1" si="37"/>
        <v>30</v>
      </c>
      <c r="CF11" s="413" t="str">
        <f t="shared" ca="1" si="38"/>
        <v/>
      </c>
      <c r="CG11" s="412" t="str">
        <f ca="1">IF(OR(CH11="",CH11=0),"",MAX(CG$5:CG10)+1)</f>
        <v/>
      </c>
      <c r="CH11" s="316" t="str">
        <f ca="1">IFERROR(INDEX($AJ$54:$AJ$65, ROWS($CH$4:CH9)), IFERROR(INDEX($AN$54:$AN$65, ROWS($CH$4:CH9)-ROWS($AJ$54:$AJ$65)), IFERROR(INDEX($AR$54:$AR$65, ROWS($CH$4:CH9)-ROWS($AJ$54:$AJ$65)-ROWS($AN$54:$AN$65)),IFERROR(INDEX($AV$54:$AV$65, ROWS($CH$4:CH9)-ROWS($AJ$54:$AJ$65)-ROWS($AN$54:$AN$65)-ROWS($AR$54:$AR$65)),IFERROR(INDEX($AZ$54:$AZ$65, ROWS($CH$4:CH9)-ROWS($AJ$54:$AJ$65)-ROWS($AN$54:$AN$65)-ROWS($AR$54:$AR$65)-ROWS($AV$54:$AV$65)),IFERROR(INDEX($BD$54:$BD$65, ROWS($CH$4:CH9)-ROWS($AJ$54:$AJ$65)-ROWS($AN$54:$AN$65)-ROWS($AR$54:$AR$65)-ROWS($AV$54:$AV$65)-ROWS($AZ$54:$AZ$65)),IFERROR(INDEX($BH$54:$BH$65, ROWS($CH$4:CH9)-ROWS($AJ$54:$AJ$65)-ROWS($AN$54:$AN$65)-ROWS($AR$54:$AR$65)-ROWS($AV$54:$AV$65)-ROWS($AZ$54:$AZ$65)-ROWS($BD$54:$BD$65)), "")))))))</f>
        <v/>
      </c>
      <c r="CI11" s="316" t="str">
        <f t="shared" ca="1" si="39"/>
        <v>Boat Loan</v>
      </c>
      <c r="CJ11" s="316" t="str">
        <f ca="1">IF(OR(CK11="",CK11=0),"",MAX(CJ$5:CJ10)+1)</f>
        <v/>
      </c>
      <c r="CK11" s="316" t="str">
        <f ca="1">IFERROR(INDEX($AK$54:$AK$65, ROWS($CK$4:CK9)), IFERROR(INDEX($AO$54:$AO$65, ROWS($CK$4:CK9)-ROWS($AK$54:$AK$65)), IFERROR(INDEX($AS$54:$AS$65, ROWS($CK$4:CK9)-ROWS($AK$54:$AK$65)-ROWS($AO$54:$AO$65)),IFERROR(INDEX($AW$54:$AW$65, ROWS($CK$4:CK9)-ROWS($AK$54:$AK$65)-ROWS($AO$54:$AO$65)-ROWS($AS$54:$AS$65)),IFERROR(INDEX($BA$54:$BA$65, ROWS($CK$4:CK9)-ROWS($AK$54:$AK$65)-ROWS($AO$54:$AO$65)-ROWS($AS$54:$AS$65)-ROWS($AW$54:$AW$65)),IFERROR(INDEX($BE$54:$BE$65, ROWS($CK$4:CK9)-ROWS($AK$54:$AK$65)-ROWS($AO$54:$AO$65)-ROWS($AS$54:$AS$65)-ROWS($AW$54:$AW$65)-ROWS($BA$54:$BA$65)),IFERROR(INDEX($BI$54:$BI$65, ROWS($CK$4:CK9)-ROWS($AK$54:$AK$65)-ROWS($AO$54:$AO$65)-ROWS($AS$54:$AS$65)-ROWS($AW$54:$AW$65)-ROWS($BA$54:$BA$65)-ROWS($BE$54:$BE$65)), "")))))))</f>
        <v/>
      </c>
      <c r="CL11" s="316">
        <f t="shared" ca="1" si="40"/>
        <v>300</v>
      </c>
      <c r="CM11" s="413" t="str">
        <f t="shared" ca="1" si="41"/>
        <v/>
      </c>
      <c r="CN11" s="412" t="str">
        <f ca="1">IF(OR(CO11="",CO11=0),"",MAX(CN$5:CN10)+1)</f>
        <v/>
      </c>
      <c r="CO11" s="316" t="str">
        <f ca="1">IFERROR(INDEX($AJ$70:$AJ$81, ROWS($CO$4:CO9)), IFERROR(INDEX($AN$70:$AN$81, ROWS($CO$4:CO9)-ROWS($AJ$70:$AJ$81)), IFERROR(INDEX($AR$70:$AR$81, ROWS($CO$4:CO9)-ROWS($AJ$70:$AJ$81)-ROWS($AN$70:$AN$81)),IFERROR(INDEX($AV$70:$AV$81, ROWS($CO$4:CO9)-ROWS($AJ$70:$AJ$81)-ROWS($AN$70:$AN$81)-ROWS($AR$70:$AR$81)),IFERROR(INDEX($AZ$70:$AZ$81, ROWS($CO$4:CO9)-ROWS($AJ$70:$AJ$81)-ROWS($AN$70:$AN$81)-ROWS($AR$70:$AR$81)-ROWS($AV$70:$AV$81)),IFERROR(INDEX($BD$70:$BD$81, ROWS($CO$4:CO9)-ROWS($AJ$70:$AJ$81)-ROWS($AN$70:$AN$81)-ROWS($AR$70:$AR$81)-ROWS($AV$70:$AV$81)-ROWS($AZ$70:$AZ$81)),IFERROR(INDEX($BH$70:$BH$81, ROWS($CO$4:CO9)-ROWS($AJ$70:$AJ$81)-ROWS($AN$70:$AN$81)-ROWS($AR$70:$AR$81)-ROWS($AV$70:$AV$81)-ROWS($AZ$70:$AZ$81)-ROWS($BD$70:$BD$81)), "")))))))</f>
        <v/>
      </c>
      <c r="CP11" s="316" t="str">
        <f t="shared" ca="1" si="42"/>
        <v/>
      </c>
      <c r="CQ11" s="316" t="str">
        <f ca="1">IF(OR(CR11="",CR11=0),"",MAX(CQ$5:CQ10)+1)</f>
        <v/>
      </c>
      <c r="CR11" s="316" t="str">
        <f ca="1">IFERROR(INDEX($AK$70:$AK$81, ROWS($CR$4:CR9)), IFERROR(INDEX($AO$70:$AO$81, ROWS($CR$4:CR9)-ROWS($AK$70:$AK$81)), IFERROR(INDEX($AS$70:$AS$81, ROWS($CR$4:CR9)-ROWS($AK$70:$AK$81)-ROWS($AO$70:$AO$81)),IFERROR(INDEX($AW$70:$AW$81, ROWS($CR$4:CR9)-ROWS($AK$70:$AK$81)-ROWS($AO$70:$AO$81)-ROWS($AS$70:$AS$81)),IFERROR(INDEX($BA$70:$BA$81, ROWS($CR$4:CR9)-ROWS($AK$70:$AK$81)-ROWS($AO$70:$AO$81)-ROWS($AS$70:$AS$81)-ROWS($AW$70:$AW$81)),IFERROR(INDEX($BE$70:$BE$81, ROWS($CR$4:CR9)-ROWS($AK$70:$AK$81)-ROWS($AO$70:$AO$81)-ROWS($AS$70:$AS$81)-ROWS($AW$70:$AW$81)-ROWS($BA$70:$BA$81)),IFERROR(INDEX($BI$70:$BI$81, ROWS($CR$4:CR9)-ROWS($AK$70:$AK$81)-ROWS($AO$70:$AO$81)-ROWS($AS$70:$AS$81)-ROWS($AW$70:$AW$81)-ROWS($BA$70:$BA$81)-ROWS($BE$70:$BE$81)), "")))))))</f>
        <v/>
      </c>
      <c r="CS11" s="316" t="str">
        <f t="shared" ca="1" si="43"/>
        <v/>
      </c>
      <c r="CT11" s="413" t="str">
        <f t="shared" ca="1" si="44"/>
        <v/>
      </c>
      <c r="CU11" s="412" t="str">
        <f>IF(OR(CV11="",CV11=0),"",MAX(CU$5:CU10)+1)</f>
        <v/>
      </c>
      <c r="CV11" s="316">
        <f>IFERROR(INDEX($AJ$86:$AJ$97, ROWS($CV$4:CV9)), IFERROR(INDEX($AN$86:$AN$97, ROWS($CV$4:CV9)-ROWS($AJ$86:$AJ$97)), ""))</f>
        <v>0</v>
      </c>
      <c r="CW11" s="316" t="str">
        <f t="shared" si="45"/>
        <v/>
      </c>
      <c r="CX11" s="316" t="str">
        <f>IF(OR(CY11="",CY11=0),"",MAX(CX$5:CX10)+1)</f>
        <v/>
      </c>
      <c r="CY11" s="316">
        <f>IFERROR(INDEX($AK$86:$AK$97, ROWS($CY$4:CY9)), IFERROR(INDEX($AO$86:$AO$97, ROWS($CY$4:CY9)-ROWS($AK$86:$AK$97)), ""))</f>
        <v>0</v>
      </c>
      <c r="CZ11" s="316" t="str">
        <f t="shared" si="46"/>
        <v/>
      </c>
      <c r="DA11" s="413" t="str">
        <f t="shared" si="47"/>
        <v/>
      </c>
      <c r="DC11" s="438">
        <f ca="1">IF(OR(DD11="",DD11=0),"",MAX(DC$5:DC10)+1)</f>
        <v>4</v>
      </c>
      <c r="DD11" s="434" t="str">
        <f t="shared" ca="1" si="48"/>
        <v>Internet</v>
      </c>
      <c r="DE11" s="413">
        <f t="shared" ca="1" si="49"/>
        <v>100</v>
      </c>
      <c r="DF11" s="431" t="str">
        <f ca="1">IF(OR(DG11="",DG11=0),"",MAX(DF$5:DF10)+1)</f>
        <v/>
      </c>
      <c r="DG11" s="412" t="str">
        <f t="shared" ca="1" si="50"/>
        <v/>
      </c>
      <c r="DH11" s="413" t="str">
        <f t="shared" ca="1" si="51"/>
        <v/>
      </c>
      <c r="DI11" s="412" t="str">
        <f t="shared" ca="1" si="52"/>
        <v>Pet Care</v>
      </c>
      <c r="DJ11" s="413">
        <f t="shared" ca="1" si="53"/>
        <v>80</v>
      </c>
      <c r="DK11" s="412" t="str">
        <f t="shared" ca="1" si="54"/>
        <v/>
      </c>
      <c r="DL11" s="413" t="str">
        <f t="shared" ca="1" si="55"/>
        <v/>
      </c>
      <c r="DN11" s="427" t="str">
        <f ca="1">IF(DI21="","",CONCATENATE(DI21," - ",DJ21))</f>
        <v/>
      </c>
      <c r="DO11" s="428" t="str">
        <f ca="1">IF(DI22="","",CONCATENATE(DI22," - ",DJ22))</f>
        <v/>
      </c>
      <c r="DP11" s="428" t="str">
        <f ca="1">IF(DI23="","",CONCATENATE(DI23," - ",DJ23))</f>
        <v/>
      </c>
      <c r="DQ11" s="427" t="str">
        <f ca="1">IF(DK21="","",CONCATENATE(DK21," - ",DL21))</f>
        <v/>
      </c>
      <c r="DR11" s="428" t="str">
        <f ca="1">IF(DK22="","",CONCATENATE(DK22," - ",DL22))</f>
        <v/>
      </c>
      <c r="DS11" s="429" t="str">
        <f ca="1">IF(DK23="","",CONCATENATE(DK23," - ",DL23))</f>
        <v/>
      </c>
    </row>
    <row r="12" spans="1:123" s="292" customFormat="1" ht="15" customHeight="1" thickBot="1" x14ac:dyDescent="0.35">
      <c r="A12" s="1181" t="str">
        <f ca="1">IF(ISERROR(MATCH(A11,event_dates,0)+MATCH(A11,OFFSET(event_dates,MATCH(A11,event_dates,0),0,500,1),0)),"",INDEX(events,MATCH(A11,event_dates,0)+MATCH(A11,OFFSET(event_dates,MATCH(A11,event_dates,0),0,500,1),0)))</f>
        <v/>
      </c>
      <c r="B12" s="1182"/>
      <c r="C12" s="1181" t="str">
        <f ca="1">IF(ISERROR(MATCH(C11,event_dates,0)+MATCH(C11,OFFSET(event_dates,MATCH(C11,event_dates,0),0,500,1),0)),"",INDEX(events,MATCH(C11,event_dates,0)+MATCH(C11,OFFSET(event_dates,MATCH(C11,event_dates,0),0,500,1),0)))</f>
        <v/>
      </c>
      <c r="D12" s="1182"/>
      <c r="E12" s="1181" t="str">
        <f ca="1">IF(ISERROR(MATCH(E11,event_dates,0)+MATCH(E11,OFFSET(event_dates,MATCH(E11,event_dates,0),0,500,1),0)),"",INDEX(events,MATCH(E11,event_dates,0)+MATCH(E11,OFFSET(event_dates,MATCH(E11,event_dates,0),0,500,1),0)))</f>
        <v/>
      </c>
      <c r="F12" s="1182"/>
      <c r="G12" s="1181" t="str">
        <f ca="1">IF(ISERROR(MATCH(G11,event_dates,0)+MATCH(G11,OFFSET(event_dates,MATCH(G11,event_dates,0),0,500,1),0)),"",INDEX(events,MATCH(G11,event_dates,0)+MATCH(G11,OFFSET(event_dates,MATCH(G11,event_dates,0),0,500,1),0)))</f>
        <v/>
      </c>
      <c r="H12" s="1182"/>
      <c r="I12" s="1181" t="str">
        <f ca="1">IF(ISERROR(MATCH(I11,event_dates,0)+MATCH(I11,OFFSET(event_dates,MATCH(I11,event_dates,0),0,500,1),0)),"",INDEX(events,MATCH(I11,event_dates,0)+MATCH(I11,OFFSET(event_dates,MATCH(I11,event_dates,0),0,500,1),0)))</f>
        <v/>
      </c>
      <c r="J12" s="1182"/>
      <c r="K12" s="1181" t="str">
        <f ca="1">IF(ISERROR(MATCH(K11,event_dates,0)+MATCH(K11,OFFSET(event_dates,MATCH(K11,event_dates,0),0,500,1),0)),"",INDEX(events,MATCH(K11,event_dates,0)+MATCH(K11,OFFSET(event_dates,MATCH(K11,event_dates,0),0,500,1),0)))</f>
        <v/>
      </c>
      <c r="L12" s="1182"/>
      <c r="M12" s="1181" t="str">
        <f ca="1">IF(ISERROR(MATCH(M11,event_dates,0)+MATCH(M11,OFFSET(event_dates,MATCH(M11,event_dates,0),0,500,1),0)),"",INDEX(events,MATCH(M11,event_dates,0)+MATCH(M11,OFFSET(event_dates,MATCH(M11,event_dates,0),0,500,1),0)))</f>
        <v/>
      </c>
      <c r="N12" s="1182"/>
      <c r="P12" s="295" t="str">
        <f t="shared" ref="P12:P16" ca="1" si="57">IF(DN27="","",DN27)</f>
        <v>Netflix - 14.95</v>
      </c>
      <c r="Q12" s="295" t="str">
        <f t="shared" ca="1" si="56"/>
        <v>D. Store Card 4 - 30</v>
      </c>
      <c r="R12" s="295" t="str">
        <f t="shared" ca="1" si="56"/>
        <v/>
      </c>
      <c r="S12" s="296" t="str">
        <f t="shared" ca="1" si="56"/>
        <v/>
      </c>
      <c r="T12" s="295" t="str">
        <f t="shared" ca="1" si="56"/>
        <v/>
      </c>
      <c r="U12" s="295" t="str">
        <f t="shared" ca="1" si="56"/>
        <v/>
      </c>
      <c r="V12" s="1158" t="s">
        <v>502</v>
      </c>
      <c r="W12" s="1159"/>
      <c r="X12" s="445">
        <f ca="1">IF(DP32="",0,DP32)</f>
        <v>289.95</v>
      </c>
      <c r="Y12"/>
      <c r="AB12" s="299"/>
      <c r="AC12" s="358">
        <f>IF('Data Entry'!B18="","",'Data Entry'!B18)</f>
        <v>16</v>
      </c>
      <c r="AD12" s="356" t="str">
        <f>IF('Data Entry'!A18="","",'Data Entry'!A18)</f>
        <v>Audible</v>
      </c>
      <c r="AE12" s="363">
        <f>IF('Data Entry'!C18="","",'Data Entry'!C18)</f>
        <v>14.95</v>
      </c>
      <c r="AF12" s="402" t="str">
        <f>IF('Data Entry'!E18="","",'Data Entry'!E18)</f>
        <v>Monthly</v>
      </c>
      <c r="AG12" s="300"/>
      <c r="AH12"/>
      <c r="AI12" s="304">
        <f t="shared" ca="1" si="23"/>
        <v>21</v>
      </c>
      <c r="AJ12" s="305" t="str">
        <f t="shared" ca="1" si="2"/>
        <v/>
      </c>
      <c r="AK12" s="306" t="str">
        <f t="shared" ca="1" si="3"/>
        <v/>
      </c>
      <c r="AL12" s="307" t="str">
        <f t="shared" ca="1" si="4"/>
        <v/>
      </c>
      <c r="AM12" s="304">
        <f t="shared" ca="1" si="24"/>
        <v>21</v>
      </c>
      <c r="AN12" s="305" t="str">
        <f t="shared" ca="1" si="5"/>
        <v/>
      </c>
      <c r="AO12" s="306" t="str">
        <f t="shared" ca="1" si="6"/>
        <v/>
      </c>
      <c r="AP12" s="307" t="str">
        <f t="shared" ca="1" si="7"/>
        <v/>
      </c>
      <c r="AQ12" s="304" t="str">
        <f t="shared" ca="1" si="25"/>
        <v/>
      </c>
      <c r="AR12" s="305" t="str">
        <f t="shared" ca="1" si="8"/>
        <v/>
      </c>
      <c r="AS12" s="306" t="str">
        <f t="shared" ca="1" si="9"/>
        <v/>
      </c>
      <c r="AT12" s="307" t="str">
        <f t="shared" ca="1" si="10"/>
        <v/>
      </c>
      <c r="AU12" s="304" t="str">
        <f t="shared" ca="1" si="26"/>
        <v/>
      </c>
      <c r="AV12" s="305" t="str">
        <f t="shared" ca="1" si="11"/>
        <v/>
      </c>
      <c r="AW12" s="306" t="str">
        <f t="shared" ca="1" si="12"/>
        <v/>
      </c>
      <c r="AX12" s="307" t="str">
        <f t="shared" ca="1" si="13"/>
        <v/>
      </c>
      <c r="AY12" s="304" t="str">
        <f t="shared" ca="1" si="27"/>
        <v/>
      </c>
      <c r="AZ12" s="305" t="str">
        <f t="shared" ca="1" si="14"/>
        <v/>
      </c>
      <c r="BA12" s="306" t="str">
        <f t="shared" ca="1" si="15"/>
        <v/>
      </c>
      <c r="BB12" s="307" t="str">
        <f t="shared" ca="1" si="16"/>
        <v/>
      </c>
      <c r="BC12" s="304" t="str">
        <f t="shared" ca="1" si="28"/>
        <v/>
      </c>
      <c r="BD12" s="305" t="str">
        <f t="shared" ca="1" si="17"/>
        <v/>
      </c>
      <c r="BE12" s="306" t="str">
        <f t="shared" ca="1" si="18"/>
        <v/>
      </c>
      <c r="BF12" s="307" t="str">
        <f t="shared" ca="1" si="19"/>
        <v/>
      </c>
      <c r="BG12" s="304" t="str">
        <f t="shared" ca="1" si="29"/>
        <v/>
      </c>
      <c r="BH12" s="305" t="str">
        <f t="shared" ca="1" si="20"/>
        <v/>
      </c>
      <c r="BI12" s="306" t="str">
        <f t="shared" ca="1" si="21"/>
        <v/>
      </c>
      <c r="BJ12" s="307" t="str">
        <f t="shared" ca="1" si="22"/>
        <v/>
      </c>
      <c r="BL12" s="412" t="str">
        <f ca="1">IF(OR(BM12="",BM12=0),"",MAX(BL$5:BL11)+1)</f>
        <v/>
      </c>
      <c r="BM12" s="316" t="str">
        <f ca="1">IFERROR(INDEX($AJ$6:$AJ$17, ROWS(BM$4:$BM10)), IFERROR(INDEX($AN$6:$AN$17, ROWS(BM$4:$BM10)-ROWS($AJ$6:$AJ$17)), IFERROR(INDEX($AR$6:$AR$17, ROWS(BM$4:$BM10)-ROWS($AJ$6:$AJ$17)-ROWS($AN$6:$AN$17)),IFERROR(INDEX($AV$6:$AV$17, ROWS(BM$4:$BM10)-ROWS($AJ$6:$AJ$17)-ROWS($AN$6:$AN$17)-ROWS($AR$6:$AR$17)),IFERROR(INDEX($AZ$6:$AZ$17, ROWS(BM$4:$BM10)-ROWS($AJ$6:$AJ$17)-ROWS($AN$6:$AN$17)-ROWS($AR$6:$AR$17)-ROWS($AV$6:$AV$17)),IFERROR(INDEX($BD$6:$BD$17, ROWS(BM$4:$BM10)-ROWS($AJ$6:$AJ$17)-ROWS($AN$6:$AN$17)-ROWS($AR$6:$AR$17)-ROWS($AV$6:$AV$17)-ROWS($AZ$6:$AZ$17)),IFERROR(INDEX($BH$6:$BH$17, ROWS(BM$4:$BM10)-ROWS($AJ$6:$AJ$17)-ROWS($AN$6:$AN$17)-ROWS($AR$6:$AR$17)-ROWS($AV$6:$AV$17)-ROWS($AZ$6:$AZ$17)-ROWS($BD$6:$BD$17)), "")))))))</f>
        <v/>
      </c>
      <c r="BN12" s="316" t="str">
        <f t="shared" ca="1" si="30"/>
        <v>D. Store Card 3</v>
      </c>
      <c r="BO12" s="316" t="str">
        <f ca="1">IF(OR(BP12="",BP12=0),"",MAX(BO$5:BO11)+1)</f>
        <v/>
      </c>
      <c r="BP12" s="316" t="str">
        <f ca="1">IFERROR(INDEX($AK$6:$AK$17, ROWS($BP$4:BP10)), IFERROR(INDEX($AO$6:$AO$17, ROWS($BP$4:BP10)-ROWS($AK$6:$AK$17)), IFERROR(INDEX($AS$6:$AS$17, ROWS($BP$4:BP10)-ROWS($AK$6:$AK$17)-ROWS($AO$6:$AO$17)),IFERROR(INDEX($AW$6:$AW$17, ROWS($BP$4:BP10)-ROWS($AK$6:$AK$17)-ROWS($AO$6:$AO$17)-ROWS($AS$6:$AS$17)),IFERROR(INDEX($BA$6:$BA$17, ROWS($BP$4:BP10)-ROWS($AK$6:$AK$17)-ROWS($AO$6:$AO$17)-ROWS($AS$6:$AS$17)-ROWS($AW$6:$AW$17)),IFERROR(INDEX($BE$6:$BE$17, ROWS($BP$4:BP10)-ROWS($AK$6:$AK$17)-ROWS($AO$6:$AO$17)-ROWS($AS$6:$AS$17)-ROWS($AW$6:$AW$17)-ROWS($BA$6:$BA$17)),IFERROR(INDEX($BI$6:$BI$17, ROWS($BP$4:BP10)-ROWS($AK$6:$AK$17)-ROWS($AO$6:$AO$17)-ROWS($AS$6:$AS$17)-ROWS($AW$6:$AW$17)-ROWS($BA$6:$BA$17)-ROWS($BE$6:$BE$17)), "")))))))</f>
        <v/>
      </c>
      <c r="BQ12" s="316">
        <f t="shared" ca="1" si="31"/>
        <v>30</v>
      </c>
      <c r="BR12" s="413" t="str">
        <f t="shared" ca="1" si="32"/>
        <v/>
      </c>
      <c r="BS12" s="412" t="str">
        <f ca="1">IF(OR(BT12="",BT12=0),"",MAX(BS$5:BS11)+1)</f>
        <v/>
      </c>
      <c r="BT12" s="316" t="str">
        <f ca="1">IFERROR(INDEX($AJ$22:$AJ$33, ROWS($BT$4:BT10)), IFERROR(INDEX($AN$22:$AN$33, ROWS($BT$4:BT10)-ROWS($AJ$22:$AJ$33)), IFERROR(INDEX($AR$22:$AR$33, ROWS($BT$4:BT10)-ROWS($AJ$22:$AJ$33)-ROWS($AN$22:$AN$33)),IFERROR(INDEX($AV$22:$AV$33, ROWS($BT$4:BT10)-ROWS($AJ$22:$AJ$33)-ROWS($AN$22:$AN$33)-ROWS($AR$22:$AR$33)),IFERROR(INDEX($AZ$22:$AZ$33, ROWS($BT$4:BT10)-ROWS($AJ$22:$AJ$33)-ROWS($AN$22:$AN$33)-ROWS($AR$22:$AR$33)-ROWS($AV$22:$AV$33)),IFERROR(INDEX($BD$22:$BD$33, ROWS($BT$4:BT10)-ROWS($AJ$22:$AJ$33)-ROWS($AN$22:$AN$33)-ROWS($AR$22:$AR$33)-ROWS($AV$22:$AV$33)-ROWS($AZ$22:$AZ$33)),IFERROR(INDEX($BH$22:$BH$33, ROWS($BT$4:BT10)-ROWS($AJ$22:$AJ$33)-ROWS($AN$22:$AN$33)-ROWS($AR$22:$AR$33)-ROWS($AV$22:$AV$33)-ROWS($AZ$22:$AZ$33)-ROWS($BD$22:$BD$33)), "")))))))</f>
        <v/>
      </c>
      <c r="BU12" s="316" t="str">
        <f t="shared" ca="1" si="33"/>
        <v/>
      </c>
      <c r="BV12" s="316" t="str">
        <f ca="1">IF(OR(BW12="",BW12=0),"",MAX(BV$5:BV11)+1)</f>
        <v/>
      </c>
      <c r="BW12" s="316" t="str">
        <f ca="1">IFERROR(INDEX($AK$22:$AK$33, ROWS($BW$4:BW10)), IFERROR(INDEX($AO$22:$AO$33, ROWS($BW$4:BW10)-ROWS($AK$22:$AK$33)), IFERROR(INDEX($AS$22:$AS$33, ROWS($BW$4:BW10)-ROWS($AK$22:$AK$33)-ROWS($AO$22:$AO$33)),IFERROR(INDEX($AW$22:$AW$33, ROWS($BW$4:BW10)-ROWS($AK$22:$AK$33)-ROWS($AO$22:$AO$33)-ROWS($AS$22:$AS$33)),IFERROR(INDEX($BA$22:$BA$33, ROWS($BW$4:BW10)-ROWS($AK$22:$AK$33)-ROWS($AO$22:$AO$33)-ROWS($AS$22:$AS$33)-ROWS($AW$22:$AW$33)),IFERROR(INDEX($BE$22:$BE$33, ROWS($BW$4:BW10)-ROWS($AK$22:$AK$33)-ROWS($AO$22:$AO$33)-ROWS($AS$22:$AS$33)-ROWS($AW$22:$AW$33)-ROWS($BA$22:$BA$33)),IFERROR(INDEX($BI$22:$BI$33, ROWS($BW$4:BW10)-ROWS($AK$22:$AK$33)-ROWS($AO$22:$AO$33)-ROWS($AS$22:$AS$33)-ROWS($AW$22:$AW$33)-ROWS($BA$22:$BA$33)-ROWS($BE$22:$BE$33)), "")))))))</f>
        <v/>
      </c>
      <c r="BX12" s="316" t="str">
        <f t="shared" ca="1" si="34"/>
        <v/>
      </c>
      <c r="BY12" s="413" t="str">
        <f t="shared" ca="1" si="35"/>
        <v/>
      </c>
      <c r="BZ12" s="412" t="str">
        <f ca="1">IF(OR(CA12="",CA12=0),"",MAX(BZ$5:BZ11)+1)</f>
        <v/>
      </c>
      <c r="CA12" s="316" t="str">
        <f ca="1">IFERROR(INDEX($AJ$38:$AJ$49, ROWS($CA$4:CA10)), IFERROR(INDEX($AN$38:$AN$49, ROWS($CA$4:CA10)-ROWS($AJ$38:$AJ$49)), IFERROR(INDEX($AR$38:$AR$49, ROWS($CA$4:CA10)-ROWS($AJ$38:$AJ$49)-ROWS($AN$38:$AN$49)),IFERROR(INDEX($AV$38:$AV$49, ROWS($CA$4:CA10)-ROWS($AJ$38:$AJ$49)-ROWS($AN$38:$AN$49)-ROWS($AR$38:$AR$49)),IFERROR(INDEX($AZ$38:$AZ$49, ROWS($CA$4:CA10)-ROWS($AJ$38:$AJ$49)-ROWS($AN$38:$AN$49)-ROWS($AR$38:$AR$49)-ROWS($AV$38:$AV$49)),IFERROR(INDEX($BD$38:$BD$49, ROWS($CA$4:CA10)-ROWS($AJ$38:$AJ$49)-ROWS($AN$38:$AN$49)-ROWS($AR$38:$AR$49)-ROWS($AV$38:$AV$49)-ROWS($AZ$38:$AZ$49)),IFERROR(INDEX($BH$38:$BH$49, ROWS($CA$4:CA10)-ROWS($AJ$38:$AJ$49)-ROWS($AN$38:$AN$49)-ROWS($AR$38:$AR$49)-ROWS($AV$38:$AV$49)-ROWS($AZ$38:$AZ$49)-ROWS($BD$38:$BD$49)), "")))))))</f>
        <v/>
      </c>
      <c r="CB12" s="316" t="str">
        <f t="shared" ca="1" si="36"/>
        <v>Car Payment 1</v>
      </c>
      <c r="CC12" s="316" t="str">
        <f ca="1">IF(OR(CD12="",CD12=0),"",MAX(CC$5:CC11)+1)</f>
        <v/>
      </c>
      <c r="CD12" s="316" t="str">
        <f ca="1">IFERROR(INDEX($AK$38:$AK$49, ROWS($CD$4:CD10)), IFERROR(INDEX($AO$38:$AO$49, ROWS($CD$4:CD10)-ROWS($AK$38:$AK$49)), IFERROR(INDEX($AS$38:$AS$49, ROWS($CD$4:CD10)-ROWS($AK$38:$AK$49)-ROWS($AO$38:$AO$49)),IFERROR(INDEX($AW$38:$AW$49, ROWS($CD$4:CD10)-ROWS($AK$38:$AK$49)-ROWS($AO$38:$AO$49)-ROWS($AS$38:$AS$49)),IFERROR(INDEX($BA$38:$BA$49, ROWS($CD$4:CD10)-ROWS($AK$38:$AK$49)-ROWS($AO$38:$AO$49)-ROWS($AS$38:$AS$49)-ROWS($AW$38:$AW$49)),IFERROR(INDEX($BE$38:$BE$49, ROWS($CD$4:CD10)-ROWS($AK$38:$AK$49)-ROWS($AO$38:$AO$49)-ROWS($AS$38:$AS$49)-ROWS($AW$38:$AW$49)-ROWS($BA$38:$BA$49)),IFERROR(INDEX($BI$38:$BI$49, ROWS($CD$4:CD10)-ROWS($AK$38:$AK$49)-ROWS($AO$38:$AO$49)-ROWS($AS$38:$AS$49)-ROWS($AW$38:$AW$49)-ROWS($BA$38:$BA$49)-ROWS($BE$38:$BE$49)), "")))))))</f>
        <v/>
      </c>
      <c r="CE12" s="316">
        <f t="shared" ca="1" si="37"/>
        <v>350</v>
      </c>
      <c r="CF12" s="413" t="str">
        <f t="shared" ca="1" si="38"/>
        <v/>
      </c>
      <c r="CG12" s="412" t="str">
        <f ca="1">IF(OR(CH12="",CH12=0),"",MAX(CG$5:CG11)+1)</f>
        <v/>
      </c>
      <c r="CH12" s="316" t="str">
        <f ca="1">IFERROR(INDEX($AJ$54:$AJ$65, ROWS($CH$4:CH10)), IFERROR(INDEX($AN$54:$AN$65, ROWS($CH$4:CH10)-ROWS($AJ$54:$AJ$65)), IFERROR(INDEX($AR$54:$AR$65, ROWS($CH$4:CH10)-ROWS($AJ$54:$AJ$65)-ROWS($AN$54:$AN$65)),IFERROR(INDEX($AV$54:$AV$65, ROWS($CH$4:CH10)-ROWS($AJ$54:$AJ$65)-ROWS($AN$54:$AN$65)-ROWS($AR$54:$AR$65)),IFERROR(INDEX($AZ$54:$AZ$65, ROWS($CH$4:CH10)-ROWS($AJ$54:$AJ$65)-ROWS($AN$54:$AN$65)-ROWS($AR$54:$AR$65)-ROWS($AV$54:$AV$65)),IFERROR(INDEX($BD$54:$BD$65, ROWS($CH$4:CH10)-ROWS($AJ$54:$AJ$65)-ROWS($AN$54:$AN$65)-ROWS($AR$54:$AR$65)-ROWS($AV$54:$AV$65)-ROWS($AZ$54:$AZ$65)),IFERROR(INDEX($BH$54:$BH$65, ROWS($CH$4:CH10)-ROWS($AJ$54:$AJ$65)-ROWS($AN$54:$AN$65)-ROWS($AR$54:$AR$65)-ROWS($AV$54:$AV$65)-ROWS($AZ$54:$AZ$65)-ROWS($BD$54:$BD$65)), "")))))))</f>
        <v/>
      </c>
      <c r="CI12" s="316" t="str">
        <f t="shared" ca="1" si="39"/>
        <v/>
      </c>
      <c r="CJ12" s="316" t="str">
        <f ca="1">IF(OR(CK12="",CK12=0),"",MAX(CJ$5:CJ11)+1)</f>
        <v/>
      </c>
      <c r="CK12" s="316" t="str">
        <f ca="1">IFERROR(INDEX($AK$54:$AK$65, ROWS($CK$4:CK10)), IFERROR(INDEX($AO$54:$AO$65, ROWS($CK$4:CK10)-ROWS($AK$54:$AK$65)), IFERROR(INDEX($AS$54:$AS$65, ROWS($CK$4:CK10)-ROWS($AK$54:$AK$65)-ROWS($AO$54:$AO$65)),IFERROR(INDEX($AW$54:$AW$65, ROWS($CK$4:CK10)-ROWS($AK$54:$AK$65)-ROWS($AO$54:$AO$65)-ROWS($AS$54:$AS$65)),IFERROR(INDEX($BA$54:$BA$65, ROWS($CK$4:CK10)-ROWS($AK$54:$AK$65)-ROWS($AO$54:$AO$65)-ROWS($AS$54:$AS$65)-ROWS($AW$54:$AW$65)),IFERROR(INDEX($BE$54:$BE$65, ROWS($CK$4:CK10)-ROWS($AK$54:$AK$65)-ROWS($AO$54:$AO$65)-ROWS($AS$54:$AS$65)-ROWS($AW$54:$AW$65)-ROWS($BA$54:$BA$65)),IFERROR(INDEX($BI$54:$BI$65, ROWS($CK$4:CK10)-ROWS($AK$54:$AK$65)-ROWS($AO$54:$AO$65)-ROWS($AS$54:$AS$65)-ROWS($AW$54:$AW$65)-ROWS($BA$54:$BA$65)-ROWS($BE$54:$BE$65)), "")))))))</f>
        <v/>
      </c>
      <c r="CL12" s="316" t="str">
        <f t="shared" ca="1" si="40"/>
        <v/>
      </c>
      <c r="CM12" s="413" t="str">
        <f t="shared" ca="1" si="41"/>
        <v/>
      </c>
      <c r="CN12" s="412" t="str">
        <f ca="1">IF(OR(CO12="",CO12=0),"",MAX(CN$5:CN11)+1)</f>
        <v/>
      </c>
      <c r="CO12" s="316" t="str">
        <f ca="1">IFERROR(INDEX($AJ$70:$AJ$81, ROWS($CO$4:CO10)), IFERROR(INDEX($AN$70:$AN$81, ROWS($CO$4:CO10)-ROWS($AJ$70:$AJ$81)), IFERROR(INDEX($AR$70:$AR$81, ROWS($CO$4:CO10)-ROWS($AJ$70:$AJ$81)-ROWS($AN$70:$AN$81)),IFERROR(INDEX($AV$70:$AV$81, ROWS($CO$4:CO10)-ROWS($AJ$70:$AJ$81)-ROWS($AN$70:$AN$81)-ROWS($AR$70:$AR$81)),IFERROR(INDEX($AZ$70:$AZ$81, ROWS($CO$4:CO10)-ROWS($AJ$70:$AJ$81)-ROWS($AN$70:$AN$81)-ROWS($AR$70:$AR$81)-ROWS($AV$70:$AV$81)),IFERROR(INDEX($BD$70:$BD$81, ROWS($CO$4:CO10)-ROWS($AJ$70:$AJ$81)-ROWS($AN$70:$AN$81)-ROWS($AR$70:$AR$81)-ROWS($AV$70:$AV$81)-ROWS($AZ$70:$AZ$81)),IFERROR(INDEX($BH$70:$BH$81, ROWS($CO$4:CO10)-ROWS($AJ$70:$AJ$81)-ROWS($AN$70:$AN$81)-ROWS($AR$70:$AR$81)-ROWS($AV$70:$AV$81)-ROWS($AZ$70:$AZ$81)-ROWS($BD$70:$BD$81)), "")))))))</f>
        <v/>
      </c>
      <c r="CP12" s="316" t="str">
        <f t="shared" ca="1" si="42"/>
        <v/>
      </c>
      <c r="CQ12" s="316" t="str">
        <f ca="1">IF(OR(CR12="",CR12=0),"",MAX(CQ$5:CQ11)+1)</f>
        <v/>
      </c>
      <c r="CR12" s="316" t="str">
        <f ca="1">IFERROR(INDEX($AK$70:$AK$81, ROWS($CR$4:CR10)), IFERROR(INDEX($AO$70:$AO$81, ROWS($CR$4:CR10)-ROWS($AK$70:$AK$81)), IFERROR(INDEX($AS$70:$AS$81, ROWS($CR$4:CR10)-ROWS($AK$70:$AK$81)-ROWS($AO$70:$AO$81)),IFERROR(INDEX($AW$70:$AW$81, ROWS($CR$4:CR10)-ROWS($AK$70:$AK$81)-ROWS($AO$70:$AO$81)-ROWS($AS$70:$AS$81)),IFERROR(INDEX($BA$70:$BA$81, ROWS($CR$4:CR10)-ROWS($AK$70:$AK$81)-ROWS($AO$70:$AO$81)-ROWS($AS$70:$AS$81)-ROWS($AW$70:$AW$81)),IFERROR(INDEX($BE$70:$BE$81, ROWS($CR$4:CR10)-ROWS($AK$70:$AK$81)-ROWS($AO$70:$AO$81)-ROWS($AS$70:$AS$81)-ROWS($AW$70:$AW$81)-ROWS($BA$70:$BA$81)),IFERROR(INDEX($BI$70:$BI$81, ROWS($CR$4:CR10)-ROWS($AK$70:$AK$81)-ROWS($AO$70:$AO$81)-ROWS($AS$70:$AS$81)-ROWS($AW$70:$AW$81)-ROWS($BA$70:$BA$81)-ROWS($BE$70:$BE$81)), "")))))))</f>
        <v/>
      </c>
      <c r="CS12" s="316" t="str">
        <f t="shared" ca="1" si="43"/>
        <v/>
      </c>
      <c r="CT12" s="413" t="str">
        <f t="shared" ca="1" si="44"/>
        <v/>
      </c>
      <c r="CU12" s="412" t="str">
        <f>IF(OR(CV12="",CV12=0),"",MAX(CU$5:CU11)+1)</f>
        <v/>
      </c>
      <c r="CV12" s="316">
        <f>IFERROR(INDEX($AJ$86:$AJ$97, ROWS($CV$4:CV10)), IFERROR(INDEX($AN$86:$AN$97, ROWS($CV$4:CV10)-ROWS($AJ$86:$AJ$97)), ""))</f>
        <v>0</v>
      </c>
      <c r="CW12" s="316" t="str">
        <f t="shared" si="45"/>
        <v/>
      </c>
      <c r="CX12" s="316" t="str">
        <f>IF(OR(CY12="",CY12=0),"",MAX(CX$5:CX11)+1)</f>
        <v/>
      </c>
      <c r="CY12" s="316">
        <f>IFERROR(INDEX($AK$86:$AK$97, ROWS($CY$4:CY10)), IFERROR(INDEX($AO$86:$AO$97, ROWS($CY$4:CY10)-ROWS($AK$86:$AK$97)), ""))</f>
        <v>0</v>
      </c>
      <c r="CZ12" s="316" t="str">
        <f t="shared" si="46"/>
        <v/>
      </c>
      <c r="DA12" s="413" t="str">
        <f t="shared" si="47"/>
        <v/>
      </c>
      <c r="DC12" s="438">
        <f ca="1">IF(OR(DD12="",DD12=0),"",MAX(DC$5:DC11)+1)</f>
        <v>5</v>
      </c>
      <c r="DD12" s="434" t="str">
        <f t="shared" ca="1" si="48"/>
        <v>D. Store Card 3</v>
      </c>
      <c r="DE12" s="413">
        <f t="shared" ca="1" si="49"/>
        <v>30</v>
      </c>
      <c r="DF12" s="431" t="str">
        <f ca="1">IF(OR(DG12="",DG12=0),"",MAX(DF$5:DF11)+1)</f>
        <v/>
      </c>
      <c r="DG12" s="412" t="str">
        <f t="shared" ca="1" si="50"/>
        <v/>
      </c>
      <c r="DH12" s="413" t="str">
        <f t="shared" ca="1" si="51"/>
        <v/>
      </c>
      <c r="DI12" s="412" t="str">
        <f t="shared" ca="1" si="52"/>
        <v>Car 1 Gas</v>
      </c>
      <c r="DJ12" s="413">
        <f t="shared" ca="1" si="53"/>
        <v>50</v>
      </c>
      <c r="DK12" s="412" t="str">
        <f t="shared" ca="1" si="54"/>
        <v/>
      </c>
      <c r="DL12" s="413" t="str">
        <f t="shared" ca="1" si="55"/>
        <v/>
      </c>
      <c r="DN12" s="1192" t="s">
        <v>505</v>
      </c>
      <c r="DO12" s="1193"/>
      <c r="DP12" s="443">
        <f ca="1">IF(DJ6="","",SUM(DJ6:DJ23))</f>
        <v>1330</v>
      </c>
      <c r="DQ12" s="1192" t="s">
        <v>506</v>
      </c>
      <c r="DR12" s="1193"/>
      <c r="DS12" s="444">
        <f ca="1">IF(DL6="","",SUM(DL6:DL23))</f>
        <v>1550</v>
      </c>
    </row>
    <row r="13" spans="1:123" s="292" customFormat="1" ht="15" customHeight="1" x14ac:dyDescent="0.3">
      <c r="A13" s="1183"/>
      <c r="B13" s="1182"/>
      <c r="C13" s="1183"/>
      <c r="D13" s="1182"/>
      <c r="E13" s="1183"/>
      <c r="F13" s="1182"/>
      <c r="G13" s="1183"/>
      <c r="H13" s="1182"/>
      <c r="I13" s="1183"/>
      <c r="J13" s="1182"/>
      <c r="K13" s="1183"/>
      <c r="L13" s="1182"/>
      <c r="M13" s="1183"/>
      <c r="N13" s="1182"/>
      <c r="P13" s="295" t="str">
        <f t="shared" ca="1" si="57"/>
        <v/>
      </c>
      <c r="Q13" s="295" t="str">
        <f t="shared" ca="1" si="56"/>
        <v/>
      </c>
      <c r="R13" s="295" t="str">
        <f t="shared" ca="1" si="56"/>
        <v/>
      </c>
      <c r="S13" s="296" t="str">
        <f t="shared" ca="1" si="56"/>
        <v/>
      </c>
      <c r="T13" s="295" t="str">
        <f t="shared" ca="1" si="56"/>
        <v/>
      </c>
      <c r="U13" s="295" t="str">
        <f t="shared" ca="1" si="56"/>
        <v/>
      </c>
      <c r="V13" s="1158" t="s">
        <v>507</v>
      </c>
      <c r="W13" s="1159"/>
      <c r="X13" s="445">
        <f ca="1">IF(DS32="",0,DS32)</f>
        <v>400</v>
      </c>
      <c r="Y13"/>
      <c r="AB13" s="299"/>
      <c r="AC13" s="358">
        <f>IF('Data Entry'!B19="","",'Data Entry'!B19)</f>
        <v>29</v>
      </c>
      <c r="AD13" s="356" t="str">
        <f>IF('Data Entry'!A19="","",'Data Entry'!A19)</f>
        <v>Spotify</v>
      </c>
      <c r="AE13" s="363">
        <f>IF('Data Entry'!C19="","",'Data Entry'!C19)</f>
        <v>9.99</v>
      </c>
      <c r="AF13" s="402" t="str">
        <f>IF('Data Entry'!E19="","",'Data Entry'!E19)</f>
        <v>Monthly</v>
      </c>
      <c r="AG13" s="300"/>
      <c r="AH13"/>
      <c r="AI13" s="304">
        <f t="shared" ca="1" si="23"/>
        <v>22</v>
      </c>
      <c r="AJ13" s="305" t="str">
        <f t="shared" ca="1" si="2"/>
        <v/>
      </c>
      <c r="AK13" s="306" t="str">
        <f t="shared" ca="1" si="3"/>
        <v/>
      </c>
      <c r="AL13" s="307" t="str">
        <f t="shared" ca="1" si="4"/>
        <v/>
      </c>
      <c r="AM13" s="304">
        <f t="shared" ca="1" si="24"/>
        <v>22</v>
      </c>
      <c r="AN13" s="305" t="str">
        <f t="shared" ca="1" si="5"/>
        <v/>
      </c>
      <c r="AO13" s="306" t="str">
        <f t="shared" ca="1" si="6"/>
        <v/>
      </c>
      <c r="AP13" s="307" t="str">
        <f t="shared" ca="1" si="7"/>
        <v/>
      </c>
      <c r="AQ13" s="304" t="str">
        <f t="shared" ca="1" si="25"/>
        <v/>
      </c>
      <c r="AR13" s="305" t="str">
        <f t="shared" ca="1" si="8"/>
        <v/>
      </c>
      <c r="AS13" s="306" t="str">
        <f t="shared" ca="1" si="9"/>
        <v/>
      </c>
      <c r="AT13" s="307" t="str">
        <f t="shared" ca="1" si="10"/>
        <v/>
      </c>
      <c r="AU13" s="304" t="str">
        <f t="shared" ca="1" si="26"/>
        <v/>
      </c>
      <c r="AV13" s="305" t="str">
        <f t="shared" ca="1" si="11"/>
        <v/>
      </c>
      <c r="AW13" s="306" t="str">
        <f t="shared" ca="1" si="12"/>
        <v/>
      </c>
      <c r="AX13" s="307" t="str">
        <f t="shared" ca="1" si="13"/>
        <v/>
      </c>
      <c r="AY13" s="304" t="str">
        <f t="shared" ca="1" si="27"/>
        <v/>
      </c>
      <c r="AZ13" s="305" t="str">
        <f t="shared" ca="1" si="14"/>
        <v/>
      </c>
      <c r="BA13" s="306" t="str">
        <f t="shared" ca="1" si="15"/>
        <v/>
      </c>
      <c r="BB13" s="307" t="str">
        <f t="shared" ca="1" si="16"/>
        <v/>
      </c>
      <c r="BC13" s="304" t="str">
        <f t="shared" ca="1" si="28"/>
        <v/>
      </c>
      <c r="BD13" s="305" t="str">
        <f t="shared" ca="1" si="17"/>
        <v/>
      </c>
      <c r="BE13" s="306" t="str">
        <f t="shared" ca="1" si="18"/>
        <v/>
      </c>
      <c r="BF13" s="307" t="str">
        <f t="shared" ca="1" si="19"/>
        <v/>
      </c>
      <c r="BG13" s="304" t="str">
        <f t="shared" ca="1" si="29"/>
        <v/>
      </c>
      <c r="BH13" s="305" t="str">
        <f t="shared" ca="1" si="20"/>
        <v/>
      </c>
      <c r="BI13" s="306" t="str">
        <f t="shared" ca="1" si="21"/>
        <v/>
      </c>
      <c r="BJ13" s="307" t="str">
        <f t="shared" ca="1" si="22"/>
        <v/>
      </c>
      <c r="BL13" s="412" t="str">
        <f ca="1">IF(OR(BM13="",BM13=0),"",MAX(BL$5:BL12)+1)</f>
        <v/>
      </c>
      <c r="BM13" s="316" t="str">
        <f ca="1">IFERROR(INDEX($AJ$6:$AJ$17, ROWS(BM$4:$BM11)), IFERROR(INDEX($AN$6:$AN$17, ROWS(BM$4:$BM11)-ROWS($AJ$6:$AJ$17)), IFERROR(INDEX($AR$6:$AR$17, ROWS(BM$4:$BM11)-ROWS($AJ$6:$AJ$17)-ROWS($AN$6:$AN$17)),IFERROR(INDEX($AV$6:$AV$17, ROWS(BM$4:$BM11)-ROWS($AJ$6:$AJ$17)-ROWS($AN$6:$AN$17)-ROWS($AR$6:$AR$17)),IFERROR(INDEX($AZ$6:$AZ$17, ROWS(BM$4:$BM11)-ROWS($AJ$6:$AJ$17)-ROWS($AN$6:$AN$17)-ROWS($AR$6:$AR$17)-ROWS($AV$6:$AV$17)),IFERROR(INDEX($BD$6:$BD$17, ROWS(BM$4:$BM11)-ROWS($AJ$6:$AJ$17)-ROWS($AN$6:$AN$17)-ROWS($AR$6:$AR$17)-ROWS($AV$6:$AV$17)-ROWS($AZ$6:$AZ$17)),IFERROR(INDEX($BH$6:$BH$17, ROWS(BM$4:$BM11)-ROWS($AJ$6:$AJ$17)-ROWS($AN$6:$AN$17)-ROWS($AR$6:$AR$17)-ROWS($AV$6:$AV$17)-ROWS($AZ$6:$AZ$17)-ROWS($BD$6:$BD$17)), "")))))))</f>
        <v/>
      </c>
      <c r="BN13" s="316" t="str">
        <f t="shared" ca="1" si="30"/>
        <v>Pet Care</v>
      </c>
      <c r="BO13" s="316" t="str">
        <f ca="1">IF(OR(BP13="",BP13=0),"",MAX(BO$5:BO12)+1)</f>
        <v/>
      </c>
      <c r="BP13" s="316" t="str">
        <f ca="1">IFERROR(INDEX($AK$6:$AK$17, ROWS($BP$4:BP11)), IFERROR(INDEX($AO$6:$AO$17, ROWS($BP$4:BP11)-ROWS($AK$6:$AK$17)), IFERROR(INDEX($AS$6:$AS$17, ROWS($BP$4:BP11)-ROWS($AK$6:$AK$17)-ROWS($AO$6:$AO$17)),IFERROR(INDEX($AW$6:$AW$17, ROWS($BP$4:BP11)-ROWS($AK$6:$AK$17)-ROWS($AO$6:$AO$17)-ROWS($AS$6:$AS$17)),IFERROR(INDEX($BA$6:$BA$17, ROWS($BP$4:BP11)-ROWS($AK$6:$AK$17)-ROWS($AO$6:$AO$17)-ROWS($AS$6:$AS$17)-ROWS($AW$6:$AW$17)),IFERROR(INDEX($BE$6:$BE$17, ROWS($BP$4:BP11)-ROWS($AK$6:$AK$17)-ROWS($AO$6:$AO$17)-ROWS($AS$6:$AS$17)-ROWS($AW$6:$AW$17)-ROWS($BA$6:$BA$17)),IFERROR(INDEX($BI$6:$BI$17, ROWS($BP$4:BP11)-ROWS($AK$6:$AK$17)-ROWS($AO$6:$AO$17)-ROWS($AS$6:$AS$17)-ROWS($AW$6:$AW$17)-ROWS($BA$6:$BA$17)-ROWS($BE$6:$BE$17)), "")))))))</f>
        <v/>
      </c>
      <c r="BQ13" s="316">
        <f t="shared" ca="1" si="31"/>
        <v>80</v>
      </c>
      <c r="BR13" s="413" t="str">
        <f t="shared" ca="1" si="32"/>
        <v/>
      </c>
      <c r="BS13" s="412" t="str">
        <f ca="1">IF(OR(BT13="",BT13=0),"",MAX(BS$5:BS12)+1)</f>
        <v/>
      </c>
      <c r="BT13" s="316" t="str">
        <f ca="1">IFERROR(INDEX($AJ$22:$AJ$33, ROWS($BT$4:BT11)), IFERROR(INDEX($AN$22:$AN$33, ROWS($BT$4:BT11)-ROWS($AJ$22:$AJ$33)), IFERROR(INDEX($AR$22:$AR$33, ROWS($BT$4:BT11)-ROWS($AJ$22:$AJ$33)-ROWS($AN$22:$AN$33)),IFERROR(INDEX($AV$22:$AV$33, ROWS($BT$4:BT11)-ROWS($AJ$22:$AJ$33)-ROWS($AN$22:$AN$33)-ROWS($AR$22:$AR$33)),IFERROR(INDEX($AZ$22:$AZ$33, ROWS($BT$4:BT11)-ROWS($AJ$22:$AJ$33)-ROWS($AN$22:$AN$33)-ROWS($AR$22:$AR$33)-ROWS($AV$22:$AV$33)),IFERROR(INDEX($BD$22:$BD$33, ROWS($BT$4:BT11)-ROWS($AJ$22:$AJ$33)-ROWS($AN$22:$AN$33)-ROWS($AR$22:$AR$33)-ROWS($AV$22:$AV$33)-ROWS($AZ$22:$AZ$33)),IFERROR(INDEX($BH$22:$BH$33, ROWS($BT$4:BT11)-ROWS($AJ$22:$AJ$33)-ROWS($AN$22:$AN$33)-ROWS($AR$22:$AR$33)-ROWS($AV$22:$AV$33)-ROWS($AZ$22:$AZ$33)-ROWS($BD$22:$BD$33)), "")))))))</f>
        <v/>
      </c>
      <c r="BU13" s="316" t="str">
        <f t="shared" ca="1" si="33"/>
        <v/>
      </c>
      <c r="BV13" s="316" t="str">
        <f ca="1">IF(OR(BW13="",BW13=0),"",MAX(BV$5:BV12)+1)</f>
        <v/>
      </c>
      <c r="BW13" s="316" t="str">
        <f ca="1">IFERROR(INDEX($AK$22:$AK$33, ROWS($BW$4:BW11)), IFERROR(INDEX($AO$22:$AO$33, ROWS($BW$4:BW11)-ROWS($AK$22:$AK$33)), IFERROR(INDEX($AS$22:$AS$33, ROWS($BW$4:BW11)-ROWS($AK$22:$AK$33)-ROWS($AO$22:$AO$33)),IFERROR(INDEX($AW$22:$AW$33, ROWS($BW$4:BW11)-ROWS($AK$22:$AK$33)-ROWS($AO$22:$AO$33)-ROWS($AS$22:$AS$33)),IFERROR(INDEX($BA$22:$BA$33, ROWS($BW$4:BW11)-ROWS($AK$22:$AK$33)-ROWS($AO$22:$AO$33)-ROWS($AS$22:$AS$33)-ROWS($AW$22:$AW$33)),IFERROR(INDEX($BE$22:$BE$33, ROWS($BW$4:BW11)-ROWS($AK$22:$AK$33)-ROWS($AO$22:$AO$33)-ROWS($AS$22:$AS$33)-ROWS($AW$22:$AW$33)-ROWS($BA$22:$BA$33)),IFERROR(INDEX($BI$22:$BI$33, ROWS($BW$4:BW11)-ROWS($AK$22:$AK$33)-ROWS($AO$22:$AO$33)-ROWS($AS$22:$AS$33)-ROWS($AW$22:$AW$33)-ROWS($BA$22:$BA$33)-ROWS($BE$22:$BE$33)), "")))))))</f>
        <v/>
      </c>
      <c r="BX13" s="316" t="str">
        <f t="shared" ca="1" si="34"/>
        <v/>
      </c>
      <c r="BY13" s="413" t="str">
        <f t="shared" ca="1" si="35"/>
        <v/>
      </c>
      <c r="BZ13" s="412" t="str">
        <f ca="1">IF(OR(CA13="",CA13=0),"",MAX(BZ$5:BZ12)+1)</f>
        <v/>
      </c>
      <c r="CA13" s="316" t="str">
        <f ca="1">IFERROR(INDEX($AJ$38:$AJ$49, ROWS($CA$4:CA11)), IFERROR(INDEX($AN$38:$AN$49, ROWS($CA$4:CA11)-ROWS($AJ$38:$AJ$49)), IFERROR(INDEX($AR$38:$AR$49, ROWS($CA$4:CA11)-ROWS($AJ$38:$AJ$49)-ROWS($AN$38:$AN$49)),IFERROR(INDEX($AV$38:$AV$49, ROWS($CA$4:CA11)-ROWS($AJ$38:$AJ$49)-ROWS($AN$38:$AN$49)-ROWS($AR$38:$AR$49)),IFERROR(INDEX($AZ$38:$AZ$49, ROWS($CA$4:CA11)-ROWS($AJ$38:$AJ$49)-ROWS($AN$38:$AN$49)-ROWS($AR$38:$AR$49)-ROWS($AV$38:$AV$49)),IFERROR(INDEX($BD$38:$BD$49, ROWS($CA$4:CA11)-ROWS($AJ$38:$AJ$49)-ROWS($AN$38:$AN$49)-ROWS($AR$38:$AR$49)-ROWS($AV$38:$AV$49)-ROWS($AZ$38:$AZ$49)),IFERROR(INDEX($BH$38:$BH$49, ROWS($CA$4:CA11)-ROWS($AJ$38:$AJ$49)-ROWS($AN$38:$AN$49)-ROWS($AR$38:$AR$49)-ROWS($AV$38:$AV$49)-ROWS($AZ$38:$AZ$49)-ROWS($BD$38:$BD$49)), "")))))))</f>
        <v/>
      </c>
      <c r="CB13" s="316" t="str">
        <f t="shared" ca="1" si="36"/>
        <v>Car Payment 2</v>
      </c>
      <c r="CC13" s="316" t="str">
        <f ca="1">IF(OR(CD13="",CD13=0),"",MAX(CC$5:CC12)+1)</f>
        <v/>
      </c>
      <c r="CD13" s="316" t="str">
        <f ca="1">IFERROR(INDEX($AK$38:$AK$49, ROWS($CD$4:CD11)), IFERROR(INDEX($AO$38:$AO$49, ROWS($CD$4:CD11)-ROWS($AK$38:$AK$49)), IFERROR(INDEX($AS$38:$AS$49, ROWS($CD$4:CD11)-ROWS($AK$38:$AK$49)-ROWS($AO$38:$AO$49)),IFERROR(INDEX($AW$38:$AW$49, ROWS($CD$4:CD11)-ROWS($AK$38:$AK$49)-ROWS($AO$38:$AO$49)-ROWS($AS$38:$AS$49)),IFERROR(INDEX($BA$38:$BA$49, ROWS($CD$4:CD11)-ROWS($AK$38:$AK$49)-ROWS($AO$38:$AO$49)-ROWS($AS$38:$AS$49)-ROWS($AW$38:$AW$49)),IFERROR(INDEX($BE$38:$BE$49, ROWS($CD$4:CD11)-ROWS($AK$38:$AK$49)-ROWS($AO$38:$AO$49)-ROWS($AS$38:$AS$49)-ROWS($AW$38:$AW$49)-ROWS($BA$38:$BA$49)),IFERROR(INDEX($BI$38:$BI$49, ROWS($CD$4:CD11)-ROWS($AK$38:$AK$49)-ROWS($AO$38:$AO$49)-ROWS($AS$38:$AS$49)-ROWS($AW$38:$AW$49)-ROWS($BA$38:$BA$49)-ROWS($BE$38:$BE$49)), "")))))))</f>
        <v/>
      </c>
      <c r="CE13" s="316">
        <f t="shared" ca="1" si="37"/>
        <v>200</v>
      </c>
      <c r="CF13" s="413" t="str">
        <f t="shared" ca="1" si="38"/>
        <v/>
      </c>
      <c r="CG13" s="412" t="str">
        <f ca="1">IF(OR(CH13="",CH13=0),"",MAX(CG$5:CG12)+1)</f>
        <v/>
      </c>
      <c r="CH13" s="316" t="str">
        <f ca="1">IFERROR(INDEX($AJ$54:$AJ$65, ROWS($CH$4:CH11)), IFERROR(INDEX($AN$54:$AN$65, ROWS($CH$4:CH11)-ROWS($AJ$54:$AJ$65)), IFERROR(INDEX($AR$54:$AR$65, ROWS($CH$4:CH11)-ROWS($AJ$54:$AJ$65)-ROWS($AN$54:$AN$65)),IFERROR(INDEX($AV$54:$AV$65, ROWS($CH$4:CH11)-ROWS($AJ$54:$AJ$65)-ROWS($AN$54:$AN$65)-ROWS($AR$54:$AR$65)),IFERROR(INDEX($AZ$54:$AZ$65, ROWS($CH$4:CH11)-ROWS($AJ$54:$AJ$65)-ROWS($AN$54:$AN$65)-ROWS($AR$54:$AR$65)-ROWS($AV$54:$AV$65)),IFERROR(INDEX($BD$54:$BD$65, ROWS($CH$4:CH11)-ROWS($AJ$54:$AJ$65)-ROWS($AN$54:$AN$65)-ROWS($AR$54:$AR$65)-ROWS($AV$54:$AV$65)-ROWS($AZ$54:$AZ$65)),IFERROR(INDEX($BH$54:$BH$65, ROWS($CH$4:CH11)-ROWS($AJ$54:$AJ$65)-ROWS($AN$54:$AN$65)-ROWS($AR$54:$AR$65)-ROWS($AV$54:$AV$65)-ROWS($AZ$54:$AZ$65)-ROWS($BD$54:$BD$65)), "")))))))</f>
        <v/>
      </c>
      <c r="CI13" s="316" t="str">
        <f t="shared" ca="1" si="39"/>
        <v/>
      </c>
      <c r="CJ13" s="316" t="str">
        <f ca="1">IF(OR(CK13="",CK13=0),"",MAX(CJ$5:CJ12)+1)</f>
        <v/>
      </c>
      <c r="CK13" s="316" t="str">
        <f ca="1">IFERROR(INDEX($AK$54:$AK$65, ROWS($CK$4:CK11)), IFERROR(INDEX($AO$54:$AO$65, ROWS($CK$4:CK11)-ROWS($AK$54:$AK$65)), IFERROR(INDEX($AS$54:$AS$65, ROWS($CK$4:CK11)-ROWS($AK$54:$AK$65)-ROWS($AO$54:$AO$65)),IFERROR(INDEX($AW$54:$AW$65, ROWS($CK$4:CK11)-ROWS($AK$54:$AK$65)-ROWS($AO$54:$AO$65)-ROWS($AS$54:$AS$65)),IFERROR(INDEX($BA$54:$BA$65, ROWS($CK$4:CK11)-ROWS($AK$54:$AK$65)-ROWS($AO$54:$AO$65)-ROWS($AS$54:$AS$65)-ROWS($AW$54:$AW$65)),IFERROR(INDEX($BE$54:$BE$65, ROWS($CK$4:CK11)-ROWS($AK$54:$AK$65)-ROWS($AO$54:$AO$65)-ROWS($AS$54:$AS$65)-ROWS($AW$54:$AW$65)-ROWS($BA$54:$BA$65)),IFERROR(INDEX($BI$54:$BI$65, ROWS($CK$4:CK11)-ROWS($AK$54:$AK$65)-ROWS($AO$54:$AO$65)-ROWS($AS$54:$AS$65)-ROWS($AW$54:$AW$65)-ROWS($BA$54:$BA$65)-ROWS($BE$54:$BE$65)), "")))))))</f>
        <v/>
      </c>
      <c r="CL13" s="316" t="str">
        <f t="shared" ca="1" si="40"/>
        <v/>
      </c>
      <c r="CM13" s="413" t="str">
        <f t="shared" ca="1" si="41"/>
        <v/>
      </c>
      <c r="CN13" s="412" t="str">
        <f ca="1">IF(OR(CO13="",CO13=0),"",MAX(CN$5:CN12)+1)</f>
        <v/>
      </c>
      <c r="CO13" s="316" t="str">
        <f ca="1">IFERROR(INDEX($AJ$70:$AJ$81, ROWS($CO$4:CO11)), IFERROR(INDEX($AN$70:$AN$81, ROWS($CO$4:CO11)-ROWS($AJ$70:$AJ$81)), IFERROR(INDEX($AR$70:$AR$81, ROWS($CO$4:CO11)-ROWS($AJ$70:$AJ$81)-ROWS($AN$70:$AN$81)),IFERROR(INDEX($AV$70:$AV$81, ROWS($CO$4:CO11)-ROWS($AJ$70:$AJ$81)-ROWS($AN$70:$AN$81)-ROWS($AR$70:$AR$81)),IFERROR(INDEX($AZ$70:$AZ$81, ROWS($CO$4:CO11)-ROWS($AJ$70:$AJ$81)-ROWS($AN$70:$AN$81)-ROWS($AR$70:$AR$81)-ROWS($AV$70:$AV$81)),IFERROR(INDEX($BD$70:$BD$81, ROWS($CO$4:CO11)-ROWS($AJ$70:$AJ$81)-ROWS($AN$70:$AN$81)-ROWS($AR$70:$AR$81)-ROWS($AV$70:$AV$81)-ROWS($AZ$70:$AZ$81)),IFERROR(INDEX($BH$70:$BH$81, ROWS($CO$4:CO11)-ROWS($AJ$70:$AJ$81)-ROWS($AN$70:$AN$81)-ROWS($AR$70:$AR$81)-ROWS($AV$70:$AV$81)-ROWS($AZ$70:$AZ$81)-ROWS($BD$70:$BD$81)), "")))))))</f>
        <v/>
      </c>
      <c r="CP13" s="316" t="str">
        <f t="shared" ca="1" si="42"/>
        <v/>
      </c>
      <c r="CQ13" s="316" t="str">
        <f ca="1">IF(OR(CR13="",CR13=0),"",MAX(CQ$5:CQ12)+1)</f>
        <v/>
      </c>
      <c r="CR13" s="316" t="str">
        <f ca="1">IFERROR(INDEX($AK$70:$AK$81, ROWS($CR$4:CR11)), IFERROR(INDEX($AO$70:$AO$81, ROWS($CR$4:CR11)-ROWS($AK$70:$AK$81)), IFERROR(INDEX($AS$70:$AS$81, ROWS($CR$4:CR11)-ROWS($AK$70:$AK$81)-ROWS($AO$70:$AO$81)),IFERROR(INDEX($AW$70:$AW$81, ROWS($CR$4:CR11)-ROWS($AK$70:$AK$81)-ROWS($AO$70:$AO$81)-ROWS($AS$70:$AS$81)),IFERROR(INDEX($BA$70:$BA$81, ROWS($CR$4:CR11)-ROWS($AK$70:$AK$81)-ROWS($AO$70:$AO$81)-ROWS($AS$70:$AS$81)-ROWS($AW$70:$AW$81)),IFERROR(INDEX($BE$70:$BE$81, ROWS($CR$4:CR11)-ROWS($AK$70:$AK$81)-ROWS($AO$70:$AO$81)-ROWS($AS$70:$AS$81)-ROWS($AW$70:$AW$81)-ROWS($BA$70:$BA$81)),IFERROR(INDEX($BI$70:$BI$81, ROWS($CR$4:CR11)-ROWS($AK$70:$AK$81)-ROWS($AO$70:$AO$81)-ROWS($AS$70:$AS$81)-ROWS($AW$70:$AW$81)-ROWS($BA$70:$BA$81)-ROWS($BE$70:$BE$81)), "")))))))</f>
        <v/>
      </c>
      <c r="CS13" s="316" t="str">
        <f t="shared" ca="1" si="43"/>
        <v/>
      </c>
      <c r="CT13" s="413" t="str">
        <f t="shared" ca="1" si="44"/>
        <v/>
      </c>
      <c r="CU13" s="412" t="str">
        <f>IF(OR(CV13="",CV13=0),"",MAX(CU$5:CU12)+1)</f>
        <v/>
      </c>
      <c r="CV13" s="316">
        <f>IFERROR(INDEX($AJ$86:$AJ$97, ROWS($CV$4:CV11)), IFERROR(INDEX($AN$86:$AN$97, ROWS($CV$4:CV11)-ROWS($AJ$86:$AJ$97)), ""))</f>
        <v>0</v>
      </c>
      <c r="CW13" s="316" t="str">
        <f t="shared" si="45"/>
        <v/>
      </c>
      <c r="CX13" s="316" t="str">
        <f>IF(OR(CY13="",CY13=0),"",MAX(CX$5:CX12)+1)</f>
        <v/>
      </c>
      <c r="CY13" s="316">
        <f>IFERROR(INDEX($AK$86:$AK$97, ROWS($CY$4:CY11)), IFERROR(INDEX($AO$86:$AO$97, ROWS($CY$4:CY11)-ROWS($AK$86:$AK$97)), ""))</f>
        <v>0</v>
      </c>
      <c r="CZ13" s="316" t="str">
        <f t="shared" si="46"/>
        <v/>
      </c>
      <c r="DA13" s="413" t="str">
        <f t="shared" si="47"/>
        <v/>
      </c>
      <c r="DC13" s="438">
        <f ca="1">IF(OR(DD13="",DD13=0),"",MAX(DC$5:DC12)+1)</f>
        <v>6</v>
      </c>
      <c r="DD13" s="434" t="str">
        <f t="shared" ca="1" si="48"/>
        <v>Pet Care</v>
      </c>
      <c r="DE13" s="413">
        <f t="shared" ca="1" si="49"/>
        <v>80</v>
      </c>
      <c r="DF13" s="431" t="str">
        <f ca="1">IF(OR(DG13="",DG13=0),"",MAX(DF$5:DF12)+1)</f>
        <v/>
      </c>
      <c r="DG13" s="412" t="str">
        <f t="shared" ca="1" si="50"/>
        <v/>
      </c>
      <c r="DH13" s="413" t="str">
        <f t="shared" ca="1" si="51"/>
        <v/>
      </c>
      <c r="DI13" s="412" t="str">
        <f t="shared" ca="1" si="52"/>
        <v/>
      </c>
      <c r="DJ13" s="413" t="str">
        <f t="shared" ca="1" si="53"/>
        <v/>
      </c>
      <c r="DK13" s="412" t="str">
        <f t="shared" ca="1" si="54"/>
        <v/>
      </c>
      <c r="DL13" s="413" t="str">
        <f t="shared" ca="1" si="55"/>
        <v/>
      </c>
    </row>
    <row r="14" spans="1:123" s="292" customFormat="1" ht="15" customHeight="1" x14ac:dyDescent="0.3">
      <c r="A14" s="1183"/>
      <c r="B14" s="1182"/>
      <c r="C14" s="1183"/>
      <c r="D14" s="1182"/>
      <c r="E14" s="1183"/>
      <c r="F14" s="1182"/>
      <c r="G14" s="1183"/>
      <c r="H14" s="1182"/>
      <c r="I14" s="1183"/>
      <c r="J14" s="1182"/>
      <c r="K14" s="1183"/>
      <c r="L14" s="1182"/>
      <c r="M14" s="1183"/>
      <c r="N14" s="1182"/>
      <c r="P14" s="295" t="str">
        <f t="shared" ca="1" si="57"/>
        <v/>
      </c>
      <c r="Q14" s="295" t="str">
        <f t="shared" ca="1" si="56"/>
        <v/>
      </c>
      <c r="R14" s="295" t="str">
        <f t="shared" ca="1" si="56"/>
        <v/>
      </c>
      <c r="S14" s="296" t="str">
        <f t="shared" ca="1" si="56"/>
        <v/>
      </c>
      <c r="T14" s="295" t="str">
        <f t="shared" ca="1" si="56"/>
        <v/>
      </c>
      <c r="U14" s="295" t="str">
        <f t="shared" ca="1" si="56"/>
        <v/>
      </c>
      <c r="V14" s="1158" t="s">
        <v>508</v>
      </c>
      <c r="W14" s="1159"/>
      <c r="X14" s="445">
        <f ca="1">IF(X10="",0,X10)</f>
        <v>8730.7200000000012</v>
      </c>
      <c r="Y14"/>
      <c r="AB14" s="299"/>
      <c r="AC14" s="358">
        <f>IF('Data Entry'!B20="","",'Data Entry'!B20)</f>
        <v>11</v>
      </c>
      <c r="AD14" s="356" t="str">
        <f>IF('Data Entry'!A20="","",'Data Entry'!A20)</f>
        <v>Netflix</v>
      </c>
      <c r="AE14" s="363">
        <f>IF('Data Entry'!C20="","",'Data Entry'!C20)</f>
        <v>14.95</v>
      </c>
      <c r="AF14" s="402" t="str">
        <f>IF('Data Entry'!E20="","",'Data Entry'!E20)</f>
        <v>Monthly</v>
      </c>
      <c r="AG14" s="300"/>
      <c r="AH14"/>
      <c r="AI14" s="304">
        <f t="shared" ca="1" si="23"/>
        <v>23</v>
      </c>
      <c r="AJ14" s="305" t="str">
        <f t="shared" ca="1" si="2"/>
        <v/>
      </c>
      <c r="AK14" s="306" t="str">
        <f t="shared" ca="1" si="3"/>
        <v/>
      </c>
      <c r="AL14" s="307" t="str">
        <f t="shared" ca="1" si="4"/>
        <v/>
      </c>
      <c r="AM14" s="304">
        <f t="shared" ca="1" si="24"/>
        <v>23</v>
      </c>
      <c r="AN14" s="305" t="str">
        <f t="shared" ca="1" si="5"/>
        <v/>
      </c>
      <c r="AO14" s="306" t="str">
        <f t="shared" ca="1" si="6"/>
        <v/>
      </c>
      <c r="AP14" s="307" t="str">
        <f t="shared" ca="1" si="7"/>
        <v/>
      </c>
      <c r="AQ14" s="304" t="str">
        <f t="shared" ca="1" si="25"/>
        <v/>
      </c>
      <c r="AR14" s="305" t="str">
        <f t="shared" ca="1" si="8"/>
        <v/>
      </c>
      <c r="AS14" s="306" t="str">
        <f t="shared" ca="1" si="9"/>
        <v/>
      </c>
      <c r="AT14" s="307" t="str">
        <f t="shared" ca="1" si="10"/>
        <v/>
      </c>
      <c r="AU14" s="304" t="str">
        <f t="shared" ca="1" si="26"/>
        <v/>
      </c>
      <c r="AV14" s="305" t="str">
        <f t="shared" ca="1" si="11"/>
        <v/>
      </c>
      <c r="AW14" s="306" t="str">
        <f t="shared" ca="1" si="12"/>
        <v/>
      </c>
      <c r="AX14" s="307" t="str">
        <f t="shared" ca="1" si="13"/>
        <v/>
      </c>
      <c r="AY14" s="304" t="str">
        <f t="shared" ca="1" si="27"/>
        <v/>
      </c>
      <c r="AZ14" s="305" t="str">
        <f t="shared" ca="1" si="14"/>
        <v/>
      </c>
      <c r="BA14" s="306" t="str">
        <f t="shared" ca="1" si="15"/>
        <v/>
      </c>
      <c r="BB14" s="307" t="str">
        <f t="shared" ca="1" si="16"/>
        <v/>
      </c>
      <c r="BC14" s="304" t="str">
        <f t="shared" ca="1" si="28"/>
        <v/>
      </c>
      <c r="BD14" s="305" t="str">
        <f t="shared" ca="1" si="17"/>
        <v/>
      </c>
      <c r="BE14" s="306" t="str">
        <f t="shared" ca="1" si="18"/>
        <v/>
      </c>
      <c r="BF14" s="307" t="str">
        <f t="shared" ca="1" si="19"/>
        <v/>
      </c>
      <c r="BG14" s="304" t="str">
        <f t="shared" ca="1" si="29"/>
        <v/>
      </c>
      <c r="BH14" s="305" t="str">
        <f t="shared" ca="1" si="20"/>
        <v/>
      </c>
      <c r="BI14" s="306" t="str">
        <f t="shared" ca="1" si="21"/>
        <v/>
      </c>
      <c r="BJ14" s="307" t="str">
        <f t="shared" ca="1" si="22"/>
        <v/>
      </c>
      <c r="BL14" s="412" t="str">
        <f ca="1">IF(OR(BM14="",BM14=0),"",MAX(BL$5:BL13)+1)</f>
        <v/>
      </c>
      <c r="BM14" s="316" t="str">
        <f ca="1">IFERROR(INDEX($AJ$6:$AJ$17, ROWS(BM$4:$BM12)), IFERROR(INDEX($AN$6:$AN$17, ROWS(BM$4:$BM12)-ROWS($AJ$6:$AJ$17)), IFERROR(INDEX($AR$6:$AR$17, ROWS(BM$4:$BM12)-ROWS($AJ$6:$AJ$17)-ROWS($AN$6:$AN$17)),IFERROR(INDEX($AV$6:$AV$17, ROWS(BM$4:$BM12)-ROWS($AJ$6:$AJ$17)-ROWS($AN$6:$AN$17)-ROWS($AR$6:$AR$17)),IFERROR(INDEX($AZ$6:$AZ$17, ROWS(BM$4:$BM12)-ROWS($AJ$6:$AJ$17)-ROWS($AN$6:$AN$17)-ROWS($AR$6:$AR$17)-ROWS($AV$6:$AV$17)),IFERROR(INDEX($BD$6:$BD$17, ROWS(BM$4:$BM12)-ROWS($AJ$6:$AJ$17)-ROWS($AN$6:$AN$17)-ROWS($AR$6:$AR$17)-ROWS($AV$6:$AV$17)-ROWS($AZ$6:$AZ$17)),IFERROR(INDEX($BH$6:$BH$17, ROWS(BM$4:$BM12)-ROWS($AJ$6:$AJ$17)-ROWS($AN$6:$AN$17)-ROWS($AR$6:$AR$17)-ROWS($AV$6:$AV$17)-ROWS($AZ$6:$AZ$17)-ROWS($BD$6:$BD$17)), "")))))))</f>
        <v/>
      </c>
      <c r="BN14" s="316" t="str">
        <f t="shared" ca="1" si="30"/>
        <v>Car 1 Gas</v>
      </c>
      <c r="BO14" s="316" t="str">
        <f ca="1">IF(OR(BP14="",BP14=0),"",MAX(BO$5:BO13)+1)</f>
        <v/>
      </c>
      <c r="BP14" s="316" t="str">
        <f ca="1">IFERROR(INDEX($AK$6:$AK$17, ROWS($BP$4:BP12)), IFERROR(INDEX($AO$6:$AO$17, ROWS($BP$4:BP12)-ROWS($AK$6:$AK$17)), IFERROR(INDEX($AS$6:$AS$17, ROWS($BP$4:BP12)-ROWS($AK$6:$AK$17)-ROWS($AO$6:$AO$17)),IFERROR(INDEX($AW$6:$AW$17, ROWS($BP$4:BP12)-ROWS($AK$6:$AK$17)-ROWS($AO$6:$AO$17)-ROWS($AS$6:$AS$17)),IFERROR(INDEX($BA$6:$BA$17, ROWS($BP$4:BP12)-ROWS($AK$6:$AK$17)-ROWS($AO$6:$AO$17)-ROWS($AS$6:$AS$17)-ROWS($AW$6:$AW$17)),IFERROR(INDEX($BE$6:$BE$17, ROWS($BP$4:BP12)-ROWS($AK$6:$AK$17)-ROWS($AO$6:$AO$17)-ROWS($AS$6:$AS$17)-ROWS($AW$6:$AW$17)-ROWS($BA$6:$BA$17)),IFERROR(INDEX($BI$6:$BI$17, ROWS($BP$4:BP12)-ROWS($AK$6:$AK$17)-ROWS($AO$6:$AO$17)-ROWS($AS$6:$AS$17)-ROWS($AW$6:$AW$17)-ROWS($BA$6:$BA$17)-ROWS($BE$6:$BE$17)), "")))))))</f>
        <v/>
      </c>
      <c r="BQ14" s="316">
        <f t="shared" ca="1" si="31"/>
        <v>50</v>
      </c>
      <c r="BR14" s="413" t="str">
        <f t="shared" ca="1" si="32"/>
        <v/>
      </c>
      <c r="BS14" s="412" t="str">
        <f ca="1">IF(OR(BT14="",BT14=0),"",MAX(BS$5:BS13)+1)</f>
        <v/>
      </c>
      <c r="BT14" s="316" t="str">
        <f ca="1">IFERROR(INDEX($AJ$22:$AJ$33, ROWS($BT$4:BT12)), IFERROR(INDEX($AN$22:$AN$33, ROWS($BT$4:BT12)-ROWS($AJ$22:$AJ$33)), IFERROR(INDEX($AR$22:$AR$33, ROWS($BT$4:BT12)-ROWS($AJ$22:$AJ$33)-ROWS($AN$22:$AN$33)),IFERROR(INDEX($AV$22:$AV$33, ROWS($BT$4:BT12)-ROWS($AJ$22:$AJ$33)-ROWS($AN$22:$AN$33)-ROWS($AR$22:$AR$33)),IFERROR(INDEX($AZ$22:$AZ$33, ROWS($BT$4:BT12)-ROWS($AJ$22:$AJ$33)-ROWS($AN$22:$AN$33)-ROWS($AR$22:$AR$33)-ROWS($AV$22:$AV$33)),IFERROR(INDEX($BD$22:$BD$33, ROWS($BT$4:BT12)-ROWS($AJ$22:$AJ$33)-ROWS($AN$22:$AN$33)-ROWS($AR$22:$AR$33)-ROWS($AV$22:$AV$33)-ROWS($AZ$22:$AZ$33)),IFERROR(INDEX($BH$22:$BH$33, ROWS($BT$4:BT12)-ROWS($AJ$22:$AJ$33)-ROWS($AN$22:$AN$33)-ROWS($AR$22:$AR$33)-ROWS($AV$22:$AV$33)-ROWS($AZ$22:$AZ$33)-ROWS($BD$22:$BD$33)), "")))))))</f>
        <v/>
      </c>
      <c r="BU14" s="316" t="str">
        <f t="shared" ca="1" si="33"/>
        <v/>
      </c>
      <c r="BV14" s="316" t="str">
        <f ca="1">IF(OR(BW14="",BW14=0),"",MAX(BV$5:BV13)+1)</f>
        <v/>
      </c>
      <c r="BW14" s="316" t="str">
        <f ca="1">IFERROR(INDEX($AK$22:$AK$33, ROWS($BW$4:BW12)), IFERROR(INDEX($AO$22:$AO$33, ROWS($BW$4:BW12)-ROWS($AK$22:$AK$33)), IFERROR(INDEX($AS$22:$AS$33, ROWS($BW$4:BW12)-ROWS($AK$22:$AK$33)-ROWS($AO$22:$AO$33)),IFERROR(INDEX($AW$22:$AW$33, ROWS($BW$4:BW12)-ROWS($AK$22:$AK$33)-ROWS($AO$22:$AO$33)-ROWS($AS$22:$AS$33)),IFERROR(INDEX($BA$22:$BA$33, ROWS($BW$4:BW12)-ROWS($AK$22:$AK$33)-ROWS($AO$22:$AO$33)-ROWS($AS$22:$AS$33)-ROWS($AW$22:$AW$33)),IFERROR(INDEX($BE$22:$BE$33, ROWS($BW$4:BW12)-ROWS($AK$22:$AK$33)-ROWS($AO$22:$AO$33)-ROWS($AS$22:$AS$33)-ROWS($AW$22:$AW$33)-ROWS($BA$22:$BA$33)),IFERROR(INDEX($BI$22:$BI$33, ROWS($BW$4:BW12)-ROWS($AK$22:$AK$33)-ROWS($AO$22:$AO$33)-ROWS($AS$22:$AS$33)-ROWS($AW$22:$AW$33)-ROWS($BA$22:$BA$33)-ROWS($BE$22:$BE$33)), "")))))))</f>
        <v/>
      </c>
      <c r="BX14" s="316" t="str">
        <f t="shared" ca="1" si="34"/>
        <v/>
      </c>
      <c r="BY14" s="413" t="str">
        <f t="shared" ca="1" si="35"/>
        <v/>
      </c>
      <c r="BZ14" s="412" t="str">
        <f ca="1">IF(OR(CA14="",CA14=0),"",MAX(BZ$5:BZ13)+1)</f>
        <v/>
      </c>
      <c r="CA14" s="316" t="str">
        <f ca="1">IFERROR(INDEX($AJ$38:$AJ$49, ROWS($CA$4:CA12)), IFERROR(INDEX($AN$38:$AN$49, ROWS($CA$4:CA12)-ROWS($AJ$38:$AJ$49)), IFERROR(INDEX($AR$38:$AR$49, ROWS($CA$4:CA12)-ROWS($AJ$38:$AJ$49)-ROWS($AN$38:$AN$49)),IFERROR(INDEX($AV$38:$AV$49, ROWS($CA$4:CA12)-ROWS($AJ$38:$AJ$49)-ROWS($AN$38:$AN$49)-ROWS($AR$38:$AR$49)),IFERROR(INDEX($AZ$38:$AZ$49, ROWS($CA$4:CA12)-ROWS($AJ$38:$AJ$49)-ROWS($AN$38:$AN$49)-ROWS($AR$38:$AR$49)-ROWS($AV$38:$AV$49)),IFERROR(INDEX($BD$38:$BD$49, ROWS($CA$4:CA12)-ROWS($AJ$38:$AJ$49)-ROWS($AN$38:$AN$49)-ROWS($AR$38:$AR$49)-ROWS($AV$38:$AV$49)-ROWS($AZ$38:$AZ$49)),IFERROR(INDEX($BH$38:$BH$49, ROWS($CA$4:CA12)-ROWS($AJ$38:$AJ$49)-ROWS($AN$38:$AN$49)-ROWS($AR$38:$AR$49)-ROWS($AV$38:$AV$49)-ROWS($AZ$38:$AZ$49)-ROWS($BD$38:$BD$49)), "")))))))</f>
        <v/>
      </c>
      <c r="CB14" s="316" t="str">
        <f t="shared" ca="1" si="36"/>
        <v>Investment 1</v>
      </c>
      <c r="CC14" s="316" t="str">
        <f ca="1">IF(OR(CD14="",CD14=0),"",MAX(CC$5:CC13)+1)</f>
        <v/>
      </c>
      <c r="CD14" s="316" t="str">
        <f ca="1">IFERROR(INDEX($AK$38:$AK$49, ROWS($CD$4:CD12)), IFERROR(INDEX($AO$38:$AO$49, ROWS($CD$4:CD12)-ROWS($AK$38:$AK$49)), IFERROR(INDEX($AS$38:$AS$49, ROWS($CD$4:CD12)-ROWS($AK$38:$AK$49)-ROWS($AO$38:$AO$49)),IFERROR(INDEX($AW$38:$AW$49, ROWS($CD$4:CD12)-ROWS($AK$38:$AK$49)-ROWS($AO$38:$AO$49)-ROWS($AS$38:$AS$49)),IFERROR(INDEX($BA$38:$BA$49, ROWS($CD$4:CD12)-ROWS($AK$38:$AK$49)-ROWS($AO$38:$AO$49)-ROWS($AS$38:$AS$49)-ROWS($AW$38:$AW$49)),IFERROR(INDEX($BE$38:$BE$49, ROWS($CD$4:CD12)-ROWS($AK$38:$AK$49)-ROWS($AO$38:$AO$49)-ROWS($AS$38:$AS$49)-ROWS($AW$38:$AW$49)-ROWS($BA$38:$BA$49)),IFERROR(INDEX($BI$38:$BI$49, ROWS($CD$4:CD12)-ROWS($AK$38:$AK$49)-ROWS($AO$38:$AO$49)-ROWS($AS$38:$AS$49)-ROWS($AW$38:$AW$49)-ROWS($BA$38:$BA$49)-ROWS($BE$38:$BE$49)), "")))))))</f>
        <v/>
      </c>
      <c r="CE14" s="316">
        <f t="shared" ca="1" si="37"/>
        <v>200</v>
      </c>
      <c r="CF14" s="413" t="str">
        <f t="shared" ca="1" si="38"/>
        <v>Income</v>
      </c>
      <c r="CG14" s="412" t="str">
        <f ca="1">IF(OR(CH14="",CH14=0),"",MAX(CG$5:CG13)+1)</f>
        <v/>
      </c>
      <c r="CH14" s="316" t="str">
        <f ca="1">IFERROR(INDEX($AJ$54:$AJ$65, ROWS($CH$4:CH12)), IFERROR(INDEX($AN$54:$AN$65, ROWS($CH$4:CH12)-ROWS($AJ$54:$AJ$65)), IFERROR(INDEX($AR$54:$AR$65, ROWS($CH$4:CH12)-ROWS($AJ$54:$AJ$65)-ROWS($AN$54:$AN$65)),IFERROR(INDEX($AV$54:$AV$65, ROWS($CH$4:CH12)-ROWS($AJ$54:$AJ$65)-ROWS($AN$54:$AN$65)-ROWS($AR$54:$AR$65)),IFERROR(INDEX($AZ$54:$AZ$65, ROWS($CH$4:CH12)-ROWS($AJ$54:$AJ$65)-ROWS($AN$54:$AN$65)-ROWS($AR$54:$AR$65)-ROWS($AV$54:$AV$65)),IFERROR(INDEX($BD$54:$BD$65, ROWS($CH$4:CH12)-ROWS($AJ$54:$AJ$65)-ROWS($AN$54:$AN$65)-ROWS($AR$54:$AR$65)-ROWS($AV$54:$AV$65)-ROWS($AZ$54:$AZ$65)),IFERROR(INDEX($BH$54:$BH$65, ROWS($CH$4:CH12)-ROWS($AJ$54:$AJ$65)-ROWS($AN$54:$AN$65)-ROWS($AR$54:$AR$65)-ROWS($AV$54:$AV$65)-ROWS($AZ$54:$AZ$65)-ROWS($BD$54:$BD$65)), "")))))))</f>
        <v/>
      </c>
      <c r="CI14" s="316" t="str">
        <f t="shared" ca="1" si="39"/>
        <v/>
      </c>
      <c r="CJ14" s="316" t="str">
        <f ca="1">IF(OR(CK14="",CK14=0),"",MAX(CJ$5:CJ13)+1)</f>
        <v/>
      </c>
      <c r="CK14" s="316" t="str">
        <f ca="1">IFERROR(INDEX($AK$54:$AK$65, ROWS($CK$4:CK12)), IFERROR(INDEX($AO$54:$AO$65, ROWS($CK$4:CK12)-ROWS($AK$54:$AK$65)), IFERROR(INDEX($AS$54:$AS$65, ROWS($CK$4:CK12)-ROWS($AK$54:$AK$65)-ROWS($AO$54:$AO$65)),IFERROR(INDEX($AW$54:$AW$65, ROWS($CK$4:CK12)-ROWS($AK$54:$AK$65)-ROWS($AO$54:$AO$65)-ROWS($AS$54:$AS$65)),IFERROR(INDEX($BA$54:$BA$65, ROWS($CK$4:CK12)-ROWS($AK$54:$AK$65)-ROWS($AO$54:$AO$65)-ROWS($AS$54:$AS$65)-ROWS($AW$54:$AW$65)),IFERROR(INDEX($BE$54:$BE$65, ROWS($CK$4:CK12)-ROWS($AK$54:$AK$65)-ROWS($AO$54:$AO$65)-ROWS($AS$54:$AS$65)-ROWS($AW$54:$AW$65)-ROWS($BA$54:$BA$65)),IFERROR(INDEX($BI$54:$BI$65, ROWS($CK$4:CK12)-ROWS($AK$54:$AK$65)-ROWS($AO$54:$AO$65)-ROWS($AS$54:$AS$65)-ROWS($AW$54:$AW$65)-ROWS($BA$54:$BA$65)-ROWS($BE$54:$BE$65)), "")))))))</f>
        <v/>
      </c>
      <c r="CL14" s="316" t="str">
        <f t="shared" ca="1" si="40"/>
        <v/>
      </c>
      <c r="CM14" s="413" t="str">
        <f t="shared" ca="1" si="41"/>
        <v/>
      </c>
      <c r="CN14" s="412" t="str">
        <f ca="1">IF(OR(CO14="",CO14=0),"",MAX(CN$5:CN13)+1)</f>
        <v/>
      </c>
      <c r="CO14" s="316" t="str">
        <f ca="1">IFERROR(INDEX($AJ$70:$AJ$81, ROWS($CO$4:CO12)), IFERROR(INDEX($AN$70:$AN$81, ROWS($CO$4:CO12)-ROWS($AJ$70:$AJ$81)), IFERROR(INDEX($AR$70:$AR$81, ROWS($CO$4:CO12)-ROWS($AJ$70:$AJ$81)-ROWS($AN$70:$AN$81)),IFERROR(INDEX($AV$70:$AV$81, ROWS($CO$4:CO12)-ROWS($AJ$70:$AJ$81)-ROWS($AN$70:$AN$81)-ROWS($AR$70:$AR$81)),IFERROR(INDEX($AZ$70:$AZ$81, ROWS($CO$4:CO12)-ROWS($AJ$70:$AJ$81)-ROWS($AN$70:$AN$81)-ROWS($AR$70:$AR$81)-ROWS($AV$70:$AV$81)),IFERROR(INDEX($BD$70:$BD$81, ROWS($CO$4:CO12)-ROWS($AJ$70:$AJ$81)-ROWS($AN$70:$AN$81)-ROWS($AR$70:$AR$81)-ROWS($AV$70:$AV$81)-ROWS($AZ$70:$AZ$81)),IFERROR(INDEX($BH$70:$BH$81, ROWS($CO$4:CO12)-ROWS($AJ$70:$AJ$81)-ROWS($AN$70:$AN$81)-ROWS($AR$70:$AR$81)-ROWS($AV$70:$AV$81)-ROWS($AZ$70:$AZ$81)-ROWS($BD$70:$BD$81)), "")))))))</f>
        <v/>
      </c>
      <c r="CP14" s="316" t="str">
        <f t="shared" ca="1" si="42"/>
        <v/>
      </c>
      <c r="CQ14" s="316" t="str">
        <f ca="1">IF(OR(CR14="",CR14=0),"",MAX(CQ$5:CQ13)+1)</f>
        <v/>
      </c>
      <c r="CR14" s="316" t="str">
        <f ca="1">IFERROR(INDEX($AK$70:$AK$81, ROWS($CR$4:CR12)), IFERROR(INDEX($AO$70:$AO$81, ROWS($CR$4:CR12)-ROWS($AK$70:$AK$81)), IFERROR(INDEX($AS$70:$AS$81, ROWS($CR$4:CR12)-ROWS($AK$70:$AK$81)-ROWS($AO$70:$AO$81)),IFERROR(INDEX($AW$70:$AW$81, ROWS($CR$4:CR12)-ROWS($AK$70:$AK$81)-ROWS($AO$70:$AO$81)-ROWS($AS$70:$AS$81)),IFERROR(INDEX($BA$70:$BA$81, ROWS($CR$4:CR12)-ROWS($AK$70:$AK$81)-ROWS($AO$70:$AO$81)-ROWS($AS$70:$AS$81)-ROWS($AW$70:$AW$81)),IFERROR(INDEX($BE$70:$BE$81, ROWS($CR$4:CR12)-ROWS($AK$70:$AK$81)-ROWS($AO$70:$AO$81)-ROWS($AS$70:$AS$81)-ROWS($AW$70:$AW$81)-ROWS($BA$70:$BA$81)),IFERROR(INDEX($BI$70:$BI$81, ROWS($CR$4:CR12)-ROWS($AK$70:$AK$81)-ROWS($AO$70:$AO$81)-ROWS($AS$70:$AS$81)-ROWS($AW$70:$AW$81)-ROWS($BA$70:$BA$81)-ROWS($BE$70:$BE$81)), "")))))))</f>
        <v/>
      </c>
      <c r="CS14" s="316" t="str">
        <f t="shared" ca="1" si="43"/>
        <v/>
      </c>
      <c r="CT14" s="413" t="str">
        <f t="shared" ca="1" si="44"/>
        <v/>
      </c>
      <c r="CU14" s="412" t="str">
        <f>IF(OR(CV14="",CV14=0),"",MAX(CU$5:CU13)+1)</f>
        <v/>
      </c>
      <c r="CV14" s="316">
        <f>IFERROR(INDEX($AJ$86:$AJ$97, ROWS($CV$4:CV12)), IFERROR(INDEX($AN$86:$AN$97, ROWS($CV$4:CV12)-ROWS($AJ$86:$AJ$97)), ""))</f>
        <v>0</v>
      </c>
      <c r="CW14" s="316" t="str">
        <f t="shared" si="45"/>
        <v/>
      </c>
      <c r="CX14" s="316" t="str">
        <f>IF(OR(CY14="",CY14=0),"",MAX(CX$5:CX13)+1)</f>
        <v/>
      </c>
      <c r="CY14" s="316">
        <f>IFERROR(INDEX($AK$86:$AK$97, ROWS($CY$4:CY12)), IFERROR(INDEX($AO$86:$AO$97, ROWS($CY$4:CY12)-ROWS($AK$86:$AK$97)), ""))</f>
        <v>0</v>
      </c>
      <c r="CZ14" s="316" t="str">
        <f t="shared" si="46"/>
        <v/>
      </c>
      <c r="DA14" s="413" t="str">
        <f t="shared" si="47"/>
        <v/>
      </c>
      <c r="DC14" s="438">
        <f ca="1">IF(OR(DD14="",DD14=0),"",MAX(DC$5:DC13)+1)</f>
        <v>7</v>
      </c>
      <c r="DD14" s="434" t="str">
        <f t="shared" ca="1" si="48"/>
        <v>Car 1 Gas</v>
      </c>
      <c r="DE14" s="413">
        <f t="shared" ca="1" si="49"/>
        <v>50</v>
      </c>
      <c r="DF14" s="431" t="str">
        <f ca="1">IF(OR(DG14="",DG14=0),"",MAX(DF$5:DF13)+1)</f>
        <v/>
      </c>
      <c r="DG14" s="412" t="str">
        <f t="shared" ca="1" si="50"/>
        <v/>
      </c>
      <c r="DH14" s="413" t="str">
        <f t="shared" ca="1" si="51"/>
        <v/>
      </c>
      <c r="DI14" s="412" t="str">
        <f t="shared" ca="1" si="52"/>
        <v/>
      </c>
      <c r="DJ14" s="413" t="str">
        <f t="shared" ca="1" si="53"/>
        <v/>
      </c>
      <c r="DK14" s="412" t="str">
        <f t="shared" ca="1" si="54"/>
        <v/>
      </c>
      <c r="DL14" s="413" t="str">
        <f t="shared" ca="1" si="55"/>
        <v/>
      </c>
    </row>
    <row r="15" spans="1:123" s="292" customFormat="1" ht="15" customHeight="1" x14ac:dyDescent="0.3">
      <c r="A15" s="1183" t="s">
        <v>478</v>
      </c>
      <c r="B15" s="1182"/>
      <c r="C15" s="1183" t="s">
        <v>478</v>
      </c>
      <c r="D15" s="1182"/>
      <c r="E15" s="1183" t="s">
        <v>478</v>
      </c>
      <c r="F15" s="1182"/>
      <c r="G15" s="1183" t="s">
        <v>478</v>
      </c>
      <c r="H15" s="1182"/>
      <c r="I15" s="1183" t="s">
        <v>478</v>
      </c>
      <c r="J15" s="1182"/>
      <c r="K15" s="1183" t="s">
        <v>478</v>
      </c>
      <c r="L15" s="1182"/>
      <c r="M15" s="1183" t="s">
        <v>478</v>
      </c>
      <c r="N15" s="1182"/>
      <c r="P15" s="295" t="str">
        <f t="shared" ca="1" si="57"/>
        <v/>
      </c>
      <c r="Q15" s="295" t="str">
        <f t="shared" ca="1" si="56"/>
        <v/>
      </c>
      <c r="R15" s="295" t="str">
        <f t="shared" ca="1" si="56"/>
        <v/>
      </c>
      <c r="S15" s="296" t="str">
        <f t="shared" ca="1" si="56"/>
        <v/>
      </c>
      <c r="T15" s="295" t="str">
        <f t="shared" ca="1" si="56"/>
        <v/>
      </c>
      <c r="U15" s="295" t="str">
        <f t="shared" ca="1" si="56"/>
        <v/>
      </c>
      <c r="V15" s="1158"/>
      <c r="W15" s="1159"/>
      <c r="X15" s="445"/>
      <c r="Y15"/>
      <c r="AB15" s="299"/>
      <c r="AC15" s="358" t="str">
        <f>IF('Data Entry'!B21="","",'Data Entry'!B21)</f>
        <v/>
      </c>
      <c r="AD15" s="356" t="str">
        <f>IF('Data Entry'!A21="","",'Data Entry'!A21)</f>
        <v/>
      </c>
      <c r="AE15" s="363" t="str">
        <f>IF('Data Entry'!C21="","",'Data Entry'!C21)</f>
        <v/>
      </c>
      <c r="AF15" s="402" t="str">
        <f>IF('Data Entry'!E21="","",'Data Entry'!E21)</f>
        <v/>
      </c>
      <c r="AG15" s="300"/>
      <c r="AH15"/>
      <c r="AI15" s="302">
        <f t="shared" ca="1" si="23"/>
        <v>24</v>
      </c>
      <c r="AJ15" s="293" t="str">
        <f t="shared" ca="1" si="2"/>
        <v/>
      </c>
      <c r="AK15" s="293" t="str">
        <f t="shared" ca="1" si="3"/>
        <v/>
      </c>
      <c r="AL15" s="303" t="str">
        <f t="shared" ca="1" si="4"/>
        <v/>
      </c>
      <c r="AM15" s="302">
        <f t="shared" ca="1" si="24"/>
        <v>24</v>
      </c>
      <c r="AN15" s="293" t="str">
        <f t="shared" ca="1" si="5"/>
        <v/>
      </c>
      <c r="AO15" s="293" t="str">
        <f t="shared" ca="1" si="6"/>
        <v/>
      </c>
      <c r="AP15" s="303" t="str">
        <f t="shared" ca="1" si="7"/>
        <v/>
      </c>
      <c r="AQ15" s="302" t="str">
        <f t="shared" ca="1" si="25"/>
        <v/>
      </c>
      <c r="AR15" s="293" t="str">
        <f t="shared" ca="1" si="8"/>
        <v/>
      </c>
      <c r="AS15" s="293" t="str">
        <f t="shared" ca="1" si="9"/>
        <v/>
      </c>
      <c r="AT15" s="303" t="str">
        <f t="shared" ca="1" si="10"/>
        <v/>
      </c>
      <c r="AU15" s="302" t="str">
        <f t="shared" ca="1" si="26"/>
        <v/>
      </c>
      <c r="AV15" s="293" t="str">
        <f t="shared" ca="1" si="11"/>
        <v/>
      </c>
      <c r="AW15" s="293" t="str">
        <f t="shared" ca="1" si="12"/>
        <v/>
      </c>
      <c r="AX15" s="303" t="str">
        <f t="shared" ca="1" si="13"/>
        <v/>
      </c>
      <c r="AY15" s="302" t="str">
        <f t="shared" ca="1" si="27"/>
        <v/>
      </c>
      <c r="AZ15" s="293" t="str">
        <f t="shared" ca="1" si="14"/>
        <v/>
      </c>
      <c r="BA15" s="293" t="str">
        <f t="shared" ca="1" si="15"/>
        <v/>
      </c>
      <c r="BB15" s="303" t="str">
        <f t="shared" ca="1" si="16"/>
        <v/>
      </c>
      <c r="BC15" s="302" t="str">
        <f t="shared" ca="1" si="28"/>
        <v/>
      </c>
      <c r="BD15" s="293" t="str">
        <f t="shared" ca="1" si="17"/>
        <v/>
      </c>
      <c r="BE15" s="293" t="str">
        <f t="shared" ca="1" si="18"/>
        <v/>
      </c>
      <c r="BF15" s="303" t="str">
        <f t="shared" ca="1" si="19"/>
        <v/>
      </c>
      <c r="BG15" s="302" t="str">
        <f t="shared" ca="1" si="29"/>
        <v/>
      </c>
      <c r="BH15" s="293" t="str">
        <f t="shared" ca="1" si="20"/>
        <v/>
      </c>
      <c r="BI15" s="293" t="str">
        <f t="shared" ca="1" si="21"/>
        <v/>
      </c>
      <c r="BJ15" s="303" t="str">
        <f t="shared" ca="1" si="22"/>
        <v/>
      </c>
      <c r="BL15" s="412" t="str">
        <f ca="1">IF(OR(BM15="",BM15=0),"",MAX(BL$5:BL14)+1)</f>
        <v/>
      </c>
      <c r="BM15" s="316" t="str">
        <f ca="1">IFERROR(INDEX($AJ$6:$AJ$17, ROWS(BM$4:$BM13)), IFERROR(INDEX($AN$6:$AN$17, ROWS(BM$4:$BM13)-ROWS($AJ$6:$AJ$17)), IFERROR(INDEX($AR$6:$AR$17, ROWS(BM$4:$BM13)-ROWS($AJ$6:$AJ$17)-ROWS($AN$6:$AN$17)),IFERROR(INDEX($AV$6:$AV$17, ROWS(BM$4:$BM13)-ROWS($AJ$6:$AJ$17)-ROWS($AN$6:$AN$17)-ROWS($AR$6:$AR$17)),IFERROR(INDEX($AZ$6:$AZ$17, ROWS(BM$4:$BM13)-ROWS($AJ$6:$AJ$17)-ROWS($AN$6:$AN$17)-ROWS($AR$6:$AR$17)-ROWS($AV$6:$AV$17)),IFERROR(INDEX($BD$6:$BD$17, ROWS(BM$4:$BM13)-ROWS($AJ$6:$AJ$17)-ROWS($AN$6:$AN$17)-ROWS($AR$6:$AR$17)-ROWS($AV$6:$AV$17)-ROWS($AZ$6:$AZ$17)),IFERROR(INDEX($BH$6:$BH$17, ROWS(BM$4:$BM13)-ROWS($AJ$6:$AJ$17)-ROWS($AN$6:$AN$17)-ROWS($AR$6:$AR$17)-ROWS($AV$6:$AV$17)-ROWS($AZ$6:$AZ$17)-ROWS($BD$6:$BD$17)), "")))))))</f>
        <v/>
      </c>
      <c r="BN15" s="316" t="str">
        <f t="shared" ca="1" si="30"/>
        <v/>
      </c>
      <c r="BO15" s="316" t="str">
        <f ca="1">IF(OR(BP15="",BP15=0),"",MAX(BO$5:BO14)+1)</f>
        <v/>
      </c>
      <c r="BP15" s="316" t="str">
        <f ca="1">IFERROR(INDEX($AK$6:$AK$17, ROWS($BP$4:BP13)), IFERROR(INDEX($AO$6:$AO$17, ROWS($BP$4:BP13)-ROWS($AK$6:$AK$17)), IFERROR(INDEX($AS$6:$AS$17, ROWS($BP$4:BP13)-ROWS($AK$6:$AK$17)-ROWS($AO$6:$AO$17)),IFERROR(INDEX($AW$6:$AW$17, ROWS($BP$4:BP13)-ROWS($AK$6:$AK$17)-ROWS($AO$6:$AO$17)-ROWS($AS$6:$AS$17)),IFERROR(INDEX($BA$6:$BA$17, ROWS($BP$4:BP13)-ROWS($AK$6:$AK$17)-ROWS($AO$6:$AO$17)-ROWS($AS$6:$AS$17)-ROWS($AW$6:$AW$17)),IFERROR(INDEX($BE$6:$BE$17, ROWS($BP$4:BP13)-ROWS($AK$6:$AK$17)-ROWS($AO$6:$AO$17)-ROWS($AS$6:$AS$17)-ROWS($AW$6:$AW$17)-ROWS($BA$6:$BA$17)),IFERROR(INDEX($BI$6:$BI$17, ROWS($BP$4:BP13)-ROWS($AK$6:$AK$17)-ROWS($AO$6:$AO$17)-ROWS($AS$6:$AS$17)-ROWS($AW$6:$AW$17)-ROWS($BA$6:$BA$17)-ROWS($BE$6:$BE$17)), "")))))))</f>
        <v/>
      </c>
      <c r="BQ15" s="316" t="str">
        <f t="shared" ca="1" si="31"/>
        <v/>
      </c>
      <c r="BR15" s="413" t="str">
        <f t="shared" ca="1" si="32"/>
        <v/>
      </c>
      <c r="BS15" s="412" t="str">
        <f ca="1">IF(OR(BT15="",BT15=0),"",MAX(BS$5:BS14)+1)</f>
        <v/>
      </c>
      <c r="BT15" s="316" t="str">
        <f ca="1">IFERROR(INDEX($AJ$22:$AJ$33, ROWS($BT$4:BT13)), IFERROR(INDEX($AN$22:$AN$33, ROWS($BT$4:BT13)-ROWS($AJ$22:$AJ$33)), IFERROR(INDEX($AR$22:$AR$33, ROWS($BT$4:BT13)-ROWS($AJ$22:$AJ$33)-ROWS($AN$22:$AN$33)),IFERROR(INDEX($AV$22:$AV$33, ROWS($BT$4:BT13)-ROWS($AJ$22:$AJ$33)-ROWS($AN$22:$AN$33)-ROWS($AR$22:$AR$33)),IFERROR(INDEX($AZ$22:$AZ$33, ROWS($BT$4:BT13)-ROWS($AJ$22:$AJ$33)-ROWS($AN$22:$AN$33)-ROWS($AR$22:$AR$33)-ROWS($AV$22:$AV$33)),IFERROR(INDEX($BD$22:$BD$33, ROWS($BT$4:BT13)-ROWS($AJ$22:$AJ$33)-ROWS($AN$22:$AN$33)-ROWS($AR$22:$AR$33)-ROWS($AV$22:$AV$33)-ROWS($AZ$22:$AZ$33)),IFERROR(INDEX($BH$22:$BH$33, ROWS($BT$4:BT13)-ROWS($AJ$22:$AJ$33)-ROWS($AN$22:$AN$33)-ROWS($AR$22:$AR$33)-ROWS($AV$22:$AV$33)-ROWS($AZ$22:$AZ$33)-ROWS($BD$22:$BD$33)), "")))))))</f>
        <v/>
      </c>
      <c r="BU15" s="316" t="str">
        <f t="shared" ca="1" si="33"/>
        <v/>
      </c>
      <c r="BV15" s="316" t="str">
        <f ca="1">IF(OR(BW15="",BW15=0),"",MAX(BV$5:BV14)+1)</f>
        <v/>
      </c>
      <c r="BW15" s="316" t="str">
        <f ca="1">IFERROR(INDEX($AK$22:$AK$33, ROWS($BW$4:BW13)), IFERROR(INDEX($AO$22:$AO$33, ROWS($BW$4:BW13)-ROWS($AK$22:$AK$33)), IFERROR(INDEX($AS$22:$AS$33, ROWS($BW$4:BW13)-ROWS($AK$22:$AK$33)-ROWS($AO$22:$AO$33)),IFERROR(INDEX($AW$22:$AW$33, ROWS($BW$4:BW13)-ROWS($AK$22:$AK$33)-ROWS($AO$22:$AO$33)-ROWS($AS$22:$AS$33)),IFERROR(INDEX($BA$22:$BA$33, ROWS($BW$4:BW13)-ROWS($AK$22:$AK$33)-ROWS($AO$22:$AO$33)-ROWS($AS$22:$AS$33)-ROWS($AW$22:$AW$33)),IFERROR(INDEX($BE$22:$BE$33, ROWS($BW$4:BW13)-ROWS($AK$22:$AK$33)-ROWS($AO$22:$AO$33)-ROWS($AS$22:$AS$33)-ROWS($AW$22:$AW$33)-ROWS($BA$22:$BA$33)),IFERROR(INDEX($BI$22:$BI$33, ROWS($BW$4:BW13)-ROWS($AK$22:$AK$33)-ROWS($AO$22:$AO$33)-ROWS($AS$22:$AS$33)-ROWS($AW$22:$AW$33)-ROWS($BA$22:$BA$33)-ROWS($BE$22:$BE$33)), "")))))))</f>
        <v/>
      </c>
      <c r="BX15" s="316" t="str">
        <f t="shared" ca="1" si="34"/>
        <v/>
      </c>
      <c r="BY15" s="413" t="str">
        <f t="shared" ca="1" si="35"/>
        <v/>
      </c>
      <c r="BZ15" s="412" t="str">
        <f ca="1">IF(OR(CA15="",CA15=0),"",MAX(BZ$5:BZ14)+1)</f>
        <v/>
      </c>
      <c r="CA15" s="316" t="str">
        <f ca="1">IFERROR(INDEX($AJ$38:$AJ$49, ROWS($CA$4:CA13)), IFERROR(INDEX($AN$38:$AN$49, ROWS($CA$4:CA13)-ROWS($AJ$38:$AJ$49)), IFERROR(INDEX($AR$38:$AR$49, ROWS($CA$4:CA13)-ROWS($AJ$38:$AJ$49)-ROWS($AN$38:$AN$49)),IFERROR(INDEX($AV$38:$AV$49, ROWS($CA$4:CA13)-ROWS($AJ$38:$AJ$49)-ROWS($AN$38:$AN$49)-ROWS($AR$38:$AR$49)),IFERROR(INDEX($AZ$38:$AZ$49, ROWS($CA$4:CA13)-ROWS($AJ$38:$AJ$49)-ROWS($AN$38:$AN$49)-ROWS($AR$38:$AR$49)-ROWS($AV$38:$AV$49)),IFERROR(INDEX($BD$38:$BD$49, ROWS($CA$4:CA13)-ROWS($AJ$38:$AJ$49)-ROWS($AN$38:$AN$49)-ROWS($AR$38:$AR$49)-ROWS($AV$38:$AV$49)-ROWS($AZ$38:$AZ$49)),IFERROR(INDEX($BH$38:$BH$49, ROWS($CA$4:CA13)-ROWS($AJ$38:$AJ$49)-ROWS($AN$38:$AN$49)-ROWS($AR$38:$AR$49)-ROWS($AV$38:$AV$49)-ROWS($AZ$38:$AZ$49)-ROWS($BD$38:$BD$49)), "")))))))</f>
        <v/>
      </c>
      <c r="CB15" s="316" t="str">
        <f t="shared" ca="1" si="36"/>
        <v>Audible</v>
      </c>
      <c r="CC15" s="316" t="str">
        <f ca="1">IF(OR(CD15="",CD15=0),"",MAX(CC$5:CC14)+1)</f>
        <v/>
      </c>
      <c r="CD15" s="316" t="str">
        <f ca="1">IFERROR(INDEX($AK$38:$AK$49, ROWS($CD$4:CD13)), IFERROR(INDEX($AO$38:$AO$49, ROWS($CD$4:CD13)-ROWS($AK$38:$AK$49)), IFERROR(INDEX($AS$38:$AS$49, ROWS($CD$4:CD13)-ROWS($AK$38:$AK$49)-ROWS($AO$38:$AO$49)),IFERROR(INDEX($AW$38:$AW$49, ROWS($CD$4:CD13)-ROWS($AK$38:$AK$49)-ROWS($AO$38:$AO$49)-ROWS($AS$38:$AS$49)),IFERROR(INDEX($BA$38:$BA$49, ROWS($CD$4:CD13)-ROWS($AK$38:$AK$49)-ROWS($AO$38:$AO$49)-ROWS($AS$38:$AS$49)-ROWS($AW$38:$AW$49)),IFERROR(INDEX($BE$38:$BE$49, ROWS($CD$4:CD13)-ROWS($AK$38:$AK$49)-ROWS($AO$38:$AO$49)-ROWS($AS$38:$AS$49)-ROWS($AW$38:$AW$49)-ROWS($BA$38:$BA$49)),IFERROR(INDEX($BI$38:$BI$49, ROWS($CD$4:CD13)-ROWS($AK$38:$AK$49)-ROWS($AO$38:$AO$49)-ROWS($AS$38:$AS$49)-ROWS($AW$38:$AW$49)-ROWS($BA$38:$BA$49)-ROWS($BE$38:$BE$49)), "")))))))</f>
        <v/>
      </c>
      <c r="CE15" s="316">
        <f t="shared" ca="1" si="37"/>
        <v>14.95</v>
      </c>
      <c r="CF15" s="413" t="str">
        <f t="shared" ca="1" si="38"/>
        <v/>
      </c>
      <c r="CG15" s="412" t="str">
        <f ca="1">IF(OR(CH15="",CH15=0),"",MAX(CG$5:CG14)+1)</f>
        <v/>
      </c>
      <c r="CH15" s="316" t="str">
        <f ca="1">IFERROR(INDEX($AJ$54:$AJ$65, ROWS($CH$4:CH13)), IFERROR(INDEX($AN$54:$AN$65, ROWS($CH$4:CH13)-ROWS($AJ$54:$AJ$65)), IFERROR(INDEX($AR$54:$AR$65, ROWS($CH$4:CH13)-ROWS($AJ$54:$AJ$65)-ROWS($AN$54:$AN$65)),IFERROR(INDEX($AV$54:$AV$65, ROWS($CH$4:CH13)-ROWS($AJ$54:$AJ$65)-ROWS($AN$54:$AN$65)-ROWS($AR$54:$AR$65)),IFERROR(INDEX($AZ$54:$AZ$65, ROWS($CH$4:CH13)-ROWS($AJ$54:$AJ$65)-ROWS($AN$54:$AN$65)-ROWS($AR$54:$AR$65)-ROWS($AV$54:$AV$65)),IFERROR(INDEX($BD$54:$BD$65, ROWS($CH$4:CH13)-ROWS($AJ$54:$AJ$65)-ROWS($AN$54:$AN$65)-ROWS($AR$54:$AR$65)-ROWS($AV$54:$AV$65)-ROWS($AZ$54:$AZ$65)),IFERROR(INDEX($BH$54:$BH$65, ROWS($CH$4:CH13)-ROWS($AJ$54:$AJ$65)-ROWS($AN$54:$AN$65)-ROWS($AR$54:$AR$65)-ROWS($AV$54:$AV$65)-ROWS($AZ$54:$AZ$65)-ROWS($BD$54:$BD$65)), "")))))))</f>
        <v/>
      </c>
      <c r="CI15" s="316" t="str">
        <f t="shared" ca="1" si="39"/>
        <v/>
      </c>
      <c r="CJ15" s="316" t="str">
        <f ca="1">IF(OR(CK15="",CK15=0),"",MAX(CJ$5:CJ14)+1)</f>
        <v/>
      </c>
      <c r="CK15" s="316" t="str">
        <f ca="1">IFERROR(INDEX($AK$54:$AK$65, ROWS($CK$4:CK13)), IFERROR(INDEX($AO$54:$AO$65, ROWS($CK$4:CK13)-ROWS($AK$54:$AK$65)), IFERROR(INDEX($AS$54:$AS$65, ROWS($CK$4:CK13)-ROWS($AK$54:$AK$65)-ROWS($AO$54:$AO$65)),IFERROR(INDEX($AW$54:$AW$65, ROWS($CK$4:CK13)-ROWS($AK$54:$AK$65)-ROWS($AO$54:$AO$65)-ROWS($AS$54:$AS$65)),IFERROR(INDEX($BA$54:$BA$65, ROWS($CK$4:CK13)-ROWS($AK$54:$AK$65)-ROWS($AO$54:$AO$65)-ROWS($AS$54:$AS$65)-ROWS($AW$54:$AW$65)),IFERROR(INDEX($BE$54:$BE$65, ROWS($CK$4:CK13)-ROWS($AK$54:$AK$65)-ROWS($AO$54:$AO$65)-ROWS($AS$54:$AS$65)-ROWS($AW$54:$AW$65)-ROWS($BA$54:$BA$65)),IFERROR(INDEX($BI$54:$BI$65, ROWS($CK$4:CK13)-ROWS($AK$54:$AK$65)-ROWS($AO$54:$AO$65)-ROWS($AS$54:$AS$65)-ROWS($AW$54:$AW$65)-ROWS($BA$54:$BA$65)-ROWS($BE$54:$BE$65)), "")))))))</f>
        <v/>
      </c>
      <c r="CL15" s="316" t="str">
        <f t="shared" ca="1" si="40"/>
        <v/>
      </c>
      <c r="CM15" s="413" t="str">
        <f t="shared" ca="1" si="41"/>
        <v/>
      </c>
      <c r="CN15" s="412" t="str">
        <f ca="1">IF(OR(CO15="",CO15=0),"",MAX(CN$5:CN14)+1)</f>
        <v/>
      </c>
      <c r="CO15" s="316" t="str">
        <f ca="1">IFERROR(INDEX($AJ$70:$AJ$81, ROWS($CO$4:CO13)), IFERROR(INDEX($AN$70:$AN$81, ROWS($CO$4:CO13)-ROWS($AJ$70:$AJ$81)), IFERROR(INDEX($AR$70:$AR$81, ROWS($CO$4:CO13)-ROWS($AJ$70:$AJ$81)-ROWS($AN$70:$AN$81)),IFERROR(INDEX($AV$70:$AV$81, ROWS($CO$4:CO13)-ROWS($AJ$70:$AJ$81)-ROWS($AN$70:$AN$81)-ROWS($AR$70:$AR$81)),IFERROR(INDEX($AZ$70:$AZ$81, ROWS($CO$4:CO13)-ROWS($AJ$70:$AJ$81)-ROWS($AN$70:$AN$81)-ROWS($AR$70:$AR$81)-ROWS($AV$70:$AV$81)),IFERROR(INDEX($BD$70:$BD$81, ROWS($CO$4:CO13)-ROWS($AJ$70:$AJ$81)-ROWS($AN$70:$AN$81)-ROWS($AR$70:$AR$81)-ROWS($AV$70:$AV$81)-ROWS($AZ$70:$AZ$81)),IFERROR(INDEX($BH$70:$BH$81, ROWS($CO$4:CO13)-ROWS($AJ$70:$AJ$81)-ROWS($AN$70:$AN$81)-ROWS($AR$70:$AR$81)-ROWS($AV$70:$AV$81)-ROWS($AZ$70:$AZ$81)-ROWS($BD$70:$BD$81)), "")))))))</f>
        <v/>
      </c>
      <c r="CP15" s="316" t="str">
        <f t="shared" ca="1" si="42"/>
        <v/>
      </c>
      <c r="CQ15" s="316" t="str">
        <f ca="1">IF(OR(CR15="",CR15=0),"",MAX(CQ$5:CQ14)+1)</f>
        <v/>
      </c>
      <c r="CR15" s="316" t="str">
        <f ca="1">IFERROR(INDEX($AK$70:$AK$81, ROWS($CR$4:CR13)), IFERROR(INDEX($AO$70:$AO$81, ROWS($CR$4:CR13)-ROWS($AK$70:$AK$81)), IFERROR(INDEX($AS$70:$AS$81, ROWS($CR$4:CR13)-ROWS($AK$70:$AK$81)-ROWS($AO$70:$AO$81)),IFERROR(INDEX($AW$70:$AW$81, ROWS($CR$4:CR13)-ROWS($AK$70:$AK$81)-ROWS($AO$70:$AO$81)-ROWS($AS$70:$AS$81)),IFERROR(INDEX($BA$70:$BA$81, ROWS($CR$4:CR13)-ROWS($AK$70:$AK$81)-ROWS($AO$70:$AO$81)-ROWS($AS$70:$AS$81)-ROWS($AW$70:$AW$81)),IFERROR(INDEX($BE$70:$BE$81, ROWS($CR$4:CR13)-ROWS($AK$70:$AK$81)-ROWS($AO$70:$AO$81)-ROWS($AS$70:$AS$81)-ROWS($AW$70:$AW$81)-ROWS($BA$70:$BA$81)),IFERROR(INDEX($BI$70:$BI$81, ROWS($CR$4:CR13)-ROWS($AK$70:$AK$81)-ROWS($AO$70:$AO$81)-ROWS($AS$70:$AS$81)-ROWS($AW$70:$AW$81)-ROWS($BA$70:$BA$81)-ROWS($BE$70:$BE$81)), "")))))))</f>
        <v/>
      </c>
      <c r="CS15" s="316" t="str">
        <f t="shared" ca="1" si="43"/>
        <v/>
      </c>
      <c r="CT15" s="413" t="str">
        <f t="shared" ca="1" si="44"/>
        <v/>
      </c>
      <c r="CU15" s="412" t="str">
        <f>IF(OR(CV15="",CV15=0),"",MAX(CU$5:CU14)+1)</f>
        <v/>
      </c>
      <c r="CV15" s="316">
        <f>IFERROR(INDEX($AJ$86:$AJ$97, ROWS($CV$4:CV13)), IFERROR(INDEX($AN$86:$AN$97, ROWS($CV$4:CV13)-ROWS($AJ$86:$AJ$97)), ""))</f>
        <v>0</v>
      </c>
      <c r="CW15" s="316" t="str">
        <f t="shared" si="45"/>
        <v/>
      </c>
      <c r="CX15" s="316" t="str">
        <f>IF(OR(CY15="",CY15=0),"",MAX(CX$5:CX14)+1)</f>
        <v/>
      </c>
      <c r="CY15" s="316">
        <f>IFERROR(INDEX($AK$86:$AK$97, ROWS($CY$4:CY13)), IFERROR(INDEX($AO$86:$AO$97, ROWS($CY$4:CY13)-ROWS($AK$86:$AK$97)), ""))</f>
        <v>0</v>
      </c>
      <c r="CZ15" s="316" t="str">
        <f t="shared" si="46"/>
        <v/>
      </c>
      <c r="DA15" s="413" t="str">
        <f t="shared" si="47"/>
        <v/>
      </c>
      <c r="DC15" s="438" t="str">
        <f ca="1">IF(OR(DD15="",DD15=0),"",MAX(DC$5:DC14)+1)</f>
        <v/>
      </c>
      <c r="DD15" s="434" t="str">
        <f t="shared" ca="1" si="48"/>
        <v/>
      </c>
      <c r="DE15" s="413" t="str">
        <f t="shared" ca="1" si="49"/>
        <v/>
      </c>
      <c r="DF15" s="431" t="str">
        <f ca="1">IF(OR(DG15="",DG15=0),"",MAX(DF$5:DF14)+1)</f>
        <v/>
      </c>
      <c r="DG15" s="412" t="str">
        <f t="shared" ca="1" si="50"/>
        <v/>
      </c>
      <c r="DH15" s="413" t="str">
        <f t="shared" ca="1" si="51"/>
        <v/>
      </c>
      <c r="DI15" s="412" t="str">
        <f t="shared" ca="1" si="52"/>
        <v/>
      </c>
      <c r="DJ15" s="413" t="str">
        <f t="shared" ca="1" si="53"/>
        <v/>
      </c>
      <c r="DK15" s="412" t="str">
        <f t="shared" ca="1" si="54"/>
        <v/>
      </c>
      <c r="DL15" s="413" t="str">
        <f t="shared" ca="1" si="55"/>
        <v/>
      </c>
    </row>
    <row r="16" spans="1:123" s="292" customFormat="1" ht="15" customHeight="1" x14ac:dyDescent="0.3">
      <c r="A16" s="1173" t="s">
        <v>478</v>
      </c>
      <c r="B16" s="1174"/>
      <c r="C16" s="1173" t="s">
        <v>478</v>
      </c>
      <c r="D16" s="1174"/>
      <c r="E16" s="1173" t="s">
        <v>478</v>
      </c>
      <c r="F16" s="1174"/>
      <c r="G16" s="1173" t="s">
        <v>478</v>
      </c>
      <c r="H16" s="1174"/>
      <c r="I16" s="1173" t="s">
        <v>478</v>
      </c>
      <c r="J16" s="1174"/>
      <c r="K16" s="1173" t="s">
        <v>478</v>
      </c>
      <c r="L16" s="1174"/>
      <c r="M16" s="1173" t="s">
        <v>478</v>
      </c>
      <c r="N16" s="1174"/>
      <c r="P16" s="297" t="str">
        <f t="shared" ca="1" si="57"/>
        <v/>
      </c>
      <c r="Q16" s="297" t="str">
        <f t="shared" ca="1" si="56"/>
        <v/>
      </c>
      <c r="R16" s="297" t="str">
        <f t="shared" ca="1" si="56"/>
        <v/>
      </c>
      <c r="S16" s="298" t="str">
        <f t="shared" ca="1" si="56"/>
        <v/>
      </c>
      <c r="T16" s="297" t="str">
        <f t="shared" ca="1" si="56"/>
        <v/>
      </c>
      <c r="U16" s="297" t="str">
        <f t="shared" ca="1" si="56"/>
        <v/>
      </c>
      <c r="V16" s="1160" t="s">
        <v>503</v>
      </c>
      <c r="W16" s="1161"/>
      <c r="X16" s="424">
        <f ca="1">IF(OR(X14=""),0,SUM(X13+X14-X12))</f>
        <v>8840.77</v>
      </c>
      <c r="Y16"/>
      <c r="AB16" s="299"/>
      <c r="AC16" s="358" t="str">
        <f>IF('Data Entry'!B22="","",'Data Entry'!B22)</f>
        <v/>
      </c>
      <c r="AD16" s="356" t="str">
        <f>IF('Data Entry'!A22="","",'Data Entry'!A22)</f>
        <v/>
      </c>
      <c r="AE16" s="363" t="str">
        <f>IF('Data Entry'!C22="","",'Data Entry'!C22)</f>
        <v/>
      </c>
      <c r="AF16" s="402" t="str">
        <f>IF('Data Entry'!E22="","",'Data Entry'!E22)</f>
        <v/>
      </c>
      <c r="AG16" s="300"/>
      <c r="AH16"/>
      <c r="AI16" s="308">
        <f t="shared" ca="1" si="23"/>
        <v>34</v>
      </c>
      <c r="AJ16" s="293" t="str">
        <f t="shared" ca="1" si="2"/>
        <v/>
      </c>
      <c r="AK16" s="293" t="str">
        <f t="shared" ca="1" si="3"/>
        <v/>
      </c>
      <c r="AL16" s="303" t="str">
        <f t="shared" ca="1" si="4"/>
        <v/>
      </c>
      <c r="AM16" s="308">
        <f t="shared" ca="1" si="24"/>
        <v>34</v>
      </c>
      <c r="AN16" s="293" t="str">
        <f t="shared" ca="1" si="5"/>
        <v/>
      </c>
      <c r="AO16" s="293" t="str">
        <f t="shared" ca="1" si="6"/>
        <v/>
      </c>
      <c r="AP16" s="303" t="str">
        <f t="shared" ca="1" si="7"/>
        <v/>
      </c>
      <c r="AQ16" s="308" t="str">
        <f t="shared" ca="1" si="25"/>
        <v/>
      </c>
      <c r="AR16" s="293" t="str">
        <f t="shared" ca="1" si="8"/>
        <v/>
      </c>
      <c r="AS16" s="293" t="str">
        <f t="shared" ca="1" si="9"/>
        <v/>
      </c>
      <c r="AT16" s="303" t="str">
        <f t="shared" ca="1" si="10"/>
        <v/>
      </c>
      <c r="AU16" s="308" t="str">
        <f t="shared" ca="1" si="26"/>
        <v/>
      </c>
      <c r="AV16" s="293" t="str">
        <f t="shared" ca="1" si="11"/>
        <v/>
      </c>
      <c r="AW16" s="293" t="str">
        <f t="shared" ca="1" si="12"/>
        <v/>
      </c>
      <c r="AX16" s="303" t="str">
        <f t="shared" ca="1" si="13"/>
        <v/>
      </c>
      <c r="AY16" s="308" t="str">
        <f t="shared" ca="1" si="27"/>
        <v/>
      </c>
      <c r="AZ16" s="293" t="str">
        <f t="shared" ca="1" si="14"/>
        <v/>
      </c>
      <c r="BA16" s="293" t="str">
        <f t="shared" ca="1" si="15"/>
        <v/>
      </c>
      <c r="BB16" s="303" t="str">
        <f t="shared" ca="1" si="16"/>
        <v/>
      </c>
      <c r="BC16" s="308" t="str">
        <f t="shared" ca="1" si="28"/>
        <v/>
      </c>
      <c r="BD16" s="293" t="str">
        <f t="shared" ca="1" si="17"/>
        <v/>
      </c>
      <c r="BE16" s="293" t="str">
        <f t="shared" ca="1" si="18"/>
        <v/>
      </c>
      <c r="BF16" s="303" t="str">
        <f t="shared" ca="1" si="19"/>
        <v/>
      </c>
      <c r="BG16" s="308" t="str">
        <f t="shared" ca="1" si="29"/>
        <v/>
      </c>
      <c r="BH16" s="293" t="str">
        <f t="shared" ca="1" si="20"/>
        <v/>
      </c>
      <c r="BI16" s="293" t="str">
        <f t="shared" ca="1" si="21"/>
        <v/>
      </c>
      <c r="BJ16" s="303" t="str">
        <f t="shared" ca="1" si="22"/>
        <v/>
      </c>
      <c r="BL16" s="412" t="str">
        <f ca="1">IF(OR(BM16="",BM16=0),"",MAX(BL$5:BL15)+1)</f>
        <v/>
      </c>
      <c r="BM16" s="316" t="str">
        <f ca="1">IFERROR(INDEX($AJ$6:$AJ$17, ROWS(BM$4:$BM14)), IFERROR(INDEX($AN$6:$AN$17, ROWS(BM$4:$BM14)-ROWS($AJ$6:$AJ$17)), IFERROR(INDEX($AR$6:$AR$17, ROWS(BM$4:$BM14)-ROWS($AJ$6:$AJ$17)-ROWS($AN$6:$AN$17)),IFERROR(INDEX($AV$6:$AV$17, ROWS(BM$4:$BM14)-ROWS($AJ$6:$AJ$17)-ROWS($AN$6:$AN$17)-ROWS($AR$6:$AR$17)),IFERROR(INDEX($AZ$6:$AZ$17, ROWS(BM$4:$BM14)-ROWS($AJ$6:$AJ$17)-ROWS($AN$6:$AN$17)-ROWS($AR$6:$AR$17)-ROWS($AV$6:$AV$17)),IFERROR(INDEX($BD$6:$BD$17, ROWS(BM$4:$BM14)-ROWS($AJ$6:$AJ$17)-ROWS($AN$6:$AN$17)-ROWS($AR$6:$AR$17)-ROWS($AV$6:$AV$17)-ROWS($AZ$6:$AZ$17)),IFERROR(INDEX($BH$6:$BH$17, ROWS(BM$4:$BM14)-ROWS($AJ$6:$AJ$17)-ROWS($AN$6:$AN$17)-ROWS($AR$6:$AR$17)-ROWS($AV$6:$AV$17)-ROWS($AZ$6:$AZ$17)-ROWS($BD$6:$BD$17)), "")))))))</f>
        <v/>
      </c>
      <c r="BN16" s="316" t="str">
        <f t="shared" ca="1" si="30"/>
        <v/>
      </c>
      <c r="BO16" s="316" t="str">
        <f ca="1">IF(OR(BP16="",BP16=0),"",MAX(BO$5:BO15)+1)</f>
        <v/>
      </c>
      <c r="BP16" s="316" t="str">
        <f ca="1">IFERROR(INDEX($AK$6:$AK$17, ROWS($BP$4:BP14)), IFERROR(INDEX($AO$6:$AO$17, ROWS($BP$4:BP14)-ROWS($AK$6:$AK$17)), IFERROR(INDEX($AS$6:$AS$17, ROWS($BP$4:BP14)-ROWS($AK$6:$AK$17)-ROWS($AO$6:$AO$17)),IFERROR(INDEX($AW$6:$AW$17, ROWS($BP$4:BP14)-ROWS($AK$6:$AK$17)-ROWS($AO$6:$AO$17)-ROWS($AS$6:$AS$17)),IFERROR(INDEX($BA$6:$BA$17, ROWS($BP$4:BP14)-ROWS($AK$6:$AK$17)-ROWS($AO$6:$AO$17)-ROWS($AS$6:$AS$17)-ROWS($AW$6:$AW$17)),IFERROR(INDEX($BE$6:$BE$17, ROWS($BP$4:BP14)-ROWS($AK$6:$AK$17)-ROWS($AO$6:$AO$17)-ROWS($AS$6:$AS$17)-ROWS($AW$6:$AW$17)-ROWS($BA$6:$BA$17)),IFERROR(INDEX($BI$6:$BI$17, ROWS($BP$4:BP14)-ROWS($AK$6:$AK$17)-ROWS($AO$6:$AO$17)-ROWS($AS$6:$AS$17)-ROWS($AW$6:$AW$17)-ROWS($BA$6:$BA$17)-ROWS($BE$6:$BE$17)), "")))))))</f>
        <v/>
      </c>
      <c r="BQ16" s="316" t="str">
        <f t="shared" ca="1" si="31"/>
        <v/>
      </c>
      <c r="BR16" s="413" t="str">
        <f t="shared" ca="1" si="32"/>
        <v/>
      </c>
      <c r="BS16" s="412" t="str">
        <f ca="1">IF(OR(BT16="",BT16=0),"",MAX(BS$5:BS15)+1)</f>
        <v/>
      </c>
      <c r="BT16" s="316" t="str">
        <f ca="1">IFERROR(INDEX($AJ$22:$AJ$33, ROWS($BT$4:BT14)), IFERROR(INDEX($AN$22:$AN$33, ROWS($BT$4:BT14)-ROWS($AJ$22:$AJ$33)), IFERROR(INDEX($AR$22:$AR$33, ROWS($BT$4:BT14)-ROWS($AJ$22:$AJ$33)-ROWS($AN$22:$AN$33)),IFERROR(INDEX($AV$22:$AV$33, ROWS($BT$4:BT14)-ROWS($AJ$22:$AJ$33)-ROWS($AN$22:$AN$33)-ROWS($AR$22:$AR$33)),IFERROR(INDEX($AZ$22:$AZ$33, ROWS($BT$4:BT14)-ROWS($AJ$22:$AJ$33)-ROWS($AN$22:$AN$33)-ROWS($AR$22:$AR$33)-ROWS($AV$22:$AV$33)),IFERROR(INDEX($BD$22:$BD$33, ROWS($BT$4:BT14)-ROWS($AJ$22:$AJ$33)-ROWS($AN$22:$AN$33)-ROWS($AR$22:$AR$33)-ROWS($AV$22:$AV$33)-ROWS($AZ$22:$AZ$33)),IFERROR(INDEX($BH$22:$BH$33, ROWS($BT$4:BT14)-ROWS($AJ$22:$AJ$33)-ROWS($AN$22:$AN$33)-ROWS($AR$22:$AR$33)-ROWS($AV$22:$AV$33)-ROWS($AZ$22:$AZ$33)-ROWS($BD$22:$BD$33)), "")))))))</f>
        <v/>
      </c>
      <c r="BU16" s="316" t="str">
        <f t="shared" ca="1" si="33"/>
        <v/>
      </c>
      <c r="BV16" s="316" t="str">
        <f ca="1">IF(OR(BW16="",BW16=0),"",MAX(BV$5:BV15)+1)</f>
        <v/>
      </c>
      <c r="BW16" s="316" t="str">
        <f ca="1">IFERROR(INDEX($AK$22:$AK$33, ROWS($BW$4:BW14)), IFERROR(INDEX($AO$22:$AO$33, ROWS($BW$4:BW14)-ROWS($AK$22:$AK$33)), IFERROR(INDEX($AS$22:$AS$33, ROWS($BW$4:BW14)-ROWS($AK$22:$AK$33)-ROWS($AO$22:$AO$33)),IFERROR(INDEX($AW$22:$AW$33, ROWS($BW$4:BW14)-ROWS($AK$22:$AK$33)-ROWS($AO$22:$AO$33)-ROWS($AS$22:$AS$33)),IFERROR(INDEX($BA$22:$BA$33, ROWS($BW$4:BW14)-ROWS($AK$22:$AK$33)-ROWS($AO$22:$AO$33)-ROWS($AS$22:$AS$33)-ROWS($AW$22:$AW$33)),IFERROR(INDEX($BE$22:$BE$33, ROWS($BW$4:BW14)-ROWS($AK$22:$AK$33)-ROWS($AO$22:$AO$33)-ROWS($AS$22:$AS$33)-ROWS($AW$22:$AW$33)-ROWS($BA$22:$BA$33)),IFERROR(INDEX($BI$22:$BI$33, ROWS($BW$4:BW14)-ROWS($AK$22:$AK$33)-ROWS($AO$22:$AO$33)-ROWS($AS$22:$AS$33)-ROWS($AW$22:$AW$33)-ROWS($BA$22:$BA$33)-ROWS($BE$22:$BE$33)), "")))))))</f>
        <v/>
      </c>
      <c r="BX16" s="316" t="str">
        <f t="shared" ca="1" si="34"/>
        <v/>
      </c>
      <c r="BY16" s="413" t="str">
        <f t="shared" ca="1" si="35"/>
        <v/>
      </c>
      <c r="BZ16" s="412" t="str">
        <f ca="1">IF(OR(CA16="",CA16=0),"",MAX(BZ$5:BZ15)+1)</f>
        <v/>
      </c>
      <c r="CA16" s="316" t="str">
        <f ca="1">IFERROR(INDEX($AJ$38:$AJ$49, ROWS($CA$4:CA14)), IFERROR(INDEX($AN$38:$AN$49, ROWS($CA$4:CA14)-ROWS($AJ$38:$AJ$49)), IFERROR(INDEX($AR$38:$AR$49, ROWS($CA$4:CA14)-ROWS($AJ$38:$AJ$49)-ROWS($AN$38:$AN$49)),IFERROR(INDEX($AV$38:$AV$49, ROWS($CA$4:CA14)-ROWS($AJ$38:$AJ$49)-ROWS($AN$38:$AN$49)-ROWS($AR$38:$AR$49)),IFERROR(INDEX($AZ$38:$AZ$49, ROWS($CA$4:CA14)-ROWS($AJ$38:$AJ$49)-ROWS($AN$38:$AN$49)-ROWS($AR$38:$AR$49)-ROWS($AV$38:$AV$49)),IFERROR(INDEX($BD$38:$BD$49, ROWS($CA$4:CA14)-ROWS($AJ$38:$AJ$49)-ROWS($AN$38:$AN$49)-ROWS($AR$38:$AR$49)-ROWS($AV$38:$AV$49)-ROWS($AZ$38:$AZ$49)),IFERROR(INDEX($BH$38:$BH$49, ROWS($CA$4:CA14)-ROWS($AJ$38:$AJ$49)-ROWS($AN$38:$AN$49)-ROWS($AR$38:$AR$49)-ROWS($AV$38:$AV$49)-ROWS($AZ$38:$AZ$49)-ROWS($BD$38:$BD$49)), "")))))))</f>
        <v/>
      </c>
      <c r="CB16" s="316" t="str">
        <f t="shared" ca="1" si="36"/>
        <v>Paycheck 3</v>
      </c>
      <c r="CC16" s="316" t="str">
        <f ca="1">IF(OR(CD16="",CD16=0),"",MAX(CC$5:CC15)+1)</f>
        <v/>
      </c>
      <c r="CD16" s="316" t="str">
        <f ca="1">IFERROR(INDEX($AK$38:$AK$49, ROWS($CD$4:CD14)), IFERROR(INDEX($AO$38:$AO$49, ROWS($CD$4:CD14)-ROWS($AK$38:$AK$49)), IFERROR(INDEX($AS$38:$AS$49, ROWS($CD$4:CD14)-ROWS($AK$38:$AK$49)-ROWS($AO$38:$AO$49)),IFERROR(INDEX($AW$38:$AW$49, ROWS($CD$4:CD14)-ROWS($AK$38:$AK$49)-ROWS($AO$38:$AO$49)-ROWS($AS$38:$AS$49)),IFERROR(INDEX($BA$38:$BA$49, ROWS($CD$4:CD14)-ROWS($AK$38:$AK$49)-ROWS($AO$38:$AO$49)-ROWS($AS$38:$AS$49)-ROWS($AW$38:$AW$49)),IFERROR(INDEX($BE$38:$BE$49, ROWS($CD$4:CD14)-ROWS($AK$38:$AK$49)-ROWS($AO$38:$AO$49)-ROWS($AS$38:$AS$49)-ROWS($AW$38:$AW$49)-ROWS($BA$38:$BA$49)),IFERROR(INDEX($BI$38:$BI$49, ROWS($CD$4:CD14)-ROWS($AK$38:$AK$49)-ROWS($AO$38:$AO$49)-ROWS($AS$38:$AS$49)-ROWS($AW$38:$AW$49)-ROWS($BA$38:$BA$49)-ROWS($BE$38:$BE$49)), "")))))))</f>
        <v/>
      </c>
      <c r="CE16" s="316">
        <f t="shared" ca="1" si="37"/>
        <v>700</v>
      </c>
      <c r="CF16" s="413" t="str">
        <f t="shared" ca="1" si="38"/>
        <v>Income</v>
      </c>
      <c r="CG16" s="412" t="str">
        <f ca="1">IF(OR(CH16="",CH16=0),"",MAX(CG$5:CG15)+1)</f>
        <v/>
      </c>
      <c r="CH16" s="316" t="str">
        <f ca="1">IFERROR(INDEX($AJ$54:$AJ$65, ROWS($CH$4:CH14)), IFERROR(INDEX($AN$54:$AN$65, ROWS($CH$4:CH14)-ROWS($AJ$54:$AJ$65)), IFERROR(INDEX($AR$54:$AR$65, ROWS($CH$4:CH14)-ROWS($AJ$54:$AJ$65)-ROWS($AN$54:$AN$65)),IFERROR(INDEX($AV$54:$AV$65, ROWS($CH$4:CH14)-ROWS($AJ$54:$AJ$65)-ROWS($AN$54:$AN$65)-ROWS($AR$54:$AR$65)),IFERROR(INDEX($AZ$54:$AZ$65, ROWS($CH$4:CH14)-ROWS($AJ$54:$AJ$65)-ROWS($AN$54:$AN$65)-ROWS($AR$54:$AR$65)-ROWS($AV$54:$AV$65)),IFERROR(INDEX($BD$54:$BD$65, ROWS($CH$4:CH14)-ROWS($AJ$54:$AJ$65)-ROWS($AN$54:$AN$65)-ROWS($AR$54:$AR$65)-ROWS($AV$54:$AV$65)-ROWS($AZ$54:$AZ$65)),IFERROR(INDEX($BH$54:$BH$65, ROWS($CH$4:CH14)-ROWS($AJ$54:$AJ$65)-ROWS($AN$54:$AN$65)-ROWS($AR$54:$AR$65)-ROWS($AV$54:$AV$65)-ROWS($AZ$54:$AZ$65)-ROWS($BD$54:$BD$65)), "")))))))</f>
        <v/>
      </c>
      <c r="CI16" s="316" t="str">
        <f t="shared" ca="1" si="39"/>
        <v/>
      </c>
      <c r="CJ16" s="316" t="str">
        <f ca="1">IF(OR(CK16="",CK16=0),"",MAX(CJ$5:CJ15)+1)</f>
        <v/>
      </c>
      <c r="CK16" s="316" t="str">
        <f ca="1">IFERROR(INDEX($AK$54:$AK$65, ROWS($CK$4:CK14)), IFERROR(INDEX($AO$54:$AO$65, ROWS($CK$4:CK14)-ROWS($AK$54:$AK$65)), IFERROR(INDEX($AS$54:$AS$65, ROWS($CK$4:CK14)-ROWS($AK$54:$AK$65)-ROWS($AO$54:$AO$65)),IFERROR(INDEX($AW$54:$AW$65, ROWS($CK$4:CK14)-ROWS($AK$54:$AK$65)-ROWS($AO$54:$AO$65)-ROWS($AS$54:$AS$65)),IFERROR(INDEX($BA$54:$BA$65, ROWS($CK$4:CK14)-ROWS($AK$54:$AK$65)-ROWS($AO$54:$AO$65)-ROWS($AS$54:$AS$65)-ROWS($AW$54:$AW$65)),IFERROR(INDEX($BE$54:$BE$65, ROWS($CK$4:CK14)-ROWS($AK$54:$AK$65)-ROWS($AO$54:$AO$65)-ROWS($AS$54:$AS$65)-ROWS($AW$54:$AW$65)-ROWS($BA$54:$BA$65)),IFERROR(INDEX($BI$54:$BI$65, ROWS($CK$4:CK14)-ROWS($AK$54:$AK$65)-ROWS($AO$54:$AO$65)-ROWS($AS$54:$AS$65)-ROWS($AW$54:$AW$65)-ROWS($BA$54:$BA$65)-ROWS($BE$54:$BE$65)), "")))))))</f>
        <v/>
      </c>
      <c r="CL16" s="316" t="str">
        <f t="shared" ca="1" si="40"/>
        <v/>
      </c>
      <c r="CM16" s="413" t="str">
        <f t="shared" ca="1" si="41"/>
        <v/>
      </c>
      <c r="CN16" s="412" t="str">
        <f ca="1">IF(OR(CO16="",CO16=0),"",MAX(CN$5:CN15)+1)</f>
        <v/>
      </c>
      <c r="CO16" s="316" t="str">
        <f ca="1">IFERROR(INDEX($AJ$70:$AJ$81, ROWS($CO$4:CO14)), IFERROR(INDEX($AN$70:$AN$81, ROWS($CO$4:CO14)-ROWS($AJ$70:$AJ$81)), IFERROR(INDEX($AR$70:$AR$81, ROWS($CO$4:CO14)-ROWS($AJ$70:$AJ$81)-ROWS($AN$70:$AN$81)),IFERROR(INDEX($AV$70:$AV$81, ROWS($CO$4:CO14)-ROWS($AJ$70:$AJ$81)-ROWS($AN$70:$AN$81)-ROWS($AR$70:$AR$81)),IFERROR(INDEX($AZ$70:$AZ$81, ROWS($CO$4:CO14)-ROWS($AJ$70:$AJ$81)-ROWS($AN$70:$AN$81)-ROWS($AR$70:$AR$81)-ROWS($AV$70:$AV$81)),IFERROR(INDEX($BD$70:$BD$81, ROWS($CO$4:CO14)-ROWS($AJ$70:$AJ$81)-ROWS($AN$70:$AN$81)-ROWS($AR$70:$AR$81)-ROWS($AV$70:$AV$81)-ROWS($AZ$70:$AZ$81)),IFERROR(INDEX($BH$70:$BH$81, ROWS($CO$4:CO14)-ROWS($AJ$70:$AJ$81)-ROWS($AN$70:$AN$81)-ROWS($AR$70:$AR$81)-ROWS($AV$70:$AV$81)-ROWS($AZ$70:$AZ$81)-ROWS($BD$70:$BD$81)), "")))))))</f>
        <v/>
      </c>
      <c r="CP16" s="316" t="str">
        <f t="shared" ca="1" si="42"/>
        <v/>
      </c>
      <c r="CQ16" s="316" t="str">
        <f ca="1">IF(OR(CR16="",CR16=0),"",MAX(CQ$5:CQ15)+1)</f>
        <v/>
      </c>
      <c r="CR16" s="316" t="str">
        <f ca="1">IFERROR(INDEX($AK$70:$AK$81, ROWS($CR$4:CR14)), IFERROR(INDEX($AO$70:$AO$81, ROWS($CR$4:CR14)-ROWS($AK$70:$AK$81)), IFERROR(INDEX($AS$70:$AS$81, ROWS($CR$4:CR14)-ROWS($AK$70:$AK$81)-ROWS($AO$70:$AO$81)),IFERROR(INDEX($AW$70:$AW$81, ROWS($CR$4:CR14)-ROWS($AK$70:$AK$81)-ROWS($AO$70:$AO$81)-ROWS($AS$70:$AS$81)),IFERROR(INDEX($BA$70:$BA$81, ROWS($CR$4:CR14)-ROWS($AK$70:$AK$81)-ROWS($AO$70:$AO$81)-ROWS($AS$70:$AS$81)-ROWS($AW$70:$AW$81)),IFERROR(INDEX($BE$70:$BE$81, ROWS($CR$4:CR14)-ROWS($AK$70:$AK$81)-ROWS($AO$70:$AO$81)-ROWS($AS$70:$AS$81)-ROWS($AW$70:$AW$81)-ROWS($BA$70:$BA$81)),IFERROR(INDEX($BI$70:$BI$81, ROWS($CR$4:CR14)-ROWS($AK$70:$AK$81)-ROWS($AO$70:$AO$81)-ROWS($AS$70:$AS$81)-ROWS($AW$70:$AW$81)-ROWS($BA$70:$BA$81)-ROWS($BE$70:$BE$81)), "")))))))</f>
        <v/>
      </c>
      <c r="CS16" s="316" t="str">
        <f t="shared" ca="1" si="43"/>
        <v/>
      </c>
      <c r="CT16" s="413" t="str">
        <f t="shared" ca="1" si="44"/>
        <v/>
      </c>
      <c r="CU16" s="412" t="str">
        <f>IF(OR(CV16="",CV16=0),"",MAX(CU$5:CU15)+1)</f>
        <v/>
      </c>
      <c r="CV16" s="316">
        <f>IFERROR(INDEX($AJ$86:$AJ$97, ROWS($CV$4:CV14)), IFERROR(INDEX($AN$86:$AN$97, ROWS($CV$4:CV14)-ROWS($AJ$86:$AJ$97)), ""))</f>
        <v>0</v>
      </c>
      <c r="CW16" s="316" t="str">
        <f t="shared" si="45"/>
        <v/>
      </c>
      <c r="CX16" s="316" t="str">
        <f>IF(OR(CY16="",CY16=0),"",MAX(CX$5:CX15)+1)</f>
        <v/>
      </c>
      <c r="CY16" s="316">
        <f>IFERROR(INDEX($AK$86:$AK$97, ROWS($CY$4:CY14)), IFERROR(INDEX($AO$86:$AO$97, ROWS($CY$4:CY14)-ROWS($AK$86:$AK$97)), ""))</f>
        <v>0</v>
      </c>
      <c r="CZ16" s="316" t="str">
        <f t="shared" si="46"/>
        <v/>
      </c>
      <c r="DA16" s="413" t="str">
        <f t="shared" si="47"/>
        <v/>
      </c>
      <c r="DC16" s="438" t="str">
        <f ca="1">IF(OR(DD16="",DD16=0),"",MAX(DC$5:DC15)+1)</f>
        <v/>
      </c>
      <c r="DD16" s="434" t="str">
        <f t="shared" ca="1" si="48"/>
        <v/>
      </c>
      <c r="DE16" s="413" t="str">
        <f t="shared" ca="1" si="49"/>
        <v/>
      </c>
      <c r="DF16" s="431" t="str">
        <f ca="1">IF(OR(DG16="",DG16=0),"",MAX(DF$5:DF15)+1)</f>
        <v/>
      </c>
      <c r="DG16" s="412" t="str">
        <f t="shared" ca="1" si="50"/>
        <v/>
      </c>
      <c r="DH16" s="413" t="str">
        <f t="shared" ca="1" si="51"/>
        <v/>
      </c>
      <c r="DI16" s="412" t="str">
        <f t="shared" ca="1" si="52"/>
        <v/>
      </c>
      <c r="DJ16" s="413" t="str">
        <f t="shared" ca="1" si="53"/>
        <v/>
      </c>
      <c r="DK16" s="412" t="str">
        <f t="shared" ca="1" si="54"/>
        <v/>
      </c>
      <c r="DL16" s="413" t="str">
        <f t="shared" ca="1" si="55"/>
        <v/>
      </c>
    </row>
    <row r="17" spans="1:123" s="293" customFormat="1" ht="15" customHeight="1" thickBot="1" x14ac:dyDescent="0.35">
      <c r="A17" s="291">
        <f>Year!I31</f>
        <v>45151</v>
      </c>
      <c r="B17" s="290" t="str">
        <f>IF(ISERROR(MATCH(A17,event_dates,0)),"",INDEX(events,MATCH(A17,event_dates,0)))</f>
        <v/>
      </c>
      <c r="C17" s="291">
        <f>Year!J31</f>
        <v>45152</v>
      </c>
      <c r="D17" s="290" t="str">
        <f>IF(ISERROR(MATCH(C17,event_dates,0)),"",INDEX(events,MATCH(C17,event_dates,0)))</f>
        <v/>
      </c>
      <c r="E17" s="291">
        <f>Year!K31</f>
        <v>45153</v>
      </c>
      <c r="F17" s="290" t="str">
        <f>IF(ISERROR(MATCH(E17,event_dates,0)),"",INDEX(events,MATCH(E17,event_dates,0)))</f>
        <v/>
      </c>
      <c r="G17" s="291">
        <f>Year!L31</f>
        <v>45154</v>
      </c>
      <c r="H17" s="290" t="str">
        <f>IF(ISERROR(MATCH(G17,event_dates,0)),"",INDEX(events,MATCH(G17,event_dates,0)))</f>
        <v/>
      </c>
      <c r="I17" s="291">
        <f>Year!M31</f>
        <v>45155</v>
      </c>
      <c r="J17" s="290" t="str">
        <f>IF(ISERROR(MATCH(I17,event_dates,0)),"",INDEX(events,MATCH(I17,event_dates,0)))</f>
        <v/>
      </c>
      <c r="K17" s="291">
        <f>Year!N31</f>
        <v>45156</v>
      </c>
      <c r="L17" s="290" t="str">
        <f>IF(ISERROR(MATCH(K17,event_dates,0)),"",INDEX(events,MATCH(K17,event_dates,0)))</f>
        <v/>
      </c>
      <c r="M17" s="291">
        <f>Year!O31</f>
        <v>45157</v>
      </c>
      <c r="N17" s="290" t="str">
        <f>IF(ISERROR(MATCH(M17,event_dates,0)),"",INDEX(events,MATCH(M17,event_dates,0)))</f>
        <v/>
      </c>
      <c r="P17" s="295" t="str">
        <f ca="1">IF(DN46="","",DN46)</f>
        <v>D. Store Card 1 - 30</v>
      </c>
      <c r="Q17" s="295" t="str">
        <f t="shared" ref="Q17:U22" ca="1" si="58">IF(DO46="","",DO46)</f>
        <v>Groceries - 125</v>
      </c>
      <c r="R17" s="446" t="str">
        <f t="shared" ca="1" si="58"/>
        <v>Car 2 Gas - 80</v>
      </c>
      <c r="S17" s="295" t="str">
        <f t="shared" ca="1" si="58"/>
        <v>Paycheck 2 - 400</v>
      </c>
      <c r="T17" s="295" t="str">
        <f t="shared" ca="1" si="58"/>
        <v>Investment 1 - 200</v>
      </c>
      <c r="U17" s="295" t="str">
        <f t="shared" ca="1" si="58"/>
        <v>Paycheck 3 - 700</v>
      </c>
      <c r="V17" s="1156"/>
      <c r="W17" s="1157"/>
      <c r="X17" s="445"/>
      <c r="Y17"/>
      <c r="AB17" s="299"/>
      <c r="AC17" s="358" t="str">
        <f>IF('Data Entry'!B23="","",'Data Entry'!B23)</f>
        <v/>
      </c>
      <c r="AD17" s="356" t="str">
        <f>IF('Data Entry'!A23="","",'Data Entry'!A23)</f>
        <v/>
      </c>
      <c r="AE17" s="363" t="str">
        <f>IF('Data Entry'!C23="","",'Data Entry'!C23)</f>
        <v/>
      </c>
      <c r="AF17" s="402" t="str">
        <f>IF('Data Entry'!E23="","",'Data Entry'!E23)</f>
        <v/>
      </c>
      <c r="AG17" s="300"/>
      <c r="AH17"/>
      <c r="AI17" s="309">
        <f t="shared" ca="1" si="23"/>
        <v>35</v>
      </c>
      <c r="AJ17" s="310" t="str">
        <f t="shared" ca="1" si="2"/>
        <v/>
      </c>
      <c r="AK17" s="310" t="str">
        <f t="shared" ca="1" si="3"/>
        <v/>
      </c>
      <c r="AL17" s="311" t="str">
        <f t="shared" ca="1" si="4"/>
        <v/>
      </c>
      <c r="AM17" s="309">
        <f t="shared" ca="1" si="24"/>
        <v>35</v>
      </c>
      <c r="AN17" s="310" t="str">
        <f t="shared" ca="1" si="5"/>
        <v/>
      </c>
      <c r="AO17" s="310" t="str">
        <f t="shared" ca="1" si="6"/>
        <v/>
      </c>
      <c r="AP17" s="311" t="str">
        <f t="shared" ca="1" si="7"/>
        <v/>
      </c>
      <c r="AQ17" s="309" t="str">
        <f t="shared" ca="1" si="25"/>
        <v/>
      </c>
      <c r="AR17" s="310" t="str">
        <f t="shared" ca="1" si="8"/>
        <v/>
      </c>
      <c r="AS17" s="310" t="str">
        <f t="shared" ca="1" si="9"/>
        <v/>
      </c>
      <c r="AT17" s="311" t="str">
        <f t="shared" ca="1" si="10"/>
        <v/>
      </c>
      <c r="AU17" s="309" t="str">
        <f t="shared" ca="1" si="26"/>
        <v/>
      </c>
      <c r="AV17" s="310" t="str">
        <f t="shared" ca="1" si="11"/>
        <v/>
      </c>
      <c r="AW17" s="310" t="str">
        <f t="shared" ca="1" si="12"/>
        <v/>
      </c>
      <c r="AX17" s="311" t="str">
        <f t="shared" ca="1" si="13"/>
        <v/>
      </c>
      <c r="AY17" s="309" t="str">
        <f t="shared" ca="1" si="27"/>
        <v/>
      </c>
      <c r="AZ17" s="310" t="str">
        <f t="shared" ca="1" si="14"/>
        <v/>
      </c>
      <c r="BA17" s="310" t="str">
        <f t="shared" ca="1" si="15"/>
        <v/>
      </c>
      <c r="BB17" s="311" t="str">
        <f t="shared" ca="1" si="16"/>
        <v/>
      </c>
      <c r="BC17" s="309" t="str">
        <f t="shared" ca="1" si="28"/>
        <v/>
      </c>
      <c r="BD17" s="310" t="str">
        <f t="shared" ca="1" si="17"/>
        <v/>
      </c>
      <c r="BE17" s="310" t="str">
        <f t="shared" ca="1" si="18"/>
        <v/>
      </c>
      <c r="BF17" s="311" t="str">
        <f t="shared" ca="1" si="19"/>
        <v/>
      </c>
      <c r="BG17" s="309" t="str">
        <f t="shared" ca="1" si="29"/>
        <v/>
      </c>
      <c r="BH17" s="310" t="str">
        <f t="shared" ca="1" si="20"/>
        <v/>
      </c>
      <c r="BI17" s="310" t="str">
        <f t="shared" ca="1" si="21"/>
        <v/>
      </c>
      <c r="BJ17" s="311" t="str">
        <f t="shared" ca="1" si="22"/>
        <v/>
      </c>
      <c r="BL17" s="414" t="str">
        <f ca="1">IF(OR(BM17="",BM17=0),"",MAX(BL$5:BL16)+1)</f>
        <v/>
      </c>
      <c r="BM17" s="409" t="str">
        <f ca="1">IFERROR(INDEX($AJ$6:$AJ$17, ROWS(BM$4:$BM15)), IFERROR(INDEX($AN$6:$AN$17, ROWS(BM$4:$BM15)-ROWS($AJ$6:$AJ$17)), IFERROR(INDEX($AR$6:$AR$17, ROWS(BM$4:$BM15)-ROWS($AJ$6:$AJ$17)-ROWS($AN$6:$AN$17)),IFERROR(INDEX($AV$6:$AV$17, ROWS(BM$4:$BM15)-ROWS($AJ$6:$AJ$17)-ROWS($AN$6:$AN$17)-ROWS($AR$6:$AR$17)),IFERROR(INDEX($AZ$6:$AZ$17, ROWS(BM$4:$BM15)-ROWS($AJ$6:$AJ$17)-ROWS($AN$6:$AN$17)-ROWS($AR$6:$AR$17)-ROWS($AV$6:$AV$17)),IFERROR(INDEX($BD$6:$BD$17, ROWS(BM$4:$BM15)-ROWS($AJ$6:$AJ$17)-ROWS($AN$6:$AN$17)-ROWS($AR$6:$AR$17)-ROWS($AV$6:$AV$17)-ROWS($AZ$6:$AZ$17)),IFERROR(INDEX($BH$6:$BH$17, ROWS(BM$4:$BM15)-ROWS($AJ$6:$AJ$17)-ROWS($AN$6:$AN$17)-ROWS($AR$6:$AR$17)-ROWS($AV$6:$AV$17)-ROWS($AZ$6:$AZ$17)-ROWS($BD$6:$BD$17)), "")))))))</f>
        <v/>
      </c>
      <c r="BN17" s="409" t="str">
        <f t="shared" ca="1" si="30"/>
        <v/>
      </c>
      <c r="BO17" s="409" t="str">
        <f ca="1">IF(OR(BP17="",BP17=0),"",MAX(BO$5:BO16)+1)</f>
        <v/>
      </c>
      <c r="BP17" s="409" t="str">
        <f ca="1">IFERROR(INDEX($AK$6:$AK$17, ROWS($BP$4:BP15)), IFERROR(INDEX($AO$6:$AO$17, ROWS($BP$4:BP15)-ROWS($AK$6:$AK$17)), IFERROR(INDEX($AS$6:$AS$17, ROWS($BP$4:BP15)-ROWS($AK$6:$AK$17)-ROWS($AO$6:$AO$17)),IFERROR(INDEX($AW$6:$AW$17, ROWS($BP$4:BP15)-ROWS($AK$6:$AK$17)-ROWS($AO$6:$AO$17)-ROWS($AS$6:$AS$17)),IFERROR(INDEX($BA$6:$BA$17, ROWS($BP$4:BP15)-ROWS($AK$6:$AK$17)-ROWS($AO$6:$AO$17)-ROWS($AS$6:$AS$17)-ROWS($AW$6:$AW$17)),IFERROR(INDEX($BE$6:$BE$17, ROWS($BP$4:BP15)-ROWS($AK$6:$AK$17)-ROWS($AO$6:$AO$17)-ROWS($AS$6:$AS$17)-ROWS($AW$6:$AW$17)-ROWS($BA$6:$BA$17)),IFERROR(INDEX($BI$6:$BI$17, ROWS($BP$4:BP15)-ROWS($AK$6:$AK$17)-ROWS($AO$6:$AO$17)-ROWS($AS$6:$AS$17)-ROWS($AW$6:$AW$17)-ROWS($BA$6:$BA$17)-ROWS($BE$6:$BE$17)), "")))))))</f>
        <v/>
      </c>
      <c r="BQ17" s="409" t="str">
        <f t="shared" ca="1" si="31"/>
        <v/>
      </c>
      <c r="BR17" s="415" t="str">
        <f t="shared" ca="1" si="32"/>
        <v/>
      </c>
      <c r="BS17" s="414" t="str">
        <f ca="1">IF(OR(BT17="",BT17=0),"",MAX(BS$5:BS16)+1)</f>
        <v/>
      </c>
      <c r="BT17" s="409" t="str">
        <f ca="1">IFERROR(INDEX($AJ$22:$AJ$33, ROWS($BT$4:BT15)), IFERROR(INDEX($AN$22:$AN$33, ROWS($BT$4:BT15)-ROWS($AJ$22:$AJ$33)), IFERROR(INDEX($AR$22:$AR$33, ROWS($BT$4:BT15)-ROWS($AJ$22:$AJ$33)-ROWS($AN$22:$AN$33)),IFERROR(INDEX($AV$22:$AV$33, ROWS($BT$4:BT15)-ROWS($AJ$22:$AJ$33)-ROWS($AN$22:$AN$33)-ROWS($AR$22:$AR$33)),IFERROR(INDEX($AZ$22:$AZ$33, ROWS($BT$4:BT15)-ROWS($AJ$22:$AJ$33)-ROWS($AN$22:$AN$33)-ROWS($AR$22:$AR$33)-ROWS($AV$22:$AV$33)),IFERROR(INDEX($BD$22:$BD$33, ROWS($BT$4:BT15)-ROWS($AJ$22:$AJ$33)-ROWS($AN$22:$AN$33)-ROWS($AR$22:$AR$33)-ROWS($AV$22:$AV$33)-ROWS($AZ$22:$AZ$33)),IFERROR(INDEX($BH$22:$BH$33, ROWS($BT$4:BT15)-ROWS($AJ$22:$AJ$33)-ROWS($AN$22:$AN$33)-ROWS($AR$22:$AR$33)-ROWS($AV$22:$AV$33)-ROWS($AZ$22:$AZ$33)-ROWS($BD$22:$BD$33)), "")))))))</f>
        <v/>
      </c>
      <c r="BU17" s="409" t="str">
        <f t="shared" ca="1" si="33"/>
        <v/>
      </c>
      <c r="BV17" s="409" t="str">
        <f ca="1">IF(OR(BW17="",BW17=0),"",MAX(BV$5:BV16)+1)</f>
        <v/>
      </c>
      <c r="BW17" s="409" t="str">
        <f ca="1">IFERROR(INDEX($AK$22:$AK$33, ROWS($BW$4:BW15)), IFERROR(INDEX($AO$22:$AO$33, ROWS($BW$4:BW15)-ROWS($AK$22:$AK$33)), IFERROR(INDEX($AS$22:$AS$33, ROWS($BW$4:BW15)-ROWS($AK$22:$AK$33)-ROWS($AO$22:$AO$33)),IFERROR(INDEX($AW$22:$AW$33, ROWS($BW$4:BW15)-ROWS($AK$22:$AK$33)-ROWS($AO$22:$AO$33)-ROWS($AS$22:$AS$33)),IFERROR(INDEX($BA$22:$BA$33, ROWS($BW$4:BW15)-ROWS($AK$22:$AK$33)-ROWS($AO$22:$AO$33)-ROWS($AS$22:$AS$33)-ROWS($AW$22:$AW$33)),IFERROR(INDEX($BE$22:$BE$33, ROWS($BW$4:BW15)-ROWS($AK$22:$AK$33)-ROWS($AO$22:$AO$33)-ROWS($AS$22:$AS$33)-ROWS($AW$22:$AW$33)-ROWS($BA$22:$BA$33)),IFERROR(INDEX($BI$22:$BI$33, ROWS($BW$4:BW15)-ROWS($AK$22:$AK$33)-ROWS($AO$22:$AO$33)-ROWS($AS$22:$AS$33)-ROWS($AW$22:$AW$33)-ROWS($BA$22:$BA$33)-ROWS($BE$22:$BE$33)), "")))))))</f>
        <v/>
      </c>
      <c r="BX17" s="409" t="str">
        <f t="shared" ca="1" si="34"/>
        <v/>
      </c>
      <c r="BY17" s="415" t="str">
        <f t="shared" ca="1" si="35"/>
        <v/>
      </c>
      <c r="BZ17" s="414" t="str">
        <f ca="1">IF(OR(CA17="",CA17=0),"",MAX(BZ$5:BZ16)+1)</f>
        <v/>
      </c>
      <c r="CA17" s="409" t="str">
        <f ca="1">IFERROR(INDEX($AJ$38:$AJ$49, ROWS($CA$4:CA15)), IFERROR(INDEX($AN$38:$AN$49, ROWS($CA$4:CA15)-ROWS($AJ$38:$AJ$49)), IFERROR(INDEX($AR$38:$AR$49, ROWS($CA$4:CA15)-ROWS($AJ$38:$AJ$49)-ROWS($AN$38:$AN$49)),IFERROR(INDEX($AV$38:$AV$49, ROWS($CA$4:CA15)-ROWS($AJ$38:$AJ$49)-ROWS($AN$38:$AN$49)-ROWS($AR$38:$AR$49)),IFERROR(INDEX($AZ$38:$AZ$49, ROWS($CA$4:CA15)-ROWS($AJ$38:$AJ$49)-ROWS($AN$38:$AN$49)-ROWS($AR$38:$AR$49)-ROWS($AV$38:$AV$49)),IFERROR(INDEX($BD$38:$BD$49, ROWS($CA$4:CA15)-ROWS($AJ$38:$AJ$49)-ROWS($AN$38:$AN$49)-ROWS($AR$38:$AR$49)-ROWS($AV$38:$AV$49)-ROWS($AZ$38:$AZ$49)),IFERROR(INDEX($BH$38:$BH$49, ROWS($CA$4:CA15)-ROWS($AJ$38:$AJ$49)-ROWS($AN$38:$AN$49)-ROWS($AR$38:$AR$49)-ROWS($AV$38:$AV$49)-ROWS($AZ$38:$AZ$49)-ROWS($BD$38:$BD$49)), "")))))))</f>
        <v/>
      </c>
      <c r="CB17" s="409" t="str">
        <f t="shared" ca="1" si="36"/>
        <v>Cellular</v>
      </c>
      <c r="CC17" s="409" t="str">
        <f ca="1">IF(OR(CD17="",CD17=0),"",MAX(CC$5:CC16)+1)</f>
        <v/>
      </c>
      <c r="CD17" s="409" t="str">
        <f ca="1">IFERROR(INDEX($AK$38:$AK$49, ROWS($CD$4:CD15)), IFERROR(INDEX($AO$38:$AO$49, ROWS($CD$4:CD15)-ROWS($AK$38:$AK$49)), IFERROR(INDEX($AS$38:$AS$49, ROWS($CD$4:CD15)-ROWS($AK$38:$AK$49)-ROWS($AO$38:$AO$49)),IFERROR(INDEX($AW$38:$AW$49, ROWS($CD$4:CD15)-ROWS($AK$38:$AK$49)-ROWS($AO$38:$AO$49)-ROWS($AS$38:$AS$49)),IFERROR(INDEX($BA$38:$BA$49, ROWS($CD$4:CD15)-ROWS($AK$38:$AK$49)-ROWS($AO$38:$AO$49)-ROWS($AS$38:$AS$49)-ROWS($AW$38:$AW$49)),IFERROR(INDEX($BE$38:$BE$49, ROWS($CD$4:CD15)-ROWS($AK$38:$AK$49)-ROWS($AO$38:$AO$49)-ROWS($AS$38:$AS$49)-ROWS($AW$38:$AW$49)-ROWS($BA$38:$BA$49)),IFERROR(INDEX($BI$38:$BI$49, ROWS($CD$4:CD15)-ROWS($AK$38:$AK$49)-ROWS($AO$38:$AO$49)-ROWS($AS$38:$AS$49)-ROWS($AW$38:$AW$49)-ROWS($BA$38:$BA$49)-ROWS($BE$38:$BE$49)), "")))))))</f>
        <v/>
      </c>
      <c r="CE17" s="409">
        <f t="shared" ca="1" si="37"/>
        <v>225</v>
      </c>
      <c r="CF17" s="415" t="str">
        <f t="shared" ca="1" si="38"/>
        <v/>
      </c>
      <c r="CG17" s="414" t="str">
        <f ca="1">IF(OR(CH17="",CH17=0),"",MAX(CG$5:CG16)+1)</f>
        <v/>
      </c>
      <c r="CH17" s="409" t="str">
        <f ca="1">IFERROR(INDEX($AJ$54:$AJ$65, ROWS($CH$4:CH15)), IFERROR(INDEX($AN$54:$AN$65, ROWS($CH$4:CH15)-ROWS($AJ$54:$AJ$65)), IFERROR(INDEX($AR$54:$AR$65, ROWS($CH$4:CH15)-ROWS($AJ$54:$AJ$65)-ROWS($AN$54:$AN$65)),IFERROR(INDEX($AV$54:$AV$65, ROWS($CH$4:CH15)-ROWS($AJ$54:$AJ$65)-ROWS($AN$54:$AN$65)-ROWS($AR$54:$AR$65)),IFERROR(INDEX($AZ$54:$AZ$65, ROWS($CH$4:CH15)-ROWS($AJ$54:$AJ$65)-ROWS($AN$54:$AN$65)-ROWS($AR$54:$AR$65)-ROWS($AV$54:$AV$65)),IFERROR(INDEX($BD$54:$BD$65, ROWS($CH$4:CH15)-ROWS($AJ$54:$AJ$65)-ROWS($AN$54:$AN$65)-ROWS($AR$54:$AR$65)-ROWS($AV$54:$AV$65)-ROWS($AZ$54:$AZ$65)),IFERROR(INDEX($BH$54:$BH$65, ROWS($CH$4:CH15)-ROWS($AJ$54:$AJ$65)-ROWS($AN$54:$AN$65)-ROWS($AR$54:$AR$65)-ROWS($AV$54:$AV$65)-ROWS($AZ$54:$AZ$65)-ROWS($BD$54:$BD$65)), "")))))))</f>
        <v/>
      </c>
      <c r="CI17" s="409" t="str">
        <f t="shared" ca="1" si="39"/>
        <v/>
      </c>
      <c r="CJ17" s="409" t="str">
        <f ca="1">IF(OR(CK17="",CK17=0),"",MAX(CJ$5:CJ16)+1)</f>
        <v/>
      </c>
      <c r="CK17" s="409" t="str">
        <f ca="1">IFERROR(INDEX($AK$54:$AK$65, ROWS($CK$4:CK15)), IFERROR(INDEX($AO$54:$AO$65, ROWS($CK$4:CK15)-ROWS($AK$54:$AK$65)), IFERROR(INDEX($AS$54:$AS$65, ROWS($CK$4:CK15)-ROWS($AK$54:$AK$65)-ROWS($AO$54:$AO$65)),IFERROR(INDEX($AW$54:$AW$65, ROWS($CK$4:CK15)-ROWS($AK$54:$AK$65)-ROWS($AO$54:$AO$65)-ROWS($AS$54:$AS$65)),IFERROR(INDEX($BA$54:$BA$65, ROWS($CK$4:CK15)-ROWS($AK$54:$AK$65)-ROWS($AO$54:$AO$65)-ROWS($AS$54:$AS$65)-ROWS($AW$54:$AW$65)),IFERROR(INDEX($BE$54:$BE$65, ROWS($CK$4:CK15)-ROWS($AK$54:$AK$65)-ROWS($AO$54:$AO$65)-ROWS($AS$54:$AS$65)-ROWS($AW$54:$AW$65)-ROWS($BA$54:$BA$65)),IFERROR(INDEX($BI$54:$BI$65, ROWS($CK$4:CK15)-ROWS($AK$54:$AK$65)-ROWS($AO$54:$AO$65)-ROWS($AS$54:$AS$65)-ROWS($AW$54:$AW$65)-ROWS($BA$54:$BA$65)-ROWS($BE$54:$BE$65)), "")))))))</f>
        <v/>
      </c>
      <c r="CL17" s="409" t="str">
        <f t="shared" ca="1" si="40"/>
        <v/>
      </c>
      <c r="CM17" s="415" t="str">
        <f t="shared" ca="1" si="41"/>
        <v/>
      </c>
      <c r="CN17" s="414" t="str">
        <f ca="1">IF(OR(CO17="",CO17=0),"",MAX(CN$5:CN16)+1)</f>
        <v/>
      </c>
      <c r="CO17" s="409" t="str">
        <f ca="1">IFERROR(INDEX($AJ$70:$AJ$81, ROWS($CO$4:CO15)), IFERROR(INDEX($AN$70:$AN$81, ROWS($CO$4:CO15)-ROWS($AJ$70:$AJ$81)), IFERROR(INDEX($AR$70:$AR$81, ROWS($CO$4:CO15)-ROWS($AJ$70:$AJ$81)-ROWS($AN$70:$AN$81)),IFERROR(INDEX($AV$70:$AV$81, ROWS($CO$4:CO15)-ROWS($AJ$70:$AJ$81)-ROWS($AN$70:$AN$81)-ROWS($AR$70:$AR$81)),IFERROR(INDEX($AZ$70:$AZ$81, ROWS($CO$4:CO15)-ROWS($AJ$70:$AJ$81)-ROWS($AN$70:$AN$81)-ROWS($AR$70:$AR$81)-ROWS($AV$70:$AV$81)),IFERROR(INDEX($BD$70:$BD$81, ROWS($CO$4:CO15)-ROWS($AJ$70:$AJ$81)-ROWS($AN$70:$AN$81)-ROWS($AR$70:$AR$81)-ROWS($AV$70:$AV$81)-ROWS($AZ$70:$AZ$81)),IFERROR(INDEX($BH$70:$BH$81, ROWS($CO$4:CO15)-ROWS($AJ$70:$AJ$81)-ROWS($AN$70:$AN$81)-ROWS($AR$70:$AR$81)-ROWS($AV$70:$AV$81)-ROWS($AZ$70:$AZ$81)-ROWS($BD$70:$BD$81)), "")))))))</f>
        <v/>
      </c>
      <c r="CP17" s="409" t="str">
        <f t="shared" ca="1" si="42"/>
        <v/>
      </c>
      <c r="CQ17" s="409" t="str">
        <f ca="1">IF(OR(CR17="",CR17=0),"",MAX(CQ$5:CQ16)+1)</f>
        <v/>
      </c>
      <c r="CR17" s="409" t="str">
        <f ca="1">IFERROR(INDEX($AK$70:$AK$81, ROWS($CR$4:CR15)), IFERROR(INDEX($AO$70:$AO$81, ROWS($CR$4:CR15)-ROWS($AK$70:$AK$81)), IFERROR(INDEX($AS$70:$AS$81, ROWS($CR$4:CR15)-ROWS($AK$70:$AK$81)-ROWS($AO$70:$AO$81)),IFERROR(INDEX($AW$70:$AW$81, ROWS($CR$4:CR15)-ROWS($AK$70:$AK$81)-ROWS($AO$70:$AO$81)-ROWS($AS$70:$AS$81)),IFERROR(INDEX($BA$70:$BA$81, ROWS($CR$4:CR15)-ROWS($AK$70:$AK$81)-ROWS($AO$70:$AO$81)-ROWS($AS$70:$AS$81)-ROWS($AW$70:$AW$81)),IFERROR(INDEX($BE$70:$BE$81, ROWS($CR$4:CR15)-ROWS($AK$70:$AK$81)-ROWS($AO$70:$AO$81)-ROWS($AS$70:$AS$81)-ROWS($AW$70:$AW$81)-ROWS($BA$70:$BA$81)),IFERROR(INDEX($BI$70:$BI$81, ROWS($CR$4:CR15)-ROWS($AK$70:$AK$81)-ROWS($AO$70:$AO$81)-ROWS($AS$70:$AS$81)-ROWS($AW$70:$AW$81)-ROWS($BA$70:$BA$81)-ROWS($BE$70:$BE$81)), "")))))))</f>
        <v/>
      </c>
      <c r="CS17" s="409" t="str">
        <f t="shared" ca="1" si="43"/>
        <v/>
      </c>
      <c r="CT17" s="415" t="str">
        <f t="shared" ca="1" si="44"/>
        <v/>
      </c>
      <c r="CU17" s="414" t="str">
        <f>IF(OR(CV17="",CV17=0),"",MAX(CU$5:CU16)+1)</f>
        <v/>
      </c>
      <c r="CV17" s="409">
        <f>IFERROR(INDEX($AJ$86:$AJ$97, ROWS($CV$4:CV15)), IFERROR(INDEX($AN$86:$AN$97, ROWS($CV$4:CV15)-ROWS($AJ$86:$AJ$97)), ""))</f>
        <v>0</v>
      </c>
      <c r="CW17" s="409" t="str">
        <f t="shared" si="45"/>
        <v/>
      </c>
      <c r="CX17" s="409" t="str">
        <f>IF(OR(CY17="",CY17=0),"",MAX(CX$5:CX16)+1)</f>
        <v/>
      </c>
      <c r="CY17" s="409">
        <f>IFERROR(INDEX($AK$86:$AK$97, ROWS($CY$4:CY15)), IFERROR(INDEX($AO$86:$AO$97, ROWS($CY$4:CY15)-ROWS($AK$86:$AK$97)), ""))</f>
        <v>0</v>
      </c>
      <c r="CZ17" s="409" t="str">
        <f t="shared" si="46"/>
        <v/>
      </c>
      <c r="DA17" s="415" t="str">
        <f t="shared" si="47"/>
        <v/>
      </c>
      <c r="DC17" s="438" t="str">
        <f ca="1">IF(OR(DD17="",DD17=0),"",MAX(DC$5:DC16)+1)</f>
        <v/>
      </c>
      <c r="DD17" s="435" t="str">
        <f t="shared" ca="1" si="48"/>
        <v/>
      </c>
      <c r="DE17" s="413" t="str">
        <f t="shared" ca="1" si="49"/>
        <v/>
      </c>
      <c r="DF17" s="432" t="str">
        <f ca="1">IF(OR(DG17="",DG17=0),"",MAX(DF$5:DF16)+1)</f>
        <v/>
      </c>
      <c r="DG17" s="414" t="str">
        <f t="shared" ca="1" si="50"/>
        <v/>
      </c>
      <c r="DH17" s="415" t="str">
        <f t="shared" ca="1" si="51"/>
        <v/>
      </c>
      <c r="DI17" s="414" t="str">
        <f t="shared" ca="1" si="52"/>
        <v/>
      </c>
      <c r="DJ17" s="413" t="str">
        <f t="shared" ca="1" si="53"/>
        <v/>
      </c>
      <c r="DK17" s="414" t="str">
        <f t="shared" ca="1" si="54"/>
        <v/>
      </c>
      <c r="DL17" s="415" t="str">
        <f t="shared" ca="1" si="55"/>
        <v/>
      </c>
      <c r="DN17" s="292"/>
      <c r="DO17" s="292"/>
      <c r="DP17" s="292"/>
      <c r="DQ17" s="292"/>
      <c r="DR17" s="292"/>
      <c r="DS17" s="292"/>
    </row>
    <row r="18" spans="1:123" s="292" customFormat="1" ht="15" customHeight="1" x14ac:dyDescent="0.3">
      <c r="A18" s="1181" t="str">
        <f ca="1">IF(ISERROR(MATCH(A17,event_dates,0)+MATCH(A17,OFFSET(event_dates,MATCH(A17,event_dates,0),0,500,1),0)),"",INDEX(events,MATCH(A17,event_dates,0)+MATCH(A17,OFFSET(event_dates,MATCH(A17,event_dates,0),0,500,1),0)))</f>
        <v/>
      </c>
      <c r="B18" s="1182"/>
      <c r="C18" s="1181" t="str">
        <f ca="1">IF(ISERROR(MATCH(C17,event_dates,0)+MATCH(C17,OFFSET(event_dates,MATCH(C17,event_dates,0),0,500,1),0)),"",INDEX(events,MATCH(C17,event_dates,0)+MATCH(C17,OFFSET(event_dates,MATCH(C17,event_dates,0),0,500,1),0)))</f>
        <v/>
      </c>
      <c r="D18" s="1182"/>
      <c r="E18" s="1181" t="str">
        <f ca="1">IF(ISERROR(MATCH(E17,event_dates,0)+MATCH(E17,OFFSET(event_dates,MATCH(E17,event_dates,0),0,500,1),0)),"",INDEX(events,MATCH(E17,event_dates,0)+MATCH(E17,OFFSET(event_dates,MATCH(E17,event_dates,0),0,500,1),0)))</f>
        <v/>
      </c>
      <c r="F18" s="1182"/>
      <c r="G18" s="1181" t="str">
        <f ca="1">IF(ISERROR(MATCH(G17,event_dates,0)+MATCH(G17,OFFSET(event_dates,MATCH(G17,event_dates,0),0,500,1),0)),"",INDEX(events,MATCH(G17,event_dates,0)+MATCH(G17,OFFSET(event_dates,MATCH(G17,event_dates,0),0,500,1),0)))</f>
        <v/>
      </c>
      <c r="H18" s="1182"/>
      <c r="I18" s="1181" t="str">
        <f ca="1">IF(ISERROR(MATCH(I17,event_dates,0)+MATCH(I17,OFFSET(event_dates,MATCH(I17,event_dates,0),0,500,1),0)),"",INDEX(events,MATCH(I17,event_dates,0)+MATCH(I17,OFFSET(event_dates,MATCH(I17,event_dates,0),0,500,1),0)))</f>
        <v/>
      </c>
      <c r="J18" s="1182"/>
      <c r="K18" s="1181" t="str">
        <f ca="1">IF(ISERROR(MATCH(K17,event_dates,0)+MATCH(K17,OFFSET(event_dates,MATCH(K17,event_dates,0),0,500,1),0)),"",INDEX(events,MATCH(K17,event_dates,0)+MATCH(K17,OFFSET(event_dates,MATCH(K17,event_dates,0),0,500,1),0)))</f>
        <v/>
      </c>
      <c r="L18" s="1182"/>
      <c r="M18" s="1181" t="str">
        <f ca="1">IF(ISERROR(MATCH(M17,event_dates,0)+MATCH(M17,OFFSET(event_dates,MATCH(M17,event_dates,0),0,500,1),0)),"",INDEX(events,MATCH(M17,event_dates,0)+MATCH(M17,OFFSET(event_dates,MATCH(M17,event_dates,0),0,500,1),0)))</f>
        <v/>
      </c>
      <c r="N18" s="1182"/>
      <c r="P18" s="295" t="str">
        <f t="shared" ref="P18:P22" ca="1" si="59">IF(DN47="","",DN47)</f>
        <v>Roth IRA - 100</v>
      </c>
      <c r="Q18" s="295" t="str">
        <f t="shared" ca="1" si="58"/>
        <v>D. Store Card 2 - 30</v>
      </c>
      <c r="R18" s="295" t="str">
        <f t="shared" ca="1" si="58"/>
        <v>Car Payment 1 - 350</v>
      </c>
      <c r="S18" s="296" t="str">
        <f t="shared" ca="1" si="58"/>
        <v>Paycheck 1 - 850</v>
      </c>
      <c r="T18" s="295" t="str">
        <f t="shared" ca="1" si="58"/>
        <v/>
      </c>
      <c r="U18" s="295" t="str">
        <f t="shared" ca="1" si="58"/>
        <v/>
      </c>
      <c r="V18" s="1158" t="s">
        <v>502</v>
      </c>
      <c r="W18" s="1159"/>
      <c r="X18" s="445">
        <f ca="1">IF(DP52="",0,DP52)</f>
        <v>1264.95</v>
      </c>
      <c r="Y18"/>
      <c r="AB18" s="299"/>
      <c r="AC18" s="358" t="str">
        <f>IF('Data Entry'!B24="","",'Data Entry'!B24)</f>
        <v/>
      </c>
      <c r="AD18" s="356" t="str">
        <f>IF('Data Entry'!A24="","",'Data Entry'!A24)</f>
        <v/>
      </c>
      <c r="AE18" s="363" t="str">
        <f>IF('Data Entry'!C24="","",'Data Entry'!C24)</f>
        <v/>
      </c>
      <c r="AF18" s="402" t="str">
        <f>IF('Data Entry'!E24="","",'Data Entry'!E24)</f>
        <v/>
      </c>
      <c r="AG18" s="300"/>
      <c r="AH18"/>
      <c r="AI18"/>
      <c r="AJ18"/>
      <c r="AK18"/>
      <c r="AL18"/>
      <c r="BL18" s="412" t="str">
        <f ca="1">IF(OR(BM18="",BM18=0),"",MAX(BL$5:BL17)+1)</f>
        <v/>
      </c>
      <c r="BM18" s="316" t="str">
        <f ca="1">IFERROR(INDEX($AJ$6:$AJ$17, ROWS(BM$4:$BM16)), IFERROR(INDEX($AN$6:$AN$17, ROWS(BM$4:$BM16)-ROWS($AJ$6:$AJ$17)), IFERROR(INDEX($AR$6:$AR$17, ROWS(BM$4:$BM16)-ROWS($AJ$6:$AJ$17)-ROWS($AN$6:$AN$17)),IFERROR(INDEX($AV$6:$AV$17, ROWS(BM$4:$BM16)-ROWS($AJ$6:$AJ$17)-ROWS($AN$6:$AN$17)-ROWS($AR$6:$AR$17)),IFERROR(INDEX($AZ$6:$AZ$17, ROWS(BM$4:$BM16)-ROWS($AJ$6:$AJ$17)-ROWS($AN$6:$AN$17)-ROWS($AR$6:$AR$17)-ROWS($AV$6:$AV$17)),IFERROR(INDEX($BD$6:$BD$17, ROWS(BM$4:$BM16)-ROWS($AJ$6:$AJ$17)-ROWS($AN$6:$AN$17)-ROWS($AR$6:$AR$17)-ROWS($AV$6:$AV$17)-ROWS($AZ$6:$AZ$17)),IFERROR(INDEX($BH$6:$BH$17, ROWS(BM$4:$BM16)-ROWS($AJ$6:$AJ$17)-ROWS($AN$6:$AN$17)-ROWS($AR$6:$AR$17)-ROWS($AV$6:$AV$17)-ROWS($AZ$6:$AZ$17)-ROWS($BD$6:$BD$17)), "")))))))</f>
        <v/>
      </c>
      <c r="BN18" s="316" t="str">
        <f t="shared" ca="1" si="30"/>
        <v/>
      </c>
      <c r="BO18" s="316" t="str">
        <f ca="1">IF(OR(BP18="",BP18=0),"",MAX(BO$5:BO17)+1)</f>
        <v/>
      </c>
      <c r="BP18" s="316" t="str">
        <f ca="1">IFERROR(INDEX($AK$6:$AK$17, ROWS($BP$4:BP16)), IFERROR(INDEX($AO$6:$AO$17, ROWS($BP$4:BP16)-ROWS($AK$6:$AK$17)), IFERROR(INDEX($AS$6:$AS$17, ROWS($BP$4:BP16)-ROWS($AK$6:$AK$17)-ROWS($AO$6:$AO$17)),IFERROR(INDEX($AW$6:$AW$17, ROWS($BP$4:BP16)-ROWS($AK$6:$AK$17)-ROWS($AO$6:$AO$17)-ROWS($AS$6:$AS$17)),IFERROR(INDEX($BA$6:$BA$17, ROWS($BP$4:BP16)-ROWS($AK$6:$AK$17)-ROWS($AO$6:$AO$17)-ROWS($AS$6:$AS$17)-ROWS($AW$6:$AW$17)),IFERROR(INDEX($BE$6:$BE$17, ROWS($BP$4:BP16)-ROWS($AK$6:$AK$17)-ROWS($AO$6:$AO$17)-ROWS($AS$6:$AS$17)-ROWS($AW$6:$AW$17)-ROWS($BA$6:$BA$17)),IFERROR(INDEX($BI$6:$BI$17, ROWS($BP$4:BP16)-ROWS($AK$6:$AK$17)-ROWS($AO$6:$AO$17)-ROWS($AS$6:$AS$17)-ROWS($AW$6:$AW$17)-ROWS($BA$6:$BA$17)-ROWS($BE$6:$BE$17)), "")))))))</f>
        <v/>
      </c>
      <c r="BQ18" s="316" t="str">
        <f t="shared" ca="1" si="31"/>
        <v/>
      </c>
      <c r="BR18" s="413" t="str">
        <f t="shared" ca="1" si="32"/>
        <v/>
      </c>
      <c r="BS18" s="412">
        <f ca="1">IF(OR(BT18="",BT18=0),"",MAX(BS$5:BS17)+1)</f>
        <v>3</v>
      </c>
      <c r="BT18" s="316" t="str">
        <f ca="1">IFERROR(INDEX($AJ$22:$AJ$33, ROWS($BT$4:BT16)), IFERROR(INDEX($AN$22:$AN$33, ROWS($BT$4:BT16)-ROWS($AJ$22:$AJ$33)), IFERROR(INDEX($AR$22:$AR$33, ROWS($BT$4:BT16)-ROWS($AJ$22:$AJ$33)-ROWS($AN$22:$AN$33)),IFERROR(INDEX($AV$22:$AV$33, ROWS($BT$4:BT16)-ROWS($AJ$22:$AJ$33)-ROWS($AN$22:$AN$33)-ROWS($AR$22:$AR$33)),IFERROR(INDEX($AZ$22:$AZ$33, ROWS($BT$4:BT16)-ROWS($AJ$22:$AJ$33)-ROWS($AN$22:$AN$33)-ROWS($AR$22:$AR$33)-ROWS($AV$22:$AV$33)),IFERROR(INDEX($BD$22:$BD$33, ROWS($BT$4:BT16)-ROWS($AJ$22:$AJ$33)-ROWS($AN$22:$AN$33)-ROWS($AR$22:$AR$33)-ROWS($AV$22:$AV$33)-ROWS($AZ$22:$AZ$33)),IFERROR(INDEX($BH$22:$BH$33, ROWS($BT$4:BT16)-ROWS($AJ$22:$AJ$33)-ROWS($AN$22:$AN$33)-ROWS($AR$22:$AR$33)-ROWS($AV$22:$AV$33)-ROWS($AZ$22:$AZ$33)-ROWS($BD$22:$BD$33)), "")))))))</f>
        <v>Paycheck 2</v>
      </c>
      <c r="BU18" s="316" t="str">
        <f t="shared" ca="1" si="33"/>
        <v/>
      </c>
      <c r="BV18" s="316">
        <f ca="1">IF(OR(BW18="",BW18=0),"",MAX(BV$5:BV17)+1)</f>
        <v>3</v>
      </c>
      <c r="BW18" s="316">
        <f ca="1">IFERROR(INDEX($AK$22:$AK$33, ROWS($BW$4:BW16)), IFERROR(INDEX($AO$22:$AO$33, ROWS($BW$4:BW16)-ROWS($AK$22:$AK$33)), IFERROR(INDEX($AS$22:$AS$33, ROWS($BW$4:BW16)-ROWS($AK$22:$AK$33)-ROWS($AO$22:$AO$33)),IFERROR(INDEX($AW$22:$AW$33, ROWS($BW$4:BW16)-ROWS($AK$22:$AK$33)-ROWS($AO$22:$AO$33)-ROWS($AS$22:$AS$33)),IFERROR(INDEX($BA$22:$BA$33, ROWS($BW$4:BW16)-ROWS($AK$22:$AK$33)-ROWS($AO$22:$AO$33)-ROWS($AS$22:$AS$33)-ROWS($AW$22:$AW$33)),IFERROR(INDEX($BE$22:$BE$33, ROWS($BW$4:BW16)-ROWS($AK$22:$AK$33)-ROWS($AO$22:$AO$33)-ROWS($AS$22:$AS$33)-ROWS($AW$22:$AW$33)-ROWS($BA$22:$BA$33)),IFERROR(INDEX($BI$22:$BI$33, ROWS($BW$4:BW16)-ROWS($AK$22:$AK$33)-ROWS($AO$22:$AO$33)-ROWS($AS$22:$AS$33)-ROWS($AW$22:$AW$33)-ROWS($BA$22:$BA$33)-ROWS($BE$22:$BE$33)), "")))))))</f>
        <v>400</v>
      </c>
      <c r="BX18" s="316" t="str">
        <f t="shared" ca="1" si="34"/>
        <v/>
      </c>
      <c r="BY18" s="413" t="str">
        <f t="shared" ca="1" si="35"/>
        <v/>
      </c>
      <c r="BZ18" s="412">
        <f ca="1">IF(OR(CA18="",CA18=0),"",MAX(BZ$5:BZ17)+1)</f>
        <v>3</v>
      </c>
      <c r="CA18" s="316" t="str">
        <f ca="1">IFERROR(INDEX($AJ$38:$AJ$49, ROWS($CA$4:CA16)), IFERROR(INDEX($AN$38:$AN$49, ROWS($CA$4:CA16)-ROWS($AJ$38:$AJ$49)), IFERROR(INDEX($AR$38:$AR$49, ROWS($CA$4:CA16)-ROWS($AJ$38:$AJ$49)-ROWS($AN$38:$AN$49)),IFERROR(INDEX($AV$38:$AV$49, ROWS($CA$4:CA16)-ROWS($AJ$38:$AJ$49)-ROWS($AN$38:$AN$49)-ROWS($AR$38:$AR$49)),IFERROR(INDEX($AZ$38:$AZ$49, ROWS($CA$4:CA16)-ROWS($AJ$38:$AJ$49)-ROWS($AN$38:$AN$49)-ROWS($AR$38:$AR$49)-ROWS($AV$38:$AV$49)),IFERROR(INDEX($BD$38:$BD$49, ROWS($CA$4:CA16)-ROWS($AJ$38:$AJ$49)-ROWS($AN$38:$AN$49)-ROWS($AR$38:$AR$49)-ROWS($AV$38:$AV$49)-ROWS($AZ$38:$AZ$49)),IFERROR(INDEX($BH$38:$BH$49, ROWS($CA$4:CA16)-ROWS($AJ$38:$AJ$49)-ROWS($AN$38:$AN$49)-ROWS($AR$38:$AR$49)-ROWS($AV$38:$AV$49)-ROWS($AZ$38:$AZ$49)-ROWS($BD$38:$BD$49)), "")))))))</f>
        <v>Paycheck 2</v>
      </c>
      <c r="CB18" s="316" t="str">
        <f t="shared" ca="1" si="36"/>
        <v>Credit Card 2</v>
      </c>
      <c r="CC18" s="316">
        <f ca="1">IF(OR(CD18="",CD18=0),"",MAX(CC$5:CC17)+1)</f>
        <v>3</v>
      </c>
      <c r="CD18" s="316">
        <f ca="1">IFERROR(INDEX($AK$38:$AK$49, ROWS($CD$4:CD16)), IFERROR(INDEX($AO$38:$AO$49, ROWS($CD$4:CD16)-ROWS($AK$38:$AK$49)), IFERROR(INDEX($AS$38:$AS$49, ROWS($CD$4:CD16)-ROWS($AK$38:$AK$49)-ROWS($AO$38:$AO$49)),IFERROR(INDEX($AW$38:$AW$49, ROWS($CD$4:CD16)-ROWS($AK$38:$AK$49)-ROWS($AO$38:$AO$49)-ROWS($AS$38:$AS$49)),IFERROR(INDEX($BA$38:$BA$49, ROWS($CD$4:CD16)-ROWS($AK$38:$AK$49)-ROWS($AO$38:$AO$49)-ROWS($AS$38:$AS$49)-ROWS($AW$38:$AW$49)),IFERROR(INDEX($BE$38:$BE$49, ROWS($CD$4:CD16)-ROWS($AK$38:$AK$49)-ROWS($AO$38:$AO$49)-ROWS($AS$38:$AS$49)-ROWS($AW$38:$AW$49)-ROWS($BA$38:$BA$49)),IFERROR(INDEX($BI$38:$BI$49, ROWS($CD$4:CD16)-ROWS($AK$38:$AK$49)-ROWS($AO$38:$AO$49)-ROWS($AS$38:$AS$49)-ROWS($AW$38:$AW$49)-ROWS($BA$38:$BA$49)-ROWS($BE$38:$BE$49)), "")))))))</f>
        <v>400</v>
      </c>
      <c r="CE18" s="316">
        <f t="shared" ca="1" si="37"/>
        <v>60</v>
      </c>
      <c r="CF18" s="413" t="str">
        <f t="shared" ca="1" si="38"/>
        <v/>
      </c>
      <c r="CG18" s="412">
        <f ca="1">IF(OR(CH18="",CH18=0),"",MAX(CG$5:CG17)+1)</f>
        <v>2</v>
      </c>
      <c r="CH18" s="316" t="str">
        <f ca="1">IFERROR(INDEX($AJ$54:$AJ$65, ROWS($CH$4:CH16)), IFERROR(INDEX($AN$54:$AN$65, ROWS($CH$4:CH16)-ROWS($AJ$54:$AJ$65)), IFERROR(INDEX($AR$54:$AR$65, ROWS($CH$4:CH16)-ROWS($AJ$54:$AJ$65)-ROWS($AN$54:$AN$65)),IFERROR(INDEX($AV$54:$AV$65, ROWS($CH$4:CH16)-ROWS($AJ$54:$AJ$65)-ROWS($AN$54:$AN$65)-ROWS($AR$54:$AR$65)),IFERROR(INDEX($AZ$54:$AZ$65, ROWS($CH$4:CH16)-ROWS($AJ$54:$AJ$65)-ROWS($AN$54:$AN$65)-ROWS($AR$54:$AR$65)-ROWS($AV$54:$AV$65)),IFERROR(INDEX($BD$54:$BD$65, ROWS($CH$4:CH16)-ROWS($AJ$54:$AJ$65)-ROWS($AN$54:$AN$65)-ROWS($AR$54:$AR$65)-ROWS($AV$54:$AV$65)-ROWS($AZ$54:$AZ$65)),IFERROR(INDEX($BH$54:$BH$65, ROWS($CH$4:CH16)-ROWS($AJ$54:$AJ$65)-ROWS($AN$54:$AN$65)-ROWS($AR$54:$AR$65)-ROWS($AV$54:$AV$65)-ROWS($AZ$54:$AZ$65)-ROWS($BD$54:$BD$65)), "")))))))</f>
        <v>Paycheck 2</v>
      </c>
      <c r="CI18" s="316" t="str">
        <f t="shared" ca="1" si="39"/>
        <v/>
      </c>
      <c r="CJ18" s="316">
        <f ca="1">IF(OR(CK18="",CK18=0),"",MAX(CJ$5:CJ17)+1)</f>
        <v>2</v>
      </c>
      <c r="CK18" s="316">
        <f ca="1">IFERROR(INDEX($AK$54:$AK$65, ROWS($CK$4:CK16)), IFERROR(INDEX($AO$54:$AO$65, ROWS($CK$4:CK16)-ROWS($AK$54:$AK$65)), IFERROR(INDEX($AS$54:$AS$65, ROWS($CK$4:CK16)-ROWS($AK$54:$AK$65)-ROWS($AO$54:$AO$65)),IFERROR(INDEX($AW$54:$AW$65, ROWS($CK$4:CK16)-ROWS($AK$54:$AK$65)-ROWS($AO$54:$AO$65)-ROWS($AS$54:$AS$65)),IFERROR(INDEX($BA$54:$BA$65, ROWS($CK$4:CK16)-ROWS($AK$54:$AK$65)-ROWS($AO$54:$AO$65)-ROWS($AS$54:$AS$65)-ROWS($AW$54:$AW$65)),IFERROR(INDEX($BE$54:$BE$65, ROWS($CK$4:CK16)-ROWS($AK$54:$AK$65)-ROWS($AO$54:$AO$65)-ROWS($AS$54:$AS$65)-ROWS($AW$54:$AW$65)-ROWS($BA$54:$BA$65)),IFERROR(INDEX($BI$54:$BI$65, ROWS($CK$4:CK16)-ROWS($AK$54:$AK$65)-ROWS($AO$54:$AO$65)-ROWS($AS$54:$AS$65)-ROWS($AW$54:$AW$65)-ROWS($BA$54:$BA$65)-ROWS($BE$54:$BE$65)), "")))))))</f>
        <v>400</v>
      </c>
      <c r="CL18" s="316" t="str">
        <f t="shared" ca="1" si="40"/>
        <v/>
      </c>
      <c r="CM18" s="413" t="str">
        <f t="shared" ca="1" si="41"/>
        <v/>
      </c>
      <c r="CN18" s="412">
        <f ca="1">IF(OR(CO18="",CO18=0),"",MAX(CN$5:CN17)+1)</f>
        <v>2</v>
      </c>
      <c r="CO18" s="316" t="str">
        <f ca="1">IFERROR(INDEX($AJ$70:$AJ$81, ROWS($CO$4:CO16)), IFERROR(INDEX($AN$70:$AN$81, ROWS($CO$4:CO16)-ROWS($AJ$70:$AJ$81)), IFERROR(INDEX($AR$70:$AR$81, ROWS($CO$4:CO16)-ROWS($AJ$70:$AJ$81)-ROWS($AN$70:$AN$81)),IFERROR(INDEX($AV$70:$AV$81, ROWS($CO$4:CO16)-ROWS($AJ$70:$AJ$81)-ROWS($AN$70:$AN$81)-ROWS($AR$70:$AR$81)),IFERROR(INDEX($AZ$70:$AZ$81, ROWS($CO$4:CO16)-ROWS($AJ$70:$AJ$81)-ROWS($AN$70:$AN$81)-ROWS($AR$70:$AR$81)-ROWS($AV$70:$AV$81)),IFERROR(INDEX($BD$70:$BD$81, ROWS($CO$4:CO16)-ROWS($AJ$70:$AJ$81)-ROWS($AN$70:$AN$81)-ROWS($AR$70:$AR$81)-ROWS($AV$70:$AV$81)-ROWS($AZ$70:$AZ$81)),IFERROR(INDEX($BH$70:$BH$81, ROWS($CO$4:CO16)-ROWS($AJ$70:$AJ$81)-ROWS($AN$70:$AN$81)-ROWS($AR$70:$AR$81)-ROWS($AV$70:$AV$81)-ROWS($AZ$70:$AZ$81)-ROWS($BD$70:$BD$81)), "")))))))</f>
        <v>Paycheck 2</v>
      </c>
      <c r="CP18" s="316" t="str">
        <f t="shared" ca="1" si="42"/>
        <v/>
      </c>
      <c r="CQ18" s="316">
        <f ca="1">IF(OR(CR18="",CR18=0),"",MAX(CQ$5:CQ17)+1)</f>
        <v>2</v>
      </c>
      <c r="CR18" s="316">
        <f ca="1">IFERROR(INDEX($AK$70:$AK$81, ROWS($CR$4:CR16)), IFERROR(INDEX($AO$70:$AO$81, ROWS($CR$4:CR16)-ROWS($AK$70:$AK$81)), IFERROR(INDEX($AS$70:$AS$81, ROWS($CR$4:CR16)-ROWS($AK$70:$AK$81)-ROWS($AO$70:$AO$81)),IFERROR(INDEX($AW$70:$AW$81, ROWS($CR$4:CR16)-ROWS($AK$70:$AK$81)-ROWS($AO$70:$AO$81)-ROWS($AS$70:$AS$81)),IFERROR(INDEX($BA$70:$BA$81, ROWS($CR$4:CR16)-ROWS($AK$70:$AK$81)-ROWS($AO$70:$AO$81)-ROWS($AS$70:$AS$81)-ROWS($AW$70:$AW$81)),IFERROR(INDEX($BE$70:$BE$81, ROWS($CR$4:CR16)-ROWS($AK$70:$AK$81)-ROWS($AO$70:$AO$81)-ROWS($AS$70:$AS$81)-ROWS($AW$70:$AW$81)-ROWS($BA$70:$BA$81)),IFERROR(INDEX($BI$70:$BI$81, ROWS($CR$4:CR16)-ROWS($AK$70:$AK$81)-ROWS($AO$70:$AO$81)-ROWS($AS$70:$AS$81)-ROWS($AW$70:$AW$81)-ROWS($BA$70:$BA$81)-ROWS($BE$70:$BE$81)), "")))))))</f>
        <v>400</v>
      </c>
      <c r="CS18" s="316" t="str">
        <f t="shared" ca="1" si="43"/>
        <v/>
      </c>
      <c r="CT18" s="413" t="str">
        <f t="shared" ca="1" si="44"/>
        <v/>
      </c>
      <c r="CU18" s="412" t="str">
        <f>IF(OR(CV18="",CV18=0),"",MAX(CU$5:CU17)+1)</f>
        <v/>
      </c>
      <c r="CV18" s="316">
        <f>IFERROR(INDEX($AJ$86:$AJ$97, ROWS($CV$4:CV16)), IFERROR(INDEX($AN$86:$AN$97, ROWS($CV$4:CV16)-ROWS($AJ$86:$AJ$97)), ""))</f>
        <v>0</v>
      </c>
      <c r="CW18" s="316" t="str">
        <f t="shared" si="45"/>
        <v/>
      </c>
      <c r="CX18" s="316" t="str">
        <f>IF(OR(CY18="",CY18=0),"",MAX(CX$5:CX17)+1)</f>
        <v/>
      </c>
      <c r="CY18" s="316">
        <f>IFERROR(INDEX($AK$86:$AK$97, ROWS($CY$4:CY16)), IFERROR(INDEX($AO$86:$AO$97, ROWS($CY$4:CY16)-ROWS($AK$86:$AK$97)), ""))</f>
        <v>0</v>
      </c>
      <c r="CZ18" s="316" t="str">
        <f t="shared" si="46"/>
        <v/>
      </c>
      <c r="DA18" s="413" t="str">
        <f t="shared" si="47"/>
        <v/>
      </c>
      <c r="DC18" s="438" t="str">
        <f ca="1">IF(OR(DD18="",DD18=0),"",MAX(DC$5:DC17)+1)</f>
        <v/>
      </c>
      <c r="DD18" s="434" t="str">
        <f t="shared" ca="1" si="48"/>
        <v/>
      </c>
      <c r="DE18" s="413" t="str">
        <f t="shared" ca="1" si="49"/>
        <v/>
      </c>
      <c r="DF18" s="431" t="str">
        <f ca="1">IF(OR(DG18="",DG18=0),"",MAX(DF$5:DF17)+1)</f>
        <v/>
      </c>
      <c r="DG18" s="412" t="str">
        <f t="shared" ca="1" si="50"/>
        <v/>
      </c>
      <c r="DH18" s="413" t="str">
        <f t="shared" ca="1" si="51"/>
        <v/>
      </c>
      <c r="DI18" s="412" t="str">
        <f t="shared" ca="1" si="52"/>
        <v/>
      </c>
      <c r="DJ18" s="413" t="str">
        <f t="shared" ca="1" si="53"/>
        <v/>
      </c>
      <c r="DK18" s="412" t="str">
        <f t="shared" ca="1" si="54"/>
        <v/>
      </c>
      <c r="DL18" s="413" t="str">
        <f t="shared" ca="1" si="55"/>
        <v/>
      </c>
      <c r="DN18" s="293"/>
      <c r="DO18" s="293"/>
      <c r="DP18" s="293"/>
      <c r="DQ18" s="293"/>
      <c r="DR18" s="293"/>
      <c r="DS18" s="293"/>
    </row>
    <row r="19" spans="1:123" s="292" customFormat="1" ht="15" customHeight="1" thickBot="1" x14ac:dyDescent="0.35">
      <c r="A19" s="1183"/>
      <c r="B19" s="1182"/>
      <c r="C19" s="1183"/>
      <c r="D19" s="1182"/>
      <c r="E19" s="1183"/>
      <c r="F19" s="1182"/>
      <c r="G19" s="1183"/>
      <c r="H19" s="1182"/>
      <c r="I19" s="1183"/>
      <c r="J19" s="1182"/>
      <c r="K19" s="1183"/>
      <c r="L19" s="1182"/>
      <c r="M19" s="1183"/>
      <c r="N19" s="1182"/>
      <c r="P19" s="295" t="str">
        <f t="shared" ca="1" si="59"/>
        <v>Car Payment 2 - 200</v>
      </c>
      <c r="Q19" s="295" t="str">
        <f t="shared" ca="1" si="58"/>
        <v>Audible - 14.95</v>
      </c>
      <c r="R19" s="295" t="str">
        <f t="shared" ca="1" si="58"/>
        <v>Cellular - 225</v>
      </c>
      <c r="S19" s="296" t="str">
        <f t="shared" ca="1" si="58"/>
        <v/>
      </c>
      <c r="T19" s="295" t="str">
        <f t="shared" ca="1" si="58"/>
        <v/>
      </c>
      <c r="U19" s="295" t="str">
        <f t="shared" ca="1" si="58"/>
        <v/>
      </c>
      <c r="V19" s="1158" t="s">
        <v>507</v>
      </c>
      <c r="W19" s="1159"/>
      <c r="X19" s="445">
        <f ca="1">IF(DS52="",0,DS52)</f>
        <v>2150</v>
      </c>
      <c r="Y19"/>
      <c r="AB19" s="299"/>
      <c r="AC19" s="358" t="str">
        <f>IF('Data Entry'!B25="","",'Data Entry'!B25)</f>
        <v/>
      </c>
      <c r="AD19" s="356" t="str">
        <f>IF('Data Entry'!A25="","",'Data Entry'!A25)</f>
        <v/>
      </c>
      <c r="AE19" s="363" t="str">
        <f>IF('Data Entry'!C25="","",'Data Entry'!C25)</f>
        <v/>
      </c>
      <c r="AF19" s="402" t="str">
        <f>IF('Data Entry'!E25="","",'Data Entry'!E25)</f>
        <v/>
      </c>
      <c r="AG19" s="300"/>
      <c r="AH19"/>
      <c r="AI19"/>
      <c r="AJ19"/>
      <c r="AK19"/>
      <c r="AL19"/>
      <c r="BL19" s="412" t="str">
        <f ca="1">IF(OR(BM19="",BM19=0),"",MAX(BL$5:BL18)+1)</f>
        <v/>
      </c>
      <c r="BM19" s="316" t="str">
        <f ca="1">IFERROR(INDEX($AJ$6:$AJ$17, ROWS(BM$4:$BM17)), IFERROR(INDEX($AN$6:$AN$17, ROWS(BM$4:$BM17)-ROWS($AJ$6:$AJ$17)), IFERROR(INDEX($AR$6:$AR$17, ROWS(BM$4:$BM17)-ROWS($AJ$6:$AJ$17)-ROWS($AN$6:$AN$17)),IFERROR(INDEX($AV$6:$AV$17, ROWS(BM$4:$BM17)-ROWS($AJ$6:$AJ$17)-ROWS($AN$6:$AN$17)-ROWS($AR$6:$AR$17)),IFERROR(INDEX($AZ$6:$AZ$17, ROWS(BM$4:$BM17)-ROWS($AJ$6:$AJ$17)-ROWS($AN$6:$AN$17)-ROWS($AR$6:$AR$17)-ROWS($AV$6:$AV$17)),IFERROR(INDEX($BD$6:$BD$17, ROWS(BM$4:$BM17)-ROWS($AJ$6:$AJ$17)-ROWS($AN$6:$AN$17)-ROWS($AR$6:$AR$17)-ROWS($AV$6:$AV$17)-ROWS($AZ$6:$AZ$17)),IFERROR(INDEX($BH$6:$BH$17, ROWS(BM$4:$BM17)-ROWS($AJ$6:$AJ$17)-ROWS($AN$6:$AN$17)-ROWS($AR$6:$AR$17)-ROWS($AV$6:$AV$17)-ROWS($AZ$6:$AZ$17)-ROWS($BD$6:$BD$17)), "")))))))</f>
        <v/>
      </c>
      <c r="BN19" s="316" t="str">
        <f t="shared" ca="1" si="30"/>
        <v/>
      </c>
      <c r="BO19" s="316" t="str">
        <f ca="1">IF(OR(BP19="",BP19=0),"",MAX(BO$5:BO18)+1)</f>
        <v/>
      </c>
      <c r="BP19" s="316" t="str">
        <f ca="1">IFERROR(INDEX($AK$6:$AK$17, ROWS($BP$4:BP17)), IFERROR(INDEX($AO$6:$AO$17, ROWS($BP$4:BP17)-ROWS($AK$6:$AK$17)), IFERROR(INDEX($AS$6:$AS$17, ROWS($BP$4:BP17)-ROWS($AK$6:$AK$17)-ROWS($AO$6:$AO$17)),IFERROR(INDEX($AW$6:$AW$17, ROWS($BP$4:BP17)-ROWS($AK$6:$AK$17)-ROWS($AO$6:$AO$17)-ROWS($AS$6:$AS$17)),IFERROR(INDEX($BA$6:$BA$17, ROWS($BP$4:BP17)-ROWS($AK$6:$AK$17)-ROWS($AO$6:$AO$17)-ROWS($AS$6:$AS$17)-ROWS($AW$6:$AW$17)),IFERROR(INDEX($BE$6:$BE$17, ROWS($BP$4:BP17)-ROWS($AK$6:$AK$17)-ROWS($AO$6:$AO$17)-ROWS($AS$6:$AS$17)-ROWS($AW$6:$AW$17)-ROWS($BA$6:$BA$17)),IFERROR(INDEX($BI$6:$BI$17, ROWS($BP$4:BP17)-ROWS($AK$6:$AK$17)-ROWS($AO$6:$AO$17)-ROWS($AS$6:$AS$17)-ROWS($AW$6:$AW$17)-ROWS($BA$6:$BA$17)-ROWS($BE$6:$BE$17)), "")))))))</f>
        <v/>
      </c>
      <c r="BQ19" s="316" t="str">
        <f t="shared" ca="1" si="31"/>
        <v/>
      </c>
      <c r="BR19" s="413" t="str">
        <f t="shared" ca="1" si="32"/>
        <v/>
      </c>
      <c r="BS19" s="412">
        <f ca="1">IF(OR(BT19="",BT19=0),"",MAX(BS$5:BS18)+1)</f>
        <v>4</v>
      </c>
      <c r="BT19" s="316" t="str">
        <f ca="1">IFERROR(INDEX($AJ$22:$AJ$33, ROWS($BT$4:BT17)), IFERROR(INDEX($AN$22:$AN$33, ROWS($BT$4:BT17)-ROWS($AJ$22:$AJ$33)), IFERROR(INDEX($AR$22:$AR$33, ROWS($BT$4:BT17)-ROWS($AJ$22:$AJ$33)-ROWS($AN$22:$AN$33)),IFERROR(INDEX($AV$22:$AV$33, ROWS($BT$4:BT17)-ROWS($AJ$22:$AJ$33)-ROWS($AN$22:$AN$33)-ROWS($AR$22:$AR$33)),IFERROR(INDEX($AZ$22:$AZ$33, ROWS($BT$4:BT17)-ROWS($AJ$22:$AJ$33)-ROWS($AN$22:$AN$33)-ROWS($AR$22:$AR$33)-ROWS($AV$22:$AV$33)),IFERROR(INDEX($BD$22:$BD$33, ROWS($BT$4:BT17)-ROWS($AJ$22:$AJ$33)-ROWS($AN$22:$AN$33)-ROWS($AR$22:$AR$33)-ROWS($AV$22:$AV$33)-ROWS($AZ$22:$AZ$33)),IFERROR(INDEX($BH$22:$BH$33, ROWS($BT$4:BT17)-ROWS($AJ$22:$AJ$33)-ROWS($AN$22:$AN$33)-ROWS($AR$22:$AR$33)-ROWS($AV$22:$AV$33)-ROWS($AZ$22:$AZ$33)-ROWS($BD$22:$BD$33)), "")))))))</f>
        <v>Lawn Service</v>
      </c>
      <c r="BU19" s="316" t="str">
        <f t="shared" ca="1" si="33"/>
        <v/>
      </c>
      <c r="BV19" s="316">
        <f ca="1">IF(OR(BW19="",BW19=0),"",MAX(BV$5:BV18)+1)</f>
        <v>4</v>
      </c>
      <c r="BW19" s="316">
        <f ca="1">IFERROR(INDEX($AK$22:$AK$33, ROWS($BW$4:BW17)), IFERROR(INDEX($AO$22:$AO$33, ROWS($BW$4:BW17)-ROWS($AK$22:$AK$33)), IFERROR(INDEX($AS$22:$AS$33, ROWS($BW$4:BW17)-ROWS($AK$22:$AK$33)-ROWS($AO$22:$AO$33)),IFERROR(INDEX($AW$22:$AW$33, ROWS($BW$4:BW17)-ROWS($AK$22:$AK$33)-ROWS($AO$22:$AO$33)-ROWS($AS$22:$AS$33)),IFERROR(INDEX($BA$22:$BA$33, ROWS($BW$4:BW17)-ROWS($AK$22:$AK$33)-ROWS($AO$22:$AO$33)-ROWS($AS$22:$AS$33)-ROWS($AW$22:$AW$33)),IFERROR(INDEX($BE$22:$BE$33, ROWS($BW$4:BW17)-ROWS($AK$22:$AK$33)-ROWS($AO$22:$AO$33)-ROWS($AS$22:$AS$33)-ROWS($AW$22:$AW$33)-ROWS($BA$22:$BA$33)),IFERROR(INDEX($BI$22:$BI$33, ROWS($BW$4:BW17)-ROWS($AK$22:$AK$33)-ROWS($AO$22:$AO$33)-ROWS($AS$22:$AS$33)-ROWS($AW$22:$AW$33)-ROWS($BA$22:$BA$33)-ROWS($BE$22:$BE$33)), "")))))))</f>
        <v>50</v>
      </c>
      <c r="BX19" s="316" t="str">
        <f t="shared" ca="1" si="34"/>
        <v/>
      </c>
      <c r="BY19" s="413" t="str">
        <f t="shared" ca="1" si="35"/>
        <v/>
      </c>
      <c r="BZ19" s="412">
        <f ca="1">IF(OR(CA19="",CA19=0),"",MAX(BZ$5:BZ18)+1)</f>
        <v>4</v>
      </c>
      <c r="CA19" s="316" t="str">
        <f ca="1">IFERROR(INDEX($AJ$38:$AJ$49, ROWS($CA$4:CA17)), IFERROR(INDEX($AN$38:$AN$49, ROWS($CA$4:CA17)-ROWS($AJ$38:$AJ$49)), IFERROR(INDEX($AR$38:$AR$49, ROWS($CA$4:CA17)-ROWS($AJ$38:$AJ$49)-ROWS($AN$38:$AN$49)),IFERROR(INDEX($AV$38:$AV$49, ROWS($CA$4:CA17)-ROWS($AJ$38:$AJ$49)-ROWS($AN$38:$AN$49)-ROWS($AR$38:$AR$49)),IFERROR(INDEX($AZ$38:$AZ$49, ROWS($CA$4:CA17)-ROWS($AJ$38:$AJ$49)-ROWS($AN$38:$AN$49)-ROWS($AR$38:$AR$49)-ROWS($AV$38:$AV$49)),IFERROR(INDEX($BD$38:$BD$49, ROWS($CA$4:CA17)-ROWS($AJ$38:$AJ$49)-ROWS($AN$38:$AN$49)-ROWS($AR$38:$AR$49)-ROWS($AV$38:$AV$49)-ROWS($AZ$38:$AZ$49)),IFERROR(INDEX($BH$38:$BH$49, ROWS($CA$4:CA17)-ROWS($AJ$38:$AJ$49)-ROWS($AN$38:$AN$49)-ROWS($AR$38:$AR$49)-ROWS($AV$38:$AV$49)-ROWS($AZ$38:$AZ$49)-ROWS($BD$38:$BD$49)), "")))))))</f>
        <v>Car 2 Gas</v>
      </c>
      <c r="CB19" s="316" t="str">
        <f t="shared" ca="1" si="36"/>
        <v>Paycheck 1</v>
      </c>
      <c r="CC19" s="316">
        <f ca="1">IF(OR(CD19="",CD19=0),"",MAX(CC$5:CC18)+1)</f>
        <v>4</v>
      </c>
      <c r="CD19" s="316">
        <f ca="1">IFERROR(INDEX($AK$38:$AK$49, ROWS($CD$4:CD17)), IFERROR(INDEX($AO$38:$AO$49, ROWS($CD$4:CD17)-ROWS($AK$38:$AK$49)), IFERROR(INDEX($AS$38:$AS$49, ROWS($CD$4:CD17)-ROWS($AK$38:$AK$49)-ROWS($AO$38:$AO$49)),IFERROR(INDEX($AW$38:$AW$49, ROWS($CD$4:CD17)-ROWS($AK$38:$AK$49)-ROWS($AO$38:$AO$49)-ROWS($AS$38:$AS$49)),IFERROR(INDEX($BA$38:$BA$49, ROWS($CD$4:CD17)-ROWS($AK$38:$AK$49)-ROWS($AO$38:$AO$49)-ROWS($AS$38:$AS$49)-ROWS($AW$38:$AW$49)),IFERROR(INDEX($BE$38:$BE$49, ROWS($CD$4:CD17)-ROWS($AK$38:$AK$49)-ROWS($AO$38:$AO$49)-ROWS($AS$38:$AS$49)-ROWS($AW$38:$AW$49)-ROWS($BA$38:$BA$49)),IFERROR(INDEX($BI$38:$BI$49, ROWS($CD$4:CD17)-ROWS($AK$38:$AK$49)-ROWS($AO$38:$AO$49)-ROWS($AS$38:$AS$49)-ROWS($AW$38:$AW$49)-ROWS($BA$38:$BA$49)-ROWS($BE$38:$BE$49)), "")))))))</f>
        <v>80</v>
      </c>
      <c r="CE19" s="316">
        <f t="shared" ca="1" si="37"/>
        <v>850</v>
      </c>
      <c r="CF19" s="413" t="str">
        <f t="shared" ca="1" si="38"/>
        <v>Income</v>
      </c>
      <c r="CG19" s="412">
        <f ca="1">IF(OR(CH19="",CH19=0),"",MAX(CG$5:CG18)+1)</f>
        <v>3</v>
      </c>
      <c r="CH19" s="316" t="str">
        <f ca="1">IFERROR(INDEX($AJ$54:$AJ$65, ROWS($CH$4:CH17)), IFERROR(INDEX($AN$54:$AN$65, ROWS($CH$4:CH17)-ROWS($AJ$54:$AJ$65)), IFERROR(INDEX($AR$54:$AR$65, ROWS($CH$4:CH17)-ROWS($AJ$54:$AJ$65)-ROWS($AN$54:$AN$65)),IFERROR(INDEX($AV$54:$AV$65, ROWS($CH$4:CH17)-ROWS($AJ$54:$AJ$65)-ROWS($AN$54:$AN$65)-ROWS($AR$54:$AR$65)),IFERROR(INDEX($AZ$54:$AZ$65, ROWS($CH$4:CH17)-ROWS($AJ$54:$AJ$65)-ROWS($AN$54:$AN$65)-ROWS($AR$54:$AR$65)-ROWS($AV$54:$AV$65)),IFERROR(INDEX($BD$54:$BD$65, ROWS($CH$4:CH17)-ROWS($AJ$54:$AJ$65)-ROWS($AN$54:$AN$65)-ROWS($AR$54:$AR$65)-ROWS($AV$54:$AV$65)-ROWS($AZ$54:$AZ$65)),IFERROR(INDEX($BH$54:$BH$65, ROWS($CH$4:CH17)-ROWS($AJ$54:$AJ$65)-ROWS($AN$54:$AN$65)-ROWS($AR$54:$AR$65)-ROWS($AV$54:$AV$65)-ROWS($AZ$54:$AZ$65)-ROWS($BD$54:$BD$65)), "")))))))</f>
        <v>Lawn Service</v>
      </c>
      <c r="CI19" s="316" t="str">
        <f t="shared" ca="1" si="39"/>
        <v/>
      </c>
      <c r="CJ19" s="316">
        <f ca="1">IF(OR(CK19="",CK19=0),"",MAX(CJ$5:CJ18)+1)</f>
        <v>3</v>
      </c>
      <c r="CK19" s="316">
        <f ca="1">IFERROR(INDEX($AK$54:$AK$65, ROWS($CK$4:CK17)), IFERROR(INDEX($AO$54:$AO$65, ROWS($CK$4:CK17)-ROWS($AK$54:$AK$65)), IFERROR(INDEX($AS$54:$AS$65, ROWS($CK$4:CK17)-ROWS($AK$54:$AK$65)-ROWS($AO$54:$AO$65)),IFERROR(INDEX($AW$54:$AW$65, ROWS($CK$4:CK17)-ROWS($AK$54:$AK$65)-ROWS($AO$54:$AO$65)-ROWS($AS$54:$AS$65)),IFERROR(INDEX($BA$54:$BA$65, ROWS($CK$4:CK17)-ROWS($AK$54:$AK$65)-ROWS($AO$54:$AO$65)-ROWS($AS$54:$AS$65)-ROWS($AW$54:$AW$65)),IFERROR(INDEX($BE$54:$BE$65, ROWS($CK$4:CK17)-ROWS($AK$54:$AK$65)-ROWS($AO$54:$AO$65)-ROWS($AS$54:$AS$65)-ROWS($AW$54:$AW$65)-ROWS($BA$54:$BA$65)),IFERROR(INDEX($BI$54:$BI$65, ROWS($CK$4:CK17)-ROWS($AK$54:$AK$65)-ROWS($AO$54:$AO$65)-ROWS($AS$54:$AS$65)-ROWS($AW$54:$AW$65)-ROWS($BA$54:$BA$65)-ROWS($BE$54:$BE$65)), "")))))))</f>
        <v>50</v>
      </c>
      <c r="CL19" s="316" t="str">
        <f t="shared" ca="1" si="40"/>
        <v/>
      </c>
      <c r="CM19" s="413" t="str">
        <f t="shared" ca="1" si="41"/>
        <v/>
      </c>
      <c r="CN19" s="412">
        <f ca="1">IF(OR(CO19="",CO19=0),"",MAX(CN$5:CN18)+1)</f>
        <v>3</v>
      </c>
      <c r="CO19" s="316" t="str">
        <f ca="1">IFERROR(INDEX($AJ$70:$AJ$81, ROWS($CO$4:CO17)), IFERROR(INDEX($AN$70:$AN$81, ROWS($CO$4:CO17)-ROWS($AJ$70:$AJ$81)), IFERROR(INDEX($AR$70:$AR$81, ROWS($CO$4:CO17)-ROWS($AJ$70:$AJ$81)-ROWS($AN$70:$AN$81)),IFERROR(INDEX($AV$70:$AV$81, ROWS($CO$4:CO17)-ROWS($AJ$70:$AJ$81)-ROWS($AN$70:$AN$81)-ROWS($AR$70:$AR$81)),IFERROR(INDEX($AZ$70:$AZ$81, ROWS($CO$4:CO17)-ROWS($AJ$70:$AJ$81)-ROWS($AN$70:$AN$81)-ROWS($AR$70:$AR$81)-ROWS($AV$70:$AV$81)),IFERROR(INDEX($BD$70:$BD$81, ROWS($CO$4:CO17)-ROWS($AJ$70:$AJ$81)-ROWS($AN$70:$AN$81)-ROWS($AR$70:$AR$81)-ROWS($AV$70:$AV$81)-ROWS($AZ$70:$AZ$81)),IFERROR(INDEX($BH$70:$BH$81, ROWS($CO$4:CO17)-ROWS($AJ$70:$AJ$81)-ROWS($AN$70:$AN$81)-ROWS($AR$70:$AR$81)-ROWS($AV$70:$AV$81)-ROWS($AZ$70:$AZ$81)-ROWS($BD$70:$BD$81)), "")))))))</f>
        <v>Car 2 Gas</v>
      </c>
      <c r="CP19" s="316" t="str">
        <f t="shared" ca="1" si="42"/>
        <v/>
      </c>
      <c r="CQ19" s="316">
        <f ca="1">IF(OR(CR19="",CR19=0),"",MAX(CQ$5:CQ18)+1)</f>
        <v>3</v>
      </c>
      <c r="CR19" s="316">
        <f ca="1">IFERROR(INDEX($AK$70:$AK$81, ROWS($CR$4:CR17)), IFERROR(INDEX($AO$70:$AO$81, ROWS($CR$4:CR17)-ROWS($AK$70:$AK$81)), IFERROR(INDEX($AS$70:$AS$81, ROWS($CR$4:CR17)-ROWS($AK$70:$AK$81)-ROWS($AO$70:$AO$81)),IFERROR(INDEX($AW$70:$AW$81, ROWS($CR$4:CR17)-ROWS($AK$70:$AK$81)-ROWS($AO$70:$AO$81)-ROWS($AS$70:$AS$81)),IFERROR(INDEX($BA$70:$BA$81, ROWS($CR$4:CR17)-ROWS($AK$70:$AK$81)-ROWS($AO$70:$AO$81)-ROWS($AS$70:$AS$81)-ROWS($AW$70:$AW$81)),IFERROR(INDEX($BE$70:$BE$81, ROWS($CR$4:CR17)-ROWS($AK$70:$AK$81)-ROWS($AO$70:$AO$81)-ROWS($AS$70:$AS$81)-ROWS($AW$70:$AW$81)-ROWS($BA$70:$BA$81)),IFERROR(INDEX($BI$70:$BI$81, ROWS($CR$4:CR17)-ROWS($AK$70:$AK$81)-ROWS($AO$70:$AO$81)-ROWS($AS$70:$AS$81)-ROWS($AW$70:$AW$81)-ROWS($BA$70:$BA$81)-ROWS($BE$70:$BE$81)), "")))))))</f>
        <v>80</v>
      </c>
      <c r="CS19" s="316" t="str">
        <f t="shared" ca="1" si="43"/>
        <v/>
      </c>
      <c r="CT19" s="413" t="str">
        <f t="shared" ca="1" si="44"/>
        <v/>
      </c>
      <c r="CU19" s="412" t="str">
        <f>IF(OR(CV19="",CV19=0),"",MAX(CU$5:CU18)+1)</f>
        <v/>
      </c>
      <c r="CV19" s="316">
        <f>IFERROR(INDEX($AJ$86:$AJ$97, ROWS($CV$4:CV17)), IFERROR(INDEX($AN$86:$AN$97, ROWS($CV$4:CV17)-ROWS($AJ$86:$AJ$97)), ""))</f>
        <v>0</v>
      </c>
      <c r="CW19" s="316" t="str">
        <f t="shared" si="45"/>
        <v/>
      </c>
      <c r="CX19" s="316" t="str">
        <f>IF(OR(CY19="",CY19=0),"",MAX(CX$5:CX18)+1)</f>
        <v/>
      </c>
      <c r="CY19" s="316">
        <f>IFERROR(INDEX($AK$86:$AK$97, ROWS($CY$4:CY17)), IFERROR(INDEX($AO$86:$AO$97, ROWS($CY$4:CY17)-ROWS($AK$86:$AK$97)), ""))</f>
        <v>0</v>
      </c>
      <c r="CZ19" s="316" t="str">
        <f t="shared" si="46"/>
        <v/>
      </c>
      <c r="DA19" s="413" t="str">
        <f t="shared" si="47"/>
        <v/>
      </c>
      <c r="DC19" s="438" t="str">
        <f ca="1">IF(OR(DD19="",DD19=0),"",MAX(DC$5:DC18)+1)</f>
        <v/>
      </c>
      <c r="DD19" s="434" t="str">
        <f t="shared" ca="1" si="48"/>
        <v/>
      </c>
      <c r="DE19" s="413" t="str">
        <f t="shared" ca="1" si="49"/>
        <v/>
      </c>
      <c r="DF19" s="431" t="str">
        <f ca="1">IF(OR(DG19="",DG19=0),"",MAX(DF$5:DF18)+1)</f>
        <v/>
      </c>
      <c r="DG19" s="412" t="str">
        <f t="shared" ca="1" si="50"/>
        <v/>
      </c>
      <c r="DH19" s="413" t="str">
        <f t="shared" ca="1" si="51"/>
        <v/>
      </c>
      <c r="DI19" s="412" t="str">
        <f t="shared" ca="1" si="52"/>
        <v/>
      </c>
      <c r="DJ19" s="413" t="str">
        <f t="shared" ca="1" si="53"/>
        <v/>
      </c>
      <c r="DK19" s="412" t="str">
        <f t="shared" ca="1" si="54"/>
        <v/>
      </c>
      <c r="DL19" s="413" t="str">
        <f t="shared" ca="1" si="55"/>
        <v/>
      </c>
    </row>
    <row r="20" spans="1:123" s="292" customFormat="1" ht="15" customHeight="1" x14ac:dyDescent="0.3">
      <c r="A20" s="1183"/>
      <c r="B20" s="1182"/>
      <c r="C20" s="1183"/>
      <c r="D20" s="1182"/>
      <c r="E20" s="1183"/>
      <c r="F20" s="1182"/>
      <c r="G20" s="1183"/>
      <c r="H20" s="1182"/>
      <c r="I20" s="1183"/>
      <c r="J20" s="1182"/>
      <c r="K20" s="1183"/>
      <c r="L20" s="1182"/>
      <c r="M20" s="1183"/>
      <c r="N20" s="1182"/>
      <c r="P20" s="295" t="str">
        <f t="shared" ca="1" si="59"/>
        <v>Credit Card 2 - 60</v>
      </c>
      <c r="Q20" s="295" t="str">
        <f t="shared" ca="1" si="58"/>
        <v>Car 1 Gas - 50</v>
      </c>
      <c r="R20" s="295" t="str">
        <f t="shared" ca="1" si="58"/>
        <v/>
      </c>
      <c r="S20" s="296" t="str">
        <f t="shared" ca="1" si="58"/>
        <v/>
      </c>
      <c r="T20" s="295" t="str">
        <f t="shared" ca="1" si="58"/>
        <v/>
      </c>
      <c r="U20" s="295" t="str">
        <f t="shared" ca="1" si="58"/>
        <v/>
      </c>
      <c r="V20" s="1158" t="s">
        <v>508</v>
      </c>
      <c r="W20" s="1159"/>
      <c r="X20" s="445">
        <f ca="1">IF(X16="",0,X16)</f>
        <v>8840.77</v>
      </c>
      <c r="Y20"/>
      <c r="AB20" s="299"/>
      <c r="AC20" s="358" t="str">
        <f>IF('Data Entry'!B26="","",'Data Entry'!B26)</f>
        <v/>
      </c>
      <c r="AD20" s="356" t="str">
        <f>IF('Data Entry'!A26="","",'Data Entry'!A26)</f>
        <v/>
      </c>
      <c r="AE20" s="363" t="str">
        <f>IF('Data Entry'!C26="","",'Data Entry'!C26)</f>
        <v/>
      </c>
      <c r="AF20" s="402" t="str">
        <f>IF('Data Entry'!E26="","",'Data Entry'!E26)</f>
        <v/>
      </c>
      <c r="AG20" s="300"/>
      <c r="AH20"/>
      <c r="AI20" s="1153">
        <f>IF(A11="","",--TEXT(A11,"dd"))</f>
        <v>6</v>
      </c>
      <c r="AJ20" s="1154"/>
      <c r="AK20" s="1154"/>
      <c r="AL20" s="1155"/>
      <c r="AM20" s="1153">
        <f>IF(C11="","",--TEXT(C11,"dd"))</f>
        <v>7</v>
      </c>
      <c r="AN20" s="1154"/>
      <c r="AO20" s="1154"/>
      <c r="AP20" s="1155"/>
      <c r="AQ20" s="1153">
        <f>IF(E11="","",--TEXT(E11,"dd"))</f>
        <v>8</v>
      </c>
      <c r="AR20" s="1154"/>
      <c r="AS20" s="1154"/>
      <c r="AT20" s="1155"/>
      <c r="AU20" s="1153">
        <f>IF(G11="","",--TEXT(G11,"dd"))</f>
        <v>9</v>
      </c>
      <c r="AV20" s="1154"/>
      <c r="AW20" s="1154"/>
      <c r="AX20" s="1155"/>
      <c r="AY20" s="1153">
        <f>IF(I11="","",--TEXT(I11,"dd"))</f>
        <v>10</v>
      </c>
      <c r="AZ20" s="1154"/>
      <c r="BA20" s="1154"/>
      <c r="BB20" s="1155"/>
      <c r="BC20" s="1153">
        <f>IF(K11="","",--TEXT(K11,"dd"))</f>
        <v>11</v>
      </c>
      <c r="BD20" s="1154"/>
      <c r="BE20" s="1154"/>
      <c r="BF20" s="1155"/>
      <c r="BG20" s="1153">
        <f>IF(M11="","",--TEXT(M11,"dd"))</f>
        <v>12</v>
      </c>
      <c r="BH20" s="1154"/>
      <c r="BI20" s="1154"/>
      <c r="BJ20" s="1155"/>
      <c r="BL20" s="412" t="str">
        <f ca="1">IF(OR(BM20="",BM20=0),"",MAX(BL$5:BL19)+1)</f>
        <v/>
      </c>
      <c r="BM20" s="316" t="str">
        <f ca="1">IFERROR(INDEX($AJ$6:$AJ$17, ROWS(BM$4:$BM18)), IFERROR(INDEX($AN$6:$AN$17, ROWS(BM$4:$BM18)-ROWS($AJ$6:$AJ$17)), IFERROR(INDEX($AR$6:$AR$17, ROWS(BM$4:$BM18)-ROWS($AJ$6:$AJ$17)-ROWS($AN$6:$AN$17)),IFERROR(INDEX($AV$6:$AV$17, ROWS(BM$4:$BM18)-ROWS($AJ$6:$AJ$17)-ROWS($AN$6:$AN$17)-ROWS($AR$6:$AR$17)),IFERROR(INDEX($AZ$6:$AZ$17, ROWS(BM$4:$BM18)-ROWS($AJ$6:$AJ$17)-ROWS($AN$6:$AN$17)-ROWS($AR$6:$AR$17)-ROWS($AV$6:$AV$17)),IFERROR(INDEX($BD$6:$BD$17, ROWS(BM$4:$BM18)-ROWS($AJ$6:$AJ$17)-ROWS($AN$6:$AN$17)-ROWS($AR$6:$AR$17)-ROWS($AV$6:$AV$17)-ROWS($AZ$6:$AZ$17)),IFERROR(INDEX($BH$6:$BH$17, ROWS(BM$4:$BM18)-ROWS($AJ$6:$AJ$17)-ROWS($AN$6:$AN$17)-ROWS($AR$6:$AR$17)-ROWS($AV$6:$AV$17)-ROWS($AZ$6:$AZ$17)-ROWS($BD$6:$BD$17)), "")))))))</f>
        <v/>
      </c>
      <c r="BN20" s="316" t="str">
        <f t="shared" ca="1" si="30"/>
        <v/>
      </c>
      <c r="BO20" s="316" t="str">
        <f ca="1">IF(OR(BP20="",BP20=0),"",MAX(BO$5:BO19)+1)</f>
        <v/>
      </c>
      <c r="BP20" s="316" t="str">
        <f ca="1">IFERROR(INDEX($AK$6:$AK$17, ROWS($BP$4:BP18)), IFERROR(INDEX($AO$6:$AO$17, ROWS($BP$4:BP18)-ROWS($AK$6:$AK$17)), IFERROR(INDEX($AS$6:$AS$17, ROWS($BP$4:BP18)-ROWS($AK$6:$AK$17)-ROWS($AO$6:$AO$17)),IFERROR(INDEX($AW$6:$AW$17, ROWS($BP$4:BP18)-ROWS($AK$6:$AK$17)-ROWS($AO$6:$AO$17)-ROWS($AS$6:$AS$17)),IFERROR(INDEX($BA$6:$BA$17, ROWS($BP$4:BP18)-ROWS($AK$6:$AK$17)-ROWS($AO$6:$AO$17)-ROWS($AS$6:$AS$17)-ROWS($AW$6:$AW$17)),IFERROR(INDEX($BE$6:$BE$17, ROWS($BP$4:BP18)-ROWS($AK$6:$AK$17)-ROWS($AO$6:$AO$17)-ROWS($AS$6:$AS$17)-ROWS($AW$6:$AW$17)-ROWS($BA$6:$BA$17)),IFERROR(INDEX($BI$6:$BI$17, ROWS($BP$4:BP18)-ROWS($AK$6:$AK$17)-ROWS($AO$6:$AO$17)-ROWS($AS$6:$AS$17)-ROWS($AW$6:$AW$17)-ROWS($BA$6:$BA$17)-ROWS($BE$6:$BE$17)), "")))))))</f>
        <v/>
      </c>
      <c r="BQ20" s="316" t="str">
        <f t="shared" ca="1" si="31"/>
        <v/>
      </c>
      <c r="BR20" s="413" t="str">
        <f t="shared" ca="1" si="32"/>
        <v/>
      </c>
      <c r="BS20" s="412" t="str">
        <f ca="1">IF(OR(BT20="",BT20=0),"",MAX(BS$5:BS19)+1)</f>
        <v/>
      </c>
      <c r="BT20" s="316" t="str">
        <f ca="1">IFERROR(INDEX($AJ$22:$AJ$33, ROWS($BT$4:BT18)), IFERROR(INDEX($AN$22:$AN$33, ROWS($BT$4:BT18)-ROWS($AJ$22:$AJ$33)), IFERROR(INDEX($AR$22:$AR$33, ROWS($BT$4:BT18)-ROWS($AJ$22:$AJ$33)-ROWS($AN$22:$AN$33)),IFERROR(INDEX($AV$22:$AV$33, ROWS($BT$4:BT18)-ROWS($AJ$22:$AJ$33)-ROWS($AN$22:$AN$33)-ROWS($AR$22:$AR$33)),IFERROR(INDEX($AZ$22:$AZ$33, ROWS($BT$4:BT18)-ROWS($AJ$22:$AJ$33)-ROWS($AN$22:$AN$33)-ROWS($AR$22:$AR$33)-ROWS($AV$22:$AV$33)),IFERROR(INDEX($BD$22:$BD$33, ROWS($BT$4:BT18)-ROWS($AJ$22:$AJ$33)-ROWS($AN$22:$AN$33)-ROWS($AR$22:$AR$33)-ROWS($AV$22:$AV$33)-ROWS($AZ$22:$AZ$33)),IFERROR(INDEX($BH$22:$BH$33, ROWS($BT$4:BT18)-ROWS($AJ$22:$AJ$33)-ROWS($AN$22:$AN$33)-ROWS($AR$22:$AR$33)-ROWS($AV$22:$AV$33)-ROWS($AZ$22:$AZ$33)-ROWS($BD$22:$BD$33)), "")))))))</f>
        <v/>
      </c>
      <c r="BU20" s="316" t="str">
        <f t="shared" ca="1" si="33"/>
        <v/>
      </c>
      <c r="BV20" s="316" t="str">
        <f ca="1">IF(OR(BW20="",BW20=0),"",MAX(BV$5:BV19)+1)</f>
        <v/>
      </c>
      <c r="BW20" s="316" t="str">
        <f ca="1">IFERROR(INDEX($AK$22:$AK$33, ROWS($BW$4:BW18)), IFERROR(INDEX($AO$22:$AO$33, ROWS($BW$4:BW18)-ROWS($AK$22:$AK$33)), IFERROR(INDEX($AS$22:$AS$33, ROWS($BW$4:BW18)-ROWS($AK$22:$AK$33)-ROWS($AO$22:$AO$33)),IFERROR(INDEX($AW$22:$AW$33, ROWS($BW$4:BW18)-ROWS($AK$22:$AK$33)-ROWS($AO$22:$AO$33)-ROWS($AS$22:$AS$33)),IFERROR(INDEX($BA$22:$BA$33, ROWS($BW$4:BW18)-ROWS($AK$22:$AK$33)-ROWS($AO$22:$AO$33)-ROWS($AS$22:$AS$33)-ROWS($AW$22:$AW$33)),IFERROR(INDEX($BE$22:$BE$33, ROWS($BW$4:BW18)-ROWS($AK$22:$AK$33)-ROWS($AO$22:$AO$33)-ROWS($AS$22:$AS$33)-ROWS($AW$22:$AW$33)-ROWS($BA$22:$BA$33)),IFERROR(INDEX($BI$22:$BI$33, ROWS($BW$4:BW18)-ROWS($AK$22:$AK$33)-ROWS($AO$22:$AO$33)-ROWS($AS$22:$AS$33)-ROWS($AW$22:$AW$33)-ROWS($BA$22:$BA$33)-ROWS($BE$22:$BE$33)), "")))))))</f>
        <v/>
      </c>
      <c r="BX20" s="316" t="str">
        <f t="shared" ca="1" si="34"/>
        <v/>
      </c>
      <c r="BY20" s="413" t="str">
        <f t="shared" ca="1" si="35"/>
        <v/>
      </c>
      <c r="BZ20" s="412" t="str">
        <f ca="1">IF(OR(CA20="",CA20=0),"",MAX(BZ$5:BZ19)+1)</f>
        <v/>
      </c>
      <c r="CA20" s="316" t="str">
        <f ca="1">IFERROR(INDEX($AJ$38:$AJ$49, ROWS($CA$4:CA18)), IFERROR(INDEX($AN$38:$AN$49, ROWS($CA$4:CA18)-ROWS($AJ$38:$AJ$49)), IFERROR(INDEX($AR$38:$AR$49, ROWS($CA$4:CA18)-ROWS($AJ$38:$AJ$49)-ROWS($AN$38:$AN$49)),IFERROR(INDEX($AV$38:$AV$49, ROWS($CA$4:CA18)-ROWS($AJ$38:$AJ$49)-ROWS($AN$38:$AN$49)-ROWS($AR$38:$AR$49)),IFERROR(INDEX($AZ$38:$AZ$49, ROWS($CA$4:CA18)-ROWS($AJ$38:$AJ$49)-ROWS($AN$38:$AN$49)-ROWS($AR$38:$AR$49)-ROWS($AV$38:$AV$49)),IFERROR(INDEX($BD$38:$BD$49, ROWS($CA$4:CA18)-ROWS($AJ$38:$AJ$49)-ROWS($AN$38:$AN$49)-ROWS($AR$38:$AR$49)-ROWS($AV$38:$AV$49)-ROWS($AZ$38:$AZ$49)),IFERROR(INDEX($BH$38:$BH$49, ROWS($CA$4:CA18)-ROWS($AJ$38:$AJ$49)-ROWS($AN$38:$AN$49)-ROWS($AR$38:$AR$49)-ROWS($AV$38:$AV$49)-ROWS($AZ$38:$AZ$49)-ROWS($BD$38:$BD$49)), "")))))))</f>
        <v/>
      </c>
      <c r="CB20" s="316" t="str">
        <f t="shared" ca="1" si="36"/>
        <v>Car 1 Gas</v>
      </c>
      <c r="CC20" s="316" t="str">
        <f ca="1">IF(OR(CD20="",CD20=0),"",MAX(CC$5:CC19)+1)</f>
        <v/>
      </c>
      <c r="CD20" s="316" t="str">
        <f ca="1">IFERROR(INDEX($AK$38:$AK$49, ROWS($CD$4:CD18)), IFERROR(INDEX($AO$38:$AO$49, ROWS($CD$4:CD18)-ROWS($AK$38:$AK$49)), IFERROR(INDEX($AS$38:$AS$49, ROWS($CD$4:CD18)-ROWS($AK$38:$AK$49)-ROWS($AO$38:$AO$49)),IFERROR(INDEX($AW$38:$AW$49, ROWS($CD$4:CD18)-ROWS($AK$38:$AK$49)-ROWS($AO$38:$AO$49)-ROWS($AS$38:$AS$49)),IFERROR(INDEX($BA$38:$BA$49, ROWS($CD$4:CD18)-ROWS($AK$38:$AK$49)-ROWS($AO$38:$AO$49)-ROWS($AS$38:$AS$49)-ROWS($AW$38:$AW$49)),IFERROR(INDEX($BE$38:$BE$49, ROWS($CD$4:CD18)-ROWS($AK$38:$AK$49)-ROWS($AO$38:$AO$49)-ROWS($AS$38:$AS$49)-ROWS($AW$38:$AW$49)-ROWS($BA$38:$BA$49)),IFERROR(INDEX($BI$38:$BI$49, ROWS($CD$4:CD18)-ROWS($AK$38:$AK$49)-ROWS($AO$38:$AO$49)-ROWS($AS$38:$AS$49)-ROWS($AW$38:$AW$49)-ROWS($BA$38:$BA$49)-ROWS($BE$38:$BE$49)), "")))))))</f>
        <v/>
      </c>
      <c r="CE20" s="316">
        <f t="shared" ca="1" si="37"/>
        <v>50</v>
      </c>
      <c r="CF20" s="413" t="str">
        <f t="shared" ca="1" si="38"/>
        <v/>
      </c>
      <c r="CG20" s="412" t="str">
        <f ca="1">IF(OR(CH20="",CH20=0),"",MAX(CG$5:CG19)+1)</f>
        <v/>
      </c>
      <c r="CH20" s="316" t="str">
        <f ca="1">IFERROR(INDEX($AJ$54:$AJ$65, ROWS($CH$4:CH18)), IFERROR(INDEX($AN$54:$AN$65, ROWS($CH$4:CH18)-ROWS($AJ$54:$AJ$65)), IFERROR(INDEX($AR$54:$AR$65, ROWS($CH$4:CH18)-ROWS($AJ$54:$AJ$65)-ROWS($AN$54:$AN$65)),IFERROR(INDEX($AV$54:$AV$65, ROWS($CH$4:CH18)-ROWS($AJ$54:$AJ$65)-ROWS($AN$54:$AN$65)-ROWS($AR$54:$AR$65)),IFERROR(INDEX($AZ$54:$AZ$65, ROWS($CH$4:CH18)-ROWS($AJ$54:$AJ$65)-ROWS($AN$54:$AN$65)-ROWS($AR$54:$AR$65)-ROWS($AV$54:$AV$65)),IFERROR(INDEX($BD$54:$BD$65, ROWS($CH$4:CH18)-ROWS($AJ$54:$AJ$65)-ROWS($AN$54:$AN$65)-ROWS($AR$54:$AR$65)-ROWS($AV$54:$AV$65)-ROWS($AZ$54:$AZ$65)),IFERROR(INDEX($BH$54:$BH$65, ROWS($CH$4:CH18)-ROWS($AJ$54:$AJ$65)-ROWS($AN$54:$AN$65)-ROWS($AR$54:$AR$65)-ROWS($AV$54:$AV$65)-ROWS($AZ$54:$AZ$65)-ROWS($BD$54:$BD$65)), "")))))))</f>
        <v/>
      </c>
      <c r="CI20" s="316" t="str">
        <f t="shared" ca="1" si="39"/>
        <v/>
      </c>
      <c r="CJ20" s="316" t="str">
        <f ca="1">IF(OR(CK20="",CK20=0),"",MAX(CJ$5:CJ19)+1)</f>
        <v/>
      </c>
      <c r="CK20" s="316" t="str">
        <f ca="1">IFERROR(INDEX($AK$54:$AK$65, ROWS($CK$4:CK18)), IFERROR(INDEX($AO$54:$AO$65, ROWS($CK$4:CK18)-ROWS($AK$54:$AK$65)), IFERROR(INDEX($AS$54:$AS$65, ROWS($CK$4:CK18)-ROWS($AK$54:$AK$65)-ROWS($AO$54:$AO$65)),IFERROR(INDEX($AW$54:$AW$65, ROWS($CK$4:CK18)-ROWS($AK$54:$AK$65)-ROWS($AO$54:$AO$65)-ROWS($AS$54:$AS$65)),IFERROR(INDEX($BA$54:$BA$65, ROWS($CK$4:CK18)-ROWS($AK$54:$AK$65)-ROWS($AO$54:$AO$65)-ROWS($AS$54:$AS$65)-ROWS($AW$54:$AW$65)),IFERROR(INDEX($BE$54:$BE$65, ROWS($CK$4:CK18)-ROWS($AK$54:$AK$65)-ROWS($AO$54:$AO$65)-ROWS($AS$54:$AS$65)-ROWS($AW$54:$AW$65)-ROWS($BA$54:$BA$65)),IFERROR(INDEX($BI$54:$BI$65, ROWS($CK$4:CK18)-ROWS($AK$54:$AK$65)-ROWS($AO$54:$AO$65)-ROWS($AS$54:$AS$65)-ROWS($AW$54:$AW$65)-ROWS($BA$54:$BA$65)-ROWS($BE$54:$BE$65)), "")))))))</f>
        <v/>
      </c>
      <c r="CL20" s="316" t="str">
        <f t="shared" ca="1" si="40"/>
        <v/>
      </c>
      <c r="CM20" s="413" t="str">
        <f t="shared" ca="1" si="41"/>
        <v/>
      </c>
      <c r="CN20" s="412" t="str">
        <f ca="1">IF(OR(CO20="",CO20=0),"",MAX(CN$5:CN19)+1)</f>
        <v/>
      </c>
      <c r="CO20" s="316" t="str">
        <f ca="1">IFERROR(INDEX($AJ$70:$AJ$81, ROWS($CO$4:CO18)), IFERROR(INDEX($AN$70:$AN$81, ROWS($CO$4:CO18)-ROWS($AJ$70:$AJ$81)), IFERROR(INDEX($AR$70:$AR$81, ROWS($CO$4:CO18)-ROWS($AJ$70:$AJ$81)-ROWS($AN$70:$AN$81)),IFERROR(INDEX($AV$70:$AV$81, ROWS($CO$4:CO18)-ROWS($AJ$70:$AJ$81)-ROWS($AN$70:$AN$81)-ROWS($AR$70:$AR$81)),IFERROR(INDEX($AZ$70:$AZ$81, ROWS($CO$4:CO18)-ROWS($AJ$70:$AJ$81)-ROWS($AN$70:$AN$81)-ROWS($AR$70:$AR$81)-ROWS($AV$70:$AV$81)),IFERROR(INDEX($BD$70:$BD$81, ROWS($CO$4:CO18)-ROWS($AJ$70:$AJ$81)-ROWS($AN$70:$AN$81)-ROWS($AR$70:$AR$81)-ROWS($AV$70:$AV$81)-ROWS($AZ$70:$AZ$81)),IFERROR(INDEX($BH$70:$BH$81, ROWS($CO$4:CO18)-ROWS($AJ$70:$AJ$81)-ROWS($AN$70:$AN$81)-ROWS($AR$70:$AR$81)-ROWS($AV$70:$AV$81)-ROWS($AZ$70:$AZ$81)-ROWS($BD$70:$BD$81)), "")))))))</f>
        <v/>
      </c>
      <c r="CP20" s="316" t="str">
        <f t="shared" ca="1" si="42"/>
        <v/>
      </c>
      <c r="CQ20" s="316" t="str">
        <f ca="1">IF(OR(CR20="",CR20=0),"",MAX(CQ$5:CQ19)+1)</f>
        <v/>
      </c>
      <c r="CR20" s="316" t="str">
        <f ca="1">IFERROR(INDEX($AK$70:$AK$81, ROWS($CR$4:CR18)), IFERROR(INDEX($AO$70:$AO$81, ROWS($CR$4:CR18)-ROWS($AK$70:$AK$81)), IFERROR(INDEX($AS$70:$AS$81, ROWS($CR$4:CR18)-ROWS($AK$70:$AK$81)-ROWS($AO$70:$AO$81)),IFERROR(INDEX($AW$70:$AW$81, ROWS($CR$4:CR18)-ROWS($AK$70:$AK$81)-ROWS($AO$70:$AO$81)-ROWS($AS$70:$AS$81)),IFERROR(INDEX($BA$70:$BA$81, ROWS($CR$4:CR18)-ROWS($AK$70:$AK$81)-ROWS($AO$70:$AO$81)-ROWS($AS$70:$AS$81)-ROWS($AW$70:$AW$81)),IFERROR(INDEX($BE$70:$BE$81, ROWS($CR$4:CR18)-ROWS($AK$70:$AK$81)-ROWS($AO$70:$AO$81)-ROWS($AS$70:$AS$81)-ROWS($AW$70:$AW$81)-ROWS($BA$70:$BA$81)),IFERROR(INDEX($BI$70:$BI$81, ROWS($CR$4:CR18)-ROWS($AK$70:$AK$81)-ROWS($AO$70:$AO$81)-ROWS($AS$70:$AS$81)-ROWS($AW$70:$AW$81)-ROWS($BA$70:$BA$81)-ROWS($BE$70:$BE$81)), "")))))))</f>
        <v/>
      </c>
      <c r="CS20" s="316" t="str">
        <f t="shared" ca="1" si="43"/>
        <v/>
      </c>
      <c r="CT20" s="413" t="str">
        <f t="shared" ca="1" si="44"/>
        <v/>
      </c>
      <c r="CU20" s="412" t="str">
        <f>IF(OR(CV20="",CV20=0),"",MAX(CU$5:CU19)+1)</f>
        <v/>
      </c>
      <c r="CV20" s="316">
        <f>IFERROR(INDEX($AJ$86:$AJ$97, ROWS($CV$4:CV18)), IFERROR(INDEX($AN$86:$AN$97, ROWS($CV$4:CV18)-ROWS($AJ$86:$AJ$97)), ""))</f>
        <v>0</v>
      </c>
      <c r="CW20" s="316" t="str">
        <f t="shared" si="45"/>
        <v/>
      </c>
      <c r="CX20" s="316" t="str">
        <f>IF(OR(CY20="",CY20=0),"",MAX(CX$5:CX19)+1)</f>
        <v/>
      </c>
      <c r="CY20" s="316">
        <f>IFERROR(INDEX($AK$86:$AK$97, ROWS($CY$4:CY18)), IFERROR(INDEX($AO$86:$AO$97, ROWS($CY$4:CY18)-ROWS($AK$86:$AK$97)), ""))</f>
        <v>0</v>
      </c>
      <c r="CZ20" s="316" t="str">
        <f t="shared" si="46"/>
        <v/>
      </c>
      <c r="DA20" s="413" t="str">
        <f t="shared" si="47"/>
        <v/>
      </c>
      <c r="DC20" s="438" t="str">
        <f ca="1">IF(OR(DD20="",DD20=0),"",MAX(DC$5:DC19)+1)</f>
        <v/>
      </c>
      <c r="DD20" s="434" t="str">
        <f t="shared" ca="1" si="48"/>
        <v/>
      </c>
      <c r="DE20" s="413" t="str">
        <f t="shared" ca="1" si="49"/>
        <v/>
      </c>
      <c r="DF20" s="431" t="str">
        <f ca="1">IF(OR(DG20="",DG20=0),"",MAX(DF$5:DF19)+1)</f>
        <v/>
      </c>
      <c r="DG20" s="412" t="str">
        <f t="shared" ca="1" si="50"/>
        <v/>
      </c>
      <c r="DH20" s="413" t="str">
        <f t="shared" ca="1" si="51"/>
        <v/>
      </c>
      <c r="DI20" s="412" t="str">
        <f t="shared" ca="1" si="52"/>
        <v/>
      </c>
      <c r="DJ20" s="413" t="str">
        <f t="shared" ca="1" si="53"/>
        <v/>
      </c>
      <c r="DK20" s="412" t="str">
        <f t="shared" ca="1" si="54"/>
        <v/>
      </c>
      <c r="DL20" s="413" t="str">
        <f t="shared" ca="1" si="55"/>
        <v/>
      </c>
    </row>
    <row r="21" spans="1:123" s="292" customFormat="1" ht="15" customHeight="1" thickBot="1" x14ac:dyDescent="0.35">
      <c r="A21" s="1183" t="s">
        <v>478</v>
      </c>
      <c r="B21" s="1182"/>
      <c r="C21" s="1183" t="s">
        <v>478</v>
      </c>
      <c r="D21" s="1182"/>
      <c r="E21" s="1183" t="s">
        <v>478</v>
      </c>
      <c r="F21" s="1182"/>
      <c r="G21" s="1183" t="s">
        <v>478</v>
      </c>
      <c r="H21" s="1182"/>
      <c r="I21" s="1183" t="s">
        <v>478</v>
      </c>
      <c r="J21" s="1182"/>
      <c r="K21" s="1183" t="s">
        <v>478</v>
      </c>
      <c r="L21" s="1182"/>
      <c r="M21" s="1183" t="s">
        <v>478</v>
      </c>
      <c r="N21" s="1182"/>
      <c r="P21" s="295" t="str">
        <f t="shared" ca="1" si="59"/>
        <v/>
      </c>
      <c r="Q21" s="295" t="str">
        <f t="shared" ca="1" si="58"/>
        <v/>
      </c>
      <c r="R21" s="295" t="str">
        <f t="shared" ca="1" si="58"/>
        <v/>
      </c>
      <c r="S21" s="296" t="str">
        <f t="shared" ca="1" si="58"/>
        <v/>
      </c>
      <c r="T21" s="295" t="str">
        <f t="shared" ca="1" si="58"/>
        <v/>
      </c>
      <c r="U21" s="295" t="str">
        <f t="shared" ca="1" si="58"/>
        <v/>
      </c>
      <c r="V21" s="1158"/>
      <c r="W21" s="1159"/>
      <c r="X21" s="445"/>
      <c r="Y21"/>
      <c r="AB21" s="299"/>
      <c r="AC21" s="358" t="str">
        <f>IF('Data Entry'!B27="","",'Data Entry'!B27)</f>
        <v/>
      </c>
      <c r="AD21" s="356" t="str">
        <f>IF('Data Entry'!A27="","",'Data Entry'!A27)</f>
        <v/>
      </c>
      <c r="AE21" s="363" t="str">
        <f>IF('Data Entry'!C27="","",'Data Entry'!C27)</f>
        <v/>
      </c>
      <c r="AF21" s="402" t="str">
        <f>IF('Data Entry'!E27="","",'Data Entry'!E27)</f>
        <v/>
      </c>
      <c r="AG21" s="300"/>
      <c r="AH21"/>
      <c r="AI21" s="312"/>
      <c r="AJ21" s="313" t="s">
        <v>483</v>
      </c>
      <c r="AK21" s="313" t="s">
        <v>13</v>
      </c>
      <c r="AL21" s="314" t="s">
        <v>11</v>
      </c>
      <c r="AM21" s="312"/>
      <c r="AN21" s="313" t="s">
        <v>483</v>
      </c>
      <c r="AO21" s="313" t="s">
        <v>13</v>
      </c>
      <c r="AP21" s="314" t="s">
        <v>11</v>
      </c>
      <c r="AQ21" s="312"/>
      <c r="AR21" s="313" t="s">
        <v>483</v>
      </c>
      <c r="AS21" s="313" t="s">
        <v>13</v>
      </c>
      <c r="AT21" s="314" t="s">
        <v>11</v>
      </c>
      <c r="AU21" s="312"/>
      <c r="AV21" s="313" t="s">
        <v>483</v>
      </c>
      <c r="AW21" s="313" t="s">
        <v>13</v>
      </c>
      <c r="AX21" s="314" t="s">
        <v>11</v>
      </c>
      <c r="AY21" s="312"/>
      <c r="AZ21" s="313" t="s">
        <v>483</v>
      </c>
      <c r="BA21" s="313" t="s">
        <v>13</v>
      </c>
      <c r="BB21" s="314" t="s">
        <v>11</v>
      </c>
      <c r="BC21" s="312"/>
      <c r="BD21" s="313" t="s">
        <v>483</v>
      </c>
      <c r="BE21" s="313" t="s">
        <v>13</v>
      </c>
      <c r="BF21" s="314" t="s">
        <v>11</v>
      </c>
      <c r="BG21" s="312"/>
      <c r="BH21" s="313" t="s">
        <v>483</v>
      </c>
      <c r="BI21" s="313" t="s">
        <v>13</v>
      </c>
      <c r="BJ21" s="314" t="s">
        <v>11</v>
      </c>
      <c r="BL21" s="412" t="str">
        <f ca="1">IF(OR(BM21="",BM21=0),"",MAX(BL$5:BL20)+1)</f>
        <v/>
      </c>
      <c r="BM21" s="316" t="str">
        <f ca="1">IFERROR(INDEX($AJ$6:$AJ$17, ROWS(BM$4:$BM19)), IFERROR(INDEX($AN$6:$AN$17, ROWS(BM$4:$BM19)-ROWS($AJ$6:$AJ$17)), IFERROR(INDEX($AR$6:$AR$17, ROWS(BM$4:$BM19)-ROWS($AJ$6:$AJ$17)-ROWS($AN$6:$AN$17)),IFERROR(INDEX($AV$6:$AV$17, ROWS(BM$4:$BM19)-ROWS($AJ$6:$AJ$17)-ROWS($AN$6:$AN$17)-ROWS($AR$6:$AR$17)),IFERROR(INDEX($AZ$6:$AZ$17, ROWS(BM$4:$BM19)-ROWS($AJ$6:$AJ$17)-ROWS($AN$6:$AN$17)-ROWS($AR$6:$AR$17)-ROWS($AV$6:$AV$17)),IFERROR(INDEX($BD$6:$BD$17, ROWS(BM$4:$BM19)-ROWS($AJ$6:$AJ$17)-ROWS($AN$6:$AN$17)-ROWS($AR$6:$AR$17)-ROWS($AV$6:$AV$17)-ROWS($AZ$6:$AZ$17)),IFERROR(INDEX($BH$6:$BH$17, ROWS(BM$4:$BM19)-ROWS($AJ$6:$AJ$17)-ROWS($AN$6:$AN$17)-ROWS($AR$6:$AR$17)-ROWS($AV$6:$AV$17)-ROWS($AZ$6:$AZ$17)-ROWS($BD$6:$BD$17)), "")))))))</f>
        <v/>
      </c>
      <c r="BN21" s="316" t="str">
        <f t="shared" ca="1" si="30"/>
        <v/>
      </c>
      <c r="BO21" s="316" t="str">
        <f ca="1">IF(OR(BP21="",BP21=0),"",MAX(BO$5:BO20)+1)</f>
        <v/>
      </c>
      <c r="BP21" s="316" t="str">
        <f ca="1">IFERROR(INDEX($AK$6:$AK$17, ROWS($BP$4:BP19)), IFERROR(INDEX($AO$6:$AO$17, ROWS($BP$4:BP19)-ROWS($AK$6:$AK$17)), IFERROR(INDEX($AS$6:$AS$17, ROWS($BP$4:BP19)-ROWS($AK$6:$AK$17)-ROWS($AO$6:$AO$17)),IFERROR(INDEX($AW$6:$AW$17, ROWS($BP$4:BP19)-ROWS($AK$6:$AK$17)-ROWS($AO$6:$AO$17)-ROWS($AS$6:$AS$17)),IFERROR(INDEX($BA$6:$BA$17, ROWS($BP$4:BP19)-ROWS($AK$6:$AK$17)-ROWS($AO$6:$AO$17)-ROWS($AS$6:$AS$17)-ROWS($AW$6:$AW$17)),IFERROR(INDEX($BE$6:$BE$17, ROWS($BP$4:BP19)-ROWS($AK$6:$AK$17)-ROWS($AO$6:$AO$17)-ROWS($AS$6:$AS$17)-ROWS($AW$6:$AW$17)-ROWS($BA$6:$BA$17)),IFERROR(INDEX($BI$6:$BI$17, ROWS($BP$4:BP19)-ROWS($AK$6:$AK$17)-ROWS($AO$6:$AO$17)-ROWS($AS$6:$AS$17)-ROWS($AW$6:$AW$17)-ROWS($BA$6:$BA$17)-ROWS($BE$6:$BE$17)), "")))))))</f>
        <v/>
      </c>
      <c r="BQ21" s="316" t="str">
        <f t="shared" ca="1" si="31"/>
        <v/>
      </c>
      <c r="BR21" s="413" t="str">
        <f t="shared" ca="1" si="32"/>
        <v/>
      </c>
      <c r="BS21" s="412" t="str">
        <f ca="1">IF(OR(BT21="",BT21=0),"",MAX(BS$5:BS20)+1)</f>
        <v/>
      </c>
      <c r="BT21" s="316" t="str">
        <f ca="1">IFERROR(INDEX($AJ$22:$AJ$33, ROWS($BT$4:BT19)), IFERROR(INDEX($AN$22:$AN$33, ROWS($BT$4:BT19)-ROWS($AJ$22:$AJ$33)), IFERROR(INDEX($AR$22:$AR$33, ROWS($BT$4:BT19)-ROWS($AJ$22:$AJ$33)-ROWS($AN$22:$AN$33)),IFERROR(INDEX($AV$22:$AV$33, ROWS($BT$4:BT19)-ROWS($AJ$22:$AJ$33)-ROWS($AN$22:$AN$33)-ROWS($AR$22:$AR$33)),IFERROR(INDEX($AZ$22:$AZ$33, ROWS($BT$4:BT19)-ROWS($AJ$22:$AJ$33)-ROWS($AN$22:$AN$33)-ROWS($AR$22:$AR$33)-ROWS($AV$22:$AV$33)),IFERROR(INDEX($BD$22:$BD$33, ROWS($BT$4:BT19)-ROWS($AJ$22:$AJ$33)-ROWS($AN$22:$AN$33)-ROWS($AR$22:$AR$33)-ROWS($AV$22:$AV$33)-ROWS($AZ$22:$AZ$33)),IFERROR(INDEX($BH$22:$BH$33, ROWS($BT$4:BT19)-ROWS($AJ$22:$AJ$33)-ROWS($AN$22:$AN$33)-ROWS($AR$22:$AR$33)-ROWS($AV$22:$AV$33)-ROWS($AZ$22:$AZ$33)-ROWS($BD$22:$BD$33)), "")))))))</f>
        <v/>
      </c>
      <c r="BU21" s="316" t="str">
        <f t="shared" ca="1" si="33"/>
        <v/>
      </c>
      <c r="BV21" s="316" t="str">
        <f ca="1">IF(OR(BW21="",BW21=0),"",MAX(BV$5:BV20)+1)</f>
        <v/>
      </c>
      <c r="BW21" s="316" t="str">
        <f ca="1">IFERROR(INDEX($AK$22:$AK$33, ROWS($BW$4:BW19)), IFERROR(INDEX($AO$22:$AO$33, ROWS($BW$4:BW19)-ROWS($AK$22:$AK$33)), IFERROR(INDEX($AS$22:$AS$33, ROWS($BW$4:BW19)-ROWS($AK$22:$AK$33)-ROWS($AO$22:$AO$33)),IFERROR(INDEX($AW$22:$AW$33, ROWS($BW$4:BW19)-ROWS($AK$22:$AK$33)-ROWS($AO$22:$AO$33)-ROWS($AS$22:$AS$33)),IFERROR(INDEX($BA$22:$BA$33, ROWS($BW$4:BW19)-ROWS($AK$22:$AK$33)-ROWS($AO$22:$AO$33)-ROWS($AS$22:$AS$33)-ROWS($AW$22:$AW$33)),IFERROR(INDEX($BE$22:$BE$33, ROWS($BW$4:BW19)-ROWS($AK$22:$AK$33)-ROWS($AO$22:$AO$33)-ROWS($AS$22:$AS$33)-ROWS($AW$22:$AW$33)-ROWS($BA$22:$BA$33)),IFERROR(INDEX($BI$22:$BI$33, ROWS($BW$4:BW19)-ROWS($AK$22:$AK$33)-ROWS($AO$22:$AO$33)-ROWS($AS$22:$AS$33)-ROWS($AW$22:$AW$33)-ROWS($BA$22:$BA$33)-ROWS($BE$22:$BE$33)), "")))))))</f>
        <v/>
      </c>
      <c r="BX21" s="316" t="str">
        <f t="shared" ca="1" si="34"/>
        <v/>
      </c>
      <c r="BY21" s="413" t="str">
        <f t="shared" ca="1" si="35"/>
        <v/>
      </c>
      <c r="BZ21" s="412" t="str">
        <f ca="1">IF(OR(CA21="",CA21=0),"",MAX(BZ$5:BZ20)+1)</f>
        <v/>
      </c>
      <c r="CA21" s="316" t="str">
        <f ca="1">IFERROR(INDEX($AJ$38:$AJ$49, ROWS($CA$4:CA19)), IFERROR(INDEX($AN$38:$AN$49, ROWS($CA$4:CA19)-ROWS($AJ$38:$AJ$49)), IFERROR(INDEX($AR$38:$AR$49, ROWS($CA$4:CA19)-ROWS($AJ$38:$AJ$49)-ROWS($AN$38:$AN$49)),IFERROR(INDEX($AV$38:$AV$49, ROWS($CA$4:CA19)-ROWS($AJ$38:$AJ$49)-ROWS($AN$38:$AN$49)-ROWS($AR$38:$AR$49)),IFERROR(INDEX($AZ$38:$AZ$49, ROWS($CA$4:CA19)-ROWS($AJ$38:$AJ$49)-ROWS($AN$38:$AN$49)-ROWS($AR$38:$AR$49)-ROWS($AV$38:$AV$49)),IFERROR(INDEX($BD$38:$BD$49, ROWS($CA$4:CA19)-ROWS($AJ$38:$AJ$49)-ROWS($AN$38:$AN$49)-ROWS($AR$38:$AR$49)-ROWS($AV$38:$AV$49)-ROWS($AZ$38:$AZ$49)),IFERROR(INDEX($BH$38:$BH$49, ROWS($CA$4:CA19)-ROWS($AJ$38:$AJ$49)-ROWS($AN$38:$AN$49)-ROWS($AR$38:$AR$49)-ROWS($AV$38:$AV$49)-ROWS($AZ$38:$AZ$49)-ROWS($BD$38:$BD$49)), "")))))))</f>
        <v/>
      </c>
      <c r="CB21" s="316" t="str">
        <f t="shared" ca="1" si="36"/>
        <v/>
      </c>
      <c r="CC21" s="316" t="str">
        <f ca="1">IF(OR(CD21="",CD21=0),"",MAX(CC$5:CC20)+1)</f>
        <v/>
      </c>
      <c r="CD21" s="316" t="str">
        <f ca="1">IFERROR(INDEX($AK$38:$AK$49, ROWS($CD$4:CD19)), IFERROR(INDEX($AO$38:$AO$49, ROWS($CD$4:CD19)-ROWS($AK$38:$AK$49)), IFERROR(INDEX($AS$38:$AS$49, ROWS($CD$4:CD19)-ROWS($AK$38:$AK$49)-ROWS($AO$38:$AO$49)),IFERROR(INDEX($AW$38:$AW$49, ROWS($CD$4:CD19)-ROWS($AK$38:$AK$49)-ROWS($AO$38:$AO$49)-ROWS($AS$38:$AS$49)),IFERROR(INDEX($BA$38:$BA$49, ROWS($CD$4:CD19)-ROWS($AK$38:$AK$49)-ROWS($AO$38:$AO$49)-ROWS($AS$38:$AS$49)-ROWS($AW$38:$AW$49)),IFERROR(INDEX($BE$38:$BE$49, ROWS($CD$4:CD19)-ROWS($AK$38:$AK$49)-ROWS($AO$38:$AO$49)-ROWS($AS$38:$AS$49)-ROWS($AW$38:$AW$49)-ROWS($BA$38:$BA$49)),IFERROR(INDEX($BI$38:$BI$49, ROWS($CD$4:CD19)-ROWS($AK$38:$AK$49)-ROWS($AO$38:$AO$49)-ROWS($AS$38:$AS$49)-ROWS($AW$38:$AW$49)-ROWS($BA$38:$BA$49)-ROWS($BE$38:$BE$49)), "")))))))</f>
        <v/>
      </c>
      <c r="CE21" s="316" t="str">
        <f t="shared" ca="1" si="37"/>
        <v/>
      </c>
      <c r="CF21" s="413" t="str">
        <f t="shared" ca="1" si="38"/>
        <v/>
      </c>
      <c r="CG21" s="412" t="str">
        <f ca="1">IF(OR(CH21="",CH21=0),"",MAX(CG$5:CG20)+1)</f>
        <v/>
      </c>
      <c r="CH21" s="316" t="str">
        <f ca="1">IFERROR(INDEX($AJ$54:$AJ$65, ROWS($CH$4:CH19)), IFERROR(INDEX($AN$54:$AN$65, ROWS($CH$4:CH19)-ROWS($AJ$54:$AJ$65)), IFERROR(INDEX($AR$54:$AR$65, ROWS($CH$4:CH19)-ROWS($AJ$54:$AJ$65)-ROWS($AN$54:$AN$65)),IFERROR(INDEX($AV$54:$AV$65, ROWS($CH$4:CH19)-ROWS($AJ$54:$AJ$65)-ROWS($AN$54:$AN$65)-ROWS($AR$54:$AR$65)),IFERROR(INDEX($AZ$54:$AZ$65, ROWS($CH$4:CH19)-ROWS($AJ$54:$AJ$65)-ROWS($AN$54:$AN$65)-ROWS($AR$54:$AR$65)-ROWS($AV$54:$AV$65)),IFERROR(INDEX($BD$54:$BD$65, ROWS($CH$4:CH19)-ROWS($AJ$54:$AJ$65)-ROWS($AN$54:$AN$65)-ROWS($AR$54:$AR$65)-ROWS($AV$54:$AV$65)-ROWS($AZ$54:$AZ$65)),IFERROR(INDEX($BH$54:$BH$65, ROWS($CH$4:CH19)-ROWS($AJ$54:$AJ$65)-ROWS($AN$54:$AN$65)-ROWS($AR$54:$AR$65)-ROWS($AV$54:$AV$65)-ROWS($AZ$54:$AZ$65)-ROWS($BD$54:$BD$65)), "")))))))</f>
        <v/>
      </c>
      <c r="CI21" s="316" t="str">
        <f t="shared" ca="1" si="39"/>
        <v/>
      </c>
      <c r="CJ21" s="316" t="str">
        <f ca="1">IF(OR(CK21="",CK21=0),"",MAX(CJ$5:CJ20)+1)</f>
        <v/>
      </c>
      <c r="CK21" s="316" t="str">
        <f ca="1">IFERROR(INDEX($AK$54:$AK$65, ROWS($CK$4:CK19)), IFERROR(INDEX($AO$54:$AO$65, ROWS($CK$4:CK19)-ROWS($AK$54:$AK$65)), IFERROR(INDEX($AS$54:$AS$65, ROWS($CK$4:CK19)-ROWS($AK$54:$AK$65)-ROWS($AO$54:$AO$65)),IFERROR(INDEX($AW$54:$AW$65, ROWS($CK$4:CK19)-ROWS($AK$54:$AK$65)-ROWS($AO$54:$AO$65)-ROWS($AS$54:$AS$65)),IFERROR(INDEX($BA$54:$BA$65, ROWS($CK$4:CK19)-ROWS($AK$54:$AK$65)-ROWS($AO$54:$AO$65)-ROWS($AS$54:$AS$65)-ROWS($AW$54:$AW$65)),IFERROR(INDEX($BE$54:$BE$65, ROWS($CK$4:CK19)-ROWS($AK$54:$AK$65)-ROWS($AO$54:$AO$65)-ROWS($AS$54:$AS$65)-ROWS($AW$54:$AW$65)-ROWS($BA$54:$BA$65)),IFERROR(INDEX($BI$54:$BI$65, ROWS($CK$4:CK19)-ROWS($AK$54:$AK$65)-ROWS($AO$54:$AO$65)-ROWS($AS$54:$AS$65)-ROWS($AW$54:$AW$65)-ROWS($BA$54:$BA$65)-ROWS($BE$54:$BE$65)), "")))))))</f>
        <v/>
      </c>
      <c r="CL21" s="316" t="str">
        <f t="shared" ca="1" si="40"/>
        <v/>
      </c>
      <c r="CM21" s="413" t="str">
        <f t="shared" ca="1" si="41"/>
        <v/>
      </c>
      <c r="CN21" s="412" t="str">
        <f ca="1">IF(OR(CO21="",CO21=0),"",MAX(CN$5:CN20)+1)</f>
        <v/>
      </c>
      <c r="CO21" s="316" t="str">
        <f ca="1">IFERROR(INDEX($AJ$70:$AJ$81, ROWS($CO$4:CO19)), IFERROR(INDEX($AN$70:$AN$81, ROWS($CO$4:CO19)-ROWS($AJ$70:$AJ$81)), IFERROR(INDEX($AR$70:$AR$81, ROWS($CO$4:CO19)-ROWS($AJ$70:$AJ$81)-ROWS($AN$70:$AN$81)),IFERROR(INDEX($AV$70:$AV$81, ROWS($CO$4:CO19)-ROWS($AJ$70:$AJ$81)-ROWS($AN$70:$AN$81)-ROWS($AR$70:$AR$81)),IFERROR(INDEX($AZ$70:$AZ$81, ROWS($CO$4:CO19)-ROWS($AJ$70:$AJ$81)-ROWS($AN$70:$AN$81)-ROWS($AR$70:$AR$81)-ROWS($AV$70:$AV$81)),IFERROR(INDEX($BD$70:$BD$81, ROWS($CO$4:CO19)-ROWS($AJ$70:$AJ$81)-ROWS($AN$70:$AN$81)-ROWS($AR$70:$AR$81)-ROWS($AV$70:$AV$81)-ROWS($AZ$70:$AZ$81)),IFERROR(INDEX($BH$70:$BH$81, ROWS($CO$4:CO19)-ROWS($AJ$70:$AJ$81)-ROWS($AN$70:$AN$81)-ROWS($AR$70:$AR$81)-ROWS($AV$70:$AV$81)-ROWS($AZ$70:$AZ$81)-ROWS($BD$70:$BD$81)), "")))))))</f>
        <v/>
      </c>
      <c r="CP21" s="316" t="str">
        <f t="shared" ca="1" si="42"/>
        <v/>
      </c>
      <c r="CQ21" s="316" t="str">
        <f ca="1">IF(OR(CR21="",CR21=0),"",MAX(CQ$5:CQ20)+1)</f>
        <v/>
      </c>
      <c r="CR21" s="316" t="str">
        <f ca="1">IFERROR(INDEX($AK$70:$AK$81, ROWS($CR$4:CR19)), IFERROR(INDEX($AO$70:$AO$81, ROWS($CR$4:CR19)-ROWS($AK$70:$AK$81)), IFERROR(INDEX($AS$70:$AS$81, ROWS($CR$4:CR19)-ROWS($AK$70:$AK$81)-ROWS($AO$70:$AO$81)),IFERROR(INDEX($AW$70:$AW$81, ROWS($CR$4:CR19)-ROWS($AK$70:$AK$81)-ROWS($AO$70:$AO$81)-ROWS($AS$70:$AS$81)),IFERROR(INDEX($BA$70:$BA$81, ROWS($CR$4:CR19)-ROWS($AK$70:$AK$81)-ROWS($AO$70:$AO$81)-ROWS($AS$70:$AS$81)-ROWS($AW$70:$AW$81)),IFERROR(INDEX($BE$70:$BE$81, ROWS($CR$4:CR19)-ROWS($AK$70:$AK$81)-ROWS($AO$70:$AO$81)-ROWS($AS$70:$AS$81)-ROWS($AW$70:$AW$81)-ROWS($BA$70:$BA$81)),IFERROR(INDEX($BI$70:$BI$81, ROWS($CR$4:CR19)-ROWS($AK$70:$AK$81)-ROWS($AO$70:$AO$81)-ROWS($AS$70:$AS$81)-ROWS($AW$70:$AW$81)-ROWS($BA$70:$BA$81)-ROWS($BE$70:$BE$81)), "")))))))</f>
        <v/>
      </c>
      <c r="CS21" s="316" t="str">
        <f t="shared" ca="1" si="43"/>
        <v/>
      </c>
      <c r="CT21" s="413" t="str">
        <f t="shared" ca="1" si="44"/>
        <v/>
      </c>
      <c r="CU21" s="412" t="str">
        <f>IF(OR(CV21="",CV21=0),"",MAX(CU$5:CU20)+1)</f>
        <v/>
      </c>
      <c r="CV21" s="316">
        <f>IFERROR(INDEX($AJ$86:$AJ$97, ROWS($CV$4:CV19)), IFERROR(INDEX($AN$86:$AN$97, ROWS($CV$4:CV19)-ROWS($AJ$86:$AJ$97)), ""))</f>
        <v>0</v>
      </c>
      <c r="CW21" s="316" t="str">
        <f t="shared" si="45"/>
        <v/>
      </c>
      <c r="CX21" s="316" t="str">
        <f>IF(OR(CY21="",CY21=0),"",MAX(CX$5:CX20)+1)</f>
        <v/>
      </c>
      <c r="CY21" s="316">
        <f>IFERROR(INDEX($AK$86:$AK$97, ROWS($CY$4:CY19)), IFERROR(INDEX($AO$86:$AO$97, ROWS($CY$4:CY19)-ROWS($AK$86:$AK$97)), ""))</f>
        <v>0</v>
      </c>
      <c r="CZ21" s="316" t="str">
        <f t="shared" si="46"/>
        <v/>
      </c>
      <c r="DA21" s="413" t="str">
        <f t="shared" si="47"/>
        <v/>
      </c>
      <c r="DC21" s="438" t="str">
        <f ca="1">IF(OR(DD21="",DD21=0),"",MAX(DC$5:DC20)+1)</f>
        <v/>
      </c>
      <c r="DD21" s="434" t="str">
        <f t="shared" ca="1" si="48"/>
        <v/>
      </c>
      <c r="DE21" s="413" t="str">
        <f t="shared" ca="1" si="49"/>
        <v/>
      </c>
      <c r="DF21" s="431" t="str">
        <f ca="1">IF(OR(DG21="",DG21=0),"",MAX(DF$5:DF20)+1)</f>
        <v/>
      </c>
      <c r="DG21" s="412" t="str">
        <f t="shared" ca="1" si="50"/>
        <v/>
      </c>
      <c r="DH21" s="413" t="str">
        <f t="shared" ca="1" si="51"/>
        <v/>
      </c>
      <c r="DI21" s="412" t="str">
        <f t="shared" ca="1" si="52"/>
        <v/>
      </c>
      <c r="DJ21" s="413" t="str">
        <f t="shared" ca="1" si="53"/>
        <v/>
      </c>
      <c r="DK21" s="412" t="str">
        <f t="shared" ca="1" si="54"/>
        <v/>
      </c>
      <c r="DL21" s="413" t="str">
        <f t="shared" ca="1" si="55"/>
        <v/>
      </c>
    </row>
    <row r="22" spans="1:123" s="292" customFormat="1" ht="15" customHeight="1" x14ac:dyDescent="0.3">
      <c r="A22" s="1173" t="s">
        <v>478</v>
      </c>
      <c r="B22" s="1174"/>
      <c r="C22" s="1173" t="s">
        <v>478</v>
      </c>
      <c r="D22" s="1174"/>
      <c r="E22" s="1173" t="s">
        <v>478</v>
      </c>
      <c r="F22" s="1174"/>
      <c r="G22" s="1173" t="s">
        <v>478</v>
      </c>
      <c r="H22" s="1174"/>
      <c r="I22" s="1173" t="s">
        <v>478</v>
      </c>
      <c r="J22" s="1174"/>
      <c r="K22" s="1173" t="s">
        <v>478</v>
      </c>
      <c r="L22" s="1174"/>
      <c r="M22" s="1173" t="s">
        <v>478</v>
      </c>
      <c r="N22" s="1174"/>
      <c r="P22" s="297" t="str">
        <f t="shared" ca="1" si="59"/>
        <v/>
      </c>
      <c r="Q22" s="297" t="str">
        <f t="shared" ca="1" si="58"/>
        <v/>
      </c>
      <c r="R22" s="297" t="str">
        <f t="shared" ca="1" si="58"/>
        <v/>
      </c>
      <c r="S22" s="298" t="str">
        <f t="shared" ca="1" si="58"/>
        <v/>
      </c>
      <c r="T22" s="297" t="str">
        <f t="shared" ca="1" si="58"/>
        <v/>
      </c>
      <c r="U22" s="297" t="str">
        <f t="shared" ca="1" si="58"/>
        <v/>
      </c>
      <c r="V22" s="1160" t="s">
        <v>503</v>
      </c>
      <c r="W22" s="1161"/>
      <c r="X22" s="424">
        <f ca="1">IF(OR(X20=""),0,SUM(X19+X20-X18))</f>
        <v>9725.82</v>
      </c>
      <c r="Y22"/>
      <c r="AB22" s="299"/>
      <c r="AC22" s="358" t="str">
        <f>IF('Data Entry'!B28="","",'Data Entry'!B28)</f>
        <v/>
      </c>
      <c r="AD22" s="356" t="str">
        <f>IF('Data Entry'!A28="","",'Data Entry'!A28)</f>
        <v/>
      </c>
      <c r="AE22" s="363" t="str">
        <f>IF('Data Entry'!C28="","",'Data Entry'!C28)</f>
        <v/>
      </c>
      <c r="AF22" s="402" t="str">
        <f>IF('Data Entry'!E28="","",'Data Entry'!E28)</f>
        <v/>
      </c>
      <c r="AG22" s="300"/>
      <c r="AH22"/>
      <c r="AI22" s="304">
        <f ca="1">IFERROR(MATCH($AI$20,OFFSET($AC$1,AI21,,1000),0)+AI21,"")</f>
        <v>8</v>
      </c>
      <c r="AJ22" s="305" t="str">
        <f t="shared" ref="AJ22:AJ33" ca="1" si="60">IFERROR(INDEX(AD:AD,AI22),"")</f>
        <v>Life Insurance</v>
      </c>
      <c r="AK22" s="306">
        <f t="shared" ref="AK22:AK33" ca="1" si="61">IFERROR(INDEX(AE:AE,AI22),"")</f>
        <v>70</v>
      </c>
      <c r="AL22" s="307" t="str">
        <f t="shared" ref="AL22:AL33" ca="1" si="62">IFERROR(INDEX(AF:AF,AI22),"")</f>
        <v>Monthly</v>
      </c>
      <c r="AM22" s="304">
        <f ca="1">IFERROR(MATCH($AM$20,OFFSET($AC$1,AM21,,1000),0)+AM21,"")</f>
        <v>63</v>
      </c>
      <c r="AN22" s="305" t="str">
        <f t="shared" ref="AN22:AN33" ca="1" si="63">IFERROR(INDEX(AD:AD,AM22),"")</f>
        <v>Paycheck 2</v>
      </c>
      <c r="AO22" s="306">
        <f t="shared" ref="AO22:AO33" ca="1" si="64">IFERROR(INDEX(AE:AE,AM22),"")</f>
        <v>400</v>
      </c>
      <c r="AP22" s="307" t="str">
        <f t="shared" ref="AP22:AP33" ca="1" si="65">IFERROR(INDEX(AF:AF,AM22),"")</f>
        <v>Income</v>
      </c>
      <c r="AQ22" s="304" t="str">
        <f ca="1">IFERROR(MATCH($AQ$20,OFFSET($AC$1,AQ21,,1000),0)+AQ21,"")</f>
        <v/>
      </c>
      <c r="AR22" s="305" t="str">
        <f t="shared" ref="AR22:AR33" ca="1" si="66">IFERROR(INDEX(AD:AD,AQ22),"")</f>
        <v/>
      </c>
      <c r="AS22" s="306" t="str">
        <f t="shared" ref="AS22:AS33" ca="1" si="67">IFERROR(INDEX(AE:AE,AQ22),"")</f>
        <v/>
      </c>
      <c r="AT22" s="307" t="str">
        <f t="shared" ref="AT22:AT33" ca="1" si="68">IFERROR(INDEX(AF:AF,AQ22),"")</f>
        <v/>
      </c>
      <c r="AU22" s="304" t="str">
        <f ca="1">IFERROR(MATCH($AU$20,OFFSET($AC$1,AU21,,1000),0)+AU21,"")</f>
        <v/>
      </c>
      <c r="AV22" s="305" t="str">
        <f t="shared" ref="AV22:AV33" ca="1" si="69">IFERROR(INDEX(AD:AD,AU22),"")</f>
        <v/>
      </c>
      <c r="AW22" s="306" t="str">
        <f t="shared" ref="AW22:AW33" ca="1" si="70">IFERROR(INDEX(AE:AE,AU22),"")</f>
        <v/>
      </c>
      <c r="AX22" s="307" t="str">
        <f t="shared" ref="AX22:AX33" ca="1" si="71">IFERROR(INDEX(AF:AF,AU22),"")</f>
        <v/>
      </c>
      <c r="AY22" s="304" t="str">
        <f ca="1">IFERROR(MATCH($AY$20,OFFSET($AC$1,AY21,,1000),0)+AY21,"")</f>
        <v/>
      </c>
      <c r="AZ22" s="305" t="str">
        <f t="shared" ref="AZ22:AZ33" ca="1" si="72">IFERROR(INDEX(AD:AD,AY22),"")</f>
        <v/>
      </c>
      <c r="BA22" s="306" t="str">
        <f t="shared" ref="BA22:BA33" ca="1" si="73">IFERROR(INDEX(AE:AE,AY22),"")</f>
        <v/>
      </c>
      <c r="BB22" s="307" t="str">
        <f t="shared" ref="BB22:BB33" ca="1" si="74">IFERROR(INDEX(AF:AF,AY22),"")</f>
        <v/>
      </c>
      <c r="BC22" s="304">
        <f ca="1">IFERROR(MATCH($BC$20,OFFSET($AC$1,BC21,,1000),0)+BC21,"")</f>
        <v>14</v>
      </c>
      <c r="BD22" s="305" t="str">
        <f t="shared" ref="BD22:BD33" ca="1" si="75">IFERROR(INDEX(AD:AD,BC22),"")</f>
        <v>Netflix</v>
      </c>
      <c r="BE22" s="306">
        <f t="shared" ref="BE22:BE33" ca="1" si="76">IFERROR(INDEX(AE:AE,BC22),"")</f>
        <v>14.95</v>
      </c>
      <c r="BF22" s="307" t="str">
        <f t="shared" ref="BF22:BF33" ca="1" si="77">IFERROR(INDEX(AF:AF,BC22),"")</f>
        <v>Monthly</v>
      </c>
      <c r="BG22" s="304">
        <f ca="1">IFERROR(MATCH($BG$20,OFFSET($AC$1,BG21,,1000),0)+BG21,"")</f>
        <v>33</v>
      </c>
      <c r="BH22" s="305" t="str">
        <f t="shared" ref="BH22:BH33" ca="1" si="78">IFERROR(INDEX(AD:AD,BG22),"")</f>
        <v>D. Store Card 4</v>
      </c>
      <c r="BI22" s="306">
        <f t="shared" ref="BI22:BI33" ca="1" si="79">IFERROR(INDEX(AE:AE,BG22),"")</f>
        <v>30</v>
      </c>
      <c r="BJ22" s="307">
        <f t="shared" ref="BJ22:BJ33" ca="1" si="80">IFERROR(INDEX(AF:AF,BG22),"")</f>
        <v>120</v>
      </c>
      <c r="BL22" s="412" t="str">
        <f ca="1">IF(OR(BM22="",BM22=0),"",MAX(BL$5:BL21)+1)</f>
        <v/>
      </c>
      <c r="BM22" s="316" t="str">
        <f ca="1">IFERROR(INDEX($AJ$6:$AJ$17, ROWS(BM$4:$BM20)), IFERROR(INDEX($AN$6:$AN$17, ROWS(BM$4:$BM20)-ROWS($AJ$6:$AJ$17)), IFERROR(INDEX($AR$6:$AR$17, ROWS(BM$4:$BM20)-ROWS($AJ$6:$AJ$17)-ROWS($AN$6:$AN$17)),IFERROR(INDEX($AV$6:$AV$17, ROWS(BM$4:$BM20)-ROWS($AJ$6:$AJ$17)-ROWS($AN$6:$AN$17)-ROWS($AR$6:$AR$17)),IFERROR(INDEX($AZ$6:$AZ$17, ROWS(BM$4:$BM20)-ROWS($AJ$6:$AJ$17)-ROWS($AN$6:$AN$17)-ROWS($AR$6:$AR$17)-ROWS($AV$6:$AV$17)),IFERROR(INDEX($BD$6:$BD$17, ROWS(BM$4:$BM20)-ROWS($AJ$6:$AJ$17)-ROWS($AN$6:$AN$17)-ROWS($AR$6:$AR$17)-ROWS($AV$6:$AV$17)-ROWS($AZ$6:$AZ$17)),IFERROR(INDEX($BH$6:$BH$17, ROWS(BM$4:$BM20)-ROWS($AJ$6:$AJ$17)-ROWS($AN$6:$AN$17)-ROWS($AR$6:$AR$17)-ROWS($AV$6:$AV$17)-ROWS($AZ$6:$AZ$17)-ROWS($BD$6:$BD$17)), "")))))))</f>
        <v/>
      </c>
      <c r="BN22" s="316" t="str">
        <f t="shared" ca="1" si="30"/>
        <v/>
      </c>
      <c r="BO22" s="316" t="str">
        <f ca="1">IF(OR(BP22="",BP22=0),"",MAX(BO$5:BO21)+1)</f>
        <v/>
      </c>
      <c r="BP22" s="316" t="str">
        <f ca="1">IFERROR(INDEX($AK$6:$AK$17, ROWS($BP$4:BP20)), IFERROR(INDEX($AO$6:$AO$17, ROWS($BP$4:BP20)-ROWS($AK$6:$AK$17)), IFERROR(INDEX($AS$6:$AS$17, ROWS($BP$4:BP20)-ROWS($AK$6:$AK$17)-ROWS($AO$6:$AO$17)),IFERROR(INDEX($AW$6:$AW$17, ROWS($BP$4:BP20)-ROWS($AK$6:$AK$17)-ROWS($AO$6:$AO$17)-ROWS($AS$6:$AS$17)),IFERROR(INDEX($BA$6:$BA$17, ROWS($BP$4:BP20)-ROWS($AK$6:$AK$17)-ROWS($AO$6:$AO$17)-ROWS($AS$6:$AS$17)-ROWS($AW$6:$AW$17)),IFERROR(INDEX($BE$6:$BE$17, ROWS($BP$4:BP20)-ROWS($AK$6:$AK$17)-ROWS($AO$6:$AO$17)-ROWS($AS$6:$AS$17)-ROWS($AW$6:$AW$17)-ROWS($BA$6:$BA$17)),IFERROR(INDEX($BI$6:$BI$17, ROWS($BP$4:BP20)-ROWS($AK$6:$AK$17)-ROWS($AO$6:$AO$17)-ROWS($AS$6:$AS$17)-ROWS($AW$6:$AW$17)-ROWS($BA$6:$BA$17)-ROWS($BE$6:$BE$17)), "")))))))</f>
        <v/>
      </c>
      <c r="BQ22" s="316" t="str">
        <f t="shared" ca="1" si="31"/>
        <v/>
      </c>
      <c r="BR22" s="413" t="str">
        <f t="shared" ca="1" si="32"/>
        <v/>
      </c>
      <c r="BS22" s="412" t="str">
        <f ca="1">IF(OR(BT22="",BT22=0),"",MAX(BS$5:BS21)+1)</f>
        <v/>
      </c>
      <c r="BT22" s="316" t="str">
        <f ca="1">IFERROR(INDEX($AJ$22:$AJ$33, ROWS($BT$4:BT20)), IFERROR(INDEX($AN$22:$AN$33, ROWS($BT$4:BT20)-ROWS($AJ$22:$AJ$33)), IFERROR(INDEX($AR$22:$AR$33, ROWS($BT$4:BT20)-ROWS($AJ$22:$AJ$33)-ROWS($AN$22:$AN$33)),IFERROR(INDEX($AV$22:$AV$33, ROWS($BT$4:BT20)-ROWS($AJ$22:$AJ$33)-ROWS($AN$22:$AN$33)-ROWS($AR$22:$AR$33)),IFERROR(INDEX($AZ$22:$AZ$33, ROWS($BT$4:BT20)-ROWS($AJ$22:$AJ$33)-ROWS($AN$22:$AN$33)-ROWS($AR$22:$AR$33)-ROWS($AV$22:$AV$33)),IFERROR(INDEX($BD$22:$BD$33, ROWS($BT$4:BT20)-ROWS($AJ$22:$AJ$33)-ROWS($AN$22:$AN$33)-ROWS($AR$22:$AR$33)-ROWS($AV$22:$AV$33)-ROWS($AZ$22:$AZ$33)),IFERROR(INDEX($BH$22:$BH$33, ROWS($BT$4:BT20)-ROWS($AJ$22:$AJ$33)-ROWS($AN$22:$AN$33)-ROWS($AR$22:$AR$33)-ROWS($AV$22:$AV$33)-ROWS($AZ$22:$AZ$33)-ROWS($BD$22:$BD$33)), "")))))))</f>
        <v/>
      </c>
      <c r="BU22" s="316" t="str">
        <f t="shared" ca="1" si="33"/>
        <v/>
      </c>
      <c r="BV22" s="316" t="str">
        <f ca="1">IF(OR(BW22="",BW22=0),"",MAX(BV$5:BV21)+1)</f>
        <v/>
      </c>
      <c r="BW22" s="316" t="str">
        <f ca="1">IFERROR(INDEX($AK$22:$AK$33, ROWS($BW$4:BW20)), IFERROR(INDEX($AO$22:$AO$33, ROWS($BW$4:BW20)-ROWS($AK$22:$AK$33)), IFERROR(INDEX($AS$22:$AS$33, ROWS($BW$4:BW20)-ROWS($AK$22:$AK$33)-ROWS($AO$22:$AO$33)),IFERROR(INDEX($AW$22:$AW$33, ROWS($BW$4:BW20)-ROWS($AK$22:$AK$33)-ROWS($AO$22:$AO$33)-ROWS($AS$22:$AS$33)),IFERROR(INDEX($BA$22:$BA$33, ROWS($BW$4:BW20)-ROWS($AK$22:$AK$33)-ROWS($AO$22:$AO$33)-ROWS($AS$22:$AS$33)-ROWS($AW$22:$AW$33)),IFERROR(INDEX($BE$22:$BE$33, ROWS($BW$4:BW20)-ROWS($AK$22:$AK$33)-ROWS($AO$22:$AO$33)-ROWS($AS$22:$AS$33)-ROWS($AW$22:$AW$33)-ROWS($BA$22:$BA$33)),IFERROR(INDEX($BI$22:$BI$33, ROWS($BW$4:BW20)-ROWS($AK$22:$AK$33)-ROWS($AO$22:$AO$33)-ROWS($AS$22:$AS$33)-ROWS($AW$22:$AW$33)-ROWS($BA$22:$BA$33)-ROWS($BE$22:$BE$33)), "")))))))</f>
        <v/>
      </c>
      <c r="BX22" s="316" t="str">
        <f t="shared" ca="1" si="34"/>
        <v/>
      </c>
      <c r="BY22" s="413" t="str">
        <f t="shared" ca="1" si="35"/>
        <v/>
      </c>
      <c r="BZ22" s="412" t="str">
        <f ca="1">IF(OR(CA22="",CA22=0),"",MAX(BZ$5:BZ21)+1)</f>
        <v/>
      </c>
      <c r="CA22" s="316" t="str">
        <f ca="1">IFERROR(INDEX($AJ$38:$AJ$49, ROWS($CA$4:CA20)), IFERROR(INDEX($AN$38:$AN$49, ROWS($CA$4:CA20)-ROWS($AJ$38:$AJ$49)), IFERROR(INDEX($AR$38:$AR$49, ROWS($CA$4:CA20)-ROWS($AJ$38:$AJ$49)-ROWS($AN$38:$AN$49)),IFERROR(INDEX($AV$38:$AV$49, ROWS($CA$4:CA20)-ROWS($AJ$38:$AJ$49)-ROWS($AN$38:$AN$49)-ROWS($AR$38:$AR$49)),IFERROR(INDEX($AZ$38:$AZ$49, ROWS($CA$4:CA20)-ROWS($AJ$38:$AJ$49)-ROWS($AN$38:$AN$49)-ROWS($AR$38:$AR$49)-ROWS($AV$38:$AV$49)),IFERROR(INDEX($BD$38:$BD$49, ROWS($CA$4:CA20)-ROWS($AJ$38:$AJ$49)-ROWS($AN$38:$AN$49)-ROWS($AR$38:$AR$49)-ROWS($AV$38:$AV$49)-ROWS($AZ$38:$AZ$49)),IFERROR(INDEX($BH$38:$BH$49, ROWS($CA$4:CA20)-ROWS($AJ$38:$AJ$49)-ROWS($AN$38:$AN$49)-ROWS($AR$38:$AR$49)-ROWS($AV$38:$AV$49)-ROWS($AZ$38:$AZ$49)-ROWS($BD$38:$BD$49)), "")))))))</f>
        <v/>
      </c>
      <c r="CB22" s="316" t="str">
        <f t="shared" ca="1" si="36"/>
        <v/>
      </c>
      <c r="CC22" s="316" t="str">
        <f ca="1">IF(OR(CD22="",CD22=0),"",MAX(CC$5:CC21)+1)</f>
        <v/>
      </c>
      <c r="CD22" s="316" t="str">
        <f ca="1">IFERROR(INDEX($AK$38:$AK$49, ROWS($CD$4:CD20)), IFERROR(INDEX($AO$38:$AO$49, ROWS($CD$4:CD20)-ROWS($AK$38:$AK$49)), IFERROR(INDEX($AS$38:$AS$49, ROWS($CD$4:CD20)-ROWS($AK$38:$AK$49)-ROWS($AO$38:$AO$49)),IFERROR(INDEX($AW$38:$AW$49, ROWS($CD$4:CD20)-ROWS($AK$38:$AK$49)-ROWS($AO$38:$AO$49)-ROWS($AS$38:$AS$49)),IFERROR(INDEX($BA$38:$BA$49, ROWS($CD$4:CD20)-ROWS($AK$38:$AK$49)-ROWS($AO$38:$AO$49)-ROWS($AS$38:$AS$49)-ROWS($AW$38:$AW$49)),IFERROR(INDEX($BE$38:$BE$49, ROWS($CD$4:CD20)-ROWS($AK$38:$AK$49)-ROWS($AO$38:$AO$49)-ROWS($AS$38:$AS$49)-ROWS($AW$38:$AW$49)-ROWS($BA$38:$BA$49)),IFERROR(INDEX($BI$38:$BI$49, ROWS($CD$4:CD20)-ROWS($AK$38:$AK$49)-ROWS($AO$38:$AO$49)-ROWS($AS$38:$AS$49)-ROWS($AW$38:$AW$49)-ROWS($BA$38:$BA$49)-ROWS($BE$38:$BE$49)), "")))))))</f>
        <v/>
      </c>
      <c r="CE22" s="316" t="str">
        <f t="shared" ca="1" si="37"/>
        <v/>
      </c>
      <c r="CF22" s="413" t="str">
        <f t="shared" ca="1" si="38"/>
        <v/>
      </c>
      <c r="CG22" s="412" t="str">
        <f ca="1">IF(OR(CH22="",CH22=0),"",MAX(CG$5:CG21)+1)</f>
        <v/>
      </c>
      <c r="CH22" s="316" t="str">
        <f ca="1">IFERROR(INDEX($AJ$54:$AJ$65, ROWS($CH$4:CH20)), IFERROR(INDEX($AN$54:$AN$65, ROWS($CH$4:CH20)-ROWS($AJ$54:$AJ$65)), IFERROR(INDEX($AR$54:$AR$65, ROWS($CH$4:CH20)-ROWS($AJ$54:$AJ$65)-ROWS($AN$54:$AN$65)),IFERROR(INDEX($AV$54:$AV$65, ROWS($CH$4:CH20)-ROWS($AJ$54:$AJ$65)-ROWS($AN$54:$AN$65)-ROWS($AR$54:$AR$65)),IFERROR(INDEX($AZ$54:$AZ$65, ROWS($CH$4:CH20)-ROWS($AJ$54:$AJ$65)-ROWS($AN$54:$AN$65)-ROWS($AR$54:$AR$65)-ROWS($AV$54:$AV$65)),IFERROR(INDEX($BD$54:$BD$65, ROWS($CH$4:CH20)-ROWS($AJ$54:$AJ$65)-ROWS($AN$54:$AN$65)-ROWS($AR$54:$AR$65)-ROWS($AV$54:$AV$65)-ROWS($AZ$54:$AZ$65)),IFERROR(INDEX($BH$54:$BH$65, ROWS($CH$4:CH20)-ROWS($AJ$54:$AJ$65)-ROWS($AN$54:$AN$65)-ROWS($AR$54:$AR$65)-ROWS($AV$54:$AV$65)-ROWS($AZ$54:$AZ$65)-ROWS($BD$54:$BD$65)), "")))))))</f>
        <v/>
      </c>
      <c r="CI22" s="316" t="str">
        <f t="shared" ca="1" si="39"/>
        <v/>
      </c>
      <c r="CJ22" s="316" t="str">
        <f ca="1">IF(OR(CK22="",CK22=0),"",MAX(CJ$5:CJ21)+1)</f>
        <v/>
      </c>
      <c r="CK22" s="316" t="str">
        <f ca="1">IFERROR(INDEX($AK$54:$AK$65, ROWS($CK$4:CK20)), IFERROR(INDEX($AO$54:$AO$65, ROWS($CK$4:CK20)-ROWS($AK$54:$AK$65)), IFERROR(INDEX($AS$54:$AS$65, ROWS($CK$4:CK20)-ROWS($AK$54:$AK$65)-ROWS($AO$54:$AO$65)),IFERROR(INDEX($AW$54:$AW$65, ROWS($CK$4:CK20)-ROWS($AK$54:$AK$65)-ROWS($AO$54:$AO$65)-ROWS($AS$54:$AS$65)),IFERROR(INDEX($BA$54:$BA$65, ROWS($CK$4:CK20)-ROWS($AK$54:$AK$65)-ROWS($AO$54:$AO$65)-ROWS($AS$54:$AS$65)-ROWS($AW$54:$AW$65)),IFERROR(INDEX($BE$54:$BE$65, ROWS($CK$4:CK20)-ROWS($AK$54:$AK$65)-ROWS($AO$54:$AO$65)-ROWS($AS$54:$AS$65)-ROWS($AW$54:$AW$65)-ROWS($BA$54:$BA$65)),IFERROR(INDEX($BI$54:$BI$65, ROWS($CK$4:CK20)-ROWS($AK$54:$AK$65)-ROWS($AO$54:$AO$65)-ROWS($AS$54:$AS$65)-ROWS($AW$54:$AW$65)-ROWS($BA$54:$BA$65)-ROWS($BE$54:$BE$65)), "")))))))</f>
        <v/>
      </c>
      <c r="CL22" s="316" t="str">
        <f t="shared" ca="1" si="40"/>
        <v/>
      </c>
      <c r="CM22" s="413" t="str">
        <f t="shared" ca="1" si="41"/>
        <v/>
      </c>
      <c r="CN22" s="412" t="str">
        <f ca="1">IF(OR(CO22="",CO22=0),"",MAX(CN$5:CN21)+1)</f>
        <v/>
      </c>
      <c r="CO22" s="316" t="str">
        <f ca="1">IFERROR(INDEX($AJ$70:$AJ$81, ROWS($CO$4:CO20)), IFERROR(INDEX($AN$70:$AN$81, ROWS($CO$4:CO20)-ROWS($AJ$70:$AJ$81)), IFERROR(INDEX($AR$70:$AR$81, ROWS($CO$4:CO20)-ROWS($AJ$70:$AJ$81)-ROWS($AN$70:$AN$81)),IFERROR(INDEX($AV$70:$AV$81, ROWS($CO$4:CO20)-ROWS($AJ$70:$AJ$81)-ROWS($AN$70:$AN$81)-ROWS($AR$70:$AR$81)),IFERROR(INDEX($AZ$70:$AZ$81, ROWS($CO$4:CO20)-ROWS($AJ$70:$AJ$81)-ROWS($AN$70:$AN$81)-ROWS($AR$70:$AR$81)-ROWS($AV$70:$AV$81)),IFERROR(INDEX($BD$70:$BD$81, ROWS($CO$4:CO20)-ROWS($AJ$70:$AJ$81)-ROWS($AN$70:$AN$81)-ROWS($AR$70:$AR$81)-ROWS($AV$70:$AV$81)-ROWS($AZ$70:$AZ$81)),IFERROR(INDEX($BH$70:$BH$81, ROWS($CO$4:CO20)-ROWS($AJ$70:$AJ$81)-ROWS($AN$70:$AN$81)-ROWS($AR$70:$AR$81)-ROWS($AV$70:$AV$81)-ROWS($AZ$70:$AZ$81)-ROWS($BD$70:$BD$81)), "")))))))</f>
        <v/>
      </c>
      <c r="CP22" s="316" t="str">
        <f t="shared" ca="1" si="42"/>
        <v/>
      </c>
      <c r="CQ22" s="316" t="str">
        <f ca="1">IF(OR(CR22="",CR22=0),"",MAX(CQ$5:CQ21)+1)</f>
        <v/>
      </c>
      <c r="CR22" s="316" t="str">
        <f ca="1">IFERROR(INDEX($AK$70:$AK$81, ROWS($CR$4:CR20)), IFERROR(INDEX($AO$70:$AO$81, ROWS($CR$4:CR20)-ROWS($AK$70:$AK$81)), IFERROR(INDEX($AS$70:$AS$81, ROWS($CR$4:CR20)-ROWS($AK$70:$AK$81)-ROWS($AO$70:$AO$81)),IFERROR(INDEX($AW$70:$AW$81, ROWS($CR$4:CR20)-ROWS($AK$70:$AK$81)-ROWS($AO$70:$AO$81)-ROWS($AS$70:$AS$81)),IFERROR(INDEX($BA$70:$BA$81, ROWS($CR$4:CR20)-ROWS($AK$70:$AK$81)-ROWS($AO$70:$AO$81)-ROWS($AS$70:$AS$81)-ROWS($AW$70:$AW$81)),IFERROR(INDEX($BE$70:$BE$81, ROWS($CR$4:CR20)-ROWS($AK$70:$AK$81)-ROWS($AO$70:$AO$81)-ROWS($AS$70:$AS$81)-ROWS($AW$70:$AW$81)-ROWS($BA$70:$BA$81)),IFERROR(INDEX($BI$70:$BI$81, ROWS($CR$4:CR20)-ROWS($AK$70:$AK$81)-ROWS($AO$70:$AO$81)-ROWS($AS$70:$AS$81)-ROWS($AW$70:$AW$81)-ROWS($BA$70:$BA$81)-ROWS($BE$70:$BE$81)), "")))))))</f>
        <v/>
      </c>
      <c r="CS22" s="316" t="str">
        <f t="shared" ca="1" si="43"/>
        <v/>
      </c>
      <c r="CT22" s="413" t="str">
        <f t="shared" ca="1" si="44"/>
        <v/>
      </c>
      <c r="CU22" s="412" t="str">
        <f>IF(OR(CV22="",CV22=0),"",MAX(CU$5:CU21)+1)</f>
        <v/>
      </c>
      <c r="CV22" s="316">
        <f>IFERROR(INDEX($AJ$86:$AJ$97, ROWS($CV$4:CV20)), IFERROR(INDEX($AN$86:$AN$97, ROWS($CV$4:CV20)-ROWS($AJ$86:$AJ$97)), ""))</f>
        <v>0</v>
      </c>
      <c r="CW22" s="316" t="str">
        <f t="shared" si="45"/>
        <v/>
      </c>
      <c r="CX22" s="316" t="str">
        <f>IF(OR(CY22="",CY22=0),"",MAX(CX$5:CX21)+1)</f>
        <v/>
      </c>
      <c r="CY22" s="316">
        <f>IFERROR(INDEX($AK$86:$AK$97, ROWS($CY$4:CY20)), IFERROR(INDEX($AO$86:$AO$97, ROWS($CY$4:CY20)-ROWS($AK$86:$AK$97)), ""))</f>
        <v>0</v>
      </c>
      <c r="CZ22" s="316" t="str">
        <f t="shared" si="46"/>
        <v/>
      </c>
      <c r="DA22" s="413" t="str">
        <f t="shared" si="47"/>
        <v/>
      </c>
      <c r="DC22" s="438" t="str">
        <f ca="1">IF(OR(DD22="",DD22=0),"",MAX(DC$5:DC21)+1)</f>
        <v/>
      </c>
      <c r="DD22" s="434" t="str">
        <f t="shared" ca="1" si="48"/>
        <v/>
      </c>
      <c r="DE22" s="413" t="str">
        <f t="shared" ca="1" si="49"/>
        <v/>
      </c>
      <c r="DF22" s="431" t="str">
        <f ca="1">IF(OR(DG22="",DG22=0),"",MAX(DF$5:DF21)+1)</f>
        <v/>
      </c>
      <c r="DG22" s="412" t="str">
        <f t="shared" ca="1" si="50"/>
        <v/>
      </c>
      <c r="DH22" s="413" t="str">
        <f t="shared" ca="1" si="51"/>
        <v/>
      </c>
      <c r="DI22" s="412" t="str">
        <f t="shared" ca="1" si="52"/>
        <v/>
      </c>
      <c r="DJ22" s="413" t="str">
        <f t="shared" ca="1" si="53"/>
        <v/>
      </c>
      <c r="DK22" s="412" t="str">
        <f t="shared" ca="1" si="54"/>
        <v/>
      </c>
      <c r="DL22" s="413" t="str">
        <f t="shared" ca="1" si="55"/>
        <v/>
      </c>
    </row>
    <row r="23" spans="1:123" s="293" customFormat="1" ht="15" customHeight="1" thickBot="1" x14ac:dyDescent="0.35">
      <c r="A23" s="291">
        <f>Year!I32</f>
        <v>45158</v>
      </c>
      <c r="B23" s="290" t="str">
        <f>IF(ISERROR(MATCH(A23,event_dates,0)),"",INDEX(events,MATCH(A23,event_dates,0)))</f>
        <v/>
      </c>
      <c r="C23" s="291">
        <f>Year!J32</f>
        <v>45159</v>
      </c>
      <c r="D23" s="290" t="str">
        <f>IF(ISERROR(MATCH(C23,event_dates,0)),"",INDEX(events,MATCH(C23,event_dates,0)))</f>
        <v/>
      </c>
      <c r="E23" s="291">
        <f>Year!K32</f>
        <v>45160</v>
      </c>
      <c r="F23" s="290" t="str">
        <f>IF(ISERROR(MATCH(E23,event_dates,0)),"",INDEX(events,MATCH(E23,event_dates,0)))</f>
        <v/>
      </c>
      <c r="G23" s="291">
        <f>Year!L32</f>
        <v>45161</v>
      </c>
      <c r="H23" s="290" t="str">
        <f>IF(ISERROR(MATCH(G23,event_dates,0)),"",INDEX(events,MATCH(G23,event_dates,0)))</f>
        <v/>
      </c>
      <c r="I23" s="291">
        <f>Year!M32</f>
        <v>45162</v>
      </c>
      <c r="J23" s="290" t="str">
        <f>IF(ISERROR(MATCH(I23,event_dates,0)),"",INDEX(events,MATCH(I23,event_dates,0)))</f>
        <v/>
      </c>
      <c r="K23" s="291">
        <f>Year!N32</f>
        <v>45163</v>
      </c>
      <c r="L23" s="290" t="str">
        <f>IF(ISERROR(MATCH(K23,event_dates,0)),"",INDEX(events,MATCH(K23,event_dates,0)))</f>
        <v/>
      </c>
      <c r="M23" s="291">
        <f>Year!O32</f>
        <v>45164</v>
      </c>
      <c r="N23" s="290" t="str">
        <f>IF(ISERROR(MATCH(M23,event_dates,0)),"",INDEX(events,MATCH(M23,event_dates,0)))</f>
        <v/>
      </c>
      <c r="P23" s="295" t="str">
        <f ca="1">IF(DN66="","",DN66)</f>
        <v>Groceries - 125</v>
      </c>
      <c r="Q23" s="295" t="str">
        <f t="shared" ref="Q23:U28" ca="1" si="81">IF(DO66="","",DO66)</f>
        <v>Lawn Service - 50</v>
      </c>
      <c r="R23" s="295" t="str">
        <f t="shared" ca="1" si="81"/>
        <v>Credit Card 1 - 50</v>
      </c>
      <c r="S23" s="296" t="str">
        <f t="shared" ca="1" si="81"/>
        <v>Paycheck 2 - 400</v>
      </c>
      <c r="T23" s="295" t="str">
        <f t="shared" ca="1" si="81"/>
        <v/>
      </c>
      <c r="U23" s="295" t="str">
        <f t="shared" ca="1" si="81"/>
        <v/>
      </c>
      <c r="V23" s="1156"/>
      <c r="W23" s="1157"/>
      <c r="X23" s="445"/>
      <c r="Y23"/>
      <c r="AB23" s="299"/>
      <c r="AC23" s="358" t="str">
        <f>IF('Data Entry'!B29="","",'Data Entry'!B29)</f>
        <v/>
      </c>
      <c r="AD23" s="356" t="str">
        <f>IF('Data Entry'!A29="","",'Data Entry'!A29)</f>
        <v/>
      </c>
      <c r="AE23" s="363" t="str">
        <f>IF('Data Entry'!C29="","",'Data Entry'!C29)</f>
        <v/>
      </c>
      <c r="AF23" s="402" t="str">
        <f>IF('Data Entry'!E29="","",'Data Entry'!E29)</f>
        <v/>
      </c>
      <c r="AG23" s="300"/>
      <c r="AH23"/>
      <c r="AI23" s="304">
        <f t="shared" ref="AI23:AI33" ca="1" si="82">IFERROR(MATCH($AI$20,OFFSET($AC$1,AI22,,1000),0)+AI22,"")</f>
        <v>132</v>
      </c>
      <c r="AJ23" s="305" t="str">
        <f t="shared" ca="1" si="60"/>
        <v>Groceries</v>
      </c>
      <c r="AK23" s="306">
        <f t="shared" ca="1" si="61"/>
        <v>125</v>
      </c>
      <c r="AL23" s="307" t="str">
        <f t="shared" ca="1" si="62"/>
        <v>Liquid Bills</v>
      </c>
      <c r="AM23" s="304">
        <f t="shared" ref="AM23:AM33" ca="1" si="83">IFERROR(MATCH($AM$20,OFFSET($AC$1,AM22,,1000),0)+AM22,"")</f>
        <v>94</v>
      </c>
      <c r="AN23" s="305" t="str">
        <f t="shared" ca="1" si="63"/>
        <v>Lawn Service</v>
      </c>
      <c r="AO23" s="306">
        <f t="shared" ca="1" si="64"/>
        <v>50</v>
      </c>
      <c r="AP23" s="307" t="str">
        <f t="shared" ca="1" si="65"/>
        <v>Fixed Bills</v>
      </c>
      <c r="AQ23" s="304" t="str">
        <f t="shared" ref="AQ23:AQ33" ca="1" si="84">IFERROR(MATCH($AQ$20,OFFSET($AC$1,AQ22,,1000),0)+AQ22,"")</f>
        <v/>
      </c>
      <c r="AR23" s="305" t="str">
        <f t="shared" ca="1" si="66"/>
        <v/>
      </c>
      <c r="AS23" s="306" t="str">
        <f t="shared" ca="1" si="67"/>
        <v/>
      </c>
      <c r="AT23" s="307" t="str">
        <f t="shared" ca="1" si="68"/>
        <v/>
      </c>
      <c r="AU23" s="304" t="str">
        <f t="shared" ref="AU23:AU33" ca="1" si="85">IFERROR(MATCH($AU$20,OFFSET($AC$1,AU22,,1000),0)+AU22,"")</f>
        <v/>
      </c>
      <c r="AV23" s="305" t="str">
        <f t="shared" ca="1" si="69"/>
        <v/>
      </c>
      <c r="AW23" s="306" t="str">
        <f t="shared" ca="1" si="70"/>
        <v/>
      </c>
      <c r="AX23" s="307" t="str">
        <f t="shared" ca="1" si="71"/>
        <v/>
      </c>
      <c r="AY23" s="304" t="str">
        <f t="shared" ref="AY23:AY33" ca="1" si="86">IFERROR(MATCH($AY$20,OFFSET($AC$1,AY22,,1000),0)+AY22,"")</f>
        <v/>
      </c>
      <c r="AZ23" s="305" t="str">
        <f t="shared" ca="1" si="72"/>
        <v/>
      </c>
      <c r="BA23" s="306" t="str">
        <f t="shared" ca="1" si="73"/>
        <v/>
      </c>
      <c r="BB23" s="307" t="str">
        <f t="shared" ca="1" si="74"/>
        <v/>
      </c>
      <c r="BC23" s="304" t="str">
        <f t="shared" ref="BC23:BC33" ca="1" si="87">IFERROR(MATCH($BC$20,OFFSET($AC$1,BC22,,1000),0)+BC22,"")</f>
        <v/>
      </c>
      <c r="BD23" s="305" t="str">
        <f t="shared" ca="1" si="75"/>
        <v/>
      </c>
      <c r="BE23" s="306" t="str">
        <f t="shared" ca="1" si="76"/>
        <v/>
      </c>
      <c r="BF23" s="307" t="str">
        <f t="shared" ca="1" si="77"/>
        <v/>
      </c>
      <c r="BG23" s="304" t="str">
        <f t="shared" ref="BG23:BG33" ca="1" si="88">IFERROR(MATCH($BG$20,OFFSET($AC$1,BG22,,1000),0)+BG22,"")</f>
        <v/>
      </c>
      <c r="BH23" s="305" t="str">
        <f t="shared" ca="1" si="78"/>
        <v/>
      </c>
      <c r="BI23" s="306" t="str">
        <f t="shared" ca="1" si="79"/>
        <v/>
      </c>
      <c r="BJ23" s="307" t="str">
        <f t="shared" ca="1" si="80"/>
        <v/>
      </c>
      <c r="BL23" s="416" t="str">
        <f ca="1">IF(OR(BM23="",BM23=0),"",MAX(BL$5:BL22)+1)</f>
        <v/>
      </c>
      <c r="BM23" s="321" t="str">
        <f ca="1">IFERROR(INDEX($AJ$6:$AJ$17, ROWS(BM$4:$BM21)), IFERROR(INDEX($AN$6:$AN$17, ROWS(BM$4:$BM21)-ROWS($AJ$6:$AJ$17)), IFERROR(INDEX($AR$6:$AR$17, ROWS(BM$4:$BM21)-ROWS($AJ$6:$AJ$17)-ROWS($AN$6:$AN$17)),IFERROR(INDEX($AV$6:$AV$17, ROWS(BM$4:$BM21)-ROWS($AJ$6:$AJ$17)-ROWS($AN$6:$AN$17)-ROWS($AR$6:$AR$17)),IFERROR(INDEX($AZ$6:$AZ$17, ROWS(BM$4:$BM21)-ROWS($AJ$6:$AJ$17)-ROWS($AN$6:$AN$17)-ROWS($AR$6:$AR$17)-ROWS($AV$6:$AV$17)),IFERROR(INDEX($BD$6:$BD$17, ROWS(BM$4:$BM21)-ROWS($AJ$6:$AJ$17)-ROWS($AN$6:$AN$17)-ROWS($AR$6:$AR$17)-ROWS($AV$6:$AV$17)-ROWS($AZ$6:$AZ$17)),IFERROR(INDEX($BH$6:$BH$17, ROWS(BM$4:$BM21)-ROWS($AJ$6:$AJ$17)-ROWS($AN$6:$AN$17)-ROWS($AR$6:$AR$17)-ROWS($AV$6:$AV$17)-ROWS($AZ$6:$AZ$17)-ROWS($BD$6:$BD$17)), "")))))))</f>
        <v/>
      </c>
      <c r="BN23" s="321" t="str">
        <f t="shared" ca="1" si="30"/>
        <v/>
      </c>
      <c r="BO23" s="321" t="str">
        <f ca="1">IF(OR(BP23="",BP23=0),"",MAX(BO$5:BO22)+1)</f>
        <v/>
      </c>
      <c r="BP23" s="321" t="str">
        <f ca="1">IFERROR(INDEX($AK$6:$AK$17, ROWS($BP$4:BP21)), IFERROR(INDEX($AO$6:$AO$17, ROWS($BP$4:BP21)-ROWS($AK$6:$AK$17)), IFERROR(INDEX($AS$6:$AS$17, ROWS($BP$4:BP21)-ROWS($AK$6:$AK$17)-ROWS($AO$6:$AO$17)),IFERROR(INDEX($AW$6:$AW$17, ROWS($BP$4:BP21)-ROWS($AK$6:$AK$17)-ROWS($AO$6:$AO$17)-ROWS($AS$6:$AS$17)),IFERROR(INDEX($BA$6:$BA$17, ROWS($BP$4:BP21)-ROWS($AK$6:$AK$17)-ROWS($AO$6:$AO$17)-ROWS($AS$6:$AS$17)-ROWS($AW$6:$AW$17)),IFERROR(INDEX($BE$6:$BE$17, ROWS($BP$4:BP21)-ROWS($AK$6:$AK$17)-ROWS($AO$6:$AO$17)-ROWS($AS$6:$AS$17)-ROWS($AW$6:$AW$17)-ROWS($BA$6:$BA$17)),IFERROR(INDEX($BI$6:$BI$17, ROWS($BP$4:BP21)-ROWS($AK$6:$AK$17)-ROWS($AO$6:$AO$17)-ROWS($AS$6:$AS$17)-ROWS($AW$6:$AW$17)-ROWS($BA$6:$BA$17)-ROWS($BE$6:$BE$17)), "")))))))</f>
        <v/>
      </c>
      <c r="BQ23" s="321" t="str">
        <f t="shared" ca="1" si="31"/>
        <v/>
      </c>
      <c r="BR23" s="417" t="str">
        <f t="shared" ca="1" si="32"/>
        <v/>
      </c>
      <c r="BS23" s="416" t="str">
        <f ca="1">IF(OR(BT23="",BT23=0),"",MAX(BS$5:BS22)+1)</f>
        <v/>
      </c>
      <c r="BT23" s="321" t="str">
        <f ca="1">IFERROR(INDEX($AJ$22:$AJ$33, ROWS($BT$4:BT21)), IFERROR(INDEX($AN$22:$AN$33, ROWS($BT$4:BT21)-ROWS($AJ$22:$AJ$33)), IFERROR(INDEX($AR$22:$AR$33, ROWS($BT$4:BT21)-ROWS($AJ$22:$AJ$33)-ROWS($AN$22:$AN$33)),IFERROR(INDEX($AV$22:$AV$33, ROWS($BT$4:BT21)-ROWS($AJ$22:$AJ$33)-ROWS($AN$22:$AN$33)-ROWS($AR$22:$AR$33)),IFERROR(INDEX($AZ$22:$AZ$33, ROWS($BT$4:BT21)-ROWS($AJ$22:$AJ$33)-ROWS($AN$22:$AN$33)-ROWS($AR$22:$AR$33)-ROWS($AV$22:$AV$33)),IFERROR(INDEX($BD$22:$BD$33, ROWS($BT$4:BT21)-ROWS($AJ$22:$AJ$33)-ROWS($AN$22:$AN$33)-ROWS($AR$22:$AR$33)-ROWS($AV$22:$AV$33)-ROWS($AZ$22:$AZ$33)),IFERROR(INDEX($BH$22:$BH$33, ROWS($BT$4:BT21)-ROWS($AJ$22:$AJ$33)-ROWS($AN$22:$AN$33)-ROWS($AR$22:$AR$33)-ROWS($AV$22:$AV$33)-ROWS($AZ$22:$AZ$33)-ROWS($BD$22:$BD$33)), "")))))))</f>
        <v/>
      </c>
      <c r="BU23" s="321" t="str">
        <f t="shared" ca="1" si="33"/>
        <v/>
      </c>
      <c r="BV23" s="321" t="str">
        <f ca="1">IF(OR(BW23="",BW23=0),"",MAX(BV$5:BV22)+1)</f>
        <v/>
      </c>
      <c r="BW23" s="321" t="str">
        <f ca="1">IFERROR(INDEX($AK$22:$AK$33, ROWS($BW$4:BW21)), IFERROR(INDEX($AO$22:$AO$33, ROWS($BW$4:BW21)-ROWS($AK$22:$AK$33)), IFERROR(INDEX($AS$22:$AS$33, ROWS($BW$4:BW21)-ROWS($AK$22:$AK$33)-ROWS($AO$22:$AO$33)),IFERROR(INDEX($AW$22:$AW$33, ROWS($BW$4:BW21)-ROWS($AK$22:$AK$33)-ROWS($AO$22:$AO$33)-ROWS($AS$22:$AS$33)),IFERROR(INDEX($BA$22:$BA$33, ROWS($BW$4:BW21)-ROWS($AK$22:$AK$33)-ROWS($AO$22:$AO$33)-ROWS($AS$22:$AS$33)-ROWS($AW$22:$AW$33)),IFERROR(INDEX($BE$22:$BE$33, ROWS($BW$4:BW21)-ROWS($AK$22:$AK$33)-ROWS($AO$22:$AO$33)-ROWS($AS$22:$AS$33)-ROWS($AW$22:$AW$33)-ROWS($BA$22:$BA$33)),IFERROR(INDEX($BI$22:$BI$33, ROWS($BW$4:BW21)-ROWS($AK$22:$AK$33)-ROWS($AO$22:$AO$33)-ROWS($AS$22:$AS$33)-ROWS($AW$22:$AW$33)-ROWS($BA$22:$BA$33)-ROWS($BE$22:$BE$33)), "")))))))</f>
        <v/>
      </c>
      <c r="BX23" s="321" t="str">
        <f t="shared" ca="1" si="34"/>
        <v/>
      </c>
      <c r="BY23" s="417" t="str">
        <f t="shared" ca="1" si="35"/>
        <v/>
      </c>
      <c r="BZ23" s="416" t="str">
        <f ca="1">IF(OR(CA23="",CA23=0),"",MAX(BZ$5:BZ22)+1)</f>
        <v/>
      </c>
      <c r="CA23" s="321" t="str">
        <f ca="1">IFERROR(INDEX($AJ$38:$AJ$49, ROWS($CA$4:CA21)), IFERROR(INDEX($AN$38:$AN$49, ROWS($CA$4:CA21)-ROWS($AJ$38:$AJ$49)), IFERROR(INDEX($AR$38:$AR$49, ROWS($CA$4:CA21)-ROWS($AJ$38:$AJ$49)-ROWS($AN$38:$AN$49)),IFERROR(INDEX($AV$38:$AV$49, ROWS($CA$4:CA21)-ROWS($AJ$38:$AJ$49)-ROWS($AN$38:$AN$49)-ROWS($AR$38:$AR$49)),IFERROR(INDEX($AZ$38:$AZ$49, ROWS($CA$4:CA21)-ROWS($AJ$38:$AJ$49)-ROWS($AN$38:$AN$49)-ROWS($AR$38:$AR$49)-ROWS($AV$38:$AV$49)),IFERROR(INDEX($BD$38:$BD$49, ROWS($CA$4:CA21)-ROWS($AJ$38:$AJ$49)-ROWS($AN$38:$AN$49)-ROWS($AR$38:$AR$49)-ROWS($AV$38:$AV$49)-ROWS($AZ$38:$AZ$49)),IFERROR(INDEX($BH$38:$BH$49, ROWS($CA$4:CA21)-ROWS($AJ$38:$AJ$49)-ROWS($AN$38:$AN$49)-ROWS($AR$38:$AR$49)-ROWS($AV$38:$AV$49)-ROWS($AZ$38:$AZ$49)-ROWS($BD$38:$BD$49)), "")))))))</f>
        <v/>
      </c>
      <c r="CB23" s="321" t="str">
        <f t="shared" ca="1" si="36"/>
        <v/>
      </c>
      <c r="CC23" s="321" t="str">
        <f ca="1">IF(OR(CD23="",CD23=0),"",MAX(CC$5:CC22)+1)</f>
        <v/>
      </c>
      <c r="CD23" s="321" t="str">
        <f ca="1">IFERROR(INDEX($AK$38:$AK$49, ROWS($CD$4:CD21)), IFERROR(INDEX($AO$38:$AO$49, ROWS($CD$4:CD21)-ROWS($AK$38:$AK$49)), IFERROR(INDEX($AS$38:$AS$49, ROWS($CD$4:CD21)-ROWS($AK$38:$AK$49)-ROWS($AO$38:$AO$49)),IFERROR(INDEX($AW$38:$AW$49, ROWS($CD$4:CD21)-ROWS($AK$38:$AK$49)-ROWS($AO$38:$AO$49)-ROWS($AS$38:$AS$49)),IFERROR(INDEX($BA$38:$BA$49, ROWS($CD$4:CD21)-ROWS($AK$38:$AK$49)-ROWS($AO$38:$AO$49)-ROWS($AS$38:$AS$49)-ROWS($AW$38:$AW$49)),IFERROR(INDEX($BE$38:$BE$49, ROWS($CD$4:CD21)-ROWS($AK$38:$AK$49)-ROWS($AO$38:$AO$49)-ROWS($AS$38:$AS$49)-ROWS($AW$38:$AW$49)-ROWS($BA$38:$BA$49)),IFERROR(INDEX($BI$38:$BI$49, ROWS($CD$4:CD21)-ROWS($AK$38:$AK$49)-ROWS($AO$38:$AO$49)-ROWS($AS$38:$AS$49)-ROWS($AW$38:$AW$49)-ROWS($BA$38:$BA$49)-ROWS($BE$38:$BE$49)), "")))))))</f>
        <v/>
      </c>
      <c r="CE23" s="321" t="str">
        <f t="shared" ca="1" si="37"/>
        <v/>
      </c>
      <c r="CF23" s="417" t="str">
        <f t="shared" ca="1" si="38"/>
        <v/>
      </c>
      <c r="CG23" s="416" t="str">
        <f ca="1">IF(OR(CH23="",CH23=0),"",MAX(CG$5:CG22)+1)</f>
        <v/>
      </c>
      <c r="CH23" s="321" t="str">
        <f ca="1">IFERROR(INDEX($AJ$54:$AJ$65, ROWS($CH$4:CH21)), IFERROR(INDEX($AN$54:$AN$65, ROWS($CH$4:CH21)-ROWS($AJ$54:$AJ$65)), IFERROR(INDEX($AR$54:$AR$65, ROWS($CH$4:CH21)-ROWS($AJ$54:$AJ$65)-ROWS($AN$54:$AN$65)),IFERROR(INDEX($AV$54:$AV$65, ROWS($CH$4:CH21)-ROWS($AJ$54:$AJ$65)-ROWS($AN$54:$AN$65)-ROWS($AR$54:$AR$65)),IFERROR(INDEX($AZ$54:$AZ$65, ROWS($CH$4:CH21)-ROWS($AJ$54:$AJ$65)-ROWS($AN$54:$AN$65)-ROWS($AR$54:$AR$65)-ROWS($AV$54:$AV$65)),IFERROR(INDEX($BD$54:$BD$65, ROWS($CH$4:CH21)-ROWS($AJ$54:$AJ$65)-ROWS($AN$54:$AN$65)-ROWS($AR$54:$AR$65)-ROWS($AV$54:$AV$65)-ROWS($AZ$54:$AZ$65)),IFERROR(INDEX($BH$54:$BH$65, ROWS($CH$4:CH21)-ROWS($AJ$54:$AJ$65)-ROWS($AN$54:$AN$65)-ROWS($AR$54:$AR$65)-ROWS($AV$54:$AV$65)-ROWS($AZ$54:$AZ$65)-ROWS($BD$54:$BD$65)), "")))))))</f>
        <v/>
      </c>
      <c r="CI23" s="321" t="str">
        <f t="shared" ca="1" si="39"/>
        <v/>
      </c>
      <c r="CJ23" s="321" t="str">
        <f ca="1">IF(OR(CK23="",CK23=0),"",MAX(CJ$5:CJ22)+1)</f>
        <v/>
      </c>
      <c r="CK23" s="321" t="str">
        <f ca="1">IFERROR(INDEX($AK$54:$AK$65, ROWS($CK$4:CK21)), IFERROR(INDEX($AO$54:$AO$65, ROWS($CK$4:CK21)-ROWS($AK$54:$AK$65)), IFERROR(INDEX($AS$54:$AS$65, ROWS($CK$4:CK21)-ROWS($AK$54:$AK$65)-ROWS($AO$54:$AO$65)),IFERROR(INDEX($AW$54:$AW$65, ROWS($CK$4:CK21)-ROWS($AK$54:$AK$65)-ROWS($AO$54:$AO$65)-ROWS($AS$54:$AS$65)),IFERROR(INDEX($BA$54:$BA$65, ROWS($CK$4:CK21)-ROWS($AK$54:$AK$65)-ROWS($AO$54:$AO$65)-ROWS($AS$54:$AS$65)-ROWS($AW$54:$AW$65)),IFERROR(INDEX($BE$54:$BE$65, ROWS($CK$4:CK21)-ROWS($AK$54:$AK$65)-ROWS($AO$54:$AO$65)-ROWS($AS$54:$AS$65)-ROWS($AW$54:$AW$65)-ROWS($BA$54:$BA$65)),IFERROR(INDEX($BI$54:$BI$65, ROWS($CK$4:CK21)-ROWS($AK$54:$AK$65)-ROWS($AO$54:$AO$65)-ROWS($AS$54:$AS$65)-ROWS($AW$54:$AW$65)-ROWS($BA$54:$BA$65)-ROWS($BE$54:$BE$65)), "")))))))</f>
        <v/>
      </c>
      <c r="CL23" s="321" t="str">
        <f t="shared" ca="1" si="40"/>
        <v/>
      </c>
      <c r="CM23" s="417" t="str">
        <f t="shared" ca="1" si="41"/>
        <v/>
      </c>
      <c r="CN23" s="416" t="str">
        <f ca="1">IF(OR(CO23="",CO23=0),"",MAX(CN$5:CN22)+1)</f>
        <v/>
      </c>
      <c r="CO23" s="321" t="str">
        <f ca="1">IFERROR(INDEX($AJ$70:$AJ$81, ROWS($CO$4:CO21)), IFERROR(INDEX($AN$70:$AN$81, ROWS($CO$4:CO21)-ROWS($AJ$70:$AJ$81)), IFERROR(INDEX($AR$70:$AR$81, ROWS($CO$4:CO21)-ROWS($AJ$70:$AJ$81)-ROWS($AN$70:$AN$81)),IFERROR(INDEX($AV$70:$AV$81, ROWS($CO$4:CO21)-ROWS($AJ$70:$AJ$81)-ROWS($AN$70:$AN$81)-ROWS($AR$70:$AR$81)),IFERROR(INDEX($AZ$70:$AZ$81, ROWS($CO$4:CO21)-ROWS($AJ$70:$AJ$81)-ROWS($AN$70:$AN$81)-ROWS($AR$70:$AR$81)-ROWS($AV$70:$AV$81)),IFERROR(INDEX($BD$70:$BD$81, ROWS($CO$4:CO21)-ROWS($AJ$70:$AJ$81)-ROWS($AN$70:$AN$81)-ROWS($AR$70:$AR$81)-ROWS($AV$70:$AV$81)-ROWS($AZ$70:$AZ$81)),IFERROR(INDEX($BH$70:$BH$81, ROWS($CO$4:CO21)-ROWS($AJ$70:$AJ$81)-ROWS($AN$70:$AN$81)-ROWS($AR$70:$AR$81)-ROWS($AV$70:$AV$81)-ROWS($AZ$70:$AZ$81)-ROWS($BD$70:$BD$81)), "")))))))</f>
        <v/>
      </c>
      <c r="CP23" s="321" t="str">
        <f t="shared" ca="1" si="42"/>
        <v/>
      </c>
      <c r="CQ23" s="321" t="str">
        <f ca="1">IF(OR(CR23="",CR23=0),"",MAX(CQ$5:CQ22)+1)</f>
        <v/>
      </c>
      <c r="CR23" s="321" t="str">
        <f ca="1">IFERROR(INDEX($AK$70:$AK$81, ROWS($CR$4:CR21)), IFERROR(INDEX($AO$70:$AO$81, ROWS($CR$4:CR21)-ROWS($AK$70:$AK$81)), IFERROR(INDEX($AS$70:$AS$81, ROWS($CR$4:CR21)-ROWS($AK$70:$AK$81)-ROWS($AO$70:$AO$81)),IFERROR(INDEX($AW$70:$AW$81, ROWS($CR$4:CR21)-ROWS($AK$70:$AK$81)-ROWS($AO$70:$AO$81)-ROWS($AS$70:$AS$81)),IFERROR(INDEX($BA$70:$BA$81, ROWS($CR$4:CR21)-ROWS($AK$70:$AK$81)-ROWS($AO$70:$AO$81)-ROWS($AS$70:$AS$81)-ROWS($AW$70:$AW$81)),IFERROR(INDEX($BE$70:$BE$81, ROWS($CR$4:CR21)-ROWS($AK$70:$AK$81)-ROWS($AO$70:$AO$81)-ROWS($AS$70:$AS$81)-ROWS($AW$70:$AW$81)-ROWS($BA$70:$BA$81)),IFERROR(INDEX($BI$70:$BI$81, ROWS($CR$4:CR21)-ROWS($AK$70:$AK$81)-ROWS($AO$70:$AO$81)-ROWS($AS$70:$AS$81)-ROWS($AW$70:$AW$81)-ROWS($BA$70:$BA$81)-ROWS($BE$70:$BE$81)), "")))))))</f>
        <v/>
      </c>
      <c r="CS23" s="321" t="str">
        <f t="shared" ca="1" si="43"/>
        <v/>
      </c>
      <c r="CT23" s="417" t="str">
        <f t="shared" ca="1" si="44"/>
        <v/>
      </c>
      <c r="CU23" s="416" t="str">
        <f>IF(OR(CV23="",CV23=0),"",MAX(CU$5:CU22)+1)</f>
        <v/>
      </c>
      <c r="CV23" s="321">
        <f>IFERROR(INDEX($AJ$86:$AJ$97, ROWS($CV$4:CV21)), IFERROR(INDEX($AN$86:$AN$97, ROWS($CV$4:CV21)-ROWS($AJ$86:$AJ$97)), ""))</f>
        <v>0</v>
      </c>
      <c r="CW23" s="321" t="str">
        <f t="shared" si="45"/>
        <v/>
      </c>
      <c r="CX23" s="321" t="str">
        <f>IF(OR(CY23="",CY23=0),"",MAX(CX$5:CX22)+1)</f>
        <v/>
      </c>
      <c r="CY23" s="321">
        <f>IFERROR(INDEX($AK$86:$AK$97, ROWS($CY$4:CY21)), IFERROR(INDEX($AO$86:$AO$97, ROWS($CY$4:CY21)-ROWS($AK$86:$AK$97)), ""))</f>
        <v>0</v>
      </c>
      <c r="CZ23" s="321" t="str">
        <f t="shared" si="46"/>
        <v/>
      </c>
      <c r="DA23" s="417" t="str">
        <f t="shared" si="47"/>
        <v/>
      </c>
      <c r="DC23" s="439" t="str">
        <f ca="1">IF(OR(DD23="",DD23=0),"",MAX(DC$5:DC22)+1)</f>
        <v/>
      </c>
      <c r="DD23" s="436" t="str">
        <f t="shared" ca="1" si="48"/>
        <v/>
      </c>
      <c r="DE23" s="422" t="str">
        <f t="shared" ca="1" si="49"/>
        <v/>
      </c>
      <c r="DF23" s="433" t="str">
        <f ca="1">IF(OR(DG23="",DG23=0),"",MAX(DF$5:DF22)+1)</f>
        <v/>
      </c>
      <c r="DG23" s="420" t="str">
        <f t="shared" ca="1" si="50"/>
        <v/>
      </c>
      <c r="DH23" s="422" t="str">
        <f t="shared" ca="1" si="51"/>
        <v/>
      </c>
      <c r="DI23" s="420" t="str">
        <f t="shared" ca="1" si="52"/>
        <v/>
      </c>
      <c r="DJ23" s="422" t="str">
        <f t="shared" ca="1" si="53"/>
        <v/>
      </c>
      <c r="DK23" s="420" t="str">
        <f t="shared" ca="1" si="54"/>
        <v/>
      </c>
      <c r="DL23" s="422" t="str">
        <f t="shared" ca="1" si="55"/>
        <v/>
      </c>
      <c r="DN23" s="292"/>
      <c r="DO23" s="292"/>
      <c r="DP23" s="292"/>
      <c r="DQ23" s="292"/>
      <c r="DR23" s="292"/>
      <c r="DS23" s="292"/>
    </row>
    <row r="24" spans="1:123" s="292" customFormat="1" ht="15" customHeight="1" thickTop="1" thickBot="1" x14ac:dyDescent="0.35">
      <c r="A24" s="1181" t="str">
        <f ca="1">IF(ISERROR(MATCH(A23,event_dates,0)+MATCH(A23,OFFSET(event_dates,MATCH(A23,event_dates,0),0,500,1),0)),"",INDEX(events,MATCH(A23,event_dates,0)+MATCH(A23,OFFSET(event_dates,MATCH(A23,event_dates,0),0,500,1),0)))</f>
        <v/>
      </c>
      <c r="B24" s="1182"/>
      <c r="C24" s="1181" t="str">
        <f ca="1">IF(ISERROR(MATCH(C23,event_dates,0)+MATCH(C23,OFFSET(event_dates,MATCH(C23,event_dates,0),0,500,1),0)),"",INDEX(events,MATCH(C23,event_dates,0)+MATCH(C23,OFFSET(event_dates,MATCH(C23,event_dates,0),0,500,1),0)))</f>
        <v/>
      </c>
      <c r="D24" s="1182"/>
      <c r="E24" s="1181" t="str">
        <f ca="1">IF(ISERROR(MATCH(E23,event_dates,0)+MATCH(E23,OFFSET(event_dates,MATCH(E23,event_dates,0),0,500,1),0)),"",INDEX(events,MATCH(E23,event_dates,0)+MATCH(E23,OFFSET(event_dates,MATCH(E23,event_dates,0),0,500,1),0)))</f>
        <v/>
      </c>
      <c r="F24" s="1182"/>
      <c r="G24" s="1181" t="str">
        <f ca="1">IF(ISERROR(MATCH(G23,event_dates,0)+MATCH(G23,OFFSET(event_dates,MATCH(G23,event_dates,0),0,500,1),0)),"",INDEX(events,MATCH(G23,event_dates,0)+MATCH(G23,OFFSET(event_dates,MATCH(G23,event_dates,0),0,500,1),0)))</f>
        <v/>
      </c>
      <c r="H24" s="1182"/>
      <c r="I24" s="1181" t="str">
        <f ca="1">IF(ISERROR(MATCH(I23,event_dates,0)+MATCH(I23,OFFSET(event_dates,MATCH(I23,event_dates,0),0,500,1),0)),"",INDEX(events,MATCH(I23,event_dates,0)+MATCH(I23,OFFSET(event_dates,MATCH(I23,event_dates,0),0,500,1),0)))</f>
        <v/>
      </c>
      <c r="J24" s="1182"/>
      <c r="K24" s="1181" t="str">
        <f ca="1">IF(ISERROR(MATCH(K23,event_dates,0)+MATCH(K23,OFFSET(event_dates,MATCH(K23,event_dates,0),0,500,1),0)),"",INDEX(events,MATCH(K23,event_dates,0)+MATCH(K23,OFFSET(event_dates,MATCH(K23,event_dates,0),0,500,1),0)))</f>
        <v/>
      </c>
      <c r="L24" s="1182"/>
      <c r="M24" s="1181" t="str">
        <f ca="1">IF(ISERROR(MATCH(M23,event_dates,0)+MATCH(M23,OFFSET(event_dates,MATCH(M23,event_dates,0),0,500,1),0)),"",INDEX(events,MATCH(M23,event_dates,0)+MATCH(M23,OFFSET(event_dates,MATCH(M23,event_dates,0),0,500,1),0)))</f>
        <v/>
      </c>
      <c r="N24" s="1182"/>
      <c r="P24" s="295" t="str">
        <f t="shared" ref="P24:P28" ca="1" si="89">IF(DN67="","",DN67)</f>
        <v>Auto Insurance - 180</v>
      </c>
      <c r="Q24" s="295" t="str">
        <f t="shared" ca="1" si="81"/>
        <v>Boat Loan - 300</v>
      </c>
      <c r="R24" s="295" t="str">
        <f t="shared" ca="1" si="81"/>
        <v/>
      </c>
      <c r="S24" s="296" t="str">
        <f t="shared" ca="1" si="81"/>
        <v/>
      </c>
      <c r="T24" s="295" t="str">
        <f t="shared" ca="1" si="81"/>
        <v/>
      </c>
      <c r="U24" s="295" t="str">
        <f t="shared" ca="1" si="81"/>
        <v/>
      </c>
      <c r="V24" s="1158" t="s">
        <v>502</v>
      </c>
      <c r="W24" s="1159"/>
      <c r="X24" s="445">
        <f ca="1">IF(DP72="",0,DP72)</f>
        <v>705</v>
      </c>
      <c r="Y24"/>
      <c r="AB24" s="299"/>
      <c r="AC24" s="359" t="str">
        <f>IF('Data Entry'!B30="","",'Data Entry'!B30)</f>
        <v/>
      </c>
      <c r="AD24" s="360" t="str">
        <f>IF('Data Entry'!A30="","",'Data Entry'!A30)</f>
        <v/>
      </c>
      <c r="AE24" s="364" t="str">
        <f>IF('Data Entry'!C30="","",'Data Entry'!C30)</f>
        <v/>
      </c>
      <c r="AF24" s="403" t="str">
        <f>IF('Data Entry'!E30="","",'Data Entry'!E30)</f>
        <v/>
      </c>
      <c r="AG24" s="300"/>
      <c r="AH24"/>
      <c r="AI24" s="304" t="str">
        <f t="shared" ca="1" si="82"/>
        <v/>
      </c>
      <c r="AJ24" s="305" t="str">
        <f t="shared" ca="1" si="60"/>
        <v/>
      </c>
      <c r="AK24" s="306" t="str">
        <f t="shared" ca="1" si="61"/>
        <v/>
      </c>
      <c r="AL24" s="307" t="str">
        <f t="shared" ca="1" si="62"/>
        <v/>
      </c>
      <c r="AM24" s="304" t="str">
        <f t="shared" ca="1" si="83"/>
        <v/>
      </c>
      <c r="AN24" s="305" t="str">
        <f t="shared" ca="1" si="63"/>
        <v/>
      </c>
      <c r="AO24" s="306" t="str">
        <f t="shared" ca="1" si="64"/>
        <v/>
      </c>
      <c r="AP24" s="307" t="str">
        <f t="shared" ca="1" si="65"/>
        <v/>
      </c>
      <c r="AQ24" s="304" t="str">
        <f t="shared" ca="1" si="84"/>
        <v/>
      </c>
      <c r="AR24" s="305" t="str">
        <f t="shared" ca="1" si="66"/>
        <v/>
      </c>
      <c r="AS24" s="306" t="str">
        <f t="shared" ca="1" si="67"/>
        <v/>
      </c>
      <c r="AT24" s="307" t="str">
        <f t="shared" ca="1" si="68"/>
        <v/>
      </c>
      <c r="AU24" s="304" t="str">
        <f t="shared" ca="1" si="85"/>
        <v/>
      </c>
      <c r="AV24" s="305" t="str">
        <f t="shared" ca="1" si="69"/>
        <v/>
      </c>
      <c r="AW24" s="306" t="str">
        <f t="shared" ca="1" si="70"/>
        <v/>
      </c>
      <c r="AX24" s="307" t="str">
        <f t="shared" ca="1" si="71"/>
        <v/>
      </c>
      <c r="AY24" s="304" t="str">
        <f t="shared" ca="1" si="86"/>
        <v/>
      </c>
      <c r="AZ24" s="305" t="str">
        <f t="shared" ca="1" si="72"/>
        <v/>
      </c>
      <c r="BA24" s="306" t="str">
        <f t="shared" ca="1" si="73"/>
        <v/>
      </c>
      <c r="BB24" s="307" t="str">
        <f t="shared" ca="1" si="74"/>
        <v/>
      </c>
      <c r="BC24" s="304" t="str">
        <f t="shared" ca="1" si="87"/>
        <v/>
      </c>
      <c r="BD24" s="305" t="str">
        <f t="shared" ca="1" si="75"/>
        <v/>
      </c>
      <c r="BE24" s="306" t="str">
        <f t="shared" ca="1" si="76"/>
        <v/>
      </c>
      <c r="BF24" s="307" t="str">
        <f t="shared" ca="1" si="77"/>
        <v/>
      </c>
      <c r="BG24" s="304" t="str">
        <f t="shared" ca="1" si="88"/>
        <v/>
      </c>
      <c r="BH24" s="305" t="str">
        <f t="shared" ca="1" si="78"/>
        <v/>
      </c>
      <c r="BI24" s="306" t="str">
        <f t="shared" ca="1" si="79"/>
        <v/>
      </c>
      <c r="BJ24" s="307" t="str">
        <f t="shared" ca="1" si="80"/>
        <v/>
      </c>
      <c r="BL24" s="418" t="str">
        <f ca="1">IF(OR(BM24="",BM24=0),"",MAX(BL$5:BL23)+1)</f>
        <v/>
      </c>
      <c r="BM24" s="320" t="str">
        <f ca="1">IFERROR(INDEX($AJ$6:$AJ$17, ROWS(BM$4:$BM22)), IFERROR(INDEX($AN$6:$AN$17, ROWS(BM$4:$BM22)-ROWS($AJ$6:$AJ$17)), IFERROR(INDEX($AR$6:$AR$17, ROWS(BM$4:$BM22)-ROWS($AJ$6:$AJ$17)-ROWS($AN$6:$AN$17)),IFERROR(INDEX($AV$6:$AV$17, ROWS(BM$4:$BM22)-ROWS($AJ$6:$AJ$17)-ROWS($AN$6:$AN$17)-ROWS($AR$6:$AR$17)),IFERROR(INDEX($AZ$6:$AZ$17, ROWS(BM$4:$BM22)-ROWS($AJ$6:$AJ$17)-ROWS($AN$6:$AN$17)-ROWS($AR$6:$AR$17)-ROWS($AV$6:$AV$17)),IFERROR(INDEX($BD$6:$BD$17, ROWS(BM$4:$BM22)-ROWS($AJ$6:$AJ$17)-ROWS($AN$6:$AN$17)-ROWS($AR$6:$AR$17)-ROWS($AV$6:$AV$17)-ROWS($AZ$6:$AZ$17)),IFERROR(INDEX($BH$6:$BH$17, ROWS(BM$4:$BM22)-ROWS($AJ$6:$AJ$17)-ROWS($AN$6:$AN$17)-ROWS($AR$6:$AR$17)-ROWS($AV$6:$AV$17)-ROWS($AZ$6:$AZ$17)-ROWS($BD$6:$BD$17)), "")))))))</f>
        <v/>
      </c>
      <c r="BN24" s="320" t="str">
        <f t="shared" ca="1" si="30"/>
        <v/>
      </c>
      <c r="BO24" s="320" t="str">
        <f ca="1">IF(OR(BP24="",BP24=0),"",MAX(BO$5:BO23)+1)</f>
        <v/>
      </c>
      <c r="BP24" s="320" t="str">
        <f ca="1">IFERROR(INDEX($AK$6:$AK$17, ROWS($BP$4:BP22)), IFERROR(INDEX($AO$6:$AO$17, ROWS($BP$4:BP22)-ROWS($AK$6:$AK$17)), IFERROR(INDEX($AS$6:$AS$17, ROWS($BP$4:BP22)-ROWS($AK$6:$AK$17)-ROWS($AO$6:$AO$17)),IFERROR(INDEX($AW$6:$AW$17, ROWS($BP$4:BP22)-ROWS($AK$6:$AK$17)-ROWS($AO$6:$AO$17)-ROWS($AS$6:$AS$17)),IFERROR(INDEX($BA$6:$BA$17, ROWS($BP$4:BP22)-ROWS($AK$6:$AK$17)-ROWS($AO$6:$AO$17)-ROWS($AS$6:$AS$17)-ROWS($AW$6:$AW$17)),IFERROR(INDEX($BE$6:$BE$17, ROWS($BP$4:BP22)-ROWS($AK$6:$AK$17)-ROWS($AO$6:$AO$17)-ROWS($AS$6:$AS$17)-ROWS($AW$6:$AW$17)-ROWS($BA$6:$BA$17)),IFERROR(INDEX($BI$6:$BI$17, ROWS($BP$4:BP22)-ROWS($AK$6:$AK$17)-ROWS($AO$6:$AO$17)-ROWS($AS$6:$AS$17)-ROWS($AW$6:$AW$17)-ROWS($BA$6:$BA$17)-ROWS($BE$6:$BE$17)), "")))))))</f>
        <v/>
      </c>
      <c r="BQ24" s="320" t="str">
        <f t="shared" ca="1" si="31"/>
        <v/>
      </c>
      <c r="BR24" s="419" t="str">
        <f t="shared" ca="1" si="32"/>
        <v/>
      </c>
      <c r="BS24" s="418" t="str">
        <f ca="1">IF(OR(BT24="",BT24=0),"",MAX(BS$5:BS23)+1)</f>
        <v/>
      </c>
      <c r="BT24" s="320" t="str">
        <f ca="1">IFERROR(INDEX($AJ$22:$AJ$33, ROWS($BT$4:BT22)), IFERROR(INDEX($AN$22:$AN$33, ROWS($BT$4:BT22)-ROWS($AJ$22:$AJ$33)), IFERROR(INDEX($AR$22:$AR$33, ROWS($BT$4:BT22)-ROWS($AJ$22:$AJ$33)-ROWS($AN$22:$AN$33)),IFERROR(INDEX($AV$22:$AV$33, ROWS($BT$4:BT22)-ROWS($AJ$22:$AJ$33)-ROWS($AN$22:$AN$33)-ROWS($AR$22:$AR$33)),IFERROR(INDEX($AZ$22:$AZ$33, ROWS($BT$4:BT22)-ROWS($AJ$22:$AJ$33)-ROWS($AN$22:$AN$33)-ROWS($AR$22:$AR$33)-ROWS($AV$22:$AV$33)),IFERROR(INDEX($BD$22:$BD$33, ROWS($BT$4:BT22)-ROWS($AJ$22:$AJ$33)-ROWS($AN$22:$AN$33)-ROWS($AR$22:$AR$33)-ROWS($AV$22:$AV$33)-ROWS($AZ$22:$AZ$33)),IFERROR(INDEX($BH$22:$BH$33, ROWS($BT$4:BT22)-ROWS($AJ$22:$AJ$33)-ROWS($AN$22:$AN$33)-ROWS($AR$22:$AR$33)-ROWS($AV$22:$AV$33)-ROWS($AZ$22:$AZ$33)-ROWS($BD$22:$BD$33)), "")))))))</f>
        <v/>
      </c>
      <c r="BU24" s="320" t="str">
        <f t="shared" ca="1" si="33"/>
        <v/>
      </c>
      <c r="BV24" s="320" t="str">
        <f ca="1">IF(OR(BW24="",BW24=0),"",MAX(BV$5:BV23)+1)</f>
        <v/>
      </c>
      <c r="BW24" s="320" t="str">
        <f ca="1">IFERROR(INDEX($AK$22:$AK$33, ROWS($BW$4:BW22)), IFERROR(INDEX($AO$22:$AO$33, ROWS($BW$4:BW22)-ROWS($AK$22:$AK$33)), IFERROR(INDEX($AS$22:$AS$33, ROWS($BW$4:BW22)-ROWS($AK$22:$AK$33)-ROWS($AO$22:$AO$33)),IFERROR(INDEX($AW$22:$AW$33, ROWS($BW$4:BW22)-ROWS($AK$22:$AK$33)-ROWS($AO$22:$AO$33)-ROWS($AS$22:$AS$33)),IFERROR(INDEX($BA$22:$BA$33, ROWS($BW$4:BW22)-ROWS($AK$22:$AK$33)-ROWS($AO$22:$AO$33)-ROWS($AS$22:$AS$33)-ROWS($AW$22:$AW$33)),IFERROR(INDEX($BE$22:$BE$33, ROWS($BW$4:BW22)-ROWS($AK$22:$AK$33)-ROWS($AO$22:$AO$33)-ROWS($AS$22:$AS$33)-ROWS($AW$22:$AW$33)-ROWS($BA$22:$BA$33)),IFERROR(INDEX($BI$22:$BI$33, ROWS($BW$4:BW22)-ROWS($AK$22:$AK$33)-ROWS($AO$22:$AO$33)-ROWS($AS$22:$AS$33)-ROWS($AW$22:$AW$33)-ROWS($BA$22:$BA$33)-ROWS($BE$22:$BE$33)), "")))))))</f>
        <v/>
      </c>
      <c r="BX24" s="320" t="str">
        <f t="shared" ca="1" si="34"/>
        <v/>
      </c>
      <c r="BY24" s="419" t="str">
        <f t="shared" ca="1" si="35"/>
        <v/>
      </c>
      <c r="BZ24" s="418" t="str">
        <f ca="1">IF(OR(CA24="",CA24=0),"",MAX(BZ$5:BZ23)+1)</f>
        <v/>
      </c>
      <c r="CA24" s="320" t="str">
        <f ca="1">IFERROR(INDEX($AJ$38:$AJ$49, ROWS($CA$4:CA22)), IFERROR(INDEX($AN$38:$AN$49, ROWS($CA$4:CA22)-ROWS($AJ$38:$AJ$49)), IFERROR(INDEX($AR$38:$AR$49, ROWS($CA$4:CA22)-ROWS($AJ$38:$AJ$49)-ROWS($AN$38:$AN$49)),IFERROR(INDEX($AV$38:$AV$49, ROWS($CA$4:CA22)-ROWS($AJ$38:$AJ$49)-ROWS($AN$38:$AN$49)-ROWS($AR$38:$AR$49)),IFERROR(INDEX($AZ$38:$AZ$49, ROWS($CA$4:CA22)-ROWS($AJ$38:$AJ$49)-ROWS($AN$38:$AN$49)-ROWS($AR$38:$AR$49)-ROWS($AV$38:$AV$49)),IFERROR(INDEX($BD$38:$BD$49, ROWS($CA$4:CA22)-ROWS($AJ$38:$AJ$49)-ROWS($AN$38:$AN$49)-ROWS($AR$38:$AR$49)-ROWS($AV$38:$AV$49)-ROWS($AZ$38:$AZ$49)),IFERROR(INDEX($BH$38:$BH$49, ROWS($CA$4:CA22)-ROWS($AJ$38:$AJ$49)-ROWS($AN$38:$AN$49)-ROWS($AR$38:$AR$49)-ROWS($AV$38:$AV$49)-ROWS($AZ$38:$AZ$49)-ROWS($BD$38:$BD$49)), "")))))))</f>
        <v/>
      </c>
      <c r="CB24" s="320" t="str">
        <f t="shared" ca="1" si="36"/>
        <v/>
      </c>
      <c r="CC24" s="320" t="str">
        <f ca="1">IF(OR(CD24="",CD24=0),"",MAX(CC$5:CC23)+1)</f>
        <v/>
      </c>
      <c r="CD24" s="320" t="str">
        <f ca="1">IFERROR(INDEX($AK$38:$AK$49, ROWS($CD$4:CD22)), IFERROR(INDEX($AO$38:$AO$49, ROWS($CD$4:CD22)-ROWS($AK$38:$AK$49)), IFERROR(INDEX($AS$38:$AS$49, ROWS($CD$4:CD22)-ROWS($AK$38:$AK$49)-ROWS($AO$38:$AO$49)),IFERROR(INDEX($AW$38:$AW$49, ROWS($CD$4:CD22)-ROWS($AK$38:$AK$49)-ROWS($AO$38:$AO$49)-ROWS($AS$38:$AS$49)),IFERROR(INDEX($BA$38:$BA$49, ROWS($CD$4:CD22)-ROWS($AK$38:$AK$49)-ROWS($AO$38:$AO$49)-ROWS($AS$38:$AS$49)-ROWS($AW$38:$AW$49)),IFERROR(INDEX($BE$38:$BE$49, ROWS($CD$4:CD22)-ROWS($AK$38:$AK$49)-ROWS($AO$38:$AO$49)-ROWS($AS$38:$AS$49)-ROWS($AW$38:$AW$49)-ROWS($BA$38:$BA$49)),IFERROR(INDEX($BI$38:$BI$49, ROWS($CD$4:CD22)-ROWS($AK$38:$AK$49)-ROWS($AO$38:$AO$49)-ROWS($AS$38:$AS$49)-ROWS($AW$38:$AW$49)-ROWS($BA$38:$BA$49)-ROWS($BE$38:$BE$49)), "")))))))</f>
        <v/>
      </c>
      <c r="CE24" s="320" t="str">
        <f t="shared" ca="1" si="37"/>
        <v/>
      </c>
      <c r="CF24" s="419" t="str">
        <f t="shared" ca="1" si="38"/>
        <v/>
      </c>
      <c r="CG24" s="418" t="str">
        <f ca="1">IF(OR(CH24="",CH24=0),"",MAX(CG$5:CG23)+1)</f>
        <v/>
      </c>
      <c r="CH24" s="320" t="str">
        <f ca="1">IFERROR(INDEX($AJ$54:$AJ$65, ROWS($CH$4:CH22)), IFERROR(INDEX($AN$54:$AN$65, ROWS($CH$4:CH22)-ROWS($AJ$54:$AJ$65)), IFERROR(INDEX($AR$54:$AR$65, ROWS($CH$4:CH22)-ROWS($AJ$54:$AJ$65)-ROWS($AN$54:$AN$65)),IFERROR(INDEX($AV$54:$AV$65, ROWS($CH$4:CH22)-ROWS($AJ$54:$AJ$65)-ROWS($AN$54:$AN$65)-ROWS($AR$54:$AR$65)),IFERROR(INDEX($AZ$54:$AZ$65, ROWS($CH$4:CH22)-ROWS($AJ$54:$AJ$65)-ROWS($AN$54:$AN$65)-ROWS($AR$54:$AR$65)-ROWS($AV$54:$AV$65)),IFERROR(INDEX($BD$54:$BD$65, ROWS($CH$4:CH22)-ROWS($AJ$54:$AJ$65)-ROWS($AN$54:$AN$65)-ROWS($AR$54:$AR$65)-ROWS($AV$54:$AV$65)-ROWS($AZ$54:$AZ$65)),IFERROR(INDEX($BH$54:$BH$65, ROWS($CH$4:CH22)-ROWS($AJ$54:$AJ$65)-ROWS($AN$54:$AN$65)-ROWS($AR$54:$AR$65)-ROWS($AV$54:$AV$65)-ROWS($AZ$54:$AZ$65)-ROWS($BD$54:$BD$65)), "")))))))</f>
        <v/>
      </c>
      <c r="CI24" s="320" t="str">
        <f t="shared" ca="1" si="39"/>
        <v/>
      </c>
      <c r="CJ24" s="320" t="str">
        <f ca="1">IF(OR(CK24="",CK24=0),"",MAX(CJ$5:CJ23)+1)</f>
        <v/>
      </c>
      <c r="CK24" s="320" t="str">
        <f ca="1">IFERROR(INDEX($AK$54:$AK$65, ROWS($CK$4:CK22)), IFERROR(INDEX($AO$54:$AO$65, ROWS($CK$4:CK22)-ROWS($AK$54:$AK$65)), IFERROR(INDEX($AS$54:$AS$65, ROWS($CK$4:CK22)-ROWS($AK$54:$AK$65)-ROWS($AO$54:$AO$65)),IFERROR(INDEX($AW$54:$AW$65, ROWS($CK$4:CK22)-ROWS($AK$54:$AK$65)-ROWS($AO$54:$AO$65)-ROWS($AS$54:$AS$65)),IFERROR(INDEX($BA$54:$BA$65, ROWS($CK$4:CK22)-ROWS($AK$54:$AK$65)-ROWS($AO$54:$AO$65)-ROWS($AS$54:$AS$65)-ROWS($AW$54:$AW$65)),IFERROR(INDEX($BE$54:$BE$65, ROWS($CK$4:CK22)-ROWS($AK$54:$AK$65)-ROWS($AO$54:$AO$65)-ROWS($AS$54:$AS$65)-ROWS($AW$54:$AW$65)-ROWS($BA$54:$BA$65)),IFERROR(INDEX($BI$54:$BI$65, ROWS($CK$4:CK22)-ROWS($AK$54:$AK$65)-ROWS($AO$54:$AO$65)-ROWS($AS$54:$AS$65)-ROWS($AW$54:$AW$65)-ROWS($BA$54:$BA$65)-ROWS($BE$54:$BE$65)), "")))))))</f>
        <v/>
      </c>
      <c r="CL24" s="320" t="str">
        <f t="shared" ca="1" si="40"/>
        <v/>
      </c>
      <c r="CM24" s="419" t="str">
        <f t="shared" ca="1" si="41"/>
        <v/>
      </c>
      <c r="CN24" s="418" t="str">
        <f ca="1">IF(OR(CO24="",CO24=0),"",MAX(CN$5:CN23)+1)</f>
        <v/>
      </c>
      <c r="CO24" s="320" t="str">
        <f ca="1">IFERROR(INDEX($AJ$70:$AJ$81, ROWS($CO$4:CO22)), IFERROR(INDEX($AN$70:$AN$81, ROWS($CO$4:CO22)-ROWS($AJ$70:$AJ$81)), IFERROR(INDEX($AR$70:$AR$81, ROWS($CO$4:CO22)-ROWS($AJ$70:$AJ$81)-ROWS($AN$70:$AN$81)),IFERROR(INDEX($AV$70:$AV$81, ROWS($CO$4:CO22)-ROWS($AJ$70:$AJ$81)-ROWS($AN$70:$AN$81)-ROWS($AR$70:$AR$81)),IFERROR(INDEX($AZ$70:$AZ$81, ROWS($CO$4:CO22)-ROWS($AJ$70:$AJ$81)-ROWS($AN$70:$AN$81)-ROWS($AR$70:$AR$81)-ROWS($AV$70:$AV$81)),IFERROR(INDEX($BD$70:$BD$81, ROWS($CO$4:CO22)-ROWS($AJ$70:$AJ$81)-ROWS($AN$70:$AN$81)-ROWS($AR$70:$AR$81)-ROWS($AV$70:$AV$81)-ROWS($AZ$70:$AZ$81)),IFERROR(INDEX($BH$70:$BH$81, ROWS($CO$4:CO22)-ROWS($AJ$70:$AJ$81)-ROWS($AN$70:$AN$81)-ROWS($AR$70:$AR$81)-ROWS($AV$70:$AV$81)-ROWS($AZ$70:$AZ$81)-ROWS($BD$70:$BD$81)), "")))))))</f>
        <v/>
      </c>
      <c r="CP24" s="320" t="str">
        <f t="shared" ca="1" si="42"/>
        <v/>
      </c>
      <c r="CQ24" s="320" t="str">
        <f ca="1">IF(OR(CR24="",CR24=0),"",MAX(CQ$5:CQ23)+1)</f>
        <v/>
      </c>
      <c r="CR24" s="320" t="str">
        <f ca="1">IFERROR(INDEX($AK$70:$AK$81, ROWS($CR$4:CR22)), IFERROR(INDEX($AO$70:$AO$81, ROWS($CR$4:CR22)-ROWS($AK$70:$AK$81)), IFERROR(INDEX($AS$70:$AS$81, ROWS($CR$4:CR22)-ROWS($AK$70:$AK$81)-ROWS($AO$70:$AO$81)),IFERROR(INDEX($AW$70:$AW$81, ROWS($CR$4:CR22)-ROWS($AK$70:$AK$81)-ROWS($AO$70:$AO$81)-ROWS($AS$70:$AS$81)),IFERROR(INDEX($BA$70:$BA$81, ROWS($CR$4:CR22)-ROWS($AK$70:$AK$81)-ROWS($AO$70:$AO$81)-ROWS($AS$70:$AS$81)-ROWS($AW$70:$AW$81)),IFERROR(INDEX($BE$70:$BE$81, ROWS($CR$4:CR22)-ROWS($AK$70:$AK$81)-ROWS($AO$70:$AO$81)-ROWS($AS$70:$AS$81)-ROWS($AW$70:$AW$81)-ROWS($BA$70:$BA$81)),IFERROR(INDEX($BI$70:$BI$81, ROWS($CR$4:CR22)-ROWS($AK$70:$AK$81)-ROWS($AO$70:$AO$81)-ROWS($AS$70:$AS$81)-ROWS($AW$70:$AW$81)-ROWS($BA$70:$BA$81)-ROWS($BE$70:$BE$81)), "")))))))</f>
        <v/>
      </c>
      <c r="CS24" s="320" t="str">
        <f t="shared" ca="1" si="43"/>
        <v/>
      </c>
      <c r="CT24" s="419" t="str">
        <f t="shared" ca="1" si="44"/>
        <v/>
      </c>
      <c r="CU24" s="418" t="str">
        <f>IF(OR(CV24="",CV24=0),"",MAX(CU$5:CU23)+1)</f>
        <v/>
      </c>
      <c r="CV24" s="320">
        <f>IFERROR(INDEX($AJ$86:$AJ$97, ROWS($CV$4:CV22)), IFERROR(INDEX($AN$86:$AN$97, ROWS($CV$4:CV22)-ROWS($AJ$86:$AJ$97)), ""))</f>
        <v>0</v>
      </c>
      <c r="CW24" s="320" t="str">
        <f t="shared" si="45"/>
        <v/>
      </c>
      <c r="CX24" s="320" t="str">
        <f>IF(OR(CY24="",CY24=0),"",MAX(CX$5:CX23)+1)</f>
        <v/>
      </c>
      <c r="CY24" s="320">
        <f>IFERROR(INDEX($AK$86:$AK$97, ROWS($CY$4:CY22)), IFERROR(INDEX($AO$86:$AO$97, ROWS($CY$4:CY22)-ROWS($AK$86:$AK$97)), ""))</f>
        <v>0</v>
      </c>
      <c r="CZ24" s="320" t="str">
        <f t="shared" si="46"/>
        <v/>
      </c>
      <c r="DA24" s="419" t="str">
        <f t="shared" si="47"/>
        <v/>
      </c>
      <c r="DC24" s="1167" t="s">
        <v>487</v>
      </c>
      <c r="DD24" s="1168"/>
      <c r="DE24" s="1168"/>
      <c r="DF24" s="1168"/>
      <c r="DG24" s="1168"/>
      <c r="DH24" s="1168"/>
      <c r="DI24" s="1168"/>
      <c r="DJ24" s="1168"/>
      <c r="DK24" s="1168"/>
      <c r="DL24" s="1169"/>
      <c r="DN24" s="1199" t="s">
        <v>487</v>
      </c>
      <c r="DO24" s="1200"/>
      <c r="DP24" s="1200"/>
      <c r="DQ24" s="1200"/>
      <c r="DR24" s="1200"/>
      <c r="DS24" s="1201"/>
    </row>
    <row r="25" spans="1:123" s="292" customFormat="1" ht="15" customHeight="1" thickBot="1" x14ac:dyDescent="0.35">
      <c r="A25" s="1183"/>
      <c r="B25" s="1182"/>
      <c r="C25" s="1183"/>
      <c r="D25" s="1182"/>
      <c r="E25" s="1183"/>
      <c r="F25" s="1182"/>
      <c r="G25" s="1183"/>
      <c r="H25" s="1182"/>
      <c r="I25" s="1183"/>
      <c r="J25" s="1182"/>
      <c r="K25" s="1183"/>
      <c r="L25" s="1182"/>
      <c r="M25" s="1183"/>
      <c r="N25" s="1182"/>
      <c r="P25" s="295" t="str">
        <f t="shared" ca="1" si="89"/>
        <v/>
      </c>
      <c r="Q25" s="295" t="str">
        <f t="shared" ca="1" si="81"/>
        <v/>
      </c>
      <c r="R25" s="295" t="str">
        <f t="shared" ca="1" si="81"/>
        <v/>
      </c>
      <c r="S25" s="296" t="str">
        <f t="shared" ca="1" si="81"/>
        <v/>
      </c>
      <c r="T25" s="295" t="str">
        <f t="shared" ca="1" si="81"/>
        <v/>
      </c>
      <c r="U25" s="295" t="str">
        <f t="shared" ca="1" si="81"/>
        <v/>
      </c>
      <c r="V25" s="1158" t="s">
        <v>507</v>
      </c>
      <c r="W25" s="1159"/>
      <c r="X25" s="445">
        <f ca="1">IF(DS72="",0,DS72)</f>
        <v>400</v>
      </c>
      <c r="Y25"/>
      <c r="AB25" s="299"/>
      <c r="AC25" s="301"/>
      <c r="AD25" s="301"/>
      <c r="AE25" s="301"/>
      <c r="AF25" s="301"/>
      <c r="AG25" s="300"/>
      <c r="AH25"/>
      <c r="AI25" s="304" t="str">
        <f t="shared" ca="1" si="82"/>
        <v/>
      </c>
      <c r="AJ25" s="305" t="str">
        <f t="shared" ca="1" si="60"/>
        <v/>
      </c>
      <c r="AK25" s="306" t="str">
        <f t="shared" ca="1" si="61"/>
        <v/>
      </c>
      <c r="AL25" s="307" t="str">
        <f t="shared" ca="1" si="62"/>
        <v/>
      </c>
      <c r="AM25" s="304" t="str">
        <f t="shared" ca="1" si="83"/>
        <v/>
      </c>
      <c r="AN25" s="305" t="str">
        <f t="shared" ca="1" si="63"/>
        <v/>
      </c>
      <c r="AO25" s="306" t="str">
        <f t="shared" ca="1" si="64"/>
        <v/>
      </c>
      <c r="AP25" s="307" t="str">
        <f t="shared" ca="1" si="65"/>
        <v/>
      </c>
      <c r="AQ25" s="304" t="str">
        <f t="shared" ca="1" si="84"/>
        <v/>
      </c>
      <c r="AR25" s="305" t="str">
        <f t="shared" ca="1" si="66"/>
        <v/>
      </c>
      <c r="AS25" s="306" t="str">
        <f t="shared" ca="1" si="67"/>
        <v/>
      </c>
      <c r="AT25" s="307" t="str">
        <f t="shared" ca="1" si="68"/>
        <v/>
      </c>
      <c r="AU25" s="304" t="str">
        <f t="shared" ca="1" si="85"/>
        <v/>
      </c>
      <c r="AV25" s="305" t="str">
        <f t="shared" ca="1" si="69"/>
        <v/>
      </c>
      <c r="AW25" s="306" t="str">
        <f t="shared" ca="1" si="70"/>
        <v/>
      </c>
      <c r="AX25" s="307" t="str">
        <f t="shared" ca="1" si="71"/>
        <v/>
      </c>
      <c r="AY25" s="304" t="str">
        <f t="shared" ca="1" si="86"/>
        <v/>
      </c>
      <c r="AZ25" s="305" t="str">
        <f t="shared" ca="1" si="72"/>
        <v/>
      </c>
      <c r="BA25" s="306" t="str">
        <f t="shared" ca="1" si="73"/>
        <v/>
      </c>
      <c r="BB25" s="307" t="str">
        <f t="shared" ca="1" si="74"/>
        <v/>
      </c>
      <c r="BC25" s="304" t="str">
        <f t="shared" ca="1" si="87"/>
        <v/>
      </c>
      <c r="BD25" s="305" t="str">
        <f t="shared" ca="1" si="75"/>
        <v/>
      </c>
      <c r="BE25" s="306" t="str">
        <f t="shared" ca="1" si="76"/>
        <v/>
      </c>
      <c r="BF25" s="307" t="str">
        <f t="shared" ca="1" si="77"/>
        <v/>
      </c>
      <c r="BG25" s="304" t="str">
        <f t="shared" ca="1" si="88"/>
        <v/>
      </c>
      <c r="BH25" s="305" t="str">
        <f t="shared" ca="1" si="78"/>
        <v/>
      </c>
      <c r="BI25" s="306" t="str">
        <f t="shared" ca="1" si="79"/>
        <v/>
      </c>
      <c r="BJ25" s="307" t="str">
        <f t="shared" ca="1" si="80"/>
        <v/>
      </c>
      <c r="BL25" s="412" t="str">
        <f ca="1">IF(OR(BM25="",BM25=0),"",MAX(BL$5:BL24)+1)</f>
        <v/>
      </c>
      <c r="BM25" s="316" t="str">
        <f ca="1">IFERROR(INDEX($AJ$6:$AJ$17, ROWS(BM$4:$BM23)), IFERROR(INDEX($AN$6:$AN$17, ROWS(BM$4:$BM23)-ROWS($AJ$6:$AJ$17)), IFERROR(INDEX($AR$6:$AR$17, ROWS(BM$4:$BM23)-ROWS($AJ$6:$AJ$17)-ROWS($AN$6:$AN$17)),IFERROR(INDEX($AV$6:$AV$17, ROWS(BM$4:$BM23)-ROWS($AJ$6:$AJ$17)-ROWS($AN$6:$AN$17)-ROWS($AR$6:$AR$17)),IFERROR(INDEX($AZ$6:$AZ$17, ROWS(BM$4:$BM23)-ROWS($AJ$6:$AJ$17)-ROWS($AN$6:$AN$17)-ROWS($AR$6:$AR$17)-ROWS($AV$6:$AV$17)),IFERROR(INDEX($BD$6:$BD$17, ROWS(BM$4:$BM23)-ROWS($AJ$6:$AJ$17)-ROWS($AN$6:$AN$17)-ROWS($AR$6:$AR$17)-ROWS($AV$6:$AV$17)-ROWS($AZ$6:$AZ$17)),IFERROR(INDEX($BH$6:$BH$17, ROWS(BM$4:$BM23)-ROWS($AJ$6:$AJ$17)-ROWS($AN$6:$AN$17)-ROWS($AR$6:$AR$17)-ROWS($AV$6:$AV$17)-ROWS($AZ$6:$AZ$17)-ROWS($BD$6:$BD$17)), "")))))))</f>
        <v/>
      </c>
      <c r="BN25" s="316" t="str">
        <f t="shared" ca="1" si="30"/>
        <v/>
      </c>
      <c r="BO25" s="316" t="str">
        <f ca="1">IF(OR(BP25="",BP25=0),"",MAX(BO$5:BO24)+1)</f>
        <v/>
      </c>
      <c r="BP25" s="316" t="str">
        <f ca="1">IFERROR(INDEX($AK$6:$AK$17, ROWS($BP$4:BP23)), IFERROR(INDEX($AO$6:$AO$17, ROWS($BP$4:BP23)-ROWS($AK$6:$AK$17)), IFERROR(INDEX($AS$6:$AS$17, ROWS($BP$4:BP23)-ROWS($AK$6:$AK$17)-ROWS($AO$6:$AO$17)),IFERROR(INDEX($AW$6:$AW$17, ROWS($BP$4:BP23)-ROWS($AK$6:$AK$17)-ROWS($AO$6:$AO$17)-ROWS($AS$6:$AS$17)),IFERROR(INDEX($BA$6:$BA$17, ROWS($BP$4:BP23)-ROWS($AK$6:$AK$17)-ROWS($AO$6:$AO$17)-ROWS($AS$6:$AS$17)-ROWS($AW$6:$AW$17)),IFERROR(INDEX($BE$6:$BE$17, ROWS($BP$4:BP23)-ROWS($AK$6:$AK$17)-ROWS($AO$6:$AO$17)-ROWS($AS$6:$AS$17)-ROWS($AW$6:$AW$17)-ROWS($BA$6:$BA$17)),IFERROR(INDEX($BI$6:$BI$17, ROWS($BP$4:BP23)-ROWS($AK$6:$AK$17)-ROWS($AO$6:$AO$17)-ROWS($AS$6:$AS$17)-ROWS($AW$6:$AW$17)-ROWS($BA$6:$BA$17)-ROWS($BE$6:$BE$17)), "")))))))</f>
        <v/>
      </c>
      <c r="BQ25" s="316" t="str">
        <f t="shared" ca="1" si="31"/>
        <v/>
      </c>
      <c r="BR25" s="413" t="str">
        <f t="shared" ca="1" si="32"/>
        <v/>
      </c>
      <c r="BS25" s="412" t="str">
        <f ca="1">IF(OR(BT25="",BT25=0),"",MAX(BS$5:BS24)+1)</f>
        <v/>
      </c>
      <c r="BT25" s="316" t="str">
        <f ca="1">IFERROR(INDEX($AJ$22:$AJ$33, ROWS($BT$4:BT23)), IFERROR(INDEX($AN$22:$AN$33, ROWS($BT$4:BT23)-ROWS($AJ$22:$AJ$33)), IFERROR(INDEX($AR$22:$AR$33, ROWS($BT$4:BT23)-ROWS($AJ$22:$AJ$33)-ROWS($AN$22:$AN$33)),IFERROR(INDEX($AV$22:$AV$33, ROWS($BT$4:BT23)-ROWS($AJ$22:$AJ$33)-ROWS($AN$22:$AN$33)-ROWS($AR$22:$AR$33)),IFERROR(INDEX($AZ$22:$AZ$33, ROWS($BT$4:BT23)-ROWS($AJ$22:$AJ$33)-ROWS($AN$22:$AN$33)-ROWS($AR$22:$AR$33)-ROWS($AV$22:$AV$33)),IFERROR(INDEX($BD$22:$BD$33, ROWS($BT$4:BT23)-ROWS($AJ$22:$AJ$33)-ROWS($AN$22:$AN$33)-ROWS($AR$22:$AR$33)-ROWS($AV$22:$AV$33)-ROWS($AZ$22:$AZ$33)),IFERROR(INDEX($BH$22:$BH$33, ROWS($BT$4:BT23)-ROWS($AJ$22:$AJ$33)-ROWS($AN$22:$AN$33)-ROWS($AR$22:$AR$33)-ROWS($AV$22:$AV$33)-ROWS($AZ$22:$AZ$33)-ROWS($BD$22:$BD$33)), "")))))))</f>
        <v/>
      </c>
      <c r="BU25" s="316" t="str">
        <f t="shared" ca="1" si="33"/>
        <v/>
      </c>
      <c r="BV25" s="316" t="str">
        <f ca="1">IF(OR(BW25="",BW25=0),"",MAX(BV$5:BV24)+1)</f>
        <v/>
      </c>
      <c r="BW25" s="316" t="str">
        <f ca="1">IFERROR(INDEX($AK$22:$AK$33, ROWS($BW$4:BW23)), IFERROR(INDEX($AO$22:$AO$33, ROWS($BW$4:BW23)-ROWS($AK$22:$AK$33)), IFERROR(INDEX($AS$22:$AS$33, ROWS($BW$4:BW23)-ROWS($AK$22:$AK$33)-ROWS($AO$22:$AO$33)),IFERROR(INDEX($AW$22:$AW$33, ROWS($BW$4:BW23)-ROWS($AK$22:$AK$33)-ROWS($AO$22:$AO$33)-ROWS($AS$22:$AS$33)),IFERROR(INDEX($BA$22:$BA$33, ROWS($BW$4:BW23)-ROWS($AK$22:$AK$33)-ROWS($AO$22:$AO$33)-ROWS($AS$22:$AS$33)-ROWS($AW$22:$AW$33)),IFERROR(INDEX($BE$22:$BE$33, ROWS($BW$4:BW23)-ROWS($AK$22:$AK$33)-ROWS($AO$22:$AO$33)-ROWS($AS$22:$AS$33)-ROWS($AW$22:$AW$33)-ROWS($BA$22:$BA$33)),IFERROR(INDEX($BI$22:$BI$33, ROWS($BW$4:BW23)-ROWS($AK$22:$AK$33)-ROWS($AO$22:$AO$33)-ROWS($AS$22:$AS$33)-ROWS($AW$22:$AW$33)-ROWS($BA$22:$BA$33)-ROWS($BE$22:$BE$33)), "")))))))</f>
        <v/>
      </c>
      <c r="BX25" s="316" t="str">
        <f t="shared" ca="1" si="34"/>
        <v/>
      </c>
      <c r="BY25" s="413" t="str">
        <f t="shared" ca="1" si="35"/>
        <v/>
      </c>
      <c r="BZ25" s="412" t="str">
        <f ca="1">IF(OR(CA25="",CA25=0),"",MAX(BZ$5:BZ24)+1)</f>
        <v/>
      </c>
      <c r="CA25" s="316" t="str">
        <f ca="1">IFERROR(INDEX($AJ$38:$AJ$49, ROWS($CA$4:CA23)), IFERROR(INDEX($AN$38:$AN$49, ROWS($CA$4:CA23)-ROWS($AJ$38:$AJ$49)), IFERROR(INDEX($AR$38:$AR$49, ROWS($CA$4:CA23)-ROWS($AJ$38:$AJ$49)-ROWS($AN$38:$AN$49)),IFERROR(INDEX($AV$38:$AV$49, ROWS($CA$4:CA23)-ROWS($AJ$38:$AJ$49)-ROWS($AN$38:$AN$49)-ROWS($AR$38:$AR$49)),IFERROR(INDEX($AZ$38:$AZ$49, ROWS($CA$4:CA23)-ROWS($AJ$38:$AJ$49)-ROWS($AN$38:$AN$49)-ROWS($AR$38:$AR$49)-ROWS($AV$38:$AV$49)),IFERROR(INDEX($BD$38:$BD$49, ROWS($CA$4:CA23)-ROWS($AJ$38:$AJ$49)-ROWS($AN$38:$AN$49)-ROWS($AR$38:$AR$49)-ROWS($AV$38:$AV$49)-ROWS($AZ$38:$AZ$49)),IFERROR(INDEX($BH$38:$BH$49, ROWS($CA$4:CA23)-ROWS($AJ$38:$AJ$49)-ROWS($AN$38:$AN$49)-ROWS($AR$38:$AR$49)-ROWS($AV$38:$AV$49)-ROWS($AZ$38:$AZ$49)-ROWS($BD$38:$BD$49)), "")))))))</f>
        <v/>
      </c>
      <c r="CB25" s="316" t="str">
        <f t="shared" ca="1" si="36"/>
        <v/>
      </c>
      <c r="CC25" s="316" t="str">
        <f ca="1">IF(OR(CD25="",CD25=0),"",MAX(CC$5:CC24)+1)</f>
        <v/>
      </c>
      <c r="CD25" s="316" t="str">
        <f ca="1">IFERROR(INDEX($AK$38:$AK$49, ROWS($CD$4:CD23)), IFERROR(INDEX($AO$38:$AO$49, ROWS($CD$4:CD23)-ROWS($AK$38:$AK$49)), IFERROR(INDEX($AS$38:$AS$49, ROWS($CD$4:CD23)-ROWS($AK$38:$AK$49)-ROWS($AO$38:$AO$49)),IFERROR(INDEX($AW$38:$AW$49, ROWS($CD$4:CD23)-ROWS($AK$38:$AK$49)-ROWS($AO$38:$AO$49)-ROWS($AS$38:$AS$49)),IFERROR(INDEX($BA$38:$BA$49, ROWS($CD$4:CD23)-ROWS($AK$38:$AK$49)-ROWS($AO$38:$AO$49)-ROWS($AS$38:$AS$49)-ROWS($AW$38:$AW$49)),IFERROR(INDEX($BE$38:$BE$49, ROWS($CD$4:CD23)-ROWS($AK$38:$AK$49)-ROWS($AO$38:$AO$49)-ROWS($AS$38:$AS$49)-ROWS($AW$38:$AW$49)-ROWS($BA$38:$BA$49)),IFERROR(INDEX($BI$38:$BI$49, ROWS($CD$4:CD23)-ROWS($AK$38:$AK$49)-ROWS($AO$38:$AO$49)-ROWS($AS$38:$AS$49)-ROWS($AW$38:$AW$49)-ROWS($BA$38:$BA$49)-ROWS($BE$38:$BE$49)), "")))))))</f>
        <v/>
      </c>
      <c r="CE25" s="316" t="str">
        <f t="shared" ca="1" si="37"/>
        <v/>
      </c>
      <c r="CF25" s="413" t="str">
        <f t="shared" ca="1" si="38"/>
        <v/>
      </c>
      <c r="CG25" s="412" t="str">
        <f ca="1">IF(OR(CH25="",CH25=0),"",MAX(CG$5:CG24)+1)</f>
        <v/>
      </c>
      <c r="CH25" s="316" t="str">
        <f ca="1">IFERROR(INDEX($AJ$54:$AJ$65, ROWS($CH$4:CH23)), IFERROR(INDEX($AN$54:$AN$65, ROWS($CH$4:CH23)-ROWS($AJ$54:$AJ$65)), IFERROR(INDEX($AR$54:$AR$65, ROWS($CH$4:CH23)-ROWS($AJ$54:$AJ$65)-ROWS($AN$54:$AN$65)),IFERROR(INDEX($AV$54:$AV$65, ROWS($CH$4:CH23)-ROWS($AJ$54:$AJ$65)-ROWS($AN$54:$AN$65)-ROWS($AR$54:$AR$65)),IFERROR(INDEX($AZ$54:$AZ$65, ROWS($CH$4:CH23)-ROWS($AJ$54:$AJ$65)-ROWS($AN$54:$AN$65)-ROWS($AR$54:$AR$65)-ROWS($AV$54:$AV$65)),IFERROR(INDEX($BD$54:$BD$65, ROWS($CH$4:CH23)-ROWS($AJ$54:$AJ$65)-ROWS($AN$54:$AN$65)-ROWS($AR$54:$AR$65)-ROWS($AV$54:$AV$65)-ROWS($AZ$54:$AZ$65)),IFERROR(INDEX($BH$54:$BH$65, ROWS($CH$4:CH23)-ROWS($AJ$54:$AJ$65)-ROWS($AN$54:$AN$65)-ROWS($AR$54:$AR$65)-ROWS($AV$54:$AV$65)-ROWS($AZ$54:$AZ$65)-ROWS($BD$54:$BD$65)), "")))))))</f>
        <v/>
      </c>
      <c r="CI25" s="316" t="str">
        <f t="shared" ca="1" si="39"/>
        <v/>
      </c>
      <c r="CJ25" s="316" t="str">
        <f ca="1">IF(OR(CK25="",CK25=0),"",MAX(CJ$5:CJ24)+1)</f>
        <v/>
      </c>
      <c r="CK25" s="316" t="str">
        <f ca="1">IFERROR(INDEX($AK$54:$AK$65, ROWS($CK$4:CK23)), IFERROR(INDEX($AO$54:$AO$65, ROWS($CK$4:CK23)-ROWS($AK$54:$AK$65)), IFERROR(INDEX($AS$54:$AS$65, ROWS($CK$4:CK23)-ROWS($AK$54:$AK$65)-ROWS($AO$54:$AO$65)),IFERROR(INDEX($AW$54:$AW$65, ROWS($CK$4:CK23)-ROWS($AK$54:$AK$65)-ROWS($AO$54:$AO$65)-ROWS($AS$54:$AS$65)),IFERROR(INDEX($BA$54:$BA$65, ROWS($CK$4:CK23)-ROWS($AK$54:$AK$65)-ROWS($AO$54:$AO$65)-ROWS($AS$54:$AS$65)-ROWS($AW$54:$AW$65)),IFERROR(INDEX($BE$54:$BE$65, ROWS($CK$4:CK23)-ROWS($AK$54:$AK$65)-ROWS($AO$54:$AO$65)-ROWS($AS$54:$AS$65)-ROWS($AW$54:$AW$65)-ROWS($BA$54:$BA$65)),IFERROR(INDEX($BI$54:$BI$65, ROWS($CK$4:CK23)-ROWS($AK$54:$AK$65)-ROWS($AO$54:$AO$65)-ROWS($AS$54:$AS$65)-ROWS($AW$54:$AW$65)-ROWS($BA$54:$BA$65)-ROWS($BE$54:$BE$65)), "")))))))</f>
        <v/>
      </c>
      <c r="CL25" s="316" t="str">
        <f t="shared" ca="1" si="40"/>
        <v/>
      </c>
      <c r="CM25" s="413" t="str">
        <f t="shared" ca="1" si="41"/>
        <v/>
      </c>
      <c r="CN25" s="412" t="str">
        <f ca="1">IF(OR(CO25="",CO25=0),"",MAX(CN$5:CN24)+1)</f>
        <v/>
      </c>
      <c r="CO25" s="316" t="str">
        <f ca="1">IFERROR(INDEX($AJ$70:$AJ$81, ROWS($CO$4:CO23)), IFERROR(INDEX($AN$70:$AN$81, ROWS($CO$4:CO23)-ROWS($AJ$70:$AJ$81)), IFERROR(INDEX($AR$70:$AR$81, ROWS($CO$4:CO23)-ROWS($AJ$70:$AJ$81)-ROWS($AN$70:$AN$81)),IFERROR(INDEX($AV$70:$AV$81, ROWS($CO$4:CO23)-ROWS($AJ$70:$AJ$81)-ROWS($AN$70:$AN$81)-ROWS($AR$70:$AR$81)),IFERROR(INDEX($AZ$70:$AZ$81, ROWS($CO$4:CO23)-ROWS($AJ$70:$AJ$81)-ROWS($AN$70:$AN$81)-ROWS($AR$70:$AR$81)-ROWS($AV$70:$AV$81)),IFERROR(INDEX($BD$70:$BD$81, ROWS($CO$4:CO23)-ROWS($AJ$70:$AJ$81)-ROWS($AN$70:$AN$81)-ROWS($AR$70:$AR$81)-ROWS($AV$70:$AV$81)-ROWS($AZ$70:$AZ$81)),IFERROR(INDEX($BH$70:$BH$81, ROWS($CO$4:CO23)-ROWS($AJ$70:$AJ$81)-ROWS($AN$70:$AN$81)-ROWS($AR$70:$AR$81)-ROWS($AV$70:$AV$81)-ROWS($AZ$70:$AZ$81)-ROWS($BD$70:$BD$81)), "")))))))</f>
        <v/>
      </c>
      <c r="CP25" s="316" t="str">
        <f t="shared" ca="1" si="42"/>
        <v/>
      </c>
      <c r="CQ25" s="316" t="str">
        <f ca="1">IF(OR(CR25="",CR25=0),"",MAX(CQ$5:CQ24)+1)</f>
        <v/>
      </c>
      <c r="CR25" s="316" t="str">
        <f ca="1">IFERROR(INDEX($AK$70:$AK$81, ROWS($CR$4:CR23)), IFERROR(INDEX($AO$70:$AO$81, ROWS($CR$4:CR23)-ROWS($AK$70:$AK$81)), IFERROR(INDEX($AS$70:$AS$81, ROWS($CR$4:CR23)-ROWS($AK$70:$AK$81)-ROWS($AO$70:$AO$81)),IFERROR(INDEX($AW$70:$AW$81, ROWS($CR$4:CR23)-ROWS($AK$70:$AK$81)-ROWS($AO$70:$AO$81)-ROWS($AS$70:$AS$81)),IFERROR(INDEX($BA$70:$BA$81, ROWS($CR$4:CR23)-ROWS($AK$70:$AK$81)-ROWS($AO$70:$AO$81)-ROWS($AS$70:$AS$81)-ROWS($AW$70:$AW$81)),IFERROR(INDEX($BE$70:$BE$81, ROWS($CR$4:CR23)-ROWS($AK$70:$AK$81)-ROWS($AO$70:$AO$81)-ROWS($AS$70:$AS$81)-ROWS($AW$70:$AW$81)-ROWS($BA$70:$BA$81)),IFERROR(INDEX($BI$70:$BI$81, ROWS($CR$4:CR23)-ROWS($AK$70:$AK$81)-ROWS($AO$70:$AO$81)-ROWS($AS$70:$AS$81)-ROWS($AW$70:$AW$81)-ROWS($BA$70:$BA$81)-ROWS($BE$70:$BE$81)), "")))))))</f>
        <v/>
      </c>
      <c r="CS25" s="316" t="str">
        <f t="shared" ca="1" si="43"/>
        <v/>
      </c>
      <c r="CT25" s="413" t="str">
        <f t="shared" ca="1" si="44"/>
        <v/>
      </c>
      <c r="CU25" s="412" t="str">
        <f>IF(OR(CV25="",CV25=0),"",MAX(CU$5:CU24)+1)</f>
        <v/>
      </c>
      <c r="CV25" s="316">
        <f>IFERROR(INDEX($AJ$86:$AJ$97, ROWS($CV$4:CV23)), IFERROR(INDEX($AN$86:$AN$97, ROWS($CV$4:CV23)-ROWS($AJ$86:$AJ$97)), ""))</f>
        <v>0</v>
      </c>
      <c r="CW25" s="316" t="str">
        <f t="shared" si="45"/>
        <v/>
      </c>
      <c r="CX25" s="316" t="str">
        <f>IF(OR(CY25="",CY25=0),"",MAX(CX$5:CX24)+1)</f>
        <v/>
      </c>
      <c r="CY25" s="316">
        <f>IFERROR(INDEX($AK$86:$AK$97, ROWS($CY$4:CY23)), IFERROR(INDEX($AO$86:$AO$97, ROWS($CY$4:CY23)-ROWS($AK$86:$AK$97)), ""))</f>
        <v>0</v>
      </c>
      <c r="CZ25" s="316" t="str">
        <f t="shared" si="46"/>
        <v/>
      </c>
      <c r="DA25" s="413" t="str">
        <f t="shared" si="47"/>
        <v/>
      </c>
      <c r="DC25" s="437"/>
      <c r="DD25" s="1151" t="s">
        <v>504</v>
      </c>
      <c r="DE25" s="1152"/>
      <c r="DF25" s="430"/>
      <c r="DG25" s="1162" t="s">
        <v>23</v>
      </c>
      <c r="DH25" s="1152"/>
      <c r="DI25" s="1162" t="s">
        <v>504</v>
      </c>
      <c r="DJ25" s="1152"/>
      <c r="DK25" s="1162" t="s">
        <v>23</v>
      </c>
      <c r="DL25" s="1152"/>
      <c r="DN25" s="1163" t="s">
        <v>481</v>
      </c>
      <c r="DO25" s="1164"/>
      <c r="DP25" s="1164"/>
      <c r="DQ25" s="1165" t="s">
        <v>491</v>
      </c>
      <c r="DR25" s="1164"/>
      <c r="DS25" s="1166"/>
    </row>
    <row r="26" spans="1:123" s="292" customFormat="1" ht="15" customHeight="1" x14ac:dyDescent="0.3">
      <c r="A26" s="1183"/>
      <c r="B26" s="1182"/>
      <c r="C26" s="1183"/>
      <c r="D26" s="1182"/>
      <c r="E26" s="1183"/>
      <c r="F26" s="1182"/>
      <c r="G26" s="1183"/>
      <c r="H26" s="1182"/>
      <c r="I26" s="1183"/>
      <c r="J26" s="1182"/>
      <c r="K26" s="1183"/>
      <c r="L26" s="1182"/>
      <c r="M26" s="1183"/>
      <c r="N26" s="1182"/>
      <c r="P26" s="295" t="str">
        <f t="shared" ca="1" si="89"/>
        <v/>
      </c>
      <c r="Q26" s="295" t="str">
        <f t="shared" ca="1" si="81"/>
        <v/>
      </c>
      <c r="R26" s="295" t="str">
        <f t="shared" ca="1" si="81"/>
        <v/>
      </c>
      <c r="S26" s="296" t="str">
        <f t="shared" ca="1" si="81"/>
        <v/>
      </c>
      <c r="T26" s="295" t="str">
        <f t="shared" ca="1" si="81"/>
        <v/>
      </c>
      <c r="U26" s="295" t="str">
        <f t="shared" ca="1" si="81"/>
        <v/>
      </c>
      <c r="V26" s="1158" t="s">
        <v>508</v>
      </c>
      <c r="W26" s="1159"/>
      <c r="X26" s="445">
        <f ca="1">IF(X22="",0,X22)</f>
        <v>9725.82</v>
      </c>
      <c r="Y26"/>
      <c r="AB26" s="299"/>
      <c r="AC26" s="1093" t="s">
        <v>19</v>
      </c>
      <c r="AD26" s="1094"/>
      <c r="AE26" s="1094"/>
      <c r="AF26" s="1095"/>
      <c r="AG26" s="300"/>
      <c r="AH26"/>
      <c r="AI26" s="304" t="str">
        <f t="shared" ca="1" si="82"/>
        <v/>
      </c>
      <c r="AJ26" s="305" t="str">
        <f t="shared" ca="1" si="60"/>
        <v/>
      </c>
      <c r="AK26" s="306" t="str">
        <f t="shared" ca="1" si="61"/>
        <v/>
      </c>
      <c r="AL26" s="307" t="str">
        <f t="shared" ca="1" si="62"/>
        <v/>
      </c>
      <c r="AM26" s="304" t="str">
        <f t="shared" ca="1" si="83"/>
        <v/>
      </c>
      <c r="AN26" s="305" t="str">
        <f t="shared" ca="1" si="63"/>
        <v/>
      </c>
      <c r="AO26" s="306" t="str">
        <f t="shared" ca="1" si="64"/>
        <v/>
      </c>
      <c r="AP26" s="307" t="str">
        <f t="shared" ca="1" si="65"/>
        <v/>
      </c>
      <c r="AQ26" s="304" t="str">
        <f t="shared" ca="1" si="84"/>
        <v/>
      </c>
      <c r="AR26" s="305" t="str">
        <f t="shared" ca="1" si="66"/>
        <v/>
      </c>
      <c r="AS26" s="306" t="str">
        <f t="shared" ca="1" si="67"/>
        <v/>
      </c>
      <c r="AT26" s="307" t="str">
        <f t="shared" ca="1" si="68"/>
        <v/>
      </c>
      <c r="AU26" s="304" t="str">
        <f t="shared" ca="1" si="85"/>
        <v/>
      </c>
      <c r="AV26" s="305" t="str">
        <f t="shared" ca="1" si="69"/>
        <v/>
      </c>
      <c r="AW26" s="306" t="str">
        <f t="shared" ca="1" si="70"/>
        <v/>
      </c>
      <c r="AX26" s="307" t="str">
        <f t="shared" ca="1" si="71"/>
        <v/>
      </c>
      <c r="AY26" s="304" t="str">
        <f t="shared" ca="1" si="86"/>
        <v/>
      </c>
      <c r="AZ26" s="305" t="str">
        <f t="shared" ca="1" si="72"/>
        <v/>
      </c>
      <c r="BA26" s="306" t="str">
        <f t="shared" ca="1" si="73"/>
        <v/>
      </c>
      <c r="BB26" s="307" t="str">
        <f t="shared" ca="1" si="74"/>
        <v/>
      </c>
      <c r="BC26" s="304" t="str">
        <f t="shared" ca="1" si="87"/>
        <v/>
      </c>
      <c r="BD26" s="305" t="str">
        <f t="shared" ca="1" si="75"/>
        <v/>
      </c>
      <c r="BE26" s="306" t="str">
        <f t="shared" ca="1" si="76"/>
        <v/>
      </c>
      <c r="BF26" s="307" t="str">
        <f t="shared" ca="1" si="77"/>
        <v/>
      </c>
      <c r="BG26" s="304" t="str">
        <f t="shared" ca="1" si="88"/>
        <v/>
      </c>
      <c r="BH26" s="305" t="str">
        <f t="shared" ca="1" si="78"/>
        <v/>
      </c>
      <c r="BI26" s="306" t="str">
        <f t="shared" ca="1" si="79"/>
        <v/>
      </c>
      <c r="BJ26" s="307" t="str">
        <f t="shared" ca="1" si="80"/>
        <v/>
      </c>
      <c r="BL26" s="412" t="str">
        <f ca="1">IF(OR(BM26="",BM26=0),"",MAX(BL$5:BL25)+1)</f>
        <v/>
      </c>
      <c r="BM26" s="316" t="str">
        <f ca="1">IFERROR(INDEX($AJ$6:$AJ$17, ROWS(BM$4:$BM24)), IFERROR(INDEX($AN$6:$AN$17, ROWS(BM$4:$BM24)-ROWS($AJ$6:$AJ$17)), IFERROR(INDEX($AR$6:$AR$17, ROWS(BM$4:$BM24)-ROWS($AJ$6:$AJ$17)-ROWS($AN$6:$AN$17)),IFERROR(INDEX($AV$6:$AV$17, ROWS(BM$4:$BM24)-ROWS($AJ$6:$AJ$17)-ROWS($AN$6:$AN$17)-ROWS($AR$6:$AR$17)),IFERROR(INDEX($AZ$6:$AZ$17, ROWS(BM$4:$BM24)-ROWS($AJ$6:$AJ$17)-ROWS($AN$6:$AN$17)-ROWS($AR$6:$AR$17)-ROWS($AV$6:$AV$17)),IFERROR(INDEX($BD$6:$BD$17, ROWS(BM$4:$BM24)-ROWS($AJ$6:$AJ$17)-ROWS($AN$6:$AN$17)-ROWS($AR$6:$AR$17)-ROWS($AV$6:$AV$17)-ROWS($AZ$6:$AZ$17)),IFERROR(INDEX($BH$6:$BH$17, ROWS(BM$4:$BM24)-ROWS($AJ$6:$AJ$17)-ROWS($AN$6:$AN$17)-ROWS($AR$6:$AR$17)-ROWS($AV$6:$AV$17)-ROWS($AZ$6:$AZ$17)-ROWS($BD$6:$BD$17)), "")))))))</f>
        <v/>
      </c>
      <c r="BN26" s="316" t="str">
        <f t="shared" ca="1" si="30"/>
        <v/>
      </c>
      <c r="BO26" s="316" t="str">
        <f ca="1">IF(OR(BP26="",BP26=0),"",MAX(BO$5:BO25)+1)</f>
        <v/>
      </c>
      <c r="BP26" s="316" t="str">
        <f ca="1">IFERROR(INDEX($AK$6:$AK$17, ROWS($BP$4:BP24)), IFERROR(INDEX($AO$6:$AO$17, ROWS($BP$4:BP24)-ROWS($AK$6:$AK$17)), IFERROR(INDEX($AS$6:$AS$17, ROWS($BP$4:BP24)-ROWS($AK$6:$AK$17)-ROWS($AO$6:$AO$17)),IFERROR(INDEX($AW$6:$AW$17, ROWS($BP$4:BP24)-ROWS($AK$6:$AK$17)-ROWS($AO$6:$AO$17)-ROWS($AS$6:$AS$17)),IFERROR(INDEX($BA$6:$BA$17, ROWS($BP$4:BP24)-ROWS($AK$6:$AK$17)-ROWS($AO$6:$AO$17)-ROWS($AS$6:$AS$17)-ROWS($AW$6:$AW$17)),IFERROR(INDEX($BE$6:$BE$17, ROWS($BP$4:BP24)-ROWS($AK$6:$AK$17)-ROWS($AO$6:$AO$17)-ROWS($AS$6:$AS$17)-ROWS($AW$6:$AW$17)-ROWS($BA$6:$BA$17)),IFERROR(INDEX($BI$6:$BI$17, ROWS($BP$4:BP24)-ROWS($AK$6:$AK$17)-ROWS($AO$6:$AO$17)-ROWS($AS$6:$AS$17)-ROWS($AW$6:$AW$17)-ROWS($BA$6:$BA$17)-ROWS($BE$6:$BE$17)), "")))))))</f>
        <v/>
      </c>
      <c r="BQ26" s="316" t="str">
        <f t="shared" ca="1" si="31"/>
        <v/>
      </c>
      <c r="BR26" s="413" t="str">
        <f t="shared" ca="1" si="32"/>
        <v/>
      </c>
      <c r="BS26" s="412" t="str">
        <f ca="1">IF(OR(BT26="",BT26=0),"",MAX(BS$5:BS25)+1)</f>
        <v/>
      </c>
      <c r="BT26" s="316" t="str">
        <f ca="1">IFERROR(INDEX($AJ$22:$AJ$33, ROWS($BT$4:BT24)), IFERROR(INDEX($AN$22:$AN$33, ROWS($BT$4:BT24)-ROWS($AJ$22:$AJ$33)), IFERROR(INDEX($AR$22:$AR$33, ROWS($BT$4:BT24)-ROWS($AJ$22:$AJ$33)-ROWS($AN$22:$AN$33)),IFERROR(INDEX($AV$22:$AV$33, ROWS($BT$4:BT24)-ROWS($AJ$22:$AJ$33)-ROWS($AN$22:$AN$33)-ROWS($AR$22:$AR$33)),IFERROR(INDEX($AZ$22:$AZ$33, ROWS($BT$4:BT24)-ROWS($AJ$22:$AJ$33)-ROWS($AN$22:$AN$33)-ROWS($AR$22:$AR$33)-ROWS($AV$22:$AV$33)),IFERROR(INDEX($BD$22:$BD$33, ROWS($BT$4:BT24)-ROWS($AJ$22:$AJ$33)-ROWS($AN$22:$AN$33)-ROWS($AR$22:$AR$33)-ROWS($AV$22:$AV$33)-ROWS($AZ$22:$AZ$33)),IFERROR(INDEX($BH$22:$BH$33, ROWS($BT$4:BT24)-ROWS($AJ$22:$AJ$33)-ROWS($AN$22:$AN$33)-ROWS($AR$22:$AR$33)-ROWS($AV$22:$AV$33)-ROWS($AZ$22:$AZ$33)-ROWS($BD$22:$BD$33)), "")))))))</f>
        <v/>
      </c>
      <c r="BU26" s="316" t="str">
        <f t="shared" ca="1" si="33"/>
        <v/>
      </c>
      <c r="BV26" s="316" t="str">
        <f ca="1">IF(OR(BW26="",BW26=0),"",MAX(BV$5:BV25)+1)</f>
        <v/>
      </c>
      <c r="BW26" s="316" t="str">
        <f ca="1">IFERROR(INDEX($AK$22:$AK$33, ROWS($BW$4:BW24)), IFERROR(INDEX($AO$22:$AO$33, ROWS($BW$4:BW24)-ROWS($AK$22:$AK$33)), IFERROR(INDEX($AS$22:$AS$33, ROWS($BW$4:BW24)-ROWS($AK$22:$AK$33)-ROWS($AO$22:$AO$33)),IFERROR(INDEX($AW$22:$AW$33, ROWS($BW$4:BW24)-ROWS($AK$22:$AK$33)-ROWS($AO$22:$AO$33)-ROWS($AS$22:$AS$33)),IFERROR(INDEX($BA$22:$BA$33, ROWS($BW$4:BW24)-ROWS($AK$22:$AK$33)-ROWS($AO$22:$AO$33)-ROWS($AS$22:$AS$33)-ROWS($AW$22:$AW$33)),IFERROR(INDEX($BE$22:$BE$33, ROWS($BW$4:BW24)-ROWS($AK$22:$AK$33)-ROWS($AO$22:$AO$33)-ROWS($AS$22:$AS$33)-ROWS($AW$22:$AW$33)-ROWS($BA$22:$BA$33)),IFERROR(INDEX($BI$22:$BI$33, ROWS($BW$4:BW24)-ROWS($AK$22:$AK$33)-ROWS($AO$22:$AO$33)-ROWS($AS$22:$AS$33)-ROWS($AW$22:$AW$33)-ROWS($BA$22:$BA$33)-ROWS($BE$22:$BE$33)), "")))))))</f>
        <v/>
      </c>
      <c r="BX26" s="316" t="str">
        <f t="shared" ca="1" si="34"/>
        <v/>
      </c>
      <c r="BY26" s="413" t="str">
        <f t="shared" ca="1" si="35"/>
        <v/>
      </c>
      <c r="BZ26" s="412" t="str">
        <f ca="1">IF(OR(CA26="",CA26=0),"",MAX(BZ$5:BZ25)+1)</f>
        <v/>
      </c>
      <c r="CA26" s="316" t="str">
        <f ca="1">IFERROR(INDEX($AJ$38:$AJ$49, ROWS($CA$4:CA24)), IFERROR(INDEX($AN$38:$AN$49, ROWS($CA$4:CA24)-ROWS($AJ$38:$AJ$49)), IFERROR(INDEX($AR$38:$AR$49, ROWS($CA$4:CA24)-ROWS($AJ$38:$AJ$49)-ROWS($AN$38:$AN$49)),IFERROR(INDEX($AV$38:$AV$49, ROWS($CA$4:CA24)-ROWS($AJ$38:$AJ$49)-ROWS($AN$38:$AN$49)-ROWS($AR$38:$AR$49)),IFERROR(INDEX($AZ$38:$AZ$49, ROWS($CA$4:CA24)-ROWS($AJ$38:$AJ$49)-ROWS($AN$38:$AN$49)-ROWS($AR$38:$AR$49)-ROWS($AV$38:$AV$49)),IFERROR(INDEX($BD$38:$BD$49, ROWS($CA$4:CA24)-ROWS($AJ$38:$AJ$49)-ROWS($AN$38:$AN$49)-ROWS($AR$38:$AR$49)-ROWS($AV$38:$AV$49)-ROWS($AZ$38:$AZ$49)),IFERROR(INDEX($BH$38:$BH$49, ROWS($CA$4:CA24)-ROWS($AJ$38:$AJ$49)-ROWS($AN$38:$AN$49)-ROWS($AR$38:$AR$49)-ROWS($AV$38:$AV$49)-ROWS($AZ$38:$AZ$49)-ROWS($BD$38:$BD$49)), "")))))))</f>
        <v/>
      </c>
      <c r="CB26" s="316" t="str">
        <f t="shared" ca="1" si="36"/>
        <v/>
      </c>
      <c r="CC26" s="316" t="str">
        <f ca="1">IF(OR(CD26="",CD26=0),"",MAX(CC$5:CC25)+1)</f>
        <v/>
      </c>
      <c r="CD26" s="316" t="str">
        <f ca="1">IFERROR(INDEX($AK$38:$AK$49, ROWS($CD$4:CD24)), IFERROR(INDEX($AO$38:$AO$49, ROWS($CD$4:CD24)-ROWS($AK$38:$AK$49)), IFERROR(INDEX($AS$38:$AS$49, ROWS($CD$4:CD24)-ROWS($AK$38:$AK$49)-ROWS($AO$38:$AO$49)),IFERROR(INDEX($AW$38:$AW$49, ROWS($CD$4:CD24)-ROWS($AK$38:$AK$49)-ROWS($AO$38:$AO$49)-ROWS($AS$38:$AS$49)),IFERROR(INDEX($BA$38:$BA$49, ROWS($CD$4:CD24)-ROWS($AK$38:$AK$49)-ROWS($AO$38:$AO$49)-ROWS($AS$38:$AS$49)-ROWS($AW$38:$AW$49)),IFERROR(INDEX($BE$38:$BE$49, ROWS($CD$4:CD24)-ROWS($AK$38:$AK$49)-ROWS($AO$38:$AO$49)-ROWS($AS$38:$AS$49)-ROWS($AW$38:$AW$49)-ROWS($BA$38:$BA$49)),IFERROR(INDEX($BI$38:$BI$49, ROWS($CD$4:CD24)-ROWS($AK$38:$AK$49)-ROWS($AO$38:$AO$49)-ROWS($AS$38:$AS$49)-ROWS($AW$38:$AW$49)-ROWS($BA$38:$BA$49)-ROWS($BE$38:$BE$49)), "")))))))</f>
        <v/>
      </c>
      <c r="CE26" s="316" t="str">
        <f t="shared" ca="1" si="37"/>
        <v/>
      </c>
      <c r="CF26" s="413" t="str">
        <f t="shared" ca="1" si="38"/>
        <v/>
      </c>
      <c r="CG26" s="412" t="str">
        <f ca="1">IF(OR(CH26="",CH26=0),"",MAX(CG$5:CG25)+1)</f>
        <v/>
      </c>
      <c r="CH26" s="316" t="str">
        <f ca="1">IFERROR(INDEX($AJ$54:$AJ$65, ROWS($CH$4:CH24)), IFERROR(INDEX($AN$54:$AN$65, ROWS($CH$4:CH24)-ROWS($AJ$54:$AJ$65)), IFERROR(INDEX($AR$54:$AR$65, ROWS($CH$4:CH24)-ROWS($AJ$54:$AJ$65)-ROWS($AN$54:$AN$65)),IFERROR(INDEX($AV$54:$AV$65, ROWS($CH$4:CH24)-ROWS($AJ$54:$AJ$65)-ROWS($AN$54:$AN$65)-ROWS($AR$54:$AR$65)),IFERROR(INDEX($AZ$54:$AZ$65, ROWS($CH$4:CH24)-ROWS($AJ$54:$AJ$65)-ROWS($AN$54:$AN$65)-ROWS($AR$54:$AR$65)-ROWS($AV$54:$AV$65)),IFERROR(INDEX($BD$54:$BD$65, ROWS($CH$4:CH24)-ROWS($AJ$54:$AJ$65)-ROWS($AN$54:$AN$65)-ROWS($AR$54:$AR$65)-ROWS($AV$54:$AV$65)-ROWS($AZ$54:$AZ$65)),IFERROR(INDEX($BH$54:$BH$65, ROWS($CH$4:CH24)-ROWS($AJ$54:$AJ$65)-ROWS($AN$54:$AN$65)-ROWS($AR$54:$AR$65)-ROWS($AV$54:$AV$65)-ROWS($AZ$54:$AZ$65)-ROWS($BD$54:$BD$65)), "")))))))</f>
        <v/>
      </c>
      <c r="CI26" s="316" t="str">
        <f t="shared" ca="1" si="39"/>
        <v/>
      </c>
      <c r="CJ26" s="316" t="str">
        <f ca="1">IF(OR(CK26="",CK26=0),"",MAX(CJ$5:CJ25)+1)</f>
        <v/>
      </c>
      <c r="CK26" s="316" t="str">
        <f ca="1">IFERROR(INDEX($AK$54:$AK$65, ROWS($CK$4:CK24)), IFERROR(INDEX($AO$54:$AO$65, ROWS($CK$4:CK24)-ROWS($AK$54:$AK$65)), IFERROR(INDEX($AS$54:$AS$65, ROWS($CK$4:CK24)-ROWS($AK$54:$AK$65)-ROWS($AO$54:$AO$65)),IFERROR(INDEX($AW$54:$AW$65, ROWS($CK$4:CK24)-ROWS($AK$54:$AK$65)-ROWS($AO$54:$AO$65)-ROWS($AS$54:$AS$65)),IFERROR(INDEX($BA$54:$BA$65, ROWS($CK$4:CK24)-ROWS($AK$54:$AK$65)-ROWS($AO$54:$AO$65)-ROWS($AS$54:$AS$65)-ROWS($AW$54:$AW$65)),IFERROR(INDEX($BE$54:$BE$65, ROWS($CK$4:CK24)-ROWS($AK$54:$AK$65)-ROWS($AO$54:$AO$65)-ROWS($AS$54:$AS$65)-ROWS($AW$54:$AW$65)-ROWS($BA$54:$BA$65)),IFERROR(INDEX($BI$54:$BI$65, ROWS($CK$4:CK24)-ROWS($AK$54:$AK$65)-ROWS($AO$54:$AO$65)-ROWS($AS$54:$AS$65)-ROWS($AW$54:$AW$65)-ROWS($BA$54:$BA$65)-ROWS($BE$54:$BE$65)), "")))))))</f>
        <v/>
      </c>
      <c r="CL26" s="316" t="str">
        <f t="shared" ca="1" si="40"/>
        <v/>
      </c>
      <c r="CM26" s="413" t="str">
        <f t="shared" ca="1" si="41"/>
        <v/>
      </c>
      <c r="CN26" s="412" t="str">
        <f ca="1">IF(OR(CO26="",CO26=0),"",MAX(CN$5:CN25)+1)</f>
        <v/>
      </c>
      <c r="CO26" s="316" t="str">
        <f ca="1">IFERROR(INDEX($AJ$70:$AJ$81, ROWS($CO$4:CO24)), IFERROR(INDEX($AN$70:$AN$81, ROWS($CO$4:CO24)-ROWS($AJ$70:$AJ$81)), IFERROR(INDEX($AR$70:$AR$81, ROWS($CO$4:CO24)-ROWS($AJ$70:$AJ$81)-ROWS($AN$70:$AN$81)),IFERROR(INDEX($AV$70:$AV$81, ROWS($CO$4:CO24)-ROWS($AJ$70:$AJ$81)-ROWS($AN$70:$AN$81)-ROWS($AR$70:$AR$81)),IFERROR(INDEX($AZ$70:$AZ$81, ROWS($CO$4:CO24)-ROWS($AJ$70:$AJ$81)-ROWS($AN$70:$AN$81)-ROWS($AR$70:$AR$81)-ROWS($AV$70:$AV$81)),IFERROR(INDEX($BD$70:$BD$81, ROWS($CO$4:CO24)-ROWS($AJ$70:$AJ$81)-ROWS($AN$70:$AN$81)-ROWS($AR$70:$AR$81)-ROWS($AV$70:$AV$81)-ROWS($AZ$70:$AZ$81)),IFERROR(INDEX($BH$70:$BH$81, ROWS($CO$4:CO24)-ROWS($AJ$70:$AJ$81)-ROWS($AN$70:$AN$81)-ROWS($AR$70:$AR$81)-ROWS($AV$70:$AV$81)-ROWS($AZ$70:$AZ$81)-ROWS($BD$70:$BD$81)), "")))))))</f>
        <v/>
      </c>
      <c r="CP26" s="316" t="str">
        <f t="shared" ca="1" si="42"/>
        <v/>
      </c>
      <c r="CQ26" s="316" t="str">
        <f ca="1">IF(OR(CR26="",CR26=0),"",MAX(CQ$5:CQ25)+1)</f>
        <v/>
      </c>
      <c r="CR26" s="316" t="str">
        <f ca="1">IFERROR(INDEX($AK$70:$AK$81, ROWS($CR$4:CR24)), IFERROR(INDEX($AO$70:$AO$81, ROWS($CR$4:CR24)-ROWS($AK$70:$AK$81)), IFERROR(INDEX($AS$70:$AS$81, ROWS($CR$4:CR24)-ROWS($AK$70:$AK$81)-ROWS($AO$70:$AO$81)),IFERROR(INDEX($AW$70:$AW$81, ROWS($CR$4:CR24)-ROWS($AK$70:$AK$81)-ROWS($AO$70:$AO$81)-ROWS($AS$70:$AS$81)),IFERROR(INDEX($BA$70:$BA$81, ROWS($CR$4:CR24)-ROWS($AK$70:$AK$81)-ROWS($AO$70:$AO$81)-ROWS($AS$70:$AS$81)-ROWS($AW$70:$AW$81)),IFERROR(INDEX($BE$70:$BE$81, ROWS($CR$4:CR24)-ROWS($AK$70:$AK$81)-ROWS($AO$70:$AO$81)-ROWS($AS$70:$AS$81)-ROWS($AW$70:$AW$81)-ROWS($BA$70:$BA$81)),IFERROR(INDEX($BI$70:$BI$81, ROWS($CR$4:CR24)-ROWS($AK$70:$AK$81)-ROWS($AO$70:$AO$81)-ROWS($AS$70:$AS$81)-ROWS($AW$70:$AW$81)-ROWS($BA$70:$BA$81)-ROWS($BE$70:$BE$81)), "")))))))</f>
        <v/>
      </c>
      <c r="CS26" s="316" t="str">
        <f t="shared" ca="1" si="43"/>
        <v/>
      </c>
      <c r="CT26" s="413" t="str">
        <f t="shared" ca="1" si="44"/>
        <v/>
      </c>
      <c r="CU26" s="412" t="str">
        <f>IF(OR(CV26="",CV26=0),"",MAX(CU$5:CU25)+1)</f>
        <v/>
      </c>
      <c r="CV26" s="316">
        <f>IFERROR(INDEX($AJ$86:$AJ$97, ROWS($CV$4:CV24)), IFERROR(INDEX($AN$86:$AN$97, ROWS($CV$4:CV24)-ROWS($AJ$86:$AJ$97)), ""))</f>
        <v>0</v>
      </c>
      <c r="CW26" s="316" t="str">
        <f t="shared" si="45"/>
        <v/>
      </c>
      <c r="CX26" s="316" t="str">
        <f>IF(OR(CY26="",CY26=0),"",MAX(CX$5:CX25)+1)</f>
        <v/>
      </c>
      <c r="CY26" s="316">
        <f>IFERROR(INDEX($AK$86:$AK$97, ROWS($CY$4:CY24)), IFERROR(INDEX($AO$86:$AO$97, ROWS($CY$4:CY24)-ROWS($AK$86:$AK$97)), ""))</f>
        <v>0</v>
      </c>
      <c r="CZ26" s="316" t="str">
        <f t="shared" si="46"/>
        <v/>
      </c>
      <c r="DA26" s="413" t="str">
        <f t="shared" si="47"/>
        <v/>
      </c>
      <c r="DC26" s="438">
        <f ca="1">IF(OR(DD26="",DD26=0),"",MAX(DC$25:DC25)+1)</f>
        <v>1</v>
      </c>
      <c r="DD26" s="434" t="str">
        <f ca="1">IF(BU6="","",IF(NOT(BY6="Income"),BU6,""))</f>
        <v>Life Insurance</v>
      </c>
      <c r="DE26" s="413">
        <f ca="1">IF(BX6="","",IF(NOT(BY6="Income"),BX6,""))</f>
        <v>70</v>
      </c>
      <c r="DF26" s="438" t="str">
        <f ca="1">IF(OR(DG26="",DG26=0),"",MAX(DF$25:DF25)+1)</f>
        <v/>
      </c>
      <c r="DG26" s="412" t="str">
        <f ca="1">IF(BU6="","",IF(BY6="Income",BU6,""))</f>
        <v/>
      </c>
      <c r="DH26" s="413" t="str">
        <f ca="1">IF(BU6="","",IF(BY6="Income",BX6,""))</f>
        <v/>
      </c>
      <c r="DI26" s="412" t="str">
        <f ca="1">IFERROR(INDEX($DD$26:$DD$43,MATCH(ROW()-ROW($DI$25),$DC$26:$DC$43,0)),"")</f>
        <v>Life Insurance</v>
      </c>
      <c r="DJ26" s="413">
        <f ca="1">IFERROR(INDEX($DE$26:$DE$43,MATCH(ROW()-ROW($DI$25),$DC$26:$DC$43,0)),"")</f>
        <v>70</v>
      </c>
      <c r="DK26" s="412" t="str">
        <f ca="1">IFERROR(INDEX($DG$26:$DG$43,MATCH(ROW()-ROW($DK$25),$DF$26:$DF$43,0)),"")</f>
        <v>Paycheck 2</v>
      </c>
      <c r="DL26" s="413">
        <f ca="1">IFERROR(INDEX($DH$26:$DH$43,MATCH(ROW()-ROW($DK$25),$DF$26:$DF$43,0)),"")</f>
        <v>400</v>
      </c>
      <c r="DN26" s="425" t="str">
        <f ca="1">IF(DI26="","",CONCATENATE(DI26," - ",DJ26))</f>
        <v>Life Insurance - 70</v>
      </c>
      <c r="DO26" s="295" t="str">
        <f ca="1">IF(DI27="","",CONCATENATE(DI27," - ",DJ27))</f>
        <v>Groceries - 125</v>
      </c>
      <c r="DP26" s="295" t="str">
        <f ca="1">IF(DI28="","",CONCATENATE(DI28," - ",DJ28))</f>
        <v>Lawn Service - 50</v>
      </c>
      <c r="DQ26" s="440" t="str">
        <f ca="1">IF(DK26="","",CONCATENATE(DK26," - ",DL26))</f>
        <v>Paycheck 2 - 400</v>
      </c>
      <c r="DR26" s="441" t="str">
        <f ca="1">IF(DK27="","",CONCATENATE(DK27," - ",DL27))</f>
        <v/>
      </c>
      <c r="DS26" s="442" t="str">
        <f ca="1">IF(DK28="","",CONCATENATE(DK28," - ",DL28))</f>
        <v/>
      </c>
    </row>
    <row r="27" spans="1:123" s="292" customFormat="1" ht="15" customHeight="1" x14ac:dyDescent="0.3">
      <c r="A27" s="1183" t="s">
        <v>478</v>
      </c>
      <c r="B27" s="1182"/>
      <c r="C27" s="1183" t="s">
        <v>478</v>
      </c>
      <c r="D27" s="1182"/>
      <c r="E27" s="1183" t="s">
        <v>478</v>
      </c>
      <c r="F27" s="1182"/>
      <c r="G27" s="1183" t="s">
        <v>478</v>
      </c>
      <c r="H27" s="1182"/>
      <c r="I27" s="1183" t="s">
        <v>478</v>
      </c>
      <c r="J27" s="1182"/>
      <c r="K27" s="1183" t="s">
        <v>478</v>
      </c>
      <c r="L27" s="1182"/>
      <c r="M27" s="1183" t="s">
        <v>478</v>
      </c>
      <c r="N27" s="1182"/>
      <c r="P27" s="295" t="str">
        <f t="shared" ca="1" si="89"/>
        <v/>
      </c>
      <c r="Q27" s="295" t="str">
        <f t="shared" ca="1" si="81"/>
        <v/>
      </c>
      <c r="R27" s="295" t="str">
        <f t="shared" ca="1" si="81"/>
        <v/>
      </c>
      <c r="S27" s="296" t="str">
        <f t="shared" ca="1" si="81"/>
        <v/>
      </c>
      <c r="T27" s="295" t="str">
        <f t="shared" ca="1" si="81"/>
        <v/>
      </c>
      <c r="U27" s="295" t="str">
        <f t="shared" ca="1" si="81"/>
        <v/>
      </c>
      <c r="V27" s="1158"/>
      <c r="W27" s="1159"/>
      <c r="X27" s="445"/>
      <c r="Y27"/>
      <c r="AB27" s="299"/>
      <c r="AC27" s="366" t="s">
        <v>495</v>
      </c>
      <c r="AD27" s="367" t="s">
        <v>192</v>
      </c>
      <c r="AE27" s="367" t="s">
        <v>193</v>
      </c>
      <c r="AF27" s="368" t="s">
        <v>11</v>
      </c>
      <c r="AG27" s="300"/>
      <c r="AH27"/>
      <c r="AI27" s="304" t="str">
        <f t="shared" ca="1" si="82"/>
        <v/>
      </c>
      <c r="AJ27" s="305" t="str">
        <f t="shared" ca="1" si="60"/>
        <v/>
      </c>
      <c r="AK27" s="306" t="str">
        <f t="shared" ca="1" si="61"/>
        <v/>
      </c>
      <c r="AL27" s="307" t="str">
        <f t="shared" ca="1" si="62"/>
        <v/>
      </c>
      <c r="AM27" s="304" t="str">
        <f t="shared" ca="1" si="83"/>
        <v/>
      </c>
      <c r="AN27" s="305" t="str">
        <f t="shared" ca="1" si="63"/>
        <v/>
      </c>
      <c r="AO27" s="306" t="str">
        <f t="shared" ca="1" si="64"/>
        <v/>
      </c>
      <c r="AP27" s="307" t="str">
        <f t="shared" ca="1" si="65"/>
        <v/>
      </c>
      <c r="AQ27" s="304" t="str">
        <f t="shared" ca="1" si="84"/>
        <v/>
      </c>
      <c r="AR27" s="305" t="str">
        <f t="shared" ca="1" si="66"/>
        <v/>
      </c>
      <c r="AS27" s="306" t="str">
        <f t="shared" ca="1" si="67"/>
        <v/>
      </c>
      <c r="AT27" s="307" t="str">
        <f t="shared" ca="1" si="68"/>
        <v/>
      </c>
      <c r="AU27" s="304" t="str">
        <f t="shared" ca="1" si="85"/>
        <v/>
      </c>
      <c r="AV27" s="305" t="str">
        <f t="shared" ca="1" si="69"/>
        <v/>
      </c>
      <c r="AW27" s="306" t="str">
        <f t="shared" ca="1" si="70"/>
        <v/>
      </c>
      <c r="AX27" s="307" t="str">
        <f t="shared" ca="1" si="71"/>
        <v/>
      </c>
      <c r="AY27" s="304" t="str">
        <f t="shared" ca="1" si="86"/>
        <v/>
      </c>
      <c r="AZ27" s="305" t="str">
        <f t="shared" ca="1" si="72"/>
        <v/>
      </c>
      <c r="BA27" s="306" t="str">
        <f t="shared" ca="1" si="73"/>
        <v/>
      </c>
      <c r="BB27" s="307" t="str">
        <f t="shared" ca="1" si="74"/>
        <v/>
      </c>
      <c r="BC27" s="304" t="str">
        <f t="shared" ca="1" si="87"/>
        <v/>
      </c>
      <c r="BD27" s="305" t="str">
        <f t="shared" ca="1" si="75"/>
        <v/>
      </c>
      <c r="BE27" s="306" t="str">
        <f t="shared" ca="1" si="76"/>
        <v/>
      </c>
      <c r="BF27" s="307" t="str">
        <f t="shared" ca="1" si="77"/>
        <v/>
      </c>
      <c r="BG27" s="304" t="str">
        <f t="shared" ca="1" si="88"/>
        <v/>
      </c>
      <c r="BH27" s="305" t="str">
        <f t="shared" ca="1" si="78"/>
        <v/>
      </c>
      <c r="BI27" s="306" t="str">
        <f t="shared" ca="1" si="79"/>
        <v/>
      </c>
      <c r="BJ27" s="307" t="str">
        <f t="shared" ca="1" si="80"/>
        <v/>
      </c>
      <c r="BL27" s="412" t="str">
        <f ca="1">IF(OR(BM27="",BM27=0),"",MAX(BL$5:BL26)+1)</f>
        <v/>
      </c>
      <c r="BM27" s="316" t="str">
        <f ca="1">IFERROR(INDEX($AJ$6:$AJ$17, ROWS(BM$4:$BM25)), IFERROR(INDEX($AN$6:$AN$17, ROWS(BM$4:$BM25)-ROWS($AJ$6:$AJ$17)), IFERROR(INDEX($AR$6:$AR$17, ROWS(BM$4:$BM25)-ROWS($AJ$6:$AJ$17)-ROWS($AN$6:$AN$17)),IFERROR(INDEX($AV$6:$AV$17, ROWS(BM$4:$BM25)-ROWS($AJ$6:$AJ$17)-ROWS($AN$6:$AN$17)-ROWS($AR$6:$AR$17)),IFERROR(INDEX($AZ$6:$AZ$17, ROWS(BM$4:$BM25)-ROWS($AJ$6:$AJ$17)-ROWS($AN$6:$AN$17)-ROWS($AR$6:$AR$17)-ROWS($AV$6:$AV$17)),IFERROR(INDEX($BD$6:$BD$17, ROWS(BM$4:$BM25)-ROWS($AJ$6:$AJ$17)-ROWS($AN$6:$AN$17)-ROWS($AR$6:$AR$17)-ROWS($AV$6:$AV$17)-ROWS($AZ$6:$AZ$17)),IFERROR(INDEX($BH$6:$BH$17, ROWS(BM$4:$BM25)-ROWS($AJ$6:$AJ$17)-ROWS($AN$6:$AN$17)-ROWS($AR$6:$AR$17)-ROWS($AV$6:$AV$17)-ROWS($AZ$6:$AZ$17)-ROWS($BD$6:$BD$17)), "")))))))</f>
        <v/>
      </c>
      <c r="BN27" s="316" t="str">
        <f t="shared" ca="1" si="30"/>
        <v/>
      </c>
      <c r="BO27" s="316" t="str">
        <f ca="1">IF(OR(BP27="",BP27=0),"",MAX(BO$5:BO26)+1)</f>
        <v/>
      </c>
      <c r="BP27" s="316" t="str">
        <f ca="1">IFERROR(INDEX($AK$6:$AK$17, ROWS($BP$4:BP25)), IFERROR(INDEX($AO$6:$AO$17, ROWS($BP$4:BP25)-ROWS($AK$6:$AK$17)), IFERROR(INDEX($AS$6:$AS$17, ROWS($BP$4:BP25)-ROWS($AK$6:$AK$17)-ROWS($AO$6:$AO$17)),IFERROR(INDEX($AW$6:$AW$17, ROWS($BP$4:BP25)-ROWS($AK$6:$AK$17)-ROWS($AO$6:$AO$17)-ROWS($AS$6:$AS$17)),IFERROR(INDEX($BA$6:$BA$17, ROWS($BP$4:BP25)-ROWS($AK$6:$AK$17)-ROWS($AO$6:$AO$17)-ROWS($AS$6:$AS$17)-ROWS($AW$6:$AW$17)),IFERROR(INDEX($BE$6:$BE$17, ROWS($BP$4:BP25)-ROWS($AK$6:$AK$17)-ROWS($AO$6:$AO$17)-ROWS($AS$6:$AS$17)-ROWS($AW$6:$AW$17)-ROWS($BA$6:$BA$17)),IFERROR(INDEX($BI$6:$BI$17, ROWS($BP$4:BP25)-ROWS($AK$6:$AK$17)-ROWS($AO$6:$AO$17)-ROWS($AS$6:$AS$17)-ROWS($AW$6:$AW$17)-ROWS($BA$6:$BA$17)-ROWS($BE$6:$BE$17)), "")))))))</f>
        <v/>
      </c>
      <c r="BQ27" s="316" t="str">
        <f t="shared" ca="1" si="31"/>
        <v/>
      </c>
      <c r="BR27" s="413" t="str">
        <f t="shared" ca="1" si="32"/>
        <v/>
      </c>
      <c r="BS27" s="412" t="str">
        <f ca="1">IF(OR(BT27="",BT27=0),"",MAX(BS$5:BS26)+1)</f>
        <v/>
      </c>
      <c r="BT27" s="316" t="str">
        <f ca="1">IFERROR(INDEX($AJ$22:$AJ$33, ROWS($BT$4:BT25)), IFERROR(INDEX($AN$22:$AN$33, ROWS($BT$4:BT25)-ROWS($AJ$22:$AJ$33)), IFERROR(INDEX($AR$22:$AR$33, ROWS($BT$4:BT25)-ROWS($AJ$22:$AJ$33)-ROWS($AN$22:$AN$33)),IFERROR(INDEX($AV$22:$AV$33, ROWS($BT$4:BT25)-ROWS($AJ$22:$AJ$33)-ROWS($AN$22:$AN$33)-ROWS($AR$22:$AR$33)),IFERROR(INDEX($AZ$22:$AZ$33, ROWS($BT$4:BT25)-ROWS($AJ$22:$AJ$33)-ROWS($AN$22:$AN$33)-ROWS($AR$22:$AR$33)-ROWS($AV$22:$AV$33)),IFERROR(INDEX($BD$22:$BD$33, ROWS($BT$4:BT25)-ROWS($AJ$22:$AJ$33)-ROWS($AN$22:$AN$33)-ROWS($AR$22:$AR$33)-ROWS($AV$22:$AV$33)-ROWS($AZ$22:$AZ$33)),IFERROR(INDEX($BH$22:$BH$33, ROWS($BT$4:BT25)-ROWS($AJ$22:$AJ$33)-ROWS($AN$22:$AN$33)-ROWS($AR$22:$AR$33)-ROWS($AV$22:$AV$33)-ROWS($AZ$22:$AZ$33)-ROWS($BD$22:$BD$33)), "")))))))</f>
        <v/>
      </c>
      <c r="BU27" s="316" t="str">
        <f t="shared" ca="1" si="33"/>
        <v/>
      </c>
      <c r="BV27" s="316" t="str">
        <f ca="1">IF(OR(BW27="",BW27=0),"",MAX(BV$5:BV26)+1)</f>
        <v/>
      </c>
      <c r="BW27" s="316" t="str">
        <f ca="1">IFERROR(INDEX($AK$22:$AK$33, ROWS($BW$4:BW25)), IFERROR(INDEX($AO$22:$AO$33, ROWS($BW$4:BW25)-ROWS($AK$22:$AK$33)), IFERROR(INDEX($AS$22:$AS$33, ROWS($BW$4:BW25)-ROWS($AK$22:$AK$33)-ROWS($AO$22:$AO$33)),IFERROR(INDEX($AW$22:$AW$33, ROWS($BW$4:BW25)-ROWS($AK$22:$AK$33)-ROWS($AO$22:$AO$33)-ROWS($AS$22:$AS$33)),IFERROR(INDEX($BA$22:$BA$33, ROWS($BW$4:BW25)-ROWS($AK$22:$AK$33)-ROWS($AO$22:$AO$33)-ROWS($AS$22:$AS$33)-ROWS($AW$22:$AW$33)),IFERROR(INDEX($BE$22:$BE$33, ROWS($BW$4:BW25)-ROWS($AK$22:$AK$33)-ROWS($AO$22:$AO$33)-ROWS($AS$22:$AS$33)-ROWS($AW$22:$AW$33)-ROWS($BA$22:$BA$33)),IFERROR(INDEX($BI$22:$BI$33, ROWS($BW$4:BW25)-ROWS($AK$22:$AK$33)-ROWS($AO$22:$AO$33)-ROWS($AS$22:$AS$33)-ROWS($AW$22:$AW$33)-ROWS($BA$22:$BA$33)-ROWS($BE$22:$BE$33)), "")))))))</f>
        <v/>
      </c>
      <c r="BX27" s="316" t="str">
        <f t="shared" ca="1" si="34"/>
        <v/>
      </c>
      <c r="BY27" s="413" t="str">
        <f t="shared" ca="1" si="35"/>
        <v/>
      </c>
      <c r="BZ27" s="412" t="str">
        <f ca="1">IF(OR(CA27="",CA27=0),"",MAX(BZ$5:BZ26)+1)</f>
        <v/>
      </c>
      <c r="CA27" s="316" t="str">
        <f ca="1">IFERROR(INDEX($AJ$38:$AJ$49, ROWS($CA$4:CA25)), IFERROR(INDEX($AN$38:$AN$49, ROWS($CA$4:CA25)-ROWS($AJ$38:$AJ$49)), IFERROR(INDEX($AR$38:$AR$49, ROWS($CA$4:CA25)-ROWS($AJ$38:$AJ$49)-ROWS($AN$38:$AN$49)),IFERROR(INDEX($AV$38:$AV$49, ROWS($CA$4:CA25)-ROWS($AJ$38:$AJ$49)-ROWS($AN$38:$AN$49)-ROWS($AR$38:$AR$49)),IFERROR(INDEX($AZ$38:$AZ$49, ROWS($CA$4:CA25)-ROWS($AJ$38:$AJ$49)-ROWS($AN$38:$AN$49)-ROWS($AR$38:$AR$49)-ROWS($AV$38:$AV$49)),IFERROR(INDEX($BD$38:$BD$49, ROWS($CA$4:CA25)-ROWS($AJ$38:$AJ$49)-ROWS($AN$38:$AN$49)-ROWS($AR$38:$AR$49)-ROWS($AV$38:$AV$49)-ROWS($AZ$38:$AZ$49)),IFERROR(INDEX($BH$38:$BH$49, ROWS($CA$4:CA25)-ROWS($AJ$38:$AJ$49)-ROWS($AN$38:$AN$49)-ROWS($AR$38:$AR$49)-ROWS($AV$38:$AV$49)-ROWS($AZ$38:$AZ$49)-ROWS($BD$38:$BD$49)), "")))))))</f>
        <v/>
      </c>
      <c r="CB27" s="316" t="str">
        <f t="shared" ca="1" si="36"/>
        <v/>
      </c>
      <c r="CC27" s="316" t="str">
        <f ca="1">IF(OR(CD27="",CD27=0),"",MAX(CC$5:CC26)+1)</f>
        <v/>
      </c>
      <c r="CD27" s="316" t="str">
        <f ca="1">IFERROR(INDEX($AK$38:$AK$49, ROWS($CD$4:CD25)), IFERROR(INDEX($AO$38:$AO$49, ROWS($CD$4:CD25)-ROWS($AK$38:$AK$49)), IFERROR(INDEX($AS$38:$AS$49, ROWS($CD$4:CD25)-ROWS($AK$38:$AK$49)-ROWS($AO$38:$AO$49)),IFERROR(INDEX($AW$38:$AW$49, ROWS($CD$4:CD25)-ROWS($AK$38:$AK$49)-ROWS($AO$38:$AO$49)-ROWS($AS$38:$AS$49)),IFERROR(INDEX($BA$38:$BA$49, ROWS($CD$4:CD25)-ROWS($AK$38:$AK$49)-ROWS($AO$38:$AO$49)-ROWS($AS$38:$AS$49)-ROWS($AW$38:$AW$49)),IFERROR(INDEX($BE$38:$BE$49, ROWS($CD$4:CD25)-ROWS($AK$38:$AK$49)-ROWS($AO$38:$AO$49)-ROWS($AS$38:$AS$49)-ROWS($AW$38:$AW$49)-ROWS($BA$38:$BA$49)),IFERROR(INDEX($BI$38:$BI$49, ROWS($CD$4:CD25)-ROWS($AK$38:$AK$49)-ROWS($AO$38:$AO$49)-ROWS($AS$38:$AS$49)-ROWS($AW$38:$AW$49)-ROWS($BA$38:$BA$49)-ROWS($BE$38:$BE$49)), "")))))))</f>
        <v/>
      </c>
      <c r="CE27" s="316" t="str">
        <f t="shared" ca="1" si="37"/>
        <v/>
      </c>
      <c r="CF27" s="413" t="str">
        <f t="shared" ca="1" si="38"/>
        <v/>
      </c>
      <c r="CG27" s="412" t="str">
        <f ca="1">IF(OR(CH27="",CH27=0),"",MAX(CG$5:CG26)+1)</f>
        <v/>
      </c>
      <c r="CH27" s="316" t="str">
        <f ca="1">IFERROR(INDEX($AJ$54:$AJ$65, ROWS($CH$4:CH25)), IFERROR(INDEX($AN$54:$AN$65, ROWS($CH$4:CH25)-ROWS($AJ$54:$AJ$65)), IFERROR(INDEX($AR$54:$AR$65, ROWS($CH$4:CH25)-ROWS($AJ$54:$AJ$65)-ROWS($AN$54:$AN$65)),IFERROR(INDEX($AV$54:$AV$65, ROWS($CH$4:CH25)-ROWS($AJ$54:$AJ$65)-ROWS($AN$54:$AN$65)-ROWS($AR$54:$AR$65)),IFERROR(INDEX($AZ$54:$AZ$65, ROWS($CH$4:CH25)-ROWS($AJ$54:$AJ$65)-ROWS($AN$54:$AN$65)-ROWS($AR$54:$AR$65)-ROWS($AV$54:$AV$65)),IFERROR(INDEX($BD$54:$BD$65, ROWS($CH$4:CH25)-ROWS($AJ$54:$AJ$65)-ROWS($AN$54:$AN$65)-ROWS($AR$54:$AR$65)-ROWS($AV$54:$AV$65)-ROWS($AZ$54:$AZ$65)),IFERROR(INDEX($BH$54:$BH$65, ROWS($CH$4:CH25)-ROWS($AJ$54:$AJ$65)-ROWS($AN$54:$AN$65)-ROWS($AR$54:$AR$65)-ROWS($AV$54:$AV$65)-ROWS($AZ$54:$AZ$65)-ROWS($BD$54:$BD$65)), "")))))))</f>
        <v/>
      </c>
      <c r="CI27" s="316" t="str">
        <f t="shared" ca="1" si="39"/>
        <v/>
      </c>
      <c r="CJ27" s="316" t="str">
        <f ca="1">IF(OR(CK27="",CK27=0),"",MAX(CJ$5:CJ26)+1)</f>
        <v/>
      </c>
      <c r="CK27" s="316" t="str">
        <f ca="1">IFERROR(INDEX($AK$54:$AK$65, ROWS($CK$4:CK25)), IFERROR(INDEX($AO$54:$AO$65, ROWS($CK$4:CK25)-ROWS($AK$54:$AK$65)), IFERROR(INDEX($AS$54:$AS$65, ROWS($CK$4:CK25)-ROWS($AK$54:$AK$65)-ROWS($AO$54:$AO$65)),IFERROR(INDEX($AW$54:$AW$65, ROWS($CK$4:CK25)-ROWS($AK$54:$AK$65)-ROWS($AO$54:$AO$65)-ROWS($AS$54:$AS$65)),IFERROR(INDEX($BA$54:$BA$65, ROWS($CK$4:CK25)-ROWS($AK$54:$AK$65)-ROWS($AO$54:$AO$65)-ROWS($AS$54:$AS$65)-ROWS($AW$54:$AW$65)),IFERROR(INDEX($BE$54:$BE$65, ROWS($CK$4:CK25)-ROWS($AK$54:$AK$65)-ROWS($AO$54:$AO$65)-ROWS($AS$54:$AS$65)-ROWS($AW$54:$AW$65)-ROWS($BA$54:$BA$65)),IFERROR(INDEX($BI$54:$BI$65, ROWS($CK$4:CK25)-ROWS($AK$54:$AK$65)-ROWS($AO$54:$AO$65)-ROWS($AS$54:$AS$65)-ROWS($AW$54:$AW$65)-ROWS($BA$54:$BA$65)-ROWS($BE$54:$BE$65)), "")))))))</f>
        <v/>
      </c>
      <c r="CL27" s="316" t="str">
        <f t="shared" ca="1" si="40"/>
        <v/>
      </c>
      <c r="CM27" s="413" t="str">
        <f t="shared" ca="1" si="41"/>
        <v/>
      </c>
      <c r="CN27" s="412" t="str">
        <f ca="1">IF(OR(CO27="",CO27=0),"",MAX(CN$5:CN26)+1)</f>
        <v/>
      </c>
      <c r="CO27" s="316" t="str">
        <f ca="1">IFERROR(INDEX($AJ$70:$AJ$81, ROWS($CO$4:CO25)), IFERROR(INDEX($AN$70:$AN$81, ROWS($CO$4:CO25)-ROWS($AJ$70:$AJ$81)), IFERROR(INDEX($AR$70:$AR$81, ROWS($CO$4:CO25)-ROWS($AJ$70:$AJ$81)-ROWS($AN$70:$AN$81)),IFERROR(INDEX($AV$70:$AV$81, ROWS($CO$4:CO25)-ROWS($AJ$70:$AJ$81)-ROWS($AN$70:$AN$81)-ROWS($AR$70:$AR$81)),IFERROR(INDEX($AZ$70:$AZ$81, ROWS($CO$4:CO25)-ROWS($AJ$70:$AJ$81)-ROWS($AN$70:$AN$81)-ROWS($AR$70:$AR$81)-ROWS($AV$70:$AV$81)),IFERROR(INDEX($BD$70:$BD$81, ROWS($CO$4:CO25)-ROWS($AJ$70:$AJ$81)-ROWS($AN$70:$AN$81)-ROWS($AR$70:$AR$81)-ROWS($AV$70:$AV$81)-ROWS($AZ$70:$AZ$81)),IFERROR(INDEX($BH$70:$BH$81, ROWS($CO$4:CO25)-ROWS($AJ$70:$AJ$81)-ROWS($AN$70:$AN$81)-ROWS($AR$70:$AR$81)-ROWS($AV$70:$AV$81)-ROWS($AZ$70:$AZ$81)-ROWS($BD$70:$BD$81)), "")))))))</f>
        <v/>
      </c>
      <c r="CP27" s="316" t="str">
        <f t="shared" ca="1" si="42"/>
        <v/>
      </c>
      <c r="CQ27" s="316" t="str">
        <f ca="1">IF(OR(CR27="",CR27=0),"",MAX(CQ$5:CQ26)+1)</f>
        <v/>
      </c>
      <c r="CR27" s="316" t="str">
        <f ca="1">IFERROR(INDEX($AK$70:$AK$81, ROWS($CR$4:CR25)), IFERROR(INDEX($AO$70:$AO$81, ROWS($CR$4:CR25)-ROWS($AK$70:$AK$81)), IFERROR(INDEX($AS$70:$AS$81, ROWS($CR$4:CR25)-ROWS($AK$70:$AK$81)-ROWS($AO$70:$AO$81)),IFERROR(INDEX($AW$70:$AW$81, ROWS($CR$4:CR25)-ROWS($AK$70:$AK$81)-ROWS($AO$70:$AO$81)-ROWS($AS$70:$AS$81)),IFERROR(INDEX($BA$70:$BA$81, ROWS($CR$4:CR25)-ROWS($AK$70:$AK$81)-ROWS($AO$70:$AO$81)-ROWS($AS$70:$AS$81)-ROWS($AW$70:$AW$81)),IFERROR(INDEX($BE$70:$BE$81, ROWS($CR$4:CR25)-ROWS($AK$70:$AK$81)-ROWS($AO$70:$AO$81)-ROWS($AS$70:$AS$81)-ROWS($AW$70:$AW$81)-ROWS($BA$70:$BA$81)),IFERROR(INDEX($BI$70:$BI$81, ROWS($CR$4:CR25)-ROWS($AK$70:$AK$81)-ROWS($AO$70:$AO$81)-ROWS($AS$70:$AS$81)-ROWS($AW$70:$AW$81)-ROWS($BA$70:$BA$81)-ROWS($BE$70:$BE$81)), "")))))))</f>
        <v/>
      </c>
      <c r="CS27" s="316" t="str">
        <f t="shared" ca="1" si="43"/>
        <v/>
      </c>
      <c r="CT27" s="413" t="str">
        <f t="shared" ca="1" si="44"/>
        <v/>
      </c>
      <c r="CU27" s="412" t="str">
        <f>IF(OR(CV27="",CV27=0),"",MAX(CU$5:CU26)+1)</f>
        <v/>
      </c>
      <c r="CV27" s="316">
        <f>IFERROR(INDEX($AJ$86:$AJ$97, ROWS($CV$4:CV25)), IFERROR(INDEX($AN$86:$AN$97, ROWS($CV$4:CV25)-ROWS($AJ$86:$AJ$97)), ""))</f>
        <v>0</v>
      </c>
      <c r="CW27" s="316" t="str">
        <f t="shared" si="45"/>
        <v/>
      </c>
      <c r="CX27" s="316" t="str">
        <f>IF(OR(CY27="",CY27=0),"",MAX(CX$5:CX26)+1)</f>
        <v/>
      </c>
      <c r="CY27" s="316">
        <f>IFERROR(INDEX($AK$86:$AK$97, ROWS($CY$4:CY25)), IFERROR(INDEX($AO$86:$AO$97, ROWS($CY$4:CY25)-ROWS($AK$86:$AK$97)), ""))</f>
        <v>0</v>
      </c>
      <c r="CZ27" s="316" t="str">
        <f t="shared" si="46"/>
        <v/>
      </c>
      <c r="DA27" s="413" t="str">
        <f t="shared" si="47"/>
        <v/>
      </c>
      <c r="DC27" s="438">
        <f ca="1">IF(OR(DD27="",DD27=0),"",MAX(DC$25:DC26)+1)</f>
        <v>2</v>
      </c>
      <c r="DD27" s="434" t="str">
        <f t="shared" ref="DD27:DD43" ca="1" si="90">IF(BU7="","",IF(NOT(BY7="Income"),BU7,""))</f>
        <v>Groceries</v>
      </c>
      <c r="DE27" s="413">
        <f t="shared" ref="DE27:DE43" ca="1" si="91">IF(BX7="","",IF(NOT(BY7="Income"),BX7,""))</f>
        <v>125</v>
      </c>
      <c r="DF27" s="431" t="str">
        <f ca="1">IF(OR(DG27="",DG27=0),"",MAX(DF$25:DF26)+1)</f>
        <v/>
      </c>
      <c r="DG27" s="412" t="str">
        <f t="shared" ref="DG27:DG43" ca="1" si="92">IF(BU7="","",IF(BY7="Income",BU7,""))</f>
        <v/>
      </c>
      <c r="DH27" s="413" t="str">
        <f t="shared" ref="DH27:DH43" ca="1" si="93">IF(BU7="","",IF(BY7="Income",BX7,""))</f>
        <v/>
      </c>
      <c r="DI27" s="412" t="str">
        <f t="shared" ref="DI27:DI43" ca="1" si="94">IFERROR(INDEX($DD$26:$DD$43,MATCH(ROW()-ROW($DI$25),$DC$26:$DC$43,0)),"")</f>
        <v>Groceries</v>
      </c>
      <c r="DJ27" s="413">
        <f t="shared" ref="DJ27:DJ43" ca="1" si="95">IFERROR(INDEX($DE$26:$DE$43,MATCH(ROW()-ROW($DI$25),$DC$26:$DC$43,0)),"")</f>
        <v>125</v>
      </c>
      <c r="DK27" s="412" t="str">
        <f t="shared" ref="DK27:DK43" ca="1" si="96">IFERROR(INDEX($DG$26:$DG$43,MATCH(ROW()-ROW($DK$25),$DF$26:$DF$43,0)),"")</f>
        <v/>
      </c>
      <c r="DL27" s="413" t="str">
        <f t="shared" ref="DL27:DL43" ca="1" si="97">IFERROR(INDEX($DH$26:$DH$43,MATCH(ROW()-ROW($DK$25),$DF$26:$DF$43,0)),"")</f>
        <v/>
      </c>
      <c r="DN27" s="425" t="str">
        <f ca="1">IF(DI29="","",CONCATENATE(DI29," - ",DJ29))</f>
        <v>Netflix - 14.95</v>
      </c>
      <c r="DO27" s="295" t="str">
        <f ca="1">IF(DI30="","",CONCATENATE(DI30," - ",DJ30))</f>
        <v>D. Store Card 4 - 30</v>
      </c>
      <c r="DP27" s="295" t="str">
        <f ca="1">IF(DI31="","",CONCATENATE(DI31," - ",DJ31))</f>
        <v/>
      </c>
      <c r="DQ27" s="425" t="str">
        <f ca="1">IF(DK29="","",CONCATENATE(DK29," - ",DL29))</f>
        <v/>
      </c>
      <c r="DR27" s="295" t="str">
        <f ca="1">IF(DK30="","",CONCATENATE(DK30," - ",DL30))</f>
        <v/>
      </c>
      <c r="DS27" s="426" t="str">
        <f ca="1">IF(DK31="","",CONCATENATE(DK31," - ",DL31))</f>
        <v/>
      </c>
    </row>
    <row r="28" spans="1:123" s="292" customFormat="1" ht="15" customHeight="1" x14ac:dyDescent="0.3">
      <c r="A28" s="1173" t="s">
        <v>478</v>
      </c>
      <c r="B28" s="1174"/>
      <c r="C28" s="1173" t="s">
        <v>478</v>
      </c>
      <c r="D28" s="1174"/>
      <c r="E28" s="1173" t="s">
        <v>478</v>
      </c>
      <c r="F28" s="1174"/>
      <c r="G28" s="1173" t="s">
        <v>478</v>
      </c>
      <c r="H28" s="1174"/>
      <c r="I28" s="1173" t="s">
        <v>478</v>
      </c>
      <c r="J28" s="1174"/>
      <c r="K28" s="1173" t="s">
        <v>478</v>
      </c>
      <c r="L28" s="1174"/>
      <c r="M28" s="1173" t="s">
        <v>478</v>
      </c>
      <c r="N28" s="1174"/>
      <c r="P28" s="297" t="str">
        <f t="shared" ca="1" si="89"/>
        <v/>
      </c>
      <c r="Q28" s="297" t="str">
        <f t="shared" ca="1" si="81"/>
        <v/>
      </c>
      <c r="R28" s="297" t="str">
        <f t="shared" ca="1" si="81"/>
        <v/>
      </c>
      <c r="S28" s="298" t="str">
        <f t="shared" ca="1" si="81"/>
        <v/>
      </c>
      <c r="T28" s="297" t="str">
        <f t="shared" ca="1" si="81"/>
        <v/>
      </c>
      <c r="U28" s="297" t="str">
        <f t="shared" ca="1" si="81"/>
        <v/>
      </c>
      <c r="V28" s="1160" t="s">
        <v>503</v>
      </c>
      <c r="W28" s="1161"/>
      <c r="X28" s="424">
        <f ca="1">IF(OR(X26=""),0,SUM(X25+X26-X24))</f>
        <v>9420.82</v>
      </c>
      <c r="Y28"/>
      <c r="AB28" s="299"/>
      <c r="AC28" s="358">
        <f>IF('Data Entry'!H12="","",'Data Entry'!H12)</f>
        <v>23</v>
      </c>
      <c r="AD28" s="356" t="str">
        <f>IF('Data Entry'!G12="","",'Data Entry'!G12)</f>
        <v>Credit Card 1</v>
      </c>
      <c r="AE28" s="363">
        <f>IF('Data Entry'!J12="","",'Data Entry'!J12)</f>
        <v>50</v>
      </c>
      <c r="AF28" s="402">
        <f>IF('Data Entry'!I12="","",'Data Entry'!I12)</f>
        <v>800</v>
      </c>
      <c r="AG28" s="300"/>
      <c r="AH28"/>
      <c r="AI28" s="304" t="str">
        <f t="shared" ca="1" si="82"/>
        <v/>
      </c>
      <c r="AJ28" s="305" t="str">
        <f t="shared" ca="1" si="60"/>
        <v/>
      </c>
      <c r="AK28" s="306" t="str">
        <f t="shared" ca="1" si="61"/>
        <v/>
      </c>
      <c r="AL28" s="307" t="str">
        <f t="shared" ca="1" si="62"/>
        <v/>
      </c>
      <c r="AM28" s="304" t="str">
        <f t="shared" ca="1" si="83"/>
        <v/>
      </c>
      <c r="AN28" s="305" t="str">
        <f t="shared" ca="1" si="63"/>
        <v/>
      </c>
      <c r="AO28" s="306" t="str">
        <f t="shared" ca="1" si="64"/>
        <v/>
      </c>
      <c r="AP28" s="307" t="str">
        <f t="shared" ca="1" si="65"/>
        <v/>
      </c>
      <c r="AQ28" s="304" t="str">
        <f t="shared" ca="1" si="84"/>
        <v/>
      </c>
      <c r="AR28" s="305" t="str">
        <f t="shared" ca="1" si="66"/>
        <v/>
      </c>
      <c r="AS28" s="306" t="str">
        <f t="shared" ca="1" si="67"/>
        <v/>
      </c>
      <c r="AT28" s="307" t="str">
        <f t="shared" ca="1" si="68"/>
        <v/>
      </c>
      <c r="AU28" s="304" t="str">
        <f t="shared" ca="1" si="85"/>
        <v/>
      </c>
      <c r="AV28" s="305" t="str">
        <f t="shared" ca="1" si="69"/>
        <v/>
      </c>
      <c r="AW28" s="306" t="str">
        <f t="shared" ca="1" si="70"/>
        <v/>
      </c>
      <c r="AX28" s="307" t="str">
        <f t="shared" ca="1" si="71"/>
        <v/>
      </c>
      <c r="AY28" s="304" t="str">
        <f t="shared" ca="1" si="86"/>
        <v/>
      </c>
      <c r="AZ28" s="305" t="str">
        <f t="shared" ca="1" si="72"/>
        <v/>
      </c>
      <c r="BA28" s="306" t="str">
        <f t="shared" ca="1" si="73"/>
        <v/>
      </c>
      <c r="BB28" s="307" t="str">
        <f t="shared" ca="1" si="74"/>
        <v/>
      </c>
      <c r="BC28" s="304" t="str">
        <f t="shared" ca="1" si="87"/>
        <v/>
      </c>
      <c r="BD28" s="305" t="str">
        <f t="shared" ca="1" si="75"/>
        <v/>
      </c>
      <c r="BE28" s="306" t="str">
        <f t="shared" ca="1" si="76"/>
        <v/>
      </c>
      <c r="BF28" s="307" t="str">
        <f t="shared" ca="1" si="77"/>
        <v/>
      </c>
      <c r="BG28" s="304" t="str">
        <f t="shared" ca="1" si="88"/>
        <v/>
      </c>
      <c r="BH28" s="305" t="str">
        <f t="shared" ca="1" si="78"/>
        <v/>
      </c>
      <c r="BI28" s="306" t="str">
        <f t="shared" ca="1" si="79"/>
        <v/>
      </c>
      <c r="BJ28" s="307" t="str">
        <f t="shared" ca="1" si="80"/>
        <v/>
      </c>
      <c r="BL28" s="412" t="str">
        <f ca="1">IF(OR(BM28="",BM28=0),"",MAX(BL$5:BL27)+1)</f>
        <v/>
      </c>
      <c r="BM28" s="316" t="str">
        <f ca="1">IFERROR(INDEX($AJ$6:$AJ$17, ROWS(BM$4:$BM26)), IFERROR(INDEX($AN$6:$AN$17, ROWS(BM$4:$BM26)-ROWS($AJ$6:$AJ$17)), IFERROR(INDEX($AR$6:$AR$17, ROWS(BM$4:$BM26)-ROWS($AJ$6:$AJ$17)-ROWS($AN$6:$AN$17)),IFERROR(INDEX($AV$6:$AV$17, ROWS(BM$4:$BM26)-ROWS($AJ$6:$AJ$17)-ROWS($AN$6:$AN$17)-ROWS($AR$6:$AR$17)),IFERROR(INDEX($AZ$6:$AZ$17, ROWS(BM$4:$BM26)-ROWS($AJ$6:$AJ$17)-ROWS($AN$6:$AN$17)-ROWS($AR$6:$AR$17)-ROWS($AV$6:$AV$17)),IFERROR(INDEX($BD$6:$BD$17, ROWS(BM$4:$BM26)-ROWS($AJ$6:$AJ$17)-ROWS($AN$6:$AN$17)-ROWS($AR$6:$AR$17)-ROWS($AV$6:$AV$17)-ROWS($AZ$6:$AZ$17)),IFERROR(INDEX($BH$6:$BH$17, ROWS(BM$4:$BM26)-ROWS($AJ$6:$AJ$17)-ROWS($AN$6:$AN$17)-ROWS($AR$6:$AR$17)-ROWS($AV$6:$AV$17)-ROWS($AZ$6:$AZ$17)-ROWS($BD$6:$BD$17)), "")))))))</f>
        <v/>
      </c>
      <c r="BN28" s="316" t="str">
        <f t="shared" ca="1" si="30"/>
        <v/>
      </c>
      <c r="BO28" s="316" t="str">
        <f ca="1">IF(OR(BP28="",BP28=0),"",MAX(BO$5:BO27)+1)</f>
        <v/>
      </c>
      <c r="BP28" s="316" t="str">
        <f ca="1">IFERROR(INDEX($AK$6:$AK$17, ROWS($BP$4:BP26)), IFERROR(INDEX($AO$6:$AO$17, ROWS($BP$4:BP26)-ROWS($AK$6:$AK$17)), IFERROR(INDEX($AS$6:$AS$17, ROWS($BP$4:BP26)-ROWS($AK$6:$AK$17)-ROWS($AO$6:$AO$17)),IFERROR(INDEX($AW$6:$AW$17, ROWS($BP$4:BP26)-ROWS($AK$6:$AK$17)-ROWS($AO$6:$AO$17)-ROWS($AS$6:$AS$17)),IFERROR(INDEX($BA$6:$BA$17, ROWS($BP$4:BP26)-ROWS($AK$6:$AK$17)-ROWS($AO$6:$AO$17)-ROWS($AS$6:$AS$17)-ROWS($AW$6:$AW$17)),IFERROR(INDEX($BE$6:$BE$17, ROWS($BP$4:BP26)-ROWS($AK$6:$AK$17)-ROWS($AO$6:$AO$17)-ROWS($AS$6:$AS$17)-ROWS($AW$6:$AW$17)-ROWS($BA$6:$BA$17)),IFERROR(INDEX($BI$6:$BI$17, ROWS($BP$4:BP26)-ROWS($AK$6:$AK$17)-ROWS($AO$6:$AO$17)-ROWS($AS$6:$AS$17)-ROWS($AW$6:$AW$17)-ROWS($BA$6:$BA$17)-ROWS($BE$6:$BE$17)), "")))))))</f>
        <v/>
      </c>
      <c r="BQ28" s="316" t="str">
        <f t="shared" ca="1" si="31"/>
        <v/>
      </c>
      <c r="BR28" s="413" t="str">
        <f t="shared" ca="1" si="32"/>
        <v/>
      </c>
      <c r="BS28" s="412" t="str">
        <f ca="1">IF(OR(BT28="",BT28=0),"",MAX(BS$5:BS27)+1)</f>
        <v/>
      </c>
      <c r="BT28" s="316" t="str">
        <f ca="1">IFERROR(INDEX($AJ$22:$AJ$33, ROWS($BT$4:BT26)), IFERROR(INDEX($AN$22:$AN$33, ROWS($BT$4:BT26)-ROWS($AJ$22:$AJ$33)), IFERROR(INDEX($AR$22:$AR$33, ROWS($BT$4:BT26)-ROWS($AJ$22:$AJ$33)-ROWS($AN$22:$AN$33)),IFERROR(INDEX($AV$22:$AV$33, ROWS($BT$4:BT26)-ROWS($AJ$22:$AJ$33)-ROWS($AN$22:$AN$33)-ROWS($AR$22:$AR$33)),IFERROR(INDEX($AZ$22:$AZ$33, ROWS($BT$4:BT26)-ROWS($AJ$22:$AJ$33)-ROWS($AN$22:$AN$33)-ROWS($AR$22:$AR$33)-ROWS($AV$22:$AV$33)),IFERROR(INDEX($BD$22:$BD$33, ROWS($BT$4:BT26)-ROWS($AJ$22:$AJ$33)-ROWS($AN$22:$AN$33)-ROWS($AR$22:$AR$33)-ROWS($AV$22:$AV$33)-ROWS($AZ$22:$AZ$33)),IFERROR(INDEX($BH$22:$BH$33, ROWS($BT$4:BT26)-ROWS($AJ$22:$AJ$33)-ROWS($AN$22:$AN$33)-ROWS($AR$22:$AR$33)-ROWS($AV$22:$AV$33)-ROWS($AZ$22:$AZ$33)-ROWS($BD$22:$BD$33)), "")))))))</f>
        <v/>
      </c>
      <c r="BU28" s="316" t="str">
        <f t="shared" ca="1" si="33"/>
        <v/>
      </c>
      <c r="BV28" s="316" t="str">
        <f ca="1">IF(OR(BW28="",BW28=0),"",MAX(BV$5:BV27)+1)</f>
        <v/>
      </c>
      <c r="BW28" s="316" t="str">
        <f ca="1">IFERROR(INDEX($AK$22:$AK$33, ROWS($BW$4:BW26)), IFERROR(INDEX($AO$22:$AO$33, ROWS($BW$4:BW26)-ROWS($AK$22:$AK$33)), IFERROR(INDEX($AS$22:$AS$33, ROWS($BW$4:BW26)-ROWS($AK$22:$AK$33)-ROWS($AO$22:$AO$33)),IFERROR(INDEX($AW$22:$AW$33, ROWS($BW$4:BW26)-ROWS($AK$22:$AK$33)-ROWS($AO$22:$AO$33)-ROWS($AS$22:$AS$33)),IFERROR(INDEX($BA$22:$BA$33, ROWS($BW$4:BW26)-ROWS($AK$22:$AK$33)-ROWS($AO$22:$AO$33)-ROWS($AS$22:$AS$33)-ROWS($AW$22:$AW$33)),IFERROR(INDEX($BE$22:$BE$33, ROWS($BW$4:BW26)-ROWS($AK$22:$AK$33)-ROWS($AO$22:$AO$33)-ROWS($AS$22:$AS$33)-ROWS($AW$22:$AW$33)-ROWS($BA$22:$BA$33)),IFERROR(INDEX($BI$22:$BI$33, ROWS($BW$4:BW26)-ROWS($AK$22:$AK$33)-ROWS($AO$22:$AO$33)-ROWS($AS$22:$AS$33)-ROWS($AW$22:$AW$33)-ROWS($BA$22:$BA$33)-ROWS($BE$22:$BE$33)), "")))))))</f>
        <v/>
      </c>
      <c r="BX28" s="316" t="str">
        <f t="shared" ca="1" si="34"/>
        <v/>
      </c>
      <c r="BY28" s="413" t="str">
        <f t="shared" ca="1" si="35"/>
        <v/>
      </c>
      <c r="BZ28" s="412" t="str">
        <f ca="1">IF(OR(CA28="",CA28=0),"",MAX(BZ$5:BZ27)+1)</f>
        <v/>
      </c>
      <c r="CA28" s="316" t="str">
        <f ca="1">IFERROR(INDEX($AJ$38:$AJ$49, ROWS($CA$4:CA26)), IFERROR(INDEX($AN$38:$AN$49, ROWS($CA$4:CA26)-ROWS($AJ$38:$AJ$49)), IFERROR(INDEX($AR$38:$AR$49, ROWS($CA$4:CA26)-ROWS($AJ$38:$AJ$49)-ROWS($AN$38:$AN$49)),IFERROR(INDEX($AV$38:$AV$49, ROWS($CA$4:CA26)-ROWS($AJ$38:$AJ$49)-ROWS($AN$38:$AN$49)-ROWS($AR$38:$AR$49)),IFERROR(INDEX($AZ$38:$AZ$49, ROWS($CA$4:CA26)-ROWS($AJ$38:$AJ$49)-ROWS($AN$38:$AN$49)-ROWS($AR$38:$AR$49)-ROWS($AV$38:$AV$49)),IFERROR(INDEX($BD$38:$BD$49, ROWS($CA$4:CA26)-ROWS($AJ$38:$AJ$49)-ROWS($AN$38:$AN$49)-ROWS($AR$38:$AR$49)-ROWS($AV$38:$AV$49)-ROWS($AZ$38:$AZ$49)),IFERROR(INDEX($BH$38:$BH$49, ROWS($CA$4:CA26)-ROWS($AJ$38:$AJ$49)-ROWS($AN$38:$AN$49)-ROWS($AR$38:$AR$49)-ROWS($AV$38:$AV$49)-ROWS($AZ$38:$AZ$49)-ROWS($BD$38:$BD$49)), "")))))))</f>
        <v/>
      </c>
      <c r="CB28" s="316" t="str">
        <f t="shared" ca="1" si="36"/>
        <v/>
      </c>
      <c r="CC28" s="316" t="str">
        <f ca="1">IF(OR(CD28="",CD28=0),"",MAX(CC$5:CC27)+1)</f>
        <v/>
      </c>
      <c r="CD28" s="316" t="str">
        <f ca="1">IFERROR(INDEX($AK$38:$AK$49, ROWS($CD$4:CD26)), IFERROR(INDEX($AO$38:$AO$49, ROWS($CD$4:CD26)-ROWS($AK$38:$AK$49)), IFERROR(INDEX($AS$38:$AS$49, ROWS($CD$4:CD26)-ROWS($AK$38:$AK$49)-ROWS($AO$38:$AO$49)),IFERROR(INDEX($AW$38:$AW$49, ROWS($CD$4:CD26)-ROWS($AK$38:$AK$49)-ROWS($AO$38:$AO$49)-ROWS($AS$38:$AS$49)),IFERROR(INDEX($BA$38:$BA$49, ROWS($CD$4:CD26)-ROWS($AK$38:$AK$49)-ROWS($AO$38:$AO$49)-ROWS($AS$38:$AS$49)-ROWS($AW$38:$AW$49)),IFERROR(INDEX($BE$38:$BE$49, ROWS($CD$4:CD26)-ROWS($AK$38:$AK$49)-ROWS($AO$38:$AO$49)-ROWS($AS$38:$AS$49)-ROWS($AW$38:$AW$49)-ROWS($BA$38:$BA$49)),IFERROR(INDEX($BI$38:$BI$49, ROWS($CD$4:CD26)-ROWS($AK$38:$AK$49)-ROWS($AO$38:$AO$49)-ROWS($AS$38:$AS$49)-ROWS($AW$38:$AW$49)-ROWS($BA$38:$BA$49)-ROWS($BE$38:$BE$49)), "")))))))</f>
        <v/>
      </c>
      <c r="CE28" s="316" t="str">
        <f t="shared" ca="1" si="37"/>
        <v/>
      </c>
      <c r="CF28" s="413" t="str">
        <f t="shared" ca="1" si="38"/>
        <v/>
      </c>
      <c r="CG28" s="412" t="str">
        <f ca="1">IF(OR(CH28="",CH28=0),"",MAX(CG$5:CG27)+1)</f>
        <v/>
      </c>
      <c r="CH28" s="316" t="str">
        <f ca="1">IFERROR(INDEX($AJ$54:$AJ$65, ROWS($CH$4:CH26)), IFERROR(INDEX($AN$54:$AN$65, ROWS($CH$4:CH26)-ROWS($AJ$54:$AJ$65)), IFERROR(INDEX($AR$54:$AR$65, ROWS($CH$4:CH26)-ROWS($AJ$54:$AJ$65)-ROWS($AN$54:$AN$65)),IFERROR(INDEX($AV$54:$AV$65, ROWS($CH$4:CH26)-ROWS($AJ$54:$AJ$65)-ROWS($AN$54:$AN$65)-ROWS($AR$54:$AR$65)),IFERROR(INDEX($AZ$54:$AZ$65, ROWS($CH$4:CH26)-ROWS($AJ$54:$AJ$65)-ROWS($AN$54:$AN$65)-ROWS($AR$54:$AR$65)-ROWS($AV$54:$AV$65)),IFERROR(INDEX($BD$54:$BD$65, ROWS($CH$4:CH26)-ROWS($AJ$54:$AJ$65)-ROWS($AN$54:$AN$65)-ROWS($AR$54:$AR$65)-ROWS($AV$54:$AV$65)-ROWS($AZ$54:$AZ$65)),IFERROR(INDEX($BH$54:$BH$65, ROWS($CH$4:CH26)-ROWS($AJ$54:$AJ$65)-ROWS($AN$54:$AN$65)-ROWS($AR$54:$AR$65)-ROWS($AV$54:$AV$65)-ROWS($AZ$54:$AZ$65)-ROWS($BD$54:$BD$65)), "")))))))</f>
        <v/>
      </c>
      <c r="CI28" s="316" t="str">
        <f t="shared" ca="1" si="39"/>
        <v/>
      </c>
      <c r="CJ28" s="316" t="str">
        <f ca="1">IF(OR(CK28="",CK28=0),"",MAX(CJ$5:CJ27)+1)</f>
        <v/>
      </c>
      <c r="CK28" s="316" t="str">
        <f ca="1">IFERROR(INDEX($AK$54:$AK$65, ROWS($CK$4:CK26)), IFERROR(INDEX($AO$54:$AO$65, ROWS($CK$4:CK26)-ROWS($AK$54:$AK$65)), IFERROR(INDEX($AS$54:$AS$65, ROWS($CK$4:CK26)-ROWS($AK$54:$AK$65)-ROWS($AO$54:$AO$65)),IFERROR(INDEX($AW$54:$AW$65, ROWS($CK$4:CK26)-ROWS($AK$54:$AK$65)-ROWS($AO$54:$AO$65)-ROWS($AS$54:$AS$65)),IFERROR(INDEX($BA$54:$BA$65, ROWS($CK$4:CK26)-ROWS($AK$54:$AK$65)-ROWS($AO$54:$AO$65)-ROWS($AS$54:$AS$65)-ROWS($AW$54:$AW$65)),IFERROR(INDEX($BE$54:$BE$65, ROWS($CK$4:CK26)-ROWS($AK$54:$AK$65)-ROWS($AO$54:$AO$65)-ROWS($AS$54:$AS$65)-ROWS($AW$54:$AW$65)-ROWS($BA$54:$BA$65)),IFERROR(INDEX($BI$54:$BI$65, ROWS($CK$4:CK26)-ROWS($AK$54:$AK$65)-ROWS($AO$54:$AO$65)-ROWS($AS$54:$AS$65)-ROWS($AW$54:$AW$65)-ROWS($BA$54:$BA$65)-ROWS($BE$54:$BE$65)), "")))))))</f>
        <v/>
      </c>
      <c r="CL28" s="316" t="str">
        <f t="shared" ca="1" si="40"/>
        <v/>
      </c>
      <c r="CM28" s="413" t="str">
        <f t="shared" ca="1" si="41"/>
        <v/>
      </c>
      <c r="CN28" s="412" t="str">
        <f ca="1">IF(OR(CO28="",CO28=0),"",MAX(CN$5:CN27)+1)</f>
        <v/>
      </c>
      <c r="CO28" s="316" t="str">
        <f ca="1">IFERROR(INDEX($AJ$70:$AJ$81, ROWS($CO$4:CO26)), IFERROR(INDEX($AN$70:$AN$81, ROWS($CO$4:CO26)-ROWS($AJ$70:$AJ$81)), IFERROR(INDEX($AR$70:$AR$81, ROWS($CO$4:CO26)-ROWS($AJ$70:$AJ$81)-ROWS($AN$70:$AN$81)),IFERROR(INDEX($AV$70:$AV$81, ROWS($CO$4:CO26)-ROWS($AJ$70:$AJ$81)-ROWS($AN$70:$AN$81)-ROWS($AR$70:$AR$81)),IFERROR(INDEX($AZ$70:$AZ$81, ROWS($CO$4:CO26)-ROWS($AJ$70:$AJ$81)-ROWS($AN$70:$AN$81)-ROWS($AR$70:$AR$81)-ROWS($AV$70:$AV$81)),IFERROR(INDEX($BD$70:$BD$81, ROWS($CO$4:CO26)-ROWS($AJ$70:$AJ$81)-ROWS($AN$70:$AN$81)-ROWS($AR$70:$AR$81)-ROWS($AV$70:$AV$81)-ROWS($AZ$70:$AZ$81)),IFERROR(INDEX($BH$70:$BH$81, ROWS($CO$4:CO26)-ROWS($AJ$70:$AJ$81)-ROWS($AN$70:$AN$81)-ROWS($AR$70:$AR$81)-ROWS($AV$70:$AV$81)-ROWS($AZ$70:$AZ$81)-ROWS($BD$70:$BD$81)), "")))))))</f>
        <v/>
      </c>
      <c r="CP28" s="316" t="str">
        <f t="shared" ca="1" si="42"/>
        <v/>
      </c>
      <c r="CQ28" s="316" t="str">
        <f ca="1">IF(OR(CR28="",CR28=0),"",MAX(CQ$5:CQ27)+1)</f>
        <v/>
      </c>
      <c r="CR28" s="316" t="str">
        <f ca="1">IFERROR(INDEX($AK$70:$AK$81, ROWS($CR$4:CR26)), IFERROR(INDEX($AO$70:$AO$81, ROWS($CR$4:CR26)-ROWS($AK$70:$AK$81)), IFERROR(INDEX($AS$70:$AS$81, ROWS($CR$4:CR26)-ROWS($AK$70:$AK$81)-ROWS($AO$70:$AO$81)),IFERROR(INDEX($AW$70:$AW$81, ROWS($CR$4:CR26)-ROWS($AK$70:$AK$81)-ROWS($AO$70:$AO$81)-ROWS($AS$70:$AS$81)),IFERROR(INDEX($BA$70:$BA$81, ROWS($CR$4:CR26)-ROWS($AK$70:$AK$81)-ROWS($AO$70:$AO$81)-ROWS($AS$70:$AS$81)-ROWS($AW$70:$AW$81)),IFERROR(INDEX($BE$70:$BE$81, ROWS($CR$4:CR26)-ROWS($AK$70:$AK$81)-ROWS($AO$70:$AO$81)-ROWS($AS$70:$AS$81)-ROWS($AW$70:$AW$81)-ROWS($BA$70:$BA$81)),IFERROR(INDEX($BI$70:$BI$81, ROWS($CR$4:CR26)-ROWS($AK$70:$AK$81)-ROWS($AO$70:$AO$81)-ROWS($AS$70:$AS$81)-ROWS($AW$70:$AW$81)-ROWS($BA$70:$BA$81)-ROWS($BE$70:$BE$81)), "")))))))</f>
        <v/>
      </c>
      <c r="CS28" s="316" t="str">
        <f t="shared" ca="1" si="43"/>
        <v/>
      </c>
      <c r="CT28" s="413" t="str">
        <f t="shared" ca="1" si="44"/>
        <v/>
      </c>
      <c r="CU28" s="412" t="str">
        <f>IF(OR(CV28="",CV28=0),"",MAX(CU$5:CU27)+1)</f>
        <v/>
      </c>
      <c r="CV28" s="316">
        <f>IFERROR(INDEX($AJ$86:$AJ$97, ROWS($CV$4:CV26)), IFERROR(INDEX($AN$86:$AN$97, ROWS($CV$4:CV26)-ROWS($AJ$86:$AJ$97)), ""))</f>
        <v>0</v>
      </c>
      <c r="CW28" s="316" t="str">
        <f t="shared" si="45"/>
        <v/>
      </c>
      <c r="CX28" s="316" t="str">
        <f>IF(OR(CY28="",CY28=0),"",MAX(CX$5:CX27)+1)</f>
        <v/>
      </c>
      <c r="CY28" s="316">
        <f>IFERROR(INDEX($AK$86:$AK$97, ROWS($CY$4:CY26)), IFERROR(INDEX($AO$86:$AO$97, ROWS($CY$4:CY26)-ROWS($AK$86:$AK$97)), ""))</f>
        <v>0</v>
      </c>
      <c r="CZ28" s="316" t="str">
        <f t="shared" si="46"/>
        <v/>
      </c>
      <c r="DA28" s="413" t="str">
        <f t="shared" si="47"/>
        <v/>
      </c>
      <c r="DC28" s="438" t="str">
        <f ca="1">IF(OR(DD28="",DD28=0),"",MAX(DC$25:DC27)+1)</f>
        <v/>
      </c>
      <c r="DD28" s="434" t="str">
        <f t="shared" ca="1" si="90"/>
        <v/>
      </c>
      <c r="DE28" s="413" t="str">
        <f t="shared" ca="1" si="91"/>
        <v/>
      </c>
      <c r="DF28" s="431">
        <f ca="1">IF(OR(DG28="",DG28=0),"",MAX(DF$25:DF27)+1)</f>
        <v>1</v>
      </c>
      <c r="DG28" s="412" t="str">
        <f t="shared" ca="1" si="92"/>
        <v>Paycheck 2</v>
      </c>
      <c r="DH28" s="413">
        <f t="shared" ca="1" si="93"/>
        <v>400</v>
      </c>
      <c r="DI28" s="412" t="str">
        <f t="shared" ca="1" si="94"/>
        <v>Lawn Service</v>
      </c>
      <c r="DJ28" s="413">
        <f t="shared" ca="1" si="95"/>
        <v>50</v>
      </c>
      <c r="DK28" s="412" t="str">
        <f t="shared" ca="1" si="96"/>
        <v/>
      </c>
      <c r="DL28" s="413" t="str">
        <f t="shared" ca="1" si="97"/>
        <v/>
      </c>
      <c r="DN28" s="425" t="str">
        <f ca="1">IF(DI32="","",CONCATENATE(DI32," - ",DJ32))</f>
        <v/>
      </c>
      <c r="DO28" s="295" t="str">
        <f ca="1">IF(DI33="","",CONCATENATE(DI33," - ",DJ33))</f>
        <v/>
      </c>
      <c r="DP28" s="295" t="str">
        <f ca="1">IF(DI34="","",CONCATENATE(DI34," - ",DJ34))</f>
        <v/>
      </c>
      <c r="DQ28" s="425" t="str">
        <f ca="1">IF(DK32="","",CONCATENATE(DK32," - ",DL32))</f>
        <v/>
      </c>
      <c r="DR28" s="295" t="str">
        <f ca="1">IF(DK33="","",CONCATENATE(DK33," - ",DL33))</f>
        <v/>
      </c>
      <c r="DS28" s="426" t="str">
        <f ca="1">IF(DK34="","",CONCATENATE(DK34," - ",DL34))</f>
        <v/>
      </c>
    </row>
    <row r="29" spans="1:123" s="293" customFormat="1" ht="15" customHeight="1" x14ac:dyDescent="0.3">
      <c r="A29" s="291">
        <f>Year!I33</f>
        <v>45165</v>
      </c>
      <c r="B29" s="290" t="str">
        <f>IF(ISERROR(MATCH(A29,event_dates,0)),"",INDEX(events,MATCH(A29,event_dates,0)))</f>
        <v/>
      </c>
      <c r="C29" s="291">
        <f>Year!J33</f>
        <v>45166</v>
      </c>
      <c r="D29" s="290" t="str">
        <f>IF(ISERROR(MATCH(C29,event_dates,0)),"",INDEX(events,MATCH(C29,event_dates,0)))</f>
        <v/>
      </c>
      <c r="E29" s="291">
        <f>Year!K33</f>
        <v>45167</v>
      </c>
      <c r="F29" s="290" t="str">
        <f>IF(ISERROR(MATCH(E29,event_dates,0)),"",INDEX(events,MATCH(E29,event_dates,0)))</f>
        <v/>
      </c>
      <c r="G29" s="291">
        <f>Year!L33</f>
        <v>45168</v>
      </c>
      <c r="H29" s="290" t="str">
        <f>IF(ISERROR(MATCH(G29,event_dates,0)),"",INDEX(events,MATCH(G29,event_dates,0)))</f>
        <v/>
      </c>
      <c r="I29" s="291">
        <f>Year!M33</f>
        <v>45169</v>
      </c>
      <c r="J29" s="290" t="str">
        <f>IF(ISERROR(MATCH(I29,event_dates,0)),"",INDEX(events,MATCH(I29,event_dates,0)))</f>
        <v/>
      </c>
      <c r="K29" s="291" t="str">
        <f>Year!N33</f>
        <v/>
      </c>
      <c r="L29" s="290" t="str">
        <f>IF(ISERROR(MATCH(K29,event_dates,0)),"",INDEX(events,MATCH(K29,event_dates,0)))</f>
        <v/>
      </c>
      <c r="M29" s="291" t="str">
        <f>Year!O33</f>
        <v/>
      </c>
      <c r="N29" s="290" t="str">
        <f>IF(ISERROR(MATCH(M29,event_dates,0)),"",INDEX(events,MATCH(M29,event_dates,0)))</f>
        <v/>
      </c>
      <c r="P29" s="295" t="str">
        <f ca="1">IF(DN86="","",DN86)</f>
        <v>Groceries - 125</v>
      </c>
      <c r="Q29" s="295" t="str">
        <f t="shared" ref="Q29:U34" ca="1" si="98">IF(DO86="","",DO86)</f>
        <v>Car 2 Gas - 80</v>
      </c>
      <c r="R29" s="295" t="str">
        <f t="shared" ca="1" si="98"/>
        <v>Spotify - 9.99</v>
      </c>
      <c r="S29" s="296" t="str">
        <f t="shared" ca="1" si="98"/>
        <v>Paycheck 2 - 400</v>
      </c>
      <c r="T29" s="295" t="str">
        <f t="shared" ca="1" si="98"/>
        <v/>
      </c>
      <c r="U29" s="295" t="str">
        <f t="shared" ca="1" si="98"/>
        <v/>
      </c>
      <c r="V29" s="1156"/>
      <c r="W29" s="1157"/>
      <c r="X29" s="445"/>
      <c r="Y29"/>
      <c r="AB29" s="299"/>
      <c r="AC29" s="358">
        <f>IF('Data Entry'!H13="","",'Data Entry'!H13)</f>
        <v>17</v>
      </c>
      <c r="AD29" s="356" t="str">
        <f>IF('Data Entry'!G13="","",'Data Entry'!G13)</f>
        <v>Credit Card 2</v>
      </c>
      <c r="AE29" s="363">
        <f>IF('Data Entry'!J13="","",'Data Entry'!J13)</f>
        <v>60</v>
      </c>
      <c r="AF29" s="402">
        <f>IF('Data Entry'!I13="","",'Data Entry'!I13)</f>
        <v>1400</v>
      </c>
      <c r="AG29" s="300"/>
      <c r="AH29"/>
      <c r="AI29" s="304" t="str">
        <f t="shared" ca="1" si="82"/>
        <v/>
      </c>
      <c r="AJ29" s="305" t="str">
        <f t="shared" ca="1" si="60"/>
        <v/>
      </c>
      <c r="AK29" s="306" t="str">
        <f t="shared" ca="1" si="61"/>
        <v/>
      </c>
      <c r="AL29" s="307" t="str">
        <f t="shared" ca="1" si="62"/>
        <v/>
      </c>
      <c r="AM29" s="304" t="str">
        <f t="shared" ca="1" si="83"/>
        <v/>
      </c>
      <c r="AN29" s="305" t="str">
        <f t="shared" ca="1" si="63"/>
        <v/>
      </c>
      <c r="AO29" s="306" t="str">
        <f t="shared" ca="1" si="64"/>
        <v/>
      </c>
      <c r="AP29" s="307" t="str">
        <f t="shared" ca="1" si="65"/>
        <v/>
      </c>
      <c r="AQ29" s="304" t="str">
        <f t="shared" ca="1" si="84"/>
        <v/>
      </c>
      <c r="AR29" s="305" t="str">
        <f t="shared" ca="1" si="66"/>
        <v/>
      </c>
      <c r="AS29" s="306" t="str">
        <f t="shared" ca="1" si="67"/>
        <v/>
      </c>
      <c r="AT29" s="307" t="str">
        <f t="shared" ca="1" si="68"/>
        <v/>
      </c>
      <c r="AU29" s="304" t="str">
        <f t="shared" ca="1" si="85"/>
        <v/>
      </c>
      <c r="AV29" s="305" t="str">
        <f t="shared" ca="1" si="69"/>
        <v/>
      </c>
      <c r="AW29" s="306" t="str">
        <f t="shared" ca="1" si="70"/>
        <v/>
      </c>
      <c r="AX29" s="307" t="str">
        <f t="shared" ca="1" si="71"/>
        <v/>
      </c>
      <c r="AY29" s="304" t="str">
        <f t="shared" ca="1" si="86"/>
        <v/>
      </c>
      <c r="AZ29" s="305" t="str">
        <f t="shared" ca="1" si="72"/>
        <v/>
      </c>
      <c r="BA29" s="306" t="str">
        <f t="shared" ca="1" si="73"/>
        <v/>
      </c>
      <c r="BB29" s="307" t="str">
        <f t="shared" ca="1" si="74"/>
        <v/>
      </c>
      <c r="BC29" s="304" t="str">
        <f t="shared" ca="1" si="87"/>
        <v/>
      </c>
      <c r="BD29" s="305" t="str">
        <f t="shared" ca="1" si="75"/>
        <v/>
      </c>
      <c r="BE29" s="306" t="str">
        <f t="shared" ca="1" si="76"/>
        <v/>
      </c>
      <c r="BF29" s="307" t="str">
        <f t="shared" ca="1" si="77"/>
        <v/>
      </c>
      <c r="BG29" s="304" t="str">
        <f t="shared" ca="1" si="88"/>
        <v/>
      </c>
      <c r="BH29" s="305" t="str">
        <f t="shared" ca="1" si="78"/>
        <v/>
      </c>
      <c r="BI29" s="306" t="str">
        <f t="shared" ca="1" si="79"/>
        <v/>
      </c>
      <c r="BJ29" s="307" t="str">
        <f t="shared" ca="1" si="80"/>
        <v/>
      </c>
      <c r="BL29" s="412" t="str">
        <f ca="1">IF(OR(BM29="",BM29=0),"",MAX(BL$5:BL28)+1)</f>
        <v/>
      </c>
      <c r="BM29" s="316" t="str">
        <f ca="1">IFERROR(INDEX($AJ$6:$AJ$17, ROWS(BM$4:$BM27)), IFERROR(INDEX($AN$6:$AN$17, ROWS(BM$4:$BM27)-ROWS($AJ$6:$AJ$17)), IFERROR(INDEX($AR$6:$AR$17, ROWS(BM$4:$BM27)-ROWS($AJ$6:$AJ$17)-ROWS($AN$6:$AN$17)),IFERROR(INDEX($AV$6:$AV$17, ROWS(BM$4:$BM27)-ROWS($AJ$6:$AJ$17)-ROWS($AN$6:$AN$17)-ROWS($AR$6:$AR$17)),IFERROR(INDEX($AZ$6:$AZ$17, ROWS(BM$4:$BM27)-ROWS($AJ$6:$AJ$17)-ROWS($AN$6:$AN$17)-ROWS($AR$6:$AR$17)-ROWS($AV$6:$AV$17)),IFERROR(INDEX($BD$6:$BD$17, ROWS(BM$4:$BM27)-ROWS($AJ$6:$AJ$17)-ROWS($AN$6:$AN$17)-ROWS($AR$6:$AR$17)-ROWS($AV$6:$AV$17)-ROWS($AZ$6:$AZ$17)),IFERROR(INDEX($BH$6:$BH$17, ROWS(BM$4:$BM27)-ROWS($AJ$6:$AJ$17)-ROWS($AN$6:$AN$17)-ROWS($AR$6:$AR$17)-ROWS($AV$6:$AV$17)-ROWS($AZ$6:$AZ$17)-ROWS($BD$6:$BD$17)), "")))))))</f>
        <v/>
      </c>
      <c r="BN29" s="316" t="str">
        <f t="shared" ca="1" si="30"/>
        <v/>
      </c>
      <c r="BO29" s="316" t="str">
        <f ca="1">IF(OR(BP29="",BP29=0),"",MAX(BO$5:BO28)+1)</f>
        <v/>
      </c>
      <c r="BP29" s="316" t="str">
        <f ca="1">IFERROR(INDEX($AK$6:$AK$17, ROWS($BP$4:BP27)), IFERROR(INDEX($AO$6:$AO$17, ROWS($BP$4:BP27)-ROWS($AK$6:$AK$17)), IFERROR(INDEX($AS$6:$AS$17, ROWS($BP$4:BP27)-ROWS($AK$6:$AK$17)-ROWS($AO$6:$AO$17)),IFERROR(INDEX($AW$6:$AW$17, ROWS($BP$4:BP27)-ROWS($AK$6:$AK$17)-ROWS($AO$6:$AO$17)-ROWS($AS$6:$AS$17)),IFERROR(INDEX($BA$6:$BA$17, ROWS($BP$4:BP27)-ROWS($AK$6:$AK$17)-ROWS($AO$6:$AO$17)-ROWS($AS$6:$AS$17)-ROWS($AW$6:$AW$17)),IFERROR(INDEX($BE$6:$BE$17, ROWS($BP$4:BP27)-ROWS($AK$6:$AK$17)-ROWS($AO$6:$AO$17)-ROWS($AS$6:$AS$17)-ROWS($AW$6:$AW$17)-ROWS($BA$6:$BA$17)),IFERROR(INDEX($BI$6:$BI$17, ROWS($BP$4:BP27)-ROWS($AK$6:$AK$17)-ROWS($AO$6:$AO$17)-ROWS($AS$6:$AS$17)-ROWS($AW$6:$AW$17)-ROWS($BA$6:$BA$17)-ROWS($BE$6:$BE$17)), "")))))))</f>
        <v/>
      </c>
      <c r="BQ29" s="316" t="str">
        <f t="shared" ca="1" si="31"/>
        <v/>
      </c>
      <c r="BR29" s="413" t="str">
        <f t="shared" ca="1" si="32"/>
        <v/>
      </c>
      <c r="BS29" s="412" t="str">
        <f ca="1">IF(OR(BT29="",BT29=0),"",MAX(BS$5:BS28)+1)</f>
        <v/>
      </c>
      <c r="BT29" s="316" t="str">
        <f ca="1">IFERROR(INDEX($AJ$22:$AJ$33, ROWS($BT$4:BT27)), IFERROR(INDEX($AN$22:$AN$33, ROWS($BT$4:BT27)-ROWS($AJ$22:$AJ$33)), IFERROR(INDEX($AR$22:$AR$33, ROWS($BT$4:BT27)-ROWS($AJ$22:$AJ$33)-ROWS($AN$22:$AN$33)),IFERROR(INDEX($AV$22:$AV$33, ROWS($BT$4:BT27)-ROWS($AJ$22:$AJ$33)-ROWS($AN$22:$AN$33)-ROWS($AR$22:$AR$33)),IFERROR(INDEX($AZ$22:$AZ$33, ROWS($BT$4:BT27)-ROWS($AJ$22:$AJ$33)-ROWS($AN$22:$AN$33)-ROWS($AR$22:$AR$33)-ROWS($AV$22:$AV$33)),IFERROR(INDEX($BD$22:$BD$33, ROWS($BT$4:BT27)-ROWS($AJ$22:$AJ$33)-ROWS($AN$22:$AN$33)-ROWS($AR$22:$AR$33)-ROWS($AV$22:$AV$33)-ROWS($AZ$22:$AZ$33)),IFERROR(INDEX($BH$22:$BH$33, ROWS($BT$4:BT27)-ROWS($AJ$22:$AJ$33)-ROWS($AN$22:$AN$33)-ROWS($AR$22:$AR$33)-ROWS($AV$22:$AV$33)-ROWS($AZ$22:$AZ$33)-ROWS($BD$22:$BD$33)), "")))))))</f>
        <v/>
      </c>
      <c r="BU29" s="316" t="str">
        <f t="shared" ca="1" si="33"/>
        <v/>
      </c>
      <c r="BV29" s="316" t="str">
        <f ca="1">IF(OR(BW29="",BW29=0),"",MAX(BV$5:BV28)+1)</f>
        <v/>
      </c>
      <c r="BW29" s="316" t="str">
        <f ca="1">IFERROR(INDEX($AK$22:$AK$33, ROWS($BW$4:BW27)), IFERROR(INDEX($AO$22:$AO$33, ROWS($BW$4:BW27)-ROWS($AK$22:$AK$33)), IFERROR(INDEX($AS$22:$AS$33, ROWS($BW$4:BW27)-ROWS($AK$22:$AK$33)-ROWS($AO$22:$AO$33)),IFERROR(INDEX($AW$22:$AW$33, ROWS($BW$4:BW27)-ROWS($AK$22:$AK$33)-ROWS($AO$22:$AO$33)-ROWS($AS$22:$AS$33)),IFERROR(INDEX($BA$22:$BA$33, ROWS($BW$4:BW27)-ROWS($AK$22:$AK$33)-ROWS($AO$22:$AO$33)-ROWS($AS$22:$AS$33)-ROWS($AW$22:$AW$33)),IFERROR(INDEX($BE$22:$BE$33, ROWS($BW$4:BW27)-ROWS($AK$22:$AK$33)-ROWS($AO$22:$AO$33)-ROWS($AS$22:$AS$33)-ROWS($AW$22:$AW$33)-ROWS($BA$22:$BA$33)),IFERROR(INDEX($BI$22:$BI$33, ROWS($BW$4:BW27)-ROWS($AK$22:$AK$33)-ROWS($AO$22:$AO$33)-ROWS($AS$22:$AS$33)-ROWS($AW$22:$AW$33)-ROWS($BA$22:$BA$33)-ROWS($BE$22:$BE$33)), "")))))))</f>
        <v/>
      </c>
      <c r="BX29" s="316" t="str">
        <f t="shared" ca="1" si="34"/>
        <v/>
      </c>
      <c r="BY29" s="413" t="str">
        <f t="shared" ca="1" si="35"/>
        <v/>
      </c>
      <c r="BZ29" s="412" t="str">
        <f ca="1">IF(OR(CA29="",CA29=0),"",MAX(BZ$5:BZ28)+1)</f>
        <v/>
      </c>
      <c r="CA29" s="316" t="str">
        <f ca="1">IFERROR(INDEX($AJ$38:$AJ$49, ROWS($CA$4:CA27)), IFERROR(INDEX($AN$38:$AN$49, ROWS($CA$4:CA27)-ROWS($AJ$38:$AJ$49)), IFERROR(INDEX($AR$38:$AR$49, ROWS($CA$4:CA27)-ROWS($AJ$38:$AJ$49)-ROWS($AN$38:$AN$49)),IFERROR(INDEX($AV$38:$AV$49, ROWS($CA$4:CA27)-ROWS($AJ$38:$AJ$49)-ROWS($AN$38:$AN$49)-ROWS($AR$38:$AR$49)),IFERROR(INDEX($AZ$38:$AZ$49, ROWS($CA$4:CA27)-ROWS($AJ$38:$AJ$49)-ROWS($AN$38:$AN$49)-ROWS($AR$38:$AR$49)-ROWS($AV$38:$AV$49)),IFERROR(INDEX($BD$38:$BD$49, ROWS($CA$4:CA27)-ROWS($AJ$38:$AJ$49)-ROWS($AN$38:$AN$49)-ROWS($AR$38:$AR$49)-ROWS($AV$38:$AV$49)-ROWS($AZ$38:$AZ$49)),IFERROR(INDEX($BH$38:$BH$49, ROWS($CA$4:CA27)-ROWS($AJ$38:$AJ$49)-ROWS($AN$38:$AN$49)-ROWS($AR$38:$AR$49)-ROWS($AV$38:$AV$49)-ROWS($AZ$38:$AZ$49)-ROWS($BD$38:$BD$49)), "")))))))</f>
        <v/>
      </c>
      <c r="CB29" s="316" t="str">
        <f t="shared" ca="1" si="36"/>
        <v/>
      </c>
      <c r="CC29" s="316" t="str">
        <f ca="1">IF(OR(CD29="",CD29=0),"",MAX(CC$5:CC28)+1)</f>
        <v/>
      </c>
      <c r="CD29" s="316" t="str">
        <f ca="1">IFERROR(INDEX($AK$38:$AK$49, ROWS($CD$4:CD27)), IFERROR(INDEX($AO$38:$AO$49, ROWS($CD$4:CD27)-ROWS($AK$38:$AK$49)), IFERROR(INDEX($AS$38:$AS$49, ROWS($CD$4:CD27)-ROWS($AK$38:$AK$49)-ROWS($AO$38:$AO$49)),IFERROR(INDEX($AW$38:$AW$49, ROWS($CD$4:CD27)-ROWS($AK$38:$AK$49)-ROWS($AO$38:$AO$49)-ROWS($AS$38:$AS$49)),IFERROR(INDEX($BA$38:$BA$49, ROWS($CD$4:CD27)-ROWS($AK$38:$AK$49)-ROWS($AO$38:$AO$49)-ROWS($AS$38:$AS$49)-ROWS($AW$38:$AW$49)),IFERROR(INDEX($BE$38:$BE$49, ROWS($CD$4:CD27)-ROWS($AK$38:$AK$49)-ROWS($AO$38:$AO$49)-ROWS($AS$38:$AS$49)-ROWS($AW$38:$AW$49)-ROWS($BA$38:$BA$49)),IFERROR(INDEX($BI$38:$BI$49, ROWS($CD$4:CD27)-ROWS($AK$38:$AK$49)-ROWS($AO$38:$AO$49)-ROWS($AS$38:$AS$49)-ROWS($AW$38:$AW$49)-ROWS($BA$38:$BA$49)-ROWS($BE$38:$BE$49)), "")))))))</f>
        <v/>
      </c>
      <c r="CE29" s="316" t="str">
        <f t="shared" ca="1" si="37"/>
        <v/>
      </c>
      <c r="CF29" s="413" t="str">
        <f t="shared" ca="1" si="38"/>
        <v/>
      </c>
      <c r="CG29" s="412" t="str">
        <f ca="1">IF(OR(CH29="",CH29=0),"",MAX(CG$5:CG28)+1)</f>
        <v/>
      </c>
      <c r="CH29" s="316" t="str">
        <f ca="1">IFERROR(INDEX($AJ$54:$AJ$65, ROWS($CH$4:CH27)), IFERROR(INDEX($AN$54:$AN$65, ROWS($CH$4:CH27)-ROWS($AJ$54:$AJ$65)), IFERROR(INDEX($AR$54:$AR$65, ROWS($CH$4:CH27)-ROWS($AJ$54:$AJ$65)-ROWS($AN$54:$AN$65)),IFERROR(INDEX($AV$54:$AV$65, ROWS($CH$4:CH27)-ROWS($AJ$54:$AJ$65)-ROWS($AN$54:$AN$65)-ROWS($AR$54:$AR$65)),IFERROR(INDEX($AZ$54:$AZ$65, ROWS($CH$4:CH27)-ROWS($AJ$54:$AJ$65)-ROWS($AN$54:$AN$65)-ROWS($AR$54:$AR$65)-ROWS($AV$54:$AV$65)),IFERROR(INDEX($BD$54:$BD$65, ROWS($CH$4:CH27)-ROWS($AJ$54:$AJ$65)-ROWS($AN$54:$AN$65)-ROWS($AR$54:$AR$65)-ROWS($AV$54:$AV$65)-ROWS($AZ$54:$AZ$65)),IFERROR(INDEX($BH$54:$BH$65, ROWS($CH$4:CH27)-ROWS($AJ$54:$AJ$65)-ROWS($AN$54:$AN$65)-ROWS($AR$54:$AR$65)-ROWS($AV$54:$AV$65)-ROWS($AZ$54:$AZ$65)-ROWS($BD$54:$BD$65)), "")))))))</f>
        <v/>
      </c>
      <c r="CI29" s="316" t="str">
        <f t="shared" ca="1" si="39"/>
        <v/>
      </c>
      <c r="CJ29" s="316" t="str">
        <f ca="1">IF(OR(CK29="",CK29=0),"",MAX(CJ$5:CJ28)+1)</f>
        <v/>
      </c>
      <c r="CK29" s="316" t="str">
        <f ca="1">IFERROR(INDEX($AK$54:$AK$65, ROWS($CK$4:CK27)), IFERROR(INDEX($AO$54:$AO$65, ROWS($CK$4:CK27)-ROWS($AK$54:$AK$65)), IFERROR(INDEX($AS$54:$AS$65, ROWS($CK$4:CK27)-ROWS($AK$54:$AK$65)-ROWS($AO$54:$AO$65)),IFERROR(INDEX($AW$54:$AW$65, ROWS($CK$4:CK27)-ROWS($AK$54:$AK$65)-ROWS($AO$54:$AO$65)-ROWS($AS$54:$AS$65)),IFERROR(INDEX($BA$54:$BA$65, ROWS($CK$4:CK27)-ROWS($AK$54:$AK$65)-ROWS($AO$54:$AO$65)-ROWS($AS$54:$AS$65)-ROWS($AW$54:$AW$65)),IFERROR(INDEX($BE$54:$BE$65, ROWS($CK$4:CK27)-ROWS($AK$54:$AK$65)-ROWS($AO$54:$AO$65)-ROWS($AS$54:$AS$65)-ROWS($AW$54:$AW$65)-ROWS($BA$54:$BA$65)),IFERROR(INDEX($BI$54:$BI$65, ROWS($CK$4:CK27)-ROWS($AK$54:$AK$65)-ROWS($AO$54:$AO$65)-ROWS($AS$54:$AS$65)-ROWS($AW$54:$AW$65)-ROWS($BA$54:$BA$65)-ROWS($BE$54:$BE$65)), "")))))))</f>
        <v/>
      </c>
      <c r="CL29" s="316" t="str">
        <f t="shared" ca="1" si="40"/>
        <v/>
      </c>
      <c r="CM29" s="413" t="str">
        <f t="shared" ca="1" si="41"/>
        <v/>
      </c>
      <c r="CN29" s="412" t="str">
        <f ca="1">IF(OR(CO29="",CO29=0),"",MAX(CN$5:CN28)+1)</f>
        <v/>
      </c>
      <c r="CO29" s="316" t="str">
        <f ca="1">IFERROR(INDEX($AJ$70:$AJ$81, ROWS($CO$4:CO27)), IFERROR(INDEX($AN$70:$AN$81, ROWS($CO$4:CO27)-ROWS($AJ$70:$AJ$81)), IFERROR(INDEX($AR$70:$AR$81, ROWS($CO$4:CO27)-ROWS($AJ$70:$AJ$81)-ROWS($AN$70:$AN$81)),IFERROR(INDEX($AV$70:$AV$81, ROWS($CO$4:CO27)-ROWS($AJ$70:$AJ$81)-ROWS($AN$70:$AN$81)-ROWS($AR$70:$AR$81)),IFERROR(INDEX($AZ$70:$AZ$81, ROWS($CO$4:CO27)-ROWS($AJ$70:$AJ$81)-ROWS($AN$70:$AN$81)-ROWS($AR$70:$AR$81)-ROWS($AV$70:$AV$81)),IFERROR(INDEX($BD$70:$BD$81, ROWS($CO$4:CO27)-ROWS($AJ$70:$AJ$81)-ROWS($AN$70:$AN$81)-ROWS($AR$70:$AR$81)-ROWS($AV$70:$AV$81)-ROWS($AZ$70:$AZ$81)),IFERROR(INDEX($BH$70:$BH$81, ROWS($CO$4:CO27)-ROWS($AJ$70:$AJ$81)-ROWS($AN$70:$AN$81)-ROWS($AR$70:$AR$81)-ROWS($AV$70:$AV$81)-ROWS($AZ$70:$AZ$81)-ROWS($BD$70:$BD$81)), "")))))))</f>
        <v/>
      </c>
      <c r="CP29" s="316" t="str">
        <f t="shared" ca="1" si="42"/>
        <v/>
      </c>
      <c r="CQ29" s="316" t="str">
        <f ca="1">IF(OR(CR29="",CR29=0),"",MAX(CQ$5:CQ28)+1)</f>
        <v/>
      </c>
      <c r="CR29" s="316" t="str">
        <f ca="1">IFERROR(INDEX($AK$70:$AK$81, ROWS($CR$4:CR27)), IFERROR(INDEX($AO$70:$AO$81, ROWS($CR$4:CR27)-ROWS($AK$70:$AK$81)), IFERROR(INDEX($AS$70:$AS$81, ROWS($CR$4:CR27)-ROWS($AK$70:$AK$81)-ROWS($AO$70:$AO$81)),IFERROR(INDEX($AW$70:$AW$81, ROWS($CR$4:CR27)-ROWS($AK$70:$AK$81)-ROWS($AO$70:$AO$81)-ROWS($AS$70:$AS$81)),IFERROR(INDEX($BA$70:$BA$81, ROWS($CR$4:CR27)-ROWS($AK$70:$AK$81)-ROWS($AO$70:$AO$81)-ROWS($AS$70:$AS$81)-ROWS($AW$70:$AW$81)),IFERROR(INDEX($BE$70:$BE$81, ROWS($CR$4:CR27)-ROWS($AK$70:$AK$81)-ROWS($AO$70:$AO$81)-ROWS($AS$70:$AS$81)-ROWS($AW$70:$AW$81)-ROWS($BA$70:$BA$81)),IFERROR(INDEX($BI$70:$BI$81, ROWS($CR$4:CR27)-ROWS($AK$70:$AK$81)-ROWS($AO$70:$AO$81)-ROWS($AS$70:$AS$81)-ROWS($AW$70:$AW$81)-ROWS($BA$70:$BA$81)-ROWS($BE$70:$BE$81)), "")))))))</f>
        <v/>
      </c>
      <c r="CS29" s="316" t="str">
        <f t="shared" ca="1" si="43"/>
        <v/>
      </c>
      <c r="CT29" s="413" t="str">
        <f t="shared" ca="1" si="44"/>
        <v/>
      </c>
      <c r="CU29" s="412" t="str">
        <f>IF(OR(CV29="",CV29=0),"",MAX(CU$5:CU28)+1)</f>
        <v/>
      </c>
      <c r="CV29" s="316">
        <f>IFERROR(INDEX($AJ$86:$AJ$97, ROWS($CV$4:CV27)), IFERROR(INDEX($AN$86:$AN$97, ROWS($CV$4:CV27)-ROWS($AJ$86:$AJ$97)), ""))</f>
        <v>0</v>
      </c>
      <c r="CW29" s="316" t="str">
        <f t="shared" si="45"/>
        <v/>
      </c>
      <c r="CX29" s="316" t="str">
        <f>IF(OR(CY29="",CY29=0),"",MAX(CX$5:CX28)+1)</f>
        <v/>
      </c>
      <c r="CY29" s="316">
        <f>IFERROR(INDEX($AK$86:$AK$97, ROWS($CY$4:CY27)), IFERROR(INDEX($AO$86:$AO$97, ROWS($CY$4:CY27)-ROWS($AK$86:$AK$97)), ""))</f>
        <v>0</v>
      </c>
      <c r="CZ29" s="316" t="str">
        <f t="shared" si="46"/>
        <v/>
      </c>
      <c r="DA29" s="413" t="str">
        <f t="shared" si="47"/>
        <v/>
      </c>
      <c r="DC29" s="438">
        <f ca="1">IF(OR(DD29="",DD29=0),"",MAX(DC$25:DC28)+1)</f>
        <v>3</v>
      </c>
      <c r="DD29" s="434" t="str">
        <f t="shared" ca="1" si="90"/>
        <v>Lawn Service</v>
      </c>
      <c r="DE29" s="413">
        <f t="shared" ca="1" si="91"/>
        <v>50</v>
      </c>
      <c r="DF29" s="431" t="str">
        <f ca="1">IF(OR(DG29="",DG29=0),"",MAX(DF$25:DF28)+1)</f>
        <v/>
      </c>
      <c r="DG29" s="412" t="str">
        <f t="shared" ca="1" si="92"/>
        <v/>
      </c>
      <c r="DH29" s="413" t="str">
        <f t="shared" ca="1" si="93"/>
        <v/>
      </c>
      <c r="DI29" s="412" t="str">
        <f t="shared" ca="1" si="94"/>
        <v>Netflix</v>
      </c>
      <c r="DJ29" s="413">
        <f t="shared" ca="1" si="95"/>
        <v>14.95</v>
      </c>
      <c r="DK29" s="412" t="str">
        <f t="shared" ca="1" si="96"/>
        <v/>
      </c>
      <c r="DL29" s="413" t="str">
        <f t="shared" ca="1" si="97"/>
        <v/>
      </c>
      <c r="DN29" s="425" t="str">
        <f ca="1">IF(DI35="","",CONCATENATE(DI35," - ",DJ35))</f>
        <v/>
      </c>
      <c r="DO29" s="295" t="str">
        <f ca="1">IF(DI36="","",CONCATENATE(DI36," - ",DJ36))</f>
        <v/>
      </c>
      <c r="DP29" s="295" t="str">
        <f ca="1">IF(DI37="","",CONCATENATE(DI37," - ",DJ37))</f>
        <v/>
      </c>
      <c r="DQ29" s="425" t="str">
        <f ca="1">IF(DK35="","",CONCATENATE(DK35," - ",DL35))</f>
        <v/>
      </c>
      <c r="DR29" s="295" t="str">
        <f ca="1">IF(DK36="","",CONCATENATE(DK36," - ",DL36))</f>
        <v/>
      </c>
      <c r="DS29" s="426" t="str">
        <f ca="1">IF(DK37="","",CONCATENATE(DK37," - ",DL37))</f>
        <v/>
      </c>
    </row>
    <row r="30" spans="1:123" s="292" customFormat="1" ht="15" customHeight="1" x14ac:dyDescent="0.3">
      <c r="A30" s="1181" t="str">
        <f ca="1">IF(ISERROR(MATCH(A29,event_dates,0)+MATCH(A29,OFFSET(event_dates,MATCH(A29,event_dates,0),0,500,1),0)),"",INDEX(events,MATCH(A29,event_dates,0)+MATCH(A29,OFFSET(event_dates,MATCH(A29,event_dates,0),0,500,1),0)))</f>
        <v/>
      </c>
      <c r="B30" s="1182"/>
      <c r="C30" s="1181" t="str">
        <f ca="1">IF(ISERROR(MATCH(C29,event_dates,0)+MATCH(C29,OFFSET(event_dates,MATCH(C29,event_dates,0),0,500,1),0)),"",INDEX(events,MATCH(C29,event_dates,0)+MATCH(C29,OFFSET(event_dates,MATCH(C29,event_dates,0),0,500,1),0)))</f>
        <v/>
      </c>
      <c r="D30" s="1182"/>
      <c r="E30" s="1181" t="str">
        <f ca="1">IF(ISERROR(MATCH(E29,event_dates,0)+MATCH(E29,OFFSET(event_dates,MATCH(E29,event_dates,0),0,500,1),0)),"",INDEX(events,MATCH(E29,event_dates,0)+MATCH(E29,OFFSET(event_dates,MATCH(E29,event_dates,0),0,500,1),0)))</f>
        <v/>
      </c>
      <c r="F30" s="1182"/>
      <c r="G30" s="1181" t="str">
        <f ca="1">IF(ISERROR(MATCH(G29,event_dates,0)+MATCH(G29,OFFSET(event_dates,MATCH(G29,event_dates,0),0,500,1),0)),"",INDEX(events,MATCH(G29,event_dates,0)+MATCH(G29,OFFSET(event_dates,MATCH(G29,event_dates,0),0,500,1),0)))</f>
        <v/>
      </c>
      <c r="H30" s="1182"/>
      <c r="I30" s="1181" t="str">
        <f ca="1">IF(ISERROR(MATCH(I29,event_dates,0)+MATCH(I29,OFFSET(event_dates,MATCH(I29,event_dates,0),0,500,1),0)),"",INDEX(events,MATCH(I29,event_dates,0)+MATCH(I29,OFFSET(event_dates,MATCH(I29,event_dates,0),0,500,1),0)))</f>
        <v/>
      </c>
      <c r="J30" s="1182"/>
      <c r="K30" s="1181" t="str">
        <f ca="1">IF(ISERROR(MATCH(K29,event_dates,0)+MATCH(K29,OFFSET(event_dates,MATCH(K29,event_dates,0),0,500,1),0)),"",INDEX(events,MATCH(K29,event_dates,0)+MATCH(K29,OFFSET(event_dates,MATCH(K29,event_dates,0),0,500,1),0)))</f>
        <v/>
      </c>
      <c r="L30" s="1182"/>
      <c r="M30" s="1181" t="str">
        <f ca="1">IF(ISERROR(MATCH(M29,event_dates,0)+MATCH(M29,OFFSET(event_dates,MATCH(M29,event_dates,0),0,500,1),0)),"",INDEX(events,MATCH(M29,event_dates,0)+MATCH(M29,OFFSET(event_dates,MATCH(M29,event_dates,0),0,500,1),0)))</f>
        <v/>
      </c>
      <c r="N30" s="1182"/>
      <c r="P30" s="295" t="str">
        <f t="shared" ref="P30:P34" ca="1" si="99">IF(DN87="","",DN87)</f>
        <v/>
      </c>
      <c r="Q30" s="295" t="str">
        <f t="shared" ca="1" si="98"/>
        <v/>
      </c>
      <c r="R30" s="295" t="str">
        <f t="shared" ca="1" si="98"/>
        <v/>
      </c>
      <c r="S30" s="296" t="str">
        <f t="shared" ca="1" si="98"/>
        <v/>
      </c>
      <c r="T30" s="295" t="str">
        <f t="shared" ca="1" si="98"/>
        <v/>
      </c>
      <c r="U30" s="295" t="str">
        <f t="shared" ca="1" si="98"/>
        <v/>
      </c>
      <c r="V30" s="1158" t="s">
        <v>502</v>
      </c>
      <c r="W30" s="1159"/>
      <c r="X30" s="445">
        <f ca="1">IF(DP92="",0,DP92)</f>
        <v>214.99</v>
      </c>
      <c r="Y30"/>
      <c r="AB30" s="299"/>
      <c r="AC30" s="358">
        <f>IF('Data Entry'!H14="","",'Data Entry'!H14)</f>
        <v>13</v>
      </c>
      <c r="AD30" s="356" t="str">
        <f>IF('Data Entry'!G14="","",'Data Entry'!G14)</f>
        <v>D. Store Card 1</v>
      </c>
      <c r="AE30" s="363">
        <f>IF('Data Entry'!J14="","",'Data Entry'!J14)</f>
        <v>30</v>
      </c>
      <c r="AF30" s="402">
        <f>IF('Data Entry'!I14="","",'Data Entry'!I14)</f>
        <v>200</v>
      </c>
      <c r="AG30" s="300"/>
      <c r="AH30"/>
      <c r="AI30" s="304" t="str">
        <f t="shared" ca="1" si="82"/>
        <v/>
      </c>
      <c r="AJ30" s="305" t="str">
        <f t="shared" ca="1" si="60"/>
        <v/>
      </c>
      <c r="AK30" s="306" t="str">
        <f t="shared" ca="1" si="61"/>
        <v/>
      </c>
      <c r="AL30" s="307" t="str">
        <f t="shared" ca="1" si="62"/>
        <v/>
      </c>
      <c r="AM30" s="304" t="str">
        <f t="shared" ca="1" si="83"/>
        <v/>
      </c>
      <c r="AN30" s="305" t="str">
        <f t="shared" ca="1" si="63"/>
        <v/>
      </c>
      <c r="AO30" s="306" t="str">
        <f t="shared" ca="1" si="64"/>
        <v/>
      </c>
      <c r="AP30" s="307" t="str">
        <f t="shared" ca="1" si="65"/>
        <v/>
      </c>
      <c r="AQ30" s="304" t="str">
        <f t="shared" ca="1" si="84"/>
        <v/>
      </c>
      <c r="AR30" s="305" t="str">
        <f t="shared" ca="1" si="66"/>
        <v/>
      </c>
      <c r="AS30" s="306" t="str">
        <f t="shared" ca="1" si="67"/>
        <v/>
      </c>
      <c r="AT30" s="307" t="str">
        <f t="shared" ca="1" si="68"/>
        <v/>
      </c>
      <c r="AU30" s="304" t="str">
        <f t="shared" ca="1" si="85"/>
        <v/>
      </c>
      <c r="AV30" s="305" t="str">
        <f t="shared" ca="1" si="69"/>
        <v/>
      </c>
      <c r="AW30" s="306" t="str">
        <f t="shared" ca="1" si="70"/>
        <v/>
      </c>
      <c r="AX30" s="307" t="str">
        <f t="shared" ca="1" si="71"/>
        <v/>
      </c>
      <c r="AY30" s="304" t="str">
        <f t="shared" ca="1" si="86"/>
        <v/>
      </c>
      <c r="AZ30" s="305" t="str">
        <f t="shared" ca="1" si="72"/>
        <v/>
      </c>
      <c r="BA30" s="306" t="str">
        <f t="shared" ca="1" si="73"/>
        <v/>
      </c>
      <c r="BB30" s="307" t="str">
        <f t="shared" ca="1" si="74"/>
        <v/>
      </c>
      <c r="BC30" s="304" t="str">
        <f t="shared" ca="1" si="87"/>
        <v/>
      </c>
      <c r="BD30" s="305" t="str">
        <f t="shared" ca="1" si="75"/>
        <v/>
      </c>
      <c r="BE30" s="306" t="str">
        <f t="shared" ca="1" si="76"/>
        <v/>
      </c>
      <c r="BF30" s="307" t="str">
        <f t="shared" ca="1" si="77"/>
        <v/>
      </c>
      <c r="BG30" s="304" t="str">
        <f t="shared" ca="1" si="88"/>
        <v/>
      </c>
      <c r="BH30" s="305" t="str">
        <f t="shared" ca="1" si="78"/>
        <v/>
      </c>
      <c r="BI30" s="306" t="str">
        <f t="shared" ca="1" si="79"/>
        <v/>
      </c>
      <c r="BJ30" s="307" t="str">
        <f t="shared" ca="1" si="80"/>
        <v/>
      </c>
      <c r="BL30" s="412">
        <f ca="1">IF(OR(BM30="",BM30=0),"",MAX(BL$5:BL29)+1)</f>
        <v>1</v>
      </c>
      <c r="BM30" s="316" t="str">
        <f ca="1">IFERROR(INDEX($AJ$6:$AJ$17, ROWS(BM$4:$BM28)), IFERROR(INDEX($AN$6:$AN$17, ROWS(BM$4:$BM28)-ROWS($AJ$6:$AJ$17)), IFERROR(INDEX($AR$6:$AR$17, ROWS(BM$4:$BM28)-ROWS($AJ$6:$AJ$17)-ROWS($AN$6:$AN$17)),IFERROR(INDEX($AV$6:$AV$17, ROWS(BM$4:$BM28)-ROWS($AJ$6:$AJ$17)-ROWS($AN$6:$AN$17)-ROWS($AR$6:$AR$17)),IFERROR(INDEX($AZ$6:$AZ$17, ROWS(BM$4:$BM28)-ROWS($AJ$6:$AJ$17)-ROWS($AN$6:$AN$17)-ROWS($AR$6:$AR$17)-ROWS($AV$6:$AV$17)),IFERROR(INDEX($BD$6:$BD$17, ROWS(BM$4:$BM28)-ROWS($AJ$6:$AJ$17)-ROWS($AN$6:$AN$17)-ROWS($AR$6:$AR$17)-ROWS($AV$6:$AV$17)-ROWS($AZ$6:$AZ$17)),IFERROR(INDEX($BH$6:$BH$17, ROWS(BM$4:$BM28)-ROWS($AJ$6:$AJ$17)-ROWS($AN$6:$AN$17)-ROWS($AR$6:$AR$17)-ROWS($AV$6:$AV$17)-ROWS($AZ$6:$AZ$17)-ROWS($BD$6:$BD$17)), "")))))))</f>
        <v>Bank Loan 1</v>
      </c>
      <c r="BN30" s="316" t="str">
        <f t="shared" ca="1" si="30"/>
        <v/>
      </c>
      <c r="BO30" s="316">
        <f ca="1">IF(OR(BP30="",BP30=0),"",MAX(BO$5:BO29)+1)</f>
        <v>1</v>
      </c>
      <c r="BP30" s="316">
        <f ca="1">IFERROR(INDEX($AK$6:$AK$17, ROWS($BP$4:BP28)), IFERROR(INDEX($AO$6:$AO$17, ROWS($BP$4:BP28)-ROWS($AK$6:$AK$17)), IFERROR(INDEX($AS$6:$AS$17, ROWS($BP$4:BP28)-ROWS($AK$6:$AK$17)-ROWS($AO$6:$AO$17)),IFERROR(INDEX($AW$6:$AW$17, ROWS($BP$4:BP28)-ROWS($AK$6:$AK$17)-ROWS($AO$6:$AO$17)-ROWS($AS$6:$AS$17)),IFERROR(INDEX($BA$6:$BA$17, ROWS($BP$4:BP28)-ROWS($AK$6:$AK$17)-ROWS($AO$6:$AO$17)-ROWS($AS$6:$AS$17)-ROWS($AW$6:$AW$17)),IFERROR(INDEX($BE$6:$BE$17, ROWS($BP$4:BP28)-ROWS($AK$6:$AK$17)-ROWS($AO$6:$AO$17)-ROWS($AS$6:$AS$17)-ROWS($AW$6:$AW$17)-ROWS($BA$6:$BA$17)),IFERROR(INDEX($BI$6:$BI$17, ROWS($BP$4:BP28)-ROWS($AK$6:$AK$17)-ROWS($AO$6:$AO$17)-ROWS($AS$6:$AS$17)-ROWS($AW$6:$AW$17)-ROWS($BA$6:$BA$17)-ROWS($BE$6:$BE$17)), "")))))))</f>
        <v>120</v>
      </c>
      <c r="BQ30" s="316" t="str">
        <f t="shared" ca="1" si="31"/>
        <v/>
      </c>
      <c r="BR30" s="413" t="str">
        <f t="shared" ca="1" si="32"/>
        <v/>
      </c>
      <c r="BS30" s="412" t="str">
        <f ca="1">IF(OR(BT30="",BT30=0),"",MAX(BS$5:BS29)+1)</f>
        <v/>
      </c>
      <c r="BT30" s="316" t="str">
        <f ca="1">IFERROR(INDEX($AJ$22:$AJ$33, ROWS($BT$4:BT28)), IFERROR(INDEX($AN$22:$AN$33, ROWS($BT$4:BT28)-ROWS($AJ$22:$AJ$33)), IFERROR(INDEX($AR$22:$AR$33, ROWS($BT$4:BT28)-ROWS($AJ$22:$AJ$33)-ROWS($AN$22:$AN$33)),IFERROR(INDEX($AV$22:$AV$33, ROWS($BT$4:BT28)-ROWS($AJ$22:$AJ$33)-ROWS($AN$22:$AN$33)-ROWS($AR$22:$AR$33)),IFERROR(INDEX($AZ$22:$AZ$33, ROWS($BT$4:BT28)-ROWS($AJ$22:$AJ$33)-ROWS($AN$22:$AN$33)-ROWS($AR$22:$AR$33)-ROWS($AV$22:$AV$33)),IFERROR(INDEX($BD$22:$BD$33, ROWS($BT$4:BT28)-ROWS($AJ$22:$AJ$33)-ROWS($AN$22:$AN$33)-ROWS($AR$22:$AR$33)-ROWS($AV$22:$AV$33)-ROWS($AZ$22:$AZ$33)),IFERROR(INDEX($BH$22:$BH$33, ROWS($BT$4:BT28)-ROWS($AJ$22:$AJ$33)-ROWS($AN$22:$AN$33)-ROWS($AR$22:$AR$33)-ROWS($AV$22:$AV$33)-ROWS($AZ$22:$AZ$33)-ROWS($BD$22:$BD$33)), "")))))))</f>
        <v/>
      </c>
      <c r="BU30" s="316" t="str">
        <f t="shared" ca="1" si="33"/>
        <v/>
      </c>
      <c r="BV30" s="316" t="str">
        <f ca="1">IF(OR(BW30="",BW30=0),"",MAX(BV$5:BV29)+1)</f>
        <v/>
      </c>
      <c r="BW30" s="316" t="str">
        <f ca="1">IFERROR(INDEX($AK$22:$AK$33, ROWS($BW$4:BW28)), IFERROR(INDEX($AO$22:$AO$33, ROWS($BW$4:BW28)-ROWS($AK$22:$AK$33)), IFERROR(INDEX($AS$22:$AS$33, ROWS($BW$4:BW28)-ROWS($AK$22:$AK$33)-ROWS($AO$22:$AO$33)),IFERROR(INDEX($AW$22:$AW$33, ROWS($BW$4:BW28)-ROWS($AK$22:$AK$33)-ROWS($AO$22:$AO$33)-ROWS($AS$22:$AS$33)),IFERROR(INDEX($BA$22:$BA$33, ROWS($BW$4:BW28)-ROWS($AK$22:$AK$33)-ROWS($AO$22:$AO$33)-ROWS($AS$22:$AS$33)-ROWS($AW$22:$AW$33)),IFERROR(INDEX($BE$22:$BE$33, ROWS($BW$4:BW28)-ROWS($AK$22:$AK$33)-ROWS($AO$22:$AO$33)-ROWS($AS$22:$AS$33)-ROWS($AW$22:$AW$33)-ROWS($BA$22:$BA$33)),IFERROR(INDEX($BI$22:$BI$33, ROWS($BW$4:BW28)-ROWS($AK$22:$AK$33)-ROWS($AO$22:$AO$33)-ROWS($AS$22:$AS$33)-ROWS($AW$22:$AW$33)-ROWS($BA$22:$BA$33)-ROWS($BE$22:$BE$33)), "")))))))</f>
        <v/>
      </c>
      <c r="BX30" s="316" t="str">
        <f t="shared" ca="1" si="34"/>
        <v/>
      </c>
      <c r="BY30" s="413" t="str">
        <f t="shared" ca="1" si="35"/>
        <v/>
      </c>
      <c r="BZ30" s="412">
        <f ca="1">IF(OR(CA30="",CA30=0),"",MAX(BZ$5:BZ29)+1)</f>
        <v>5</v>
      </c>
      <c r="CA30" s="316" t="str">
        <f ca="1">IFERROR(INDEX($AJ$38:$AJ$49, ROWS($CA$4:CA28)), IFERROR(INDEX($AN$38:$AN$49, ROWS($CA$4:CA28)-ROWS($AJ$38:$AJ$49)), IFERROR(INDEX($AR$38:$AR$49, ROWS($CA$4:CA28)-ROWS($AJ$38:$AJ$49)-ROWS($AN$38:$AN$49)),IFERROR(INDEX($AV$38:$AV$49, ROWS($CA$4:CA28)-ROWS($AJ$38:$AJ$49)-ROWS($AN$38:$AN$49)-ROWS($AR$38:$AR$49)),IFERROR(INDEX($AZ$38:$AZ$49, ROWS($CA$4:CA28)-ROWS($AJ$38:$AJ$49)-ROWS($AN$38:$AN$49)-ROWS($AR$38:$AR$49)-ROWS($AV$38:$AV$49)),IFERROR(INDEX($BD$38:$BD$49, ROWS($CA$4:CA28)-ROWS($AJ$38:$AJ$49)-ROWS($AN$38:$AN$49)-ROWS($AR$38:$AR$49)-ROWS($AV$38:$AV$49)-ROWS($AZ$38:$AZ$49)),IFERROR(INDEX($BH$38:$BH$49, ROWS($CA$4:CA28)-ROWS($AJ$38:$AJ$49)-ROWS($AN$38:$AN$49)-ROWS($AR$38:$AR$49)-ROWS($AV$38:$AV$49)-ROWS($AZ$38:$AZ$49)-ROWS($BD$38:$BD$49)), "")))))))</f>
        <v>Roth IRA</v>
      </c>
      <c r="CB30" s="316" t="str">
        <f t="shared" ca="1" si="36"/>
        <v/>
      </c>
      <c r="CC30" s="316">
        <f ca="1">IF(OR(CD30="",CD30=0),"",MAX(CC$5:CC29)+1)</f>
        <v>5</v>
      </c>
      <c r="CD30" s="316">
        <f ca="1">IFERROR(INDEX($AK$38:$AK$49, ROWS($CD$4:CD28)), IFERROR(INDEX($AO$38:$AO$49, ROWS($CD$4:CD28)-ROWS($AK$38:$AK$49)), IFERROR(INDEX($AS$38:$AS$49, ROWS($CD$4:CD28)-ROWS($AK$38:$AK$49)-ROWS($AO$38:$AO$49)),IFERROR(INDEX($AW$38:$AW$49, ROWS($CD$4:CD28)-ROWS($AK$38:$AK$49)-ROWS($AO$38:$AO$49)-ROWS($AS$38:$AS$49)),IFERROR(INDEX($BA$38:$BA$49, ROWS($CD$4:CD28)-ROWS($AK$38:$AK$49)-ROWS($AO$38:$AO$49)-ROWS($AS$38:$AS$49)-ROWS($AW$38:$AW$49)),IFERROR(INDEX($BE$38:$BE$49, ROWS($CD$4:CD28)-ROWS($AK$38:$AK$49)-ROWS($AO$38:$AO$49)-ROWS($AS$38:$AS$49)-ROWS($AW$38:$AW$49)-ROWS($BA$38:$BA$49)),IFERROR(INDEX($BI$38:$BI$49, ROWS($CD$4:CD28)-ROWS($AK$38:$AK$49)-ROWS($AO$38:$AO$49)-ROWS($AS$38:$AS$49)-ROWS($AW$38:$AW$49)-ROWS($BA$38:$BA$49)-ROWS($BE$38:$BE$49)), "")))))))</f>
        <v>100</v>
      </c>
      <c r="CE30" s="316" t="str">
        <f t="shared" ca="1" si="37"/>
        <v/>
      </c>
      <c r="CF30" s="413" t="str">
        <f t="shared" ca="1" si="38"/>
        <v/>
      </c>
      <c r="CG30" s="412" t="str">
        <f ca="1">IF(OR(CH30="",CH30=0),"",MAX(CG$5:CG29)+1)</f>
        <v/>
      </c>
      <c r="CH30" s="316" t="str">
        <f ca="1">IFERROR(INDEX($AJ$54:$AJ$65, ROWS($CH$4:CH28)), IFERROR(INDEX($AN$54:$AN$65, ROWS($CH$4:CH28)-ROWS($AJ$54:$AJ$65)), IFERROR(INDEX($AR$54:$AR$65, ROWS($CH$4:CH28)-ROWS($AJ$54:$AJ$65)-ROWS($AN$54:$AN$65)),IFERROR(INDEX($AV$54:$AV$65, ROWS($CH$4:CH28)-ROWS($AJ$54:$AJ$65)-ROWS($AN$54:$AN$65)-ROWS($AR$54:$AR$65)),IFERROR(INDEX($AZ$54:$AZ$65, ROWS($CH$4:CH28)-ROWS($AJ$54:$AJ$65)-ROWS($AN$54:$AN$65)-ROWS($AR$54:$AR$65)-ROWS($AV$54:$AV$65)),IFERROR(INDEX($BD$54:$BD$65, ROWS($CH$4:CH28)-ROWS($AJ$54:$AJ$65)-ROWS($AN$54:$AN$65)-ROWS($AR$54:$AR$65)-ROWS($AV$54:$AV$65)-ROWS($AZ$54:$AZ$65)),IFERROR(INDEX($BH$54:$BH$65, ROWS($CH$4:CH28)-ROWS($AJ$54:$AJ$65)-ROWS($AN$54:$AN$65)-ROWS($AR$54:$AR$65)-ROWS($AV$54:$AV$65)-ROWS($AZ$54:$AZ$65)-ROWS($BD$54:$BD$65)), "")))))))</f>
        <v/>
      </c>
      <c r="CI30" s="316" t="str">
        <f t="shared" ca="1" si="39"/>
        <v/>
      </c>
      <c r="CJ30" s="316" t="str">
        <f ca="1">IF(OR(CK30="",CK30=0),"",MAX(CJ$5:CJ29)+1)</f>
        <v/>
      </c>
      <c r="CK30" s="316" t="str">
        <f ca="1">IFERROR(INDEX($AK$54:$AK$65, ROWS($CK$4:CK28)), IFERROR(INDEX($AO$54:$AO$65, ROWS($CK$4:CK28)-ROWS($AK$54:$AK$65)), IFERROR(INDEX($AS$54:$AS$65, ROWS($CK$4:CK28)-ROWS($AK$54:$AK$65)-ROWS($AO$54:$AO$65)),IFERROR(INDEX($AW$54:$AW$65, ROWS($CK$4:CK28)-ROWS($AK$54:$AK$65)-ROWS($AO$54:$AO$65)-ROWS($AS$54:$AS$65)),IFERROR(INDEX($BA$54:$BA$65, ROWS($CK$4:CK28)-ROWS($AK$54:$AK$65)-ROWS($AO$54:$AO$65)-ROWS($AS$54:$AS$65)-ROWS($AW$54:$AW$65)),IFERROR(INDEX($BE$54:$BE$65, ROWS($CK$4:CK28)-ROWS($AK$54:$AK$65)-ROWS($AO$54:$AO$65)-ROWS($AS$54:$AS$65)-ROWS($AW$54:$AW$65)-ROWS($BA$54:$BA$65)),IFERROR(INDEX($BI$54:$BI$65, ROWS($CK$4:CK28)-ROWS($AK$54:$AK$65)-ROWS($AO$54:$AO$65)-ROWS($AS$54:$AS$65)-ROWS($AW$54:$AW$65)-ROWS($BA$54:$BA$65)-ROWS($BE$54:$BE$65)), "")))))))</f>
        <v/>
      </c>
      <c r="CL30" s="316" t="str">
        <f t="shared" ca="1" si="40"/>
        <v/>
      </c>
      <c r="CM30" s="413" t="str">
        <f t="shared" ca="1" si="41"/>
        <v/>
      </c>
      <c r="CN30" s="412">
        <f ca="1">IF(OR(CO30="",CO30=0),"",MAX(CN$5:CN29)+1)</f>
        <v>4</v>
      </c>
      <c r="CO30" s="316" t="str">
        <f ca="1">IFERROR(INDEX($AJ$70:$AJ$81, ROWS($CO$4:CO28)), IFERROR(INDEX($AN$70:$AN$81, ROWS($CO$4:CO28)-ROWS($AJ$70:$AJ$81)), IFERROR(INDEX($AR$70:$AR$81, ROWS($CO$4:CO28)-ROWS($AJ$70:$AJ$81)-ROWS($AN$70:$AN$81)),IFERROR(INDEX($AV$70:$AV$81, ROWS($CO$4:CO28)-ROWS($AJ$70:$AJ$81)-ROWS($AN$70:$AN$81)-ROWS($AR$70:$AR$81)),IFERROR(INDEX($AZ$70:$AZ$81, ROWS($CO$4:CO28)-ROWS($AJ$70:$AJ$81)-ROWS($AN$70:$AN$81)-ROWS($AR$70:$AR$81)-ROWS($AV$70:$AV$81)),IFERROR(INDEX($BD$70:$BD$81, ROWS($CO$4:CO28)-ROWS($AJ$70:$AJ$81)-ROWS($AN$70:$AN$81)-ROWS($AR$70:$AR$81)-ROWS($AV$70:$AV$81)-ROWS($AZ$70:$AZ$81)),IFERROR(INDEX($BH$70:$BH$81, ROWS($CO$4:CO28)-ROWS($AJ$70:$AJ$81)-ROWS($AN$70:$AN$81)-ROWS($AR$70:$AR$81)-ROWS($AV$70:$AV$81)-ROWS($AZ$70:$AZ$81)-ROWS($BD$70:$BD$81)), "")))))))</f>
        <v>Spotify</v>
      </c>
      <c r="CP30" s="316" t="str">
        <f t="shared" ca="1" si="42"/>
        <v/>
      </c>
      <c r="CQ30" s="316">
        <f ca="1">IF(OR(CR30="",CR30=0),"",MAX(CQ$5:CQ29)+1)</f>
        <v>4</v>
      </c>
      <c r="CR30" s="316">
        <f ca="1">IFERROR(INDEX($AK$70:$AK$81, ROWS($CR$4:CR28)), IFERROR(INDEX($AO$70:$AO$81, ROWS($CR$4:CR28)-ROWS($AK$70:$AK$81)), IFERROR(INDEX($AS$70:$AS$81, ROWS($CR$4:CR28)-ROWS($AK$70:$AK$81)-ROWS($AO$70:$AO$81)),IFERROR(INDEX($AW$70:$AW$81, ROWS($CR$4:CR28)-ROWS($AK$70:$AK$81)-ROWS($AO$70:$AO$81)-ROWS($AS$70:$AS$81)),IFERROR(INDEX($BA$70:$BA$81, ROWS($CR$4:CR28)-ROWS($AK$70:$AK$81)-ROWS($AO$70:$AO$81)-ROWS($AS$70:$AS$81)-ROWS($AW$70:$AW$81)),IFERROR(INDEX($BE$70:$BE$81, ROWS($CR$4:CR28)-ROWS($AK$70:$AK$81)-ROWS($AO$70:$AO$81)-ROWS($AS$70:$AS$81)-ROWS($AW$70:$AW$81)-ROWS($BA$70:$BA$81)),IFERROR(INDEX($BI$70:$BI$81, ROWS($CR$4:CR28)-ROWS($AK$70:$AK$81)-ROWS($AO$70:$AO$81)-ROWS($AS$70:$AS$81)-ROWS($AW$70:$AW$81)-ROWS($BA$70:$BA$81)-ROWS($BE$70:$BE$81)), "")))))))</f>
        <v>9.99</v>
      </c>
      <c r="CS30" s="316" t="str">
        <f t="shared" ca="1" si="43"/>
        <v/>
      </c>
      <c r="CT30" s="413" t="str">
        <f t="shared" ca="1" si="44"/>
        <v/>
      </c>
      <c r="CU30" s="412" t="str">
        <f>IF(OR(CV30="",CV30=0),"",MAX(CU$5:CU29)+1)</f>
        <v/>
      </c>
      <c r="CV30" s="316" t="str">
        <f>IFERROR(INDEX($AJ$86:$AJ$97, ROWS($CV$4:CV28)), IFERROR(INDEX($AN$86:$AN$97, ROWS($CV$4:CV28)-ROWS($AJ$86:$AJ$97)), ""))</f>
        <v/>
      </c>
      <c r="CW30" s="316" t="str">
        <f t="shared" si="45"/>
        <v/>
      </c>
      <c r="CX30" s="316" t="str">
        <f>IF(OR(CY30="",CY30=0),"",MAX(CX$5:CX29)+1)</f>
        <v/>
      </c>
      <c r="CY30" s="316" t="str">
        <f>IFERROR(INDEX($AK$86:$AK$97, ROWS($CY$4:CY28)), IFERROR(INDEX($AO$86:$AO$97, ROWS($CY$4:CY28)-ROWS($AK$86:$AK$97)), ""))</f>
        <v/>
      </c>
      <c r="CZ30" s="316" t="str">
        <f t="shared" si="46"/>
        <v/>
      </c>
      <c r="DA30" s="413" t="str">
        <f t="shared" si="47"/>
        <v/>
      </c>
      <c r="DC30" s="438">
        <f ca="1">IF(OR(DD30="",DD30=0),"",MAX(DC$25:DC29)+1)</f>
        <v>4</v>
      </c>
      <c r="DD30" s="434" t="str">
        <f t="shared" ca="1" si="90"/>
        <v>Netflix</v>
      </c>
      <c r="DE30" s="413">
        <f t="shared" ca="1" si="91"/>
        <v>14.95</v>
      </c>
      <c r="DF30" s="431" t="str">
        <f ca="1">IF(OR(DG30="",DG30=0),"",MAX(DF$25:DF29)+1)</f>
        <v/>
      </c>
      <c r="DG30" s="412" t="str">
        <f t="shared" ca="1" si="92"/>
        <v/>
      </c>
      <c r="DH30" s="413" t="str">
        <f t="shared" ca="1" si="93"/>
        <v/>
      </c>
      <c r="DI30" s="412" t="str">
        <f t="shared" ca="1" si="94"/>
        <v>D. Store Card 4</v>
      </c>
      <c r="DJ30" s="413">
        <f t="shared" ca="1" si="95"/>
        <v>30</v>
      </c>
      <c r="DK30" s="412" t="str">
        <f t="shared" ca="1" si="96"/>
        <v/>
      </c>
      <c r="DL30" s="413" t="str">
        <f t="shared" ca="1" si="97"/>
        <v/>
      </c>
      <c r="DN30" s="425" t="str">
        <f ca="1">IF(DI38="","",CONCATENATE(DI38," - ",DJ38))</f>
        <v/>
      </c>
      <c r="DO30" s="295" t="str">
        <f ca="1">IF(DI39="","",CONCATENATE(DI39," - ",DJ39))</f>
        <v/>
      </c>
      <c r="DP30" s="295" t="str">
        <f ca="1">IF(DI40="","",CONCATENATE(DI40," - ",DJ40))</f>
        <v/>
      </c>
      <c r="DQ30" s="425" t="str">
        <f ca="1">IF(DK38="","",CONCATENATE(DK38," - ",DL38))</f>
        <v/>
      </c>
      <c r="DR30" s="295" t="str">
        <f ca="1">IF(DK39="","",CONCATENATE(DK39," - ",DL39))</f>
        <v/>
      </c>
      <c r="DS30" s="426" t="str">
        <f ca="1">IF(DK40="","",CONCATENATE(DK40," - ",DL40))</f>
        <v/>
      </c>
    </row>
    <row r="31" spans="1:123" s="292" customFormat="1" ht="15" customHeight="1" thickBot="1" x14ac:dyDescent="0.35">
      <c r="A31" s="1183"/>
      <c r="B31" s="1182"/>
      <c r="C31" s="1183"/>
      <c r="D31" s="1182"/>
      <c r="E31" s="1183"/>
      <c r="F31" s="1182"/>
      <c r="G31" s="1183"/>
      <c r="H31" s="1182"/>
      <c r="I31" s="1183"/>
      <c r="J31" s="1182"/>
      <c r="K31" s="1183"/>
      <c r="L31" s="1182"/>
      <c r="M31" s="1183"/>
      <c r="N31" s="1182"/>
      <c r="P31" s="295" t="str">
        <f t="shared" ca="1" si="99"/>
        <v/>
      </c>
      <c r="Q31" s="295" t="str">
        <f t="shared" ca="1" si="98"/>
        <v/>
      </c>
      <c r="R31" s="295" t="str">
        <f t="shared" ca="1" si="98"/>
        <v/>
      </c>
      <c r="S31" s="296" t="str">
        <f t="shared" ca="1" si="98"/>
        <v/>
      </c>
      <c r="T31" s="295" t="str">
        <f t="shared" ca="1" si="98"/>
        <v/>
      </c>
      <c r="U31" s="295" t="str">
        <f t="shared" ca="1" si="98"/>
        <v/>
      </c>
      <c r="V31" s="1158" t="s">
        <v>507</v>
      </c>
      <c r="W31" s="1159"/>
      <c r="X31" s="445">
        <f ca="1">IF(DS92="",0,DS92)</f>
        <v>400</v>
      </c>
      <c r="Y31"/>
      <c r="AB31" s="299"/>
      <c r="AC31" s="358">
        <f>IF('Data Entry'!H15="","",'Data Entry'!H15)</f>
        <v>15</v>
      </c>
      <c r="AD31" s="356" t="str">
        <f>IF('Data Entry'!G15="","",'Data Entry'!G15)</f>
        <v>D. Store Card 2</v>
      </c>
      <c r="AE31" s="363">
        <f>IF('Data Entry'!J15="","",'Data Entry'!J15)</f>
        <v>30</v>
      </c>
      <c r="AF31" s="402">
        <f>IF('Data Entry'!I15="","",'Data Entry'!I15)</f>
        <v>350</v>
      </c>
      <c r="AG31" s="300"/>
      <c r="AH31"/>
      <c r="AI31" s="302" t="str">
        <f t="shared" ca="1" si="82"/>
        <v/>
      </c>
      <c r="AJ31" s="293" t="str">
        <f t="shared" ca="1" si="60"/>
        <v/>
      </c>
      <c r="AK31" s="293" t="str">
        <f t="shared" ca="1" si="61"/>
        <v/>
      </c>
      <c r="AL31" s="303" t="str">
        <f t="shared" ca="1" si="62"/>
        <v/>
      </c>
      <c r="AM31" s="302" t="str">
        <f t="shared" ca="1" si="83"/>
        <v/>
      </c>
      <c r="AN31" s="293" t="str">
        <f t="shared" ca="1" si="63"/>
        <v/>
      </c>
      <c r="AO31" s="293" t="str">
        <f t="shared" ca="1" si="64"/>
        <v/>
      </c>
      <c r="AP31" s="303" t="str">
        <f t="shared" ca="1" si="65"/>
        <v/>
      </c>
      <c r="AQ31" s="302" t="str">
        <f t="shared" ca="1" si="84"/>
        <v/>
      </c>
      <c r="AR31" s="293" t="str">
        <f t="shared" ca="1" si="66"/>
        <v/>
      </c>
      <c r="AS31" s="293" t="str">
        <f t="shared" ca="1" si="67"/>
        <v/>
      </c>
      <c r="AT31" s="303" t="str">
        <f t="shared" ca="1" si="68"/>
        <v/>
      </c>
      <c r="AU31" s="302" t="str">
        <f t="shared" ca="1" si="85"/>
        <v/>
      </c>
      <c r="AV31" s="293" t="str">
        <f t="shared" ca="1" si="69"/>
        <v/>
      </c>
      <c r="AW31" s="293" t="str">
        <f t="shared" ca="1" si="70"/>
        <v/>
      </c>
      <c r="AX31" s="303" t="str">
        <f t="shared" ca="1" si="71"/>
        <v/>
      </c>
      <c r="AY31" s="302" t="str">
        <f t="shared" ca="1" si="86"/>
        <v/>
      </c>
      <c r="AZ31" s="293" t="str">
        <f t="shared" ca="1" si="72"/>
        <v/>
      </c>
      <c r="BA31" s="293" t="str">
        <f t="shared" ca="1" si="73"/>
        <v/>
      </c>
      <c r="BB31" s="303" t="str">
        <f t="shared" ca="1" si="74"/>
        <v/>
      </c>
      <c r="BC31" s="302" t="str">
        <f t="shared" ca="1" si="87"/>
        <v/>
      </c>
      <c r="BD31" s="293" t="str">
        <f t="shared" ca="1" si="75"/>
        <v/>
      </c>
      <c r="BE31" s="293" t="str">
        <f t="shared" ca="1" si="76"/>
        <v/>
      </c>
      <c r="BF31" s="303" t="str">
        <f t="shared" ca="1" si="77"/>
        <v/>
      </c>
      <c r="BG31" s="302" t="str">
        <f t="shared" ca="1" si="88"/>
        <v/>
      </c>
      <c r="BH31" s="293" t="str">
        <f t="shared" ca="1" si="78"/>
        <v/>
      </c>
      <c r="BI31" s="293" t="str">
        <f t="shared" ca="1" si="79"/>
        <v/>
      </c>
      <c r="BJ31" s="303" t="str">
        <f t="shared" ca="1" si="80"/>
        <v/>
      </c>
      <c r="BL31" s="412">
        <f ca="1">IF(OR(BM31="",BM31=0),"",MAX(BL$5:BL30)+1)</f>
        <v>2</v>
      </c>
      <c r="BM31" s="316" t="str">
        <f ca="1">IFERROR(INDEX($AJ$6:$AJ$17, ROWS(BM$4:$BM29)), IFERROR(INDEX($AN$6:$AN$17, ROWS(BM$4:$BM29)-ROWS($AJ$6:$AJ$17)), IFERROR(INDEX($AR$6:$AR$17, ROWS(BM$4:$BM29)-ROWS($AJ$6:$AJ$17)-ROWS($AN$6:$AN$17)),IFERROR(INDEX($AV$6:$AV$17, ROWS(BM$4:$BM29)-ROWS($AJ$6:$AJ$17)-ROWS($AN$6:$AN$17)-ROWS($AR$6:$AR$17)),IFERROR(INDEX($AZ$6:$AZ$17, ROWS(BM$4:$BM29)-ROWS($AJ$6:$AJ$17)-ROWS($AN$6:$AN$17)-ROWS($AR$6:$AR$17)-ROWS($AV$6:$AV$17)),IFERROR(INDEX($BD$6:$BD$17, ROWS(BM$4:$BM29)-ROWS($AJ$6:$AJ$17)-ROWS($AN$6:$AN$17)-ROWS($AR$6:$AR$17)-ROWS($AV$6:$AV$17)-ROWS($AZ$6:$AZ$17)),IFERROR(INDEX($BH$6:$BH$17, ROWS(BM$4:$BM29)-ROWS($AJ$6:$AJ$17)-ROWS($AN$6:$AN$17)-ROWS($AR$6:$AR$17)-ROWS($AV$6:$AV$17)-ROWS($AZ$6:$AZ$17)-ROWS($BD$6:$BD$17)), "")))))))</f>
        <v>Mortgage</v>
      </c>
      <c r="BN31" s="316" t="str">
        <f t="shared" ca="1" si="30"/>
        <v/>
      </c>
      <c r="BO31" s="316">
        <f ca="1">IF(OR(BP31="",BP31=0),"",MAX(BO$5:BO30)+1)</f>
        <v>2</v>
      </c>
      <c r="BP31" s="316">
        <f ca="1">IFERROR(INDEX($AK$6:$AK$17, ROWS($BP$4:BP29)), IFERROR(INDEX($AO$6:$AO$17, ROWS($BP$4:BP29)-ROWS($AK$6:$AK$17)), IFERROR(INDEX($AS$6:$AS$17, ROWS($BP$4:BP29)-ROWS($AK$6:$AK$17)-ROWS($AO$6:$AO$17)),IFERROR(INDEX($AW$6:$AW$17, ROWS($BP$4:BP29)-ROWS($AK$6:$AK$17)-ROWS($AO$6:$AO$17)-ROWS($AS$6:$AS$17)),IFERROR(INDEX($BA$6:$BA$17, ROWS($BP$4:BP29)-ROWS($AK$6:$AK$17)-ROWS($AO$6:$AO$17)-ROWS($AS$6:$AS$17)-ROWS($AW$6:$AW$17)),IFERROR(INDEX($BE$6:$BE$17, ROWS($BP$4:BP29)-ROWS($AK$6:$AK$17)-ROWS($AO$6:$AO$17)-ROWS($AS$6:$AS$17)-ROWS($AW$6:$AW$17)-ROWS($BA$6:$BA$17)),IFERROR(INDEX($BI$6:$BI$17, ROWS($BP$4:BP29)-ROWS($AK$6:$AK$17)-ROWS($AO$6:$AO$17)-ROWS($AS$6:$AS$17)-ROWS($AW$6:$AW$17)-ROWS($BA$6:$BA$17)-ROWS($BE$6:$BE$17)), "")))))))</f>
        <v>800</v>
      </c>
      <c r="BQ31" s="316" t="str">
        <f t="shared" ca="1" si="31"/>
        <v/>
      </c>
      <c r="BR31" s="413" t="str">
        <f t="shared" ca="1" si="32"/>
        <v/>
      </c>
      <c r="BS31" s="412" t="str">
        <f ca="1">IF(OR(BT31="",BT31=0),"",MAX(BS$5:BS30)+1)</f>
        <v/>
      </c>
      <c r="BT31" s="316" t="str">
        <f ca="1">IFERROR(INDEX($AJ$22:$AJ$33, ROWS($BT$4:BT29)), IFERROR(INDEX($AN$22:$AN$33, ROWS($BT$4:BT29)-ROWS($AJ$22:$AJ$33)), IFERROR(INDEX($AR$22:$AR$33, ROWS($BT$4:BT29)-ROWS($AJ$22:$AJ$33)-ROWS($AN$22:$AN$33)),IFERROR(INDEX($AV$22:$AV$33, ROWS($BT$4:BT29)-ROWS($AJ$22:$AJ$33)-ROWS($AN$22:$AN$33)-ROWS($AR$22:$AR$33)),IFERROR(INDEX($AZ$22:$AZ$33, ROWS($BT$4:BT29)-ROWS($AJ$22:$AJ$33)-ROWS($AN$22:$AN$33)-ROWS($AR$22:$AR$33)-ROWS($AV$22:$AV$33)),IFERROR(INDEX($BD$22:$BD$33, ROWS($BT$4:BT29)-ROWS($AJ$22:$AJ$33)-ROWS($AN$22:$AN$33)-ROWS($AR$22:$AR$33)-ROWS($AV$22:$AV$33)-ROWS($AZ$22:$AZ$33)),IFERROR(INDEX($BH$22:$BH$33, ROWS($BT$4:BT29)-ROWS($AJ$22:$AJ$33)-ROWS($AN$22:$AN$33)-ROWS($AR$22:$AR$33)-ROWS($AV$22:$AV$33)-ROWS($AZ$22:$AZ$33)-ROWS($BD$22:$BD$33)), "")))))))</f>
        <v/>
      </c>
      <c r="BU31" s="316" t="str">
        <f t="shared" ca="1" si="33"/>
        <v/>
      </c>
      <c r="BV31" s="316" t="str">
        <f ca="1">IF(OR(BW31="",BW31=0),"",MAX(BV$5:BV30)+1)</f>
        <v/>
      </c>
      <c r="BW31" s="316" t="str">
        <f ca="1">IFERROR(INDEX($AK$22:$AK$33, ROWS($BW$4:BW29)), IFERROR(INDEX($AO$22:$AO$33, ROWS($BW$4:BW29)-ROWS($AK$22:$AK$33)), IFERROR(INDEX($AS$22:$AS$33, ROWS($BW$4:BW29)-ROWS($AK$22:$AK$33)-ROWS($AO$22:$AO$33)),IFERROR(INDEX($AW$22:$AW$33, ROWS($BW$4:BW29)-ROWS($AK$22:$AK$33)-ROWS($AO$22:$AO$33)-ROWS($AS$22:$AS$33)),IFERROR(INDEX($BA$22:$BA$33, ROWS($BW$4:BW29)-ROWS($AK$22:$AK$33)-ROWS($AO$22:$AO$33)-ROWS($AS$22:$AS$33)-ROWS($AW$22:$AW$33)),IFERROR(INDEX($BE$22:$BE$33, ROWS($BW$4:BW29)-ROWS($AK$22:$AK$33)-ROWS($AO$22:$AO$33)-ROWS($AS$22:$AS$33)-ROWS($AW$22:$AW$33)-ROWS($BA$22:$BA$33)),IFERROR(INDEX($BI$22:$BI$33, ROWS($BW$4:BW29)-ROWS($AK$22:$AK$33)-ROWS($AO$22:$AO$33)-ROWS($AS$22:$AS$33)-ROWS($AW$22:$AW$33)-ROWS($BA$22:$BA$33)-ROWS($BE$22:$BE$33)), "")))))))</f>
        <v/>
      </c>
      <c r="BX31" s="316" t="str">
        <f t="shared" ca="1" si="34"/>
        <v/>
      </c>
      <c r="BY31" s="413" t="str">
        <f t="shared" ca="1" si="35"/>
        <v/>
      </c>
      <c r="BZ31" s="412">
        <f ca="1">IF(OR(CA31="",CA31=0),"",MAX(BZ$5:BZ30)+1)</f>
        <v>6</v>
      </c>
      <c r="CA31" s="316" t="str">
        <f ca="1">IFERROR(INDEX($AJ$38:$AJ$49, ROWS($CA$4:CA29)), IFERROR(INDEX($AN$38:$AN$49, ROWS($CA$4:CA29)-ROWS($AJ$38:$AJ$49)), IFERROR(INDEX($AR$38:$AR$49, ROWS($CA$4:CA29)-ROWS($AJ$38:$AJ$49)-ROWS($AN$38:$AN$49)),IFERROR(INDEX($AV$38:$AV$49, ROWS($CA$4:CA29)-ROWS($AJ$38:$AJ$49)-ROWS($AN$38:$AN$49)-ROWS($AR$38:$AR$49)),IFERROR(INDEX($AZ$38:$AZ$49, ROWS($CA$4:CA29)-ROWS($AJ$38:$AJ$49)-ROWS($AN$38:$AN$49)-ROWS($AR$38:$AR$49)-ROWS($AV$38:$AV$49)),IFERROR(INDEX($BD$38:$BD$49, ROWS($CA$4:CA29)-ROWS($AJ$38:$AJ$49)-ROWS($AN$38:$AN$49)-ROWS($AR$38:$AR$49)-ROWS($AV$38:$AV$49)-ROWS($AZ$38:$AZ$49)),IFERROR(INDEX($BH$38:$BH$49, ROWS($CA$4:CA29)-ROWS($AJ$38:$AJ$49)-ROWS($AN$38:$AN$49)-ROWS($AR$38:$AR$49)-ROWS($AV$38:$AV$49)-ROWS($AZ$38:$AZ$49)-ROWS($BD$38:$BD$49)), "")))))))</f>
        <v>D. Store Card 2</v>
      </c>
      <c r="CB31" s="316" t="str">
        <f t="shared" ca="1" si="36"/>
        <v/>
      </c>
      <c r="CC31" s="316">
        <f ca="1">IF(OR(CD31="",CD31=0),"",MAX(CC$5:CC30)+1)</f>
        <v>6</v>
      </c>
      <c r="CD31" s="316">
        <f ca="1">IFERROR(INDEX($AK$38:$AK$49, ROWS($CD$4:CD29)), IFERROR(INDEX($AO$38:$AO$49, ROWS($CD$4:CD29)-ROWS($AK$38:$AK$49)), IFERROR(INDEX($AS$38:$AS$49, ROWS($CD$4:CD29)-ROWS($AK$38:$AK$49)-ROWS($AO$38:$AO$49)),IFERROR(INDEX($AW$38:$AW$49, ROWS($CD$4:CD29)-ROWS($AK$38:$AK$49)-ROWS($AO$38:$AO$49)-ROWS($AS$38:$AS$49)),IFERROR(INDEX($BA$38:$BA$49, ROWS($CD$4:CD29)-ROWS($AK$38:$AK$49)-ROWS($AO$38:$AO$49)-ROWS($AS$38:$AS$49)-ROWS($AW$38:$AW$49)),IFERROR(INDEX($BE$38:$BE$49, ROWS($CD$4:CD29)-ROWS($AK$38:$AK$49)-ROWS($AO$38:$AO$49)-ROWS($AS$38:$AS$49)-ROWS($AW$38:$AW$49)-ROWS($BA$38:$BA$49)),IFERROR(INDEX($BI$38:$BI$49, ROWS($CD$4:CD29)-ROWS($AK$38:$AK$49)-ROWS($AO$38:$AO$49)-ROWS($AS$38:$AS$49)-ROWS($AW$38:$AW$49)-ROWS($BA$38:$BA$49)-ROWS($BE$38:$BE$49)), "")))))))</f>
        <v>30</v>
      </c>
      <c r="CE31" s="316" t="str">
        <f t="shared" ca="1" si="37"/>
        <v/>
      </c>
      <c r="CF31" s="413" t="str">
        <f t="shared" ca="1" si="38"/>
        <v/>
      </c>
      <c r="CG31" s="412" t="str">
        <f ca="1">IF(OR(CH31="",CH31=0),"",MAX(CG$5:CG30)+1)</f>
        <v/>
      </c>
      <c r="CH31" s="316" t="str">
        <f ca="1">IFERROR(INDEX($AJ$54:$AJ$65, ROWS($CH$4:CH29)), IFERROR(INDEX($AN$54:$AN$65, ROWS($CH$4:CH29)-ROWS($AJ$54:$AJ$65)), IFERROR(INDEX($AR$54:$AR$65, ROWS($CH$4:CH29)-ROWS($AJ$54:$AJ$65)-ROWS($AN$54:$AN$65)),IFERROR(INDEX($AV$54:$AV$65, ROWS($CH$4:CH29)-ROWS($AJ$54:$AJ$65)-ROWS($AN$54:$AN$65)-ROWS($AR$54:$AR$65)),IFERROR(INDEX($AZ$54:$AZ$65, ROWS($CH$4:CH29)-ROWS($AJ$54:$AJ$65)-ROWS($AN$54:$AN$65)-ROWS($AR$54:$AR$65)-ROWS($AV$54:$AV$65)),IFERROR(INDEX($BD$54:$BD$65, ROWS($CH$4:CH29)-ROWS($AJ$54:$AJ$65)-ROWS($AN$54:$AN$65)-ROWS($AR$54:$AR$65)-ROWS($AV$54:$AV$65)-ROWS($AZ$54:$AZ$65)),IFERROR(INDEX($BH$54:$BH$65, ROWS($CH$4:CH29)-ROWS($AJ$54:$AJ$65)-ROWS($AN$54:$AN$65)-ROWS($AR$54:$AR$65)-ROWS($AV$54:$AV$65)-ROWS($AZ$54:$AZ$65)-ROWS($BD$54:$BD$65)), "")))))))</f>
        <v/>
      </c>
      <c r="CI31" s="316" t="str">
        <f t="shared" ca="1" si="39"/>
        <v/>
      </c>
      <c r="CJ31" s="316" t="str">
        <f ca="1">IF(OR(CK31="",CK31=0),"",MAX(CJ$5:CJ30)+1)</f>
        <v/>
      </c>
      <c r="CK31" s="316" t="str">
        <f ca="1">IFERROR(INDEX($AK$54:$AK$65, ROWS($CK$4:CK29)), IFERROR(INDEX($AO$54:$AO$65, ROWS($CK$4:CK29)-ROWS($AK$54:$AK$65)), IFERROR(INDEX($AS$54:$AS$65, ROWS($CK$4:CK29)-ROWS($AK$54:$AK$65)-ROWS($AO$54:$AO$65)),IFERROR(INDEX($AW$54:$AW$65, ROWS($CK$4:CK29)-ROWS($AK$54:$AK$65)-ROWS($AO$54:$AO$65)-ROWS($AS$54:$AS$65)),IFERROR(INDEX($BA$54:$BA$65, ROWS($CK$4:CK29)-ROWS($AK$54:$AK$65)-ROWS($AO$54:$AO$65)-ROWS($AS$54:$AS$65)-ROWS($AW$54:$AW$65)),IFERROR(INDEX($BE$54:$BE$65, ROWS($CK$4:CK29)-ROWS($AK$54:$AK$65)-ROWS($AO$54:$AO$65)-ROWS($AS$54:$AS$65)-ROWS($AW$54:$AW$65)-ROWS($BA$54:$BA$65)),IFERROR(INDEX($BI$54:$BI$65, ROWS($CK$4:CK29)-ROWS($AK$54:$AK$65)-ROWS($AO$54:$AO$65)-ROWS($AS$54:$AS$65)-ROWS($AW$54:$AW$65)-ROWS($BA$54:$BA$65)-ROWS($BE$54:$BE$65)), "")))))))</f>
        <v/>
      </c>
      <c r="CL31" s="316" t="str">
        <f t="shared" ca="1" si="40"/>
        <v/>
      </c>
      <c r="CM31" s="413" t="str">
        <f t="shared" ca="1" si="41"/>
        <v/>
      </c>
      <c r="CN31" s="412" t="str">
        <f ca="1">IF(OR(CO31="",CO31=0),"",MAX(CN$5:CN30)+1)</f>
        <v/>
      </c>
      <c r="CO31" s="316" t="str">
        <f ca="1">IFERROR(INDEX($AJ$70:$AJ$81, ROWS($CO$4:CO29)), IFERROR(INDEX($AN$70:$AN$81, ROWS($CO$4:CO29)-ROWS($AJ$70:$AJ$81)), IFERROR(INDEX($AR$70:$AR$81, ROWS($CO$4:CO29)-ROWS($AJ$70:$AJ$81)-ROWS($AN$70:$AN$81)),IFERROR(INDEX($AV$70:$AV$81, ROWS($CO$4:CO29)-ROWS($AJ$70:$AJ$81)-ROWS($AN$70:$AN$81)-ROWS($AR$70:$AR$81)),IFERROR(INDEX($AZ$70:$AZ$81, ROWS($CO$4:CO29)-ROWS($AJ$70:$AJ$81)-ROWS($AN$70:$AN$81)-ROWS($AR$70:$AR$81)-ROWS($AV$70:$AV$81)),IFERROR(INDEX($BD$70:$BD$81, ROWS($CO$4:CO29)-ROWS($AJ$70:$AJ$81)-ROWS($AN$70:$AN$81)-ROWS($AR$70:$AR$81)-ROWS($AV$70:$AV$81)-ROWS($AZ$70:$AZ$81)),IFERROR(INDEX($BH$70:$BH$81, ROWS($CO$4:CO29)-ROWS($AJ$70:$AJ$81)-ROWS($AN$70:$AN$81)-ROWS($AR$70:$AR$81)-ROWS($AV$70:$AV$81)-ROWS($AZ$70:$AZ$81)-ROWS($BD$70:$BD$81)), "")))))))</f>
        <v/>
      </c>
      <c r="CP31" s="316" t="str">
        <f t="shared" ca="1" si="42"/>
        <v/>
      </c>
      <c r="CQ31" s="316" t="str">
        <f ca="1">IF(OR(CR31="",CR31=0),"",MAX(CQ$5:CQ30)+1)</f>
        <v/>
      </c>
      <c r="CR31" s="316" t="str">
        <f ca="1">IFERROR(INDEX($AK$70:$AK$81, ROWS($CR$4:CR29)), IFERROR(INDEX($AO$70:$AO$81, ROWS($CR$4:CR29)-ROWS($AK$70:$AK$81)), IFERROR(INDEX($AS$70:$AS$81, ROWS($CR$4:CR29)-ROWS($AK$70:$AK$81)-ROWS($AO$70:$AO$81)),IFERROR(INDEX($AW$70:$AW$81, ROWS($CR$4:CR29)-ROWS($AK$70:$AK$81)-ROWS($AO$70:$AO$81)-ROWS($AS$70:$AS$81)),IFERROR(INDEX($BA$70:$BA$81, ROWS($CR$4:CR29)-ROWS($AK$70:$AK$81)-ROWS($AO$70:$AO$81)-ROWS($AS$70:$AS$81)-ROWS($AW$70:$AW$81)),IFERROR(INDEX($BE$70:$BE$81, ROWS($CR$4:CR29)-ROWS($AK$70:$AK$81)-ROWS($AO$70:$AO$81)-ROWS($AS$70:$AS$81)-ROWS($AW$70:$AW$81)-ROWS($BA$70:$BA$81)),IFERROR(INDEX($BI$70:$BI$81, ROWS($CR$4:CR29)-ROWS($AK$70:$AK$81)-ROWS($AO$70:$AO$81)-ROWS($AS$70:$AS$81)-ROWS($AW$70:$AW$81)-ROWS($BA$70:$BA$81)-ROWS($BE$70:$BE$81)), "")))))))</f>
        <v/>
      </c>
      <c r="CS31" s="316" t="str">
        <f t="shared" ca="1" si="43"/>
        <v/>
      </c>
      <c r="CT31" s="413" t="str">
        <f t="shared" ca="1" si="44"/>
        <v/>
      </c>
      <c r="CU31" s="412" t="str">
        <f>IF(OR(CV31="",CV31=0),"",MAX(CU$5:CU30)+1)</f>
        <v/>
      </c>
      <c r="CV31" s="316" t="str">
        <f>IFERROR(INDEX($AJ$86:$AJ$97, ROWS($CV$4:CV29)), IFERROR(INDEX($AN$86:$AN$97, ROWS($CV$4:CV29)-ROWS($AJ$86:$AJ$97)), ""))</f>
        <v/>
      </c>
      <c r="CW31" s="316" t="str">
        <f t="shared" si="45"/>
        <v/>
      </c>
      <c r="CX31" s="316" t="str">
        <f>IF(OR(CY31="",CY31=0),"",MAX(CX$5:CX30)+1)</f>
        <v/>
      </c>
      <c r="CY31" s="316" t="str">
        <f>IFERROR(INDEX($AK$86:$AK$97, ROWS($CY$4:CY29)), IFERROR(INDEX($AO$86:$AO$97, ROWS($CY$4:CY29)-ROWS($AK$86:$AK$97)), ""))</f>
        <v/>
      </c>
      <c r="CZ31" s="316" t="str">
        <f t="shared" si="46"/>
        <v/>
      </c>
      <c r="DA31" s="413" t="str">
        <f t="shared" si="47"/>
        <v/>
      </c>
      <c r="DC31" s="438">
        <f ca="1">IF(OR(DD31="",DD31=0),"",MAX(DC$25:DC30)+1)</f>
        <v>5</v>
      </c>
      <c r="DD31" s="434" t="str">
        <f t="shared" ca="1" si="90"/>
        <v>D. Store Card 4</v>
      </c>
      <c r="DE31" s="413">
        <f t="shared" ca="1" si="91"/>
        <v>30</v>
      </c>
      <c r="DF31" s="431" t="str">
        <f ca="1">IF(OR(DG31="",DG31=0),"",MAX(DF$25:DF30)+1)</f>
        <v/>
      </c>
      <c r="DG31" s="412" t="str">
        <f t="shared" ca="1" si="92"/>
        <v/>
      </c>
      <c r="DH31" s="413" t="str">
        <f t="shared" ca="1" si="93"/>
        <v/>
      </c>
      <c r="DI31" s="412" t="str">
        <f t="shared" ca="1" si="94"/>
        <v/>
      </c>
      <c r="DJ31" s="413" t="str">
        <f t="shared" ca="1" si="95"/>
        <v/>
      </c>
      <c r="DK31" s="412" t="str">
        <f t="shared" ca="1" si="96"/>
        <v/>
      </c>
      <c r="DL31" s="413" t="str">
        <f t="shared" ca="1" si="97"/>
        <v/>
      </c>
      <c r="DN31" s="427" t="str">
        <f ca="1">IF(DI41="","",CONCATENATE(DI41," - ",DJ41))</f>
        <v/>
      </c>
      <c r="DO31" s="428" t="str">
        <f ca="1">IF(DI42="","",CONCATENATE(DI42," - ",DJ42))</f>
        <v/>
      </c>
      <c r="DP31" s="428" t="str">
        <f ca="1">IF(DI43="","",CONCATENATE(DI43," - ",DJ43))</f>
        <v/>
      </c>
      <c r="DQ31" s="427" t="str">
        <f ca="1">IF(DK41="","",CONCATENATE(DK41," - ",DL41))</f>
        <v/>
      </c>
      <c r="DR31" s="428" t="str">
        <f ca="1">IF(DK42="","",CONCATENATE(DK42," - ",DL42))</f>
        <v/>
      </c>
      <c r="DS31" s="429" t="str">
        <f ca="1">IF(DK43="","",CONCATENATE(DK43," - ",DL43))</f>
        <v/>
      </c>
    </row>
    <row r="32" spans="1:123" s="292" customFormat="1" ht="15" customHeight="1" thickBot="1" x14ac:dyDescent="0.35">
      <c r="A32" s="1183"/>
      <c r="B32" s="1182"/>
      <c r="C32" s="1183"/>
      <c r="D32" s="1182"/>
      <c r="E32" s="1183"/>
      <c r="F32" s="1182"/>
      <c r="G32" s="1183"/>
      <c r="H32" s="1182"/>
      <c r="I32" s="1183"/>
      <c r="J32" s="1182"/>
      <c r="K32" s="1183"/>
      <c r="L32" s="1182"/>
      <c r="M32" s="1183"/>
      <c r="N32" s="1182"/>
      <c r="P32" s="295" t="str">
        <f t="shared" ca="1" si="99"/>
        <v/>
      </c>
      <c r="Q32" s="295" t="str">
        <f t="shared" ca="1" si="98"/>
        <v/>
      </c>
      <c r="R32" s="295" t="str">
        <f t="shared" ca="1" si="98"/>
        <v/>
      </c>
      <c r="S32" s="296" t="str">
        <f t="shared" ca="1" si="98"/>
        <v/>
      </c>
      <c r="T32" s="295" t="str">
        <f t="shared" ca="1" si="98"/>
        <v/>
      </c>
      <c r="U32" s="295" t="str">
        <f t="shared" ca="1" si="98"/>
        <v/>
      </c>
      <c r="V32" s="1158" t="s">
        <v>508</v>
      </c>
      <c r="W32" s="1159"/>
      <c r="X32" s="445">
        <f ca="1">IF(X28="",0,X28)</f>
        <v>9420.82</v>
      </c>
      <c r="Y32"/>
      <c r="AB32" s="299"/>
      <c r="AC32" s="358">
        <f>IF('Data Entry'!H16="","",'Data Entry'!H16)</f>
        <v>5</v>
      </c>
      <c r="AD32" s="356" t="str">
        <f>IF('Data Entry'!G16="","",'Data Entry'!G16)</f>
        <v>D. Store Card 3</v>
      </c>
      <c r="AE32" s="363">
        <f>IF('Data Entry'!J16="","",'Data Entry'!J16)</f>
        <v>30</v>
      </c>
      <c r="AF32" s="402">
        <f>IF('Data Entry'!I16="","",'Data Entry'!I16)</f>
        <v>400</v>
      </c>
      <c r="AG32" s="300"/>
      <c r="AH32"/>
      <c r="AI32" s="308" t="str">
        <f t="shared" ca="1" si="82"/>
        <v/>
      </c>
      <c r="AJ32" s="293" t="str">
        <f t="shared" ca="1" si="60"/>
        <v/>
      </c>
      <c r="AK32" s="293" t="str">
        <f t="shared" ca="1" si="61"/>
        <v/>
      </c>
      <c r="AL32" s="303" t="str">
        <f t="shared" ca="1" si="62"/>
        <v/>
      </c>
      <c r="AM32" s="308" t="str">
        <f t="shared" ca="1" si="83"/>
        <v/>
      </c>
      <c r="AN32" s="293" t="str">
        <f t="shared" ca="1" si="63"/>
        <v/>
      </c>
      <c r="AO32" s="293" t="str">
        <f t="shared" ca="1" si="64"/>
        <v/>
      </c>
      <c r="AP32" s="303" t="str">
        <f t="shared" ca="1" si="65"/>
        <v/>
      </c>
      <c r="AQ32" s="308" t="str">
        <f t="shared" ca="1" si="84"/>
        <v/>
      </c>
      <c r="AR32" s="293" t="str">
        <f t="shared" ca="1" si="66"/>
        <v/>
      </c>
      <c r="AS32" s="293" t="str">
        <f t="shared" ca="1" si="67"/>
        <v/>
      </c>
      <c r="AT32" s="303" t="str">
        <f t="shared" ca="1" si="68"/>
        <v/>
      </c>
      <c r="AU32" s="308" t="str">
        <f t="shared" ca="1" si="85"/>
        <v/>
      </c>
      <c r="AV32" s="293" t="str">
        <f t="shared" ca="1" si="69"/>
        <v/>
      </c>
      <c r="AW32" s="293" t="str">
        <f t="shared" ca="1" si="70"/>
        <v/>
      </c>
      <c r="AX32" s="303" t="str">
        <f t="shared" ca="1" si="71"/>
        <v/>
      </c>
      <c r="AY32" s="308" t="str">
        <f t="shared" ca="1" si="86"/>
        <v/>
      </c>
      <c r="AZ32" s="293" t="str">
        <f t="shared" ca="1" si="72"/>
        <v/>
      </c>
      <c r="BA32" s="293" t="str">
        <f t="shared" ca="1" si="73"/>
        <v/>
      </c>
      <c r="BB32" s="303" t="str">
        <f t="shared" ca="1" si="74"/>
        <v/>
      </c>
      <c r="BC32" s="308" t="str">
        <f t="shared" ca="1" si="87"/>
        <v/>
      </c>
      <c r="BD32" s="293" t="str">
        <f t="shared" ca="1" si="75"/>
        <v/>
      </c>
      <c r="BE32" s="293" t="str">
        <f t="shared" ca="1" si="76"/>
        <v/>
      </c>
      <c r="BF32" s="303" t="str">
        <f t="shared" ca="1" si="77"/>
        <v/>
      </c>
      <c r="BG32" s="308" t="str">
        <f t="shared" ca="1" si="88"/>
        <v/>
      </c>
      <c r="BH32" s="293" t="str">
        <f t="shared" ca="1" si="78"/>
        <v/>
      </c>
      <c r="BI32" s="293" t="str">
        <f t="shared" ca="1" si="79"/>
        <v/>
      </c>
      <c r="BJ32" s="303" t="str">
        <f t="shared" ca="1" si="80"/>
        <v/>
      </c>
      <c r="BL32" s="412" t="str">
        <f ca="1">IF(OR(BM32="",BM32=0),"",MAX(BL$5:BL31)+1)</f>
        <v/>
      </c>
      <c r="BM32" s="316" t="str">
        <f ca="1">IFERROR(INDEX($AJ$6:$AJ$17, ROWS(BM$4:$BM30)), IFERROR(INDEX($AN$6:$AN$17, ROWS(BM$4:$BM30)-ROWS($AJ$6:$AJ$17)), IFERROR(INDEX($AR$6:$AR$17, ROWS(BM$4:$BM30)-ROWS($AJ$6:$AJ$17)-ROWS($AN$6:$AN$17)),IFERROR(INDEX($AV$6:$AV$17, ROWS(BM$4:$BM30)-ROWS($AJ$6:$AJ$17)-ROWS($AN$6:$AN$17)-ROWS($AR$6:$AR$17)),IFERROR(INDEX($AZ$6:$AZ$17, ROWS(BM$4:$BM30)-ROWS($AJ$6:$AJ$17)-ROWS($AN$6:$AN$17)-ROWS($AR$6:$AR$17)-ROWS($AV$6:$AV$17)),IFERROR(INDEX($BD$6:$BD$17, ROWS(BM$4:$BM30)-ROWS($AJ$6:$AJ$17)-ROWS($AN$6:$AN$17)-ROWS($AR$6:$AR$17)-ROWS($AV$6:$AV$17)-ROWS($AZ$6:$AZ$17)),IFERROR(INDEX($BH$6:$BH$17, ROWS(BM$4:$BM30)-ROWS($AJ$6:$AJ$17)-ROWS($AN$6:$AN$17)-ROWS($AR$6:$AR$17)-ROWS($AV$6:$AV$17)-ROWS($AZ$6:$AZ$17)-ROWS($BD$6:$BD$17)), "")))))))</f>
        <v/>
      </c>
      <c r="BN32" s="316" t="str">
        <f t="shared" ca="1" si="30"/>
        <v/>
      </c>
      <c r="BO32" s="316" t="str">
        <f ca="1">IF(OR(BP32="",BP32=0),"",MAX(BO$5:BO31)+1)</f>
        <v/>
      </c>
      <c r="BP32" s="316" t="str">
        <f ca="1">IFERROR(INDEX($AK$6:$AK$17, ROWS($BP$4:BP30)), IFERROR(INDEX($AO$6:$AO$17, ROWS($BP$4:BP30)-ROWS($AK$6:$AK$17)), IFERROR(INDEX($AS$6:$AS$17, ROWS($BP$4:BP30)-ROWS($AK$6:$AK$17)-ROWS($AO$6:$AO$17)),IFERROR(INDEX($AW$6:$AW$17, ROWS($BP$4:BP30)-ROWS($AK$6:$AK$17)-ROWS($AO$6:$AO$17)-ROWS($AS$6:$AS$17)),IFERROR(INDEX($BA$6:$BA$17, ROWS($BP$4:BP30)-ROWS($AK$6:$AK$17)-ROWS($AO$6:$AO$17)-ROWS($AS$6:$AS$17)-ROWS($AW$6:$AW$17)),IFERROR(INDEX($BE$6:$BE$17, ROWS($BP$4:BP30)-ROWS($AK$6:$AK$17)-ROWS($AO$6:$AO$17)-ROWS($AS$6:$AS$17)-ROWS($AW$6:$AW$17)-ROWS($BA$6:$BA$17)),IFERROR(INDEX($BI$6:$BI$17, ROWS($BP$4:BP30)-ROWS($AK$6:$AK$17)-ROWS($AO$6:$AO$17)-ROWS($AS$6:$AS$17)-ROWS($AW$6:$AW$17)-ROWS($BA$6:$BA$17)-ROWS($BE$6:$BE$17)), "")))))))</f>
        <v/>
      </c>
      <c r="BQ32" s="316" t="str">
        <f t="shared" ca="1" si="31"/>
        <v/>
      </c>
      <c r="BR32" s="413" t="str">
        <f t="shared" ca="1" si="32"/>
        <v/>
      </c>
      <c r="BS32" s="412" t="str">
        <f ca="1">IF(OR(BT32="",BT32=0),"",MAX(BS$5:BS31)+1)</f>
        <v/>
      </c>
      <c r="BT32" s="316" t="str">
        <f ca="1">IFERROR(INDEX($AJ$22:$AJ$33, ROWS($BT$4:BT30)), IFERROR(INDEX($AN$22:$AN$33, ROWS($BT$4:BT30)-ROWS($AJ$22:$AJ$33)), IFERROR(INDEX($AR$22:$AR$33, ROWS($BT$4:BT30)-ROWS($AJ$22:$AJ$33)-ROWS($AN$22:$AN$33)),IFERROR(INDEX($AV$22:$AV$33, ROWS($BT$4:BT30)-ROWS($AJ$22:$AJ$33)-ROWS($AN$22:$AN$33)-ROWS($AR$22:$AR$33)),IFERROR(INDEX($AZ$22:$AZ$33, ROWS($BT$4:BT30)-ROWS($AJ$22:$AJ$33)-ROWS($AN$22:$AN$33)-ROWS($AR$22:$AR$33)-ROWS($AV$22:$AV$33)),IFERROR(INDEX($BD$22:$BD$33, ROWS($BT$4:BT30)-ROWS($AJ$22:$AJ$33)-ROWS($AN$22:$AN$33)-ROWS($AR$22:$AR$33)-ROWS($AV$22:$AV$33)-ROWS($AZ$22:$AZ$33)),IFERROR(INDEX($BH$22:$BH$33, ROWS($BT$4:BT30)-ROWS($AJ$22:$AJ$33)-ROWS($AN$22:$AN$33)-ROWS($AR$22:$AR$33)-ROWS($AV$22:$AV$33)-ROWS($AZ$22:$AZ$33)-ROWS($BD$22:$BD$33)), "")))))))</f>
        <v/>
      </c>
      <c r="BU32" s="316" t="str">
        <f t="shared" ca="1" si="33"/>
        <v/>
      </c>
      <c r="BV32" s="316" t="str">
        <f ca="1">IF(OR(BW32="",BW32=0),"",MAX(BV$5:BV31)+1)</f>
        <v/>
      </c>
      <c r="BW32" s="316" t="str">
        <f ca="1">IFERROR(INDEX($AK$22:$AK$33, ROWS($BW$4:BW30)), IFERROR(INDEX($AO$22:$AO$33, ROWS($BW$4:BW30)-ROWS($AK$22:$AK$33)), IFERROR(INDEX($AS$22:$AS$33, ROWS($BW$4:BW30)-ROWS($AK$22:$AK$33)-ROWS($AO$22:$AO$33)),IFERROR(INDEX($AW$22:$AW$33, ROWS($BW$4:BW30)-ROWS($AK$22:$AK$33)-ROWS($AO$22:$AO$33)-ROWS($AS$22:$AS$33)),IFERROR(INDEX($BA$22:$BA$33, ROWS($BW$4:BW30)-ROWS($AK$22:$AK$33)-ROWS($AO$22:$AO$33)-ROWS($AS$22:$AS$33)-ROWS($AW$22:$AW$33)),IFERROR(INDEX($BE$22:$BE$33, ROWS($BW$4:BW30)-ROWS($AK$22:$AK$33)-ROWS($AO$22:$AO$33)-ROWS($AS$22:$AS$33)-ROWS($AW$22:$AW$33)-ROWS($BA$22:$BA$33)),IFERROR(INDEX($BI$22:$BI$33, ROWS($BW$4:BW30)-ROWS($AK$22:$AK$33)-ROWS($AO$22:$AO$33)-ROWS($AS$22:$AS$33)-ROWS($AW$22:$AW$33)-ROWS($BA$22:$BA$33)-ROWS($BE$22:$BE$33)), "")))))))</f>
        <v/>
      </c>
      <c r="BX32" s="316" t="str">
        <f t="shared" ca="1" si="34"/>
        <v/>
      </c>
      <c r="BY32" s="413" t="str">
        <f t="shared" ca="1" si="35"/>
        <v/>
      </c>
      <c r="BZ32" s="412">
        <f ca="1">IF(OR(CA32="",CA32=0),"",MAX(BZ$5:BZ31)+1)</f>
        <v>7</v>
      </c>
      <c r="CA32" s="316" t="str">
        <f ca="1">IFERROR(INDEX($AJ$38:$AJ$49, ROWS($CA$4:CA30)), IFERROR(INDEX($AN$38:$AN$49, ROWS($CA$4:CA30)-ROWS($AJ$38:$AJ$49)), IFERROR(INDEX($AR$38:$AR$49, ROWS($CA$4:CA30)-ROWS($AJ$38:$AJ$49)-ROWS($AN$38:$AN$49)),IFERROR(INDEX($AV$38:$AV$49, ROWS($CA$4:CA30)-ROWS($AJ$38:$AJ$49)-ROWS($AN$38:$AN$49)-ROWS($AR$38:$AR$49)),IFERROR(INDEX($AZ$38:$AZ$49, ROWS($CA$4:CA30)-ROWS($AJ$38:$AJ$49)-ROWS($AN$38:$AN$49)-ROWS($AR$38:$AR$49)-ROWS($AV$38:$AV$49)),IFERROR(INDEX($BD$38:$BD$49, ROWS($CA$4:CA30)-ROWS($AJ$38:$AJ$49)-ROWS($AN$38:$AN$49)-ROWS($AR$38:$AR$49)-ROWS($AV$38:$AV$49)-ROWS($AZ$38:$AZ$49)),IFERROR(INDEX($BH$38:$BH$49, ROWS($CA$4:CA30)-ROWS($AJ$38:$AJ$49)-ROWS($AN$38:$AN$49)-ROWS($AR$38:$AR$49)-ROWS($AV$38:$AV$49)-ROWS($AZ$38:$AZ$49)-ROWS($BD$38:$BD$49)), "")))))))</f>
        <v>Car Payment 1</v>
      </c>
      <c r="CB32" s="316" t="str">
        <f t="shared" ca="1" si="36"/>
        <v/>
      </c>
      <c r="CC32" s="316">
        <f ca="1">IF(OR(CD32="",CD32=0),"",MAX(CC$5:CC31)+1)</f>
        <v>7</v>
      </c>
      <c r="CD32" s="316">
        <f ca="1">IFERROR(INDEX($AK$38:$AK$49, ROWS($CD$4:CD30)), IFERROR(INDEX($AO$38:$AO$49, ROWS($CD$4:CD30)-ROWS($AK$38:$AK$49)), IFERROR(INDEX($AS$38:$AS$49, ROWS($CD$4:CD30)-ROWS($AK$38:$AK$49)-ROWS($AO$38:$AO$49)),IFERROR(INDEX($AW$38:$AW$49, ROWS($CD$4:CD30)-ROWS($AK$38:$AK$49)-ROWS($AO$38:$AO$49)-ROWS($AS$38:$AS$49)),IFERROR(INDEX($BA$38:$BA$49, ROWS($CD$4:CD30)-ROWS($AK$38:$AK$49)-ROWS($AO$38:$AO$49)-ROWS($AS$38:$AS$49)-ROWS($AW$38:$AW$49)),IFERROR(INDEX($BE$38:$BE$49, ROWS($CD$4:CD30)-ROWS($AK$38:$AK$49)-ROWS($AO$38:$AO$49)-ROWS($AS$38:$AS$49)-ROWS($AW$38:$AW$49)-ROWS($BA$38:$BA$49)),IFERROR(INDEX($BI$38:$BI$49, ROWS($CD$4:CD30)-ROWS($AK$38:$AK$49)-ROWS($AO$38:$AO$49)-ROWS($AS$38:$AS$49)-ROWS($AW$38:$AW$49)-ROWS($BA$38:$BA$49)-ROWS($BE$38:$BE$49)), "")))))))</f>
        <v>350</v>
      </c>
      <c r="CE32" s="316" t="str">
        <f t="shared" ca="1" si="37"/>
        <v/>
      </c>
      <c r="CF32" s="413" t="str">
        <f t="shared" ca="1" si="38"/>
        <v/>
      </c>
      <c r="CG32" s="412" t="str">
        <f ca="1">IF(OR(CH32="",CH32=0),"",MAX(CG$5:CG31)+1)</f>
        <v/>
      </c>
      <c r="CH32" s="316" t="str">
        <f ca="1">IFERROR(INDEX($AJ$54:$AJ$65, ROWS($CH$4:CH30)), IFERROR(INDEX($AN$54:$AN$65, ROWS($CH$4:CH30)-ROWS($AJ$54:$AJ$65)), IFERROR(INDEX($AR$54:$AR$65, ROWS($CH$4:CH30)-ROWS($AJ$54:$AJ$65)-ROWS($AN$54:$AN$65)),IFERROR(INDEX($AV$54:$AV$65, ROWS($CH$4:CH30)-ROWS($AJ$54:$AJ$65)-ROWS($AN$54:$AN$65)-ROWS($AR$54:$AR$65)),IFERROR(INDEX($AZ$54:$AZ$65, ROWS($CH$4:CH30)-ROWS($AJ$54:$AJ$65)-ROWS($AN$54:$AN$65)-ROWS($AR$54:$AR$65)-ROWS($AV$54:$AV$65)),IFERROR(INDEX($BD$54:$BD$65, ROWS($CH$4:CH30)-ROWS($AJ$54:$AJ$65)-ROWS($AN$54:$AN$65)-ROWS($AR$54:$AR$65)-ROWS($AV$54:$AV$65)-ROWS($AZ$54:$AZ$65)),IFERROR(INDEX($BH$54:$BH$65, ROWS($CH$4:CH30)-ROWS($AJ$54:$AJ$65)-ROWS($AN$54:$AN$65)-ROWS($AR$54:$AR$65)-ROWS($AV$54:$AV$65)-ROWS($AZ$54:$AZ$65)-ROWS($BD$54:$BD$65)), "")))))))</f>
        <v/>
      </c>
      <c r="CI32" s="316" t="str">
        <f t="shared" ca="1" si="39"/>
        <v/>
      </c>
      <c r="CJ32" s="316" t="str">
        <f ca="1">IF(OR(CK32="",CK32=0),"",MAX(CJ$5:CJ31)+1)</f>
        <v/>
      </c>
      <c r="CK32" s="316" t="str">
        <f ca="1">IFERROR(INDEX($AK$54:$AK$65, ROWS($CK$4:CK30)), IFERROR(INDEX($AO$54:$AO$65, ROWS($CK$4:CK30)-ROWS($AK$54:$AK$65)), IFERROR(INDEX($AS$54:$AS$65, ROWS($CK$4:CK30)-ROWS($AK$54:$AK$65)-ROWS($AO$54:$AO$65)),IFERROR(INDEX($AW$54:$AW$65, ROWS($CK$4:CK30)-ROWS($AK$54:$AK$65)-ROWS($AO$54:$AO$65)-ROWS($AS$54:$AS$65)),IFERROR(INDEX($BA$54:$BA$65, ROWS($CK$4:CK30)-ROWS($AK$54:$AK$65)-ROWS($AO$54:$AO$65)-ROWS($AS$54:$AS$65)-ROWS($AW$54:$AW$65)),IFERROR(INDEX($BE$54:$BE$65, ROWS($CK$4:CK30)-ROWS($AK$54:$AK$65)-ROWS($AO$54:$AO$65)-ROWS($AS$54:$AS$65)-ROWS($AW$54:$AW$65)-ROWS($BA$54:$BA$65)),IFERROR(INDEX($BI$54:$BI$65, ROWS($CK$4:CK30)-ROWS($AK$54:$AK$65)-ROWS($AO$54:$AO$65)-ROWS($AS$54:$AS$65)-ROWS($AW$54:$AW$65)-ROWS($BA$54:$BA$65)-ROWS($BE$54:$BE$65)), "")))))))</f>
        <v/>
      </c>
      <c r="CL32" s="316" t="str">
        <f t="shared" ca="1" si="40"/>
        <v/>
      </c>
      <c r="CM32" s="413" t="str">
        <f t="shared" ca="1" si="41"/>
        <v/>
      </c>
      <c r="CN32" s="412" t="str">
        <f ca="1">IF(OR(CO32="",CO32=0),"",MAX(CN$5:CN31)+1)</f>
        <v/>
      </c>
      <c r="CO32" s="316" t="str">
        <f ca="1">IFERROR(INDEX($AJ$70:$AJ$81, ROWS($CO$4:CO30)), IFERROR(INDEX($AN$70:$AN$81, ROWS($CO$4:CO30)-ROWS($AJ$70:$AJ$81)), IFERROR(INDEX($AR$70:$AR$81, ROWS($CO$4:CO30)-ROWS($AJ$70:$AJ$81)-ROWS($AN$70:$AN$81)),IFERROR(INDEX($AV$70:$AV$81, ROWS($CO$4:CO30)-ROWS($AJ$70:$AJ$81)-ROWS($AN$70:$AN$81)-ROWS($AR$70:$AR$81)),IFERROR(INDEX($AZ$70:$AZ$81, ROWS($CO$4:CO30)-ROWS($AJ$70:$AJ$81)-ROWS($AN$70:$AN$81)-ROWS($AR$70:$AR$81)-ROWS($AV$70:$AV$81)),IFERROR(INDEX($BD$70:$BD$81, ROWS($CO$4:CO30)-ROWS($AJ$70:$AJ$81)-ROWS($AN$70:$AN$81)-ROWS($AR$70:$AR$81)-ROWS($AV$70:$AV$81)-ROWS($AZ$70:$AZ$81)),IFERROR(INDEX($BH$70:$BH$81, ROWS($CO$4:CO30)-ROWS($AJ$70:$AJ$81)-ROWS($AN$70:$AN$81)-ROWS($AR$70:$AR$81)-ROWS($AV$70:$AV$81)-ROWS($AZ$70:$AZ$81)-ROWS($BD$70:$BD$81)), "")))))))</f>
        <v/>
      </c>
      <c r="CP32" s="316" t="str">
        <f t="shared" ca="1" si="42"/>
        <v/>
      </c>
      <c r="CQ32" s="316" t="str">
        <f ca="1">IF(OR(CR32="",CR32=0),"",MAX(CQ$5:CQ31)+1)</f>
        <v/>
      </c>
      <c r="CR32" s="316" t="str">
        <f ca="1">IFERROR(INDEX($AK$70:$AK$81, ROWS($CR$4:CR30)), IFERROR(INDEX($AO$70:$AO$81, ROWS($CR$4:CR30)-ROWS($AK$70:$AK$81)), IFERROR(INDEX($AS$70:$AS$81, ROWS($CR$4:CR30)-ROWS($AK$70:$AK$81)-ROWS($AO$70:$AO$81)),IFERROR(INDEX($AW$70:$AW$81, ROWS($CR$4:CR30)-ROWS($AK$70:$AK$81)-ROWS($AO$70:$AO$81)-ROWS($AS$70:$AS$81)),IFERROR(INDEX($BA$70:$BA$81, ROWS($CR$4:CR30)-ROWS($AK$70:$AK$81)-ROWS($AO$70:$AO$81)-ROWS($AS$70:$AS$81)-ROWS($AW$70:$AW$81)),IFERROR(INDEX($BE$70:$BE$81, ROWS($CR$4:CR30)-ROWS($AK$70:$AK$81)-ROWS($AO$70:$AO$81)-ROWS($AS$70:$AS$81)-ROWS($AW$70:$AW$81)-ROWS($BA$70:$BA$81)),IFERROR(INDEX($BI$70:$BI$81, ROWS($CR$4:CR30)-ROWS($AK$70:$AK$81)-ROWS($AO$70:$AO$81)-ROWS($AS$70:$AS$81)-ROWS($AW$70:$AW$81)-ROWS($BA$70:$BA$81)-ROWS($BE$70:$BE$81)), "")))))))</f>
        <v/>
      </c>
      <c r="CS32" s="316" t="str">
        <f t="shared" ca="1" si="43"/>
        <v/>
      </c>
      <c r="CT32" s="413" t="str">
        <f t="shared" ca="1" si="44"/>
        <v/>
      </c>
      <c r="CU32" s="412" t="str">
        <f>IF(OR(CV32="",CV32=0),"",MAX(CU$5:CU31)+1)</f>
        <v/>
      </c>
      <c r="CV32" s="316" t="str">
        <f>IFERROR(INDEX($AJ$86:$AJ$97, ROWS($CV$4:CV30)), IFERROR(INDEX($AN$86:$AN$97, ROWS($CV$4:CV30)-ROWS($AJ$86:$AJ$97)), ""))</f>
        <v/>
      </c>
      <c r="CW32" s="316" t="str">
        <f t="shared" si="45"/>
        <v/>
      </c>
      <c r="CX32" s="316" t="str">
        <f>IF(OR(CY32="",CY32=0),"",MAX(CX$5:CX31)+1)</f>
        <v/>
      </c>
      <c r="CY32" s="316" t="str">
        <f>IFERROR(INDEX($AK$86:$AK$97, ROWS($CY$4:CY30)), IFERROR(INDEX($AO$86:$AO$97, ROWS($CY$4:CY30)-ROWS($AK$86:$AK$97)), ""))</f>
        <v/>
      </c>
      <c r="CZ32" s="316" t="str">
        <f t="shared" si="46"/>
        <v/>
      </c>
      <c r="DA32" s="413" t="str">
        <f t="shared" si="47"/>
        <v/>
      </c>
      <c r="DC32" s="438" t="str">
        <f ca="1">IF(OR(DD32="",DD32=0),"",MAX(DC$25:DC31)+1)</f>
        <v/>
      </c>
      <c r="DD32" s="434" t="str">
        <f t="shared" ca="1" si="90"/>
        <v/>
      </c>
      <c r="DE32" s="413" t="str">
        <f t="shared" ca="1" si="91"/>
        <v/>
      </c>
      <c r="DF32" s="431" t="str">
        <f ca="1">IF(OR(DG32="",DG32=0),"",MAX(DF$25:DF31)+1)</f>
        <v/>
      </c>
      <c r="DG32" s="412" t="str">
        <f t="shared" ca="1" si="92"/>
        <v/>
      </c>
      <c r="DH32" s="413" t="str">
        <f t="shared" ca="1" si="93"/>
        <v/>
      </c>
      <c r="DI32" s="412" t="str">
        <f t="shared" ca="1" si="94"/>
        <v/>
      </c>
      <c r="DJ32" s="413" t="str">
        <f t="shared" ca="1" si="95"/>
        <v/>
      </c>
      <c r="DK32" s="412" t="str">
        <f t="shared" ca="1" si="96"/>
        <v/>
      </c>
      <c r="DL32" s="413" t="str">
        <f t="shared" ca="1" si="97"/>
        <v/>
      </c>
      <c r="DN32" s="1192" t="s">
        <v>505</v>
      </c>
      <c r="DO32" s="1193"/>
      <c r="DP32" s="443">
        <f ca="1">IF(DJ26="","",SUM(DJ26:DJ43))</f>
        <v>289.95</v>
      </c>
      <c r="DQ32" s="1192" t="s">
        <v>506</v>
      </c>
      <c r="DR32" s="1193"/>
      <c r="DS32" s="444">
        <f ca="1">IF(DL26="","",SUM(DL26:DL43))</f>
        <v>400</v>
      </c>
    </row>
    <row r="33" spans="1:123" s="292" customFormat="1" ht="15" customHeight="1" thickBot="1" x14ac:dyDescent="0.35">
      <c r="A33" s="1183" t="s">
        <v>478</v>
      </c>
      <c r="B33" s="1182"/>
      <c r="C33" s="1183" t="s">
        <v>478</v>
      </c>
      <c r="D33" s="1182"/>
      <c r="E33" s="1183" t="s">
        <v>478</v>
      </c>
      <c r="F33" s="1182"/>
      <c r="G33" s="1183" t="s">
        <v>478</v>
      </c>
      <c r="H33" s="1182"/>
      <c r="I33" s="1183" t="s">
        <v>478</v>
      </c>
      <c r="J33" s="1182"/>
      <c r="K33" s="1183" t="s">
        <v>478</v>
      </c>
      <c r="L33" s="1182"/>
      <c r="M33" s="1183" t="s">
        <v>478</v>
      </c>
      <c r="N33" s="1182"/>
      <c r="P33" s="295" t="str">
        <f t="shared" ca="1" si="99"/>
        <v/>
      </c>
      <c r="Q33" s="295" t="str">
        <f t="shared" ca="1" si="98"/>
        <v/>
      </c>
      <c r="R33" s="295" t="str">
        <f t="shared" ca="1" si="98"/>
        <v/>
      </c>
      <c r="S33" s="296" t="str">
        <f t="shared" ca="1" si="98"/>
        <v/>
      </c>
      <c r="T33" s="295" t="str">
        <f t="shared" ca="1" si="98"/>
        <v/>
      </c>
      <c r="U33" s="295" t="str">
        <f t="shared" ca="1" si="98"/>
        <v/>
      </c>
      <c r="V33" s="1158"/>
      <c r="W33" s="1159"/>
      <c r="X33" s="445"/>
      <c r="Y33"/>
      <c r="AB33" s="299"/>
      <c r="AC33" s="358">
        <f>IF('Data Entry'!H17="","",'Data Entry'!H17)</f>
        <v>12</v>
      </c>
      <c r="AD33" s="356" t="str">
        <f>IF('Data Entry'!G17="","",'Data Entry'!G17)</f>
        <v>D. Store Card 4</v>
      </c>
      <c r="AE33" s="363">
        <f>IF('Data Entry'!J17="","",'Data Entry'!J17)</f>
        <v>30</v>
      </c>
      <c r="AF33" s="402">
        <f>IF('Data Entry'!I17="","",'Data Entry'!I17)</f>
        <v>120</v>
      </c>
      <c r="AG33" s="300"/>
      <c r="AH33"/>
      <c r="AI33" s="309" t="str">
        <f t="shared" ca="1" si="82"/>
        <v/>
      </c>
      <c r="AJ33" s="310" t="str">
        <f t="shared" ca="1" si="60"/>
        <v/>
      </c>
      <c r="AK33" s="310" t="str">
        <f t="shared" ca="1" si="61"/>
        <v/>
      </c>
      <c r="AL33" s="311" t="str">
        <f t="shared" ca="1" si="62"/>
        <v/>
      </c>
      <c r="AM33" s="309" t="str">
        <f t="shared" ca="1" si="83"/>
        <v/>
      </c>
      <c r="AN33" s="310" t="str">
        <f t="shared" ca="1" si="63"/>
        <v/>
      </c>
      <c r="AO33" s="310" t="str">
        <f t="shared" ca="1" si="64"/>
        <v/>
      </c>
      <c r="AP33" s="311" t="str">
        <f t="shared" ca="1" si="65"/>
        <v/>
      </c>
      <c r="AQ33" s="309" t="str">
        <f t="shared" ca="1" si="84"/>
        <v/>
      </c>
      <c r="AR33" s="310" t="str">
        <f t="shared" ca="1" si="66"/>
        <v/>
      </c>
      <c r="AS33" s="310" t="str">
        <f t="shared" ca="1" si="67"/>
        <v/>
      </c>
      <c r="AT33" s="311" t="str">
        <f t="shared" ca="1" si="68"/>
        <v/>
      </c>
      <c r="AU33" s="309" t="str">
        <f t="shared" ca="1" si="85"/>
        <v/>
      </c>
      <c r="AV33" s="310" t="str">
        <f t="shared" ca="1" si="69"/>
        <v/>
      </c>
      <c r="AW33" s="310" t="str">
        <f t="shared" ca="1" si="70"/>
        <v/>
      </c>
      <c r="AX33" s="311" t="str">
        <f t="shared" ca="1" si="71"/>
        <v/>
      </c>
      <c r="AY33" s="309" t="str">
        <f t="shared" ca="1" si="86"/>
        <v/>
      </c>
      <c r="AZ33" s="310" t="str">
        <f t="shared" ca="1" si="72"/>
        <v/>
      </c>
      <c r="BA33" s="310" t="str">
        <f t="shared" ca="1" si="73"/>
        <v/>
      </c>
      <c r="BB33" s="311" t="str">
        <f t="shared" ca="1" si="74"/>
        <v/>
      </c>
      <c r="BC33" s="309" t="str">
        <f t="shared" ca="1" si="87"/>
        <v/>
      </c>
      <c r="BD33" s="310" t="str">
        <f t="shared" ca="1" si="75"/>
        <v/>
      </c>
      <c r="BE33" s="310" t="str">
        <f t="shared" ca="1" si="76"/>
        <v/>
      </c>
      <c r="BF33" s="311" t="str">
        <f t="shared" ca="1" si="77"/>
        <v/>
      </c>
      <c r="BG33" s="309" t="str">
        <f t="shared" ca="1" si="88"/>
        <v/>
      </c>
      <c r="BH33" s="310" t="str">
        <f t="shared" ca="1" si="78"/>
        <v/>
      </c>
      <c r="BI33" s="310" t="str">
        <f t="shared" ca="1" si="79"/>
        <v/>
      </c>
      <c r="BJ33" s="311" t="str">
        <f t="shared" ca="1" si="80"/>
        <v/>
      </c>
      <c r="BL33" s="412" t="str">
        <f ca="1">IF(OR(BM33="",BM33=0),"",MAX(BL$5:BL32)+1)</f>
        <v/>
      </c>
      <c r="BM33" s="316" t="str">
        <f ca="1">IFERROR(INDEX($AJ$6:$AJ$17, ROWS(BM$4:$BM31)), IFERROR(INDEX($AN$6:$AN$17, ROWS(BM$4:$BM31)-ROWS($AJ$6:$AJ$17)), IFERROR(INDEX($AR$6:$AR$17, ROWS(BM$4:$BM31)-ROWS($AJ$6:$AJ$17)-ROWS($AN$6:$AN$17)),IFERROR(INDEX($AV$6:$AV$17, ROWS(BM$4:$BM31)-ROWS($AJ$6:$AJ$17)-ROWS($AN$6:$AN$17)-ROWS($AR$6:$AR$17)),IFERROR(INDEX($AZ$6:$AZ$17, ROWS(BM$4:$BM31)-ROWS($AJ$6:$AJ$17)-ROWS($AN$6:$AN$17)-ROWS($AR$6:$AR$17)-ROWS($AV$6:$AV$17)),IFERROR(INDEX($BD$6:$BD$17, ROWS(BM$4:$BM31)-ROWS($AJ$6:$AJ$17)-ROWS($AN$6:$AN$17)-ROWS($AR$6:$AR$17)-ROWS($AV$6:$AV$17)-ROWS($AZ$6:$AZ$17)),IFERROR(INDEX($BH$6:$BH$17, ROWS(BM$4:$BM31)-ROWS($AJ$6:$AJ$17)-ROWS($AN$6:$AN$17)-ROWS($AR$6:$AR$17)-ROWS($AV$6:$AV$17)-ROWS($AZ$6:$AZ$17)-ROWS($BD$6:$BD$17)), "")))))))</f>
        <v/>
      </c>
      <c r="BN33" s="316" t="str">
        <f t="shared" ca="1" si="30"/>
        <v/>
      </c>
      <c r="BO33" s="316" t="str">
        <f ca="1">IF(OR(BP33="",BP33=0),"",MAX(BO$5:BO32)+1)</f>
        <v/>
      </c>
      <c r="BP33" s="316" t="str">
        <f ca="1">IFERROR(INDEX($AK$6:$AK$17, ROWS($BP$4:BP31)), IFERROR(INDEX($AO$6:$AO$17, ROWS($BP$4:BP31)-ROWS($AK$6:$AK$17)), IFERROR(INDEX($AS$6:$AS$17, ROWS($BP$4:BP31)-ROWS($AK$6:$AK$17)-ROWS($AO$6:$AO$17)),IFERROR(INDEX($AW$6:$AW$17, ROWS($BP$4:BP31)-ROWS($AK$6:$AK$17)-ROWS($AO$6:$AO$17)-ROWS($AS$6:$AS$17)),IFERROR(INDEX($BA$6:$BA$17, ROWS($BP$4:BP31)-ROWS($AK$6:$AK$17)-ROWS($AO$6:$AO$17)-ROWS($AS$6:$AS$17)-ROWS($AW$6:$AW$17)),IFERROR(INDEX($BE$6:$BE$17, ROWS($BP$4:BP31)-ROWS($AK$6:$AK$17)-ROWS($AO$6:$AO$17)-ROWS($AS$6:$AS$17)-ROWS($AW$6:$AW$17)-ROWS($BA$6:$BA$17)),IFERROR(INDEX($BI$6:$BI$17, ROWS($BP$4:BP31)-ROWS($AK$6:$AK$17)-ROWS($AO$6:$AO$17)-ROWS($AS$6:$AS$17)-ROWS($AW$6:$AW$17)-ROWS($BA$6:$BA$17)-ROWS($BE$6:$BE$17)), "")))))))</f>
        <v/>
      </c>
      <c r="BQ33" s="316" t="str">
        <f t="shared" ca="1" si="31"/>
        <v/>
      </c>
      <c r="BR33" s="413" t="str">
        <f t="shared" ca="1" si="32"/>
        <v/>
      </c>
      <c r="BS33" s="412" t="str">
        <f ca="1">IF(OR(BT33="",BT33=0),"",MAX(BS$5:BS32)+1)</f>
        <v/>
      </c>
      <c r="BT33" s="316" t="str">
        <f ca="1">IFERROR(INDEX($AJ$22:$AJ$33, ROWS($BT$4:BT31)), IFERROR(INDEX($AN$22:$AN$33, ROWS($BT$4:BT31)-ROWS($AJ$22:$AJ$33)), IFERROR(INDEX($AR$22:$AR$33, ROWS($BT$4:BT31)-ROWS($AJ$22:$AJ$33)-ROWS($AN$22:$AN$33)),IFERROR(INDEX($AV$22:$AV$33, ROWS($BT$4:BT31)-ROWS($AJ$22:$AJ$33)-ROWS($AN$22:$AN$33)-ROWS($AR$22:$AR$33)),IFERROR(INDEX($AZ$22:$AZ$33, ROWS($BT$4:BT31)-ROWS($AJ$22:$AJ$33)-ROWS($AN$22:$AN$33)-ROWS($AR$22:$AR$33)-ROWS($AV$22:$AV$33)),IFERROR(INDEX($BD$22:$BD$33, ROWS($BT$4:BT31)-ROWS($AJ$22:$AJ$33)-ROWS($AN$22:$AN$33)-ROWS($AR$22:$AR$33)-ROWS($AV$22:$AV$33)-ROWS($AZ$22:$AZ$33)),IFERROR(INDEX($BH$22:$BH$33, ROWS($BT$4:BT31)-ROWS($AJ$22:$AJ$33)-ROWS($AN$22:$AN$33)-ROWS($AR$22:$AR$33)-ROWS($AV$22:$AV$33)-ROWS($AZ$22:$AZ$33)-ROWS($BD$22:$BD$33)), "")))))))</f>
        <v/>
      </c>
      <c r="BU33" s="316" t="str">
        <f t="shared" ca="1" si="33"/>
        <v/>
      </c>
      <c r="BV33" s="316" t="str">
        <f ca="1">IF(OR(BW33="",BW33=0),"",MAX(BV$5:BV32)+1)</f>
        <v/>
      </c>
      <c r="BW33" s="316" t="str">
        <f ca="1">IFERROR(INDEX($AK$22:$AK$33, ROWS($BW$4:BW31)), IFERROR(INDEX($AO$22:$AO$33, ROWS($BW$4:BW31)-ROWS($AK$22:$AK$33)), IFERROR(INDEX($AS$22:$AS$33, ROWS($BW$4:BW31)-ROWS($AK$22:$AK$33)-ROWS($AO$22:$AO$33)),IFERROR(INDEX($AW$22:$AW$33, ROWS($BW$4:BW31)-ROWS($AK$22:$AK$33)-ROWS($AO$22:$AO$33)-ROWS($AS$22:$AS$33)),IFERROR(INDEX($BA$22:$BA$33, ROWS($BW$4:BW31)-ROWS($AK$22:$AK$33)-ROWS($AO$22:$AO$33)-ROWS($AS$22:$AS$33)-ROWS($AW$22:$AW$33)),IFERROR(INDEX($BE$22:$BE$33, ROWS($BW$4:BW31)-ROWS($AK$22:$AK$33)-ROWS($AO$22:$AO$33)-ROWS($AS$22:$AS$33)-ROWS($AW$22:$AW$33)-ROWS($BA$22:$BA$33)),IFERROR(INDEX($BI$22:$BI$33, ROWS($BW$4:BW31)-ROWS($AK$22:$AK$33)-ROWS($AO$22:$AO$33)-ROWS($AS$22:$AS$33)-ROWS($AW$22:$AW$33)-ROWS($BA$22:$BA$33)-ROWS($BE$22:$BE$33)), "")))))))</f>
        <v/>
      </c>
      <c r="BX33" s="316" t="str">
        <f t="shared" ca="1" si="34"/>
        <v/>
      </c>
      <c r="BY33" s="413" t="str">
        <f t="shared" ca="1" si="35"/>
        <v/>
      </c>
      <c r="BZ33" s="412">
        <f ca="1">IF(OR(CA33="",CA33=0),"",MAX(BZ$5:BZ32)+1)</f>
        <v>8</v>
      </c>
      <c r="CA33" s="316" t="str">
        <f ca="1">IFERROR(INDEX($AJ$38:$AJ$49, ROWS($CA$4:CA31)), IFERROR(INDEX($AN$38:$AN$49, ROWS($CA$4:CA31)-ROWS($AJ$38:$AJ$49)), IFERROR(INDEX($AR$38:$AR$49, ROWS($CA$4:CA31)-ROWS($AJ$38:$AJ$49)-ROWS($AN$38:$AN$49)),IFERROR(INDEX($AV$38:$AV$49, ROWS($CA$4:CA31)-ROWS($AJ$38:$AJ$49)-ROWS($AN$38:$AN$49)-ROWS($AR$38:$AR$49)),IFERROR(INDEX($AZ$38:$AZ$49, ROWS($CA$4:CA31)-ROWS($AJ$38:$AJ$49)-ROWS($AN$38:$AN$49)-ROWS($AR$38:$AR$49)-ROWS($AV$38:$AV$49)),IFERROR(INDEX($BD$38:$BD$49, ROWS($CA$4:CA31)-ROWS($AJ$38:$AJ$49)-ROWS($AN$38:$AN$49)-ROWS($AR$38:$AR$49)-ROWS($AV$38:$AV$49)-ROWS($AZ$38:$AZ$49)),IFERROR(INDEX($BH$38:$BH$49, ROWS($CA$4:CA31)-ROWS($AJ$38:$AJ$49)-ROWS($AN$38:$AN$49)-ROWS($AR$38:$AR$49)-ROWS($AV$38:$AV$49)-ROWS($AZ$38:$AZ$49)-ROWS($BD$38:$BD$49)), "")))))))</f>
        <v>Car Payment 2</v>
      </c>
      <c r="CB33" s="316" t="str">
        <f t="shared" ca="1" si="36"/>
        <v/>
      </c>
      <c r="CC33" s="316">
        <f ca="1">IF(OR(CD33="",CD33=0),"",MAX(CC$5:CC32)+1)</f>
        <v>8</v>
      </c>
      <c r="CD33" s="316">
        <f ca="1">IFERROR(INDEX($AK$38:$AK$49, ROWS($CD$4:CD31)), IFERROR(INDEX($AO$38:$AO$49, ROWS($CD$4:CD31)-ROWS($AK$38:$AK$49)), IFERROR(INDEX($AS$38:$AS$49, ROWS($CD$4:CD31)-ROWS($AK$38:$AK$49)-ROWS($AO$38:$AO$49)),IFERROR(INDEX($AW$38:$AW$49, ROWS($CD$4:CD31)-ROWS($AK$38:$AK$49)-ROWS($AO$38:$AO$49)-ROWS($AS$38:$AS$49)),IFERROR(INDEX($BA$38:$BA$49, ROWS($CD$4:CD31)-ROWS($AK$38:$AK$49)-ROWS($AO$38:$AO$49)-ROWS($AS$38:$AS$49)-ROWS($AW$38:$AW$49)),IFERROR(INDEX($BE$38:$BE$49, ROWS($CD$4:CD31)-ROWS($AK$38:$AK$49)-ROWS($AO$38:$AO$49)-ROWS($AS$38:$AS$49)-ROWS($AW$38:$AW$49)-ROWS($BA$38:$BA$49)),IFERROR(INDEX($BI$38:$BI$49, ROWS($CD$4:CD31)-ROWS($AK$38:$AK$49)-ROWS($AO$38:$AO$49)-ROWS($AS$38:$AS$49)-ROWS($AW$38:$AW$49)-ROWS($BA$38:$BA$49)-ROWS($BE$38:$BE$49)), "")))))))</f>
        <v>200</v>
      </c>
      <c r="CE33" s="316" t="str">
        <f t="shared" ca="1" si="37"/>
        <v/>
      </c>
      <c r="CF33" s="413" t="str">
        <f t="shared" ca="1" si="38"/>
        <v/>
      </c>
      <c r="CG33" s="412" t="str">
        <f ca="1">IF(OR(CH33="",CH33=0),"",MAX(CG$5:CG32)+1)</f>
        <v/>
      </c>
      <c r="CH33" s="316" t="str">
        <f ca="1">IFERROR(INDEX($AJ$54:$AJ$65, ROWS($CH$4:CH31)), IFERROR(INDEX($AN$54:$AN$65, ROWS($CH$4:CH31)-ROWS($AJ$54:$AJ$65)), IFERROR(INDEX($AR$54:$AR$65, ROWS($CH$4:CH31)-ROWS($AJ$54:$AJ$65)-ROWS($AN$54:$AN$65)),IFERROR(INDEX($AV$54:$AV$65, ROWS($CH$4:CH31)-ROWS($AJ$54:$AJ$65)-ROWS($AN$54:$AN$65)-ROWS($AR$54:$AR$65)),IFERROR(INDEX($AZ$54:$AZ$65, ROWS($CH$4:CH31)-ROWS($AJ$54:$AJ$65)-ROWS($AN$54:$AN$65)-ROWS($AR$54:$AR$65)-ROWS($AV$54:$AV$65)),IFERROR(INDEX($BD$54:$BD$65, ROWS($CH$4:CH31)-ROWS($AJ$54:$AJ$65)-ROWS($AN$54:$AN$65)-ROWS($AR$54:$AR$65)-ROWS($AV$54:$AV$65)-ROWS($AZ$54:$AZ$65)),IFERROR(INDEX($BH$54:$BH$65, ROWS($CH$4:CH31)-ROWS($AJ$54:$AJ$65)-ROWS($AN$54:$AN$65)-ROWS($AR$54:$AR$65)-ROWS($AV$54:$AV$65)-ROWS($AZ$54:$AZ$65)-ROWS($BD$54:$BD$65)), "")))))))</f>
        <v/>
      </c>
      <c r="CI33" s="316" t="str">
        <f t="shared" ca="1" si="39"/>
        <v/>
      </c>
      <c r="CJ33" s="316" t="str">
        <f ca="1">IF(OR(CK33="",CK33=0),"",MAX(CJ$5:CJ32)+1)</f>
        <v/>
      </c>
      <c r="CK33" s="316" t="str">
        <f ca="1">IFERROR(INDEX($AK$54:$AK$65, ROWS($CK$4:CK31)), IFERROR(INDEX($AO$54:$AO$65, ROWS($CK$4:CK31)-ROWS($AK$54:$AK$65)), IFERROR(INDEX($AS$54:$AS$65, ROWS($CK$4:CK31)-ROWS($AK$54:$AK$65)-ROWS($AO$54:$AO$65)),IFERROR(INDEX($AW$54:$AW$65, ROWS($CK$4:CK31)-ROWS($AK$54:$AK$65)-ROWS($AO$54:$AO$65)-ROWS($AS$54:$AS$65)),IFERROR(INDEX($BA$54:$BA$65, ROWS($CK$4:CK31)-ROWS($AK$54:$AK$65)-ROWS($AO$54:$AO$65)-ROWS($AS$54:$AS$65)-ROWS($AW$54:$AW$65)),IFERROR(INDEX($BE$54:$BE$65, ROWS($CK$4:CK31)-ROWS($AK$54:$AK$65)-ROWS($AO$54:$AO$65)-ROWS($AS$54:$AS$65)-ROWS($AW$54:$AW$65)-ROWS($BA$54:$BA$65)),IFERROR(INDEX($BI$54:$BI$65, ROWS($CK$4:CK31)-ROWS($AK$54:$AK$65)-ROWS($AO$54:$AO$65)-ROWS($AS$54:$AS$65)-ROWS($AW$54:$AW$65)-ROWS($BA$54:$BA$65)-ROWS($BE$54:$BE$65)), "")))))))</f>
        <v/>
      </c>
      <c r="CL33" s="316" t="str">
        <f t="shared" ca="1" si="40"/>
        <v/>
      </c>
      <c r="CM33" s="413" t="str">
        <f t="shared" ca="1" si="41"/>
        <v/>
      </c>
      <c r="CN33" s="412" t="str">
        <f ca="1">IF(OR(CO33="",CO33=0),"",MAX(CN$5:CN32)+1)</f>
        <v/>
      </c>
      <c r="CO33" s="316" t="str">
        <f ca="1">IFERROR(INDEX($AJ$70:$AJ$81, ROWS($CO$4:CO31)), IFERROR(INDEX($AN$70:$AN$81, ROWS($CO$4:CO31)-ROWS($AJ$70:$AJ$81)), IFERROR(INDEX($AR$70:$AR$81, ROWS($CO$4:CO31)-ROWS($AJ$70:$AJ$81)-ROWS($AN$70:$AN$81)),IFERROR(INDEX($AV$70:$AV$81, ROWS($CO$4:CO31)-ROWS($AJ$70:$AJ$81)-ROWS($AN$70:$AN$81)-ROWS($AR$70:$AR$81)),IFERROR(INDEX($AZ$70:$AZ$81, ROWS($CO$4:CO31)-ROWS($AJ$70:$AJ$81)-ROWS($AN$70:$AN$81)-ROWS($AR$70:$AR$81)-ROWS($AV$70:$AV$81)),IFERROR(INDEX($BD$70:$BD$81, ROWS($CO$4:CO31)-ROWS($AJ$70:$AJ$81)-ROWS($AN$70:$AN$81)-ROWS($AR$70:$AR$81)-ROWS($AV$70:$AV$81)-ROWS($AZ$70:$AZ$81)),IFERROR(INDEX($BH$70:$BH$81, ROWS($CO$4:CO31)-ROWS($AJ$70:$AJ$81)-ROWS($AN$70:$AN$81)-ROWS($AR$70:$AR$81)-ROWS($AV$70:$AV$81)-ROWS($AZ$70:$AZ$81)-ROWS($BD$70:$BD$81)), "")))))))</f>
        <v/>
      </c>
      <c r="CP33" s="316" t="str">
        <f t="shared" ca="1" si="42"/>
        <v/>
      </c>
      <c r="CQ33" s="316" t="str">
        <f ca="1">IF(OR(CR33="",CR33=0),"",MAX(CQ$5:CQ32)+1)</f>
        <v/>
      </c>
      <c r="CR33" s="316" t="str">
        <f ca="1">IFERROR(INDEX($AK$70:$AK$81, ROWS($CR$4:CR31)), IFERROR(INDEX($AO$70:$AO$81, ROWS($CR$4:CR31)-ROWS($AK$70:$AK$81)), IFERROR(INDEX($AS$70:$AS$81, ROWS($CR$4:CR31)-ROWS($AK$70:$AK$81)-ROWS($AO$70:$AO$81)),IFERROR(INDEX($AW$70:$AW$81, ROWS($CR$4:CR31)-ROWS($AK$70:$AK$81)-ROWS($AO$70:$AO$81)-ROWS($AS$70:$AS$81)),IFERROR(INDEX($BA$70:$BA$81, ROWS($CR$4:CR31)-ROWS($AK$70:$AK$81)-ROWS($AO$70:$AO$81)-ROWS($AS$70:$AS$81)-ROWS($AW$70:$AW$81)),IFERROR(INDEX($BE$70:$BE$81, ROWS($CR$4:CR31)-ROWS($AK$70:$AK$81)-ROWS($AO$70:$AO$81)-ROWS($AS$70:$AS$81)-ROWS($AW$70:$AW$81)-ROWS($BA$70:$BA$81)),IFERROR(INDEX($BI$70:$BI$81, ROWS($CR$4:CR31)-ROWS($AK$70:$AK$81)-ROWS($AO$70:$AO$81)-ROWS($AS$70:$AS$81)-ROWS($AW$70:$AW$81)-ROWS($BA$70:$BA$81)-ROWS($BE$70:$BE$81)), "")))))))</f>
        <v/>
      </c>
      <c r="CS33" s="316" t="str">
        <f t="shared" ca="1" si="43"/>
        <v/>
      </c>
      <c r="CT33" s="413" t="str">
        <f t="shared" ca="1" si="44"/>
        <v/>
      </c>
      <c r="CU33" s="412" t="str">
        <f>IF(OR(CV33="",CV33=0),"",MAX(CU$5:CU32)+1)</f>
        <v/>
      </c>
      <c r="CV33" s="316" t="str">
        <f>IFERROR(INDEX($AJ$86:$AJ$97, ROWS($CV$4:CV31)), IFERROR(INDEX($AN$86:$AN$97, ROWS($CV$4:CV31)-ROWS($AJ$86:$AJ$97)), ""))</f>
        <v/>
      </c>
      <c r="CW33" s="316" t="str">
        <f t="shared" si="45"/>
        <v/>
      </c>
      <c r="CX33" s="316" t="str">
        <f>IF(OR(CY33="",CY33=0),"",MAX(CX$5:CX32)+1)</f>
        <v/>
      </c>
      <c r="CY33" s="316" t="str">
        <f>IFERROR(INDEX($AK$86:$AK$97, ROWS($CY$4:CY31)), IFERROR(INDEX($AO$86:$AO$97, ROWS($CY$4:CY31)-ROWS($AK$86:$AK$97)), ""))</f>
        <v/>
      </c>
      <c r="CZ33" s="316" t="str">
        <f t="shared" si="46"/>
        <v/>
      </c>
      <c r="DA33" s="413" t="str">
        <f t="shared" si="47"/>
        <v/>
      </c>
      <c r="DC33" s="438" t="str">
        <f ca="1">IF(OR(DD33="",DD33=0),"",MAX(DC$25:DC32)+1)</f>
        <v/>
      </c>
      <c r="DD33" s="434" t="str">
        <f t="shared" ca="1" si="90"/>
        <v/>
      </c>
      <c r="DE33" s="413" t="str">
        <f t="shared" ca="1" si="91"/>
        <v/>
      </c>
      <c r="DF33" s="431" t="str">
        <f ca="1">IF(OR(DG33="",DG33=0),"",MAX(DF$25:DF32)+1)</f>
        <v/>
      </c>
      <c r="DG33" s="412" t="str">
        <f t="shared" ca="1" si="92"/>
        <v/>
      </c>
      <c r="DH33" s="413" t="str">
        <f t="shared" ca="1" si="93"/>
        <v/>
      </c>
      <c r="DI33" s="412" t="str">
        <f t="shared" ca="1" si="94"/>
        <v/>
      </c>
      <c r="DJ33" s="413" t="str">
        <f t="shared" ca="1" si="95"/>
        <v/>
      </c>
      <c r="DK33" s="412" t="str">
        <f t="shared" ca="1" si="96"/>
        <v/>
      </c>
      <c r="DL33" s="413" t="str">
        <f t="shared" ca="1" si="97"/>
        <v/>
      </c>
    </row>
    <row r="34" spans="1:123" s="292" customFormat="1" ht="15" customHeight="1" x14ac:dyDescent="0.3">
      <c r="A34" s="1173" t="s">
        <v>478</v>
      </c>
      <c r="B34" s="1174"/>
      <c r="C34" s="1173" t="s">
        <v>478</v>
      </c>
      <c r="D34" s="1174"/>
      <c r="E34" s="1173" t="s">
        <v>478</v>
      </c>
      <c r="F34" s="1174"/>
      <c r="G34" s="1173" t="s">
        <v>478</v>
      </c>
      <c r="H34" s="1174"/>
      <c r="I34" s="1173" t="s">
        <v>478</v>
      </c>
      <c r="J34" s="1174"/>
      <c r="K34" s="1173" t="s">
        <v>478</v>
      </c>
      <c r="L34" s="1174"/>
      <c r="M34" s="1173" t="s">
        <v>478</v>
      </c>
      <c r="N34" s="1174"/>
      <c r="P34" s="297" t="str">
        <f t="shared" ca="1" si="99"/>
        <v/>
      </c>
      <c r="Q34" s="297" t="str">
        <f t="shared" ca="1" si="98"/>
        <v/>
      </c>
      <c r="R34" s="297" t="str">
        <f t="shared" ca="1" si="98"/>
        <v/>
      </c>
      <c r="S34" s="298" t="str">
        <f t="shared" ca="1" si="98"/>
        <v/>
      </c>
      <c r="T34" s="297" t="str">
        <f t="shared" ca="1" si="98"/>
        <v/>
      </c>
      <c r="U34" s="297" t="str">
        <f t="shared" ca="1" si="98"/>
        <v/>
      </c>
      <c r="V34" s="1160" t="s">
        <v>503</v>
      </c>
      <c r="W34" s="1161"/>
      <c r="X34" s="424">
        <f ca="1">IF(OR(X30="",X31=""),0,SUM(X31+X32-X30))</f>
        <v>9605.83</v>
      </c>
      <c r="Y34"/>
      <c r="AB34" s="299"/>
      <c r="AC34" s="358" t="str">
        <f>IF('Data Entry'!H18="","",'Data Entry'!H18)</f>
        <v/>
      </c>
      <c r="AD34" s="356" t="str">
        <f>IF('Data Entry'!G18="","",'Data Entry'!G18)</f>
        <v/>
      </c>
      <c r="AE34" s="363" t="str">
        <f>IF('Data Entry'!J18="","",'Data Entry'!J18)</f>
        <v/>
      </c>
      <c r="AF34" s="402" t="str">
        <f>IF('Data Entry'!I18="","",'Data Entry'!I18)</f>
        <v/>
      </c>
      <c r="AG34" s="300"/>
      <c r="AH34"/>
      <c r="AL34"/>
      <c r="AM34"/>
      <c r="AN34"/>
      <c r="AO34"/>
      <c r="AP34"/>
      <c r="AQ34"/>
      <c r="AR34"/>
      <c r="AS34"/>
      <c r="AT34"/>
      <c r="AU34"/>
      <c r="AV34"/>
      <c r="BL34" s="412" t="str">
        <f ca="1">IF(OR(BM34="",BM34=0),"",MAX(BL$5:BL33)+1)</f>
        <v/>
      </c>
      <c r="BM34" s="316" t="str">
        <f ca="1">IFERROR(INDEX($AJ$6:$AJ$17, ROWS(BM$4:$BM32)), IFERROR(INDEX($AN$6:$AN$17, ROWS(BM$4:$BM32)-ROWS($AJ$6:$AJ$17)), IFERROR(INDEX($AR$6:$AR$17, ROWS(BM$4:$BM32)-ROWS($AJ$6:$AJ$17)-ROWS($AN$6:$AN$17)),IFERROR(INDEX($AV$6:$AV$17, ROWS(BM$4:$BM32)-ROWS($AJ$6:$AJ$17)-ROWS($AN$6:$AN$17)-ROWS($AR$6:$AR$17)),IFERROR(INDEX($AZ$6:$AZ$17, ROWS(BM$4:$BM32)-ROWS($AJ$6:$AJ$17)-ROWS($AN$6:$AN$17)-ROWS($AR$6:$AR$17)-ROWS($AV$6:$AV$17)),IFERROR(INDEX($BD$6:$BD$17, ROWS(BM$4:$BM32)-ROWS($AJ$6:$AJ$17)-ROWS($AN$6:$AN$17)-ROWS($AR$6:$AR$17)-ROWS($AV$6:$AV$17)-ROWS($AZ$6:$AZ$17)),IFERROR(INDEX($BH$6:$BH$17, ROWS(BM$4:$BM32)-ROWS($AJ$6:$AJ$17)-ROWS($AN$6:$AN$17)-ROWS($AR$6:$AR$17)-ROWS($AV$6:$AV$17)-ROWS($AZ$6:$AZ$17)-ROWS($BD$6:$BD$17)), "")))))))</f>
        <v/>
      </c>
      <c r="BN34" s="316" t="str">
        <f t="shared" ca="1" si="30"/>
        <v/>
      </c>
      <c r="BO34" s="316" t="str">
        <f ca="1">IF(OR(BP34="",BP34=0),"",MAX(BO$5:BO33)+1)</f>
        <v/>
      </c>
      <c r="BP34" s="316" t="str">
        <f ca="1">IFERROR(INDEX($AK$6:$AK$17, ROWS($BP$4:BP32)), IFERROR(INDEX($AO$6:$AO$17, ROWS($BP$4:BP32)-ROWS($AK$6:$AK$17)), IFERROR(INDEX($AS$6:$AS$17, ROWS($BP$4:BP32)-ROWS($AK$6:$AK$17)-ROWS($AO$6:$AO$17)),IFERROR(INDEX($AW$6:$AW$17, ROWS($BP$4:BP32)-ROWS($AK$6:$AK$17)-ROWS($AO$6:$AO$17)-ROWS($AS$6:$AS$17)),IFERROR(INDEX($BA$6:$BA$17, ROWS($BP$4:BP32)-ROWS($AK$6:$AK$17)-ROWS($AO$6:$AO$17)-ROWS($AS$6:$AS$17)-ROWS($AW$6:$AW$17)),IFERROR(INDEX($BE$6:$BE$17, ROWS($BP$4:BP32)-ROWS($AK$6:$AK$17)-ROWS($AO$6:$AO$17)-ROWS($AS$6:$AS$17)-ROWS($AW$6:$AW$17)-ROWS($BA$6:$BA$17)),IFERROR(INDEX($BI$6:$BI$17, ROWS($BP$4:BP32)-ROWS($AK$6:$AK$17)-ROWS($AO$6:$AO$17)-ROWS($AS$6:$AS$17)-ROWS($AW$6:$AW$17)-ROWS($BA$6:$BA$17)-ROWS($BE$6:$BE$17)), "")))))))</f>
        <v/>
      </c>
      <c r="BQ34" s="316" t="str">
        <f t="shared" ca="1" si="31"/>
        <v/>
      </c>
      <c r="BR34" s="413" t="str">
        <f t="shared" ca="1" si="32"/>
        <v/>
      </c>
      <c r="BS34" s="412" t="str">
        <f ca="1">IF(OR(BT34="",BT34=0),"",MAX(BS$5:BS33)+1)</f>
        <v/>
      </c>
      <c r="BT34" s="316" t="str">
        <f ca="1">IFERROR(INDEX($AJ$22:$AJ$33, ROWS($BT$4:BT32)), IFERROR(INDEX($AN$22:$AN$33, ROWS($BT$4:BT32)-ROWS($AJ$22:$AJ$33)), IFERROR(INDEX($AR$22:$AR$33, ROWS($BT$4:BT32)-ROWS($AJ$22:$AJ$33)-ROWS($AN$22:$AN$33)),IFERROR(INDEX($AV$22:$AV$33, ROWS($BT$4:BT32)-ROWS($AJ$22:$AJ$33)-ROWS($AN$22:$AN$33)-ROWS($AR$22:$AR$33)),IFERROR(INDEX($AZ$22:$AZ$33, ROWS($BT$4:BT32)-ROWS($AJ$22:$AJ$33)-ROWS($AN$22:$AN$33)-ROWS($AR$22:$AR$33)-ROWS($AV$22:$AV$33)),IFERROR(INDEX($BD$22:$BD$33, ROWS($BT$4:BT32)-ROWS($AJ$22:$AJ$33)-ROWS($AN$22:$AN$33)-ROWS($AR$22:$AR$33)-ROWS($AV$22:$AV$33)-ROWS($AZ$22:$AZ$33)),IFERROR(INDEX($BH$22:$BH$33, ROWS($BT$4:BT32)-ROWS($AJ$22:$AJ$33)-ROWS($AN$22:$AN$33)-ROWS($AR$22:$AR$33)-ROWS($AV$22:$AV$33)-ROWS($AZ$22:$AZ$33)-ROWS($BD$22:$BD$33)), "")))))))</f>
        <v/>
      </c>
      <c r="BU34" s="316" t="str">
        <f t="shared" ca="1" si="33"/>
        <v/>
      </c>
      <c r="BV34" s="316" t="str">
        <f ca="1">IF(OR(BW34="",BW34=0),"",MAX(BV$5:BV33)+1)</f>
        <v/>
      </c>
      <c r="BW34" s="316" t="str">
        <f ca="1">IFERROR(INDEX($AK$22:$AK$33, ROWS($BW$4:BW32)), IFERROR(INDEX($AO$22:$AO$33, ROWS($BW$4:BW32)-ROWS($AK$22:$AK$33)), IFERROR(INDEX($AS$22:$AS$33, ROWS($BW$4:BW32)-ROWS($AK$22:$AK$33)-ROWS($AO$22:$AO$33)),IFERROR(INDEX($AW$22:$AW$33, ROWS($BW$4:BW32)-ROWS($AK$22:$AK$33)-ROWS($AO$22:$AO$33)-ROWS($AS$22:$AS$33)),IFERROR(INDEX($BA$22:$BA$33, ROWS($BW$4:BW32)-ROWS($AK$22:$AK$33)-ROWS($AO$22:$AO$33)-ROWS($AS$22:$AS$33)-ROWS($AW$22:$AW$33)),IFERROR(INDEX($BE$22:$BE$33, ROWS($BW$4:BW32)-ROWS($AK$22:$AK$33)-ROWS($AO$22:$AO$33)-ROWS($AS$22:$AS$33)-ROWS($AW$22:$AW$33)-ROWS($BA$22:$BA$33)),IFERROR(INDEX($BI$22:$BI$33, ROWS($BW$4:BW32)-ROWS($AK$22:$AK$33)-ROWS($AO$22:$AO$33)-ROWS($AS$22:$AS$33)-ROWS($AW$22:$AW$33)-ROWS($BA$22:$BA$33)-ROWS($BE$22:$BE$33)), "")))))))</f>
        <v/>
      </c>
      <c r="BX34" s="316" t="str">
        <f t="shared" ca="1" si="34"/>
        <v/>
      </c>
      <c r="BY34" s="413" t="str">
        <f t="shared" ca="1" si="35"/>
        <v/>
      </c>
      <c r="BZ34" s="412">
        <f ca="1">IF(OR(CA34="",CA34=0),"",MAX(BZ$5:BZ33)+1)</f>
        <v>9</v>
      </c>
      <c r="CA34" s="316" t="str">
        <f ca="1">IFERROR(INDEX($AJ$38:$AJ$49, ROWS($CA$4:CA32)), IFERROR(INDEX($AN$38:$AN$49, ROWS($CA$4:CA32)-ROWS($AJ$38:$AJ$49)), IFERROR(INDEX($AR$38:$AR$49, ROWS($CA$4:CA32)-ROWS($AJ$38:$AJ$49)-ROWS($AN$38:$AN$49)),IFERROR(INDEX($AV$38:$AV$49, ROWS($CA$4:CA32)-ROWS($AJ$38:$AJ$49)-ROWS($AN$38:$AN$49)-ROWS($AR$38:$AR$49)),IFERROR(INDEX($AZ$38:$AZ$49, ROWS($CA$4:CA32)-ROWS($AJ$38:$AJ$49)-ROWS($AN$38:$AN$49)-ROWS($AR$38:$AR$49)-ROWS($AV$38:$AV$49)),IFERROR(INDEX($BD$38:$BD$49, ROWS($CA$4:CA32)-ROWS($AJ$38:$AJ$49)-ROWS($AN$38:$AN$49)-ROWS($AR$38:$AR$49)-ROWS($AV$38:$AV$49)-ROWS($AZ$38:$AZ$49)),IFERROR(INDEX($BH$38:$BH$49, ROWS($CA$4:CA32)-ROWS($AJ$38:$AJ$49)-ROWS($AN$38:$AN$49)-ROWS($AR$38:$AR$49)-ROWS($AV$38:$AV$49)-ROWS($AZ$38:$AZ$49)-ROWS($BD$38:$BD$49)), "")))))))</f>
        <v>Investment 1</v>
      </c>
      <c r="CB34" s="316" t="str">
        <f t="shared" ca="1" si="36"/>
        <v/>
      </c>
      <c r="CC34" s="316">
        <f ca="1">IF(OR(CD34="",CD34=0),"",MAX(CC$5:CC33)+1)</f>
        <v>9</v>
      </c>
      <c r="CD34" s="316">
        <f ca="1">IFERROR(INDEX($AK$38:$AK$49, ROWS($CD$4:CD32)), IFERROR(INDEX($AO$38:$AO$49, ROWS($CD$4:CD32)-ROWS($AK$38:$AK$49)), IFERROR(INDEX($AS$38:$AS$49, ROWS($CD$4:CD32)-ROWS($AK$38:$AK$49)-ROWS($AO$38:$AO$49)),IFERROR(INDEX($AW$38:$AW$49, ROWS($CD$4:CD32)-ROWS($AK$38:$AK$49)-ROWS($AO$38:$AO$49)-ROWS($AS$38:$AS$49)),IFERROR(INDEX($BA$38:$BA$49, ROWS($CD$4:CD32)-ROWS($AK$38:$AK$49)-ROWS($AO$38:$AO$49)-ROWS($AS$38:$AS$49)-ROWS($AW$38:$AW$49)),IFERROR(INDEX($BE$38:$BE$49, ROWS($CD$4:CD32)-ROWS($AK$38:$AK$49)-ROWS($AO$38:$AO$49)-ROWS($AS$38:$AS$49)-ROWS($AW$38:$AW$49)-ROWS($BA$38:$BA$49)),IFERROR(INDEX($BI$38:$BI$49, ROWS($CD$4:CD32)-ROWS($AK$38:$AK$49)-ROWS($AO$38:$AO$49)-ROWS($AS$38:$AS$49)-ROWS($AW$38:$AW$49)-ROWS($BA$38:$BA$49)-ROWS($BE$38:$BE$49)), "")))))))</f>
        <v>200</v>
      </c>
      <c r="CE34" s="316" t="str">
        <f t="shared" ca="1" si="37"/>
        <v/>
      </c>
      <c r="CF34" s="413" t="str">
        <f t="shared" ca="1" si="38"/>
        <v/>
      </c>
      <c r="CG34" s="412" t="str">
        <f ca="1">IF(OR(CH34="",CH34=0),"",MAX(CG$5:CG33)+1)</f>
        <v/>
      </c>
      <c r="CH34" s="316" t="str">
        <f ca="1">IFERROR(INDEX($AJ$54:$AJ$65, ROWS($CH$4:CH32)), IFERROR(INDEX($AN$54:$AN$65, ROWS($CH$4:CH32)-ROWS($AJ$54:$AJ$65)), IFERROR(INDEX($AR$54:$AR$65, ROWS($CH$4:CH32)-ROWS($AJ$54:$AJ$65)-ROWS($AN$54:$AN$65)),IFERROR(INDEX($AV$54:$AV$65, ROWS($CH$4:CH32)-ROWS($AJ$54:$AJ$65)-ROWS($AN$54:$AN$65)-ROWS($AR$54:$AR$65)),IFERROR(INDEX($AZ$54:$AZ$65, ROWS($CH$4:CH32)-ROWS($AJ$54:$AJ$65)-ROWS($AN$54:$AN$65)-ROWS($AR$54:$AR$65)-ROWS($AV$54:$AV$65)),IFERROR(INDEX($BD$54:$BD$65, ROWS($CH$4:CH32)-ROWS($AJ$54:$AJ$65)-ROWS($AN$54:$AN$65)-ROWS($AR$54:$AR$65)-ROWS($AV$54:$AV$65)-ROWS($AZ$54:$AZ$65)),IFERROR(INDEX($BH$54:$BH$65, ROWS($CH$4:CH32)-ROWS($AJ$54:$AJ$65)-ROWS($AN$54:$AN$65)-ROWS($AR$54:$AR$65)-ROWS($AV$54:$AV$65)-ROWS($AZ$54:$AZ$65)-ROWS($BD$54:$BD$65)), "")))))))</f>
        <v/>
      </c>
      <c r="CI34" s="316" t="str">
        <f t="shared" ca="1" si="39"/>
        <v/>
      </c>
      <c r="CJ34" s="316" t="str">
        <f ca="1">IF(OR(CK34="",CK34=0),"",MAX(CJ$5:CJ33)+1)</f>
        <v/>
      </c>
      <c r="CK34" s="316" t="str">
        <f ca="1">IFERROR(INDEX($AK$54:$AK$65, ROWS($CK$4:CK32)), IFERROR(INDEX($AO$54:$AO$65, ROWS($CK$4:CK32)-ROWS($AK$54:$AK$65)), IFERROR(INDEX($AS$54:$AS$65, ROWS($CK$4:CK32)-ROWS($AK$54:$AK$65)-ROWS($AO$54:$AO$65)),IFERROR(INDEX($AW$54:$AW$65, ROWS($CK$4:CK32)-ROWS($AK$54:$AK$65)-ROWS($AO$54:$AO$65)-ROWS($AS$54:$AS$65)),IFERROR(INDEX($BA$54:$BA$65, ROWS($CK$4:CK32)-ROWS($AK$54:$AK$65)-ROWS($AO$54:$AO$65)-ROWS($AS$54:$AS$65)-ROWS($AW$54:$AW$65)),IFERROR(INDEX($BE$54:$BE$65, ROWS($CK$4:CK32)-ROWS($AK$54:$AK$65)-ROWS($AO$54:$AO$65)-ROWS($AS$54:$AS$65)-ROWS($AW$54:$AW$65)-ROWS($BA$54:$BA$65)),IFERROR(INDEX($BI$54:$BI$65, ROWS($CK$4:CK32)-ROWS($AK$54:$AK$65)-ROWS($AO$54:$AO$65)-ROWS($AS$54:$AS$65)-ROWS($AW$54:$AW$65)-ROWS($BA$54:$BA$65)-ROWS($BE$54:$BE$65)), "")))))))</f>
        <v/>
      </c>
      <c r="CL34" s="316" t="str">
        <f t="shared" ca="1" si="40"/>
        <v/>
      </c>
      <c r="CM34" s="413" t="str">
        <f t="shared" ca="1" si="41"/>
        <v/>
      </c>
      <c r="CN34" s="412" t="str">
        <f ca="1">IF(OR(CO34="",CO34=0),"",MAX(CN$5:CN33)+1)</f>
        <v/>
      </c>
      <c r="CO34" s="316" t="str">
        <f ca="1">IFERROR(INDEX($AJ$70:$AJ$81, ROWS($CO$4:CO32)), IFERROR(INDEX($AN$70:$AN$81, ROWS($CO$4:CO32)-ROWS($AJ$70:$AJ$81)), IFERROR(INDEX($AR$70:$AR$81, ROWS($CO$4:CO32)-ROWS($AJ$70:$AJ$81)-ROWS($AN$70:$AN$81)),IFERROR(INDEX($AV$70:$AV$81, ROWS($CO$4:CO32)-ROWS($AJ$70:$AJ$81)-ROWS($AN$70:$AN$81)-ROWS($AR$70:$AR$81)),IFERROR(INDEX($AZ$70:$AZ$81, ROWS($CO$4:CO32)-ROWS($AJ$70:$AJ$81)-ROWS($AN$70:$AN$81)-ROWS($AR$70:$AR$81)-ROWS($AV$70:$AV$81)),IFERROR(INDEX($BD$70:$BD$81, ROWS($CO$4:CO32)-ROWS($AJ$70:$AJ$81)-ROWS($AN$70:$AN$81)-ROWS($AR$70:$AR$81)-ROWS($AV$70:$AV$81)-ROWS($AZ$70:$AZ$81)),IFERROR(INDEX($BH$70:$BH$81, ROWS($CO$4:CO32)-ROWS($AJ$70:$AJ$81)-ROWS($AN$70:$AN$81)-ROWS($AR$70:$AR$81)-ROWS($AV$70:$AV$81)-ROWS($AZ$70:$AZ$81)-ROWS($BD$70:$BD$81)), "")))))))</f>
        <v/>
      </c>
      <c r="CP34" s="316" t="str">
        <f t="shared" ca="1" si="42"/>
        <v/>
      </c>
      <c r="CQ34" s="316" t="str">
        <f ca="1">IF(OR(CR34="",CR34=0),"",MAX(CQ$5:CQ33)+1)</f>
        <v/>
      </c>
      <c r="CR34" s="316" t="str">
        <f ca="1">IFERROR(INDEX($AK$70:$AK$81, ROWS($CR$4:CR32)), IFERROR(INDEX($AO$70:$AO$81, ROWS($CR$4:CR32)-ROWS($AK$70:$AK$81)), IFERROR(INDEX($AS$70:$AS$81, ROWS($CR$4:CR32)-ROWS($AK$70:$AK$81)-ROWS($AO$70:$AO$81)),IFERROR(INDEX($AW$70:$AW$81, ROWS($CR$4:CR32)-ROWS($AK$70:$AK$81)-ROWS($AO$70:$AO$81)-ROWS($AS$70:$AS$81)),IFERROR(INDEX($BA$70:$BA$81, ROWS($CR$4:CR32)-ROWS($AK$70:$AK$81)-ROWS($AO$70:$AO$81)-ROWS($AS$70:$AS$81)-ROWS($AW$70:$AW$81)),IFERROR(INDEX($BE$70:$BE$81, ROWS($CR$4:CR32)-ROWS($AK$70:$AK$81)-ROWS($AO$70:$AO$81)-ROWS($AS$70:$AS$81)-ROWS($AW$70:$AW$81)-ROWS($BA$70:$BA$81)),IFERROR(INDEX($BI$70:$BI$81, ROWS($CR$4:CR32)-ROWS($AK$70:$AK$81)-ROWS($AO$70:$AO$81)-ROWS($AS$70:$AS$81)-ROWS($AW$70:$AW$81)-ROWS($BA$70:$BA$81)-ROWS($BE$70:$BE$81)), "")))))))</f>
        <v/>
      </c>
      <c r="CS34" s="316" t="str">
        <f t="shared" ca="1" si="43"/>
        <v/>
      </c>
      <c r="CT34" s="413" t="str">
        <f t="shared" ca="1" si="44"/>
        <v/>
      </c>
      <c r="CU34" s="412" t="str">
        <f>IF(OR(CV34="",CV34=0),"",MAX(CU$5:CU33)+1)</f>
        <v/>
      </c>
      <c r="CV34" s="316" t="str">
        <f>IFERROR(INDEX($AJ$86:$AJ$97, ROWS($CV$4:CV32)), IFERROR(INDEX($AN$86:$AN$97, ROWS($CV$4:CV32)-ROWS($AJ$86:$AJ$97)), ""))</f>
        <v/>
      </c>
      <c r="CW34" s="316" t="str">
        <f t="shared" si="45"/>
        <v/>
      </c>
      <c r="CX34" s="316" t="str">
        <f>IF(OR(CY34="",CY34=0),"",MAX(CX$5:CX33)+1)</f>
        <v/>
      </c>
      <c r="CY34" s="316" t="str">
        <f>IFERROR(INDEX($AK$86:$AK$97, ROWS($CY$4:CY32)), IFERROR(INDEX($AO$86:$AO$97, ROWS($CY$4:CY32)-ROWS($AK$86:$AK$97)), ""))</f>
        <v/>
      </c>
      <c r="CZ34" s="316" t="str">
        <f t="shared" si="46"/>
        <v/>
      </c>
      <c r="DA34" s="413" t="str">
        <f t="shared" si="47"/>
        <v/>
      </c>
      <c r="DC34" s="438" t="str">
        <f ca="1">IF(OR(DD34="",DD34=0),"",MAX(DC$25:DC33)+1)</f>
        <v/>
      </c>
      <c r="DD34" s="434" t="str">
        <f t="shared" ca="1" si="90"/>
        <v/>
      </c>
      <c r="DE34" s="413" t="str">
        <f t="shared" ca="1" si="91"/>
        <v/>
      </c>
      <c r="DF34" s="431" t="str">
        <f ca="1">IF(OR(DG34="",DG34=0),"",MAX(DF$25:DF33)+1)</f>
        <v/>
      </c>
      <c r="DG34" s="412" t="str">
        <f t="shared" ca="1" si="92"/>
        <v/>
      </c>
      <c r="DH34" s="413" t="str">
        <f t="shared" ca="1" si="93"/>
        <v/>
      </c>
      <c r="DI34" s="412" t="str">
        <f t="shared" ca="1" si="94"/>
        <v/>
      </c>
      <c r="DJ34" s="413" t="str">
        <f t="shared" ca="1" si="95"/>
        <v/>
      </c>
      <c r="DK34" s="412" t="str">
        <f t="shared" ca="1" si="96"/>
        <v/>
      </c>
      <c r="DL34" s="413" t="str">
        <f t="shared" ca="1" si="97"/>
        <v/>
      </c>
    </row>
    <row r="35" spans="1:123" ht="15" customHeight="1" thickBot="1" x14ac:dyDescent="0.35">
      <c r="A35" s="291" t="str">
        <f>Year!I34</f>
        <v/>
      </c>
      <c r="B35" s="290" t="str">
        <f>IF(ISERROR(MATCH(A35,event_dates,0)),"",INDEX(events,MATCH(A35,event_dates,0)))</f>
        <v/>
      </c>
      <c r="C35" s="291" t="str">
        <f>Year!J34</f>
        <v/>
      </c>
      <c r="D35" s="290" t="str">
        <f>IF(ISERROR(MATCH(C35,event_dates,0)),"",INDEX(events,MATCH(C35,event_dates,0)))</f>
        <v/>
      </c>
      <c r="E35" s="289" t="s">
        <v>479</v>
      </c>
      <c r="F35" s="288"/>
      <c r="G35" s="287"/>
      <c r="H35" s="287"/>
      <c r="I35" s="287"/>
      <c r="J35" s="287"/>
      <c r="K35" s="287"/>
      <c r="L35" s="287"/>
      <c r="M35" s="287"/>
      <c r="N35" s="286"/>
      <c r="P35" s="295" t="str">
        <f>IF(DN106="","",DN106)</f>
        <v/>
      </c>
      <c r="Q35" s="295" t="str">
        <f t="shared" ref="Q35:U40" si="100">IF(DO106="","",DO106)</f>
        <v/>
      </c>
      <c r="R35" s="295" t="str">
        <f t="shared" si="100"/>
        <v/>
      </c>
      <c r="S35" s="296" t="str">
        <f t="shared" si="100"/>
        <v/>
      </c>
      <c r="T35" s="295" t="str">
        <f t="shared" si="100"/>
        <v/>
      </c>
      <c r="U35" s="295" t="str">
        <f t="shared" si="100"/>
        <v/>
      </c>
      <c r="V35" s="1156"/>
      <c r="W35" s="1157"/>
      <c r="X35" s="445"/>
      <c r="AC35" s="358" t="str">
        <f>IF('Data Entry'!H19="","",'Data Entry'!H19)</f>
        <v/>
      </c>
      <c r="AD35" s="356" t="str">
        <f>IF('Data Entry'!G19="","",'Data Entry'!G19)</f>
        <v/>
      </c>
      <c r="AE35" s="363" t="str">
        <f>IF('Data Entry'!J19="","",'Data Entry'!J19)</f>
        <v/>
      </c>
      <c r="AF35" s="402" t="str">
        <f>IF('Data Entry'!I19="","",'Data Entry'!I19)</f>
        <v/>
      </c>
      <c r="AI35" s="293"/>
      <c r="AJ35" s="293"/>
      <c r="AK35" s="293"/>
      <c r="AL35"/>
      <c r="AM35"/>
      <c r="AN35"/>
      <c r="AO35"/>
      <c r="AP35"/>
      <c r="AQ35"/>
      <c r="AR35"/>
      <c r="AS35"/>
      <c r="AT35"/>
      <c r="AU35"/>
      <c r="AV35"/>
      <c r="AW35" s="293"/>
      <c r="AX35" s="293"/>
      <c r="BL35" s="412" t="str">
        <f ca="1">IF(OR(BM35="",BM35=0),"",MAX(BL$5:BL34)+1)</f>
        <v/>
      </c>
      <c r="BM35" s="316" t="str">
        <f ca="1">IFERROR(INDEX($AJ$6:$AJ$17, ROWS(BM$4:$BM33)), IFERROR(INDEX($AN$6:$AN$17, ROWS(BM$4:$BM33)-ROWS($AJ$6:$AJ$17)), IFERROR(INDEX($AR$6:$AR$17, ROWS(BM$4:$BM33)-ROWS($AJ$6:$AJ$17)-ROWS($AN$6:$AN$17)),IFERROR(INDEX($AV$6:$AV$17, ROWS(BM$4:$BM33)-ROWS($AJ$6:$AJ$17)-ROWS($AN$6:$AN$17)-ROWS($AR$6:$AR$17)),IFERROR(INDEX($AZ$6:$AZ$17, ROWS(BM$4:$BM33)-ROWS($AJ$6:$AJ$17)-ROWS($AN$6:$AN$17)-ROWS($AR$6:$AR$17)-ROWS($AV$6:$AV$17)),IFERROR(INDEX($BD$6:$BD$17, ROWS(BM$4:$BM33)-ROWS($AJ$6:$AJ$17)-ROWS($AN$6:$AN$17)-ROWS($AR$6:$AR$17)-ROWS($AV$6:$AV$17)-ROWS($AZ$6:$AZ$17)),IFERROR(INDEX($BH$6:$BH$17, ROWS(BM$4:$BM33)-ROWS($AJ$6:$AJ$17)-ROWS($AN$6:$AN$17)-ROWS($AR$6:$AR$17)-ROWS($AV$6:$AV$17)-ROWS($AZ$6:$AZ$17)-ROWS($BD$6:$BD$17)), "")))))))</f>
        <v/>
      </c>
      <c r="BN35" s="316" t="str">
        <f t="shared" ca="1" si="30"/>
        <v/>
      </c>
      <c r="BO35" s="316" t="str">
        <f ca="1">IF(OR(BP35="",BP35=0),"",MAX(BO$5:BO34)+1)</f>
        <v/>
      </c>
      <c r="BP35" s="316" t="str">
        <f ca="1">IFERROR(INDEX($AK$6:$AK$17, ROWS($BP$4:BP33)), IFERROR(INDEX($AO$6:$AO$17, ROWS($BP$4:BP33)-ROWS($AK$6:$AK$17)), IFERROR(INDEX($AS$6:$AS$17, ROWS($BP$4:BP33)-ROWS($AK$6:$AK$17)-ROWS($AO$6:$AO$17)),IFERROR(INDEX($AW$6:$AW$17, ROWS($BP$4:BP33)-ROWS($AK$6:$AK$17)-ROWS($AO$6:$AO$17)-ROWS($AS$6:$AS$17)),IFERROR(INDEX($BA$6:$BA$17, ROWS($BP$4:BP33)-ROWS($AK$6:$AK$17)-ROWS($AO$6:$AO$17)-ROWS($AS$6:$AS$17)-ROWS($AW$6:$AW$17)),IFERROR(INDEX($BE$6:$BE$17, ROWS($BP$4:BP33)-ROWS($AK$6:$AK$17)-ROWS($AO$6:$AO$17)-ROWS($AS$6:$AS$17)-ROWS($AW$6:$AW$17)-ROWS($BA$6:$BA$17)),IFERROR(INDEX($BI$6:$BI$17, ROWS($BP$4:BP33)-ROWS($AK$6:$AK$17)-ROWS($AO$6:$AO$17)-ROWS($AS$6:$AS$17)-ROWS($AW$6:$AW$17)-ROWS($BA$6:$BA$17)-ROWS($BE$6:$BE$17)), "")))))))</f>
        <v/>
      </c>
      <c r="BQ35" s="316" t="str">
        <f t="shared" ca="1" si="31"/>
        <v/>
      </c>
      <c r="BR35" s="413" t="str">
        <f t="shared" ca="1" si="32"/>
        <v/>
      </c>
      <c r="BS35" s="412" t="str">
        <f ca="1">IF(OR(BT35="",BT35=0),"",MAX(BS$5:BS34)+1)</f>
        <v/>
      </c>
      <c r="BT35" s="316" t="str">
        <f ca="1">IFERROR(INDEX($AJ$22:$AJ$33, ROWS($BT$4:BT33)), IFERROR(INDEX($AN$22:$AN$33, ROWS($BT$4:BT33)-ROWS($AJ$22:$AJ$33)), IFERROR(INDEX($AR$22:$AR$33, ROWS($BT$4:BT33)-ROWS($AJ$22:$AJ$33)-ROWS($AN$22:$AN$33)),IFERROR(INDEX($AV$22:$AV$33, ROWS($BT$4:BT33)-ROWS($AJ$22:$AJ$33)-ROWS($AN$22:$AN$33)-ROWS($AR$22:$AR$33)),IFERROR(INDEX($AZ$22:$AZ$33, ROWS($BT$4:BT33)-ROWS($AJ$22:$AJ$33)-ROWS($AN$22:$AN$33)-ROWS($AR$22:$AR$33)-ROWS($AV$22:$AV$33)),IFERROR(INDEX($BD$22:$BD$33, ROWS($BT$4:BT33)-ROWS($AJ$22:$AJ$33)-ROWS($AN$22:$AN$33)-ROWS($AR$22:$AR$33)-ROWS($AV$22:$AV$33)-ROWS($AZ$22:$AZ$33)),IFERROR(INDEX($BH$22:$BH$33, ROWS($BT$4:BT33)-ROWS($AJ$22:$AJ$33)-ROWS($AN$22:$AN$33)-ROWS($AR$22:$AR$33)-ROWS($AV$22:$AV$33)-ROWS($AZ$22:$AZ$33)-ROWS($BD$22:$BD$33)), "")))))))</f>
        <v/>
      </c>
      <c r="BU35" s="316" t="str">
        <f t="shared" ca="1" si="33"/>
        <v/>
      </c>
      <c r="BV35" s="316" t="str">
        <f ca="1">IF(OR(BW35="",BW35=0),"",MAX(BV$5:BV34)+1)</f>
        <v/>
      </c>
      <c r="BW35" s="316" t="str">
        <f ca="1">IFERROR(INDEX($AK$22:$AK$33, ROWS($BW$4:BW33)), IFERROR(INDEX($AO$22:$AO$33, ROWS($BW$4:BW33)-ROWS($AK$22:$AK$33)), IFERROR(INDEX($AS$22:$AS$33, ROWS($BW$4:BW33)-ROWS($AK$22:$AK$33)-ROWS($AO$22:$AO$33)),IFERROR(INDEX($AW$22:$AW$33, ROWS($BW$4:BW33)-ROWS($AK$22:$AK$33)-ROWS($AO$22:$AO$33)-ROWS($AS$22:$AS$33)),IFERROR(INDEX($BA$22:$BA$33, ROWS($BW$4:BW33)-ROWS($AK$22:$AK$33)-ROWS($AO$22:$AO$33)-ROWS($AS$22:$AS$33)-ROWS($AW$22:$AW$33)),IFERROR(INDEX($BE$22:$BE$33, ROWS($BW$4:BW33)-ROWS($AK$22:$AK$33)-ROWS($AO$22:$AO$33)-ROWS($AS$22:$AS$33)-ROWS($AW$22:$AW$33)-ROWS($BA$22:$BA$33)),IFERROR(INDEX($BI$22:$BI$33, ROWS($BW$4:BW33)-ROWS($AK$22:$AK$33)-ROWS($AO$22:$AO$33)-ROWS($AS$22:$AS$33)-ROWS($AW$22:$AW$33)-ROWS($BA$22:$BA$33)-ROWS($BE$22:$BE$33)), "")))))))</f>
        <v/>
      </c>
      <c r="BX35" s="316" t="str">
        <f t="shared" ca="1" si="34"/>
        <v/>
      </c>
      <c r="BY35" s="413" t="str">
        <f t="shared" ca="1" si="35"/>
        <v/>
      </c>
      <c r="BZ35" s="412" t="str">
        <f ca="1">IF(OR(CA35="",CA35=0),"",MAX(BZ$5:BZ34)+1)</f>
        <v/>
      </c>
      <c r="CA35" s="316" t="str">
        <f ca="1">IFERROR(INDEX($AJ$38:$AJ$49, ROWS($CA$4:CA33)), IFERROR(INDEX($AN$38:$AN$49, ROWS($CA$4:CA33)-ROWS($AJ$38:$AJ$49)), IFERROR(INDEX($AR$38:$AR$49, ROWS($CA$4:CA33)-ROWS($AJ$38:$AJ$49)-ROWS($AN$38:$AN$49)),IFERROR(INDEX($AV$38:$AV$49, ROWS($CA$4:CA33)-ROWS($AJ$38:$AJ$49)-ROWS($AN$38:$AN$49)-ROWS($AR$38:$AR$49)),IFERROR(INDEX($AZ$38:$AZ$49, ROWS($CA$4:CA33)-ROWS($AJ$38:$AJ$49)-ROWS($AN$38:$AN$49)-ROWS($AR$38:$AR$49)-ROWS($AV$38:$AV$49)),IFERROR(INDEX($BD$38:$BD$49, ROWS($CA$4:CA33)-ROWS($AJ$38:$AJ$49)-ROWS($AN$38:$AN$49)-ROWS($AR$38:$AR$49)-ROWS($AV$38:$AV$49)-ROWS($AZ$38:$AZ$49)),IFERROR(INDEX($BH$38:$BH$49, ROWS($CA$4:CA33)-ROWS($AJ$38:$AJ$49)-ROWS($AN$38:$AN$49)-ROWS($AR$38:$AR$49)-ROWS($AV$38:$AV$49)-ROWS($AZ$38:$AZ$49)-ROWS($BD$38:$BD$49)), "")))))))</f>
        <v/>
      </c>
      <c r="CB35" s="316" t="str">
        <f t="shared" ca="1" si="36"/>
        <v/>
      </c>
      <c r="CC35" s="316" t="str">
        <f ca="1">IF(OR(CD35="",CD35=0),"",MAX(CC$5:CC34)+1)</f>
        <v/>
      </c>
      <c r="CD35" s="316" t="str">
        <f ca="1">IFERROR(INDEX($AK$38:$AK$49, ROWS($CD$4:CD33)), IFERROR(INDEX($AO$38:$AO$49, ROWS($CD$4:CD33)-ROWS($AK$38:$AK$49)), IFERROR(INDEX($AS$38:$AS$49, ROWS($CD$4:CD33)-ROWS($AK$38:$AK$49)-ROWS($AO$38:$AO$49)),IFERROR(INDEX($AW$38:$AW$49, ROWS($CD$4:CD33)-ROWS($AK$38:$AK$49)-ROWS($AO$38:$AO$49)-ROWS($AS$38:$AS$49)),IFERROR(INDEX($BA$38:$BA$49, ROWS($CD$4:CD33)-ROWS($AK$38:$AK$49)-ROWS($AO$38:$AO$49)-ROWS($AS$38:$AS$49)-ROWS($AW$38:$AW$49)),IFERROR(INDEX($BE$38:$BE$49, ROWS($CD$4:CD33)-ROWS($AK$38:$AK$49)-ROWS($AO$38:$AO$49)-ROWS($AS$38:$AS$49)-ROWS($AW$38:$AW$49)-ROWS($BA$38:$BA$49)),IFERROR(INDEX($BI$38:$BI$49, ROWS($CD$4:CD33)-ROWS($AK$38:$AK$49)-ROWS($AO$38:$AO$49)-ROWS($AS$38:$AS$49)-ROWS($AW$38:$AW$49)-ROWS($BA$38:$BA$49)-ROWS($BE$38:$BE$49)), "")))))))</f>
        <v/>
      </c>
      <c r="CE35" s="316" t="str">
        <f t="shared" ca="1" si="37"/>
        <v/>
      </c>
      <c r="CF35" s="413" t="str">
        <f t="shared" ca="1" si="38"/>
        <v/>
      </c>
      <c r="CG35" s="412" t="str">
        <f ca="1">IF(OR(CH35="",CH35=0),"",MAX(CG$5:CG34)+1)</f>
        <v/>
      </c>
      <c r="CH35" s="316" t="str">
        <f ca="1">IFERROR(INDEX($AJ$54:$AJ$65, ROWS($CH$4:CH33)), IFERROR(INDEX($AN$54:$AN$65, ROWS($CH$4:CH33)-ROWS($AJ$54:$AJ$65)), IFERROR(INDEX($AR$54:$AR$65, ROWS($CH$4:CH33)-ROWS($AJ$54:$AJ$65)-ROWS($AN$54:$AN$65)),IFERROR(INDEX($AV$54:$AV$65, ROWS($CH$4:CH33)-ROWS($AJ$54:$AJ$65)-ROWS($AN$54:$AN$65)-ROWS($AR$54:$AR$65)),IFERROR(INDEX($AZ$54:$AZ$65, ROWS($CH$4:CH33)-ROWS($AJ$54:$AJ$65)-ROWS($AN$54:$AN$65)-ROWS($AR$54:$AR$65)-ROWS($AV$54:$AV$65)),IFERROR(INDEX($BD$54:$BD$65, ROWS($CH$4:CH33)-ROWS($AJ$54:$AJ$65)-ROWS($AN$54:$AN$65)-ROWS($AR$54:$AR$65)-ROWS($AV$54:$AV$65)-ROWS($AZ$54:$AZ$65)),IFERROR(INDEX($BH$54:$BH$65, ROWS($CH$4:CH33)-ROWS($AJ$54:$AJ$65)-ROWS($AN$54:$AN$65)-ROWS($AR$54:$AR$65)-ROWS($AV$54:$AV$65)-ROWS($AZ$54:$AZ$65)-ROWS($BD$54:$BD$65)), "")))))))</f>
        <v/>
      </c>
      <c r="CI35" s="316" t="str">
        <f t="shared" ca="1" si="39"/>
        <v/>
      </c>
      <c r="CJ35" s="316" t="str">
        <f ca="1">IF(OR(CK35="",CK35=0),"",MAX(CJ$5:CJ34)+1)</f>
        <v/>
      </c>
      <c r="CK35" s="316" t="str">
        <f ca="1">IFERROR(INDEX($AK$54:$AK$65, ROWS($CK$4:CK33)), IFERROR(INDEX($AO$54:$AO$65, ROWS($CK$4:CK33)-ROWS($AK$54:$AK$65)), IFERROR(INDEX($AS$54:$AS$65, ROWS($CK$4:CK33)-ROWS($AK$54:$AK$65)-ROWS($AO$54:$AO$65)),IFERROR(INDEX($AW$54:$AW$65, ROWS($CK$4:CK33)-ROWS($AK$54:$AK$65)-ROWS($AO$54:$AO$65)-ROWS($AS$54:$AS$65)),IFERROR(INDEX($BA$54:$BA$65, ROWS($CK$4:CK33)-ROWS($AK$54:$AK$65)-ROWS($AO$54:$AO$65)-ROWS($AS$54:$AS$65)-ROWS($AW$54:$AW$65)),IFERROR(INDEX($BE$54:$BE$65, ROWS($CK$4:CK33)-ROWS($AK$54:$AK$65)-ROWS($AO$54:$AO$65)-ROWS($AS$54:$AS$65)-ROWS($AW$54:$AW$65)-ROWS($BA$54:$BA$65)),IFERROR(INDEX($BI$54:$BI$65, ROWS($CK$4:CK33)-ROWS($AK$54:$AK$65)-ROWS($AO$54:$AO$65)-ROWS($AS$54:$AS$65)-ROWS($AW$54:$AW$65)-ROWS($BA$54:$BA$65)-ROWS($BE$54:$BE$65)), "")))))))</f>
        <v/>
      </c>
      <c r="CL35" s="316" t="str">
        <f t="shared" ca="1" si="40"/>
        <v/>
      </c>
      <c r="CM35" s="413" t="str">
        <f t="shared" ca="1" si="41"/>
        <v/>
      </c>
      <c r="CN35" s="412" t="str">
        <f ca="1">IF(OR(CO35="",CO35=0),"",MAX(CN$5:CN34)+1)</f>
        <v/>
      </c>
      <c r="CO35" s="316" t="str">
        <f ca="1">IFERROR(INDEX($AJ$70:$AJ$81, ROWS($CO$4:CO33)), IFERROR(INDEX($AN$70:$AN$81, ROWS($CO$4:CO33)-ROWS($AJ$70:$AJ$81)), IFERROR(INDEX($AR$70:$AR$81, ROWS($CO$4:CO33)-ROWS($AJ$70:$AJ$81)-ROWS($AN$70:$AN$81)),IFERROR(INDEX($AV$70:$AV$81, ROWS($CO$4:CO33)-ROWS($AJ$70:$AJ$81)-ROWS($AN$70:$AN$81)-ROWS($AR$70:$AR$81)),IFERROR(INDEX($AZ$70:$AZ$81, ROWS($CO$4:CO33)-ROWS($AJ$70:$AJ$81)-ROWS($AN$70:$AN$81)-ROWS($AR$70:$AR$81)-ROWS($AV$70:$AV$81)),IFERROR(INDEX($BD$70:$BD$81, ROWS($CO$4:CO33)-ROWS($AJ$70:$AJ$81)-ROWS($AN$70:$AN$81)-ROWS($AR$70:$AR$81)-ROWS($AV$70:$AV$81)-ROWS($AZ$70:$AZ$81)),IFERROR(INDEX($BH$70:$BH$81, ROWS($CO$4:CO33)-ROWS($AJ$70:$AJ$81)-ROWS($AN$70:$AN$81)-ROWS($AR$70:$AR$81)-ROWS($AV$70:$AV$81)-ROWS($AZ$70:$AZ$81)-ROWS($BD$70:$BD$81)), "")))))))</f>
        <v/>
      </c>
      <c r="CP35" s="316" t="str">
        <f t="shared" ca="1" si="42"/>
        <v/>
      </c>
      <c r="CQ35" s="316" t="str">
        <f ca="1">IF(OR(CR35="",CR35=0),"",MAX(CQ$5:CQ34)+1)</f>
        <v/>
      </c>
      <c r="CR35" s="316" t="str">
        <f ca="1">IFERROR(INDEX($AK$70:$AK$81, ROWS($CR$4:CR33)), IFERROR(INDEX($AO$70:$AO$81, ROWS($CR$4:CR33)-ROWS($AK$70:$AK$81)), IFERROR(INDEX($AS$70:$AS$81, ROWS($CR$4:CR33)-ROWS($AK$70:$AK$81)-ROWS($AO$70:$AO$81)),IFERROR(INDEX($AW$70:$AW$81, ROWS($CR$4:CR33)-ROWS($AK$70:$AK$81)-ROWS($AO$70:$AO$81)-ROWS($AS$70:$AS$81)),IFERROR(INDEX($BA$70:$BA$81, ROWS($CR$4:CR33)-ROWS($AK$70:$AK$81)-ROWS($AO$70:$AO$81)-ROWS($AS$70:$AS$81)-ROWS($AW$70:$AW$81)),IFERROR(INDEX($BE$70:$BE$81, ROWS($CR$4:CR33)-ROWS($AK$70:$AK$81)-ROWS($AO$70:$AO$81)-ROWS($AS$70:$AS$81)-ROWS($AW$70:$AW$81)-ROWS($BA$70:$BA$81)),IFERROR(INDEX($BI$70:$BI$81, ROWS($CR$4:CR33)-ROWS($AK$70:$AK$81)-ROWS($AO$70:$AO$81)-ROWS($AS$70:$AS$81)-ROWS($AW$70:$AW$81)-ROWS($BA$70:$BA$81)-ROWS($BE$70:$BE$81)), "")))))))</f>
        <v/>
      </c>
      <c r="CS35" s="316" t="str">
        <f t="shared" ca="1" si="43"/>
        <v/>
      </c>
      <c r="CT35" s="413" t="str">
        <f t="shared" ca="1" si="44"/>
        <v/>
      </c>
      <c r="CU35" s="412" t="str">
        <f>IF(OR(CV35="",CV35=0),"",MAX(CU$5:CU34)+1)</f>
        <v/>
      </c>
      <c r="CV35" s="316" t="str">
        <f>IFERROR(INDEX($AJ$86:$AJ$97, ROWS($CV$4:CV33)), IFERROR(INDEX($AN$86:$AN$97, ROWS($CV$4:CV33)-ROWS($AJ$86:$AJ$97)), ""))</f>
        <v/>
      </c>
      <c r="CW35" s="316" t="str">
        <f t="shared" si="45"/>
        <v/>
      </c>
      <c r="CX35" s="316" t="str">
        <f>IF(OR(CY35="",CY35=0),"",MAX(CX$5:CX34)+1)</f>
        <v/>
      </c>
      <c r="CY35" s="316" t="str">
        <f>IFERROR(INDEX($AK$86:$AK$97, ROWS($CY$4:CY33)), IFERROR(INDEX($AO$86:$AO$97, ROWS($CY$4:CY33)-ROWS($AK$86:$AK$97)), ""))</f>
        <v/>
      </c>
      <c r="CZ35" s="316" t="str">
        <f t="shared" si="46"/>
        <v/>
      </c>
      <c r="DA35" s="413" t="str">
        <f t="shared" si="47"/>
        <v/>
      </c>
      <c r="DC35" s="438" t="str">
        <f ca="1">IF(OR(DD35="",DD35=0),"",MAX(DC$25:DC34)+1)</f>
        <v/>
      </c>
      <c r="DD35" s="434" t="str">
        <f t="shared" ca="1" si="90"/>
        <v/>
      </c>
      <c r="DE35" s="413" t="str">
        <f t="shared" ca="1" si="91"/>
        <v/>
      </c>
      <c r="DF35" s="431" t="str">
        <f ca="1">IF(OR(DG35="",DG35=0),"",MAX(DF$25:DF34)+1)</f>
        <v/>
      </c>
      <c r="DG35" s="412" t="str">
        <f t="shared" ca="1" si="92"/>
        <v/>
      </c>
      <c r="DH35" s="413" t="str">
        <f t="shared" ca="1" si="93"/>
        <v/>
      </c>
      <c r="DI35" s="412" t="str">
        <f t="shared" ca="1" si="94"/>
        <v/>
      </c>
      <c r="DJ35" s="413" t="str">
        <f t="shared" ca="1" si="95"/>
        <v/>
      </c>
      <c r="DK35" s="412" t="str">
        <f t="shared" ca="1" si="96"/>
        <v/>
      </c>
      <c r="DL35" s="413" t="str">
        <f t="shared" ca="1" si="97"/>
        <v/>
      </c>
      <c r="DN35" s="292"/>
      <c r="DO35" s="292"/>
      <c r="DP35" s="292"/>
      <c r="DQ35" s="292"/>
      <c r="DR35" s="292"/>
      <c r="DS35" s="292"/>
    </row>
    <row r="36" spans="1:123" s="278" customFormat="1" ht="15" customHeight="1" x14ac:dyDescent="0.3">
      <c r="A36" s="1181" t="str">
        <f ca="1">IF(ISERROR(MATCH(A35,event_dates,0)+MATCH(A35,OFFSET(event_dates,MATCH(A35,event_dates,0),0,500,1),0)),"",INDEX(events,MATCH(A35,event_dates,0)+MATCH(A35,OFFSET(event_dates,MATCH(A35,event_dates,0),0,500,1),0)))</f>
        <v/>
      </c>
      <c r="B36" s="1182"/>
      <c r="C36" s="1181" t="str">
        <f ca="1">IF(ISERROR(MATCH(C35,event_dates,0)+MATCH(C35,OFFSET(event_dates,MATCH(C35,event_dates,0),0,500,1),0)),"",INDEX(events,MATCH(C35,event_dates,0)+MATCH(C35,OFFSET(event_dates,MATCH(C35,event_dates,0),0,500,1),0)))</f>
        <v/>
      </c>
      <c r="D36" s="1182"/>
      <c r="E36" s="284"/>
      <c r="F36" s="283"/>
      <c r="G36" s="283"/>
      <c r="H36" s="283"/>
      <c r="I36" s="283"/>
      <c r="J36" s="283"/>
      <c r="K36" s="283"/>
      <c r="L36" s="283"/>
      <c r="M36" s="283"/>
      <c r="N36" s="285"/>
      <c r="P36" s="295" t="str">
        <f t="shared" ref="P36:P40" si="101">IF(DN107="","",DN107)</f>
        <v/>
      </c>
      <c r="Q36" s="295" t="str">
        <f t="shared" si="100"/>
        <v/>
      </c>
      <c r="R36" s="295" t="str">
        <f t="shared" si="100"/>
        <v/>
      </c>
      <c r="S36" s="296" t="str">
        <f t="shared" si="100"/>
        <v/>
      </c>
      <c r="T36" s="295" t="str">
        <f t="shared" si="100"/>
        <v/>
      </c>
      <c r="U36" s="295" t="str">
        <f t="shared" si="100"/>
        <v/>
      </c>
      <c r="V36" s="1158" t="s">
        <v>502</v>
      </c>
      <c r="W36" s="1159"/>
      <c r="X36" s="445">
        <f>IF(DP112="",0,DP112)</f>
        <v>0</v>
      </c>
      <c r="Y36"/>
      <c r="AB36" s="261"/>
      <c r="AC36" s="358" t="str">
        <f>IF('Data Entry'!H20="","",'Data Entry'!H20)</f>
        <v/>
      </c>
      <c r="AD36" s="356" t="str">
        <f>IF('Data Entry'!G20="","",'Data Entry'!G20)</f>
        <v/>
      </c>
      <c r="AE36" s="363" t="str">
        <f>IF('Data Entry'!J20="","",'Data Entry'!J20)</f>
        <v/>
      </c>
      <c r="AF36" s="402" t="str">
        <f>IF('Data Entry'!I20="","",'Data Entry'!I20)</f>
        <v/>
      </c>
      <c r="AG36" s="301"/>
      <c r="AH36"/>
      <c r="AI36" s="1153">
        <f>IF(A17="","",--TEXT(A17,"dd"))</f>
        <v>13</v>
      </c>
      <c r="AJ36" s="1154"/>
      <c r="AK36" s="1154"/>
      <c r="AL36" s="1155"/>
      <c r="AM36" s="1153">
        <f>IF(C17="","",--TEXT(C17,"dd"))</f>
        <v>14</v>
      </c>
      <c r="AN36" s="1154"/>
      <c r="AO36" s="1154"/>
      <c r="AP36" s="1155"/>
      <c r="AQ36" s="1153">
        <f>IF(E17="","",--TEXT(E17,"dd"))</f>
        <v>15</v>
      </c>
      <c r="AR36" s="1154"/>
      <c r="AS36" s="1154"/>
      <c r="AT36" s="1155"/>
      <c r="AU36" s="1153">
        <f>IF(G17="","",--TEXT(G17,"dd"))</f>
        <v>16</v>
      </c>
      <c r="AV36" s="1154"/>
      <c r="AW36" s="1154"/>
      <c r="AX36" s="1155"/>
      <c r="AY36" s="1153">
        <f>IF(I17="","",--TEXT(I17,"dd"))</f>
        <v>17</v>
      </c>
      <c r="AZ36" s="1154"/>
      <c r="BA36" s="1154"/>
      <c r="BB36" s="1155"/>
      <c r="BC36" s="1153">
        <f>IF(K17="","",--TEXT(K17,"dd"))</f>
        <v>18</v>
      </c>
      <c r="BD36" s="1154"/>
      <c r="BE36" s="1154"/>
      <c r="BF36" s="1155"/>
      <c r="BG36" s="1153">
        <f>IF(M17="","",--TEXT(M17,"dd"))</f>
        <v>19</v>
      </c>
      <c r="BH36" s="1154"/>
      <c r="BI36" s="1154"/>
      <c r="BJ36" s="1155"/>
      <c r="BL36" s="412" t="str">
        <f ca="1">IF(OR(BM36="",BM36=0),"",MAX(BL$5:BL35)+1)</f>
        <v/>
      </c>
      <c r="BM36" s="316" t="str">
        <f ca="1">IFERROR(INDEX($AJ$6:$AJ$17, ROWS(BM$4:$BM34)), IFERROR(INDEX($AN$6:$AN$17, ROWS(BM$4:$BM34)-ROWS($AJ$6:$AJ$17)), IFERROR(INDEX($AR$6:$AR$17, ROWS(BM$4:$BM34)-ROWS($AJ$6:$AJ$17)-ROWS($AN$6:$AN$17)),IFERROR(INDEX($AV$6:$AV$17, ROWS(BM$4:$BM34)-ROWS($AJ$6:$AJ$17)-ROWS($AN$6:$AN$17)-ROWS($AR$6:$AR$17)),IFERROR(INDEX($AZ$6:$AZ$17, ROWS(BM$4:$BM34)-ROWS($AJ$6:$AJ$17)-ROWS($AN$6:$AN$17)-ROWS($AR$6:$AR$17)-ROWS($AV$6:$AV$17)),IFERROR(INDEX($BD$6:$BD$17, ROWS(BM$4:$BM34)-ROWS($AJ$6:$AJ$17)-ROWS($AN$6:$AN$17)-ROWS($AR$6:$AR$17)-ROWS($AV$6:$AV$17)-ROWS($AZ$6:$AZ$17)),IFERROR(INDEX($BH$6:$BH$17, ROWS(BM$4:$BM34)-ROWS($AJ$6:$AJ$17)-ROWS($AN$6:$AN$17)-ROWS($AR$6:$AR$17)-ROWS($AV$6:$AV$17)-ROWS($AZ$6:$AZ$17)-ROWS($BD$6:$BD$17)), "")))))))</f>
        <v/>
      </c>
      <c r="BN36" s="316" t="str">
        <f t="shared" ca="1" si="30"/>
        <v/>
      </c>
      <c r="BO36" s="316" t="str">
        <f ca="1">IF(OR(BP36="",BP36=0),"",MAX(BO$5:BO35)+1)</f>
        <v/>
      </c>
      <c r="BP36" s="316" t="str">
        <f ca="1">IFERROR(INDEX($AK$6:$AK$17, ROWS($BP$4:BP34)), IFERROR(INDEX($AO$6:$AO$17, ROWS($BP$4:BP34)-ROWS($AK$6:$AK$17)), IFERROR(INDEX($AS$6:$AS$17, ROWS($BP$4:BP34)-ROWS($AK$6:$AK$17)-ROWS($AO$6:$AO$17)),IFERROR(INDEX($AW$6:$AW$17, ROWS($BP$4:BP34)-ROWS($AK$6:$AK$17)-ROWS($AO$6:$AO$17)-ROWS($AS$6:$AS$17)),IFERROR(INDEX($BA$6:$BA$17, ROWS($BP$4:BP34)-ROWS($AK$6:$AK$17)-ROWS($AO$6:$AO$17)-ROWS($AS$6:$AS$17)-ROWS($AW$6:$AW$17)),IFERROR(INDEX($BE$6:$BE$17, ROWS($BP$4:BP34)-ROWS($AK$6:$AK$17)-ROWS($AO$6:$AO$17)-ROWS($AS$6:$AS$17)-ROWS($AW$6:$AW$17)-ROWS($BA$6:$BA$17)),IFERROR(INDEX($BI$6:$BI$17, ROWS($BP$4:BP34)-ROWS($AK$6:$AK$17)-ROWS($AO$6:$AO$17)-ROWS($AS$6:$AS$17)-ROWS($AW$6:$AW$17)-ROWS($BA$6:$BA$17)-ROWS($BE$6:$BE$17)), "")))))))</f>
        <v/>
      </c>
      <c r="BQ36" s="316" t="str">
        <f t="shared" ca="1" si="31"/>
        <v/>
      </c>
      <c r="BR36" s="413" t="str">
        <f t="shared" ca="1" si="32"/>
        <v/>
      </c>
      <c r="BS36" s="412" t="str">
        <f ca="1">IF(OR(BT36="",BT36=0),"",MAX(BS$5:BS35)+1)</f>
        <v/>
      </c>
      <c r="BT36" s="316" t="str">
        <f ca="1">IFERROR(INDEX($AJ$22:$AJ$33, ROWS($BT$4:BT34)), IFERROR(INDEX($AN$22:$AN$33, ROWS($BT$4:BT34)-ROWS($AJ$22:$AJ$33)), IFERROR(INDEX($AR$22:$AR$33, ROWS($BT$4:BT34)-ROWS($AJ$22:$AJ$33)-ROWS($AN$22:$AN$33)),IFERROR(INDEX($AV$22:$AV$33, ROWS($BT$4:BT34)-ROWS($AJ$22:$AJ$33)-ROWS($AN$22:$AN$33)-ROWS($AR$22:$AR$33)),IFERROR(INDEX($AZ$22:$AZ$33, ROWS($BT$4:BT34)-ROWS($AJ$22:$AJ$33)-ROWS($AN$22:$AN$33)-ROWS($AR$22:$AR$33)-ROWS($AV$22:$AV$33)),IFERROR(INDEX($BD$22:$BD$33, ROWS($BT$4:BT34)-ROWS($AJ$22:$AJ$33)-ROWS($AN$22:$AN$33)-ROWS($AR$22:$AR$33)-ROWS($AV$22:$AV$33)-ROWS($AZ$22:$AZ$33)),IFERROR(INDEX($BH$22:$BH$33, ROWS($BT$4:BT34)-ROWS($AJ$22:$AJ$33)-ROWS($AN$22:$AN$33)-ROWS($AR$22:$AR$33)-ROWS($AV$22:$AV$33)-ROWS($AZ$22:$AZ$33)-ROWS($BD$22:$BD$33)), "")))))))</f>
        <v/>
      </c>
      <c r="BU36" s="316" t="str">
        <f t="shared" ca="1" si="33"/>
        <v/>
      </c>
      <c r="BV36" s="316" t="str">
        <f ca="1">IF(OR(BW36="",BW36=0),"",MAX(BV$5:BV35)+1)</f>
        <v/>
      </c>
      <c r="BW36" s="316" t="str">
        <f ca="1">IFERROR(INDEX($AK$22:$AK$33, ROWS($BW$4:BW34)), IFERROR(INDEX($AO$22:$AO$33, ROWS($BW$4:BW34)-ROWS($AK$22:$AK$33)), IFERROR(INDEX($AS$22:$AS$33, ROWS($BW$4:BW34)-ROWS($AK$22:$AK$33)-ROWS($AO$22:$AO$33)),IFERROR(INDEX($AW$22:$AW$33, ROWS($BW$4:BW34)-ROWS($AK$22:$AK$33)-ROWS($AO$22:$AO$33)-ROWS($AS$22:$AS$33)),IFERROR(INDEX($BA$22:$BA$33, ROWS($BW$4:BW34)-ROWS($AK$22:$AK$33)-ROWS($AO$22:$AO$33)-ROWS($AS$22:$AS$33)-ROWS($AW$22:$AW$33)),IFERROR(INDEX($BE$22:$BE$33, ROWS($BW$4:BW34)-ROWS($AK$22:$AK$33)-ROWS($AO$22:$AO$33)-ROWS($AS$22:$AS$33)-ROWS($AW$22:$AW$33)-ROWS($BA$22:$BA$33)),IFERROR(INDEX($BI$22:$BI$33, ROWS($BW$4:BW34)-ROWS($AK$22:$AK$33)-ROWS($AO$22:$AO$33)-ROWS($AS$22:$AS$33)-ROWS($AW$22:$AW$33)-ROWS($BA$22:$BA$33)-ROWS($BE$22:$BE$33)), "")))))))</f>
        <v/>
      </c>
      <c r="BX36" s="316" t="str">
        <f t="shared" ca="1" si="34"/>
        <v/>
      </c>
      <c r="BY36" s="413" t="str">
        <f t="shared" ca="1" si="35"/>
        <v/>
      </c>
      <c r="BZ36" s="412" t="str">
        <f ca="1">IF(OR(CA36="",CA36=0),"",MAX(BZ$5:BZ35)+1)</f>
        <v/>
      </c>
      <c r="CA36" s="316" t="str">
        <f ca="1">IFERROR(INDEX($AJ$38:$AJ$49, ROWS($CA$4:CA34)), IFERROR(INDEX($AN$38:$AN$49, ROWS($CA$4:CA34)-ROWS($AJ$38:$AJ$49)), IFERROR(INDEX($AR$38:$AR$49, ROWS($CA$4:CA34)-ROWS($AJ$38:$AJ$49)-ROWS($AN$38:$AN$49)),IFERROR(INDEX($AV$38:$AV$49, ROWS($CA$4:CA34)-ROWS($AJ$38:$AJ$49)-ROWS($AN$38:$AN$49)-ROWS($AR$38:$AR$49)),IFERROR(INDEX($AZ$38:$AZ$49, ROWS($CA$4:CA34)-ROWS($AJ$38:$AJ$49)-ROWS($AN$38:$AN$49)-ROWS($AR$38:$AR$49)-ROWS($AV$38:$AV$49)),IFERROR(INDEX($BD$38:$BD$49, ROWS($CA$4:CA34)-ROWS($AJ$38:$AJ$49)-ROWS($AN$38:$AN$49)-ROWS($AR$38:$AR$49)-ROWS($AV$38:$AV$49)-ROWS($AZ$38:$AZ$49)),IFERROR(INDEX($BH$38:$BH$49, ROWS($CA$4:CA34)-ROWS($AJ$38:$AJ$49)-ROWS($AN$38:$AN$49)-ROWS($AR$38:$AR$49)-ROWS($AV$38:$AV$49)-ROWS($AZ$38:$AZ$49)-ROWS($BD$38:$BD$49)), "")))))))</f>
        <v/>
      </c>
      <c r="CB36" s="316" t="str">
        <f t="shared" ca="1" si="36"/>
        <v/>
      </c>
      <c r="CC36" s="316" t="str">
        <f ca="1">IF(OR(CD36="",CD36=0),"",MAX(CC$5:CC35)+1)</f>
        <v/>
      </c>
      <c r="CD36" s="316" t="str">
        <f ca="1">IFERROR(INDEX($AK$38:$AK$49, ROWS($CD$4:CD34)), IFERROR(INDEX($AO$38:$AO$49, ROWS($CD$4:CD34)-ROWS($AK$38:$AK$49)), IFERROR(INDEX($AS$38:$AS$49, ROWS($CD$4:CD34)-ROWS($AK$38:$AK$49)-ROWS($AO$38:$AO$49)),IFERROR(INDEX($AW$38:$AW$49, ROWS($CD$4:CD34)-ROWS($AK$38:$AK$49)-ROWS($AO$38:$AO$49)-ROWS($AS$38:$AS$49)),IFERROR(INDEX($BA$38:$BA$49, ROWS($CD$4:CD34)-ROWS($AK$38:$AK$49)-ROWS($AO$38:$AO$49)-ROWS($AS$38:$AS$49)-ROWS($AW$38:$AW$49)),IFERROR(INDEX($BE$38:$BE$49, ROWS($CD$4:CD34)-ROWS($AK$38:$AK$49)-ROWS($AO$38:$AO$49)-ROWS($AS$38:$AS$49)-ROWS($AW$38:$AW$49)-ROWS($BA$38:$BA$49)),IFERROR(INDEX($BI$38:$BI$49, ROWS($CD$4:CD34)-ROWS($AK$38:$AK$49)-ROWS($AO$38:$AO$49)-ROWS($AS$38:$AS$49)-ROWS($AW$38:$AW$49)-ROWS($BA$38:$BA$49)-ROWS($BE$38:$BE$49)), "")))))))</f>
        <v/>
      </c>
      <c r="CE36" s="316" t="str">
        <f t="shared" ca="1" si="37"/>
        <v/>
      </c>
      <c r="CF36" s="413" t="str">
        <f t="shared" ca="1" si="38"/>
        <v/>
      </c>
      <c r="CG36" s="412" t="str">
        <f ca="1">IF(OR(CH36="",CH36=0),"",MAX(CG$5:CG35)+1)</f>
        <v/>
      </c>
      <c r="CH36" s="316" t="str">
        <f ca="1">IFERROR(INDEX($AJ$54:$AJ$65, ROWS($CH$4:CH34)), IFERROR(INDEX($AN$54:$AN$65, ROWS($CH$4:CH34)-ROWS($AJ$54:$AJ$65)), IFERROR(INDEX($AR$54:$AR$65, ROWS($CH$4:CH34)-ROWS($AJ$54:$AJ$65)-ROWS($AN$54:$AN$65)),IFERROR(INDEX($AV$54:$AV$65, ROWS($CH$4:CH34)-ROWS($AJ$54:$AJ$65)-ROWS($AN$54:$AN$65)-ROWS($AR$54:$AR$65)),IFERROR(INDEX($AZ$54:$AZ$65, ROWS($CH$4:CH34)-ROWS($AJ$54:$AJ$65)-ROWS($AN$54:$AN$65)-ROWS($AR$54:$AR$65)-ROWS($AV$54:$AV$65)),IFERROR(INDEX($BD$54:$BD$65, ROWS($CH$4:CH34)-ROWS($AJ$54:$AJ$65)-ROWS($AN$54:$AN$65)-ROWS($AR$54:$AR$65)-ROWS($AV$54:$AV$65)-ROWS($AZ$54:$AZ$65)),IFERROR(INDEX($BH$54:$BH$65, ROWS($CH$4:CH34)-ROWS($AJ$54:$AJ$65)-ROWS($AN$54:$AN$65)-ROWS($AR$54:$AR$65)-ROWS($AV$54:$AV$65)-ROWS($AZ$54:$AZ$65)-ROWS($BD$54:$BD$65)), "")))))))</f>
        <v/>
      </c>
      <c r="CI36" s="316" t="str">
        <f t="shared" ca="1" si="39"/>
        <v/>
      </c>
      <c r="CJ36" s="316" t="str">
        <f ca="1">IF(OR(CK36="",CK36=0),"",MAX(CJ$5:CJ35)+1)</f>
        <v/>
      </c>
      <c r="CK36" s="316" t="str">
        <f ca="1">IFERROR(INDEX($AK$54:$AK$65, ROWS($CK$4:CK34)), IFERROR(INDEX($AO$54:$AO$65, ROWS($CK$4:CK34)-ROWS($AK$54:$AK$65)), IFERROR(INDEX($AS$54:$AS$65, ROWS($CK$4:CK34)-ROWS($AK$54:$AK$65)-ROWS($AO$54:$AO$65)),IFERROR(INDEX($AW$54:$AW$65, ROWS($CK$4:CK34)-ROWS($AK$54:$AK$65)-ROWS($AO$54:$AO$65)-ROWS($AS$54:$AS$65)),IFERROR(INDEX($BA$54:$BA$65, ROWS($CK$4:CK34)-ROWS($AK$54:$AK$65)-ROWS($AO$54:$AO$65)-ROWS($AS$54:$AS$65)-ROWS($AW$54:$AW$65)),IFERROR(INDEX($BE$54:$BE$65, ROWS($CK$4:CK34)-ROWS($AK$54:$AK$65)-ROWS($AO$54:$AO$65)-ROWS($AS$54:$AS$65)-ROWS($AW$54:$AW$65)-ROWS($BA$54:$BA$65)),IFERROR(INDEX($BI$54:$BI$65, ROWS($CK$4:CK34)-ROWS($AK$54:$AK$65)-ROWS($AO$54:$AO$65)-ROWS($AS$54:$AS$65)-ROWS($AW$54:$AW$65)-ROWS($BA$54:$BA$65)-ROWS($BE$54:$BE$65)), "")))))))</f>
        <v/>
      </c>
      <c r="CL36" s="316" t="str">
        <f t="shared" ca="1" si="40"/>
        <v/>
      </c>
      <c r="CM36" s="413" t="str">
        <f t="shared" ca="1" si="41"/>
        <v/>
      </c>
      <c r="CN36" s="412" t="str">
        <f ca="1">IF(OR(CO36="",CO36=0),"",MAX(CN$5:CN35)+1)</f>
        <v/>
      </c>
      <c r="CO36" s="316" t="str">
        <f ca="1">IFERROR(INDEX($AJ$70:$AJ$81, ROWS($CO$4:CO34)), IFERROR(INDEX($AN$70:$AN$81, ROWS($CO$4:CO34)-ROWS($AJ$70:$AJ$81)), IFERROR(INDEX($AR$70:$AR$81, ROWS($CO$4:CO34)-ROWS($AJ$70:$AJ$81)-ROWS($AN$70:$AN$81)),IFERROR(INDEX($AV$70:$AV$81, ROWS($CO$4:CO34)-ROWS($AJ$70:$AJ$81)-ROWS($AN$70:$AN$81)-ROWS($AR$70:$AR$81)),IFERROR(INDEX($AZ$70:$AZ$81, ROWS($CO$4:CO34)-ROWS($AJ$70:$AJ$81)-ROWS($AN$70:$AN$81)-ROWS($AR$70:$AR$81)-ROWS($AV$70:$AV$81)),IFERROR(INDEX($BD$70:$BD$81, ROWS($CO$4:CO34)-ROWS($AJ$70:$AJ$81)-ROWS($AN$70:$AN$81)-ROWS($AR$70:$AR$81)-ROWS($AV$70:$AV$81)-ROWS($AZ$70:$AZ$81)),IFERROR(INDEX($BH$70:$BH$81, ROWS($CO$4:CO34)-ROWS($AJ$70:$AJ$81)-ROWS($AN$70:$AN$81)-ROWS($AR$70:$AR$81)-ROWS($AV$70:$AV$81)-ROWS($AZ$70:$AZ$81)-ROWS($BD$70:$BD$81)), "")))))))</f>
        <v/>
      </c>
      <c r="CP36" s="316" t="str">
        <f t="shared" ca="1" si="42"/>
        <v/>
      </c>
      <c r="CQ36" s="316" t="str">
        <f ca="1">IF(OR(CR36="",CR36=0),"",MAX(CQ$5:CQ35)+1)</f>
        <v/>
      </c>
      <c r="CR36" s="316" t="str">
        <f ca="1">IFERROR(INDEX($AK$70:$AK$81, ROWS($CR$4:CR34)), IFERROR(INDEX($AO$70:$AO$81, ROWS($CR$4:CR34)-ROWS($AK$70:$AK$81)), IFERROR(INDEX($AS$70:$AS$81, ROWS($CR$4:CR34)-ROWS($AK$70:$AK$81)-ROWS($AO$70:$AO$81)),IFERROR(INDEX($AW$70:$AW$81, ROWS($CR$4:CR34)-ROWS($AK$70:$AK$81)-ROWS($AO$70:$AO$81)-ROWS($AS$70:$AS$81)),IFERROR(INDEX($BA$70:$BA$81, ROWS($CR$4:CR34)-ROWS($AK$70:$AK$81)-ROWS($AO$70:$AO$81)-ROWS($AS$70:$AS$81)-ROWS($AW$70:$AW$81)),IFERROR(INDEX($BE$70:$BE$81, ROWS($CR$4:CR34)-ROWS($AK$70:$AK$81)-ROWS($AO$70:$AO$81)-ROWS($AS$70:$AS$81)-ROWS($AW$70:$AW$81)-ROWS($BA$70:$BA$81)),IFERROR(INDEX($BI$70:$BI$81, ROWS($CR$4:CR34)-ROWS($AK$70:$AK$81)-ROWS($AO$70:$AO$81)-ROWS($AS$70:$AS$81)-ROWS($AW$70:$AW$81)-ROWS($BA$70:$BA$81)-ROWS($BE$70:$BE$81)), "")))))))</f>
        <v/>
      </c>
      <c r="CS36" s="316" t="str">
        <f t="shared" ca="1" si="43"/>
        <v/>
      </c>
      <c r="CT36" s="413" t="str">
        <f t="shared" ca="1" si="44"/>
        <v/>
      </c>
      <c r="CU36" s="412" t="str">
        <f>IF(OR(CV36="",CV36=0),"",MAX(CU$5:CU35)+1)</f>
        <v/>
      </c>
      <c r="CV36" s="316" t="str">
        <f>IFERROR(INDEX($AJ$86:$AJ$97, ROWS($CV$4:CV34)), IFERROR(INDEX($AN$86:$AN$97, ROWS($CV$4:CV34)-ROWS($AJ$86:$AJ$97)), ""))</f>
        <v/>
      </c>
      <c r="CW36" s="316" t="str">
        <f t="shared" si="45"/>
        <v/>
      </c>
      <c r="CX36" s="316" t="str">
        <f>IF(OR(CY36="",CY36=0),"",MAX(CX$5:CX35)+1)</f>
        <v/>
      </c>
      <c r="CY36" s="316" t="str">
        <f>IFERROR(INDEX($AK$86:$AK$97, ROWS($CY$4:CY34)), IFERROR(INDEX($AO$86:$AO$97, ROWS($CY$4:CY34)-ROWS($AK$86:$AK$97)), ""))</f>
        <v/>
      </c>
      <c r="CZ36" s="316" t="str">
        <f t="shared" si="46"/>
        <v/>
      </c>
      <c r="DA36" s="413" t="str">
        <f t="shared" si="47"/>
        <v/>
      </c>
      <c r="DC36" s="438" t="str">
        <f ca="1">IF(OR(DD36="",DD36=0),"",MAX(DC$25:DC35)+1)</f>
        <v/>
      </c>
      <c r="DD36" s="434" t="str">
        <f t="shared" ca="1" si="90"/>
        <v/>
      </c>
      <c r="DE36" s="413" t="str">
        <f t="shared" ca="1" si="91"/>
        <v/>
      </c>
      <c r="DF36" s="431" t="str">
        <f ca="1">IF(OR(DG36="",DG36=0),"",MAX(DF$25:DF35)+1)</f>
        <v/>
      </c>
      <c r="DG36" s="412" t="str">
        <f t="shared" ca="1" si="92"/>
        <v/>
      </c>
      <c r="DH36" s="413" t="str">
        <f t="shared" ca="1" si="93"/>
        <v/>
      </c>
      <c r="DI36" s="412" t="str">
        <f t="shared" ca="1" si="94"/>
        <v/>
      </c>
      <c r="DJ36" s="413" t="str">
        <f t="shared" ca="1" si="95"/>
        <v/>
      </c>
      <c r="DK36" s="412" t="str">
        <f t="shared" ca="1" si="96"/>
        <v/>
      </c>
      <c r="DL36" s="413" t="str">
        <f t="shared" ca="1" si="97"/>
        <v/>
      </c>
      <c r="DN36" s="259"/>
      <c r="DO36" s="259"/>
      <c r="DP36" s="259"/>
      <c r="DQ36" s="259"/>
      <c r="DR36" s="259"/>
      <c r="DS36" s="259"/>
    </row>
    <row r="37" spans="1:123" s="278" customFormat="1" ht="15" customHeight="1" thickBot="1" x14ac:dyDescent="0.35">
      <c r="A37" s="1183"/>
      <c r="B37" s="1182"/>
      <c r="C37" s="1183"/>
      <c r="D37" s="1182"/>
      <c r="E37" s="284"/>
      <c r="F37" s="283"/>
      <c r="G37" s="283"/>
      <c r="H37" s="283"/>
      <c r="I37" s="283"/>
      <c r="J37" s="283"/>
      <c r="K37" s="283"/>
      <c r="L37" s="283"/>
      <c r="M37" s="283"/>
      <c r="N37" s="285"/>
      <c r="P37" s="295" t="str">
        <f t="shared" si="101"/>
        <v/>
      </c>
      <c r="Q37" s="295" t="str">
        <f t="shared" si="100"/>
        <v/>
      </c>
      <c r="R37" s="295" t="str">
        <f t="shared" si="100"/>
        <v/>
      </c>
      <c r="S37" s="296" t="str">
        <f t="shared" si="100"/>
        <v/>
      </c>
      <c r="T37" s="295" t="str">
        <f t="shared" si="100"/>
        <v/>
      </c>
      <c r="U37" s="295" t="str">
        <f t="shared" si="100"/>
        <v/>
      </c>
      <c r="V37" s="1158" t="s">
        <v>507</v>
      </c>
      <c r="W37" s="1159"/>
      <c r="X37" s="445">
        <f>IF(DS112="",0,DS112)</f>
        <v>0</v>
      </c>
      <c r="Y37"/>
      <c r="AB37" s="261"/>
      <c r="AC37" s="358" t="str">
        <f>IF('Data Entry'!H21="","",'Data Entry'!H21)</f>
        <v/>
      </c>
      <c r="AD37" s="356" t="str">
        <f>IF('Data Entry'!G21="","",'Data Entry'!G21)</f>
        <v/>
      </c>
      <c r="AE37" s="363" t="str">
        <f>IF('Data Entry'!J21="","",'Data Entry'!J21)</f>
        <v/>
      </c>
      <c r="AF37" s="402" t="str">
        <f>IF('Data Entry'!I21="","",'Data Entry'!I21)</f>
        <v/>
      </c>
      <c r="AG37" s="301"/>
      <c r="AH37"/>
      <c r="AI37" s="312"/>
      <c r="AJ37" s="313" t="s">
        <v>483</v>
      </c>
      <c r="AK37" s="313" t="s">
        <v>13</v>
      </c>
      <c r="AL37" s="314" t="s">
        <v>11</v>
      </c>
      <c r="AM37" s="312"/>
      <c r="AN37" s="313" t="s">
        <v>483</v>
      </c>
      <c r="AO37" s="313" t="s">
        <v>13</v>
      </c>
      <c r="AP37" s="314" t="s">
        <v>11</v>
      </c>
      <c r="AQ37" s="312"/>
      <c r="AR37" s="313" t="s">
        <v>483</v>
      </c>
      <c r="AS37" s="313" t="s">
        <v>13</v>
      </c>
      <c r="AT37" s="314" t="s">
        <v>11</v>
      </c>
      <c r="AU37" s="312"/>
      <c r="AV37" s="313" t="s">
        <v>483</v>
      </c>
      <c r="AW37" s="313" t="s">
        <v>13</v>
      </c>
      <c r="AX37" s="314" t="s">
        <v>11</v>
      </c>
      <c r="AY37" s="312"/>
      <c r="AZ37" s="313" t="s">
        <v>483</v>
      </c>
      <c r="BA37" s="313" t="s">
        <v>13</v>
      </c>
      <c r="BB37" s="314" t="s">
        <v>11</v>
      </c>
      <c r="BC37" s="312"/>
      <c r="BD37" s="313" t="s">
        <v>483</v>
      </c>
      <c r="BE37" s="313" t="s">
        <v>13</v>
      </c>
      <c r="BF37" s="314" t="s">
        <v>11</v>
      </c>
      <c r="BG37" s="312"/>
      <c r="BH37" s="313" t="s">
        <v>483</v>
      </c>
      <c r="BI37" s="313" t="s">
        <v>13</v>
      </c>
      <c r="BJ37" s="314" t="s">
        <v>11</v>
      </c>
      <c r="BL37" s="412" t="str">
        <f ca="1">IF(OR(BM37="",BM37=0),"",MAX(BL$5:BL36)+1)</f>
        <v/>
      </c>
      <c r="BM37" s="316" t="str">
        <f ca="1">IFERROR(INDEX($AJ$6:$AJ$17, ROWS(BM$4:$BM35)), IFERROR(INDEX($AN$6:$AN$17, ROWS(BM$4:$BM35)-ROWS($AJ$6:$AJ$17)), IFERROR(INDEX($AR$6:$AR$17, ROWS(BM$4:$BM35)-ROWS($AJ$6:$AJ$17)-ROWS($AN$6:$AN$17)),IFERROR(INDEX($AV$6:$AV$17, ROWS(BM$4:$BM35)-ROWS($AJ$6:$AJ$17)-ROWS($AN$6:$AN$17)-ROWS($AR$6:$AR$17)),IFERROR(INDEX($AZ$6:$AZ$17, ROWS(BM$4:$BM35)-ROWS($AJ$6:$AJ$17)-ROWS($AN$6:$AN$17)-ROWS($AR$6:$AR$17)-ROWS($AV$6:$AV$17)),IFERROR(INDEX($BD$6:$BD$17, ROWS(BM$4:$BM35)-ROWS($AJ$6:$AJ$17)-ROWS($AN$6:$AN$17)-ROWS($AR$6:$AR$17)-ROWS($AV$6:$AV$17)-ROWS($AZ$6:$AZ$17)),IFERROR(INDEX($BH$6:$BH$17, ROWS(BM$4:$BM35)-ROWS($AJ$6:$AJ$17)-ROWS($AN$6:$AN$17)-ROWS($AR$6:$AR$17)-ROWS($AV$6:$AV$17)-ROWS($AZ$6:$AZ$17)-ROWS($BD$6:$BD$17)), "")))))))</f>
        <v/>
      </c>
      <c r="BN37" s="316" t="str">
        <f t="shared" ca="1" si="30"/>
        <v/>
      </c>
      <c r="BO37" s="316" t="str">
        <f ca="1">IF(OR(BP37="",BP37=0),"",MAX(BO$5:BO36)+1)</f>
        <v/>
      </c>
      <c r="BP37" s="316" t="str">
        <f ca="1">IFERROR(INDEX($AK$6:$AK$17, ROWS($BP$4:BP35)), IFERROR(INDEX($AO$6:$AO$17, ROWS($BP$4:BP35)-ROWS($AK$6:$AK$17)), IFERROR(INDEX($AS$6:$AS$17, ROWS($BP$4:BP35)-ROWS($AK$6:$AK$17)-ROWS($AO$6:$AO$17)),IFERROR(INDEX($AW$6:$AW$17, ROWS($BP$4:BP35)-ROWS($AK$6:$AK$17)-ROWS($AO$6:$AO$17)-ROWS($AS$6:$AS$17)),IFERROR(INDEX($BA$6:$BA$17, ROWS($BP$4:BP35)-ROWS($AK$6:$AK$17)-ROWS($AO$6:$AO$17)-ROWS($AS$6:$AS$17)-ROWS($AW$6:$AW$17)),IFERROR(INDEX($BE$6:$BE$17, ROWS($BP$4:BP35)-ROWS($AK$6:$AK$17)-ROWS($AO$6:$AO$17)-ROWS($AS$6:$AS$17)-ROWS($AW$6:$AW$17)-ROWS($BA$6:$BA$17)),IFERROR(INDEX($BI$6:$BI$17, ROWS($BP$4:BP35)-ROWS($AK$6:$AK$17)-ROWS($AO$6:$AO$17)-ROWS($AS$6:$AS$17)-ROWS($AW$6:$AW$17)-ROWS($BA$6:$BA$17)-ROWS($BE$6:$BE$17)), "")))))))</f>
        <v/>
      </c>
      <c r="BQ37" s="316" t="str">
        <f t="shared" ca="1" si="31"/>
        <v/>
      </c>
      <c r="BR37" s="413" t="str">
        <f t="shared" ca="1" si="32"/>
        <v/>
      </c>
      <c r="BS37" s="412" t="str">
        <f ca="1">IF(OR(BT37="",BT37=0),"",MAX(BS$5:BS36)+1)</f>
        <v/>
      </c>
      <c r="BT37" s="316" t="str">
        <f ca="1">IFERROR(INDEX($AJ$22:$AJ$33, ROWS($BT$4:BT35)), IFERROR(INDEX($AN$22:$AN$33, ROWS($BT$4:BT35)-ROWS($AJ$22:$AJ$33)), IFERROR(INDEX($AR$22:$AR$33, ROWS($BT$4:BT35)-ROWS($AJ$22:$AJ$33)-ROWS($AN$22:$AN$33)),IFERROR(INDEX($AV$22:$AV$33, ROWS($BT$4:BT35)-ROWS($AJ$22:$AJ$33)-ROWS($AN$22:$AN$33)-ROWS($AR$22:$AR$33)),IFERROR(INDEX($AZ$22:$AZ$33, ROWS($BT$4:BT35)-ROWS($AJ$22:$AJ$33)-ROWS($AN$22:$AN$33)-ROWS($AR$22:$AR$33)-ROWS($AV$22:$AV$33)),IFERROR(INDEX($BD$22:$BD$33, ROWS($BT$4:BT35)-ROWS($AJ$22:$AJ$33)-ROWS($AN$22:$AN$33)-ROWS($AR$22:$AR$33)-ROWS($AV$22:$AV$33)-ROWS($AZ$22:$AZ$33)),IFERROR(INDEX($BH$22:$BH$33, ROWS($BT$4:BT35)-ROWS($AJ$22:$AJ$33)-ROWS($AN$22:$AN$33)-ROWS($AR$22:$AR$33)-ROWS($AV$22:$AV$33)-ROWS($AZ$22:$AZ$33)-ROWS($BD$22:$BD$33)), "")))))))</f>
        <v/>
      </c>
      <c r="BU37" s="316" t="str">
        <f t="shared" ca="1" si="33"/>
        <v/>
      </c>
      <c r="BV37" s="316" t="str">
        <f ca="1">IF(OR(BW37="",BW37=0),"",MAX(BV$5:BV36)+1)</f>
        <v/>
      </c>
      <c r="BW37" s="316" t="str">
        <f ca="1">IFERROR(INDEX($AK$22:$AK$33, ROWS($BW$4:BW35)), IFERROR(INDEX($AO$22:$AO$33, ROWS($BW$4:BW35)-ROWS($AK$22:$AK$33)), IFERROR(INDEX($AS$22:$AS$33, ROWS($BW$4:BW35)-ROWS($AK$22:$AK$33)-ROWS($AO$22:$AO$33)),IFERROR(INDEX($AW$22:$AW$33, ROWS($BW$4:BW35)-ROWS($AK$22:$AK$33)-ROWS($AO$22:$AO$33)-ROWS($AS$22:$AS$33)),IFERROR(INDEX($BA$22:$BA$33, ROWS($BW$4:BW35)-ROWS($AK$22:$AK$33)-ROWS($AO$22:$AO$33)-ROWS($AS$22:$AS$33)-ROWS($AW$22:$AW$33)),IFERROR(INDEX($BE$22:$BE$33, ROWS($BW$4:BW35)-ROWS($AK$22:$AK$33)-ROWS($AO$22:$AO$33)-ROWS($AS$22:$AS$33)-ROWS($AW$22:$AW$33)-ROWS($BA$22:$BA$33)),IFERROR(INDEX($BI$22:$BI$33, ROWS($BW$4:BW35)-ROWS($AK$22:$AK$33)-ROWS($AO$22:$AO$33)-ROWS($AS$22:$AS$33)-ROWS($AW$22:$AW$33)-ROWS($BA$22:$BA$33)-ROWS($BE$22:$BE$33)), "")))))))</f>
        <v/>
      </c>
      <c r="BX37" s="316" t="str">
        <f t="shared" ca="1" si="34"/>
        <v/>
      </c>
      <c r="BY37" s="413" t="str">
        <f t="shared" ca="1" si="35"/>
        <v/>
      </c>
      <c r="BZ37" s="412" t="str">
        <f ca="1">IF(OR(CA37="",CA37=0),"",MAX(BZ$5:BZ36)+1)</f>
        <v/>
      </c>
      <c r="CA37" s="316" t="str">
        <f ca="1">IFERROR(INDEX($AJ$38:$AJ$49, ROWS($CA$4:CA35)), IFERROR(INDEX($AN$38:$AN$49, ROWS($CA$4:CA35)-ROWS($AJ$38:$AJ$49)), IFERROR(INDEX($AR$38:$AR$49, ROWS($CA$4:CA35)-ROWS($AJ$38:$AJ$49)-ROWS($AN$38:$AN$49)),IFERROR(INDEX($AV$38:$AV$49, ROWS($CA$4:CA35)-ROWS($AJ$38:$AJ$49)-ROWS($AN$38:$AN$49)-ROWS($AR$38:$AR$49)),IFERROR(INDEX($AZ$38:$AZ$49, ROWS($CA$4:CA35)-ROWS($AJ$38:$AJ$49)-ROWS($AN$38:$AN$49)-ROWS($AR$38:$AR$49)-ROWS($AV$38:$AV$49)),IFERROR(INDEX($BD$38:$BD$49, ROWS($CA$4:CA35)-ROWS($AJ$38:$AJ$49)-ROWS($AN$38:$AN$49)-ROWS($AR$38:$AR$49)-ROWS($AV$38:$AV$49)-ROWS($AZ$38:$AZ$49)),IFERROR(INDEX($BH$38:$BH$49, ROWS($CA$4:CA35)-ROWS($AJ$38:$AJ$49)-ROWS($AN$38:$AN$49)-ROWS($AR$38:$AR$49)-ROWS($AV$38:$AV$49)-ROWS($AZ$38:$AZ$49)-ROWS($BD$38:$BD$49)), "")))))))</f>
        <v/>
      </c>
      <c r="CB37" s="316" t="str">
        <f t="shared" ca="1" si="36"/>
        <v/>
      </c>
      <c r="CC37" s="316" t="str">
        <f ca="1">IF(OR(CD37="",CD37=0),"",MAX(CC$5:CC36)+1)</f>
        <v/>
      </c>
      <c r="CD37" s="316" t="str">
        <f ca="1">IFERROR(INDEX($AK$38:$AK$49, ROWS($CD$4:CD35)), IFERROR(INDEX($AO$38:$AO$49, ROWS($CD$4:CD35)-ROWS($AK$38:$AK$49)), IFERROR(INDEX($AS$38:$AS$49, ROWS($CD$4:CD35)-ROWS($AK$38:$AK$49)-ROWS($AO$38:$AO$49)),IFERROR(INDEX($AW$38:$AW$49, ROWS($CD$4:CD35)-ROWS($AK$38:$AK$49)-ROWS($AO$38:$AO$49)-ROWS($AS$38:$AS$49)),IFERROR(INDEX($BA$38:$BA$49, ROWS($CD$4:CD35)-ROWS($AK$38:$AK$49)-ROWS($AO$38:$AO$49)-ROWS($AS$38:$AS$49)-ROWS($AW$38:$AW$49)),IFERROR(INDEX($BE$38:$BE$49, ROWS($CD$4:CD35)-ROWS($AK$38:$AK$49)-ROWS($AO$38:$AO$49)-ROWS($AS$38:$AS$49)-ROWS($AW$38:$AW$49)-ROWS($BA$38:$BA$49)),IFERROR(INDEX($BI$38:$BI$49, ROWS($CD$4:CD35)-ROWS($AK$38:$AK$49)-ROWS($AO$38:$AO$49)-ROWS($AS$38:$AS$49)-ROWS($AW$38:$AW$49)-ROWS($BA$38:$BA$49)-ROWS($BE$38:$BE$49)), "")))))))</f>
        <v/>
      </c>
      <c r="CE37" s="316" t="str">
        <f t="shared" ca="1" si="37"/>
        <v/>
      </c>
      <c r="CF37" s="413" t="str">
        <f t="shared" ca="1" si="38"/>
        <v/>
      </c>
      <c r="CG37" s="412" t="str">
        <f ca="1">IF(OR(CH37="",CH37=0),"",MAX(CG$5:CG36)+1)</f>
        <v/>
      </c>
      <c r="CH37" s="316" t="str">
        <f ca="1">IFERROR(INDEX($AJ$54:$AJ$65, ROWS($CH$4:CH35)), IFERROR(INDEX($AN$54:$AN$65, ROWS($CH$4:CH35)-ROWS($AJ$54:$AJ$65)), IFERROR(INDEX($AR$54:$AR$65, ROWS($CH$4:CH35)-ROWS($AJ$54:$AJ$65)-ROWS($AN$54:$AN$65)),IFERROR(INDEX($AV$54:$AV$65, ROWS($CH$4:CH35)-ROWS($AJ$54:$AJ$65)-ROWS($AN$54:$AN$65)-ROWS($AR$54:$AR$65)),IFERROR(INDEX($AZ$54:$AZ$65, ROWS($CH$4:CH35)-ROWS($AJ$54:$AJ$65)-ROWS($AN$54:$AN$65)-ROWS($AR$54:$AR$65)-ROWS($AV$54:$AV$65)),IFERROR(INDEX($BD$54:$BD$65, ROWS($CH$4:CH35)-ROWS($AJ$54:$AJ$65)-ROWS($AN$54:$AN$65)-ROWS($AR$54:$AR$65)-ROWS($AV$54:$AV$65)-ROWS($AZ$54:$AZ$65)),IFERROR(INDEX($BH$54:$BH$65, ROWS($CH$4:CH35)-ROWS($AJ$54:$AJ$65)-ROWS($AN$54:$AN$65)-ROWS($AR$54:$AR$65)-ROWS($AV$54:$AV$65)-ROWS($AZ$54:$AZ$65)-ROWS($BD$54:$BD$65)), "")))))))</f>
        <v/>
      </c>
      <c r="CI37" s="316" t="str">
        <f t="shared" ca="1" si="39"/>
        <v/>
      </c>
      <c r="CJ37" s="316" t="str">
        <f ca="1">IF(OR(CK37="",CK37=0),"",MAX(CJ$5:CJ36)+1)</f>
        <v/>
      </c>
      <c r="CK37" s="316" t="str">
        <f ca="1">IFERROR(INDEX($AK$54:$AK$65, ROWS($CK$4:CK35)), IFERROR(INDEX($AO$54:$AO$65, ROWS($CK$4:CK35)-ROWS($AK$54:$AK$65)), IFERROR(INDEX($AS$54:$AS$65, ROWS($CK$4:CK35)-ROWS($AK$54:$AK$65)-ROWS($AO$54:$AO$65)),IFERROR(INDEX($AW$54:$AW$65, ROWS($CK$4:CK35)-ROWS($AK$54:$AK$65)-ROWS($AO$54:$AO$65)-ROWS($AS$54:$AS$65)),IFERROR(INDEX($BA$54:$BA$65, ROWS($CK$4:CK35)-ROWS($AK$54:$AK$65)-ROWS($AO$54:$AO$65)-ROWS($AS$54:$AS$65)-ROWS($AW$54:$AW$65)),IFERROR(INDEX($BE$54:$BE$65, ROWS($CK$4:CK35)-ROWS($AK$54:$AK$65)-ROWS($AO$54:$AO$65)-ROWS($AS$54:$AS$65)-ROWS($AW$54:$AW$65)-ROWS($BA$54:$BA$65)),IFERROR(INDEX($BI$54:$BI$65, ROWS($CK$4:CK35)-ROWS($AK$54:$AK$65)-ROWS($AO$54:$AO$65)-ROWS($AS$54:$AS$65)-ROWS($AW$54:$AW$65)-ROWS($BA$54:$BA$65)-ROWS($BE$54:$BE$65)), "")))))))</f>
        <v/>
      </c>
      <c r="CL37" s="316" t="str">
        <f t="shared" ca="1" si="40"/>
        <v/>
      </c>
      <c r="CM37" s="413" t="str">
        <f t="shared" ca="1" si="41"/>
        <v/>
      </c>
      <c r="CN37" s="412" t="str">
        <f ca="1">IF(OR(CO37="",CO37=0),"",MAX(CN$5:CN36)+1)</f>
        <v/>
      </c>
      <c r="CO37" s="316" t="str">
        <f ca="1">IFERROR(INDEX($AJ$70:$AJ$81, ROWS($CO$4:CO35)), IFERROR(INDEX($AN$70:$AN$81, ROWS($CO$4:CO35)-ROWS($AJ$70:$AJ$81)), IFERROR(INDEX($AR$70:$AR$81, ROWS($CO$4:CO35)-ROWS($AJ$70:$AJ$81)-ROWS($AN$70:$AN$81)),IFERROR(INDEX($AV$70:$AV$81, ROWS($CO$4:CO35)-ROWS($AJ$70:$AJ$81)-ROWS($AN$70:$AN$81)-ROWS($AR$70:$AR$81)),IFERROR(INDEX($AZ$70:$AZ$81, ROWS($CO$4:CO35)-ROWS($AJ$70:$AJ$81)-ROWS($AN$70:$AN$81)-ROWS($AR$70:$AR$81)-ROWS($AV$70:$AV$81)),IFERROR(INDEX($BD$70:$BD$81, ROWS($CO$4:CO35)-ROWS($AJ$70:$AJ$81)-ROWS($AN$70:$AN$81)-ROWS($AR$70:$AR$81)-ROWS($AV$70:$AV$81)-ROWS($AZ$70:$AZ$81)),IFERROR(INDEX($BH$70:$BH$81, ROWS($CO$4:CO35)-ROWS($AJ$70:$AJ$81)-ROWS($AN$70:$AN$81)-ROWS($AR$70:$AR$81)-ROWS($AV$70:$AV$81)-ROWS($AZ$70:$AZ$81)-ROWS($BD$70:$BD$81)), "")))))))</f>
        <v/>
      </c>
      <c r="CP37" s="316" t="str">
        <f t="shared" ca="1" si="42"/>
        <v/>
      </c>
      <c r="CQ37" s="316" t="str">
        <f ca="1">IF(OR(CR37="",CR37=0),"",MAX(CQ$5:CQ36)+1)</f>
        <v/>
      </c>
      <c r="CR37" s="316" t="str">
        <f ca="1">IFERROR(INDEX($AK$70:$AK$81, ROWS($CR$4:CR35)), IFERROR(INDEX($AO$70:$AO$81, ROWS($CR$4:CR35)-ROWS($AK$70:$AK$81)), IFERROR(INDEX($AS$70:$AS$81, ROWS($CR$4:CR35)-ROWS($AK$70:$AK$81)-ROWS($AO$70:$AO$81)),IFERROR(INDEX($AW$70:$AW$81, ROWS($CR$4:CR35)-ROWS($AK$70:$AK$81)-ROWS($AO$70:$AO$81)-ROWS($AS$70:$AS$81)),IFERROR(INDEX($BA$70:$BA$81, ROWS($CR$4:CR35)-ROWS($AK$70:$AK$81)-ROWS($AO$70:$AO$81)-ROWS($AS$70:$AS$81)-ROWS($AW$70:$AW$81)),IFERROR(INDEX($BE$70:$BE$81, ROWS($CR$4:CR35)-ROWS($AK$70:$AK$81)-ROWS($AO$70:$AO$81)-ROWS($AS$70:$AS$81)-ROWS($AW$70:$AW$81)-ROWS($BA$70:$BA$81)),IFERROR(INDEX($BI$70:$BI$81, ROWS($CR$4:CR35)-ROWS($AK$70:$AK$81)-ROWS($AO$70:$AO$81)-ROWS($AS$70:$AS$81)-ROWS($AW$70:$AW$81)-ROWS($BA$70:$BA$81)-ROWS($BE$70:$BE$81)), "")))))))</f>
        <v/>
      </c>
      <c r="CS37" s="316" t="str">
        <f t="shared" ca="1" si="43"/>
        <v/>
      </c>
      <c r="CT37" s="413" t="str">
        <f t="shared" ca="1" si="44"/>
        <v/>
      </c>
      <c r="CU37" s="412" t="str">
        <f>IF(OR(CV37="",CV37=0),"",MAX(CU$5:CU36)+1)</f>
        <v/>
      </c>
      <c r="CV37" s="316" t="str">
        <f>IFERROR(INDEX($AJ$86:$AJ$97, ROWS($CV$4:CV35)), IFERROR(INDEX($AN$86:$AN$97, ROWS($CV$4:CV35)-ROWS($AJ$86:$AJ$97)), ""))</f>
        <v/>
      </c>
      <c r="CW37" s="316" t="str">
        <f t="shared" si="45"/>
        <v/>
      </c>
      <c r="CX37" s="316" t="str">
        <f>IF(OR(CY37="",CY37=0),"",MAX(CX$5:CX36)+1)</f>
        <v/>
      </c>
      <c r="CY37" s="316" t="str">
        <f>IFERROR(INDEX($AK$86:$AK$97, ROWS($CY$4:CY35)), IFERROR(INDEX($AO$86:$AO$97, ROWS($CY$4:CY35)-ROWS($AK$86:$AK$97)), ""))</f>
        <v/>
      </c>
      <c r="CZ37" s="316" t="str">
        <f t="shared" si="46"/>
        <v/>
      </c>
      <c r="DA37" s="413" t="str">
        <f t="shared" si="47"/>
        <v/>
      </c>
      <c r="DC37" s="438" t="str">
        <f ca="1">IF(OR(DD37="",DD37=0),"",MAX(DC$25:DC36)+1)</f>
        <v/>
      </c>
      <c r="DD37" s="435" t="str">
        <f t="shared" ca="1" si="90"/>
        <v/>
      </c>
      <c r="DE37" s="413" t="str">
        <f t="shared" ca="1" si="91"/>
        <v/>
      </c>
      <c r="DF37" s="432" t="str">
        <f ca="1">IF(OR(DG37="",DG37=0),"",MAX(DF$25:DF36)+1)</f>
        <v/>
      </c>
      <c r="DG37" s="414" t="str">
        <f t="shared" ca="1" si="92"/>
        <v/>
      </c>
      <c r="DH37" s="415" t="str">
        <f t="shared" ca="1" si="93"/>
        <v/>
      </c>
      <c r="DI37" s="414" t="str">
        <f t="shared" ca="1" si="94"/>
        <v/>
      </c>
      <c r="DJ37" s="413" t="str">
        <f t="shared" ca="1" si="95"/>
        <v/>
      </c>
      <c r="DK37" s="414" t="str">
        <f t="shared" ca="1" si="96"/>
        <v/>
      </c>
      <c r="DL37" s="415" t="str">
        <f t="shared" ca="1" si="97"/>
        <v/>
      </c>
    </row>
    <row r="38" spans="1:123" s="278" customFormat="1" ht="15" customHeight="1" x14ac:dyDescent="0.3">
      <c r="A38" s="1183"/>
      <c r="B38" s="1182"/>
      <c r="C38" s="1183"/>
      <c r="D38" s="1182"/>
      <c r="E38" s="284"/>
      <c r="F38" s="283"/>
      <c r="G38" s="283"/>
      <c r="H38" s="283"/>
      <c r="I38" s="283"/>
      <c r="J38" s="283"/>
      <c r="K38" s="283"/>
      <c r="L38" s="283"/>
      <c r="M38" s="283"/>
      <c r="N38" s="285"/>
      <c r="P38" s="295" t="str">
        <f t="shared" si="101"/>
        <v/>
      </c>
      <c r="Q38" s="295" t="str">
        <f t="shared" si="100"/>
        <v/>
      </c>
      <c r="R38" s="295" t="str">
        <f t="shared" si="100"/>
        <v/>
      </c>
      <c r="S38" s="296" t="str">
        <f t="shared" si="100"/>
        <v/>
      </c>
      <c r="T38" s="295" t="str">
        <f t="shared" si="100"/>
        <v/>
      </c>
      <c r="U38" s="295" t="str">
        <f t="shared" si="100"/>
        <v/>
      </c>
      <c r="V38" s="1158" t="s">
        <v>508</v>
      </c>
      <c r="W38" s="1159"/>
      <c r="X38" s="445">
        <f ca="1">IF(X34="",0,X34)</f>
        <v>9605.83</v>
      </c>
      <c r="Y38"/>
      <c r="AB38" s="261"/>
      <c r="AC38" s="358" t="str">
        <f>IF('Data Entry'!H22="","",'Data Entry'!H22)</f>
        <v/>
      </c>
      <c r="AD38" s="356" t="str">
        <f>IF('Data Entry'!G22="","",'Data Entry'!G22)</f>
        <v/>
      </c>
      <c r="AE38" s="363" t="str">
        <f>IF('Data Entry'!J22="","",'Data Entry'!J22)</f>
        <v/>
      </c>
      <c r="AF38" s="402" t="str">
        <f>IF('Data Entry'!I22="","",'Data Entry'!I22)</f>
        <v/>
      </c>
      <c r="AG38" s="301"/>
      <c r="AH38"/>
      <c r="AI38" s="304">
        <f ca="1">IFERROR(MATCH($AI$36,OFFSET($AC$1,AI37,,1000),0)+AI37,"")</f>
        <v>30</v>
      </c>
      <c r="AJ38" s="305" t="str">
        <f t="shared" ref="AJ38:AJ49" ca="1" si="102">IFERROR(INDEX(AD:AD,AI38),"")</f>
        <v>D. Store Card 1</v>
      </c>
      <c r="AK38" s="306">
        <f t="shared" ref="AK38:AK49" ca="1" si="103">IFERROR(INDEX(AE:AE,AI38),"")</f>
        <v>30</v>
      </c>
      <c r="AL38" s="307">
        <f t="shared" ref="AL38:AL49" ca="1" si="104">IFERROR(INDEX(AF:AF,AI38),"")</f>
        <v>200</v>
      </c>
      <c r="AM38" s="304">
        <f ca="1">IFERROR(MATCH($AM$36,OFFSET($AC$1,AM37,,1000),0)+AM37,"")</f>
        <v>64</v>
      </c>
      <c r="AN38" s="305" t="str">
        <f t="shared" ref="AN38:AN49" ca="1" si="105">IFERROR(INDEX(AD:AD,AM38),"")</f>
        <v>Paycheck 2</v>
      </c>
      <c r="AO38" s="306">
        <f t="shared" ref="AO38:AO49" ca="1" si="106">IFERROR(INDEX(AE:AE,AM38),"")</f>
        <v>400</v>
      </c>
      <c r="AP38" s="307" t="str">
        <f t="shared" ref="AP38:AP49" ca="1" si="107">IFERROR(INDEX(AF:AF,AM38),"")</f>
        <v>Income</v>
      </c>
      <c r="AQ38" s="304">
        <f ca="1">IFERROR(MATCH($AQ$36,OFFSET($AC$1,AQ37,,1000),0)+AQ37,"")</f>
        <v>11</v>
      </c>
      <c r="AR38" s="305" t="str">
        <f t="shared" ref="AR38:AR49" ca="1" si="108">IFERROR(INDEX(AD:AD,AQ38),"")</f>
        <v>Roth IRA</v>
      </c>
      <c r="AS38" s="306">
        <f t="shared" ref="AS38:AS49" ca="1" si="109">IFERROR(INDEX(AE:AE,AQ38),"")</f>
        <v>100</v>
      </c>
      <c r="AT38" s="307" t="str">
        <f t="shared" ref="AT38:AT49" ca="1" si="110">IFERROR(INDEX(AF:AF,AQ38),"")</f>
        <v>Monthly</v>
      </c>
      <c r="AU38" s="304">
        <f ca="1">IFERROR(MATCH($AU$36,OFFSET($AC$1,AU37,,1000),0)+AU37,"")</f>
        <v>12</v>
      </c>
      <c r="AV38" s="305" t="str">
        <f t="shared" ref="AV38:AV49" ca="1" si="111">IFERROR(INDEX(AD:AD,AU38),"")</f>
        <v>Audible</v>
      </c>
      <c r="AW38" s="306">
        <f t="shared" ref="AW38:AW49" ca="1" si="112">IFERROR(INDEX(AE:AE,AU38),"")</f>
        <v>14.95</v>
      </c>
      <c r="AX38" s="307" t="str">
        <f t="shared" ref="AX38:AX49" ca="1" si="113">IFERROR(INDEX(AF:AF,AU38),"")</f>
        <v>Monthly</v>
      </c>
      <c r="AY38" s="304">
        <f ca="1">IFERROR(MATCH($AY$36,OFFSET($AC$1,AY37,,1000),0)+AY37,"")</f>
        <v>9</v>
      </c>
      <c r="AZ38" s="305" t="str">
        <f t="shared" ref="AZ38:AZ49" ca="1" si="114">IFERROR(INDEX(AD:AD,AY38),"")</f>
        <v>Cellular</v>
      </c>
      <c r="BA38" s="306">
        <f t="shared" ref="BA38:BA49" ca="1" si="115">IFERROR(INDEX(AE:AE,AY38),"")</f>
        <v>225</v>
      </c>
      <c r="BB38" s="307" t="str">
        <f t="shared" ref="BB38:BB49" ca="1" si="116">IFERROR(INDEX(AF:AF,AY38),"")</f>
        <v>Monthly</v>
      </c>
      <c r="BC38" s="304">
        <f ca="1">IFERROR(MATCH($BC$36,OFFSET($AC$1,BC37,,1000),0)+BC37,"")</f>
        <v>62</v>
      </c>
      <c r="BD38" s="305" t="str">
        <f t="shared" ref="BD38:BD49" ca="1" si="117">IFERROR(INDEX(AD:AD,BC38),"")</f>
        <v>Paycheck 1</v>
      </c>
      <c r="BE38" s="306">
        <f t="shared" ref="BE38:BE49" ca="1" si="118">IFERROR(INDEX(AE:AE,BC38),"")</f>
        <v>850</v>
      </c>
      <c r="BF38" s="307" t="str">
        <f t="shared" ref="BF38:BF49" ca="1" si="119">IFERROR(INDEX(AF:AF,BC38),"")</f>
        <v>Income</v>
      </c>
      <c r="BG38" s="304">
        <f ca="1">IFERROR(MATCH($BG$36,OFFSET($AC$1,BG37,,1000),0)+BG37,"")</f>
        <v>129</v>
      </c>
      <c r="BH38" s="305" t="str">
        <f t="shared" ref="BH38:BH49" ca="1" si="120">IFERROR(INDEX(AD:AD,BG38),"")</f>
        <v>Car 1 Gas</v>
      </c>
      <c r="BI38" s="306">
        <f t="shared" ref="BI38:BI49" ca="1" si="121">IFERROR(INDEX(AE:AE,BG38),"")</f>
        <v>50</v>
      </c>
      <c r="BJ38" s="307" t="str">
        <f t="shared" ref="BJ38:BJ49" ca="1" si="122">IFERROR(INDEX(AF:AF,BG38),"")</f>
        <v>Liquid Bills</v>
      </c>
      <c r="BL38" s="412" t="str">
        <f ca="1">IF(OR(BM38="",BM38=0),"",MAX(BL$5:BL37)+1)</f>
        <v/>
      </c>
      <c r="BM38" s="316" t="str">
        <f ca="1">IFERROR(INDEX($AJ$6:$AJ$17, ROWS(BM$4:$BM36)), IFERROR(INDEX($AN$6:$AN$17, ROWS(BM$4:$BM36)-ROWS($AJ$6:$AJ$17)), IFERROR(INDEX($AR$6:$AR$17, ROWS(BM$4:$BM36)-ROWS($AJ$6:$AJ$17)-ROWS($AN$6:$AN$17)),IFERROR(INDEX($AV$6:$AV$17, ROWS(BM$4:$BM36)-ROWS($AJ$6:$AJ$17)-ROWS($AN$6:$AN$17)-ROWS($AR$6:$AR$17)),IFERROR(INDEX($AZ$6:$AZ$17, ROWS(BM$4:$BM36)-ROWS($AJ$6:$AJ$17)-ROWS($AN$6:$AN$17)-ROWS($AR$6:$AR$17)-ROWS($AV$6:$AV$17)),IFERROR(INDEX($BD$6:$BD$17, ROWS(BM$4:$BM36)-ROWS($AJ$6:$AJ$17)-ROWS($AN$6:$AN$17)-ROWS($AR$6:$AR$17)-ROWS($AV$6:$AV$17)-ROWS($AZ$6:$AZ$17)),IFERROR(INDEX($BH$6:$BH$17, ROWS(BM$4:$BM36)-ROWS($AJ$6:$AJ$17)-ROWS($AN$6:$AN$17)-ROWS($AR$6:$AR$17)-ROWS($AV$6:$AV$17)-ROWS($AZ$6:$AZ$17)-ROWS($BD$6:$BD$17)), "")))))))</f>
        <v/>
      </c>
      <c r="BN38" s="316" t="str">
        <f t="shared" ca="1" si="30"/>
        <v/>
      </c>
      <c r="BO38" s="316" t="str">
        <f ca="1">IF(OR(BP38="",BP38=0),"",MAX(BO$5:BO37)+1)</f>
        <v/>
      </c>
      <c r="BP38" s="316" t="str">
        <f ca="1">IFERROR(INDEX($AK$6:$AK$17, ROWS($BP$4:BP36)), IFERROR(INDEX($AO$6:$AO$17, ROWS($BP$4:BP36)-ROWS($AK$6:$AK$17)), IFERROR(INDEX($AS$6:$AS$17, ROWS($BP$4:BP36)-ROWS($AK$6:$AK$17)-ROWS($AO$6:$AO$17)),IFERROR(INDEX($AW$6:$AW$17, ROWS($BP$4:BP36)-ROWS($AK$6:$AK$17)-ROWS($AO$6:$AO$17)-ROWS($AS$6:$AS$17)),IFERROR(INDEX($BA$6:$BA$17, ROWS($BP$4:BP36)-ROWS($AK$6:$AK$17)-ROWS($AO$6:$AO$17)-ROWS($AS$6:$AS$17)-ROWS($AW$6:$AW$17)),IFERROR(INDEX($BE$6:$BE$17, ROWS($BP$4:BP36)-ROWS($AK$6:$AK$17)-ROWS($AO$6:$AO$17)-ROWS($AS$6:$AS$17)-ROWS($AW$6:$AW$17)-ROWS($BA$6:$BA$17)),IFERROR(INDEX($BI$6:$BI$17, ROWS($BP$4:BP36)-ROWS($AK$6:$AK$17)-ROWS($AO$6:$AO$17)-ROWS($AS$6:$AS$17)-ROWS($AW$6:$AW$17)-ROWS($BA$6:$BA$17)-ROWS($BE$6:$BE$17)), "")))))))</f>
        <v/>
      </c>
      <c r="BQ38" s="316" t="str">
        <f t="shared" ca="1" si="31"/>
        <v/>
      </c>
      <c r="BR38" s="413" t="str">
        <f t="shared" ca="1" si="32"/>
        <v/>
      </c>
      <c r="BS38" s="412" t="str">
        <f ca="1">IF(OR(BT38="",BT38=0),"",MAX(BS$5:BS37)+1)</f>
        <v/>
      </c>
      <c r="BT38" s="316" t="str">
        <f ca="1">IFERROR(INDEX($AJ$22:$AJ$33, ROWS($BT$4:BT36)), IFERROR(INDEX($AN$22:$AN$33, ROWS($BT$4:BT36)-ROWS($AJ$22:$AJ$33)), IFERROR(INDEX($AR$22:$AR$33, ROWS($BT$4:BT36)-ROWS($AJ$22:$AJ$33)-ROWS($AN$22:$AN$33)),IFERROR(INDEX($AV$22:$AV$33, ROWS($BT$4:BT36)-ROWS($AJ$22:$AJ$33)-ROWS($AN$22:$AN$33)-ROWS($AR$22:$AR$33)),IFERROR(INDEX($AZ$22:$AZ$33, ROWS($BT$4:BT36)-ROWS($AJ$22:$AJ$33)-ROWS($AN$22:$AN$33)-ROWS($AR$22:$AR$33)-ROWS($AV$22:$AV$33)),IFERROR(INDEX($BD$22:$BD$33, ROWS($BT$4:BT36)-ROWS($AJ$22:$AJ$33)-ROWS($AN$22:$AN$33)-ROWS($AR$22:$AR$33)-ROWS($AV$22:$AV$33)-ROWS($AZ$22:$AZ$33)),IFERROR(INDEX($BH$22:$BH$33, ROWS($BT$4:BT36)-ROWS($AJ$22:$AJ$33)-ROWS($AN$22:$AN$33)-ROWS($AR$22:$AR$33)-ROWS($AV$22:$AV$33)-ROWS($AZ$22:$AZ$33)-ROWS($BD$22:$BD$33)), "")))))))</f>
        <v/>
      </c>
      <c r="BU38" s="316" t="str">
        <f t="shared" ca="1" si="33"/>
        <v/>
      </c>
      <c r="BV38" s="316" t="str">
        <f ca="1">IF(OR(BW38="",BW38=0),"",MAX(BV$5:BV37)+1)</f>
        <v/>
      </c>
      <c r="BW38" s="316" t="str">
        <f ca="1">IFERROR(INDEX($AK$22:$AK$33, ROWS($BW$4:BW36)), IFERROR(INDEX($AO$22:$AO$33, ROWS($BW$4:BW36)-ROWS($AK$22:$AK$33)), IFERROR(INDEX($AS$22:$AS$33, ROWS($BW$4:BW36)-ROWS($AK$22:$AK$33)-ROWS($AO$22:$AO$33)),IFERROR(INDEX($AW$22:$AW$33, ROWS($BW$4:BW36)-ROWS($AK$22:$AK$33)-ROWS($AO$22:$AO$33)-ROWS($AS$22:$AS$33)),IFERROR(INDEX($BA$22:$BA$33, ROWS($BW$4:BW36)-ROWS($AK$22:$AK$33)-ROWS($AO$22:$AO$33)-ROWS($AS$22:$AS$33)-ROWS($AW$22:$AW$33)),IFERROR(INDEX($BE$22:$BE$33, ROWS($BW$4:BW36)-ROWS($AK$22:$AK$33)-ROWS($AO$22:$AO$33)-ROWS($AS$22:$AS$33)-ROWS($AW$22:$AW$33)-ROWS($BA$22:$BA$33)),IFERROR(INDEX($BI$22:$BI$33, ROWS($BW$4:BW36)-ROWS($AK$22:$AK$33)-ROWS($AO$22:$AO$33)-ROWS($AS$22:$AS$33)-ROWS($AW$22:$AW$33)-ROWS($BA$22:$BA$33)-ROWS($BE$22:$BE$33)), "")))))))</f>
        <v/>
      </c>
      <c r="BX38" s="316" t="str">
        <f t="shared" ca="1" si="34"/>
        <v/>
      </c>
      <c r="BY38" s="413" t="str">
        <f t="shared" ca="1" si="35"/>
        <v/>
      </c>
      <c r="BZ38" s="412" t="str">
        <f ca="1">IF(OR(CA38="",CA38=0),"",MAX(BZ$5:BZ37)+1)</f>
        <v/>
      </c>
      <c r="CA38" s="316" t="str">
        <f ca="1">IFERROR(INDEX($AJ$38:$AJ$49, ROWS($CA$4:CA36)), IFERROR(INDEX($AN$38:$AN$49, ROWS($CA$4:CA36)-ROWS($AJ$38:$AJ$49)), IFERROR(INDEX($AR$38:$AR$49, ROWS($CA$4:CA36)-ROWS($AJ$38:$AJ$49)-ROWS($AN$38:$AN$49)),IFERROR(INDEX($AV$38:$AV$49, ROWS($CA$4:CA36)-ROWS($AJ$38:$AJ$49)-ROWS($AN$38:$AN$49)-ROWS($AR$38:$AR$49)),IFERROR(INDEX($AZ$38:$AZ$49, ROWS($CA$4:CA36)-ROWS($AJ$38:$AJ$49)-ROWS($AN$38:$AN$49)-ROWS($AR$38:$AR$49)-ROWS($AV$38:$AV$49)),IFERROR(INDEX($BD$38:$BD$49, ROWS($CA$4:CA36)-ROWS($AJ$38:$AJ$49)-ROWS($AN$38:$AN$49)-ROWS($AR$38:$AR$49)-ROWS($AV$38:$AV$49)-ROWS($AZ$38:$AZ$49)),IFERROR(INDEX($BH$38:$BH$49, ROWS($CA$4:CA36)-ROWS($AJ$38:$AJ$49)-ROWS($AN$38:$AN$49)-ROWS($AR$38:$AR$49)-ROWS($AV$38:$AV$49)-ROWS($AZ$38:$AZ$49)-ROWS($BD$38:$BD$49)), "")))))))</f>
        <v/>
      </c>
      <c r="CB38" s="316" t="str">
        <f t="shared" ca="1" si="36"/>
        <v/>
      </c>
      <c r="CC38" s="316" t="str">
        <f ca="1">IF(OR(CD38="",CD38=0),"",MAX(CC$5:CC37)+1)</f>
        <v/>
      </c>
      <c r="CD38" s="316" t="str">
        <f ca="1">IFERROR(INDEX($AK$38:$AK$49, ROWS($CD$4:CD36)), IFERROR(INDEX($AO$38:$AO$49, ROWS($CD$4:CD36)-ROWS($AK$38:$AK$49)), IFERROR(INDEX($AS$38:$AS$49, ROWS($CD$4:CD36)-ROWS($AK$38:$AK$49)-ROWS($AO$38:$AO$49)),IFERROR(INDEX($AW$38:$AW$49, ROWS($CD$4:CD36)-ROWS($AK$38:$AK$49)-ROWS($AO$38:$AO$49)-ROWS($AS$38:$AS$49)),IFERROR(INDEX($BA$38:$BA$49, ROWS($CD$4:CD36)-ROWS($AK$38:$AK$49)-ROWS($AO$38:$AO$49)-ROWS($AS$38:$AS$49)-ROWS($AW$38:$AW$49)),IFERROR(INDEX($BE$38:$BE$49, ROWS($CD$4:CD36)-ROWS($AK$38:$AK$49)-ROWS($AO$38:$AO$49)-ROWS($AS$38:$AS$49)-ROWS($AW$38:$AW$49)-ROWS($BA$38:$BA$49)),IFERROR(INDEX($BI$38:$BI$49, ROWS($CD$4:CD36)-ROWS($AK$38:$AK$49)-ROWS($AO$38:$AO$49)-ROWS($AS$38:$AS$49)-ROWS($AW$38:$AW$49)-ROWS($BA$38:$BA$49)-ROWS($BE$38:$BE$49)), "")))))))</f>
        <v/>
      </c>
      <c r="CE38" s="316" t="str">
        <f t="shared" ca="1" si="37"/>
        <v/>
      </c>
      <c r="CF38" s="413" t="str">
        <f t="shared" ca="1" si="38"/>
        <v/>
      </c>
      <c r="CG38" s="412" t="str">
        <f ca="1">IF(OR(CH38="",CH38=0),"",MAX(CG$5:CG37)+1)</f>
        <v/>
      </c>
      <c r="CH38" s="316" t="str">
        <f ca="1">IFERROR(INDEX($AJ$54:$AJ$65, ROWS($CH$4:CH36)), IFERROR(INDEX($AN$54:$AN$65, ROWS($CH$4:CH36)-ROWS($AJ$54:$AJ$65)), IFERROR(INDEX($AR$54:$AR$65, ROWS($CH$4:CH36)-ROWS($AJ$54:$AJ$65)-ROWS($AN$54:$AN$65)),IFERROR(INDEX($AV$54:$AV$65, ROWS($CH$4:CH36)-ROWS($AJ$54:$AJ$65)-ROWS($AN$54:$AN$65)-ROWS($AR$54:$AR$65)),IFERROR(INDEX($AZ$54:$AZ$65, ROWS($CH$4:CH36)-ROWS($AJ$54:$AJ$65)-ROWS($AN$54:$AN$65)-ROWS($AR$54:$AR$65)-ROWS($AV$54:$AV$65)),IFERROR(INDEX($BD$54:$BD$65, ROWS($CH$4:CH36)-ROWS($AJ$54:$AJ$65)-ROWS($AN$54:$AN$65)-ROWS($AR$54:$AR$65)-ROWS($AV$54:$AV$65)-ROWS($AZ$54:$AZ$65)),IFERROR(INDEX($BH$54:$BH$65, ROWS($CH$4:CH36)-ROWS($AJ$54:$AJ$65)-ROWS($AN$54:$AN$65)-ROWS($AR$54:$AR$65)-ROWS($AV$54:$AV$65)-ROWS($AZ$54:$AZ$65)-ROWS($BD$54:$BD$65)), "")))))))</f>
        <v/>
      </c>
      <c r="CI38" s="316" t="str">
        <f t="shared" ca="1" si="39"/>
        <v/>
      </c>
      <c r="CJ38" s="316" t="str">
        <f ca="1">IF(OR(CK38="",CK38=0),"",MAX(CJ$5:CJ37)+1)</f>
        <v/>
      </c>
      <c r="CK38" s="316" t="str">
        <f ca="1">IFERROR(INDEX($AK$54:$AK$65, ROWS($CK$4:CK36)), IFERROR(INDEX($AO$54:$AO$65, ROWS($CK$4:CK36)-ROWS($AK$54:$AK$65)), IFERROR(INDEX($AS$54:$AS$65, ROWS($CK$4:CK36)-ROWS($AK$54:$AK$65)-ROWS($AO$54:$AO$65)),IFERROR(INDEX($AW$54:$AW$65, ROWS($CK$4:CK36)-ROWS($AK$54:$AK$65)-ROWS($AO$54:$AO$65)-ROWS($AS$54:$AS$65)),IFERROR(INDEX($BA$54:$BA$65, ROWS($CK$4:CK36)-ROWS($AK$54:$AK$65)-ROWS($AO$54:$AO$65)-ROWS($AS$54:$AS$65)-ROWS($AW$54:$AW$65)),IFERROR(INDEX($BE$54:$BE$65, ROWS($CK$4:CK36)-ROWS($AK$54:$AK$65)-ROWS($AO$54:$AO$65)-ROWS($AS$54:$AS$65)-ROWS($AW$54:$AW$65)-ROWS($BA$54:$BA$65)),IFERROR(INDEX($BI$54:$BI$65, ROWS($CK$4:CK36)-ROWS($AK$54:$AK$65)-ROWS($AO$54:$AO$65)-ROWS($AS$54:$AS$65)-ROWS($AW$54:$AW$65)-ROWS($BA$54:$BA$65)-ROWS($BE$54:$BE$65)), "")))))))</f>
        <v/>
      </c>
      <c r="CL38" s="316" t="str">
        <f t="shared" ca="1" si="40"/>
        <v/>
      </c>
      <c r="CM38" s="413" t="str">
        <f t="shared" ca="1" si="41"/>
        <v/>
      </c>
      <c r="CN38" s="412" t="str">
        <f ca="1">IF(OR(CO38="",CO38=0),"",MAX(CN$5:CN37)+1)</f>
        <v/>
      </c>
      <c r="CO38" s="316" t="str">
        <f ca="1">IFERROR(INDEX($AJ$70:$AJ$81, ROWS($CO$4:CO36)), IFERROR(INDEX($AN$70:$AN$81, ROWS($CO$4:CO36)-ROWS($AJ$70:$AJ$81)), IFERROR(INDEX($AR$70:$AR$81, ROWS($CO$4:CO36)-ROWS($AJ$70:$AJ$81)-ROWS($AN$70:$AN$81)),IFERROR(INDEX($AV$70:$AV$81, ROWS($CO$4:CO36)-ROWS($AJ$70:$AJ$81)-ROWS($AN$70:$AN$81)-ROWS($AR$70:$AR$81)),IFERROR(INDEX($AZ$70:$AZ$81, ROWS($CO$4:CO36)-ROWS($AJ$70:$AJ$81)-ROWS($AN$70:$AN$81)-ROWS($AR$70:$AR$81)-ROWS($AV$70:$AV$81)),IFERROR(INDEX($BD$70:$BD$81, ROWS($CO$4:CO36)-ROWS($AJ$70:$AJ$81)-ROWS($AN$70:$AN$81)-ROWS($AR$70:$AR$81)-ROWS($AV$70:$AV$81)-ROWS($AZ$70:$AZ$81)),IFERROR(INDEX($BH$70:$BH$81, ROWS($CO$4:CO36)-ROWS($AJ$70:$AJ$81)-ROWS($AN$70:$AN$81)-ROWS($AR$70:$AR$81)-ROWS($AV$70:$AV$81)-ROWS($AZ$70:$AZ$81)-ROWS($BD$70:$BD$81)), "")))))))</f>
        <v/>
      </c>
      <c r="CP38" s="316" t="str">
        <f t="shared" ca="1" si="42"/>
        <v/>
      </c>
      <c r="CQ38" s="316" t="str">
        <f ca="1">IF(OR(CR38="",CR38=0),"",MAX(CQ$5:CQ37)+1)</f>
        <v/>
      </c>
      <c r="CR38" s="316" t="str">
        <f ca="1">IFERROR(INDEX($AK$70:$AK$81, ROWS($CR$4:CR36)), IFERROR(INDEX($AO$70:$AO$81, ROWS($CR$4:CR36)-ROWS($AK$70:$AK$81)), IFERROR(INDEX($AS$70:$AS$81, ROWS($CR$4:CR36)-ROWS($AK$70:$AK$81)-ROWS($AO$70:$AO$81)),IFERROR(INDEX($AW$70:$AW$81, ROWS($CR$4:CR36)-ROWS($AK$70:$AK$81)-ROWS($AO$70:$AO$81)-ROWS($AS$70:$AS$81)),IFERROR(INDEX($BA$70:$BA$81, ROWS($CR$4:CR36)-ROWS($AK$70:$AK$81)-ROWS($AO$70:$AO$81)-ROWS($AS$70:$AS$81)-ROWS($AW$70:$AW$81)),IFERROR(INDEX($BE$70:$BE$81, ROWS($CR$4:CR36)-ROWS($AK$70:$AK$81)-ROWS($AO$70:$AO$81)-ROWS($AS$70:$AS$81)-ROWS($AW$70:$AW$81)-ROWS($BA$70:$BA$81)),IFERROR(INDEX($BI$70:$BI$81, ROWS($CR$4:CR36)-ROWS($AK$70:$AK$81)-ROWS($AO$70:$AO$81)-ROWS($AS$70:$AS$81)-ROWS($AW$70:$AW$81)-ROWS($BA$70:$BA$81)-ROWS($BE$70:$BE$81)), "")))))))</f>
        <v/>
      </c>
      <c r="CS38" s="316" t="str">
        <f t="shared" ca="1" si="43"/>
        <v/>
      </c>
      <c r="CT38" s="413" t="str">
        <f t="shared" ca="1" si="44"/>
        <v/>
      </c>
      <c r="CU38" s="412" t="str">
        <f>IF(OR(CV38="",CV38=0),"",MAX(CU$5:CU37)+1)</f>
        <v/>
      </c>
      <c r="CV38" s="316" t="str">
        <f>IFERROR(INDEX($AJ$86:$AJ$97, ROWS($CV$4:CV36)), IFERROR(INDEX($AN$86:$AN$97, ROWS($CV$4:CV36)-ROWS($AJ$86:$AJ$97)), ""))</f>
        <v/>
      </c>
      <c r="CW38" s="316" t="str">
        <f t="shared" si="45"/>
        <v/>
      </c>
      <c r="CX38" s="316" t="str">
        <f>IF(OR(CY38="",CY38=0),"",MAX(CX$5:CX37)+1)</f>
        <v/>
      </c>
      <c r="CY38" s="316" t="str">
        <f>IFERROR(INDEX($AK$86:$AK$97, ROWS($CY$4:CY36)), IFERROR(INDEX($AO$86:$AO$97, ROWS($CY$4:CY36)-ROWS($AK$86:$AK$97)), ""))</f>
        <v/>
      </c>
      <c r="CZ38" s="316" t="str">
        <f t="shared" si="46"/>
        <v/>
      </c>
      <c r="DA38" s="413" t="str">
        <f t="shared" si="47"/>
        <v/>
      </c>
      <c r="DC38" s="438" t="str">
        <f ca="1">IF(OR(DD38="",DD38=0),"",MAX(DC$25:DC37)+1)</f>
        <v/>
      </c>
      <c r="DD38" s="434" t="str">
        <f t="shared" ca="1" si="90"/>
        <v/>
      </c>
      <c r="DE38" s="413" t="str">
        <f t="shared" ca="1" si="91"/>
        <v/>
      </c>
      <c r="DF38" s="431" t="str">
        <f ca="1">IF(OR(DG38="",DG38=0),"",MAX(DF$25:DF37)+1)</f>
        <v/>
      </c>
      <c r="DG38" s="412" t="str">
        <f t="shared" ca="1" si="92"/>
        <v/>
      </c>
      <c r="DH38" s="413" t="str">
        <f t="shared" ca="1" si="93"/>
        <v/>
      </c>
      <c r="DI38" s="412" t="str">
        <f t="shared" ca="1" si="94"/>
        <v/>
      </c>
      <c r="DJ38" s="413" t="str">
        <f t="shared" ca="1" si="95"/>
        <v/>
      </c>
      <c r="DK38" s="412" t="str">
        <f t="shared" ca="1" si="96"/>
        <v/>
      </c>
      <c r="DL38" s="413" t="str">
        <f t="shared" ca="1" si="97"/>
        <v/>
      </c>
    </row>
    <row r="39" spans="1:123" s="278" customFormat="1" ht="15" customHeight="1" x14ac:dyDescent="0.3">
      <c r="A39" s="1183" t="s">
        <v>478</v>
      </c>
      <c r="B39" s="1182"/>
      <c r="C39" s="1183" t="s">
        <v>478</v>
      </c>
      <c r="D39" s="1182"/>
      <c r="E39" s="284"/>
      <c r="F39" s="283"/>
      <c r="G39" s="283"/>
      <c r="H39" s="283"/>
      <c r="I39" s="283"/>
      <c r="J39" s="283"/>
      <c r="M39" s="282"/>
      <c r="N39" s="281"/>
      <c r="P39" s="295" t="str">
        <f t="shared" si="101"/>
        <v/>
      </c>
      <c r="Q39" s="295" t="str">
        <f t="shared" si="100"/>
        <v/>
      </c>
      <c r="R39" s="295" t="str">
        <f t="shared" si="100"/>
        <v/>
      </c>
      <c r="S39" s="296" t="str">
        <f t="shared" si="100"/>
        <v/>
      </c>
      <c r="T39" s="295" t="str">
        <f t="shared" si="100"/>
        <v/>
      </c>
      <c r="U39" s="295" t="str">
        <f t="shared" si="100"/>
        <v/>
      </c>
      <c r="V39" s="1158"/>
      <c r="W39" s="1159"/>
      <c r="X39" s="445"/>
      <c r="Y39"/>
      <c r="AB39" s="261"/>
      <c r="AC39" s="358" t="str">
        <f>IF('Data Entry'!H23="","",'Data Entry'!H23)</f>
        <v/>
      </c>
      <c r="AD39" s="356" t="str">
        <f>IF('Data Entry'!G23="","",'Data Entry'!G23)</f>
        <v/>
      </c>
      <c r="AE39" s="363" t="str">
        <f>IF('Data Entry'!J23="","",'Data Entry'!J23)</f>
        <v/>
      </c>
      <c r="AF39" s="402" t="str">
        <f>IF('Data Entry'!I23="","",'Data Entry'!I23)</f>
        <v/>
      </c>
      <c r="AG39" s="301"/>
      <c r="AH39"/>
      <c r="AI39" s="304">
        <f t="shared" ref="AI39:AI49" ca="1" si="123">IFERROR(MATCH($AI$36,OFFSET($AC$1,AI38,,1000),0)+AI38,"")</f>
        <v>133</v>
      </c>
      <c r="AJ39" s="305" t="str">
        <f t="shared" ca="1" si="102"/>
        <v>Groceries</v>
      </c>
      <c r="AK39" s="306">
        <f t="shared" ca="1" si="103"/>
        <v>125</v>
      </c>
      <c r="AL39" s="307" t="str">
        <f t="shared" ca="1" si="104"/>
        <v>Liquid Bills</v>
      </c>
      <c r="AM39" s="304">
        <f t="shared" ref="AM39:AM49" ca="1" si="124">IFERROR(MATCH($AM$36,OFFSET($AC$1,AM38,,1000),0)+AM38,"")</f>
        <v>130</v>
      </c>
      <c r="AN39" s="305" t="str">
        <f t="shared" ca="1" si="105"/>
        <v>Car 2 Gas</v>
      </c>
      <c r="AO39" s="306">
        <f t="shared" ca="1" si="106"/>
        <v>80</v>
      </c>
      <c r="AP39" s="307" t="str">
        <f t="shared" ca="1" si="107"/>
        <v>Liquid Bills</v>
      </c>
      <c r="AQ39" s="304">
        <f t="shared" ref="AQ39:AQ49" ca="1" si="125">IFERROR(MATCH($AQ$36,OFFSET($AC$1,AQ38,,1000),0)+AQ38,"")</f>
        <v>31</v>
      </c>
      <c r="AR39" s="305" t="str">
        <f t="shared" ca="1" si="108"/>
        <v>D. Store Card 2</v>
      </c>
      <c r="AS39" s="306">
        <f t="shared" ca="1" si="109"/>
        <v>30</v>
      </c>
      <c r="AT39" s="307">
        <f t="shared" ca="1" si="110"/>
        <v>350</v>
      </c>
      <c r="AU39" s="304">
        <f t="shared" ref="AU39:AU49" ca="1" si="126">IFERROR(MATCH($AU$36,OFFSET($AC$1,AU38,,1000),0)+AU38,"")</f>
        <v>69</v>
      </c>
      <c r="AV39" s="305" t="str">
        <f t="shared" ca="1" si="111"/>
        <v>Paycheck 3</v>
      </c>
      <c r="AW39" s="306">
        <f t="shared" ca="1" si="112"/>
        <v>700</v>
      </c>
      <c r="AX39" s="307" t="str">
        <f t="shared" ca="1" si="113"/>
        <v>Income</v>
      </c>
      <c r="AY39" s="304">
        <f t="shared" ref="AY39:AY49" ca="1" si="127">IFERROR(MATCH($AY$36,OFFSET($AC$1,AY38,,1000),0)+AY38,"")</f>
        <v>29</v>
      </c>
      <c r="AZ39" s="305" t="str">
        <f t="shared" ca="1" si="114"/>
        <v>Credit Card 2</v>
      </c>
      <c r="BA39" s="306">
        <f t="shared" ca="1" si="115"/>
        <v>60</v>
      </c>
      <c r="BB39" s="307">
        <f t="shared" ca="1" si="116"/>
        <v>1400</v>
      </c>
      <c r="BC39" s="304" t="str">
        <f t="shared" ref="BC39:BC49" ca="1" si="128">IFERROR(MATCH($BC$36,OFFSET($AC$1,BC38,,1000),0)+BC38,"")</f>
        <v/>
      </c>
      <c r="BD39" s="305" t="str">
        <f t="shared" ca="1" si="117"/>
        <v/>
      </c>
      <c r="BE39" s="306" t="str">
        <f t="shared" ca="1" si="118"/>
        <v/>
      </c>
      <c r="BF39" s="307" t="str">
        <f t="shared" ca="1" si="119"/>
        <v/>
      </c>
      <c r="BG39" s="304" t="str">
        <f t="shared" ref="BG39:BG49" ca="1" si="129">IFERROR(MATCH($BG$36,OFFSET($AC$1,BG38,,1000),0)+BG38,"")</f>
        <v/>
      </c>
      <c r="BH39" s="305" t="str">
        <f t="shared" ca="1" si="120"/>
        <v/>
      </c>
      <c r="BI39" s="306" t="str">
        <f t="shared" ca="1" si="121"/>
        <v/>
      </c>
      <c r="BJ39" s="307" t="str">
        <f t="shared" ca="1" si="122"/>
        <v/>
      </c>
      <c r="BL39" s="412" t="str">
        <f ca="1">IF(OR(BM39="",BM39=0),"",MAX(BL$5:BL38)+1)</f>
        <v/>
      </c>
      <c r="BM39" s="316" t="str">
        <f ca="1">IFERROR(INDEX($AJ$6:$AJ$17, ROWS(BM$4:$BM37)), IFERROR(INDEX($AN$6:$AN$17, ROWS(BM$4:$BM37)-ROWS($AJ$6:$AJ$17)), IFERROR(INDEX($AR$6:$AR$17, ROWS(BM$4:$BM37)-ROWS($AJ$6:$AJ$17)-ROWS($AN$6:$AN$17)),IFERROR(INDEX($AV$6:$AV$17, ROWS(BM$4:$BM37)-ROWS($AJ$6:$AJ$17)-ROWS($AN$6:$AN$17)-ROWS($AR$6:$AR$17)),IFERROR(INDEX($AZ$6:$AZ$17, ROWS(BM$4:$BM37)-ROWS($AJ$6:$AJ$17)-ROWS($AN$6:$AN$17)-ROWS($AR$6:$AR$17)-ROWS($AV$6:$AV$17)),IFERROR(INDEX($BD$6:$BD$17, ROWS(BM$4:$BM37)-ROWS($AJ$6:$AJ$17)-ROWS($AN$6:$AN$17)-ROWS($AR$6:$AR$17)-ROWS($AV$6:$AV$17)-ROWS($AZ$6:$AZ$17)),IFERROR(INDEX($BH$6:$BH$17, ROWS(BM$4:$BM37)-ROWS($AJ$6:$AJ$17)-ROWS($AN$6:$AN$17)-ROWS($AR$6:$AR$17)-ROWS($AV$6:$AV$17)-ROWS($AZ$6:$AZ$17)-ROWS($BD$6:$BD$17)), "")))))))</f>
        <v/>
      </c>
      <c r="BN39" s="316" t="str">
        <f t="shared" ca="1" si="30"/>
        <v/>
      </c>
      <c r="BO39" s="316" t="str">
        <f ca="1">IF(OR(BP39="",BP39=0),"",MAX(BO$5:BO38)+1)</f>
        <v/>
      </c>
      <c r="BP39" s="316" t="str">
        <f ca="1">IFERROR(INDEX($AK$6:$AK$17, ROWS($BP$4:BP37)), IFERROR(INDEX($AO$6:$AO$17, ROWS($BP$4:BP37)-ROWS($AK$6:$AK$17)), IFERROR(INDEX($AS$6:$AS$17, ROWS($BP$4:BP37)-ROWS($AK$6:$AK$17)-ROWS($AO$6:$AO$17)),IFERROR(INDEX($AW$6:$AW$17, ROWS($BP$4:BP37)-ROWS($AK$6:$AK$17)-ROWS($AO$6:$AO$17)-ROWS($AS$6:$AS$17)),IFERROR(INDEX($BA$6:$BA$17, ROWS($BP$4:BP37)-ROWS($AK$6:$AK$17)-ROWS($AO$6:$AO$17)-ROWS($AS$6:$AS$17)-ROWS($AW$6:$AW$17)),IFERROR(INDEX($BE$6:$BE$17, ROWS($BP$4:BP37)-ROWS($AK$6:$AK$17)-ROWS($AO$6:$AO$17)-ROWS($AS$6:$AS$17)-ROWS($AW$6:$AW$17)-ROWS($BA$6:$BA$17)),IFERROR(INDEX($BI$6:$BI$17, ROWS($BP$4:BP37)-ROWS($AK$6:$AK$17)-ROWS($AO$6:$AO$17)-ROWS($AS$6:$AS$17)-ROWS($AW$6:$AW$17)-ROWS($BA$6:$BA$17)-ROWS($BE$6:$BE$17)), "")))))))</f>
        <v/>
      </c>
      <c r="BQ39" s="316" t="str">
        <f t="shared" ca="1" si="31"/>
        <v/>
      </c>
      <c r="BR39" s="413" t="str">
        <f t="shared" ca="1" si="32"/>
        <v/>
      </c>
      <c r="BS39" s="412" t="str">
        <f ca="1">IF(OR(BT39="",BT39=0),"",MAX(BS$5:BS38)+1)</f>
        <v/>
      </c>
      <c r="BT39" s="316" t="str">
        <f ca="1">IFERROR(INDEX($AJ$22:$AJ$33, ROWS($BT$4:BT37)), IFERROR(INDEX($AN$22:$AN$33, ROWS($BT$4:BT37)-ROWS($AJ$22:$AJ$33)), IFERROR(INDEX($AR$22:$AR$33, ROWS($BT$4:BT37)-ROWS($AJ$22:$AJ$33)-ROWS($AN$22:$AN$33)),IFERROR(INDEX($AV$22:$AV$33, ROWS($BT$4:BT37)-ROWS($AJ$22:$AJ$33)-ROWS($AN$22:$AN$33)-ROWS($AR$22:$AR$33)),IFERROR(INDEX($AZ$22:$AZ$33, ROWS($BT$4:BT37)-ROWS($AJ$22:$AJ$33)-ROWS($AN$22:$AN$33)-ROWS($AR$22:$AR$33)-ROWS($AV$22:$AV$33)),IFERROR(INDEX($BD$22:$BD$33, ROWS($BT$4:BT37)-ROWS($AJ$22:$AJ$33)-ROWS($AN$22:$AN$33)-ROWS($AR$22:$AR$33)-ROWS($AV$22:$AV$33)-ROWS($AZ$22:$AZ$33)),IFERROR(INDEX($BH$22:$BH$33, ROWS($BT$4:BT37)-ROWS($AJ$22:$AJ$33)-ROWS($AN$22:$AN$33)-ROWS($AR$22:$AR$33)-ROWS($AV$22:$AV$33)-ROWS($AZ$22:$AZ$33)-ROWS($BD$22:$BD$33)), "")))))))</f>
        <v/>
      </c>
      <c r="BU39" s="316" t="str">
        <f t="shared" ca="1" si="33"/>
        <v/>
      </c>
      <c r="BV39" s="316" t="str">
        <f ca="1">IF(OR(BW39="",BW39=0),"",MAX(BV$5:BV38)+1)</f>
        <v/>
      </c>
      <c r="BW39" s="316" t="str">
        <f ca="1">IFERROR(INDEX($AK$22:$AK$33, ROWS($BW$4:BW37)), IFERROR(INDEX($AO$22:$AO$33, ROWS($BW$4:BW37)-ROWS($AK$22:$AK$33)), IFERROR(INDEX($AS$22:$AS$33, ROWS($BW$4:BW37)-ROWS($AK$22:$AK$33)-ROWS($AO$22:$AO$33)),IFERROR(INDEX($AW$22:$AW$33, ROWS($BW$4:BW37)-ROWS($AK$22:$AK$33)-ROWS($AO$22:$AO$33)-ROWS($AS$22:$AS$33)),IFERROR(INDEX($BA$22:$BA$33, ROWS($BW$4:BW37)-ROWS($AK$22:$AK$33)-ROWS($AO$22:$AO$33)-ROWS($AS$22:$AS$33)-ROWS($AW$22:$AW$33)),IFERROR(INDEX($BE$22:$BE$33, ROWS($BW$4:BW37)-ROWS($AK$22:$AK$33)-ROWS($AO$22:$AO$33)-ROWS($AS$22:$AS$33)-ROWS($AW$22:$AW$33)-ROWS($BA$22:$BA$33)),IFERROR(INDEX($BI$22:$BI$33, ROWS($BW$4:BW37)-ROWS($AK$22:$AK$33)-ROWS($AO$22:$AO$33)-ROWS($AS$22:$AS$33)-ROWS($AW$22:$AW$33)-ROWS($BA$22:$BA$33)-ROWS($BE$22:$BE$33)), "")))))))</f>
        <v/>
      </c>
      <c r="BX39" s="316" t="str">
        <f t="shared" ca="1" si="34"/>
        <v/>
      </c>
      <c r="BY39" s="413" t="str">
        <f t="shared" ca="1" si="35"/>
        <v/>
      </c>
      <c r="BZ39" s="412" t="str">
        <f ca="1">IF(OR(CA39="",CA39=0),"",MAX(BZ$5:BZ38)+1)</f>
        <v/>
      </c>
      <c r="CA39" s="316" t="str">
        <f ca="1">IFERROR(INDEX($AJ$38:$AJ$49, ROWS($CA$4:CA37)), IFERROR(INDEX($AN$38:$AN$49, ROWS($CA$4:CA37)-ROWS($AJ$38:$AJ$49)), IFERROR(INDEX($AR$38:$AR$49, ROWS($CA$4:CA37)-ROWS($AJ$38:$AJ$49)-ROWS($AN$38:$AN$49)),IFERROR(INDEX($AV$38:$AV$49, ROWS($CA$4:CA37)-ROWS($AJ$38:$AJ$49)-ROWS($AN$38:$AN$49)-ROWS($AR$38:$AR$49)),IFERROR(INDEX($AZ$38:$AZ$49, ROWS($CA$4:CA37)-ROWS($AJ$38:$AJ$49)-ROWS($AN$38:$AN$49)-ROWS($AR$38:$AR$49)-ROWS($AV$38:$AV$49)),IFERROR(INDEX($BD$38:$BD$49, ROWS($CA$4:CA37)-ROWS($AJ$38:$AJ$49)-ROWS($AN$38:$AN$49)-ROWS($AR$38:$AR$49)-ROWS($AV$38:$AV$49)-ROWS($AZ$38:$AZ$49)),IFERROR(INDEX($BH$38:$BH$49, ROWS($CA$4:CA37)-ROWS($AJ$38:$AJ$49)-ROWS($AN$38:$AN$49)-ROWS($AR$38:$AR$49)-ROWS($AV$38:$AV$49)-ROWS($AZ$38:$AZ$49)-ROWS($BD$38:$BD$49)), "")))))))</f>
        <v/>
      </c>
      <c r="CB39" s="316" t="str">
        <f t="shared" ca="1" si="36"/>
        <v/>
      </c>
      <c r="CC39" s="316" t="str">
        <f ca="1">IF(OR(CD39="",CD39=0),"",MAX(CC$5:CC38)+1)</f>
        <v/>
      </c>
      <c r="CD39" s="316" t="str">
        <f ca="1">IFERROR(INDEX($AK$38:$AK$49, ROWS($CD$4:CD37)), IFERROR(INDEX($AO$38:$AO$49, ROWS($CD$4:CD37)-ROWS($AK$38:$AK$49)), IFERROR(INDEX($AS$38:$AS$49, ROWS($CD$4:CD37)-ROWS($AK$38:$AK$49)-ROWS($AO$38:$AO$49)),IFERROR(INDEX($AW$38:$AW$49, ROWS($CD$4:CD37)-ROWS($AK$38:$AK$49)-ROWS($AO$38:$AO$49)-ROWS($AS$38:$AS$49)),IFERROR(INDEX($BA$38:$BA$49, ROWS($CD$4:CD37)-ROWS($AK$38:$AK$49)-ROWS($AO$38:$AO$49)-ROWS($AS$38:$AS$49)-ROWS($AW$38:$AW$49)),IFERROR(INDEX($BE$38:$BE$49, ROWS($CD$4:CD37)-ROWS($AK$38:$AK$49)-ROWS($AO$38:$AO$49)-ROWS($AS$38:$AS$49)-ROWS($AW$38:$AW$49)-ROWS($BA$38:$BA$49)),IFERROR(INDEX($BI$38:$BI$49, ROWS($CD$4:CD37)-ROWS($AK$38:$AK$49)-ROWS($AO$38:$AO$49)-ROWS($AS$38:$AS$49)-ROWS($AW$38:$AW$49)-ROWS($BA$38:$BA$49)-ROWS($BE$38:$BE$49)), "")))))))</f>
        <v/>
      </c>
      <c r="CE39" s="316" t="str">
        <f t="shared" ca="1" si="37"/>
        <v/>
      </c>
      <c r="CF39" s="413" t="str">
        <f t="shared" ca="1" si="38"/>
        <v/>
      </c>
      <c r="CG39" s="412" t="str">
        <f ca="1">IF(OR(CH39="",CH39=0),"",MAX(CG$5:CG38)+1)</f>
        <v/>
      </c>
      <c r="CH39" s="316" t="str">
        <f ca="1">IFERROR(INDEX($AJ$54:$AJ$65, ROWS($CH$4:CH37)), IFERROR(INDEX($AN$54:$AN$65, ROWS($CH$4:CH37)-ROWS($AJ$54:$AJ$65)), IFERROR(INDEX($AR$54:$AR$65, ROWS($CH$4:CH37)-ROWS($AJ$54:$AJ$65)-ROWS($AN$54:$AN$65)),IFERROR(INDEX($AV$54:$AV$65, ROWS($CH$4:CH37)-ROWS($AJ$54:$AJ$65)-ROWS($AN$54:$AN$65)-ROWS($AR$54:$AR$65)),IFERROR(INDEX($AZ$54:$AZ$65, ROWS($CH$4:CH37)-ROWS($AJ$54:$AJ$65)-ROWS($AN$54:$AN$65)-ROWS($AR$54:$AR$65)-ROWS($AV$54:$AV$65)),IFERROR(INDEX($BD$54:$BD$65, ROWS($CH$4:CH37)-ROWS($AJ$54:$AJ$65)-ROWS($AN$54:$AN$65)-ROWS($AR$54:$AR$65)-ROWS($AV$54:$AV$65)-ROWS($AZ$54:$AZ$65)),IFERROR(INDEX($BH$54:$BH$65, ROWS($CH$4:CH37)-ROWS($AJ$54:$AJ$65)-ROWS($AN$54:$AN$65)-ROWS($AR$54:$AR$65)-ROWS($AV$54:$AV$65)-ROWS($AZ$54:$AZ$65)-ROWS($BD$54:$BD$65)), "")))))))</f>
        <v/>
      </c>
      <c r="CI39" s="316" t="str">
        <f t="shared" ca="1" si="39"/>
        <v/>
      </c>
      <c r="CJ39" s="316" t="str">
        <f ca="1">IF(OR(CK39="",CK39=0),"",MAX(CJ$5:CJ38)+1)</f>
        <v/>
      </c>
      <c r="CK39" s="316" t="str">
        <f ca="1">IFERROR(INDEX($AK$54:$AK$65, ROWS($CK$4:CK37)), IFERROR(INDEX($AO$54:$AO$65, ROWS($CK$4:CK37)-ROWS($AK$54:$AK$65)), IFERROR(INDEX($AS$54:$AS$65, ROWS($CK$4:CK37)-ROWS($AK$54:$AK$65)-ROWS($AO$54:$AO$65)),IFERROR(INDEX($AW$54:$AW$65, ROWS($CK$4:CK37)-ROWS($AK$54:$AK$65)-ROWS($AO$54:$AO$65)-ROWS($AS$54:$AS$65)),IFERROR(INDEX($BA$54:$BA$65, ROWS($CK$4:CK37)-ROWS($AK$54:$AK$65)-ROWS($AO$54:$AO$65)-ROWS($AS$54:$AS$65)-ROWS($AW$54:$AW$65)),IFERROR(INDEX($BE$54:$BE$65, ROWS($CK$4:CK37)-ROWS($AK$54:$AK$65)-ROWS($AO$54:$AO$65)-ROWS($AS$54:$AS$65)-ROWS($AW$54:$AW$65)-ROWS($BA$54:$BA$65)),IFERROR(INDEX($BI$54:$BI$65, ROWS($CK$4:CK37)-ROWS($AK$54:$AK$65)-ROWS($AO$54:$AO$65)-ROWS($AS$54:$AS$65)-ROWS($AW$54:$AW$65)-ROWS($BA$54:$BA$65)-ROWS($BE$54:$BE$65)), "")))))))</f>
        <v/>
      </c>
      <c r="CL39" s="316" t="str">
        <f t="shared" ca="1" si="40"/>
        <v/>
      </c>
      <c r="CM39" s="413" t="str">
        <f t="shared" ca="1" si="41"/>
        <v/>
      </c>
      <c r="CN39" s="412" t="str">
        <f ca="1">IF(OR(CO39="",CO39=0),"",MAX(CN$5:CN38)+1)</f>
        <v/>
      </c>
      <c r="CO39" s="316" t="str">
        <f ca="1">IFERROR(INDEX($AJ$70:$AJ$81, ROWS($CO$4:CO37)), IFERROR(INDEX($AN$70:$AN$81, ROWS($CO$4:CO37)-ROWS($AJ$70:$AJ$81)), IFERROR(INDEX($AR$70:$AR$81, ROWS($CO$4:CO37)-ROWS($AJ$70:$AJ$81)-ROWS($AN$70:$AN$81)),IFERROR(INDEX($AV$70:$AV$81, ROWS($CO$4:CO37)-ROWS($AJ$70:$AJ$81)-ROWS($AN$70:$AN$81)-ROWS($AR$70:$AR$81)),IFERROR(INDEX($AZ$70:$AZ$81, ROWS($CO$4:CO37)-ROWS($AJ$70:$AJ$81)-ROWS($AN$70:$AN$81)-ROWS($AR$70:$AR$81)-ROWS($AV$70:$AV$81)),IFERROR(INDEX($BD$70:$BD$81, ROWS($CO$4:CO37)-ROWS($AJ$70:$AJ$81)-ROWS($AN$70:$AN$81)-ROWS($AR$70:$AR$81)-ROWS($AV$70:$AV$81)-ROWS($AZ$70:$AZ$81)),IFERROR(INDEX($BH$70:$BH$81, ROWS($CO$4:CO37)-ROWS($AJ$70:$AJ$81)-ROWS($AN$70:$AN$81)-ROWS($AR$70:$AR$81)-ROWS($AV$70:$AV$81)-ROWS($AZ$70:$AZ$81)-ROWS($BD$70:$BD$81)), "")))))))</f>
        <v/>
      </c>
      <c r="CP39" s="316" t="str">
        <f t="shared" ca="1" si="42"/>
        <v/>
      </c>
      <c r="CQ39" s="316" t="str">
        <f ca="1">IF(OR(CR39="",CR39=0),"",MAX(CQ$5:CQ38)+1)</f>
        <v/>
      </c>
      <c r="CR39" s="316" t="str">
        <f ca="1">IFERROR(INDEX($AK$70:$AK$81, ROWS($CR$4:CR37)), IFERROR(INDEX($AO$70:$AO$81, ROWS($CR$4:CR37)-ROWS($AK$70:$AK$81)), IFERROR(INDEX($AS$70:$AS$81, ROWS($CR$4:CR37)-ROWS($AK$70:$AK$81)-ROWS($AO$70:$AO$81)),IFERROR(INDEX($AW$70:$AW$81, ROWS($CR$4:CR37)-ROWS($AK$70:$AK$81)-ROWS($AO$70:$AO$81)-ROWS($AS$70:$AS$81)),IFERROR(INDEX($BA$70:$BA$81, ROWS($CR$4:CR37)-ROWS($AK$70:$AK$81)-ROWS($AO$70:$AO$81)-ROWS($AS$70:$AS$81)-ROWS($AW$70:$AW$81)),IFERROR(INDEX($BE$70:$BE$81, ROWS($CR$4:CR37)-ROWS($AK$70:$AK$81)-ROWS($AO$70:$AO$81)-ROWS($AS$70:$AS$81)-ROWS($AW$70:$AW$81)-ROWS($BA$70:$BA$81)),IFERROR(INDEX($BI$70:$BI$81, ROWS($CR$4:CR37)-ROWS($AK$70:$AK$81)-ROWS($AO$70:$AO$81)-ROWS($AS$70:$AS$81)-ROWS($AW$70:$AW$81)-ROWS($BA$70:$BA$81)-ROWS($BE$70:$BE$81)), "")))))))</f>
        <v/>
      </c>
      <c r="CS39" s="316" t="str">
        <f t="shared" ca="1" si="43"/>
        <v/>
      </c>
      <c r="CT39" s="413" t="str">
        <f t="shared" ca="1" si="44"/>
        <v/>
      </c>
      <c r="CU39" s="412" t="str">
        <f>IF(OR(CV39="",CV39=0),"",MAX(CU$5:CU38)+1)</f>
        <v/>
      </c>
      <c r="CV39" s="316" t="str">
        <f>IFERROR(INDEX($AJ$86:$AJ$97, ROWS($CV$4:CV37)), IFERROR(INDEX($AN$86:$AN$97, ROWS($CV$4:CV37)-ROWS($AJ$86:$AJ$97)), ""))</f>
        <v/>
      </c>
      <c r="CW39" s="316" t="str">
        <f t="shared" si="45"/>
        <v/>
      </c>
      <c r="CX39" s="316" t="str">
        <f>IF(OR(CY39="",CY39=0),"",MAX(CX$5:CX38)+1)</f>
        <v/>
      </c>
      <c r="CY39" s="316" t="str">
        <f>IFERROR(INDEX($AK$86:$AK$97, ROWS($CY$4:CY37)), IFERROR(INDEX($AO$86:$AO$97, ROWS($CY$4:CY37)-ROWS($AK$86:$AK$97)), ""))</f>
        <v/>
      </c>
      <c r="CZ39" s="316" t="str">
        <f t="shared" si="46"/>
        <v/>
      </c>
      <c r="DA39" s="413" t="str">
        <f t="shared" si="47"/>
        <v/>
      </c>
      <c r="DC39" s="438" t="str">
        <f ca="1">IF(OR(DD39="",DD39=0),"",MAX(DC$25:DC38)+1)</f>
        <v/>
      </c>
      <c r="DD39" s="434" t="str">
        <f t="shared" ca="1" si="90"/>
        <v/>
      </c>
      <c r="DE39" s="413" t="str">
        <f t="shared" ca="1" si="91"/>
        <v/>
      </c>
      <c r="DF39" s="431" t="str">
        <f ca="1">IF(OR(DG39="",DG39=0),"",MAX(DF$25:DF38)+1)</f>
        <v/>
      </c>
      <c r="DG39" s="412" t="str">
        <f t="shared" ca="1" si="92"/>
        <v/>
      </c>
      <c r="DH39" s="413" t="str">
        <f t="shared" ca="1" si="93"/>
        <v/>
      </c>
      <c r="DI39" s="412" t="str">
        <f t="shared" ca="1" si="94"/>
        <v/>
      </c>
      <c r="DJ39" s="413" t="str">
        <f t="shared" ca="1" si="95"/>
        <v/>
      </c>
      <c r="DK39" s="412" t="str">
        <f t="shared" ca="1" si="96"/>
        <v/>
      </c>
      <c r="DL39" s="413" t="str">
        <f t="shared" ca="1" si="97"/>
        <v/>
      </c>
    </row>
    <row r="40" spans="1:123" s="278" customFormat="1" ht="15" customHeight="1" x14ac:dyDescent="0.3">
      <c r="A40" s="1173" t="s">
        <v>478</v>
      </c>
      <c r="B40" s="1174"/>
      <c r="C40" s="1173"/>
      <c r="D40" s="1174"/>
      <c r="E40" s="280" t="s">
        <v>477</v>
      </c>
      <c r="F40" s="279"/>
      <c r="G40" s="279"/>
      <c r="H40" s="279"/>
      <c r="I40" s="279"/>
      <c r="J40" s="279"/>
      <c r="K40" s="1207"/>
      <c r="L40" s="1207"/>
      <c r="M40" s="1207"/>
      <c r="N40" s="1208"/>
      <c r="P40" s="297" t="str">
        <f t="shared" si="101"/>
        <v/>
      </c>
      <c r="Q40" s="297" t="str">
        <f t="shared" si="100"/>
        <v/>
      </c>
      <c r="R40" s="297" t="str">
        <f t="shared" si="100"/>
        <v/>
      </c>
      <c r="S40" s="298" t="str">
        <f t="shared" si="100"/>
        <v/>
      </c>
      <c r="T40" s="297" t="str">
        <f t="shared" si="100"/>
        <v/>
      </c>
      <c r="U40" s="297" t="str">
        <f t="shared" si="100"/>
        <v/>
      </c>
      <c r="V40" s="1160" t="s">
        <v>503</v>
      </c>
      <c r="W40" s="1161"/>
      <c r="X40" s="424">
        <f ca="1">IF(OR(X36="",X37=""),0,SUM(X37+X38-X36))</f>
        <v>9605.83</v>
      </c>
      <c r="Y40"/>
      <c r="AB40" s="261"/>
      <c r="AC40" s="358" t="str">
        <f>IF('Data Entry'!H24="","",'Data Entry'!H24)</f>
        <v/>
      </c>
      <c r="AD40" s="356" t="str">
        <f>IF('Data Entry'!G24="","",'Data Entry'!G24)</f>
        <v/>
      </c>
      <c r="AE40" s="363" t="str">
        <f>IF('Data Entry'!J24="","",'Data Entry'!J24)</f>
        <v/>
      </c>
      <c r="AF40" s="402" t="str">
        <f>IF('Data Entry'!I24="","",'Data Entry'!I24)</f>
        <v/>
      </c>
      <c r="AG40" s="301"/>
      <c r="AH40"/>
      <c r="AI40" s="304" t="str">
        <f t="shared" ca="1" si="123"/>
        <v/>
      </c>
      <c r="AJ40" s="305" t="str">
        <f t="shared" ca="1" si="102"/>
        <v/>
      </c>
      <c r="AK40" s="306" t="str">
        <f t="shared" ca="1" si="103"/>
        <v/>
      </c>
      <c r="AL40" s="307" t="str">
        <f t="shared" ca="1" si="104"/>
        <v/>
      </c>
      <c r="AM40" s="304" t="str">
        <f t="shared" ca="1" si="124"/>
        <v/>
      </c>
      <c r="AN40" s="305" t="str">
        <f t="shared" ca="1" si="105"/>
        <v/>
      </c>
      <c r="AO40" s="306" t="str">
        <f t="shared" ca="1" si="106"/>
        <v/>
      </c>
      <c r="AP40" s="307" t="str">
        <f t="shared" ca="1" si="107"/>
        <v/>
      </c>
      <c r="AQ40" s="304">
        <f t="shared" ca="1" si="125"/>
        <v>49</v>
      </c>
      <c r="AR40" s="305" t="str">
        <f t="shared" ca="1" si="108"/>
        <v>Car Payment 1</v>
      </c>
      <c r="AS40" s="306">
        <f t="shared" ca="1" si="109"/>
        <v>350</v>
      </c>
      <c r="AT40" s="307">
        <f t="shared" ca="1" si="110"/>
        <v>18000</v>
      </c>
      <c r="AU40" s="304" t="str">
        <f t="shared" ca="1" si="126"/>
        <v/>
      </c>
      <c r="AV40" s="305" t="str">
        <f t="shared" ca="1" si="111"/>
        <v/>
      </c>
      <c r="AW40" s="306" t="str">
        <f t="shared" ca="1" si="112"/>
        <v/>
      </c>
      <c r="AX40" s="307" t="str">
        <f t="shared" ca="1" si="113"/>
        <v/>
      </c>
      <c r="AY40" s="304" t="str">
        <f t="shared" ca="1" si="127"/>
        <v/>
      </c>
      <c r="AZ40" s="305" t="str">
        <f t="shared" ca="1" si="114"/>
        <v/>
      </c>
      <c r="BA40" s="306" t="str">
        <f t="shared" ca="1" si="115"/>
        <v/>
      </c>
      <c r="BB40" s="307" t="str">
        <f t="shared" ca="1" si="116"/>
        <v/>
      </c>
      <c r="BC40" s="304" t="str">
        <f t="shared" ca="1" si="128"/>
        <v/>
      </c>
      <c r="BD40" s="305" t="str">
        <f t="shared" ca="1" si="117"/>
        <v/>
      </c>
      <c r="BE40" s="306" t="str">
        <f t="shared" ca="1" si="118"/>
        <v/>
      </c>
      <c r="BF40" s="307" t="str">
        <f t="shared" ca="1" si="119"/>
        <v/>
      </c>
      <c r="BG40" s="304" t="str">
        <f t="shared" ca="1" si="129"/>
        <v/>
      </c>
      <c r="BH40" s="305" t="str">
        <f t="shared" ca="1" si="120"/>
        <v/>
      </c>
      <c r="BI40" s="306" t="str">
        <f t="shared" ca="1" si="121"/>
        <v/>
      </c>
      <c r="BJ40" s="307" t="str">
        <f t="shared" ca="1" si="122"/>
        <v/>
      </c>
      <c r="BL40" s="412" t="str">
        <f ca="1">IF(OR(BM40="",BM40=0),"",MAX(BL$5:BL39)+1)</f>
        <v/>
      </c>
      <c r="BM40" s="316" t="str">
        <f ca="1">IFERROR(INDEX($AJ$6:$AJ$17, ROWS(BM$4:$BM38)), IFERROR(INDEX($AN$6:$AN$17, ROWS(BM$4:$BM38)-ROWS($AJ$6:$AJ$17)), IFERROR(INDEX($AR$6:$AR$17, ROWS(BM$4:$BM38)-ROWS($AJ$6:$AJ$17)-ROWS($AN$6:$AN$17)),IFERROR(INDEX($AV$6:$AV$17, ROWS(BM$4:$BM38)-ROWS($AJ$6:$AJ$17)-ROWS($AN$6:$AN$17)-ROWS($AR$6:$AR$17)),IFERROR(INDEX($AZ$6:$AZ$17, ROWS(BM$4:$BM38)-ROWS($AJ$6:$AJ$17)-ROWS($AN$6:$AN$17)-ROWS($AR$6:$AR$17)-ROWS($AV$6:$AV$17)),IFERROR(INDEX($BD$6:$BD$17, ROWS(BM$4:$BM38)-ROWS($AJ$6:$AJ$17)-ROWS($AN$6:$AN$17)-ROWS($AR$6:$AR$17)-ROWS($AV$6:$AV$17)-ROWS($AZ$6:$AZ$17)),IFERROR(INDEX($BH$6:$BH$17, ROWS(BM$4:$BM38)-ROWS($AJ$6:$AJ$17)-ROWS($AN$6:$AN$17)-ROWS($AR$6:$AR$17)-ROWS($AV$6:$AV$17)-ROWS($AZ$6:$AZ$17)-ROWS($BD$6:$BD$17)), "")))))))</f>
        <v/>
      </c>
      <c r="BN40" s="316" t="str">
        <f t="shared" ca="1" si="30"/>
        <v/>
      </c>
      <c r="BO40" s="316" t="str">
        <f ca="1">IF(OR(BP40="",BP40=0),"",MAX(BO$5:BO39)+1)</f>
        <v/>
      </c>
      <c r="BP40" s="316" t="str">
        <f ca="1">IFERROR(INDEX($AK$6:$AK$17, ROWS($BP$4:BP38)), IFERROR(INDEX($AO$6:$AO$17, ROWS($BP$4:BP38)-ROWS($AK$6:$AK$17)), IFERROR(INDEX($AS$6:$AS$17, ROWS($BP$4:BP38)-ROWS($AK$6:$AK$17)-ROWS($AO$6:$AO$17)),IFERROR(INDEX($AW$6:$AW$17, ROWS($BP$4:BP38)-ROWS($AK$6:$AK$17)-ROWS($AO$6:$AO$17)-ROWS($AS$6:$AS$17)),IFERROR(INDEX($BA$6:$BA$17, ROWS($BP$4:BP38)-ROWS($AK$6:$AK$17)-ROWS($AO$6:$AO$17)-ROWS($AS$6:$AS$17)-ROWS($AW$6:$AW$17)),IFERROR(INDEX($BE$6:$BE$17, ROWS($BP$4:BP38)-ROWS($AK$6:$AK$17)-ROWS($AO$6:$AO$17)-ROWS($AS$6:$AS$17)-ROWS($AW$6:$AW$17)-ROWS($BA$6:$BA$17)),IFERROR(INDEX($BI$6:$BI$17, ROWS($BP$4:BP38)-ROWS($AK$6:$AK$17)-ROWS($AO$6:$AO$17)-ROWS($AS$6:$AS$17)-ROWS($AW$6:$AW$17)-ROWS($BA$6:$BA$17)-ROWS($BE$6:$BE$17)), "")))))))</f>
        <v/>
      </c>
      <c r="BQ40" s="316" t="str">
        <f t="shared" ca="1" si="31"/>
        <v/>
      </c>
      <c r="BR40" s="413" t="str">
        <f t="shared" ca="1" si="32"/>
        <v/>
      </c>
      <c r="BS40" s="412" t="str">
        <f ca="1">IF(OR(BT40="",BT40=0),"",MAX(BS$5:BS39)+1)</f>
        <v/>
      </c>
      <c r="BT40" s="316" t="str">
        <f ca="1">IFERROR(INDEX($AJ$22:$AJ$33, ROWS($BT$4:BT38)), IFERROR(INDEX($AN$22:$AN$33, ROWS($BT$4:BT38)-ROWS($AJ$22:$AJ$33)), IFERROR(INDEX($AR$22:$AR$33, ROWS($BT$4:BT38)-ROWS($AJ$22:$AJ$33)-ROWS($AN$22:$AN$33)),IFERROR(INDEX($AV$22:$AV$33, ROWS($BT$4:BT38)-ROWS($AJ$22:$AJ$33)-ROWS($AN$22:$AN$33)-ROWS($AR$22:$AR$33)),IFERROR(INDEX($AZ$22:$AZ$33, ROWS($BT$4:BT38)-ROWS($AJ$22:$AJ$33)-ROWS($AN$22:$AN$33)-ROWS($AR$22:$AR$33)-ROWS($AV$22:$AV$33)),IFERROR(INDEX($BD$22:$BD$33, ROWS($BT$4:BT38)-ROWS($AJ$22:$AJ$33)-ROWS($AN$22:$AN$33)-ROWS($AR$22:$AR$33)-ROWS($AV$22:$AV$33)-ROWS($AZ$22:$AZ$33)),IFERROR(INDEX($BH$22:$BH$33, ROWS($BT$4:BT38)-ROWS($AJ$22:$AJ$33)-ROWS($AN$22:$AN$33)-ROWS($AR$22:$AR$33)-ROWS($AV$22:$AV$33)-ROWS($AZ$22:$AZ$33)-ROWS($BD$22:$BD$33)), "")))))))</f>
        <v/>
      </c>
      <c r="BU40" s="316" t="str">
        <f t="shared" ca="1" si="33"/>
        <v/>
      </c>
      <c r="BV40" s="316" t="str">
        <f ca="1">IF(OR(BW40="",BW40=0),"",MAX(BV$5:BV39)+1)</f>
        <v/>
      </c>
      <c r="BW40" s="316" t="str">
        <f ca="1">IFERROR(INDEX($AK$22:$AK$33, ROWS($BW$4:BW38)), IFERROR(INDEX($AO$22:$AO$33, ROWS($BW$4:BW38)-ROWS($AK$22:$AK$33)), IFERROR(INDEX($AS$22:$AS$33, ROWS($BW$4:BW38)-ROWS($AK$22:$AK$33)-ROWS($AO$22:$AO$33)),IFERROR(INDEX($AW$22:$AW$33, ROWS($BW$4:BW38)-ROWS($AK$22:$AK$33)-ROWS($AO$22:$AO$33)-ROWS($AS$22:$AS$33)),IFERROR(INDEX($BA$22:$BA$33, ROWS($BW$4:BW38)-ROWS($AK$22:$AK$33)-ROWS($AO$22:$AO$33)-ROWS($AS$22:$AS$33)-ROWS($AW$22:$AW$33)),IFERROR(INDEX($BE$22:$BE$33, ROWS($BW$4:BW38)-ROWS($AK$22:$AK$33)-ROWS($AO$22:$AO$33)-ROWS($AS$22:$AS$33)-ROWS($AW$22:$AW$33)-ROWS($BA$22:$BA$33)),IFERROR(INDEX($BI$22:$BI$33, ROWS($BW$4:BW38)-ROWS($AK$22:$AK$33)-ROWS($AO$22:$AO$33)-ROWS($AS$22:$AS$33)-ROWS($AW$22:$AW$33)-ROWS($BA$22:$BA$33)-ROWS($BE$22:$BE$33)), "")))))))</f>
        <v/>
      </c>
      <c r="BX40" s="316" t="str">
        <f t="shared" ca="1" si="34"/>
        <v/>
      </c>
      <c r="BY40" s="413" t="str">
        <f t="shared" ca="1" si="35"/>
        <v/>
      </c>
      <c r="BZ40" s="412" t="str">
        <f ca="1">IF(OR(CA40="",CA40=0),"",MAX(BZ$5:BZ39)+1)</f>
        <v/>
      </c>
      <c r="CA40" s="316" t="str">
        <f ca="1">IFERROR(INDEX($AJ$38:$AJ$49, ROWS($CA$4:CA38)), IFERROR(INDEX($AN$38:$AN$49, ROWS($CA$4:CA38)-ROWS($AJ$38:$AJ$49)), IFERROR(INDEX($AR$38:$AR$49, ROWS($CA$4:CA38)-ROWS($AJ$38:$AJ$49)-ROWS($AN$38:$AN$49)),IFERROR(INDEX($AV$38:$AV$49, ROWS($CA$4:CA38)-ROWS($AJ$38:$AJ$49)-ROWS($AN$38:$AN$49)-ROWS($AR$38:$AR$49)),IFERROR(INDEX($AZ$38:$AZ$49, ROWS($CA$4:CA38)-ROWS($AJ$38:$AJ$49)-ROWS($AN$38:$AN$49)-ROWS($AR$38:$AR$49)-ROWS($AV$38:$AV$49)),IFERROR(INDEX($BD$38:$BD$49, ROWS($CA$4:CA38)-ROWS($AJ$38:$AJ$49)-ROWS($AN$38:$AN$49)-ROWS($AR$38:$AR$49)-ROWS($AV$38:$AV$49)-ROWS($AZ$38:$AZ$49)),IFERROR(INDEX($BH$38:$BH$49, ROWS($CA$4:CA38)-ROWS($AJ$38:$AJ$49)-ROWS($AN$38:$AN$49)-ROWS($AR$38:$AR$49)-ROWS($AV$38:$AV$49)-ROWS($AZ$38:$AZ$49)-ROWS($BD$38:$BD$49)), "")))))))</f>
        <v/>
      </c>
      <c r="CB40" s="316" t="str">
        <f t="shared" ca="1" si="36"/>
        <v/>
      </c>
      <c r="CC40" s="316" t="str">
        <f ca="1">IF(OR(CD40="",CD40=0),"",MAX(CC$5:CC39)+1)</f>
        <v/>
      </c>
      <c r="CD40" s="316" t="str">
        <f ca="1">IFERROR(INDEX($AK$38:$AK$49, ROWS($CD$4:CD38)), IFERROR(INDEX($AO$38:$AO$49, ROWS($CD$4:CD38)-ROWS($AK$38:$AK$49)), IFERROR(INDEX($AS$38:$AS$49, ROWS($CD$4:CD38)-ROWS($AK$38:$AK$49)-ROWS($AO$38:$AO$49)),IFERROR(INDEX($AW$38:$AW$49, ROWS($CD$4:CD38)-ROWS($AK$38:$AK$49)-ROWS($AO$38:$AO$49)-ROWS($AS$38:$AS$49)),IFERROR(INDEX($BA$38:$BA$49, ROWS($CD$4:CD38)-ROWS($AK$38:$AK$49)-ROWS($AO$38:$AO$49)-ROWS($AS$38:$AS$49)-ROWS($AW$38:$AW$49)),IFERROR(INDEX($BE$38:$BE$49, ROWS($CD$4:CD38)-ROWS($AK$38:$AK$49)-ROWS($AO$38:$AO$49)-ROWS($AS$38:$AS$49)-ROWS($AW$38:$AW$49)-ROWS($BA$38:$BA$49)),IFERROR(INDEX($BI$38:$BI$49, ROWS($CD$4:CD38)-ROWS($AK$38:$AK$49)-ROWS($AO$38:$AO$49)-ROWS($AS$38:$AS$49)-ROWS($AW$38:$AW$49)-ROWS($BA$38:$BA$49)-ROWS($BE$38:$BE$49)), "")))))))</f>
        <v/>
      </c>
      <c r="CE40" s="316" t="str">
        <f t="shared" ca="1" si="37"/>
        <v/>
      </c>
      <c r="CF40" s="413" t="str">
        <f t="shared" ca="1" si="38"/>
        <v/>
      </c>
      <c r="CG40" s="412" t="str">
        <f ca="1">IF(OR(CH40="",CH40=0),"",MAX(CG$5:CG39)+1)</f>
        <v/>
      </c>
      <c r="CH40" s="316" t="str">
        <f ca="1">IFERROR(INDEX($AJ$54:$AJ$65, ROWS($CH$4:CH38)), IFERROR(INDEX($AN$54:$AN$65, ROWS($CH$4:CH38)-ROWS($AJ$54:$AJ$65)), IFERROR(INDEX($AR$54:$AR$65, ROWS($CH$4:CH38)-ROWS($AJ$54:$AJ$65)-ROWS($AN$54:$AN$65)),IFERROR(INDEX($AV$54:$AV$65, ROWS($CH$4:CH38)-ROWS($AJ$54:$AJ$65)-ROWS($AN$54:$AN$65)-ROWS($AR$54:$AR$65)),IFERROR(INDEX($AZ$54:$AZ$65, ROWS($CH$4:CH38)-ROWS($AJ$54:$AJ$65)-ROWS($AN$54:$AN$65)-ROWS($AR$54:$AR$65)-ROWS($AV$54:$AV$65)),IFERROR(INDEX($BD$54:$BD$65, ROWS($CH$4:CH38)-ROWS($AJ$54:$AJ$65)-ROWS($AN$54:$AN$65)-ROWS($AR$54:$AR$65)-ROWS($AV$54:$AV$65)-ROWS($AZ$54:$AZ$65)),IFERROR(INDEX($BH$54:$BH$65, ROWS($CH$4:CH38)-ROWS($AJ$54:$AJ$65)-ROWS($AN$54:$AN$65)-ROWS($AR$54:$AR$65)-ROWS($AV$54:$AV$65)-ROWS($AZ$54:$AZ$65)-ROWS($BD$54:$BD$65)), "")))))))</f>
        <v/>
      </c>
      <c r="CI40" s="316" t="str">
        <f t="shared" ca="1" si="39"/>
        <v/>
      </c>
      <c r="CJ40" s="316" t="str">
        <f ca="1">IF(OR(CK40="",CK40=0),"",MAX(CJ$5:CJ39)+1)</f>
        <v/>
      </c>
      <c r="CK40" s="316" t="str">
        <f ca="1">IFERROR(INDEX($AK$54:$AK$65, ROWS($CK$4:CK38)), IFERROR(INDEX($AO$54:$AO$65, ROWS($CK$4:CK38)-ROWS($AK$54:$AK$65)), IFERROR(INDEX($AS$54:$AS$65, ROWS($CK$4:CK38)-ROWS($AK$54:$AK$65)-ROWS($AO$54:$AO$65)),IFERROR(INDEX($AW$54:$AW$65, ROWS($CK$4:CK38)-ROWS($AK$54:$AK$65)-ROWS($AO$54:$AO$65)-ROWS($AS$54:$AS$65)),IFERROR(INDEX($BA$54:$BA$65, ROWS($CK$4:CK38)-ROWS($AK$54:$AK$65)-ROWS($AO$54:$AO$65)-ROWS($AS$54:$AS$65)-ROWS($AW$54:$AW$65)),IFERROR(INDEX($BE$54:$BE$65, ROWS($CK$4:CK38)-ROWS($AK$54:$AK$65)-ROWS($AO$54:$AO$65)-ROWS($AS$54:$AS$65)-ROWS($AW$54:$AW$65)-ROWS($BA$54:$BA$65)),IFERROR(INDEX($BI$54:$BI$65, ROWS($CK$4:CK38)-ROWS($AK$54:$AK$65)-ROWS($AO$54:$AO$65)-ROWS($AS$54:$AS$65)-ROWS($AW$54:$AW$65)-ROWS($BA$54:$BA$65)-ROWS($BE$54:$BE$65)), "")))))))</f>
        <v/>
      </c>
      <c r="CL40" s="316" t="str">
        <f t="shared" ca="1" si="40"/>
        <v/>
      </c>
      <c r="CM40" s="413" t="str">
        <f t="shared" ca="1" si="41"/>
        <v/>
      </c>
      <c r="CN40" s="412" t="str">
        <f ca="1">IF(OR(CO40="",CO40=0),"",MAX(CN$5:CN39)+1)</f>
        <v/>
      </c>
      <c r="CO40" s="316" t="str">
        <f ca="1">IFERROR(INDEX($AJ$70:$AJ$81, ROWS($CO$4:CO38)), IFERROR(INDEX($AN$70:$AN$81, ROWS($CO$4:CO38)-ROWS($AJ$70:$AJ$81)), IFERROR(INDEX($AR$70:$AR$81, ROWS($CO$4:CO38)-ROWS($AJ$70:$AJ$81)-ROWS($AN$70:$AN$81)),IFERROR(INDEX($AV$70:$AV$81, ROWS($CO$4:CO38)-ROWS($AJ$70:$AJ$81)-ROWS($AN$70:$AN$81)-ROWS($AR$70:$AR$81)),IFERROR(INDEX($AZ$70:$AZ$81, ROWS($CO$4:CO38)-ROWS($AJ$70:$AJ$81)-ROWS($AN$70:$AN$81)-ROWS($AR$70:$AR$81)-ROWS($AV$70:$AV$81)),IFERROR(INDEX($BD$70:$BD$81, ROWS($CO$4:CO38)-ROWS($AJ$70:$AJ$81)-ROWS($AN$70:$AN$81)-ROWS($AR$70:$AR$81)-ROWS($AV$70:$AV$81)-ROWS($AZ$70:$AZ$81)),IFERROR(INDEX($BH$70:$BH$81, ROWS($CO$4:CO38)-ROWS($AJ$70:$AJ$81)-ROWS($AN$70:$AN$81)-ROWS($AR$70:$AR$81)-ROWS($AV$70:$AV$81)-ROWS($AZ$70:$AZ$81)-ROWS($BD$70:$BD$81)), "")))))))</f>
        <v/>
      </c>
      <c r="CP40" s="316" t="str">
        <f t="shared" ca="1" si="42"/>
        <v/>
      </c>
      <c r="CQ40" s="316" t="str">
        <f ca="1">IF(OR(CR40="",CR40=0),"",MAX(CQ$5:CQ39)+1)</f>
        <v/>
      </c>
      <c r="CR40" s="316" t="str">
        <f ca="1">IFERROR(INDEX($AK$70:$AK$81, ROWS($CR$4:CR38)), IFERROR(INDEX($AO$70:$AO$81, ROWS($CR$4:CR38)-ROWS($AK$70:$AK$81)), IFERROR(INDEX($AS$70:$AS$81, ROWS($CR$4:CR38)-ROWS($AK$70:$AK$81)-ROWS($AO$70:$AO$81)),IFERROR(INDEX($AW$70:$AW$81, ROWS($CR$4:CR38)-ROWS($AK$70:$AK$81)-ROWS($AO$70:$AO$81)-ROWS($AS$70:$AS$81)),IFERROR(INDEX($BA$70:$BA$81, ROWS($CR$4:CR38)-ROWS($AK$70:$AK$81)-ROWS($AO$70:$AO$81)-ROWS($AS$70:$AS$81)-ROWS($AW$70:$AW$81)),IFERROR(INDEX($BE$70:$BE$81, ROWS($CR$4:CR38)-ROWS($AK$70:$AK$81)-ROWS($AO$70:$AO$81)-ROWS($AS$70:$AS$81)-ROWS($AW$70:$AW$81)-ROWS($BA$70:$BA$81)),IFERROR(INDEX($BI$70:$BI$81, ROWS($CR$4:CR38)-ROWS($AK$70:$AK$81)-ROWS($AO$70:$AO$81)-ROWS($AS$70:$AS$81)-ROWS($AW$70:$AW$81)-ROWS($BA$70:$BA$81)-ROWS($BE$70:$BE$81)), "")))))))</f>
        <v/>
      </c>
      <c r="CS40" s="316" t="str">
        <f t="shared" ca="1" si="43"/>
        <v/>
      </c>
      <c r="CT40" s="413" t="str">
        <f t="shared" ca="1" si="44"/>
        <v/>
      </c>
      <c r="CU40" s="412" t="str">
        <f>IF(OR(CV40="",CV40=0),"",MAX(CU$5:CU39)+1)</f>
        <v/>
      </c>
      <c r="CV40" s="316" t="str">
        <f>IFERROR(INDEX($AJ$86:$AJ$97, ROWS($CV$4:CV38)), IFERROR(INDEX($AN$86:$AN$97, ROWS($CV$4:CV38)-ROWS($AJ$86:$AJ$97)), ""))</f>
        <v/>
      </c>
      <c r="CW40" s="316" t="str">
        <f t="shared" si="45"/>
        <v/>
      </c>
      <c r="CX40" s="316" t="str">
        <f>IF(OR(CY40="",CY40=0),"",MAX(CX$5:CX39)+1)</f>
        <v/>
      </c>
      <c r="CY40" s="316" t="str">
        <f>IFERROR(INDEX($AK$86:$AK$97, ROWS($CY$4:CY38)), IFERROR(INDEX($AO$86:$AO$97, ROWS($CY$4:CY38)-ROWS($AK$86:$AK$97)), ""))</f>
        <v/>
      </c>
      <c r="CZ40" s="316" t="str">
        <f t="shared" si="46"/>
        <v/>
      </c>
      <c r="DA40" s="413" t="str">
        <f t="shared" si="47"/>
        <v/>
      </c>
      <c r="DC40" s="438" t="str">
        <f ca="1">IF(OR(DD40="",DD40=0),"",MAX(DC$25:DC39)+1)</f>
        <v/>
      </c>
      <c r="DD40" s="434" t="str">
        <f t="shared" ca="1" si="90"/>
        <v/>
      </c>
      <c r="DE40" s="413" t="str">
        <f t="shared" ca="1" si="91"/>
        <v/>
      </c>
      <c r="DF40" s="431" t="str">
        <f ca="1">IF(OR(DG40="",DG40=0),"",MAX(DF$25:DF39)+1)</f>
        <v/>
      </c>
      <c r="DG40" s="412" t="str">
        <f t="shared" ca="1" si="92"/>
        <v/>
      </c>
      <c r="DH40" s="413" t="str">
        <f t="shared" ca="1" si="93"/>
        <v/>
      </c>
      <c r="DI40" s="412" t="str">
        <f t="shared" ca="1" si="94"/>
        <v/>
      </c>
      <c r="DJ40" s="413" t="str">
        <f t="shared" ca="1" si="95"/>
        <v/>
      </c>
      <c r="DK40" s="412" t="str">
        <f t="shared" ca="1" si="96"/>
        <v/>
      </c>
      <c r="DL40" s="413" t="str">
        <f t="shared" ca="1" si="97"/>
        <v/>
      </c>
    </row>
    <row r="41" spans="1:123" x14ac:dyDescent="0.3">
      <c r="AC41" s="358" t="str">
        <f>IF('Data Entry'!H25="","",'Data Entry'!H25)</f>
        <v/>
      </c>
      <c r="AD41" s="356" t="str">
        <f>IF('Data Entry'!G25="","",'Data Entry'!G25)</f>
        <v/>
      </c>
      <c r="AE41" s="363" t="str">
        <f>IF('Data Entry'!J25="","",'Data Entry'!J25)</f>
        <v/>
      </c>
      <c r="AF41" s="402" t="str">
        <f>IF('Data Entry'!I25="","",'Data Entry'!I25)</f>
        <v/>
      </c>
      <c r="AI41" s="304" t="str">
        <f t="shared" ca="1" si="123"/>
        <v/>
      </c>
      <c r="AJ41" s="305" t="str">
        <f t="shared" ca="1" si="102"/>
        <v/>
      </c>
      <c r="AK41" s="306" t="str">
        <f t="shared" ca="1" si="103"/>
        <v/>
      </c>
      <c r="AL41" s="307" t="str">
        <f t="shared" ca="1" si="104"/>
        <v/>
      </c>
      <c r="AM41" s="304" t="str">
        <f t="shared" ca="1" si="124"/>
        <v/>
      </c>
      <c r="AN41" s="305" t="str">
        <f t="shared" ca="1" si="105"/>
        <v/>
      </c>
      <c r="AO41" s="306" t="str">
        <f t="shared" ca="1" si="106"/>
        <v/>
      </c>
      <c r="AP41" s="307" t="str">
        <f t="shared" ca="1" si="107"/>
        <v/>
      </c>
      <c r="AQ41" s="304">
        <f t="shared" ca="1" si="125"/>
        <v>50</v>
      </c>
      <c r="AR41" s="305" t="str">
        <f t="shared" ca="1" si="108"/>
        <v>Car Payment 2</v>
      </c>
      <c r="AS41" s="306">
        <f t="shared" ca="1" si="109"/>
        <v>200</v>
      </c>
      <c r="AT41" s="307">
        <f t="shared" ca="1" si="110"/>
        <v>8000</v>
      </c>
      <c r="AU41" s="304" t="str">
        <f t="shared" ca="1" si="126"/>
        <v/>
      </c>
      <c r="AV41" s="305" t="str">
        <f t="shared" ca="1" si="111"/>
        <v/>
      </c>
      <c r="AW41" s="306" t="str">
        <f t="shared" ca="1" si="112"/>
        <v/>
      </c>
      <c r="AX41" s="307" t="str">
        <f t="shared" ca="1" si="113"/>
        <v/>
      </c>
      <c r="AY41" s="304" t="str">
        <f t="shared" ca="1" si="127"/>
        <v/>
      </c>
      <c r="AZ41" s="305" t="str">
        <f t="shared" ca="1" si="114"/>
        <v/>
      </c>
      <c r="BA41" s="306" t="str">
        <f t="shared" ca="1" si="115"/>
        <v/>
      </c>
      <c r="BB41" s="307" t="str">
        <f t="shared" ca="1" si="116"/>
        <v/>
      </c>
      <c r="BC41" s="304" t="str">
        <f t="shared" ca="1" si="128"/>
        <v/>
      </c>
      <c r="BD41" s="305" t="str">
        <f t="shared" ca="1" si="117"/>
        <v/>
      </c>
      <c r="BE41" s="306" t="str">
        <f t="shared" ca="1" si="118"/>
        <v/>
      </c>
      <c r="BF41" s="307" t="str">
        <f t="shared" ca="1" si="119"/>
        <v/>
      </c>
      <c r="BG41" s="304" t="str">
        <f t="shared" ca="1" si="129"/>
        <v/>
      </c>
      <c r="BH41" s="305" t="str">
        <f t="shared" ca="1" si="120"/>
        <v/>
      </c>
      <c r="BI41" s="306" t="str">
        <f t="shared" ca="1" si="121"/>
        <v/>
      </c>
      <c r="BJ41" s="307" t="str">
        <f t="shared" ca="1" si="122"/>
        <v/>
      </c>
      <c r="BL41" s="412" t="str">
        <f ca="1">IF(OR(BM41="",BM41=0),"",MAX(BL$5:BL40)+1)</f>
        <v/>
      </c>
      <c r="BM41" s="316" t="str">
        <f ca="1">IFERROR(INDEX($AJ$6:$AJ$17, ROWS(BM$4:$BM39)), IFERROR(INDEX($AN$6:$AN$17, ROWS(BM$4:$BM39)-ROWS($AJ$6:$AJ$17)), IFERROR(INDEX($AR$6:$AR$17, ROWS(BM$4:$BM39)-ROWS($AJ$6:$AJ$17)-ROWS($AN$6:$AN$17)),IFERROR(INDEX($AV$6:$AV$17, ROWS(BM$4:$BM39)-ROWS($AJ$6:$AJ$17)-ROWS($AN$6:$AN$17)-ROWS($AR$6:$AR$17)),IFERROR(INDEX($AZ$6:$AZ$17, ROWS(BM$4:$BM39)-ROWS($AJ$6:$AJ$17)-ROWS($AN$6:$AN$17)-ROWS($AR$6:$AR$17)-ROWS($AV$6:$AV$17)),IFERROR(INDEX($BD$6:$BD$17, ROWS(BM$4:$BM39)-ROWS($AJ$6:$AJ$17)-ROWS($AN$6:$AN$17)-ROWS($AR$6:$AR$17)-ROWS($AV$6:$AV$17)-ROWS($AZ$6:$AZ$17)),IFERROR(INDEX($BH$6:$BH$17, ROWS(BM$4:$BM39)-ROWS($AJ$6:$AJ$17)-ROWS($AN$6:$AN$17)-ROWS($AR$6:$AR$17)-ROWS($AV$6:$AV$17)-ROWS($AZ$6:$AZ$17)-ROWS($BD$6:$BD$17)), "")))))))</f>
        <v/>
      </c>
      <c r="BN41" s="316" t="str">
        <f t="shared" ca="1" si="30"/>
        <v/>
      </c>
      <c r="BO41" s="316" t="str">
        <f ca="1">IF(OR(BP41="",BP41=0),"",MAX(BO$5:BO40)+1)</f>
        <v/>
      </c>
      <c r="BP41" s="316" t="str">
        <f ca="1">IFERROR(INDEX($AK$6:$AK$17, ROWS($BP$4:BP39)), IFERROR(INDEX($AO$6:$AO$17, ROWS($BP$4:BP39)-ROWS($AK$6:$AK$17)), IFERROR(INDEX($AS$6:$AS$17, ROWS($BP$4:BP39)-ROWS($AK$6:$AK$17)-ROWS($AO$6:$AO$17)),IFERROR(INDEX($AW$6:$AW$17, ROWS($BP$4:BP39)-ROWS($AK$6:$AK$17)-ROWS($AO$6:$AO$17)-ROWS($AS$6:$AS$17)),IFERROR(INDEX($BA$6:$BA$17, ROWS($BP$4:BP39)-ROWS($AK$6:$AK$17)-ROWS($AO$6:$AO$17)-ROWS($AS$6:$AS$17)-ROWS($AW$6:$AW$17)),IFERROR(INDEX($BE$6:$BE$17, ROWS($BP$4:BP39)-ROWS($AK$6:$AK$17)-ROWS($AO$6:$AO$17)-ROWS($AS$6:$AS$17)-ROWS($AW$6:$AW$17)-ROWS($BA$6:$BA$17)),IFERROR(INDEX($BI$6:$BI$17, ROWS($BP$4:BP39)-ROWS($AK$6:$AK$17)-ROWS($AO$6:$AO$17)-ROWS($AS$6:$AS$17)-ROWS($AW$6:$AW$17)-ROWS($BA$6:$BA$17)-ROWS($BE$6:$BE$17)), "")))))))</f>
        <v/>
      </c>
      <c r="BQ41" s="316" t="str">
        <f t="shared" ca="1" si="31"/>
        <v/>
      </c>
      <c r="BR41" s="413" t="str">
        <f t="shared" ca="1" si="32"/>
        <v/>
      </c>
      <c r="BS41" s="412" t="str">
        <f ca="1">IF(OR(BT41="",BT41=0),"",MAX(BS$5:BS40)+1)</f>
        <v/>
      </c>
      <c r="BT41" s="316" t="str">
        <f ca="1">IFERROR(INDEX($AJ$22:$AJ$33, ROWS($BT$4:BT39)), IFERROR(INDEX($AN$22:$AN$33, ROWS($BT$4:BT39)-ROWS($AJ$22:$AJ$33)), IFERROR(INDEX($AR$22:$AR$33, ROWS($BT$4:BT39)-ROWS($AJ$22:$AJ$33)-ROWS($AN$22:$AN$33)),IFERROR(INDEX($AV$22:$AV$33, ROWS($BT$4:BT39)-ROWS($AJ$22:$AJ$33)-ROWS($AN$22:$AN$33)-ROWS($AR$22:$AR$33)),IFERROR(INDEX($AZ$22:$AZ$33, ROWS($BT$4:BT39)-ROWS($AJ$22:$AJ$33)-ROWS($AN$22:$AN$33)-ROWS($AR$22:$AR$33)-ROWS($AV$22:$AV$33)),IFERROR(INDEX($BD$22:$BD$33, ROWS($BT$4:BT39)-ROWS($AJ$22:$AJ$33)-ROWS($AN$22:$AN$33)-ROWS($AR$22:$AR$33)-ROWS($AV$22:$AV$33)-ROWS($AZ$22:$AZ$33)),IFERROR(INDEX($BH$22:$BH$33, ROWS($BT$4:BT39)-ROWS($AJ$22:$AJ$33)-ROWS($AN$22:$AN$33)-ROWS($AR$22:$AR$33)-ROWS($AV$22:$AV$33)-ROWS($AZ$22:$AZ$33)-ROWS($BD$22:$BD$33)), "")))))))</f>
        <v/>
      </c>
      <c r="BU41" s="316" t="str">
        <f t="shared" ca="1" si="33"/>
        <v/>
      </c>
      <c r="BV41" s="316" t="str">
        <f ca="1">IF(OR(BW41="",BW41=0),"",MAX(BV$5:BV40)+1)</f>
        <v/>
      </c>
      <c r="BW41" s="316" t="str">
        <f ca="1">IFERROR(INDEX($AK$22:$AK$33, ROWS($BW$4:BW39)), IFERROR(INDEX($AO$22:$AO$33, ROWS($BW$4:BW39)-ROWS($AK$22:$AK$33)), IFERROR(INDEX($AS$22:$AS$33, ROWS($BW$4:BW39)-ROWS($AK$22:$AK$33)-ROWS($AO$22:$AO$33)),IFERROR(INDEX($AW$22:$AW$33, ROWS($BW$4:BW39)-ROWS($AK$22:$AK$33)-ROWS($AO$22:$AO$33)-ROWS($AS$22:$AS$33)),IFERROR(INDEX($BA$22:$BA$33, ROWS($BW$4:BW39)-ROWS($AK$22:$AK$33)-ROWS($AO$22:$AO$33)-ROWS($AS$22:$AS$33)-ROWS($AW$22:$AW$33)),IFERROR(INDEX($BE$22:$BE$33, ROWS($BW$4:BW39)-ROWS($AK$22:$AK$33)-ROWS($AO$22:$AO$33)-ROWS($AS$22:$AS$33)-ROWS($AW$22:$AW$33)-ROWS($BA$22:$BA$33)),IFERROR(INDEX($BI$22:$BI$33, ROWS($BW$4:BW39)-ROWS($AK$22:$AK$33)-ROWS($AO$22:$AO$33)-ROWS($AS$22:$AS$33)-ROWS($AW$22:$AW$33)-ROWS($BA$22:$BA$33)-ROWS($BE$22:$BE$33)), "")))))))</f>
        <v/>
      </c>
      <c r="BX41" s="316" t="str">
        <f t="shared" ca="1" si="34"/>
        <v/>
      </c>
      <c r="BY41" s="413" t="str">
        <f t="shared" ca="1" si="35"/>
        <v/>
      </c>
      <c r="BZ41" s="412" t="str">
        <f ca="1">IF(OR(CA41="",CA41=0),"",MAX(BZ$5:BZ40)+1)</f>
        <v/>
      </c>
      <c r="CA41" s="316" t="str">
        <f ca="1">IFERROR(INDEX($AJ$38:$AJ$49, ROWS($CA$4:CA39)), IFERROR(INDEX($AN$38:$AN$49, ROWS($CA$4:CA39)-ROWS($AJ$38:$AJ$49)), IFERROR(INDEX($AR$38:$AR$49, ROWS($CA$4:CA39)-ROWS($AJ$38:$AJ$49)-ROWS($AN$38:$AN$49)),IFERROR(INDEX($AV$38:$AV$49, ROWS($CA$4:CA39)-ROWS($AJ$38:$AJ$49)-ROWS($AN$38:$AN$49)-ROWS($AR$38:$AR$49)),IFERROR(INDEX($AZ$38:$AZ$49, ROWS($CA$4:CA39)-ROWS($AJ$38:$AJ$49)-ROWS($AN$38:$AN$49)-ROWS($AR$38:$AR$49)-ROWS($AV$38:$AV$49)),IFERROR(INDEX($BD$38:$BD$49, ROWS($CA$4:CA39)-ROWS($AJ$38:$AJ$49)-ROWS($AN$38:$AN$49)-ROWS($AR$38:$AR$49)-ROWS($AV$38:$AV$49)-ROWS($AZ$38:$AZ$49)),IFERROR(INDEX($BH$38:$BH$49, ROWS($CA$4:CA39)-ROWS($AJ$38:$AJ$49)-ROWS($AN$38:$AN$49)-ROWS($AR$38:$AR$49)-ROWS($AV$38:$AV$49)-ROWS($AZ$38:$AZ$49)-ROWS($BD$38:$BD$49)), "")))))))</f>
        <v/>
      </c>
      <c r="CB41" s="316" t="str">
        <f t="shared" ca="1" si="36"/>
        <v/>
      </c>
      <c r="CC41" s="316" t="str">
        <f ca="1">IF(OR(CD41="",CD41=0),"",MAX(CC$5:CC40)+1)</f>
        <v/>
      </c>
      <c r="CD41" s="316" t="str">
        <f ca="1">IFERROR(INDEX($AK$38:$AK$49, ROWS($CD$4:CD39)), IFERROR(INDEX($AO$38:$AO$49, ROWS($CD$4:CD39)-ROWS($AK$38:$AK$49)), IFERROR(INDEX($AS$38:$AS$49, ROWS($CD$4:CD39)-ROWS($AK$38:$AK$49)-ROWS($AO$38:$AO$49)),IFERROR(INDEX($AW$38:$AW$49, ROWS($CD$4:CD39)-ROWS($AK$38:$AK$49)-ROWS($AO$38:$AO$49)-ROWS($AS$38:$AS$49)),IFERROR(INDEX($BA$38:$BA$49, ROWS($CD$4:CD39)-ROWS($AK$38:$AK$49)-ROWS($AO$38:$AO$49)-ROWS($AS$38:$AS$49)-ROWS($AW$38:$AW$49)),IFERROR(INDEX($BE$38:$BE$49, ROWS($CD$4:CD39)-ROWS($AK$38:$AK$49)-ROWS($AO$38:$AO$49)-ROWS($AS$38:$AS$49)-ROWS($AW$38:$AW$49)-ROWS($BA$38:$BA$49)),IFERROR(INDEX($BI$38:$BI$49, ROWS($CD$4:CD39)-ROWS($AK$38:$AK$49)-ROWS($AO$38:$AO$49)-ROWS($AS$38:$AS$49)-ROWS($AW$38:$AW$49)-ROWS($BA$38:$BA$49)-ROWS($BE$38:$BE$49)), "")))))))</f>
        <v/>
      </c>
      <c r="CE41" s="316" t="str">
        <f t="shared" ca="1" si="37"/>
        <v/>
      </c>
      <c r="CF41" s="413" t="str">
        <f t="shared" ca="1" si="38"/>
        <v/>
      </c>
      <c r="CG41" s="412" t="str">
        <f ca="1">IF(OR(CH41="",CH41=0),"",MAX(CG$5:CG40)+1)</f>
        <v/>
      </c>
      <c r="CH41" s="316" t="str">
        <f ca="1">IFERROR(INDEX($AJ$54:$AJ$65, ROWS($CH$4:CH39)), IFERROR(INDEX($AN$54:$AN$65, ROWS($CH$4:CH39)-ROWS($AJ$54:$AJ$65)), IFERROR(INDEX($AR$54:$AR$65, ROWS($CH$4:CH39)-ROWS($AJ$54:$AJ$65)-ROWS($AN$54:$AN$65)),IFERROR(INDEX($AV$54:$AV$65, ROWS($CH$4:CH39)-ROWS($AJ$54:$AJ$65)-ROWS($AN$54:$AN$65)-ROWS($AR$54:$AR$65)),IFERROR(INDEX($AZ$54:$AZ$65, ROWS($CH$4:CH39)-ROWS($AJ$54:$AJ$65)-ROWS($AN$54:$AN$65)-ROWS($AR$54:$AR$65)-ROWS($AV$54:$AV$65)),IFERROR(INDEX($BD$54:$BD$65, ROWS($CH$4:CH39)-ROWS($AJ$54:$AJ$65)-ROWS($AN$54:$AN$65)-ROWS($AR$54:$AR$65)-ROWS($AV$54:$AV$65)-ROWS($AZ$54:$AZ$65)),IFERROR(INDEX($BH$54:$BH$65, ROWS($CH$4:CH39)-ROWS($AJ$54:$AJ$65)-ROWS($AN$54:$AN$65)-ROWS($AR$54:$AR$65)-ROWS($AV$54:$AV$65)-ROWS($AZ$54:$AZ$65)-ROWS($BD$54:$BD$65)), "")))))))</f>
        <v/>
      </c>
      <c r="CI41" s="316" t="str">
        <f t="shared" ca="1" si="39"/>
        <v/>
      </c>
      <c r="CJ41" s="316" t="str">
        <f ca="1">IF(OR(CK41="",CK41=0),"",MAX(CJ$5:CJ40)+1)</f>
        <v/>
      </c>
      <c r="CK41" s="316" t="str">
        <f ca="1">IFERROR(INDEX($AK$54:$AK$65, ROWS($CK$4:CK39)), IFERROR(INDEX($AO$54:$AO$65, ROWS($CK$4:CK39)-ROWS($AK$54:$AK$65)), IFERROR(INDEX($AS$54:$AS$65, ROWS($CK$4:CK39)-ROWS($AK$54:$AK$65)-ROWS($AO$54:$AO$65)),IFERROR(INDEX($AW$54:$AW$65, ROWS($CK$4:CK39)-ROWS($AK$54:$AK$65)-ROWS($AO$54:$AO$65)-ROWS($AS$54:$AS$65)),IFERROR(INDEX($BA$54:$BA$65, ROWS($CK$4:CK39)-ROWS($AK$54:$AK$65)-ROWS($AO$54:$AO$65)-ROWS($AS$54:$AS$65)-ROWS($AW$54:$AW$65)),IFERROR(INDEX($BE$54:$BE$65, ROWS($CK$4:CK39)-ROWS($AK$54:$AK$65)-ROWS($AO$54:$AO$65)-ROWS($AS$54:$AS$65)-ROWS($AW$54:$AW$65)-ROWS($BA$54:$BA$65)),IFERROR(INDEX($BI$54:$BI$65, ROWS($CK$4:CK39)-ROWS($AK$54:$AK$65)-ROWS($AO$54:$AO$65)-ROWS($AS$54:$AS$65)-ROWS($AW$54:$AW$65)-ROWS($BA$54:$BA$65)-ROWS($BE$54:$BE$65)), "")))))))</f>
        <v/>
      </c>
      <c r="CL41" s="316" t="str">
        <f t="shared" ca="1" si="40"/>
        <v/>
      </c>
      <c r="CM41" s="413" t="str">
        <f t="shared" ca="1" si="41"/>
        <v/>
      </c>
      <c r="CN41" s="412" t="str">
        <f ca="1">IF(OR(CO41="",CO41=0),"",MAX(CN$5:CN40)+1)</f>
        <v/>
      </c>
      <c r="CO41" s="316" t="str">
        <f ca="1">IFERROR(INDEX($AJ$70:$AJ$81, ROWS($CO$4:CO39)), IFERROR(INDEX($AN$70:$AN$81, ROWS($CO$4:CO39)-ROWS($AJ$70:$AJ$81)), IFERROR(INDEX($AR$70:$AR$81, ROWS($CO$4:CO39)-ROWS($AJ$70:$AJ$81)-ROWS($AN$70:$AN$81)),IFERROR(INDEX($AV$70:$AV$81, ROWS($CO$4:CO39)-ROWS($AJ$70:$AJ$81)-ROWS($AN$70:$AN$81)-ROWS($AR$70:$AR$81)),IFERROR(INDEX($AZ$70:$AZ$81, ROWS($CO$4:CO39)-ROWS($AJ$70:$AJ$81)-ROWS($AN$70:$AN$81)-ROWS($AR$70:$AR$81)-ROWS($AV$70:$AV$81)),IFERROR(INDEX($BD$70:$BD$81, ROWS($CO$4:CO39)-ROWS($AJ$70:$AJ$81)-ROWS($AN$70:$AN$81)-ROWS($AR$70:$AR$81)-ROWS($AV$70:$AV$81)-ROWS($AZ$70:$AZ$81)),IFERROR(INDEX($BH$70:$BH$81, ROWS($CO$4:CO39)-ROWS($AJ$70:$AJ$81)-ROWS($AN$70:$AN$81)-ROWS($AR$70:$AR$81)-ROWS($AV$70:$AV$81)-ROWS($AZ$70:$AZ$81)-ROWS($BD$70:$BD$81)), "")))))))</f>
        <v/>
      </c>
      <c r="CP41" s="316" t="str">
        <f t="shared" ca="1" si="42"/>
        <v/>
      </c>
      <c r="CQ41" s="316" t="str">
        <f ca="1">IF(OR(CR41="",CR41=0),"",MAX(CQ$5:CQ40)+1)</f>
        <v/>
      </c>
      <c r="CR41" s="316" t="str">
        <f ca="1">IFERROR(INDEX($AK$70:$AK$81, ROWS($CR$4:CR39)), IFERROR(INDEX($AO$70:$AO$81, ROWS($CR$4:CR39)-ROWS($AK$70:$AK$81)), IFERROR(INDEX($AS$70:$AS$81, ROWS($CR$4:CR39)-ROWS($AK$70:$AK$81)-ROWS($AO$70:$AO$81)),IFERROR(INDEX($AW$70:$AW$81, ROWS($CR$4:CR39)-ROWS($AK$70:$AK$81)-ROWS($AO$70:$AO$81)-ROWS($AS$70:$AS$81)),IFERROR(INDEX($BA$70:$BA$81, ROWS($CR$4:CR39)-ROWS($AK$70:$AK$81)-ROWS($AO$70:$AO$81)-ROWS($AS$70:$AS$81)-ROWS($AW$70:$AW$81)),IFERROR(INDEX($BE$70:$BE$81, ROWS($CR$4:CR39)-ROWS($AK$70:$AK$81)-ROWS($AO$70:$AO$81)-ROWS($AS$70:$AS$81)-ROWS($AW$70:$AW$81)-ROWS($BA$70:$BA$81)),IFERROR(INDEX($BI$70:$BI$81, ROWS($CR$4:CR39)-ROWS($AK$70:$AK$81)-ROWS($AO$70:$AO$81)-ROWS($AS$70:$AS$81)-ROWS($AW$70:$AW$81)-ROWS($BA$70:$BA$81)-ROWS($BE$70:$BE$81)), "")))))))</f>
        <v/>
      </c>
      <c r="CS41" s="316" t="str">
        <f t="shared" ca="1" si="43"/>
        <v/>
      </c>
      <c r="CT41" s="413" t="str">
        <f t="shared" ca="1" si="44"/>
        <v/>
      </c>
      <c r="CU41" s="412" t="str">
        <f>IF(OR(CV41="",CV41=0),"",MAX(CU$5:CU40)+1)</f>
        <v/>
      </c>
      <c r="CV41" s="316" t="str">
        <f>IFERROR(INDEX($AJ$86:$AJ$97, ROWS($CV$4:CV39)), IFERROR(INDEX($AN$86:$AN$97, ROWS($CV$4:CV39)-ROWS($AJ$86:$AJ$97)), ""))</f>
        <v/>
      </c>
      <c r="CW41" s="316" t="str">
        <f t="shared" si="45"/>
        <v/>
      </c>
      <c r="CX41" s="316" t="str">
        <f>IF(OR(CY41="",CY41=0),"",MAX(CX$5:CX40)+1)</f>
        <v/>
      </c>
      <c r="CY41" s="316" t="str">
        <f>IFERROR(INDEX($AK$86:$AK$97, ROWS($CY$4:CY39)), IFERROR(INDEX($AO$86:$AO$97, ROWS($CY$4:CY39)-ROWS($AK$86:$AK$97)), ""))</f>
        <v/>
      </c>
      <c r="CZ41" s="316" t="str">
        <f t="shared" si="46"/>
        <v/>
      </c>
      <c r="DA41" s="413" t="str">
        <f t="shared" si="47"/>
        <v/>
      </c>
      <c r="DC41" s="438" t="str">
        <f ca="1">IF(OR(DD41="",DD41=0),"",MAX(DC$25:DC40)+1)</f>
        <v/>
      </c>
      <c r="DD41" s="434" t="str">
        <f t="shared" ca="1" si="90"/>
        <v/>
      </c>
      <c r="DE41" s="413" t="str">
        <f t="shared" ca="1" si="91"/>
        <v/>
      </c>
      <c r="DF41" s="431" t="str">
        <f ca="1">IF(OR(DG41="",DG41=0),"",MAX(DF$25:DF40)+1)</f>
        <v/>
      </c>
      <c r="DG41" s="412" t="str">
        <f t="shared" ca="1" si="92"/>
        <v/>
      </c>
      <c r="DH41" s="413" t="str">
        <f t="shared" ca="1" si="93"/>
        <v/>
      </c>
      <c r="DI41" s="412" t="str">
        <f t="shared" ca="1" si="94"/>
        <v/>
      </c>
      <c r="DJ41" s="413" t="str">
        <f t="shared" ca="1" si="95"/>
        <v/>
      </c>
      <c r="DK41" s="412" t="str">
        <f t="shared" ca="1" si="96"/>
        <v/>
      </c>
      <c r="DL41" s="413" t="str">
        <f t="shared" ca="1" si="97"/>
        <v/>
      </c>
      <c r="DN41" s="278"/>
      <c r="DO41" s="278"/>
      <c r="DP41" s="278"/>
      <c r="DQ41" s="278"/>
      <c r="DR41" s="278"/>
      <c r="DS41" s="278"/>
    </row>
    <row r="42" spans="1:123" x14ac:dyDescent="0.3">
      <c r="AC42" s="358" t="str">
        <f>IF('Data Entry'!H26="","",'Data Entry'!H26)</f>
        <v/>
      </c>
      <c r="AD42" s="356" t="str">
        <f>IF('Data Entry'!G26="","",'Data Entry'!G26)</f>
        <v/>
      </c>
      <c r="AE42" s="363" t="str">
        <f>IF('Data Entry'!J26="","",'Data Entry'!J26)</f>
        <v/>
      </c>
      <c r="AF42" s="402" t="str">
        <f>IF('Data Entry'!I26="","",'Data Entry'!I26)</f>
        <v/>
      </c>
      <c r="AI42" s="304" t="str">
        <f t="shared" ca="1" si="123"/>
        <v/>
      </c>
      <c r="AJ42" s="305" t="str">
        <f t="shared" ca="1" si="102"/>
        <v/>
      </c>
      <c r="AK42" s="306" t="str">
        <f t="shared" ca="1" si="103"/>
        <v/>
      </c>
      <c r="AL42" s="307" t="str">
        <f t="shared" ca="1" si="104"/>
        <v/>
      </c>
      <c r="AM42" s="304" t="str">
        <f t="shared" ca="1" si="124"/>
        <v/>
      </c>
      <c r="AN42" s="305" t="str">
        <f t="shared" ca="1" si="105"/>
        <v/>
      </c>
      <c r="AO42" s="306" t="str">
        <f t="shared" ca="1" si="106"/>
        <v/>
      </c>
      <c r="AP42" s="307" t="str">
        <f t="shared" ca="1" si="107"/>
        <v/>
      </c>
      <c r="AQ42" s="304">
        <f t="shared" ca="1" si="125"/>
        <v>67</v>
      </c>
      <c r="AR42" s="305" t="str">
        <f t="shared" ca="1" si="108"/>
        <v>Investment 1</v>
      </c>
      <c r="AS42" s="306">
        <f t="shared" ca="1" si="109"/>
        <v>200</v>
      </c>
      <c r="AT42" s="307" t="str">
        <f t="shared" ca="1" si="110"/>
        <v>Income</v>
      </c>
      <c r="AU42" s="304" t="str">
        <f t="shared" ca="1" si="126"/>
        <v/>
      </c>
      <c r="AV42" s="305" t="str">
        <f t="shared" ca="1" si="111"/>
        <v/>
      </c>
      <c r="AW42" s="306" t="str">
        <f t="shared" ca="1" si="112"/>
        <v/>
      </c>
      <c r="AX42" s="307" t="str">
        <f t="shared" ca="1" si="113"/>
        <v/>
      </c>
      <c r="AY42" s="304" t="str">
        <f t="shared" ca="1" si="127"/>
        <v/>
      </c>
      <c r="AZ42" s="305" t="str">
        <f t="shared" ca="1" si="114"/>
        <v/>
      </c>
      <c r="BA42" s="306" t="str">
        <f t="shared" ca="1" si="115"/>
        <v/>
      </c>
      <c r="BB42" s="307" t="str">
        <f t="shared" ca="1" si="116"/>
        <v/>
      </c>
      <c r="BC42" s="304" t="str">
        <f t="shared" ca="1" si="128"/>
        <v/>
      </c>
      <c r="BD42" s="305" t="str">
        <f t="shared" ca="1" si="117"/>
        <v/>
      </c>
      <c r="BE42" s="306" t="str">
        <f t="shared" ca="1" si="118"/>
        <v/>
      </c>
      <c r="BF42" s="307" t="str">
        <f t="shared" ca="1" si="119"/>
        <v/>
      </c>
      <c r="BG42" s="304" t="str">
        <f t="shared" ca="1" si="129"/>
        <v/>
      </c>
      <c r="BH42" s="305" t="str">
        <f t="shared" ca="1" si="120"/>
        <v/>
      </c>
      <c r="BI42" s="306" t="str">
        <f t="shared" ca="1" si="121"/>
        <v/>
      </c>
      <c r="BJ42" s="307" t="str">
        <f t="shared" ca="1" si="122"/>
        <v/>
      </c>
      <c r="BL42" s="412">
        <f ca="1">IF(OR(BM42="",BM42=0),"",MAX(BL$5:BL41)+1)</f>
        <v>3</v>
      </c>
      <c r="BM42" s="316" t="str">
        <f ca="1">IFERROR(INDEX($AJ$6:$AJ$17, ROWS(BM$4:$BM40)), IFERROR(INDEX($AN$6:$AN$17, ROWS(BM$4:$BM40)-ROWS($AJ$6:$AJ$17)), IFERROR(INDEX($AR$6:$AR$17, ROWS(BM$4:$BM40)-ROWS($AJ$6:$AJ$17)-ROWS($AN$6:$AN$17)),IFERROR(INDEX($AV$6:$AV$17, ROWS(BM$4:$BM40)-ROWS($AJ$6:$AJ$17)-ROWS($AN$6:$AN$17)-ROWS($AR$6:$AR$17)),IFERROR(INDEX($AZ$6:$AZ$17, ROWS(BM$4:$BM40)-ROWS($AJ$6:$AJ$17)-ROWS($AN$6:$AN$17)-ROWS($AR$6:$AR$17)-ROWS($AV$6:$AV$17)),IFERROR(INDEX($BD$6:$BD$17, ROWS(BM$4:$BM40)-ROWS($AJ$6:$AJ$17)-ROWS($AN$6:$AN$17)-ROWS($AR$6:$AR$17)-ROWS($AV$6:$AV$17)-ROWS($AZ$6:$AZ$17)),IFERROR(INDEX($BH$6:$BH$17, ROWS(BM$4:$BM40)-ROWS($AJ$6:$AJ$17)-ROWS($AN$6:$AN$17)-ROWS($AR$6:$AR$17)-ROWS($AV$6:$AV$17)-ROWS($AZ$6:$AZ$17)-ROWS($BD$6:$BD$17)), "")))))))</f>
        <v>Paycheck 3</v>
      </c>
      <c r="BN42" s="316" t="str">
        <f t="shared" ca="1" si="30"/>
        <v/>
      </c>
      <c r="BO42" s="316">
        <f ca="1">IF(OR(BP42="",BP42=0),"",MAX(BO$5:BO41)+1)</f>
        <v>3</v>
      </c>
      <c r="BP42" s="316">
        <f ca="1">IFERROR(INDEX($AK$6:$AK$17, ROWS($BP$4:BP40)), IFERROR(INDEX($AO$6:$AO$17, ROWS($BP$4:BP40)-ROWS($AK$6:$AK$17)), IFERROR(INDEX($AS$6:$AS$17, ROWS($BP$4:BP40)-ROWS($AK$6:$AK$17)-ROWS($AO$6:$AO$17)),IFERROR(INDEX($AW$6:$AW$17, ROWS($BP$4:BP40)-ROWS($AK$6:$AK$17)-ROWS($AO$6:$AO$17)-ROWS($AS$6:$AS$17)),IFERROR(INDEX($BA$6:$BA$17, ROWS($BP$4:BP40)-ROWS($AK$6:$AK$17)-ROWS($AO$6:$AO$17)-ROWS($AS$6:$AS$17)-ROWS($AW$6:$AW$17)),IFERROR(INDEX($BE$6:$BE$17, ROWS($BP$4:BP40)-ROWS($AK$6:$AK$17)-ROWS($AO$6:$AO$17)-ROWS($AS$6:$AS$17)-ROWS($AW$6:$AW$17)-ROWS($BA$6:$BA$17)),IFERROR(INDEX($BI$6:$BI$17, ROWS($BP$4:BP40)-ROWS($AK$6:$AK$17)-ROWS($AO$6:$AO$17)-ROWS($AS$6:$AS$17)-ROWS($AW$6:$AW$17)-ROWS($BA$6:$BA$17)-ROWS($BE$6:$BE$17)), "")))))))</f>
        <v>700</v>
      </c>
      <c r="BQ42" s="316" t="str">
        <f t="shared" ca="1" si="31"/>
        <v/>
      </c>
      <c r="BR42" s="413" t="str">
        <f t="shared" ca="1" si="32"/>
        <v/>
      </c>
      <c r="BS42" s="412" t="str">
        <f ca="1">IF(OR(BT42="",BT42=0),"",MAX(BS$5:BS41)+1)</f>
        <v/>
      </c>
      <c r="BT42" s="316" t="str">
        <f ca="1">IFERROR(INDEX($AJ$22:$AJ$33, ROWS($BT$4:BT40)), IFERROR(INDEX($AN$22:$AN$33, ROWS($BT$4:BT40)-ROWS($AJ$22:$AJ$33)), IFERROR(INDEX($AR$22:$AR$33, ROWS($BT$4:BT40)-ROWS($AJ$22:$AJ$33)-ROWS($AN$22:$AN$33)),IFERROR(INDEX($AV$22:$AV$33, ROWS($BT$4:BT40)-ROWS($AJ$22:$AJ$33)-ROWS($AN$22:$AN$33)-ROWS($AR$22:$AR$33)),IFERROR(INDEX($AZ$22:$AZ$33, ROWS($BT$4:BT40)-ROWS($AJ$22:$AJ$33)-ROWS($AN$22:$AN$33)-ROWS($AR$22:$AR$33)-ROWS($AV$22:$AV$33)),IFERROR(INDEX($BD$22:$BD$33, ROWS($BT$4:BT40)-ROWS($AJ$22:$AJ$33)-ROWS($AN$22:$AN$33)-ROWS($AR$22:$AR$33)-ROWS($AV$22:$AV$33)-ROWS($AZ$22:$AZ$33)),IFERROR(INDEX($BH$22:$BH$33, ROWS($BT$4:BT40)-ROWS($AJ$22:$AJ$33)-ROWS($AN$22:$AN$33)-ROWS($AR$22:$AR$33)-ROWS($AV$22:$AV$33)-ROWS($AZ$22:$AZ$33)-ROWS($BD$22:$BD$33)), "")))))))</f>
        <v/>
      </c>
      <c r="BU42" s="316" t="str">
        <f t="shared" ca="1" si="33"/>
        <v/>
      </c>
      <c r="BV42" s="316" t="str">
        <f ca="1">IF(OR(BW42="",BW42=0),"",MAX(BV$5:BV41)+1)</f>
        <v/>
      </c>
      <c r="BW42" s="316" t="str">
        <f ca="1">IFERROR(INDEX($AK$22:$AK$33, ROWS($BW$4:BW40)), IFERROR(INDEX($AO$22:$AO$33, ROWS($BW$4:BW40)-ROWS($AK$22:$AK$33)), IFERROR(INDEX($AS$22:$AS$33, ROWS($BW$4:BW40)-ROWS($AK$22:$AK$33)-ROWS($AO$22:$AO$33)),IFERROR(INDEX($AW$22:$AW$33, ROWS($BW$4:BW40)-ROWS($AK$22:$AK$33)-ROWS($AO$22:$AO$33)-ROWS($AS$22:$AS$33)),IFERROR(INDEX($BA$22:$BA$33, ROWS($BW$4:BW40)-ROWS($AK$22:$AK$33)-ROWS($AO$22:$AO$33)-ROWS($AS$22:$AS$33)-ROWS($AW$22:$AW$33)),IFERROR(INDEX($BE$22:$BE$33, ROWS($BW$4:BW40)-ROWS($AK$22:$AK$33)-ROWS($AO$22:$AO$33)-ROWS($AS$22:$AS$33)-ROWS($AW$22:$AW$33)-ROWS($BA$22:$BA$33)),IFERROR(INDEX($BI$22:$BI$33, ROWS($BW$4:BW40)-ROWS($AK$22:$AK$33)-ROWS($AO$22:$AO$33)-ROWS($AS$22:$AS$33)-ROWS($AW$22:$AW$33)-ROWS($BA$22:$BA$33)-ROWS($BE$22:$BE$33)), "")))))))</f>
        <v/>
      </c>
      <c r="BX42" s="316" t="str">
        <f t="shared" ca="1" si="34"/>
        <v/>
      </c>
      <c r="BY42" s="413" t="str">
        <f t="shared" ca="1" si="35"/>
        <v/>
      </c>
      <c r="BZ42" s="412">
        <f ca="1">IF(OR(CA42="",CA42=0),"",MAX(BZ$5:BZ41)+1)</f>
        <v>10</v>
      </c>
      <c r="CA42" s="316" t="str">
        <f ca="1">IFERROR(INDEX($AJ$38:$AJ$49, ROWS($CA$4:CA40)), IFERROR(INDEX($AN$38:$AN$49, ROWS($CA$4:CA40)-ROWS($AJ$38:$AJ$49)), IFERROR(INDEX($AR$38:$AR$49, ROWS($CA$4:CA40)-ROWS($AJ$38:$AJ$49)-ROWS($AN$38:$AN$49)),IFERROR(INDEX($AV$38:$AV$49, ROWS($CA$4:CA40)-ROWS($AJ$38:$AJ$49)-ROWS($AN$38:$AN$49)-ROWS($AR$38:$AR$49)),IFERROR(INDEX($AZ$38:$AZ$49, ROWS($CA$4:CA40)-ROWS($AJ$38:$AJ$49)-ROWS($AN$38:$AN$49)-ROWS($AR$38:$AR$49)-ROWS($AV$38:$AV$49)),IFERROR(INDEX($BD$38:$BD$49, ROWS($CA$4:CA40)-ROWS($AJ$38:$AJ$49)-ROWS($AN$38:$AN$49)-ROWS($AR$38:$AR$49)-ROWS($AV$38:$AV$49)-ROWS($AZ$38:$AZ$49)),IFERROR(INDEX($BH$38:$BH$49, ROWS($CA$4:CA40)-ROWS($AJ$38:$AJ$49)-ROWS($AN$38:$AN$49)-ROWS($AR$38:$AR$49)-ROWS($AV$38:$AV$49)-ROWS($AZ$38:$AZ$49)-ROWS($BD$38:$BD$49)), "")))))))</f>
        <v>Audible</v>
      </c>
      <c r="CB42" s="316" t="str">
        <f t="shared" ca="1" si="36"/>
        <v/>
      </c>
      <c r="CC42" s="316">
        <f ca="1">IF(OR(CD42="",CD42=0),"",MAX(CC$5:CC41)+1)</f>
        <v>10</v>
      </c>
      <c r="CD42" s="316">
        <f ca="1">IFERROR(INDEX($AK$38:$AK$49, ROWS($CD$4:CD40)), IFERROR(INDEX($AO$38:$AO$49, ROWS($CD$4:CD40)-ROWS($AK$38:$AK$49)), IFERROR(INDEX($AS$38:$AS$49, ROWS($CD$4:CD40)-ROWS($AK$38:$AK$49)-ROWS($AO$38:$AO$49)),IFERROR(INDEX($AW$38:$AW$49, ROWS($CD$4:CD40)-ROWS($AK$38:$AK$49)-ROWS($AO$38:$AO$49)-ROWS($AS$38:$AS$49)),IFERROR(INDEX($BA$38:$BA$49, ROWS($CD$4:CD40)-ROWS($AK$38:$AK$49)-ROWS($AO$38:$AO$49)-ROWS($AS$38:$AS$49)-ROWS($AW$38:$AW$49)),IFERROR(INDEX($BE$38:$BE$49, ROWS($CD$4:CD40)-ROWS($AK$38:$AK$49)-ROWS($AO$38:$AO$49)-ROWS($AS$38:$AS$49)-ROWS($AW$38:$AW$49)-ROWS($BA$38:$BA$49)),IFERROR(INDEX($BI$38:$BI$49, ROWS($CD$4:CD40)-ROWS($AK$38:$AK$49)-ROWS($AO$38:$AO$49)-ROWS($AS$38:$AS$49)-ROWS($AW$38:$AW$49)-ROWS($BA$38:$BA$49)-ROWS($BE$38:$BE$49)), "")))))))</f>
        <v>14.95</v>
      </c>
      <c r="CE42" s="316" t="str">
        <f t="shared" ca="1" si="37"/>
        <v/>
      </c>
      <c r="CF42" s="413" t="str">
        <f t="shared" ca="1" si="38"/>
        <v/>
      </c>
      <c r="CG42" s="412">
        <f ca="1">IF(OR(CH42="",CH42=0),"",MAX(CG$5:CG41)+1)</f>
        <v>4</v>
      </c>
      <c r="CH42" s="316" t="str">
        <f ca="1">IFERROR(INDEX($AJ$54:$AJ$65, ROWS($CH$4:CH40)), IFERROR(INDEX($AN$54:$AN$65, ROWS($CH$4:CH40)-ROWS($AJ$54:$AJ$65)), IFERROR(INDEX($AR$54:$AR$65, ROWS($CH$4:CH40)-ROWS($AJ$54:$AJ$65)-ROWS($AN$54:$AN$65)),IFERROR(INDEX($AV$54:$AV$65, ROWS($CH$4:CH40)-ROWS($AJ$54:$AJ$65)-ROWS($AN$54:$AN$65)-ROWS($AR$54:$AR$65)),IFERROR(INDEX($AZ$54:$AZ$65, ROWS($CH$4:CH40)-ROWS($AJ$54:$AJ$65)-ROWS($AN$54:$AN$65)-ROWS($AR$54:$AR$65)-ROWS($AV$54:$AV$65)),IFERROR(INDEX($BD$54:$BD$65, ROWS($CH$4:CH40)-ROWS($AJ$54:$AJ$65)-ROWS($AN$54:$AN$65)-ROWS($AR$54:$AR$65)-ROWS($AV$54:$AV$65)-ROWS($AZ$54:$AZ$65)),IFERROR(INDEX($BH$54:$BH$65, ROWS($CH$4:CH40)-ROWS($AJ$54:$AJ$65)-ROWS($AN$54:$AN$65)-ROWS($AR$54:$AR$65)-ROWS($AV$54:$AV$65)-ROWS($AZ$54:$AZ$65)-ROWS($BD$54:$BD$65)), "")))))))</f>
        <v>Credit Card 1</v>
      </c>
      <c r="CI42" s="316" t="str">
        <f t="shared" ca="1" si="39"/>
        <v/>
      </c>
      <c r="CJ42" s="316">
        <f ca="1">IF(OR(CK42="",CK42=0),"",MAX(CJ$5:CJ41)+1)</f>
        <v>4</v>
      </c>
      <c r="CK42" s="316">
        <f ca="1">IFERROR(INDEX($AK$54:$AK$65, ROWS($CK$4:CK40)), IFERROR(INDEX($AO$54:$AO$65, ROWS($CK$4:CK40)-ROWS($AK$54:$AK$65)), IFERROR(INDEX($AS$54:$AS$65, ROWS($CK$4:CK40)-ROWS($AK$54:$AK$65)-ROWS($AO$54:$AO$65)),IFERROR(INDEX($AW$54:$AW$65, ROWS($CK$4:CK40)-ROWS($AK$54:$AK$65)-ROWS($AO$54:$AO$65)-ROWS($AS$54:$AS$65)),IFERROR(INDEX($BA$54:$BA$65, ROWS($CK$4:CK40)-ROWS($AK$54:$AK$65)-ROWS($AO$54:$AO$65)-ROWS($AS$54:$AS$65)-ROWS($AW$54:$AW$65)),IFERROR(INDEX($BE$54:$BE$65, ROWS($CK$4:CK40)-ROWS($AK$54:$AK$65)-ROWS($AO$54:$AO$65)-ROWS($AS$54:$AS$65)-ROWS($AW$54:$AW$65)-ROWS($BA$54:$BA$65)),IFERROR(INDEX($BI$54:$BI$65, ROWS($CK$4:CK40)-ROWS($AK$54:$AK$65)-ROWS($AO$54:$AO$65)-ROWS($AS$54:$AS$65)-ROWS($AW$54:$AW$65)-ROWS($BA$54:$BA$65)-ROWS($BE$54:$BE$65)), "")))))))</f>
        <v>50</v>
      </c>
      <c r="CL42" s="316" t="str">
        <f t="shared" ca="1" si="40"/>
        <v/>
      </c>
      <c r="CM42" s="413" t="str">
        <f t="shared" ca="1" si="41"/>
        <v/>
      </c>
      <c r="CN42" s="412" t="str">
        <f>IF(OR(CO42="",CO42=0),"",MAX(CN$5:CN41)+1)</f>
        <v/>
      </c>
      <c r="CO42" s="316">
        <f>IFERROR(INDEX($AJ$70:$AJ$81, ROWS($CO$4:CO40)), IFERROR(INDEX($AN$70:$AN$81, ROWS($CO$4:CO40)-ROWS($AJ$70:$AJ$81)), IFERROR(INDEX($AR$70:$AR$81, ROWS($CO$4:CO40)-ROWS($AJ$70:$AJ$81)-ROWS($AN$70:$AN$81)),IFERROR(INDEX($AV$70:$AV$81, ROWS($CO$4:CO40)-ROWS($AJ$70:$AJ$81)-ROWS($AN$70:$AN$81)-ROWS($AR$70:$AR$81)),IFERROR(INDEX($AZ$70:$AZ$81, ROWS($CO$4:CO40)-ROWS($AJ$70:$AJ$81)-ROWS($AN$70:$AN$81)-ROWS($AR$70:$AR$81)-ROWS($AV$70:$AV$81)),IFERROR(INDEX($BD$70:$BD$81, ROWS($CO$4:CO40)-ROWS($AJ$70:$AJ$81)-ROWS($AN$70:$AN$81)-ROWS($AR$70:$AR$81)-ROWS($AV$70:$AV$81)-ROWS($AZ$70:$AZ$81)),IFERROR(INDEX($BH$70:$BH$81, ROWS($CO$4:CO40)-ROWS($AJ$70:$AJ$81)-ROWS($AN$70:$AN$81)-ROWS($AR$70:$AR$81)-ROWS($AV$70:$AV$81)-ROWS($AZ$70:$AZ$81)-ROWS($BD$70:$BD$81)), "")))))))</f>
        <v>0</v>
      </c>
      <c r="CP42" s="316" t="str">
        <f t="shared" ca="1" si="42"/>
        <v/>
      </c>
      <c r="CQ42" s="316" t="str">
        <f>IF(OR(CR42="",CR42=0),"",MAX(CQ$5:CQ41)+1)</f>
        <v/>
      </c>
      <c r="CR42" s="316">
        <f>IFERROR(INDEX($AK$70:$AK$81, ROWS($CR$4:CR40)), IFERROR(INDEX($AO$70:$AO$81, ROWS($CR$4:CR40)-ROWS($AK$70:$AK$81)), IFERROR(INDEX($AS$70:$AS$81, ROWS($CR$4:CR40)-ROWS($AK$70:$AK$81)-ROWS($AO$70:$AO$81)),IFERROR(INDEX($AW$70:$AW$81, ROWS($CR$4:CR40)-ROWS($AK$70:$AK$81)-ROWS($AO$70:$AO$81)-ROWS($AS$70:$AS$81)),IFERROR(INDEX($BA$70:$BA$81, ROWS($CR$4:CR40)-ROWS($AK$70:$AK$81)-ROWS($AO$70:$AO$81)-ROWS($AS$70:$AS$81)-ROWS($AW$70:$AW$81)),IFERROR(INDEX($BE$70:$BE$81, ROWS($CR$4:CR40)-ROWS($AK$70:$AK$81)-ROWS($AO$70:$AO$81)-ROWS($AS$70:$AS$81)-ROWS($AW$70:$AW$81)-ROWS($BA$70:$BA$81)),IFERROR(INDEX($BI$70:$BI$81, ROWS($CR$4:CR40)-ROWS($AK$70:$AK$81)-ROWS($AO$70:$AO$81)-ROWS($AS$70:$AS$81)-ROWS($AW$70:$AW$81)-ROWS($BA$70:$BA$81)-ROWS($BE$70:$BE$81)), "")))))))</f>
        <v>0</v>
      </c>
      <c r="CS42" s="316" t="str">
        <f t="shared" ca="1" si="43"/>
        <v/>
      </c>
      <c r="CT42" s="413" t="str">
        <f t="shared" ca="1" si="44"/>
        <v/>
      </c>
      <c r="CU42" s="412" t="str">
        <f>IF(OR(CV42="",CV42=0),"",MAX(CU$5:CU41)+1)</f>
        <v/>
      </c>
      <c r="CV42" s="316" t="str">
        <f>IFERROR(INDEX($AJ$86:$AJ$97, ROWS($CV$4:CV40)), IFERROR(INDEX($AN$86:$AN$97, ROWS($CV$4:CV40)-ROWS($AJ$86:$AJ$97)), ""))</f>
        <v/>
      </c>
      <c r="CW42" s="316" t="str">
        <f t="shared" si="45"/>
        <v/>
      </c>
      <c r="CX42" s="316" t="str">
        <f>IF(OR(CY42="",CY42=0),"",MAX(CX$5:CX41)+1)</f>
        <v/>
      </c>
      <c r="CY42" s="316" t="str">
        <f>IFERROR(INDEX($AK$86:$AK$97, ROWS($CY$4:CY40)), IFERROR(INDEX($AO$86:$AO$97, ROWS($CY$4:CY40)-ROWS($AK$86:$AK$97)), ""))</f>
        <v/>
      </c>
      <c r="CZ42" s="316" t="str">
        <f t="shared" si="46"/>
        <v/>
      </c>
      <c r="DA42" s="413" t="str">
        <f t="shared" si="47"/>
        <v/>
      </c>
      <c r="DC42" s="438" t="str">
        <f ca="1">IF(OR(DD42="",DD42=0),"",MAX(DC$25:DC41)+1)</f>
        <v/>
      </c>
      <c r="DD42" s="434" t="str">
        <f t="shared" ca="1" si="90"/>
        <v/>
      </c>
      <c r="DE42" s="413" t="str">
        <f t="shared" ca="1" si="91"/>
        <v/>
      </c>
      <c r="DF42" s="431" t="str">
        <f ca="1">IF(OR(DG42="",DG42=0),"",MAX(DF$25:DF41)+1)</f>
        <v/>
      </c>
      <c r="DG42" s="412" t="str">
        <f t="shared" ca="1" si="92"/>
        <v/>
      </c>
      <c r="DH42" s="413" t="str">
        <f t="shared" ca="1" si="93"/>
        <v/>
      </c>
      <c r="DI42" s="412" t="str">
        <f t="shared" ca="1" si="94"/>
        <v/>
      </c>
      <c r="DJ42" s="413" t="str">
        <f t="shared" ca="1" si="95"/>
        <v/>
      </c>
      <c r="DK42" s="412" t="str">
        <f t="shared" ca="1" si="96"/>
        <v/>
      </c>
      <c r="DL42" s="413" t="str">
        <f t="shared" ca="1" si="97"/>
        <v/>
      </c>
    </row>
    <row r="43" spans="1:123" ht="15.75" thickBot="1" x14ac:dyDescent="0.35">
      <c r="AC43" s="358" t="str">
        <f>IF('Data Entry'!H27="","",'Data Entry'!H27)</f>
        <v/>
      </c>
      <c r="AD43" s="356" t="str">
        <f>IF('Data Entry'!G27="","",'Data Entry'!G27)</f>
        <v/>
      </c>
      <c r="AE43" s="363" t="str">
        <f>IF('Data Entry'!J27="","",'Data Entry'!J27)</f>
        <v/>
      </c>
      <c r="AF43" s="402" t="str">
        <f>IF('Data Entry'!I27="","",'Data Entry'!I27)</f>
        <v/>
      </c>
      <c r="AI43" s="304" t="str">
        <f t="shared" ca="1" si="123"/>
        <v/>
      </c>
      <c r="AJ43" s="305" t="str">
        <f t="shared" ca="1" si="102"/>
        <v/>
      </c>
      <c r="AK43" s="306" t="str">
        <f t="shared" ca="1" si="103"/>
        <v/>
      </c>
      <c r="AL43" s="307" t="str">
        <f t="shared" ca="1" si="104"/>
        <v/>
      </c>
      <c r="AM43" s="304" t="str">
        <f t="shared" ca="1" si="124"/>
        <v/>
      </c>
      <c r="AN43" s="305" t="str">
        <f t="shared" ca="1" si="105"/>
        <v/>
      </c>
      <c r="AO43" s="306" t="str">
        <f t="shared" ca="1" si="106"/>
        <v/>
      </c>
      <c r="AP43" s="307" t="str">
        <f t="shared" ca="1" si="107"/>
        <v/>
      </c>
      <c r="AQ43" s="304" t="str">
        <f t="shared" ca="1" si="125"/>
        <v/>
      </c>
      <c r="AR43" s="305" t="str">
        <f t="shared" ca="1" si="108"/>
        <v/>
      </c>
      <c r="AS43" s="306" t="str">
        <f t="shared" ca="1" si="109"/>
        <v/>
      </c>
      <c r="AT43" s="307" t="str">
        <f t="shared" ca="1" si="110"/>
        <v/>
      </c>
      <c r="AU43" s="304" t="str">
        <f t="shared" ca="1" si="126"/>
        <v/>
      </c>
      <c r="AV43" s="305" t="str">
        <f t="shared" ca="1" si="111"/>
        <v/>
      </c>
      <c r="AW43" s="306" t="str">
        <f t="shared" ca="1" si="112"/>
        <v/>
      </c>
      <c r="AX43" s="307" t="str">
        <f t="shared" ca="1" si="113"/>
        <v/>
      </c>
      <c r="AY43" s="304" t="str">
        <f t="shared" ca="1" si="127"/>
        <v/>
      </c>
      <c r="AZ43" s="305" t="str">
        <f t="shared" ca="1" si="114"/>
        <v/>
      </c>
      <c r="BA43" s="306" t="str">
        <f t="shared" ca="1" si="115"/>
        <v/>
      </c>
      <c r="BB43" s="307" t="str">
        <f t="shared" ca="1" si="116"/>
        <v/>
      </c>
      <c r="BC43" s="304" t="str">
        <f t="shared" ca="1" si="128"/>
        <v/>
      </c>
      <c r="BD43" s="305" t="str">
        <f t="shared" ca="1" si="117"/>
        <v/>
      </c>
      <c r="BE43" s="306" t="str">
        <f t="shared" ca="1" si="118"/>
        <v/>
      </c>
      <c r="BF43" s="307" t="str">
        <f t="shared" ca="1" si="119"/>
        <v/>
      </c>
      <c r="BG43" s="304" t="str">
        <f t="shared" ca="1" si="129"/>
        <v/>
      </c>
      <c r="BH43" s="305" t="str">
        <f t="shared" ca="1" si="120"/>
        <v/>
      </c>
      <c r="BI43" s="306" t="str">
        <f t="shared" ca="1" si="121"/>
        <v/>
      </c>
      <c r="BJ43" s="307" t="str">
        <f t="shared" ca="1" si="122"/>
        <v/>
      </c>
      <c r="BL43" s="412">
        <f ca="1">IF(OR(BM43="",BM43=0),"",MAX(BL$5:BL42)+1)</f>
        <v>4</v>
      </c>
      <c r="BM43" s="316" t="str">
        <f ca="1">IFERROR(INDEX($AJ$6:$AJ$17, ROWS(BM$4:$BM41)), IFERROR(INDEX($AN$6:$AN$17, ROWS(BM$4:$BM41)-ROWS($AJ$6:$AJ$17)), IFERROR(INDEX($AR$6:$AR$17, ROWS(BM$4:$BM41)-ROWS($AJ$6:$AJ$17)-ROWS($AN$6:$AN$17)),IFERROR(INDEX($AV$6:$AV$17, ROWS(BM$4:$BM41)-ROWS($AJ$6:$AJ$17)-ROWS($AN$6:$AN$17)-ROWS($AR$6:$AR$17)),IFERROR(INDEX($AZ$6:$AZ$17, ROWS(BM$4:$BM41)-ROWS($AJ$6:$AJ$17)-ROWS($AN$6:$AN$17)-ROWS($AR$6:$AR$17)-ROWS($AV$6:$AV$17)),IFERROR(INDEX($BD$6:$BD$17, ROWS(BM$4:$BM41)-ROWS($AJ$6:$AJ$17)-ROWS($AN$6:$AN$17)-ROWS($AR$6:$AR$17)-ROWS($AV$6:$AV$17)-ROWS($AZ$6:$AZ$17)),IFERROR(INDEX($BH$6:$BH$17, ROWS(BM$4:$BM41)-ROWS($AJ$6:$AJ$17)-ROWS($AN$6:$AN$17)-ROWS($AR$6:$AR$17)-ROWS($AV$6:$AV$17)-ROWS($AZ$6:$AZ$17)-ROWS($BD$6:$BD$17)), "")))))))</f>
        <v>HOA</v>
      </c>
      <c r="BN43" s="316" t="str">
        <f t="shared" ca="1" si="30"/>
        <v/>
      </c>
      <c r="BO43" s="316">
        <f ca="1">IF(OR(BP43="",BP43=0),"",MAX(BO$5:BO42)+1)</f>
        <v>4</v>
      </c>
      <c r="BP43" s="316">
        <f ca="1">IFERROR(INDEX($AK$6:$AK$17, ROWS($BP$4:BP41)), IFERROR(INDEX($AO$6:$AO$17, ROWS($BP$4:BP41)-ROWS($AK$6:$AK$17)), IFERROR(INDEX($AS$6:$AS$17, ROWS($BP$4:BP41)-ROWS($AK$6:$AK$17)-ROWS($AO$6:$AO$17)),IFERROR(INDEX($AW$6:$AW$17, ROWS($BP$4:BP41)-ROWS($AK$6:$AK$17)-ROWS($AO$6:$AO$17)-ROWS($AS$6:$AS$17)),IFERROR(INDEX($BA$6:$BA$17, ROWS($BP$4:BP41)-ROWS($AK$6:$AK$17)-ROWS($AO$6:$AO$17)-ROWS($AS$6:$AS$17)-ROWS($AW$6:$AW$17)),IFERROR(INDEX($BE$6:$BE$17, ROWS($BP$4:BP41)-ROWS($AK$6:$AK$17)-ROWS($AO$6:$AO$17)-ROWS($AS$6:$AS$17)-ROWS($AW$6:$AW$17)-ROWS($BA$6:$BA$17)),IFERROR(INDEX($BI$6:$BI$17, ROWS($BP$4:BP41)-ROWS($AK$6:$AK$17)-ROWS($AO$6:$AO$17)-ROWS($AS$6:$AS$17)-ROWS($AW$6:$AW$17)-ROWS($BA$6:$BA$17)-ROWS($BE$6:$BE$17)), "")))))))</f>
        <v>150</v>
      </c>
      <c r="BQ43" s="316" t="str">
        <f t="shared" ca="1" si="31"/>
        <v/>
      </c>
      <c r="BR43" s="413" t="str">
        <f t="shared" ca="1" si="32"/>
        <v/>
      </c>
      <c r="BS43" s="412" t="str">
        <f ca="1">IF(OR(BT43="",BT43=0),"",MAX(BS$5:BS42)+1)</f>
        <v/>
      </c>
      <c r="BT43" s="316" t="str">
        <f ca="1">IFERROR(INDEX($AJ$22:$AJ$33, ROWS($BT$4:BT41)), IFERROR(INDEX($AN$22:$AN$33, ROWS($BT$4:BT41)-ROWS($AJ$22:$AJ$33)), IFERROR(INDEX($AR$22:$AR$33, ROWS($BT$4:BT41)-ROWS($AJ$22:$AJ$33)-ROWS($AN$22:$AN$33)),IFERROR(INDEX($AV$22:$AV$33, ROWS($BT$4:BT41)-ROWS($AJ$22:$AJ$33)-ROWS($AN$22:$AN$33)-ROWS($AR$22:$AR$33)),IFERROR(INDEX($AZ$22:$AZ$33, ROWS($BT$4:BT41)-ROWS($AJ$22:$AJ$33)-ROWS($AN$22:$AN$33)-ROWS($AR$22:$AR$33)-ROWS($AV$22:$AV$33)),IFERROR(INDEX($BD$22:$BD$33, ROWS($BT$4:BT41)-ROWS($AJ$22:$AJ$33)-ROWS($AN$22:$AN$33)-ROWS($AR$22:$AR$33)-ROWS($AV$22:$AV$33)-ROWS($AZ$22:$AZ$33)),IFERROR(INDEX($BH$22:$BH$33, ROWS($BT$4:BT41)-ROWS($AJ$22:$AJ$33)-ROWS($AN$22:$AN$33)-ROWS($AR$22:$AR$33)-ROWS($AV$22:$AV$33)-ROWS($AZ$22:$AZ$33)-ROWS($BD$22:$BD$33)), "")))))))</f>
        <v/>
      </c>
      <c r="BU43" s="316" t="str">
        <f t="shared" ca="1" si="33"/>
        <v/>
      </c>
      <c r="BV43" s="316" t="str">
        <f ca="1">IF(OR(BW43="",BW43=0),"",MAX(BV$5:BV42)+1)</f>
        <v/>
      </c>
      <c r="BW43" s="316" t="str">
        <f ca="1">IFERROR(INDEX($AK$22:$AK$33, ROWS($BW$4:BW41)), IFERROR(INDEX($AO$22:$AO$33, ROWS($BW$4:BW41)-ROWS($AK$22:$AK$33)), IFERROR(INDEX($AS$22:$AS$33, ROWS($BW$4:BW41)-ROWS($AK$22:$AK$33)-ROWS($AO$22:$AO$33)),IFERROR(INDEX($AW$22:$AW$33, ROWS($BW$4:BW41)-ROWS($AK$22:$AK$33)-ROWS($AO$22:$AO$33)-ROWS($AS$22:$AS$33)),IFERROR(INDEX($BA$22:$BA$33, ROWS($BW$4:BW41)-ROWS($AK$22:$AK$33)-ROWS($AO$22:$AO$33)-ROWS($AS$22:$AS$33)-ROWS($AW$22:$AW$33)),IFERROR(INDEX($BE$22:$BE$33, ROWS($BW$4:BW41)-ROWS($AK$22:$AK$33)-ROWS($AO$22:$AO$33)-ROWS($AS$22:$AS$33)-ROWS($AW$22:$AW$33)-ROWS($BA$22:$BA$33)),IFERROR(INDEX($BI$22:$BI$33, ROWS($BW$4:BW41)-ROWS($AK$22:$AK$33)-ROWS($AO$22:$AO$33)-ROWS($AS$22:$AS$33)-ROWS($AW$22:$AW$33)-ROWS($BA$22:$BA$33)-ROWS($BE$22:$BE$33)), "")))))))</f>
        <v/>
      </c>
      <c r="BX43" s="316" t="str">
        <f t="shared" ca="1" si="34"/>
        <v/>
      </c>
      <c r="BY43" s="413" t="str">
        <f t="shared" ca="1" si="35"/>
        <v/>
      </c>
      <c r="BZ43" s="412">
        <f ca="1">IF(OR(CA43="",CA43=0),"",MAX(BZ$5:BZ42)+1)</f>
        <v>11</v>
      </c>
      <c r="CA43" s="316" t="str">
        <f ca="1">IFERROR(INDEX($AJ$38:$AJ$49, ROWS($CA$4:CA41)), IFERROR(INDEX($AN$38:$AN$49, ROWS($CA$4:CA41)-ROWS($AJ$38:$AJ$49)), IFERROR(INDEX($AR$38:$AR$49, ROWS($CA$4:CA41)-ROWS($AJ$38:$AJ$49)-ROWS($AN$38:$AN$49)),IFERROR(INDEX($AV$38:$AV$49, ROWS($CA$4:CA41)-ROWS($AJ$38:$AJ$49)-ROWS($AN$38:$AN$49)-ROWS($AR$38:$AR$49)),IFERROR(INDEX($AZ$38:$AZ$49, ROWS($CA$4:CA41)-ROWS($AJ$38:$AJ$49)-ROWS($AN$38:$AN$49)-ROWS($AR$38:$AR$49)-ROWS($AV$38:$AV$49)),IFERROR(INDEX($BD$38:$BD$49, ROWS($CA$4:CA41)-ROWS($AJ$38:$AJ$49)-ROWS($AN$38:$AN$49)-ROWS($AR$38:$AR$49)-ROWS($AV$38:$AV$49)-ROWS($AZ$38:$AZ$49)),IFERROR(INDEX($BH$38:$BH$49, ROWS($CA$4:CA41)-ROWS($AJ$38:$AJ$49)-ROWS($AN$38:$AN$49)-ROWS($AR$38:$AR$49)-ROWS($AV$38:$AV$49)-ROWS($AZ$38:$AZ$49)-ROWS($BD$38:$BD$49)), "")))))))</f>
        <v>Paycheck 3</v>
      </c>
      <c r="CB43" s="316" t="str">
        <f t="shared" ca="1" si="36"/>
        <v/>
      </c>
      <c r="CC43" s="316">
        <f ca="1">IF(OR(CD43="",CD43=0),"",MAX(CC$5:CC42)+1)</f>
        <v>11</v>
      </c>
      <c r="CD43" s="316">
        <f ca="1">IFERROR(INDEX($AK$38:$AK$49, ROWS($CD$4:CD41)), IFERROR(INDEX($AO$38:$AO$49, ROWS($CD$4:CD41)-ROWS($AK$38:$AK$49)), IFERROR(INDEX($AS$38:$AS$49, ROWS($CD$4:CD41)-ROWS($AK$38:$AK$49)-ROWS($AO$38:$AO$49)),IFERROR(INDEX($AW$38:$AW$49, ROWS($CD$4:CD41)-ROWS($AK$38:$AK$49)-ROWS($AO$38:$AO$49)-ROWS($AS$38:$AS$49)),IFERROR(INDEX($BA$38:$BA$49, ROWS($CD$4:CD41)-ROWS($AK$38:$AK$49)-ROWS($AO$38:$AO$49)-ROWS($AS$38:$AS$49)-ROWS($AW$38:$AW$49)),IFERROR(INDEX($BE$38:$BE$49, ROWS($CD$4:CD41)-ROWS($AK$38:$AK$49)-ROWS($AO$38:$AO$49)-ROWS($AS$38:$AS$49)-ROWS($AW$38:$AW$49)-ROWS($BA$38:$BA$49)),IFERROR(INDEX($BI$38:$BI$49, ROWS($CD$4:CD41)-ROWS($AK$38:$AK$49)-ROWS($AO$38:$AO$49)-ROWS($AS$38:$AS$49)-ROWS($AW$38:$AW$49)-ROWS($BA$38:$BA$49)-ROWS($BE$38:$BE$49)), "")))))))</f>
        <v>700</v>
      </c>
      <c r="CE43" s="316" t="str">
        <f t="shared" ca="1" si="37"/>
        <v/>
      </c>
      <c r="CF43" s="413" t="str">
        <f t="shared" ca="1" si="38"/>
        <v/>
      </c>
      <c r="CG43" s="412" t="str">
        <f ca="1">IF(OR(CH43="",CH43=0),"",MAX(CG$5:CG42)+1)</f>
        <v/>
      </c>
      <c r="CH43" s="316" t="str">
        <f ca="1">IFERROR(INDEX($AJ$54:$AJ$65, ROWS($CH$4:CH41)), IFERROR(INDEX($AN$54:$AN$65, ROWS($CH$4:CH41)-ROWS($AJ$54:$AJ$65)), IFERROR(INDEX($AR$54:$AR$65, ROWS($CH$4:CH41)-ROWS($AJ$54:$AJ$65)-ROWS($AN$54:$AN$65)),IFERROR(INDEX($AV$54:$AV$65, ROWS($CH$4:CH41)-ROWS($AJ$54:$AJ$65)-ROWS($AN$54:$AN$65)-ROWS($AR$54:$AR$65)),IFERROR(INDEX($AZ$54:$AZ$65, ROWS($CH$4:CH41)-ROWS($AJ$54:$AJ$65)-ROWS($AN$54:$AN$65)-ROWS($AR$54:$AR$65)-ROWS($AV$54:$AV$65)),IFERROR(INDEX($BD$54:$BD$65, ROWS($CH$4:CH41)-ROWS($AJ$54:$AJ$65)-ROWS($AN$54:$AN$65)-ROWS($AR$54:$AR$65)-ROWS($AV$54:$AV$65)-ROWS($AZ$54:$AZ$65)),IFERROR(INDEX($BH$54:$BH$65, ROWS($CH$4:CH41)-ROWS($AJ$54:$AJ$65)-ROWS($AN$54:$AN$65)-ROWS($AR$54:$AR$65)-ROWS($AV$54:$AV$65)-ROWS($AZ$54:$AZ$65)-ROWS($BD$54:$BD$65)), "")))))))</f>
        <v/>
      </c>
      <c r="CI43" s="316" t="str">
        <f t="shared" ca="1" si="39"/>
        <v/>
      </c>
      <c r="CJ43" s="316" t="str">
        <f ca="1">IF(OR(CK43="",CK43=0),"",MAX(CJ$5:CJ42)+1)</f>
        <v/>
      </c>
      <c r="CK43" s="316" t="str">
        <f ca="1">IFERROR(INDEX($AK$54:$AK$65, ROWS($CK$4:CK41)), IFERROR(INDEX($AO$54:$AO$65, ROWS($CK$4:CK41)-ROWS($AK$54:$AK$65)), IFERROR(INDEX($AS$54:$AS$65, ROWS($CK$4:CK41)-ROWS($AK$54:$AK$65)-ROWS($AO$54:$AO$65)),IFERROR(INDEX($AW$54:$AW$65, ROWS($CK$4:CK41)-ROWS($AK$54:$AK$65)-ROWS($AO$54:$AO$65)-ROWS($AS$54:$AS$65)),IFERROR(INDEX($BA$54:$BA$65, ROWS($CK$4:CK41)-ROWS($AK$54:$AK$65)-ROWS($AO$54:$AO$65)-ROWS($AS$54:$AS$65)-ROWS($AW$54:$AW$65)),IFERROR(INDEX($BE$54:$BE$65, ROWS($CK$4:CK41)-ROWS($AK$54:$AK$65)-ROWS($AO$54:$AO$65)-ROWS($AS$54:$AS$65)-ROWS($AW$54:$AW$65)-ROWS($BA$54:$BA$65)),IFERROR(INDEX($BI$54:$BI$65, ROWS($CK$4:CK41)-ROWS($AK$54:$AK$65)-ROWS($AO$54:$AO$65)-ROWS($AS$54:$AS$65)-ROWS($AW$54:$AW$65)-ROWS($BA$54:$BA$65)-ROWS($BE$54:$BE$65)), "")))))))</f>
        <v/>
      </c>
      <c r="CL43" s="316" t="str">
        <f t="shared" ca="1" si="40"/>
        <v/>
      </c>
      <c r="CM43" s="413" t="str">
        <f t="shared" ca="1" si="41"/>
        <v/>
      </c>
      <c r="CN43" s="412" t="str">
        <f>IF(OR(CO43="",CO43=0),"",MAX(CN$5:CN42)+1)</f>
        <v/>
      </c>
      <c r="CO43" s="316">
        <f>IFERROR(INDEX($AJ$70:$AJ$81, ROWS($CO$4:CO41)), IFERROR(INDEX($AN$70:$AN$81, ROWS($CO$4:CO41)-ROWS($AJ$70:$AJ$81)), IFERROR(INDEX($AR$70:$AR$81, ROWS($CO$4:CO41)-ROWS($AJ$70:$AJ$81)-ROWS($AN$70:$AN$81)),IFERROR(INDEX($AV$70:$AV$81, ROWS($CO$4:CO41)-ROWS($AJ$70:$AJ$81)-ROWS($AN$70:$AN$81)-ROWS($AR$70:$AR$81)),IFERROR(INDEX($AZ$70:$AZ$81, ROWS($CO$4:CO41)-ROWS($AJ$70:$AJ$81)-ROWS($AN$70:$AN$81)-ROWS($AR$70:$AR$81)-ROWS($AV$70:$AV$81)),IFERROR(INDEX($BD$70:$BD$81, ROWS($CO$4:CO41)-ROWS($AJ$70:$AJ$81)-ROWS($AN$70:$AN$81)-ROWS($AR$70:$AR$81)-ROWS($AV$70:$AV$81)-ROWS($AZ$70:$AZ$81)),IFERROR(INDEX($BH$70:$BH$81, ROWS($CO$4:CO41)-ROWS($AJ$70:$AJ$81)-ROWS($AN$70:$AN$81)-ROWS($AR$70:$AR$81)-ROWS($AV$70:$AV$81)-ROWS($AZ$70:$AZ$81)-ROWS($BD$70:$BD$81)), "")))))))</f>
        <v>0</v>
      </c>
      <c r="CP43" s="316" t="str">
        <f t="shared" ca="1" si="42"/>
        <v/>
      </c>
      <c r="CQ43" s="316" t="str">
        <f>IF(OR(CR43="",CR43=0),"",MAX(CQ$5:CQ42)+1)</f>
        <v/>
      </c>
      <c r="CR43" s="316">
        <f>IFERROR(INDEX($AK$70:$AK$81, ROWS($CR$4:CR41)), IFERROR(INDEX($AO$70:$AO$81, ROWS($CR$4:CR41)-ROWS($AK$70:$AK$81)), IFERROR(INDEX($AS$70:$AS$81, ROWS($CR$4:CR41)-ROWS($AK$70:$AK$81)-ROWS($AO$70:$AO$81)),IFERROR(INDEX($AW$70:$AW$81, ROWS($CR$4:CR41)-ROWS($AK$70:$AK$81)-ROWS($AO$70:$AO$81)-ROWS($AS$70:$AS$81)),IFERROR(INDEX($BA$70:$BA$81, ROWS($CR$4:CR41)-ROWS($AK$70:$AK$81)-ROWS($AO$70:$AO$81)-ROWS($AS$70:$AS$81)-ROWS($AW$70:$AW$81)),IFERROR(INDEX($BE$70:$BE$81, ROWS($CR$4:CR41)-ROWS($AK$70:$AK$81)-ROWS($AO$70:$AO$81)-ROWS($AS$70:$AS$81)-ROWS($AW$70:$AW$81)-ROWS($BA$70:$BA$81)),IFERROR(INDEX($BI$70:$BI$81, ROWS($CR$4:CR41)-ROWS($AK$70:$AK$81)-ROWS($AO$70:$AO$81)-ROWS($AS$70:$AS$81)-ROWS($AW$70:$AW$81)-ROWS($BA$70:$BA$81)-ROWS($BE$70:$BE$81)), "")))))))</f>
        <v>0</v>
      </c>
      <c r="CS43" s="316" t="str">
        <f t="shared" ca="1" si="43"/>
        <v/>
      </c>
      <c r="CT43" s="413" t="str">
        <f t="shared" ca="1" si="44"/>
        <v/>
      </c>
      <c r="CU43" s="412" t="str">
        <f>IF(OR(CV43="",CV43=0),"",MAX(CU$5:CU42)+1)</f>
        <v/>
      </c>
      <c r="CV43" s="316" t="str">
        <f>IFERROR(INDEX($AJ$86:$AJ$97, ROWS($CV$4:CV41)), IFERROR(INDEX($AN$86:$AN$97, ROWS($CV$4:CV41)-ROWS($AJ$86:$AJ$97)), ""))</f>
        <v/>
      </c>
      <c r="CW43" s="316" t="str">
        <f t="shared" si="45"/>
        <v/>
      </c>
      <c r="CX43" s="316" t="str">
        <f>IF(OR(CY43="",CY43=0),"",MAX(CX$5:CX42)+1)</f>
        <v/>
      </c>
      <c r="CY43" s="316" t="str">
        <f>IFERROR(INDEX($AK$86:$AK$97, ROWS($CY$4:CY41)), IFERROR(INDEX($AO$86:$AO$97, ROWS($CY$4:CY41)-ROWS($AK$86:$AK$97)), ""))</f>
        <v/>
      </c>
      <c r="CZ43" s="316" t="str">
        <f t="shared" si="46"/>
        <v/>
      </c>
      <c r="DA43" s="413" t="str">
        <f t="shared" si="47"/>
        <v/>
      </c>
      <c r="DC43" s="439" t="str">
        <f ca="1">IF(OR(DD43="",DD43=0),"",MAX(DC$25:DC42)+1)</f>
        <v/>
      </c>
      <c r="DD43" s="436" t="str">
        <f t="shared" ca="1" si="90"/>
        <v/>
      </c>
      <c r="DE43" s="422" t="str">
        <f t="shared" ca="1" si="91"/>
        <v/>
      </c>
      <c r="DF43" s="433" t="str">
        <f ca="1">IF(OR(DG43="",DG43=0),"",MAX(DF$25:DF42)+1)</f>
        <v/>
      </c>
      <c r="DG43" s="420" t="str">
        <f t="shared" ca="1" si="92"/>
        <v/>
      </c>
      <c r="DH43" s="422" t="str">
        <f t="shared" ca="1" si="93"/>
        <v/>
      </c>
      <c r="DI43" s="420" t="str">
        <f t="shared" ca="1" si="94"/>
        <v/>
      </c>
      <c r="DJ43" s="422" t="str">
        <f t="shared" ca="1" si="95"/>
        <v/>
      </c>
      <c r="DK43" s="420" t="str">
        <f t="shared" ca="1" si="96"/>
        <v/>
      </c>
      <c r="DL43" s="422" t="str">
        <f t="shared" ca="1" si="97"/>
        <v/>
      </c>
    </row>
    <row r="44" spans="1:123" ht="15.75" thickBot="1" x14ac:dyDescent="0.35">
      <c r="P44" s="1097" t="s">
        <v>547</v>
      </c>
      <c r="Q44" s="1098"/>
      <c r="R44" s="1098"/>
      <c r="S44" s="1099"/>
      <c r="U44" s="1093" t="s">
        <v>515</v>
      </c>
      <c r="V44" s="1094"/>
      <c r="W44" s="1094"/>
      <c r="X44" s="1095"/>
      <c r="AC44" s="359" t="str">
        <f>IF('Data Entry'!H28="","",'Data Entry'!H28)</f>
        <v/>
      </c>
      <c r="AD44" s="360" t="str">
        <f>IF('Data Entry'!G28="","",'Data Entry'!G28)</f>
        <v/>
      </c>
      <c r="AE44" s="364" t="str">
        <f>IF('Data Entry'!J28="","",'Data Entry'!J28)</f>
        <v/>
      </c>
      <c r="AF44" s="403" t="str">
        <f>IF('Data Entry'!I28="","",'Data Entry'!I28)</f>
        <v/>
      </c>
      <c r="AI44" s="304" t="str">
        <f t="shared" ca="1" si="123"/>
        <v/>
      </c>
      <c r="AJ44" s="305" t="str">
        <f t="shared" ca="1" si="102"/>
        <v/>
      </c>
      <c r="AK44" s="306" t="str">
        <f t="shared" ca="1" si="103"/>
        <v/>
      </c>
      <c r="AL44" s="307" t="str">
        <f t="shared" ca="1" si="104"/>
        <v/>
      </c>
      <c r="AM44" s="304" t="str">
        <f t="shared" ca="1" si="124"/>
        <v/>
      </c>
      <c r="AN44" s="305" t="str">
        <f t="shared" ca="1" si="105"/>
        <v/>
      </c>
      <c r="AO44" s="306" t="str">
        <f t="shared" ca="1" si="106"/>
        <v/>
      </c>
      <c r="AP44" s="307" t="str">
        <f t="shared" ca="1" si="107"/>
        <v/>
      </c>
      <c r="AQ44" s="304" t="str">
        <f t="shared" ca="1" si="125"/>
        <v/>
      </c>
      <c r="AR44" s="305" t="str">
        <f t="shared" ca="1" si="108"/>
        <v/>
      </c>
      <c r="AS44" s="306" t="str">
        <f t="shared" ca="1" si="109"/>
        <v/>
      </c>
      <c r="AT44" s="307" t="str">
        <f t="shared" ca="1" si="110"/>
        <v/>
      </c>
      <c r="AU44" s="304" t="str">
        <f t="shared" ca="1" si="126"/>
        <v/>
      </c>
      <c r="AV44" s="305" t="str">
        <f t="shared" ca="1" si="111"/>
        <v/>
      </c>
      <c r="AW44" s="306" t="str">
        <f t="shared" ca="1" si="112"/>
        <v/>
      </c>
      <c r="AX44" s="307" t="str">
        <f t="shared" ca="1" si="113"/>
        <v/>
      </c>
      <c r="AY44" s="304" t="str">
        <f t="shared" ca="1" si="127"/>
        <v/>
      </c>
      <c r="AZ44" s="305" t="str">
        <f t="shared" ca="1" si="114"/>
        <v/>
      </c>
      <c r="BA44" s="306" t="str">
        <f t="shared" ca="1" si="115"/>
        <v/>
      </c>
      <c r="BB44" s="307" t="str">
        <f t="shared" ca="1" si="116"/>
        <v/>
      </c>
      <c r="BC44" s="304" t="str">
        <f t="shared" ca="1" si="128"/>
        <v/>
      </c>
      <c r="BD44" s="305" t="str">
        <f t="shared" ca="1" si="117"/>
        <v/>
      </c>
      <c r="BE44" s="306" t="str">
        <f t="shared" ca="1" si="118"/>
        <v/>
      </c>
      <c r="BF44" s="307" t="str">
        <f t="shared" ca="1" si="119"/>
        <v/>
      </c>
      <c r="BG44" s="304" t="str">
        <f t="shared" ca="1" si="129"/>
        <v/>
      </c>
      <c r="BH44" s="305" t="str">
        <f t="shared" ca="1" si="120"/>
        <v/>
      </c>
      <c r="BI44" s="306" t="str">
        <f t="shared" ca="1" si="121"/>
        <v/>
      </c>
      <c r="BJ44" s="307" t="str">
        <f t="shared" ca="1" si="122"/>
        <v/>
      </c>
      <c r="BL44" s="412" t="str">
        <f ca="1">IF(OR(BM44="",BM44=0),"",MAX(BL$5:BL43)+1)</f>
        <v/>
      </c>
      <c r="BM44" s="316" t="str">
        <f ca="1">IFERROR(INDEX($AJ$6:$AJ$17, ROWS(BM$4:$BM42)), IFERROR(INDEX($AN$6:$AN$17, ROWS(BM$4:$BM42)-ROWS($AJ$6:$AJ$17)), IFERROR(INDEX($AR$6:$AR$17, ROWS(BM$4:$BM42)-ROWS($AJ$6:$AJ$17)-ROWS($AN$6:$AN$17)),IFERROR(INDEX($AV$6:$AV$17, ROWS(BM$4:$BM42)-ROWS($AJ$6:$AJ$17)-ROWS($AN$6:$AN$17)-ROWS($AR$6:$AR$17)),IFERROR(INDEX($AZ$6:$AZ$17, ROWS(BM$4:$BM42)-ROWS($AJ$6:$AJ$17)-ROWS($AN$6:$AN$17)-ROWS($AR$6:$AR$17)-ROWS($AV$6:$AV$17)),IFERROR(INDEX($BD$6:$BD$17, ROWS(BM$4:$BM42)-ROWS($AJ$6:$AJ$17)-ROWS($AN$6:$AN$17)-ROWS($AR$6:$AR$17)-ROWS($AV$6:$AV$17)-ROWS($AZ$6:$AZ$17)),IFERROR(INDEX($BH$6:$BH$17, ROWS(BM$4:$BM42)-ROWS($AJ$6:$AJ$17)-ROWS($AN$6:$AN$17)-ROWS($AR$6:$AR$17)-ROWS($AV$6:$AV$17)-ROWS($AZ$6:$AZ$17)-ROWS($BD$6:$BD$17)), "")))))))</f>
        <v/>
      </c>
      <c r="BN44" s="316" t="str">
        <f t="shared" ca="1" si="30"/>
        <v/>
      </c>
      <c r="BO44" s="316" t="str">
        <f ca="1">IF(OR(BP44="",BP44=0),"",MAX(BO$5:BO43)+1)</f>
        <v/>
      </c>
      <c r="BP44" s="316" t="str">
        <f ca="1">IFERROR(INDEX($AK$6:$AK$17, ROWS($BP$4:BP42)), IFERROR(INDEX($AO$6:$AO$17, ROWS($BP$4:BP42)-ROWS($AK$6:$AK$17)), IFERROR(INDEX($AS$6:$AS$17, ROWS($BP$4:BP42)-ROWS($AK$6:$AK$17)-ROWS($AO$6:$AO$17)),IFERROR(INDEX($AW$6:$AW$17, ROWS($BP$4:BP42)-ROWS($AK$6:$AK$17)-ROWS($AO$6:$AO$17)-ROWS($AS$6:$AS$17)),IFERROR(INDEX($BA$6:$BA$17, ROWS($BP$4:BP42)-ROWS($AK$6:$AK$17)-ROWS($AO$6:$AO$17)-ROWS($AS$6:$AS$17)-ROWS($AW$6:$AW$17)),IFERROR(INDEX($BE$6:$BE$17, ROWS($BP$4:BP42)-ROWS($AK$6:$AK$17)-ROWS($AO$6:$AO$17)-ROWS($AS$6:$AS$17)-ROWS($AW$6:$AW$17)-ROWS($BA$6:$BA$17)),IFERROR(INDEX($BI$6:$BI$17, ROWS($BP$4:BP42)-ROWS($AK$6:$AK$17)-ROWS($AO$6:$AO$17)-ROWS($AS$6:$AS$17)-ROWS($AW$6:$AW$17)-ROWS($BA$6:$BA$17)-ROWS($BE$6:$BE$17)), "")))))))</f>
        <v/>
      </c>
      <c r="BQ44" s="316" t="str">
        <f t="shared" ca="1" si="31"/>
        <v/>
      </c>
      <c r="BR44" s="413" t="str">
        <f t="shared" ca="1" si="32"/>
        <v/>
      </c>
      <c r="BS44" s="412" t="str">
        <f ca="1">IF(OR(BT44="",BT44=0),"",MAX(BS$5:BS43)+1)</f>
        <v/>
      </c>
      <c r="BT44" s="316" t="str">
        <f ca="1">IFERROR(INDEX($AJ$22:$AJ$33, ROWS($BT$4:BT42)), IFERROR(INDEX($AN$22:$AN$33, ROWS($BT$4:BT42)-ROWS($AJ$22:$AJ$33)), IFERROR(INDEX($AR$22:$AR$33, ROWS($BT$4:BT42)-ROWS($AJ$22:$AJ$33)-ROWS($AN$22:$AN$33)),IFERROR(INDEX($AV$22:$AV$33, ROWS($BT$4:BT42)-ROWS($AJ$22:$AJ$33)-ROWS($AN$22:$AN$33)-ROWS($AR$22:$AR$33)),IFERROR(INDEX($AZ$22:$AZ$33, ROWS($BT$4:BT42)-ROWS($AJ$22:$AJ$33)-ROWS($AN$22:$AN$33)-ROWS($AR$22:$AR$33)-ROWS($AV$22:$AV$33)),IFERROR(INDEX($BD$22:$BD$33, ROWS($BT$4:BT42)-ROWS($AJ$22:$AJ$33)-ROWS($AN$22:$AN$33)-ROWS($AR$22:$AR$33)-ROWS($AV$22:$AV$33)-ROWS($AZ$22:$AZ$33)),IFERROR(INDEX($BH$22:$BH$33, ROWS($BT$4:BT42)-ROWS($AJ$22:$AJ$33)-ROWS($AN$22:$AN$33)-ROWS($AR$22:$AR$33)-ROWS($AV$22:$AV$33)-ROWS($AZ$22:$AZ$33)-ROWS($BD$22:$BD$33)), "")))))))</f>
        <v/>
      </c>
      <c r="BU44" s="316" t="str">
        <f t="shared" ca="1" si="33"/>
        <v/>
      </c>
      <c r="BV44" s="316" t="str">
        <f ca="1">IF(OR(BW44="",BW44=0),"",MAX(BV$5:BV43)+1)</f>
        <v/>
      </c>
      <c r="BW44" s="316" t="str">
        <f ca="1">IFERROR(INDEX($AK$22:$AK$33, ROWS($BW$4:BW42)), IFERROR(INDEX($AO$22:$AO$33, ROWS($BW$4:BW42)-ROWS($AK$22:$AK$33)), IFERROR(INDEX($AS$22:$AS$33, ROWS($BW$4:BW42)-ROWS($AK$22:$AK$33)-ROWS($AO$22:$AO$33)),IFERROR(INDEX($AW$22:$AW$33, ROWS($BW$4:BW42)-ROWS($AK$22:$AK$33)-ROWS($AO$22:$AO$33)-ROWS($AS$22:$AS$33)),IFERROR(INDEX($BA$22:$BA$33, ROWS($BW$4:BW42)-ROWS($AK$22:$AK$33)-ROWS($AO$22:$AO$33)-ROWS($AS$22:$AS$33)-ROWS($AW$22:$AW$33)),IFERROR(INDEX($BE$22:$BE$33, ROWS($BW$4:BW42)-ROWS($AK$22:$AK$33)-ROWS($AO$22:$AO$33)-ROWS($AS$22:$AS$33)-ROWS($AW$22:$AW$33)-ROWS($BA$22:$BA$33)),IFERROR(INDEX($BI$22:$BI$33, ROWS($BW$4:BW42)-ROWS($AK$22:$AK$33)-ROWS($AO$22:$AO$33)-ROWS($AS$22:$AS$33)-ROWS($AW$22:$AW$33)-ROWS($BA$22:$BA$33)-ROWS($BE$22:$BE$33)), "")))))))</f>
        <v/>
      </c>
      <c r="BX44" s="316" t="str">
        <f t="shared" ca="1" si="34"/>
        <v/>
      </c>
      <c r="BY44" s="413" t="str">
        <f t="shared" ca="1" si="35"/>
        <v/>
      </c>
      <c r="BZ44" s="412" t="str">
        <f ca="1">IF(OR(CA44="",CA44=0),"",MAX(BZ$5:BZ43)+1)</f>
        <v/>
      </c>
      <c r="CA44" s="316" t="str">
        <f ca="1">IFERROR(INDEX($AJ$38:$AJ$49, ROWS($CA$4:CA42)), IFERROR(INDEX($AN$38:$AN$49, ROWS($CA$4:CA42)-ROWS($AJ$38:$AJ$49)), IFERROR(INDEX($AR$38:$AR$49, ROWS($CA$4:CA42)-ROWS($AJ$38:$AJ$49)-ROWS($AN$38:$AN$49)),IFERROR(INDEX($AV$38:$AV$49, ROWS($CA$4:CA42)-ROWS($AJ$38:$AJ$49)-ROWS($AN$38:$AN$49)-ROWS($AR$38:$AR$49)),IFERROR(INDEX($AZ$38:$AZ$49, ROWS($CA$4:CA42)-ROWS($AJ$38:$AJ$49)-ROWS($AN$38:$AN$49)-ROWS($AR$38:$AR$49)-ROWS($AV$38:$AV$49)),IFERROR(INDEX($BD$38:$BD$49, ROWS($CA$4:CA42)-ROWS($AJ$38:$AJ$49)-ROWS($AN$38:$AN$49)-ROWS($AR$38:$AR$49)-ROWS($AV$38:$AV$49)-ROWS($AZ$38:$AZ$49)),IFERROR(INDEX($BH$38:$BH$49, ROWS($CA$4:CA42)-ROWS($AJ$38:$AJ$49)-ROWS($AN$38:$AN$49)-ROWS($AR$38:$AR$49)-ROWS($AV$38:$AV$49)-ROWS($AZ$38:$AZ$49)-ROWS($BD$38:$BD$49)), "")))))))</f>
        <v/>
      </c>
      <c r="CB44" s="316" t="str">
        <f t="shared" ca="1" si="36"/>
        <v/>
      </c>
      <c r="CC44" s="316" t="str">
        <f ca="1">IF(OR(CD44="",CD44=0),"",MAX(CC$5:CC43)+1)</f>
        <v/>
      </c>
      <c r="CD44" s="316" t="str">
        <f ca="1">IFERROR(INDEX($AK$38:$AK$49, ROWS($CD$4:CD42)), IFERROR(INDEX($AO$38:$AO$49, ROWS($CD$4:CD42)-ROWS($AK$38:$AK$49)), IFERROR(INDEX($AS$38:$AS$49, ROWS($CD$4:CD42)-ROWS($AK$38:$AK$49)-ROWS($AO$38:$AO$49)),IFERROR(INDEX($AW$38:$AW$49, ROWS($CD$4:CD42)-ROWS($AK$38:$AK$49)-ROWS($AO$38:$AO$49)-ROWS($AS$38:$AS$49)),IFERROR(INDEX($BA$38:$BA$49, ROWS($CD$4:CD42)-ROWS($AK$38:$AK$49)-ROWS($AO$38:$AO$49)-ROWS($AS$38:$AS$49)-ROWS($AW$38:$AW$49)),IFERROR(INDEX($BE$38:$BE$49, ROWS($CD$4:CD42)-ROWS($AK$38:$AK$49)-ROWS($AO$38:$AO$49)-ROWS($AS$38:$AS$49)-ROWS($AW$38:$AW$49)-ROWS($BA$38:$BA$49)),IFERROR(INDEX($BI$38:$BI$49, ROWS($CD$4:CD42)-ROWS($AK$38:$AK$49)-ROWS($AO$38:$AO$49)-ROWS($AS$38:$AS$49)-ROWS($AW$38:$AW$49)-ROWS($BA$38:$BA$49)-ROWS($BE$38:$BE$49)), "")))))))</f>
        <v/>
      </c>
      <c r="CE44" s="316" t="str">
        <f t="shared" ca="1" si="37"/>
        <v/>
      </c>
      <c r="CF44" s="413" t="str">
        <f t="shared" ca="1" si="38"/>
        <v/>
      </c>
      <c r="CG44" s="412" t="str">
        <f ca="1">IF(OR(CH44="",CH44=0),"",MAX(CG$5:CG43)+1)</f>
        <v/>
      </c>
      <c r="CH44" s="316" t="str">
        <f ca="1">IFERROR(INDEX($AJ$54:$AJ$65, ROWS($CH$4:CH42)), IFERROR(INDEX($AN$54:$AN$65, ROWS($CH$4:CH42)-ROWS($AJ$54:$AJ$65)), IFERROR(INDEX($AR$54:$AR$65, ROWS($CH$4:CH42)-ROWS($AJ$54:$AJ$65)-ROWS($AN$54:$AN$65)),IFERROR(INDEX($AV$54:$AV$65, ROWS($CH$4:CH42)-ROWS($AJ$54:$AJ$65)-ROWS($AN$54:$AN$65)-ROWS($AR$54:$AR$65)),IFERROR(INDEX($AZ$54:$AZ$65, ROWS($CH$4:CH42)-ROWS($AJ$54:$AJ$65)-ROWS($AN$54:$AN$65)-ROWS($AR$54:$AR$65)-ROWS($AV$54:$AV$65)),IFERROR(INDEX($BD$54:$BD$65, ROWS($CH$4:CH42)-ROWS($AJ$54:$AJ$65)-ROWS($AN$54:$AN$65)-ROWS($AR$54:$AR$65)-ROWS($AV$54:$AV$65)-ROWS($AZ$54:$AZ$65)),IFERROR(INDEX($BH$54:$BH$65, ROWS($CH$4:CH42)-ROWS($AJ$54:$AJ$65)-ROWS($AN$54:$AN$65)-ROWS($AR$54:$AR$65)-ROWS($AV$54:$AV$65)-ROWS($AZ$54:$AZ$65)-ROWS($BD$54:$BD$65)), "")))))))</f>
        <v/>
      </c>
      <c r="CI44" s="316" t="str">
        <f t="shared" ca="1" si="39"/>
        <v/>
      </c>
      <c r="CJ44" s="316" t="str">
        <f ca="1">IF(OR(CK44="",CK44=0),"",MAX(CJ$5:CJ43)+1)</f>
        <v/>
      </c>
      <c r="CK44" s="316" t="str">
        <f ca="1">IFERROR(INDEX($AK$54:$AK$65, ROWS($CK$4:CK42)), IFERROR(INDEX($AO$54:$AO$65, ROWS($CK$4:CK42)-ROWS($AK$54:$AK$65)), IFERROR(INDEX($AS$54:$AS$65, ROWS($CK$4:CK42)-ROWS($AK$54:$AK$65)-ROWS($AO$54:$AO$65)),IFERROR(INDEX($AW$54:$AW$65, ROWS($CK$4:CK42)-ROWS($AK$54:$AK$65)-ROWS($AO$54:$AO$65)-ROWS($AS$54:$AS$65)),IFERROR(INDEX($BA$54:$BA$65, ROWS($CK$4:CK42)-ROWS($AK$54:$AK$65)-ROWS($AO$54:$AO$65)-ROWS($AS$54:$AS$65)-ROWS($AW$54:$AW$65)),IFERROR(INDEX($BE$54:$BE$65, ROWS($CK$4:CK42)-ROWS($AK$54:$AK$65)-ROWS($AO$54:$AO$65)-ROWS($AS$54:$AS$65)-ROWS($AW$54:$AW$65)-ROWS($BA$54:$BA$65)),IFERROR(INDEX($BI$54:$BI$65, ROWS($CK$4:CK42)-ROWS($AK$54:$AK$65)-ROWS($AO$54:$AO$65)-ROWS($AS$54:$AS$65)-ROWS($AW$54:$AW$65)-ROWS($BA$54:$BA$65)-ROWS($BE$54:$BE$65)), "")))))))</f>
        <v/>
      </c>
      <c r="CL44" s="316" t="str">
        <f t="shared" ca="1" si="40"/>
        <v/>
      </c>
      <c r="CM44" s="413" t="str">
        <f t="shared" ca="1" si="41"/>
        <v/>
      </c>
      <c r="CN44" s="412" t="str">
        <f>IF(OR(CO44="",CO44=0),"",MAX(CN$5:CN43)+1)</f>
        <v/>
      </c>
      <c r="CO44" s="316">
        <f>IFERROR(INDEX($AJ$70:$AJ$81, ROWS($CO$4:CO42)), IFERROR(INDEX($AN$70:$AN$81, ROWS($CO$4:CO42)-ROWS($AJ$70:$AJ$81)), IFERROR(INDEX($AR$70:$AR$81, ROWS($CO$4:CO42)-ROWS($AJ$70:$AJ$81)-ROWS($AN$70:$AN$81)),IFERROR(INDEX($AV$70:$AV$81, ROWS($CO$4:CO42)-ROWS($AJ$70:$AJ$81)-ROWS($AN$70:$AN$81)-ROWS($AR$70:$AR$81)),IFERROR(INDEX($AZ$70:$AZ$81, ROWS($CO$4:CO42)-ROWS($AJ$70:$AJ$81)-ROWS($AN$70:$AN$81)-ROWS($AR$70:$AR$81)-ROWS($AV$70:$AV$81)),IFERROR(INDEX($BD$70:$BD$81, ROWS($CO$4:CO42)-ROWS($AJ$70:$AJ$81)-ROWS($AN$70:$AN$81)-ROWS($AR$70:$AR$81)-ROWS($AV$70:$AV$81)-ROWS($AZ$70:$AZ$81)),IFERROR(INDEX($BH$70:$BH$81, ROWS($CO$4:CO42)-ROWS($AJ$70:$AJ$81)-ROWS($AN$70:$AN$81)-ROWS($AR$70:$AR$81)-ROWS($AV$70:$AV$81)-ROWS($AZ$70:$AZ$81)-ROWS($BD$70:$BD$81)), "")))))))</f>
        <v>0</v>
      </c>
      <c r="CP44" s="316" t="str">
        <f t="shared" ca="1" si="42"/>
        <v/>
      </c>
      <c r="CQ44" s="316" t="str">
        <f>IF(OR(CR44="",CR44=0),"",MAX(CQ$5:CQ43)+1)</f>
        <v/>
      </c>
      <c r="CR44" s="316">
        <f>IFERROR(INDEX($AK$70:$AK$81, ROWS($CR$4:CR42)), IFERROR(INDEX($AO$70:$AO$81, ROWS($CR$4:CR42)-ROWS($AK$70:$AK$81)), IFERROR(INDEX($AS$70:$AS$81, ROWS($CR$4:CR42)-ROWS($AK$70:$AK$81)-ROWS($AO$70:$AO$81)),IFERROR(INDEX($AW$70:$AW$81, ROWS($CR$4:CR42)-ROWS($AK$70:$AK$81)-ROWS($AO$70:$AO$81)-ROWS($AS$70:$AS$81)),IFERROR(INDEX($BA$70:$BA$81, ROWS($CR$4:CR42)-ROWS($AK$70:$AK$81)-ROWS($AO$70:$AO$81)-ROWS($AS$70:$AS$81)-ROWS($AW$70:$AW$81)),IFERROR(INDEX($BE$70:$BE$81, ROWS($CR$4:CR42)-ROWS($AK$70:$AK$81)-ROWS($AO$70:$AO$81)-ROWS($AS$70:$AS$81)-ROWS($AW$70:$AW$81)-ROWS($BA$70:$BA$81)),IFERROR(INDEX($BI$70:$BI$81, ROWS($CR$4:CR42)-ROWS($AK$70:$AK$81)-ROWS($AO$70:$AO$81)-ROWS($AS$70:$AS$81)-ROWS($AW$70:$AW$81)-ROWS($BA$70:$BA$81)-ROWS($BE$70:$BE$81)), "")))))))</f>
        <v>0</v>
      </c>
      <c r="CS44" s="316" t="str">
        <f t="shared" ca="1" si="43"/>
        <v/>
      </c>
      <c r="CT44" s="413" t="str">
        <f t="shared" ca="1" si="44"/>
        <v/>
      </c>
      <c r="CU44" s="412" t="str">
        <f>IF(OR(CV44="",CV44=0),"",MAX(CU$5:CU43)+1)</f>
        <v/>
      </c>
      <c r="CV44" s="316" t="str">
        <f>IFERROR(INDEX($AJ$86:$AJ$97, ROWS($CV$4:CV42)), IFERROR(INDEX($AN$86:$AN$97, ROWS($CV$4:CV42)-ROWS($AJ$86:$AJ$97)), ""))</f>
        <v/>
      </c>
      <c r="CW44" s="316" t="str">
        <f t="shared" si="45"/>
        <v/>
      </c>
      <c r="CX44" s="316" t="str">
        <f>IF(OR(CY44="",CY44=0),"",MAX(CX$5:CX43)+1)</f>
        <v/>
      </c>
      <c r="CY44" s="316" t="str">
        <f>IFERROR(INDEX($AK$86:$AK$97, ROWS($CY$4:CY42)), IFERROR(INDEX($AO$86:$AO$97, ROWS($CY$4:CY42)-ROWS($AK$86:$AK$97)), ""))</f>
        <v/>
      </c>
      <c r="CZ44" s="316" t="str">
        <f t="shared" si="46"/>
        <v/>
      </c>
      <c r="DA44" s="413" t="str">
        <f t="shared" si="47"/>
        <v/>
      </c>
      <c r="DC44" s="1167" t="s">
        <v>488</v>
      </c>
      <c r="DD44" s="1168"/>
      <c r="DE44" s="1168"/>
      <c r="DF44" s="1168"/>
      <c r="DG44" s="1168"/>
      <c r="DH44" s="1168"/>
      <c r="DI44" s="1168"/>
      <c r="DJ44" s="1168"/>
      <c r="DK44" s="1168"/>
      <c r="DL44" s="1169"/>
      <c r="DM44" s="292"/>
      <c r="DN44" s="1199" t="s">
        <v>488</v>
      </c>
      <c r="DO44" s="1200"/>
      <c r="DP44" s="1200"/>
      <c r="DQ44" s="1200"/>
      <c r="DR44" s="1200"/>
      <c r="DS44" s="1201"/>
    </row>
    <row r="45" spans="1:123" ht="15.75" thickBot="1" x14ac:dyDescent="0.35">
      <c r="P45" s="1175" t="s">
        <v>548</v>
      </c>
      <c r="Q45" s="1176"/>
      <c r="R45" s="450" t="s">
        <v>5</v>
      </c>
      <c r="S45" s="451" t="s">
        <v>193</v>
      </c>
      <c r="T45"/>
      <c r="U45" s="1187" t="s">
        <v>516</v>
      </c>
      <c r="V45" s="1188"/>
      <c r="W45" s="367" t="s">
        <v>5</v>
      </c>
      <c r="X45" s="368" t="s">
        <v>193</v>
      </c>
      <c r="AI45" s="304" t="str">
        <f t="shared" ca="1" si="123"/>
        <v/>
      </c>
      <c r="AJ45" s="305" t="str">
        <f t="shared" ca="1" si="102"/>
        <v/>
      </c>
      <c r="AK45" s="306" t="str">
        <f t="shared" ca="1" si="103"/>
        <v/>
      </c>
      <c r="AL45" s="307" t="str">
        <f t="shared" ca="1" si="104"/>
        <v/>
      </c>
      <c r="AM45" s="304" t="str">
        <f t="shared" ca="1" si="124"/>
        <v/>
      </c>
      <c r="AN45" s="305" t="str">
        <f t="shared" ca="1" si="105"/>
        <v/>
      </c>
      <c r="AO45" s="306" t="str">
        <f t="shared" ca="1" si="106"/>
        <v/>
      </c>
      <c r="AP45" s="307" t="str">
        <f t="shared" ca="1" si="107"/>
        <v/>
      </c>
      <c r="AQ45" s="304" t="str">
        <f t="shared" ca="1" si="125"/>
        <v/>
      </c>
      <c r="AR45" s="305" t="str">
        <f t="shared" ca="1" si="108"/>
        <v/>
      </c>
      <c r="AS45" s="306" t="str">
        <f t="shared" ca="1" si="109"/>
        <v/>
      </c>
      <c r="AT45" s="307" t="str">
        <f t="shared" ca="1" si="110"/>
        <v/>
      </c>
      <c r="AU45" s="304" t="str">
        <f t="shared" ca="1" si="126"/>
        <v/>
      </c>
      <c r="AV45" s="305" t="str">
        <f t="shared" ca="1" si="111"/>
        <v/>
      </c>
      <c r="AW45" s="306" t="str">
        <f t="shared" ca="1" si="112"/>
        <v/>
      </c>
      <c r="AX45" s="307" t="str">
        <f t="shared" ca="1" si="113"/>
        <v/>
      </c>
      <c r="AY45" s="304" t="str">
        <f t="shared" ca="1" si="127"/>
        <v/>
      </c>
      <c r="AZ45" s="305" t="str">
        <f t="shared" ca="1" si="114"/>
        <v/>
      </c>
      <c r="BA45" s="306" t="str">
        <f t="shared" ca="1" si="115"/>
        <v/>
      </c>
      <c r="BB45" s="307" t="str">
        <f t="shared" ca="1" si="116"/>
        <v/>
      </c>
      <c r="BC45" s="304" t="str">
        <f t="shared" ca="1" si="128"/>
        <v/>
      </c>
      <c r="BD45" s="305" t="str">
        <f t="shared" ca="1" si="117"/>
        <v/>
      </c>
      <c r="BE45" s="306" t="str">
        <f t="shared" ca="1" si="118"/>
        <v/>
      </c>
      <c r="BF45" s="307" t="str">
        <f t="shared" ca="1" si="119"/>
        <v/>
      </c>
      <c r="BG45" s="304" t="str">
        <f t="shared" ca="1" si="129"/>
        <v/>
      </c>
      <c r="BH45" s="305" t="str">
        <f t="shared" ca="1" si="120"/>
        <v/>
      </c>
      <c r="BI45" s="306" t="str">
        <f t="shared" ca="1" si="121"/>
        <v/>
      </c>
      <c r="BJ45" s="307" t="str">
        <f t="shared" ca="1" si="122"/>
        <v/>
      </c>
      <c r="BL45" s="412" t="str">
        <f ca="1">IF(OR(BM45="",BM45=0),"",MAX(BL$5:BL44)+1)</f>
        <v/>
      </c>
      <c r="BM45" s="316" t="str">
        <f ca="1">IFERROR(INDEX($AJ$6:$AJ$17, ROWS(BM$4:$BM43)), IFERROR(INDEX($AN$6:$AN$17, ROWS(BM$4:$BM43)-ROWS($AJ$6:$AJ$17)), IFERROR(INDEX($AR$6:$AR$17, ROWS(BM$4:$BM43)-ROWS($AJ$6:$AJ$17)-ROWS($AN$6:$AN$17)),IFERROR(INDEX($AV$6:$AV$17, ROWS(BM$4:$BM43)-ROWS($AJ$6:$AJ$17)-ROWS($AN$6:$AN$17)-ROWS($AR$6:$AR$17)),IFERROR(INDEX($AZ$6:$AZ$17, ROWS(BM$4:$BM43)-ROWS($AJ$6:$AJ$17)-ROWS($AN$6:$AN$17)-ROWS($AR$6:$AR$17)-ROWS($AV$6:$AV$17)),IFERROR(INDEX($BD$6:$BD$17, ROWS(BM$4:$BM43)-ROWS($AJ$6:$AJ$17)-ROWS($AN$6:$AN$17)-ROWS($AR$6:$AR$17)-ROWS($AV$6:$AV$17)-ROWS($AZ$6:$AZ$17)),IFERROR(INDEX($BH$6:$BH$17, ROWS(BM$4:$BM43)-ROWS($AJ$6:$AJ$17)-ROWS($AN$6:$AN$17)-ROWS($AR$6:$AR$17)-ROWS($AV$6:$AV$17)-ROWS($AZ$6:$AZ$17)-ROWS($BD$6:$BD$17)), "")))))))</f>
        <v/>
      </c>
      <c r="BN45" s="316" t="str">
        <f t="shared" ca="1" si="30"/>
        <v/>
      </c>
      <c r="BO45" s="316" t="str">
        <f ca="1">IF(OR(BP45="",BP45=0),"",MAX(BO$5:BO44)+1)</f>
        <v/>
      </c>
      <c r="BP45" s="316" t="str">
        <f ca="1">IFERROR(INDEX($AK$6:$AK$17, ROWS($BP$4:BP43)), IFERROR(INDEX($AO$6:$AO$17, ROWS($BP$4:BP43)-ROWS($AK$6:$AK$17)), IFERROR(INDEX($AS$6:$AS$17, ROWS($BP$4:BP43)-ROWS($AK$6:$AK$17)-ROWS($AO$6:$AO$17)),IFERROR(INDEX($AW$6:$AW$17, ROWS($BP$4:BP43)-ROWS($AK$6:$AK$17)-ROWS($AO$6:$AO$17)-ROWS($AS$6:$AS$17)),IFERROR(INDEX($BA$6:$BA$17, ROWS($BP$4:BP43)-ROWS($AK$6:$AK$17)-ROWS($AO$6:$AO$17)-ROWS($AS$6:$AS$17)-ROWS($AW$6:$AW$17)),IFERROR(INDEX($BE$6:$BE$17, ROWS($BP$4:BP43)-ROWS($AK$6:$AK$17)-ROWS($AO$6:$AO$17)-ROWS($AS$6:$AS$17)-ROWS($AW$6:$AW$17)-ROWS($BA$6:$BA$17)),IFERROR(INDEX($BI$6:$BI$17, ROWS($BP$4:BP43)-ROWS($AK$6:$AK$17)-ROWS($AO$6:$AO$17)-ROWS($AS$6:$AS$17)-ROWS($AW$6:$AW$17)-ROWS($BA$6:$BA$17)-ROWS($BE$6:$BE$17)), "")))))))</f>
        <v/>
      </c>
      <c r="BQ45" s="316" t="str">
        <f t="shared" ca="1" si="31"/>
        <v/>
      </c>
      <c r="BR45" s="413" t="str">
        <f t="shared" ca="1" si="32"/>
        <v/>
      </c>
      <c r="BS45" s="412" t="str">
        <f ca="1">IF(OR(BT45="",BT45=0),"",MAX(BS$5:BS44)+1)</f>
        <v/>
      </c>
      <c r="BT45" s="316" t="str">
        <f ca="1">IFERROR(INDEX($AJ$22:$AJ$33, ROWS($BT$4:BT43)), IFERROR(INDEX($AN$22:$AN$33, ROWS($BT$4:BT43)-ROWS($AJ$22:$AJ$33)), IFERROR(INDEX($AR$22:$AR$33, ROWS($BT$4:BT43)-ROWS($AJ$22:$AJ$33)-ROWS($AN$22:$AN$33)),IFERROR(INDEX($AV$22:$AV$33, ROWS($BT$4:BT43)-ROWS($AJ$22:$AJ$33)-ROWS($AN$22:$AN$33)-ROWS($AR$22:$AR$33)),IFERROR(INDEX($AZ$22:$AZ$33, ROWS($BT$4:BT43)-ROWS($AJ$22:$AJ$33)-ROWS($AN$22:$AN$33)-ROWS($AR$22:$AR$33)-ROWS($AV$22:$AV$33)),IFERROR(INDEX($BD$22:$BD$33, ROWS($BT$4:BT43)-ROWS($AJ$22:$AJ$33)-ROWS($AN$22:$AN$33)-ROWS($AR$22:$AR$33)-ROWS($AV$22:$AV$33)-ROWS($AZ$22:$AZ$33)),IFERROR(INDEX($BH$22:$BH$33, ROWS($BT$4:BT43)-ROWS($AJ$22:$AJ$33)-ROWS($AN$22:$AN$33)-ROWS($AR$22:$AR$33)-ROWS($AV$22:$AV$33)-ROWS($AZ$22:$AZ$33)-ROWS($BD$22:$BD$33)), "")))))))</f>
        <v/>
      </c>
      <c r="BU45" s="316" t="str">
        <f t="shared" ca="1" si="33"/>
        <v/>
      </c>
      <c r="BV45" s="316" t="str">
        <f ca="1">IF(OR(BW45="",BW45=0),"",MAX(BV$5:BV44)+1)</f>
        <v/>
      </c>
      <c r="BW45" s="316" t="str">
        <f ca="1">IFERROR(INDEX($AK$22:$AK$33, ROWS($BW$4:BW43)), IFERROR(INDEX($AO$22:$AO$33, ROWS($BW$4:BW43)-ROWS($AK$22:$AK$33)), IFERROR(INDEX($AS$22:$AS$33, ROWS($BW$4:BW43)-ROWS($AK$22:$AK$33)-ROWS($AO$22:$AO$33)),IFERROR(INDEX($AW$22:$AW$33, ROWS($BW$4:BW43)-ROWS($AK$22:$AK$33)-ROWS($AO$22:$AO$33)-ROWS($AS$22:$AS$33)),IFERROR(INDEX($BA$22:$BA$33, ROWS($BW$4:BW43)-ROWS($AK$22:$AK$33)-ROWS($AO$22:$AO$33)-ROWS($AS$22:$AS$33)-ROWS($AW$22:$AW$33)),IFERROR(INDEX($BE$22:$BE$33, ROWS($BW$4:BW43)-ROWS($AK$22:$AK$33)-ROWS($AO$22:$AO$33)-ROWS($AS$22:$AS$33)-ROWS($AW$22:$AW$33)-ROWS($BA$22:$BA$33)),IFERROR(INDEX($BI$22:$BI$33, ROWS($BW$4:BW43)-ROWS($AK$22:$AK$33)-ROWS($AO$22:$AO$33)-ROWS($AS$22:$AS$33)-ROWS($AW$22:$AW$33)-ROWS($BA$22:$BA$33)-ROWS($BE$22:$BE$33)), "")))))))</f>
        <v/>
      </c>
      <c r="BX45" s="316" t="str">
        <f t="shared" ca="1" si="34"/>
        <v/>
      </c>
      <c r="BY45" s="413" t="str">
        <f t="shared" ca="1" si="35"/>
        <v/>
      </c>
      <c r="BZ45" s="412" t="str">
        <f ca="1">IF(OR(CA45="",CA45=0),"",MAX(BZ$5:BZ44)+1)</f>
        <v/>
      </c>
      <c r="CA45" s="316" t="str">
        <f ca="1">IFERROR(INDEX($AJ$38:$AJ$49, ROWS($CA$4:CA43)), IFERROR(INDEX($AN$38:$AN$49, ROWS($CA$4:CA43)-ROWS($AJ$38:$AJ$49)), IFERROR(INDEX($AR$38:$AR$49, ROWS($CA$4:CA43)-ROWS($AJ$38:$AJ$49)-ROWS($AN$38:$AN$49)),IFERROR(INDEX($AV$38:$AV$49, ROWS($CA$4:CA43)-ROWS($AJ$38:$AJ$49)-ROWS($AN$38:$AN$49)-ROWS($AR$38:$AR$49)),IFERROR(INDEX($AZ$38:$AZ$49, ROWS($CA$4:CA43)-ROWS($AJ$38:$AJ$49)-ROWS($AN$38:$AN$49)-ROWS($AR$38:$AR$49)-ROWS($AV$38:$AV$49)),IFERROR(INDEX($BD$38:$BD$49, ROWS($CA$4:CA43)-ROWS($AJ$38:$AJ$49)-ROWS($AN$38:$AN$49)-ROWS($AR$38:$AR$49)-ROWS($AV$38:$AV$49)-ROWS($AZ$38:$AZ$49)),IFERROR(INDEX($BH$38:$BH$49, ROWS($CA$4:CA43)-ROWS($AJ$38:$AJ$49)-ROWS($AN$38:$AN$49)-ROWS($AR$38:$AR$49)-ROWS($AV$38:$AV$49)-ROWS($AZ$38:$AZ$49)-ROWS($BD$38:$BD$49)), "")))))))</f>
        <v/>
      </c>
      <c r="CB45" s="316" t="str">
        <f t="shared" ca="1" si="36"/>
        <v/>
      </c>
      <c r="CC45" s="316" t="str">
        <f ca="1">IF(OR(CD45="",CD45=0),"",MAX(CC$5:CC44)+1)</f>
        <v/>
      </c>
      <c r="CD45" s="316" t="str">
        <f ca="1">IFERROR(INDEX($AK$38:$AK$49, ROWS($CD$4:CD43)), IFERROR(INDEX($AO$38:$AO$49, ROWS($CD$4:CD43)-ROWS($AK$38:$AK$49)), IFERROR(INDEX($AS$38:$AS$49, ROWS($CD$4:CD43)-ROWS($AK$38:$AK$49)-ROWS($AO$38:$AO$49)),IFERROR(INDEX($AW$38:$AW$49, ROWS($CD$4:CD43)-ROWS($AK$38:$AK$49)-ROWS($AO$38:$AO$49)-ROWS($AS$38:$AS$49)),IFERROR(INDEX($BA$38:$BA$49, ROWS($CD$4:CD43)-ROWS($AK$38:$AK$49)-ROWS($AO$38:$AO$49)-ROWS($AS$38:$AS$49)-ROWS($AW$38:$AW$49)),IFERROR(INDEX($BE$38:$BE$49, ROWS($CD$4:CD43)-ROWS($AK$38:$AK$49)-ROWS($AO$38:$AO$49)-ROWS($AS$38:$AS$49)-ROWS($AW$38:$AW$49)-ROWS($BA$38:$BA$49)),IFERROR(INDEX($BI$38:$BI$49, ROWS($CD$4:CD43)-ROWS($AK$38:$AK$49)-ROWS($AO$38:$AO$49)-ROWS($AS$38:$AS$49)-ROWS($AW$38:$AW$49)-ROWS($BA$38:$BA$49)-ROWS($BE$38:$BE$49)), "")))))))</f>
        <v/>
      </c>
      <c r="CE45" s="316" t="str">
        <f t="shared" ca="1" si="37"/>
        <v/>
      </c>
      <c r="CF45" s="413" t="str">
        <f t="shared" ca="1" si="38"/>
        <v/>
      </c>
      <c r="CG45" s="412" t="str">
        <f ca="1">IF(OR(CH45="",CH45=0),"",MAX(CG$5:CG44)+1)</f>
        <v/>
      </c>
      <c r="CH45" s="316" t="str">
        <f ca="1">IFERROR(INDEX($AJ$54:$AJ$65, ROWS($CH$4:CH43)), IFERROR(INDEX($AN$54:$AN$65, ROWS($CH$4:CH43)-ROWS($AJ$54:$AJ$65)), IFERROR(INDEX($AR$54:$AR$65, ROWS($CH$4:CH43)-ROWS($AJ$54:$AJ$65)-ROWS($AN$54:$AN$65)),IFERROR(INDEX($AV$54:$AV$65, ROWS($CH$4:CH43)-ROWS($AJ$54:$AJ$65)-ROWS($AN$54:$AN$65)-ROWS($AR$54:$AR$65)),IFERROR(INDEX($AZ$54:$AZ$65, ROWS($CH$4:CH43)-ROWS($AJ$54:$AJ$65)-ROWS($AN$54:$AN$65)-ROWS($AR$54:$AR$65)-ROWS($AV$54:$AV$65)),IFERROR(INDEX($BD$54:$BD$65, ROWS($CH$4:CH43)-ROWS($AJ$54:$AJ$65)-ROWS($AN$54:$AN$65)-ROWS($AR$54:$AR$65)-ROWS($AV$54:$AV$65)-ROWS($AZ$54:$AZ$65)),IFERROR(INDEX($BH$54:$BH$65, ROWS($CH$4:CH43)-ROWS($AJ$54:$AJ$65)-ROWS($AN$54:$AN$65)-ROWS($AR$54:$AR$65)-ROWS($AV$54:$AV$65)-ROWS($AZ$54:$AZ$65)-ROWS($BD$54:$BD$65)), "")))))))</f>
        <v/>
      </c>
      <c r="CI45" s="316" t="str">
        <f t="shared" ca="1" si="39"/>
        <v/>
      </c>
      <c r="CJ45" s="316" t="str">
        <f ca="1">IF(OR(CK45="",CK45=0),"",MAX(CJ$5:CJ44)+1)</f>
        <v/>
      </c>
      <c r="CK45" s="316" t="str">
        <f ca="1">IFERROR(INDEX($AK$54:$AK$65, ROWS($CK$4:CK43)), IFERROR(INDEX($AO$54:$AO$65, ROWS($CK$4:CK43)-ROWS($AK$54:$AK$65)), IFERROR(INDEX($AS$54:$AS$65, ROWS($CK$4:CK43)-ROWS($AK$54:$AK$65)-ROWS($AO$54:$AO$65)),IFERROR(INDEX($AW$54:$AW$65, ROWS($CK$4:CK43)-ROWS($AK$54:$AK$65)-ROWS($AO$54:$AO$65)-ROWS($AS$54:$AS$65)),IFERROR(INDEX($BA$54:$BA$65, ROWS($CK$4:CK43)-ROWS($AK$54:$AK$65)-ROWS($AO$54:$AO$65)-ROWS($AS$54:$AS$65)-ROWS($AW$54:$AW$65)),IFERROR(INDEX($BE$54:$BE$65, ROWS($CK$4:CK43)-ROWS($AK$54:$AK$65)-ROWS($AO$54:$AO$65)-ROWS($AS$54:$AS$65)-ROWS($AW$54:$AW$65)-ROWS($BA$54:$BA$65)),IFERROR(INDEX($BI$54:$BI$65, ROWS($CK$4:CK43)-ROWS($AK$54:$AK$65)-ROWS($AO$54:$AO$65)-ROWS($AS$54:$AS$65)-ROWS($AW$54:$AW$65)-ROWS($BA$54:$BA$65)-ROWS($BE$54:$BE$65)), "")))))))</f>
        <v/>
      </c>
      <c r="CL45" s="316" t="str">
        <f t="shared" ca="1" si="40"/>
        <v/>
      </c>
      <c r="CM45" s="413" t="str">
        <f t="shared" ca="1" si="41"/>
        <v/>
      </c>
      <c r="CN45" s="412" t="str">
        <f>IF(OR(CO45="",CO45=0),"",MAX(CN$5:CN44)+1)</f>
        <v/>
      </c>
      <c r="CO45" s="316">
        <f>IFERROR(INDEX($AJ$70:$AJ$81, ROWS($CO$4:CO43)), IFERROR(INDEX($AN$70:$AN$81, ROWS($CO$4:CO43)-ROWS($AJ$70:$AJ$81)), IFERROR(INDEX($AR$70:$AR$81, ROWS($CO$4:CO43)-ROWS($AJ$70:$AJ$81)-ROWS($AN$70:$AN$81)),IFERROR(INDEX($AV$70:$AV$81, ROWS($CO$4:CO43)-ROWS($AJ$70:$AJ$81)-ROWS($AN$70:$AN$81)-ROWS($AR$70:$AR$81)),IFERROR(INDEX($AZ$70:$AZ$81, ROWS($CO$4:CO43)-ROWS($AJ$70:$AJ$81)-ROWS($AN$70:$AN$81)-ROWS($AR$70:$AR$81)-ROWS($AV$70:$AV$81)),IFERROR(INDEX($BD$70:$BD$81, ROWS($CO$4:CO43)-ROWS($AJ$70:$AJ$81)-ROWS($AN$70:$AN$81)-ROWS($AR$70:$AR$81)-ROWS($AV$70:$AV$81)-ROWS($AZ$70:$AZ$81)),IFERROR(INDEX($BH$70:$BH$81, ROWS($CO$4:CO43)-ROWS($AJ$70:$AJ$81)-ROWS($AN$70:$AN$81)-ROWS($AR$70:$AR$81)-ROWS($AV$70:$AV$81)-ROWS($AZ$70:$AZ$81)-ROWS($BD$70:$BD$81)), "")))))))</f>
        <v>0</v>
      </c>
      <c r="CP45" s="316" t="str">
        <f t="shared" ca="1" si="42"/>
        <v/>
      </c>
      <c r="CQ45" s="316" t="str">
        <f>IF(OR(CR45="",CR45=0),"",MAX(CQ$5:CQ44)+1)</f>
        <v/>
      </c>
      <c r="CR45" s="316">
        <f>IFERROR(INDEX($AK$70:$AK$81, ROWS($CR$4:CR43)), IFERROR(INDEX($AO$70:$AO$81, ROWS($CR$4:CR43)-ROWS($AK$70:$AK$81)), IFERROR(INDEX($AS$70:$AS$81, ROWS($CR$4:CR43)-ROWS($AK$70:$AK$81)-ROWS($AO$70:$AO$81)),IFERROR(INDEX($AW$70:$AW$81, ROWS($CR$4:CR43)-ROWS($AK$70:$AK$81)-ROWS($AO$70:$AO$81)-ROWS($AS$70:$AS$81)),IFERROR(INDEX($BA$70:$BA$81, ROWS($CR$4:CR43)-ROWS($AK$70:$AK$81)-ROWS($AO$70:$AO$81)-ROWS($AS$70:$AS$81)-ROWS($AW$70:$AW$81)),IFERROR(INDEX($BE$70:$BE$81, ROWS($CR$4:CR43)-ROWS($AK$70:$AK$81)-ROWS($AO$70:$AO$81)-ROWS($AS$70:$AS$81)-ROWS($AW$70:$AW$81)-ROWS($BA$70:$BA$81)),IFERROR(INDEX($BI$70:$BI$81, ROWS($CR$4:CR43)-ROWS($AK$70:$AK$81)-ROWS($AO$70:$AO$81)-ROWS($AS$70:$AS$81)-ROWS($AW$70:$AW$81)-ROWS($BA$70:$BA$81)-ROWS($BE$70:$BE$81)), "")))))))</f>
        <v>0</v>
      </c>
      <c r="CS45" s="316" t="str">
        <f t="shared" ca="1" si="43"/>
        <v/>
      </c>
      <c r="CT45" s="413" t="str">
        <f t="shared" ca="1" si="44"/>
        <v/>
      </c>
      <c r="CU45" s="412" t="str">
        <f>IF(OR(CV45="",CV45=0),"",MAX(CU$5:CU44)+1)</f>
        <v/>
      </c>
      <c r="CV45" s="316" t="str">
        <f>IFERROR(INDEX($AJ$86:$AJ$97, ROWS($CV$4:CV43)), IFERROR(INDEX($AN$86:$AN$97, ROWS($CV$4:CV43)-ROWS($AJ$86:$AJ$97)), ""))</f>
        <v/>
      </c>
      <c r="CW45" s="316" t="str">
        <f t="shared" si="45"/>
        <v/>
      </c>
      <c r="CX45" s="316" t="str">
        <f>IF(OR(CY45="",CY45=0),"",MAX(CX$5:CX44)+1)</f>
        <v/>
      </c>
      <c r="CY45" s="316" t="str">
        <f>IFERROR(INDEX($AK$86:$AK$97, ROWS($CY$4:CY43)), IFERROR(INDEX($AO$86:$AO$97, ROWS($CY$4:CY43)-ROWS($AK$86:$AK$97)), ""))</f>
        <v/>
      </c>
      <c r="CZ45" s="316" t="str">
        <f t="shared" si="46"/>
        <v/>
      </c>
      <c r="DA45" s="413" t="str">
        <f t="shared" si="47"/>
        <v/>
      </c>
      <c r="DC45" s="437"/>
      <c r="DD45" s="1151" t="s">
        <v>504</v>
      </c>
      <c r="DE45" s="1152"/>
      <c r="DF45" s="430"/>
      <c r="DG45" s="1162" t="s">
        <v>23</v>
      </c>
      <c r="DH45" s="1152"/>
      <c r="DI45" s="1162" t="s">
        <v>504</v>
      </c>
      <c r="DJ45" s="1152"/>
      <c r="DK45" s="1162" t="s">
        <v>23</v>
      </c>
      <c r="DL45" s="1152"/>
      <c r="DM45" s="292"/>
      <c r="DN45" s="1163" t="s">
        <v>481</v>
      </c>
      <c r="DO45" s="1164"/>
      <c r="DP45" s="1164"/>
      <c r="DQ45" s="1165" t="s">
        <v>491</v>
      </c>
      <c r="DR45" s="1164"/>
      <c r="DS45" s="1166"/>
    </row>
    <row r="46" spans="1:123" x14ac:dyDescent="0.3">
      <c r="P46" s="1177"/>
      <c r="Q46" s="1178"/>
      <c r="R46" s="453"/>
      <c r="S46" s="402"/>
      <c r="T46"/>
      <c r="U46" s="1177"/>
      <c r="V46" s="1178"/>
      <c r="W46" s="453"/>
      <c r="X46" s="402"/>
      <c r="AC46" s="1093" t="s">
        <v>22</v>
      </c>
      <c r="AD46" s="1094"/>
      <c r="AE46" s="1094"/>
      <c r="AF46" s="1095"/>
      <c r="AI46" s="304" t="str">
        <f t="shared" ca="1" si="123"/>
        <v/>
      </c>
      <c r="AJ46" s="305" t="str">
        <f t="shared" ca="1" si="102"/>
        <v/>
      </c>
      <c r="AK46" s="306" t="str">
        <f t="shared" ca="1" si="103"/>
        <v/>
      </c>
      <c r="AL46" s="307" t="str">
        <f t="shared" ca="1" si="104"/>
        <v/>
      </c>
      <c r="AM46" s="304" t="str">
        <f t="shared" ca="1" si="124"/>
        <v/>
      </c>
      <c r="AN46" s="305" t="str">
        <f t="shared" ca="1" si="105"/>
        <v/>
      </c>
      <c r="AO46" s="306" t="str">
        <f t="shared" ca="1" si="106"/>
        <v/>
      </c>
      <c r="AP46" s="307" t="str">
        <f t="shared" ca="1" si="107"/>
        <v/>
      </c>
      <c r="AQ46" s="304" t="str">
        <f t="shared" ca="1" si="125"/>
        <v/>
      </c>
      <c r="AR46" s="305" t="str">
        <f t="shared" ca="1" si="108"/>
        <v/>
      </c>
      <c r="AS46" s="306" t="str">
        <f t="shared" ca="1" si="109"/>
        <v/>
      </c>
      <c r="AT46" s="307" t="str">
        <f t="shared" ca="1" si="110"/>
        <v/>
      </c>
      <c r="AU46" s="304" t="str">
        <f t="shared" ca="1" si="126"/>
        <v/>
      </c>
      <c r="AV46" s="305" t="str">
        <f t="shared" ca="1" si="111"/>
        <v/>
      </c>
      <c r="AW46" s="306" t="str">
        <f t="shared" ca="1" si="112"/>
        <v/>
      </c>
      <c r="AX46" s="307" t="str">
        <f t="shared" ca="1" si="113"/>
        <v/>
      </c>
      <c r="AY46" s="304" t="str">
        <f t="shared" ca="1" si="127"/>
        <v/>
      </c>
      <c r="AZ46" s="305" t="str">
        <f t="shared" ca="1" si="114"/>
        <v/>
      </c>
      <c r="BA46" s="306" t="str">
        <f t="shared" ca="1" si="115"/>
        <v/>
      </c>
      <c r="BB46" s="307" t="str">
        <f t="shared" ca="1" si="116"/>
        <v/>
      </c>
      <c r="BC46" s="304" t="str">
        <f t="shared" ca="1" si="128"/>
        <v/>
      </c>
      <c r="BD46" s="305" t="str">
        <f t="shared" ca="1" si="117"/>
        <v/>
      </c>
      <c r="BE46" s="306" t="str">
        <f t="shared" ca="1" si="118"/>
        <v/>
      </c>
      <c r="BF46" s="307" t="str">
        <f t="shared" ca="1" si="119"/>
        <v/>
      </c>
      <c r="BG46" s="304" t="str">
        <f t="shared" ca="1" si="129"/>
        <v/>
      </c>
      <c r="BH46" s="305" t="str">
        <f t="shared" ca="1" si="120"/>
        <v/>
      </c>
      <c r="BI46" s="306" t="str">
        <f t="shared" ca="1" si="121"/>
        <v/>
      </c>
      <c r="BJ46" s="307" t="str">
        <f t="shared" ca="1" si="122"/>
        <v/>
      </c>
      <c r="BL46" s="412" t="str">
        <f ca="1">IF(OR(BM46="",BM46=0),"",MAX(BL$5:BL45)+1)</f>
        <v/>
      </c>
      <c r="BM46" s="316" t="str">
        <f ca="1">IFERROR(INDEX($AJ$6:$AJ$17, ROWS(BM$4:$BM44)), IFERROR(INDEX($AN$6:$AN$17, ROWS(BM$4:$BM44)-ROWS($AJ$6:$AJ$17)), IFERROR(INDEX($AR$6:$AR$17, ROWS(BM$4:$BM44)-ROWS($AJ$6:$AJ$17)-ROWS($AN$6:$AN$17)),IFERROR(INDEX($AV$6:$AV$17, ROWS(BM$4:$BM44)-ROWS($AJ$6:$AJ$17)-ROWS($AN$6:$AN$17)-ROWS($AR$6:$AR$17)),IFERROR(INDEX($AZ$6:$AZ$17, ROWS(BM$4:$BM44)-ROWS($AJ$6:$AJ$17)-ROWS($AN$6:$AN$17)-ROWS($AR$6:$AR$17)-ROWS($AV$6:$AV$17)),IFERROR(INDEX($BD$6:$BD$17, ROWS(BM$4:$BM44)-ROWS($AJ$6:$AJ$17)-ROWS($AN$6:$AN$17)-ROWS($AR$6:$AR$17)-ROWS($AV$6:$AV$17)-ROWS($AZ$6:$AZ$17)),IFERROR(INDEX($BH$6:$BH$17, ROWS(BM$4:$BM44)-ROWS($AJ$6:$AJ$17)-ROWS($AN$6:$AN$17)-ROWS($AR$6:$AR$17)-ROWS($AV$6:$AV$17)-ROWS($AZ$6:$AZ$17)-ROWS($BD$6:$BD$17)), "")))))))</f>
        <v/>
      </c>
      <c r="BN46" s="316" t="str">
        <f t="shared" ca="1" si="30"/>
        <v/>
      </c>
      <c r="BO46" s="316" t="str">
        <f ca="1">IF(OR(BP46="",BP46=0),"",MAX(BO$5:BO45)+1)</f>
        <v/>
      </c>
      <c r="BP46" s="316" t="str">
        <f ca="1">IFERROR(INDEX($AK$6:$AK$17, ROWS($BP$4:BP44)), IFERROR(INDEX($AO$6:$AO$17, ROWS($BP$4:BP44)-ROWS($AK$6:$AK$17)), IFERROR(INDEX($AS$6:$AS$17, ROWS($BP$4:BP44)-ROWS($AK$6:$AK$17)-ROWS($AO$6:$AO$17)),IFERROR(INDEX($AW$6:$AW$17, ROWS($BP$4:BP44)-ROWS($AK$6:$AK$17)-ROWS($AO$6:$AO$17)-ROWS($AS$6:$AS$17)),IFERROR(INDEX($BA$6:$BA$17, ROWS($BP$4:BP44)-ROWS($AK$6:$AK$17)-ROWS($AO$6:$AO$17)-ROWS($AS$6:$AS$17)-ROWS($AW$6:$AW$17)),IFERROR(INDEX($BE$6:$BE$17, ROWS($BP$4:BP44)-ROWS($AK$6:$AK$17)-ROWS($AO$6:$AO$17)-ROWS($AS$6:$AS$17)-ROWS($AW$6:$AW$17)-ROWS($BA$6:$BA$17)),IFERROR(INDEX($BI$6:$BI$17, ROWS($BP$4:BP44)-ROWS($AK$6:$AK$17)-ROWS($AO$6:$AO$17)-ROWS($AS$6:$AS$17)-ROWS($AW$6:$AW$17)-ROWS($BA$6:$BA$17)-ROWS($BE$6:$BE$17)), "")))))))</f>
        <v/>
      </c>
      <c r="BQ46" s="316" t="str">
        <f t="shared" ca="1" si="31"/>
        <v/>
      </c>
      <c r="BR46" s="413" t="str">
        <f t="shared" ca="1" si="32"/>
        <v/>
      </c>
      <c r="BS46" s="412" t="str">
        <f ca="1">IF(OR(BT46="",BT46=0),"",MAX(BS$5:BS45)+1)</f>
        <v/>
      </c>
      <c r="BT46" s="316" t="str">
        <f ca="1">IFERROR(INDEX($AJ$22:$AJ$33, ROWS($BT$4:BT44)), IFERROR(INDEX($AN$22:$AN$33, ROWS($BT$4:BT44)-ROWS($AJ$22:$AJ$33)), IFERROR(INDEX($AR$22:$AR$33, ROWS($BT$4:BT44)-ROWS($AJ$22:$AJ$33)-ROWS($AN$22:$AN$33)),IFERROR(INDEX($AV$22:$AV$33, ROWS($BT$4:BT44)-ROWS($AJ$22:$AJ$33)-ROWS($AN$22:$AN$33)-ROWS($AR$22:$AR$33)),IFERROR(INDEX($AZ$22:$AZ$33, ROWS($BT$4:BT44)-ROWS($AJ$22:$AJ$33)-ROWS($AN$22:$AN$33)-ROWS($AR$22:$AR$33)-ROWS($AV$22:$AV$33)),IFERROR(INDEX($BD$22:$BD$33, ROWS($BT$4:BT44)-ROWS($AJ$22:$AJ$33)-ROWS($AN$22:$AN$33)-ROWS($AR$22:$AR$33)-ROWS($AV$22:$AV$33)-ROWS($AZ$22:$AZ$33)),IFERROR(INDEX($BH$22:$BH$33, ROWS($BT$4:BT44)-ROWS($AJ$22:$AJ$33)-ROWS($AN$22:$AN$33)-ROWS($AR$22:$AR$33)-ROWS($AV$22:$AV$33)-ROWS($AZ$22:$AZ$33)-ROWS($BD$22:$BD$33)), "")))))))</f>
        <v/>
      </c>
      <c r="BU46" s="316" t="str">
        <f t="shared" ca="1" si="33"/>
        <v/>
      </c>
      <c r="BV46" s="316" t="str">
        <f ca="1">IF(OR(BW46="",BW46=0),"",MAX(BV$5:BV45)+1)</f>
        <v/>
      </c>
      <c r="BW46" s="316" t="str">
        <f ca="1">IFERROR(INDEX($AK$22:$AK$33, ROWS($BW$4:BW44)), IFERROR(INDEX($AO$22:$AO$33, ROWS($BW$4:BW44)-ROWS($AK$22:$AK$33)), IFERROR(INDEX($AS$22:$AS$33, ROWS($BW$4:BW44)-ROWS($AK$22:$AK$33)-ROWS($AO$22:$AO$33)),IFERROR(INDEX($AW$22:$AW$33, ROWS($BW$4:BW44)-ROWS($AK$22:$AK$33)-ROWS($AO$22:$AO$33)-ROWS($AS$22:$AS$33)),IFERROR(INDEX($BA$22:$BA$33, ROWS($BW$4:BW44)-ROWS($AK$22:$AK$33)-ROWS($AO$22:$AO$33)-ROWS($AS$22:$AS$33)-ROWS($AW$22:$AW$33)),IFERROR(INDEX($BE$22:$BE$33, ROWS($BW$4:BW44)-ROWS($AK$22:$AK$33)-ROWS($AO$22:$AO$33)-ROWS($AS$22:$AS$33)-ROWS($AW$22:$AW$33)-ROWS($BA$22:$BA$33)),IFERROR(INDEX($BI$22:$BI$33, ROWS($BW$4:BW44)-ROWS($AK$22:$AK$33)-ROWS($AO$22:$AO$33)-ROWS($AS$22:$AS$33)-ROWS($AW$22:$AW$33)-ROWS($BA$22:$BA$33)-ROWS($BE$22:$BE$33)), "")))))))</f>
        <v/>
      </c>
      <c r="BX46" s="316" t="str">
        <f t="shared" ca="1" si="34"/>
        <v/>
      </c>
      <c r="BY46" s="413" t="str">
        <f t="shared" ca="1" si="35"/>
        <v/>
      </c>
      <c r="BZ46" s="412" t="str">
        <f ca="1">IF(OR(CA46="",CA46=0),"",MAX(BZ$5:BZ45)+1)</f>
        <v/>
      </c>
      <c r="CA46" s="316" t="str">
        <f ca="1">IFERROR(INDEX($AJ$38:$AJ$49, ROWS($CA$4:CA44)), IFERROR(INDEX($AN$38:$AN$49, ROWS($CA$4:CA44)-ROWS($AJ$38:$AJ$49)), IFERROR(INDEX($AR$38:$AR$49, ROWS($CA$4:CA44)-ROWS($AJ$38:$AJ$49)-ROWS($AN$38:$AN$49)),IFERROR(INDEX($AV$38:$AV$49, ROWS($CA$4:CA44)-ROWS($AJ$38:$AJ$49)-ROWS($AN$38:$AN$49)-ROWS($AR$38:$AR$49)),IFERROR(INDEX($AZ$38:$AZ$49, ROWS($CA$4:CA44)-ROWS($AJ$38:$AJ$49)-ROWS($AN$38:$AN$49)-ROWS($AR$38:$AR$49)-ROWS($AV$38:$AV$49)),IFERROR(INDEX($BD$38:$BD$49, ROWS($CA$4:CA44)-ROWS($AJ$38:$AJ$49)-ROWS($AN$38:$AN$49)-ROWS($AR$38:$AR$49)-ROWS($AV$38:$AV$49)-ROWS($AZ$38:$AZ$49)),IFERROR(INDEX($BH$38:$BH$49, ROWS($CA$4:CA44)-ROWS($AJ$38:$AJ$49)-ROWS($AN$38:$AN$49)-ROWS($AR$38:$AR$49)-ROWS($AV$38:$AV$49)-ROWS($AZ$38:$AZ$49)-ROWS($BD$38:$BD$49)), "")))))))</f>
        <v/>
      </c>
      <c r="CB46" s="316" t="str">
        <f t="shared" ca="1" si="36"/>
        <v/>
      </c>
      <c r="CC46" s="316" t="str">
        <f ca="1">IF(OR(CD46="",CD46=0),"",MAX(CC$5:CC45)+1)</f>
        <v/>
      </c>
      <c r="CD46" s="316" t="str">
        <f ca="1">IFERROR(INDEX($AK$38:$AK$49, ROWS($CD$4:CD44)), IFERROR(INDEX($AO$38:$AO$49, ROWS($CD$4:CD44)-ROWS($AK$38:$AK$49)), IFERROR(INDEX($AS$38:$AS$49, ROWS($CD$4:CD44)-ROWS($AK$38:$AK$49)-ROWS($AO$38:$AO$49)),IFERROR(INDEX($AW$38:$AW$49, ROWS($CD$4:CD44)-ROWS($AK$38:$AK$49)-ROWS($AO$38:$AO$49)-ROWS($AS$38:$AS$49)),IFERROR(INDEX($BA$38:$BA$49, ROWS($CD$4:CD44)-ROWS($AK$38:$AK$49)-ROWS($AO$38:$AO$49)-ROWS($AS$38:$AS$49)-ROWS($AW$38:$AW$49)),IFERROR(INDEX($BE$38:$BE$49, ROWS($CD$4:CD44)-ROWS($AK$38:$AK$49)-ROWS($AO$38:$AO$49)-ROWS($AS$38:$AS$49)-ROWS($AW$38:$AW$49)-ROWS($BA$38:$BA$49)),IFERROR(INDEX($BI$38:$BI$49, ROWS($CD$4:CD44)-ROWS($AK$38:$AK$49)-ROWS($AO$38:$AO$49)-ROWS($AS$38:$AS$49)-ROWS($AW$38:$AW$49)-ROWS($BA$38:$BA$49)-ROWS($BE$38:$BE$49)), "")))))))</f>
        <v/>
      </c>
      <c r="CE46" s="316" t="str">
        <f t="shared" ca="1" si="37"/>
        <v/>
      </c>
      <c r="CF46" s="413" t="str">
        <f t="shared" ca="1" si="38"/>
        <v/>
      </c>
      <c r="CG46" s="412" t="str">
        <f ca="1">IF(OR(CH46="",CH46=0),"",MAX(CG$5:CG45)+1)</f>
        <v/>
      </c>
      <c r="CH46" s="316" t="str">
        <f ca="1">IFERROR(INDEX($AJ$54:$AJ$65, ROWS($CH$4:CH44)), IFERROR(INDEX($AN$54:$AN$65, ROWS($CH$4:CH44)-ROWS($AJ$54:$AJ$65)), IFERROR(INDEX($AR$54:$AR$65, ROWS($CH$4:CH44)-ROWS($AJ$54:$AJ$65)-ROWS($AN$54:$AN$65)),IFERROR(INDEX($AV$54:$AV$65, ROWS($CH$4:CH44)-ROWS($AJ$54:$AJ$65)-ROWS($AN$54:$AN$65)-ROWS($AR$54:$AR$65)),IFERROR(INDEX($AZ$54:$AZ$65, ROWS($CH$4:CH44)-ROWS($AJ$54:$AJ$65)-ROWS($AN$54:$AN$65)-ROWS($AR$54:$AR$65)-ROWS($AV$54:$AV$65)),IFERROR(INDEX($BD$54:$BD$65, ROWS($CH$4:CH44)-ROWS($AJ$54:$AJ$65)-ROWS($AN$54:$AN$65)-ROWS($AR$54:$AR$65)-ROWS($AV$54:$AV$65)-ROWS($AZ$54:$AZ$65)),IFERROR(INDEX($BH$54:$BH$65, ROWS($CH$4:CH44)-ROWS($AJ$54:$AJ$65)-ROWS($AN$54:$AN$65)-ROWS($AR$54:$AR$65)-ROWS($AV$54:$AV$65)-ROWS($AZ$54:$AZ$65)-ROWS($BD$54:$BD$65)), "")))))))</f>
        <v/>
      </c>
      <c r="CI46" s="316" t="str">
        <f t="shared" ca="1" si="39"/>
        <v/>
      </c>
      <c r="CJ46" s="316" t="str">
        <f ca="1">IF(OR(CK46="",CK46=0),"",MAX(CJ$5:CJ45)+1)</f>
        <v/>
      </c>
      <c r="CK46" s="316" t="str">
        <f ca="1">IFERROR(INDEX($AK$54:$AK$65, ROWS($CK$4:CK44)), IFERROR(INDEX($AO$54:$AO$65, ROWS($CK$4:CK44)-ROWS($AK$54:$AK$65)), IFERROR(INDEX($AS$54:$AS$65, ROWS($CK$4:CK44)-ROWS($AK$54:$AK$65)-ROWS($AO$54:$AO$65)),IFERROR(INDEX($AW$54:$AW$65, ROWS($CK$4:CK44)-ROWS($AK$54:$AK$65)-ROWS($AO$54:$AO$65)-ROWS($AS$54:$AS$65)),IFERROR(INDEX($BA$54:$BA$65, ROWS($CK$4:CK44)-ROWS($AK$54:$AK$65)-ROWS($AO$54:$AO$65)-ROWS($AS$54:$AS$65)-ROWS($AW$54:$AW$65)),IFERROR(INDEX($BE$54:$BE$65, ROWS($CK$4:CK44)-ROWS($AK$54:$AK$65)-ROWS($AO$54:$AO$65)-ROWS($AS$54:$AS$65)-ROWS($AW$54:$AW$65)-ROWS($BA$54:$BA$65)),IFERROR(INDEX($BI$54:$BI$65, ROWS($CK$4:CK44)-ROWS($AK$54:$AK$65)-ROWS($AO$54:$AO$65)-ROWS($AS$54:$AS$65)-ROWS($AW$54:$AW$65)-ROWS($BA$54:$BA$65)-ROWS($BE$54:$BE$65)), "")))))))</f>
        <v/>
      </c>
      <c r="CL46" s="316" t="str">
        <f t="shared" ca="1" si="40"/>
        <v/>
      </c>
      <c r="CM46" s="413" t="str">
        <f t="shared" ca="1" si="41"/>
        <v/>
      </c>
      <c r="CN46" s="412" t="str">
        <f>IF(OR(CO46="",CO46=0),"",MAX(CN$5:CN45)+1)</f>
        <v/>
      </c>
      <c r="CO46" s="316">
        <f>IFERROR(INDEX($AJ$70:$AJ$81, ROWS($CO$4:CO44)), IFERROR(INDEX($AN$70:$AN$81, ROWS($CO$4:CO44)-ROWS($AJ$70:$AJ$81)), IFERROR(INDEX($AR$70:$AR$81, ROWS($CO$4:CO44)-ROWS($AJ$70:$AJ$81)-ROWS($AN$70:$AN$81)),IFERROR(INDEX($AV$70:$AV$81, ROWS($CO$4:CO44)-ROWS($AJ$70:$AJ$81)-ROWS($AN$70:$AN$81)-ROWS($AR$70:$AR$81)),IFERROR(INDEX($AZ$70:$AZ$81, ROWS($CO$4:CO44)-ROWS($AJ$70:$AJ$81)-ROWS($AN$70:$AN$81)-ROWS($AR$70:$AR$81)-ROWS($AV$70:$AV$81)),IFERROR(INDEX($BD$70:$BD$81, ROWS($CO$4:CO44)-ROWS($AJ$70:$AJ$81)-ROWS($AN$70:$AN$81)-ROWS($AR$70:$AR$81)-ROWS($AV$70:$AV$81)-ROWS($AZ$70:$AZ$81)),IFERROR(INDEX($BH$70:$BH$81, ROWS($CO$4:CO44)-ROWS($AJ$70:$AJ$81)-ROWS($AN$70:$AN$81)-ROWS($AR$70:$AR$81)-ROWS($AV$70:$AV$81)-ROWS($AZ$70:$AZ$81)-ROWS($BD$70:$BD$81)), "")))))))</f>
        <v>0</v>
      </c>
      <c r="CP46" s="316" t="str">
        <f t="shared" ca="1" si="42"/>
        <v/>
      </c>
      <c r="CQ46" s="316" t="str">
        <f>IF(OR(CR46="",CR46=0),"",MAX(CQ$5:CQ45)+1)</f>
        <v/>
      </c>
      <c r="CR46" s="316">
        <f>IFERROR(INDEX($AK$70:$AK$81, ROWS($CR$4:CR44)), IFERROR(INDEX($AO$70:$AO$81, ROWS($CR$4:CR44)-ROWS($AK$70:$AK$81)), IFERROR(INDEX($AS$70:$AS$81, ROWS($CR$4:CR44)-ROWS($AK$70:$AK$81)-ROWS($AO$70:$AO$81)),IFERROR(INDEX($AW$70:$AW$81, ROWS($CR$4:CR44)-ROWS($AK$70:$AK$81)-ROWS($AO$70:$AO$81)-ROWS($AS$70:$AS$81)),IFERROR(INDEX($BA$70:$BA$81, ROWS($CR$4:CR44)-ROWS($AK$70:$AK$81)-ROWS($AO$70:$AO$81)-ROWS($AS$70:$AS$81)-ROWS($AW$70:$AW$81)),IFERROR(INDEX($BE$70:$BE$81, ROWS($CR$4:CR44)-ROWS($AK$70:$AK$81)-ROWS($AO$70:$AO$81)-ROWS($AS$70:$AS$81)-ROWS($AW$70:$AW$81)-ROWS($BA$70:$BA$81)),IFERROR(INDEX($BI$70:$BI$81, ROWS($CR$4:CR44)-ROWS($AK$70:$AK$81)-ROWS($AO$70:$AO$81)-ROWS($AS$70:$AS$81)-ROWS($AW$70:$AW$81)-ROWS($BA$70:$BA$81)-ROWS($BE$70:$BE$81)), "")))))))</f>
        <v>0</v>
      </c>
      <c r="CS46" s="316" t="str">
        <f t="shared" ca="1" si="43"/>
        <v/>
      </c>
      <c r="CT46" s="413" t="str">
        <f t="shared" ca="1" si="44"/>
        <v/>
      </c>
      <c r="CU46" s="412" t="str">
        <f>IF(OR(CV46="",CV46=0),"",MAX(CU$5:CU45)+1)</f>
        <v/>
      </c>
      <c r="CV46" s="316" t="str">
        <f>IFERROR(INDEX($AJ$86:$AJ$97, ROWS($CV$4:CV44)), IFERROR(INDEX($AN$86:$AN$97, ROWS($CV$4:CV44)-ROWS($AJ$86:$AJ$97)), ""))</f>
        <v/>
      </c>
      <c r="CW46" s="316" t="str">
        <f t="shared" si="45"/>
        <v/>
      </c>
      <c r="CX46" s="316" t="str">
        <f>IF(OR(CY46="",CY46=0),"",MAX(CX$5:CX45)+1)</f>
        <v/>
      </c>
      <c r="CY46" s="316" t="str">
        <f>IFERROR(INDEX($AK$86:$AK$97, ROWS($CY$4:CY44)), IFERROR(INDEX($AO$86:$AO$97, ROWS($CY$4:CY44)-ROWS($AK$86:$AK$97)), ""))</f>
        <v/>
      </c>
      <c r="CZ46" s="316" t="str">
        <f t="shared" si="46"/>
        <v/>
      </c>
      <c r="DA46" s="413" t="str">
        <f t="shared" si="47"/>
        <v/>
      </c>
      <c r="DC46" s="438">
        <f ca="1">IF(OR(DD46="",DD46=0),"",MAX(DC$45:DC45)+1)</f>
        <v>1</v>
      </c>
      <c r="DD46" s="434" t="str">
        <f ca="1">IF(CB6="","",IF(NOT(CF6="Income"),CB6,""))</f>
        <v>D. Store Card 1</v>
      </c>
      <c r="DE46" s="413">
        <f ca="1">IF(CE6="","",IF(NOT(CF6="Income"),CE6,""))</f>
        <v>30</v>
      </c>
      <c r="DF46" s="438" t="str">
        <f ca="1">IF(OR(DG46="",DG46=0),"",MAX(DF$45:DF45)+1)</f>
        <v/>
      </c>
      <c r="DG46" s="412" t="str">
        <f ca="1">IF(CB6="","",IF(CF6="Income",CB6,""))</f>
        <v/>
      </c>
      <c r="DH46" s="413" t="str">
        <f ca="1">IF(CB6="","",IF(CF6="Income",CE6,""))</f>
        <v/>
      </c>
      <c r="DI46" s="412" t="str">
        <f ca="1">IFERROR(INDEX($DD$46:$DD$63,MATCH(ROW()-ROW($DI$45),$DC$46:$DC$63,0)),"")</f>
        <v>D. Store Card 1</v>
      </c>
      <c r="DJ46" s="413">
        <f ca="1">IFERROR(INDEX($DE$46:$DE$63,MATCH(ROW()-ROW($DI$45),$DC$46:$DC$63,0)),"")</f>
        <v>30</v>
      </c>
      <c r="DK46" s="412" t="str">
        <f ca="1">IFERROR(INDEX($DG$46:$DG$63,MATCH(ROW()-ROW($DK$45),$DF$46:$DF$63,0)),"")</f>
        <v>Paycheck 2</v>
      </c>
      <c r="DL46" s="413">
        <f ca="1">IFERROR(INDEX($DH$46:$DH$63,MATCH(ROW()-ROW($DK$45),$DF$46:$DF$63,0)),"")</f>
        <v>400</v>
      </c>
      <c r="DM46" s="292"/>
      <c r="DN46" s="425" t="str">
        <f ca="1">IF(DI46="","",CONCATENATE(DI46," - ",DJ46))</f>
        <v>D. Store Card 1 - 30</v>
      </c>
      <c r="DO46" s="295" t="str">
        <f ca="1">IF(DI47="","",CONCATENATE(DI47," - ",DJ47))</f>
        <v>Groceries - 125</v>
      </c>
      <c r="DP46" s="295" t="str">
        <f ca="1">IF(DI48="","",CONCATENATE(DI48," - ",DJ48))</f>
        <v>Car 2 Gas - 80</v>
      </c>
      <c r="DQ46" s="440" t="str">
        <f ca="1">IF(DK46="","",CONCATENATE(DK46," - ",DL46))</f>
        <v>Paycheck 2 - 400</v>
      </c>
      <c r="DR46" s="441" t="str">
        <f ca="1">IF(DK47="","",CONCATENATE(DK47," - ",DL47))</f>
        <v>Investment 1 - 200</v>
      </c>
      <c r="DS46" s="442" t="str">
        <f ca="1">IF(DK48="","",CONCATENATE(DK48," - ",DL48))</f>
        <v>Paycheck 3 - 700</v>
      </c>
    </row>
    <row r="47" spans="1:123" x14ac:dyDescent="0.3">
      <c r="P47" s="1177"/>
      <c r="Q47" s="1178"/>
      <c r="R47" s="453"/>
      <c r="S47" s="402"/>
      <c r="T47"/>
      <c r="U47" s="1177"/>
      <c r="V47" s="1178"/>
      <c r="W47" s="453"/>
      <c r="X47" s="402"/>
      <c r="AC47" s="366" t="s">
        <v>495</v>
      </c>
      <c r="AD47" s="367" t="s">
        <v>192</v>
      </c>
      <c r="AE47" s="367" t="s">
        <v>193</v>
      </c>
      <c r="AF47" s="368" t="s">
        <v>11</v>
      </c>
      <c r="AI47" s="302" t="str">
        <f t="shared" ca="1" si="123"/>
        <v/>
      </c>
      <c r="AJ47" s="305" t="str">
        <f t="shared" ca="1" si="102"/>
        <v/>
      </c>
      <c r="AK47" s="293" t="str">
        <f t="shared" ca="1" si="103"/>
        <v/>
      </c>
      <c r="AL47" s="303" t="str">
        <f t="shared" ca="1" si="104"/>
        <v/>
      </c>
      <c r="AM47" s="302" t="str">
        <f t="shared" ca="1" si="124"/>
        <v/>
      </c>
      <c r="AN47" s="293" t="str">
        <f t="shared" ca="1" si="105"/>
        <v/>
      </c>
      <c r="AO47" s="293" t="str">
        <f t="shared" ca="1" si="106"/>
        <v/>
      </c>
      <c r="AP47" s="303" t="str">
        <f t="shared" ca="1" si="107"/>
        <v/>
      </c>
      <c r="AQ47" s="302" t="str">
        <f t="shared" ca="1" si="125"/>
        <v/>
      </c>
      <c r="AR47" s="293" t="str">
        <f t="shared" ca="1" si="108"/>
        <v/>
      </c>
      <c r="AS47" s="293" t="str">
        <f t="shared" ca="1" si="109"/>
        <v/>
      </c>
      <c r="AT47" s="303" t="str">
        <f t="shared" ca="1" si="110"/>
        <v/>
      </c>
      <c r="AU47" s="302" t="str">
        <f t="shared" ca="1" si="126"/>
        <v/>
      </c>
      <c r="AV47" s="293" t="str">
        <f t="shared" ca="1" si="111"/>
        <v/>
      </c>
      <c r="AW47" s="293" t="str">
        <f t="shared" ca="1" si="112"/>
        <v/>
      </c>
      <c r="AX47" s="303" t="str">
        <f t="shared" ca="1" si="113"/>
        <v/>
      </c>
      <c r="AY47" s="302" t="str">
        <f t="shared" ca="1" si="127"/>
        <v/>
      </c>
      <c r="AZ47" s="293" t="str">
        <f t="shared" ca="1" si="114"/>
        <v/>
      </c>
      <c r="BA47" s="293" t="str">
        <f t="shared" ca="1" si="115"/>
        <v/>
      </c>
      <c r="BB47" s="303" t="str">
        <f t="shared" ca="1" si="116"/>
        <v/>
      </c>
      <c r="BC47" s="302" t="str">
        <f t="shared" ca="1" si="128"/>
        <v/>
      </c>
      <c r="BD47" s="293" t="str">
        <f t="shared" ca="1" si="117"/>
        <v/>
      </c>
      <c r="BE47" s="293" t="str">
        <f t="shared" ca="1" si="118"/>
        <v/>
      </c>
      <c r="BF47" s="303" t="str">
        <f t="shared" ca="1" si="119"/>
        <v/>
      </c>
      <c r="BG47" s="302" t="str">
        <f t="shared" ca="1" si="129"/>
        <v/>
      </c>
      <c r="BH47" s="293" t="str">
        <f t="shared" ca="1" si="120"/>
        <v/>
      </c>
      <c r="BI47" s="293" t="str">
        <f t="shared" ca="1" si="121"/>
        <v/>
      </c>
      <c r="BJ47" s="303" t="str">
        <f t="shared" ca="1" si="122"/>
        <v/>
      </c>
      <c r="BL47" s="412" t="str">
        <f ca="1">IF(OR(BM47="",BM47=0),"",MAX(BL$5:BL46)+1)</f>
        <v/>
      </c>
      <c r="BM47" s="316" t="str">
        <f ca="1">IFERROR(INDEX($AJ$6:$AJ$17, ROWS(BM$4:$BM45)), IFERROR(INDEX($AN$6:$AN$17, ROWS(BM$4:$BM45)-ROWS($AJ$6:$AJ$17)), IFERROR(INDEX($AR$6:$AR$17, ROWS(BM$4:$BM45)-ROWS($AJ$6:$AJ$17)-ROWS($AN$6:$AN$17)),IFERROR(INDEX($AV$6:$AV$17, ROWS(BM$4:$BM45)-ROWS($AJ$6:$AJ$17)-ROWS($AN$6:$AN$17)-ROWS($AR$6:$AR$17)),IFERROR(INDEX($AZ$6:$AZ$17, ROWS(BM$4:$BM45)-ROWS($AJ$6:$AJ$17)-ROWS($AN$6:$AN$17)-ROWS($AR$6:$AR$17)-ROWS($AV$6:$AV$17)),IFERROR(INDEX($BD$6:$BD$17, ROWS(BM$4:$BM45)-ROWS($AJ$6:$AJ$17)-ROWS($AN$6:$AN$17)-ROWS($AR$6:$AR$17)-ROWS($AV$6:$AV$17)-ROWS($AZ$6:$AZ$17)),IFERROR(INDEX($BH$6:$BH$17, ROWS(BM$4:$BM45)-ROWS($AJ$6:$AJ$17)-ROWS($AN$6:$AN$17)-ROWS($AR$6:$AR$17)-ROWS($AV$6:$AV$17)-ROWS($AZ$6:$AZ$17)-ROWS($BD$6:$BD$17)), "")))))))</f>
        <v/>
      </c>
      <c r="BN47" s="316" t="str">
        <f t="shared" ca="1" si="30"/>
        <v/>
      </c>
      <c r="BO47" s="316" t="str">
        <f ca="1">IF(OR(BP47="",BP47=0),"",MAX(BO$5:BO46)+1)</f>
        <v/>
      </c>
      <c r="BP47" s="316" t="str">
        <f ca="1">IFERROR(INDEX($AK$6:$AK$17, ROWS($BP$4:BP45)), IFERROR(INDEX($AO$6:$AO$17, ROWS($BP$4:BP45)-ROWS($AK$6:$AK$17)), IFERROR(INDEX($AS$6:$AS$17, ROWS($BP$4:BP45)-ROWS($AK$6:$AK$17)-ROWS($AO$6:$AO$17)),IFERROR(INDEX($AW$6:$AW$17, ROWS($BP$4:BP45)-ROWS($AK$6:$AK$17)-ROWS($AO$6:$AO$17)-ROWS($AS$6:$AS$17)),IFERROR(INDEX($BA$6:$BA$17, ROWS($BP$4:BP45)-ROWS($AK$6:$AK$17)-ROWS($AO$6:$AO$17)-ROWS($AS$6:$AS$17)-ROWS($AW$6:$AW$17)),IFERROR(INDEX($BE$6:$BE$17, ROWS($BP$4:BP45)-ROWS($AK$6:$AK$17)-ROWS($AO$6:$AO$17)-ROWS($AS$6:$AS$17)-ROWS($AW$6:$AW$17)-ROWS($BA$6:$BA$17)),IFERROR(INDEX($BI$6:$BI$17, ROWS($BP$4:BP45)-ROWS($AK$6:$AK$17)-ROWS($AO$6:$AO$17)-ROWS($AS$6:$AS$17)-ROWS($AW$6:$AW$17)-ROWS($BA$6:$BA$17)-ROWS($BE$6:$BE$17)), "")))))))</f>
        <v/>
      </c>
      <c r="BQ47" s="316" t="str">
        <f t="shared" ca="1" si="31"/>
        <v/>
      </c>
      <c r="BR47" s="413" t="str">
        <f t="shared" ca="1" si="32"/>
        <v/>
      </c>
      <c r="BS47" s="412" t="str">
        <f ca="1">IF(OR(BT47="",BT47=0),"",MAX(BS$5:BS46)+1)</f>
        <v/>
      </c>
      <c r="BT47" s="316" t="str">
        <f ca="1">IFERROR(INDEX($AJ$22:$AJ$33, ROWS($BT$4:BT45)), IFERROR(INDEX($AN$22:$AN$33, ROWS($BT$4:BT45)-ROWS($AJ$22:$AJ$33)), IFERROR(INDEX($AR$22:$AR$33, ROWS($BT$4:BT45)-ROWS($AJ$22:$AJ$33)-ROWS($AN$22:$AN$33)),IFERROR(INDEX($AV$22:$AV$33, ROWS($BT$4:BT45)-ROWS($AJ$22:$AJ$33)-ROWS($AN$22:$AN$33)-ROWS($AR$22:$AR$33)),IFERROR(INDEX($AZ$22:$AZ$33, ROWS($BT$4:BT45)-ROWS($AJ$22:$AJ$33)-ROWS($AN$22:$AN$33)-ROWS($AR$22:$AR$33)-ROWS($AV$22:$AV$33)),IFERROR(INDEX($BD$22:$BD$33, ROWS($BT$4:BT45)-ROWS($AJ$22:$AJ$33)-ROWS($AN$22:$AN$33)-ROWS($AR$22:$AR$33)-ROWS($AV$22:$AV$33)-ROWS($AZ$22:$AZ$33)),IFERROR(INDEX($BH$22:$BH$33, ROWS($BT$4:BT45)-ROWS($AJ$22:$AJ$33)-ROWS($AN$22:$AN$33)-ROWS($AR$22:$AR$33)-ROWS($AV$22:$AV$33)-ROWS($AZ$22:$AZ$33)-ROWS($BD$22:$BD$33)), "")))))))</f>
        <v/>
      </c>
      <c r="BU47" s="316" t="str">
        <f t="shared" ca="1" si="33"/>
        <v/>
      </c>
      <c r="BV47" s="316" t="str">
        <f ca="1">IF(OR(BW47="",BW47=0),"",MAX(BV$5:BV46)+1)</f>
        <v/>
      </c>
      <c r="BW47" s="316" t="str">
        <f ca="1">IFERROR(INDEX($AK$22:$AK$33, ROWS($BW$4:BW45)), IFERROR(INDEX($AO$22:$AO$33, ROWS($BW$4:BW45)-ROWS($AK$22:$AK$33)), IFERROR(INDEX($AS$22:$AS$33, ROWS($BW$4:BW45)-ROWS($AK$22:$AK$33)-ROWS($AO$22:$AO$33)),IFERROR(INDEX($AW$22:$AW$33, ROWS($BW$4:BW45)-ROWS($AK$22:$AK$33)-ROWS($AO$22:$AO$33)-ROWS($AS$22:$AS$33)),IFERROR(INDEX($BA$22:$BA$33, ROWS($BW$4:BW45)-ROWS($AK$22:$AK$33)-ROWS($AO$22:$AO$33)-ROWS($AS$22:$AS$33)-ROWS($AW$22:$AW$33)),IFERROR(INDEX($BE$22:$BE$33, ROWS($BW$4:BW45)-ROWS($AK$22:$AK$33)-ROWS($AO$22:$AO$33)-ROWS($AS$22:$AS$33)-ROWS($AW$22:$AW$33)-ROWS($BA$22:$BA$33)),IFERROR(INDEX($BI$22:$BI$33, ROWS($BW$4:BW45)-ROWS($AK$22:$AK$33)-ROWS($AO$22:$AO$33)-ROWS($AS$22:$AS$33)-ROWS($AW$22:$AW$33)-ROWS($BA$22:$BA$33)-ROWS($BE$22:$BE$33)), "")))))))</f>
        <v/>
      </c>
      <c r="BX47" s="316" t="str">
        <f t="shared" ca="1" si="34"/>
        <v/>
      </c>
      <c r="BY47" s="413" t="str">
        <f t="shared" ca="1" si="35"/>
        <v/>
      </c>
      <c r="BZ47" s="412" t="str">
        <f ca="1">IF(OR(CA47="",CA47=0),"",MAX(BZ$5:BZ46)+1)</f>
        <v/>
      </c>
      <c r="CA47" s="316" t="str">
        <f ca="1">IFERROR(INDEX($AJ$38:$AJ$49, ROWS($CA$4:CA45)), IFERROR(INDEX($AN$38:$AN$49, ROWS($CA$4:CA45)-ROWS($AJ$38:$AJ$49)), IFERROR(INDEX($AR$38:$AR$49, ROWS($CA$4:CA45)-ROWS($AJ$38:$AJ$49)-ROWS($AN$38:$AN$49)),IFERROR(INDEX($AV$38:$AV$49, ROWS($CA$4:CA45)-ROWS($AJ$38:$AJ$49)-ROWS($AN$38:$AN$49)-ROWS($AR$38:$AR$49)),IFERROR(INDEX($AZ$38:$AZ$49, ROWS($CA$4:CA45)-ROWS($AJ$38:$AJ$49)-ROWS($AN$38:$AN$49)-ROWS($AR$38:$AR$49)-ROWS($AV$38:$AV$49)),IFERROR(INDEX($BD$38:$BD$49, ROWS($CA$4:CA45)-ROWS($AJ$38:$AJ$49)-ROWS($AN$38:$AN$49)-ROWS($AR$38:$AR$49)-ROWS($AV$38:$AV$49)-ROWS($AZ$38:$AZ$49)),IFERROR(INDEX($BH$38:$BH$49, ROWS($CA$4:CA45)-ROWS($AJ$38:$AJ$49)-ROWS($AN$38:$AN$49)-ROWS($AR$38:$AR$49)-ROWS($AV$38:$AV$49)-ROWS($AZ$38:$AZ$49)-ROWS($BD$38:$BD$49)), "")))))))</f>
        <v/>
      </c>
      <c r="CB47" s="316" t="str">
        <f t="shared" ca="1" si="36"/>
        <v/>
      </c>
      <c r="CC47" s="316" t="str">
        <f ca="1">IF(OR(CD47="",CD47=0),"",MAX(CC$5:CC46)+1)</f>
        <v/>
      </c>
      <c r="CD47" s="316" t="str">
        <f ca="1">IFERROR(INDEX($AK$38:$AK$49, ROWS($CD$4:CD45)), IFERROR(INDEX($AO$38:$AO$49, ROWS($CD$4:CD45)-ROWS($AK$38:$AK$49)), IFERROR(INDEX($AS$38:$AS$49, ROWS($CD$4:CD45)-ROWS($AK$38:$AK$49)-ROWS($AO$38:$AO$49)),IFERROR(INDEX($AW$38:$AW$49, ROWS($CD$4:CD45)-ROWS($AK$38:$AK$49)-ROWS($AO$38:$AO$49)-ROWS($AS$38:$AS$49)),IFERROR(INDEX($BA$38:$BA$49, ROWS($CD$4:CD45)-ROWS($AK$38:$AK$49)-ROWS($AO$38:$AO$49)-ROWS($AS$38:$AS$49)-ROWS($AW$38:$AW$49)),IFERROR(INDEX($BE$38:$BE$49, ROWS($CD$4:CD45)-ROWS($AK$38:$AK$49)-ROWS($AO$38:$AO$49)-ROWS($AS$38:$AS$49)-ROWS($AW$38:$AW$49)-ROWS($BA$38:$BA$49)),IFERROR(INDEX($BI$38:$BI$49, ROWS($CD$4:CD45)-ROWS($AK$38:$AK$49)-ROWS($AO$38:$AO$49)-ROWS($AS$38:$AS$49)-ROWS($AW$38:$AW$49)-ROWS($BA$38:$BA$49)-ROWS($BE$38:$BE$49)), "")))))))</f>
        <v/>
      </c>
      <c r="CE47" s="316" t="str">
        <f t="shared" ca="1" si="37"/>
        <v/>
      </c>
      <c r="CF47" s="413" t="str">
        <f t="shared" ca="1" si="38"/>
        <v/>
      </c>
      <c r="CG47" s="412" t="str">
        <f ca="1">IF(OR(CH47="",CH47=0),"",MAX(CG$5:CG46)+1)</f>
        <v/>
      </c>
      <c r="CH47" s="316" t="str">
        <f ca="1">IFERROR(INDEX($AJ$54:$AJ$65, ROWS($CH$4:CH45)), IFERROR(INDEX($AN$54:$AN$65, ROWS($CH$4:CH45)-ROWS($AJ$54:$AJ$65)), IFERROR(INDEX($AR$54:$AR$65, ROWS($CH$4:CH45)-ROWS($AJ$54:$AJ$65)-ROWS($AN$54:$AN$65)),IFERROR(INDEX($AV$54:$AV$65, ROWS($CH$4:CH45)-ROWS($AJ$54:$AJ$65)-ROWS($AN$54:$AN$65)-ROWS($AR$54:$AR$65)),IFERROR(INDEX($AZ$54:$AZ$65, ROWS($CH$4:CH45)-ROWS($AJ$54:$AJ$65)-ROWS($AN$54:$AN$65)-ROWS($AR$54:$AR$65)-ROWS($AV$54:$AV$65)),IFERROR(INDEX($BD$54:$BD$65, ROWS($CH$4:CH45)-ROWS($AJ$54:$AJ$65)-ROWS($AN$54:$AN$65)-ROWS($AR$54:$AR$65)-ROWS($AV$54:$AV$65)-ROWS($AZ$54:$AZ$65)),IFERROR(INDEX($BH$54:$BH$65, ROWS($CH$4:CH45)-ROWS($AJ$54:$AJ$65)-ROWS($AN$54:$AN$65)-ROWS($AR$54:$AR$65)-ROWS($AV$54:$AV$65)-ROWS($AZ$54:$AZ$65)-ROWS($BD$54:$BD$65)), "")))))))</f>
        <v/>
      </c>
      <c r="CI47" s="316" t="str">
        <f t="shared" ca="1" si="39"/>
        <v/>
      </c>
      <c r="CJ47" s="316" t="str">
        <f ca="1">IF(OR(CK47="",CK47=0),"",MAX(CJ$5:CJ46)+1)</f>
        <v/>
      </c>
      <c r="CK47" s="316" t="str">
        <f ca="1">IFERROR(INDEX($AK$54:$AK$65, ROWS($CK$4:CK45)), IFERROR(INDEX($AO$54:$AO$65, ROWS($CK$4:CK45)-ROWS($AK$54:$AK$65)), IFERROR(INDEX($AS$54:$AS$65, ROWS($CK$4:CK45)-ROWS($AK$54:$AK$65)-ROWS($AO$54:$AO$65)),IFERROR(INDEX($AW$54:$AW$65, ROWS($CK$4:CK45)-ROWS($AK$54:$AK$65)-ROWS($AO$54:$AO$65)-ROWS($AS$54:$AS$65)),IFERROR(INDEX($BA$54:$BA$65, ROWS($CK$4:CK45)-ROWS($AK$54:$AK$65)-ROWS($AO$54:$AO$65)-ROWS($AS$54:$AS$65)-ROWS($AW$54:$AW$65)),IFERROR(INDEX($BE$54:$BE$65, ROWS($CK$4:CK45)-ROWS($AK$54:$AK$65)-ROWS($AO$54:$AO$65)-ROWS($AS$54:$AS$65)-ROWS($AW$54:$AW$65)-ROWS($BA$54:$BA$65)),IFERROR(INDEX($BI$54:$BI$65, ROWS($CK$4:CK45)-ROWS($AK$54:$AK$65)-ROWS($AO$54:$AO$65)-ROWS($AS$54:$AS$65)-ROWS($AW$54:$AW$65)-ROWS($BA$54:$BA$65)-ROWS($BE$54:$BE$65)), "")))))))</f>
        <v/>
      </c>
      <c r="CL47" s="316" t="str">
        <f t="shared" ca="1" si="40"/>
        <v/>
      </c>
      <c r="CM47" s="413" t="str">
        <f t="shared" ca="1" si="41"/>
        <v/>
      </c>
      <c r="CN47" s="412" t="str">
        <f>IF(OR(CO47="",CO47=0),"",MAX(CN$5:CN46)+1)</f>
        <v/>
      </c>
      <c r="CO47" s="316">
        <f>IFERROR(INDEX($AJ$70:$AJ$81, ROWS($CO$4:CO45)), IFERROR(INDEX($AN$70:$AN$81, ROWS($CO$4:CO45)-ROWS($AJ$70:$AJ$81)), IFERROR(INDEX($AR$70:$AR$81, ROWS($CO$4:CO45)-ROWS($AJ$70:$AJ$81)-ROWS($AN$70:$AN$81)),IFERROR(INDEX($AV$70:$AV$81, ROWS($CO$4:CO45)-ROWS($AJ$70:$AJ$81)-ROWS($AN$70:$AN$81)-ROWS($AR$70:$AR$81)),IFERROR(INDEX($AZ$70:$AZ$81, ROWS($CO$4:CO45)-ROWS($AJ$70:$AJ$81)-ROWS($AN$70:$AN$81)-ROWS($AR$70:$AR$81)-ROWS($AV$70:$AV$81)),IFERROR(INDEX($BD$70:$BD$81, ROWS($CO$4:CO45)-ROWS($AJ$70:$AJ$81)-ROWS($AN$70:$AN$81)-ROWS($AR$70:$AR$81)-ROWS($AV$70:$AV$81)-ROWS($AZ$70:$AZ$81)),IFERROR(INDEX($BH$70:$BH$81, ROWS($CO$4:CO45)-ROWS($AJ$70:$AJ$81)-ROWS($AN$70:$AN$81)-ROWS($AR$70:$AR$81)-ROWS($AV$70:$AV$81)-ROWS($AZ$70:$AZ$81)-ROWS($BD$70:$BD$81)), "")))))))</f>
        <v>0</v>
      </c>
      <c r="CP47" s="316" t="str">
        <f t="shared" ca="1" si="42"/>
        <v/>
      </c>
      <c r="CQ47" s="316" t="str">
        <f>IF(OR(CR47="",CR47=0),"",MAX(CQ$5:CQ46)+1)</f>
        <v/>
      </c>
      <c r="CR47" s="316">
        <f>IFERROR(INDEX($AK$70:$AK$81, ROWS($CR$4:CR45)), IFERROR(INDEX($AO$70:$AO$81, ROWS($CR$4:CR45)-ROWS($AK$70:$AK$81)), IFERROR(INDEX($AS$70:$AS$81, ROWS($CR$4:CR45)-ROWS($AK$70:$AK$81)-ROWS($AO$70:$AO$81)),IFERROR(INDEX($AW$70:$AW$81, ROWS($CR$4:CR45)-ROWS($AK$70:$AK$81)-ROWS($AO$70:$AO$81)-ROWS($AS$70:$AS$81)),IFERROR(INDEX($BA$70:$BA$81, ROWS($CR$4:CR45)-ROWS($AK$70:$AK$81)-ROWS($AO$70:$AO$81)-ROWS($AS$70:$AS$81)-ROWS($AW$70:$AW$81)),IFERROR(INDEX($BE$70:$BE$81, ROWS($CR$4:CR45)-ROWS($AK$70:$AK$81)-ROWS($AO$70:$AO$81)-ROWS($AS$70:$AS$81)-ROWS($AW$70:$AW$81)-ROWS($BA$70:$BA$81)),IFERROR(INDEX($BI$70:$BI$81, ROWS($CR$4:CR45)-ROWS($AK$70:$AK$81)-ROWS($AO$70:$AO$81)-ROWS($AS$70:$AS$81)-ROWS($AW$70:$AW$81)-ROWS($BA$70:$BA$81)-ROWS($BE$70:$BE$81)), "")))))))</f>
        <v>0</v>
      </c>
      <c r="CS47" s="316" t="str">
        <f t="shared" ca="1" si="43"/>
        <v/>
      </c>
      <c r="CT47" s="413" t="str">
        <f t="shared" ca="1" si="44"/>
        <v/>
      </c>
      <c r="CU47" s="412" t="str">
        <f>IF(OR(CV47="",CV47=0),"",MAX(CU$5:CU46)+1)</f>
        <v/>
      </c>
      <c r="CV47" s="316" t="str">
        <f>IFERROR(INDEX($AJ$86:$AJ$97, ROWS($CV$4:CV45)), IFERROR(INDEX($AN$86:$AN$97, ROWS($CV$4:CV45)-ROWS($AJ$86:$AJ$97)), ""))</f>
        <v/>
      </c>
      <c r="CW47" s="316" t="str">
        <f t="shared" si="45"/>
        <v/>
      </c>
      <c r="CX47" s="316" t="str">
        <f>IF(OR(CY47="",CY47=0),"",MAX(CX$5:CX46)+1)</f>
        <v/>
      </c>
      <c r="CY47" s="316" t="str">
        <f>IFERROR(INDEX($AK$86:$AK$97, ROWS($CY$4:CY45)), IFERROR(INDEX($AO$86:$AO$97, ROWS($CY$4:CY45)-ROWS($AK$86:$AK$97)), ""))</f>
        <v/>
      </c>
      <c r="CZ47" s="316" t="str">
        <f t="shared" si="46"/>
        <v/>
      </c>
      <c r="DA47" s="413" t="str">
        <f t="shared" si="47"/>
        <v/>
      </c>
      <c r="DC47" s="438">
        <f ca="1">IF(OR(DD47="",DD47=0),"",MAX(DC$45:DC46)+1)</f>
        <v>2</v>
      </c>
      <c r="DD47" s="434" t="str">
        <f t="shared" ref="DD47:DD63" ca="1" si="130">IF(CB7="","",IF(NOT(CF7="Income"),CB7,""))</f>
        <v>Groceries</v>
      </c>
      <c r="DE47" s="413">
        <f t="shared" ref="DE47:DE63" ca="1" si="131">IF(CE7="","",IF(NOT(CF7="Income"),CE7,""))</f>
        <v>125</v>
      </c>
      <c r="DF47" s="431" t="str">
        <f ca="1">IF(OR(DG47="",DG47=0),"",MAX(DF$45:DF46)+1)</f>
        <v/>
      </c>
      <c r="DG47" s="412" t="str">
        <f t="shared" ref="DG47:DG63" ca="1" si="132">IF(CB7="","",IF(CF7="Income",CB7,""))</f>
        <v/>
      </c>
      <c r="DH47" s="413" t="str">
        <f t="shared" ref="DH47:DH63" ca="1" si="133">IF(CB7="","",IF(CF7="Income",CE7,""))</f>
        <v/>
      </c>
      <c r="DI47" s="412" t="str">
        <f t="shared" ref="DI47:DI63" ca="1" si="134">IFERROR(INDEX($DD$46:$DD$63,MATCH(ROW()-ROW($DI$45),$DC$46:$DC$63,0)),"")</f>
        <v>Groceries</v>
      </c>
      <c r="DJ47" s="413">
        <f t="shared" ref="DJ47:DJ63" ca="1" si="135">IFERROR(INDEX($DE$46:$DE$63,MATCH(ROW()-ROW($DI$45),$DC$46:$DC$63,0)),"")</f>
        <v>125</v>
      </c>
      <c r="DK47" s="412" t="str">
        <f t="shared" ref="DK47:DK63" ca="1" si="136">IFERROR(INDEX($DG$46:$DG$63,MATCH(ROW()-ROW($DK$45),$DF$46:$DF$63,0)),"")</f>
        <v>Investment 1</v>
      </c>
      <c r="DL47" s="413">
        <f t="shared" ref="DL47:DL63" ca="1" si="137">IFERROR(INDEX($DH$46:$DH$63,MATCH(ROW()-ROW($DK$45),$DF$46:$DF$63,0)),"")</f>
        <v>200</v>
      </c>
      <c r="DM47" s="292"/>
      <c r="DN47" s="425" t="str">
        <f ca="1">IF(DI49="","",CONCATENATE(DI49," - ",DJ49))</f>
        <v>Roth IRA - 100</v>
      </c>
      <c r="DO47" s="295" t="str">
        <f ca="1">IF(DI50="","",CONCATENATE(DI50," - ",DJ50))</f>
        <v>D. Store Card 2 - 30</v>
      </c>
      <c r="DP47" s="295" t="str">
        <f ca="1">IF(DI51="","",CONCATENATE(DI51," - ",DJ51))</f>
        <v>Car Payment 1 - 350</v>
      </c>
      <c r="DQ47" s="425" t="str">
        <f ca="1">IF(DK49="","",CONCATENATE(DK49," - ",DL49))</f>
        <v>Paycheck 1 - 850</v>
      </c>
      <c r="DR47" s="295" t="str">
        <f ca="1">IF(DK50="","",CONCATENATE(DK50," - ",DL50))</f>
        <v/>
      </c>
      <c r="DS47" s="426" t="str">
        <f ca="1">IF(DK51="","",CONCATENATE(DK51," - ",DL51))</f>
        <v/>
      </c>
    </row>
    <row r="48" spans="1:123" x14ac:dyDescent="0.3">
      <c r="P48" s="1177"/>
      <c r="Q48" s="1178"/>
      <c r="R48" s="453"/>
      <c r="S48" s="402"/>
      <c r="T48"/>
      <c r="U48" s="1177"/>
      <c r="V48" s="1178"/>
      <c r="W48" s="453"/>
      <c r="X48" s="402"/>
      <c r="AC48" s="358">
        <f>IF('Data Entry'!H30="","",'Data Entry'!H30)</f>
        <v>1</v>
      </c>
      <c r="AD48" s="356" t="str">
        <f>IF('Data Entry'!G30="","",'Data Entry'!G30)</f>
        <v>Bank Loan 1</v>
      </c>
      <c r="AE48" s="357">
        <f>IF('Data Entry'!J30="","",'Data Entry'!J30)</f>
        <v>120</v>
      </c>
      <c r="AF48" s="402">
        <f>IF('Data Entry'!I30="","",'Data Entry'!I30)</f>
        <v>5000</v>
      </c>
      <c r="AI48" s="308" t="str">
        <f t="shared" ca="1" si="123"/>
        <v/>
      </c>
      <c r="AJ48" s="305" t="str">
        <f t="shared" ca="1" si="102"/>
        <v/>
      </c>
      <c r="AK48" s="293" t="str">
        <f t="shared" ca="1" si="103"/>
        <v/>
      </c>
      <c r="AL48" s="303" t="str">
        <f t="shared" ca="1" si="104"/>
        <v/>
      </c>
      <c r="AM48" s="308" t="str">
        <f t="shared" ca="1" si="124"/>
        <v/>
      </c>
      <c r="AN48" s="293" t="str">
        <f t="shared" ca="1" si="105"/>
        <v/>
      </c>
      <c r="AO48" s="293" t="str">
        <f t="shared" ca="1" si="106"/>
        <v/>
      </c>
      <c r="AP48" s="303" t="str">
        <f t="shared" ca="1" si="107"/>
        <v/>
      </c>
      <c r="AQ48" s="308" t="str">
        <f t="shared" ca="1" si="125"/>
        <v/>
      </c>
      <c r="AR48" s="293" t="str">
        <f t="shared" ca="1" si="108"/>
        <v/>
      </c>
      <c r="AS48" s="293" t="str">
        <f t="shared" ca="1" si="109"/>
        <v/>
      </c>
      <c r="AT48" s="303" t="str">
        <f t="shared" ca="1" si="110"/>
        <v/>
      </c>
      <c r="AU48" s="308" t="str">
        <f t="shared" ca="1" si="126"/>
        <v/>
      </c>
      <c r="AV48" s="293" t="str">
        <f t="shared" ca="1" si="111"/>
        <v/>
      </c>
      <c r="AW48" s="293" t="str">
        <f t="shared" ca="1" si="112"/>
        <v/>
      </c>
      <c r="AX48" s="303" t="str">
        <f t="shared" ca="1" si="113"/>
        <v/>
      </c>
      <c r="AY48" s="308" t="str">
        <f t="shared" ca="1" si="127"/>
        <v/>
      </c>
      <c r="AZ48" s="293" t="str">
        <f t="shared" ca="1" si="114"/>
        <v/>
      </c>
      <c r="BA48" s="293" t="str">
        <f t="shared" ca="1" si="115"/>
        <v/>
      </c>
      <c r="BB48" s="303" t="str">
        <f t="shared" ca="1" si="116"/>
        <v/>
      </c>
      <c r="BC48" s="308" t="str">
        <f t="shared" ca="1" si="128"/>
        <v/>
      </c>
      <c r="BD48" s="293" t="str">
        <f t="shared" ca="1" si="117"/>
        <v/>
      </c>
      <c r="BE48" s="293" t="str">
        <f t="shared" ca="1" si="118"/>
        <v/>
      </c>
      <c r="BF48" s="303" t="str">
        <f t="shared" ca="1" si="119"/>
        <v/>
      </c>
      <c r="BG48" s="308" t="str">
        <f t="shared" ca="1" si="129"/>
        <v/>
      </c>
      <c r="BH48" s="293" t="str">
        <f t="shared" ca="1" si="120"/>
        <v/>
      </c>
      <c r="BI48" s="293" t="str">
        <f t="shared" ca="1" si="121"/>
        <v/>
      </c>
      <c r="BJ48" s="303" t="str">
        <f t="shared" ca="1" si="122"/>
        <v/>
      </c>
      <c r="BL48" s="412" t="str">
        <f ca="1">IF(OR(BM48="",BM48=0),"",MAX(BL$5:BL47)+1)</f>
        <v/>
      </c>
      <c r="BM48" s="316" t="str">
        <f ca="1">IFERROR(INDEX($AJ$6:$AJ$17, ROWS(BM$4:$BM46)), IFERROR(INDEX($AN$6:$AN$17, ROWS(BM$4:$BM46)-ROWS($AJ$6:$AJ$17)), IFERROR(INDEX($AR$6:$AR$17, ROWS(BM$4:$BM46)-ROWS($AJ$6:$AJ$17)-ROWS($AN$6:$AN$17)),IFERROR(INDEX($AV$6:$AV$17, ROWS(BM$4:$BM46)-ROWS($AJ$6:$AJ$17)-ROWS($AN$6:$AN$17)-ROWS($AR$6:$AR$17)),IFERROR(INDEX($AZ$6:$AZ$17, ROWS(BM$4:$BM46)-ROWS($AJ$6:$AJ$17)-ROWS($AN$6:$AN$17)-ROWS($AR$6:$AR$17)-ROWS($AV$6:$AV$17)),IFERROR(INDEX($BD$6:$BD$17, ROWS(BM$4:$BM46)-ROWS($AJ$6:$AJ$17)-ROWS($AN$6:$AN$17)-ROWS($AR$6:$AR$17)-ROWS($AV$6:$AV$17)-ROWS($AZ$6:$AZ$17)),IFERROR(INDEX($BH$6:$BH$17, ROWS(BM$4:$BM46)-ROWS($AJ$6:$AJ$17)-ROWS($AN$6:$AN$17)-ROWS($AR$6:$AR$17)-ROWS($AV$6:$AV$17)-ROWS($AZ$6:$AZ$17)-ROWS($BD$6:$BD$17)), "")))))))</f>
        <v/>
      </c>
      <c r="BN48" s="316" t="str">
        <f t="shared" ca="1" si="30"/>
        <v/>
      </c>
      <c r="BO48" s="316" t="str">
        <f ca="1">IF(OR(BP48="",BP48=0),"",MAX(BO$5:BO47)+1)</f>
        <v/>
      </c>
      <c r="BP48" s="316" t="str">
        <f ca="1">IFERROR(INDEX($AK$6:$AK$17, ROWS($BP$4:BP46)), IFERROR(INDEX($AO$6:$AO$17, ROWS($BP$4:BP46)-ROWS($AK$6:$AK$17)), IFERROR(INDEX($AS$6:$AS$17, ROWS($BP$4:BP46)-ROWS($AK$6:$AK$17)-ROWS($AO$6:$AO$17)),IFERROR(INDEX($AW$6:$AW$17, ROWS($BP$4:BP46)-ROWS($AK$6:$AK$17)-ROWS($AO$6:$AO$17)-ROWS($AS$6:$AS$17)),IFERROR(INDEX($BA$6:$BA$17, ROWS($BP$4:BP46)-ROWS($AK$6:$AK$17)-ROWS($AO$6:$AO$17)-ROWS($AS$6:$AS$17)-ROWS($AW$6:$AW$17)),IFERROR(INDEX($BE$6:$BE$17, ROWS($BP$4:BP46)-ROWS($AK$6:$AK$17)-ROWS($AO$6:$AO$17)-ROWS($AS$6:$AS$17)-ROWS($AW$6:$AW$17)-ROWS($BA$6:$BA$17)),IFERROR(INDEX($BI$6:$BI$17, ROWS($BP$4:BP46)-ROWS($AK$6:$AK$17)-ROWS($AO$6:$AO$17)-ROWS($AS$6:$AS$17)-ROWS($AW$6:$AW$17)-ROWS($BA$6:$BA$17)-ROWS($BE$6:$BE$17)), "")))))))</f>
        <v/>
      </c>
      <c r="BQ48" s="316" t="str">
        <f t="shared" ca="1" si="31"/>
        <v/>
      </c>
      <c r="BR48" s="413" t="str">
        <f t="shared" ca="1" si="32"/>
        <v/>
      </c>
      <c r="BS48" s="412" t="str">
        <f ca="1">IF(OR(BT48="",BT48=0),"",MAX(BS$5:BS47)+1)</f>
        <v/>
      </c>
      <c r="BT48" s="316" t="str">
        <f ca="1">IFERROR(INDEX($AJ$22:$AJ$33, ROWS($BT$4:BT46)), IFERROR(INDEX($AN$22:$AN$33, ROWS($BT$4:BT46)-ROWS($AJ$22:$AJ$33)), IFERROR(INDEX($AR$22:$AR$33, ROWS($BT$4:BT46)-ROWS($AJ$22:$AJ$33)-ROWS($AN$22:$AN$33)),IFERROR(INDEX($AV$22:$AV$33, ROWS($BT$4:BT46)-ROWS($AJ$22:$AJ$33)-ROWS($AN$22:$AN$33)-ROWS($AR$22:$AR$33)),IFERROR(INDEX($AZ$22:$AZ$33, ROWS($BT$4:BT46)-ROWS($AJ$22:$AJ$33)-ROWS($AN$22:$AN$33)-ROWS($AR$22:$AR$33)-ROWS($AV$22:$AV$33)),IFERROR(INDEX($BD$22:$BD$33, ROWS($BT$4:BT46)-ROWS($AJ$22:$AJ$33)-ROWS($AN$22:$AN$33)-ROWS($AR$22:$AR$33)-ROWS($AV$22:$AV$33)-ROWS($AZ$22:$AZ$33)),IFERROR(INDEX($BH$22:$BH$33, ROWS($BT$4:BT46)-ROWS($AJ$22:$AJ$33)-ROWS($AN$22:$AN$33)-ROWS($AR$22:$AR$33)-ROWS($AV$22:$AV$33)-ROWS($AZ$22:$AZ$33)-ROWS($BD$22:$BD$33)), "")))))))</f>
        <v/>
      </c>
      <c r="BU48" s="316" t="str">
        <f t="shared" ca="1" si="33"/>
        <v/>
      </c>
      <c r="BV48" s="316" t="str">
        <f ca="1">IF(OR(BW48="",BW48=0),"",MAX(BV$5:BV47)+1)</f>
        <v/>
      </c>
      <c r="BW48" s="316" t="str">
        <f ca="1">IFERROR(INDEX($AK$22:$AK$33, ROWS($BW$4:BW46)), IFERROR(INDEX($AO$22:$AO$33, ROWS($BW$4:BW46)-ROWS($AK$22:$AK$33)), IFERROR(INDEX($AS$22:$AS$33, ROWS($BW$4:BW46)-ROWS($AK$22:$AK$33)-ROWS($AO$22:$AO$33)),IFERROR(INDEX($AW$22:$AW$33, ROWS($BW$4:BW46)-ROWS($AK$22:$AK$33)-ROWS($AO$22:$AO$33)-ROWS($AS$22:$AS$33)),IFERROR(INDEX($BA$22:$BA$33, ROWS($BW$4:BW46)-ROWS($AK$22:$AK$33)-ROWS($AO$22:$AO$33)-ROWS($AS$22:$AS$33)-ROWS($AW$22:$AW$33)),IFERROR(INDEX($BE$22:$BE$33, ROWS($BW$4:BW46)-ROWS($AK$22:$AK$33)-ROWS($AO$22:$AO$33)-ROWS($AS$22:$AS$33)-ROWS($AW$22:$AW$33)-ROWS($BA$22:$BA$33)),IFERROR(INDEX($BI$22:$BI$33, ROWS($BW$4:BW46)-ROWS($AK$22:$AK$33)-ROWS($AO$22:$AO$33)-ROWS($AS$22:$AS$33)-ROWS($AW$22:$AW$33)-ROWS($BA$22:$BA$33)-ROWS($BE$22:$BE$33)), "")))))))</f>
        <v/>
      </c>
      <c r="BX48" s="316" t="str">
        <f t="shared" ca="1" si="34"/>
        <v/>
      </c>
      <c r="BY48" s="413" t="str">
        <f t="shared" ca="1" si="35"/>
        <v/>
      </c>
      <c r="BZ48" s="412" t="str">
        <f ca="1">IF(OR(CA48="",CA48=0),"",MAX(BZ$5:BZ47)+1)</f>
        <v/>
      </c>
      <c r="CA48" s="316" t="str">
        <f ca="1">IFERROR(INDEX($AJ$38:$AJ$49, ROWS($CA$4:CA46)), IFERROR(INDEX($AN$38:$AN$49, ROWS($CA$4:CA46)-ROWS($AJ$38:$AJ$49)), IFERROR(INDEX($AR$38:$AR$49, ROWS($CA$4:CA46)-ROWS($AJ$38:$AJ$49)-ROWS($AN$38:$AN$49)),IFERROR(INDEX($AV$38:$AV$49, ROWS($CA$4:CA46)-ROWS($AJ$38:$AJ$49)-ROWS($AN$38:$AN$49)-ROWS($AR$38:$AR$49)),IFERROR(INDEX($AZ$38:$AZ$49, ROWS($CA$4:CA46)-ROWS($AJ$38:$AJ$49)-ROWS($AN$38:$AN$49)-ROWS($AR$38:$AR$49)-ROWS($AV$38:$AV$49)),IFERROR(INDEX($BD$38:$BD$49, ROWS($CA$4:CA46)-ROWS($AJ$38:$AJ$49)-ROWS($AN$38:$AN$49)-ROWS($AR$38:$AR$49)-ROWS($AV$38:$AV$49)-ROWS($AZ$38:$AZ$49)),IFERROR(INDEX($BH$38:$BH$49, ROWS($CA$4:CA46)-ROWS($AJ$38:$AJ$49)-ROWS($AN$38:$AN$49)-ROWS($AR$38:$AR$49)-ROWS($AV$38:$AV$49)-ROWS($AZ$38:$AZ$49)-ROWS($BD$38:$BD$49)), "")))))))</f>
        <v/>
      </c>
      <c r="CB48" s="316" t="str">
        <f t="shared" ca="1" si="36"/>
        <v/>
      </c>
      <c r="CC48" s="316" t="str">
        <f ca="1">IF(OR(CD48="",CD48=0),"",MAX(CC$5:CC47)+1)</f>
        <v/>
      </c>
      <c r="CD48" s="316" t="str">
        <f ca="1">IFERROR(INDEX($AK$38:$AK$49, ROWS($CD$4:CD46)), IFERROR(INDEX($AO$38:$AO$49, ROWS($CD$4:CD46)-ROWS($AK$38:$AK$49)), IFERROR(INDEX($AS$38:$AS$49, ROWS($CD$4:CD46)-ROWS($AK$38:$AK$49)-ROWS($AO$38:$AO$49)),IFERROR(INDEX($AW$38:$AW$49, ROWS($CD$4:CD46)-ROWS($AK$38:$AK$49)-ROWS($AO$38:$AO$49)-ROWS($AS$38:$AS$49)),IFERROR(INDEX($BA$38:$BA$49, ROWS($CD$4:CD46)-ROWS($AK$38:$AK$49)-ROWS($AO$38:$AO$49)-ROWS($AS$38:$AS$49)-ROWS($AW$38:$AW$49)),IFERROR(INDEX($BE$38:$BE$49, ROWS($CD$4:CD46)-ROWS($AK$38:$AK$49)-ROWS($AO$38:$AO$49)-ROWS($AS$38:$AS$49)-ROWS($AW$38:$AW$49)-ROWS($BA$38:$BA$49)),IFERROR(INDEX($BI$38:$BI$49, ROWS($CD$4:CD46)-ROWS($AK$38:$AK$49)-ROWS($AO$38:$AO$49)-ROWS($AS$38:$AS$49)-ROWS($AW$38:$AW$49)-ROWS($BA$38:$BA$49)-ROWS($BE$38:$BE$49)), "")))))))</f>
        <v/>
      </c>
      <c r="CE48" s="316" t="str">
        <f t="shared" ca="1" si="37"/>
        <v/>
      </c>
      <c r="CF48" s="413" t="str">
        <f t="shared" ca="1" si="38"/>
        <v/>
      </c>
      <c r="CG48" s="412" t="str">
        <f ca="1">IF(OR(CH48="",CH48=0),"",MAX(CG$5:CG47)+1)</f>
        <v/>
      </c>
      <c r="CH48" s="316" t="str">
        <f ca="1">IFERROR(INDEX($AJ$54:$AJ$65, ROWS($CH$4:CH46)), IFERROR(INDEX($AN$54:$AN$65, ROWS($CH$4:CH46)-ROWS($AJ$54:$AJ$65)), IFERROR(INDEX($AR$54:$AR$65, ROWS($CH$4:CH46)-ROWS($AJ$54:$AJ$65)-ROWS($AN$54:$AN$65)),IFERROR(INDEX($AV$54:$AV$65, ROWS($CH$4:CH46)-ROWS($AJ$54:$AJ$65)-ROWS($AN$54:$AN$65)-ROWS($AR$54:$AR$65)),IFERROR(INDEX($AZ$54:$AZ$65, ROWS($CH$4:CH46)-ROWS($AJ$54:$AJ$65)-ROWS($AN$54:$AN$65)-ROWS($AR$54:$AR$65)-ROWS($AV$54:$AV$65)),IFERROR(INDEX($BD$54:$BD$65, ROWS($CH$4:CH46)-ROWS($AJ$54:$AJ$65)-ROWS($AN$54:$AN$65)-ROWS($AR$54:$AR$65)-ROWS($AV$54:$AV$65)-ROWS($AZ$54:$AZ$65)),IFERROR(INDEX($BH$54:$BH$65, ROWS($CH$4:CH46)-ROWS($AJ$54:$AJ$65)-ROWS($AN$54:$AN$65)-ROWS($AR$54:$AR$65)-ROWS($AV$54:$AV$65)-ROWS($AZ$54:$AZ$65)-ROWS($BD$54:$BD$65)), "")))))))</f>
        <v/>
      </c>
      <c r="CI48" s="316" t="str">
        <f t="shared" ca="1" si="39"/>
        <v/>
      </c>
      <c r="CJ48" s="316" t="str">
        <f ca="1">IF(OR(CK48="",CK48=0),"",MAX(CJ$5:CJ47)+1)</f>
        <v/>
      </c>
      <c r="CK48" s="316" t="str">
        <f ca="1">IFERROR(INDEX($AK$54:$AK$65, ROWS($CK$4:CK46)), IFERROR(INDEX($AO$54:$AO$65, ROWS($CK$4:CK46)-ROWS($AK$54:$AK$65)), IFERROR(INDEX($AS$54:$AS$65, ROWS($CK$4:CK46)-ROWS($AK$54:$AK$65)-ROWS($AO$54:$AO$65)),IFERROR(INDEX($AW$54:$AW$65, ROWS($CK$4:CK46)-ROWS($AK$54:$AK$65)-ROWS($AO$54:$AO$65)-ROWS($AS$54:$AS$65)),IFERROR(INDEX($BA$54:$BA$65, ROWS($CK$4:CK46)-ROWS($AK$54:$AK$65)-ROWS($AO$54:$AO$65)-ROWS($AS$54:$AS$65)-ROWS($AW$54:$AW$65)),IFERROR(INDEX($BE$54:$BE$65, ROWS($CK$4:CK46)-ROWS($AK$54:$AK$65)-ROWS($AO$54:$AO$65)-ROWS($AS$54:$AS$65)-ROWS($AW$54:$AW$65)-ROWS($BA$54:$BA$65)),IFERROR(INDEX($BI$54:$BI$65, ROWS($CK$4:CK46)-ROWS($AK$54:$AK$65)-ROWS($AO$54:$AO$65)-ROWS($AS$54:$AS$65)-ROWS($AW$54:$AW$65)-ROWS($BA$54:$BA$65)-ROWS($BE$54:$BE$65)), "")))))))</f>
        <v/>
      </c>
      <c r="CL48" s="316" t="str">
        <f t="shared" ca="1" si="40"/>
        <v/>
      </c>
      <c r="CM48" s="413" t="str">
        <f t="shared" ca="1" si="41"/>
        <v/>
      </c>
      <c r="CN48" s="412" t="str">
        <f>IF(OR(CO48="",CO48=0),"",MAX(CN$5:CN47)+1)</f>
        <v/>
      </c>
      <c r="CO48" s="316">
        <f>IFERROR(INDEX($AJ$70:$AJ$81, ROWS($CO$4:CO46)), IFERROR(INDEX($AN$70:$AN$81, ROWS($CO$4:CO46)-ROWS($AJ$70:$AJ$81)), IFERROR(INDEX($AR$70:$AR$81, ROWS($CO$4:CO46)-ROWS($AJ$70:$AJ$81)-ROWS($AN$70:$AN$81)),IFERROR(INDEX($AV$70:$AV$81, ROWS($CO$4:CO46)-ROWS($AJ$70:$AJ$81)-ROWS($AN$70:$AN$81)-ROWS($AR$70:$AR$81)),IFERROR(INDEX($AZ$70:$AZ$81, ROWS($CO$4:CO46)-ROWS($AJ$70:$AJ$81)-ROWS($AN$70:$AN$81)-ROWS($AR$70:$AR$81)-ROWS($AV$70:$AV$81)),IFERROR(INDEX($BD$70:$BD$81, ROWS($CO$4:CO46)-ROWS($AJ$70:$AJ$81)-ROWS($AN$70:$AN$81)-ROWS($AR$70:$AR$81)-ROWS($AV$70:$AV$81)-ROWS($AZ$70:$AZ$81)),IFERROR(INDEX($BH$70:$BH$81, ROWS($CO$4:CO46)-ROWS($AJ$70:$AJ$81)-ROWS($AN$70:$AN$81)-ROWS($AR$70:$AR$81)-ROWS($AV$70:$AV$81)-ROWS($AZ$70:$AZ$81)-ROWS($BD$70:$BD$81)), "")))))))</f>
        <v>0</v>
      </c>
      <c r="CP48" s="316" t="str">
        <f t="shared" ca="1" si="42"/>
        <v/>
      </c>
      <c r="CQ48" s="316" t="str">
        <f>IF(OR(CR48="",CR48=0),"",MAX(CQ$5:CQ47)+1)</f>
        <v/>
      </c>
      <c r="CR48" s="316">
        <f>IFERROR(INDEX($AK$70:$AK$81, ROWS($CR$4:CR46)), IFERROR(INDEX($AO$70:$AO$81, ROWS($CR$4:CR46)-ROWS($AK$70:$AK$81)), IFERROR(INDEX($AS$70:$AS$81, ROWS($CR$4:CR46)-ROWS($AK$70:$AK$81)-ROWS($AO$70:$AO$81)),IFERROR(INDEX($AW$70:$AW$81, ROWS($CR$4:CR46)-ROWS($AK$70:$AK$81)-ROWS($AO$70:$AO$81)-ROWS($AS$70:$AS$81)),IFERROR(INDEX($BA$70:$BA$81, ROWS($CR$4:CR46)-ROWS($AK$70:$AK$81)-ROWS($AO$70:$AO$81)-ROWS($AS$70:$AS$81)-ROWS($AW$70:$AW$81)),IFERROR(INDEX($BE$70:$BE$81, ROWS($CR$4:CR46)-ROWS($AK$70:$AK$81)-ROWS($AO$70:$AO$81)-ROWS($AS$70:$AS$81)-ROWS($AW$70:$AW$81)-ROWS($BA$70:$BA$81)),IFERROR(INDEX($BI$70:$BI$81, ROWS($CR$4:CR46)-ROWS($AK$70:$AK$81)-ROWS($AO$70:$AO$81)-ROWS($AS$70:$AS$81)-ROWS($AW$70:$AW$81)-ROWS($BA$70:$BA$81)-ROWS($BE$70:$BE$81)), "")))))))</f>
        <v>0</v>
      </c>
      <c r="CS48" s="316" t="str">
        <f t="shared" ca="1" si="43"/>
        <v/>
      </c>
      <c r="CT48" s="413" t="str">
        <f t="shared" ca="1" si="44"/>
        <v/>
      </c>
      <c r="CU48" s="412" t="str">
        <f>IF(OR(CV48="",CV48=0),"",MAX(CU$5:CU47)+1)</f>
        <v/>
      </c>
      <c r="CV48" s="316" t="str">
        <f>IFERROR(INDEX($AJ$86:$AJ$97, ROWS($CV$4:CV46)), IFERROR(INDEX($AN$86:$AN$97, ROWS($CV$4:CV46)-ROWS($AJ$86:$AJ$97)), ""))</f>
        <v/>
      </c>
      <c r="CW48" s="316" t="str">
        <f t="shared" si="45"/>
        <v/>
      </c>
      <c r="CX48" s="316" t="str">
        <f>IF(OR(CY48="",CY48=0),"",MAX(CX$5:CX47)+1)</f>
        <v/>
      </c>
      <c r="CY48" s="316" t="str">
        <f>IFERROR(INDEX($AK$86:$AK$97, ROWS($CY$4:CY46)), IFERROR(INDEX($AO$86:$AO$97, ROWS($CY$4:CY46)-ROWS($AK$86:$AK$97)), ""))</f>
        <v/>
      </c>
      <c r="CZ48" s="316" t="str">
        <f t="shared" si="46"/>
        <v/>
      </c>
      <c r="DA48" s="413" t="str">
        <f t="shared" si="47"/>
        <v/>
      </c>
      <c r="DC48" s="438" t="str">
        <f ca="1">IF(OR(DD48="",DD48=0),"",MAX(DC$45:DC47)+1)</f>
        <v/>
      </c>
      <c r="DD48" s="434" t="str">
        <f t="shared" ca="1" si="130"/>
        <v/>
      </c>
      <c r="DE48" s="413" t="str">
        <f t="shared" ca="1" si="131"/>
        <v/>
      </c>
      <c r="DF48" s="431">
        <f ca="1">IF(OR(DG48="",DG48=0),"",MAX(DF$45:DF47)+1)</f>
        <v>1</v>
      </c>
      <c r="DG48" s="412" t="str">
        <f t="shared" ca="1" si="132"/>
        <v>Paycheck 2</v>
      </c>
      <c r="DH48" s="413">
        <f t="shared" ca="1" si="133"/>
        <v>400</v>
      </c>
      <c r="DI48" s="412" t="str">
        <f t="shared" ca="1" si="134"/>
        <v>Car 2 Gas</v>
      </c>
      <c r="DJ48" s="413">
        <f t="shared" ca="1" si="135"/>
        <v>80</v>
      </c>
      <c r="DK48" s="412" t="str">
        <f t="shared" ca="1" si="136"/>
        <v>Paycheck 3</v>
      </c>
      <c r="DL48" s="413">
        <f t="shared" ca="1" si="137"/>
        <v>700</v>
      </c>
      <c r="DM48" s="292"/>
      <c r="DN48" s="425" t="str">
        <f ca="1">IF(DI52="","",CONCATENATE(DI52," - ",DJ52))</f>
        <v>Car Payment 2 - 200</v>
      </c>
      <c r="DO48" s="295" t="str">
        <f ca="1">IF(DI53="","",CONCATENATE(DI53," - ",DJ53))</f>
        <v>Audible - 14.95</v>
      </c>
      <c r="DP48" s="295" t="str">
        <f ca="1">IF(DI54="","",CONCATENATE(DI54," - ",DJ54))</f>
        <v>Cellular - 225</v>
      </c>
      <c r="DQ48" s="425" t="str">
        <f ca="1">IF(DK52="","",CONCATENATE(DK52," - ",DL52))</f>
        <v/>
      </c>
      <c r="DR48" s="295" t="str">
        <f ca="1">IF(DK53="","",CONCATENATE(DK53," - ",DL53))</f>
        <v/>
      </c>
      <c r="DS48" s="426" t="str">
        <f ca="1">IF(DK54="","",CONCATENATE(DK54," - ",DL54))</f>
        <v/>
      </c>
    </row>
    <row r="49" spans="16:123" ht="15.75" thickBot="1" x14ac:dyDescent="0.35">
      <c r="P49" s="1177"/>
      <c r="Q49" s="1178"/>
      <c r="R49" s="453"/>
      <c r="S49" s="402"/>
      <c r="T49"/>
      <c r="U49" s="1177"/>
      <c r="V49" s="1178"/>
      <c r="W49" s="453"/>
      <c r="X49" s="402"/>
      <c r="AC49" s="358">
        <f>IF('Data Entry'!H31="","",'Data Entry'!H31)</f>
        <v>15</v>
      </c>
      <c r="AD49" s="356" t="str">
        <f>IF('Data Entry'!G31="","",'Data Entry'!G31)</f>
        <v>Car Payment 1</v>
      </c>
      <c r="AE49" s="357">
        <f>IF('Data Entry'!J31="","",'Data Entry'!J31)</f>
        <v>350</v>
      </c>
      <c r="AF49" s="402">
        <f>IF('Data Entry'!I31="","",'Data Entry'!I31)</f>
        <v>18000</v>
      </c>
      <c r="AI49" s="309" t="str">
        <f t="shared" ca="1" si="123"/>
        <v/>
      </c>
      <c r="AJ49" s="319" t="str">
        <f t="shared" ca="1" si="102"/>
        <v/>
      </c>
      <c r="AK49" s="310" t="str">
        <f t="shared" ca="1" si="103"/>
        <v/>
      </c>
      <c r="AL49" s="311" t="str">
        <f t="shared" ca="1" si="104"/>
        <v/>
      </c>
      <c r="AM49" s="309" t="str">
        <f t="shared" ca="1" si="124"/>
        <v/>
      </c>
      <c r="AN49" s="310" t="str">
        <f t="shared" ca="1" si="105"/>
        <v/>
      </c>
      <c r="AO49" s="310" t="str">
        <f t="shared" ca="1" si="106"/>
        <v/>
      </c>
      <c r="AP49" s="311" t="str">
        <f t="shared" ca="1" si="107"/>
        <v/>
      </c>
      <c r="AQ49" s="309" t="str">
        <f t="shared" ca="1" si="125"/>
        <v/>
      </c>
      <c r="AR49" s="310" t="str">
        <f t="shared" ca="1" si="108"/>
        <v/>
      </c>
      <c r="AS49" s="310" t="str">
        <f t="shared" ca="1" si="109"/>
        <v/>
      </c>
      <c r="AT49" s="311" t="str">
        <f t="shared" ca="1" si="110"/>
        <v/>
      </c>
      <c r="AU49" s="309" t="str">
        <f t="shared" ca="1" si="126"/>
        <v/>
      </c>
      <c r="AV49" s="310" t="str">
        <f t="shared" ca="1" si="111"/>
        <v/>
      </c>
      <c r="AW49" s="310" t="str">
        <f t="shared" ca="1" si="112"/>
        <v/>
      </c>
      <c r="AX49" s="311" t="str">
        <f t="shared" ca="1" si="113"/>
        <v/>
      </c>
      <c r="AY49" s="309" t="str">
        <f t="shared" ca="1" si="127"/>
        <v/>
      </c>
      <c r="AZ49" s="310" t="str">
        <f t="shared" ca="1" si="114"/>
        <v/>
      </c>
      <c r="BA49" s="310" t="str">
        <f t="shared" ca="1" si="115"/>
        <v/>
      </c>
      <c r="BB49" s="311" t="str">
        <f t="shared" ca="1" si="116"/>
        <v/>
      </c>
      <c r="BC49" s="309" t="str">
        <f t="shared" ca="1" si="128"/>
        <v/>
      </c>
      <c r="BD49" s="310" t="str">
        <f t="shared" ca="1" si="117"/>
        <v/>
      </c>
      <c r="BE49" s="310" t="str">
        <f t="shared" ca="1" si="118"/>
        <v/>
      </c>
      <c r="BF49" s="311" t="str">
        <f t="shared" ca="1" si="119"/>
        <v/>
      </c>
      <c r="BG49" s="309" t="str">
        <f t="shared" ca="1" si="129"/>
        <v/>
      </c>
      <c r="BH49" s="310" t="str">
        <f t="shared" ca="1" si="120"/>
        <v/>
      </c>
      <c r="BI49" s="310" t="str">
        <f t="shared" ca="1" si="121"/>
        <v/>
      </c>
      <c r="BJ49" s="311" t="str">
        <f t="shared" ca="1" si="122"/>
        <v/>
      </c>
      <c r="BL49" s="412" t="str">
        <f ca="1">IF(OR(BM49="",BM49=0),"",MAX(BL$5:BL48)+1)</f>
        <v/>
      </c>
      <c r="BM49" s="316" t="str">
        <f ca="1">IFERROR(INDEX($AJ$6:$AJ$17, ROWS(BM$4:$BM47)), IFERROR(INDEX($AN$6:$AN$17, ROWS(BM$4:$BM47)-ROWS($AJ$6:$AJ$17)), IFERROR(INDEX($AR$6:$AR$17, ROWS(BM$4:$BM47)-ROWS($AJ$6:$AJ$17)-ROWS($AN$6:$AN$17)),IFERROR(INDEX($AV$6:$AV$17, ROWS(BM$4:$BM47)-ROWS($AJ$6:$AJ$17)-ROWS($AN$6:$AN$17)-ROWS($AR$6:$AR$17)),IFERROR(INDEX($AZ$6:$AZ$17, ROWS(BM$4:$BM47)-ROWS($AJ$6:$AJ$17)-ROWS($AN$6:$AN$17)-ROWS($AR$6:$AR$17)-ROWS($AV$6:$AV$17)),IFERROR(INDEX($BD$6:$BD$17, ROWS(BM$4:$BM47)-ROWS($AJ$6:$AJ$17)-ROWS($AN$6:$AN$17)-ROWS($AR$6:$AR$17)-ROWS($AV$6:$AV$17)-ROWS($AZ$6:$AZ$17)),IFERROR(INDEX($BH$6:$BH$17, ROWS(BM$4:$BM47)-ROWS($AJ$6:$AJ$17)-ROWS($AN$6:$AN$17)-ROWS($AR$6:$AR$17)-ROWS($AV$6:$AV$17)-ROWS($AZ$6:$AZ$17)-ROWS($BD$6:$BD$17)), "")))))))</f>
        <v/>
      </c>
      <c r="BN49" s="316" t="str">
        <f t="shared" ca="1" si="30"/>
        <v/>
      </c>
      <c r="BO49" s="316" t="str">
        <f ca="1">IF(OR(BP49="",BP49=0),"",MAX(BO$5:BO48)+1)</f>
        <v/>
      </c>
      <c r="BP49" s="316" t="str">
        <f ca="1">IFERROR(INDEX($AK$6:$AK$17, ROWS($BP$4:BP47)), IFERROR(INDEX($AO$6:$AO$17, ROWS($BP$4:BP47)-ROWS($AK$6:$AK$17)), IFERROR(INDEX($AS$6:$AS$17, ROWS($BP$4:BP47)-ROWS($AK$6:$AK$17)-ROWS($AO$6:$AO$17)),IFERROR(INDEX($AW$6:$AW$17, ROWS($BP$4:BP47)-ROWS($AK$6:$AK$17)-ROWS($AO$6:$AO$17)-ROWS($AS$6:$AS$17)),IFERROR(INDEX($BA$6:$BA$17, ROWS($BP$4:BP47)-ROWS($AK$6:$AK$17)-ROWS($AO$6:$AO$17)-ROWS($AS$6:$AS$17)-ROWS($AW$6:$AW$17)),IFERROR(INDEX($BE$6:$BE$17, ROWS($BP$4:BP47)-ROWS($AK$6:$AK$17)-ROWS($AO$6:$AO$17)-ROWS($AS$6:$AS$17)-ROWS($AW$6:$AW$17)-ROWS($BA$6:$BA$17)),IFERROR(INDEX($BI$6:$BI$17, ROWS($BP$4:BP47)-ROWS($AK$6:$AK$17)-ROWS($AO$6:$AO$17)-ROWS($AS$6:$AS$17)-ROWS($AW$6:$AW$17)-ROWS($BA$6:$BA$17)-ROWS($BE$6:$BE$17)), "")))))))</f>
        <v/>
      </c>
      <c r="BQ49" s="316" t="str">
        <f t="shared" ca="1" si="31"/>
        <v/>
      </c>
      <c r="BR49" s="413" t="str">
        <f t="shared" ca="1" si="32"/>
        <v/>
      </c>
      <c r="BS49" s="412" t="str">
        <f ca="1">IF(OR(BT49="",BT49=0),"",MAX(BS$5:BS48)+1)</f>
        <v/>
      </c>
      <c r="BT49" s="316" t="str">
        <f ca="1">IFERROR(INDEX($AJ$22:$AJ$33, ROWS($BT$4:BT47)), IFERROR(INDEX($AN$22:$AN$33, ROWS($BT$4:BT47)-ROWS($AJ$22:$AJ$33)), IFERROR(INDEX($AR$22:$AR$33, ROWS($BT$4:BT47)-ROWS($AJ$22:$AJ$33)-ROWS($AN$22:$AN$33)),IFERROR(INDEX($AV$22:$AV$33, ROWS($BT$4:BT47)-ROWS($AJ$22:$AJ$33)-ROWS($AN$22:$AN$33)-ROWS($AR$22:$AR$33)),IFERROR(INDEX($AZ$22:$AZ$33, ROWS($BT$4:BT47)-ROWS($AJ$22:$AJ$33)-ROWS($AN$22:$AN$33)-ROWS($AR$22:$AR$33)-ROWS($AV$22:$AV$33)),IFERROR(INDEX($BD$22:$BD$33, ROWS($BT$4:BT47)-ROWS($AJ$22:$AJ$33)-ROWS($AN$22:$AN$33)-ROWS($AR$22:$AR$33)-ROWS($AV$22:$AV$33)-ROWS($AZ$22:$AZ$33)),IFERROR(INDEX($BH$22:$BH$33, ROWS($BT$4:BT47)-ROWS($AJ$22:$AJ$33)-ROWS($AN$22:$AN$33)-ROWS($AR$22:$AR$33)-ROWS($AV$22:$AV$33)-ROWS($AZ$22:$AZ$33)-ROWS($BD$22:$BD$33)), "")))))))</f>
        <v/>
      </c>
      <c r="BU49" s="316" t="str">
        <f t="shared" ca="1" si="33"/>
        <v/>
      </c>
      <c r="BV49" s="316" t="str">
        <f ca="1">IF(OR(BW49="",BW49=0),"",MAX(BV$5:BV48)+1)</f>
        <v/>
      </c>
      <c r="BW49" s="316" t="str">
        <f ca="1">IFERROR(INDEX($AK$22:$AK$33, ROWS($BW$4:BW47)), IFERROR(INDEX($AO$22:$AO$33, ROWS($BW$4:BW47)-ROWS($AK$22:$AK$33)), IFERROR(INDEX($AS$22:$AS$33, ROWS($BW$4:BW47)-ROWS($AK$22:$AK$33)-ROWS($AO$22:$AO$33)),IFERROR(INDEX($AW$22:$AW$33, ROWS($BW$4:BW47)-ROWS($AK$22:$AK$33)-ROWS($AO$22:$AO$33)-ROWS($AS$22:$AS$33)),IFERROR(INDEX($BA$22:$BA$33, ROWS($BW$4:BW47)-ROWS($AK$22:$AK$33)-ROWS($AO$22:$AO$33)-ROWS($AS$22:$AS$33)-ROWS($AW$22:$AW$33)),IFERROR(INDEX($BE$22:$BE$33, ROWS($BW$4:BW47)-ROWS($AK$22:$AK$33)-ROWS($AO$22:$AO$33)-ROWS($AS$22:$AS$33)-ROWS($AW$22:$AW$33)-ROWS($BA$22:$BA$33)),IFERROR(INDEX($BI$22:$BI$33, ROWS($BW$4:BW47)-ROWS($AK$22:$AK$33)-ROWS($AO$22:$AO$33)-ROWS($AS$22:$AS$33)-ROWS($AW$22:$AW$33)-ROWS($BA$22:$BA$33)-ROWS($BE$22:$BE$33)), "")))))))</f>
        <v/>
      </c>
      <c r="BX49" s="316" t="str">
        <f t="shared" ca="1" si="34"/>
        <v/>
      </c>
      <c r="BY49" s="413" t="str">
        <f t="shared" ca="1" si="35"/>
        <v/>
      </c>
      <c r="BZ49" s="412" t="str">
        <f ca="1">IF(OR(CA49="",CA49=0),"",MAX(BZ$5:BZ48)+1)</f>
        <v/>
      </c>
      <c r="CA49" s="316" t="str">
        <f ca="1">IFERROR(INDEX($AJ$38:$AJ$49, ROWS($CA$4:CA47)), IFERROR(INDEX($AN$38:$AN$49, ROWS($CA$4:CA47)-ROWS($AJ$38:$AJ$49)), IFERROR(INDEX($AR$38:$AR$49, ROWS($CA$4:CA47)-ROWS($AJ$38:$AJ$49)-ROWS($AN$38:$AN$49)),IFERROR(INDEX($AV$38:$AV$49, ROWS($CA$4:CA47)-ROWS($AJ$38:$AJ$49)-ROWS($AN$38:$AN$49)-ROWS($AR$38:$AR$49)),IFERROR(INDEX($AZ$38:$AZ$49, ROWS($CA$4:CA47)-ROWS($AJ$38:$AJ$49)-ROWS($AN$38:$AN$49)-ROWS($AR$38:$AR$49)-ROWS($AV$38:$AV$49)),IFERROR(INDEX($BD$38:$BD$49, ROWS($CA$4:CA47)-ROWS($AJ$38:$AJ$49)-ROWS($AN$38:$AN$49)-ROWS($AR$38:$AR$49)-ROWS($AV$38:$AV$49)-ROWS($AZ$38:$AZ$49)),IFERROR(INDEX($BH$38:$BH$49, ROWS($CA$4:CA47)-ROWS($AJ$38:$AJ$49)-ROWS($AN$38:$AN$49)-ROWS($AR$38:$AR$49)-ROWS($AV$38:$AV$49)-ROWS($AZ$38:$AZ$49)-ROWS($BD$38:$BD$49)), "")))))))</f>
        <v/>
      </c>
      <c r="CB49" s="316" t="str">
        <f t="shared" ca="1" si="36"/>
        <v/>
      </c>
      <c r="CC49" s="316" t="str">
        <f ca="1">IF(OR(CD49="",CD49=0),"",MAX(CC$5:CC48)+1)</f>
        <v/>
      </c>
      <c r="CD49" s="316" t="str">
        <f ca="1">IFERROR(INDEX($AK$38:$AK$49, ROWS($CD$4:CD47)), IFERROR(INDEX($AO$38:$AO$49, ROWS($CD$4:CD47)-ROWS($AK$38:$AK$49)), IFERROR(INDEX($AS$38:$AS$49, ROWS($CD$4:CD47)-ROWS($AK$38:$AK$49)-ROWS($AO$38:$AO$49)),IFERROR(INDEX($AW$38:$AW$49, ROWS($CD$4:CD47)-ROWS($AK$38:$AK$49)-ROWS($AO$38:$AO$49)-ROWS($AS$38:$AS$49)),IFERROR(INDEX($BA$38:$BA$49, ROWS($CD$4:CD47)-ROWS($AK$38:$AK$49)-ROWS($AO$38:$AO$49)-ROWS($AS$38:$AS$49)-ROWS($AW$38:$AW$49)),IFERROR(INDEX($BE$38:$BE$49, ROWS($CD$4:CD47)-ROWS($AK$38:$AK$49)-ROWS($AO$38:$AO$49)-ROWS($AS$38:$AS$49)-ROWS($AW$38:$AW$49)-ROWS($BA$38:$BA$49)),IFERROR(INDEX($BI$38:$BI$49, ROWS($CD$4:CD47)-ROWS($AK$38:$AK$49)-ROWS($AO$38:$AO$49)-ROWS($AS$38:$AS$49)-ROWS($AW$38:$AW$49)-ROWS($BA$38:$BA$49)-ROWS($BE$38:$BE$49)), "")))))))</f>
        <v/>
      </c>
      <c r="CE49" s="316" t="str">
        <f t="shared" ca="1" si="37"/>
        <v/>
      </c>
      <c r="CF49" s="413" t="str">
        <f t="shared" ca="1" si="38"/>
        <v/>
      </c>
      <c r="CG49" s="412" t="str">
        <f ca="1">IF(OR(CH49="",CH49=0),"",MAX(CG$5:CG48)+1)</f>
        <v/>
      </c>
      <c r="CH49" s="316" t="str">
        <f ca="1">IFERROR(INDEX($AJ$54:$AJ$65, ROWS($CH$4:CH47)), IFERROR(INDEX($AN$54:$AN$65, ROWS($CH$4:CH47)-ROWS($AJ$54:$AJ$65)), IFERROR(INDEX($AR$54:$AR$65, ROWS($CH$4:CH47)-ROWS($AJ$54:$AJ$65)-ROWS($AN$54:$AN$65)),IFERROR(INDEX($AV$54:$AV$65, ROWS($CH$4:CH47)-ROWS($AJ$54:$AJ$65)-ROWS($AN$54:$AN$65)-ROWS($AR$54:$AR$65)),IFERROR(INDEX($AZ$54:$AZ$65, ROWS($CH$4:CH47)-ROWS($AJ$54:$AJ$65)-ROWS($AN$54:$AN$65)-ROWS($AR$54:$AR$65)-ROWS($AV$54:$AV$65)),IFERROR(INDEX($BD$54:$BD$65, ROWS($CH$4:CH47)-ROWS($AJ$54:$AJ$65)-ROWS($AN$54:$AN$65)-ROWS($AR$54:$AR$65)-ROWS($AV$54:$AV$65)-ROWS($AZ$54:$AZ$65)),IFERROR(INDEX($BH$54:$BH$65, ROWS($CH$4:CH47)-ROWS($AJ$54:$AJ$65)-ROWS($AN$54:$AN$65)-ROWS($AR$54:$AR$65)-ROWS($AV$54:$AV$65)-ROWS($AZ$54:$AZ$65)-ROWS($BD$54:$BD$65)), "")))))))</f>
        <v/>
      </c>
      <c r="CI49" s="316" t="str">
        <f t="shared" ca="1" si="39"/>
        <v/>
      </c>
      <c r="CJ49" s="316" t="str">
        <f ca="1">IF(OR(CK49="",CK49=0),"",MAX(CJ$5:CJ48)+1)</f>
        <v/>
      </c>
      <c r="CK49" s="316" t="str">
        <f ca="1">IFERROR(INDEX($AK$54:$AK$65, ROWS($CK$4:CK47)), IFERROR(INDEX($AO$54:$AO$65, ROWS($CK$4:CK47)-ROWS($AK$54:$AK$65)), IFERROR(INDEX($AS$54:$AS$65, ROWS($CK$4:CK47)-ROWS($AK$54:$AK$65)-ROWS($AO$54:$AO$65)),IFERROR(INDEX($AW$54:$AW$65, ROWS($CK$4:CK47)-ROWS($AK$54:$AK$65)-ROWS($AO$54:$AO$65)-ROWS($AS$54:$AS$65)),IFERROR(INDEX($BA$54:$BA$65, ROWS($CK$4:CK47)-ROWS($AK$54:$AK$65)-ROWS($AO$54:$AO$65)-ROWS($AS$54:$AS$65)-ROWS($AW$54:$AW$65)),IFERROR(INDEX($BE$54:$BE$65, ROWS($CK$4:CK47)-ROWS($AK$54:$AK$65)-ROWS($AO$54:$AO$65)-ROWS($AS$54:$AS$65)-ROWS($AW$54:$AW$65)-ROWS($BA$54:$BA$65)),IFERROR(INDEX($BI$54:$BI$65, ROWS($CK$4:CK47)-ROWS($AK$54:$AK$65)-ROWS($AO$54:$AO$65)-ROWS($AS$54:$AS$65)-ROWS($AW$54:$AW$65)-ROWS($BA$54:$BA$65)-ROWS($BE$54:$BE$65)), "")))))))</f>
        <v/>
      </c>
      <c r="CL49" s="316" t="str">
        <f t="shared" ca="1" si="40"/>
        <v/>
      </c>
      <c r="CM49" s="413" t="str">
        <f t="shared" ca="1" si="41"/>
        <v/>
      </c>
      <c r="CN49" s="412" t="str">
        <f>IF(OR(CO49="",CO49=0),"",MAX(CN$5:CN48)+1)</f>
        <v/>
      </c>
      <c r="CO49" s="316">
        <f>IFERROR(INDEX($AJ$70:$AJ$81, ROWS($CO$4:CO47)), IFERROR(INDEX($AN$70:$AN$81, ROWS($CO$4:CO47)-ROWS($AJ$70:$AJ$81)), IFERROR(INDEX($AR$70:$AR$81, ROWS($CO$4:CO47)-ROWS($AJ$70:$AJ$81)-ROWS($AN$70:$AN$81)),IFERROR(INDEX($AV$70:$AV$81, ROWS($CO$4:CO47)-ROWS($AJ$70:$AJ$81)-ROWS($AN$70:$AN$81)-ROWS($AR$70:$AR$81)),IFERROR(INDEX($AZ$70:$AZ$81, ROWS($CO$4:CO47)-ROWS($AJ$70:$AJ$81)-ROWS($AN$70:$AN$81)-ROWS($AR$70:$AR$81)-ROWS($AV$70:$AV$81)),IFERROR(INDEX($BD$70:$BD$81, ROWS($CO$4:CO47)-ROWS($AJ$70:$AJ$81)-ROWS($AN$70:$AN$81)-ROWS($AR$70:$AR$81)-ROWS($AV$70:$AV$81)-ROWS($AZ$70:$AZ$81)),IFERROR(INDEX($BH$70:$BH$81, ROWS($CO$4:CO47)-ROWS($AJ$70:$AJ$81)-ROWS($AN$70:$AN$81)-ROWS($AR$70:$AR$81)-ROWS($AV$70:$AV$81)-ROWS($AZ$70:$AZ$81)-ROWS($BD$70:$BD$81)), "")))))))</f>
        <v>0</v>
      </c>
      <c r="CP49" s="316" t="str">
        <f t="shared" ca="1" si="42"/>
        <v/>
      </c>
      <c r="CQ49" s="316" t="str">
        <f>IF(OR(CR49="",CR49=0),"",MAX(CQ$5:CQ48)+1)</f>
        <v/>
      </c>
      <c r="CR49" s="316">
        <f>IFERROR(INDEX($AK$70:$AK$81, ROWS($CR$4:CR47)), IFERROR(INDEX($AO$70:$AO$81, ROWS($CR$4:CR47)-ROWS($AK$70:$AK$81)), IFERROR(INDEX($AS$70:$AS$81, ROWS($CR$4:CR47)-ROWS($AK$70:$AK$81)-ROWS($AO$70:$AO$81)),IFERROR(INDEX($AW$70:$AW$81, ROWS($CR$4:CR47)-ROWS($AK$70:$AK$81)-ROWS($AO$70:$AO$81)-ROWS($AS$70:$AS$81)),IFERROR(INDEX($BA$70:$BA$81, ROWS($CR$4:CR47)-ROWS($AK$70:$AK$81)-ROWS($AO$70:$AO$81)-ROWS($AS$70:$AS$81)-ROWS($AW$70:$AW$81)),IFERROR(INDEX($BE$70:$BE$81, ROWS($CR$4:CR47)-ROWS($AK$70:$AK$81)-ROWS($AO$70:$AO$81)-ROWS($AS$70:$AS$81)-ROWS($AW$70:$AW$81)-ROWS($BA$70:$BA$81)),IFERROR(INDEX($BI$70:$BI$81, ROWS($CR$4:CR47)-ROWS($AK$70:$AK$81)-ROWS($AO$70:$AO$81)-ROWS($AS$70:$AS$81)-ROWS($AW$70:$AW$81)-ROWS($BA$70:$BA$81)-ROWS($BE$70:$BE$81)), "")))))))</f>
        <v>0</v>
      </c>
      <c r="CS49" s="316" t="str">
        <f t="shared" ca="1" si="43"/>
        <v/>
      </c>
      <c r="CT49" s="413" t="str">
        <f t="shared" ca="1" si="44"/>
        <v/>
      </c>
      <c r="CU49" s="412" t="str">
        <f>IF(OR(CV49="",CV49=0),"",MAX(CU$5:CU48)+1)</f>
        <v/>
      </c>
      <c r="CV49" s="316" t="str">
        <f>IFERROR(INDEX($AJ$86:$AJ$97, ROWS($CV$4:CV47)), IFERROR(INDEX($AN$86:$AN$97, ROWS($CV$4:CV47)-ROWS($AJ$86:$AJ$97)), ""))</f>
        <v/>
      </c>
      <c r="CW49" s="316" t="str">
        <f t="shared" si="45"/>
        <v/>
      </c>
      <c r="CX49" s="316" t="str">
        <f>IF(OR(CY49="",CY49=0),"",MAX(CX$5:CX48)+1)</f>
        <v/>
      </c>
      <c r="CY49" s="316" t="str">
        <f>IFERROR(INDEX($AK$86:$AK$97, ROWS($CY$4:CY47)), IFERROR(INDEX($AO$86:$AO$97, ROWS($CY$4:CY47)-ROWS($AK$86:$AK$97)), ""))</f>
        <v/>
      </c>
      <c r="CZ49" s="316" t="str">
        <f t="shared" si="46"/>
        <v/>
      </c>
      <c r="DA49" s="413" t="str">
        <f t="shared" si="47"/>
        <v/>
      </c>
      <c r="DC49" s="438">
        <f ca="1">IF(OR(DD49="",DD49=0),"",MAX(DC$45:DC48)+1)</f>
        <v>3</v>
      </c>
      <c r="DD49" s="434" t="str">
        <f t="shared" ca="1" si="130"/>
        <v>Car 2 Gas</v>
      </c>
      <c r="DE49" s="413">
        <f t="shared" ca="1" si="131"/>
        <v>80</v>
      </c>
      <c r="DF49" s="431" t="str">
        <f ca="1">IF(OR(DG49="",DG49=0),"",MAX(DF$45:DF48)+1)</f>
        <v/>
      </c>
      <c r="DG49" s="412" t="str">
        <f t="shared" ca="1" si="132"/>
        <v/>
      </c>
      <c r="DH49" s="413" t="str">
        <f t="shared" ca="1" si="133"/>
        <v/>
      </c>
      <c r="DI49" s="412" t="str">
        <f t="shared" ca="1" si="134"/>
        <v>Roth IRA</v>
      </c>
      <c r="DJ49" s="413">
        <f t="shared" ca="1" si="135"/>
        <v>100</v>
      </c>
      <c r="DK49" s="412" t="str">
        <f t="shared" ca="1" si="136"/>
        <v>Paycheck 1</v>
      </c>
      <c r="DL49" s="413">
        <f t="shared" ca="1" si="137"/>
        <v>850</v>
      </c>
      <c r="DM49" s="293"/>
      <c r="DN49" s="425" t="str">
        <f ca="1">IF(DI55="","",CONCATENATE(DI55," - ",DJ55))</f>
        <v>Credit Card 2 - 60</v>
      </c>
      <c r="DO49" s="295" t="str">
        <f ca="1">IF(DI56="","",CONCATENATE(DI56," - ",DJ56))</f>
        <v>Car 1 Gas - 50</v>
      </c>
      <c r="DP49" s="295" t="str">
        <f ca="1">IF(DI57="","",CONCATENATE(DI57," - ",DJ57))</f>
        <v/>
      </c>
      <c r="DQ49" s="425" t="str">
        <f ca="1">IF(DK55="","",CONCATENATE(DK55," - ",DL55))</f>
        <v/>
      </c>
      <c r="DR49" s="295" t="str">
        <f ca="1">IF(DK56="","",CONCATENATE(DK56," - ",DL56))</f>
        <v/>
      </c>
      <c r="DS49" s="426" t="str">
        <f ca="1">IF(DK57="","",CONCATENATE(DK57," - ",DL57))</f>
        <v/>
      </c>
    </row>
    <row r="50" spans="16:123" x14ac:dyDescent="0.3">
      <c r="P50" s="1177"/>
      <c r="Q50" s="1178"/>
      <c r="R50" s="453"/>
      <c r="S50" s="402"/>
      <c r="T50"/>
      <c r="U50" s="1177"/>
      <c r="V50" s="1178"/>
      <c r="W50" s="453"/>
      <c r="X50" s="402"/>
      <c r="AC50" s="358">
        <f>IF('Data Entry'!H32="","",'Data Entry'!H32)</f>
        <v>15</v>
      </c>
      <c r="AD50" s="356" t="str">
        <f>IF('Data Entry'!G32="","",'Data Entry'!G32)</f>
        <v>Car Payment 2</v>
      </c>
      <c r="AE50" s="357">
        <f>IF('Data Entry'!J32="","",'Data Entry'!J32)</f>
        <v>200</v>
      </c>
      <c r="AF50" s="402">
        <f>IF('Data Entry'!I32="","",'Data Entry'!I32)</f>
        <v>8000</v>
      </c>
      <c r="AI50" s="278"/>
      <c r="AJ50" s="278"/>
      <c r="AK50" s="278"/>
      <c r="AL50" s="278"/>
      <c r="AM50" s="278"/>
      <c r="AN50" s="278"/>
      <c r="AO50" s="278"/>
      <c r="AP50" s="278"/>
      <c r="AQ50" s="278"/>
      <c r="AR50" s="278"/>
      <c r="AS50" s="278"/>
      <c r="AT50" s="278"/>
      <c r="AU50" s="278"/>
      <c r="AV50" s="278"/>
      <c r="AW50" s="278"/>
      <c r="AX50" s="278"/>
      <c r="AY50" s="278"/>
      <c r="AZ50" s="278"/>
      <c r="BA50" s="278"/>
      <c r="BB50" s="278"/>
      <c r="BC50" s="278"/>
      <c r="BL50" s="412" t="str">
        <f ca="1">IF(OR(BM50="",BM50=0),"",MAX(BL$5:BL49)+1)</f>
        <v/>
      </c>
      <c r="BM50" s="316" t="str">
        <f ca="1">IFERROR(INDEX($AJ$6:$AJ$17, ROWS(BM$4:$BM48)), IFERROR(INDEX($AN$6:$AN$17, ROWS(BM$4:$BM48)-ROWS($AJ$6:$AJ$17)), IFERROR(INDEX($AR$6:$AR$17, ROWS(BM$4:$BM48)-ROWS($AJ$6:$AJ$17)-ROWS($AN$6:$AN$17)),IFERROR(INDEX($AV$6:$AV$17, ROWS(BM$4:$BM48)-ROWS($AJ$6:$AJ$17)-ROWS($AN$6:$AN$17)-ROWS($AR$6:$AR$17)),IFERROR(INDEX($AZ$6:$AZ$17, ROWS(BM$4:$BM48)-ROWS($AJ$6:$AJ$17)-ROWS($AN$6:$AN$17)-ROWS($AR$6:$AR$17)-ROWS($AV$6:$AV$17)),IFERROR(INDEX($BD$6:$BD$17, ROWS(BM$4:$BM48)-ROWS($AJ$6:$AJ$17)-ROWS($AN$6:$AN$17)-ROWS($AR$6:$AR$17)-ROWS($AV$6:$AV$17)-ROWS($AZ$6:$AZ$17)),IFERROR(INDEX($BH$6:$BH$17, ROWS(BM$4:$BM48)-ROWS($AJ$6:$AJ$17)-ROWS($AN$6:$AN$17)-ROWS($AR$6:$AR$17)-ROWS($AV$6:$AV$17)-ROWS($AZ$6:$AZ$17)-ROWS($BD$6:$BD$17)), "")))))))</f>
        <v/>
      </c>
      <c r="BN50" s="316" t="str">
        <f t="shared" ca="1" si="30"/>
        <v/>
      </c>
      <c r="BO50" s="316" t="str">
        <f ca="1">IF(OR(BP50="",BP50=0),"",MAX(BO$5:BO49)+1)</f>
        <v/>
      </c>
      <c r="BP50" s="316" t="str">
        <f ca="1">IFERROR(INDEX($AK$6:$AK$17, ROWS($BP$4:BP48)), IFERROR(INDEX($AO$6:$AO$17, ROWS($BP$4:BP48)-ROWS($AK$6:$AK$17)), IFERROR(INDEX($AS$6:$AS$17, ROWS($BP$4:BP48)-ROWS($AK$6:$AK$17)-ROWS($AO$6:$AO$17)),IFERROR(INDEX($AW$6:$AW$17, ROWS($BP$4:BP48)-ROWS($AK$6:$AK$17)-ROWS($AO$6:$AO$17)-ROWS($AS$6:$AS$17)),IFERROR(INDEX($BA$6:$BA$17, ROWS($BP$4:BP48)-ROWS($AK$6:$AK$17)-ROWS($AO$6:$AO$17)-ROWS($AS$6:$AS$17)-ROWS($AW$6:$AW$17)),IFERROR(INDEX($BE$6:$BE$17, ROWS($BP$4:BP48)-ROWS($AK$6:$AK$17)-ROWS($AO$6:$AO$17)-ROWS($AS$6:$AS$17)-ROWS($AW$6:$AW$17)-ROWS($BA$6:$BA$17)),IFERROR(INDEX($BI$6:$BI$17, ROWS($BP$4:BP48)-ROWS($AK$6:$AK$17)-ROWS($AO$6:$AO$17)-ROWS($AS$6:$AS$17)-ROWS($AW$6:$AW$17)-ROWS($BA$6:$BA$17)-ROWS($BE$6:$BE$17)), "")))))))</f>
        <v/>
      </c>
      <c r="BQ50" s="316" t="str">
        <f t="shared" ca="1" si="31"/>
        <v/>
      </c>
      <c r="BR50" s="413" t="str">
        <f t="shared" ca="1" si="32"/>
        <v/>
      </c>
      <c r="BS50" s="412" t="str">
        <f ca="1">IF(OR(BT50="",BT50=0),"",MAX(BS$5:BS49)+1)</f>
        <v/>
      </c>
      <c r="BT50" s="316" t="str">
        <f ca="1">IFERROR(INDEX($AJ$22:$AJ$33, ROWS($BT$4:BT48)), IFERROR(INDEX($AN$22:$AN$33, ROWS($BT$4:BT48)-ROWS($AJ$22:$AJ$33)), IFERROR(INDEX($AR$22:$AR$33, ROWS($BT$4:BT48)-ROWS($AJ$22:$AJ$33)-ROWS($AN$22:$AN$33)),IFERROR(INDEX($AV$22:$AV$33, ROWS($BT$4:BT48)-ROWS($AJ$22:$AJ$33)-ROWS($AN$22:$AN$33)-ROWS($AR$22:$AR$33)),IFERROR(INDEX($AZ$22:$AZ$33, ROWS($BT$4:BT48)-ROWS($AJ$22:$AJ$33)-ROWS($AN$22:$AN$33)-ROWS($AR$22:$AR$33)-ROWS($AV$22:$AV$33)),IFERROR(INDEX($BD$22:$BD$33, ROWS($BT$4:BT48)-ROWS($AJ$22:$AJ$33)-ROWS($AN$22:$AN$33)-ROWS($AR$22:$AR$33)-ROWS($AV$22:$AV$33)-ROWS($AZ$22:$AZ$33)),IFERROR(INDEX($BH$22:$BH$33, ROWS($BT$4:BT48)-ROWS($AJ$22:$AJ$33)-ROWS($AN$22:$AN$33)-ROWS($AR$22:$AR$33)-ROWS($AV$22:$AV$33)-ROWS($AZ$22:$AZ$33)-ROWS($BD$22:$BD$33)), "")))))))</f>
        <v/>
      </c>
      <c r="BU50" s="316" t="str">
        <f t="shared" ca="1" si="33"/>
        <v/>
      </c>
      <c r="BV50" s="316" t="str">
        <f ca="1">IF(OR(BW50="",BW50=0),"",MAX(BV$5:BV49)+1)</f>
        <v/>
      </c>
      <c r="BW50" s="316" t="str">
        <f ca="1">IFERROR(INDEX($AK$22:$AK$33, ROWS($BW$4:BW48)), IFERROR(INDEX($AO$22:$AO$33, ROWS($BW$4:BW48)-ROWS($AK$22:$AK$33)), IFERROR(INDEX($AS$22:$AS$33, ROWS($BW$4:BW48)-ROWS($AK$22:$AK$33)-ROWS($AO$22:$AO$33)),IFERROR(INDEX($AW$22:$AW$33, ROWS($BW$4:BW48)-ROWS($AK$22:$AK$33)-ROWS($AO$22:$AO$33)-ROWS($AS$22:$AS$33)),IFERROR(INDEX($BA$22:$BA$33, ROWS($BW$4:BW48)-ROWS($AK$22:$AK$33)-ROWS($AO$22:$AO$33)-ROWS($AS$22:$AS$33)-ROWS($AW$22:$AW$33)),IFERROR(INDEX($BE$22:$BE$33, ROWS($BW$4:BW48)-ROWS($AK$22:$AK$33)-ROWS($AO$22:$AO$33)-ROWS($AS$22:$AS$33)-ROWS($AW$22:$AW$33)-ROWS($BA$22:$BA$33)),IFERROR(INDEX($BI$22:$BI$33, ROWS($BW$4:BW48)-ROWS($AK$22:$AK$33)-ROWS($AO$22:$AO$33)-ROWS($AS$22:$AS$33)-ROWS($AW$22:$AW$33)-ROWS($BA$22:$BA$33)-ROWS($BE$22:$BE$33)), "")))))))</f>
        <v/>
      </c>
      <c r="BX50" s="316" t="str">
        <f t="shared" ca="1" si="34"/>
        <v/>
      </c>
      <c r="BY50" s="413" t="str">
        <f t="shared" ca="1" si="35"/>
        <v/>
      </c>
      <c r="BZ50" s="412" t="str">
        <f ca="1">IF(OR(CA50="",CA50=0),"",MAX(BZ$5:BZ49)+1)</f>
        <v/>
      </c>
      <c r="CA50" s="316" t="str">
        <f ca="1">IFERROR(INDEX($AJ$38:$AJ$49, ROWS($CA$4:CA48)), IFERROR(INDEX($AN$38:$AN$49, ROWS($CA$4:CA48)-ROWS($AJ$38:$AJ$49)), IFERROR(INDEX($AR$38:$AR$49, ROWS($CA$4:CA48)-ROWS($AJ$38:$AJ$49)-ROWS($AN$38:$AN$49)),IFERROR(INDEX($AV$38:$AV$49, ROWS($CA$4:CA48)-ROWS($AJ$38:$AJ$49)-ROWS($AN$38:$AN$49)-ROWS($AR$38:$AR$49)),IFERROR(INDEX($AZ$38:$AZ$49, ROWS($CA$4:CA48)-ROWS($AJ$38:$AJ$49)-ROWS($AN$38:$AN$49)-ROWS($AR$38:$AR$49)-ROWS($AV$38:$AV$49)),IFERROR(INDEX($BD$38:$BD$49, ROWS($CA$4:CA48)-ROWS($AJ$38:$AJ$49)-ROWS($AN$38:$AN$49)-ROWS($AR$38:$AR$49)-ROWS($AV$38:$AV$49)-ROWS($AZ$38:$AZ$49)),IFERROR(INDEX($BH$38:$BH$49, ROWS($CA$4:CA48)-ROWS($AJ$38:$AJ$49)-ROWS($AN$38:$AN$49)-ROWS($AR$38:$AR$49)-ROWS($AV$38:$AV$49)-ROWS($AZ$38:$AZ$49)-ROWS($BD$38:$BD$49)), "")))))))</f>
        <v/>
      </c>
      <c r="CB50" s="316" t="str">
        <f t="shared" ca="1" si="36"/>
        <v/>
      </c>
      <c r="CC50" s="316" t="str">
        <f ca="1">IF(OR(CD50="",CD50=0),"",MAX(CC$5:CC49)+1)</f>
        <v/>
      </c>
      <c r="CD50" s="316" t="str">
        <f ca="1">IFERROR(INDEX($AK$38:$AK$49, ROWS($CD$4:CD48)), IFERROR(INDEX($AO$38:$AO$49, ROWS($CD$4:CD48)-ROWS($AK$38:$AK$49)), IFERROR(INDEX($AS$38:$AS$49, ROWS($CD$4:CD48)-ROWS($AK$38:$AK$49)-ROWS($AO$38:$AO$49)),IFERROR(INDEX($AW$38:$AW$49, ROWS($CD$4:CD48)-ROWS($AK$38:$AK$49)-ROWS($AO$38:$AO$49)-ROWS($AS$38:$AS$49)),IFERROR(INDEX($BA$38:$BA$49, ROWS($CD$4:CD48)-ROWS($AK$38:$AK$49)-ROWS($AO$38:$AO$49)-ROWS($AS$38:$AS$49)-ROWS($AW$38:$AW$49)),IFERROR(INDEX($BE$38:$BE$49, ROWS($CD$4:CD48)-ROWS($AK$38:$AK$49)-ROWS($AO$38:$AO$49)-ROWS($AS$38:$AS$49)-ROWS($AW$38:$AW$49)-ROWS($BA$38:$BA$49)),IFERROR(INDEX($BI$38:$BI$49, ROWS($CD$4:CD48)-ROWS($AK$38:$AK$49)-ROWS($AO$38:$AO$49)-ROWS($AS$38:$AS$49)-ROWS($AW$38:$AW$49)-ROWS($BA$38:$BA$49)-ROWS($BE$38:$BE$49)), "")))))))</f>
        <v/>
      </c>
      <c r="CE50" s="316" t="str">
        <f t="shared" ca="1" si="37"/>
        <v/>
      </c>
      <c r="CF50" s="413" t="str">
        <f t="shared" ca="1" si="38"/>
        <v/>
      </c>
      <c r="CG50" s="412" t="str">
        <f ca="1">IF(OR(CH50="",CH50=0),"",MAX(CG$5:CG49)+1)</f>
        <v/>
      </c>
      <c r="CH50" s="316" t="str">
        <f ca="1">IFERROR(INDEX($AJ$54:$AJ$65, ROWS($CH$4:CH48)), IFERROR(INDEX($AN$54:$AN$65, ROWS($CH$4:CH48)-ROWS($AJ$54:$AJ$65)), IFERROR(INDEX($AR$54:$AR$65, ROWS($CH$4:CH48)-ROWS($AJ$54:$AJ$65)-ROWS($AN$54:$AN$65)),IFERROR(INDEX($AV$54:$AV$65, ROWS($CH$4:CH48)-ROWS($AJ$54:$AJ$65)-ROWS($AN$54:$AN$65)-ROWS($AR$54:$AR$65)),IFERROR(INDEX($AZ$54:$AZ$65, ROWS($CH$4:CH48)-ROWS($AJ$54:$AJ$65)-ROWS($AN$54:$AN$65)-ROWS($AR$54:$AR$65)-ROWS($AV$54:$AV$65)),IFERROR(INDEX($BD$54:$BD$65, ROWS($CH$4:CH48)-ROWS($AJ$54:$AJ$65)-ROWS($AN$54:$AN$65)-ROWS($AR$54:$AR$65)-ROWS($AV$54:$AV$65)-ROWS($AZ$54:$AZ$65)),IFERROR(INDEX($BH$54:$BH$65, ROWS($CH$4:CH48)-ROWS($AJ$54:$AJ$65)-ROWS($AN$54:$AN$65)-ROWS($AR$54:$AR$65)-ROWS($AV$54:$AV$65)-ROWS($AZ$54:$AZ$65)-ROWS($BD$54:$BD$65)), "")))))))</f>
        <v/>
      </c>
      <c r="CI50" s="316" t="str">
        <f t="shared" ca="1" si="39"/>
        <v/>
      </c>
      <c r="CJ50" s="316" t="str">
        <f ca="1">IF(OR(CK50="",CK50=0),"",MAX(CJ$5:CJ49)+1)</f>
        <v/>
      </c>
      <c r="CK50" s="316" t="str">
        <f ca="1">IFERROR(INDEX($AK$54:$AK$65, ROWS($CK$4:CK48)), IFERROR(INDEX($AO$54:$AO$65, ROWS($CK$4:CK48)-ROWS($AK$54:$AK$65)), IFERROR(INDEX($AS$54:$AS$65, ROWS($CK$4:CK48)-ROWS($AK$54:$AK$65)-ROWS($AO$54:$AO$65)),IFERROR(INDEX($AW$54:$AW$65, ROWS($CK$4:CK48)-ROWS($AK$54:$AK$65)-ROWS($AO$54:$AO$65)-ROWS($AS$54:$AS$65)),IFERROR(INDEX($BA$54:$BA$65, ROWS($CK$4:CK48)-ROWS($AK$54:$AK$65)-ROWS($AO$54:$AO$65)-ROWS($AS$54:$AS$65)-ROWS($AW$54:$AW$65)),IFERROR(INDEX($BE$54:$BE$65, ROWS($CK$4:CK48)-ROWS($AK$54:$AK$65)-ROWS($AO$54:$AO$65)-ROWS($AS$54:$AS$65)-ROWS($AW$54:$AW$65)-ROWS($BA$54:$BA$65)),IFERROR(INDEX($BI$54:$BI$65, ROWS($CK$4:CK48)-ROWS($AK$54:$AK$65)-ROWS($AO$54:$AO$65)-ROWS($AS$54:$AS$65)-ROWS($AW$54:$AW$65)-ROWS($BA$54:$BA$65)-ROWS($BE$54:$BE$65)), "")))))))</f>
        <v/>
      </c>
      <c r="CL50" s="316" t="str">
        <f t="shared" ca="1" si="40"/>
        <v/>
      </c>
      <c r="CM50" s="413" t="str">
        <f t="shared" ca="1" si="41"/>
        <v/>
      </c>
      <c r="CN50" s="412" t="str">
        <f>IF(OR(CO50="",CO50=0),"",MAX(CN$5:CN49)+1)</f>
        <v/>
      </c>
      <c r="CO50" s="316">
        <f>IFERROR(INDEX($AJ$70:$AJ$81, ROWS($CO$4:CO48)), IFERROR(INDEX($AN$70:$AN$81, ROWS($CO$4:CO48)-ROWS($AJ$70:$AJ$81)), IFERROR(INDEX($AR$70:$AR$81, ROWS($CO$4:CO48)-ROWS($AJ$70:$AJ$81)-ROWS($AN$70:$AN$81)),IFERROR(INDEX($AV$70:$AV$81, ROWS($CO$4:CO48)-ROWS($AJ$70:$AJ$81)-ROWS($AN$70:$AN$81)-ROWS($AR$70:$AR$81)),IFERROR(INDEX($AZ$70:$AZ$81, ROWS($CO$4:CO48)-ROWS($AJ$70:$AJ$81)-ROWS($AN$70:$AN$81)-ROWS($AR$70:$AR$81)-ROWS($AV$70:$AV$81)),IFERROR(INDEX($BD$70:$BD$81, ROWS($CO$4:CO48)-ROWS($AJ$70:$AJ$81)-ROWS($AN$70:$AN$81)-ROWS($AR$70:$AR$81)-ROWS($AV$70:$AV$81)-ROWS($AZ$70:$AZ$81)),IFERROR(INDEX($BH$70:$BH$81, ROWS($CO$4:CO48)-ROWS($AJ$70:$AJ$81)-ROWS($AN$70:$AN$81)-ROWS($AR$70:$AR$81)-ROWS($AV$70:$AV$81)-ROWS($AZ$70:$AZ$81)-ROWS($BD$70:$BD$81)), "")))))))</f>
        <v>0</v>
      </c>
      <c r="CP50" s="316" t="str">
        <f t="shared" ca="1" si="42"/>
        <v/>
      </c>
      <c r="CQ50" s="316" t="str">
        <f>IF(OR(CR50="",CR50=0),"",MAX(CQ$5:CQ49)+1)</f>
        <v/>
      </c>
      <c r="CR50" s="316">
        <f>IFERROR(INDEX($AK$70:$AK$81, ROWS($CR$4:CR48)), IFERROR(INDEX($AO$70:$AO$81, ROWS($CR$4:CR48)-ROWS($AK$70:$AK$81)), IFERROR(INDEX($AS$70:$AS$81, ROWS($CR$4:CR48)-ROWS($AK$70:$AK$81)-ROWS($AO$70:$AO$81)),IFERROR(INDEX($AW$70:$AW$81, ROWS($CR$4:CR48)-ROWS($AK$70:$AK$81)-ROWS($AO$70:$AO$81)-ROWS($AS$70:$AS$81)),IFERROR(INDEX($BA$70:$BA$81, ROWS($CR$4:CR48)-ROWS($AK$70:$AK$81)-ROWS($AO$70:$AO$81)-ROWS($AS$70:$AS$81)-ROWS($AW$70:$AW$81)),IFERROR(INDEX($BE$70:$BE$81, ROWS($CR$4:CR48)-ROWS($AK$70:$AK$81)-ROWS($AO$70:$AO$81)-ROWS($AS$70:$AS$81)-ROWS($AW$70:$AW$81)-ROWS($BA$70:$BA$81)),IFERROR(INDEX($BI$70:$BI$81, ROWS($CR$4:CR48)-ROWS($AK$70:$AK$81)-ROWS($AO$70:$AO$81)-ROWS($AS$70:$AS$81)-ROWS($AW$70:$AW$81)-ROWS($BA$70:$BA$81)-ROWS($BE$70:$BE$81)), "")))))))</f>
        <v>0</v>
      </c>
      <c r="CS50" s="316" t="str">
        <f t="shared" ca="1" si="43"/>
        <v/>
      </c>
      <c r="CT50" s="413" t="str">
        <f t="shared" ca="1" si="44"/>
        <v/>
      </c>
      <c r="CU50" s="412" t="str">
        <f>IF(OR(CV50="",CV50=0),"",MAX(CU$5:CU49)+1)</f>
        <v/>
      </c>
      <c r="CV50" s="316" t="str">
        <f>IFERROR(INDEX($AJ$86:$AJ$97, ROWS($CV$4:CV48)), IFERROR(INDEX($AN$86:$AN$97, ROWS($CV$4:CV48)-ROWS($AJ$86:$AJ$97)), ""))</f>
        <v/>
      </c>
      <c r="CW50" s="316" t="str">
        <f t="shared" si="45"/>
        <v/>
      </c>
      <c r="CX50" s="316" t="str">
        <f>IF(OR(CY50="",CY50=0),"",MAX(CX$5:CX49)+1)</f>
        <v/>
      </c>
      <c r="CY50" s="316" t="str">
        <f>IFERROR(INDEX($AK$86:$AK$97, ROWS($CY$4:CY48)), IFERROR(INDEX($AO$86:$AO$97, ROWS($CY$4:CY48)-ROWS($AK$86:$AK$97)), ""))</f>
        <v/>
      </c>
      <c r="CZ50" s="316" t="str">
        <f t="shared" si="46"/>
        <v/>
      </c>
      <c r="DA50" s="413" t="str">
        <f t="shared" si="47"/>
        <v/>
      </c>
      <c r="DC50" s="438">
        <f ca="1">IF(OR(DD50="",DD50=0),"",MAX(DC$45:DC49)+1)</f>
        <v>4</v>
      </c>
      <c r="DD50" s="434" t="str">
        <f t="shared" ca="1" si="130"/>
        <v>Roth IRA</v>
      </c>
      <c r="DE50" s="413">
        <f t="shared" ca="1" si="131"/>
        <v>100</v>
      </c>
      <c r="DF50" s="431" t="str">
        <f ca="1">IF(OR(DG50="",DG50=0),"",MAX(DF$45:DF49)+1)</f>
        <v/>
      </c>
      <c r="DG50" s="412" t="str">
        <f t="shared" ca="1" si="132"/>
        <v/>
      </c>
      <c r="DH50" s="413" t="str">
        <f t="shared" ca="1" si="133"/>
        <v/>
      </c>
      <c r="DI50" s="412" t="str">
        <f t="shared" ca="1" si="134"/>
        <v>D. Store Card 2</v>
      </c>
      <c r="DJ50" s="413">
        <f t="shared" ca="1" si="135"/>
        <v>30</v>
      </c>
      <c r="DK50" s="412" t="str">
        <f t="shared" ca="1" si="136"/>
        <v/>
      </c>
      <c r="DL50" s="413" t="str">
        <f t="shared" ca="1" si="137"/>
        <v/>
      </c>
      <c r="DM50" s="292"/>
      <c r="DN50" s="425" t="str">
        <f ca="1">IF(DI58="","",CONCATENATE(DI58," - ",DJ58))</f>
        <v/>
      </c>
      <c r="DO50" s="295" t="str">
        <f ca="1">IF(DI59="","",CONCATENATE(DI59," - ",DJ59))</f>
        <v/>
      </c>
      <c r="DP50" s="295" t="str">
        <f ca="1">IF(DI60="","",CONCATENATE(DI60," - ",DJ60))</f>
        <v/>
      </c>
      <c r="DQ50" s="425" t="str">
        <f ca="1">IF(DK58="","",CONCATENATE(DK58," - ",DL58))</f>
        <v/>
      </c>
      <c r="DR50" s="295" t="str">
        <f ca="1">IF(DK59="","",CONCATENATE(DK59," - ",DL59))</f>
        <v/>
      </c>
      <c r="DS50" s="426" t="str">
        <f ca="1">IF(DK60="","",CONCATENATE(DK60," - ",DL60))</f>
        <v/>
      </c>
    </row>
    <row r="51" spans="16:123" ht="15.75" thickBot="1" x14ac:dyDescent="0.35">
      <c r="P51" s="1177"/>
      <c r="Q51" s="1178"/>
      <c r="R51" s="453"/>
      <c r="S51" s="402"/>
      <c r="T51"/>
      <c r="U51" s="1177"/>
      <c r="V51" s="1178"/>
      <c r="W51" s="453"/>
      <c r="X51" s="402"/>
      <c r="AC51" s="358">
        <f>IF('Data Entry'!H33="","",'Data Entry'!H33)</f>
        <v>1</v>
      </c>
      <c r="AD51" s="356" t="str">
        <f>IF('Data Entry'!G33="","",'Data Entry'!G33)</f>
        <v>Mortgage</v>
      </c>
      <c r="AE51" s="357">
        <f>IF('Data Entry'!J33="","",'Data Entry'!J33)</f>
        <v>800</v>
      </c>
      <c r="AF51" s="402">
        <f>IF('Data Entry'!I33="","",'Data Entry'!I33)</f>
        <v>110000</v>
      </c>
      <c r="AI51" s="278"/>
      <c r="AJ51" s="278"/>
      <c r="AK51" s="278"/>
      <c r="AL51" s="278"/>
      <c r="AM51" s="278"/>
      <c r="AN51" s="278"/>
      <c r="AO51" s="278"/>
      <c r="AP51" s="278"/>
      <c r="AQ51" s="278"/>
      <c r="AR51" s="278"/>
      <c r="AS51" s="278"/>
      <c r="AT51" s="278"/>
      <c r="AU51" s="278"/>
      <c r="AV51" s="278"/>
      <c r="AW51" s="278"/>
      <c r="AX51" s="278"/>
      <c r="AY51" s="278"/>
      <c r="AZ51" s="278"/>
      <c r="BA51" s="278"/>
      <c r="BB51" s="278"/>
      <c r="BC51" s="278"/>
      <c r="BL51" s="412" t="str">
        <f ca="1">IF(OR(BM51="",BM51=0),"",MAX(BL$5:BL50)+1)</f>
        <v/>
      </c>
      <c r="BM51" s="316" t="str">
        <f ca="1">IFERROR(INDEX($AJ$6:$AJ$17, ROWS(BM$4:$BM49)), IFERROR(INDEX($AN$6:$AN$17, ROWS(BM$4:$BM49)-ROWS($AJ$6:$AJ$17)), IFERROR(INDEX($AR$6:$AR$17, ROWS(BM$4:$BM49)-ROWS($AJ$6:$AJ$17)-ROWS($AN$6:$AN$17)),IFERROR(INDEX($AV$6:$AV$17, ROWS(BM$4:$BM49)-ROWS($AJ$6:$AJ$17)-ROWS($AN$6:$AN$17)-ROWS($AR$6:$AR$17)),IFERROR(INDEX($AZ$6:$AZ$17, ROWS(BM$4:$BM49)-ROWS($AJ$6:$AJ$17)-ROWS($AN$6:$AN$17)-ROWS($AR$6:$AR$17)-ROWS($AV$6:$AV$17)),IFERROR(INDEX($BD$6:$BD$17, ROWS(BM$4:$BM49)-ROWS($AJ$6:$AJ$17)-ROWS($AN$6:$AN$17)-ROWS($AR$6:$AR$17)-ROWS($AV$6:$AV$17)-ROWS($AZ$6:$AZ$17)),IFERROR(INDEX($BH$6:$BH$17, ROWS(BM$4:$BM49)-ROWS($AJ$6:$AJ$17)-ROWS($AN$6:$AN$17)-ROWS($AR$6:$AR$17)-ROWS($AV$6:$AV$17)-ROWS($AZ$6:$AZ$17)-ROWS($BD$6:$BD$17)), "")))))))</f>
        <v/>
      </c>
      <c r="BN51" s="316" t="str">
        <f t="shared" ca="1" si="30"/>
        <v/>
      </c>
      <c r="BO51" s="316" t="str">
        <f ca="1">IF(OR(BP51="",BP51=0),"",MAX(BO$5:BO50)+1)</f>
        <v/>
      </c>
      <c r="BP51" s="316" t="str">
        <f ca="1">IFERROR(INDEX($AK$6:$AK$17, ROWS($BP$4:BP49)), IFERROR(INDEX($AO$6:$AO$17, ROWS($BP$4:BP49)-ROWS($AK$6:$AK$17)), IFERROR(INDEX($AS$6:$AS$17, ROWS($BP$4:BP49)-ROWS($AK$6:$AK$17)-ROWS($AO$6:$AO$17)),IFERROR(INDEX($AW$6:$AW$17, ROWS($BP$4:BP49)-ROWS($AK$6:$AK$17)-ROWS($AO$6:$AO$17)-ROWS($AS$6:$AS$17)),IFERROR(INDEX($BA$6:$BA$17, ROWS($BP$4:BP49)-ROWS($AK$6:$AK$17)-ROWS($AO$6:$AO$17)-ROWS($AS$6:$AS$17)-ROWS($AW$6:$AW$17)),IFERROR(INDEX($BE$6:$BE$17, ROWS($BP$4:BP49)-ROWS($AK$6:$AK$17)-ROWS($AO$6:$AO$17)-ROWS($AS$6:$AS$17)-ROWS($AW$6:$AW$17)-ROWS($BA$6:$BA$17)),IFERROR(INDEX($BI$6:$BI$17, ROWS($BP$4:BP49)-ROWS($AK$6:$AK$17)-ROWS($AO$6:$AO$17)-ROWS($AS$6:$AS$17)-ROWS($AW$6:$AW$17)-ROWS($BA$6:$BA$17)-ROWS($BE$6:$BE$17)), "")))))))</f>
        <v/>
      </c>
      <c r="BQ51" s="316" t="str">
        <f t="shared" ca="1" si="31"/>
        <v/>
      </c>
      <c r="BR51" s="413" t="str">
        <f t="shared" ca="1" si="32"/>
        <v/>
      </c>
      <c r="BS51" s="412" t="str">
        <f ca="1">IF(OR(BT51="",BT51=0),"",MAX(BS$5:BS50)+1)</f>
        <v/>
      </c>
      <c r="BT51" s="316" t="str">
        <f ca="1">IFERROR(INDEX($AJ$22:$AJ$33, ROWS($BT$4:BT49)), IFERROR(INDEX($AN$22:$AN$33, ROWS($BT$4:BT49)-ROWS($AJ$22:$AJ$33)), IFERROR(INDEX($AR$22:$AR$33, ROWS($BT$4:BT49)-ROWS($AJ$22:$AJ$33)-ROWS($AN$22:$AN$33)),IFERROR(INDEX($AV$22:$AV$33, ROWS($BT$4:BT49)-ROWS($AJ$22:$AJ$33)-ROWS($AN$22:$AN$33)-ROWS($AR$22:$AR$33)),IFERROR(INDEX($AZ$22:$AZ$33, ROWS($BT$4:BT49)-ROWS($AJ$22:$AJ$33)-ROWS($AN$22:$AN$33)-ROWS($AR$22:$AR$33)-ROWS($AV$22:$AV$33)),IFERROR(INDEX($BD$22:$BD$33, ROWS($BT$4:BT49)-ROWS($AJ$22:$AJ$33)-ROWS($AN$22:$AN$33)-ROWS($AR$22:$AR$33)-ROWS($AV$22:$AV$33)-ROWS($AZ$22:$AZ$33)),IFERROR(INDEX($BH$22:$BH$33, ROWS($BT$4:BT49)-ROWS($AJ$22:$AJ$33)-ROWS($AN$22:$AN$33)-ROWS($AR$22:$AR$33)-ROWS($AV$22:$AV$33)-ROWS($AZ$22:$AZ$33)-ROWS($BD$22:$BD$33)), "")))))))</f>
        <v/>
      </c>
      <c r="BU51" s="316" t="str">
        <f t="shared" ca="1" si="33"/>
        <v/>
      </c>
      <c r="BV51" s="316" t="str">
        <f ca="1">IF(OR(BW51="",BW51=0),"",MAX(BV$5:BV50)+1)</f>
        <v/>
      </c>
      <c r="BW51" s="316" t="str">
        <f ca="1">IFERROR(INDEX($AK$22:$AK$33, ROWS($BW$4:BW49)), IFERROR(INDEX($AO$22:$AO$33, ROWS($BW$4:BW49)-ROWS($AK$22:$AK$33)), IFERROR(INDEX($AS$22:$AS$33, ROWS($BW$4:BW49)-ROWS($AK$22:$AK$33)-ROWS($AO$22:$AO$33)),IFERROR(INDEX($AW$22:$AW$33, ROWS($BW$4:BW49)-ROWS($AK$22:$AK$33)-ROWS($AO$22:$AO$33)-ROWS($AS$22:$AS$33)),IFERROR(INDEX($BA$22:$BA$33, ROWS($BW$4:BW49)-ROWS($AK$22:$AK$33)-ROWS($AO$22:$AO$33)-ROWS($AS$22:$AS$33)-ROWS($AW$22:$AW$33)),IFERROR(INDEX($BE$22:$BE$33, ROWS($BW$4:BW49)-ROWS($AK$22:$AK$33)-ROWS($AO$22:$AO$33)-ROWS($AS$22:$AS$33)-ROWS($AW$22:$AW$33)-ROWS($BA$22:$BA$33)),IFERROR(INDEX($BI$22:$BI$33, ROWS($BW$4:BW49)-ROWS($AK$22:$AK$33)-ROWS($AO$22:$AO$33)-ROWS($AS$22:$AS$33)-ROWS($AW$22:$AW$33)-ROWS($BA$22:$BA$33)-ROWS($BE$22:$BE$33)), "")))))))</f>
        <v/>
      </c>
      <c r="BX51" s="316" t="str">
        <f t="shared" ca="1" si="34"/>
        <v/>
      </c>
      <c r="BY51" s="413" t="str">
        <f t="shared" ca="1" si="35"/>
        <v/>
      </c>
      <c r="BZ51" s="412" t="str">
        <f ca="1">IF(OR(CA51="",CA51=0),"",MAX(BZ$5:BZ50)+1)</f>
        <v/>
      </c>
      <c r="CA51" s="316" t="str">
        <f ca="1">IFERROR(INDEX($AJ$38:$AJ$49, ROWS($CA$4:CA49)), IFERROR(INDEX($AN$38:$AN$49, ROWS($CA$4:CA49)-ROWS($AJ$38:$AJ$49)), IFERROR(INDEX($AR$38:$AR$49, ROWS($CA$4:CA49)-ROWS($AJ$38:$AJ$49)-ROWS($AN$38:$AN$49)),IFERROR(INDEX($AV$38:$AV$49, ROWS($CA$4:CA49)-ROWS($AJ$38:$AJ$49)-ROWS($AN$38:$AN$49)-ROWS($AR$38:$AR$49)),IFERROR(INDEX($AZ$38:$AZ$49, ROWS($CA$4:CA49)-ROWS($AJ$38:$AJ$49)-ROWS($AN$38:$AN$49)-ROWS($AR$38:$AR$49)-ROWS($AV$38:$AV$49)),IFERROR(INDEX($BD$38:$BD$49, ROWS($CA$4:CA49)-ROWS($AJ$38:$AJ$49)-ROWS($AN$38:$AN$49)-ROWS($AR$38:$AR$49)-ROWS($AV$38:$AV$49)-ROWS($AZ$38:$AZ$49)),IFERROR(INDEX($BH$38:$BH$49, ROWS($CA$4:CA49)-ROWS($AJ$38:$AJ$49)-ROWS($AN$38:$AN$49)-ROWS($AR$38:$AR$49)-ROWS($AV$38:$AV$49)-ROWS($AZ$38:$AZ$49)-ROWS($BD$38:$BD$49)), "")))))))</f>
        <v/>
      </c>
      <c r="CB51" s="316" t="str">
        <f t="shared" ca="1" si="36"/>
        <v/>
      </c>
      <c r="CC51" s="316" t="str">
        <f ca="1">IF(OR(CD51="",CD51=0),"",MAX(CC$5:CC50)+1)</f>
        <v/>
      </c>
      <c r="CD51" s="316" t="str">
        <f ca="1">IFERROR(INDEX($AK$38:$AK$49, ROWS($CD$4:CD49)), IFERROR(INDEX($AO$38:$AO$49, ROWS($CD$4:CD49)-ROWS($AK$38:$AK$49)), IFERROR(INDEX($AS$38:$AS$49, ROWS($CD$4:CD49)-ROWS($AK$38:$AK$49)-ROWS($AO$38:$AO$49)),IFERROR(INDEX($AW$38:$AW$49, ROWS($CD$4:CD49)-ROWS($AK$38:$AK$49)-ROWS($AO$38:$AO$49)-ROWS($AS$38:$AS$49)),IFERROR(INDEX($BA$38:$BA$49, ROWS($CD$4:CD49)-ROWS($AK$38:$AK$49)-ROWS($AO$38:$AO$49)-ROWS($AS$38:$AS$49)-ROWS($AW$38:$AW$49)),IFERROR(INDEX($BE$38:$BE$49, ROWS($CD$4:CD49)-ROWS($AK$38:$AK$49)-ROWS($AO$38:$AO$49)-ROWS($AS$38:$AS$49)-ROWS($AW$38:$AW$49)-ROWS($BA$38:$BA$49)),IFERROR(INDEX($BI$38:$BI$49, ROWS($CD$4:CD49)-ROWS($AK$38:$AK$49)-ROWS($AO$38:$AO$49)-ROWS($AS$38:$AS$49)-ROWS($AW$38:$AW$49)-ROWS($BA$38:$BA$49)-ROWS($BE$38:$BE$49)), "")))))))</f>
        <v/>
      </c>
      <c r="CE51" s="316" t="str">
        <f t="shared" ca="1" si="37"/>
        <v/>
      </c>
      <c r="CF51" s="413" t="str">
        <f t="shared" ca="1" si="38"/>
        <v/>
      </c>
      <c r="CG51" s="412" t="str">
        <f ca="1">IF(OR(CH51="",CH51=0),"",MAX(CG$5:CG50)+1)</f>
        <v/>
      </c>
      <c r="CH51" s="316" t="str">
        <f ca="1">IFERROR(INDEX($AJ$54:$AJ$65, ROWS($CH$4:CH49)), IFERROR(INDEX($AN$54:$AN$65, ROWS($CH$4:CH49)-ROWS($AJ$54:$AJ$65)), IFERROR(INDEX($AR$54:$AR$65, ROWS($CH$4:CH49)-ROWS($AJ$54:$AJ$65)-ROWS($AN$54:$AN$65)),IFERROR(INDEX($AV$54:$AV$65, ROWS($CH$4:CH49)-ROWS($AJ$54:$AJ$65)-ROWS($AN$54:$AN$65)-ROWS($AR$54:$AR$65)),IFERROR(INDEX($AZ$54:$AZ$65, ROWS($CH$4:CH49)-ROWS($AJ$54:$AJ$65)-ROWS($AN$54:$AN$65)-ROWS($AR$54:$AR$65)-ROWS($AV$54:$AV$65)),IFERROR(INDEX($BD$54:$BD$65, ROWS($CH$4:CH49)-ROWS($AJ$54:$AJ$65)-ROWS($AN$54:$AN$65)-ROWS($AR$54:$AR$65)-ROWS($AV$54:$AV$65)-ROWS($AZ$54:$AZ$65)),IFERROR(INDEX($BH$54:$BH$65, ROWS($CH$4:CH49)-ROWS($AJ$54:$AJ$65)-ROWS($AN$54:$AN$65)-ROWS($AR$54:$AR$65)-ROWS($AV$54:$AV$65)-ROWS($AZ$54:$AZ$65)-ROWS($BD$54:$BD$65)), "")))))))</f>
        <v/>
      </c>
      <c r="CI51" s="316" t="str">
        <f t="shared" ca="1" si="39"/>
        <v/>
      </c>
      <c r="CJ51" s="316" t="str">
        <f ca="1">IF(OR(CK51="",CK51=0),"",MAX(CJ$5:CJ50)+1)</f>
        <v/>
      </c>
      <c r="CK51" s="316" t="str">
        <f ca="1">IFERROR(INDEX($AK$54:$AK$65, ROWS($CK$4:CK49)), IFERROR(INDEX($AO$54:$AO$65, ROWS($CK$4:CK49)-ROWS($AK$54:$AK$65)), IFERROR(INDEX($AS$54:$AS$65, ROWS($CK$4:CK49)-ROWS($AK$54:$AK$65)-ROWS($AO$54:$AO$65)),IFERROR(INDEX($AW$54:$AW$65, ROWS($CK$4:CK49)-ROWS($AK$54:$AK$65)-ROWS($AO$54:$AO$65)-ROWS($AS$54:$AS$65)),IFERROR(INDEX($BA$54:$BA$65, ROWS($CK$4:CK49)-ROWS($AK$54:$AK$65)-ROWS($AO$54:$AO$65)-ROWS($AS$54:$AS$65)-ROWS($AW$54:$AW$65)),IFERROR(INDEX($BE$54:$BE$65, ROWS($CK$4:CK49)-ROWS($AK$54:$AK$65)-ROWS($AO$54:$AO$65)-ROWS($AS$54:$AS$65)-ROWS($AW$54:$AW$65)-ROWS($BA$54:$BA$65)),IFERROR(INDEX($BI$54:$BI$65, ROWS($CK$4:CK49)-ROWS($AK$54:$AK$65)-ROWS($AO$54:$AO$65)-ROWS($AS$54:$AS$65)-ROWS($AW$54:$AW$65)-ROWS($BA$54:$BA$65)-ROWS($BE$54:$BE$65)), "")))))))</f>
        <v/>
      </c>
      <c r="CL51" s="316" t="str">
        <f t="shared" ca="1" si="40"/>
        <v/>
      </c>
      <c r="CM51" s="413" t="str">
        <f t="shared" ca="1" si="41"/>
        <v/>
      </c>
      <c r="CN51" s="412" t="str">
        <f>IF(OR(CO51="",CO51=0),"",MAX(CN$5:CN50)+1)</f>
        <v/>
      </c>
      <c r="CO51" s="316">
        <f>IFERROR(INDEX($AJ$70:$AJ$81, ROWS($CO$4:CO49)), IFERROR(INDEX($AN$70:$AN$81, ROWS($CO$4:CO49)-ROWS($AJ$70:$AJ$81)), IFERROR(INDEX($AR$70:$AR$81, ROWS($CO$4:CO49)-ROWS($AJ$70:$AJ$81)-ROWS($AN$70:$AN$81)),IFERROR(INDEX($AV$70:$AV$81, ROWS($CO$4:CO49)-ROWS($AJ$70:$AJ$81)-ROWS($AN$70:$AN$81)-ROWS($AR$70:$AR$81)),IFERROR(INDEX($AZ$70:$AZ$81, ROWS($CO$4:CO49)-ROWS($AJ$70:$AJ$81)-ROWS($AN$70:$AN$81)-ROWS($AR$70:$AR$81)-ROWS($AV$70:$AV$81)),IFERROR(INDEX($BD$70:$BD$81, ROWS($CO$4:CO49)-ROWS($AJ$70:$AJ$81)-ROWS($AN$70:$AN$81)-ROWS($AR$70:$AR$81)-ROWS($AV$70:$AV$81)-ROWS($AZ$70:$AZ$81)),IFERROR(INDEX($BH$70:$BH$81, ROWS($CO$4:CO49)-ROWS($AJ$70:$AJ$81)-ROWS($AN$70:$AN$81)-ROWS($AR$70:$AR$81)-ROWS($AV$70:$AV$81)-ROWS($AZ$70:$AZ$81)-ROWS($BD$70:$BD$81)), "")))))))</f>
        <v>0</v>
      </c>
      <c r="CP51" s="316" t="str">
        <f t="shared" ca="1" si="42"/>
        <v/>
      </c>
      <c r="CQ51" s="316" t="str">
        <f>IF(OR(CR51="",CR51=0),"",MAX(CQ$5:CQ50)+1)</f>
        <v/>
      </c>
      <c r="CR51" s="316">
        <f>IFERROR(INDEX($AK$70:$AK$81, ROWS($CR$4:CR49)), IFERROR(INDEX($AO$70:$AO$81, ROWS($CR$4:CR49)-ROWS($AK$70:$AK$81)), IFERROR(INDEX($AS$70:$AS$81, ROWS($CR$4:CR49)-ROWS($AK$70:$AK$81)-ROWS($AO$70:$AO$81)),IFERROR(INDEX($AW$70:$AW$81, ROWS($CR$4:CR49)-ROWS($AK$70:$AK$81)-ROWS($AO$70:$AO$81)-ROWS($AS$70:$AS$81)),IFERROR(INDEX($BA$70:$BA$81, ROWS($CR$4:CR49)-ROWS($AK$70:$AK$81)-ROWS($AO$70:$AO$81)-ROWS($AS$70:$AS$81)-ROWS($AW$70:$AW$81)),IFERROR(INDEX($BE$70:$BE$81, ROWS($CR$4:CR49)-ROWS($AK$70:$AK$81)-ROWS($AO$70:$AO$81)-ROWS($AS$70:$AS$81)-ROWS($AW$70:$AW$81)-ROWS($BA$70:$BA$81)),IFERROR(INDEX($BI$70:$BI$81, ROWS($CR$4:CR49)-ROWS($AK$70:$AK$81)-ROWS($AO$70:$AO$81)-ROWS($AS$70:$AS$81)-ROWS($AW$70:$AW$81)-ROWS($BA$70:$BA$81)-ROWS($BE$70:$BE$81)), "")))))))</f>
        <v>0</v>
      </c>
      <c r="CS51" s="316" t="str">
        <f t="shared" ca="1" si="43"/>
        <v/>
      </c>
      <c r="CT51" s="413" t="str">
        <f t="shared" ca="1" si="44"/>
        <v/>
      </c>
      <c r="CU51" s="412" t="str">
        <f>IF(OR(CV51="",CV51=0),"",MAX(CU$5:CU50)+1)</f>
        <v/>
      </c>
      <c r="CV51" s="316" t="str">
        <f>IFERROR(INDEX($AJ$86:$AJ$97, ROWS($CV$4:CV49)), IFERROR(INDEX($AN$86:$AN$97, ROWS($CV$4:CV49)-ROWS($AJ$86:$AJ$97)), ""))</f>
        <v/>
      </c>
      <c r="CW51" s="316" t="str">
        <f t="shared" si="45"/>
        <v/>
      </c>
      <c r="CX51" s="316" t="str">
        <f>IF(OR(CY51="",CY51=0),"",MAX(CX$5:CX50)+1)</f>
        <v/>
      </c>
      <c r="CY51" s="316" t="str">
        <f>IFERROR(INDEX($AK$86:$AK$97, ROWS($CY$4:CY49)), IFERROR(INDEX($AO$86:$AO$97, ROWS($CY$4:CY49)-ROWS($AK$86:$AK$97)), ""))</f>
        <v/>
      </c>
      <c r="CZ51" s="316" t="str">
        <f t="shared" si="46"/>
        <v/>
      </c>
      <c r="DA51" s="413" t="str">
        <f t="shared" si="47"/>
        <v/>
      </c>
      <c r="DC51" s="438">
        <f ca="1">IF(OR(DD51="",DD51=0),"",MAX(DC$45:DC50)+1)</f>
        <v>5</v>
      </c>
      <c r="DD51" s="434" t="str">
        <f t="shared" ca="1" si="130"/>
        <v>D. Store Card 2</v>
      </c>
      <c r="DE51" s="413">
        <f t="shared" ca="1" si="131"/>
        <v>30</v>
      </c>
      <c r="DF51" s="431" t="str">
        <f ca="1">IF(OR(DG51="",DG51=0),"",MAX(DF$45:DF50)+1)</f>
        <v/>
      </c>
      <c r="DG51" s="412" t="str">
        <f t="shared" ca="1" si="132"/>
        <v/>
      </c>
      <c r="DH51" s="413" t="str">
        <f t="shared" ca="1" si="133"/>
        <v/>
      </c>
      <c r="DI51" s="412" t="str">
        <f t="shared" ca="1" si="134"/>
        <v>Car Payment 1</v>
      </c>
      <c r="DJ51" s="413">
        <f t="shared" ca="1" si="135"/>
        <v>350</v>
      </c>
      <c r="DK51" s="412" t="str">
        <f t="shared" ca="1" si="136"/>
        <v/>
      </c>
      <c r="DL51" s="413" t="str">
        <f t="shared" ca="1" si="137"/>
        <v/>
      </c>
      <c r="DM51" s="292"/>
      <c r="DN51" s="427" t="str">
        <f ca="1">IF(DI61="","",CONCATENATE(DI61," - ",DJ61))</f>
        <v/>
      </c>
      <c r="DO51" s="428" t="str">
        <f ca="1">IF(DI62="","",CONCATENATE(DI62," - ",DJ62))</f>
        <v/>
      </c>
      <c r="DP51" s="428" t="str">
        <f ca="1">IF(DI63="","",CONCATENATE(DI63," - ",DJ63))</f>
        <v/>
      </c>
      <c r="DQ51" s="427" t="str">
        <f ca="1">IF(DK61="","",CONCATENATE(DK61," - ",DL61))</f>
        <v/>
      </c>
      <c r="DR51" s="428" t="str">
        <f ca="1">IF(DK62="","",CONCATENATE(DK62," - ",DL62))</f>
        <v/>
      </c>
      <c r="DS51" s="429" t="str">
        <f ca="1">IF(DK63="","",CONCATENATE(DK63," - ",DL63))</f>
        <v/>
      </c>
    </row>
    <row r="52" spans="16:123" ht="15.75" thickBot="1" x14ac:dyDescent="0.35">
      <c r="P52" s="1177"/>
      <c r="Q52" s="1178"/>
      <c r="R52" s="453"/>
      <c r="S52" s="402"/>
      <c r="T52"/>
      <c r="U52" s="1177"/>
      <c r="V52" s="1178"/>
      <c r="W52" s="453"/>
      <c r="X52" s="402"/>
      <c r="AC52" s="358">
        <f>IF('Data Entry'!H34="","",'Data Entry'!H34)</f>
        <v>25</v>
      </c>
      <c r="AD52" s="356" t="str">
        <f>IF('Data Entry'!G34="","",'Data Entry'!G34)</f>
        <v>Boat Loan</v>
      </c>
      <c r="AE52" s="357">
        <f>IF('Data Entry'!J34="","",'Data Entry'!J34)</f>
        <v>300</v>
      </c>
      <c r="AF52" s="402">
        <f>IF('Data Entry'!I34="","",'Data Entry'!I34)</f>
        <v>22000</v>
      </c>
      <c r="AI52" s="1153">
        <f>IF(A23="","",--TEXT(A23,"dd"))</f>
        <v>20</v>
      </c>
      <c r="AJ52" s="1154"/>
      <c r="AK52" s="1154"/>
      <c r="AL52" s="1155"/>
      <c r="AM52" s="1153">
        <f>IF(C23="","",--TEXT(C23,"dd"))</f>
        <v>21</v>
      </c>
      <c r="AN52" s="1154"/>
      <c r="AO52" s="1154"/>
      <c r="AP52" s="1155"/>
      <c r="AQ52" s="1153">
        <f>IF(E23="","",--TEXT(E23,"dd"))</f>
        <v>22</v>
      </c>
      <c r="AR52" s="1154"/>
      <c r="AS52" s="1154"/>
      <c r="AT52" s="1155"/>
      <c r="AU52" s="1153">
        <f>IF(G23="","",--TEXT(G23,"dd"))</f>
        <v>23</v>
      </c>
      <c r="AV52" s="1154"/>
      <c r="AW52" s="1154"/>
      <c r="AX52" s="1155"/>
      <c r="AY52" s="1153">
        <f>IF(I23="","",--TEXT(I23,"dd"))</f>
        <v>24</v>
      </c>
      <c r="AZ52" s="1154"/>
      <c r="BA52" s="1154"/>
      <c r="BB52" s="1155"/>
      <c r="BC52" s="1153">
        <f>IF(K23="","",--TEXT(K23,"dd"))</f>
        <v>25</v>
      </c>
      <c r="BD52" s="1154"/>
      <c r="BE52" s="1154"/>
      <c r="BF52" s="1155"/>
      <c r="BG52" s="1153">
        <f>IF(M23="","",--TEXT(M23,"dd"))</f>
        <v>26</v>
      </c>
      <c r="BH52" s="1154"/>
      <c r="BI52" s="1154"/>
      <c r="BJ52" s="1155"/>
      <c r="BL52" s="412" t="str">
        <f ca="1">IF(OR(BM52="",BM52=0),"",MAX(BL$5:BL51)+1)</f>
        <v/>
      </c>
      <c r="BM52" s="316" t="str">
        <f ca="1">IFERROR(INDEX($AJ$6:$AJ$17, ROWS(BM$4:$BM50)), IFERROR(INDEX($AN$6:$AN$17, ROWS(BM$4:$BM50)-ROWS($AJ$6:$AJ$17)), IFERROR(INDEX($AR$6:$AR$17, ROWS(BM$4:$BM50)-ROWS($AJ$6:$AJ$17)-ROWS($AN$6:$AN$17)),IFERROR(INDEX($AV$6:$AV$17, ROWS(BM$4:$BM50)-ROWS($AJ$6:$AJ$17)-ROWS($AN$6:$AN$17)-ROWS($AR$6:$AR$17)),IFERROR(INDEX($AZ$6:$AZ$17, ROWS(BM$4:$BM50)-ROWS($AJ$6:$AJ$17)-ROWS($AN$6:$AN$17)-ROWS($AR$6:$AR$17)-ROWS($AV$6:$AV$17)),IFERROR(INDEX($BD$6:$BD$17, ROWS(BM$4:$BM50)-ROWS($AJ$6:$AJ$17)-ROWS($AN$6:$AN$17)-ROWS($AR$6:$AR$17)-ROWS($AV$6:$AV$17)-ROWS($AZ$6:$AZ$17)),IFERROR(INDEX($BH$6:$BH$17, ROWS(BM$4:$BM50)-ROWS($AJ$6:$AJ$17)-ROWS($AN$6:$AN$17)-ROWS($AR$6:$AR$17)-ROWS($AV$6:$AV$17)-ROWS($AZ$6:$AZ$17)-ROWS($BD$6:$BD$17)), "")))))))</f>
        <v/>
      </c>
      <c r="BN52" s="316" t="str">
        <f t="shared" ca="1" si="30"/>
        <v/>
      </c>
      <c r="BO52" s="316" t="str">
        <f ca="1">IF(OR(BP52="",BP52=0),"",MAX(BO$5:BO51)+1)</f>
        <v/>
      </c>
      <c r="BP52" s="316" t="str">
        <f ca="1">IFERROR(INDEX($AK$6:$AK$17, ROWS($BP$4:BP50)), IFERROR(INDEX($AO$6:$AO$17, ROWS($BP$4:BP50)-ROWS($AK$6:$AK$17)), IFERROR(INDEX($AS$6:$AS$17, ROWS($BP$4:BP50)-ROWS($AK$6:$AK$17)-ROWS($AO$6:$AO$17)),IFERROR(INDEX($AW$6:$AW$17, ROWS($BP$4:BP50)-ROWS($AK$6:$AK$17)-ROWS($AO$6:$AO$17)-ROWS($AS$6:$AS$17)),IFERROR(INDEX($BA$6:$BA$17, ROWS($BP$4:BP50)-ROWS($AK$6:$AK$17)-ROWS($AO$6:$AO$17)-ROWS($AS$6:$AS$17)-ROWS($AW$6:$AW$17)),IFERROR(INDEX($BE$6:$BE$17, ROWS($BP$4:BP50)-ROWS($AK$6:$AK$17)-ROWS($AO$6:$AO$17)-ROWS($AS$6:$AS$17)-ROWS($AW$6:$AW$17)-ROWS($BA$6:$BA$17)),IFERROR(INDEX($BI$6:$BI$17, ROWS($BP$4:BP50)-ROWS($AK$6:$AK$17)-ROWS($AO$6:$AO$17)-ROWS($AS$6:$AS$17)-ROWS($AW$6:$AW$17)-ROWS($BA$6:$BA$17)-ROWS($BE$6:$BE$17)), "")))))))</f>
        <v/>
      </c>
      <c r="BQ52" s="316" t="str">
        <f t="shared" ca="1" si="31"/>
        <v/>
      </c>
      <c r="BR52" s="413" t="str">
        <f t="shared" ca="1" si="32"/>
        <v/>
      </c>
      <c r="BS52" s="412" t="str">
        <f ca="1">IF(OR(BT52="",BT52=0),"",MAX(BS$5:BS51)+1)</f>
        <v/>
      </c>
      <c r="BT52" s="316" t="str">
        <f ca="1">IFERROR(INDEX($AJ$22:$AJ$33, ROWS($BT$4:BT50)), IFERROR(INDEX($AN$22:$AN$33, ROWS($BT$4:BT50)-ROWS($AJ$22:$AJ$33)), IFERROR(INDEX($AR$22:$AR$33, ROWS($BT$4:BT50)-ROWS($AJ$22:$AJ$33)-ROWS($AN$22:$AN$33)),IFERROR(INDEX($AV$22:$AV$33, ROWS($BT$4:BT50)-ROWS($AJ$22:$AJ$33)-ROWS($AN$22:$AN$33)-ROWS($AR$22:$AR$33)),IFERROR(INDEX($AZ$22:$AZ$33, ROWS($BT$4:BT50)-ROWS($AJ$22:$AJ$33)-ROWS($AN$22:$AN$33)-ROWS($AR$22:$AR$33)-ROWS($AV$22:$AV$33)),IFERROR(INDEX($BD$22:$BD$33, ROWS($BT$4:BT50)-ROWS($AJ$22:$AJ$33)-ROWS($AN$22:$AN$33)-ROWS($AR$22:$AR$33)-ROWS($AV$22:$AV$33)-ROWS($AZ$22:$AZ$33)),IFERROR(INDEX($BH$22:$BH$33, ROWS($BT$4:BT50)-ROWS($AJ$22:$AJ$33)-ROWS($AN$22:$AN$33)-ROWS($AR$22:$AR$33)-ROWS($AV$22:$AV$33)-ROWS($AZ$22:$AZ$33)-ROWS($BD$22:$BD$33)), "")))))))</f>
        <v/>
      </c>
      <c r="BU52" s="316" t="str">
        <f t="shared" ca="1" si="33"/>
        <v/>
      </c>
      <c r="BV52" s="316" t="str">
        <f ca="1">IF(OR(BW52="",BW52=0),"",MAX(BV$5:BV51)+1)</f>
        <v/>
      </c>
      <c r="BW52" s="316" t="str">
        <f ca="1">IFERROR(INDEX($AK$22:$AK$33, ROWS($BW$4:BW50)), IFERROR(INDEX($AO$22:$AO$33, ROWS($BW$4:BW50)-ROWS($AK$22:$AK$33)), IFERROR(INDEX($AS$22:$AS$33, ROWS($BW$4:BW50)-ROWS($AK$22:$AK$33)-ROWS($AO$22:$AO$33)),IFERROR(INDEX($AW$22:$AW$33, ROWS($BW$4:BW50)-ROWS($AK$22:$AK$33)-ROWS($AO$22:$AO$33)-ROWS($AS$22:$AS$33)),IFERROR(INDEX($BA$22:$BA$33, ROWS($BW$4:BW50)-ROWS($AK$22:$AK$33)-ROWS($AO$22:$AO$33)-ROWS($AS$22:$AS$33)-ROWS($AW$22:$AW$33)),IFERROR(INDEX($BE$22:$BE$33, ROWS($BW$4:BW50)-ROWS($AK$22:$AK$33)-ROWS($AO$22:$AO$33)-ROWS($AS$22:$AS$33)-ROWS($AW$22:$AW$33)-ROWS($BA$22:$BA$33)),IFERROR(INDEX($BI$22:$BI$33, ROWS($BW$4:BW50)-ROWS($AK$22:$AK$33)-ROWS($AO$22:$AO$33)-ROWS($AS$22:$AS$33)-ROWS($AW$22:$AW$33)-ROWS($BA$22:$BA$33)-ROWS($BE$22:$BE$33)), "")))))))</f>
        <v/>
      </c>
      <c r="BX52" s="316" t="str">
        <f t="shared" ca="1" si="34"/>
        <v/>
      </c>
      <c r="BY52" s="413" t="str">
        <f t="shared" ca="1" si="35"/>
        <v/>
      </c>
      <c r="BZ52" s="412" t="str">
        <f ca="1">IF(OR(CA52="",CA52=0),"",MAX(BZ$5:BZ51)+1)</f>
        <v/>
      </c>
      <c r="CA52" s="316" t="str">
        <f ca="1">IFERROR(INDEX($AJ$38:$AJ$49, ROWS($CA$4:CA50)), IFERROR(INDEX($AN$38:$AN$49, ROWS($CA$4:CA50)-ROWS($AJ$38:$AJ$49)), IFERROR(INDEX($AR$38:$AR$49, ROWS($CA$4:CA50)-ROWS($AJ$38:$AJ$49)-ROWS($AN$38:$AN$49)),IFERROR(INDEX($AV$38:$AV$49, ROWS($CA$4:CA50)-ROWS($AJ$38:$AJ$49)-ROWS($AN$38:$AN$49)-ROWS($AR$38:$AR$49)),IFERROR(INDEX($AZ$38:$AZ$49, ROWS($CA$4:CA50)-ROWS($AJ$38:$AJ$49)-ROWS($AN$38:$AN$49)-ROWS($AR$38:$AR$49)-ROWS($AV$38:$AV$49)),IFERROR(INDEX($BD$38:$BD$49, ROWS($CA$4:CA50)-ROWS($AJ$38:$AJ$49)-ROWS($AN$38:$AN$49)-ROWS($AR$38:$AR$49)-ROWS($AV$38:$AV$49)-ROWS($AZ$38:$AZ$49)),IFERROR(INDEX($BH$38:$BH$49, ROWS($CA$4:CA50)-ROWS($AJ$38:$AJ$49)-ROWS($AN$38:$AN$49)-ROWS($AR$38:$AR$49)-ROWS($AV$38:$AV$49)-ROWS($AZ$38:$AZ$49)-ROWS($BD$38:$BD$49)), "")))))))</f>
        <v/>
      </c>
      <c r="CB52" s="316" t="str">
        <f t="shared" ca="1" si="36"/>
        <v/>
      </c>
      <c r="CC52" s="316" t="str">
        <f ca="1">IF(OR(CD52="",CD52=0),"",MAX(CC$5:CC51)+1)</f>
        <v/>
      </c>
      <c r="CD52" s="316" t="str">
        <f ca="1">IFERROR(INDEX($AK$38:$AK$49, ROWS($CD$4:CD50)), IFERROR(INDEX($AO$38:$AO$49, ROWS($CD$4:CD50)-ROWS($AK$38:$AK$49)), IFERROR(INDEX($AS$38:$AS$49, ROWS($CD$4:CD50)-ROWS($AK$38:$AK$49)-ROWS($AO$38:$AO$49)),IFERROR(INDEX($AW$38:$AW$49, ROWS($CD$4:CD50)-ROWS($AK$38:$AK$49)-ROWS($AO$38:$AO$49)-ROWS($AS$38:$AS$49)),IFERROR(INDEX($BA$38:$BA$49, ROWS($CD$4:CD50)-ROWS($AK$38:$AK$49)-ROWS($AO$38:$AO$49)-ROWS($AS$38:$AS$49)-ROWS($AW$38:$AW$49)),IFERROR(INDEX($BE$38:$BE$49, ROWS($CD$4:CD50)-ROWS($AK$38:$AK$49)-ROWS($AO$38:$AO$49)-ROWS($AS$38:$AS$49)-ROWS($AW$38:$AW$49)-ROWS($BA$38:$BA$49)),IFERROR(INDEX($BI$38:$BI$49, ROWS($CD$4:CD50)-ROWS($AK$38:$AK$49)-ROWS($AO$38:$AO$49)-ROWS($AS$38:$AS$49)-ROWS($AW$38:$AW$49)-ROWS($BA$38:$BA$49)-ROWS($BE$38:$BE$49)), "")))))))</f>
        <v/>
      </c>
      <c r="CE52" s="316" t="str">
        <f t="shared" ca="1" si="37"/>
        <v/>
      </c>
      <c r="CF52" s="413" t="str">
        <f t="shared" ca="1" si="38"/>
        <v/>
      </c>
      <c r="CG52" s="412" t="str">
        <f ca="1">IF(OR(CH52="",CH52=0),"",MAX(CG$5:CG51)+1)</f>
        <v/>
      </c>
      <c r="CH52" s="316" t="str">
        <f ca="1">IFERROR(INDEX($AJ$54:$AJ$65, ROWS($CH$4:CH50)), IFERROR(INDEX($AN$54:$AN$65, ROWS($CH$4:CH50)-ROWS($AJ$54:$AJ$65)), IFERROR(INDEX($AR$54:$AR$65, ROWS($CH$4:CH50)-ROWS($AJ$54:$AJ$65)-ROWS($AN$54:$AN$65)),IFERROR(INDEX($AV$54:$AV$65, ROWS($CH$4:CH50)-ROWS($AJ$54:$AJ$65)-ROWS($AN$54:$AN$65)-ROWS($AR$54:$AR$65)),IFERROR(INDEX($AZ$54:$AZ$65, ROWS($CH$4:CH50)-ROWS($AJ$54:$AJ$65)-ROWS($AN$54:$AN$65)-ROWS($AR$54:$AR$65)-ROWS($AV$54:$AV$65)),IFERROR(INDEX($BD$54:$BD$65, ROWS($CH$4:CH50)-ROWS($AJ$54:$AJ$65)-ROWS($AN$54:$AN$65)-ROWS($AR$54:$AR$65)-ROWS($AV$54:$AV$65)-ROWS($AZ$54:$AZ$65)),IFERROR(INDEX($BH$54:$BH$65, ROWS($CH$4:CH50)-ROWS($AJ$54:$AJ$65)-ROWS($AN$54:$AN$65)-ROWS($AR$54:$AR$65)-ROWS($AV$54:$AV$65)-ROWS($AZ$54:$AZ$65)-ROWS($BD$54:$BD$65)), "")))))))</f>
        <v/>
      </c>
      <c r="CI52" s="316" t="str">
        <f t="shared" ca="1" si="39"/>
        <v/>
      </c>
      <c r="CJ52" s="316" t="str">
        <f ca="1">IF(OR(CK52="",CK52=0),"",MAX(CJ$5:CJ51)+1)</f>
        <v/>
      </c>
      <c r="CK52" s="316" t="str">
        <f ca="1">IFERROR(INDEX($AK$54:$AK$65, ROWS($CK$4:CK50)), IFERROR(INDEX($AO$54:$AO$65, ROWS($CK$4:CK50)-ROWS($AK$54:$AK$65)), IFERROR(INDEX($AS$54:$AS$65, ROWS($CK$4:CK50)-ROWS($AK$54:$AK$65)-ROWS($AO$54:$AO$65)),IFERROR(INDEX($AW$54:$AW$65, ROWS($CK$4:CK50)-ROWS($AK$54:$AK$65)-ROWS($AO$54:$AO$65)-ROWS($AS$54:$AS$65)),IFERROR(INDEX($BA$54:$BA$65, ROWS($CK$4:CK50)-ROWS($AK$54:$AK$65)-ROWS($AO$54:$AO$65)-ROWS($AS$54:$AS$65)-ROWS($AW$54:$AW$65)),IFERROR(INDEX($BE$54:$BE$65, ROWS($CK$4:CK50)-ROWS($AK$54:$AK$65)-ROWS($AO$54:$AO$65)-ROWS($AS$54:$AS$65)-ROWS($AW$54:$AW$65)-ROWS($BA$54:$BA$65)),IFERROR(INDEX($BI$54:$BI$65, ROWS($CK$4:CK50)-ROWS($AK$54:$AK$65)-ROWS($AO$54:$AO$65)-ROWS($AS$54:$AS$65)-ROWS($AW$54:$AW$65)-ROWS($BA$54:$BA$65)-ROWS($BE$54:$BE$65)), "")))))))</f>
        <v/>
      </c>
      <c r="CL52" s="316" t="str">
        <f t="shared" ca="1" si="40"/>
        <v/>
      </c>
      <c r="CM52" s="413" t="str">
        <f t="shared" ca="1" si="41"/>
        <v/>
      </c>
      <c r="CN52" s="412" t="str">
        <f>IF(OR(CO52="",CO52=0),"",MAX(CN$5:CN51)+1)</f>
        <v/>
      </c>
      <c r="CO52" s="316">
        <f>IFERROR(INDEX($AJ$70:$AJ$81, ROWS($CO$4:CO50)), IFERROR(INDEX($AN$70:$AN$81, ROWS($CO$4:CO50)-ROWS($AJ$70:$AJ$81)), IFERROR(INDEX($AR$70:$AR$81, ROWS($CO$4:CO50)-ROWS($AJ$70:$AJ$81)-ROWS($AN$70:$AN$81)),IFERROR(INDEX($AV$70:$AV$81, ROWS($CO$4:CO50)-ROWS($AJ$70:$AJ$81)-ROWS($AN$70:$AN$81)-ROWS($AR$70:$AR$81)),IFERROR(INDEX($AZ$70:$AZ$81, ROWS($CO$4:CO50)-ROWS($AJ$70:$AJ$81)-ROWS($AN$70:$AN$81)-ROWS($AR$70:$AR$81)-ROWS($AV$70:$AV$81)),IFERROR(INDEX($BD$70:$BD$81, ROWS($CO$4:CO50)-ROWS($AJ$70:$AJ$81)-ROWS($AN$70:$AN$81)-ROWS($AR$70:$AR$81)-ROWS($AV$70:$AV$81)-ROWS($AZ$70:$AZ$81)),IFERROR(INDEX($BH$70:$BH$81, ROWS($CO$4:CO50)-ROWS($AJ$70:$AJ$81)-ROWS($AN$70:$AN$81)-ROWS($AR$70:$AR$81)-ROWS($AV$70:$AV$81)-ROWS($AZ$70:$AZ$81)-ROWS($BD$70:$BD$81)), "")))))))</f>
        <v>0</v>
      </c>
      <c r="CP52" s="316" t="str">
        <f t="shared" ca="1" si="42"/>
        <v/>
      </c>
      <c r="CQ52" s="316" t="str">
        <f>IF(OR(CR52="",CR52=0),"",MAX(CQ$5:CQ51)+1)</f>
        <v/>
      </c>
      <c r="CR52" s="316">
        <f>IFERROR(INDEX($AK$70:$AK$81, ROWS($CR$4:CR50)), IFERROR(INDEX($AO$70:$AO$81, ROWS($CR$4:CR50)-ROWS($AK$70:$AK$81)), IFERROR(INDEX($AS$70:$AS$81, ROWS($CR$4:CR50)-ROWS($AK$70:$AK$81)-ROWS($AO$70:$AO$81)),IFERROR(INDEX($AW$70:$AW$81, ROWS($CR$4:CR50)-ROWS($AK$70:$AK$81)-ROWS($AO$70:$AO$81)-ROWS($AS$70:$AS$81)),IFERROR(INDEX($BA$70:$BA$81, ROWS($CR$4:CR50)-ROWS($AK$70:$AK$81)-ROWS($AO$70:$AO$81)-ROWS($AS$70:$AS$81)-ROWS($AW$70:$AW$81)),IFERROR(INDEX($BE$70:$BE$81, ROWS($CR$4:CR50)-ROWS($AK$70:$AK$81)-ROWS($AO$70:$AO$81)-ROWS($AS$70:$AS$81)-ROWS($AW$70:$AW$81)-ROWS($BA$70:$BA$81)),IFERROR(INDEX($BI$70:$BI$81, ROWS($CR$4:CR50)-ROWS($AK$70:$AK$81)-ROWS($AO$70:$AO$81)-ROWS($AS$70:$AS$81)-ROWS($AW$70:$AW$81)-ROWS($BA$70:$BA$81)-ROWS($BE$70:$BE$81)), "")))))))</f>
        <v>0</v>
      </c>
      <c r="CS52" s="316" t="str">
        <f t="shared" ca="1" si="43"/>
        <v/>
      </c>
      <c r="CT52" s="413" t="str">
        <f t="shared" ca="1" si="44"/>
        <v/>
      </c>
      <c r="CU52" s="412" t="str">
        <f>IF(OR(CV52="",CV52=0),"",MAX(CU$5:CU51)+1)</f>
        <v/>
      </c>
      <c r="CV52" s="316" t="str">
        <f>IFERROR(INDEX($AJ$86:$AJ$97, ROWS($CV$4:CV50)), IFERROR(INDEX($AN$86:$AN$97, ROWS($CV$4:CV50)-ROWS($AJ$86:$AJ$97)), ""))</f>
        <v/>
      </c>
      <c r="CW52" s="316" t="str">
        <f t="shared" si="45"/>
        <v/>
      </c>
      <c r="CX52" s="316" t="str">
        <f>IF(OR(CY52="",CY52=0),"",MAX(CX$5:CX51)+1)</f>
        <v/>
      </c>
      <c r="CY52" s="316" t="str">
        <f>IFERROR(INDEX($AK$86:$AK$97, ROWS($CY$4:CY50)), IFERROR(INDEX($AO$86:$AO$97, ROWS($CY$4:CY50)-ROWS($AK$86:$AK$97)), ""))</f>
        <v/>
      </c>
      <c r="CZ52" s="316" t="str">
        <f t="shared" si="46"/>
        <v/>
      </c>
      <c r="DA52" s="413" t="str">
        <f t="shared" si="47"/>
        <v/>
      </c>
      <c r="DC52" s="438">
        <f ca="1">IF(OR(DD52="",DD52=0),"",MAX(DC$45:DC51)+1)</f>
        <v>6</v>
      </c>
      <c r="DD52" s="434" t="str">
        <f t="shared" ca="1" si="130"/>
        <v>Car Payment 1</v>
      </c>
      <c r="DE52" s="413">
        <f t="shared" ca="1" si="131"/>
        <v>350</v>
      </c>
      <c r="DF52" s="431" t="str">
        <f ca="1">IF(OR(DG52="",DG52=0),"",MAX(DF$45:DF51)+1)</f>
        <v/>
      </c>
      <c r="DG52" s="412" t="str">
        <f t="shared" ca="1" si="132"/>
        <v/>
      </c>
      <c r="DH52" s="413" t="str">
        <f t="shared" ca="1" si="133"/>
        <v/>
      </c>
      <c r="DI52" s="412" t="str">
        <f t="shared" ca="1" si="134"/>
        <v>Car Payment 2</v>
      </c>
      <c r="DJ52" s="413">
        <f t="shared" ca="1" si="135"/>
        <v>200</v>
      </c>
      <c r="DK52" s="412" t="str">
        <f t="shared" ca="1" si="136"/>
        <v/>
      </c>
      <c r="DL52" s="413" t="str">
        <f t="shared" ca="1" si="137"/>
        <v/>
      </c>
      <c r="DM52" s="292"/>
      <c r="DN52" s="1192" t="s">
        <v>505</v>
      </c>
      <c r="DO52" s="1193"/>
      <c r="DP52" s="443">
        <f ca="1">IF(DJ46="","",SUM(DJ46:DJ63))</f>
        <v>1264.95</v>
      </c>
      <c r="DQ52" s="1192" t="s">
        <v>506</v>
      </c>
      <c r="DR52" s="1193"/>
      <c r="DS52" s="444">
        <f ca="1">IF(DL46="","",SUM(DL46:DL63))</f>
        <v>2150</v>
      </c>
    </row>
    <row r="53" spans="16:123" ht="15.75" thickBot="1" x14ac:dyDescent="0.35">
      <c r="P53" s="1177"/>
      <c r="Q53" s="1178"/>
      <c r="R53" s="453"/>
      <c r="S53" s="402"/>
      <c r="T53"/>
      <c r="U53" s="1177"/>
      <c r="V53" s="1178"/>
      <c r="W53" s="453"/>
      <c r="X53" s="402"/>
      <c r="AC53" s="358" t="str">
        <f>IF('Data Entry'!H35="","",'Data Entry'!H35)</f>
        <v/>
      </c>
      <c r="AD53" s="356" t="str">
        <f>IF('Data Entry'!G35="","",'Data Entry'!G35)</f>
        <v/>
      </c>
      <c r="AE53" s="357" t="str">
        <f>IF('Data Entry'!J35="","",'Data Entry'!J35)</f>
        <v/>
      </c>
      <c r="AF53" s="402" t="str">
        <f>IF('Data Entry'!I35="","",'Data Entry'!I35)</f>
        <v/>
      </c>
      <c r="AI53" s="312"/>
      <c r="AJ53" s="313" t="s">
        <v>483</v>
      </c>
      <c r="AK53" s="313" t="s">
        <v>13</v>
      </c>
      <c r="AL53" s="314" t="s">
        <v>11</v>
      </c>
      <c r="AM53" s="312"/>
      <c r="AN53" s="313" t="s">
        <v>483</v>
      </c>
      <c r="AO53" s="313" t="s">
        <v>13</v>
      </c>
      <c r="AP53" s="314" t="s">
        <v>11</v>
      </c>
      <c r="AQ53" s="312"/>
      <c r="AR53" s="313" t="s">
        <v>483</v>
      </c>
      <c r="AS53" s="313" t="s">
        <v>13</v>
      </c>
      <c r="AT53" s="314" t="s">
        <v>11</v>
      </c>
      <c r="AU53" s="312"/>
      <c r="AV53" s="313" t="s">
        <v>483</v>
      </c>
      <c r="AW53" s="313" t="s">
        <v>13</v>
      </c>
      <c r="AX53" s="314" t="s">
        <v>11</v>
      </c>
      <c r="AY53" s="312"/>
      <c r="AZ53" s="313" t="s">
        <v>483</v>
      </c>
      <c r="BA53" s="313" t="s">
        <v>13</v>
      </c>
      <c r="BB53" s="314" t="s">
        <v>11</v>
      </c>
      <c r="BC53" s="312"/>
      <c r="BD53" s="313" t="s">
        <v>483</v>
      </c>
      <c r="BE53" s="313" t="s">
        <v>13</v>
      </c>
      <c r="BF53" s="314" t="s">
        <v>11</v>
      </c>
      <c r="BG53" s="312"/>
      <c r="BH53" s="313" t="s">
        <v>483</v>
      </c>
      <c r="BI53" s="313" t="s">
        <v>13</v>
      </c>
      <c r="BJ53" s="314" t="s">
        <v>11</v>
      </c>
      <c r="BL53" s="412" t="str">
        <f ca="1">IF(OR(BM53="",BM53=0),"",MAX(BL$5:BL52)+1)</f>
        <v/>
      </c>
      <c r="BM53" s="316" t="str">
        <f ca="1">IFERROR(INDEX($AJ$6:$AJ$17, ROWS(BM$4:$BM51)), IFERROR(INDEX($AN$6:$AN$17, ROWS(BM$4:$BM51)-ROWS($AJ$6:$AJ$17)), IFERROR(INDEX($AR$6:$AR$17, ROWS(BM$4:$BM51)-ROWS($AJ$6:$AJ$17)-ROWS($AN$6:$AN$17)),IFERROR(INDEX($AV$6:$AV$17, ROWS(BM$4:$BM51)-ROWS($AJ$6:$AJ$17)-ROWS($AN$6:$AN$17)-ROWS($AR$6:$AR$17)),IFERROR(INDEX($AZ$6:$AZ$17, ROWS(BM$4:$BM51)-ROWS($AJ$6:$AJ$17)-ROWS($AN$6:$AN$17)-ROWS($AR$6:$AR$17)-ROWS($AV$6:$AV$17)),IFERROR(INDEX($BD$6:$BD$17, ROWS(BM$4:$BM51)-ROWS($AJ$6:$AJ$17)-ROWS($AN$6:$AN$17)-ROWS($AR$6:$AR$17)-ROWS($AV$6:$AV$17)-ROWS($AZ$6:$AZ$17)),IFERROR(INDEX($BH$6:$BH$17, ROWS(BM$4:$BM51)-ROWS($AJ$6:$AJ$17)-ROWS($AN$6:$AN$17)-ROWS($AR$6:$AR$17)-ROWS($AV$6:$AV$17)-ROWS($AZ$6:$AZ$17)-ROWS($BD$6:$BD$17)), "")))))))</f>
        <v/>
      </c>
      <c r="BN53" s="316" t="str">
        <f t="shared" ca="1" si="30"/>
        <v/>
      </c>
      <c r="BO53" s="316" t="str">
        <f ca="1">IF(OR(BP53="",BP53=0),"",MAX(BO$5:BO52)+1)</f>
        <v/>
      </c>
      <c r="BP53" s="316" t="str">
        <f ca="1">IFERROR(INDEX($AK$6:$AK$17, ROWS($BP$4:BP51)), IFERROR(INDEX($AO$6:$AO$17, ROWS($BP$4:BP51)-ROWS($AK$6:$AK$17)), IFERROR(INDEX($AS$6:$AS$17, ROWS($BP$4:BP51)-ROWS($AK$6:$AK$17)-ROWS($AO$6:$AO$17)),IFERROR(INDEX($AW$6:$AW$17, ROWS($BP$4:BP51)-ROWS($AK$6:$AK$17)-ROWS($AO$6:$AO$17)-ROWS($AS$6:$AS$17)),IFERROR(INDEX($BA$6:$BA$17, ROWS($BP$4:BP51)-ROWS($AK$6:$AK$17)-ROWS($AO$6:$AO$17)-ROWS($AS$6:$AS$17)-ROWS($AW$6:$AW$17)),IFERROR(INDEX($BE$6:$BE$17, ROWS($BP$4:BP51)-ROWS($AK$6:$AK$17)-ROWS($AO$6:$AO$17)-ROWS($AS$6:$AS$17)-ROWS($AW$6:$AW$17)-ROWS($BA$6:$BA$17)),IFERROR(INDEX($BI$6:$BI$17, ROWS($BP$4:BP51)-ROWS($AK$6:$AK$17)-ROWS($AO$6:$AO$17)-ROWS($AS$6:$AS$17)-ROWS($AW$6:$AW$17)-ROWS($BA$6:$BA$17)-ROWS($BE$6:$BE$17)), "")))))))</f>
        <v/>
      </c>
      <c r="BQ53" s="316" t="str">
        <f t="shared" ca="1" si="31"/>
        <v/>
      </c>
      <c r="BR53" s="413" t="str">
        <f t="shared" ca="1" si="32"/>
        <v/>
      </c>
      <c r="BS53" s="412" t="str">
        <f ca="1">IF(OR(BT53="",BT53=0),"",MAX(BS$5:BS52)+1)</f>
        <v/>
      </c>
      <c r="BT53" s="316" t="str">
        <f ca="1">IFERROR(INDEX($AJ$22:$AJ$33, ROWS($BT$4:BT51)), IFERROR(INDEX($AN$22:$AN$33, ROWS($BT$4:BT51)-ROWS($AJ$22:$AJ$33)), IFERROR(INDEX($AR$22:$AR$33, ROWS($BT$4:BT51)-ROWS($AJ$22:$AJ$33)-ROWS($AN$22:$AN$33)),IFERROR(INDEX($AV$22:$AV$33, ROWS($BT$4:BT51)-ROWS($AJ$22:$AJ$33)-ROWS($AN$22:$AN$33)-ROWS($AR$22:$AR$33)),IFERROR(INDEX($AZ$22:$AZ$33, ROWS($BT$4:BT51)-ROWS($AJ$22:$AJ$33)-ROWS($AN$22:$AN$33)-ROWS($AR$22:$AR$33)-ROWS($AV$22:$AV$33)),IFERROR(INDEX($BD$22:$BD$33, ROWS($BT$4:BT51)-ROWS($AJ$22:$AJ$33)-ROWS($AN$22:$AN$33)-ROWS($AR$22:$AR$33)-ROWS($AV$22:$AV$33)-ROWS($AZ$22:$AZ$33)),IFERROR(INDEX($BH$22:$BH$33, ROWS($BT$4:BT51)-ROWS($AJ$22:$AJ$33)-ROWS($AN$22:$AN$33)-ROWS($AR$22:$AR$33)-ROWS($AV$22:$AV$33)-ROWS($AZ$22:$AZ$33)-ROWS($BD$22:$BD$33)), "")))))))</f>
        <v/>
      </c>
      <c r="BU53" s="316" t="str">
        <f t="shared" ca="1" si="33"/>
        <v/>
      </c>
      <c r="BV53" s="316" t="str">
        <f ca="1">IF(OR(BW53="",BW53=0),"",MAX(BV$5:BV52)+1)</f>
        <v/>
      </c>
      <c r="BW53" s="316" t="str">
        <f ca="1">IFERROR(INDEX($AK$22:$AK$33, ROWS($BW$4:BW51)), IFERROR(INDEX($AO$22:$AO$33, ROWS($BW$4:BW51)-ROWS($AK$22:$AK$33)), IFERROR(INDEX($AS$22:$AS$33, ROWS($BW$4:BW51)-ROWS($AK$22:$AK$33)-ROWS($AO$22:$AO$33)),IFERROR(INDEX($AW$22:$AW$33, ROWS($BW$4:BW51)-ROWS($AK$22:$AK$33)-ROWS($AO$22:$AO$33)-ROWS($AS$22:$AS$33)),IFERROR(INDEX($BA$22:$BA$33, ROWS($BW$4:BW51)-ROWS($AK$22:$AK$33)-ROWS($AO$22:$AO$33)-ROWS($AS$22:$AS$33)-ROWS($AW$22:$AW$33)),IFERROR(INDEX($BE$22:$BE$33, ROWS($BW$4:BW51)-ROWS($AK$22:$AK$33)-ROWS($AO$22:$AO$33)-ROWS($AS$22:$AS$33)-ROWS($AW$22:$AW$33)-ROWS($BA$22:$BA$33)),IFERROR(INDEX($BI$22:$BI$33, ROWS($BW$4:BW51)-ROWS($AK$22:$AK$33)-ROWS($AO$22:$AO$33)-ROWS($AS$22:$AS$33)-ROWS($AW$22:$AW$33)-ROWS($BA$22:$BA$33)-ROWS($BE$22:$BE$33)), "")))))))</f>
        <v/>
      </c>
      <c r="BX53" s="316" t="str">
        <f t="shared" ca="1" si="34"/>
        <v/>
      </c>
      <c r="BY53" s="413" t="str">
        <f t="shared" ca="1" si="35"/>
        <v/>
      </c>
      <c r="BZ53" s="412" t="str">
        <f ca="1">IF(OR(CA53="",CA53=0),"",MAX(BZ$5:BZ52)+1)</f>
        <v/>
      </c>
      <c r="CA53" s="316" t="str">
        <f ca="1">IFERROR(INDEX($AJ$38:$AJ$49, ROWS($CA$4:CA51)), IFERROR(INDEX($AN$38:$AN$49, ROWS($CA$4:CA51)-ROWS($AJ$38:$AJ$49)), IFERROR(INDEX($AR$38:$AR$49, ROWS($CA$4:CA51)-ROWS($AJ$38:$AJ$49)-ROWS($AN$38:$AN$49)),IFERROR(INDEX($AV$38:$AV$49, ROWS($CA$4:CA51)-ROWS($AJ$38:$AJ$49)-ROWS($AN$38:$AN$49)-ROWS($AR$38:$AR$49)),IFERROR(INDEX($AZ$38:$AZ$49, ROWS($CA$4:CA51)-ROWS($AJ$38:$AJ$49)-ROWS($AN$38:$AN$49)-ROWS($AR$38:$AR$49)-ROWS($AV$38:$AV$49)),IFERROR(INDEX($BD$38:$BD$49, ROWS($CA$4:CA51)-ROWS($AJ$38:$AJ$49)-ROWS($AN$38:$AN$49)-ROWS($AR$38:$AR$49)-ROWS($AV$38:$AV$49)-ROWS($AZ$38:$AZ$49)),IFERROR(INDEX($BH$38:$BH$49, ROWS($CA$4:CA51)-ROWS($AJ$38:$AJ$49)-ROWS($AN$38:$AN$49)-ROWS($AR$38:$AR$49)-ROWS($AV$38:$AV$49)-ROWS($AZ$38:$AZ$49)-ROWS($BD$38:$BD$49)), "")))))))</f>
        <v/>
      </c>
      <c r="CB53" s="316" t="str">
        <f t="shared" ca="1" si="36"/>
        <v/>
      </c>
      <c r="CC53" s="316" t="str">
        <f ca="1">IF(OR(CD53="",CD53=0),"",MAX(CC$5:CC52)+1)</f>
        <v/>
      </c>
      <c r="CD53" s="316" t="str">
        <f ca="1">IFERROR(INDEX($AK$38:$AK$49, ROWS($CD$4:CD51)), IFERROR(INDEX($AO$38:$AO$49, ROWS($CD$4:CD51)-ROWS($AK$38:$AK$49)), IFERROR(INDEX($AS$38:$AS$49, ROWS($CD$4:CD51)-ROWS($AK$38:$AK$49)-ROWS($AO$38:$AO$49)),IFERROR(INDEX($AW$38:$AW$49, ROWS($CD$4:CD51)-ROWS($AK$38:$AK$49)-ROWS($AO$38:$AO$49)-ROWS($AS$38:$AS$49)),IFERROR(INDEX($BA$38:$BA$49, ROWS($CD$4:CD51)-ROWS($AK$38:$AK$49)-ROWS($AO$38:$AO$49)-ROWS($AS$38:$AS$49)-ROWS($AW$38:$AW$49)),IFERROR(INDEX($BE$38:$BE$49, ROWS($CD$4:CD51)-ROWS($AK$38:$AK$49)-ROWS($AO$38:$AO$49)-ROWS($AS$38:$AS$49)-ROWS($AW$38:$AW$49)-ROWS($BA$38:$BA$49)),IFERROR(INDEX($BI$38:$BI$49, ROWS($CD$4:CD51)-ROWS($AK$38:$AK$49)-ROWS($AO$38:$AO$49)-ROWS($AS$38:$AS$49)-ROWS($AW$38:$AW$49)-ROWS($BA$38:$BA$49)-ROWS($BE$38:$BE$49)), "")))))))</f>
        <v/>
      </c>
      <c r="CE53" s="316" t="str">
        <f t="shared" ca="1" si="37"/>
        <v/>
      </c>
      <c r="CF53" s="413" t="str">
        <f t="shared" ca="1" si="38"/>
        <v/>
      </c>
      <c r="CG53" s="412" t="str">
        <f ca="1">IF(OR(CH53="",CH53=0),"",MAX(CG$5:CG52)+1)</f>
        <v/>
      </c>
      <c r="CH53" s="316" t="str">
        <f ca="1">IFERROR(INDEX($AJ$54:$AJ$65, ROWS($CH$4:CH51)), IFERROR(INDEX($AN$54:$AN$65, ROWS($CH$4:CH51)-ROWS($AJ$54:$AJ$65)), IFERROR(INDEX($AR$54:$AR$65, ROWS($CH$4:CH51)-ROWS($AJ$54:$AJ$65)-ROWS($AN$54:$AN$65)),IFERROR(INDEX($AV$54:$AV$65, ROWS($CH$4:CH51)-ROWS($AJ$54:$AJ$65)-ROWS($AN$54:$AN$65)-ROWS($AR$54:$AR$65)),IFERROR(INDEX($AZ$54:$AZ$65, ROWS($CH$4:CH51)-ROWS($AJ$54:$AJ$65)-ROWS($AN$54:$AN$65)-ROWS($AR$54:$AR$65)-ROWS($AV$54:$AV$65)),IFERROR(INDEX($BD$54:$BD$65, ROWS($CH$4:CH51)-ROWS($AJ$54:$AJ$65)-ROWS($AN$54:$AN$65)-ROWS($AR$54:$AR$65)-ROWS($AV$54:$AV$65)-ROWS($AZ$54:$AZ$65)),IFERROR(INDEX($BH$54:$BH$65, ROWS($CH$4:CH51)-ROWS($AJ$54:$AJ$65)-ROWS($AN$54:$AN$65)-ROWS($AR$54:$AR$65)-ROWS($AV$54:$AV$65)-ROWS($AZ$54:$AZ$65)-ROWS($BD$54:$BD$65)), "")))))))</f>
        <v/>
      </c>
      <c r="CI53" s="316" t="str">
        <f t="shared" ca="1" si="39"/>
        <v/>
      </c>
      <c r="CJ53" s="316" t="str">
        <f ca="1">IF(OR(CK53="",CK53=0),"",MAX(CJ$5:CJ52)+1)</f>
        <v/>
      </c>
      <c r="CK53" s="316" t="str">
        <f ca="1">IFERROR(INDEX($AK$54:$AK$65, ROWS($CK$4:CK51)), IFERROR(INDEX($AO$54:$AO$65, ROWS($CK$4:CK51)-ROWS($AK$54:$AK$65)), IFERROR(INDEX($AS$54:$AS$65, ROWS($CK$4:CK51)-ROWS($AK$54:$AK$65)-ROWS($AO$54:$AO$65)),IFERROR(INDEX($AW$54:$AW$65, ROWS($CK$4:CK51)-ROWS($AK$54:$AK$65)-ROWS($AO$54:$AO$65)-ROWS($AS$54:$AS$65)),IFERROR(INDEX($BA$54:$BA$65, ROWS($CK$4:CK51)-ROWS($AK$54:$AK$65)-ROWS($AO$54:$AO$65)-ROWS($AS$54:$AS$65)-ROWS($AW$54:$AW$65)),IFERROR(INDEX($BE$54:$BE$65, ROWS($CK$4:CK51)-ROWS($AK$54:$AK$65)-ROWS($AO$54:$AO$65)-ROWS($AS$54:$AS$65)-ROWS($AW$54:$AW$65)-ROWS($BA$54:$BA$65)),IFERROR(INDEX($BI$54:$BI$65, ROWS($CK$4:CK51)-ROWS($AK$54:$AK$65)-ROWS($AO$54:$AO$65)-ROWS($AS$54:$AS$65)-ROWS($AW$54:$AW$65)-ROWS($BA$54:$BA$65)-ROWS($BE$54:$BE$65)), "")))))))</f>
        <v/>
      </c>
      <c r="CL53" s="316" t="str">
        <f t="shared" ca="1" si="40"/>
        <v/>
      </c>
      <c r="CM53" s="413" t="str">
        <f t="shared" ca="1" si="41"/>
        <v/>
      </c>
      <c r="CN53" s="412" t="str">
        <f>IF(OR(CO53="",CO53=0),"",MAX(CN$5:CN52)+1)</f>
        <v/>
      </c>
      <c r="CO53" s="316">
        <f>IFERROR(INDEX($AJ$70:$AJ$81, ROWS($CO$4:CO51)), IFERROR(INDEX($AN$70:$AN$81, ROWS($CO$4:CO51)-ROWS($AJ$70:$AJ$81)), IFERROR(INDEX($AR$70:$AR$81, ROWS($CO$4:CO51)-ROWS($AJ$70:$AJ$81)-ROWS($AN$70:$AN$81)),IFERROR(INDEX($AV$70:$AV$81, ROWS($CO$4:CO51)-ROWS($AJ$70:$AJ$81)-ROWS($AN$70:$AN$81)-ROWS($AR$70:$AR$81)),IFERROR(INDEX($AZ$70:$AZ$81, ROWS($CO$4:CO51)-ROWS($AJ$70:$AJ$81)-ROWS($AN$70:$AN$81)-ROWS($AR$70:$AR$81)-ROWS($AV$70:$AV$81)),IFERROR(INDEX($BD$70:$BD$81, ROWS($CO$4:CO51)-ROWS($AJ$70:$AJ$81)-ROWS($AN$70:$AN$81)-ROWS($AR$70:$AR$81)-ROWS($AV$70:$AV$81)-ROWS($AZ$70:$AZ$81)),IFERROR(INDEX($BH$70:$BH$81, ROWS($CO$4:CO51)-ROWS($AJ$70:$AJ$81)-ROWS($AN$70:$AN$81)-ROWS($AR$70:$AR$81)-ROWS($AV$70:$AV$81)-ROWS($AZ$70:$AZ$81)-ROWS($BD$70:$BD$81)), "")))))))</f>
        <v>0</v>
      </c>
      <c r="CP53" s="316" t="str">
        <f t="shared" ca="1" si="42"/>
        <v/>
      </c>
      <c r="CQ53" s="316" t="str">
        <f>IF(OR(CR53="",CR53=0),"",MAX(CQ$5:CQ52)+1)</f>
        <v/>
      </c>
      <c r="CR53" s="316">
        <f>IFERROR(INDEX($AK$70:$AK$81, ROWS($CR$4:CR51)), IFERROR(INDEX($AO$70:$AO$81, ROWS($CR$4:CR51)-ROWS($AK$70:$AK$81)), IFERROR(INDEX($AS$70:$AS$81, ROWS($CR$4:CR51)-ROWS($AK$70:$AK$81)-ROWS($AO$70:$AO$81)),IFERROR(INDEX($AW$70:$AW$81, ROWS($CR$4:CR51)-ROWS($AK$70:$AK$81)-ROWS($AO$70:$AO$81)-ROWS($AS$70:$AS$81)),IFERROR(INDEX($BA$70:$BA$81, ROWS($CR$4:CR51)-ROWS($AK$70:$AK$81)-ROWS($AO$70:$AO$81)-ROWS($AS$70:$AS$81)-ROWS($AW$70:$AW$81)),IFERROR(INDEX($BE$70:$BE$81, ROWS($CR$4:CR51)-ROWS($AK$70:$AK$81)-ROWS($AO$70:$AO$81)-ROWS($AS$70:$AS$81)-ROWS($AW$70:$AW$81)-ROWS($BA$70:$BA$81)),IFERROR(INDEX($BI$70:$BI$81, ROWS($CR$4:CR51)-ROWS($AK$70:$AK$81)-ROWS($AO$70:$AO$81)-ROWS($AS$70:$AS$81)-ROWS($AW$70:$AW$81)-ROWS($BA$70:$BA$81)-ROWS($BE$70:$BE$81)), "")))))))</f>
        <v>0</v>
      </c>
      <c r="CS53" s="316" t="str">
        <f t="shared" ca="1" si="43"/>
        <v/>
      </c>
      <c r="CT53" s="413" t="str">
        <f t="shared" ca="1" si="44"/>
        <v/>
      </c>
      <c r="CU53" s="412" t="str">
        <f>IF(OR(CV53="",CV53=0),"",MAX(CU$5:CU52)+1)</f>
        <v/>
      </c>
      <c r="CV53" s="316" t="str">
        <f>IFERROR(INDEX($AJ$86:$AJ$97, ROWS($CV$4:CV51)), IFERROR(INDEX($AN$86:$AN$97, ROWS($CV$4:CV51)-ROWS($AJ$86:$AJ$97)), ""))</f>
        <v/>
      </c>
      <c r="CW53" s="316" t="str">
        <f t="shared" si="45"/>
        <v/>
      </c>
      <c r="CX53" s="316" t="str">
        <f>IF(OR(CY53="",CY53=0),"",MAX(CX$5:CX52)+1)</f>
        <v/>
      </c>
      <c r="CY53" s="316" t="str">
        <f>IFERROR(INDEX($AK$86:$AK$97, ROWS($CY$4:CY51)), IFERROR(INDEX($AO$86:$AO$97, ROWS($CY$4:CY51)-ROWS($AK$86:$AK$97)), ""))</f>
        <v/>
      </c>
      <c r="CZ53" s="316" t="str">
        <f t="shared" si="46"/>
        <v/>
      </c>
      <c r="DA53" s="413" t="str">
        <f t="shared" si="47"/>
        <v/>
      </c>
      <c r="DC53" s="438">
        <f ca="1">IF(OR(DD53="",DD53=0),"",MAX(DC$45:DC52)+1)</f>
        <v>7</v>
      </c>
      <c r="DD53" s="434" t="str">
        <f t="shared" ca="1" si="130"/>
        <v>Car Payment 2</v>
      </c>
      <c r="DE53" s="413">
        <f t="shared" ca="1" si="131"/>
        <v>200</v>
      </c>
      <c r="DF53" s="431" t="str">
        <f ca="1">IF(OR(DG53="",DG53=0),"",MAX(DF$45:DF52)+1)</f>
        <v/>
      </c>
      <c r="DG53" s="412" t="str">
        <f t="shared" ca="1" si="132"/>
        <v/>
      </c>
      <c r="DH53" s="413" t="str">
        <f t="shared" ca="1" si="133"/>
        <v/>
      </c>
      <c r="DI53" s="412" t="str">
        <f t="shared" ca="1" si="134"/>
        <v>Audible</v>
      </c>
      <c r="DJ53" s="413">
        <f t="shared" ca="1" si="135"/>
        <v>14.95</v>
      </c>
      <c r="DK53" s="412" t="str">
        <f t="shared" ca="1" si="136"/>
        <v/>
      </c>
      <c r="DL53" s="413" t="str">
        <f t="shared" ca="1" si="137"/>
        <v/>
      </c>
      <c r="DM53" s="292"/>
      <c r="DN53" s="292"/>
      <c r="DO53" s="292"/>
      <c r="DP53" s="292"/>
      <c r="DQ53" s="292"/>
      <c r="DR53" s="292"/>
      <c r="DS53" s="292"/>
    </row>
    <row r="54" spans="16:123" x14ac:dyDescent="0.3">
      <c r="P54" s="1177"/>
      <c r="Q54" s="1178"/>
      <c r="R54" s="453"/>
      <c r="S54" s="402"/>
      <c r="T54"/>
      <c r="U54" s="1177"/>
      <c r="V54" s="1178"/>
      <c r="W54" s="453"/>
      <c r="X54" s="402"/>
      <c r="AC54" s="358" t="str">
        <f>IF('Data Entry'!H36="","",'Data Entry'!H36)</f>
        <v/>
      </c>
      <c r="AD54" s="356" t="str">
        <f>IF('Data Entry'!G36="","",'Data Entry'!G36)</f>
        <v/>
      </c>
      <c r="AE54" s="357" t="str">
        <f>IF('Data Entry'!J36="","",'Data Entry'!J36)</f>
        <v/>
      </c>
      <c r="AF54" s="402" t="str">
        <f>IF('Data Entry'!I36="","",'Data Entry'!I36)</f>
        <v/>
      </c>
      <c r="AI54" s="304">
        <f ca="1">IFERROR(MATCH($AI$52,OFFSET($AC$1,AI53,,1000),0)+AI53,"")</f>
        <v>134</v>
      </c>
      <c r="AJ54" s="305" t="str">
        <f t="shared" ref="AJ54:AJ65" ca="1" si="138">IFERROR(INDEX(AD:AD,AI54),"")</f>
        <v>Groceries</v>
      </c>
      <c r="AK54" s="306">
        <f t="shared" ref="AK54:AK65" ca="1" si="139">IFERROR(INDEX(AE:AE,AI54),"")</f>
        <v>125</v>
      </c>
      <c r="AL54" s="307" t="str">
        <f t="shared" ref="AL54:AL65" ca="1" si="140">IFERROR(INDEX(AF:AF,AI54),"")</f>
        <v>Liquid Bills</v>
      </c>
      <c r="AM54" s="304">
        <f ca="1">IFERROR(MATCH($AM$52,OFFSET($AC$1,AM53,,1000),0)+AM53,"")</f>
        <v>65</v>
      </c>
      <c r="AN54" s="305" t="str">
        <f t="shared" ref="AN54:AN65" ca="1" si="141">IFERROR(INDEX(AD:AD,AM54),"")</f>
        <v>Paycheck 2</v>
      </c>
      <c r="AO54" s="306">
        <f t="shared" ref="AO54:AO65" ca="1" si="142">IFERROR(INDEX(AE:AE,AM54),"")</f>
        <v>400</v>
      </c>
      <c r="AP54" s="307" t="str">
        <f t="shared" ref="AP54:AP65" ca="1" si="143">IFERROR(INDEX(AF:AF,AM54),"")</f>
        <v>Income</v>
      </c>
      <c r="AQ54" s="304" t="str">
        <f ca="1">IFERROR(MATCH($AQ$52,OFFSET($AC$1,AQ53,,1000),0)+AQ53,"")</f>
        <v/>
      </c>
      <c r="AR54" s="305" t="str">
        <f t="shared" ref="AR54:AR65" ca="1" si="144">IFERROR(INDEX(AD:AD,AQ54),"")</f>
        <v/>
      </c>
      <c r="AS54" s="306" t="str">
        <f t="shared" ref="AS54:AS65" ca="1" si="145">IFERROR(INDEX(AE:AE,AQ54),"")</f>
        <v/>
      </c>
      <c r="AT54" s="307" t="str">
        <f t="shared" ref="AT54:AT65" ca="1" si="146">IFERROR(INDEX(AF:AF,AQ54),"")</f>
        <v/>
      </c>
      <c r="AU54" s="304">
        <f ca="1">IFERROR(MATCH($AU$52,OFFSET($AC$1,AU53,,1000),0)+AU53,"")</f>
        <v>28</v>
      </c>
      <c r="AV54" s="305" t="str">
        <f t="shared" ref="AV54:AV65" ca="1" si="147">IFERROR(INDEX(AD:AD,AU54),"")</f>
        <v>Credit Card 1</v>
      </c>
      <c r="AW54" s="306">
        <f t="shared" ref="AW54:AW65" ca="1" si="148">IFERROR(INDEX(AE:AE,AU54),"")</f>
        <v>50</v>
      </c>
      <c r="AX54" s="307">
        <f t="shared" ref="AX54:AX65" ca="1" si="149">IFERROR(INDEX(AF:AF,AU54),"")</f>
        <v>800</v>
      </c>
      <c r="AY54" s="304">
        <f ca="1">IFERROR(MATCH($AY$52,OFFSET($AC$1,AY53,,1000),0)+AY53,"")</f>
        <v>7</v>
      </c>
      <c r="AZ54" s="305" t="str">
        <f t="shared" ref="AZ54:AZ65" ca="1" si="150">IFERROR(INDEX(AD:AD,AY54),"")</f>
        <v>Auto Insurance</v>
      </c>
      <c r="BA54" s="306">
        <f t="shared" ref="BA54:BA65" ca="1" si="151">IFERROR(INDEX(AE:AE,AY54),"")</f>
        <v>180</v>
      </c>
      <c r="BB54" s="307" t="str">
        <f t="shared" ref="BB54:BB65" ca="1" si="152">IFERROR(INDEX(AF:AF,AY54),"")</f>
        <v>Monthly</v>
      </c>
      <c r="BC54" s="304">
        <f ca="1">IFERROR(MATCH($BC$52,OFFSET($AC$1,BC53,,1000),0)+BC53,"")</f>
        <v>52</v>
      </c>
      <c r="BD54" s="305" t="str">
        <f t="shared" ref="BD54:BD65" ca="1" si="153">IFERROR(INDEX(AD:AD,BC54),"")</f>
        <v>Boat Loan</v>
      </c>
      <c r="BE54" s="306">
        <f t="shared" ref="BE54:BE65" ca="1" si="154">IFERROR(INDEX(AE:AE,BC54),"")</f>
        <v>300</v>
      </c>
      <c r="BF54" s="307">
        <f t="shared" ref="BF54:BF65" ca="1" si="155">IFERROR(INDEX(AF:AF,BC54),"")</f>
        <v>22000</v>
      </c>
      <c r="BG54" s="304" t="str">
        <f ca="1">IFERROR(MATCH($BG$52,OFFSET($AC$1,BG53,,1000),0)+BG53,"")</f>
        <v/>
      </c>
      <c r="BH54" s="305" t="str">
        <f t="shared" ref="BH54:BH65" ca="1" si="156">IFERROR(INDEX(AD:AD,BG54),"")</f>
        <v/>
      </c>
      <c r="BI54" s="306" t="str">
        <f t="shared" ref="BI54:BI65" ca="1" si="157">IFERROR(INDEX(AE:AE,BG54),"")</f>
        <v/>
      </c>
      <c r="BJ54" s="307" t="str">
        <f t="shared" ref="BJ54:BJ65" ca="1" si="158">IFERROR(INDEX(AF:AF,BG54),"")</f>
        <v/>
      </c>
      <c r="BL54" s="412" t="str">
        <f ca="1">IF(OR(BM54="",BM54=0),"",MAX(BL$5:BL53)+1)</f>
        <v/>
      </c>
      <c r="BM54" s="316" t="str">
        <f ca="1">IFERROR(INDEX($AJ$6:$AJ$17, ROWS(BM$4:$BM52)), IFERROR(INDEX($AN$6:$AN$17, ROWS(BM$4:$BM52)-ROWS($AJ$6:$AJ$17)), IFERROR(INDEX($AR$6:$AR$17, ROWS(BM$4:$BM52)-ROWS($AJ$6:$AJ$17)-ROWS($AN$6:$AN$17)),IFERROR(INDEX($AV$6:$AV$17, ROWS(BM$4:$BM52)-ROWS($AJ$6:$AJ$17)-ROWS($AN$6:$AN$17)-ROWS($AR$6:$AR$17)),IFERROR(INDEX($AZ$6:$AZ$17, ROWS(BM$4:$BM52)-ROWS($AJ$6:$AJ$17)-ROWS($AN$6:$AN$17)-ROWS($AR$6:$AR$17)-ROWS($AV$6:$AV$17)),IFERROR(INDEX($BD$6:$BD$17, ROWS(BM$4:$BM52)-ROWS($AJ$6:$AJ$17)-ROWS($AN$6:$AN$17)-ROWS($AR$6:$AR$17)-ROWS($AV$6:$AV$17)-ROWS($AZ$6:$AZ$17)),IFERROR(INDEX($BH$6:$BH$17, ROWS(BM$4:$BM52)-ROWS($AJ$6:$AJ$17)-ROWS($AN$6:$AN$17)-ROWS($AR$6:$AR$17)-ROWS($AV$6:$AV$17)-ROWS($AZ$6:$AZ$17)-ROWS($BD$6:$BD$17)), "")))))))</f>
        <v/>
      </c>
      <c r="BN54" s="316" t="str">
        <f t="shared" ca="1" si="30"/>
        <v/>
      </c>
      <c r="BO54" s="316" t="str">
        <f ca="1">IF(OR(BP54="",BP54=0),"",MAX(BO$5:BO53)+1)</f>
        <v/>
      </c>
      <c r="BP54" s="316" t="str">
        <f ca="1">IFERROR(INDEX($AK$6:$AK$17, ROWS($BP$4:BP52)), IFERROR(INDEX($AO$6:$AO$17, ROWS($BP$4:BP52)-ROWS($AK$6:$AK$17)), IFERROR(INDEX($AS$6:$AS$17, ROWS($BP$4:BP52)-ROWS($AK$6:$AK$17)-ROWS($AO$6:$AO$17)),IFERROR(INDEX($AW$6:$AW$17, ROWS($BP$4:BP52)-ROWS($AK$6:$AK$17)-ROWS($AO$6:$AO$17)-ROWS($AS$6:$AS$17)),IFERROR(INDEX($BA$6:$BA$17, ROWS($BP$4:BP52)-ROWS($AK$6:$AK$17)-ROWS($AO$6:$AO$17)-ROWS($AS$6:$AS$17)-ROWS($AW$6:$AW$17)),IFERROR(INDEX($BE$6:$BE$17, ROWS($BP$4:BP52)-ROWS($AK$6:$AK$17)-ROWS($AO$6:$AO$17)-ROWS($AS$6:$AS$17)-ROWS($AW$6:$AW$17)-ROWS($BA$6:$BA$17)),IFERROR(INDEX($BI$6:$BI$17, ROWS($BP$4:BP52)-ROWS($AK$6:$AK$17)-ROWS($AO$6:$AO$17)-ROWS($AS$6:$AS$17)-ROWS($AW$6:$AW$17)-ROWS($BA$6:$BA$17)-ROWS($BE$6:$BE$17)), "")))))))</f>
        <v/>
      </c>
      <c r="BQ54" s="316" t="str">
        <f t="shared" ca="1" si="31"/>
        <v/>
      </c>
      <c r="BR54" s="413" t="str">
        <f t="shared" ca="1" si="32"/>
        <v/>
      </c>
      <c r="BS54" s="412" t="str">
        <f ca="1">IF(OR(BT54="",BT54=0),"",MAX(BS$5:BS53)+1)</f>
        <v/>
      </c>
      <c r="BT54" s="316" t="str">
        <f ca="1">IFERROR(INDEX($AJ$22:$AJ$33, ROWS($BT$4:BT52)), IFERROR(INDEX($AN$22:$AN$33, ROWS($BT$4:BT52)-ROWS($AJ$22:$AJ$33)), IFERROR(INDEX($AR$22:$AR$33, ROWS($BT$4:BT52)-ROWS($AJ$22:$AJ$33)-ROWS($AN$22:$AN$33)),IFERROR(INDEX($AV$22:$AV$33, ROWS($BT$4:BT52)-ROWS($AJ$22:$AJ$33)-ROWS($AN$22:$AN$33)-ROWS($AR$22:$AR$33)),IFERROR(INDEX($AZ$22:$AZ$33, ROWS($BT$4:BT52)-ROWS($AJ$22:$AJ$33)-ROWS($AN$22:$AN$33)-ROWS($AR$22:$AR$33)-ROWS($AV$22:$AV$33)),IFERROR(INDEX($BD$22:$BD$33, ROWS($BT$4:BT52)-ROWS($AJ$22:$AJ$33)-ROWS($AN$22:$AN$33)-ROWS($AR$22:$AR$33)-ROWS($AV$22:$AV$33)-ROWS($AZ$22:$AZ$33)),IFERROR(INDEX($BH$22:$BH$33, ROWS($BT$4:BT52)-ROWS($AJ$22:$AJ$33)-ROWS($AN$22:$AN$33)-ROWS($AR$22:$AR$33)-ROWS($AV$22:$AV$33)-ROWS($AZ$22:$AZ$33)-ROWS($BD$22:$BD$33)), "")))))))</f>
        <v/>
      </c>
      <c r="BU54" s="316" t="str">
        <f t="shared" ca="1" si="33"/>
        <v/>
      </c>
      <c r="BV54" s="316" t="str">
        <f ca="1">IF(OR(BW54="",BW54=0),"",MAX(BV$5:BV53)+1)</f>
        <v/>
      </c>
      <c r="BW54" s="316" t="str">
        <f ca="1">IFERROR(INDEX($AK$22:$AK$33, ROWS($BW$4:BW52)), IFERROR(INDEX($AO$22:$AO$33, ROWS($BW$4:BW52)-ROWS($AK$22:$AK$33)), IFERROR(INDEX($AS$22:$AS$33, ROWS($BW$4:BW52)-ROWS($AK$22:$AK$33)-ROWS($AO$22:$AO$33)),IFERROR(INDEX($AW$22:$AW$33, ROWS($BW$4:BW52)-ROWS($AK$22:$AK$33)-ROWS($AO$22:$AO$33)-ROWS($AS$22:$AS$33)),IFERROR(INDEX($BA$22:$BA$33, ROWS($BW$4:BW52)-ROWS($AK$22:$AK$33)-ROWS($AO$22:$AO$33)-ROWS($AS$22:$AS$33)-ROWS($AW$22:$AW$33)),IFERROR(INDEX($BE$22:$BE$33, ROWS($BW$4:BW52)-ROWS($AK$22:$AK$33)-ROWS($AO$22:$AO$33)-ROWS($AS$22:$AS$33)-ROWS($AW$22:$AW$33)-ROWS($BA$22:$BA$33)),IFERROR(INDEX($BI$22:$BI$33, ROWS($BW$4:BW52)-ROWS($AK$22:$AK$33)-ROWS($AO$22:$AO$33)-ROWS($AS$22:$AS$33)-ROWS($AW$22:$AW$33)-ROWS($BA$22:$BA$33)-ROWS($BE$22:$BE$33)), "")))))))</f>
        <v/>
      </c>
      <c r="BX54" s="316" t="str">
        <f t="shared" ca="1" si="34"/>
        <v/>
      </c>
      <c r="BY54" s="413" t="str">
        <f t="shared" ca="1" si="35"/>
        <v/>
      </c>
      <c r="BZ54" s="412">
        <f ca="1">IF(OR(CA54="",CA54=0),"",MAX(BZ$5:BZ53)+1)</f>
        <v>12</v>
      </c>
      <c r="CA54" s="316" t="str">
        <f ca="1">IFERROR(INDEX($AJ$38:$AJ$49, ROWS($CA$4:CA52)), IFERROR(INDEX($AN$38:$AN$49, ROWS($CA$4:CA52)-ROWS($AJ$38:$AJ$49)), IFERROR(INDEX($AR$38:$AR$49, ROWS($CA$4:CA52)-ROWS($AJ$38:$AJ$49)-ROWS($AN$38:$AN$49)),IFERROR(INDEX($AV$38:$AV$49, ROWS($CA$4:CA52)-ROWS($AJ$38:$AJ$49)-ROWS($AN$38:$AN$49)-ROWS($AR$38:$AR$49)),IFERROR(INDEX($AZ$38:$AZ$49, ROWS($CA$4:CA52)-ROWS($AJ$38:$AJ$49)-ROWS($AN$38:$AN$49)-ROWS($AR$38:$AR$49)-ROWS($AV$38:$AV$49)),IFERROR(INDEX($BD$38:$BD$49, ROWS($CA$4:CA52)-ROWS($AJ$38:$AJ$49)-ROWS($AN$38:$AN$49)-ROWS($AR$38:$AR$49)-ROWS($AV$38:$AV$49)-ROWS($AZ$38:$AZ$49)),IFERROR(INDEX($BH$38:$BH$49, ROWS($CA$4:CA52)-ROWS($AJ$38:$AJ$49)-ROWS($AN$38:$AN$49)-ROWS($AR$38:$AR$49)-ROWS($AV$38:$AV$49)-ROWS($AZ$38:$AZ$49)-ROWS($BD$38:$BD$49)), "")))))))</f>
        <v>Cellular</v>
      </c>
      <c r="CB54" s="316" t="str">
        <f t="shared" ca="1" si="36"/>
        <v/>
      </c>
      <c r="CC54" s="316">
        <f ca="1">IF(OR(CD54="",CD54=0),"",MAX(CC$5:CC53)+1)</f>
        <v>12</v>
      </c>
      <c r="CD54" s="316">
        <f ca="1">IFERROR(INDEX($AK$38:$AK$49, ROWS($CD$4:CD52)), IFERROR(INDEX($AO$38:$AO$49, ROWS($CD$4:CD52)-ROWS($AK$38:$AK$49)), IFERROR(INDEX($AS$38:$AS$49, ROWS($CD$4:CD52)-ROWS($AK$38:$AK$49)-ROWS($AO$38:$AO$49)),IFERROR(INDEX($AW$38:$AW$49, ROWS($CD$4:CD52)-ROWS($AK$38:$AK$49)-ROWS($AO$38:$AO$49)-ROWS($AS$38:$AS$49)),IFERROR(INDEX($BA$38:$BA$49, ROWS($CD$4:CD52)-ROWS($AK$38:$AK$49)-ROWS($AO$38:$AO$49)-ROWS($AS$38:$AS$49)-ROWS($AW$38:$AW$49)),IFERROR(INDEX($BE$38:$BE$49, ROWS($CD$4:CD52)-ROWS($AK$38:$AK$49)-ROWS($AO$38:$AO$49)-ROWS($AS$38:$AS$49)-ROWS($AW$38:$AW$49)-ROWS($BA$38:$BA$49)),IFERROR(INDEX($BI$38:$BI$49, ROWS($CD$4:CD52)-ROWS($AK$38:$AK$49)-ROWS($AO$38:$AO$49)-ROWS($AS$38:$AS$49)-ROWS($AW$38:$AW$49)-ROWS($BA$38:$BA$49)-ROWS($BE$38:$BE$49)), "")))))))</f>
        <v>225</v>
      </c>
      <c r="CE54" s="316" t="str">
        <f t="shared" ca="1" si="37"/>
        <v/>
      </c>
      <c r="CF54" s="413" t="str">
        <f t="shared" ca="1" si="38"/>
        <v/>
      </c>
      <c r="CG54" s="412">
        <f ca="1">IF(OR(CH54="",CH54=0),"",MAX(CG$5:CG53)+1)</f>
        <v>5</v>
      </c>
      <c r="CH54" s="316" t="str">
        <f ca="1">IFERROR(INDEX($AJ$54:$AJ$65, ROWS($CH$4:CH52)), IFERROR(INDEX($AN$54:$AN$65, ROWS($CH$4:CH52)-ROWS($AJ$54:$AJ$65)), IFERROR(INDEX($AR$54:$AR$65, ROWS($CH$4:CH52)-ROWS($AJ$54:$AJ$65)-ROWS($AN$54:$AN$65)),IFERROR(INDEX($AV$54:$AV$65, ROWS($CH$4:CH52)-ROWS($AJ$54:$AJ$65)-ROWS($AN$54:$AN$65)-ROWS($AR$54:$AR$65)),IFERROR(INDEX($AZ$54:$AZ$65, ROWS($CH$4:CH52)-ROWS($AJ$54:$AJ$65)-ROWS($AN$54:$AN$65)-ROWS($AR$54:$AR$65)-ROWS($AV$54:$AV$65)),IFERROR(INDEX($BD$54:$BD$65, ROWS($CH$4:CH52)-ROWS($AJ$54:$AJ$65)-ROWS($AN$54:$AN$65)-ROWS($AR$54:$AR$65)-ROWS($AV$54:$AV$65)-ROWS($AZ$54:$AZ$65)),IFERROR(INDEX($BH$54:$BH$65, ROWS($CH$4:CH52)-ROWS($AJ$54:$AJ$65)-ROWS($AN$54:$AN$65)-ROWS($AR$54:$AR$65)-ROWS($AV$54:$AV$65)-ROWS($AZ$54:$AZ$65)-ROWS($BD$54:$BD$65)), "")))))))</f>
        <v>Auto Insurance</v>
      </c>
      <c r="CI54" s="316" t="str">
        <f t="shared" ca="1" si="39"/>
        <v/>
      </c>
      <c r="CJ54" s="316">
        <f ca="1">IF(OR(CK54="",CK54=0),"",MAX(CJ$5:CJ53)+1)</f>
        <v>5</v>
      </c>
      <c r="CK54" s="316">
        <f ca="1">IFERROR(INDEX($AK$54:$AK$65, ROWS($CK$4:CK52)), IFERROR(INDEX($AO$54:$AO$65, ROWS($CK$4:CK52)-ROWS($AK$54:$AK$65)), IFERROR(INDEX($AS$54:$AS$65, ROWS($CK$4:CK52)-ROWS($AK$54:$AK$65)-ROWS($AO$54:$AO$65)),IFERROR(INDEX($AW$54:$AW$65, ROWS($CK$4:CK52)-ROWS($AK$54:$AK$65)-ROWS($AO$54:$AO$65)-ROWS($AS$54:$AS$65)),IFERROR(INDEX($BA$54:$BA$65, ROWS($CK$4:CK52)-ROWS($AK$54:$AK$65)-ROWS($AO$54:$AO$65)-ROWS($AS$54:$AS$65)-ROWS($AW$54:$AW$65)),IFERROR(INDEX($BE$54:$BE$65, ROWS($CK$4:CK52)-ROWS($AK$54:$AK$65)-ROWS($AO$54:$AO$65)-ROWS($AS$54:$AS$65)-ROWS($AW$54:$AW$65)-ROWS($BA$54:$BA$65)),IFERROR(INDEX($BI$54:$BI$65, ROWS($CK$4:CK52)-ROWS($AK$54:$AK$65)-ROWS($AO$54:$AO$65)-ROWS($AS$54:$AS$65)-ROWS($AW$54:$AW$65)-ROWS($BA$54:$BA$65)-ROWS($BE$54:$BE$65)), "")))))))</f>
        <v>180</v>
      </c>
      <c r="CL54" s="316" t="str">
        <f t="shared" ca="1" si="40"/>
        <v/>
      </c>
      <c r="CM54" s="413" t="str">
        <f t="shared" ca="1" si="41"/>
        <v/>
      </c>
      <c r="CN54" s="412" t="str">
        <f>IF(OR(CO54="",CO54=0),"",MAX(CN$5:CN53)+1)</f>
        <v/>
      </c>
      <c r="CO54" s="316">
        <f>IFERROR(INDEX($AJ$70:$AJ$81, ROWS($CO$4:CO52)), IFERROR(INDEX($AN$70:$AN$81, ROWS($CO$4:CO52)-ROWS($AJ$70:$AJ$81)), IFERROR(INDEX($AR$70:$AR$81, ROWS($CO$4:CO52)-ROWS($AJ$70:$AJ$81)-ROWS($AN$70:$AN$81)),IFERROR(INDEX($AV$70:$AV$81, ROWS($CO$4:CO52)-ROWS($AJ$70:$AJ$81)-ROWS($AN$70:$AN$81)-ROWS($AR$70:$AR$81)),IFERROR(INDEX($AZ$70:$AZ$81, ROWS($CO$4:CO52)-ROWS($AJ$70:$AJ$81)-ROWS($AN$70:$AN$81)-ROWS($AR$70:$AR$81)-ROWS($AV$70:$AV$81)),IFERROR(INDEX($BD$70:$BD$81, ROWS($CO$4:CO52)-ROWS($AJ$70:$AJ$81)-ROWS($AN$70:$AN$81)-ROWS($AR$70:$AR$81)-ROWS($AV$70:$AV$81)-ROWS($AZ$70:$AZ$81)),IFERROR(INDEX($BH$70:$BH$81, ROWS($CO$4:CO52)-ROWS($AJ$70:$AJ$81)-ROWS($AN$70:$AN$81)-ROWS($AR$70:$AR$81)-ROWS($AV$70:$AV$81)-ROWS($AZ$70:$AZ$81)-ROWS($BD$70:$BD$81)), "")))))))</f>
        <v>0</v>
      </c>
      <c r="CP54" s="316" t="str">
        <f t="shared" ca="1" si="42"/>
        <v/>
      </c>
      <c r="CQ54" s="316" t="str">
        <f>IF(OR(CR54="",CR54=0),"",MAX(CQ$5:CQ53)+1)</f>
        <v/>
      </c>
      <c r="CR54" s="316">
        <f>IFERROR(INDEX($AK$70:$AK$81, ROWS($CR$4:CR52)), IFERROR(INDEX($AO$70:$AO$81, ROWS($CR$4:CR52)-ROWS($AK$70:$AK$81)), IFERROR(INDEX($AS$70:$AS$81, ROWS($CR$4:CR52)-ROWS($AK$70:$AK$81)-ROWS($AO$70:$AO$81)),IFERROR(INDEX($AW$70:$AW$81, ROWS($CR$4:CR52)-ROWS($AK$70:$AK$81)-ROWS($AO$70:$AO$81)-ROWS($AS$70:$AS$81)),IFERROR(INDEX($BA$70:$BA$81, ROWS($CR$4:CR52)-ROWS($AK$70:$AK$81)-ROWS($AO$70:$AO$81)-ROWS($AS$70:$AS$81)-ROWS($AW$70:$AW$81)),IFERROR(INDEX($BE$70:$BE$81, ROWS($CR$4:CR52)-ROWS($AK$70:$AK$81)-ROWS($AO$70:$AO$81)-ROWS($AS$70:$AS$81)-ROWS($AW$70:$AW$81)-ROWS($BA$70:$BA$81)),IFERROR(INDEX($BI$70:$BI$81, ROWS($CR$4:CR52)-ROWS($AK$70:$AK$81)-ROWS($AO$70:$AO$81)-ROWS($AS$70:$AS$81)-ROWS($AW$70:$AW$81)-ROWS($BA$70:$BA$81)-ROWS($BE$70:$BE$81)), "")))))))</f>
        <v>0</v>
      </c>
      <c r="CS54" s="316" t="str">
        <f t="shared" ca="1" si="43"/>
        <v/>
      </c>
      <c r="CT54" s="413" t="str">
        <f t="shared" ca="1" si="44"/>
        <v/>
      </c>
      <c r="CU54" s="412" t="str">
        <f>IF(OR(CV54="",CV54=0),"",MAX(CU$5:CU53)+1)</f>
        <v/>
      </c>
      <c r="CV54" s="316" t="str">
        <f>IFERROR(INDEX($AJ$86:$AJ$97, ROWS($CV$4:CV52)), IFERROR(INDEX($AN$86:$AN$97, ROWS($CV$4:CV52)-ROWS($AJ$86:$AJ$97)), ""))</f>
        <v/>
      </c>
      <c r="CW54" s="316" t="str">
        <f t="shared" si="45"/>
        <v/>
      </c>
      <c r="CX54" s="316" t="str">
        <f>IF(OR(CY54="",CY54=0),"",MAX(CX$5:CX53)+1)</f>
        <v/>
      </c>
      <c r="CY54" s="316" t="str">
        <f>IFERROR(INDEX($AK$86:$AK$97, ROWS($CY$4:CY52)), IFERROR(INDEX($AO$86:$AO$97, ROWS($CY$4:CY52)-ROWS($AK$86:$AK$97)), ""))</f>
        <v/>
      </c>
      <c r="CZ54" s="316" t="str">
        <f t="shared" si="46"/>
        <v/>
      </c>
      <c r="DA54" s="413" t="str">
        <f t="shared" si="47"/>
        <v/>
      </c>
      <c r="DC54" s="438" t="str">
        <f ca="1">IF(OR(DD54="",DD54=0),"",MAX(DC$45:DC53)+1)</f>
        <v/>
      </c>
      <c r="DD54" s="434" t="str">
        <f t="shared" ca="1" si="130"/>
        <v/>
      </c>
      <c r="DE54" s="413" t="str">
        <f t="shared" ca="1" si="131"/>
        <v/>
      </c>
      <c r="DF54" s="431">
        <f ca="1">IF(OR(DG54="",DG54=0),"",MAX(DF$45:DF53)+1)</f>
        <v>2</v>
      </c>
      <c r="DG54" s="412" t="str">
        <f t="shared" ca="1" si="132"/>
        <v>Investment 1</v>
      </c>
      <c r="DH54" s="413">
        <f t="shared" ca="1" si="133"/>
        <v>200</v>
      </c>
      <c r="DI54" s="412" t="str">
        <f t="shared" ca="1" si="134"/>
        <v>Cellular</v>
      </c>
      <c r="DJ54" s="413">
        <f t="shared" ca="1" si="135"/>
        <v>225</v>
      </c>
      <c r="DK54" s="412" t="str">
        <f t="shared" ca="1" si="136"/>
        <v/>
      </c>
      <c r="DL54" s="413" t="str">
        <f t="shared" ca="1" si="137"/>
        <v/>
      </c>
      <c r="DM54" s="292"/>
      <c r="DN54" s="292"/>
      <c r="DO54" s="292"/>
      <c r="DP54" s="292"/>
      <c r="DQ54" s="292"/>
      <c r="DR54" s="292"/>
      <c r="DS54" s="292"/>
    </row>
    <row r="55" spans="16:123" x14ac:dyDescent="0.3">
      <c r="P55" s="1177"/>
      <c r="Q55" s="1178"/>
      <c r="R55" s="453"/>
      <c r="S55" s="402"/>
      <c r="T55"/>
      <c r="U55" s="1177"/>
      <c r="V55" s="1178"/>
      <c r="W55" s="453"/>
      <c r="X55" s="402"/>
      <c r="AC55" s="358" t="str">
        <f>IF('Data Entry'!H37="","",'Data Entry'!H37)</f>
        <v/>
      </c>
      <c r="AD55" s="356" t="str">
        <f>IF('Data Entry'!G37="","",'Data Entry'!G37)</f>
        <v/>
      </c>
      <c r="AE55" s="357" t="str">
        <f>IF('Data Entry'!J37="","",'Data Entry'!J37)</f>
        <v/>
      </c>
      <c r="AF55" s="402" t="str">
        <f>IF('Data Entry'!I37="","",'Data Entry'!I37)</f>
        <v/>
      </c>
      <c r="AI55" s="304" t="str">
        <f t="shared" ref="AI55:AI65" ca="1" si="159">IFERROR(MATCH($AI$52,OFFSET($AC$1,AI54,,1000),0)+AI54,"")</f>
        <v/>
      </c>
      <c r="AJ55" s="305" t="str">
        <f t="shared" ca="1" si="138"/>
        <v/>
      </c>
      <c r="AK55" s="306" t="str">
        <f t="shared" ca="1" si="139"/>
        <v/>
      </c>
      <c r="AL55" s="307" t="str">
        <f t="shared" ca="1" si="140"/>
        <v/>
      </c>
      <c r="AM55" s="304">
        <f t="shared" ref="AM55:AM65" ca="1" si="160">IFERROR(MATCH($AM$52,OFFSET($AC$1,AM54,,1000),0)+AM54,"")</f>
        <v>95</v>
      </c>
      <c r="AN55" s="305" t="str">
        <f t="shared" ca="1" si="141"/>
        <v>Lawn Service</v>
      </c>
      <c r="AO55" s="306">
        <f t="shared" ca="1" si="142"/>
        <v>50</v>
      </c>
      <c r="AP55" s="307" t="str">
        <f t="shared" ca="1" si="143"/>
        <v>Fixed Bills</v>
      </c>
      <c r="AQ55" s="304" t="str">
        <f t="shared" ref="AQ55:AQ65" ca="1" si="161">IFERROR(MATCH($AQ$52,OFFSET($AC$1,AQ54,,1000),0)+AQ54,"")</f>
        <v/>
      </c>
      <c r="AR55" s="305" t="str">
        <f t="shared" ca="1" si="144"/>
        <v/>
      </c>
      <c r="AS55" s="306" t="str">
        <f t="shared" ca="1" si="145"/>
        <v/>
      </c>
      <c r="AT55" s="307" t="str">
        <f t="shared" ca="1" si="146"/>
        <v/>
      </c>
      <c r="AU55" s="304" t="str">
        <f t="shared" ref="AU55:AU65" ca="1" si="162">IFERROR(MATCH($AU$52,OFFSET($AC$1,AU54,,1000),0)+AU54,"")</f>
        <v/>
      </c>
      <c r="AV55" s="305" t="str">
        <f t="shared" ca="1" si="147"/>
        <v/>
      </c>
      <c r="AW55" s="306" t="str">
        <f t="shared" ca="1" si="148"/>
        <v/>
      </c>
      <c r="AX55" s="307" t="str">
        <f t="shared" ca="1" si="149"/>
        <v/>
      </c>
      <c r="AY55" s="304" t="str">
        <f t="shared" ref="AY55:AY65" ca="1" si="163">IFERROR(MATCH($AY$52,OFFSET($AC$1,AY54,,1000),0)+AY54,"")</f>
        <v/>
      </c>
      <c r="AZ55" s="305" t="str">
        <f t="shared" ca="1" si="150"/>
        <v/>
      </c>
      <c r="BA55" s="306" t="str">
        <f t="shared" ca="1" si="151"/>
        <v/>
      </c>
      <c r="BB55" s="307" t="str">
        <f t="shared" ca="1" si="152"/>
        <v/>
      </c>
      <c r="BC55" s="304" t="str">
        <f t="shared" ref="BC55:BC65" ca="1" si="164">IFERROR(MATCH($BC$52,OFFSET($AC$1,BC54,,1000),0)+BC54,"")</f>
        <v/>
      </c>
      <c r="BD55" s="305" t="str">
        <f t="shared" ca="1" si="153"/>
        <v/>
      </c>
      <c r="BE55" s="306" t="str">
        <f t="shared" ca="1" si="154"/>
        <v/>
      </c>
      <c r="BF55" s="307" t="str">
        <f t="shared" ca="1" si="155"/>
        <v/>
      </c>
      <c r="BG55" s="304" t="str">
        <f t="shared" ref="BG55:BG65" ca="1" si="165">IFERROR(MATCH($BG$52,OFFSET($AC$1,BG54,,1000),0)+BG54,"")</f>
        <v/>
      </c>
      <c r="BH55" s="305" t="str">
        <f t="shared" ca="1" si="156"/>
        <v/>
      </c>
      <c r="BI55" s="306" t="str">
        <f t="shared" ca="1" si="157"/>
        <v/>
      </c>
      <c r="BJ55" s="307" t="str">
        <f t="shared" ca="1" si="158"/>
        <v/>
      </c>
      <c r="BL55" s="412" t="str">
        <f ca="1">IF(OR(BM55="",BM55=0),"",MAX(BL$5:BL54)+1)</f>
        <v/>
      </c>
      <c r="BM55" s="316" t="str">
        <f ca="1">IFERROR(INDEX($AJ$6:$AJ$17, ROWS(BM$4:$BM53)), IFERROR(INDEX($AN$6:$AN$17, ROWS(BM$4:$BM53)-ROWS($AJ$6:$AJ$17)), IFERROR(INDEX($AR$6:$AR$17, ROWS(BM$4:$BM53)-ROWS($AJ$6:$AJ$17)-ROWS($AN$6:$AN$17)),IFERROR(INDEX($AV$6:$AV$17, ROWS(BM$4:$BM53)-ROWS($AJ$6:$AJ$17)-ROWS($AN$6:$AN$17)-ROWS($AR$6:$AR$17)),IFERROR(INDEX($AZ$6:$AZ$17, ROWS(BM$4:$BM53)-ROWS($AJ$6:$AJ$17)-ROWS($AN$6:$AN$17)-ROWS($AR$6:$AR$17)-ROWS($AV$6:$AV$17)),IFERROR(INDEX($BD$6:$BD$17, ROWS(BM$4:$BM53)-ROWS($AJ$6:$AJ$17)-ROWS($AN$6:$AN$17)-ROWS($AR$6:$AR$17)-ROWS($AV$6:$AV$17)-ROWS($AZ$6:$AZ$17)),IFERROR(INDEX($BH$6:$BH$17, ROWS(BM$4:$BM53)-ROWS($AJ$6:$AJ$17)-ROWS($AN$6:$AN$17)-ROWS($AR$6:$AR$17)-ROWS($AV$6:$AV$17)-ROWS($AZ$6:$AZ$17)-ROWS($BD$6:$BD$17)), "")))))))</f>
        <v/>
      </c>
      <c r="BN55" s="316" t="str">
        <f t="shared" ca="1" si="30"/>
        <v/>
      </c>
      <c r="BO55" s="316" t="str">
        <f ca="1">IF(OR(BP55="",BP55=0),"",MAX(BO$5:BO54)+1)</f>
        <v/>
      </c>
      <c r="BP55" s="316" t="str">
        <f ca="1">IFERROR(INDEX($AK$6:$AK$17, ROWS($BP$4:BP53)), IFERROR(INDEX($AO$6:$AO$17, ROWS($BP$4:BP53)-ROWS($AK$6:$AK$17)), IFERROR(INDEX($AS$6:$AS$17, ROWS($BP$4:BP53)-ROWS($AK$6:$AK$17)-ROWS($AO$6:$AO$17)),IFERROR(INDEX($AW$6:$AW$17, ROWS($BP$4:BP53)-ROWS($AK$6:$AK$17)-ROWS($AO$6:$AO$17)-ROWS($AS$6:$AS$17)),IFERROR(INDEX($BA$6:$BA$17, ROWS($BP$4:BP53)-ROWS($AK$6:$AK$17)-ROWS($AO$6:$AO$17)-ROWS($AS$6:$AS$17)-ROWS($AW$6:$AW$17)),IFERROR(INDEX($BE$6:$BE$17, ROWS($BP$4:BP53)-ROWS($AK$6:$AK$17)-ROWS($AO$6:$AO$17)-ROWS($AS$6:$AS$17)-ROWS($AW$6:$AW$17)-ROWS($BA$6:$BA$17)),IFERROR(INDEX($BI$6:$BI$17, ROWS($BP$4:BP53)-ROWS($AK$6:$AK$17)-ROWS($AO$6:$AO$17)-ROWS($AS$6:$AS$17)-ROWS($AW$6:$AW$17)-ROWS($BA$6:$BA$17)-ROWS($BE$6:$BE$17)), "")))))))</f>
        <v/>
      </c>
      <c r="BQ55" s="316" t="str">
        <f t="shared" ca="1" si="31"/>
        <v/>
      </c>
      <c r="BR55" s="413" t="str">
        <f t="shared" ca="1" si="32"/>
        <v/>
      </c>
      <c r="BS55" s="412" t="str">
        <f ca="1">IF(OR(BT55="",BT55=0),"",MAX(BS$5:BS54)+1)</f>
        <v/>
      </c>
      <c r="BT55" s="316" t="str">
        <f ca="1">IFERROR(INDEX($AJ$22:$AJ$33, ROWS($BT$4:BT53)), IFERROR(INDEX($AN$22:$AN$33, ROWS($BT$4:BT53)-ROWS($AJ$22:$AJ$33)), IFERROR(INDEX($AR$22:$AR$33, ROWS($BT$4:BT53)-ROWS($AJ$22:$AJ$33)-ROWS($AN$22:$AN$33)),IFERROR(INDEX($AV$22:$AV$33, ROWS($BT$4:BT53)-ROWS($AJ$22:$AJ$33)-ROWS($AN$22:$AN$33)-ROWS($AR$22:$AR$33)),IFERROR(INDEX($AZ$22:$AZ$33, ROWS($BT$4:BT53)-ROWS($AJ$22:$AJ$33)-ROWS($AN$22:$AN$33)-ROWS($AR$22:$AR$33)-ROWS($AV$22:$AV$33)),IFERROR(INDEX($BD$22:$BD$33, ROWS($BT$4:BT53)-ROWS($AJ$22:$AJ$33)-ROWS($AN$22:$AN$33)-ROWS($AR$22:$AR$33)-ROWS($AV$22:$AV$33)-ROWS($AZ$22:$AZ$33)),IFERROR(INDEX($BH$22:$BH$33, ROWS($BT$4:BT53)-ROWS($AJ$22:$AJ$33)-ROWS($AN$22:$AN$33)-ROWS($AR$22:$AR$33)-ROWS($AV$22:$AV$33)-ROWS($AZ$22:$AZ$33)-ROWS($BD$22:$BD$33)), "")))))))</f>
        <v/>
      </c>
      <c r="BU55" s="316" t="str">
        <f t="shared" ca="1" si="33"/>
        <v/>
      </c>
      <c r="BV55" s="316" t="str">
        <f ca="1">IF(OR(BW55="",BW55=0),"",MAX(BV$5:BV54)+1)</f>
        <v/>
      </c>
      <c r="BW55" s="316" t="str">
        <f ca="1">IFERROR(INDEX($AK$22:$AK$33, ROWS($BW$4:BW53)), IFERROR(INDEX($AO$22:$AO$33, ROWS($BW$4:BW53)-ROWS($AK$22:$AK$33)), IFERROR(INDEX($AS$22:$AS$33, ROWS($BW$4:BW53)-ROWS($AK$22:$AK$33)-ROWS($AO$22:$AO$33)),IFERROR(INDEX($AW$22:$AW$33, ROWS($BW$4:BW53)-ROWS($AK$22:$AK$33)-ROWS($AO$22:$AO$33)-ROWS($AS$22:$AS$33)),IFERROR(INDEX($BA$22:$BA$33, ROWS($BW$4:BW53)-ROWS($AK$22:$AK$33)-ROWS($AO$22:$AO$33)-ROWS($AS$22:$AS$33)-ROWS($AW$22:$AW$33)),IFERROR(INDEX($BE$22:$BE$33, ROWS($BW$4:BW53)-ROWS($AK$22:$AK$33)-ROWS($AO$22:$AO$33)-ROWS($AS$22:$AS$33)-ROWS($AW$22:$AW$33)-ROWS($BA$22:$BA$33)),IFERROR(INDEX($BI$22:$BI$33, ROWS($BW$4:BW53)-ROWS($AK$22:$AK$33)-ROWS($AO$22:$AO$33)-ROWS($AS$22:$AS$33)-ROWS($AW$22:$AW$33)-ROWS($BA$22:$BA$33)-ROWS($BE$22:$BE$33)), "")))))))</f>
        <v/>
      </c>
      <c r="BX55" s="316" t="str">
        <f t="shared" ca="1" si="34"/>
        <v/>
      </c>
      <c r="BY55" s="413" t="str">
        <f t="shared" ca="1" si="35"/>
        <v/>
      </c>
      <c r="BZ55" s="412">
        <f ca="1">IF(OR(CA55="",CA55=0),"",MAX(BZ$5:BZ54)+1)</f>
        <v>13</v>
      </c>
      <c r="CA55" s="316" t="str">
        <f ca="1">IFERROR(INDEX($AJ$38:$AJ$49, ROWS($CA$4:CA53)), IFERROR(INDEX($AN$38:$AN$49, ROWS($CA$4:CA53)-ROWS($AJ$38:$AJ$49)), IFERROR(INDEX($AR$38:$AR$49, ROWS($CA$4:CA53)-ROWS($AJ$38:$AJ$49)-ROWS($AN$38:$AN$49)),IFERROR(INDEX($AV$38:$AV$49, ROWS($CA$4:CA53)-ROWS($AJ$38:$AJ$49)-ROWS($AN$38:$AN$49)-ROWS($AR$38:$AR$49)),IFERROR(INDEX($AZ$38:$AZ$49, ROWS($CA$4:CA53)-ROWS($AJ$38:$AJ$49)-ROWS($AN$38:$AN$49)-ROWS($AR$38:$AR$49)-ROWS($AV$38:$AV$49)),IFERROR(INDEX($BD$38:$BD$49, ROWS($CA$4:CA53)-ROWS($AJ$38:$AJ$49)-ROWS($AN$38:$AN$49)-ROWS($AR$38:$AR$49)-ROWS($AV$38:$AV$49)-ROWS($AZ$38:$AZ$49)),IFERROR(INDEX($BH$38:$BH$49, ROWS($CA$4:CA53)-ROWS($AJ$38:$AJ$49)-ROWS($AN$38:$AN$49)-ROWS($AR$38:$AR$49)-ROWS($AV$38:$AV$49)-ROWS($AZ$38:$AZ$49)-ROWS($BD$38:$BD$49)), "")))))))</f>
        <v>Credit Card 2</v>
      </c>
      <c r="CB55" s="316" t="str">
        <f t="shared" ca="1" si="36"/>
        <v/>
      </c>
      <c r="CC55" s="316">
        <f ca="1">IF(OR(CD55="",CD55=0),"",MAX(CC$5:CC54)+1)</f>
        <v>13</v>
      </c>
      <c r="CD55" s="316">
        <f ca="1">IFERROR(INDEX($AK$38:$AK$49, ROWS($CD$4:CD53)), IFERROR(INDEX($AO$38:$AO$49, ROWS($CD$4:CD53)-ROWS($AK$38:$AK$49)), IFERROR(INDEX($AS$38:$AS$49, ROWS($CD$4:CD53)-ROWS($AK$38:$AK$49)-ROWS($AO$38:$AO$49)),IFERROR(INDEX($AW$38:$AW$49, ROWS($CD$4:CD53)-ROWS($AK$38:$AK$49)-ROWS($AO$38:$AO$49)-ROWS($AS$38:$AS$49)),IFERROR(INDEX($BA$38:$BA$49, ROWS($CD$4:CD53)-ROWS($AK$38:$AK$49)-ROWS($AO$38:$AO$49)-ROWS($AS$38:$AS$49)-ROWS($AW$38:$AW$49)),IFERROR(INDEX($BE$38:$BE$49, ROWS($CD$4:CD53)-ROWS($AK$38:$AK$49)-ROWS($AO$38:$AO$49)-ROWS($AS$38:$AS$49)-ROWS($AW$38:$AW$49)-ROWS($BA$38:$BA$49)),IFERROR(INDEX($BI$38:$BI$49, ROWS($CD$4:CD53)-ROWS($AK$38:$AK$49)-ROWS($AO$38:$AO$49)-ROWS($AS$38:$AS$49)-ROWS($AW$38:$AW$49)-ROWS($BA$38:$BA$49)-ROWS($BE$38:$BE$49)), "")))))))</f>
        <v>60</v>
      </c>
      <c r="CE55" s="316" t="str">
        <f t="shared" ca="1" si="37"/>
        <v/>
      </c>
      <c r="CF55" s="413" t="str">
        <f t="shared" ca="1" si="38"/>
        <v/>
      </c>
      <c r="CG55" s="412" t="str">
        <f ca="1">IF(OR(CH55="",CH55=0),"",MAX(CG$5:CG54)+1)</f>
        <v/>
      </c>
      <c r="CH55" s="316" t="str">
        <f ca="1">IFERROR(INDEX($AJ$54:$AJ$65, ROWS($CH$4:CH53)), IFERROR(INDEX($AN$54:$AN$65, ROWS($CH$4:CH53)-ROWS($AJ$54:$AJ$65)), IFERROR(INDEX($AR$54:$AR$65, ROWS($CH$4:CH53)-ROWS($AJ$54:$AJ$65)-ROWS($AN$54:$AN$65)),IFERROR(INDEX($AV$54:$AV$65, ROWS($CH$4:CH53)-ROWS($AJ$54:$AJ$65)-ROWS($AN$54:$AN$65)-ROWS($AR$54:$AR$65)),IFERROR(INDEX($AZ$54:$AZ$65, ROWS($CH$4:CH53)-ROWS($AJ$54:$AJ$65)-ROWS($AN$54:$AN$65)-ROWS($AR$54:$AR$65)-ROWS($AV$54:$AV$65)),IFERROR(INDEX($BD$54:$BD$65, ROWS($CH$4:CH53)-ROWS($AJ$54:$AJ$65)-ROWS($AN$54:$AN$65)-ROWS($AR$54:$AR$65)-ROWS($AV$54:$AV$65)-ROWS($AZ$54:$AZ$65)),IFERROR(INDEX($BH$54:$BH$65, ROWS($CH$4:CH53)-ROWS($AJ$54:$AJ$65)-ROWS($AN$54:$AN$65)-ROWS($AR$54:$AR$65)-ROWS($AV$54:$AV$65)-ROWS($AZ$54:$AZ$65)-ROWS($BD$54:$BD$65)), "")))))))</f>
        <v/>
      </c>
      <c r="CI55" s="316" t="str">
        <f t="shared" ca="1" si="39"/>
        <v/>
      </c>
      <c r="CJ55" s="316" t="str">
        <f ca="1">IF(OR(CK55="",CK55=0),"",MAX(CJ$5:CJ54)+1)</f>
        <v/>
      </c>
      <c r="CK55" s="316" t="str">
        <f ca="1">IFERROR(INDEX($AK$54:$AK$65, ROWS($CK$4:CK53)), IFERROR(INDEX($AO$54:$AO$65, ROWS($CK$4:CK53)-ROWS($AK$54:$AK$65)), IFERROR(INDEX($AS$54:$AS$65, ROWS($CK$4:CK53)-ROWS($AK$54:$AK$65)-ROWS($AO$54:$AO$65)),IFERROR(INDEX($AW$54:$AW$65, ROWS($CK$4:CK53)-ROWS($AK$54:$AK$65)-ROWS($AO$54:$AO$65)-ROWS($AS$54:$AS$65)),IFERROR(INDEX($BA$54:$BA$65, ROWS($CK$4:CK53)-ROWS($AK$54:$AK$65)-ROWS($AO$54:$AO$65)-ROWS($AS$54:$AS$65)-ROWS($AW$54:$AW$65)),IFERROR(INDEX($BE$54:$BE$65, ROWS($CK$4:CK53)-ROWS($AK$54:$AK$65)-ROWS($AO$54:$AO$65)-ROWS($AS$54:$AS$65)-ROWS($AW$54:$AW$65)-ROWS($BA$54:$BA$65)),IFERROR(INDEX($BI$54:$BI$65, ROWS($CK$4:CK53)-ROWS($AK$54:$AK$65)-ROWS($AO$54:$AO$65)-ROWS($AS$54:$AS$65)-ROWS($AW$54:$AW$65)-ROWS($BA$54:$BA$65)-ROWS($BE$54:$BE$65)), "")))))))</f>
        <v/>
      </c>
      <c r="CL55" s="316" t="str">
        <f t="shared" ca="1" si="40"/>
        <v/>
      </c>
      <c r="CM55" s="413" t="str">
        <f t="shared" ca="1" si="41"/>
        <v/>
      </c>
      <c r="CN55" s="412" t="str">
        <f>IF(OR(CO55="",CO55=0),"",MAX(CN$5:CN54)+1)</f>
        <v/>
      </c>
      <c r="CO55" s="316">
        <f>IFERROR(INDEX($AJ$70:$AJ$81, ROWS($CO$4:CO53)), IFERROR(INDEX($AN$70:$AN$81, ROWS($CO$4:CO53)-ROWS($AJ$70:$AJ$81)), IFERROR(INDEX($AR$70:$AR$81, ROWS($CO$4:CO53)-ROWS($AJ$70:$AJ$81)-ROWS($AN$70:$AN$81)),IFERROR(INDEX($AV$70:$AV$81, ROWS($CO$4:CO53)-ROWS($AJ$70:$AJ$81)-ROWS($AN$70:$AN$81)-ROWS($AR$70:$AR$81)),IFERROR(INDEX($AZ$70:$AZ$81, ROWS($CO$4:CO53)-ROWS($AJ$70:$AJ$81)-ROWS($AN$70:$AN$81)-ROWS($AR$70:$AR$81)-ROWS($AV$70:$AV$81)),IFERROR(INDEX($BD$70:$BD$81, ROWS($CO$4:CO53)-ROWS($AJ$70:$AJ$81)-ROWS($AN$70:$AN$81)-ROWS($AR$70:$AR$81)-ROWS($AV$70:$AV$81)-ROWS($AZ$70:$AZ$81)),IFERROR(INDEX($BH$70:$BH$81, ROWS($CO$4:CO53)-ROWS($AJ$70:$AJ$81)-ROWS($AN$70:$AN$81)-ROWS($AR$70:$AR$81)-ROWS($AV$70:$AV$81)-ROWS($AZ$70:$AZ$81)-ROWS($BD$70:$BD$81)), "")))))))</f>
        <v>0</v>
      </c>
      <c r="CP55" s="316" t="str">
        <f t="shared" ca="1" si="42"/>
        <v/>
      </c>
      <c r="CQ55" s="316" t="str">
        <f>IF(OR(CR55="",CR55=0),"",MAX(CQ$5:CQ54)+1)</f>
        <v/>
      </c>
      <c r="CR55" s="316">
        <f>IFERROR(INDEX($AK$70:$AK$81, ROWS($CR$4:CR53)), IFERROR(INDEX($AO$70:$AO$81, ROWS($CR$4:CR53)-ROWS($AK$70:$AK$81)), IFERROR(INDEX($AS$70:$AS$81, ROWS($CR$4:CR53)-ROWS($AK$70:$AK$81)-ROWS($AO$70:$AO$81)),IFERROR(INDEX($AW$70:$AW$81, ROWS($CR$4:CR53)-ROWS($AK$70:$AK$81)-ROWS($AO$70:$AO$81)-ROWS($AS$70:$AS$81)),IFERROR(INDEX($BA$70:$BA$81, ROWS($CR$4:CR53)-ROWS($AK$70:$AK$81)-ROWS($AO$70:$AO$81)-ROWS($AS$70:$AS$81)-ROWS($AW$70:$AW$81)),IFERROR(INDEX($BE$70:$BE$81, ROWS($CR$4:CR53)-ROWS($AK$70:$AK$81)-ROWS($AO$70:$AO$81)-ROWS($AS$70:$AS$81)-ROWS($AW$70:$AW$81)-ROWS($BA$70:$BA$81)),IFERROR(INDEX($BI$70:$BI$81, ROWS($CR$4:CR53)-ROWS($AK$70:$AK$81)-ROWS($AO$70:$AO$81)-ROWS($AS$70:$AS$81)-ROWS($AW$70:$AW$81)-ROWS($BA$70:$BA$81)-ROWS($BE$70:$BE$81)), "")))))))</f>
        <v>0</v>
      </c>
      <c r="CS55" s="316" t="str">
        <f t="shared" ca="1" si="43"/>
        <v/>
      </c>
      <c r="CT55" s="413" t="str">
        <f t="shared" ca="1" si="44"/>
        <v/>
      </c>
      <c r="CU55" s="412" t="str">
        <f>IF(OR(CV55="",CV55=0),"",MAX(CU$5:CU54)+1)</f>
        <v/>
      </c>
      <c r="CV55" s="316" t="str">
        <f>IFERROR(INDEX($AJ$86:$AJ$97, ROWS($CV$4:CV53)), IFERROR(INDEX($AN$86:$AN$97, ROWS($CV$4:CV53)-ROWS($AJ$86:$AJ$97)), ""))</f>
        <v/>
      </c>
      <c r="CW55" s="316" t="str">
        <f t="shared" si="45"/>
        <v/>
      </c>
      <c r="CX55" s="316" t="str">
        <f>IF(OR(CY55="",CY55=0),"",MAX(CX$5:CX54)+1)</f>
        <v/>
      </c>
      <c r="CY55" s="316" t="str">
        <f>IFERROR(INDEX($AK$86:$AK$97, ROWS($CY$4:CY53)), IFERROR(INDEX($AO$86:$AO$97, ROWS($CY$4:CY53)-ROWS($AK$86:$AK$97)), ""))</f>
        <v/>
      </c>
      <c r="CZ55" s="316" t="str">
        <f t="shared" si="46"/>
        <v/>
      </c>
      <c r="DA55" s="413" t="str">
        <f t="shared" si="47"/>
        <v/>
      </c>
      <c r="DC55" s="438">
        <f ca="1">IF(OR(DD55="",DD55=0),"",MAX(DC$45:DC54)+1)</f>
        <v>8</v>
      </c>
      <c r="DD55" s="434" t="str">
        <f t="shared" ca="1" si="130"/>
        <v>Audible</v>
      </c>
      <c r="DE55" s="413">
        <f t="shared" ca="1" si="131"/>
        <v>14.95</v>
      </c>
      <c r="DF55" s="431" t="str">
        <f ca="1">IF(OR(DG55="",DG55=0),"",MAX(DF$45:DF54)+1)</f>
        <v/>
      </c>
      <c r="DG55" s="412" t="str">
        <f t="shared" ca="1" si="132"/>
        <v/>
      </c>
      <c r="DH55" s="413" t="str">
        <f t="shared" ca="1" si="133"/>
        <v/>
      </c>
      <c r="DI55" s="412" t="str">
        <f t="shared" ca="1" si="134"/>
        <v>Credit Card 2</v>
      </c>
      <c r="DJ55" s="413">
        <f t="shared" ca="1" si="135"/>
        <v>60</v>
      </c>
      <c r="DK55" s="412" t="str">
        <f t="shared" ca="1" si="136"/>
        <v/>
      </c>
      <c r="DL55" s="413" t="str">
        <f t="shared" ca="1" si="137"/>
        <v/>
      </c>
      <c r="DN55" s="292"/>
      <c r="DO55" s="292"/>
      <c r="DP55" s="292"/>
      <c r="DQ55" s="292"/>
      <c r="DR55" s="292"/>
      <c r="DS55" s="292"/>
    </row>
    <row r="56" spans="16:123" x14ac:dyDescent="0.3">
      <c r="P56" s="1177"/>
      <c r="Q56" s="1178"/>
      <c r="R56" s="453"/>
      <c r="S56" s="402"/>
      <c r="U56" s="1177"/>
      <c r="V56" s="1178"/>
      <c r="W56" s="453"/>
      <c r="X56" s="402"/>
      <c r="AC56" s="358" t="str">
        <f>IF('Data Entry'!H38="","",'Data Entry'!H38)</f>
        <v/>
      </c>
      <c r="AD56" s="356" t="str">
        <f>IF('Data Entry'!G38="","",'Data Entry'!G38)</f>
        <v/>
      </c>
      <c r="AE56" s="357" t="str">
        <f>IF('Data Entry'!J38="","",'Data Entry'!J38)</f>
        <v/>
      </c>
      <c r="AF56" s="402" t="str">
        <f>IF('Data Entry'!I38="","",'Data Entry'!I38)</f>
        <v/>
      </c>
      <c r="AI56" s="304" t="str">
        <f t="shared" ca="1" si="159"/>
        <v/>
      </c>
      <c r="AJ56" s="305" t="str">
        <f t="shared" ca="1" si="138"/>
        <v/>
      </c>
      <c r="AK56" s="306" t="str">
        <f t="shared" ca="1" si="139"/>
        <v/>
      </c>
      <c r="AL56" s="307" t="str">
        <f t="shared" ca="1" si="140"/>
        <v/>
      </c>
      <c r="AM56" s="304" t="str">
        <f t="shared" ca="1" si="160"/>
        <v/>
      </c>
      <c r="AN56" s="305" t="str">
        <f t="shared" ca="1" si="141"/>
        <v/>
      </c>
      <c r="AO56" s="306" t="str">
        <f t="shared" ca="1" si="142"/>
        <v/>
      </c>
      <c r="AP56" s="307" t="str">
        <f t="shared" ca="1" si="143"/>
        <v/>
      </c>
      <c r="AQ56" s="304" t="str">
        <f t="shared" ca="1" si="161"/>
        <v/>
      </c>
      <c r="AR56" s="305" t="str">
        <f t="shared" ca="1" si="144"/>
        <v/>
      </c>
      <c r="AS56" s="306" t="str">
        <f t="shared" ca="1" si="145"/>
        <v/>
      </c>
      <c r="AT56" s="307" t="str">
        <f t="shared" ca="1" si="146"/>
        <v/>
      </c>
      <c r="AU56" s="304" t="str">
        <f t="shared" ca="1" si="162"/>
        <v/>
      </c>
      <c r="AV56" s="305" t="str">
        <f t="shared" ca="1" si="147"/>
        <v/>
      </c>
      <c r="AW56" s="306" t="str">
        <f t="shared" ca="1" si="148"/>
        <v/>
      </c>
      <c r="AX56" s="307" t="str">
        <f t="shared" ca="1" si="149"/>
        <v/>
      </c>
      <c r="AY56" s="304" t="str">
        <f t="shared" ca="1" si="163"/>
        <v/>
      </c>
      <c r="AZ56" s="305" t="str">
        <f t="shared" ca="1" si="150"/>
        <v/>
      </c>
      <c r="BA56" s="306" t="str">
        <f t="shared" ca="1" si="151"/>
        <v/>
      </c>
      <c r="BB56" s="307" t="str">
        <f t="shared" ca="1" si="152"/>
        <v/>
      </c>
      <c r="BC56" s="304" t="str">
        <f t="shared" ca="1" si="164"/>
        <v/>
      </c>
      <c r="BD56" s="305" t="str">
        <f t="shared" ca="1" si="153"/>
        <v/>
      </c>
      <c r="BE56" s="306" t="str">
        <f t="shared" ca="1" si="154"/>
        <v/>
      </c>
      <c r="BF56" s="307" t="str">
        <f t="shared" ca="1" si="155"/>
        <v/>
      </c>
      <c r="BG56" s="304" t="str">
        <f t="shared" ca="1" si="165"/>
        <v/>
      </c>
      <c r="BH56" s="305" t="str">
        <f t="shared" ca="1" si="156"/>
        <v/>
      </c>
      <c r="BI56" s="306" t="str">
        <f t="shared" ca="1" si="157"/>
        <v/>
      </c>
      <c r="BJ56" s="307" t="str">
        <f t="shared" ca="1" si="158"/>
        <v/>
      </c>
      <c r="BL56" s="412" t="str">
        <f ca="1">IF(OR(BM56="",BM56=0),"",MAX(BL$5:BL55)+1)</f>
        <v/>
      </c>
      <c r="BM56" s="316" t="str">
        <f ca="1">IFERROR(INDEX($AJ$6:$AJ$17, ROWS(BM$4:$BM54)), IFERROR(INDEX($AN$6:$AN$17, ROWS(BM$4:$BM54)-ROWS($AJ$6:$AJ$17)), IFERROR(INDEX($AR$6:$AR$17, ROWS(BM$4:$BM54)-ROWS($AJ$6:$AJ$17)-ROWS($AN$6:$AN$17)),IFERROR(INDEX($AV$6:$AV$17, ROWS(BM$4:$BM54)-ROWS($AJ$6:$AJ$17)-ROWS($AN$6:$AN$17)-ROWS($AR$6:$AR$17)),IFERROR(INDEX($AZ$6:$AZ$17, ROWS(BM$4:$BM54)-ROWS($AJ$6:$AJ$17)-ROWS($AN$6:$AN$17)-ROWS($AR$6:$AR$17)-ROWS($AV$6:$AV$17)),IFERROR(INDEX($BD$6:$BD$17, ROWS(BM$4:$BM54)-ROWS($AJ$6:$AJ$17)-ROWS($AN$6:$AN$17)-ROWS($AR$6:$AR$17)-ROWS($AV$6:$AV$17)-ROWS($AZ$6:$AZ$17)),IFERROR(INDEX($BH$6:$BH$17, ROWS(BM$4:$BM54)-ROWS($AJ$6:$AJ$17)-ROWS($AN$6:$AN$17)-ROWS($AR$6:$AR$17)-ROWS($AV$6:$AV$17)-ROWS($AZ$6:$AZ$17)-ROWS($BD$6:$BD$17)), "")))))))</f>
        <v/>
      </c>
      <c r="BN56" s="316" t="str">
        <f t="shared" ca="1" si="30"/>
        <v/>
      </c>
      <c r="BO56" s="316" t="str">
        <f ca="1">IF(OR(BP56="",BP56=0),"",MAX(BO$5:BO55)+1)</f>
        <v/>
      </c>
      <c r="BP56" s="316" t="str">
        <f ca="1">IFERROR(INDEX($AK$6:$AK$17, ROWS($BP$4:BP54)), IFERROR(INDEX($AO$6:$AO$17, ROWS($BP$4:BP54)-ROWS($AK$6:$AK$17)), IFERROR(INDEX($AS$6:$AS$17, ROWS($BP$4:BP54)-ROWS($AK$6:$AK$17)-ROWS($AO$6:$AO$17)),IFERROR(INDEX($AW$6:$AW$17, ROWS($BP$4:BP54)-ROWS($AK$6:$AK$17)-ROWS($AO$6:$AO$17)-ROWS($AS$6:$AS$17)),IFERROR(INDEX($BA$6:$BA$17, ROWS($BP$4:BP54)-ROWS($AK$6:$AK$17)-ROWS($AO$6:$AO$17)-ROWS($AS$6:$AS$17)-ROWS($AW$6:$AW$17)),IFERROR(INDEX($BE$6:$BE$17, ROWS($BP$4:BP54)-ROWS($AK$6:$AK$17)-ROWS($AO$6:$AO$17)-ROWS($AS$6:$AS$17)-ROWS($AW$6:$AW$17)-ROWS($BA$6:$BA$17)),IFERROR(INDEX($BI$6:$BI$17, ROWS($BP$4:BP54)-ROWS($AK$6:$AK$17)-ROWS($AO$6:$AO$17)-ROWS($AS$6:$AS$17)-ROWS($AW$6:$AW$17)-ROWS($BA$6:$BA$17)-ROWS($BE$6:$BE$17)), "")))))))</f>
        <v/>
      </c>
      <c r="BQ56" s="316" t="str">
        <f t="shared" ca="1" si="31"/>
        <v/>
      </c>
      <c r="BR56" s="413" t="str">
        <f t="shared" ca="1" si="32"/>
        <v/>
      </c>
      <c r="BS56" s="412" t="str">
        <f ca="1">IF(OR(BT56="",BT56=0),"",MAX(BS$5:BS55)+1)</f>
        <v/>
      </c>
      <c r="BT56" s="316" t="str">
        <f ca="1">IFERROR(INDEX($AJ$22:$AJ$33, ROWS($BT$4:BT54)), IFERROR(INDEX($AN$22:$AN$33, ROWS($BT$4:BT54)-ROWS($AJ$22:$AJ$33)), IFERROR(INDEX($AR$22:$AR$33, ROWS($BT$4:BT54)-ROWS($AJ$22:$AJ$33)-ROWS($AN$22:$AN$33)),IFERROR(INDEX($AV$22:$AV$33, ROWS($BT$4:BT54)-ROWS($AJ$22:$AJ$33)-ROWS($AN$22:$AN$33)-ROWS($AR$22:$AR$33)),IFERROR(INDEX($AZ$22:$AZ$33, ROWS($BT$4:BT54)-ROWS($AJ$22:$AJ$33)-ROWS($AN$22:$AN$33)-ROWS($AR$22:$AR$33)-ROWS($AV$22:$AV$33)),IFERROR(INDEX($BD$22:$BD$33, ROWS($BT$4:BT54)-ROWS($AJ$22:$AJ$33)-ROWS($AN$22:$AN$33)-ROWS($AR$22:$AR$33)-ROWS($AV$22:$AV$33)-ROWS($AZ$22:$AZ$33)),IFERROR(INDEX($BH$22:$BH$33, ROWS($BT$4:BT54)-ROWS($AJ$22:$AJ$33)-ROWS($AN$22:$AN$33)-ROWS($AR$22:$AR$33)-ROWS($AV$22:$AV$33)-ROWS($AZ$22:$AZ$33)-ROWS($BD$22:$BD$33)), "")))))))</f>
        <v/>
      </c>
      <c r="BU56" s="316" t="str">
        <f t="shared" ca="1" si="33"/>
        <v/>
      </c>
      <c r="BV56" s="316" t="str">
        <f ca="1">IF(OR(BW56="",BW56=0),"",MAX(BV$5:BV55)+1)</f>
        <v/>
      </c>
      <c r="BW56" s="316" t="str">
        <f ca="1">IFERROR(INDEX($AK$22:$AK$33, ROWS($BW$4:BW54)), IFERROR(INDEX($AO$22:$AO$33, ROWS($BW$4:BW54)-ROWS($AK$22:$AK$33)), IFERROR(INDEX($AS$22:$AS$33, ROWS($BW$4:BW54)-ROWS($AK$22:$AK$33)-ROWS($AO$22:$AO$33)),IFERROR(INDEX($AW$22:$AW$33, ROWS($BW$4:BW54)-ROWS($AK$22:$AK$33)-ROWS($AO$22:$AO$33)-ROWS($AS$22:$AS$33)),IFERROR(INDEX($BA$22:$BA$33, ROWS($BW$4:BW54)-ROWS($AK$22:$AK$33)-ROWS($AO$22:$AO$33)-ROWS($AS$22:$AS$33)-ROWS($AW$22:$AW$33)),IFERROR(INDEX($BE$22:$BE$33, ROWS($BW$4:BW54)-ROWS($AK$22:$AK$33)-ROWS($AO$22:$AO$33)-ROWS($AS$22:$AS$33)-ROWS($AW$22:$AW$33)-ROWS($BA$22:$BA$33)),IFERROR(INDEX($BI$22:$BI$33, ROWS($BW$4:BW54)-ROWS($AK$22:$AK$33)-ROWS($AO$22:$AO$33)-ROWS($AS$22:$AS$33)-ROWS($AW$22:$AW$33)-ROWS($BA$22:$BA$33)-ROWS($BE$22:$BE$33)), "")))))))</f>
        <v/>
      </c>
      <c r="BX56" s="316" t="str">
        <f t="shared" ca="1" si="34"/>
        <v/>
      </c>
      <c r="BY56" s="413" t="str">
        <f t="shared" ca="1" si="35"/>
        <v/>
      </c>
      <c r="BZ56" s="412" t="str">
        <f ca="1">IF(OR(CA56="",CA56=0),"",MAX(BZ$5:BZ55)+1)</f>
        <v/>
      </c>
      <c r="CA56" s="316" t="str">
        <f ca="1">IFERROR(INDEX($AJ$38:$AJ$49, ROWS($CA$4:CA54)), IFERROR(INDEX($AN$38:$AN$49, ROWS($CA$4:CA54)-ROWS($AJ$38:$AJ$49)), IFERROR(INDEX($AR$38:$AR$49, ROWS($CA$4:CA54)-ROWS($AJ$38:$AJ$49)-ROWS($AN$38:$AN$49)),IFERROR(INDEX($AV$38:$AV$49, ROWS($CA$4:CA54)-ROWS($AJ$38:$AJ$49)-ROWS($AN$38:$AN$49)-ROWS($AR$38:$AR$49)),IFERROR(INDEX($AZ$38:$AZ$49, ROWS($CA$4:CA54)-ROWS($AJ$38:$AJ$49)-ROWS($AN$38:$AN$49)-ROWS($AR$38:$AR$49)-ROWS($AV$38:$AV$49)),IFERROR(INDEX($BD$38:$BD$49, ROWS($CA$4:CA54)-ROWS($AJ$38:$AJ$49)-ROWS($AN$38:$AN$49)-ROWS($AR$38:$AR$49)-ROWS($AV$38:$AV$49)-ROWS($AZ$38:$AZ$49)),IFERROR(INDEX($BH$38:$BH$49, ROWS($CA$4:CA54)-ROWS($AJ$38:$AJ$49)-ROWS($AN$38:$AN$49)-ROWS($AR$38:$AR$49)-ROWS($AV$38:$AV$49)-ROWS($AZ$38:$AZ$49)-ROWS($BD$38:$BD$49)), "")))))))</f>
        <v/>
      </c>
      <c r="CB56" s="316" t="str">
        <f t="shared" ca="1" si="36"/>
        <v/>
      </c>
      <c r="CC56" s="316" t="str">
        <f ca="1">IF(OR(CD56="",CD56=0),"",MAX(CC$5:CC55)+1)</f>
        <v/>
      </c>
      <c r="CD56" s="316" t="str">
        <f ca="1">IFERROR(INDEX($AK$38:$AK$49, ROWS($CD$4:CD54)), IFERROR(INDEX($AO$38:$AO$49, ROWS($CD$4:CD54)-ROWS($AK$38:$AK$49)), IFERROR(INDEX($AS$38:$AS$49, ROWS($CD$4:CD54)-ROWS($AK$38:$AK$49)-ROWS($AO$38:$AO$49)),IFERROR(INDEX($AW$38:$AW$49, ROWS($CD$4:CD54)-ROWS($AK$38:$AK$49)-ROWS($AO$38:$AO$49)-ROWS($AS$38:$AS$49)),IFERROR(INDEX($BA$38:$BA$49, ROWS($CD$4:CD54)-ROWS($AK$38:$AK$49)-ROWS($AO$38:$AO$49)-ROWS($AS$38:$AS$49)-ROWS($AW$38:$AW$49)),IFERROR(INDEX($BE$38:$BE$49, ROWS($CD$4:CD54)-ROWS($AK$38:$AK$49)-ROWS($AO$38:$AO$49)-ROWS($AS$38:$AS$49)-ROWS($AW$38:$AW$49)-ROWS($BA$38:$BA$49)),IFERROR(INDEX($BI$38:$BI$49, ROWS($CD$4:CD54)-ROWS($AK$38:$AK$49)-ROWS($AO$38:$AO$49)-ROWS($AS$38:$AS$49)-ROWS($AW$38:$AW$49)-ROWS($BA$38:$BA$49)-ROWS($BE$38:$BE$49)), "")))))))</f>
        <v/>
      </c>
      <c r="CE56" s="316" t="str">
        <f t="shared" ca="1" si="37"/>
        <v/>
      </c>
      <c r="CF56" s="413" t="str">
        <f t="shared" ca="1" si="38"/>
        <v/>
      </c>
      <c r="CG56" s="412" t="str">
        <f ca="1">IF(OR(CH56="",CH56=0),"",MAX(CG$5:CG55)+1)</f>
        <v/>
      </c>
      <c r="CH56" s="316" t="str">
        <f ca="1">IFERROR(INDEX($AJ$54:$AJ$65, ROWS($CH$4:CH54)), IFERROR(INDEX($AN$54:$AN$65, ROWS($CH$4:CH54)-ROWS($AJ$54:$AJ$65)), IFERROR(INDEX($AR$54:$AR$65, ROWS($CH$4:CH54)-ROWS($AJ$54:$AJ$65)-ROWS($AN$54:$AN$65)),IFERROR(INDEX($AV$54:$AV$65, ROWS($CH$4:CH54)-ROWS($AJ$54:$AJ$65)-ROWS($AN$54:$AN$65)-ROWS($AR$54:$AR$65)),IFERROR(INDEX($AZ$54:$AZ$65, ROWS($CH$4:CH54)-ROWS($AJ$54:$AJ$65)-ROWS($AN$54:$AN$65)-ROWS($AR$54:$AR$65)-ROWS($AV$54:$AV$65)),IFERROR(INDEX($BD$54:$BD$65, ROWS($CH$4:CH54)-ROWS($AJ$54:$AJ$65)-ROWS($AN$54:$AN$65)-ROWS($AR$54:$AR$65)-ROWS($AV$54:$AV$65)-ROWS($AZ$54:$AZ$65)),IFERROR(INDEX($BH$54:$BH$65, ROWS($CH$4:CH54)-ROWS($AJ$54:$AJ$65)-ROWS($AN$54:$AN$65)-ROWS($AR$54:$AR$65)-ROWS($AV$54:$AV$65)-ROWS($AZ$54:$AZ$65)-ROWS($BD$54:$BD$65)), "")))))))</f>
        <v/>
      </c>
      <c r="CI56" s="316" t="str">
        <f t="shared" ca="1" si="39"/>
        <v/>
      </c>
      <c r="CJ56" s="316" t="str">
        <f ca="1">IF(OR(CK56="",CK56=0),"",MAX(CJ$5:CJ55)+1)</f>
        <v/>
      </c>
      <c r="CK56" s="316" t="str">
        <f ca="1">IFERROR(INDEX($AK$54:$AK$65, ROWS($CK$4:CK54)), IFERROR(INDEX($AO$54:$AO$65, ROWS($CK$4:CK54)-ROWS($AK$54:$AK$65)), IFERROR(INDEX($AS$54:$AS$65, ROWS($CK$4:CK54)-ROWS($AK$54:$AK$65)-ROWS($AO$54:$AO$65)),IFERROR(INDEX($AW$54:$AW$65, ROWS($CK$4:CK54)-ROWS($AK$54:$AK$65)-ROWS($AO$54:$AO$65)-ROWS($AS$54:$AS$65)),IFERROR(INDEX($BA$54:$BA$65, ROWS($CK$4:CK54)-ROWS($AK$54:$AK$65)-ROWS($AO$54:$AO$65)-ROWS($AS$54:$AS$65)-ROWS($AW$54:$AW$65)),IFERROR(INDEX($BE$54:$BE$65, ROWS($CK$4:CK54)-ROWS($AK$54:$AK$65)-ROWS($AO$54:$AO$65)-ROWS($AS$54:$AS$65)-ROWS($AW$54:$AW$65)-ROWS($BA$54:$BA$65)),IFERROR(INDEX($BI$54:$BI$65, ROWS($CK$4:CK54)-ROWS($AK$54:$AK$65)-ROWS($AO$54:$AO$65)-ROWS($AS$54:$AS$65)-ROWS($AW$54:$AW$65)-ROWS($BA$54:$BA$65)-ROWS($BE$54:$BE$65)), "")))))))</f>
        <v/>
      </c>
      <c r="CL56" s="316" t="str">
        <f t="shared" ca="1" si="40"/>
        <v/>
      </c>
      <c r="CM56" s="413" t="str">
        <f t="shared" ca="1" si="41"/>
        <v/>
      </c>
      <c r="CN56" s="412" t="str">
        <f>IF(OR(CO56="",CO56=0),"",MAX(CN$5:CN55)+1)</f>
        <v/>
      </c>
      <c r="CO56" s="316">
        <f>IFERROR(INDEX($AJ$70:$AJ$81, ROWS($CO$4:CO54)), IFERROR(INDEX($AN$70:$AN$81, ROWS($CO$4:CO54)-ROWS($AJ$70:$AJ$81)), IFERROR(INDEX($AR$70:$AR$81, ROWS($CO$4:CO54)-ROWS($AJ$70:$AJ$81)-ROWS($AN$70:$AN$81)),IFERROR(INDEX($AV$70:$AV$81, ROWS($CO$4:CO54)-ROWS($AJ$70:$AJ$81)-ROWS($AN$70:$AN$81)-ROWS($AR$70:$AR$81)),IFERROR(INDEX($AZ$70:$AZ$81, ROWS($CO$4:CO54)-ROWS($AJ$70:$AJ$81)-ROWS($AN$70:$AN$81)-ROWS($AR$70:$AR$81)-ROWS($AV$70:$AV$81)),IFERROR(INDEX($BD$70:$BD$81, ROWS($CO$4:CO54)-ROWS($AJ$70:$AJ$81)-ROWS($AN$70:$AN$81)-ROWS($AR$70:$AR$81)-ROWS($AV$70:$AV$81)-ROWS($AZ$70:$AZ$81)),IFERROR(INDEX($BH$70:$BH$81, ROWS($CO$4:CO54)-ROWS($AJ$70:$AJ$81)-ROWS($AN$70:$AN$81)-ROWS($AR$70:$AR$81)-ROWS($AV$70:$AV$81)-ROWS($AZ$70:$AZ$81)-ROWS($BD$70:$BD$81)), "")))))))</f>
        <v>0</v>
      </c>
      <c r="CP56" s="316" t="str">
        <f t="shared" ca="1" si="42"/>
        <v/>
      </c>
      <c r="CQ56" s="316" t="str">
        <f>IF(OR(CR56="",CR56=0),"",MAX(CQ$5:CQ55)+1)</f>
        <v/>
      </c>
      <c r="CR56" s="316">
        <f>IFERROR(INDEX($AK$70:$AK$81, ROWS($CR$4:CR54)), IFERROR(INDEX($AO$70:$AO$81, ROWS($CR$4:CR54)-ROWS($AK$70:$AK$81)), IFERROR(INDEX($AS$70:$AS$81, ROWS($CR$4:CR54)-ROWS($AK$70:$AK$81)-ROWS($AO$70:$AO$81)),IFERROR(INDEX($AW$70:$AW$81, ROWS($CR$4:CR54)-ROWS($AK$70:$AK$81)-ROWS($AO$70:$AO$81)-ROWS($AS$70:$AS$81)),IFERROR(INDEX($BA$70:$BA$81, ROWS($CR$4:CR54)-ROWS($AK$70:$AK$81)-ROWS($AO$70:$AO$81)-ROWS($AS$70:$AS$81)-ROWS($AW$70:$AW$81)),IFERROR(INDEX($BE$70:$BE$81, ROWS($CR$4:CR54)-ROWS($AK$70:$AK$81)-ROWS($AO$70:$AO$81)-ROWS($AS$70:$AS$81)-ROWS($AW$70:$AW$81)-ROWS($BA$70:$BA$81)),IFERROR(INDEX($BI$70:$BI$81, ROWS($CR$4:CR54)-ROWS($AK$70:$AK$81)-ROWS($AO$70:$AO$81)-ROWS($AS$70:$AS$81)-ROWS($AW$70:$AW$81)-ROWS($BA$70:$BA$81)-ROWS($BE$70:$BE$81)), "")))))))</f>
        <v>0</v>
      </c>
      <c r="CS56" s="316" t="str">
        <f t="shared" ca="1" si="43"/>
        <v/>
      </c>
      <c r="CT56" s="413" t="str">
        <f t="shared" ca="1" si="44"/>
        <v/>
      </c>
      <c r="CU56" s="412" t="str">
        <f>IF(OR(CV56="",CV56=0),"",MAX(CU$5:CU55)+1)</f>
        <v/>
      </c>
      <c r="CV56" s="316" t="str">
        <f>IFERROR(INDEX($AJ$86:$AJ$97, ROWS($CV$4:CV54)), IFERROR(INDEX($AN$86:$AN$97, ROWS($CV$4:CV54)-ROWS($AJ$86:$AJ$97)), ""))</f>
        <v/>
      </c>
      <c r="CW56" s="316" t="str">
        <f t="shared" si="45"/>
        <v/>
      </c>
      <c r="CX56" s="316" t="str">
        <f>IF(OR(CY56="",CY56=0),"",MAX(CX$5:CX55)+1)</f>
        <v/>
      </c>
      <c r="CY56" s="316" t="str">
        <f>IFERROR(INDEX($AK$86:$AK$97, ROWS($CY$4:CY54)), IFERROR(INDEX($AO$86:$AO$97, ROWS($CY$4:CY54)-ROWS($AK$86:$AK$97)), ""))</f>
        <v/>
      </c>
      <c r="CZ56" s="316" t="str">
        <f t="shared" si="46"/>
        <v/>
      </c>
      <c r="DA56" s="413" t="str">
        <f t="shared" si="47"/>
        <v/>
      </c>
      <c r="DC56" s="438" t="str">
        <f ca="1">IF(OR(DD56="",DD56=0),"",MAX(DC$45:DC55)+1)</f>
        <v/>
      </c>
      <c r="DD56" s="434" t="str">
        <f t="shared" ca="1" si="130"/>
        <v/>
      </c>
      <c r="DE56" s="413" t="str">
        <f t="shared" ca="1" si="131"/>
        <v/>
      </c>
      <c r="DF56" s="431">
        <f ca="1">IF(OR(DG56="",DG56=0),"",MAX(DF$45:DF55)+1)</f>
        <v>3</v>
      </c>
      <c r="DG56" s="412" t="str">
        <f t="shared" ca="1" si="132"/>
        <v>Paycheck 3</v>
      </c>
      <c r="DH56" s="413">
        <f t="shared" ca="1" si="133"/>
        <v>700</v>
      </c>
      <c r="DI56" s="412" t="str">
        <f t="shared" ca="1" si="134"/>
        <v>Car 1 Gas</v>
      </c>
      <c r="DJ56" s="413">
        <f t="shared" ca="1" si="135"/>
        <v>50</v>
      </c>
      <c r="DK56" s="412" t="str">
        <f t="shared" ca="1" si="136"/>
        <v/>
      </c>
      <c r="DL56" s="413" t="str">
        <f t="shared" ca="1" si="137"/>
        <v/>
      </c>
      <c r="DM56" s="278"/>
    </row>
    <row r="57" spans="16:123" ht="15.75" thickBot="1" x14ac:dyDescent="0.35">
      <c r="P57" s="1177"/>
      <c r="Q57" s="1178"/>
      <c r="R57" s="453"/>
      <c r="S57" s="402"/>
      <c r="U57" s="1177"/>
      <c r="V57" s="1178"/>
      <c r="W57" s="453"/>
      <c r="X57" s="402"/>
      <c r="AC57" s="359" t="str">
        <f>IF('Data Entry'!H39="","",'Data Entry'!H39)</f>
        <v/>
      </c>
      <c r="AD57" s="360" t="str">
        <f>IF('Data Entry'!G39="","",'Data Entry'!G39)</f>
        <v/>
      </c>
      <c r="AE57" s="361" t="str">
        <f>IF('Data Entry'!J39="","",'Data Entry'!J39)</f>
        <v/>
      </c>
      <c r="AF57" s="403" t="str">
        <f>IF('Data Entry'!I39="","",'Data Entry'!I39)</f>
        <v/>
      </c>
      <c r="AI57" s="304" t="str">
        <f t="shared" ca="1" si="159"/>
        <v/>
      </c>
      <c r="AJ57" s="305" t="str">
        <f t="shared" ca="1" si="138"/>
        <v/>
      </c>
      <c r="AK57" s="306" t="str">
        <f t="shared" ca="1" si="139"/>
        <v/>
      </c>
      <c r="AL57" s="307" t="str">
        <f t="shared" ca="1" si="140"/>
        <v/>
      </c>
      <c r="AM57" s="304" t="str">
        <f t="shared" ca="1" si="160"/>
        <v/>
      </c>
      <c r="AN57" s="305" t="str">
        <f t="shared" ca="1" si="141"/>
        <v/>
      </c>
      <c r="AO57" s="306" t="str">
        <f t="shared" ca="1" si="142"/>
        <v/>
      </c>
      <c r="AP57" s="307" t="str">
        <f t="shared" ca="1" si="143"/>
        <v/>
      </c>
      <c r="AQ57" s="304" t="str">
        <f t="shared" ca="1" si="161"/>
        <v/>
      </c>
      <c r="AR57" s="305" t="str">
        <f t="shared" ca="1" si="144"/>
        <v/>
      </c>
      <c r="AS57" s="306" t="str">
        <f t="shared" ca="1" si="145"/>
        <v/>
      </c>
      <c r="AT57" s="307" t="str">
        <f t="shared" ca="1" si="146"/>
        <v/>
      </c>
      <c r="AU57" s="304" t="str">
        <f t="shared" ca="1" si="162"/>
        <v/>
      </c>
      <c r="AV57" s="305" t="str">
        <f t="shared" ca="1" si="147"/>
        <v/>
      </c>
      <c r="AW57" s="306" t="str">
        <f t="shared" ca="1" si="148"/>
        <v/>
      </c>
      <c r="AX57" s="307" t="str">
        <f t="shared" ca="1" si="149"/>
        <v/>
      </c>
      <c r="AY57" s="304" t="str">
        <f t="shared" ca="1" si="163"/>
        <v/>
      </c>
      <c r="AZ57" s="305" t="str">
        <f t="shared" ca="1" si="150"/>
        <v/>
      </c>
      <c r="BA57" s="306" t="str">
        <f t="shared" ca="1" si="151"/>
        <v/>
      </c>
      <c r="BB57" s="307" t="str">
        <f t="shared" ca="1" si="152"/>
        <v/>
      </c>
      <c r="BC57" s="304" t="str">
        <f t="shared" ca="1" si="164"/>
        <v/>
      </c>
      <c r="BD57" s="305" t="str">
        <f t="shared" ca="1" si="153"/>
        <v/>
      </c>
      <c r="BE57" s="306" t="str">
        <f t="shared" ca="1" si="154"/>
        <v/>
      </c>
      <c r="BF57" s="307" t="str">
        <f t="shared" ca="1" si="155"/>
        <v/>
      </c>
      <c r="BG57" s="304" t="str">
        <f t="shared" ca="1" si="165"/>
        <v/>
      </c>
      <c r="BH57" s="305" t="str">
        <f t="shared" ca="1" si="156"/>
        <v/>
      </c>
      <c r="BI57" s="306" t="str">
        <f t="shared" ca="1" si="157"/>
        <v/>
      </c>
      <c r="BJ57" s="307" t="str">
        <f t="shared" ca="1" si="158"/>
        <v/>
      </c>
      <c r="BL57" s="412" t="str">
        <f ca="1">IF(OR(BM57="",BM57=0),"",MAX(BL$5:BL56)+1)</f>
        <v/>
      </c>
      <c r="BM57" s="316" t="str">
        <f ca="1">IFERROR(INDEX($AJ$6:$AJ$17, ROWS(BM$4:$BM55)), IFERROR(INDEX($AN$6:$AN$17, ROWS(BM$4:$BM55)-ROWS($AJ$6:$AJ$17)), IFERROR(INDEX($AR$6:$AR$17, ROWS(BM$4:$BM55)-ROWS($AJ$6:$AJ$17)-ROWS($AN$6:$AN$17)),IFERROR(INDEX($AV$6:$AV$17, ROWS(BM$4:$BM55)-ROWS($AJ$6:$AJ$17)-ROWS($AN$6:$AN$17)-ROWS($AR$6:$AR$17)),IFERROR(INDEX($AZ$6:$AZ$17, ROWS(BM$4:$BM55)-ROWS($AJ$6:$AJ$17)-ROWS($AN$6:$AN$17)-ROWS($AR$6:$AR$17)-ROWS($AV$6:$AV$17)),IFERROR(INDEX($BD$6:$BD$17, ROWS(BM$4:$BM55)-ROWS($AJ$6:$AJ$17)-ROWS($AN$6:$AN$17)-ROWS($AR$6:$AR$17)-ROWS($AV$6:$AV$17)-ROWS($AZ$6:$AZ$17)),IFERROR(INDEX($BH$6:$BH$17, ROWS(BM$4:$BM55)-ROWS($AJ$6:$AJ$17)-ROWS($AN$6:$AN$17)-ROWS($AR$6:$AR$17)-ROWS($AV$6:$AV$17)-ROWS($AZ$6:$AZ$17)-ROWS($BD$6:$BD$17)), "")))))))</f>
        <v/>
      </c>
      <c r="BN57" s="316" t="str">
        <f t="shared" ca="1" si="30"/>
        <v/>
      </c>
      <c r="BO57" s="316" t="str">
        <f ca="1">IF(OR(BP57="",BP57=0),"",MAX(BO$5:BO56)+1)</f>
        <v/>
      </c>
      <c r="BP57" s="316" t="str">
        <f ca="1">IFERROR(INDEX($AK$6:$AK$17, ROWS($BP$4:BP55)), IFERROR(INDEX($AO$6:$AO$17, ROWS($BP$4:BP55)-ROWS($AK$6:$AK$17)), IFERROR(INDEX($AS$6:$AS$17, ROWS($BP$4:BP55)-ROWS($AK$6:$AK$17)-ROWS($AO$6:$AO$17)),IFERROR(INDEX($AW$6:$AW$17, ROWS($BP$4:BP55)-ROWS($AK$6:$AK$17)-ROWS($AO$6:$AO$17)-ROWS($AS$6:$AS$17)),IFERROR(INDEX($BA$6:$BA$17, ROWS($BP$4:BP55)-ROWS($AK$6:$AK$17)-ROWS($AO$6:$AO$17)-ROWS($AS$6:$AS$17)-ROWS($AW$6:$AW$17)),IFERROR(INDEX($BE$6:$BE$17, ROWS($BP$4:BP55)-ROWS($AK$6:$AK$17)-ROWS($AO$6:$AO$17)-ROWS($AS$6:$AS$17)-ROWS($AW$6:$AW$17)-ROWS($BA$6:$BA$17)),IFERROR(INDEX($BI$6:$BI$17, ROWS($BP$4:BP55)-ROWS($AK$6:$AK$17)-ROWS($AO$6:$AO$17)-ROWS($AS$6:$AS$17)-ROWS($AW$6:$AW$17)-ROWS($BA$6:$BA$17)-ROWS($BE$6:$BE$17)), "")))))))</f>
        <v/>
      </c>
      <c r="BQ57" s="316" t="str">
        <f t="shared" ca="1" si="31"/>
        <v/>
      </c>
      <c r="BR57" s="413" t="str">
        <f t="shared" ca="1" si="32"/>
        <v/>
      </c>
      <c r="BS57" s="412" t="str">
        <f ca="1">IF(OR(BT57="",BT57=0),"",MAX(BS$5:BS56)+1)</f>
        <v/>
      </c>
      <c r="BT57" s="316" t="str">
        <f ca="1">IFERROR(INDEX($AJ$22:$AJ$33, ROWS($BT$4:BT55)), IFERROR(INDEX($AN$22:$AN$33, ROWS($BT$4:BT55)-ROWS($AJ$22:$AJ$33)), IFERROR(INDEX($AR$22:$AR$33, ROWS($BT$4:BT55)-ROWS($AJ$22:$AJ$33)-ROWS($AN$22:$AN$33)),IFERROR(INDEX($AV$22:$AV$33, ROWS($BT$4:BT55)-ROWS($AJ$22:$AJ$33)-ROWS($AN$22:$AN$33)-ROWS($AR$22:$AR$33)),IFERROR(INDEX($AZ$22:$AZ$33, ROWS($BT$4:BT55)-ROWS($AJ$22:$AJ$33)-ROWS($AN$22:$AN$33)-ROWS($AR$22:$AR$33)-ROWS($AV$22:$AV$33)),IFERROR(INDEX($BD$22:$BD$33, ROWS($BT$4:BT55)-ROWS($AJ$22:$AJ$33)-ROWS($AN$22:$AN$33)-ROWS($AR$22:$AR$33)-ROWS($AV$22:$AV$33)-ROWS($AZ$22:$AZ$33)),IFERROR(INDEX($BH$22:$BH$33, ROWS($BT$4:BT55)-ROWS($AJ$22:$AJ$33)-ROWS($AN$22:$AN$33)-ROWS($AR$22:$AR$33)-ROWS($AV$22:$AV$33)-ROWS($AZ$22:$AZ$33)-ROWS($BD$22:$BD$33)), "")))))))</f>
        <v/>
      </c>
      <c r="BU57" s="316" t="str">
        <f t="shared" ca="1" si="33"/>
        <v/>
      </c>
      <c r="BV57" s="316" t="str">
        <f ca="1">IF(OR(BW57="",BW57=0),"",MAX(BV$5:BV56)+1)</f>
        <v/>
      </c>
      <c r="BW57" s="316" t="str">
        <f ca="1">IFERROR(INDEX($AK$22:$AK$33, ROWS($BW$4:BW55)), IFERROR(INDEX($AO$22:$AO$33, ROWS($BW$4:BW55)-ROWS($AK$22:$AK$33)), IFERROR(INDEX($AS$22:$AS$33, ROWS($BW$4:BW55)-ROWS($AK$22:$AK$33)-ROWS($AO$22:$AO$33)),IFERROR(INDEX($AW$22:$AW$33, ROWS($BW$4:BW55)-ROWS($AK$22:$AK$33)-ROWS($AO$22:$AO$33)-ROWS($AS$22:$AS$33)),IFERROR(INDEX($BA$22:$BA$33, ROWS($BW$4:BW55)-ROWS($AK$22:$AK$33)-ROWS($AO$22:$AO$33)-ROWS($AS$22:$AS$33)-ROWS($AW$22:$AW$33)),IFERROR(INDEX($BE$22:$BE$33, ROWS($BW$4:BW55)-ROWS($AK$22:$AK$33)-ROWS($AO$22:$AO$33)-ROWS($AS$22:$AS$33)-ROWS($AW$22:$AW$33)-ROWS($BA$22:$BA$33)),IFERROR(INDEX($BI$22:$BI$33, ROWS($BW$4:BW55)-ROWS($AK$22:$AK$33)-ROWS($AO$22:$AO$33)-ROWS($AS$22:$AS$33)-ROWS($AW$22:$AW$33)-ROWS($BA$22:$BA$33)-ROWS($BE$22:$BE$33)), "")))))))</f>
        <v/>
      </c>
      <c r="BX57" s="316" t="str">
        <f t="shared" ca="1" si="34"/>
        <v/>
      </c>
      <c r="BY57" s="413" t="str">
        <f t="shared" ca="1" si="35"/>
        <v/>
      </c>
      <c r="BZ57" s="412" t="str">
        <f ca="1">IF(OR(CA57="",CA57=0),"",MAX(BZ$5:BZ56)+1)</f>
        <v/>
      </c>
      <c r="CA57" s="316" t="str">
        <f ca="1">IFERROR(INDEX($AJ$38:$AJ$49, ROWS($CA$4:CA55)), IFERROR(INDEX($AN$38:$AN$49, ROWS($CA$4:CA55)-ROWS($AJ$38:$AJ$49)), IFERROR(INDEX($AR$38:$AR$49, ROWS($CA$4:CA55)-ROWS($AJ$38:$AJ$49)-ROWS($AN$38:$AN$49)),IFERROR(INDEX($AV$38:$AV$49, ROWS($CA$4:CA55)-ROWS($AJ$38:$AJ$49)-ROWS($AN$38:$AN$49)-ROWS($AR$38:$AR$49)),IFERROR(INDEX($AZ$38:$AZ$49, ROWS($CA$4:CA55)-ROWS($AJ$38:$AJ$49)-ROWS($AN$38:$AN$49)-ROWS($AR$38:$AR$49)-ROWS($AV$38:$AV$49)),IFERROR(INDEX($BD$38:$BD$49, ROWS($CA$4:CA55)-ROWS($AJ$38:$AJ$49)-ROWS($AN$38:$AN$49)-ROWS($AR$38:$AR$49)-ROWS($AV$38:$AV$49)-ROWS($AZ$38:$AZ$49)),IFERROR(INDEX($BH$38:$BH$49, ROWS($CA$4:CA55)-ROWS($AJ$38:$AJ$49)-ROWS($AN$38:$AN$49)-ROWS($AR$38:$AR$49)-ROWS($AV$38:$AV$49)-ROWS($AZ$38:$AZ$49)-ROWS($BD$38:$BD$49)), "")))))))</f>
        <v/>
      </c>
      <c r="CB57" s="316" t="str">
        <f t="shared" ca="1" si="36"/>
        <v/>
      </c>
      <c r="CC57" s="316" t="str">
        <f ca="1">IF(OR(CD57="",CD57=0),"",MAX(CC$5:CC56)+1)</f>
        <v/>
      </c>
      <c r="CD57" s="316" t="str">
        <f ca="1">IFERROR(INDEX($AK$38:$AK$49, ROWS($CD$4:CD55)), IFERROR(INDEX($AO$38:$AO$49, ROWS($CD$4:CD55)-ROWS($AK$38:$AK$49)), IFERROR(INDEX($AS$38:$AS$49, ROWS($CD$4:CD55)-ROWS($AK$38:$AK$49)-ROWS($AO$38:$AO$49)),IFERROR(INDEX($AW$38:$AW$49, ROWS($CD$4:CD55)-ROWS($AK$38:$AK$49)-ROWS($AO$38:$AO$49)-ROWS($AS$38:$AS$49)),IFERROR(INDEX($BA$38:$BA$49, ROWS($CD$4:CD55)-ROWS($AK$38:$AK$49)-ROWS($AO$38:$AO$49)-ROWS($AS$38:$AS$49)-ROWS($AW$38:$AW$49)),IFERROR(INDEX($BE$38:$BE$49, ROWS($CD$4:CD55)-ROWS($AK$38:$AK$49)-ROWS($AO$38:$AO$49)-ROWS($AS$38:$AS$49)-ROWS($AW$38:$AW$49)-ROWS($BA$38:$BA$49)),IFERROR(INDEX($BI$38:$BI$49, ROWS($CD$4:CD55)-ROWS($AK$38:$AK$49)-ROWS($AO$38:$AO$49)-ROWS($AS$38:$AS$49)-ROWS($AW$38:$AW$49)-ROWS($BA$38:$BA$49)-ROWS($BE$38:$BE$49)), "")))))))</f>
        <v/>
      </c>
      <c r="CE57" s="316" t="str">
        <f t="shared" ca="1" si="37"/>
        <v/>
      </c>
      <c r="CF57" s="413" t="str">
        <f t="shared" ca="1" si="38"/>
        <v/>
      </c>
      <c r="CG57" s="412" t="str">
        <f ca="1">IF(OR(CH57="",CH57=0),"",MAX(CG$5:CG56)+1)</f>
        <v/>
      </c>
      <c r="CH57" s="316" t="str">
        <f ca="1">IFERROR(INDEX($AJ$54:$AJ$65, ROWS($CH$4:CH55)), IFERROR(INDEX($AN$54:$AN$65, ROWS($CH$4:CH55)-ROWS($AJ$54:$AJ$65)), IFERROR(INDEX($AR$54:$AR$65, ROWS($CH$4:CH55)-ROWS($AJ$54:$AJ$65)-ROWS($AN$54:$AN$65)),IFERROR(INDEX($AV$54:$AV$65, ROWS($CH$4:CH55)-ROWS($AJ$54:$AJ$65)-ROWS($AN$54:$AN$65)-ROWS($AR$54:$AR$65)),IFERROR(INDEX($AZ$54:$AZ$65, ROWS($CH$4:CH55)-ROWS($AJ$54:$AJ$65)-ROWS($AN$54:$AN$65)-ROWS($AR$54:$AR$65)-ROWS($AV$54:$AV$65)),IFERROR(INDEX($BD$54:$BD$65, ROWS($CH$4:CH55)-ROWS($AJ$54:$AJ$65)-ROWS($AN$54:$AN$65)-ROWS($AR$54:$AR$65)-ROWS($AV$54:$AV$65)-ROWS($AZ$54:$AZ$65)),IFERROR(INDEX($BH$54:$BH$65, ROWS($CH$4:CH55)-ROWS($AJ$54:$AJ$65)-ROWS($AN$54:$AN$65)-ROWS($AR$54:$AR$65)-ROWS($AV$54:$AV$65)-ROWS($AZ$54:$AZ$65)-ROWS($BD$54:$BD$65)), "")))))))</f>
        <v/>
      </c>
      <c r="CI57" s="316" t="str">
        <f t="shared" ca="1" si="39"/>
        <v/>
      </c>
      <c r="CJ57" s="316" t="str">
        <f ca="1">IF(OR(CK57="",CK57=0),"",MAX(CJ$5:CJ56)+1)</f>
        <v/>
      </c>
      <c r="CK57" s="316" t="str">
        <f ca="1">IFERROR(INDEX($AK$54:$AK$65, ROWS($CK$4:CK55)), IFERROR(INDEX($AO$54:$AO$65, ROWS($CK$4:CK55)-ROWS($AK$54:$AK$65)), IFERROR(INDEX($AS$54:$AS$65, ROWS($CK$4:CK55)-ROWS($AK$54:$AK$65)-ROWS($AO$54:$AO$65)),IFERROR(INDEX($AW$54:$AW$65, ROWS($CK$4:CK55)-ROWS($AK$54:$AK$65)-ROWS($AO$54:$AO$65)-ROWS($AS$54:$AS$65)),IFERROR(INDEX($BA$54:$BA$65, ROWS($CK$4:CK55)-ROWS($AK$54:$AK$65)-ROWS($AO$54:$AO$65)-ROWS($AS$54:$AS$65)-ROWS($AW$54:$AW$65)),IFERROR(INDEX($BE$54:$BE$65, ROWS($CK$4:CK55)-ROWS($AK$54:$AK$65)-ROWS($AO$54:$AO$65)-ROWS($AS$54:$AS$65)-ROWS($AW$54:$AW$65)-ROWS($BA$54:$BA$65)),IFERROR(INDEX($BI$54:$BI$65, ROWS($CK$4:CK55)-ROWS($AK$54:$AK$65)-ROWS($AO$54:$AO$65)-ROWS($AS$54:$AS$65)-ROWS($AW$54:$AW$65)-ROWS($BA$54:$BA$65)-ROWS($BE$54:$BE$65)), "")))))))</f>
        <v/>
      </c>
      <c r="CL57" s="316" t="str">
        <f t="shared" ca="1" si="40"/>
        <v/>
      </c>
      <c r="CM57" s="413" t="str">
        <f t="shared" ca="1" si="41"/>
        <v/>
      </c>
      <c r="CN57" s="412" t="str">
        <f>IF(OR(CO57="",CO57=0),"",MAX(CN$5:CN56)+1)</f>
        <v/>
      </c>
      <c r="CO57" s="316">
        <f>IFERROR(INDEX($AJ$70:$AJ$81, ROWS($CO$4:CO55)), IFERROR(INDEX($AN$70:$AN$81, ROWS($CO$4:CO55)-ROWS($AJ$70:$AJ$81)), IFERROR(INDEX($AR$70:$AR$81, ROWS($CO$4:CO55)-ROWS($AJ$70:$AJ$81)-ROWS($AN$70:$AN$81)),IFERROR(INDEX($AV$70:$AV$81, ROWS($CO$4:CO55)-ROWS($AJ$70:$AJ$81)-ROWS($AN$70:$AN$81)-ROWS($AR$70:$AR$81)),IFERROR(INDEX($AZ$70:$AZ$81, ROWS($CO$4:CO55)-ROWS($AJ$70:$AJ$81)-ROWS($AN$70:$AN$81)-ROWS($AR$70:$AR$81)-ROWS($AV$70:$AV$81)),IFERROR(INDEX($BD$70:$BD$81, ROWS($CO$4:CO55)-ROWS($AJ$70:$AJ$81)-ROWS($AN$70:$AN$81)-ROWS($AR$70:$AR$81)-ROWS($AV$70:$AV$81)-ROWS($AZ$70:$AZ$81)),IFERROR(INDEX($BH$70:$BH$81, ROWS($CO$4:CO55)-ROWS($AJ$70:$AJ$81)-ROWS($AN$70:$AN$81)-ROWS($AR$70:$AR$81)-ROWS($AV$70:$AV$81)-ROWS($AZ$70:$AZ$81)-ROWS($BD$70:$BD$81)), "")))))))</f>
        <v>0</v>
      </c>
      <c r="CP57" s="316" t="str">
        <f t="shared" ca="1" si="42"/>
        <v/>
      </c>
      <c r="CQ57" s="316" t="str">
        <f>IF(OR(CR57="",CR57=0),"",MAX(CQ$5:CQ56)+1)</f>
        <v/>
      </c>
      <c r="CR57" s="316">
        <f>IFERROR(INDEX($AK$70:$AK$81, ROWS($CR$4:CR55)), IFERROR(INDEX($AO$70:$AO$81, ROWS($CR$4:CR55)-ROWS($AK$70:$AK$81)), IFERROR(INDEX($AS$70:$AS$81, ROWS($CR$4:CR55)-ROWS($AK$70:$AK$81)-ROWS($AO$70:$AO$81)),IFERROR(INDEX($AW$70:$AW$81, ROWS($CR$4:CR55)-ROWS($AK$70:$AK$81)-ROWS($AO$70:$AO$81)-ROWS($AS$70:$AS$81)),IFERROR(INDEX($BA$70:$BA$81, ROWS($CR$4:CR55)-ROWS($AK$70:$AK$81)-ROWS($AO$70:$AO$81)-ROWS($AS$70:$AS$81)-ROWS($AW$70:$AW$81)),IFERROR(INDEX($BE$70:$BE$81, ROWS($CR$4:CR55)-ROWS($AK$70:$AK$81)-ROWS($AO$70:$AO$81)-ROWS($AS$70:$AS$81)-ROWS($AW$70:$AW$81)-ROWS($BA$70:$BA$81)),IFERROR(INDEX($BI$70:$BI$81, ROWS($CR$4:CR55)-ROWS($AK$70:$AK$81)-ROWS($AO$70:$AO$81)-ROWS($AS$70:$AS$81)-ROWS($AW$70:$AW$81)-ROWS($BA$70:$BA$81)-ROWS($BE$70:$BE$81)), "")))))))</f>
        <v>0</v>
      </c>
      <c r="CS57" s="316" t="str">
        <f t="shared" ca="1" si="43"/>
        <v/>
      </c>
      <c r="CT57" s="413" t="str">
        <f t="shared" ca="1" si="44"/>
        <v/>
      </c>
      <c r="CU57" s="412" t="str">
        <f>IF(OR(CV57="",CV57=0),"",MAX(CU$5:CU56)+1)</f>
        <v/>
      </c>
      <c r="CV57" s="316" t="str">
        <f>IFERROR(INDEX($AJ$86:$AJ$97, ROWS($CV$4:CV55)), IFERROR(INDEX($AN$86:$AN$97, ROWS($CV$4:CV55)-ROWS($AJ$86:$AJ$97)), ""))</f>
        <v/>
      </c>
      <c r="CW57" s="316" t="str">
        <f t="shared" si="45"/>
        <v/>
      </c>
      <c r="CX57" s="316" t="str">
        <f>IF(OR(CY57="",CY57=0),"",MAX(CX$5:CX56)+1)</f>
        <v/>
      </c>
      <c r="CY57" s="316" t="str">
        <f>IFERROR(INDEX($AK$86:$AK$97, ROWS($CY$4:CY55)), IFERROR(INDEX($AO$86:$AO$97, ROWS($CY$4:CY55)-ROWS($AK$86:$AK$97)), ""))</f>
        <v/>
      </c>
      <c r="CZ57" s="316" t="str">
        <f t="shared" si="46"/>
        <v/>
      </c>
      <c r="DA57" s="413" t="str">
        <f t="shared" si="47"/>
        <v/>
      </c>
      <c r="DC57" s="438">
        <f ca="1">IF(OR(DD57="",DD57=0),"",MAX(DC$45:DC56)+1)</f>
        <v>9</v>
      </c>
      <c r="DD57" s="435" t="str">
        <f t="shared" ca="1" si="130"/>
        <v>Cellular</v>
      </c>
      <c r="DE57" s="413">
        <f t="shared" ca="1" si="131"/>
        <v>225</v>
      </c>
      <c r="DF57" s="432" t="str">
        <f ca="1">IF(OR(DG57="",DG57=0),"",MAX(DF$45:DF56)+1)</f>
        <v/>
      </c>
      <c r="DG57" s="414" t="str">
        <f t="shared" ca="1" si="132"/>
        <v/>
      </c>
      <c r="DH57" s="415" t="str">
        <f t="shared" ca="1" si="133"/>
        <v/>
      </c>
      <c r="DI57" s="414" t="str">
        <f t="shared" ca="1" si="134"/>
        <v/>
      </c>
      <c r="DJ57" s="413" t="str">
        <f t="shared" ca="1" si="135"/>
        <v/>
      </c>
      <c r="DK57" s="414" t="str">
        <f t="shared" ca="1" si="136"/>
        <v/>
      </c>
      <c r="DL57" s="415" t="str">
        <f t="shared" ca="1" si="137"/>
        <v/>
      </c>
      <c r="DM57" s="278"/>
      <c r="DN57" s="278"/>
      <c r="DO57" s="278"/>
      <c r="DP57" s="278"/>
      <c r="DQ57" s="278"/>
      <c r="DR57" s="278"/>
      <c r="DS57" s="278"/>
    </row>
    <row r="58" spans="16:123" ht="15.75" thickBot="1" x14ac:dyDescent="0.35">
      <c r="P58" s="1177"/>
      <c r="Q58" s="1178"/>
      <c r="R58" s="453"/>
      <c r="S58" s="402"/>
      <c r="U58" s="1177"/>
      <c r="V58" s="1178"/>
      <c r="W58" s="453"/>
      <c r="X58" s="402"/>
      <c r="AI58" s="304" t="str">
        <f t="shared" ca="1" si="159"/>
        <v/>
      </c>
      <c r="AJ58" s="305" t="str">
        <f t="shared" ca="1" si="138"/>
        <v/>
      </c>
      <c r="AK58" s="306" t="str">
        <f t="shared" ca="1" si="139"/>
        <v/>
      </c>
      <c r="AL58" s="307" t="str">
        <f t="shared" ca="1" si="140"/>
        <v/>
      </c>
      <c r="AM58" s="304" t="str">
        <f t="shared" ca="1" si="160"/>
        <v/>
      </c>
      <c r="AN58" s="305" t="str">
        <f t="shared" ca="1" si="141"/>
        <v/>
      </c>
      <c r="AO58" s="306" t="str">
        <f t="shared" ca="1" si="142"/>
        <v/>
      </c>
      <c r="AP58" s="307" t="str">
        <f t="shared" ca="1" si="143"/>
        <v/>
      </c>
      <c r="AQ58" s="304" t="str">
        <f t="shared" ca="1" si="161"/>
        <v/>
      </c>
      <c r="AR58" s="305" t="str">
        <f t="shared" ca="1" si="144"/>
        <v/>
      </c>
      <c r="AS58" s="306" t="str">
        <f t="shared" ca="1" si="145"/>
        <v/>
      </c>
      <c r="AT58" s="307" t="str">
        <f t="shared" ca="1" si="146"/>
        <v/>
      </c>
      <c r="AU58" s="304" t="str">
        <f t="shared" ca="1" si="162"/>
        <v/>
      </c>
      <c r="AV58" s="305" t="str">
        <f t="shared" ca="1" si="147"/>
        <v/>
      </c>
      <c r="AW58" s="306" t="str">
        <f t="shared" ca="1" si="148"/>
        <v/>
      </c>
      <c r="AX58" s="307" t="str">
        <f t="shared" ca="1" si="149"/>
        <v/>
      </c>
      <c r="AY58" s="304" t="str">
        <f t="shared" ca="1" si="163"/>
        <v/>
      </c>
      <c r="AZ58" s="305" t="str">
        <f t="shared" ca="1" si="150"/>
        <v/>
      </c>
      <c r="BA58" s="306" t="str">
        <f t="shared" ca="1" si="151"/>
        <v/>
      </c>
      <c r="BB58" s="307" t="str">
        <f t="shared" ca="1" si="152"/>
        <v/>
      </c>
      <c r="BC58" s="304" t="str">
        <f t="shared" ca="1" si="164"/>
        <v/>
      </c>
      <c r="BD58" s="305" t="str">
        <f t="shared" ca="1" si="153"/>
        <v/>
      </c>
      <c r="BE58" s="306" t="str">
        <f t="shared" ca="1" si="154"/>
        <v/>
      </c>
      <c r="BF58" s="307" t="str">
        <f t="shared" ca="1" si="155"/>
        <v/>
      </c>
      <c r="BG58" s="304" t="str">
        <f t="shared" ca="1" si="165"/>
        <v/>
      </c>
      <c r="BH58" s="305" t="str">
        <f t="shared" ca="1" si="156"/>
        <v/>
      </c>
      <c r="BI58" s="306" t="str">
        <f t="shared" ca="1" si="157"/>
        <v/>
      </c>
      <c r="BJ58" s="307" t="str">
        <f t="shared" ca="1" si="158"/>
        <v/>
      </c>
      <c r="BL58" s="412" t="str">
        <f ca="1">IF(OR(BM58="",BM58=0),"",MAX(BL$5:BL57)+1)</f>
        <v/>
      </c>
      <c r="BM58" s="316" t="str">
        <f ca="1">IFERROR(INDEX($AJ$6:$AJ$17, ROWS(BM$4:$BM56)), IFERROR(INDEX($AN$6:$AN$17, ROWS(BM$4:$BM56)-ROWS($AJ$6:$AJ$17)), IFERROR(INDEX($AR$6:$AR$17, ROWS(BM$4:$BM56)-ROWS($AJ$6:$AJ$17)-ROWS($AN$6:$AN$17)),IFERROR(INDEX($AV$6:$AV$17, ROWS(BM$4:$BM56)-ROWS($AJ$6:$AJ$17)-ROWS($AN$6:$AN$17)-ROWS($AR$6:$AR$17)),IFERROR(INDEX($AZ$6:$AZ$17, ROWS(BM$4:$BM56)-ROWS($AJ$6:$AJ$17)-ROWS($AN$6:$AN$17)-ROWS($AR$6:$AR$17)-ROWS($AV$6:$AV$17)),IFERROR(INDEX($BD$6:$BD$17, ROWS(BM$4:$BM56)-ROWS($AJ$6:$AJ$17)-ROWS($AN$6:$AN$17)-ROWS($AR$6:$AR$17)-ROWS($AV$6:$AV$17)-ROWS($AZ$6:$AZ$17)),IFERROR(INDEX($BH$6:$BH$17, ROWS(BM$4:$BM56)-ROWS($AJ$6:$AJ$17)-ROWS($AN$6:$AN$17)-ROWS($AR$6:$AR$17)-ROWS($AV$6:$AV$17)-ROWS($AZ$6:$AZ$17)-ROWS($BD$6:$BD$17)), "")))))))</f>
        <v/>
      </c>
      <c r="BN58" s="316" t="str">
        <f t="shared" ca="1" si="30"/>
        <v/>
      </c>
      <c r="BO58" s="316" t="str">
        <f ca="1">IF(OR(BP58="",BP58=0),"",MAX(BO$5:BO57)+1)</f>
        <v/>
      </c>
      <c r="BP58" s="316" t="str">
        <f ca="1">IFERROR(INDEX($AK$6:$AK$17, ROWS($BP$4:BP56)), IFERROR(INDEX($AO$6:$AO$17, ROWS($BP$4:BP56)-ROWS($AK$6:$AK$17)), IFERROR(INDEX($AS$6:$AS$17, ROWS($BP$4:BP56)-ROWS($AK$6:$AK$17)-ROWS($AO$6:$AO$17)),IFERROR(INDEX($AW$6:$AW$17, ROWS($BP$4:BP56)-ROWS($AK$6:$AK$17)-ROWS($AO$6:$AO$17)-ROWS($AS$6:$AS$17)),IFERROR(INDEX($BA$6:$BA$17, ROWS($BP$4:BP56)-ROWS($AK$6:$AK$17)-ROWS($AO$6:$AO$17)-ROWS($AS$6:$AS$17)-ROWS($AW$6:$AW$17)),IFERROR(INDEX($BE$6:$BE$17, ROWS($BP$4:BP56)-ROWS($AK$6:$AK$17)-ROWS($AO$6:$AO$17)-ROWS($AS$6:$AS$17)-ROWS($AW$6:$AW$17)-ROWS($BA$6:$BA$17)),IFERROR(INDEX($BI$6:$BI$17, ROWS($BP$4:BP56)-ROWS($AK$6:$AK$17)-ROWS($AO$6:$AO$17)-ROWS($AS$6:$AS$17)-ROWS($AW$6:$AW$17)-ROWS($BA$6:$BA$17)-ROWS($BE$6:$BE$17)), "")))))))</f>
        <v/>
      </c>
      <c r="BQ58" s="316" t="str">
        <f t="shared" ca="1" si="31"/>
        <v/>
      </c>
      <c r="BR58" s="413" t="str">
        <f t="shared" ca="1" si="32"/>
        <v/>
      </c>
      <c r="BS58" s="412" t="str">
        <f ca="1">IF(OR(BT58="",BT58=0),"",MAX(BS$5:BS57)+1)</f>
        <v/>
      </c>
      <c r="BT58" s="316" t="str">
        <f ca="1">IFERROR(INDEX($AJ$22:$AJ$33, ROWS($BT$4:BT56)), IFERROR(INDEX($AN$22:$AN$33, ROWS($BT$4:BT56)-ROWS($AJ$22:$AJ$33)), IFERROR(INDEX($AR$22:$AR$33, ROWS($BT$4:BT56)-ROWS($AJ$22:$AJ$33)-ROWS($AN$22:$AN$33)),IFERROR(INDEX($AV$22:$AV$33, ROWS($BT$4:BT56)-ROWS($AJ$22:$AJ$33)-ROWS($AN$22:$AN$33)-ROWS($AR$22:$AR$33)),IFERROR(INDEX($AZ$22:$AZ$33, ROWS($BT$4:BT56)-ROWS($AJ$22:$AJ$33)-ROWS($AN$22:$AN$33)-ROWS($AR$22:$AR$33)-ROWS($AV$22:$AV$33)),IFERROR(INDEX($BD$22:$BD$33, ROWS($BT$4:BT56)-ROWS($AJ$22:$AJ$33)-ROWS($AN$22:$AN$33)-ROWS($AR$22:$AR$33)-ROWS($AV$22:$AV$33)-ROWS($AZ$22:$AZ$33)),IFERROR(INDEX($BH$22:$BH$33, ROWS($BT$4:BT56)-ROWS($AJ$22:$AJ$33)-ROWS($AN$22:$AN$33)-ROWS($AR$22:$AR$33)-ROWS($AV$22:$AV$33)-ROWS($AZ$22:$AZ$33)-ROWS($BD$22:$BD$33)), "")))))))</f>
        <v/>
      </c>
      <c r="BU58" s="316" t="str">
        <f t="shared" ca="1" si="33"/>
        <v/>
      </c>
      <c r="BV58" s="316" t="str">
        <f ca="1">IF(OR(BW58="",BW58=0),"",MAX(BV$5:BV57)+1)</f>
        <v/>
      </c>
      <c r="BW58" s="316" t="str">
        <f ca="1">IFERROR(INDEX($AK$22:$AK$33, ROWS($BW$4:BW56)), IFERROR(INDEX($AO$22:$AO$33, ROWS($BW$4:BW56)-ROWS($AK$22:$AK$33)), IFERROR(INDEX($AS$22:$AS$33, ROWS($BW$4:BW56)-ROWS($AK$22:$AK$33)-ROWS($AO$22:$AO$33)),IFERROR(INDEX($AW$22:$AW$33, ROWS($BW$4:BW56)-ROWS($AK$22:$AK$33)-ROWS($AO$22:$AO$33)-ROWS($AS$22:$AS$33)),IFERROR(INDEX($BA$22:$BA$33, ROWS($BW$4:BW56)-ROWS($AK$22:$AK$33)-ROWS($AO$22:$AO$33)-ROWS($AS$22:$AS$33)-ROWS($AW$22:$AW$33)),IFERROR(INDEX($BE$22:$BE$33, ROWS($BW$4:BW56)-ROWS($AK$22:$AK$33)-ROWS($AO$22:$AO$33)-ROWS($AS$22:$AS$33)-ROWS($AW$22:$AW$33)-ROWS($BA$22:$BA$33)),IFERROR(INDEX($BI$22:$BI$33, ROWS($BW$4:BW56)-ROWS($AK$22:$AK$33)-ROWS($AO$22:$AO$33)-ROWS($AS$22:$AS$33)-ROWS($AW$22:$AW$33)-ROWS($BA$22:$BA$33)-ROWS($BE$22:$BE$33)), "")))))))</f>
        <v/>
      </c>
      <c r="BX58" s="316" t="str">
        <f t="shared" ca="1" si="34"/>
        <v/>
      </c>
      <c r="BY58" s="413" t="str">
        <f t="shared" ca="1" si="35"/>
        <v/>
      </c>
      <c r="BZ58" s="412" t="str">
        <f ca="1">IF(OR(CA58="",CA58=0),"",MAX(BZ$5:BZ57)+1)</f>
        <v/>
      </c>
      <c r="CA58" s="316" t="str">
        <f ca="1">IFERROR(INDEX($AJ$38:$AJ$49, ROWS($CA$4:CA56)), IFERROR(INDEX($AN$38:$AN$49, ROWS($CA$4:CA56)-ROWS($AJ$38:$AJ$49)), IFERROR(INDEX($AR$38:$AR$49, ROWS($CA$4:CA56)-ROWS($AJ$38:$AJ$49)-ROWS($AN$38:$AN$49)),IFERROR(INDEX($AV$38:$AV$49, ROWS($CA$4:CA56)-ROWS($AJ$38:$AJ$49)-ROWS($AN$38:$AN$49)-ROWS($AR$38:$AR$49)),IFERROR(INDEX($AZ$38:$AZ$49, ROWS($CA$4:CA56)-ROWS($AJ$38:$AJ$49)-ROWS($AN$38:$AN$49)-ROWS($AR$38:$AR$49)-ROWS($AV$38:$AV$49)),IFERROR(INDEX($BD$38:$BD$49, ROWS($CA$4:CA56)-ROWS($AJ$38:$AJ$49)-ROWS($AN$38:$AN$49)-ROWS($AR$38:$AR$49)-ROWS($AV$38:$AV$49)-ROWS($AZ$38:$AZ$49)),IFERROR(INDEX($BH$38:$BH$49, ROWS($CA$4:CA56)-ROWS($AJ$38:$AJ$49)-ROWS($AN$38:$AN$49)-ROWS($AR$38:$AR$49)-ROWS($AV$38:$AV$49)-ROWS($AZ$38:$AZ$49)-ROWS($BD$38:$BD$49)), "")))))))</f>
        <v/>
      </c>
      <c r="CB58" s="316" t="str">
        <f t="shared" ca="1" si="36"/>
        <v/>
      </c>
      <c r="CC58" s="316" t="str">
        <f ca="1">IF(OR(CD58="",CD58=0),"",MAX(CC$5:CC57)+1)</f>
        <v/>
      </c>
      <c r="CD58" s="316" t="str">
        <f ca="1">IFERROR(INDEX($AK$38:$AK$49, ROWS($CD$4:CD56)), IFERROR(INDEX($AO$38:$AO$49, ROWS($CD$4:CD56)-ROWS($AK$38:$AK$49)), IFERROR(INDEX($AS$38:$AS$49, ROWS($CD$4:CD56)-ROWS($AK$38:$AK$49)-ROWS($AO$38:$AO$49)),IFERROR(INDEX($AW$38:$AW$49, ROWS($CD$4:CD56)-ROWS($AK$38:$AK$49)-ROWS($AO$38:$AO$49)-ROWS($AS$38:$AS$49)),IFERROR(INDEX($BA$38:$BA$49, ROWS($CD$4:CD56)-ROWS($AK$38:$AK$49)-ROWS($AO$38:$AO$49)-ROWS($AS$38:$AS$49)-ROWS($AW$38:$AW$49)),IFERROR(INDEX($BE$38:$BE$49, ROWS($CD$4:CD56)-ROWS($AK$38:$AK$49)-ROWS($AO$38:$AO$49)-ROWS($AS$38:$AS$49)-ROWS($AW$38:$AW$49)-ROWS($BA$38:$BA$49)),IFERROR(INDEX($BI$38:$BI$49, ROWS($CD$4:CD56)-ROWS($AK$38:$AK$49)-ROWS($AO$38:$AO$49)-ROWS($AS$38:$AS$49)-ROWS($AW$38:$AW$49)-ROWS($BA$38:$BA$49)-ROWS($BE$38:$BE$49)), "")))))))</f>
        <v/>
      </c>
      <c r="CE58" s="316" t="str">
        <f t="shared" ca="1" si="37"/>
        <v/>
      </c>
      <c r="CF58" s="413" t="str">
        <f t="shared" ca="1" si="38"/>
        <v/>
      </c>
      <c r="CG58" s="412" t="str">
        <f ca="1">IF(OR(CH58="",CH58=0),"",MAX(CG$5:CG57)+1)</f>
        <v/>
      </c>
      <c r="CH58" s="316" t="str">
        <f ca="1">IFERROR(INDEX($AJ$54:$AJ$65, ROWS($CH$4:CH56)), IFERROR(INDEX($AN$54:$AN$65, ROWS($CH$4:CH56)-ROWS($AJ$54:$AJ$65)), IFERROR(INDEX($AR$54:$AR$65, ROWS($CH$4:CH56)-ROWS($AJ$54:$AJ$65)-ROWS($AN$54:$AN$65)),IFERROR(INDEX($AV$54:$AV$65, ROWS($CH$4:CH56)-ROWS($AJ$54:$AJ$65)-ROWS($AN$54:$AN$65)-ROWS($AR$54:$AR$65)),IFERROR(INDEX($AZ$54:$AZ$65, ROWS($CH$4:CH56)-ROWS($AJ$54:$AJ$65)-ROWS($AN$54:$AN$65)-ROWS($AR$54:$AR$65)-ROWS($AV$54:$AV$65)),IFERROR(INDEX($BD$54:$BD$65, ROWS($CH$4:CH56)-ROWS($AJ$54:$AJ$65)-ROWS($AN$54:$AN$65)-ROWS($AR$54:$AR$65)-ROWS($AV$54:$AV$65)-ROWS($AZ$54:$AZ$65)),IFERROR(INDEX($BH$54:$BH$65, ROWS($CH$4:CH56)-ROWS($AJ$54:$AJ$65)-ROWS($AN$54:$AN$65)-ROWS($AR$54:$AR$65)-ROWS($AV$54:$AV$65)-ROWS($AZ$54:$AZ$65)-ROWS($BD$54:$BD$65)), "")))))))</f>
        <v/>
      </c>
      <c r="CI58" s="316" t="str">
        <f t="shared" ca="1" si="39"/>
        <v/>
      </c>
      <c r="CJ58" s="316" t="str">
        <f ca="1">IF(OR(CK58="",CK58=0),"",MAX(CJ$5:CJ57)+1)</f>
        <v/>
      </c>
      <c r="CK58" s="316" t="str">
        <f ca="1">IFERROR(INDEX($AK$54:$AK$65, ROWS($CK$4:CK56)), IFERROR(INDEX($AO$54:$AO$65, ROWS($CK$4:CK56)-ROWS($AK$54:$AK$65)), IFERROR(INDEX($AS$54:$AS$65, ROWS($CK$4:CK56)-ROWS($AK$54:$AK$65)-ROWS($AO$54:$AO$65)),IFERROR(INDEX($AW$54:$AW$65, ROWS($CK$4:CK56)-ROWS($AK$54:$AK$65)-ROWS($AO$54:$AO$65)-ROWS($AS$54:$AS$65)),IFERROR(INDEX($BA$54:$BA$65, ROWS($CK$4:CK56)-ROWS($AK$54:$AK$65)-ROWS($AO$54:$AO$65)-ROWS($AS$54:$AS$65)-ROWS($AW$54:$AW$65)),IFERROR(INDEX($BE$54:$BE$65, ROWS($CK$4:CK56)-ROWS($AK$54:$AK$65)-ROWS($AO$54:$AO$65)-ROWS($AS$54:$AS$65)-ROWS($AW$54:$AW$65)-ROWS($BA$54:$BA$65)),IFERROR(INDEX($BI$54:$BI$65, ROWS($CK$4:CK56)-ROWS($AK$54:$AK$65)-ROWS($AO$54:$AO$65)-ROWS($AS$54:$AS$65)-ROWS($AW$54:$AW$65)-ROWS($BA$54:$BA$65)-ROWS($BE$54:$BE$65)), "")))))))</f>
        <v/>
      </c>
      <c r="CL58" s="316" t="str">
        <f t="shared" ca="1" si="40"/>
        <v/>
      </c>
      <c r="CM58" s="413" t="str">
        <f t="shared" ca="1" si="41"/>
        <v/>
      </c>
      <c r="CN58" s="412" t="str">
        <f>IF(OR(CO58="",CO58=0),"",MAX(CN$5:CN57)+1)</f>
        <v/>
      </c>
      <c r="CO58" s="316">
        <f>IFERROR(INDEX($AJ$70:$AJ$81, ROWS($CO$4:CO56)), IFERROR(INDEX($AN$70:$AN$81, ROWS($CO$4:CO56)-ROWS($AJ$70:$AJ$81)), IFERROR(INDEX($AR$70:$AR$81, ROWS($CO$4:CO56)-ROWS($AJ$70:$AJ$81)-ROWS($AN$70:$AN$81)),IFERROR(INDEX($AV$70:$AV$81, ROWS($CO$4:CO56)-ROWS($AJ$70:$AJ$81)-ROWS($AN$70:$AN$81)-ROWS($AR$70:$AR$81)),IFERROR(INDEX($AZ$70:$AZ$81, ROWS($CO$4:CO56)-ROWS($AJ$70:$AJ$81)-ROWS($AN$70:$AN$81)-ROWS($AR$70:$AR$81)-ROWS($AV$70:$AV$81)),IFERROR(INDEX($BD$70:$BD$81, ROWS($CO$4:CO56)-ROWS($AJ$70:$AJ$81)-ROWS($AN$70:$AN$81)-ROWS($AR$70:$AR$81)-ROWS($AV$70:$AV$81)-ROWS($AZ$70:$AZ$81)),IFERROR(INDEX($BH$70:$BH$81, ROWS($CO$4:CO56)-ROWS($AJ$70:$AJ$81)-ROWS($AN$70:$AN$81)-ROWS($AR$70:$AR$81)-ROWS($AV$70:$AV$81)-ROWS($AZ$70:$AZ$81)-ROWS($BD$70:$BD$81)), "")))))))</f>
        <v>0</v>
      </c>
      <c r="CP58" s="316" t="str">
        <f t="shared" ca="1" si="42"/>
        <v/>
      </c>
      <c r="CQ58" s="316" t="str">
        <f>IF(OR(CR58="",CR58=0),"",MAX(CQ$5:CQ57)+1)</f>
        <v/>
      </c>
      <c r="CR58" s="316">
        <f>IFERROR(INDEX($AK$70:$AK$81, ROWS($CR$4:CR56)), IFERROR(INDEX($AO$70:$AO$81, ROWS($CR$4:CR56)-ROWS($AK$70:$AK$81)), IFERROR(INDEX($AS$70:$AS$81, ROWS($CR$4:CR56)-ROWS($AK$70:$AK$81)-ROWS($AO$70:$AO$81)),IFERROR(INDEX($AW$70:$AW$81, ROWS($CR$4:CR56)-ROWS($AK$70:$AK$81)-ROWS($AO$70:$AO$81)-ROWS($AS$70:$AS$81)),IFERROR(INDEX($BA$70:$BA$81, ROWS($CR$4:CR56)-ROWS($AK$70:$AK$81)-ROWS($AO$70:$AO$81)-ROWS($AS$70:$AS$81)-ROWS($AW$70:$AW$81)),IFERROR(INDEX($BE$70:$BE$81, ROWS($CR$4:CR56)-ROWS($AK$70:$AK$81)-ROWS($AO$70:$AO$81)-ROWS($AS$70:$AS$81)-ROWS($AW$70:$AW$81)-ROWS($BA$70:$BA$81)),IFERROR(INDEX($BI$70:$BI$81, ROWS($CR$4:CR56)-ROWS($AK$70:$AK$81)-ROWS($AO$70:$AO$81)-ROWS($AS$70:$AS$81)-ROWS($AW$70:$AW$81)-ROWS($BA$70:$BA$81)-ROWS($BE$70:$BE$81)), "")))))))</f>
        <v>0</v>
      </c>
      <c r="CS58" s="316" t="str">
        <f t="shared" ca="1" si="43"/>
        <v/>
      </c>
      <c r="CT58" s="413" t="str">
        <f t="shared" ca="1" si="44"/>
        <v/>
      </c>
      <c r="CU58" s="412" t="str">
        <f>IF(OR(CV58="",CV58=0),"",MAX(CU$5:CU57)+1)</f>
        <v/>
      </c>
      <c r="CV58" s="316" t="str">
        <f>IFERROR(INDEX($AJ$86:$AJ$97, ROWS($CV$4:CV56)), IFERROR(INDEX($AN$86:$AN$97, ROWS($CV$4:CV56)-ROWS($AJ$86:$AJ$97)), ""))</f>
        <v/>
      </c>
      <c r="CW58" s="316" t="str">
        <f t="shared" si="45"/>
        <v/>
      </c>
      <c r="CX58" s="316" t="str">
        <f>IF(OR(CY58="",CY58=0),"",MAX(CX$5:CX57)+1)</f>
        <v/>
      </c>
      <c r="CY58" s="316" t="str">
        <f>IFERROR(INDEX($AK$86:$AK$97, ROWS($CY$4:CY56)), IFERROR(INDEX($AO$86:$AO$97, ROWS($CY$4:CY56)-ROWS($AK$86:$AK$97)), ""))</f>
        <v/>
      </c>
      <c r="CZ58" s="316" t="str">
        <f t="shared" si="46"/>
        <v/>
      </c>
      <c r="DA58" s="413" t="str">
        <f t="shared" si="47"/>
        <v/>
      </c>
      <c r="DC58" s="438">
        <f ca="1">IF(OR(DD58="",DD58=0),"",MAX(DC$45:DC57)+1)</f>
        <v>10</v>
      </c>
      <c r="DD58" s="434" t="str">
        <f t="shared" ca="1" si="130"/>
        <v>Credit Card 2</v>
      </c>
      <c r="DE58" s="413">
        <f t="shared" ca="1" si="131"/>
        <v>60</v>
      </c>
      <c r="DF58" s="431" t="str">
        <f ca="1">IF(OR(DG58="",DG58=0),"",MAX(DF$45:DF57)+1)</f>
        <v/>
      </c>
      <c r="DG58" s="412" t="str">
        <f t="shared" ca="1" si="132"/>
        <v/>
      </c>
      <c r="DH58" s="413" t="str">
        <f t="shared" ca="1" si="133"/>
        <v/>
      </c>
      <c r="DI58" s="412" t="str">
        <f t="shared" ca="1" si="134"/>
        <v/>
      </c>
      <c r="DJ58" s="413" t="str">
        <f t="shared" ca="1" si="135"/>
        <v/>
      </c>
      <c r="DK58" s="412" t="str">
        <f t="shared" ca="1" si="136"/>
        <v/>
      </c>
      <c r="DL58" s="413" t="str">
        <f t="shared" ca="1" si="137"/>
        <v/>
      </c>
      <c r="DM58" s="278"/>
      <c r="DN58" s="278"/>
      <c r="DO58" s="278"/>
      <c r="DP58" s="278"/>
      <c r="DQ58" s="278"/>
      <c r="DR58" s="278"/>
      <c r="DS58" s="278"/>
    </row>
    <row r="59" spans="16:123" x14ac:dyDescent="0.3">
      <c r="P59" s="1177"/>
      <c r="Q59" s="1178"/>
      <c r="R59" s="453"/>
      <c r="S59" s="402"/>
      <c r="U59" s="1177"/>
      <c r="V59" s="1178"/>
      <c r="W59" s="453"/>
      <c r="X59" s="402"/>
      <c r="AB59" s="1170" t="s">
        <v>23</v>
      </c>
      <c r="AC59" s="1171"/>
      <c r="AD59" s="1171"/>
      <c r="AE59" s="1171"/>
      <c r="AF59" s="1172"/>
      <c r="AI59" s="304" t="str">
        <f t="shared" ca="1" si="159"/>
        <v/>
      </c>
      <c r="AJ59" s="305" t="str">
        <f t="shared" ca="1" si="138"/>
        <v/>
      </c>
      <c r="AK59" s="306" t="str">
        <f t="shared" ca="1" si="139"/>
        <v/>
      </c>
      <c r="AL59" s="307" t="str">
        <f t="shared" ca="1" si="140"/>
        <v/>
      </c>
      <c r="AM59" s="304" t="str">
        <f t="shared" ca="1" si="160"/>
        <v/>
      </c>
      <c r="AN59" s="305" t="str">
        <f t="shared" ca="1" si="141"/>
        <v/>
      </c>
      <c r="AO59" s="306" t="str">
        <f t="shared" ca="1" si="142"/>
        <v/>
      </c>
      <c r="AP59" s="307" t="str">
        <f t="shared" ca="1" si="143"/>
        <v/>
      </c>
      <c r="AQ59" s="304" t="str">
        <f t="shared" ca="1" si="161"/>
        <v/>
      </c>
      <c r="AR59" s="305" t="str">
        <f t="shared" ca="1" si="144"/>
        <v/>
      </c>
      <c r="AS59" s="306" t="str">
        <f t="shared" ca="1" si="145"/>
        <v/>
      </c>
      <c r="AT59" s="307" t="str">
        <f t="shared" ca="1" si="146"/>
        <v/>
      </c>
      <c r="AU59" s="304" t="str">
        <f t="shared" ca="1" si="162"/>
        <v/>
      </c>
      <c r="AV59" s="305" t="str">
        <f t="shared" ca="1" si="147"/>
        <v/>
      </c>
      <c r="AW59" s="306" t="str">
        <f t="shared" ca="1" si="148"/>
        <v/>
      </c>
      <c r="AX59" s="307" t="str">
        <f t="shared" ca="1" si="149"/>
        <v/>
      </c>
      <c r="AY59" s="304" t="str">
        <f t="shared" ca="1" si="163"/>
        <v/>
      </c>
      <c r="AZ59" s="305" t="str">
        <f t="shared" ca="1" si="150"/>
        <v/>
      </c>
      <c r="BA59" s="306" t="str">
        <f t="shared" ca="1" si="151"/>
        <v/>
      </c>
      <c r="BB59" s="307" t="str">
        <f t="shared" ca="1" si="152"/>
        <v/>
      </c>
      <c r="BC59" s="304" t="str">
        <f t="shared" ca="1" si="164"/>
        <v/>
      </c>
      <c r="BD59" s="305" t="str">
        <f t="shared" ca="1" si="153"/>
        <v/>
      </c>
      <c r="BE59" s="306" t="str">
        <f t="shared" ca="1" si="154"/>
        <v/>
      </c>
      <c r="BF59" s="307" t="str">
        <f t="shared" ca="1" si="155"/>
        <v/>
      </c>
      <c r="BG59" s="304" t="str">
        <f t="shared" ca="1" si="165"/>
        <v/>
      </c>
      <c r="BH59" s="305" t="str">
        <f t="shared" ca="1" si="156"/>
        <v/>
      </c>
      <c r="BI59" s="306" t="str">
        <f t="shared" ca="1" si="157"/>
        <v/>
      </c>
      <c r="BJ59" s="307" t="str">
        <f t="shared" ca="1" si="158"/>
        <v/>
      </c>
      <c r="BL59" s="412" t="str">
        <f ca="1">IF(OR(BM59="",BM59=0),"",MAX(BL$5:BL58)+1)</f>
        <v/>
      </c>
      <c r="BM59" s="316" t="str">
        <f ca="1">IFERROR(INDEX($AJ$6:$AJ$17, ROWS(BM$4:$BM57)), IFERROR(INDEX($AN$6:$AN$17, ROWS(BM$4:$BM57)-ROWS($AJ$6:$AJ$17)), IFERROR(INDEX($AR$6:$AR$17, ROWS(BM$4:$BM57)-ROWS($AJ$6:$AJ$17)-ROWS($AN$6:$AN$17)),IFERROR(INDEX($AV$6:$AV$17, ROWS(BM$4:$BM57)-ROWS($AJ$6:$AJ$17)-ROWS($AN$6:$AN$17)-ROWS($AR$6:$AR$17)),IFERROR(INDEX($AZ$6:$AZ$17, ROWS(BM$4:$BM57)-ROWS($AJ$6:$AJ$17)-ROWS($AN$6:$AN$17)-ROWS($AR$6:$AR$17)-ROWS($AV$6:$AV$17)),IFERROR(INDEX($BD$6:$BD$17, ROWS(BM$4:$BM57)-ROWS($AJ$6:$AJ$17)-ROWS($AN$6:$AN$17)-ROWS($AR$6:$AR$17)-ROWS($AV$6:$AV$17)-ROWS($AZ$6:$AZ$17)),IFERROR(INDEX($BH$6:$BH$17, ROWS(BM$4:$BM57)-ROWS($AJ$6:$AJ$17)-ROWS($AN$6:$AN$17)-ROWS($AR$6:$AR$17)-ROWS($AV$6:$AV$17)-ROWS($AZ$6:$AZ$17)-ROWS($BD$6:$BD$17)), "")))))))</f>
        <v/>
      </c>
      <c r="BN59" s="316" t="str">
        <f t="shared" ca="1" si="30"/>
        <v/>
      </c>
      <c r="BO59" s="316" t="str">
        <f ca="1">IF(OR(BP59="",BP59=0),"",MAX(BO$5:BO58)+1)</f>
        <v/>
      </c>
      <c r="BP59" s="316" t="str">
        <f ca="1">IFERROR(INDEX($AK$6:$AK$17, ROWS($BP$4:BP57)), IFERROR(INDEX($AO$6:$AO$17, ROWS($BP$4:BP57)-ROWS($AK$6:$AK$17)), IFERROR(INDEX($AS$6:$AS$17, ROWS($BP$4:BP57)-ROWS($AK$6:$AK$17)-ROWS($AO$6:$AO$17)),IFERROR(INDEX($AW$6:$AW$17, ROWS($BP$4:BP57)-ROWS($AK$6:$AK$17)-ROWS($AO$6:$AO$17)-ROWS($AS$6:$AS$17)),IFERROR(INDEX($BA$6:$BA$17, ROWS($BP$4:BP57)-ROWS($AK$6:$AK$17)-ROWS($AO$6:$AO$17)-ROWS($AS$6:$AS$17)-ROWS($AW$6:$AW$17)),IFERROR(INDEX($BE$6:$BE$17, ROWS($BP$4:BP57)-ROWS($AK$6:$AK$17)-ROWS($AO$6:$AO$17)-ROWS($AS$6:$AS$17)-ROWS($AW$6:$AW$17)-ROWS($BA$6:$BA$17)),IFERROR(INDEX($BI$6:$BI$17, ROWS($BP$4:BP57)-ROWS($AK$6:$AK$17)-ROWS($AO$6:$AO$17)-ROWS($AS$6:$AS$17)-ROWS($AW$6:$AW$17)-ROWS($BA$6:$BA$17)-ROWS($BE$6:$BE$17)), "")))))))</f>
        <v/>
      </c>
      <c r="BQ59" s="316" t="str">
        <f t="shared" ca="1" si="31"/>
        <v/>
      </c>
      <c r="BR59" s="413" t="str">
        <f t="shared" ca="1" si="32"/>
        <v/>
      </c>
      <c r="BS59" s="412" t="str">
        <f ca="1">IF(OR(BT59="",BT59=0),"",MAX(BS$5:BS58)+1)</f>
        <v/>
      </c>
      <c r="BT59" s="316" t="str">
        <f ca="1">IFERROR(INDEX($AJ$22:$AJ$33, ROWS($BT$4:BT57)), IFERROR(INDEX($AN$22:$AN$33, ROWS($BT$4:BT57)-ROWS($AJ$22:$AJ$33)), IFERROR(INDEX($AR$22:$AR$33, ROWS($BT$4:BT57)-ROWS($AJ$22:$AJ$33)-ROWS($AN$22:$AN$33)),IFERROR(INDEX($AV$22:$AV$33, ROWS($BT$4:BT57)-ROWS($AJ$22:$AJ$33)-ROWS($AN$22:$AN$33)-ROWS($AR$22:$AR$33)),IFERROR(INDEX($AZ$22:$AZ$33, ROWS($BT$4:BT57)-ROWS($AJ$22:$AJ$33)-ROWS($AN$22:$AN$33)-ROWS($AR$22:$AR$33)-ROWS($AV$22:$AV$33)),IFERROR(INDEX($BD$22:$BD$33, ROWS($BT$4:BT57)-ROWS($AJ$22:$AJ$33)-ROWS($AN$22:$AN$33)-ROWS($AR$22:$AR$33)-ROWS($AV$22:$AV$33)-ROWS($AZ$22:$AZ$33)),IFERROR(INDEX($BH$22:$BH$33, ROWS($BT$4:BT57)-ROWS($AJ$22:$AJ$33)-ROWS($AN$22:$AN$33)-ROWS($AR$22:$AR$33)-ROWS($AV$22:$AV$33)-ROWS($AZ$22:$AZ$33)-ROWS($BD$22:$BD$33)), "")))))))</f>
        <v/>
      </c>
      <c r="BU59" s="316" t="str">
        <f t="shared" ca="1" si="33"/>
        <v/>
      </c>
      <c r="BV59" s="316" t="str">
        <f ca="1">IF(OR(BW59="",BW59=0),"",MAX(BV$5:BV58)+1)</f>
        <v/>
      </c>
      <c r="BW59" s="316" t="str">
        <f ca="1">IFERROR(INDEX($AK$22:$AK$33, ROWS($BW$4:BW57)), IFERROR(INDEX($AO$22:$AO$33, ROWS($BW$4:BW57)-ROWS($AK$22:$AK$33)), IFERROR(INDEX($AS$22:$AS$33, ROWS($BW$4:BW57)-ROWS($AK$22:$AK$33)-ROWS($AO$22:$AO$33)),IFERROR(INDEX($AW$22:$AW$33, ROWS($BW$4:BW57)-ROWS($AK$22:$AK$33)-ROWS($AO$22:$AO$33)-ROWS($AS$22:$AS$33)),IFERROR(INDEX($BA$22:$BA$33, ROWS($BW$4:BW57)-ROWS($AK$22:$AK$33)-ROWS($AO$22:$AO$33)-ROWS($AS$22:$AS$33)-ROWS($AW$22:$AW$33)),IFERROR(INDEX($BE$22:$BE$33, ROWS($BW$4:BW57)-ROWS($AK$22:$AK$33)-ROWS($AO$22:$AO$33)-ROWS($AS$22:$AS$33)-ROWS($AW$22:$AW$33)-ROWS($BA$22:$BA$33)),IFERROR(INDEX($BI$22:$BI$33, ROWS($BW$4:BW57)-ROWS($AK$22:$AK$33)-ROWS($AO$22:$AO$33)-ROWS($AS$22:$AS$33)-ROWS($AW$22:$AW$33)-ROWS($BA$22:$BA$33)-ROWS($BE$22:$BE$33)), "")))))))</f>
        <v/>
      </c>
      <c r="BX59" s="316" t="str">
        <f t="shared" ca="1" si="34"/>
        <v/>
      </c>
      <c r="BY59" s="413" t="str">
        <f t="shared" ca="1" si="35"/>
        <v/>
      </c>
      <c r="BZ59" s="412" t="str">
        <f ca="1">IF(OR(CA59="",CA59=0),"",MAX(BZ$5:BZ58)+1)</f>
        <v/>
      </c>
      <c r="CA59" s="316" t="str">
        <f ca="1">IFERROR(INDEX($AJ$38:$AJ$49, ROWS($CA$4:CA57)), IFERROR(INDEX($AN$38:$AN$49, ROWS($CA$4:CA57)-ROWS($AJ$38:$AJ$49)), IFERROR(INDEX($AR$38:$AR$49, ROWS($CA$4:CA57)-ROWS($AJ$38:$AJ$49)-ROWS($AN$38:$AN$49)),IFERROR(INDEX($AV$38:$AV$49, ROWS($CA$4:CA57)-ROWS($AJ$38:$AJ$49)-ROWS($AN$38:$AN$49)-ROWS($AR$38:$AR$49)),IFERROR(INDEX($AZ$38:$AZ$49, ROWS($CA$4:CA57)-ROWS($AJ$38:$AJ$49)-ROWS($AN$38:$AN$49)-ROWS($AR$38:$AR$49)-ROWS($AV$38:$AV$49)),IFERROR(INDEX($BD$38:$BD$49, ROWS($CA$4:CA57)-ROWS($AJ$38:$AJ$49)-ROWS($AN$38:$AN$49)-ROWS($AR$38:$AR$49)-ROWS($AV$38:$AV$49)-ROWS($AZ$38:$AZ$49)),IFERROR(INDEX($BH$38:$BH$49, ROWS($CA$4:CA57)-ROWS($AJ$38:$AJ$49)-ROWS($AN$38:$AN$49)-ROWS($AR$38:$AR$49)-ROWS($AV$38:$AV$49)-ROWS($AZ$38:$AZ$49)-ROWS($BD$38:$BD$49)), "")))))))</f>
        <v/>
      </c>
      <c r="CB59" s="316" t="str">
        <f t="shared" ca="1" si="36"/>
        <v/>
      </c>
      <c r="CC59" s="316" t="str">
        <f ca="1">IF(OR(CD59="",CD59=0),"",MAX(CC$5:CC58)+1)</f>
        <v/>
      </c>
      <c r="CD59" s="316" t="str">
        <f ca="1">IFERROR(INDEX($AK$38:$AK$49, ROWS($CD$4:CD57)), IFERROR(INDEX($AO$38:$AO$49, ROWS($CD$4:CD57)-ROWS($AK$38:$AK$49)), IFERROR(INDEX($AS$38:$AS$49, ROWS($CD$4:CD57)-ROWS($AK$38:$AK$49)-ROWS($AO$38:$AO$49)),IFERROR(INDEX($AW$38:$AW$49, ROWS($CD$4:CD57)-ROWS($AK$38:$AK$49)-ROWS($AO$38:$AO$49)-ROWS($AS$38:$AS$49)),IFERROR(INDEX($BA$38:$BA$49, ROWS($CD$4:CD57)-ROWS($AK$38:$AK$49)-ROWS($AO$38:$AO$49)-ROWS($AS$38:$AS$49)-ROWS($AW$38:$AW$49)),IFERROR(INDEX($BE$38:$BE$49, ROWS($CD$4:CD57)-ROWS($AK$38:$AK$49)-ROWS($AO$38:$AO$49)-ROWS($AS$38:$AS$49)-ROWS($AW$38:$AW$49)-ROWS($BA$38:$BA$49)),IFERROR(INDEX($BI$38:$BI$49, ROWS($CD$4:CD57)-ROWS($AK$38:$AK$49)-ROWS($AO$38:$AO$49)-ROWS($AS$38:$AS$49)-ROWS($AW$38:$AW$49)-ROWS($BA$38:$BA$49)-ROWS($BE$38:$BE$49)), "")))))))</f>
        <v/>
      </c>
      <c r="CE59" s="316" t="str">
        <f t="shared" ca="1" si="37"/>
        <v/>
      </c>
      <c r="CF59" s="413" t="str">
        <f t="shared" ca="1" si="38"/>
        <v/>
      </c>
      <c r="CG59" s="412" t="str">
        <f ca="1">IF(OR(CH59="",CH59=0),"",MAX(CG$5:CG58)+1)</f>
        <v/>
      </c>
      <c r="CH59" s="316" t="str">
        <f ca="1">IFERROR(INDEX($AJ$54:$AJ$65, ROWS($CH$4:CH57)), IFERROR(INDEX($AN$54:$AN$65, ROWS($CH$4:CH57)-ROWS($AJ$54:$AJ$65)), IFERROR(INDEX($AR$54:$AR$65, ROWS($CH$4:CH57)-ROWS($AJ$54:$AJ$65)-ROWS($AN$54:$AN$65)),IFERROR(INDEX($AV$54:$AV$65, ROWS($CH$4:CH57)-ROWS($AJ$54:$AJ$65)-ROWS($AN$54:$AN$65)-ROWS($AR$54:$AR$65)),IFERROR(INDEX($AZ$54:$AZ$65, ROWS($CH$4:CH57)-ROWS($AJ$54:$AJ$65)-ROWS($AN$54:$AN$65)-ROWS($AR$54:$AR$65)-ROWS($AV$54:$AV$65)),IFERROR(INDEX($BD$54:$BD$65, ROWS($CH$4:CH57)-ROWS($AJ$54:$AJ$65)-ROWS($AN$54:$AN$65)-ROWS($AR$54:$AR$65)-ROWS($AV$54:$AV$65)-ROWS($AZ$54:$AZ$65)),IFERROR(INDEX($BH$54:$BH$65, ROWS($CH$4:CH57)-ROWS($AJ$54:$AJ$65)-ROWS($AN$54:$AN$65)-ROWS($AR$54:$AR$65)-ROWS($AV$54:$AV$65)-ROWS($AZ$54:$AZ$65)-ROWS($BD$54:$BD$65)), "")))))))</f>
        <v/>
      </c>
      <c r="CI59" s="316" t="str">
        <f t="shared" ca="1" si="39"/>
        <v/>
      </c>
      <c r="CJ59" s="316" t="str">
        <f ca="1">IF(OR(CK59="",CK59=0),"",MAX(CJ$5:CJ58)+1)</f>
        <v/>
      </c>
      <c r="CK59" s="316" t="str">
        <f ca="1">IFERROR(INDEX($AK$54:$AK$65, ROWS($CK$4:CK57)), IFERROR(INDEX($AO$54:$AO$65, ROWS($CK$4:CK57)-ROWS($AK$54:$AK$65)), IFERROR(INDEX($AS$54:$AS$65, ROWS($CK$4:CK57)-ROWS($AK$54:$AK$65)-ROWS($AO$54:$AO$65)),IFERROR(INDEX($AW$54:$AW$65, ROWS($CK$4:CK57)-ROWS($AK$54:$AK$65)-ROWS($AO$54:$AO$65)-ROWS($AS$54:$AS$65)),IFERROR(INDEX($BA$54:$BA$65, ROWS($CK$4:CK57)-ROWS($AK$54:$AK$65)-ROWS($AO$54:$AO$65)-ROWS($AS$54:$AS$65)-ROWS($AW$54:$AW$65)),IFERROR(INDEX($BE$54:$BE$65, ROWS($CK$4:CK57)-ROWS($AK$54:$AK$65)-ROWS($AO$54:$AO$65)-ROWS($AS$54:$AS$65)-ROWS($AW$54:$AW$65)-ROWS($BA$54:$BA$65)),IFERROR(INDEX($BI$54:$BI$65, ROWS($CK$4:CK57)-ROWS($AK$54:$AK$65)-ROWS($AO$54:$AO$65)-ROWS($AS$54:$AS$65)-ROWS($AW$54:$AW$65)-ROWS($BA$54:$BA$65)-ROWS($BE$54:$BE$65)), "")))))))</f>
        <v/>
      </c>
      <c r="CL59" s="316" t="str">
        <f t="shared" ca="1" si="40"/>
        <v/>
      </c>
      <c r="CM59" s="413" t="str">
        <f t="shared" ca="1" si="41"/>
        <v/>
      </c>
      <c r="CN59" s="412" t="str">
        <f>IF(OR(CO59="",CO59=0),"",MAX(CN$5:CN58)+1)</f>
        <v/>
      </c>
      <c r="CO59" s="316">
        <f>IFERROR(INDEX($AJ$70:$AJ$81, ROWS($CO$4:CO57)), IFERROR(INDEX($AN$70:$AN$81, ROWS($CO$4:CO57)-ROWS($AJ$70:$AJ$81)), IFERROR(INDEX($AR$70:$AR$81, ROWS($CO$4:CO57)-ROWS($AJ$70:$AJ$81)-ROWS($AN$70:$AN$81)),IFERROR(INDEX($AV$70:$AV$81, ROWS($CO$4:CO57)-ROWS($AJ$70:$AJ$81)-ROWS($AN$70:$AN$81)-ROWS($AR$70:$AR$81)),IFERROR(INDEX($AZ$70:$AZ$81, ROWS($CO$4:CO57)-ROWS($AJ$70:$AJ$81)-ROWS($AN$70:$AN$81)-ROWS($AR$70:$AR$81)-ROWS($AV$70:$AV$81)),IFERROR(INDEX($BD$70:$BD$81, ROWS($CO$4:CO57)-ROWS($AJ$70:$AJ$81)-ROWS($AN$70:$AN$81)-ROWS($AR$70:$AR$81)-ROWS($AV$70:$AV$81)-ROWS($AZ$70:$AZ$81)),IFERROR(INDEX($BH$70:$BH$81, ROWS($CO$4:CO57)-ROWS($AJ$70:$AJ$81)-ROWS($AN$70:$AN$81)-ROWS($AR$70:$AR$81)-ROWS($AV$70:$AV$81)-ROWS($AZ$70:$AZ$81)-ROWS($BD$70:$BD$81)), "")))))))</f>
        <v>0</v>
      </c>
      <c r="CP59" s="316" t="str">
        <f t="shared" ca="1" si="42"/>
        <v/>
      </c>
      <c r="CQ59" s="316" t="str">
        <f>IF(OR(CR59="",CR59=0),"",MAX(CQ$5:CQ58)+1)</f>
        <v/>
      </c>
      <c r="CR59" s="316">
        <f>IFERROR(INDEX($AK$70:$AK$81, ROWS($CR$4:CR57)), IFERROR(INDEX($AO$70:$AO$81, ROWS($CR$4:CR57)-ROWS($AK$70:$AK$81)), IFERROR(INDEX($AS$70:$AS$81, ROWS($CR$4:CR57)-ROWS($AK$70:$AK$81)-ROWS($AO$70:$AO$81)),IFERROR(INDEX($AW$70:$AW$81, ROWS($CR$4:CR57)-ROWS($AK$70:$AK$81)-ROWS($AO$70:$AO$81)-ROWS($AS$70:$AS$81)),IFERROR(INDEX($BA$70:$BA$81, ROWS($CR$4:CR57)-ROWS($AK$70:$AK$81)-ROWS($AO$70:$AO$81)-ROWS($AS$70:$AS$81)-ROWS($AW$70:$AW$81)),IFERROR(INDEX($BE$70:$BE$81, ROWS($CR$4:CR57)-ROWS($AK$70:$AK$81)-ROWS($AO$70:$AO$81)-ROWS($AS$70:$AS$81)-ROWS($AW$70:$AW$81)-ROWS($BA$70:$BA$81)),IFERROR(INDEX($BI$70:$BI$81, ROWS($CR$4:CR57)-ROWS($AK$70:$AK$81)-ROWS($AO$70:$AO$81)-ROWS($AS$70:$AS$81)-ROWS($AW$70:$AW$81)-ROWS($BA$70:$BA$81)-ROWS($BE$70:$BE$81)), "")))))))</f>
        <v>0</v>
      </c>
      <c r="CS59" s="316" t="str">
        <f t="shared" ca="1" si="43"/>
        <v/>
      </c>
      <c r="CT59" s="413" t="str">
        <f t="shared" ca="1" si="44"/>
        <v/>
      </c>
      <c r="CU59" s="412" t="str">
        <f>IF(OR(CV59="",CV59=0),"",MAX(CU$5:CU58)+1)</f>
        <v/>
      </c>
      <c r="CV59" s="316" t="str">
        <f>IFERROR(INDEX($AJ$86:$AJ$97, ROWS($CV$4:CV57)), IFERROR(INDEX($AN$86:$AN$97, ROWS($CV$4:CV57)-ROWS($AJ$86:$AJ$97)), ""))</f>
        <v/>
      </c>
      <c r="CW59" s="316" t="str">
        <f t="shared" si="45"/>
        <v/>
      </c>
      <c r="CX59" s="316" t="str">
        <f>IF(OR(CY59="",CY59=0),"",MAX(CX$5:CX58)+1)</f>
        <v/>
      </c>
      <c r="CY59" s="316" t="str">
        <f>IFERROR(INDEX($AK$86:$AK$97, ROWS($CY$4:CY57)), IFERROR(INDEX($AO$86:$AO$97, ROWS($CY$4:CY57)-ROWS($AK$86:$AK$97)), ""))</f>
        <v/>
      </c>
      <c r="CZ59" s="316" t="str">
        <f t="shared" si="46"/>
        <v/>
      </c>
      <c r="DA59" s="413" t="str">
        <f t="shared" si="47"/>
        <v/>
      </c>
      <c r="DC59" s="438" t="str">
        <f ca="1">IF(OR(DD59="",DD59=0),"",MAX(DC$45:DC58)+1)</f>
        <v/>
      </c>
      <c r="DD59" s="434" t="str">
        <f t="shared" ca="1" si="130"/>
        <v/>
      </c>
      <c r="DE59" s="413" t="str">
        <f t="shared" ca="1" si="131"/>
        <v/>
      </c>
      <c r="DF59" s="431">
        <f ca="1">IF(OR(DG59="",DG59=0),"",MAX(DF$45:DF58)+1)</f>
        <v>4</v>
      </c>
      <c r="DG59" s="412" t="str">
        <f t="shared" ca="1" si="132"/>
        <v>Paycheck 1</v>
      </c>
      <c r="DH59" s="413">
        <f t="shared" ca="1" si="133"/>
        <v>850</v>
      </c>
      <c r="DI59" s="412" t="str">
        <f t="shared" ca="1" si="134"/>
        <v/>
      </c>
      <c r="DJ59" s="413" t="str">
        <f t="shared" ca="1" si="135"/>
        <v/>
      </c>
      <c r="DK59" s="412" t="str">
        <f t="shared" ca="1" si="136"/>
        <v/>
      </c>
      <c r="DL59" s="413" t="str">
        <f t="shared" ca="1" si="137"/>
        <v/>
      </c>
      <c r="DM59" s="278"/>
      <c r="DN59" s="278"/>
      <c r="DO59" s="278"/>
      <c r="DP59" s="278"/>
      <c r="DQ59" s="278"/>
      <c r="DR59" s="278"/>
      <c r="DS59" s="278"/>
    </row>
    <row r="60" spans="16:123" x14ac:dyDescent="0.3">
      <c r="P60" s="1177"/>
      <c r="Q60" s="1178"/>
      <c r="R60" s="453"/>
      <c r="S60" s="402"/>
      <c r="U60" s="1177"/>
      <c r="V60" s="1178"/>
      <c r="W60" s="453"/>
      <c r="X60" s="402"/>
      <c r="AB60" s="362"/>
      <c r="AC60" s="396" t="s">
        <v>495</v>
      </c>
      <c r="AD60" s="397" t="s">
        <v>192</v>
      </c>
      <c r="AE60" s="397" t="s">
        <v>193</v>
      </c>
      <c r="AF60" s="398" t="s">
        <v>261</v>
      </c>
      <c r="AI60" s="304" t="str">
        <f t="shared" ca="1" si="159"/>
        <v/>
      </c>
      <c r="AJ60" s="305" t="str">
        <f t="shared" ca="1" si="138"/>
        <v/>
      </c>
      <c r="AK60" s="306" t="str">
        <f t="shared" ca="1" si="139"/>
        <v/>
      </c>
      <c r="AL60" s="307" t="str">
        <f t="shared" ca="1" si="140"/>
        <v/>
      </c>
      <c r="AM60" s="304" t="str">
        <f t="shared" ca="1" si="160"/>
        <v/>
      </c>
      <c r="AN60" s="305" t="str">
        <f t="shared" ca="1" si="141"/>
        <v/>
      </c>
      <c r="AO60" s="306" t="str">
        <f t="shared" ca="1" si="142"/>
        <v/>
      </c>
      <c r="AP60" s="307" t="str">
        <f t="shared" ca="1" si="143"/>
        <v/>
      </c>
      <c r="AQ60" s="304" t="str">
        <f t="shared" ca="1" si="161"/>
        <v/>
      </c>
      <c r="AR60" s="305" t="str">
        <f t="shared" ca="1" si="144"/>
        <v/>
      </c>
      <c r="AS60" s="306" t="str">
        <f t="shared" ca="1" si="145"/>
        <v/>
      </c>
      <c r="AT60" s="307" t="str">
        <f t="shared" ca="1" si="146"/>
        <v/>
      </c>
      <c r="AU60" s="304" t="str">
        <f t="shared" ca="1" si="162"/>
        <v/>
      </c>
      <c r="AV60" s="305" t="str">
        <f t="shared" ca="1" si="147"/>
        <v/>
      </c>
      <c r="AW60" s="306" t="str">
        <f t="shared" ca="1" si="148"/>
        <v/>
      </c>
      <c r="AX60" s="307" t="str">
        <f t="shared" ca="1" si="149"/>
        <v/>
      </c>
      <c r="AY60" s="304" t="str">
        <f t="shared" ca="1" si="163"/>
        <v/>
      </c>
      <c r="AZ60" s="305" t="str">
        <f t="shared" ca="1" si="150"/>
        <v/>
      </c>
      <c r="BA60" s="306" t="str">
        <f t="shared" ca="1" si="151"/>
        <v/>
      </c>
      <c r="BB60" s="307" t="str">
        <f t="shared" ca="1" si="152"/>
        <v/>
      </c>
      <c r="BC60" s="304" t="str">
        <f t="shared" ca="1" si="164"/>
        <v/>
      </c>
      <c r="BD60" s="305" t="str">
        <f t="shared" ca="1" si="153"/>
        <v/>
      </c>
      <c r="BE60" s="306" t="str">
        <f t="shared" ca="1" si="154"/>
        <v/>
      </c>
      <c r="BF60" s="307" t="str">
        <f t="shared" ca="1" si="155"/>
        <v/>
      </c>
      <c r="BG60" s="304" t="str">
        <f t="shared" ca="1" si="165"/>
        <v/>
      </c>
      <c r="BH60" s="305" t="str">
        <f t="shared" ca="1" si="156"/>
        <v/>
      </c>
      <c r="BI60" s="306" t="str">
        <f t="shared" ca="1" si="157"/>
        <v/>
      </c>
      <c r="BJ60" s="307" t="str">
        <f t="shared" ca="1" si="158"/>
        <v/>
      </c>
      <c r="BL60" s="412" t="str">
        <f ca="1">IF(OR(BM60="",BM60=0),"",MAX(BL$5:BL59)+1)</f>
        <v/>
      </c>
      <c r="BM60" s="316" t="str">
        <f ca="1">IFERROR(INDEX($AJ$6:$AJ$17, ROWS(BM$4:$BM58)), IFERROR(INDEX($AN$6:$AN$17, ROWS(BM$4:$BM58)-ROWS($AJ$6:$AJ$17)), IFERROR(INDEX($AR$6:$AR$17, ROWS(BM$4:$BM58)-ROWS($AJ$6:$AJ$17)-ROWS($AN$6:$AN$17)),IFERROR(INDEX($AV$6:$AV$17, ROWS(BM$4:$BM58)-ROWS($AJ$6:$AJ$17)-ROWS($AN$6:$AN$17)-ROWS($AR$6:$AR$17)),IFERROR(INDEX($AZ$6:$AZ$17, ROWS(BM$4:$BM58)-ROWS($AJ$6:$AJ$17)-ROWS($AN$6:$AN$17)-ROWS($AR$6:$AR$17)-ROWS($AV$6:$AV$17)),IFERROR(INDEX($BD$6:$BD$17, ROWS(BM$4:$BM58)-ROWS($AJ$6:$AJ$17)-ROWS($AN$6:$AN$17)-ROWS($AR$6:$AR$17)-ROWS($AV$6:$AV$17)-ROWS($AZ$6:$AZ$17)),IFERROR(INDEX($BH$6:$BH$17, ROWS(BM$4:$BM58)-ROWS($AJ$6:$AJ$17)-ROWS($AN$6:$AN$17)-ROWS($AR$6:$AR$17)-ROWS($AV$6:$AV$17)-ROWS($AZ$6:$AZ$17)-ROWS($BD$6:$BD$17)), "")))))))</f>
        <v/>
      </c>
      <c r="BN60" s="316" t="str">
        <f t="shared" ca="1" si="30"/>
        <v/>
      </c>
      <c r="BO60" s="316" t="str">
        <f ca="1">IF(OR(BP60="",BP60=0),"",MAX(BO$5:BO59)+1)</f>
        <v/>
      </c>
      <c r="BP60" s="316" t="str">
        <f ca="1">IFERROR(INDEX($AK$6:$AK$17, ROWS($BP$4:BP58)), IFERROR(INDEX($AO$6:$AO$17, ROWS($BP$4:BP58)-ROWS($AK$6:$AK$17)), IFERROR(INDEX($AS$6:$AS$17, ROWS($BP$4:BP58)-ROWS($AK$6:$AK$17)-ROWS($AO$6:$AO$17)),IFERROR(INDEX($AW$6:$AW$17, ROWS($BP$4:BP58)-ROWS($AK$6:$AK$17)-ROWS($AO$6:$AO$17)-ROWS($AS$6:$AS$17)),IFERROR(INDEX($BA$6:$BA$17, ROWS($BP$4:BP58)-ROWS($AK$6:$AK$17)-ROWS($AO$6:$AO$17)-ROWS($AS$6:$AS$17)-ROWS($AW$6:$AW$17)),IFERROR(INDEX($BE$6:$BE$17, ROWS($BP$4:BP58)-ROWS($AK$6:$AK$17)-ROWS($AO$6:$AO$17)-ROWS($AS$6:$AS$17)-ROWS($AW$6:$AW$17)-ROWS($BA$6:$BA$17)),IFERROR(INDEX($BI$6:$BI$17, ROWS($BP$4:BP58)-ROWS($AK$6:$AK$17)-ROWS($AO$6:$AO$17)-ROWS($AS$6:$AS$17)-ROWS($AW$6:$AW$17)-ROWS($BA$6:$BA$17)-ROWS($BE$6:$BE$17)), "")))))))</f>
        <v/>
      </c>
      <c r="BQ60" s="316" t="str">
        <f t="shared" ca="1" si="31"/>
        <v/>
      </c>
      <c r="BR60" s="413" t="str">
        <f t="shared" ca="1" si="32"/>
        <v/>
      </c>
      <c r="BS60" s="412" t="str">
        <f ca="1">IF(OR(BT60="",BT60=0),"",MAX(BS$5:BS59)+1)</f>
        <v/>
      </c>
      <c r="BT60" s="316" t="str">
        <f ca="1">IFERROR(INDEX($AJ$22:$AJ$33, ROWS($BT$4:BT58)), IFERROR(INDEX($AN$22:$AN$33, ROWS($BT$4:BT58)-ROWS($AJ$22:$AJ$33)), IFERROR(INDEX($AR$22:$AR$33, ROWS($BT$4:BT58)-ROWS($AJ$22:$AJ$33)-ROWS($AN$22:$AN$33)),IFERROR(INDEX($AV$22:$AV$33, ROWS($BT$4:BT58)-ROWS($AJ$22:$AJ$33)-ROWS($AN$22:$AN$33)-ROWS($AR$22:$AR$33)),IFERROR(INDEX($AZ$22:$AZ$33, ROWS($BT$4:BT58)-ROWS($AJ$22:$AJ$33)-ROWS($AN$22:$AN$33)-ROWS($AR$22:$AR$33)-ROWS($AV$22:$AV$33)),IFERROR(INDEX($BD$22:$BD$33, ROWS($BT$4:BT58)-ROWS($AJ$22:$AJ$33)-ROWS($AN$22:$AN$33)-ROWS($AR$22:$AR$33)-ROWS($AV$22:$AV$33)-ROWS($AZ$22:$AZ$33)),IFERROR(INDEX($BH$22:$BH$33, ROWS($BT$4:BT58)-ROWS($AJ$22:$AJ$33)-ROWS($AN$22:$AN$33)-ROWS($AR$22:$AR$33)-ROWS($AV$22:$AV$33)-ROWS($AZ$22:$AZ$33)-ROWS($BD$22:$BD$33)), "")))))))</f>
        <v/>
      </c>
      <c r="BU60" s="316" t="str">
        <f t="shared" ca="1" si="33"/>
        <v/>
      </c>
      <c r="BV60" s="316" t="str">
        <f ca="1">IF(OR(BW60="",BW60=0),"",MAX(BV$5:BV59)+1)</f>
        <v/>
      </c>
      <c r="BW60" s="316" t="str">
        <f ca="1">IFERROR(INDEX($AK$22:$AK$33, ROWS($BW$4:BW58)), IFERROR(INDEX($AO$22:$AO$33, ROWS($BW$4:BW58)-ROWS($AK$22:$AK$33)), IFERROR(INDEX($AS$22:$AS$33, ROWS($BW$4:BW58)-ROWS($AK$22:$AK$33)-ROWS($AO$22:$AO$33)),IFERROR(INDEX($AW$22:$AW$33, ROWS($BW$4:BW58)-ROWS($AK$22:$AK$33)-ROWS($AO$22:$AO$33)-ROWS($AS$22:$AS$33)),IFERROR(INDEX($BA$22:$BA$33, ROWS($BW$4:BW58)-ROWS($AK$22:$AK$33)-ROWS($AO$22:$AO$33)-ROWS($AS$22:$AS$33)-ROWS($AW$22:$AW$33)),IFERROR(INDEX($BE$22:$BE$33, ROWS($BW$4:BW58)-ROWS($AK$22:$AK$33)-ROWS($AO$22:$AO$33)-ROWS($AS$22:$AS$33)-ROWS($AW$22:$AW$33)-ROWS($BA$22:$BA$33)),IFERROR(INDEX($BI$22:$BI$33, ROWS($BW$4:BW58)-ROWS($AK$22:$AK$33)-ROWS($AO$22:$AO$33)-ROWS($AS$22:$AS$33)-ROWS($AW$22:$AW$33)-ROWS($BA$22:$BA$33)-ROWS($BE$22:$BE$33)), "")))))))</f>
        <v/>
      </c>
      <c r="BX60" s="316" t="str">
        <f t="shared" ca="1" si="34"/>
        <v/>
      </c>
      <c r="BY60" s="413" t="str">
        <f t="shared" ca="1" si="35"/>
        <v/>
      </c>
      <c r="BZ60" s="412" t="str">
        <f ca="1">IF(OR(CA60="",CA60=0),"",MAX(BZ$5:BZ59)+1)</f>
        <v/>
      </c>
      <c r="CA60" s="316" t="str">
        <f ca="1">IFERROR(INDEX($AJ$38:$AJ$49, ROWS($CA$4:CA58)), IFERROR(INDEX($AN$38:$AN$49, ROWS($CA$4:CA58)-ROWS($AJ$38:$AJ$49)), IFERROR(INDEX($AR$38:$AR$49, ROWS($CA$4:CA58)-ROWS($AJ$38:$AJ$49)-ROWS($AN$38:$AN$49)),IFERROR(INDEX($AV$38:$AV$49, ROWS($CA$4:CA58)-ROWS($AJ$38:$AJ$49)-ROWS($AN$38:$AN$49)-ROWS($AR$38:$AR$49)),IFERROR(INDEX($AZ$38:$AZ$49, ROWS($CA$4:CA58)-ROWS($AJ$38:$AJ$49)-ROWS($AN$38:$AN$49)-ROWS($AR$38:$AR$49)-ROWS($AV$38:$AV$49)),IFERROR(INDEX($BD$38:$BD$49, ROWS($CA$4:CA58)-ROWS($AJ$38:$AJ$49)-ROWS($AN$38:$AN$49)-ROWS($AR$38:$AR$49)-ROWS($AV$38:$AV$49)-ROWS($AZ$38:$AZ$49)),IFERROR(INDEX($BH$38:$BH$49, ROWS($CA$4:CA58)-ROWS($AJ$38:$AJ$49)-ROWS($AN$38:$AN$49)-ROWS($AR$38:$AR$49)-ROWS($AV$38:$AV$49)-ROWS($AZ$38:$AZ$49)-ROWS($BD$38:$BD$49)), "")))))))</f>
        <v/>
      </c>
      <c r="CB60" s="316" t="str">
        <f t="shared" ca="1" si="36"/>
        <v/>
      </c>
      <c r="CC60" s="316" t="str">
        <f ca="1">IF(OR(CD60="",CD60=0),"",MAX(CC$5:CC59)+1)</f>
        <v/>
      </c>
      <c r="CD60" s="316" t="str">
        <f ca="1">IFERROR(INDEX($AK$38:$AK$49, ROWS($CD$4:CD58)), IFERROR(INDEX($AO$38:$AO$49, ROWS($CD$4:CD58)-ROWS($AK$38:$AK$49)), IFERROR(INDEX($AS$38:$AS$49, ROWS($CD$4:CD58)-ROWS($AK$38:$AK$49)-ROWS($AO$38:$AO$49)),IFERROR(INDEX($AW$38:$AW$49, ROWS($CD$4:CD58)-ROWS($AK$38:$AK$49)-ROWS($AO$38:$AO$49)-ROWS($AS$38:$AS$49)),IFERROR(INDEX($BA$38:$BA$49, ROWS($CD$4:CD58)-ROWS($AK$38:$AK$49)-ROWS($AO$38:$AO$49)-ROWS($AS$38:$AS$49)-ROWS($AW$38:$AW$49)),IFERROR(INDEX($BE$38:$BE$49, ROWS($CD$4:CD58)-ROWS($AK$38:$AK$49)-ROWS($AO$38:$AO$49)-ROWS($AS$38:$AS$49)-ROWS($AW$38:$AW$49)-ROWS($BA$38:$BA$49)),IFERROR(INDEX($BI$38:$BI$49, ROWS($CD$4:CD58)-ROWS($AK$38:$AK$49)-ROWS($AO$38:$AO$49)-ROWS($AS$38:$AS$49)-ROWS($AW$38:$AW$49)-ROWS($BA$38:$BA$49)-ROWS($BE$38:$BE$49)), "")))))))</f>
        <v/>
      </c>
      <c r="CE60" s="316" t="str">
        <f t="shared" ca="1" si="37"/>
        <v/>
      </c>
      <c r="CF60" s="413" t="str">
        <f t="shared" ca="1" si="38"/>
        <v/>
      </c>
      <c r="CG60" s="412" t="str">
        <f ca="1">IF(OR(CH60="",CH60=0),"",MAX(CG$5:CG59)+1)</f>
        <v/>
      </c>
      <c r="CH60" s="316" t="str">
        <f ca="1">IFERROR(INDEX($AJ$54:$AJ$65, ROWS($CH$4:CH58)), IFERROR(INDEX($AN$54:$AN$65, ROWS($CH$4:CH58)-ROWS($AJ$54:$AJ$65)), IFERROR(INDEX($AR$54:$AR$65, ROWS($CH$4:CH58)-ROWS($AJ$54:$AJ$65)-ROWS($AN$54:$AN$65)),IFERROR(INDEX($AV$54:$AV$65, ROWS($CH$4:CH58)-ROWS($AJ$54:$AJ$65)-ROWS($AN$54:$AN$65)-ROWS($AR$54:$AR$65)),IFERROR(INDEX($AZ$54:$AZ$65, ROWS($CH$4:CH58)-ROWS($AJ$54:$AJ$65)-ROWS($AN$54:$AN$65)-ROWS($AR$54:$AR$65)-ROWS($AV$54:$AV$65)),IFERROR(INDEX($BD$54:$BD$65, ROWS($CH$4:CH58)-ROWS($AJ$54:$AJ$65)-ROWS($AN$54:$AN$65)-ROWS($AR$54:$AR$65)-ROWS($AV$54:$AV$65)-ROWS($AZ$54:$AZ$65)),IFERROR(INDEX($BH$54:$BH$65, ROWS($CH$4:CH58)-ROWS($AJ$54:$AJ$65)-ROWS($AN$54:$AN$65)-ROWS($AR$54:$AR$65)-ROWS($AV$54:$AV$65)-ROWS($AZ$54:$AZ$65)-ROWS($BD$54:$BD$65)), "")))))))</f>
        <v/>
      </c>
      <c r="CI60" s="316" t="str">
        <f t="shared" ca="1" si="39"/>
        <v/>
      </c>
      <c r="CJ60" s="316" t="str">
        <f ca="1">IF(OR(CK60="",CK60=0),"",MAX(CJ$5:CJ59)+1)</f>
        <v/>
      </c>
      <c r="CK60" s="316" t="str">
        <f ca="1">IFERROR(INDEX($AK$54:$AK$65, ROWS($CK$4:CK58)), IFERROR(INDEX($AO$54:$AO$65, ROWS($CK$4:CK58)-ROWS($AK$54:$AK$65)), IFERROR(INDEX($AS$54:$AS$65, ROWS($CK$4:CK58)-ROWS($AK$54:$AK$65)-ROWS($AO$54:$AO$65)),IFERROR(INDEX($AW$54:$AW$65, ROWS($CK$4:CK58)-ROWS($AK$54:$AK$65)-ROWS($AO$54:$AO$65)-ROWS($AS$54:$AS$65)),IFERROR(INDEX($BA$54:$BA$65, ROWS($CK$4:CK58)-ROWS($AK$54:$AK$65)-ROWS($AO$54:$AO$65)-ROWS($AS$54:$AS$65)-ROWS($AW$54:$AW$65)),IFERROR(INDEX($BE$54:$BE$65, ROWS($CK$4:CK58)-ROWS($AK$54:$AK$65)-ROWS($AO$54:$AO$65)-ROWS($AS$54:$AS$65)-ROWS($AW$54:$AW$65)-ROWS($BA$54:$BA$65)),IFERROR(INDEX($BI$54:$BI$65, ROWS($CK$4:CK58)-ROWS($AK$54:$AK$65)-ROWS($AO$54:$AO$65)-ROWS($AS$54:$AS$65)-ROWS($AW$54:$AW$65)-ROWS($BA$54:$BA$65)-ROWS($BE$54:$BE$65)), "")))))))</f>
        <v/>
      </c>
      <c r="CL60" s="316" t="str">
        <f t="shared" ca="1" si="40"/>
        <v/>
      </c>
      <c r="CM60" s="413" t="str">
        <f t="shared" ca="1" si="41"/>
        <v/>
      </c>
      <c r="CN60" s="412" t="str">
        <f>IF(OR(CO60="",CO60=0),"",MAX(CN$5:CN59)+1)</f>
        <v/>
      </c>
      <c r="CO60" s="316">
        <f>IFERROR(INDEX($AJ$70:$AJ$81, ROWS($CO$4:CO58)), IFERROR(INDEX($AN$70:$AN$81, ROWS($CO$4:CO58)-ROWS($AJ$70:$AJ$81)), IFERROR(INDEX($AR$70:$AR$81, ROWS($CO$4:CO58)-ROWS($AJ$70:$AJ$81)-ROWS($AN$70:$AN$81)),IFERROR(INDEX($AV$70:$AV$81, ROWS($CO$4:CO58)-ROWS($AJ$70:$AJ$81)-ROWS($AN$70:$AN$81)-ROWS($AR$70:$AR$81)),IFERROR(INDEX($AZ$70:$AZ$81, ROWS($CO$4:CO58)-ROWS($AJ$70:$AJ$81)-ROWS($AN$70:$AN$81)-ROWS($AR$70:$AR$81)-ROWS($AV$70:$AV$81)),IFERROR(INDEX($BD$70:$BD$81, ROWS($CO$4:CO58)-ROWS($AJ$70:$AJ$81)-ROWS($AN$70:$AN$81)-ROWS($AR$70:$AR$81)-ROWS($AV$70:$AV$81)-ROWS($AZ$70:$AZ$81)),IFERROR(INDEX($BH$70:$BH$81, ROWS($CO$4:CO58)-ROWS($AJ$70:$AJ$81)-ROWS($AN$70:$AN$81)-ROWS($AR$70:$AR$81)-ROWS($AV$70:$AV$81)-ROWS($AZ$70:$AZ$81)-ROWS($BD$70:$BD$81)), "")))))))</f>
        <v>0</v>
      </c>
      <c r="CP60" s="316" t="str">
        <f t="shared" ca="1" si="42"/>
        <v/>
      </c>
      <c r="CQ60" s="316" t="str">
        <f>IF(OR(CR60="",CR60=0),"",MAX(CQ$5:CQ59)+1)</f>
        <v/>
      </c>
      <c r="CR60" s="316">
        <f>IFERROR(INDEX($AK$70:$AK$81, ROWS($CR$4:CR58)), IFERROR(INDEX($AO$70:$AO$81, ROWS($CR$4:CR58)-ROWS($AK$70:$AK$81)), IFERROR(INDEX($AS$70:$AS$81, ROWS($CR$4:CR58)-ROWS($AK$70:$AK$81)-ROWS($AO$70:$AO$81)),IFERROR(INDEX($AW$70:$AW$81, ROWS($CR$4:CR58)-ROWS($AK$70:$AK$81)-ROWS($AO$70:$AO$81)-ROWS($AS$70:$AS$81)),IFERROR(INDEX($BA$70:$BA$81, ROWS($CR$4:CR58)-ROWS($AK$70:$AK$81)-ROWS($AO$70:$AO$81)-ROWS($AS$70:$AS$81)-ROWS($AW$70:$AW$81)),IFERROR(INDEX($BE$70:$BE$81, ROWS($CR$4:CR58)-ROWS($AK$70:$AK$81)-ROWS($AO$70:$AO$81)-ROWS($AS$70:$AS$81)-ROWS($AW$70:$AW$81)-ROWS($BA$70:$BA$81)),IFERROR(INDEX($BI$70:$BI$81, ROWS($CR$4:CR58)-ROWS($AK$70:$AK$81)-ROWS($AO$70:$AO$81)-ROWS($AS$70:$AS$81)-ROWS($AW$70:$AW$81)-ROWS($BA$70:$BA$81)-ROWS($BE$70:$BE$81)), "")))))))</f>
        <v>0</v>
      </c>
      <c r="CS60" s="316" t="str">
        <f t="shared" ca="1" si="43"/>
        <v/>
      </c>
      <c r="CT60" s="413" t="str">
        <f t="shared" ca="1" si="44"/>
        <v/>
      </c>
      <c r="CU60" s="412" t="str">
        <f>IF(OR(CV60="",CV60=0),"",MAX(CU$5:CU59)+1)</f>
        <v/>
      </c>
      <c r="CV60" s="316" t="str">
        <f>IFERROR(INDEX($AJ$86:$AJ$97, ROWS($CV$4:CV58)), IFERROR(INDEX($AN$86:$AN$97, ROWS($CV$4:CV58)-ROWS($AJ$86:$AJ$97)), ""))</f>
        <v/>
      </c>
      <c r="CW60" s="316" t="str">
        <f t="shared" si="45"/>
        <v/>
      </c>
      <c r="CX60" s="316" t="str">
        <f>IF(OR(CY60="",CY60=0),"",MAX(CX$5:CX59)+1)</f>
        <v/>
      </c>
      <c r="CY60" s="316" t="str">
        <f>IFERROR(INDEX($AK$86:$AK$97, ROWS($CY$4:CY58)), IFERROR(INDEX($AO$86:$AO$97, ROWS($CY$4:CY58)-ROWS($AK$86:$AK$97)), ""))</f>
        <v/>
      </c>
      <c r="CZ60" s="316" t="str">
        <f t="shared" si="46"/>
        <v/>
      </c>
      <c r="DA60" s="413" t="str">
        <f t="shared" si="47"/>
        <v/>
      </c>
      <c r="DC60" s="438">
        <f ca="1">IF(OR(DD60="",DD60=0),"",MAX(DC$45:DC59)+1)</f>
        <v>11</v>
      </c>
      <c r="DD60" s="434" t="str">
        <f t="shared" ca="1" si="130"/>
        <v>Car 1 Gas</v>
      </c>
      <c r="DE60" s="413">
        <f t="shared" ca="1" si="131"/>
        <v>50</v>
      </c>
      <c r="DF60" s="431" t="str">
        <f ca="1">IF(OR(DG60="",DG60=0),"",MAX(DF$45:DF59)+1)</f>
        <v/>
      </c>
      <c r="DG60" s="412" t="str">
        <f t="shared" ca="1" si="132"/>
        <v/>
      </c>
      <c r="DH60" s="413" t="str">
        <f t="shared" ca="1" si="133"/>
        <v/>
      </c>
      <c r="DI60" s="412" t="str">
        <f t="shared" ca="1" si="134"/>
        <v/>
      </c>
      <c r="DJ60" s="413" t="str">
        <f t="shared" ca="1" si="135"/>
        <v/>
      </c>
      <c r="DK60" s="412" t="str">
        <f t="shared" ca="1" si="136"/>
        <v/>
      </c>
      <c r="DL60" s="413" t="str">
        <f t="shared" ca="1" si="137"/>
        <v/>
      </c>
      <c r="DM60" s="278"/>
      <c r="DN60" s="278"/>
      <c r="DO60" s="278"/>
      <c r="DP60" s="278"/>
      <c r="DQ60" s="278"/>
      <c r="DR60" s="278"/>
      <c r="DS60" s="278"/>
    </row>
    <row r="61" spans="16:123" x14ac:dyDescent="0.3">
      <c r="P61" s="1177"/>
      <c r="Q61" s="1178"/>
      <c r="R61" s="453"/>
      <c r="S61" s="402"/>
      <c r="U61" s="1177"/>
      <c r="V61" s="1178"/>
      <c r="W61" s="453"/>
      <c r="X61" s="402"/>
      <c r="AB61" s="395">
        <f ca="1">IFERROR(MATCH($AB$59,OFFSET(Year!$BI$67:$BI$118,AB60,,1000),0)+AB60,"")</f>
        <v>1</v>
      </c>
      <c r="AC61" s="340">
        <f ca="1">IFERROR(INDEX(Year!$BL$67:$BL$118,AB61),"")</f>
        <v>4</v>
      </c>
      <c r="AD61" s="348" t="str">
        <f ca="1">IFERROR(INDEX(Year!$BJ$67:$BJ$118,AB61),"")</f>
        <v>Paycheck 1</v>
      </c>
      <c r="AE61" s="363">
        <f ca="1">IFERROR(INDEX(Year!$BK$67:$BK$118,AB61),"")</f>
        <v>850</v>
      </c>
      <c r="AF61" s="402" t="str">
        <f ca="1">IFERROR(INDEX(Year!$BI$67:$BI$118,AB61),"")</f>
        <v>Income</v>
      </c>
      <c r="AI61" s="304" t="str">
        <f t="shared" ca="1" si="159"/>
        <v/>
      </c>
      <c r="AJ61" s="305" t="str">
        <f t="shared" ca="1" si="138"/>
        <v/>
      </c>
      <c r="AK61" s="306" t="str">
        <f t="shared" ca="1" si="139"/>
        <v/>
      </c>
      <c r="AL61" s="307" t="str">
        <f t="shared" ca="1" si="140"/>
        <v/>
      </c>
      <c r="AM61" s="304" t="str">
        <f t="shared" ca="1" si="160"/>
        <v/>
      </c>
      <c r="AN61" s="305" t="str">
        <f t="shared" ca="1" si="141"/>
        <v/>
      </c>
      <c r="AO61" s="306" t="str">
        <f t="shared" ca="1" si="142"/>
        <v/>
      </c>
      <c r="AP61" s="307" t="str">
        <f t="shared" ca="1" si="143"/>
        <v/>
      </c>
      <c r="AQ61" s="304" t="str">
        <f t="shared" ca="1" si="161"/>
        <v/>
      </c>
      <c r="AR61" s="305" t="str">
        <f t="shared" ca="1" si="144"/>
        <v/>
      </c>
      <c r="AS61" s="306" t="str">
        <f t="shared" ca="1" si="145"/>
        <v/>
      </c>
      <c r="AT61" s="307" t="str">
        <f t="shared" ca="1" si="146"/>
        <v/>
      </c>
      <c r="AU61" s="304" t="str">
        <f t="shared" ca="1" si="162"/>
        <v/>
      </c>
      <c r="AV61" s="305" t="str">
        <f t="shared" ca="1" si="147"/>
        <v/>
      </c>
      <c r="AW61" s="306" t="str">
        <f t="shared" ca="1" si="148"/>
        <v/>
      </c>
      <c r="AX61" s="307" t="str">
        <f t="shared" ca="1" si="149"/>
        <v/>
      </c>
      <c r="AY61" s="304" t="str">
        <f t="shared" ca="1" si="163"/>
        <v/>
      </c>
      <c r="AZ61" s="305" t="str">
        <f t="shared" ca="1" si="150"/>
        <v/>
      </c>
      <c r="BA61" s="306" t="str">
        <f t="shared" ca="1" si="151"/>
        <v/>
      </c>
      <c r="BB61" s="307" t="str">
        <f t="shared" ca="1" si="152"/>
        <v/>
      </c>
      <c r="BC61" s="304" t="str">
        <f t="shared" ca="1" si="164"/>
        <v/>
      </c>
      <c r="BD61" s="305" t="str">
        <f t="shared" ca="1" si="153"/>
        <v/>
      </c>
      <c r="BE61" s="306" t="str">
        <f t="shared" ca="1" si="154"/>
        <v/>
      </c>
      <c r="BF61" s="307" t="str">
        <f t="shared" ca="1" si="155"/>
        <v/>
      </c>
      <c r="BG61" s="304" t="str">
        <f t="shared" ca="1" si="165"/>
        <v/>
      </c>
      <c r="BH61" s="305" t="str">
        <f t="shared" ca="1" si="156"/>
        <v/>
      </c>
      <c r="BI61" s="306" t="str">
        <f t="shared" ca="1" si="157"/>
        <v/>
      </c>
      <c r="BJ61" s="307" t="str">
        <f t="shared" ca="1" si="158"/>
        <v/>
      </c>
      <c r="BL61" s="412" t="str">
        <f ca="1">IF(OR(BM61="",BM61=0),"",MAX(BL$5:BL60)+1)</f>
        <v/>
      </c>
      <c r="BM61" s="316" t="str">
        <f ca="1">IFERROR(INDEX($AJ$6:$AJ$17, ROWS(BM$4:$BM59)), IFERROR(INDEX($AN$6:$AN$17, ROWS(BM$4:$BM59)-ROWS($AJ$6:$AJ$17)), IFERROR(INDEX($AR$6:$AR$17, ROWS(BM$4:$BM59)-ROWS($AJ$6:$AJ$17)-ROWS($AN$6:$AN$17)),IFERROR(INDEX($AV$6:$AV$17, ROWS(BM$4:$BM59)-ROWS($AJ$6:$AJ$17)-ROWS($AN$6:$AN$17)-ROWS($AR$6:$AR$17)),IFERROR(INDEX($AZ$6:$AZ$17, ROWS(BM$4:$BM59)-ROWS($AJ$6:$AJ$17)-ROWS($AN$6:$AN$17)-ROWS($AR$6:$AR$17)-ROWS($AV$6:$AV$17)),IFERROR(INDEX($BD$6:$BD$17, ROWS(BM$4:$BM59)-ROWS($AJ$6:$AJ$17)-ROWS($AN$6:$AN$17)-ROWS($AR$6:$AR$17)-ROWS($AV$6:$AV$17)-ROWS($AZ$6:$AZ$17)),IFERROR(INDEX($BH$6:$BH$17, ROWS(BM$4:$BM59)-ROWS($AJ$6:$AJ$17)-ROWS($AN$6:$AN$17)-ROWS($AR$6:$AR$17)-ROWS($AV$6:$AV$17)-ROWS($AZ$6:$AZ$17)-ROWS($BD$6:$BD$17)), "")))))))</f>
        <v/>
      </c>
      <c r="BN61" s="316" t="str">
        <f t="shared" ca="1" si="30"/>
        <v/>
      </c>
      <c r="BO61" s="316" t="str">
        <f ca="1">IF(OR(BP61="",BP61=0),"",MAX(BO$5:BO60)+1)</f>
        <v/>
      </c>
      <c r="BP61" s="316" t="str">
        <f ca="1">IFERROR(INDEX($AK$6:$AK$17, ROWS($BP$4:BP59)), IFERROR(INDEX($AO$6:$AO$17, ROWS($BP$4:BP59)-ROWS($AK$6:$AK$17)), IFERROR(INDEX($AS$6:$AS$17, ROWS($BP$4:BP59)-ROWS($AK$6:$AK$17)-ROWS($AO$6:$AO$17)),IFERROR(INDEX($AW$6:$AW$17, ROWS($BP$4:BP59)-ROWS($AK$6:$AK$17)-ROWS($AO$6:$AO$17)-ROWS($AS$6:$AS$17)),IFERROR(INDEX($BA$6:$BA$17, ROWS($BP$4:BP59)-ROWS($AK$6:$AK$17)-ROWS($AO$6:$AO$17)-ROWS($AS$6:$AS$17)-ROWS($AW$6:$AW$17)),IFERROR(INDEX($BE$6:$BE$17, ROWS($BP$4:BP59)-ROWS($AK$6:$AK$17)-ROWS($AO$6:$AO$17)-ROWS($AS$6:$AS$17)-ROWS($AW$6:$AW$17)-ROWS($BA$6:$BA$17)),IFERROR(INDEX($BI$6:$BI$17, ROWS($BP$4:BP59)-ROWS($AK$6:$AK$17)-ROWS($AO$6:$AO$17)-ROWS($AS$6:$AS$17)-ROWS($AW$6:$AW$17)-ROWS($BA$6:$BA$17)-ROWS($BE$6:$BE$17)), "")))))))</f>
        <v/>
      </c>
      <c r="BQ61" s="316" t="str">
        <f t="shared" ca="1" si="31"/>
        <v/>
      </c>
      <c r="BR61" s="413" t="str">
        <f t="shared" ca="1" si="32"/>
        <v/>
      </c>
      <c r="BS61" s="412" t="str">
        <f ca="1">IF(OR(BT61="",BT61=0),"",MAX(BS$5:BS60)+1)</f>
        <v/>
      </c>
      <c r="BT61" s="316" t="str">
        <f ca="1">IFERROR(INDEX($AJ$22:$AJ$33, ROWS($BT$4:BT59)), IFERROR(INDEX($AN$22:$AN$33, ROWS($BT$4:BT59)-ROWS($AJ$22:$AJ$33)), IFERROR(INDEX($AR$22:$AR$33, ROWS($BT$4:BT59)-ROWS($AJ$22:$AJ$33)-ROWS($AN$22:$AN$33)),IFERROR(INDEX($AV$22:$AV$33, ROWS($BT$4:BT59)-ROWS($AJ$22:$AJ$33)-ROWS($AN$22:$AN$33)-ROWS($AR$22:$AR$33)),IFERROR(INDEX($AZ$22:$AZ$33, ROWS($BT$4:BT59)-ROWS($AJ$22:$AJ$33)-ROWS($AN$22:$AN$33)-ROWS($AR$22:$AR$33)-ROWS($AV$22:$AV$33)),IFERROR(INDEX($BD$22:$BD$33, ROWS($BT$4:BT59)-ROWS($AJ$22:$AJ$33)-ROWS($AN$22:$AN$33)-ROWS($AR$22:$AR$33)-ROWS($AV$22:$AV$33)-ROWS($AZ$22:$AZ$33)),IFERROR(INDEX($BH$22:$BH$33, ROWS($BT$4:BT59)-ROWS($AJ$22:$AJ$33)-ROWS($AN$22:$AN$33)-ROWS($AR$22:$AR$33)-ROWS($AV$22:$AV$33)-ROWS($AZ$22:$AZ$33)-ROWS($BD$22:$BD$33)), "")))))))</f>
        <v/>
      </c>
      <c r="BU61" s="316" t="str">
        <f t="shared" ca="1" si="33"/>
        <v/>
      </c>
      <c r="BV61" s="316" t="str">
        <f ca="1">IF(OR(BW61="",BW61=0),"",MAX(BV$5:BV60)+1)</f>
        <v/>
      </c>
      <c r="BW61" s="316" t="str">
        <f ca="1">IFERROR(INDEX($AK$22:$AK$33, ROWS($BW$4:BW59)), IFERROR(INDEX($AO$22:$AO$33, ROWS($BW$4:BW59)-ROWS($AK$22:$AK$33)), IFERROR(INDEX($AS$22:$AS$33, ROWS($BW$4:BW59)-ROWS($AK$22:$AK$33)-ROWS($AO$22:$AO$33)),IFERROR(INDEX($AW$22:$AW$33, ROWS($BW$4:BW59)-ROWS($AK$22:$AK$33)-ROWS($AO$22:$AO$33)-ROWS($AS$22:$AS$33)),IFERROR(INDEX($BA$22:$BA$33, ROWS($BW$4:BW59)-ROWS($AK$22:$AK$33)-ROWS($AO$22:$AO$33)-ROWS($AS$22:$AS$33)-ROWS($AW$22:$AW$33)),IFERROR(INDEX($BE$22:$BE$33, ROWS($BW$4:BW59)-ROWS($AK$22:$AK$33)-ROWS($AO$22:$AO$33)-ROWS($AS$22:$AS$33)-ROWS($AW$22:$AW$33)-ROWS($BA$22:$BA$33)),IFERROR(INDEX($BI$22:$BI$33, ROWS($BW$4:BW59)-ROWS($AK$22:$AK$33)-ROWS($AO$22:$AO$33)-ROWS($AS$22:$AS$33)-ROWS($AW$22:$AW$33)-ROWS($BA$22:$BA$33)-ROWS($BE$22:$BE$33)), "")))))))</f>
        <v/>
      </c>
      <c r="BX61" s="316" t="str">
        <f t="shared" ca="1" si="34"/>
        <v/>
      </c>
      <c r="BY61" s="413" t="str">
        <f t="shared" ca="1" si="35"/>
        <v/>
      </c>
      <c r="BZ61" s="412" t="str">
        <f ca="1">IF(OR(CA61="",CA61=0),"",MAX(BZ$5:BZ60)+1)</f>
        <v/>
      </c>
      <c r="CA61" s="316" t="str">
        <f ca="1">IFERROR(INDEX($AJ$38:$AJ$49, ROWS($CA$4:CA59)), IFERROR(INDEX($AN$38:$AN$49, ROWS($CA$4:CA59)-ROWS($AJ$38:$AJ$49)), IFERROR(INDEX($AR$38:$AR$49, ROWS($CA$4:CA59)-ROWS($AJ$38:$AJ$49)-ROWS($AN$38:$AN$49)),IFERROR(INDEX($AV$38:$AV$49, ROWS($CA$4:CA59)-ROWS($AJ$38:$AJ$49)-ROWS($AN$38:$AN$49)-ROWS($AR$38:$AR$49)),IFERROR(INDEX($AZ$38:$AZ$49, ROWS($CA$4:CA59)-ROWS($AJ$38:$AJ$49)-ROWS($AN$38:$AN$49)-ROWS($AR$38:$AR$49)-ROWS($AV$38:$AV$49)),IFERROR(INDEX($BD$38:$BD$49, ROWS($CA$4:CA59)-ROWS($AJ$38:$AJ$49)-ROWS($AN$38:$AN$49)-ROWS($AR$38:$AR$49)-ROWS($AV$38:$AV$49)-ROWS($AZ$38:$AZ$49)),IFERROR(INDEX($BH$38:$BH$49, ROWS($CA$4:CA59)-ROWS($AJ$38:$AJ$49)-ROWS($AN$38:$AN$49)-ROWS($AR$38:$AR$49)-ROWS($AV$38:$AV$49)-ROWS($AZ$38:$AZ$49)-ROWS($BD$38:$BD$49)), "")))))))</f>
        <v/>
      </c>
      <c r="CB61" s="316" t="str">
        <f t="shared" ca="1" si="36"/>
        <v/>
      </c>
      <c r="CC61" s="316" t="str">
        <f ca="1">IF(OR(CD61="",CD61=0),"",MAX(CC$5:CC60)+1)</f>
        <v/>
      </c>
      <c r="CD61" s="316" t="str">
        <f ca="1">IFERROR(INDEX($AK$38:$AK$49, ROWS($CD$4:CD59)), IFERROR(INDEX($AO$38:$AO$49, ROWS($CD$4:CD59)-ROWS($AK$38:$AK$49)), IFERROR(INDEX($AS$38:$AS$49, ROWS($CD$4:CD59)-ROWS($AK$38:$AK$49)-ROWS($AO$38:$AO$49)),IFERROR(INDEX($AW$38:$AW$49, ROWS($CD$4:CD59)-ROWS($AK$38:$AK$49)-ROWS($AO$38:$AO$49)-ROWS($AS$38:$AS$49)),IFERROR(INDEX($BA$38:$BA$49, ROWS($CD$4:CD59)-ROWS($AK$38:$AK$49)-ROWS($AO$38:$AO$49)-ROWS($AS$38:$AS$49)-ROWS($AW$38:$AW$49)),IFERROR(INDEX($BE$38:$BE$49, ROWS($CD$4:CD59)-ROWS($AK$38:$AK$49)-ROWS($AO$38:$AO$49)-ROWS($AS$38:$AS$49)-ROWS($AW$38:$AW$49)-ROWS($BA$38:$BA$49)),IFERROR(INDEX($BI$38:$BI$49, ROWS($CD$4:CD59)-ROWS($AK$38:$AK$49)-ROWS($AO$38:$AO$49)-ROWS($AS$38:$AS$49)-ROWS($AW$38:$AW$49)-ROWS($BA$38:$BA$49)-ROWS($BE$38:$BE$49)), "")))))))</f>
        <v/>
      </c>
      <c r="CE61" s="316" t="str">
        <f t="shared" ca="1" si="37"/>
        <v/>
      </c>
      <c r="CF61" s="413" t="str">
        <f t="shared" ca="1" si="38"/>
        <v/>
      </c>
      <c r="CG61" s="412" t="str">
        <f ca="1">IF(OR(CH61="",CH61=0),"",MAX(CG$5:CG60)+1)</f>
        <v/>
      </c>
      <c r="CH61" s="316" t="str">
        <f ca="1">IFERROR(INDEX($AJ$54:$AJ$65, ROWS($CH$4:CH59)), IFERROR(INDEX($AN$54:$AN$65, ROWS($CH$4:CH59)-ROWS($AJ$54:$AJ$65)), IFERROR(INDEX($AR$54:$AR$65, ROWS($CH$4:CH59)-ROWS($AJ$54:$AJ$65)-ROWS($AN$54:$AN$65)),IFERROR(INDEX($AV$54:$AV$65, ROWS($CH$4:CH59)-ROWS($AJ$54:$AJ$65)-ROWS($AN$54:$AN$65)-ROWS($AR$54:$AR$65)),IFERROR(INDEX($AZ$54:$AZ$65, ROWS($CH$4:CH59)-ROWS($AJ$54:$AJ$65)-ROWS($AN$54:$AN$65)-ROWS($AR$54:$AR$65)-ROWS($AV$54:$AV$65)),IFERROR(INDEX($BD$54:$BD$65, ROWS($CH$4:CH59)-ROWS($AJ$54:$AJ$65)-ROWS($AN$54:$AN$65)-ROWS($AR$54:$AR$65)-ROWS($AV$54:$AV$65)-ROWS($AZ$54:$AZ$65)),IFERROR(INDEX($BH$54:$BH$65, ROWS($CH$4:CH59)-ROWS($AJ$54:$AJ$65)-ROWS($AN$54:$AN$65)-ROWS($AR$54:$AR$65)-ROWS($AV$54:$AV$65)-ROWS($AZ$54:$AZ$65)-ROWS($BD$54:$BD$65)), "")))))))</f>
        <v/>
      </c>
      <c r="CI61" s="316" t="str">
        <f t="shared" ca="1" si="39"/>
        <v/>
      </c>
      <c r="CJ61" s="316" t="str">
        <f ca="1">IF(OR(CK61="",CK61=0),"",MAX(CJ$5:CJ60)+1)</f>
        <v/>
      </c>
      <c r="CK61" s="316" t="str">
        <f ca="1">IFERROR(INDEX($AK$54:$AK$65, ROWS($CK$4:CK59)), IFERROR(INDEX($AO$54:$AO$65, ROWS($CK$4:CK59)-ROWS($AK$54:$AK$65)), IFERROR(INDEX($AS$54:$AS$65, ROWS($CK$4:CK59)-ROWS($AK$54:$AK$65)-ROWS($AO$54:$AO$65)),IFERROR(INDEX($AW$54:$AW$65, ROWS($CK$4:CK59)-ROWS($AK$54:$AK$65)-ROWS($AO$54:$AO$65)-ROWS($AS$54:$AS$65)),IFERROR(INDEX($BA$54:$BA$65, ROWS($CK$4:CK59)-ROWS($AK$54:$AK$65)-ROWS($AO$54:$AO$65)-ROWS($AS$54:$AS$65)-ROWS($AW$54:$AW$65)),IFERROR(INDEX($BE$54:$BE$65, ROWS($CK$4:CK59)-ROWS($AK$54:$AK$65)-ROWS($AO$54:$AO$65)-ROWS($AS$54:$AS$65)-ROWS($AW$54:$AW$65)-ROWS($BA$54:$BA$65)),IFERROR(INDEX($BI$54:$BI$65, ROWS($CK$4:CK59)-ROWS($AK$54:$AK$65)-ROWS($AO$54:$AO$65)-ROWS($AS$54:$AS$65)-ROWS($AW$54:$AW$65)-ROWS($BA$54:$BA$65)-ROWS($BE$54:$BE$65)), "")))))))</f>
        <v/>
      </c>
      <c r="CL61" s="316" t="str">
        <f t="shared" ca="1" si="40"/>
        <v/>
      </c>
      <c r="CM61" s="413" t="str">
        <f t="shared" ca="1" si="41"/>
        <v/>
      </c>
      <c r="CN61" s="412" t="str">
        <f>IF(OR(CO61="",CO61=0),"",MAX(CN$5:CN60)+1)</f>
        <v/>
      </c>
      <c r="CO61" s="316">
        <f>IFERROR(INDEX($AJ$70:$AJ$81, ROWS($CO$4:CO59)), IFERROR(INDEX($AN$70:$AN$81, ROWS($CO$4:CO59)-ROWS($AJ$70:$AJ$81)), IFERROR(INDEX($AR$70:$AR$81, ROWS($CO$4:CO59)-ROWS($AJ$70:$AJ$81)-ROWS($AN$70:$AN$81)),IFERROR(INDEX($AV$70:$AV$81, ROWS($CO$4:CO59)-ROWS($AJ$70:$AJ$81)-ROWS($AN$70:$AN$81)-ROWS($AR$70:$AR$81)),IFERROR(INDEX($AZ$70:$AZ$81, ROWS($CO$4:CO59)-ROWS($AJ$70:$AJ$81)-ROWS($AN$70:$AN$81)-ROWS($AR$70:$AR$81)-ROWS($AV$70:$AV$81)),IFERROR(INDEX($BD$70:$BD$81, ROWS($CO$4:CO59)-ROWS($AJ$70:$AJ$81)-ROWS($AN$70:$AN$81)-ROWS($AR$70:$AR$81)-ROWS($AV$70:$AV$81)-ROWS($AZ$70:$AZ$81)),IFERROR(INDEX($BH$70:$BH$81, ROWS($CO$4:CO59)-ROWS($AJ$70:$AJ$81)-ROWS($AN$70:$AN$81)-ROWS($AR$70:$AR$81)-ROWS($AV$70:$AV$81)-ROWS($AZ$70:$AZ$81)-ROWS($BD$70:$BD$81)), "")))))))</f>
        <v>0</v>
      </c>
      <c r="CP61" s="316" t="str">
        <f t="shared" ca="1" si="42"/>
        <v/>
      </c>
      <c r="CQ61" s="316" t="str">
        <f>IF(OR(CR61="",CR61=0),"",MAX(CQ$5:CQ60)+1)</f>
        <v/>
      </c>
      <c r="CR61" s="316">
        <f>IFERROR(INDEX($AK$70:$AK$81, ROWS($CR$4:CR59)), IFERROR(INDEX($AO$70:$AO$81, ROWS($CR$4:CR59)-ROWS($AK$70:$AK$81)), IFERROR(INDEX($AS$70:$AS$81, ROWS($CR$4:CR59)-ROWS($AK$70:$AK$81)-ROWS($AO$70:$AO$81)),IFERROR(INDEX($AW$70:$AW$81, ROWS($CR$4:CR59)-ROWS($AK$70:$AK$81)-ROWS($AO$70:$AO$81)-ROWS($AS$70:$AS$81)),IFERROR(INDEX($BA$70:$BA$81, ROWS($CR$4:CR59)-ROWS($AK$70:$AK$81)-ROWS($AO$70:$AO$81)-ROWS($AS$70:$AS$81)-ROWS($AW$70:$AW$81)),IFERROR(INDEX($BE$70:$BE$81, ROWS($CR$4:CR59)-ROWS($AK$70:$AK$81)-ROWS($AO$70:$AO$81)-ROWS($AS$70:$AS$81)-ROWS($AW$70:$AW$81)-ROWS($BA$70:$BA$81)),IFERROR(INDEX($BI$70:$BI$81, ROWS($CR$4:CR59)-ROWS($AK$70:$AK$81)-ROWS($AO$70:$AO$81)-ROWS($AS$70:$AS$81)-ROWS($AW$70:$AW$81)-ROWS($BA$70:$BA$81)-ROWS($BE$70:$BE$81)), "")))))))</f>
        <v>0</v>
      </c>
      <c r="CS61" s="316" t="str">
        <f t="shared" ca="1" si="43"/>
        <v/>
      </c>
      <c r="CT61" s="413" t="str">
        <f t="shared" ca="1" si="44"/>
        <v/>
      </c>
      <c r="CU61" s="412" t="str">
        <f>IF(OR(CV61="",CV61=0),"",MAX(CU$5:CU60)+1)</f>
        <v/>
      </c>
      <c r="CV61" s="316" t="str">
        <f>IFERROR(INDEX($AJ$86:$AJ$97, ROWS($CV$4:CV59)), IFERROR(INDEX($AN$86:$AN$97, ROWS($CV$4:CV59)-ROWS($AJ$86:$AJ$97)), ""))</f>
        <v/>
      </c>
      <c r="CW61" s="316" t="str">
        <f t="shared" si="45"/>
        <v/>
      </c>
      <c r="CX61" s="316" t="str">
        <f>IF(OR(CY61="",CY61=0),"",MAX(CX$5:CX60)+1)</f>
        <v/>
      </c>
      <c r="CY61" s="316" t="str">
        <f>IFERROR(INDEX($AK$86:$AK$97, ROWS($CY$4:CY59)), IFERROR(INDEX($AO$86:$AO$97, ROWS($CY$4:CY59)-ROWS($AK$86:$AK$97)), ""))</f>
        <v/>
      </c>
      <c r="CZ61" s="316" t="str">
        <f t="shared" si="46"/>
        <v/>
      </c>
      <c r="DA61" s="413" t="str">
        <f t="shared" si="47"/>
        <v/>
      </c>
      <c r="DC61" s="438" t="str">
        <f ca="1">IF(OR(DD61="",DD61=0),"",MAX(DC$45:DC60)+1)</f>
        <v/>
      </c>
      <c r="DD61" s="434" t="str">
        <f t="shared" ca="1" si="130"/>
        <v/>
      </c>
      <c r="DE61" s="413" t="str">
        <f t="shared" ca="1" si="131"/>
        <v/>
      </c>
      <c r="DF61" s="431" t="str">
        <f ca="1">IF(OR(DG61="",DG61=0),"",MAX(DF$45:DF60)+1)</f>
        <v/>
      </c>
      <c r="DG61" s="412" t="str">
        <f t="shared" ca="1" si="132"/>
        <v/>
      </c>
      <c r="DH61" s="413" t="str">
        <f t="shared" ca="1" si="133"/>
        <v/>
      </c>
      <c r="DI61" s="412" t="str">
        <f t="shared" ca="1" si="134"/>
        <v/>
      </c>
      <c r="DJ61" s="413" t="str">
        <f t="shared" ca="1" si="135"/>
        <v/>
      </c>
      <c r="DK61" s="412" t="str">
        <f t="shared" ca="1" si="136"/>
        <v/>
      </c>
      <c r="DL61" s="413" t="str">
        <f t="shared" ca="1" si="137"/>
        <v/>
      </c>
      <c r="DN61" s="278"/>
      <c r="DO61" s="278"/>
      <c r="DP61" s="278"/>
      <c r="DQ61" s="278"/>
      <c r="DR61" s="278"/>
      <c r="DS61" s="278"/>
    </row>
    <row r="62" spans="16:123" x14ac:dyDescent="0.3">
      <c r="P62" s="1177"/>
      <c r="Q62" s="1178"/>
      <c r="R62" s="453"/>
      <c r="S62" s="402"/>
      <c r="U62" s="1177"/>
      <c r="V62" s="1178"/>
      <c r="W62" s="453"/>
      <c r="X62" s="402"/>
      <c r="AB62" s="395">
        <f ca="1">IFERROR(MATCH($AB$59,OFFSET(Year!$BI$67:$BI$118,AB61,,1000),0)+AB61,"")</f>
        <v>2</v>
      </c>
      <c r="AC62" s="340">
        <f ca="1">IFERROR(INDEX(Year!$BL$67:$BL$118,AB62),"")</f>
        <v>18</v>
      </c>
      <c r="AD62" s="348" t="str">
        <f ca="1">IFERROR(INDEX(Year!$BJ$67:$BJ$118,AB62),"")</f>
        <v>Paycheck 1</v>
      </c>
      <c r="AE62" s="363">
        <f ca="1">IFERROR(INDEX(Year!$BK$67:$BK$118,AB62),"")</f>
        <v>850</v>
      </c>
      <c r="AF62" s="402" t="str">
        <f ca="1">IFERROR(INDEX(Year!$BI$67:$BI$118,AB62),"")</f>
        <v>Income</v>
      </c>
      <c r="AI62" s="304" t="str">
        <f t="shared" ca="1" si="159"/>
        <v/>
      </c>
      <c r="AJ62" s="305" t="str">
        <f t="shared" ca="1" si="138"/>
        <v/>
      </c>
      <c r="AK62" s="306" t="str">
        <f t="shared" ca="1" si="139"/>
        <v/>
      </c>
      <c r="AL62" s="307" t="str">
        <f t="shared" ca="1" si="140"/>
        <v/>
      </c>
      <c r="AM62" s="304" t="str">
        <f t="shared" ca="1" si="160"/>
        <v/>
      </c>
      <c r="AN62" s="305" t="str">
        <f t="shared" ca="1" si="141"/>
        <v/>
      </c>
      <c r="AO62" s="306" t="str">
        <f t="shared" ca="1" si="142"/>
        <v/>
      </c>
      <c r="AP62" s="307" t="str">
        <f t="shared" ca="1" si="143"/>
        <v/>
      </c>
      <c r="AQ62" s="304" t="str">
        <f t="shared" ca="1" si="161"/>
        <v/>
      </c>
      <c r="AR62" s="305" t="str">
        <f t="shared" ca="1" si="144"/>
        <v/>
      </c>
      <c r="AS62" s="306" t="str">
        <f t="shared" ca="1" si="145"/>
        <v/>
      </c>
      <c r="AT62" s="307" t="str">
        <f t="shared" ca="1" si="146"/>
        <v/>
      </c>
      <c r="AU62" s="304" t="str">
        <f t="shared" ca="1" si="162"/>
        <v/>
      </c>
      <c r="AV62" s="305" t="str">
        <f t="shared" ca="1" si="147"/>
        <v/>
      </c>
      <c r="AW62" s="306" t="str">
        <f t="shared" ca="1" si="148"/>
        <v/>
      </c>
      <c r="AX62" s="307" t="str">
        <f t="shared" ca="1" si="149"/>
        <v/>
      </c>
      <c r="AY62" s="304" t="str">
        <f t="shared" ca="1" si="163"/>
        <v/>
      </c>
      <c r="AZ62" s="305" t="str">
        <f t="shared" ca="1" si="150"/>
        <v/>
      </c>
      <c r="BA62" s="306" t="str">
        <f t="shared" ca="1" si="151"/>
        <v/>
      </c>
      <c r="BB62" s="307" t="str">
        <f t="shared" ca="1" si="152"/>
        <v/>
      </c>
      <c r="BC62" s="304" t="str">
        <f t="shared" ca="1" si="164"/>
        <v/>
      </c>
      <c r="BD62" s="305" t="str">
        <f t="shared" ca="1" si="153"/>
        <v/>
      </c>
      <c r="BE62" s="306" t="str">
        <f t="shared" ca="1" si="154"/>
        <v/>
      </c>
      <c r="BF62" s="307" t="str">
        <f t="shared" ca="1" si="155"/>
        <v/>
      </c>
      <c r="BG62" s="304" t="str">
        <f t="shared" ca="1" si="165"/>
        <v/>
      </c>
      <c r="BH62" s="305" t="str">
        <f t="shared" ca="1" si="156"/>
        <v/>
      </c>
      <c r="BI62" s="306" t="str">
        <f t="shared" ca="1" si="157"/>
        <v/>
      </c>
      <c r="BJ62" s="307" t="str">
        <f t="shared" ca="1" si="158"/>
        <v/>
      </c>
      <c r="BL62" s="412" t="str">
        <f ca="1">IF(OR(BM62="",BM62=0),"",MAX(BL$5:BL61)+1)</f>
        <v/>
      </c>
      <c r="BM62" s="316" t="str">
        <f ca="1">IFERROR(INDEX($AJ$6:$AJ$17, ROWS(BM$4:$BM60)), IFERROR(INDEX($AN$6:$AN$17, ROWS(BM$4:$BM60)-ROWS($AJ$6:$AJ$17)), IFERROR(INDEX($AR$6:$AR$17, ROWS(BM$4:$BM60)-ROWS($AJ$6:$AJ$17)-ROWS($AN$6:$AN$17)),IFERROR(INDEX($AV$6:$AV$17, ROWS(BM$4:$BM60)-ROWS($AJ$6:$AJ$17)-ROWS($AN$6:$AN$17)-ROWS($AR$6:$AR$17)),IFERROR(INDEX($AZ$6:$AZ$17, ROWS(BM$4:$BM60)-ROWS($AJ$6:$AJ$17)-ROWS($AN$6:$AN$17)-ROWS($AR$6:$AR$17)-ROWS($AV$6:$AV$17)),IFERROR(INDEX($BD$6:$BD$17, ROWS(BM$4:$BM60)-ROWS($AJ$6:$AJ$17)-ROWS($AN$6:$AN$17)-ROWS($AR$6:$AR$17)-ROWS($AV$6:$AV$17)-ROWS($AZ$6:$AZ$17)),IFERROR(INDEX($BH$6:$BH$17, ROWS(BM$4:$BM60)-ROWS($AJ$6:$AJ$17)-ROWS($AN$6:$AN$17)-ROWS($AR$6:$AR$17)-ROWS($AV$6:$AV$17)-ROWS($AZ$6:$AZ$17)-ROWS($BD$6:$BD$17)), "")))))))</f>
        <v/>
      </c>
      <c r="BN62" s="316" t="str">
        <f t="shared" ca="1" si="30"/>
        <v/>
      </c>
      <c r="BO62" s="316" t="str">
        <f ca="1">IF(OR(BP62="",BP62=0),"",MAX(BO$5:BO61)+1)</f>
        <v/>
      </c>
      <c r="BP62" s="316" t="str">
        <f ca="1">IFERROR(INDEX($AK$6:$AK$17, ROWS($BP$4:BP60)), IFERROR(INDEX($AO$6:$AO$17, ROWS($BP$4:BP60)-ROWS($AK$6:$AK$17)), IFERROR(INDEX($AS$6:$AS$17, ROWS($BP$4:BP60)-ROWS($AK$6:$AK$17)-ROWS($AO$6:$AO$17)),IFERROR(INDEX($AW$6:$AW$17, ROWS($BP$4:BP60)-ROWS($AK$6:$AK$17)-ROWS($AO$6:$AO$17)-ROWS($AS$6:$AS$17)),IFERROR(INDEX($BA$6:$BA$17, ROWS($BP$4:BP60)-ROWS($AK$6:$AK$17)-ROWS($AO$6:$AO$17)-ROWS($AS$6:$AS$17)-ROWS($AW$6:$AW$17)),IFERROR(INDEX($BE$6:$BE$17, ROWS($BP$4:BP60)-ROWS($AK$6:$AK$17)-ROWS($AO$6:$AO$17)-ROWS($AS$6:$AS$17)-ROWS($AW$6:$AW$17)-ROWS($BA$6:$BA$17)),IFERROR(INDEX($BI$6:$BI$17, ROWS($BP$4:BP60)-ROWS($AK$6:$AK$17)-ROWS($AO$6:$AO$17)-ROWS($AS$6:$AS$17)-ROWS($AW$6:$AW$17)-ROWS($BA$6:$BA$17)-ROWS($BE$6:$BE$17)), "")))))))</f>
        <v/>
      </c>
      <c r="BQ62" s="316" t="str">
        <f t="shared" ca="1" si="31"/>
        <v/>
      </c>
      <c r="BR62" s="413" t="str">
        <f t="shared" ca="1" si="32"/>
        <v/>
      </c>
      <c r="BS62" s="412" t="str">
        <f ca="1">IF(OR(BT62="",BT62=0),"",MAX(BS$5:BS61)+1)</f>
        <v/>
      </c>
      <c r="BT62" s="316" t="str">
        <f ca="1">IFERROR(INDEX($AJ$22:$AJ$33, ROWS($BT$4:BT60)), IFERROR(INDEX($AN$22:$AN$33, ROWS($BT$4:BT60)-ROWS($AJ$22:$AJ$33)), IFERROR(INDEX($AR$22:$AR$33, ROWS($BT$4:BT60)-ROWS($AJ$22:$AJ$33)-ROWS($AN$22:$AN$33)),IFERROR(INDEX($AV$22:$AV$33, ROWS($BT$4:BT60)-ROWS($AJ$22:$AJ$33)-ROWS($AN$22:$AN$33)-ROWS($AR$22:$AR$33)),IFERROR(INDEX($AZ$22:$AZ$33, ROWS($BT$4:BT60)-ROWS($AJ$22:$AJ$33)-ROWS($AN$22:$AN$33)-ROWS($AR$22:$AR$33)-ROWS($AV$22:$AV$33)),IFERROR(INDEX($BD$22:$BD$33, ROWS($BT$4:BT60)-ROWS($AJ$22:$AJ$33)-ROWS($AN$22:$AN$33)-ROWS($AR$22:$AR$33)-ROWS($AV$22:$AV$33)-ROWS($AZ$22:$AZ$33)),IFERROR(INDEX($BH$22:$BH$33, ROWS($BT$4:BT60)-ROWS($AJ$22:$AJ$33)-ROWS($AN$22:$AN$33)-ROWS($AR$22:$AR$33)-ROWS($AV$22:$AV$33)-ROWS($AZ$22:$AZ$33)-ROWS($BD$22:$BD$33)), "")))))))</f>
        <v/>
      </c>
      <c r="BU62" s="316" t="str">
        <f t="shared" ca="1" si="33"/>
        <v/>
      </c>
      <c r="BV62" s="316" t="str">
        <f ca="1">IF(OR(BW62="",BW62=0),"",MAX(BV$5:BV61)+1)</f>
        <v/>
      </c>
      <c r="BW62" s="316" t="str">
        <f ca="1">IFERROR(INDEX($AK$22:$AK$33, ROWS($BW$4:BW60)), IFERROR(INDEX($AO$22:$AO$33, ROWS($BW$4:BW60)-ROWS($AK$22:$AK$33)), IFERROR(INDEX($AS$22:$AS$33, ROWS($BW$4:BW60)-ROWS($AK$22:$AK$33)-ROWS($AO$22:$AO$33)),IFERROR(INDEX($AW$22:$AW$33, ROWS($BW$4:BW60)-ROWS($AK$22:$AK$33)-ROWS($AO$22:$AO$33)-ROWS($AS$22:$AS$33)),IFERROR(INDEX($BA$22:$BA$33, ROWS($BW$4:BW60)-ROWS($AK$22:$AK$33)-ROWS($AO$22:$AO$33)-ROWS($AS$22:$AS$33)-ROWS($AW$22:$AW$33)),IFERROR(INDEX($BE$22:$BE$33, ROWS($BW$4:BW60)-ROWS($AK$22:$AK$33)-ROWS($AO$22:$AO$33)-ROWS($AS$22:$AS$33)-ROWS($AW$22:$AW$33)-ROWS($BA$22:$BA$33)),IFERROR(INDEX($BI$22:$BI$33, ROWS($BW$4:BW60)-ROWS($AK$22:$AK$33)-ROWS($AO$22:$AO$33)-ROWS($AS$22:$AS$33)-ROWS($AW$22:$AW$33)-ROWS($BA$22:$BA$33)-ROWS($BE$22:$BE$33)), "")))))))</f>
        <v/>
      </c>
      <c r="BX62" s="316" t="str">
        <f t="shared" ca="1" si="34"/>
        <v/>
      </c>
      <c r="BY62" s="413" t="str">
        <f t="shared" ca="1" si="35"/>
        <v/>
      </c>
      <c r="BZ62" s="412" t="str">
        <f ca="1">IF(OR(CA62="",CA62=0),"",MAX(BZ$5:BZ61)+1)</f>
        <v/>
      </c>
      <c r="CA62" s="316" t="str">
        <f ca="1">IFERROR(INDEX($AJ$38:$AJ$49, ROWS($CA$4:CA60)), IFERROR(INDEX($AN$38:$AN$49, ROWS($CA$4:CA60)-ROWS($AJ$38:$AJ$49)), IFERROR(INDEX($AR$38:$AR$49, ROWS($CA$4:CA60)-ROWS($AJ$38:$AJ$49)-ROWS($AN$38:$AN$49)),IFERROR(INDEX($AV$38:$AV$49, ROWS($CA$4:CA60)-ROWS($AJ$38:$AJ$49)-ROWS($AN$38:$AN$49)-ROWS($AR$38:$AR$49)),IFERROR(INDEX($AZ$38:$AZ$49, ROWS($CA$4:CA60)-ROWS($AJ$38:$AJ$49)-ROWS($AN$38:$AN$49)-ROWS($AR$38:$AR$49)-ROWS($AV$38:$AV$49)),IFERROR(INDEX($BD$38:$BD$49, ROWS($CA$4:CA60)-ROWS($AJ$38:$AJ$49)-ROWS($AN$38:$AN$49)-ROWS($AR$38:$AR$49)-ROWS($AV$38:$AV$49)-ROWS($AZ$38:$AZ$49)),IFERROR(INDEX($BH$38:$BH$49, ROWS($CA$4:CA60)-ROWS($AJ$38:$AJ$49)-ROWS($AN$38:$AN$49)-ROWS($AR$38:$AR$49)-ROWS($AV$38:$AV$49)-ROWS($AZ$38:$AZ$49)-ROWS($BD$38:$BD$49)), "")))))))</f>
        <v/>
      </c>
      <c r="CB62" s="316" t="str">
        <f t="shared" ca="1" si="36"/>
        <v/>
      </c>
      <c r="CC62" s="316" t="str">
        <f ca="1">IF(OR(CD62="",CD62=0),"",MAX(CC$5:CC61)+1)</f>
        <v/>
      </c>
      <c r="CD62" s="316" t="str">
        <f ca="1">IFERROR(INDEX($AK$38:$AK$49, ROWS($CD$4:CD60)), IFERROR(INDEX($AO$38:$AO$49, ROWS($CD$4:CD60)-ROWS($AK$38:$AK$49)), IFERROR(INDEX($AS$38:$AS$49, ROWS($CD$4:CD60)-ROWS($AK$38:$AK$49)-ROWS($AO$38:$AO$49)),IFERROR(INDEX($AW$38:$AW$49, ROWS($CD$4:CD60)-ROWS($AK$38:$AK$49)-ROWS($AO$38:$AO$49)-ROWS($AS$38:$AS$49)),IFERROR(INDEX($BA$38:$BA$49, ROWS($CD$4:CD60)-ROWS($AK$38:$AK$49)-ROWS($AO$38:$AO$49)-ROWS($AS$38:$AS$49)-ROWS($AW$38:$AW$49)),IFERROR(INDEX($BE$38:$BE$49, ROWS($CD$4:CD60)-ROWS($AK$38:$AK$49)-ROWS($AO$38:$AO$49)-ROWS($AS$38:$AS$49)-ROWS($AW$38:$AW$49)-ROWS($BA$38:$BA$49)),IFERROR(INDEX($BI$38:$BI$49, ROWS($CD$4:CD60)-ROWS($AK$38:$AK$49)-ROWS($AO$38:$AO$49)-ROWS($AS$38:$AS$49)-ROWS($AW$38:$AW$49)-ROWS($BA$38:$BA$49)-ROWS($BE$38:$BE$49)), "")))))))</f>
        <v/>
      </c>
      <c r="CE62" s="316" t="str">
        <f t="shared" ca="1" si="37"/>
        <v/>
      </c>
      <c r="CF62" s="413" t="str">
        <f t="shared" ca="1" si="38"/>
        <v/>
      </c>
      <c r="CG62" s="412" t="str">
        <f ca="1">IF(OR(CH62="",CH62=0),"",MAX(CG$5:CG61)+1)</f>
        <v/>
      </c>
      <c r="CH62" s="316" t="str">
        <f ca="1">IFERROR(INDEX($AJ$54:$AJ$65, ROWS($CH$4:CH60)), IFERROR(INDEX($AN$54:$AN$65, ROWS($CH$4:CH60)-ROWS($AJ$54:$AJ$65)), IFERROR(INDEX($AR$54:$AR$65, ROWS($CH$4:CH60)-ROWS($AJ$54:$AJ$65)-ROWS($AN$54:$AN$65)),IFERROR(INDEX($AV$54:$AV$65, ROWS($CH$4:CH60)-ROWS($AJ$54:$AJ$65)-ROWS($AN$54:$AN$65)-ROWS($AR$54:$AR$65)),IFERROR(INDEX($AZ$54:$AZ$65, ROWS($CH$4:CH60)-ROWS($AJ$54:$AJ$65)-ROWS($AN$54:$AN$65)-ROWS($AR$54:$AR$65)-ROWS($AV$54:$AV$65)),IFERROR(INDEX($BD$54:$BD$65, ROWS($CH$4:CH60)-ROWS($AJ$54:$AJ$65)-ROWS($AN$54:$AN$65)-ROWS($AR$54:$AR$65)-ROWS($AV$54:$AV$65)-ROWS($AZ$54:$AZ$65)),IFERROR(INDEX($BH$54:$BH$65, ROWS($CH$4:CH60)-ROWS($AJ$54:$AJ$65)-ROWS($AN$54:$AN$65)-ROWS($AR$54:$AR$65)-ROWS($AV$54:$AV$65)-ROWS($AZ$54:$AZ$65)-ROWS($BD$54:$BD$65)), "")))))))</f>
        <v/>
      </c>
      <c r="CI62" s="316" t="str">
        <f t="shared" ca="1" si="39"/>
        <v/>
      </c>
      <c r="CJ62" s="316" t="str">
        <f ca="1">IF(OR(CK62="",CK62=0),"",MAX(CJ$5:CJ61)+1)</f>
        <v/>
      </c>
      <c r="CK62" s="316" t="str">
        <f ca="1">IFERROR(INDEX($AK$54:$AK$65, ROWS($CK$4:CK60)), IFERROR(INDEX($AO$54:$AO$65, ROWS($CK$4:CK60)-ROWS($AK$54:$AK$65)), IFERROR(INDEX($AS$54:$AS$65, ROWS($CK$4:CK60)-ROWS($AK$54:$AK$65)-ROWS($AO$54:$AO$65)),IFERROR(INDEX($AW$54:$AW$65, ROWS($CK$4:CK60)-ROWS($AK$54:$AK$65)-ROWS($AO$54:$AO$65)-ROWS($AS$54:$AS$65)),IFERROR(INDEX($BA$54:$BA$65, ROWS($CK$4:CK60)-ROWS($AK$54:$AK$65)-ROWS($AO$54:$AO$65)-ROWS($AS$54:$AS$65)-ROWS($AW$54:$AW$65)),IFERROR(INDEX($BE$54:$BE$65, ROWS($CK$4:CK60)-ROWS($AK$54:$AK$65)-ROWS($AO$54:$AO$65)-ROWS($AS$54:$AS$65)-ROWS($AW$54:$AW$65)-ROWS($BA$54:$BA$65)),IFERROR(INDEX($BI$54:$BI$65, ROWS($CK$4:CK60)-ROWS($AK$54:$AK$65)-ROWS($AO$54:$AO$65)-ROWS($AS$54:$AS$65)-ROWS($AW$54:$AW$65)-ROWS($BA$54:$BA$65)-ROWS($BE$54:$BE$65)), "")))))))</f>
        <v/>
      </c>
      <c r="CL62" s="316" t="str">
        <f t="shared" ca="1" si="40"/>
        <v/>
      </c>
      <c r="CM62" s="413" t="str">
        <f t="shared" ca="1" si="41"/>
        <v/>
      </c>
      <c r="CN62" s="412" t="str">
        <f>IF(OR(CO62="",CO62=0),"",MAX(CN$5:CN61)+1)</f>
        <v/>
      </c>
      <c r="CO62" s="316">
        <f>IFERROR(INDEX($AJ$70:$AJ$81, ROWS($CO$4:CO60)), IFERROR(INDEX($AN$70:$AN$81, ROWS($CO$4:CO60)-ROWS($AJ$70:$AJ$81)), IFERROR(INDEX($AR$70:$AR$81, ROWS($CO$4:CO60)-ROWS($AJ$70:$AJ$81)-ROWS($AN$70:$AN$81)),IFERROR(INDEX($AV$70:$AV$81, ROWS($CO$4:CO60)-ROWS($AJ$70:$AJ$81)-ROWS($AN$70:$AN$81)-ROWS($AR$70:$AR$81)),IFERROR(INDEX($AZ$70:$AZ$81, ROWS($CO$4:CO60)-ROWS($AJ$70:$AJ$81)-ROWS($AN$70:$AN$81)-ROWS($AR$70:$AR$81)-ROWS($AV$70:$AV$81)),IFERROR(INDEX($BD$70:$BD$81, ROWS($CO$4:CO60)-ROWS($AJ$70:$AJ$81)-ROWS($AN$70:$AN$81)-ROWS($AR$70:$AR$81)-ROWS($AV$70:$AV$81)-ROWS($AZ$70:$AZ$81)),IFERROR(INDEX($BH$70:$BH$81, ROWS($CO$4:CO60)-ROWS($AJ$70:$AJ$81)-ROWS($AN$70:$AN$81)-ROWS($AR$70:$AR$81)-ROWS($AV$70:$AV$81)-ROWS($AZ$70:$AZ$81)-ROWS($BD$70:$BD$81)), "")))))))</f>
        <v>0</v>
      </c>
      <c r="CP62" s="316" t="str">
        <f t="shared" ca="1" si="42"/>
        <v/>
      </c>
      <c r="CQ62" s="316" t="str">
        <f>IF(OR(CR62="",CR62=0),"",MAX(CQ$5:CQ61)+1)</f>
        <v/>
      </c>
      <c r="CR62" s="316">
        <f>IFERROR(INDEX($AK$70:$AK$81, ROWS($CR$4:CR60)), IFERROR(INDEX($AO$70:$AO$81, ROWS($CR$4:CR60)-ROWS($AK$70:$AK$81)), IFERROR(INDEX($AS$70:$AS$81, ROWS($CR$4:CR60)-ROWS($AK$70:$AK$81)-ROWS($AO$70:$AO$81)),IFERROR(INDEX($AW$70:$AW$81, ROWS($CR$4:CR60)-ROWS($AK$70:$AK$81)-ROWS($AO$70:$AO$81)-ROWS($AS$70:$AS$81)),IFERROR(INDEX($BA$70:$BA$81, ROWS($CR$4:CR60)-ROWS($AK$70:$AK$81)-ROWS($AO$70:$AO$81)-ROWS($AS$70:$AS$81)-ROWS($AW$70:$AW$81)),IFERROR(INDEX($BE$70:$BE$81, ROWS($CR$4:CR60)-ROWS($AK$70:$AK$81)-ROWS($AO$70:$AO$81)-ROWS($AS$70:$AS$81)-ROWS($AW$70:$AW$81)-ROWS($BA$70:$BA$81)),IFERROR(INDEX($BI$70:$BI$81, ROWS($CR$4:CR60)-ROWS($AK$70:$AK$81)-ROWS($AO$70:$AO$81)-ROWS($AS$70:$AS$81)-ROWS($AW$70:$AW$81)-ROWS($BA$70:$BA$81)-ROWS($BE$70:$BE$81)), "")))))))</f>
        <v>0</v>
      </c>
      <c r="CS62" s="316" t="str">
        <f t="shared" ca="1" si="43"/>
        <v/>
      </c>
      <c r="CT62" s="413" t="str">
        <f t="shared" ca="1" si="44"/>
        <v/>
      </c>
      <c r="CU62" s="412" t="str">
        <f>IF(OR(CV62="",CV62=0),"",MAX(CU$5:CU61)+1)</f>
        <v/>
      </c>
      <c r="CV62" s="316" t="str">
        <f>IFERROR(INDEX($AJ$86:$AJ$97, ROWS($CV$4:CV60)), IFERROR(INDEX($AN$86:$AN$97, ROWS($CV$4:CV60)-ROWS($AJ$86:$AJ$97)), ""))</f>
        <v/>
      </c>
      <c r="CW62" s="316" t="str">
        <f t="shared" si="45"/>
        <v/>
      </c>
      <c r="CX62" s="316" t="str">
        <f>IF(OR(CY62="",CY62=0),"",MAX(CX$5:CX61)+1)</f>
        <v/>
      </c>
      <c r="CY62" s="316" t="str">
        <f>IFERROR(INDEX($AK$86:$AK$97, ROWS($CY$4:CY60)), IFERROR(INDEX($AO$86:$AO$97, ROWS($CY$4:CY60)-ROWS($AK$86:$AK$97)), ""))</f>
        <v/>
      </c>
      <c r="CZ62" s="316" t="str">
        <f t="shared" si="46"/>
        <v/>
      </c>
      <c r="DA62" s="413" t="str">
        <f t="shared" si="47"/>
        <v/>
      </c>
      <c r="DC62" s="438" t="str">
        <f ca="1">IF(OR(DD62="",DD62=0),"",MAX(DC$45:DC61)+1)</f>
        <v/>
      </c>
      <c r="DD62" s="434" t="str">
        <f t="shared" ca="1" si="130"/>
        <v/>
      </c>
      <c r="DE62" s="413" t="str">
        <f t="shared" ca="1" si="131"/>
        <v/>
      </c>
      <c r="DF62" s="431" t="str">
        <f ca="1">IF(OR(DG62="",DG62=0),"",MAX(DF$45:DF61)+1)</f>
        <v/>
      </c>
      <c r="DG62" s="412" t="str">
        <f t="shared" ca="1" si="132"/>
        <v/>
      </c>
      <c r="DH62" s="413" t="str">
        <f t="shared" ca="1" si="133"/>
        <v/>
      </c>
      <c r="DI62" s="412" t="str">
        <f t="shared" ca="1" si="134"/>
        <v/>
      </c>
      <c r="DJ62" s="413" t="str">
        <f t="shared" ca="1" si="135"/>
        <v/>
      </c>
      <c r="DK62" s="412" t="str">
        <f t="shared" ca="1" si="136"/>
        <v/>
      </c>
      <c r="DL62" s="413" t="str">
        <f t="shared" ca="1" si="137"/>
        <v/>
      </c>
    </row>
    <row r="63" spans="16:123" ht="15.75" thickBot="1" x14ac:dyDescent="0.35">
      <c r="P63" s="1177"/>
      <c r="Q63" s="1178"/>
      <c r="R63" s="453"/>
      <c r="S63" s="402"/>
      <c r="U63" s="1177"/>
      <c r="V63" s="1178"/>
      <c r="W63" s="453"/>
      <c r="X63" s="402"/>
      <c r="AB63" s="395">
        <f ca="1">IFERROR(MATCH($AB$59,OFFSET(Year!$BI$67:$BI$118,AB62,,1000),0)+AB62,"")</f>
        <v>3</v>
      </c>
      <c r="AC63" s="340">
        <f ca="1">IFERROR(INDEX(Year!$BL$67:$BL$118,AB63),"")</f>
        <v>7</v>
      </c>
      <c r="AD63" s="348" t="str">
        <f ca="1">IFERROR(INDEX(Year!$BJ$67:$BJ$118,AB63),"")</f>
        <v>Paycheck 2</v>
      </c>
      <c r="AE63" s="363">
        <f ca="1">IFERROR(INDEX(Year!$BK$67:$BK$118,AB63),"")</f>
        <v>400</v>
      </c>
      <c r="AF63" s="402" t="str">
        <f ca="1">IFERROR(INDEX(Year!$BI$67:$BI$118,AB63),"")</f>
        <v>Income</v>
      </c>
      <c r="AI63" s="302" t="str">
        <f t="shared" ca="1" si="159"/>
        <v/>
      </c>
      <c r="AJ63" s="293" t="str">
        <f t="shared" ca="1" si="138"/>
        <v/>
      </c>
      <c r="AK63" s="293" t="str">
        <f t="shared" ca="1" si="139"/>
        <v/>
      </c>
      <c r="AL63" s="303" t="str">
        <f t="shared" ca="1" si="140"/>
        <v/>
      </c>
      <c r="AM63" s="302" t="str">
        <f t="shared" ca="1" si="160"/>
        <v/>
      </c>
      <c r="AN63" s="293" t="str">
        <f t="shared" ca="1" si="141"/>
        <v/>
      </c>
      <c r="AO63" s="293" t="str">
        <f t="shared" ca="1" si="142"/>
        <v/>
      </c>
      <c r="AP63" s="303" t="str">
        <f t="shared" ca="1" si="143"/>
        <v/>
      </c>
      <c r="AQ63" s="302" t="str">
        <f t="shared" ca="1" si="161"/>
        <v/>
      </c>
      <c r="AR63" s="293" t="str">
        <f t="shared" ca="1" si="144"/>
        <v/>
      </c>
      <c r="AS63" s="293" t="str">
        <f t="shared" ca="1" si="145"/>
        <v/>
      </c>
      <c r="AT63" s="303" t="str">
        <f t="shared" ca="1" si="146"/>
        <v/>
      </c>
      <c r="AU63" s="302" t="str">
        <f t="shared" ca="1" si="162"/>
        <v/>
      </c>
      <c r="AV63" s="293" t="str">
        <f t="shared" ca="1" si="147"/>
        <v/>
      </c>
      <c r="AW63" s="293" t="str">
        <f t="shared" ca="1" si="148"/>
        <v/>
      </c>
      <c r="AX63" s="303" t="str">
        <f t="shared" ca="1" si="149"/>
        <v/>
      </c>
      <c r="AY63" s="302" t="str">
        <f t="shared" ca="1" si="163"/>
        <v/>
      </c>
      <c r="AZ63" s="293" t="str">
        <f t="shared" ca="1" si="150"/>
        <v/>
      </c>
      <c r="BA63" s="293" t="str">
        <f t="shared" ca="1" si="151"/>
        <v/>
      </c>
      <c r="BB63" s="303" t="str">
        <f t="shared" ca="1" si="152"/>
        <v/>
      </c>
      <c r="BC63" s="302" t="str">
        <f t="shared" ca="1" si="164"/>
        <v/>
      </c>
      <c r="BD63" s="293" t="str">
        <f t="shared" ca="1" si="153"/>
        <v/>
      </c>
      <c r="BE63" s="293" t="str">
        <f t="shared" ca="1" si="154"/>
        <v/>
      </c>
      <c r="BF63" s="303" t="str">
        <f t="shared" ca="1" si="155"/>
        <v/>
      </c>
      <c r="BG63" s="302" t="str">
        <f t="shared" ca="1" si="165"/>
        <v/>
      </c>
      <c r="BH63" s="293" t="str">
        <f t="shared" ca="1" si="156"/>
        <v/>
      </c>
      <c r="BI63" s="293" t="str">
        <f t="shared" ca="1" si="157"/>
        <v/>
      </c>
      <c r="BJ63" s="303" t="str">
        <f t="shared" ca="1" si="158"/>
        <v/>
      </c>
      <c r="BL63" s="412" t="str">
        <f ca="1">IF(OR(BM63="",BM63=0),"",MAX(BL$5:BL62)+1)</f>
        <v/>
      </c>
      <c r="BM63" s="316" t="str">
        <f ca="1">IFERROR(INDEX($AJ$6:$AJ$17, ROWS(BM$4:$BM61)), IFERROR(INDEX($AN$6:$AN$17, ROWS(BM$4:$BM61)-ROWS($AJ$6:$AJ$17)), IFERROR(INDEX($AR$6:$AR$17, ROWS(BM$4:$BM61)-ROWS($AJ$6:$AJ$17)-ROWS($AN$6:$AN$17)),IFERROR(INDEX($AV$6:$AV$17, ROWS(BM$4:$BM61)-ROWS($AJ$6:$AJ$17)-ROWS($AN$6:$AN$17)-ROWS($AR$6:$AR$17)),IFERROR(INDEX($AZ$6:$AZ$17, ROWS(BM$4:$BM61)-ROWS($AJ$6:$AJ$17)-ROWS($AN$6:$AN$17)-ROWS($AR$6:$AR$17)-ROWS($AV$6:$AV$17)),IFERROR(INDEX($BD$6:$BD$17, ROWS(BM$4:$BM61)-ROWS($AJ$6:$AJ$17)-ROWS($AN$6:$AN$17)-ROWS($AR$6:$AR$17)-ROWS($AV$6:$AV$17)-ROWS($AZ$6:$AZ$17)),IFERROR(INDEX($BH$6:$BH$17, ROWS(BM$4:$BM61)-ROWS($AJ$6:$AJ$17)-ROWS($AN$6:$AN$17)-ROWS($AR$6:$AR$17)-ROWS($AV$6:$AV$17)-ROWS($AZ$6:$AZ$17)-ROWS($BD$6:$BD$17)), "")))))))</f>
        <v/>
      </c>
      <c r="BN63" s="316" t="str">
        <f t="shared" ca="1" si="30"/>
        <v/>
      </c>
      <c r="BO63" s="316" t="str">
        <f ca="1">IF(OR(BP63="",BP63=0),"",MAX(BO$5:BO62)+1)</f>
        <v/>
      </c>
      <c r="BP63" s="316" t="str">
        <f ca="1">IFERROR(INDEX($AK$6:$AK$17, ROWS($BP$4:BP61)), IFERROR(INDEX($AO$6:$AO$17, ROWS($BP$4:BP61)-ROWS($AK$6:$AK$17)), IFERROR(INDEX($AS$6:$AS$17, ROWS($BP$4:BP61)-ROWS($AK$6:$AK$17)-ROWS($AO$6:$AO$17)),IFERROR(INDEX($AW$6:$AW$17, ROWS($BP$4:BP61)-ROWS($AK$6:$AK$17)-ROWS($AO$6:$AO$17)-ROWS($AS$6:$AS$17)),IFERROR(INDEX($BA$6:$BA$17, ROWS($BP$4:BP61)-ROWS($AK$6:$AK$17)-ROWS($AO$6:$AO$17)-ROWS($AS$6:$AS$17)-ROWS($AW$6:$AW$17)),IFERROR(INDEX($BE$6:$BE$17, ROWS($BP$4:BP61)-ROWS($AK$6:$AK$17)-ROWS($AO$6:$AO$17)-ROWS($AS$6:$AS$17)-ROWS($AW$6:$AW$17)-ROWS($BA$6:$BA$17)),IFERROR(INDEX($BI$6:$BI$17, ROWS($BP$4:BP61)-ROWS($AK$6:$AK$17)-ROWS($AO$6:$AO$17)-ROWS($AS$6:$AS$17)-ROWS($AW$6:$AW$17)-ROWS($BA$6:$BA$17)-ROWS($BE$6:$BE$17)), "")))))))</f>
        <v/>
      </c>
      <c r="BQ63" s="316" t="str">
        <f t="shared" ca="1" si="31"/>
        <v/>
      </c>
      <c r="BR63" s="413" t="str">
        <f t="shared" ca="1" si="32"/>
        <v/>
      </c>
      <c r="BS63" s="412" t="str">
        <f ca="1">IF(OR(BT63="",BT63=0),"",MAX(BS$5:BS62)+1)</f>
        <v/>
      </c>
      <c r="BT63" s="316" t="str">
        <f ca="1">IFERROR(INDEX($AJ$22:$AJ$33, ROWS($BT$4:BT61)), IFERROR(INDEX($AN$22:$AN$33, ROWS($BT$4:BT61)-ROWS($AJ$22:$AJ$33)), IFERROR(INDEX($AR$22:$AR$33, ROWS($BT$4:BT61)-ROWS($AJ$22:$AJ$33)-ROWS($AN$22:$AN$33)),IFERROR(INDEX($AV$22:$AV$33, ROWS($BT$4:BT61)-ROWS($AJ$22:$AJ$33)-ROWS($AN$22:$AN$33)-ROWS($AR$22:$AR$33)),IFERROR(INDEX($AZ$22:$AZ$33, ROWS($BT$4:BT61)-ROWS($AJ$22:$AJ$33)-ROWS($AN$22:$AN$33)-ROWS($AR$22:$AR$33)-ROWS($AV$22:$AV$33)),IFERROR(INDEX($BD$22:$BD$33, ROWS($BT$4:BT61)-ROWS($AJ$22:$AJ$33)-ROWS($AN$22:$AN$33)-ROWS($AR$22:$AR$33)-ROWS($AV$22:$AV$33)-ROWS($AZ$22:$AZ$33)),IFERROR(INDEX($BH$22:$BH$33, ROWS($BT$4:BT61)-ROWS($AJ$22:$AJ$33)-ROWS($AN$22:$AN$33)-ROWS($AR$22:$AR$33)-ROWS($AV$22:$AV$33)-ROWS($AZ$22:$AZ$33)-ROWS($BD$22:$BD$33)), "")))))))</f>
        <v/>
      </c>
      <c r="BU63" s="316" t="str">
        <f t="shared" ca="1" si="33"/>
        <v/>
      </c>
      <c r="BV63" s="316" t="str">
        <f ca="1">IF(OR(BW63="",BW63=0),"",MAX(BV$5:BV62)+1)</f>
        <v/>
      </c>
      <c r="BW63" s="316" t="str">
        <f ca="1">IFERROR(INDEX($AK$22:$AK$33, ROWS($BW$4:BW61)), IFERROR(INDEX($AO$22:$AO$33, ROWS($BW$4:BW61)-ROWS($AK$22:$AK$33)), IFERROR(INDEX($AS$22:$AS$33, ROWS($BW$4:BW61)-ROWS($AK$22:$AK$33)-ROWS($AO$22:$AO$33)),IFERROR(INDEX($AW$22:$AW$33, ROWS($BW$4:BW61)-ROWS($AK$22:$AK$33)-ROWS($AO$22:$AO$33)-ROWS($AS$22:$AS$33)),IFERROR(INDEX($BA$22:$BA$33, ROWS($BW$4:BW61)-ROWS($AK$22:$AK$33)-ROWS($AO$22:$AO$33)-ROWS($AS$22:$AS$33)-ROWS($AW$22:$AW$33)),IFERROR(INDEX($BE$22:$BE$33, ROWS($BW$4:BW61)-ROWS($AK$22:$AK$33)-ROWS($AO$22:$AO$33)-ROWS($AS$22:$AS$33)-ROWS($AW$22:$AW$33)-ROWS($BA$22:$BA$33)),IFERROR(INDEX($BI$22:$BI$33, ROWS($BW$4:BW61)-ROWS($AK$22:$AK$33)-ROWS($AO$22:$AO$33)-ROWS($AS$22:$AS$33)-ROWS($AW$22:$AW$33)-ROWS($BA$22:$BA$33)-ROWS($BE$22:$BE$33)), "")))))))</f>
        <v/>
      </c>
      <c r="BX63" s="316" t="str">
        <f t="shared" ca="1" si="34"/>
        <v/>
      </c>
      <c r="BY63" s="413" t="str">
        <f t="shared" ca="1" si="35"/>
        <v/>
      </c>
      <c r="BZ63" s="412" t="str">
        <f ca="1">IF(OR(CA63="",CA63=0),"",MAX(BZ$5:BZ62)+1)</f>
        <v/>
      </c>
      <c r="CA63" s="316" t="str">
        <f ca="1">IFERROR(INDEX($AJ$38:$AJ$49, ROWS($CA$4:CA61)), IFERROR(INDEX($AN$38:$AN$49, ROWS($CA$4:CA61)-ROWS($AJ$38:$AJ$49)), IFERROR(INDEX($AR$38:$AR$49, ROWS($CA$4:CA61)-ROWS($AJ$38:$AJ$49)-ROWS($AN$38:$AN$49)),IFERROR(INDEX($AV$38:$AV$49, ROWS($CA$4:CA61)-ROWS($AJ$38:$AJ$49)-ROWS($AN$38:$AN$49)-ROWS($AR$38:$AR$49)),IFERROR(INDEX($AZ$38:$AZ$49, ROWS($CA$4:CA61)-ROWS($AJ$38:$AJ$49)-ROWS($AN$38:$AN$49)-ROWS($AR$38:$AR$49)-ROWS($AV$38:$AV$49)),IFERROR(INDEX($BD$38:$BD$49, ROWS($CA$4:CA61)-ROWS($AJ$38:$AJ$49)-ROWS($AN$38:$AN$49)-ROWS($AR$38:$AR$49)-ROWS($AV$38:$AV$49)-ROWS($AZ$38:$AZ$49)),IFERROR(INDEX($BH$38:$BH$49, ROWS($CA$4:CA61)-ROWS($AJ$38:$AJ$49)-ROWS($AN$38:$AN$49)-ROWS($AR$38:$AR$49)-ROWS($AV$38:$AV$49)-ROWS($AZ$38:$AZ$49)-ROWS($BD$38:$BD$49)), "")))))))</f>
        <v/>
      </c>
      <c r="CB63" s="316" t="str">
        <f t="shared" ca="1" si="36"/>
        <v/>
      </c>
      <c r="CC63" s="316" t="str">
        <f ca="1">IF(OR(CD63="",CD63=0),"",MAX(CC$5:CC62)+1)</f>
        <v/>
      </c>
      <c r="CD63" s="316" t="str">
        <f ca="1">IFERROR(INDEX($AK$38:$AK$49, ROWS($CD$4:CD61)), IFERROR(INDEX($AO$38:$AO$49, ROWS($CD$4:CD61)-ROWS($AK$38:$AK$49)), IFERROR(INDEX($AS$38:$AS$49, ROWS($CD$4:CD61)-ROWS($AK$38:$AK$49)-ROWS($AO$38:$AO$49)),IFERROR(INDEX($AW$38:$AW$49, ROWS($CD$4:CD61)-ROWS($AK$38:$AK$49)-ROWS($AO$38:$AO$49)-ROWS($AS$38:$AS$49)),IFERROR(INDEX($BA$38:$BA$49, ROWS($CD$4:CD61)-ROWS($AK$38:$AK$49)-ROWS($AO$38:$AO$49)-ROWS($AS$38:$AS$49)-ROWS($AW$38:$AW$49)),IFERROR(INDEX($BE$38:$BE$49, ROWS($CD$4:CD61)-ROWS($AK$38:$AK$49)-ROWS($AO$38:$AO$49)-ROWS($AS$38:$AS$49)-ROWS($AW$38:$AW$49)-ROWS($BA$38:$BA$49)),IFERROR(INDEX($BI$38:$BI$49, ROWS($CD$4:CD61)-ROWS($AK$38:$AK$49)-ROWS($AO$38:$AO$49)-ROWS($AS$38:$AS$49)-ROWS($AW$38:$AW$49)-ROWS($BA$38:$BA$49)-ROWS($BE$38:$BE$49)), "")))))))</f>
        <v/>
      </c>
      <c r="CE63" s="316" t="str">
        <f t="shared" ca="1" si="37"/>
        <v/>
      </c>
      <c r="CF63" s="413" t="str">
        <f t="shared" ca="1" si="38"/>
        <v/>
      </c>
      <c r="CG63" s="412" t="str">
        <f ca="1">IF(OR(CH63="",CH63=0),"",MAX(CG$5:CG62)+1)</f>
        <v/>
      </c>
      <c r="CH63" s="316" t="str">
        <f ca="1">IFERROR(INDEX($AJ$54:$AJ$65, ROWS($CH$4:CH61)), IFERROR(INDEX($AN$54:$AN$65, ROWS($CH$4:CH61)-ROWS($AJ$54:$AJ$65)), IFERROR(INDEX($AR$54:$AR$65, ROWS($CH$4:CH61)-ROWS($AJ$54:$AJ$65)-ROWS($AN$54:$AN$65)),IFERROR(INDEX($AV$54:$AV$65, ROWS($CH$4:CH61)-ROWS($AJ$54:$AJ$65)-ROWS($AN$54:$AN$65)-ROWS($AR$54:$AR$65)),IFERROR(INDEX($AZ$54:$AZ$65, ROWS($CH$4:CH61)-ROWS($AJ$54:$AJ$65)-ROWS($AN$54:$AN$65)-ROWS($AR$54:$AR$65)-ROWS($AV$54:$AV$65)),IFERROR(INDEX($BD$54:$BD$65, ROWS($CH$4:CH61)-ROWS($AJ$54:$AJ$65)-ROWS($AN$54:$AN$65)-ROWS($AR$54:$AR$65)-ROWS($AV$54:$AV$65)-ROWS($AZ$54:$AZ$65)),IFERROR(INDEX($BH$54:$BH$65, ROWS($CH$4:CH61)-ROWS($AJ$54:$AJ$65)-ROWS($AN$54:$AN$65)-ROWS($AR$54:$AR$65)-ROWS($AV$54:$AV$65)-ROWS($AZ$54:$AZ$65)-ROWS($BD$54:$BD$65)), "")))))))</f>
        <v/>
      </c>
      <c r="CI63" s="316" t="str">
        <f t="shared" ca="1" si="39"/>
        <v/>
      </c>
      <c r="CJ63" s="316" t="str">
        <f ca="1">IF(OR(CK63="",CK63=0),"",MAX(CJ$5:CJ62)+1)</f>
        <v/>
      </c>
      <c r="CK63" s="316" t="str">
        <f ca="1">IFERROR(INDEX($AK$54:$AK$65, ROWS($CK$4:CK61)), IFERROR(INDEX($AO$54:$AO$65, ROWS($CK$4:CK61)-ROWS($AK$54:$AK$65)), IFERROR(INDEX($AS$54:$AS$65, ROWS($CK$4:CK61)-ROWS($AK$54:$AK$65)-ROWS($AO$54:$AO$65)),IFERROR(INDEX($AW$54:$AW$65, ROWS($CK$4:CK61)-ROWS($AK$54:$AK$65)-ROWS($AO$54:$AO$65)-ROWS($AS$54:$AS$65)),IFERROR(INDEX($BA$54:$BA$65, ROWS($CK$4:CK61)-ROWS($AK$54:$AK$65)-ROWS($AO$54:$AO$65)-ROWS($AS$54:$AS$65)-ROWS($AW$54:$AW$65)),IFERROR(INDEX($BE$54:$BE$65, ROWS($CK$4:CK61)-ROWS($AK$54:$AK$65)-ROWS($AO$54:$AO$65)-ROWS($AS$54:$AS$65)-ROWS($AW$54:$AW$65)-ROWS($BA$54:$BA$65)),IFERROR(INDEX($BI$54:$BI$65, ROWS($CK$4:CK61)-ROWS($AK$54:$AK$65)-ROWS($AO$54:$AO$65)-ROWS($AS$54:$AS$65)-ROWS($AW$54:$AW$65)-ROWS($BA$54:$BA$65)-ROWS($BE$54:$BE$65)), "")))))))</f>
        <v/>
      </c>
      <c r="CL63" s="316" t="str">
        <f t="shared" ca="1" si="40"/>
        <v/>
      </c>
      <c r="CM63" s="413" t="str">
        <f t="shared" ca="1" si="41"/>
        <v/>
      </c>
      <c r="CN63" s="412" t="str">
        <f>IF(OR(CO63="",CO63=0),"",MAX(CN$5:CN62)+1)</f>
        <v/>
      </c>
      <c r="CO63" s="316">
        <f>IFERROR(INDEX($AJ$70:$AJ$81, ROWS($CO$4:CO61)), IFERROR(INDEX($AN$70:$AN$81, ROWS($CO$4:CO61)-ROWS($AJ$70:$AJ$81)), IFERROR(INDEX($AR$70:$AR$81, ROWS($CO$4:CO61)-ROWS($AJ$70:$AJ$81)-ROWS($AN$70:$AN$81)),IFERROR(INDEX($AV$70:$AV$81, ROWS($CO$4:CO61)-ROWS($AJ$70:$AJ$81)-ROWS($AN$70:$AN$81)-ROWS($AR$70:$AR$81)),IFERROR(INDEX($AZ$70:$AZ$81, ROWS($CO$4:CO61)-ROWS($AJ$70:$AJ$81)-ROWS($AN$70:$AN$81)-ROWS($AR$70:$AR$81)-ROWS($AV$70:$AV$81)),IFERROR(INDEX($BD$70:$BD$81, ROWS($CO$4:CO61)-ROWS($AJ$70:$AJ$81)-ROWS($AN$70:$AN$81)-ROWS($AR$70:$AR$81)-ROWS($AV$70:$AV$81)-ROWS($AZ$70:$AZ$81)),IFERROR(INDEX($BH$70:$BH$81, ROWS($CO$4:CO61)-ROWS($AJ$70:$AJ$81)-ROWS($AN$70:$AN$81)-ROWS($AR$70:$AR$81)-ROWS($AV$70:$AV$81)-ROWS($AZ$70:$AZ$81)-ROWS($BD$70:$BD$81)), "")))))))</f>
        <v>0</v>
      </c>
      <c r="CP63" s="316" t="str">
        <f t="shared" ca="1" si="42"/>
        <v/>
      </c>
      <c r="CQ63" s="316" t="str">
        <f>IF(OR(CR63="",CR63=0),"",MAX(CQ$5:CQ62)+1)</f>
        <v/>
      </c>
      <c r="CR63" s="316">
        <f>IFERROR(INDEX($AK$70:$AK$81, ROWS($CR$4:CR61)), IFERROR(INDEX($AO$70:$AO$81, ROWS($CR$4:CR61)-ROWS($AK$70:$AK$81)), IFERROR(INDEX($AS$70:$AS$81, ROWS($CR$4:CR61)-ROWS($AK$70:$AK$81)-ROWS($AO$70:$AO$81)),IFERROR(INDEX($AW$70:$AW$81, ROWS($CR$4:CR61)-ROWS($AK$70:$AK$81)-ROWS($AO$70:$AO$81)-ROWS($AS$70:$AS$81)),IFERROR(INDEX($BA$70:$BA$81, ROWS($CR$4:CR61)-ROWS($AK$70:$AK$81)-ROWS($AO$70:$AO$81)-ROWS($AS$70:$AS$81)-ROWS($AW$70:$AW$81)),IFERROR(INDEX($BE$70:$BE$81, ROWS($CR$4:CR61)-ROWS($AK$70:$AK$81)-ROWS($AO$70:$AO$81)-ROWS($AS$70:$AS$81)-ROWS($AW$70:$AW$81)-ROWS($BA$70:$BA$81)),IFERROR(INDEX($BI$70:$BI$81, ROWS($CR$4:CR61)-ROWS($AK$70:$AK$81)-ROWS($AO$70:$AO$81)-ROWS($AS$70:$AS$81)-ROWS($AW$70:$AW$81)-ROWS($BA$70:$BA$81)-ROWS($BE$70:$BE$81)), "")))))))</f>
        <v>0</v>
      </c>
      <c r="CS63" s="316" t="str">
        <f t="shared" ca="1" si="43"/>
        <v/>
      </c>
      <c r="CT63" s="413" t="str">
        <f t="shared" ca="1" si="44"/>
        <v/>
      </c>
      <c r="CU63" s="412" t="str">
        <f>IF(OR(CV63="",CV63=0),"",MAX(CU$5:CU62)+1)</f>
        <v/>
      </c>
      <c r="CV63" s="316" t="str">
        <f>IFERROR(INDEX($AJ$86:$AJ$97, ROWS($CV$4:CV61)), IFERROR(INDEX($AN$86:$AN$97, ROWS($CV$4:CV61)-ROWS($AJ$86:$AJ$97)), ""))</f>
        <v/>
      </c>
      <c r="CW63" s="316" t="str">
        <f t="shared" si="45"/>
        <v/>
      </c>
      <c r="CX63" s="316" t="str">
        <f>IF(OR(CY63="",CY63=0),"",MAX(CX$5:CX62)+1)</f>
        <v/>
      </c>
      <c r="CY63" s="316" t="str">
        <f>IFERROR(INDEX($AK$86:$AK$97, ROWS($CY$4:CY61)), IFERROR(INDEX($AO$86:$AO$97, ROWS($CY$4:CY61)-ROWS($AK$86:$AK$97)), ""))</f>
        <v/>
      </c>
      <c r="CZ63" s="316" t="str">
        <f t="shared" si="46"/>
        <v/>
      </c>
      <c r="DA63" s="413" t="str">
        <f t="shared" si="47"/>
        <v/>
      </c>
      <c r="DC63" s="439" t="str">
        <f ca="1">IF(OR(DD63="",DD63=0),"",MAX(DC$45:DC62)+1)</f>
        <v/>
      </c>
      <c r="DD63" s="436" t="str">
        <f t="shared" ca="1" si="130"/>
        <v/>
      </c>
      <c r="DE63" s="422" t="str">
        <f t="shared" ca="1" si="131"/>
        <v/>
      </c>
      <c r="DF63" s="433" t="str">
        <f ca="1">IF(OR(DG63="",DG63=0),"",MAX(DF$45:DF62)+1)</f>
        <v/>
      </c>
      <c r="DG63" s="420" t="str">
        <f t="shared" ca="1" si="132"/>
        <v/>
      </c>
      <c r="DH63" s="422" t="str">
        <f t="shared" ca="1" si="133"/>
        <v/>
      </c>
      <c r="DI63" s="420" t="str">
        <f t="shared" ca="1" si="134"/>
        <v/>
      </c>
      <c r="DJ63" s="422" t="str">
        <f t="shared" ca="1" si="135"/>
        <v/>
      </c>
      <c r="DK63" s="420" t="str">
        <f t="shared" ca="1" si="136"/>
        <v/>
      </c>
      <c r="DL63" s="422" t="str">
        <f t="shared" ca="1" si="137"/>
        <v/>
      </c>
    </row>
    <row r="64" spans="16:123" ht="15.75" thickBot="1" x14ac:dyDescent="0.35">
      <c r="P64" s="1177"/>
      <c r="Q64" s="1178"/>
      <c r="R64" s="453"/>
      <c r="S64" s="407"/>
      <c r="U64" s="1177"/>
      <c r="V64" s="1178"/>
      <c r="W64" s="453"/>
      <c r="X64" s="407"/>
      <c r="AB64" s="395">
        <f ca="1">IFERROR(MATCH($AB$59,OFFSET(Year!$BI$67:$BI$118,AB63,,1000),0)+AB63,"")</f>
        <v>4</v>
      </c>
      <c r="AC64" s="340">
        <f ca="1">IFERROR(INDEX(Year!$BL$67:$BL$118,AB64),"")</f>
        <v>14</v>
      </c>
      <c r="AD64" s="348" t="str">
        <f ca="1">IFERROR(INDEX(Year!$BJ$67:$BJ$118,AB64),"")</f>
        <v>Paycheck 2</v>
      </c>
      <c r="AE64" s="363">
        <f ca="1">IFERROR(INDEX(Year!$BK$67:$BK$118,AB64),"")</f>
        <v>400</v>
      </c>
      <c r="AF64" s="402" t="str">
        <f ca="1">IFERROR(INDEX(Year!$BI$67:$BI$118,AB64),"")</f>
        <v>Income</v>
      </c>
      <c r="AI64" s="308" t="str">
        <f t="shared" ca="1" si="159"/>
        <v/>
      </c>
      <c r="AJ64" s="293" t="str">
        <f t="shared" ca="1" si="138"/>
        <v/>
      </c>
      <c r="AK64" s="293" t="str">
        <f t="shared" ca="1" si="139"/>
        <v/>
      </c>
      <c r="AL64" s="303" t="str">
        <f t="shared" ca="1" si="140"/>
        <v/>
      </c>
      <c r="AM64" s="308" t="str">
        <f t="shared" ca="1" si="160"/>
        <v/>
      </c>
      <c r="AN64" s="293" t="str">
        <f t="shared" ca="1" si="141"/>
        <v/>
      </c>
      <c r="AO64" s="293" t="str">
        <f t="shared" ca="1" si="142"/>
        <v/>
      </c>
      <c r="AP64" s="303" t="str">
        <f t="shared" ca="1" si="143"/>
        <v/>
      </c>
      <c r="AQ64" s="308" t="str">
        <f t="shared" ca="1" si="161"/>
        <v/>
      </c>
      <c r="AR64" s="293" t="str">
        <f t="shared" ca="1" si="144"/>
        <v/>
      </c>
      <c r="AS64" s="293" t="str">
        <f t="shared" ca="1" si="145"/>
        <v/>
      </c>
      <c r="AT64" s="303" t="str">
        <f t="shared" ca="1" si="146"/>
        <v/>
      </c>
      <c r="AU64" s="308" t="str">
        <f t="shared" ca="1" si="162"/>
        <v/>
      </c>
      <c r="AV64" s="293" t="str">
        <f t="shared" ca="1" si="147"/>
        <v/>
      </c>
      <c r="AW64" s="293" t="str">
        <f t="shared" ca="1" si="148"/>
        <v/>
      </c>
      <c r="AX64" s="303" t="str">
        <f t="shared" ca="1" si="149"/>
        <v/>
      </c>
      <c r="AY64" s="308" t="str">
        <f t="shared" ca="1" si="163"/>
        <v/>
      </c>
      <c r="AZ64" s="293" t="str">
        <f t="shared" ca="1" si="150"/>
        <v/>
      </c>
      <c r="BA64" s="293" t="str">
        <f t="shared" ca="1" si="151"/>
        <v/>
      </c>
      <c r="BB64" s="303" t="str">
        <f t="shared" ca="1" si="152"/>
        <v/>
      </c>
      <c r="BC64" s="308" t="str">
        <f t="shared" ca="1" si="164"/>
        <v/>
      </c>
      <c r="BD64" s="293" t="str">
        <f t="shared" ca="1" si="153"/>
        <v/>
      </c>
      <c r="BE64" s="293" t="str">
        <f t="shared" ca="1" si="154"/>
        <v/>
      </c>
      <c r="BF64" s="303" t="str">
        <f t="shared" ca="1" si="155"/>
        <v/>
      </c>
      <c r="BG64" s="308" t="str">
        <f t="shared" ca="1" si="165"/>
        <v/>
      </c>
      <c r="BH64" s="293" t="str">
        <f t="shared" ca="1" si="156"/>
        <v/>
      </c>
      <c r="BI64" s="293" t="str">
        <f t="shared" ca="1" si="157"/>
        <v/>
      </c>
      <c r="BJ64" s="303" t="str">
        <f t="shared" ca="1" si="158"/>
        <v/>
      </c>
      <c r="BL64" s="412" t="str">
        <f ca="1">IF(OR(BM64="",BM64=0),"",MAX(BL$5:BL63)+1)</f>
        <v/>
      </c>
      <c r="BM64" s="316" t="str">
        <f ca="1">IFERROR(INDEX($AJ$6:$AJ$17, ROWS(BM$4:$BM62)), IFERROR(INDEX($AN$6:$AN$17, ROWS(BM$4:$BM62)-ROWS($AJ$6:$AJ$17)), IFERROR(INDEX($AR$6:$AR$17, ROWS(BM$4:$BM62)-ROWS($AJ$6:$AJ$17)-ROWS($AN$6:$AN$17)),IFERROR(INDEX($AV$6:$AV$17, ROWS(BM$4:$BM62)-ROWS($AJ$6:$AJ$17)-ROWS($AN$6:$AN$17)-ROWS($AR$6:$AR$17)),IFERROR(INDEX($AZ$6:$AZ$17, ROWS(BM$4:$BM62)-ROWS($AJ$6:$AJ$17)-ROWS($AN$6:$AN$17)-ROWS($AR$6:$AR$17)-ROWS($AV$6:$AV$17)),IFERROR(INDEX($BD$6:$BD$17, ROWS(BM$4:$BM62)-ROWS($AJ$6:$AJ$17)-ROWS($AN$6:$AN$17)-ROWS($AR$6:$AR$17)-ROWS($AV$6:$AV$17)-ROWS($AZ$6:$AZ$17)),IFERROR(INDEX($BH$6:$BH$17, ROWS(BM$4:$BM62)-ROWS($AJ$6:$AJ$17)-ROWS($AN$6:$AN$17)-ROWS($AR$6:$AR$17)-ROWS($AV$6:$AV$17)-ROWS($AZ$6:$AZ$17)-ROWS($BD$6:$BD$17)), "")))))))</f>
        <v/>
      </c>
      <c r="BN64" s="316" t="str">
        <f t="shared" ca="1" si="30"/>
        <v/>
      </c>
      <c r="BO64" s="316" t="str">
        <f ca="1">IF(OR(BP64="",BP64=0),"",MAX(BO$5:BO63)+1)</f>
        <v/>
      </c>
      <c r="BP64" s="316" t="str">
        <f ca="1">IFERROR(INDEX($AK$6:$AK$17, ROWS($BP$4:BP62)), IFERROR(INDEX($AO$6:$AO$17, ROWS($BP$4:BP62)-ROWS($AK$6:$AK$17)), IFERROR(INDEX($AS$6:$AS$17, ROWS($BP$4:BP62)-ROWS($AK$6:$AK$17)-ROWS($AO$6:$AO$17)),IFERROR(INDEX($AW$6:$AW$17, ROWS($BP$4:BP62)-ROWS($AK$6:$AK$17)-ROWS($AO$6:$AO$17)-ROWS($AS$6:$AS$17)),IFERROR(INDEX($BA$6:$BA$17, ROWS($BP$4:BP62)-ROWS($AK$6:$AK$17)-ROWS($AO$6:$AO$17)-ROWS($AS$6:$AS$17)-ROWS($AW$6:$AW$17)),IFERROR(INDEX($BE$6:$BE$17, ROWS($BP$4:BP62)-ROWS($AK$6:$AK$17)-ROWS($AO$6:$AO$17)-ROWS($AS$6:$AS$17)-ROWS($AW$6:$AW$17)-ROWS($BA$6:$BA$17)),IFERROR(INDEX($BI$6:$BI$17, ROWS($BP$4:BP62)-ROWS($AK$6:$AK$17)-ROWS($AO$6:$AO$17)-ROWS($AS$6:$AS$17)-ROWS($AW$6:$AW$17)-ROWS($BA$6:$BA$17)-ROWS($BE$6:$BE$17)), "")))))))</f>
        <v/>
      </c>
      <c r="BQ64" s="316" t="str">
        <f t="shared" ca="1" si="31"/>
        <v/>
      </c>
      <c r="BR64" s="413" t="str">
        <f t="shared" ca="1" si="32"/>
        <v/>
      </c>
      <c r="BS64" s="412" t="str">
        <f ca="1">IF(OR(BT64="",BT64=0),"",MAX(BS$5:BS63)+1)</f>
        <v/>
      </c>
      <c r="BT64" s="316" t="str">
        <f ca="1">IFERROR(INDEX($AJ$22:$AJ$33, ROWS($BT$4:BT62)), IFERROR(INDEX($AN$22:$AN$33, ROWS($BT$4:BT62)-ROWS($AJ$22:$AJ$33)), IFERROR(INDEX($AR$22:$AR$33, ROWS($BT$4:BT62)-ROWS($AJ$22:$AJ$33)-ROWS($AN$22:$AN$33)),IFERROR(INDEX($AV$22:$AV$33, ROWS($BT$4:BT62)-ROWS($AJ$22:$AJ$33)-ROWS($AN$22:$AN$33)-ROWS($AR$22:$AR$33)),IFERROR(INDEX($AZ$22:$AZ$33, ROWS($BT$4:BT62)-ROWS($AJ$22:$AJ$33)-ROWS($AN$22:$AN$33)-ROWS($AR$22:$AR$33)-ROWS($AV$22:$AV$33)),IFERROR(INDEX($BD$22:$BD$33, ROWS($BT$4:BT62)-ROWS($AJ$22:$AJ$33)-ROWS($AN$22:$AN$33)-ROWS($AR$22:$AR$33)-ROWS($AV$22:$AV$33)-ROWS($AZ$22:$AZ$33)),IFERROR(INDEX($BH$22:$BH$33, ROWS($BT$4:BT62)-ROWS($AJ$22:$AJ$33)-ROWS($AN$22:$AN$33)-ROWS($AR$22:$AR$33)-ROWS($AV$22:$AV$33)-ROWS($AZ$22:$AZ$33)-ROWS($BD$22:$BD$33)), "")))))))</f>
        <v/>
      </c>
      <c r="BU64" s="316" t="str">
        <f t="shared" ca="1" si="33"/>
        <v/>
      </c>
      <c r="BV64" s="316" t="str">
        <f ca="1">IF(OR(BW64="",BW64=0),"",MAX(BV$5:BV63)+1)</f>
        <v/>
      </c>
      <c r="BW64" s="316" t="str">
        <f ca="1">IFERROR(INDEX($AK$22:$AK$33, ROWS($BW$4:BW62)), IFERROR(INDEX($AO$22:$AO$33, ROWS($BW$4:BW62)-ROWS($AK$22:$AK$33)), IFERROR(INDEX($AS$22:$AS$33, ROWS($BW$4:BW62)-ROWS($AK$22:$AK$33)-ROWS($AO$22:$AO$33)),IFERROR(INDEX($AW$22:$AW$33, ROWS($BW$4:BW62)-ROWS($AK$22:$AK$33)-ROWS($AO$22:$AO$33)-ROWS($AS$22:$AS$33)),IFERROR(INDEX($BA$22:$BA$33, ROWS($BW$4:BW62)-ROWS($AK$22:$AK$33)-ROWS($AO$22:$AO$33)-ROWS($AS$22:$AS$33)-ROWS($AW$22:$AW$33)),IFERROR(INDEX($BE$22:$BE$33, ROWS($BW$4:BW62)-ROWS($AK$22:$AK$33)-ROWS($AO$22:$AO$33)-ROWS($AS$22:$AS$33)-ROWS($AW$22:$AW$33)-ROWS($BA$22:$BA$33)),IFERROR(INDEX($BI$22:$BI$33, ROWS($BW$4:BW62)-ROWS($AK$22:$AK$33)-ROWS($AO$22:$AO$33)-ROWS($AS$22:$AS$33)-ROWS($AW$22:$AW$33)-ROWS($BA$22:$BA$33)-ROWS($BE$22:$BE$33)), "")))))))</f>
        <v/>
      </c>
      <c r="BX64" s="316" t="str">
        <f t="shared" ca="1" si="34"/>
        <v/>
      </c>
      <c r="BY64" s="413" t="str">
        <f t="shared" ca="1" si="35"/>
        <v/>
      </c>
      <c r="BZ64" s="412" t="str">
        <f ca="1">IF(OR(CA64="",CA64=0),"",MAX(BZ$5:BZ63)+1)</f>
        <v/>
      </c>
      <c r="CA64" s="316" t="str">
        <f ca="1">IFERROR(INDEX($AJ$38:$AJ$49, ROWS($CA$4:CA62)), IFERROR(INDEX($AN$38:$AN$49, ROWS($CA$4:CA62)-ROWS($AJ$38:$AJ$49)), IFERROR(INDEX($AR$38:$AR$49, ROWS($CA$4:CA62)-ROWS($AJ$38:$AJ$49)-ROWS($AN$38:$AN$49)),IFERROR(INDEX($AV$38:$AV$49, ROWS($CA$4:CA62)-ROWS($AJ$38:$AJ$49)-ROWS($AN$38:$AN$49)-ROWS($AR$38:$AR$49)),IFERROR(INDEX($AZ$38:$AZ$49, ROWS($CA$4:CA62)-ROWS($AJ$38:$AJ$49)-ROWS($AN$38:$AN$49)-ROWS($AR$38:$AR$49)-ROWS($AV$38:$AV$49)),IFERROR(INDEX($BD$38:$BD$49, ROWS($CA$4:CA62)-ROWS($AJ$38:$AJ$49)-ROWS($AN$38:$AN$49)-ROWS($AR$38:$AR$49)-ROWS($AV$38:$AV$49)-ROWS($AZ$38:$AZ$49)),IFERROR(INDEX($BH$38:$BH$49, ROWS($CA$4:CA62)-ROWS($AJ$38:$AJ$49)-ROWS($AN$38:$AN$49)-ROWS($AR$38:$AR$49)-ROWS($AV$38:$AV$49)-ROWS($AZ$38:$AZ$49)-ROWS($BD$38:$BD$49)), "")))))))</f>
        <v/>
      </c>
      <c r="CB64" s="316" t="str">
        <f t="shared" ca="1" si="36"/>
        <v/>
      </c>
      <c r="CC64" s="316" t="str">
        <f ca="1">IF(OR(CD64="",CD64=0),"",MAX(CC$5:CC63)+1)</f>
        <v/>
      </c>
      <c r="CD64" s="316" t="str">
        <f ca="1">IFERROR(INDEX($AK$38:$AK$49, ROWS($CD$4:CD62)), IFERROR(INDEX($AO$38:$AO$49, ROWS($CD$4:CD62)-ROWS($AK$38:$AK$49)), IFERROR(INDEX($AS$38:$AS$49, ROWS($CD$4:CD62)-ROWS($AK$38:$AK$49)-ROWS($AO$38:$AO$49)),IFERROR(INDEX($AW$38:$AW$49, ROWS($CD$4:CD62)-ROWS($AK$38:$AK$49)-ROWS($AO$38:$AO$49)-ROWS($AS$38:$AS$49)),IFERROR(INDEX($BA$38:$BA$49, ROWS($CD$4:CD62)-ROWS($AK$38:$AK$49)-ROWS($AO$38:$AO$49)-ROWS($AS$38:$AS$49)-ROWS($AW$38:$AW$49)),IFERROR(INDEX($BE$38:$BE$49, ROWS($CD$4:CD62)-ROWS($AK$38:$AK$49)-ROWS($AO$38:$AO$49)-ROWS($AS$38:$AS$49)-ROWS($AW$38:$AW$49)-ROWS($BA$38:$BA$49)),IFERROR(INDEX($BI$38:$BI$49, ROWS($CD$4:CD62)-ROWS($AK$38:$AK$49)-ROWS($AO$38:$AO$49)-ROWS($AS$38:$AS$49)-ROWS($AW$38:$AW$49)-ROWS($BA$38:$BA$49)-ROWS($BE$38:$BE$49)), "")))))))</f>
        <v/>
      </c>
      <c r="CE64" s="316" t="str">
        <f t="shared" ca="1" si="37"/>
        <v/>
      </c>
      <c r="CF64" s="413" t="str">
        <f t="shared" ca="1" si="38"/>
        <v/>
      </c>
      <c r="CG64" s="412" t="str">
        <f ca="1">IF(OR(CH64="",CH64=0),"",MAX(CG$5:CG63)+1)</f>
        <v/>
      </c>
      <c r="CH64" s="316" t="str">
        <f ca="1">IFERROR(INDEX($AJ$54:$AJ$65, ROWS($CH$4:CH62)), IFERROR(INDEX($AN$54:$AN$65, ROWS($CH$4:CH62)-ROWS($AJ$54:$AJ$65)), IFERROR(INDEX($AR$54:$AR$65, ROWS($CH$4:CH62)-ROWS($AJ$54:$AJ$65)-ROWS($AN$54:$AN$65)),IFERROR(INDEX($AV$54:$AV$65, ROWS($CH$4:CH62)-ROWS($AJ$54:$AJ$65)-ROWS($AN$54:$AN$65)-ROWS($AR$54:$AR$65)),IFERROR(INDEX($AZ$54:$AZ$65, ROWS($CH$4:CH62)-ROWS($AJ$54:$AJ$65)-ROWS($AN$54:$AN$65)-ROWS($AR$54:$AR$65)-ROWS($AV$54:$AV$65)),IFERROR(INDEX($BD$54:$BD$65, ROWS($CH$4:CH62)-ROWS($AJ$54:$AJ$65)-ROWS($AN$54:$AN$65)-ROWS($AR$54:$AR$65)-ROWS($AV$54:$AV$65)-ROWS($AZ$54:$AZ$65)),IFERROR(INDEX($BH$54:$BH$65, ROWS($CH$4:CH62)-ROWS($AJ$54:$AJ$65)-ROWS($AN$54:$AN$65)-ROWS($AR$54:$AR$65)-ROWS($AV$54:$AV$65)-ROWS($AZ$54:$AZ$65)-ROWS($BD$54:$BD$65)), "")))))))</f>
        <v/>
      </c>
      <c r="CI64" s="316" t="str">
        <f t="shared" ca="1" si="39"/>
        <v/>
      </c>
      <c r="CJ64" s="316" t="str">
        <f ca="1">IF(OR(CK64="",CK64=0),"",MAX(CJ$5:CJ63)+1)</f>
        <v/>
      </c>
      <c r="CK64" s="316" t="str">
        <f ca="1">IFERROR(INDEX($AK$54:$AK$65, ROWS($CK$4:CK62)), IFERROR(INDEX($AO$54:$AO$65, ROWS($CK$4:CK62)-ROWS($AK$54:$AK$65)), IFERROR(INDEX($AS$54:$AS$65, ROWS($CK$4:CK62)-ROWS($AK$54:$AK$65)-ROWS($AO$54:$AO$65)),IFERROR(INDEX($AW$54:$AW$65, ROWS($CK$4:CK62)-ROWS($AK$54:$AK$65)-ROWS($AO$54:$AO$65)-ROWS($AS$54:$AS$65)),IFERROR(INDEX($BA$54:$BA$65, ROWS($CK$4:CK62)-ROWS($AK$54:$AK$65)-ROWS($AO$54:$AO$65)-ROWS($AS$54:$AS$65)-ROWS($AW$54:$AW$65)),IFERROR(INDEX($BE$54:$BE$65, ROWS($CK$4:CK62)-ROWS($AK$54:$AK$65)-ROWS($AO$54:$AO$65)-ROWS($AS$54:$AS$65)-ROWS($AW$54:$AW$65)-ROWS($BA$54:$BA$65)),IFERROR(INDEX($BI$54:$BI$65, ROWS($CK$4:CK62)-ROWS($AK$54:$AK$65)-ROWS($AO$54:$AO$65)-ROWS($AS$54:$AS$65)-ROWS($AW$54:$AW$65)-ROWS($BA$54:$BA$65)-ROWS($BE$54:$BE$65)), "")))))))</f>
        <v/>
      </c>
      <c r="CL64" s="316" t="str">
        <f t="shared" ca="1" si="40"/>
        <v/>
      </c>
      <c r="CM64" s="413" t="str">
        <f t="shared" ca="1" si="41"/>
        <v/>
      </c>
      <c r="CN64" s="412" t="str">
        <f>IF(OR(CO64="",CO64=0),"",MAX(CN$5:CN63)+1)</f>
        <v/>
      </c>
      <c r="CO64" s="316">
        <f>IFERROR(INDEX($AJ$70:$AJ$81, ROWS($CO$4:CO62)), IFERROR(INDEX($AN$70:$AN$81, ROWS($CO$4:CO62)-ROWS($AJ$70:$AJ$81)), IFERROR(INDEX($AR$70:$AR$81, ROWS($CO$4:CO62)-ROWS($AJ$70:$AJ$81)-ROWS($AN$70:$AN$81)),IFERROR(INDEX($AV$70:$AV$81, ROWS($CO$4:CO62)-ROWS($AJ$70:$AJ$81)-ROWS($AN$70:$AN$81)-ROWS($AR$70:$AR$81)),IFERROR(INDEX($AZ$70:$AZ$81, ROWS($CO$4:CO62)-ROWS($AJ$70:$AJ$81)-ROWS($AN$70:$AN$81)-ROWS($AR$70:$AR$81)-ROWS($AV$70:$AV$81)),IFERROR(INDEX($BD$70:$BD$81, ROWS($CO$4:CO62)-ROWS($AJ$70:$AJ$81)-ROWS($AN$70:$AN$81)-ROWS($AR$70:$AR$81)-ROWS($AV$70:$AV$81)-ROWS($AZ$70:$AZ$81)),IFERROR(INDEX($BH$70:$BH$81, ROWS($CO$4:CO62)-ROWS($AJ$70:$AJ$81)-ROWS($AN$70:$AN$81)-ROWS($AR$70:$AR$81)-ROWS($AV$70:$AV$81)-ROWS($AZ$70:$AZ$81)-ROWS($BD$70:$BD$81)), "")))))))</f>
        <v>0</v>
      </c>
      <c r="CP64" s="316" t="str">
        <f t="shared" ca="1" si="42"/>
        <v/>
      </c>
      <c r="CQ64" s="316" t="str">
        <f>IF(OR(CR64="",CR64=0),"",MAX(CQ$5:CQ63)+1)</f>
        <v/>
      </c>
      <c r="CR64" s="316">
        <f>IFERROR(INDEX($AK$70:$AK$81, ROWS($CR$4:CR62)), IFERROR(INDEX($AO$70:$AO$81, ROWS($CR$4:CR62)-ROWS($AK$70:$AK$81)), IFERROR(INDEX($AS$70:$AS$81, ROWS($CR$4:CR62)-ROWS($AK$70:$AK$81)-ROWS($AO$70:$AO$81)),IFERROR(INDEX($AW$70:$AW$81, ROWS($CR$4:CR62)-ROWS($AK$70:$AK$81)-ROWS($AO$70:$AO$81)-ROWS($AS$70:$AS$81)),IFERROR(INDEX($BA$70:$BA$81, ROWS($CR$4:CR62)-ROWS($AK$70:$AK$81)-ROWS($AO$70:$AO$81)-ROWS($AS$70:$AS$81)-ROWS($AW$70:$AW$81)),IFERROR(INDEX($BE$70:$BE$81, ROWS($CR$4:CR62)-ROWS($AK$70:$AK$81)-ROWS($AO$70:$AO$81)-ROWS($AS$70:$AS$81)-ROWS($AW$70:$AW$81)-ROWS($BA$70:$BA$81)),IFERROR(INDEX($BI$70:$BI$81, ROWS($CR$4:CR62)-ROWS($AK$70:$AK$81)-ROWS($AO$70:$AO$81)-ROWS($AS$70:$AS$81)-ROWS($AW$70:$AW$81)-ROWS($BA$70:$BA$81)-ROWS($BE$70:$BE$81)), "")))))))</f>
        <v>0</v>
      </c>
      <c r="CS64" s="316" t="str">
        <f t="shared" ca="1" si="43"/>
        <v/>
      </c>
      <c r="CT64" s="413" t="str">
        <f t="shared" ca="1" si="44"/>
        <v/>
      </c>
      <c r="CU64" s="412" t="str">
        <f>IF(OR(CV64="",CV64=0),"",MAX(CU$5:CU63)+1)</f>
        <v/>
      </c>
      <c r="CV64" s="316" t="str">
        <f>IFERROR(INDEX($AJ$86:$AJ$97, ROWS($CV$4:CV62)), IFERROR(INDEX($AN$86:$AN$97, ROWS($CV$4:CV62)-ROWS($AJ$86:$AJ$97)), ""))</f>
        <v/>
      </c>
      <c r="CW64" s="316" t="str">
        <f t="shared" si="45"/>
        <v/>
      </c>
      <c r="CX64" s="316" t="str">
        <f>IF(OR(CY64="",CY64=0),"",MAX(CX$5:CX63)+1)</f>
        <v/>
      </c>
      <c r="CY64" s="316" t="str">
        <f>IFERROR(INDEX($AK$86:$AK$97, ROWS($CY$4:CY62)), IFERROR(INDEX($AO$86:$AO$97, ROWS($CY$4:CY62)-ROWS($AK$86:$AK$97)), ""))</f>
        <v/>
      </c>
      <c r="CZ64" s="316" t="str">
        <f t="shared" si="46"/>
        <v/>
      </c>
      <c r="DA64" s="413" t="str">
        <f t="shared" si="47"/>
        <v/>
      </c>
      <c r="DC64" s="1167" t="s">
        <v>489</v>
      </c>
      <c r="DD64" s="1168"/>
      <c r="DE64" s="1168"/>
      <c r="DF64" s="1168"/>
      <c r="DG64" s="1168"/>
      <c r="DH64" s="1168"/>
      <c r="DI64" s="1168"/>
      <c r="DJ64" s="1168"/>
      <c r="DK64" s="1168"/>
      <c r="DL64" s="1169"/>
      <c r="DM64" s="292"/>
      <c r="DN64" s="1199" t="s">
        <v>489</v>
      </c>
      <c r="DO64" s="1200"/>
      <c r="DP64" s="1200"/>
      <c r="DQ64" s="1200"/>
      <c r="DR64" s="1200"/>
      <c r="DS64" s="1201"/>
    </row>
    <row r="65" spans="16:123" ht="15.75" thickBot="1" x14ac:dyDescent="0.35">
      <c r="P65" s="1179"/>
      <c r="Q65" s="1180"/>
      <c r="R65" s="453"/>
      <c r="S65" s="407"/>
      <c r="U65" s="1179"/>
      <c r="V65" s="1180"/>
      <c r="W65" s="453"/>
      <c r="X65" s="407"/>
      <c r="AB65" s="395">
        <f ca="1">IFERROR(MATCH($AB$59,OFFSET(Year!$BI$67:$BI$118,AB64,,1000),0)+AB64,"")</f>
        <v>5</v>
      </c>
      <c r="AC65" s="340">
        <f ca="1">IFERROR(INDEX(Year!$BL$67:$BL$118,AB65),"")</f>
        <v>21</v>
      </c>
      <c r="AD65" s="348" t="str">
        <f ca="1">IFERROR(INDEX(Year!$BJ$67:$BJ$118,AB65),"")</f>
        <v>Paycheck 2</v>
      </c>
      <c r="AE65" s="363">
        <f ca="1">IFERROR(INDEX(Year!$BK$67:$BK$118,AB65),"")</f>
        <v>400</v>
      </c>
      <c r="AF65" s="402" t="str">
        <f ca="1">IFERROR(INDEX(Year!$BI$67:$BI$118,AB65),"")</f>
        <v>Income</v>
      </c>
      <c r="AI65" s="309" t="str">
        <f t="shared" ca="1" si="159"/>
        <v/>
      </c>
      <c r="AJ65" s="310" t="str">
        <f t="shared" ca="1" si="138"/>
        <v/>
      </c>
      <c r="AK65" s="310" t="str">
        <f t="shared" ca="1" si="139"/>
        <v/>
      </c>
      <c r="AL65" s="311" t="str">
        <f t="shared" ca="1" si="140"/>
        <v/>
      </c>
      <c r="AM65" s="309" t="str">
        <f t="shared" ca="1" si="160"/>
        <v/>
      </c>
      <c r="AN65" s="310" t="str">
        <f t="shared" ca="1" si="141"/>
        <v/>
      </c>
      <c r="AO65" s="310" t="str">
        <f t="shared" ca="1" si="142"/>
        <v/>
      </c>
      <c r="AP65" s="311" t="str">
        <f t="shared" ca="1" si="143"/>
        <v/>
      </c>
      <c r="AQ65" s="309" t="str">
        <f t="shared" ca="1" si="161"/>
        <v/>
      </c>
      <c r="AR65" s="310" t="str">
        <f t="shared" ca="1" si="144"/>
        <v/>
      </c>
      <c r="AS65" s="310" t="str">
        <f t="shared" ca="1" si="145"/>
        <v/>
      </c>
      <c r="AT65" s="311" t="str">
        <f t="shared" ca="1" si="146"/>
        <v/>
      </c>
      <c r="AU65" s="309" t="str">
        <f t="shared" ca="1" si="162"/>
        <v/>
      </c>
      <c r="AV65" s="310" t="str">
        <f t="shared" ca="1" si="147"/>
        <v/>
      </c>
      <c r="AW65" s="310" t="str">
        <f t="shared" ca="1" si="148"/>
        <v/>
      </c>
      <c r="AX65" s="311" t="str">
        <f t="shared" ca="1" si="149"/>
        <v/>
      </c>
      <c r="AY65" s="309" t="str">
        <f t="shared" ca="1" si="163"/>
        <v/>
      </c>
      <c r="AZ65" s="310" t="str">
        <f t="shared" ca="1" si="150"/>
        <v/>
      </c>
      <c r="BA65" s="310" t="str">
        <f t="shared" ca="1" si="151"/>
        <v/>
      </c>
      <c r="BB65" s="311" t="str">
        <f t="shared" ca="1" si="152"/>
        <v/>
      </c>
      <c r="BC65" s="309" t="str">
        <f t="shared" ca="1" si="164"/>
        <v/>
      </c>
      <c r="BD65" s="310" t="str">
        <f t="shared" ca="1" si="153"/>
        <v/>
      </c>
      <c r="BE65" s="310" t="str">
        <f t="shared" ca="1" si="154"/>
        <v/>
      </c>
      <c r="BF65" s="311" t="str">
        <f t="shared" ca="1" si="155"/>
        <v/>
      </c>
      <c r="BG65" s="309" t="str">
        <f t="shared" ca="1" si="165"/>
        <v/>
      </c>
      <c r="BH65" s="310" t="str">
        <f t="shared" ca="1" si="156"/>
        <v/>
      </c>
      <c r="BI65" s="310" t="str">
        <f t="shared" ca="1" si="157"/>
        <v/>
      </c>
      <c r="BJ65" s="311" t="str">
        <f t="shared" ca="1" si="158"/>
        <v/>
      </c>
      <c r="BL65" s="412" t="str">
        <f ca="1">IF(OR(BM65="",BM65=0),"",MAX(BL$5:BL64)+1)</f>
        <v/>
      </c>
      <c r="BM65" s="316" t="str">
        <f ca="1">IFERROR(INDEX($AJ$6:$AJ$17, ROWS(BM$4:$BM63)), IFERROR(INDEX($AN$6:$AN$17, ROWS(BM$4:$BM63)-ROWS($AJ$6:$AJ$17)), IFERROR(INDEX($AR$6:$AR$17, ROWS(BM$4:$BM63)-ROWS($AJ$6:$AJ$17)-ROWS($AN$6:$AN$17)),IFERROR(INDEX($AV$6:$AV$17, ROWS(BM$4:$BM63)-ROWS($AJ$6:$AJ$17)-ROWS($AN$6:$AN$17)-ROWS($AR$6:$AR$17)),IFERROR(INDEX($AZ$6:$AZ$17, ROWS(BM$4:$BM63)-ROWS($AJ$6:$AJ$17)-ROWS($AN$6:$AN$17)-ROWS($AR$6:$AR$17)-ROWS($AV$6:$AV$17)),IFERROR(INDEX($BD$6:$BD$17, ROWS(BM$4:$BM63)-ROWS($AJ$6:$AJ$17)-ROWS($AN$6:$AN$17)-ROWS($AR$6:$AR$17)-ROWS($AV$6:$AV$17)-ROWS($AZ$6:$AZ$17)),IFERROR(INDEX($BH$6:$BH$17, ROWS(BM$4:$BM63)-ROWS($AJ$6:$AJ$17)-ROWS($AN$6:$AN$17)-ROWS($AR$6:$AR$17)-ROWS($AV$6:$AV$17)-ROWS($AZ$6:$AZ$17)-ROWS($BD$6:$BD$17)), "")))))))</f>
        <v/>
      </c>
      <c r="BN65" s="316" t="str">
        <f t="shared" ca="1" si="30"/>
        <v/>
      </c>
      <c r="BO65" s="316" t="str">
        <f ca="1">IF(OR(BP65="",BP65=0),"",MAX(BO$5:BO64)+1)</f>
        <v/>
      </c>
      <c r="BP65" s="316" t="str">
        <f ca="1">IFERROR(INDEX($AK$6:$AK$17, ROWS($BP$4:BP63)), IFERROR(INDEX($AO$6:$AO$17, ROWS($BP$4:BP63)-ROWS($AK$6:$AK$17)), IFERROR(INDEX($AS$6:$AS$17, ROWS($BP$4:BP63)-ROWS($AK$6:$AK$17)-ROWS($AO$6:$AO$17)),IFERROR(INDEX($AW$6:$AW$17, ROWS($BP$4:BP63)-ROWS($AK$6:$AK$17)-ROWS($AO$6:$AO$17)-ROWS($AS$6:$AS$17)),IFERROR(INDEX($BA$6:$BA$17, ROWS($BP$4:BP63)-ROWS($AK$6:$AK$17)-ROWS($AO$6:$AO$17)-ROWS($AS$6:$AS$17)-ROWS($AW$6:$AW$17)),IFERROR(INDEX($BE$6:$BE$17, ROWS($BP$4:BP63)-ROWS($AK$6:$AK$17)-ROWS($AO$6:$AO$17)-ROWS($AS$6:$AS$17)-ROWS($AW$6:$AW$17)-ROWS($BA$6:$BA$17)),IFERROR(INDEX($BI$6:$BI$17, ROWS($BP$4:BP63)-ROWS($AK$6:$AK$17)-ROWS($AO$6:$AO$17)-ROWS($AS$6:$AS$17)-ROWS($AW$6:$AW$17)-ROWS($BA$6:$BA$17)-ROWS($BE$6:$BE$17)), "")))))))</f>
        <v/>
      </c>
      <c r="BQ65" s="316" t="str">
        <f t="shared" ca="1" si="31"/>
        <v/>
      </c>
      <c r="BR65" s="413" t="str">
        <f t="shared" ca="1" si="32"/>
        <v/>
      </c>
      <c r="BS65" s="412" t="str">
        <f ca="1">IF(OR(BT65="",BT65=0),"",MAX(BS$5:BS64)+1)</f>
        <v/>
      </c>
      <c r="BT65" s="316" t="str">
        <f ca="1">IFERROR(INDEX($AJ$22:$AJ$33, ROWS($BT$4:BT63)), IFERROR(INDEX($AN$22:$AN$33, ROWS($BT$4:BT63)-ROWS($AJ$22:$AJ$33)), IFERROR(INDEX($AR$22:$AR$33, ROWS($BT$4:BT63)-ROWS($AJ$22:$AJ$33)-ROWS($AN$22:$AN$33)),IFERROR(INDEX($AV$22:$AV$33, ROWS($BT$4:BT63)-ROWS($AJ$22:$AJ$33)-ROWS($AN$22:$AN$33)-ROWS($AR$22:$AR$33)),IFERROR(INDEX($AZ$22:$AZ$33, ROWS($BT$4:BT63)-ROWS($AJ$22:$AJ$33)-ROWS($AN$22:$AN$33)-ROWS($AR$22:$AR$33)-ROWS($AV$22:$AV$33)),IFERROR(INDEX($BD$22:$BD$33, ROWS($BT$4:BT63)-ROWS($AJ$22:$AJ$33)-ROWS($AN$22:$AN$33)-ROWS($AR$22:$AR$33)-ROWS($AV$22:$AV$33)-ROWS($AZ$22:$AZ$33)),IFERROR(INDEX($BH$22:$BH$33, ROWS($BT$4:BT63)-ROWS($AJ$22:$AJ$33)-ROWS($AN$22:$AN$33)-ROWS($AR$22:$AR$33)-ROWS($AV$22:$AV$33)-ROWS($AZ$22:$AZ$33)-ROWS($BD$22:$BD$33)), "")))))))</f>
        <v/>
      </c>
      <c r="BU65" s="316" t="str">
        <f t="shared" ca="1" si="33"/>
        <v/>
      </c>
      <c r="BV65" s="316" t="str">
        <f ca="1">IF(OR(BW65="",BW65=0),"",MAX(BV$5:BV64)+1)</f>
        <v/>
      </c>
      <c r="BW65" s="316" t="str">
        <f ca="1">IFERROR(INDEX($AK$22:$AK$33, ROWS($BW$4:BW63)), IFERROR(INDEX($AO$22:$AO$33, ROWS($BW$4:BW63)-ROWS($AK$22:$AK$33)), IFERROR(INDEX($AS$22:$AS$33, ROWS($BW$4:BW63)-ROWS($AK$22:$AK$33)-ROWS($AO$22:$AO$33)),IFERROR(INDEX($AW$22:$AW$33, ROWS($BW$4:BW63)-ROWS($AK$22:$AK$33)-ROWS($AO$22:$AO$33)-ROWS($AS$22:$AS$33)),IFERROR(INDEX($BA$22:$BA$33, ROWS($BW$4:BW63)-ROWS($AK$22:$AK$33)-ROWS($AO$22:$AO$33)-ROWS($AS$22:$AS$33)-ROWS($AW$22:$AW$33)),IFERROR(INDEX($BE$22:$BE$33, ROWS($BW$4:BW63)-ROWS($AK$22:$AK$33)-ROWS($AO$22:$AO$33)-ROWS($AS$22:$AS$33)-ROWS($AW$22:$AW$33)-ROWS($BA$22:$BA$33)),IFERROR(INDEX($BI$22:$BI$33, ROWS($BW$4:BW63)-ROWS($AK$22:$AK$33)-ROWS($AO$22:$AO$33)-ROWS($AS$22:$AS$33)-ROWS($AW$22:$AW$33)-ROWS($BA$22:$BA$33)-ROWS($BE$22:$BE$33)), "")))))))</f>
        <v/>
      </c>
      <c r="BX65" s="316" t="str">
        <f t="shared" ca="1" si="34"/>
        <v/>
      </c>
      <c r="BY65" s="413" t="str">
        <f t="shared" ca="1" si="35"/>
        <v/>
      </c>
      <c r="BZ65" s="412" t="str">
        <f ca="1">IF(OR(CA65="",CA65=0),"",MAX(BZ$5:BZ64)+1)</f>
        <v/>
      </c>
      <c r="CA65" s="316" t="str">
        <f ca="1">IFERROR(INDEX($AJ$38:$AJ$49, ROWS($CA$4:CA63)), IFERROR(INDEX($AN$38:$AN$49, ROWS($CA$4:CA63)-ROWS($AJ$38:$AJ$49)), IFERROR(INDEX($AR$38:$AR$49, ROWS($CA$4:CA63)-ROWS($AJ$38:$AJ$49)-ROWS($AN$38:$AN$49)),IFERROR(INDEX($AV$38:$AV$49, ROWS($CA$4:CA63)-ROWS($AJ$38:$AJ$49)-ROWS($AN$38:$AN$49)-ROWS($AR$38:$AR$49)),IFERROR(INDEX($AZ$38:$AZ$49, ROWS($CA$4:CA63)-ROWS($AJ$38:$AJ$49)-ROWS($AN$38:$AN$49)-ROWS($AR$38:$AR$49)-ROWS($AV$38:$AV$49)),IFERROR(INDEX($BD$38:$BD$49, ROWS($CA$4:CA63)-ROWS($AJ$38:$AJ$49)-ROWS($AN$38:$AN$49)-ROWS($AR$38:$AR$49)-ROWS($AV$38:$AV$49)-ROWS($AZ$38:$AZ$49)),IFERROR(INDEX($BH$38:$BH$49, ROWS($CA$4:CA63)-ROWS($AJ$38:$AJ$49)-ROWS($AN$38:$AN$49)-ROWS($AR$38:$AR$49)-ROWS($AV$38:$AV$49)-ROWS($AZ$38:$AZ$49)-ROWS($BD$38:$BD$49)), "")))))))</f>
        <v/>
      </c>
      <c r="CB65" s="316" t="str">
        <f t="shared" ca="1" si="36"/>
        <v/>
      </c>
      <c r="CC65" s="316" t="str">
        <f ca="1">IF(OR(CD65="",CD65=0),"",MAX(CC$5:CC64)+1)</f>
        <v/>
      </c>
      <c r="CD65" s="316" t="str">
        <f ca="1">IFERROR(INDEX($AK$38:$AK$49, ROWS($CD$4:CD63)), IFERROR(INDEX($AO$38:$AO$49, ROWS($CD$4:CD63)-ROWS($AK$38:$AK$49)), IFERROR(INDEX($AS$38:$AS$49, ROWS($CD$4:CD63)-ROWS($AK$38:$AK$49)-ROWS($AO$38:$AO$49)),IFERROR(INDEX($AW$38:$AW$49, ROWS($CD$4:CD63)-ROWS($AK$38:$AK$49)-ROWS($AO$38:$AO$49)-ROWS($AS$38:$AS$49)),IFERROR(INDEX($BA$38:$BA$49, ROWS($CD$4:CD63)-ROWS($AK$38:$AK$49)-ROWS($AO$38:$AO$49)-ROWS($AS$38:$AS$49)-ROWS($AW$38:$AW$49)),IFERROR(INDEX($BE$38:$BE$49, ROWS($CD$4:CD63)-ROWS($AK$38:$AK$49)-ROWS($AO$38:$AO$49)-ROWS($AS$38:$AS$49)-ROWS($AW$38:$AW$49)-ROWS($BA$38:$BA$49)),IFERROR(INDEX($BI$38:$BI$49, ROWS($CD$4:CD63)-ROWS($AK$38:$AK$49)-ROWS($AO$38:$AO$49)-ROWS($AS$38:$AS$49)-ROWS($AW$38:$AW$49)-ROWS($BA$38:$BA$49)-ROWS($BE$38:$BE$49)), "")))))))</f>
        <v/>
      </c>
      <c r="CE65" s="316" t="str">
        <f t="shared" ca="1" si="37"/>
        <v/>
      </c>
      <c r="CF65" s="413" t="str">
        <f t="shared" ca="1" si="38"/>
        <v/>
      </c>
      <c r="CG65" s="412" t="str">
        <f ca="1">IF(OR(CH65="",CH65=0),"",MAX(CG$5:CG64)+1)</f>
        <v/>
      </c>
      <c r="CH65" s="316" t="str">
        <f ca="1">IFERROR(INDEX($AJ$54:$AJ$65, ROWS($CH$4:CH63)), IFERROR(INDEX($AN$54:$AN$65, ROWS($CH$4:CH63)-ROWS($AJ$54:$AJ$65)), IFERROR(INDEX($AR$54:$AR$65, ROWS($CH$4:CH63)-ROWS($AJ$54:$AJ$65)-ROWS($AN$54:$AN$65)),IFERROR(INDEX($AV$54:$AV$65, ROWS($CH$4:CH63)-ROWS($AJ$54:$AJ$65)-ROWS($AN$54:$AN$65)-ROWS($AR$54:$AR$65)),IFERROR(INDEX($AZ$54:$AZ$65, ROWS($CH$4:CH63)-ROWS($AJ$54:$AJ$65)-ROWS($AN$54:$AN$65)-ROWS($AR$54:$AR$65)-ROWS($AV$54:$AV$65)),IFERROR(INDEX($BD$54:$BD$65, ROWS($CH$4:CH63)-ROWS($AJ$54:$AJ$65)-ROWS($AN$54:$AN$65)-ROWS($AR$54:$AR$65)-ROWS($AV$54:$AV$65)-ROWS($AZ$54:$AZ$65)),IFERROR(INDEX($BH$54:$BH$65, ROWS($CH$4:CH63)-ROWS($AJ$54:$AJ$65)-ROWS($AN$54:$AN$65)-ROWS($AR$54:$AR$65)-ROWS($AV$54:$AV$65)-ROWS($AZ$54:$AZ$65)-ROWS($BD$54:$BD$65)), "")))))))</f>
        <v/>
      </c>
      <c r="CI65" s="316" t="str">
        <f t="shared" ca="1" si="39"/>
        <v/>
      </c>
      <c r="CJ65" s="316" t="str">
        <f ca="1">IF(OR(CK65="",CK65=0),"",MAX(CJ$5:CJ64)+1)</f>
        <v/>
      </c>
      <c r="CK65" s="316" t="str">
        <f ca="1">IFERROR(INDEX($AK$54:$AK$65, ROWS($CK$4:CK63)), IFERROR(INDEX($AO$54:$AO$65, ROWS($CK$4:CK63)-ROWS($AK$54:$AK$65)), IFERROR(INDEX($AS$54:$AS$65, ROWS($CK$4:CK63)-ROWS($AK$54:$AK$65)-ROWS($AO$54:$AO$65)),IFERROR(INDEX($AW$54:$AW$65, ROWS($CK$4:CK63)-ROWS($AK$54:$AK$65)-ROWS($AO$54:$AO$65)-ROWS($AS$54:$AS$65)),IFERROR(INDEX($BA$54:$BA$65, ROWS($CK$4:CK63)-ROWS($AK$54:$AK$65)-ROWS($AO$54:$AO$65)-ROWS($AS$54:$AS$65)-ROWS($AW$54:$AW$65)),IFERROR(INDEX($BE$54:$BE$65, ROWS($CK$4:CK63)-ROWS($AK$54:$AK$65)-ROWS($AO$54:$AO$65)-ROWS($AS$54:$AS$65)-ROWS($AW$54:$AW$65)-ROWS($BA$54:$BA$65)),IFERROR(INDEX($BI$54:$BI$65, ROWS($CK$4:CK63)-ROWS($AK$54:$AK$65)-ROWS($AO$54:$AO$65)-ROWS($AS$54:$AS$65)-ROWS($AW$54:$AW$65)-ROWS($BA$54:$BA$65)-ROWS($BE$54:$BE$65)), "")))))))</f>
        <v/>
      </c>
      <c r="CL65" s="316" t="str">
        <f t="shared" ca="1" si="40"/>
        <v/>
      </c>
      <c r="CM65" s="413" t="str">
        <f t="shared" ca="1" si="41"/>
        <v/>
      </c>
      <c r="CN65" s="412" t="str">
        <f>IF(OR(CO65="",CO65=0),"",MAX(CN$5:CN64)+1)</f>
        <v/>
      </c>
      <c r="CO65" s="316">
        <f>IFERROR(INDEX($AJ$70:$AJ$81, ROWS($CO$4:CO63)), IFERROR(INDEX($AN$70:$AN$81, ROWS($CO$4:CO63)-ROWS($AJ$70:$AJ$81)), IFERROR(INDEX($AR$70:$AR$81, ROWS($CO$4:CO63)-ROWS($AJ$70:$AJ$81)-ROWS($AN$70:$AN$81)),IFERROR(INDEX($AV$70:$AV$81, ROWS($CO$4:CO63)-ROWS($AJ$70:$AJ$81)-ROWS($AN$70:$AN$81)-ROWS($AR$70:$AR$81)),IFERROR(INDEX($AZ$70:$AZ$81, ROWS($CO$4:CO63)-ROWS($AJ$70:$AJ$81)-ROWS($AN$70:$AN$81)-ROWS($AR$70:$AR$81)-ROWS($AV$70:$AV$81)),IFERROR(INDEX($BD$70:$BD$81, ROWS($CO$4:CO63)-ROWS($AJ$70:$AJ$81)-ROWS($AN$70:$AN$81)-ROWS($AR$70:$AR$81)-ROWS($AV$70:$AV$81)-ROWS($AZ$70:$AZ$81)),IFERROR(INDEX($BH$70:$BH$81, ROWS($CO$4:CO63)-ROWS($AJ$70:$AJ$81)-ROWS($AN$70:$AN$81)-ROWS($AR$70:$AR$81)-ROWS($AV$70:$AV$81)-ROWS($AZ$70:$AZ$81)-ROWS($BD$70:$BD$81)), "")))))))</f>
        <v>0</v>
      </c>
      <c r="CP65" s="316" t="str">
        <f t="shared" ca="1" si="42"/>
        <v/>
      </c>
      <c r="CQ65" s="316" t="str">
        <f>IF(OR(CR65="",CR65=0),"",MAX(CQ$5:CQ64)+1)</f>
        <v/>
      </c>
      <c r="CR65" s="316">
        <f>IFERROR(INDEX($AK$70:$AK$81, ROWS($CR$4:CR63)), IFERROR(INDEX($AO$70:$AO$81, ROWS($CR$4:CR63)-ROWS($AK$70:$AK$81)), IFERROR(INDEX($AS$70:$AS$81, ROWS($CR$4:CR63)-ROWS($AK$70:$AK$81)-ROWS($AO$70:$AO$81)),IFERROR(INDEX($AW$70:$AW$81, ROWS($CR$4:CR63)-ROWS($AK$70:$AK$81)-ROWS($AO$70:$AO$81)-ROWS($AS$70:$AS$81)),IFERROR(INDEX($BA$70:$BA$81, ROWS($CR$4:CR63)-ROWS($AK$70:$AK$81)-ROWS($AO$70:$AO$81)-ROWS($AS$70:$AS$81)-ROWS($AW$70:$AW$81)),IFERROR(INDEX($BE$70:$BE$81, ROWS($CR$4:CR63)-ROWS($AK$70:$AK$81)-ROWS($AO$70:$AO$81)-ROWS($AS$70:$AS$81)-ROWS($AW$70:$AW$81)-ROWS($BA$70:$BA$81)),IFERROR(INDEX($BI$70:$BI$81, ROWS($CR$4:CR63)-ROWS($AK$70:$AK$81)-ROWS($AO$70:$AO$81)-ROWS($AS$70:$AS$81)-ROWS($AW$70:$AW$81)-ROWS($BA$70:$BA$81)-ROWS($BE$70:$BE$81)), "")))))))</f>
        <v>0</v>
      </c>
      <c r="CS65" s="316" t="str">
        <f t="shared" ca="1" si="43"/>
        <v/>
      </c>
      <c r="CT65" s="413" t="str">
        <f t="shared" ca="1" si="44"/>
        <v/>
      </c>
      <c r="CU65" s="412" t="str">
        <f>IF(OR(CV65="",CV65=0),"",MAX(CU$5:CU64)+1)</f>
        <v/>
      </c>
      <c r="CV65" s="316" t="str">
        <f>IFERROR(INDEX($AJ$86:$AJ$97, ROWS($CV$4:CV63)), IFERROR(INDEX($AN$86:$AN$97, ROWS($CV$4:CV63)-ROWS($AJ$86:$AJ$97)), ""))</f>
        <v/>
      </c>
      <c r="CW65" s="316" t="str">
        <f t="shared" si="45"/>
        <v/>
      </c>
      <c r="CX65" s="316" t="str">
        <f>IF(OR(CY65="",CY65=0),"",MAX(CX$5:CX64)+1)</f>
        <v/>
      </c>
      <c r="CY65" s="316" t="str">
        <f>IFERROR(INDEX($AK$86:$AK$97, ROWS($CY$4:CY63)), IFERROR(INDEX($AO$86:$AO$97, ROWS($CY$4:CY63)-ROWS($AK$86:$AK$97)), ""))</f>
        <v/>
      </c>
      <c r="CZ65" s="316" t="str">
        <f t="shared" si="46"/>
        <v/>
      </c>
      <c r="DA65" s="413" t="str">
        <f t="shared" si="47"/>
        <v/>
      </c>
      <c r="DC65" s="437"/>
      <c r="DD65" s="1151" t="s">
        <v>504</v>
      </c>
      <c r="DE65" s="1152"/>
      <c r="DF65" s="430"/>
      <c r="DG65" s="1162" t="s">
        <v>23</v>
      </c>
      <c r="DH65" s="1152"/>
      <c r="DI65" s="1162" t="s">
        <v>504</v>
      </c>
      <c r="DJ65" s="1152"/>
      <c r="DK65" s="1162" t="s">
        <v>23</v>
      </c>
      <c r="DL65" s="1152"/>
      <c r="DM65" s="292"/>
      <c r="DN65" s="1163" t="s">
        <v>481</v>
      </c>
      <c r="DO65" s="1164"/>
      <c r="DP65" s="1164"/>
      <c r="DQ65" s="1165" t="s">
        <v>491</v>
      </c>
      <c r="DR65" s="1164"/>
      <c r="DS65" s="1166"/>
    </row>
    <row r="66" spans="16:123" x14ac:dyDescent="0.3">
      <c r="P66" s="1202" t="s">
        <v>549</v>
      </c>
      <c r="Q66" s="1203"/>
      <c r="R66" s="1203"/>
      <c r="S66" s="452">
        <f>IF(AND(S46="",S47="",S48="",S49="",S50="",S51="",S52="",S53="",S54="",S55="",S56="",S57="",S58="",S59="",S60="",S61="",S62="",S63="",S65=""),0,SUM(S46:S65))</f>
        <v>0</v>
      </c>
      <c r="U66" s="1149" t="s">
        <v>517</v>
      </c>
      <c r="V66" s="1150"/>
      <c r="W66" s="1150"/>
      <c r="X66" s="447">
        <f>IF(AND(X46="",X47="",X48="",X49="",X50="",X51="",X52="",X53="",X54="",X55="",X56="",X57="",X58="",X59="",X60="",X61="",X62="",X63="",X65=""),0,SUM(X46:X65))</f>
        <v>0</v>
      </c>
      <c r="AB66" s="395">
        <f ca="1">IFERROR(MATCH($AB$59,OFFSET(Year!$BI$67:$BI$118,AB65,,1000),0)+AB65,"")</f>
        <v>6</v>
      </c>
      <c r="AC66" s="340">
        <f ca="1">IFERROR(INDEX(Year!$BL$67:$BL$118,AB66),"")</f>
        <v>28</v>
      </c>
      <c r="AD66" s="348" t="str">
        <f ca="1">IFERROR(INDEX(Year!$BJ$67:$BJ$118,AB66),"")</f>
        <v>Paycheck 2</v>
      </c>
      <c r="AE66" s="363">
        <f ca="1">IFERROR(INDEX(Year!$BK$67:$BK$118,AB66),"")</f>
        <v>400</v>
      </c>
      <c r="AF66" s="402" t="str">
        <f ca="1">IFERROR(INDEX(Year!$BI$67:$BI$118,AB66),"")</f>
        <v>Income</v>
      </c>
      <c r="BL66" s="412">
        <f ca="1">IF(OR(BM66="",BM66=0),"",MAX(BL$5:BL65)+1)</f>
        <v>5</v>
      </c>
      <c r="BM66" s="316" t="str">
        <f ca="1">IFERROR(INDEX($AJ$6:$AJ$17, ROWS(BM$4:$BM64)), IFERROR(INDEX($AN$6:$AN$17, ROWS(BM$4:$BM64)-ROWS($AJ$6:$AJ$17)), IFERROR(INDEX($AR$6:$AR$17, ROWS(BM$4:$BM64)-ROWS($AJ$6:$AJ$17)-ROWS($AN$6:$AN$17)),IFERROR(INDEX($AV$6:$AV$17, ROWS(BM$4:$BM64)-ROWS($AJ$6:$AJ$17)-ROWS($AN$6:$AN$17)-ROWS($AR$6:$AR$17)),IFERROR(INDEX($AZ$6:$AZ$17, ROWS(BM$4:$BM64)-ROWS($AJ$6:$AJ$17)-ROWS($AN$6:$AN$17)-ROWS($AR$6:$AR$17)-ROWS($AV$6:$AV$17)),IFERROR(INDEX($BD$6:$BD$17, ROWS(BM$4:$BM64)-ROWS($AJ$6:$AJ$17)-ROWS($AN$6:$AN$17)-ROWS($AR$6:$AR$17)-ROWS($AV$6:$AV$17)-ROWS($AZ$6:$AZ$17)),IFERROR(INDEX($BH$6:$BH$17, ROWS(BM$4:$BM64)-ROWS($AJ$6:$AJ$17)-ROWS($AN$6:$AN$17)-ROWS($AR$6:$AR$17)-ROWS($AV$6:$AV$17)-ROWS($AZ$6:$AZ$17)-ROWS($BD$6:$BD$17)), "")))))))</f>
        <v>Paycheck 1</v>
      </c>
      <c r="BN66" s="316" t="str">
        <f t="shared" ca="1" si="30"/>
        <v/>
      </c>
      <c r="BO66" s="316">
        <f ca="1">IF(OR(BP66="",BP66=0),"",MAX(BO$5:BO65)+1)</f>
        <v>5</v>
      </c>
      <c r="BP66" s="316">
        <f ca="1">IFERROR(INDEX($AK$6:$AK$17, ROWS($BP$4:BP64)), IFERROR(INDEX($AO$6:$AO$17, ROWS($BP$4:BP64)-ROWS($AK$6:$AK$17)), IFERROR(INDEX($AS$6:$AS$17, ROWS($BP$4:BP64)-ROWS($AK$6:$AK$17)-ROWS($AO$6:$AO$17)),IFERROR(INDEX($AW$6:$AW$17, ROWS($BP$4:BP64)-ROWS($AK$6:$AK$17)-ROWS($AO$6:$AO$17)-ROWS($AS$6:$AS$17)),IFERROR(INDEX($BA$6:$BA$17, ROWS($BP$4:BP64)-ROWS($AK$6:$AK$17)-ROWS($AO$6:$AO$17)-ROWS($AS$6:$AS$17)-ROWS($AW$6:$AW$17)),IFERROR(INDEX($BE$6:$BE$17, ROWS($BP$4:BP64)-ROWS($AK$6:$AK$17)-ROWS($AO$6:$AO$17)-ROWS($AS$6:$AS$17)-ROWS($AW$6:$AW$17)-ROWS($BA$6:$BA$17)),IFERROR(INDEX($BI$6:$BI$17, ROWS($BP$4:BP64)-ROWS($AK$6:$AK$17)-ROWS($AO$6:$AO$17)-ROWS($AS$6:$AS$17)-ROWS($AW$6:$AW$17)-ROWS($BA$6:$BA$17)-ROWS($BE$6:$BE$17)), "")))))))</f>
        <v>850</v>
      </c>
      <c r="BQ66" s="316" t="str">
        <f t="shared" ca="1" si="31"/>
        <v/>
      </c>
      <c r="BR66" s="413" t="str">
        <f t="shared" ca="1" si="32"/>
        <v/>
      </c>
      <c r="BS66" s="412">
        <f ca="1">IF(OR(BT66="",BT66=0),"",MAX(BS$5:BS65)+1)</f>
        <v>5</v>
      </c>
      <c r="BT66" s="316" t="str">
        <f ca="1">IFERROR(INDEX($AJ$22:$AJ$33, ROWS($BT$4:BT64)), IFERROR(INDEX($AN$22:$AN$33, ROWS($BT$4:BT64)-ROWS($AJ$22:$AJ$33)), IFERROR(INDEX($AR$22:$AR$33, ROWS($BT$4:BT64)-ROWS($AJ$22:$AJ$33)-ROWS($AN$22:$AN$33)),IFERROR(INDEX($AV$22:$AV$33, ROWS($BT$4:BT64)-ROWS($AJ$22:$AJ$33)-ROWS($AN$22:$AN$33)-ROWS($AR$22:$AR$33)),IFERROR(INDEX($AZ$22:$AZ$33, ROWS($BT$4:BT64)-ROWS($AJ$22:$AJ$33)-ROWS($AN$22:$AN$33)-ROWS($AR$22:$AR$33)-ROWS($AV$22:$AV$33)),IFERROR(INDEX($BD$22:$BD$33, ROWS($BT$4:BT64)-ROWS($AJ$22:$AJ$33)-ROWS($AN$22:$AN$33)-ROWS($AR$22:$AR$33)-ROWS($AV$22:$AV$33)-ROWS($AZ$22:$AZ$33)),IFERROR(INDEX($BH$22:$BH$33, ROWS($BT$4:BT64)-ROWS($AJ$22:$AJ$33)-ROWS($AN$22:$AN$33)-ROWS($AR$22:$AR$33)-ROWS($AV$22:$AV$33)-ROWS($AZ$22:$AZ$33)-ROWS($BD$22:$BD$33)), "")))))))</f>
        <v>Netflix</v>
      </c>
      <c r="BU66" s="316" t="str">
        <f t="shared" ca="1" si="33"/>
        <v/>
      </c>
      <c r="BV66" s="316">
        <f ca="1">IF(OR(BW66="",BW66=0),"",MAX(BV$5:BV65)+1)</f>
        <v>5</v>
      </c>
      <c r="BW66" s="316">
        <f ca="1">IFERROR(INDEX($AK$22:$AK$33, ROWS($BW$4:BW64)), IFERROR(INDEX($AO$22:$AO$33, ROWS($BW$4:BW64)-ROWS($AK$22:$AK$33)), IFERROR(INDEX($AS$22:$AS$33, ROWS($BW$4:BW64)-ROWS($AK$22:$AK$33)-ROWS($AO$22:$AO$33)),IFERROR(INDEX($AW$22:$AW$33, ROWS($BW$4:BW64)-ROWS($AK$22:$AK$33)-ROWS($AO$22:$AO$33)-ROWS($AS$22:$AS$33)),IFERROR(INDEX($BA$22:$BA$33, ROWS($BW$4:BW64)-ROWS($AK$22:$AK$33)-ROWS($AO$22:$AO$33)-ROWS($AS$22:$AS$33)-ROWS($AW$22:$AW$33)),IFERROR(INDEX($BE$22:$BE$33, ROWS($BW$4:BW64)-ROWS($AK$22:$AK$33)-ROWS($AO$22:$AO$33)-ROWS($AS$22:$AS$33)-ROWS($AW$22:$AW$33)-ROWS($BA$22:$BA$33)),IFERROR(INDEX($BI$22:$BI$33, ROWS($BW$4:BW64)-ROWS($AK$22:$AK$33)-ROWS($AO$22:$AO$33)-ROWS($AS$22:$AS$33)-ROWS($AW$22:$AW$33)-ROWS($BA$22:$BA$33)-ROWS($BE$22:$BE$33)), "")))))))</f>
        <v>14.95</v>
      </c>
      <c r="BX66" s="316" t="str">
        <f t="shared" ca="1" si="34"/>
        <v/>
      </c>
      <c r="BY66" s="413" t="str">
        <f t="shared" ca="1" si="35"/>
        <v/>
      </c>
      <c r="BZ66" s="412">
        <f ca="1">IF(OR(CA66="",CA66=0),"",MAX(BZ$5:BZ65)+1)</f>
        <v>14</v>
      </c>
      <c r="CA66" s="316" t="str">
        <f ca="1">IFERROR(INDEX($AJ$38:$AJ$49, ROWS($CA$4:CA64)), IFERROR(INDEX($AN$38:$AN$49, ROWS($CA$4:CA64)-ROWS($AJ$38:$AJ$49)), IFERROR(INDEX($AR$38:$AR$49, ROWS($CA$4:CA64)-ROWS($AJ$38:$AJ$49)-ROWS($AN$38:$AN$49)),IFERROR(INDEX($AV$38:$AV$49, ROWS($CA$4:CA64)-ROWS($AJ$38:$AJ$49)-ROWS($AN$38:$AN$49)-ROWS($AR$38:$AR$49)),IFERROR(INDEX($AZ$38:$AZ$49, ROWS($CA$4:CA64)-ROWS($AJ$38:$AJ$49)-ROWS($AN$38:$AN$49)-ROWS($AR$38:$AR$49)-ROWS($AV$38:$AV$49)),IFERROR(INDEX($BD$38:$BD$49, ROWS($CA$4:CA64)-ROWS($AJ$38:$AJ$49)-ROWS($AN$38:$AN$49)-ROWS($AR$38:$AR$49)-ROWS($AV$38:$AV$49)-ROWS($AZ$38:$AZ$49)),IFERROR(INDEX($BH$38:$BH$49, ROWS($CA$4:CA64)-ROWS($AJ$38:$AJ$49)-ROWS($AN$38:$AN$49)-ROWS($AR$38:$AR$49)-ROWS($AV$38:$AV$49)-ROWS($AZ$38:$AZ$49)-ROWS($BD$38:$BD$49)), "")))))))</f>
        <v>Paycheck 1</v>
      </c>
      <c r="CB66" s="316" t="str">
        <f t="shared" ca="1" si="36"/>
        <v/>
      </c>
      <c r="CC66" s="316">
        <f ca="1">IF(OR(CD66="",CD66=0),"",MAX(CC$5:CC65)+1)</f>
        <v>14</v>
      </c>
      <c r="CD66" s="316">
        <f ca="1">IFERROR(INDEX($AK$38:$AK$49, ROWS($CD$4:CD64)), IFERROR(INDEX($AO$38:$AO$49, ROWS($CD$4:CD64)-ROWS($AK$38:$AK$49)), IFERROR(INDEX($AS$38:$AS$49, ROWS($CD$4:CD64)-ROWS($AK$38:$AK$49)-ROWS($AO$38:$AO$49)),IFERROR(INDEX($AW$38:$AW$49, ROWS($CD$4:CD64)-ROWS($AK$38:$AK$49)-ROWS($AO$38:$AO$49)-ROWS($AS$38:$AS$49)),IFERROR(INDEX($BA$38:$BA$49, ROWS($CD$4:CD64)-ROWS($AK$38:$AK$49)-ROWS($AO$38:$AO$49)-ROWS($AS$38:$AS$49)-ROWS($AW$38:$AW$49)),IFERROR(INDEX($BE$38:$BE$49, ROWS($CD$4:CD64)-ROWS($AK$38:$AK$49)-ROWS($AO$38:$AO$49)-ROWS($AS$38:$AS$49)-ROWS($AW$38:$AW$49)-ROWS($BA$38:$BA$49)),IFERROR(INDEX($BI$38:$BI$49, ROWS($CD$4:CD64)-ROWS($AK$38:$AK$49)-ROWS($AO$38:$AO$49)-ROWS($AS$38:$AS$49)-ROWS($AW$38:$AW$49)-ROWS($BA$38:$BA$49)-ROWS($BE$38:$BE$49)), "")))))))</f>
        <v>850</v>
      </c>
      <c r="CE66" s="316" t="str">
        <f t="shared" ca="1" si="37"/>
        <v/>
      </c>
      <c r="CF66" s="413" t="str">
        <f t="shared" ca="1" si="38"/>
        <v/>
      </c>
      <c r="CG66" s="412">
        <f ca="1">IF(OR(CH66="",CH66=0),"",MAX(CG$5:CG65)+1)</f>
        <v>6</v>
      </c>
      <c r="CH66" s="316" t="str">
        <f ca="1">IFERROR(INDEX($AJ$54:$AJ$65, ROWS($CH$4:CH64)), IFERROR(INDEX($AN$54:$AN$65, ROWS($CH$4:CH64)-ROWS($AJ$54:$AJ$65)), IFERROR(INDEX($AR$54:$AR$65, ROWS($CH$4:CH64)-ROWS($AJ$54:$AJ$65)-ROWS($AN$54:$AN$65)),IFERROR(INDEX($AV$54:$AV$65, ROWS($CH$4:CH64)-ROWS($AJ$54:$AJ$65)-ROWS($AN$54:$AN$65)-ROWS($AR$54:$AR$65)),IFERROR(INDEX($AZ$54:$AZ$65, ROWS($CH$4:CH64)-ROWS($AJ$54:$AJ$65)-ROWS($AN$54:$AN$65)-ROWS($AR$54:$AR$65)-ROWS($AV$54:$AV$65)),IFERROR(INDEX($BD$54:$BD$65, ROWS($CH$4:CH64)-ROWS($AJ$54:$AJ$65)-ROWS($AN$54:$AN$65)-ROWS($AR$54:$AR$65)-ROWS($AV$54:$AV$65)-ROWS($AZ$54:$AZ$65)),IFERROR(INDEX($BH$54:$BH$65, ROWS($CH$4:CH64)-ROWS($AJ$54:$AJ$65)-ROWS($AN$54:$AN$65)-ROWS($AR$54:$AR$65)-ROWS($AV$54:$AV$65)-ROWS($AZ$54:$AZ$65)-ROWS($BD$54:$BD$65)), "")))))))</f>
        <v>Boat Loan</v>
      </c>
      <c r="CI66" s="316" t="str">
        <f t="shared" ca="1" si="39"/>
        <v/>
      </c>
      <c r="CJ66" s="316">
        <f ca="1">IF(OR(CK66="",CK66=0),"",MAX(CJ$5:CJ65)+1)</f>
        <v>6</v>
      </c>
      <c r="CK66" s="316">
        <f ca="1">IFERROR(INDEX($AK$54:$AK$65, ROWS($CK$4:CK64)), IFERROR(INDEX($AO$54:$AO$65, ROWS($CK$4:CK64)-ROWS($AK$54:$AK$65)), IFERROR(INDEX($AS$54:$AS$65, ROWS($CK$4:CK64)-ROWS($AK$54:$AK$65)-ROWS($AO$54:$AO$65)),IFERROR(INDEX($AW$54:$AW$65, ROWS($CK$4:CK64)-ROWS($AK$54:$AK$65)-ROWS($AO$54:$AO$65)-ROWS($AS$54:$AS$65)),IFERROR(INDEX($BA$54:$BA$65, ROWS($CK$4:CK64)-ROWS($AK$54:$AK$65)-ROWS($AO$54:$AO$65)-ROWS($AS$54:$AS$65)-ROWS($AW$54:$AW$65)),IFERROR(INDEX($BE$54:$BE$65, ROWS($CK$4:CK64)-ROWS($AK$54:$AK$65)-ROWS($AO$54:$AO$65)-ROWS($AS$54:$AS$65)-ROWS($AW$54:$AW$65)-ROWS($BA$54:$BA$65)),IFERROR(INDEX($BI$54:$BI$65, ROWS($CK$4:CK64)-ROWS($AK$54:$AK$65)-ROWS($AO$54:$AO$65)-ROWS($AS$54:$AS$65)-ROWS($AW$54:$AW$65)-ROWS($BA$54:$BA$65)-ROWS($BE$54:$BE$65)), "")))))))</f>
        <v>300</v>
      </c>
      <c r="CL66" s="316" t="str">
        <f t="shared" ca="1" si="40"/>
        <v/>
      </c>
      <c r="CM66" s="413" t="str">
        <f t="shared" ca="1" si="41"/>
        <v/>
      </c>
      <c r="CN66" s="412" t="str">
        <f>IF(OR(CO66="",CO66=0),"",MAX(CN$5:CN65)+1)</f>
        <v/>
      </c>
      <c r="CO66" s="316">
        <f>IFERROR(INDEX($AJ$70:$AJ$81, ROWS($CO$4:CO64)), IFERROR(INDEX($AN$70:$AN$81, ROWS($CO$4:CO64)-ROWS($AJ$70:$AJ$81)), IFERROR(INDEX($AR$70:$AR$81, ROWS($CO$4:CO64)-ROWS($AJ$70:$AJ$81)-ROWS($AN$70:$AN$81)),IFERROR(INDEX($AV$70:$AV$81, ROWS($CO$4:CO64)-ROWS($AJ$70:$AJ$81)-ROWS($AN$70:$AN$81)-ROWS($AR$70:$AR$81)),IFERROR(INDEX($AZ$70:$AZ$81, ROWS($CO$4:CO64)-ROWS($AJ$70:$AJ$81)-ROWS($AN$70:$AN$81)-ROWS($AR$70:$AR$81)-ROWS($AV$70:$AV$81)),IFERROR(INDEX($BD$70:$BD$81, ROWS($CO$4:CO64)-ROWS($AJ$70:$AJ$81)-ROWS($AN$70:$AN$81)-ROWS($AR$70:$AR$81)-ROWS($AV$70:$AV$81)-ROWS($AZ$70:$AZ$81)),IFERROR(INDEX($BH$70:$BH$81, ROWS($CO$4:CO64)-ROWS($AJ$70:$AJ$81)-ROWS($AN$70:$AN$81)-ROWS($AR$70:$AR$81)-ROWS($AV$70:$AV$81)-ROWS($AZ$70:$AZ$81)-ROWS($BD$70:$BD$81)), "")))))))</f>
        <v>0</v>
      </c>
      <c r="CP66" s="316" t="str">
        <f t="shared" ca="1" si="42"/>
        <v/>
      </c>
      <c r="CQ66" s="316" t="str">
        <f>IF(OR(CR66="",CR66=0),"",MAX(CQ$5:CQ65)+1)</f>
        <v/>
      </c>
      <c r="CR66" s="316">
        <f>IFERROR(INDEX($AK$70:$AK$81, ROWS($CR$4:CR64)), IFERROR(INDEX($AO$70:$AO$81, ROWS($CR$4:CR64)-ROWS($AK$70:$AK$81)), IFERROR(INDEX($AS$70:$AS$81, ROWS($CR$4:CR64)-ROWS($AK$70:$AK$81)-ROWS($AO$70:$AO$81)),IFERROR(INDEX($AW$70:$AW$81, ROWS($CR$4:CR64)-ROWS($AK$70:$AK$81)-ROWS($AO$70:$AO$81)-ROWS($AS$70:$AS$81)),IFERROR(INDEX($BA$70:$BA$81, ROWS($CR$4:CR64)-ROWS($AK$70:$AK$81)-ROWS($AO$70:$AO$81)-ROWS($AS$70:$AS$81)-ROWS($AW$70:$AW$81)),IFERROR(INDEX($BE$70:$BE$81, ROWS($CR$4:CR64)-ROWS($AK$70:$AK$81)-ROWS($AO$70:$AO$81)-ROWS($AS$70:$AS$81)-ROWS($AW$70:$AW$81)-ROWS($BA$70:$BA$81)),IFERROR(INDEX($BI$70:$BI$81, ROWS($CR$4:CR64)-ROWS($AK$70:$AK$81)-ROWS($AO$70:$AO$81)-ROWS($AS$70:$AS$81)-ROWS($AW$70:$AW$81)-ROWS($BA$70:$BA$81)-ROWS($BE$70:$BE$81)), "")))))))</f>
        <v>0</v>
      </c>
      <c r="CS66" s="316" t="str">
        <f t="shared" ca="1" si="43"/>
        <v/>
      </c>
      <c r="CT66" s="413" t="str">
        <f t="shared" ca="1" si="44"/>
        <v/>
      </c>
      <c r="CU66" s="412" t="str">
        <f>IF(OR(CV66="",CV66=0),"",MAX(CU$5:CU65)+1)</f>
        <v/>
      </c>
      <c r="CV66" s="316" t="str">
        <f>IFERROR(INDEX($AJ$86:$AJ$97, ROWS($CV$4:CV64)), IFERROR(INDEX($AN$86:$AN$97, ROWS($CV$4:CV64)-ROWS($AJ$86:$AJ$97)), ""))</f>
        <v/>
      </c>
      <c r="CW66" s="316" t="str">
        <f t="shared" si="45"/>
        <v/>
      </c>
      <c r="CX66" s="316" t="str">
        <f>IF(OR(CY66="",CY66=0),"",MAX(CX$5:CX65)+1)</f>
        <v/>
      </c>
      <c r="CY66" s="316" t="str">
        <f>IFERROR(INDEX($AK$86:$AK$97, ROWS($CY$4:CY64)), IFERROR(INDEX($AO$86:$AO$97, ROWS($CY$4:CY64)-ROWS($AK$86:$AK$97)), ""))</f>
        <v/>
      </c>
      <c r="CZ66" s="316" t="str">
        <f t="shared" si="46"/>
        <v/>
      </c>
      <c r="DA66" s="413" t="str">
        <f t="shared" si="47"/>
        <v/>
      </c>
      <c r="DC66" s="438">
        <f ca="1">IF(OR(DD66="",DD66=0),"",MAX(DC$65:DC65)+1)</f>
        <v>1</v>
      </c>
      <c r="DD66" s="434" t="str">
        <f ca="1">IF(CI6="","",IF(NOT(CM6="Income"),CI6,""))</f>
        <v>Groceries</v>
      </c>
      <c r="DE66" s="413">
        <f ca="1">IF(CL6="","",IF(NOT(CM6="Income"),CL6,""))</f>
        <v>125</v>
      </c>
      <c r="DF66" s="438" t="str">
        <f ca="1">IF(OR(DG66="",DG66=0),"",MAX(DF$65:DF65)+1)</f>
        <v/>
      </c>
      <c r="DG66" s="412" t="str">
        <f ca="1">IF(CI6="","",IF(CM6="Income",CI6,""))</f>
        <v/>
      </c>
      <c r="DH66" s="413" t="str">
        <f ca="1">IF(CI6="","",IF(CM6="Income",CL6,""))</f>
        <v/>
      </c>
      <c r="DI66" s="412" t="str">
        <f ca="1">IFERROR(INDEX($DD$66:$DD$83,MATCH(ROW()-ROW($DI$65),$DC$66:$DC$83,0)),"")</f>
        <v>Groceries</v>
      </c>
      <c r="DJ66" s="413">
        <f ca="1">IFERROR(INDEX($DE$66:$DE$83,MATCH(ROW()-ROW($DI$65),$DC$66:$DC$83,0)),"")</f>
        <v>125</v>
      </c>
      <c r="DK66" s="412" t="str">
        <f ca="1">IFERROR(INDEX($DG$66:$DG$83,MATCH(ROW()-ROW($DK$65),$DF$66:$DF$83,0)),"")</f>
        <v>Paycheck 2</v>
      </c>
      <c r="DL66" s="413">
        <f ca="1">IFERROR(INDEX($DH$66:$DH$83,MATCH(ROW()-ROW($DK$65),$DF$66:$DF$83,0)),"")</f>
        <v>400</v>
      </c>
      <c r="DM66" s="292"/>
      <c r="DN66" s="425" t="str">
        <f ca="1">IF(DI66="","",CONCATENATE(DI66," - ",DJ66))</f>
        <v>Groceries - 125</v>
      </c>
      <c r="DO66" s="295" t="str">
        <f ca="1">IF(DI67="","",CONCATENATE(DI67," - ",DJ67))</f>
        <v>Lawn Service - 50</v>
      </c>
      <c r="DP66" s="295" t="str">
        <f ca="1">IF(DI68="","",CONCATENATE(DI68," - ",DJ68))</f>
        <v>Credit Card 1 - 50</v>
      </c>
      <c r="DQ66" s="440" t="str">
        <f ca="1">IF(DK66="","",CONCATENATE(DK66," - ",DL66))</f>
        <v>Paycheck 2 - 400</v>
      </c>
      <c r="DR66" s="441" t="str">
        <f ca="1">IF(DK67="","",CONCATENATE(DK67," - ",DL67))</f>
        <v/>
      </c>
      <c r="DS66" s="442" t="str">
        <f ca="1">IF(DK68="","",CONCATENATE(DK68," - ",DL68))</f>
        <v/>
      </c>
    </row>
    <row r="67" spans="16:123" ht="15.75" thickBot="1" x14ac:dyDescent="0.35">
      <c r="P67" s="1202" t="s">
        <v>518</v>
      </c>
      <c r="Q67" s="1203"/>
      <c r="R67" s="1203"/>
      <c r="S67" s="452">
        <f ca="1">IF(X40=0,0,X40)</f>
        <v>9605.83</v>
      </c>
      <c r="U67" s="1149" t="s">
        <v>551</v>
      </c>
      <c r="V67" s="1150"/>
      <c r="W67" s="1150"/>
      <c r="X67" s="447">
        <f ca="1">IF(S68=0,0,S68)</f>
        <v>9605.83</v>
      </c>
      <c r="AB67" s="395">
        <f ca="1">IFERROR(MATCH($AB$59,OFFSET(Year!$BI$67:$BI$118,AB66,,1000),0)+AB66,"")</f>
        <v>7</v>
      </c>
      <c r="AC67" s="340">
        <f ca="1">IFERROR(INDEX(Year!$BL$67:$BL$118,AB67),"")</f>
        <v>15</v>
      </c>
      <c r="AD67" s="348" t="str">
        <f ca="1">IFERROR(INDEX(Year!$BJ$67:$BJ$118,AB67),"")</f>
        <v>Investment 1</v>
      </c>
      <c r="AE67" s="363">
        <f ca="1">IFERROR(INDEX(Year!$BK$67:$BK$118,AB67),"")</f>
        <v>200</v>
      </c>
      <c r="AF67" s="402" t="str">
        <f ca="1">IFERROR(INDEX(Year!$BI$67:$BI$118,AB67),"")</f>
        <v>Income</v>
      </c>
      <c r="BL67" s="412" t="str">
        <f ca="1">IF(OR(BM67="",BM67=0),"",MAX(BL$5:BL66)+1)</f>
        <v/>
      </c>
      <c r="BM67" s="316" t="str">
        <f ca="1">IFERROR(INDEX($AJ$6:$AJ$17, ROWS(BM$4:$BM65)), IFERROR(INDEX($AN$6:$AN$17, ROWS(BM$4:$BM65)-ROWS($AJ$6:$AJ$17)), IFERROR(INDEX($AR$6:$AR$17, ROWS(BM$4:$BM65)-ROWS($AJ$6:$AJ$17)-ROWS($AN$6:$AN$17)),IFERROR(INDEX($AV$6:$AV$17, ROWS(BM$4:$BM65)-ROWS($AJ$6:$AJ$17)-ROWS($AN$6:$AN$17)-ROWS($AR$6:$AR$17)),IFERROR(INDEX($AZ$6:$AZ$17, ROWS(BM$4:$BM65)-ROWS($AJ$6:$AJ$17)-ROWS($AN$6:$AN$17)-ROWS($AR$6:$AR$17)-ROWS($AV$6:$AV$17)),IFERROR(INDEX($BD$6:$BD$17, ROWS(BM$4:$BM65)-ROWS($AJ$6:$AJ$17)-ROWS($AN$6:$AN$17)-ROWS($AR$6:$AR$17)-ROWS($AV$6:$AV$17)-ROWS($AZ$6:$AZ$17)),IFERROR(INDEX($BH$6:$BH$17, ROWS(BM$4:$BM65)-ROWS($AJ$6:$AJ$17)-ROWS($AN$6:$AN$17)-ROWS($AR$6:$AR$17)-ROWS($AV$6:$AV$17)-ROWS($AZ$6:$AZ$17)-ROWS($BD$6:$BD$17)), "")))))))</f>
        <v/>
      </c>
      <c r="BN67" s="316" t="str">
        <f t="shared" ca="1" si="30"/>
        <v/>
      </c>
      <c r="BO67" s="316" t="str">
        <f ca="1">IF(OR(BP67="",BP67=0),"",MAX(BO$5:BO66)+1)</f>
        <v/>
      </c>
      <c r="BP67" s="316" t="str">
        <f ca="1">IFERROR(INDEX($AK$6:$AK$17, ROWS($BP$4:BP65)), IFERROR(INDEX($AO$6:$AO$17, ROWS($BP$4:BP65)-ROWS($AK$6:$AK$17)), IFERROR(INDEX($AS$6:$AS$17, ROWS($BP$4:BP65)-ROWS($AK$6:$AK$17)-ROWS($AO$6:$AO$17)),IFERROR(INDEX($AW$6:$AW$17, ROWS($BP$4:BP65)-ROWS($AK$6:$AK$17)-ROWS($AO$6:$AO$17)-ROWS($AS$6:$AS$17)),IFERROR(INDEX($BA$6:$BA$17, ROWS($BP$4:BP65)-ROWS($AK$6:$AK$17)-ROWS($AO$6:$AO$17)-ROWS($AS$6:$AS$17)-ROWS($AW$6:$AW$17)),IFERROR(INDEX($BE$6:$BE$17, ROWS($BP$4:BP65)-ROWS($AK$6:$AK$17)-ROWS($AO$6:$AO$17)-ROWS($AS$6:$AS$17)-ROWS($AW$6:$AW$17)-ROWS($BA$6:$BA$17)),IFERROR(INDEX($BI$6:$BI$17, ROWS($BP$4:BP65)-ROWS($AK$6:$AK$17)-ROWS($AO$6:$AO$17)-ROWS($AS$6:$AS$17)-ROWS($AW$6:$AW$17)-ROWS($BA$6:$BA$17)-ROWS($BE$6:$BE$17)), "")))))))</f>
        <v/>
      </c>
      <c r="BQ67" s="316" t="str">
        <f t="shared" ca="1" si="31"/>
        <v/>
      </c>
      <c r="BR67" s="413" t="str">
        <f t="shared" ca="1" si="32"/>
        <v/>
      </c>
      <c r="BS67" s="412" t="str">
        <f ca="1">IF(OR(BT67="",BT67=0),"",MAX(BS$5:BS66)+1)</f>
        <v/>
      </c>
      <c r="BT67" s="316" t="str">
        <f ca="1">IFERROR(INDEX($AJ$22:$AJ$33, ROWS($BT$4:BT65)), IFERROR(INDEX($AN$22:$AN$33, ROWS($BT$4:BT65)-ROWS($AJ$22:$AJ$33)), IFERROR(INDEX($AR$22:$AR$33, ROWS($BT$4:BT65)-ROWS($AJ$22:$AJ$33)-ROWS($AN$22:$AN$33)),IFERROR(INDEX($AV$22:$AV$33, ROWS($BT$4:BT65)-ROWS($AJ$22:$AJ$33)-ROWS($AN$22:$AN$33)-ROWS($AR$22:$AR$33)),IFERROR(INDEX($AZ$22:$AZ$33, ROWS($BT$4:BT65)-ROWS($AJ$22:$AJ$33)-ROWS($AN$22:$AN$33)-ROWS($AR$22:$AR$33)-ROWS($AV$22:$AV$33)),IFERROR(INDEX($BD$22:$BD$33, ROWS($BT$4:BT65)-ROWS($AJ$22:$AJ$33)-ROWS($AN$22:$AN$33)-ROWS($AR$22:$AR$33)-ROWS($AV$22:$AV$33)-ROWS($AZ$22:$AZ$33)),IFERROR(INDEX($BH$22:$BH$33, ROWS($BT$4:BT65)-ROWS($AJ$22:$AJ$33)-ROWS($AN$22:$AN$33)-ROWS($AR$22:$AR$33)-ROWS($AV$22:$AV$33)-ROWS($AZ$22:$AZ$33)-ROWS($BD$22:$BD$33)), "")))))))</f>
        <v/>
      </c>
      <c r="BU67" s="316" t="str">
        <f t="shared" ca="1" si="33"/>
        <v/>
      </c>
      <c r="BV67" s="316" t="str">
        <f ca="1">IF(OR(BW67="",BW67=0),"",MAX(BV$5:BV66)+1)</f>
        <v/>
      </c>
      <c r="BW67" s="316" t="str">
        <f ca="1">IFERROR(INDEX($AK$22:$AK$33, ROWS($BW$4:BW65)), IFERROR(INDEX($AO$22:$AO$33, ROWS($BW$4:BW65)-ROWS($AK$22:$AK$33)), IFERROR(INDEX($AS$22:$AS$33, ROWS($BW$4:BW65)-ROWS($AK$22:$AK$33)-ROWS($AO$22:$AO$33)),IFERROR(INDEX($AW$22:$AW$33, ROWS($BW$4:BW65)-ROWS($AK$22:$AK$33)-ROWS($AO$22:$AO$33)-ROWS($AS$22:$AS$33)),IFERROR(INDEX($BA$22:$BA$33, ROWS($BW$4:BW65)-ROWS($AK$22:$AK$33)-ROWS($AO$22:$AO$33)-ROWS($AS$22:$AS$33)-ROWS($AW$22:$AW$33)),IFERROR(INDEX($BE$22:$BE$33, ROWS($BW$4:BW65)-ROWS($AK$22:$AK$33)-ROWS($AO$22:$AO$33)-ROWS($AS$22:$AS$33)-ROWS($AW$22:$AW$33)-ROWS($BA$22:$BA$33)),IFERROR(INDEX($BI$22:$BI$33, ROWS($BW$4:BW65)-ROWS($AK$22:$AK$33)-ROWS($AO$22:$AO$33)-ROWS($AS$22:$AS$33)-ROWS($AW$22:$AW$33)-ROWS($BA$22:$BA$33)-ROWS($BE$22:$BE$33)), "")))))))</f>
        <v/>
      </c>
      <c r="BX67" s="316" t="str">
        <f t="shared" ca="1" si="34"/>
        <v/>
      </c>
      <c r="BY67" s="413" t="str">
        <f t="shared" ca="1" si="35"/>
        <v/>
      </c>
      <c r="BZ67" s="412" t="str">
        <f ca="1">IF(OR(CA67="",CA67=0),"",MAX(BZ$5:BZ66)+1)</f>
        <v/>
      </c>
      <c r="CA67" s="316" t="str">
        <f ca="1">IFERROR(INDEX($AJ$38:$AJ$49, ROWS($CA$4:CA65)), IFERROR(INDEX($AN$38:$AN$49, ROWS($CA$4:CA65)-ROWS($AJ$38:$AJ$49)), IFERROR(INDEX($AR$38:$AR$49, ROWS($CA$4:CA65)-ROWS($AJ$38:$AJ$49)-ROWS($AN$38:$AN$49)),IFERROR(INDEX($AV$38:$AV$49, ROWS($CA$4:CA65)-ROWS($AJ$38:$AJ$49)-ROWS($AN$38:$AN$49)-ROWS($AR$38:$AR$49)),IFERROR(INDEX($AZ$38:$AZ$49, ROWS($CA$4:CA65)-ROWS($AJ$38:$AJ$49)-ROWS($AN$38:$AN$49)-ROWS($AR$38:$AR$49)-ROWS($AV$38:$AV$49)),IFERROR(INDEX($BD$38:$BD$49, ROWS($CA$4:CA65)-ROWS($AJ$38:$AJ$49)-ROWS($AN$38:$AN$49)-ROWS($AR$38:$AR$49)-ROWS($AV$38:$AV$49)-ROWS($AZ$38:$AZ$49)),IFERROR(INDEX($BH$38:$BH$49, ROWS($CA$4:CA65)-ROWS($AJ$38:$AJ$49)-ROWS($AN$38:$AN$49)-ROWS($AR$38:$AR$49)-ROWS($AV$38:$AV$49)-ROWS($AZ$38:$AZ$49)-ROWS($BD$38:$BD$49)), "")))))))</f>
        <v/>
      </c>
      <c r="CB67" s="316" t="str">
        <f t="shared" ca="1" si="36"/>
        <v/>
      </c>
      <c r="CC67" s="316" t="str">
        <f ca="1">IF(OR(CD67="",CD67=0),"",MAX(CC$5:CC66)+1)</f>
        <v/>
      </c>
      <c r="CD67" s="316" t="str">
        <f ca="1">IFERROR(INDEX($AK$38:$AK$49, ROWS($CD$4:CD65)), IFERROR(INDEX($AO$38:$AO$49, ROWS($CD$4:CD65)-ROWS($AK$38:$AK$49)), IFERROR(INDEX($AS$38:$AS$49, ROWS($CD$4:CD65)-ROWS($AK$38:$AK$49)-ROWS($AO$38:$AO$49)),IFERROR(INDEX($AW$38:$AW$49, ROWS($CD$4:CD65)-ROWS($AK$38:$AK$49)-ROWS($AO$38:$AO$49)-ROWS($AS$38:$AS$49)),IFERROR(INDEX($BA$38:$BA$49, ROWS($CD$4:CD65)-ROWS($AK$38:$AK$49)-ROWS($AO$38:$AO$49)-ROWS($AS$38:$AS$49)-ROWS($AW$38:$AW$49)),IFERROR(INDEX($BE$38:$BE$49, ROWS($CD$4:CD65)-ROWS($AK$38:$AK$49)-ROWS($AO$38:$AO$49)-ROWS($AS$38:$AS$49)-ROWS($AW$38:$AW$49)-ROWS($BA$38:$BA$49)),IFERROR(INDEX($BI$38:$BI$49, ROWS($CD$4:CD65)-ROWS($AK$38:$AK$49)-ROWS($AO$38:$AO$49)-ROWS($AS$38:$AS$49)-ROWS($AW$38:$AW$49)-ROWS($BA$38:$BA$49)-ROWS($BE$38:$BE$49)), "")))))))</f>
        <v/>
      </c>
      <c r="CE67" s="316" t="str">
        <f t="shared" ca="1" si="37"/>
        <v/>
      </c>
      <c r="CF67" s="413" t="str">
        <f t="shared" ca="1" si="38"/>
        <v/>
      </c>
      <c r="CG67" s="412" t="str">
        <f ca="1">IF(OR(CH67="",CH67=0),"",MAX(CG$5:CG66)+1)</f>
        <v/>
      </c>
      <c r="CH67" s="316" t="str">
        <f ca="1">IFERROR(INDEX($AJ$54:$AJ$65, ROWS($CH$4:CH65)), IFERROR(INDEX($AN$54:$AN$65, ROWS($CH$4:CH65)-ROWS($AJ$54:$AJ$65)), IFERROR(INDEX($AR$54:$AR$65, ROWS($CH$4:CH65)-ROWS($AJ$54:$AJ$65)-ROWS($AN$54:$AN$65)),IFERROR(INDEX($AV$54:$AV$65, ROWS($CH$4:CH65)-ROWS($AJ$54:$AJ$65)-ROWS($AN$54:$AN$65)-ROWS($AR$54:$AR$65)),IFERROR(INDEX($AZ$54:$AZ$65, ROWS($CH$4:CH65)-ROWS($AJ$54:$AJ$65)-ROWS($AN$54:$AN$65)-ROWS($AR$54:$AR$65)-ROWS($AV$54:$AV$65)),IFERROR(INDEX($BD$54:$BD$65, ROWS($CH$4:CH65)-ROWS($AJ$54:$AJ$65)-ROWS($AN$54:$AN$65)-ROWS($AR$54:$AR$65)-ROWS($AV$54:$AV$65)-ROWS($AZ$54:$AZ$65)),IFERROR(INDEX($BH$54:$BH$65, ROWS($CH$4:CH65)-ROWS($AJ$54:$AJ$65)-ROWS($AN$54:$AN$65)-ROWS($AR$54:$AR$65)-ROWS($AV$54:$AV$65)-ROWS($AZ$54:$AZ$65)-ROWS($BD$54:$BD$65)), "")))))))</f>
        <v/>
      </c>
      <c r="CI67" s="316" t="str">
        <f t="shared" ca="1" si="39"/>
        <v/>
      </c>
      <c r="CJ67" s="316" t="str">
        <f ca="1">IF(OR(CK67="",CK67=0),"",MAX(CJ$5:CJ66)+1)</f>
        <v/>
      </c>
      <c r="CK67" s="316" t="str">
        <f ca="1">IFERROR(INDEX($AK$54:$AK$65, ROWS($CK$4:CK65)), IFERROR(INDEX($AO$54:$AO$65, ROWS($CK$4:CK65)-ROWS($AK$54:$AK$65)), IFERROR(INDEX($AS$54:$AS$65, ROWS($CK$4:CK65)-ROWS($AK$54:$AK$65)-ROWS($AO$54:$AO$65)),IFERROR(INDEX($AW$54:$AW$65, ROWS($CK$4:CK65)-ROWS($AK$54:$AK$65)-ROWS($AO$54:$AO$65)-ROWS($AS$54:$AS$65)),IFERROR(INDEX($BA$54:$BA$65, ROWS($CK$4:CK65)-ROWS($AK$54:$AK$65)-ROWS($AO$54:$AO$65)-ROWS($AS$54:$AS$65)-ROWS($AW$54:$AW$65)),IFERROR(INDEX($BE$54:$BE$65, ROWS($CK$4:CK65)-ROWS($AK$54:$AK$65)-ROWS($AO$54:$AO$65)-ROWS($AS$54:$AS$65)-ROWS($AW$54:$AW$65)-ROWS($BA$54:$BA$65)),IFERROR(INDEX($BI$54:$BI$65, ROWS($CK$4:CK65)-ROWS($AK$54:$AK$65)-ROWS($AO$54:$AO$65)-ROWS($AS$54:$AS$65)-ROWS($AW$54:$AW$65)-ROWS($BA$54:$BA$65)-ROWS($BE$54:$BE$65)), "")))))))</f>
        <v/>
      </c>
      <c r="CL67" s="316" t="str">
        <f t="shared" ca="1" si="40"/>
        <v/>
      </c>
      <c r="CM67" s="413" t="str">
        <f t="shared" ca="1" si="41"/>
        <v/>
      </c>
      <c r="CN67" s="412" t="str">
        <f>IF(OR(CO67="",CO67=0),"",MAX(CN$5:CN66)+1)</f>
        <v/>
      </c>
      <c r="CO67" s="316">
        <f>IFERROR(INDEX($AJ$70:$AJ$81, ROWS($CO$4:CO65)), IFERROR(INDEX($AN$70:$AN$81, ROWS($CO$4:CO65)-ROWS($AJ$70:$AJ$81)), IFERROR(INDEX($AR$70:$AR$81, ROWS($CO$4:CO65)-ROWS($AJ$70:$AJ$81)-ROWS($AN$70:$AN$81)),IFERROR(INDEX($AV$70:$AV$81, ROWS($CO$4:CO65)-ROWS($AJ$70:$AJ$81)-ROWS($AN$70:$AN$81)-ROWS($AR$70:$AR$81)),IFERROR(INDEX($AZ$70:$AZ$81, ROWS($CO$4:CO65)-ROWS($AJ$70:$AJ$81)-ROWS($AN$70:$AN$81)-ROWS($AR$70:$AR$81)-ROWS($AV$70:$AV$81)),IFERROR(INDEX($BD$70:$BD$81, ROWS($CO$4:CO65)-ROWS($AJ$70:$AJ$81)-ROWS($AN$70:$AN$81)-ROWS($AR$70:$AR$81)-ROWS($AV$70:$AV$81)-ROWS($AZ$70:$AZ$81)),IFERROR(INDEX($BH$70:$BH$81, ROWS($CO$4:CO65)-ROWS($AJ$70:$AJ$81)-ROWS($AN$70:$AN$81)-ROWS($AR$70:$AR$81)-ROWS($AV$70:$AV$81)-ROWS($AZ$70:$AZ$81)-ROWS($BD$70:$BD$81)), "")))))))</f>
        <v>0</v>
      </c>
      <c r="CP67" s="316" t="str">
        <f t="shared" ca="1" si="42"/>
        <v/>
      </c>
      <c r="CQ67" s="316" t="str">
        <f>IF(OR(CR67="",CR67=0),"",MAX(CQ$5:CQ66)+1)</f>
        <v/>
      </c>
      <c r="CR67" s="316">
        <f>IFERROR(INDEX($AK$70:$AK$81, ROWS($CR$4:CR65)), IFERROR(INDEX($AO$70:$AO$81, ROWS($CR$4:CR65)-ROWS($AK$70:$AK$81)), IFERROR(INDEX($AS$70:$AS$81, ROWS($CR$4:CR65)-ROWS($AK$70:$AK$81)-ROWS($AO$70:$AO$81)),IFERROR(INDEX($AW$70:$AW$81, ROWS($CR$4:CR65)-ROWS($AK$70:$AK$81)-ROWS($AO$70:$AO$81)-ROWS($AS$70:$AS$81)),IFERROR(INDEX($BA$70:$BA$81, ROWS($CR$4:CR65)-ROWS($AK$70:$AK$81)-ROWS($AO$70:$AO$81)-ROWS($AS$70:$AS$81)-ROWS($AW$70:$AW$81)),IFERROR(INDEX($BE$70:$BE$81, ROWS($CR$4:CR65)-ROWS($AK$70:$AK$81)-ROWS($AO$70:$AO$81)-ROWS($AS$70:$AS$81)-ROWS($AW$70:$AW$81)-ROWS($BA$70:$BA$81)),IFERROR(INDEX($BI$70:$BI$81, ROWS($CR$4:CR65)-ROWS($AK$70:$AK$81)-ROWS($AO$70:$AO$81)-ROWS($AS$70:$AS$81)-ROWS($AW$70:$AW$81)-ROWS($BA$70:$BA$81)-ROWS($BE$70:$BE$81)), "")))))))</f>
        <v>0</v>
      </c>
      <c r="CS67" s="316" t="str">
        <f t="shared" ca="1" si="43"/>
        <v/>
      </c>
      <c r="CT67" s="413" t="str">
        <f t="shared" ca="1" si="44"/>
        <v/>
      </c>
      <c r="CU67" s="412" t="str">
        <f>IF(OR(CV67="",CV67=0),"",MAX(CU$5:CU66)+1)</f>
        <v/>
      </c>
      <c r="CV67" s="316" t="str">
        <f>IFERROR(INDEX($AJ$86:$AJ$97, ROWS($CV$4:CV65)), IFERROR(INDEX($AN$86:$AN$97, ROWS($CV$4:CV65)-ROWS($AJ$86:$AJ$97)), ""))</f>
        <v/>
      </c>
      <c r="CW67" s="316" t="str">
        <f t="shared" si="45"/>
        <v/>
      </c>
      <c r="CX67" s="316" t="str">
        <f>IF(OR(CY67="",CY67=0),"",MAX(CX$5:CX66)+1)</f>
        <v/>
      </c>
      <c r="CY67" s="316" t="str">
        <f>IFERROR(INDEX($AK$86:$AK$97, ROWS($CY$4:CY65)), IFERROR(INDEX($AO$86:$AO$97, ROWS($CY$4:CY65)-ROWS($AK$86:$AK$97)), ""))</f>
        <v/>
      </c>
      <c r="CZ67" s="316" t="str">
        <f t="shared" si="46"/>
        <v/>
      </c>
      <c r="DA67" s="413" t="str">
        <f t="shared" si="47"/>
        <v/>
      </c>
      <c r="DC67" s="438" t="str">
        <f ca="1">IF(OR(DD67="",DD67=0),"",MAX(DC$65:DC66)+1)</f>
        <v/>
      </c>
      <c r="DD67" s="434" t="str">
        <f t="shared" ref="DD67:DD83" ca="1" si="166">IF(CI7="","",IF(NOT(CM7="Income"),CI7,""))</f>
        <v/>
      </c>
      <c r="DE67" s="413" t="str">
        <f t="shared" ref="DE67:DE83" ca="1" si="167">IF(CL7="","",IF(NOT(CM7="Income"),CL7,""))</f>
        <v/>
      </c>
      <c r="DF67" s="431">
        <f ca="1">IF(OR(DG67="",DG67=0),"",MAX(DF$65:DF66)+1)</f>
        <v>1</v>
      </c>
      <c r="DG67" s="412" t="str">
        <f t="shared" ref="DG67:DG83" ca="1" si="168">IF(CI7="","",IF(CM7="Income",CI7,""))</f>
        <v>Paycheck 2</v>
      </c>
      <c r="DH67" s="413">
        <f t="shared" ref="DH67:DH83" ca="1" si="169">IF(CI7="","",IF(CM7="Income",CL7,""))</f>
        <v>400</v>
      </c>
      <c r="DI67" s="412" t="str">
        <f t="shared" ref="DI67:DI83" ca="1" si="170">IFERROR(INDEX($DD$66:$DD$83,MATCH(ROW()-ROW($DI$65),$DC$66:$DC$83,0)),"")</f>
        <v>Lawn Service</v>
      </c>
      <c r="DJ67" s="413">
        <f t="shared" ref="DJ67:DJ83" ca="1" si="171">IFERROR(INDEX($DE$66:$DE$83,MATCH(ROW()-ROW($DI$65),$DC$66:$DC$83,0)),"")</f>
        <v>50</v>
      </c>
      <c r="DK67" s="412" t="str">
        <f t="shared" ref="DK67:DK83" ca="1" si="172">IFERROR(INDEX($DG$66:$DG$83,MATCH(ROW()-ROW($DK$65),$DF$66:$DF$83,0)),"")</f>
        <v/>
      </c>
      <c r="DL67" s="413" t="str">
        <f t="shared" ref="DL67:DL83" ca="1" si="173">IFERROR(INDEX($DH$66:$DH$83,MATCH(ROW()-ROW($DK$65),$DF$66:$DF$83,0)),"")</f>
        <v/>
      </c>
      <c r="DM67" s="292"/>
      <c r="DN67" s="425" t="str">
        <f ca="1">IF(DI69="","",CONCATENATE(DI69," - ",DJ69))</f>
        <v>Auto Insurance - 180</v>
      </c>
      <c r="DO67" s="295" t="str">
        <f ca="1">IF(DI70="","",CONCATENATE(DI70," - ",DJ70))</f>
        <v>Boat Loan - 300</v>
      </c>
      <c r="DP67" s="295" t="str">
        <f ca="1">IF(DI71="","",CONCATENATE(DI71," - ",DJ71))</f>
        <v/>
      </c>
      <c r="DQ67" s="425" t="str">
        <f ca="1">IF(DK69="","",CONCATENATE(DK69," - ",DL69))</f>
        <v/>
      </c>
      <c r="DR67" s="295" t="str">
        <f ca="1">IF(DK70="","",CONCATENATE(DK70," - ",DL70))</f>
        <v/>
      </c>
      <c r="DS67" s="426" t="str">
        <f ca="1">IF(DK71="","",CONCATENATE(DK71," - ",DL71))</f>
        <v/>
      </c>
    </row>
    <row r="68" spans="16:123" x14ac:dyDescent="0.3">
      <c r="P68" s="1202" t="s">
        <v>550</v>
      </c>
      <c r="Q68" s="1203"/>
      <c r="R68" s="1203"/>
      <c r="S68" s="452">
        <f ca="1">IF(AND(S66=0,S67=0),0,SUM(S67,S66))</f>
        <v>9605.83</v>
      </c>
      <c r="U68" s="1149" t="s">
        <v>519</v>
      </c>
      <c r="V68" s="1150"/>
      <c r="W68" s="1150"/>
      <c r="X68" s="447">
        <f ca="1">IF(AND(X66=0,X67=0),0,SUM(X67-X66))</f>
        <v>9605.83</v>
      </c>
      <c r="AB68" s="395">
        <f ca="1">IFERROR(MATCH($AB$59,OFFSET(Year!$BI$67:$BI$118,AB67,,1000),0)+AB67,"")</f>
        <v>8</v>
      </c>
      <c r="AC68" s="340">
        <f ca="1">IFERROR(INDEX(Year!$BL$67:$BL$118,AB68),"")</f>
        <v>2</v>
      </c>
      <c r="AD68" s="348" t="str">
        <f ca="1">IFERROR(INDEX(Year!$BJ$67:$BJ$118,AB68),"")</f>
        <v>Paycheck 3</v>
      </c>
      <c r="AE68" s="363">
        <f ca="1">IFERROR(INDEX(Year!$BK$67:$BK$118,AB68),"")</f>
        <v>700</v>
      </c>
      <c r="AF68" s="402" t="str">
        <f ca="1">IFERROR(INDEX(Year!$BI$67:$BI$118,AB68),"")</f>
        <v>Income</v>
      </c>
      <c r="AI68" s="1153">
        <f>IF(A29="","",--TEXT(A29,"dd"))</f>
        <v>27</v>
      </c>
      <c r="AJ68" s="1154"/>
      <c r="AK68" s="1154"/>
      <c r="AL68" s="1155"/>
      <c r="AM68" s="1153">
        <f>IF(C29="","",--TEXT(C29,"dd"))</f>
        <v>28</v>
      </c>
      <c r="AN68" s="1154"/>
      <c r="AO68" s="1154"/>
      <c r="AP68" s="1155"/>
      <c r="AQ68" s="1153">
        <f>IF(E29="","",--TEXT(E29,"dd"))</f>
        <v>29</v>
      </c>
      <c r="AR68" s="1154"/>
      <c r="AS68" s="1154"/>
      <c r="AT68" s="1155"/>
      <c r="AU68" s="1153">
        <f>IF(G29="","",--TEXT(G29,"dd"))</f>
        <v>30</v>
      </c>
      <c r="AV68" s="1154"/>
      <c r="AW68" s="1154"/>
      <c r="AX68" s="1155"/>
      <c r="AY68" s="1153">
        <f>IF(I29="","",--TEXT(I29,"dd"))</f>
        <v>31</v>
      </c>
      <c r="AZ68" s="1154"/>
      <c r="BA68" s="1154"/>
      <c r="BB68" s="1155"/>
      <c r="BC68" s="1153" t="str">
        <f>IF(K29="","",--TEXT(K29,"dd"))</f>
        <v/>
      </c>
      <c r="BD68" s="1154"/>
      <c r="BE68" s="1154"/>
      <c r="BF68" s="1155"/>
      <c r="BG68" s="1153" t="str">
        <f>IF(M29="","",--TEXT(M29,"dd"))</f>
        <v/>
      </c>
      <c r="BH68" s="1154"/>
      <c r="BI68" s="1154"/>
      <c r="BJ68" s="1155"/>
      <c r="BL68" s="412" t="str">
        <f ca="1">IF(OR(BM68="",BM68=0),"",MAX(BL$5:BL67)+1)</f>
        <v/>
      </c>
      <c r="BM68" s="316" t="str">
        <f ca="1">IFERROR(INDEX($AJ$6:$AJ$17, ROWS(BM$4:$BM66)), IFERROR(INDEX($AN$6:$AN$17, ROWS(BM$4:$BM66)-ROWS($AJ$6:$AJ$17)), IFERROR(INDEX($AR$6:$AR$17, ROWS(BM$4:$BM66)-ROWS($AJ$6:$AJ$17)-ROWS($AN$6:$AN$17)),IFERROR(INDEX($AV$6:$AV$17, ROWS(BM$4:$BM66)-ROWS($AJ$6:$AJ$17)-ROWS($AN$6:$AN$17)-ROWS($AR$6:$AR$17)),IFERROR(INDEX($AZ$6:$AZ$17, ROWS(BM$4:$BM66)-ROWS($AJ$6:$AJ$17)-ROWS($AN$6:$AN$17)-ROWS($AR$6:$AR$17)-ROWS($AV$6:$AV$17)),IFERROR(INDEX($BD$6:$BD$17, ROWS(BM$4:$BM66)-ROWS($AJ$6:$AJ$17)-ROWS($AN$6:$AN$17)-ROWS($AR$6:$AR$17)-ROWS($AV$6:$AV$17)-ROWS($AZ$6:$AZ$17)),IFERROR(INDEX($BH$6:$BH$17, ROWS(BM$4:$BM66)-ROWS($AJ$6:$AJ$17)-ROWS($AN$6:$AN$17)-ROWS($AR$6:$AR$17)-ROWS($AV$6:$AV$17)-ROWS($AZ$6:$AZ$17)-ROWS($BD$6:$BD$17)), "")))))))</f>
        <v/>
      </c>
      <c r="BN68" s="316" t="str">
        <f t="shared" ca="1" si="30"/>
        <v/>
      </c>
      <c r="BO68" s="316" t="str">
        <f ca="1">IF(OR(BP68="",BP68=0),"",MAX(BO$5:BO67)+1)</f>
        <v/>
      </c>
      <c r="BP68" s="316" t="str">
        <f ca="1">IFERROR(INDEX($AK$6:$AK$17, ROWS($BP$4:BP66)), IFERROR(INDEX($AO$6:$AO$17, ROWS($BP$4:BP66)-ROWS($AK$6:$AK$17)), IFERROR(INDEX($AS$6:$AS$17, ROWS($BP$4:BP66)-ROWS($AK$6:$AK$17)-ROWS($AO$6:$AO$17)),IFERROR(INDEX($AW$6:$AW$17, ROWS($BP$4:BP66)-ROWS($AK$6:$AK$17)-ROWS($AO$6:$AO$17)-ROWS($AS$6:$AS$17)),IFERROR(INDEX($BA$6:$BA$17, ROWS($BP$4:BP66)-ROWS($AK$6:$AK$17)-ROWS($AO$6:$AO$17)-ROWS($AS$6:$AS$17)-ROWS($AW$6:$AW$17)),IFERROR(INDEX($BE$6:$BE$17, ROWS($BP$4:BP66)-ROWS($AK$6:$AK$17)-ROWS($AO$6:$AO$17)-ROWS($AS$6:$AS$17)-ROWS($AW$6:$AW$17)-ROWS($BA$6:$BA$17)),IFERROR(INDEX($BI$6:$BI$17, ROWS($BP$4:BP66)-ROWS($AK$6:$AK$17)-ROWS($AO$6:$AO$17)-ROWS($AS$6:$AS$17)-ROWS($AW$6:$AW$17)-ROWS($BA$6:$BA$17)-ROWS($BE$6:$BE$17)), "")))))))</f>
        <v/>
      </c>
      <c r="BQ68" s="316" t="str">
        <f t="shared" ca="1" si="31"/>
        <v/>
      </c>
      <c r="BR68" s="413" t="str">
        <f t="shared" ca="1" si="32"/>
        <v/>
      </c>
      <c r="BS68" s="412" t="str">
        <f ca="1">IF(OR(BT68="",BT68=0),"",MAX(BS$5:BS67)+1)</f>
        <v/>
      </c>
      <c r="BT68" s="316" t="str">
        <f ca="1">IFERROR(INDEX($AJ$22:$AJ$33, ROWS($BT$4:BT66)), IFERROR(INDEX($AN$22:$AN$33, ROWS($BT$4:BT66)-ROWS($AJ$22:$AJ$33)), IFERROR(INDEX($AR$22:$AR$33, ROWS($BT$4:BT66)-ROWS($AJ$22:$AJ$33)-ROWS($AN$22:$AN$33)),IFERROR(INDEX($AV$22:$AV$33, ROWS($BT$4:BT66)-ROWS($AJ$22:$AJ$33)-ROWS($AN$22:$AN$33)-ROWS($AR$22:$AR$33)),IFERROR(INDEX($AZ$22:$AZ$33, ROWS($BT$4:BT66)-ROWS($AJ$22:$AJ$33)-ROWS($AN$22:$AN$33)-ROWS($AR$22:$AR$33)-ROWS($AV$22:$AV$33)),IFERROR(INDEX($BD$22:$BD$33, ROWS($BT$4:BT66)-ROWS($AJ$22:$AJ$33)-ROWS($AN$22:$AN$33)-ROWS($AR$22:$AR$33)-ROWS($AV$22:$AV$33)-ROWS($AZ$22:$AZ$33)),IFERROR(INDEX($BH$22:$BH$33, ROWS($BT$4:BT66)-ROWS($AJ$22:$AJ$33)-ROWS($AN$22:$AN$33)-ROWS($AR$22:$AR$33)-ROWS($AV$22:$AV$33)-ROWS($AZ$22:$AZ$33)-ROWS($BD$22:$BD$33)), "")))))))</f>
        <v/>
      </c>
      <c r="BU68" s="316" t="str">
        <f t="shared" ca="1" si="33"/>
        <v/>
      </c>
      <c r="BV68" s="316" t="str">
        <f ca="1">IF(OR(BW68="",BW68=0),"",MAX(BV$5:BV67)+1)</f>
        <v/>
      </c>
      <c r="BW68" s="316" t="str">
        <f ca="1">IFERROR(INDEX($AK$22:$AK$33, ROWS($BW$4:BW66)), IFERROR(INDEX($AO$22:$AO$33, ROWS($BW$4:BW66)-ROWS($AK$22:$AK$33)), IFERROR(INDEX($AS$22:$AS$33, ROWS($BW$4:BW66)-ROWS($AK$22:$AK$33)-ROWS($AO$22:$AO$33)),IFERROR(INDEX($AW$22:$AW$33, ROWS($BW$4:BW66)-ROWS($AK$22:$AK$33)-ROWS($AO$22:$AO$33)-ROWS($AS$22:$AS$33)),IFERROR(INDEX($BA$22:$BA$33, ROWS($BW$4:BW66)-ROWS($AK$22:$AK$33)-ROWS($AO$22:$AO$33)-ROWS($AS$22:$AS$33)-ROWS($AW$22:$AW$33)),IFERROR(INDEX($BE$22:$BE$33, ROWS($BW$4:BW66)-ROWS($AK$22:$AK$33)-ROWS($AO$22:$AO$33)-ROWS($AS$22:$AS$33)-ROWS($AW$22:$AW$33)-ROWS($BA$22:$BA$33)),IFERROR(INDEX($BI$22:$BI$33, ROWS($BW$4:BW66)-ROWS($AK$22:$AK$33)-ROWS($AO$22:$AO$33)-ROWS($AS$22:$AS$33)-ROWS($AW$22:$AW$33)-ROWS($BA$22:$BA$33)-ROWS($BE$22:$BE$33)), "")))))))</f>
        <v/>
      </c>
      <c r="BX68" s="316" t="str">
        <f t="shared" ca="1" si="34"/>
        <v/>
      </c>
      <c r="BY68" s="413" t="str">
        <f t="shared" ca="1" si="35"/>
        <v/>
      </c>
      <c r="BZ68" s="412" t="str">
        <f ca="1">IF(OR(CA68="",CA68=0),"",MAX(BZ$5:BZ67)+1)</f>
        <v/>
      </c>
      <c r="CA68" s="316" t="str">
        <f ca="1">IFERROR(INDEX($AJ$38:$AJ$49, ROWS($CA$4:CA66)), IFERROR(INDEX($AN$38:$AN$49, ROWS($CA$4:CA66)-ROWS($AJ$38:$AJ$49)), IFERROR(INDEX($AR$38:$AR$49, ROWS($CA$4:CA66)-ROWS($AJ$38:$AJ$49)-ROWS($AN$38:$AN$49)),IFERROR(INDEX($AV$38:$AV$49, ROWS($CA$4:CA66)-ROWS($AJ$38:$AJ$49)-ROWS($AN$38:$AN$49)-ROWS($AR$38:$AR$49)),IFERROR(INDEX($AZ$38:$AZ$49, ROWS($CA$4:CA66)-ROWS($AJ$38:$AJ$49)-ROWS($AN$38:$AN$49)-ROWS($AR$38:$AR$49)-ROWS($AV$38:$AV$49)),IFERROR(INDEX($BD$38:$BD$49, ROWS($CA$4:CA66)-ROWS($AJ$38:$AJ$49)-ROWS($AN$38:$AN$49)-ROWS($AR$38:$AR$49)-ROWS($AV$38:$AV$49)-ROWS($AZ$38:$AZ$49)),IFERROR(INDEX($BH$38:$BH$49, ROWS($CA$4:CA66)-ROWS($AJ$38:$AJ$49)-ROWS($AN$38:$AN$49)-ROWS($AR$38:$AR$49)-ROWS($AV$38:$AV$49)-ROWS($AZ$38:$AZ$49)-ROWS($BD$38:$BD$49)), "")))))))</f>
        <v/>
      </c>
      <c r="CB68" s="316" t="str">
        <f t="shared" ca="1" si="36"/>
        <v/>
      </c>
      <c r="CC68" s="316" t="str">
        <f ca="1">IF(OR(CD68="",CD68=0),"",MAX(CC$5:CC67)+1)</f>
        <v/>
      </c>
      <c r="CD68" s="316" t="str">
        <f ca="1">IFERROR(INDEX($AK$38:$AK$49, ROWS($CD$4:CD66)), IFERROR(INDEX($AO$38:$AO$49, ROWS($CD$4:CD66)-ROWS($AK$38:$AK$49)), IFERROR(INDEX($AS$38:$AS$49, ROWS($CD$4:CD66)-ROWS($AK$38:$AK$49)-ROWS($AO$38:$AO$49)),IFERROR(INDEX($AW$38:$AW$49, ROWS($CD$4:CD66)-ROWS($AK$38:$AK$49)-ROWS($AO$38:$AO$49)-ROWS($AS$38:$AS$49)),IFERROR(INDEX($BA$38:$BA$49, ROWS($CD$4:CD66)-ROWS($AK$38:$AK$49)-ROWS($AO$38:$AO$49)-ROWS($AS$38:$AS$49)-ROWS($AW$38:$AW$49)),IFERROR(INDEX($BE$38:$BE$49, ROWS($CD$4:CD66)-ROWS($AK$38:$AK$49)-ROWS($AO$38:$AO$49)-ROWS($AS$38:$AS$49)-ROWS($AW$38:$AW$49)-ROWS($BA$38:$BA$49)),IFERROR(INDEX($BI$38:$BI$49, ROWS($CD$4:CD66)-ROWS($AK$38:$AK$49)-ROWS($AO$38:$AO$49)-ROWS($AS$38:$AS$49)-ROWS($AW$38:$AW$49)-ROWS($BA$38:$BA$49)-ROWS($BE$38:$BE$49)), "")))))))</f>
        <v/>
      </c>
      <c r="CE68" s="316" t="str">
        <f t="shared" ca="1" si="37"/>
        <v/>
      </c>
      <c r="CF68" s="413" t="str">
        <f t="shared" ca="1" si="38"/>
        <v/>
      </c>
      <c r="CG68" s="412" t="str">
        <f ca="1">IF(OR(CH68="",CH68=0),"",MAX(CG$5:CG67)+1)</f>
        <v/>
      </c>
      <c r="CH68" s="316" t="str">
        <f ca="1">IFERROR(INDEX($AJ$54:$AJ$65, ROWS($CH$4:CH66)), IFERROR(INDEX($AN$54:$AN$65, ROWS($CH$4:CH66)-ROWS($AJ$54:$AJ$65)), IFERROR(INDEX($AR$54:$AR$65, ROWS($CH$4:CH66)-ROWS($AJ$54:$AJ$65)-ROWS($AN$54:$AN$65)),IFERROR(INDEX($AV$54:$AV$65, ROWS($CH$4:CH66)-ROWS($AJ$54:$AJ$65)-ROWS($AN$54:$AN$65)-ROWS($AR$54:$AR$65)),IFERROR(INDEX($AZ$54:$AZ$65, ROWS($CH$4:CH66)-ROWS($AJ$54:$AJ$65)-ROWS($AN$54:$AN$65)-ROWS($AR$54:$AR$65)-ROWS($AV$54:$AV$65)),IFERROR(INDEX($BD$54:$BD$65, ROWS($CH$4:CH66)-ROWS($AJ$54:$AJ$65)-ROWS($AN$54:$AN$65)-ROWS($AR$54:$AR$65)-ROWS($AV$54:$AV$65)-ROWS($AZ$54:$AZ$65)),IFERROR(INDEX($BH$54:$BH$65, ROWS($CH$4:CH66)-ROWS($AJ$54:$AJ$65)-ROWS($AN$54:$AN$65)-ROWS($AR$54:$AR$65)-ROWS($AV$54:$AV$65)-ROWS($AZ$54:$AZ$65)-ROWS($BD$54:$BD$65)), "")))))))</f>
        <v/>
      </c>
      <c r="CI68" s="316" t="str">
        <f t="shared" ca="1" si="39"/>
        <v/>
      </c>
      <c r="CJ68" s="316" t="str">
        <f ca="1">IF(OR(CK68="",CK68=0),"",MAX(CJ$5:CJ67)+1)</f>
        <v/>
      </c>
      <c r="CK68" s="316" t="str">
        <f ca="1">IFERROR(INDEX($AK$54:$AK$65, ROWS($CK$4:CK66)), IFERROR(INDEX($AO$54:$AO$65, ROWS($CK$4:CK66)-ROWS($AK$54:$AK$65)), IFERROR(INDEX($AS$54:$AS$65, ROWS($CK$4:CK66)-ROWS($AK$54:$AK$65)-ROWS($AO$54:$AO$65)),IFERROR(INDEX($AW$54:$AW$65, ROWS($CK$4:CK66)-ROWS($AK$54:$AK$65)-ROWS($AO$54:$AO$65)-ROWS($AS$54:$AS$65)),IFERROR(INDEX($BA$54:$BA$65, ROWS($CK$4:CK66)-ROWS($AK$54:$AK$65)-ROWS($AO$54:$AO$65)-ROWS($AS$54:$AS$65)-ROWS($AW$54:$AW$65)),IFERROR(INDEX($BE$54:$BE$65, ROWS($CK$4:CK66)-ROWS($AK$54:$AK$65)-ROWS($AO$54:$AO$65)-ROWS($AS$54:$AS$65)-ROWS($AW$54:$AW$65)-ROWS($BA$54:$BA$65)),IFERROR(INDEX($BI$54:$BI$65, ROWS($CK$4:CK66)-ROWS($AK$54:$AK$65)-ROWS($AO$54:$AO$65)-ROWS($AS$54:$AS$65)-ROWS($AW$54:$AW$65)-ROWS($BA$54:$BA$65)-ROWS($BE$54:$BE$65)), "")))))))</f>
        <v/>
      </c>
      <c r="CL68" s="316" t="str">
        <f t="shared" ca="1" si="40"/>
        <v/>
      </c>
      <c r="CM68" s="413" t="str">
        <f t="shared" ca="1" si="41"/>
        <v/>
      </c>
      <c r="CN68" s="412" t="str">
        <f>IF(OR(CO68="",CO68=0),"",MAX(CN$5:CN67)+1)</f>
        <v/>
      </c>
      <c r="CO68" s="316">
        <f>IFERROR(INDEX($AJ$70:$AJ$81, ROWS($CO$4:CO66)), IFERROR(INDEX($AN$70:$AN$81, ROWS($CO$4:CO66)-ROWS($AJ$70:$AJ$81)), IFERROR(INDEX($AR$70:$AR$81, ROWS($CO$4:CO66)-ROWS($AJ$70:$AJ$81)-ROWS($AN$70:$AN$81)),IFERROR(INDEX($AV$70:$AV$81, ROWS($CO$4:CO66)-ROWS($AJ$70:$AJ$81)-ROWS($AN$70:$AN$81)-ROWS($AR$70:$AR$81)),IFERROR(INDEX($AZ$70:$AZ$81, ROWS($CO$4:CO66)-ROWS($AJ$70:$AJ$81)-ROWS($AN$70:$AN$81)-ROWS($AR$70:$AR$81)-ROWS($AV$70:$AV$81)),IFERROR(INDEX($BD$70:$BD$81, ROWS($CO$4:CO66)-ROWS($AJ$70:$AJ$81)-ROWS($AN$70:$AN$81)-ROWS($AR$70:$AR$81)-ROWS($AV$70:$AV$81)-ROWS($AZ$70:$AZ$81)),IFERROR(INDEX($BH$70:$BH$81, ROWS($CO$4:CO66)-ROWS($AJ$70:$AJ$81)-ROWS($AN$70:$AN$81)-ROWS($AR$70:$AR$81)-ROWS($AV$70:$AV$81)-ROWS($AZ$70:$AZ$81)-ROWS($BD$70:$BD$81)), "")))))))</f>
        <v>0</v>
      </c>
      <c r="CP68" s="316" t="str">
        <f t="shared" ca="1" si="42"/>
        <v/>
      </c>
      <c r="CQ68" s="316" t="str">
        <f>IF(OR(CR68="",CR68=0),"",MAX(CQ$5:CQ67)+1)</f>
        <v/>
      </c>
      <c r="CR68" s="316">
        <f>IFERROR(INDEX($AK$70:$AK$81, ROWS($CR$4:CR66)), IFERROR(INDEX($AO$70:$AO$81, ROWS($CR$4:CR66)-ROWS($AK$70:$AK$81)), IFERROR(INDEX($AS$70:$AS$81, ROWS($CR$4:CR66)-ROWS($AK$70:$AK$81)-ROWS($AO$70:$AO$81)),IFERROR(INDEX($AW$70:$AW$81, ROWS($CR$4:CR66)-ROWS($AK$70:$AK$81)-ROWS($AO$70:$AO$81)-ROWS($AS$70:$AS$81)),IFERROR(INDEX($BA$70:$BA$81, ROWS($CR$4:CR66)-ROWS($AK$70:$AK$81)-ROWS($AO$70:$AO$81)-ROWS($AS$70:$AS$81)-ROWS($AW$70:$AW$81)),IFERROR(INDEX($BE$70:$BE$81, ROWS($CR$4:CR66)-ROWS($AK$70:$AK$81)-ROWS($AO$70:$AO$81)-ROWS($AS$70:$AS$81)-ROWS($AW$70:$AW$81)-ROWS($BA$70:$BA$81)),IFERROR(INDEX($BI$70:$BI$81, ROWS($CR$4:CR66)-ROWS($AK$70:$AK$81)-ROWS($AO$70:$AO$81)-ROWS($AS$70:$AS$81)-ROWS($AW$70:$AW$81)-ROWS($BA$70:$BA$81)-ROWS($BE$70:$BE$81)), "")))))))</f>
        <v>0</v>
      </c>
      <c r="CS68" s="316" t="str">
        <f t="shared" ca="1" si="43"/>
        <v/>
      </c>
      <c r="CT68" s="413" t="str">
        <f t="shared" ca="1" si="44"/>
        <v/>
      </c>
      <c r="CU68" s="412" t="str">
        <f>IF(OR(CV68="",CV68=0),"",MAX(CU$5:CU67)+1)</f>
        <v/>
      </c>
      <c r="CV68" s="316" t="str">
        <f>IFERROR(INDEX($AJ$86:$AJ$97, ROWS($CV$4:CV66)), IFERROR(INDEX($AN$86:$AN$97, ROWS($CV$4:CV66)-ROWS($AJ$86:$AJ$97)), ""))</f>
        <v/>
      </c>
      <c r="CW68" s="316" t="str">
        <f t="shared" si="45"/>
        <v/>
      </c>
      <c r="CX68" s="316" t="str">
        <f>IF(OR(CY68="",CY68=0),"",MAX(CX$5:CX67)+1)</f>
        <v/>
      </c>
      <c r="CY68" s="316" t="str">
        <f>IFERROR(INDEX($AK$86:$AK$97, ROWS($CY$4:CY66)), IFERROR(INDEX($AO$86:$AO$97, ROWS($CY$4:CY66)-ROWS($AK$86:$AK$97)), ""))</f>
        <v/>
      </c>
      <c r="CZ68" s="316" t="str">
        <f t="shared" si="46"/>
        <v/>
      </c>
      <c r="DA68" s="413" t="str">
        <f t="shared" si="47"/>
        <v/>
      </c>
      <c r="DC68" s="438">
        <f ca="1">IF(OR(DD68="",DD68=0),"",MAX(DC$65:DC67)+1)</f>
        <v>2</v>
      </c>
      <c r="DD68" s="434" t="str">
        <f t="shared" ca="1" si="166"/>
        <v>Lawn Service</v>
      </c>
      <c r="DE68" s="413">
        <f t="shared" ca="1" si="167"/>
        <v>50</v>
      </c>
      <c r="DF68" s="431" t="str">
        <f ca="1">IF(OR(DG68="",DG68=0),"",MAX(DF$65:DF67)+1)</f>
        <v/>
      </c>
      <c r="DG68" s="412" t="str">
        <f t="shared" ca="1" si="168"/>
        <v/>
      </c>
      <c r="DH68" s="413" t="str">
        <f t="shared" ca="1" si="169"/>
        <v/>
      </c>
      <c r="DI68" s="412" t="str">
        <f t="shared" ca="1" si="170"/>
        <v>Credit Card 1</v>
      </c>
      <c r="DJ68" s="413">
        <f t="shared" ca="1" si="171"/>
        <v>50</v>
      </c>
      <c r="DK68" s="412" t="str">
        <f t="shared" ca="1" si="172"/>
        <v/>
      </c>
      <c r="DL68" s="413" t="str">
        <f t="shared" ca="1" si="173"/>
        <v/>
      </c>
      <c r="DM68" s="292"/>
      <c r="DN68" s="425" t="str">
        <f ca="1">IF(DI72="","",CONCATENATE(DI72," - ",DJ72))</f>
        <v/>
      </c>
      <c r="DO68" s="295" t="str">
        <f ca="1">IF(DI73="","",CONCATENATE(DI73," - ",DJ73))</f>
        <v/>
      </c>
      <c r="DP68" s="295" t="str">
        <f ca="1">IF(DI74="","",CONCATENATE(DI74," - ",DJ74))</f>
        <v/>
      </c>
      <c r="DQ68" s="425" t="str">
        <f ca="1">IF(DK72="","",CONCATENATE(DK72," - ",DL72))</f>
        <v/>
      </c>
      <c r="DR68" s="295" t="str">
        <f ca="1">IF(DK73="","",CONCATENATE(DK73," - ",DL73))</f>
        <v/>
      </c>
      <c r="DS68" s="426" t="str">
        <f ca="1">IF(DK74="","",CONCATENATE(DK74," - ",DL74))</f>
        <v/>
      </c>
    </row>
    <row r="69" spans="16:123" ht="15.75" thickBot="1" x14ac:dyDescent="0.35">
      <c r="P69" s="1204"/>
      <c r="Q69" s="1205"/>
      <c r="R69" s="1205"/>
      <c r="S69" s="1206"/>
      <c r="U69" s="1189"/>
      <c r="V69" s="1190"/>
      <c r="W69" s="1190"/>
      <c r="X69" s="1191"/>
      <c r="AB69" s="395">
        <f ca="1">IFERROR(MATCH($AB$59,OFFSET(Year!$BI$67:$BI$118,AB68,,1000),0)+AB68,"")</f>
        <v>9</v>
      </c>
      <c r="AC69" s="340">
        <f ca="1">IFERROR(INDEX(Year!$BL$67:$BL$118,AB69),"")</f>
        <v>16</v>
      </c>
      <c r="AD69" s="348" t="str">
        <f ca="1">IFERROR(INDEX(Year!$BJ$67:$BJ$118,AB69),"")</f>
        <v>Paycheck 3</v>
      </c>
      <c r="AE69" s="363">
        <f ca="1">IFERROR(INDEX(Year!$BK$67:$BK$118,AB69),"")</f>
        <v>700</v>
      </c>
      <c r="AF69" s="402" t="str">
        <f ca="1">IFERROR(INDEX(Year!$BI$67:$BI$118,AB69),"")</f>
        <v>Income</v>
      </c>
      <c r="AI69" s="312"/>
      <c r="AJ69" s="313" t="s">
        <v>483</v>
      </c>
      <c r="AK69" s="313" t="s">
        <v>13</v>
      </c>
      <c r="AL69" s="314" t="s">
        <v>11</v>
      </c>
      <c r="AM69" s="312"/>
      <c r="AN69" s="313" t="s">
        <v>483</v>
      </c>
      <c r="AO69" s="313" t="s">
        <v>13</v>
      </c>
      <c r="AP69" s="314" t="s">
        <v>11</v>
      </c>
      <c r="AQ69" s="312"/>
      <c r="AR69" s="313" t="s">
        <v>483</v>
      </c>
      <c r="AS69" s="313" t="s">
        <v>13</v>
      </c>
      <c r="AT69" s="314" t="s">
        <v>11</v>
      </c>
      <c r="AU69" s="312"/>
      <c r="AV69" s="313" t="s">
        <v>483</v>
      </c>
      <c r="AW69" s="313" t="s">
        <v>13</v>
      </c>
      <c r="AX69" s="314" t="s">
        <v>11</v>
      </c>
      <c r="AY69" s="312"/>
      <c r="AZ69" s="313" t="s">
        <v>483</v>
      </c>
      <c r="BA69" s="313" t="s">
        <v>13</v>
      </c>
      <c r="BB69" s="314" t="s">
        <v>11</v>
      </c>
      <c r="BC69" s="312"/>
      <c r="BD69" s="313" t="s">
        <v>483</v>
      </c>
      <c r="BE69" s="313" t="s">
        <v>13</v>
      </c>
      <c r="BF69" s="314" t="s">
        <v>11</v>
      </c>
      <c r="BG69" s="312"/>
      <c r="BH69" s="313" t="s">
        <v>483</v>
      </c>
      <c r="BI69" s="313" t="s">
        <v>13</v>
      </c>
      <c r="BJ69" s="314" t="s">
        <v>11</v>
      </c>
      <c r="BL69" s="412" t="str">
        <f ca="1">IF(OR(BM69="",BM69=0),"",MAX(BL$5:BL68)+1)</f>
        <v/>
      </c>
      <c r="BM69" s="316" t="str">
        <f ca="1">IFERROR(INDEX($AJ$6:$AJ$17, ROWS(BM$4:$BM67)), IFERROR(INDEX($AN$6:$AN$17, ROWS(BM$4:$BM67)-ROWS($AJ$6:$AJ$17)), IFERROR(INDEX($AR$6:$AR$17, ROWS(BM$4:$BM67)-ROWS($AJ$6:$AJ$17)-ROWS($AN$6:$AN$17)),IFERROR(INDEX($AV$6:$AV$17, ROWS(BM$4:$BM67)-ROWS($AJ$6:$AJ$17)-ROWS($AN$6:$AN$17)-ROWS($AR$6:$AR$17)),IFERROR(INDEX($AZ$6:$AZ$17, ROWS(BM$4:$BM67)-ROWS($AJ$6:$AJ$17)-ROWS($AN$6:$AN$17)-ROWS($AR$6:$AR$17)-ROWS($AV$6:$AV$17)),IFERROR(INDEX($BD$6:$BD$17, ROWS(BM$4:$BM67)-ROWS($AJ$6:$AJ$17)-ROWS($AN$6:$AN$17)-ROWS($AR$6:$AR$17)-ROWS($AV$6:$AV$17)-ROWS($AZ$6:$AZ$17)),IFERROR(INDEX($BH$6:$BH$17, ROWS(BM$4:$BM67)-ROWS($AJ$6:$AJ$17)-ROWS($AN$6:$AN$17)-ROWS($AR$6:$AR$17)-ROWS($AV$6:$AV$17)-ROWS($AZ$6:$AZ$17)-ROWS($BD$6:$BD$17)), "")))))))</f>
        <v/>
      </c>
      <c r="BN69" s="316" t="str">
        <f t="shared" ca="1" si="30"/>
        <v/>
      </c>
      <c r="BO69" s="316" t="str">
        <f ca="1">IF(OR(BP69="",BP69=0),"",MAX(BO$5:BO68)+1)</f>
        <v/>
      </c>
      <c r="BP69" s="316" t="str">
        <f ca="1">IFERROR(INDEX($AK$6:$AK$17, ROWS($BP$4:BP67)), IFERROR(INDEX($AO$6:$AO$17, ROWS($BP$4:BP67)-ROWS($AK$6:$AK$17)), IFERROR(INDEX($AS$6:$AS$17, ROWS($BP$4:BP67)-ROWS($AK$6:$AK$17)-ROWS($AO$6:$AO$17)),IFERROR(INDEX($AW$6:$AW$17, ROWS($BP$4:BP67)-ROWS($AK$6:$AK$17)-ROWS($AO$6:$AO$17)-ROWS($AS$6:$AS$17)),IFERROR(INDEX($BA$6:$BA$17, ROWS($BP$4:BP67)-ROWS($AK$6:$AK$17)-ROWS($AO$6:$AO$17)-ROWS($AS$6:$AS$17)-ROWS($AW$6:$AW$17)),IFERROR(INDEX($BE$6:$BE$17, ROWS($BP$4:BP67)-ROWS($AK$6:$AK$17)-ROWS($AO$6:$AO$17)-ROWS($AS$6:$AS$17)-ROWS($AW$6:$AW$17)-ROWS($BA$6:$BA$17)),IFERROR(INDEX($BI$6:$BI$17, ROWS($BP$4:BP67)-ROWS($AK$6:$AK$17)-ROWS($AO$6:$AO$17)-ROWS($AS$6:$AS$17)-ROWS($AW$6:$AW$17)-ROWS($BA$6:$BA$17)-ROWS($BE$6:$BE$17)), "")))))))</f>
        <v/>
      </c>
      <c r="BQ69" s="316" t="str">
        <f t="shared" ca="1" si="31"/>
        <v/>
      </c>
      <c r="BR69" s="413" t="str">
        <f t="shared" ca="1" si="32"/>
        <v/>
      </c>
      <c r="BS69" s="412" t="str">
        <f ca="1">IF(OR(BT69="",BT69=0),"",MAX(BS$5:BS68)+1)</f>
        <v/>
      </c>
      <c r="BT69" s="316" t="str">
        <f ca="1">IFERROR(INDEX($AJ$22:$AJ$33, ROWS($BT$4:BT67)), IFERROR(INDEX($AN$22:$AN$33, ROWS($BT$4:BT67)-ROWS($AJ$22:$AJ$33)), IFERROR(INDEX($AR$22:$AR$33, ROWS($BT$4:BT67)-ROWS($AJ$22:$AJ$33)-ROWS($AN$22:$AN$33)),IFERROR(INDEX($AV$22:$AV$33, ROWS($BT$4:BT67)-ROWS($AJ$22:$AJ$33)-ROWS($AN$22:$AN$33)-ROWS($AR$22:$AR$33)),IFERROR(INDEX($AZ$22:$AZ$33, ROWS($BT$4:BT67)-ROWS($AJ$22:$AJ$33)-ROWS($AN$22:$AN$33)-ROWS($AR$22:$AR$33)-ROWS($AV$22:$AV$33)),IFERROR(INDEX($BD$22:$BD$33, ROWS($BT$4:BT67)-ROWS($AJ$22:$AJ$33)-ROWS($AN$22:$AN$33)-ROWS($AR$22:$AR$33)-ROWS($AV$22:$AV$33)-ROWS($AZ$22:$AZ$33)),IFERROR(INDEX($BH$22:$BH$33, ROWS($BT$4:BT67)-ROWS($AJ$22:$AJ$33)-ROWS($AN$22:$AN$33)-ROWS($AR$22:$AR$33)-ROWS($AV$22:$AV$33)-ROWS($AZ$22:$AZ$33)-ROWS($BD$22:$BD$33)), "")))))))</f>
        <v/>
      </c>
      <c r="BU69" s="316" t="str">
        <f t="shared" ca="1" si="33"/>
        <v/>
      </c>
      <c r="BV69" s="316" t="str">
        <f ca="1">IF(OR(BW69="",BW69=0),"",MAX(BV$5:BV68)+1)</f>
        <v/>
      </c>
      <c r="BW69" s="316" t="str">
        <f ca="1">IFERROR(INDEX($AK$22:$AK$33, ROWS($BW$4:BW67)), IFERROR(INDEX($AO$22:$AO$33, ROWS($BW$4:BW67)-ROWS($AK$22:$AK$33)), IFERROR(INDEX($AS$22:$AS$33, ROWS($BW$4:BW67)-ROWS($AK$22:$AK$33)-ROWS($AO$22:$AO$33)),IFERROR(INDEX($AW$22:$AW$33, ROWS($BW$4:BW67)-ROWS($AK$22:$AK$33)-ROWS($AO$22:$AO$33)-ROWS($AS$22:$AS$33)),IFERROR(INDEX($BA$22:$BA$33, ROWS($BW$4:BW67)-ROWS($AK$22:$AK$33)-ROWS($AO$22:$AO$33)-ROWS($AS$22:$AS$33)-ROWS($AW$22:$AW$33)),IFERROR(INDEX($BE$22:$BE$33, ROWS($BW$4:BW67)-ROWS($AK$22:$AK$33)-ROWS($AO$22:$AO$33)-ROWS($AS$22:$AS$33)-ROWS($AW$22:$AW$33)-ROWS($BA$22:$BA$33)),IFERROR(INDEX($BI$22:$BI$33, ROWS($BW$4:BW67)-ROWS($AK$22:$AK$33)-ROWS($AO$22:$AO$33)-ROWS($AS$22:$AS$33)-ROWS($AW$22:$AW$33)-ROWS($BA$22:$BA$33)-ROWS($BE$22:$BE$33)), "")))))))</f>
        <v/>
      </c>
      <c r="BX69" s="316" t="str">
        <f t="shared" ca="1" si="34"/>
        <v/>
      </c>
      <c r="BY69" s="413" t="str">
        <f t="shared" ca="1" si="35"/>
        <v/>
      </c>
      <c r="BZ69" s="412" t="str">
        <f ca="1">IF(OR(CA69="",CA69=0),"",MAX(BZ$5:BZ68)+1)</f>
        <v/>
      </c>
      <c r="CA69" s="316" t="str">
        <f ca="1">IFERROR(INDEX($AJ$38:$AJ$49, ROWS($CA$4:CA67)), IFERROR(INDEX($AN$38:$AN$49, ROWS($CA$4:CA67)-ROWS($AJ$38:$AJ$49)), IFERROR(INDEX($AR$38:$AR$49, ROWS($CA$4:CA67)-ROWS($AJ$38:$AJ$49)-ROWS($AN$38:$AN$49)),IFERROR(INDEX($AV$38:$AV$49, ROWS($CA$4:CA67)-ROWS($AJ$38:$AJ$49)-ROWS($AN$38:$AN$49)-ROWS($AR$38:$AR$49)),IFERROR(INDEX($AZ$38:$AZ$49, ROWS($CA$4:CA67)-ROWS($AJ$38:$AJ$49)-ROWS($AN$38:$AN$49)-ROWS($AR$38:$AR$49)-ROWS($AV$38:$AV$49)),IFERROR(INDEX($BD$38:$BD$49, ROWS($CA$4:CA67)-ROWS($AJ$38:$AJ$49)-ROWS($AN$38:$AN$49)-ROWS($AR$38:$AR$49)-ROWS($AV$38:$AV$49)-ROWS($AZ$38:$AZ$49)),IFERROR(INDEX($BH$38:$BH$49, ROWS($CA$4:CA67)-ROWS($AJ$38:$AJ$49)-ROWS($AN$38:$AN$49)-ROWS($AR$38:$AR$49)-ROWS($AV$38:$AV$49)-ROWS($AZ$38:$AZ$49)-ROWS($BD$38:$BD$49)), "")))))))</f>
        <v/>
      </c>
      <c r="CB69" s="316" t="str">
        <f t="shared" ca="1" si="36"/>
        <v/>
      </c>
      <c r="CC69" s="316" t="str">
        <f ca="1">IF(OR(CD69="",CD69=0),"",MAX(CC$5:CC68)+1)</f>
        <v/>
      </c>
      <c r="CD69" s="316" t="str">
        <f ca="1">IFERROR(INDEX($AK$38:$AK$49, ROWS($CD$4:CD67)), IFERROR(INDEX($AO$38:$AO$49, ROWS($CD$4:CD67)-ROWS($AK$38:$AK$49)), IFERROR(INDEX($AS$38:$AS$49, ROWS($CD$4:CD67)-ROWS($AK$38:$AK$49)-ROWS($AO$38:$AO$49)),IFERROR(INDEX($AW$38:$AW$49, ROWS($CD$4:CD67)-ROWS($AK$38:$AK$49)-ROWS($AO$38:$AO$49)-ROWS($AS$38:$AS$49)),IFERROR(INDEX($BA$38:$BA$49, ROWS($CD$4:CD67)-ROWS($AK$38:$AK$49)-ROWS($AO$38:$AO$49)-ROWS($AS$38:$AS$49)-ROWS($AW$38:$AW$49)),IFERROR(INDEX($BE$38:$BE$49, ROWS($CD$4:CD67)-ROWS($AK$38:$AK$49)-ROWS($AO$38:$AO$49)-ROWS($AS$38:$AS$49)-ROWS($AW$38:$AW$49)-ROWS($BA$38:$BA$49)),IFERROR(INDEX($BI$38:$BI$49, ROWS($CD$4:CD67)-ROWS($AK$38:$AK$49)-ROWS($AO$38:$AO$49)-ROWS($AS$38:$AS$49)-ROWS($AW$38:$AW$49)-ROWS($BA$38:$BA$49)-ROWS($BE$38:$BE$49)), "")))))))</f>
        <v/>
      </c>
      <c r="CE69" s="316" t="str">
        <f t="shared" ca="1" si="37"/>
        <v/>
      </c>
      <c r="CF69" s="413" t="str">
        <f t="shared" ca="1" si="38"/>
        <v/>
      </c>
      <c r="CG69" s="412" t="str">
        <f ca="1">IF(OR(CH69="",CH69=0),"",MAX(CG$5:CG68)+1)</f>
        <v/>
      </c>
      <c r="CH69" s="316" t="str">
        <f ca="1">IFERROR(INDEX($AJ$54:$AJ$65, ROWS($CH$4:CH67)), IFERROR(INDEX($AN$54:$AN$65, ROWS($CH$4:CH67)-ROWS($AJ$54:$AJ$65)), IFERROR(INDEX($AR$54:$AR$65, ROWS($CH$4:CH67)-ROWS($AJ$54:$AJ$65)-ROWS($AN$54:$AN$65)),IFERROR(INDEX($AV$54:$AV$65, ROWS($CH$4:CH67)-ROWS($AJ$54:$AJ$65)-ROWS($AN$54:$AN$65)-ROWS($AR$54:$AR$65)),IFERROR(INDEX($AZ$54:$AZ$65, ROWS($CH$4:CH67)-ROWS($AJ$54:$AJ$65)-ROWS($AN$54:$AN$65)-ROWS($AR$54:$AR$65)-ROWS($AV$54:$AV$65)),IFERROR(INDEX($BD$54:$BD$65, ROWS($CH$4:CH67)-ROWS($AJ$54:$AJ$65)-ROWS($AN$54:$AN$65)-ROWS($AR$54:$AR$65)-ROWS($AV$54:$AV$65)-ROWS($AZ$54:$AZ$65)),IFERROR(INDEX($BH$54:$BH$65, ROWS($CH$4:CH67)-ROWS($AJ$54:$AJ$65)-ROWS($AN$54:$AN$65)-ROWS($AR$54:$AR$65)-ROWS($AV$54:$AV$65)-ROWS($AZ$54:$AZ$65)-ROWS($BD$54:$BD$65)), "")))))))</f>
        <v/>
      </c>
      <c r="CI69" s="316" t="str">
        <f t="shared" ca="1" si="39"/>
        <v/>
      </c>
      <c r="CJ69" s="316" t="str">
        <f ca="1">IF(OR(CK69="",CK69=0),"",MAX(CJ$5:CJ68)+1)</f>
        <v/>
      </c>
      <c r="CK69" s="316" t="str">
        <f ca="1">IFERROR(INDEX($AK$54:$AK$65, ROWS($CK$4:CK67)), IFERROR(INDEX($AO$54:$AO$65, ROWS($CK$4:CK67)-ROWS($AK$54:$AK$65)), IFERROR(INDEX($AS$54:$AS$65, ROWS($CK$4:CK67)-ROWS($AK$54:$AK$65)-ROWS($AO$54:$AO$65)),IFERROR(INDEX($AW$54:$AW$65, ROWS($CK$4:CK67)-ROWS($AK$54:$AK$65)-ROWS($AO$54:$AO$65)-ROWS($AS$54:$AS$65)),IFERROR(INDEX($BA$54:$BA$65, ROWS($CK$4:CK67)-ROWS($AK$54:$AK$65)-ROWS($AO$54:$AO$65)-ROWS($AS$54:$AS$65)-ROWS($AW$54:$AW$65)),IFERROR(INDEX($BE$54:$BE$65, ROWS($CK$4:CK67)-ROWS($AK$54:$AK$65)-ROWS($AO$54:$AO$65)-ROWS($AS$54:$AS$65)-ROWS($AW$54:$AW$65)-ROWS($BA$54:$BA$65)),IFERROR(INDEX($BI$54:$BI$65, ROWS($CK$4:CK67)-ROWS($AK$54:$AK$65)-ROWS($AO$54:$AO$65)-ROWS($AS$54:$AS$65)-ROWS($AW$54:$AW$65)-ROWS($BA$54:$BA$65)-ROWS($BE$54:$BE$65)), "")))))))</f>
        <v/>
      </c>
      <c r="CL69" s="316" t="str">
        <f t="shared" ca="1" si="40"/>
        <v/>
      </c>
      <c r="CM69" s="413" t="str">
        <f t="shared" ca="1" si="41"/>
        <v/>
      </c>
      <c r="CN69" s="412" t="str">
        <f>IF(OR(CO69="",CO69=0),"",MAX(CN$5:CN68)+1)</f>
        <v/>
      </c>
      <c r="CO69" s="316">
        <f>IFERROR(INDEX($AJ$70:$AJ$81, ROWS($CO$4:CO67)), IFERROR(INDEX($AN$70:$AN$81, ROWS($CO$4:CO67)-ROWS($AJ$70:$AJ$81)), IFERROR(INDEX($AR$70:$AR$81, ROWS($CO$4:CO67)-ROWS($AJ$70:$AJ$81)-ROWS($AN$70:$AN$81)),IFERROR(INDEX($AV$70:$AV$81, ROWS($CO$4:CO67)-ROWS($AJ$70:$AJ$81)-ROWS($AN$70:$AN$81)-ROWS($AR$70:$AR$81)),IFERROR(INDEX($AZ$70:$AZ$81, ROWS($CO$4:CO67)-ROWS($AJ$70:$AJ$81)-ROWS($AN$70:$AN$81)-ROWS($AR$70:$AR$81)-ROWS($AV$70:$AV$81)),IFERROR(INDEX($BD$70:$BD$81, ROWS($CO$4:CO67)-ROWS($AJ$70:$AJ$81)-ROWS($AN$70:$AN$81)-ROWS($AR$70:$AR$81)-ROWS($AV$70:$AV$81)-ROWS($AZ$70:$AZ$81)),IFERROR(INDEX($BH$70:$BH$81, ROWS($CO$4:CO67)-ROWS($AJ$70:$AJ$81)-ROWS($AN$70:$AN$81)-ROWS($AR$70:$AR$81)-ROWS($AV$70:$AV$81)-ROWS($AZ$70:$AZ$81)-ROWS($BD$70:$BD$81)), "")))))))</f>
        <v>0</v>
      </c>
      <c r="CP69" s="316" t="str">
        <f t="shared" ca="1" si="42"/>
        <v/>
      </c>
      <c r="CQ69" s="316" t="str">
        <f>IF(OR(CR69="",CR69=0),"",MAX(CQ$5:CQ68)+1)</f>
        <v/>
      </c>
      <c r="CR69" s="316">
        <f>IFERROR(INDEX($AK$70:$AK$81, ROWS($CR$4:CR67)), IFERROR(INDEX($AO$70:$AO$81, ROWS($CR$4:CR67)-ROWS($AK$70:$AK$81)), IFERROR(INDEX($AS$70:$AS$81, ROWS($CR$4:CR67)-ROWS($AK$70:$AK$81)-ROWS($AO$70:$AO$81)),IFERROR(INDEX($AW$70:$AW$81, ROWS($CR$4:CR67)-ROWS($AK$70:$AK$81)-ROWS($AO$70:$AO$81)-ROWS($AS$70:$AS$81)),IFERROR(INDEX($BA$70:$BA$81, ROWS($CR$4:CR67)-ROWS($AK$70:$AK$81)-ROWS($AO$70:$AO$81)-ROWS($AS$70:$AS$81)-ROWS($AW$70:$AW$81)),IFERROR(INDEX($BE$70:$BE$81, ROWS($CR$4:CR67)-ROWS($AK$70:$AK$81)-ROWS($AO$70:$AO$81)-ROWS($AS$70:$AS$81)-ROWS($AW$70:$AW$81)-ROWS($BA$70:$BA$81)),IFERROR(INDEX($BI$70:$BI$81, ROWS($CR$4:CR67)-ROWS($AK$70:$AK$81)-ROWS($AO$70:$AO$81)-ROWS($AS$70:$AS$81)-ROWS($AW$70:$AW$81)-ROWS($BA$70:$BA$81)-ROWS($BE$70:$BE$81)), "")))))))</f>
        <v>0</v>
      </c>
      <c r="CS69" s="316" t="str">
        <f t="shared" ca="1" si="43"/>
        <v/>
      </c>
      <c r="CT69" s="413" t="str">
        <f t="shared" ca="1" si="44"/>
        <v/>
      </c>
      <c r="CU69" s="412" t="str">
        <f>IF(OR(CV69="",CV69=0),"",MAX(CU$5:CU68)+1)</f>
        <v/>
      </c>
      <c r="CV69" s="316" t="str">
        <f>IFERROR(INDEX($AJ$86:$AJ$97, ROWS($CV$4:CV67)), IFERROR(INDEX($AN$86:$AN$97, ROWS($CV$4:CV67)-ROWS($AJ$86:$AJ$97)), ""))</f>
        <v/>
      </c>
      <c r="CW69" s="316" t="str">
        <f t="shared" si="45"/>
        <v/>
      </c>
      <c r="CX69" s="316" t="str">
        <f>IF(OR(CY69="",CY69=0),"",MAX(CX$5:CX68)+1)</f>
        <v/>
      </c>
      <c r="CY69" s="316" t="str">
        <f>IFERROR(INDEX($AK$86:$AK$97, ROWS($CY$4:CY67)), IFERROR(INDEX($AO$86:$AO$97, ROWS($CY$4:CY67)-ROWS($AK$86:$AK$97)), ""))</f>
        <v/>
      </c>
      <c r="CZ69" s="316" t="str">
        <f t="shared" si="46"/>
        <v/>
      </c>
      <c r="DA69" s="413" t="str">
        <f t="shared" si="47"/>
        <v/>
      </c>
      <c r="DC69" s="438">
        <f ca="1">IF(OR(DD69="",DD69=0),"",MAX(DC$65:DC68)+1)</f>
        <v>3</v>
      </c>
      <c r="DD69" s="434" t="str">
        <f t="shared" ca="1" si="166"/>
        <v>Credit Card 1</v>
      </c>
      <c r="DE69" s="413">
        <f t="shared" ca="1" si="167"/>
        <v>50</v>
      </c>
      <c r="DF69" s="431" t="str">
        <f ca="1">IF(OR(DG69="",DG69=0),"",MAX(DF$65:DF68)+1)</f>
        <v/>
      </c>
      <c r="DG69" s="412" t="str">
        <f t="shared" ca="1" si="168"/>
        <v/>
      </c>
      <c r="DH69" s="413" t="str">
        <f t="shared" ca="1" si="169"/>
        <v/>
      </c>
      <c r="DI69" s="412" t="str">
        <f t="shared" ca="1" si="170"/>
        <v>Auto Insurance</v>
      </c>
      <c r="DJ69" s="413">
        <f t="shared" ca="1" si="171"/>
        <v>180</v>
      </c>
      <c r="DK69" s="412" t="str">
        <f t="shared" ca="1" si="172"/>
        <v/>
      </c>
      <c r="DL69" s="413" t="str">
        <f t="shared" ca="1" si="173"/>
        <v/>
      </c>
      <c r="DM69" s="293"/>
      <c r="DN69" s="425" t="str">
        <f ca="1">IF(DI75="","",CONCATENATE(DI75," - ",DJ75))</f>
        <v/>
      </c>
      <c r="DO69" s="295" t="str">
        <f ca="1">IF(DI76="","",CONCATENATE(DI76," - ",DJ76))</f>
        <v/>
      </c>
      <c r="DP69" s="295" t="str">
        <f ca="1">IF(DI77="","",CONCATENATE(DI77," - ",DJ77))</f>
        <v/>
      </c>
      <c r="DQ69" s="425" t="str">
        <f ca="1">IF(DK75="","",CONCATENATE(DK75," - ",DL75))</f>
        <v/>
      </c>
      <c r="DR69" s="295" t="str">
        <f ca="1">IF(DK76="","",CONCATENATE(DK76," - ",DL76))</f>
        <v/>
      </c>
      <c r="DS69" s="426" t="str">
        <f ca="1">IF(DK77="","",CONCATENATE(DK77," - ",DL77))</f>
        <v/>
      </c>
    </row>
    <row r="70" spans="16:123" x14ac:dyDescent="0.3">
      <c r="AB70" s="395">
        <f ca="1">IFERROR(MATCH($AB$59,OFFSET(Year!$BI$67:$BI$118,AB69,,1000),0)+AB69,"")</f>
        <v>10</v>
      </c>
      <c r="AC70" s="340">
        <f ca="1">IFERROR(INDEX(Year!$BL$67:$BL$118,AB70),"")</f>
        <v>30</v>
      </c>
      <c r="AD70" s="348" t="str">
        <f ca="1">IFERROR(INDEX(Year!$BJ$67:$BJ$118,AB70),"")</f>
        <v>Paycheck 3</v>
      </c>
      <c r="AE70" s="363">
        <f ca="1">IFERROR(INDEX(Year!$BK$67:$BK$118,AB70),"")</f>
        <v>700</v>
      </c>
      <c r="AF70" s="402" t="str">
        <f ca="1">IFERROR(INDEX(Year!$BI$67:$BI$118,AB70),"")</f>
        <v>Income</v>
      </c>
      <c r="AI70" s="304">
        <f ca="1">IFERROR(MATCH($AI$68,OFFSET($AC$1,AI69,,1000),0)+AI69,"")</f>
        <v>135</v>
      </c>
      <c r="AJ70" s="305" t="str">
        <f t="shared" ref="AJ70:AJ81" ca="1" si="174">IFERROR(INDEX(AD:AD,AI70),"")</f>
        <v>Groceries</v>
      </c>
      <c r="AK70" s="306">
        <f t="shared" ref="AK70:AK81" ca="1" si="175">IFERROR(INDEX(AE:AE,AI70),"")</f>
        <v>125</v>
      </c>
      <c r="AL70" s="307" t="str">
        <f t="shared" ref="AL70:AL81" ca="1" si="176">IFERROR(INDEX(AF:AF,AI70),"")</f>
        <v>Liquid Bills</v>
      </c>
      <c r="AM70" s="304">
        <f ca="1">IFERROR(MATCH($AM$68,OFFSET($AC$1,AM69,,1000),0)+AM69,"")</f>
        <v>66</v>
      </c>
      <c r="AN70" s="305" t="str">
        <f t="shared" ref="AN70:AN81" ca="1" si="177">IFERROR(INDEX(AD:AD,AM70),"")</f>
        <v>Paycheck 2</v>
      </c>
      <c r="AO70" s="306">
        <f t="shared" ref="AO70:AO81" ca="1" si="178">IFERROR(INDEX(AE:AE,AM70),"")</f>
        <v>400</v>
      </c>
      <c r="AP70" s="307" t="str">
        <f t="shared" ref="AP70:AP81" ca="1" si="179">IFERROR(INDEX(AF:AF,AM70),"")</f>
        <v>Income</v>
      </c>
      <c r="AQ70" s="304">
        <f ca="1">IFERROR(MATCH($AQ$68,OFFSET($AC$1,AQ69,,1000),0)+AQ69,"")</f>
        <v>13</v>
      </c>
      <c r="AR70" s="305" t="str">
        <f t="shared" ref="AR70:AR81" ca="1" si="180">IFERROR(INDEX(AD:AD,AQ70),"")</f>
        <v>Spotify</v>
      </c>
      <c r="AS70" s="306">
        <f t="shared" ref="AS70:AS81" ca="1" si="181">IFERROR(INDEX(AE:AE,AQ70),"")</f>
        <v>9.99</v>
      </c>
      <c r="AT70" s="307" t="str">
        <f t="shared" ref="AT70:AT81" ca="1" si="182">IFERROR(INDEX(AF:AF,AQ70),"")</f>
        <v>Monthly</v>
      </c>
      <c r="AU70" s="304"/>
      <c r="AV70" s="305"/>
      <c r="AW70" s="306"/>
      <c r="AX70" s="307"/>
      <c r="AY70" s="304"/>
      <c r="AZ70" s="305"/>
      <c r="BA70" s="306"/>
      <c r="BB70" s="307"/>
      <c r="BC70" s="304"/>
      <c r="BD70" s="305"/>
      <c r="BE70" s="306"/>
      <c r="BF70" s="307"/>
      <c r="BG70" s="304"/>
      <c r="BH70" s="305"/>
      <c r="BI70" s="306"/>
      <c r="BJ70" s="307"/>
      <c r="BL70" s="412" t="str">
        <f ca="1">IF(OR(BM70="",BM70=0),"",MAX(BL$5:BL69)+1)</f>
        <v/>
      </c>
      <c r="BM70" s="316" t="str">
        <f ca="1">IFERROR(INDEX($AJ$6:$AJ$17, ROWS(BM$4:$BM68)), IFERROR(INDEX($AN$6:$AN$17, ROWS(BM$4:$BM68)-ROWS($AJ$6:$AJ$17)), IFERROR(INDEX($AR$6:$AR$17, ROWS(BM$4:$BM68)-ROWS($AJ$6:$AJ$17)-ROWS($AN$6:$AN$17)),IFERROR(INDEX($AV$6:$AV$17, ROWS(BM$4:$BM68)-ROWS($AJ$6:$AJ$17)-ROWS($AN$6:$AN$17)-ROWS($AR$6:$AR$17)),IFERROR(INDEX($AZ$6:$AZ$17, ROWS(BM$4:$BM68)-ROWS($AJ$6:$AJ$17)-ROWS($AN$6:$AN$17)-ROWS($AR$6:$AR$17)-ROWS($AV$6:$AV$17)),IFERROR(INDEX($BD$6:$BD$17, ROWS(BM$4:$BM68)-ROWS($AJ$6:$AJ$17)-ROWS($AN$6:$AN$17)-ROWS($AR$6:$AR$17)-ROWS($AV$6:$AV$17)-ROWS($AZ$6:$AZ$17)),IFERROR(INDEX($BH$6:$BH$17, ROWS(BM$4:$BM68)-ROWS($AJ$6:$AJ$17)-ROWS($AN$6:$AN$17)-ROWS($AR$6:$AR$17)-ROWS($AV$6:$AV$17)-ROWS($AZ$6:$AZ$17)-ROWS($BD$6:$BD$17)), "")))))))</f>
        <v/>
      </c>
      <c r="BN70" s="316" t="str">
        <f t="shared" ca="1" si="30"/>
        <v/>
      </c>
      <c r="BO70" s="316" t="str">
        <f ca="1">IF(OR(BP70="",BP70=0),"",MAX(BO$5:BO69)+1)</f>
        <v/>
      </c>
      <c r="BP70" s="316" t="str">
        <f ca="1">IFERROR(INDEX($AK$6:$AK$17, ROWS($BP$4:BP68)), IFERROR(INDEX($AO$6:$AO$17, ROWS($BP$4:BP68)-ROWS($AK$6:$AK$17)), IFERROR(INDEX($AS$6:$AS$17, ROWS($BP$4:BP68)-ROWS($AK$6:$AK$17)-ROWS($AO$6:$AO$17)),IFERROR(INDEX($AW$6:$AW$17, ROWS($BP$4:BP68)-ROWS($AK$6:$AK$17)-ROWS($AO$6:$AO$17)-ROWS($AS$6:$AS$17)),IFERROR(INDEX($BA$6:$BA$17, ROWS($BP$4:BP68)-ROWS($AK$6:$AK$17)-ROWS($AO$6:$AO$17)-ROWS($AS$6:$AS$17)-ROWS($AW$6:$AW$17)),IFERROR(INDEX($BE$6:$BE$17, ROWS($BP$4:BP68)-ROWS($AK$6:$AK$17)-ROWS($AO$6:$AO$17)-ROWS($AS$6:$AS$17)-ROWS($AW$6:$AW$17)-ROWS($BA$6:$BA$17)),IFERROR(INDEX($BI$6:$BI$17, ROWS($BP$4:BP68)-ROWS($AK$6:$AK$17)-ROWS($AO$6:$AO$17)-ROWS($AS$6:$AS$17)-ROWS($AW$6:$AW$17)-ROWS($BA$6:$BA$17)-ROWS($BE$6:$BE$17)), "")))))))</f>
        <v/>
      </c>
      <c r="BQ70" s="316" t="str">
        <f t="shared" ca="1" si="31"/>
        <v/>
      </c>
      <c r="BR70" s="413" t="str">
        <f t="shared" ca="1" si="32"/>
        <v/>
      </c>
      <c r="BS70" s="412" t="str">
        <f ca="1">IF(OR(BT70="",BT70=0),"",MAX(BS$5:BS69)+1)</f>
        <v/>
      </c>
      <c r="BT70" s="316" t="str">
        <f ca="1">IFERROR(INDEX($AJ$22:$AJ$33, ROWS($BT$4:BT68)), IFERROR(INDEX($AN$22:$AN$33, ROWS($BT$4:BT68)-ROWS($AJ$22:$AJ$33)), IFERROR(INDEX($AR$22:$AR$33, ROWS($BT$4:BT68)-ROWS($AJ$22:$AJ$33)-ROWS($AN$22:$AN$33)),IFERROR(INDEX($AV$22:$AV$33, ROWS($BT$4:BT68)-ROWS($AJ$22:$AJ$33)-ROWS($AN$22:$AN$33)-ROWS($AR$22:$AR$33)),IFERROR(INDEX($AZ$22:$AZ$33, ROWS($BT$4:BT68)-ROWS($AJ$22:$AJ$33)-ROWS($AN$22:$AN$33)-ROWS($AR$22:$AR$33)-ROWS($AV$22:$AV$33)),IFERROR(INDEX($BD$22:$BD$33, ROWS($BT$4:BT68)-ROWS($AJ$22:$AJ$33)-ROWS($AN$22:$AN$33)-ROWS($AR$22:$AR$33)-ROWS($AV$22:$AV$33)-ROWS($AZ$22:$AZ$33)),IFERROR(INDEX($BH$22:$BH$33, ROWS($BT$4:BT68)-ROWS($AJ$22:$AJ$33)-ROWS($AN$22:$AN$33)-ROWS($AR$22:$AR$33)-ROWS($AV$22:$AV$33)-ROWS($AZ$22:$AZ$33)-ROWS($BD$22:$BD$33)), "")))))))</f>
        <v/>
      </c>
      <c r="BU70" s="316" t="str">
        <f t="shared" ca="1" si="33"/>
        <v/>
      </c>
      <c r="BV70" s="316" t="str">
        <f ca="1">IF(OR(BW70="",BW70=0),"",MAX(BV$5:BV69)+1)</f>
        <v/>
      </c>
      <c r="BW70" s="316" t="str">
        <f ca="1">IFERROR(INDEX($AK$22:$AK$33, ROWS($BW$4:BW68)), IFERROR(INDEX($AO$22:$AO$33, ROWS($BW$4:BW68)-ROWS($AK$22:$AK$33)), IFERROR(INDEX($AS$22:$AS$33, ROWS($BW$4:BW68)-ROWS($AK$22:$AK$33)-ROWS($AO$22:$AO$33)),IFERROR(INDEX($AW$22:$AW$33, ROWS($BW$4:BW68)-ROWS($AK$22:$AK$33)-ROWS($AO$22:$AO$33)-ROWS($AS$22:$AS$33)),IFERROR(INDEX($BA$22:$BA$33, ROWS($BW$4:BW68)-ROWS($AK$22:$AK$33)-ROWS($AO$22:$AO$33)-ROWS($AS$22:$AS$33)-ROWS($AW$22:$AW$33)),IFERROR(INDEX($BE$22:$BE$33, ROWS($BW$4:BW68)-ROWS($AK$22:$AK$33)-ROWS($AO$22:$AO$33)-ROWS($AS$22:$AS$33)-ROWS($AW$22:$AW$33)-ROWS($BA$22:$BA$33)),IFERROR(INDEX($BI$22:$BI$33, ROWS($BW$4:BW68)-ROWS($AK$22:$AK$33)-ROWS($AO$22:$AO$33)-ROWS($AS$22:$AS$33)-ROWS($AW$22:$AW$33)-ROWS($BA$22:$BA$33)-ROWS($BE$22:$BE$33)), "")))))))</f>
        <v/>
      </c>
      <c r="BX70" s="316" t="str">
        <f t="shared" ca="1" si="34"/>
        <v/>
      </c>
      <c r="BY70" s="413" t="str">
        <f t="shared" ca="1" si="35"/>
        <v/>
      </c>
      <c r="BZ70" s="412" t="str">
        <f ca="1">IF(OR(CA70="",CA70=0),"",MAX(BZ$5:BZ69)+1)</f>
        <v/>
      </c>
      <c r="CA70" s="316" t="str">
        <f ca="1">IFERROR(INDEX($AJ$38:$AJ$49, ROWS($CA$4:CA68)), IFERROR(INDEX($AN$38:$AN$49, ROWS($CA$4:CA68)-ROWS($AJ$38:$AJ$49)), IFERROR(INDEX($AR$38:$AR$49, ROWS($CA$4:CA68)-ROWS($AJ$38:$AJ$49)-ROWS($AN$38:$AN$49)),IFERROR(INDEX($AV$38:$AV$49, ROWS($CA$4:CA68)-ROWS($AJ$38:$AJ$49)-ROWS($AN$38:$AN$49)-ROWS($AR$38:$AR$49)),IFERROR(INDEX($AZ$38:$AZ$49, ROWS($CA$4:CA68)-ROWS($AJ$38:$AJ$49)-ROWS($AN$38:$AN$49)-ROWS($AR$38:$AR$49)-ROWS($AV$38:$AV$49)),IFERROR(INDEX($BD$38:$BD$49, ROWS($CA$4:CA68)-ROWS($AJ$38:$AJ$49)-ROWS($AN$38:$AN$49)-ROWS($AR$38:$AR$49)-ROWS($AV$38:$AV$49)-ROWS($AZ$38:$AZ$49)),IFERROR(INDEX($BH$38:$BH$49, ROWS($CA$4:CA68)-ROWS($AJ$38:$AJ$49)-ROWS($AN$38:$AN$49)-ROWS($AR$38:$AR$49)-ROWS($AV$38:$AV$49)-ROWS($AZ$38:$AZ$49)-ROWS($BD$38:$BD$49)), "")))))))</f>
        <v/>
      </c>
      <c r="CB70" s="316" t="str">
        <f t="shared" ca="1" si="36"/>
        <v/>
      </c>
      <c r="CC70" s="316" t="str">
        <f ca="1">IF(OR(CD70="",CD70=0),"",MAX(CC$5:CC69)+1)</f>
        <v/>
      </c>
      <c r="CD70" s="316" t="str">
        <f ca="1">IFERROR(INDEX($AK$38:$AK$49, ROWS($CD$4:CD68)), IFERROR(INDEX($AO$38:$AO$49, ROWS($CD$4:CD68)-ROWS($AK$38:$AK$49)), IFERROR(INDEX($AS$38:$AS$49, ROWS($CD$4:CD68)-ROWS($AK$38:$AK$49)-ROWS($AO$38:$AO$49)),IFERROR(INDEX($AW$38:$AW$49, ROWS($CD$4:CD68)-ROWS($AK$38:$AK$49)-ROWS($AO$38:$AO$49)-ROWS($AS$38:$AS$49)),IFERROR(INDEX($BA$38:$BA$49, ROWS($CD$4:CD68)-ROWS($AK$38:$AK$49)-ROWS($AO$38:$AO$49)-ROWS($AS$38:$AS$49)-ROWS($AW$38:$AW$49)),IFERROR(INDEX($BE$38:$BE$49, ROWS($CD$4:CD68)-ROWS($AK$38:$AK$49)-ROWS($AO$38:$AO$49)-ROWS($AS$38:$AS$49)-ROWS($AW$38:$AW$49)-ROWS($BA$38:$BA$49)),IFERROR(INDEX($BI$38:$BI$49, ROWS($CD$4:CD68)-ROWS($AK$38:$AK$49)-ROWS($AO$38:$AO$49)-ROWS($AS$38:$AS$49)-ROWS($AW$38:$AW$49)-ROWS($BA$38:$BA$49)-ROWS($BE$38:$BE$49)), "")))))))</f>
        <v/>
      </c>
      <c r="CE70" s="316" t="str">
        <f t="shared" ca="1" si="37"/>
        <v/>
      </c>
      <c r="CF70" s="413" t="str">
        <f t="shared" ca="1" si="38"/>
        <v/>
      </c>
      <c r="CG70" s="412" t="str">
        <f ca="1">IF(OR(CH70="",CH70=0),"",MAX(CG$5:CG69)+1)</f>
        <v/>
      </c>
      <c r="CH70" s="316" t="str">
        <f ca="1">IFERROR(INDEX($AJ$54:$AJ$65, ROWS($CH$4:CH68)), IFERROR(INDEX($AN$54:$AN$65, ROWS($CH$4:CH68)-ROWS($AJ$54:$AJ$65)), IFERROR(INDEX($AR$54:$AR$65, ROWS($CH$4:CH68)-ROWS($AJ$54:$AJ$65)-ROWS($AN$54:$AN$65)),IFERROR(INDEX($AV$54:$AV$65, ROWS($CH$4:CH68)-ROWS($AJ$54:$AJ$65)-ROWS($AN$54:$AN$65)-ROWS($AR$54:$AR$65)),IFERROR(INDEX($AZ$54:$AZ$65, ROWS($CH$4:CH68)-ROWS($AJ$54:$AJ$65)-ROWS($AN$54:$AN$65)-ROWS($AR$54:$AR$65)-ROWS($AV$54:$AV$65)),IFERROR(INDEX($BD$54:$BD$65, ROWS($CH$4:CH68)-ROWS($AJ$54:$AJ$65)-ROWS($AN$54:$AN$65)-ROWS($AR$54:$AR$65)-ROWS($AV$54:$AV$65)-ROWS($AZ$54:$AZ$65)),IFERROR(INDEX($BH$54:$BH$65, ROWS($CH$4:CH68)-ROWS($AJ$54:$AJ$65)-ROWS($AN$54:$AN$65)-ROWS($AR$54:$AR$65)-ROWS($AV$54:$AV$65)-ROWS($AZ$54:$AZ$65)-ROWS($BD$54:$BD$65)), "")))))))</f>
        <v/>
      </c>
      <c r="CI70" s="316" t="str">
        <f t="shared" ca="1" si="39"/>
        <v/>
      </c>
      <c r="CJ70" s="316" t="str">
        <f ca="1">IF(OR(CK70="",CK70=0),"",MAX(CJ$5:CJ69)+1)</f>
        <v/>
      </c>
      <c r="CK70" s="316" t="str">
        <f ca="1">IFERROR(INDEX($AK$54:$AK$65, ROWS($CK$4:CK68)), IFERROR(INDEX($AO$54:$AO$65, ROWS($CK$4:CK68)-ROWS($AK$54:$AK$65)), IFERROR(INDEX($AS$54:$AS$65, ROWS($CK$4:CK68)-ROWS($AK$54:$AK$65)-ROWS($AO$54:$AO$65)),IFERROR(INDEX($AW$54:$AW$65, ROWS($CK$4:CK68)-ROWS($AK$54:$AK$65)-ROWS($AO$54:$AO$65)-ROWS($AS$54:$AS$65)),IFERROR(INDEX($BA$54:$BA$65, ROWS($CK$4:CK68)-ROWS($AK$54:$AK$65)-ROWS($AO$54:$AO$65)-ROWS($AS$54:$AS$65)-ROWS($AW$54:$AW$65)),IFERROR(INDEX($BE$54:$BE$65, ROWS($CK$4:CK68)-ROWS($AK$54:$AK$65)-ROWS($AO$54:$AO$65)-ROWS($AS$54:$AS$65)-ROWS($AW$54:$AW$65)-ROWS($BA$54:$BA$65)),IFERROR(INDEX($BI$54:$BI$65, ROWS($CK$4:CK68)-ROWS($AK$54:$AK$65)-ROWS($AO$54:$AO$65)-ROWS($AS$54:$AS$65)-ROWS($AW$54:$AW$65)-ROWS($BA$54:$BA$65)-ROWS($BE$54:$BE$65)), "")))))))</f>
        <v/>
      </c>
      <c r="CL70" s="316" t="str">
        <f t="shared" ca="1" si="40"/>
        <v/>
      </c>
      <c r="CM70" s="413" t="str">
        <f t="shared" ca="1" si="41"/>
        <v/>
      </c>
      <c r="CN70" s="412" t="str">
        <f>IF(OR(CO70="",CO70=0),"",MAX(CN$5:CN69)+1)</f>
        <v/>
      </c>
      <c r="CO70" s="316">
        <f>IFERROR(INDEX($AJ$70:$AJ$81, ROWS($CO$4:CO68)), IFERROR(INDEX($AN$70:$AN$81, ROWS($CO$4:CO68)-ROWS($AJ$70:$AJ$81)), IFERROR(INDEX($AR$70:$AR$81, ROWS($CO$4:CO68)-ROWS($AJ$70:$AJ$81)-ROWS($AN$70:$AN$81)),IFERROR(INDEX($AV$70:$AV$81, ROWS($CO$4:CO68)-ROWS($AJ$70:$AJ$81)-ROWS($AN$70:$AN$81)-ROWS($AR$70:$AR$81)),IFERROR(INDEX($AZ$70:$AZ$81, ROWS($CO$4:CO68)-ROWS($AJ$70:$AJ$81)-ROWS($AN$70:$AN$81)-ROWS($AR$70:$AR$81)-ROWS($AV$70:$AV$81)),IFERROR(INDEX($BD$70:$BD$81, ROWS($CO$4:CO68)-ROWS($AJ$70:$AJ$81)-ROWS($AN$70:$AN$81)-ROWS($AR$70:$AR$81)-ROWS($AV$70:$AV$81)-ROWS($AZ$70:$AZ$81)),IFERROR(INDEX($BH$70:$BH$81, ROWS($CO$4:CO68)-ROWS($AJ$70:$AJ$81)-ROWS($AN$70:$AN$81)-ROWS($AR$70:$AR$81)-ROWS($AV$70:$AV$81)-ROWS($AZ$70:$AZ$81)-ROWS($BD$70:$BD$81)), "")))))))</f>
        <v>0</v>
      </c>
      <c r="CP70" s="316" t="str">
        <f t="shared" ca="1" si="42"/>
        <v/>
      </c>
      <c r="CQ70" s="316" t="str">
        <f>IF(OR(CR70="",CR70=0),"",MAX(CQ$5:CQ69)+1)</f>
        <v/>
      </c>
      <c r="CR70" s="316">
        <f>IFERROR(INDEX($AK$70:$AK$81, ROWS($CR$4:CR68)), IFERROR(INDEX($AO$70:$AO$81, ROWS($CR$4:CR68)-ROWS($AK$70:$AK$81)), IFERROR(INDEX($AS$70:$AS$81, ROWS($CR$4:CR68)-ROWS($AK$70:$AK$81)-ROWS($AO$70:$AO$81)),IFERROR(INDEX($AW$70:$AW$81, ROWS($CR$4:CR68)-ROWS($AK$70:$AK$81)-ROWS($AO$70:$AO$81)-ROWS($AS$70:$AS$81)),IFERROR(INDEX($BA$70:$BA$81, ROWS($CR$4:CR68)-ROWS($AK$70:$AK$81)-ROWS($AO$70:$AO$81)-ROWS($AS$70:$AS$81)-ROWS($AW$70:$AW$81)),IFERROR(INDEX($BE$70:$BE$81, ROWS($CR$4:CR68)-ROWS($AK$70:$AK$81)-ROWS($AO$70:$AO$81)-ROWS($AS$70:$AS$81)-ROWS($AW$70:$AW$81)-ROWS($BA$70:$BA$81)),IFERROR(INDEX($BI$70:$BI$81, ROWS($CR$4:CR68)-ROWS($AK$70:$AK$81)-ROWS($AO$70:$AO$81)-ROWS($AS$70:$AS$81)-ROWS($AW$70:$AW$81)-ROWS($BA$70:$BA$81)-ROWS($BE$70:$BE$81)), "")))))))</f>
        <v>0</v>
      </c>
      <c r="CS70" s="316" t="str">
        <f t="shared" ca="1" si="43"/>
        <v/>
      </c>
      <c r="CT70" s="413" t="str">
        <f t="shared" ca="1" si="44"/>
        <v/>
      </c>
      <c r="CU70" s="412" t="str">
        <f>IF(OR(CV70="",CV70=0),"",MAX(CU$5:CU69)+1)</f>
        <v/>
      </c>
      <c r="CV70" s="316" t="str">
        <f>IFERROR(INDEX($AJ$86:$AJ$97, ROWS($CV$4:CV68)), IFERROR(INDEX($AN$86:$AN$97, ROWS($CV$4:CV68)-ROWS($AJ$86:$AJ$97)), ""))</f>
        <v/>
      </c>
      <c r="CW70" s="316" t="str">
        <f t="shared" si="45"/>
        <v/>
      </c>
      <c r="CX70" s="316" t="str">
        <f>IF(OR(CY70="",CY70=0),"",MAX(CX$5:CX69)+1)</f>
        <v/>
      </c>
      <c r="CY70" s="316" t="str">
        <f>IFERROR(INDEX($AK$86:$AK$97, ROWS($CY$4:CY68)), IFERROR(INDEX($AO$86:$AO$97, ROWS($CY$4:CY68)-ROWS($AK$86:$AK$97)), ""))</f>
        <v/>
      </c>
      <c r="CZ70" s="316" t="str">
        <f t="shared" si="46"/>
        <v/>
      </c>
      <c r="DA70" s="413" t="str">
        <f t="shared" si="47"/>
        <v/>
      </c>
      <c r="DC70" s="438">
        <f ca="1">IF(OR(DD70="",DD70=0),"",MAX(DC$65:DC69)+1)</f>
        <v>4</v>
      </c>
      <c r="DD70" s="434" t="str">
        <f t="shared" ca="1" si="166"/>
        <v>Auto Insurance</v>
      </c>
      <c r="DE70" s="413">
        <f t="shared" ca="1" si="167"/>
        <v>180</v>
      </c>
      <c r="DF70" s="431" t="str">
        <f ca="1">IF(OR(DG70="",DG70=0),"",MAX(DF$65:DF69)+1)</f>
        <v/>
      </c>
      <c r="DG70" s="412" t="str">
        <f t="shared" ca="1" si="168"/>
        <v/>
      </c>
      <c r="DH70" s="413" t="str">
        <f t="shared" ca="1" si="169"/>
        <v/>
      </c>
      <c r="DI70" s="412" t="str">
        <f t="shared" ca="1" si="170"/>
        <v>Boat Loan</v>
      </c>
      <c r="DJ70" s="413">
        <f t="shared" ca="1" si="171"/>
        <v>300</v>
      </c>
      <c r="DK70" s="412" t="str">
        <f t="shared" ca="1" si="172"/>
        <v/>
      </c>
      <c r="DL70" s="413" t="str">
        <f t="shared" ca="1" si="173"/>
        <v/>
      </c>
      <c r="DM70" s="292"/>
      <c r="DN70" s="425" t="str">
        <f ca="1">IF(DI78="","",CONCATENATE(DI78," - ",DJ78))</f>
        <v/>
      </c>
      <c r="DO70" s="295" t="str">
        <f ca="1">IF(DI79="","",CONCATENATE(DI79," - ",DJ79))</f>
        <v/>
      </c>
      <c r="DP70" s="295" t="str">
        <f ca="1">IF(DI80="","",CONCATENATE(DI80," - ",DJ80))</f>
        <v/>
      </c>
      <c r="DQ70" s="425" t="str">
        <f ca="1">IF(DK78="","",CONCATENATE(DK78," - ",DL78))</f>
        <v/>
      </c>
      <c r="DR70" s="295" t="str">
        <f ca="1">IF(DK79="","",CONCATENATE(DK79," - ",DL79))</f>
        <v/>
      </c>
      <c r="DS70" s="426" t="str">
        <f ca="1">IF(DK80="","",CONCATENATE(DK80," - ",DL80))</f>
        <v/>
      </c>
    </row>
    <row r="71" spans="16:123" ht="15.75" thickBot="1" x14ac:dyDescent="0.35">
      <c r="AB71" s="395">
        <f ca="1">IFERROR(MATCH($AB$59,OFFSET(Year!$BI$67:$BI$118,AB70,,1000),0)+AB70,"")</f>
        <v>57</v>
      </c>
      <c r="AC71" s="404" t="str">
        <f ca="1">IFERROR(INDEX(Year!$BL$67:$BL$118,AB71),"")</f>
        <v/>
      </c>
      <c r="AD71" s="405" t="str">
        <f ca="1">IFERROR(INDEX(Year!$BJ$67:$BJ$118,AB71),"")</f>
        <v/>
      </c>
      <c r="AE71" s="406" t="str">
        <f ca="1">IFERROR(INDEX(Year!$BK$67:$BK$118,AB71),"")</f>
        <v/>
      </c>
      <c r="AF71" s="407" t="str">
        <f ca="1">IFERROR(INDEX(Year!$BI$67:$BI$118,AB71),"")</f>
        <v/>
      </c>
      <c r="AI71" s="304" t="str">
        <f t="shared" ref="AI71:AI81" ca="1" si="183">IFERROR(MATCH($AI$68,OFFSET($AC$1,AI70,,1000),0)+AI70,"")</f>
        <v/>
      </c>
      <c r="AJ71" s="305" t="str">
        <f t="shared" ca="1" si="174"/>
        <v/>
      </c>
      <c r="AK71" s="306" t="str">
        <f t="shared" ca="1" si="175"/>
        <v/>
      </c>
      <c r="AL71" s="307" t="str">
        <f t="shared" ca="1" si="176"/>
        <v/>
      </c>
      <c r="AM71" s="304">
        <f t="shared" ref="AM71:AM81" ca="1" si="184">IFERROR(MATCH($AM$68,OFFSET($AC$1,AM70,,1000),0)+AM70,"")</f>
        <v>131</v>
      </c>
      <c r="AN71" s="305" t="str">
        <f t="shared" ca="1" si="177"/>
        <v>Car 2 Gas</v>
      </c>
      <c r="AO71" s="306">
        <f t="shared" ca="1" si="178"/>
        <v>80</v>
      </c>
      <c r="AP71" s="307" t="str">
        <f t="shared" ca="1" si="179"/>
        <v>Liquid Bills</v>
      </c>
      <c r="AQ71" s="304" t="str">
        <f t="shared" ref="AQ71:AQ81" ca="1" si="185">IFERROR(MATCH($AQ$68,OFFSET($AC$1,AQ70,,1000),0)+AQ70,"")</f>
        <v/>
      </c>
      <c r="AR71" s="305" t="str">
        <f t="shared" ca="1" si="180"/>
        <v/>
      </c>
      <c r="AS71" s="306" t="str">
        <f t="shared" ca="1" si="181"/>
        <v/>
      </c>
      <c r="AT71" s="307" t="str">
        <f t="shared" ca="1" si="182"/>
        <v/>
      </c>
      <c r="AU71" s="304"/>
      <c r="AV71" s="305"/>
      <c r="AW71" s="306"/>
      <c r="AX71" s="307"/>
      <c r="AY71" s="304"/>
      <c r="AZ71" s="305"/>
      <c r="BA71" s="306"/>
      <c r="BB71" s="307"/>
      <c r="BC71" s="304"/>
      <c r="BD71" s="305"/>
      <c r="BE71" s="306"/>
      <c r="BF71" s="307"/>
      <c r="BG71" s="304"/>
      <c r="BH71" s="305"/>
      <c r="BI71" s="306"/>
      <c r="BJ71" s="307"/>
      <c r="BL71" s="412" t="str">
        <f ca="1">IF(OR(BM71="",BM71=0),"",MAX(BL$5:BL70)+1)</f>
        <v/>
      </c>
      <c r="BM71" s="316" t="str">
        <f ca="1">IFERROR(INDEX($AJ$6:$AJ$17, ROWS(BM$4:$BM69)), IFERROR(INDEX($AN$6:$AN$17, ROWS(BM$4:$BM69)-ROWS($AJ$6:$AJ$17)), IFERROR(INDEX($AR$6:$AR$17, ROWS(BM$4:$BM69)-ROWS($AJ$6:$AJ$17)-ROWS($AN$6:$AN$17)),IFERROR(INDEX($AV$6:$AV$17, ROWS(BM$4:$BM69)-ROWS($AJ$6:$AJ$17)-ROWS($AN$6:$AN$17)-ROWS($AR$6:$AR$17)),IFERROR(INDEX($AZ$6:$AZ$17, ROWS(BM$4:$BM69)-ROWS($AJ$6:$AJ$17)-ROWS($AN$6:$AN$17)-ROWS($AR$6:$AR$17)-ROWS($AV$6:$AV$17)),IFERROR(INDEX($BD$6:$BD$17, ROWS(BM$4:$BM69)-ROWS($AJ$6:$AJ$17)-ROWS($AN$6:$AN$17)-ROWS($AR$6:$AR$17)-ROWS($AV$6:$AV$17)-ROWS($AZ$6:$AZ$17)),IFERROR(INDEX($BH$6:$BH$17, ROWS(BM$4:$BM69)-ROWS($AJ$6:$AJ$17)-ROWS($AN$6:$AN$17)-ROWS($AR$6:$AR$17)-ROWS($AV$6:$AV$17)-ROWS($AZ$6:$AZ$17)-ROWS($BD$6:$BD$17)), "")))))))</f>
        <v/>
      </c>
      <c r="BN71" s="316" t="str">
        <f t="shared" ref="BN71:BN90" ca="1" si="186">IFERROR(INDEX($BM$6:$BM$90,MATCH(ROW()-ROW($BN$5),$BL$6:$BL$90,0)),"")</f>
        <v/>
      </c>
      <c r="BO71" s="316" t="str">
        <f ca="1">IF(OR(BP71="",BP71=0),"",MAX(BO$5:BO70)+1)</f>
        <v/>
      </c>
      <c r="BP71" s="316" t="str">
        <f ca="1">IFERROR(INDEX($AK$6:$AK$17, ROWS($BP$4:BP69)), IFERROR(INDEX($AO$6:$AO$17, ROWS($BP$4:BP69)-ROWS($AK$6:$AK$17)), IFERROR(INDEX($AS$6:$AS$17, ROWS($BP$4:BP69)-ROWS($AK$6:$AK$17)-ROWS($AO$6:$AO$17)),IFERROR(INDEX($AW$6:$AW$17, ROWS($BP$4:BP69)-ROWS($AK$6:$AK$17)-ROWS($AO$6:$AO$17)-ROWS($AS$6:$AS$17)),IFERROR(INDEX($BA$6:$BA$17, ROWS($BP$4:BP69)-ROWS($AK$6:$AK$17)-ROWS($AO$6:$AO$17)-ROWS($AS$6:$AS$17)-ROWS($AW$6:$AW$17)),IFERROR(INDEX($BE$6:$BE$17, ROWS($BP$4:BP69)-ROWS($AK$6:$AK$17)-ROWS($AO$6:$AO$17)-ROWS($AS$6:$AS$17)-ROWS($AW$6:$AW$17)-ROWS($BA$6:$BA$17)),IFERROR(INDEX($BI$6:$BI$17, ROWS($BP$4:BP69)-ROWS($AK$6:$AK$17)-ROWS($AO$6:$AO$17)-ROWS($AS$6:$AS$17)-ROWS($AW$6:$AW$17)-ROWS($BA$6:$BA$17)-ROWS($BE$6:$BE$17)), "")))))))</f>
        <v/>
      </c>
      <c r="BQ71" s="316" t="str">
        <f t="shared" ref="BQ71:BQ90" ca="1" si="187">IFERROR(INDEX($BP$6:$BP$90,MATCH(ROW()-ROW($BQ$5),$BO$6:$BO$90,0)),"")</f>
        <v/>
      </c>
      <c r="BR71" s="413" t="str">
        <f t="shared" ref="BR71:BR90" ca="1" si="188">IF(INDEX($AB$3:$AF$156,MATCH(BN71,$AD$3:$AD$156,0),5)="Income",INDEX($AB$3:$AF$156,MATCH(BN71,$AD$3:$AD$156,0),5),"")</f>
        <v/>
      </c>
      <c r="BS71" s="412" t="str">
        <f ca="1">IF(OR(BT71="",BT71=0),"",MAX(BS$5:BS70)+1)</f>
        <v/>
      </c>
      <c r="BT71" s="316" t="str">
        <f ca="1">IFERROR(INDEX($AJ$22:$AJ$33, ROWS($BT$4:BT69)), IFERROR(INDEX($AN$22:$AN$33, ROWS($BT$4:BT69)-ROWS($AJ$22:$AJ$33)), IFERROR(INDEX($AR$22:$AR$33, ROWS($BT$4:BT69)-ROWS($AJ$22:$AJ$33)-ROWS($AN$22:$AN$33)),IFERROR(INDEX($AV$22:$AV$33, ROWS($BT$4:BT69)-ROWS($AJ$22:$AJ$33)-ROWS($AN$22:$AN$33)-ROWS($AR$22:$AR$33)),IFERROR(INDEX($AZ$22:$AZ$33, ROWS($BT$4:BT69)-ROWS($AJ$22:$AJ$33)-ROWS($AN$22:$AN$33)-ROWS($AR$22:$AR$33)-ROWS($AV$22:$AV$33)),IFERROR(INDEX($BD$22:$BD$33, ROWS($BT$4:BT69)-ROWS($AJ$22:$AJ$33)-ROWS($AN$22:$AN$33)-ROWS($AR$22:$AR$33)-ROWS($AV$22:$AV$33)-ROWS($AZ$22:$AZ$33)),IFERROR(INDEX($BH$22:$BH$33, ROWS($BT$4:BT69)-ROWS($AJ$22:$AJ$33)-ROWS($AN$22:$AN$33)-ROWS($AR$22:$AR$33)-ROWS($AV$22:$AV$33)-ROWS($AZ$22:$AZ$33)-ROWS($BD$22:$BD$33)), "")))))))</f>
        <v/>
      </c>
      <c r="BU71" s="316" t="str">
        <f t="shared" ref="BU71:BU90" ca="1" si="189">IFERROR(INDEX($BT$6:$BT$90,MATCH(ROW()-ROW($BU$5),$BS$6:$BS$90,0)),"")</f>
        <v/>
      </c>
      <c r="BV71" s="316" t="str">
        <f ca="1">IF(OR(BW71="",BW71=0),"",MAX(BV$5:BV70)+1)</f>
        <v/>
      </c>
      <c r="BW71" s="316" t="str">
        <f ca="1">IFERROR(INDEX($AK$22:$AK$33, ROWS($BW$4:BW69)), IFERROR(INDEX($AO$22:$AO$33, ROWS($BW$4:BW69)-ROWS($AK$22:$AK$33)), IFERROR(INDEX($AS$22:$AS$33, ROWS($BW$4:BW69)-ROWS($AK$22:$AK$33)-ROWS($AO$22:$AO$33)),IFERROR(INDEX($AW$22:$AW$33, ROWS($BW$4:BW69)-ROWS($AK$22:$AK$33)-ROWS($AO$22:$AO$33)-ROWS($AS$22:$AS$33)),IFERROR(INDEX($BA$22:$BA$33, ROWS($BW$4:BW69)-ROWS($AK$22:$AK$33)-ROWS($AO$22:$AO$33)-ROWS($AS$22:$AS$33)-ROWS($AW$22:$AW$33)),IFERROR(INDEX($BE$22:$BE$33, ROWS($BW$4:BW69)-ROWS($AK$22:$AK$33)-ROWS($AO$22:$AO$33)-ROWS($AS$22:$AS$33)-ROWS($AW$22:$AW$33)-ROWS($BA$22:$BA$33)),IFERROR(INDEX($BI$22:$BI$33, ROWS($BW$4:BW69)-ROWS($AK$22:$AK$33)-ROWS($AO$22:$AO$33)-ROWS($AS$22:$AS$33)-ROWS($AW$22:$AW$33)-ROWS($BA$22:$BA$33)-ROWS($BE$22:$BE$33)), "")))))))</f>
        <v/>
      </c>
      <c r="BX71" s="316" t="str">
        <f t="shared" ref="BX71:BX90" ca="1" si="190">IFERROR(INDEX($BW$6:$BW$90,MATCH(ROW()-ROW($BX$5),$BV$6:$BV$90,0)),"")</f>
        <v/>
      </c>
      <c r="BY71" s="413" t="str">
        <f t="shared" ref="BY71:BY90" ca="1" si="191">IF(INDEX($AB$3:$AF$156,MATCH(BU71,$AD$3:$AD$156,0),5)="Income",INDEX($AB$3:$AF$156,MATCH(BU71,$AD$3:$AD$156,0),5),"")</f>
        <v/>
      </c>
      <c r="BZ71" s="412" t="str">
        <f ca="1">IF(OR(CA71="",CA71=0),"",MAX(BZ$5:BZ70)+1)</f>
        <v/>
      </c>
      <c r="CA71" s="316" t="str">
        <f ca="1">IFERROR(INDEX($AJ$38:$AJ$49, ROWS($CA$4:CA69)), IFERROR(INDEX($AN$38:$AN$49, ROWS($CA$4:CA69)-ROWS($AJ$38:$AJ$49)), IFERROR(INDEX($AR$38:$AR$49, ROWS($CA$4:CA69)-ROWS($AJ$38:$AJ$49)-ROWS($AN$38:$AN$49)),IFERROR(INDEX($AV$38:$AV$49, ROWS($CA$4:CA69)-ROWS($AJ$38:$AJ$49)-ROWS($AN$38:$AN$49)-ROWS($AR$38:$AR$49)),IFERROR(INDEX($AZ$38:$AZ$49, ROWS($CA$4:CA69)-ROWS($AJ$38:$AJ$49)-ROWS($AN$38:$AN$49)-ROWS($AR$38:$AR$49)-ROWS($AV$38:$AV$49)),IFERROR(INDEX($BD$38:$BD$49, ROWS($CA$4:CA69)-ROWS($AJ$38:$AJ$49)-ROWS($AN$38:$AN$49)-ROWS($AR$38:$AR$49)-ROWS($AV$38:$AV$49)-ROWS($AZ$38:$AZ$49)),IFERROR(INDEX($BH$38:$BH$49, ROWS($CA$4:CA69)-ROWS($AJ$38:$AJ$49)-ROWS($AN$38:$AN$49)-ROWS($AR$38:$AR$49)-ROWS($AV$38:$AV$49)-ROWS($AZ$38:$AZ$49)-ROWS($BD$38:$BD$49)), "")))))))</f>
        <v/>
      </c>
      <c r="CB71" s="316" t="str">
        <f t="shared" ref="CB71:CB90" ca="1" si="192">IFERROR(INDEX($CA$6:$CA$90,MATCH(ROW()-ROW($CB$5),$BZ$6:$BZ$90,0)),"")</f>
        <v/>
      </c>
      <c r="CC71" s="316" t="str">
        <f ca="1">IF(OR(CD71="",CD71=0),"",MAX(CC$5:CC70)+1)</f>
        <v/>
      </c>
      <c r="CD71" s="316" t="str">
        <f ca="1">IFERROR(INDEX($AK$38:$AK$49, ROWS($CD$4:CD69)), IFERROR(INDEX($AO$38:$AO$49, ROWS($CD$4:CD69)-ROWS($AK$38:$AK$49)), IFERROR(INDEX($AS$38:$AS$49, ROWS($CD$4:CD69)-ROWS($AK$38:$AK$49)-ROWS($AO$38:$AO$49)),IFERROR(INDEX($AW$38:$AW$49, ROWS($CD$4:CD69)-ROWS($AK$38:$AK$49)-ROWS($AO$38:$AO$49)-ROWS($AS$38:$AS$49)),IFERROR(INDEX($BA$38:$BA$49, ROWS($CD$4:CD69)-ROWS($AK$38:$AK$49)-ROWS($AO$38:$AO$49)-ROWS($AS$38:$AS$49)-ROWS($AW$38:$AW$49)),IFERROR(INDEX($BE$38:$BE$49, ROWS($CD$4:CD69)-ROWS($AK$38:$AK$49)-ROWS($AO$38:$AO$49)-ROWS($AS$38:$AS$49)-ROWS($AW$38:$AW$49)-ROWS($BA$38:$BA$49)),IFERROR(INDEX($BI$38:$BI$49, ROWS($CD$4:CD69)-ROWS($AK$38:$AK$49)-ROWS($AO$38:$AO$49)-ROWS($AS$38:$AS$49)-ROWS($AW$38:$AW$49)-ROWS($BA$38:$BA$49)-ROWS($BE$38:$BE$49)), "")))))))</f>
        <v/>
      </c>
      <c r="CE71" s="316" t="str">
        <f t="shared" ref="CE71:CE90" ca="1" si="193">IFERROR(INDEX($CD$6:$CD$90,MATCH(ROW()-ROW($CE$5),$CC$6:$CC$90,0)),"")</f>
        <v/>
      </c>
      <c r="CF71" s="413" t="str">
        <f t="shared" ref="CF71:CF90" ca="1" si="194">IF(INDEX($AB$3:$AF$156,MATCH(CB71,$AD$3:$AD$156,0),5)="Income",INDEX($AB$3:$AF$156,MATCH(CB71,$AD$3:$AD$156,0),5),"")</f>
        <v/>
      </c>
      <c r="CG71" s="412" t="str">
        <f ca="1">IF(OR(CH71="",CH71=0),"",MAX(CG$5:CG70)+1)</f>
        <v/>
      </c>
      <c r="CH71" s="316" t="str">
        <f ca="1">IFERROR(INDEX($AJ$54:$AJ$65, ROWS($CH$4:CH69)), IFERROR(INDEX($AN$54:$AN$65, ROWS($CH$4:CH69)-ROWS($AJ$54:$AJ$65)), IFERROR(INDEX($AR$54:$AR$65, ROWS($CH$4:CH69)-ROWS($AJ$54:$AJ$65)-ROWS($AN$54:$AN$65)),IFERROR(INDEX($AV$54:$AV$65, ROWS($CH$4:CH69)-ROWS($AJ$54:$AJ$65)-ROWS($AN$54:$AN$65)-ROWS($AR$54:$AR$65)),IFERROR(INDEX($AZ$54:$AZ$65, ROWS($CH$4:CH69)-ROWS($AJ$54:$AJ$65)-ROWS($AN$54:$AN$65)-ROWS($AR$54:$AR$65)-ROWS($AV$54:$AV$65)),IFERROR(INDEX($BD$54:$BD$65, ROWS($CH$4:CH69)-ROWS($AJ$54:$AJ$65)-ROWS($AN$54:$AN$65)-ROWS($AR$54:$AR$65)-ROWS($AV$54:$AV$65)-ROWS($AZ$54:$AZ$65)),IFERROR(INDEX($BH$54:$BH$65, ROWS($CH$4:CH69)-ROWS($AJ$54:$AJ$65)-ROWS($AN$54:$AN$65)-ROWS($AR$54:$AR$65)-ROWS($AV$54:$AV$65)-ROWS($AZ$54:$AZ$65)-ROWS($BD$54:$BD$65)), "")))))))</f>
        <v/>
      </c>
      <c r="CI71" s="316" t="str">
        <f t="shared" ref="CI71:CI90" ca="1" si="195">IFERROR(INDEX($CH$6:$CH$90,MATCH(ROW()-ROW($CI$5),$CG$6:$CG$90,0)),"")</f>
        <v/>
      </c>
      <c r="CJ71" s="316" t="str">
        <f ca="1">IF(OR(CK71="",CK71=0),"",MAX(CJ$5:CJ70)+1)</f>
        <v/>
      </c>
      <c r="CK71" s="316" t="str">
        <f ca="1">IFERROR(INDEX($AK$54:$AK$65, ROWS($CK$4:CK69)), IFERROR(INDEX($AO$54:$AO$65, ROWS($CK$4:CK69)-ROWS($AK$54:$AK$65)), IFERROR(INDEX($AS$54:$AS$65, ROWS($CK$4:CK69)-ROWS($AK$54:$AK$65)-ROWS($AO$54:$AO$65)),IFERROR(INDEX($AW$54:$AW$65, ROWS($CK$4:CK69)-ROWS($AK$54:$AK$65)-ROWS($AO$54:$AO$65)-ROWS($AS$54:$AS$65)),IFERROR(INDEX($BA$54:$BA$65, ROWS($CK$4:CK69)-ROWS($AK$54:$AK$65)-ROWS($AO$54:$AO$65)-ROWS($AS$54:$AS$65)-ROWS($AW$54:$AW$65)),IFERROR(INDEX($BE$54:$BE$65, ROWS($CK$4:CK69)-ROWS($AK$54:$AK$65)-ROWS($AO$54:$AO$65)-ROWS($AS$54:$AS$65)-ROWS($AW$54:$AW$65)-ROWS($BA$54:$BA$65)),IFERROR(INDEX($BI$54:$BI$65, ROWS($CK$4:CK69)-ROWS($AK$54:$AK$65)-ROWS($AO$54:$AO$65)-ROWS($AS$54:$AS$65)-ROWS($AW$54:$AW$65)-ROWS($BA$54:$BA$65)-ROWS($BE$54:$BE$65)), "")))))))</f>
        <v/>
      </c>
      <c r="CL71" s="316" t="str">
        <f t="shared" ref="CL71:CL90" ca="1" si="196">IFERROR(INDEX($CK$6:$CK$90,MATCH(ROW()-ROW($CL$5),$CJ$6:$CJ$90,0)),"")</f>
        <v/>
      </c>
      <c r="CM71" s="413" t="str">
        <f t="shared" ref="CM71:CM90" ca="1" si="197">IF(INDEX($AB$3:$AF$156,MATCH(CI71,$AD$3:$AD$156,0),5)="Income",INDEX($AB$3:$AF$156,MATCH(CI71,$AD$3:$AD$156,0),5),"")</f>
        <v/>
      </c>
      <c r="CN71" s="412" t="str">
        <f>IF(OR(CO71="",CO71=0),"",MAX(CN$5:CN70)+1)</f>
        <v/>
      </c>
      <c r="CO71" s="316">
        <f>IFERROR(INDEX($AJ$70:$AJ$81, ROWS($CO$4:CO69)), IFERROR(INDEX($AN$70:$AN$81, ROWS($CO$4:CO69)-ROWS($AJ$70:$AJ$81)), IFERROR(INDEX($AR$70:$AR$81, ROWS($CO$4:CO69)-ROWS($AJ$70:$AJ$81)-ROWS($AN$70:$AN$81)),IFERROR(INDEX($AV$70:$AV$81, ROWS($CO$4:CO69)-ROWS($AJ$70:$AJ$81)-ROWS($AN$70:$AN$81)-ROWS($AR$70:$AR$81)),IFERROR(INDEX($AZ$70:$AZ$81, ROWS($CO$4:CO69)-ROWS($AJ$70:$AJ$81)-ROWS($AN$70:$AN$81)-ROWS($AR$70:$AR$81)-ROWS($AV$70:$AV$81)),IFERROR(INDEX($BD$70:$BD$81, ROWS($CO$4:CO69)-ROWS($AJ$70:$AJ$81)-ROWS($AN$70:$AN$81)-ROWS($AR$70:$AR$81)-ROWS($AV$70:$AV$81)-ROWS($AZ$70:$AZ$81)),IFERROR(INDEX($BH$70:$BH$81, ROWS($CO$4:CO69)-ROWS($AJ$70:$AJ$81)-ROWS($AN$70:$AN$81)-ROWS($AR$70:$AR$81)-ROWS($AV$70:$AV$81)-ROWS($AZ$70:$AZ$81)-ROWS($BD$70:$BD$81)), "")))))))</f>
        <v>0</v>
      </c>
      <c r="CP71" s="316" t="str">
        <f t="shared" ref="CP71:CP90" ca="1" si="198">IFERROR(INDEX($CO$6:$CO$90,MATCH(ROW()-ROW($CP$5),$CN$6:$CN$90,0)),"")</f>
        <v/>
      </c>
      <c r="CQ71" s="316" t="str">
        <f>IF(OR(CR71="",CR71=0),"",MAX(CQ$5:CQ70)+1)</f>
        <v/>
      </c>
      <c r="CR71" s="316">
        <f>IFERROR(INDEX($AK$70:$AK$81, ROWS($CR$4:CR69)), IFERROR(INDEX($AO$70:$AO$81, ROWS($CR$4:CR69)-ROWS($AK$70:$AK$81)), IFERROR(INDEX($AS$70:$AS$81, ROWS($CR$4:CR69)-ROWS($AK$70:$AK$81)-ROWS($AO$70:$AO$81)),IFERROR(INDEX($AW$70:$AW$81, ROWS($CR$4:CR69)-ROWS($AK$70:$AK$81)-ROWS($AO$70:$AO$81)-ROWS($AS$70:$AS$81)),IFERROR(INDEX($BA$70:$BA$81, ROWS($CR$4:CR69)-ROWS($AK$70:$AK$81)-ROWS($AO$70:$AO$81)-ROWS($AS$70:$AS$81)-ROWS($AW$70:$AW$81)),IFERROR(INDEX($BE$70:$BE$81, ROWS($CR$4:CR69)-ROWS($AK$70:$AK$81)-ROWS($AO$70:$AO$81)-ROWS($AS$70:$AS$81)-ROWS($AW$70:$AW$81)-ROWS($BA$70:$BA$81)),IFERROR(INDEX($BI$70:$BI$81, ROWS($CR$4:CR69)-ROWS($AK$70:$AK$81)-ROWS($AO$70:$AO$81)-ROWS($AS$70:$AS$81)-ROWS($AW$70:$AW$81)-ROWS($BA$70:$BA$81)-ROWS($BE$70:$BE$81)), "")))))))</f>
        <v>0</v>
      </c>
      <c r="CS71" s="316" t="str">
        <f t="shared" ref="CS71:CS90" ca="1" si="199">IFERROR(INDEX($CR$6:$CR$90,MATCH(ROW()-ROW($CS$5),$CQ$6:$CQ$90,0)),"")</f>
        <v/>
      </c>
      <c r="CT71" s="413" t="str">
        <f t="shared" ref="CT71:CT90" ca="1" si="200">IF(INDEX($AB$3:$AF$156,MATCH(CP71,$AD$3:$AD$156,0),5)="Income",INDEX($AB$3:$AF$156,MATCH(CP71,$AD$3:$AD$156,0),5),"")</f>
        <v/>
      </c>
      <c r="CU71" s="412" t="str">
        <f>IF(OR(CV71="",CV71=0),"",MAX(CU$5:CU70)+1)</f>
        <v/>
      </c>
      <c r="CV71" s="316" t="str">
        <f>IFERROR(INDEX($AJ$86:$AJ$97, ROWS($CV$4:CV69)), IFERROR(INDEX($AN$86:$AN$97, ROWS($CV$4:CV69)-ROWS($AJ$86:$AJ$97)), ""))</f>
        <v/>
      </c>
      <c r="CW71" s="316" t="str">
        <f t="shared" ref="CW71:CW90" si="201">IFERROR(INDEX($CV$6:$CV$90,MATCH(ROW()-ROW($CW$5),$CU$6:$CU$90,0)),"")</f>
        <v/>
      </c>
      <c r="CX71" s="316" t="str">
        <f>IF(OR(CY71="",CY71=0),"",MAX(CX$5:CX70)+1)</f>
        <v/>
      </c>
      <c r="CY71" s="316" t="str">
        <f>IFERROR(INDEX($AK$86:$AK$97, ROWS($CY$4:CY69)), IFERROR(INDEX($AO$86:$AO$97, ROWS($CY$4:CY69)-ROWS($AK$86:$AK$97)), ""))</f>
        <v/>
      </c>
      <c r="CZ71" s="316" t="str">
        <f t="shared" ref="CZ71:CZ90" si="202">IFERROR(INDEX($CY$6:$CY$90,MATCH(ROW()-ROW($CZ$5),$CX$6:$CX$90,0)),"")</f>
        <v/>
      </c>
      <c r="DA71" s="413" t="str">
        <f t="shared" ref="DA71:DA90" si="203">IF(INDEX($AB$3:$AF$156,MATCH(CW71,$AD$3:$AD$156,0),5)="Income",INDEX($AB$3:$AF$156,MATCH(CW71,$AD$3:$AD$156,0),5),"")</f>
        <v/>
      </c>
      <c r="DC71" s="438">
        <f ca="1">IF(OR(DD71="",DD71=0),"",MAX(DC$65:DC70)+1)</f>
        <v>5</v>
      </c>
      <c r="DD71" s="434" t="str">
        <f t="shared" ca="1" si="166"/>
        <v>Boat Loan</v>
      </c>
      <c r="DE71" s="413">
        <f t="shared" ca="1" si="167"/>
        <v>300</v>
      </c>
      <c r="DF71" s="431" t="str">
        <f ca="1">IF(OR(DG71="",DG71=0),"",MAX(DF$65:DF70)+1)</f>
        <v/>
      </c>
      <c r="DG71" s="412" t="str">
        <f t="shared" ca="1" si="168"/>
        <v/>
      </c>
      <c r="DH71" s="413" t="str">
        <f t="shared" ca="1" si="169"/>
        <v/>
      </c>
      <c r="DI71" s="412" t="str">
        <f t="shared" ca="1" si="170"/>
        <v/>
      </c>
      <c r="DJ71" s="413" t="str">
        <f t="shared" ca="1" si="171"/>
        <v/>
      </c>
      <c r="DK71" s="412" t="str">
        <f t="shared" ca="1" si="172"/>
        <v/>
      </c>
      <c r="DL71" s="413" t="str">
        <f t="shared" ca="1" si="173"/>
        <v/>
      </c>
      <c r="DM71" s="292"/>
      <c r="DN71" s="427" t="str">
        <f ca="1">IF(DI81="","",CONCATENATE(DI81," - ",DJ81))</f>
        <v/>
      </c>
      <c r="DO71" s="428" t="str">
        <f ca="1">IF(DI82="","",CONCATENATE(DI82," - ",DJ82))</f>
        <v/>
      </c>
      <c r="DP71" s="428" t="str">
        <f ca="1">IF(DI83="","",CONCATENATE(DI83," - ",DJ83))</f>
        <v/>
      </c>
      <c r="DQ71" s="427" t="str">
        <f ca="1">IF(DK81="","",CONCATENATE(DK81," - ",DL81))</f>
        <v/>
      </c>
      <c r="DR71" s="428" t="str">
        <f ca="1">IF(DK82="","",CONCATENATE(DK82," - ",DL82))</f>
        <v/>
      </c>
      <c r="DS71" s="429" t="str">
        <f ca="1">IF(DK83="","",CONCATENATE(DK83," - ",DL83))</f>
        <v/>
      </c>
    </row>
    <row r="72" spans="16:123" ht="15.75" thickBot="1" x14ac:dyDescent="0.35">
      <c r="AB72" s="395">
        <f ca="1">IFERROR(MATCH($AB$59,OFFSET(Year!$BI$67:$BI$118,AB71,,1000),0)+AB71,"")</f>
        <v>58</v>
      </c>
      <c r="AC72" s="404" t="str">
        <f ca="1">IFERROR(INDEX(Year!$BL$67:$BL$118,AB72),"")</f>
        <v/>
      </c>
      <c r="AD72" s="405" t="str">
        <f ca="1">IFERROR(INDEX(Year!$BJ$67:$BJ$118,AB72),"")</f>
        <v/>
      </c>
      <c r="AE72" s="406" t="str">
        <f ca="1">IFERROR(INDEX(Year!$BK$67:$BK$118,AB72),"")</f>
        <v/>
      </c>
      <c r="AF72" s="407" t="str">
        <f ca="1">IFERROR(INDEX(Year!$BI$67:$BI$118,AB72),"")</f>
        <v/>
      </c>
      <c r="AI72" s="304" t="str">
        <f t="shared" ca="1" si="183"/>
        <v/>
      </c>
      <c r="AJ72" s="305" t="str">
        <f t="shared" ca="1" si="174"/>
        <v/>
      </c>
      <c r="AK72" s="306" t="str">
        <f t="shared" ca="1" si="175"/>
        <v/>
      </c>
      <c r="AL72" s="307" t="str">
        <f t="shared" ca="1" si="176"/>
        <v/>
      </c>
      <c r="AM72" s="304" t="str">
        <f t="shared" ca="1" si="184"/>
        <v/>
      </c>
      <c r="AN72" s="305" t="str">
        <f t="shared" ca="1" si="177"/>
        <v/>
      </c>
      <c r="AO72" s="306" t="str">
        <f t="shared" ca="1" si="178"/>
        <v/>
      </c>
      <c r="AP72" s="307" t="str">
        <f t="shared" ca="1" si="179"/>
        <v/>
      </c>
      <c r="AQ72" s="304" t="str">
        <f t="shared" ca="1" si="185"/>
        <v/>
      </c>
      <c r="AR72" s="305" t="str">
        <f t="shared" ca="1" si="180"/>
        <v/>
      </c>
      <c r="AS72" s="306" t="str">
        <f t="shared" ca="1" si="181"/>
        <v/>
      </c>
      <c r="AT72" s="307" t="str">
        <f t="shared" ca="1" si="182"/>
        <v/>
      </c>
      <c r="AU72" s="304"/>
      <c r="AV72" s="305"/>
      <c r="AW72" s="306"/>
      <c r="AX72" s="307"/>
      <c r="AY72" s="304"/>
      <c r="AZ72" s="305"/>
      <c r="BA72" s="306"/>
      <c r="BB72" s="307"/>
      <c r="BC72" s="304"/>
      <c r="BD72" s="305"/>
      <c r="BE72" s="306"/>
      <c r="BF72" s="307"/>
      <c r="BG72" s="304"/>
      <c r="BH72" s="305"/>
      <c r="BI72" s="306"/>
      <c r="BJ72" s="307"/>
      <c r="BL72" s="412" t="str">
        <f ca="1">IF(OR(BM72="",BM72=0),"",MAX(BL$5:BL71)+1)</f>
        <v/>
      </c>
      <c r="BM72" s="316" t="str">
        <f ca="1">IFERROR(INDEX($AJ$6:$AJ$17, ROWS(BM$4:$BM70)), IFERROR(INDEX($AN$6:$AN$17, ROWS(BM$4:$BM70)-ROWS($AJ$6:$AJ$17)), IFERROR(INDEX($AR$6:$AR$17, ROWS(BM$4:$BM70)-ROWS($AJ$6:$AJ$17)-ROWS($AN$6:$AN$17)),IFERROR(INDEX($AV$6:$AV$17, ROWS(BM$4:$BM70)-ROWS($AJ$6:$AJ$17)-ROWS($AN$6:$AN$17)-ROWS($AR$6:$AR$17)),IFERROR(INDEX($AZ$6:$AZ$17, ROWS(BM$4:$BM70)-ROWS($AJ$6:$AJ$17)-ROWS($AN$6:$AN$17)-ROWS($AR$6:$AR$17)-ROWS($AV$6:$AV$17)),IFERROR(INDEX($BD$6:$BD$17, ROWS(BM$4:$BM70)-ROWS($AJ$6:$AJ$17)-ROWS($AN$6:$AN$17)-ROWS($AR$6:$AR$17)-ROWS($AV$6:$AV$17)-ROWS($AZ$6:$AZ$17)),IFERROR(INDEX($BH$6:$BH$17, ROWS(BM$4:$BM70)-ROWS($AJ$6:$AJ$17)-ROWS($AN$6:$AN$17)-ROWS($AR$6:$AR$17)-ROWS($AV$6:$AV$17)-ROWS($AZ$6:$AZ$17)-ROWS($BD$6:$BD$17)), "")))))))</f>
        <v/>
      </c>
      <c r="BN72" s="316" t="str">
        <f t="shared" ca="1" si="186"/>
        <v/>
      </c>
      <c r="BO72" s="316" t="str">
        <f ca="1">IF(OR(BP72="",BP72=0),"",MAX(BO$5:BO71)+1)</f>
        <v/>
      </c>
      <c r="BP72" s="316" t="str">
        <f ca="1">IFERROR(INDEX($AK$6:$AK$17, ROWS($BP$4:BP70)), IFERROR(INDEX($AO$6:$AO$17, ROWS($BP$4:BP70)-ROWS($AK$6:$AK$17)), IFERROR(INDEX($AS$6:$AS$17, ROWS($BP$4:BP70)-ROWS($AK$6:$AK$17)-ROWS($AO$6:$AO$17)),IFERROR(INDEX($AW$6:$AW$17, ROWS($BP$4:BP70)-ROWS($AK$6:$AK$17)-ROWS($AO$6:$AO$17)-ROWS($AS$6:$AS$17)),IFERROR(INDEX($BA$6:$BA$17, ROWS($BP$4:BP70)-ROWS($AK$6:$AK$17)-ROWS($AO$6:$AO$17)-ROWS($AS$6:$AS$17)-ROWS($AW$6:$AW$17)),IFERROR(INDEX($BE$6:$BE$17, ROWS($BP$4:BP70)-ROWS($AK$6:$AK$17)-ROWS($AO$6:$AO$17)-ROWS($AS$6:$AS$17)-ROWS($AW$6:$AW$17)-ROWS($BA$6:$BA$17)),IFERROR(INDEX($BI$6:$BI$17, ROWS($BP$4:BP70)-ROWS($AK$6:$AK$17)-ROWS($AO$6:$AO$17)-ROWS($AS$6:$AS$17)-ROWS($AW$6:$AW$17)-ROWS($BA$6:$BA$17)-ROWS($BE$6:$BE$17)), "")))))))</f>
        <v/>
      </c>
      <c r="BQ72" s="316" t="str">
        <f t="shared" ca="1" si="187"/>
        <v/>
      </c>
      <c r="BR72" s="413" t="str">
        <f t="shared" ca="1" si="188"/>
        <v/>
      </c>
      <c r="BS72" s="412" t="str">
        <f ca="1">IF(OR(BT72="",BT72=0),"",MAX(BS$5:BS71)+1)</f>
        <v/>
      </c>
      <c r="BT72" s="316" t="str">
        <f ca="1">IFERROR(INDEX($AJ$22:$AJ$33, ROWS($BT$4:BT70)), IFERROR(INDEX($AN$22:$AN$33, ROWS($BT$4:BT70)-ROWS($AJ$22:$AJ$33)), IFERROR(INDEX($AR$22:$AR$33, ROWS($BT$4:BT70)-ROWS($AJ$22:$AJ$33)-ROWS($AN$22:$AN$33)),IFERROR(INDEX($AV$22:$AV$33, ROWS($BT$4:BT70)-ROWS($AJ$22:$AJ$33)-ROWS($AN$22:$AN$33)-ROWS($AR$22:$AR$33)),IFERROR(INDEX($AZ$22:$AZ$33, ROWS($BT$4:BT70)-ROWS($AJ$22:$AJ$33)-ROWS($AN$22:$AN$33)-ROWS($AR$22:$AR$33)-ROWS($AV$22:$AV$33)),IFERROR(INDEX($BD$22:$BD$33, ROWS($BT$4:BT70)-ROWS($AJ$22:$AJ$33)-ROWS($AN$22:$AN$33)-ROWS($AR$22:$AR$33)-ROWS($AV$22:$AV$33)-ROWS($AZ$22:$AZ$33)),IFERROR(INDEX($BH$22:$BH$33, ROWS($BT$4:BT70)-ROWS($AJ$22:$AJ$33)-ROWS($AN$22:$AN$33)-ROWS($AR$22:$AR$33)-ROWS($AV$22:$AV$33)-ROWS($AZ$22:$AZ$33)-ROWS($BD$22:$BD$33)), "")))))))</f>
        <v/>
      </c>
      <c r="BU72" s="316" t="str">
        <f t="shared" ca="1" si="189"/>
        <v/>
      </c>
      <c r="BV72" s="316" t="str">
        <f ca="1">IF(OR(BW72="",BW72=0),"",MAX(BV$5:BV71)+1)</f>
        <v/>
      </c>
      <c r="BW72" s="316" t="str">
        <f ca="1">IFERROR(INDEX($AK$22:$AK$33, ROWS($BW$4:BW70)), IFERROR(INDEX($AO$22:$AO$33, ROWS($BW$4:BW70)-ROWS($AK$22:$AK$33)), IFERROR(INDEX($AS$22:$AS$33, ROWS($BW$4:BW70)-ROWS($AK$22:$AK$33)-ROWS($AO$22:$AO$33)),IFERROR(INDEX($AW$22:$AW$33, ROWS($BW$4:BW70)-ROWS($AK$22:$AK$33)-ROWS($AO$22:$AO$33)-ROWS($AS$22:$AS$33)),IFERROR(INDEX($BA$22:$BA$33, ROWS($BW$4:BW70)-ROWS($AK$22:$AK$33)-ROWS($AO$22:$AO$33)-ROWS($AS$22:$AS$33)-ROWS($AW$22:$AW$33)),IFERROR(INDEX($BE$22:$BE$33, ROWS($BW$4:BW70)-ROWS($AK$22:$AK$33)-ROWS($AO$22:$AO$33)-ROWS($AS$22:$AS$33)-ROWS($AW$22:$AW$33)-ROWS($BA$22:$BA$33)),IFERROR(INDEX($BI$22:$BI$33, ROWS($BW$4:BW70)-ROWS($AK$22:$AK$33)-ROWS($AO$22:$AO$33)-ROWS($AS$22:$AS$33)-ROWS($AW$22:$AW$33)-ROWS($BA$22:$BA$33)-ROWS($BE$22:$BE$33)), "")))))))</f>
        <v/>
      </c>
      <c r="BX72" s="316" t="str">
        <f t="shared" ca="1" si="190"/>
        <v/>
      </c>
      <c r="BY72" s="413" t="str">
        <f t="shared" ca="1" si="191"/>
        <v/>
      </c>
      <c r="BZ72" s="412" t="str">
        <f ca="1">IF(OR(CA72="",CA72=0),"",MAX(BZ$5:BZ71)+1)</f>
        <v/>
      </c>
      <c r="CA72" s="316" t="str">
        <f ca="1">IFERROR(INDEX($AJ$38:$AJ$49, ROWS($CA$4:CA70)), IFERROR(INDEX($AN$38:$AN$49, ROWS($CA$4:CA70)-ROWS($AJ$38:$AJ$49)), IFERROR(INDEX($AR$38:$AR$49, ROWS($CA$4:CA70)-ROWS($AJ$38:$AJ$49)-ROWS($AN$38:$AN$49)),IFERROR(INDEX($AV$38:$AV$49, ROWS($CA$4:CA70)-ROWS($AJ$38:$AJ$49)-ROWS($AN$38:$AN$49)-ROWS($AR$38:$AR$49)),IFERROR(INDEX($AZ$38:$AZ$49, ROWS($CA$4:CA70)-ROWS($AJ$38:$AJ$49)-ROWS($AN$38:$AN$49)-ROWS($AR$38:$AR$49)-ROWS($AV$38:$AV$49)),IFERROR(INDEX($BD$38:$BD$49, ROWS($CA$4:CA70)-ROWS($AJ$38:$AJ$49)-ROWS($AN$38:$AN$49)-ROWS($AR$38:$AR$49)-ROWS($AV$38:$AV$49)-ROWS($AZ$38:$AZ$49)),IFERROR(INDEX($BH$38:$BH$49, ROWS($CA$4:CA70)-ROWS($AJ$38:$AJ$49)-ROWS($AN$38:$AN$49)-ROWS($AR$38:$AR$49)-ROWS($AV$38:$AV$49)-ROWS($AZ$38:$AZ$49)-ROWS($BD$38:$BD$49)), "")))))))</f>
        <v/>
      </c>
      <c r="CB72" s="316" t="str">
        <f t="shared" ca="1" si="192"/>
        <v/>
      </c>
      <c r="CC72" s="316" t="str">
        <f ca="1">IF(OR(CD72="",CD72=0),"",MAX(CC$5:CC71)+1)</f>
        <v/>
      </c>
      <c r="CD72" s="316" t="str">
        <f ca="1">IFERROR(INDEX($AK$38:$AK$49, ROWS($CD$4:CD70)), IFERROR(INDEX($AO$38:$AO$49, ROWS($CD$4:CD70)-ROWS($AK$38:$AK$49)), IFERROR(INDEX($AS$38:$AS$49, ROWS($CD$4:CD70)-ROWS($AK$38:$AK$49)-ROWS($AO$38:$AO$49)),IFERROR(INDEX($AW$38:$AW$49, ROWS($CD$4:CD70)-ROWS($AK$38:$AK$49)-ROWS($AO$38:$AO$49)-ROWS($AS$38:$AS$49)),IFERROR(INDEX($BA$38:$BA$49, ROWS($CD$4:CD70)-ROWS($AK$38:$AK$49)-ROWS($AO$38:$AO$49)-ROWS($AS$38:$AS$49)-ROWS($AW$38:$AW$49)),IFERROR(INDEX($BE$38:$BE$49, ROWS($CD$4:CD70)-ROWS($AK$38:$AK$49)-ROWS($AO$38:$AO$49)-ROWS($AS$38:$AS$49)-ROWS($AW$38:$AW$49)-ROWS($BA$38:$BA$49)),IFERROR(INDEX($BI$38:$BI$49, ROWS($CD$4:CD70)-ROWS($AK$38:$AK$49)-ROWS($AO$38:$AO$49)-ROWS($AS$38:$AS$49)-ROWS($AW$38:$AW$49)-ROWS($BA$38:$BA$49)-ROWS($BE$38:$BE$49)), "")))))))</f>
        <v/>
      </c>
      <c r="CE72" s="316" t="str">
        <f t="shared" ca="1" si="193"/>
        <v/>
      </c>
      <c r="CF72" s="413" t="str">
        <f t="shared" ca="1" si="194"/>
        <v/>
      </c>
      <c r="CG72" s="412" t="str">
        <f ca="1">IF(OR(CH72="",CH72=0),"",MAX(CG$5:CG71)+1)</f>
        <v/>
      </c>
      <c r="CH72" s="316" t="str">
        <f ca="1">IFERROR(INDEX($AJ$54:$AJ$65, ROWS($CH$4:CH70)), IFERROR(INDEX($AN$54:$AN$65, ROWS($CH$4:CH70)-ROWS($AJ$54:$AJ$65)), IFERROR(INDEX($AR$54:$AR$65, ROWS($CH$4:CH70)-ROWS($AJ$54:$AJ$65)-ROWS($AN$54:$AN$65)),IFERROR(INDEX($AV$54:$AV$65, ROWS($CH$4:CH70)-ROWS($AJ$54:$AJ$65)-ROWS($AN$54:$AN$65)-ROWS($AR$54:$AR$65)),IFERROR(INDEX($AZ$54:$AZ$65, ROWS($CH$4:CH70)-ROWS($AJ$54:$AJ$65)-ROWS($AN$54:$AN$65)-ROWS($AR$54:$AR$65)-ROWS($AV$54:$AV$65)),IFERROR(INDEX($BD$54:$BD$65, ROWS($CH$4:CH70)-ROWS($AJ$54:$AJ$65)-ROWS($AN$54:$AN$65)-ROWS($AR$54:$AR$65)-ROWS($AV$54:$AV$65)-ROWS($AZ$54:$AZ$65)),IFERROR(INDEX($BH$54:$BH$65, ROWS($CH$4:CH70)-ROWS($AJ$54:$AJ$65)-ROWS($AN$54:$AN$65)-ROWS($AR$54:$AR$65)-ROWS($AV$54:$AV$65)-ROWS($AZ$54:$AZ$65)-ROWS($BD$54:$BD$65)), "")))))))</f>
        <v/>
      </c>
      <c r="CI72" s="316" t="str">
        <f t="shared" ca="1" si="195"/>
        <v/>
      </c>
      <c r="CJ72" s="316" t="str">
        <f ca="1">IF(OR(CK72="",CK72=0),"",MAX(CJ$5:CJ71)+1)</f>
        <v/>
      </c>
      <c r="CK72" s="316" t="str">
        <f ca="1">IFERROR(INDEX($AK$54:$AK$65, ROWS($CK$4:CK70)), IFERROR(INDEX($AO$54:$AO$65, ROWS($CK$4:CK70)-ROWS($AK$54:$AK$65)), IFERROR(INDEX($AS$54:$AS$65, ROWS($CK$4:CK70)-ROWS($AK$54:$AK$65)-ROWS($AO$54:$AO$65)),IFERROR(INDEX($AW$54:$AW$65, ROWS($CK$4:CK70)-ROWS($AK$54:$AK$65)-ROWS($AO$54:$AO$65)-ROWS($AS$54:$AS$65)),IFERROR(INDEX($BA$54:$BA$65, ROWS($CK$4:CK70)-ROWS($AK$54:$AK$65)-ROWS($AO$54:$AO$65)-ROWS($AS$54:$AS$65)-ROWS($AW$54:$AW$65)),IFERROR(INDEX($BE$54:$BE$65, ROWS($CK$4:CK70)-ROWS($AK$54:$AK$65)-ROWS($AO$54:$AO$65)-ROWS($AS$54:$AS$65)-ROWS($AW$54:$AW$65)-ROWS($BA$54:$BA$65)),IFERROR(INDEX($BI$54:$BI$65, ROWS($CK$4:CK70)-ROWS($AK$54:$AK$65)-ROWS($AO$54:$AO$65)-ROWS($AS$54:$AS$65)-ROWS($AW$54:$AW$65)-ROWS($BA$54:$BA$65)-ROWS($BE$54:$BE$65)), "")))))))</f>
        <v/>
      </c>
      <c r="CL72" s="316" t="str">
        <f t="shared" ca="1" si="196"/>
        <v/>
      </c>
      <c r="CM72" s="413" t="str">
        <f t="shared" ca="1" si="197"/>
        <v/>
      </c>
      <c r="CN72" s="412" t="str">
        <f>IF(OR(CO72="",CO72=0),"",MAX(CN$5:CN71)+1)</f>
        <v/>
      </c>
      <c r="CO72" s="316">
        <f>IFERROR(INDEX($AJ$70:$AJ$81, ROWS($CO$4:CO70)), IFERROR(INDEX($AN$70:$AN$81, ROWS($CO$4:CO70)-ROWS($AJ$70:$AJ$81)), IFERROR(INDEX($AR$70:$AR$81, ROWS($CO$4:CO70)-ROWS($AJ$70:$AJ$81)-ROWS($AN$70:$AN$81)),IFERROR(INDEX($AV$70:$AV$81, ROWS($CO$4:CO70)-ROWS($AJ$70:$AJ$81)-ROWS($AN$70:$AN$81)-ROWS($AR$70:$AR$81)),IFERROR(INDEX($AZ$70:$AZ$81, ROWS($CO$4:CO70)-ROWS($AJ$70:$AJ$81)-ROWS($AN$70:$AN$81)-ROWS($AR$70:$AR$81)-ROWS($AV$70:$AV$81)),IFERROR(INDEX($BD$70:$BD$81, ROWS($CO$4:CO70)-ROWS($AJ$70:$AJ$81)-ROWS($AN$70:$AN$81)-ROWS($AR$70:$AR$81)-ROWS($AV$70:$AV$81)-ROWS($AZ$70:$AZ$81)),IFERROR(INDEX($BH$70:$BH$81, ROWS($CO$4:CO70)-ROWS($AJ$70:$AJ$81)-ROWS($AN$70:$AN$81)-ROWS($AR$70:$AR$81)-ROWS($AV$70:$AV$81)-ROWS($AZ$70:$AZ$81)-ROWS($BD$70:$BD$81)), "")))))))</f>
        <v>0</v>
      </c>
      <c r="CP72" s="316" t="str">
        <f t="shared" ca="1" si="198"/>
        <v/>
      </c>
      <c r="CQ72" s="316" t="str">
        <f>IF(OR(CR72="",CR72=0),"",MAX(CQ$5:CQ71)+1)</f>
        <v/>
      </c>
      <c r="CR72" s="316">
        <f>IFERROR(INDEX($AK$70:$AK$81, ROWS($CR$4:CR70)), IFERROR(INDEX($AO$70:$AO$81, ROWS($CR$4:CR70)-ROWS($AK$70:$AK$81)), IFERROR(INDEX($AS$70:$AS$81, ROWS($CR$4:CR70)-ROWS($AK$70:$AK$81)-ROWS($AO$70:$AO$81)),IFERROR(INDEX($AW$70:$AW$81, ROWS($CR$4:CR70)-ROWS($AK$70:$AK$81)-ROWS($AO$70:$AO$81)-ROWS($AS$70:$AS$81)),IFERROR(INDEX($BA$70:$BA$81, ROWS($CR$4:CR70)-ROWS($AK$70:$AK$81)-ROWS($AO$70:$AO$81)-ROWS($AS$70:$AS$81)-ROWS($AW$70:$AW$81)),IFERROR(INDEX($BE$70:$BE$81, ROWS($CR$4:CR70)-ROWS($AK$70:$AK$81)-ROWS($AO$70:$AO$81)-ROWS($AS$70:$AS$81)-ROWS($AW$70:$AW$81)-ROWS($BA$70:$BA$81)),IFERROR(INDEX($BI$70:$BI$81, ROWS($CR$4:CR70)-ROWS($AK$70:$AK$81)-ROWS($AO$70:$AO$81)-ROWS($AS$70:$AS$81)-ROWS($AW$70:$AW$81)-ROWS($BA$70:$BA$81)-ROWS($BE$70:$BE$81)), "")))))))</f>
        <v>0</v>
      </c>
      <c r="CS72" s="316" t="str">
        <f t="shared" ca="1" si="199"/>
        <v/>
      </c>
      <c r="CT72" s="413" t="str">
        <f t="shared" ca="1" si="200"/>
        <v/>
      </c>
      <c r="CU72" s="412" t="str">
        <f>IF(OR(CV72="",CV72=0),"",MAX(CU$5:CU71)+1)</f>
        <v/>
      </c>
      <c r="CV72" s="316" t="str">
        <f>IFERROR(INDEX($AJ$86:$AJ$97, ROWS($CV$4:CV70)), IFERROR(INDEX($AN$86:$AN$97, ROWS($CV$4:CV70)-ROWS($AJ$86:$AJ$97)), ""))</f>
        <v/>
      </c>
      <c r="CW72" s="316" t="str">
        <f t="shared" si="201"/>
        <v/>
      </c>
      <c r="CX72" s="316" t="str">
        <f>IF(OR(CY72="",CY72=0),"",MAX(CX$5:CX71)+1)</f>
        <v/>
      </c>
      <c r="CY72" s="316" t="str">
        <f>IFERROR(INDEX($AK$86:$AK$97, ROWS($CY$4:CY70)), IFERROR(INDEX($AO$86:$AO$97, ROWS($CY$4:CY70)-ROWS($AK$86:$AK$97)), ""))</f>
        <v/>
      </c>
      <c r="CZ72" s="316" t="str">
        <f t="shared" si="202"/>
        <v/>
      </c>
      <c r="DA72" s="413" t="str">
        <f t="shared" si="203"/>
        <v/>
      </c>
      <c r="DC72" s="438" t="str">
        <f ca="1">IF(OR(DD72="",DD72=0),"",MAX(DC$65:DC71)+1)</f>
        <v/>
      </c>
      <c r="DD72" s="434" t="str">
        <f t="shared" ca="1" si="166"/>
        <v/>
      </c>
      <c r="DE72" s="413" t="str">
        <f t="shared" ca="1" si="167"/>
        <v/>
      </c>
      <c r="DF72" s="431" t="str">
        <f ca="1">IF(OR(DG72="",DG72=0),"",MAX(DF$65:DF71)+1)</f>
        <v/>
      </c>
      <c r="DG72" s="412" t="str">
        <f t="shared" ca="1" si="168"/>
        <v/>
      </c>
      <c r="DH72" s="413" t="str">
        <f t="shared" ca="1" si="169"/>
        <v/>
      </c>
      <c r="DI72" s="412" t="str">
        <f t="shared" ca="1" si="170"/>
        <v/>
      </c>
      <c r="DJ72" s="413" t="str">
        <f t="shared" ca="1" si="171"/>
        <v/>
      </c>
      <c r="DK72" s="412" t="str">
        <f t="shared" ca="1" si="172"/>
        <v/>
      </c>
      <c r="DL72" s="413" t="str">
        <f t="shared" ca="1" si="173"/>
        <v/>
      </c>
      <c r="DM72" s="292"/>
      <c r="DN72" s="1192" t="s">
        <v>505</v>
      </c>
      <c r="DO72" s="1193"/>
      <c r="DP72" s="443">
        <f ca="1">IF(DJ66="","",SUM(DJ66:DJ83))</f>
        <v>705</v>
      </c>
      <c r="DQ72" s="1192" t="s">
        <v>506</v>
      </c>
      <c r="DR72" s="1193"/>
      <c r="DS72" s="444">
        <f ca="1">IF(DL66="","",SUM(DL66:DL83))</f>
        <v>400</v>
      </c>
    </row>
    <row r="73" spans="16:123" x14ac:dyDescent="0.3">
      <c r="AB73" s="395">
        <f ca="1">IFERROR(MATCH($AB$59,OFFSET(Year!$BI$67:$BI$118,AB72,,1000),0)+AB72,"")</f>
        <v>59</v>
      </c>
      <c r="AC73" s="404" t="str">
        <f ca="1">IFERROR(INDEX(Year!$BL$67:$BL$118,AB73),"")</f>
        <v/>
      </c>
      <c r="AD73" s="405" t="str">
        <f ca="1">IFERROR(INDEX(Year!$BJ$67:$BJ$118,AB73),"")</f>
        <v/>
      </c>
      <c r="AE73" s="406" t="str">
        <f ca="1">IFERROR(INDEX(Year!$BK$67:$BK$118,AB73),"")</f>
        <v/>
      </c>
      <c r="AF73" s="407" t="str">
        <f ca="1">IFERROR(INDEX(Year!$BI$67:$BI$118,AB73),"")</f>
        <v/>
      </c>
      <c r="AI73" s="304" t="str">
        <f t="shared" ca="1" si="183"/>
        <v/>
      </c>
      <c r="AJ73" s="305" t="str">
        <f t="shared" ca="1" si="174"/>
        <v/>
      </c>
      <c r="AK73" s="306" t="str">
        <f t="shared" ca="1" si="175"/>
        <v/>
      </c>
      <c r="AL73" s="307" t="str">
        <f t="shared" ca="1" si="176"/>
        <v/>
      </c>
      <c r="AM73" s="304" t="str">
        <f t="shared" ca="1" si="184"/>
        <v/>
      </c>
      <c r="AN73" s="305" t="str">
        <f t="shared" ca="1" si="177"/>
        <v/>
      </c>
      <c r="AO73" s="306" t="str">
        <f t="shared" ca="1" si="178"/>
        <v/>
      </c>
      <c r="AP73" s="307" t="str">
        <f t="shared" ca="1" si="179"/>
        <v/>
      </c>
      <c r="AQ73" s="304" t="str">
        <f t="shared" ca="1" si="185"/>
        <v/>
      </c>
      <c r="AR73" s="305" t="str">
        <f t="shared" ca="1" si="180"/>
        <v/>
      </c>
      <c r="AS73" s="306" t="str">
        <f t="shared" ca="1" si="181"/>
        <v/>
      </c>
      <c r="AT73" s="307" t="str">
        <f t="shared" ca="1" si="182"/>
        <v/>
      </c>
      <c r="AU73" s="304"/>
      <c r="AV73" s="305"/>
      <c r="AW73" s="306"/>
      <c r="AX73" s="307"/>
      <c r="AY73" s="304"/>
      <c r="AZ73" s="305"/>
      <c r="BA73" s="306"/>
      <c r="BB73" s="307"/>
      <c r="BC73" s="304"/>
      <c r="BD73" s="305"/>
      <c r="BE73" s="306"/>
      <c r="BF73" s="307"/>
      <c r="BG73" s="304"/>
      <c r="BH73" s="305"/>
      <c r="BI73" s="306"/>
      <c r="BJ73" s="307"/>
      <c r="BL73" s="412" t="str">
        <f ca="1">IF(OR(BM73="",BM73=0),"",MAX(BL$5:BL72)+1)</f>
        <v/>
      </c>
      <c r="BM73" s="316" t="str">
        <f ca="1">IFERROR(INDEX($AJ$6:$AJ$17, ROWS(BM$4:$BM71)), IFERROR(INDEX($AN$6:$AN$17, ROWS(BM$4:$BM71)-ROWS($AJ$6:$AJ$17)), IFERROR(INDEX($AR$6:$AR$17, ROWS(BM$4:$BM71)-ROWS($AJ$6:$AJ$17)-ROWS($AN$6:$AN$17)),IFERROR(INDEX($AV$6:$AV$17, ROWS(BM$4:$BM71)-ROWS($AJ$6:$AJ$17)-ROWS($AN$6:$AN$17)-ROWS($AR$6:$AR$17)),IFERROR(INDEX($AZ$6:$AZ$17, ROWS(BM$4:$BM71)-ROWS($AJ$6:$AJ$17)-ROWS($AN$6:$AN$17)-ROWS($AR$6:$AR$17)-ROWS($AV$6:$AV$17)),IFERROR(INDEX($BD$6:$BD$17, ROWS(BM$4:$BM71)-ROWS($AJ$6:$AJ$17)-ROWS($AN$6:$AN$17)-ROWS($AR$6:$AR$17)-ROWS($AV$6:$AV$17)-ROWS($AZ$6:$AZ$17)),IFERROR(INDEX($BH$6:$BH$17, ROWS(BM$4:$BM71)-ROWS($AJ$6:$AJ$17)-ROWS($AN$6:$AN$17)-ROWS($AR$6:$AR$17)-ROWS($AV$6:$AV$17)-ROWS($AZ$6:$AZ$17)-ROWS($BD$6:$BD$17)), "")))))))</f>
        <v/>
      </c>
      <c r="BN73" s="316" t="str">
        <f t="shared" ca="1" si="186"/>
        <v/>
      </c>
      <c r="BO73" s="316" t="str">
        <f ca="1">IF(OR(BP73="",BP73=0),"",MAX(BO$5:BO72)+1)</f>
        <v/>
      </c>
      <c r="BP73" s="316" t="str">
        <f ca="1">IFERROR(INDEX($AK$6:$AK$17, ROWS($BP$4:BP71)), IFERROR(INDEX($AO$6:$AO$17, ROWS($BP$4:BP71)-ROWS($AK$6:$AK$17)), IFERROR(INDEX($AS$6:$AS$17, ROWS($BP$4:BP71)-ROWS($AK$6:$AK$17)-ROWS($AO$6:$AO$17)),IFERROR(INDEX($AW$6:$AW$17, ROWS($BP$4:BP71)-ROWS($AK$6:$AK$17)-ROWS($AO$6:$AO$17)-ROWS($AS$6:$AS$17)),IFERROR(INDEX($BA$6:$BA$17, ROWS($BP$4:BP71)-ROWS($AK$6:$AK$17)-ROWS($AO$6:$AO$17)-ROWS($AS$6:$AS$17)-ROWS($AW$6:$AW$17)),IFERROR(INDEX($BE$6:$BE$17, ROWS($BP$4:BP71)-ROWS($AK$6:$AK$17)-ROWS($AO$6:$AO$17)-ROWS($AS$6:$AS$17)-ROWS($AW$6:$AW$17)-ROWS($BA$6:$BA$17)),IFERROR(INDEX($BI$6:$BI$17, ROWS($BP$4:BP71)-ROWS($AK$6:$AK$17)-ROWS($AO$6:$AO$17)-ROWS($AS$6:$AS$17)-ROWS($AW$6:$AW$17)-ROWS($BA$6:$BA$17)-ROWS($BE$6:$BE$17)), "")))))))</f>
        <v/>
      </c>
      <c r="BQ73" s="316" t="str">
        <f t="shared" ca="1" si="187"/>
        <v/>
      </c>
      <c r="BR73" s="413" t="str">
        <f t="shared" ca="1" si="188"/>
        <v/>
      </c>
      <c r="BS73" s="412" t="str">
        <f ca="1">IF(OR(BT73="",BT73=0),"",MAX(BS$5:BS72)+1)</f>
        <v/>
      </c>
      <c r="BT73" s="316" t="str">
        <f ca="1">IFERROR(INDEX($AJ$22:$AJ$33, ROWS($BT$4:BT71)), IFERROR(INDEX($AN$22:$AN$33, ROWS($BT$4:BT71)-ROWS($AJ$22:$AJ$33)), IFERROR(INDEX($AR$22:$AR$33, ROWS($BT$4:BT71)-ROWS($AJ$22:$AJ$33)-ROWS($AN$22:$AN$33)),IFERROR(INDEX($AV$22:$AV$33, ROWS($BT$4:BT71)-ROWS($AJ$22:$AJ$33)-ROWS($AN$22:$AN$33)-ROWS($AR$22:$AR$33)),IFERROR(INDEX($AZ$22:$AZ$33, ROWS($BT$4:BT71)-ROWS($AJ$22:$AJ$33)-ROWS($AN$22:$AN$33)-ROWS($AR$22:$AR$33)-ROWS($AV$22:$AV$33)),IFERROR(INDEX($BD$22:$BD$33, ROWS($BT$4:BT71)-ROWS($AJ$22:$AJ$33)-ROWS($AN$22:$AN$33)-ROWS($AR$22:$AR$33)-ROWS($AV$22:$AV$33)-ROWS($AZ$22:$AZ$33)),IFERROR(INDEX($BH$22:$BH$33, ROWS($BT$4:BT71)-ROWS($AJ$22:$AJ$33)-ROWS($AN$22:$AN$33)-ROWS($AR$22:$AR$33)-ROWS($AV$22:$AV$33)-ROWS($AZ$22:$AZ$33)-ROWS($BD$22:$BD$33)), "")))))))</f>
        <v/>
      </c>
      <c r="BU73" s="316" t="str">
        <f t="shared" ca="1" si="189"/>
        <v/>
      </c>
      <c r="BV73" s="316" t="str">
        <f ca="1">IF(OR(BW73="",BW73=0),"",MAX(BV$5:BV72)+1)</f>
        <v/>
      </c>
      <c r="BW73" s="316" t="str">
        <f ca="1">IFERROR(INDEX($AK$22:$AK$33, ROWS($BW$4:BW71)), IFERROR(INDEX($AO$22:$AO$33, ROWS($BW$4:BW71)-ROWS($AK$22:$AK$33)), IFERROR(INDEX($AS$22:$AS$33, ROWS($BW$4:BW71)-ROWS($AK$22:$AK$33)-ROWS($AO$22:$AO$33)),IFERROR(INDEX($AW$22:$AW$33, ROWS($BW$4:BW71)-ROWS($AK$22:$AK$33)-ROWS($AO$22:$AO$33)-ROWS($AS$22:$AS$33)),IFERROR(INDEX($BA$22:$BA$33, ROWS($BW$4:BW71)-ROWS($AK$22:$AK$33)-ROWS($AO$22:$AO$33)-ROWS($AS$22:$AS$33)-ROWS($AW$22:$AW$33)),IFERROR(INDEX($BE$22:$BE$33, ROWS($BW$4:BW71)-ROWS($AK$22:$AK$33)-ROWS($AO$22:$AO$33)-ROWS($AS$22:$AS$33)-ROWS($AW$22:$AW$33)-ROWS($BA$22:$BA$33)),IFERROR(INDEX($BI$22:$BI$33, ROWS($BW$4:BW71)-ROWS($AK$22:$AK$33)-ROWS($AO$22:$AO$33)-ROWS($AS$22:$AS$33)-ROWS($AW$22:$AW$33)-ROWS($BA$22:$BA$33)-ROWS($BE$22:$BE$33)), "")))))))</f>
        <v/>
      </c>
      <c r="BX73" s="316" t="str">
        <f t="shared" ca="1" si="190"/>
        <v/>
      </c>
      <c r="BY73" s="413" t="str">
        <f t="shared" ca="1" si="191"/>
        <v/>
      </c>
      <c r="BZ73" s="412" t="str">
        <f ca="1">IF(OR(CA73="",CA73=0),"",MAX(BZ$5:BZ72)+1)</f>
        <v/>
      </c>
      <c r="CA73" s="316" t="str">
        <f ca="1">IFERROR(INDEX($AJ$38:$AJ$49, ROWS($CA$4:CA71)), IFERROR(INDEX($AN$38:$AN$49, ROWS($CA$4:CA71)-ROWS($AJ$38:$AJ$49)), IFERROR(INDEX($AR$38:$AR$49, ROWS($CA$4:CA71)-ROWS($AJ$38:$AJ$49)-ROWS($AN$38:$AN$49)),IFERROR(INDEX($AV$38:$AV$49, ROWS($CA$4:CA71)-ROWS($AJ$38:$AJ$49)-ROWS($AN$38:$AN$49)-ROWS($AR$38:$AR$49)),IFERROR(INDEX($AZ$38:$AZ$49, ROWS($CA$4:CA71)-ROWS($AJ$38:$AJ$49)-ROWS($AN$38:$AN$49)-ROWS($AR$38:$AR$49)-ROWS($AV$38:$AV$49)),IFERROR(INDEX($BD$38:$BD$49, ROWS($CA$4:CA71)-ROWS($AJ$38:$AJ$49)-ROWS($AN$38:$AN$49)-ROWS($AR$38:$AR$49)-ROWS($AV$38:$AV$49)-ROWS($AZ$38:$AZ$49)),IFERROR(INDEX($BH$38:$BH$49, ROWS($CA$4:CA71)-ROWS($AJ$38:$AJ$49)-ROWS($AN$38:$AN$49)-ROWS($AR$38:$AR$49)-ROWS($AV$38:$AV$49)-ROWS($AZ$38:$AZ$49)-ROWS($BD$38:$BD$49)), "")))))))</f>
        <v/>
      </c>
      <c r="CB73" s="316" t="str">
        <f t="shared" ca="1" si="192"/>
        <v/>
      </c>
      <c r="CC73" s="316" t="str">
        <f ca="1">IF(OR(CD73="",CD73=0),"",MAX(CC$5:CC72)+1)</f>
        <v/>
      </c>
      <c r="CD73" s="316" t="str">
        <f ca="1">IFERROR(INDEX($AK$38:$AK$49, ROWS($CD$4:CD71)), IFERROR(INDEX($AO$38:$AO$49, ROWS($CD$4:CD71)-ROWS($AK$38:$AK$49)), IFERROR(INDEX($AS$38:$AS$49, ROWS($CD$4:CD71)-ROWS($AK$38:$AK$49)-ROWS($AO$38:$AO$49)),IFERROR(INDEX($AW$38:$AW$49, ROWS($CD$4:CD71)-ROWS($AK$38:$AK$49)-ROWS($AO$38:$AO$49)-ROWS($AS$38:$AS$49)),IFERROR(INDEX($BA$38:$BA$49, ROWS($CD$4:CD71)-ROWS($AK$38:$AK$49)-ROWS($AO$38:$AO$49)-ROWS($AS$38:$AS$49)-ROWS($AW$38:$AW$49)),IFERROR(INDEX($BE$38:$BE$49, ROWS($CD$4:CD71)-ROWS($AK$38:$AK$49)-ROWS($AO$38:$AO$49)-ROWS($AS$38:$AS$49)-ROWS($AW$38:$AW$49)-ROWS($BA$38:$BA$49)),IFERROR(INDEX($BI$38:$BI$49, ROWS($CD$4:CD71)-ROWS($AK$38:$AK$49)-ROWS($AO$38:$AO$49)-ROWS($AS$38:$AS$49)-ROWS($AW$38:$AW$49)-ROWS($BA$38:$BA$49)-ROWS($BE$38:$BE$49)), "")))))))</f>
        <v/>
      </c>
      <c r="CE73" s="316" t="str">
        <f t="shared" ca="1" si="193"/>
        <v/>
      </c>
      <c r="CF73" s="413" t="str">
        <f t="shared" ca="1" si="194"/>
        <v/>
      </c>
      <c r="CG73" s="412" t="str">
        <f ca="1">IF(OR(CH73="",CH73=0),"",MAX(CG$5:CG72)+1)</f>
        <v/>
      </c>
      <c r="CH73" s="316" t="str">
        <f ca="1">IFERROR(INDEX($AJ$54:$AJ$65, ROWS($CH$4:CH71)), IFERROR(INDEX($AN$54:$AN$65, ROWS($CH$4:CH71)-ROWS($AJ$54:$AJ$65)), IFERROR(INDEX($AR$54:$AR$65, ROWS($CH$4:CH71)-ROWS($AJ$54:$AJ$65)-ROWS($AN$54:$AN$65)),IFERROR(INDEX($AV$54:$AV$65, ROWS($CH$4:CH71)-ROWS($AJ$54:$AJ$65)-ROWS($AN$54:$AN$65)-ROWS($AR$54:$AR$65)),IFERROR(INDEX($AZ$54:$AZ$65, ROWS($CH$4:CH71)-ROWS($AJ$54:$AJ$65)-ROWS($AN$54:$AN$65)-ROWS($AR$54:$AR$65)-ROWS($AV$54:$AV$65)),IFERROR(INDEX($BD$54:$BD$65, ROWS($CH$4:CH71)-ROWS($AJ$54:$AJ$65)-ROWS($AN$54:$AN$65)-ROWS($AR$54:$AR$65)-ROWS($AV$54:$AV$65)-ROWS($AZ$54:$AZ$65)),IFERROR(INDEX($BH$54:$BH$65, ROWS($CH$4:CH71)-ROWS($AJ$54:$AJ$65)-ROWS($AN$54:$AN$65)-ROWS($AR$54:$AR$65)-ROWS($AV$54:$AV$65)-ROWS($AZ$54:$AZ$65)-ROWS($BD$54:$BD$65)), "")))))))</f>
        <v/>
      </c>
      <c r="CI73" s="316" t="str">
        <f t="shared" ca="1" si="195"/>
        <v/>
      </c>
      <c r="CJ73" s="316" t="str">
        <f ca="1">IF(OR(CK73="",CK73=0),"",MAX(CJ$5:CJ72)+1)</f>
        <v/>
      </c>
      <c r="CK73" s="316" t="str">
        <f ca="1">IFERROR(INDEX($AK$54:$AK$65, ROWS($CK$4:CK71)), IFERROR(INDEX($AO$54:$AO$65, ROWS($CK$4:CK71)-ROWS($AK$54:$AK$65)), IFERROR(INDEX($AS$54:$AS$65, ROWS($CK$4:CK71)-ROWS($AK$54:$AK$65)-ROWS($AO$54:$AO$65)),IFERROR(INDEX($AW$54:$AW$65, ROWS($CK$4:CK71)-ROWS($AK$54:$AK$65)-ROWS($AO$54:$AO$65)-ROWS($AS$54:$AS$65)),IFERROR(INDEX($BA$54:$BA$65, ROWS($CK$4:CK71)-ROWS($AK$54:$AK$65)-ROWS($AO$54:$AO$65)-ROWS($AS$54:$AS$65)-ROWS($AW$54:$AW$65)),IFERROR(INDEX($BE$54:$BE$65, ROWS($CK$4:CK71)-ROWS($AK$54:$AK$65)-ROWS($AO$54:$AO$65)-ROWS($AS$54:$AS$65)-ROWS($AW$54:$AW$65)-ROWS($BA$54:$BA$65)),IFERROR(INDEX($BI$54:$BI$65, ROWS($CK$4:CK71)-ROWS($AK$54:$AK$65)-ROWS($AO$54:$AO$65)-ROWS($AS$54:$AS$65)-ROWS($AW$54:$AW$65)-ROWS($BA$54:$BA$65)-ROWS($BE$54:$BE$65)), "")))))))</f>
        <v/>
      </c>
      <c r="CL73" s="316" t="str">
        <f t="shared" ca="1" si="196"/>
        <v/>
      </c>
      <c r="CM73" s="413" t="str">
        <f t="shared" ca="1" si="197"/>
        <v/>
      </c>
      <c r="CN73" s="412" t="str">
        <f>IF(OR(CO73="",CO73=0),"",MAX(CN$5:CN72)+1)</f>
        <v/>
      </c>
      <c r="CO73" s="316">
        <f>IFERROR(INDEX($AJ$70:$AJ$81, ROWS($CO$4:CO71)), IFERROR(INDEX($AN$70:$AN$81, ROWS($CO$4:CO71)-ROWS($AJ$70:$AJ$81)), IFERROR(INDEX($AR$70:$AR$81, ROWS($CO$4:CO71)-ROWS($AJ$70:$AJ$81)-ROWS($AN$70:$AN$81)),IFERROR(INDEX($AV$70:$AV$81, ROWS($CO$4:CO71)-ROWS($AJ$70:$AJ$81)-ROWS($AN$70:$AN$81)-ROWS($AR$70:$AR$81)),IFERROR(INDEX($AZ$70:$AZ$81, ROWS($CO$4:CO71)-ROWS($AJ$70:$AJ$81)-ROWS($AN$70:$AN$81)-ROWS($AR$70:$AR$81)-ROWS($AV$70:$AV$81)),IFERROR(INDEX($BD$70:$BD$81, ROWS($CO$4:CO71)-ROWS($AJ$70:$AJ$81)-ROWS($AN$70:$AN$81)-ROWS($AR$70:$AR$81)-ROWS($AV$70:$AV$81)-ROWS($AZ$70:$AZ$81)),IFERROR(INDEX($BH$70:$BH$81, ROWS($CO$4:CO71)-ROWS($AJ$70:$AJ$81)-ROWS($AN$70:$AN$81)-ROWS($AR$70:$AR$81)-ROWS($AV$70:$AV$81)-ROWS($AZ$70:$AZ$81)-ROWS($BD$70:$BD$81)), "")))))))</f>
        <v>0</v>
      </c>
      <c r="CP73" s="316" t="str">
        <f t="shared" ca="1" si="198"/>
        <v/>
      </c>
      <c r="CQ73" s="316" t="str">
        <f>IF(OR(CR73="",CR73=0),"",MAX(CQ$5:CQ72)+1)</f>
        <v/>
      </c>
      <c r="CR73" s="316">
        <f>IFERROR(INDEX($AK$70:$AK$81, ROWS($CR$4:CR71)), IFERROR(INDEX($AO$70:$AO$81, ROWS($CR$4:CR71)-ROWS($AK$70:$AK$81)), IFERROR(INDEX($AS$70:$AS$81, ROWS($CR$4:CR71)-ROWS($AK$70:$AK$81)-ROWS($AO$70:$AO$81)),IFERROR(INDEX($AW$70:$AW$81, ROWS($CR$4:CR71)-ROWS($AK$70:$AK$81)-ROWS($AO$70:$AO$81)-ROWS($AS$70:$AS$81)),IFERROR(INDEX($BA$70:$BA$81, ROWS($CR$4:CR71)-ROWS($AK$70:$AK$81)-ROWS($AO$70:$AO$81)-ROWS($AS$70:$AS$81)-ROWS($AW$70:$AW$81)),IFERROR(INDEX($BE$70:$BE$81, ROWS($CR$4:CR71)-ROWS($AK$70:$AK$81)-ROWS($AO$70:$AO$81)-ROWS($AS$70:$AS$81)-ROWS($AW$70:$AW$81)-ROWS($BA$70:$BA$81)),IFERROR(INDEX($BI$70:$BI$81, ROWS($CR$4:CR71)-ROWS($AK$70:$AK$81)-ROWS($AO$70:$AO$81)-ROWS($AS$70:$AS$81)-ROWS($AW$70:$AW$81)-ROWS($BA$70:$BA$81)-ROWS($BE$70:$BE$81)), "")))))))</f>
        <v>0</v>
      </c>
      <c r="CS73" s="316" t="str">
        <f t="shared" ca="1" si="199"/>
        <v/>
      </c>
      <c r="CT73" s="413" t="str">
        <f t="shared" ca="1" si="200"/>
        <v/>
      </c>
      <c r="CU73" s="412" t="str">
        <f>IF(OR(CV73="",CV73=0),"",MAX(CU$5:CU72)+1)</f>
        <v/>
      </c>
      <c r="CV73" s="316" t="str">
        <f>IFERROR(INDEX($AJ$86:$AJ$97, ROWS($CV$4:CV71)), IFERROR(INDEX($AN$86:$AN$97, ROWS($CV$4:CV71)-ROWS($AJ$86:$AJ$97)), ""))</f>
        <v/>
      </c>
      <c r="CW73" s="316" t="str">
        <f t="shared" si="201"/>
        <v/>
      </c>
      <c r="CX73" s="316" t="str">
        <f>IF(OR(CY73="",CY73=0),"",MAX(CX$5:CX72)+1)</f>
        <v/>
      </c>
      <c r="CY73" s="316" t="str">
        <f>IFERROR(INDEX($AK$86:$AK$97, ROWS($CY$4:CY71)), IFERROR(INDEX($AO$86:$AO$97, ROWS($CY$4:CY71)-ROWS($AK$86:$AK$97)), ""))</f>
        <v/>
      </c>
      <c r="CZ73" s="316" t="str">
        <f t="shared" si="202"/>
        <v/>
      </c>
      <c r="DA73" s="413" t="str">
        <f t="shared" si="203"/>
        <v/>
      </c>
      <c r="DC73" s="438" t="str">
        <f ca="1">IF(OR(DD73="",DD73=0),"",MAX(DC$65:DC72)+1)</f>
        <v/>
      </c>
      <c r="DD73" s="434" t="str">
        <f t="shared" ca="1" si="166"/>
        <v/>
      </c>
      <c r="DE73" s="413" t="str">
        <f t="shared" ca="1" si="167"/>
        <v/>
      </c>
      <c r="DF73" s="431" t="str">
        <f ca="1">IF(OR(DG73="",DG73=0),"",MAX(DF$65:DF72)+1)</f>
        <v/>
      </c>
      <c r="DG73" s="412" t="str">
        <f t="shared" ca="1" si="168"/>
        <v/>
      </c>
      <c r="DH73" s="413" t="str">
        <f t="shared" ca="1" si="169"/>
        <v/>
      </c>
      <c r="DI73" s="412" t="str">
        <f t="shared" ca="1" si="170"/>
        <v/>
      </c>
      <c r="DJ73" s="413" t="str">
        <f t="shared" ca="1" si="171"/>
        <v/>
      </c>
      <c r="DK73" s="412" t="str">
        <f t="shared" ca="1" si="172"/>
        <v/>
      </c>
      <c r="DL73" s="413" t="str">
        <f t="shared" ca="1" si="173"/>
        <v/>
      </c>
      <c r="DM73" s="292"/>
      <c r="DN73" s="292"/>
      <c r="DO73" s="292"/>
      <c r="DP73" s="292"/>
      <c r="DQ73" s="292"/>
      <c r="DR73" s="292"/>
      <c r="DS73" s="292"/>
    </row>
    <row r="74" spans="16:123" x14ac:dyDescent="0.3">
      <c r="AB74" s="395">
        <f ca="1">IFERROR(MATCH($AB$59,OFFSET(Year!$BI$67:$BI$118,AB73,,1000),0)+AB73,"")</f>
        <v>60</v>
      </c>
      <c r="AC74" s="404" t="str">
        <f ca="1">IFERROR(INDEX(Year!$BL$67:$BL$118,AB74),"")</f>
        <v/>
      </c>
      <c r="AD74" s="405" t="str">
        <f ca="1">IFERROR(INDEX(Year!$BJ$67:$BJ$118,AB74),"")</f>
        <v/>
      </c>
      <c r="AE74" s="406" t="str">
        <f ca="1">IFERROR(INDEX(Year!$BK$67:$BK$118,AB74),"")</f>
        <v/>
      </c>
      <c r="AF74" s="407" t="str">
        <f ca="1">IFERROR(INDEX(Year!$BI$67:$BI$118,AB74),"")</f>
        <v/>
      </c>
      <c r="AI74" s="304" t="str">
        <f t="shared" ca="1" si="183"/>
        <v/>
      </c>
      <c r="AJ74" s="305" t="str">
        <f t="shared" ca="1" si="174"/>
        <v/>
      </c>
      <c r="AK74" s="306" t="str">
        <f t="shared" ca="1" si="175"/>
        <v/>
      </c>
      <c r="AL74" s="307" t="str">
        <f t="shared" ca="1" si="176"/>
        <v/>
      </c>
      <c r="AM74" s="304" t="str">
        <f t="shared" ca="1" si="184"/>
        <v/>
      </c>
      <c r="AN74" s="305" t="str">
        <f t="shared" ca="1" si="177"/>
        <v/>
      </c>
      <c r="AO74" s="306" t="str">
        <f t="shared" ca="1" si="178"/>
        <v/>
      </c>
      <c r="AP74" s="307" t="str">
        <f t="shared" ca="1" si="179"/>
        <v/>
      </c>
      <c r="AQ74" s="304" t="str">
        <f t="shared" ca="1" si="185"/>
        <v/>
      </c>
      <c r="AR74" s="305" t="str">
        <f t="shared" ca="1" si="180"/>
        <v/>
      </c>
      <c r="AS74" s="306" t="str">
        <f t="shared" ca="1" si="181"/>
        <v/>
      </c>
      <c r="AT74" s="307" t="str">
        <f t="shared" ca="1" si="182"/>
        <v/>
      </c>
      <c r="AU74" s="304"/>
      <c r="AV74" s="305"/>
      <c r="AW74" s="306"/>
      <c r="AX74" s="307"/>
      <c r="AY74" s="304"/>
      <c r="AZ74" s="305"/>
      <c r="BA74" s="306"/>
      <c r="BB74" s="307"/>
      <c r="BC74" s="304"/>
      <c r="BD74" s="305"/>
      <c r="BE74" s="306"/>
      <c r="BF74" s="307"/>
      <c r="BG74" s="304"/>
      <c r="BH74" s="305"/>
      <c r="BI74" s="306"/>
      <c r="BJ74" s="307"/>
      <c r="BL74" s="412" t="str">
        <f ca="1">IF(OR(BM74="",BM74=0),"",MAX(BL$5:BL73)+1)</f>
        <v/>
      </c>
      <c r="BM74" s="316" t="str">
        <f ca="1">IFERROR(INDEX($AJ$6:$AJ$17, ROWS(BM$4:$BM72)), IFERROR(INDEX($AN$6:$AN$17, ROWS(BM$4:$BM72)-ROWS($AJ$6:$AJ$17)), IFERROR(INDEX($AR$6:$AR$17, ROWS(BM$4:$BM72)-ROWS($AJ$6:$AJ$17)-ROWS($AN$6:$AN$17)),IFERROR(INDEX($AV$6:$AV$17, ROWS(BM$4:$BM72)-ROWS($AJ$6:$AJ$17)-ROWS($AN$6:$AN$17)-ROWS($AR$6:$AR$17)),IFERROR(INDEX($AZ$6:$AZ$17, ROWS(BM$4:$BM72)-ROWS($AJ$6:$AJ$17)-ROWS($AN$6:$AN$17)-ROWS($AR$6:$AR$17)-ROWS($AV$6:$AV$17)),IFERROR(INDEX($BD$6:$BD$17, ROWS(BM$4:$BM72)-ROWS($AJ$6:$AJ$17)-ROWS($AN$6:$AN$17)-ROWS($AR$6:$AR$17)-ROWS($AV$6:$AV$17)-ROWS($AZ$6:$AZ$17)),IFERROR(INDEX($BH$6:$BH$17, ROWS(BM$4:$BM72)-ROWS($AJ$6:$AJ$17)-ROWS($AN$6:$AN$17)-ROWS($AR$6:$AR$17)-ROWS($AV$6:$AV$17)-ROWS($AZ$6:$AZ$17)-ROWS($BD$6:$BD$17)), "")))))))</f>
        <v/>
      </c>
      <c r="BN74" s="316" t="str">
        <f t="shared" ca="1" si="186"/>
        <v/>
      </c>
      <c r="BO74" s="316" t="str">
        <f ca="1">IF(OR(BP74="",BP74=0),"",MAX(BO$5:BO73)+1)</f>
        <v/>
      </c>
      <c r="BP74" s="316" t="str">
        <f ca="1">IFERROR(INDEX($AK$6:$AK$17, ROWS($BP$4:BP72)), IFERROR(INDEX($AO$6:$AO$17, ROWS($BP$4:BP72)-ROWS($AK$6:$AK$17)), IFERROR(INDEX($AS$6:$AS$17, ROWS($BP$4:BP72)-ROWS($AK$6:$AK$17)-ROWS($AO$6:$AO$17)),IFERROR(INDEX($AW$6:$AW$17, ROWS($BP$4:BP72)-ROWS($AK$6:$AK$17)-ROWS($AO$6:$AO$17)-ROWS($AS$6:$AS$17)),IFERROR(INDEX($BA$6:$BA$17, ROWS($BP$4:BP72)-ROWS($AK$6:$AK$17)-ROWS($AO$6:$AO$17)-ROWS($AS$6:$AS$17)-ROWS($AW$6:$AW$17)),IFERROR(INDEX($BE$6:$BE$17, ROWS($BP$4:BP72)-ROWS($AK$6:$AK$17)-ROWS($AO$6:$AO$17)-ROWS($AS$6:$AS$17)-ROWS($AW$6:$AW$17)-ROWS($BA$6:$BA$17)),IFERROR(INDEX($BI$6:$BI$17, ROWS($BP$4:BP72)-ROWS($AK$6:$AK$17)-ROWS($AO$6:$AO$17)-ROWS($AS$6:$AS$17)-ROWS($AW$6:$AW$17)-ROWS($BA$6:$BA$17)-ROWS($BE$6:$BE$17)), "")))))))</f>
        <v/>
      </c>
      <c r="BQ74" s="316" t="str">
        <f t="shared" ca="1" si="187"/>
        <v/>
      </c>
      <c r="BR74" s="413" t="str">
        <f t="shared" ca="1" si="188"/>
        <v/>
      </c>
      <c r="BS74" s="412" t="str">
        <f ca="1">IF(OR(BT74="",BT74=0),"",MAX(BS$5:BS73)+1)</f>
        <v/>
      </c>
      <c r="BT74" s="316" t="str">
        <f ca="1">IFERROR(INDEX($AJ$22:$AJ$33, ROWS($BT$4:BT72)), IFERROR(INDEX($AN$22:$AN$33, ROWS($BT$4:BT72)-ROWS($AJ$22:$AJ$33)), IFERROR(INDEX($AR$22:$AR$33, ROWS($BT$4:BT72)-ROWS($AJ$22:$AJ$33)-ROWS($AN$22:$AN$33)),IFERROR(INDEX($AV$22:$AV$33, ROWS($BT$4:BT72)-ROWS($AJ$22:$AJ$33)-ROWS($AN$22:$AN$33)-ROWS($AR$22:$AR$33)),IFERROR(INDEX($AZ$22:$AZ$33, ROWS($BT$4:BT72)-ROWS($AJ$22:$AJ$33)-ROWS($AN$22:$AN$33)-ROWS($AR$22:$AR$33)-ROWS($AV$22:$AV$33)),IFERROR(INDEX($BD$22:$BD$33, ROWS($BT$4:BT72)-ROWS($AJ$22:$AJ$33)-ROWS($AN$22:$AN$33)-ROWS($AR$22:$AR$33)-ROWS($AV$22:$AV$33)-ROWS($AZ$22:$AZ$33)),IFERROR(INDEX($BH$22:$BH$33, ROWS($BT$4:BT72)-ROWS($AJ$22:$AJ$33)-ROWS($AN$22:$AN$33)-ROWS($AR$22:$AR$33)-ROWS($AV$22:$AV$33)-ROWS($AZ$22:$AZ$33)-ROWS($BD$22:$BD$33)), "")))))))</f>
        <v/>
      </c>
      <c r="BU74" s="316" t="str">
        <f t="shared" ca="1" si="189"/>
        <v/>
      </c>
      <c r="BV74" s="316" t="str">
        <f ca="1">IF(OR(BW74="",BW74=0),"",MAX(BV$5:BV73)+1)</f>
        <v/>
      </c>
      <c r="BW74" s="316" t="str">
        <f ca="1">IFERROR(INDEX($AK$22:$AK$33, ROWS($BW$4:BW72)), IFERROR(INDEX($AO$22:$AO$33, ROWS($BW$4:BW72)-ROWS($AK$22:$AK$33)), IFERROR(INDEX($AS$22:$AS$33, ROWS($BW$4:BW72)-ROWS($AK$22:$AK$33)-ROWS($AO$22:$AO$33)),IFERROR(INDEX($AW$22:$AW$33, ROWS($BW$4:BW72)-ROWS($AK$22:$AK$33)-ROWS($AO$22:$AO$33)-ROWS($AS$22:$AS$33)),IFERROR(INDEX($BA$22:$BA$33, ROWS($BW$4:BW72)-ROWS($AK$22:$AK$33)-ROWS($AO$22:$AO$33)-ROWS($AS$22:$AS$33)-ROWS($AW$22:$AW$33)),IFERROR(INDEX($BE$22:$BE$33, ROWS($BW$4:BW72)-ROWS($AK$22:$AK$33)-ROWS($AO$22:$AO$33)-ROWS($AS$22:$AS$33)-ROWS($AW$22:$AW$33)-ROWS($BA$22:$BA$33)),IFERROR(INDEX($BI$22:$BI$33, ROWS($BW$4:BW72)-ROWS($AK$22:$AK$33)-ROWS($AO$22:$AO$33)-ROWS($AS$22:$AS$33)-ROWS($AW$22:$AW$33)-ROWS($BA$22:$BA$33)-ROWS($BE$22:$BE$33)), "")))))))</f>
        <v/>
      </c>
      <c r="BX74" s="316" t="str">
        <f t="shared" ca="1" si="190"/>
        <v/>
      </c>
      <c r="BY74" s="413" t="str">
        <f t="shared" ca="1" si="191"/>
        <v/>
      </c>
      <c r="BZ74" s="412" t="str">
        <f ca="1">IF(OR(CA74="",CA74=0),"",MAX(BZ$5:BZ73)+1)</f>
        <v/>
      </c>
      <c r="CA74" s="316" t="str">
        <f ca="1">IFERROR(INDEX($AJ$38:$AJ$49, ROWS($CA$4:CA72)), IFERROR(INDEX($AN$38:$AN$49, ROWS($CA$4:CA72)-ROWS($AJ$38:$AJ$49)), IFERROR(INDEX($AR$38:$AR$49, ROWS($CA$4:CA72)-ROWS($AJ$38:$AJ$49)-ROWS($AN$38:$AN$49)),IFERROR(INDEX($AV$38:$AV$49, ROWS($CA$4:CA72)-ROWS($AJ$38:$AJ$49)-ROWS($AN$38:$AN$49)-ROWS($AR$38:$AR$49)),IFERROR(INDEX($AZ$38:$AZ$49, ROWS($CA$4:CA72)-ROWS($AJ$38:$AJ$49)-ROWS($AN$38:$AN$49)-ROWS($AR$38:$AR$49)-ROWS($AV$38:$AV$49)),IFERROR(INDEX($BD$38:$BD$49, ROWS($CA$4:CA72)-ROWS($AJ$38:$AJ$49)-ROWS($AN$38:$AN$49)-ROWS($AR$38:$AR$49)-ROWS($AV$38:$AV$49)-ROWS($AZ$38:$AZ$49)),IFERROR(INDEX($BH$38:$BH$49, ROWS($CA$4:CA72)-ROWS($AJ$38:$AJ$49)-ROWS($AN$38:$AN$49)-ROWS($AR$38:$AR$49)-ROWS($AV$38:$AV$49)-ROWS($AZ$38:$AZ$49)-ROWS($BD$38:$BD$49)), "")))))))</f>
        <v/>
      </c>
      <c r="CB74" s="316" t="str">
        <f t="shared" ca="1" si="192"/>
        <v/>
      </c>
      <c r="CC74" s="316" t="str">
        <f ca="1">IF(OR(CD74="",CD74=0),"",MAX(CC$5:CC73)+1)</f>
        <v/>
      </c>
      <c r="CD74" s="316" t="str">
        <f ca="1">IFERROR(INDEX($AK$38:$AK$49, ROWS($CD$4:CD72)), IFERROR(INDEX($AO$38:$AO$49, ROWS($CD$4:CD72)-ROWS($AK$38:$AK$49)), IFERROR(INDEX($AS$38:$AS$49, ROWS($CD$4:CD72)-ROWS($AK$38:$AK$49)-ROWS($AO$38:$AO$49)),IFERROR(INDEX($AW$38:$AW$49, ROWS($CD$4:CD72)-ROWS($AK$38:$AK$49)-ROWS($AO$38:$AO$49)-ROWS($AS$38:$AS$49)),IFERROR(INDEX($BA$38:$BA$49, ROWS($CD$4:CD72)-ROWS($AK$38:$AK$49)-ROWS($AO$38:$AO$49)-ROWS($AS$38:$AS$49)-ROWS($AW$38:$AW$49)),IFERROR(INDEX($BE$38:$BE$49, ROWS($CD$4:CD72)-ROWS($AK$38:$AK$49)-ROWS($AO$38:$AO$49)-ROWS($AS$38:$AS$49)-ROWS($AW$38:$AW$49)-ROWS($BA$38:$BA$49)),IFERROR(INDEX($BI$38:$BI$49, ROWS($CD$4:CD72)-ROWS($AK$38:$AK$49)-ROWS($AO$38:$AO$49)-ROWS($AS$38:$AS$49)-ROWS($AW$38:$AW$49)-ROWS($BA$38:$BA$49)-ROWS($BE$38:$BE$49)), "")))))))</f>
        <v/>
      </c>
      <c r="CE74" s="316" t="str">
        <f t="shared" ca="1" si="193"/>
        <v/>
      </c>
      <c r="CF74" s="413" t="str">
        <f t="shared" ca="1" si="194"/>
        <v/>
      </c>
      <c r="CG74" s="412" t="str">
        <f ca="1">IF(OR(CH74="",CH74=0),"",MAX(CG$5:CG73)+1)</f>
        <v/>
      </c>
      <c r="CH74" s="316" t="str">
        <f ca="1">IFERROR(INDEX($AJ$54:$AJ$65, ROWS($CH$4:CH72)), IFERROR(INDEX($AN$54:$AN$65, ROWS($CH$4:CH72)-ROWS($AJ$54:$AJ$65)), IFERROR(INDEX($AR$54:$AR$65, ROWS($CH$4:CH72)-ROWS($AJ$54:$AJ$65)-ROWS($AN$54:$AN$65)),IFERROR(INDEX($AV$54:$AV$65, ROWS($CH$4:CH72)-ROWS($AJ$54:$AJ$65)-ROWS($AN$54:$AN$65)-ROWS($AR$54:$AR$65)),IFERROR(INDEX($AZ$54:$AZ$65, ROWS($CH$4:CH72)-ROWS($AJ$54:$AJ$65)-ROWS($AN$54:$AN$65)-ROWS($AR$54:$AR$65)-ROWS($AV$54:$AV$65)),IFERROR(INDEX($BD$54:$BD$65, ROWS($CH$4:CH72)-ROWS($AJ$54:$AJ$65)-ROWS($AN$54:$AN$65)-ROWS($AR$54:$AR$65)-ROWS($AV$54:$AV$65)-ROWS($AZ$54:$AZ$65)),IFERROR(INDEX($BH$54:$BH$65, ROWS($CH$4:CH72)-ROWS($AJ$54:$AJ$65)-ROWS($AN$54:$AN$65)-ROWS($AR$54:$AR$65)-ROWS($AV$54:$AV$65)-ROWS($AZ$54:$AZ$65)-ROWS($BD$54:$BD$65)), "")))))))</f>
        <v/>
      </c>
      <c r="CI74" s="316" t="str">
        <f t="shared" ca="1" si="195"/>
        <v/>
      </c>
      <c r="CJ74" s="316" t="str">
        <f ca="1">IF(OR(CK74="",CK74=0),"",MAX(CJ$5:CJ73)+1)</f>
        <v/>
      </c>
      <c r="CK74" s="316" t="str">
        <f ca="1">IFERROR(INDEX($AK$54:$AK$65, ROWS($CK$4:CK72)), IFERROR(INDEX($AO$54:$AO$65, ROWS($CK$4:CK72)-ROWS($AK$54:$AK$65)), IFERROR(INDEX($AS$54:$AS$65, ROWS($CK$4:CK72)-ROWS($AK$54:$AK$65)-ROWS($AO$54:$AO$65)),IFERROR(INDEX($AW$54:$AW$65, ROWS($CK$4:CK72)-ROWS($AK$54:$AK$65)-ROWS($AO$54:$AO$65)-ROWS($AS$54:$AS$65)),IFERROR(INDEX($BA$54:$BA$65, ROWS($CK$4:CK72)-ROWS($AK$54:$AK$65)-ROWS($AO$54:$AO$65)-ROWS($AS$54:$AS$65)-ROWS($AW$54:$AW$65)),IFERROR(INDEX($BE$54:$BE$65, ROWS($CK$4:CK72)-ROWS($AK$54:$AK$65)-ROWS($AO$54:$AO$65)-ROWS($AS$54:$AS$65)-ROWS($AW$54:$AW$65)-ROWS($BA$54:$BA$65)),IFERROR(INDEX($BI$54:$BI$65, ROWS($CK$4:CK72)-ROWS($AK$54:$AK$65)-ROWS($AO$54:$AO$65)-ROWS($AS$54:$AS$65)-ROWS($AW$54:$AW$65)-ROWS($BA$54:$BA$65)-ROWS($BE$54:$BE$65)), "")))))))</f>
        <v/>
      </c>
      <c r="CL74" s="316" t="str">
        <f t="shared" ca="1" si="196"/>
        <v/>
      </c>
      <c r="CM74" s="413" t="str">
        <f t="shared" ca="1" si="197"/>
        <v/>
      </c>
      <c r="CN74" s="412" t="str">
        <f>IF(OR(CO74="",CO74=0),"",MAX(CN$5:CN73)+1)</f>
        <v/>
      </c>
      <c r="CO74" s="316">
        <f>IFERROR(INDEX($AJ$70:$AJ$81, ROWS($CO$4:CO72)), IFERROR(INDEX($AN$70:$AN$81, ROWS($CO$4:CO72)-ROWS($AJ$70:$AJ$81)), IFERROR(INDEX($AR$70:$AR$81, ROWS($CO$4:CO72)-ROWS($AJ$70:$AJ$81)-ROWS($AN$70:$AN$81)),IFERROR(INDEX($AV$70:$AV$81, ROWS($CO$4:CO72)-ROWS($AJ$70:$AJ$81)-ROWS($AN$70:$AN$81)-ROWS($AR$70:$AR$81)),IFERROR(INDEX($AZ$70:$AZ$81, ROWS($CO$4:CO72)-ROWS($AJ$70:$AJ$81)-ROWS($AN$70:$AN$81)-ROWS($AR$70:$AR$81)-ROWS($AV$70:$AV$81)),IFERROR(INDEX($BD$70:$BD$81, ROWS($CO$4:CO72)-ROWS($AJ$70:$AJ$81)-ROWS($AN$70:$AN$81)-ROWS($AR$70:$AR$81)-ROWS($AV$70:$AV$81)-ROWS($AZ$70:$AZ$81)),IFERROR(INDEX($BH$70:$BH$81, ROWS($CO$4:CO72)-ROWS($AJ$70:$AJ$81)-ROWS($AN$70:$AN$81)-ROWS($AR$70:$AR$81)-ROWS($AV$70:$AV$81)-ROWS($AZ$70:$AZ$81)-ROWS($BD$70:$BD$81)), "")))))))</f>
        <v>0</v>
      </c>
      <c r="CP74" s="316" t="str">
        <f t="shared" ca="1" si="198"/>
        <v/>
      </c>
      <c r="CQ74" s="316" t="str">
        <f>IF(OR(CR74="",CR74=0),"",MAX(CQ$5:CQ73)+1)</f>
        <v/>
      </c>
      <c r="CR74" s="316">
        <f>IFERROR(INDEX($AK$70:$AK$81, ROWS($CR$4:CR72)), IFERROR(INDEX($AO$70:$AO$81, ROWS($CR$4:CR72)-ROWS($AK$70:$AK$81)), IFERROR(INDEX($AS$70:$AS$81, ROWS($CR$4:CR72)-ROWS($AK$70:$AK$81)-ROWS($AO$70:$AO$81)),IFERROR(INDEX($AW$70:$AW$81, ROWS($CR$4:CR72)-ROWS($AK$70:$AK$81)-ROWS($AO$70:$AO$81)-ROWS($AS$70:$AS$81)),IFERROR(INDEX($BA$70:$BA$81, ROWS($CR$4:CR72)-ROWS($AK$70:$AK$81)-ROWS($AO$70:$AO$81)-ROWS($AS$70:$AS$81)-ROWS($AW$70:$AW$81)),IFERROR(INDEX($BE$70:$BE$81, ROWS($CR$4:CR72)-ROWS($AK$70:$AK$81)-ROWS($AO$70:$AO$81)-ROWS($AS$70:$AS$81)-ROWS($AW$70:$AW$81)-ROWS($BA$70:$BA$81)),IFERROR(INDEX($BI$70:$BI$81, ROWS($CR$4:CR72)-ROWS($AK$70:$AK$81)-ROWS($AO$70:$AO$81)-ROWS($AS$70:$AS$81)-ROWS($AW$70:$AW$81)-ROWS($BA$70:$BA$81)-ROWS($BE$70:$BE$81)), "")))))))</f>
        <v>0</v>
      </c>
      <c r="CS74" s="316" t="str">
        <f t="shared" ca="1" si="199"/>
        <v/>
      </c>
      <c r="CT74" s="413" t="str">
        <f t="shared" ca="1" si="200"/>
        <v/>
      </c>
      <c r="CU74" s="412" t="str">
        <f>IF(OR(CV74="",CV74=0),"",MAX(CU$5:CU73)+1)</f>
        <v/>
      </c>
      <c r="CV74" s="316" t="str">
        <f>IFERROR(INDEX($AJ$86:$AJ$97, ROWS($CV$4:CV72)), IFERROR(INDEX($AN$86:$AN$97, ROWS($CV$4:CV72)-ROWS($AJ$86:$AJ$97)), ""))</f>
        <v/>
      </c>
      <c r="CW74" s="316" t="str">
        <f t="shared" si="201"/>
        <v/>
      </c>
      <c r="CX74" s="316" t="str">
        <f>IF(OR(CY74="",CY74=0),"",MAX(CX$5:CX73)+1)</f>
        <v/>
      </c>
      <c r="CY74" s="316" t="str">
        <f>IFERROR(INDEX($AK$86:$AK$97, ROWS($CY$4:CY72)), IFERROR(INDEX($AO$86:$AO$97, ROWS($CY$4:CY72)-ROWS($AK$86:$AK$97)), ""))</f>
        <v/>
      </c>
      <c r="CZ74" s="316" t="str">
        <f t="shared" si="202"/>
        <v/>
      </c>
      <c r="DA74" s="413" t="str">
        <f t="shared" si="203"/>
        <v/>
      </c>
      <c r="DC74" s="438" t="str">
        <f ca="1">IF(OR(DD74="",DD74=0),"",MAX(DC$65:DC73)+1)</f>
        <v/>
      </c>
      <c r="DD74" s="434" t="str">
        <f t="shared" ca="1" si="166"/>
        <v/>
      </c>
      <c r="DE74" s="413" t="str">
        <f t="shared" ca="1" si="167"/>
        <v/>
      </c>
      <c r="DF74" s="431" t="str">
        <f ca="1">IF(OR(DG74="",DG74=0),"",MAX(DF$65:DF73)+1)</f>
        <v/>
      </c>
      <c r="DG74" s="412" t="str">
        <f t="shared" ca="1" si="168"/>
        <v/>
      </c>
      <c r="DH74" s="413" t="str">
        <f t="shared" ca="1" si="169"/>
        <v/>
      </c>
      <c r="DI74" s="412" t="str">
        <f t="shared" ca="1" si="170"/>
        <v/>
      </c>
      <c r="DJ74" s="413" t="str">
        <f t="shared" ca="1" si="171"/>
        <v/>
      </c>
      <c r="DK74" s="412" t="str">
        <f t="shared" ca="1" si="172"/>
        <v/>
      </c>
      <c r="DL74" s="413" t="str">
        <f t="shared" ca="1" si="173"/>
        <v/>
      </c>
      <c r="DM74" s="292"/>
      <c r="DN74" s="292"/>
      <c r="DO74" s="292"/>
      <c r="DP74" s="292"/>
      <c r="DQ74" s="292"/>
      <c r="DR74" s="292"/>
      <c r="DS74" s="292"/>
    </row>
    <row r="75" spans="16:123" x14ac:dyDescent="0.3">
      <c r="AB75" s="395">
        <f ca="1">IFERROR(MATCH($AB$59,OFFSET(Year!$BI$67:$BI$118,AB74,,1000),0)+AB74,"")</f>
        <v>61</v>
      </c>
      <c r="AC75" s="404" t="str">
        <f ca="1">IFERROR(INDEX(Year!$BL$67:$BL$118,AB75),"")</f>
        <v/>
      </c>
      <c r="AD75" s="405" t="str">
        <f ca="1">IFERROR(INDEX(Year!$BJ$67:$BJ$118,AB75),"")</f>
        <v/>
      </c>
      <c r="AE75" s="406" t="str">
        <f ca="1">IFERROR(INDEX(Year!$BK$67:$BK$118,AB75),"")</f>
        <v/>
      </c>
      <c r="AF75" s="407" t="str">
        <f ca="1">IFERROR(INDEX(Year!$BI$67:$BI$118,AB75),"")</f>
        <v/>
      </c>
      <c r="AI75" s="304" t="str">
        <f t="shared" ca="1" si="183"/>
        <v/>
      </c>
      <c r="AJ75" s="305" t="str">
        <f t="shared" ca="1" si="174"/>
        <v/>
      </c>
      <c r="AK75" s="306" t="str">
        <f t="shared" ca="1" si="175"/>
        <v/>
      </c>
      <c r="AL75" s="307" t="str">
        <f t="shared" ca="1" si="176"/>
        <v/>
      </c>
      <c r="AM75" s="304" t="str">
        <f t="shared" ca="1" si="184"/>
        <v/>
      </c>
      <c r="AN75" s="305" t="str">
        <f t="shared" ca="1" si="177"/>
        <v/>
      </c>
      <c r="AO75" s="306" t="str">
        <f t="shared" ca="1" si="178"/>
        <v/>
      </c>
      <c r="AP75" s="307" t="str">
        <f t="shared" ca="1" si="179"/>
        <v/>
      </c>
      <c r="AQ75" s="304" t="str">
        <f t="shared" ca="1" si="185"/>
        <v/>
      </c>
      <c r="AR75" s="305" t="str">
        <f t="shared" ca="1" si="180"/>
        <v/>
      </c>
      <c r="AS75" s="306" t="str">
        <f t="shared" ca="1" si="181"/>
        <v/>
      </c>
      <c r="AT75" s="307" t="str">
        <f t="shared" ca="1" si="182"/>
        <v/>
      </c>
      <c r="AU75" s="304"/>
      <c r="AV75" s="305"/>
      <c r="AW75" s="306"/>
      <c r="AX75" s="307"/>
      <c r="AY75" s="304"/>
      <c r="AZ75" s="305"/>
      <c r="BA75" s="306"/>
      <c r="BB75" s="307"/>
      <c r="BC75" s="304"/>
      <c r="BD75" s="305"/>
      <c r="BE75" s="306"/>
      <c r="BF75" s="307"/>
      <c r="BG75" s="304"/>
      <c r="BH75" s="305"/>
      <c r="BI75" s="306"/>
      <c r="BJ75" s="307"/>
      <c r="BL75" s="412" t="str">
        <f ca="1">IF(OR(BM75="",BM75=0),"",MAX(BL$5:BL74)+1)</f>
        <v/>
      </c>
      <c r="BM75" s="316" t="str">
        <f ca="1">IFERROR(INDEX($AJ$6:$AJ$17, ROWS(BM$4:$BM73)), IFERROR(INDEX($AN$6:$AN$17, ROWS(BM$4:$BM73)-ROWS($AJ$6:$AJ$17)), IFERROR(INDEX($AR$6:$AR$17, ROWS(BM$4:$BM73)-ROWS($AJ$6:$AJ$17)-ROWS($AN$6:$AN$17)),IFERROR(INDEX($AV$6:$AV$17, ROWS(BM$4:$BM73)-ROWS($AJ$6:$AJ$17)-ROWS($AN$6:$AN$17)-ROWS($AR$6:$AR$17)),IFERROR(INDEX($AZ$6:$AZ$17, ROWS(BM$4:$BM73)-ROWS($AJ$6:$AJ$17)-ROWS($AN$6:$AN$17)-ROWS($AR$6:$AR$17)-ROWS($AV$6:$AV$17)),IFERROR(INDEX($BD$6:$BD$17, ROWS(BM$4:$BM73)-ROWS($AJ$6:$AJ$17)-ROWS($AN$6:$AN$17)-ROWS($AR$6:$AR$17)-ROWS($AV$6:$AV$17)-ROWS($AZ$6:$AZ$17)),IFERROR(INDEX($BH$6:$BH$17, ROWS(BM$4:$BM73)-ROWS($AJ$6:$AJ$17)-ROWS($AN$6:$AN$17)-ROWS($AR$6:$AR$17)-ROWS($AV$6:$AV$17)-ROWS($AZ$6:$AZ$17)-ROWS($BD$6:$BD$17)), "")))))))</f>
        <v/>
      </c>
      <c r="BN75" s="316" t="str">
        <f t="shared" ca="1" si="186"/>
        <v/>
      </c>
      <c r="BO75" s="316" t="str">
        <f ca="1">IF(OR(BP75="",BP75=0),"",MAX(BO$5:BO74)+1)</f>
        <v/>
      </c>
      <c r="BP75" s="316" t="str">
        <f ca="1">IFERROR(INDEX($AK$6:$AK$17, ROWS($BP$4:BP73)), IFERROR(INDEX($AO$6:$AO$17, ROWS($BP$4:BP73)-ROWS($AK$6:$AK$17)), IFERROR(INDEX($AS$6:$AS$17, ROWS($BP$4:BP73)-ROWS($AK$6:$AK$17)-ROWS($AO$6:$AO$17)),IFERROR(INDEX($AW$6:$AW$17, ROWS($BP$4:BP73)-ROWS($AK$6:$AK$17)-ROWS($AO$6:$AO$17)-ROWS($AS$6:$AS$17)),IFERROR(INDEX($BA$6:$BA$17, ROWS($BP$4:BP73)-ROWS($AK$6:$AK$17)-ROWS($AO$6:$AO$17)-ROWS($AS$6:$AS$17)-ROWS($AW$6:$AW$17)),IFERROR(INDEX($BE$6:$BE$17, ROWS($BP$4:BP73)-ROWS($AK$6:$AK$17)-ROWS($AO$6:$AO$17)-ROWS($AS$6:$AS$17)-ROWS($AW$6:$AW$17)-ROWS($BA$6:$BA$17)),IFERROR(INDEX($BI$6:$BI$17, ROWS($BP$4:BP73)-ROWS($AK$6:$AK$17)-ROWS($AO$6:$AO$17)-ROWS($AS$6:$AS$17)-ROWS($AW$6:$AW$17)-ROWS($BA$6:$BA$17)-ROWS($BE$6:$BE$17)), "")))))))</f>
        <v/>
      </c>
      <c r="BQ75" s="316" t="str">
        <f t="shared" ca="1" si="187"/>
        <v/>
      </c>
      <c r="BR75" s="413" t="str">
        <f t="shared" ca="1" si="188"/>
        <v/>
      </c>
      <c r="BS75" s="412" t="str">
        <f ca="1">IF(OR(BT75="",BT75=0),"",MAX(BS$5:BS74)+1)</f>
        <v/>
      </c>
      <c r="BT75" s="316" t="str">
        <f ca="1">IFERROR(INDEX($AJ$22:$AJ$33, ROWS($BT$4:BT73)), IFERROR(INDEX($AN$22:$AN$33, ROWS($BT$4:BT73)-ROWS($AJ$22:$AJ$33)), IFERROR(INDEX($AR$22:$AR$33, ROWS($BT$4:BT73)-ROWS($AJ$22:$AJ$33)-ROWS($AN$22:$AN$33)),IFERROR(INDEX($AV$22:$AV$33, ROWS($BT$4:BT73)-ROWS($AJ$22:$AJ$33)-ROWS($AN$22:$AN$33)-ROWS($AR$22:$AR$33)),IFERROR(INDEX($AZ$22:$AZ$33, ROWS($BT$4:BT73)-ROWS($AJ$22:$AJ$33)-ROWS($AN$22:$AN$33)-ROWS($AR$22:$AR$33)-ROWS($AV$22:$AV$33)),IFERROR(INDEX($BD$22:$BD$33, ROWS($BT$4:BT73)-ROWS($AJ$22:$AJ$33)-ROWS($AN$22:$AN$33)-ROWS($AR$22:$AR$33)-ROWS($AV$22:$AV$33)-ROWS($AZ$22:$AZ$33)),IFERROR(INDEX($BH$22:$BH$33, ROWS($BT$4:BT73)-ROWS($AJ$22:$AJ$33)-ROWS($AN$22:$AN$33)-ROWS($AR$22:$AR$33)-ROWS($AV$22:$AV$33)-ROWS($AZ$22:$AZ$33)-ROWS($BD$22:$BD$33)), "")))))))</f>
        <v/>
      </c>
      <c r="BU75" s="316" t="str">
        <f t="shared" ca="1" si="189"/>
        <v/>
      </c>
      <c r="BV75" s="316" t="str">
        <f ca="1">IF(OR(BW75="",BW75=0),"",MAX(BV$5:BV74)+1)</f>
        <v/>
      </c>
      <c r="BW75" s="316" t="str">
        <f ca="1">IFERROR(INDEX($AK$22:$AK$33, ROWS($BW$4:BW73)), IFERROR(INDEX($AO$22:$AO$33, ROWS($BW$4:BW73)-ROWS($AK$22:$AK$33)), IFERROR(INDEX($AS$22:$AS$33, ROWS($BW$4:BW73)-ROWS($AK$22:$AK$33)-ROWS($AO$22:$AO$33)),IFERROR(INDEX($AW$22:$AW$33, ROWS($BW$4:BW73)-ROWS($AK$22:$AK$33)-ROWS($AO$22:$AO$33)-ROWS($AS$22:$AS$33)),IFERROR(INDEX($BA$22:$BA$33, ROWS($BW$4:BW73)-ROWS($AK$22:$AK$33)-ROWS($AO$22:$AO$33)-ROWS($AS$22:$AS$33)-ROWS($AW$22:$AW$33)),IFERROR(INDEX($BE$22:$BE$33, ROWS($BW$4:BW73)-ROWS($AK$22:$AK$33)-ROWS($AO$22:$AO$33)-ROWS($AS$22:$AS$33)-ROWS($AW$22:$AW$33)-ROWS($BA$22:$BA$33)),IFERROR(INDEX($BI$22:$BI$33, ROWS($BW$4:BW73)-ROWS($AK$22:$AK$33)-ROWS($AO$22:$AO$33)-ROWS($AS$22:$AS$33)-ROWS($AW$22:$AW$33)-ROWS($BA$22:$BA$33)-ROWS($BE$22:$BE$33)), "")))))))</f>
        <v/>
      </c>
      <c r="BX75" s="316" t="str">
        <f t="shared" ca="1" si="190"/>
        <v/>
      </c>
      <c r="BY75" s="413" t="str">
        <f t="shared" ca="1" si="191"/>
        <v/>
      </c>
      <c r="BZ75" s="412" t="str">
        <f ca="1">IF(OR(CA75="",CA75=0),"",MAX(BZ$5:BZ74)+1)</f>
        <v/>
      </c>
      <c r="CA75" s="316" t="str">
        <f ca="1">IFERROR(INDEX($AJ$38:$AJ$49, ROWS($CA$4:CA73)), IFERROR(INDEX($AN$38:$AN$49, ROWS($CA$4:CA73)-ROWS($AJ$38:$AJ$49)), IFERROR(INDEX($AR$38:$AR$49, ROWS($CA$4:CA73)-ROWS($AJ$38:$AJ$49)-ROWS($AN$38:$AN$49)),IFERROR(INDEX($AV$38:$AV$49, ROWS($CA$4:CA73)-ROWS($AJ$38:$AJ$49)-ROWS($AN$38:$AN$49)-ROWS($AR$38:$AR$49)),IFERROR(INDEX($AZ$38:$AZ$49, ROWS($CA$4:CA73)-ROWS($AJ$38:$AJ$49)-ROWS($AN$38:$AN$49)-ROWS($AR$38:$AR$49)-ROWS($AV$38:$AV$49)),IFERROR(INDEX($BD$38:$BD$49, ROWS($CA$4:CA73)-ROWS($AJ$38:$AJ$49)-ROWS($AN$38:$AN$49)-ROWS($AR$38:$AR$49)-ROWS($AV$38:$AV$49)-ROWS($AZ$38:$AZ$49)),IFERROR(INDEX($BH$38:$BH$49, ROWS($CA$4:CA73)-ROWS($AJ$38:$AJ$49)-ROWS($AN$38:$AN$49)-ROWS($AR$38:$AR$49)-ROWS($AV$38:$AV$49)-ROWS($AZ$38:$AZ$49)-ROWS($BD$38:$BD$49)), "")))))))</f>
        <v/>
      </c>
      <c r="CB75" s="316" t="str">
        <f t="shared" ca="1" si="192"/>
        <v/>
      </c>
      <c r="CC75" s="316" t="str">
        <f ca="1">IF(OR(CD75="",CD75=0),"",MAX(CC$5:CC74)+1)</f>
        <v/>
      </c>
      <c r="CD75" s="316" t="str">
        <f ca="1">IFERROR(INDEX($AK$38:$AK$49, ROWS($CD$4:CD73)), IFERROR(INDEX($AO$38:$AO$49, ROWS($CD$4:CD73)-ROWS($AK$38:$AK$49)), IFERROR(INDEX($AS$38:$AS$49, ROWS($CD$4:CD73)-ROWS($AK$38:$AK$49)-ROWS($AO$38:$AO$49)),IFERROR(INDEX($AW$38:$AW$49, ROWS($CD$4:CD73)-ROWS($AK$38:$AK$49)-ROWS($AO$38:$AO$49)-ROWS($AS$38:$AS$49)),IFERROR(INDEX($BA$38:$BA$49, ROWS($CD$4:CD73)-ROWS($AK$38:$AK$49)-ROWS($AO$38:$AO$49)-ROWS($AS$38:$AS$49)-ROWS($AW$38:$AW$49)),IFERROR(INDEX($BE$38:$BE$49, ROWS($CD$4:CD73)-ROWS($AK$38:$AK$49)-ROWS($AO$38:$AO$49)-ROWS($AS$38:$AS$49)-ROWS($AW$38:$AW$49)-ROWS($BA$38:$BA$49)),IFERROR(INDEX($BI$38:$BI$49, ROWS($CD$4:CD73)-ROWS($AK$38:$AK$49)-ROWS($AO$38:$AO$49)-ROWS($AS$38:$AS$49)-ROWS($AW$38:$AW$49)-ROWS($BA$38:$BA$49)-ROWS($BE$38:$BE$49)), "")))))))</f>
        <v/>
      </c>
      <c r="CE75" s="316" t="str">
        <f t="shared" ca="1" si="193"/>
        <v/>
      </c>
      <c r="CF75" s="413" t="str">
        <f t="shared" ca="1" si="194"/>
        <v/>
      </c>
      <c r="CG75" s="412" t="str">
        <f ca="1">IF(OR(CH75="",CH75=0),"",MAX(CG$5:CG74)+1)</f>
        <v/>
      </c>
      <c r="CH75" s="316" t="str">
        <f ca="1">IFERROR(INDEX($AJ$54:$AJ$65, ROWS($CH$4:CH73)), IFERROR(INDEX($AN$54:$AN$65, ROWS($CH$4:CH73)-ROWS($AJ$54:$AJ$65)), IFERROR(INDEX($AR$54:$AR$65, ROWS($CH$4:CH73)-ROWS($AJ$54:$AJ$65)-ROWS($AN$54:$AN$65)),IFERROR(INDEX($AV$54:$AV$65, ROWS($CH$4:CH73)-ROWS($AJ$54:$AJ$65)-ROWS($AN$54:$AN$65)-ROWS($AR$54:$AR$65)),IFERROR(INDEX($AZ$54:$AZ$65, ROWS($CH$4:CH73)-ROWS($AJ$54:$AJ$65)-ROWS($AN$54:$AN$65)-ROWS($AR$54:$AR$65)-ROWS($AV$54:$AV$65)),IFERROR(INDEX($BD$54:$BD$65, ROWS($CH$4:CH73)-ROWS($AJ$54:$AJ$65)-ROWS($AN$54:$AN$65)-ROWS($AR$54:$AR$65)-ROWS($AV$54:$AV$65)-ROWS($AZ$54:$AZ$65)),IFERROR(INDEX($BH$54:$BH$65, ROWS($CH$4:CH73)-ROWS($AJ$54:$AJ$65)-ROWS($AN$54:$AN$65)-ROWS($AR$54:$AR$65)-ROWS($AV$54:$AV$65)-ROWS($AZ$54:$AZ$65)-ROWS($BD$54:$BD$65)), "")))))))</f>
        <v/>
      </c>
      <c r="CI75" s="316" t="str">
        <f t="shared" ca="1" si="195"/>
        <v/>
      </c>
      <c r="CJ75" s="316" t="str">
        <f ca="1">IF(OR(CK75="",CK75=0),"",MAX(CJ$5:CJ74)+1)</f>
        <v/>
      </c>
      <c r="CK75" s="316" t="str">
        <f ca="1">IFERROR(INDEX($AK$54:$AK$65, ROWS($CK$4:CK73)), IFERROR(INDEX($AO$54:$AO$65, ROWS($CK$4:CK73)-ROWS($AK$54:$AK$65)), IFERROR(INDEX($AS$54:$AS$65, ROWS($CK$4:CK73)-ROWS($AK$54:$AK$65)-ROWS($AO$54:$AO$65)),IFERROR(INDEX($AW$54:$AW$65, ROWS($CK$4:CK73)-ROWS($AK$54:$AK$65)-ROWS($AO$54:$AO$65)-ROWS($AS$54:$AS$65)),IFERROR(INDEX($BA$54:$BA$65, ROWS($CK$4:CK73)-ROWS($AK$54:$AK$65)-ROWS($AO$54:$AO$65)-ROWS($AS$54:$AS$65)-ROWS($AW$54:$AW$65)),IFERROR(INDEX($BE$54:$BE$65, ROWS($CK$4:CK73)-ROWS($AK$54:$AK$65)-ROWS($AO$54:$AO$65)-ROWS($AS$54:$AS$65)-ROWS($AW$54:$AW$65)-ROWS($BA$54:$BA$65)),IFERROR(INDEX($BI$54:$BI$65, ROWS($CK$4:CK73)-ROWS($AK$54:$AK$65)-ROWS($AO$54:$AO$65)-ROWS($AS$54:$AS$65)-ROWS($AW$54:$AW$65)-ROWS($BA$54:$BA$65)-ROWS($BE$54:$BE$65)), "")))))))</f>
        <v/>
      </c>
      <c r="CL75" s="316" t="str">
        <f t="shared" ca="1" si="196"/>
        <v/>
      </c>
      <c r="CM75" s="413" t="str">
        <f t="shared" ca="1" si="197"/>
        <v/>
      </c>
      <c r="CN75" s="412" t="str">
        <f>IF(OR(CO75="",CO75=0),"",MAX(CN$5:CN74)+1)</f>
        <v/>
      </c>
      <c r="CO75" s="316">
        <f>IFERROR(INDEX($AJ$70:$AJ$81, ROWS($CO$4:CO73)), IFERROR(INDEX($AN$70:$AN$81, ROWS($CO$4:CO73)-ROWS($AJ$70:$AJ$81)), IFERROR(INDEX($AR$70:$AR$81, ROWS($CO$4:CO73)-ROWS($AJ$70:$AJ$81)-ROWS($AN$70:$AN$81)),IFERROR(INDEX($AV$70:$AV$81, ROWS($CO$4:CO73)-ROWS($AJ$70:$AJ$81)-ROWS($AN$70:$AN$81)-ROWS($AR$70:$AR$81)),IFERROR(INDEX($AZ$70:$AZ$81, ROWS($CO$4:CO73)-ROWS($AJ$70:$AJ$81)-ROWS($AN$70:$AN$81)-ROWS($AR$70:$AR$81)-ROWS($AV$70:$AV$81)),IFERROR(INDEX($BD$70:$BD$81, ROWS($CO$4:CO73)-ROWS($AJ$70:$AJ$81)-ROWS($AN$70:$AN$81)-ROWS($AR$70:$AR$81)-ROWS($AV$70:$AV$81)-ROWS($AZ$70:$AZ$81)),IFERROR(INDEX($BH$70:$BH$81, ROWS($CO$4:CO73)-ROWS($AJ$70:$AJ$81)-ROWS($AN$70:$AN$81)-ROWS($AR$70:$AR$81)-ROWS($AV$70:$AV$81)-ROWS($AZ$70:$AZ$81)-ROWS($BD$70:$BD$81)), "")))))))</f>
        <v>0</v>
      </c>
      <c r="CP75" s="316" t="str">
        <f t="shared" ca="1" si="198"/>
        <v/>
      </c>
      <c r="CQ75" s="316" t="str">
        <f>IF(OR(CR75="",CR75=0),"",MAX(CQ$5:CQ74)+1)</f>
        <v/>
      </c>
      <c r="CR75" s="316">
        <f>IFERROR(INDEX($AK$70:$AK$81, ROWS($CR$4:CR73)), IFERROR(INDEX($AO$70:$AO$81, ROWS($CR$4:CR73)-ROWS($AK$70:$AK$81)), IFERROR(INDEX($AS$70:$AS$81, ROWS($CR$4:CR73)-ROWS($AK$70:$AK$81)-ROWS($AO$70:$AO$81)),IFERROR(INDEX($AW$70:$AW$81, ROWS($CR$4:CR73)-ROWS($AK$70:$AK$81)-ROWS($AO$70:$AO$81)-ROWS($AS$70:$AS$81)),IFERROR(INDEX($BA$70:$BA$81, ROWS($CR$4:CR73)-ROWS($AK$70:$AK$81)-ROWS($AO$70:$AO$81)-ROWS($AS$70:$AS$81)-ROWS($AW$70:$AW$81)),IFERROR(INDEX($BE$70:$BE$81, ROWS($CR$4:CR73)-ROWS($AK$70:$AK$81)-ROWS($AO$70:$AO$81)-ROWS($AS$70:$AS$81)-ROWS($AW$70:$AW$81)-ROWS($BA$70:$BA$81)),IFERROR(INDEX($BI$70:$BI$81, ROWS($CR$4:CR73)-ROWS($AK$70:$AK$81)-ROWS($AO$70:$AO$81)-ROWS($AS$70:$AS$81)-ROWS($AW$70:$AW$81)-ROWS($BA$70:$BA$81)-ROWS($BE$70:$BE$81)), "")))))))</f>
        <v>0</v>
      </c>
      <c r="CS75" s="316" t="str">
        <f t="shared" ca="1" si="199"/>
        <v/>
      </c>
      <c r="CT75" s="413" t="str">
        <f t="shared" ca="1" si="200"/>
        <v/>
      </c>
      <c r="CU75" s="412" t="str">
        <f>IF(OR(CV75="",CV75=0),"",MAX(CU$5:CU74)+1)</f>
        <v/>
      </c>
      <c r="CV75" s="316" t="str">
        <f>IFERROR(INDEX($AJ$86:$AJ$97, ROWS($CV$4:CV73)), IFERROR(INDEX($AN$86:$AN$97, ROWS($CV$4:CV73)-ROWS($AJ$86:$AJ$97)), ""))</f>
        <v/>
      </c>
      <c r="CW75" s="316" t="str">
        <f t="shared" si="201"/>
        <v/>
      </c>
      <c r="CX75" s="316" t="str">
        <f>IF(OR(CY75="",CY75=0),"",MAX(CX$5:CX74)+1)</f>
        <v/>
      </c>
      <c r="CY75" s="316" t="str">
        <f>IFERROR(INDEX($AK$86:$AK$97, ROWS($CY$4:CY73)), IFERROR(INDEX($AO$86:$AO$97, ROWS($CY$4:CY73)-ROWS($AK$86:$AK$97)), ""))</f>
        <v/>
      </c>
      <c r="CZ75" s="316" t="str">
        <f t="shared" si="202"/>
        <v/>
      </c>
      <c r="DA75" s="413" t="str">
        <f t="shared" si="203"/>
        <v/>
      </c>
      <c r="DC75" s="438" t="str">
        <f ca="1">IF(OR(DD75="",DD75=0),"",MAX(DC$65:DC74)+1)</f>
        <v/>
      </c>
      <c r="DD75" s="434" t="str">
        <f t="shared" ca="1" si="166"/>
        <v/>
      </c>
      <c r="DE75" s="413" t="str">
        <f t="shared" ca="1" si="167"/>
        <v/>
      </c>
      <c r="DF75" s="431" t="str">
        <f ca="1">IF(OR(DG75="",DG75=0),"",MAX(DF$65:DF74)+1)</f>
        <v/>
      </c>
      <c r="DG75" s="412" t="str">
        <f t="shared" ca="1" si="168"/>
        <v/>
      </c>
      <c r="DH75" s="413" t="str">
        <f t="shared" ca="1" si="169"/>
        <v/>
      </c>
      <c r="DI75" s="412" t="str">
        <f t="shared" ca="1" si="170"/>
        <v/>
      </c>
      <c r="DJ75" s="413" t="str">
        <f t="shared" ca="1" si="171"/>
        <v/>
      </c>
      <c r="DK75" s="412" t="str">
        <f t="shared" ca="1" si="172"/>
        <v/>
      </c>
      <c r="DL75" s="413" t="str">
        <f t="shared" ca="1" si="173"/>
        <v/>
      </c>
      <c r="DN75" s="292"/>
      <c r="DO75" s="292"/>
      <c r="DP75" s="292"/>
      <c r="DQ75" s="292"/>
      <c r="DR75" s="292"/>
      <c r="DS75" s="292"/>
    </row>
    <row r="76" spans="16:123" x14ac:dyDescent="0.3">
      <c r="AB76" s="395">
        <f ca="1">IFERROR(MATCH($AB$59,OFFSET(Year!$BI$67:$BI$118,AB75,,1000),0)+AB75,"")</f>
        <v>62</v>
      </c>
      <c r="AC76" s="404" t="str">
        <f ca="1">IFERROR(INDEX(Year!$BL$67:$BL$118,AB76),"")</f>
        <v/>
      </c>
      <c r="AD76" s="405" t="str">
        <f ca="1">IFERROR(INDEX(Year!$BJ$67:$BJ$118,AB76),"")</f>
        <v/>
      </c>
      <c r="AE76" s="406" t="str">
        <f ca="1">IFERROR(INDEX(Year!$BK$67:$BK$118,AB76),"")</f>
        <v/>
      </c>
      <c r="AF76" s="407" t="str">
        <f ca="1">IFERROR(INDEX(Year!$BI$67:$BI$118,AB76),"")</f>
        <v/>
      </c>
      <c r="AI76" s="304" t="str">
        <f t="shared" ca="1" si="183"/>
        <v/>
      </c>
      <c r="AJ76" s="305" t="str">
        <f t="shared" ca="1" si="174"/>
        <v/>
      </c>
      <c r="AK76" s="306" t="str">
        <f t="shared" ca="1" si="175"/>
        <v/>
      </c>
      <c r="AL76" s="307" t="str">
        <f t="shared" ca="1" si="176"/>
        <v/>
      </c>
      <c r="AM76" s="304" t="str">
        <f t="shared" ca="1" si="184"/>
        <v/>
      </c>
      <c r="AN76" s="305" t="str">
        <f t="shared" ca="1" si="177"/>
        <v/>
      </c>
      <c r="AO76" s="306" t="str">
        <f t="shared" ca="1" si="178"/>
        <v/>
      </c>
      <c r="AP76" s="307" t="str">
        <f t="shared" ca="1" si="179"/>
        <v/>
      </c>
      <c r="AQ76" s="304" t="str">
        <f t="shared" ca="1" si="185"/>
        <v/>
      </c>
      <c r="AR76" s="305" t="str">
        <f t="shared" ca="1" si="180"/>
        <v/>
      </c>
      <c r="AS76" s="306" t="str">
        <f t="shared" ca="1" si="181"/>
        <v/>
      </c>
      <c r="AT76" s="307" t="str">
        <f t="shared" ca="1" si="182"/>
        <v/>
      </c>
      <c r="AU76" s="304"/>
      <c r="AV76" s="305"/>
      <c r="AW76" s="306"/>
      <c r="AX76" s="307"/>
      <c r="AY76" s="304"/>
      <c r="AZ76" s="305"/>
      <c r="BA76" s="306"/>
      <c r="BB76" s="307"/>
      <c r="BC76" s="304"/>
      <c r="BD76" s="305"/>
      <c r="BE76" s="306"/>
      <c r="BF76" s="307"/>
      <c r="BG76" s="304"/>
      <c r="BH76" s="305"/>
      <c r="BI76" s="306"/>
      <c r="BJ76" s="307"/>
      <c r="BL76" s="412" t="str">
        <f ca="1">IF(OR(BM76="",BM76=0),"",MAX(BL$5:BL75)+1)</f>
        <v/>
      </c>
      <c r="BM76" s="316" t="str">
        <f ca="1">IFERROR(INDEX($AJ$6:$AJ$17, ROWS(BM$4:$BM74)), IFERROR(INDEX($AN$6:$AN$17, ROWS(BM$4:$BM74)-ROWS($AJ$6:$AJ$17)), IFERROR(INDEX($AR$6:$AR$17, ROWS(BM$4:$BM74)-ROWS($AJ$6:$AJ$17)-ROWS($AN$6:$AN$17)),IFERROR(INDEX($AV$6:$AV$17, ROWS(BM$4:$BM74)-ROWS($AJ$6:$AJ$17)-ROWS($AN$6:$AN$17)-ROWS($AR$6:$AR$17)),IFERROR(INDEX($AZ$6:$AZ$17, ROWS(BM$4:$BM74)-ROWS($AJ$6:$AJ$17)-ROWS($AN$6:$AN$17)-ROWS($AR$6:$AR$17)-ROWS($AV$6:$AV$17)),IFERROR(INDEX($BD$6:$BD$17, ROWS(BM$4:$BM74)-ROWS($AJ$6:$AJ$17)-ROWS($AN$6:$AN$17)-ROWS($AR$6:$AR$17)-ROWS($AV$6:$AV$17)-ROWS($AZ$6:$AZ$17)),IFERROR(INDEX($BH$6:$BH$17, ROWS(BM$4:$BM74)-ROWS($AJ$6:$AJ$17)-ROWS($AN$6:$AN$17)-ROWS($AR$6:$AR$17)-ROWS($AV$6:$AV$17)-ROWS($AZ$6:$AZ$17)-ROWS($BD$6:$BD$17)), "")))))))</f>
        <v/>
      </c>
      <c r="BN76" s="316" t="str">
        <f t="shared" ca="1" si="186"/>
        <v/>
      </c>
      <c r="BO76" s="316" t="str">
        <f ca="1">IF(OR(BP76="",BP76=0),"",MAX(BO$5:BO75)+1)</f>
        <v/>
      </c>
      <c r="BP76" s="316" t="str">
        <f ca="1">IFERROR(INDEX($AK$6:$AK$17, ROWS($BP$4:BP74)), IFERROR(INDEX($AO$6:$AO$17, ROWS($BP$4:BP74)-ROWS($AK$6:$AK$17)), IFERROR(INDEX($AS$6:$AS$17, ROWS($BP$4:BP74)-ROWS($AK$6:$AK$17)-ROWS($AO$6:$AO$17)),IFERROR(INDEX($AW$6:$AW$17, ROWS($BP$4:BP74)-ROWS($AK$6:$AK$17)-ROWS($AO$6:$AO$17)-ROWS($AS$6:$AS$17)),IFERROR(INDEX($BA$6:$BA$17, ROWS($BP$4:BP74)-ROWS($AK$6:$AK$17)-ROWS($AO$6:$AO$17)-ROWS($AS$6:$AS$17)-ROWS($AW$6:$AW$17)),IFERROR(INDEX($BE$6:$BE$17, ROWS($BP$4:BP74)-ROWS($AK$6:$AK$17)-ROWS($AO$6:$AO$17)-ROWS($AS$6:$AS$17)-ROWS($AW$6:$AW$17)-ROWS($BA$6:$BA$17)),IFERROR(INDEX($BI$6:$BI$17, ROWS($BP$4:BP74)-ROWS($AK$6:$AK$17)-ROWS($AO$6:$AO$17)-ROWS($AS$6:$AS$17)-ROWS($AW$6:$AW$17)-ROWS($BA$6:$BA$17)-ROWS($BE$6:$BE$17)), "")))))))</f>
        <v/>
      </c>
      <c r="BQ76" s="316" t="str">
        <f t="shared" ca="1" si="187"/>
        <v/>
      </c>
      <c r="BR76" s="413" t="str">
        <f t="shared" ca="1" si="188"/>
        <v/>
      </c>
      <c r="BS76" s="412" t="str">
        <f ca="1">IF(OR(BT76="",BT76=0),"",MAX(BS$5:BS75)+1)</f>
        <v/>
      </c>
      <c r="BT76" s="316" t="str">
        <f ca="1">IFERROR(INDEX($AJ$22:$AJ$33, ROWS($BT$4:BT74)), IFERROR(INDEX($AN$22:$AN$33, ROWS($BT$4:BT74)-ROWS($AJ$22:$AJ$33)), IFERROR(INDEX($AR$22:$AR$33, ROWS($BT$4:BT74)-ROWS($AJ$22:$AJ$33)-ROWS($AN$22:$AN$33)),IFERROR(INDEX($AV$22:$AV$33, ROWS($BT$4:BT74)-ROWS($AJ$22:$AJ$33)-ROWS($AN$22:$AN$33)-ROWS($AR$22:$AR$33)),IFERROR(INDEX($AZ$22:$AZ$33, ROWS($BT$4:BT74)-ROWS($AJ$22:$AJ$33)-ROWS($AN$22:$AN$33)-ROWS($AR$22:$AR$33)-ROWS($AV$22:$AV$33)),IFERROR(INDEX($BD$22:$BD$33, ROWS($BT$4:BT74)-ROWS($AJ$22:$AJ$33)-ROWS($AN$22:$AN$33)-ROWS($AR$22:$AR$33)-ROWS($AV$22:$AV$33)-ROWS($AZ$22:$AZ$33)),IFERROR(INDEX($BH$22:$BH$33, ROWS($BT$4:BT74)-ROWS($AJ$22:$AJ$33)-ROWS($AN$22:$AN$33)-ROWS($AR$22:$AR$33)-ROWS($AV$22:$AV$33)-ROWS($AZ$22:$AZ$33)-ROWS($BD$22:$BD$33)), "")))))))</f>
        <v/>
      </c>
      <c r="BU76" s="316" t="str">
        <f t="shared" ca="1" si="189"/>
        <v/>
      </c>
      <c r="BV76" s="316" t="str">
        <f ca="1">IF(OR(BW76="",BW76=0),"",MAX(BV$5:BV75)+1)</f>
        <v/>
      </c>
      <c r="BW76" s="316" t="str">
        <f ca="1">IFERROR(INDEX($AK$22:$AK$33, ROWS($BW$4:BW74)), IFERROR(INDEX($AO$22:$AO$33, ROWS($BW$4:BW74)-ROWS($AK$22:$AK$33)), IFERROR(INDEX($AS$22:$AS$33, ROWS($BW$4:BW74)-ROWS($AK$22:$AK$33)-ROWS($AO$22:$AO$33)),IFERROR(INDEX($AW$22:$AW$33, ROWS($BW$4:BW74)-ROWS($AK$22:$AK$33)-ROWS($AO$22:$AO$33)-ROWS($AS$22:$AS$33)),IFERROR(INDEX($BA$22:$BA$33, ROWS($BW$4:BW74)-ROWS($AK$22:$AK$33)-ROWS($AO$22:$AO$33)-ROWS($AS$22:$AS$33)-ROWS($AW$22:$AW$33)),IFERROR(INDEX($BE$22:$BE$33, ROWS($BW$4:BW74)-ROWS($AK$22:$AK$33)-ROWS($AO$22:$AO$33)-ROWS($AS$22:$AS$33)-ROWS($AW$22:$AW$33)-ROWS($BA$22:$BA$33)),IFERROR(INDEX($BI$22:$BI$33, ROWS($BW$4:BW74)-ROWS($AK$22:$AK$33)-ROWS($AO$22:$AO$33)-ROWS($AS$22:$AS$33)-ROWS($AW$22:$AW$33)-ROWS($BA$22:$BA$33)-ROWS($BE$22:$BE$33)), "")))))))</f>
        <v/>
      </c>
      <c r="BX76" s="316" t="str">
        <f t="shared" ca="1" si="190"/>
        <v/>
      </c>
      <c r="BY76" s="413" t="str">
        <f t="shared" ca="1" si="191"/>
        <v/>
      </c>
      <c r="BZ76" s="412" t="str">
        <f ca="1">IF(OR(CA76="",CA76=0),"",MAX(BZ$5:BZ75)+1)</f>
        <v/>
      </c>
      <c r="CA76" s="316" t="str">
        <f ca="1">IFERROR(INDEX($AJ$38:$AJ$49, ROWS($CA$4:CA74)), IFERROR(INDEX($AN$38:$AN$49, ROWS($CA$4:CA74)-ROWS($AJ$38:$AJ$49)), IFERROR(INDEX($AR$38:$AR$49, ROWS($CA$4:CA74)-ROWS($AJ$38:$AJ$49)-ROWS($AN$38:$AN$49)),IFERROR(INDEX($AV$38:$AV$49, ROWS($CA$4:CA74)-ROWS($AJ$38:$AJ$49)-ROWS($AN$38:$AN$49)-ROWS($AR$38:$AR$49)),IFERROR(INDEX($AZ$38:$AZ$49, ROWS($CA$4:CA74)-ROWS($AJ$38:$AJ$49)-ROWS($AN$38:$AN$49)-ROWS($AR$38:$AR$49)-ROWS($AV$38:$AV$49)),IFERROR(INDEX($BD$38:$BD$49, ROWS($CA$4:CA74)-ROWS($AJ$38:$AJ$49)-ROWS($AN$38:$AN$49)-ROWS($AR$38:$AR$49)-ROWS($AV$38:$AV$49)-ROWS($AZ$38:$AZ$49)),IFERROR(INDEX($BH$38:$BH$49, ROWS($CA$4:CA74)-ROWS($AJ$38:$AJ$49)-ROWS($AN$38:$AN$49)-ROWS($AR$38:$AR$49)-ROWS($AV$38:$AV$49)-ROWS($AZ$38:$AZ$49)-ROWS($BD$38:$BD$49)), "")))))))</f>
        <v/>
      </c>
      <c r="CB76" s="316" t="str">
        <f t="shared" ca="1" si="192"/>
        <v/>
      </c>
      <c r="CC76" s="316" t="str">
        <f ca="1">IF(OR(CD76="",CD76=0),"",MAX(CC$5:CC75)+1)</f>
        <v/>
      </c>
      <c r="CD76" s="316" t="str">
        <f ca="1">IFERROR(INDEX($AK$38:$AK$49, ROWS($CD$4:CD74)), IFERROR(INDEX($AO$38:$AO$49, ROWS($CD$4:CD74)-ROWS($AK$38:$AK$49)), IFERROR(INDEX($AS$38:$AS$49, ROWS($CD$4:CD74)-ROWS($AK$38:$AK$49)-ROWS($AO$38:$AO$49)),IFERROR(INDEX($AW$38:$AW$49, ROWS($CD$4:CD74)-ROWS($AK$38:$AK$49)-ROWS($AO$38:$AO$49)-ROWS($AS$38:$AS$49)),IFERROR(INDEX($BA$38:$BA$49, ROWS($CD$4:CD74)-ROWS($AK$38:$AK$49)-ROWS($AO$38:$AO$49)-ROWS($AS$38:$AS$49)-ROWS($AW$38:$AW$49)),IFERROR(INDEX($BE$38:$BE$49, ROWS($CD$4:CD74)-ROWS($AK$38:$AK$49)-ROWS($AO$38:$AO$49)-ROWS($AS$38:$AS$49)-ROWS($AW$38:$AW$49)-ROWS($BA$38:$BA$49)),IFERROR(INDEX($BI$38:$BI$49, ROWS($CD$4:CD74)-ROWS($AK$38:$AK$49)-ROWS($AO$38:$AO$49)-ROWS($AS$38:$AS$49)-ROWS($AW$38:$AW$49)-ROWS($BA$38:$BA$49)-ROWS($BE$38:$BE$49)), "")))))))</f>
        <v/>
      </c>
      <c r="CE76" s="316" t="str">
        <f t="shared" ca="1" si="193"/>
        <v/>
      </c>
      <c r="CF76" s="413" t="str">
        <f t="shared" ca="1" si="194"/>
        <v/>
      </c>
      <c r="CG76" s="412" t="str">
        <f ca="1">IF(OR(CH76="",CH76=0),"",MAX(CG$5:CG75)+1)</f>
        <v/>
      </c>
      <c r="CH76" s="316" t="str">
        <f ca="1">IFERROR(INDEX($AJ$54:$AJ$65, ROWS($CH$4:CH74)), IFERROR(INDEX($AN$54:$AN$65, ROWS($CH$4:CH74)-ROWS($AJ$54:$AJ$65)), IFERROR(INDEX($AR$54:$AR$65, ROWS($CH$4:CH74)-ROWS($AJ$54:$AJ$65)-ROWS($AN$54:$AN$65)),IFERROR(INDEX($AV$54:$AV$65, ROWS($CH$4:CH74)-ROWS($AJ$54:$AJ$65)-ROWS($AN$54:$AN$65)-ROWS($AR$54:$AR$65)),IFERROR(INDEX($AZ$54:$AZ$65, ROWS($CH$4:CH74)-ROWS($AJ$54:$AJ$65)-ROWS($AN$54:$AN$65)-ROWS($AR$54:$AR$65)-ROWS($AV$54:$AV$65)),IFERROR(INDEX($BD$54:$BD$65, ROWS($CH$4:CH74)-ROWS($AJ$54:$AJ$65)-ROWS($AN$54:$AN$65)-ROWS($AR$54:$AR$65)-ROWS($AV$54:$AV$65)-ROWS($AZ$54:$AZ$65)),IFERROR(INDEX($BH$54:$BH$65, ROWS($CH$4:CH74)-ROWS($AJ$54:$AJ$65)-ROWS($AN$54:$AN$65)-ROWS($AR$54:$AR$65)-ROWS($AV$54:$AV$65)-ROWS($AZ$54:$AZ$65)-ROWS($BD$54:$BD$65)), "")))))))</f>
        <v/>
      </c>
      <c r="CI76" s="316" t="str">
        <f t="shared" ca="1" si="195"/>
        <v/>
      </c>
      <c r="CJ76" s="316" t="str">
        <f ca="1">IF(OR(CK76="",CK76=0),"",MAX(CJ$5:CJ75)+1)</f>
        <v/>
      </c>
      <c r="CK76" s="316" t="str">
        <f ca="1">IFERROR(INDEX($AK$54:$AK$65, ROWS($CK$4:CK74)), IFERROR(INDEX($AO$54:$AO$65, ROWS($CK$4:CK74)-ROWS($AK$54:$AK$65)), IFERROR(INDEX($AS$54:$AS$65, ROWS($CK$4:CK74)-ROWS($AK$54:$AK$65)-ROWS($AO$54:$AO$65)),IFERROR(INDEX($AW$54:$AW$65, ROWS($CK$4:CK74)-ROWS($AK$54:$AK$65)-ROWS($AO$54:$AO$65)-ROWS($AS$54:$AS$65)),IFERROR(INDEX($BA$54:$BA$65, ROWS($CK$4:CK74)-ROWS($AK$54:$AK$65)-ROWS($AO$54:$AO$65)-ROWS($AS$54:$AS$65)-ROWS($AW$54:$AW$65)),IFERROR(INDEX($BE$54:$BE$65, ROWS($CK$4:CK74)-ROWS($AK$54:$AK$65)-ROWS($AO$54:$AO$65)-ROWS($AS$54:$AS$65)-ROWS($AW$54:$AW$65)-ROWS($BA$54:$BA$65)),IFERROR(INDEX($BI$54:$BI$65, ROWS($CK$4:CK74)-ROWS($AK$54:$AK$65)-ROWS($AO$54:$AO$65)-ROWS($AS$54:$AS$65)-ROWS($AW$54:$AW$65)-ROWS($BA$54:$BA$65)-ROWS($BE$54:$BE$65)), "")))))))</f>
        <v/>
      </c>
      <c r="CL76" s="316" t="str">
        <f t="shared" ca="1" si="196"/>
        <v/>
      </c>
      <c r="CM76" s="413" t="str">
        <f t="shared" ca="1" si="197"/>
        <v/>
      </c>
      <c r="CN76" s="412" t="str">
        <f>IF(OR(CO76="",CO76=0),"",MAX(CN$5:CN75)+1)</f>
        <v/>
      </c>
      <c r="CO76" s="316">
        <f>IFERROR(INDEX($AJ$70:$AJ$81, ROWS($CO$4:CO74)), IFERROR(INDEX($AN$70:$AN$81, ROWS($CO$4:CO74)-ROWS($AJ$70:$AJ$81)), IFERROR(INDEX($AR$70:$AR$81, ROWS($CO$4:CO74)-ROWS($AJ$70:$AJ$81)-ROWS($AN$70:$AN$81)),IFERROR(INDEX($AV$70:$AV$81, ROWS($CO$4:CO74)-ROWS($AJ$70:$AJ$81)-ROWS($AN$70:$AN$81)-ROWS($AR$70:$AR$81)),IFERROR(INDEX($AZ$70:$AZ$81, ROWS($CO$4:CO74)-ROWS($AJ$70:$AJ$81)-ROWS($AN$70:$AN$81)-ROWS($AR$70:$AR$81)-ROWS($AV$70:$AV$81)),IFERROR(INDEX($BD$70:$BD$81, ROWS($CO$4:CO74)-ROWS($AJ$70:$AJ$81)-ROWS($AN$70:$AN$81)-ROWS($AR$70:$AR$81)-ROWS($AV$70:$AV$81)-ROWS($AZ$70:$AZ$81)),IFERROR(INDEX($BH$70:$BH$81, ROWS($CO$4:CO74)-ROWS($AJ$70:$AJ$81)-ROWS($AN$70:$AN$81)-ROWS($AR$70:$AR$81)-ROWS($AV$70:$AV$81)-ROWS($AZ$70:$AZ$81)-ROWS($BD$70:$BD$81)), "")))))))</f>
        <v>0</v>
      </c>
      <c r="CP76" s="316" t="str">
        <f t="shared" ca="1" si="198"/>
        <v/>
      </c>
      <c r="CQ76" s="316" t="str">
        <f>IF(OR(CR76="",CR76=0),"",MAX(CQ$5:CQ75)+1)</f>
        <v/>
      </c>
      <c r="CR76" s="316">
        <f>IFERROR(INDEX($AK$70:$AK$81, ROWS($CR$4:CR74)), IFERROR(INDEX($AO$70:$AO$81, ROWS($CR$4:CR74)-ROWS($AK$70:$AK$81)), IFERROR(INDEX($AS$70:$AS$81, ROWS($CR$4:CR74)-ROWS($AK$70:$AK$81)-ROWS($AO$70:$AO$81)),IFERROR(INDEX($AW$70:$AW$81, ROWS($CR$4:CR74)-ROWS($AK$70:$AK$81)-ROWS($AO$70:$AO$81)-ROWS($AS$70:$AS$81)),IFERROR(INDEX($BA$70:$BA$81, ROWS($CR$4:CR74)-ROWS($AK$70:$AK$81)-ROWS($AO$70:$AO$81)-ROWS($AS$70:$AS$81)-ROWS($AW$70:$AW$81)),IFERROR(INDEX($BE$70:$BE$81, ROWS($CR$4:CR74)-ROWS($AK$70:$AK$81)-ROWS($AO$70:$AO$81)-ROWS($AS$70:$AS$81)-ROWS($AW$70:$AW$81)-ROWS($BA$70:$BA$81)),IFERROR(INDEX($BI$70:$BI$81, ROWS($CR$4:CR74)-ROWS($AK$70:$AK$81)-ROWS($AO$70:$AO$81)-ROWS($AS$70:$AS$81)-ROWS($AW$70:$AW$81)-ROWS($BA$70:$BA$81)-ROWS($BE$70:$BE$81)), "")))))))</f>
        <v>0</v>
      </c>
      <c r="CS76" s="316" t="str">
        <f t="shared" ca="1" si="199"/>
        <v/>
      </c>
      <c r="CT76" s="413" t="str">
        <f t="shared" ca="1" si="200"/>
        <v/>
      </c>
      <c r="CU76" s="412" t="str">
        <f>IF(OR(CV76="",CV76=0),"",MAX(CU$5:CU75)+1)</f>
        <v/>
      </c>
      <c r="CV76" s="316" t="str">
        <f>IFERROR(INDEX($AJ$86:$AJ$97, ROWS($CV$4:CV74)), IFERROR(INDEX($AN$86:$AN$97, ROWS($CV$4:CV74)-ROWS($AJ$86:$AJ$97)), ""))</f>
        <v/>
      </c>
      <c r="CW76" s="316" t="str">
        <f t="shared" si="201"/>
        <v/>
      </c>
      <c r="CX76" s="316" t="str">
        <f>IF(OR(CY76="",CY76=0),"",MAX(CX$5:CX75)+1)</f>
        <v/>
      </c>
      <c r="CY76" s="316" t="str">
        <f>IFERROR(INDEX($AK$86:$AK$97, ROWS($CY$4:CY74)), IFERROR(INDEX($AO$86:$AO$97, ROWS($CY$4:CY74)-ROWS($AK$86:$AK$97)), ""))</f>
        <v/>
      </c>
      <c r="CZ76" s="316" t="str">
        <f t="shared" si="202"/>
        <v/>
      </c>
      <c r="DA76" s="413" t="str">
        <f t="shared" si="203"/>
        <v/>
      </c>
      <c r="DC76" s="438" t="str">
        <f ca="1">IF(OR(DD76="",DD76=0),"",MAX(DC$65:DC75)+1)</f>
        <v/>
      </c>
      <c r="DD76" s="434" t="str">
        <f t="shared" ca="1" si="166"/>
        <v/>
      </c>
      <c r="DE76" s="413" t="str">
        <f t="shared" ca="1" si="167"/>
        <v/>
      </c>
      <c r="DF76" s="431" t="str">
        <f ca="1">IF(OR(DG76="",DG76=0),"",MAX(DF$65:DF75)+1)</f>
        <v/>
      </c>
      <c r="DG76" s="412" t="str">
        <f t="shared" ca="1" si="168"/>
        <v/>
      </c>
      <c r="DH76" s="413" t="str">
        <f t="shared" ca="1" si="169"/>
        <v/>
      </c>
      <c r="DI76" s="412" t="str">
        <f t="shared" ca="1" si="170"/>
        <v/>
      </c>
      <c r="DJ76" s="413" t="str">
        <f t="shared" ca="1" si="171"/>
        <v/>
      </c>
      <c r="DK76" s="412" t="str">
        <f t="shared" ca="1" si="172"/>
        <v/>
      </c>
      <c r="DL76" s="413" t="str">
        <f t="shared" ca="1" si="173"/>
        <v/>
      </c>
      <c r="DM76" s="278"/>
    </row>
    <row r="77" spans="16:123" x14ac:dyDescent="0.3">
      <c r="AB77" s="395">
        <f ca="1">IFERROR(MATCH($AB$59,OFFSET(Year!$BI$67:$BI$118,AB76,,1000),0)+AB76,"")</f>
        <v>63</v>
      </c>
      <c r="AC77" s="404" t="str">
        <f ca="1">IFERROR(INDEX(Year!$BL$67:$BL$118,AB77),"")</f>
        <v/>
      </c>
      <c r="AD77" s="405" t="str">
        <f ca="1">IFERROR(INDEX(Year!$BJ$67:$BJ$118,AB77),"")</f>
        <v/>
      </c>
      <c r="AE77" s="406" t="str">
        <f ca="1">IFERROR(INDEX(Year!$BK$67:$BK$118,AB77),"")</f>
        <v/>
      </c>
      <c r="AF77" s="407" t="str">
        <f ca="1">IFERROR(INDEX(Year!$BI$67:$BI$118,AB77),"")</f>
        <v/>
      </c>
      <c r="AI77" s="304" t="str">
        <f t="shared" ca="1" si="183"/>
        <v/>
      </c>
      <c r="AJ77" s="305" t="str">
        <f t="shared" ca="1" si="174"/>
        <v/>
      </c>
      <c r="AK77" s="306" t="str">
        <f t="shared" ca="1" si="175"/>
        <v/>
      </c>
      <c r="AL77" s="307" t="str">
        <f t="shared" ca="1" si="176"/>
        <v/>
      </c>
      <c r="AM77" s="304" t="str">
        <f t="shared" ca="1" si="184"/>
        <v/>
      </c>
      <c r="AN77" s="305" t="str">
        <f t="shared" ca="1" si="177"/>
        <v/>
      </c>
      <c r="AO77" s="306" t="str">
        <f t="shared" ca="1" si="178"/>
        <v/>
      </c>
      <c r="AP77" s="307" t="str">
        <f t="shared" ca="1" si="179"/>
        <v/>
      </c>
      <c r="AQ77" s="304" t="str">
        <f t="shared" ca="1" si="185"/>
        <v/>
      </c>
      <c r="AR77" s="305" t="str">
        <f t="shared" ca="1" si="180"/>
        <v/>
      </c>
      <c r="AS77" s="306" t="str">
        <f t="shared" ca="1" si="181"/>
        <v/>
      </c>
      <c r="AT77" s="307" t="str">
        <f t="shared" ca="1" si="182"/>
        <v/>
      </c>
      <c r="AU77" s="304"/>
      <c r="AV77" s="305"/>
      <c r="AW77" s="306"/>
      <c r="AX77" s="307"/>
      <c r="AY77" s="304"/>
      <c r="AZ77" s="305"/>
      <c r="BA77" s="306"/>
      <c r="BB77" s="307"/>
      <c r="BC77" s="304"/>
      <c r="BD77" s="305"/>
      <c r="BE77" s="306"/>
      <c r="BF77" s="307"/>
      <c r="BG77" s="304"/>
      <c r="BH77" s="305"/>
      <c r="BI77" s="306"/>
      <c r="BJ77" s="307"/>
      <c r="BL77" s="412" t="str">
        <f ca="1">IF(OR(BM77="",BM77=0),"",MAX(BL$5:BL76)+1)</f>
        <v/>
      </c>
      <c r="BM77" s="316" t="str">
        <f ca="1">IFERROR(INDEX($AJ$6:$AJ$17, ROWS(BM$4:$BM75)), IFERROR(INDEX($AN$6:$AN$17, ROWS(BM$4:$BM75)-ROWS($AJ$6:$AJ$17)), IFERROR(INDEX($AR$6:$AR$17, ROWS(BM$4:$BM75)-ROWS($AJ$6:$AJ$17)-ROWS($AN$6:$AN$17)),IFERROR(INDEX($AV$6:$AV$17, ROWS(BM$4:$BM75)-ROWS($AJ$6:$AJ$17)-ROWS($AN$6:$AN$17)-ROWS($AR$6:$AR$17)),IFERROR(INDEX($AZ$6:$AZ$17, ROWS(BM$4:$BM75)-ROWS($AJ$6:$AJ$17)-ROWS($AN$6:$AN$17)-ROWS($AR$6:$AR$17)-ROWS($AV$6:$AV$17)),IFERROR(INDEX($BD$6:$BD$17, ROWS(BM$4:$BM75)-ROWS($AJ$6:$AJ$17)-ROWS($AN$6:$AN$17)-ROWS($AR$6:$AR$17)-ROWS($AV$6:$AV$17)-ROWS($AZ$6:$AZ$17)),IFERROR(INDEX($BH$6:$BH$17, ROWS(BM$4:$BM75)-ROWS($AJ$6:$AJ$17)-ROWS($AN$6:$AN$17)-ROWS($AR$6:$AR$17)-ROWS($AV$6:$AV$17)-ROWS($AZ$6:$AZ$17)-ROWS($BD$6:$BD$17)), "")))))))</f>
        <v/>
      </c>
      <c r="BN77" s="316" t="str">
        <f t="shared" ca="1" si="186"/>
        <v/>
      </c>
      <c r="BO77" s="316" t="str">
        <f ca="1">IF(OR(BP77="",BP77=0),"",MAX(BO$5:BO76)+1)</f>
        <v/>
      </c>
      <c r="BP77" s="316" t="str">
        <f ca="1">IFERROR(INDEX($AK$6:$AK$17, ROWS($BP$4:BP75)), IFERROR(INDEX($AO$6:$AO$17, ROWS($BP$4:BP75)-ROWS($AK$6:$AK$17)), IFERROR(INDEX($AS$6:$AS$17, ROWS($BP$4:BP75)-ROWS($AK$6:$AK$17)-ROWS($AO$6:$AO$17)),IFERROR(INDEX($AW$6:$AW$17, ROWS($BP$4:BP75)-ROWS($AK$6:$AK$17)-ROWS($AO$6:$AO$17)-ROWS($AS$6:$AS$17)),IFERROR(INDEX($BA$6:$BA$17, ROWS($BP$4:BP75)-ROWS($AK$6:$AK$17)-ROWS($AO$6:$AO$17)-ROWS($AS$6:$AS$17)-ROWS($AW$6:$AW$17)),IFERROR(INDEX($BE$6:$BE$17, ROWS($BP$4:BP75)-ROWS($AK$6:$AK$17)-ROWS($AO$6:$AO$17)-ROWS($AS$6:$AS$17)-ROWS($AW$6:$AW$17)-ROWS($BA$6:$BA$17)),IFERROR(INDEX($BI$6:$BI$17, ROWS($BP$4:BP75)-ROWS($AK$6:$AK$17)-ROWS($AO$6:$AO$17)-ROWS($AS$6:$AS$17)-ROWS($AW$6:$AW$17)-ROWS($BA$6:$BA$17)-ROWS($BE$6:$BE$17)), "")))))))</f>
        <v/>
      </c>
      <c r="BQ77" s="316" t="str">
        <f t="shared" ca="1" si="187"/>
        <v/>
      </c>
      <c r="BR77" s="413" t="str">
        <f t="shared" ca="1" si="188"/>
        <v/>
      </c>
      <c r="BS77" s="412" t="str">
        <f ca="1">IF(OR(BT77="",BT77=0),"",MAX(BS$5:BS76)+1)</f>
        <v/>
      </c>
      <c r="BT77" s="316" t="str">
        <f ca="1">IFERROR(INDEX($AJ$22:$AJ$33, ROWS($BT$4:BT75)), IFERROR(INDEX($AN$22:$AN$33, ROWS($BT$4:BT75)-ROWS($AJ$22:$AJ$33)), IFERROR(INDEX($AR$22:$AR$33, ROWS($BT$4:BT75)-ROWS($AJ$22:$AJ$33)-ROWS($AN$22:$AN$33)),IFERROR(INDEX($AV$22:$AV$33, ROWS($BT$4:BT75)-ROWS($AJ$22:$AJ$33)-ROWS($AN$22:$AN$33)-ROWS($AR$22:$AR$33)),IFERROR(INDEX($AZ$22:$AZ$33, ROWS($BT$4:BT75)-ROWS($AJ$22:$AJ$33)-ROWS($AN$22:$AN$33)-ROWS($AR$22:$AR$33)-ROWS($AV$22:$AV$33)),IFERROR(INDEX($BD$22:$BD$33, ROWS($BT$4:BT75)-ROWS($AJ$22:$AJ$33)-ROWS($AN$22:$AN$33)-ROWS($AR$22:$AR$33)-ROWS($AV$22:$AV$33)-ROWS($AZ$22:$AZ$33)),IFERROR(INDEX($BH$22:$BH$33, ROWS($BT$4:BT75)-ROWS($AJ$22:$AJ$33)-ROWS($AN$22:$AN$33)-ROWS($AR$22:$AR$33)-ROWS($AV$22:$AV$33)-ROWS($AZ$22:$AZ$33)-ROWS($BD$22:$BD$33)), "")))))))</f>
        <v/>
      </c>
      <c r="BU77" s="316" t="str">
        <f t="shared" ca="1" si="189"/>
        <v/>
      </c>
      <c r="BV77" s="316" t="str">
        <f ca="1">IF(OR(BW77="",BW77=0),"",MAX(BV$5:BV76)+1)</f>
        <v/>
      </c>
      <c r="BW77" s="316" t="str">
        <f ca="1">IFERROR(INDEX($AK$22:$AK$33, ROWS($BW$4:BW75)), IFERROR(INDEX($AO$22:$AO$33, ROWS($BW$4:BW75)-ROWS($AK$22:$AK$33)), IFERROR(INDEX($AS$22:$AS$33, ROWS($BW$4:BW75)-ROWS($AK$22:$AK$33)-ROWS($AO$22:$AO$33)),IFERROR(INDEX($AW$22:$AW$33, ROWS($BW$4:BW75)-ROWS($AK$22:$AK$33)-ROWS($AO$22:$AO$33)-ROWS($AS$22:$AS$33)),IFERROR(INDEX($BA$22:$BA$33, ROWS($BW$4:BW75)-ROWS($AK$22:$AK$33)-ROWS($AO$22:$AO$33)-ROWS($AS$22:$AS$33)-ROWS($AW$22:$AW$33)),IFERROR(INDEX($BE$22:$BE$33, ROWS($BW$4:BW75)-ROWS($AK$22:$AK$33)-ROWS($AO$22:$AO$33)-ROWS($AS$22:$AS$33)-ROWS($AW$22:$AW$33)-ROWS($BA$22:$BA$33)),IFERROR(INDEX($BI$22:$BI$33, ROWS($BW$4:BW75)-ROWS($AK$22:$AK$33)-ROWS($AO$22:$AO$33)-ROWS($AS$22:$AS$33)-ROWS($AW$22:$AW$33)-ROWS($BA$22:$BA$33)-ROWS($BE$22:$BE$33)), "")))))))</f>
        <v/>
      </c>
      <c r="BX77" s="316" t="str">
        <f t="shared" ca="1" si="190"/>
        <v/>
      </c>
      <c r="BY77" s="413" t="str">
        <f t="shared" ca="1" si="191"/>
        <v/>
      </c>
      <c r="BZ77" s="412" t="str">
        <f ca="1">IF(OR(CA77="",CA77=0),"",MAX(BZ$5:BZ76)+1)</f>
        <v/>
      </c>
      <c r="CA77" s="316" t="str">
        <f ca="1">IFERROR(INDEX($AJ$38:$AJ$49, ROWS($CA$4:CA75)), IFERROR(INDEX($AN$38:$AN$49, ROWS($CA$4:CA75)-ROWS($AJ$38:$AJ$49)), IFERROR(INDEX($AR$38:$AR$49, ROWS($CA$4:CA75)-ROWS($AJ$38:$AJ$49)-ROWS($AN$38:$AN$49)),IFERROR(INDEX($AV$38:$AV$49, ROWS($CA$4:CA75)-ROWS($AJ$38:$AJ$49)-ROWS($AN$38:$AN$49)-ROWS($AR$38:$AR$49)),IFERROR(INDEX($AZ$38:$AZ$49, ROWS($CA$4:CA75)-ROWS($AJ$38:$AJ$49)-ROWS($AN$38:$AN$49)-ROWS($AR$38:$AR$49)-ROWS($AV$38:$AV$49)),IFERROR(INDEX($BD$38:$BD$49, ROWS($CA$4:CA75)-ROWS($AJ$38:$AJ$49)-ROWS($AN$38:$AN$49)-ROWS($AR$38:$AR$49)-ROWS($AV$38:$AV$49)-ROWS($AZ$38:$AZ$49)),IFERROR(INDEX($BH$38:$BH$49, ROWS($CA$4:CA75)-ROWS($AJ$38:$AJ$49)-ROWS($AN$38:$AN$49)-ROWS($AR$38:$AR$49)-ROWS($AV$38:$AV$49)-ROWS($AZ$38:$AZ$49)-ROWS($BD$38:$BD$49)), "")))))))</f>
        <v/>
      </c>
      <c r="CB77" s="316" t="str">
        <f t="shared" ca="1" si="192"/>
        <v/>
      </c>
      <c r="CC77" s="316" t="str">
        <f ca="1">IF(OR(CD77="",CD77=0),"",MAX(CC$5:CC76)+1)</f>
        <v/>
      </c>
      <c r="CD77" s="316" t="str">
        <f ca="1">IFERROR(INDEX($AK$38:$AK$49, ROWS($CD$4:CD75)), IFERROR(INDEX($AO$38:$AO$49, ROWS($CD$4:CD75)-ROWS($AK$38:$AK$49)), IFERROR(INDEX($AS$38:$AS$49, ROWS($CD$4:CD75)-ROWS($AK$38:$AK$49)-ROWS($AO$38:$AO$49)),IFERROR(INDEX($AW$38:$AW$49, ROWS($CD$4:CD75)-ROWS($AK$38:$AK$49)-ROWS($AO$38:$AO$49)-ROWS($AS$38:$AS$49)),IFERROR(INDEX($BA$38:$BA$49, ROWS($CD$4:CD75)-ROWS($AK$38:$AK$49)-ROWS($AO$38:$AO$49)-ROWS($AS$38:$AS$49)-ROWS($AW$38:$AW$49)),IFERROR(INDEX($BE$38:$BE$49, ROWS($CD$4:CD75)-ROWS($AK$38:$AK$49)-ROWS($AO$38:$AO$49)-ROWS($AS$38:$AS$49)-ROWS($AW$38:$AW$49)-ROWS($BA$38:$BA$49)),IFERROR(INDEX($BI$38:$BI$49, ROWS($CD$4:CD75)-ROWS($AK$38:$AK$49)-ROWS($AO$38:$AO$49)-ROWS($AS$38:$AS$49)-ROWS($AW$38:$AW$49)-ROWS($BA$38:$BA$49)-ROWS($BE$38:$BE$49)), "")))))))</f>
        <v/>
      </c>
      <c r="CE77" s="316" t="str">
        <f t="shared" ca="1" si="193"/>
        <v/>
      </c>
      <c r="CF77" s="413" t="str">
        <f t="shared" ca="1" si="194"/>
        <v/>
      </c>
      <c r="CG77" s="412" t="str">
        <f ca="1">IF(OR(CH77="",CH77=0),"",MAX(CG$5:CG76)+1)</f>
        <v/>
      </c>
      <c r="CH77" s="316" t="str">
        <f ca="1">IFERROR(INDEX($AJ$54:$AJ$65, ROWS($CH$4:CH75)), IFERROR(INDEX($AN$54:$AN$65, ROWS($CH$4:CH75)-ROWS($AJ$54:$AJ$65)), IFERROR(INDEX($AR$54:$AR$65, ROWS($CH$4:CH75)-ROWS($AJ$54:$AJ$65)-ROWS($AN$54:$AN$65)),IFERROR(INDEX($AV$54:$AV$65, ROWS($CH$4:CH75)-ROWS($AJ$54:$AJ$65)-ROWS($AN$54:$AN$65)-ROWS($AR$54:$AR$65)),IFERROR(INDEX($AZ$54:$AZ$65, ROWS($CH$4:CH75)-ROWS($AJ$54:$AJ$65)-ROWS($AN$54:$AN$65)-ROWS($AR$54:$AR$65)-ROWS($AV$54:$AV$65)),IFERROR(INDEX($BD$54:$BD$65, ROWS($CH$4:CH75)-ROWS($AJ$54:$AJ$65)-ROWS($AN$54:$AN$65)-ROWS($AR$54:$AR$65)-ROWS($AV$54:$AV$65)-ROWS($AZ$54:$AZ$65)),IFERROR(INDEX($BH$54:$BH$65, ROWS($CH$4:CH75)-ROWS($AJ$54:$AJ$65)-ROWS($AN$54:$AN$65)-ROWS($AR$54:$AR$65)-ROWS($AV$54:$AV$65)-ROWS($AZ$54:$AZ$65)-ROWS($BD$54:$BD$65)), "")))))))</f>
        <v/>
      </c>
      <c r="CI77" s="316" t="str">
        <f t="shared" ca="1" si="195"/>
        <v/>
      </c>
      <c r="CJ77" s="316" t="str">
        <f ca="1">IF(OR(CK77="",CK77=0),"",MAX(CJ$5:CJ76)+1)</f>
        <v/>
      </c>
      <c r="CK77" s="316" t="str">
        <f ca="1">IFERROR(INDEX($AK$54:$AK$65, ROWS($CK$4:CK75)), IFERROR(INDEX($AO$54:$AO$65, ROWS($CK$4:CK75)-ROWS($AK$54:$AK$65)), IFERROR(INDEX($AS$54:$AS$65, ROWS($CK$4:CK75)-ROWS($AK$54:$AK$65)-ROWS($AO$54:$AO$65)),IFERROR(INDEX($AW$54:$AW$65, ROWS($CK$4:CK75)-ROWS($AK$54:$AK$65)-ROWS($AO$54:$AO$65)-ROWS($AS$54:$AS$65)),IFERROR(INDEX($BA$54:$BA$65, ROWS($CK$4:CK75)-ROWS($AK$54:$AK$65)-ROWS($AO$54:$AO$65)-ROWS($AS$54:$AS$65)-ROWS($AW$54:$AW$65)),IFERROR(INDEX($BE$54:$BE$65, ROWS($CK$4:CK75)-ROWS($AK$54:$AK$65)-ROWS($AO$54:$AO$65)-ROWS($AS$54:$AS$65)-ROWS($AW$54:$AW$65)-ROWS($BA$54:$BA$65)),IFERROR(INDEX($BI$54:$BI$65, ROWS($CK$4:CK75)-ROWS($AK$54:$AK$65)-ROWS($AO$54:$AO$65)-ROWS($AS$54:$AS$65)-ROWS($AW$54:$AW$65)-ROWS($BA$54:$BA$65)-ROWS($BE$54:$BE$65)), "")))))))</f>
        <v/>
      </c>
      <c r="CL77" s="316" t="str">
        <f t="shared" ca="1" si="196"/>
        <v/>
      </c>
      <c r="CM77" s="413" t="str">
        <f t="shared" ca="1" si="197"/>
        <v/>
      </c>
      <c r="CN77" s="412" t="str">
        <f>IF(OR(CO77="",CO77=0),"",MAX(CN$5:CN76)+1)</f>
        <v/>
      </c>
      <c r="CO77" s="316">
        <f>IFERROR(INDEX($AJ$70:$AJ$81, ROWS($CO$4:CO75)), IFERROR(INDEX($AN$70:$AN$81, ROWS($CO$4:CO75)-ROWS($AJ$70:$AJ$81)), IFERROR(INDEX($AR$70:$AR$81, ROWS($CO$4:CO75)-ROWS($AJ$70:$AJ$81)-ROWS($AN$70:$AN$81)),IFERROR(INDEX($AV$70:$AV$81, ROWS($CO$4:CO75)-ROWS($AJ$70:$AJ$81)-ROWS($AN$70:$AN$81)-ROWS($AR$70:$AR$81)),IFERROR(INDEX($AZ$70:$AZ$81, ROWS($CO$4:CO75)-ROWS($AJ$70:$AJ$81)-ROWS($AN$70:$AN$81)-ROWS($AR$70:$AR$81)-ROWS($AV$70:$AV$81)),IFERROR(INDEX($BD$70:$BD$81, ROWS($CO$4:CO75)-ROWS($AJ$70:$AJ$81)-ROWS($AN$70:$AN$81)-ROWS($AR$70:$AR$81)-ROWS($AV$70:$AV$81)-ROWS($AZ$70:$AZ$81)),IFERROR(INDEX($BH$70:$BH$81, ROWS($CO$4:CO75)-ROWS($AJ$70:$AJ$81)-ROWS($AN$70:$AN$81)-ROWS($AR$70:$AR$81)-ROWS($AV$70:$AV$81)-ROWS($AZ$70:$AZ$81)-ROWS($BD$70:$BD$81)), "")))))))</f>
        <v>0</v>
      </c>
      <c r="CP77" s="316" t="str">
        <f t="shared" ca="1" si="198"/>
        <v/>
      </c>
      <c r="CQ77" s="316" t="str">
        <f>IF(OR(CR77="",CR77=0),"",MAX(CQ$5:CQ76)+1)</f>
        <v/>
      </c>
      <c r="CR77" s="316">
        <f>IFERROR(INDEX($AK$70:$AK$81, ROWS($CR$4:CR75)), IFERROR(INDEX($AO$70:$AO$81, ROWS($CR$4:CR75)-ROWS($AK$70:$AK$81)), IFERROR(INDEX($AS$70:$AS$81, ROWS($CR$4:CR75)-ROWS($AK$70:$AK$81)-ROWS($AO$70:$AO$81)),IFERROR(INDEX($AW$70:$AW$81, ROWS($CR$4:CR75)-ROWS($AK$70:$AK$81)-ROWS($AO$70:$AO$81)-ROWS($AS$70:$AS$81)),IFERROR(INDEX($BA$70:$BA$81, ROWS($CR$4:CR75)-ROWS($AK$70:$AK$81)-ROWS($AO$70:$AO$81)-ROWS($AS$70:$AS$81)-ROWS($AW$70:$AW$81)),IFERROR(INDEX($BE$70:$BE$81, ROWS($CR$4:CR75)-ROWS($AK$70:$AK$81)-ROWS($AO$70:$AO$81)-ROWS($AS$70:$AS$81)-ROWS($AW$70:$AW$81)-ROWS($BA$70:$BA$81)),IFERROR(INDEX($BI$70:$BI$81, ROWS($CR$4:CR75)-ROWS($AK$70:$AK$81)-ROWS($AO$70:$AO$81)-ROWS($AS$70:$AS$81)-ROWS($AW$70:$AW$81)-ROWS($BA$70:$BA$81)-ROWS($BE$70:$BE$81)), "")))))))</f>
        <v>0</v>
      </c>
      <c r="CS77" s="316" t="str">
        <f t="shared" ca="1" si="199"/>
        <v/>
      </c>
      <c r="CT77" s="413" t="str">
        <f t="shared" ca="1" si="200"/>
        <v/>
      </c>
      <c r="CU77" s="412" t="str">
        <f>IF(OR(CV77="",CV77=0),"",MAX(CU$5:CU76)+1)</f>
        <v/>
      </c>
      <c r="CV77" s="316" t="str">
        <f>IFERROR(INDEX($AJ$86:$AJ$97, ROWS($CV$4:CV75)), IFERROR(INDEX($AN$86:$AN$97, ROWS($CV$4:CV75)-ROWS($AJ$86:$AJ$97)), ""))</f>
        <v/>
      </c>
      <c r="CW77" s="316" t="str">
        <f t="shared" si="201"/>
        <v/>
      </c>
      <c r="CX77" s="316" t="str">
        <f>IF(OR(CY77="",CY77=0),"",MAX(CX$5:CX76)+1)</f>
        <v/>
      </c>
      <c r="CY77" s="316" t="str">
        <f>IFERROR(INDEX($AK$86:$AK$97, ROWS($CY$4:CY75)), IFERROR(INDEX($AO$86:$AO$97, ROWS($CY$4:CY75)-ROWS($AK$86:$AK$97)), ""))</f>
        <v/>
      </c>
      <c r="CZ77" s="316" t="str">
        <f t="shared" si="202"/>
        <v/>
      </c>
      <c r="DA77" s="413" t="str">
        <f t="shared" si="203"/>
        <v/>
      </c>
      <c r="DC77" s="438" t="str">
        <f ca="1">IF(OR(DD77="",DD77=0),"",MAX(DC$65:DC76)+1)</f>
        <v/>
      </c>
      <c r="DD77" s="435" t="str">
        <f t="shared" ca="1" si="166"/>
        <v/>
      </c>
      <c r="DE77" s="413" t="str">
        <f t="shared" ca="1" si="167"/>
        <v/>
      </c>
      <c r="DF77" s="432" t="str">
        <f ca="1">IF(OR(DG77="",DG77=0),"",MAX(DF$65:DF76)+1)</f>
        <v/>
      </c>
      <c r="DG77" s="414" t="str">
        <f t="shared" ca="1" si="168"/>
        <v/>
      </c>
      <c r="DH77" s="415" t="str">
        <f t="shared" ca="1" si="169"/>
        <v/>
      </c>
      <c r="DI77" s="414" t="str">
        <f t="shared" ca="1" si="170"/>
        <v/>
      </c>
      <c r="DJ77" s="413" t="str">
        <f t="shared" ca="1" si="171"/>
        <v/>
      </c>
      <c r="DK77" s="414" t="str">
        <f t="shared" ca="1" si="172"/>
        <v/>
      </c>
      <c r="DL77" s="415" t="str">
        <f t="shared" ca="1" si="173"/>
        <v/>
      </c>
      <c r="DM77" s="278"/>
      <c r="DN77" s="278"/>
      <c r="DO77" s="278"/>
      <c r="DP77" s="278"/>
      <c r="DQ77" s="278"/>
      <c r="DR77" s="278"/>
      <c r="DS77" s="278"/>
    </row>
    <row r="78" spans="16:123" x14ac:dyDescent="0.3">
      <c r="AB78" s="395">
        <f ca="1">IFERROR(MATCH($AB$59,OFFSET(Year!$BI$67:$BI$118,AB77,,1000),0)+AB77,"")</f>
        <v>64</v>
      </c>
      <c r="AC78" s="404" t="str">
        <f ca="1">IFERROR(INDEX(Year!$BL$67:$BL$118,AB78),"")</f>
        <v/>
      </c>
      <c r="AD78" s="405" t="str">
        <f ca="1">IFERROR(INDEX(Year!$BJ$67:$BJ$118,AB78),"")</f>
        <v/>
      </c>
      <c r="AE78" s="406" t="str">
        <f ca="1">IFERROR(INDEX(Year!$BK$67:$BK$118,AB78),"")</f>
        <v/>
      </c>
      <c r="AF78" s="407" t="str">
        <f ca="1">IFERROR(INDEX(Year!$BI$67:$BI$118,AB78),"")</f>
        <v/>
      </c>
      <c r="AI78" s="304" t="str">
        <f t="shared" ca="1" si="183"/>
        <v/>
      </c>
      <c r="AJ78" s="305" t="str">
        <f t="shared" ca="1" si="174"/>
        <v/>
      </c>
      <c r="AK78" s="306" t="str">
        <f t="shared" ca="1" si="175"/>
        <v/>
      </c>
      <c r="AL78" s="307" t="str">
        <f t="shared" ca="1" si="176"/>
        <v/>
      </c>
      <c r="AM78" s="304" t="str">
        <f t="shared" ca="1" si="184"/>
        <v/>
      </c>
      <c r="AN78" s="305" t="str">
        <f t="shared" ca="1" si="177"/>
        <v/>
      </c>
      <c r="AO78" s="306" t="str">
        <f t="shared" ca="1" si="178"/>
        <v/>
      </c>
      <c r="AP78" s="307" t="str">
        <f t="shared" ca="1" si="179"/>
        <v/>
      </c>
      <c r="AQ78" s="304" t="str">
        <f t="shared" ca="1" si="185"/>
        <v/>
      </c>
      <c r="AR78" s="305" t="str">
        <f t="shared" ca="1" si="180"/>
        <v/>
      </c>
      <c r="AS78" s="306" t="str">
        <f t="shared" ca="1" si="181"/>
        <v/>
      </c>
      <c r="AT78" s="307" t="str">
        <f t="shared" ca="1" si="182"/>
        <v/>
      </c>
      <c r="AU78" s="304"/>
      <c r="AV78" s="305"/>
      <c r="AW78" s="306"/>
      <c r="AX78" s="307"/>
      <c r="AY78" s="304"/>
      <c r="AZ78" s="305"/>
      <c r="BA78" s="306"/>
      <c r="BB78" s="307"/>
      <c r="BC78" s="304"/>
      <c r="BD78" s="305"/>
      <c r="BE78" s="306"/>
      <c r="BF78" s="307"/>
      <c r="BG78" s="304"/>
      <c r="BH78" s="305"/>
      <c r="BI78" s="306"/>
      <c r="BJ78" s="307"/>
      <c r="BL78" s="412">
        <f ca="1">IF(OR(BM78="",BM78=0),"",MAX(BL$5:BL77)+1)</f>
        <v>6</v>
      </c>
      <c r="BM78" s="316" t="str">
        <f ca="1">IFERROR(INDEX($AJ$6:$AJ$17, ROWS(BM$4:$BM76)), IFERROR(INDEX($AN$6:$AN$17, ROWS(BM$4:$BM76)-ROWS($AJ$6:$AJ$17)), IFERROR(INDEX($AR$6:$AR$17, ROWS(BM$4:$BM76)-ROWS($AJ$6:$AJ$17)-ROWS($AN$6:$AN$17)),IFERROR(INDEX($AV$6:$AV$17, ROWS(BM$4:$BM76)-ROWS($AJ$6:$AJ$17)-ROWS($AN$6:$AN$17)-ROWS($AR$6:$AR$17)),IFERROR(INDEX($AZ$6:$AZ$17, ROWS(BM$4:$BM76)-ROWS($AJ$6:$AJ$17)-ROWS($AN$6:$AN$17)-ROWS($AR$6:$AR$17)-ROWS($AV$6:$AV$17)),IFERROR(INDEX($BD$6:$BD$17, ROWS(BM$4:$BM76)-ROWS($AJ$6:$AJ$17)-ROWS($AN$6:$AN$17)-ROWS($AR$6:$AR$17)-ROWS($AV$6:$AV$17)-ROWS($AZ$6:$AZ$17)),IFERROR(INDEX($BH$6:$BH$17, ROWS(BM$4:$BM76)-ROWS($AJ$6:$AJ$17)-ROWS($AN$6:$AN$17)-ROWS($AR$6:$AR$17)-ROWS($AV$6:$AV$17)-ROWS($AZ$6:$AZ$17)-ROWS($BD$6:$BD$17)), "")))))))</f>
        <v>Internet</v>
      </c>
      <c r="BN78" s="316" t="str">
        <f t="shared" ca="1" si="186"/>
        <v/>
      </c>
      <c r="BO78" s="316">
        <f ca="1">IF(OR(BP78="",BP78=0),"",MAX(BO$5:BO77)+1)</f>
        <v>6</v>
      </c>
      <c r="BP78" s="316">
        <f ca="1">IFERROR(INDEX($AK$6:$AK$17, ROWS($BP$4:BP76)), IFERROR(INDEX($AO$6:$AO$17, ROWS($BP$4:BP76)-ROWS($AK$6:$AK$17)), IFERROR(INDEX($AS$6:$AS$17, ROWS($BP$4:BP76)-ROWS($AK$6:$AK$17)-ROWS($AO$6:$AO$17)),IFERROR(INDEX($AW$6:$AW$17, ROWS($BP$4:BP76)-ROWS($AK$6:$AK$17)-ROWS($AO$6:$AO$17)-ROWS($AS$6:$AS$17)),IFERROR(INDEX($BA$6:$BA$17, ROWS($BP$4:BP76)-ROWS($AK$6:$AK$17)-ROWS($AO$6:$AO$17)-ROWS($AS$6:$AS$17)-ROWS($AW$6:$AW$17)),IFERROR(INDEX($BE$6:$BE$17, ROWS($BP$4:BP76)-ROWS($AK$6:$AK$17)-ROWS($AO$6:$AO$17)-ROWS($AS$6:$AS$17)-ROWS($AW$6:$AW$17)-ROWS($BA$6:$BA$17)),IFERROR(INDEX($BI$6:$BI$17, ROWS($BP$4:BP76)-ROWS($AK$6:$AK$17)-ROWS($AO$6:$AO$17)-ROWS($AS$6:$AS$17)-ROWS($AW$6:$AW$17)-ROWS($BA$6:$BA$17)-ROWS($BE$6:$BE$17)), "")))))))</f>
        <v>100</v>
      </c>
      <c r="BQ78" s="316" t="str">
        <f t="shared" ca="1" si="187"/>
        <v/>
      </c>
      <c r="BR78" s="413" t="str">
        <f t="shared" ca="1" si="188"/>
        <v/>
      </c>
      <c r="BS78" s="412">
        <f ca="1">IF(OR(BT78="",BT78=0),"",MAX(BS$5:BS77)+1)</f>
        <v>6</v>
      </c>
      <c r="BT78" s="316" t="str">
        <f ca="1">IFERROR(INDEX($AJ$22:$AJ$33, ROWS($BT$4:BT76)), IFERROR(INDEX($AN$22:$AN$33, ROWS($BT$4:BT76)-ROWS($AJ$22:$AJ$33)), IFERROR(INDEX($AR$22:$AR$33, ROWS($BT$4:BT76)-ROWS($AJ$22:$AJ$33)-ROWS($AN$22:$AN$33)),IFERROR(INDEX($AV$22:$AV$33, ROWS($BT$4:BT76)-ROWS($AJ$22:$AJ$33)-ROWS($AN$22:$AN$33)-ROWS($AR$22:$AR$33)),IFERROR(INDEX($AZ$22:$AZ$33, ROWS($BT$4:BT76)-ROWS($AJ$22:$AJ$33)-ROWS($AN$22:$AN$33)-ROWS($AR$22:$AR$33)-ROWS($AV$22:$AV$33)),IFERROR(INDEX($BD$22:$BD$33, ROWS($BT$4:BT76)-ROWS($AJ$22:$AJ$33)-ROWS($AN$22:$AN$33)-ROWS($AR$22:$AR$33)-ROWS($AV$22:$AV$33)-ROWS($AZ$22:$AZ$33)),IFERROR(INDEX($BH$22:$BH$33, ROWS($BT$4:BT76)-ROWS($AJ$22:$AJ$33)-ROWS($AN$22:$AN$33)-ROWS($AR$22:$AR$33)-ROWS($AV$22:$AV$33)-ROWS($AZ$22:$AZ$33)-ROWS($BD$22:$BD$33)), "")))))))</f>
        <v>D. Store Card 4</v>
      </c>
      <c r="BU78" s="316" t="str">
        <f t="shared" ca="1" si="189"/>
        <v/>
      </c>
      <c r="BV78" s="316">
        <f ca="1">IF(OR(BW78="",BW78=0),"",MAX(BV$5:BV77)+1)</f>
        <v>6</v>
      </c>
      <c r="BW78" s="316">
        <f ca="1">IFERROR(INDEX($AK$22:$AK$33, ROWS($BW$4:BW76)), IFERROR(INDEX($AO$22:$AO$33, ROWS($BW$4:BW76)-ROWS($AK$22:$AK$33)), IFERROR(INDEX($AS$22:$AS$33, ROWS($BW$4:BW76)-ROWS($AK$22:$AK$33)-ROWS($AO$22:$AO$33)),IFERROR(INDEX($AW$22:$AW$33, ROWS($BW$4:BW76)-ROWS($AK$22:$AK$33)-ROWS($AO$22:$AO$33)-ROWS($AS$22:$AS$33)),IFERROR(INDEX($BA$22:$BA$33, ROWS($BW$4:BW76)-ROWS($AK$22:$AK$33)-ROWS($AO$22:$AO$33)-ROWS($AS$22:$AS$33)-ROWS($AW$22:$AW$33)),IFERROR(INDEX($BE$22:$BE$33, ROWS($BW$4:BW76)-ROWS($AK$22:$AK$33)-ROWS($AO$22:$AO$33)-ROWS($AS$22:$AS$33)-ROWS($AW$22:$AW$33)-ROWS($BA$22:$BA$33)),IFERROR(INDEX($BI$22:$BI$33, ROWS($BW$4:BW76)-ROWS($AK$22:$AK$33)-ROWS($AO$22:$AO$33)-ROWS($AS$22:$AS$33)-ROWS($AW$22:$AW$33)-ROWS($BA$22:$BA$33)-ROWS($BE$22:$BE$33)), "")))))))</f>
        <v>30</v>
      </c>
      <c r="BX78" s="316" t="str">
        <f t="shared" ca="1" si="190"/>
        <v/>
      </c>
      <c r="BY78" s="413" t="str">
        <f t="shared" ca="1" si="191"/>
        <v/>
      </c>
      <c r="BZ78" s="412">
        <f ca="1">IF(OR(CA78="",CA78=0),"",MAX(BZ$5:BZ77)+1)</f>
        <v>15</v>
      </c>
      <c r="CA78" s="316" t="str">
        <f ca="1">IFERROR(INDEX($AJ$38:$AJ$49, ROWS($CA$4:CA76)), IFERROR(INDEX($AN$38:$AN$49, ROWS($CA$4:CA76)-ROWS($AJ$38:$AJ$49)), IFERROR(INDEX($AR$38:$AR$49, ROWS($CA$4:CA76)-ROWS($AJ$38:$AJ$49)-ROWS($AN$38:$AN$49)),IFERROR(INDEX($AV$38:$AV$49, ROWS($CA$4:CA76)-ROWS($AJ$38:$AJ$49)-ROWS($AN$38:$AN$49)-ROWS($AR$38:$AR$49)),IFERROR(INDEX($AZ$38:$AZ$49, ROWS($CA$4:CA76)-ROWS($AJ$38:$AJ$49)-ROWS($AN$38:$AN$49)-ROWS($AR$38:$AR$49)-ROWS($AV$38:$AV$49)),IFERROR(INDEX($BD$38:$BD$49, ROWS($CA$4:CA76)-ROWS($AJ$38:$AJ$49)-ROWS($AN$38:$AN$49)-ROWS($AR$38:$AR$49)-ROWS($AV$38:$AV$49)-ROWS($AZ$38:$AZ$49)),IFERROR(INDEX($BH$38:$BH$49, ROWS($CA$4:CA76)-ROWS($AJ$38:$AJ$49)-ROWS($AN$38:$AN$49)-ROWS($AR$38:$AR$49)-ROWS($AV$38:$AV$49)-ROWS($AZ$38:$AZ$49)-ROWS($BD$38:$BD$49)), "")))))))</f>
        <v>Car 1 Gas</v>
      </c>
      <c r="CB78" s="316" t="str">
        <f t="shared" ca="1" si="192"/>
        <v/>
      </c>
      <c r="CC78" s="316">
        <f ca="1">IF(OR(CD78="",CD78=0),"",MAX(CC$5:CC77)+1)</f>
        <v>15</v>
      </c>
      <c r="CD78" s="316">
        <f ca="1">IFERROR(INDEX($AK$38:$AK$49, ROWS($CD$4:CD76)), IFERROR(INDEX($AO$38:$AO$49, ROWS($CD$4:CD76)-ROWS($AK$38:$AK$49)), IFERROR(INDEX($AS$38:$AS$49, ROWS($CD$4:CD76)-ROWS($AK$38:$AK$49)-ROWS($AO$38:$AO$49)),IFERROR(INDEX($AW$38:$AW$49, ROWS($CD$4:CD76)-ROWS($AK$38:$AK$49)-ROWS($AO$38:$AO$49)-ROWS($AS$38:$AS$49)),IFERROR(INDEX($BA$38:$BA$49, ROWS($CD$4:CD76)-ROWS($AK$38:$AK$49)-ROWS($AO$38:$AO$49)-ROWS($AS$38:$AS$49)-ROWS($AW$38:$AW$49)),IFERROR(INDEX($BE$38:$BE$49, ROWS($CD$4:CD76)-ROWS($AK$38:$AK$49)-ROWS($AO$38:$AO$49)-ROWS($AS$38:$AS$49)-ROWS($AW$38:$AW$49)-ROWS($BA$38:$BA$49)),IFERROR(INDEX($BI$38:$BI$49, ROWS($CD$4:CD76)-ROWS($AK$38:$AK$49)-ROWS($AO$38:$AO$49)-ROWS($AS$38:$AS$49)-ROWS($AW$38:$AW$49)-ROWS($BA$38:$BA$49)-ROWS($BE$38:$BE$49)), "")))))))</f>
        <v>50</v>
      </c>
      <c r="CE78" s="316" t="str">
        <f t="shared" ca="1" si="193"/>
        <v/>
      </c>
      <c r="CF78" s="413" t="str">
        <f t="shared" ca="1" si="194"/>
        <v/>
      </c>
      <c r="CG78" s="412" t="str">
        <f ca="1">IF(OR(CH78="",CH78=0),"",MAX(CG$5:CG77)+1)</f>
        <v/>
      </c>
      <c r="CH78" s="316" t="str">
        <f ca="1">IFERROR(INDEX($AJ$54:$AJ$65, ROWS($CH$4:CH76)), IFERROR(INDEX($AN$54:$AN$65, ROWS($CH$4:CH76)-ROWS($AJ$54:$AJ$65)), IFERROR(INDEX($AR$54:$AR$65, ROWS($CH$4:CH76)-ROWS($AJ$54:$AJ$65)-ROWS($AN$54:$AN$65)),IFERROR(INDEX($AV$54:$AV$65, ROWS($CH$4:CH76)-ROWS($AJ$54:$AJ$65)-ROWS($AN$54:$AN$65)-ROWS($AR$54:$AR$65)),IFERROR(INDEX($AZ$54:$AZ$65, ROWS($CH$4:CH76)-ROWS($AJ$54:$AJ$65)-ROWS($AN$54:$AN$65)-ROWS($AR$54:$AR$65)-ROWS($AV$54:$AV$65)),IFERROR(INDEX($BD$54:$BD$65, ROWS($CH$4:CH76)-ROWS($AJ$54:$AJ$65)-ROWS($AN$54:$AN$65)-ROWS($AR$54:$AR$65)-ROWS($AV$54:$AV$65)-ROWS($AZ$54:$AZ$65)),IFERROR(INDEX($BH$54:$BH$65, ROWS($CH$4:CH76)-ROWS($AJ$54:$AJ$65)-ROWS($AN$54:$AN$65)-ROWS($AR$54:$AR$65)-ROWS($AV$54:$AV$65)-ROWS($AZ$54:$AZ$65)-ROWS($BD$54:$BD$65)), "")))))))</f>
        <v/>
      </c>
      <c r="CI78" s="316" t="str">
        <f t="shared" ca="1" si="195"/>
        <v/>
      </c>
      <c r="CJ78" s="316" t="str">
        <f ca="1">IF(OR(CK78="",CK78=0),"",MAX(CJ$5:CJ77)+1)</f>
        <v/>
      </c>
      <c r="CK78" s="316" t="str">
        <f ca="1">IFERROR(INDEX($AK$54:$AK$65, ROWS($CK$4:CK76)), IFERROR(INDEX($AO$54:$AO$65, ROWS($CK$4:CK76)-ROWS($AK$54:$AK$65)), IFERROR(INDEX($AS$54:$AS$65, ROWS($CK$4:CK76)-ROWS($AK$54:$AK$65)-ROWS($AO$54:$AO$65)),IFERROR(INDEX($AW$54:$AW$65, ROWS($CK$4:CK76)-ROWS($AK$54:$AK$65)-ROWS($AO$54:$AO$65)-ROWS($AS$54:$AS$65)),IFERROR(INDEX($BA$54:$BA$65, ROWS($CK$4:CK76)-ROWS($AK$54:$AK$65)-ROWS($AO$54:$AO$65)-ROWS($AS$54:$AS$65)-ROWS($AW$54:$AW$65)),IFERROR(INDEX($BE$54:$BE$65, ROWS($CK$4:CK76)-ROWS($AK$54:$AK$65)-ROWS($AO$54:$AO$65)-ROWS($AS$54:$AS$65)-ROWS($AW$54:$AW$65)-ROWS($BA$54:$BA$65)),IFERROR(INDEX($BI$54:$BI$65, ROWS($CK$4:CK76)-ROWS($AK$54:$AK$65)-ROWS($AO$54:$AO$65)-ROWS($AS$54:$AS$65)-ROWS($AW$54:$AW$65)-ROWS($BA$54:$BA$65)-ROWS($BE$54:$BE$65)), "")))))))</f>
        <v/>
      </c>
      <c r="CL78" s="316" t="str">
        <f t="shared" ca="1" si="196"/>
        <v/>
      </c>
      <c r="CM78" s="413" t="str">
        <f t="shared" ca="1" si="197"/>
        <v/>
      </c>
      <c r="CN78" s="412" t="str">
        <f>IF(OR(CO78="",CO78=0),"",MAX(CN$5:CN77)+1)</f>
        <v/>
      </c>
      <c r="CO78" s="316">
        <f>IFERROR(INDEX($AJ$70:$AJ$81, ROWS($CO$4:CO76)), IFERROR(INDEX($AN$70:$AN$81, ROWS($CO$4:CO76)-ROWS($AJ$70:$AJ$81)), IFERROR(INDEX($AR$70:$AR$81, ROWS($CO$4:CO76)-ROWS($AJ$70:$AJ$81)-ROWS($AN$70:$AN$81)),IFERROR(INDEX($AV$70:$AV$81, ROWS($CO$4:CO76)-ROWS($AJ$70:$AJ$81)-ROWS($AN$70:$AN$81)-ROWS($AR$70:$AR$81)),IFERROR(INDEX($AZ$70:$AZ$81, ROWS($CO$4:CO76)-ROWS($AJ$70:$AJ$81)-ROWS($AN$70:$AN$81)-ROWS($AR$70:$AR$81)-ROWS($AV$70:$AV$81)),IFERROR(INDEX($BD$70:$BD$81, ROWS($CO$4:CO76)-ROWS($AJ$70:$AJ$81)-ROWS($AN$70:$AN$81)-ROWS($AR$70:$AR$81)-ROWS($AV$70:$AV$81)-ROWS($AZ$70:$AZ$81)),IFERROR(INDEX($BH$70:$BH$81, ROWS($CO$4:CO76)-ROWS($AJ$70:$AJ$81)-ROWS($AN$70:$AN$81)-ROWS($AR$70:$AR$81)-ROWS($AV$70:$AV$81)-ROWS($AZ$70:$AZ$81)-ROWS($BD$70:$BD$81)), "")))))))</f>
        <v>0</v>
      </c>
      <c r="CP78" s="316" t="str">
        <f t="shared" ca="1" si="198"/>
        <v/>
      </c>
      <c r="CQ78" s="316" t="str">
        <f>IF(OR(CR78="",CR78=0),"",MAX(CQ$5:CQ77)+1)</f>
        <v/>
      </c>
      <c r="CR78" s="316">
        <f>IFERROR(INDEX($AK$70:$AK$81, ROWS($CR$4:CR76)), IFERROR(INDEX($AO$70:$AO$81, ROWS($CR$4:CR76)-ROWS($AK$70:$AK$81)), IFERROR(INDEX($AS$70:$AS$81, ROWS($CR$4:CR76)-ROWS($AK$70:$AK$81)-ROWS($AO$70:$AO$81)),IFERROR(INDEX($AW$70:$AW$81, ROWS($CR$4:CR76)-ROWS($AK$70:$AK$81)-ROWS($AO$70:$AO$81)-ROWS($AS$70:$AS$81)),IFERROR(INDEX($BA$70:$BA$81, ROWS($CR$4:CR76)-ROWS($AK$70:$AK$81)-ROWS($AO$70:$AO$81)-ROWS($AS$70:$AS$81)-ROWS($AW$70:$AW$81)),IFERROR(INDEX($BE$70:$BE$81, ROWS($CR$4:CR76)-ROWS($AK$70:$AK$81)-ROWS($AO$70:$AO$81)-ROWS($AS$70:$AS$81)-ROWS($AW$70:$AW$81)-ROWS($BA$70:$BA$81)),IFERROR(INDEX($BI$70:$BI$81, ROWS($CR$4:CR76)-ROWS($AK$70:$AK$81)-ROWS($AO$70:$AO$81)-ROWS($AS$70:$AS$81)-ROWS($AW$70:$AW$81)-ROWS($BA$70:$BA$81)-ROWS($BE$70:$BE$81)), "")))))))</f>
        <v>0</v>
      </c>
      <c r="CS78" s="316" t="str">
        <f t="shared" ca="1" si="199"/>
        <v/>
      </c>
      <c r="CT78" s="413" t="str">
        <f t="shared" ca="1" si="200"/>
        <v/>
      </c>
      <c r="CU78" s="412" t="str">
        <f>IF(OR(CV78="",CV78=0),"",MAX(CU$5:CU77)+1)</f>
        <v/>
      </c>
      <c r="CV78" s="316" t="str">
        <f>IFERROR(INDEX($AJ$86:$AJ$97, ROWS($CV$4:CV76)), IFERROR(INDEX($AN$86:$AN$97, ROWS($CV$4:CV76)-ROWS($AJ$86:$AJ$97)), ""))</f>
        <v/>
      </c>
      <c r="CW78" s="316" t="str">
        <f t="shared" si="201"/>
        <v/>
      </c>
      <c r="CX78" s="316" t="str">
        <f>IF(OR(CY78="",CY78=0),"",MAX(CX$5:CX77)+1)</f>
        <v/>
      </c>
      <c r="CY78" s="316" t="str">
        <f>IFERROR(INDEX($AK$86:$AK$97, ROWS($CY$4:CY76)), IFERROR(INDEX($AO$86:$AO$97, ROWS($CY$4:CY76)-ROWS($AK$86:$AK$97)), ""))</f>
        <v/>
      </c>
      <c r="CZ78" s="316" t="str">
        <f t="shared" si="202"/>
        <v/>
      </c>
      <c r="DA78" s="413" t="str">
        <f t="shared" si="203"/>
        <v/>
      </c>
      <c r="DC78" s="438" t="str">
        <f ca="1">IF(OR(DD78="",DD78=0),"",MAX(DC$65:DC77)+1)</f>
        <v/>
      </c>
      <c r="DD78" s="434" t="str">
        <f t="shared" ca="1" si="166"/>
        <v/>
      </c>
      <c r="DE78" s="413" t="str">
        <f t="shared" ca="1" si="167"/>
        <v/>
      </c>
      <c r="DF78" s="431" t="str">
        <f ca="1">IF(OR(DG78="",DG78=0),"",MAX(DF$65:DF77)+1)</f>
        <v/>
      </c>
      <c r="DG78" s="412" t="str">
        <f t="shared" ca="1" si="168"/>
        <v/>
      </c>
      <c r="DH78" s="413" t="str">
        <f t="shared" ca="1" si="169"/>
        <v/>
      </c>
      <c r="DI78" s="412" t="str">
        <f t="shared" ca="1" si="170"/>
        <v/>
      </c>
      <c r="DJ78" s="413" t="str">
        <f t="shared" ca="1" si="171"/>
        <v/>
      </c>
      <c r="DK78" s="412" t="str">
        <f t="shared" ca="1" si="172"/>
        <v/>
      </c>
      <c r="DL78" s="413" t="str">
        <f t="shared" ca="1" si="173"/>
        <v/>
      </c>
      <c r="DM78" s="278"/>
      <c r="DN78" s="278"/>
      <c r="DO78" s="278"/>
      <c r="DP78" s="278"/>
      <c r="DQ78" s="278"/>
      <c r="DR78" s="278"/>
      <c r="DS78" s="278"/>
    </row>
    <row r="79" spans="16:123" x14ac:dyDescent="0.3">
      <c r="AB79" s="395">
        <f ca="1">IFERROR(MATCH($AB$59,OFFSET(Year!$BI$67:$BI$118,AB78,,1000),0)+AB78,"")</f>
        <v>65</v>
      </c>
      <c r="AC79" s="404" t="str">
        <f ca="1">IFERROR(INDEX(Year!$BL$67:$BL$118,AB79),"")</f>
        <v/>
      </c>
      <c r="AD79" s="405" t="str">
        <f ca="1">IFERROR(INDEX(Year!$BJ$67:$BJ$118,AB79),"")</f>
        <v/>
      </c>
      <c r="AE79" s="406" t="str">
        <f ca="1">IFERROR(INDEX(Year!$BK$67:$BK$118,AB79),"")</f>
        <v/>
      </c>
      <c r="AF79" s="407" t="str">
        <f ca="1">IFERROR(INDEX(Year!$BI$67:$BI$118,AB79),"")</f>
        <v/>
      </c>
      <c r="AI79" s="302" t="str">
        <f t="shared" ca="1" si="183"/>
        <v/>
      </c>
      <c r="AJ79" s="293" t="str">
        <f t="shared" ca="1" si="174"/>
        <v/>
      </c>
      <c r="AK79" s="293" t="str">
        <f t="shared" ca="1" si="175"/>
        <v/>
      </c>
      <c r="AL79" s="303" t="str">
        <f t="shared" ca="1" si="176"/>
        <v/>
      </c>
      <c r="AM79" s="302" t="str">
        <f t="shared" ca="1" si="184"/>
        <v/>
      </c>
      <c r="AN79" s="293" t="str">
        <f t="shared" ca="1" si="177"/>
        <v/>
      </c>
      <c r="AO79" s="293" t="str">
        <f t="shared" ca="1" si="178"/>
        <v/>
      </c>
      <c r="AP79" s="303" t="str">
        <f t="shared" ca="1" si="179"/>
        <v/>
      </c>
      <c r="AQ79" s="302" t="str">
        <f t="shared" ca="1" si="185"/>
        <v/>
      </c>
      <c r="AR79" s="293" t="str">
        <f t="shared" ca="1" si="180"/>
        <v/>
      </c>
      <c r="AS79" s="293" t="str">
        <f t="shared" ca="1" si="181"/>
        <v/>
      </c>
      <c r="AT79" s="303" t="str">
        <f t="shared" ca="1" si="182"/>
        <v/>
      </c>
      <c r="AU79" s="302"/>
      <c r="AV79" s="293"/>
      <c r="AW79" s="293"/>
      <c r="AX79" s="303"/>
      <c r="AY79" s="302"/>
      <c r="AZ79" s="293"/>
      <c r="BA79" s="293"/>
      <c r="BB79" s="303"/>
      <c r="BC79" s="302"/>
      <c r="BD79" s="293"/>
      <c r="BE79" s="293"/>
      <c r="BF79" s="303"/>
      <c r="BG79" s="302"/>
      <c r="BH79" s="293"/>
      <c r="BI79" s="293"/>
      <c r="BJ79" s="303"/>
      <c r="BL79" s="412">
        <f ca="1">IF(OR(BM79="",BM79=0),"",MAX(BL$5:BL78)+1)</f>
        <v>7</v>
      </c>
      <c r="BM79" s="316" t="str">
        <f ca="1">IFERROR(INDEX($AJ$6:$AJ$17, ROWS(BM$4:$BM77)), IFERROR(INDEX($AN$6:$AN$17, ROWS(BM$4:$BM77)-ROWS($AJ$6:$AJ$17)), IFERROR(INDEX($AR$6:$AR$17, ROWS(BM$4:$BM77)-ROWS($AJ$6:$AJ$17)-ROWS($AN$6:$AN$17)),IFERROR(INDEX($AV$6:$AV$17, ROWS(BM$4:$BM77)-ROWS($AJ$6:$AJ$17)-ROWS($AN$6:$AN$17)-ROWS($AR$6:$AR$17)),IFERROR(INDEX($AZ$6:$AZ$17, ROWS(BM$4:$BM77)-ROWS($AJ$6:$AJ$17)-ROWS($AN$6:$AN$17)-ROWS($AR$6:$AR$17)-ROWS($AV$6:$AV$17)),IFERROR(INDEX($BD$6:$BD$17, ROWS(BM$4:$BM77)-ROWS($AJ$6:$AJ$17)-ROWS($AN$6:$AN$17)-ROWS($AR$6:$AR$17)-ROWS($AV$6:$AV$17)-ROWS($AZ$6:$AZ$17)),IFERROR(INDEX($BH$6:$BH$17, ROWS(BM$4:$BM77)-ROWS($AJ$6:$AJ$17)-ROWS($AN$6:$AN$17)-ROWS($AR$6:$AR$17)-ROWS($AV$6:$AV$17)-ROWS($AZ$6:$AZ$17)-ROWS($BD$6:$BD$17)), "")))))))</f>
        <v>D. Store Card 3</v>
      </c>
      <c r="BN79" s="316" t="str">
        <f t="shared" ca="1" si="186"/>
        <v/>
      </c>
      <c r="BO79" s="316">
        <f ca="1">IF(OR(BP79="",BP79=0),"",MAX(BO$5:BO78)+1)</f>
        <v>7</v>
      </c>
      <c r="BP79" s="316">
        <f ca="1">IFERROR(INDEX($AK$6:$AK$17, ROWS($BP$4:BP77)), IFERROR(INDEX($AO$6:$AO$17, ROWS($BP$4:BP77)-ROWS($AK$6:$AK$17)), IFERROR(INDEX($AS$6:$AS$17, ROWS($BP$4:BP77)-ROWS($AK$6:$AK$17)-ROWS($AO$6:$AO$17)),IFERROR(INDEX($AW$6:$AW$17, ROWS($BP$4:BP77)-ROWS($AK$6:$AK$17)-ROWS($AO$6:$AO$17)-ROWS($AS$6:$AS$17)),IFERROR(INDEX($BA$6:$BA$17, ROWS($BP$4:BP77)-ROWS($AK$6:$AK$17)-ROWS($AO$6:$AO$17)-ROWS($AS$6:$AS$17)-ROWS($AW$6:$AW$17)),IFERROR(INDEX($BE$6:$BE$17, ROWS($BP$4:BP77)-ROWS($AK$6:$AK$17)-ROWS($AO$6:$AO$17)-ROWS($AS$6:$AS$17)-ROWS($AW$6:$AW$17)-ROWS($BA$6:$BA$17)),IFERROR(INDEX($BI$6:$BI$17, ROWS($BP$4:BP77)-ROWS($AK$6:$AK$17)-ROWS($AO$6:$AO$17)-ROWS($AS$6:$AS$17)-ROWS($AW$6:$AW$17)-ROWS($BA$6:$BA$17)-ROWS($BE$6:$BE$17)), "")))))))</f>
        <v>30</v>
      </c>
      <c r="BQ79" s="316" t="str">
        <f t="shared" ca="1" si="187"/>
        <v/>
      </c>
      <c r="BR79" s="413" t="str">
        <f t="shared" ca="1" si="188"/>
        <v/>
      </c>
      <c r="BS79" s="412" t="str">
        <f ca="1">IF(OR(BT79="",BT79=0),"",MAX(BS$5:BS78)+1)</f>
        <v/>
      </c>
      <c r="BT79" s="316" t="str">
        <f ca="1">IFERROR(INDEX($AJ$22:$AJ$33, ROWS($BT$4:BT77)), IFERROR(INDEX($AN$22:$AN$33, ROWS($BT$4:BT77)-ROWS($AJ$22:$AJ$33)), IFERROR(INDEX($AR$22:$AR$33, ROWS($BT$4:BT77)-ROWS($AJ$22:$AJ$33)-ROWS($AN$22:$AN$33)),IFERROR(INDEX($AV$22:$AV$33, ROWS($BT$4:BT77)-ROWS($AJ$22:$AJ$33)-ROWS($AN$22:$AN$33)-ROWS($AR$22:$AR$33)),IFERROR(INDEX($AZ$22:$AZ$33, ROWS($BT$4:BT77)-ROWS($AJ$22:$AJ$33)-ROWS($AN$22:$AN$33)-ROWS($AR$22:$AR$33)-ROWS($AV$22:$AV$33)),IFERROR(INDEX($BD$22:$BD$33, ROWS($BT$4:BT77)-ROWS($AJ$22:$AJ$33)-ROWS($AN$22:$AN$33)-ROWS($AR$22:$AR$33)-ROWS($AV$22:$AV$33)-ROWS($AZ$22:$AZ$33)),IFERROR(INDEX($BH$22:$BH$33, ROWS($BT$4:BT77)-ROWS($AJ$22:$AJ$33)-ROWS($AN$22:$AN$33)-ROWS($AR$22:$AR$33)-ROWS($AV$22:$AV$33)-ROWS($AZ$22:$AZ$33)-ROWS($BD$22:$BD$33)), "")))))))</f>
        <v/>
      </c>
      <c r="BU79" s="316" t="str">
        <f t="shared" ca="1" si="189"/>
        <v/>
      </c>
      <c r="BV79" s="316" t="str">
        <f ca="1">IF(OR(BW79="",BW79=0),"",MAX(BV$5:BV78)+1)</f>
        <v/>
      </c>
      <c r="BW79" s="316" t="str">
        <f ca="1">IFERROR(INDEX($AK$22:$AK$33, ROWS($BW$4:BW77)), IFERROR(INDEX($AO$22:$AO$33, ROWS($BW$4:BW77)-ROWS($AK$22:$AK$33)), IFERROR(INDEX($AS$22:$AS$33, ROWS($BW$4:BW77)-ROWS($AK$22:$AK$33)-ROWS($AO$22:$AO$33)),IFERROR(INDEX($AW$22:$AW$33, ROWS($BW$4:BW77)-ROWS($AK$22:$AK$33)-ROWS($AO$22:$AO$33)-ROWS($AS$22:$AS$33)),IFERROR(INDEX($BA$22:$BA$33, ROWS($BW$4:BW77)-ROWS($AK$22:$AK$33)-ROWS($AO$22:$AO$33)-ROWS($AS$22:$AS$33)-ROWS($AW$22:$AW$33)),IFERROR(INDEX($BE$22:$BE$33, ROWS($BW$4:BW77)-ROWS($AK$22:$AK$33)-ROWS($AO$22:$AO$33)-ROWS($AS$22:$AS$33)-ROWS($AW$22:$AW$33)-ROWS($BA$22:$BA$33)),IFERROR(INDEX($BI$22:$BI$33, ROWS($BW$4:BW77)-ROWS($AK$22:$AK$33)-ROWS($AO$22:$AO$33)-ROWS($AS$22:$AS$33)-ROWS($AW$22:$AW$33)-ROWS($BA$22:$BA$33)-ROWS($BE$22:$BE$33)), "")))))))</f>
        <v/>
      </c>
      <c r="BX79" s="316" t="str">
        <f t="shared" ca="1" si="190"/>
        <v/>
      </c>
      <c r="BY79" s="413" t="str">
        <f t="shared" ca="1" si="191"/>
        <v/>
      </c>
      <c r="BZ79" s="412" t="str">
        <f ca="1">IF(OR(CA79="",CA79=0),"",MAX(BZ$5:BZ78)+1)</f>
        <v/>
      </c>
      <c r="CA79" s="316" t="str">
        <f ca="1">IFERROR(INDEX($AJ$38:$AJ$49, ROWS($CA$4:CA77)), IFERROR(INDEX($AN$38:$AN$49, ROWS($CA$4:CA77)-ROWS($AJ$38:$AJ$49)), IFERROR(INDEX($AR$38:$AR$49, ROWS($CA$4:CA77)-ROWS($AJ$38:$AJ$49)-ROWS($AN$38:$AN$49)),IFERROR(INDEX($AV$38:$AV$49, ROWS($CA$4:CA77)-ROWS($AJ$38:$AJ$49)-ROWS($AN$38:$AN$49)-ROWS($AR$38:$AR$49)),IFERROR(INDEX($AZ$38:$AZ$49, ROWS($CA$4:CA77)-ROWS($AJ$38:$AJ$49)-ROWS($AN$38:$AN$49)-ROWS($AR$38:$AR$49)-ROWS($AV$38:$AV$49)),IFERROR(INDEX($BD$38:$BD$49, ROWS($CA$4:CA77)-ROWS($AJ$38:$AJ$49)-ROWS($AN$38:$AN$49)-ROWS($AR$38:$AR$49)-ROWS($AV$38:$AV$49)-ROWS($AZ$38:$AZ$49)),IFERROR(INDEX($BH$38:$BH$49, ROWS($CA$4:CA77)-ROWS($AJ$38:$AJ$49)-ROWS($AN$38:$AN$49)-ROWS($AR$38:$AR$49)-ROWS($AV$38:$AV$49)-ROWS($AZ$38:$AZ$49)-ROWS($BD$38:$BD$49)), "")))))))</f>
        <v/>
      </c>
      <c r="CB79" s="316" t="str">
        <f t="shared" ca="1" si="192"/>
        <v/>
      </c>
      <c r="CC79" s="316" t="str">
        <f ca="1">IF(OR(CD79="",CD79=0),"",MAX(CC$5:CC78)+1)</f>
        <v/>
      </c>
      <c r="CD79" s="316" t="str">
        <f ca="1">IFERROR(INDEX($AK$38:$AK$49, ROWS($CD$4:CD77)), IFERROR(INDEX($AO$38:$AO$49, ROWS($CD$4:CD77)-ROWS($AK$38:$AK$49)), IFERROR(INDEX($AS$38:$AS$49, ROWS($CD$4:CD77)-ROWS($AK$38:$AK$49)-ROWS($AO$38:$AO$49)),IFERROR(INDEX($AW$38:$AW$49, ROWS($CD$4:CD77)-ROWS($AK$38:$AK$49)-ROWS($AO$38:$AO$49)-ROWS($AS$38:$AS$49)),IFERROR(INDEX($BA$38:$BA$49, ROWS($CD$4:CD77)-ROWS($AK$38:$AK$49)-ROWS($AO$38:$AO$49)-ROWS($AS$38:$AS$49)-ROWS($AW$38:$AW$49)),IFERROR(INDEX($BE$38:$BE$49, ROWS($CD$4:CD77)-ROWS($AK$38:$AK$49)-ROWS($AO$38:$AO$49)-ROWS($AS$38:$AS$49)-ROWS($AW$38:$AW$49)-ROWS($BA$38:$BA$49)),IFERROR(INDEX($BI$38:$BI$49, ROWS($CD$4:CD77)-ROWS($AK$38:$AK$49)-ROWS($AO$38:$AO$49)-ROWS($AS$38:$AS$49)-ROWS($AW$38:$AW$49)-ROWS($BA$38:$BA$49)-ROWS($BE$38:$BE$49)), "")))))))</f>
        <v/>
      </c>
      <c r="CE79" s="316" t="str">
        <f t="shared" ca="1" si="193"/>
        <v/>
      </c>
      <c r="CF79" s="413" t="str">
        <f t="shared" ca="1" si="194"/>
        <v/>
      </c>
      <c r="CG79" s="412" t="str">
        <f ca="1">IF(OR(CH79="",CH79=0),"",MAX(CG$5:CG78)+1)</f>
        <v/>
      </c>
      <c r="CH79" s="316" t="str">
        <f ca="1">IFERROR(INDEX($AJ$54:$AJ$65, ROWS($CH$4:CH77)), IFERROR(INDEX($AN$54:$AN$65, ROWS($CH$4:CH77)-ROWS($AJ$54:$AJ$65)), IFERROR(INDEX($AR$54:$AR$65, ROWS($CH$4:CH77)-ROWS($AJ$54:$AJ$65)-ROWS($AN$54:$AN$65)),IFERROR(INDEX($AV$54:$AV$65, ROWS($CH$4:CH77)-ROWS($AJ$54:$AJ$65)-ROWS($AN$54:$AN$65)-ROWS($AR$54:$AR$65)),IFERROR(INDEX($AZ$54:$AZ$65, ROWS($CH$4:CH77)-ROWS($AJ$54:$AJ$65)-ROWS($AN$54:$AN$65)-ROWS($AR$54:$AR$65)-ROWS($AV$54:$AV$65)),IFERROR(INDEX($BD$54:$BD$65, ROWS($CH$4:CH77)-ROWS($AJ$54:$AJ$65)-ROWS($AN$54:$AN$65)-ROWS($AR$54:$AR$65)-ROWS($AV$54:$AV$65)-ROWS($AZ$54:$AZ$65)),IFERROR(INDEX($BH$54:$BH$65, ROWS($CH$4:CH77)-ROWS($AJ$54:$AJ$65)-ROWS($AN$54:$AN$65)-ROWS($AR$54:$AR$65)-ROWS($AV$54:$AV$65)-ROWS($AZ$54:$AZ$65)-ROWS($BD$54:$BD$65)), "")))))))</f>
        <v/>
      </c>
      <c r="CI79" s="316" t="str">
        <f t="shared" ca="1" si="195"/>
        <v/>
      </c>
      <c r="CJ79" s="316" t="str">
        <f ca="1">IF(OR(CK79="",CK79=0),"",MAX(CJ$5:CJ78)+1)</f>
        <v/>
      </c>
      <c r="CK79" s="316" t="str">
        <f ca="1">IFERROR(INDEX($AK$54:$AK$65, ROWS($CK$4:CK77)), IFERROR(INDEX($AO$54:$AO$65, ROWS($CK$4:CK77)-ROWS($AK$54:$AK$65)), IFERROR(INDEX($AS$54:$AS$65, ROWS($CK$4:CK77)-ROWS($AK$54:$AK$65)-ROWS($AO$54:$AO$65)),IFERROR(INDEX($AW$54:$AW$65, ROWS($CK$4:CK77)-ROWS($AK$54:$AK$65)-ROWS($AO$54:$AO$65)-ROWS($AS$54:$AS$65)),IFERROR(INDEX($BA$54:$BA$65, ROWS($CK$4:CK77)-ROWS($AK$54:$AK$65)-ROWS($AO$54:$AO$65)-ROWS($AS$54:$AS$65)-ROWS($AW$54:$AW$65)),IFERROR(INDEX($BE$54:$BE$65, ROWS($CK$4:CK77)-ROWS($AK$54:$AK$65)-ROWS($AO$54:$AO$65)-ROWS($AS$54:$AS$65)-ROWS($AW$54:$AW$65)-ROWS($BA$54:$BA$65)),IFERROR(INDEX($BI$54:$BI$65, ROWS($CK$4:CK77)-ROWS($AK$54:$AK$65)-ROWS($AO$54:$AO$65)-ROWS($AS$54:$AS$65)-ROWS($AW$54:$AW$65)-ROWS($BA$54:$BA$65)-ROWS($BE$54:$BE$65)), "")))))))</f>
        <v/>
      </c>
      <c r="CL79" s="316" t="str">
        <f t="shared" ca="1" si="196"/>
        <v/>
      </c>
      <c r="CM79" s="413" t="str">
        <f t="shared" ca="1" si="197"/>
        <v/>
      </c>
      <c r="CN79" s="412" t="str">
        <f>IF(OR(CO79="",CO79=0),"",MAX(CN$5:CN78)+1)</f>
        <v/>
      </c>
      <c r="CO79" s="316">
        <f>IFERROR(INDEX($AJ$70:$AJ$81, ROWS($CO$4:CO77)), IFERROR(INDEX($AN$70:$AN$81, ROWS($CO$4:CO77)-ROWS($AJ$70:$AJ$81)), IFERROR(INDEX($AR$70:$AR$81, ROWS($CO$4:CO77)-ROWS($AJ$70:$AJ$81)-ROWS($AN$70:$AN$81)),IFERROR(INDEX($AV$70:$AV$81, ROWS($CO$4:CO77)-ROWS($AJ$70:$AJ$81)-ROWS($AN$70:$AN$81)-ROWS($AR$70:$AR$81)),IFERROR(INDEX($AZ$70:$AZ$81, ROWS($CO$4:CO77)-ROWS($AJ$70:$AJ$81)-ROWS($AN$70:$AN$81)-ROWS($AR$70:$AR$81)-ROWS($AV$70:$AV$81)),IFERROR(INDEX($BD$70:$BD$81, ROWS($CO$4:CO77)-ROWS($AJ$70:$AJ$81)-ROWS($AN$70:$AN$81)-ROWS($AR$70:$AR$81)-ROWS($AV$70:$AV$81)-ROWS($AZ$70:$AZ$81)),IFERROR(INDEX($BH$70:$BH$81, ROWS($CO$4:CO77)-ROWS($AJ$70:$AJ$81)-ROWS($AN$70:$AN$81)-ROWS($AR$70:$AR$81)-ROWS($AV$70:$AV$81)-ROWS($AZ$70:$AZ$81)-ROWS($BD$70:$BD$81)), "")))))))</f>
        <v>0</v>
      </c>
      <c r="CP79" s="316" t="str">
        <f t="shared" ca="1" si="198"/>
        <v/>
      </c>
      <c r="CQ79" s="316" t="str">
        <f>IF(OR(CR79="",CR79=0),"",MAX(CQ$5:CQ78)+1)</f>
        <v/>
      </c>
      <c r="CR79" s="316">
        <f>IFERROR(INDEX($AK$70:$AK$81, ROWS($CR$4:CR77)), IFERROR(INDEX($AO$70:$AO$81, ROWS($CR$4:CR77)-ROWS($AK$70:$AK$81)), IFERROR(INDEX($AS$70:$AS$81, ROWS($CR$4:CR77)-ROWS($AK$70:$AK$81)-ROWS($AO$70:$AO$81)),IFERROR(INDEX($AW$70:$AW$81, ROWS($CR$4:CR77)-ROWS($AK$70:$AK$81)-ROWS($AO$70:$AO$81)-ROWS($AS$70:$AS$81)),IFERROR(INDEX($BA$70:$BA$81, ROWS($CR$4:CR77)-ROWS($AK$70:$AK$81)-ROWS($AO$70:$AO$81)-ROWS($AS$70:$AS$81)-ROWS($AW$70:$AW$81)),IFERROR(INDEX($BE$70:$BE$81, ROWS($CR$4:CR77)-ROWS($AK$70:$AK$81)-ROWS($AO$70:$AO$81)-ROWS($AS$70:$AS$81)-ROWS($AW$70:$AW$81)-ROWS($BA$70:$BA$81)),IFERROR(INDEX($BI$70:$BI$81, ROWS($CR$4:CR77)-ROWS($AK$70:$AK$81)-ROWS($AO$70:$AO$81)-ROWS($AS$70:$AS$81)-ROWS($AW$70:$AW$81)-ROWS($BA$70:$BA$81)-ROWS($BE$70:$BE$81)), "")))))))</f>
        <v>0</v>
      </c>
      <c r="CS79" s="316" t="str">
        <f t="shared" ca="1" si="199"/>
        <v/>
      </c>
      <c r="CT79" s="413" t="str">
        <f t="shared" ca="1" si="200"/>
        <v/>
      </c>
      <c r="CU79" s="412" t="str">
        <f>IF(OR(CV79="",CV79=0),"",MAX(CU$5:CU78)+1)</f>
        <v/>
      </c>
      <c r="CV79" s="316" t="str">
        <f>IFERROR(INDEX($AJ$86:$AJ$97, ROWS($CV$4:CV77)), IFERROR(INDEX($AN$86:$AN$97, ROWS($CV$4:CV77)-ROWS($AJ$86:$AJ$97)), ""))</f>
        <v/>
      </c>
      <c r="CW79" s="316" t="str">
        <f t="shared" si="201"/>
        <v/>
      </c>
      <c r="CX79" s="316" t="str">
        <f>IF(OR(CY79="",CY79=0),"",MAX(CX$5:CX78)+1)</f>
        <v/>
      </c>
      <c r="CY79" s="316" t="str">
        <f>IFERROR(INDEX($AK$86:$AK$97, ROWS($CY$4:CY77)), IFERROR(INDEX($AO$86:$AO$97, ROWS($CY$4:CY77)-ROWS($AK$86:$AK$97)), ""))</f>
        <v/>
      </c>
      <c r="CZ79" s="316" t="str">
        <f t="shared" si="202"/>
        <v/>
      </c>
      <c r="DA79" s="413" t="str">
        <f t="shared" si="203"/>
        <v/>
      </c>
      <c r="DC79" s="438" t="str">
        <f ca="1">IF(OR(DD79="",DD79=0),"",MAX(DC$65:DC78)+1)</f>
        <v/>
      </c>
      <c r="DD79" s="434" t="str">
        <f t="shared" ca="1" si="166"/>
        <v/>
      </c>
      <c r="DE79" s="413" t="str">
        <f t="shared" ca="1" si="167"/>
        <v/>
      </c>
      <c r="DF79" s="431" t="str">
        <f ca="1">IF(OR(DG79="",DG79=0),"",MAX(DF$65:DF78)+1)</f>
        <v/>
      </c>
      <c r="DG79" s="412" t="str">
        <f t="shared" ca="1" si="168"/>
        <v/>
      </c>
      <c r="DH79" s="413" t="str">
        <f t="shared" ca="1" si="169"/>
        <v/>
      </c>
      <c r="DI79" s="412" t="str">
        <f t="shared" ca="1" si="170"/>
        <v/>
      </c>
      <c r="DJ79" s="413" t="str">
        <f t="shared" ca="1" si="171"/>
        <v/>
      </c>
      <c r="DK79" s="412" t="str">
        <f t="shared" ca="1" si="172"/>
        <v/>
      </c>
      <c r="DL79" s="413" t="str">
        <f t="shared" ca="1" si="173"/>
        <v/>
      </c>
      <c r="DM79" s="278"/>
      <c r="DN79" s="278"/>
      <c r="DO79" s="278"/>
      <c r="DP79" s="278"/>
      <c r="DQ79" s="278"/>
      <c r="DR79" s="278"/>
      <c r="DS79" s="278"/>
    </row>
    <row r="80" spans="16:123" x14ac:dyDescent="0.3">
      <c r="AB80" s="395" t="str">
        <f ca="1">IFERROR(MATCH($AB$59,OFFSET(Year!$BI$67:$BI$118,AB79,,1000),0)+AB79,"")</f>
        <v/>
      </c>
      <c r="AC80" s="404" t="str">
        <f ca="1">IFERROR(INDEX(Year!$BL$67:$BL$118,AB80),"")</f>
        <v/>
      </c>
      <c r="AD80" s="405" t="str">
        <f ca="1">IFERROR(INDEX(Year!$BJ$67:$BJ$118,AB80),"")</f>
        <v/>
      </c>
      <c r="AE80" s="406" t="str">
        <f ca="1">IFERROR(INDEX(Year!$BK$67:$BK$118,AB80),"")</f>
        <v/>
      </c>
      <c r="AF80" s="407" t="str">
        <f ca="1">IFERROR(INDEX(Year!$BI$67:$BI$118,AB80),"")</f>
        <v/>
      </c>
      <c r="AI80" s="308" t="str">
        <f t="shared" ca="1" si="183"/>
        <v/>
      </c>
      <c r="AJ80" s="293" t="str">
        <f t="shared" ca="1" si="174"/>
        <v/>
      </c>
      <c r="AK80" s="293" t="str">
        <f t="shared" ca="1" si="175"/>
        <v/>
      </c>
      <c r="AL80" s="303" t="str">
        <f t="shared" ca="1" si="176"/>
        <v/>
      </c>
      <c r="AM80" s="308" t="str">
        <f t="shared" ca="1" si="184"/>
        <v/>
      </c>
      <c r="AN80" s="293" t="str">
        <f t="shared" ca="1" si="177"/>
        <v/>
      </c>
      <c r="AO80" s="293" t="str">
        <f t="shared" ca="1" si="178"/>
        <v/>
      </c>
      <c r="AP80" s="303" t="str">
        <f t="shared" ca="1" si="179"/>
        <v/>
      </c>
      <c r="AQ80" s="308" t="str">
        <f t="shared" ca="1" si="185"/>
        <v/>
      </c>
      <c r="AR80" s="293" t="str">
        <f t="shared" ca="1" si="180"/>
        <v/>
      </c>
      <c r="AS80" s="293" t="str">
        <f t="shared" ca="1" si="181"/>
        <v/>
      </c>
      <c r="AT80" s="303" t="str">
        <f t="shared" ca="1" si="182"/>
        <v/>
      </c>
      <c r="AU80" s="308"/>
      <c r="AV80" s="293"/>
      <c r="AW80" s="293"/>
      <c r="AX80" s="303"/>
      <c r="AY80" s="308"/>
      <c r="AZ80" s="293"/>
      <c r="BA80" s="293"/>
      <c r="BB80" s="303"/>
      <c r="BC80" s="308"/>
      <c r="BD80" s="293"/>
      <c r="BE80" s="293"/>
      <c r="BF80" s="303"/>
      <c r="BG80" s="308"/>
      <c r="BH80" s="293"/>
      <c r="BI80" s="293"/>
      <c r="BJ80" s="303"/>
      <c r="BL80" s="412">
        <f ca="1">IF(OR(BM80="",BM80=0),"",MAX(BL$5:BL79)+1)</f>
        <v>8</v>
      </c>
      <c r="BM80" s="316" t="str">
        <f ca="1">IFERROR(INDEX($AJ$6:$AJ$17, ROWS(BM$4:$BM78)), IFERROR(INDEX($AN$6:$AN$17, ROWS(BM$4:$BM78)-ROWS($AJ$6:$AJ$17)), IFERROR(INDEX($AR$6:$AR$17, ROWS(BM$4:$BM78)-ROWS($AJ$6:$AJ$17)-ROWS($AN$6:$AN$17)),IFERROR(INDEX($AV$6:$AV$17, ROWS(BM$4:$BM78)-ROWS($AJ$6:$AJ$17)-ROWS($AN$6:$AN$17)-ROWS($AR$6:$AR$17)),IFERROR(INDEX($AZ$6:$AZ$17, ROWS(BM$4:$BM78)-ROWS($AJ$6:$AJ$17)-ROWS($AN$6:$AN$17)-ROWS($AR$6:$AR$17)-ROWS($AV$6:$AV$17)),IFERROR(INDEX($BD$6:$BD$17, ROWS(BM$4:$BM78)-ROWS($AJ$6:$AJ$17)-ROWS($AN$6:$AN$17)-ROWS($AR$6:$AR$17)-ROWS($AV$6:$AV$17)-ROWS($AZ$6:$AZ$17)),IFERROR(INDEX($BH$6:$BH$17, ROWS(BM$4:$BM78)-ROWS($AJ$6:$AJ$17)-ROWS($AN$6:$AN$17)-ROWS($AR$6:$AR$17)-ROWS($AV$6:$AV$17)-ROWS($AZ$6:$AZ$17)-ROWS($BD$6:$BD$17)), "")))))))</f>
        <v>Pet Care</v>
      </c>
      <c r="BN80" s="316" t="str">
        <f t="shared" ca="1" si="186"/>
        <v/>
      </c>
      <c r="BO80" s="316">
        <f ca="1">IF(OR(BP80="",BP80=0),"",MAX(BO$5:BO79)+1)</f>
        <v>8</v>
      </c>
      <c r="BP80" s="316">
        <f ca="1">IFERROR(INDEX($AK$6:$AK$17, ROWS($BP$4:BP78)), IFERROR(INDEX($AO$6:$AO$17, ROWS($BP$4:BP78)-ROWS($AK$6:$AK$17)), IFERROR(INDEX($AS$6:$AS$17, ROWS($BP$4:BP78)-ROWS($AK$6:$AK$17)-ROWS($AO$6:$AO$17)),IFERROR(INDEX($AW$6:$AW$17, ROWS($BP$4:BP78)-ROWS($AK$6:$AK$17)-ROWS($AO$6:$AO$17)-ROWS($AS$6:$AS$17)),IFERROR(INDEX($BA$6:$BA$17, ROWS($BP$4:BP78)-ROWS($AK$6:$AK$17)-ROWS($AO$6:$AO$17)-ROWS($AS$6:$AS$17)-ROWS($AW$6:$AW$17)),IFERROR(INDEX($BE$6:$BE$17, ROWS($BP$4:BP78)-ROWS($AK$6:$AK$17)-ROWS($AO$6:$AO$17)-ROWS($AS$6:$AS$17)-ROWS($AW$6:$AW$17)-ROWS($BA$6:$BA$17)),IFERROR(INDEX($BI$6:$BI$17, ROWS($BP$4:BP78)-ROWS($AK$6:$AK$17)-ROWS($AO$6:$AO$17)-ROWS($AS$6:$AS$17)-ROWS($AW$6:$AW$17)-ROWS($BA$6:$BA$17)-ROWS($BE$6:$BE$17)), "")))))))</f>
        <v>80</v>
      </c>
      <c r="BQ80" s="316" t="str">
        <f t="shared" ca="1" si="187"/>
        <v/>
      </c>
      <c r="BR80" s="413" t="str">
        <f t="shared" ca="1" si="188"/>
        <v/>
      </c>
      <c r="BS80" s="412" t="str">
        <f ca="1">IF(OR(BT80="",BT80=0),"",MAX(BS$5:BS79)+1)</f>
        <v/>
      </c>
      <c r="BT80" s="316" t="str">
        <f ca="1">IFERROR(INDEX($AJ$22:$AJ$33, ROWS($BT$4:BT78)), IFERROR(INDEX($AN$22:$AN$33, ROWS($BT$4:BT78)-ROWS($AJ$22:$AJ$33)), IFERROR(INDEX($AR$22:$AR$33, ROWS($BT$4:BT78)-ROWS($AJ$22:$AJ$33)-ROWS($AN$22:$AN$33)),IFERROR(INDEX($AV$22:$AV$33, ROWS($BT$4:BT78)-ROWS($AJ$22:$AJ$33)-ROWS($AN$22:$AN$33)-ROWS($AR$22:$AR$33)),IFERROR(INDEX($AZ$22:$AZ$33, ROWS($BT$4:BT78)-ROWS($AJ$22:$AJ$33)-ROWS($AN$22:$AN$33)-ROWS($AR$22:$AR$33)-ROWS($AV$22:$AV$33)),IFERROR(INDEX($BD$22:$BD$33, ROWS($BT$4:BT78)-ROWS($AJ$22:$AJ$33)-ROWS($AN$22:$AN$33)-ROWS($AR$22:$AR$33)-ROWS($AV$22:$AV$33)-ROWS($AZ$22:$AZ$33)),IFERROR(INDEX($BH$22:$BH$33, ROWS($BT$4:BT78)-ROWS($AJ$22:$AJ$33)-ROWS($AN$22:$AN$33)-ROWS($AR$22:$AR$33)-ROWS($AV$22:$AV$33)-ROWS($AZ$22:$AZ$33)-ROWS($BD$22:$BD$33)), "")))))))</f>
        <v/>
      </c>
      <c r="BU80" s="316" t="str">
        <f t="shared" ca="1" si="189"/>
        <v/>
      </c>
      <c r="BV80" s="316" t="str">
        <f ca="1">IF(OR(BW80="",BW80=0),"",MAX(BV$5:BV79)+1)</f>
        <v/>
      </c>
      <c r="BW80" s="316" t="str">
        <f ca="1">IFERROR(INDEX($AK$22:$AK$33, ROWS($BW$4:BW78)), IFERROR(INDEX($AO$22:$AO$33, ROWS($BW$4:BW78)-ROWS($AK$22:$AK$33)), IFERROR(INDEX($AS$22:$AS$33, ROWS($BW$4:BW78)-ROWS($AK$22:$AK$33)-ROWS($AO$22:$AO$33)),IFERROR(INDEX($AW$22:$AW$33, ROWS($BW$4:BW78)-ROWS($AK$22:$AK$33)-ROWS($AO$22:$AO$33)-ROWS($AS$22:$AS$33)),IFERROR(INDEX($BA$22:$BA$33, ROWS($BW$4:BW78)-ROWS($AK$22:$AK$33)-ROWS($AO$22:$AO$33)-ROWS($AS$22:$AS$33)-ROWS($AW$22:$AW$33)),IFERROR(INDEX($BE$22:$BE$33, ROWS($BW$4:BW78)-ROWS($AK$22:$AK$33)-ROWS($AO$22:$AO$33)-ROWS($AS$22:$AS$33)-ROWS($AW$22:$AW$33)-ROWS($BA$22:$BA$33)),IFERROR(INDEX($BI$22:$BI$33, ROWS($BW$4:BW78)-ROWS($AK$22:$AK$33)-ROWS($AO$22:$AO$33)-ROWS($AS$22:$AS$33)-ROWS($AW$22:$AW$33)-ROWS($BA$22:$BA$33)-ROWS($BE$22:$BE$33)), "")))))))</f>
        <v/>
      </c>
      <c r="BX80" s="316" t="str">
        <f t="shared" ca="1" si="190"/>
        <v/>
      </c>
      <c r="BY80" s="413" t="str">
        <f t="shared" ca="1" si="191"/>
        <v/>
      </c>
      <c r="BZ80" s="412" t="str">
        <f ca="1">IF(OR(CA80="",CA80=0),"",MAX(BZ$5:BZ79)+1)</f>
        <v/>
      </c>
      <c r="CA80" s="316" t="str">
        <f ca="1">IFERROR(INDEX($AJ$38:$AJ$49, ROWS($CA$4:CA78)), IFERROR(INDEX($AN$38:$AN$49, ROWS($CA$4:CA78)-ROWS($AJ$38:$AJ$49)), IFERROR(INDEX($AR$38:$AR$49, ROWS($CA$4:CA78)-ROWS($AJ$38:$AJ$49)-ROWS($AN$38:$AN$49)),IFERROR(INDEX($AV$38:$AV$49, ROWS($CA$4:CA78)-ROWS($AJ$38:$AJ$49)-ROWS($AN$38:$AN$49)-ROWS($AR$38:$AR$49)),IFERROR(INDEX($AZ$38:$AZ$49, ROWS($CA$4:CA78)-ROWS($AJ$38:$AJ$49)-ROWS($AN$38:$AN$49)-ROWS($AR$38:$AR$49)-ROWS($AV$38:$AV$49)),IFERROR(INDEX($BD$38:$BD$49, ROWS($CA$4:CA78)-ROWS($AJ$38:$AJ$49)-ROWS($AN$38:$AN$49)-ROWS($AR$38:$AR$49)-ROWS($AV$38:$AV$49)-ROWS($AZ$38:$AZ$49)),IFERROR(INDEX($BH$38:$BH$49, ROWS($CA$4:CA78)-ROWS($AJ$38:$AJ$49)-ROWS($AN$38:$AN$49)-ROWS($AR$38:$AR$49)-ROWS($AV$38:$AV$49)-ROWS($AZ$38:$AZ$49)-ROWS($BD$38:$BD$49)), "")))))))</f>
        <v/>
      </c>
      <c r="CB80" s="316" t="str">
        <f t="shared" ca="1" si="192"/>
        <v/>
      </c>
      <c r="CC80" s="316" t="str">
        <f ca="1">IF(OR(CD80="",CD80=0),"",MAX(CC$5:CC79)+1)</f>
        <v/>
      </c>
      <c r="CD80" s="316" t="str">
        <f ca="1">IFERROR(INDEX($AK$38:$AK$49, ROWS($CD$4:CD78)), IFERROR(INDEX($AO$38:$AO$49, ROWS($CD$4:CD78)-ROWS($AK$38:$AK$49)), IFERROR(INDEX($AS$38:$AS$49, ROWS($CD$4:CD78)-ROWS($AK$38:$AK$49)-ROWS($AO$38:$AO$49)),IFERROR(INDEX($AW$38:$AW$49, ROWS($CD$4:CD78)-ROWS($AK$38:$AK$49)-ROWS($AO$38:$AO$49)-ROWS($AS$38:$AS$49)),IFERROR(INDEX($BA$38:$BA$49, ROWS($CD$4:CD78)-ROWS($AK$38:$AK$49)-ROWS($AO$38:$AO$49)-ROWS($AS$38:$AS$49)-ROWS($AW$38:$AW$49)),IFERROR(INDEX($BE$38:$BE$49, ROWS($CD$4:CD78)-ROWS($AK$38:$AK$49)-ROWS($AO$38:$AO$49)-ROWS($AS$38:$AS$49)-ROWS($AW$38:$AW$49)-ROWS($BA$38:$BA$49)),IFERROR(INDEX($BI$38:$BI$49, ROWS($CD$4:CD78)-ROWS($AK$38:$AK$49)-ROWS($AO$38:$AO$49)-ROWS($AS$38:$AS$49)-ROWS($AW$38:$AW$49)-ROWS($BA$38:$BA$49)-ROWS($BE$38:$BE$49)), "")))))))</f>
        <v/>
      </c>
      <c r="CE80" s="316" t="str">
        <f t="shared" ca="1" si="193"/>
        <v/>
      </c>
      <c r="CF80" s="413" t="str">
        <f t="shared" ca="1" si="194"/>
        <v/>
      </c>
      <c r="CG80" s="412" t="str">
        <f ca="1">IF(OR(CH80="",CH80=0),"",MAX(CG$5:CG79)+1)</f>
        <v/>
      </c>
      <c r="CH80" s="316" t="str">
        <f ca="1">IFERROR(INDEX($AJ$54:$AJ$65, ROWS($CH$4:CH78)), IFERROR(INDEX($AN$54:$AN$65, ROWS($CH$4:CH78)-ROWS($AJ$54:$AJ$65)), IFERROR(INDEX($AR$54:$AR$65, ROWS($CH$4:CH78)-ROWS($AJ$54:$AJ$65)-ROWS($AN$54:$AN$65)),IFERROR(INDEX($AV$54:$AV$65, ROWS($CH$4:CH78)-ROWS($AJ$54:$AJ$65)-ROWS($AN$54:$AN$65)-ROWS($AR$54:$AR$65)),IFERROR(INDEX($AZ$54:$AZ$65, ROWS($CH$4:CH78)-ROWS($AJ$54:$AJ$65)-ROWS($AN$54:$AN$65)-ROWS($AR$54:$AR$65)-ROWS($AV$54:$AV$65)),IFERROR(INDEX($BD$54:$BD$65, ROWS($CH$4:CH78)-ROWS($AJ$54:$AJ$65)-ROWS($AN$54:$AN$65)-ROWS($AR$54:$AR$65)-ROWS($AV$54:$AV$65)-ROWS($AZ$54:$AZ$65)),IFERROR(INDEX($BH$54:$BH$65, ROWS($CH$4:CH78)-ROWS($AJ$54:$AJ$65)-ROWS($AN$54:$AN$65)-ROWS($AR$54:$AR$65)-ROWS($AV$54:$AV$65)-ROWS($AZ$54:$AZ$65)-ROWS($BD$54:$BD$65)), "")))))))</f>
        <v/>
      </c>
      <c r="CI80" s="316" t="str">
        <f t="shared" ca="1" si="195"/>
        <v/>
      </c>
      <c r="CJ80" s="316" t="str">
        <f ca="1">IF(OR(CK80="",CK80=0),"",MAX(CJ$5:CJ79)+1)</f>
        <v/>
      </c>
      <c r="CK80" s="316" t="str">
        <f ca="1">IFERROR(INDEX($AK$54:$AK$65, ROWS($CK$4:CK78)), IFERROR(INDEX($AO$54:$AO$65, ROWS($CK$4:CK78)-ROWS($AK$54:$AK$65)), IFERROR(INDEX($AS$54:$AS$65, ROWS($CK$4:CK78)-ROWS($AK$54:$AK$65)-ROWS($AO$54:$AO$65)),IFERROR(INDEX($AW$54:$AW$65, ROWS($CK$4:CK78)-ROWS($AK$54:$AK$65)-ROWS($AO$54:$AO$65)-ROWS($AS$54:$AS$65)),IFERROR(INDEX($BA$54:$BA$65, ROWS($CK$4:CK78)-ROWS($AK$54:$AK$65)-ROWS($AO$54:$AO$65)-ROWS($AS$54:$AS$65)-ROWS($AW$54:$AW$65)),IFERROR(INDEX($BE$54:$BE$65, ROWS($CK$4:CK78)-ROWS($AK$54:$AK$65)-ROWS($AO$54:$AO$65)-ROWS($AS$54:$AS$65)-ROWS($AW$54:$AW$65)-ROWS($BA$54:$BA$65)),IFERROR(INDEX($BI$54:$BI$65, ROWS($CK$4:CK78)-ROWS($AK$54:$AK$65)-ROWS($AO$54:$AO$65)-ROWS($AS$54:$AS$65)-ROWS($AW$54:$AW$65)-ROWS($BA$54:$BA$65)-ROWS($BE$54:$BE$65)), "")))))))</f>
        <v/>
      </c>
      <c r="CL80" s="316" t="str">
        <f t="shared" ca="1" si="196"/>
        <v/>
      </c>
      <c r="CM80" s="413" t="str">
        <f t="shared" ca="1" si="197"/>
        <v/>
      </c>
      <c r="CN80" s="412" t="str">
        <f>IF(OR(CO80="",CO80=0),"",MAX(CN$5:CN79)+1)</f>
        <v/>
      </c>
      <c r="CO80" s="316">
        <f>IFERROR(INDEX($AJ$70:$AJ$81, ROWS($CO$4:CO78)), IFERROR(INDEX($AN$70:$AN$81, ROWS($CO$4:CO78)-ROWS($AJ$70:$AJ$81)), IFERROR(INDEX($AR$70:$AR$81, ROWS($CO$4:CO78)-ROWS($AJ$70:$AJ$81)-ROWS($AN$70:$AN$81)),IFERROR(INDEX($AV$70:$AV$81, ROWS($CO$4:CO78)-ROWS($AJ$70:$AJ$81)-ROWS($AN$70:$AN$81)-ROWS($AR$70:$AR$81)),IFERROR(INDEX($AZ$70:$AZ$81, ROWS($CO$4:CO78)-ROWS($AJ$70:$AJ$81)-ROWS($AN$70:$AN$81)-ROWS($AR$70:$AR$81)-ROWS($AV$70:$AV$81)),IFERROR(INDEX($BD$70:$BD$81, ROWS($CO$4:CO78)-ROWS($AJ$70:$AJ$81)-ROWS($AN$70:$AN$81)-ROWS($AR$70:$AR$81)-ROWS($AV$70:$AV$81)-ROWS($AZ$70:$AZ$81)),IFERROR(INDEX($BH$70:$BH$81, ROWS($CO$4:CO78)-ROWS($AJ$70:$AJ$81)-ROWS($AN$70:$AN$81)-ROWS($AR$70:$AR$81)-ROWS($AV$70:$AV$81)-ROWS($AZ$70:$AZ$81)-ROWS($BD$70:$BD$81)), "")))))))</f>
        <v>0</v>
      </c>
      <c r="CP80" s="316" t="str">
        <f t="shared" ca="1" si="198"/>
        <v/>
      </c>
      <c r="CQ80" s="316" t="str">
        <f>IF(OR(CR80="",CR80=0),"",MAX(CQ$5:CQ79)+1)</f>
        <v/>
      </c>
      <c r="CR80" s="316">
        <f>IFERROR(INDEX($AK$70:$AK$81, ROWS($CR$4:CR78)), IFERROR(INDEX($AO$70:$AO$81, ROWS($CR$4:CR78)-ROWS($AK$70:$AK$81)), IFERROR(INDEX($AS$70:$AS$81, ROWS($CR$4:CR78)-ROWS($AK$70:$AK$81)-ROWS($AO$70:$AO$81)),IFERROR(INDEX($AW$70:$AW$81, ROWS($CR$4:CR78)-ROWS($AK$70:$AK$81)-ROWS($AO$70:$AO$81)-ROWS($AS$70:$AS$81)),IFERROR(INDEX($BA$70:$BA$81, ROWS($CR$4:CR78)-ROWS($AK$70:$AK$81)-ROWS($AO$70:$AO$81)-ROWS($AS$70:$AS$81)-ROWS($AW$70:$AW$81)),IFERROR(INDEX($BE$70:$BE$81, ROWS($CR$4:CR78)-ROWS($AK$70:$AK$81)-ROWS($AO$70:$AO$81)-ROWS($AS$70:$AS$81)-ROWS($AW$70:$AW$81)-ROWS($BA$70:$BA$81)),IFERROR(INDEX($BI$70:$BI$81, ROWS($CR$4:CR78)-ROWS($AK$70:$AK$81)-ROWS($AO$70:$AO$81)-ROWS($AS$70:$AS$81)-ROWS($AW$70:$AW$81)-ROWS($BA$70:$BA$81)-ROWS($BE$70:$BE$81)), "")))))))</f>
        <v>0</v>
      </c>
      <c r="CS80" s="316" t="str">
        <f t="shared" ca="1" si="199"/>
        <v/>
      </c>
      <c r="CT80" s="413" t="str">
        <f t="shared" ca="1" si="200"/>
        <v/>
      </c>
      <c r="CU80" s="412" t="str">
        <f>IF(OR(CV80="",CV80=0),"",MAX(CU$5:CU79)+1)</f>
        <v/>
      </c>
      <c r="CV80" s="316" t="str">
        <f>IFERROR(INDEX($AJ$86:$AJ$97, ROWS($CV$4:CV78)), IFERROR(INDEX($AN$86:$AN$97, ROWS($CV$4:CV78)-ROWS($AJ$86:$AJ$97)), ""))</f>
        <v/>
      </c>
      <c r="CW80" s="316" t="str">
        <f t="shared" si="201"/>
        <v/>
      </c>
      <c r="CX80" s="316" t="str">
        <f>IF(OR(CY80="",CY80=0),"",MAX(CX$5:CX79)+1)</f>
        <v/>
      </c>
      <c r="CY80" s="316" t="str">
        <f>IFERROR(INDEX($AK$86:$AK$97, ROWS($CY$4:CY78)), IFERROR(INDEX($AO$86:$AO$97, ROWS($CY$4:CY78)-ROWS($AK$86:$AK$97)), ""))</f>
        <v/>
      </c>
      <c r="CZ80" s="316" t="str">
        <f t="shared" si="202"/>
        <v/>
      </c>
      <c r="DA80" s="413" t="str">
        <f t="shared" si="203"/>
        <v/>
      </c>
      <c r="DC80" s="438" t="str">
        <f ca="1">IF(OR(DD80="",DD80=0),"",MAX(DC$65:DC79)+1)</f>
        <v/>
      </c>
      <c r="DD80" s="434" t="str">
        <f t="shared" ca="1" si="166"/>
        <v/>
      </c>
      <c r="DE80" s="413" t="str">
        <f t="shared" ca="1" si="167"/>
        <v/>
      </c>
      <c r="DF80" s="431" t="str">
        <f ca="1">IF(OR(DG80="",DG80=0),"",MAX(DF$65:DF79)+1)</f>
        <v/>
      </c>
      <c r="DG80" s="412" t="str">
        <f t="shared" ca="1" si="168"/>
        <v/>
      </c>
      <c r="DH80" s="413" t="str">
        <f t="shared" ca="1" si="169"/>
        <v/>
      </c>
      <c r="DI80" s="412" t="str">
        <f t="shared" ca="1" si="170"/>
        <v/>
      </c>
      <c r="DJ80" s="413" t="str">
        <f t="shared" ca="1" si="171"/>
        <v/>
      </c>
      <c r="DK80" s="412" t="str">
        <f t="shared" ca="1" si="172"/>
        <v/>
      </c>
      <c r="DL80" s="413" t="str">
        <f t="shared" ca="1" si="173"/>
        <v/>
      </c>
      <c r="DM80" s="278"/>
      <c r="DN80" s="278"/>
      <c r="DO80" s="278"/>
      <c r="DP80" s="278"/>
      <c r="DQ80" s="278"/>
      <c r="DR80" s="278"/>
      <c r="DS80" s="278"/>
    </row>
    <row r="81" spans="28:123" ht="15.75" thickBot="1" x14ac:dyDescent="0.35">
      <c r="AB81" s="395" t="str">
        <f ca="1">IFERROR(MATCH($AB$59,OFFSET(Year!$BI$67:$BI$118,AB80,,1000),0)+AB80,"")</f>
        <v/>
      </c>
      <c r="AC81" s="404" t="str">
        <f ca="1">IFERROR(INDEX(Year!$BL$67:$BL$118,AB81),"")</f>
        <v/>
      </c>
      <c r="AD81" s="405" t="str">
        <f ca="1">IFERROR(INDEX(Year!$BJ$67:$BJ$118,AB81),"")</f>
        <v/>
      </c>
      <c r="AE81" s="406" t="str">
        <f ca="1">IFERROR(INDEX(Year!$BK$67:$BK$118,AB81),"")</f>
        <v/>
      </c>
      <c r="AF81" s="407" t="str">
        <f ca="1">IFERROR(INDEX(Year!$BI$67:$BI$118,AB81),"")</f>
        <v/>
      </c>
      <c r="AI81" s="309" t="str">
        <f t="shared" ca="1" si="183"/>
        <v/>
      </c>
      <c r="AJ81" s="310" t="str">
        <f t="shared" ca="1" si="174"/>
        <v/>
      </c>
      <c r="AK81" s="310" t="str">
        <f t="shared" ca="1" si="175"/>
        <v/>
      </c>
      <c r="AL81" s="311" t="str">
        <f t="shared" ca="1" si="176"/>
        <v/>
      </c>
      <c r="AM81" s="309" t="str">
        <f t="shared" ca="1" si="184"/>
        <v/>
      </c>
      <c r="AN81" s="310" t="str">
        <f t="shared" ca="1" si="177"/>
        <v/>
      </c>
      <c r="AO81" s="310" t="str">
        <f t="shared" ca="1" si="178"/>
        <v/>
      </c>
      <c r="AP81" s="311" t="str">
        <f t="shared" ca="1" si="179"/>
        <v/>
      </c>
      <c r="AQ81" s="309" t="str">
        <f t="shared" ca="1" si="185"/>
        <v/>
      </c>
      <c r="AR81" s="310" t="str">
        <f t="shared" ca="1" si="180"/>
        <v/>
      </c>
      <c r="AS81" s="310" t="str">
        <f t="shared" ca="1" si="181"/>
        <v/>
      </c>
      <c r="AT81" s="311" t="str">
        <f t="shared" ca="1" si="182"/>
        <v/>
      </c>
      <c r="AU81" s="309"/>
      <c r="AV81" s="310"/>
      <c r="AW81" s="310"/>
      <c r="AX81" s="311"/>
      <c r="AY81" s="309"/>
      <c r="AZ81" s="310"/>
      <c r="BA81" s="310"/>
      <c r="BB81" s="311"/>
      <c r="BC81" s="309"/>
      <c r="BD81" s="310"/>
      <c r="BE81" s="310"/>
      <c r="BF81" s="311"/>
      <c r="BG81" s="309"/>
      <c r="BH81" s="310"/>
      <c r="BI81" s="310"/>
      <c r="BJ81" s="311"/>
      <c r="BL81" s="412">
        <f ca="1">IF(OR(BM81="",BM81=0),"",MAX(BL$5:BL80)+1)</f>
        <v>9</v>
      </c>
      <c r="BM81" s="316" t="str">
        <f ca="1">IFERROR(INDEX($AJ$6:$AJ$17, ROWS(BM$4:$BM79)), IFERROR(INDEX($AN$6:$AN$17, ROWS(BM$4:$BM79)-ROWS($AJ$6:$AJ$17)), IFERROR(INDEX($AR$6:$AR$17, ROWS(BM$4:$BM79)-ROWS($AJ$6:$AJ$17)-ROWS($AN$6:$AN$17)),IFERROR(INDEX($AV$6:$AV$17, ROWS(BM$4:$BM79)-ROWS($AJ$6:$AJ$17)-ROWS($AN$6:$AN$17)-ROWS($AR$6:$AR$17)),IFERROR(INDEX($AZ$6:$AZ$17, ROWS(BM$4:$BM79)-ROWS($AJ$6:$AJ$17)-ROWS($AN$6:$AN$17)-ROWS($AR$6:$AR$17)-ROWS($AV$6:$AV$17)),IFERROR(INDEX($BD$6:$BD$17, ROWS(BM$4:$BM79)-ROWS($AJ$6:$AJ$17)-ROWS($AN$6:$AN$17)-ROWS($AR$6:$AR$17)-ROWS($AV$6:$AV$17)-ROWS($AZ$6:$AZ$17)),IFERROR(INDEX($BH$6:$BH$17, ROWS(BM$4:$BM79)-ROWS($AJ$6:$AJ$17)-ROWS($AN$6:$AN$17)-ROWS($AR$6:$AR$17)-ROWS($AV$6:$AV$17)-ROWS($AZ$6:$AZ$17)-ROWS($BD$6:$BD$17)), "")))))))</f>
        <v>Car 1 Gas</v>
      </c>
      <c r="BN81" s="316" t="str">
        <f t="shared" ca="1" si="186"/>
        <v/>
      </c>
      <c r="BO81" s="316">
        <f ca="1">IF(OR(BP81="",BP81=0),"",MAX(BO$5:BO80)+1)</f>
        <v>9</v>
      </c>
      <c r="BP81" s="316">
        <f ca="1">IFERROR(INDEX($AK$6:$AK$17, ROWS($BP$4:BP79)), IFERROR(INDEX($AO$6:$AO$17, ROWS($BP$4:BP79)-ROWS($AK$6:$AK$17)), IFERROR(INDEX($AS$6:$AS$17, ROWS($BP$4:BP79)-ROWS($AK$6:$AK$17)-ROWS($AO$6:$AO$17)),IFERROR(INDEX($AW$6:$AW$17, ROWS($BP$4:BP79)-ROWS($AK$6:$AK$17)-ROWS($AO$6:$AO$17)-ROWS($AS$6:$AS$17)),IFERROR(INDEX($BA$6:$BA$17, ROWS($BP$4:BP79)-ROWS($AK$6:$AK$17)-ROWS($AO$6:$AO$17)-ROWS($AS$6:$AS$17)-ROWS($AW$6:$AW$17)),IFERROR(INDEX($BE$6:$BE$17, ROWS($BP$4:BP79)-ROWS($AK$6:$AK$17)-ROWS($AO$6:$AO$17)-ROWS($AS$6:$AS$17)-ROWS($AW$6:$AW$17)-ROWS($BA$6:$BA$17)),IFERROR(INDEX($BI$6:$BI$17, ROWS($BP$4:BP79)-ROWS($AK$6:$AK$17)-ROWS($AO$6:$AO$17)-ROWS($AS$6:$AS$17)-ROWS($AW$6:$AW$17)-ROWS($BA$6:$BA$17)-ROWS($BE$6:$BE$17)), "")))))))</f>
        <v>50</v>
      </c>
      <c r="BQ81" s="316" t="str">
        <f t="shared" ca="1" si="187"/>
        <v/>
      </c>
      <c r="BR81" s="413" t="str">
        <f t="shared" ca="1" si="188"/>
        <v/>
      </c>
      <c r="BS81" s="412" t="str">
        <f ca="1">IF(OR(BT81="",BT81=0),"",MAX(BS$5:BS80)+1)</f>
        <v/>
      </c>
      <c r="BT81" s="316" t="str">
        <f ca="1">IFERROR(INDEX($AJ$22:$AJ$33, ROWS($BT$4:BT79)), IFERROR(INDEX($AN$22:$AN$33, ROWS($BT$4:BT79)-ROWS($AJ$22:$AJ$33)), IFERROR(INDEX($AR$22:$AR$33, ROWS($BT$4:BT79)-ROWS($AJ$22:$AJ$33)-ROWS($AN$22:$AN$33)),IFERROR(INDEX($AV$22:$AV$33, ROWS($BT$4:BT79)-ROWS($AJ$22:$AJ$33)-ROWS($AN$22:$AN$33)-ROWS($AR$22:$AR$33)),IFERROR(INDEX($AZ$22:$AZ$33, ROWS($BT$4:BT79)-ROWS($AJ$22:$AJ$33)-ROWS($AN$22:$AN$33)-ROWS($AR$22:$AR$33)-ROWS($AV$22:$AV$33)),IFERROR(INDEX($BD$22:$BD$33, ROWS($BT$4:BT79)-ROWS($AJ$22:$AJ$33)-ROWS($AN$22:$AN$33)-ROWS($AR$22:$AR$33)-ROWS($AV$22:$AV$33)-ROWS($AZ$22:$AZ$33)),IFERROR(INDEX($BH$22:$BH$33, ROWS($BT$4:BT79)-ROWS($AJ$22:$AJ$33)-ROWS($AN$22:$AN$33)-ROWS($AR$22:$AR$33)-ROWS($AV$22:$AV$33)-ROWS($AZ$22:$AZ$33)-ROWS($BD$22:$BD$33)), "")))))))</f>
        <v/>
      </c>
      <c r="BU81" s="316" t="str">
        <f t="shared" ca="1" si="189"/>
        <v/>
      </c>
      <c r="BV81" s="316" t="str">
        <f ca="1">IF(OR(BW81="",BW81=0),"",MAX(BV$5:BV80)+1)</f>
        <v/>
      </c>
      <c r="BW81" s="316" t="str">
        <f ca="1">IFERROR(INDEX($AK$22:$AK$33, ROWS($BW$4:BW79)), IFERROR(INDEX($AO$22:$AO$33, ROWS($BW$4:BW79)-ROWS($AK$22:$AK$33)), IFERROR(INDEX($AS$22:$AS$33, ROWS($BW$4:BW79)-ROWS($AK$22:$AK$33)-ROWS($AO$22:$AO$33)),IFERROR(INDEX($AW$22:$AW$33, ROWS($BW$4:BW79)-ROWS($AK$22:$AK$33)-ROWS($AO$22:$AO$33)-ROWS($AS$22:$AS$33)),IFERROR(INDEX($BA$22:$BA$33, ROWS($BW$4:BW79)-ROWS($AK$22:$AK$33)-ROWS($AO$22:$AO$33)-ROWS($AS$22:$AS$33)-ROWS($AW$22:$AW$33)),IFERROR(INDEX($BE$22:$BE$33, ROWS($BW$4:BW79)-ROWS($AK$22:$AK$33)-ROWS($AO$22:$AO$33)-ROWS($AS$22:$AS$33)-ROWS($AW$22:$AW$33)-ROWS($BA$22:$BA$33)),IFERROR(INDEX($BI$22:$BI$33, ROWS($BW$4:BW79)-ROWS($AK$22:$AK$33)-ROWS($AO$22:$AO$33)-ROWS($AS$22:$AS$33)-ROWS($AW$22:$AW$33)-ROWS($BA$22:$BA$33)-ROWS($BE$22:$BE$33)), "")))))))</f>
        <v/>
      </c>
      <c r="BX81" s="316" t="str">
        <f t="shared" ca="1" si="190"/>
        <v/>
      </c>
      <c r="BY81" s="413" t="str">
        <f t="shared" ca="1" si="191"/>
        <v/>
      </c>
      <c r="BZ81" s="412" t="str">
        <f ca="1">IF(OR(CA81="",CA81=0),"",MAX(BZ$5:BZ80)+1)</f>
        <v/>
      </c>
      <c r="CA81" s="316" t="str">
        <f ca="1">IFERROR(INDEX($AJ$38:$AJ$49, ROWS($CA$4:CA79)), IFERROR(INDEX($AN$38:$AN$49, ROWS($CA$4:CA79)-ROWS($AJ$38:$AJ$49)), IFERROR(INDEX($AR$38:$AR$49, ROWS($CA$4:CA79)-ROWS($AJ$38:$AJ$49)-ROWS($AN$38:$AN$49)),IFERROR(INDEX($AV$38:$AV$49, ROWS($CA$4:CA79)-ROWS($AJ$38:$AJ$49)-ROWS($AN$38:$AN$49)-ROWS($AR$38:$AR$49)),IFERROR(INDEX($AZ$38:$AZ$49, ROWS($CA$4:CA79)-ROWS($AJ$38:$AJ$49)-ROWS($AN$38:$AN$49)-ROWS($AR$38:$AR$49)-ROWS($AV$38:$AV$49)),IFERROR(INDEX($BD$38:$BD$49, ROWS($CA$4:CA79)-ROWS($AJ$38:$AJ$49)-ROWS($AN$38:$AN$49)-ROWS($AR$38:$AR$49)-ROWS($AV$38:$AV$49)-ROWS($AZ$38:$AZ$49)),IFERROR(INDEX($BH$38:$BH$49, ROWS($CA$4:CA79)-ROWS($AJ$38:$AJ$49)-ROWS($AN$38:$AN$49)-ROWS($AR$38:$AR$49)-ROWS($AV$38:$AV$49)-ROWS($AZ$38:$AZ$49)-ROWS($BD$38:$BD$49)), "")))))))</f>
        <v/>
      </c>
      <c r="CB81" s="316" t="str">
        <f t="shared" ca="1" si="192"/>
        <v/>
      </c>
      <c r="CC81" s="316" t="str">
        <f ca="1">IF(OR(CD81="",CD81=0),"",MAX(CC$5:CC80)+1)</f>
        <v/>
      </c>
      <c r="CD81" s="316" t="str">
        <f ca="1">IFERROR(INDEX($AK$38:$AK$49, ROWS($CD$4:CD79)), IFERROR(INDEX($AO$38:$AO$49, ROWS($CD$4:CD79)-ROWS($AK$38:$AK$49)), IFERROR(INDEX($AS$38:$AS$49, ROWS($CD$4:CD79)-ROWS($AK$38:$AK$49)-ROWS($AO$38:$AO$49)),IFERROR(INDEX($AW$38:$AW$49, ROWS($CD$4:CD79)-ROWS($AK$38:$AK$49)-ROWS($AO$38:$AO$49)-ROWS($AS$38:$AS$49)),IFERROR(INDEX($BA$38:$BA$49, ROWS($CD$4:CD79)-ROWS($AK$38:$AK$49)-ROWS($AO$38:$AO$49)-ROWS($AS$38:$AS$49)-ROWS($AW$38:$AW$49)),IFERROR(INDEX($BE$38:$BE$49, ROWS($CD$4:CD79)-ROWS($AK$38:$AK$49)-ROWS($AO$38:$AO$49)-ROWS($AS$38:$AS$49)-ROWS($AW$38:$AW$49)-ROWS($BA$38:$BA$49)),IFERROR(INDEX($BI$38:$BI$49, ROWS($CD$4:CD79)-ROWS($AK$38:$AK$49)-ROWS($AO$38:$AO$49)-ROWS($AS$38:$AS$49)-ROWS($AW$38:$AW$49)-ROWS($BA$38:$BA$49)-ROWS($BE$38:$BE$49)), "")))))))</f>
        <v/>
      </c>
      <c r="CE81" s="316" t="str">
        <f t="shared" ca="1" si="193"/>
        <v/>
      </c>
      <c r="CF81" s="413" t="str">
        <f t="shared" ca="1" si="194"/>
        <v/>
      </c>
      <c r="CG81" s="412" t="str">
        <f ca="1">IF(OR(CH81="",CH81=0),"",MAX(CG$5:CG80)+1)</f>
        <v/>
      </c>
      <c r="CH81" s="316" t="str">
        <f ca="1">IFERROR(INDEX($AJ$54:$AJ$65, ROWS($CH$4:CH79)), IFERROR(INDEX($AN$54:$AN$65, ROWS($CH$4:CH79)-ROWS($AJ$54:$AJ$65)), IFERROR(INDEX($AR$54:$AR$65, ROWS($CH$4:CH79)-ROWS($AJ$54:$AJ$65)-ROWS($AN$54:$AN$65)),IFERROR(INDEX($AV$54:$AV$65, ROWS($CH$4:CH79)-ROWS($AJ$54:$AJ$65)-ROWS($AN$54:$AN$65)-ROWS($AR$54:$AR$65)),IFERROR(INDEX($AZ$54:$AZ$65, ROWS($CH$4:CH79)-ROWS($AJ$54:$AJ$65)-ROWS($AN$54:$AN$65)-ROWS($AR$54:$AR$65)-ROWS($AV$54:$AV$65)),IFERROR(INDEX($BD$54:$BD$65, ROWS($CH$4:CH79)-ROWS($AJ$54:$AJ$65)-ROWS($AN$54:$AN$65)-ROWS($AR$54:$AR$65)-ROWS($AV$54:$AV$65)-ROWS($AZ$54:$AZ$65)),IFERROR(INDEX($BH$54:$BH$65, ROWS($CH$4:CH79)-ROWS($AJ$54:$AJ$65)-ROWS($AN$54:$AN$65)-ROWS($AR$54:$AR$65)-ROWS($AV$54:$AV$65)-ROWS($AZ$54:$AZ$65)-ROWS($BD$54:$BD$65)), "")))))))</f>
        <v/>
      </c>
      <c r="CI81" s="316" t="str">
        <f t="shared" ca="1" si="195"/>
        <v/>
      </c>
      <c r="CJ81" s="316" t="str">
        <f ca="1">IF(OR(CK81="",CK81=0),"",MAX(CJ$5:CJ80)+1)</f>
        <v/>
      </c>
      <c r="CK81" s="316" t="str">
        <f ca="1">IFERROR(INDEX($AK$54:$AK$65, ROWS($CK$4:CK79)), IFERROR(INDEX($AO$54:$AO$65, ROWS($CK$4:CK79)-ROWS($AK$54:$AK$65)), IFERROR(INDEX($AS$54:$AS$65, ROWS($CK$4:CK79)-ROWS($AK$54:$AK$65)-ROWS($AO$54:$AO$65)),IFERROR(INDEX($AW$54:$AW$65, ROWS($CK$4:CK79)-ROWS($AK$54:$AK$65)-ROWS($AO$54:$AO$65)-ROWS($AS$54:$AS$65)),IFERROR(INDEX($BA$54:$BA$65, ROWS($CK$4:CK79)-ROWS($AK$54:$AK$65)-ROWS($AO$54:$AO$65)-ROWS($AS$54:$AS$65)-ROWS($AW$54:$AW$65)),IFERROR(INDEX($BE$54:$BE$65, ROWS($CK$4:CK79)-ROWS($AK$54:$AK$65)-ROWS($AO$54:$AO$65)-ROWS($AS$54:$AS$65)-ROWS($AW$54:$AW$65)-ROWS($BA$54:$BA$65)),IFERROR(INDEX($BI$54:$BI$65, ROWS($CK$4:CK79)-ROWS($AK$54:$AK$65)-ROWS($AO$54:$AO$65)-ROWS($AS$54:$AS$65)-ROWS($AW$54:$AW$65)-ROWS($BA$54:$BA$65)-ROWS($BE$54:$BE$65)), "")))))))</f>
        <v/>
      </c>
      <c r="CL81" s="316" t="str">
        <f t="shared" ca="1" si="196"/>
        <v/>
      </c>
      <c r="CM81" s="413" t="str">
        <f t="shared" ca="1" si="197"/>
        <v/>
      </c>
      <c r="CN81" s="412" t="str">
        <f>IF(OR(CO81="",CO81=0),"",MAX(CN$5:CN80)+1)</f>
        <v/>
      </c>
      <c r="CO81" s="316">
        <f>IFERROR(INDEX($AJ$70:$AJ$81, ROWS($CO$4:CO79)), IFERROR(INDEX($AN$70:$AN$81, ROWS($CO$4:CO79)-ROWS($AJ$70:$AJ$81)), IFERROR(INDEX($AR$70:$AR$81, ROWS($CO$4:CO79)-ROWS($AJ$70:$AJ$81)-ROWS($AN$70:$AN$81)),IFERROR(INDEX($AV$70:$AV$81, ROWS($CO$4:CO79)-ROWS($AJ$70:$AJ$81)-ROWS($AN$70:$AN$81)-ROWS($AR$70:$AR$81)),IFERROR(INDEX($AZ$70:$AZ$81, ROWS($CO$4:CO79)-ROWS($AJ$70:$AJ$81)-ROWS($AN$70:$AN$81)-ROWS($AR$70:$AR$81)-ROWS($AV$70:$AV$81)),IFERROR(INDEX($BD$70:$BD$81, ROWS($CO$4:CO79)-ROWS($AJ$70:$AJ$81)-ROWS($AN$70:$AN$81)-ROWS($AR$70:$AR$81)-ROWS($AV$70:$AV$81)-ROWS($AZ$70:$AZ$81)),IFERROR(INDEX($BH$70:$BH$81, ROWS($CO$4:CO79)-ROWS($AJ$70:$AJ$81)-ROWS($AN$70:$AN$81)-ROWS($AR$70:$AR$81)-ROWS($AV$70:$AV$81)-ROWS($AZ$70:$AZ$81)-ROWS($BD$70:$BD$81)), "")))))))</f>
        <v>0</v>
      </c>
      <c r="CP81" s="316" t="str">
        <f t="shared" ca="1" si="198"/>
        <v/>
      </c>
      <c r="CQ81" s="316" t="str">
        <f>IF(OR(CR81="",CR81=0),"",MAX(CQ$5:CQ80)+1)</f>
        <v/>
      </c>
      <c r="CR81" s="316">
        <f>IFERROR(INDEX($AK$70:$AK$81, ROWS($CR$4:CR79)), IFERROR(INDEX($AO$70:$AO$81, ROWS($CR$4:CR79)-ROWS($AK$70:$AK$81)), IFERROR(INDEX($AS$70:$AS$81, ROWS($CR$4:CR79)-ROWS($AK$70:$AK$81)-ROWS($AO$70:$AO$81)),IFERROR(INDEX($AW$70:$AW$81, ROWS($CR$4:CR79)-ROWS($AK$70:$AK$81)-ROWS($AO$70:$AO$81)-ROWS($AS$70:$AS$81)),IFERROR(INDEX($BA$70:$BA$81, ROWS($CR$4:CR79)-ROWS($AK$70:$AK$81)-ROWS($AO$70:$AO$81)-ROWS($AS$70:$AS$81)-ROWS($AW$70:$AW$81)),IFERROR(INDEX($BE$70:$BE$81, ROWS($CR$4:CR79)-ROWS($AK$70:$AK$81)-ROWS($AO$70:$AO$81)-ROWS($AS$70:$AS$81)-ROWS($AW$70:$AW$81)-ROWS($BA$70:$BA$81)),IFERROR(INDEX($BI$70:$BI$81, ROWS($CR$4:CR79)-ROWS($AK$70:$AK$81)-ROWS($AO$70:$AO$81)-ROWS($AS$70:$AS$81)-ROWS($AW$70:$AW$81)-ROWS($BA$70:$BA$81)-ROWS($BE$70:$BE$81)), "")))))))</f>
        <v>0</v>
      </c>
      <c r="CS81" s="316" t="str">
        <f t="shared" ca="1" si="199"/>
        <v/>
      </c>
      <c r="CT81" s="413" t="str">
        <f t="shared" ca="1" si="200"/>
        <v/>
      </c>
      <c r="CU81" s="412" t="str">
        <f>IF(OR(CV81="",CV81=0),"",MAX(CU$5:CU80)+1)</f>
        <v/>
      </c>
      <c r="CV81" s="316" t="str">
        <f>IFERROR(INDEX($AJ$86:$AJ$97, ROWS($CV$4:CV79)), IFERROR(INDEX($AN$86:$AN$97, ROWS($CV$4:CV79)-ROWS($AJ$86:$AJ$97)), ""))</f>
        <v/>
      </c>
      <c r="CW81" s="316" t="str">
        <f t="shared" si="201"/>
        <v/>
      </c>
      <c r="CX81" s="316" t="str">
        <f>IF(OR(CY81="",CY81=0),"",MAX(CX$5:CX80)+1)</f>
        <v/>
      </c>
      <c r="CY81" s="316" t="str">
        <f>IFERROR(INDEX($AK$86:$AK$97, ROWS($CY$4:CY79)), IFERROR(INDEX($AO$86:$AO$97, ROWS($CY$4:CY79)-ROWS($AK$86:$AK$97)), ""))</f>
        <v/>
      </c>
      <c r="CZ81" s="316" t="str">
        <f t="shared" si="202"/>
        <v/>
      </c>
      <c r="DA81" s="413" t="str">
        <f t="shared" si="203"/>
        <v/>
      </c>
      <c r="DC81" s="438" t="str">
        <f ca="1">IF(OR(DD81="",DD81=0),"",MAX(DC$65:DC80)+1)</f>
        <v/>
      </c>
      <c r="DD81" s="434" t="str">
        <f t="shared" ca="1" si="166"/>
        <v/>
      </c>
      <c r="DE81" s="413" t="str">
        <f t="shared" ca="1" si="167"/>
        <v/>
      </c>
      <c r="DF81" s="431" t="str">
        <f ca="1">IF(OR(DG81="",DG81=0),"",MAX(DF$65:DF80)+1)</f>
        <v/>
      </c>
      <c r="DG81" s="412" t="str">
        <f t="shared" ca="1" si="168"/>
        <v/>
      </c>
      <c r="DH81" s="413" t="str">
        <f t="shared" ca="1" si="169"/>
        <v/>
      </c>
      <c r="DI81" s="412" t="str">
        <f t="shared" ca="1" si="170"/>
        <v/>
      </c>
      <c r="DJ81" s="413" t="str">
        <f t="shared" ca="1" si="171"/>
        <v/>
      </c>
      <c r="DK81" s="412" t="str">
        <f t="shared" ca="1" si="172"/>
        <v/>
      </c>
      <c r="DL81" s="413" t="str">
        <f t="shared" ca="1" si="173"/>
        <v/>
      </c>
      <c r="DN81" s="278"/>
      <c r="DO81" s="278"/>
      <c r="DP81" s="278"/>
      <c r="DQ81" s="278"/>
      <c r="DR81" s="278"/>
      <c r="DS81" s="278"/>
    </row>
    <row r="82" spans="28:123" x14ac:dyDescent="0.3">
      <c r="AB82" s="395" t="str">
        <f ca="1">IFERROR(MATCH($AB$59,OFFSET(Year!$BI$67:$BI$118,AB81,,1000),0)+AB81,"")</f>
        <v/>
      </c>
      <c r="AC82" s="404" t="str">
        <f ca="1">IFERROR(INDEX(Year!$BL$67:$BL$118,AB82),"")</f>
        <v/>
      </c>
      <c r="AD82" s="405" t="str">
        <f ca="1">IFERROR(INDEX(Year!$BJ$67:$BJ$118,AB82),"")</f>
        <v/>
      </c>
      <c r="AE82" s="406" t="str">
        <f ca="1">IFERROR(INDEX(Year!$BK$67:$BK$118,AB82),"")</f>
        <v/>
      </c>
      <c r="AF82" s="407" t="str">
        <f ca="1">IFERROR(INDEX(Year!$BI$67:$BI$118,AB82),"")</f>
        <v/>
      </c>
      <c r="BL82" s="412" t="str">
        <f ca="1">IF(OR(BM82="",BM82=0),"",MAX(BL$5:BL81)+1)</f>
        <v/>
      </c>
      <c r="BM82" s="316" t="str">
        <f ca="1">IFERROR(INDEX($AJ$6:$AJ$17, ROWS(BM$4:$BM80)), IFERROR(INDEX($AN$6:$AN$17, ROWS(BM$4:$BM80)-ROWS($AJ$6:$AJ$17)), IFERROR(INDEX($AR$6:$AR$17, ROWS(BM$4:$BM80)-ROWS($AJ$6:$AJ$17)-ROWS($AN$6:$AN$17)),IFERROR(INDEX($AV$6:$AV$17, ROWS(BM$4:$BM80)-ROWS($AJ$6:$AJ$17)-ROWS($AN$6:$AN$17)-ROWS($AR$6:$AR$17)),IFERROR(INDEX($AZ$6:$AZ$17, ROWS(BM$4:$BM80)-ROWS($AJ$6:$AJ$17)-ROWS($AN$6:$AN$17)-ROWS($AR$6:$AR$17)-ROWS($AV$6:$AV$17)),IFERROR(INDEX($BD$6:$BD$17, ROWS(BM$4:$BM80)-ROWS($AJ$6:$AJ$17)-ROWS($AN$6:$AN$17)-ROWS($AR$6:$AR$17)-ROWS($AV$6:$AV$17)-ROWS($AZ$6:$AZ$17)),IFERROR(INDEX($BH$6:$BH$17, ROWS(BM$4:$BM80)-ROWS($AJ$6:$AJ$17)-ROWS($AN$6:$AN$17)-ROWS($AR$6:$AR$17)-ROWS($AV$6:$AV$17)-ROWS($AZ$6:$AZ$17)-ROWS($BD$6:$BD$17)), "")))))))</f>
        <v/>
      </c>
      <c r="BN82" s="316" t="str">
        <f t="shared" ca="1" si="186"/>
        <v/>
      </c>
      <c r="BO82" s="316" t="str">
        <f ca="1">IF(OR(BP82="",BP82=0),"",MAX(BO$5:BO81)+1)</f>
        <v/>
      </c>
      <c r="BP82" s="316" t="str">
        <f ca="1">IFERROR(INDEX($AK$6:$AK$17, ROWS($BP$4:BP80)), IFERROR(INDEX($AO$6:$AO$17, ROWS($BP$4:BP80)-ROWS($AK$6:$AK$17)), IFERROR(INDEX($AS$6:$AS$17, ROWS($BP$4:BP80)-ROWS($AK$6:$AK$17)-ROWS($AO$6:$AO$17)),IFERROR(INDEX($AW$6:$AW$17, ROWS($BP$4:BP80)-ROWS($AK$6:$AK$17)-ROWS($AO$6:$AO$17)-ROWS($AS$6:$AS$17)),IFERROR(INDEX($BA$6:$BA$17, ROWS($BP$4:BP80)-ROWS($AK$6:$AK$17)-ROWS($AO$6:$AO$17)-ROWS($AS$6:$AS$17)-ROWS($AW$6:$AW$17)),IFERROR(INDEX($BE$6:$BE$17, ROWS($BP$4:BP80)-ROWS($AK$6:$AK$17)-ROWS($AO$6:$AO$17)-ROWS($AS$6:$AS$17)-ROWS($AW$6:$AW$17)-ROWS($BA$6:$BA$17)),IFERROR(INDEX($BI$6:$BI$17, ROWS($BP$4:BP80)-ROWS($AK$6:$AK$17)-ROWS($AO$6:$AO$17)-ROWS($AS$6:$AS$17)-ROWS($AW$6:$AW$17)-ROWS($BA$6:$BA$17)-ROWS($BE$6:$BE$17)), "")))))))</f>
        <v/>
      </c>
      <c r="BQ82" s="316" t="str">
        <f t="shared" ca="1" si="187"/>
        <v/>
      </c>
      <c r="BR82" s="413" t="str">
        <f t="shared" ca="1" si="188"/>
        <v/>
      </c>
      <c r="BS82" s="412" t="str">
        <f ca="1">IF(OR(BT82="",BT82=0),"",MAX(BS$5:BS81)+1)</f>
        <v/>
      </c>
      <c r="BT82" s="316" t="str">
        <f ca="1">IFERROR(INDEX($AJ$22:$AJ$33, ROWS($BT$4:BT80)), IFERROR(INDEX($AN$22:$AN$33, ROWS($BT$4:BT80)-ROWS($AJ$22:$AJ$33)), IFERROR(INDEX($AR$22:$AR$33, ROWS($BT$4:BT80)-ROWS($AJ$22:$AJ$33)-ROWS($AN$22:$AN$33)),IFERROR(INDEX($AV$22:$AV$33, ROWS($BT$4:BT80)-ROWS($AJ$22:$AJ$33)-ROWS($AN$22:$AN$33)-ROWS($AR$22:$AR$33)),IFERROR(INDEX($AZ$22:$AZ$33, ROWS($BT$4:BT80)-ROWS($AJ$22:$AJ$33)-ROWS($AN$22:$AN$33)-ROWS($AR$22:$AR$33)-ROWS($AV$22:$AV$33)),IFERROR(INDEX($BD$22:$BD$33, ROWS($BT$4:BT80)-ROWS($AJ$22:$AJ$33)-ROWS($AN$22:$AN$33)-ROWS($AR$22:$AR$33)-ROWS($AV$22:$AV$33)-ROWS($AZ$22:$AZ$33)),IFERROR(INDEX($BH$22:$BH$33, ROWS($BT$4:BT80)-ROWS($AJ$22:$AJ$33)-ROWS($AN$22:$AN$33)-ROWS($AR$22:$AR$33)-ROWS($AV$22:$AV$33)-ROWS($AZ$22:$AZ$33)-ROWS($BD$22:$BD$33)), "")))))))</f>
        <v/>
      </c>
      <c r="BU82" s="316" t="str">
        <f t="shared" ca="1" si="189"/>
        <v/>
      </c>
      <c r="BV82" s="316" t="str">
        <f ca="1">IF(OR(BW82="",BW82=0),"",MAX(BV$5:BV81)+1)</f>
        <v/>
      </c>
      <c r="BW82" s="316" t="str">
        <f ca="1">IFERROR(INDEX($AK$22:$AK$33, ROWS($BW$4:BW80)), IFERROR(INDEX($AO$22:$AO$33, ROWS($BW$4:BW80)-ROWS($AK$22:$AK$33)), IFERROR(INDEX($AS$22:$AS$33, ROWS($BW$4:BW80)-ROWS($AK$22:$AK$33)-ROWS($AO$22:$AO$33)),IFERROR(INDEX($AW$22:$AW$33, ROWS($BW$4:BW80)-ROWS($AK$22:$AK$33)-ROWS($AO$22:$AO$33)-ROWS($AS$22:$AS$33)),IFERROR(INDEX($BA$22:$BA$33, ROWS($BW$4:BW80)-ROWS($AK$22:$AK$33)-ROWS($AO$22:$AO$33)-ROWS($AS$22:$AS$33)-ROWS($AW$22:$AW$33)),IFERROR(INDEX($BE$22:$BE$33, ROWS($BW$4:BW80)-ROWS($AK$22:$AK$33)-ROWS($AO$22:$AO$33)-ROWS($AS$22:$AS$33)-ROWS($AW$22:$AW$33)-ROWS($BA$22:$BA$33)),IFERROR(INDEX($BI$22:$BI$33, ROWS($BW$4:BW80)-ROWS($AK$22:$AK$33)-ROWS($AO$22:$AO$33)-ROWS($AS$22:$AS$33)-ROWS($AW$22:$AW$33)-ROWS($BA$22:$BA$33)-ROWS($BE$22:$BE$33)), "")))))))</f>
        <v/>
      </c>
      <c r="BX82" s="316" t="str">
        <f t="shared" ca="1" si="190"/>
        <v/>
      </c>
      <c r="BY82" s="413" t="str">
        <f t="shared" ca="1" si="191"/>
        <v/>
      </c>
      <c r="BZ82" s="412" t="str">
        <f ca="1">IF(OR(CA82="",CA82=0),"",MAX(BZ$5:BZ81)+1)</f>
        <v/>
      </c>
      <c r="CA82" s="316" t="str">
        <f ca="1">IFERROR(INDEX($AJ$38:$AJ$49, ROWS($CA$4:CA80)), IFERROR(INDEX($AN$38:$AN$49, ROWS($CA$4:CA80)-ROWS($AJ$38:$AJ$49)), IFERROR(INDEX($AR$38:$AR$49, ROWS($CA$4:CA80)-ROWS($AJ$38:$AJ$49)-ROWS($AN$38:$AN$49)),IFERROR(INDEX($AV$38:$AV$49, ROWS($CA$4:CA80)-ROWS($AJ$38:$AJ$49)-ROWS($AN$38:$AN$49)-ROWS($AR$38:$AR$49)),IFERROR(INDEX($AZ$38:$AZ$49, ROWS($CA$4:CA80)-ROWS($AJ$38:$AJ$49)-ROWS($AN$38:$AN$49)-ROWS($AR$38:$AR$49)-ROWS($AV$38:$AV$49)),IFERROR(INDEX($BD$38:$BD$49, ROWS($CA$4:CA80)-ROWS($AJ$38:$AJ$49)-ROWS($AN$38:$AN$49)-ROWS($AR$38:$AR$49)-ROWS($AV$38:$AV$49)-ROWS($AZ$38:$AZ$49)),IFERROR(INDEX($BH$38:$BH$49, ROWS($CA$4:CA80)-ROWS($AJ$38:$AJ$49)-ROWS($AN$38:$AN$49)-ROWS($AR$38:$AR$49)-ROWS($AV$38:$AV$49)-ROWS($AZ$38:$AZ$49)-ROWS($BD$38:$BD$49)), "")))))))</f>
        <v/>
      </c>
      <c r="CB82" s="316" t="str">
        <f t="shared" ca="1" si="192"/>
        <v/>
      </c>
      <c r="CC82" s="316" t="str">
        <f ca="1">IF(OR(CD82="",CD82=0),"",MAX(CC$5:CC81)+1)</f>
        <v/>
      </c>
      <c r="CD82" s="316" t="str">
        <f ca="1">IFERROR(INDEX($AK$38:$AK$49, ROWS($CD$4:CD80)), IFERROR(INDEX($AO$38:$AO$49, ROWS($CD$4:CD80)-ROWS($AK$38:$AK$49)), IFERROR(INDEX($AS$38:$AS$49, ROWS($CD$4:CD80)-ROWS($AK$38:$AK$49)-ROWS($AO$38:$AO$49)),IFERROR(INDEX($AW$38:$AW$49, ROWS($CD$4:CD80)-ROWS($AK$38:$AK$49)-ROWS($AO$38:$AO$49)-ROWS($AS$38:$AS$49)),IFERROR(INDEX($BA$38:$BA$49, ROWS($CD$4:CD80)-ROWS($AK$38:$AK$49)-ROWS($AO$38:$AO$49)-ROWS($AS$38:$AS$49)-ROWS($AW$38:$AW$49)),IFERROR(INDEX($BE$38:$BE$49, ROWS($CD$4:CD80)-ROWS($AK$38:$AK$49)-ROWS($AO$38:$AO$49)-ROWS($AS$38:$AS$49)-ROWS($AW$38:$AW$49)-ROWS($BA$38:$BA$49)),IFERROR(INDEX($BI$38:$BI$49, ROWS($CD$4:CD80)-ROWS($AK$38:$AK$49)-ROWS($AO$38:$AO$49)-ROWS($AS$38:$AS$49)-ROWS($AW$38:$AW$49)-ROWS($BA$38:$BA$49)-ROWS($BE$38:$BE$49)), "")))))))</f>
        <v/>
      </c>
      <c r="CE82" s="316" t="str">
        <f t="shared" ca="1" si="193"/>
        <v/>
      </c>
      <c r="CF82" s="413" t="str">
        <f t="shared" ca="1" si="194"/>
        <v/>
      </c>
      <c r="CG82" s="412" t="str">
        <f ca="1">IF(OR(CH82="",CH82=0),"",MAX(CG$5:CG81)+1)</f>
        <v/>
      </c>
      <c r="CH82" s="316" t="str">
        <f ca="1">IFERROR(INDEX($AJ$54:$AJ$65, ROWS($CH$4:CH80)), IFERROR(INDEX($AN$54:$AN$65, ROWS($CH$4:CH80)-ROWS($AJ$54:$AJ$65)), IFERROR(INDEX($AR$54:$AR$65, ROWS($CH$4:CH80)-ROWS($AJ$54:$AJ$65)-ROWS($AN$54:$AN$65)),IFERROR(INDEX($AV$54:$AV$65, ROWS($CH$4:CH80)-ROWS($AJ$54:$AJ$65)-ROWS($AN$54:$AN$65)-ROWS($AR$54:$AR$65)),IFERROR(INDEX($AZ$54:$AZ$65, ROWS($CH$4:CH80)-ROWS($AJ$54:$AJ$65)-ROWS($AN$54:$AN$65)-ROWS($AR$54:$AR$65)-ROWS($AV$54:$AV$65)),IFERROR(INDEX($BD$54:$BD$65, ROWS($CH$4:CH80)-ROWS($AJ$54:$AJ$65)-ROWS($AN$54:$AN$65)-ROWS($AR$54:$AR$65)-ROWS($AV$54:$AV$65)-ROWS($AZ$54:$AZ$65)),IFERROR(INDEX($BH$54:$BH$65, ROWS($CH$4:CH80)-ROWS($AJ$54:$AJ$65)-ROWS($AN$54:$AN$65)-ROWS($AR$54:$AR$65)-ROWS($AV$54:$AV$65)-ROWS($AZ$54:$AZ$65)-ROWS($BD$54:$BD$65)), "")))))))</f>
        <v/>
      </c>
      <c r="CI82" s="316" t="str">
        <f t="shared" ca="1" si="195"/>
        <v/>
      </c>
      <c r="CJ82" s="316" t="str">
        <f ca="1">IF(OR(CK82="",CK82=0),"",MAX(CJ$5:CJ81)+1)</f>
        <v/>
      </c>
      <c r="CK82" s="316" t="str">
        <f ca="1">IFERROR(INDEX($AK$54:$AK$65, ROWS($CK$4:CK80)), IFERROR(INDEX($AO$54:$AO$65, ROWS($CK$4:CK80)-ROWS($AK$54:$AK$65)), IFERROR(INDEX($AS$54:$AS$65, ROWS($CK$4:CK80)-ROWS($AK$54:$AK$65)-ROWS($AO$54:$AO$65)),IFERROR(INDEX($AW$54:$AW$65, ROWS($CK$4:CK80)-ROWS($AK$54:$AK$65)-ROWS($AO$54:$AO$65)-ROWS($AS$54:$AS$65)),IFERROR(INDEX($BA$54:$BA$65, ROWS($CK$4:CK80)-ROWS($AK$54:$AK$65)-ROWS($AO$54:$AO$65)-ROWS($AS$54:$AS$65)-ROWS($AW$54:$AW$65)),IFERROR(INDEX($BE$54:$BE$65, ROWS($CK$4:CK80)-ROWS($AK$54:$AK$65)-ROWS($AO$54:$AO$65)-ROWS($AS$54:$AS$65)-ROWS($AW$54:$AW$65)-ROWS($BA$54:$BA$65)),IFERROR(INDEX($BI$54:$BI$65, ROWS($CK$4:CK80)-ROWS($AK$54:$AK$65)-ROWS($AO$54:$AO$65)-ROWS($AS$54:$AS$65)-ROWS($AW$54:$AW$65)-ROWS($BA$54:$BA$65)-ROWS($BE$54:$BE$65)), "")))))))</f>
        <v/>
      </c>
      <c r="CL82" s="316" t="str">
        <f t="shared" ca="1" si="196"/>
        <v/>
      </c>
      <c r="CM82" s="413" t="str">
        <f t="shared" ca="1" si="197"/>
        <v/>
      </c>
      <c r="CN82" s="412" t="str">
        <f>IF(OR(CO82="",CO82=0),"",MAX(CN$5:CN81)+1)</f>
        <v/>
      </c>
      <c r="CO82" s="316">
        <f>IFERROR(INDEX($AJ$70:$AJ$81, ROWS($CO$4:CO80)), IFERROR(INDEX($AN$70:$AN$81, ROWS($CO$4:CO80)-ROWS($AJ$70:$AJ$81)), IFERROR(INDEX($AR$70:$AR$81, ROWS($CO$4:CO80)-ROWS($AJ$70:$AJ$81)-ROWS($AN$70:$AN$81)),IFERROR(INDEX($AV$70:$AV$81, ROWS($CO$4:CO80)-ROWS($AJ$70:$AJ$81)-ROWS($AN$70:$AN$81)-ROWS($AR$70:$AR$81)),IFERROR(INDEX($AZ$70:$AZ$81, ROWS($CO$4:CO80)-ROWS($AJ$70:$AJ$81)-ROWS($AN$70:$AN$81)-ROWS($AR$70:$AR$81)-ROWS($AV$70:$AV$81)),IFERROR(INDEX($BD$70:$BD$81, ROWS($CO$4:CO80)-ROWS($AJ$70:$AJ$81)-ROWS($AN$70:$AN$81)-ROWS($AR$70:$AR$81)-ROWS($AV$70:$AV$81)-ROWS($AZ$70:$AZ$81)),IFERROR(INDEX($BH$70:$BH$81, ROWS($CO$4:CO80)-ROWS($AJ$70:$AJ$81)-ROWS($AN$70:$AN$81)-ROWS($AR$70:$AR$81)-ROWS($AV$70:$AV$81)-ROWS($AZ$70:$AZ$81)-ROWS($BD$70:$BD$81)), "")))))))</f>
        <v>0</v>
      </c>
      <c r="CP82" s="316" t="str">
        <f t="shared" ca="1" si="198"/>
        <v/>
      </c>
      <c r="CQ82" s="316" t="str">
        <f>IF(OR(CR82="",CR82=0),"",MAX(CQ$5:CQ81)+1)</f>
        <v/>
      </c>
      <c r="CR82" s="316">
        <f>IFERROR(INDEX($AK$70:$AK$81, ROWS($CR$4:CR80)), IFERROR(INDEX($AO$70:$AO$81, ROWS($CR$4:CR80)-ROWS($AK$70:$AK$81)), IFERROR(INDEX($AS$70:$AS$81, ROWS($CR$4:CR80)-ROWS($AK$70:$AK$81)-ROWS($AO$70:$AO$81)),IFERROR(INDEX($AW$70:$AW$81, ROWS($CR$4:CR80)-ROWS($AK$70:$AK$81)-ROWS($AO$70:$AO$81)-ROWS($AS$70:$AS$81)),IFERROR(INDEX($BA$70:$BA$81, ROWS($CR$4:CR80)-ROWS($AK$70:$AK$81)-ROWS($AO$70:$AO$81)-ROWS($AS$70:$AS$81)-ROWS($AW$70:$AW$81)),IFERROR(INDEX($BE$70:$BE$81, ROWS($CR$4:CR80)-ROWS($AK$70:$AK$81)-ROWS($AO$70:$AO$81)-ROWS($AS$70:$AS$81)-ROWS($AW$70:$AW$81)-ROWS($BA$70:$BA$81)),IFERROR(INDEX($BI$70:$BI$81, ROWS($CR$4:CR80)-ROWS($AK$70:$AK$81)-ROWS($AO$70:$AO$81)-ROWS($AS$70:$AS$81)-ROWS($AW$70:$AW$81)-ROWS($BA$70:$BA$81)-ROWS($BE$70:$BE$81)), "")))))))</f>
        <v>0</v>
      </c>
      <c r="CS82" s="316" t="str">
        <f t="shared" ca="1" si="199"/>
        <v/>
      </c>
      <c r="CT82" s="413" t="str">
        <f t="shared" ca="1" si="200"/>
        <v/>
      </c>
      <c r="CU82" s="412" t="str">
        <f>IF(OR(CV82="",CV82=0),"",MAX(CU$5:CU81)+1)</f>
        <v/>
      </c>
      <c r="CV82" s="316" t="str">
        <f>IFERROR(INDEX($AJ$86:$AJ$97, ROWS($CV$4:CV80)), IFERROR(INDEX($AN$86:$AN$97, ROWS($CV$4:CV80)-ROWS($AJ$86:$AJ$97)), ""))</f>
        <v/>
      </c>
      <c r="CW82" s="316" t="str">
        <f t="shared" si="201"/>
        <v/>
      </c>
      <c r="CX82" s="316" t="str">
        <f>IF(OR(CY82="",CY82=0),"",MAX(CX$5:CX81)+1)</f>
        <v/>
      </c>
      <c r="CY82" s="316" t="str">
        <f>IFERROR(INDEX($AK$86:$AK$97, ROWS($CY$4:CY80)), IFERROR(INDEX($AO$86:$AO$97, ROWS($CY$4:CY80)-ROWS($AK$86:$AK$97)), ""))</f>
        <v/>
      </c>
      <c r="CZ82" s="316" t="str">
        <f t="shared" si="202"/>
        <v/>
      </c>
      <c r="DA82" s="413" t="str">
        <f t="shared" si="203"/>
        <v/>
      </c>
      <c r="DC82" s="438" t="str">
        <f ca="1">IF(OR(DD82="",DD82=0),"",MAX(DC$65:DC81)+1)</f>
        <v/>
      </c>
      <c r="DD82" s="434" t="str">
        <f t="shared" ca="1" si="166"/>
        <v/>
      </c>
      <c r="DE82" s="413" t="str">
        <f t="shared" ca="1" si="167"/>
        <v/>
      </c>
      <c r="DF82" s="431" t="str">
        <f ca="1">IF(OR(DG82="",DG82=0),"",MAX(DF$65:DF81)+1)</f>
        <v/>
      </c>
      <c r="DG82" s="412" t="str">
        <f t="shared" ca="1" si="168"/>
        <v/>
      </c>
      <c r="DH82" s="413" t="str">
        <f t="shared" ca="1" si="169"/>
        <v/>
      </c>
      <c r="DI82" s="412" t="str">
        <f t="shared" ca="1" si="170"/>
        <v/>
      </c>
      <c r="DJ82" s="413" t="str">
        <f t="shared" ca="1" si="171"/>
        <v/>
      </c>
      <c r="DK82" s="412" t="str">
        <f t="shared" ca="1" si="172"/>
        <v/>
      </c>
      <c r="DL82" s="413" t="str">
        <f t="shared" ca="1" si="173"/>
        <v/>
      </c>
    </row>
    <row r="83" spans="28:123" ht="15.75" thickBot="1" x14ac:dyDescent="0.35">
      <c r="AB83" s="395" t="str">
        <f ca="1">IFERROR(MATCH($AB$59,OFFSET(Year!$BI$67:$BI$118,AB82,,1000),0)+AB82,"")</f>
        <v/>
      </c>
      <c r="AC83" s="404" t="str">
        <f ca="1">IFERROR(INDEX(Year!$BL$67:$BL$118,AB83),"")</f>
        <v/>
      </c>
      <c r="AD83" s="405" t="str">
        <f ca="1">IFERROR(INDEX(Year!$BJ$67:$BJ$118,AB83),"")</f>
        <v/>
      </c>
      <c r="AE83" s="406" t="str">
        <f ca="1">IFERROR(INDEX(Year!$BK$67:$BK$118,AB83),"")</f>
        <v/>
      </c>
      <c r="AF83" s="407" t="str">
        <f ca="1">IFERROR(INDEX(Year!$BI$67:$BI$118,AB83),"")</f>
        <v/>
      </c>
      <c r="BL83" s="412" t="str">
        <f ca="1">IF(OR(BM83="",BM83=0),"",MAX(BL$5:BL82)+1)</f>
        <v/>
      </c>
      <c r="BM83" s="316" t="str">
        <f ca="1">IFERROR(INDEX($AJ$6:$AJ$17, ROWS(BM$4:$BM81)), IFERROR(INDEX($AN$6:$AN$17, ROWS(BM$4:$BM81)-ROWS($AJ$6:$AJ$17)), IFERROR(INDEX($AR$6:$AR$17, ROWS(BM$4:$BM81)-ROWS($AJ$6:$AJ$17)-ROWS($AN$6:$AN$17)),IFERROR(INDEX($AV$6:$AV$17, ROWS(BM$4:$BM81)-ROWS($AJ$6:$AJ$17)-ROWS($AN$6:$AN$17)-ROWS($AR$6:$AR$17)),IFERROR(INDEX($AZ$6:$AZ$17, ROWS(BM$4:$BM81)-ROWS($AJ$6:$AJ$17)-ROWS($AN$6:$AN$17)-ROWS($AR$6:$AR$17)-ROWS($AV$6:$AV$17)),IFERROR(INDEX($BD$6:$BD$17, ROWS(BM$4:$BM81)-ROWS($AJ$6:$AJ$17)-ROWS($AN$6:$AN$17)-ROWS($AR$6:$AR$17)-ROWS($AV$6:$AV$17)-ROWS($AZ$6:$AZ$17)),IFERROR(INDEX($BH$6:$BH$17, ROWS(BM$4:$BM81)-ROWS($AJ$6:$AJ$17)-ROWS($AN$6:$AN$17)-ROWS($AR$6:$AR$17)-ROWS($AV$6:$AV$17)-ROWS($AZ$6:$AZ$17)-ROWS($BD$6:$BD$17)), "")))))))</f>
        <v/>
      </c>
      <c r="BN83" s="316" t="str">
        <f t="shared" ca="1" si="186"/>
        <v/>
      </c>
      <c r="BO83" s="316" t="str">
        <f ca="1">IF(OR(BP83="",BP83=0),"",MAX(BO$5:BO82)+1)</f>
        <v/>
      </c>
      <c r="BP83" s="316" t="str">
        <f ca="1">IFERROR(INDEX($AK$6:$AK$17, ROWS($BP$4:BP81)), IFERROR(INDEX($AO$6:$AO$17, ROWS($BP$4:BP81)-ROWS($AK$6:$AK$17)), IFERROR(INDEX($AS$6:$AS$17, ROWS($BP$4:BP81)-ROWS($AK$6:$AK$17)-ROWS($AO$6:$AO$17)),IFERROR(INDEX($AW$6:$AW$17, ROWS($BP$4:BP81)-ROWS($AK$6:$AK$17)-ROWS($AO$6:$AO$17)-ROWS($AS$6:$AS$17)),IFERROR(INDEX($BA$6:$BA$17, ROWS($BP$4:BP81)-ROWS($AK$6:$AK$17)-ROWS($AO$6:$AO$17)-ROWS($AS$6:$AS$17)-ROWS($AW$6:$AW$17)),IFERROR(INDEX($BE$6:$BE$17, ROWS($BP$4:BP81)-ROWS($AK$6:$AK$17)-ROWS($AO$6:$AO$17)-ROWS($AS$6:$AS$17)-ROWS($AW$6:$AW$17)-ROWS($BA$6:$BA$17)),IFERROR(INDEX($BI$6:$BI$17, ROWS($BP$4:BP81)-ROWS($AK$6:$AK$17)-ROWS($AO$6:$AO$17)-ROWS($AS$6:$AS$17)-ROWS($AW$6:$AW$17)-ROWS($BA$6:$BA$17)-ROWS($BE$6:$BE$17)), "")))))))</f>
        <v/>
      </c>
      <c r="BQ83" s="316" t="str">
        <f t="shared" ca="1" si="187"/>
        <v/>
      </c>
      <c r="BR83" s="413" t="str">
        <f t="shared" ca="1" si="188"/>
        <v/>
      </c>
      <c r="BS83" s="412" t="str">
        <f ca="1">IF(OR(BT83="",BT83=0),"",MAX(BS$5:BS82)+1)</f>
        <v/>
      </c>
      <c r="BT83" s="316" t="str">
        <f ca="1">IFERROR(INDEX($AJ$22:$AJ$33, ROWS($BT$4:BT81)), IFERROR(INDEX($AN$22:$AN$33, ROWS($BT$4:BT81)-ROWS($AJ$22:$AJ$33)), IFERROR(INDEX($AR$22:$AR$33, ROWS($BT$4:BT81)-ROWS($AJ$22:$AJ$33)-ROWS($AN$22:$AN$33)),IFERROR(INDEX($AV$22:$AV$33, ROWS($BT$4:BT81)-ROWS($AJ$22:$AJ$33)-ROWS($AN$22:$AN$33)-ROWS($AR$22:$AR$33)),IFERROR(INDEX($AZ$22:$AZ$33, ROWS($BT$4:BT81)-ROWS($AJ$22:$AJ$33)-ROWS($AN$22:$AN$33)-ROWS($AR$22:$AR$33)-ROWS($AV$22:$AV$33)),IFERROR(INDEX($BD$22:$BD$33, ROWS($BT$4:BT81)-ROWS($AJ$22:$AJ$33)-ROWS($AN$22:$AN$33)-ROWS($AR$22:$AR$33)-ROWS($AV$22:$AV$33)-ROWS($AZ$22:$AZ$33)),IFERROR(INDEX($BH$22:$BH$33, ROWS($BT$4:BT81)-ROWS($AJ$22:$AJ$33)-ROWS($AN$22:$AN$33)-ROWS($AR$22:$AR$33)-ROWS($AV$22:$AV$33)-ROWS($AZ$22:$AZ$33)-ROWS($BD$22:$BD$33)), "")))))))</f>
        <v/>
      </c>
      <c r="BU83" s="316" t="str">
        <f t="shared" ca="1" si="189"/>
        <v/>
      </c>
      <c r="BV83" s="316" t="str">
        <f ca="1">IF(OR(BW83="",BW83=0),"",MAX(BV$5:BV82)+1)</f>
        <v/>
      </c>
      <c r="BW83" s="316" t="str">
        <f ca="1">IFERROR(INDEX($AK$22:$AK$33, ROWS($BW$4:BW81)), IFERROR(INDEX($AO$22:$AO$33, ROWS($BW$4:BW81)-ROWS($AK$22:$AK$33)), IFERROR(INDEX($AS$22:$AS$33, ROWS($BW$4:BW81)-ROWS($AK$22:$AK$33)-ROWS($AO$22:$AO$33)),IFERROR(INDEX($AW$22:$AW$33, ROWS($BW$4:BW81)-ROWS($AK$22:$AK$33)-ROWS($AO$22:$AO$33)-ROWS($AS$22:$AS$33)),IFERROR(INDEX($BA$22:$BA$33, ROWS($BW$4:BW81)-ROWS($AK$22:$AK$33)-ROWS($AO$22:$AO$33)-ROWS($AS$22:$AS$33)-ROWS($AW$22:$AW$33)),IFERROR(INDEX($BE$22:$BE$33, ROWS($BW$4:BW81)-ROWS($AK$22:$AK$33)-ROWS($AO$22:$AO$33)-ROWS($AS$22:$AS$33)-ROWS($AW$22:$AW$33)-ROWS($BA$22:$BA$33)),IFERROR(INDEX($BI$22:$BI$33, ROWS($BW$4:BW81)-ROWS($AK$22:$AK$33)-ROWS($AO$22:$AO$33)-ROWS($AS$22:$AS$33)-ROWS($AW$22:$AW$33)-ROWS($BA$22:$BA$33)-ROWS($BE$22:$BE$33)), "")))))))</f>
        <v/>
      </c>
      <c r="BX83" s="316" t="str">
        <f t="shared" ca="1" si="190"/>
        <v/>
      </c>
      <c r="BY83" s="413" t="str">
        <f t="shared" ca="1" si="191"/>
        <v/>
      </c>
      <c r="BZ83" s="412" t="str">
        <f ca="1">IF(OR(CA83="",CA83=0),"",MAX(BZ$5:BZ82)+1)</f>
        <v/>
      </c>
      <c r="CA83" s="316" t="str">
        <f ca="1">IFERROR(INDEX($AJ$38:$AJ$49, ROWS($CA$4:CA81)), IFERROR(INDEX($AN$38:$AN$49, ROWS($CA$4:CA81)-ROWS($AJ$38:$AJ$49)), IFERROR(INDEX($AR$38:$AR$49, ROWS($CA$4:CA81)-ROWS($AJ$38:$AJ$49)-ROWS($AN$38:$AN$49)),IFERROR(INDEX($AV$38:$AV$49, ROWS($CA$4:CA81)-ROWS($AJ$38:$AJ$49)-ROWS($AN$38:$AN$49)-ROWS($AR$38:$AR$49)),IFERROR(INDEX($AZ$38:$AZ$49, ROWS($CA$4:CA81)-ROWS($AJ$38:$AJ$49)-ROWS($AN$38:$AN$49)-ROWS($AR$38:$AR$49)-ROWS($AV$38:$AV$49)),IFERROR(INDEX($BD$38:$BD$49, ROWS($CA$4:CA81)-ROWS($AJ$38:$AJ$49)-ROWS($AN$38:$AN$49)-ROWS($AR$38:$AR$49)-ROWS($AV$38:$AV$49)-ROWS($AZ$38:$AZ$49)),IFERROR(INDEX($BH$38:$BH$49, ROWS($CA$4:CA81)-ROWS($AJ$38:$AJ$49)-ROWS($AN$38:$AN$49)-ROWS($AR$38:$AR$49)-ROWS($AV$38:$AV$49)-ROWS($AZ$38:$AZ$49)-ROWS($BD$38:$BD$49)), "")))))))</f>
        <v/>
      </c>
      <c r="CB83" s="316" t="str">
        <f t="shared" ca="1" si="192"/>
        <v/>
      </c>
      <c r="CC83" s="316" t="str">
        <f ca="1">IF(OR(CD83="",CD83=0),"",MAX(CC$5:CC82)+1)</f>
        <v/>
      </c>
      <c r="CD83" s="316" t="str">
        <f ca="1">IFERROR(INDEX($AK$38:$AK$49, ROWS($CD$4:CD81)), IFERROR(INDEX($AO$38:$AO$49, ROWS($CD$4:CD81)-ROWS($AK$38:$AK$49)), IFERROR(INDEX($AS$38:$AS$49, ROWS($CD$4:CD81)-ROWS($AK$38:$AK$49)-ROWS($AO$38:$AO$49)),IFERROR(INDEX($AW$38:$AW$49, ROWS($CD$4:CD81)-ROWS($AK$38:$AK$49)-ROWS($AO$38:$AO$49)-ROWS($AS$38:$AS$49)),IFERROR(INDEX($BA$38:$BA$49, ROWS($CD$4:CD81)-ROWS($AK$38:$AK$49)-ROWS($AO$38:$AO$49)-ROWS($AS$38:$AS$49)-ROWS($AW$38:$AW$49)),IFERROR(INDEX($BE$38:$BE$49, ROWS($CD$4:CD81)-ROWS($AK$38:$AK$49)-ROWS($AO$38:$AO$49)-ROWS($AS$38:$AS$49)-ROWS($AW$38:$AW$49)-ROWS($BA$38:$BA$49)),IFERROR(INDEX($BI$38:$BI$49, ROWS($CD$4:CD81)-ROWS($AK$38:$AK$49)-ROWS($AO$38:$AO$49)-ROWS($AS$38:$AS$49)-ROWS($AW$38:$AW$49)-ROWS($BA$38:$BA$49)-ROWS($BE$38:$BE$49)), "")))))))</f>
        <v/>
      </c>
      <c r="CE83" s="316" t="str">
        <f t="shared" ca="1" si="193"/>
        <v/>
      </c>
      <c r="CF83" s="413" t="str">
        <f t="shared" ca="1" si="194"/>
        <v/>
      </c>
      <c r="CG83" s="412" t="str">
        <f ca="1">IF(OR(CH83="",CH83=0),"",MAX(CG$5:CG82)+1)</f>
        <v/>
      </c>
      <c r="CH83" s="316" t="str">
        <f ca="1">IFERROR(INDEX($AJ$54:$AJ$65, ROWS($CH$4:CH81)), IFERROR(INDEX($AN$54:$AN$65, ROWS($CH$4:CH81)-ROWS($AJ$54:$AJ$65)), IFERROR(INDEX($AR$54:$AR$65, ROWS($CH$4:CH81)-ROWS($AJ$54:$AJ$65)-ROWS($AN$54:$AN$65)),IFERROR(INDEX($AV$54:$AV$65, ROWS($CH$4:CH81)-ROWS($AJ$54:$AJ$65)-ROWS($AN$54:$AN$65)-ROWS($AR$54:$AR$65)),IFERROR(INDEX($AZ$54:$AZ$65, ROWS($CH$4:CH81)-ROWS($AJ$54:$AJ$65)-ROWS($AN$54:$AN$65)-ROWS($AR$54:$AR$65)-ROWS($AV$54:$AV$65)),IFERROR(INDEX($BD$54:$BD$65, ROWS($CH$4:CH81)-ROWS($AJ$54:$AJ$65)-ROWS($AN$54:$AN$65)-ROWS($AR$54:$AR$65)-ROWS($AV$54:$AV$65)-ROWS($AZ$54:$AZ$65)),IFERROR(INDEX($BH$54:$BH$65, ROWS($CH$4:CH81)-ROWS($AJ$54:$AJ$65)-ROWS($AN$54:$AN$65)-ROWS($AR$54:$AR$65)-ROWS($AV$54:$AV$65)-ROWS($AZ$54:$AZ$65)-ROWS($BD$54:$BD$65)), "")))))))</f>
        <v/>
      </c>
      <c r="CI83" s="316" t="str">
        <f t="shared" ca="1" si="195"/>
        <v/>
      </c>
      <c r="CJ83" s="316" t="str">
        <f ca="1">IF(OR(CK83="",CK83=0),"",MAX(CJ$5:CJ82)+1)</f>
        <v/>
      </c>
      <c r="CK83" s="316" t="str">
        <f ca="1">IFERROR(INDEX($AK$54:$AK$65, ROWS($CK$4:CK81)), IFERROR(INDEX($AO$54:$AO$65, ROWS($CK$4:CK81)-ROWS($AK$54:$AK$65)), IFERROR(INDEX($AS$54:$AS$65, ROWS($CK$4:CK81)-ROWS($AK$54:$AK$65)-ROWS($AO$54:$AO$65)),IFERROR(INDEX($AW$54:$AW$65, ROWS($CK$4:CK81)-ROWS($AK$54:$AK$65)-ROWS($AO$54:$AO$65)-ROWS($AS$54:$AS$65)),IFERROR(INDEX($BA$54:$BA$65, ROWS($CK$4:CK81)-ROWS($AK$54:$AK$65)-ROWS($AO$54:$AO$65)-ROWS($AS$54:$AS$65)-ROWS($AW$54:$AW$65)),IFERROR(INDEX($BE$54:$BE$65, ROWS($CK$4:CK81)-ROWS($AK$54:$AK$65)-ROWS($AO$54:$AO$65)-ROWS($AS$54:$AS$65)-ROWS($AW$54:$AW$65)-ROWS($BA$54:$BA$65)),IFERROR(INDEX($BI$54:$BI$65, ROWS($CK$4:CK81)-ROWS($AK$54:$AK$65)-ROWS($AO$54:$AO$65)-ROWS($AS$54:$AS$65)-ROWS($AW$54:$AW$65)-ROWS($BA$54:$BA$65)-ROWS($BE$54:$BE$65)), "")))))))</f>
        <v/>
      </c>
      <c r="CL83" s="316" t="str">
        <f t="shared" ca="1" si="196"/>
        <v/>
      </c>
      <c r="CM83" s="413" t="str">
        <f t="shared" ca="1" si="197"/>
        <v/>
      </c>
      <c r="CN83" s="412" t="str">
        <f>IF(OR(CO83="",CO83=0),"",MAX(CN$5:CN82)+1)</f>
        <v/>
      </c>
      <c r="CO83" s="316">
        <f>IFERROR(INDEX($AJ$70:$AJ$81, ROWS($CO$4:CO81)), IFERROR(INDEX($AN$70:$AN$81, ROWS($CO$4:CO81)-ROWS($AJ$70:$AJ$81)), IFERROR(INDEX($AR$70:$AR$81, ROWS($CO$4:CO81)-ROWS($AJ$70:$AJ$81)-ROWS($AN$70:$AN$81)),IFERROR(INDEX($AV$70:$AV$81, ROWS($CO$4:CO81)-ROWS($AJ$70:$AJ$81)-ROWS($AN$70:$AN$81)-ROWS($AR$70:$AR$81)),IFERROR(INDEX($AZ$70:$AZ$81, ROWS($CO$4:CO81)-ROWS($AJ$70:$AJ$81)-ROWS($AN$70:$AN$81)-ROWS($AR$70:$AR$81)-ROWS($AV$70:$AV$81)),IFERROR(INDEX($BD$70:$BD$81, ROWS($CO$4:CO81)-ROWS($AJ$70:$AJ$81)-ROWS($AN$70:$AN$81)-ROWS($AR$70:$AR$81)-ROWS($AV$70:$AV$81)-ROWS($AZ$70:$AZ$81)),IFERROR(INDEX($BH$70:$BH$81, ROWS($CO$4:CO81)-ROWS($AJ$70:$AJ$81)-ROWS($AN$70:$AN$81)-ROWS($AR$70:$AR$81)-ROWS($AV$70:$AV$81)-ROWS($AZ$70:$AZ$81)-ROWS($BD$70:$BD$81)), "")))))))</f>
        <v>0</v>
      </c>
      <c r="CP83" s="316" t="str">
        <f t="shared" ca="1" si="198"/>
        <v/>
      </c>
      <c r="CQ83" s="316" t="str">
        <f>IF(OR(CR83="",CR83=0),"",MAX(CQ$5:CQ82)+1)</f>
        <v/>
      </c>
      <c r="CR83" s="316">
        <f>IFERROR(INDEX($AK$70:$AK$81, ROWS($CR$4:CR81)), IFERROR(INDEX($AO$70:$AO$81, ROWS($CR$4:CR81)-ROWS($AK$70:$AK$81)), IFERROR(INDEX($AS$70:$AS$81, ROWS($CR$4:CR81)-ROWS($AK$70:$AK$81)-ROWS($AO$70:$AO$81)),IFERROR(INDEX($AW$70:$AW$81, ROWS($CR$4:CR81)-ROWS($AK$70:$AK$81)-ROWS($AO$70:$AO$81)-ROWS($AS$70:$AS$81)),IFERROR(INDEX($BA$70:$BA$81, ROWS($CR$4:CR81)-ROWS($AK$70:$AK$81)-ROWS($AO$70:$AO$81)-ROWS($AS$70:$AS$81)-ROWS($AW$70:$AW$81)),IFERROR(INDEX($BE$70:$BE$81, ROWS($CR$4:CR81)-ROWS($AK$70:$AK$81)-ROWS($AO$70:$AO$81)-ROWS($AS$70:$AS$81)-ROWS($AW$70:$AW$81)-ROWS($BA$70:$BA$81)),IFERROR(INDEX($BI$70:$BI$81, ROWS($CR$4:CR81)-ROWS($AK$70:$AK$81)-ROWS($AO$70:$AO$81)-ROWS($AS$70:$AS$81)-ROWS($AW$70:$AW$81)-ROWS($BA$70:$BA$81)-ROWS($BE$70:$BE$81)), "")))))))</f>
        <v>0</v>
      </c>
      <c r="CS83" s="316" t="str">
        <f t="shared" ca="1" si="199"/>
        <v/>
      </c>
      <c r="CT83" s="413" t="str">
        <f t="shared" ca="1" si="200"/>
        <v/>
      </c>
      <c r="CU83" s="412" t="str">
        <f>IF(OR(CV83="",CV83=0),"",MAX(CU$5:CU82)+1)</f>
        <v/>
      </c>
      <c r="CV83" s="316" t="str">
        <f>IFERROR(INDEX($AJ$86:$AJ$97, ROWS($CV$4:CV81)), IFERROR(INDEX($AN$86:$AN$97, ROWS($CV$4:CV81)-ROWS($AJ$86:$AJ$97)), ""))</f>
        <v/>
      </c>
      <c r="CW83" s="316" t="str">
        <f t="shared" si="201"/>
        <v/>
      </c>
      <c r="CX83" s="316" t="str">
        <f>IF(OR(CY83="",CY83=0),"",MAX(CX$5:CX82)+1)</f>
        <v/>
      </c>
      <c r="CY83" s="316" t="str">
        <f>IFERROR(INDEX($AK$86:$AK$97, ROWS($CY$4:CY81)), IFERROR(INDEX($AO$86:$AO$97, ROWS($CY$4:CY81)-ROWS($AK$86:$AK$97)), ""))</f>
        <v/>
      </c>
      <c r="CZ83" s="316" t="str">
        <f t="shared" si="202"/>
        <v/>
      </c>
      <c r="DA83" s="413" t="str">
        <f t="shared" si="203"/>
        <v/>
      </c>
      <c r="DC83" s="439" t="str">
        <f ca="1">IF(OR(DD83="",DD83=0),"",MAX(DC$65:DC82)+1)</f>
        <v/>
      </c>
      <c r="DD83" s="436" t="str">
        <f t="shared" ca="1" si="166"/>
        <v/>
      </c>
      <c r="DE83" s="422" t="str">
        <f t="shared" ca="1" si="167"/>
        <v/>
      </c>
      <c r="DF83" s="433" t="str">
        <f ca="1">IF(OR(DG83="",DG83=0),"",MAX(DF$65:DF82)+1)</f>
        <v/>
      </c>
      <c r="DG83" s="420" t="str">
        <f t="shared" ca="1" si="168"/>
        <v/>
      </c>
      <c r="DH83" s="422" t="str">
        <f t="shared" ca="1" si="169"/>
        <v/>
      </c>
      <c r="DI83" s="420" t="str">
        <f t="shared" ca="1" si="170"/>
        <v/>
      </c>
      <c r="DJ83" s="422" t="str">
        <f t="shared" ca="1" si="171"/>
        <v/>
      </c>
      <c r="DK83" s="420" t="str">
        <f t="shared" ca="1" si="172"/>
        <v/>
      </c>
      <c r="DL83" s="422" t="str">
        <f t="shared" ca="1" si="173"/>
        <v/>
      </c>
    </row>
    <row r="84" spans="28:123" ht="15.75" thickBot="1" x14ac:dyDescent="0.35">
      <c r="AB84" s="395" t="str">
        <f ca="1">IFERROR(MATCH($AB$59,OFFSET(Year!$BI$67:$BI$118,AB83,,1000),0)+AB83,"")</f>
        <v/>
      </c>
      <c r="AC84" s="404" t="str">
        <f ca="1">IFERROR(INDEX(Year!$BL$67:$BL$118,AB84),"")</f>
        <v/>
      </c>
      <c r="AD84" s="405" t="str">
        <f ca="1">IFERROR(INDEX(Year!$BJ$67:$BJ$118,AB84),"")</f>
        <v/>
      </c>
      <c r="AE84" s="406" t="str">
        <f ca="1">IFERROR(INDEX(Year!$BK$67:$BK$118,AB84),"")</f>
        <v/>
      </c>
      <c r="AF84" s="407" t="str">
        <f ca="1">IFERROR(INDEX(Year!$BI$67:$BI$118,AB84),"")</f>
        <v/>
      </c>
      <c r="AI84" s="1153" t="str">
        <f>IF(A35="","",--TEXT(A35,"dd"))</f>
        <v/>
      </c>
      <c r="AJ84" s="1154"/>
      <c r="AK84" s="1154"/>
      <c r="AL84" s="1155"/>
      <c r="AM84" s="1153" t="str">
        <f>IF(C35="","",--TEXT(C35,"dd"))</f>
        <v/>
      </c>
      <c r="AN84" s="1154"/>
      <c r="AO84" s="1154"/>
      <c r="AP84" s="1155"/>
      <c r="BL84" s="412" t="str">
        <f ca="1">IF(OR(BM84="",BM84=0),"",MAX(BL$5:BL83)+1)</f>
        <v/>
      </c>
      <c r="BM84" s="316" t="str">
        <f ca="1">IFERROR(INDEX($AJ$6:$AJ$17, ROWS(BM$4:$BM82)), IFERROR(INDEX($AN$6:$AN$17, ROWS(BM$4:$BM82)-ROWS($AJ$6:$AJ$17)), IFERROR(INDEX($AR$6:$AR$17, ROWS(BM$4:$BM82)-ROWS($AJ$6:$AJ$17)-ROWS($AN$6:$AN$17)),IFERROR(INDEX($AV$6:$AV$17, ROWS(BM$4:$BM82)-ROWS($AJ$6:$AJ$17)-ROWS($AN$6:$AN$17)-ROWS($AR$6:$AR$17)),IFERROR(INDEX($AZ$6:$AZ$17, ROWS(BM$4:$BM82)-ROWS($AJ$6:$AJ$17)-ROWS($AN$6:$AN$17)-ROWS($AR$6:$AR$17)-ROWS($AV$6:$AV$17)),IFERROR(INDEX($BD$6:$BD$17, ROWS(BM$4:$BM82)-ROWS($AJ$6:$AJ$17)-ROWS($AN$6:$AN$17)-ROWS($AR$6:$AR$17)-ROWS($AV$6:$AV$17)-ROWS($AZ$6:$AZ$17)),IFERROR(INDEX($BH$6:$BH$17, ROWS(BM$4:$BM82)-ROWS($AJ$6:$AJ$17)-ROWS($AN$6:$AN$17)-ROWS($AR$6:$AR$17)-ROWS($AV$6:$AV$17)-ROWS($AZ$6:$AZ$17)-ROWS($BD$6:$BD$17)), "")))))))</f>
        <v/>
      </c>
      <c r="BN84" s="316" t="str">
        <f t="shared" ca="1" si="186"/>
        <v/>
      </c>
      <c r="BO84" s="316" t="str">
        <f ca="1">IF(OR(BP84="",BP84=0),"",MAX(BO$5:BO83)+1)</f>
        <v/>
      </c>
      <c r="BP84" s="316" t="str">
        <f ca="1">IFERROR(INDEX($AK$6:$AK$17, ROWS($BP$4:BP82)), IFERROR(INDEX($AO$6:$AO$17, ROWS($BP$4:BP82)-ROWS($AK$6:$AK$17)), IFERROR(INDEX($AS$6:$AS$17, ROWS($BP$4:BP82)-ROWS($AK$6:$AK$17)-ROWS($AO$6:$AO$17)),IFERROR(INDEX($AW$6:$AW$17, ROWS($BP$4:BP82)-ROWS($AK$6:$AK$17)-ROWS($AO$6:$AO$17)-ROWS($AS$6:$AS$17)),IFERROR(INDEX($BA$6:$BA$17, ROWS($BP$4:BP82)-ROWS($AK$6:$AK$17)-ROWS($AO$6:$AO$17)-ROWS($AS$6:$AS$17)-ROWS($AW$6:$AW$17)),IFERROR(INDEX($BE$6:$BE$17, ROWS($BP$4:BP82)-ROWS($AK$6:$AK$17)-ROWS($AO$6:$AO$17)-ROWS($AS$6:$AS$17)-ROWS($AW$6:$AW$17)-ROWS($BA$6:$BA$17)),IFERROR(INDEX($BI$6:$BI$17, ROWS($BP$4:BP82)-ROWS($AK$6:$AK$17)-ROWS($AO$6:$AO$17)-ROWS($AS$6:$AS$17)-ROWS($AW$6:$AW$17)-ROWS($BA$6:$BA$17)-ROWS($BE$6:$BE$17)), "")))))))</f>
        <v/>
      </c>
      <c r="BQ84" s="316" t="str">
        <f t="shared" ca="1" si="187"/>
        <v/>
      </c>
      <c r="BR84" s="413" t="str">
        <f t="shared" ca="1" si="188"/>
        <v/>
      </c>
      <c r="BS84" s="412" t="str">
        <f ca="1">IF(OR(BT84="",BT84=0),"",MAX(BS$5:BS83)+1)</f>
        <v/>
      </c>
      <c r="BT84" s="316" t="str">
        <f ca="1">IFERROR(INDEX($AJ$22:$AJ$33, ROWS($BT$4:BT82)), IFERROR(INDEX($AN$22:$AN$33, ROWS($BT$4:BT82)-ROWS($AJ$22:$AJ$33)), IFERROR(INDEX($AR$22:$AR$33, ROWS($BT$4:BT82)-ROWS($AJ$22:$AJ$33)-ROWS($AN$22:$AN$33)),IFERROR(INDEX($AV$22:$AV$33, ROWS($BT$4:BT82)-ROWS($AJ$22:$AJ$33)-ROWS($AN$22:$AN$33)-ROWS($AR$22:$AR$33)),IFERROR(INDEX($AZ$22:$AZ$33, ROWS($BT$4:BT82)-ROWS($AJ$22:$AJ$33)-ROWS($AN$22:$AN$33)-ROWS($AR$22:$AR$33)-ROWS($AV$22:$AV$33)),IFERROR(INDEX($BD$22:$BD$33, ROWS($BT$4:BT82)-ROWS($AJ$22:$AJ$33)-ROWS($AN$22:$AN$33)-ROWS($AR$22:$AR$33)-ROWS($AV$22:$AV$33)-ROWS($AZ$22:$AZ$33)),IFERROR(INDEX($BH$22:$BH$33, ROWS($BT$4:BT82)-ROWS($AJ$22:$AJ$33)-ROWS($AN$22:$AN$33)-ROWS($AR$22:$AR$33)-ROWS($AV$22:$AV$33)-ROWS($AZ$22:$AZ$33)-ROWS($BD$22:$BD$33)), "")))))))</f>
        <v/>
      </c>
      <c r="BU84" s="316" t="str">
        <f t="shared" ca="1" si="189"/>
        <v/>
      </c>
      <c r="BV84" s="316" t="str">
        <f ca="1">IF(OR(BW84="",BW84=0),"",MAX(BV$5:BV83)+1)</f>
        <v/>
      </c>
      <c r="BW84" s="316" t="str">
        <f ca="1">IFERROR(INDEX($AK$22:$AK$33, ROWS($BW$4:BW82)), IFERROR(INDEX($AO$22:$AO$33, ROWS($BW$4:BW82)-ROWS($AK$22:$AK$33)), IFERROR(INDEX($AS$22:$AS$33, ROWS($BW$4:BW82)-ROWS($AK$22:$AK$33)-ROWS($AO$22:$AO$33)),IFERROR(INDEX($AW$22:$AW$33, ROWS($BW$4:BW82)-ROWS($AK$22:$AK$33)-ROWS($AO$22:$AO$33)-ROWS($AS$22:$AS$33)),IFERROR(INDEX($BA$22:$BA$33, ROWS($BW$4:BW82)-ROWS($AK$22:$AK$33)-ROWS($AO$22:$AO$33)-ROWS($AS$22:$AS$33)-ROWS($AW$22:$AW$33)),IFERROR(INDEX($BE$22:$BE$33, ROWS($BW$4:BW82)-ROWS($AK$22:$AK$33)-ROWS($AO$22:$AO$33)-ROWS($AS$22:$AS$33)-ROWS($AW$22:$AW$33)-ROWS($BA$22:$BA$33)),IFERROR(INDEX($BI$22:$BI$33, ROWS($BW$4:BW82)-ROWS($AK$22:$AK$33)-ROWS($AO$22:$AO$33)-ROWS($AS$22:$AS$33)-ROWS($AW$22:$AW$33)-ROWS($BA$22:$BA$33)-ROWS($BE$22:$BE$33)), "")))))))</f>
        <v/>
      </c>
      <c r="BX84" s="316" t="str">
        <f t="shared" ca="1" si="190"/>
        <v/>
      </c>
      <c r="BY84" s="413" t="str">
        <f t="shared" ca="1" si="191"/>
        <v/>
      </c>
      <c r="BZ84" s="412" t="str">
        <f ca="1">IF(OR(CA84="",CA84=0),"",MAX(BZ$5:BZ83)+1)</f>
        <v/>
      </c>
      <c r="CA84" s="316" t="str">
        <f ca="1">IFERROR(INDEX($AJ$38:$AJ$49, ROWS($CA$4:CA82)), IFERROR(INDEX($AN$38:$AN$49, ROWS($CA$4:CA82)-ROWS($AJ$38:$AJ$49)), IFERROR(INDEX($AR$38:$AR$49, ROWS($CA$4:CA82)-ROWS($AJ$38:$AJ$49)-ROWS($AN$38:$AN$49)),IFERROR(INDEX($AV$38:$AV$49, ROWS($CA$4:CA82)-ROWS($AJ$38:$AJ$49)-ROWS($AN$38:$AN$49)-ROWS($AR$38:$AR$49)),IFERROR(INDEX($AZ$38:$AZ$49, ROWS($CA$4:CA82)-ROWS($AJ$38:$AJ$49)-ROWS($AN$38:$AN$49)-ROWS($AR$38:$AR$49)-ROWS($AV$38:$AV$49)),IFERROR(INDEX($BD$38:$BD$49, ROWS($CA$4:CA82)-ROWS($AJ$38:$AJ$49)-ROWS($AN$38:$AN$49)-ROWS($AR$38:$AR$49)-ROWS($AV$38:$AV$49)-ROWS($AZ$38:$AZ$49)),IFERROR(INDEX($BH$38:$BH$49, ROWS($CA$4:CA82)-ROWS($AJ$38:$AJ$49)-ROWS($AN$38:$AN$49)-ROWS($AR$38:$AR$49)-ROWS($AV$38:$AV$49)-ROWS($AZ$38:$AZ$49)-ROWS($BD$38:$BD$49)), "")))))))</f>
        <v/>
      </c>
      <c r="CB84" s="316" t="str">
        <f t="shared" ca="1" si="192"/>
        <v/>
      </c>
      <c r="CC84" s="316" t="str">
        <f ca="1">IF(OR(CD84="",CD84=0),"",MAX(CC$5:CC83)+1)</f>
        <v/>
      </c>
      <c r="CD84" s="316" t="str">
        <f ca="1">IFERROR(INDEX($AK$38:$AK$49, ROWS($CD$4:CD82)), IFERROR(INDEX($AO$38:$AO$49, ROWS($CD$4:CD82)-ROWS($AK$38:$AK$49)), IFERROR(INDEX($AS$38:$AS$49, ROWS($CD$4:CD82)-ROWS($AK$38:$AK$49)-ROWS($AO$38:$AO$49)),IFERROR(INDEX($AW$38:$AW$49, ROWS($CD$4:CD82)-ROWS($AK$38:$AK$49)-ROWS($AO$38:$AO$49)-ROWS($AS$38:$AS$49)),IFERROR(INDEX($BA$38:$BA$49, ROWS($CD$4:CD82)-ROWS($AK$38:$AK$49)-ROWS($AO$38:$AO$49)-ROWS($AS$38:$AS$49)-ROWS($AW$38:$AW$49)),IFERROR(INDEX($BE$38:$BE$49, ROWS($CD$4:CD82)-ROWS($AK$38:$AK$49)-ROWS($AO$38:$AO$49)-ROWS($AS$38:$AS$49)-ROWS($AW$38:$AW$49)-ROWS($BA$38:$BA$49)),IFERROR(INDEX($BI$38:$BI$49, ROWS($CD$4:CD82)-ROWS($AK$38:$AK$49)-ROWS($AO$38:$AO$49)-ROWS($AS$38:$AS$49)-ROWS($AW$38:$AW$49)-ROWS($BA$38:$BA$49)-ROWS($BE$38:$BE$49)), "")))))))</f>
        <v/>
      </c>
      <c r="CE84" s="316" t="str">
        <f t="shared" ca="1" si="193"/>
        <v/>
      </c>
      <c r="CF84" s="413" t="str">
        <f t="shared" ca="1" si="194"/>
        <v/>
      </c>
      <c r="CG84" s="412" t="str">
        <f ca="1">IF(OR(CH84="",CH84=0),"",MAX(CG$5:CG83)+1)</f>
        <v/>
      </c>
      <c r="CH84" s="316" t="str">
        <f ca="1">IFERROR(INDEX($AJ$54:$AJ$65, ROWS($CH$4:CH82)), IFERROR(INDEX($AN$54:$AN$65, ROWS($CH$4:CH82)-ROWS($AJ$54:$AJ$65)), IFERROR(INDEX($AR$54:$AR$65, ROWS($CH$4:CH82)-ROWS($AJ$54:$AJ$65)-ROWS($AN$54:$AN$65)),IFERROR(INDEX($AV$54:$AV$65, ROWS($CH$4:CH82)-ROWS($AJ$54:$AJ$65)-ROWS($AN$54:$AN$65)-ROWS($AR$54:$AR$65)),IFERROR(INDEX($AZ$54:$AZ$65, ROWS($CH$4:CH82)-ROWS($AJ$54:$AJ$65)-ROWS($AN$54:$AN$65)-ROWS($AR$54:$AR$65)-ROWS($AV$54:$AV$65)),IFERROR(INDEX($BD$54:$BD$65, ROWS($CH$4:CH82)-ROWS($AJ$54:$AJ$65)-ROWS($AN$54:$AN$65)-ROWS($AR$54:$AR$65)-ROWS($AV$54:$AV$65)-ROWS($AZ$54:$AZ$65)),IFERROR(INDEX($BH$54:$BH$65, ROWS($CH$4:CH82)-ROWS($AJ$54:$AJ$65)-ROWS($AN$54:$AN$65)-ROWS($AR$54:$AR$65)-ROWS($AV$54:$AV$65)-ROWS($AZ$54:$AZ$65)-ROWS($BD$54:$BD$65)), "")))))))</f>
        <v/>
      </c>
      <c r="CI84" s="316" t="str">
        <f t="shared" ca="1" si="195"/>
        <v/>
      </c>
      <c r="CJ84" s="316" t="str">
        <f ca="1">IF(OR(CK84="",CK84=0),"",MAX(CJ$5:CJ83)+1)</f>
        <v/>
      </c>
      <c r="CK84" s="316" t="str">
        <f ca="1">IFERROR(INDEX($AK$54:$AK$65, ROWS($CK$4:CK82)), IFERROR(INDEX($AO$54:$AO$65, ROWS($CK$4:CK82)-ROWS($AK$54:$AK$65)), IFERROR(INDEX($AS$54:$AS$65, ROWS($CK$4:CK82)-ROWS($AK$54:$AK$65)-ROWS($AO$54:$AO$65)),IFERROR(INDEX($AW$54:$AW$65, ROWS($CK$4:CK82)-ROWS($AK$54:$AK$65)-ROWS($AO$54:$AO$65)-ROWS($AS$54:$AS$65)),IFERROR(INDEX($BA$54:$BA$65, ROWS($CK$4:CK82)-ROWS($AK$54:$AK$65)-ROWS($AO$54:$AO$65)-ROWS($AS$54:$AS$65)-ROWS($AW$54:$AW$65)),IFERROR(INDEX($BE$54:$BE$65, ROWS($CK$4:CK82)-ROWS($AK$54:$AK$65)-ROWS($AO$54:$AO$65)-ROWS($AS$54:$AS$65)-ROWS($AW$54:$AW$65)-ROWS($BA$54:$BA$65)),IFERROR(INDEX($BI$54:$BI$65, ROWS($CK$4:CK82)-ROWS($AK$54:$AK$65)-ROWS($AO$54:$AO$65)-ROWS($AS$54:$AS$65)-ROWS($AW$54:$AW$65)-ROWS($BA$54:$BA$65)-ROWS($BE$54:$BE$65)), "")))))))</f>
        <v/>
      </c>
      <c r="CL84" s="316" t="str">
        <f t="shared" ca="1" si="196"/>
        <v/>
      </c>
      <c r="CM84" s="413" t="str">
        <f t="shared" ca="1" si="197"/>
        <v/>
      </c>
      <c r="CN84" s="412" t="str">
        <f>IF(OR(CO84="",CO84=0),"",MAX(CN$5:CN83)+1)</f>
        <v/>
      </c>
      <c r="CO84" s="316">
        <f>IFERROR(INDEX($AJ$70:$AJ$81, ROWS($CO$4:CO82)), IFERROR(INDEX($AN$70:$AN$81, ROWS($CO$4:CO82)-ROWS($AJ$70:$AJ$81)), IFERROR(INDEX($AR$70:$AR$81, ROWS($CO$4:CO82)-ROWS($AJ$70:$AJ$81)-ROWS($AN$70:$AN$81)),IFERROR(INDEX($AV$70:$AV$81, ROWS($CO$4:CO82)-ROWS($AJ$70:$AJ$81)-ROWS($AN$70:$AN$81)-ROWS($AR$70:$AR$81)),IFERROR(INDEX($AZ$70:$AZ$81, ROWS($CO$4:CO82)-ROWS($AJ$70:$AJ$81)-ROWS($AN$70:$AN$81)-ROWS($AR$70:$AR$81)-ROWS($AV$70:$AV$81)),IFERROR(INDEX($BD$70:$BD$81, ROWS($CO$4:CO82)-ROWS($AJ$70:$AJ$81)-ROWS($AN$70:$AN$81)-ROWS($AR$70:$AR$81)-ROWS($AV$70:$AV$81)-ROWS($AZ$70:$AZ$81)),IFERROR(INDEX($BH$70:$BH$81, ROWS($CO$4:CO82)-ROWS($AJ$70:$AJ$81)-ROWS($AN$70:$AN$81)-ROWS($AR$70:$AR$81)-ROWS($AV$70:$AV$81)-ROWS($AZ$70:$AZ$81)-ROWS($BD$70:$BD$81)), "")))))))</f>
        <v>0</v>
      </c>
      <c r="CP84" s="316" t="str">
        <f t="shared" ca="1" si="198"/>
        <v/>
      </c>
      <c r="CQ84" s="316" t="str">
        <f>IF(OR(CR84="",CR84=0),"",MAX(CQ$5:CQ83)+1)</f>
        <v/>
      </c>
      <c r="CR84" s="316">
        <f>IFERROR(INDEX($AK$70:$AK$81, ROWS($CR$4:CR82)), IFERROR(INDEX($AO$70:$AO$81, ROWS($CR$4:CR82)-ROWS($AK$70:$AK$81)), IFERROR(INDEX($AS$70:$AS$81, ROWS($CR$4:CR82)-ROWS($AK$70:$AK$81)-ROWS($AO$70:$AO$81)),IFERROR(INDEX($AW$70:$AW$81, ROWS($CR$4:CR82)-ROWS($AK$70:$AK$81)-ROWS($AO$70:$AO$81)-ROWS($AS$70:$AS$81)),IFERROR(INDEX($BA$70:$BA$81, ROWS($CR$4:CR82)-ROWS($AK$70:$AK$81)-ROWS($AO$70:$AO$81)-ROWS($AS$70:$AS$81)-ROWS($AW$70:$AW$81)),IFERROR(INDEX($BE$70:$BE$81, ROWS($CR$4:CR82)-ROWS($AK$70:$AK$81)-ROWS($AO$70:$AO$81)-ROWS($AS$70:$AS$81)-ROWS($AW$70:$AW$81)-ROWS($BA$70:$BA$81)),IFERROR(INDEX($BI$70:$BI$81, ROWS($CR$4:CR82)-ROWS($AK$70:$AK$81)-ROWS($AO$70:$AO$81)-ROWS($AS$70:$AS$81)-ROWS($AW$70:$AW$81)-ROWS($BA$70:$BA$81)-ROWS($BE$70:$BE$81)), "")))))))</f>
        <v>0</v>
      </c>
      <c r="CS84" s="316" t="str">
        <f t="shared" ca="1" si="199"/>
        <v/>
      </c>
      <c r="CT84" s="413" t="str">
        <f t="shared" ca="1" si="200"/>
        <v/>
      </c>
      <c r="CU84" s="412" t="str">
        <f>IF(OR(CV84="",CV84=0),"",MAX(CU$5:CU83)+1)</f>
        <v/>
      </c>
      <c r="CV84" s="316" t="str">
        <f>IFERROR(INDEX($AJ$86:$AJ$97, ROWS($CV$4:CV82)), IFERROR(INDEX($AN$86:$AN$97, ROWS($CV$4:CV82)-ROWS($AJ$86:$AJ$97)), ""))</f>
        <v/>
      </c>
      <c r="CW84" s="316" t="str">
        <f t="shared" si="201"/>
        <v/>
      </c>
      <c r="CX84" s="316" t="str">
        <f>IF(OR(CY84="",CY84=0),"",MAX(CX$5:CX83)+1)</f>
        <v/>
      </c>
      <c r="CY84" s="316" t="str">
        <f>IFERROR(INDEX($AK$86:$AK$97, ROWS($CY$4:CY82)), IFERROR(INDEX($AO$86:$AO$97, ROWS($CY$4:CY82)-ROWS($AK$86:$AK$97)), ""))</f>
        <v/>
      </c>
      <c r="CZ84" s="316" t="str">
        <f t="shared" si="202"/>
        <v/>
      </c>
      <c r="DA84" s="413" t="str">
        <f t="shared" si="203"/>
        <v/>
      </c>
      <c r="DC84" s="1167" t="s">
        <v>490</v>
      </c>
      <c r="DD84" s="1168"/>
      <c r="DE84" s="1168"/>
      <c r="DF84" s="1168"/>
      <c r="DG84" s="1168"/>
      <c r="DH84" s="1168"/>
      <c r="DI84" s="1168"/>
      <c r="DJ84" s="1168"/>
      <c r="DK84" s="1168"/>
      <c r="DL84" s="1169"/>
      <c r="DM84" s="292"/>
      <c r="DN84" s="1199" t="s">
        <v>490</v>
      </c>
      <c r="DO84" s="1200"/>
      <c r="DP84" s="1200"/>
      <c r="DQ84" s="1200"/>
      <c r="DR84" s="1200"/>
      <c r="DS84" s="1201"/>
    </row>
    <row r="85" spans="28:123" ht="15.75" thickBot="1" x14ac:dyDescent="0.35">
      <c r="AB85" s="395" t="str">
        <f ca="1">IFERROR(MATCH($AB$59,OFFSET(Year!$BI$67:$BI$118,AB84,,1000),0)+AB84,"")</f>
        <v/>
      </c>
      <c r="AC85" s="404" t="str">
        <f ca="1">IFERROR(INDEX(Year!$BL$67:$BL$118,AB85),"")</f>
        <v/>
      </c>
      <c r="AD85" s="405" t="str">
        <f ca="1">IFERROR(INDEX(Year!$BJ$67:$BJ$118,AB85),"")</f>
        <v/>
      </c>
      <c r="AE85" s="406" t="str">
        <f ca="1">IFERROR(INDEX(Year!$BK$67:$BK$118,AB85),"")</f>
        <v/>
      </c>
      <c r="AF85" s="407" t="str">
        <f ca="1">IFERROR(INDEX(Year!$BI$67:$BI$118,AB85),"")</f>
        <v/>
      </c>
      <c r="AI85" s="312"/>
      <c r="AJ85" s="313" t="s">
        <v>483</v>
      </c>
      <c r="AK85" s="313" t="s">
        <v>13</v>
      </c>
      <c r="AL85" s="314" t="s">
        <v>11</v>
      </c>
      <c r="AM85" s="312"/>
      <c r="AN85" s="313" t="s">
        <v>483</v>
      </c>
      <c r="AO85" s="313" t="s">
        <v>13</v>
      </c>
      <c r="AP85" s="314" t="s">
        <v>11</v>
      </c>
      <c r="BL85" s="412" t="str">
        <f ca="1">IF(OR(BM85="",BM85=0),"",MAX(BL$5:BL84)+1)</f>
        <v/>
      </c>
      <c r="BM85" s="316" t="str">
        <f ca="1">IFERROR(INDEX($AJ$6:$AJ$17, ROWS(BM$4:$BM83)), IFERROR(INDEX($AN$6:$AN$17, ROWS(BM$4:$BM83)-ROWS($AJ$6:$AJ$17)), IFERROR(INDEX($AR$6:$AR$17, ROWS(BM$4:$BM83)-ROWS($AJ$6:$AJ$17)-ROWS($AN$6:$AN$17)),IFERROR(INDEX($AV$6:$AV$17, ROWS(BM$4:$BM83)-ROWS($AJ$6:$AJ$17)-ROWS($AN$6:$AN$17)-ROWS($AR$6:$AR$17)),IFERROR(INDEX($AZ$6:$AZ$17, ROWS(BM$4:$BM83)-ROWS($AJ$6:$AJ$17)-ROWS($AN$6:$AN$17)-ROWS($AR$6:$AR$17)-ROWS($AV$6:$AV$17)),IFERROR(INDEX($BD$6:$BD$17, ROWS(BM$4:$BM83)-ROWS($AJ$6:$AJ$17)-ROWS($AN$6:$AN$17)-ROWS($AR$6:$AR$17)-ROWS($AV$6:$AV$17)-ROWS($AZ$6:$AZ$17)),IFERROR(INDEX($BH$6:$BH$17, ROWS(BM$4:$BM83)-ROWS($AJ$6:$AJ$17)-ROWS($AN$6:$AN$17)-ROWS($AR$6:$AR$17)-ROWS($AV$6:$AV$17)-ROWS($AZ$6:$AZ$17)-ROWS($BD$6:$BD$17)), "")))))))</f>
        <v/>
      </c>
      <c r="BN85" s="316" t="str">
        <f t="shared" ca="1" si="186"/>
        <v/>
      </c>
      <c r="BO85" s="316" t="str">
        <f ca="1">IF(OR(BP85="",BP85=0),"",MAX(BO$5:BO84)+1)</f>
        <v/>
      </c>
      <c r="BP85" s="316" t="str">
        <f ca="1">IFERROR(INDEX($AK$6:$AK$17, ROWS($BP$4:BP83)), IFERROR(INDEX($AO$6:$AO$17, ROWS($BP$4:BP83)-ROWS($AK$6:$AK$17)), IFERROR(INDEX($AS$6:$AS$17, ROWS($BP$4:BP83)-ROWS($AK$6:$AK$17)-ROWS($AO$6:$AO$17)),IFERROR(INDEX($AW$6:$AW$17, ROWS($BP$4:BP83)-ROWS($AK$6:$AK$17)-ROWS($AO$6:$AO$17)-ROWS($AS$6:$AS$17)),IFERROR(INDEX($BA$6:$BA$17, ROWS($BP$4:BP83)-ROWS($AK$6:$AK$17)-ROWS($AO$6:$AO$17)-ROWS($AS$6:$AS$17)-ROWS($AW$6:$AW$17)),IFERROR(INDEX($BE$6:$BE$17, ROWS($BP$4:BP83)-ROWS($AK$6:$AK$17)-ROWS($AO$6:$AO$17)-ROWS($AS$6:$AS$17)-ROWS($AW$6:$AW$17)-ROWS($BA$6:$BA$17)),IFERROR(INDEX($BI$6:$BI$17, ROWS($BP$4:BP83)-ROWS($AK$6:$AK$17)-ROWS($AO$6:$AO$17)-ROWS($AS$6:$AS$17)-ROWS($AW$6:$AW$17)-ROWS($BA$6:$BA$17)-ROWS($BE$6:$BE$17)), "")))))))</f>
        <v/>
      </c>
      <c r="BQ85" s="316" t="str">
        <f t="shared" ca="1" si="187"/>
        <v/>
      </c>
      <c r="BR85" s="413" t="str">
        <f t="shared" ca="1" si="188"/>
        <v/>
      </c>
      <c r="BS85" s="412" t="str">
        <f ca="1">IF(OR(BT85="",BT85=0),"",MAX(BS$5:BS84)+1)</f>
        <v/>
      </c>
      <c r="BT85" s="316" t="str">
        <f ca="1">IFERROR(INDEX($AJ$22:$AJ$33, ROWS($BT$4:BT83)), IFERROR(INDEX($AN$22:$AN$33, ROWS($BT$4:BT83)-ROWS($AJ$22:$AJ$33)), IFERROR(INDEX($AR$22:$AR$33, ROWS($BT$4:BT83)-ROWS($AJ$22:$AJ$33)-ROWS($AN$22:$AN$33)),IFERROR(INDEX($AV$22:$AV$33, ROWS($BT$4:BT83)-ROWS($AJ$22:$AJ$33)-ROWS($AN$22:$AN$33)-ROWS($AR$22:$AR$33)),IFERROR(INDEX($AZ$22:$AZ$33, ROWS($BT$4:BT83)-ROWS($AJ$22:$AJ$33)-ROWS($AN$22:$AN$33)-ROWS($AR$22:$AR$33)-ROWS($AV$22:$AV$33)),IFERROR(INDEX($BD$22:$BD$33, ROWS($BT$4:BT83)-ROWS($AJ$22:$AJ$33)-ROWS($AN$22:$AN$33)-ROWS($AR$22:$AR$33)-ROWS($AV$22:$AV$33)-ROWS($AZ$22:$AZ$33)),IFERROR(INDEX($BH$22:$BH$33, ROWS($BT$4:BT83)-ROWS($AJ$22:$AJ$33)-ROWS($AN$22:$AN$33)-ROWS($AR$22:$AR$33)-ROWS($AV$22:$AV$33)-ROWS($AZ$22:$AZ$33)-ROWS($BD$22:$BD$33)), "")))))))</f>
        <v/>
      </c>
      <c r="BU85" s="316" t="str">
        <f t="shared" ca="1" si="189"/>
        <v/>
      </c>
      <c r="BV85" s="316" t="str">
        <f ca="1">IF(OR(BW85="",BW85=0),"",MAX(BV$5:BV84)+1)</f>
        <v/>
      </c>
      <c r="BW85" s="316" t="str">
        <f ca="1">IFERROR(INDEX($AK$22:$AK$33, ROWS($BW$4:BW83)), IFERROR(INDEX($AO$22:$AO$33, ROWS($BW$4:BW83)-ROWS($AK$22:$AK$33)), IFERROR(INDEX($AS$22:$AS$33, ROWS($BW$4:BW83)-ROWS($AK$22:$AK$33)-ROWS($AO$22:$AO$33)),IFERROR(INDEX($AW$22:$AW$33, ROWS($BW$4:BW83)-ROWS($AK$22:$AK$33)-ROWS($AO$22:$AO$33)-ROWS($AS$22:$AS$33)),IFERROR(INDEX($BA$22:$BA$33, ROWS($BW$4:BW83)-ROWS($AK$22:$AK$33)-ROWS($AO$22:$AO$33)-ROWS($AS$22:$AS$33)-ROWS($AW$22:$AW$33)),IFERROR(INDEX($BE$22:$BE$33, ROWS($BW$4:BW83)-ROWS($AK$22:$AK$33)-ROWS($AO$22:$AO$33)-ROWS($AS$22:$AS$33)-ROWS($AW$22:$AW$33)-ROWS($BA$22:$BA$33)),IFERROR(INDEX($BI$22:$BI$33, ROWS($BW$4:BW83)-ROWS($AK$22:$AK$33)-ROWS($AO$22:$AO$33)-ROWS($AS$22:$AS$33)-ROWS($AW$22:$AW$33)-ROWS($BA$22:$BA$33)-ROWS($BE$22:$BE$33)), "")))))))</f>
        <v/>
      </c>
      <c r="BX85" s="316" t="str">
        <f t="shared" ca="1" si="190"/>
        <v/>
      </c>
      <c r="BY85" s="413" t="str">
        <f t="shared" ca="1" si="191"/>
        <v/>
      </c>
      <c r="BZ85" s="412" t="str">
        <f ca="1">IF(OR(CA85="",CA85=0),"",MAX(BZ$5:BZ84)+1)</f>
        <v/>
      </c>
      <c r="CA85" s="316" t="str">
        <f ca="1">IFERROR(INDEX($AJ$38:$AJ$49, ROWS($CA$4:CA83)), IFERROR(INDEX($AN$38:$AN$49, ROWS($CA$4:CA83)-ROWS($AJ$38:$AJ$49)), IFERROR(INDEX($AR$38:$AR$49, ROWS($CA$4:CA83)-ROWS($AJ$38:$AJ$49)-ROWS($AN$38:$AN$49)),IFERROR(INDEX($AV$38:$AV$49, ROWS($CA$4:CA83)-ROWS($AJ$38:$AJ$49)-ROWS($AN$38:$AN$49)-ROWS($AR$38:$AR$49)),IFERROR(INDEX($AZ$38:$AZ$49, ROWS($CA$4:CA83)-ROWS($AJ$38:$AJ$49)-ROWS($AN$38:$AN$49)-ROWS($AR$38:$AR$49)-ROWS($AV$38:$AV$49)),IFERROR(INDEX($BD$38:$BD$49, ROWS($CA$4:CA83)-ROWS($AJ$38:$AJ$49)-ROWS($AN$38:$AN$49)-ROWS($AR$38:$AR$49)-ROWS($AV$38:$AV$49)-ROWS($AZ$38:$AZ$49)),IFERROR(INDEX($BH$38:$BH$49, ROWS($CA$4:CA83)-ROWS($AJ$38:$AJ$49)-ROWS($AN$38:$AN$49)-ROWS($AR$38:$AR$49)-ROWS($AV$38:$AV$49)-ROWS($AZ$38:$AZ$49)-ROWS($BD$38:$BD$49)), "")))))))</f>
        <v/>
      </c>
      <c r="CB85" s="316" t="str">
        <f t="shared" ca="1" si="192"/>
        <v/>
      </c>
      <c r="CC85" s="316" t="str">
        <f ca="1">IF(OR(CD85="",CD85=0),"",MAX(CC$5:CC84)+1)</f>
        <v/>
      </c>
      <c r="CD85" s="316" t="str">
        <f ca="1">IFERROR(INDEX($AK$38:$AK$49, ROWS($CD$4:CD83)), IFERROR(INDEX($AO$38:$AO$49, ROWS($CD$4:CD83)-ROWS($AK$38:$AK$49)), IFERROR(INDEX($AS$38:$AS$49, ROWS($CD$4:CD83)-ROWS($AK$38:$AK$49)-ROWS($AO$38:$AO$49)),IFERROR(INDEX($AW$38:$AW$49, ROWS($CD$4:CD83)-ROWS($AK$38:$AK$49)-ROWS($AO$38:$AO$49)-ROWS($AS$38:$AS$49)),IFERROR(INDEX($BA$38:$BA$49, ROWS($CD$4:CD83)-ROWS($AK$38:$AK$49)-ROWS($AO$38:$AO$49)-ROWS($AS$38:$AS$49)-ROWS($AW$38:$AW$49)),IFERROR(INDEX($BE$38:$BE$49, ROWS($CD$4:CD83)-ROWS($AK$38:$AK$49)-ROWS($AO$38:$AO$49)-ROWS($AS$38:$AS$49)-ROWS($AW$38:$AW$49)-ROWS($BA$38:$BA$49)),IFERROR(INDEX($BI$38:$BI$49, ROWS($CD$4:CD83)-ROWS($AK$38:$AK$49)-ROWS($AO$38:$AO$49)-ROWS($AS$38:$AS$49)-ROWS($AW$38:$AW$49)-ROWS($BA$38:$BA$49)-ROWS($BE$38:$BE$49)), "")))))))</f>
        <v/>
      </c>
      <c r="CE85" s="316" t="str">
        <f t="shared" ca="1" si="193"/>
        <v/>
      </c>
      <c r="CF85" s="413" t="str">
        <f t="shared" ca="1" si="194"/>
        <v/>
      </c>
      <c r="CG85" s="412" t="str">
        <f ca="1">IF(OR(CH85="",CH85=0),"",MAX(CG$5:CG84)+1)</f>
        <v/>
      </c>
      <c r="CH85" s="316" t="str">
        <f ca="1">IFERROR(INDEX($AJ$54:$AJ$65, ROWS($CH$4:CH83)), IFERROR(INDEX($AN$54:$AN$65, ROWS($CH$4:CH83)-ROWS($AJ$54:$AJ$65)), IFERROR(INDEX($AR$54:$AR$65, ROWS($CH$4:CH83)-ROWS($AJ$54:$AJ$65)-ROWS($AN$54:$AN$65)),IFERROR(INDEX($AV$54:$AV$65, ROWS($CH$4:CH83)-ROWS($AJ$54:$AJ$65)-ROWS($AN$54:$AN$65)-ROWS($AR$54:$AR$65)),IFERROR(INDEX($AZ$54:$AZ$65, ROWS($CH$4:CH83)-ROWS($AJ$54:$AJ$65)-ROWS($AN$54:$AN$65)-ROWS($AR$54:$AR$65)-ROWS($AV$54:$AV$65)),IFERROR(INDEX($BD$54:$BD$65, ROWS($CH$4:CH83)-ROWS($AJ$54:$AJ$65)-ROWS($AN$54:$AN$65)-ROWS($AR$54:$AR$65)-ROWS($AV$54:$AV$65)-ROWS($AZ$54:$AZ$65)),IFERROR(INDEX($BH$54:$BH$65, ROWS($CH$4:CH83)-ROWS($AJ$54:$AJ$65)-ROWS($AN$54:$AN$65)-ROWS($AR$54:$AR$65)-ROWS($AV$54:$AV$65)-ROWS($AZ$54:$AZ$65)-ROWS($BD$54:$BD$65)), "")))))))</f>
        <v/>
      </c>
      <c r="CI85" s="316" t="str">
        <f t="shared" ca="1" si="195"/>
        <v/>
      </c>
      <c r="CJ85" s="316" t="str">
        <f ca="1">IF(OR(CK85="",CK85=0),"",MAX(CJ$5:CJ84)+1)</f>
        <v/>
      </c>
      <c r="CK85" s="316" t="str">
        <f ca="1">IFERROR(INDEX($AK$54:$AK$65, ROWS($CK$4:CK83)), IFERROR(INDEX($AO$54:$AO$65, ROWS($CK$4:CK83)-ROWS($AK$54:$AK$65)), IFERROR(INDEX($AS$54:$AS$65, ROWS($CK$4:CK83)-ROWS($AK$54:$AK$65)-ROWS($AO$54:$AO$65)),IFERROR(INDEX($AW$54:$AW$65, ROWS($CK$4:CK83)-ROWS($AK$54:$AK$65)-ROWS($AO$54:$AO$65)-ROWS($AS$54:$AS$65)),IFERROR(INDEX($BA$54:$BA$65, ROWS($CK$4:CK83)-ROWS($AK$54:$AK$65)-ROWS($AO$54:$AO$65)-ROWS($AS$54:$AS$65)-ROWS($AW$54:$AW$65)),IFERROR(INDEX($BE$54:$BE$65, ROWS($CK$4:CK83)-ROWS($AK$54:$AK$65)-ROWS($AO$54:$AO$65)-ROWS($AS$54:$AS$65)-ROWS($AW$54:$AW$65)-ROWS($BA$54:$BA$65)),IFERROR(INDEX($BI$54:$BI$65, ROWS($CK$4:CK83)-ROWS($AK$54:$AK$65)-ROWS($AO$54:$AO$65)-ROWS($AS$54:$AS$65)-ROWS($AW$54:$AW$65)-ROWS($BA$54:$BA$65)-ROWS($BE$54:$BE$65)), "")))))))</f>
        <v/>
      </c>
      <c r="CL85" s="316" t="str">
        <f t="shared" ca="1" si="196"/>
        <v/>
      </c>
      <c r="CM85" s="413" t="str">
        <f t="shared" ca="1" si="197"/>
        <v/>
      </c>
      <c r="CN85" s="412" t="str">
        <f>IF(OR(CO85="",CO85=0),"",MAX(CN$5:CN84)+1)</f>
        <v/>
      </c>
      <c r="CO85" s="316">
        <f>IFERROR(INDEX($AJ$70:$AJ$81, ROWS($CO$4:CO83)), IFERROR(INDEX($AN$70:$AN$81, ROWS($CO$4:CO83)-ROWS($AJ$70:$AJ$81)), IFERROR(INDEX($AR$70:$AR$81, ROWS($CO$4:CO83)-ROWS($AJ$70:$AJ$81)-ROWS($AN$70:$AN$81)),IFERROR(INDEX($AV$70:$AV$81, ROWS($CO$4:CO83)-ROWS($AJ$70:$AJ$81)-ROWS($AN$70:$AN$81)-ROWS($AR$70:$AR$81)),IFERROR(INDEX($AZ$70:$AZ$81, ROWS($CO$4:CO83)-ROWS($AJ$70:$AJ$81)-ROWS($AN$70:$AN$81)-ROWS($AR$70:$AR$81)-ROWS($AV$70:$AV$81)),IFERROR(INDEX($BD$70:$BD$81, ROWS($CO$4:CO83)-ROWS($AJ$70:$AJ$81)-ROWS($AN$70:$AN$81)-ROWS($AR$70:$AR$81)-ROWS($AV$70:$AV$81)-ROWS($AZ$70:$AZ$81)),IFERROR(INDEX($BH$70:$BH$81, ROWS($CO$4:CO83)-ROWS($AJ$70:$AJ$81)-ROWS($AN$70:$AN$81)-ROWS($AR$70:$AR$81)-ROWS($AV$70:$AV$81)-ROWS($AZ$70:$AZ$81)-ROWS($BD$70:$BD$81)), "")))))))</f>
        <v>0</v>
      </c>
      <c r="CP85" s="316" t="str">
        <f t="shared" ca="1" si="198"/>
        <v/>
      </c>
      <c r="CQ85" s="316" t="str">
        <f>IF(OR(CR85="",CR85=0),"",MAX(CQ$5:CQ84)+1)</f>
        <v/>
      </c>
      <c r="CR85" s="316">
        <f>IFERROR(INDEX($AK$70:$AK$81, ROWS($CR$4:CR83)), IFERROR(INDEX($AO$70:$AO$81, ROWS($CR$4:CR83)-ROWS($AK$70:$AK$81)), IFERROR(INDEX($AS$70:$AS$81, ROWS($CR$4:CR83)-ROWS($AK$70:$AK$81)-ROWS($AO$70:$AO$81)),IFERROR(INDEX($AW$70:$AW$81, ROWS($CR$4:CR83)-ROWS($AK$70:$AK$81)-ROWS($AO$70:$AO$81)-ROWS($AS$70:$AS$81)),IFERROR(INDEX($BA$70:$BA$81, ROWS($CR$4:CR83)-ROWS($AK$70:$AK$81)-ROWS($AO$70:$AO$81)-ROWS($AS$70:$AS$81)-ROWS($AW$70:$AW$81)),IFERROR(INDEX($BE$70:$BE$81, ROWS($CR$4:CR83)-ROWS($AK$70:$AK$81)-ROWS($AO$70:$AO$81)-ROWS($AS$70:$AS$81)-ROWS($AW$70:$AW$81)-ROWS($BA$70:$BA$81)),IFERROR(INDEX($BI$70:$BI$81, ROWS($CR$4:CR83)-ROWS($AK$70:$AK$81)-ROWS($AO$70:$AO$81)-ROWS($AS$70:$AS$81)-ROWS($AW$70:$AW$81)-ROWS($BA$70:$BA$81)-ROWS($BE$70:$BE$81)), "")))))))</f>
        <v>0</v>
      </c>
      <c r="CS85" s="316" t="str">
        <f t="shared" ca="1" si="199"/>
        <v/>
      </c>
      <c r="CT85" s="413" t="str">
        <f t="shared" ca="1" si="200"/>
        <v/>
      </c>
      <c r="CU85" s="412" t="str">
        <f>IF(OR(CV85="",CV85=0),"",MAX(CU$5:CU84)+1)</f>
        <v/>
      </c>
      <c r="CV85" s="316" t="str">
        <f>IFERROR(INDEX($AJ$86:$AJ$97, ROWS($CV$4:CV83)), IFERROR(INDEX($AN$86:$AN$97, ROWS($CV$4:CV83)-ROWS($AJ$86:$AJ$97)), ""))</f>
        <v/>
      </c>
      <c r="CW85" s="316" t="str">
        <f t="shared" si="201"/>
        <v/>
      </c>
      <c r="CX85" s="316" t="str">
        <f>IF(OR(CY85="",CY85=0),"",MAX(CX$5:CX84)+1)</f>
        <v/>
      </c>
      <c r="CY85" s="316" t="str">
        <f>IFERROR(INDEX($AK$86:$AK$97, ROWS($CY$4:CY83)), IFERROR(INDEX($AO$86:$AO$97, ROWS($CY$4:CY83)-ROWS($AK$86:$AK$97)), ""))</f>
        <v/>
      </c>
      <c r="CZ85" s="316" t="str">
        <f t="shared" si="202"/>
        <v/>
      </c>
      <c r="DA85" s="413" t="str">
        <f t="shared" si="203"/>
        <v/>
      </c>
      <c r="DC85" s="437"/>
      <c r="DD85" s="1151" t="s">
        <v>504</v>
      </c>
      <c r="DE85" s="1152"/>
      <c r="DF85" s="430"/>
      <c r="DG85" s="1162" t="s">
        <v>23</v>
      </c>
      <c r="DH85" s="1152"/>
      <c r="DI85" s="1162" t="s">
        <v>504</v>
      </c>
      <c r="DJ85" s="1152"/>
      <c r="DK85" s="1162" t="s">
        <v>23</v>
      </c>
      <c r="DL85" s="1152"/>
      <c r="DM85" s="292"/>
      <c r="DN85" s="1163" t="s">
        <v>481</v>
      </c>
      <c r="DO85" s="1164"/>
      <c r="DP85" s="1164"/>
      <c r="DQ85" s="1165" t="s">
        <v>491</v>
      </c>
      <c r="DR85" s="1164"/>
      <c r="DS85" s="1166"/>
    </row>
    <row r="86" spans="28:123" x14ac:dyDescent="0.3">
      <c r="AB86" s="395" t="str">
        <f ca="1">IFERROR(MATCH($AB$59,OFFSET(Year!$BI$67:$BI$118,AB85,,1000),0)+AB85,"")</f>
        <v/>
      </c>
      <c r="AC86" s="404" t="str">
        <f ca="1">IFERROR(INDEX(Year!$BL$67:$BL$118,AB86),"")</f>
        <v/>
      </c>
      <c r="AD86" s="405" t="str">
        <f ca="1">IFERROR(INDEX(Year!$BJ$67:$BJ$118,AB86),"")</f>
        <v/>
      </c>
      <c r="AE86" s="406" t="str">
        <f ca="1">IFERROR(INDEX(Year!$BK$67:$BK$118,AB86),"")</f>
        <v/>
      </c>
      <c r="AF86" s="407" t="str">
        <f ca="1">IFERROR(INDEX(Year!$BI$67:$BI$118,AB86),"")</f>
        <v/>
      </c>
      <c r="AI86" s="304"/>
      <c r="AJ86" s="305"/>
      <c r="AK86" s="306"/>
      <c r="AL86" s="307"/>
      <c r="AM86" s="304"/>
      <c r="AN86" s="305"/>
      <c r="AO86" s="306"/>
      <c r="AP86" s="307"/>
      <c r="BL86" s="412" t="str">
        <f ca="1">IF(OR(BM86="",BM86=0),"",MAX(BL$5:BL85)+1)</f>
        <v/>
      </c>
      <c r="BM86" s="316" t="str">
        <f ca="1">IFERROR(INDEX($AJ$6:$AJ$17, ROWS(BM$4:$BM84)), IFERROR(INDEX($AN$6:$AN$17, ROWS(BM$4:$BM84)-ROWS($AJ$6:$AJ$17)), IFERROR(INDEX($AR$6:$AR$17, ROWS(BM$4:$BM84)-ROWS($AJ$6:$AJ$17)-ROWS($AN$6:$AN$17)),IFERROR(INDEX($AV$6:$AV$17, ROWS(BM$4:$BM84)-ROWS($AJ$6:$AJ$17)-ROWS($AN$6:$AN$17)-ROWS($AR$6:$AR$17)),IFERROR(INDEX($AZ$6:$AZ$17, ROWS(BM$4:$BM84)-ROWS($AJ$6:$AJ$17)-ROWS($AN$6:$AN$17)-ROWS($AR$6:$AR$17)-ROWS($AV$6:$AV$17)),IFERROR(INDEX($BD$6:$BD$17, ROWS(BM$4:$BM84)-ROWS($AJ$6:$AJ$17)-ROWS($AN$6:$AN$17)-ROWS($AR$6:$AR$17)-ROWS($AV$6:$AV$17)-ROWS($AZ$6:$AZ$17)),IFERROR(INDEX($BH$6:$BH$17, ROWS(BM$4:$BM84)-ROWS($AJ$6:$AJ$17)-ROWS($AN$6:$AN$17)-ROWS($AR$6:$AR$17)-ROWS($AV$6:$AV$17)-ROWS($AZ$6:$AZ$17)-ROWS($BD$6:$BD$17)), "")))))))</f>
        <v/>
      </c>
      <c r="BN86" s="316" t="str">
        <f t="shared" ca="1" si="186"/>
        <v/>
      </c>
      <c r="BO86" s="316" t="str">
        <f ca="1">IF(OR(BP86="",BP86=0),"",MAX(BO$5:BO85)+1)</f>
        <v/>
      </c>
      <c r="BP86" s="316" t="str">
        <f ca="1">IFERROR(INDEX($AK$6:$AK$17, ROWS($BP$4:BP84)), IFERROR(INDEX($AO$6:$AO$17, ROWS($BP$4:BP84)-ROWS($AK$6:$AK$17)), IFERROR(INDEX($AS$6:$AS$17, ROWS($BP$4:BP84)-ROWS($AK$6:$AK$17)-ROWS($AO$6:$AO$17)),IFERROR(INDEX($AW$6:$AW$17, ROWS($BP$4:BP84)-ROWS($AK$6:$AK$17)-ROWS($AO$6:$AO$17)-ROWS($AS$6:$AS$17)),IFERROR(INDEX($BA$6:$BA$17, ROWS($BP$4:BP84)-ROWS($AK$6:$AK$17)-ROWS($AO$6:$AO$17)-ROWS($AS$6:$AS$17)-ROWS($AW$6:$AW$17)),IFERROR(INDEX($BE$6:$BE$17, ROWS($BP$4:BP84)-ROWS($AK$6:$AK$17)-ROWS($AO$6:$AO$17)-ROWS($AS$6:$AS$17)-ROWS($AW$6:$AW$17)-ROWS($BA$6:$BA$17)),IFERROR(INDEX($BI$6:$BI$17, ROWS($BP$4:BP84)-ROWS($AK$6:$AK$17)-ROWS($AO$6:$AO$17)-ROWS($AS$6:$AS$17)-ROWS($AW$6:$AW$17)-ROWS($BA$6:$BA$17)-ROWS($BE$6:$BE$17)), "")))))))</f>
        <v/>
      </c>
      <c r="BQ86" s="316" t="str">
        <f t="shared" ca="1" si="187"/>
        <v/>
      </c>
      <c r="BR86" s="413" t="str">
        <f t="shared" ca="1" si="188"/>
        <v/>
      </c>
      <c r="BS86" s="412" t="str">
        <f ca="1">IF(OR(BT86="",BT86=0),"",MAX(BS$5:BS85)+1)</f>
        <v/>
      </c>
      <c r="BT86" s="316" t="str">
        <f ca="1">IFERROR(INDEX($AJ$22:$AJ$33, ROWS($BT$4:BT84)), IFERROR(INDEX($AN$22:$AN$33, ROWS($BT$4:BT84)-ROWS($AJ$22:$AJ$33)), IFERROR(INDEX($AR$22:$AR$33, ROWS($BT$4:BT84)-ROWS($AJ$22:$AJ$33)-ROWS($AN$22:$AN$33)),IFERROR(INDEX($AV$22:$AV$33, ROWS($BT$4:BT84)-ROWS($AJ$22:$AJ$33)-ROWS($AN$22:$AN$33)-ROWS($AR$22:$AR$33)),IFERROR(INDEX($AZ$22:$AZ$33, ROWS($BT$4:BT84)-ROWS($AJ$22:$AJ$33)-ROWS($AN$22:$AN$33)-ROWS($AR$22:$AR$33)-ROWS($AV$22:$AV$33)),IFERROR(INDEX($BD$22:$BD$33, ROWS($BT$4:BT84)-ROWS($AJ$22:$AJ$33)-ROWS($AN$22:$AN$33)-ROWS($AR$22:$AR$33)-ROWS($AV$22:$AV$33)-ROWS($AZ$22:$AZ$33)),IFERROR(INDEX($BH$22:$BH$33, ROWS($BT$4:BT84)-ROWS($AJ$22:$AJ$33)-ROWS($AN$22:$AN$33)-ROWS($AR$22:$AR$33)-ROWS($AV$22:$AV$33)-ROWS($AZ$22:$AZ$33)-ROWS($BD$22:$BD$33)), "")))))))</f>
        <v/>
      </c>
      <c r="BU86" s="316" t="str">
        <f t="shared" ca="1" si="189"/>
        <v/>
      </c>
      <c r="BV86" s="316" t="str">
        <f ca="1">IF(OR(BW86="",BW86=0),"",MAX(BV$5:BV85)+1)</f>
        <v/>
      </c>
      <c r="BW86" s="316" t="str">
        <f ca="1">IFERROR(INDEX($AK$22:$AK$33, ROWS($BW$4:BW84)), IFERROR(INDEX($AO$22:$AO$33, ROWS($BW$4:BW84)-ROWS($AK$22:$AK$33)), IFERROR(INDEX($AS$22:$AS$33, ROWS($BW$4:BW84)-ROWS($AK$22:$AK$33)-ROWS($AO$22:$AO$33)),IFERROR(INDEX($AW$22:$AW$33, ROWS($BW$4:BW84)-ROWS($AK$22:$AK$33)-ROWS($AO$22:$AO$33)-ROWS($AS$22:$AS$33)),IFERROR(INDEX($BA$22:$BA$33, ROWS($BW$4:BW84)-ROWS($AK$22:$AK$33)-ROWS($AO$22:$AO$33)-ROWS($AS$22:$AS$33)-ROWS($AW$22:$AW$33)),IFERROR(INDEX($BE$22:$BE$33, ROWS($BW$4:BW84)-ROWS($AK$22:$AK$33)-ROWS($AO$22:$AO$33)-ROWS($AS$22:$AS$33)-ROWS($AW$22:$AW$33)-ROWS($BA$22:$BA$33)),IFERROR(INDEX($BI$22:$BI$33, ROWS($BW$4:BW84)-ROWS($AK$22:$AK$33)-ROWS($AO$22:$AO$33)-ROWS($AS$22:$AS$33)-ROWS($AW$22:$AW$33)-ROWS($BA$22:$BA$33)-ROWS($BE$22:$BE$33)), "")))))))</f>
        <v/>
      </c>
      <c r="BX86" s="316" t="str">
        <f t="shared" ca="1" si="190"/>
        <v/>
      </c>
      <c r="BY86" s="413" t="str">
        <f t="shared" ca="1" si="191"/>
        <v/>
      </c>
      <c r="BZ86" s="412" t="str">
        <f ca="1">IF(OR(CA86="",CA86=0),"",MAX(BZ$5:BZ85)+1)</f>
        <v/>
      </c>
      <c r="CA86" s="316" t="str">
        <f ca="1">IFERROR(INDEX($AJ$38:$AJ$49, ROWS($CA$4:CA84)), IFERROR(INDEX($AN$38:$AN$49, ROWS($CA$4:CA84)-ROWS($AJ$38:$AJ$49)), IFERROR(INDEX($AR$38:$AR$49, ROWS($CA$4:CA84)-ROWS($AJ$38:$AJ$49)-ROWS($AN$38:$AN$49)),IFERROR(INDEX($AV$38:$AV$49, ROWS($CA$4:CA84)-ROWS($AJ$38:$AJ$49)-ROWS($AN$38:$AN$49)-ROWS($AR$38:$AR$49)),IFERROR(INDEX($AZ$38:$AZ$49, ROWS($CA$4:CA84)-ROWS($AJ$38:$AJ$49)-ROWS($AN$38:$AN$49)-ROWS($AR$38:$AR$49)-ROWS($AV$38:$AV$49)),IFERROR(INDEX($BD$38:$BD$49, ROWS($CA$4:CA84)-ROWS($AJ$38:$AJ$49)-ROWS($AN$38:$AN$49)-ROWS($AR$38:$AR$49)-ROWS($AV$38:$AV$49)-ROWS($AZ$38:$AZ$49)),IFERROR(INDEX($BH$38:$BH$49, ROWS($CA$4:CA84)-ROWS($AJ$38:$AJ$49)-ROWS($AN$38:$AN$49)-ROWS($AR$38:$AR$49)-ROWS($AV$38:$AV$49)-ROWS($AZ$38:$AZ$49)-ROWS($BD$38:$BD$49)), "")))))))</f>
        <v/>
      </c>
      <c r="CB86" s="316" t="str">
        <f t="shared" ca="1" si="192"/>
        <v/>
      </c>
      <c r="CC86" s="316" t="str">
        <f ca="1">IF(OR(CD86="",CD86=0),"",MAX(CC$5:CC85)+1)</f>
        <v/>
      </c>
      <c r="CD86" s="316" t="str">
        <f ca="1">IFERROR(INDEX($AK$38:$AK$49, ROWS($CD$4:CD84)), IFERROR(INDEX($AO$38:$AO$49, ROWS($CD$4:CD84)-ROWS($AK$38:$AK$49)), IFERROR(INDEX($AS$38:$AS$49, ROWS($CD$4:CD84)-ROWS($AK$38:$AK$49)-ROWS($AO$38:$AO$49)),IFERROR(INDEX($AW$38:$AW$49, ROWS($CD$4:CD84)-ROWS($AK$38:$AK$49)-ROWS($AO$38:$AO$49)-ROWS($AS$38:$AS$49)),IFERROR(INDEX($BA$38:$BA$49, ROWS($CD$4:CD84)-ROWS($AK$38:$AK$49)-ROWS($AO$38:$AO$49)-ROWS($AS$38:$AS$49)-ROWS($AW$38:$AW$49)),IFERROR(INDEX($BE$38:$BE$49, ROWS($CD$4:CD84)-ROWS($AK$38:$AK$49)-ROWS($AO$38:$AO$49)-ROWS($AS$38:$AS$49)-ROWS($AW$38:$AW$49)-ROWS($BA$38:$BA$49)),IFERROR(INDEX($BI$38:$BI$49, ROWS($CD$4:CD84)-ROWS($AK$38:$AK$49)-ROWS($AO$38:$AO$49)-ROWS($AS$38:$AS$49)-ROWS($AW$38:$AW$49)-ROWS($BA$38:$BA$49)-ROWS($BE$38:$BE$49)), "")))))))</f>
        <v/>
      </c>
      <c r="CE86" s="316" t="str">
        <f t="shared" ca="1" si="193"/>
        <v/>
      </c>
      <c r="CF86" s="413" t="str">
        <f t="shared" ca="1" si="194"/>
        <v/>
      </c>
      <c r="CG86" s="412" t="str">
        <f ca="1">IF(OR(CH86="",CH86=0),"",MAX(CG$5:CG85)+1)</f>
        <v/>
      </c>
      <c r="CH86" s="316" t="str">
        <f ca="1">IFERROR(INDEX($AJ$54:$AJ$65, ROWS($CH$4:CH84)), IFERROR(INDEX($AN$54:$AN$65, ROWS($CH$4:CH84)-ROWS($AJ$54:$AJ$65)), IFERROR(INDEX($AR$54:$AR$65, ROWS($CH$4:CH84)-ROWS($AJ$54:$AJ$65)-ROWS($AN$54:$AN$65)),IFERROR(INDEX($AV$54:$AV$65, ROWS($CH$4:CH84)-ROWS($AJ$54:$AJ$65)-ROWS($AN$54:$AN$65)-ROWS($AR$54:$AR$65)),IFERROR(INDEX($AZ$54:$AZ$65, ROWS($CH$4:CH84)-ROWS($AJ$54:$AJ$65)-ROWS($AN$54:$AN$65)-ROWS($AR$54:$AR$65)-ROWS($AV$54:$AV$65)),IFERROR(INDEX($BD$54:$BD$65, ROWS($CH$4:CH84)-ROWS($AJ$54:$AJ$65)-ROWS($AN$54:$AN$65)-ROWS($AR$54:$AR$65)-ROWS($AV$54:$AV$65)-ROWS($AZ$54:$AZ$65)),IFERROR(INDEX($BH$54:$BH$65, ROWS($CH$4:CH84)-ROWS($AJ$54:$AJ$65)-ROWS($AN$54:$AN$65)-ROWS($AR$54:$AR$65)-ROWS($AV$54:$AV$65)-ROWS($AZ$54:$AZ$65)-ROWS($BD$54:$BD$65)), "")))))))</f>
        <v/>
      </c>
      <c r="CI86" s="316" t="str">
        <f t="shared" ca="1" si="195"/>
        <v/>
      </c>
      <c r="CJ86" s="316" t="str">
        <f ca="1">IF(OR(CK86="",CK86=0),"",MAX(CJ$5:CJ85)+1)</f>
        <v/>
      </c>
      <c r="CK86" s="316" t="str">
        <f ca="1">IFERROR(INDEX($AK$54:$AK$65, ROWS($CK$4:CK84)), IFERROR(INDEX($AO$54:$AO$65, ROWS($CK$4:CK84)-ROWS($AK$54:$AK$65)), IFERROR(INDEX($AS$54:$AS$65, ROWS($CK$4:CK84)-ROWS($AK$54:$AK$65)-ROWS($AO$54:$AO$65)),IFERROR(INDEX($AW$54:$AW$65, ROWS($CK$4:CK84)-ROWS($AK$54:$AK$65)-ROWS($AO$54:$AO$65)-ROWS($AS$54:$AS$65)),IFERROR(INDEX($BA$54:$BA$65, ROWS($CK$4:CK84)-ROWS($AK$54:$AK$65)-ROWS($AO$54:$AO$65)-ROWS($AS$54:$AS$65)-ROWS($AW$54:$AW$65)),IFERROR(INDEX($BE$54:$BE$65, ROWS($CK$4:CK84)-ROWS($AK$54:$AK$65)-ROWS($AO$54:$AO$65)-ROWS($AS$54:$AS$65)-ROWS($AW$54:$AW$65)-ROWS($BA$54:$BA$65)),IFERROR(INDEX($BI$54:$BI$65, ROWS($CK$4:CK84)-ROWS($AK$54:$AK$65)-ROWS($AO$54:$AO$65)-ROWS($AS$54:$AS$65)-ROWS($AW$54:$AW$65)-ROWS($BA$54:$BA$65)-ROWS($BE$54:$BE$65)), "")))))))</f>
        <v/>
      </c>
      <c r="CL86" s="316" t="str">
        <f t="shared" ca="1" si="196"/>
        <v/>
      </c>
      <c r="CM86" s="413" t="str">
        <f t="shared" ca="1" si="197"/>
        <v/>
      </c>
      <c r="CN86" s="412" t="str">
        <f>IF(OR(CO86="",CO86=0),"",MAX(CN$5:CN85)+1)</f>
        <v/>
      </c>
      <c r="CO86" s="316">
        <f>IFERROR(INDEX($AJ$70:$AJ$81, ROWS($CO$4:CO84)), IFERROR(INDEX($AN$70:$AN$81, ROWS($CO$4:CO84)-ROWS($AJ$70:$AJ$81)), IFERROR(INDEX($AR$70:$AR$81, ROWS($CO$4:CO84)-ROWS($AJ$70:$AJ$81)-ROWS($AN$70:$AN$81)),IFERROR(INDEX($AV$70:$AV$81, ROWS($CO$4:CO84)-ROWS($AJ$70:$AJ$81)-ROWS($AN$70:$AN$81)-ROWS($AR$70:$AR$81)),IFERROR(INDEX($AZ$70:$AZ$81, ROWS($CO$4:CO84)-ROWS($AJ$70:$AJ$81)-ROWS($AN$70:$AN$81)-ROWS($AR$70:$AR$81)-ROWS($AV$70:$AV$81)),IFERROR(INDEX($BD$70:$BD$81, ROWS($CO$4:CO84)-ROWS($AJ$70:$AJ$81)-ROWS($AN$70:$AN$81)-ROWS($AR$70:$AR$81)-ROWS($AV$70:$AV$81)-ROWS($AZ$70:$AZ$81)),IFERROR(INDEX($BH$70:$BH$81, ROWS($CO$4:CO84)-ROWS($AJ$70:$AJ$81)-ROWS($AN$70:$AN$81)-ROWS($AR$70:$AR$81)-ROWS($AV$70:$AV$81)-ROWS($AZ$70:$AZ$81)-ROWS($BD$70:$BD$81)), "")))))))</f>
        <v>0</v>
      </c>
      <c r="CP86" s="316" t="str">
        <f t="shared" ca="1" si="198"/>
        <v/>
      </c>
      <c r="CQ86" s="316" t="str">
        <f>IF(OR(CR86="",CR86=0),"",MAX(CQ$5:CQ85)+1)</f>
        <v/>
      </c>
      <c r="CR86" s="316">
        <f>IFERROR(INDEX($AK$70:$AK$81, ROWS($CR$4:CR84)), IFERROR(INDEX($AO$70:$AO$81, ROWS($CR$4:CR84)-ROWS($AK$70:$AK$81)), IFERROR(INDEX($AS$70:$AS$81, ROWS($CR$4:CR84)-ROWS($AK$70:$AK$81)-ROWS($AO$70:$AO$81)),IFERROR(INDEX($AW$70:$AW$81, ROWS($CR$4:CR84)-ROWS($AK$70:$AK$81)-ROWS($AO$70:$AO$81)-ROWS($AS$70:$AS$81)),IFERROR(INDEX($BA$70:$BA$81, ROWS($CR$4:CR84)-ROWS($AK$70:$AK$81)-ROWS($AO$70:$AO$81)-ROWS($AS$70:$AS$81)-ROWS($AW$70:$AW$81)),IFERROR(INDEX($BE$70:$BE$81, ROWS($CR$4:CR84)-ROWS($AK$70:$AK$81)-ROWS($AO$70:$AO$81)-ROWS($AS$70:$AS$81)-ROWS($AW$70:$AW$81)-ROWS($BA$70:$BA$81)),IFERROR(INDEX($BI$70:$BI$81, ROWS($CR$4:CR84)-ROWS($AK$70:$AK$81)-ROWS($AO$70:$AO$81)-ROWS($AS$70:$AS$81)-ROWS($AW$70:$AW$81)-ROWS($BA$70:$BA$81)-ROWS($BE$70:$BE$81)), "")))))))</f>
        <v>0</v>
      </c>
      <c r="CS86" s="316" t="str">
        <f t="shared" ca="1" si="199"/>
        <v/>
      </c>
      <c r="CT86" s="413" t="str">
        <f t="shared" ca="1" si="200"/>
        <v/>
      </c>
      <c r="CU86" s="412" t="str">
        <f>IF(OR(CV86="",CV86=0),"",MAX(CU$5:CU85)+1)</f>
        <v/>
      </c>
      <c r="CV86" s="316" t="str">
        <f>IFERROR(INDEX($AJ$86:$AJ$97, ROWS($CV$4:CV84)), IFERROR(INDEX($AN$86:$AN$97, ROWS($CV$4:CV84)-ROWS($AJ$86:$AJ$97)), ""))</f>
        <v/>
      </c>
      <c r="CW86" s="316" t="str">
        <f t="shared" si="201"/>
        <v/>
      </c>
      <c r="CX86" s="316" t="str">
        <f>IF(OR(CY86="",CY86=0),"",MAX(CX$5:CX85)+1)</f>
        <v/>
      </c>
      <c r="CY86" s="316" t="str">
        <f>IFERROR(INDEX($AK$86:$AK$97, ROWS($CY$4:CY84)), IFERROR(INDEX($AO$86:$AO$97, ROWS($CY$4:CY84)-ROWS($AK$86:$AK$97)), ""))</f>
        <v/>
      </c>
      <c r="CZ86" s="316" t="str">
        <f t="shared" si="202"/>
        <v/>
      </c>
      <c r="DA86" s="413" t="str">
        <f t="shared" si="203"/>
        <v/>
      </c>
      <c r="DC86" s="438">
        <f ca="1">IF(OR(DD86="",DD86=0),"",MAX(DC$85:DC85)+1)</f>
        <v>1</v>
      </c>
      <c r="DD86" s="434" t="str">
        <f ca="1">IF(CP6="","",IF(NOT(CT6="Income"),CP6,""))</f>
        <v>Groceries</v>
      </c>
      <c r="DE86" s="413">
        <f ca="1">IF(CS6="","",IF(NOT(CT6="Income"),CS6,""))</f>
        <v>125</v>
      </c>
      <c r="DF86" s="438" t="str">
        <f ca="1">IF(OR(DG86="",DG86=0),"",MAX(DF$85:DF85)+1)</f>
        <v/>
      </c>
      <c r="DG86" s="412" t="str">
        <f ca="1">IF(CP6="","",IF(CT6="Income",CP6,""))</f>
        <v/>
      </c>
      <c r="DH86" s="413" t="str">
        <f ca="1">IF(CP6="","",IF(CT6="Income",CS6,""))</f>
        <v/>
      </c>
      <c r="DI86" s="412" t="str">
        <f ca="1">IFERROR(INDEX($DD$86:$DD$103,MATCH(ROW()-ROW($DI$85),$DC$86:$DC$103,0)),"")</f>
        <v>Groceries</v>
      </c>
      <c r="DJ86" s="413">
        <f ca="1">IFERROR(INDEX($DE$86:$DE$103,MATCH(ROW()-ROW($DI$85),$DC$86:$DC$103,0)),"")</f>
        <v>125</v>
      </c>
      <c r="DK86" s="412" t="str">
        <f ca="1">IFERROR(INDEX($DG$86:$DG$103,MATCH(ROW()-ROW($DK$85),$DF$86:$DF$103,0)),"")</f>
        <v>Paycheck 2</v>
      </c>
      <c r="DL86" s="413">
        <f ca="1">IFERROR(INDEX($DH$86:$DH$103,MATCH(ROW()-ROW($DK$85),$DF$86:$DF$103,0)),"")</f>
        <v>400</v>
      </c>
      <c r="DM86" s="292"/>
      <c r="DN86" s="425" t="str">
        <f ca="1">IF(DI86="","",CONCATENATE(DI86," - ",DJ86))</f>
        <v>Groceries - 125</v>
      </c>
      <c r="DO86" s="295" t="str">
        <f ca="1">IF(DI87="","",CONCATENATE(DI87," - ",DJ87))</f>
        <v>Car 2 Gas - 80</v>
      </c>
      <c r="DP86" s="295" t="str">
        <f ca="1">IF(DI88="","",CONCATENATE(DI88," - ",DJ88))</f>
        <v>Spotify - 9.99</v>
      </c>
      <c r="DQ86" s="440" t="str">
        <f ca="1">IF(DK86="","",CONCATENATE(DK86," - ",DL86))</f>
        <v>Paycheck 2 - 400</v>
      </c>
      <c r="DR86" s="441" t="str">
        <f ca="1">IF(DK87="","",CONCATENATE(DK87," - ",DL87))</f>
        <v/>
      </c>
      <c r="DS86" s="442" t="str">
        <f ca="1">IF(DK88="","",CONCATENATE(DK88," - ",DL88))</f>
        <v/>
      </c>
    </row>
    <row r="87" spans="28:123" x14ac:dyDescent="0.3">
      <c r="AB87" s="395" t="str">
        <f ca="1">IFERROR(MATCH($AB$59,OFFSET(Year!$BI$67:$BI$118,AB86,,1000),0)+AB86,"")</f>
        <v/>
      </c>
      <c r="AC87" s="404" t="str">
        <f ca="1">IFERROR(INDEX(Year!$BL$67:$BL$118,AB87),"")</f>
        <v/>
      </c>
      <c r="AD87" s="405" t="str">
        <f ca="1">IFERROR(INDEX(Year!$BJ$67:$BJ$118,AB87),"")</f>
        <v/>
      </c>
      <c r="AE87" s="406" t="str">
        <f ca="1">IFERROR(INDEX(Year!$BK$67:$BK$118,AB87),"")</f>
        <v/>
      </c>
      <c r="AF87" s="407" t="str">
        <f ca="1">IFERROR(INDEX(Year!$BI$67:$BI$118,AB87),"")</f>
        <v/>
      </c>
      <c r="AI87" s="304"/>
      <c r="AJ87" s="305"/>
      <c r="AK87" s="306"/>
      <c r="AL87" s="307"/>
      <c r="AM87" s="304"/>
      <c r="AN87" s="305"/>
      <c r="AO87" s="306"/>
      <c r="AP87" s="307"/>
      <c r="BL87" s="412" t="str">
        <f ca="1">IF(OR(BM87="",BM87=0),"",MAX(BL$5:BL86)+1)</f>
        <v/>
      </c>
      <c r="BM87" s="316" t="str">
        <f ca="1">IFERROR(INDEX($AJ$6:$AJ$17, ROWS(BM$4:$BM85)), IFERROR(INDEX($AN$6:$AN$17, ROWS(BM$4:$BM85)-ROWS($AJ$6:$AJ$17)), IFERROR(INDEX($AR$6:$AR$17, ROWS(BM$4:$BM85)-ROWS($AJ$6:$AJ$17)-ROWS($AN$6:$AN$17)),IFERROR(INDEX($AV$6:$AV$17, ROWS(BM$4:$BM85)-ROWS($AJ$6:$AJ$17)-ROWS($AN$6:$AN$17)-ROWS($AR$6:$AR$17)),IFERROR(INDEX($AZ$6:$AZ$17, ROWS(BM$4:$BM85)-ROWS($AJ$6:$AJ$17)-ROWS($AN$6:$AN$17)-ROWS($AR$6:$AR$17)-ROWS($AV$6:$AV$17)),IFERROR(INDEX($BD$6:$BD$17, ROWS(BM$4:$BM85)-ROWS($AJ$6:$AJ$17)-ROWS($AN$6:$AN$17)-ROWS($AR$6:$AR$17)-ROWS($AV$6:$AV$17)-ROWS($AZ$6:$AZ$17)),IFERROR(INDEX($BH$6:$BH$17, ROWS(BM$4:$BM85)-ROWS($AJ$6:$AJ$17)-ROWS($AN$6:$AN$17)-ROWS($AR$6:$AR$17)-ROWS($AV$6:$AV$17)-ROWS($AZ$6:$AZ$17)-ROWS($BD$6:$BD$17)), "")))))))</f>
        <v/>
      </c>
      <c r="BN87" s="316" t="str">
        <f t="shared" ca="1" si="186"/>
        <v/>
      </c>
      <c r="BO87" s="316" t="str">
        <f ca="1">IF(OR(BP87="",BP87=0),"",MAX(BO$5:BO86)+1)</f>
        <v/>
      </c>
      <c r="BP87" s="316" t="str">
        <f ca="1">IFERROR(INDEX($AK$6:$AK$17, ROWS($BP$4:BP85)), IFERROR(INDEX($AO$6:$AO$17, ROWS($BP$4:BP85)-ROWS($AK$6:$AK$17)), IFERROR(INDEX($AS$6:$AS$17, ROWS($BP$4:BP85)-ROWS($AK$6:$AK$17)-ROWS($AO$6:$AO$17)),IFERROR(INDEX($AW$6:$AW$17, ROWS($BP$4:BP85)-ROWS($AK$6:$AK$17)-ROWS($AO$6:$AO$17)-ROWS($AS$6:$AS$17)),IFERROR(INDEX($BA$6:$BA$17, ROWS($BP$4:BP85)-ROWS($AK$6:$AK$17)-ROWS($AO$6:$AO$17)-ROWS($AS$6:$AS$17)-ROWS($AW$6:$AW$17)),IFERROR(INDEX($BE$6:$BE$17, ROWS($BP$4:BP85)-ROWS($AK$6:$AK$17)-ROWS($AO$6:$AO$17)-ROWS($AS$6:$AS$17)-ROWS($AW$6:$AW$17)-ROWS($BA$6:$BA$17)),IFERROR(INDEX($BI$6:$BI$17, ROWS($BP$4:BP85)-ROWS($AK$6:$AK$17)-ROWS($AO$6:$AO$17)-ROWS($AS$6:$AS$17)-ROWS($AW$6:$AW$17)-ROWS($BA$6:$BA$17)-ROWS($BE$6:$BE$17)), "")))))))</f>
        <v/>
      </c>
      <c r="BQ87" s="316" t="str">
        <f t="shared" ca="1" si="187"/>
        <v/>
      </c>
      <c r="BR87" s="413" t="str">
        <f t="shared" ca="1" si="188"/>
        <v/>
      </c>
      <c r="BS87" s="412" t="str">
        <f ca="1">IF(OR(BT87="",BT87=0),"",MAX(BS$5:BS86)+1)</f>
        <v/>
      </c>
      <c r="BT87" s="316" t="str">
        <f ca="1">IFERROR(INDEX($AJ$22:$AJ$33, ROWS($BT$4:BT85)), IFERROR(INDEX($AN$22:$AN$33, ROWS($BT$4:BT85)-ROWS($AJ$22:$AJ$33)), IFERROR(INDEX($AR$22:$AR$33, ROWS($BT$4:BT85)-ROWS($AJ$22:$AJ$33)-ROWS($AN$22:$AN$33)),IFERROR(INDEX($AV$22:$AV$33, ROWS($BT$4:BT85)-ROWS($AJ$22:$AJ$33)-ROWS($AN$22:$AN$33)-ROWS($AR$22:$AR$33)),IFERROR(INDEX($AZ$22:$AZ$33, ROWS($BT$4:BT85)-ROWS($AJ$22:$AJ$33)-ROWS($AN$22:$AN$33)-ROWS($AR$22:$AR$33)-ROWS($AV$22:$AV$33)),IFERROR(INDEX($BD$22:$BD$33, ROWS($BT$4:BT85)-ROWS($AJ$22:$AJ$33)-ROWS($AN$22:$AN$33)-ROWS($AR$22:$AR$33)-ROWS($AV$22:$AV$33)-ROWS($AZ$22:$AZ$33)),IFERROR(INDEX($BH$22:$BH$33, ROWS($BT$4:BT85)-ROWS($AJ$22:$AJ$33)-ROWS($AN$22:$AN$33)-ROWS($AR$22:$AR$33)-ROWS($AV$22:$AV$33)-ROWS($AZ$22:$AZ$33)-ROWS($BD$22:$BD$33)), "")))))))</f>
        <v/>
      </c>
      <c r="BU87" s="316" t="str">
        <f t="shared" ca="1" si="189"/>
        <v/>
      </c>
      <c r="BV87" s="316" t="str">
        <f ca="1">IF(OR(BW87="",BW87=0),"",MAX(BV$5:BV86)+1)</f>
        <v/>
      </c>
      <c r="BW87" s="316" t="str">
        <f ca="1">IFERROR(INDEX($AK$22:$AK$33, ROWS($BW$4:BW85)), IFERROR(INDEX($AO$22:$AO$33, ROWS($BW$4:BW85)-ROWS($AK$22:$AK$33)), IFERROR(INDEX($AS$22:$AS$33, ROWS($BW$4:BW85)-ROWS($AK$22:$AK$33)-ROWS($AO$22:$AO$33)),IFERROR(INDEX($AW$22:$AW$33, ROWS($BW$4:BW85)-ROWS($AK$22:$AK$33)-ROWS($AO$22:$AO$33)-ROWS($AS$22:$AS$33)),IFERROR(INDEX($BA$22:$BA$33, ROWS($BW$4:BW85)-ROWS($AK$22:$AK$33)-ROWS($AO$22:$AO$33)-ROWS($AS$22:$AS$33)-ROWS($AW$22:$AW$33)),IFERROR(INDEX($BE$22:$BE$33, ROWS($BW$4:BW85)-ROWS($AK$22:$AK$33)-ROWS($AO$22:$AO$33)-ROWS($AS$22:$AS$33)-ROWS($AW$22:$AW$33)-ROWS($BA$22:$BA$33)),IFERROR(INDEX($BI$22:$BI$33, ROWS($BW$4:BW85)-ROWS($AK$22:$AK$33)-ROWS($AO$22:$AO$33)-ROWS($AS$22:$AS$33)-ROWS($AW$22:$AW$33)-ROWS($BA$22:$BA$33)-ROWS($BE$22:$BE$33)), "")))))))</f>
        <v/>
      </c>
      <c r="BX87" s="316" t="str">
        <f t="shared" ca="1" si="190"/>
        <v/>
      </c>
      <c r="BY87" s="413" t="str">
        <f t="shared" ca="1" si="191"/>
        <v/>
      </c>
      <c r="BZ87" s="412" t="str">
        <f ca="1">IF(OR(CA87="",CA87=0),"",MAX(BZ$5:BZ86)+1)</f>
        <v/>
      </c>
      <c r="CA87" s="316" t="str">
        <f ca="1">IFERROR(INDEX($AJ$38:$AJ$49, ROWS($CA$4:CA85)), IFERROR(INDEX($AN$38:$AN$49, ROWS($CA$4:CA85)-ROWS($AJ$38:$AJ$49)), IFERROR(INDEX($AR$38:$AR$49, ROWS($CA$4:CA85)-ROWS($AJ$38:$AJ$49)-ROWS($AN$38:$AN$49)),IFERROR(INDEX($AV$38:$AV$49, ROWS($CA$4:CA85)-ROWS($AJ$38:$AJ$49)-ROWS($AN$38:$AN$49)-ROWS($AR$38:$AR$49)),IFERROR(INDEX($AZ$38:$AZ$49, ROWS($CA$4:CA85)-ROWS($AJ$38:$AJ$49)-ROWS($AN$38:$AN$49)-ROWS($AR$38:$AR$49)-ROWS($AV$38:$AV$49)),IFERROR(INDEX($BD$38:$BD$49, ROWS($CA$4:CA85)-ROWS($AJ$38:$AJ$49)-ROWS($AN$38:$AN$49)-ROWS($AR$38:$AR$49)-ROWS($AV$38:$AV$49)-ROWS($AZ$38:$AZ$49)),IFERROR(INDEX($BH$38:$BH$49, ROWS($CA$4:CA85)-ROWS($AJ$38:$AJ$49)-ROWS($AN$38:$AN$49)-ROWS($AR$38:$AR$49)-ROWS($AV$38:$AV$49)-ROWS($AZ$38:$AZ$49)-ROWS($BD$38:$BD$49)), "")))))))</f>
        <v/>
      </c>
      <c r="CB87" s="316" t="str">
        <f t="shared" ca="1" si="192"/>
        <v/>
      </c>
      <c r="CC87" s="316" t="str">
        <f ca="1">IF(OR(CD87="",CD87=0),"",MAX(CC$5:CC86)+1)</f>
        <v/>
      </c>
      <c r="CD87" s="316" t="str">
        <f ca="1">IFERROR(INDEX($AK$38:$AK$49, ROWS($CD$4:CD85)), IFERROR(INDEX($AO$38:$AO$49, ROWS($CD$4:CD85)-ROWS($AK$38:$AK$49)), IFERROR(INDEX($AS$38:$AS$49, ROWS($CD$4:CD85)-ROWS($AK$38:$AK$49)-ROWS($AO$38:$AO$49)),IFERROR(INDEX($AW$38:$AW$49, ROWS($CD$4:CD85)-ROWS($AK$38:$AK$49)-ROWS($AO$38:$AO$49)-ROWS($AS$38:$AS$49)),IFERROR(INDEX($BA$38:$BA$49, ROWS($CD$4:CD85)-ROWS($AK$38:$AK$49)-ROWS($AO$38:$AO$49)-ROWS($AS$38:$AS$49)-ROWS($AW$38:$AW$49)),IFERROR(INDEX($BE$38:$BE$49, ROWS($CD$4:CD85)-ROWS($AK$38:$AK$49)-ROWS($AO$38:$AO$49)-ROWS($AS$38:$AS$49)-ROWS($AW$38:$AW$49)-ROWS($BA$38:$BA$49)),IFERROR(INDEX($BI$38:$BI$49, ROWS($CD$4:CD85)-ROWS($AK$38:$AK$49)-ROWS($AO$38:$AO$49)-ROWS($AS$38:$AS$49)-ROWS($AW$38:$AW$49)-ROWS($BA$38:$BA$49)-ROWS($BE$38:$BE$49)), "")))))))</f>
        <v/>
      </c>
      <c r="CE87" s="316" t="str">
        <f t="shared" ca="1" si="193"/>
        <v/>
      </c>
      <c r="CF87" s="413" t="str">
        <f t="shared" ca="1" si="194"/>
        <v/>
      </c>
      <c r="CG87" s="412" t="str">
        <f ca="1">IF(OR(CH87="",CH87=0),"",MAX(CG$5:CG86)+1)</f>
        <v/>
      </c>
      <c r="CH87" s="316" t="str">
        <f ca="1">IFERROR(INDEX($AJ$54:$AJ$65, ROWS($CH$4:CH85)), IFERROR(INDEX($AN$54:$AN$65, ROWS($CH$4:CH85)-ROWS($AJ$54:$AJ$65)), IFERROR(INDEX($AR$54:$AR$65, ROWS($CH$4:CH85)-ROWS($AJ$54:$AJ$65)-ROWS($AN$54:$AN$65)),IFERROR(INDEX($AV$54:$AV$65, ROWS($CH$4:CH85)-ROWS($AJ$54:$AJ$65)-ROWS($AN$54:$AN$65)-ROWS($AR$54:$AR$65)),IFERROR(INDEX($AZ$54:$AZ$65, ROWS($CH$4:CH85)-ROWS($AJ$54:$AJ$65)-ROWS($AN$54:$AN$65)-ROWS($AR$54:$AR$65)-ROWS($AV$54:$AV$65)),IFERROR(INDEX($BD$54:$BD$65, ROWS($CH$4:CH85)-ROWS($AJ$54:$AJ$65)-ROWS($AN$54:$AN$65)-ROWS($AR$54:$AR$65)-ROWS($AV$54:$AV$65)-ROWS($AZ$54:$AZ$65)),IFERROR(INDEX($BH$54:$BH$65, ROWS($CH$4:CH85)-ROWS($AJ$54:$AJ$65)-ROWS($AN$54:$AN$65)-ROWS($AR$54:$AR$65)-ROWS($AV$54:$AV$65)-ROWS($AZ$54:$AZ$65)-ROWS($BD$54:$BD$65)), "")))))))</f>
        <v/>
      </c>
      <c r="CI87" s="316" t="str">
        <f t="shared" ca="1" si="195"/>
        <v/>
      </c>
      <c r="CJ87" s="316" t="str">
        <f ca="1">IF(OR(CK87="",CK87=0),"",MAX(CJ$5:CJ86)+1)</f>
        <v/>
      </c>
      <c r="CK87" s="316" t="str">
        <f ca="1">IFERROR(INDEX($AK$54:$AK$65, ROWS($CK$4:CK85)), IFERROR(INDEX($AO$54:$AO$65, ROWS($CK$4:CK85)-ROWS($AK$54:$AK$65)), IFERROR(INDEX($AS$54:$AS$65, ROWS($CK$4:CK85)-ROWS($AK$54:$AK$65)-ROWS($AO$54:$AO$65)),IFERROR(INDEX($AW$54:$AW$65, ROWS($CK$4:CK85)-ROWS($AK$54:$AK$65)-ROWS($AO$54:$AO$65)-ROWS($AS$54:$AS$65)),IFERROR(INDEX($BA$54:$BA$65, ROWS($CK$4:CK85)-ROWS($AK$54:$AK$65)-ROWS($AO$54:$AO$65)-ROWS($AS$54:$AS$65)-ROWS($AW$54:$AW$65)),IFERROR(INDEX($BE$54:$BE$65, ROWS($CK$4:CK85)-ROWS($AK$54:$AK$65)-ROWS($AO$54:$AO$65)-ROWS($AS$54:$AS$65)-ROWS($AW$54:$AW$65)-ROWS($BA$54:$BA$65)),IFERROR(INDEX($BI$54:$BI$65, ROWS($CK$4:CK85)-ROWS($AK$54:$AK$65)-ROWS($AO$54:$AO$65)-ROWS($AS$54:$AS$65)-ROWS($AW$54:$AW$65)-ROWS($BA$54:$BA$65)-ROWS($BE$54:$BE$65)), "")))))))</f>
        <v/>
      </c>
      <c r="CL87" s="316" t="str">
        <f t="shared" ca="1" si="196"/>
        <v/>
      </c>
      <c r="CM87" s="413" t="str">
        <f t="shared" ca="1" si="197"/>
        <v/>
      </c>
      <c r="CN87" s="412" t="str">
        <f>IF(OR(CO87="",CO87=0),"",MAX(CN$5:CN86)+1)</f>
        <v/>
      </c>
      <c r="CO87" s="316">
        <f>IFERROR(INDEX($AJ$70:$AJ$81, ROWS($CO$4:CO85)), IFERROR(INDEX($AN$70:$AN$81, ROWS($CO$4:CO85)-ROWS($AJ$70:$AJ$81)), IFERROR(INDEX($AR$70:$AR$81, ROWS($CO$4:CO85)-ROWS($AJ$70:$AJ$81)-ROWS($AN$70:$AN$81)),IFERROR(INDEX($AV$70:$AV$81, ROWS($CO$4:CO85)-ROWS($AJ$70:$AJ$81)-ROWS($AN$70:$AN$81)-ROWS($AR$70:$AR$81)),IFERROR(INDEX($AZ$70:$AZ$81, ROWS($CO$4:CO85)-ROWS($AJ$70:$AJ$81)-ROWS($AN$70:$AN$81)-ROWS($AR$70:$AR$81)-ROWS($AV$70:$AV$81)),IFERROR(INDEX($BD$70:$BD$81, ROWS($CO$4:CO85)-ROWS($AJ$70:$AJ$81)-ROWS($AN$70:$AN$81)-ROWS($AR$70:$AR$81)-ROWS($AV$70:$AV$81)-ROWS($AZ$70:$AZ$81)),IFERROR(INDEX($BH$70:$BH$81, ROWS($CO$4:CO85)-ROWS($AJ$70:$AJ$81)-ROWS($AN$70:$AN$81)-ROWS($AR$70:$AR$81)-ROWS($AV$70:$AV$81)-ROWS($AZ$70:$AZ$81)-ROWS($BD$70:$BD$81)), "")))))))</f>
        <v>0</v>
      </c>
      <c r="CP87" s="316" t="str">
        <f t="shared" ca="1" si="198"/>
        <v/>
      </c>
      <c r="CQ87" s="316" t="str">
        <f>IF(OR(CR87="",CR87=0),"",MAX(CQ$5:CQ86)+1)</f>
        <v/>
      </c>
      <c r="CR87" s="316">
        <f>IFERROR(INDEX($AK$70:$AK$81, ROWS($CR$4:CR85)), IFERROR(INDEX($AO$70:$AO$81, ROWS($CR$4:CR85)-ROWS($AK$70:$AK$81)), IFERROR(INDEX($AS$70:$AS$81, ROWS($CR$4:CR85)-ROWS($AK$70:$AK$81)-ROWS($AO$70:$AO$81)),IFERROR(INDEX($AW$70:$AW$81, ROWS($CR$4:CR85)-ROWS($AK$70:$AK$81)-ROWS($AO$70:$AO$81)-ROWS($AS$70:$AS$81)),IFERROR(INDEX($BA$70:$BA$81, ROWS($CR$4:CR85)-ROWS($AK$70:$AK$81)-ROWS($AO$70:$AO$81)-ROWS($AS$70:$AS$81)-ROWS($AW$70:$AW$81)),IFERROR(INDEX($BE$70:$BE$81, ROWS($CR$4:CR85)-ROWS($AK$70:$AK$81)-ROWS($AO$70:$AO$81)-ROWS($AS$70:$AS$81)-ROWS($AW$70:$AW$81)-ROWS($BA$70:$BA$81)),IFERROR(INDEX($BI$70:$BI$81, ROWS($CR$4:CR85)-ROWS($AK$70:$AK$81)-ROWS($AO$70:$AO$81)-ROWS($AS$70:$AS$81)-ROWS($AW$70:$AW$81)-ROWS($BA$70:$BA$81)-ROWS($BE$70:$BE$81)), "")))))))</f>
        <v>0</v>
      </c>
      <c r="CS87" s="316" t="str">
        <f t="shared" ca="1" si="199"/>
        <v/>
      </c>
      <c r="CT87" s="413" t="str">
        <f t="shared" ca="1" si="200"/>
        <v/>
      </c>
      <c r="CU87" s="412" t="str">
        <f>IF(OR(CV87="",CV87=0),"",MAX(CU$5:CU86)+1)</f>
        <v/>
      </c>
      <c r="CV87" s="316" t="str">
        <f>IFERROR(INDEX($AJ$86:$AJ$97, ROWS($CV$4:CV85)), IFERROR(INDEX($AN$86:$AN$97, ROWS($CV$4:CV85)-ROWS($AJ$86:$AJ$97)), ""))</f>
        <v/>
      </c>
      <c r="CW87" s="316" t="str">
        <f t="shared" si="201"/>
        <v/>
      </c>
      <c r="CX87" s="316" t="str">
        <f>IF(OR(CY87="",CY87=0),"",MAX(CX$5:CX86)+1)</f>
        <v/>
      </c>
      <c r="CY87" s="316" t="str">
        <f>IFERROR(INDEX($AK$86:$AK$97, ROWS($CY$4:CY85)), IFERROR(INDEX($AO$86:$AO$97, ROWS($CY$4:CY85)-ROWS($AK$86:$AK$97)), ""))</f>
        <v/>
      </c>
      <c r="CZ87" s="316" t="str">
        <f t="shared" si="202"/>
        <v/>
      </c>
      <c r="DA87" s="413" t="str">
        <f t="shared" si="203"/>
        <v/>
      </c>
      <c r="DC87" s="438" t="str">
        <f ca="1">IF(OR(DD87="",DD87=0),"",MAX(DC$85:DC86)+1)</f>
        <v/>
      </c>
      <c r="DD87" s="434" t="str">
        <f t="shared" ref="DD87:DD103" ca="1" si="204">IF(CP7="","",IF(NOT(CT7="Income"),CP7,""))</f>
        <v/>
      </c>
      <c r="DE87" s="413" t="str">
        <f t="shared" ref="DE87:DE103" ca="1" si="205">IF(CS7="","",IF(NOT(CT7="Income"),CS7,""))</f>
        <v/>
      </c>
      <c r="DF87" s="431">
        <f ca="1">IF(OR(DG87="",DG87=0),"",MAX(DF$85:DF86)+1)</f>
        <v>1</v>
      </c>
      <c r="DG87" s="412" t="str">
        <f t="shared" ref="DG87:DG103" ca="1" si="206">IF(CP7="","",IF(CT7="Income",CP7,""))</f>
        <v>Paycheck 2</v>
      </c>
      <c r="DH87" s="413">
        <f t="shared" ref="DH87:DH103" ca="1" si="207">IF(CP7="","",IF(CT7="Income",CS7,""))</f>
        <v>400</v>
      </c>
      <c r="DI87" s="412" t="str">
        <f t="shared" ref="DI87:DI103" ca="1" si="208">IFERROR(INDEX($DD$86:$DD$103,MATCH(ROW()-ROW($DI$85),$DC$86:$DC$103,0)),"")</f>
        <v>Car 2 Gas</v>
      </c>
      <c r="DJ87" s="413">
        <f t="shared" ref="DJ87:DJ103" ca="1" si="209">IFERROR(INDEX($DE$86:$DE$103,MATCH(ROW()-ROW($DI$85),$DC$86:$DC$103,0)),"")</f>
        <v>80</v>
      </c>
      <c r="DK87" s="412" t="str">
        <f t="shared" ref="DK87:DK103" ca="1" si="210">IFERROR(INDEX($DG$86:$DG$103,MATCH(ROW()-ROW($DK$85),$DF$86:$DF$103,0)),"")</f>
        <v/>
      </c>
      <c r="DL87" s="413" t="str">
        <f t="shared" ref="DL87:DL103" ca="1" si="211">IFERROR(INDEX($DH$86:$DH$103,MATCH(ROW()-ROW($DK$85),$DF$86:$DF$103,0)),"")</f>
        <v/>
      </c>
      <c r="DM87" s="292"/>
      <c r="DN87" s="425" t="str">
        <f ca="1">IF(DI89="","",CONCATENATE(DI89," - ",DJ89))</f>
        <v/>
      </c>
      <c r="DO87" s="295" t="str">
        <f ca="1">IF(DI90="","",CONCATENATE(DI90," - ",DJ90))</f>
        <v/>
      </c>
      <c r="DP87" s="295" t="str">
        <f ca="1">IF(DI91="","",CONCATENATE(DI91," - ",DJ91))</f>
        <v/>
      </c>
      <c r="DQ87" s="425" t="str">
        <f ca="1">IF(DK89="","",CONCATENATE(DK89," - ",DL89))</f>
        <v/>
      </c>
      <c r="DR87" s="295" t="str">
        <f ca="1">IF(DK90="","",CONCATENATE(DK90," - ",DL90))</f>
        <v/>
      </c>
      <c r="DS87" s="426" t="str">
        <f ca="1">IF(DK91="","",CONCATENATE(DK91," - ",DL91))</f>
        <v/>
      </c>
    </row>
    <row r="88" spans="28:123" x14ac:dyDescent="0.3">
      <c r="AB88" s="395" t="str">
        <f ca="1">IFERROR(MATCH($AB$59,OFFSET(Year!$BI$67:$BI$118,AB87,,1000),0)+AB87,"")</f>
        <v/>
      </c>
      <c r="AC88" s="404" t="str">
        <f ca="1">IFERROR(INDEX(Year!$BL$67:$BL$118,AB88),"")</f>
        <v/>
      </c>
      <c r="AD88" s="405" t="str">
        <f ca="1">IFERROR(INDEX(Year!$BJ$67:$BJ$118,AB88),"")</f>
        <v/>
      </c>
      <c r="AE88" s="406" t="str">
        <f ca="1">IFERROR(INDEX(Year!$BK$67:$BK$118,AB88),"")</f>
        <v/>
      </c>
      <c r="AF88" s="407" t="str">
        <f ca="1">IFERROR(INDEX(Year!$BI$67:$BI$118,AB88),"")</f>
        <v/>
      </c>
      <c r="AI88" s="304"/>
      <c r="AJ88" s="305"/>
      <c r="AK88" s="306"/>
      <c r="AL88" s="307"/>
      <c r="AM88" s="304"/>
      <c r="AN88" s="305"/>
      <c r="AO88" s="306"/>
      <c r="AP88" s="307"/>
      <c r="BL88" s="412" t="str">
        <f ca="1">IF(OR(BM88="",BM88=0),"",MAX(BL$5:BL87)+1)</f>
        <v/>
      </c>
      <c r="BM88" s="316" t="str">
        <f ca="1">IFERROR(INDEX($AJ$6:$AJ$17, ROWS(BM$4:$BM86)), IFERROR(INDEX($AN$6:$AN$17, ROWS(BM$4:$BM86)-ROWS($AJ$6:$AJ$17)), IFERROR(INDEX($AR$6:$AR$17, ROWS(BM$4:$BM86)-ROWS($AJ$6:$AJ$17)-ROWS($AN$6:$AN$17)),IFERROR(INDEX($AV$6:$AV$17, ROWS(BM$4:$BM86)-ROWS($AJ$6:$AJ$17)-ROWS($AN$6:$AN$17)-ROWS($AR$6:$AR$17)),IFERROR(INDEX($AZ$6:$AZ$17, ROWS(BM$4:$BM86)-ROWS($AJ$6:$AJ$17)-ROWS($AN$6:$AN$17)-ROWS($AR$6:$AR$17)-ROWS($AV$6:$AV$17)),IFERROR(INDEX($BD$6:$BD$17, ROWS(BM$4:$BM86)-ROWS($AJ$6:$AJ$17)-ROWS($AN$6:$AN$17)-ROWS($AR$6:$AR$17)-ROWS($AV$6:$AV$17)-ROWS($AZ$6:$AZ$17)),IFERROR(INDEX($BH$6:$BH$17, ROWS(BM$4:$BM86)-ROWS($AJ$6:$AJ$17)-ROWS($AN$6:$AN$17)-ROWS($AR$6:$AR$17)-ROWS($AV$6:$AV$17)-ROWS($AZ$6:$AZ$17)-ROWS($BD$6:$BD$17)), "")))))))</f>
        <v/>
      </c>
      <c r="BN88" s="316" t="str">
        <f t="shared" ca="1" si="186"/>
        <v/>
      </c>
      <c r="BO88" s="316" t="str">
        <f ca="1">IF(OR(BP88="",BP88=0),"",MAX(BO$5:BO87)+1)</f>
        <v/>
      </c>
      <c r="BP88" s="316" t="str">
        <f ca="1">IFERROR(INDEX($AK$6:$AK$17, ROWS($BP$4:BP86)), IFERROR(INDEX($AO$6:$AO$17, ROWS($BP$4:BP86)-ROWS($AK$6:$AK$17)), IFERROR(INDEX($AS$6:$AS$17, ROWS($BP$4:BP86)-ROWS($AK$6:$AK$17)-ROWS($AO$6:$AO$17)),IFERROR(INDEX($AW$6:$AW$17, ROWS($BP$4:BP86)-ROWS($AK$6:$AK$17)-ROWS($AO$6:$AO$17)-ROWS($AS$6:$AS$17)),IFERROR(INDEX($BA$6:$BA$17, ROWS($BP$4:BP86)-ROWS($AK$6:$AK$17)-ROWS($AO$6:$AO$17)-ROWS($AS$6:$AS$17)-ROWS($AW$6:$AW$17)),IFERROR(INDEX($BE$6:$BE$17, ROWS($BP$4:BP86)-ROWS($AK$6:$AK$17)-ROWS($AO$6:$AO$17)-ROWS($AS$6:$AS$17)-ROWS($AW$6:$AW$17)-ROWS($BA$6:$BA$17)),IFERROR(INDEX($BI$6:$BI$17, ROWS($BP$4:BP86)-ROWS($AK$6:$AK$17)-ROWS($AO$6:$AO$17)-ROWS($AS$6:$AS$17)-ROWS($AW$6:$AW$17)-ROWS($BA$6:$BA$17)-ROWS($BE$6:$BE$17)), "")))))))</f>
        <v/>
      </c>
      <c r="BQ88" s="316" t="str">
        <f t="shared" ca="1" si="187"/>
        <v/>
      </c>
      <c r="BR88" s="413" t="str">
        <f t="shared" ca="1" si="188"/>
        <v/>
      </c>
      <c r="BS88" s="412" t="str">
        <f ca="1">IF(OR(BT88="",BT88=0),"",MAX(BS$5:BS87)+1)</f>
        <v/>
      </c>
      <c r="BT88" s="316" t="str">
        <f ca="1">IFERROR(INDEX($AJ$22:$AJ$33, ROWS($BT$4:BT86)), IFERROR(INDEX($AN$22:$AN$33, ROWS($BT$4:BT86)-ROWS($AJ$22:$AJ$33)), IFERROR(INDEX($AR$22:$AR$33, ROWS($BT$4:BT86)-ROWS($AJ$22:$AJ$33)-ROWS($AN$22:$AN$33)),IFERROR(INDEX($AV$22:$AV$33, ROWS($BT$4:BT86)-ROWS($AJ$22:$AJ$33)-ROWS($AN$22:$AN$33)-ROWS($AR$22:$AR$33)),IFERROR(INDEX($AZ$22:$AZ$33, ROWS($BT$4:BT86)-ROWS($AJ$22:$AJ$33)-ROWS($AN$22:$AN$33)-ROWS($AR$22:$AR$33)-ROWS($AV$22:$AV$33)),IFERROR(INDEX($BD$22:$BD$33, ROWS($BT$4:BT86)-ROWS($AJ$22:$AJ$33)-ROWS($AN$22:$AN$33)-ROWS($AR$22:$AR$33)-ROWS($AV$22:$AV$33)-ROWS($AZ$22:$AZ$33)),IFERROR(INDEX($BH$22:$BH$33, ROWS($BT$4:BT86)-ROWS($AJ$22:$AJ$33)-ROWS($AN$22:$AN$33)-ROWS($AR$22:$AR$33)-ROWS($AV$22:$AV$33)-ROWS($AZ$22:$AZ$33)-ROWS($BD$22:$BD$33)), "")))))))</f>
        <v/>
      </c>
      <c r="BU88" s="316" t="str">
        <f t="shared" ca="1" si="189"/>
        <v/>
      </c>
      <c r="BV88" s="316" t="str">
        <f ca="1">IF(OR(BW88="",BW88=0),"",MAX(BV$5:BV87)+1)</f>
        <v/>
      </c>
      <c r="BW88" s="316" t="str">
        <f ca="1">IFERROR(INDEX($AK$22:$AK$33, ROWS($BW$4:BW86)), IFERROR(INDEX($AO$22:$AO$33, ROWS($BW$4:BW86)-ROWS($AK$22:$AK$33)), IFERROR(INDEX($AS$22:$AS$33, ROWS($BW$4:BW86)-ROWS($AK$22:$AK$33)-ROWS($AO$22:$AO$33)),IFERROR(INDEX($AW$22:$AW$33, ROWS($BW$4:BW86)-ROWS($AK$22:$AK$33)-ROWS($AO$22:$AO$33)-ROWS($AS$22:$AS$33)),IFERROR(INDEX($BA$22:$BA$33, ROWS($BW$4:BW86)-ROWS($AK$22:$AK$33)-ROWS($AO$22:$AO$33)-ROWS($AS$22:$AS$33)-ROWS($AW$22:$AW$33)),IFERROR(INDEX($BE$22:$BE$33, ROWS($BW$4:BW86)-ROWS($AK$22:$AK$33)-ROWS($AO$22:$AO$33)-ROWS($AS$22:$AS$33)-ROWS($AW$22:$AW$33)-ROWS($BA$22:$BA$33)),IFERROR(INDEX($BI$22:$BI$33, ROWS($BW$4:BW86)-ROWS($AK$22:$AK$33)-ROWS($AO$22:$AO$33)-ROWS($AS$22:$AS$33)-ROWS($AW$22:$AW$33)-ROWS($BA$22:$BA$33)-ROWS($BE$22:$BE$33)), "")))))))</f>
        <v/>
      </c>
      <c r="BX88" s="316" t="str">
        <f t="shared" ca="1" si="190"/>
        <v/>
      </c>
      <c r="BY88" s="413" t="str">
        <f t="shared" ca="1" si="191"/>
        <v/>
      </c>
      <c r="BZ88" s="412" t="str">
        <f ca="1">IF(OR(CA88="",CA88=0),"",MAX(BZ$5:BZ87)+1)</f>
        <v/>
      </c>
      <c r="CA88" s="316" t="str">
        <f ca="1">IFERROR(INDEX($AJ$38:$AJ$49, ROWS($CA$4:CA86)), IFERROR(INDEX($AN$38:$AN$49, ROWS($CA$4:CA86)-ROWS($AJ$38:$AJ$49)), IFERROR(INDEX($AR$38:$AR$49, ROWS($CA$4:CA86)-ROWS($AJ$38:$AJ$49)-ROWS($AN$38:$AN$49)),IFERROR(INDEX($AV$38:$AV$49, ROWS($CA$4:CA86)-ROWS($AJ$38:$AJ$49)-ROWS($AN$38:$AN$49)-ROWS($AR$38:$AR$49)),IFERROR(INDEX($AZ$38:$AZ$49, ROWS($CA$4:CA86)-ROWS($AJ$38:$AJ$49)-ROWS($AN$38:$AN$49)-ROWS($AR$38:$AR$49)-ROWS($AV$38:$AV$49)),IFERROR(INDEX($BD$38:$BD$49, ROWS($CA$4:CA86)-ROWS($AJ$38:$AJ$49)-ROWS($AN$38:$AN$49)-ROWS($AR$38:$AR$49)-ROWS($AV$38:$AV$49)-ROWS($AZ$38:$AZ$49)),IFERROR(INDEX($BH$38:$BH$49, ROWS($CA$4:CA86)-ROWS($AJ$38:$AJ$49)-ROWS($AN$38:$AN$49)-ROWS($AR$38:$AR$49)-ROWS($AV$38:$AV$49)-ROWS($AZ$38:$AZ$49)-ROWS($BD$38:$BD$49)), "")))))))</f>
        <v/>
      </c>
      <c r="CB88" s="316" t="str">
        <f t="shared" ca="1" si="192"/>
        <v/>
      </c>
      <c r="CC88" s="316" t="str">
        <f ca="1">IF(OR(CD88="",CD88=0),"",MAX(CC$5:CC87)+1)</f>
        <v/>
      </c>
      <c r="CD88" s="316" t="str">
        <f ca="1">IFERROR(INDEX($AK$38:$AK$49, ROWS($CD$4:CD86)), IFERROR(INDEX($AO$38:$AO$49, ROWS($CD$4:CD86)-ROWS($AK$38:$AK$49)), IFERROR(INDEX($AS$38:$AS$49, ROWS($CD$4:CD86)-ROWS($AK$38:$AK$49)-ROWS($AO$38:$AO$49)),IFERROR(INDEX($AW$38:$AW$49, ROWS($CD$4:CD86)-ROWS($AK$38:$AK$49)-ROWS($AO$38:$AO$49)-ROWS($AS$38:$AS$49)),IFERROR(INDEX($BA$38:$BA$49, ROWS($CD$4:CD86)-ROWS($AK$38:$AK$49)-ROWS($AO$38:$AO$49)-ROWS($AS$38:$AS$49)-ROWS($AW$38:$AW$49)),IFERROR(INDEX($BE$38:$BE$49, ROWS($CD$4:CD86)-ROWS($AK$38:$AK$49)-ROWS($AO$38:$AO$49)-ROWS($AS$38:$AS$49)-ROWS($AW$38:$AW$49)-ROWS($BA$38:$BA$49)),IFERROR(INDEX($BI$38:$BI$49, ROWS($CD$4:CD86)-ROWS($AK$38:$AK$49)-ROWS($AO$38:$AO$49)-ROWS($AS$38:$AS$49)-ROWS($AW$38:$AW$49)-ROWS($BA$38:$BA$49)-ROWS($BE$38:$BE$49)), "")))))))</f>
        <v/>
      </c>
      <c r="CE88" s="316" t="str">
        <f t="shared" ca="1" si="193"/>
        <v/>
      </c>
      <c r="CF88" s="413" t="str">
        <f t="shared" ca="1" si="194"/>
        <v/>
      </c>
      <c r="CG88" s="412" t="str">
        <f ca="1">IF(OR(CH88="",CH88=0),"",MAX(CG$5:CG87)+1)</f>
        <v/>
      </c>
      <c r="CH88" s="316" t="str">
        <f ca="1">IFERROR(INDEX($AJ$54:$AJ$65, ROWS($CH$4:CH86)), IFERROR(INDEX($AN$54:$AN$65, ROWS($CH$4:CH86)-ROWS($AJ$54:$AJ$65)), IFERROR(INDEX($AR$54:$AR$65, ROWS($CH$4:CH86)-ROWS($AJ$54:$AJ$65)-ROWS($AN$54:$AN$65)),IFERROR(INDEX($AV$54:$AV$65, ROWS($CH$4:CH86)-ROWS($AJ$54:$AJ$65)-ROWS($AN$54:$AN$65)-ROWS($AR$54:$AR$65)),IFERROR(INDEX($AZ$54:$AZ$65, ROWS($CH$4:CH86)-ROWS($AJ$54:$AJ$65)-ROWS($AN$54:$AN$65)-ROWS($AR$54:$AR$65)-ROWS($AV$54:$AV$65)),IFERROR(INDEX($BD$54:$BD$65, ROWS($CH$4:CH86)-ROWS($AJ$54:$AJ$65)-ROWS($AN$54:$AN$65)-ROWS($AR$54:$AR$65)-ROWS($AV$54:$AV$65)-ROWS($AZ$54:$AZ$65)),IFERROR(INDEX($BH$54:$BH$65, ROWS($CH$4:CH86)-ROWS($AJ$54:$AJ$65)-ROWS($AN$54:$AN$65)-ROWS($AR$54:$AR$65)-ROWS($AV$54:$AV$65)-ROWS($AZ$54:$AZ$65)-ROWS($BD$54:$BD$65)), "")))))))</f>
        <v/>
      </c>
      <c r="CI88" s="316" t="str">
        <f t="shared" ca="1" si="195"/>
        <v/>
      </c>
      <c r="CJ88" s="316" t="str">
        <f ca="1">IF(OR(CK88="",CK88=0),"",MAX(CJ$5:CJ87)+1)</f>
        <v/>
      </c>
      <c r="CK88" s="316" t="str">
        <f ca="1">IFERROR(INDEX($AK$54:$AK$65, ROWS($CK$4:CK86)), IFERROR(INDEX($AO$54:$AO$65, ROWS($CK$4:CK86)-ROWS($AK$54:$AK$65)), IFERROR(INDEX($AS$54:$AS$65, ROWS($CK$4:CK86)-ROWS($AK$54:$AK$65)-ROWS($AO$54:$AO$65)),IFERROR(INDEX($AW$54:$AW$65, ROWS($CK$4:CK86)-ROWS($AK$54:$AK$65)-ROWS($AO$54:$AO$65)-ROWS($AS$54:$AS$65)),IFERROR(INDEX($BA$54:$BA$65, ROWS($CK$4:CK86)-ROWS($AK$54:$AK$65)-ROWS($AO$54:$AO$65)-ROWS($AS$54:$AS$65)-ROWS($AW$54:$AW$65)),IFERROR(INDEX($BE$54:$BE$65, ROWS($CK$4:CK86)-ROWS($AK$54:$AK$65)-ROWS($AO$54:$AO$65)-ROWS($AS$54:$AS$65)-ROWS($AW$54:$AW$65)-ROWS($BA$54:$BA$65)),IFERROR(INDEX($BI$54:$BI$65, ROWS($CK$4:CK86)-ROWS($AK$54:$AK$65)-ROWS($AO$54:$AO$65)-ROWS($AS$54:$AS$65)-ROWS($AW$54:$AW$65)-ROWS($BA$54:$BA$65)-ROWS($BE$54:$BE$65)), "")))))))</f>
        <v/>
      </c>
      <c r="CL88" s="316" t="str">
        <f t="shared" ca="1" si="196"/>
        <v/>
      </c>
      <c r="CM88" s="413" t="str">
        <f t="shared" ca="1" si="197"/>
        <v/>
      </c>
      <c r="CN88" s="412" t="str">
        <f>IF(OR(CO88="",CO88=0),"",MAX(CN$5:CN87)+1)</f>
        <v/>
      </c>
      <c r="CO88" s="316">
        <f>IFERROR(INDEX($AJ$70:$AJ$81, ROWS($CO$4:CO86)), IFERROR(INDEX($AN$70:$AN$81, ROWS($CO$4:CO86)-ROWS($AJ$70:$AJ$81)), IFERROR(INDEX($AR$70:$AR$81, ROWS($CO$4:CO86)-ROWS($AJ$70:$AJ$81)-ROWS($AN$70:$AN$81)),IFERROR(INDEX($AV$70:$AV$81, ROWS($CO$4:CO86)-ROWS($AJ$70:$AJ$81)-ROWS($AN$70:$AN$81)-ROWS($AR$70:$AR$81)),IFERROR(INDEX($AZ$70:$AZ$81, ROWS($CO$4:CO86)-ROWS($AJ$70:$AJ$81)-ROWS($AN$70:$AN$81)-ROWS($AR$70:$AR$81)-ROWS($AV$70:$AV$81)),IFERROR(INDEX($BD$70:$BD$81, ROWS($CO$4:CO86)-ROWS($AJ$70:$AJ$81)-ROWS($AN$70:$AN$81)-ROWS($AR$70:$AR$81)-ROWS($AV$70:$AV$81)-ROWS($AZ$70:$AZ$81)),IFERROR(INDEX($BH$70:$BH$81, ROWS($CO$4:CO86)-ROWS($AJ$70:$AJ$81)-ROWS($AN$70:$AN$81)-ROWS($AR$70:$AR$81)-ROWS($AV$70:$AV$81)-ROWS($AZ$70:$AZ$81)-ROWS($BD$70:$BD$81)), "")))))))</f>
        <v>0</v>
      </c>
      <c r="CP88" s="316" t="str">
        <f t="shared" ca="1" si="198"/>
        <v/>
      </c>
      <c r="CQ88" s="316" t="str">
        <f>IF(OR(CR88="",CR88=0),"",MAX(CQ$5:CQ87)+1)</f>
        <v/>
      </c>
      <c r="CR88" s="316">
        <f>IFERROR(INDEX($AK$70:$AK$81, ROWS($CR$4:CR86)), IFERROR(INDEX($AO$70:$AO$81, ROWS($CR$4:CR86)-ROWS($AK$70:$AK$81)), IFERROR(INDEX($AS$70:$AS$81, ROWS($CR$4:CR86)-ROWS($AK$70:$AK$81)-ROWS($AO$70:$AO$81)),IFERROR(INDEX($AW$70:$AW$81, ROWS($CR$4:CR86)-ROWS($AK$70:$AK$81)-ROWS($AO$70:$AO$81)-ROWS($AS$70:$AS$81)),IFERROR(INDEX($BA$70:$BA$81, ROWS($CR$4:CR86)-ROWS($AK$70:$AK$81)-ROWS($AO$70:$AO$81)-ROWS($AS$70:$AS$81)-ROWS($AW$70:$AW$81)),IFERROR(INDEX($BE$70:$BE$81, ROWS($CR$4:CR86)-ROWS($AK$70:$AK$81)-ROWS($AO$70:$AO$81)-ROWS($AS$70:$AS$81)-ROWS($AW$70:$AW$81)-ROWS($BA$70:$BA$81)),IFERROR(INDEX($BI$70:$BI$81, ROWS($CR$4:CR86)-ROWS($AK$70:$AK$81)-ROWS($AO$70:$AO$81)-ROWS($AS$70:$AS$81)-ROWS($AW$70:$AW$81)-ROWS($BA$70:$BA$81)-ROWS($BE$70:$BE$81)), "")))))))</f>
        <v>0</v>
      </c>
      <c r="CS88" s="316" t="str">
        <f t="shared" ca="1" si="199"/>
        <v/>
      </c>
      <c r="CT88" s="413" t="str">
        <f t="shared" ca="1" si="200"/>
        <v/>
      </c>
      <c r="CU88" s="412" t="str">
        <f>IF(OR(CV88="",CV88=0),"",MAX(CU$5:CU87)+1)</f>
        <v/>
      </c>
      <c r="CV88" s="316" t="str">
        <f>IFERROR(INDEX($AJ$86:$AJ$97, ROWS($CV$4:CV86)), IFERROR(INDEX($AN$86:$AN$97, ROWS($CV$4:CV86)-ROWS($AJ$86:$AJ$97)), ""))</f>
        <v/>
      </c>
      <c r="CW88" s="316" t="str">
        <f t="shared" si="201"/>
        <v/>
      </c>
      <c r="CX88" s="316" t="str">
        <f>IF(OR(CY88="",CY88=0),"",MAX(CX$5:CX87)+1)</f>
        <v/>
      </c>
      <c r="CY88" s="316" t="str">
        <f>IFERROR(INDEX($AK$86:$AK$97, ROWS($CY$4:CY86)), IFERROR(INDEX($AO$86:$AO$97, ROWS($CY$4:CY86)-ROWS($AK$86:$AK$97)), ""))</f>
        <v/>
      </c>
      <c r="CZ88" s="316" t="str">
        <f t="shared" si="202"/>
        <v/>
      </c>
      <c r="DA88" s="413" t="str">
        <f t="shared" si="203"/>
        <v/>
      </c>
      <c r="DC88" s="438">
        <f ca="1">IF(OR(DD88="",DD88=0),"",MAX(DC$85:DC87)+1)</f>
        <v>2</v>
      </c>
      <c r="DD88" s="434" t="str">
        <f t="shared" ca="1" si="204"/>
        <v>Car 2 Gas</v>
      </c>
      <c r="DE88" s="413">
        <f t="shared" ca="1" si="205"/>
        <v>80</v>
      </c>
      <c r="DF88" s="431" t="str">
        <f ca="1">IF(OR(DG88="",DG88=0),"",MAX(DF$85:DF87)+1)</f>
        <v/>
      </c>
      <c r="DG88" s="412" t="str">
        <f t="shared" ca="1" si="206"/>
        <v/>
      </c>
      <c r="DH88" s="413" t="str">
        <f t="shared" ca="1" si="207"/>
        <v/>
      </c>
      <c r="DI88" s="412" t="str">
        <f t="shared" ca="1" si="208"/>
        <v>Spotify</v>
      </c>
      <c r="DJ88" s="413">
        <f t="shared" ca="1" si="209"/>
        <v>9.99</v>
      </c>
      <c r="DK88" s="412" t="str">
        <f t="shared" ca="1" si="210"/>
        <v/>
      </c>
      <c r="DL88" s="413" t="str">
        <f t="shared" ca="1" si="211"/>
        <v/>
      </c>
      <c r="DM88" s="292"/>
      <c r="DN88" s="425" t="str">
        <f ca="1">IF(DI92="","",CONCATENATE(DI92," - ",DJ92))</f>
        <v/>
      </c>
      <c r="DO88" s="295" t="str">
        <f ca="1">IF(DI93="","",CONCATENATE(DI93," - ",DJ93))</f>
        <v/>
      </c>
      <c r="DP88" s="295" t="str">
        <f ca="1">IF(DI94="","",CONCATENATE(DI94," - ",DJ94))</f>
        <v/>
      </c>
      <c r="DQ88" s="425" t="str">
        <f ca="1">IF(DK92="","",CONCATENATE(DK92," - ",DL92))</f>
        <v/>
      </c>
      <c r="DR88" s="295" t="str">
        <f ca="1">IF(DK93="","",CONCATENATE(DK93," - ",DL93))</f>
        <v/>
      </c>
      <c r="DS88" s="426" t="str">
        <f ca="1">IF(DK94="","",CONCATENATE(DK94," - ",DL94))</f>
        <v/>
      </c>
    </row>
    <row r="89" spans="28:123" x14ac:dyDescent="0.3">
      <c r="AB89" s="395" t="str">
        <f ca="1">IFERROR(MATCH($AB$59,OFFSET(Year!$BI$67:$BI$118,AB88,,1000),0)+AB88,"")</f>
        <v/>
      </c>
      <c r="AC89" s="404" t="str">
        <f ca="1">IFERROR(INDEX(Year!$BL$67:$BL$118,AB89),"")</f>
        <v/>
      </c>
      <c r="AD89" s="405" t="str">
        <f ca="1">IFERROR(INDEX(Year!$BJ$67:$BJ$118,AB89),"")</f>
        <v/>
      </c>
      <c r="AE89" s="406" t="str">
        <f ca="1">IFERROR(INDEX(Year!$BK$67:$BK$118,AB89),"")</f>
        <v/>
      </c>
      <c r="AF89" s="407" t="str">
        <f ca="1">IFERROR(INDEX(Year!$BI$67:$BI$118,AB89),"")</f>
        <v/>
      </c>
      <c r="AI89" s="304"/>
      <c r="AJ89" s="305"/>
      <c r="AK89" s="306"/>
      <c r="AL89" s="307"/>
      <c r="AM89" s="304"/>
      <c r="AN89" s="305"/>
      <c r="AO89" s="306"/>
      <c r="AP89" s="307"/>
      <c r="BL89" s="412" t="str">
        <f ca="1">IF(OR(BM89="",BM89=0),"",MAX(BL$5:BL88)+1)</f>
        <v/>
      </c>
      <c r="BM89" s="316" t="str">
        <f ca="1">IFERROR(INDEX($AJ$6:$AJ$17, ROWS(BM$4:$BM87)), IFERROR(INDEX($AN$6:$AN$17, ROWS(BM$4:$BM87)-ROWS($AJ$6:$AJ$17)), IFERROR(INDEX($AR$6:$AR$17, ROWS(BM$4:$BM87)-ROWS($AJ$6:$AJ$17)-ROWS($AN$6:$AN$17)),IFERROR(INDEX($AV$6:$AV$17, ROWS(BM$4:$BM87)-ROWS($AJ$6:$AJ$17)-ROWS($AN$6:$AN$17)-ROWS($AR$6:$AR$17)),IFERROR(INDEX($AZ$6:$AZ$17, ROWS(BM$4:$BM87)-ROWS($AJ$6:$AJ$17)-ROWS($AN$6:$AN$17)-ROWS($AR$6:$AR$17)-ROWS($AV$6:$AV$17)),IFERROR(INDEX($BD$6:$BD$17, ROWS(BM$4:$BM87)-ROWS($AJ$6:$AJ$17)-ROWS($AN$6:$AN$17)-ROWS($AR$6:$AR$17)-ROWS($AV$6:$AV$17)-ROWS($AZ$6:$AZ$17)),IFERROR(INDEX($BH$6:$BH$17, ROWS(BM$4:$BM87)-ROWS($AJ$6:$AJ$17)-ROWS($AN$6:$AN$17)-ROWS($AR$6:$AR$17)-ROWS($AV$6:$AV$17)-ROWS($AZ$6:$AZ$17)-ROWS($BD$6:$BD$17)), "")))))))</f>
        <v/>
      </c>
      <c r="BN89" s="316" t="str">
        <f t="shared" ca="1" si="186"/>
        <v/>
      </c>
      <c r="BO89" s="316" t="str">
        <f ca="1">IF(OR(BP89="",BP89=0),"",MAX(BO$5:BO88)+1)</f>
        <v/>
      </c>
      <c r="BP89" s="316" t="str">
        <f ca="1">IFERROR(INDEX($AK$6:$AK$17, ROWS($BP$4:BP87)), IFERROR(INDEX($AO$6:$AO$17, ROWS($BP$4:BP87)-ROWS($AK$6:$AK$17)), IFERROR(INDEX($AS$6:$AS$17, ROWS($BP$4:BP87)-ROWS($AK$6:$AK$17)-ROWS($AO$6:$AO$17)),IFERROR(INDEX($AW$6:$AW$17, ROWS($BP$4:BP87)-ROWS($AK$6:$AK$17)-ROWS($AO$6:$AO$17)-ROWS($AS$6:$AS$17)),IFERROR(INDEX($BA$6:$BA$17, ROWS($BP$4:BP87)-ROWS($AK$6:$AK$17)-ROWS($AO$6:$AO$17)-ROWS($AS$6:$AS$17)-ROWS($AW$6:$AW$17)),IFERROR(INDEX($BE$6:$BE$17, ROWS($BP$4:BP87)-ROWS($AK$6:$AK$17)-ROWS($AO$6:$AO$17)-ROWS($AS$6:$AS$17)-ROWS($AW$6:$AW$17)-ROWS($BA$6:$BA$17)),IFERROR(INDEX($BI$6:$BI$17, ROWS($BP$4:BP87)-ROWS($AK$6:$AK$17)-ROWS($AO$6:$AO$17)-ROWS($AS$6:$AS$17)-ROWS($AW$6:$AW$17)-ROWS($BA$6:$BA$17)-ROWS($BE$6:$BE$17)), "")))))))</f>
        <v/>
      </c>
      <c r="BQ89" s="316" t="str">
        <f t="shared" ca="1" si="187"/>
        <v/>
      </c>
      <c r="BR89" s="413" t="str">
        <f t="shared" ca="1" si="188"/>
        <v/>
      </c>
      <c r="BS89" s="412" t="str">
        <f ca="1">IF(OR(BT89="",BT89=0),"",MAX(BS$5:BS88)+1)</f>
        <v/>
      </c>
      <c r="BT89" s="316" t="str">
        <f ca="1">IFERROR(INDEX($AJ$22:$AJ$33, ROWS($BT$4:BT87)), IFERROR(INDEX($AN$22:$AN$33, ROWS($BT$4:BT87)-ROWS($AJ$22:$AJ$33)), IFERROR(INDEX($AR$22:$AR$33, ROWS($BT$4:BT87)-ROWS($AJ$22:$AJ$33)-ROWS($AN$22:$AN$33)),IFERROR(INDEX($AV$22:$AV$33, ROWS($BT$4:BT87)-ROWS($AJ$22:$AJ$33)-ROWS($AN$22:$AN$33)-ROWS($AR$22:$AR$33)),IFERROR(INDEX($AZ$22:$AZ$33, ROWS($BT$4:BT87)-ROWS($AJ$22:$AJ$33)-ROWS($AN$22:$AN$33)-ROWS($AR$22:$AR$33)-ROWS($AV$22:$AV$33)),IFERROR(INDEX($BD$22:$BD$33, ROWS($BT$4:BT87)-ROWS($AJ$22:$AJ$33)-ROWS($AN$22:$AN$33)-ROWS($AR$22:$AR$33)-ROWS($AV$22:$AV$33)-ROWS($AZ$22:$AZ$33)),IFERROR(INDEX($BH$22:$BH$33, ROWS($BT$4:BT87)-ROWS($AJ$22:$AJ$33)-ROWS($AN$22:$AN$33)-ROWS($AR$22:$AR$33)-ROWS($AV$22:$AV$33)-ROWS($AZ$22:$AZ$33)-ROWS($BD$22:$BD$33)), "")))))))</f>
        <v/>
      </c>
      <c r="BU89" s="316" t="str">
        <f t="shared" ca="1" si="189"/>
        <v/>
      </c>
      <c r="BV89" s="316" t="str">
        <f ca="1">IF(OR(BW89="",BW89=0),"",MAX(BV$5:BV88)+1)</f>
        <v/>
      </c>
      <c r="BW89" s="316" t="str">
        <f ca="1">IFERROR(INDEX($AK$22:$AK$33, ROWS($BW$4:BW87)), IFERROR(INDEX($AO$22:$AO$33, ROWS($BW$4:BW87)-ROWS($AK$22:$AK$33)), IFERROR(INDEX($AS$22:$AS$33, ROWS($BW$4:BW87)-ROWS($AK$22:$AK$33)-ROWS($AO$22:$AO$33)),IFERROR(INDEX($AW$22:$AW$33, ROWS($BW$4:BW87)-ROWS($AK$22:$AK$33)-ROWS($AO$22:$AO$33)-ROWS($AS$22:$AS$33)),IFERROR(INDEX($BA$22:$BA$33, ROWS($BW$4:BW87)-ROWS($AK$22:$AK$33)-ROWS($AO$22:$AO$33)-ROWS($AS$22:$AS$33)-ROWS($AW$22:$AW$33)),IFERROR(INDEX($BE$22:$BE$33, ROWS($BW$4:BW87)-ROWS($AK$22:$AK$33)-ROWS($AO$22:$AO$33)-ROWS($AS$22:$AS$33)-ROWS($AW$22:$AW$33)-ROWS($BA$22:$BA$33)),IFERROR(INDEX($BI$22:$BI$33, ROWS($BW$4:BW87)-ROWS($AK$22:$AK$33)-ROWS($AO$22:$AO$33)-ROWS($AS$22:$AS$33)-ROWS($AW$22:$AW$33)-ROWS($BA$22:$BA$33)-ROWS($BE$22:$BE$33)), "")))))))</f>
        <v/>
      </c>
      <c r="BX89" s="316" t="str">
        <f t="shared" ca="1" si="190"/>
        <v/>
      </c>
      <c r="BY89" s="413" t="str">
        <f t="shared" ca="1" si="191"/>
        <v/>
      </c>
      <c r="BZ89" s="412" t="str">
        <f ca="1">IF(OR(CA89="",CA89=0),"",MAX(BZ$5:BZ88)+1)</f>
        <v/>
      </c>
      <c r="CA89" s="316" t="str">
        <f ca="1">IFERROR(INDEX($AJ$38:$AJ$49, ROWS($CA$4:CA87)), IFERROR(INDEX($AN$38:$AN$49, ROWS($CA$4:CA87)-ROWS($AJ$38:$AJ$49)), IFERROR(INDEX($AR$38:$AR$49, ROWS($CA$4:CA87)-ROWS($AJ$38:$AJ$49)-ROWS($AN$38:$AN$49)),IFERROR(INDEX($AV$38:$AV$49, ROWS($CA$4:CA87)-ROWS($AJ$38:$AJ$49)-ROWS($AN$38:$AN$49)-ROWS($AR$38:$AR$49)),IFERROR(INDEX($AZ$38:$AZ$49, ROWS($CA$4:CA87)-ROWS($AJ$38:$AJ$49)-ROWS($AN$38:$AN$49)-ROWS($AR$38:$AR$49)-ROWS($AV$38:$AV$49)),IFERROR(INDEX($BD$38:$BD$49, ROWS($CA$4:CA87)-ROWS($AJ$38:$AJ$49)-ROWS($AN$38:$AN$49)-ROWS($AR$38:$AR$49)-ROWS($AV$38:$AV$49)-ROWS($AZ$38:$AZ$49)),IFERROR(INDEX($BH$38:$BH$49, ROWS($CA$4:CA87)-ROWS($AJ$38:$AJ$49)-ROWS($AN$38:$AN$49)-ROWS($AR$38:$AR$49)-ROWS($AV$38:$AV$49)-ROWS($AZ$38:$AZ$49)-ROWS($BD$38:$BD$49)), "")))))))</f>
        <v/>
      </c>
      <c r="CB89" s="316" t="str">
        <f t="shared" ca="1" si="192"/>
        <v/>
      </c>
      <c r="CC89" s="316" t="str">
        <f ca="1">IF(OR(CD89="",CD89=0),"",MAX(CC$5:CC88)+1)</f>
        <v/>
      </c>
      <c r="CD89" s="316" t="str">
        <f ca="1">IFERROR(INDEX($AK$38:$AK$49, ROWS($CD$4:CD87)), IFERROR(INDEX($AO$38:$AO$49, ROWS($CD$4:CD87)-ROWS($AK$38:$AK$49)), IFERROR(INDEX($AS$38:$AS$49, ROWS($CD$4:CD87)-ROWS($AK$38:$AK$49)-ROWS($AO$38:$AO$49)),IFERROR(INDEX($AW$38:$AW$49, ROWS($CD$4:CD87)-ROWS($AK$38:$AK$49)-ROWS($AO$38:$AO$49)-ROWS($AS$38:$AS$49)),IFERROR(INDEX($BA$38:$BA$49, ROWS($CD$4:CD87)-ROWS($AK$38:$AK$49)-ROWS($AO$38:$AO$49)-ROWS($AS$38:$AS$49)-ROWS($AW$38:$AW$49)),IFERROR(INDEX($BE$38:$BE$49, ROWS($CD$4:CD87)-ROWS($AK$38:$AK$49)-ROWS($AO$38:$AO$49)-ROWS($AS$38:$AS$49)-ROWS($AW$38:$AW$49)-ROWS($BA$38:$BA$49)),IFERROR(INDEX($BI$38:$BI$49, ROWS($CD$4:CD87)-ROWS($AK$38:$AK$49)-ROWS($AO$38:$AO$49)-ROWS($AS$38:$AS$49)-ROWS($AW$38:$AW$49)-ROWS($BA$38:$BA$49)-ROWS($BE$38:$BE$49)), "")))))))</f>
        <v/>
      </c>
      <c r="CE89" s="316" t="str">
        <f t="shared" ca="1" si="193"/>
        <v/>
      </c>
      <c r="CF89" s="413" t="str">
        <f t="shared" ca="1" si="194"/>
        <v/>
      </c>
      <c r="CG89" s="412" t="str">
        <f ca="1">IF(OR(CH89="",CH89=0),"",MAX(CG$5:CG88)+1)</f>
        <v/>
      </c>
      <c r="CH89" s="316" t="str">
        <f ca="1">IFERROR(INDEX($AJ$54:$AJ$65, ROWS($CH$4:CH87)), IFERROR(INDEX($AN$54:$AN$65, ROWS($CH$4:CH87)-ROWS($AJ$54:$AJ$65)), IFERROR(INDEX($AR$54:$AR$65, ROWS($CH$4:CH87)-ROWS($AJ$54:$AJ$65)-ROWS($AN$54:$AN$65)),IFERROR(INDEX($AV$54:$AV$65, ROWS($CH$4:CH87)-ROWS($AJ$54:$AJ$65)-ROWS($AN$54:$AN$65)-ROWS($AR$54:$AR$65)),IFERROR(INDEX($AZ$54:$AZ$65, ROWS($CH$4:CH87)-ROWS($AJ$54:$AJ$65)-ROWS($AN$54:$AN$65)-ROWS($AR$54:$AR$65)-ROWS($AV$54:$AV$65)),IFERROR(INDEX($BD$54:$BD$65, ROWS($CH$4:CH87)-ROWS($AJ$54:$AJ$65)-ROWS($AN$54:$AN$65)-ROWS($AR$54:$AR$65)-ROWS($AV$54:$AV$65)-ROWS($AZ$54:$AZ$65)),IFERROR(INDEX($BH$54:$BH$65, ROWS($CH$4:CH87)-ROWS($AJ$54:$AJ$65)-ROWS($AN$54:$AN$65)-ROWS($AR$54:$AR$65)-ROWS($AV$54:$AV$65)-ROWS($AZ$54:$AZ$65)-ROWS($BD$54:$BD$65)), "")))))))</f>
        <v/>
      </c>
      <c r="CI89" s="316" t="str">
        <f t="shared" ca="1" si="195"/>
        <v/>
      </c>
      <c r="CJ89" s="316" t="str">
        <f ca="1">IF(OR(CK89="",CK89=0),"",MAX(CJ$5:CJ88)+1)</f>
        <v/>
      </c>
      <c r="CK89" s="316" t="str">
        <f ca="1">IFERROR(INDEX($AK$54:$AK$65, ROWS($CK$4:CK87)), IFERROR(INDEX($AO$54:$AO$65, ROWS($CK$4:CK87)-ROWS($AK$54:$AK$65)), IFERROR(INDEX($AS$54:$AS$65, ROWS($CK$4:CK87)-ROWS($AK$54:$AK$65)-ROWS($AO$54:$AO$65)),IFERROR(INDEX($AW$54:$AW$65, ROWS($CK$4:CK87)-ROWS($AK$54:$AK$65)-ROWS($AO$54:$AO$65)-ROWS($AS$54:$AS$65)),IFERROR(INDEX($BA$54:$BA$65, ROWS($CK$4:CK87)-ROWS($AK$54:$AK$65)-ROWS($AO$54:$AO$65)-ROWS($AS$54:$AS$65)-ROWS($AW$54:$AW$65)),IFERROR(INDEX($BE$54:$BE$65, ROWS($CK$4:CK87)-ROWS($AK$54:$AK$65)-ROWS($AO$54:$AO$65)-ROWS($AS$54:$AS$65)-ROWS($AW$54:$AW$65)-ROWS($BA$54:$BA$65)),IFERROR(INDEX($BI$54:$BI$65, ROWS($CK$4:CK87)-ROWS($AK$54:$AK$65)-ROWS($AO$54:$AO$65)-ROWS($AS$54:$AS$65)-ROWS($AW$54:$AW$65)-ROWS($BA$54:$BA$65)-ROWS($BE$54:$BE$65)), "")))))))</f>
        <v/>
      </c>
      <c r="CL89" s="316" t="str">
        <f t="shared" ca="1" si="196"/>
        <v/>
      </c>
      <c r="CM89" s="413" t="str">
        <f t="shared" ca="1" si="197"/>
        <v/>
      </c>
      <c r="CN89" s="412" t="str">
        <f>IF(OR(CO89="",CO89=0),"",MAX(CN$5:CN88)+1)</f>
        <v/>
      </c>
      <c r="CO89" s="316">
        <f>IFERROR(INDEX($AJ$70:$AJ$81, ROWS($CO$4:CO87)), IFERROR(INDEX($AN$70:$AN$81, ROWS($CO$4:CO87)-ROWS($AJ$70:$AJ$81)), IFERROR(INDEX($AR$70:$AR$81, ROWS($CO$4:CO87)-ROWS($AJ$70:$AJ$81)-ROWS($AN$70:$AN$81)),IFERROR(INDEX($AV$70:$AV$81, ROWS($CO$4:CO87)-ROWS($AJ$70:$AJ$81)-ROWS($AN$70:$AN$81)-ROWS($AR$70:$AR$81)),IFERROR(INDEX($AZ$70:$AZ$81, ROWS($CO$4:CO87)-ROWS($AJ$70:$AJ$81)-ROWS($AN$70:$AN$81)-ROWS($AR$70:$AR$81)-ROWS($AV$70:$AV$81)),IFERROR(INDEX($BD$70:$BD$81, ROWS($CO$4:CO87)-ROWS($AJ$70:$AJ$81)-ROWS($AN$70:$AN$81)-ROWS($AR$70:$AR$81)-ROWS($AV$70:$AV$81)-ROWS($AZ$70:$AZ$81)),IFERROR(INDEX($BH$70:$BH$81, ROWS($CO$4:CO87)-ROWS($AJ$70:$AJ$81)-ROWS($AN$70:$AN$81)-ROWS($AR$70:$AR$81)-ROWS($AV$70:$AV$81)-ROWS($AZ$70:$AZ$81)-ROWS($BD$70:$BD$81)), "")))))))</f>
        <v>0</v>
      </c>
      <c r="CP89" s="316" t="str">
        <f t="shared" ca="1" si="198"/>
        <v/>
      </c>
      <c r="CQ89" s="316" t="str">
        <f>IF(OR(CR89="",CR89=0),"",MAX(CQ$5:CQ88)+1)</f>
        <v/>
      </c>
      <c r="CR89" s="316">
        <f>IFERROR(INDEX($AK$70:$AK$81, ROWS($CR$4:CR87)), IFERROR(INDEX($AO$70:$AO$81, ROWS($CR$4:CR87)-ROWS($AK$70:$AK$81)), IFERROR(INDEX($AS$70:$AS$81, ROWS($CR$4:CR87)-ROWS($AK$70:$AK$81)-ROWS($AO$70:$AO$81)),IFERROR(INDEX($AW$70:$AW$81, ROWS($CR$4:CR87)-ROWS($AK$70:$AK$81)-ROWS($AO$70:$AO$81)-ROWS($AS$70:$AS$81)),IFERROR(INDEX($BA$70:$BA$81, ROWS($CR$4:CR87)-ROWS($AK$70:$AK$81)-ROWS($AO$70:$AO$81)-ROWS($AS$70:$AS$81)-ROWS($AW$70:$AW$81)),IFERROR(INDEX($BE$70:$BE$81, ROWS($CR$4:CR87)-ROWS($AK$70:$AK$81)-ROWS($AO$70:$AO$81)-ROWS($AS$70:$AS$81)-ROWS($AW$70:$AW$81)-ROWS($BA$70:$BA$81)),IFERROR(INDEX($BI$70:$BI$81, ROWS($CR$4:CR87)-ROWS($AK$70:$AK$81)-ROWS($AO$70:$AO$81)-ROWS($AS$70:$AS$81)-ROWS($AW$70:$AW$81)-ROWS($BA$70:$BA$81)-ROWS($BE$70:$BE$81)), "")))))))</f>
        <v>0</v>
      </c>
      <c r="CS89" s="316" t="str">
        <f t="shared" ca="1" si="199"/>
        <v/>
      </c>
      <c r="CT89" s="413" t="str">
        <f t="shared" ca="1" si="200"/>
        <v/>
      </c>
      <c r="CU89" s="412" t="str">
        <f>IF(OR(CV89="",CV89=0),"",MAX(CU$5:CU88)+1)</f>
        <v/>
      </c>
      <c r="CV89" s="316" t="str">
        <f>IFERROR(INDEX($AJ$86:$AJ$97, ROWS($CV$4:CV87)), IFERROR(INDEX($AN$86:$AN$97, ROWS($CV$4:CV87)-ROWS($AJ$86:$AJ$97)), ""))</f>
        <v/>
      </c>
      <c r="CW89" s="316" t="str">
        <f t="shared" si="201"/>
        <v/>
      </c>
      <c r="CX89" s="316" t="str">
        <f>IF(OR(CY89="",CY89=0),"",MAX(CX$5:CX88)+1)</f>
        <v/>
      </c>
      <c r="CY89" s="316" t="str">
        <f>IFERROR(INDEX($AK$86:$AK$97, ROWS($CY$4:CY87)), IFERROR(INDEX($AO$86:$AO$97, ROWS($CY$4:CY87)-ROWS($AK$86:$AK$97)), ""))</f>
        <v/>
      </c>
      <c r="CZ89" s="316" t="str">
        <f t="shared" si="202"/>
        <v/>
      </c>
      <c r="DA89" s="413" t="str">
        <f t="shared" si="203"/>
        <v/>
      </c>
      <c r="DC89" s="438">
        <f ca="1">IF(OR(DD89="",DD89=0),"",MAX(DC$85:DC88)+1)</f>
        <v>3</v>
      </c>
      <c r="DD89" s="434" t="str">
        <f t="shared" ca="1" si="204"/>
        <v>Spotify</v>
      </c>
      <c r="DE89" s="413">
        <f t="shared" ca="1" si="205"/>
        <v>9.99</v>
      </c>
      <c r="DF89" s="431" t="str">
        <f ca="1">IF(OR(DG89="",DG89=0),"",MAX(DF$85:DF88)+1)</f>
        <v/>
      </c>
      <c r="DG89" s="412" t="str">
        <f t="shared" ca="1" si="206"/>
        <v/>
      </c>
      <c r="DH89" s="413" t="str">
        <f t="shared" ca="1" si="207"/>
        <v/>
      </c>
      <c r="DI89" s="412" t="str">
        <f t="shared" ca="1" si="208"/>
        <v/>
      </c>
      <c r="DJ89" s="413" t="str">
        <f t="shared" ca="1" si="209"/>
        <v/>
      </c>
      <c r="DK89" s="412" t="str">
        <f t="shared" ca="1" si="210"/>
        <v/>
      </c>
      <c r="DL89" s="413" t="str">
        <f t="shared" ca="1" si="211"/>
        <v/>
      </c>
      <c r="DM89" s="293"/>
      <c r="DN89" s="425" t="str">
        <f ca="1">IF(DI95="","",CONCATENATE(DI95," - ",DJ95))</f>
        <v/>
      </c>
      <c r="DO89" s="295" t="str">
        <f ca="1">IF(DI96="","",CONCATENATE(DI96," - ",DJ96))</f>
        <v/>
      </c>
      <c r="DP89" s="295" t="str">
        <f ca="1">IF(DI97="","",CONCATENATE(DI97," - ",DJ97))</f>
        <v/>
      </c>
      <c r="DQ89" s="425" t="str">
        <f ca="1">IF(DK95="","",CONCATENATE(DK95," - ",DL95))</f>
        <v/>
      </c>
      <c r="DR89" s="295" t="str">
        <f ca="1">IF(DK96="","",CONCATENATE(DK96," - ",DL96))</f>
        <v/>
      </c>
      <c r="DS89" s="426" t="str">
        <f ca="1">IF(DK97="","",CONCATENATE(DK97," - ",DL97))</f>
        <v/>
      </c>
    </row>
    <row r="90" spans="28:123" ht="15.75" thickBot="1" x14ac:dyDescent="0.35">
      <c r="AB90" s="408" t="str">
        <f ca="1">IFERROR(MATCH($AB$59,OFFSET(Year!$BI$67:$BI$118,AB89,,1000),0)+AB89,"")</f>
        <v/>
      </c>
      <c r="AC90" s="399" t="str">
        <f ca="1">IFERROR(INDEX(Year!$BL$67:$BL$118,AB90),"")</f>
        <v/>
      </c>
      <c r="AD90" s="349" t="str">
        <f ca="1">IFERROR(INDEX(Year!$BJ$67:$BJ$118,AB90),"")</f>
        <v/>
      </c>
      <c r="AE90" s="364" t="str">
        <f ca="1">IFERROR(INDEX(Year!$BK$67:$BK$118,AB90),"")</f>
        <v/>
      </c>
      <c r="AF90" s="403" t="str">
        <f ca="1">IFERROR(INDEX(Year!$BI$67:$BI$118,AB90),"")</f>
        <v/>
      </c>
      <c r="AI90" s="304"/>
      <c r="AJ90" s="305"/>
      <c r="AK90" s="306"/>
      <c r="AL90" s="307"/>
      <c r="AM90" s="304"/>
      <c r="AN90" s="305"/>
      <c r="AO90" s="306"/>
      <c r="AP90" s="307"/>
      <c r="BL90" s="420" t="str">
        <f>IF(OR(BM90="",BM90=0),"",MAX(BL$5:BL89)+1)</f>
        <v/>
      </c>
      <c r="BM90" s="421" t="str">
        <f>IFERROR(INDEX($AJ$6:$AJ$17, ROWS(BM$4:$BM88)), IFERROR(INDEX($AN$6:$AN$17, ROWS(BM$4:$BM88)-ROWS($AJ$6:$AJ$17)), IFERROR(INDEX($AR$6:$AR$17, ROWS(BM$4:$BM88)-ROWS($AJ$6:$AJ$17)-ROWS($AN$6:$AN$17)),IFERROR(INDEX($AV$6:$AV$17, ROWS(BM$4:$BM88)-ROWS($AJ$6:$AJ$17)-ROWS($AN$6:$AN$17)-ROWS($AR$6:$AR$17)),IFERROR(INDEX($AZ$6:$AZ$17, ROWS(BM$4:$BM88)-ROWS($AJ$6:$AJ$17)-ROWS($AN$6:$AN$17)-ROWS($AR$6:$AR$17)-ROWS($AV$6:$AV$17)),IFERROR(INDEX($BD$6:$BD$17, ROWS(BM$4:$BM88)-ROWS($AJ$6:$AJ$17)-ROWS($AN$6:$AN$17)-ROWS($AR$6:$AR$17)-ROWS($AV$6:$AV$17)-ROWS($AZ$6:$AZ$17)),IFERROR(INDEX($BH$6:$BH$17, ROWS(BM$4:$BM88)-ROWS($AJ$6:$AJ$17)-ROWS($AN$6:$AN$17)-ROWS($AR$6:$AR$17)-ROWS($AV$6:$AV$17)-ROWS($AZ$6:$AZ$17)-ROWS($BD$6:$BD$17)), "")))))))</f>
        <v/>
      </c>
      <c r="BN90" s="421" t="str">
        <f t="shared" ca="1" si="186"/>
        <v/>
      </c>
      <c r="BO90" s="421" t="str">
        <f>IF(OR(BP90="",BP90=0),"",MAX(BO$5:BO89)+1)</f>
        <v/>
      </c>
      <c r="BP90" s="421" t="str">
        <f>IFERROR(INDEX($AK$6:$AK$17, ROWS($BP$4:BP88)), IFERROR(INDEX($AO$6:$AO$17, ROWS($BP$4:BP88)-ROWS($AK$6:$AK$17)), IFERROR(INDEX($AS$6:$AS$17, ROWS($BP$4:BP88)-ROWS($AK$6:$AK$17)-ROWS($AO$6:$AO$17)),IFERROR(INDEX($AW$6:$AW$17, ROWS($BP$4:BP88)-ROWS($AK$6:$AK$17)-ROWS($AO$6:$AO$17)-ROWS($AS$6:$AS$17)),IFERROR(INDEX($BA$6:$BA$17, ROWS($BP$4:BP88)-ROWS($AK$6:$AK$17)-ROWS($AO$6:$AO$17)-ROWS($AS$6:$AS$17)-ROWS($AW$6:$AW$17)),IFERROR(INDEX($BE$6:$BE$17, ROWS($BP$4:BP88)-ROWS($AK$6:$AK$17)-ROWS($AO$6:$AO$17)-ROWS($AS$6:$AS$17)-ROWS($AW$6:$AW$17)-ROWS($BA$6:$BA$17)),IFERROR(INDEX($BI$6:$BI$17, ROWS($BP$4:BP88)-ROWS($AK$6:$AK$17)-ROWS($AO$6:$AO$17)-ROWS($AS$6:$AS$17)-ROWS($AW$6:$AW$17)-ROWS($BA$6:$BA$17)-ROWS($BE$6:$BE$17)), "")))))))</f>
        <v/>
      </c>
      <c r="BQ90" s="421" t="str">
        <f t="shared" ca="1" si="187"/>
        <v/>
      </c>
      <c r="BR90" s="422" t="str">
        <f t="shared" ca="1" si="188"/>
        <v/>
      </c>
      <c r="BS90" s="420" t="str">
        <f>IF(OR(BT90="",BT90=0),"",MAX(BS$5:BS89)+1)</f>
        <v/>
      </c>
      <c r="BT90" s="421" t="str">
        <f>IFERROR(INDEX($AJ$22:$AJ$33, ROWS($BT$4:BT88)), IFERROR(INDEX($AN$22:$AN$33, ROWS($BT$4:BT88)-ROWS($AJ$22:$AJ$33)), IFERROR(INDEX($AR$22:$AR$33, ROWS($BT$4:BT88)-ROWS($AJ$22:$AJ$33)-ROWS($AN$22:$AN$33)),IFERROR(INDEX($AV$22:$AV$33, ROWS($BT$4:BT88)-ROWS($AJ$22:$AJ$33)-ROWS($AN$22:$AN$33)-ROWS($AR$22:$AR$33)),IFERROR(INDEX($AZ$22:$AZ$33, ROWS($BT$4:BT88)-ROWS($AJ$22:$AJ$33)-ROWS($AN$22:$AN$33)-ROWS($AR$22:$AR$33)-ROWS($AV$22:$AV$33)),IFERROR(INDEX($BD$22:$BD$33, ROWS($BT$4:BT88)-ROWS($AJ$22:$AJ$33)-ROWS($AN$22:$AN$33)-ROWS($AR$22:$AR$33)-ROWS($AV$22:$AV$33)-ROWS($AZ$22:$AZ$33)),IFERROR(INDEX($BH$22:$BH$33, ROWS($BT$4:BT88)-ROWS($AJ$22:$AJ$33)-ROWS($AN$22:$AN$33)-ROWS($AR$22:$AR$33)-ROWS($AV$22:$AV$33)-ROWS($AZ$22:$AZ$33)-ROWS($BD$22:$BD$33)), "")))))))</f>
        <v/>
      </c>
      <c r="BU90" s="421" t="str">
        <f t="shared" ca="1" si="189"/>
        <v/>
      </c>
      <c r="BV90" s="421" t="str">
        <f>IF(OR(BW90="",BW90=0),"",MAX(BV$5:BV89)+1)</f>
        <v/>
      </c>
      <c r="BW90" s="421" t="str">
        <f>IFERROR(INDEX($AK$22:$AK$33, ROWS($BW$4:BW88)), IFERROR(INDEX($AO$22:$AO$33, ROWS($BW$4:BW88)-ROWS($AK$22:$AK$33)), IFERROR(INDEX($AS$22:$AS$33, ROWS($BW$4:BW88)-ROWS($AK$22:$AK$33)-ROWS($AO$22:$AO$33)),IFERROR(INDEX($AW$22:$AW$33, ROWS($BW$4:BW88)-ROWS($AK$22:$AK$33)-ROWS($AO$22:$AO$33)-ROWS($AS$22:$AS$33)),IFERROR(INDEX($BA$22:$BA$33, ROWS($BW$4:BW88)-ROWS($AK$22:$AK$33)-ROWS($AO$22:$AO$33)-ROWS($AS$22:$AS$33)-ROWS($AW$22:$AW$33)),IFERROR(INDEX($BE$22:$BE$33, ROWS($BW$4:BW88)-ROWS($AK$22:$AK$33)-ROWS($AO$22:$AO$33)-ROWS($AS$22:$AS$33)-ROWS($AW$22:$AW$33)-ROWS($BA$22:$BA$33)),IFERROR(INDEX($BI$22:$BI$33, ROWS($BW$4:BW88)-ROWS($AK$22:$AK$33)-ROWS($AO$22:$AO$33)-ROWS($AS$22:$AS$33)-ROWS($AW$22:$AW$33)-ROWS($BA$22:$BA$33)-ROWS($BE$22:$BE$33)), "")))))))</f>
        <v/>
      </c>
      <c r="BX90" s="421" t="str">
        <f t="shared" ca="1" si="190"/>
        <v/>
      </c>
      <c r="BY90" s="422" t="str">
        <f t="shared" ca="1" si="191"/>
        <v/>
      </c>
      <c r="BZ90" s="420" t="str">
        <f>IF(OR(CA90="",CA90=0),"",MAX(BZ$5:BZ89)+1)</f>
        <v/>
      </c>
      <c r="CA90" s="421" t="str">
        <f>IFERROR(INDEX($AJ$38:$AJ$49, ROWS($CA$4:CA88)), IFERROR(INDEX($AN$38:$AN$49, ROWS($CA$4:CA88)-ROWS($AJ$38:$AJ$49)), IFERROR(INDEX($AR$38:$AR$49, ROWS($CA$4:CA88)-ROWS($AJ$38:$AJ$49)-ROWS($AN$38:$AN$49)),IFERROR(INDEX($AV$38:$AV$49, ROWS($CA$4:CA88)-ROWS($AJ$38:$AJ$49)-ROWS($AN$38:$AN$49)-ROWS($AR$38:$AR$49)),IFERROR(INDEX($AZ$38:$AZ$49, ROWS($CA$4:CA88)-ROWS($AJ$38:$AJ$49)-ROWS($AN$38:$AN$49)-ROWS($AR$38:$AR$49)-ROWS($AV$38:$AV$49)),IFERROR(INDEX($BD$38:$BD$49, ROWS($CA$4:CA88)-ROWS($AJ$38:$AJ$49)-ROWS($AN$38:$AN$49)-ROWS($AR$38:$AR$49)-ROWS($AV$38:$AV$49)-ROWS($AZ$38:$AZ$49)),IFERROR(INDEX($BH$38:$BH$49, ROWS($CA$4:CA88)-ROWS($AJ$38:$AJ$49)-ROWS($AN$38:$AN$49)-ROWS($AR$38:$AR$49)-ROWS($AV$38:$AV$49)-ROWS($AZ$38:$AZ$49)-ROWS($BD$38:$BD$49)), "")))))))</f>
        <v/>
      </c>
      <c r="CB90" s="421" t="str">
        <f t="shared" ca="1" si="192"/>
        <v/>
      </c>
      <c r="CC90" s="421" t="str">
        <f>IF(OR(CD90="",CD90=0),"",MAX(CC$5:CC89)+1)</f>
        <v/>
      </c>
      <c r="CD90" s="421" t="str">
        <f>IFERROR(INDEX($AK$38:$AK$49, ROWS($CD$4:CD88)), IFERROR(INDEX($AO$38:$AO$49, ROWS($CD$4:CD88)-ROWS($AK$38:$AK$49)), IFERROR(INDEX($AS$38:$AS$49, ROWS($CD$4:CD88)-ROWS($AK$38:$AK$49)-ROWS($AO$38:$AO$49)),IFERROR(INDEX($AW$38:$AW$49, ROWS($CD$4:CD88)-ROWS($AK$38:$AK$49)-ROWS($AO$38:$AO$49)-ROWS($AS$38:$AS$49)),IFERROR(INDEX($BA$38:$BA$49, ROWS($CD$4:CD88)-ROWS($AK$38:$AK$49)-ROWS($AO$38:$AO$49)-ROWS($AS$38:$AS$49)-ROWS($AW$38:$AW$49)),IFERROR(INDEX($BE$38:$BE$49, ROWS($CD$4:CD88)-ROWS($AK$38:$AK$49)-ROWS($AO$38:$AO$49)-ROWS($AS$38:$AS$49)-ROWS($AW$38:$AW$49)-ROWS($BA$38:$BA$49)),IFERROR(INDEX($BI$38:$BI$49, ROWS($CD$4:CD88)-ROWS($AK$38:$AK$49)-ROWS($AO$38:$AO$49)-ROWS($AS$38:$AS$49)-ROWS($AW$38:$AW$49)-ROWS($BA$38:$BA$49)-ROWS($BE$38:$BE$49)), "")))))))</f>
        <v/>
      </c>
      <c r="CE90" s="421" t="str">
        <f t="shared" ca="1" si="193"/>
        <v/>
      </c>
      <c r="CF90" s="422" t="str">
        <f t="shared" ca="1" si="194"/>
        <v/>
      </c>
      <c r="CG90" s="420" t="str">
        <f>IF(OR(CH90="",CH90=0),"",MAX(CG$5:CG89)+1)</f>
        <v/>
      </c>
      <c r="CH90" s="421" t="str">
        <f>IFERROR(INDEX($AJ$54:$AJ$65, ROWS($CH$4:CH88)), IFERROR(INDEX($AN$54:$AN$65, ROWS($CH$4:CH88)-ROWS($AJ$54:$AJ$65)), IFERROR(INDEX($AR$54:$AR$65, ROWS($CH$4:CH88)-ROWS($AJ$54:$AJ$65)-ROWS($AN$54:$AN$65)),IFERROR(INDEX($AV$54:$AV$65, ROWS($CH$4:CH88)-ROWS($AJ$54:$AJ$65)-ROWS($AN$54:$AN$65)-ROWS($AR$54:$AR$65)),IFERROR(INDEX($AZ$54:$AZ$65, ROWS($CH$4:CH88)-ROWS($AJ$54:$AJ$65)-ROWS($AN$54:$AN$65)-ROWS($AR$54:$AR$65)-ROWS($AV$54:$AV$65)),IFERROR(INDEX($BD$54:$BD$65, ROWS($CH$4:CH88)-ROWS($AJ$54:$AJ$65)-ROWS($AN$54:$AN$65)-ROWS($AR$54:$AR$65)-ROWS($AV$54:$AV$65)-ROWS($AZ$54:$AZ$65)),IFERROR(INDEX($BH$54:$BH$65, ROWS($CH$4:CH88)-ROWS($AJ$54:$AJ$65)-ROWS($AN$54:$AN$65)-ROWS($AR$54:$AR$65)-ROWS($AV$54:$AV$65)-ROWS($AZ$54:$AZ$65)-ROWS($BD$54:$BD$65)), "")))))))</f>
        <v/>
      </c>
      <c r="CI90" s="421" t="str">
        <f t="shared" ca="1" si="195"/>
        <v/>
      </c>
      <c r="CJ90" s="421" t="str">
        <f>IF(OR(CK90="",CK90=0),"",MAX(CJ$5:CJ89)+1)</f>
        <v/>
      </c>
      <c r="CK90" s="421" t="str">
        <f>IFERROR(INDEX($AK$54:$AK$65, ROWS($CK$4:CK88)), IFERROR(INDEX($AO$54:$AO$65, ROWS($CK$4:CK88)-ROWS($AK$54:$AK$65)), IFERROR(INDEX($AS$54:$AS$65, ROWS($CK$4:CK88)-ROWS($AK$54:$AK$65)-ROWS($AO$54:$AO$65)),IFERROR(INDEX($AW$54:$AW$65, ROWS($CK$4:CK88)-ROWS($AK$54:$AK$65)-ROWS($AO$54:$AO$65)-ROWS($AS$54:$AS$65)),IFERROR(INDEX($BA$54:$BA$65, ROWS($CK$4:CK88)-ROWS($AK$54:$AK$65)-ROWS($AO$54:$AO$65)-ROWS($AS$54:$AS$65)-ROWS($AW$54:$AW$65)),IFERROR(INDEX($BE$54:$BE$65, ROWS($CK$4:CK88)-ROWS($AK$54:$AK$65)-ROWS($AO$54:$AO$65)-ROWS($AS$54:$AS$65)-ROWS($AW$54:$AW$65)-ROWS($BA$54:$BA$65)),IFERROR(INDEX($BI$54:$BI$65, ROWS($CK$4:CK88)-ROWS($AK$54:$AK$65)-ROWS($AO$54:$AO$65)-ROWS($AS$54:$AS$65)-ROWS($AW$54:$AW$65)-ROWS($BA$54:$BA$65)-ROWS($BE$54:$BE$65)), "")))))))</f>
        <v/>
      </c>
      <c r="CL90" s="421" t="str">
        <f t="shared" ca="1" si="196"/>
        <v/>
      </c>
      <c r="CM90" s="422" t="str">
        <f t="shared" ca="1" si="197"/>
        <v/>
      </c>
      <c r="CN90" s="420" t="str">
        <f>IF(OR(CO90="",CO90=0),"",MAX(CN$5:CN89)+1)</f>
        <v/>
      </c>
      <c r="CO90" s="421" t="str">
        <f>IFERROR(INDEX($AJ$70:$AJ$81, ROWS($CO$4:CO88)), IFERROR(INDEX($AN$70:$AN$81, ROWS($CO$4:CO88)-ROWS($AJ$70:$AJ$81)), IFERROR(INDEX($AR$70:$AR$81, ROWS($CO$4:CO88)-ROWS($AJ$70:$AJ$81)-ROWS($AN$70:$AN$81)),IFERROR(INDEX($AV$70:$AV$81, ROWS($CO$4:CO88)-ROWS($AJ$70:$AJ$81)-ROWS($AN$70:$AN$81)-ROWS($AR$70:$AR$81)),IFERROR(INDEX($AZ$70:$AZ$81, ROWS($CO$4:CO88)-ROWS($AJ$70:$AJ$81)-ROWS($AN$70:$AN$81)-ROWS($AR$70:$AR$81)-ROWS($AV$70:$AV$81)),IFERROR(INDEX($BD$70:$BD$81, ROWS($CO$4:CO88)-ROWS($AJ$70:$AJ$81)-ROWS($AN$70:$AN$81)-ROWS($AR$70:$AR$81)-ROWS($AV$70:$AV$81)-ROWS($AZ$70:$AZ$81)),IFERROR(INDEX($BH$70:$BH$81, ROWS($CO$4:CO88)-ROWS($AJ$70:$AJ$81)-ROWS($AN$70:$AN$81)-ROWS($AR$70:$AR$81)-ROWS($AV$70:$AV$81)-ROWS($AZ$70:$AZ$81)-ROWS($BD$70:$BD$81)), "")))))))</f>
        <v/>
      </c>
      <c r="CP90" s="421" t="str">
        <f t="shared" ca="1" si="198"/>
        <v/>
      </c>
      <c r="CQ90" s="421" t="str">
        <f>IF(OR(CR90="",CR90=0),"",MAX(CQ$5:CQ89)+1)</f>
        <v/>
      </c>
      <c r="CR90" s="421" t="str">
        <f>IFERROR(INDEX($AK$70:$AK$81, ROWS($CR$4:CR88)), IFERROR(INDEX($AO$70:$AO$81, ROWS($CR$4:CR88)-ROWS($AK$70:$AK$81)), IFERROR(INDEX($AS$70:$AS$81, ROWS($CR$4:CR88)-ROWS($AK$70:$AK$81)-ROWS($AO$70:$AO$81)),IFERROR(INDEX($AW$70:$AW$81, ROWS($CR$4:CR88)-ROWS($AK$70:$AK$81)-ROWS($AO$70:$AO$81)-ROWS($AS$70:$AS$81)),IFERROR(INDEX($BA$70:$BA$81, ROWS($CR$4:CR88)-ROWS($AK$70:$AK$81)-ROWS($AO$70:$AO$81)-ROWS($AS$70:$AS$81)-ROWS($AW$70:$AW$81)),IFERROR(INDEX($BE$70:$BE$81, ROWS($CR$4:CR88)-ROWS($AK$70:$AK$81)-ROWS($AO$70:$AO$81)-ROWS($AS$70:$AS$81)-ROWS($AW$70:$AW$81)-ROWS($BA$70:$BA$81)),IFERROR(INDEX($BI$70:$BI$81, ROWS($CR$4:CR88)-ROWS($AK$70:$AK$81)-ROWS($AO$70:$AO$81)-ROWS($AS$70:$AS$81)-ROWS($AW$70:$AW$81)-ROWS($BA$70:$BA$81)-ROWS($BE$70:$BE$81)), "")))))))</f>
        <v/>
      </c>
      <c r="CS90" s="421" t="str">
        <f t="shared" ca="1" si="199"/>
        <v/>
      </c>
      <c r="CT90" s="422" t="str">
        <f t="shared" ca="1" si="200"/>
        <v/>
      </c>
      <c r="CU90" s="420" t="str">
        <f>IF(OR(CV90="",CV90=0),"",MAX(CU$5:CU89)+1)</f>
        <v/>
      </c>
      <c r="CV90" s="421" t="str">
        <f>IFERROR(INDEX($AJ$86:$AJ$97, ROWS($CV$4:CV88)), IFERROR(INDEX($AN$86:$AN$97, ROWS($CV$4:CV88)-ROWS($AJ$86:$AJ$97)), ""))</f>
        <v/>
      </c>
      <c r="CW90" s="421" t="str">
        <f t="shared" si="201"/>
        <v/>
      </c>
      <c r="CX90" s="421" t="str">
        <f>IF(OR(CY90="",CY90=0),"",MAX(CX$5:CX89)+1)</f>
        <v/>
      </c>
      <c r="CY90" s="421" t="str">
        <f>IFERROR(INDEX($AK$86:$AK$97, ROWS($CY$4:CY88)), IFERROR(INDEX($AO$86:$AO$97, ROWS($CY$4:CY88)-ROWS($AK$86:$AK$97)), ""))</f>
        <v/>
      </c>
      <c r="CZ90" s="421" t="str">
        <f t="shared" si="202"/>
        <v/>
      </c>
      <c r="DA90" s="422" t="str">
        <f t="shared" si="203"/>
        <v/>
      </c>
      <c r="DC90" s="438" t="str">
        <f ca="1">IF(OR(DD90="",DD90=0),"",MAX(DC$85:DC89)+1)</f>
        <v/>
      </c>
      <c r="DD90" s="434" t="str">
        <f t="shared" ca="1" si="204"/>
        <v/>
      </c>
      <c r="DE90" s="413" t="str">
        <f t="shared" ca="1" si="205"/>
        <v/>
      </c>
      <c r="DF90" s="431" t="str">
        <f ca="1">IF(OR(DG90="",DG90=0),"",MAX(DF$85:DF89)+1)</f>
        <v/>
      </c>
      <c r="DG90" s="412" t="str">
        <f t="shared" ca="1" si="206"/>
        <v/>
      </c>
      <c r="DH90" s="413" t="str">
        <f t="shared" ca="1" si="207"/>
        <v/>
      </c>
      <c r="DI90" s="412" t="str">
        <f t="shared" ca="1" si="208"/>
        <v/>
      </c>
      <c r="DJ90" s="413" t="str">
        <f t="shared" ca="1" si="209"/>
        <v/>
      </c>
      <c r="DK90" s="412" t="str">
        <f t="shared" ca="1" si="210"/>
        <v/>
      </c>
      <c r="DL90" s="413" t="str">
        <f t="shared" ca="1" si="211"/>
        <v/>
      </c>
      <c r="DM90" s="292"/>
      <c r="DN90" s="425" t="str">
        <f ca="1">IF(DI98="","",CONCATENATE(DI98," - ",DJ98))</f>
        <v/>
      </c>
      <c r="DO90" s="295" t="str">
        <f ca="1">IF(DI99="","",CONCATENATE(DI99," - ",DJ99))</f>
        <v/>
      </c>
      <c r="DP90" s="295" t="str">
        <f ca="1">IF(DI100="","",CONCATENATE(DI100," - ",DJ100))</f>
        <v/>
      </c>
      <c r="DQ90" s="425" t="str">
        <f ca="1">IF(DK98="","",CONCATENATE(DK98," - ",DL98))</f>
        <v/>
      </c>
      <c r="DR90" s="295" t="str">
        <f ca="1">IF(DK99="","",CONCATENATE(DK99," - ",DL99))</f>
        <v/>
      </c>
      <c r="DS90" s="426" t="str">
        <f ca="1">IF(DK100="","",CONCATENATE(DK100," - ",DL100))</f>
        <v/>
      </c>
    </row>
    <row r="91" spans="28:123" ht="16.5" thickBot="1" x14ac:dyDescent="0.35">
      <c r="AI91" s="304"/>
      <c r="AJ91" s="305"/>
      <c r="AK91" s="306"/>
      <c r="AL91" s="307"/>
      <c r="AM91" s="304"/>
      <c r="AN91" s="305"/>
      <c r="AO91" s="306"/>
      <c r="AP91" s="307"/>
      <c r="BL91" s="315"/>
      <c r="BM91" s="315"/>
      <c r="BN91" s="315"/>
      <c r="BO91" s="315"/>
      <c r="BP91" s="315"/>
      <c r="BQ91" s="315"/>
      <c r="BR91" s="315"/>
      <c r="BY91" s="315"/>
      <c r="CF91" s="315"/>
      <c r="CM91" s="315"/>
      <c r="CT91" s="315"/>
      <c r="DA91" s="315"/>
      <c r="DC91" s="438" t="str">
        <f ca="1">IF(OR(DD91="",DD91=0),"",MAX(DC$85:DC90)+1)</f>
        <v/>
      </c>
      <c r="DD91" s="434" t="str">
        <f t="shared" ca="1" si="204"/>
        <v/>
      </c>
      <c r="DE91" s="413" t="str">
        <f t="shared" ca="1" si="205"/>
        <v/>
      </c>
      <c r="DF91" s="431" t="str">
        <f ca="1">IF(OR(DG91="",DG91=0),"",MAX(DF$85:DF90)+1)</f>
        <v/>
      </c>
      <c r="DG91" s="412" t="str">
        <f t="shared" ca="1" si="206"/>
        <v/>
      </c>
      <c r="DH91" s="413" t="str">
        <f t="shared" ca="1" si="207"/>
        <v/>
      </c>
      <c r="DI91" s="412" t="str">
        <f t="shared" ca="1" si="208"/>
        <v/>
      </c>
      <c r="DJ91" s="413" t="str">
        <f t="shared" ca="1" si="209"/>
        <v/>
      </c>
      <c r="DK91" s="412" t="str">
        <f t="shared" ca="1" si="210"/>
        <v/>
      </c>
      <c r="DL91" s="413" t="str">
        <f t="shared" ca="1" si="211"/>
        <v/>
      </c>
      <c r="DM91" s="292"/>
      <c r="DN91" s="427" t="str">
        <f ca="1">IF(DI101="","",CONCATENATE(DI101," - ",DJ101))</f>
        <v/>
      </c>
      <c r="DO91" s="428" t="str">
        <f ca="1">IF(DI102="","",CONCATENATE(DI102," - ",DJ102))</f>
        <v/>
      </c>
      <c r="DP91" s="428" t="str">
        <f ca="1">IF(DI103="","",CONCATENATE(DI103," - ",DJ103))</f>
        <v/>
      </c>
      <c r="DQ91" s="427" t="str">
        <f ca="1">IF(DK101="","",CONCATENATE(DK101," - ",DL101))</f>
        <v/>
      </c>
      <c r="DR91" s="428" t="str">
        <f ca="1">IF(DK102="","",CONCATENATE(DK102," - ",DL102))</f>
        <v/>
      </c>
      <c r="DS91" s="429" t="str">
        <f ca="1">IF(DK103="","",CONCATENATE(DK103," - ",DL103))</f>
        <v/>
      </c>
    </row>
    <row r="92" spans="28:123" ht="16.5" thickBot="1" x14ac:dyDescent="0.35">
      <c r="AB92" s="1093" t="s">
        <v>18</v>
      </c>
      <c r="AC92" s="1094"/>
      <c r="AD92" s="1094"/>
      <c r="AE92" s="1094"/>
      <c r="AF92" s="1095"/>
      <c r="AI92" s="304"/>
      <c r="AJ92" s="305"/>
      <c r="AK92" s="306"/>
      <c r="AL92" s="307"/>
      <c r="AM92" s="304"/>
      <c r="AN92" s="305"/>
      <c r="AO92" s="306"/>
      <c r="AP92" s="307"/>
      <c r="BL92" s="315"/>
      <c r="BM92" s="315"/>
      <c r="BN92" s="315"/>
      <c r="BO92" s="315"/>
      <c r="BP92" s="315"/>
      <c r="BQ92" s="315"/>
      <c r="BR92" s="315"/>
      <c r="BY92" s="315"/>
      <c r="CF92" s="315"/>
      <c r="CM92" s="315"/>
      <c r="CT92" s="315"/>
      <c r="DA92" s="315"/>
      <c r="DC92" s="438" t="str">
        <f ca="1">IF(OR(DD92="",DD92=0),"",MAX(DC$85:DC91)+1)</f>
        <v/>
      </c>
      <c r="DD92" s="434" t="str">
        <f t="shared" ca="1" si="204"/>
        <v/>
      </c>
      <c r="DE92" s="413" t="str">
        <f t="shared" ca="1" si="205"/>
        <v/>
      </c>
      <c r="DF92" s="431" t="str">
        <f ca="1">IF(OR(DG92="",DG92=0),"",MAX(DF$85:DF91)+1)</f>
        <v/>
      </c>
      <c r="DG92" s="412" t="str">
        <f t="shared" ca="1" si="206"/>
        <v/>
      </c>
      <c r="DH92" s="413" t="str">
        <f t="shared" ca="1" si="207"/>
        <v/>
      </c>
      <c r="DI92" s="412" t="str">
        <f t="shared" ca="1" si="208"/>
        <v/>
      </c>
      <c r="DJ92" s="413" t="str">
        <f t="shared" ca="1" si="209"/>
        <v/>
      </c>
      <c r="DK92" s="412" t="str">
        <f t="shared" ca="1" si="210"/>
        <v/>
      </c>
      <c r="DL92" s="413" t="str">
        <f t="shared" ca="1" si="211"/>
        <v/>
      </c>
      <c r="DM92" s="292"/>
      <c r="DN92" s="1192" t="s">
        <v>505</v>
      </c>
      <c r="DO92" s="1193"/>
      <c r="DP92" s="443">
        <f ca="1">IF(DJ86="","",SUM(DJ86:DJ103))</f>
        <v>214.99</v>
      </c>
      <c r="DQ92" s="1192" t="s">
        <v>506</v>
      </c>
      <c r="DR92" s="1193"/>
      <c r="DS92" s="444">
        <f ca="1">IF(DL86="","",SUM(DL86:DL103))</f>
        <v>400</v>
      </c>
    </row>
    <row r="93" spans="28:123" ht="15.75" x14ac:dyDescent="0.3">
      <c r="AB93" s="389"/>
      <c r="AC93" s="400" t="s">
        <v>495</v>
      </c>
      <c r="AD93" s="400" t="s">
        <v>192</v>
      </c>
      <c r="AE93" s="400" t="s">
        <v>193</v>
      </c>
      <c r="AF93" s="401" t="s">
        <v>11</v>
      </c>
      <c r="AI93" s="304"/>
      <c r="AJ93" s="305"/>
      <c r="AK93" s="306"/>
      <c r="AL93" s="307"/>
      <c r="AM93" s="304"/>
      <c r="AN93" s="305"/>
      <c r="AO93" s="306"/>
      <c r="AP93" s="307"/>
      <c r="BL93" s="315"/>
      <c r="BM93" s="315"/>
      <c r="BN93" s="315"/>
      <c r="BO93" s="315"/>
      <c r="BP93" s="315"/>
      <c r="BQ93" s="315"/>
      <c r="BR93" s="315"/>
      <c r="BY93" s="315"/>
      <c r="CF93" s="315"/>
      <c r="CM93" s="315"/>
      <c r="CT93" s="315"/>
      <c r="DA93" s="315"/>
      <c r="DC93" s="438" t="str">
        <f ca="1">IF(OR(DD93="",DD93=0),"",MAX(DC$85:DC92)+1)</f>
        <v/>
      </c>
      <c r="DD93" s="434" t="str">
        <f t="shared" ca="1" si="204"/>
        <v/>
      </c>
      <c r="DE93" s="413" t="str">
        <f t="shared" ca="1" si="205"/>
        <v/>
      </c>
      <c r="DF93" s="431" t="str">
        <f ca="1">IF(OR(DG93="",DG93=0),"",MAX(DF$85:DF92)+1)</f>
        <v/>
      </c>
      <c r="DG93" s="412" t="str">
        <f t="shared" ca="1" si="206"/>
        <v/>
      </c>
      <c r="DH93" s="413" t="str">
        <f t="shared" ca="1" si="207"/>
        <v/>
      </c>
      <c r="DI93" s="412" t="str">
        <f t="shared" ca="1" si="208"/>
        <v/>
      </c>
      <c r="DJ93" s="413" t="str">
        <f t="shared" ca="1" si="209"/>
        <v/>
      </c>
      <c r="DK93" s="412" t="str">
        <f t="shared" ca="1" si="210"/>
        <v/>
      </c>
      <c r="DL93" s="413" t="str">
        <f t="shared" ca="1" si="211"/>
        <v/>
      </c>
      <c r="DM93" s="292"/>
      <c r="DN93" s="292"/>
      <c r="DO93" s="292"/>
      <c r="DP93" s="292"/>
      <c r="DQ93" s="292"/>
      <c r="DR93" s="292"/>
      <c r="DS93" s="292"/>
    </row>
    <row r="94" spans="28:123" ht="15.75" x14ac:dyDescent="0.3">
      <c r="AB94" s="395">
        <f ca="1">IFERROR(MATCH($AB$92,OFFSET(Year!$BI$67:$BI$118,AB93,,1000),0)+AB93,"")</f>
        <v>11</v>
      </c>
      <c r="AC94" s="340">
        <f ca="1">IFERROR(INDEX(Year!$BL$67:$BL$118,AB94),"")</f>
        <v>7</v>
      </c>
      <c r="AD94" s="348" t="str">
        <f ca="1">IFERROR(INDEX(Year!$BJ$67:$BJ$118,AB94),"")</f>
        <v>Lawn Service</v>
      </c>
      <c r="AE94" s="363">
        <f ca="1">IFERROR(INDEX(Year!$BK$67:$BK$118,AB94),"")</f>
        <v>50</v>
      </c>
      <c r="AF94" s="402" t="str">
        <f ca="1">IFERROR(INDEX(Year!$BI$67:$BI$118,AB94),"")</f>
        <v>Fixed Bills</v>
      </c>
      <c r="AI94" s="304"/>
      <c r="AJ94" s="305"/>
      <c r="AK94" s="306"/>
      <c r="AL94" s="307"/>
      <c r="AM94" s="304"/>
      <c r="AN94" s="305"/>
      <c r="AO94" s="306"/>
      <c r="AP94" s="307"/>
      <c r="BL94" s="315"/>
      <c r="BM94" s="315"/>
      <c r="BN94" s="315"/>
      <c r="BO94" s="315"/>
      <c r="BP94" s="315"/>
      <c r="BQ94" s="315"/>
      <c r="BR94" s="315"/>
      <c r="BY94" s="315"/>
      <c r="CF94" s="315"/>
      <c r="CM94" s="315"/>
      <c r="CT94" s="315"/>
      <c r="DA94" s="315"/>
      <c r="DC94" s="438" t="str">
        <f ca="1">IF(OR(DD94="",DD94=0),"",MAX(DC$85:DC93)+1)</f>
        <v/>
      </c>
      <c r="DD94" s="434" t="str">
        <f t="shared" ca="1" si="204"/>
        <v/>
      </c>
      <c r="DE94" s="413" t="str">
        <f t="shared" ca="1" si="205"/>
        <v/>
      </c>
      <c r="DF94" s="431" t="str">
        <f ca="1">IF(OR(DG94="",DG94=0),"",MAX(DF$85:DF93)+1)</f>
        <v/>
      </c>
      <c r="DG94" s="412" t="str">
        <f t="shared" ca="1" si="206"/>
        <v/>
      </c>
      <c r="DH94" s="413" t="str">
        <f t="shared" ca="1" si="207"/>
        <v/>
      </c>
      <c r="DI94" s="412" t="str">
        <f t="shared" ca="1" si="208"/>
        <v/>
      </c>
      <c r="DJ94" s="413" t="str">
        <f t="shared" ca="1" si="209"/>
        <v/>
      </c>
      <c r="DK94" s="412" t="str">
        <f t="shared" ca="1" si="210"/>
        <v/>
      </c>
      <c r="DL94" s="413" t="str">
        <f t="shared" ca="1" si="211"/>
        <v/>
      </c>
      <c r="DM94" s="292"/>
      <c r="DN94" s="292"/>
      <c r="DO94" s="292"/>
      <c r="DP94" s="292"/>
      <c r="DQ94" s="292"/>
      <c r="DR94" s="292"/>
      <c r="DS94" s="292"/>
    </row>
    <row r="95" spans="28:123" ht="15.75" x14ac:dyDescent="0.3">
      <c r="AB95" s="395">
        <f ca="1">IFERROR(MATCH($AB$92,OFFSET(Year!$BI$67:$BI$118,AB94,,1000),0)+AB94,"")</f>
        <v>12</v>
      </c>
      <c r="AC95" s="340">
        <f ca="1">IFERROR(INDEX(Year!$BL$67:$BL$118,AB95),"")</f>
        <v>21</v>
      </c>
      <c r="AD95" s="348" t="str">
        <f ca="1">IFERROR(INDEX(Year!$BJ$67:$BJ$118,AB95),"")</f>
        <v>Lawn Service</v>
      </c>
      <c r="AE95" s="363">
        <f ca="1">IFERROR(INDEX(Year!$BK$67:$BK$118,AB95),"")</f>
        <v>50</v>
      </c>
      <c r="AF95" s="402" t="str">
        <f ca="1">IFERROR(INDEX(Year!$BI$67:$BI$118,AB95),"")</f>
        <v>Fixed Bills</v>
      </c>
      <c r="AI95" s="302"/>
      <c r="AJ95" s="293"/>
      <c r="AK95" s="293"/>
      <c r="AL95" s="303"/>
      <c r="AM95" s="302"/>
      <c r="AN95" s="293"/>
      <c r="AO95" s="293"/>
      <c r="AP95" s="303"/>
      <c r="BL95" s="315"/>
      <c r="BM95" s="315"/>
      <c r="BN95" s="315"/>
      <c r="BO95" s="315"/>
      <c r="BP95" s="315"/>
      <c r="BQ95" s="315"/>
      <c r="BR95" s="315"/>
      <c r="BY95" s="315"/>
      <c r="CF95" s="315"/>
      <c r="CM95" s="315"/>
      <c r="CT95" s="315"/>
      <c r="DA95" s="315"/>
      <c r="DC95" s="438" t="str">
        <f ca="1">IF(OR(DD95="",DD95=0),"",MAX(DC$85:DC94)+1)</f>
        <v/>
      </c>
      <c r="DD95" s="434" t="str">
        <f t="shared" ca="1" si="204"/>
        <v/>
      </c>
      <c r="DE95" s="413" t="str">
        <f t="shared" ca="1" si="205"/>
        <v/>
      </c>
      <c r="DF95" s="431" t="str">
        <f ca="1">IF(OR(DG95="",DG95=0),"",MAX(DF$85:DF94)+1)</f>
        <v/>
      </c>
      <c r="DG95" s="412" t="str">
        <f t="shared" ca="1" si="206"/>
        <v/>
      </c>
      <c r="DH95" s="413" t="str">
        <f t="shared" ca="1" si="207"/>
        <v/>
      </c>
      <c r="DI95" s="412" t="str">
        <f t="shared" ca="1" si="208"/>
        <v/>
      </c>
      <c r="DJ95" s="413" t="str">
        <f t="shared" ca="1" si="209"/>
        <v/>
      </c>
      <c r="DK95" s="412" t="str">
        <f t="shared" ca="1" si="210"/>
        <v/>
      </c>
      <c r="DL95" s="413" t="str">
        <f t="shared" ca="1" si="211"/>
        <v/>
      </c>
      <c r="DN95" s="292"/>
      <c r="DO95" s="292"/>
      <c r="DP95" s="292"/>
      <c r="DQ95" s="292"/>
      <c r="DR95" s="292"/>
      <c r="DS95" s="292"/>
    </row>
    <row r="96" spans="28:123" ht="15.75" x14ac:dyDescent="0.3">
      <c r="AB96" s="395">
        <f ca="1">IFERROR(MATCH($AB$92,OFFSET(Year!$BI$67:$BI$118,AB95,,1000),0)+AB95,"")</f>
        <v>13</v>
      </c>
      <c r="AC96" s="340">
        <f ca="1">IFERROR(INDEX(Year!$BL$67:$BL$118,AB96),"")</f>
        <v>2</v>
      </c>
      <c r="AD96" s="348" t="str">
        <f ca="1">IFERROR(INDEX(Year!$BJ$67:$BJ$118,AB96),"")</f>
        <v>HOA</v>
      </c>
      <c r="AE96" s="363">
        <f ca="1">IFERROR(INDEX(Year!$BK$67:$BK$118,AB96),"")</f>
        <v>150</v>
      </c>
      <c r="AF96" s="402" t="str">
        <f ca="1">IFERROR(INDEX(Year!$BI$67:$BI$118,AB96),"")</f>
        <v>Fixed Bills</v>
      </c>
      <c r="AI96" s="308"/>
      <c r="AJ96" s="293"/>
      <c r="AK96" s="293"/>
      <c r="AL96" s="303"/>
      <c r="AM96" s="308"/>
      <c r="AN96" s="293"/>
      <c r="AO96" s="293"/>
      <c r="AP96" s="303"/>
      <c r="BL96" s="315"/>
      <c r="BM96" s="315"/>
      <c r="BN96" s="315"/>
      <c r="BO96" s="315"/>
      <c r="BP96" s="315"/>
      <c r="BQ96" s="315"/>
      <c r="BR96" s="315"/>
      <c r="BY96" s="315"/>
      <c r="CF96" s="315"/>
      <c r="CM96" s="315"/>
      <c r="CT96" s="315"/>
      <c r="DA96" s="315"/>
      <c r="DC96" s="438" t="str">
        <f ca="1">IF(OR(DD96="",DD96=0),"",MAX(DC$85:DC95)+1)</f>
        <v/>
      </c>
      <c r="DD96" s="434" t="str">
        <f t="shared" ca="1" si="204"/>
        <v/>
      </c>
      <c r="DE96" s="413" t="str">
        <f t="shared" ca="1" si="205"/>
        <v/>
      </c>
      <c r="DF96" s="431" t="str">
        <f ca="1">IF(OR(DG96="",DG96=0),"",MAX(DF$85:DF95)+1)</f>
        <v/>
      </c>
      <c r="DG96" s="412" t="str">
        <f t="shared" ca="1" si="206"/>
        <v/>
      </c>
      <c r="DH96" s="413" t="str">
        <f t="shared" ca="1" si="207"/>
        <v/>
      </c>
      <c r="DI96" s="412" t="str">
        <f t="shared" ca="1" si="208"/>
        <v/>
      </c>
      <c r="DJ96" s="413" t="str">
        <f t="shared" ca="1" si="209"/>
        <v/>
      </c>
      <c r="DK96" s="412" t="str">
        <f t="shared" ca="1" si="210"/>
        <v/>
      </c>
      <c r="DL96" s="413" t="str">
        <f t="shared" ca="1" si="211"/>
        <v/>
      </c>
      <c r="DM96" s="278"/>
    </row>
    <row r="97" spans="28:123" ht="16.5" thickBot="1" x14ac:dyDescent="0.35">
      <c r="AB97" s="395">
        <f ca="1">IFERROR(MATCH($AB$92,OFFSET(Year!$BI$67:$BI$118,AB96,,1000),0)+AB96,"")</f>
        <v>66</v>
      </c>
      <c r="AC97" s="340" t="str">
        <f ca="1">IFERROR(INDEX(Year!$BL$67:$BL$118,AB97),"")</f>
        <v/>
      </c>
      <c r="AD97" s="348" t="str">
        <f ca="1">IFERROR(INDEX(Year!$BJ$67:$BJ$118,AB97),"")</f>
        <v/>
      </c>
      <c r="AE97" s="363" t="str">
        <f ca="1">IFERROR(INDEX(Year!$BK$67:$BK$118,AB97),"")</f>
        <v/>
      </c>
      <c r="AF97" s="402" t="str">
        <f ca="1">IFERROR(INDEX(Year!$BI$67:$BI$118,AB97),"")</f>
        <v/>
      </c>
      <c r="AI97" s="309"/>
      <c r="AJ97" s="310"/>
      <c r="AK97" s="310"/>
      <c r="AL97" s="311"/>
      <c r="AM97" s="309"/>
      <c r="AN97" s="310"/>
      <c r="AO97" s="310"/>
      <c r="AP97" s="311"/>
      <c r="BL97" s="315"/>
      <c r="BM97" s="315"/>
      <c r="BN97" s="315"/>
      <c r="BO97" s="315"/>
      <c r="BP97" s="315"/>
      <c r="BQ97" s="315"/>
      <c r="BR97" s="315"/>
      <c r="BY97" s="315"/>
      <c r="CF97" s="315"/>
      <c r="CM97" s="315"/>
      <c r="CT97" s="315"/>
      <c r="DA97" s="315"/>
      <c r="DC97" s="438" t="str">
        <f ca="1">IF(OR(DD97="",DD97=0),"",MAX(DC$85:DC96)+1)</f>
        <v/>
      </c>
      <c r="DD97" s="435" t="str">
        <f t="shared" ca="1" si="204"/>
        <v/>
      </c>
      <c r="DE97" s="413" t="str">
        <f t="shared" ca="1" si="205"/>
        <v/>
      </c>
      <c r="DF97" s="432" t="str">
        <f ca="1">IF(OR(DG97="",DG97=0),"",MAX(DF$85:DF96)+1)</f>
        <v/>
      </c>
      <c r="DG97" s="414" t="str">
        <f t="shared" ca="1" si="206"/>
        <v/>
      </c>
      <c r="DH97" s="415" t="str">
        <f t="shared" ca="1" si="207"/>
        <v/>
      </c>
      <c r="DI97" s="414" t="str">
        <f t="shared" ca="1" si="208"/>
        <v/>
      </c>
      <c r="DJ97" s="413" t="str">
        <f t="shared" ca="1" si="209"/>
        <v/>
      </c>
      <c r="DK97" s="414" t="str">
        <f t="shared" ca="1" si="210"/>
        <v/>
      </c>
      <c r="DL97" s="415" t="str">
        <f t="shared" ca="1" si="211"/>
        <v/>
      </c>
      <c r="DM97" s="278"/>
      <c r="DN97" s="278"/>
      <c r="DO97" s="278"/>
      <c r="DP97" s="278"/>
      <c r="DQ97" s="278"/>
      <c r="DR97" s="278"/>
      <c r="DS97" s="278"/>
    </row>
    <row r="98" spans="28:123" ht="15.75" x14ac:dyDescent="0.3">
      <c r="AB98" s="395">
        <f ca="1">IFERROR(MATCH($AB$92,OFFSET(Year!$BI$67:$BI$118,AB97,,1000),0)+AB97,"")</f>
        <v>67</v>
      </c>
      <c r="AC98" s="340" t="str">
        <f ca="1">IFERROR(INDEX(Year!$BL$67:$BL$118,AB98),"")</f>
        <v/>
      </c>
      <c r="AD98" s="348" t="str">
        <f ca="1">IFERROR(INDEX(Year!$BJ$67:$BJ$118,AB98),"")</f>
        <v/>
      </c>
      <c r="AE98" s="363" t="str">
        <f ca="1">IFERROR(INDEX(Year!$BK$67:$BK$118,AB98),"")</f>
        <v/>
      </c>
      <c r="AF98" s="402" t="str">
        <f ca="1">IFERROR(INDEX(Year!$BI$67:$BI$118,AB98),"")</f>
        <v/>
      </c>
      <c r="BL98" s="315"/>
      <c r="BM98" s="315"/>
      <c r="BN98" s="315"/>
      <c r="BO98" s="315"/>
      <c r="BP98" s="315"/>
      <c r="BQ98" s="315"/>
      <c r="BR98" s="315"/>
      <c r="BY98" s="315"/>
      <c r="CF98" s="315"/>
      <c r="CM98" s="315"/>
      <c r="CT98" s="315"/>
      <c r="DA98" s="315"/>
      <c r="DC98" s="438" t="str">
        <f ca="1">IF(OR(DD98="",DD98=0),"",MAX(DC$85:DC97)+1)</f>
        <v/>
      </c>
      <c r="DD98" s="434" t="str">
        <f t="shared" ca="1" si="204"/>
        <v/>
      </c>
      <c r="DE98" s="413" t="str">
        <f t="shared" ca="1" si="205"/>
        <v/>
      </c>
      <c r="DF98" s="431" t="str">
        <f ca="1">IF(OR(DG98="",DG98=0),"",MAX(DF$85:DF97)+1)</f>
        <v/>
      </c>
      <c r="DG98" s="412" t="str">
        <f t="shared" ca="1" si="206"/>
        <v/>
      </c>
      <c r="DH98" s="413" t="str">
        <f t="shared" ca="1" si="207"/>
        <v/>
      </c>
      <c r="DI98" s="412" t="str">
        <f t="shared" ca="1" si="208"/>
        <v/>
      </c>
      <c r="DJ98" s="413" t="str">
        <f t="shared" ca="1" si="209"/>
        <v/>
      </c>
      <c r="DK98" s="412" t="str">
        <f t="shared" ca="1" si="210"/>
        <v/>
      </c>
      <c r="DL98" s="413" t="str">
        <f t="shared" ca="1" si="211"/>
        <v/>
      </c>
      <c r="DM98" s="278"/>
      <c r="DN98" s="278"/>
      <c r="DO98" s="278"/>
      <c r="DP98" s="278"/>
      <c r="DQ98" s="278"/>
      <c r="DR98" s="278"/>
      <c r="DS98" s="278"/>
    </row>
    <row r="99" spans="28:123" x14ac:dyDescent="0.3">
      <c r="AB99" s="395">
        <f ca="1">IFERROR(MATCH($AB$92,OFFSET(Year!$BI$67:$BI$118,AB98,,1000),0)+AB98,"")</f>
        <v>68</v>
      </c>
      <c r="AC99" s="340" t="str">
        <f ca="1">IFERROR(INDEX(Year!$BL$67:$BL$118,AB99),"")</f>
        <v/>
      </c>
      <c r="AD99" s="348" t="str">
        <f ca="1">IFERROR(INDEX(Year!$BJ$67:$BJ$118,AB99),"")</f>
        <v/>
      </c>
      <c r="AE99" s="363" t="str">
        <f ca="1">IFERROR(INDEX(Year!$BK$67:$BK$118,AB99),"")</f>
        <v/>
      </c>
      <c r="AF99" s="402" t="str">
        <f ca="1">IFERROR(INDEX(Year!$BI$67:$BI$118,AB99),"")</f>
        <v/>
      </c>
      <c r="DC99" s="438" t="str">
        <f ca="1">IF(OR(DD99="",DD99=0),"",MAX(DC$85:DC98)+1)</f>
        <v/>
      </c>
      <c r="DD99" s="434" t="str">
        <f t="shared" ca="1" si="204"/>
        <v/>
      </c>
      <c r="DE99" s="413" t="str">
        <f t="shared" ca="1" si="205"/>
        <v/>
      </c>
      <c r="DF99" s="431" t="str">
        <f ca="1">IF(OR(DG99="",DG99=0),"",MAX(DF$85:DF98)+1)</f>
        <v/>
      </c>
      <c r="DG99" s="412" t="str">
        <f t="shared" ca="1" si="206"/>
        <v/>
      </c>
      <c r="DH99" s="413" t="str">
        <f t="shared" ca="1" si="207"/>
        <v/>
      </c>
      <c r="DI99" s="412" t="str">
        <f t="shared" ca="1" si="208"/>
        <v/>
      </c>
      <c r="DJ99" s="413" t="str">
        <f t="shared" ca="1" si="209"/>
        <v/>
      </c>
      <c r="DK99" s="412" t="str">
        <f t="shared" ca="1" si="210"/>
        <v/>
      </c>
      <c r="DL99" s="413" t="str">
        <f t="shared" ca="1" si="211"/>
        <v/>
      </c>
      <c r="DM99" s="278"/>
      <c r="DN99" s="278"/>
      <c r="DO99" s="278"/>
      <c r="DP99" s="278"/>
      <c r="DQ99" s="278"/>
      <c r="DR99" s="278"/>
      <c r="DS99" s="278"/>
    </row>
    <row r="100" spans="28:123" x14ac:dyDescent="0.3">
      <c r="AB100" s="395" t="str">
        <f ca="1">IFERROR(MATCH($AB$92,OFFSET(Year!$BI$67:$BI$118,AB99,,1000),0)+AB99,"")</f>
        <v/>
      </c>
      <c r="AC100" s="340" t="str">
        <f ca="1">IFERROR(INDEX(Year!$BL$67:$BL$118,AB100),"")</f>
        <v/>
      </c>
      <c r="AD100" s="348" t="str">
        <f ca="1">IFERROR(INDEX(Year!$BJ$67:$BJ$118,AB100),"")</f>
        <v/>
      </c>
      <c r="AE100" s="363" t="str">
        <f ca="1">IFERROR(INDEX(Year!$BK$67:$BK$118,AB100),"")</f>
        <v/>
      </c>
      <c r="AF100" s="402" t="str">
        <f ca="1">IFERROR(INDEX(Year!$BI$67:$BI$118,AB100),"")</f>
        <v/>
      </c>
      <c r="DC100" s="438" t="str">
        <f ca="1">IF(OR(DD100="",DD100=0),"",MAX(DC$85:DC99)+1)</f>
        <v/>
      </c>
      <c r="DD100" s="434" t="str">
        <f t="shared" ca="1" si="204"/>
        <v/>
      </c>
      <c r="DE100" s="413" t="str">
        <f t="shared" ca="1" si="205"/>
        <v/>
      </c>
      <c r="DF100" s="431" t="str">
        <f ca="1">IF(OR(DG100="",DG100=0),"",MAX(DF$85:DF99)+1)</f>
        <v/>
      </c>
      <c r="DG100" s="412" t="str">
        <f t="shared" ca="1" si="206"/>
        <v/>
      </c>
      <c r="DH100" s="413" t="str">
        <f t="shared" ca="1" si="207"/>
        <v/>
      </c>
      <c r="DI100" s="412" t="str">
        <f t="shared" ca="1" si="208"/>
        <v/>
      </c>
      <c r="DJ100" s="413" t="str">
        <f t="shared" ca="1" si="209"/>
        <v/>
      </c>
      <c r="DK100" s="412" t="str">
        <f t="shared" ca="1" si="210"/>
        <v/>
      </c>
      <c r="DL100" s="413" t="str">
        <f t="shared" ca="1" si="211"/>
        <v/>
      </c>
      <c r="DM100" s="278"/>
      <c r="DN100" s="278"/>
      <c r="DO100" s="278"/>
      <c r="DP100" s="278"/>
      <c r="DQ100" s="278"/>
      <c r="DR100" s="278"/>
      <c r="DS100" s="278"/>
    </row>
    <row r="101" spans="28:123" x14ac:dyDescent="0.3">
      <c r="AB101" s="395" t="str">
        <f ca="1">IFERROR(MATCH($AB$92,OFFSET(Year!$BI$67:$BI$118,AB100,,1000),0)+AB100,"")</f>
        <v/>
      </c>
      <c r="AC101" s="340" t="str">
        <f ca="1">IFERROR(INDEX(Year!$BL$67:$BL$118,AB101),"")</f>
        <v/>
      </c>
      <c r="AD101" s="348" t="str">
        <f ca="1">IFERROR(INDEX(Year!$BJ$67:$BJ$118,AB101),"")</f>
        <v/>
      </c>
      <c r="AE101" s="363" t="str">
        <f ca="1">IFERROR(INDEX(Year!$BK$67:$BK$118,AB101),"")</f>
        <v/>
      </c>
      <c r="AF101" s="402" t="str">
        <f ca="1">IFERROR(INDEX(Year!$BI$67:$BI$118,AB101),"")</f>
        <v/>
      </c>
      <c r="DC101" s="438" t="str">
        <f ca="1">IF(OR(DD101="",DD101=0),"",MAX(DC$85:DC100)+1)</f>
        <v/>
      </c>
      <c r="DD101" s="434" t="str">
        <f t="shared" ca="1" si="204"/>
        <v/>
      </c>
      <c r="DE101" s="413" t="str">
        <f t="shared" ca="1" si="205"/>
        <v/>
      </c>
      <c r="DF101" s="431" t="str">
        <f ca="1">IF(OR(DG101="",DG101=0),"",MAX(DF$85:DF100)+1)</f>
        <v/>
      </c>
      <c r="DG101" s="412" t="str">
        <f t="shared" ca="1" si="206"/>
        <v/>
      </c>
      <c r="DH101" s="413" t="str">
        <f t="shared" ca="1" si="207"/>
        <v/>
      </c>
      <c r="DI101" s="412" t="str">
        <f t="shared" ca="1" si="208"/>
        <v/>
      </c>
      <c r="DJ101" s="413" t="str">
        <f t="shared" ca="1" si="209"/>
        <v/>
      </c>
      <c r="DK101" s="412" t="str">
        <f t="shared" ca="1" si="210"/>
        <v/>
      </c>
      <c r="DL101" s="413" t="str">
        <f t="shared" ca="1" si="211"/>
        <v/>
      </c>
      <c r="DN101" s="278"/>
      <c r="DO101" s="278"/>
      <c r="DP101" s="278"/>
      <c r="DQ101" s="278"/>
      <c r="DR101" s="278"/>
      <c r="DS101" s="278"/>
    </row>
    <row r="102" spans="28:123" x14ac:dyDescent="0.3">
      <c r="AB102" s="395" t="str">
        <f ca="1">IFERROR(MATCH($AB$92,OFFSET(Year!$BI$67:$BI$118,AB101,,1000),0)+AB101,"")</f>
        <v/>
      </c>
      <c r="AC102" s="340" t="str">
        <f ca="1">IFERROR(INDEX(Year!$BL$67:$BL$118,AB102),"")</f>
        <v/>
      </c>
      <c r="AD102" s="348" t="str">
        <f ca="1">IFERROR(INDEX(Year!$BJ$67:$BJ$118,AB102),"")</f>
        <v/>
      </c>
      <c r="AE102" s="363" t="str">
        <f ca="1">IFERROR(INDEX(Year!$BK$67:$BK$118,AB102),"")</f>
        <v/>
      </c>
      <c r="AF102" s="402" t="str">
        <f ca="1">IFERROR(INDEX(Year!$BI$67:$BI$118,AB102),"")</f>
        <v/>
      </c>
      <c r="DC102" s="438" t="str">
        <f ca="1">IF(OR(DD102="",DD102=0),"",MAX(DC$85:DC101)+1)</f>
        <v/>
      </c>
      <c r="DD102" s="434" t="str">
        <f t="shared" ca="1" si="204"/>
        <v/>
      </c>
      <c r="DE102" s="413" t="str">
        <f t="shared" ca="1" si="205"/>
        <v/>
      </c>
      <c r="DF102" s="431" t="str">
        <f ca="1">IF(OR(DG102="",DG102=0),"",MAX(DF$85:DF101)+1)</f>
        <v/>
      </c>
      <c r="DG102" s="412" t="str">
        <f t="shared" ca="1" si="206"/>
        <v/>
      </c>
      <c r="DH102" s="413" t="str">
        <f t="shared" ca="1" si="207"/>
        <v/>
      </c>
      <c r="DI102" s="412" t="str">
        <f t="shared" ca="1" si="208"/>
        <v/>
      </c>
      <c r="DJ102" s="413" t="str">
        <f t="shared" ca="1" si="209"/>
        <v/>
      </c>
      <c r="DK102" s="412" t="str">
        <f t="shared" ca="1" si="210"/>
        <v/>
      </c>
      <c r="DL102" s="413" t="str">
        <f t="shared" ca="1" si="211"/>
        <v/>
      </c>
    </row>
    <row r="103" spans="28:123" ht="15.75" thickBot="1" x14ac:dyDescent="0.35">
      <c r="AB103" s="395" t="str">
        <f ca="1">IFERROR(MATCH($AB$92,OFFSET(Year!$BI$67:$BI$118,AB102,,1000),0)+AB102,"")</f>
        <v/>
      </c>
      <c r="AC103" s="340" t="str">
        <f ca="1">IFERROR(INDEX(Year!$BL$67:$BL$118,AB103),"")</f>
        <v/>
      </c>
      <c r="AD103" s="348" t="str">
        <f ca="1">IFERROR(INDEX(Year!$BJ$67:$BJ$118,AB103),"")</f>
        <v/>
      </c>
      <c r="AE103" s="363" t="str">
        <f ca="1">IFERROR(INDEX(Year!$BK$67:$BK$118,AB103),"")</f>
        <v/>
      </c>
      <c r="AF103" s="402" t="str">
        <f ca="1">IFERROR(INDEX(Year!$BI$67:$BI$118,AB103),"")</f>
        <v/>
      </c>
      <c r="DC103" s="439" t="str">
        <f ca="1">IF(OR(DD103="",DD103=0),"",MAX(DC$85:DC102)+1)</f>
        <v/>
      </c>
      <c r="DD103" s="436" t="str">
        <f t="shared" ca="1" si="204"/>
        <v/>
      </c>
      <c r="DE103" s="422" t="str">
        <f t="shared" ca="1" si="205"/>
        <v/>
      </c>
      <c r="DF103" s="433" t="str">
        <f ca="1">IF(OR(DG103="",DG103=0),"",MAX(DF$85:DF102)+1)</f>
        <v/>
      </c>
      <c r="DG103" s="420" t="str">
        <f t="shared" ca="1" si="206"/>
        <v/>
      </c>
      <c r="DH103" s="422" t="str">
        <f t="shared" ca="1" si="207"/>
        <v/>
      </c>
      <c r="DI103" s="420" t="str">
        <f t="shared" ca="1" si="208"/>
        <v/>
      </c>
      <c r="DJ103" s="422" t="str">
        <f t="shared" ca="1" si="209"/>
        <v/>
      </c>
      <c r="DK103" s="420" t="str">
        <f t="shared" ca="1" si="210"/>
        <v/>
      </c>
      <c r="DL103" s="422" t="str">
        <f t="shared" ca="1" si="211"/>
        <v/>
      </c>
    </row>
    <row r="104" spans="28:123" ht="15.75" thickBot="1" x14ac:dyDescent="0.35">
      <c r="AB104" s="395" t="str">
        <f ca="1">IFERROR(MATCH($AB$92,OFFSET(Year!$BI$67:$BI$118,AB103,,1000),0)+AB103,"")</f>
        <v/>
      </c>
      <c r="AC104" s="340" t="str">
        <f ca="1">IFERROR(INDEX(Year!$BL$67:$BL$118,AB104),"")</f>
        <v/>
      </c>
      <c r="AD104" s="348" t="str">
        <f ca="1">IFERROR(INDEX(Year!$BJ$67:$BJ$118,AB104),"")</f>
        <v/>
      </c>
      <c r="AE104" s="363" t="str">
        <f ca="1">IFERROR(INDEX(Year!$BK$67:$BK$118,AB104),"")</f>
        <v/>
      </c>
      <c r="AF104" s="402" t="str">
        <f ca="1">IFERROR(INDEX(Year!$BI$67:$BI$118,AB104),"")</f>
        <v/>
      </c>
      <c r="DC104" s="1167" t="s">
        <v>493</v>
      </c>
      <c r="DD104" s="1168"/>
      <c r="DE104" s="1168"/>
      <c r="DF104" s="1168"/>
      <c r="DG104" s="1168"/>
      <c r="DH104" s="1168"/>
      <c r="DI104" s="1168"/>
      <c r="DJ104" s="1168"/>
      <c r="DK104" s="1168"/>
      <c r="DL104" s="1169"/>
      <c r="DM104" s="292"/>
      <c r="DN104" s="1199" t="s">
        <v>493</v>
      </c>
      <c r="DO104" s="1200"/>
      <c r="DP104" s="1200"/>
      <c r="DQ104" s="1200"/>
      <c r="DR104" s="1200"/>
      <c r="DS104" s="1201"/>
    </row>
    <row r="105" spans="28:123" ht="15.75" thickBot="1" x14ac:dyDescent="0.35">
      <c r="AB105" s="395" t="str">
        <f ca="1">IFERROR(MATCH($AB$92,OFFSET(Year!$BI$67:$BI$118,AB104,,1000),0)+AB104,"")</f>
        <v/>
      </c>
      <c r="AC105" s="340" t="str">
        <f ca="1">IFERROR(INDEX(Year!$BL$67:$BL$118,AB105),"")</f>
        <v/>
      </c>
      <c r="AD105" s="348" t="str">
        <f ca="1">IFERROR(INDEX(Year!$BJ$67:$BJ$118,AB105),"")</f>
        <v/>
      </c>
      <c r="AE105" s="363" t="str">
        <f ca="1">IFERROR(INDEX(Year!$BK$67:$BK$118,AB105),"")</f>
        <v/>
      </c>
      <c r="AF105" s="402" t="str">
        <f ca="1">IFERROR(INDEX(Year!$BI$67:$BI$118,AB105),"")</f>
        <v/>
      </c>
      <c r="DC105" s="437"/>
      <c r="DD105" s="1151" t="s">
        <v>504</v>
      </c>
      <c r="DE105" s="1152"/>
      <c r="DF105" s="430"/>
      <c r="DG105" s="1162" t="s">
        <v>23</v>
      </c>
      <c r="DH105" s="1152"/>
      <c r="DI105" s="1162" t="s">
        <v>504</v>
      </c>
      <c r="DJ105" s="1152"/>
      <c r="DK105" s="1162" t="s">
        <v>23</v>
      </c>
      <c r="DL105" s="1152"/>
      <c r="DM105" s="292"/>
      <c r="DN105" s="1163" t="s">
        <v>481</v>
      </c>
      <c r="DO105" s="1164"/>
      <c r="DP105" s="1164"/>
      <c r="DQ105" s="1165" t="s">
        <v>491</v>
      </c>
      <c r="DR105" s="1164"/>
      <c r="DS105" s="1166"/>
    </row>
    <row r="106" spans="28:123" x14ac:dyDescent="0.3">
      <c r="AB106" s="395" t="str">
        <f ca="1">IFERROR(MATCH($AB$92,OFFSET(Year!$BI$67:$BI$118,AB105,,1000),0)+AB105,"")</f>
        <v/>
      </c>
      <c r="AC106" s="340" t="str">
        <f ca="1">IFERROR(INDEX(Year!$BL$67:$BL$118,AB106),"")</f>
        <v/>
      </c>
      <c r="AD106" s="348" t="str">
        <f ca="1">IFERROR(INDEX(Year!$BJ$67:$BJ$118,AB106),"")</f>
        <v/>
      </c>
      <c r="AE106" s="363" t="str">
        <f ca="1">IFERROR(INDEX(Year!$BK$67:$BK$118,AB106),"")</f>
        <v/>
      </c>
      <c r="AF106" s="402" t="str">
        <f ca="1">IFERROR(INDEX(Year!$BI$67:$BI$118,AB106),"")</f>
        <v/>
      </c>
      <c r="DC106" s="438" t="str">
        <f>IF(OR(DD106="",DD106=0),"",MAX(DC$105:DC105)+1)</f>
        <v/>
      </c>
      <c r="DD106" s="434" t="str">
        <f>IF(CW6="","",IF(NOT(DA6="Income"),CW6,""))</f>
        <v/>
      </c>
      <c r="DE106" s="413" t="str">
        <f>IF(CZ6="","",IF(NOT(DA6="Income"),CZ6,""))</f>
        <v/>
      </c>
      <c r="DF106" s="438" t="str">
        <f>IF(OR(DG106="",DG106=0),"",MAX(DF$105:DF105)+1)</f>
        <v/>
      </c>
      <c r="DG106" s="412" t="str">
        <f>IF(CW6="","",IF(DA6="Income",CW6,""))</f>
        <v/>
      </c>
      <c r="DH106" s="413" t="str">
        <f>IF(CW6="","",IF(DA6="Income",CZ6,""))</f>
        <v/>
      </c>
      <c r="DI106" s="412" t="str">
        <f>IFERROR(INDEX($DD$106:$DD$123,MATCH(ROW()-ROW($DI$105),$DC$106:$DC$123,0)),"")</f>
        <v/>
      </c>
      <c r="DJ106" s="413" t="str">
        <f>IFERROR(INDEX($DE$106:$DE$123,MATCH(ROW()-ROW($DI$105),$DC$106:$DC$123,0)),"")</f>
        <v/>
      </c>
      <c r="DK106" s="412" t="str">
        <f>IFERROR(INDEX($DG$106:$DG$123,MATCH(ROW()-ROW($DK$105),$DF$106:$DF$123,0)),"")</f>
        <v/>
      </c>
      <c r="DL106" s="413" t="str">
        <f>IFERROR(INDEX($DH$106:$DH$123,MATCH(ROW()-ROW($DK$105),$DF$106:$DF$123,0)),"")</f>
        <v/>
      </c>
      <c r="DM106" s="292"/>
      <c r="DN106" s="425" t="str">
        <f>IF(DI106="","",CONCATENATE(DI106," - ",DJ106))</f>
        <v/>
      </c>
      <c r="DO106" s="295" t="str">
        <f>IF(DI107="","",CONCATENATE(DI107," - ",DJ107))</f>
        <v/>
      </c>
      <c r="DP106" s="295" t="str">
        <f>IF(DI108="","",CONCATENATE(DI108," - ",DJ108))</f>
        <v/>
      </c>
      <c r="DQ106" s="440" t="str">
        <f>IF(DK106="","",CONCATENATE(DK106," - ",DL106))</f>
        <v/>
      </c>
      <c r="DR106" s="441" t="str">
        <f>IF(DK107="","",CONCATENATE(DK107," - ",DL107))</f>
        <v/>
      </c>
      <c r="DS106" s="442" t="str">
        <f>IF(DK108="","",CONCATENATE(DK108," - ",DL108))</f>
        <v/>
      </c>
    </row>
    <row r="107" spans="28:123" x14ac:dyDescent="0.3">
      <c r="AB107" s="395" t="str">
        <f ca="1">IFERROR(MATCH($AB$92,OFFSET(Year!$BI$67:$BI$118,AB106,,1000),0)+AB106,"")</f>
        <v/>
      </c>
      <c r="AC107" s="340" t="str">
        <f ca="1">IFERROR(INDEX(Year!$BL$67:$BL$118,AB107),"")</f>
        <v/>
      </c>
      <c r="AD107" s="348" t="str">
        <f ca="1">IFERROR(INDEX(Year!$BJ$67:$BJ$118,AB107),"")</f>
        <v/>
      </c>
      <c r="AE107" s="363" t="str">
        <f ca="1">IFERROR(INDEX(Year!$BK$67:$BK$118,AB107),"")</f>
        <v/>
      </c>
      <c r="AF107" s="402" t="str">
        <f ca="1">IFERROR(INDEX(Year!$BI$67:$BI$118,AB107),"")</f>
        <v/>
      </c>
      <c r="DC107" s="438" t="str">
        <f>IF(OR(DD107="",DD107=0),"",MAX(DC$105:DC106)+1)</f>
        <v/>
      </c>
      <c r="DD107" s="434" t="str">
        <f t="shared" ref="DD107:DD123" si="212">IF(CW7="","",IF(NOT(DA7="Income"),CW7,""))</f>
        <v/>
      </c>
      <c r="DE107" s="413" t="str">
        <f t="shared" ref="DE107:DE123" si="213">IF(CZ7="","",IF(NOT(DA7="Income"),CZ7,""))</f>
        <v/>
      </c>
      <c r="DF107" s="431" t="str">
        <f>IF(OR(DG107="",DG107=0),"",MAX(DF$105:DF106)+1)</f>
        <v/>
      </c>
      <c r="DG107" s="412" t="str">
        <f t="shared" ref="DG107:DG123" si="214">IF(CW7="","",IF(DA7="Income",CW7,""))</f>
        <v/>
      </c>
      <c r="DH107" s="413" t="str">
        <f t="shared" ref="DH107:DH123" si="215">IF(CW7="","",IF(DA7="Income",CZ7,""))</f>
        <v/>
      </c>
      <c r="DI107" s="412" t="str">
        <f t="shared" ref="DI107:DI123" si="216">IFERROR(INDEX($DD$106:$DD$123,MATCH(ROW()-ROW($DI$105),$DC$106:$DC$123,0)),"")</f>
        <v/>
      </c>
      <c r="DJ107" s="413" t="str">
        <f t="shared" ref="DJ107:DJ123" si="217">IFERROR(INDEX($DE$106:$DE$123,MATCH(ROW()-ROW($DI$105),$DC$106:$DC$123,0)),"")</f>
        <v/>
      </c>
      <c r="DK107" s="412" t="str">
        <f t="shared" ref="DK107:DK123" si="218">IFERROR(INDEX($DG$106:$DG$123,MATCH(ROW()-ROW($DK$105),$DF$106:$DF$123,0)),"")</f>
        <v/>
      </c>
      <c r="DL107" s="413" t="str">
        <f t="shared" ref="DL107:DL123" si="219">IFERROR(INDEX($DH$106:$DH$123,MATCH(ROW()-ROW($DK$105),$DF$106:$DF$123,0)),"")</f>
        <v/>
      </c>
      <c r="DM107" s="292"/>
      <c r="DN107" s="425" t="str">
        <f>IF(DI109="","",CONCATENATE(DI109," - ",DJ109))</f>
        <v/>
      </c>
      <c r="DO107" s="295" t="str">
        <f>IF(DI110="","",CONCATENATE(DI110," - ",DJ110))</f>
        <v/>
      </c>
      <c r="DP107" s="295" t="str">
        <f>IF(DI111="","",CONCATENATE(DI111," - ",DJ111))</f>
        <v/>
      </c>
      <c r="DQ107" s="425" t="str">
        <f>IF(DK109="","",CONCATENATE(DK109," - ",DL109))</f>
        <v/>
      </c>
      <c r="DR107" s="295" t="str">
        <f>IF(DK110="","",CONCATENATE(DK110," - ",DL110))</f>
        <v/>
      </c>
      <c r="DS107" s="426" t="str">
        <f>IF(DK111="","",CONCATENATE(DK111," - ",DL111))</f>
        <v/>
      </c>
    </row>
    <row r="108" spans="28:123" x14ac:dyDescent="0.3">
      <c r="AB108" s="395" t="str">
        <f ca="1">IFERROR(MATCH($AB$92,OFFSET(Year!$BI$67:$BI$118,AB107,,1000),0)+AB107,"")</f>
        <v/>
      </c>
      <c r="AC108" s="340" t="str">
        <f ca="1">IFERROR(INDEX(Year!$BL$67:$BL$118,AB108),"")</f>
        <v/>
      </c>
      <c r="AD108" s="348" t="str">
        <f ca="1">IFERROR(INDEX(Year!$BJ$67:$BJ$118,AB108),"")</f>
        <v/>
      </c>
      <c r="AE108" s="363" t="str">
        <f ca="1">IFERROR(INDEX(Year!$BK$67:$BK$118,AB108),"")</f>
        <v/>
      </c>
      <c r="AF108" s="402" t="str">
        <f ca="1">IFERROR(INDEX(Year!$BI$67:$BI$118,AB108),"")</f>
        <v/>
      </c>
      <c r="DC108" s="438" t="str">
        <f>IF(OR(DD108="",DD108=0),"",MAX(DC$105:DC107)+1)</f>
        <v/>
      </c>
      <c r="DD108" s="434" t="str">
        <f t="shared" si="212"/>
        <v/>
      </c>
      <c r="DE108" s="413" t="str">
        <f t="shared" si="213"/>
        <v/>
      </c>
      <c r="DF108" s="431" t="str">
        <f>IF(OR(DG108="",DG108=0),"",MAX(DF$105:DF107)+1)</f>
        <v/>
      </c>
      <c r="DG108" s="412" t="str">
        <f t="shared" si="214"/>
        <v/>
      </c>
      <c r="DH108" s="413" t="str">
        <f t="shared" si="215"/>
        <v/>
      </c>
      <c r="DI108" s="412" t="str">
        <f t="shared" si="216"/>
        <v/>
      </c>
      <c r="DJ108" s="413" t="str">
        <f t="shared" si="217"/>
        <v/>
      </c>
      <c r="DK108" s="412" t="str">
        <f t="shared" si="218"/>
        <v/>
      </c>
      <c r="DL108" s="413" t="str">
        <f t="shared" si="219"/>
        <v/>
      </c>
      <c r="DM108" s="292"/>
      <c r="DN108" s="425" t="str">
        <f>IF(DI112="","",CONCATENATE(DI112," - ",DJ112))</f>
        <v/>
      </c>
      <c r="DO108" s="295" t="str">
        <f>IF(DI113="","",CONCATENATE(DI113," - ",DJ113))</f>
        <v/>
      </c>
      <c r="DP108" s="295" t="str">
        <f>IF(DI114="","",CONCATENATE(DI114," - ",DJ114))</f>
        <v/>
      </c>
      <c r="DQ108" s="425" t="str">
        <f>IF(DK112="","",CONCATENATE(DK112," - ",DL112))</f>
        <v/>
      </c>
      <c r="DR108" s="295" t="str">
        <f>IF(DK113="","",CONCATENATE(DK113," - ",DL113))</f>
        <v/>
      </c>
      <c r="DS108" s="426" t="str">
        <f>IF(DK114="","",CONCATENATE(DK114," - ",DL114))</f>
        <v/>
      </c>
    </row>
    <row r="109" spans="28:123" x14ac:dyDescent="0.3">
      <c r="AB109" s="395" t="str">
        <f ca="1">IFERROR(MATCH($AB$92,OFFSET(Year!$BI$67:$BI$118,AB108,,1000),0)+AB108,"")</f>
        <v/>
      </c>
      <c r="AC109" s="340" t="str">
        <f ca="1">IFERROR(INDEX(Year!$BL$67:$BL$118,AB109),"")</f>
        <v/>
      </c>
      <c r="AD109" s="348" t="str">
        <f ca="1">IFERROR(INDEX(Year!$BJ$67:$BJ$118,AB109),"")</f>
        <v/>
      </c>
      <c r="AE109" s="363" t="str">
        <f ca="1">IFERROR(INDEX(Year!$BK$67:$BK$118,AB109),"")</f>
        <v/>
      </c>
      <c r="AF109" s="402" t="str">
        <f ca="1">IFERROR(INDEX(Year!$BI$67:$BI$118,AB109),"")</f>
        <v/>
      </c>
      <c r="DC109" s="438" t="str">
        <f>IF(OR(DD109="",DD109=0),"",MAX(DC$105:DC108)+1)</f>
        <v/>
      </c>
      <c r="DD109" s="434" t="str">
        <f t="shared" si="212"/>
        <v/>
      </c>
      <c r="DE109" s="413" t="str">
        <f t="shared" si="213"/>
        <v/>
      </c>
      <c r="DF109" s="431" t="str">
        <f>IF(OR(DG109="",DG109=0),"",MAX(DF$105:DF108)+1)</f>
        <v/>
      </c>
      <c r="DG109" s="412" t="str">
        <f t="shared" si="214"/>
        <v/>
      </c>
      <c r="DH109" s="413" t="str">
        <f t="shared" si="215"/>
        <v/>
      </c>
      <c r="DI109" s="412" t="str">
        <f t="shared" si="216"/>
        <v/>
      </c>
      <c r="DJ109" s="413" t="str">
        <f t="shared" si="217"/>
        <v/>
      </c>
      <c r="DK109" s="412" t="str">
        <f t="shared" si="218"/>
        <v/>
      </c>
      <c r="DL109" s="413" t="str">
        <f t="shared" si="219"/>
        <v/>
      </c>
      <c r="DM109" s="293"/>
      <c r="DN109" s="425" t="str">
        <f>IF(DI115="","",CONCATENATE(DI115," - ",DJ115))</f>
        <v/>
      </c>
      <c r="DO109" s="295" t="str">
        <f>IF(DI116="","",CONCATENATE(DI116," - ",DJ116))</f>
        <v/>
      </c>
      <c r="DP109" s="295" t="str">
        <f>IF(DI117="","",CONCATENATE(DI117," - ",DJ117))</f>
        <v/>
      </c>
      <c r="DQ109" s="425" t="str">
        <f>IF(DK115="","",CONCATENATE(DK115," - ",DL115))</f>
        <v/>
      </c>
      <c r="DR109" s="295" t="str">
        <f>IF(DK116="","",CONCATENATE(DK116," - ",DL116))</f>
        <v/>
      </c>
      <c r="DS109" s="426" t="str">
        <f>IF(DK117="","",CONCATENATE(DK117," - ",DL117))</f>
        <v/>
      </c>
    </row>
    <row r="110" spans="28:123" x14ac:dyDescent="0.3">
      <c r="AB110" s="395" t="str">
        <f ca="1">IFERROR(MATCH($AB$92,OFFSET(Year!$BI$67:$BI$118,AB109,,1000),0)+AB109,"")</f>
        <v/>
      </c>
      <c r="AC110" s="340" t="str">
        <f ca="1">IFERROR(INDEX(Year!$BL$67:$BL$118,AB110),"")</f>
        <v/>
      </c>
      <c r="AD110" s="348" t="str">
        <f ca="1">IFERROR(INDEX(Year!$BJ$67:$BJ$118,AB110),"")</f>
        <v/>
      </c>
      <c r="AE110" s="363" t="str">
        <f ca="1">IFERROR(INDEX(Year!$BK$67:$BK$118,AB110),"")</f>
        <v/>
      </c>
      <c r="AF110" s="402" t="str">
        <f ca="1">IFERROR(INDEX(Year!$BI$67:$BI$118,AB110),"")</f>
        <v/>
      </c>
      <c r="DC110" s="438" t="str">
        <f>IF(OR(DD110="",DD110=0),"",MAX(DC$105:DC109)+1)</f>
        <v/>
      </c>
      <c r="DD110" s="434" t="str">
        <f t="shared" si="212"/>
        <v/>
      </c>
      <c r="DE110" s="413" t="str">
        <f t="shared" si="213"/>
        <v/>
      </c>
      <c r="DF110" s="431" t="str">
        <f>IF(OR(DG110="",DG110=0),"",MAX(DF$105:DF109)+1)</f>
        <v/>
      </c>
      <c r="DG110" s="412" t="str">
        <f t="shared" si="214"/>
        <v/>
      </c>
      <c r="DH110" s="413" t="str">
        <f t="shared" si="215"/>
        <v/>
      </c>
      <c r="DI110" s="412" t="str">
        <f t="shared" si="216"/>
        <v/>
      </c>
      <c r="DJ110" s="413" t="str">
        <f t="shared" si="217"/>
        <v/>
      </c>
      <c r="DK110" s="412" t="str">
        <f t="shared" si="218"/>
        <v/>
      </c>
      <c r="DL110" s="413" t="str">
        <f t="shared" si="219"/>
        <v/>
      </c>
      <c r="DM110" s="292"/>
      <c r="DN110" s="425" t="str">
        <f>IF(DI118="","",CONCATENATE(DI118," - ",DJ118))</f>
        <v/>
      </c>
      <c r="DO110" s="295" t="str">
        <f>IF(DI119="","",CONCATENATE(DI119," - ",DJ119))</f>
        <v/>
      </c>
      <c r="DP110" s="295" t="str">
        <f>IF(DI120="","",CONCATENATE(DI120," - ",DJ120))</f>
        <v/>
      </c>
      <c r="DQ110" s="425" t="str">
        <f>IF(DK118="","",CONCATENATE(DK118," - ",DL118))</f>
        <v/>
      </c>
      <c r="DR110" s="295" t="str">
        <f>IF(DK119="","",CONCATENATE(DK119," - ",DL119))</f>
        <v/>
      </c>
      <c r="DS110" s="426" t="str">
        <f>IF(DK120="","",CONCATENATE(DK120," - ",DL120))</f>
        <v/>
      </c>
    </row>
    <row r="111" spans="28:123" ht="15.75" thickBot="1" x14ac:dyDescent="0.35">
      <c r="AB111" s="395" t="str">
        <f ca="1">IFERROR(MATCH($AB$92,OFFSET(Year!$BI$67:$BI$118,AB110,,1000),0)+AB110,"")</f>
        <v/>
      </c>
      <c r="AC111" s="340" t="str">
        <f ca="1">IFERROR(INDEX(Year!$BL$67:$BL$118,AB111),"")</f>
        <v/>
      </c>
      <c r="AD111" s="348" t="str">
        <f ca="1">IFERROR(INDEX(Year!$BJ$67:$BJ$118,AB111),"")</f>
        <v/>
      </c>
      <c r="AE111" s="363" t="str">
        <f ca="1">IFERROR(INDEX(Year!$BK$67:$BK$118,AB111),"")</f>
        <v/>
      </c>
      <c r="AF111" s="402" t="str">
        <f ca="1">IFERROR(INDEX(Year!$BI$67:$BI$118,AB111),"")</f>
        <v/>
      </c>
      <c r="DC111" s="438" t="str">
        <f>IF(OR(DD111="",DD111=0),"",MAX(DC$105:DC110)+1)</f>
        <v/>
      </c>
      <c r="DD111" s="434" t="str">
        <f t="shared" si="212"/>
        <v/>
      </c>
      <c r="DE111" s="413" t="str">
        <f t="shared" si="213"/>
        <v/>
      </c>
      <c r="DF111" s="431" t="str">
        <f>IF(OR(DG111="",DG111=0),"",MAX(DF$105:DF110)+1)</f>
        <v/>
      </c>
      <c r="DG111" s="412" t="str">
        <f t="shared" si="214"/>
        <v/>
      </c>
      <c r="DH111" s="413" t="str">
        <f t="shared" si="215"/>
        <v/>
      </c>
      <c r="DI111" s="412" t="str">
        <f t="shared" si="216"/>
        <v/>
      </c>
      <c r="DJ111" s="413" t="str">
        <f t="shared" si="217"/>
        <v/>
      </c>
      <c r="DK111" s="412" t="str">
        <f t="shared" si="218"/>
        <v/>
      </c>
      <c r="DL111" s="413" t="str">
        <f t="shared" si="219"/>
        <v/>
      </c>
      <c r="DM111" s="292"/>
      <c r="DN111" s="427" t="str">
        <f>IF(DI121="","",CONCATENATE(DI121," - ",DJ121))</f>
        <v/>
      </c>
      <c r="DO111" s="428" t="str">
        <f>IF(DI122="","",CONCATENATE(DI122," - ",DJ122))</f>
        <v/>
      </c>
      <c r="DP111" s="428" t="str">
        <f>IF(DI123="","",CONCATENATE(DI123," - ",DJ123))</f>
        <v/>
      </c>
      <c r="DQ111" s="427" t="str">
        <f>IF(DK121="","",CONCATENATE(DK121," - ",DL121))</f>
        <v/>
      </c>
      <c r="DR111" s="428" t="str">
        <f>IF(DK122="","",CONCATENATE(DK122," - ",DL122))</f>
        <v/>
      </c>
      <c r="DS111" s="429" t="str">
        <f>IF(DK123="","",CONCATENATE(DK123," - ",DL123))</f>
        <v/>
      </c>
    </row>
    <row r="112" spans="28:123" ht="15.75" thickBot="1" x14ac:dyDescent="0.35">
      <c r="AB112" s="395" t="str">
        <f ca="1">IFERROR(MATCH($AB$92,OFFSET(Year!$BI$67:$BI$118,AB111,,1000),0)+AB111,"")</f>
        <v/>
      </c>
      <c r="AC112" s="340" t="str">
        <f ca="1">IFERROR(INDEX(Year!$BL$67:$BL$118,AB112),"")</f>
        <v/>
      </c>
      <c r="AD112" s="348" t="str">
        <f ca="1">IFERROR(INDEX(Year!$BJ$67:$BJ$118,AB112),"")</f>
        <v/>
      </c>
      <c r="AE112" s="363" t="str">
        <f ca="1">IFERROR(INDEX(Year!$BK$67:$BK$118,AB112),"")</f>
        <v/>
      </c>
      <c r="AF112" s="402" t="str">
        <f ca="1">IFERROR(INDEX(Year!$BI$67:$BI$118,AB112),"")</f>
        <v/>
      </c>
      <c r="DC112" s="438" t="str">
        <f>IF(OR(DD112="",DD112=0),"",MAX(DC$105:DC111)+1)</f>
        <v/>
      </c>
      <c r="DD112" s="434" t="str">
        <f t="shared" si="212"/>
        <v/>
      </c>
      <c r="DE112" s="413" t="str">
        <f t="shared" si="213"/>
        <v/>
      </c>
      <c r="DF112" s="431" t="str">
        <f>IF(OR(DG112="",DG112=0),"",MAX(DF$105:DF111)+1)</f>
        <v/>
      </c>
      <c r="DG112" s="412" t="str">
        <f t="shared" si="214"/>
        <v/>
      </c>
      <c r="DH112" s="413" t="str">
        <f t="shared" si="215"/>
        <v/>
      </c>
      <c r="DI112" s="412" t="str">
        <f t="shared" si="216"/>
        <v/>
      </c>
      <c r="DJ112" s="413" t="str">
        <f t="shared" si="217"/>
        <v/>
      </c>
      <c r="DK112" s="412" t="str">
        <f t="shared" si="218"/>
        <v/>
      </c>
      <c r="DL112" s="413" t="str">
        <f t="shared" si="219"/>
        <v/>
      </c>
      <c r="DM112" s="292"/>
      <c r="DN112" s="1192" t="s">
        <v>505</v>
      </c>
      <c r="DO112" s="1193"/>
      <c r="DP112" s="443" t="str">
        <f>IF(DJ106="","",SUM(DJ106:DJ123))</f>
        <v/>
      </c>
      <c r="DQ112" s="1192" t="s">
        <v>506</v>
      </c>
      <c r="DR112" s="1193"/>
      <c r="DS112" s="444" t="str">
        <f>IF(DL106="","",SUM(DL106:DL123))</f>
        <v/>
      </c>
    </row>
    <row r="113" spans="28:123" x14ac:dyDescent="0.3">
      <c r="AB113" s="395" t="str">
        <f ca="1">IFERROR(MATCH($AB$92,OFFSET(Year!$BI$67:$BI$118,AB112,,1000),0)+AB112,"")</f>
        <v/>
      </c>
      <c r="AC113" s="340" t="str">
        <f ca="1">IFERROR(INDEX(Year!$BL$67:$BL$118,AB113),"")</f>
        <v/>
      </c>
      <c r="AD113" s="348" t="str">
        <f ca="1">IFERROR(INDEX(Year!$BJ$67:$BJ$118,AB113),"")</f>
        <v/>
      </c>
      <c r="AE113" s="363" t="str">
        <f ca="1">IFERROR(INDEX(Year!$BK$67:$BK$118,AB113),"")</f>
        <v/>
      </c>
      <c r="AF113" s="402" t="str">
        <f ca="1">IFERROR(INDEX(Year!$BI$67:$BI$118,AB113),"")</f>
        <v/>
      </c>
      <c r="DC113" s="438" t="str">
        <f>IF(OR(DD113="",DD113=0),"",MAX(DC$105:DC112)+1)</f>
        <v/>
      </c>
      <c r="DD113" s="434" t="str">
        <f t="shared" si="212"/>
        <v/>
      </c>
      <c r="DE113" s="413" t="str">
        <f t="shared" si="213"/>
        <v/>
      </c>
      <c r="DF113" s="431" t="str">
        <f>IF(OR(DG113="",DG113=0),"",MAX(DF$105:DF112)+1)</f>
        <v/>
      </c>
      <c r="DG113" s="412" t="str">
        <f t="shared" si="214"/>
        <v/>
      </c>
      <c r="DH113" s="413" t="str">
        <f t="shared" si="215"/>
        <v/>
      </c>
      <c r="DI113" s="412" t="str">
        <f t="shared" si="216"/>
        <v/>
      </c>
      <c r="DJ113" s="413" t="str">
        <f t="shared" si="217"/>
        <v/>
      </c>
      <c r="DK113" s="412" t="str">
        <f t="shared" si="218"/>
        <v/>
      </c>
      <c r="DL113" s="413" t="str">
        <f t="shared" si="219"/>
        <v/>
      </c>
      <c r="DM113" s="292"/>
      <c r="DN113" s="292"/>
      <c r="DO113" s="292"/>
      <c r="DP113" s="292"/>
      <c r="DQ113" s="292"/>
      <c r="DR113" s="292"/>
      <c r="DS113" s="292"/>
    </row>
    <row r="114" spans="28:123" x14ac:dyDescent="0.3">
      <c r="AB114" s="395" t="str">
        <f ca="1">IFERROR(MATCH($AB$92,OFFSET(Year!$BI$67:$BI$118,AB113,,1000),0)+AB113,"")</f>
        <v/>
      </c>
      <c r="AC114" s="340" t="str">
        <f ca="1">IFERROR(INDEX(Year!$BL$67:$BL$118,AB114),"")</f>
        <v/>
      </c>
      <c r="AD114" s="348" t="str">
        <f ca="1">IFERROR(INDEX(Year!$BJ$67:$BJ$118,AB114),"")</f>
        <v/>
      </c>
      <c r="AE114" s="363" t="str">
        <f ca="1">IFERROR(INDEX(Year!$BK$67:$BK$118,AB114),"")</f>
        <v/>
      </c>
      <c r="AF114" s="402" t="str">
        <f ca="1">IFERROR(INDEX(Year!$BI$67:$BI$118,AB114),"")</f>
        <v/>
      </c>
      <c r="DC114" s="438" t="str">
        <f>IF(OR(DD114="",DD114=0),"",MAX(DC$105:DC113)+1)</f>
        <v/>
      </c>
      <c r="DD114" s="434" t="str">
        <f t="shared" si="212"/>
        <v/>
      </c>
      <c r="DE114" s="413" t="str">
        <f t="shared" si="213"/>
        <v/>
      </c>
      <c r="DF114" s="431" t="str">
        <f>IF(OR(DG114="",DG114=0),"",MAX(DF$105:DF113)+1)</f>
        <v/>
      </c>
      <c r="DG114" s="412" t="str">
        <f t="shared" si="214"/>
        <v/>
      </c>
      <c r="DH114" s="413" t="str">
        <f t="shared" si="215"/>
        <v/>
      </c>
      <c r="DI114" s="412" t="str">
        <f t="shared" si="216"/>
        <v/>
      </c>
      <c r="DJ114" s="413" t="str">
        <f t="shared" si="217"/>
        <v/>
      </c>
      <c r="DK114" s="412" t="str">
        <f t="shared" si="218"/>
        <v/>
      </c>
      <c r="DL114" s="413" t="str">
        <f t="shared" si="219"/>
        <v/>
      </c>
      <c r="DM114" s="292"/>
      <c r="DN114" s="292"/>
      <c r="DO114" s="292"/>
      <c r="DP114" s="292"/>
      <c r="DQ114" s="292"/>
      <c r="DR114" s="292"/>
      <c r="DS114" s="292"/>
    </row>
    <row r="115" spans="28:123" x14ac:dyDescent="0.3">
      <c r="AB115" s="395" t="str">
        <f ca="1">IFERROR(MATCH($AB$92,OFFSET(Year!$BI$67:$BI$118,AB114,,1000),0)+AB114,"")</f>
        <v/>
      </c>
      <c r="AC115" s="340" t="str">
        <f ca="1">IFERROR(INDEX(Year!$BL$67:$BL$118,AB115),"")</f>
        <v/>
      </c>
      <c r="AD115" s="348" t="str">
        <f ca="1">IFERROR(INDEX(Year!$BJ$67:$BJ$118,AB115),"")</f>
        <v/>
      </c>
      <c r="AE115" s="363" t="str">
        <f ca="1">IFERROR(INDEX(Year!$BK$67:$BK$118,AB115),"")</f>
        <v/>
      </c>
      <c r="AF115" s="402" t="str">
        <f ca="1">IFERROR(INDEX(Year!$BI$67:$BI$118,AB115),"")</f>
        <v/>
      </c>
      <c r="DC115" s="438" t="str">
        <f>IF(OR(DD115="",DD115=0),"",MAX(DC$105:DC114)+1)</f>
        <v/>
      </c>
      <c r="DD115" s="434" t="str">
        <f t="shared" si="212"/>
        <v/>
      </c>
      <c r="DE115" s="413" t="str">
        <f t="shared" si="213"/>
        <v/>
      </c>
      <c r="DF115" s="431" t="str">
        <f>IF(OR(DG115="",DG115=0),"",MAX(DF$105:DF114)+1)</f>
        <v/>
      </c>
      <c r="DG115" s="412" t="str">
        <f t="shared" si="214"/>
        <v/>
      </c>
      <c r="DH115" s="413" t="str">
        <f t="shared" si="215"/>
        <v/>
      </c>
      <c r="DI115" s="412" t="str">
        <f t="shared" si="216"/>
        <v/>
      </c>
      <c r="DJ115" s="413" t="str">
        <f t="shared" si="217"/>
        <v/>
      </c>
      <c r="DK115" s="412" t="str">
        <f t="shared" si="218"/>
        <v/>
      </c>
      <c r="DL115" s="413" t="str">
        <f t="shared" si="219"/>
        <v/>
      </c>
      <c r="DN115" s="292"/>
      <c r="DO115" s="292"/>
      <c r="DP115" s="292"/>
      <c r="DQ115" s="292"/>
      <c r="DR115" s="292"/>
      <c r="DS115" s="292"/>
    </row>
    <row r="116" spans="28:123" x14ac:dyDescent="0.3">
      <c r="AB116" s="395" t="str">
        <f ca="1">IFERROR(MATCH($AB$92,OFFSET(Year!$BI$67:$BI$118,AB115,,1000),0)+AB115,"")</f>
        <v/>
      </c>
      <c r="AC116" s="340" t="str">
        <f ca="1">IFERROR(INDEX(Year!$BL$67:$BL$118,AB116),"")</f>
        <v/>
      </c>
      <c r="AD116" s="348" t="str">
        <f ca="1">IFERROR(INDEX(Year!$BJ$67:$BJ$118,AB116),"")</f>
        <v/>
      </c>
      <c r="AE116" s="363" t="str">
        <f ca="1">IFERROR(INDEX(Year!$BK$67:$BK$118,AB116),"")</f>
        <v/>
      </c>
      <c r="AF116" s="402" t="str">
        <f ca="1">IFERROR(INDEX(Year!$BI$67:$BI$118,AB116),"")</f>
        <v/>
      </c>
      <c r="DC116" s="438" t="str">
        <f>IF(OR(DD116="",DD116=0),"",MAX(DC$105:DC115)+1)</f>
        <v/>
      </c>
      <c r="DD116" s="434" t="str">
        <f t="shared" si="212"/>
        <v/>
      </c>
      <c r="DE116" s="413" t="str">
        <f t="shared" si="213"/>
        <v/>
      </c>
      <c r="DF116" s="431" t="str">
        <f>IF(OR(DG116="",DG116=0),"",MAX(DF$105:DF115)+1)</f>
        <v/>
      </c>
      <c r="DG116" s="412" t="str">
        <f t="shared" si="214"/>
        <v/>
      </c>
      <c r="DH116" s="413" t="str">
        <f t="shared" si="215"/>
        <v/>
      </c>
      <c r="DI116" s="412" t="str">
        <f t="shared" si="216"/>
        <v/>
      </c>
      <c r="DJ116" s="413" t="str">
        <f t="shared" si="217"/>
        <v/>
      </c>
      <c r="DK116" s="412" t="str">
        <f t="shared" si="218"/>
        <v/>
      </c>
      <c r="DL116" s="413" t="str">
        <f t="shared" si="219"/>
        <v/>
      </c>
      <c r="DM116" s="278"/>
    </row>
    <row r="117" spans="28:123" x14ac:dyDescent="0.3">
      <c r="AB117" s="395" t="str">
        <f ca="1">IFERROR(MATCH($AB$92,OFFSET(Year!$BI$67:$BI$118,AB116,,1000),0)+AB116,"")</f>
        <v/>
      </c>
      <c r="AC117" s="340" t="str">
        <f ca="1">IFERROR(INDEX(Year!$BL$67:$BL$118,AB117),"")</f>
        <v/>
      </c>
      <c r="AD117" s="348" t="str">
        <f ca="1">IFERROR(INDEX(Year!$BJ$67:$BJ$118,AB117),"")</f>
        <v/>
      </c>
      <c r="AE117" s="363" t="str">
        <f ca="1">IFERROR(INDEX(Year!$BK$67:$BK$118,AB117),"")</f>
        <v/>
      </c>
      <c r="AF117" s="402" t="str">
        <f ca="1">IFERROR(INDEX(Year!$BI$67:$BI$118,AB117),"")</f>
        <v/>
      </c>
      <c r="DC117" s="438" t="str">
        <f>IF(OR(DD117="",DD117=0),"",MAX(DC$105:DC116)+1)</f>
        <v/>
      </c>
      <c r="DD117" s="435" t="str">
        <f t="shared" si="212"/>
        <v/>
      </c>
      <c r="DE117" s="413" t="str">
        <f t="shared" si="213"/>
        <v/>
      </c>
      <c r="DF117" s="432" t="str">
        <f>IF(OR(DG117="",DG117=0),"",MAX(DF$105:DF116)+1)</f>
        <v/>
      </c>
      <c r="DG117" s="414" t="str">
        <f t="shared" si="214"/>
        <v/>
      </c>
      <c r="DH117" s="415" t="str">
        <f t="shared" si="215"/>
        <v/>
      </c>
      <c r="DI117" s="414" t="str">
        <f t="shared" si="216"/>
        <v/>
      </c>
      <c r="DJ117" s="413" t="str">
        <f t="shared" si="217"/>
        <v/>
      </c>
      <c r="DK117" s="414" t="str">
        <f t="shared" si="218"/>
        <v/>
      </c>
      <c r="DL117" s="415" t="str">
        <f t="shared" si="219"/>
        <v/>
      </c>
      <c r="DM117" s="278"/>
      <c r="DN117" s="278"/>
      <c r="DO117" s="278"/>
      <c r="DP117" s="278"/>
      <c r="DQ117" s="278"/>
      <c r="DR117" s="278"/>
      <c r="DS117" s="278"/>
    </row>
    <row r="118" spans="28:123" x14ac:dyDescent="0.3">
      <c r="AB118" s="395" t="str">
        <f ca="1">IFERROR(MATCH($AB$92,OFFSET(Year!$BI$67:$BI$118,AB117,,1000),0)+AB117,"")</f>
        <v/>
      </c>
      <c r="AC118" s="340" t="str">
        <f ca="1">IFERROR(INDEX(Year!$BL$67:$BL$118,AB118),"")</f>
        <v/>
      </c>
      <c r="AD118" s="348" t="str">
        <f ca="1">IFERROR(INDEX(Year!$BJ$67:$BJ$118,AB118),"")</f>
        <v/>
      </c>
      <c r="AE118" s="363" t="str">
        <f ca="1">IFERROR(INDEX(Year!$BK$67:$BK$118,AB118),"")</f>
        <v/>
      </c>
      <c r="AF118" s="402" t="str">
        <f ca="1">IFERROR(INDEX(Year!$BI$67:$BI$118,AB118),"")</f>
        <v/>
      </c>
      <c r="DC118" s="438" t="str">
        <f>IF(OR(DD118="",DD118=0),"",MAX(DC$105:DC117)+1)</f>
        <v/>
      </c>
      <c r="DD118" s="434" t="str">
        <f t="shared" si="212"/>
        <v/>
      </c>
      <c r="DE118" s="413" t="str">
        <f t="shared" si="213"/>
        <v/>
      </c>
      <c r="DF118" s="431" t="str">
        <f>IF(OR(DG118="",DG118=0),"",MAX(DF$105:DF117)+1)</f>
        <v/>
      </c>
      <c r="DG118" s="412" t="str">
        <f t="shared" si="214"/>
        <v/>
      </c>
      <c r="DH118" s="413" t="str">
        <f t="shared" si="215"/>
        <v/>
      </c>
      <c r="DI118" s="412" t="str">
        <f t="shared" si="216"/>
        <v/>
      </c>
      <c r="DJ118" s="413" t="str">
        <f t="shared" si="217"/>
        <v/>
      </c>
      <c r="DK118" s="412" t="str">
        <f t="shared" si="218"/>
        <v/>
      </c>
      <c r="DL118" s="413" t="str">
        <f t="shared" si="219"/>
        <v/>
      </c>
      <c r="DM118" s="278"/>
      <c r="DN118" s="278"/>
      <c r="DO118" s="278"/>
      <c r="DP118" s="278"/>
      <c r="DQ118" s="278"/>
      <c r="DR118" s="278"/>
      <c r="DS118" s="278"/>
    </row>
    <row r="119" spans="28:123" x14ac:dyDescent="0.3">
      <c r="AB119" s="395" t="str">
        <f ca="1">IFERROR(MATCH($AB$92,OFFSET(Year!$BI$67:$BI$118,AB118,,1000),0)+AB118,"")</f>
        <v/>
      </c>
      <c r="AC119" s="340" t="str">
        <f ca="1">IFERROR(INDEX(Year!$BL$67:$BL$118,AB119),"")</f>
        <v/>
      </c>
      <c r="AD119" s="348" t="str">
        <f ca="1">IFERROR(INDEX(Year!$BJ$67:$BJ$118,AB119),"")</f>
        <v/>
      </c>
      <c r="AE119" s="363" t="str">
        <f ca="1">IFERROR(INDEX(Year!$BK$67:$BK$118,AB119),"")</f>
        <v/>
      </c>
      <c r="AF119" s="402" t="str">
        <f ca="1">IFERROR(INDEX(Year!$BI$67:$BI$118,AB119),"")</f>
        <v/>
      </c>
      <c r="DC119" s="438" t="str">
        <f>IF(OR(DD119="",DD119=0),"",MAX(DC$105:DC118)+1)</f>
        <v/>
      </c>
      <c r="DD119" s="434" t="str">
        <f t="shared" si="212"/>
        <v/>
      </c>
      <c r="DE119" s="413" t="str">
        <f t="shared" si="213"/>
        <v/>
      </c>
      <c r="DF119" s="431" t="str">
        <f>IF(OR(DG119="",DG119=0),"",MAX(DF$105:DF118)+1)</f>
        <v/>
      </c>
      <c r="DG119" s="412" t="str">
        <f t="shared" si="214"/>
        <v/>
      </c>
      <c r="DH119" s="413" t="str">
        <f t="shared" si="215"/>
        <v/>
      </c>
      <c r="DI119" s="412" t="str">
        <f t="shared" si="216"/>
        <v/>
      </c>
      <c r="DJ119" s="413" t="str">
        <f t="shared" si="217"/>
        <v/>
      </c>
      <c r="DK119" s="412" t="str">
        <f t="shared" si="218"/>
        <v/>
      </c>
      <c r="DL119" s="413" t="str">
        <f t="shared" si="219"/>
        <v/>
      </c>
      <c r="DM119" s="278"/>
      <c r="DN119" s="278"/>
      <c r="DO119" s="278"/>
      <c r="DP119" s="278"/>
      <c r="DQ119" s="278"/>
      <c r="DR119" s="278"/>
      <c r="DS119" s="278"/>
    </row>
    <row r="120" spans="28:123" x14ac:dyDescent="0.3">
      <c r="AB120" s="395" t="str">
        <f ca="1">IFERROR(MATCH($AB$92,OFFSET(Year!$BI$67:$BI$118,AB119,,1000),0)+AB119,"")</f>
        <v/>
      </c>
      <c r="AC120" s="340" t="str">
        <f ca="1">IFERROR(INDEX(Year!$BL$67:$BL$118,AB120),"")</f>
        <v/>
      </c>
      <c r="AD120" s="348" t="str">
        <f ca="1">IFERROR(INDEX(Year!$BJ$67:$BJ$118,AB120),"")</f>
        <v/>
      </c>
      <c r="AE120" s="363" t="str">
        <f ca="1">IFERROR(INDEX(Year!$BK$67:$BK$118,AB120),"")</f>
        <v/>
      </c>
      <c r="AF120" s="402" t="str">
        <f ca="1">IFERROR(INDEX(Year!$BI$67:$BI$118,AB120),"")</f>
        <v/>
      </c>
      <c r="DC120" s="438" t="str">
        <f>IF(OR(DD120="",DD120=0),"",MAX(DC$105:DC119)+1)</f>
        <v/>
      </c>
      <c r="DD120" s="434" t="str">
        <f t="shared" si="212"/>
        <v/>
      </c>
      <c r="DE120" s="413" t="str">
        <f t="shared" si="213"/>
        <v/>
      </c>
      <c r="DF120" s="431" t="str">
        <f>IF(OR(DG120="",DG120=0),"",MAX(DF$105:DF119)+1)</f>
        <v/>
      </c>
      <c r="DG120" s="412" t="str">
        <f t="shared" si="214"/>
        <v/>
      </c>
      <c r="DH120" s="413" t="str">
        <f t="shared" si="215"/>
        <v/>
      </c>
      <c r="DI120" s="412" t="str">
        <f t="shared" si="216"/>
        <v/>
      </c>
      <c r="DJ120" s="413" t="str">
        <f t="shared" si="217"/>
        <v/>
      </c>
      <c r="DK120" s="412" t="str">
        <f t="shared" si="218"/>
        <v/>
      </c>
      <c r="DL120" s="413" t="str">
        <f t="shared" si="219"/>
        <v/>
      </c>
      <c r="DM120" s="278"/>
      <c r="DN120" s="278"/>
      <c r="DO120" s="278"/>
      <c r="DP120" s="278"/>
      <c r="DQ120" s="278"/>
      <c r="DR120" s="278"/>
      <c r="DS120" s="278"/>
    </row>
    <row r="121" spans="28:123" x14ac:dyDescent="0.3">
      <c r="AB121" s="395" t="str">
        <f ca="1">IFERROR(MATCH($AB$92,OFFSET(Year!$BI$67:$BI$118,AB120,,1000),0)+AB120,"")</f>
        <v/>
      </c>
      <c r="AC121" s="340" t="str">
        <f ca="1">IFERROR(INDEX(Year!$BL$67:$BL$118,AB121),"")</f>
        <v/>
      </c>
      <c r="AD121" s="348" t="str">
        <f ca="1">IFERROR(INDEX(Year!$BJ$67:$BJ$118,AB121),"")</f>
        <v/>
      </c>
      <c r="AE121" s="363" t="str">
        <f ca="1">IFERROR(INDEX(Year!$BK$67:$BK$118,AB121),"")</f>
        <v/>
      </c>
      <c r="AF121" s="402" t="str">
        <f ca="1">IFERROR(INDEX(Year!$BI$67:$BI$118,AB121),"")</f>
        <v/>
      </c>
      <c r="DC121" s="438" t="str">
        <f>IF(OR(DD121="",DD121=0),"",MAX(DC$105:DC120)+1)</f>
        <v/>
      </c>
      <c r="DD121" s="434" t="str">
        <f t="shared" si="212"/>
        <v/>
      </c>
      <c r="DE121" s="413" t="str">
        <f t="shared" si="213"/>
        <v/>
      </c>
      <c r="DF121" s="431" t="str">
        <f>IF(OR(DG121="",DG121=0),"",MAX(DF$105:DF120)+1)</f>
        <v/>
      </c>
      <c r="DG121" s="412" t="str">
        <f t="shared" si="214"/>
        <v/>
      </c>
      <c r="DH121" s="413" t="str">
        <f t="shared" si="215"/>
        <v/>
      </c>
      <c r="DI121" s="412" t="str">
        <f t="shared" si="216"/>
        <v/>
      </c>
      <c r="DJ121" s="413" t="str">
        <f t="shared" si="217"/>
        <v/>
      </c>
      <c r="DK121" s="412" t="str">
        <f t="shared" si="218"/>
        <v/>
      </c>
      <c r="DL121" s="413" t="str">
        <f t="shared" si="219"/>
        <v/>
      </c>
      <c r="DN121" s="278"/>
      <c r="DO121" s="278"/>
      <c r="DP121" s="278"/>
      <c r="DQ121" s="278"/>
      <c r="DR121" s="278"/>
      <c r="DS121" s="278"/>
    </row>
    <row r="122" spans="28:123" x14ac:dyDescent="0.3">
      <c r="AB122" s="395" t="str">
        <f ca="1">IFERROR(MATCH($AB$92,OFFSET(Year!$BI$67:$BI$118,AB121,,1000),0)+AB121,"")</f>
        <v/>
      </c>
      <c r="AC122" s="340" t="str">
        <f ca="1">IFERROR(INDEX(Year!$BL$67:$BL$118,AB122),"")</f>
        <v/>
      </c>
      <c r="AD122" s="348" t="str">
        <f ca="1">IFERROR(INDEX(Year!$BJ$67:$BJ$118,AB122),"")</f>
        <v/>
      </c>
      <c r="AE122" s="363" t="str">
        <f ca="1">IFERROR(INDEX(Year!$BK$67:$BK$118,AB122),"")</f>
        <v/>
      </c>
      <c r="AF122" s="402" t="str">
        <f ca="1">IFERROR(INDEX(Year!$BI$67:$BI$118,AB122),"")</f>
        <v/>
      </c>
      <c r="DC122" s="438" t="str">
        <f>IF(OR(DD122="",DD122=0),"",MAX(DC$105:DC121)+1)</f>
        <v/>
      </c>
      <c r="DD122" s="434" t="str">
        <f t="shared" si="212"/>
        <v/>
      </c>
      <c r="DE122" s="413" t="str">
        <f t="shared" si="213"/>
        <v/>
      </c>
      <c r="DF122" s="431" t="str">
        <f>IF(OR(DG122="",DG122=0),"",MAX(DF$105:DF121)+1)</f>
        <v/>
      </c>
      <c r="DG122" s="412" t="str">
        <f t="shared" si="214"/>
        <v/>
      </c>
      <c r="DH122" s="413" t="str">
        <f t="shared" si="215"/>
        <v/>
      </c>
      <c r="DI122" s="412" t="str">
        <f t="shared" si="216"/>
        <v/>
      </c>
      <c r="DJ122" s="413" t="str">
        <f t="shared" si="217"/>
        <v/>
      </c>
      <c r="DK122" s="412" t="str">
        <f t="shared" si="218"/>
        <v/>
      </c>
      <c r="DL122" s="413" t="str">
        <f t="shared" si="219"/>
        <v/>
      </c>
    </row>
    <row r="123" spans="28:123" ht="15.75" thickBot="1" x14ac:dyDescent="0.35">
      <c r="AB123" s="408" t="str">
        <f ca="1">IFERROR(MATCH($AB$92,OFFSET(Year!$BI$67:$BI$118,AB122,,1000),0)+AB122,"")</f>
        <v/>
      </c>
      <c r="AC123" s="399" t="str">
        <f ca="1">IFERROR(INDEX(Year!$BL$67:$BL$118,AB123),"")</f>
        <v/>
      </c>
      <c r="AD123" s="349" t="str">
        <f ca="1">IFERROR(INDEX(Year!$BJ$67:$BJ$118,AB123),"")</f>
        <v/>
      </c>
      <c r="AE123" s="364" t="str">
        <f ca="1">IFERROR(INDEX(Year!$BK$67:$BK$118,AB123),"")</f>
        <v/>
      </c>
      <c r="AF123" s="403" t="str">
        <f ca="1">IFERROR(INDEX(Year!$BI$67:$BI$118,AB123),"")</f>
        <v/>
      </c>
      <c r="DC123" s="439" t="str">
        <f>IF(OR(DD123="",DD123=0),"",MAX(DC$105:DC122)+1)</f>
        <v/>
      </c>
      <c r="DD123" s="436" t="str">
        <f t="shared" si="212"/>
        <v/>
      </c>
      <c r="DE123" s="422" t="str">
        <f t="shared" si="213"/>
        <v/>
      </c>
      <c r="DF123" s="433" t="str">
        <f>IF(OR(DG123="",DG123=0),"",MAX(DF$105:DF122)+1)</f>
        <v/>
      </c>
      <c r="DG123" s="420" t="str">
        <f t="shared" si="214"/>
        <v/>
      </c>
      <c r="DH123" s="422" t="str">
        <f t="shared" si="215"/>
        <v/>
      </c>
      <c r="DI123" s="420" t="str">
        <f t="shared" si="216"/>
        <v/>
      </c>
      <c r="DJ123" s="422" t="str">
        <f t="shared" si="217"/>
        <v/>
      </c>
      <c r="DK123" s="420" t="str">
        <f t="shared" si="218"/>
        <v/>
      </c>
      <c r="DL123" s="422" t="str">
        <f t="shared" si="219"/>
        <v/>
      </c>
    </row>
    <row r="124" spans="28:123" ht="15.75" thickBot="1" x14ac:dyDescent="0.35"/>
    <row r="125" spans="28:123" x14ac:dyDescent="0.3">
      <c r="AB125" s="1093" t="s">
        <v>24</v>
      </c>
      <c r="AC125" s="1094"/>
      <c r="AD125" s="1094"/>
      <c r="AE125" s="1094"/>
      <c r="AF125" s="1095"/>
    </row>
    <row r="126" spans="28:123" x14ac:dyDescent="0.3">
      <c r="AB126" s="389"/>
      <c r="AC126" s="400" t="s">
        <v>495</v>
      </c>
      <c r="AD126" s="400" t="s">
        <v>192</v>
      </c>
      <c r="AE126" s="400" t="s">
        <v>193</v>
      </c>
      <c r="AF126" s="401" t="s">
        <v>11</v>
      </c>
    </row>
    <row r="127" spans="28:123" x14ac:dyDescent="0.3">
      <c r="AB127" s="395">
        <f ca="1">IFERROR(MATCH($AB$125,OFFSET(Year!$BI$67:$BI$118,AB126,,1000),0)+AB126,"")</f>
        <v>14</v>
      </c>
      <c r="AC127" s="340">
        <f ca="1">IFERROR(INDEX(Year!$BL$67:$BL$118,AB127),"")</f>
        <v>5</v>
      </c>
      <c r="AD127" s="348" t="str">
        <f ca="1">IFERROR(INDEX(Year!$BJ$67:$BJ$118,AB127),"")</f>
        <v>Pet Care</v>
      </c>
      <c r="AE127" s="363">
        <f ca="1">IFERROR(INDEX(Year!$BK$67:$BK$118,AB127),"")</f>
        <v>80</v>
      </c>
      <c r="AF127" s="402" t="str">
        <f ca="1">IFERROR(INDEX(Year!$BI$67:$BI$118,AB127),"")</f>
        <v>Liquid Bills</v>
      </c>
    </row>
    <row r="128" spans="28:123" x14ac:dyDescent="0.3">
      <c r="AB128" s="358">
        <f ca="1">IFERROR(MATCH($AB$125,OFFSET(Year!$BI$67:$BI$118,AB127,,1000),0)+AB127,"")</f>
        <v>15</v>
      </c>
      <c r="AC128" s="384">
        <f ca="1">IFERROR(INDEX(Year!$BL$67:$BL$118,AB128),"")</f>
        <v>5</v>
      </c>
      <c r="AD128" s="356" t="str">
        <f ca="1">IFERROR(INDEX(Year!$BJ$67:$BJ$118,AB128),"")</f>
        <v>Car 1 Gas</v>
      </c>
      <c r="AE128" s="363">
        <f ca="1">IFERROR(INDEX(Year!$BK$67:$BK$118,AB128),"")</f>
        <v>50</v>
      </c>
      <c r="AF128" s="402" t="str">
        <f ca="1">IFERROR(INDEX(Year!$BI$67:$BI$118,AB128),"")</f>
        <v>Liquid Bills</v>
      </c>
    </row>
    <row r="129" spans="28:32" x14ac:dyDescent="0.3">
      <c r="AB129" s="358">
        <f ca="1">IFERROR(MATCH($AB$125,OFFSET(Year!$BI$67:$BI$118,AB128,,1000),0)+AB128,"")</f>
        <v>16</v>
      </c>
      <c r="AC129" s="384">
        <f ca="1">IFERROR(INDEX(Year!$BL$67:$BL$118,AB129),"")</f>
        <v>19</v>
      </c>
      <c r="AD129" s="356" t="str">
        <f ca="1">IFERROR(INDEX(Year!$BJ$67:$BJ$118,AB129),"")</f>
        <v>Car 1 Gas</v>
      </c>
      <c r="AE129" s="363">
        <f ca="1">IFERROR(INDEX(Year!$BK$67:$BK$118,AB129),"")</f>
        <v>50</v>
      </c>
      <c r="AF129" s="402" t="str">
        <f ca="1">IFERROR(INDEX(Year!$BI$67:$BI$118,AB129),"")</f>
        <v>Liquid Bills</v>
      </c>
    </row>
    <row r="130" spans="28:32" x14ac:dyDescent="0.3">
      <c r="AB130" s="358">
        <f ca="1">IFERROR(MATCH($AB$125,OFFSET(Year!$BI$67:$BI$118,AB129,,1000),0)+AB129,"")</f>
        <v>17</v>
      </c>
      <c r="AC130" s="384">
        <f ca="1">IFERROR(INDEX(Year!$BL$67:$BL$118,AB130),"")</f>
        <v>14</v>
      </c>
      <c r="AD130" s="356" t="str">
        <f ca="1">IFERROR(INDEX(Year!$BJ$67:$BJ$118,AB130),"")</f>
        <v>Car 2 Gas</v>
      </c>
      <c r="AE130" s="363">
        <f ca="1">IFERROR(INDEX(Year!$BK$67:$BK$118,AB130),"")</f>
        <v>80</v>
      </c>
      <c r="AF130" s="402" t="str">
        <f ca="1">IFERROR(INDEX(Year!$BI$67:$BI$118,AB130),"")</f>
        <v>Liquid Bills</v>
      </c>
    </row>
    <row r="131" spans="28:32" x14ac:dyDescent="0.3">
      <c r="AB131" s="358">
        <f ca="1">IFERROR(MATCH($AB$125,OFFSET(Year!$BI$67:$BI$118,AB130,,1000),0)+AB130,"")</f>
        <v>18</v>
      </c>
      <c r="AC131" s="384">
        <f ca="1">IFERROR(INDEX(Year!$BL$67:$BL$118,AB131),"")</f>
        <v>28</v>
      </c>
      <c r="AD131" s="356" t="str">
        <f ca="1">IFERROR(INDEX(Year!$BJ$67:$BJ$118,AB131),"")</f>
        <v>Car 2 Gas</v>
      </c>
      <c r="AE131" s="363">
        <f ca="1">IFERROR(INDEX(Year!$BK$67:$BK$118,AB131),"")</f>
        <v>80</v>
      </c>
      <c r="AF131" s="402" t="str">
        <f ca="1">IFERROR(INDEX(Year!$BI$67:$BI$118,AB131),"")</f>
        <v>Liquid Bills</v>
      </c>
    </row>
    <row r="132" spans="28:32" x14ac:dyDescent="0.3">
      <c r="AB132" s="358">
        <f ca="1">IFERROR(MATCH($AB$125,OFFSET(Year!$BI$67:$BI$118,AB131,,1000),0)+AB131,"")</f>
        <v>19</v>
      </c>
      <c r="AC132" s="384">
        <f ca="1">IFERROR(INDEX(Year!$BL$67:$BL$118,AB132),"")</f>
        <v>6</v>
      </c>
      <c r="AD132" s="356" t="str">
        <f ca="1">IFERROR(INDEX(Year!$BJ$67:$BJ$118,AB132),"")</f>
        <v>Groceries</v>
      </c>
      <c r="AE132" s="363">
        <f ca="1">IFERROR(INDEX(Year!$BK$67:$BK$118,AB132),"")</f>
        <v>125</v>
      </c>
      <c r="AF132" s="402" t="str">
        <f ca="1">IFERROR(INDEX(Year!$BI$67:$BI$118,AB132),"")</f>
        <v>Liquid Bills</v>
      </c>
    </row>
    <row r="133" spans="28:32" x14ac:dyDescent="0.3">
      <c r="AB133" s="358">
        <f ca="1">IFERROR(MATCH($AB$125,OFFSET(Year!$BI$67:$BI$118,AB132,,1000),0)+AB132,"")</f>
        <v>20</v>
      </c>
      <c r="AC133" s="384">
        <f ca="1">IFERROR(INDEX(Year!$BL$67:$BL$118,AB133),"")</f>
        <v>13</v>
      </c>
      <c r="AD133" s="356" t="str">
        <f ca="1">IFERROR(INDEX(Year!$BJ$67:$BJ$118,AB133),"")</f>
        <v>Groceries</v>
      </c>
      <c r="AE133" s="363">
        <f ca="1">IFERROR(INDEX(Year!$BK$67:$BK$118,AB133),"")</f>
        <v>125</v>
      </c>
      <c r="AF133" s="402" t="str">
        <f ca="1">IFERROR(INDEX(Year!$BI$67:$BI$118,AB133),"")</f>
        <v>Liquid Bills</v>
      </c>
    </row>
    <row r="134" spans="28:32" x14ac:dyDescent="0.3">
      <c r="AB134" s="358">
        <f ca="1">IFERROR(MATCH($AB$125,OFFSET(Year!$BI$67:$BI$118,AB133,,1000),0)+AB133,"")</f>
        <v>21</v>
      </c>
      <c r="AC134" s="384">
        <f ca="1">IFERROR(INDEX(Year!$BL$67:$BL$118,AB134),"")</f>
        <v>20</v>
      </c>
      <c r="AD134" s="356" t="str">
        <f ca="1">IFERROR(INDEX(Year!$BJ$67:$BJ$118,AB134),"")</f>
        <v>Groceries</v>
      </c>
      <c r="AE134" s="363">
        <f ca="1">IFERROR(INDEX(Year!$BK$67:$BK$118,AB134),"")</f>
        <v>125</v>
      </c>
      <c r="AF134" s="402" t="str">
        <f ca="1">IFERROR(INDEX(Year!$BI$67:$BI$118,AB134),"")</f>
        <v>Liquid Bills</v>
      </c>
    </row>
    <row r="135" spans="28:32" x14ac:dyDescent="0.3">
      <c r="AB135" s="358">
        <f ca="1">IFERROR(MATCH($AB$125,OFFSET(Year!$BI$67:$BI$118,AB134,,1000),0)+AB134,"")</f>
        <v>22</v>
      </c>
      <c r="AC135" s="384">
        <f ca="1">IFERROR(INDEX(Year!$BL$67:$BL$118,AB135),"")</f>
        <v>27</v>
      </c>
      <c r="AD135" s="356" t="str">
        <f ca="1">IFERROR(INDEX(Year!$BJ$67:$BJ$118,AB135),"")</f>
        <v>Groceries</v>
      </c>
      <c r="AE135" s="363">
        <f ca="1">IFERROR(INDEX(Year!$BK$67:$BK$118,AB135),"")</f>
        <v>125</v>
      </c>
      <c r="AF135" s="402" t="str">
        <f ca="1">IFERROR(INDEX(Year!$BI$67:$BI$118,AB135),"")</f>
        <v>Liquid Bills</v>
      </c>
    </row>
    <row r="136" spans="28:32" x14ac:dyDescent="0.3">
      <c r="AB136" s="358">
        <f ca="1">IFERROR(MATCH($AB$125,OFFSET(Year!$BI$67:$BI$118,AB135,,1000),0)+AB135,"")</f>
        <v>69</v>
      </c>
      <c r="AC136" s="384" t="str">
        <f ca="1">IFERROR(INDEX(Year!$BL$67:$BL$118,AB136),"")</f>
        <v/>
      </c>
      <c r="AD136" s="356" t="str">
        <f ca="1">IFERROR(INDEX(Year!$BJ$67:$BJ$118,AB136),"")</f>
        <v/>
      </c>
      <c r="AE136" s="363" t="str">
        <f ca="1">IFERROR(INDEX(Year!$BK$67:$BK$118,AB136),"")</f>
        <v/>
      </c>
      <c r="AF136" s="402" t="str">
        <f ca="1">IFERROR(INDEX(Year!$BI$67:$BI$118,AB136),"")</f>
        <v/>
      </c>
    </row>
    <row r="137" spans="28:32" x14ac:dyDescent="0.3">
      <c r="AB137" s="358">
        <f ca="1">IFERROR(MATCH($AB$125,OFFSET(Year!$BI$67:$BI$118,AB136,,1000),0)+AB136,"")</f>
        <v>70</v>
      </c>
      <c r="AC137" s="384" t="str">
        <f ca="1">IFERROR(INDEX(Year!$BL$67:$BL$118,AB137),"")</f>
        <v/>
      </c>
      <c r="AD137" s="356" t="str">
        <f ca="1">IFERROR(INDEX(Year!$BJ$67:$BJ$118,AB137),"")</f>
        <v/>
      </c>
      <c r="AE137" s="363" t="str">
        <f ca="1">IFERROR(INDEX(Year!$BK$67:$BK$118,AB137),"")</f>
        <v/>
      </c>
      <c r="AF137" s="402" t="str">
        <f ca="1">IFERROR(INDEX(Year!$BI$67:$BI$118,AB137),"")</f>
        <v/>
      </c>
    </row>
    <row r="138" spans="28:32" x14ac:dyDescent="0.3">
      <c r="AB138" s="358">
        <f ca="1">IFERROR(MATCH($AB$125,OFFSET(Year!$BI$67:$BI$118,AB137,,1000),0)+AB137,"")</f>
        <v>71</v>
      </c>
      <c r="AC138" s="384" t="str">
        <f ca="1">IFERROR(INDEX(Year!$BL$67:$BL$118,AB138),"")</f>
        <v/>
      </c>
      <c r="AD138" s="356" t="str">
        <f ca="1">IFERROR(INDEX(Year!$BJ$67:$BJ$118,AB138),"")</f>
        <v/>
      </c>
      <c r="AE138" s="363" t="str">
        <f ca="1">IFERROR(INDEX(Year!$BK$67:$BK$118,AB138),"")</f>
        <v/>
      </c>
      <c r="AF138" s="402" t="str">
        <f ca="1">IFERROR(INDEX(Year!$BI$67:$BI$118,AB138),"")</f>
        <v/>
      </c>
    </row>
    <row r="139" spans="28:32" x14ac:dyDescent="0.3">
      <c r="AB139" s="358">
        <f ca="1">IFERROR(MATCH($AB$125,OFFSET(Year!$BI$67:$BI$118,AB138,,1000),0)+AB138,"")</f>
        <v>72</v>
      </c>
      <c r="AC139" s="384" t="str">
        <f ca="1">IFERROR(INDEX(Year!$BL$67:$BL$118,AB139),"")</f>
        <v/>
      </c>
      <c r="AD139" s="356" t="str">
        <f ca="1">IFERROR(INDEX(Year!$BJ$67:$BJ$118,AB139),"")</f>
        <v/>
      </c>
      <c r="AE139" s="363" t="str">
        <f ca="1">IFERROR(INDEX(Year!$BK$67:$BK$118,AB139),"")</f>
        <v/>
      </c>
      <c r="AF139" s="402" t="str">
        <f ca="1">IFERROR(INDEX(Year!$BI$67:$BI$118,AB139),"")</f>
        <v/>
      </c>
    </row>
    <row r="140" spans="28:32" x14ac:dyDescent="0.3">
      <c r="AB140" s="358">
        <f ca="1">IFERROR(MATCH($AB$125,OFFSET(Year!$BI$67:$BI$118,AB139,,1000),0)+AB139,"")</f>
        <v>73</v>
      </c>
      <c r="AC140" s="384" t="str">
        <f ca="1">IFERROR(INDEX(Year!$BL$67:$BL$118,AB140),"")</f>
        <v/>
      </c>
      <c r="AD140" s="356" t="str">
        <f ca="1">IFERROR(INDEX(Year!$BJ$67:$BJ$118,AB140),"")</f>
        <v/>
      </c>
      <c r="AE140" s="363" t="str">
        <f ca="1">IFERROR(INDEX(Year!$BK$67:$BK$118,AB140),"")</f>
        <v/>
      </c>
      <c r="AF140" s="402" t="str">
        <f ca="1">IFERROR(INDEX(Year!$BI$67:$BI$118,AB140),"")</f>
        <v/>
      </c>
    </row>
    <row r="141" spans="28:32" x14ac:dyDescent="0.3">
      <c r="AB141" s="358">
        <f ca="1">IFERROR(MATCH($AB$125,OFFSET(Year!$BI$67:$BI$118,AB140,,1000),0)+AB140,"")</f>
        <v>74</v>
      </c>
      <c r="AC141" s="384" t="str">
        <f ca="1">IFERROR(INDEX(Year!$BL$67:$BL$118,AB141),"")</f>
        <v/>
      </c>
      <c r="AD141" s="356" t="str">
        <f ca="1">IFERROR(INDEX(Year!$BJ$67:$BJ$118,AB141),"")</f>
        <v/>
      </c>
      <c r="AE141" s="363" t="str">
        <f ca="1">IFERROR(INDEX(Year!$BK$67:$BK$118,AB141),"")</f>
        <v/>
      </c>
      <c r="AF141" s="402" t="str">
        <f ca="1">IFERROR(INDEX(Year!$BI$67:$BI$118,AB141),"")</f>
        <v/>
      </c>
    </row>
    <row r="142" spans="28:32" x14ac:dyDescent="0.3">
      <c r="AB142" s="358">
        <f ca="1">IFERROR(MATCH($AB$125,OFFSET(Year!$BI$67:$BI$118,AB141,,1000),0)+AB141,"")</f>
        <v>75</v>
      </c>
      <c r="AC142" s="384" t="str">
        <f ca="1">IFERROR(INDEX(Year!$BL$67:$BL$118,AB142),"")</f>
        <v/>
      </c>
      <c r="AD142" s="356" t="str">
        <f ca="1">IFERROR(INDEX(Year!$BJ$67:$BJ$118,AB142),"")</f>
        <v/>
      </c>
      <c r="AE142" s="363" t="str">
        <f ca="1">IFERROR(INDEX(Year!$BK$67:$BK$118,AB142),"")</f>
        <v/>
      </c>
      <c r="AF142" s="402" t="str">
        <f ca="1">IFERROR(INDEX(Year!$BI$67:$BI$118,AB142),"")</f>
        <v/>
      </c>
    </row>
    <row r="143" spans="28:32" x14ac:dyDescent="0.3">
      <c r="AB143" s="358">
        <f ca="1">IFERROR(MATCH($AB$125,OFFSET(Year!$BI$67:$BI$118,AB142,,1000),0)+AB142,"")</f>
        <v>76</v>
      </c>
      <c r="AC143" s="384" t="str">
        <f ca="1">IFERROR(INDEX(Year!$BL$67:$BL$118,AB143),"")</f>
        <v/>
      </c>
      <c r="AD143" s="356" t="str">
        <f ca="1">IFERROR(INDEX(Year!$BJ$67:$BJ$118,AB143),"")</f>
        <v/>
      </c>
      <c r="AE143" s="363" t="str">
        <f ca="1">IFERROR(INDEX(Year!$BK$67:$BK$118,AB143),"")</f>
        <v/>
      </c>
      <c r="AF143" s="402" t="str">
        <f ca="1">IFERROR(INDEX(Year!$BI$67:$BI$118,AB143),"")</f>
        <v/>
      </c>
    </row>
    <row r="144" spans="28:32" x14ac:dyDescent="0.3">
      <c r="AB144" s="358">
        <f ca="1">IFERROR(MATCH($AB$125,OFFSET(Year!$BI$67:$BI$118,AB143,,1000),0)+AB143,"")</f>
        <v>77</v>
      </c>
      <c r="AC144" s="384" t="str">
        <f ca="1">IFERROR(INDEX(Year!$BL$67:$BL$118,AB144),"")</f>
        <v/>
      </c>
      <c r="AD144" s="356" t="str">
        <f ca="1">IFERROR(INDEX(Year!$BJ$67:$BJ$118,AB144),"")</f>
        <v/>
      </c>
      <c r="AE144" s="363" t="str">
        <f ca="1">IFERROR(INDEX(Year!$BK$67:$BK$118,AB144),"")</f>
        <v/>
      </c>
      <c r="AF144" s="402" t="str">
        <f ca="1">IFERROR(INDEX(Year!$BI$67:$BI$118,AB144),"")</f>
        <v/>
      </c>
    </row>
    <row r="145" spans="28:32" x14ac:dyDescent="0.3">
      <c r="AB145" s="358">
        <f ca="1">IFERROR(MATCH($AB$125,OFFSET(Year!$BI$67:$BI$118,AB144,,1000),0)+AB144,"")</f>
        <v>78</v>
      </c>
      <c r="AC145" s="384" t="str">
        <f ca="1">IFERROR(INDEX(Year!$BL$67:$BL$118,AB145),"")</f>
        <v/>
      </c>
      <c r="AD145" s="356" t="str">
        <f ca="1">IFERROR(INDEX(Year!$BJ$67:$BJ$118,AB145),"")</f>
        <v/>
      </c>
      <c r="AE145" s="363" t="str">
        <f ca="1">IFERROR(INDEX(Year!$BK$67:$BK$118,AB145),"")</f>
        <v/>
      </c>
      <c r="AF145" s="402" t="str">
        <f ca="1">IFERROR(INDEX(Year!$BI$67:$BI$118,AB145),"")</f>
        <v/>
      </c>
    </row>
    <row r="146" spans="28:32" x14ac:dyDescent="0.3">
      <c r="AB146" s="358" t="str">
        <f ca="1">IFERROR(MATCH($AB$125,OFFSET(Year!$BI$67:$BI$118,AB145,,1000),0)+AB145,"")</f>
        <v/>
      </c>
      <c r="AC146" s="384" t="str">
        <f ca="1">IFERROR(INDEX(Year!$BL$67:$BL$118,AB146),"")</f>
        <v/>
      </c>
      <c r="AD146" s="356" t="str">
        <f ca="1">IFERROR(INDEX(Year!$BJ$67:$BJ$118,AB146),"")</f>
        <v/>
      </c>
      <c r="AE146" s="363" t="str">
        <f ca="1">IFERROR(INDEX(Year!$BK$67:$BK$118,AB146),"")</f>
        <v/>
      </c>
      <c r="AF146" s="402" t="str">
        <f ca="1">IFERROR(INDEX(Year!$BI$67:$BI$118,AB146),"")</f>
        <v/>
      </c>
    </row>
    <row r="147" spans="28:32" x14ac:dyDescent="0.3">
      <c r="AB147" s="358" t="str">
        <f ca="1">IFERROR(MATCH($AB$125,OFFSET(Year!$BI$67:$BI$118,AB146,,1000),0)+AB146,"")</f>
        <v/>
      </c>
      <c r="AC147" s="384" t="str">
        <f ca="1">IFERROR(INDEX(Year!$BL$67:$BL$118,AB147),"")</f>
        <v/>
      </c>
      <c r="AD147" s="356" t="str">
        <f ca="1">IFERROR(INDEX(Year!$BJ$67:$BJ$118,AB147),"")</f>
        <v/>
      </c>
      <c r="AE147" s="363" t="str">
        <f ca="1">IFERROR(INDEX(Year!$BK$67:$BK$118,AB147),"")</f>
        <v/>
      </c>
      <c r="AF147" s="402" t="str">
        <f ca="1">IFERROR(INDEX(Year!$BI$67:$BI$118,AB147),"")</f>
        <v/>
      </c>
    </row>
    <row r="148" spans="28:32" x14ac:dyDescent="0.3">
      <c r="AB148" s="358" t="str">
        <f ca="1">IFERROR(MATCH($AB$125,OFFSET(Year!$BI$67:$BI$118,AB147,,1000),0)+AB147,"")</f>
        <v/>
      </c>
      <c r="AC148" s="384" t="str">
        <f ca="1">IFERROR(INDEX(Year!$BL$67:$BL$118,AB148),"")</f>
        <v/>
      </c>
      <c r="AD148" s="356" t="str">
        <f ca="1">IFERROR(INDEX(Year!$BJ$67:$BJ$118,AB148),"")</f>
        <v/>
      </c>
      <c r="AE148" s="363" t="str">
        <f ca="1">IFERROR(INDEX(Year!$BK$67:$BK$118,AB148),"")</f>
        <v/>
      </c>
      <c r="AF148" s="402" t="str">
        <f ca="1">IFERROR(INDEX(Year!$BI$67:$BI$118,AB148),"")</f>
        <v/>
      </c>
    </row>
    <row r="149" spans="28:32" x14ac:dyDescent="0.3">
      <c r="AB149" s="358" t="str">
        <f ca="1">IFERROR(MATCH($AB$125,OFFSET(Year!$BI$67:$BI$118,AB148,,1000),0)+AB148,"")</f>
        <v/>
      </c>
      <c r="AC149" s="384" t="str">
        <f ca="1">IFERROR(INDEX(Year!$BL$67:$BL$118,AB149),"")</f>
        <v/>
      </c>
      <c r="AD149" s="356" t="str">
        <f ca="1">IFERROR(INDEX(Year!$BJ$67:$BJ$118,AB149),"")</f>
        <v/>
      </c>
      <c r="AE149" s="363" t="str">
        <f ca="1">IFERROR(INDEX(Year!$BK$67:$BK$118,AB149),"")</f>
        <v/>
      </c>
      <c r="AF149" s="402" t="str">
        <f ca="1">IFERROR(INDEX(Year!$BI$67:$BI$118,AB149),"")</f>
        <v/>
      </c>
    </row>
    <row r="150" spans="28:32" x14ac:dyDescent="0.3">
      <c r="AB150" s="358" t="str">
        <f ca="1">IFERROR(MATCH($AB$125,OFFSET(Year!$BI$67:$BI$118,AB149,,1000),0)+AB149,"")</f>
        <v/>
      </c>
      <c r="AC150" s="384" t="str">
        <f ca="1">IFERROR(INDEX(Year!$BL$67:$BL$118,AB150),"")</f>
        <v/>
      </c>
      <c r="AD150" s="356" t="str">
        <f ca="1">IFERROR(INDEX(Year!$BJ$67:$BJ$118,AB150),"")</f>
        <v/>
      </c>
      <c r="AE150" s="363" t="str">
        <f ca="1">IFERROR(INDEX(Year!$BK$67:$BK$118,AB150),"")</f>
        <v/>
      </c>
      <c r="AF150" s="402" t="str">
        <f ca="1">IFERROR(INDEX(Year!$BI$67:$BI$118,AB150),"")</f>
        <v/>
      </c>
    </row>
    <row r="151" spans="28:32" x14ac:dyDescent="0.3">
      <c r="AB151" s="358" t="str">
        <f ca="1">IFERROR(MATCH($AB$125,OFFSET(Year!$BI$67:$BI$118,AB150,,1000),0)+AB150,"")</f>
        <v/>
      </c>
      <c r="AC151" s="384" t="str">
        <f ca="1">IFERROR(INDEX(Year!$BL$67:$BL$118,AB151),"")</f>
        <v/>
      </c>
      <c r="AD151" s="356" t="str">
        <f ca="1">IFERROR(INDEX(Year!$BJ$67:$BJ$118,AB151),"")</f>
        <v/>
      </c>
      <c r="AE151" s="363" t="str">
        <f ca="1">IFERROR(INDEX(Year!$BK$67:$BK$118,AB151),"")</f>
        <v/>
      </c>
      <c r="AF151" s="402" t="str">
        <f ca="1">IFERROR(INDEX(Year!$BI$67:$BI$118,AB151),"")</f>
        <v/>
      </c>
    </row>
    <row r="152" spans="28:32" x14ac:dyDescent="0.3">
      <c r="AB152" s="358" t="str">
        <f ca="1">IFERROR(MATCH($AB$125,OFFSET(Year!$BI$67:$BI$118,AB151,,1000),0)+AB151,"")</f>
        <v/>
      </c>
      <c r="AC152" s="384" t="str">
        <f ca="1">IFERROR(INDEX(Year!$BL$67:$BL$118,AB152),"")</f>
        <v/>
      </c>
      <c r="AD152" s="356" t="str">
        <f ca="1">IFERROR(INDEX(Year!$BJ$67:$BJ$118,AB152),"")</f>
        <v/>
      </c>
      <c r="AE152" s="363" t="str">
        <f ca="1">IFERROR(INDEX(Year!$BK$67:$BK$118,AB152),"")</f>
        <v/>
      </c>
      <c r="AF152" s="402" t="str">
        <f ca="1">IFERROR(INDEX(Year!$BI$67:$BI$118,AB152),"")</f>
        <v/>
      </c>
    </row>
    <row r="153" spans="28:32" x14ac:dyDescent="0.3">
      <c r="AB153" s="358" t="str">
        <f ca="1">IFERROR(MATCH($AB$125,OFFSET(Year!$BI$67:$BI$118,AB152,,1000),0)+AB152,"")</f>
        <v/>
      </c>
      <c r="AC153" s="384" t="str">
        <f ca="1">IFERROR(INDEX(Year!$BL$67:$BL$118,AB153),"")</f>
        <v/>
      </c>
      <c r="AD153" s="356" t="str">
        <f ca="1">IFERROR(INDEX(Year!$BJ$67:$BJ$118,AB153),"")</f>
        <v/>
      </c>
      <c r="AE153" s="363" t="str">
        <f ca="1">IFERROR(INDEX(Year!$BK$67:$BK$118,AB153),"")</f>
        <v/>
      </c>
      <c r="AF153" s="402" t="str">
        <f ca="1">IFERROR(INDEX(Year!$BI$67:$BI$118,AB153),"")</f>
        <v/>
      </c>
    </row>
    <row r="154" spans="28:32" x14ac:dyDescent="0.3">
      <c r="AB154" s="358" t="str">
        <f ca="1">IFERROR(MATCH($AB$125,OFFSET(Year!$BI$67:$BI$118,AB153,,1000),0)+AB153,"")</f>
        <v/>
      </c>
      <c r="AC154" s="384" t="str">
        <f ca="1">IFERROR(INDEX(Year!$BL$67:$BL$118,AB154),"")</f>
        <v/>
      </c>
      <c r="AD154" s="356" t="str">
        <f ca="1">IFERROR(INDEX(Year!$BJ$67:$BJ$118,AB154),"")</f>
        <v/>
      </c>
      <c r="AE154" s="363" t="str">
        <f ca="1">IFERROR(INDEX(Year!$BK$67:$BK$118,AB154),"")</f>
        <v/>
      </c>
      <c r="AF154" s="402" t="str">
        <f ca="1">IFERROR(INDEX(Year!$BI$67:$BI$118,AB154),"")</f>
        <v/>
      </c>
    </row>
    <row r="155" spans="28:32" x14ac:dyDescent="0.3">
      <c r="AB155" s="358" t="str">
        <f ca="1">IFERROR(MATCH($AB$125,OFFSET(Year!$BI$67:$BI$118,AB154,,1000),0)+AB154,"")</f>
        <v/>
      </c>
      <c r="AC155" s="384" t="str">
        <f ca="1">IFERROR(INDEX(Year!$BL$67:$BL$118,AB155),"")</f>
        <v/>
      </c>
      <c r="AD155" s="356" t="str">
        <f ca="1">IFERROR(INDEX(Year!$BJ$67:$BJ$118,AB155),"")</f>
        <v/>
      </c>
      <c r="AE155" s="363" t="str">
        <f ca="1">IFERROR(INDEX(Year!$BK$67:$BK$118,AB155),"")</f>
        <v/>
      </c>
      <c r="AF155" s="402" t="str">
        <f ca="1">IFERROR(INDEX(Year!$BI$67:$BI$118,AB155),"")</f>
        <v/>
      </c>
    </row>
    <row r="156" spans="28:32" ht="15.75" thickBot="1" x14ac:dyDescent="0.35">
      <c r="AB156" s="359" t="str">
        <f ca="1">IFERROR(MATCH($AB$125,OFFSET(Year!$BI$67:$BI$118,AB155,,1000),0)+AB155,"")</f>
        <v/>
      </c>
      <c r="AC156" s="386" t="str">
        <f ca="1">IFERROR(INDEX(Year!$BL$67:$BL$118,AB156),"")</f>
        <v/>
      </c>
      <c r="AD156" s="360" t="str">
        <f ca="1">IFERROR(INDEX(Year!$BJ$67:$BJ$118,AB156),"")</f>
        <v/>
      </c>
      <c r="AE156" s="364" t="str">
        <f ca="1">IFERROR(INDEX(Year!$BK$67:$BK$118,AB156),"")</f>
        <v/>
      </c>
      <c r="AF156" s="365" t="str">
        <f ca="1">IFERROR(INDEX(Year!$BI$67:$BI$118,AB156),"")</f>
        <v/>
      </c>
    </row>
  </sheetData>
  <mergeCells count="397">
    <mergeCell ref="P62:Q62"/>
    <mergeCell ref="P63:Q63"/>
    <mergeCell ref="P64:Q64"/>
    <mergeCell ref="P65:Q65"/>
    <mergeCell ref="P66:R66"/>
    <mergeCell ref="P67:R67"/>
    <mergeCell ref="P68:R68"/>
    <mergeCell ref="P69:S69"/>
    <mergeCell ref="P53:Q53"/>
    <mergeCell ref="P54:Q54"/>
    <mergeCell ref="P55:Q55"/>
    <mergeCell ref="P56:Q56"/>
    <mergeCell ref="P57:Q57"/>
    <mergeCell ref="P58:Q58"/>
    <mergeCell ref="P59:Q59"/>
    <mergeCell ref="P60:Q60"/>
    <mergeCell ref="P61:Q61"/>
    <mergeCell ref="P44:S44"/>
    <mergeCell ref="P45:Q45"/>
    <mergeCell ref="P46:Q46"/>
    <mergeCell ref="P47:Q47"/>
    <mergeCell ref="P48:Q48"/>
    <mergeCell ref="P49:Q49"/>
    <mergeCell ref="P50:Q50"/>
    <mergeCell ref="P51:Q51"/>
    <mergeCell ref="P52:Q52"/>
    <mergeCell ref="DN112:DO112"/>
    <mergeCell ref="DQ112:DR112"/>
    <mergeCell ref="AB125:AF125"/>
    <mergeCell ref="AB92:AF92"/>
    <mergeCell ref="DN92:DO92"/>
    <mergeCell ref="DQ92:DR92"/>
    <mergeCell ref="DC104:DL104"/>
    <mergeCell ref="DN104:DS104"/>
    <mergeCell ref="DD105:DE105"/>
    <mergeCell ref="DG105:DH105"/>
    <mergeCell ref="DI105:DJ105"/>
    <mergeCell ref="DK105:DL105"/>
    <mergeCell ref="DN105:DP105"/>
    <mergeCell ref="DQ105:DS105"/>
    <mergeCell ref="AI84:AL84"/>
    <mergeCell ref="AM84:AP84"/>
    <mergeCell ref="DC84:DL84"/>
    <mergeCell ref="DN84:DS84"/>
    <mergeCell ref="DD85:DE85"/>
    <mergeCell ref="DG85:DH85"/>
    <mergeCell ref="DI85:DJ85"/>
    <mergeCell ref="DK85:DL85"/>
    <mergeCell ref="DN85:DP85"/>
    <mergeCell ref="DQ85:DS85"/>
    <mergeCell ref="AI68:AL68"/>
    <mergeCell ref="AM68:AP68"/>
    <mergeCell ref="AQ68:AT68"/>
    <mergeCell ref="AU68:AX68"/>
    <mergeCell ref="AY68:BB68"/>
    <mergeCell ref="BC68:BF68"/>
    <mergeCell ref="BG68:BJ68"/>
    <mergeCell ref="DN72:DO72"/>
    <mergeCell ref="DQ72:DR72"/>
    <mergeCell ref="DQ52:DR52"/>
    <mergeCell ref="AB59:AF59"/>
    <mergeCell ref="DC64:DL64"/>
    <mergeCell ref="DN64:DS64"/>
    <mergeCell ref="DD65:DE65"/>
    <mergeCell ref="DG65:DH65"/>
    <mergeCell ref="DI65:DJ65"/>
    <mergeCell ref="DK65:DL65"/>
    <mergeCell ref="DN65:DP65"/>
    <mergeCell ref="DQ65:DS65"/>
    <mergeCell ref="AC46:AF46"/>
    <mergeCell ref="AI52:AL52"/>
    <mergeCell ref="AM52:AP52"/>
    <mergeCell ref="AQ52:AT52"/>
    <mergeCell ref="AU52:AX52"/>
    <mergeCell ref="AY52:BB52"/>
    <mergeCell ref="BC52:BF52"/>
    <mergeCell ref="BG52:BJ52"/>
    <mergeCell ref="DN52:DO52"/>
    <mergeCell ref="V37:W37"/>
    <mergeCell ref="V38:W38"/>
    <mergeCell ref="V39:W39"/>
    <mergeCell ref="V40:W40"/>
    <mergeCell ref="DC44:DL44"/>
    <mergeCell ref="DN44:DS44"/>
    <mergeCell ref="DD45:DE45"/>
    <mergeCell ref="DG45:DH45"/>
    <mergeCell ref="DI45:DJ45"/>
    <mergeCell ref="DK45:DL45"/>
    <mergeCell ref="DN45:DP45"/>
    <mergeCell ref="DQ45:DS45"/>
    <mergeCell ref="U44:X44"/>
    <mergeCell ref="U45:V45"/>
    <mergeCell ref="DQ32:DR32"/>
    <mergeCell ref="V33:W33"/>
    <mergeCell ref="V34:W34"/>
    <mergeCell ref="V35:W35"/>
    <mergeCell ref="V36:W36"/>
    <mergeCell ref="AI36:AL36"/>
    <mergeCell ref="AM36:AP36"/>
    <mergeCell ref="AQ36:AT36"/>
    <mergeCell ref="AU36:AX36"/>
    <mergeCell ref="AY36:BB36"/>
    <mergeCell ref="BC36:BF36"/>
    <mergeCell ref="BG36:BJ36"/>
    <mergeCell ref="V26:W26"/>
    <mergeCell ref="AC26:AF26"/>
    <mergeCell ref="V27:W27"/>
    <mergeCell ref="V28:W28"/>
    <mergeCell ref="V29:W29"/>
    <mergeCell ref="V30:W30"/>
    <mergeCell ref="V31:W31"/>
    <mergeCell ref="V32:W32"/>
    <mergeCell ref="DN32:DO32"/>
    <mergeCell ref="V24:W24"/>
    <mergeCell ref="DC24:DL24"/>
    <mergeCell ref="DN24:DS24"/>
    <mergeCell ref="V25:W25"/>
    <mergeCell ref="DD25:DE25"/>
    <mergeCell ref="DG25:DH25"/>
    <mergeCell ref="DI25:DJ25"/>
    <mergeCell ref="DK25:DL25"/>
    <mergeCell ref="DN25:DP25"/>
    <mergeCell ref="DQ25:DS25"/>
    <mergeCell ref="AM20:AP20"/>
    <mergeCell ref="AQ20:AT20"/>
    <mergeCell ref="AU20:AX20"/>
    <mergeCell ref="AY20:BB20"/>
    <mergeCell ref="BC20:BF20"/>
    <mergeCell ref="BG20:BJ20"/>
    <mergeCell ref="V21:W21"/>
    <mergeCell ref="V22:W22"/>
    <mergeCell ref="V23:W23"/>
    <mergeCell ref="V13:W13"/>
    <mergeCell ref="V14:W14"/>
    <mergeCell ref="V15:W15"/>
    <mergeCell ref="V16:W16"/>
    <mergeCell ref="V17:W17"/>
    <mergeCell ref="V18:W18"/>
    <mergeCell ref="V19:W19"/>
    <mergeCell ref="V20:W20"/>
    <mergeCell ref="AI20:AL20"/>
    <mergeCell ref="V6:W6"/>
    <mergeCell ref="V7:W7"/>
    <mergeCell ref="V8:W8"/>
    <mergeCell ref="V9:W9"/>
    <mergeCell ref="V10:W10"/>
    <mergeCell ref="V11:W11"/>
    <mergeCell ref="V12:W12"/>
    <mergeCell ref="DN12:DO12"/>
    <mergeCell ref="DQ12:DR12"/>
    <mergeCell ref="CU4:DA4"/>
    <mergeCell ref="DC4:DL4"/>
    <mergeCell ref="DN4:DS4"/>
    <mergeCell ref="V5:W5"/>
    <mergeCell ref="DD5:DE5"/>
    <mergeCell ref="DG5:DH5"/>
    <mergeCell ref="DI5:DJ5"/>
    <mergeCell ref="DK5:DL5"/>
    <mergeCell ref="DN5:DP5"/>
    <mergeCell ref="DQ5:DS5"/>
    <mergeCell ref="AU4:AX4"/>
    <mergeCell ref="AY4:BB4"/>
    <mergeCell ref="BC4:BF4"/>
    <mergeCell ref="BG4:BJ4"/>
    <mergeCell ref="BL4:BR4"/>
    <mergeCell ref="BS4:BY4"/>
    <mergeCell ref="BZ4:CF4"/>
    <mergeCell ref="CG4:CM4"/>
    <mergeCell ref="CN4:CT4"/>
    <mergeCell ref="V1:W2"/>
    <mergeCell ref="X1:X2"/>
    <mergeCell ref="P4:R4"/>
    <mergeCell ref="S4:U4"/>
    <mergeCell ref="V4:X4"/>
    <mergeCell ref="AC4:AF4"/>
    <mergeCell ref="AI4:AL4"/>
    <mergeCell ref="AM4:AP4"/>
    <mergeCell ref="AQ4:AT4"/>
    <mergeCell ref="A1:G3"/>
    <mergeCell ref="H1:N3"/>
    <mergeCell ref="A34:B34"/>
    <mergeCell ref="C34:D34"/>
    <mergeCell ref="E34:F34"/>
    <mergeCell ref="G34:H34"/>
    <mergeCell ref="I34:J34"/>
    <mergeCell ref="K34:L34"/>
    <mergeCell ref="M31:N31"/>
    <mergeCell ref="K32:L32"/>
    <mergeCell ref="M32:N32"/>
    <mergeCell ref="A31:B31"/>
    <mergeCell ref="C31:D31"/>
    <mergeCell ref="E31:F31"/>
    <mergeCell ref="G31:H31"/>
    <mergeCell ref="I31:J31"/>
    <mergeCell ref="K31:L31"/>
    <mergeCell ref="A30:B30"/>
    <mergeCell ref="C30:D30"/>
    <mergeCell ref="E30:F30"/>
    <mergeCell ref="G30:H30"/>
    <mergeCell ref="I30:J30"/>
    <mergeCell ref="K30:L30"/>
    <mergeCell ref="M30:N30"/>
    <mergeCell ref="K40:N40"/>
    <mergeCell ref="I33:J33"/>
    <mergeCell ref="K33:L33"/>
    <mergeCell ref="M33:N33"/>
    <mergeCell ref="A32:B32"/>
    <mergeCell ref="I32:J32"/>
    <mergeCell ref="C32:D32"/>
    <mergeCell ref="E32:F32"/>
    <mergeCell ref="G32:H32"/>
    <mergeCell ref="A33:B33"/>
    <mergeCell ref="A40:B40"/>
    <mergeCell ref="C40:D40"/>
    <mergeCell ref="A37:B37"/>
    <mergeCell ref="C37:D37"/>
    <mergeCell ref="A38:B38"/>
    <mergeCell ref="C38:D38"/>
    <mergeCell ref="A39:B39"/>
    <mergeCell ref="C39:D39"/>
    <mergeCell ref="M34:N34"/>
    <mergeCell ref="A36:B36"/>
    <mergeCell ref="C36:D36"/>
    <mergeCell ref="C33:D33"/>
    <mergeCell ref="E33:F33"/>
    <mergeCell ref="G33:H33"/>
    <mergeCell ref="A28:B28"/>
    <mergeCell ref="C28:D28"/>
    <mergeCell ref="K27:L27"/>
    <mergeCell ref="M27:N27"/>
    <mergeCell ref="A26:B26"/>
    <mergeCell ref="C26:D26"/>
    <mergeCell ref="E26:F26"/>
    <mergeCell ref="G26:H26"/>
    <mergeCell ref="I26:J26"/>
    <mergeCell ref="K26:L26"/>
    <mergeCell ref="E28:F28"/>
    <mergeCell ref="G28:H28"/>
    <mergeCell ref="I28:J28"/>
    <mergeCell ref="K28:L28"/>
    <mergeCell ref="M26:N26"/>
    <mergeCell ref="A27:B27"/>
    <mergeCell ref="C27:D27"/>
    <mergeCell ref="E27:F27"/>
    <mergeCell ref="G27:H27"/>
    <mergeCell ref="I27:J27"/>
    <mergeCell ref="M28:N28"/>
    <mergeCell ref="A25:B25"/>
    <mergeCell ref="C25:D25"/>
    <mergeCell ref="E25:F25"/>
    <mergeCell ref="G25:H25"/>
    <mergeCell ref="I25:J25"/>
    <mergeCell ref="K25:L25"/>
    <mergeCell ref="M25:N25"/>
    <mergeCell ref="A24:B24"/>
    <mergeCell ref="C24:D24"/>
    <mergeCell ref="K22:L22"/>
    <mergeCell ref="M22:N22"/>
    <mergeCell ref="A21:B21"/>
    <mergeCell ref="C21:D21"/>
    <mergeCell ref="E21:F21"/>
    <mergeCell ref="G21:H21"/>
    <mergeCell ref="I21:J21"/>
    <mergeCell ref="K21:L21"/>
    <mergeCell ref="E24:F24"/>
    <mergeCell ref="G24:H24"/>
    <mergeCell ref="I24:J24"/>
    <mergeCell ref="K24:L24"/>
    <mergeCell ref="M21:N21"/>
    <mergeCell ref="A22:B22"/>
    <mergeCell ref="C22:D22"/>
    <mergeCell ref="E22:F22"/>
    <mergeCell ref="G22:H22"/>
    <mergeCell ref="I22:J22"/>
    <mergeCell ref="M24:N24"/>
    <mergeCell ref="A20:B20"/>
    <mergeCell ref="C20:D20"/>
    <mergeCell ref="E20:F20"/>
    <mergeCell ref="G20:H20"/>
    <mergeCell ref="I20:J20"/>
    <mergeCell ref="K20:L20"/>
    <mergeCell ref="M20:N20"/>
    <mergeCell ref="A19:B19"/>
    <mergeCell ref="C19:D19"/>
    <mergeCell ref="K18:L18"/>
    <mergeCell ref="M18:N18"/>
    <mergeCell ref="A16:B16"/>
    <mergeCell ref="C16:D16"/>
    <mergeCell ref="E16:F16"/>
    <mergeCell ref="G16:H16"/>
    <mergeCell ref="I16:J16"/>
    <mergeCell ref="K16:L16"/>
    <mergeCell ref="E19:F19"/>
    <mergeCell ref="G19:H19"/>
    <mergeCell ref="I19:J19"/>
    <mergeCell ref="K19:L19"/>
    <mergeCell ref="M16:N16"/>
    <mergeCell ref="A18:B18"/>
    <mergeCell ref="C18:D18"/>
    <mergeCell ref="E18:F18"/>
    <mergeCell ref="G18:H18"/>
    <mergeCell ref="I18:J18"/>
    <mergeCell ref="M19:N19"/>
    <mergeCell ref="A15:B15"/>
    <mergeCell ref="C15:D15"/>
    <mergeCell ref="E15:F15"/>
    <mergeCell ref="G15:H15"/>
    <mergeCell ref="I15:J15"/>
    <mergeCell ref="K15:L15"/>
    <mergeCell ref="M15:N15"/>
    <mergeCell ref="A14:B14"/>
    <mergeCell ref="C14:D14"/>
    <mergeCell ref="K13:L13"/>
    <mergeCell ref="M13:N13"/>
    <mergeCell ref="A12:B12"/>
    <mergeCell ref="C12:D12"/>
    <mergeCell ref="E12:F12"/>
    <mergeCell ref="G12:H12"/>
    <mergeCell ref="I12:J12"/>
    <mergeCell ref="K12:L12"/>
    <mergeCell ref="E14:F14"/>
    <mergeCell ref="G14:H14"/>
    <mergeCell ref="I14:J14"/>
    <mergeCell ref="K14:L14"/>
    <mergeCell ref="M12:N12"/>
    <mergeCell ref="A13:B13"/>
    <mergeCell ref="C13:D13"/>
    <mergeCell ref="E13:F13"/>
    <mergeCell ref="G13:H13"/>
    <mergeCell ref="I13:J13"/>
    <mergeCell ref="M14:N14"/>
    <mergeCell ref="A10:B10"/>
    <mergeCell ref="I4:J4"/>
    <mergeCell ref="K4:L4"/>
    <mergeCell ref="M4:N4"/>
    <mergeCell ref="A4:B4"/>
    <mergeCell ref="C4:D4"/>
    <mergeCell ref="E4:F4"/>
    <mergeCell ref="G4:H4"/>
    <mergeCell ref="A9:B9"/>
    <mergeCell ref="C9:D9"/>
    <mergeCell ref="E9:F9"/>
    <mergeCell ref="G9:H9"/>
    <mergeCell ref="I9:J9"/>
    <mergeCell ref="K9:L9"/>
    <mergeCell ref="C10:D10"/>
    <mergeCell ref="E10:F10"/>
    <mergeCell ref="G10:H10"/>
    <mergeCell ref="I10:J10"/>
    <mergeCell ref="K10:L10"/>
    <mergeCell ref="M10:N10"/>
    <mergeCell ref="A6:B6"/>
    <mergeCell ref="C6:D6"/>
    <mergeCell ref="E6:F6"/>
    <mergeCell ref="G6:H6"/>
    <mergeCell ref="I6:J6"/>
    <mergeCell ref="K6:L6"/>
    <mergeCell ref="M6:N6"/>
    <mergeCell ref="M9:N9"/>
    <mergeCell ref="E7:F7"/>
    <mergeCell ref="G7:H7"/>
    <mergeCell ref="I7:J7"/>
    <mergeCell ref="K7:L7"/>
    <mergeCell ref="M7:N7"/>
    <mergeCell ref="A8:B8"/>
    <mergeCell ref="C8:D8"/>
    <mergeCell ref="E8:F8"/>
    <mergeCell ref="G8:H8"/>
    <mergeCell ref="I8:J8"/>
    <mergeCell ref="K8:L8"/>
    <mergeCell ref="M8:N8"/>
    <mergeCell ref="A7:B7"/>
    <mergeCell ref="C7:D7"/>
    <mergeCell ref="U46:V46"/>
    <mergeCell ref="U47:V47"/>
    <mergeCell ref="U48:V48"/>
    <mergeCell ref="U49:V49"/>
    <mergeCell ref="U50:V50"/>
    <mergeCell ref="U51:V51"/>
    <mergeCell ref="U52:V52"/>
    <mergeCell ref="U53:V53"/>
    <mergeCell ref="U54:V54"/>
    <mergeCell ref="U64:V64"/>
    <mergeCell ref="U65:V65"/>
    <mergeCell ref="U66:W66"/>
    <mergeCell ref="U67:W67"/>
    <mergeCell ref="U68:W68"/>
    <mergeCell ref="U69:X69"/>
    <mergeCell ref="U55:V55"/>
    <mergeCell ref="U56:V56"/>
    <mergeCell ref="U57:V57"/>
    <mergeCell ref="U58:V58"/>
    <mergeCell ref="U59:V59"/>
    <mergeCell ref="U60:V60"/>
    <mergeCell ref="U61:V61"/>
    <mergeCell ref="U62:V62"/>
    <mergeCell ref="U63:V63"/>
  </mergeCells>
  <printOptions horizontalCentered="1" verticalCentered="1"/>
  <pageMargins left="0.5" right="0.5" top="0.25" bottom="0.25" header="0.25" footer="0.25"/>
  <pageSetup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8" tint="-0.249977111117893"/>
    <pageSetUpPr fitToPage="1"/>
  </sheetPr>
  <dimension ref="A1:DS156"/>
  <sheetViews>
    <sheetView workbookViewId="0">
      <selection sqref="A1:G3"/>
    </sheetView>
  </sheetViews>
  <sheetFormatPr defaultRowHeight="15" x14ac:dyDescent="0.3"/>
  <cols>
    <col min="1" max="1" width="4.140625" style="259" customWidth="1"/>
    <col min="2" max="2" width="13.7109375" style="259" customWidth="1"/>
    <col min="3" max="3" width="4.140625" style="259" customWidth="1"/>
    <col min="4" max="4" width="13.7109375" style="259" customWidth="1"/>
    <col min="5" max="5" width="4.140625" style="259" customWidth="1"/>
    <col min="6" max="6" width="13.7109375" style="259" customWidth="1"/>
    <col min="7" max="7" width="4.140625" style="259" customWidth="1"/>
    <col min="8" max="8" width="13.7109375" style="259" customWidth="1"/>
    <col min="9" max="9" width="4.140625" style="259" customWidth="1"/>
    <col min="10" max="10" width="13.7109375" style="259" customWidth="1"/>
    <col min="11" max="11" width="4.140625" style="259" customWidth="1"/>
    <col min="12" max="12" width="13.7109375" style="259" customWidth="1"/>
    <col min="13" max="13" width="4.140625" style="259" customWidth="1"/>
    <col min="14" max="14" width="13.7109375" style="259" customWidth="1"/>
    <col min="15" max="15" width="9.140625" style="259"/>
    <col min="16" max="21" width="22.7109375" style="259" customWidth="1"/>
    <col min="22" max="22" width="12.7109375" style="259" customWidth="1"/>
    <col min="23" max="23" width="15.28515625" style="259" customWidth="1"/>
    <col min="24" max="24" width="12.7109375" style="259" customWidth="1"/>
    <col min="25" max="25" width="9.140625" customWidth="1"/>
    <col min="26" max="27" width="9.140625" style="259" hidden="1" customWidth="1"/>
    <col min="28" max="28" width="9.140625" style="261" hidden="1" customWidth="1"/>
    <col min="29" max="29" width="13.140625" style="301" hidden="1" customWidth="1"/>
    <col min="30" max="30" width="15.5703125" style="301" hidden="1" customWidth="1"/>
    <col min="31" max="31" width="9.140625" style="301" hidden="1" customWidth="1"/>
    <col min="32" max="32" width="12.7109375" style="301" hidden="1" customWidth="1"/>
    <col min="33" max="33" width="9.140625" style="301" hidden="1" customWidth="1"/>
    <col min="34" max="34" width="9.140625" hidden="1" customWidth="1"/>
    <col min="35" max="35" width="6.7109375" style="259" hidden="1" customWidth="1"/>
    <col min="36" max="36" width="15.7109375" style="259" hidden="1" customWidth="1"/>
    <col min="37" max="38" width="10.7109375" style="259" hidden="1" customWidth="1"/>
    <col min="39" max="39" width="6.7109375" style="259" hidden="1" customWidth="1"/>
    <col min="40" max="40" width="15.7109375" style="259" hidden="1" customWidth="1"/>
    <col min="41" max="42" width="10.7109375" style="259" hidden="1" customWidth="1"/>
    <col min="43" max="43" width="6.7109375" style="259" hidden="1" customWidth="1"/>
    <col min="44" max="44" width="15.7109375" style="259" hidden="1" customWidth="1"/>
    <col min="45" max="46" width="10.7109375" style="259" hidden="1" customWidth="1"/>
    <col min="47" max="47" width="6.7109375" style="259" hidden="1" customWidth="1"/>
    <col min="48" max="48" width="15.7109375" style="259" hidden="1" customWidth="1"/>
    <col min="49" max="50" width="10.7109375" style="259" hidden="1" customWidth="1"/>
    <col min="51" max="51" width="6.7109375" style="259" hidden="1" customWidth="1"/>
    <col min="52" max="52" width="15.7109375" style="259" hidden="1" customWidth="1"/>
    <col min="53" max="54" width="10.7109375" style="259" hidden="1" customWidth="1"/>
    <col min="55" max="55" width="6.7109375" style="259" hidden="1" customWidth="1"/>
    <col min="56" max="56" width="15.7109375" style="259" hidden="1" customWidth="1"/>
    <col min="57" max="58" width="10.7109375" style="259" hidden="1" customWidth="1"/>
    <col min="59" max="59" width="6.7109375" style="259" hidden="1" customWidth="1"/>
    <col min="60" max="60" width="15.7109375" style="259" hidden="1" customWidth="1"/>
    <col min="61" max="62" width="10.7109375" style="259" hidden="1" customWidth="1"/>
    <col min="63" max="63" width="9.140625" style="259" hidden="1" customWidth="1"/>
    <col min="64" max="64" width="5.7109375" style="259" hidden="1" customWidth="1"/>
    <col min="65" max="66" width="15.7109375" style="259" hidden="1" customWidth="1"/>
    <col min="67" max="67" width="5.7109375" style="259" hidden="1" customWidth="1"/>
    <col min="68" max="69" width="15.7109375" style="259" hidden="1" customWidth="1"/>
    <col min="70" max="70" width="10.7109375" style="259" hidden="1" customWidth="1"/>
    <col min="71" max="71" width="5.7109375" style="259" hidden="1" customWidth="1"/>
    <col min="72" max="73" width="15.7109375" style="259" hidden="1" customWidth="1"/>
    <col min="74" max="74" width="5.7109375" style="259" hidden="1" customWidth="1"/>
    <col min="75" max="76" width="15.7109375" style="259" hidden="1" customWidth="1"/>
    <col min="77" max="77" width="10.7109375" style="259" hidden="1" customWidth="1"/>
    <col min="78" max="78" width="5.7109375" style="259" hidden="1" customWidth="1"/>
    <col min="79" max="80" width="15.7109375" style="259" hidden="1" customWidth="1"/>
    <col min="81" max="81" width="5.7109375" style="259" hidden="1" customWidth="1"/>
    <col min="82" max="83" width="15.7109375" style="259" hidden="1" customWidth="1"/>
    <col min="84" max="84" width="10.7109375" style="259" hidden="1" customWidth="1"/>
    <col min="85" max="85" width="5.7109375" style="259" hidden="1" customWidth="1"/>
    <col min="86" max="87" width="15.7109375" style="259" hidden="1" customWidth="1"/>
    <col min="88" max="88" width="5.7109375" style="259" hidden="1" customWidth="1"/>
    <col min="89" max="90" width="15.7109375" style="259" hidden="1" customWidth="1"/>
    <col min="91" max="91" width="10.7109375" style="259" hidden="1" customWidth="1"/>
    <col min="92" max="92" width="5.7109375" style="259" hidden="1" customWidth="1"/>
    <col min="93" max="94" width="15.7109375" style="259" hidden="1" customWidth="1"/>
    <col min="95" max="95" width="5.7109375" style="259" hidden="1" customWidth="1"/>
    <col min="96" max="97" width="15.7109375" style="259" hidden="1" customWidth="1"/>
    <col min="98" max="98" width="10.7109375" style="259" hidden="1" customWidth="1"/>
    <col min="99" max="99" width="5.7109375" style="259" hidden="1" customWidth="1"/>
    <col min="100" max="101" width="15.7109375" style="259" hidden="1" customWidth="1"/>
    <col min="102" max="102" width="5.7109375" style="259" hidden="1" customWidth="1"/>
    <col min="103" max="104" width="15.7109375" style="259" hidden="1" customWidth="1"/>
    <col min="105" max="105" width="10.7109375" style="259" hidden="1" customWidth="1"/>
    <col min="106" max="106" width="9.140625" style="259" hidden="1" customWidth="1"/>
    <col min="107" max="107" width="6" style="259" hidden="1" customWidth="1"/>
    <col min="108" max="108" width="18.140625" style="259" hidden="1" customWidth="1"/>
    <col min="109" max="109" width="10.85546875" style="259" hidden="1" customWidth="1"/>
    <col min="110" max="110" width="6.7109375" style="259" hidden="1" customWidth="1"/>
    <col min="111" max="111" width="18.140625" style="259" hidden="1" customWidth="1"/>
    <col min="112" max="112" width="10.85546875" style="259" hidden="1" customWidth="1"/>
    <col min="113" max="113" width="18.140625" style="259" hidden="1" customWidth="1"/>
    <col min="114" max="114" width="10.85546875" style="259" hidden="1" customWidth="1"/>
    <col min="115" max="115" width="18.140625" style="259" hidden="1" customWidth="1"/>
    <col min="116" max="116" width="10.85546875" style="259" hidden="1" customWidth="1"/>
    <col min="117" max="117" width="9.140625" style="259" hidden="1" customWidth="1"/>
    <col min="118" max="123" width="22.7109375" style="259" hidden="1" customWidth="1"/>
    <col min="124" max="16384" width="9.140625" style="259"/>
  </cols>
  <sheetData>
    <row r="1" spans="1:123" ht="15.6" customHeight="1" x14ac:dyDescent="0.3">
      <c r="A1" s="1209" t="str">
        <f>IF(Year!$Q$4="","",Year!$Q$4)</f>
        <v/>
      </c>
      <c r="B1" s="1209"/>
      <c r="C1" s="1209"/>
      <c r="D1" s="1209"/>
      <c r="E1" s="1209"/>
      <c r="F1" s="1209"/>
      <c r="G1" s="1209"/>
      <c r="H1" s="1194">
        <f>Year!Q27</f>
        <v>45170</v>
      </c>
      <c r="I1" s="1194"/>
      <c r="J1" s="1194"/>
      <c r="K1" s="1194"/>
      <c r="L1" s="1194"/>
      <c r="M1" s="1194"/>
      <c r="N1" s="1194"/>
      <c r="V1" s="1198" t="s">
        <v>509</v>
      </c>
      <c r="W1" s="1198"/>
      <c r="X1" s="1196">
        <f ca="1">IF('8'!X68="",0,'8'!X68)</f>
        <v>9605.83</v>
      </c>
    </row>
    <row r="2" spans="1:123" ht="15.6" customHeight="1" x14ac:dyDescent="0.3">
      <c r="A2" s="1209"/>
      <c r="B2" s="1209"/>
      <c r="C2" s="1209"/>
      <c r="D2" s="1209"/>
      <c r="E2" s="1209"/>
      <c r="F2" s="1209"/>
      <c r="G2" s="1209"/>
      <c r="H2" s="1194"/>
      <c r="I2" s="1194"/>
      <c r="J2" s="1194"/>
      <c r="K2" s="1194"/>
      <c r="L2" s="1194"/>
      <c r="M2" s="1194"/>
      <c r="N2" s="1194"/>
      <c r="V2" s="1198"/>
      <c r="W2" s="1198"/>
      <c r="X2" s="1196"/>
    </row>
    <row r="3" spans="1:123" s="293" customFormat="1" ht="15.6" customHeight="1" thickBot="1" x14ac:dyDescent="0.35">
      <c r="A3" s="1210"/>
      <c r="B3" s="1210"/>
      <c r="C3" s="1210"/>
      <c r="D3" s="1210"/>
      <c r="E3" s="1210"/>
      <c r="F3" s="1210"/>
      <c r="G3" s="1210"/>
      <c r="H3" s="1195"/>
      <c r="I3" s="1195"/>
      <c r="J3" s="1195"/>
      <c r="K3" s="1195"/>
      <c r="L3" s="1195"/>
      <c r="M3" s="1195"/>
      <c r="N3" s="1195"/>
      <c r="P3"/>
      <c r="Q3"/>
      <c r="R3"/>
      <c r="S3"/>
      <c r="T3"/>
      <c r="U3"/>
      <c r="V3"/>
      <c r="W3"/>
      <c r="X3"/>
      <c r="Y3"/>
      <c r="AB3" s="299"/>
      <c r="AC3" s="300"/>
      <c r="AD3" s="300"/>
      <c r="AE3" s="300"/>
      <c r="AF3" s="300"/>
      <c r="AG3" s="300"/>
      <c r="AH3"/>
      <c r="BL3" s="315"/>
      <c r="BM3" s="315"/>
      <c r="BN3" s="315"/>
      <c r="BO3" s="315"/>
      <c r="BP3" s="315"/>
      <c r="BQ3" s="315"/>
      <c r="BR3" s="315"/>
      <c r="BY3" s="315"/>
      <c r="CF3" s="315"/>
      <c r="CM3" s="315"/>
      <c r="CT3" s="315"/>
      <c r="DA3" s="315"/>
      <c r="DN3" s="259"/>
      <c r="DO3" s="259"/>
      <c r="DP3" s="259"/>
      <c r="DQ3" s="259"/>
      <c r="DR3" s="259"/>
      <c r="DS3" s="259"/>
    </row>
    <row r="4" spans="1:123" s="293" customFormat="1" ht="16.5" customHeight="1" thickBot="1" x14ac:dyDescent="0.35">
      <c r="A4" s="1184">
        <f>A11</f>
        <v>45172</v>
      </c>
      <c r="B4" s="1184"/>
      <c r="C4" s="1184">
        <f>C11</f>
        <v>45173</v>
      </c>
      <c r="D4" s="1184"/>
      <c r="E4" s="1184">
        <f>E11</f>
        <v>45174</v>
      </c>
      <c r="F4" s="1184"/>
      <c r="G4" s="1184">
        <f>G11</f>
        <v>45175</v>
      </c>
      <c r="H4" s="1184"/>
      <c r="I4" s="1184">
        <f>I11</f>
        <v>45176</v>
      </c>
      <c r="J4" s="1184"/>
      <c r="K4" s="1184">
        <f>K11</f>
        <v>45177</v>
      </c>
      <c r="L4" s="1184"/>
      <c r="M4" s="1184">
        <f>M11</f>
        <v>45178</v>
      </c>
      <c r="N4" s="1184"/>
      <c r="P4" s="1185" t="s">
        <v>481</v>
      </c>
      <c r="Q4" s="1185"/>
      <c r="R4" s="1185"/>
      <c r="S4" s="1186" t="s">
        <v>491</v>
      </c>
      <c r="T4" s="1185"/>
      <c r="U4" s="1185"/>
      <c r="V4" s="1186" t="s">
        <v>492</v>
      </c>
      <c r="W4" s="1185"/>
      <c r="X4" s="1185"/>
      <c r="Y4"/>
      <c r="AB4" s="299"/>
      <c r="AC4" s="1093" t="s">
        <v>498</v>
      </c>
      <c r="AD4" s="1094"/>
      <c r="AE4" s="1094"/>
      <c r="AF4" s="1095"/>
      <c r="AG4" s="300"/>
      <c r="AH4"/>
      <c r="AI4" s="1153" t="str">
        <f>IF(A5="","",--TEXT(A5,"dd"))</f>
        <v/>
      </c>
      <c r="AJ4" s="1154"/>
      <c r="AK4" s="1154"/>
      <c r="AL4" s="1155"/>
      <c r="AM4" s="1153" t="str">
        <f>IF(C5="","",--TEXT(C5,"dd"))</f>
        <v/>
      </c>
      <c r="AN4" s="1154"/>
      <c r="AO4" s="1154"/>
      <c r="AP4" s="1155"/>
      <c r="AQ4" s="1153" t="str">
        <f>IF(E5="","",--TEXT(E5,"dd"))</f>
        <v/>
      </c>
      <c r="AR4" s="1154"/>
      <c r="AS4" s="1154"/>
      <c r="AT4" s="1155"/>
      <c r="AU4" s="1153" t="str">
        <f>IF(G5="","",--TEXT(G5,"dd"))</f>
        <v/>
      </c>
      <c r="AV4" s="1154"/>
      <c r="AW4" s="1154"/>
      <c r="AX4" s="1155"/>
      <c r="AY4" s="1153" t="str">
        <f>IF(I5="","",--TEXT(I5,"dd"))</f>
        <v/>
      </c>
      <c r="AZ4" s="1154"/>
      <c r="BA4" s="1154"/>
      <c r="BB4" s="1155"/>
      <c r="BC4" s="1153">
        <f>IF(K5="","",--TEXT(K5,"dd"))</f>
        <v>1</v>
      </c>
      <c r="BD4" s="1154"/>
      <c r="BE4" s="1154"/>
      <c r="BF4" s="1155"/>
      <c r="BG4" s="1153">
        <f>IF(M5="","",--TEXT(M5,"dd"))</f>
        <v>2</v>
      </c>
      <c r="BH4" s="1154"/>
      <c r="BI4" s="1154"/>
      <c r="BJ4" s="1155"/>
      <c r="BL4" s="1167" t="s">
        <v>484</v>
      </c>
      <c r="BM4" s="1168"/>
      <c r="BN4" s="1168"/>
      <c r="BO4" s="1168"/>
      <c r="BP4" s="1168"/>
      <c r="BQ4" s="1168"/>
      <c r="BR4" s="1169"/>
      <c r="BS4" s="1167" t="s">
        <v>487</v>
      </c>
      <c r="BT4" s="1168"/>
      <c r="BU4" s="1168"/>
      <c r="BV4" s="1168"/>
      <c r="BW4" s="1168"/>
      <c r="BX4" s="1168"/>
      <c r="BY4" s="1169"/>
      <c r="BZ4" s="1167" t="s">
        <v>488</v>
      </c>
      <c r="CA4" s="1168"/>
      <c r="CB4" s="1168"/>
      <c r="CC4" s="1168"/>
      <c r="CD4" s="1168"/>
      <c r="CE4" s="1168"/>
      <c r="CF4" s="1169"/>
      <c r="CG4" s="1167" t="s">
        <v>489</v>
      </c>
      <c r="CH4" s="1168"/>
      <c r="CI4" s="1168"/>
      <c r="CJ4" s="1168"/>
      <c r="CK4" s="1168"/>
      <c r="CL4" s="1168"/>
      <c r="CM4" s="1169"/>
      <c r="CN4" s="1167" t="s">
        <v>490</v>
      </c>
      <c r="CO4" s="1168"/>
      <c r="CP4" s="1168"/>
      <c r="CQ4" s="1168"/>
      <c r="CR4" s="1168"/>
      <c r="CS4" s="1168"/>
      <c r="CT4" s="1169"/>
      <c r="CU4" s="1167" t="s">
        <v>493</v>
      </c>
      <c r="CV4" s="1168"/>
      <c r="CW4" s="1168"/>
      <c r="CX4" s="1168"/>
      <c r="CY4" s="1168"/>
      <c r="CZ4" s="1168"/>
      <c r="DA4" s="1169"/>
      <c r="DC4" s="1167" t="s">
        <v>484</v>
      </c>
      <c r="DD4" s="1168"/>
      <c r="DE4" s="1168"/>
      <c r="DF4" s="1168"/>
      <c r="DG4" s="1168"/>
      <c r="DH4" s="1168"/>
      <c r="DI4" s="1168"/>
      <c r="DJ4" s="1168"/>
      <c r="DK4" s="1168"/>
      <c r="DL4" s="1169"/>
      <c r="DN4" s="1199" t="s">
        <v>484</v>
      </c>
      <c r="DO4" s="1200"/>
      <c r="DP4" s="1200"/>
      <c r="DQ4" s="1200"/>
      <c r="DR4" s="1200"/>
      <c r="DS4" s="1201"/>
    </row>
    <row r="5" spans="1:123" s="293" customFormat="1" ht="15" customHeight="1" thickBot="1" x14ac:dyDescent="0.35">
      <c r="A5" s="294" t="str">
        <f>Year!Q29</f>
        <v/>
      </c>
      <c r="B5" s="290" t="str">
        <f>IF(ISERROR(MATCH(A5,event_dates,0)),"",INDEX(events,MATCH(A5,event_dates,0)))</f>
        <v/>
      </c>
      <c r="C5" s="294" t="str">
        <f>Year!R29</f>
        <v/>
      </c>
      <c r="D5" s="290" t="str">
        <f>IF(ISERROR(MATCH(C5,event_dates,0)),"",INDEX(events,MATCH(C5,event_dates,0)))</f>
        <v/>
      </c>
      <c r="E5" s="294" t="str">
        <f>Year!S29</f>
        <v/>
      </c>
      <c r="F5" s="290" t="str">
        <f>IF(ISERROR(MATCH(E5,event_dates,0)),"",INDEX(events,MATCH(E5,event_dates,0)))</f>
        <v/>
      </c>
      <c r="G5" s="294" t="str">
        <f>Year!T29</f>
        <v/>
      </c>
      <c r="H5" s="290" t="str">
        <f>IF(ISERROR(MATCH(G5,event_dates,0)),"",INDEX(events,MATCH(G5,event_dates,0)))</f>
        <v/>
      </c>
      <c r="I5" s="294" t="str">
        <f>Year!U29</f>
        <v/>
      </c>
      <c r="J5" s="290" t="str">
        <f>IF(ISERROR(MATCH(I5,event_dates,0)),"",INDEX(events,MATCH(I5,event_dates,0)))</f>
        <v/>
      </c>
      <c r="K5" s="294">
        <f>Year!V29</f>
        <v>45170</v>
      </c>
      <c r="L5" s="290" t="str">
        <f>IF(ISERROR(MATCH(K5,event_dates,0)),"",INDEX(events,MATCH(K5,event_dates,0)))</f>
        <v/>
      </c>
      <c r="M5" s="294">
        <f>Year!W29</f>
        <v>45171</v>
      </c>
      <c r="N5" s="290" t="str">
        <f>IF(ISERROR(MATCH(M5,event_dates,0)),"",INDEX(events,MATCH(M5,event_dates,0)))</f>
        <v/>
      </c>
      <c r="P5" s="295" t="str">
        <f ca="1">IF(DN6="","",DN6)</f>
        <v>Bank Loan 1 - 120</v>
      </c>
      <c r="Q5" s="295" t="str">
        <f t="shared" ref="Q5:U10" ca="1" si="0">IF(DO6="","",DO6)</f>
        <v>Mortgage - 800</v>
      </c>
      <c r="R5" s="295" t="str">
        <f t="shared" ca="1" si="0"/>
        <v>Car 1 Gas - 50</v>
      </c>
      <c r="S5" s="296" t="str">
        <f t="shared" ca="1" si="0"/>
        <v>Paycheck 1 - 850</v>
      </c>
      <c r="T5" s="295" t="str">
        <f t="shared" ca="1" si="0"/>
        <v/>
      </c>
      <c r="U5" s="295" t="str">
        <f t="shared" ca="1" si="0"/>
        <v/>
      </c>
      <c r="V5" s="1158"/>
      <c r="W5" s="1159"/>
      <c r="X5" s="423"/>
      <c r="Y5"/>
      <c r="AB5" s="299"/>
      <c r="AC5" s="366" t="s">
        <v>495</v>
      </c>
      <c r="AD5" s="367" t="s">
        <v>192</v>
      </c>
      <c r="AE5" s="367" t="s">
        <v>193</v>
      </c>
      <c r="AF5" s="368" t="s">
        <v>194</v>
      </c>
      <c r="AG5" s="300"/>
      <c r="AH5"/>
      <c r="AI5" s="312"/>
      <c r="AJ5" s="313" t="s">
        <v>483</v>
      </c>
      <c r="AK5" s="313" t="s">
        <v>13</v>
      </c>
      <c r="AL5" s="314" t="s">
        <v>11</v>
      </c>
      <c r="AM5" s="312"/>
      <c r="AN5" s="313" t="s">
        <v>483</v>
      </c>
      <c r="AO5" s="313" t="s">
        <v>13</v>
      </c>
      <c r="AP5" s="314" t="s">
        <v>11</v>
      </c>
      <c r="AQ5" s="312"/>
      <c r="AR5" s="313" t="s">
        <v>483</v>
      </c>
      <c r="AS5" s="313" t="s">
        <v>13</v>
      </c>
      <c r="AT5" s="314" t="s">
        <v>11</v>
      </c>
      <c r="AU5" s="312"/>
      <c r="AV5" s="313" t="s">
        <v>483</v>
      </c>
      <c r="AW5" s="313" t="s">
        <v>13</v>
      </c>
      <c r="AX5" s="314" t="s">
        <v>11</v>
      </c>
      <c r="AY5" s="312"/>
      <c r="AZ5" s="313" t="s">
        <v>483</v>
      </c>
      <c r="BA5" s="313" t="s">
        <v>13</v>
      </c>
      <c r="BB5" s="314" t="s">
        <v>11</v>
      </c>
      <c r="BC5" s="312"/>
      <c r="BD5" s="313" t="s">
        <v>483</v>
      </c>
      <c r="BE5" s="313" t="s">
        <v>13</v>
      </c>
      <c r="BF5" s="314" t="s">
        <v>11</v>
      </c>
      <c r="BG5" s="312"/>
      <c r="BH5" s="313" t="s">
        <v>483</v>
      </c>
      <c r="BI5" s="313" t="s">
        <v>13</v>
      </c>
      <c r="BJ5" s="314" t="s">
        <v>11</v>
      </c>
      <c r="BL5" s="410"/>
      <c r="BM5" s="318" t="s">
        <v>486</v>
      </c>
      <c r="BN5" s="317" t="s">
        <v>485</v>
      </c>
      <c r="BO5" s="317"/>
      <c r="BP5" s="318" t="s">
        <v>13</v>
      </c>
      <c r="BQ5" s="317" t="s">
        <v>485</v>
      </c>
      <c r="BR5" s="411" t="s">
        <v>261</v>
      </c>
      <c r="BS5" s="410"/>
      <c r="BT5" s="318" t="s">
        <v>486</v>
      </c>
      <c r="BU5" s="317" t="s">
        <v>485</v>
      </c>
      <c r="BV5" s="317"/>
      <c r="BW5" s="318" t="s">
        <v>13</v>
      </c>
      <c r="BX5" s="317" t="s">
        <v>485</v>
      </c>
      <c r="BY5" s="411" t="s">
        <v>261</v>
      </c>
      <c r="BZ5" s="410"/>
      <c r="CA5" s="318" t="s">
        <v>486</v>
      </c>
      <c r="CB5" s="317" t="s">
        <v>485</v>
      </c>
      <c r="CC5" s="317"/>
      <c r="CD5" s="318" t="s">
        <v>13</v>
      </c>
      <c r="CE5" s="317" t="s">
        <v>485</v>
      </c>
      <c r="CF5" s="411" t="s">
        <v>261</v>
      </c>
      <c r="CG5" s="410"/>
      <c r="CH5" s="318" t="s">
        <v>486</v>
      </c>
      <c r="CI5" s="317" t="s">
        <v>485</v>
      </c>
      <c r="CJ5" s="317"/>
      <c r="CK5" s="318" t="s">
        <v>13</v>
      </c>
      <c r="CL5" s="317" t="s">
        <v>485</v>
      </c>
      <c r="CM5" s="411" t="s">
        <v>261</v>
      </c>
      <c r="CN5" s="410"/>
      <c r="CO5" s="318" t="s">
        <v>486</v>
      </c>
      <c r="CP5" s="317" t="s">
        <v>485</v>
      </c>
      <c r="CQ5" s="317"/>
      <c r="CR5" s="318" t="s">
        <v>13</v>
      </c>
      <c r="CS5" s="317" t="s">
        <v>485</v>
      </c>
      <c r="CT5" s="411" t="s">
        <v>261</v>
      </c>
      <c r="CU5" s="410"/>
      <c r="CV5" s="318" t="s">
        <v>486</v>
      </c>
      <c r="CW5" s="317" t="s">
        <v>485</v>
      </c>
      <c r="CX5" s="317"/>
      <c r="CY5" s="318" t="s">
        <v>13</v>
      </c>
      <c r="CZ5" s="317" t="s">
        <v>485</v>
      </c>
      <c r="DA5" s="411" t="s">
        <v>261</v>
      </c>
      <c r="DC5" s="437"/>
      <c r="DD5" s="1151" t="s">
        <v>504</v>
      </c>
      <c r="DE5" s="1152"/>
      <c r="DF5" s="430"/>
      <c r="DG5" s="1162" t="s">
        <v>23</v>
      </c>
      <c r="DH5" s="1152"/>
      <c r="DI5" s="1162" t="s">
        <v>504</v>
      </c>
      <c r="DJ5" s="1152"/>
      <c r="DK5" s="1162" t="s">
        <v>23</v>
      </c>
      <c r="DL5" s="1152"/>
      <c r="DN5" s="1163" t="s">
        <v>481</v>
      </c>
      <c r="DO5" s="1164"/>
      <c r="DP5" s="1164"/>
      <c r="DQ5" s="1165" t="s">
        <v>491</v>
      </c>
      <c r="DR5" s="1164"/>
      <c r="DS5" s="1166"/>
    </row>
    <row r="6" spans="1:123" s="292" customFormat="1" ht="15" customHeight="1" x14ac:dyDescent="0.3">
      <c r="A6" s="1181" t="str">
        <f ca="1">IF(ISERROR(MATCH(A5,event_dates,0)+MATCH(A5,OFFSET(event_dates,MATCH(A5,event_dates,0),0,500,1),0)),"",INDEX(events,MATCH(A5,event_dates,0)+MATCH(A5,OFFSET(event_dates,MATCH(A5,event_dates,0),0,500,1),0)))</f>
        <v/>
      </c>
      <c r="B6" s="1182"/>
      <c r="C6" s="1181" t="str">
        <f ca="1">IF(ISERROR(MATCH(C5,event_dates,0)+MATCH(C5,OFFSET(event_dates,MATCH(C5,event_dates,0),0,500,1),0)),"",INDEX(events,MATCH(C5,event_dates,0)+MATCH(C5,OFFSET(event_dates,MATCH(C5,event_dates,0),0,500,1),0)))</f>
        <v/>
      </c>
      <c r="D6" s="1182"/>
      <c r="E6" s="1181" t="str">
        <f ca="1">IF(ISERROR(MATCH(E5,event_dates,0)+MATCH(E5,OFFSET(event_dates,MATCH(E5,event_dates,0),0,500,1),0)),"",INDEX(events,MATCH(E5,event_dates,0)+MATCH(E5,OFFSET(event_dates,MATCH(E5,event_dates,0),0,500,1),0)))</f>
        <v/>
      </c>
      <c r="F6" s="1182"/>
      <c r="G6" s="1181" t="str">
        <f ca="1">IF(ISERROR(MATCH(G5,event_dates,0)+MATCH(G5,OFFSET(event_dates,MATCH(G5,event_dates,0),0,500,1),0)),"",INDEX(events,MATCH(G5,event_dates,0)+MATCH(G5,OFFSET(event_dates,MATCH(G5,event_dates,0),0,500,1),0)))</f>
        <v/>
      </c>
      <c r="H6" s="1182"/>
      <c r="I6" s="1181" t="str">
        <f ca="1">IF(ISERROR(MATCH(I5,event_dates,0)+MATCH(I5,OFFSET(event_dates,MATCH(I5,event_dates,0),0,500,1),0)),"",INDEX(events,MATCH(I5,event_dates,0)+MATCH(I5,OFFSET(event_dates,MATCH(I5,event_dates,0),0,500,1),0)))</f>
        <v/>
      </c>
      <c r="J6" s="1182"/>
      <c r="K6" s="1181" t="str">
        <f ca="1">IF(ISERROR(MATCH(K5,event_dates,0)+MATCH(K5,OFFSET(event_dates,MATCH(K5,event_dates,0),0,500,1),0)),"",INDEX(events,MATCH(K5,event_dates,0)+MATCH(K5,OFFSET(event_dates,MATCH(K5,event_dates,0),0,500,1),0)))</f>
        <v/>
      </c>
      <c r="L6" s="1182"/>
      <c r="M6" s="1181" t="str">
        <f ca="1">IF(ISERROR(MATCH(M5,event_dates,0)+MATCH(M5,OFFSET(event_dates,MATCH(M5,event_dates,0),0,500,1),0)),"",INDEX(events,MATCH(M5,event_dates,0)+MATCH(M5,OFFSET(event_dates,MATCH(M5,event_dates,0),0,500,1),0)))</f>
        <v/>
      </c>
      <c r="N6" s="1182"/>
      <c r="P6" s="295" t="str">
        <f t="shared" ref="P6:P10" ca="1" si="1">IF(DN7="","",DN7)</f>
        <v/>
      </c>
      <c r="Q6" s="295" t="str">
        <f t="shared" ca="1" si="0"/>
        <v/>
      </c>
      <c r="R6" s="295" t="str">
        <f t="shared" ca="1" si="0"/>
        <v/>
      </c>
      <c r="S6" s="296" t="str">
        <f t="shared" ca="1" si="0"/>
        <v/>
      </c>
      <c r="T6" s="295" t="str">
        <f t="shared" ca="1" si="0"/>
        <v/>
      </c>
      <c r="U6" s="295" t="str">
        <f t="shared" ca="1" si="0"/>
        <v/>
      </c>
      <c r="V6" s="1158" t="s">
        <v>502</v>
      </c>
      <c r="W6" s="1159"/>
      <c r="X6" s="445">
        <f ca="1">IF(DP12="",0,DP12)</f>
        <v>970</v>
      </c>
      <c r="Y6"/>
      <c r="AB6" s="299"/>
      <c r="AC6" s="358">
        <f>IF('Data Entry'!B12="","",'Data Entry'!B12)</f>
        <v>30</v>
      </c>
      <c r="AD6" s="356" t="str">
        <f>IF('Data Entry'!A12="","",'Data Entry'!A12)</f>
        <v>Electric / Water</v>
      </c>
      <c r="AE6" s="363">
        <f>IF('Data Entry'!C12="","",'Data Entry'!C12)</f>
        <v>150</v>
      </c>
      <c r="AF6" s="402" t="str">
        <f>IF('Data Entry'!E12="","",'Data Entry'!E12)</f>
        <v>Monthly</v>
      </c>
      <c r="AG6" s="300"/>
      <c r="AH6"/>
      <c r="AI6" s="304">
        <f ca="1">IFERROR(MATCH($AI$4,OFFSET($AC$1,AI5,,1000),0)+AI5,"")</f>
        <v>15</v>
      </c>
      <c r="AJ6" s="305" t="str">
        <f t="shared" ref="AJ6:AJ17" ca="1" si="2">IFERROR(INDEX(AD:AD,AI6),"")</f>
        <v/>
      </c>
      <c r="AK6" s="306" t="str">
        <f t="shared" ref="AK6:AK17" ca="1" si="3">IFERROR(INDEX(AE:AE,AI6),"")</f>
        <v/>
      </c>
      <c r="AL6" s="307" t="str">
        <f t="shared" ref="AL6:AL17" ca="1" si="4">IFERROR(INDEX(AF:AF,AI6),"")</f>
        <v/>
      </c>
      <c r="AM6" s="304">
        <f ca="1">IFERROR(MATCH($AM$4,OFFSET($AC$1,AM5,,1000),0)+AM5,"")</f>
        <v>15</v>
      </c>
      <c r="AN6" s="305" t="str">
        <f t="shared" ref="AN6:AN17" ca="1" si="5">IFERROR(INDEX(AD:AD,AM6),"")</f>
        <v/>
      </c>
      <c r="AO6" s="306" t="str">
        <f t="shared" ref="AO6:AO17" ca="1" si="6">IFERROR(INDEX(AE:AE,AM6),"")</f>
        <v/>
      </c>
      <c r="AP6" s="307" t="str">
        <f t="shared" ref="AP6:AP17" ca="1" si="7">IFERROR(INDEX(AF:AF,AM6),"")</f>
        <v/>
      </c>
      <c r="AQ6" s="304">
        <f ca="1">IFERROR(MATCH($AQ$4,OFFSET($AC$1,AQ5,,1000),0)+AQ5,"")</f>
        <v>15</v>
      </c>
      <c r="AR6" s="305" t="str">
        <f t="shared" ref="AR6:AR17" ca="1" si="8">IFERROR(INDEX(AD:AD,AQ6),"")</f>
        <v/>
      </c>
      <c r="AS6" s="306" t="str">
        <f t="shared" ref="AS6:AS17" ca="1" si="9">IFERROR(INDEX(AE:AE,AQ6),"")</f>
        <v/>
      </c>
      <c r="AT6" s="307" t="str">
        <f t="shared" ref="AT6:AT17" ca="1" si="10">IFERROR(INDEX(AF:AF,AQ6),"")</f>
        <v/>
      </c>
      <c r="AU6" s="304">
        <f ca="1">IFERROR(MATCH($AU$4,OFFSET($AC$1,AU5,,1000),0)+AU5,"")</f>
        <v>15</v>
      </c>
      <c r="AV6" s="305" t="str">
        <f t="shared" ref="AV6:AV17" ca="1" si="11">IFERROR(INDEX(AD:AD,AU6),"")</f>
        <v/>
      </c>
      <c r="AW6" s="306" t="str">
        <f t="shared" ref="AW6:AW17" ca="1" si="12">IFERROR(INDEX(AE:AE,AU6),"")</f>
        <v/>
      </c>
      <c r="AX6" s="307" t="str">
        <f t="shared" ref="AX6:AX17" ca="1" si="13">IFERROR(INDEX(AF:AF,AU6),"")</f>
        <v/>
      </c>
      <c r="AY6" s="304">
        <f ca="1">IFERROR(MATCH($AY$4,OFFSET($AC$1,AY5,,1000),0)+AY5,"")</f>
        <v>15</v>
      </c>
      <c r="AZ6" s="305" t="str">
        <f t="shared" ref="AZ6:AZ17" ca="1" si="14">IFERROR(INDEX(AD:AD,AY6),"")</f>
        <v/>
      </c>
      <c r="BA6" s="306" t="str">
        <f t="shared" ref="BA6:BA17" ca="1" si="15">IFERROR(INDEX(AE:AE,AY6),"")</f>
        <v/>
      </c>
      <c r="BB6" s="307" t="str">
        <f t="shared" ref="BB6:BB17" ca="1" si="16">IFERROR(INDEX(AF:AF,AY6),"")</f>
        <v/>
      </c>
      <c r="BC6" s="304">
        <f ca="1">IFERROR(MATCH($BC$4,OFFSET($AC$1,BC5,,1000),0)+BC5,"")</f>
        <v>48</v>
      </c>
      <c r="BD6" s="305" t="str">
        <f t="shared" ref="BD6:BD17" ca="1" si="17">IFERROR(INDEX(AD:AD,BC6),"")</f>
        <v>Bank Loan 1</v>
      </c>
      <c r="BE6" s="306">
        <f t="shared" ref="BE6:BE17" ca="1" si="18">IFERROR(INDEX(AE:AE,BC6),"")</f>
        <v>120</v>
      </c>
      <c r="BF6" s="307">
        <f t="shared" ref="BF6:BF17" ca="1" si="19">IFERROR(INDEX(AF:AF,BC6),"")</f>
        <v>5000</v>
      </c>
      <c r="BG6" s="304">
        <f ca="1">IFERROR(MATCH($BG$4,OFFSET($AC$1,BG5,,1000),0)+BG5,"")</f>
        <v>128</v>
      </c>
      <c r="BH6" s="305" t="str">
        <f t="shared" ref="BH6:BH17" ca="1" si="20">IFERROR(INDEX(AD:AD,BG6),"")</f>
        <v>Car 1 Gas</v>
      </c>
      <c r="BI6" s="306">
        <f t="shared" ref="BI6:BI17" ca="1" si="21">IFERROR(INDEX(AE:AE,BG6),"")</f>
        <v>50</v>
      </c>
      <c r="BJ6" s="307" t="str">
        <f t="shared" ref="BJ6:BJ17" ca="1" si="22">IFERROR(INDEX(AF:AF,BG6),"")</f>
        <v>Liquid Bills</v>
      </c>
      <c r="BL6" s="412" t="str">
        <f ca="1">IF(OR(BM6="",BM6=0),"",MAX(BL$5:BL5)+1)</f>
        <v/>
      </c>
      <c r="BM6" s="316" t="str">
        <f ca="1">IFERROR(INDEX($AJ$6:$AJ$17, ROWS(BM4:$BM$4)), IFERROR(INDEX($AN$6:$AN$17, ROWS(BM4:$BM$4)-ROWS($AJ$6:$AJ$17)), IFERROR(INDEX($AR$6:$AR$17, ROWS(BM4:$BM$4)-ROWS($AJ$6:$AJ$17)-ROWS($AN$6:$AN$17)),IFERROR(INDEX($AV$6:$AV$17, ROWS(BM4:$BM$4)-ROWS($AJ$6:$AJ$17)-ROWS($AN$6:$AN$17)-ROWS($AR$6:$AR$17)),IFERROR(INDEX($AZ$6:$AZ$17, ROWS(BM4:$BM$4)-ROWS($AJ$6:$AJ$17)-ROWS($AN$6:$AN$17)-ROWS($AR$6:$AR$17)-ROWS($AV$6:$AV$17)),IFERROR(INDEX($BD$6:$BD$17, ROWS(BM4:$BM$4)-ROWS($AJ$6:$AJ$17)-ROWS($AN$6:$AN$17)-ROWS($AR$6:$AR$17)-ROWS($AV$6:$AV$17)-ROWS($AZ$6:$AZ$17)),IFERROR(INDEX($BH$6:$BH$17, ROWS(BM4:$BM$4)-ROWS($AJ$6:$AJ$17)-ROWS($AN$6:$AN$17)-ROWS($AR$6:$AR$17)-ROWS($AV$6:$AV$17)-ROWS($AZ$6:$AZ$17)-ROWS($BD$6:$BD$17)), "")))))))</f>
        <v/>
      </c>
      <c r="BN6" s="316" t="str">
        <f ca="1">IFERROR(INDEX($BM$6:$BM$90,MATCH(ROW()-ROW($BN$5),$BL$6:$BL$90,0)),"")</f>
        <v>Bank Loan 1</v>
      </c>
      <c r="BO6" s="316" t="str">
        <f ca="1">IF(OR(BP6="",BP6=0),"",MAX(BO$5:BO5)+1)</f>
        <v/>
      </c>
      <c r="BP6" s="316" t="str">
        <f ca="1">IFERROR(INDEX($AK$6:$AK$17, ROWS($BP4:BP$4)), IFERROR(INDEX($AO$6:$AO$17, ROWS($BP4:BP$4)-ROWS($AK$6:$AK$17)), IFERROR(INDEX($AS$6:$AS$17, ROWS($BP4:BP$4)-ROWS($AK$6:$AK$17)-ROWS($AO$6:$AO$17)),IFERROR(INDEX($AW$6:$AW$17, ROWS($BP4:BP$4)-ROWS($AK$6:$AK$17)-ROWS($AO$6:$AO$17)-ROWS($AS$6:$AS$17)),IFERROR(INDEX($BA$6:$BA$17, ROWS($BP4:BP$4)-ROWS($AK$6:$AK$17)-ROWS($AO$6:$AO$17)-ROWS($AS$6:$AS$17)-ROWS($AW$6:$AW$17)),IFERROR(INDEX($BE$6:$BE$17, ROWS($BP4:BP$4)-ROWS($AK$6:$AK$17)-ROWS($AO$6:$AO$17)-ROWS($AS$6:$AS$17)-ROWS($AW$6:$AW$17)-ROWS($BA$6:$BA$17)),IFERROR(INDEX($BI$6:$BI$17, ROWS($BP4:BP$4)-ROWS($AK$6:$AK$17)-ROWS($AO$6:$AO$17)-ROWS($AS$6:$AS$17)-ROWS($AW$6:$AW$17)-ROWS($BA$6:$BA$17)-ROWS($BE$6:$BE$17)), "")))))))</f>
        <v/>
      </c>
      <c r="BQ6" s="316">
        <f ca="1">IFERROR(INDEX($BP$6:$BP$90,MATCH(ROW()-ROW($BQ$5),$BO$6:$BO$90,0)),"")</f>
        <v>120</v>
      </c>
      <c r="BR6" s="413" t="str">
        <f ca="1">IF(INDEX($AB$3:$AF$156,MATCH(BN6,$AD$3:$AD$156,0),5)="Income",INDEX($AB$3:$AF$156,MATCH(BN6,$AD$3:$AD$156,0),5),"")</f>
        <v/>
      </c>
      <c r="BS6" s="412">
        <f ca="1">IF(OR(BT6="",BT6=0),"",MAX(BS$5:BS5)+1)</f>
        <v>1</v>
      </c>
      <c r="BT6" s="316" t="str">
        <f ca="1">IFERROR(INDEX($AJ$22:$AJ$33, ROWS($BT4:BT$4)), IFERROR(INDEX($AN$22:$AN$33, ROWS($BT4:BT$4)-ROWS($AJ$22:$AJ$33)), IFERROR(INDEX($AR$22:$AR$33, ROWS($BT4:BT$4)-ROWS($AJ$22:$AJ$33)-ROWS($AN$22:$AN$33)),IFERROR(INDEX($AV$22:$AV$33, ROWS($BT4:BT$4)-ROWS($AJ$22:$AJ$33)-ROWS($AN$22:$AN$33)-ROWS($AR$22:$AR$33)),IFERROR(INDEX($AZ$22:$AZ$33, ROWS($BT4:BT$4)-ROWS($AJ$22:$AJ$33)-ROWS($AN$22:$AN$33)-ROWS($AR$22:$AR$33)-ROWS($AV$22:$AV$33)),IFERROR(INDEX($BD$22:$BD$33, ROWS($BT4:BT$4)-ROWS($AJ$22:$AJ$33)-ROWS($AN$22:$AN$33)-ROWS($AR$22:$AR$33)-ROWS($AV$22:$AV$33)-ROWS($AZ$22:$AZ$33)),IFERROR(INDEX($BH$22:$BH$33, ROWS($BT4:BT$4)-ROWS($AJ$22:$AJ$33)-ROWS($AN$22:$AN$33)-ROWS($AR$22:$AR$33)-ROWS($AV$22:$AV$33)-ROWS($AZ$22:$AZ$33)-ROWS($BD$22:$BD$33)), "")))))))</f>
        <v>Groceries</v>
      </c>
      <c r="BU6" s="316" t="str">
        <f ca="1">IFERROR(INDEX($BT$6:$BT$90,MATCH(ROW()-ROW($BU$5),$BS$6:$BS$90,0)),"")</f>
        <v>Groceries</v>
      </c>
      <c r="BV6" s="316">
        <f ca="1">IF(OR(BW6="",BW6=0),"",MAX(BV$5:BV5)+1)</f>
        <v>1</v>
      </c>
      <c r="BW6" s="316">
        <f ca="1">IFERROR(INDEX($AK$22:$AK$33, ROWS($BW4:BW$4)), IFERROR(INDEX($AO$22:$AO$33, ROWS($BW4:BW$4)-ROWS($AK$22:$AK$33)), IFERROR(INDEX($AS$22:$AS$33, ROWS($BW4:BW$4)-ROWS($AK$22:$AK$33)-ROWS($AO$22:$AO$33)),IFERROR(INDEX($AW$22:$AW$33, ROWS($BW4:BW$4)-ROWS($AK$22:$AK$33)-ROWS($AO$22:$AO$33)-ROWS($AS$22:$AS$33)),IFERROR(INDEX($BA$22:$BA$33, ROWS($BW4:BW$4)-ROWS($AK$22:$AK$33)-ROWS($AO$22:$AO$33)-ROWS($AS$22:$AS$33)-ROWS($AW$22:$AW$33)),IFERROR(INDEX($BE$22:$BE$33, ROWS($BW4:BW$4)-ROWS($AK$22:$AK$33)-ROWS($AO$22:$AO$33)-ROWS($AS$22:$AS$33)-ROWS($AW$22:$AW$33)-ROWS($BA$22:$BA$33)),IFERROR(INDEX($BI$22:$BI$33, ROWS($BW4:BW$4)-ROWS($AK$22:$AK$33)-ROWS($AO$22:$AO$33)-ROWS($AS$22:$AS$33)-ROWS($AW$22:$AW$33)-ROWS($BA$22:$BA$33)-ROWS($BE$22:$BE$33)), "")))))))</f>
        <v>125</v>
      </c>
      <c r="BX6" s="316">
        <f ca="1">IFERROR(INDEX($BW$6:$BW$90,MATCH(ROW()-ROW($BX$5),$BV$6:$BV$90,0)),"")</f>
        <v>125</v>
      </c>
      <c r="BY6" s="413" t="str">
        <f ca="1">IF(INDEX($AB$3:$AF$156,MATCH(BU6,$AD$3:$AD$156,0),5)="Income",INDEX($AB$3:$AF$156,MATCH(BU6,$AD$3:$AD$156,0),5),"")</f>
        <v/>
      </c>
      <c r="BZ6" s="412">
        <f ca="1">IF(OR(CA6="",CA6=0),"",MAX(BZ$5:BZ5)+1)</f>
        <v>1</v>
      </c>
      <c r="CA6" s="316" t="str">
        <f ca="1">IFERROR(INDEX($AJ$38:$AJ$49, ROWS($CA4:CA$4)), IFERROR(INDEX($AN$38:$AN$49, ROWS($CA4:CA$4)-ROWS($AJ$38:$AJ$49)), IFERROR(INDEX($AR$38:$AR$49, ROWS($CA4:CA$4)-ROWS($AJ$38:$AJ$49)-ROWS($AN$38:$AN$49)),IFERROR(INDEX($AV$38:$AV$49, ROWS($CA4:CA$4)-ROWS($AJ$38:$AJ$49)-ROWS($AN$38:$AN$49)-ROWS($AR$38:$AR$49)),IFERROR(INDEX($AZ$38:$AZ$49, ROWS($CA4:CA$4)-ROWS($AJ$38:$AJ$49)-ROWS($AN$38:$AN$49)-ROWS($AR$38:$AR$49)-ROWS($AV$38:$AV$49)),IFERROR(INDEX($BD$38:$BD$49, ROWS($CA4:CA$4)-ROWS($AJ$38:$AJ$49)-ROWS($AN$38:$AN$49)-ROWS($AR$38:$AR$49)-ROWS($AV$38:$AV$49)-ROWS($AZ$38:$AZ$49)),IFERROR(INDEX($BH$38:$BH$49, ROWS($CA4:CA$4)-ROWS($AJ$38:$AJ$49)-ROWS($AN$38:$AN$49)-ROWS($AR$38:$AR$49)-ROWS($AV$38:$AV$49)-ROWS($AZ$38:$AZ$49)-ROWS($BD$38:$BD$49)), "")))))))</f>
        <v>Groceries</v>
      </c>
      <c r="CB6" s="316" t="str">
        <f ca="1">IFERROR(INDEX($CA$6:$CA$90,MATCH(ROW()-ROW($CB$5),$BZ$6:$BZ$90,0)),"")</f>
        <v>Groceries</v>
      </c>
      <c r="CC6" s="316">
        <f ca="1">IF(OR(CD6="",CD6=0),"",MAX(CC$5:CC5)+1)</f>
        <v>1</v>
      </c>
      <c r="CD6" s="316">
        <f ca="1">IFERROR(INDEX($AK$38:$AK$49, ROWS($CD4:CD$4)), IFERROR(INDEX($AO$38:$AO$49, ROWS($CD4:CD$4)-ROWS($AK$38:$AK$49)), IFERROR(INDEX($AS$38:$AS$49, ROWS($CD4:CD$4)-ROWS($AK$38:$AK$49)-ROWS($AO$38:$AO$49)),IFERROR(INDEX($AW$38:$AW$49, ROWS($CD4:CD$4)-ROWS($AK$38:$AK$49)-ROWS($AO$38:$AO$49)-ROWS($AS$38:$AS$49)),IFERROR(INDEX($BA$38:$BA$49, ROWS($CD4:CD$4)-ROWS($AK$38:$AK$49)-ROWS($AO$38:$AO$49)-ROWS($AS$38:$AS$49)-ROWS($AW$38:$AW$49)),IFERROR(INDEX($BE$38:$BE$49, ROWS($CD4:CD$4)-ROWS($AK$38:$AK$49)-ROWS($AO$38:$AO$49)-ROWS($AS$38:$AS$49)-ROWS($AW$38:$AW$49)-ROWS($BA$38:$BA$49)),IFERROR(INDEX($BI$38:$BI$49, ROWS($CD4:CD$4)-ROWS($AK$38:$AK$49)-ROWS($AO$38:$AO$49)-ROWS($AS$38:$AS$49)-ROWS($AW$38:$AW$49)-ROWS($BA$38:$BA$49)-ROWS($BE$38:$BE$49)), "")))))))</f>
        <v>125</v>
      </c>
      <c r="CE6" s="316">
        <f ca="1">IFERROR(INDEX($CD$6:$CD$90,MATCH(ROW()-ROW($CE$5),$CC$6:$CC$90,0)),"")</f>
        <v>125</v>
      </c>
      <c r="CF6" s="413" t="str">
        <f ca="1">IF(INDEX($AB$3:$AF$156,MATCH(CB6,$AD$3:$AD$156,0),5)="Income",INDEX($AB$3:$AF$156,MATCH(CB6,$AD$3:$AD$156,0),5),"")</f>
        <v/>
      </c>
      <c r="CG6" s="412">
        <f ca="1">IF(OR(CH6="",CH6=0),"",MAX(CG$5:CG5)+1)</f>
        <v>1</v>
      </c>
      <c r="CH6" s="316" t="str">
        <f ca="1">IFERROR(INDEX($AJ$54:$AJ$65, ROWS($CH4:CH$4)), IFERROR(INDEX($AN$54:$AN$65, ROWS($CH4:CH$4)-ROWS($AJ$54:$AJ$65)), IFERROR(INDEX($AR$54:$AR$65, ROWS($CH4:CH$4)-ROWS($AJ$54:$AJ$65)-ROWS($AN$54:$AN$65)),IFERROR(INDEX($AV$54:$AV$65, ROWS($CH4:CH$4)-ROWS($AJ$54:$AJ$65)-ROWS($AN$54:$AN$65)-ROWS($AR$54:$AR$65)),IFERROR(INDEX($AZ$54:$AZ$65, ROWS($CH4:CH$4)-ROWS($AJ$54:$AJ$65)-ROWS($AN$54:$AN$65)-ROWS($AR$54:$AR$65)-ROWS($AV$54:$AV$65)),IFERROR(INDEX($BD$54:$BD$65, ROWS($CH4:CH$4)-ROWS($AJ$54:$AJ$65)-ROWS($AN$54:$AN$65)-ROWS($AR$54:$AR$65)-ROWS($AV$54:$AV$65)-ROWS($AZ$54:$AZ$65)),IFERROR(INDEX($BH$54:$BH$65, ROWS($CH4:CH$4)-ROWS($AJ$54:$AJ$65)-ROWS($AN$54:$AN$65)-ROWS($AR$54:$AR$65)-ROWS($AV$54:$AV$65)-ROWS($AZ$54:$AZ$65)-ROWS($BD$54:$BD$65)), "")))))))</f>
        <v>Cellular</v>
      </c>
      <c r="CI6" s="316" t="str">
        <f ca="1">IFERROR(INDEX($CH$6:$CH$90,MATCH(ROW()-ROW($CI$5),$CG$6:$CG$90,0)),"")</f>
        <v>Cellular</v>
      </c>
      <c r="CJ6" s="316">
        <f ca="1">IF(OR(CK6="",CK6=0),"",MAX(CJ$5:CJ5)+1)</f>
        <v>1</v>
      </c>
      <c r="CK6" s="316">
        <f ca="1">IFERROR(INDEX($AK$54:$AK$65, ROWS($CK4:CK$4)), IFERROR(INDEX($AO$54:$AO$65, ROWS($CK4:CK$4)-ROWS($AK$54:$AK$65)), IFERROR(INDEX($AS$54:$AS$65, ROWS($CK4:CK$4)-ROWS($AK$54:$AK$65)-ROWS($AO$54:$AO$65)),IFERROR(INDEX($AW$54:$AW$65, ROWS($CK4:CK$4)-ROWS($AK$54:$AK$65)-ROWS($AO$54:$AO$65)-ROWS($AS$54:$AS$65)),IFERROR(INDEX($BA$54:$BA$65, ROWS($CK4:CK$4)-ROWS($AK$54:$AK$65)-ROWS($AO$54:$AO$65)-ROWS($AS$54:$AS$65)-ROWS($AW$54:$AW$65)),IFERROR(INDEX($BE$54:$BE$65, ROWS($CK4:CK$4)-ROWS($AK$54:$AK$65)-ROWS($AO$54:$AO$65)-ROWS($AS$54:$AS$65)-ROWS($AW$54:$AW$65)-ROWS($BA$54:$BA$65)),IFERROR(INDEX($BI$54:$BI$65, ROWS($CK4:CK$4)-ROWS($AK$54:$AK$65)-ROWS($AO$54:$AO$65)-ROWS($AS$54:$AS$65)-ROWS($AW$54:$AW$65)-ROWS($BA$54:$BA$65)-ROWS($BE$54:$BE$65)), "")))))))</f>
        <v>225</v>
      </c>
      <c r="CL6" s="316">
        <f ca="1">IFERROR(INDEX($CK$6:$CK$90,MATCH(ROW()-ROW($CL$5),$CJ$6:$CJ$90,0)),"")</f>
        <v>225</v>
      </c>
      <c r="CM6" s="413" t="str">
        <f ca="1">IF(INDEX($AB$3:$AF$156,MATCH(CI6,$AD$3:$AD$156,0),5)="Income",INDEX($AB$3:$AF$156,MATCH(CI6,$AD$3:$AD$156,0),5),"")</f>
        <v/>
      </c>
      <c r="CN6" s="412">
        <f ca="1">IF(OR(CO6="",CO6=0),"",MAX(CN$5:CN5)+1)</f>
        <v>1</v>
      </c>
      <c r="CO6" s="316" t="str">
        <f ca="1">IFERROR(INDEX($AJ$70:$AJ$81, ROWS($CO4:CO$4)), IFERROR(INDEX($AN$70:$AN$81, ROWS($CO4:CO$4)-ROWS($AJ$70:$AJ$81)), IFERROR(INDEX($AR$70:$AR$81, ROWS($CO4:CO$4)-ROWS($AJ$70:$AJ$81)-ROWS($AN$70:$AN$81)),IFERROR(INDEX($AV$70:$AV$81, ROWS($CO4:CO$4)-ROWS($AJ$70:$AJ$81)-ROWS($AN$70:$AN$81)-ROWS($AR$70:$AR$81)),IFERROR(INDEX($AZ$70:$AZ$81, ROWS($CO4:CO$4)-ROWS($AJ$70:$AJ$81)-ROWS($AN$70:$AN$81)-ROWS($AR$70:$AR$81)-ROWS($AV$70:$AV$81)),IFERROR(INDEX($BD$70:$BD$81, ROWS($CO4:CO$4)-ROWS($AJ$70:$AJ$81)-ROWS($AN$70:$AN$81)-ROWS($AR$70:$AR$81)-ROWS($AV$70:$AV$81)-ROWS($AZ$70:$AZ$81)),IFERROR(INDEX($BH$70:$BH$81, ROWS($CO4:CO$4)-ROWS($AJ$70:$AJ$81)-ROWS($AN$70:$AN$81)-ROWS($AR$70:$AR$81)-ROWS($AV$70:$AV$81)-ROWS($AZ$70:$AZ$81)-ROWS($BD$70:$BD$81)), "")))))))</f>
        <v>Auto Insurance</v>
      </c>
      <c r="CP6" s="316" t="str">
        <f ca="1">IFERROR(INDEX($CO$6:$CO$90,MATCH(ROW()-ROW($CP$5),$CN$6:$CN$90,0)),"")</f>
        <v>Auto Insurance</v>
      </c>
      <c r="CQ6" s="316">
        <f ca="1">IF(OR(CR6="",CR6=0),"",MAX(CQ$5:CQ5)+1)</f>
        <v>1</v>
      </c>
      <c r="CR6" s="316">
        <f ca="1">IFERROR(INDEX($AK$70:$AK$81, ROWS($CR4:CR$4)), IFERROR(INDEX($AO$70:$AO$81, ROWS($CR4:CR$4)-ROWS($AK$70:$AK$81)), IFERROR(INDEX($AS$70:$AS$81, ROWS($CR4:CR$4)-ROWS($AK$70:$AK$81)-ROWS($AO$70:$AO$81)),IFERROR(INDEX($AW$70:$AW$81, ROWS($CR4:CR$4)-ROWS($AK$70:$AK$81)-ROWS($AO$70:$AO$81)-ROWS($AS$70:$AS$81)),IFERROR(INDEX($BA$70:$BA$81, ROWS($CR4:CR$4)-ROWS($AK$70:$AK$81)-ROWS($AO$70:$AO$81)-ROWS($AS$70:$AS$81)-ROWS($AW$70:$AW$81)),IFERROR(INDEX($BE$70:$BE$81, ROWS($CR4:CR$4)-ROWS($AK$70:$AK$81)-ROWS($AO$70:$AO$81)-ROWS($AS$70:$AS$81)-ROWS($AW$70:$AW$81)-ROWS($BA$70:$BA$81)),IFERROR(INDEX($BI$70:$BI$81, ROWS($CR4:CR$4)-ROWS($AK$70:$AK$81)-ROWS($AO$70:$AO$81)-ROWS($AS$70:$AS$81)-ROWS($AW$70:$AW$81)-ROWS($BA$70:$BA$81)-ROWS($BE$70:$BE$81)), "")))))))</f>
        <v>180</v>
      </c>
      <c r="CS6" s="316">
        <f ca="1">IFERROR(INDEX($CR$6:$CR$90,MATCH(ROW()-ROW($CS$5),$CQ$6:$CQ$90,0)),"")</f>
        <v>180</v>
      </c>
      <c r="CT6" s="413" t="str">
        <f ca="1">IF(INDEX($AB$3:$AF$156,MATCH(CP6,$AD$3:$AD$156,0),5)="Income",INDEX($AB$3:$AF$156,MATCH(CP6,$AD$3:$AD$156,0),5),"")</f>
        <v/>
      </c>
      <c r="CU6" s="412" t="str">
        <f>IF(OR(CV6="",CV6=0),"",MAX(CU$5:CU5)+1)</f>
        <v/>
      </c>
      <c r="CV6" s="316">
        <f>IFERROR(INDEX($AJ$86:$AJ$97, ROWS($CV4:CV$4)), IFERROR(INDEX($AN$86:$AN$97, ROWS($CV4:CV$4)-ROWS($AJ$86:$AJ$97)), ""))</f>
        <v>0</v>
      </c>
      <c r="CW6" s="316" t="str">
        <f>IFERROR(INDEX($CV$6:$CV$90,MATCH(ROW()-ROW($CW$5),$CU$6:$CU$90,0)),"")</f>
        <v/>
      </c>
      <c r="CX6" s="316" t="str">
        <f>IF(OR(CY6="",CY6=0),"",MAX(CX$5:CX5)+1)</f>
        <v/>
      </c>
      <c r="CY6" s="316">
        <f>IFERROR(INDEX($AK$86:$AK$97, ROWS($CY4:CY$4)), IFERROR(INDEX($AO$86:$AO$97, ROWS($CY4:CY$4)-ROWS($AK$86:$AK$97)), ""))</f>
        <v>0</v>
      </c>
      <c r="CZ6" s="316" t="str">
        <f>IFERROR(INDEX($CY$6:$CY$90,MATCH(ROW()-ROW($CZ$5),$CX$6:$CX$90,0)),"")</f>
        <v/>
      </c>
      <c r="DA6" s="413" t="str">
        <f>IF(INDEX($AB$3:$AF$156,MATCH(CW6,$AD$3:$AD$156,0),5)="Income",INDEX($AB$3:$AF$156,MATCH(CW6,$AD$3:$AD$156,0),5),"")</f>
        <v/>
      </c>
      <c r="DC6" s="438">
        <f ca="1">IF(OR(DD6="",DD6=0),"",MAX(DC$5:DC5)+1)</f>
        <v>1</v>
      </c>
      <c r="DD6" s="434" t="str">
        <f ca="1">IF(BN6="","",IF(NOT(BR6="Income"),BN6,""))</f>
        <v>Bank Loan 1</v>
      </c>
      <c r="DE6" s="413">
        <f ca="1">IF(BQ6="","",IF(NOT(BR6="Income"),BQ6,""))</f>
        <v>120</v>
      </c>
      <c r="DF6" s="438" t="str">
        <f ca="1">IF(OR(DG6="",DG6=0),"",MAX(DF$5:DF5)+1)</f>
        <v/>
      </c>
      <c r="DG6" s="412" t="str">
        <f ca="1">IF(BN6="","",IF(BR6="Income",BN6,""))</f>
        <v/>
      </c>
      <c r="DH6" s="413" t="str">
        <f ca="1">IF(BN6="","",IF(BR6="Income",BQ6,""))</f>
        <v/>
      </c>
      <c r="DI6" s="412" t="str">
        <f ca="1">IFERROR(INDEX($DD$6:$DD$23,MATCH(ROW()-ROW($DI$5),$DC$6:$DC$23,0)),"")</f>
        <v>Bank Loan 1</v>
      </c>
      <c r="DJ6" s="413">
        <f ca="1">IFERROR(INDEX($DE$6:$DE$23,MATCH(ROW()-ROW($DI$5),$DC$6:$DC$23,0)),"")</f>
        <v>120</v>
      </c>
      <c r="DK6" s="412" t="str">
        <f ca="1">IFERROR(INDEX($DG$6:$DG$23,MATCH(ROW()-ROW($DK$5),$DF$6:$DF$23,0)),"")</f>
        <v>Paycheck 1</v>
      </c>
      <c r="DL6" s="413">
        <f ca="1">IFERROR(INDEX($DH$6:$DH$23,MATCH(ROW()-ROW($DK$5),$DF$6:$DF$23,0)),"")</f>
        <v>850</v>
      </c>
      <c r="DN6" s="425" t="str">
        <f ca="1">IF(DI6="","",CONCATENATE(DI6," - ",DJ6))</f>
        <v>Bank Loan 1 - 120</v>
      </c>
      <c r="DO6" s="295" t="str">
        <f ca="1">IF(DI7="","",CONCATENATE(DI7," - ",DJ7))</f>
        <v>Mortgage - 800</v>
      </c>
      <c r="DP6" s="295" t="str">
        <f ca="1">IF(DI8="","",CONCATENATE(DI8," - ",DJ8))</f>
        <v>Car 1 Gas - 50</v>
      </c>
      <c r="DQ6" s="440" t="str">
        <f ca="1">IF(DK6="","",CONCATENATE(DK6," - ",DL6))</f>
        <v>Paycheck 1 - 850</v>
      </c>
      <c r="DR6" s="441" t="str">
        <f ca="1">IF(DK7="","",CONCATENATE(DK7," - ",DL7))</f>
        <v/>
      </c>
      <c r="DS6" s="442" t="str">
        <f ca="1">IF(DK8="","",CONCATENATE(DK8," - ",DL8))</f>
        <v/>
      </c>
    </row>
    <row r="7" spans="1:123" s="292" customFormat="1" ht="15" customHeight="1" x14ac:dyDescent="0.3">
      <c r="A7" s="1183"/>
      <c r="B7" s="1182"/>
      <c r="C7" s="1183"/>
      <c r="D7" s="1182"/>
      <c r="E7" s="1183"/>
      <c r="F7" s="1182"/>
      <c r="G7" s="1183"/>
      <c r="H7" s="1182"/>
      <c r="I7" s="1183"/>
      <c r="J7" s="1182"/>
      <c r="K7" s="1183"/>
      <c r="L7" s="1182"/>
      <c r="M7" s="1183"/>
      <c r="N7" s="1182"/>
      <c r="P7" s="295" t="str">
        <f t="shared" ca="1" si="1"/>
        <v/>
      </c>
      <c r="Q7" s="295" t="str">
        <f t="shared" ca="1" si="0"/>
        <v/>
      </c>
      <c r="R7" s="295" t="str">
        <f t="shared" ca="1" si="0"/>
        <v/>
      </c>
      <c r="S7" s="296" t="str">
        <f t="shared" ca="1" si="0"/>
        <v/>
      </c>
      <c r="T7" s="295" t="str">
        <f t="shared" ca="1" si="0"/>
        <v/>
      </c>
      <c r="U7" s="295" t="str">
        <f t="shared" ca="1" si="0"/>
        <v/>
      </c>
      <c r="V7" s="1158" t="s">
        <v>507</v>
      </c>
      <c r="W7" s="1159"/>
      <c r="X7" s="445">
        <f ca="1">IF(DS12="",0,DS12)</f>
        <v>850</v>
      </c>
      <c r="Y7"/>
      <c r="AB7" s="299"/>
      <c r="AC7" s="358">
        <f>IF('Data Entry'!B13="","",'Data Entry'!B13)</f>
        <v>24</v>
      </c>
      <c r="AD7" s="356" t="str">
        <f>IF('Data Entry'!A13="","",'Data Entry'!A13)</f>
        <v>Auto Insurance</v>
      </c>
      <c r="AE7" s="363">
        <f>IF('Data Entry'!C13="","",'Data Entry'!C13)</f>
        <v>180</v>
      </c>
      <c r="AF7" s="402" t="str">
        <f>IF('Data Entry'!E13="","",'Data Entry'!E13)</f>
        <v>Monthly</v>
      </c>
      <c r="AG7" s="300"/>
      <c r="AH7"/>
      <c r="AI7" s="304">
        <f t="shared" ref="AI7:AI17" ca="1" si="23">IFERROR(MATCH($AI$4,OFFSET($AC$1,AI6,,1000),0)+AI6,"")</f>
        <v>16</v>
      </c>
      <c r="AJ7" s="305" t="str">
        <f t="shared" ca="1" si="2"/>
        <v/>
      </c>
      <c r="AK7" s="306" t="str">
        <f t="shared" ca="1" si="3"/>
        <v/>
      </c>
      <c r="AL7" s="307" t="str">
        <f t="shared" ca="1" si="4"/>
        <v/>
      </c>
      <c r="AM7" s="304">
        <f t="shared" ref="AM7:AM17" ca="1" si="24">IFERROR(MATCH($AM$4,OFFSET($AC$1,AM6,,1000),0)+AM6,"")</f>
        <v>16</v>
      </c>
      <c r="AN7" s="305" t="str">
        <f t="shared" ca="1" si="5"/>
        <v/>
      </c>
      <c r="AO7" s="306" t="str">
        <f t="shared" ca="1" si="6"/>
        <v/>
      </c>
      <c r="AP7" s="307" t="str">
        <f t="shared" ca="1" si="7"/>
        <v/>
      </c>
      <c r="AQ7" s="304">
        <f t="shared" ref="AQ7:AQ17" ca="1" si="25">IFERROR(MATCH($AQ$4,OFFSET($AC$1,AQ6,,1000),0)+AQ6,"")</f>
        <v>16</v>
      </c>
      <c r="AR7" s="305" t="str">
        <f t="shared" ca="1" si="8"/>
        <v/>
      </c>
      <c r="AS7" s="306" t="str">
        <f t="shared" ca="1" si="9"/>
        <v/>
      </c>
      <c r="AT7" s="307" t="str">
        <f t="shared" ca="1" si="10"/>
        <v/>
      </c>
      <c r="AU7" s="304">
        <f t="shared" ref="AU7:AU17" ca="1" si="26">IFERROR(MATCH($AU$4,OFFSET($AC$1,AU6,,1000),0)+AU6,"")</f>
        <v>16</v>
      </c>
      <c r="AV7" s="305" t="str">
        <f t="shared" ca="1" si="11"/>
        <v/>
      </c>
      <c r="AW7" s="306" t="str">
        <f t="shared" ca="1" si="12"/>
        <v/>
      </c>
      <c r="AX7" s="307" t="str">
        <f t="shared" ca="1" si="13"/>
        <v/>
      </c>
      <c r="AY7" s="304">
        <f t="shared" ref="AY7:AY17" ca="1" si="27">IFERROR(MATCH($AY$4,OFFSET($AC$1,AY6,,1000),0)+AY6,"")</f>
        <v>16</v>
      </c>
      <c r="AZ7" s="305" t="str">
        <f t="shared" ca="1" si="14"/>
        <v/>
      </c>
      <c r="BA7" s="306" t="str">
        <f t="shared" ca="1" si="15"/>
        <v/>
      </c>
      <c r="BB7" s="307" t="str">
        <f t="shared" ca="1" si="16"/>
        <v/>
      </c>
      <c r="BC7" s="304">
        <f t="shared" ref="BC7:BC17" ca="1" si="28">IFERROR(MATCH($BC$4,OFFSET($AC$1,BC6,,1000),0)+BC6,"")</f>
        <v>51</v>
      </c>
      <c r="BD7" s="305" t="str">
        <f t="shared" ca="1" si="17"/>
        <v>Mortgage</v>
      </c>
      <c r="BE7" s="306">
        <f t="shared" ca="1" si="18"/>
        <v>800</v>
      </c>
      <c r="BF7" s="307">
        <f t="shared" ca="1" si="19"/>
        <v>110000</v>
      </c>
      <c r="BG7" s="304" t="str">
        <f t="shared" ref="BG7:BG17" ca="1" si="29">IFERROR(MATCH($BG$4,OFFSET($AC$1,BG6,,1000),0)+BG6,"")</f>
        <v/>
      </c>
      <c r="BH7" s="305" t="str">
        <f t="shared" ca="1" si="20"/>
        <v/>
      </c>
      <c r="BI7" s="306" t="str">
        <f t="shared" ca="1" si="21"/>
        <v/>
      </c>
      <c r="BJ7" s="307" t="str">
        <f t="shared" ca="1" si="22"/>
        <v/>
      </c>
      <c r="BL7" s="412" t="str">
        <f ca="1">IF(OR(BM7="",BM7=0),"",MAX(BL$5:BL6)+1)</f>
        <v/>
      </c>
      <c r="BM7" s="316" t="str">
        <f ca="1">IFERROR(INDEX($AJ$6:$AJ$17, ROWS(BM$4:$BM5)), IFERROR(INDEX($AN$6:$AN$17, ROWS(BM$4:$BM5)-ROWS($AJ$6:$AJ$17)), IFERROR(INDEX($AR$6:$AR$17, ROWS(BM$4:$BM5)-ROWS($AJ$6:$AJ$17)-ROWS($AN$6:$AN$17)),IFERROR(INDEX($AV$6:$AV$17, ROWS(BM$4:$BM5)-ROWS($AJ$6:$AJ$17)-ROWS($AN$6:$AN$17)-ROWS($AR$6:$AR$17)),IFERROR(INDEX($AZ$6:$AZ$17, ROWS(BM$4:$BM5)-ROWS($AJ$6:$AJ$17)-ROWS($AN$6:$AN$17)-ROWS($AR$6:$AR$17)-ROWS($AV$6:$AV$17)),IFERROR(INDEX($BD$6:$BD$17, ROWS(BM$4:$BM5)-ROWS($AJ$6:$AJ$17)-ROWS($AN$6:$AN$17)-ROWS($AR$6:$AR$17)-ROWS($AV$6:$AV$17)-ROWS($AZ$6:$AZ$17)),IFERROR(INDEX($BH$6:$BH$17, ROWS(BM$4:$BM5)-ROWS($AJ$6:$AJ$17)-ROWS($AN$6:$AN$17)-ROWS($AR$6:$AR$17)-ROWS($AV$6:$AV$17)-ROWS($AZ$6:$AZ$17)-ROWS($BD$6:$BD$17)), "")))))))</f>
        <v/>
      </c>
      <c r="BN7" s="316" t="str">
        <f t="shared" ref="BN7:BN70" ca="1" si="30">IFERROR(INDEX($BM$6:$BM$90,MATCH(ROW()-ROW($BN$5),$BL$6:$BL$90,0)),"")</f>
        <v>Mortgage</v>
      </c>
      <c r="BO7" s="316" t="str">
        <f ca="1">IF(OR(BP7="",BP7=0),"",MAX(BO$5:BO6)+1)</f>
        <v/>
      </c>
      <c r="BP7" s="316" t="str">
        <f ca="1">IFERROR(INDEX($AK$6:$AK$17, ROWS($BP$4:BP5)), IFERROR(INDEX($AO$6:$AO$17, ROWS($BP$4:BP5)-ROWS($AK$6:$AK$17)), IFERROR(INDEX($AS$6:$AS$17, ROWS($BP$4:BP5)-ROWS($AK$6:$AK$17)-ROWS($AO$6:$AO$17)),IFERROR(INDEX($AW$6:$AW$17, ROWS($BP$4:BP5)-ROWS($AK$6:$AK$17)-ROWS($AO$6:$AO$17)-ROWS($AS$6:$AS$17)),IFERROR(INDEX($BA$6:$BA$17, ROWS($BP$4:BP5)-ROWS($AK$6:$AK$17)-ROWS($AO$6:$AO$17)-ROWS($AS$6:$AS$17)-ROWS($AW$6:$AW$17)),IFERROR(INDEX($BE$6:$BE$17, ROWS($BP$4:BP5)-ROWS($AK$6:$AK$17)-ROWS($AO$6:$AO$17)-ROWS($AS$6:$AS$17)-ROWS($AW$6:$AW$17)-ROWS($BA$6:$BA$17)),IFERROR(INDEX($BI$6:$BI$17, ROWS($BP$4:BP5)-ROWS($AK$6:$AK$17)-ROWS($AO$6:$AO$17)-ROWS($AS$6:$AS$17)-ROWS($AW$6:$AW$17)-ROWS($BA$6:$BA$17)-ROWS($BE$6:$BE$17)), "")))))))</f>
        <v/>
      </c>
      <c r="BQ7" s="316">
        <f t="shared" ref="BQ7:BQ70" ca="1" si="31">IFERROR(INDEX($BP$6:$BP$90,MATCH(ROW()-ROW($BQ$5),$BO$6:$BO$90,0)),"")</f>
        <v>800</v>
      </c>
      <c r="BR7" s="413" t="str">
        <f t="shared" ref="BR7:BR70" ca="1" si="32">IF(INDEX($AB$3:$AF$156,MATCH(BN7,$AD$3:$AD$156,0),5)="Income",INDEX($AB$3:$AF$156,MATCH(BN7,$AD$3:$AD$156,0),5),"")</f>
        <v/>
      </c>
      <c r="BS7" s="412" t="str">
        <f ca="1">IF(OR(BT7="",BT7=0),"",MAX(BS$5:BS6)+1)</f>
        <v/>
      </c>
      <c r="BT7" s="316" t="str">
        <f ca="1">IFERROR(INDEX($AJ$22:$AJ$33, ROWS($BT$4:BT5)), IFERROR(INDEX($AN$22:$AN$33, ROWS($BT$4:BT5)-ROWS($AJ$22:$AJ$33)), IFERROR(INDEX($AR$22:$AR$33, ROWS($BT$4:BT5)-ROWS($AJ$22:$AJ$33)-ROWS($AN$22:$AN$33)),IFERROR(INDEX($AV$22:$AV$33, ROWS($BT$4:BT5)-ROWS($AJ$22:$AJ$33)-ROWS($AN$22:$AN$33)-ROWS($AR$22:$AR$33)),IFERROR(INDEX($AZ$22:$AZ$33, ROWS($BT$4:BT5)-ROWS($AJ$22:$AJ$33)-ROWS($AN$22:$AN$33)-ROWS($AR$22:$AR$33)-ROWS($AV$22:$AV$33)),IFERROR(INDEX($BD$22:$BD$33, ROWS($BT$4:BT5)-ROWS($AJ$22:$AJ$33)-ROWS($AN$22:$AN$33)-ROWS($AR$22:$AR$33)-ROWS($AV$22:$AV$33)-ROWS($AZ$22:$AZ$33)),IFERROR(INDEX($BH$22:$BH$33, ROWS($BT$4:BT5)-ROWS($AJ$22:$AJ$33)-ROWS($AN$22:$AN$33)-ROWS($AR$22:$AR$33)-ROWS($AV$22:$AV$33)-ROWS($AZ$22:$AZ$33)-ROWS($BD$22:$BD$33)), "")))))))</f>
        <v/>
      </c>
      <c r="BU7" s="316" t="str">
        <f t="shared" ref="BU7:BU70" ca="1" si="33">IFERROR(INDEX($BT$6:$BT$90,MATCH(ROW()-ROW($BU$5),$BS$6:$BS$90,0)),"")</f>
        <v>Paycheck 2</v>
      </c>
      <c r="BV7" s="316" t="str">
        <f ca="1">IF(OR(BW7="",BW7=0),"",MAX(BV$5:BV6)+1)</f>
        <v/>
      </c>
      <c r="BW7" s="316" t="str">
        <f ca="1">IFERROR(INDEX($AK$22:$AK$33, ROWS($BW$4:BW5)), IFERROR(INDEX($AO$22:$AO$33, ROWS($BW$4:BW5)-ROWS($AK$22:$AK$33)), IFERROR(INDEX($AS$22:$AS$33, ROWS($BW$4:BW5)-ROWS($AK$22:$AK$33)-ROWS($AO$22:$AO$33)),IFERROR(INDEX($AW$22:$AW$33, ROWS($BW$4:BW5)-ROWS($AK$22:$AK$33)-ROWS($AO$22:$AO$33)-ROWS($AS$22:$AS$33)),IFERROR(INDEX($BA$22:$BA$33, ROWS($BW$4:BW5)-ROWS($AK$22:$AK$33)-ROWS($AO$22:$AO$33)-ROWS($AS$22:$AS$33)-ROWS($AW$22:$AW$33)),IFERROR(INDEX($BE$22:$BE$33, ROWS($BW$4:BW5)-ROWS($AK$22:$AK$33)-ROWS($AO$22:$AO$33)-ROWS($AS$22:$AS$33)-ROWS($AW$22:$AW$33)-ROWS($BA$22:$BA$33)),IFERROR(INDEX($BI$22:$BI$33, ROWS($BW$4:BW5)-ROWS($AK$22:$AK$33)-ROWS($AO$22:$AO$33)-ROWS($AS$22:$AS$33)-ROWS($AW$22:$AW$33)-ROWS($BA$22:$BA$33)-ROWS($BE$22:$BE$33)), "")))))))</f>
        <v/>
      </c>
      <c r="BX7" s="316">
        <f t="shared" ref="BX7:BX70" ca="1" si="34">IFERROR(INDEX($BW$6:$BW$90,MATCH(ROW()-ROW($BX$5),$BV$6:$BV$90,0)),"")</f>
        <v>400</v>
      </c>
      <c r="BY7" s="413" t="str">
        <f t="shared" ref="BY7:BY70" ca="1" si="35">IF(INDEX($AB$3:$AF$156,MATCH(BU7,$AD$3:$AD$156,0),5)="Income",INDEX($AB$3:$AF$156,MATCH(BU7,$AD$3:$AD$156,0),5),"")</f>
        <v>Income</v>
      </c>
      <c r="BZ7" s="412" t="str">
        <f ca="1">IF(OR(CA7="",CA7=0),"",MAX(BZ$5:BZ6)+1)</f>
        <v/>
      </c>
      <c r="CA7" s="316" t="str">
        <f ca="1">IFERROR(INDEX($AJ$38:$AJ$49, ROWS($CA$4:CA5)), IFERROR(INDEX($AN$38:$AN$49, ROWS($CA$4:CA5)-ROWS($AJ$38:$AJ$49)), IFERROR(INDEX($AR$38:$AR$49, ROWS($CA$4:CA5)-ROWS($AJ$38:$AJ$49)-ROWS($AN$38:$AN$49)),IFERROR(INDEX($AV$38:$AV$49, ROWS($CA$4:CA5)-ROWS($AJ$38:$AJ$49)-ROWS($AN$38:$AN$49)-ROWS($AR$38:$AR$49)),IFERROR(INDEX($AZ$38:$AZ$49, ROWS($CA$4:CA5)-ROWS($AJ$38:$AJ$49)-ROWS($AN$38:$AN$49)-ROWS($AR$38:$AR$49)-ROWS($AV$38:$AV$49)),IFERROR(INDEX($BD$38:$BD$49, ROWS($CA$4:CA5)-ROWS($AJ$38:$AJ$49)-ROWS($AN$38:$AN$49)-ROWS($AR$38:$AR$49)-ROWS($AV$38:$AV$49)-ROWS($AZ$38:$AZ$49)),IFERROR(INDEX($BH$38:$BH$49, ROWS($CA$4:CA5)-ROWS($AJ$38:$AJ$49)-ROWS($AN$38:$AN$49)-ROWS($AR$38:$AR$49)-ROWS($AV$38:$AV$49)-ROWS($AZ$38:$AZ$49)-ROWS($BD$38:$BD$49)), "")))))))</f>
        <v/>
      </c>
      <c r="CB7" s="316" t="str">
        <f t="shared" ref="CB7:CB70" ca="1" si="36">IFERROR(INDEX($CA$6:$CA$90,MATCH(ROW()-ROW($CB$5),$BZ$6:$BZ$90,0)),"")</f>
        <v>Netflix</v>
      </c>
      <c r="CC7" s="316" t="str">
        <f ca="1">IF(OR(CD7="",CD7=0),"",MAX(CC$5:CC6)+1)</f>
        <v/>
      </c>
      <c r="CD7" s="316" t="str">
        <f ca="1">IFERROR(INDEX($AK$38:$AK$49, ROWS($CD$4:CD5)), IFERROR(INDEX($AO$38:$AO$49, ROWS($CD$4:CD5)-ROWS($AK$38:$AK$49)), IFERROR(INDEX($AS$38:$AS$49, ROWS($CD$4:CD5)-ROWS($AK$38:$AK$49)-ROWS($AO$38:$AO$49)),IFERROR(INDEX($AW$38:$AW$49, ROWS($CD$4:CD5)-ROWS($AK$38:$AK$49)-ROWS($AO$38:$AO$49)-ROWS($AS$38:$AS$49)),IFERROR(INDEX($BA$38:$BA$49, ROWS($CD$4:CD5)-ROWS($AK$38:$AK$49)-ROWS($AO$38:$AO$49)-ROWS($AS$38:$AS$49)-ROWS($AW$38:$AW$49)),IFERROR(INDEX($BE$38:$BE$49, ROWS($CD$4:CD5)-ROWS($AK$38:$AK$49)-ROWS($AO$38:$AO$49)-ROWS($AS$38:$AS$49)-ROWS($AW$38:$AW$49)-ROWS($BA$38:$BA$49)),IFERROR(INDEX($BI$38:$BI$49, ROWS($CD$4:CD5)-ROWS($AK$38:$AK$49)-ROWS($AO$38:$AO$49)-ROWS($AS$38:$AS$49)-ROWS($AW$38:$AW$49)-ROWS($BA$38:$BA$49)-ROWS($BE$38:$BE$49)), "")))))))</f>
        <v/>
      </c>
      <c r="CE7" s="316">
        <f t="shared" ref="CE7:CE70" ca="1" si="37">IFERROR(INDEX($CD$6:$CD$90,MATCH(ROW()-ROW($CE$5),$CC$6:$CC$90,0)),"")</f>
        <v>14.95</v>
      </c>
      <c r="CF7" s="413" t="str">
        <f t="shared" ref="CF7:CF70" ca="1" si="38">IF(INDEX($AB$3:$AF$156,MATCH(CB7,$AD$3:$AD$156,0),5)="Income",INDEX($AB$3:$AF$156,MATCH(CB7,$AD$3:$AD$156,0),5),"")</f>
        <v/>
      </c>
      <c r="CG7" s="412">
        <f ca="1">IF(OR(CH7="",CH7=0),"",MAX(CG$5:CG6)+1)</f>
        <v>2</v>
      </c>
      <c r="CH7" s="316" t="str">
        <f ca="1">IFERROR(INDEX($AJ$54:$AJ$65, ROWS($CH$4:CH5)), IFERROR(INDEX($AN$54:$AN$65, ROWS($CH$4:CH5)-ROWS($AJ$54:$AJ$65)), IFERROR(INDEX($AR$54:$AR$65, ROWS($CH$4:CH5)-ROWS($AJ$54:$AJ$65)-ROWS($AN$54:$AN$65)),IFERROR(INDEX($AV$54:$AV$65, ROWS($CH$4:CH5)-ROWS($AJ$54:$AJ$65)-ROWS($AN$54:$AN$65)-ROWS($AR$54:$AR$65)),IFERROR(INDEX($AZ$54:$AZ$65, ROWS($CH$4:CH5)-ROWS($AJ$54:$AJ$65)-ROWS($AN$54:$AN$65)-ROWS($AR$54:$AR$65)-ROWS($AV$54:$AV$65)),IFERROR(INDEX($BD$54:$BD$65, ROWS($CH$4:CH5)-ROWS($AJ$54:$AJ$65)-ROWS($AN$54:$AN$65)-ROWS($AR$54:$AR$65)-ROWS($AV$54:$AV$65)-ROWS($AZ$54:$AZ$65)),IFERROR(INDEX($BH$54:$BH$65, ROWS($CH$4:CH5)-ROWS($AJ$54:$AJ$65)-ROWS($AN$54:$AN$65)-ROWS($AR$54:$AR$65)-ROWS($AV$54:$AV$65)-ROWS($AZ$54:$AZ$65)-ROWS($BD$54:$BD$65)), "")))))))</f>
        <v>Credit Card 2</v>
      </c>
      <c r="CI7" s="316" t="str">
        <f t="shared" ref="CI7:CI70" ca="1" si="39">IFERROR(INDEX($CH$6:$CH$90,MATCH(ROW()-ROW($CI$5),$CG$6:$CG$90,0)),"")</f>
        <v>Credit Card 2</v>
      </c>
      <c r="CJ7" s="316">
        <f ca="1">IF(OR(CK7="",CK7=0),"",MAX(CJ$5:CJ6)+1)</f>
        <v>2</v>
      </c>
      <c r="CK7" s="316">
        <f ca="1">IFERROR(INDEX($AK$54:$AK$65, ROWS($CK$4:CK5)), IFERROR(INDEX($AO$54:$AO$65, ROWS($CK$4:CK5)-ROWS($AK$54:$AK$65)), IFERROR(INDEX($AS$54:$AS$65, ROWS($CK$4:CK5)-ROWS($AK$54:$AK$65)-ROWS($AO$54:$AO$65)),IFERROR(INDEX($AW$54:$AW$65, ROWS($CK$4:CK5)-ROWS($AK$54:$AK$65)-ROWS($AO$54:$AO$65)-ROWS($AS$54:$AS$65)),IFERROR(INDEX($BA$54:$BA$65, ROWS($CK$4:CK5)-ROWS($AK$54:$AK$65)-ROWS($AO$54:$AO$65)-ROWS($AS$54:$AS$65)-ROWS($AW$54:$AW$65)),IFERROR(INDEX($BE$54:$BE$65, ROWS($CK$4:CK5)-ROWS($AK$54:$AK$65)-ROWS($AO$54:$AO$65)-ROWS($AS$54:$AS$65)-ROWS($AW$54:$AW$65)-ROWS($BA$54:$BA$65)),IFERROR(INDEX($BI$54:$BI$65, ROWS($CK$4:CK5)-ROWS($AK$54:$AK$65)-ROWS($AO$54:$AO$65)-ROWS($AS$54:$AS$65)-ROWS($AW$54:$AW$65)-ROWS($BA$54:$BA$65)-ROWS($BE$54:$BE$65)), "")))))))</f>
        <v>60</v>
      </c>
      <c r="CL7" s="316">
        <f t="shared" ref="CL7:CL70" ca="1" si="40">IFERROR(INDEX($CK$6:$CK$90,MATCH(ROW()-ROW($CL$5),$CJ$6:$CJ$90,0)),"")</f>
        <v>60</v>
      </c>
      <c r="CM7" s="413" t="str">
        <f t="shared" ref="CM7:CM70" ca="1" si="41">IF(INDEX($AB$3:$AF$156,MATCH(CI7,$AD$3:$AD$156,0),5)="Income",INDEX($AB$3:$AF$156,MATCH(CI7,$AD$3:$AD$156,0),5),"")</f>
        <v/>
      </c>
      <c r="CN7" s="412">
        <f ca="1">IF(OR(CO7="",CO7=0),"",MAX(CN$5:CN6)+1)</f>
        <v>2</v>
      </c>
      <c r="CO7" s="316" t="str">
        <f ca="1">IFERROR(INDEX($AJ$70:$AJ$81, ROWS($CO$4:CO5)), IFERROR(INDEX($AN$70:$AN$81, ROWS($CO$4:CO5)-ROWS($AJ$70:$AJ$81)), IFERROR(INDEX($AR$70:$AR$81, ROWS($CO$4:CO5)-ROWS($AJ$70:$AJ$81)-ROWS($AN$70:$AN$81)),IFERROR(INDEX($AV$70:$AV$81, ROWS($CO$4:CO5)-ROWS($AJ$70:$AJ$81)-ROWS($AN$70:$AN$81)-ROWS($AR$70:$AR$81)),IFERROR(INDEX($AZ$70:$AZ$81, ROWS($CO$4:CO5)-ROWS($AJ$70:$AJ$81)-ROWS($AN$70:$AN$81)-ROWS($AR$70:$AR$81)-ROWS($AV$70:$AV$81)),IFERROR(INDEX($BD$70:$BD$81, ROWS($CO$4:CO5)-ROWS($AJ$70:$AJ$81)-ROWS($AN$70:$AN$81)-ROWS($AR$70:$AR$81)-ROWS($AV$70:$AV$81)-ROWS($AZ$70:$AZ$81)),IFERROR(INDEX($BH$70:$BH$81, ROWS($CO$4:CO5)-ROWS($AJ$70:$AJ$81)-ROWS($AN$70:$AN$81)-ROWS($AR$70:$AR$81)-ROWS($AV$70:$AV$81)-ROWS($AZ$70:$AZ$81)-ROWS($BD$70:$BD$81)), "")))))))</f>
        <v>Groceries</v>
      </c>
      <c r="CP7" s="316" t="str">
        <f t="shared" ref="CP7:CP70" ca="1" si="42">IFERROR(INDEX($CO$6:$CO$90,MATCH(ROW()-ROW($CP$5),$CN$6:$CN$90,0)),"")</f>
        <v>Groceries</v>
      </c>
      <c r="CQ7" s="316">
        <f ca="1">IF(OR(CR7="",CR7=0),"",MAX(CQ$5:CQ6)+1)</f>
        <v>2</v>
      </c>
      <c r="CR7" s="316">
        <f ca="1">IFERROR(INDEX($AK$70:$AK$81, ROWS($CR$4:CR5)), IFERROR(INDEX($AO$70:$AO$81, ROWS($CR$4:CR5)-ROWS($AK$70:$AK$81)), IFERROR(INDEX($AS$70:$AS$81, ROWS($CR$4:CR5)-ROWS($AK$70:$AK$81)-ROWS($AO$70:$AO$81)),IFERROR(INDEX($AW$70:$AW$81, ROWS($CR$4:CR5)-ROWS($AK$70:$AK$81)-ROWS($AO$70:$AO$81)-ROWS($AS$70:$AS$81)),IFERROR(INDEX($BA$70:$BA$81, ROWS($CR$4:CR5)-ROWS($AK$70:$AK$81)-ROWS($AO$70:$AO$81)-ROWS($AS$70:$AS$81)-ROWS($AW$70:$AW$81)),IFERROR(INDEX($BE$70:$BE$81, ROWS($CR$4:CR5)-ROWS($AK$70:$AK$81)-ROWS($AO$70:$AO$81)-ROWS($AS$70:$AS$81)-ROWS($AW$70:$AW$81)-ROWS($BA$70:$BA$81)),IFERROR(INDEX($BI$70:$BI$81, ROWS($CR$4:CR5)-ROWS($AK$70:$AK$81)-ROWS($AO$70:$AO$81)-ROWS($AS$70:$AS$81)-ROWS($AW$70:$AW$81)-ROWS($BA$70:$BA$81)-ROWS($BE$70:$BE$81)), "")))))))</f>
        <v>125</v>
      </c>
      <c r="CS7" s="316">
        <f t="shared" ref="CS7:CS70" ca="1" si="43">IFERROR(INDEX($CR$6:$CR$90,MATCH(ROW()-ROW($CS$5),$CQ$6:$CQ$90,0)),"")</f>
        <v>125</v>
      </c>
      <c r="CT7" s="413" t="str">
        <f t="shared" ref="CT7:CT70" ca="1" si="44">IF(INDEX($AB$3:$AF$156,MATCH(CP7,$AD$3:$AD$156,0),5)="Income",INDEX($AB$3:$AF$156,MATCH(CP7,$AD$3:$AD$156,0),5),"")</f>
        <v/>
      </c>
      <c r="CU7" s="412" t="str">
        <f>IF(OR(CV7="",CV7=0),"",MAX(CU$5:CU6)+1)</f>
        <v/>
      </c>
      <c r="CV7" s="316">
        <f>IFERROR(INDEX($AJ$86:$AJ$97, ROWS($CV$4:CV5)), IFERROR(INDEX($AN$86:$AN$97, ROWS($CV$4:CV5)-ROWS($AJ$86:$AJ$97)), ""))</f>
        <v>0</v>
      </c>
      <c r="CW7" s="316" t="str">
        <f t="shared" ref="CW7:CW70" si="45">IFERROR(INDEX($CV$6:$CV$90,MATCH(ROW()-ROW($CW$5),$CU$6:$CU$90,0)),"")</f>
        <v/>
      </c>
      <c r="CX7" s="316" t="str">
        <f>IF(OR(CY7="",CY7=0),"",MAX(CX$5:CX6)+1)</f>
        <v/>
      </c>
      <c r="CY7" s="316">
        <f>IFERROR(INDEX($AK$86:$AK$97, ROWS($CY$4:CY5)), IFERROR(INDEX($AO$86:$AO$97, ROWS($CY$4:CY5)-ROWS($AK$86:$AK$97)), ""))</f>
        <v>0</v>
      </c>
      <c r="CZ7" s="316" t="str">
        <f t="shared" ref="CZ7:CZ70" si="46">IFERROR(INDEX($CY$6:$CY$90,MATCH(ROW()-ROW($CZ$5),$CX$6:$CX$90,0)),"")</f>
        <v/>
      </c>
      <c r="DA7" s="413" t="str">
        <f t="shared" ref="DA7:DA70" si="47">IF(INDEX($AB$3:$AF$156,MATCH(CW7,$AD$3:$AD$156,0),5)="Income",INDEX($AB$3:$AF$156,MATCH(CW7,$AD$3:$AD$156,0),5),"")</f>
        <v/>
      </c>
      <c r="DC7" s="438">
        <f ca="1">IF(OR(DD7="",DD7=0),"",MAX(DC$5:DC6)+1)</f>
        <v>2</v>
      </c>
      <c r="DD7" s="434" t="str">
        <f t="shared" ref="DD7:DD23" ca="1" si="48">IF(BN7="","",IF(NOT(BR7="Income"),BN7,""))</f>
        <v>Mortgage</v>
      </c>
      <c r="DE7" s="413">
        <f t="shared" ref="DE7:DE23" ca="1" si="49">IF(BQ7="","",IF(NOT(BR7="Income"),BQ7,""))</f>
        <v>800</v>
      </c>
      <c r="DF7" s="431" t="str">
        <f ca="1">IF(OR(DG7="",DG7=0),"",MAX(DF$5:DF6)+1)</f>
        <v/>
      </c>
      <c r="DG7" s="412" t="str">
        <f t="shared" ref="DG7:DG23" ca="1" si="50">IF(BN7="","",IF(BR7="Income",BN7,""))</f>
        <v/>
      </c>
      <c r="DH7" s="413" t="str">
        <f t="shared" ref="DH7:DH23" ca="1" si="51">IF(BN7="","",IF(BR7="Income",BQ7,""))</f>
        <v/>
      </c>
      <c r="DI7" s="412" t="str">
        <f t="shared" ref="DI7:DI23" ca="1" si="52">IFERROR(INDEX($DD$6:$DD$23,MATCH(ROW()-ROW($DI$5),$DC$6:$DC$23,0)),"")</f>
        <v>Mortgage</v>
      </c>
      <c r="DJ7" s="413">
        <f t="shared" ref="DJ7:DJ23" ca="1" si="53">IFERROR(INDEX($DE$6:$DE$23,MATCH(ROW()-ROW($DI$5),$DC$6:$DC$23,0)),"")</f>
        <v>800</v>
      </c>
      <c r="DK7" s="412" t="str">
        <f t="shared" ref="DK7:DK23" ca="1" si="54">IFERROR(INDEX($DG$6:$DG$23,MATCH(ROW()-ROW($DK$5),$DF$6:$DF$23,0)),"")</f>
        <v/>
      </c>
      <c r="DL7" s="413" t="str">
        <f t="shared" ref="DL7:DL23" ca="1" si="55">IFERROR(INDEX($DH$6:$DH$23,MATCH(ROW()-ROW($DK$5),$DF$6:$DF$23,0)),"")</f>
        <v/>
      </c>
      <c r="DN7" s="425" t="str">
        <f ca="1">IF(DI9="","",CONCATENATE(DI9," - ",DJ9))</f>
        <v/>
      </c>
      <c r="DO7" s="295" t="str">
        <f ca="1">IF(DI10="","",CONCATENATE(DI10," - ",DJ10))</f>
        <v/>
      </c>
      <c r="DP7" s="295" t="str">
        <f ca="1">IF(DI11="","",CONCATENATE(DI11," - ",DJ11))</f>
        <v/>
      </c>
      <c r="DQ7" s="425" t="str">
        <f ca="1">IF(DK9="","",CONCATENATE(DK9," - ",DL9))</f>
        <v/>
      </c>
      <c r="DR7" s="295" t="str">
        <f ca="1">IF(DK10="","",CONCATENATE(DK10," - ",DL10))</f>
        <v/>
      </c>
      <c r="DS7" s="426" t="str">
        <f ca="1">IF(DK11="","",CONCATENATE(DK11," - ",DL11))</f>
        <v/>
      </c>
    </row>
    <row r="8" spans="1:123" s="292" customFormat="1" ht="15" customHeight="1" x14ac:dyDescent="0.3">
      <c r="A8" s="1183"/>
      <c r="B8" s="1182"/>
      <c r="C8" s="1183"/>
      <c r="D8" s="1182"/>
      <c r="E8" s="1183"/>
      <c r="F8" s="1182"/>
      <c r="G8" s="1183"/>
      <c r="H8" s="1182"/>
      <c r="I8" s="1183"/>
      <c r="J8" s="1182"/>
      <c r="K8" s="1183"/>
      <c r="L8" s="1182"/>
      <c r="M8" s="1183"/>
      <c r="N8" s="1182"/>
      <c r="P8" s="295" t="str">
        <f t="shared" ca="1" si="1"/>
        <v/>
      </c>
      <c r="Q8" s="295" t="str">
        <f t="shared" ca="1" si="0"/>
        <v/>
      </c>
      <c r="R8" s="295" t="str">
        <f t="shared" ca="1" si="0"/>
        <v/>
      </c>
      <c r="S8" s="296" t="str">
        <f t="shared" ca="1" si="0"/>
        <v/>
      </c>
      <c r="T8" s="295" t="str">
        <f t="shared" ca="1" si="0"/>
        <v/>
      </c>
      <c r="U8" s="295" t="str">
        <f t="shared" ca="1" si="0"/>
        <v/>
      </c>
      <c r="V8" s="1158" t="s">
        <v>508</v>
      </c>
      <c r="W8" s="1159"/>
      <c r="X8" s="445">
        <f ca="1">IF(X1="",0,X1)</f>
        <v>9605.83</v>
      </c>
      <c r="Y8"/>
      <c r="AB8" s="299"/>
      <c r="AC8" s="358">
        <f>IF('Data Entry'!B14="","",'Data Entry'!B14)</f>
        <v>6</v>
      </c>
      <c r="AD8" s="356" t="str">
        <f>IF('Data Entry'!A14="","",'Data Entry'!A14)</f>
        <v>Life Insurance</v>
      </c>
      <c r="AE8" s="363">
        <f>IF('Data Entry'!C14="","",'Data Entry'!C14)</f>
        <v>70</v>
      </c>
      <c r="AF8" s="402" t="str">
        <f>IF('Data Entry'!E14="","",'Data Entry'!E14)</f>
        <v>Monthly</v>
      </c>
      <c r="AG8" s="300"/>
      <c r="AH8"/>
      <c r="AI8" s="304">
        <f t="shared" ca="1" si="23"/>
        <v>17</v>
      </c>
      <c r="AJ8" s="305" t="str">
        <f t="shared" ca="1" si="2"/>
        <v/>
      </c>
      <c r="AK8" s="306" t="str">
        <f t="shared" ca="1" si="3"/>
        <v/>
      </c>
      <c r="AL8" s="307" t="str">
        <f t="shared" ca="1" si="4"/>
        <v/>
      </c>
      <c r="AM8" s="304">
        <f t="shared" ca="1" si="24"/>
        <v>17</v>
      </c>
      <c r="AN8" s="305" t="str">
        <f t="shared" ca="1" si="5"/>
        <v/>
      </c>
      <c r="AO8" s="306" t="str">
        <f t="shared" ca="1" si="6"/>
        <v/>
      </c>
      <c r="AP8" s="307" t="str">
        <f t="shared" ca="1" si="7"/>
        <v/>
      </c>
      <c r="AQ8" s="304">
        <f t="shared" ca="1" si="25"/>
        <v>17</v>
      </c>
      <c r="AR8" s="305" t="str">
        <f t="shared" ca="1" si="8"/>
        <v/>
      </c>
      <c r="AS8" s="306" t="str">
        <f t="shared" ca="1" si="9"/>
        <v/>
      </c>
      <c r="AT8" s="307" t="str">
        <f t="shared" ca="1" si="10"/>
        <v/>
      </c>
      <c r="AU8" s="304">
        <f t="shared" ca="1" si="26"/>
        <v>17</v>
      </c>
      <c r="AV8" s="305" t="str">
        <f t="shared" ca="1" si="11"/>
        <v/>
      </c>
      <c r="AW8" s="306" t="str">
        <f t="shared" ca="1" si="12"/>
        <v/>
      </c>
      <c r="AX8" s="307" t="str">
        <f t="shared" ca="1" si="13"/>
        <v/>
      </c>
      <c r="AY8" s="304">
        <f t="shared" ca="1" si="27"/>
        <v>17</v>
      </c>
      <c r="AZ8" s="305" t="str">
        <f t="shared" ca="1" si="14"/>
        <v/>
      </c>
      <c r="BA8" s="306" t="str">
        <f t="shared" ca="1" si="15"/>
        <v/>
      </c>
      <c r="BB8" s="307" t="str">
        <f t="shared" ca="1" si="16"/>
        <v/>
      </c>
      <c r="BC8" s="304">
        <f t="shared" ca="1" si="28"/>
        <v>61</v>
      </c>
      <c r="BD8" s="305" t="str">
        <f t="shared" ca="1" si="17"/>
        <v>Paycheck 1</v>
      </c>
      <c r="BE8" s="306">
        <f t="shared" ca="1" si="18"/>
        <v>850</v>
      </c>
      <c r="BF8" s="307" t="str">
        <f t="shared" ca="1" si="19"/>
        <v>Income</v>
      </c>
      <c r="BG8" s="304" t="str">
        <f t="shared" ca="1" si="29"/>
        <v/>
      </c>
      <c r="BH8" s="305" t="str">
        <f t="shared" ca="1" si="20"/>
        <v/>
      </c>
      <c r="BI8" s="306" t="str">
        <f t="shared" ca="1" si="21"/>
        <v/>
      </c>
      <c r="BJ8" s="307" t="str">
        <f t="shared" ca="1" si="22"/>
        <v/>
      </c>
      <c r="BL8" s="412" t="str">
        <f ca="1">IF(OR(BM8="",BM8=0),"",MAX(BL$5:BL7)+1)</f>
        <v/>
      </c>
      <c r="BM8" s="316" t="str">
        <f ca="1">IFERROR(INDEX($AJ$6:$AJ$17, ROWS(BM$4:$BM6)), IFERROR(INDEX($AN$6:$AN$17, ROWS(BM$4:$BM6)-ROWS($AJ$6:$AJ$17)), IFERROR(INDEX($AR$6:$AR$17, ROWS(BM$4:$BM6)-ROWS($AJ$6:$AJ$17)-ROWS($AN$6:$AN$17)),IFERROR(INDEX($AV$6:$AV$17, ROWS(BM$4:$BM6)-ROWS($AJ$6:$AJ$17)-ROWS($AN$6:$AN$17)-ROWS($AR$6:$AR$17)),IFERROR(INDEX($AZ$6:$AZ$17, ROWS(BM$4:$BM6)-ROWS($AJ$6:$AJ$17)-ROWS($AN$6:$AN$17)-ROWS($AR$6:$AR$17)-ROWS($AV$6:$AV$17)),IFERROR(INDEX($BD$6:$BD$17, ROWS(BM$4:$BM6)-ROWS($AJ$6:$AJ$17)-ROWS($AN$6:$AN$17)-ROWS($AR$6:$AR$17)-ROWS($AV$6:$AV$17)-ROWS($AZ$6:$AZ$17)),IFERROR(INDEX($BH$6:$BH$17, ROWS(BM$4:$BM6)-ROWS($AJ$6:$AJ$17)-ROWS($AN$6:$AN$17)-ROWS($AR$6:$AR$17)-ROWS($AV$6:$AV$17)-ROWS($AZ$6:$AZ$17)-ROWS($BD$6:$BD$17)), "")))))))</f>
        <v/>
      </c>
      <c r="BN8" s="316" t="str">
        <f t="shared" ca="1" si="30"/>
        <v>Paycheck 1</v>
      </c>
      <c r="BO8" s="316" t="str">
        <f ca="1">IF(OR(BP8="",BP8=0),"",MAX(BO$5:BO7)+1)</f>
        <v/>
      </c>
      <c r="BP8" s="316" t="str">
        <f ca="1">IFERROR(INDEX($AK$6:$AK$17, ROWS($BP$4:BP6)), IFERROR(INDEX($AO$6:$AO$17, ROWS($BP$4:BP6)-ROWS($AK$6:$AK$17)), IFERROR(INDEX($AS$6:$AS$17, ROWS($BP$4:BP6)-ROWS($AK$6:$AK$17)-ROWS($AO$6:$AO$17)),IFERROR(INDEX($AW$6:$AW$17, ROWS($BP$4:BP6)-ROWS($AK$6:$AK$17)-ROWS($AO$6:$AO$17)-ROWS($AS$6:$AS$17)),IFERROR(INDEX($BA$6:$BA$17, ROWS($BP$4:BP6)-ROWS($AK$6:$AK$17)-ROWS($AO$6:$AO$17)-ROWS($AS$6:$AS$17)-ROWS($AW$6:$AW$17)),IFERROR(INDEX($BE$6:$BE$17, ROWS($BP$4:BP6)-ROWS($AK$6:$AK$17)-ROWS($AO$6:$AO$17)-ROWS($AS$6:$AS$17)-ROWS($AW$6:$AW$17)-ROWS($BA$6:$BA$17)),IFERROR(INDEX($BI$6:$BI$17, ROWS($BP$4:BP6)-ROWS($AK$6:$AK$17)-ROWS($AO$6:$AO$17)-ROWS($AS$6:$AS$17)-ROWS($AW$6:$AW$17)-ROWS($BA$6:$BA$17)-ROWS($BE$6:$BE$17)), "")))))))</f>
        <v/>
      </c>
      <c r="BQ8" s="316">
        <f t="shared" ca="1" si="31"/>
        <v>850</v>
      </c>
      <c r="BR8" s="413" t="str">
        <f t="shared" ca="1" si="32"/>
        <v>Income</v>
      </c>
      <c r="BS8" s="412" t="str">
        <f ca="1">IF(OR(BT8="",BT8=0),"",MAX(BS$5:BS7)+1)</f>
        <v/>
      </c>
      <c r="BT8" s="316" t="str">
        <f ca="1">IFERROR(INDEX($AJ$22:$AJ$33, ROWS($BT$4:BT6)), IFERROR(INDEX($AN$22:$AN$33, ROWS($BT$4:BT6)-ROWS($AJ$22:$AJ$33)), IFERROR(INDEX($AR$22:$AR$33, ROWS($BT$4:BT6)-ROWS($AJ$22:$AJ$33)-ROWS($AN$22:$AN$33)),IFERROR(INDEX($AV$22:$AV$33, ROWS($BT$4:BT6)-ROWS($AJ$22:$AJ$33)-ROWS($AN$22:$AN$33)-ROWS($AR$22:$AR$33)),IFERROR(INDEX($AZ$22:$AZ$33, ROWS($BT$4:BT6)-ROWS($AJ$22:$AJ$33)-ROWS($AN$22:$AN$33)-ROWS($AR$22:$AR$33)-ROWS($AV$22:$AV$33)),IFERROR(INDEX($BD$22:$BD$33, ROWS($BT$4:BT6)-ROWS($AJ$22:$AJ$33)-ROWS($AN$22:$AN$33)-ROWS($AR$22:$AR$33)-ROWS($AV$22:$AV$33)-ROWS($AZ$22:$AZ$33)),IFERROR(INDEX($BH$22:$BH$33, ROWS($BT$4:BT6)-ROWS($AJ$22:$AJ$33)-ROWS($AN$22:$AN$33)-ROWS($AR$22:$AR$33)-ROWS($AV$22:$AV$33)-ROWS($AZ$22:$AZ$33)-ROWS($BD$22:$BD$33)), "")))))))</f>
        <v/>
      </c>
      <c r="BU8" s="316" t="str">
        <f t="shared" ca="1" si="33"/>
        <v>Lawn Service</v>
      </c>
      <c r="BV8" s="316" t="str">
        <f ca="1">IF(OR(BW8="",BW8=0),"",MAX(BV$5:BV7)+1)</f>
        <v/>
      </c>
      <c r="BW8" s="316" t="str">
        <f ca="1">IFERROR(INDEX($AK$22:$AK$33, ROWS($BW$4:BW6)), IFERROR(INDEX($AO$22:$AO$33, ROWS($BW$4:BW6)-ROWS($AK$22:$AK$33)), IFERROR(INDEX($AS$22:$AS$33, ROWS($BW$4:BW6)-ROWS($AK$22:$AK$33)-ROWS($AO$22:$AO$33)),IFERROR(INDEX($AW$22:$AW$33, ROWS($BW$4:BW6)-ROWS($AK$22:$AK$33)-ROWS($AO$22:$AO$33)-ROWS($AS$22:$AS$33)),IFERROR(INDEX($BA$22:$BA$33, ROWS($BW$4:BW6)-ROWS($AK$22:$AK$33)-ROWS($AO$22:$AO$33)-ROWS($AS$22:$AS$33)-ROWS($AW$22:$AW$33)),IFERROR(INDEX($BE$22:$BE$33, ROWS($BW$4:BW6)-ROWS($AK$22:$AK$33)-ROWS($AO$22:$AO$33)-ROWS($AS$22:$AS$33)-ROWS($AW$22:$AW$33)-ROWS($BA$22:$BA$33)),IFERROR(INDEX($BI$22:$BI$33, ROWS($BW$4:BW6)-ROWS($AK$22:$AK$33)-ROWS($AO$22:$AO$33)-ROWS($AS$22:$AS$33)-ROWS($AW$22:$AW$33)-ROWS($BA$22:$BA$33)-ROWS($BE$22:$BE$33)), "")))))))</f>
        <v/>
      </c>
      <c r="BX8" s="316">
        <f t="shared" ca="1" si="34"/>
        <v>50</v>
      </c>
      <c r="BY8" s="413" t="str">
        <f t="shared" ca="1" si="35"/>
        <v/>
      </c>
      <c r="BZ8" s="412" t="str">
        <f ca="1">IF(OR(CA8="",CA8=0),"",MAX(BZ$5:BZ7)+1)</f>
        <v/>
      </c>
      <c r="CA8" s="316" t="str">
        <f ca="1">IFERROR(INDEX($AJ$38:$AJ$49, ROWS($CA$4:CA6)), IFERROR(INDEX($AN$38:$AN$49, ROWS($CA$4:CA6)-ROWS($AJ$38:$AJ$49)), IFERROR(INDEX($AR$38:$AR$49, ROWS($CA$4:CA6)-ROWS($AJ$38:$AJ$49)-ROWS($AN$38:$AN$49)),IFERROR(INDEX($AV$38:$AV$49, ROWS($CA$4:CA6)-ROWS($AJ$38:$AJ$49)-ROWS($AN$38:$AN$49)-ROWS($AR$38:$AR$49)),IFERROR(INDEX($AZ$38:$AZ$49, ROWS($CA$4:CA6)-ROWS($AJ$38:$AJ$49)-ROWS($AN$38:$AN$49)-ROWS($AR$38:$AR$49)-ROWS($AV$38:$AV$49)),IFERROR(INDEX($BD$38:$BD$49, ROWS($CA$4:CA6)-ROWS($AJ$38:$AJ$49)-ROWS($AN$38:$AN$49)-ROWS($AR$38:$AR$49)-ROWS($AV$38:$AV$49)-ROWS($AZ$38:$AZ$49)),IFERROR(INDEX($BH$38:$BH$49, ROWS($CA$4:CA6)-ROWS($AJ$38:$AJ$49)-ROWS($AN$38:$AN$49)-ROWS($AR$38:$AR$49)-ROWS($AV$38:$AV$49)-ROWS($AZ$38:$AZ$49)-ROWS($BD$38:$BD$49)), "")))))))</f>
        <v/>
      </c>
      <c r="CB8" s="316" t="str">
        <f t="shared" ca="1" si="36"/>
        <v>Paycheck 2</v>
      </c>
      <c r="CC8" s="316" t="str">
        <f ca="1">IF(OR(CD8="",CD8=0),"",MAX(CC$5:CC7)+1)</f>
        <v/>
      </c>
      <c r="CD8" s="316" t="str">
        <f ca="1">IFERROR(INDEX($AK$38:$AK$49, ROWS($CD$4:CD6)), IFERROR(INDEX($AO$38:$AO$49, ROWS($CD$4:CD6)-ROWS($AK$38:$AK$49)), IFERROR(INDEX($AS$38:$AS$49, ROWS($CD$4:CD6)-ROWS($AK$38:$AK$49)-ROWS($AO$38:$AO$49)),IFERROR(INDEX($AW$38:$AW$49, ROWS($CD$4:CD6)-ROWS($AK$38:$AK$49)-ROWS($AO$38:$AO$49)-ROWS($AS$38:$AS$49)),IFERROR(INDEX($BA$38:$BA$49, ROWS($CD$4:CD6)-ROWS($AK$38:$AK$49)-ROWS($AO$38:$AO$49)-ROWS($AS$38:$AS$49)-ROWS($AW$38:$AW$49)),IFERROR(INDEX($BE$38:$BE$49, ROWS($CD$4:CD6)-ROWS($AK$38:$AK$49)-ROWS($AO$38:$AO$49)-ROWS($AS$38:$AS$49)-ROWS($AW$38:$AW$49)-ROWS($BA$38:$BA$49)),IFERROR(INDEX($BI$38:$BI$49, ROWS($CD$4:CD6)-ROWS($AK$38:$AK$49)-ROWS($AO$38:$AO$49)-ROWS($AS$38:$AS$49)-ROWS($AW$38:$AW$49)-ROWS($BA$38:$BA$49)-ROWS($BE$38:$BE$49)), "")))))))</f>
        <v/>
      </c>
      <c r="CE8" s="316">
        <f t="shared" ca="1" si="37"/>
        <v>400</v>
      </c>
      <c r="CF8" s="413" t="str">
        <f t="shared" ca="1" si="38"/>
        <v>Income</v>
      </c>
      <c r="CG8" s="412">
        <f ca="1">IF(OR(CH8="",CH8=0),"",MAX(CG$5:CG7)+1)</f>
        <v>3</v>
      </c>
      <c r="CH8" s="316" t="str">
        <f ca="1">IFERROR(INDEX($AJ$54:$AJ$65, ROWS($CH$4:CH6)), IFERROR(INDEX($AN$54:$AN$65, ROWS($CH$4:CH6)-ROWS($AJ$54:$AJ$65)), IFERROR(INDEX($AR$54:$AR$65, ROWS($CH$4:CH6)-ROWS($AJ$54:$AJ$65)-ROWS($AN$54:$AN$65)),IFERROR(INDEX($AV$54:$AV$65, ROWS($CH$4:CH6)-ROWS($AJ$54:$AJ$65)-ROWS($AN$54:$AN$65)-ROWS($AR$54:$AR$65)),IFERROR(INDEX($AZ$54:$AZ$65, ROWS($CH$4:CH6)-ROWS($AJ$54:$AJ$65)-ROWS($AN$54:$AN$65)-ROWS($AR$54:$AR$65)-ROWS($AV$54:$AV$65)),IFERROR(INDEX($BD$54:$BD$65, ROWS($CH$4:CH6)-ROWS($AJ$54:$AJ$65)-ROWS($AN$54:$AN$65)-ROWS($AR$54:$AR$65)-ROWS($AV$54:$AV$65)-ROWS($AZ$54:$AZ$65)),IFERROR(INDEX($BH$54:$BH$65, ROWS($CH$4:CH6)-ROWS($AJ$54:$AJ$65)-ROWS($AN$54:$AN$65)-ROWS($AR$54:$AR$65)-ROWS($AV$54:$AV$65)-ROWS($AZ$54:$AZ$65)-ROWS($BD$54:$BD$65)), "")))))))</f>
        <v>Groceries</v>
      </c>
      <c r="CI8" s="316" t="str">
        <f t="shared" ca="1" si="39"/>
        <v>Groceries</v>
      </c>
      <c r="CJ8" s="316">
        <f ca="1">IF(OR(CK8="",CK8=0),"",MAX(CJ$5:CJ7)+1)</f>
        <v>3</v>
      </c>
      <c r="CK8" s="316">
        <f ca="1">IFERROR(INDEX($AK$54:$AK$65, ROWS($CK$4:CK6)), IFERROR(INDEX($AO$54:$AO$65, ROWS($CK$4:CK6)-ROWS($AK$54:$AK$65)), IFERROR(INDEX($AS$54:$AS$65, ROWS($CK$4:CK6)-ROWS($AK$54:$AK$65)-ROWS($AO$54:$AO$65)),IFERROR(INDEX($AW$54:$AW$65, ROWS($CK$4:CK6)-ROWS($AK$54:$AK$65)-ROWS($AO$54:$AO$65)-ROWS($AS$54:$AS$65)),IFERROR(INDEX($BA$54:$BA$65, ROWS($CK$4:CK6)-ROWS($AK$54:$AK$65)-ROWS($AO$54:$AO$65)-ROWS($AS$54:$AS$65)-ROWS($AW$54:$AW$65)),IFERROR(INDEX($BE$54:$BE$65, ROWS($CK$4:CK6)-ROWS($AK$54:$AK$65)-ROWS($AO$54:$AO$65)-ROWS($AS$54:$AS$65)-ROWS($AW$54:$AW$65)-ROWS($BA$54:$BA$65)),IFERROR(INDEX($BI$54:$BI$65, ROWS($CK$4:CK6)-ROWS($AK$54:$AK$65)-ROWS($AO$54:$AO$65)-ROWS($AS$54:$AS$65)-ROWS($AW$54:$AW$65)-ROWS($BA$54:$BA$65)-ROWS($BE$54:$BE$65)), "")))))))</f>
        <v>125</v>
      </c>
      <c r="CL8" s="316">
        <f t="shared" ca="1" si="40"/>
        <v>125</v>
      </c>
      <c r="CM8" s="413" t="str">
        <f t="shared" ca="1" si="41"/>
        <v/>
      </c>
      <c r="CN8" s="412" t="str">
        <f ca="1">IF(OR(CO8="",CO8=0),"",MAX(CN$5:CN7)+1)</f>
        <v/>
      </c>
      <c r="CO8" s="316" t="str">
        <f ca="1">IFERROR(INDEX($AJ$70:$AJ$81, ROWS($CO$4:CO6)), IFERROR(INDEX($AN$70:$AN$81, ROWS($CO$4:CO6)-ROWS($AJ$70:$AJ$81)), IFERROR(INDEX($AR$70:$AR$81, ROWS($CO$4:CO6)-ROWS($AJ$70:$AJ$81)-ROWS($AN$70:$AN$81)),IFERROR(INDEX($AV$70:$AV$81, ROWS($CO$4:CO6)-ROWS($AJ$70:$AJ$81)-ROWS($AN$70:$AN$81)-ROWS($AR$70:$AR$81)),IFERROR(INDEX($AZ$70:$AZ$81, ROWS($CO$4:CO6)-ROWS($AJ$70:$AJ$81)-ROWS($AN$70:$AN$81)-ROWS($AR$70:$AR$81)-ROWS($AV$70:$AV$81)),IFERROR(INDEX($BD$70:$BD$81, ROWS($CO$4:CO6)-ROWS($AJ$70:$AJ$81)-ROWS($AN$70:$AN$81)-ROWS($AR$70:$AR$81)-ROWS($AV$70:$AV$81)-ROWS($AZ$70:$AZ$81)),IFERROR(INDEX($BH$70:$BH$81, ROWS($CO$4:CO6)-ROWS($AJ$70:$AJ$81)-ROWS($AN$70:$AN$81)-ROWS($AR$70:$AR$81)-ROWS($AV$70:$AV$81)-ROWS($AZ$70:$AZ$81)-ROWS($BD$70:$BD$81)), "")))))))</f>
        <v/>
      </c>
      <c r="CP8" s="316" t="str">
        <f t="shared" ca="1" si="42"/>
        <v>Boat Loan</v>
      </c>
      <c r="CQ8" s="316" t="str">
        <f ca="1">IF(OR(CR8="",CR8=0),"",MAX(CQ$5:CQ7)+1)</f>
        <v/>
      </c>
      <c r="CR8" s="316" t="str">
        <f ca="1">IFERROR(INDEX($AK$70:$AK$81, ROWS($CR$4:CR6)), IFERROR(INDEX($AO$70:$AO$81, ROWS($CR$4:CR6)-ROWS($AK$70:$AK$81)), IFERROR(INDEX($AS$70:$AS$81, ROWS($CR$4:CR6)-ROWS($AK$70:$AK$81)-ROWS($AO$70:$AO$81)),IFERROR(INDEX($AW$70:$AW$81, ROWS($CR$4:CR6)-ROWS($AK$70:$AK$81)-ROWS($AO$70:$AO$81)-ROWS($AS$70:$AS$81)),IFERROR(INDEX($BA$70:$BA$81, ROWS($CR$4:CR6)-ROWS($AK$70:$AK$81)-ROWS($AO$70:$AO$81)-ROWS($AS$70:$AS$81)-ROWS($AW$70:$AW$81)),IFERROR(INDEX($BE$70:$BE$81, ROWS($CR$4:CR6)-ROWS($AK$70:$AK$81)-ROWS($AO$70:$AO$81)-ROWS($AS$70:$AS$81)-ROWS($AW$70:$AW$81)-ROWS($BA$70:$BA$81)),IFERROR(INDEX($BI$70:$BI$81, ROWS($CR$4:CR6)-ROWS($AK$70:$AK$81)-ROWS($AO$70:$AO$81)-ROWS($AS$70:$AS$81)-ROWS($AW$70:$AW$81)-ROWS($BA$70:$BA$81)-ROWS($BE$70:$BE$81)), "")))))))</f>
        <v/>
      </c>
      <c r="CS8" s="316">
        <f t="shared" ca="1" si="43"/>
        <v>300</v>
      </c>
      <c r="CT8" s="413" t="str">
        <f t="shared" ca="1" si="44"/>
        <v/>
      </c>
      <c r="CU8" s="412" t="str">
        <f>IF(OR(CV8="",CV8=0),"",MAX(CU$5:CU7)+1)</f>
        <v/>
      </c>
      <c r="CV8" s="316">
        <f>IFERROR(INDEX($AJ$86:$AJ$97, ROWS($CV$4:CV6)), IFERROR(INDEX($AN$86:$AN$97, ROWS($CV$4:CV6)-ROWS($AJ$86:$AJ$97)), ""))</f>
        <v>0</v>
      </c>
      <c r="CW8" s="316" t="str">
        <f t="shared" si="45"/>
        <v/>
      </c>
      <c r="CX8" s="316" t="str">
        <f>IF(OR(CY8="",CY8=0),"",MAX(CX$5:CX7)+1)</f>
        <v/>
      </c>
      <c r="CY8" s="316">
        <f>IFERROR(INDEX($AK$86:$AK$97, ROWS($CY$4:CY6)), IFERROR(INDEX($AO$86:$AO$97, ROWS($CY$4:CY6)-ROWS($AK$86:$AK$97)), ""))</f>
        <v>0</v>
      </c>
      <c r="CZ8" s="316" t="str">
        <f t="shared" si="46"/>
        <v/>
      </c>
      <c r="DA8" s="413" t="str">
        <f t="shared" si="47"/>
        <v/>
      </c>
      <c r="DC8" s="438" t="str">
        <f ca="1">IF(OR(DD8="",DD8=0),"",MAX(DC$5:DC7)+1)</f>
        <v/>
      </c>
      <c r="DD8" s="434" t="str">
        <f t="shared" ca="1" si="48"/>
        <v/>
      </c>
      <c r="DE8" s="413" t="str">
        <f t="shared" ca="1" si="49"/>
        <v/>
      </c>
      <c r="DF8" s="431">
        <f ca="1">IF(OR(DG8="",DG8=0),"",MAX(DF$5:DF7)+1)</f>
        <v>1</v>
      </c>
      <c r="DG8" s="412" t="str">
        <f t="shared" ca="1" si="50"/>
        <v>Paycheck 1</v>
      </c>
      <c r="DH8" s="413">
        <f t="shared" ca="1" si="51"/>
        <v>850</v>
      </c>
      <c r="DI8" s="412" t="str">
        <f t="shared" ca="1" si="52"/>
        <v>Car 1 Gas</v>
      </c>
      <c r="DJ8" s="413">
        <f t="shared" ca="1" si="53"/>
        <v>50</v>
      </c>
      <c r="DK8" s="412" t="str">
        <f t="shared" ca="1" si="54"/>
        <v/>
      </c>
      <c r="DL8" s="413" t="str">
        <f t="shared" ca="1" si="55"/>
        <v/>
      </c>
      <c r="DN8" s="425" t="str">
        <f ca="1">IF(DI12="","",CONCATENATE(DI12," - ",DJ12))</f>
        <v/>
      </c>
      <c r="DO8" s="295" t="str">
        <f ca="1">IF(DI13="","",CONCATENATE(DI13," - ",DJ13))</f>
        <v/>
      </c>
      <c r="DP8" s="295" t="str">
        <f ca="1">IF(DI14="","",CONCATENATE(DI14," - ",DJ14))</f>
        <v/>
      </c>
      <c r="DQ8" s="425" t="str">
        <f ca="1">IF(DK12="","",CONCATENATE(DK12," - ",DL12))</f>
        <v/>
      </c>
      <c r="DR8" s="295" t="str">
        <f ca="1">IF(DK13="","",CONCATENATE(DK13," - ",DL13))</f>
        <v/>
      </c>
      <c r="DS8" s="426" t="str">
        <f ca="1">IF(DK14="","",CONCATENATE(DK14," - ",DL14))</f>
        <v/>
      </c>
    </row>
    <row r="9" spans="1:123" s="292" customFormat="1" ht="15" customHeight="1" x14ac:dyDescent="0.3">
      <c r="A9" s="1183" t="s">
        <v>478</v>
      </c>
      <c r="B9" s="1182"/>
      <c r="C9" s="1183" t="s">
        <v>478</v>
      </c>
      <c r="D9" s="1182"/>
      <c r="E9" s="1183" t="s">
        <v>478</v>
      </c>
      <c r="F9" s="1182"/>
      <c r="G9" s="1183" t="s">
        <v>478</v>
      </c>
      <c r="H9" s="1182"/>
      <c r="I9" s="1183" t="s">
        <v>478</v>
      </c>
      <c r="J9" s="1182"/>
      <c r="K9" s="1183" t="s">
        <v>478</v>
      </c>
      <c r="L9" s="1182"/>
      <c r="M9" s="1183" t="s">
        <v>478</v>
      </c>
      <c r="N9" s="1182"/>
      <c r="P9" s="295" t="str">
        <f t="shared" ca="1" si="1"/>
        <v/>
      </c>
      <c r="Q9" s="295" t="str">
        <f t="shared" ca="1" si="0"/>
        <v/>
      </c>
      <c r="R9" s="295" t="str">
        <f t="shared" ca="1" si="0"/>
        <v/>
      </c>
      <c r="S9" s="296" t="str">
        <f t="shared" ca="1" si="0"/>
        <v/>
      </c>
      <c r="T9" s="295" t="str">
        <f t="shared" ca="1" si="0"/>
        <v/>
      </c>
      <c r="U9" s="295" t="str">
        <f t="shared" ca="1" si="0"/>
        <v/>
      </c>
      <c r="V9" s="1158"/>
      <c r="W9" s="1159"/>
      <c r="X9" s="445"/>
      <c r="Y9"/>
      <c r="AB9" s="299"/>
      <c r="AC9" s="358">
        <f>IF('Data Entry'!B15="","",'Data Entry'!B15)</f>
        <v>17</v>
      </c>
      <c r="AD9" s="356" t="str">
        <f>IF('Data Entry'!A15="","",'Data Entry'!A15)</f>
        <v>Cellular</v>
      </c>
      <c r="AE9" s="363">
        <f>IF('Data Entry'!C15="","",'Data Entry'!C15)</f>
        <v>225</v>
      </c>
      <c r="AF9" s="402" t="str">
        <f>IF('Data Entry'!E15="","",'Data Entry'!E15)</f>
        <v>Monthly</v>
      </c>
      <c r="AG9" s="300"/>
      <c r="AH9"/>
      <c r="AI9" s="304">
        <f t="shared" ca="1" si="23"/>
        <v>18</v>
      </c>
      <c r="AJ9" s="305" t="str">
        <f t="shared" ca="1" si="2"/>
        <v/>
      </c>
      <c r="AK9" s="306" t="str">
        <f t="shared" ca="1" si="3"/>
        <v/>
      </c>
      <c r="AL9" s="307" t="str">
        <f t="shared" ca="1" si="4"/>
        <v/>
      </c>
      <c r="AM9" s="304">
        <f t="shared" ca="1" si="24"/>
        <v>18</v>
      </c>
      <c r="AN9" s="305" t="str">
        <f t="shared" ca="1" si="5"/>
        <v/>
      </c>
      <c r="AO9" s="306" t="str">
        <f t="shared" ca="1" si="6"/>
        <v/>
      </c>
      <c r="AP9" s="307" t="str">
        <f t="shared" ca="1" si="7"/>
        <v/>
      </c>
      <c r="AQ9" s="304">
        <f t="shared" ca="1" si="25"/>
        <v>18</v>
      </c>
      <c r="AR9" s="305" t="str">
        <f t="shared" ca="1" si="8"/>
        <v/>
      </c>
      <c r="AS9" s="306" t="str">
        <f t="shared" ca="1" si="9"/>
        <v/>
      </c>
      <c r="AT9" s="307" t="str">
        <f t="shared" ca="1" si="10"/>
        <v/>
      </c>
      <c r="AU9" s="304">
        <f t="shared" ca="1" si="26"/>
        <v>18</v>
      </c>
      <c r="AV9" s="305" t="str">
        <f t="shared" ca="1" si="11"/>
        <v/>
      </c>
      <c r="AW9" s="306" t="str">
        <f t="shared" ca="1" si="12"/>
        <v/>
      </c>
      <c r="AX9" s="307" t="str">
        <f t="shared" ca="1" si="13"/>
        <v/>
      </c>
      <c r="AY9" s="304">
        <f t="shared" ca="1" si="27"/>
        <v>18</v>
      </c>
      <c r="AZ9" s="305" t="str">
        <f t="shared" ca="1" si="14"/>
        <v/>
      </c>
      <c r="BA9" s="306" t="str">
        <f t="shared" ca="1" si="15"/>
        <v/>
      </c>
      <c r="BB9" s="307" t="str">
        <f t="shared" ca="1" si="16"/>
        <v/>
      </c>
      <c r="BC9" s="304" t="str">
        <f t="shared" ca="1" si="28"/>
        <v/>
      </c>
      <c r="BD9" s="305" t="str">
        <f t="shared" ca="1" si="17"/>
        <v/>
      </c>
      <c r="BE9" s="306" t="str">
        <f t="shared" ca="1" si="18"/>
        <v/>
      </c>
      <c r="BF9" s="307" t="str">
        <f t="shared" ca="1" si="19"/>
        <v/>
      </c>
      <c r="BG9" s="304" t="str">
        <f t="shared" ca="1" si="29"/>
        <v/>
      </c>
      <c r="BH9" s="305" t="str">
        <f t="shared" ca="1" si="20"/>
        <v/>
      </c>
      <c r="BI9" s="306" t="str">
        <f t="shared" ca="1" si="21"/>
        <v/>
      </c>
      <c r="BJ9" s="307" t="str">
        <f t="shared" ca="1" si="22"/>
        <v/>
      </c>
      <c r="BL9" s="412" t="str">
        <f ca="1">IF(OR(BM9="",BM9=0),"",MAX(BL$5:BL8)+1)</f>
        <v/>
      </c>
      <c r="BM9" s="316" t="str">
        <f ca="1">IFERROR(INDEX($AJ$6:$AJ$17, ROWS(BM$4:$BM7)), IFERROR(INDEX($AN$6:$AN$17, ROWS(BM$4:$BM7)-ROWS($AJ$6:$AJ$17)), IFERROR(INDEX($AR$6:$AR$17, ROWS(BM$4:$BM7)-ROWS($AJ$6:$AJ$17)-ROWS($AN$6:$AN$17)),IFERROR(INDEX($AV$6:$AV$17, ROWS(BM$4:$BM7)-ROWS($AJ$6:$AJ$17)-ROWS($AN$6:$AN$17)-ROWS($AR$6:$AR$17)),IFERROR(INDEX($AZ$6:$AZ$17, ROWS(BM$4:$BM7)-ROWS($AJ$6:$AJ$17)-ROWS($AN$6:$AN$17)-ROWS($AR$6:$AR$17)-ROWS($AV$6:$AV$17)),IFERROR(INDEX($BD$6:$BD$17, ROWS(BM$4:$BM7)-ROWS($AJ$6:$AJ$17)-ROWS($AN$6:$AN$17)-ROWS($AR$6:$AR$17)-ROWS($AV$6:$AV$17)-ROWS($AZ$6:$AZ$17)),IFERROR(INDEX($BH$6:$BH$17, ROWS(BM$4:$BM7)-ROWS($AJ$6:$AJ$17)-ROWS($AN$6:$AN$17)-ROWS($AR$6:$AR$17)-ROWS($AV$6:$AV$17)-ROWS($AZ$6:$AZ$17)-ROWS($BD$6:$BD$17)), "")))))))</f>
        <v/>
      </c>
      <c r="BN9" s="316" t="str">
        <f t="shared" ca="1" si="30"/>
        <v>Car 1 Gas</v>
      </c>
      <c r="BO9" s="316" t="str">
        <f ca="1">IF(OR(BP9="",BP9=0),"",MAX(BO$5:BO8)+1)</f>
        <v/>
      </c>
      <c r="BP9" s="316" t="str">
        <f ca="1">IFERROR(INDEX($AK$6:$AK$17, ROWS($BP$4:BP7)), IFERROR(INDEX($AO$6:$AO$17, ROWS($BP$4:BP7)-ROWS($AK$6:$AK$17)), IFERROR(INDEX($AS$6:$AS$17, ROWS($BP$4:BP7)-ROWS($AK$6:$AK$17)-ROWS($AO$6:$AO$17)),IFERROR(INDEX($AW$6:$AW$17, ROWS($BP$4:BP7)-ROWS($AK$6:$AK$17)-ROWS($AO$6:$AO$17)-ROWS($AS$6:$AS$17)),IFERROR(INDEX($BA$6:$BA$17, ROWS($BP$4:BP7)-ROWS($AK$6:$AK$17)-ROWS($AO$6:$AO$17)-ROWS($AS$6:$AS$17)-ROWS($AW$6:$AW$17)),IFERROR(INDEX($BE$6:$BE$17, ROWS($BP$4:BP7)-ROWS($AK$6:$AK$17)-ROWS($AO$6:$AO$17)-ROWS($AS$6:$AS$17)-ROWS($AW$6:$AW$17)-ROWS($BA$6:$BA$17)),IFERROR(INDEX($BI$6:$BI$17, ROWS($BP$4:BP7)-ROWS($AK$6:$AK$17)-ROWS($AO$6:$AO$17)-ROWS($AS$6:$AS$17)-ROWS($AW$6:$AW$17)-ROWS($BA$6:$BA$17)-ROWS($BE$6:$BE$17)), "")))))))</f>
        <v/>
      </c>
      <c r="BQ9" s="316">
        <f t="shared" ca="1" si="31"/>
        <v>50</v>
      </c>
      <c r="BR9" s="413" t="str">
        <f t="shared" ca="1" si="32"/>
        <v/>
      </c>
      <c r="BS9" s="412" t="str">
        <f ca="1">IF(OR(BT9="",BT9=0),"",MAX(BS$5:BS8)+1)</f>
        <v/>
      </c>
      <c r="BT9" s="316" t="str">
        <f ca="1">IFERROR(INDEX($AJ$22:$AJ$33, ROWS($BT$4:BT7)), IFERROR(INDEX($AN$22:$AN$33, ROWS($BT$4:BT7)-ROWS($AJ$22:$AJ$33)), IFERROR(INDEX($AR$22:$AR$33, ROWS($BT$4:BT7)-ROWS($AJ$22:$AJ$33)-ROWS($AN$22:$AN$33)),IFERROR(INDEX($AV$22:$AV$33, ROWS($BT$4:BT7)-ROWS($AJ$22:$AJ$33)-ROWS($AN$22:$AN$33)-ROWS($AR$22:$AR$33)),IFERROR(INDEX($AZ$22:$AZ$33, ROWS($BT$4:BT7)-ROWS($AJ$22:$AJ$33)-ROWS($AN$22:$AN$33)-ROWS($AR$22:$AR$33)-ROWS($AV$22:$AV$33)),IFERROR(INDEX($BD$22:$BD$33, ROWS($BT$4:BT7)-ROWS($AJ$22:$AJ$33)-ROWS($AN$22:$AN$33)-ROWS($AR$22:$AR$33)-ROWS($AV$22:$AV$33)-ROWS($AZ$22:$AZ$33)),IFERROR(INDEX($BH$22:$BH$33, ROWS($BT$4:BT7)-ROWS($AJ$22:$AJ$33)-ROWS($AN$22:$AN$33)-ROWS($AR$22:$AR$33)-ROWS($AV$22:$AV$33)-ROWS($AZ$22:$AZ$33)-ROWS($BD$22:$BD$33)), "")))))))</f>
        <v/>
      </c>
      <c r="BU9" s="316" t="str">
        <f t="shared" ca="1" si="33"/>
        <v>Internet</v>
      </c>
      <c r="BV9" s="316" t="str">
        <f ca="1">IF(OR(BW9="",BW9=0),"",MAX(BV$5:BV8)+1)</f>
        <v/>
      </c>
      <c r="BW9" s="316" t="str">
        <f ca="1">IFERROR(INDEX($AK$22:$AK$33, ROWS($BW$4:BW7)), IFERROR(INDEX($AO$22:$AO$33, ROWS($BW$4:BW7)-ROWS($AK$22:$AK$33)), IFERROR(INDEX($AS$22:$AS$33, ROWS($BW$4:BW7)-ROWS($AK$22:$AK$33)-ROWS($AO$22:$AO$33)),IFERROR(INDEX($AW$22:$AW$33, ROWS($BW$4:BW7)-ROWS($AK$22:$AK$33)-ROWS($AO$22:$AO$33)-ROWS($AS$22:$AS$33)),IFERROR(INDEX($BA$22:$BA$33, ROWS($BW$4:BW7)-ROWS($AK$22:$AK$33)-ROWS($AO$22:$AO$33)-ROWS($AS$22:$AS$33)-ROWS($AW$22:$AW$33)),IFERROR(INDEX($BE$22:$BE$33, ROWS($BW$4:BW7)-ROWS($AK$22:$AK$33)-ROWS($AO$22:$AO$33)-ROWS($AS$22:$AS$33)-ROWS($AW$22:$AW$33)-ROWS($BA$22:$BA$33)),IFERROR(INDEX($BI$22:$BI$33, ROWS($BW$4:BW7)-ROWS($AK$22:$AK$33)-ROWS($AO$22:$AO$33)-ROWS($AS$22:$AS$33)-ROWS($AW$22:$AW$33)-ROWS($BA$22:$BA$33)-ROWS($BE$22:$BE$33)), "")))))))</f>
        <v/>
      </c>
      <c r="BX9" s="316">
        <f t="shared" ca="1" si="34"/>
        <v>100</v>
      </c>
      <c r="BY9" s="413" t="str">
        <f t="shared" ca="1" si="35"/>
        <v/>
      </c>
      <c r="BZ9" s="412" t="str">
        <f ca="1">IF(OR(CA9="",CA9=0),"",MAX(BZ$5:BZ8)+1)</f>
        <v/>
      </c>
      <c r="CA9" s="316" t="str">
        <f ca="1">IFERROR(INDEX($AJ$38:$AJ$49, ROWS($CA$4:CA7)), IFERROR(INDEX($AN$38:$AN$49, ROWS($CA$4:CA7)-ROWS($AJ$38:$AJ$49)), IFERROR(INDEX($AR$38:$AR$49, ROWS($CA$4:CA7)-ROWS($AJ$38:$AJ$49)-ROWS($AN$38:$AN$49)),IFERROR(INDEX($AV$38:$AV$49, ROWS($CA$4:CA7)-ROWS($AJ$38:$AJ$49)-ROWS($AN$38:$AN$49)-ROWS($AR$38:$AR$49)),IFERROR(INDEX($AZ$38:$AZ$49, ROWS($CA$4:CA7)-ROWS($AJ$38:$AJ$49)-ROWS($AN$38:$AN$49)-ROWS($AR$38:$AR$49)-ROWS($AV$38:$AV$49)),IFERROR(INDEX($BD$38:$BD$49, ROWS($CA$4:CA7)-ROWS($AJ$38:$AJ$49)-ROWS($AN$38:$AN$49)-ROWS($AR$38:$AR$49)-ROWS($AV$38:$AV$49)-ROWS($AZ$38:$AZ$49)),IFERROR(INDEX($BH$38:$BH$49, ROWS($CA$4:CA7)-ROWS($AJ$38:$AJ$49)-ROWS($AN$38:$AN$49)-ROWS($AR$38:$AR$49)-ROWS($AV$38:$AV$49)-ROWS($AZ$38:$AZ$49)-ROWS($BD$38:$BD$49)), "")))))))</f>
        <v/>
      </c>
      <c r="CB9" s="316" t="str">
        <f t="shared" ca="1" si="36"/>
        <v>Car 2 Gas</v>
      </c>
      <c r="CC9" s="316" t="str">
        <f ca="1">IF(OR(CD9="",CD9=0),"",MAX(CC$5:CC8)+1)</f>
        <v/>
      </c>
      <c r="CD9" s="316" t="str">
        <f ca="1">IFERROR(INDEX($AK$38:$AK$49, ROWS($CD$4:CD7)), IFERROR(INDEX($AO$38:$AO$49, ROWS($CD$4:CD7)-ROWS($AK$38:$AK$49)), IFERROR(INDEX($AS$38:$AS$49, ROWS($CD$4:CD7)-ROWS($AK$38:$AK$49)-ROWS($AO$38:$AO$49)),IFERROR(INDEX($AW$38:$AW$49, ROWS($CD$4:CD7)-ROWS($AK$38:$AK$49)-ROWS($AO$38:$AO$49)-ROWS($AS$38:$AS$49)),IFERROR(INDEX($BA$38:$BA$49, ROWS($CD$4:CD7)-ROWS($AK$38:$AK$49)-ROWS($AO$38:$AO$49)-ROWS($AS$38:$AS$49)-ROWS($AW$38:$AW$49)),IFERROR(INDEX($BE$38:$BE$49, ROWS($CD$4:CD7)-ROWS($AK$38:$AK$49)-ROWS($AO$38:$AO$49)-ROWS($AS$38:$AS$49)-ROWS($AW$38:$AW$49)-ROWS($BA$38:$BA$49)),IFERROR(INDEX($BI$38:$BI$49, ROWS($CD$4:CD7)-ROWS($AK$38:$AK$49)-ROWS($AO$38:$AO$49)-ROWS($AS$38:$AS$49)-ROWS($AW$38:$AW$49)-ROWS($BA$38:$BA$49)-ROWS($BE$38:$BE$49)), "")))))))</f>
        <v/>
      </c>
      <c r="CE9" s="316">
        <f t="shared" ca="1" si="37"/>
        <v>80</v>
      </c>
      <c r="CF9" s="413" t="str">
        <f t="shared" ca="1" si="38"/>
        <v/>
      </c>
      <c r="CG9" s="412" t="str">
        <f ca="1">IF(OR(CH9="",CH9=0),"",MAX(CG$5:CG8)+1)</f>
        <v/>
      </c>
      <c r="CH9" s="316" t="str">
        <f ca="1">IFERROR(INDEX($AJ$54:$AJ$65, ROWS($CH$4:CH7)), IFERROR(INDEX($AN$54:$AN$65, ROWS($CH$4:CH7)-ROWS($AJ$54:$AJ$65)), IFERROR(INDEX($AR$54:$AR$65, ROWS($CH$4:CH7)-ROWS($AJ$54:$AJ$65)-ROWS($AN$54:$AN$65)),IFERROR(INDEX($AV$54:$AV$65, ROWS($CH$4:CH7)-ROWS($AJ$54:$AJ$65)-ROWS($AN$54:$AN$65)-ROWS($AR$54:$AR$65)),IFERROR(INDEX($AZ$54:$AZ$65, ROWS($CH$4:CH7)-ROWS($AJ$54:$AJ$65)-ROWS($AN$54:$AN$65)-ROWS($AR$54:$AR$65)-ROWS($AV$54:$AV$65)),IFERROR(INDEX($BD$54:$BD$65, ROWS($CH$4:CH7)-ROWS($AJ$54:$AJ$65)-ROWS($AN$54:$AN$65)-ROWS($AR$54:$AR$65)-ROWS($AV$54:$AV$65)-ROWS($AZ$54:$AZ$65)),IFERROR(INDEX($BH$54:$BH$65, ROWS($CH$4:CH7)-ROWS($AJ$54:$AJ$65)-ROWS($AN$54:$AN$65)-ROWS($AR$54:$AR$65)-ROWS($AV$54:$AV$65)-ROWS($AZ$54:$AZ$65)-ROWS($BD$54:$BD$65)), "")))))))</f>
        <v/>
      </c>
      <c r="CI9" s="316" t="str">
        <f t="shared" ca="1" si="39"/>
        <v>Paycheck 2</v>
      </c>
      <c r="CJ9" s="316" t="str">
        <f ca="1">IF(OR(CK9="",CK9=0),"",MAX(CJ$5:CJ8)+1)</f>
        <v/>
      </c>
      <c r="CK9" s="316" t="str">
        <f ca="1">IFERROR(INDEX($AK$54:$AK$65, ROWS($CK$4:CK7)), IFERROR(INDEX($AO$54:$AO$65, ROWS($CK$4:CK7)-ROWS($AK$54:$AK$65)), IFERROR(INDEX($AS$54:$AS$65, ROWS($CK$4:CK7)-ROWS($AK$54:$AK$65)-ROWS($AO$54:$AO$65)),IFERROR(INDEX($AW$54:$AW$65, ROWS($CK$4:CK7)-ROWS($AK$54:$AK$65)-ROWS($AO$54:$AO$65)-ROWS($AS$54:$AS$65)),IFERROR(INDEX($BA$54:$BA$65, ROWS($CK$4:CK7)-ROWS($AK$54:$AK$65)-ROWS($AO$54:$AO$65)-ROWS($AS$54:$AS$65)-ROWS($AW$54:$AW$65)),IFERROR(INDEX($BE$54:$BE$65, ROWS($CK$4:CK7)-ROWS($AK$54:$AK$65)-ROWS($AO$54:$AO$65)-ROWS($AS$54:$AS$65)-ROWS($AW$54:$AW$65)-ROWS($BA$54:$BA$65)),IFERROR(INDEX($BI$54:$BI$65, ROWS($CK$4:CK7)-ROWS($AK$54:$AK$65)-ROWS($AO$54:$AO$65)-ROWS($AS$54:$AS$65)-ROWS($AW$54:$AW$65)-ROWS($BA$54:$BA$65)-ROWS($BE$54:$BE$65)), "")))))))</f>
        <v/>
      </c>
      <c r="CL9" s="316">
        <f t="shared" ca="1" si="40"/>
        <v>400</v>
      </c>
      <c r="CM9" s="413" t="str">
        <f t="shared" ca="1" si="41"/>
        <v>Income</v>
      </c>
      <c r="CN9" s="412" t="str">
        <f ca="1">IF(OR(CO9="",CO9=0),"",MAX(CN$5:CN8)+1)</f>
        <v/>
      </c>
      <c r="CO9" s="316" t="str">
        <f ca="1">IFERROR(INDEX($AJ$70:$AJ$81, ROWS($CO$4:CO7)), IFERROR(INDEX($AN$70:$AN$81, ROWS($CO$4:CO7)-ROWS($AJ$70:$AJ$81)), IFERROR(INDEX($AR$70:$AR$81, ROWS($CO$4:CO7)-ROWS($AJ$70:$AJ$81)-ROWS($AN$70:$AN$81)),IFERROR(INDEX($AV$70:$AV$81, ROWS($CO$4:CO7)-ROWS($AJ$70:$AJ$81)-ROWS($AN$70:$AN$81)-ROWS($AR$70:$AR$81)),IFERROR(INDEX($AZ$70:$AZ$81, ROWS($CO$4:CO7)-ROWS($AJ$70:$AJ$81)-ROWS($AN$70:$AN$81)-ROWS($AR$70:$AR$81)-ROWS($AV$70:$AV$81)),IFERROR(INDEX($BD$70:$BD$81, ROWS($CO$4:CO7)-ROWS($AJ$70:$AJ$81)-ROWS($AN$70:$AN$81)-ROWS($AR$70:$AR$81)-ROWS($AV$70:$AV$81)-ROWS($AZ$70:$AZ$81)),IFERROR(INDEX($BH$70:$BH$81, ROWS($CO$4:CO7)-ROWS($AJ$70:$AJ$81)-ROWS($AN$70:$AN$81)-ROWS($AR$70:$AR$81)-ROWS($AV$70:$AV$81)-ROWS($AZ$70:$AZ$81)-ROWS($BD$70:$BD$81)), "")))))))</f>
        <v/>
      </c>
      <c r="CP9" s="316" t="str">
        <f t="shared" ca="1" si="42"/>
        <v>Paycheck 2</v>
      </c>
      <c r="CQ9" s="316" t="str">
        <f ca="1">IF(OR(CR9="",CR9=0),"",MAX(CQ$5:CQ8)+1)</f>
        <v/>
      </c>
      <c r="CR9" s="316" t="str">
        <f ca="1">IFERROR(INDEX($AK$70:$AK$81, ROWS($CR$4:CR7)), IFERROR(INDEX($AO$70:$AO$81, ROWS($CR$4:CR7)-ROWS($AK$70:$AK$81)), IFERROR(INDEX($AS$70:$AS$81, ROWS($CR$4:CR7)-ROWS($AK$70:$AK$81)-ROWS($AO$70:$AO$81)),IFERROR(INDEX($AW$70:$AW$81, ROWS($CR$4:CR7)-ROWS($AK$70:$AK$81)-ROWS($AO$70:$AO$81)-ROWS($AS$70:$AS$81)),IFERROR(INDEX($BA$70:$BA$81, ROWS($CR$4:CR7)-ROWS($AK$70:$AK$81)-ROWS($AO$70:$AO$81)-ROWS($AS$70:$AS$81)-ROWS($AW$70:$AW$81)),IFERROR(INDEX($BE$70:$BE$81, ROWS($CR$4:CR7)-ROWS($AK$70:$AK$81)-ROWS($AO$70:$AO$81)-ROWS($AS$70:$AS$81)-ROWS($AW$70:$AW$81)-ROWS($BA$70:$BA$81)),IFERROR(INDEX($BI$70:$BI$81, ROWS($CR$4:CR7)-ROWS($AK$70:$AK$81)-ROWS($AO$70:$AO$81)-ROWS($AS$70:$AS$81)-ROWS($AW$70:$AW$81)-ROWS($BA$70:$BA$81)-ROWS($BE$70:$BE$81)), "")))))))</f>
        <v/>
      </c>
      <c r="CS9" s="316">
        <f t="shared" ca="1" si="43"/>
        <v>400</v>
      </c>
      <c r="CT9" s="413" t="str">
        <f t="shared" ca="1" si="44"/>
        <v>Income</v>
      </c>
      <c r="CU9" s="412" t="str">
        <f>IF(OR(CV9="",CV9=0),"",MAX(CU$5:CU8)+1)</f>
        <v/>
      </c>
      <c r="CV9" s="316">
        <f>IFERROR(INDEX($AJ$86:$AJ$97, ROWS($CV$4:CV7)), IFERROR(INDEX($AN$86:$AN$97, ROWS($CV$4:CV7)-ROWS($AJ$86:$AJ$97)), ""))</f>
        <v>0</v>
      </c>
      <c r="CW9" s="316" t="str">
        <f t="shared" si="45"/>
        <v/>
      </c>
      <c r="CX9" s="316" t="str">
        <f>IF(OR(CY9="",CY9=0),"",MAX(CX$5:CX8)+1)</f>
        <v/>
      </c>
      <c r="CY9" s="316">
        <f>IFERROR(INDEX($AK$86:$AK$97, ROWS($CY$4:CY7)), IFERROR(INDEX($AO$86:$AO$97, ROWS($CY$4:CY7)-ROWS($AK$86:$AK$97)), ""))</f>
        <v>0</v>
      </c>
      <c r="CZ9" s="316" t="str">
        <f t="shared" si="46"/>
        <v/>
      </c>
      <c r="DA9" s="413" t="str">
        <f t="shared" si="47"/>
        <v/>
      </c>
      <c r="DC9" s="438">
        <f ca="1">IF(OR(DD9="",DD9=0),"",MAX(DC$5:DC8)+1)</f>
        <v>3</v>
      </c>
      <c r="DD9" s="434" t="str">
        <f t="shared" ca="1" si="48"/>
        <v>Car 1 Gas</v>
      </c>
      <c r="DE9" s="413">
        <f t="shared" ca="1" si="49"/>
        <v>50</v>
      </c>
      <c r="DF9" s="431" t="str">
        <f ca="1">IF(OR(DG9="",DG9=0),"",MAX(DF$5:DF8)+1)</f>
        <v/>
      </c>
      <c r="DG9" s="412" t="str">
        <f t="shared" ca="1" si="50"/>
        <v/>
      </c>
      <c r="DH9" s="413" t="str">
        <f t="shared" ca="1" si="51"/>
        <v/>
      </c>
      <c r="DI9" s="412" t="str">
        <f t="shared" ca="1" si="52"/>
        <v/>
      </c>
      <c r="DJ9" s="413" t="str">
        <f t="shared" ca="1" si="53"/>
        <v/>
      </c>
      <c r="DK9" s="412" t="str">
        <f t="shared" ca="1" si="54"/>
        <v/>
      </c>
      <c r="DL9" s="413" t="str">
        <f t="shared" ca="1" si="55"/>
        <v/>
      </c>
      <c r="DN9" s="425" t="str">
        <f ca="1">IF(DI15="","",CONCATENATE(DI15," - ",DJ15))</f>
        <v/>
      </c>
      <c r="DO9" s="295" t="str">
        <f ca="1">IF(DI16="","",CONCATENATE(DI16," - ",DJ16))</f>
        <v/>
      </c>
      <c r="DP9" s="295" t="str">
        <f ca="1">IF(DI17="","",CONCATENATE(DI17," - ",DJ17))</f>
        <v/>
      </c>
      <c r="DQ9" s="425" t="str">
        <f ca="1">IF(DK15="","",CONCATENATE(DK15," - ",DL15))</f>
        <v/>
      </c>
      <c r="DR9" s="295" t="str">
        <f ca="1">IF(DK16="","",CONCATENATE(DK16," - ",DL16))</f>
        <v/>
      </c>
      <c r="DS9" s="426" t="str">
        <f ca="1">IF(DK17="","",CONCATENATE(DK17," - ",DL17))</f>
        <v/>
      </c>
    </row>
    <row r="10" spans="1:123" s="292" customFormat="1" ht="15" customHeight="1" x14ac:dyDescent="0.3">
      <c r="A10" s="1173" t="s">
        <v>478</v>
      </c>
      <c r="B10" s="1174"/>
      <c r="C10" s="1173" t="s">
        <v>478</v>
      </c>
      <c r="D10" s="1174"/>
      <c r="E10" s="1173" t="s">
        <v>478</v>
      </c>
      <c r="F10" s="1174"/>
      <c r="G10" s="1173" t="s">
        <v>478</v>
      </c>
      <c r="H10" s="1174"/>
      <c r="I10" s="1173" t="s">
        <v>478</v>
      </c>
      <c r="J10" s="1174"/>
      <c r="K10" s="1173" t="s">
        <v>478</v>
      </c>
      <c r="L10" s="1174"/>
      <c r="M10" s="1173" t="s">
        <v>478</v>
      </c>
      <c r="N10" s="1174"/>
      <c r="P10" s="297" t="str">
        <f t="shared" ca="1" si="1"/>
        <v/>
      </c>
      <c r="Q10" s="297" t="str">
        <f t="shared" ca="1" si="0"/>
        <v/>
      </c>
      <c r="R10" s="297" t="str">
        <f t="shared" ca="1" si="0"/>
        <v/>
      </c>
      <c r="S10" s="298" t="str">
        <f t="shared" ca="1" si="0"/>
        <v/>
      </c>
      <c r="T10" s="297" t="str">
        <f t="shared" ca="1" si="0"/>
        <v/>
      </c>
      <c r="U10" s="297" t="str">
        <f t="shared" ca="1" si="0"/>
        <v/>
      </c>
      <c r="V10" s="1160" t="s">
        <v>503</v>
      </c>
      <c r="W10" s="1161"/>
      <c r="X10" s="424">
        <f ca="1">IF(OR(X6="",X7=""),0,SUM(X7+X8-X6))</f>
        <v>9485.83</v>
      </c>
      <c r="Y10"/>
      <c r="AB10" s="299"/>
      <c r="AC10" s="358">
        <f>IF('Data Entry'!B16="","",'Data Entry'!B16)</f>
        <v>5</v>
      </c>
      <c r="AD10" s="356" t="str">
        <f>IF('Data Entry'!A16="","",'Data Entry'!A16)</f>
        <v>Internet</v>
      </c>
      <c r="AE10" s="363">
        <f>IF('Data Entry'!C16="","",'Data Entry'!C16)</f>
        <v>100</v>
      </c>
      <c r="AF10" s="402" t="str">
        <f>IF('Data Entry'!E16="","",'Data Entry'!E16)</f>
        <v>Monthly</v>
      </c>
      <c r="AG10" s="300"/>
      <c r="AH10"/>
      <c r="AI10" s="304">
        <f t="shared" ca="1" si="23"/>
        <v>19</v>
      </c>
      <c r="AJ10" s="305" t="str">
        <f t="shared" ca="1" si="2"/>
        <v/>
      </c>
      <c r="AK10" s="306" t="str">
        <f t="shared" ca="1" si="3"/>
        <v/>
      </c>
      <c r="AL10" s="307" t="str">
        <f t="shared" ca="1" si="4"/>
        <v/>
      </c>
      <c r="AM10" s="304">
        <f t="shared" ca="1" si="24"/>
        <v>19</v>
      </c>
      <c r="AN10" s="305" t="str">
        <f t="shared" ca="1" si="5"/>
        <v/>
      </c>
      <c r="AO10" s="306" t="str">
        <f t="shared" ca="1" si="6"/>
        <v/>
      </c>
      <c r="AP10" s="307" t="str">
        <f t="shared" ca="1" si="7"/>
        <v/>
      </c>
      <c r="AQ10" s="304">
        <f t="shared" ca="1" si="25"/>
        <v>19</v>
      </c>
      <c r="AR10" s="305" t="str">
        <f t="shared" ca="1" si="8"/>
        <v/>
      </c>
      <c r="AS10" s="306" t="str">
        <f t="shared" ca="1" si="9"/>
        <v/>
      </c>
      <c r="AT10" s="307" t="str">
        <f t="shared" ca="1" si="10"/>
        <v/>
      </c>
      <c r="AU10" s="304">
        <f t="shared" ca="1" si="26"/>
        <v>19</v>
      </c>
      <c r="AV10" s="305" t="str">
        <f t="shared" ca="1" si="11"/>
        <v/>
      </c>
      <c r="AW10" s="306" t="str">
        <f t="shared" ca="1" si="12"/>
        <v/>
      </c>
      <c r="AX10" s="307" t="str">
        <f t="shared" ca="1" si="13"/>
        <v/>
      </c>
      <c r="AY10" s="304">
        <f t="shared" ca="1" si="27"/>
        <v>19</v>
      </c>
      <c r="AZ10" s="305" t="str">
        <f t="shared" ca="1" si="14"/>
        <v/>
      </c>
      <c r="BA10" s="306" t="str">
        <f t="shared" ca="1" si="15"/>
        <v/>
      </c>
      <c r="BB10" s="307" t="str">
        <f t="shared" ca="1" si="16"/>
        <v/>
      </c>
      <c r="BC10" s="304" t="str">
        <f t="shared" ca="1" si="28"/>
        <v/>
      </c>
      <c r="BD10" s="305" t="str">
        <f t="shared" ca="1" si="17"/>
        <v/>
      </c>
      <c r="BE10" s="306" t="str">
        <f t="shared" ca="1" si="18"/>
        <v/>
      </c>
      <c r="BF10" s="307" t="str">
        <f t="shared" ca="1" si="19"/>
        <v/>
      </c>
      <c r="BG10" s="304" t="str">
        <f t="shared" ca="1" si="29"/>
        <v/>
      </c>
      <c r="BH10" s="305" t="str">
        <f t="shared" ca="1" si="20"/>
        <v/>
      </c>
      <c r="BI10" s="306" t="str">
        <f t="shared" ca="1" si="21"/>
        <v/>
      </c>
      <c r="BJ10" s="307" t="str">
        <f t="shared" ca="1" si="22"/>
        <v/>
      </c>
      <c r="BL10" s="412" t="str">
        <f ca="1">IF(OR(BM10="",BM10=0),"",MAX(BL$5:BL9)+1)</f>
        <v/>
      </c>
      <c r="BM10" s="316" t="str">
        <f ca="1">IFERROR(INDEX($AJ$6:$AJ$17, ROWS(BM$4:$BM8)), IFERROR(INDEX($AN$6:$AN$17, ROWS(BM$4:$BM8)-ROWS($AJ$6:$AJ$17)), IFERROR(INDEX($AR$6:$AR$17, ROWS(BM$4:$BM8)-ROWS($AJ$6:$AJ$17)-ROWS($AN$6:$AN$17)),IFERROR(INDEX($AV$6:$AV$17, ROWS(BM$4:$BM8)-ROWS($AJ$6:$AJ$17)-ROWS($AN$6:$AN$17)-ROWS($AR$6:$AR$17)),IFERROR(INDEX($AZ$6:$AZ$17, ROWS(BM$4:$BM8)-ROWS($AJ$6:$AJ$17)-ROWS($AN$6:$AN$17)-ROWS($AR$6:$AR$17)-ROWS($AV$6:$AV$17)),IFERROR(INDEX($BD$6:$BD$17, ROWS(BM$4:$BM8)-ROWS($AJ$6:$AJ$17)-ROWS($AN$6:$AN$17)-ROWS($AR$6:$AR$17)-ROWS($AV$6:$AV$17)-ROWS($AZ$6:$AZ$17)),IFERROR(INDEX($BH$6:$BH$17, ROWS(BM$4:$BM8)-ROWS($AJ$6:$AJ$17)-ROWS($AN$6:$AN$17)-ROWS($AR$6:$AR$17)-ROWS($AV$6:$AV$17)-ROWS($AZ$6:$AZ$17)-ROWS($BD$6:$BD$17)), "")))))))</f>
        <v/>
      </c>
      <c r="BN10" s="316" t="str">
        <f t="shared" ca="1" si="30"/>
        <v/>
      </c>
      <c r="BO10" s="316" t="str">
        <f ca="1">IF(OR(BP10="",BP10=0),"",MAX(BO$5:BO9)+1)</f>
        <v/>
      </c>
      <c r="BP10" s="316" t="str">
        <f ca="1">IFERROR(INDEX($AK$6:$AK$17, ROWS($BP$4:BP8)), IFERROR(INDEX($AO$6:$AO$17, ROWS($BP$4:BP8)-ROWS($AK$6:$AK$17)), IFERROR(INDEX($AS$6:$AS$17, ROWS($BP$4:BP8)-ROWS($AK$6:$AK$17)-ROWS($AO$6:$AO$17)),IFERROR(INDEX($AW$6:$AW$17, ROWS($BP$4:BP8)-ROWS($AK$6:$AK$17)-ROWS($AO$6:$AO$17)-ROWS($AS$6:$AS$17)),IFERROR(INDEX($BA$6:$BA$17, ROWS($BP$4:BP8)-ROWS($AK$6:$AK$17)-ROWS($AO$6:$AO$17)-ROWS($AS$6:$AS$17)-ROWS($AW$6:$AW$17)),IFERROR(INDEX($BE$6:$BE$17, ROWS($BP$4:BP8)-ROWS($AK$6:$AK$17)-ROWS($AO$6:$AO$17)-ROWS($AS$6:$AS$17)-ROWS($AW$6:$AW$17)-ROWS($BA$6:$BA$17)),IFERROR(INDEX($BI$6:$BI$17, ROWS($BP$4:BP8)-ROWS($AK$6:$AK$17)-ROWS($AO$6:$AO$17)-ROWS($AS$6:$AS$17)-ROWS($AW$6:$AW$17)-ROWS($BA$6:$BA$17)-ROWS($BE$6:$BE$17)), "")))))))</f>
        <v/>
      </c>
      <c r="BQ10" s="316" t="str">
        <f t="shared" ca="1" si="31"/>
        <v/>
      </c>
      <c r="BR10" s="413" t="str">
        <f t="shared" ca="1" si="32"/>
        <v/>
      </c>
      <c r="BS10" s="412" t="str">
        <f ca="1">IF(OR(BT10="",BT10=0),"",MAX(BS$5:BS9)+1)</f>
        <v/>
      </c>
      <c r="BT10" s="316" t="str">
        <f ca="1">IFERROR(INDEX($AJ$22:$AJ$33, ROWS($BT$4:BT8)), IFERROR(INDEX($AN$22:$AN$33, ROWS($BT$4:BT8)-ROWS($AJ$22:$AJ$33)), IFERROR(INDEX($AR$22:$AR$33, ROWS($BT$4:BT8)-ROWS($AJ$22:$AJ$33)-ROWS($AN$22:$AN$33)),IFERROR(INDEX($AV$22:$AV$33, ROWS($BT$4:BT8)-ROWS($AJ$22:$AJ$33)-ROWS($AN$22:$AN$33)-ROWS($AR$22:$AR$33)),IFERROR(INDEX($AZ$22:$AZ$33, ROWS($BT$4:BT8)-ROWS($AJ$22:$AJ$33)-ROWS($AN$22:$AN$33)-ROWS($AR$22:$AR$33)-ROWS($AV$22:$AV$33)),IFERROR(INDEX($BD$22:$BD$33, ROWS($BT$4:BT8)-ROWS($AJ$22:$AJ$33)-ROWS($AN$22:$AN$33)-ROWS($AR$22:$AR$33)-ROWS($AV$22:$AV$33)-ROWS($AZ$22:$AZ$33)),IFERROR(INDEX($BH$22:$BH$33, ROWS($BT$4:BT8)-ROWS($AJ$22:$AJ$33)-ROWS($AN$22:$AN$33)-ROWS($AR$22:$AR$33)-ROWS($AV$22:$AV$33)-ROWS($AZ$22:$AZ$33)-ROWS($BD$22:$BD$33)), "")))))))</f>
        <v/>
      </c>
      <c r="BU10" s="316" t="str">
        <f t="shared" ca="1" si="33"/>
        <v>D. Store Card 3</v>
      </c>
      <c r="BV10" s="316" t="str">
        <f ca="1">IF(OR(BW10="",BW10=0),"",MAX(BV$5:BV9)+1)</f>
        <v/>
      </c>
      <c r="BW10" s="316" t="str">
        <f ca="1">IFERROR(INDEX($AK$22:$AK$33, ROWS($BW$4:BW8)), IFERROR(INDEX($AO$22:$AO$33, ROWS($BW$4:BW8)-ROWS($AK$22:$AK$33)), IFERROR(INDEX($AS$22:$AS$33, ROWS($BW$4:BW8)-ROWS($AK$22:$AK$33)-ROWS($AO$22:$AO$33)),IFERROR(INDEX($AW$22:$AW$33, ROWS($BW$4:BW8)-ROWS($AK$22:$AK$33)-ROWS($AO$22:$AO$33)-ROWS($AS$22:$AS$33)),IFERROR(INDEX($BA$22:$BA$33, ROWS($BW$4:BW8)-ROWS($AK$22:$AK$33)-ROWS($AO$22:$AO$33)-ROWS($AS$22:$AS$33)-ROWS($AW$22:$AW$33)),IFERROR(INDEX($BE$22:$BE$33, ROWS($BW$4:BW8)-ROWS($AK$22:$AK$33)-ROWS($AO$22:$AO$33)-ROWS($AS$22:$AS$33)-ROWS($AW$22:$AW$33)-ROWS($BA$22:$BA$33)),IFERROR(INDEX($BI$22:$BI$33, ROWS($BW$4:BW8)-ROWS($AK$22:$AK$33)-ROWS($AO$22:$AO$33)-ROWS($AS$22:$AS$33)-ROWS($AW$22:$AW$33)-ROWS($BA$22:$BA$33)-ROWS($BE$22:$BE$33)), "")))))))</f>
        <v/>
      </c>
      <c r="BX10" s="316">
        <f t="shared" ca="1" si="34"/>
        <v>30</v>
      </c>
      <c r="BY10" s="413" t="str">
        <f t="shared" ca="1" si="35"/>
        <v/>
      </c>
      <c r="BZ10" s="412" t="str">
        <f ca="1">IF(OR(CA10="",CA10=0),"",MAX(BZ$5:BZ9)+1)</f>
        <v/>
      </c>
      <c r="CA10" s="316" t="str">
        <f ca="1">IFERROR(INDEX($AJ$38:$AJ$49, ROWS($CA$4:CA8)), IFERROR(INDEX($AN$38:$AN$49, ROWS($CA$4:CA8)-ROWS($AJ$38:$AJ$49)), IFERROR(INDEX($AR$38:$AR$49, ROWS($CA$4:CA8)-ROWS($AJ$38:$AJ$49)-ROWS($AN$38:$AN$49)),IFERROR(INDEX($AV$38:$AV$49, ROWS($CA$4:CA8)-ROWS($AJ$38:$AJ$49)-ROWS($AN$38:$AN$49)-ROWS($AR$38:$AR$49)),IFERROR(INDEX($AZ$38:$AZ$49, ROWS($CA$4:CA8)-ROWS($AJ$38:$AJ$49)-ROWS($AN$38:$AN$49)-ROWS($AR$38:$AR$49)-ROWS($AV$38:$AV$49)),IFERROR(INDEX($BD$38:$BD$49, ROWS($CA$4:CA8)-ROWS($AJ$38:$AJ$49)-ROWS($AN$38:$AN$49)-ROWS($AR$38:$AR$49)-ROWS($AV$38:$AV$49)-ROWS($AZ$38:$AZ$49)),IFERROR(INDEX($BH$38:$BH$49, ROWS($CA$4:CA8)-ROWS($AJ$38:$AJ$49)-ROWS($AN$38:$AN$49)-ROWS($AR$38:$AR$49)-ROWS($AV$38:$AV$49)-ROWS($AZ$38:$AZ$49)-ROWS($BD$38:$BD$49)), "")))))))</f>
        <v/>
      </c>
      <c r="CB10" s="316" t="str">
        <f t="shared" ca="1" si="36"/>
        <v>D. Store Card 4</v>
      </c>
      <c r="CC10" s="316" t="str">
        <f ca="1">IF(OR(CD10="",CD10=0),"",MAX(CC$5:CC9)+1)</f>
        <v/>
      </c>
      <c r="CD10" s="316" t="str">
        <f ca="1">IFERROR(INDEX($AK$38:$AK$49, ROWS($CD$4:CD8)), IFERROR(INDEX($AO$38:$AO$49, ROWS($CD$4:CD8)-ROWS($AK$38:$AK$49)), IFERROR(INDEX($AS$38:$AS$49, ROWS($CD$4:CD8)-ROWS($AK$38:$AK$49)-ROWS($AO$38:$AO$49)),IFERROR(INDEX($AW$38:$AW$49, ROWS($CD$4:CD8)-ROWS($AK$38:$AK$49)-ROWS($AO$38:$AO$49)-ROWS($AS$38:$AS$49)),IFERROR(INDEX($BA$38:$BA$49, ROWS($CD$4:CD8)-ROWS($AK$38:$AK$49)-ROWS($AO$38:$AO$49)-ROWS($AS$38:$AS$49)-ROWS($AW$38:$AW$49)),IFERROR(INDEX($BE$38:$BE$49, ROWS($CD$4:CD8)-ROWS($AK$38:$AK$49)-ROWS($AO$38:$AO$49)-ROWS($AS$38:$AS$49)-ROWS($AW$38:$AW$49)-ROWS($BA$38:$BA$49)),IFERROR(INDEX($BI$38:$BI$49, ROWS($CD$4:CD8)-ROWS($AK$38:$AK$49)-ROWS($AO$38:$AO$49)-ROWS($AS$38:$AS$49)-ROWS($AW$38:$AW$49)-ROWS($BA$38:$BA$49)-ROWS($BE$38:$BE$49)), "")))))))</f>
        <v/>
      </c>
      <c r="CE10" s="316">
        <f t="shared" ca="1" si="37"/>
        <v>30</v>
      </c>
      <c r="CF10" s="413" t="str">
        <f t="shared" ca="1" si="38"/>
        <v/>
      </c>
      <c r="CG10" s="412" t="str">
        <f ca="1">IF(OR(CH10="",CH10=0),"",MAX(CG$5:CG9)+1)</f>
        <v/>
      </c>
      <c r="CH10" s="316" t="str">
        <f ca="1">IFERROR(INDEX($AJ$54:$AJ$65, ROWS($CH$4:CH8)), IFERROR(INDEX($AN$54:$AN$65, ROWS($CH$4:CH8)-ROWS($AJ$54:$AJ$65)), IFERROR(INDEX($AR$54:$AR$65, ROWS($CH$4:CH8)-ROWS($AJ$54:$AJ$65)-ROWS($AN$54:$AN$65)),IFERROR(INDEX($AV$54:$AV$65, ROWS($CH$4:CH8)-ROWS($AJ$54:$AJ$65)-ROWS($AN$54:$AN$65)-ROWS($AR$54:$AR$65)),IFERROR(INDEX($AZ$54:$AZ$65, ROWS($CH$4:CH8)-ROWS($AJ$54:$AJ$65)-ROWS($AN$54:$AN$65)-ROWS($AR$54:$AR$65)-ROWS($AV$54:$AV$65)),IFERROR(INDEX($BD$54:$BD$65, ROWS($CH$4:CH8)-ROWS($AJ$54:$AJ$65)-ROWS($AN$54:$AN$65)-ROWS($AR$54:$AR$65)-ROWS($AV$54:$AV$65)-ROWS($AZ$54:$AZ$65)),IFERROR(INDEX($BH$54:$BH$65, ROWS($CH$4:CH8)-ROWS($AJ$54:$AJ$65)-ROWS($AN$54:$AN$65)-ROWS($AR$54:$AR$65)-ROWS($AV$54:$AV$65)-ROWS($AZ$54:$AZ$65)-ROWS($BD$54:$BD$65)), "")))))))</f>
        <v/>
      </c>
      <c r="CI10" s="316" t="str">
        <f t="shared" ca="1" si="39"/>
        <v>Lawn Service</v>
      </c>
      <c r="CJ10" s="316" t="str">
        <f ca="1">IF(OR(CK10="",CK10=0),"",MAX(CJ$5:CJ9)+1)</f>
        <v/>
      </c>
      <c r="CK10" s="316" t="str">
        <f ca="1">IFERROR(INDEX($AK$54:$AK$65, ROWS($CK$4:CK8)), IFERROR(INDEX($AO$54:$AO$65, ROWS($CK$4:CK8)-ROWS($AK$54:$AK$65)), IFERROR(INDEX($AS$54:$AS$65, ROWS($CK$4:CK8)-ROWS($AK$54:$AK$65)-ROWS($AO$54:$AO$65)),IFERROR(INDEX($AW$54:$AW$65, ROWS($CK$4:CK8)-ROWS($AK$54:$AK$65)-ROWS($AO$54:$AO$65)-ROWS($AS$54:$AS$65)),IFERROR(INDEX($BA$54:$BA$65, ROWS($CK$4:CK8)-ROWS($AK$54:$AK$65)-ROWS($AO$54:$AO$65)-ROWS($AS$54:$AS$65)-ROWS($AW$54:$AW$65)),IFERROR(INDEX($BE$54:$BE$65, ROWS($CK$4:CK8)-ROWS($AK$54:$AK$65)-ROWS($AO$54:$AO$65)-ROWS($AS$54:$AS$65)-ROWS($AW$54:$AW$65)-ROWS($BA$54:$BA$65)),IFERROR(INDEX($BI$54:$BI$65, ROWS($CK$4:CK8)-ROWS($AK$54:$AK$65)-ROWS($AO$54:$AO$65)-ROWS($AS$54:$AS$65)-ROWS($AW$54:$AW$65)-ROWS($BA$54:$BA$65)-ROWS($BE$54:$BE$65)), "")))))))</f>
        <v/>
      </c>
      <c r="CL10" s="316">
        <f t="shared" ca="1" si="40"/>
        <v>50</v>
      </c>
      <c r="CM10" s="413" t="str">
        <f t="shared" ca="1" si="41"/>
        <v/>
      </c>
      <c r="CN10" s="412" t="str">
        <f ca="1">IF(OR(CO10="",CO10=0),"",MAX(CN$5:CN9)+1)</f>
        <v/>
      </c>
      <c r="CO10" s="316" t="str">
        <f ca="1">IFERROR(INDEX($AJ$70:$AJ$81, ROWS($CO$4:CO8)), IFERROR(INDEX($AN$70:$AN$81, ROWS($CO$4:CO8)-ROWS($AJ$70:$AJ$81)), IFERROR(INDEX($AR$70:$AR$81, ROWS($CO$4:CO8)-ROWS($AJ$70:$AJ$81)-ROWS($AN$70:$AN$81)),IFERROR(INDEX($AV$70:$AV$81, ROWS($CO$4:CO8)-ROWS($AJ$70:$AJ$81)-ROWS($AN$70:$AN$81)-ROWS($AR$70:$AR$81)),IFERROR(INDEX($AZ$70:$AZ$81, ROWS($CO$4:CO8)-ROWS($AJ$70:$AJ$81)-ROWS($AN$70:$AN$81)-ROWS($AR$70:$AR$81)-ROWS($AV$70:$AV$81)),IFERROR(INDEX($BD$70:$BD$81, ROWS($CO$4:CO8)-ROWS($AJ$70:$AJ$81)-ROWS($AN$70:$AN$81)-ROWS($AR$70:$AR$81)-ROWS($AV$70:$AV$81)-ROWS($AZ$70:$AZ$81)),IFERROR(INDEX($BH$70:$BH$81, ROWS($CO$4:CO8)-ROWS($AJ$70:$AJ$81)-ROWS($AN$70:$AN$81)-ROWS($AR$70:$AR$81)-ROWS($AV$70:$AV$81)-ROWS($AZ$70:$AZ$81)-ROWS($BD$70:$BD$81)), "")))))))</f>
        <v/>
      </c>
      <c r="CP10" s="316" t="str">
        <f t="shared" ca="1" si="42"/>
        <v>Car 2 Gas</v>
      </c>
      <c r="CQ10" s="316" t="str">
        <f ca="1">IF(OR(CR10="",CR10=0),"",MAX(CQ$5:CQ9)+1)</f>
        <v/>
      </c>
      <c r="CR10" s="316" t="str">
        <f ca="1">IFERROR(INDEX($AK$70:$AK$81, ROWS($CR$4:CR8)), IFERROR(INDEX($AO$70:$AO$81, ROWS($CR$4:CR8)-ROWS($AK$70:$AK$81)), IFERROR(INDEX($AS$70:$AS$81, ROWS($CR$4:CR8)-ROWS($AK$70:$AK$81)-ROWS($AO$70:$AO$81)),IFERROR(INDEX($AW$70:$AW$81, ROWS($CR$4:CR8)-ROWS($AK$70:$AK$81)-ROWS($AO$70:$AO$81)-ROWS($AS$70:$AS$81)),IFERROR(INDEX($BA$70:$BA$81, ROWS($CR$4:CR8)-ROWS($AK$70:$AK$81)-ROWS($AO$70:$AO$81)-ROWS($AS$70:$AS$81)-ROWS($AW$70:$AW$81)),IFERROR(INDEX($BE$70:$BE$81, ROWS($CR$4:CR8)-ROWS($AK$70:$AK$81)-ROWS($AO$70:$AO$81)-ROWS($AS$70:$AS$81)-ROWS($AW$70:$AW$81)-ROWS($BA$70:$BA$81)),IFERROR(INDEX($BI$70:$BI$81, ROWS($CR$4:CR8)-ROWS($AK$70:$AK$81)-ROWS($AO$70:$AO$81)-ROWS($AS$70:$AS$81)-ROWS($AW$70:$AW$81)-ROWS($BA$70:$BA$81)-ROWS($BE$70:$BE$81)), "")))))))</f>
        <v/>
      </c>
      <c r="CS10" s="316">
        <f t="shared" ca="1" si="43"/>
        <v>80</v>
      </c>
      <c r="CT10" s="413" t="str">
        <f t="shared" ca="1" si="44"/>
        <v/>
      </c>
      <c r="CU10" s="412" t="str">
        <f>IF(OR(CV10="",CV10=0),"",MAX(CU$5:CU9)+1)</f>
        <v/>
      </c>
      <c r="CV10" s="316">
        <f>IFERROR(INDEX($AJ$86:$AJ$97, ROWS($CV$4:CV8)), IFERROR(INDEX($AN$86:$AN$97, ROWS($CV$4:CV8)-ROWS($AJ$86:$AJ$97)), ""))</f>
        <v>0</v>
      </c>
      <c r="CW10" s="316" t="str">
        <f t="shared" si="45"/>
        <v/>
      </c>
      <c r="CX10" s="316" t="str">
        <f>IF(OR(CY10="",CY10=0),"",MAX(CX$5:CX9)+1)</f>
        <v/>
      </c>
      <c r="CY10" s="316">
        <f>IFERROR(INDEX($AK$86:$AK$97, ROWS($CY$4:CY8)), IFERROR(INDEX($AO$86:$AO$97, ROWS($CY$4:CY8)-ROWS($AK$86:$AK$97)), ""))</f>
        <v>0</v>
      </c>
      <c r="CZ10" s="316" t="str">
        <f t="shared" si="46"/>
        <v/>
      </c>
      <c r="DA10" s="413" t="str">
        <f t="shared" si="47"/>
        <v/>
      </c>
      <c r="DC10" s="438" t="str">
        <f ca="1">IF(OR(DD10="",DD10=0),"",MAX(DC$5:DC9)+1)</f>
        <v/>
      </c>
      <c r="DD10" s="434" t="str">
        <f t="shared" ca="1" si="48"/>
        <v/>
      </c>
      <c r="DE10" s="413" t="str">
        <f t="shared" ca="1" si="49"/>
        <v/>
      </c>
      <c r="DF10" s="431" t="str">
        <f ca="1">IF(OR(DG10="",DG10=0),"",MAX(DF$5:DF9)+1)</f>
        <v/>
      </c>
      <c r="DG10" s="412" t="str">
        <f t="shared" ca="1" si="50"/>
        <v/>
      </c>
      <c r="DH10" s="413" t="str">
        <f t="shared" ca="1" si="51"/>
        <v/>
      </c>
      <c r="DI10" s="412" t="str">
        <f t="shared" ca="1" si="52"/>
        <v/>
      </c>
      <c r="DJ10" s="413" t="str">
        <f t="shared" ca="1" si="53"/>
        <v/>
      </c>
      <c r="DK10" s="412" t="str">
        <f t="shared" ca="1" si="54"/>
        <v/>
      </c>
      <c r="DL10" s="413" t="str">
        <f t="shared" ca="1" si="55"/>
        <v/>
      </c>
      <c r="DN10" s="425" t="str">
        <f ca="1">IF(DI18="","",CONCATENATE(DI18," - ",DJ18))</f>
        <v/>
      </c>
      <c r="DO10" s="295" t="str">
        <f ca="1">IF(DI19="","",CONCATENATE(DI19," - ",DJ19))</f>
        <v/>
      </c>
      <c r="DP10" s="295" t="str">
        <f ca="1">IF(DI20="","",CONCATENATE(DI20," - ",DJ20))</f>
        <v/>
      </c>
      <c r="DQ10" s="425" t="str">
        <f ca="1">IF(DK18="","",CONCATENATE(DK18," - ",DL18))</f>
        <v/>
      </c>
      <c r="DR10" s="295" t="str">
        <f ca="1">IF(DK19="","",CONCATENATE(DK19," - ",DL19))</f>
        <v/>
      </c>
      <c r="DS10" s="426" t="str">
        <f ca="1">IF(DK20="","",CONCATENATE(DK20," - ",DL20))</f>
        <v/>
      </c>
    </row>
    <row r="11" spans="1:123" s="293" customFormat="1" ht="15" customHeight="1" thickBot="1" x14ac:dyDescent="0.35">
      <c r="A11" s="291">
        <f>Year!Q30</f>
        <v>45172</v>
      </c>
      <c r="B11" s="290" t="str">
        <f>IF(ISERROR(MATCH(A11,event_dates,0)),"",INDEX(events,MATCH(A11,event_dates,0)))</f>
        <v/>
      </c>
      <c r="C11" s="291">
        <f>Year!R30</f>
        <v>45173</v>
      </c>
      <c r="D11" s="290" t="str">
        <f>IF(ISERROR(MATCH(C11,event_dates,0)),"",INDEX(events,MATCH(C11,event_dates,0)))</f>
        <v>Labor Day</v>
      </c>
      <c r="E11" s="291">
        <f>Year!S30</f>
        <v>45174</v>
      </c>
      <c r="F11" s="290" t="str">
        <f>IF(ISERROR(MATCH(E11,event_dates,0)),"",INDEX(events,MATCH(E11,event_dates,0)))</f>
        <v/>
      </c>
      <c r="G11" s="291">
        <f>Year!T30</f>
        <v>45175</v>
      </c>
      <c r="H11" s="290" t="str">
        <f>IF(ISERROR(MATCH(G11,event_dates,0)),"",INDEX(events,MATCH(G11,event_dates,0)))</f>
        <v/>
      </c>
      <c r="I11" s="291">
        <f>Year!U30</f>
        <v>45176</v>
      </c>
      <c r="J11" s="290" t="str">
        <f>IF(ISERROR(MATCH(I11,event_dates,0)),"",INDEX(events,MATCH(I11,event_dates,0)))</f>
        <v/>
      </c>
      <c r="K11" s="291">
        <f>Year!V30</f>
        <v>45177</v>
      </c>
      <c r="L11" s="290" t="str">
        <f>IF(ISERROR(MATCH(K11,event_dates,0)),"",INDEX(events,MATCH(K11,event_dates,0)))</f>
        <v/>
      </c>
      <c r="M11" s="291">
        <f>Year!W30</f>
        <v>45178</v>
      </c>
      <c r="N11" s="290" t="str">
        <f>IF(ISERROR(MATCH(M11,event_dates,0)),"",INDEX(events,MATCH(M11,event_dates,0)))</f>
        <v/>
      </c>
      <c r="P11" s="295" t="str">
        <f ca="1">IF(DN26="","",DN26)</f>
        <v>Groceries - 125</v>
      </c>
      <c r="Q11" s="295" t="str">
        <f t="shared" ref="Q11:U16" ca="1" si="56">IF(DO26="","",DO26)</f>
        <v>Lawn Service - 50</v>
      </c>
      <c r="R11" s="295" t="str">
        <f t="shared" ca="1" si="56"/>
        <v>Internet - 100</v>
      </c>
      <c r="S11" s="296" t="str">
        <f t="shared" ca="1" si="56"/>
        <v>Paycheck 2 - 400</v>
      </c>
      <c r="T11" s="295" t="str">
        <f t="shared" ca="1" si="56"/>
        <v/>
      </c>
      <c r="U11" s="295" t="str">
        <f t="shared" ca="1" si="56"/>
        <v/>
      </c>
      <c r="V11" s="1156"/>
      <c r="W11" s="1157"/>
      <c r="X11" s="445"/>
      <c r="Y11"/>
      <c r="AB11" s="299"/>
      <c r="AC11" s="358">
        <f>IF('Data Entry'!B17="","",'Data Entry'!B17)</f>
        <v>15</v>
      </c>
      <c r="AD11" s="356" t="str">
        <f>IF('Data Entry'!A17="","",'Data Entry'!A17)</f>
        <v>Roth IRA</v>
      </c>
      <c r="AE11" s="363">
        <f>IF('Data Entry'!C17="","",'Data Entry'!C17)</f>
        <v>100</v>
      </c>
      <c r="AF11" s="402" t="str">
        <f>IF('Data Entry'!E17="","",'Data Entry'!E17)</f>
        <v>Monthly</v>
      </c>
      <c r="AG11" s="300"/>
      <c r="AH11"/>
      <c r="AI11" s="304">
        <f t="shared" ca="1" si="23"/>
        <v>20</v>
      </c>
      <c r="AJ11" s="305" t="str">
        <f t="shared" ca="1" si="2"/>
        <v/>
      </c>
      <c r="AK11" s="306" t="str">
        <f t="shared" ca="1" si="3"/>
        <v/>
      </c>
      <c r="AL11" s="307" t="str">
        <f t="shared" ca="1" si="4"/>
        <v/>
      </c>
      <c r="AM11" s="304">
        <f t="shared" ca="1" si="24"/>
        <v>20</v>
      </c>
      <c r="AN11" s="305" t="str">
        <f t="shared" ca="1" si="5"/>
        <v/>
      </c>
      <c r="AO11" s="306" t="str">
        <f t="shared" ca="1" si="6"/>
        <v/>
      </c>
      <c r="AP11" s="307" t="str">
        <f t="shared" ca="1" si="7"/>
        <v/>
      </c>
      <c r="AQ11" s="304">
        <f t="shared" ca="1" si="25"/>
        <v>20</v>
      </c>
      <c r="AR11" s="305" t="str">
        <f t="shared" ca="1" si="8"/>
        <v/>
      </c>
      <c r="AS11" s="306" t="str">
        <f t="shared" ca="1" si="9"/>
        <v/>
      </c>
      <c r="AT11" s="307" t="str">
        <f t="shared" ca="1" si="10"/>
        <v/>
      </c>
      <c r="AU11" s="304">
        <f t="shared" ca="1" si="26"/>
        <v>20</v>
      </c>
      <c r="AV11" s="305" t="str">
        <f t="shared" ca="1" si="11"/>
        <v/>
      </c>
      <c r="AW11" s="306" t="str">
        <f t="shared" ca="1" si="12"/>
        <v/>
      </c>
      <c r="AX11" s="307" t="str">
        <f t="shared" ca="1" si="13"/>
        <v/>
      </c>
      <c r="AY11" s="304">
        <f t="shared" ca="1" si="27"/>
        <v>20</v>
      </c>
      <c r="AZ11" s="305" t="str">
        <f t="shared" ca="1" si="14"/>
        <v/>
      </c>
      <c r="BA11" s="306" t="str">
        <f t="shared" ca="1" si="15"/>
        <v/>
      </c>
      <c r="BB11" s="307" t="str">
        <f t="shared" ca="1" si="16"/>
        <v/>
      </c>
      <c r="BC11" s="304" t="str">
        <f t="shared" ca="1" si="28"/>
        <v/>
      </c>
      <c r="BD11" s="305" t="str">
        <f t="shared" ca="1" si="17"/>
        <v/>
      </c>
      <c r="BE11" s="306" t="str">
        <f t="shared" ca="1" si="18"/>
        <v/>
      </c>
      <c r="BF11" s="307" t="str">
        <f t="shared" ca="1" si="19"/>
        <v/>
      </c>
      <c r="BG11" s="304" t="str">
        <f t="shared" ca="1" si="29"/>
        <v/>
      </c>
      <c r="BH11" s="305" t="str">
        <f t="shared" ca="1" si="20"/>
        <v/>
      </c>
      <c r="BI11" s="306" t="str">
        <f t="shared" ca="1" si="21"/>
        <v/>
      </c>
      <c r="BJ11" s="307" t="str">
        <f t="shared" ca="1" si="22"/>
        <v/>
      </c>
      <c r="BL11" s="412" t="str">
        <f ca="1">IF(OR(BM11="",BM11=0),"",MAX(BL$5:BL10)+1)</f>
        <v/>
      </c>
      <c r="BM11" s="316" t="str">
        <f ca="1">IFERROR(INDEX($AJ$6:$AJ$17, ROWS(BM$4:$BM9)), IFERROR(INDEX($AN$6:$AN$17, ROWS(BM$4:$BM9)-ROWS($AJ$6:$AJ$17)), IFERROR(INDEX($AR$6:$AR$17, ROWS(BM$4:$BM9)-ROWS($AJ$6:$AJ$17)-ROWS($AN$6:$AN$17)),IFERROR(INDEX($AV$6:$AV$17, ROWS(BM$4:$BM9)-ROWS($AJ$6:$AJ$17)-ROWS($AN$6:$AN$17)-ROWS($AR$6:$AR$17)),IFERROR(INDEX($AZ$6:$AZ$17, ROWS(BM$4:$BM9)-ROWS($AJ$6:$AJ$17)-ROWS($AN$6:$AN$17)-ROWS($AR$6:$AR$17)-ROWS($AV$6:$AV$17)),IFERROR(INDEX($BD$6:$BD$17, ROWS(BM$4:$BM9)-ROWS($AJ$6:$AJ$17)-ROWS($AN$6:$AN$17)-ROWS($AR$6:$AR$17)-ROWS($AV$6:$AV$17)-ROWS($AZ$6:$AZ$17)),IFERROR(INDEX($BH$6:$BH$17, ROWS(BM$4:$BM9)-ROWS($AJ$6:$AJ$17)-ROWS($AN$6:$AN$17)-ROWS($AR$6:$AR$17)-ROWS($AV$6:$AV$17)-ROWS($AZ$6:$AZ$17)-ROWS($BD$6:$BD$17)), "")))))))</f>
        <v/>
      </c>
      <c r="BN11" s="316" t="str">
        <f t="shared" ca="1" si="30"/>
        <v/>
      </c>
      <c r="BO11" s="316" t="str">
        <f ca="1">IF(OR(BP11="",BP11=0),"",MAX(BO$5:BO10)+1)</f>
        <v/>
      </c>
      <c r="BP11" s="316" t="str">
        <f ca="1">IFERROR(INDEX($AK$6:$AK$17, ROWS($BP$4:BP9)), IFERROR(INDEX($AO$6:$AO$17, ROWS($BP$4:BP9)-ROWS($AK$6:$AK$17)), IFERROR(INDEX($AS$6:$AS$17, ROWS($BP$4:BP9)-ROWS($AK$6:$AK$17)-ROWS($AO$6:$AO$17)),IFERROR(INDEX($AW$6:$AW$17, ROWS($BP$4:BP9)-ROWS($AK$6:$AK$17)-ROWS($AO$6:$AO$17)-ROWS($AS$6:$AS$17)),IFERROR(INDEX($BA$6:$BA$17, ROWS($BP$4:BP9)-ROWS($AK$6:$AK$17)-ROWS($AO$6:$AO$17)-ROWS($AS$6:$AS$17)-ROWS($AW$6:$AW$17)),IFERROR(INDEX($BE$6:$BE$17, ROWS($BP$4:BP9)-ROWS($AK$6:$AK$17)-ROWS($AO$6:$AO$17)-ROWS($AS$6:$AS$17)-ROWS($AW$6:$AW$17)-ROWS($BA$6:$BA$17)),IFERROR(INDEX($BI$6:$BI$17, ROWS($BP$4:BP9)-ROWS($AK$6:$AK$17)-ROWS($AO$6:$AO$17)-ROWS($AS$6:$AS$17)-ROWS($AW$6:$AW$17)-ROWS($BA$6:$BA$17)-ROWS($BE$6:$BE$17)), "")))))))</f>
        <v/>
      </c>
      <c r="BQ11" s="316" t="str">
        <f t="shared" ca="1" si="31"/>
        <v/>
      </c>
      <c r="BR11" s="413" t="str">
        <f t="shared" ca="1" si="32"/>
        <v/>
      </c>
      <c r="BS11" s="412" t="str">
        <f ca="1">IF(OR(BT11="",BT11=0),"",MAX(BS$5:BS10)+1)</f>
        <v/>
      </c>
      <c r="BT11" s="316" t="str">
        <f ca="1">IFERROR(INDEX($AJ$22:$AJ$33, ROWS($BT$4:BT9)), IFERROR(INDEX($AN$22:$AN$33, ROWS($BT$4:BT9)-ROWS($AJ$22:$AJ$33)), IFERROR(INDEX($AR$22:$AR$33, ROWS($BT$4:BT9)-ROWS($AJ$22:$AJ$33)-ROWS($AN$22:$AN$33)),IFERROR(INDEX($AV$22:$AV$33, ROWS($BT$4:BT9)-ROWS($AJ$22:$AJ$33)-ROWS($AN$22:$AN$33)-ROWS($AR$22:$AR$33)),IFERROR(INDEX($AZ$22:$AZ$33, ROWS($BT$4:BT9)-ROWS($AJ$22:$AJ$33)-ROWS($AN$22:$AN$33)-ROWS($AR$22:$AR$33)-ROWS($AV$22:$AV$33)),IFERROR(INDEX($BD$22:$BD$33, ROWS($BT$4:BT9)-ROWS($AJ$22:$AJ$33)-ROWS($AN$22:$AN$33)-ROWS($AR$22:$AR$33)-ROWS($AV$22:$AV$33)-ROWS($AZ$22:$AZ$33)),IFERROR(INDEX($BH$22:$BH$33, ROWS($BT$4:BT9)-ROWS($AJ$22:$AJ$33)-ROWS($AN$22:$AN$33)-ROWS($AR$22:$AR$33)-ROWS($AV$22:$AV$33)-ROWS($AZ$22:$AZ$33)-ROWS($BD$22:$BD$33)), "")))))))</f>
        <v/>
      </c>
      <c r="BU11" s="316" t="str">
        <f t="shared" ca="1" si="33"/>
        <v>Pet Care</v>
      </c>
      <c r="BV11" s="316" t="str">
        <f ca="1">IF(OR(BW11="",BW11=0),"",MAX(BV$5:BV10)+1)</f>
        <v/>
      </c>
      <c r="BW11" s="316" t="str">
        <f ca="1">IFERROR(INDEX($AK$22:$AK$33, ROWS($BW$4:BW9)), IFERROR(INDEX($AO$22:$AO$33, ROWS($BW$4:BW9)-ROWS($AK$22:$AK$33)), IFERROR(INDEX($AS$22:$AS$33, ROWS($BW$4:BW9)-ROWS($AK$22:$AK$33)-ROWS($AO$22:$AO$33)),IFERROR(INDEX($AW$22:$AW$33, ROWS($BW$4:BW9)-ROWS($AK$22:$AK$33)-ROWS($AO$22:$AO$33)-ROWS($AS$22:$AS$33)),IFERROR(INDEX($BA$22:$BA$33, ROWS($BW$4:BW9)-ROWS($AK$22:$AK$33)-ROWS($AO$22:$AO$33)-ROWS($AS$22:$AS$33)-ROWS($AW$22:$AW$33)),IFERROR(INDEX($BE$22:$BE$33, ROWS($BW$4:BW9)-ROWS($AK$22:$AK$33)-ROWS($AO$22:$AO$33)-ROWS($AS$22:$AS$33)-ROWS($AW$22:$AW$33)-ROWS($BA$22:$BA$33)),IFERROR(INDEX($BI$22:$BI$33, ROWS($BW$4:BW9)-ROWS($AK$22:$AK$33)-ROWS($AO$22:$AO$33)-ROWS($AS$22:$AS$33)-ROWS($AW$22:$AW$33)-ROWS($BA$22:$BA$33)-ROWS($BE$22:$BE$33)), "")))))))</f>
        <v/>
      </c>
      <c r="BX11" s="316">
        <f t="shared" ca="1" si="34"/>
        <v>80</v>
      </c>
      <c r="BY11" s="413" t="str">
        <f t="shared" ca="1" si="35"/>
        <v/>
      </c>
      <c r="BZ11" s="412" t="str">
        <f ca="1">IF(OR(CA11="",CA11=0),"",MAX(BZ$5:BZ10)+1)</f>
        <v/>
      </c>
      <c r="CA11" s="316" t="str">
        <f ca="1">IFERROR(INDEX($AJ$38:$AJ$49, ROWS($CA$4:CA9)), IFERROR(INDEX($AN$38:$AN$49, ROWS($CA$4:CA9)-ROWS($AJ$38:$AJ$49)), IFERROR(INDEX($AR$38:$AR$49, ROWS($CA$4:CA9)-ROWS($AJ$38:$AJ$49)-ROWS($AN$38:$AN$49)),IFERROR(INDEX($AV$38:$AV$49, ROWS($CA$4:CA9)-ROWS($AJ$38:$AJ$49)-ROWS($AN$38:$AN$49)-ROWS($AR$38:$AR$49)),IFERROR(INDEX($AZ$38:$AZ$49, ROWS($CA$4:CA9)-ROWS($AJ$38:$AJ$49)-ROWS($AN$38:$AN$49)-ROWS($AR$38:$AR$49)-ROWS($AV$38:$AV$49)),IFERROR(INDEX($BD$38:$BD$49, ROWS($CA$4:CA9)-ROWS($AJ$38:$AJ$49)-ROWS($AN$38:$AN$49)-ROWS($AR$38:$AR$49)-ROWS($AV$38:$AV$49)-ROWS($AZ$38:$AZ$49)),IFERROR(INDEX($BH$38:$BH$49, ROWS($CA$4:CA9)-ROWS($AJ$38:$AJ$49)-ROWS($AN$38:$AN$49)-ROWS($AR$38:$AR$49)-ROWS($AV$38:$AV$49)-ROWS($AZ$38:$AZ$49)-ROWS($BD$38:$BD$49)), "")))))))</f>
        <v/>
      </c>
      <c r="CB11" s="316" t="str">
        <f t="shared" ca="1" si="36"/>
        <v>D. Store Card 1</v>
      </c>
      <c r="CC11" s="316" t="str">
        <f ca="1">IF(OR(CD11="",CD11=0),"",MAX(CC$5:CC10)+1)</f>
        <v/>
      </c>
      <c r="CD11" s="316" t="str">
        <f ca="1">IFERROR(INDEX($AK$38:$AK$49, ROWS($CD$4:CD9)), IFERROR(INDEX($AO$38:$AO$49, ROWS($CD$4:CD9)-ROWS($AK$38:$AK$49)), IFERROR(INDEX($AS$38:$AS$49, ROWS($CD$4:CD9)-ROWS($AK$38:$AK$49)-ROWS($AO$38:$AO$49)),IFERROR(INDEX($AW$38:$AW$49, ROWS($CD$4:CD9)-ROWS($AK$38:$AK$49)-ROWS($AO$38:$AO$49)-ROWS($AS$38:$AS$49)),IFERROR(INDEX($BA$38:$BA$49, ROWS($CD$4:CD9)-ROWS($AK$38:$AK$49)-ROWS($AO$38:$AO$49)-ROWS($AS$38:$AS$49)-ROWS($AW$38:$AW$49)),IFERROR(INDEX($BE$38:$BE$49, ROWS($CD$4:CD9)-ROWS($AK$38:$AK$49)-ROWS($AO$38:$AO$49)-ROWS($AS$38:$AS$49)-ROWS($AW$38:$AW$49)-ROWS($BA$38:$BA$49)),IFERROR(INDEX($BI$38:$BI$49, ROWS($CD$4:CD9)-ROWS($AK$38:$AK$49)-ROWS($AO$38:$AO$49)-ROWS($AS$38:$AS$49)-ROWS($AW$38:$AW$49)-ROWS($BA$38:$BA$49)-ROWS($BE$38:$BE$49)), "")))))))</f>
        <v/>
      </c>
      <c r="CE11" s="316">
        <f t="shared" ca="1" si="37"/>
        <v>30</v>
      </c>
      <c r="CF11" s="413" t="str">
        <f t="shared" ca="1" si="38"/>
        <v/>
      </c>
      <c r="CG11" s="412" t="str">
        <f ca="1">IF(OR(CH11="",CH11=0),"",MAX(CG$5:CG10)+1)</f>
        <v/>
      </c>
      <c r="CH11" s="316" t="str">
        <f ca="1">IFERROR(INDEX($AJ$54:$AJ$65, ROWS($CH$4:CH9)), IFERROR(INDEX($AN$54:$AN$65, ROWS($CH$4:CH9)-ROWS($AJ$54:$AJ$65)), IFERROR(INDEX($AR$54:$AR$65, ROWS($CH$4:CH9)-ROWS($AJ$54:$AJ$65)-ROWS($AN$54:$AN$65)),IFERROR(INDEX($AV$54:$AV$65, ROWS($CH$4:CH9)-ROWS($AJ$54:$AJ$65)-ROWS($AN$54:$AN$65)-ROWS($AR$54:$AR$65)),IFERROR(INDEX($AZ$54:$AZ$65, ROWS($CH$4:CH9)-ROWS($AJ$54:$AJ$65)-ROWS($AN$54:$AN$65)-ROWS($AR$54:$AR$65)-ROWS($AV$54:$AV$65)),IFERROR(INDEX($BD$54:$BD$65, ROWS($CH$4:CH9)-ROWS($AJ$54:$AJ$65)-ROWS($AN$54:$AN$65)-ROWS($AR$54:$AR$65)-ROWS($AV$54:$AV$65)-ROWS($AZ$54:$AZ$65)),IFERROR(INDEX($BH$54:$BH$65, ROWS($CH$4:CH9)-ROWS($AJ$54:$AJ$65)-ROWS($AN$54:$AN$65)-ROWS($AR$54:$AR$65)-ROWS($AV$54:$AV$65)-ROWS($AZ$54:$AZ$65)-ROWS($BD$54:$BD$65)), "")))))))</f>
        <v/>
      </c>
      <c r="CI11" s="316" t="str">
        <f t="shared" ca="1" si="39"/>
        <v>Credit Card 1</v>
      </c>
      <c r="CJ11" s="316" t="str">
        <f ca="1">IF(OR(CK11="",CK11=0),"",MAX(CJ$5:CJ10)+1)</f>
        <v/>
      </c>
      <c r="CK11" s="316" t="str">
        <f ca="1">IFERROR(INDEX($AK$54:$AK$65, ROWS($CK$4:CK9)), IFERROR(INDEX($AO$54:$AO$65, ROWS($CK$4:CK9)-ROWS($AK$54:$AK$65)), IFERROR(INDEX($AS$54:$AS$65, ROWS($CK$4:CK9)-ROWS($AK$54:$AK$65)-ROWS($AO$54:$AO$65)),IFERROR(INDEX($AW$54:$AW$65, ROWS($CK$4:CK9)-ROWS($AK$54:$AK$65)-ROWS($AO$54:$AO$65)-ROWS($AS$54:$AS$65)),IFERROR(INDEX($BA$54:$BA$65, ROWS($CK$4:CK9)-ROWS($AK$54:$AK$65)-ROWS($AO$54:$AO$65)-ROWS($AS$54:$AS$65)-ROWS($AW$54:$AW$65)),IFERROR(INDEX($BE$54:$BE$65, ROWS($CK$4:CK9)-ROWS($AK$54:$AK$65)-ROWS($AO$54:$AO$65)-ROWS($AS$54:$AS$65)-ROWS($AW$54:$AW$65)-ROWS($BA$54:$BA$65)),IFERROR(INDEX($BI$54:$BI$65, ROWS($CK$4:CK9)-ROWS($AK$54:$AK$65)-ROWS($AO$54:$AO$65)-ROWS($AS$54:$AS$65)-ROWS($AW$54:$AW$65)-ROWS($BA$54:$BA$65)-ROWS($BE$54:$BE$65)), "")))))))</f>
        <v/>
      </c>
      <c r="CL11" s="316">
        <f t="shared" ca="1" si="40"/>
        <v>50</v>
      </c>
      <c r="CM11" s="413" t="str">
        <f t="shared" ca="1" si="41"/>
        <v/>
      </c>
      <c r="CN11" s="412" t="str">
        <f ca="1">IF(OR(CO11="",CO11=0),"",MAX(CN$5:CN10)+1)</f>
        <v/>
      </c>
      <c r="CO11" s="316" t="str">
        <f ca="1">IFERROR(INDEX($AJ$70:$AJ$81, ROWS($CO$4:CO9)), IFERROR(INDEX($AN$70:$AN$81, ROWS($CO$4:CO9)-ROWS($AJ$70:$AJ$81)), IFERROR(INDEX($AR$70:$AR$81, ROWS($CO$4:CO9)-ROWS($AJ$70:$AJ$81)-ROWS($AN$70:$AN$81)),IFERROR(INDEX($AV$70:$AV$81, ROWS($CO$4:CO9)-ROWS($AJ$70:$AJ$81)-ROWS($AN$70:$AN$81)-ROWS($AR$70:$AR$81)),IFERROR(INDEX($AZ$70:$AZ$81, ROWS($CO$4:CO9)-ROWS($AJ$70:$AJ$81)-ROWS($AN$70:$AN$81)-ROWS($AR$70:$AR$81)-ROWS($AV$70:$AV$81)),IFERROR(INDEX($BD$70:$BD$81, ROWS($CO$4:CO9)-ROWS($AJ$70:$AJ$81)-ROWS($AN$70:$AN$81)-ROWS($AR$70:$AR$81)-ROWS($AV$70:$AV$81)-ROWS($AZ$70:$AZ$81)),IFERROR(INDEX($BH$70:$BH$81, ROWS($CO$4:CO9)-ROWS($AJ$70:$AJ$81)-ROWS($AN$70:$AN$81)-ROWS($AR$70:$AR$81)-ROWS($AV$70:$AV$81)-ROWS($AZ$70:$AZ$81)-ROWS($BD$70:$BD$81)), "")))))))</f>
        <v/>
      </c>
      <c r="CP11" s="316" t="str">
        <f t="shared" ca="1" si="42"/>
        <v/>
      </c>
      <c r="CQ11" s="316" t="str">
        <f ca="1">IF(OR(CR11="",CR11=0),"",MAX(CQ$5:CQ10)+1)</f>
        <v/>
      </c>
      <c r="CR11" s="316" t="str">
        <f ca="1">IFERROR(INDEX($AK$70:$AK$81, ROWS($CR$4:CR9)), IFERROR(INDEX($AO$70:$AO$81, ROWS($CR$4:CR9)-ROWS($AK$70:$AK$81)), IFERROR(INDEX($AS$70:$AS$81, ROWS($CR$4:CR9)-ROWS($AK$70:$AK$81)-ROWS($AO$70:$AO$81)),IFERROR(INDEX($AW$70:$AW$81, ROWS($CR$4:CR9)-ROWS($AK$70:$AK$81)-ROWS($AO$70:$AO$81)-ROWS($AS$70:$AS$81)),IFERROR(INDEX($BA$70:$BA$81, ROWS($CR$4:CR9)-ROWS($AK$70:$AK$81)-ROWS($AO$70:$AO$81)-ROWS($AS$70:$AS$81)-ROWS($AW$70:$AW$81)),IFERROR(INDEX($BE$70:$BE$81, ROWS($CR$4:CR9)-ROWS($AK$70:$AK$81)-ROWS($AO$70:$AO$81)-ROWS($AS$70:$AS$81)-ROWS($AW$70:$AW$81)-ROWS($BA$70:$BA$81)),IFERROR(INDEX($BI$70:$BI$81, ROWS($CR$4:CR9)-ROWS($AK$70:$AK$81)-ROWS($AO$70:$AO$81)-ROWS($AS$70:$AS$81)-ROWS($AW$70:$AW$81)-ROWS($BA$70:$BA$81)-ROWS($BE$70:$BE$81)), "")))))))</f>
        <v/>
      </c>
      <c r="CS11" s="316" t="str">
        <f t="shared" ca="1" si="43"/>
        <v/>
      </c>
      <c r="CT11" s="413" t="str">
        <f t="shared" ca="1" si="44"/>
        <v/>
      </c>
      <c r="CU11" s="412" t="str">
        <f>IF(OR(CV11="",CV11=0),"",MAX(CU$5:CU10)+1)</f>
        <v/>
      </c>
      <c r="CV11" s="316">
        <f>IFERROR(INDEX($AJ$86:$AJ$97, ROWS($CV$4:CV9)), IFERROR(INDEX($AN$86:$AN$97, ROWS($CV$4:CV9)-ROWS($AJ$86:$AJ$97)), ""))</f>
        <v>0</v>
      </c>
      <c r="CW11" s="316" t="str">
        <f t="shared" si="45"/>
        <v/>
      </c>
      <c r="CX11" s="316" t="str">
        <f>IF(OR(CY11="",CY11=0),"",MAX(CX$5:CX10)+1)</f>
        <v/>
      </c>
      <c r="CY11" s="316">
        <f>IFERROR(INDEX($AK$86:$AK$97, ROWS($CY$4:CY9)), IFERROR(INDEX($AO$86:$AO$97, ROWS($CY$4:CY9)-ROWS($AK$86:$AK$97)), ""))</f>
        <v>0</v>
      </c>
      <c r="CZ11" s="316" t="str">
        <f t="shared" si="46"/>
        <v/>
      </c>
      <c r="DA11" s="413" t="str">
        <f t="shared" si="47"/>
        <v/>
      </c>
      <c r="DC11" s="438" t="str">
        <f ca="1">IF(OR(DD11="",DD11=0),"",MAX(DC$5:DC10)+1)</f>
        <v/>
      </c>
      <c r="DD11" s="434" t="str">
        <f t="shared" ca="1" si="48"/>
        <v/>
      </c>
      <c r="DE11" s="413" t="str">
        <f t="shared" ca="1" si="49"/>
        <v/>
      </c>
      <c r="DF11" s="431" t="str">
        <f ca="1">IF(OR(DG11="",DG11=0),"",MAX(DF$5:DF10)+1)</f>
        <v/>
      </c>
      <c r="DG11" s="412" t="str">
        <f t="shared" ca="1" si="50"/>
        <v/>
      </c>
      <c r="DH11" s="413" t="str">
        <f t="shared" ca="1" si="51"/>
        <v/>
      </c>
      <c r="DI11" s="412" t="str">
        <f t="shared" ca="1" si="52"/>
        <v/>
      </c>
      <c r="DJ11" s="413" t="str">
        <f t="shared" ca="1" si="53"/>
        <v/>
      </c>
      <c r="DK11" s="412" t="str">
        <f t="shared" ca="1" si="54"/>
        <v/>
      </c>
      <c r="DL11" s="413" t="str">
        <f t="shared" ca="1" si="55"/>
        <v/>
      </c>
      <c r="DN11" s="427" t="str">
        <f ca="1">IF(DI21="","",CONCATENATE(DI21," - ",DJ21))</f>
        <v/>
      </c>
      <c r="DO11" s="428" t="str">
        <f ca="1">IF(DI22="","",CONCATENATE(DI22," - ",DJ22))</f>
        <v/>
      </c>
      <c r="DP11" s="428" t="str">
        <f ca="1">IF(DI23="","",CONCATENATE(DI23," - ",DJ23))</f>
        <v/>
      </c>
      <c r="DQ11" s="427" t="str">
        <f ca="1">IF(DK21="","",CONCATENATE(DK21," - ",DL21))</f>
        <v/>
      </c>
      <c r="DR11" s="428" t="str">
        <f ca="1">IF(DK22="","",CONCATENATE(DK22," - ",DL22))</f>
        <v/>
      </c>
      <c r="DS11" s="429" t="str">
        <f ca="1">IF(DK23="","",CONCATENATE(DK23," - ",DL23))</f>
        <v/>
      </c>
    </row>
    <row r="12" spans="1:123" s="292" customFormat="1" ht="15" customHeight="1" thickBot="1" x14ac:dyDescent="0.35">
      <c r="A12" s="1181" t="str">
        <f ca="1">IF(ISERROR(MATCH(A11,event_dates,0)+MATCH(A11,OFFSET(event_dates,MATCH(A11,event_dates,0),0,500,1),0)),"",INDEX(events,MATCH(A11,event_dates,0)+MATCH(A11,OFFSET(event_dates,MATCH(A11,event_dates,0),0,500,1),0)))</f>
        <v/>
      </c>
      <c r="B12" s="1182"/>
      <c r="C12" s="1181" t="str">
        <f ca="1">IF(ISERROR(MATCH(C11,event_dates,0)+MATCH(C11,OFFSET(event_dates,MATCH(C11,event_dates,0),0,500,1),0)),"",INDEX(events,MATCH(C11,event_dates,0)+MATCH(C11,OFFSET(event_dates,MATCH(C11,event_dates,0),0,500,1),0)))</f>
        <v/>
      </c>
      <c r="D12" s="1182"/>
      <c r="E12" s="1181" t="str">
        <f ca="1">IF(ISERROR(MATCH(E11,event_dates,0)+MATCH(E11,OFFSET(event_dates,MATCH(E11,event_dates,0),0,500,1),0)),"",INDEX(events,MATCH(E11,event_dates,0)+MATCH(E11,OFFSET(event_dates,MATCH(E11,event_dates,0),0,500,1),0)))</f>
        <v/>
      </c>
      <c r="F12" s="1182"/>
      <c r="G12" s="1181" t="str">
        <f ca="1">IF(ISERROR(MATCH(G11,event_dates,0)+MATCH(G11,OFFSET(event_dates,MATCH(G11,event_dates,0),0,500,1),0)),"",INDEX(events,MATCH(G11,event_dates,0)+MATCH(G11,OFFSET(event_dates,MATCH(G11,event_dates,0),0,500,1),0)))</f>
        <v/>
      </c>
      <c r="H12" s="1182"/>
      <c r="I12" s="1181" t="str">
        <f ca="1">IF(ISERROR(MATCH(I11,event_dates,0)+MATCH(I11,OFFSET(event_dates,MATCH(I11,event_dates,0),0,500,1),0)),"",INDEX(events,MATCH(I11,event_dates,0)+MATCH(I11,OFFSET(event_dates,MATCH(I11,event_dates,0),0,500,1),0)))</f>
        <v/>
      </c>
      <c r="J12" s="1182"/>
      <c r="K12" s="1181" t="str">
        <f ca="1">IF(ISERROR(MATCH(K11,event_dates,0)+MATCH(K11,OFFSET(event_dates,MATCH(K11,event_dates,0),0,500,1),0)),"",INDEX(events,MATCH(K11,event_dates,0)+MATCH(K11,OFFSET(event_dates,MATCH(K11,event_dates,0),0,500,1),0)))</f>
        <v/>
      </c>
      <c r="L12" s="1182"/>
      <c r="M12" s="1181" t="str">
        <f ca="1">IF(ISERROR(MATCH(M11,event_dates,0)+MATCH(M11,OFFSET(event_dates,MATCH(M11,event_dates,0),0,500,1),0)),"",INDEX(events,MATCH(M11,event_dates,0)+MATCH(M11,OFFSET(event_dates,MATCH(M11,event_dates,0),0,500,1),0)))</f>
        <v/>
      </c>
      <c r="N12" s="1182"/>
      <c r="P12" s="295" t="str">
        <f t="shared" ref="P12:P16" ca="1" si="57">IF(DN27="","",DN27)</f>
        <v>D. Store Card 3 - 30</v>
      </c>
      <c r="Q12" s="295" t="str">
        <f t="shared" ca="1" si="56"/>
        <v>Pet Care - 80</v>
      </c>
      <c r="R12" s="295" t="str">
        <f t="shared" ca="1" si="56"/>
        <v>Life Insurance - 70</v>
      </c>
      <c r="S12" s="296" t="str">
        <f t="shared" ca="1" si="56"/>
        <v/>
      </c>
      <c r="T12" s="295" t="str">
        <f t="shared" ca="1" si="56"/>
        <v/>
      </c>
      <c r="U12" s="295" t="str">
        <f t="shared" ca="1" si="56"/>
        <v/>
      </c>
      <c r="V12" s="1158" t="s">
        <v>502</v>
      </c>
      <c r="W12" s="1159"/>
      <c r="X12" s="445">
        <f ca="1">IF(DP32="",0,DP32)</f>
        <v>455</v>
      </c>
      <c r="Y12"/>
      <c r="AB12" s="299"/>
      <c r="AC12" s="358">
        <f>IF('Data Entry'!B18="","",'Data Entry'!B18)</f>
        <v>16</v>
      </c>
      <c r="AD12" s="356" t="str">
        <f>IF('Data Entry'!A18="","",'Data Entry'!A18)</f>
        <v>Audible</v>
      </c>
      <c r="AE12" s="363">
        <f>IF('Data Entry'!C18="","",'Data Entry'!C18)</f>
        <v>14.95</v>
      </c>
      <c r="AF12" s="402" t="str">
        <f>IF('Data Entry'!E18="","",'Data Entry'!E18)</f>
        <v>Monthly</v>
      </c>
      <c r="AG12" s="300"/>
      <c r="AH12"/>
      <c r="AI12" s="304">
        <f t="shared" ca="1" si="23"/>
        <v>21</v>
      </c>
      <c r="AJ12" s="305" t="str">
        <f t="shared" ca="1" si="2"/>
        <v/>
      </c>
      <c r="AK12" s="306" t="str">
        <f t="shared" ca="1" si="3"/>
        <v/>
      </c>
      <c r="AL12" s="307" t="str">
        <f t="shared" ca="1" si="4"/>
        <v/>
      </c>
      <c r="AM12" s="304">
        <f t="shared" ca="1" si="24"/>
        <v>21</v>
      </c>
      <c r="AN12" s="305" t="str">
        <f t="shared" ca="1" si="5"/>
        <v/>
      </c>
      <c r="AO12" s="306" t="str">
        <f t="shared" ca="1" si="6"/>
        <v/>
      </c>
      <c r="AP12" s="307" t="str">
        <f t="shared" ca="1" si="7"/>
        <v/>
      </c>
      <c r="AQ12" s="304">
        <f t="shared" ca="1" si="25"/>
        <v>21</v>
      </c>
      <c r="AR12" s="305" t="str">
        <f t="shared" ca="1" si="8"/>
        <v/>
      </c>
      <c r="AS12" s="306" t="str">
        <f t="shared" ca="1" si="9"/>
        <v/>
      </c>
      <c r="AT12" s="307" t="str">
        <f t="shared" ca="1" si="10"/>
        <v/>
      </c>
      <c r="AU12" s="304">
        <f t="shared" ca="1" si="26"/>
        <v>21</v>
      </c>
      <c r="AV12" s="305" t="str">
        <f t="shared" ca="1" si="11"/>
        <v/>
      </c>
      <c r="AW12" s="306" t="str">
        <f t="shared" ca="1" si="12"/>
        <v/>
      </c>
      <c r="AX12" s="307" t="str">
        <f t="shared" ca="1" si="13"/>
        <v/>
      </c>
      <c r="AY12" s="304">
        <f t="shared" ca="1" si="27"/>
        <v>21</v>
      </c>
      <c r="AZ12" s="305" t="str">
        <f t="shared" ca="1" si="14"/>
        <v/>
      </c>
      <c r="BA12" s="306" t="str">
        <f t="shared" ca="1" si="15"/>
        <v/>
      </c>
      <c r="BB12" s="307" t="str">
        <f t="shared" ca="1" si="16"/>
        <v/>
      </c>
      <c r="BC12" s="304" t="str">
        <f t="shared" ca="1" si="28"/>
        <v/>
      </c>
      <c r="BD12" s="305" t="str">
        <f t="shared" ca="1" si="17"/>
        <v/>
      </c>
      <c r="BE12" s="306" t="str">
        <f t="shared" ca="1" si="18"/>
        <v/>
      </c>
      <c r="BF12" s="307" t="str">
        <f t="shared" ca="1" si="19"/>
        <v/>
      </c>
      <c r="BG12" s="304" t="str">
        <f t="shared" ca="1" si="29"/>
        <v/>
      </c>
      <c r="BH12" s="305" t="str">
        <f t="shared" ca="1" si="20"/>
        <v/>
      </c>
      <c r="BI12" s="306" t="str">
        <f t="shared" ca="1" si="21"/>
        <v/>
      </c>
      <c r="BJ12" s="307" t="str">
        <f t="shared" ca="1" si="22"/>
        <v/>
      </c>
      <c r="BL12" s="412" t="str">
        <f ca="1">IF(OR(BM12="",BM12=0),"",MAX(BL$5:BL11)+1)</f>
        <v/>
      </c>
      <c r="BM12" s="316" t="str">
        <f ca="1">IFERROR(INDEX($AJ$6:$AJ$17, ROWS(BM$4:$BM10)), IFERROR(INDEX($AN$6:$AN$17, ROWS(BM$4:$BM10)-ROWS($AJ$6:$AJ$17)), IFERROR(INDEX($AR$6:$AR$17, ROWS(BM$4:$BM10)-ROWS($AJ$6:$AJ$17)-ROWS($AN$6:$AN$17)),IFERROR(INDEX($AV$6:$AV$17, ROWS(BM$4:$BM10)-ROWS($AJ$6:$AJ$17)-ROWS($AN$6:$AN$17)-ROWS($AR$6:$AR$17)),IFERROR(INDEX($AZ$6:$AZ$17, ROWS(BM$4:$BM10)-ROWS($AJ$6:$AJ$17)-ROWS($AN$6:$AN$17)-ROWS($AR$6:$AR$17)-ROWS($AV$6:$AV$17)),IFERROR(INDEX($BD$6:$BD$17, ROWS(BM$4:$BM10)-ROWS($AJ$6:$AJ$17)-ROWS($AN$6:$AN$17)-ROWS($AR$6:$AR$17)-ROWS($AV$6:$AV$17)-ROWS($AZ$6:$AZ$17)),IFERROR(INDEX($BH$6:$BH$17, ROWS(BM$4:$BM10)-ROWS($AJ$6:$AJ$17)-ROWS($AN$6:$AN$17)-ROWS($AR$6:$AR$17)-ROWS($AV$6:$AV$17)-ROWS($AZ$6:$AZ$17)-ROWS($BD$6:$BD$17)), "")))))))</f>
        <v/>
      </c>
      <c r="BN12" s="316" t="str">
        <f t="shared" ca="1" si="30"/>
        <v/>
      </c>
      <c r="BO12" s="316" t="str">
        <f ca="1">IF(OR(BP12="",BP12=0),"",MAX(BO$5:BO11)+1)</f>
        <v/>
      </c>
      <c r="BP12" s="316" t="str">
        <f ca="1">IFERROR(INDEX($AK$6:$AK$17, ROWS($BP$4:BP10)), IFERROR(INDEX($AO$6:$AO$17, ROWS($BP$4:BP10)-ROWS($AK$6:$AK$17)), IFERROR(INDEX($AS$6:$AS$17, ROWS($BP$4:BP10)-ROWS($AK$6:$AK$17)-ROWS($AO$6:$AO$17)),IFERROR(INDEX($AW$6:$AW$17, ROWS($BP$4:BP10)-ROWS($AK$6:$AK$17)-ROWS($AO$6:$AO$17)-ROWS($AS$6:$AS$17)),IFERROR(INDEX($BA$6:$BA$17, ROWS($BP$4:BP10)-ROWS($AK$6:$AK$17)-ROWS($AO$6:$AO$17)-ROWS($AS$6:$AS$17)-ROWS($AW$6:$AW$17)),IFERROR(INDEX($BE$6:$BE$17, ROWS($BP$4:BP10)-ROWS($AK$6:$AK$17)-ROWS($AO$6:$AO$17)-ROWS($AS$6:$AS$17)-ROWS($AW$6:$AW$17)-ROWS($BA$6:$BA$17)),IFERROR(INDEX($BI$6:$BI$17, ROWS($BP$4:BP10)-ROWS($AK$6:$AK$17)-ROWS($AO$6:$AO$17)-ROWS($AS$6:$AS$17)-ROWS($AW$6:$AW$17)-ROWS($BA$6:$BA$17)-ROWS($BE$6:$BE$17)), "")))))))</f>
        <v/>
      </c>
      <c r="BQ12" s="316" t="str">
        <f t="shared" ca="1" si="31"/>
        <v/>
      </c>
      <c r="BR12" s="413" t="str">
        <f t="shared" ca="1" si="32"/>
        <v/>
      </c>
      <c r="BS12" s="412" t="str">
        <f ca="1">IF(OR(BT12="",BT12=0),"",MAX(BS$5:BS11)+1)</f>
        <v/>
      </c>
      <c r="BT12" s="316" t="str">
        <f ca="1">IFERROR(INDEX($AJ$22:$AJ$33, ROWS($BT$4:BT10)), IFERROR(INDEX($AN$22:$AN$33, ROWS($BT$4:BT10)-ROWS($AJ$22:$AJ$33)), IFERROR(INDEX($AR$22:$AR$33, ROWS($BT$4:BT10)-ROWS($AJ$22:$AJ$33)-ROWS($AN$22:$AN$33)),IFERROR(INDEX($AV$22:$AV$33, ROWS($BT$4:BT10)-ROWS($AJ$22:$AJ$33)-ROWS($AN$22:$AN$33)-ROWS($AR$22:$AR$33)),IFERROR(INDEX($AZ$22:$AZ$33, ROWS($BT$4:BT10)-ROWS($AJ$22:$AJ$33)-ROWS($AN$22:$AN$33)-ROWS($AR$22:$AR$33)-ROWS($AV$22:$AV$33)),IFERROR(INDEX($BD$22:$BD$33, ROWS($BT$4:BT10)-ROWS($AJ$22:$AJ$33)-ROWS($AN$22:$AN$33)-ROWS($AR$22:$AR$33)-ROWS($AV$22:$AV$33)-ROWS($AZ$22:$AZ$33)),IFERROR(INDEX($BH$22:$BH$33, ROWS($BT$4:BT10)-ROWS($AJ$22:$AJ$33)-ROWS($AN$22:$AN$33)-ROWS($AR$22:$AR$33)-ROWS($AV$22:$AV$33)-ROWS($AZ$22:$AZ$33)-ROWS($BD$22:$BD$33)), "")))))))</f>
        <v/>
      </c>
      <c r="BU12" s="316" t="str">
        <f t="shared" ca="1" si="33"/>
        <v>Life Insurance</v>
      </c>
      <c r="BV12" s="316" t="str">
        <f ca="1">IF(OR(BW12="",BW12=0),"",MAX(BV$5:BV11)+1)</f>
        <v/>
      </c>
      <c r="BW12" s="316" t="str">
        <f ca="1">IFERROR(INDEX($AK$22:$AK$33, ROWS($BW$4:BW10)), IFERROR(INDEX($AO$22:$AO$33, ROWS($BW$4:BW10)-ROWS($AK$22:$AK$33)), IFERROR(INDEX($AS$22:$AS$33, ROWS($BW$4:BW10)-ROWS($AK$22:$AK$33)-ROWS($AO$22:$AO$33)),IFERROR(INDEX($AW$22:$AW$33, ROWS($BW$4:BW10)-ROWS($AK$22:$AK$33)-ROWS($AO$22:$AO$33)-ROWS($AS$22:$AS$33)),IFERROR(INDEX($BA$22:$BA$33, ROWS($BW$4:BW10)-ROWS($AK$22:$AK$33)-ROWS($AO$22:$AO$33)-ROWS($AS$22:$AS$33)-ROWS($AW$22:$AW$33)),IFERROR(INDEX($BE$22:$BE$33, ROWS($BW$4:BW10)-ROWS($AK$22:$AK$33)-ROWS($AO$22:$AO$33)-ROWS($AS$22:$AS$33)-ROWS($AW$22:$AW$33)-ROWS($BA$22:$BA$33)),IFERROR(INDEX($BI$22:$BI$33, ROWS($BW$4:BW10)-ROWS($AK$22:$AK$33)-ROWS($AO$22:$AO$33)-ROWS($AS$22:$AS$33)-ROWS($AW$22:$AW$33)-ROWS($BA$22:$BA$33)-ROWS($BE$22:$BE$33)), "")))))))</f>
        <v/>
      </c>
      <c r="BX12" s="316">
        <f t="shared" ca="1" si="34"/>
        <v>70</v>
      </c>
      <c r="BY12" s="413" t="str">
        <f t="shared" ca="1" si="35"/>
        <v/>
      </c>
      <c r="BZ12" s="412" t="str">
        <f ca="1">IF(OR(CA12="",CA12=0),"",MAX(BZ$5:BZ11)+1)</f>
        <v/>
      </c>
      <c r="CA12" s="316" t="str">
        <f ca="1">IFERROR(INDEX($AJ$38:$AJ$49, ROWS($CA$4:CA10)), IFERROR(INDEX($AN$38:$AN$49, ROWS($CA$4:CA10)-ROWS($AJ$38:$AJ$49)), IFERROR(INDEX($AR$38:$AR$49, ROWS($CA$4:CA10)-ROWS($AJ$38:$AJ$49)-ROWS($AN$38:$AN$49)),IFERROR(INDEX($AV$38:$AV$49, ROWS($CA$4:CA10)-ROWS($AJ$38:$AJ$49)-ROWS($AN$38:$AN$49)-ROWS($AR$38:$AR$49)),IFERROR(INDEX($AZ$38:$AZ$49, ROWS($CA$4:CA10)-ROWS($AJ$38:$AJ$49)-ROWS($AN$38:$AN$49)-ROWS($AR$38:$AR$49)-ROWS($AV$38:$AV$49)),IFERROR(INDEX($BD$38:$BD$49, ROWS($CA$4:CA10)-ROWS($AJ$38:$AJ$49)-ROWS($AN$38:$AN$49)-ROWS($AR$38:$AR$49)-ROWS($AV$38:$AV$49)-ROWS($AZ$38:$AZ$49)),IFERROR(INDEX($BH$38:$BH$49, ROWS($CA$4:CA10)-ROWS($AJ$38:$AJ$49)-ROWS($AN$38:$AN$49)-ROWS($AR$38:$AR$49)-ROWS($AV$38:$AV$49)-ROWS($AZ$38:$AZ$49)-ROWS($BD$38:$BD$49)), "")))))))</f>
        <v/>
      </c>
      <c r="CB12" s="316" t="str">
        <f t="shared" ca="1" si="36"/>
        <v>Paycheck 3</v>
      </c>
      <c r="CC12" s="316" t="str">
        <f ca="1">IF(OR(CD12="",CD12=0),"",MAX(CC$5:CC11)+1)</f>
        <v/>
      </c>
      <c r="CD12" s="316" t="str">
        <f ca="1">IFERROR(INDEX($AK$38:$AK$49, ROWS($CD$4:CD10)), IFERROR(INDEX($AO$38:$AO$49, ROWS($CD$4:CD10)-ROWS($AK$38:$AK$49)), IFERROR(INDEX($AS$38:$AS$49, ROWS($CD$4:CD10)-ROWS($AK$38:$AK$49)-ROWS($AO$38:$AO$49)),IFERROR(INDEX($AW$38:$AW$49, ROWS($CD$4:CD10)-ROWS($AK$38:$AK$49)-ROWS($AO$38:$AO$49)-ROWS($AS$38:$AS$49)),IFERROR(INDEX($BA$38:$BA$49, ROWS($CD$4:CD10)-ROWS($AK$38:$AK$49)-ROWS($AO$38:$AO$49)-ROWS($AS$38:$AS$49)-ROWS($AW$38:$AW$49)),IFERROR(INDEX($BE$38:$BE$49, ROWS($CD$4:CD10)-ROWS($AK$38:$AK$49)-ROWS($AO$38:$AO$49)-ROWS($AS$38:$AS$49)-ROWS($AW$38:$AW$49)-ROWS($BA$38:$BA$49)),IFERROR(INDEX($BI$38:$BI$49, ROWS($CD$4:CD10)-ROWS($AK$38:$AK$49)-ROWS($AO$38:$AO$49)-ROWS($AS$38:$AS$49)-ROWS($AW$38:$AW$49)-ROWS($BA$38:$BA$49)-ROWS($BE$38:$BE$49)), "")))))))</f>
        <v/>
      </c>
      <c r="CE12" s="316">
        <f t="shared" ca="1" si="37"/>
        <v>700</v>
      </c>
      <c r="CF12" s="413" t="str">
        <f t="shared" ca="1" si="38"/>
        <v>Income</v>
      </c>
      <c r="CG12" s="412" t="str">
        <f ca="1">IF(OR(CH12="",CH12=0),"",MAX(CG$5:CG11)+1)</f>
        <v/>
      </c>
      <c r="CH12" s="316" t="str">
        <f ca="1">IFERROR(INDEX($AJ$54:$AJ$65, ROWS($CH$4:CH10)), IFERROR(INDEX($AN$54:$AN$65, ROWS($CH$4:CH10)-ROWS($AJ$54:$AJ$65)), IFERROR(INDEX($AR$54:$AR$65, ROWS($CH$4:CH10)-ROWS($AJ$54:$AJ$65)-ROWS($AN$54:$AN$65)),IFERROR(INDEX($AV$54:$AV$65, ROWS($CH$4:CH10)-ROWS($AJ$54:$AJ$65)-ROWS($AN$54:$AN$65)-ROWS($AR$54:$AR$65)),IFERROR(INDEX($AZ$54:$AZ$65, ROWS($CH$4:CH10)-ROWS($AJ$54:$AJ$65)-ROWS($AN$54:$AN$65)-ROWS($AR$54:$AR$65)-ROWS($AV$54:$AV$65)),IFERROR(INDEX($BD$54:$BD$65, ROWS($CH$4:CH10)-ROWS($AJ$54:$AJ$65)-ROWS($AN$54:$AN$65)-ROWS($AR$54:$AR$65)-ROWS($AV$54:$AV$65)-ROWS($AZ$54:$AZ$65)),IFERROR(INDEX($BH$54:$BH$65, ROWS($CH$4:CH10)-ROWS($AJ$54:$AJ$65)-ROWS($AN$54:$AN$65)-ROWS($AR$54:$AR$65)-ROWS($AV$54:$AV$65)-ROWS($AZ$54:$AZ$65)-ROWS($BD$54:$BD$65)), "")))))))</f>
        <v/>
      </c>
      <c r="CI12" s="316" t="str">
        <f t="shared" ca="1" si="39"/>
        <v/>
      </c>
      <c r="CJ12" s="316" t="str">
        <f ca="1">IF(OR(CK12="",CK12=0),"",MAX(CJ$5:CJ11)+1)</f>
        <v/>
      </c>
      <c r="CK12" s="316" t="str">
        <f ca="1">IFERROR(INDEX($AK$54:$AK$65, ROWS($CK$4:CK10)), IFERROR(INDEX($AO$54:$AO$65, ROWS($CK$4:CK10)-ROWS($AK$54:$AK$65)), IFERROR(INDEX($AS$54:$AS$65, ROWS($CK$4:CK10)-ROWS($AK$54:$AK$65)-ROWS($AO$54:$AO$65)),IFERROR(INDEX($AW$54:$AW$65, ROWS($CK$4:CK10)-ROWS($AK$54:$AK$65)-ROWS($AO$54:$AO$65)-ROWS($AS$54:$AS$65)),IFERROR(INDEX($BA$54:$BA$65, ROWS($CK$4:CK10)-ROWS($AK$54:$AK$65)-ROWS($AO$54:$AO$65)-ROWS($AS$54:$AS$65)-ROWS($AW$54:$AW$65)),IFERROR(INDEX($BE$54:$BE$65, ROWS($CK$4:CK10)-ROWS($AK$54:$AK$65)-ROWS($AO$54:$AO$65)-ROWS($AS$54:$AS$65)-ROWS($AW$54:$AW$65)-ROWS($BA$54:$BA$65)),IFERROR(INDEX($BI$54:$BI$65, ROWS($CK$4:CK10)-ROWS($AK$54:$AK$65)-ROWS($AO$54:$AO$65)-ROWS($AS$54:$AS$65)-ROWS($AW$54:$AW$65)-ROWS($BA$54:$BA$65)-ROWS($BE$54:$BE$65)), "")))))))</f>
        <v/>
      </c>
      <c r="CL12" s="316" t="str">
        <f t="shared" ca="1" si="40"/>
        <v/>
      </c>
      <c r="CM12" s="413" t="str">
        <f t="shared" ca="1" si="41"/>
        <v/>
      </c>
      <c r="CN12" s="412" t="str">
        <f ca="1">IF(OR(CO12="",CO12=0),"",MAX(CN$5:CN11)+1)</f>
        <v/>
      </c>
      <c r="CO12" s="316" t="str">
        <f ca="1">IFERROR(INDEX($AJ$70:$AJ$81, ROWS($CO$4:CO10)), IFERROR(INDEX($AN$70:$AN$81, ROWS($CO$4:CO10)-ROWS($AJ$70:$AJ$81)), IFERROR(INDEX($AR$70:$AR$81, ROWS($CO$4:CO10)-ROWS($AJ$70:$AJ$81)-ROWS($AN$70:$AN$81)),IFERROR(INDEX($AV$70:$AV$81, ROWS($CO$4:CO10)-ROWS($AJ$70:$AJ$81)-ROWS($AN$70:$AN$81)-ROWS($AR$70:$AR$81)),IFERROR(INDEX($AZ$70:$AZ$81, ROWS($CO$4:CO10)-ROWS($AJ$70:$AJ$81)-ROWS($AN$70:$AN$81)-ROWS($AR$70:$AR$81)-ROWS($AV$70:$AV$81)),IFERROR(INDEX($BD$70:$BD$81, ROWS($CO$4:CO10)-ROWS($AJ$70:$AJ$81)-ROWS($AN$70:$AN$81)-ROWS($AR$70:$AR$81)-ROWS($AV$70:$AV$81)-ROWS($AZ$70:$AZ$81)),IFERROR(INDEX($BH$70:$BH$81, ROWS($CO$4:CO10)-ROWS($AJ$70:$AJ$81)-ROWS($AN$70:$AN$81)-ROWS($AR$70:$AR$81)-ROWS($AV$70:$AV$81)-ROWS($AZ$70:$AZ$81)-ROWS($BD$70:$BD$81)), "")))))))</f>
        <v/>
      </c>
      <c r="CP12" s="316" t="str">
        <f t="shared" ca="1" si="42"/>
        <v/>
      </c>
      <c r="CQ12" s="316" t="str">
        <f ca="1">IF(OR(CR12="",CR12=0),"",MAX(CQ$5:CQ11)+1)</f>
        <v/>
      </c>
      <c r="CR12" s="316" t="str">
        <f ca="1">IFERROR(INDEX($AK$70:$AK$81, ROWS($CR$4:CR10)), IFERROR(INDEX($AO$70:$AO$81, ROWS($CR$4:CR10)-ROWS($AK$70:$AK$81)), IFERROR(INDEX($AS$70:$AS$81, ROWS($CR$4:CR10)-ROWS($AK$70:$AK$81)-ROWS($AO$70:$AO$81)),IFERROR(INDEX($AW$70:$AW$81, ROWS($CR$4:CR10)-ROWS($AK$70:$AK$81)-ROWS($AO$70:$AO$81)-ROWS($AS$70:$AS$81)),IFERROR(INDEX($BA$70:$BA$81, ROWS($CR$4:CR10)-ROWS($AK$70:$AK$81)-ROWS($AO$70:$AO$81)-ROWS($AS$70:$AS$81)-ROWS($AW$70:$AW$81)),IFERROR(INDEX($BE$70:$BE$81, ROWS($CR$4:CR10)-ROWS($AK$70:$AK$81)-ROWS($AO$70:$AO$81)-ROWS($AS$70:$AS$81)-ROWS($AW$70:$AW$81)-ROWS($BA$70:$BA$81)),IFERROR(INDEX($BI$70:$BI$81, ROWS($CR$4:CR10)-ROWS($AK$70:$AK$81)-ROWS($AO$70:$AO$81)-ROWS($AS$70:$AS$81)-ROWS($AW$70:$AW$81)-ROWS($BA$70:$BA$81)-ROWS($BE$70:$BE$81)), "")))))))</f>
        <v/>
      </c>
      <c r="CS12" s="316" t="str">
        <f t="shared" ca="1" si="43"/>
        <v/>
      </c>
      <c r="CT12" s="413" t="str">
        <f t="shared" ca="1" si="44"/>
        <v/>
      </c>
      <c r="CU12" s="412" t="str">
        <f>IF(OR(CV12="",CV12=0),"",MAX(CU$5:CU11)+1)</f>
        <v/>
      </c>
      <c r="CV12" s="316">
        <f>IFERROR(INDEX($AJ$86:$AJ$97, ROWS($CV$4:CV10)), IFERROR(INDEX($AN$86:$AN$97, ROWS($CV$4:CV10)-ROWS($AJ$86:$AJ$97)), ""))</f>
        <v>0</v>
      </c>
      <c r="CW12" s="316" t="str">
        <f t="shared" si="45"/>
        <v/>
      </c>
      <c r="CX12" s="316" t="str">
        <f>IF(OR(CY12="",CY12=0),"",MAX(CX$5:CX11)+1)</f>
        <v/>
      </c>
      <c r="CY12" s="316">
        <f>IFERROR(INDEX($AK$86:$AK$97, ROWS($CY$4:CY10)), IFERROR(INDEX($AO$86:$AO$97, ROWS($CY$4:CY10)-ROWS($AK$86:$AK$97)), ""))</f>
        <v>0</v>
      </c>
      <c r="CZ12" s="316" t="str">
        <f t="shared" si="46"/>
        <v/>
      </c>
      <c r="DA12" s="413" t="str">
        <f t="shared" si="47"/>
        <v/>
      </c>
      <c r="DC12" s="438" t="str">
        <f ca="1">IF(OR(DD12="",DD12=0),"",MAX(DC$5:DC11)+1)</f>
        <v/>
      </c>
      <c r="DD12" s="434" t="str">
        <f t="shared" ca="1" si="48"/>
        <v/>
      </c>
      <c r="DE12" s="413" t="str">
        <f t="shared" ca="1" si="49"/>
        <v/>
      </c>
      <c r="DF12" s="431" t="str">
        <f ca="1">IF(OR(DG12="",DG12=0),"",MAX(DF$5:DF11)+1)</f>
        <v/>
      </c>
      <c r="DG12" s="412" t="str">
        <f t="shared" ca="1" si="50"/>
        <v/>
      </c>
      <c r="DH12" s="413" t="str">
        <f t="shared" ca="1" si="51"/>
        <v/>
      </c>
      <c r="DI12" s="412" t="str">
        <f t="shared" ca="1" si="52"/>
        <v/>
      </c>
      <c r="DJ12" s="413" t="str">
        <f t="shared" ca="1" si="53"/>
        <v/>
      </c>
      <c r="DK12" s="412" t="str">
        <f t="shared" ca="1" si="54"/>
        <v/>
      </c>
      <c r="DL12" s="413" t="str">
        <f t="shared" ca="1" si="55"/>
        <v/>
      </c>
      <c r="DN12" s="1192" t="s">
        <v>505</v>
      </c>
      <c r="DO12" s="1193"/>
      <c r="DP12" s="443">
        <f ca="1">IF(DJ6="","",SUM(DJ6:DJ23))</f>
        <v>970</v>
      </c>
      <c r="DQ12" s="1192" t="s">
        <v>506</v>
      </c>
      <c r="DR12" s="1193"/>
      <c r="DS12" s="444">
        <f ca="1">IF(DL6="","",SUM(DL6:DL23))</f>
        <v>850</v>
      </c>
    </row>
    <row r="13" spans="1:123" s="292" customFormat="1" ht="15" customHeight="1" x14ac:dyDescent="0.3">
      <c r="A13" s="1183"/>
      <c r="B13" s="1182"/>
      <c r="C13" s="1183"/>
      <c r="D13" s="1182"/>
      <c r="E13" s="1183"/>
      <c r="F13" s="1182"/>
      <c r="G13" s="1183"/>
      <c r="H13" s="1182"/>
      <c r="I13" s="1183"/>
      <c r="J13" s="1182"/>
      <c r="K13" s="1183"/>
      <c r="L13" s="1182"/>
      <c r="M13" s="1183"/>
      <c r="N13" s="1182"/>
      <c r="P13" s="295" t="str">
        <f t="shared" ca="1" si="57"/>
        <v/>
      </c>
      <c r="Q13" s="295" t="str">
        <f t="shared" ca="1" si="56"/>
        <v/>
      </c>
      <c r="R13" s="295" t="str">
        <f t="shared" ca="1" si="56"/>
        <v/>
      </c>
      <c r="S13" s="296" t="str">
        <f t="shared" ca="1" si="56"/>
        <v/>
      </c>
      <c r="T13" s="295" t="str">
        <f t="shared" ca="1" si="56"/>
        <v/>
      </c>
      <c r="U13" s="295" t="str">
        <f t="shared" ca="1" si="56"/>
        <v/>
      </c>
      <c r="V13" s="1158" t="s">
        <v>507</v>
      </c>
      <c r="W13" s="1159"/>
      <c r="X13" s="445">
        <f ca="1">IF(DS32="",0,DS32)</f>
        <v>400</v>
      </c>
      <c r="Y13"/>
      <c r="AB13" s="299"/>
      <c r="AC13" s="358">
        <f>IF('Data Entry'!B19="","",'Data Entry'!B19)</f>
        <v>29</v>
      </c>
      <c r="AD13" s="356" t="str">
        <f>IF('Data Entry'!A19="","",'Data Entry'!A19)</f>
        <v>Spotify</v>
      </c>
      <c r="AE13" s="363">
        <f>IF('Data Entry'!C19="","",'Data Entry'!C19)</f>
        <v>9.99</v>
      </c>
      <c r="AF13" s="402" t="str">
        <f>IF('Data Entry'!E19="","",'Data Entry'!E19)</f>
        <v>Monthly</v>
      </c>
      <c r="AG13" s="300"/>
      <c r="AH13"/>
      <c r="AI13" s="304">
        <f t="shared" ca="1" si="23"/>
        <v>22</v>
      </c>
      <c r="AJ13" s="305" t="str">
        <f t="shared" ca="1" si="2"/>
        <v/>
      </c>
      <c r="AK13" s="306" t="str">
        <f t="shared" ca="1" si="3"/>
        <v/>
      </c>
      <c r="AL13" s="307" t="str">
        <f t="shared" ca="1" si="4"/>
        <v/>
      </c>
      <c r="AM13" s="304">
        <f t="shared" ca="1" si="24"/>
        <v>22</v>
      </c>
      <c r="AN13" s="305" t="str">
        <f t="shared" ca="1" si="5"/>
        <v/>
      </c>
      <c r="AO13" s="306" t="str">
        <f t="shared" ca="1" si="6"/>
        <v/>
      </c>
      <c r="AP13" s="307" t="str">
        <f t="shared" ca="1" si="7"/>
        <v/>
      </c>
      <c r="AQ13" s="304">
        <f t="shared" ca="1" si="25"/>
        <v>22</v>
      </c>
      <c r="AR13" s="305" t="str">
        <f t="shared" ca="1" si="8"/>
        <v/>
      </c>
      <c r="AS13" s="306" t="str">
        <f t="shared" ca="1" si="9"/>
        <v/>
      </c>
      <c r="AT13" s="307" t="str">
        <f t="shared" ca="1" si="10"/>
        <v/>
      </c>
      <c r="AU13" s="304">
        <f t="shared" ca="1" si="26"/>
        <v>22</v>
      </c>
      <c r="AV13" s="305" t="str">
        <f t="shared" ca="1" si="11"/>
        <v/>
      </c>
      <c r="AW13" s="306" t="str">
        <f t="shared" ca="1" si="12"/>
        <v/>
      </c>
      <c r="AX13" s="307" t="str">
        <f t="shared" ca="1" si="13"/>
        <v/>
      </c>
      <c r="AY13" s="304">
        <f t="shared" ca="1" si="27"/>
        <v>22</v>
      </c>
      <c r="AZ13" s="305" t="str">
        <f t="shared" ca="1" si="14"/>
        <v/>
      </c>
      <c r="BA13" s="306" t="str">
        <f t="shared" ca="1" si="15"/>
        <v/>
      </c>
      <c r="BB13" s="307" t="str">
        <f t="shared" ca="1" si="16"/>
        <v/>
      </c>
      <c r="BC13" s="304" t="str">
        <f t="shared" ca="1" si="28"/>
        <v/>
      </c>
      <c r="BD13" s="305" t="str">
        <f t="shared" ca="1" si="17"/>
        <v/>
      </c>
      <c r="BE13" s="306" t="str">
        <f t="shared" ca="1" si="18"/>
        <v/>
      </c>
      <c r="BF13" s="307" t="str">
        <f t="shared" ca="1" si="19"/>
        <v/>
      </c>
      <c r="BG13" s="304" t="str">
        <f t="shared" ca="1" si="29"/>
        <v/>
      </c>
      <c r="BH13" s="305" t="str">
        <f t="shared" ca="1" si="20"/>
        <v/>
      </c>
      <c r="BI13" s="306" t="str">
        <f t="shared" ca="1" si="21"/>
        <v/>
      </c>
      <c r="BJ13" s="307" t="str">
        <f t="shared" ca="1" si="22"/>
        <v/>
      </c>
      <c r="BL13" s="412" t="str">
        <f ca="1">IF(OR(BM13="",BM13=0),"",MAX(BL$5:BL12)+1)</f>
        <v/>
      </c>
      <c r="BM13" s="316" t="str">
        <f ca="1">IFERROR(INDEX($AJ$6:$AJ$17, ROWS(BM$4:$BM11)), IFERROR(INDEX($AN$6:$AN$17, ROWS(BM$4:$BM11)-ROWS($AJ$6:$AJ$17)), IFERROR(INDEX($AR$6:$AR$17, ROWS(BM$4:$BM11)-ROWS($AJ$6:$AJ$17)-ROWS($AN$6:$AN$17)),IFERROR(INDEX($AV$6:$AV$17, ROWS(BM$4:$BM11)-ROWS($AJ$6:$AJ$17)-ROWS($AN$6:$AN$17)-ROWS($AR$6:$AR$17)),IFERROR(INDEX($AZ$6:$AZ$17, ROWS(BM$4:$BM11)-ROWS($AJ$6:$AJ$17)-ROWS($AN$6:$AN$17)-ROWS($AR$6:$AR$17)-ROWS($AV$6:$AV$17)),IFERROR(INDEX($BD$6:$BD$17, ROWS(BM$4:$BM11)-ROWS($AJ$6:$AJ$17)-ROWS($AN$6:$AN$17)-ROWS($AR$6:$AR$17)-ROWS($AV$6:$AV$17)-ROWS($AZ$6:$AZ$17)),IFERROR(INDEX($BH$6:$BH$17, ROWS(BM$4:$BM11)-ROWS($AJ$6:$AJ$17)-ROWS($AN$6:$AN$17)-ROWS($AR$6:$AR$17)-ROWS($AV$6:$AV$17)-ROWS($AZ$6:$AZ$17)-ROWS($BD$6:$BD$17)), "")))))))</f>
        <v/>
      </c>
      <c r="BN13" s="316" t="str">
        <f t="shared" ca="1" si="30"/>
        <v/>
      </c>
      <c r="BO13" s="316" t="str">
        <f ca="1">IF(OR(BP13="",BP13=0),"",MAX(BO$5:BO12)+1)</f>
        <v/>
      </c>
      <c r="BP13" s="316" t="str">
        <f ca="1">IFERROR(INDEX($AK$6:$AK$17, ROWS($BP$4:BP11)), IFERROR(INDEX($AO$6:$AO$17, ROWS($BP$4:BP11)-ROWS($AK$6:$AK$17)), IFERROR(INDEX($AS$6:$AS$17, ROWS($BP$4:BP11)-ROWS($AK$6:$AK$17)-ROWS($AO$6:$AO$17)),IFERROR(INDEX($AW$6:$AW$17, ROWS($BP$4:BP11)-ROWS($AK$6:$AK$17)-ROWS($AO$6:$AO$17)-ROWS($AS$6:$AS$17)),IFERROR(INDEX($BA$6:$BA$17, ROWS($BP$4:BP11)-ROWS($AK$6:$AK$17)-ROWS($AO$6:$AO$17)-ROWS($AS$6:$AS$17)-ROWS($AW$6:$AW$17)),IFERROR(INDEX($BE$6:$BE$17, ROWS($BP$4:BP11)-ROWS($AK$6:$AK$17)-ROWS($AO$6:$AO$17)-ROWS($AS$6:$AS$17)-ROWS($AW$6:$AW$17)-ROWS($BA$6:$BA$17)),IFERROR(INDEX($BI$6:$BI$17, ROWS($BP$4:BP11)-ROWS($AK$6:$AK$17)-ROWS($AO$6:$AO$17)-ROWS($AS$6:$AS$17)-ROWS($AW$6:$AW$17)-ROWS($BA$6:$BA$17)-ROWS($BE$6:$BE$17)), "")))))))</f>
        <v/>
      </c>
      <c r="BQ13" s="316" t="str">
        <f t="shared" ca="1" si="31"/>
        <v/>
      </c>
      <c r="BR13" s="413" t="str">
        <f t="shared" ca="1" si="32"/>
        <v/>
      </c>
      <c r="BS13" s="412" t="str">
        <f ca="1">IF(OR(BT13="",BT13=0),"",MAX(BS$5:BS12)+1)</f>
        <v/>
      </c>
      <c r="BT13" s="316" t="str">
        <f ca="1">IFERROR(INDEX($AJ$22:$AJ$33, ROWS($BT$4:BT11)), IFERROR(INDEX($AN$22:$AN$33, ROWS($BT$4:BT11)-ROWS($AJ$22:$AJ$33)), IFERROR(INDEX($AR$22:$AR$33, ROWS($BT$4:BT11)-ROWS($AJ$22:$AJ$33)-ROWS($AN$22:$AN$33)),IFERROR(INDEX($AV$22:$AV$33, ROWS($BT$4:BT11)-ROWS($AJ$22:$AJ$33)-ROWS($AN$22:$AN$33)-ROWS($AR$22:$AR$33)),IFERROR(INDEX($AZ$22:$AZ$33, ROWS($BT$4:BT11)-ROWS($AJ$22:$AJ$33)-ROWS($AN$22:$AN$33)-ROWS($AR$22:$AR$33)-ROWS($AV$22:$AV$33)),IFERROR(INDEX($BD$22:$BD$33, ROWS($BT$4:BT11)-ROWS($AJ$22:$AJ$33)-ROWS($AN$22:$AN$33)-ROWS($AR$22:$AR$33)-ROWS($AV$22:$AV$33)-ROWS($AZ$22:$AZ$33)),IFERROR(INDEX($BH$22:$BH$33, ROWS($BT$4:BT11)-ROWS($AJ$22:$AJ$33)-ROWS($AN$22:$AN$33)-ROWS($AR$22:$AR$33)-ROWS($AV$22:$AV$33)-ROWS($AZ$22:$AZ$33)-ROWS($BD$22:$BD$33)), "")))))))</f>
        <v/>
      </c>
      <c r="BU13" s="316" t="str">
        <f t="shared" ca="1" si="33"/>
        <v/>
      </c>
      <c r="BV13" s="316" t="str">
        <f ca="1">IF(OR(BW13="",BW13=0),"",MAX(BV$5:BV12)+1)</f>
        <v/>
      </c>
      <c r="BW13" s="316" t="str">
        <f ca="1">IFERROR(INDEX($AK$22:$AK$33, ROWS($BW$4:BW11)), IFERROR(INDEX($AO$22:$AO$33, ROWS($BW$4:BW11)-ROWS($AK$22:$AK$33)), IFERROR(INDEX($AS$22:$AS$33, ROWS($BW$4:BW11)-ROWS($AK$22:$AK$33)-ROWS($AO$22:$AO$33)),IFERROR(INDEX($AW$22:$AW$33, ROWS($BW$4:BW11)-ROWS($AK$22:$AK$33)-ROWS($AO$22:$AO$33)-ROWS($AS$22:$AS$33)),IFERROR(INDEX($BA$22:$BA$33, ROWS($BW$4:BW11)-ROWS($AK$22:$AK$33)-ROWS($AO$22:$AO$33)-ROWS($AS$22:$AS$33)-ROWS($AW$22:$AW$33)),IFERROR(INDEX($BE$22:$BE$33, ROWS($BW$4:BW11)-ROWS($AK$22:$AK$33)-ROWS($AO$22:$AO$33)-ROWS($AS$22:$AS$33)-ROWS($AW$22:$AW$33)-ROWS($BA$22:$BA$33)),IFERROR(INDEX($BI$22:$BI$33, ROWS($BW$4:BW11)-ROWS($AK$22:$AK$33)-ROWS($AO$22:$AO$33)-ROWS($AS$22:$AS$33)-ROWS($AW$22:$AW$33)-ROWS($BA$22:$BA$33)-ROWS($BE$22:$BE$33)), "")))))))</f>
        <v/>
      </c>
      <c r="BX13" s="316" t="str">
        <f t="shared" ca="1" si="34"/>
        <v/>
      </c>
      <c r="BY13" s="413" t="str">
        <f t="shared" ca="1" si="35"/>
        <v/>
      </c>
      <c r="BZ13" s="412" t="str">
        <f ca="1">IF(OR(CA13="",CA13=0),"",MAX(BZ$5:BZ12)+1)</f>
        <v/>
      </c>
      <c r="CA13" s="316" t="str">
        <f ca="1">IFERROR(INDEX($AJ$38:$AJ$49, ROWS($CA$4:CA11)), IFERROR(INDEX($AN$38:$AN$49, ROWS($CA$4:CA11)-ROWS($AJ$38:$AJ$49)), IFERROR(INDEX($AR$38:$AR$49, ROWS($CA$4:CA11)-ROWS($AJ$38:$AJ$49)-ROWS($AN$38:$AN$49)),IFERROR(INDEX($AV$38:$AV$49, ROWS($CA$4:CA11)-ROWS($AJ$38:$AJ$49)-ROWS($AN$38:$AN$49)-ROWS($AR$38:$AR$49)),IFERROR(INDEX($AZ$38:$AZ$49, ROWS($CA$4:CA11)-ROWS($AJ$38:$AJ$49)-ROWS($AN$38:$AN$49)-ROWS($AR$38:$AR$49)-ROWS($AV$38:$AV$49)),IFERROR(INDEX($BD$38:$BD$49, ROWS($CA$4:CA11)-ROWS($AJ$38:$AJ$49)-ROWS($AN$38:$AN$49)-ROWS($AR$38:$AR$49)-ROWS($AV$38:$AV$49)-ROWS($AZ$38:$AZ$49)),IFERROR(INDEX($BH$38:$BH$49, ROWS($CA$4:CA11)-ROWS($AJ$38:$AJ$49)-ROWS($AN$38:$AN$49)-ROWS($AR$38:$AR$49)-ROWS($AV$38:$AV$49)-ROWS($AZ$38:$AZ$49)-ROWS($BD$38:$BD$49)), "")))))))</f>
        <v/>
      </c>
      <c r="CB13" s="316" t="str">
        <f t="shared" ca="1" si="36"/>
        <v>Roth IRA</v>
      </c>
      <c r="CC13" s="316" t="str">
        <f ca="1">IF(OR(CD13="",CD13=0),"",MAX(CC$5:CC12)+1)</f>
        <v/>
      </c>
      <c r="CD13" s="316" t="str">
        <f ca="1">IFERROR(INDEX($AK$38:$AK$49, ROWS($CD$4:CD11)), IFERROR(INDEX($AO$38:$AO$49, ROWS($CD$4:CD11)-ROWS($AK$38:$AK$49)), IFERROR(INDEX($AS$38:$AS$49, ROWS($CD$4:CD11)-ROWS($AK$38:$AK$49)-ROWS($AO$38:$AO$49)),IFERROR(INDEX($AW$38:$AW$49, ROWS($CD$4:CD11)-ROWS($AK$38:$AK$49)-ROWS($AO$38:$AO$49)-ROWS($AS$38:$AS$49)),IFERROR(INDEX($BA$38:$BA$49, ROWS($CD$4:CD11)-ROWS($AK$38:$AK$49)-ROWS($AO$38:$AO$49)-ROWS($AS$38:$AS$49)-ROWS($AW$38:$AW$49)),IFERROR(INDEX($BE$38:$BE$49, ROWS($CD$4:CD11)-ROWS($AK$38:$AK$49)-ROWS($AO$38:$AO$49)-ROWS($AS$38:$AS$49)-ROWS($AW$38:$AW$49)-ROWS($BA$38:$BA$49)),IFERROR(INDEX($BI$38:$BI$49, ROWS($CD$4:CD11)-ROWS($AK$38:$AK$49)-ROWS($AO$38:$AO$49)-ROWS($AS$38:$AS$49)-ROWS($AW$38:$AW$49)-ROWS($BA$38:$BA$49)-ROWS($BE$38:$BE$49)), "")))))))</f>
        <v/>
      </c>
      <c r="CE13" s="316">
        <f t="shared" ca="1" si="37"/>
        <v>100</v>
      </c>
      <c r="CF13" s="413" t="str">
        <f t="shared" ca="1" si="38"/>
        <v/>
      </c>
      <c r="CG13" s="412" t="str">
        <f ca="1">IF(OR(CH13="",CH13=0),"",MAX(CG$5:CG12)+1)</f>
        <v/>
      </c>
      <c r="CH13" s="316" t="str">
        <f ca="1">IFERROR(INDEX($AJ$54:$AJ$65, ROWS($CH$4:CH11)), IFERROR(INDEX($AN$54:$AN$65, ROWS($CH$4:CH11)-ROWS($AJ$54:$AJ$65)), IFERROR(INDEX($AR$54:$AR$65, ROWS($CH$4:CH11)-ROWS($AJ$54:$AJ$65)-ROWS($AN$54:$AN$65)),IFERROR(INDEX($AV$54:$AV$65, ROWS($CH$4:CH11)-ROWS($AJ$54:$AJ$65)-ROWS($AN$54:$AN$65)-ROWS($AR$54:$AR$65)),IFERROR(INDEX($AZ$54:$AZ$65, ROWS($CH$4:CH11)-ROWS($AJ$54:$AJ$65)-ROWS($AN$54:$AN$65)-ROWS($AR$54:$AR$65)-ROWS($AV$54:$AV$65)),IFERROR(INDEX($BD$54:$BD$65, ROWS($CH$4:CH11)-ROWS($AJ$54:$AJ$65)-ROWS($AN$54:$AN$65)-ROWS($AR$54:$AR$65)-ROWS($AV$54:$AV$65)-ROWS($AZ$54:$AZ$65)),IFERROR(INDEX($BH$54:$BH$65, ROWS($CH$4:CH11)-ROWS($AJ$54:$AJ$65)-ROWS($AN$54:$AN$65)-ROWS($AR$54:$AR$65)-ROWS($AV$54:$AV$65)-ROWS($AZ$54:$AZ$65)-ROWS($BD$54:$BD$65)), "")))))))</f>
        <v/>
      </c>
      <c r="CI13" s="316" t="str">
        <f t="shared" ca="1" si="39"/>
        <v/>
      </c>
      <c r="CJ13" s="316" t="str">
        <f ca="1">IF(OR(CK13="",CK13=0),"",MAX(CJ$5:CJ12)+1)</f>
        <v/>
      </c>
      <c r="CK13" s="316" t="str">
        <f ca="1">IFERROR(INDEX($AK$54:$AK$65, ROWS($CK$4:CK11)), IFERROR(INDEX($AO$54:$AO$65, ROWS($CK$4:CK11)-ROWS($AK$54:$AK$65)), IFERROR(INDEX($AS$54:$AS$65, ROWS($CK$4:CK11)-ROWS($AK$54:$AK$65)-ROWS($AO$54:$AO$65)),IFERROR(INDEX($AW$54:$AW$65, ROWS($CK$4:CK11)-ROWS($AK$54:$AK$65)-ROWS($AO$54:$AO$65)-ROWS($AS$54:$AS$65)),IFERROR(INDEX($BA$54:$BA$65, ROWS($CK$4:CK11)-ROWS($AK$54:$AK$65)-ROWS($AO$54:$AO$65)-ROWS($AS$54:$AS$65)-ROWS($AW$54:$AW$65)),IFERROR(INDEX($BE$54:$BE$65, ROWS($CK$4:CK11)-ROWS($AK$54:$AK$65)-ROWS($AO$54:$AO$65)-ROWS($AS$54:$AS$65)-ROWS($AW$54:$AW$65)-ROWS($BA$54:$BA$65)),IFERROR(INDEX($BI$54:$BI$65, ROWS($CK$4:CK11)-ROWS($AK$54:$AK$65)-ROWS($AO$54:$AO$65)-ROWS($AS$54:$AS$65)-ROWS($AW$54:$AW$65)-ROWS($BA$54:$BA$65)-ROWS($BE$54:$BE$65)), "")))))))</f>
        <v/>
      </c>
      <c r="CL13" s="316" t="str">
        <f t="shared" ca="1" si="40"/>
        <v/>
      </c>
      <c r="CM13" s="413" t="str">
        <f t="shared" ca="1" si="41"/>
        <v/>
      </c>
      <c r="CN13" s="412" t="str">
        <f ca="1">IF(OR(CO13="",CO13=0),"",MAX(CN$5:CN12)+1)</f>
        <v/>
      </c>
      <c r="CO13" s="316" t="str">
        <f ca="1">IFERROR(INDEX($AJ$70:$AJ$81, ROWS($CO$4:CO11)), IFERROR(INDEX($AN$70:$AN$81, ROWS($CO$4:CO11)-ROWS($AJ$70:$AJ$81)), IFERROR(INDEX($AR$70:$AR$81, ROWS($CO$4:CO11)-ROWS($AJ$70:$AJ$81)-ROWS($AN$70:$AN$81)),IFERROR(INDEX($AV$70:$AV$81, ROWS($CO$4:CO11)-ROWS($AJ$70:$AJ$81)-ROWS($AN$70:$AN$81)-ROWS($AR$70:$AR$81)),IFERROR(INDEX($AZ$70:$AZ$81, ROWS($CO$4:CO11)-ROWS($AJ$70:$AJ$81)-ROWS($AN$70:$AN$81)-ROWS($AR$70:$AR$81)-ROWS($AV$70:$AV$81)),IFERROR(INDEX($BD$70:$BD$81, ROWS($CO$4:CO11)-ROWS($AJ$70:$AJ$81)-ROWS($AN$70:$AN$81)-ROWS($AR$70:$AR$81)-ROWS($AV$70:$AV$81)-ROWS($AZ$70:$AZ$81)),IFERROR(INDEX($BH$70:$BH$81, ROWS($CO$4:CO11)-ROWS($AJ$70:$AJ$81)-ROWS($AN$70:$AN$81)-ROWS($AR$70:$AR$81)-ROWS($AV$70:$AV$81)-ROWS($AZ$70:$AZ$81)-ROWS($BD$70:$BD$81)), "")))))))</f>
        <v/>
      </c>
      <c r="CP13" s="316" t="str">
        <f t="shared" ca="1" si="42"/>
        <v/>
      </c>
      <c r="CQ13" s="316" t="str">
        <f ca="1">IF(OR(CR13="",CR13=0),"",MAX(CQ$5:CQ12)+1)</f>
        <v/>
      </c>
      <c r="CR13" s="316" t="str">
        <f ca="1">IFERROR(INDEX($AK$70:$AK$81, ROWS($CR$4:CR11)), IFERROR(INDEX($AO$70:$AO$81, ROWS($CR$4:CR11)-ROWS($AK$70:$AK$81)), IFERROR(INDEX($AS$70:$AS$81, ROWS($CR$4:CR11)-ROWS($AK$70:$AK$81)-ROWS($AO$70:$AO$81)),IFERROR(INDEX($AW$70:$AW$81, ROWS($CR$4:CR11)-ROWS($AK$70:$AK$81)-ROWS($AO$70:$AO$81)-ROWS($AS$70:$AS$81)),IFERROR(INDEX($BA$70:$BA$81, ROWS($CR$4:CR11)-ROWS($AK$70:$AK$81)-ROWS($AO$70:$AO$81)-ROWS($AS$70:$AS$81)-ROWS($AW$70:$AW$81)),IFERROR(INDEX($BE$70:$BE$81, ROWS($CR$4:CR11)-ROWS($AK$70:$AK$81)-ROWS($AO$70:$AO$81)-ROWS($AS$70:$AS$81)-ROWS($AW$70:$AW$81)-ROWS($BA$70:$BA$81)),IFERROR(INDEX($BI$70:$BI$81, ROWS($CR$4:CR11)-ROWS($AK$70:$AK$81)-ROWS($AO$70:$AO$81)-ROWS($AS$70:$AS$81)-ROWS($AW$70:$AW$81)-ROWS($BA$70:$BA$81)-ROWS($BE$70:$BE$81)), "")))))))</f>
        <v/>
      </c>
      <c r="CS13" s="316" t="str">
        <f t="shared" ca="1" si="43"/>
        <v/>
      </c>
      <c r="CT13" s="413" t="str">
        <f t="shared" ca="1" si="44"/>
        <v/>
      </c>
      <c r="CU13" s="412" t="str">
        <f>IF(OR(CV13="",CV13=0),"",MAX(CU$5:CU12)+1)</f>
        <v/>
      </c>
      <c r="CV13" s="316">
        <f>IFERROR(INDEX($AJ$86:$AJ$97, ROWS($CV$4:CV11)), IFERROR(INDEX($AN$86:$AN$97, ROWS($CV$4:CV11)-ROWS($AJ$86:$AJ$97)), ""))</f>
        <v>0</v>
      </c>
      <c r="CW13" s="316" t="str">
        <f t="shared" si="45"/>
        <v/>
      </c>
      <c r="CX13" s="316" t="str">
        <f>IF(OR(CY13="",CY13=0),"",MAX(CX$5:CX12)+1)</f>
        <v/>
      </c>
      <c r="CY13" s="316">
        <f>IFERROR(INDEX($AK$86:$AK$97, ROWS($CY$4:CY11)), IFERROR(INDEX($AO$86:$AO$97, ROWS($CY$4:CY11)-ROWS($AK$86:$AK$97)), ""))</f>
        <v>0</v>
      </c>
      <c r="CZ13" s="316" t="str">
        <f t="shared" si="46"/>
        <v/>
      </c>
      <c r="DA13" s="413" t="str">
        <f t="shared" si="47"/>
        <v/>
      </c>
      <c r="DC13" s="438" t="str">
        <f ca="1">IF(OR(DD13="",DD13=0),"",MAX(DC$5:DC12)+1)</f>
        <v/>
      </c>
      <c r="DD13" s="434" t="str">
        <f t="shared" ca="1" si="48"/>
        <v/>
      </c>
      <c r="DE13" s="413" t="str">
        <f t="shared" ca="1" si="49"/>
        <v/>
      </c>
      <c r="DF13" s="431" t="str">
        <f ca="1">IF(OR(DG13="",DG13=0),"",MAX(DF$5:DF12)+1)</f>
        <v/>
      </c>
      <c r="DG13" s="412" t="str">
        <f t="shared" ca="1" si="50"/>
        <v/>
      </c>
      <c r="DH13" s="413" t="str">
        <f t="shared" ca="1" si="51"/>
        <v/>
      </c>
      <c r="DI13" s="412" t="str">
        <f t="shared" ca="1" si="52"/>
        <v/>
      </c>
      <c r="DJ13" s="413" t="str">
        <f t="shared" ca="1" si="53"/>
        <v/>
      </c>
      <c r="DK13" s="412" t="str">
        <f t="shared" ca="1" si="54"/>
        <v/>
      </c>
      <c r="DL13" s="413" t="str">
        <f t="shared" ca="1" si="55"/>
        <v/>
      </c>
    </row>
    <row r="14" spans="1:123" s="292" customFormat="1" ht="15" customHeight="1" x14ac:dyDescent="0.3">
      <c r="A14" s="1183"/>
      <c r="B14" s="1182"/>
      <c r="C14" s="1183"/>
      <c r="D14" s="1182"/>
      <c r="E14" s="1183"/>
      <c r="F14" s="1182"/>
      <c r="G14" s="1183"/>
      <c r="H14" s="1182"/>
      <c r="I14" s="1183"/>
      <c r="J14" s="1182"/>
      <c r="K14" s="1183"/>
      <c r="L14" s="1182"/>
      <c r="M14" s="1183"/>
      <c r="N14" s="1182"/>
      <c r="P14" s="295" t="str">
        <f t="shared" ca="1" si="57"/>
        <v/>
      </c>
      <c r="Q14" s="295" t="str">
        <f t="shared" ca="1" si="56"/>
        <v/>
      </c>
      <c r="R14" s="295" t="str">
        <f t="shared" ca="1" si="56"/>
        <v/>
      </c>
      <c r="S14" s="296" t="str">
        <f t="shared" ca="1" si="56"/>
        <v/>
      </c>
      <c r="T14" s="295" t="str">
        <f t="shared" ca="1" si="56"/>
        <v/>
      </c>
      <c r="U14" s="295" t="str">
        <f t="shared" ca="1" si="56"/>
        <v/>
      </c>
      <c r="V14" s="1158" t="s">
        <v>508</v>
      </c>
      <c r="W14" s="1159"/>
      <c r="X14" s="445">
        <f ca="1">IF(X10="",0,X10)</f>
        <v>9485.83</v>
      </c>
      <c r="Y14"/>
      <c r="AB14" s="299"/>
      <c r="AC14" s="358">
        <f>IF('Data Entry'!B20="","",'Data Entry'!B20)</f>
        <v>11</v>
      </c>
      <c r="AD14" s="356" t="str">
        <f>IF('Data Entry'!A20="","",'Data Entry'!A20)</f>
        <v>Netflix</v>
      </c>
      <c r="AE14" s="363">
        <f>IF('Data Entry'!C20="","",'Data Entry'!C20)</f>
        <v>14.95</v>
      </c>
      <c r="AF14" s="402" t="str">
        <f>IF('Data Entry'!E20="","",'Data Entry'!E20)</f>
        <v>Monthly</v>
      </c>
      <c r="AG14" s="300"/>
      <c r="AH14"/>
      <c r="AI14" s="304">
        <f t="shared" ca="1" si="23"/>
        <v>23</v>
      </c>
      <c r="AJ14" s="305" t="str">
        <f t="shared" ca="1" si="2"/>
        <v/>
      </c>
      <c r="AK14" s="306" t="str">
        <f t="shared" ca="1" si="3"/>
        <v/>
      </c>
      <c r="AL14" s="307" t="str">
        <f t="shared" ca="1" si="4"/>
        <v/>
      </c>
      <c r="AM14" s="304">
        <f t="shared" ca="1" si="24"/>
        <v>23</v>
      </c>
      <c r="AN14" s="305" t="str">
        <f t="shared" ca="1" si="5"/>
        <v/>
      </c>
      <c r="AO14" s="306" t="str">
        <f t="shared" ca="1" si="6"/>
        <v/>
      </c>
      <c r="AP14" s="307" t="str">
        <f t="shared" ca="1" si="7"/>
        <v/>
      </c>
      <c r="AQ14" s="304">
        <f t="shared" ca="1" si="25"/>
        <v>23</v>
      </c>
      <c r="AR14" s="305" t="str">
        <f t="shared" ca="1" si="8"/>
        <v/>
      </c>
      <c r="AS14" s="306" t="str">
        <f t="shared" ca="1" si="9"/>
        <v/>
      </c>
      <c r="AT14" s="307" t="str">
        <f t="shared" ca="1" si="10"/>
        <v/>
      </c>
      <c r="AU14" s="304">
        <f t="shared" ca="1" si="26"/>
        <v>23</v>
      </c>
      <c r="AV14" s="305" t="str">
        <f t="shared" ca="1" si="11"/>
        <v/>
      </c>
      <c r="AW14" s="306" t="str">
        <f t="shared" ca="1" si="12"/>
        <v/>
      </c>
      <c r="AX14" s="307" t="str">
        <f t="shared" ca="1" si="13"/>
        <v/>
      </c>
      <c r="AY14" s="304">
        <f t="shared" ca="1" si="27"/>
        <v>23</v>
      </c>
      <c r="AZ14" s="305" t="str">
        <f t="shared" ca="1" si="14"/>
        <v/>
      </c>
      <c r="BA14" s="306" t="str">
        <f t="shared" ca="1" si="15"/>
        <v/>
      </c>
      <c r="BB14" s="307" t="str">
        <f t="shared" ca="1" si="16"/>
        <v/>
      </c>
      <c r="BC14" s="304" t="str">
        <f t="shared" ca="1" si="28"/>
        <v/>
      </c>
      <c r="BD14" s="305" t="str">
        <f t="shared" ca="1" si="17"/>
        <v/>
      </c>
      <c r="BE14" s="306" t="str">
        <f t="shared" ca="1" si="18"/>
        <v/>
      </c>
      <c r="BF14" s="307" t="str">
        <f t="shared" ca="1" si="19"/>
        <v/>
      </c>
      <c r="BG14" s="304" t="str">
        <f t="shared" ca="1" si="29"/>
        <v/>
      </c>
      <c r="BH14" s="305" t="str">
        <f t="shared" ca="1" si="20"/>
        <v/>
      </c>
      <c r="BI14" s="306" t="str">
        <f t="shared" ca="1" si="21"/>
        <v/>
      </c>
      <c r="BJ14" s="307" t="str">
        <f t="shared" ca="1" si="22"/>
        <v/>
      </c>
      <c r="BL14" s="412" t="str">
        <f ca="1">IF(OR(BM14="",BM14=0),"",MAX(BL$5:BL13)+1)</f>
        <v/>
      </c>
      <c r="BM14" s="316" t="str">
        <f ca="1">IFERROR(INDEX($AJ$6:$AJ$17, ROWS(BM$4:$BM12)), IFERROR(INDEX($AN$6:$AN$17, ROWS(BM$4:$BM12)-ROWS($AJ$6:$AJ$17)), IFERROR(INDEX($AR$6:$AR$17, ROWS(BM$4:$BM12)-ROWS($AJ$6:$AJ$17)-ROWS($AN$6:$AN$17)),IFERROR(INDEX($AV$6:$AV$17, ROWS(BM$4:$BM12)-ROWS($AJ$6:$AJ$17)-ROWS($AN$6:$AN$17)-ROWS($AR$6:$AR$17)),IFERROR(INDEX($AZ$6:$AZ$17, ROWS(BM$4:$BM12)-ROWS($AJ$6:$AJ$17)-ROWS($AN$6:$AN$17)-ROWS($AR$6:$AR$17)-ROWS($AV$6:$AV$17)),IFERROR(INDEX($BD$6:$BD$17, ROWS(BM$4:$BM12)-ROWS($AJ$6:$AJ$17)-ROWS($AN$6:$AN$17)-ROWS($AR$6:$AR$17)-ROWS($AV$6:$AV$17)-ROWS($AZ$6:$AZ$17)),IFERROR(INDEX($BH$6:$BH$17, ROWS(BM$4:$BM12)-ROWS($AJ$6:$AJ$17)-ROWS($AN$6:$AN$17)-ROWS($AR$6:$AR$17)-ROWS($AV$6:$AV$17)-ROWS($AZ$6:$AZ$17)-ROWS($BD$6:$BD$17)), "")))))))</f>
        <v/>
      </c>
      <c r="BN14" s="316" t="str">
        <f t="shared" ca="1" si="30"/>
        <v/>
      </c>
      <c r="BO14" s="316" t="str">
        <f ca="1">IF(OR(BP14="",BP14=0),"",MAX(BO$5:BO13)+1)</f>
        <v/>
      </c>
      <c r="BP14" s="316" t="str">
        <f ca="1">IFERROR(INDEX($AK$6:$AK$17, ROWS($BP$4:BP12)), IFERROR(INDEX($AO$6:$AO$17, ROWS($BP$4:BP12)-ROWS($AK$6:$AK$17)), IFERROR(INDEX($AS$6:$AS$17, ROWS($BP$4:BP12)-ROWS($AK$6:$AK$17)-ROWS($AO$6:$AO$17)),IFERROR(INDEX($AW$6:$AW$17, ROWS($BP$4:BP12)-ROWS($AK$6:$AK$17)-ROWS($AO$6:$AO$17)-ROWS($AS$6:$AS$17)),IFERROR(INDEX($BA$6:$BA$17, ROWS($BP$4:BP12)-ROWS($AK$6:$AK$17)-ROWS($AO$6:$AO$17)-ROWS($AS$6:$AS$17)-ROWS($AW$6:$AW$17)),IFERROR(INDEX($BE$6:$BE$17, ROWS($BP$4:BP12)-ROWS($AK$6:$AK$17)-ROWS($AO$6:$AO$17)-ROWS($AS$6:$AS$17)-ROWS($AW$6:$AW$17)-ROWS($BA$6:$BA$17)),IFERROR(INDEX($BI$6:$BI$17, ROWS($BP$4:BP12)-ROWS($AK$6:$AK$17)-ROWS($AO$6:$AO$17)-ROWS($AS$6:$AS$17)-ROWS($AW$6:$AW$17)-ROWS($BA$6:$BA$17)-ROWS($BE$6:$BE$17)), "")))))))</f>
        <v/>
      </c>
      <c r="BQ14" s="316" t="str">
        <f t="shared" ca="1" si="31"/>
        <v/>
      </c>
      <c r="BR14" s="413" t="str">
        <f t="shared" ca="1" si="32"/>
        <v/>
      </c>
      <c r="BS14" s="412" t="str">
        <f ca="1">IF(OR(BT14="",BT14=0),"",MAX(BS$5:BS13)+1)</f>
        <v/>
      </c>
      <c r="BT14" s="316" t="str">
        <f ca="1">IFERROR(INDEX($AJ$22:$AJ$33, ROWS($BT$4:BT12)), IFERROR(INDEX($AN$22:$AN$33, ROWS($BT$4:BT12)-ROWS($AJ$22:$AJ$33)), IFERROR(INDEX($AR$22:$AR$33, ROWS($BT$4:BT12)-ROWS($AJ$22:$AJ$33)-ROWS($AN$22:$AN$33)),IFERROR(INDEX($AV$22:$AV$33, ROWS($BT$4:BT12)-ROWS($AJ$22:$AJ$33)-ROWS($AN$22:$AN$33)-ROWS($AR$22:$AR$33)),IFERROR(INDEX($AZ$22:$AZ$33, ROWS($BT$4:BT12)-ROWS($AJ$22:$AJ$33)-ROWS($AN$22:$AN$33)-ROWS($AR$22:$AR$33)-ROWS($AV$22:$AV$33)),IFERROR(INDEX($BD$22:$BD$33, ROWS($BT$4:BT12)-ROWS($AJ$22:$AJ$33)-ROWS($AN$22:$AN$33)-ROWS($AR$22:$AR$33)-ROWS($AV$22:$AV$33)-ROWS($AZ$22:$AZ$33)),IFERROR(INDEX($BH$22:$BH$33, ROWS($BT$4:BT12)-ROWS($AJ$22:$AJ$33)-ROWS($AN$22:$AN$33)-ROWS($AR$22:$AR$33)-ROWS($AV$22:$AV$33)-ROWS($AZ$22:$AZ$33)-ROWS($BD$22:$BD$33)), "")))))))</f>
        <v/>
      </c>
      <c r="BU14" s="316" t="str">
        <f t="shared" ca="1" si="33"/>
        <v/>
      </c>
      <c r="BV14" s="316" t="str">
        <f ca="1">IF(OR(BW14="",BW14=0),"",MAX(BV$5:BV13)+1)</f>
        <v/>
      </c>
      <c r="BW14" s="316" t="str">
        <f ca="1">IFERROR(INDEX($AK$22:$AK$33, ROWS($BW$4:BW12)), IFERROR(INDEX($AO$22:$AO$33, ROWS($BW$4:BW12)-ROWS($AK$22:$AK$33)), IFERROR(INDEX($AS$22:$AS$33, ROWS($BW$4:BW12)-ROWS($AK$22:$AK$33)-ROWS($AO$22:$AO$33)),IFERROR(INDEX($AW$22:$AW$33, ROWS($BW$4:BW12)-ROWS($AK$22:$AK$33)-ROWS($AO$22:$AO$33)-ROWS($AS$22:$AS$33)),IFERROR(INDEX($BA$22:$BA$33, ROWS($BW$4:BW12)-ROWS($AK$22:$AK$33)-ROWS($AO$22:$AO$33)-ROWS($AS$22:$AS$33)-ROWS($AW$22:$AW$33)),IFERROR(INDEX($BE$22:$BE$33, ROWS($BW$4:BW12)-ROWS($AK$22:$AK$33)-ROWS($AO$22:$AO$33)-ROWS($AS$22:$AS$33)-ROWS($AW$22:$AW$33)-ROWS($BA$22:$BA$33)),IFERROR(INDEX($BI$22:$BI$33, ROWS($BW$4:BW12)-ROWS($AK$22:$AK$33)-ROWS($AO$22:$AO$33)-ROWS($AS$22:$AS$33)-ROWS($AW$22:$AW$33)-ROWS($BA$22:$BA$33)-ROWS($BE$22:$BE$33)), "")))))))</f>
        <v/>
      </c>
      <c r="BX14" s="316" t="str">
        <f t="shared" ca="1" si="34"/>
        <v/>
      </c>
      <c r="BY14" s="413" t="str">
        <f t="shared" ca="1" si="35"/>
        <v/>
      </c>
      <c r="BZ14" s="412" t="str">
        <f ca="1">IF(OR(CA14="",CA14=0),"",MAX(BZ$5:BZ13)+1)</f>
        <v/>
      </c>
      <c r="CA14" s="316" t="str">
        <f ca="1">IFERROR(INDEX($AJ$38:$AJ$49, ROWS($CA$4:CA12)), IFERROR(INDEX($AN$38:$AN$49, ROWS($CA$4:CA12)-ROWS($AJ$38:$AJ$49)), IFERROR(INDEX($AR$38:$AR$49, ROWS($CA$4:CA12)-ROWS($AJ$38:$AJ$49)-ROWS($AN$38:$AN$49)),IFERROR(INDEX($AV$38:$AV$49, ROWS($CA$4:CA12)-ROWS($AJ$38:$AJ$49)-ROWS($AN$38:$AN$49)-ROWS($AR$38:$AR$49)),IFERROR(INDEX($AZ$38:$AZ$49, ROWS($CA$4:CA12)-ROWS($AJ$38:$AJ$49)-ROWS($AN$38:$AN$49)-ROWS($AR$38:$AR$49)-ROWS($AV$38:$AV$49)),IFERROR(INDEX($BD$38:$BD$49, ROWS($CA$4:CA12)-ROWS($AJ$38:$AJ$49)-ROWS($AN$38:$AN$49)-ROWS($AR$38:$AR$49)-ROWS($AV$38:$AV$49)-ROWS($AZ$38:$AZ$49)),IFERROR(INDEX($BH$38:$BH$49, ROWS($CA$4:CA12)-ROWS($AJ$38:$AJ$49)-ROWS($AN$38:$AN$49)-ROWS($AR$38:$AR$49)-ROWS($AV$38:$AV$49)-ROWS($AZ$38:$AZ$49)-ROWS($BD$38:$BD$49)), "")))))))</f>
        <v/>
      </c>
      <c r="CB14" s="316" t="str">
        <f t="shared" ca="1" si="36"/>
        <v>D. Store Card 2</v>
      </c>
      <c r="CC14" s="316" t="str">
        <f ca="1">IF(OR(CD14="",CD14=0),"",MAX(CC$5:CC13)+1)</f>
        <v/>
      </c>
      <c r="CD14" s="316" t="str">
        <f ca="1">IFERROR(INDEX($AK$38:$AK$49, ROWS($CD$4:CD12)), IFERROR(INDEX($AO$38:$AO$49, ROWS($CD$4:CD12)-ROWS($AK$38:$AK$49)), IFERROR(INDEX($AS$38:$AS$49, ROWS($CD$4:CD12)-ROWS($AK$38:$AK$49)-ROWS($AO$38:$AO$49)),IFERROR(INDEX($AW$38:$AW$49, ROWS($CD$4:CD12)-ROWS($AK$38:$AK$49)-ROWS($AO$38:$AO$49)-ROWS($AS$38:$AS$49)),IFERROR(INDEX($BA$38:$BA$49, ROWS($CD$4:CD12)-ROWS($AK$38:$AK$49)-ROWS($AO$38:$AO$49)-ROWS($AS$38:$AS$49)-ROWS($AW$38:$AW$49)),IFERROR(INDEX($BE$38:$BE$49, ROWS($CD$4:CD12)-ROWS($AK$38:$AK$49)-ROWS($AO$38:$AO$49)-ROWS($AS$38:$AS$49)-ROWS($AW$38:$AW$49)-ROWS($BA$38:$BA$49)),IFERROR(INDEX($BI$38:$BI$49, ROWS($CD$4:CD12)-ROWS($AK$38:$AK$49)-ROWS($AO$38:$AO$49)-ROWS($AS$38:$AS$49)-ROWS($AW$38:$AW$49)-ROWS($BA$38:$BA$49)-ROWS($BE$38:$BE$49)), "")))))))</f>
        <v/>
      </c>
      <c r="CE14" s="316">
        <f t="shared" ca="1" si="37"/>
        <v>30</v>
      </c>
      <c r="CF14" s="413" t="str">
        <f t="shared" ca="1" si="38"/>
        <v/>
      </c>
      <c r="CG14" s="412" t="str">
        <f ca="1">IF(OR(CH14="",CH14=0),"",MAX(CG$5:CG13)+1)</f>
        <v/>
      </c>
      <c r="CH14" s="316" t="str">
        <f ca="1">IFERROR(INDEX($AJ$54:$AJ$65, ROWS($CH$4:CH12)), IFERROR(INDEX($AN$54:$AN$65, ROWS($CH$4:CH12)-ROWS($AJ$54:$AJ$65)), IFERROR(INDEX($AR$54:$AR$65, ROWS($CH$4:CH12)-ROWS($AJ$54:$AJ$65)-ROWS($AN$54:$AN$65)),IFERROR(INDEX($AV$54:$AV$65, ROWS($CH$4:CH12)-ROWS($AJ$54:$AJ$65)-ROWS($AN$54:$AN$65)-ROWS($AR$54:$AR$65)),IFERROR(INDEX($AZ$54:$AZ$65, ROWS($CH$4:CH12)-ROWS($AJ$54:$AJ$65)-ROWS($AN$54:$AN$65)-ROWS($AR$54:$AR$65)-ROWS($AV$54:$AV$65)),IFERROR(INDEX($BD$54:$BD$65, ROWS($CH$4:CH12)-ROWS($AJ$54:$AJ$65)-ROWS($AN$54:$AN$65)-ROWS($AR$54:$AR$65)-ROWS($AV$54:$AV$65)-ROWS($AZ$54:$AZ$65)),IFERROR(INDEX($BH$54:$BH$65, ROWS($CH$4:CH12)-ROWS($AJ$54:$AJ$65)-ROWS($AN$54:$AN$65)-ROWS($AR$54:$AR$65)-ROWS($AV$54:$AV$65)-ROWS($AZ$54:$AZ$65)-ROWS($BD$54:$BD$65)), "")))))))</f>
        <v/>
      </c>
      <c r="CI14" s="316" t="str">
        <f t="shared" ca="1" si="39"/>
        <v/>
      </c>
      <c r="CJ14" s="316" t="str">
        <f ca="1">IF(OR(CK14="",CK14=0),"",MAX(CJ$5:CJ13)+1)</f>
        <v/>
      </c>
      <c r="CK14" s="316" t="str">
        <f ca="1">IFERROR(INDEX($AK$54:$AK$65, ROWS($CK$4:CK12)), IFERROR(INDEX($AO$54:$AO$65, ROWS($CK$4:CK12)-ROWS($AK$54:$AK$65)), IFERROR(INDEX($AS$54:$AS$65, ROWS($CK$4:CK12)-ROWS($AK$54:$AK$65)-ROWS($AO$54:$AO$65)),IFERROR(INDEX($AW$54:$AW$65, ROWS($CK$4:CK12)-ROWS($AK$54:$AK$65)-ROWS($AO$54:$AO$65)-ROWS($AS$54:$AS$65)),IFERROR(INDEX($BA$54:$BA$65, ROWS($CK$4:CK12)-ROWS($AK$54:$AK$65)-ROWS($AO$54:$AO$65)-ROWS($AS$54:$AS$65)-ROWS($AW$54:$AW$65)),IFERROR(INDEX($BE$54:$BE$65, ROWS($CK$4:CK12)-ROWS($AK$54:$AK$65)-ROWS($AO$54:$AO$65)-ROWS($AS$54:$AS$65)-ROWS($AW$54:$AW$65)-ROWS($BA$54:$BA$65)),IFERROR(INDEX($BI$54:$BI$65, ROWS($CK$4:CK12)-ROWS($AK$54:$AK$65)-ROWS($AO$54:$AO$65)-ROWS($AS$54:$AS$65)-ROWS($AW$54:$AW$65)-ROWS($BA$54:$BA$65)-ROWS($BE$54:$BE$65)), "")))))))</f>
        <v/>
      </c>
      <c r="CL14" s="316" t="str">
        <f t="shared" ca="1" si="40"/>
        <v/>
      </c>
      <c r="CM14" s="413" t="str">
        <f t="shared" ca="1" si="41"/>
        <v/>
      </c>
      <c r="CN14" s="412" t="str">
        <f ca="1">IF(OR(CO14="",CO14=0),"",MAX(CN$5:CN13)+1)</f>
        <v/>
      </c>
      <c r="CO14" s="316" t="str">
        <f ca="1">IFERROR(INDEX($AJ$70:$AJ$81, ROWS($CO$4:CO12)), IFERROR(INDEX($AN$70:$AN$81, ROWS($CO$4:CO12)-ROWS($AJ$70:$AJ$81)), IFERROR(INDEX($AR$70:$AR$81, ROWS($CO$4:CO12)-ROWS($AJ$70:$AJ$81)-ROWS($AN$70:$AN$81)),IFERROR(INDEX($AV$70:$AV$81, ROWS($CO$4:CO12)-ROWS($AJ$70:$AJ$81)-ROWS($AN$70:$AN$81)-ROWS($AR$70:$AR$81)),IFERROR(INDEX($AZ$70:$AZ$81, ROWS($CO$4:CO12)-ROWS($AJ$70:$AJ$81)-ROWS($AN$70:$AN$81)-ROWS($AR$70:$AR$81)-ROWS($AV$70:$AV$81)),IFERROR(INDEX($BD$70:$BD$81, ROWS($CO$4:CO12)-ROWS($AJ$70:$AJ$81)-ROWS($AN$70:$AN$81)-ROWS($AR$70:$AR$81)-ROWS($AV$70:$AV$81)-ROWS($AZ$70:$AZ$81)),IFERROR(INDEX($BH$70:$BH$81, ROWS($CO$4:CO12)-ROWS($AJ$70:$AJ$81)-ROWS($AN$70:$AN$81)-ROWS($AR$70:$AR$81)-ROWS($AV$70:$AV$81)-ROWS($AZ$70:$AZ$81)-ROWS($BD$70:$BD$81)), "")))))))</f>
        <v/>
      </c>
      <c r="CP14" s="316" t="str">
        <f t="shared" ca="1" si="42"/>
        <v/>
      </c>
      <c r="CQ14" s="316" t="str">
        <f ca="1">IF(OR(CR14="",CR14=0),"",MAX(CQ$5:CQ13)+1)</f>
        <v/>
      </c>
      <c r="CR14" s="316" t="str">
        <f ca="1">IFERROR(INDEX($AK$70:$AK$81, ROWS($CR$4:CR12)), IFERROR(INDEX($AO$70:$AO$81, ROWS($CR$4:CR12)-ROWS($AK$70:$AK$81)), IFERROR(INDEX($AS$70:$AS$81, ROWS($CR$4:CR12)-ROWS($AK$70:$AK$81)-ROWS($AO$70:$AO$81)),IFERROR(INDEX($AW$70:$AW$81, ROWS($CR$4:CR12)-ROWS($AK$70:$AK$81)-ROWS($AO$70:$AO$81)-ROWS($AS$70:$AS$81)),IFERROR(INDEX($BA$70:$BA$81, ROWS($CR$4:CR12)-ROWS($AK$70:$AK$81)-ROWS($AO$70:$AO$81)-ROWS($AS$70:$AS$81)-ROWS($AW$70:$AW$81)),IFERROR(INDEX($BE$70:$BE$81, ROWS($CR$4:CR12)-ROWS($AK$70:$AK$81)-ROWS($AO$70:$AO$81)-ROWS($AS$70:$AS$81)-ROWS($AW$70:$AW$81)-ROWS($BA$70:$BA$81)),IFERROR(INDEX($BI$70:$BI$81, ROWS($CR$4:CR12)-ROWS($AK$70:$AK$81)-ROWS($AO$70:$AO$81)-ROWS($AS$70:$AS$81)-ROWS($AW$70:$AW$81)-ROWS($BA$70:$BA$81)-ROWS($BE$70:$BE$81)), "")))))))</f>
        <v/>
      </c>
      <c r="CS14" s="316" t="str">
        <f t="shared" ca="1" si="43"/>
        <v/>
      </c>
      <c r="CT14" s="413" t="str">
        <f t="shared" ca="1" si="44"/>
        <v/>
      </c>
      <c r="CU14" s="412" t="str">
        <f>IF(OR(CV14="",CV14=0),"",MAX(CU$5:CU13)+1)</f>
        <v/>
      </c>
      <c r="CV14" s="316">
        <f>IFERROR(INDEX($AJ$86:$AJ$97, ROWS($CV$4:CV12)), IFERROR(INDEX($AN$86:$AN$97, ROWS($CV$4:CV12)-ROWS($AJ$86:$AJ$97)), ""))</f>
        <v>0</v>
      </c>
      <c r="CW14" s="316" t="str">
        <f t="shared" si="45"/>
        <v/>
      </c>
      <c r="CX14" s="316" t="str">
        <f>IF(OR(CY14="",CY14=0),"",MAX(CX$5:CX13)+1)</f>
        <v/>
      </c>
      <c r="CY14" s="316">
        <f>IFERROR(INDEX($AK$86:$AK$97, ROWS($CY$4:CY12)), IFERROR(INDEX($AO$86:$AO$97, ROWS($CY$4:CY12)-ROWS($AK$86:$AK$97)), ""))</f>
        <v>0</v>
      </c>
      <c r="CZ14" s="316" t="str">
        <f t="shared" si="46"/>
        <v/>
      </c>
      <c r="DA14" s="413" t="str">
        <f t="shared" si="47"/>
        <v/>
      </c>
      <c r="DC14" s="438" t="str">
        <f ca="1">IF(OR(DD14="",DD14=0),"",MAX(DC$5:DC13)+1)</f>
        <v/>
      </c>
      <c r="DD14" s="434" t="str">
        <f t="shared" ca="1" si="48"/>
        <v/>
      </c>
      <c r="DE14" s="413" t="str">
        <f t="shared" ca="1" si="49"/>
        <v/>
      </c>
      <c r="DF14" s="431" t="str">
        <f ca="1">IF(OR(DG14="",DG14=0),"",MAX(DF$5:DF13)+1)</f>
        <v/>
      </c>
      <c r="DG14" s="412" t="str">
        <f t="shared" ca="1" si="50"/>
        <v/>
      </c>
      <c r="DH14" s="413" t="str">
        <f t="shared" ca="1" si="51"/>
        <v/>
      </c>
      <c r="DI14" s="412" t="str">
        <f t="shared" ca="1" si="52"/>
        <v/>
      </c>
      <c r="DJ14" s="413" t="str">
        <f t="shared" ca="1" si="53"/>
        <v/>
      </c>
      <c r="DK14" s="412" t="str">
        <f t="shared" ca="1" si="54"/>
        <v/>
      </c>
      <c r="DL14" s="413" t="str">
        <f t="shared" ca="1" si="55"/>
        <v/>
      </c>
    </row>
    <row r="15" spans="1:123" s="292" customFormat="1" ht="15" customHeight="1" x14ac:dyDescent="0.3">
      <c r="A15" s="1183" t="s">
        <v>478</v>
      </c>
      <c r="B15" s="1182"/>
      <c r="C15" s="1183" t="s">
        <v>478</v>
      </c>
      <c r="D15" s="1182"/>
      <c r="E15" s="1183" t="s">
        <v>478</v>
      </c>
      <c r="F15" s="1182"/>
      <c r="G15" s="1183" t="s">
        <v>478</v>
      </c>
      <c r="H15" s="1182"/>
      <c r="I15" s="1183" t="s">
        <v>478</v>
      </c>
      <c r="J15" s="1182"/>
      <c r="K15" s="1183" t="s">
        <v>478</v>
      </c>
      <c r="L15" s="1182"/>
      <c r="M15" s="1183" t="s">
        <v>478</v>
      </c>
      <c r="N15" s="1182"/>
      <c r="P15" s="295" t="str">
        <f t="shared" ca="1" si="57"/>
        <v/>
      </c>
      <c r="Q15" s="295" t="str">
        <f t="shared" ca="1" si="56"/>
        <v/>
      </c>
      <c r="R15" s="295" t="str">
        <f t="shared" ca="1" si="56"/>
        <v/>
      </c>
      <c r="S15" s="296" t="str">
        <f t="shared" ca="1" si="56"/>
        <v/>
      </c>
      <c r="T15" s="295" t="str">
        <f t="shared" ca="1" si="56"/>
        <v/>
      </c>
      <c r="U15" s="295" t="str">
        <f t="shared" ca="1" si="56"/>
        <v/>
      </c>
      <c r="V15" s="1158"/>
      <c r="W15" s="1159"/>
      <c r="X15" s="445"/>
      <c r="Y15"/>
      <c r="AB15" s="299"/>
      <c r="AC15" s="358" t="str">
        <f>IF('Data Entry'!B21="","",'Data Entry'!B21)</f>
        <v/>
      </c>
      <c r="AD15" s="356" t="str">
        <f>IF('Data Entry'!A21="","",'Data Entry'!A21)</f>
        <v/>
      </c>
      <c r="AE15" s="363" t="str">
        <f>IF('Data Entry'!C21="","",'Data Entry'!C21)</f>
        <v/>
      </c>
      <c r="AF15" s="402" t="str">
        <f>IF('Data Entry'!E21="","",'Data Entry'!E21)</f>
        <v/>
      </c>
      <c r="AG15" s="300"/>
      <c r="AH15"/>
      <c r="AI15" s="302">
        <f t="shared" ca="1" si="23"/>
        <v>24</v>
      </c>
      <c r="AJ15" s="293" t="str">
        <f t="shared" ca="1" si="2"/>
        <v/>
      </c>
      <c r="AK15" s="293" t="str">
        <f t="shared" ca="1" si="3"/>
        <v/>
      </c>
      <c r="AL15" s="303" t="str">
        <f t="shared" ca="1" si="4"/>
        <v/>
      </c>
      <c r="AM15" s="302">
        <f t="shared" ca="1" si="24"/>
        <v>24</v>
      </c>
      <c r="AN15" s="293" t="str">
        <f t="shared" ca="1" si="5"/>
        <v/>
      </c>
      <c r="AO15" s="293" t="str">
        <f t="shared" ca="1" si="6"/>
        <v/>
      </c>
      <c r="AP15" s="303" t="str">
        <f t="shared" ca="1" si="7"/>
        <v/>
      </c>
      <c r="AQ15" s="302">
        <f t="shared" ca="1" si="25"/>
        <v>24</v>
      </c>
      <c r="AR15" s="293" t="str">
        <f t="shared" ca="1" si="8"/>
        <v/>
      </c>
      <c r="AS15" s="293" t="str">
        <f t="shared" ca="1" si="9"/>
        <v/>
      </c>
      <c r="AT15" s="303" t="str">
        <f t="shared" ca="1" si="10"/>
        <v/>
      </c>
      <c r="AU15" s="302">
        <f t="shared" ca="1" si="26"/>
        <v>24</v>
      </c>
      <c r="AV15" s="293" t="str">
        <f t="shared" ca="1" si="11"/>
        <v/>
      </c>
      <c r="AW15" s="293" t="str">
        <f t="shared" ca="1" si="12"/>
        <v/>
      </c>
      <c r="AX15" s="303" t="str">
        <f t="shared" ca="1" si="13"/>
        <v/>
      </c>
      <c r="AY15" s="302">
        <f t="shared" ca="1" si="27"/>
        <v>24</v>
      </c>
      <c r="AZ15" s="293" t="str">
        <f t="shared" ca="1" si="14"/>
        <v/>
      </c>
      <c r="BA15" s="293" t="str">
        <f t="shared" ca="1" si="15"/>
        <v/>
      </c>
      <c r="BB15" s="303" t="str">
        <f t="shared" ca="1" si="16"/>
        <v/>
      </c>
      <c r="BC15" s="302" t="str">
        <f t="shared" ca="1" si="28"/>
        <v/>
      </c>
      <c r="BD15" s="293" t="str">
        <f t="shared" ca="1" si="17"/>
        <v/>
      </c>
      <c r="BE15" s="293" t="str">
        <f t="shared" ca="1" si="18"/>
        <v/>
      </c>
      <c r="BF15" s="303" t="str">
        <f t="shared" ca="1" si="19"/>
        <v/>
      </c>
      <c r="BG15" s="302" t="str">
        <f t="shared" ca="1" si="29"/>
        <v/>
      </c>
      <c r="BH15" s="293" t="str">
        <f t="shared" ca="1" si="20"/>
        <v/>
      </c>
      <c r="BI15" s="293" t="str">
        <f t="shared" ca="1" si="21"/>
        <v/>
      </c>
      <c r="BJ15" s="303" t="str">
        <f t="shared" ca="1" si="22"/>
        <v/>
      </c>
      <c r="BL15" s="412" t="str">
        <f ca="1">IF(OR(BM15="",BM15=0),"",MAX(BL$5:BL14)+1)</f>
        <v/>
      </c>
      <c r="BM15" s="316" t="str">
        <f ca="1">IFERROR(INDEX($AJ$6:$AJ$17, ROWS(BM$4:$BM13)), IFERROR(INDEX($AN$6:$AN$17, ROWS(BM$4:$BM13)-ROWS($AJ$6:$AJ$17)), IFERROR(INDEX($AR$6:$AR$17, ROWS(BM$4:$BM13)-ROWS($AJ$6:$AJ$17)-ROWS($AN$6:$AN$17)),IFERROR(INDEX($AV$6:$AV$17, ROWS(BM$4:$BM13)-ROWS($AJ$6:$AJ$17)-ROWS($AN$6:$AN$17)-ROWS($AR$6:$AR$17)),IFERROR(INDEX($AZ$6:$AZ$17, ROWS(BM$4:$BM13)-ROWS($AJ$6:$AJ$17)-ROWS($AN$6:$AN$17)-ROWS($AR$6:$AR$17)-ROWS($AV$6:$AV$17)),IFERROR(INDEX($BD$6:$BD$17, ROWS(BM$4:$BM13)-ROWS($AJ$6:$AJ$17)-ROWS($AN$6:$AN$17)-ROWS($AR$6:$AR$17)-ROWS($AV$6:$AV$17)-ROWS($AZ$6:$AZ$17)),IFERROR(INDEX($BH$6:$BH$17, ROWS(BM$4:$BM13)-ROWS($AJ$6:$AJ$17)-ROWS($AN$6:$AN$17)-ROWS($AR$6:$AR$17)-ROWS($AV$6:$AV$17)-ROWS($AZ$6:$AZ$17)-ROWS($BD$6:$BD$17)), "")))))))</f>
        <v/>
      </c>
      <c r="BN15" s="316" t="str">
        <f t="shared" ca="1" si="30"/>
        <v/>
      </c>
      <c r="BO15" s="316" t="str">
        <f ca="1">IF(OR(BP15="",BP15=0),"",MAX(BO$5:BO14)+1)</f>
        <v/>
      </c>
      <c r="BP15" s="316" t="str">
        <f ca="1">IFERROR(INDEX($AK$6:$AK$17, ROWS($BP$4:BP13)), IFERROR(INDEX($AO$6:$AO$17, ROWS($BP$4:BP13)-ROWS($AK$6:$AK$17)), IFERROR(INDEX($AS$6:$AS$17, ROWS($BP$4:BP13)-ROWS($AK$6:$AK$17)-ROWS($AO$6:$AO$17)),IFERROR(INDEX($AW$6:$AW$17, ROWS($BP$4:BP13)-ROWS($AK$6:$AK$17)-ROWS($AO$6:$AO$17)-ROWS($AS$6:$AS$17)),IFERROR(INDEX($BA$6:$BA$17, ROWS($BP$4:BP13)-ROWS($AK$6:$AK$17)-ROWS($AO$6:$AO$17)-ROWS($AS$6:$AS$17)-ROWS($AW$6:$AW$17)),IFERROR(INDEX($BE$6:$BE$17, ROWS($BP$4:BP13)-ROWS($AK$6:$AK$17)-ROWS($AO$6:$AO$17)-ROWS($AS$6:$AS$17)-ROWS($AW$6:$AW$17)-ROWS($BA$6:$BA$17)),IFERROR(INDEX($BI$6:$BI$17, ROWS($BP$4:BP13)-ROWS($AK$6:$AK$17)-ROWS($AO$6:$AO$17)-ROWS($AS$6:$AS$17)-ROWS($AW$6:$AW$17)-ROWS($BA$6:$BA$17)-ROWS($BE$6:$BE$17)), "")))))))</f>
        <v/>
      </c>
      <c r="BQ15" s="316" t="str">
        <f t="shared" ca="1" si="31"/>
        <v/>
      </c>
      <c r="BR15" s="413" t="str">
        <f t="shared" ca="1" si="32"/>
        <v/>
      </c>
      <c r="BS15" s="412" t="str">
        <f ca="1">IF(OR(BT15="",BT15=0),"",MAX(BS$5:BS14)+1)</f>
        <v/>
      </c>
      <c r="BT15" s="316" t="str">
        <f ca="1">IFERROR(INDEX($AJ$22:$AJ$33, ROWS($BT$4:BT13)), IFERROR(INDEX($AN$22:$AN$33, ROWS($BT$4:BT13)-ROWS($AJ$22:$AJ$33)), IFERROR(INDEX($AR$22:$AR$33, ROWS($BT$4:BT13)-ROWS($AJ$22:$AJ$33)-ROWS($AN$22:$AN$33)),IFERROR(INDEX($AV$22:$AV$33, ROWS($BT$4:BT13)-ROWS($AJ$22:$AJ$33)-ROWS($AN$22:$AN$33)-ROWS($AR$22:$AR$33)),IFERROR(INDEX($AZ$22:$AZ$33, ROWS($BT$4:BT13)-ROWS($AJ$22:$AJ$33)-ROWS($AN$22:$AN$33)-ROWS($AR$22:$AR$33)-ROWS($AV$22:$AV$33)),IFERROR(INDEX($BD$22:$BD$33, ROWS($BT$4:BT13)-ROWS($AJ$22:$AJ$33)-ROWS($AN$22:$AN$33)-ROWS($AR$22:$AR$33)-ROWS($AV$22:$AV$33)-ROWS($AZ$22:$AZ$33)),IFERROR(INDEX($BH$22:$BH$33, ROWS($BT$4:BT13)-ROWS($AJ$22:$AJ$33)-ROWS($AN$22:$AN$33)-ROWS($AR$22:$AR$33)-ROWS($AV$22:$AV$33)-ROWS($AZ$22:$AZ$33)-ROWS($BD$22:$BD$33)), "")))))))</f>
        <v/>
      </c>
      <c r="BU15" s="316" t="str">
        <f t="shared" ca="1" si="33"/>
        <v/>
      </c>
      <c r="BV15" s="316" t="str">
        <f ca="1">IF(OR(BW15="",BW15=0),"",MAX(BV$5:BV14)+1)</f>
        <v/>
      </c>
      <c r="BW15" s="316" t="str">
        <f ca="1">IFERROR(INDEX($AK$22:$AK$33, ROWS($BW$4:BW13)), IFERROR(INDEX($AO$22:$AO$33, ROWS($BW$4:BW13)-ROWS($AK$22:$AK$33)), IFERROR(INDEX($AS$22:$AS$33, ROWS($BW$4:BW13)-ROWS($AK$22:$AK$33)-ROWS($AO$22:$AO$33)),IFERROR(INDEX($AW$22:$AW$33, ROWS($BW$4:BW13)-ROWS($AK$22:$AK$33)-ROWS($AO$22:$AO$33)-ROWS($AS$22:$AS$33)),IFERROR(INDEX($BA$22:$BA$33, ROWS($BW$4:BW13)-ROWS($AK$22:$AK$33)-ROWS($AO$22:$AO$33)-ROWS($AS$22:$AS$33)-ROWS($AW$22:$AW$33)),IFERROR(INDEX($BE$22:$BE$33, ROWS($BW$4:BW13)-ROWS($AK$22:$AK$33)-ROWS($AO$22:$AO$33)-ROWS($AS$22:$AS$33)-ROWS($AW$22:$AW$33)-ROWS($BA$22:$BA$33)),IFERROR(INDEX($BI$22:$BI$33, ROWS($BW$4:BW13)-ROWS($AK$22:$AK$33)-ROWS($AO$22:$AO$33)-ROWS($AS$22:$AS$33)-ROWS($AW$22:$AW$33)-ROWS($BA$22:$BA$33)-ROWS($BE$22:$BE$33)), "")))))))</f>
        <v/>
      </c>
      <c r="BX15" s="316" t="str">
        <f t="shared" ca="1" si="34"/>
        <v/>
      </c>
      <c r="BY15" s="413" t="str">
        <f t="shared" ca="1" si="35"/>
        <v/>
      </c>
      <c r="BZ15" s="412" t="str">
        <f ca="1">IF(OR(CA15="",CA15=0),"",MAX(BZ$5:BZ14)+1)</f>
        <v/>
      </c>
      <c r="CA15" s="316" t="str">
        <f ca="1">IFERROR(INDEX($AJ$38:$AJ$49, ROWS($CA$4:CA13)), IFERROR(INDEX($AN$38:$AN$49, ROWS($CA$4:CA13)-ROWS($AJ$38:$AJ$49)), IFERROR(INDEX($AR$38:$AR$49, ROWS($CA$4:CA13)-ROWS($AJ$38:$AJ$49)-ROWS($AN$38:$AN$49)),IFERROR(INDEX($AV$38:$AV$49, ROWS($CA$4:CA13)-ROWS($AJ$38:$AJ$49)-ROWS($AN$38:$AN$49)-ROWS($AR$38:$AR$49)),IFERROR(INDEX($AZ$38:$AZ$49, ROWS($CA$4:CA13)-ROWS($AJ$38:$AJ$49)-ROWS($AN$38:$AN$49)-ROWS($AR$38:$AR$49)-ROWS($AV$38:$AV$49)),IFERROR(INDEX($BD$38:$BD$49, ROWS($CA$4:CA13)-ROWS($AJ$38:$AJ$49)-ROWS($AN$38:$AN$49)-ROWS($AR$38:$AR$49)-ROWS($AV$38:$AV$49)-ROWS($AZ$38:$AZ$49)),IFERROR(INDEX($BH$38:$BH$49, ROWS($CA$4:CA13)-ROWS($AJ$38:$AJ$49)-ROWS($AN$38:$AN$49)-ROWS($AR$38:$AR$49)-ROWS($AV$38:$AV$49)-ROWS($AZ$38:$AZ$49)-ROWS($BD$38:$BD$49)), "")))))))</f>
        <v/>
      </c>
      <c r="CB15" s="316" t="str">
        <f t="shared" ca="1" si="36"/>
        <v>Car Payment 1</v>
      </c>
      <c r="CC15" s="316" t="str">
        <f ca="1">IF(OR(CD15="",CD15=0),"",MAX(CC$5:CC14)+1)</f>
        <v/>
      </c>
      <c r="CD15" s="316" t="str">
        <f ca="1">IFERROR(INDEX($AK$38:$AK$49, ROWS($CD$4:CD13)), IFERROR(INDEX($AO$38:$AO$49, ROWS($CD$4:CD13)-ROWS($AK$38:$AK$49)), IFERROR(INDEX($AS$38:$AS$49, ROWS($CD$4:CD13)-ROWS($AK$38:$AK$49)-ROWS($AO$38:$AO$49)),IFERROR(INDEX($AW$38:$AW$49, ROWS($CD$4:CD13)-ROWS($AK$38:$AK$49)-ROWS($AO$38:$AO$49)-ROWS($AS$38:$AS$49)),IFERROR(INDEX($BA$38:$BA$49, ROWS($CD$4:CD13)-ROWS($AK$38:$AK$49)-ROWS($AO$38:$AO$49)-ROWS($AS$38:$AS$49)-ROWS($AW$38:$AW$49)),IFERROR(INDEX($BE$38:$BE$49, ROWS($CD$4:CD13)-ROWS($AK$38:$AK$49)-ROWS($AO$38:$AO$49)-ROWS($AS$38:$AS$49)-ROWS($AW$38:$AW$49)-ROWS($BA$38:$BA$49)),IFERROR(INDEX($BI$38:$BI$49, ROWS($CD$4:CD13)-ROWS($AK$38:$AK$49)-ROWS($AO$38:$AO$49)-ROWS($AS$38:$AS$49)-ROWS($AW$38:$AW$49)-ROWS($BA$38:$BA$49)-ROWS($BE$38:$BE$49)), "")))))))</f>
        <v/>
      </c>
      <c r="CE15" s="316">
        <f t="shared" ca="1" si="37"/>
        <v>350</v>
      </c>
      <c r="CF15" s="413" t="str">
        <f t="shared" ca="1" si="38"/>
        <v/>
      </c>
      <c r="CG15" s="412" t="str">
        <f ca="1">IF(OR(CH15="",CH15=0),"",MAX(CG$5:CG14)+1)</f>
        <v/>
      </c>
      <c r="CH15" s="316" t="str">
        <f ca="1">IFERROR(INDEX($AJ$54:$AJ$65, ROWS($CH$4:CH13)), IFERROR(INDEX($AN$54:$AN$65, ROWS($CH$4:CH13)-ROWS($AJ$54:$AJ$65)), IFERROR(INDEX($AR$54:$AR$65, ROWS($CH$4:CH13)-ROWS($AJ$54:$AJ$65)-ROWS($AN$54:$AN$65)),IFERROR(INDEX($AV$54:$AV$65, ROWS($CH$4:CH13)-ROWS($AJ$54:$AJ$65)-ROWS($AN$54:$AN$65)-ROWS($AR$54:$AR$65)),IFERROR(INDEX($AZ$54:$AZ$65, ROWS($CH$4:CH13)-ROWS($AJ$54:$AJ$65)-ROWS($AN$54:$AN$65)-ROWS($AR$54:$AR$65)-ROWS($AV$54:$AV$65)),IFERROR(INDEX($BD$54:$BD$65, ROWS($CH$4:CH13)-ROWS($AJ$54:$AJ$65)-ROWS($AN$54:$AN$65)-ROWS($AR$54:$AR$65)-ROWS($AV$54:$AV$65)-ROWS($AZ$54:$AZ$65)),IFERROR(INDEX($BH$54:$BH$65, ROWS($CH$4:CH13)-ROWS($AJ$54:$AJ$65)-ROWS($AN$54:$AN$65)-ROWS($AR$54:$AR$65)-ROWS($AV$54:$AV$65)-ROWS($AZ$54:$AZ$65)-ROWS($BD$54:$BD$65)), "")))))))</f>
        <v/>
      </c>
      <c r="CI15" s="316" t="str">
        <f t="shared" ca="1" si="39"/>
        <v/>
      </c>
      <c r="CJ15" s="316" t="str">
        <f ca="1">IF(OR(CK15="",CK15=0),"",MAX(CJ$5:CJ14)+1)</f>
        <v/>
      </c>
      <c r="CK15" s="316" t="str">
        <f ca="1">IFERROR(INDEX($AK$54:$AK$65, ROWS($CK$4:CK13)), IFERROR(INDEX($AO$54:$AO$65, ROWS($CK$4:CK13)-ROWS($AK$54:$AK$65)), IFERROR(INDEX($AS$54:$AS$65, ROWS($CK$4:CK13)-ROWS($AK$54:$AK$65)-ROWS($AO$54:$AO$65)),IFERROR(INDEX($AW$54:$AW$65, ROWS($CK$4:CK13)-ROWS($AK$54:$AK$65)-ROWS($AO$54:$AO$65)-ROWS($AS$54:$AS$65)),IFERROR(INDEX($BA$54:$BA$65, ROWS($CK$4:CK13)-ROWS($AK$54:$AK$65)-ROWS($AO$54:$AO$65)-ROWS($AS$54:$AS$65)-ROWS($AW$54:$AW$65)),IFERROR(INDEX($BE$54:$BE$65, ROWS($CK$4:CK13)-ROWS($AK$54:$AK$65)-ROWS($AO$54:$AO$65)-ROWS($AS$54:$AS$65)-ROWS($AW$54:$AW$65)-ROWS($BA$54:$BA$65)),IFERROR(INDEX($BI$54:$BI$65, ROWS($CK$4:CK13)-ROWS($AK$54:$AK$65)-ROWS($AO$54:$AO$65)-ROWS($AS$54:$AS$65)-ROWS($AW$54:$AW$65)-ROWS($BA$54:$BA$65)-ROWS($BE$54:$BE$65)), "")))))))</f>
        <v/>
      </c>
      <c r="CL15" s="316" t="str">
        <f t="shared" ca="1" si="40"/>
        <v/>
      </c>
      <c r="CM15" s="413" t="str">
        <f t="shared" ca="1" si="41"/>
        <v/>
      </c>
      <c r="CN15" s="412" t="str">
        <f ca="1">IF(OR(CO15="",CO15=0),"",MAX(CN$5:CN14)+1)</f>
        <v/>
      </c>
      <c r="CO15" s="316" t="str">
        <f ca="1">IFERROR(INDEX($AJ$70:$AJ$81, ROWS($CO$4:CO13)), IFERROR(INDEX($AN$70:$AN$81, ROWS($CO$4:CO13)-ROWS($AJ$70:$AJ$81)), IFERROR(INDEX($AR$70:$AR$81, ROWS($CO$4:CO13)-ROWS($AJ$70:$AJ$81)-ROWS($AN$70:$AN$81)),IFERROR(INDEX($AV$70:$AV$81, ROWS($CO$4:CO13)-ROWS($AJ$70:$AJ$81)-ROWS($AN$70:$AN$81)-ROWS($AR$70:$AR$81)),IFERROR(INDEX($AZ$70:$AZ$81, ROWS($CO$4:CO13)-ROWS($AJ$70:$AJ$81)-ROWS($AN$70:$AN$81)-ROWS($AR$70:$AR$81)-ROWS($AV$70:$AV$81)),IFERROR(INDEX($BD$70:$BD$81, ROWS($CO$4:CO13)-ROWS($AJ$70:$AJ$81)-ROWS($AN$70:$AN$81)-ROWS($AR$70:$AR$81)-ROWS($AV$70:$AV$81)-ROWS($AZ$70:$AZ$81)),IFERROR(INDEX($BH$70:$BH$81, ROWS($CO$4:CO13)-ROWS($AJ$70:$AJ$81)-ROWS($AN$70:$AN$81)-ROWS($AR$70:$AR$81)-ROWS($AV$70:$AV$81)-ROWS($AZ$70:$AZ$81)-ROWS($BD$70:$BD$81)), "")))))))</f>
        <v/>
      </c>
      <c r="CP15" s="316" t="str">
        <f t="shared" ca="1" si="42"/>
        <v/>
      </c>
      <c r="CQ15" s="316" t="str">
        <f ca="1">IF(OR(CR15="",CR15=0),"",MAX(CQ$5:CQ14)+1)</f>
        <v/>
      </c>
      <c r="CR15" s="316" t="str">
        <f ca="1">IFERROR(INDEX($AK$70:$AK$81, ROWS($CR$4:CR13)), IFERROR(INDEX($AO$70:$AO$81, ROWS($CR$4:CR13)-ROWS($AK$70:$AK$81)), IFERROR(INDEX($AS$70:$AS$81, ROWS($CR$4:CR13)-ROWS($AK$70:$AK$81)-ROWS($AO$70:$AO$81)),IFERROR(INDEX($AW$70:$AW$81, ROWS($CR$4:CR13)-ROWS($AK$70:$AK$81)-ROWS($AO$70:$AO$81)-ROWS($AS$70:$AS$81)),IFERROR(INDEX($BA$70:$BA$81, ROWS($CR$4:CR13)-ROWS($AK$70:$AK$81)-ROWS($AO$70:$AO$81)-ROWS($AS$70:$AS$81)-ROWS($AW$70:$AW$81)),IFERROR(INDEX($BE$70:$BE$81, ROWS($CR$4:CR13)-ROWS($AK$70:$AK$81)-ROWS($AO$70:$AO$81)-ROWS($AS$70:$AS$81)-ROWS($AW$70:$AW$81)-ROWS($BA$70:$BA$81)),IFERROR(INDEX($BI$70:$BI$81, ROWS($CR$4:CR13)-ROWS($AK$70:$AK$81)-ROWS($AO$70:$AO$81)-ROWS($AS$70:$AS$81)-ROWS($AW$70:$AW$81)-ROWS($BA$70:$BA$81)-ROWS($BE$70:$BE$81)), "")))))))</f>
        <v/>
      </c>
      <c r="CS15" s="316" t="str">
        <f t="shared" ca="1" si="43"/>
        <v/>
      </c>
      <c r="CT15" s="413" t="str">
        <f t="shared" ca="1" si="44"/>
        <v/>
      </c>
      <c r="CU15" s="412" t="str">
        <f>IF(OR(CV15="",CV15=0),"",MAX(CU$5:CU14)+1)</f>
        <v/>
      </c>
      <c r="CV15" s="316">
        <f>IFERROR(INDEX($AJ$86:$AJ$97, ROWS($CV$4:CV13)), IFERROR(INDEX($AN$86:$AN$97, ROWS($CV$4:CV13)-ROWS($AJ$86:$AJ$97)), ""))</f>
        <v>0</v>
      </c>
      <c r="CW15" s="316" t="str">
        <f t="shared" si="45"/>
        <v/>
      </c>
      <c r="CX15" s="316" t="str">
        <f>IF(OR(CY15="",CY15=0),"",MAX(CX$5:CX14)+1)</f>
        <v/>
      </c>
      <c r="CY15" s="316">
        <f>IFERROR(INDEX($AK$86:$AK$97, ROWS($CY$4:CY13)), IFERROR(INDEX($AO$86:$AO$97, ROWS($CY$4:CY13)-ROWS($AK$86:$AK$97)), ""))</f>
        <v>0</v>
      </c>
      <c r="CZ15" s="316" t="str">
        <f t="shared" si="46"/>
        <v/>
      </c>
      <c r="DA15" s="413" t="str">
        <f t="shared" si="47"/>
        <v/>
      </c>
      <c r="DC15" s="438" t="str">
        <f ca="1">IF(OR(DD15="",DD15=0),"",MAX(DC$5:DC14)+1)</f>
        <v/>
      </c>
      <c r="DD15" s="434" t="str">
        <f t="shared" ca="1" si="48"/>
        <v/>
      </c>
      <c r="DE15" s="413" t="str">
        <f t="shared" ca="1" si="49"/>
        <v/>
      </c>
      <c r="DF15" s="431" t="str">
        <f ca="1">IF(OR(DG15="",DG15=0),"",MAX(DF$5:DF14)+1)</f>
        <v/>
      </c>
      <c r="DG15" s="412" t="str">
        <f t="shared" ca="1" si="50"/>
        <v/>
      </c>
      <c r="DH15" s="413" t="str">
        <f t="shared" ca="1" si="51"/>
        <v/>
      </c>
      <c r="DI15" s="412" t="str">
        <f t="shared" ca="1" si="52"/>
        <v/>
      </c>
      <c r="DJ15" s="413" t="str">
        <f t="shared" ca="1" si="53"/>
        <v/>
      </c>
      <c r="DK15" s="412" t="str">
        <f t="shared" ca="1" si="54"/>
        <v/>
      </c>
      <c r="DL15" s="413" t="str">
        <f t="shared" ca="1" si="55"/>
        <v/>
      </c>
    </row>
    <row r="16" spans="1:123" s="292" customFormat="1" ht="15" customHeight="1" x14ac:dyDescent="0.3">
      <c r="A16" s="1173" t="s">
        <v>478</v>
      </c>
      <c r="B16" s="1174"/>
      <c r="C16" s="1173" t="s">
        <v>478</v>
      </c>
      <c r="D16" s="1174"/>
      <c r="E16" s="1173" t="s">
        <v>478</v>
      </c>
      <c r="F16" s="1174"/>
      <c r="G16" s="1173" t="s">
        <v>478</v>
      </c>
      <c r="H16" s="1174"/>
      <c r="I16" s="1173" t="s">
        <v>478</v>
      </c>
      <c r="J16" s="1174"/>
      <c r="K16" s="1173" t="s">
        <v>478</v>
      </c>
      <c r="L16" s="1174"/>
      <c r="M16" s="1173" t="s">
        <v>478</v>
      </c>
      <c r="N16" s="1174"/>
      <c r="P16" s="297" t="str">
        <f t="shared" ca="1" si="57"/>
        <v/>
      </c>
      <c r="Q16" s="297" t="str">
        <f t="shared" ca="1" si="56"/>
        <v/>
      </c>
      <c r="R16" s="297" t="str">
        <f t="shared" ca="1" si="56"/>
        <v/>
      </c>
      <c r="S16" s="298" t="str">
        <f t="shared" ca="1" si="56"/>
        <v/>
      </c>
      <c r="T16" s="297" t="str">
        <f t="shared" ca="1" si="56"/>
        <v/>
      </c>
      <c r="U16" s="297" t="str">
        <f t="shared" ca="1" si="56"/>
        <v/>
      </c>
      <c r="V16" s="1160" t="s">
        <v>503</v>
      </c>
      <c r="W16" s="1161"/>
      <c r="X16" s="424">
        <f ca="1">IF(OR(X14=""),0,SUM(X13+X14-X12))</f>
        <v>9430.83</v>
      </c>
      <c r="Y16"/>
      <c r="AB16" s="299"/>
      <c r="AC16" s="358" t="str">
        <f>IF('Data Entry'!B22="","",'Data Entry'!B22)</f>
        <v/>
      </c>
      <c r="AD16" s="356" t="str">
        <f>IF('Data Entry'!A22="","",'Data Entry'!A22)</f>
        <v/>
      </c>
      <c r="AE16" s="363" t="str">
        <f>IF('Data Entry'!C22="","",'Data Entry'!C22)</f>
        <v/>
      </c>
      <c r="AF16" s="402" t="str">
        <f>IF('Data Entry'!E22="","",'Data Entry'!E22)</f>
        <v/>
      </c>
      <c r="AG16" s="300"/>
      <c r="AH16"/>
      <c r="AI16" s="308">
        <f t="shared" ca="1" si="23"/>
        <v>34</v>
      </c>
      <c r="AJ16" s="293" t="str">
        <f t="shared" ca="1" si="2"/>
        <v/>
      </c>
      <c r="AK16" s="293" t="str">
        <f t="shared" ca="1" si="3"/>
        <v/>
      </c>
      <c r="AL16" s="303" t="str">
        <f t="shared" ca="1" si="4"/>
        <v/>
      </c>
      <c r="AM16" s="308">
        <f t="shared" ca="1" si="24"/>
        <v>34</v>
      </c>
      <c r="AN16" s="293" t="str">
        <f t="shared" ca="1" si="5"/>
        <v/>
      </c>
      <c r="AO16" s="293" t="str">
        <f t="shared" ca="1" si="6"/>
        <v/>
      </c>
      <c r="AP16" s="303" t="str">
        <f t="shared" ca="1" si="7"/>
        <v/>
      </c>
      <c r="AQ16" s="308">
        <f t="shared" ca="1" si="25"/>
        <v>34</v>
      </c>
      <c r="AR16" s="293" t="str">
        <f t="shared" ca="1" si="8"/>
        <v/>
      </c>
      <c r="AS16" s="293" t="str">
        <f t="shared" ca="1" si="9"/>
        <v/>
      </c>
      <c r="AT16" s="303" t="str">
        <f t="shared" ca="1" si="10"/>
        <v/>
      </c>
      <c r="AU16" s="308">
        <f t="shared" ca="1" si="26"/>
        <v>34</v>
      </c>
      <c r="AV16" s="293" t="str">
        <f t="shared" ca="1" si="11"/>
        <v/>
      </c>
      <c r="AW16" s="293" t="str">
        <f t="shared" ca="1" si="12"/>
        <v/>
      </c>
      <c r="AX16" s="303" t="str">
        <f t="shared" ca="1" si="13"/>
        <v/>
      </c>
      <c r="AY16" s="308">
        <f t="shared" ca="1" si="27"/>
        <v>34</v>
      </c>
      <c r="AZ16" s="293" t="str">
        <f t="shared" ca="1" si="14"/>
        <v/>
      </c>
      <c r="BA16" s="293" t="str">
        <f t="shared" ca="1" si="15"/>
        <v/>
      </c>
      <c r="BB16" s="303" t="str">
        <f t="shared" ca="1" si="16"/>
        <v/>
      </c>
      <c r="BC16" s="308" t="str">
        <f t="shared" ca="1" si="28"/>
        <v/>
      </c>
      <c r="BD16" s="293" t="str">
        <f t="shared" ca="1" si="17"/>
        <v/>
      </c>
      <c r="BE16" s="293" t="str">
        <f t="shared" ca="1" si="18"/>
        <v/>
      </c>
      <c r="BF16" s="303" t="str">
        <f t="shared" ca="1" si="19"/>
        <v/>
      </c>
      <c r="BG16" s="308" t="str">
        <f t="shared" ca="1" si="29"/>
        <v/>
      </c>
      <c r="BH16" s="293" t="str">
        <f t="shared" ca="1" si="20"/>
        <v/>
      </c>
      <c r="BI16" s="293" t="str">
        <f t="shared" ca="1" si="21"/>
        <v/>
      </c>
      <c r="BJ16" s="303" t="str">
        <f t="shared" ca="1" si="22"/>
        <v/>
      </c>
      <c r="BL16" s="412" t="str">
        <f ca="1">IF(OR(BM16="",BM16=0),"",MAX(BL$5:BL15)+1)</f>
        <v/>
      </c>
      <c r="BM16" s="316" t="str">
        <f ca="1">IFERROR(INDEX($AJ$6:$AJ$17, ROWS(BM$4:$BM14)), IFERROR(INDEX($AN$6:$AN$17, ROWS(BM$4:$BM14)-ROWS($AJ$6:$AJ$17)), IFERROR(INDEX($AR$6:$AR$17, ROWS(BM$4:$BM14)-ROWS($AJ$6:$AJ$17)-ROWS($AN$6:$AN$17)),IFERROR(INDEX($AV$6:$AV$17, ROWS(BM$4:$BM14)-ROWS($AJ$6:$AJ$17)-ROWS($AN$6:$AN$17)-ROWS($AR$6:$AR$17)),IFERROR(INDEX($AZ$6:$AZ$17, ROWS(BM$4:$BM14)-ROWS($AJ$6:$AJ$17)-ROWS($AN$6:$AN$17)-ROWS($AR$6:$AR$17)-ROWS($AV$6:$AV$17)),IFERROR(INDEX($BD$6:$BD$17, ROWS(BM$4:$BM14)-ROWS($AJ$6:$AJ$17)-ROWS($AN$6:$AN$17)-ROWS($AR$6:$AR$17)-ROWS($AV$6:$AV$17)-ROWS($AZ$6:$AZ$17)),IFERROR(INDEX($BH$6:$BH$17, ROWS(BM$4:$BM14)-ROWS($AJ$6:$AJ$17)-ROWS($AN$6:$AN$17)-ROWS($AR$6:$AR$17)-ROWS($AV$6:$AV$17)-ROWS($AZ$6:$AZ$17)-ROWS($BD$6:$BD$17)), "")))))))</f>
        <v/>
      </c>
      <c r="BN16" s="316" t="str">
        <f t="shared" ca="1" si="30"/>
        <v/>
      </c>
      <c r="BO16" s="316" t="str">
        <f ca="1">IF(OR(BP16="",BP16=0),"",MAX(BO$5:BO15)+1)</f>
        <v/>
      </c>
      <c r="BP16" s="316" t="str">
        <f ca="1">IFERROR(INDEX($AK$6:$AK$17, ROWS($BP$4:BP14)), IFERROR(INDEX($AO$6:$AO$17, ROWS($BP$4:BP14)-ROWS($AK$6:$AK$17)), IFERROR(INDEX($AS$6:$AS$17, ROWS($BP$4:BP14)-ROWS($AK$6:$AK$17)-ROWS($AO$6:$AO$17)),IFERROR(INDEX($AW$6:$AW$17, ROWS($BP$4:BP14)-ROWS($AK$6:$AK$17)-ROWS($AO$6:$AO$17)-ROWS($AS$6:$AS$17)),IFERROR(INDEX($BA$6:$BA$17, ROWS($BP$4:BP14)-ROWS($AK$6:$AK$17)-ROWS($AO$6:$AO$17)-ROWS($AS$6:$AS$17)-ROWS($AW$6:$AW$17)),IFERROR(INDEX($BE$6:$BE$17, ROWS($BP$4:BP14)-ROWS($AK$6:$AK$17)-ROWS($AO$6:$AO$17)-ROWS($AS$6:$AS$17)-ROWS($AW$6:$AW$17)-ROWS($BA$6:$BA$17)),IFERROR(INDEX($BI$6:$BI$17, ROWS($BP$4:BP14)-ROWS($AK$6:$AK$17)-ROWS($AO$6:$AO$17)-ROWS($AS$6:$AS$17)-ROWS($AW$6:$AW$17)-ROWS($BA$6:$BA$17)-ROWS($BE$6:$BE$17)), "")))))))</f>
        <v/>
      </c>
      <c r="BQ16" s="316" t="str">
        <f t="shared" ca="1" si="31"/>
        <v/>
      </c>
      <c r="BR16" s="413" t="str">
        <f t="shared" ca="1" si="32"/>
        <v/>
      </c>
      <c r="BS16" s="412" t="str">
        <f ca="1">IF(OR(BT16="",BT16=0),"",MAX(BS$5:BS15)+1)</f>
        <v/>
      </c>
      <c r="BT16" s="316" t="str">
        <f ca="1">IFERROR(INDEX($AJ$22:$AJ$33, ROWS($BT$4:BT14)), IFERROR(INDEX($AN$22:$AN$33, ROWS($BT$4:BT14)-ROWS($AJ$22:$AJ$33)), IFERROR(INDEX($AR$22:$AR$33, ROWS($BT$4:BT14)-ROWS($AJ$22:$AJ$33)-ROWS($AN$22:$AN$33)),IFERROR(INDEX($AV$22:$AV$33, ROWS($BT$4:BT14)-ROWS($AJ$22:$AJ$33)-ROWS($AN$22:$AN$33)-ROWS($AR$22:$AR$33)),IFERROR(INDEX($AZ$22:$AZ$33, ROWS($BT$4:BT14)-ROWS($AJ$22:$AJ$33)-ROWS($AN$22:$AN$33)-ROWS($AR$22:$AR$33)-ROWS($AV$22:$AV$33)),IFERROR(INDEX($BD$22:$BD$33, ROWS($BT$4:BT14)-ROWS($AJ$22:$AJ$33)-ROWS($AN$22:$AN$33)-ROWS($AR$22:$AR$33)-ROWS($AV$22:$AV$33)-ROWS($AZ$22:$AZ$33)),IFERROR(INDEX($BH$22:$BH$33, ROWS($BT$4:BT14)-ROWS($AJ$22:$AJ$33)-ROWS($AN$22:$AN$33)-ROWS($AR$22:$AR$33)-ROWS($AV$22:$AV$33)-ROWS($AZ$22:$AZ$33)-ROWS($BD$22:$BD$33)), "")))))))</f>
        <v/>
      </c>
      <c r="BU16" s="316" t="str">
        <f t="shared" ca="1" si="33"/>
        <v/>
      </c>
      <c r="BV16" s="316" t="str">
        <f ca="1">IF(OR(BW16="",BW16=0),"",MAX(BV$5:BV15)+1)</f>
        <v/>
      </c>
      <c r="BW16" s="316" t="str">
        <f ca="1">IFERROR(INDEX($AK$22:$AK$33, ROWS($BW$4:BW14)), IFERROR(INDEX($AO$22:$AO$33, ROWS($BW$4:BW14)-ROWS($AK$22:$AK$33)), IFERROR(INDEX($AS$22:$AS$33, ROWS($BW$4:BW14)-ROWS($AK$22:$AK$33)-ROWS($AO$22:$AO$33)),IFERROR(INDEX($AW$22:$AW$33, ROWS($BW$4:BW14)-ROWS($AK$22:$AK$33)-ROWS($AO$22:$AO$33)-ROWS($AS$22:$AS$33)),IFERROR(INDEX($BA$22:$BA$33, ROWS($BW$4:BW14)-ROWS($AK$22:$AK$33)-ROWS($AO$22:$AO$33)-ROWS($AS$22:$AS$33)-ROWS($AW$22:$AW$33)),IFERROR(INDEX($BE$22:$BE$33, ROWS($BW$4:BW14)-ROWS($AK$22:$AK$33)-ROWS($AO$22:$AO$33)-ROWS($AS$22:$AS$33)-ROWS($AW$22:$AW$33)-ROWS($BA$22:$BA$33)),IFERROR(INDEX($BI$22:$BI$33, ROWS($BW$4:BW14)-ROWS($AK$22:$AK$33)-ROWS($AO$22:$AO$33)-ROWS($AS$22:$AS$33)-ROWS($AW$22:$AW$33)-ROWS($BA$22:$BA$33)-ROWS($BE$22:$BE$33)), "")))))))</f>
        <v/>
      </c>
      <c r="BX16" s="316" t="str">
        <f t="shared" ca="1" si="34"/>
        <v/>
      </c>
      <c r="BY16" s="413" t="str">
        <f t="shared" ca="1" si="35"/>
        <v/>
      </c>
      <c r="BZ16" s="412" t="str">
        <f ca="1">IF(OR(CA16="",CA16=0),"",MAX(BZ$5:BZ15)+1)</f>
        <v/>
      </c>
      <c r="CA16" s="316" t="str">
        <f ca="1">IFERROR(INDEX($AJ$38:$AJ$49, ROWS($CA$4:CA14)), IFERROR(INDEX($AN$38:$AN$49, ROWS($CA$4:CA14)-ROWS($AJ$38:$AJ$49)), IFERROR(INDEX($AR$38:$AR$49, ROWS($CA$4:CA14)-ROWS($AJ$38:$AJ$49)-ROWS($AN$38:$AN$49)),IFERROR(INDEX($AV$38:$AV$49, ROWS($CA$4:CA14)-ROWS($AJ$38:$AJ$49)-ROWS($AN$38:$AN$49)-ROWS($AR$38:$AR$49)),IFERROR(INDEX($AZ$38:$AZ$49, ROWS($CA$4:CA14)-ROWS($AJ$38:$AJ$49)-ROWS($AN$38:$AN$49)-ROWS($AR$38:$AR$49)-ROWS($AV$38:$AV$49)),IFERROR(INDEX($BD$38:$BD$49, ROWS($CA$4:CA14)-ROWS($AJ$38:$AJ$49)-ROWS($AN$38:$AN$49)-ROWS($AR$38:$AR$49)-ROWS($AV$38:$AV$49)-ROWS($AZ$38:$AZ$49)),IFERROR(INDEX($BH$38:$BH$49, ROWS($CA$4:CA14)-ROWS($AJ$38:$AJ$49)-ROWS($AN$38:$AN$49)-ROWS($AR$38:$AR$49)-ROWS($AV$38:$AV$49)-ROWS($AZ$38:$AZ$49)-ROWS($BD$38:$BD$49)), "")))))))</f>
        <v/>
      </c>
      <c r="CB16" s="316" t="str">
        <f t="shared" ca="1" si="36"/>
        <v>Car Payment 2</v>
      </c>
      <c r="CC16" s="316" t="str">
        <f ca="1">IF(OR(CD16="",CD16=0),"",MAX(CC$5:CC15)+1)</f>
        <v/>
      </c>
      <c r="CD16" s="316" t="str">
        <f ca="1">IFERROR(INDEX($AK$38:$AK$49, ROWS($CD$4:CD14)), IFERROR(INDEX($AO$38:$AO$49, ROWS($CD$4:CD14)-ROWS($AK$38:$AK$49)), IFERROR(INDEX($AS$38:$AS$49, ROWS($CD$4:CD14)-ROWS($AK$38:$AK$49)-ROWS($AO$38:$AO$49)),IFERROR(INDEX($AW$38:$AW$49, ROWS($CD$4:CD14)-ROWS($AK$38:$AK$49)-ROWS($AO$38:$AO$49)-ROWS($AS$38:$AS$49)),IFERROR(INDEX($BA$38:$BA$49, ROWS($CD$4:CD14)-ROWS($AK$38:$AK$49)-ROWS($AO$38:$AO$49)-ROWS($AS$38:$AS$49)-ROWS($AW$38:$AW$49)),IFERROR(INDEX($BE$38:$BE$49, ROWS($CD$4:CD14)-ROWS($AK$38:$AK$49)-ROWS($AO$38:$AO$49)-ROWS($AS$38:$AS$49)-ROWS($AW$38:$AW$49)-ROWS($BA$38:$BA$49)),IFERROR(INDEX($BI$38:$BI$49, ROWS($CD$4:CD14)-ROWS($AK$38:$AK$49)-ROWS($AO$38:$AO$49)-ROWS($AS$38:$AS$49)-ROWS($AW$38:$AW$49)-ROWS($BA$38:$BA$49)-ROWS($BE$38:$BE$49)), "")))))))</f>
        <v/>
      </c>
      <c r="CE16" s="316">
        <f t="shared" ca="1" si="37"/>
        <v>200</v>
      </c>
      <c r="CF16" s="413" t="str">
        <f t="shared" ca="1" si="38"/>
        <v/>
      </c>
      <c r="CG16" s="412" t="str">
        <f ca="1">IF(OR(CH16="",CH16=0),"",MAX(CG$5:CG15)+1)</f>
        <v/>
      </c>
      <c r="CH16" s="316" t="str">
        <f ca="1">IFERROR(INDEX($AJ$54:$AJ$65, ROWS($CH$4:CH14)), IFERROR(INDEX($AN$54:$AN$65, ROWS($CH$4:CH14)-ROWS($AJ$54:$AJ$65)), IFERROR(INDEX($AR$54:$AR$65, ROWS($CH$4:CH14)-ROWS($AJ$54:$AJ$65)-ROWS($AN$54:$AN$65)),IFERROR(INDEX($AV$54:$AV$65, ROWS($CH$4:CH14)-ROWS($AJ$54:$AJ$65)-ROWS($AN$54:$AN$65)-ROWS($AR$54:$AR$65)),IFERROR(INDEX($AZ$54:$AZ$65, ROWS($CH$4:CH14)-ROWS($AJ$54:$AJ$65)-ROWS($AN$54:$AN$65)-ROWS($AR$54:$AR$65)-ROWS($AV$54:$AV$65)),IFERROR(INDEX($BD$54:$BD$65, ROWS($CH$4:CH14)-ROWS($AJ$54:$AJ$65)-ROWS($AN$54:$AN$65)-ROWS($AR$54:$AR$65)-ROWS($AV$54:$AV$65)-ROWS($AZ$54:$AZ$65)),IFERROR(INDEX($BH$54:$BH$65, ROWS($CH$4:CH14)-ROWS($AJ$54:$AJ$65)-ROWS($AN$54:$AN$65)-ROWS($AR$54:$AR$65)-ROWS($AV$54:$AV$65)-ROWS($AZ$54:$AZ$65)-ROWS($BD$54:$BD$65)), "")))))))</f>
        <v/>
      </c>
      <c r="CI16" s="316" t="str">
        <f t="shared" ca="1" si="39"/>
        <v/>
      </c>
      <c r="CJ16" s="316" t="str">
        <f ca="1">IF(OR(CK16="",CK16=0),"",MAX(CJ$5:CJ15)+1)</f>
        <v/>
      </c>
      <c r="CK16" s="316" t="str">
        <f ca="1">IFERROR(INDEX($AK$54:$AK$65, ROWS($CK$4:CK14)), IFERROR(INDEX($AO$54:$AO$65, ROWS($CK$4:CK14)-ROWS($AK$54:$AK$65)), IFERROR(INDEX($AS$54:$AS$65, ROWS($CK$4:CK14)-ROWS($AK$54:$AK$65)-ROWS($AO$54:$AO$65)),IFERROR(INDEX($AW$54:$AW$65, ROWS($CK$4:CK14)-ROWS($AK$54:$AK$65)-ROWS($AO$54:$AO$65)-ROWS($AS$54:$AS$65)),IFERROR(INDEX($BA$54:$BA$65, ROWS($CK$4:CK14)-ROWS($AK$54:$AK$65)-ROWS($AO$54:$AO$65)-ROWS($AS$54:$AS$65)-ROWS($AW$54:$AW$65)),IFERROR(INDEX($BE$54:$BE$65, ROWS($CK$4:CK14)-ROWS($AK$54:$AK$65)-ROWS($AO$54:$AO$65)-ROWS($AS$54:$AS$65)-ROWS($AW$54:$AW$65)-ROWS($BA$54:$BA$65)),IFERROR(INDEX($BI$54:$BI$65, ROWS($CK$4:CK14)-ROWS($AK$54:$AK$65)-ROWS($AO$54:$AO$65)-ROWS($AS$54:$AS$65)-ROWS($AW$54:$AW$65)-ROWS($BA$54:$BA$65)-ROWS($BE$54:$BE$65)), "")))))))</f>
        <v/>
      </c>
      <c r="CL16" s="316" t="str">
        <f t="shared" ca="1" si="40"/>
        <v/>
      </c>
      <c r="CM16" s="413" t="str">
        <f t="shared" ca="1" si="41"/>
        <v/>
      </c>
      <c r="CN16" s="412" t="str">
        <f ca="1">IF(OR(CO16="",CO16=0),"",MAX(CN$5:CN15)+1)</f>
        <v/>
      </c>
      <c r="CO16" s="316" t="str">
        <f ca="1">IFERROR(INDEX($AJ$70:$AJ$81, ROWS($CO$4:CO14)), IFERROR(INDEX($AN$70:$AN$81, ROWS($CO$4:CO14)-ROWS($AJ$70:$AJ$81)), IFERROR(INDEX($AR$70:$AR$81, ROWS($CO$4:CO14)-ROWS($AJ$70:$AJ$81)-ROWS($AN$70:$AN$81)),IFERROR(INDEX($AV$70:$AV$81, ROWS($CO$4:CO14)-ROWS($AJ$70:$AJ$81)-ROWS($AN$70:$AN$81)-ROWS($AR$70:$AR$81)),IFERROR(INDEX($AZ$70:$AZ$81, ROWS($CO$4:CO14)-ROWS($AJ$70:$AJ$81)-ROWS($AN$70:$AN$81)-ROWS($AR$70:$AR$81)-ROWS($AV$70:$AV$81)),IFERROR(INDEX($BD$70:$BD$81, ROWS($CO$4:CO14)-ROWS($AJ$70:$AJ$81)-ROWS($AN$70:$AN$81)-ROWS($AR$70:$AR$81)-ROWS($AV$70:$AV$81)-ROWS($AZ$70:$AZ$81)),IFERROR(INDEX($BH$70:$BH$81, ROWS($CO$4:CO14)-ROWS($AJ$70:$AJ$81)-ROWS($AN$70:$AN$81)-ROWS($AR$70:$AR$81)-ROWS($AV$70:$AV$81)-ROWS($AZ$70:$AZ$81)-ROWS($BD$70:$BD$81)), "")))))))</f>
        <v/>
      </c>
      <c r="CP16" s="316" t="str">
        <f t="shared" ca="1" si="42"/>
        <v/>
      </c>
      <c r="CQ16" s="316" t="str">
        <f ca="1">IF(OR(CR16="",CR16=0),"",MAX(CQ$5:CQ15)+1)</f>
        <v/>
      </c>
      <c r="CR16" s="316" t="str">
        <f ca="1">IFERROR(INDEX($AK$70:$AK$81, ROWS($CR$4:CR14)), IFERROR(INDEX($AO$70:$AO$81, ROWS($CR$4:CR14)-ROWS($AK$70:$AK$81)), IFERROR(INDEX($AS$70:$AS$81, ROWS($CR$4:CR14)-ROWS($AK$70:$AK$81)-ROWS($AO$70:$AO$81)),IFERROR(INDEX($AW$70:$AW$81, ROWS($CR$4:CR14)-ROWS($AK$70:$AK$81)-ROWS($AO$70:$AO$81)-ROWS($AS$70:$AS$81)),IFERROR(INDEX($BA$70:$BA$81, ROWS($CR$4:CR14)-ROWS($AK$70:$AK$81)-ROWS($AO$70:$AO$81)-ROWS($AS$70:$AS$81)-ROWS($AW$70:$AW$81)),IFERROR(INDEX($BE$70:$BE$81, ROWS($CR$4:CR14)-ROWS($AK$70:$AK$81)-ROWS($AO$70:$AO$81)-ROWS($AS$70:$AS$81)-ROWS($AW$70:$AW$81)-ROWS($BA$70:$BA$81)),IFERROR(INDEX($BI$70:$BI$81, ROWS($CR$4:CR14)-ROWS($AK$70:$AK$81)-ROWS($AO$70:$AO$81)-ROWS($AS$70:$AS$81)-ROWS($AW$70:$AW$81)-ROWS($BA$70:$BA$81)-ROWS($BE$70:$BE$81)), "")))))))</f>
        <v/>
      </c>
      <c r="CS16" s="316" t="str">
        <f t="shared" ca="1" si="43"/>
        <v/>
      </c>
      <c r="CT16" s="413" t="str">
        <f t="shared" ca="1" si="44"/>
        <v/>
      </c>
      <c r="CU16" s="412" t="str">
        <f>IF(OR(CV16="",CV16=0),"",MAX(CU$5:CU15)+1)</f>
        <v/>
      </c>
      <c r="CV16" s="316">
        <f>IFERROR(INDEX($AJ$86:$AJ$97, ROWS($CV$4:CV14)), IFERROR(INDEX($AN$86:$AN$97, ROWS($CV$4:CV14)-ROWS($AJ$86:$AJ$97)), ""))</f>
        <v>0</v>
      </c>
      <c r="CW16" s="316" t="str">
        <f t="shared" si="45"/>
        <v/>
      </c>
      <c r="CX16" s="316" t="str">
        <f>IF(OR(CY16="",CY16=0),"",MAX(CX$5:CX15)+1)</f>
        <v/>
      </c>
      <c r="CY16" s="316">
        <f>IFERROR(INDEX($AK$86:$AK$97, ROWS($CY$4:CY14)), IFERROR(INDEX($AO$86:$AO$97, ROWS($CY$4:CY14)-ROWS($AK$86:$AK$97)), ""))</f>
        <v>0</v>
      </c>
      <c r="CZ16" s="316" t="str">
        <f t="shared" si="46"/>
        <v/>
      </c>
      <c r="DA16" s="413" t="str">
        <f t="shared" si="47"/>
        <v/>
      </c>
      <c r="DC16" s="438" t="str">
        <f ca="1">IF(OR(DD16="",DD16=0),"",MAX(DC$5:DC15)+1)</f>
        <v/>
      </c>
      <c r="DD16" s="434" t="str">
        <f t="shared" ca="1" si="48"/>
        <v/>
      </c>
      <c r="DE16" s="413" t="str">
        <f t="shared" ca="1" si="49"/>
        <v/>
      </c>
      <c r="DF16" s="431" t="str">
        <f ca="1">IF(OR(DG16="",DG16=0),"",MAX(DF$5:DF15)+1)</f>
        <v/>
      </c>
      <c r="DG16" s="412" t="str">
        <f t="shared" ca="1" si="50"/>
        <v/>
      </c>
      <c r="DH16" s="413" t="str">
        <f t="shared" ca="1" si="51"/>
        <v/>
      </c>
      <c r="DI16" s="412" t="str">
        <f t="shared" ca="1" si="52"/>
        <v/>
      </c>
      <c r="DJ16" s="413" t="str">
        <f t="shared" ca="1" si="53"/>
        <v/>
      </c>
      <c r="DK16" s="412" t="str">
        <f t="shared" ca="1" si="54"/>
        <v/>
      </c>
      <c r="DL16" s="413" t="str">
        <f t="shared" ca="1" si="55"/>
        <v/>
      </c>
    </row>
    <row r="17" spans="1:123" s="293" customFormat="1" ht="15" customHeight="1" thickBot="1" x14ac:dyDescent="0.35">
      <c r="A17" s="291">
        <f>Year!Q31</f>
        <v>45179</v>
      </c>
      <c r="B17" s="290" t="str">
        <f>IF(ISERROR(MATCH(A17,event_dates,0)),"",INDEX(events,MATCH(A17,event_dates,0)))</f>
        <v/>
      </c>
      <c r="C17" s="291">
        <f>Year!R31</f>
        <v>45180</v>
      </c>
      <c r="D17" s="290" t="str">
        <f>IF(ISERROR(MATCH(C17,event_dates,0)),"",INDEX(events,MATCH(C17,event_dates,0)))</f>
        <v>Patriot Day</v>
      </c>
      <c r="E17" s="291">
        <f>Year!S31</f>
        <v>45181</v>
      </c>
      <c r="F17" s="290" t="str">
        <f>IF(ISERROR(MATCH(E17,event_dates,0)),"",INDEX(events,MATCH(E17,event_dates,0)))</f>
        <v/>
      </c>
      <c r="G17" s="291">
        <f>Year!T31</f>
        <v>45182</v>
      </c>
      <c r="H17" s="290" t="str">
        <f>IF(ISERROR(MATCH(G17,event_dates,0)),"",INDEX(events,MATCH(G17,event_dates,0)))</f>
        <v/>
      </c>
      <c r="I17" s="291">
        <f>Year!U31</f>
        <v>45183</v>
      </c>
      <c r="J17" s="290" t="str">
        <f>IF(ISERROR(MATCH(I17,event_dates,0)),"",INDEX(events,MATCH(I17,event_dates,0)))</f>
        <v/>
      </c>
      <c r="K17" s="291">
        <f>Year!V31</f>
        <v>45184</v>
      </c>
      <c r="L17" s="290" t="str">
        <f>IF(ISERROR(MATCH(K17,event_dates,0)),"",INDEX(events,MATCH(K17,event_dates,0)))</f>
        <v/>
      </c>
      <c r="M17" s="291">
        <f>Year!W31</f>
        <v>45185</v>
      </c>
      <c r="N17" s="290" t="str">
        <f>IF(ISERROR(MATCH(M17,event_dates,0)),"",INDEX(events,MATCH(M17,event_dates,0)))</f>
        <v>Rosh Hashanah</v>
      </c>
      <c r="P17" s="295" t="str">
        <f ca="1">IF(DN46="","",DN46)</f>
        <v>Groceries - 125</v>
      </c>
      <c r="Q17" s="295" t="str">
        <f t="shared" ref="Q17:U22" ca="1" si="58">IF(DO46="","",DO46)</f>
        <v>Netflix - 14.95</v>
      </c>
      <c r="R17" s="446" t="str">
        <f t="shared" ca="1" si="58"/>
        <v>Car 2 Gas - 80</v>
      </c>
      <c r="S17" s="295" t="str">
        <f t="shared" ca="1" si="58"/>
        <v>Paycheck 2 - 400</v>
      </c>
      <c r="T17" s="295" t="str">
        <f t="shared" ca="1" si="58"/>
        <v>Paycheck 3 - 700</v>
      </c>
      <c r="U17" s="295" t="str">
        <f t="shared" ca="1" si="58"/>
        <v>Paycheck 1 - 850</v>
      </c>
      <c r="V17" s="1156"/>
      <c r="W17" s="1157"/>
      <c r="X17" s="445"/>
      <c r="Y17"/>
      <c r="AB17" s="299"/>
      <c r="AC17" s="358" t="str">
        <f>IF('Data Entry'!B23="","",'Data Entry'!B23)</f>
        <v/>
      </c>
      <c r="AD17" s="356" t="str">
        <f>IF('Data Entry'!A23="","",'Data Entry'!A23)</f>
        <v/>
      </c>
      <c r="AE17" s="363" t="str">
        <f>IF('Data Entry'!C23="","",'Data Entry'!C23)</f>
        <v/>
      </c>
      <c r="AF17" s="402" t="str">
        <f>IF('Data Entry'!E23="","",'Data Entry'!E23)</f>
        <v/>
      </c>
      <c r="AG17" s="300"/>
      <c r="AH17"/>
      <c r="AI17" s="309">
        <f t="shared" ca="1" si="23"/>
        <v>35</v>
      </c>
      <c r="AJ17" s="310" t="str">
        <f t="shared" ca="1" si="2"/>
        <v/>
      </c>
      <c r="AK17" s="310" t="str">
        <f t="shared" ca="1" si="3"/>
        <v/>
      </c>
      <c r="AL17" s="311" t="str">
        <f t="shared" ca="1" si="4"/>
        <v/>
      </c>
      <c r="AM17" s="309">
        <f t="shared" ca="1" si="24"/>
        <v>35</v>
      </c>
      <c r="AN17" s="310" t="str">
        <f t="shared" ca="1" si="5"/>
        <v/>
      </c>
      <c r="AO17" s="310" t="str">
        <f t="shared" ca="1" si="6"/>
        <v/>
      </c>
      <c r="AP17" s="311" t="str">
        <f t="shared" ca="1" si="7"/>
        <v/>
      </c>
      <c r="AQ17" s="309">
        <f t="shared" ca="1" si="25"/>
        <v>35</v>
      </c>
      <c r="AR17" s="310" t="str">
        <f t="shared" ca="1" si="8"/>
        <v/>
      </c>
      <c r="AS17" s="310" t="str">
        <f t="shared" ca="1" si="9"/>
        <v/>
      </c>
      <c r="AT17" s="311" t="str">
        <f t="shared" ca="1" si="10"/>
        <v/>
      </c>
      <c r="AU17" s="309">
        <f t="shared" ca="1" si="26"/>
        <v>35</v>
      </c>
      <c r="AV17" s="310" t="str">
        <f t="shared" ca="1" si="11"/>
        <v/>
      </c>
      <c r="AW17" s="310" t="str">
        <f t="shared" ca="1" si="12"/>
        <v/>
      </c>
      <c r="AX17" s="311" t="str">
        <f t="shared" ca="1" si="13"/>
        <v/>
      </c>
      <c r="AY17" s="309">
        <f t="shared" ca="1" si="27"/>
        <v>35</v>
      </c>
      <c r="AZ17" s="310" t="str">
        <f t="shared" ca="1" si="14"/>
        <v/>
      </c>
      <c r="BA17" s="310" t="str">
        <f t="shared" ca="1" si="15"/>
        <v/>
      </c>
      <c r="BB17" s="311" t="str">
        <f t="shared" ca="1" si="16"/>
        <v/>
      </c>
      <c r="BC17" s="309" t="str">
        <f t="shared" ca="1" si="28"/>
        <v/>
      </c>
      <c r="BD17" s="310" t="str">
        <f t="shared" ca="1" si="17"/>
        <v/>
      </c>
      <c r="BE17" s="310" t="str">
        <f t="shared" ca="1" si="18"/>
        <v/>
      </c>
      <c r="BF17" s="311" t="str">
        <f t="shared" ca="1" si="19"/>
        <v/>
      </c>
      <c r="BG17" s="309" t="str">
        <f t="shared" ca="1" si="29"/>
        <v/>
      </c>
      <c r="BH17" s="310" t="str">
        <f t="shared" ca="1" si="20"/>
        <v/>
      </c>
      <c r="BI17" s="310" t="str">
        <f t="shared" ca="1" si="21"/>
        <v/>
      </c>
      <c r="BJ17" s="311" t="str">
        <f t="shared" ca="1" si="22"/>
        <v/>
      </c>
      <c r="BL17" s="414" t="str">
        <f ca="1">IF(OR(BM17="",BM17=0),"",MAX(BL$5:BL16)+1)</f>
        <v/>
      </c>
      <c r="BM17" s="409" t="str">
        <f ca="1">IFERROR(INDEX($AJ$6:$AJ$17, ROWS(BM$4:$BM15)), IFERROR(INDEX($AN$6:$AN$17, ROWS(BM$4:$BM15)-ROWS($AJ$6:$AJ$17)), IFERROR(INDEX($AR$6:$AR$17, ROWS(BM$4:$BM15)-ROWS($AJ$6:$AJ$17)-ROWS($AN$6:$AN$17)),IFERROR(INDEX($AV$6:$AV$17, ROWS(BM$4:$BM15)-ROWS($AJ$6:$AJ$17)-ROWS($AN$6:$AN$17)-ROWS($AR$6:$AR$17)),IFERROR(INDEX($AZ$6:$AZ$17, ROWS(BM$4:$BM15)-ROWS($AJ$6:$AJ$17)-ROWS($AN$6:$AN$17)-ROWS($AR$6:$AR$17)-ROWS($AV$6:$AV$17)),IFERROR(INDEX($BD$6:$BD$17, ROWS(BM$4:$BM15)-ROWS($AJ$6:$AJ$17)-ROWS($AN$6:$AN$17)-ROWS($AR$6:$AR$17)-ROWS($AV$6:$AV$17)-ROWS($AZ$6:$AZ$17)),IFERROR(INDEX($BH$6:$BH$17, ROWS(BM$4:$BM15)-ROWS($AJ$6:$AJ$17)-ROWS($AN$6:$AN$17)-ROWS($AR$6:$AR$17)-ROWS($AV$6:$AV$17)-ROWS($AZ$6:$AZ$17)-ROWS($BD$6:$BD$17)), "")))))))</f>
        <v/>
      </c>
      <c r="BN17" s="409" t="str">
        <f t="shared" ca="1" si="30"/>
        <v/>
      </c>
      <c r="BO17" s="409" t="str">
        <f ca="1">IF(OR(BP17="",BP17=0),"",MAX(BO$5:BO16)+1)</f>
        <v/>
      </c>
      <c r="BP17" s="409" t="str">
        <f ca="1">IFERROR(INDEX($AK$6:$AK$17, ROWS($BP$4:BP15)), IFERROR(INDEX($AO$6:$AO$17, ROWS($BP$4:BP15)-ROWS($AK$6:$AK$17)), IFERROR(INDEX($AS$6:$AS$17, ROWS($BP$4:BP15)-ROWS($AK$6:$AK$17)-ROWS($AO$6:$AO$17)),IFERROR(INDEX($AW$6:$AW$17, ROWS($BP$4:BP15)-ROWS($AK$6:$AK$17)-ROWS($AO$6:$AO$17)-ROWS($AS$6:$AS$17)),IFERROR(INDEX($BA$6:$BA$17, ROWS($BP$4:BP15)-ROWS($AK$6:$AK$17)-ROWS($AO$6:$AO$17)-ROWS($AS$6:$AS$17)-ROWS($AW$6:$AW$17)),IFERROR(INDEX($BE$6:$BE$17, ROWS($BP$4:BP15)-ROWS($AK$6:$AK$17)-ROWS($AO$6:$AO$17)-ROWS($AS$6:$AS$17)-ROWS($AW$6:$AW$17)-ROWS($BA$6:$BA$17)),IFERROR(INDEX($BI$6:$BI$17, ROWS($BP$4:BP15)-ROWS($AK$6:$AK$17)-ROWS($AO$6:$AO$17)-ROWS($AS$6:$AS$17)-ROWS($AW$6:$AW$17)-ROWS($BA$6:$BA$17)-ROWS($BE$6:$BE$17)), "")))))))</f>
        <v/>
      </c>
      <c r="BQ17" s="409" t="str">
        <f t="shared" ca="1" si="31"/>
        <v/>
      </c>
      <c r="BR17" s="415" t="str">
        <f t="shared" ca="1" si="32"/>
        <v/>
      </c>
      <c r="BS17" s="414" t="str">
        <f ca="1">IF(OR(BT17="",BT17=0),"",MAX(BS$5:BS16)+1)</f>
        <v/>
      </c>
      <c r="BT17" s="409" t="str">
        <f ca="1">IFERROR(INDEX($AJ$22:$AJ$33, ROWS($BT$4:BT15)), IFERROR(INDEX($AN$22:$AN$33, ROWS($BT$4:BT15)-ROWS($AJ$22:$AJ$33)), IFERROR(INDEX($AR$22:$AR$33, ROWS($BT$4:BT15)-ROWS($AJ$22:$AJ$33)-ROWS($AN$22:$AN$33)),IFERROR(INDEX($AV$22:$AV$33, ROWS($BT$4:BT15)-ROWS($AJ$22:$AJ$33)-ROWS($AN$22:$AN$33)-ROWS($AR$22:$AR$33)),IFERROR(INDEX($AZ$22:$AZ$33, ROWS($BT$4:BT15)-ROWS($AJ$22:$AJ$33)-ROWS($AN$22:$AN$33)-ROWS($AR$22:$AR$33)-ROWS($AV$22:$AV$33)),IFERROR(INDEX($BD$22:$BD$33, ROWS($BT$4:BT15)-ROWS($AJ$22:$AJ$33)-ROWS($AN$22:$AN$33)-ROWS($AR$22:$AR$33)-ROWS($AV$22:$AV$33)-ROWS($AZ$22:$AZ$33)),IFERROR(INDEX($BH$22:$BH$33, ROWS($BT$4:BT15)-ROWS($AJ$22:$AJ$33)-ROWS($AN$22:$AN$33)-ROWS($AR$22:$AR$33)-ROWS($AV$22:$AV$33)-ROWS($AZ$22:$AZ$33)-ROWS($BD$22:$BD$33)), "")))))))</f>
        <v/>
      </c>
      <c r="BU17" s="409" t="str">
        <f t="shared" ca="1" si="33"/>
        <v/>
      </c>
      <c r="BV17" s="409" t="str">
        <f ca="1">IF(OR(BW17="",BW17=0),"",MAX(BV$5:BV16)+1)</f>
        <v/>
      </c>
      <c r="BW17" s="409" t="str">
        <f ca="1">IFERROR(INDEX($AK$22:$AK$33, ROWS($BW$4:BW15)), IFERROR(INDEX($AO$22:$AO$33, ROWS($BW$4:BW15)-ROWS($AK$22:$AK$33)), IFERROR(INDEX($AS$22:$AS$33, ROWS($BW$4:BW15)-ROWS($AK$22:$AK$33)-ROWS($AO$22:$AO$33)),IFERROR(INDEX($AW$22:$AW$33, ROWS($BW$4:BW15)-ROWS($AK$22:$AK$33)-ROWS($AO$22:$AO$33)-ROWS($AS$22:$AS$33)),IFERROR(INDEX($BA$22:$BA$33, ROWS($BW$4:BW15)-ROWS($AK$22:$AK$33)-ROWS($AO$22:$AO$33)-ROWS($AS$22:$AS$33)-ROWS($AW$22:$AW$33)),IFERROR(INDEX($BE$22:$BE$33, ROWS($BW$4:BW15)-ROWS($AK$22:$AK$33)-ROWS($AO$22:$AO$33)-ROWS($AS$22:$AS$33)-ROWS($AW$22:$AW$33)-ROWS($BA$22:$BA$33)),IFERROR(INDEX($BI$22:$BI$33, ROWS($BW$4:BW15)-ROWS($AK$22:$AK$33)-ROWS($AO$22:$AO$33)-ROWS($AS$22:$AS$33)-ROWS($AW$22:$AW$33)-ROWS($BA$22:$BA$33)-ROWS($BE$22:$BE$33)), "")))))))</f>
        <v/>
      </c>
      <c r="BX17" s="409" t="str">
        <f t="shared" ca="1" si="34"/>
        <v/>
      </c>
      <c r="BY17" s="415" t="str">
        <f t="shared" ca="1" si="35"/>
        <v/>
      </c>
      <c r="BZ17" s="414" t="str">
        <f ca="1">IF(OR(CA17="",CA17=0),"",MAX(BZ$5:BZ16)+1)</f>
        <v/>
      </c>
      <c r="CA17" s="409" t="str">
        <f ca="1">IFERROR(INDEX($AJ$38:$AJ$49, ROWS($CA$4:CA15)), IFERROR(INDEX($AN$38:$AN$49, ROWS($CA$4:CA15)-ROWS($AJ$38:$AJ$49)), IFERROR(INDEX($AR$38:$AR$49, ROWS($CA$4:CA15)-ROWS($AJ$38:$AJ$49)-ROWS($AN$38:$AN$49)),IFERROR(INDEX($AV$38:$AV$49, ROWS($CA$4:CA15)-ROWS($AJ$38:$AJ$49)-ROWS($AN$38:$AN$49)-ROWS($AR$38:$AR$49)),IFERROR(INDEX($AZ$38:$AZ$49, ROWS($CA$4:CA15)-ROWS($AJ$38:$AJ$49)-ROWS($AN$38:$AN$49)-ROWS($AR$38:$AR$49)-ROWS($AV$38:$AV$49)),IFERROR(INDEX($BD$38:$BD$49, ROWS($CA$4:CA15)-ROWS($AJ$38:$AJ$49)-ROWS($AN$38:$AN$49)-ROWS($AR$38:$AR$49)-ROWS($AV$38:$AV$49)-ROWS($AZ$38:$AZ$49)),IFERROR(INDEX($BH$38:$BH$49, ROWS($CA$4:CA15)-ROWS($AJ$38:$AJ$49)-ROWS($AN$38:$AN$49)-ROWS($AR$38:$AR$49)-ROWS($AV$38:$AV$49)-ROWS($AZ$38:$AZ$49)-ROWS($BD$38:$BD$49)), "")))))))</f>
        <v/>
      </c>
      <c r="CB17" s="409" t="str">
        <f t="shared" ca="1" si="36"/>
        <v>Paycheck 1</v>
      </c>
      <c r="CC17" s="409" t="str">
        <f ca="1">IF(OR(CD17="",CD17=0),"",MAX(CC$5:CC16)+1)</f>
        <v/>
      </c>
      <c r="CD17" s="409" t="str">
        <f ca="1">IFERROR(INDEX($AK$38:$AK$49, ROWS($CD$4:CD15)), IFERROR(INDEX($AO$38:$AO$49, ROWS($CD$4:CD15)-ROWS($AK$38:$AK$49)), IFERROR(INDEX($AS$38:$AS$49, ROWS($CD$4:CD15)-ROWS($AK$38:$AK$49)-ROWS($AO$38:$AO$49)),IFERROR(INDEX($AW$38:$AW$49, ROWS($CD$4:CD15)-ROWS($AK$38:$AK$49)-ROWS($AO$38:$AO$49)-ROWS($AS$38:$AS$49)),IFERROR(INDEX($BA$38:$BA$49, ROWS($CD$4:CD15)-ROWS($AK$38:$AK$49)-ROWS($AO$38:$AO$49)-ROWS($AS$38:$AS$49)-ROWS($AW$38:$AW$49)),IFERROR(INDEX($BE$38:$BE$49, ROWS($CD$4:CD15)-ROWS($AK$38:$AK$49)-ROWS($AO$38:$AO$49)-ROWS($AS$38:$AS$49)-ROWS($AW$38:$AW$49)-ROWS($BA$38:$BA$49)),IFERROR(INDEX($BI$38:$BI$49, ROWS($CD$4:CD15)-ROWS($AK$38:$AK$49)-ROWS($AO$38:$AO$49)-ROWS($AS$38:$AS$49)-ROWS($AW$38:$AW$49)-ROWS($BA$38:$BA$49)-ROWS($BE$38:$BE$49)), "")))))))</f>
        <v/>
      </c>
      <c r="CE17" s="409">
        <f t="shared" ca="1" si="37"/>
        <v>850</v>
      </c>
      <c r="CF17" s="415" t="str">
        <f t="shared" ca="1" si="38"/>
        <v>Income</v>
      </c>
      <c r="CG17" s="414" t="str">
        <f ca="1">IF(OR(CH17="",CH17=0),"",MAX(CG$5:CG16)+1)</f>
        <v/>
      </c>
      <c r="CH17" s="409" t="str">
        <f ca="1">IFERROR(INDEX($AJ$54:$AJ$65, ROWS($CH$4:CH15)), IFERROR(INDEX($AN$54:$AN$65, ROWS($CH$4:CH15)-ROWS($AJ$54:$AJ$65)), IFERROR(INDEX($AR$54:$AR$65, ROWS($CH$4:CH15)-ROWS($AJ$54:$AJ$65)-ROWS($AN$54:$AN$65)),IFERROR(INDEX($AV$54:$AV$65, ROWS($CH$4:CH15)-ROWS($AJ$54:$AJ$65)-ROWS($AN$54:$AN$65)-ROWS($AR$54:$AR$65)),IFERROR(INDEX($AZ$54:$AZ$65, ROWS($CH$4:CH15)-ROWS($AJ$54:$AJ$65)-ROWS($AN$54:$AN$65)-ROWS($AR$54:$AR$65)-ROWS($AV$54:$AV$65)),IFERROR(INDEX($BD$54:$BD$65, ROWS($CH$4:CH15)-ROWS($AJ$54:$AJ$65)-ROWS($AN$54:$AN$65)-ROWS($AR$54:$AR$65)-ROWS($AV$54:$AV$65)-ROWS($AZ$54:$AZ$65)),IFERROR(INDEX($BH$54:$BH$65, ROWS($CH$4:CH15)-ROWS($AJ$54:$AJ$65)-ROWS($AN$54:$AN$65)-ROWS($AR$54:$AR$65)-ROWS($AV$54:$AV$65)-ROWS($AZ$54:$AZ$65)-ROWS($BD$54:$BD$65)), "")))))))</f>
        <v/>
      </c>
      <c r="CI17" s="409" t="str">
        <f t="shared" ca="1" si="39"/>
        <v/>
      </c>
      <c r="CJ17" s="409" t="str">
        <f ca="1">IF(OR(CK17="",CK17=0),"",MAX(CJ$5:CJ16)+1)</f>
        <v/>
      </c>
      <c r="CK17" s="409" t="str">
        <f ca="1">IFERROR(INDEX($AK$54:$AK$65, ROWS($CK$4:CK15)), IFERROR(INDEX($AO$54:$AO$65, ROWS($CK$4:CK15)-ROWS($AK$54:$AK$65)), IFERROR(INDEX($AS$54:$AS$65, ROWS($CK$4:CK15)-ROWS($AK$54:$AK$65)-ROWS($AO$54:$AO$65)),IFERROR(INDEX($AW$54:$AW$65, ROWS($CK$4:CK15)-ROWS($AK$54:$AK$65)-ROWS($AO$54:$AO$65)-ROWS($AS$54:$AS$65)),IFERROR(INDEX($BA$54:$BA$65, ROWS($CK$4:CK15)-ROWS($AK$54:$AK$65)-ROWS($AO$54:$AO$65)-ROWS($AS$54:$AS$65)-ROWS($AW$54:$AW$65)),IFERROR(INDEX($BE$54:$BE$65, ROWS($CK$4:CK15)-ROWS($AK$54:$AK$65)-ROWS($AO$54:$AO$65)-ROWS($AS$54:$AS$65)-ROWS($AW$54:$AW$65)-ROWS($BA$54:$BA$65)),IFERROR(INDEX($BI$54:$BI$65, ROWS($CK$4:CK15)-ROWS($AK$54:$AK$65)-ROWS($AO$54:$AO$65)-ROWS($AS$54:$AS$65)-ROWS($AW$54:$AW$65)-ROWS($BA$54:$BA$65)-ROWS($BE$54:$BE$65)), "")))))))</f>
        <v/>
      </c>
      <c r="CL17" s="409" t="str">
        <f t="shared" ca="1" si="40"/>
        <v/>
      </c>
      <c r="CM17" s="415" t="str">
        <f t="shared" ca="1" si="41"/>
        <v/>
      </c>
      <c r="CN17" s="414" t="str">
        <f ca="1">IF(OR(CO17="",CO17=0),"",MAX(CN$5:CN16)+1)</f>
        <v/>
      </c>
      <c r="CO17" s="409" t="str">
        <f ca="1">IFERROR(INDEX($AJ$70:$AJ$81, ROWS($CO$4:CO15)), IFERROR(INDEX($AN$70:$AN$81, ROWS($CO$4:CO15)-ROWS($AJ$70:$AJ$81)), IFERROR(INDEX($AR$70:$AR$81, ROWS($CO$4:CO15)-ROWS($AJ$70:$AJ$81)-ROWS($AN$70:$AN$81)),IFERROR(INDEX($AV$70:$AV$81, ROWS($CO$4:CO15)-ROWS($AJ$70:$AJ$81)-ROWS($AN$70:$AN$81)-ROWS($AR$70:$AR$81)),IFERROR(INDEX($AZ$70:$AZ$81, ROWS($CO$4:CO15)-ROWS($AJ$70:$AJ$81)-ROWS($AN$70:$AN$81)-ROWS($AR$70:$AR$81)-ROWS($AV$70:$AV$81)),IFERROR(INDEX($BD$70:$BD$81, ROWS($CO$4:CO15)-ROWS($AJ$70:$AJ$81)-ROWS($AN$70:$AN$81)-ROWS($AR$70:$AR$81)-ROWS($AV$70:$AV$81)-ROWS($AZ$70:$AZ$81)),IFERROR(INDEX($BH$70:$BH$81, ROWS($CO$4:CO15)-ROWS($AJ$70:$AJ$81)-ROWS($AN$70:$AN$81)-ROWS($AR$70:$AR$81)-ROWS($AV$70:$AV$81)-ROWS($AZ$70:$AZ$81)-ROWS($BD$70:$BD$81)), "")))))))</f>
        <v/>
      </c>
      <c r="CP17" s="409" t="str">
        <f t="shared" ca="1" si="42"/>
        <v/>
      </c>
      <c r="CQ17" s="409" t="str">
        <f ca="1">IF(OR(CR17="",CR17=0),"",MAX(CQ$5:CQ16)+1)</f>
        <v/>
      </c>
      <c r="CR17" s="409" t="str">
        <f ca="1">IFERROR(INDEX($AK$70:$AK$81, ROWS($CR$4:CR15)), IFERROR(INDEX($AO$70:$AO$81, ROWS($CR$4:CR15)-ROWS($AK$70:$AK$81)), IFERROR(INDEX($AS$70:$AS$81, ROWS($CR$4:CR15)-ROWS($AK$70:$AK$81)-ROWS($AO$70:$AO$81)),IFERROR(INDEX($AW$70:$AW$81, ROWS($CR$4:CR15)-ROWS($AK$70:$AK$81)-ROWS($AO$70:$AO$81)-ROWS($AS$70:$AS$81)),IFERROR(INDEX($BA$70:$BA$81, ROWS($CR$4:CR15)-ROWS($AK$70:$AK$81)-ROWS($AO$70:$AO$81)-ROWS($AS$70:$AS$81)-ROWS($AW$70:$AW$81)),IFERROR(INDEX($BE$70:$BE$81, ROWS($CR$4:CR15)-ROWS($AK$70:$AK$81)-ROWS($AO$70:$AO$81)-ROWS($AS$70:$AS$81)-ROWS($AW$70:$AW$81)-ROWS($BA$70:$BA$81)),IFERROR(INDEX($BI$70:$BI$81, ROWS($CR$4:CR15)-ROWS($AK$70:$AK$81)-ROWS($AO$70:$AO$81)-ROWS($AS$70:$AS$81)-ROWS($AW$70:$AW$81)-ROWS($BA$70:$BA$81)-ROWS($BE$70:$BE$81)), "")))))))</f>
        <v/>
      </c>
      <c r="CS17" s="409" t="str">
        <f t="shared" ca="1" si="43"/>
        <v/>
      </c>
      <c r="CT17" s="415" t="str">
        <f t="shared" ca="1" si="44"/>
        <v/>
      </c>
      <c r="CU17" s="414" t="str">
        <f>IF(OR(CV17="",CV17=0),"",MAX(CU$5:CU16)+1)</f>
        <v/>
      </c>
      <c r="CV17" s="409">
        <f>IFERROR(INDEX($AJ$86:$AJ$97, ROWS($CV$4:CV15)), IFERROR(INDEX($AN$86:$AN$97, ROWS($CV$4:CV15)-ROWS($AJ$86:$AJ$97)), ""))</f>
        <v>0</v>
      </c>
      <c r="CW17" s="409" t="str">
        <f t="shared" si="45"/>
        <v/>
      </c>
      <c r="CX17" s="409" t="str">
        <f>IF(OR(CY17="",CY17=0),"",MAX(CX$5:CX16)+1)</f>
        <v/>
      </c>
      <c r="CY17" s="409">
        <f>IFERROR(INDEX($AK$86:$AK$97, ROWS($CY$4:CY15)), IFERROR(INDEX($AO$86:$AO$97, ROWS($CY$4:CY15)-ROWS($AK$86:$AK$97)), ""))</f>
        <v>0</v>
      </c>
      <c r="CZ17" s="409" t="str">
        <f t="shared" si="46"/>
        <v/>
      </c>
      <c r="DA17" s="415" t="str">
        <f t="shared" si="47"/>
        <v/>
      </c>
      <c r="DC17" s="438" t="str">
        <f ca="1">IF(OR(DD17="",DD17=0),"",MAX(DC$5:DC16)+1)</f>
        <v/>
      </c>
      <c r="DD17" s="435" t="str">
        <f t="shared" ca="1" si="48"/>
        <v/>
      </c>
      <c r="DE17" s="413" t="str">
        <f t="shared" ca="1" si="49"/>
        <v/>
      </c>
      <c r="DF17" s="432" t="str">
        <f ca="1">IF(OR(DG17="",DG17=0),"",MAX(DF$5:DF16)+1)</f>
        <v/>
      </c>
      <c r="DG17" s="414" t="str">
        <f t="shared" ca="1" si="50"/>
        <v/>
      </c>
      <c r="DH17" s="415" t="str">
        <f t="shared" ca="1" si="51"/>
        <v/>
      </c>
      <c r="DI17" s="414" t="str">
        <f t="shared" ca="1" si="52"/>
        <v/>
      </c>
      <c r="DJ17" s="413" t="str">
        <f t="shared" ca="1" si="53"/>
        <v/>
      </c>
      <c r="DK17" s="414" t="str">
        <f t="shared" ca="1" si="54"/>
        <v/>
      </c>
      <c r="DL17" s="415" t="str">
        <f t="shared" ca="1" si="55"/>
        <v/>
      </c>
      <c r="DN17" s="292"/>
      <c r="DO17" s="292"/>
      <c r="DP17" s="292"/>
      <c r="DQ17" s="292"/>
      <c r="DR17" s="292"/>
      <c r="DS17" s="292"/>
    </row>
    <row r="18" spans="1:123" s="292" customFormat="1" ht="15" customHeight="1" x14ac:dyDescent="0.3">
      <c r="A18" s="1181" t="str">
        <f ca="1">IF(ISERROR(MATCH(A17,event_dates,0)+MATCH(A17,OFFSET(event_dates,MATCH(A17,event_dates,0),0,500,1),0)),"",INDEX(events,MATCH(A17,event_dates,0)+MATCH(A17,OFFSET(event_dates,MATCH(A17,event_dates,0),0,500,1),0)))</f>
        <v/>
      </c>
      <c r="B18" s="1182"/>
      <c r="C18" s="1181" t="str">
        <f ca="1">IF(ISERROR(MATCH(C17,event_dates,0)+MATCH(C17,OFFSET(event_dates,MATCH(C17,event_dates,0),0,500,1),0)),"",INDEX(events,MATCH(C17,event_dates,0)+MATCH(C17,OFFSET(event_dates,MATCH(C17,event_dates,0),0,500,1),0)))</f>
        <v/>
      </c>
      <c r="D18" s="1182"/>
      <c r="E18" s="1181" t="str">
        <f ca="1">IF(ISERROR(MATCH(E17,event_dates,0)+MATCH(E17,OFFSET(event_dates,MATCH(E17,event_dates,0),0,500,1),0)),"",INDEX(events,MATCH(E17,event_dates,0)+MATCH(E17,OFFSET(event_dates,MATCH(E17,event_dates,0),0,500,1),0)))</f>
        <v/>
      </c>
      <c r="F18" s="1182"/>
      <c r="G18" s="1181" t="str">
        <f ca="1">IF(ISERROR(MATCH(G17,event_dates,0)+MATCH(G17,OFFSET(event_dates,MATCH(G17,event_dates,0),0,500,1),0)),"",INDEX(events,MATCH(G17,event_dates,0)+MATCH(G17,OFFSET(event_dates,MATCH(G17,event_dates,0),0,500,1),0)))</f>
        <v/>
      </c>
      <c r="H18" s="1182"/>
      <c r="I18" s="1181" t="str">
        <f ca="1">IF(ISERROR(MATCH(I17,event_dates,0)+MATCH(I17,OFFSET(event_dates,MATCH(I17,event_dates,0),0,500,1),0)),"",INDEX(events,MATCH(I17,event_dates,0)+MATCH(I17,OFFSET(event_dates,MATCH(I17,event_dates,0),0,500,1),0)))</f>
        <v/>
      </c>
      <c r="J18" s="1182"/>
      <c r="K18" s="1181" t="str">
        <f ca="1">IF(ISERROR(MATCH(K17,event_dates,0)+MATCH(K17,OFFSET(event_dates,MATCH(K17,event_dates,0),0,500,1),0)),"",INDEX(events,MATCH(K17,event_dates,0)+MATCH(K17,OFFSET(event_dates,MATCH(K17,event_dates,0),0,500,1),0)))</f>
        <v/>
      </c>
      <c r="L18" s="1182"/>
      <c r="M18" s="1181" t="str">
        <f ca="1">IF(ISERROR(MATCH(M17,event_dates,0)+MATCH(M17,OFFSET(event_dates,MATCH(M17,event_dates,0),0,500,1),0)),"",INDEX(events,MATCH(M17,event_dates,0)+MATCH(M17,OFFSET(event_dates,MATCH(M17,event_dates,0),0,500,1),0)))</f>
        <v/>
      </c>
      <c r="N18" s="1182"/>
      <c r="P18" s="295" t="str">
        <f t="shared" ref="P18:P22" ca="1" si="59">IF(DN47="","",DN47)</f>
        <v>D. Store Card 4 - 30</v>
      </c>
      <c r="Q18" s="295" t="str">
        <f t="shared" ca="1" si="58"/>
        <v>D. Store Card 1 - 30</v>
      </c>
      <c r="R18" s="295" t="str">
        <f t="shared" ca="1" si="58"/>
        <v>Roth IRA - 100</v>
      </c>
      <c r="S18" s="296" t="str">
        <f t="shared" ca="1" si="58"/>
        <v>Investment 1 - 200</v>
      </c>
      <c r="T18" s="295" t="str">
        <f t="shared" ca="1" si="58"/>
        <v/>
      </c>
      <c r="U18" s="295" t="str">
        <f t="shared" ca="1" si="58"/>
        <v/>
      </c>
      <c r="V18" s="1158" t="s">
        <v>502</v>
      </c>
      <c r="W18" s="1159"/>
      <c r="X18" s="445">
        <f ca="1">IF(DP52="",0,DP52)</f>
        <v>1024.9000000000001</v>
      </c>
      <c r="Y18"/>
      <c r="AB18" s="299"/>
      <c r="AC18" s="358" t="str">
        <f>IF('Data Entry'!B24="","",'Data Entry'!B24)</f>
        <v/>
      </c>
      <c r="AD18" s="356" t="str">
        <f>IF('Data Entry'!A24="","",'Data Entry'!A24)</f>
        <v/>
      </c>
      <c r="AE18" s="363" t="str">
        <f>IF('Data Entry'!C24="","",'Data Entry'!C24)</f>
        <v/>
      </c>
      <c r="AF18" s="402" t="str">
        <f>IF('Data Entry'!E24="","",'Data Entry'!E24)</f>
        <v/>
      </c>
      <c r="AG18" s="300"/>
      <c r="AH18"/>
      <c r="AI18"/>
      <c r="AJ18"/>
      <c r="AK18"/>
      <c r="AL18"/>
      <c r="BL18" s="412" t="str">
        <f ca="1">IF(OR(BM18="",BM18=0),"",MAX(BL$5:BL17)+1)</f>
        <v/>
      </c>
      <c r="BM18" s="316" t="str">
        <f ca="1">IFERROR(INDEX($AJ$6:$AJ$17, ROWS(BM$4:$BM16)), IFERROR(INDEX($AN$6:$AN$17, ROWS(BM$4:$BM16)-ROWS($AJ$6:$AJ$17)), IFERROR(INDEX($AR$6:$AR$17, ROWS(BM$4:$BM16)-ROWS($AJ$6:$AJ$17)-ROWS($AN$6:$AN$17)),IFERROR(INDEX($AV$6:$AV$17, ROWS(BM$4:$BM16)-ROWS($AJ$6:$AJ$17)-ROWS($AN$6:$AN$17)-ROWS($AR$6:$AR$17)),IFERROR(INDEX($AZ$6:$AZ$17, ROWS(BM$4:$BM16)-ROWS($AJ$6:$AJ$17)-ROWS($AN$6:$AN$17)-ROWS($AR$6:$AR$17)-ROWS($AV$6:$AV$17)),IFERROR(INDEX($BD$6:$BD$17, ROWS(BM$4:$BM16)-ROWS($AJ$6:$AJ$17)-ROWS($AN$6:$AN$17)-ROWS($AR$6:$AR$17)-ROWS($AV$6:$AV$17)-ROWS($AZ$6:$AZ$17)),IFERROR(INDEX($BH$6:$BH$17, ROWS(BM$4:$BM16)-ROWS($AJ$6:$AJ$17)-ROWS($AN$6:$AN$17)-ROWS($AR$6:$AR$17)-ROWS($AV$6:$AV$17)-ROWS($AZ$6:$AZ$17)-ROWS($BD$6:$BD$17)), "")))))))</f>
        <v/>
      </c>
      <c r="BN18" s="316" t="str">
        <f t="shared" ca="1" si="30"/>
        <v/>
      </c>
      <c r="BO18" s="316" t="str">
        <f ca="1">IF(OR(BP18="",BP18=0),"",MAX(BO$5:BO17)+1)</f>
        <v/>
      </c>
      <c r="BP18" s="316" t="str">
        <f ca="1">IFERROR(INDEX($AK$6:$AK$17, ROWS($BP$4:BP16)), IFERROR(INDEX($AO$6:$AO$17, ROWS($BP$4:BP16)-ROWS($AK$6:$AK$17)), IFERROR(INDEX($AS$6:$AS$17, ROWS($BP$4:BP16)-ROWS($AK$6:$AK$17)-ROWS($AO$6:$AO$17)),IFERROR(INDEX($AW$6:$AW$17, ROWS($BP$4:BP16)-ROWS($AK$6:$AK$17)-ROWS($AO$6:$AO$17)-ROWS($AS$6:$AS$17)),IFERROR(INDEX($BA$6:$BA$17, ROWS($BP$4:BP16)-ROWS($AK$6:$AK$17)-ROWS($AO$6:$AO$17)-ROWS($AS$6:$AS$17)-ROWS($AW$6:$AW$17)),IFERROR(INDEX($BE$6:$BE$17, ROWS($BP$4:BP16)-ROWS($AK$6:$AK$17)-ROWS($AO$6:$AO$17)-ROWS($AS$6:$AS$17)-ROWS($AW$6:$AW$17)-ROWS($BA$6:$BA$17)),IFERROR(INDEX($BI$6:$BI$17, ROWS($BP$4:BP16)-ROWS($AK$6:$AK$17)-ROWS($AO$6:$AO$17)-ROWS($AS$6:$AS$17)-ROWS($AW$6:$AW$17)-ROWS($BA$6:$BA$17)-ROWS($BE$6:$BE$17)), "")))))))</f>
        <v/>
      </c>
      <c r="BQ18" s="316" t="str">
        <f t="shared" ca="1" si="31"/>
        <v/>
      </c>
      <c r="BR18" s="413" t="str">
        <f t="shared" ca="1" si="32"/>
        <v/>
      </c>
      <c r="BS18" s="412">
        <f ca="1">IF(OR(BT18="",BT18=0),"",MAX(BS$5:BS17)+1)</f>
        <v>2</v>
      </c>
      <c r="BT18" s="316" t="str">
        <f ca="1">IFERROR(INDEX($AJ$22:$AJ$33, ROWS($BT$4:BT16)), IFERROR(INDEX($AN$22:$AN$33, ROWS($BT$4:BT16)-ROWS($AJ$22:$AJ$33)), IFERROR(INDEX($AR$22:$AR$33, ROWS($BT$4:BT16)-ROWS($AJ$22:$AJ$33)-ROWS($AN$22:$AN$33)),IFERROR(INDEX($AV$22:$AV$33, ROWS($BT$4:BT16)-ROWS($AJ$22:$AJ$33)-ROWS($AN$22:$AN$33)-ROWS($AR$22:$AR$33)),IFERROR(INDEX($AZ$22:$AZ$33, ROWS($BT$4:BT16)-ROWS($AJ$22:$AJ$33)-ROWS($AN$22:$AN$33)-ROWS($AR$22:$AR$33)-ROWS($AV$22:$AV$33)),IFERROR(INDEX($BD$22:$BD$33, ROWS($BT$4:BT16)-ROWS($AJ$22:$AJ$33)-ROWS($AN$22:$AN$33)-ROWS($AR$22:$AR$33)-ROWS($AV$22:$AV$33)-ROWS($AZ$22:$AZ$33)),IFERROR(INDEX($BH$22:$BH$33, ROWS($BT$4:BT16)-ROWS($AJ$22:$AJ$33)-ROWS($AN$22:$AN$33)-ROWS($AR$22:$AR$33)-ROWS($AV$22:$AV$33)-ROWS($AZ$22:$AZ$33)-ROWS($BD$22:$BD$33)), "")))))))</f>
        <v>Paycheck 2</v>
      </c>
      <c r="BU18" s="316" t="str">
        <f t="shared" ca="1" si="33"/>
        <v/>
      </c>
      <c r="BV18" s="316">
        <f ca="1">IF(OR(BW18="",BW18=0),"",MAX(BV$5:BV17)+1)</f>
        <v>2</v>
      </c>
      <c r="BW18" s="316">
        <f ca="1">IFERROR(INDEX($AK$22:$AK$33, ROWS($BW$4:BW16)), IFERROR(INDEX($AO$22:$AO$33, ROWS($BW$4:BW16)-ROWS($AK$22:$AK$33)), IFERROR(INDEX($AS$22:$AS$33, ROWS($BW$4:BW16)-ROWS($AK$22:$AK$33)-ROWS($AO$22:$AO$33)),IFERROR(INDEX($AW$22:$AW$33, ROWS($BW$4:BW16)-ROWS($AK$22:$AK$33)-ROWS($AO$22:$AO$33)-ROWS($AS$22:$AS$33)),IFERROR(INDEX($BA$22:$BA$33, ROWS($BW$4:BW16)-ROWS($AK$22:$AK$33)-ROWS($AO$22:$AO$33)-ROWS($AS$22:$AS$33)-ROWS($AW$22:$AW$33)),IFERROR(INDEX($BE$22:$BE$33, ROWS($BW$4:BW16)-ROWS($AK$22:$AK$33)-ROWS($AO$22:$AO$33)-ROWS($AS$22:$AS$33)-ROWS($AW$22:$AW$33)-ROWS($BA$22:$BA$33)),IFERROR(INDEX($BI$22:$BI$33, ROWS($BW$4:BW16)-ROWS($AK$22:$AK$33)-ROWS($AO$22:$AO$33)-ROWS($AS$22:$AS$33)-ROWS($AW$22:$AW$33)-ROWS($BA$22:$BA$33)-ROWS($BE$22:$BE$33)), "")))))))</f>
        <v>400</v>
      </c>
      <c r="BX18" s="316" t="str">
        <f t="shared" ca="1" si="34"/>
        <v/>
      </c>
      <c r="BY18" s="413" t="str">
        <f t="shared" ca="1" si="35"/>
        <v/>
      </c>
      <c r="BZ18" s="412">
        <f ca="1">IF(OR(CA18="",CA18=0),"",MAX(BZ$5:BZ17)+1)</f>
        <v>2</v>
      </c>
      <c r="CA18" s="316" t="str">
        <f ca="1">IFERROR(INDEX($AJ$38:$AJ$49, ROWS($CA$4:CA16)), IFERROR(INDEX($AN$38:$AN$49, ROWS($CA$4:CA16)-ROWS($AJ$38:$AJ$49)), IFERROR(INDEX($AR$38:$AR$49, ROWS($CA$4:CA16)-ROWS($AJ$38:$AJ$49)-ROWS($AN$38:$AN$49)),IFERROR(INDEX($AV$38:$AV$49, ROWS($CA$4:CA16)-ROWS($AJ$38:$AJ$49)-ROWS($AN$38:$AN$49)-ROWS($AR$38:$AR$49)),IFERROR(INDEX($AZ$38:$AZ$49, ROWS($CA$4:CA16)-ROWS($AJ$38:$AJ$49)-ROWS($AN$38:$AN$49)-ROWS($AR$38:$AR$49)-ROWS($AV$38:$AV$49)),IFERROR(INDEX($BD$38:$BD$49, ROWS($CA$4:CA16)-ROWS($AJ$38:$AJ$49)-ROWS($AN$38:$AN$49)-ROWS($AR$38:$AR$49)-ROWS($AV$38:$AV$49)-ROWS($AZ$38:$AZ$49)),IFERROR(INDEX($BH$38:$BH$49, ROWS($CA$4:CA16)-ROWS($AJ$38:$AJ$49)-ROWS($AN$38:$AN$49)-ROWS($AR$38:$AR$49)-ROWS($AV$38:$AV$49)-ROWS($AZ$38:$AZ$49)-ROWS($BD$38:$BD$49)), "")))))))</f>
        <v>Netflix</v>
      </c>
      <c r="CB18" s="316" t="str">
        <f t="shared" ca="1" si="36"/>
        <v>Investment 1</v>
      </c>
      <c r="CC18" s="316">
        <f ca="1">IF(OR(CD18="",CD18=0),"",MAX(CC$5:CC17)+1)</f>
        <v>2</v>
      </c>
      <c r="CD18" s="316">
        <f ca="1">IFERROR(INDEX($AK$38:$AK$49, ROWS($CD$4:CD16)), IFERROR(INDEX($AO$38:$AO$49, ROWS($CD$4:CD16)-ROWS($AK$38:$AK$49)), IFERROR(INDEX($AS$38:$AS$49, ROWS($CD$4:CD16)-ROWS($AK$38:$AK$49)-ROWS($AO$38:$AO$49)),IFERROR(INDEX($AW$38:$AW$49, ROWS($CD$4:CD16)-ROWS($AK$38:$AK$49)-ROWS($AO$38:$AO$49)-ROWS($AS$38:$AS$49)),IFERROR(INDEX($BA$38:$BA$49, ROWS($CD$4:CD16)-ROWS($AK$38:$AK$49)-ROWS($AO$38:$AO$49)-ROWS($AS$38:$AS$49)-ROWS($AW$38:$AW$49)),IFERROR(INDEX($BE$38:$BE$49, ROWS($CD$4:CD16)-ROWS($AK$38:$AK$49)-ROWS($AO$38:$AO$49)-ROWS($AS$38:$AS$49)-ROWS($AW$38:$AW$49)-ROWS($BA$38:$BA$49)),IFERROR(INDEX($BI$38:$BI$49, ROWS($CD$4:CD16)-ROWS($AK$38:$AK$49)-ROWS($AO$38:$AO$49)-ROWS($AS$38:$AS$49)-ROWS($AW$38:$AW$49)-ROWS($BA$38:$BA$49)-ROWS($BE$38:$BE$49)), "")))))))</f>
        <v>14.95</v>
      </c>
      <c r="CE18" s="316">
        <f t="shared" ca="1" si="37"/>
        <v>200</v>
      </c>
      <c r="CF18" s="413" t="str">
        <f t="shared" ca="1" si="38"/>
        <v>Income</v>
      </c>
      <c r="CG18" s="412">
        <f ca="1">IF(OR(CH18="",CH18=0),"",MAX(CG$5:CG17)+1)</f>
        <v>4</v>
      </c>
      <c r="CH18" s="316" t="str">
        <f ca="1">IFERROR(INDEX($AJ$54:$AJ$65, ROWS($CH$4:CH16)), IFERROR(INDEX($AN$54:$AN$65, ROWS($CH$4:CH16)-ROWS($AJ$54:$AJ$65)), IFERROR(INDEX($AR$54:$AR$65, ROWS($CH$4:CH16)-ROWS($AJ$54:$AJ$65)-ROWS($AN$54:$AN$65)),IFERROR(INDEX($AV$54:$AV$65, ROWS($CH$4:CH16)-ROWS($AJ$54:$AJ$65)-ROWS($AN$54:$AN$65)-ROWS($AR$54:$AR$65)),IFERROR(INDEX($AZ$54:$AZ$65, ROWS($CH$4:CH16)-ROWS($AJ$54:$AJ$65)-ROWS($AN$54:$AN$65)-ROWS($AR$54:$AR$65)-ROWS($AV$54:$AV$65)),IFERROR(INDEX($BD$54:$BD$65, ROWS($CH$4:CH16)-ROWS($AJ$54:$AJ$65)-ROWS($AN$54:$AN$65)-ROWS($AR$54:$AR$65)-ROWS($AV$54:$AV$65)-ROWS($AZ$54:$AZ$65)),IFERROR(INDEX($BH$54:$BH$65, ROWS($CH$4:CH16)-ROWS($AJ$54:$AJ$65)-ROWS($AN$54:$AN$65)-ROWS($AR$54:$AR$65)-ROWS($AV$54:$AV$65)-ROWS($AZ$54:$AZ$65)-ROWS($BD$54:$BD$65)), "")))))))</f>
        <v>Paycheck 2</v>
      </c>
      <c r="CI18" s="316" t="str">
        <f t="shared" ca="1" si="39"/>
        <v/>
      </c>
      <c r="CJ18" s="316">
        <f ca="1">IF(OR(CK18="",CK18=0),"",MAX(CJ$5:CJ17)+1)</f>
        <v>4</v>
      </c>
      <c r="CK18" s="316">
        <f ca="1">IFERROR(INDEX($AK$54:$AK$65, ROWS($CK$4:CK16)), IFERROR(INDEX($AO$54:$AO$65, ROWS($CK$4:CK16)-ROWS($AK$54:$AK$65)), IFERROR(INDEX($AS$54:$AS$65, ROWS($CK$4:CK16)-ROWS($AK$54:$AK$65)-ROWS($AO$54:$AO$65)),IFERROR(INDEX($AW$54:$AW$65, ROWS($CK$4:CK16)-ROWS($AK$54:$AK$65)-ROWS($AO$54:$AO$65)-ROWS($AS$54:$AS$65)),IFERROR(INDEX($BA$54:$BA$65, ROWS($CK$4:CK16)-ROWS($AK$54:$AK$65)-ROWS($AO$54:$AO$65)-ROWS($AS$54:$AS$65)-ROWS($AW$54:$AW$65)),IFERROR(INDEX($BE$54:$BE$65, ROWS($CK$4:CK16)-ROWS($AK$54:$AK$65)-ROWS($AO$54:$AO$65)-ROWS($AS$54:$AS$65)-ROWS($AW$54:$AW$65)-ROWS($BA$54:$BA$65)),IFERROR(INDEX($BI$54:$BI$65, ROWS($CK$4:CK16)-ROWS($AK$54:$AK$65)-ROWS($AO$54:$AO$65)-ROWS($AS$54:$AS$65)-ROWS($AW$54:$AW$65)-ROWS($BA$54:$BA$65)-ROWS($BE$54:$BE$65)), "")))))))</f>
        <v>400</v>
      </c>
      <c r="CL18" s="316" t="str">
        <f t="shared" ca="1" si="40"/>
        <v/>
      </c>
      <c r="CM18" s="413" t="str">
        <f t="shared" ca="1" si="41"/>
        <v/>
      </c>
      <c r="CN18" s="412">
        <f ca="1">IF(OR(CO18="",CO18=0),"",MAX(CN$5:CN17)+1)</f>
        <v>3</v>
      </c>
      <c r="CO18" s="316" t="str">
        <f ca="1">IFERROR(INDEX($AJ$70:$AJ$81, ROWS($CO$4:CO16)), IFERROR(INDEX($AN$70:$AN$81, ROWS($CO$4:CO16)-ROWS($AJ$70:$AJ$81)), IFERROR(INDEX($AR$70:$AR$81, ROWS($CO$4:CO16)-ROWS($AJ$70:$AJ$81)-ROWS($AN$70:$AN$81)),IFERROR(INDEX($AV$70:$AV$81, ROWS($CO$4:CO16)-ROWS($AJ$70:$AJ$81)-ROWS($AN$70:$AN$81)-ROWS($AR$70:$AR$81)),IFERROR(INDEX($AZ$70:$AZ$81, ROWS($CO$4:CO16)-ROWS($AJ$70:$AJ$81)-ROWS($AN$70:$AN$81)-ROWS($AR$70:$AR$81)-ROWS($AV$70:$AV$81)),IFERROR(INDEX($BD$70:$BD$81, ROWS($CO$4:CO16)-ROWS($AJ$70:$AJ$81)-ROWS($AN$70:$AN$81)-ROWS($AR$70:$AR$81)-ROWS($AV$70:$AV$81)-ROWS($AZ$70:$AZ$81)),IFERROR(INDEX($BH$70:$BH$81, ROWS($CO$4:CO16)-ROWS($AJ$70:$AJ$81)-ROWS($AN$70:$AN$81)-ROWS($AR$70:$AR$81)-ROWS($AV$70:$AV$81)-ROWS($AZ$70:$AZ$81)-ROWS($BD$70:$BD$81)), "")))))))</f>
        <v>Boat Loan</v>
      </c>
      <c r="CP18" s="316" t="str">
        <f t="shared" ca="1" si="42"/>
        <v/>
      </c>
      <c r="CQ18" s="316">
        <f ca="1">IF(OR(CR18="",CR18=0),"",MAX(CQ$5:CQ17)+1)</f>
        <v>3</v>
      </c>
      <c r="CR18" s="316">
        <f ca="1">IFERROR(INDEX($AK$70:$AK$81, ROWS($CR$4:CR16)), IFERROR(INDEX($AO$70:$AO$81, ROWS($CR$4:CR16)-ROWS($AK$70:$AK$81)), IFERROR(INDEX($AS$70:$AS$81, ROWS($CR$4:CR16)-ROWS($AK$70:$AK$81)-ROWS($AO$70:$AO$81)),IFERROR(INDEX($AW$70:$AW$81, ROWS($CR$4:CR16)-ROWS($AK$70:$AK$81)-ROWS($AO$70:$AO$81)-ROWS($AS$70:$AS$81)),IFERROR(INDEX($BA$70:$BA$81, ROWS($CR$4:CR16)-ROWS($AK$70:$AK$81)-ROWS($AO$70:$AO$81)-ROWS($AS$70:$AS$81)-ROWS($AW$70:$AW$81)),IFERROR(INDEX($BE$70:$BE$81, ROWS($CR$4:CR16)-ROWS($AK$70:$AK$81)-ROWS($AO$70:$AO$81)-ROWS($AS$70:$AS$81)-ROWS($AW$70:$AW$81)-ROWS($BA$70:$BA$81)),IFERROR(INDEX($BI$70:$BI$81, ROWS($CR$4:CR16)-ROWS($AK$70:$AK$81)-ROWS($AO$70:$AO$81)-ROWS($AS$70:$AS$81)-ROWS($AW$70:$AW$81)-ROWS($BA$70:$BA$81)-ROWS($BE$70:$BE$81)), "")))))))</f>
        <v>300</v>
      </c>
      <c r="CS18" s="316" t="str">
        <f t="shared" ca="1" si="43"/>
        <v/>
      </c>
      <c r="CT18" s="413" t="str">
        <f t="shared" ca="1" si="44"/>
        <v/>
      </c>
      <c r="CU18" s="412" t="str">
        <f>IF(OR(CV18="",CV18=0),"",MAX(CU$5:CU17)+1)</f>
        <v/>
      </c>
      <c r="CV18" s="316">
        <f>IFERROR(INDEX($AJ$86:$AJ$97, ROWS($CV$4:CV16)), IFERROR(INDEX($AN$86:$AN$97, ROWS($CV$4:CV16)-ROWS($AJ$86:$AJ$97)), ""))</f>
        <v>0</v>
      </c>
      <c r="CW18" s="316" t="str">
        <f t="shared" si="45"/>
        <v/>
      </c>
      <c r="CX18" s="316" t="str">
        <f>IF(OR(CY18="",CY18=0),"",MAX(CX$5:CX17)+1)</f>
        <v/>
      </c>
      <c r="CY18" s="316">
        <f>IFERROR(INDEX($AK$86:$AK$97, ROWS($CY$4:CY16)), IFERROR(INDEX($AO$86:$AO$97, ROWS($CY$4:CY16)-ROWS($AK$86:$AK$97)), ""))</f>
        <v>0</v>
      </c>
      <c r="CZ18" s="316" t="str">
        <f t="shared" si="46"/>
        <v/>
      </c>
      <c r="DA18" s="413" t="str">
        <f t="shared" si="47"/>
        <v/>
      </c>
      <c r="DC18" s="438" t="str">
        <f ca="1">IF(OR(DD18="",DD18=0),"",MAX(DC$5:DC17)+1)</f>
        <v/>
      </c>
      <c r="DD18" s="434" t="str">
        <f t="shared" ca="1" si="48"/>
        <v/>
      </c>
      <c r="DE18" s="413" t="str">
        <f t="shared" ca="1" si="49"/>
        <v/>
      </c>
      <c r="DF18" s="431" t="str">
        <f ca="1">IF(OR(DG18="",DG18=0),"",MAX(DF$5:DF17)+1)</f>
        <v/>
      </c>
      <c r="DG18" s="412" t="str">
        <f t="shared" ca="1" si="50"/>
        <v/>
      </c>
      <c r="DH18" s="413" t="str">
        <f t="shared" ca="1" si="51"/>
        <v/>
      </c>
      <c r="DI18" s="412" t="str">
        <f t="shared" ca="1" si="52"/>
        <v/>
      </c>
      <c r="DJ18" s="413" t="str">
        <f t="shared" ca="1" si="53"/>
        <v/>
      </c>
      <c r="DK18" s="412" t="str">
        <f t="shared" ca="1" si="54"/>
        <v/>
      </c>
      <c r="DL18" s="413" t="str">
        <f t="shared" ca="1" si="55"/>
        <v/>
      </c>
      <c r="DN18" s="293"/>
      <c r="DO18" s="293"/>
      <c r="DP18" s="293"/>
      <c r="DQ18" s="293"/>
      <c r="DR18" s="293"/>
      <c r="DS18" s="293"/>
    </row>
    <row r="19" spans="1:123" s="292" customFormat="1" ht="15" customHeight="1" thickBot="1" x14ac:dyDescent="0.35">
      <c r="A19" s="1183"/>
      <c r="B19" s="1182"/>
      <c r="C19" s="1183"/>
      <c r="D19" s="1182"/>
      <c r="E19" s="1183"/>
      <c r="F19" s="1182"/>
      <c r="G19" s="1183"/>
      <c r="H19" s="1182"/>
      <c r="I19" s="1183"/>
      <c r="J19" s="1182"/>
      <c r="K19" s="1183"/>
      <c r="L19" s="1182"/>
      <c r="M19" s="1183"/>
      <c r="N19" s="1182"/>
      <c r="P19" s="295" t="str">
        <f t="shared" ca="1" si="59"/>
        <v>D. Store Card 2 - 30</v>
      </c>
      <c r="Q19" s="295" t="str">
        <f t="shared" ca="1" si="58"/>
        <v>Car Payment 1 - 350</v>
      </c>
      <c r="R19" s="295" t="str">
        <f t="shared" ca="1" si="58"/>
        <v>Car Payment 2 - 200</v>
      </c>
      <c r="S19" s="296" t="str">
        <f t="shared" ca="1" si="58"/>
        <v/>
      </c>
      <c r="T19" s="295" t="str">
        <f t="shared" ca="1" si="58"/>
        <v/>
      </c>
      <c r="U19" s="295" t="str">
        <f t="shared" ca="1" si="58"/>
        <v/>
      </c>
      <c r="V19" s="1158" t="s">
        <v>507</v>
      </c>
      <c r="W19" s="1159"/>
      <c r="X19" s="445">
        <f ca="1">IF(DS52="",0,DS52)</f>
        <v>2150</v>
      </c>
      <c r="Y19"/>
      <c r="AB19" s="299"/>
      <c r="AC19" s="358" t="str">
        <f>IF('Data Entry'!B25="","",'Data Entry'!B25)</f>
        <v/>
      </c>
      <c r="AD19" s="356" t="str">
        <f>IF('Data Entry'!A25="","",'Data Entry'!A25)</f>
        <v/>
      </c>
      <c r="AE19" s="363" t="str">
        <f>IF('Data Entry'!C25="","",'Data Entry'!C25)</f>
        <v/>
      </c>
      <c r="AF19" s="402" t="str">
        <f>IF('Data Entry'!E25="","",'Data Entry'!E25)</f>
        <v/>
      </c>
      <c r="AG19" s="300"/>
      <c r="AH19"/>
      <c r="AI19"/>
      <c r="AJ19"/>
      <c r="AK19"/>
      <c r="AL19"/>
      <c r="BL19" s="412" t="str">
        <f ca="1">IF(OR(BM19="",BM19=0),"",MAX(BL$5:BL18)+1)</f>
        <v/>
      </c>
      <c r="BM19" s="316" t="str">
        <f ca="1">IFERROR(INDEX($AJ$6:$AJ$17, ROWS(BM$4:$BM17)), IFERROR(INDEX($AN$6:$AN$17, ROWS(BM$4:$BM17)-ROWS($AJ$6:$AJ$17)), IFERROR(INDEX($AR$6:$AR$17, ROWS(BM$4:$BM17)-ROWS($AJ$6:$AJ$17)-ROWS($AN$6:$AN$17)),IFERROR(INDEX($AV$6:$AV$17, ROWS(BM$4:$BM17)-ROWS($AJ$6:$AJ$17)-ROWS($AN$6:$AN$17)-ROWS($AR$6:$AR$17)),IFERROR(INDEX($AZ$6:$AZ$17, ROWS(BM$4:$BM17)-ROWS($AJ$6:$AJ$17)-ROWS($AN$6:$AN$17)-ROWS($AR$6:$AR$17)-ROWS($AV$6:$AV$17)),IFERROR(INDEX($BD$6:$BD$17, ROWS(BM$4:$BM17)-ROWS($AJ$6:$AJ$17)-ROWS($AN$6:$AN$17)-ROWS($AR$6:$AR$17)-ROWS($AV$6:$AV$17)-ROWS($AZ$6:$AZ$17)),IFERROR(INDEX($BH$6:$BH$17, ROWS(BM$4:$BM17)-ROWS($AJ$6:$AJ$17)-ROWS($AN$6:$AN$17)-ROWS($AR$6:$AR$17)-ROWS($AV$6:$AV$17)-ROWS($AZ$6:$AZ$17)-ROWS($BD$6:$BD$17)), "")))))))</f>
        <v/>
      </c>
      <c r="BN19" s="316" t="str">
        <f t="shared" ca="1" si="30"/>
        <v/>
      </c>
      <c r="BO19" s="316" t="str">
        <f ca="1">IF(OR(BP19="",BP19=0),"",MAX(BO$5:BO18)+1)</f>
        <v/>
      </c>
      <c r="BP19" s="316" t="str">
        <f ca="1">IFERROR(INDEX($AK$6:$AK$17, ROWS($BP$4:BP17)), IFERROR(INDEX($AO$6:$AO$17, ROWS($BP$4:BP17)-ROWS($AK$6:$AK$17)), IFERROR(INDEX($AS$6:$AS$17, ROWS($BP$4:BP17)-ROWS($AK$6:$AK$17)-ROWS($AO$6:$AO$17)),IFERROR(INDEX($AW$6:$AW$17, ROWS($BP$4:BP17)-ROWS($AK$6:$AK$17)-ROWS($AO$6:$AO$17)-ROWS($AS$6:$AS$17)),IFERROR(INDEX($BA$6:$BA$17, ROWS($BP$4:BP17)-ROWS($AK$6:$AK$17)-ROWS($AO$6:$AO$17)-ROWS($AS$6:$AS$17)-ROWS($AW$6:$AW$17)),IFERROR(INDEX($BE$6:$BE$17, ROWS($BP$4:BP17)-ROWS($AK$6:$AK$17)-ROWS($AO$6:$AO$17)-ROWS($AS$6:$AS$17)-ROWS($AW$6:$AW$17)-ROWS($BA$6:$BA$17)),IFERROR(INDEX($BI$6:$BI$17, ROWS($BP$4:BP17)-ROWS($AK$6:$AK$17)-ROWS($AO$6:$AO$17)-ROWS($AS$6:$AS$17)-ROWS($AW$6:$AW$17)-ROWS($BA$6:$BA$17)-ROWS($BE$6:$BE$17)), "")))))))</f>
        <v/>
      </c>
      <c r="BQ19" s="316" t="str">
        <f t="shared" ca="1" si="31"/>
        <v/>
      </c>
      <c r="BR19" s="413" t="str">
        <f t="shared" ca="1" si="32"/>
        <v/>
      </c>
      <c r="BS19" s="412">
        <f ca="1">IF(OR(BT19="",BT19=0),"",MAX(BS$5:BS18)+1)</f>
        <v>3</v>
      </c>
      <c r="BT19" s="316" t="str">
        <f ca="1">IFERROR(INDEX($AJ$22:$AJ$33, ROWS($BT$4:BT17)), IFERROR(INDEX($AN$22:$AN$33, ROWS($BT$4:BT17)-ROWS($AJ$22:$AJ$33)), IFERROR(INDEX($AR$22:$AR$33, ROWS($BT$4:BT17)-ROWS($AJ$22:$AJ$33)-ROWS($AN$22:$AN$33)),IFERROR(INDEX($AV$22:$AV$33, ROWS($BT$4:BT17)-ROWS($AJ$22:$AJ$33)-ROWS($AN$22:$AN$33)-ROWS($AR$22:$AR$33)),IFERROR(INDEX($AZ$22:$AZ$33, ROWS($BT$4:BT17)-ROWS($AJ$22:$AJ$33)-ROWS($AN$22:$AN$33)-ROWS($AR$22:$AR$33)-ROWS($AV$22:$AV$33)),IFERROR(INDEX($BD$22:$BD$33, ROWS($BT$4:BT17)-ROWS($AJ$22:$AJ$33)-ROWS($AN$22:$AN$33)-ROWS($AR$22:$AR$33)-ROWS($AV$22:$AV$33)-ROWS($AZ$22:$AZ$33)),IFERROR(INDEX($BH$22:$BH$33, ROWS($BT$4:BT17)-ROWS($AJ$22:$AJ$33)-ROWS($AN$22:$AN$33)-ROWS($AR$22:$AR$33)-ROWS($AV$22:$AV$33)-ROWS($AZ$22:$AZ$33)-ROWS($BD$22:$BD$33)), "")))))))</f>
        <v>Lawn Service</v>
      </c>
      <c r="BU19" s="316" t="str">
        <f t="shared" ca="1" si="33"/>
        <v/>
      </c>
      <c r="BV19" s="316">
        <f ca="1">IF(OR(BW19="",BW19=0),"",MAX(BV$5:BV18)+1)</f>
        <v>3</v>
      </c>
      <c r="BW19" s="316">
        <f ca="1">IFERROR(INDEX($AK$22:$AK$33, ROWS($BW$4:BW17)), IFERROR(INDEX($AO$22:$AO$33, ROWS($BW$4:BW17)-ROWS($AK$22:$AK$33)), IFERROR(INDEX($AS$22:$AS$33, ROWS($BW$4:BW17)-ROWS($AK$22:$AK$33)-ROWS($AO$22:$AO$33)),IFERROR(INDEX($AW$22:$AW$33, ROWS($BW$4:BW17)-ROWS($AK$22:$AK$33)-ROWS($AO$22:$AO$33)-ROWS($AS$22:$AS$33)),IFERROR(INDEX($BA$22:$BA$33, ROWS($BW$4:BW17)-ROWS($AK$22:$AK$33)-ROWS($AO$22:$AO$33)-ROWS($AS$22:$AS$33)-ROWS($AW$22:$AW$33)),IFERROR(INDEX($BE$22:$BE$33, ROWS($BW$4:BW17)-ROWS($AK$22:$AK$33)-ROWS($AO$22:$AO$33)-ROWS($AS$22:$AS$33)-ROWS($AW$22:$AW$33)-ROWS($BA$22:$BA$33)),IFERROR(INDEX($BI$22:$BI$33, ROWS($BW$4:BW17)-ROWS($AK$22:$AK$33)-ROWS($AO$22:$AO$33)-ROWS($AS$22:$AS$33)-ROWS($AW$22:$AW$33)-ROWS($BA$22:$BA$33)-ROWS($BE$22:$BE$33)), "")))))))</f>
        <v>50</v>
      </c>
      <c r="BX19" s="316" t="str">
        <f t="shared" ca="1" si="34"/>
        <v/>
      </c>
      <c r="BY19" s="413" t="str">
        <f t="shared" ca="1" si="35"/>
        <v/>
      </c>
      <c r="BZ19" s="412">
        <f ca="1">IF(OR(CA19="",CA19=0),"",MAX(BZ$5:BZ18)+1)</f>
        <v>3</v>
      </c>
      <c r="CA19" s="316" t="str">
        <f ca="1">IFERROR(INDEX($AJ$38:$AJ$49, ROWS($CA$4:CA17)), IFERROR(INDEX($AN$38:$AN$49, ROWS($CA$4:CA17)-ROWS($AJ$38:$AJ$49)), IFERROR(INDEX($AR$38:$AR$49, ROWS($CA$4:CA17)-ROWS($AJ$38:$AJ$49)-ROWS($AN$38:$AN$49)),IFERROR(INDEX($AV$38:$AV$49, ROWS($CA$4:CA17)-ROWS($AJ$38:$AJ$49)-ROWS($AN$38:$AN$49)-ROWS($AR$38:$AR$49)),IFERROR(INDEX($AZ$38:$AZ$49, ROWS($CA$4:CA17)-ROWS($AJ$38:$AJ$49)-ROWS($AN$38:$AN$49)-ROWS($AR$38:$AR$49)-ROWS($AV$38:$AV$49)),IFERROR(INDEX($BD$38:$BD$49, ROWS($CA$4:CA17)-ROWS($AJ$38:$AJ$49)-ROWS($AN$38:$AN$49)-ROWS($AR$38:$AR$49)-ROWS($AV$38:$AV$49)-ROWS($AZ$38:$AZ$49)),IFERROR(INDEX($BH$38:$BH$49, ROWS($CA$4:CA17)-ROWS($AJ$38:$AJ$49)-ROWS($AN$38:$AN$49)-ROWS($AR$38:$AR$49)-ROWS($AV$38:$AV$49)-ROWS($AZ$38:$AZ$49)-ROWS($BD$38:$BD$49)), "")))))))</f>
        <v>Paycheck 2</v>
      </c>
      <c r="CB19" s="316" t="str">
        <f t="shared" ca="1" si="36"/>
        <v>Audible</v>
      </c>
      <c r="CC19" s="316">
        <f ca="1">IF(OR(CD19="",CD19=0),"",MAX(CC$5:CC18)+1)</f>
        <v>3</v>
      </c>
      <c r="CD19" s="316">
        <f ca="1">IFERROR(INDEX($AK$38:$AK$49, ROWS($CD$4:CD17)), IFERROR(INDEX($AO$38:$AO$49, ROWS($CD$4:CD17)-ROWS($AK$38:$AK$49)), IFERROR(INDEX($AS$38:$AS$49, ROWS($CD$4:CD17)-ROWS($AK$38:$AK$49)-ROWS($AO$38:$AO$49)),IFERROR(INDEX($AW$38:$AW$49, ROWS($CD$4:CD17)-ROWS($AK$38:$AK$49)-ROWS($AO$38:$AO$49)-ROWS($AS$38:$AS$49)),IFERROR(INDEX($BA$38:$BA$49, ROWS($CD$4:CD17)-ROWS($AK$38:$AK$49)-ROWS($AO$38:$AO$49)-ROWS($AS$38:$AS$49)-ROWS($AW$38:$AW$49)),IFERROR(INDEX($BE$38:$BE$49, ROWS($CD$4:CD17)-ROWS($AK$38:$AK$49)-ROWS($AO$38:$AO$49)-ROWS($AS$38:$AS$49)-ROWS($AW$38:$AW$49)-ROWS($BA$38:$BA$49)),IFERROR(INDEX($BI$38:$BI$49, ROWS($CD$4:CD17)-ROWS($AK$38:$AK$49)-ROWS($AO$38:$AO$49)-ROWS($AS$38:$AS$49)-ROWS($AW$38:$AW$49)-ROWS($BA$38:$BA$49)-ROWS($BE$38:$BE$49)), "")))))))</f>
        <v>400</v>
      </c>
      <c r="CE19" s="316">
        <f t="shared" ca="1" si="37"/>
        <v>14.95</v>
      </c>
      <c r="CF19" s="413" t="str">
        <f t="shared" ca="1" si="38"/>
        <v/>
      </c>
      <c r="CG19" s="412">
        <f ca="1">IF(OR(CH19="",CH19=0),"",MAX(CG$5:CG18)+1)</f>
        <v>5</v>
      </c>
      <c r="CH19" s="316" t="str">
        <f ca="1">IFERROR(INDEX($AJ$54:$AJ$65, ROWS($CH$4:CH17)), IFERROR(INDEX($AN$54:$AN$65, ROWS($CH$4:CH17)-ROWS($AJ$54:$AJ$65)), IFERROR(INDEX($AR$54:$AR$65, ROWS($CH$4:CH17)-ROWS($AJ$54:$AJ$65)-ROWS($AN$54:$AN$65)),IFERROR(INDEX($AV$54:$AV$65, ROWS($CH$4:CH17)-ROWS($AJ$54:$AJ$65)-ROWS($AN$54:$AN$65)-ROWS($AR$54:$AR$65)),IFERROR(INDEX($AZ$54:$AZ$65, ROWS($CH$4:CH17)-ROWS($AJ$54:$AJ$65)-ROWS($AN$54:$AN$65)-ROWS($AR$54:$AR$65)-ROWS($AV$54:$AV$65)),IFERROR(INDEX($BD$54:$BD$65, ROWS($CH$4:CH17)-ROWS($AJ$54:$AJ$65)-ROWS($AN$54:$AN$65)-ROWS($AR$54:$AR$65)-ROWS($AV$54:$AV$65)-ROWS($AZ$54:$AZ$65)),IFERROR(INDEX($BH$54:$BH$65, ROWS($CH$4:CH17)-ROWS($AJ$54:$AJ$65)-ROWS($AN$54:$AN$65)-ROWS($AR$54:$AR$65)-ROWS($AV$54:$AV$65)-ROWS($AZ$54:$AZ$65)-ROWS($BD$54:$BD$65)), "")))))))</f>
        <v>Lawn Service</v>
      </c>
      <c r="CI19" s="316" t="str">
        <f t="shared" ca="1" si="39"/>
        <v/>
      </c>
      <c r="CJ19" s="316">
        <f ca="1">IF(OR(CK19="",CK19=0),"",MAX(CJ$5:CJ18)+1)</f>
        <v>5</v>
      </c>
      <c r="CK19" s="316">
        <f ca="1">IFERROR(INDEX($AK$54:$AK$65, ROWS($CK$4:CK17)), IFERROR(INDEX($AO$54:$AO$65, ROWS($CK$4:CK17)-ROWS($AK$54:$AK$65)), IFERROR(INDEX($AS$54:$AS$65, ROWS($CK$4:CK17)-ROWS($AK$54:$AK$65)-ROWS($AO$54:$AO$65)),IFERROR(INDEX($AW$54:$AW$65, ROWS($CK$4:CK17)-ROWS($AK$54:$AK$65)-ROWS($AO$54:$AO$65)-ROWS($AS$54:$AS$65)),IFERROR(INDEX($BA$54:$BA$65, ROWS($CK$4:CK17)-ROWS($AK$54:$AK$65)-ROWS($AO$54:$AO$65)-ROWS($AS$54:$AS$65)-ROWS($AW$54:$AW$65)),IFERROR(INDEX($BE$54:$BE$65, ROWS($CK$4:CK17)-ROWS($AK$54:$AK$65)-ROWS($AO$54:$AO$65)-ROWS($AS$54:$AS$65)-ROWS($AW$54:$AW$65)-ROWS($BA$54:$BA$65)),IFERROR(INDEX($BI$54:$BI$65, ROWS($CK$4:CK17)-ROWS($AK$54:$AK$65)-ROWS($AO$54:$AO$65)-ROWS($AS$54:$AS$65)-ROWS($AW$54:$AW$65)-ROWS($BA$54:$BA$65)-ROWS($BE$54:$BE$65)), "")))))))</f>
        <v>50</v>
      </c>
      <c r="CL19" s="316" t="str">
        <f t="shared" ca="1" si="40"/>
        <v/>
      </c>
      <c r="CM19" s="413" t="str">
        <f t="shared" ca="1" si="41"/>
        <v/>
      </c>
      <c r="CN19" s="412">
        <f ca="1">IF(OR(CO19="",CO19=0),"",MAX(CN$5:CN18)+1)</f>
        <v>4</v>
      </c>
      <c r="CO19" s="316" t="str">
        <f ca="1">IFERROR(INDEX($AJ$70:$AJ$81, ROWS($CO$4:CO17)), IFERROR(INDEX($AN$70:$AN$81, ROWS($CO$4:CO17)-ROWS($AJ$70:$AJ$81)), IFERROR(INDEX($AR$70:$AR$81, ROWS($CO$4:CO17)-ROWS($AJ$70:$AJ$81)-ROWS($AN$70:$AN$81)),IFERROR(INDEX($AV$70:$AV$81, ROWS($CO$4:CO17)-ROWS($AJ$70:$AJ$81)-ROWS($AN$70:$AN$81)-ROWS($AR$70:$AR$81)),IFERROR(INDEX($AZ$70:$AZ$81, ROWS($CO$4:CO17)-ROWS($AJ$70:$AJ$81)-ROWS($AN$70:$AN$81)-ROWS($AR$70:$AR$81)-ROWS($AV$70:$AV$81)),IFERROR(INDEX($BD$70:$BD$81, ROWS($CO$4:CO17)-ROWS($AJ$70:$AJ$81)-ROWS($AN$70:$AN$81)-ROWS($AR$70:$AR$81)-ROWS($AV$70:$AV$81)-ROWS($AZ$70:$AZ$81)),IFERROR(INDEX($BH$70:$BH$81, ROWS($CO$4:CO17)-ROWS($AJ$70:$AJ$81)-ROWS($AN$70:$AN$81)-ROWS($AR$70:$AR$81)-ROWS($AV$70:$AV$81)-ROWS($AZ$70:$AZ$81)-ROWS($BD$70:$BD$81)), "")))))))</f>
        <v>Paycheck 2</v>
      </c>
      <c r="CP19" s="316" t="str">
        <f t="shared" ca="1" si="42"/>
        <v/>
      </c>
      <c r="CQ19" s="316">
        <f ca="1">IF(OR(CR19="",CR19=0),"",MAX(CQ$5:CQ18)+1)</f>
        <v>4</v>
      </c>
      <c r="CR19" s="316">
        <f ca="1">IFERROR(INDEX($AK$70:$AK$81, ROWS($CR$4:CR17)), IFERROR(INDEX($AO$70:$AO$81, ROWS($CR$4:CR17)-ROWS($AK$70:$AK$81)), IFERROR(INDEX($AS$70:$AS$81, ROWS($CR$4:CR17)-ROWS($AK$70:$AK$81)-ROWS($AO$70:$AO$81)),IFERROR(INDEX($AW$70:$AW$81, ROWS($CR$4:CR17)-ROWS($AK$70:$AK$81)-ROWS($AO$70:$AO$81)-ROWS($AS$70:$AS$81)),IFERROR(INDEX($BA$70:$BA$81, ROWS($CR$4:CR17)-ROWS($AK$70:$AK$81)-ROWS($AO$70:$AO$81)-ROWS($AS$70:$AS$81)-ROWS($AW$70:$AW$81)),IFERROR(INDEX($BE$70:$BE$81, ROWS($CR$4:CR17)-ROWS($AK$70:$AK$81)-ROWS($AO$70:$AO$81)-ROWS($AS$70:$AS$81)-ROWS($AW$70:$AW$81)-ROWS($BA$70:$BA$81)),IFERROR(INDEX($BI$70:$BI$81, ROWS($CR$4:CR17)-ROWS($AK$70:$AK$81)-ROWS($AO$70:$AO$81)-ROWS($AS$70:$AS$81)-ROWS($AW$70:$AW$81)-ROWS($BA$70:$BA$81)-ROWS($BE$70:$BE$81)), "")))))))</f>
        <v>400</v>
      </c>
      <c r="CS19" s="316" t="str">
        <f t="shared" ca="1" si="43"/>
        <v/>
      </c>
      <c r="CT19" s="413" t="str">
        <f t="shared" ca="1" si="44"/>
        <v/>
      </c>
      <c r="CU19" s="412" t="str">
        <f>IF(OR(CV19="",CV19=0),"",MAX(CU$5:CU18)+1)</f>
        <v/>
      </c>
      <c r="CV19" s="316">
        <f>IFERROR(INDEX($AJ$86:$AJ$97, ROWS($CV$4:CV17)), IFERROR(INDEX($AN$86:$AN$97, ROWS($CV$4:CV17)-ROWS($AJ$86:$AJ$97)), ""))</f>
        <v>0</v>
      </c>
      <c r="CW19" s="316" t="str">
        <f t="shared" si="45"/>
        <v/>
      </c>
      <c r="CX19" s="316" t="str">
        <f>IF(OR(CY19="",CY19=0),"",MAX(CX$5:CX18)+1)</f>
        <v/>
      </c>
      <c r="CY19" s="316">
        <f>IFERROR(INDEX($AK$86:$AK$97, ROWS($CY$4:CY17)), IFERROR(INDEX($AO$86:$AO$97, ROWS($CY$4:CY17)-ROWS($AK$86:$AK$97)), ""))</f>
        <v>0</v>
      </c>
      <c r="CZ19" s="316" t="str">
        <f t="shared" si="46"/>
        <v/>
      </c>
      <c r="DA19" s="413" t="str">
        <f t="shared" si="47"/>
        <v/>
      </c>
      <c r="DC19" s="438" t="str">
        <f ca="1">IF(OR(DD19="",DD19=0),"",MAX(DC$5:DC18)+1)</f>
        <v/>
      </c>
      <c r="DD19" s="434" t="str">
        <f t="shared" ca="1" si="48"/>
        <v/>
      </c>
      <c r="DE19" s="413" t="str">
        <f t="shared" ca="1" si="49"/>
        <v/>
      </c>
      <c r="DF19" s="431" t="str">
        <f ca="1">IF(OR(DG19="",DG19=0),"",MAX(DF$5:DF18)+1)</f>
        <v/>
      </c>
      <c r="DG19" s="412" t="str">
        <f t="shared" ca="1" si="50"/>
        <v/>
      </c>
      <c r="DH19" s="413" t="str">
        <f t="shared" ca="1" si="51"/>
        <v/>
      </c>
      <c r="DI19" s="412" t="str">
        <f t="shared" ca="1" si="52"/>
        <v/>
      </c>
      <c r="DJ19" s="413" t="str">
        <f t="shared" ca="1" si="53"/>
        <v/>
      </c>
      <c r="DK19" s="412" t="str">
        <f t="shared" ca="1" si="54"/>
        <v/>
      </c>
      <c r="DL19" s="413" t="str">
        <f t="shared" ca="1" si="55"/>
        <v/>
      </c>
    </row>
    <row r="20" spans="1:123" s="292" customFormat="1" ht="15" customHeight="1" x14ac:dyDescent="0.3">
      <c r="A20" s="1183"/>
      <c r="B20" s="1182"/>
      <c r="C20" s="1183"/>
      <c r="D20" s="1182"/>
      <c r="E20" s="1183"/>
      <c r="F20" s="1182"/>
      <c r="G20" s="1183"/>
      <c r="H20" s="1182"/>
      <c r="I20" s="1183"/>
      <c r="J20" s="1182"/>
      <c r="K20" s="1183"/>
      <c r="L20" s="1182"/>
      <c r="M20" s="1183"/>
      <c r="N20" s="1182"/>
      <c r="P20" s="295" t="str">
        <f t="shared" ca="1" si="59"/>
        <v>Audible - 14.95</v>
      </c>
      <c r="Q20" s="295" t="str">
        <f t="shared" ca="1" si="58"/>
        <v>Car 1 Gas - 50</v>
      </c>
      <c r="R20" s="295" t="str">
        <f t="shared" ca="1" si="58"/>
        <v/>
      </c>
      <c r="S20" s="296" t="str">
        <f t="shared" ca="1" si="58"/>
        <v/>
      </c>
      <c r="T20" s="295" t="str">
        <f t="shared" ca="1" si="58"/>
        <v/>
      </c>
      <c r="U20" s="295" t="str">
        <f t="shared" ca="1" si="58"/>
        <v/>
      </c>
      <c r="V20" s="1158" t="s">
        <v>508</v>
      </c>
      <c r="W20" s="1159"/>
      <c r="X20" s="445">
        <f ca="1">IF(X16="",0,X16)</f>
        <v>9430.83</v>
      </c>
      <c r="Y20"/>
      <c r="AB20" s="299"/>
      <c r="AC20" s="358" t="str">
        <f>IF('Data Entry'!B26="","",'Data Entry'!B26)</f>
        <v/>
      </c>
      <c r="AD20" s="356" t="str">
        <f>IF('Data Entry'!A26="","",'Data Entry'!A26)</f>
        <v/>
      </c>
      <c r="AE20" s="363" t="str">
        <f>IF('Data Entry'!C26="","",'Data Entry'!C26)</f>
        <v/>
      </c>
      <c r="AF20" s="402" t="str">
        <f>IF('Data Entry'!E26="","",'Data Entry'!E26)</f>
        <v/>
      </c>
      <c r="AG20" s="300"/>
      <c r="AH20"/>
      <c r="AI20" s="1153">
        <f>IF(A11="","",--TEXT(A11,"dd"))</f>
        <v>3</v>
      </c>
      <c r="AJ20" s="1154"/>
      <c r="AK20" s="1154"/>
      <c r="AL20" s="1155"/>
      <c r="AM20" s="1153">
        <f>IF(C11="","",--TEXT(C11,"dd"))</f>
        <v>4</v>
      </c>
      <c r="AN20" s="1154"/>
      <c r="AO20" s="1154"/>
      <c r="AP20" s="1155"/>
      <c r="AQ20" s="1153">
        <f>IF(E11="","",--TEXT(E11,"dd"))</f>
        <v>5</v>
      </c>
      <c r="AR20" s="1154"/>
      <c r="AS20" s="1154"/>
      <c r="AT20" s="1155"/>
      <c r="AU20" s="1153">
        <f>IF(G11="","",--TEXT(G11,"dd"))</f>
        <v>6</v>
      </c>
      <c r="AV20" s="1154"/>
      <c r="AW20" s="1154"/>
      <c r="AX20" s="1155"/>
      <c r="AY20" s="1153">
        <f>IF(I11="","",--TEXT(I11,"dd"))</f>
        <v>7</v>
      </c>
      <c r="AZ20" s="1154"/>
      <c r="BA20" s="1154"/>
      <c r="BB20" s="1155"/>
      <c r="BC20" s="1153">
        <f>IF(K11="","",--TEXT(K11,"dd"))</f>
        <v>8</v>
      </c>
      <c r="BD20" s="1154"/>
      <c r="BE20" s="1154"/>
      <c r="BF20" s="1155"/>
      <c r="BG20" s="1153">
        <f>IF(M11="","",--TEXT(M11,"dd"))</f>
        <v>9</v>
      </c>
      <c r="BH20" s="1154"/>
      <c r="BI20" s="1154"/>
      <c r="BJ20" s="1155"/>
      <c r="BL20" s="412" t="str">
        <f ca="1">IF(OR(BM20="",BM20=0),"",MAX(BL$5:BL19)+1)</f>
        <v/>
      </c>
      <c r="BM20" s="316" t="str">
        <f ca="1">IFERROR(INDEX($AJ$6:$AJ$17, ROWS(BM$4:$BM18)), IFERROR(INDEX($AN$6:$AN$17, ROWS(BM$4:$BM18)-ROWS($AJ$6:$AJ$17)), IFERROR(INDEX($AR$6:$AR$17, ROWS(BM$4:$BM18)-ROWS($AJ$6:$AJ$17)-ROWS($AN$6:$AN$17)),IFERROR(INDEX($AV$6:$AV$17, ROWS(BM$4:$BM18)-ROWS($AJ$6:$AJ$17)-ROWS($AN$6:$AN$17)-ROWS($AR$6:$AR$17)),IFERROR(INDEX($AZ$6:$AZ$17, ROWS(BM$4:$BM18)-ROWS($AJ$6:$AJ$17)-ROWS($AN$6:$AN$17)-ROWS($AR$6:$AR$17)-ROWS($AV$6:$AV$17)),IFERROR(INDEX($BD$6:$BD$17, ROWS(BM$4:$BM18)-ROWS($AJ$6:$AJ$17)-ROWS($AN$6:$AN$17)-ROWS($AR$6:$AR$17)-ROWS($AV$6:$AV$17)-ROWS($AZ$6:$AZ$17)),IFERROR(INDEX($BH$6:$BH$17, ROWS(BM$4:$BM18)-ROWS($AJ$6:$AJ$17)-ROWS($AN$6:$AN$17)-ROWS($AR$6:$AR$17)-ROWS($AV$6:$AV$17)-ROWS($AZ$6:$AZ$17)-ROWS($BD$6:$BD$17)), "")))))))</f>
        <v/>
      </c>
      <c r="BN20" s="316" t="str">
        <f t="shared" ca="1" si="30"/>
        <v/>
      </c>
      <c r="BO20" s="316" t="str">
        <f ca="1">IF(OR(BP20="",BP20=0),"",MAX(BO$5:BO19)+1)</f>
        <v/>
      </c>
      <c r="BP20" s="316" t="str">
        <f ca="1">IFERROR(INDEX($AK$6:$AK$17, ROWS($BP$4:BP18)), IFERROR(INDEX($AO$6:$AO$17, ROWS($BP$4:BP18)-ROWS($AK$6:$AK$17)), IFERROR(INDEX($AS$6:$AS$17, ROWS($BP$4:BP18)-ROWS($AK$6:$AK$17)-ROWS($AO$6:$AO$17)),IFERROR(INDEX($AW$6:$AW$17, ROWS($BP$4:BP18)-ROWS($AK$6:$AK$17)-ROWS($AO$6:$AO$17)-ROWS($AS$6:$AS$17)),IFERROR(INDEX($BA$6:$BA$17, ROWS($BP$4:BP18)-ROWS($AK$6:$AK$17)-ROWS($AO$6:$AO$17)-ROWS($AS$6:$AS$17)-ROWS($AW$6:$AW$17)),IFERROR(INDEX($BE$6:$BE$17, ROWS($BP$4:BP18)-ROWS($AK$6:$AK$17)-ROWS($AO$6:$AO$17)-ROWS($AS$6:$AS$17)-ROWS($AW$6:$AW$17)-ROWS($BA$6:$BA$17)),IFERROR(INDEX($BI$6:$BI$17, ROWS($BP$4:BP18)-ROWS($AK$6:$AK$17)-ROWS($AO$6:$AO$17)-ROWS($AS$6:$AS$17)-ROWS($AW$6:$AW$17)-ROWS($BA$6:$BA$17)-ROWS($BE$6:$BE$17)), "")))))))</f>
        <v/>
      </c>
      <c r="BQ20" s="316" t="str">
        <f t="shared" ca="1" si="31"/>
        <v/>
      </c>
      <c r="BR20" s="413" t="str">
        <f t="shared" ca="1" si="32"/>
        <v/>
      </c>
      <c r="BS20" s="412" t="str">
        <f ca="1">IF(OR(BT20="",BT20=0),"",MAX(BS$5:BS19)+1)</f>
        <v/>
      </c>
      <c r="BT20" s="316" t="str">
        <f ca="1">IFERROR(INDEX($AJ$22:$AJ$33, ROWS($BT$4:BT18)), IFERROR(INDEX($AN$22:$AN$33, ROWS($BT$4:BT18)-ROWS($AJ$22:$AJ$33)), IFERROR(INDEX($AR$22:$AR$33, ROWS($BT$4:BT18)-ROWS($AJ$22:$AJ$33)-ROWS($AN$22:$AN$33)),IFERROR(INDEX($AV$22:$AV$33, ROWS($BT$4:BT18)-ROWS($AJ$22:$AJ$33)-ROWS($AN$22:$AN$33)-ROWS($AR$22:$AR$33)),IFERROR(INDEX($AZ$22:$AZ$33, ROWS($BT$4:BT18)-ROWS($AJ$22:$AJ$33)-ROWS($AN$22:$AN$33)-ROWS($AR$22:$AR$33)-ROWS($AV$22:$AV$33)),IFERROR(INDEX($BD$22:$BD$33, ROWS($BT$4:BT18)-ROWS($AJ$22:$AJ$33)-ROWS($AN$22:$AN$33)-ROWS($AR$22:$AR$33)-ROWS($AV$22:$AV$33)-ROWS($AZ$22:$AZ$33)),IFERROR(INDEX($BH$22:$BH$33, ROWS($BT$4:BT18)-ROWS($AJ$22:$AJ$33)-ROWS($AN$22:$AN$33)-ROWS($AR$22:$AR$33)-ROWS($AV$22:$AV$33)-ROWS($AZ$22:$AZ$33)-ROWS($BD$22:$BD$33)), "")))))))</f>
        <v/>
      </c>
      <c r="BU20" s="316" t="str">
        <f t="shared" ca="1" si="33"/>
        <v/>
      </c>
      <c r="BV20" s="316" t="str">
        <f ca="1">IF(OR(BW20="",BW20=0),"",MAX(BV$5:BV19)+1)</f>
        <v/>
      </c>
      <c r="BW20" s="316" t="str">
        <f ca="1">IFERROR(INDEX($AK$22:$AK$33, ROWS($BW$4:BW18)), IFERROR(INDEX($AO$22:$AO$33, ROWS($BW$4:BW18)-ROWS($AK$22:$AK$33)), IFERROR(INDEX($AS$22:$AS$33, ROWS($BW$4:BW18)-ROWS($AK$22:$AK$33)-ROWS($AO$22:$AO$33)),IFERROR(INDEX($AW$22:$AW$33, ROWS($BW$4:BW18)-ROWS($AK$22:$AK$33)-ROWS($AO$22:$AO$33)-ROWS($AS$22:$AS$33)),IFERROR(INDEX($BA$22:$BA$33, ROWS($BW$4:BW18)-ROWS($AK$22:$AK$33)-ROWS($AO$22:$AO$33)-ROWS($AS$22:$AS$33)-ROWS($AW$22:$AW$33)),IFERROR(INDEX($BE$22:$BE$33, ROWS($BW$4:BW18)-ROWS($AK$22:$AK$33)-ROWS($AO$22:$AO$33)-ROWS($AS$22:$AS$33)-ROWS($AW$22:$AW$33)-ROWS($BA$22:$BA$33)),IFERROR(INDEX($BI$22:$BI$33, ROWS($BW$4:BW18)-ROWS($AK$22:$AK$33)-ROWS($AO$22:$AO$33)-ROWS($AS$22:$AS$33)-ROWS($AW$22:$AW$33)-ROWS($BA$22:$BA$33)-ROWS($BE$22:$BE$33)), "")))))))</f>
        <v/>
      </c>
      <c r="BX20" s="316" t="str">
        <f t="shared" ca="1" si="34"/>
        <v/>
      </c>
      <c r="BY20" s="413" t="str">
        <f t="shared" ca="1" si="35"/>
        <v/>
      </c>
      <c r="BZ20" s="412">
        <f ca="1">IF(OR(CA20="",CA20=0),"",MAX(BZ$5:BZ19)+1)</f>
        <v>4</v>
      </c>
      <c r="CA20" s="316" t="str">
        <f ca="1">IFERROR(INDEX($AJ$38:$AJ$49, ROWS($CA$4:CA18)), IFERROR(INDEX($AN$38:$AN$49, ROWS($CA$4:CA18)-ROWS($AJ$38:$AJ$49)), IFERROR(INDEX($AR$38:$AR$49, ROWS($CA$4:CA18)-ROWS($AJ$38:$AJ$49)-ROWS($AN$38:$AN$49)),IFERROR(INDEX($AV$38:$AV$49, ROWS($CA$4:CA18)-ROWS($AJ$38:$AJ$49)-ROWS($AN$38:$AN$49)-ROWS($AR$38:$AR$49)),IFERROR(INDEX($AZ$38:$AZ$49, ROWS($CA$4:CA18)-ROWS($AJ$38:$AJ$49)-ROWS($AN$38:$AN$49)-ROWS($AR$38:$AR$49)-ROWS($AV$38:$AV$49)),IFERROR(INDEX($BD$38:$BD$49, ROWS($CA$4:CA18)-ROWS($AJ$38:$AJ$49)-ROWS($AN$38:$AN$49)-ROWS($AR$38:$AR$49)-ROWS($AV$38:$AV$49)-ROWS($AZ$38:$AZ$49)),IFERROR(INDEX($BH$38:$BH$49, ROWS($CA$4:CA18)-ROWS($AJ$38:$AJ$49)-ROWS($AN$38:$AN$49)-ROWS($AR$38:$AR$49)-ROWS($AV$38:$AV$49)-ROWS($AZ$38:$AZ$49)-ROWS($BD$38:$BD$49)), "")))))))</f>
        <v>Car 2 Gas</v>
      </c>
      <c r="CB20" s="316" t="str">
        <f t="shared" ca="1" si="36"/>
        <v>Car 1 Gas</v>
      </c>
      <c r="CC20" s="316">
        <f ca="1">IF(OR(CD20="",CD20=0),"",MAX(CC$5:CC19)+1)</f>
        <v>4</v>
      </c>
      <c r="CD20" s="316">
        <f ca="1">IFERROR(INDEX($AK$38:$AK$49, ROWS($CD$4:CD18)), IFERROR(INDEX($AO$38:$AO$49, ROWS($CD$4:CD18)-ROWS($AK$38:$AK$49)), IFERROR(INDEX($AS$38:$AS$49, ROWS($CD$4:CD18)-ROWS($AK$38:$AK$49)-ROWS($AO$38:$AO$49)),IFERROR(INDEX($AW$38:$AW$49, ROWS($CD$4:CD18)-ROWS($AK$38:$AK$49)-ROWS($AO$38:$AO$49)-ROWS($AS$38:$AS$49)),IFERROR(INDEX($BA$38:$BA$49, ROWS($CD$4:CD18)-ROWS($AK$38:$AK$49)-ROWS($AO$38:$AO$49)-ROWS($AS$38:$AS$49)-ROWS($AW$38:$AW$49)),IFERROR(INDEX($BE$38:$BE$49, ROWS($CD$4:CD18)-ROWS($AK$38:$AK$49)-ROWS($AO$38:$AO$49)-ROWS($AS$38:$AS$49)-ROWS($AW$38:$AW$49)-ROWS($BA$38:$BA$49)),IFERROR(INDEX($BI$38:$BI$49, ROWS($CD$4:CD18)-ROWS($AK$38:$AK$49)-ROWS($AO$38:$AO$49)-ROWS($AS$38:$AS$49)-ROWS($AW$38:$AW$49)-ROWS($BA$38:$BA$49)-ROWS($BE$38:$BE$49)), "")))))))</f>
        <v>80</v>
      </c>
      <c r="CE20" s="316">
        <f t="shared" ca="1" si="37"/>
        <v>50</v>
      </c>
      <c r="CF20" s="413" t="str">
        <f t="shared" ca="1" si="38"/>
        <v/>
      </c>
      <c r="CG20" s="412" t="str">
        <f ca="1">IF(OR(CH20="",CH20=0),"",MAX(CG$5:CG19)+1)</f>
        <v/>
      </c>
      <c r="CH20" s="316" t="str">
        <f ca="1">IFERROR(INDEX($AJ$54:$AJ$65, ROWS($CH$4:CH18)), IFERROR(INDEX($AN$54:$AN$65, ROWS($CH$4:CH18)-ROWS($AJ$54:$AJ$65)), IFERROR(INDEX($AR$54:$AR$65, ROWS($CH$4:CH18)-ROWS($AJ$54:$AJ$65)-ROWS($AN$54:$AN$65)),IFERROR(INDEX($AV$54:$AV$65, ROWS($CH$4:CH18)-ROWS($AJ$54:$AJ$65)-ROWS($AN$54:$AN$65)-ROWS($AR$54:$AR$65)),IFERROR(INDEX($AZ$54:$AZ$65, ROWS($CH$4:CH18)-ROWS($AJ$54:$AJ$65)-ROWS($AN$54:$AN$65)-ROWS($AR$54:$AR$65)-ROWS($AV$54:$AV$65)),IFERROR(INDEX($BD$54:$BD$65, ROWS($CH$4:CH18)-ROWS($AJ$54:$AJ$65)-ROWS($AN$54:$AN$65)-ROWS($AR$54:$AR$65)-ROWS($AV$54:$AV$65)-ROWS($AZ$54:$AZ$65)),IFERROR(INDEX($BH$54:$BH$65, ROWS($CH$4:CH18)-ROWS($AJ$54:$AJ$65)-ROWS($AN$54:$AN$65)-ROWS($AR$54:$AR$65)-ROWS($AV$54:$AV$65)-ROWS($AZ$54:$AZ$65)-ROWS($BD$54:$BD$65)), "")))))))</f>
        <v/>
      </c>
      <c r="CI20" s="316" t="str">
        <f t="shared" ca="1" si="39"/>
        <v/>
      </c>
      <c r="CJ20" s="316" t="str">
        <f ca="1">IF(OR(CK20="",CK20=0),"",MAX(CJ$5:CJ19)+1)</f>
        <v/>
      </c>
      <c r="CK20" s="316" t="str">
        <f ca="1">IFERROR(INDEX($AK$54:$AK$65, ROWS($CK$4:CK18)), IFERROR(INDEX($AO$54:$AO$65, ROWS($CK$4:CK18)-ROWS($AK$54:$AK$65)), IFERROR(INDEX($AS$54:$AS$65, ROWS($CK$4:CK18)-ROWS($AK$54:$AK$65)-ROWS($AO$54:$AO$65)),IFERROR(INDEX($AW$54:$AW$65, ROWS($CK$4:CK18)-ROWS($AK$54:$AK$65)-ROWS($AO$54:$AO$65)-ROWS($AS$54:$AS$65)),IFERROR(INDEX($BA$54:$BA$65, ROWS($CK$4:CK18)-ROWS($AK$54:$AK$65)-ROWS($AO$54:$AO$65)-ROWS($AS$54:$AS$65)-ROWS($AW$54:$AW$65)),IFERROR(INDEX($BE$54:$BE$65, ROWS($CK$4:CK18)-ROWS($AK$54:$AK$65)-ROWS($AO$54:$AO$65)-ROWS($AS$54:$AS$65)-ROWS($AW$54:$AW$65)-ROWS($BA$54:$BA$65)),IFERROR(INDEX($BI$54:$BI$65, ROWS($CK$4:CK18)-ROWS($AK$54:$AK$65)-ROWS($AO$54:$AO$65)-ROWS($AS$54:$AS$65)-ROWS($AW$54:$AW$65)-ROWS($BA$54:$BA$65)-ROWS($BE$54:$BE$65)), "")))))))</f>
        <v/>
      </c>
      <c r="CL20" s="316" t="str">
        <f t="shared" ca="1" si="40"/>
        <v/>
      </c>
      <c r="CM20" s="413" t="str">
        <f t="shared" ca="1" si="41"/>
        <v/>
      </c>
      <c r="CN20" s="412">
        <f ca="1">IF(OR(CO20="",CO20=0),"",MAX(CN$5:CN19)+1)</f>
        <v>5</v>
      </c>
      <c r="CO20" s="316" t="str">
        <f ca="1">IFERROR(INDEX($AJ$70:$AJ$81, ROWS($CO$4:CO18)), IFERROR(INDEX($AN$70:$AN$81, ROWS($CO$4:CO18)-ROWS($AJ$70:$AJ$81)), IFERROR(INDEX($AR$70:$AR$81, ROWS($CO$4:CO18)-ROWS($AJ$70:$AJ$81)-ROWS($AN$70:$AN$81)),IFERROR(INDEX($AV$70:$AV$81, ROWS($CO$4:CO18)-ROWS($AJ$70:$AJ$81)-ROWS($AN$70:$AN$81)-ROWS($AR$70:$AR$81)),IFERROR(INDEX($AZ$70:$AZ$81, ROWS($CO$4:CO18)-ROWS($AJ$70:$AJ$81)-ROWS($AN$70:$AN$81)-ROWS($AR$70:$AR$81)-ROWS($AV$70:$AV$81)),IFERROR(INDEX($BD$70:$BD$81, ROWS($CO$4:CO18)-ROWS($AJ$70:$AJ$81)-ROWS($AN$70:$AN$81)-ROWS($AR$70:$AR$81)-ROWS($AV$70:$AV$81)-ROWS($AZ$70:$AZ$81)),IFERROR(INDEX($BH$70:$BH$81, ROWS($CO$4:CO18)-ROWS($AJ$70:$AJ$81)-ROWS($AN$70:$AN$81)-ROWS($AR$70:$AR$81)-ROWS($AV$70:$AV$81)-ROWS($AZ$70:$AZ$81)-ROWS($BD$70:$BD$81)), "")))))))</f>
        <v>Car 2 Gas</v>
      </c>
      <c r="CP20" s="316" t="str">
        <f t="shared" ca="1" si="42"/>
        <v/>
      </c>
      <c r="CQ20" s="316">
        <f ca="1">IF(OR(CR20="",CR20=0),"",MAX(CQ$5:CQ19)+1)</f>
        <v>5</v>
      </c>
      <c r="CR20" s="316">
        <f ca="1">IFERROR(INDEX($AK$70:$AK$81, ROWS($CR$4:CR18)), IFERROR(INDEX($AO$70:$AO$81, ROWS($CR$4:CR18)-ROWS($AK$70:$AK$81)), IFERROR(INDEX($AS$70:$AS$81, ROWS($CR$4:CR18)-ROWS($AK$70:$AK$81)-ROWS($AO$70:$AO$81)),IFERROR(INDEX($AW$70:$AW$81, ROWS($CR$4:CR18)-ROWS($AK$70:$AK$81)-ROWS($AO$70:$AO$81)-ROWS($AS$70:$AS$81)),IFERROR(INDEX($BA$70:$BA$81, ROWS($CR$4:CR18)-ROWS($AK$70:$AK$81)-ROWS($AO$70:$AO$81)-ROWS($AS$70:$AS$81)-ROWS($AW$70:$AW$81)),IFERROR(INDEX($BE$70:$BE$81, ROWS($CR$4:CR18)-ROWS($AK$70:$AK$81)-ROWS($AO$70:$AO$81)-ROWS($AS$70:$AS$81)-ROWS($AW$70:$AW$81)-ROWS($BA$70:$BA$81)),IFERROR(INDEX($BI$70:$BI$81, ROWS($CR$4:CR18)-ROWS($AK$70:$AK$81)-ROWS($AO$70:$AO$81)-ROWS($AS$70:$AS$81)-ROWS($AW$70:$AW$81)-ROWS($BA$70:$BA$81)-ROWS($BE$70:$BE$81)), "")))))))</f>
        <v>80</v>
      </c>
      <c r="CS20" s="316" t="str">
        <f t="shared" ca="1" si="43"/>
        <v/>
      </c>
      <c r="CT20" s="413" t="str">
        <f t="shared" ca="1" si="44"/>
        <v/>
      </c>
      <c r="CU20" s="412" t="str">
        <f>IF(OR(CV20="",CV20=0),"",MAX(CU$5:CU19)+1)</f>
        <v/>
      </c>
      <c r="CV20" s="316">
        <f>IFERROR(INDEX($AJ$86:$AJ$97, ROWS($CV$4:CV18)), IFERROR(INDEX($AN$86:$AN$97, ROWS($CV$4:CV18)-ROWS($AJ$86:$AJ$97)), ""))</f>
        <v>0</v>
      </c>
      <c r="CW20" s="316" t="str">
        <f t="shared" si="45"/>
        <v/>
      </c>
      <c r="CX20" s="316" t="str">
        <f>IF(OR(CY20="",CY20=0),"",MAX(CX$5:CX19)+1)</f>
        <v/>
      </c>
      <c r="CY20" s="316">
        <f>IFERROR(INDEX($AK$86:$AK$97, ROWS($CY$4:CY18)), IFERROR(INDEX($AO$86:$AO$97, ROWS($CY$4:CY18)-ROWS($AK$86:$AK$97)), ""))</f>
        <v>0</v>
      </c>
      <c r="CZ20" s="316" t="str">
        <f t="shared" si="46"/>
        <v/>
      </c>
      <c r="DA20" s="413" t="str">
        <f t="shared" si="47"/>
        <v/>
      </c>
      <c r="DC20" s="438" t="str">
        <f ca="1">IF(OR(DD20="",DD20=0),"",MAX(DC$5:DC19)+1)</f>
        <v/>
      </c>
      <c r="DD20" s="434" t="str">
        <f t="shared" ca="1" si="48"/>
        <v/>
      </c>
      <c r="DE20" s="413" t="str">
        <f t="shared" ca="1" si="49"/>
        <v/>
      </c>
      <c r="DF20" s="431" t="str">
        <f ca="1">IF(OR(DG20="",DG20=0),"",MAX(DF$5:DF19)+1)</f>
        <v/>
      </c>
      <c r="DG20" s="412" t="str">
        <f t="shared" ca="1" si="50"/>
        <v/>
      </c>
      <c r="DH20" s="413" t="str">
        <f t="shared" ca="1" si="51"/>
        <v/>
      </c>
      <c r="DI20" s="412" t="str">
        <f t="shared" ca="1" si="52"/>
        <v/>
      </c>
      <c r="DJ20" s="413" t="str">
        <f t="shared" ca="1" si="53"/>
        <v/>
      </c>
      <c r="DK20" s="412" t="str">
        <f t="shared" ca="1" si="54"/>
        <v/>
      </c>
      <c r="DL20" s="413" t="str">
        <f t="shared" ca="1" si="55"/>
        <v/>
      </c>
    </row>
    <row r="21" spans="1:123" s="292" customFormat="1" ht="15" customHeight="1" thickBot="1" x14ac:dyDescent="0.35">
      <c r="A21" s="1183" t="s">
        <v>478</v>
      </c>
      <c r="B21" s="1182"/>
      <c r="C21" s="1183" t="s">
        <v>478</v>
      </c>
      <c r="D21" s="1182"/>
      <c r="E21" s="1183" t="s">
        <v>478</v>
      </c>
      <c r="F21" s="1182"/>
      <c r="G21" s="1183" t="s">
        <v>478</v>
      </c>
      <c r="H21" s="1182"/>
      <c r="I21" s="1183" t="s">
        <v>478</v>
      </c>
      <c r="J21" s="1182"/>
      <c r="K21" s="1183" t="s">
        <v>478</v>
      </c>
      <c r="L21" s="1182"/>
      <c r="M21" s="1183" t="s">
        <v>478</v>
      </c>
      <c r="N21" s="1182"/>
      <c r="P21" s="295" t="str">
        <f t="shared" ca="1" si="59"/>
        <v/>
      </c>
      <c r="Q21" s="295" t="str">
        <f t="shared" ca="1" si="58"/>
        <v/>
      </c>
      <c r="R21" s="295" t="str">
        <f t="shared" ca="1" si="58"/>
        <v/>
      </c>
      <c r="S21" s="296" t="str">
        <f t="shared" ca="1" si="58"/>
        <v/>
      </c>
      <c r="T21" s="295" t="str">
        <f t="shared" ca="1" si="58"/>
        <v/>
      </c>
      <c r="U21" s="295" t="str">
        <f t="shared" ca="1" si="58"/>
        <v/>
      </c>
      <c r="V21" s="1158"/>
      <c r="W21" s="1159"/>
      <c r="X21" s="445"/>
      <c r="Y21"/>
      <c r="AB21" s="299"/>
      <c r="AC21" s="358" t="str">
        <f>IF('Data Entry'!B27="","",'Data Entry'!B27)</f>
        <v/>
      </c>
      <c r="AD21" s="356" t="str">
        <f>IF('Data Entry'!A27="","",'Data Entry'!A27)</f>
        <v/>
      </c>
      <c r="AE21" s="363" t="str">
        <f>IF('Data Entry'!C27="","",'Data Entry'!C27)</f>
        <v/>
      </c>
      <c r="AF21" s="402" t="str">
        <f>IF('Data Entry'!E27="","",'Data Entry'!E27)</f>
        <v/>
      </c>
      <c r="AG21" s="300"/>
      <c r="AH21"/>
      <c r="AI21" s="312"/>
      <c r="AJ21" s="313" t="s">
        <v>483</v>
      </c>
      <c r="AK21" s="313" t="s">
        <v>13</v>
      </c>
      <c r="AL21" s="314" t="s">
        <v>11</v>
      </c>
      <c r="AM21" s="312"/>
      <c r="AN21" s="313" t="s">
        <v>483</v>
      </c>
      <c r="AO21" s="313" t="s">
        <v>13</v>
      </c>
      <c r="AP21" s="314" t="s">
        <v>11</v>
      </c>
      <c r="AQ21" s="312"/>
      <c r="AR21" s="313" t="s">
        <v>483</v>
      </c>
      <c r="AS21" s="313" t="s">
        <v>13</v>
      </c>
      <c r="AT21" s="314" t="s">
        <v>11</v>
      </c>
      <c r="AU21" s="312"/>
      <c r="AV21" s="313" t="s">
        <v>483</v>
      </c>
      <c r="AW21" s="313" t="s">
        <v>13</v>
      </c>
      <c r="AX21" s="314" t="s">
        <v>11</v>
      </c>
      <c r="AY21" s="312"/>
      <c r="AZ21" s="313" t="s">
        <v>483</v>
      </c>
      <c r="BA21" s="313" t="s">
        <v>13</v>
      </c>
      <c r="BB21" s="314" t="s">
        <v>11</v>
      </c>
      <c r="BC21" s="312"/>
      <c r="BD21" s="313" t="s">
        <v>483</v>
      </c>
      <c r="BE21" s="313" t="s">
        <v>13</v>
      </c>
      <c r="BF21" s="314" t="s">
        <v>11</v>
      </c>
      <c r="BG21" s="312"/>
      <c r="BH21" s="313" t="s">
        <v>483</v>
      </c>
      <c r="BI21" s="313" t="s">
        <v>13</v>
      </c>
      <c r="BJ21" s="314" t="s">
        <v>11</v>
      </c>
      <c r="BL21" s="412" t="str">
        <f ca="1">IF(OR(BM21="",BM21=0),"",MAX(BL$5:BL20)+1)</f>
        <v/>
      </c>
      <c r="BM21" s="316" t="str">
        <f ca="1">IFERROR(INDEX($AJ$6:$AJ$17, ROWS(BM$4:$BM19)), IFERROR(INDEX($AN$6:$AN$17, ROWS(BM$4:$BM19)-ROWS($AJ$6:$AJ$17)), IFERROR(INDEX($AR$6:$AR$17, ROWS(BM$4:$BM19)-ROWS($AJ$6:$AJ$17)-ROWS($AN$6:$AN$17)),IFERROR(INDEX($AV$6:$AV$17, ROWS(BM$4:$BM19)-ROWS($AJ$6:$AJ$17)-ROWS($AN$6:$AN$17)-ROWS($AR$6:$AR$17)),IFERROR(INDEX($AZ$6:$AZ$17, ROWS(BM$4:$BM19)-ROWS($AJ$6:$AJ$17)-ROWS($AN$6:$AN$17)-ROWS($AR$6:$AR$17)-ROWS($AV$6:$AV$17)),IFERROR(INDEX($BD$6:$BD$17, ROWS(BM$4:$BM19)-ROWS($AJ$6:$AJ$17)-ROWS($AN$6:$AN$17)-ROWS($AR$6:$AR$17)-ROWS($AV$6:$AV$17)-ROWS($AZ$6:$AZ$17)),IFERROR(INDEX($BH$6:$BH$17, ROWS(BM$4:$BM19)-ROWS($AJ$6:$AJ$17)-ROWS($AN$6:$AN$17)-ROWS($AR$6:$AR$17)-ROWS($AV$6:$AV$17)-ROWS($AZ$6:$AZ$17)-ROWS($BD$6:$BD$17)), "")))))))</f>
        <v/>
      </c>
      <c r="BN21" s="316" t="str">
        <f t="shared" ca="1" si="30"/>
        <v/>
      </c>
      <c r="BO21" s="316" t="str">
        <f ca="1">IF(OR(BP21="",BP21=0),"",MAX(BO$5:BO20)+1)</f>
        <v/>
      </c>
      <c r="BP21" s="316" t="str">
        <f ca="1">IFERROR(INDEX($AK$6:$AK$17, ROWS($BP$4:BP19)), IFERROR(INDEX($AO$6:$AO$17, ROWS($BP$4:BP19)-ROWS($AK$6:$AK$17)), IFERROR(INDEX($AS$6:$AS$17, ROWS($BP$4:BP19)-ROWS($AK$6:$AK$17)-ROWS($AO$6:$AO$17)),IFERROR(INDEX($AW$6:$AW$17, ROWS($BP$4:BP19)-ROWS($AK$6:$AK$17)-ROWS($AO$6:$AO$17)-ROWS($AS$6:$AS$17)),IFERROR(INDEX($BA$6:$BA$17, ROWS($BP$4:BP19)-ROWS($AK$6:$AK$17)-ROWS($AO$6:$AO$17)-ROWS($AS$6:$AS$17)-ROWS($AW$6:$AW$17)),IFERROR(INDEX($BE$6:$BE$17, ROWS($BP$4:BP19)-ROWS($AK$6:$AK$17)-ROWS($AO$6:$AO$17)-ROWS($AS$6:$AS$17)-ROWS($AW$6:$AW$17)-ROWS($BA$6:$BA$17)),IFERROR(INDEX($BI$6:$BI$17, ROWS($BP$4:BP19)-ROWS($AK$6:$AK$17)-ROWS($AO$6:$AO$17)-ROWS($AS$6:$AS$17)-ROWS($AW$6:$AW$17)-ROWS($BA$6:$BA$17)-ROWS($BE$6:$BE$17)), "")))))))</f>
        <v/>
      </c>
      <c r="BQ21" s="316" t="str">
        <f t="shared" ca="1" si="31"/>
        <v/>
      </c>
      <c r="BR21" s="413" t="str">
        <f t="shared" ca="1" si="32"/>
        <v/>
      </c>
      <c r="BS21" s="412" t="str">
        <f ca="1">IF(OR(BT21="",BT21=0),"",MAX(BS$5:BS20)+1)</f>
        <v/>
      </c>
      <c r="BT21" s="316" t="str">
        <f ca="1">IFERROR(INDEX($AJ$22:$AJ$33, ROWS($BT$4:BT19)), IFERROR(INDEX($AN$22:$AN$33, ROWS($BT$4:BT19)-ROWS($AJ$22:$AJ$33)), IFERROR(INDEX($AR$22:$AR$33, ROWS($BT$4:BT19)-ROWS($AJ$22:$AJ$33)-ROWS($AN$22:$AN$33)),IFERROR(INDEX($AV$22:$AV$33, ROWS($BT$4:BT19)-ROWS($AJ$22:$AJ$33)-ROWS($AN$22:$AN$33)-ROWS($AR$22:$AR$33)),IFERROR(INDEX($AZ$22:$AZ$33, ROWS($BT$4:BT19)-ROWS($AJ$22:$AJ$33)-ROWS($AN$22:$AN$33)-ROWS($AR$22:$AR$33)-ROWS($AV$22:$AV$33)),IFERROR(INDEX($BD$22:$BD$33, ROWS($BT$4:BT19)-ROWS($AJ$22:$AJ$33)-ROWS($AN$22:$AN$33)-ROWS($AR$22:$AR$33)-ROWS($AV$22:$AV$33)-ROWS($AZ$22:$AZ$33)),IFERROR(INDEX($BH$22:$BH$33, ROWS($BT$4:BT19)-ROWS($AJ$22:$AJ$33)-ROWS($AN$22:$AN$33)-ROWS($AR$22:$AR$33)-ROWS($AV$22:$AV$33)-ROWS($AZ$22:$AZ$33)-ROWS($BD$22:$BD$33)), "")))))))</f>
        <v/>
      </c>
      <c r="BU21" s="316" t="str">
        <f t="shared" ca="1" si="33"/>
        <v/>
      </c>
      <c r="BV21" s="316" t="str">
        <f ca="1">IF(OR(BW21="",BW21=0),"",MAX(BV$5:BV20)+1)</f>
        <v/>
      </c>
      <c r="BW21" s="316" t="str">
        <f ca="1">IFERROR(INDEX($AK$22:$AK$33, ROWS($BW$4:BW19)), IFERROR(INDEX($AO$22:$AO$33, ROWS($BW$4:BW19)-ROWS($AK$22:$AK$33)), IFERROR(INDEX($AS$22:$AS$33, ROWS($BW$4:BW19)-ROWS($AK$22:$AK$33)-ROWS($AO$22:$AO$33)),IFERROR(INDEX($AW$22:$AW$33, ROWS($BW$4:BW19)-ROWS($AK$22:$AK$33)-ROWS($AO$22:$AO$33)-ROWS($AS$22:$AS$33)),IFERROR(INDEX($BA$22:$BA$33, ROWS($BW$4:BW19)-ROWS($AK$22:$AK$33)-ROWS($AO$22:$AO$33)-ROWS($AS$22:$AS$33)-ROWS($AW$22:$AW$33)),IFERROR(INDEX($BE$22:$BE$33, ROWS($BW$4:BW19)-ROWS($AK$22:$AK$33)-ROWS($AO$22:$AO$33)-ROWS($AS$22:$AS$33)-ROWS($AW$22:$AW$33)-ROWS($BA$22:$BA$33)),IFERROR(INDEX($BI$22:$BI$33, ROWS($BW$4:BW19)-ROWS($AK$22:$AK$33)-ROWS($AO$22:$AO$33)-ROWS($AS$22:$AS$33)-ROWS($AW$22:$AW$33)-ROWS($BA$22:$BA$33)-ROWS($BE$22:$BE$33)), "")))))))</f>
        <v/>
      </c>
      <c r="BX21" s="316" t="str">
        <f t="shared" ca="1" si="34"/>
        <v/>
      </c>
      <c r="BY21" s="413" t="str">
        <f t="shared" ca="1" si="35"/>
        <v/>
      </c>
      <c r="BZ21" s="412" t="str">
        <f ca="1">IF(OR(CA21="",CA21=0),"",MAX(BZ$5:BZ20)+1)</f>
        <v/>
      </c>
      <c r="CA21" s="316" t="str">
        <f ca="1">IFERROR(INDEX($AJ$38:$AJ$49, ROWS($CA$4:CA19)), IFERROR(INDEX($AN$38:$AN$49, ROWS($CA$4:CA19)-ROWS($AJ$38:$AJ$49)), IFERROR(INDEX($AR$38:$AR$49, ROWS($CA$4:CA19)-ROWS($AJ$38:$AJ$49)-ROWS($AN$38:$AN$49)),IFERROR(INDEX($AV$38:$AV$49, ROWS($CA$4:CA19)-ROWS($AJ$38:$AJ$49)-ROWS($AN$38:$AN$49)-ROWS($AR$38:$AR$49)),IFERROR(INDEX($AZ$38:$AZ$49, ROWS($CA$4:CA19)-ROWS($AJ$38:$AJ$49)-ROWS($AN$38:$AN$49)-ROWS($AR$38:$AR$49)-ROWS($AV$38:$AV$49)),IFERROR(INDEX($BD$38:$BD$49, ROWS($CA$4:CA19)-ROWS($AJ$38:$AJ$49)-ROWS($AN$38:$AN$49)-ROWS($AR$38:$AR$49)-ROWS($AV$38:$AV$49)-ROWS($AZ$38:$AZ$49)),IFERROR(INDEX($BH$38:$BH$49, ROWS($CA$4:CA19)-ROWS($AJ$38:$AJ$49)-ROWS($AN$38:$AN$49)-ROWS($AR$38:$AR$49)-ROWS($AV$38:$AV$49)-ROWS($AZ$38:$AZ$49)-ROWS($BD$38:$BD$49)), "")))))))</f>
        <v/>
      </c>
      <c r="CB21" s="316" t="str">
        <f t="shared" ca="1" si="36"/>
        <v/>
      </c>
      <c r="CC21" s="316" t="str">
        <f ca="1">IF(OR(CD21="",CD21=0),"",MAX(CC$5:CC20)+1)</f>
        <v/>
      </c>
      <c r="CD21" s="316" t="str">
        <f ca="1">IFERROR(INDEX($AK$38:$AK$49, ROWS($CD$4:CD19)), IFERROR(INDEX($AO$38:$AO$49, ROWS($CD$4:CD19)-ROWS($AK$38:$AK$49)), IFERROR(INDEX($AS$38:$AS$49, ROWS($CD$4:CD19)-ROWS($AK$38:$AK$49)-ROWS($AO$38:$AO$49)),IFERROR(INDEX($AW$38:$AW$49, ROWS($CD$4:CD19)-ROWS($AK$38:$AK$49)-ROWS($AO$38:$AO$49)-ROWS($AS$38:$AS$49)),IFERROR(INDEX($BA$38:$BA$49, ROWS($CD$4:CD19)-ROWS($AK$38:$AK$49)-ROWS($AO$38:$AO$49)-ROWS($AS$38:$AS$49)-ROWS($AW$38:$AW$49)),IFERROR(INDEX($BE$38:$BE$49, ROWS($CD$4:CD19)-ROWS($AK$38:$AK$49)-ROWS($AO$38:$AO$49)-ROWS($AS$38:$AS$49)-ROWS($AW$38:$AW$49)-ROWS($BA$38:$BA$49)),IFERROR(INDEX($BI$38:$BI$49, ROWS($CD$4:CD19)-ROWS($AK$38:$AK$49)-ROWS($AO$38:$AO$49)-ROWS($AS$38:$AS$49)-ROWS($AW$38:$AW$49)-ROWS($BA$38:$BA$49)-ROWS($BE$38:$BE$49)), "")))))))</f>
        <v/>
      </c>
      <c r="CE21" s="316" t="str">
        <f t="shared" ca="1" si="37"/>
        <v/>
      </c>
      <c r="CF21" s="413" t="str">
        <f t="shared" ca="1" si="38"/>
        <v/>
      </c>
      <c r="CG21" s="412" t="str">
        <f ca="1">IF(OR(CH21="",CH21=0),"",MAX(CG$5:CG20)+1)</f>
        <v/>
      </c>
      <c r="CH21" s="316" t="str">
        <f ca="1">IFERROR(INDEX($AJ$54:$AJ$65, ROWS($CH$4:CH19)), IFERROR(INDEX($AN$54:$AN$65, ROWS($CH$4:CH19)-ROWS($AJ$54:$AJ$65)), IFERROR(INDEX($AR$54:$AR$65, ROWS($CH$4:CH19)-ROWS($AJ$54:$AJ$65)-ROWS($AN$54:$AN$65)),IFERROR(INDEX($AV$54:$AV$65, ROWS($CH$4:CH19)-ROWS($AJ$54:$AJ$65)-ROWS($AN$54:$AN$65)-ROWS($AR$54:$AR$65)),IFERROR(INDEX($AZ$54:$AZ$65, ROWS($CH$4:CH19)-ROWS($AJ$54:$AJ$65)-ROWS($AN$54:$AN$65)-ROWS($AR$54:$AR$65)-ROWS($AV$54:$AV$65)),IFERROR(INDEX($BD$54:$BD$65, ROWS($CH$4:CH19)-ROWS($AJ$54:$AJ$65)-ROWS($AN$54:$AN$65)-ROWS($AR$54:$AR$65)-ROWS($AV$54:$AV$65)-ROWS($AZ$54:$AZ$65)),IFERROR(INDEX($BH$54:$BH$65, ROWS($CH$4:CH19)-ROWS($AJ$54:$AJ$65)-ROWS($AN$54:$AN$65)-ROWS($AR$54:$AR$65)-ROWS($AV$54:$AV$65)-ROWS($AZ$54:$AZ$65)-ROWS($BD$54:$BD$65)), "")))))))</f>
        <v/>
      </c>
      <c r="CI21" s="316" t="str">
        <f t="shared" ca="1" si="39"/>
        <v/>
      </c>
      <c r="CJ21" s="316" t="str">
        <f ca="1">IF(OR(CK21="",CK21=0),"",MAX(CJ$5:CJ20)+1)</f>
        <v/>
      </c>
      <c r="CK21" s="316" t="str">
        <f ca="1">IFERROR(INDEX($AK$54:$AK$65, ROWS($CK$4:CK19)), IFERROR(INDEX($AO$54:$AO$65, ROWS($CK$4:CK19)-ROWS($AK$54:$AK$65)), IFERROR(INDEX($AS$54:$AS$65, ROWS($CK$4:CK19)-ROWS($AK$54:$AK$65)-ROWS($AO$54:$AO$65)),IFERROR(INDEX($AW$54:$AW$65, ROWS($CK$4:CK19)-ROWS($AK$54:$AK$65)-ROWS($AO$54:$AO$65)-ROWS($AS$54:$AS$65)),IFERROR(INDEX($BA$54:$BA$65, ROWS($CK$4:CK19)-ROWS($AK$54:$AK$65)-ROWS($AO$54:$AO$65)-ROWS($AS$54:$AS$65)-ROWS($AW$54:$AW$65)),IFERROR(INDEX($BE$54:$BE$65, ROWS($CK$4:CK19)-ROWS($AK$54:$AK$65)-ROWS($AO$54:$AO$65)-ROWS($AS$54:$AS$65)-ROWS($AW$54:$AW$65)-ROWS($BA$54:$BA$65)),IFERROR(INDEX($BI$54:$BI$65, ROWS($CK$4:CK19)-ROWS($AK$54:$AK$65)-ROWS($AO$54:$AO$65)-ROWS($AS$54:$AS$65)-ROWS($AW$54:$AW$65)-ROWS($BA$54:$BA$65)-ROWS($BE$54:$BE$65)), "")))))))</f>
        <v/>
      </c>
      <c r="CL21" s="316" t="str">
        <f t="shared" ca="1" si="40"/>
        <v/>
      </c>
      <c r="CM21" s="413" t="str">
        <f t="shared" ca="1" si="41"/>
        <v/>
      </c>
      <c r="CN21" s="412" t="str">
        <f ca="1">IF(OR(CO21="",CO21=0),"",MAX(CN$5:CN20)+1)</f>
        <v/>
      </c>
      <c r="CO21" s="316" t="str">
        <f ca="1">IFERROR(INDEX($AJ$70:$AJ$81, ROWS($CO$4:CO19)), IFERROR(INDEX($AN$70:$AN$81, ROWS($CO$4:CO19)-ROWS($AJ$70:$AJ$81)), IFERROR(INDEX($AR$70:$AR$81, ROWS($CO$4:CO19)-ROWS($AJ$70:$AJ$81)-ROWS($AN$70:$AN$81)),IFERROR(INDEX($AV$70:$AV$81, ROWS($CO$4:CO19)-ROWS($AJ$70:$AJ$81)-ROWS($AN$70:$AN$81)-ROWS($AR$70:$AR$81)),IFERROR(INDEX($AZ$70:$AZ$81, ROWS($CO$4:CO19)-ROWS($AJ$70:$AJ$81)-ROWS($AN$70:$AN$81)-ROWS($AR$70:$AR$81)-ROWS($AV$70:$AV$81)),IFERROR(INDEX($BD$70:$BD$81, ROWS($CO$4:CO19)-ROWS($AJ$70:$AJ$81)-ROWS($AN$70:$AN$81)-ROWS($AR$70:$AR$81)-ROWS($AV$70:$AV$81)-ROWS($AZ$70:$AZ$81)),IFERROR(INDEX($BH$70:$BH$81, ROWS($CO$4:CO19)-ROWS($AJ$70:$AJ$81)-ROWS($AN$70:$AN$81)-ROWS($AR$70:$AR$81)-ROWS($AV$70:$AV$81)-ROWS($AZ$70:$AZ$81)-ROWS($BD$70:$BD$81)), "")))))))</f>
        <v/>
      </c>
      <c r="CP21" s="316" t="str">
        <f t="shared" ca="1" si="42"/>
        <v/>
      </c>
      <c r="CQ21" s="316" t="str">
        <f ca="1">IF(OR(CR21="",CR21=0),"",MAX(CQ$5:CQ20)+1)</f>
        <v/>
      </c>
      <c r="CR21" s="316" t="str">
        <f ca="1">IFERROR(INDEX($AK$70:$AK$81, ROWS($CR$4:CR19)), IFERROR(INDEX($AO$70:$AO$81, ROWS($CR$4:CR19)-ROWS($AK$70:$AK$81)), IFERROR(INDEX($AS$70:$AS$81, ROWS($CR$4:CR19)-ROWS($AK$70:$AK$81)-ROWS($AO$70:$AO$81)),IFERROR(INDEX($AW$70:$AW$81, ROWS($CR$4:CR19)-ROWS($AK$70:$AK$81)-ROWS($AO$70:$AO$81)-ROWS($AS$70:$AS$81)),IFERROR(INDEX($BA$70:$BA$81, ROWS($CR$4:CR19)-ROWS($AK$70:$AK$81)-ROWS($AO$70:$AO$81)-ROWS($AS$70:$AS$81)-ROWS($AW$70:$AW$81)),IFERROR(INDEX($BE$70:$BE$81, ROWS($CR$4:CR19)-ROWS($AK$70:$AK$81)-ROWS($AO$70:$AO$81)-ROWS($AS$70:$AS$81)-ROWS($AW$70:$AW$81)-ROWS($BA$70:$BA$81)),IFERROR(INDEX($BI$70:$BI$81, ROWS($CR$4:CR19)-ROWS($AK$70:$AK$81)-ROWS($AO$70:$AO$81)-ROWS($AS$70:$AS$81)-ROWS($AW$70:$AW$81)-ROWS($BA$70:$BA$81)-ROWS($BE$70:$BE$81)), "")))))))</f>
        <v/>
      </c>
      <c r="CS21" s="316" t="str">
        <f t="shared" ca="1" si="43"/>
        <v/>
      </c>
      <c r="CT21" s="413" t="str">
        <f t="shared" ca="1" si="44"/>
        <v/>
      </c>
      <c r="CU21" s="412" t="str">
        <f>IF(OR(CV21="",CV21=0),"",MAX(CU$5:CU20)+1)</f>
        <v/>
      </c>
      <c r="CV21" s="316">
        <f>IFERROR(INDEX($AJ$86:$AJ$97, ROWS($CV$4:CV19)), IFERROR(INDEX($AN$86:$AN$97, ROWS($CV$4:CV19)-ROWS($AJ$86:$AJ$97)), ""))</f>
        <v>0</v>
      </c>
      <c r="CW21" s="316" t="str">
        <f t="shared" si="45"/>
        <v/>
      </c>
      <c r="CX21" s="316" t="str">
        <f>IF(OR(CY21="",CY21=0),"",MAX(CX$5:CX20)+1)</f>
        <v/>
      </c>
      <c r="CY21" s="316">
        <f>IFERROR(INDEX($AK$86:$AK$97, ROWS($CY$4:CY19)), IFERROR(INDEX($AO$86:$AO$97, ROWS($CY$4:CY19)-ROWS($AK$86:$AK$97)), ""))</f>
        <v>0</v>
      </c>
      <c r="CZ21" s="316" t="str">
        <f t="shared" si="46"/>
        <v/>
      </c>
      <c r="DA21" s="413" t="str">
        <f t="shared" si="47"/>
        <v/>
      </c>
      <c r="DC21" s="438" t="str">
        <f ca="1">IF(OR(DD21="",DD21=0),"",MAX(DC$5:DC20)+1)</f>
        <v/>
      </c>
      <c r="DD21" s="434" t="str">
        <f t="shared" ca="1" si="48"/>
        <v/>
      </c>
      <c r="DE21" s="413" t="str">
        <f t="shared" ca="1" si="49"/>
        <v/>
      </c>
      <c r="DF21" s="431" t="str">
        <f ca="1">IF(OR(DG21="",DG21=0),"",MAX(DF$5:DF20)+1)</f>
        <v/>
      </c>
      <c r="DG21" s="412" t="str">
        <f t="shared" ca="1" si="50"/>
        <v/>
      </c>
      <c r="DH21" s="413" t="str">
        <f t="shared" ca="1" si="51"/>
        <v/>
      </c>
      <c r="DI21" s="412" t="str">
        <f t="shared" ca="1" si="52"/>
        <v/>
      </c>
      <c r="DJ21" s="413" t="str">
        <f t="shared" ca="1" si="53"/>
        <v/>
      </c>
      <c r="DK21" s="412" t="str">
        <f t="shared" ca="1" si="54"/>
        <v/>
      </c>
      <c r="DL21" s="413" t="str">
        <f t="shared" ca="1" si="55"/>
        <v/>
      </c>
    </row>
    <row r="22" spans="1:123" s="292" customFormat="1" ht="15" customHeight="1" x14ac:dyDescent="0.3">
      <c r="A22" s="1173" t="s">
        <v>478</v>
      </c>
      <c r="B22" s="1174"/>
      <c r="C22" s="1173" t="s">
        <v>478</v>
      </c>
      <c r="D22" s="1174"/>
      <c r="E22" s="1173" t="s">
        <v>478</v>
      </c>
      <c r="F22" s="1174"/>
      <c r="G22" s="1173" t="s">
        <v>478</v>
      </c>
      <c r="H22" s="1174"/>
      <c r="I22" s="1173" t="s">
        <v>478</v>
      </c>
      <c r="J22" s="1174"/>
      <c r="K22" s="1173" t="s">
        <v>478</v>
      </c>
      <c r="L22" s="1174"/>
      <c r="M22" s="1173" t="s">
        <v>478</v>
      </c>
      <c r="N22" s="1174"/>
      <c r="P22" s="297" t="str">
        <f t="shared" ca="1" si="59"/>
        <v/>
      </c>
      <c r="Q22" s="297" t="str">
        <f t="shared" ca="1" si="58"/>
        <v/>
      </c>
      <c r="R22" s="297" t="str">
        <f t="shared" ca="1" si="58"/>
        <v/>
      </c>
      <c r="S22" s="298" t="str">
        <f t="shared" ca="1" si="58"/>
        <v/>
      </c>
      <c r="T22" s="297" t="str">
        <f t="shared" ca="1" si="58"/>
        <v/>
      </c>
      <c r="U22" s="297" t="str">
        <f t="shared" ca="1" si="58"/>
        <v/>
      </c>
      <c r="V22" s="1160" t="s">
        <v>503</v>
      </c>
      <c r="W22" s="1161"/>
      <c r="X22" s="424">
        <f ca="1">IF(OR(X20=""),0,SUM(X19+X20-X18))</f>
        <v>10555.93</v>
      </c>
      <c r="Y22"/>
      <c r="AB22" s="299"/>
      <c r="AC22" s="358" t="str">
        <f>IF('Data Entry'!B28="","",'Data Entry'!B28)</f>
        <v/>
      </c>
      <c r="AD22" s="356" t="str">
        <f>IF('Data Entry'!A28="","",'Data Entry'!A28)</f>
        <v/>
      </c>
      <c r="AE22" s="363" t="str">
        <f>IF('Data Entry'!C28="","",'Data Entry'!C28)</f>
        <v/>
      </c>
      <c r="AF22" s="402" t="str">
        <f>IF('Data Entry'!E28="","",'Data Entry'!E28)</f>
        <v/>
      </c>
      <c r="AG22" s="300"/>
      <c r="AH22"/>
      <c r="AI22" s="304">
        <f ca="1">IFERROR(MATCH($AI$20,OFFSET($AC$1,AI21,,1000),0)+AI21,"")</f>
        <v>133</v>
      </c>
      <c r="AJ22" s="305" t="str">
        <f t="shared" ref="AJ22:AJ33" ca="1" si="60">IFERROR(INDEX(AD:AD,AI22),"")</f>
        <v>Groceries</v>
      </c>
      <c r="AK22" s="306">
        <f t="shared" ref="AK22:AK33" ca="1" si="61">IFERROR(INDEX(AE:AE,AI22),"")</f>
        <v>125</v>
      </c>
      <c r="AL22" s="307" t="str">
        <f t="shared" ref="AL22:AL33" ca="1" si="62">IFERROR(INDEX(AF:AF,AI22),"")</f>
        <v>Liquid Bills</v>
      </c>
      <c r="AM22" s="304">
        <f ca="1">IFERROR(MATCH($AM$20,OFFSET($AC$1,AM21,,1000),0)+AM21,"")</f>
        <v>64</v>
      </c>
      <c r="AN22" s="305" t="str">
        <f t="shared" ref="AN22:AN33" ca="1" si="63">IFERROR(INDEX(AD:AD,AM22),"")</f>
        <v>Paycheck 2</v>
      </c>
      <c r="AO22" s="306">
        <f t="shared" ref="AO22:AO33" ca="1" si="64">IFERROR(INDEX(AE:AE,AM22),"")</f>
        <v>400</v>
      </c>
      <c r="AP22" s="307" t="str">
        <f t="shared" ref="AP22:AP33" ca="1" si="65">IFERROR(INDEX(AF:AF,AM22),"")</f>
        <v>Income</v>
      </c>
      <c r="AQ22" s="304">
        <f ca="1">IFERROR(MATCH($AQ$20,OFFSET($AC$1,AQ21,,1000),0)+AQ21,"")</f>
        <v>10</v>
      </c>
      <c r="AR22" s="305" t="str">
        <f t="shared" ref="AR22:AR33" ca="1" si="66">IFERROR(INDEX(AD:AD,AQ22),"")</f>
        <v>Internet</v>
      </c>
      <c r="AS22" s="306">
        <f t="shared" ref="AS22:AS33" ca="1" si="67">IFERROR(INDEX(AE:AE,AQ22),"")</f>
        <v>100</v>
      </c>
      <c r="AT22" s="307" t="str">
        <f t="shared" ref="AT22:AT33" ca="1" si="68">IFERROR(INDEX(AF:AF,AQ22),"")</f>
        <v>Monthly</v>
      </c>
      <c r="AU22" s="304">
        <f ca="1">IFERROR(MATCH($AU$20,OFFSET($AC$1,AU21,,1000),0)+AU21,"")</f>
        <v>8</v>
      </c>
      <c r="AV22" s="305" t="str">
        <f t="shared" ref="AV22:AV33" ca="1" si="69">IFERROR(INDEX(AD:AD,AU22),"")</f>
        <v>Life Insurance</v>
      </c>
      <c r="AW22" s="306">
        <f t="shared" ref="AW22:AW33" ca="1" si="70">IFERROR(INDEX(AE:AE,AU22),"")</f>
        <v>70</v>
      </c>
      <c r="AX22" s="307" t="str">
        <f t="shared" ref="AX22:AX33" ca="1" si="71">IFERROR(INDEX(AF:AF,AU22),"")</f>
        <v>Monthly</v>
      </c>
      <c r="AY22" s="304" t="str">
        <f ca="1">IFERROR(MATCH($AY$20,OFFSET($AC$1,AY21,,1000),0)+AY21,"")</f>
        <v/>
      </c>
      <c r="AZ22" s="305" t="str">
        <f t="shared" ref="AZ22:AZ33" ca="1" si="72">IFERROR(INDEX(AD:AD,AY22),"")</f>
        <v/>
      </c>
      <c r="BA22" s="306" t="str">
        <f t="shared" ref="BA22:BA33" ca="1" si="73">IFERROR(INDEX(AE:AE,AY22),"")</f>
        <v/>
      </c>
      <c r="BB22" s="307" t="str">
        <f t="shared" ref="BB22:BB33" ca="1" si="74">IFERROR(INDEX(AF:AF,AY22),"")</f>
        <v/>
      </c>
      <c r="BC22" s="304" t="str">
        <f ca="1">IFERROR(MATCH($BC$20,OFFSET($AC$1,BC21,,1000),0)+BC21,"")</f>
        <v/>
      </c>
      <c r="BD22" s="305" t="str">
        <f t="shared" ref="BD22:BD33" ca="1" si="75">IFERROR(INDEX(AD:AD,BC22),"")</f>
        <v/>
      </c>
      <c r="BE22" s="306" t="str">
        <f t="shared" ref="BE22:BE33" ca="1" si="76">IFERROR(INDEX(AE:AE,BC22),"")</f>
        <v/>
      </c>
      <c r="BF22" s="307" t="str">
        <f t="shared" ref="BF22:BF33" ca="1" si="77">IFERROR(INDEX(AF:AF,BC22),"")</f>
        <v/>
      </c>
      <c r="BG22" s="304" t="str">
        <f ca="1">IFERROR(MATCH($BG$20,OFFSET($AC$1,BG21,,1000),0)+BG21,"")</f>
        <v/>
      </c>
      <c r="BH22" s="305" t="str">
        <f t="shared" ref="BH22:BH33" ca="1" si="78">IFERROR(INDEX(AD:AD,BG22),"")</f>
        <v/>
      </c>
      <c r="BI22" s="306" t="str">
        <f t="shared" ref="BI22:BI33" ca="1" si="79">IFERROR(INDEX(AE:AE,BG22),"")</f>
        <v/>
      </c>
      <c r="BJ22" s="307" t="str">
        <f t="shared" ref="BJ22:BJ33" ca="1" si="80">IFERROR(INDEX(AF:AF,BG22),"")</f>
        <v/>
      </c>
      <c r="BL22" s="412" t="str">
        <f ca="1">IF(OR(BM22="",BM22=0),"",MAX(BL$5:BL21)+1)</f>
        <v/>
      </c>
      <c r="BM22" s="316" t="str">
        <f ca="1">IFERROR(INDEX($AJ$6:$AJ$17, ROWS(BM$4:$BM20)), IFERROR(INDEX($AN$6:$AN$17, ROWS(BM$4:$BM20)-ROWS($AJ$6:$AJ$17)), IFERROR(INDEX($AR$6:$AR$17, ROWS(BM$4:$BM20)-ROWS($AJ$6:$AJ$17)-ROWS($AN$6:$AN$17)),IFERROR(INDEX($AV$6:$AV$17, ROWS(BM$4:$BM20)-ROWS($AJ$6:$AJ$17)-ROWS($AN$6:$AN$17)-ROWS($AR$6:$AR$17)),IFERROR(INDEX($AZ$6:$AZ$17, ROWS(BM$4:$BM20)-ROWS($AJ$6:$AJ$17)-ROWS($AN$6:$AN$17)-ROWS($AR$6:$AR$17)-ROWS($AV$6:$AV$17)),IFERROR(INDEX($BD$6:$BD$17, ROWS(BM$4:$BM20)-ROWS($AJ$6:$AJ$17)-ROWS($AN$6:$AN$17)-ROWS($AR$6:$AR$17)-ROWS($AV$6:$AV$17)-ROWS($AZ$6:$AZ$17)),IFERROR(INDEX($BH$6:$BH$17, ROWS(BM$4:$BM20)-ROWS($AJ$6:$AJ$17)-ROWS($AN$6:$AN$17)-ROWS($AR$6:$AR$17)-ROWS($AV$6:$AV$17)-ROWS($AZ$6:$AZ$17)-ROWS($BD$6:$BD$17)), "")))))))</f>
        <v/>
      </c>
      <c r="BN22" s="316" t="str">
        <f t="shared" ca="1" si="30"/>
        <v/>
      </c>
      <c r="BO22" s="316" t="str">
        <f ca="1">IF(OR(BP22="",BP22=0),"",MAX(BO$5:BO21)+1)</f>
        <v/>
      </c>
      <c r="BP22" s="316" t="str">
        <f ca="1">IFERROR(INDEX($AK$6:$AK$17, ROWS($BP$4:BP20)), IFERROR(INDEX($AO$6:$AO$17, ROWS($BP$4:BP20)-ROWS($AK$6:$AK$17)), IFERROR(INDEX($AS$6:$AS$17, ROWS($BP$4:BP20)-ROWS($AK$6:$AK$17)-ROWS($AO$6:$AO$17)),IFERROR(INDEX($AW$6:$AW$17, ROWS($BP$4:BP20)-ROWS($AK$6:$AK$17)-ROWS($AO$6:$AO$17)-ROWS($AS$6:$AS$17)),IFERROR(INDEX($BA$6:$BA$17, ROWS($BP$4:BP20)-ROWS($AK$6:$AK$17)-ROWS($AO$6:$AO$17)-ROWS($AS$6:$AS$17)-ROWS($AW$6:$AW$17)),IFERROR(INDEX($BE$6:$BE$17, ROWS($BP$4:BP20)-ROWS($AK$6:$AK$17)-ROWS($AO$6:$AO$17)-ROWS($AS$6:$AS$17)-ROWS($AW$6:$AW$17)-ROWS($BA$6:$BA$17)),IFERROR(INDEX($BI$6:$BI$17, ROWS($BP$4:BP20)-ROWS($AK$6:$AK$17)-ROWS($AO$6:$AO$17)-ROWS($AS$6:$AS$17)-ROWS($AW$6:$AW$17)-ROWS($BA$6:$BA$17)-ROWS($BE$6:$BE$17)), "")))))))</f>
        <v/>
      </c>
      <c r="BQ22" s="316" t="str">
        <f t="shared" ca="1" si="31"/>
        <v/>
      </c>
      <c r="BR22" s="413" t="str">
        <f t="shared" ca="1" si="32"/>
        <v/>
      </c>
      <c r="BS22" s="412" t="str">
        <f ca="1">IF(OR(BT22="",BT22=0),"",MAX(BS$5:BS21)+1)</f>
        <v/>
      </c>
      <c r="BT22" s="316" t="str">
        <f ca="1">IFERROR(INDEX($AJ$22:$AJ$33, ROWS($BT$4:BT20)), IFERROR(INDEX($AN$22:$AN$33, ROWS($BT$4:BT20)-ROWS($AJ$22:$AJ$33)), IFERROR(INDEX($AR$22:$AR$33, ROWS($BT$4:BT20)-ROWS($AJ$22:$AJ$33)-ROWS($AN$22:$AN$33)),IFERROR(INDEX($AV$22:$AV$33, ROWS($BT$4:BT20)-ROWS($AJ$22:$AJ$33)-ROWS($AN$22:$AN$33)-ROWS($AR$22:$AR$33)),IFERROR(INDEX($AZ$22:$AZ$33, ROWS($BT$4:BT20)-ROWS($AJ$22:$AJ$33)-ROWS($AN$22:$AN$33)-ROWS($AR$22:$AR$33)-ROWS($AV$22:$AV$33)),IFERROR(INDEX($BD$22:$BD$33, ROWS($BT$4:BT20)-ROWS($AJ$22:$AJ$33)-ROWS($AN$22:$AN$33)-ROWS($AR$22:$AR$33)-ROWS($AV$22:$AV$33)-ROWS($AZ$22:$AZ$33)),IFERROR(INDEX($BH$22:$BH$33, ROWS($BT$4:BT20)-ROWS($AJ$22:$AJ$33)-ROWS($AN$22:$AN$33)-ROWS($AR$22:$AR$33)-ROWS($AV$22:$AV$33)-ROWS($AZ$22:$AZ$33)-ROWS($BD$22:$BD$33)), "")))))))</f>
        <v/>
      </c>
      <c r="BU22" s="316" t="str">
        <f t="shared" ca="1" si="33"/>
        <v/>
      </c>
      <c r="BV22" s="316" t="str">
        <f ca="1">IF(OR(BW22="",BW22=0),"",MAX(BV$5:BV21)+1)</f>
        <v/>
      </c>
      <c r="BW22" s="316" t="str">
        <f ca="1">IFERROR(INDEX($AK$22:$AK$33, ROWS($BW$4:BW20)), IFERROR(INDEX($AO$22:$AO$33, ROWS($BW$4:BW20)-ROWS($AK$22:$AK$33)), IFERROR(INDEX($AS$22:$AS$33, ROWS($BW$4:BW20)-ROWS($AK$22:$AK$33)-ROWS($AO$22:$AO$33)),IFERROR(INDEX($AW$22:$AW$33, ROWS($BW$4:BW20)-ROWS($AK$22:$AK$33)-ROWS($AO$22:$AO$33)-ROWS($AS$22:$AS$33)),IFERROR(INDEX($BA$22:$BA$33, ROWS($BW$4:BW20)-ROWS($AK$22:$AK$33)-ROWS($AO$22:$AO$33)-ROWS($AS$22:$AS$33)-ROWS($AW$22:$AW$33)),IFERROR(INDEX($BE$22:$BE$33, ROWS($BW$4:BW20)-ROWS($AK$22:$AK$33)-ROWS($AO$22:$AO$33)-ROWS($AS$22:$AS$33)-ROWS($AW$22:$AW$33)-ROWS($BA$22:$BA$33)),IFERROR(INDEX($BI$22:$BI$33, ROWS($BW$4:BW20)-ROWS($AK$22:$AK$33)-ROWS($AO$22:$AO$33)-ROWS($AS$22:$AS$33)-ROWS($AW$22:$AW$33)-ROWS($BA$22:$BA$33)-ROWS($BE$22:$BE$33)), "")))))))</f>
        <v/>
      </c>
      <c r="BX22" s="316" t="str">
        <f t="shared" ca="1" si="34"/>
        <v/>
      </c>
      <c r="BY22" s="413" t="str">
        <f t="shared" ca="1" si="35"/>
        <v/>
      </c>
      <c r="BZ22" s="412" t="str">
        <f ca="1">IF(OR(CA22="",CA22=0),"",MAX(BZ$5:BZ21)+1)</f>
        <v/>
      </c>
      <c r="CA22" s="316" t="str">
        <f ca="1">IFERROR(INDEX($AJ$38:$AJ$49, ROWS($CA$4:CA20)), IFERROR(INDEX($AN$38:$AN$49, ROWS($CA$4:CA20)-ROWS($AJ$38:$AJ$49)), IFERROR(INDEX($AR$38:$AR$49, ROWS($CA$4:CA20)-ROWS($AJ$38:$AJ$49)-ROWS($AN$38:$AN$49)),IFERROR(INDEX($AV$38:$AV$49, ROWS($CA$4:CA20)-ROWS($AJ$38:$AJ$49)-ROWS($AN$38:$AN$49)-ROWS($AR$38:$AR$49)),IFERROR(INDEX($AZ$38:$AZ$49, ROWS($CA$4:CA20)-ROWS($AJ$38:$AJ$49)-ROWS($AN$38:$AN$49)-ROWS($AR$38:$AR$49)-ROWS($AV$38:$AV$49)),IFERROR(INDEX($BD$38:$BD$49, ROWS($CA$4:CA20)-ROWS($AJ$38:$AJ$49)-ROWS($AN$38:$AN$49)-ROWS($AR$38:$AR$49)-ROWS($AV$38:$AV$49)-ROWS($AZ$38:$AZ$49)),IFERROR(INDEX($BH$38:$BH$49, ROWS($CA$4:CA20)-ROWS($AJ$38:$AJ$49)-ROWS($AN$38:$AN$49)-ROWS($AR$38:$AR$49)-ROWS($AV$38:$AV$49)-ROWS($AZ$38:$AZ$49)-ROWS($BD$38:$BD$49)), "")))))))</f>
        <v/>
      </c>
      <c r="CB22" s="316" t="str">
        <f t="shared" ca="1" si="36"/>
        <v/>
      </c>
      <c r="CC22" s="316" t="str">
        <f ca="1">IF(OR(CD22="",CD22=0),"",MAX(CC$5:CC21)+1)</f>
        <v/>
      </c>
      <c r="CD22" s="316" t="str">
        <f ca="1">IFERROR(INDEX($AK$38:$AK$49, ROWS($CD$4:CD20)), IFERROR(INDEX($AO$38:$AO$49, ROWS($CD$4:CD20)-ROWS($AK$38:$AK$49)), IFERROR(INDEX($AS$38:$AS$49, ROWS($CD$4:CD20)-ROWS($AK$38:$AK$49)-ROWS($AO$38:$AO$49)),IFERROR(INDEX($AW$38:$AW$49, ROWS($CD$4:CD20)-ROWS($AK$38:$AK$49)-ROWS($AO$38:$AO$49)-ROWS($AS$38:$AS$49)),IFERROR(INDEX($BA$38:$BA$49, ROWS($CD$4:CD20)-ROWS($AK$38:$AK$49)-ROWS($AO$38:$AO$49)-ROWS($AS$38:$AS$49)-ROWS($AW$38:$AW$49)),IFERROR(INDEX($BE$38:$BE$49, ROWS($CD$4:CD20)-ROWS($AK$38:$AK$49)-ROWS($AO$38:$AO$49)-ROWS($AS$38:$AS$49)-ROWS($AW$38:$AW$49)-ROWS($BA$38:$BA$49)),IFERROR(INDEX($BI$38:$BI$49, ROWS($CD$4:CD20)-ROWS($AK$38:$AK$49)-ROWS($AO$38:$AO$49)-ROWS($AS$38:$AS$49)-ROWS($AW$38:$AW$49)-ROWS($BA$38:$BA$49)-ROWS($BE$38:$BE$49)), "")))))))</f>
        <v/>
      </c>
      <c r="CE22" s="316" t="str">
        <f t="shared" ca="1" si="37"/>
        <v/>
      </c>
      <c r="CF22" s="413" t="str">
        <f t="shared" ca="1" si="38"/>
        <v/>
      </c>
      <c r="CG22" s="412" t="str">
        <f ca="1">IF(OR(CH22="",CH22=0),"",MAX(CG$5:CG21)+1)</f>
        <v/>
      </c>
      <c r="CH22" s="316" t="str">
        <f ca="1">IFERROR(INDEX($AJ$54:$AJ$65, ROWS($CH$4:CH20)), IFERROR(INDEX($AN$54:$AN$65, ROWS($CH$4:CH20)-ROWS($AJ$54:$AJ$65)), IFERROR(INDEX($AR$54:$AR$65, ROWS($CH$4:CH20)-ROWS($AJ$54:$AJ$65)-ROWS($AN$54:$AN$65)),IFERROR(INDEX($AV$54:$AV$65, ROWS($CH$4:CH20)-ROWS($AJ$54:$AJ$65)-ROWS($AN$54:$AN$65)-ROWS($AR$54:$AR$65)),IFERROR(INDEX($AZ$54:$AZ$65, ROWS($CH$4:CH20)-ROWS($AJ$54:$AJ$65)-ROWS($AN$54:$AN$65)-ROWS($AR$54:$AR$65)-ROWS($AV$54:$AV$65)),IFERROR(INDEX($BD$54:$BD$65, ROWS($CH$4:CH20)-ROWS($AJ$54:$AJ$65)-ROWS($AN$54:$AN$65)-ROWS($AR$54:$AR$65)-ROWS($AV$54:$AV$65)-ROWS($AZ$54:$AZ$65)),IFERROR(INDEX($BH$54:$BH$65, ROWS($CH$4:CH20)-ROWS($AJ$54:$AJ$65)-ROWS($AN$54:$AN$65)-ROWS($AR$54:$AR$65)-ROWS($AV$54:$AV$65)-ROWS($AZ$54:$AZ$65)-ROWS($BD$54:$BD$65)), "")))))))</f>
        <v/>
      </c>
      <c r="CI22" s="316" t="str">
        <f t="shared" ca="1" si="39"/>
        <v/>
      </c>
      <c r="CJ22" s="316" t="str">
        <f ca="1">IF(OR(CK22="",CK22=0),"",MAX(CJ$5:CJ21)+1)</f>
        <v/>
      </c>
      <c r="CK22" s="316" t="str">
        <f ca="1">IFERROR(INDEX($AK$54:$AK$65, ROWS($CK$4:CK20)), IFERROR(INDEX($AO$54:$AO$65, ROWS($CK$4:CK20)-ROWS($AK$54:$AK$65)), IFERROR(INDEX($AS$54:$AS$65, ROWS($CK$4:CK20)-ROWS($AK$54:$AK$65)-ROWS($AO$54:$AO$65)),IFERROR(INDEX($AW$54:$AW$65, ROWS($CK$4:CK20)-ROWS($AK$54:$AK$65)-ROWS($AO$54:$AO$65)-ROWS($AS$54:$AS$65)),IFERROR(INDEX($BA$54:$BA$65, ROWS($CK$4:CK20)-ROWS($AK$54:$AK$65)-ROWS($AO$54:$AO$65)-ROWS($AS$54:$AS$65)-ROWS($AW$54:$AW$65)),IFERROR(INDEX($BE$54:$BE$65, ROWS($CK$4:CK20)-ROWS($AK$54:$AK$65)-ROWS($AO$54:$AO$65)-ROWS($AS$54:$AS$65)-ROWS($AW$54:$AW$65)-ROWS($BA$54:$BA$65)),IFERROR(INDEX($BI$54:$BI$65, ROWS($CK$4:CK20)-ROWS($AK$54:$AK$65)-ROWS($AO$54:$AO$65)-ROWS($AS$54:$AS$65)-ROWS($AW$54:$AW$65)-ROWS($BA$54:$BA$65)-ROWS($BE$54:$BE$65)), "")))))))</f>
        <v/>
      </c>
      <c r="CL22" s="316" t="str">
        <f t="shared" ca="1" si="40"/>
        <v/>
      </c>
      <c r="CM22" s="413" t="str">
        <f t="shared" ca="1" si="41"/>
        <v/>
      </c>
      <c r="CN22" s="412" t="str">
        <f ca="1">IF(OR(CO22="",CO22=0),"",MAX(CN$5:CN21)+1)</f>
        <v/>
      </c>
      <c r="CO22" s="316" t="str">
        <f ca="1">IFERROR(INDEX($AJ$70:$AJ$81, ROWS($CO$4:CO20)), IFERROR(INDEX($AN$70:$AN$81, ROWS($CO$4:CO20)-ROWS($AJ$70:$AJ$81)), IFERROR(INDEX($AR$70:$AR$81, ROWS($CO$4:CO20)-ROWS($AJ$70:$AJ$81)-ROWS($AN$70:$AN$81)),IFERROR(INDEX($AV$70:$AV$81, ROWS($CO$4:CO20)-ROWS($AJ$70:$AJ$81)-ROWS($AN$70:$AN$81)-ROWS($AR$70:$AR$81)),IFERROR(INDEX($AZ$70:$AZ$81, ROWS($CO$4:CO20)-ROWS($AJ$70:$AJ$81)-ROWS($AN$70:$AN$81)-ROWS($AR$70:$AR$81)-ROWS($AV$70:$AV$81)),IFERROR(INDEX($BD$70:$BD$81, ROWS($CO$4:CO20)-ROWS($AJ$70:$AJ$81)-ROWS($AN$70:$AN$81)-ROWS($AR$70:$AR$81)-ROWS($AV$70:$AV$81)-ROWS($AZ$70:$AZ$81)),IFERROR(INDEX($BH$70:$BH$81, ROWS($CO$4:CO20)-ROWS($AJ$70:$AJ$81)-ROWS($AN$70:$AN$81)-ROWS($AR$70:$AR$81)-ROWS($AV$70:$AV$81)-ROWS($AZ$70:$AZ$81)-ROWS($BD$70:$BD$81)), "")))))))</f>
        <v/>
      </c>
      <c r="CP22" s="316" t="str">
        <f t="shared" ca="1" si="42"/>
        <v/>
      </c>
      <c r="CQ22" s="316" t="str">
        <f ca="1">IF(OR(CR22="",CR22=0),"",MAX(CQ$5:CQ21)+1)</f>
        <v/>
      </c>
      <c r="CR22" s="316" t="str">
        <f ca="1">IFERROR(INDEX($AK$70:$AK$81, ROWS($CR$4:CR20)), IFERROR(INDEX($AO$70:$AO$81, ROWS($CR$4:CR20)-ROWS($AK$70:$AK$81)), IFERROR(INDEX($AS$70:$AS$81, ROWS($CR$4:CR20)-ROWS($AK$70:$AK$81)-ROWS($AO$70:$AO$81)),IFERROR(INDEX($AW$70:$AW$81, ROWS($CR$4:CR20)-ROWS($AK$70:$AK$81)-ROWS($AO$70:$AO$81)-ROWS($AS$70:$AS$81)),IFERROR(INDEX($BA$70:$BA$81, ROWS($CR$4:CR20)-ROWS($AK$70:$AK$81)-ROWS($AO$70:$AO$81)-ROWS($AS$70:$AS$81)-ROWS($AW$70:$AW$81)),IFERROR(INDEX($BE$70:$BE$81, ROWS($CR$4:CR20)-ROWS($AK$70:$AK$81)-ROWS($AO$70:$AO$81)-ROWS($AS$70:$AS$81)-ROWS($AW$70:$AW$81)-ROWS($BA$70:$BA$81)),IFERROR(INDEX($BI$70:$BI$81, ROWS($CR$4:CR20)-ROWS($AK$70:$AK$81)-ROWS($AO$70:$AO$81)-ROWS($AS$70:$AS$81)-ROWS($AW$70:$AW$81)-ROWS($BA$70:$BA$81)-ROWS($BE$70:$BE$81)), "")))))))</f>
        <v/>
      </c>
      <c r="CS22" s="316" t="str">
        <f t="shared" ca="1" si="43"/>
        <v/>
      </c>
      <c r="CT22" s="413" t="str">
        <f t="shared" ca="1" si="44"/>
        <v/>
      </c>
      <c r="CU22" s="412" t="str">
        <f>IF(OR(CV22="",CV22=0),"",MAX(CU$5:CU21)+1)</f>
        <v/>
      </c>
      <c r="CV22" s="316">
        <f>IFERROR(INDEX($AJ$86:$AJ$97, ROWS($CV$4:CV20)), IFERROR(INDEX($AN$86:$AN$97, ROWS($CV$4:CV20)-ROWS($AJ$86:$AJ$97)), ""))</f>
        <v>0</v>
      </c>
      <c r="CW22" s="316" t="str">
        <f t="shared" si="45"/>
        <v/>
      </c>
      <c r="CX22" s="316" t="str">
        <f>IF(OR(CY22="",CY22=0),"",MAX(CX$5:CX21)+1)</f>
        <v/>
      </c>
      <c r="CY22" s="316">
        <f>IFERROR(INDEX($AK$86:$AK$97, ROWS($CY$4:CY20)), IFERROR(INDEX($AO$86:$AO$97, ROWS($CY$4:CY20)-ROWS($AK$86:$AK$97)), ""))</f>
        <v>0</v>
      </c>
      <c r="CZ22" s="316" t="str">
        <f t="shared" si="46"/>
        <v/>
      </c>
      <c r="DA22" s="413" t="str">
        <f t="shared" si="47"/>
        <v/>
      </c>
      <c r="DC22" s="438" t="str">
        <f ca="1">IF(OR(DD22="",DD22=0),"",MAX(DC$5:DC21)+1)</f>
        <v/>
      </c>
      <c r="DD22" s="434" t="str">
        <f t="shared" ca="1" si="48"/>
        <v/>
      </c>
      <c r="DE22" s="413" t="str">
        <f t="shared" ca="1" si="49"/>
        <v/>
      </c>
      <c r="DF22" s="431" t="str">
        <f ca="1">IF(OR(DG22="",DG22=0),"",MAX(DF$5:DF21)+1)</f>
        <v/>
      </c>
      <c r="DG22" s="412" t="str">
        <f t="shared" ca="1" si="50"/>
        <v/>
      </c>
      <c r="DH22" s="413" t="str">
        <f t="shared" ca="1" si="51"/>
        <v/>
      </c>
      <c r="DI22" s="412" t="str">
        <f t="shared" ca="1" si="52"/>
        <v/>
      </c>
      <c r="DJ22" s="413" t="str">
        <f t="shared" ca="1" si="53"/>
        <v/>
      </c>
      <c r="DK22" s="412" t="str">
        <f t="shared" ca="1" si="54"/>
        <v/>
      </c>
      <c r="DL22" s="413" t="str">
        <f t="shared" ca="1" si="55"/>
        <v/>
      </c>
    </row>
    <row r="23" spans="1:123" s="293" customFormat="1" ht="15" customHeight="1" thickBot="1" x14ac:dyDescent="0.35">
      <c r="A23" s="291">
        <f>Year!Q32</f>
        <v>45186</v>
      </c>
      <c r="B23" s="290" t="str">
        <f>IF(ISERROR(MATCH(A23,event_dates,0)),"",INDEX(events,MATCH(A23,event_dates,0)))</f>
        <v/>
      </c>
      <c r="C23" s="291">
        <f>Year!R32</f>
        <v>45187</v>
      </c>
      <c r="D23" s="290" t="str">
        <f>IF(ISERROR(MATCH(C23,event_dates,0)),"",INDEX(events,MATCH(C23,event_dates,0)))</f>
        <v/>
      </c>
      <c r="E23" s="291">
        <f>Year!S32</f>
        <v>45188</v>
      </c>
      <c r="F23" s="290" t="str">
        <f>IF(ISERROR(MATCH(E23,event_dates,0)),"",INDEX(events,MATCH(E23,event_dates,0)))</f>
        <v/>
      </c>
      <c r="G23" s="291">
        <f>Year!T32</f>
        <v>45189</v>
      </c>
      <c r="H23" s="290" t="str">
        <f>IF(ISERROR(MATCH(G23,event_dates,0)),"",INDEX(events,MATCH(G23,event_dates,0)))</f>
        <v/>
      </c>
      <c r="I23" s="291">
        <f>Year!U32</f>
        <v>45190</v>
      </c>
      <c r="J23" s="290" t="str">
        <f>IF(ISERROR(MATCH(I23,event_dates,0)),"",INDEX(events,MATCH(I23,event_dates,0)))</f>
        <v/>
      </c>
      <c r="K23" s="291">
        <f>Year!V32</f>
        <v>45191</v>
      </c>
      <c r="L23" s="290" t="str">
        <f>IF(ISERROR(MATCH(K23,event_dates,0)),"",INDEX(events,MATCH(K23,event_dates,0)))</f>
        <v/>
      </c>
      <c r="M23" s="291">
        <f>Year!W32</f>
        <v>45192</v>
      </c>
      <c r="N23" s="290" t="str">
        <f>IF(ISERROR(MATCH(M23,event_dates,0)),"",INDEX(events,MATCH(M23,event_dates,0)))</f>
        <v>Autumnal equinox</v>
      </c>
      <c r="P23" s="295" t="str">
        <f ca="1">IF(DN66="","",DN66)</f>
        <v>Cellular - 225</v>
      </c>
      <c r="Q23" s="295" t="str">
        <f t="shared" ref="Q23:U28" ca="1" si="81">IF(DO66="","",DO66)</f>
        <v>Credit Card 2 - 60</v>
      </c>
      <c r="R23" s="295" t="str">
        <f t="shared" ca="1" si="81"/>
        <v>Groceries - 125</v>
      </c>
      <c r="S23" s="296" t="str">
        <f t="shared" ca="1" si="81"/>
        <v>Paycheck 2 - 400</v>
      </c>
      <c r="T23" s="295" t="str">
        <f t="shared" ca="1" si="81"/>
        <v/>
      </c>
      <c r="U23" s="295" t="str">
        <f t="shared" ca="1" si="81"/>
        <v/>
      </c>
      <c r="V23" s="1156"/>
      <c r="W23" s="1157"/>
      <c r="X23" s="445"/>
      <c r="Y23"/>
      <c r="AB23" s="299"/>
      <c r="AC23" s="358" t="str">
        <f>IF('Data Entry'!B29="","",'Data Entry'!B29)</f>
        <v/>
      </c>
      <c r="AD23" s="356" t="str">
        <f>IF('Data Entry'!A29="","",'Data Entry'!A29)</f>
        <v/>
      </c>
      <c r="AE23" s="363" t="str">
        <f>IF('Data Entry'!C29="","",'Data Entry'!C29)</f>
        <v/>
      </c>
      <c r="AF23" s="402" t="str">
        <f>IF('Data Entry'!E29="","",'Data Entry'!E29)</f>
        <v/>
      </c>
      <c r="AG23" s="300"/>
      <c r="AH23"/>
      <c r="AI23" s="304" t="str">
        <f t="shared" ref="AI23:AI33" ca="1" si="82">IFERROR(MATCH($AI$20,OFFSET($AC$1,AI22,,1000),0)+AI22,"")</f>
        <v/>
      </c>
      <c r="AJ23" s="305" t="str">
        <f t="shared" ca="1" si="60"/>
        <v/>
      </c>
      <c r="AK23" s="306" t="str">
        <f t="shared" ca="1" si="61"/>
        <v/>
      </c>
      <c r="AL23" s="307" t="str">
        <f t="shared" ca="1" si="62"/>
        <v/>
      </c>
      <c r="AM23" s="304">
        <f t="shared" ref="AM23:AM33" ca="1" si="83">IFERROR(MATCH($AM$20,OFFSET($AC$1,AM22,,1000),0)+AM22,"")</f>
        <v>94</v>
      </c>
      <c r="AN23" s="305" t="str">
        <f t="shared" ca="1" si="63"/>
        <v>Lawn Service</v>
      </c>
      <c r="AO23" s="306">
        <f t="shared" ca="1" si="64"/>
        <v>50</v>
      </c>
      <c r="AP23" s="307" t="str">
        <f t="shared" ca="1" si="65"/>
        <v>Fixed Bills</v>
      </c>
      <c r="AQ23" s="304">
        <f t="shared" ref="AQ23:AQ33" ca="1" si="84">IFERROR(MATCH($AQ$20,OFFSET($AC$1,AQ22,,1000),0)+AQ22,"")</f>
        <v>32</v>
      </c>
      <c r="AR23" s="305" t="str">
        <f t="shared" ca="1" si="66"/>
        <v>D. Store Card 3</v>
      </c>
      <c r="AS23" s="306">
        <f t="shared" ca="1" si="67"/>
        <v>30</v>
      </c>
      <c r="AT23" s="307">
        <f t="shared" ca="1" si="68"/>
        <v>400</v>
      </c>
      <c r="AU23" s="304" t="str">
        <f t="shared" ref="AU23:AU33" ca="1" si="85">IFERROR(MATCH($AU$20,OFFSET($AC$1,AU22,,1000),0)+AU22,"")</f>
        <v/>
      </c>
      <c r="AV23" s="305" t="str">
        <f t="shared" ca="1" si="69"/>
        <v/>
      </c>
      <c r="AW23" s="306" t="str">
        <f t="shared" ca="1" si="70"/>
        <v/>
      </c>
      <c r="AX23" s="307" t="str">
        <f t="shared" ca="1" si="71"/>
        <v/>
      </c>
      <c r="AY23" s="304" t="str">
        <f t="shared" ref="AY23:AY33" ca="1" si="86">IFERROR(MATCH($AY$20,OFFSET($AC$1,AY22,,1000),0)+AY22,"")</f>
        <v/>
      </c>
      <c r="AZ23" s="305" t="str">
        <f t="shared" ca="1" si="72"/>
        <v/>
      </c>
      <c r="BA23" s="306" t="str">
        <f t="shared" ca="1" si="73"/>
        <v/>
      </c>
      <c r="BB23" s="307" t="str">
        <f t="shared" ca="1" si="74"/>
        <v/>
      </c>
      <c r="BC23" s="304" t="str">
        <f t="shared" ref="BC23:BC33" ca="1" si="87">IFERROR(MATCH($BC$20,OFFSET($AC$1,BC22,,1000),0)+BC22,"")</f>
        <v/>
      </c>
      <c r="BD23" s="305" t="str">
        <f t="shared" ca="1" si="75"/>
        <v/>
      </c>
      <c r="BE23" s="306" t="str">
        <f t="shared" ca="1" si="76"/>
        <v/>
      </c>
      <c r="BF23" s="307" t="str">
        <f t="shared" ca="1" si="77"/>
        <v/>
      </c>
      <c r="BG23" s="304" t="str">
        <f t="shared" ref="BG23:BG33" ca="1" si="88">IFERROR(MATCH($BG$20,OFFSET($AC$1,BG22,,1000),0)+BG22,"")</f>
        <v/>
      </c>
      <c r="BH23" s="305" t="str">
        <f t="shared" ca="1" si="78"/>
        <v/>
      </c>
      <c r="BI23" s="306" t="str">
        <f t="shared" ca="1" si="79"/>
        <v/>
      </c>
      <c r="BJ23" s="307" t="str">
        <f t="shared" ca="1" si="80"/>
        <v/>
      </c>
      <c r="BL23" s="416" t="str">
        <f ca="1">IF(OR(BM23="",BM23=0),"",MAX(BL$5:BL22)+1)</f>
        <v/>
      </c>
      <c r="BM23" s="321" t="str">
        <f ca="1">IFERROR(INDEX($AJ$6:$AJ$17, ROWS(BM$4:$BM21)), IFERROR(INDEX($AN$6:$AN$17, ROWS(BM$4:$BM21)-ROWS($AJ$6:$AJ$17)), IFERROR(INDEX($AR$6:$AR$17, ROWS(BM$4:$BM21)-ROWS($AJ$6:$AJ$17)-ROWS($AN$6:$AN$17)),IFERROR(INDEX($AV$6:$AV$17, ROWS(BM$4:$BM21)-ROWS($AJ$6:$AJ$17)-ROWS($AN$6:$AN$17)-ROWS($AR$6:$AR$17)),IFERROR(INDEX($AZ$6:$AZ$17, ROWS(BM$4:$BM21)-ROWS($AJ$6:$AJ$17)-ROWS($AN$6:$AN$17)-ROWS($AR$6:$AR$17)-ROWS($AV$6:$AV$17)),IFERROR(INDEX($BD$6:$BD$17, ROWS(BM$4:$BM21)-ROWS($AJ$6:$AJ$17)-ROWS($AN$6:$AN$17)-ROWS($AR$6:$AR$17)-ROWS($AV$6:$AV$17)-ROWS($AZ$6:$AZ$17)),IFERROR(INDEX($BH$6:$BH$17, ROWS(BM$4:$BM21)-ROWS($AJ$6:$AJ$17)-ROWS($AN$6:$AN$17)-ROWS($AR$6:$AR$17)-ROWS($AV$6:$AV$17)-ROWS($AZ$6:$AZ$17)-ROWS($BD$6:$BD$17)), "")))))))</f>
        <v/>
      </c>
      <c r="BN23" s="321" t="str">
        <f t="shared" ca="1" si="30"/>
        <v/>
      </c>
      <c r="BO23" s="321" t="str">
        <f ca="1">IF(OR(BP23="",BP23=0),"",MAX(BO$5:BO22)+1)</f>
        <v/>
      </c>
      <c r="BP23" s="321" t="str">
        <f ca="1">IFERROR(INDEX($AK$6:$AK$17, ROWS($BP$4:BP21)), IFERROR(INDEX($AO$6:$AO$17, ROWS($BP$4:BP21)-ROWS($AK$6:$AK$17)), IFERROR(INDEX($AS$6:$AS$17, ROWS($BP$4:BP21)-ROWS($AK$6:$AK$17)-ROWS($AO$6:$AO$17)),IFERROR(INDEX($AW$6:$AW$17, ROWS($BP$4:BP21)-ROWS($AK$6:$AK$17)-ROWS($AO$6:$AO$17)-ROWS($AS$6:$AS$17)),IFERROR(INDEX($BA$6:$BA$17, ROWS($BP$4:BP21)-ROWS($AK$6:$AK$17)-ROWS($AO$6:$AO$17)-ROWS($AS$6:$AS$17)-ROWS($AW$6:$AW$17)),IFERROR(INDEX($BE$6:$BE$17, ROWS($BP$4:BP21)-ROWS($AK$6:$AK$17)-ROWS($AO$6:$AO$17)-ROWS($AS$6:$AS$17)-ROWS($AW$6:$AW$17)-ROWS($BA$6:$BA$17)),IFERROR(INDEX($BI$6:$BI$17, ROWS($BP$4:BP21)-ROWS($AK$6:$AK$17)-ROWS($AO$6:$AO$17)-ROWS($AS$6:$AS$17)-ROWS($AW$6:$AW$17)-ROWS($BA$6:$BA$17)-ROWS($BE$6:$BE$17)), "")))))))</f>
        <v/>
      </c>
      <c r="BQ23" s="321" t="str">
        <f t="shared" ca="1" si="31"/>
        <v/>
      </c>
      <c r="BR23" s="417" t="str">
        <f t="shared" ca="1" si="32"/>
        <v/>
      </c>
      <c r="BS23" s="416" t="str">
        <f ca="1">IF(OR(BT23="",BT23=0),"",MAX(BS$5:BS22)+1)</f>
        <v/>
      </c>
      <c r="BT23" s="321" t="str">
        <f ca="1">IFERROR(INDEX($AJ$22:$AJ$33, ROWS($BT$4:BT21)), IFERROR(INDEX($AN$22:$AN$33, ROWS($BT$4:BT21)-ROWS($AJ$22:$AJ$33)), IFERROR(INDEX($AR$22:$AR$33, ROWS($BT$4:BT21)-ROWS($AJ$22:$AJ$33)-ROWS($AN$22:$AN$33)),IFERROR(INDEX($AV$22:$AV$33, ROWS($BT$4:BT21)-ROWS($AJ$22:$AJ$33)-ROWS($AN$22:$AN$33)-ROWS($AR$22:$AR$33)),IFERROR(INDEX($AZ$22:$AZ$33, ROWS($BT$4:BT21)-ROWS($AJ$22:$AJ$33)-ROWS($AN$22:$AN$33)-ROWS($AR$22:$AR$33)-ROWS($AV$22:$AV$33)),IFERROR(INDEX($BD$22:$BD$33, ROWS($BT$4:BT21)-ROWS($AJ$22:$AJ$33)-ROWS($AN$22:$AN$33)-ROWS($AR$22:$AR$33)-ROWS($AV$22:$AV$33)-ROWS($AZ$22:$AZ$33)),IFERROR(INDEX($BH$22:$BH$33, ROWS($BT$4:BT21)-ROWS($AJ$22:$AJ$33)-ROWS($AN$22:$AN$33)-ROWS($AR$22:$AR$33)-ROWS($AV$22:$AV$33)-ROWS($AZ$22:$AZ$33)-ROWS($BD$22:$BD$33)), "")))))))</f>
        <v/>
      </c>
      <c r="BU23" s="321" t="str">
        <f t="shared" ca="1" si="33"/>
        <v/>
      </c>
      <c r="BV23" s="321" t="str">
        <f ca="1">IF(OR(BW23="",BW23=0),"",MAX(BV$5:BV22)+1)</f>
        <v/>
      </c>
      <c r="BW23" s="321" t="str">
        <f ca="1">IFERROR(INDEX($AK$22:$AK$33, ROWS($BW$4:BW21)), IFERROR(INDEX($AO$22:$AO$33, ROWS($BW$4:BW21)-ROWS($AK$22:$AK$33)), IFERROR(INDEX($AS$22:$AS$33, ROWS($BW$4:BW21)-ROWS($AK$22:$AK$33)-ROWS($AO$22:$AO$33)),IFERROR(INDEX($AW$22:$AW$33, ROWS($BW$4:BW21)-ROWS($AK$22:$AK$33)-ROWS($AO$22:$AO$33)-ROWS($AS$22:$AS$33)),IFERROR(INDEX($BA$22:$BA$33, ROWS($BW$4:BW21)-ROWS($AK$22:$AK$33)-ROWS($AO$22:$AO$33)-ROWS($AS$22:$AS$33)-ROWS($AW$22:$AW$33)),IFERROR(INDEX($BE$22:$BE$33, ROWS($BW$4:BW21)-ROWS($AK$22:$AK$33)-ROWS($AO$22:$AO$33)-ROWS($AS$22:$AS$33)-ROWS($AW$22:$AW$33)-ROWS($BA$22:$BA$33)),IFERROR(INDEX($BI$22:$BI$33, ROWS($BW$4:BW21)-ROWS($AK$22:$AK$33)-ROWS($AO$22:$AO$33)-ROWS($AS$22:$AS$33)-ROWS($AW$22:$AW$33)-ROWS($BA$22:$BA$33)-ROWS($BE$22:$BE$33)), "")))))))</f>
        <v/>
      </c>
      <c r="BX23" s="321" t="str">
        <f t="shared" ca="1" si="34"/>
        <v/>
      </c>
      <c r="BY23" s="417" t="str">
        <f t="shared" ca="1" si="35"/>
        <v/>
      </c>
      <c r="BZ23" s="416" t="str">
        <f ca="1">IF(OR(CA23="",CA23=0),"",MAX(BZ$5:BZ22)+1)</f>
        <v/>
      </c>
      <c r="CA23" s="321" t="str">
        <f ca="1">IFERROR(INDEX($AJ$38:$AJ$49, ROWS($CA$4:CA21)), IFERROR(INDEX($AN$38:$AN$49, ROWS($CA$4:CA21)-ROWS($AJ$38:$AJ$49)), IFERROR(INDEX($AR$38:$AR$49, ROWS($CA$4:CA21)-ROWS($AJ$38:$AJ$49)-ROWS($AN$38:$AN$49)),IFERROR(INDEX($AV$38:$AV$49, ROWS($CA$4:CA21)-ROWS($AJ$38:$AJ$49)-ROWS($AN$38:$AN$49)-ROWS($AR$38:$AR$49)),IFERROR(INDEX($AZ$38:$AZ$49, ROWS($CA$4:CA21)-ROWS($AJ$38:$AJ$49)-ROWS($AN$38:$AN$49)-ROWS($AR$38:$AR$49)-ROWS($AV$38:$AV$49)),IFERROR(INDEX($BD$38:$BD$49, ROWS($CA$4:CA21)-ROWS($AJ$38:$AJ$49)-ROWS($AN$38:$AN$49)-ROWS($AR$38:$AR$49)-ROWS($AV$38:$AV$49)-ROWS($AZ$38:$AZ$49)),IFERROR(INDEX($BH$38:$BH$49, ROWS($CA$4:CA21)-ROWS($AJ$38:$AJ$49)-ROWS($AN$38:$AN$49)-ROWS($AR$38:$AR$49)-ROWS($AV$38:$AV$49)-ROWS($AZ$38:$AZ$49)-ROWS($BD$38:$BD$49)), "")))))))</f>
        <v/>
      </c>
      <c r="CB23" s="321" t="str">
        <f t="shared" ca="1" si="36"/>
        <v/>
      </c>
      <c r="CC23" s="321" t="str">
        <f ca="1">IF(OR(CD23="",CD23=0),"",MAX(CC$5:CC22)+1)</f>
        <v/>
      </c>
      <c r="CD23" s="321" t="str">
        <f ca="1">IFERROR(INDEX($AK$38:$AK$49, ROWS($CD$4:CD21)), IFERROR(INDEX($AO$38:$AO$49, ROWS($CD$4:CD21)-ROWS($AK$38:$AK$49)), IFERROR(INDEX($AS$38:$AS$49, ROWS($CD$4:CD21)-ROWS($AK$38:$AK$49)-ROWS($AO$38:$AO$49)),IFERROR(INDEX($AW$38:$AW$49, ROWS($CD$4:CD21)-ROWS($AK$38:$AK$49)-ROWS($AO$38:$AO$49)-ROWS($AS$38:$AS$49)),IFERROR(INDEX($BA$38:$BA$49, ROWS($CD$4:CD21)-ROWS($AK$38:$AK$49)-ROWS($AO$38:$AO$49)-ROWS($AS$38:$AS$49)-ROWS($AW$38:$AW$49)),IFERROR(INDEX($BE$38:$BE$49, ROWS($CD$4:CD21)-ROWS($AK$38:$AK$49)-ROWS($AO$38:$AO$49)-ROWS($AS$38:$AS$49)-ROWS($AW$38:$AW$49)-ROWS($BA$38:$BA$49)),IFERROR(INDEX($BI$38:$BI$49, ROWS($CD$4:CD21)-ROWS($AK$38:$AK$49)-ROWS($AO$38:$AO$49)-ROWS($AS$38:$AS$49)-ROWS($AW$38:$AW$49)-ROWS($BA$38:$BA$49)-ROWS($BE$38:$BE$49)), "")))))))</f>
        <v/>
      </c>
      <c r="CE23" s="321" t="str">
        <f t="shared" ca="1" si="37"/>
        <v/>
      </c>
      <c r="CF23" s="417" t="str">
        <f t="shared" ca="1" si="38"/>
        <v/>
      </c>
      <c r="CG23" s="416" t="str">
        <f ca="1">IF(OR(CH23="",CH23=0),"",MAX(CG$5:CG22)+1)</f>
        <v/>
      </c>
      <c r="CH23" s="321" t="str">
        <f ca="1">IFERROR(INDEX($AJ$54:$AJ$65, ROWS($CH$4:CH21)), IFERROR(INDEX($AN$54:$AN$65, ROWS($CH$4:CH21)-ROWS($AJ$54:$AJ$65)), IFERROR(INDEX($AR$54:$AR$65, ROWS($CH$4:CH21)-ROWS($AJ$54:$AJ$65)-ROWS($AN$54:$AN$65)),IFERROR(INDEX($AV$54:$AV$65, ROWS($CH$4:CH21)-ROWS($AJ$54:$AJ$65)-ROWS($AN$54:$AN$65)-ROWS($AR$54:$AR$65)),IFERROR(INDEX($AZ$54:$AZ$65, ROWS($CH$4:CH21)-ROWS($AJ$54:$AJ$65)-ROWS($AN$54:$AN$65)-ROWS($AR$54:$AR$65)-ROWS($AV$54:$AV$65)),IFERROR(INDEX($BD$54:$BD$65, ROWS($CH$4:CH21)-ROWS($AJ$54:$AJ$65)-ROWS($AN$54:$AN$65)-ROWS($AR$54:$AR$65)-ROWS($AV$54:$AV$65)-ROWS($AZ$54:$AZ$65)),IFERROR(INDEX($BH$54:$BH$65, ROWS($CH$4:CH21)-ROWS($AJ$54:$AJ$65)-ROWS($AN$54:$AN$65)-ROWS($AR$54:$AR$65)-ROWS($AV$54:$AV$65)-ROWS($AZ$54:$AZ$65)-ROWS($BD$54:$BD$65)), "")))))))</f>
        <v/>
      </c>
      <c r="CI23" s="321" t="str">
        <f t="shared" ca="1" si="39"/>
        <v/>
      </c>
      <c r="CJ23" s="321" t="str">
        <f ca="1">IF(OR(CK23="",CK23=0),"",MAX(CJ$5:CJ22)+1)</f>
        <v/>
      </c>
      <c r="CK23" s="321" t="str">
        <f ca="1">IFERROR(INDEX($AK$54:$AK$65, ROWS($CK$4:CK21)), IFERROR(INDEX($AO$54:$AO$65, ROWS($CK$4:CK21)-ROWS($AK$54:$AK$65)), IFERROR(INDEX($AS$54:$AS$65, ROWS($CK$4:CK21)-ROWS($AK$54:$AK$65)-ROWS($AO$54:$AO$65)),IFERROR(INDEX($AW$54:$AW$65, ROWS($CK$4:CK21)-ROWS($AK$54:$AK$65)-ROWS($AO$54:$AO$65)-ROWS($AS$54:$AS$65)),IFERROR(INDEX($BA$54:$BA$65, ROWS($CK$4:CK21)-ROWS($AK$54:$AK$65)-ROWS($AO$54:$AO$65)-ROWS($AS$54:$AS$65)-ROWS($AW$54:$AW$65)),IFERROR(INDEX($BE$54:$BE$65, ROWS($CK$4:CK21)-ROWS($AK$54:$AK$65)-ROWS($AO$54:$AO$65)-ROWS($AS$54:$AS$65)-ROWS($AW$54:$AW$65)-ROWS($BA$54:$BA$65)),IFERROR(INDEX($BI$54:$BI$65, ROWS($CK$4:CK21)-ROWS($AK$54:$AK$65)-ROWS($AO$54:$AO$65)-ROWS($AS$54:$AS$65)-ROWS($AW$54:$AW$65)-ROWS($BA$54:$BA$65)-ROWS($BE$54:$BE$65)), "")))))))</f>
        <v/>
      </c>
      <c r="CL23" s="321" t="str">
        <f t="shared" ca="1" si="40"/>
        <v/>
      </c>
      <c r="CM23" s="417" t="str">
        <f t="shared" ca="1" si="41"/>
        <v/>
      </c>
      <c r="CN23" s="416" t="str">
        <f ca="1">IF(OR(CO23="",CO23=0),"",MAX(CN$5:CN22)+1)</f>
        <v/>
      </c>
      <c r="CO23" s="321" t="str">
        <f ca="1">IFERROR(INDEX($AJ$70:$AJ$81, ROWS($CO$4:CO21)), IFERROR(INDEX($AN$70:$AN$81, ROWS($CO$4:CO21)-ROWS($AJ$70:$AJ$81)), IFERROR(INDEX($AR$70:$AR$81, ROWS($CO$4:CO21)-ROWS($AJ$70:$AJ$81)-ROWS($AN$70:$AN$81)),IFERROR(INDEX($AV$70:$AV$81, ROWS($CO$4:CO21)-ROWS($AJ$70:$AJ$81)-ROWS($AN$70:$AN$81)-ROWS($AR$70:$AR$81)),IFERROR(INDEX($AZ$70:$AZ$81, ROWS($CO$4:CO21)-ROWS($AJ$70:$AJ$81)-ROWS($AN$70:$AN$81)-ROWS($AR$70:$AR$81)-ROWS($AV$70:$AV$81)),IFERROR(INDEX($BD$70:$BD$81, ROWS($CO$4:CO21)-ROWS($AJ$70:$AJ$81)-ROWS($AN$70:$AN$81)-ROWS($AR$70:$AR$81)-ROWS($AV$70:$AV$81)-ROWS($AZ$70:$AZ$81)),IFERROR(INDEX($BH$70:$BH$81, ROWS($CO$4:CO21)-ROWS($AJ$70:$AJ$81)-ROWS($AN$70:$AN$81)-ROWS($AR$70:$AR$81)-ROWS($AV$70:$AV$81)-ROWS($AZ$70:$AZ$81)-ROWS($BD$70:$BD$81)), "")))))))</f>
        <v/>
      </c>
      <c r="CP23" s="321" t="str">
        <f t="shared" ca="1" si="42"/>
        <v/>
      </c>
      <c r="CQ23" s="321" t="str">
        <f ca="1">IF(OR(CR23="",CR23=0),"",MAX(CQ$5:CQ22)+1)</f>
        <v/>
      </c>
      <c r="CR23" s="321" t="str">
        <f ca="1">IFERROR(INDEX($AK$70:$AK$81, ROWS($CR$4:CR21)), IFERROR(INDEX($AO$70:$AO$81, ROWS($CR$4:CR21)-ROWS($AK$70:$AK$81)), IFERROR(INDEX($AS$70:$AS$81, ROWS($CR$4:CR21)-ROWS($AK$70:$AK$81)-ROWS($AO$70:$AO$81)),IFERROR(INDEX($AW$70:$AW$81, ROWS($CR$4:CR21)-ROWS($AK$70:$AK$81)-ROWS($AO$70:$AO$81)-ROWS($AS$70:$AS$81)),IFERROR(INDEX($BA$70:$BA$81, ROWS($CR$4:CR21)-ROWS($AK$70:$AK$81)-ROWS($AO$70:$AO$81)-ROWS($AS$70:$AS$81)-ROWS($AW$70:$AW$81)),IFERROR(INDEX($BE$70:$BE$81, ROWS($CR$4:CR21)-ROWS($AK$70:$AK$81)-ROWS($AO$70:$AO$81)-ROWS($AS$70:$AS$81)-ROWS($AW$70:$AW$81)-ROWS($BA$70:$BA$81)),IFERROR(INDEX($BI$70:$BI$81, ROWS($CR$4:CR21)-ROWS($AK$70:$AK$81)-ROWS($AO$70:$AO$81)-ROWS($AS$70:$AS$81)-ROWS($AW$70:$AW$81)-ROWS($BA$70:$BA$81)-ROWS($BE$70:$BE$81)), "")))))))</f>
        <v/>
      </c>
      <c r="CS23" s="321" t="str">
        <f t="shared" ca="1" si="43"/>
        <v/>
      </c>
      <c r="CT23" s="417" t="str">
        <f t="shared" ca="1" si="44"/>
        <v/>
      </c>
      <c r="CU23" s="416" t="str">
        <f>IF(OR(CV23="",CV23=0),"",MAX(CU$5:CU22)+1)</f>
        <v/>
      </c>
      <c r="CV23" s="321">
        <f>IFERROR(INDEX($AJ$86:$AJ$97, ROWS($CV$4:CV21)), IFERROR(INDEX($AN$86:$AN$97, ROWS($CV$4:CV21)-ROWS($AJ$86:$AJ$97)), ""))</f>
        <v>0</v>
      </c>
      <c r="CW23" s="321" t="str">
        <f t="shared" si="45"/>
        <v/>
      </c>
      <c r="CX23" s="321" t="str">
        <f>IF(OR(CY23="",CY23=0),"",MAX(CX$5:CX22)+1)</f>
        <v/>
      </c>
      <c r="CY23" s="321">
        <f>IFERROR(INDEX($AK$86:$AK$97, ROWS($CY$4:CY21)), IFERROR(INDEX($AO$86:$AO$97, ROWS($CY$4:CY21)-ROWS($AK$86:$AK$97)), ""))</f>
        <v>0</v>
      </c>
      <c r="CZ23" s="321" t="str">
        <f t="shared" si="46"/>
        <v/>
      </c>
      <c r="DA23" s="417" t="str">
        <f t="shared" si="47"/>
        <v/>
      </c>
      <c r="DC23" s="439" t="str">
        <f ca="1">IF(OR(DD23="",DD23=0),"",MAX(DC$5:DC22)+1)</f>
        <v/>
      </c>
      <c r="DD23" s="436" t="str">
        <f t="shared" ca="1" si="48"/>
        <v/>
      </c>
      <c r="DE23" s="422" t="str">
        <f t="shared" ca="1" si="49"/>
        <v/>
      </c>
      <c r="DF23" s="433" t="str">
        <f ca="1">IF(OR(DG23="",DG23=0),"",MAX(DF$5:DF22)+1)</f>
        <v/>
      </c>
      <c r="DG23" s="420" t="str">
        <f t="shared" ca="1" si="50"/>
        <v/>
      </c>
      <c r="DH23" s="422" t="str">
        <f t="shared" ca="1" si="51"/>
        <v/>
      </c>
      <c r="DI23" s="420" t="str">
        <f t="shared" ca="1" si="52"/>
        <v/>
      </c>
      <c r="DJ23" s="422" t="str">
        <f t="shared" ca="1" si="53"/>
        <v/>
      </c>
      <c r="DK23" s="420" t="str">
        <f t="shared" ca="1" si="54"/>
        <v/>
      </c>
      <c r="DL23" s="422" t="str">
        <f t="shared" ca="1" si="55"/>
        <v/>
      </c>
      <c r="DN23" s="292"/>
      <c r="DO23" s="292"/>
      <c r="DP23" s="292"/>
      <c r="DQ23" s="292"/>
      <c r="DR23" s="292"/>
      <c r="DS23" s="292"/>
    </row>
    <row r="24" spans="1:123" s="292" customFormat="1" ht="15" customHeight="1" thickTop="1" thickBot="1" x14ac:dyDescent="0.35">
      <c r="A24" s="1181" t="str">
        <f ca="1">IF(ISERROR(MATCH(A23,event_dates,0)+MATCH(A23,OFFSET(event_dates,MATCH(A23,event_dates,0),0,500,1),0)),"",INDEX(events,MATCH(A23,event_dates,0)+MATCH(A23,OFFSET(event_dates,MATCH(A23,event_dates,0),0,500,1),0)))</f>
        <v/>
      </c>
      <c r="B24" s="1182"/>
      <c r="C24" s="1181" t="str">
        <f ca="1">IF(ISERROR(MATCH(C23,event_dates,0)+MATCH(C23,OFFSET(event_dates,MATCH(C23,event_dates,0),0,500,1),0)),"",INDEX(events,MATCH(C23,event_dates,0)+MATCH(C23,OFFSET(event_dates,MATCH(C23,event_dates,0),0,500,1),0)))</f>
        <v/>
      </c>
      <c r="D24" s="1182"/>
      <c r="E24" s="1181" t="str">
        <f ca="1">IF(ISERROR(MATCH(E23,event_dates,0)+MATCH(E23,OFFSET(event_dates,MATCH(E23,event_dates,0),0,500,1),0)),"",INDEX(events,MATCH(E23,event_dates,0)+MATCH(E23,OFFSET(event_dates,MATCH(E23,event_dates,0),0,500,1),0)))</f>
        <v/>
      </c>
      <c r="F24" s="1182"/>
      <c r="G24" s="1181" t="str">
        <f ca="1">IF(ISERROR(MATCH(G23,event_dates,0)+MATCH(G23,OFFSET(event_dates,MATCH(G23,event_dates,0),0,500,1),0)),"",INDEX(events,MATCH(G23,event_dates,0)+MATCH(G23,OFFSET(event_dates,MATCH(G23,event_dates,0),0,500,1),0)))</f>
        <v/>
      </c>
      <c r="H24" s="1182"/>
      <c r="I24" s="1181" t="str">
        <f ca="1">IF(ISERROR(MATCH(I23,event_dates,0)+MATCH(I23,OFFSET(event_dates,MATCH(I23,event_dates,0),0,500,1),0)),"",INDEX(events,MATCH(I23,event_dates,0)+MATCH(I23,OFFSET(event_dates,MATCH(I23,event_dates,0),0,500,1),0)))</f>
        <v/>
      </c>
      <c r="J24" s="1182"/>
      <c r="K24" s="1181" t="str">
        <f ca="1">IF(ISERROR(MATCH(K23,event_dates,0)+MATCH(K23,OFFSET(event_dates,MATCH(K23,event_dates,0),0,500,1),0)),"",INDEX(events,MATCH(K23,event_dates,0)+MATCH(K23,OFFSET(event_dates,MATCH(K23,event_dates,0),0,500,1),0)))</f>
        <v/>
      </c>
      <c r="L24" s="1182"/>
      <c r="M24" s="1181" t="str">
        <f ca="1">IF(ISERROR(MATCH(M23,event_dates,0)+MATCH(M23,OFFSET(event_dates,MATCH(M23,event_dates,0),0,500,1),0)),"",INDEX(events,MATCH(M23,event_dates,0)+MATCH(M23,OFFSET(event_dates,MATCH(M23,event_dates,0),0,500,1),0)))</f>
        <v/>
      </c>
      <c r="N24" s="1182"/>
      <c r="P24" s="295" t="str">
        <f t="shared" ref="P24:P28" ca="1" si="89">IF(DN67="","",DN67)</f>
        <v>Lawn Service - 50</v>
      </c>
      <c r="Q24" s="295" t="str">
        <f t="shared" ca="1" si="81"/>
        <v>Credit Card 1 - 50</v>
      </c>
      <c r="R24" s="295" t="str">
        <f t="shared" ca="1" si="81"/>
        <v/>
      </c>
      <c r="S24" s="296" t="str">
        <f t="shared" ca="1" si="81"/>
        <v/>
      </c>
      <c r="T24" s="295" t="str">
        <f t="shared" ca="1" si="81"/>
        <v/>
      </c>
      <c r="U24" s="295" t="str">
        <f t="shared" ca="1" si="81"/>
        <v/>
      </c>
      <c r="V24" s="1158" t="s">
        <v>502</v>
      </c>
      <c r="W24" s="1159"/>
      <c r="X24" s="445">
        <f ca="1">IF(DP72="",0,DP72)</f>
        <v>510</v>
      </c>
      <c r="Y24"/>
      <c r="AB24" s="299"/>
      <c r="AC24" s="359" t="str">
        <f>IF('Data Entry'!B30="","",'Data Entry'!B30)</f>
        <v/>
      </c>
      <c r="AD24" s="360" t="str">
        <f>IF('Data Entry'!A30="","",'Data Entry'!A30)</f>
        <v/>
      </c>
      <c r="AE24" s="364" t="str">
        <f>IF('Data Entry'!C30="","",'Data Entry'!C30)</f>
        <v/>
      </c>
      <c r="AF24" s="403" t="str">
        <f>IF('Data Entry'!E30="","",'Data Entry'!E30)</f>
        <v/>
      </c>
      <c r="AG24" s="300"/>
      <c r="AH24"/>
      <c r="AI24" s="304" t="str">
        <f t="shared" ca="1" si="82"/>
        <v/>
      </c>
      <c r="AJ24" s="305" t="str">
        <f t="shared" ca="1" si="60"/>
        <v/>
      </c>
      <c r="AK24" s="306" t="str">
        <f t="shared" ca="1" si="61"/>
        <v/>
      </c>
      <c r="AL24" s="307" t="str">
        <f t="shared" ca="1" si="62"/>
        <v/>
      </c>
      <c r="AM24" s="304" t="str">
        <f t="shared" ca="1" si="83"/>
        <v/>
      </c>
      <c r="AN24" s="305" t="str">
        <f t="shared" ca="1" si="63"/>
        <v/>
      </c>
      <c r="AO24" s="306" t="str">
        <f t="shared" ca="1" si="64"/>
        <v/>
      </c>
      <c r="AP24" s="307" t="str">
        <f t="shared" ca="1" si="65"/>
        <v/>
      </c>
      <c r="AQ24" s="304">
        <f t="shared" ca="1" si="84"/>
        <v>127</v>
      </c>
      <c r="AR24" s="305" t="str">
        <f t="shared" ca="1" si="66"/>
        <v>Pet Care</v>
      </c>
      <c r="AS24" s="306">
        <f t="shared" ca="1" si="67"/>
        <v>80</v>
      </c>
      <c r="AT24" s="307" t="str">
        <f t="shared" ca="1" si="68"/>
        <v>Liquid Bills</v>
      </c>
      <c r="AU24" s="304" t="str">
        <f t="shared" ca="1" si="85"/>
        <v/>
      </c>
      <c r="AV24" s="305" t="str">
        <f t="shared" ca="1" si="69"/>
        <v/>
      </c>
      <c r="AW24" s="306" t="str">
        <f t="shared" ca="1" si="70"/>
        <v/>
      </c>
      <c r="AX24" s="307" t="str">
        <f t="shared" ca="1" si="71"/>
        <v/>
      </c>
      <c r="AY24" s="304" t="str">
        <f t="shared" ca="1" si="86"/>
        <v/>
      </c>
      <c r="AZ24" s="305" t="str">
        <f t="shared" ca="1" si="72"/>
        <v/>
      </c>
      <c r="BA24" s="306" t="str">
        <f t="shared" ca="1" si="73"/>
        <v/>
      </c>
      <c r="BB24" s="307" t="str">
        <f t="shared" ca="1" si="74"/>
        <v/>
      </c>
      <c r="BC24" s="304" t="str">
        <f t="shared" ca="1" si="87"/>
        <v/>
      </c>
      <c r="BD24" s="305" t="str">
        <f t="shared" ca="1" si="75"/>
        <v/>
      </c>
      <c r="BE24" s="306" t="str">
        <f t="shared" ca="1" si="76"/>
        <v/>
      </c>
      <c r="BF24" s="307" t="str">
        <f t="shared" ca="1" si="77"/>
        <v/>
      </c>
      <c r="BG24" s="304" t="str">
        <f t="shared" ca="1" si="88"/>
        <v/>
      </c>
      <c r="BH24" s="305" t="str">
        <f t="shared" ca="1" si="78"/>
        <v/>
      </c>
      <c r="BI24" s="306" t="str">
        <f t="shared" ca="1" si="79"/>
        <v/>
      </c>
      <c r="BJ24" s="307" t="str">
        <f t="shared" ca="1" si="80"/>
        <v/>
      </c>
      <c r="BL24" s="418" t="str">
        <f ca="1">IF(OR(BM24="",BM24=0),"",MAX(BL$5:BL23)+1)</f>
        <v/>
      </c>
      <c r="BM24" s="320" t="str">
        <f ca="1">IFERROR(INDEX($AJ$6:$AJ$17, ROWS(BM$4:$BM22)), IFERROR(INDEX($AN$6:$AN$17, ROWS(BM$4:$BM22)-ROWS($AJ$6:$AJ$17)), IFERROR(INDEX($AR$6:$AR$17, ROWS(BM$4:$BM22)-ROWS($AJ$6:$AJ$17)-ROWS($AN$6:$AN$17)),IFERROR(INDEX($AV$6:$AV$17, ROWS(BM$4:$BM22)-ROWS($AJ$6:$AJ$17)-ROWS($AN$6:$AN$17)-ROWS($AR$6:$AR$17)),IFERROR(INDEX($AZ$6:$AZ$17, ROWS(BM$4:$BM22)-ROWS($AJ$6:$AJ$17)-ROWS($AN$6:$AN$17)-ROWS($AR$6:$AR$17)-ROWS($AV$6:$AV$17)),IFERROR(INDEX($BD$6:$BD$17, ROWS(BM$4:$BM22)-ROWS($AJ$6:$AJ$17)-ROWS($AN$6:$AN$17)-ROWS($AR$6:$AR$17)-ROWS($AV$6:$AV$17)-ROWS($AZ$6:$AZ$17)),IFERROR(INDEX($BH$6:$BH$17, ROWS(BM$4:$BM22)-ROWS($AJ$6:$AJ$17)-ROWS($AN$6:$AN$17)-ROWS($AR$6:$AR$17)-ROWS($AV$6:$AV$17)-ROWS($AZ$6:$AZ$17)-ROWS($BD$6:$BD$17)), "")))))))</f>
        <v/>
      </c>
      <c r="BN24" s="320" t="str">
        <f t="shared" ca="1" si="30"/>
        <v/>
      </c>
      <c r="BO24" s="320" t="str">
        <f ca="1">IF(OR(BP24="",BP24=0),"",MAX(BO$5:BO23)+1)</f>
        <v/>
      </c>
      <c r="BP24" s="320" t="str">
        <f ca="1">IFERROR(INDEX($AK$6:$AK$17, ROWS($BP$4:BP22)), IFERROR(INDEX($AO$6:$AO$17, ROWS($BP$4:BP22)-ROWS($AK$6:$AK$17)), IFERROR(INDEX($AS$6:$AS$17, ROWS($BP$4:BP22)-ROWS($AK$6:$AK$17)-ROWS($AO$6:$AO$17)),IFERROR(INDEX($AW$6:$AW$17, ROWS($BP$4:BP22)-ROWS($AK$6:$AK$17)-ROWS($AO$6:$AO$17)-ROWS($AS$6:$AS$17)),IFERROR(INDEX($BA$6:$BA$17, ROWS($BP$4:BP22)-ROWS($AK$6:$AK$17)-ROWS($AO$6:$AO$17)-ROWS($AS$6:$AS$17)-ROWS($AW$6:$AW$17)),IFERROR(INDEX($BE$6:$BE$17, ROWS($BP$4:BP22)-ROWS($AK$6:$AK$17)-ROWS($AO$6:$AO$17)-ROWS($AS$6:$AS$17)-ROWS($AW$6:$AW$17)-ROWS($BA$6:$BA$17)),IFERROR(INDEX($BI$6:$BI$17, ROWS($BP$4:BP22)-ROWS($AK$6:$AK$17)-ROWS($AO$6:$AO$17)-ROWS($AS$6:$AS$17)-ROWS($AW$6:$AW$17)-ROWS($BA$6:$BA$17)-ROWS($BE$6:$BE$17)), "")))))))</f>
        <v/>
      </c>
      <c r="BQ24" s="320" t="str">
        <f t="shared" ca="1" si="31"/>
        <v/>
      </c>
      <c r="BR24" s="419" t="str">
        <f t="shared" ca="1" si="32"/>
        <v/>
      </c>
      <c r="BS24" s="418" t="str">
        <f ca="1">IF(OR(BT24="",BT24=0),"",MAX(BS$5:BS23)+1)</f>
        <v/>
      </c>
      <c r="BT24" s="320" t="str">
        <f ca="1">IFERROR(INDEX($AJ$22:$AJ$33, ROWS($BT$4:BT22)), IFERROR(INDEX($AN$22:$AN$33, ROWS($BT$4:BT22)-ROWS($AJ$22:$AJ$33)), IFERROR(INDEX($AR$22:$AR$33, ROWS($BT$4:BT22)-ROWS($AJ$22:$AJ$33)-ROWS($AN$22:$AN$33)),IFERROR(INDEX($AV$22:$AV$33, ROWS($BT$4:BT22)-ROWS($AJ$22:$AJ$33)-ROWS($AN$22:$AN$33)-ROWS($AR$22:$AR$33)),IFERROR(INDEX($AZ$22:$AZ$33, ROWS($BT$4:BT22)-ROWS($AJ$22:$AJ$33)-ROWS($AN$22:$AN$33)-ROWS($AR$22:$AR$33)-ROWS($AV$22:$AV$33)),IFERROR(INDEX($BD$22:$BD$33, ROWS($BT$4:BT22)-ROWS($AJ$22:$AJ$33)-ROWS($AN$22:$AN$33)-ROWS($AR$22:$AR$33)-ROWS($AV$22:$AV$33)-ROWS($AZ$22:$AZ$33)),IFERROR(INDEX($BH$22:$BH$33, ROWS($BT$4:BT22)-ROWS($AJ$22:$AJ$33)-ROWS($AN$22:$AN$33)-ROWS($AR$22:$AR$33)-ROWS($AV$22:$AV$33)-ROWS($AZ$22:$AZ$33)-ROWS($BD$22:$BD$33)), "")))))))</f>
        <v/>
      </c>
      <c r="BU24" s="320" t="str">
        <f t="shared" ca="1" si="33"/>
        <v/>
      </c>
      <c r="BV24" s="320" t="str">
        <f ca="1">IF(OR(BW24="",BW24=0),"",MAX(BV$5:BV23)+1)</f>
        <v/>
      </c>
      <c r="BW24" s="320" t="str">
        <f ca="1">IFERROR(INDEX($AK$22:$AK$33, ROWS($BW$4:BW22)), IFERROR(INDEX($AO$22:$AO$33, ROWS($BW$4:BW22)-ROWS($AK$22:$AK$33)), IFERROR(INDEX($AS$22:$AS$33, ROWS($BW$4:BW22)-ROWS($AK$22:$AK$33)-ROWS($AO$22:$AO$33)),IFERROR(INDEX($AW$22:$AW$33, ROWS($BW$4:BW22)-ROWS($AK$22:$AK$33)-ROWS($AO$22:$AO$33)-ROWS($AS$22:$AS$33)),IFERROR(INDEX($BA$22:$BA$33, ROWS($BW$4:BW22)-ROWS($AK$22:$AK$33)-ROWS($AO$22:$AO$33)-ROWS($AS$22:$AS$33)-ROWS($AW$22:$AW$33)),IFERROR(INDEX($BE$22:$BE$33, ROWS($BW$4:BW22)-ROWS($AK$22:$AK$33)-ROWS($AO$22:$AO$33)-ROWS($AS$22:$AS$33)-ROWS($AW$22:$AW$33)-ROWS($BA$22:$BA$33)),IFERROR(INDEX($BI$22:$BI$33, ROWS($BW$4:BW22)-ROWS($AK$22:$AK$33)-ROWS($AO$22:$AO$33)-ROWS($AS$22:$AS$33)-ROWS($AW$22:$AW$33)-ROWS($BA$22:$BA$33)-ROWS($BE$22:$BE$33)), "")))))))</f>
        <v/>
      </c>
      <c r="BX24" s="320" t="str">
        <f t="shared" ca="1" si="34"/>
        <v/>
      </c>
      <c r="BY24" s="419" t="str">
        <f t="shared" ca="1" si="35"/>
        <v/>
      </c>
      <c r="BZ24" s="418" t="str">
        <f ca="1">IF(OR(CA24="",CA24=0),"",MAX(BZ$5:BZ23)+1)</f>
        <v/>
      </c>
      <c r="CA24" s="320" t="str">
        <f ca="1">IFERROR(INDEX($AJ$38:$AJ$49, ROWS($CA$4:CA22)), IFERROR(INDEX($AN$38:$AN$49, ROWS($CA$4:CA22)-ROWS($AJ$38:$AJ$49)), IFERROR(INDEX($AR$38:$AR$49, ROWS($CA$4:CA22)-ROWS($AJ$38:$AJ$49)-ROWS($AN$38:$AN$49)),IFERROR(INDEX($AV$38:$AV$49, ROWS($CA$4:CA22)-ROWS($AJ$38:$AJ$49)-ROWS($AN$38:$AN$49)-ROWS($AR$38:$AR$49)),IFERROR(INDEX($AZ$38:$AZ$49, ROWS($CA$4:CA22)-ROWS($AJ$38:$AJ$49)-ROWS($AN$38:$AN$49)-ROWS($AR$38:$AR$49)-ROWS($AV$38:$AV$49)),IFERROR(INDEX($BD$38:$BD$49, ROWS($CA$4:CA22)-ROWS($AJ$38:$AJ$49)-ROWS($AN$38:$AN$49)-ROWS($AR$38:$AR$49)-ROWS($AV$38:$AV$49)-ROWS($AZ$38:$AZ$49)),IFERROR(INDEX($BH$38:$BH$49, ROWS($CA$4:CA22)-ROWS($AJ$38:$AJ$49)-ROWS($AN$38:$AN$49)-ROWS($AR$38:$AR$49)-ROWS($AV$38:$AV$49)-ROWS($AZ$38:$AZ$49)-ROWS($BD$38:$BD$49)), "")))))))</f>
        <v/>
      </c>
      <c r="CB24" s="320" t="str">
        <f t="shared" ca="1" si="36"/>
        <v/>
      </c>
      <c r="CC24" s="320" t="str">
        <f ca="1">IF(OR(CD24="",CD24=0),"",MAX(CC$5:CC23)+1)</f>
        <v/>
      </c>
      <c r="CD24" s="320" t="str">
        <f ca="1">IFERROR(INDEX($AK$38:$AK$49, ROWS($CD$4:CD22)), IFERROR(INDEX($AO$38:$AO$49, ROWS($CD$4:CD22)-ROWS($AK$38:$AK$49)), IFERROR(INDEX($AS$38:$AS$49, ROWS($CD$4:CD22)-ROWS($AK$38:$AK$49)-ROWS($AO$38:$AO$49)),IFERROR(INDEX($AW$38:$AW$49, ROWS($CD$4:CD22)-ROWS($AK$38:$AK$49)-ROWS($AO$38:$AO$49)-ROWS($AS$38:$AS$49)),IFERROR(INDEX($BA$38:$BA$49, ROWS($CD$4:CD22)-ROWS($AK$38:$AK$49)-ROWS($AO$38:$AO$49)-ROWS($AS$38:$AS$49)-ROWS($AW$38:$AW$49)),IFERROR(INDEX($BE$38:$BE$49, ROWS($CD$4:CD22)-ROWS($AK$38:$AK$49)-ROWS($AO$38:$AO$49)-ROWS($AS$38:$AS$49)-ROWS($AW$38:$AW$49)-ROWS($BA$38:$BA$49)),IFERROR(INDEX($BI$38:$BI$49, ROWS($CD$4:CD22)-ROWS($AK$38:$AK$49)-ROWS($AO$38:$AO$49)-ROWS($AS$38:$AS$49)-ROWS($AW$38:$AW$49)-ROWS($BA$38:$BA$49)-ROWS($BE$38:$BE$49)), "")))))))</f>
        <v/>
      </c>
      <c r="CE24" s="320" t="str">
        <f t="shared" ca="1" si="37"/>
        <v/>
      </c>
      <c r="CF24" s="419" t="str">
        <f t="shared" ca="1" si="38"/>
        <v/>
      </c>
      <c r="CG24" s="418" t="str">
        <f ca="1">IF(OR(CH24="",CH24=0),"",MAX(CG$5:CG23)+1)</f>
        <v/>
      </c>
      <c r="CH24" s="320" t="str">
        <f ca="1">IFERROR(INDEX($AJ$54:$AJ$65, ROWS($CH$4:CH22)), IFERROR(INDEX($AN$54:$AN$65, ROWS($CH$4:CH22)-ROWS($AJ$54:$AJ$65)), IFERROR(INDEX($AR$54:$AR$65, ROWS($CH$4:CH22)-ROWS($AJ$54:$AJ$65)-ROWS($AN$54:$AN$65)),IFERROR(INDEX($AV$54:$AV$65, ROWS($CH$4:CH22)-ROWS($AJ$54:$AJ$65)-ROWS($AN$54:$AN$65)-ROWS($AR$54:$AR$65)),IFERROR(INDEX($AZ$54:$AZ$65, ROWS($CH$4:CH22)-ROWS($AJ$54:$AJ$65)-ROWS($AN$54:$AN$65)-ROWS($AR$54:$AR$65)-ROWS($AV$54:$AV$65)),IFERROR(INDEX($BD$54:$BD$65, ROWS($CH$4:CH22)-ROWS($AJ$54:$AJ$65)-ROWS($AN$54:$AN$65)-ROWS($AR$54:$AR$65)-ROWS($AV$54:$AV$65)-ROWS($AZ$54:$AZ$65)),IFERROR(INDEX($BH$54:$BH$65, ROWS($CH$4:CH22)-ROWS($AJ$54:$AJ$65)-ROWS($AN$54:$AN$65)-ROWS($AR$54:$AR$65)-ROWS($AV$54:$AV$65)-ROWS($AZ$54:$AZ$65)-ROWS($BD$54:$BD$65)), "")))))))</f>
        <v/>
      </c>
      <c r="CI24" s="320" t="str">
        <f t="shared" ca="1" si="39"/>
        <v/>
      </c>
      <c r="CJ24" s="320" t="str">
        <f ca="1">IF(OR(CK24="",CK24=0),"",MAX(CJ$5:CJ23)+1)</f>
        <v/>
      </c>
      <c r="CK24" s="320" t="str">
        <f ca="1">IFERROR(INDEX($AK$54:$AK$65, ROWS($CK$4:CK22)), IFERROR(INDEX($AO$54:$AO$65, ROWS($CK$4:CK22)-ROWS($AK$54:$AK$65)), IFERROR(INDEX($AS$54:$AS$65, ROWS($CK$4:CK22)-ROWS($AK$54:$AK$65)-ROWS($AO$54:$AO$65)),IFERROR(INDEX($AW$54:$AW$65, ROWS($CK$4:CK22)-ROWS($AK$54:$AK$65)-ROWS($AO$54:$AO$65)-ROWS($AS$54:$AS$65)),IFERROR(INDEX($BA$54:$BA$65, ROWS($CK$4:CK22)-ROWS($AK$54:$AK$65)-ROWS($AO$54:$AO$65)-ROWS($AS$54:$AS$65)-ROWS($AW$54:$AW$65)),IFERROR(INDEX($BE$54:$BE$65, ROWS($CK$4:CK22)-ROWS($AK$54:$AK$65)-ROWS($AO$54:$AO$65)-ROWS($AS$54:$AS$65)-ROWS($AW$54:$AW$65)-ROWS($BA$54:$BA$65)),IFERROR(INDEX($BI$54:$BI$65, ROWS($CK$4:CK22)-ROWS($AK$54:$AK$65)-ROWS($AO$54:$AO$65)-ROWS($AS$54:$AS$65)-ROWS($AW$54:$AW$65)-ROWS($BA$54:$BA$65)-ROWS($BE$54:$BE$65)), "")))))))</f>
        <v/>
      </c>
      <c r="CL24" s="320" t="str">
        <f t="shared" ca="1" si="40"/>
        <v/>
      </c>
      <c r="CM24" s="419" t="str">
        <f t="shared" ca="1" si="41"/>
        <v/>
      </c>
      <c r="CN24" s="418" t="str">
        <f ca="1">IF(OR(CO24="",CO24=0),"",MAX(CN$5:CN23)+1)</f>
        <v/>
      </c>
      <c r="CO24" s="320" t="str">
        <f ca="1">IFERROR(INDEX($AJ$70:$AJ$81, ROWS($CO$4:CO22)), IFERROR(INDEX($AN$70:$AN$81, ROWS($CO$4:CO22)-ROWS($AJ$70:$AJ$81)), IFERROR(INDEX($AR$70:$AR$81, ROWS($CO$4:CO22)-ROWS($AJ$70:$AJ$81)-ROWS($AN$70:$AN$81)),IFERROR(INDEX($AV$70:$AV$81, ROWS($CO$4:CO22)-ROWS($AJ$70:$AJ$81)-ROWS($AN$70:$AN$81)-ROWS($AR$70:$AR$81)),IFERROR(INDEX($AZ$70:$AZ$81, ROWS($CO$4:CO22)-ROWS($AJ$70:$AJ$81)-ROWS($AN$70:$AN$81)-ROWS($AR$70:$AR$81)-ROWS($AV$70:$AV$81)),IFERROR(INDEX($BD$70:$BD$81, ROWS($CO$4:CO22)-ROWS($AJ$70:$AJ$81)-ROWS($AN$70:$AN$81)-ROWS($AR$70:$AR$81)-ROWS($AV$70:$AV$81)-ROWS($AZ$70:$AZ$81)),IFERROR(INDEX($BH$70:$BH$81, ROWS($CO$4:CO22)-ROWS($AJ$70:$AJ$81)-ROWS($AN$70:$AN$81)-ROWS($AR$70:$AR$81)-ROWS($AV$70:$AV$81)-ROWS($AZ$70:$AZ$81)-ROWS($BD$70:$BD$81)), "")))))))</f>
        <v/>
      </c>
      <c r="CP24" s="320" t="str">
        <f t="shared" ca="1" si="42"/>
        <v/>
      </c>
      <c r="CQ24" s="320" t="str">
        <f ca="1">IF(OR(CR24="",CR24=0),"",MAX(CQ$5:CQ23)+1)</f>
        <v/>
      </c>
      <c r="CR24" s="320" t="str">
        <f ca="1">IFERROR(INDEX($AK$70:$AK$81, ROWS($CR$4:CR22)), IFERROR(INDEX($AO$70:$AO$81, ROWS($CR$4:CR22)-ROWS($AK$70:$AK$81)), IFERROR(INDEX($AS$70:$AS$81, ROWS($CR$4:CR22)-ROWS($AK$70:$AK$81)-ROWS($AO$70:$AO$81)),IFERROR(INDEX($AW$70:$AW$81, ROWS($CR$4:CR22)-ROWS($AK$70:$AK$81)-ROWS($AO$70:$AO$81)-ROWS($AS$70:$AS$81)),IFERROR(INDEX($BA$70:$BA$81, ROWS($CR$4:CR22)-ROWS($AK$70:$AK$81)-ROWS($AO$70:$AO$81)-ROWS($AS$70:$AS$81)-ROWS($AW$70:$AW$81)),IFERROR(INDEX($BE$70:$BE$81, ROWS($CR$4:CR22)-ROWS($AK$70:$AK$81)-ROWS($AO$70:$AO$81)-ROWS($AS$70:$AS$81)-ROWS($AW$70:$AW$81)-ROWS($BA$70:$BA$81)),IFERROR(INDEX($BI$70:$BI$81, ROWS($CR$4:CR22)-ROWS($AK$70:$AK$81)-ROWS($AO$70:$AO$81)-ROWS($AS$70:$AS$81)-ROWS($AW$70:$AW$81)-ROWS($BA$70:$BA$81)-ROWS($BE$70:$BE$81)), "")))))))</f>
        <v/>
      </c>
      <c r="CS24" s="320" t="str">
        <f t="shared" ca="1" si="43"/>
        <v/>
      </c>
      <c r="CT24" s="419" t="str">
        <f t="shared" ca="1" si="44"/>
        <v/>
      </c>
      <c r="CU24" s="418" t="str">
        <f>IF(OR(CV24="",CV24=0),"",MAX(CU$5:CU23)+1)</f>
        <v/>
      </c>
      <c r="CV24" s="320">
        <f>IFERROR(INDEX($AJ$86:$AJ$97, ROWS($CV$4:CV22)), IFERROR(INDEX($AN$86:$AN$97, ROWS($CV$4:CV22)-ROWS($AJ$86:$AJ$97)), ""))</f>
        <v>0</v>
      </c>
      <c r="CW24" s="320" t="str">
        <f t="shared" si="45"/>
        <v/>
      </c>
      <c r="CX24" s="320" t="str">
        <f>IF(OR(CY24="",CY24=0),"",MAX(CX$5:CX23)+1)</f>
        <v/>
      </c>
      <c r="CY24" s="320">
        <f>IFERROR(INDEX($AK$86:$AK$97, ROWS($CY$4:CY22)), IFERROR(INDEX($AO$86:$AO$97, ROWS($CY$4:CY22)-ROWS($AK$86:$AK$97)), ""))</f>
        <v>0</v>
      </c>
      <c r="CZ24" s="320" t="str">
        <f t="shared" si="46"/>
        <v/>
      </c>
      <c r="DA24" s="419" t="str">
        <f t="shared" si="47"/>
        <v/>
      </c>
      <c r="DC24" s="1167" t="s">
        <v>487</v>
      </c>
      <c r="DD24" s="1168"/>
      <c r="DE24" s="1168"/>
      <c r="DF24" s="1168"/>
      <c r="DG24" s="1168"/>
      <c r="DH24" s="1168"/>
      <c r="DI24" s="1168"/>
      <c r="DJ24" s="1168"/>
      <c r="DK24" s="1168"/>
      <c r="DL24" s="1169"/>
      <c r="DN24" s="1199" t="s">
        <v>487</v>
      </c>
      <c r="DO24" s="1200"/>
      <c r="DP24" s="1200"/>
      <c r="DQ24" s="1200"/>
      <c r="DR24" s="1200"/>
      <c r="DS24" s="1201"/>
    </row>
    <row r="25" spans="1:123" s="292" customFormat="1" ht="15" customHeight="1" thickBot="1" x14ac:dyDescent="0.35">
      <c r="A25" s="1183"/>
      <c r="B25" s="1182"/>
      <c r="C25" s="1183"/>
      <c r="D25" s="1182"/>
      <c r="E25" s="1183"/>
      <c r="F25" s="1182"/>
      <c r="G25" s="1183"/>
      <c r="H25" s="1182"/>
      <c r="I25" s="1183"/>
      <c r="J25" s="1182"/>
      <c r="K25" s="1183"/>
      <c r="L25" s="1182"/>
      <c r="M25" s="1183"/>
      <c r="N25" s="1182"/>
      <c r="P25" s="295" t="str">
        <f t="shared" ca="1" si="89"/>
        <v/>
      </c>
      <c r="Q25" s="295" t="str">
        <f t="shared" ca="1" si="81"/>
        <v/>
      </c>
      <c r="R25" s="295" t="str">
        <f t="shared" ca="1" si="81"/>
        <v/>
      </c>
      <c r="S25" s="296" t="str">
        <f t="shared" ca="1" si="81"/>
        <v/>
      </c>
      <c r="T25" s="295" t="str">
        <f t="shared" ca="1" si="81"/>
        <v/>
      </c>
      <c r="U25" s="295" t="str">
        <f t="shared" ca="1" si="81"/>
        <v/>
      </c>
      <c r="V25" s="1158" t="s">
        <v>507</v>
      </c>
      <c r="W25" s="1159"/>
      <c r="X25" s="445">
        <f ca="1">IF(DS72="",0,DS72)</f>
        <v>400</v>
      </c>
      <c r="Y25"/>
      <c r="AB25" s="299"/>
      <c r="AC25" s="301"/>
      <c r="AD25" s="301"/>
      <c r="AE25" s="301"/>
      <c r="AF25" s="301"/>
      <c r="AG25" s="300"/>
      <c r="AH25"/>
      <c r="AI25" s="304" t="str">
        <f t="shared" ca="1" si="82"/>
        <v/>
      </c>
      <c r="AJ25" s="305" t="str">
        <f t="shared" ca="1" si="60"/>
        <v/>
      </c>
      <c r="AK25" s="306" t="str">
        <f t="shared" ca="1" si="61"/>
        <v/>
      </c>
      <c r="AL25" s="307" t="str">
        <f t="shared" ca="1" si="62"/>
        <v/>
      </c>
      <c r="AM25" s="304" t="str">
        <f t="shared" ca="1" si="83"/>
        <v/>
      </c>
      <c r="AN25" s="305" t="str">
        <f t="shared" ca="1" si="63"/>
        <v/>
      </c>
      <c r="AO25" s="306" t="str">
        <f t="shared" ca="1" si="64"/>
        <v/>
      </c>
      <c r="AP25" s="307" t="str">
        <f t="shared" ca="1" si="65"/>
        <v/>
      </c>
      <c r="AQ25" s="304" t="str">
        <f t="shared" ca="1" si="84"/>
        <v/>
      </c>
      <c r="AR25" s="305" t="str">
        <f t="shared" ca="1" si="66"/>
        <v/>
      </c>
      <c r="AS25" s="306" t="str">
        <f t="shared" ca="1" si="67"/>
        <v/>
      </c>
      <c r="AT25" s="307" t="str">
        <f t="shared" ca="1" si="68"/>
        <v/>
      </c>
      <c r="AU25" s="304" t="str">
        <f t="shared" ca="1" si="85"/>
        <v/>
      </c>
      <c r="AV25" s="305" t="str">
        <f t="shared" ca="1" si="69"/>
        <v/>
      </c>
      <c r="AW25" s="306" t="str">
        <f t="shared" ca="1" si="70"/>
        <v/>
      </c>
      <c r="AX25" s="307" t="str">
        <f t="shared" ca="1" si="71"/>
        <v/>
      </c>
      <c r="AY25" s="304" t="str">
        <f t="shared" ca="1" si="86"/>
        <v/>
      </c>
      <c r="AZ25" s="305" t="str">
        <f t="shared" ca="1" si="72"/>
        <v/>
      </c>
      <c r="BA25" s="306" t="str">
        <f t="shared" ca="1" si="73"/>
        <v/>
      </c>
      <c r="BB25" s="307" t="str">
        <f t="shared" ca="1" si="74"/>
        <v/>
      </c>
      <c r="BC25" s="304" t="str">
        <f t="shared" ca="1" si="87"/>
        <v/>
      </c>
      <c r="BD25" s="305" t="str">
        <f t="shared" ca="1" si="75"/>
        <v/>
      </c>
      <c r="BE25" s="306" t="str">
        <f t="shared" ca="1" si="76"/>
        <v/>
      </c>
      <c r="BF25" s="307" t="str">
        <f t="shared" ca="1" si="77"/>
        <v/>
      </c>
      <c r="BG25" s="304" t="str">
        <f t="shared" ca="1" si="88"/>
        <v/>
      </c>
      <c r="BH25" s="305" t="str">
        <f t="shared" ca="1" si="78"/>
        <v/>
      </c>
      <c r="BI25" s="306" t="str">
        <f t="shared" ca="1" si="79"/>
        <v/>
      </c>
      <c r="BJ25" s="307" t="str">
        <f t="shared" ca="1" si="80"/>
        <v/>
      </c>
      <c r="BL25" s="412" t="str">
        <f ca="1">IF(OR(BM25="",BM25=0),"",MAX(BL$5:BL24)+1)</f>
        <v/>
      </c>
      <c r="BM25" s="316" t="str">
        <f ca="1">IFERROR(INDEX($AJ$6:$AJ$17, ROWS(BM$4:$BM23)), IFERROR(INDEX($AN$6:$AN$17, ROWS(BM$4:$BM23)-ROWS($AJ$6:$AJ$17)), IFERROR(INDEX($AR$6:$AR$17, ROWS(BM$4:$BM23)-ROWS($AJ$6:$AJ$17)-ROWS($AN$6:$AN$17)),IFERROR(INDEX($AV$6:$AV$17, ROWS(BM$4:$BM23)-ROWS($AJ$6:$AJ$17)-ROWS($AN$6:$AN$17)-ROWS($AR$6:$AR$17)),IFERROR(INDEX($AZ$6:$AZ$17, ROWS(BM$4:$BM23)-ROWS($AJ$6:$AJ$17)-ROWS($AN$6:$AN$17)-ROWS($AR$6:$AR$17)-ROWS($AV$6:$AV$17)),IFERROR(INDEX($BD$6:$BD$17, ROWS(BM$4:$BM23)-ROWS($AJ$6:$AJ$17)-ROWS($AN$6:$AN$17)-ROWS($AR$6:$AR$17)-ROWS($AV$6:$AV$17)-ROWS($AZ$6:$AZ$17)),IFERROR(INDEX($BH$6:$BH$17, ROWS(BM$4:$BM23)-ROWS($AJ$6:$AJ$17)-ROWS($AN$6:$AN$17)-ROWS($AR$6:$AR$17)-ROWS($AV$6:$AV$17)-ROWS($AZ$6:$AZ$17)-ROWS($BD$6:$BD$17)), "")))))))</f>
        <v/>
      </c>
      <c r="BN25" s="316" t="str">
        <f t="shared" ca="1" si="30"/>
        <v/>
      </c>
      <c r="BO25" s="316" t="str">
        <f ca="1">IF(OR(BP25="",BP25=0),"",MAX(BO$5:BO24)+1)</f>
        <v/>
      </c>
      <c r="BP25" s="316" t="str">
        <f ca="1">IFERROR(INDEX($AK$6:$AK$17, ROWS($BP$4:BP23)), IFERROR(INDEX($AO$6:$AO$17, ROWS($BP$4:BP23)-ROWS($AK$6:$AK$17)), IFERROR(INDEX($AS$6:$AS$17, ROWS($BP$4:BP23)-ROWS($AK$6:$AK$17)-ROWS($AO$6:$AO$17)),IFERROR(INDEX($AW$6:$AW$17, ROWS($BP$4:BP23)-ROWS($AK$6:$AK$17)-ROWS($AO$6:$AO$17)-ROWS($AS$6:$AS$17)),IFERROR(INDEX($BA$6:$BA$17, ROWS($BP$4:BP23)-ROWS($AK$6:$AK$17)-ROWS($AO$6:$AO$17)-ROWS($AS$6:$AS$17)-ROWS($AW$6:$AW$17)),IFERROR(INDEX($BE$6:$BE$17, ROWS($BP$4:BP23)-ROWS($AK$6:$AK$17)-ROWS($AO$6:$AO$17)-ROWS($AS$6:$AS$17)-ROWS($AW$6:$AW$17)-ROWS($BA$6:$BA$17)),IFERROR(INDEX($BI$6:$BI$17, ROWS($BP$4:BP23)-ROWS($AK$6:$AK$17)-ROWS($AO$6:$AO$17)-ROWS($AS$6:$AS$17)-ROWS($AW$6:$AW$17)-ROWS($BA$6:$BA$17)-ROWS($BE$6:$BE$17)), "")))))))</f>
        <v/>
      </c>
      <c r="BQ25" s="316" t="str">
        <f t="shared" ca="1" si="31"/>
        <v/>
      </c>
      <c r="BR25" s="413" t="str">
        <f t="shared" ca="1" si="32"/>
        <v/>
      </c>
      <c r="BS25" s="412" t="str">
        <f ca="1">IF(OR(BT25="",BT25=0),"",MAX(BS$5:BS24)+1)</f>
        <v/>
      </c>
      <c r="BT25" s="316" t="str">
        <f ca="1">IFERROR(INDEX($AJ$22:$AJ$33, ROWS($BT$4:BT23)), IFERROR(INDEX($AN$22:$AN$33, ROWS($BT$4:BT23)-ROWS($AJ$22:$AJ$33)), IFERROR(INDEX($AR$22:$AR$33, ROWS($BT$4:BT23)-ROWS($AJ$22:$AJ$33)-ROWS($AN$22:$AN$33)),IFERROR(INDEX($AV$22:$AV$33, ROWS($BT$4:BT23)-ROWS($AJ$22:$AJ$33)-ROWS($AN$22:$AN$33)-ROWS($AR$22:$AR$33)),IFERROR(INDEX($AZ$22:$AZ$33, ROWS($BT$4:BT23)-ROWS($AJ$22:$AJ$33)-ROWS($AN$22:$AN$33)-ROWS($AR$22:$AR$33)-ROWS($AV$22:$AV$33)),IFERROR(INDEX($BD$22:$BD$33, ROWS($BT$4:BT23)-ROWS($AJ$22:$AJ$33)-ROWS($AN$22:$AN$33)-ROWS($AR$22:$AR$33)-ROWS($AV$22:$AV$33)-ROWS($AZ$22:$AZ$33)),IFERROR(INDEX($BH$22:$BH$33, ROWS($BT$4:BT23)-ROWS($AJ$22:$AJ$33)-ROWS($AN$22:$AN$33)-ROWS($AR$22:$AR$33)-ROWS($AV$22:$AV$33)-ROWS($AZ$22:$AZ$33)-ROWS($BD$22:$BD$33)), "")))))))</f>
        <v/>
      </c>
      <c r="BU25" s="316" t="str">
        <f t="shared" ca="1" si="33"/>
        <v/>
      </c>
      <c r="BV25" s="316" t="str">
        <f ca="1">IF(OR(BW25="",BW25=0),"",MAX(BV$5:BV24)+1)</f>
        <v/>
      </c>
      <c r="BW25" s="316" t="str">
        <f ca="1">IFERROR(INDEX($AK$22:$AK$33, ROWS($BW$4:BW23)), IFERROR(INDEX($AO$22:$AO$33, ROWS($BW$4:BW23)-ROWS($AK$22:$AK$33)), IFERROR(INDEX($AS$22:$AS$33, ROWS($BW$4:BW23)-ROWS($AK$22:$AK$33)-ROWS($AO$22:$AO$33)),IFERROR(INDEX($AW$22:$AW$33, ROWS($BW$4:BW23)-ROWS($AK$22:$AK$33)-ROWS($AO$22:$AO$33)-ROWS($AS$22:$AS$33)),IFERROR(INDEX($BA$22:$BA$33, ROWS($BW$4:BW23)-ROWS($AK$22:$AK$33)-ROWS($AO$22:$AO$33)-ROWS($AS$22:$AS$33)-ROWS($AW$22:$AW$33)),IFERROR(INDEX($BE$22:$BE$33, ROWS($BW$4:BW23)-ROWS($AK$22:$AK$33)-ROWS($AO$22:$AO$33)-ROWS($AS$22:$AS$33)-ROWS($AW$22:$AW$33)-ROWS($BA$22:$BA$33)),IFERROR(INDEX($BI$22:$BI$33, ROWS($BW$4:BW23)-ROWS($AK$22:$AK$33)-ROWS($AO$22:$AO$33)-ROWS($AS$22:$AS$33)-ROWS($AW$22:$AW$33)-ROWS($BA$22:$BA$33)-ROWS($BE$22:$BE$33)), "")))))))</f>
        <v/>
      </c>
      <c r="BX25" s="316" t="str">
        <f t="shared" ca="1" si="34"/>
        <v/>
      </c>
      <c r="BY25" s="413" t="str">
        <f t="shared" ca="1" si="35"/>
        <v/>
      </c>
      <c r="BZ25" s="412" t="str">
        <f ca="1">IF(OR(CA25="",CA25=0),"",MAX(BZ$5:BZ24)+1)</f>
        <v/>
      </c>
      <c r="CA25" s="316" t="str">
        <f ca="1">IFERROR(INDEX($AJ$38:$AJ$49, ROWS($CA$4:CA23)), IFERROR(INDEX($AN$38:$AN$49, ROWS($CA$4:CA23)-ROWS($AJ$38:$AJ$49)), IFERROR(INDEX($AR$38:$AR$49, ROWS($CA$4:CA23)-ROWS($AJ$38:$AJ$49)-ROWS($AN$38:$AN$49)),IFERROR(INDEX($AV$38:$AV$49, ROWS($CA$4:CA23)-ROWS($AJ$38:$AJ$49)-ROWS($AN$38:$AN$49)-ROWS($AR$38:$AR$49)),IFERROR(INDEX($AZ$38:$AZ$49, ROWS($CA$4:CA23)-ROWS($AJ$38:$AJ$49)-ROWS($AN$38:$AN$49)-ROWS($AR$38:$AR$49)-ROWS($AV$38:$AV$49)),IFERROR(INDEX($BD$38:$BD$49, ROWS($CA$4:CA23)-ROWS($AJ$38:$AJ$49)-ROWS($AN$38:$AN$49)-ROWS($AR$38:$AR$49)-ROWS($AV$38:$AV$49)-ROWS($AZ$38:$AZ$49)),IFERROR(INDEX($BH$38:$BH$49, ROWS($CA$4:CA23)-ROWS($AJ$38:$AJ$49)-ROWS($AN$38:$AN$49)-ROWS($AR$38:$AR$49)-ROWS($AV$38:$AV$49)-ROWS($AZ$38:$AZ$49)-ROWS($BD$38:$BD$49)), "")))))))</f>
        <v/>
      </c>
      <c r="CB25" s="316" t="str">
        <f t="shared" ca="1" si="36"/>
        <v/>
      </c>
      <c r="CC25" s="316" t="str">
        <f ca="1">IF(OR(CD25="",CD25=0),"",MAX(CC$5:CC24)+1)</f>
        <v/>
      </c>
      <c r="CD25" s="316" t="str">
        <f ca="1">IFERROR(INDEX($AK$38:$AK$49, ROWS($CD$4:CD23)), IFERROR(INDEX($AO$38:$AO$49, ROWS($CD$4:CD23)-ROWS($AK$38:$AK$49)), IFERROR(INDEX($AS$38:$AS$49, ROWS($CD$4:CD23)-ROWS($AK$38:$AK$49)-ROWS($AO$38:$AO$49)),IFERROR(INDEX($AW$38:$AW$49, ROWS($CD$4:CD23)-ROWS($AK$38:$AK$49)-ROWS($AO$38:$AO$49)-ROWS($AS$38:$AS$49)),IFERROR(INDEX($BA$38:$BA$49, ROWS($CD$4:CD23)-ROWS($AK$38:$AK$49)-ROWS($AO$38:$AO$49)-ROWS($AS$38:$AS$49)-ROWS($AW$38:$AW$49)),IFERROR(INDEX($BE$38:$BE$49, ROWS($CD$4:CD23)-ROWS($AK$38:$AK$49)-ROWS($AO$38:$AO$49)-ROWS($AS$38:$AS$49)-ROWS($AW$38:$AW$49)-ROWS($BA$38:$BA$49)),IFERROR(INDEX($BI$38:$BI$49, ROWS($CD$4:CD23)-ROWS($AK$38:$AK$49)-ROWS($AO$38:$AO$49)-ROWS($AS$38:$AS$49)-ROWS($AW$38:$AW$49)-ROWS($BA$38:$BA$49)-ROWS($BE$38:$BE$49)), "")))))))</f>
        <v/>
      </c>
      <c r="CE25" s="316" t="str">
        <f t="shared" ca="1" si="37"/>
        <v/>
      </c>
      <c r="CF25" s="413" t="str">
        <f t="shared" ca="1" si="38"/>
        <v/>
      </c>
      <c r="CG25" s="412" t="str">
        <f ca="1">IF(OR(CH25="",CH25=0),"",MAX(CG$5:CG24)+1)</f>
        <v/>
      </c>
      <c r="CH25" s="316" t="str">
        <f ca="1">IFERROR(INDEX($AJ$54:$AJ$65, ROWS($CH$4:CH23)), IFERROR(INDEX($AN$54:$AN$65, ROWS($CH$4:CH23)-ROWS($AJ$54:$AJ$65)), IFERROR(INDEX($AR$54:$AR$65, ROWS($CH$4:CH23)-ROWS($AJ$54:$AJ$65)-ROWS($AN$54:$AN$65)),IFERROR(INDEX($AV$54:$AV$65, ROWS($CH$4:CH23)-ROWS($AJ$54:$AJ$65)-ROWS($AN$54:$AN$65)-ROWS($AR$54:$AR$65)),IFERROR(INDEX($AZ$54:$AZ$65, ROWS($CH$4:CH23)-ROWS($AJ$54:$AJ$65)-ROWS($AN$54:$AN$65)-ROWS($AR$54:$AR$65)-ROWS($AV$54:$AV$65)),IFERROR(INDEX($BD$54:$BD$65, ROWS($CH$4:CH23)-ROWS($AJ$54:$AJ$65)-ROWS($AN$54:$AN$65)-ROWS($AR$54:$AR$65)-ROWS($AV$54:$AV$65)-ROWS($AZ$54:$AZ$65)),IFERROR(INDEX($BH$54:$BH$65, ROWS($CH$4:CH23)-ROWS($AJ$54:$AJ$65)-ROWS($AN$54:$AN$65)-ROWS($AR$54:$AR$65)-ROWS($AV$54:$AV$65)-ROWS($AZ$54:$AZ$65)-ROWS($BD$54:$BD$65)), "")))))))</f>
        <v/>
      </c>
      <c r="CI25" s="316" t="str">
        <f t="shared" ca="1" si="39"/>
        <v/>
      </c>
      <c r="CJ25" s="316" t="str">
        <f ca="1">IF(OR(CK25="",CK25=0),"",MAX(CJ$5:CJ24)+1)</f>
        <v/>
      </c>
      <c r="CK25" s="316" t="str">
        <f ca="1">IFERROR(INDEX($AK$54:$AK$65, ROWS($CK$4:CK23)), IFERROR(INDEX($AO$54:$AO$65, ROWS($CK$4:CK23)-ROWS($AK$54:$AK$65)), IFERROR(INDEX($AS$54:$AS$65, ROWS($CK$4:CK23)-ROWS($AK$54:$AK$65)-ROWS($AO$54:$AO$65)),IFERROR(INDEX($AW$54:$AW$65, ROWS($CK$4:CK23)-ROWS($AK$54:$AK$65)-ROWS($AO$54:$AO$65)-ROWS($AS$54:$AS$65)),IFERROR(INDEX($BA$54:$BA$65, ROWS($CK$4:CK23)-ROWS($AK$54:$AK$65)-ROWS($AO$54:$AO$65)-ROWS($AS$54:$AS$65)-ROWS($AW$54:$AW$65)),IFERROR(INDEX($BE$54:$BE$65, ROWS($CK$4:CK23)-ROWS($AK$54:$AK$65)-ROWS($AO$54:$AO$65)-ROWS($AS$54:$AS$65)-ROWS($AW$54:$AW$65)-ROWS($BA$54:$BA$65)),IFERROR(INDEX($BI$54:$BI$65, ROWS($CK$4:CK23)-ROWS($AK$54:$AK$65)-ROWS($AO$54:$AO$65)-ROWS($AS$54:$AS$65)-ROWS($AW$54:$AW$65)-ROWS($BA$54:$BA$65)-ROWS($BE$54:$BE$65)), "")))))))</f>
        <v/>
      </c>
      <c r="CL25" s="316" t="str">
        <f t="shared" ca="1" si="40"/>
        <v/>
      </c>
      <c r="CM25" s="413" t="str">
        <f t="shared" ca="1" si="41"/>
        <v/>
      </c>
      <c r="CN25" s="412" t="str">
        <f ca="1">IF(OR(CO25="",CO25=0),"",MAX(CN$5:CN24)+1)</f>
        <v/>
      </c>
      <c r="CO25" s="316" t="str">
        <f ca="1">IFERROR(INDEX($AJ$70:$AJ$81, ROWS($CO$4:CO23)), IFERROR(INDEX($AN$70:$AN$81, ROWS($CO$4:CO23)-ROWS($AJ$70:$AJ$81)), IFERROR(INDEX($AR$70:$AR$81, ROWS($CO$4:CO23)-ROWS($AJ$70:$AJ$81)-ROWS($AN$70:$AN$81)),IFERROR(INDEX($AV$70:$AV$81, ROWS($CO$4:CO23)-ROWS($AJ$70:$AJ$81)-ROWS($AN$70:$AN$81)-ROWS($AR$70:$AR$81)),IFERROR(INDEX($AZ$70:$AZ$81, ROWS($CO$4:CO23)-ROWS($AJ$70:$AJ$81)-ROWS($AN$70:$AN$81)-ROWS($AR$70:$AR$81)-ROWS($AV$70:$AV$81)),IFERROR(INDEX($BD$70:$BD$81, ROWS($CO$4:CO23)-ROWS($AJ$70:$AJ$81)-ROWS($AN$70:$AN$81)-ROWS($AR$70:$AR$81)-ROWS($AV$70:$AV$81)-ROWS($AZ$70:$AZ$81)),IFERROR(INDEX($BH$70:$BH$81, ROWS($CO$4:CO23)-ROWS($AJ$70:$AJ$81)-ROWS($AN$70:$AN$81)-ROWS($AR$70:$AR$81)-ROWS($AV$70:$AV$81)-ROWS($AZ$70:$AZ$81)-ROWS($BD$70:$BD$81)), "")))))))</f>
        <v/>
      </c>
      <c r="CP25" s="316" t="str">
        <f t="shared" ca="1" si="42"/>
        <v/>
      </c>
      <c r="CQ25" s="316" t="str">
        <f ca="1">IF(OR(CR25="",CR25=0),"",MAX(CQ$5:CQ24)+1)</f>
        <v/>
      </c>
      <c r="CR25" s="316" t="str">
        <f ca="1">IFERROR(INDEX($AK$70:$AK$81, ROWS($CR$4:CR23)), IFERROR(INDEX($AO$70:$AO$81, ROWS($CR$4:CR23)-ROWS($AK$70:$AK$81)), IFERROR(INDEX($AS$70:$AS$81, ROWS($CR$4:CR23)-ROWS($AK$70:$AK$81)-ROWS($AO$70:$AO$81)),IFERROR(INDEX($AW$70:$AW$81, ROWS($CR$4:CR23)-ROWS($AK$70:$AK$81)-ROWS($AO$70:$AO$81)-ROWS($AS$70:$AS$81)),IFERROR(INDEX($BA$70:$BA$81, ROWS($CR$4:CR23)-ROWS($AK$70:$AK$81)-ROWS($AO$70:$AO$81)-ROWS($AS$70:$AS$81)-ROWS($AW$70:$AW$81)),IFERROR(INDEX($BE$70:$BE$81, ROWS($CR$4:CR23)-ROWS($AK$70:$AK$81)-ROWS($AO$70:$AO$81)-ROWS($AS$70:$AS$81)-ROWS($AW$70:$AW$81)-ROWS($BA$70:$BA$81)),IFERROR(INDEX($BI$70:$BI$81, ROWS($CR$4:CR23)-ROWS($AK$70:$AK$81)-ROWS($AO$70:$AO$81)-ROWS($AS$70:$AS$81)-ROWS($AW$70:$AW$81)-ROWS($BA$70:$BA$81)-ROWS($BE$70:$BE$81)), "")))))))</f>
        <v/>
      </c>
      <c r="CS25" s="316" t="str">
        <f t="shared" ca="1" si="43"/>
        <v/>
      </c>
      <c r="CT25" s="413" t="str">
        <f t="shared" ca="1" si="44"/>
        <v/>
      </c>
      <c r="CU25" s="412" t="str">
        <f>IF(OR(CV25="",CV25=0),"",MAX(CU$5:CU24)+1)</f>
        <v/>
      </c>
      <c r="CV25" s="316">
        <f>IFERROR(INDEX($AJ$86:$AJ$97, ROWS($CV$4:CV23)), IFERROR(INDEX($AN$86:$AN$97, ROWS($CV$4:CV23)-ROWS($AJ$86:$AJ$97)), ""))</f>
        <v>0</v>
      </c>
      <c r="CW25" s="316" t="str">
        <f t="shared" si="45"/>
        <v/>
      </c>
      <c r="CX25" s="316" t="str">
        <f>IF(OR(CY25="",CY25=0),"",MAX(CX$5:CX24)+1)</f>
        <v/>
      </c>
      <c r="CY25" s="316">
        <f>IFERROR(INDEX($AK$86:$AK$97, ROWS($CY$4:CY23)), IFERROR(INDEX($AO$86:$AO$97, ROWS($CY$4:CY23)-ROWS($AK$86:$AK$97)), ""))</f>
        <v>0</v>
      </c>
      <c r="CZ25" s="316" t="str">
        <f t="shared" si="46"/>
        <v/>
      </c>
      <c r="DA25" s="413" t="str">
        <f t="shared" si="47"/>
        <v/>
      </c>
      <c r="DC25" s="437"/>
      <c r="DD25" s="1151" t="s">
        <v>504</v>
      </c>
      <c r="DE25" s="1152"/>
      <c r="DF25" s="430"/>
      <c r="DG25" s="1162" t="s">
        <v>23</v>
      </c>
      <c r="DH25" s="1152"/>
      <c r="DI25" s="1162" t="s">
        <v>504</v>
      </c>
      <c r="DJ25" s="1152"/>
      <c r="DK25" s="1162" t="s">
        <v>23</v>
      </c>
      <c r="DL25" s="1152"/>
      <c r="DN25" s="1163" t="s">
        <v>481</v>
      </c>
      <c r="DO25" s="1164"/>
      <c r="DP25" s="1164"/>
      <c r="DQ25" s="1165" t="s">
        <v>491</v>
      </c>
      <c r="DR25" s="1164"/>
      <c r="DS25" s="1166"/>
    </row>
    <row r="26" spans="1:123" s="292" customFormat="1" ht="15" customHeight="1" x14ac:dyDescent="0.3">
      <c r="A26" s="1183"/>
      <c r="B26" s="1182"/>
      <c r="C26" s="1183"/>
      <c r="D26" s="1182"/>
      <c r="E26" s="1183"/>
      <c r="F26" s="1182"/>
      <c r="G26" s="1183"/>
      <c r="H26" s="1182"/>
      <c r="I26" s="1183"/>
      <c r="J26" s="1182"/>
      <c r="K26" s="1183"/>
      <c r="L26" s="1182"/>
      <c r="M26" s="1183"/>
      <c r="N26" s="1182"/>
      <c r="P26" s="295" t="str">
        <f t="shared" ca="1" si="89"/>
        <v/>
      </c>
      <c r="Q26" s="295" t="str">
        <f t="shared" ca="1" si="81"/>
        <v/>
      </c>
      <c r="R26" s="295" t="str">
        <f t="shared" ca="1" si="81"/>
        <v/>
      </c>
      <c r="S26" s="296" t="str">
        <f t="shared" ca="1" si="81"/>
        <v/>
      </c>
      <c r="T26" s="295" t="str">
        <f t="shared" ca="1" si="81"/>
        <v/>
      </c>
      <c r="U26" s="295" t="str">
        <f t="shared" ca="1" si="81"/>
        <v/>
      </c>
      <c r="V26" s="1158" t="s">
        <v>508</v>
      </c>
      <c r="W26" s="1159"/>
      <c r="X26" s="445">
        <f ca="1">IF(X22="",0,X22)</f>
        <v>10555.93</v>
      </c>
      <c r="Y26"/>
      <c r="AB26" s="299"/>
      <c r="AC26" s="1093" t="s">
        <v>19</v>
      </c>
      <c r="AD26" s="1094"/>
      <c r="AE26" s="1094"/>
      <c r="AF26" s="1095"/>
      <c r="AG26" s="300"/>
      <c r="AH26"/>
      <c r="AI26" s="304" t="str">
        <f t="shared" ca="1" si="82"/>
        <v/>
      </c>
      <c r="AJ26" s="305" t="str">
        <f t="shared" ca="1" si="60"/>
        <v/>
      </c>
      <c r="AK26" s="306" t="str">
        <f t="shared" ca="1" si="61"/>
        <v/>
      </c>
      <c r="AL26" s="307" t="str">
        <f t="shared" ca="1" si="62"/>
        <v/>
      </c>
      <c r="AM26" s="304" t="str">
        <f t="shared" ca="1" si="83"/>
        <v/>
      </c>
      <c r="AN26" s="305" t="str">
        <f t="shared" ca="1" si="63"/>
        <v/>
      </c>
      <c r="AO26" s="306" t="str">
        <f t="shared" ca="1" si="64"/>
        <v/>
      </c>
      <c r="AP26" s="307" t="str">
        <f t="shared" ca="1" si="65"/>
        <v/>
      </c>
      <c r="AQ26" s="304" t="str">
        <f t="shared" ca="1" si="84"/>
        <v/>
      </c>
      <c r="AR26" s="305" t="str">
        <f t="shared" ca="1" si="66"/>
        <v/>
      </c>
      <c r="AS26" s="306" t="str">
        <f t="shared" ca="1" si="67"/>
        <v/>
      </c>
      <c r="AT26" s="307" t="str">
        <f t="shared" ca="1" si="68"/>
        <v/>
      </c>
      <c r="AU26" s="304" t="str">
        <f t="shared" ca="1" si="85"/>
        <v/>
      </c>
      <c r="AV26" s="305" t="str">
        <f t="shared" ca="1" si="69"/>
        <v/>
      </c>
      <c r="AW26" s="306" t="str">
        <f t="shared" ca="1" si="70"/>
        <v/>
      </c>
      <c r="AX26" s="307" t="str">
        <f t="shared" ca="1" si="71"/>
        <v/>
      </c>
      <c r="AY26" s="304" t="str">
        <f t="shared" ca="1" si="86"/>
        <v/>
      </c>
      <c r="AZ26" s="305" t="str">
        <f t="shared" ca="1" si="72"/>
        <v/>
      </c>
      <c r="BA26" s="306" t="str">
        <f t="shared" ca="1" si="73"/>
        <v/>
      </c>
      <c r="BB26" s="307" t="str">
        <f t="shared" ca="1" si="74"/>
        <v/>
      </c>
      <c r="BC26" s="304" t="str">
        <f t="shared" ca="1" si="87"/>
        <v/>
      </c>
      <c r="BD26" s="305" t="str">
        <f t="shared" ca="1" si="75"/>
        <v/>
      </c>
      <c r="BE26" s="306" t="str">
        <f t="shared" ca="1" si="76"/>
        <v/>
      </c>
      <c r="BF26" s="307" t="str">
        <f t="shared" ca="1" si="77"/>
        <v/>
      </c>
      <c r="BG26" s="304" t="str">
        <f t="shared" ca="1" si="88"/>
        <v/>
      </c>
      <c r="BH26" s="305" t="str">
        <f t="shared" ca="1" si="78"/>
        <v/>
      </c>
      <c r="BI26" s="306" t="str">
        <f t="shared" ca="1" si="79"/>
        <v/>
      </c>
      <c r="BJ26" s="307" t="str">
        <f t="shared" ca="1" si="80"/>
        <v/>
      </c>
      <c r="BL26" s="412" t="str">
        <f ca="1">IF(OR(BM26="",BM26=0),"",MAX(BL$5:BL25)+1)</f>
        <v/>
      </c>
      <c r="BM26" s="316" t="str">
        <f ca="1">IFERROR(INDEX($AJ$6:$AJ$17, ROWS(BM$4:$BM24)), IFERROR(INDEX($AN$6:$AN$17, ROWS(BM$4:$BM24)-ROWS($AJ$6:$AJ$17)), IFERROR(INDEX($AR$6:$AR$17, ROWS(BM$4:$BM24)-ROWS($AJ$6:$AJ$17)-ROWS($AN$6:$AN$17)),IFERROR(INDEX($AV$6:$AV$17, ROWS(BM$4:$BM24)-ROWS($AJ$6:$AJ$17)-ROWS($AN$6:$AN$17)-ROWS($AR$6:$AR$17)),IFERROR(INDEX($AZ$6:$AZ$17, ROWS(BM$4:$BM24)-ROWS($AJ$6:$AJ$17)-ROWS($AN$6:$AN$17)-ROWS($AR$6:$AR$17)-ROWS($AV$6:$AV$17)),IFERROR(INDEX($BD$6:$BD$17, ROWS(BM$4:$BM24)-ROWS($AJ$6:$AJ$17)-ROWS($AN$6:$AN$17)-ROWS($AR$6:$AR$17)-ROWS($AV$6:$AV$17)-ROWS($AZ$6:$AZ$17)),IFERROR(INDEX($BH$6:$BH$17, ROWS(BM$4:$BM24)-ROWS($AJ$6:$AJ$17)-ROWS($AN$6:$AN$17)-ROWS($AR$6:$AR$17)-ROWS($AV$6:$AV$17)-ROWS($AZ$6:$AZ$17)-ROWS($BD$6:$BD$17)), "")))))))</f>
        <v/>
      </c>
      <c r="BN26" s="316" t="str">
        <f t="shared" ca="1" si="30"/>
        <v/>
      </c>
      <c r="BO26" s="316" t="str">
        <f ca="1">IF(OR(BP26="",BP26=0),"",MAX(BO$5:BO25)+1)</f>
        <v/>
      </c>
      <c r="BP26" s="316" t="str">
        <f ca="1">IFERROR(INDEX($AK$6:$AK$17, ROWS($BP$4:BP24)), IFERROR(INDEX($AO$6:$AO$17, ROWS($BP$4:BP24)-ROWS($AK$6:$AK$17)), IFERROR(INDEX($AS$6:$AS$17, ROWS($BP$4:BP24)-ROWS($AK$6:$AK$17)-ROWS($AO$6:$AO$17)),IFERROR(INDEX($AW$6:$AW$17, ROWS($BP$4:BP24)-ROWS($AK$6:$AK$17)-ROWS($AO$6:$AO$17)-ROWS($AS$6:$AS$17)),IFERROR(INDEX($BA$6:$BA$17, ROWS($BP$4:BP24)-ROWS($AK$6:$AK$17)-ROWS($AO$6:$AO$17)-ROWS($AS$6:$AS$17)-ROWS($AW$6:$AW$17)),IFERROR(INDEX($BE$6:$BE$17, ROWS($BP$4:BP24)-ROWS($AK$6:$AK$17)-ROWS($AO$6:$AO$17)-ROWS($AS$6:$AS$17)-ROWS($AW$6:$AW$17)-ROWS($BA$6:$BA$17)),IFERROR(INDEX($BI$6:$BI$17, ROWS($BP$4:BP24)-ROWS($AK$6:$AK$17)-ROWS($AO$6:$AO$17)-ROWS($AS$6:$AS$17)-ROWS($AW$6:$AW$17)-ROWS($BA$6:$BA$17)-ROWS($BE$6:$BE$17)), "")))))))</f>
        <v/>
      </c>
      <c r="BQ26" s="316" t="str">
        <f t="shared" ca="1" si="31"/>
        <v/>
      </c>
      <c r="BR26" s="413" t="str">
        <f t="shared" ca="1" si="32"/>
        <v/>
      </c>
      <c r="BS26" s="412" t="str">
        <f ca="1">IF(OR(BT26="",BT26=0),"",MAX(BS$5:BS25)+1)</f>
        <v/>
      </c>
      <c r="BT26" s="316" t="str">
        <f ca="1">IFERROR(INDEX($AJ$22:$AJ$33, ROWS($BT$4:BT24)), IFERROR(INDEX($AN$22:$AN$33, ROWS($BT$4:BT24)-ROWS($AJ$22:$AJ$33)), IFERROR(INDEX($AR$22:$AR$33, ROWS($BT$4:BT24)-ROWS($AJ$22:$AJ$33)-ROWS($AN$22:$AN$33)),IFERROR(INDEX($AV$22:$AV$33, ROWS($BT$4:BT24)-ROWS($AJ$22:$AJ$33)-ROWS($AN$22:$AN$33)-ROWS($AR$22:$AR$33)),IFERROR(INDEX($AZ$22:$AZ$33, ROWS($BT$4:BT24)-ROWS($AJ$22:$AJ$33)-ROWS($AN$22:$AN$33)-ROWS($AR$22:$AR$33)-ROWS($AV$22:$AV$33)),IFERROR(INDEX($BD$22:$BD$33, ROWS($BT$4:BT24)-ROWS($AJ$22:$AJ$33)-ROWS($AN$22:$AN$33)-ROWS($AR$22:$AR$33)-ROWS($AV$22:$AV$33)-ROWS($AZ$22:$AZ$33)),IFERROR(INDEX($BH$22:$BH$33, ROWS($BT$4:BT24)-ROWS($AJ$22:$AJ$33)-ROWS($AN$22:$AN$33)-ROWS($AR$22:$AR$33)-ROWS($AV$22:$AV$33)-ROWS($AZ$22:$AZ$33)-ROWS($BD$22:$BD$33)), "")))))))</f>
        <v/>
      </c>
      <c r="BU26" s="316" t="str">
        <f t="shared" ca="1" si="33"/>
        <v/>
      </c>
      <c r="BV26" s="316" t="str">
        <f ca="1">IF(OR(BW26="",BW26=0),"",MAX(BV$5:BV25)+1)</f>
        <v/>
      </c>
      <c r="BW26" s="316" t="str">
        <f ca="1">IFERROR(INDEX($AK$22:$AK$33, ROWS($BW$4:BW24)), IFERROR(INDEX($AO$22:$AO$33, ROWS($BW$4:BW24)-ROWS($AK$22:$AK$33)), IFERROR(INDEX($AS$22:$AS$33, ROWS($BW$4:BW24)-ROWS($AK$22:$AK$33)-ROWS($AO$22:$AO$33)),IFERROR(INDEX($AW$22:$AW$33, ROWS($BW$4:BW24)-ROWS($AK$22:$AK$33)-ROWS($AO$22:$AO$33)-ROWS($AS$22:$AS$33)),IFERROR(INDEX($BA$22:$BA$33, ROWS($BW$4:BW24)-ROWS($AK$22:$AK$33)-ROWS($AO$22:$AO$33)-ROWS($AS$22:$AS$33)-ROWS($AW$22:$AW$33)),IFERROR(INDEX($BE$22:$BE$33, ROWS($BW$4:BW24)-ROWS($AK$22:$AK$33)-ROWS($AO$22:$AO$33)-ROWS($AS$22:$AS$33)-ROWS($AW$22:$AW$33)-ROWS($BA$22:$BA$33)),IFERROR(INDEX($BI$22:$BI$33, ROWS($BW$4:BW24)-ROWS($AK$22:$AK$33)-ROWS($AO$22:$AO$33)-ROWS($AS$22:$AS$33)-ROWS($AW$22:$AW$33)-ROWS($BA$22:$BA$33)-ROWS($BE$22:$BE$33)), "")))))))</f>
        <v/>
      </c>
      <c r="BX26" s="316" t="str">
        <f t="shared" ca="1" si="34"/>
        <v/>
      </c>
      <c r="BY26" s="413" t="str">
        <f t="shared" ca="1" si="35"/>
        <v/>
      </c>
      <c r="BZ26" s="412" t="str">
        <f ca="1">IF(OR(CA26="",CA26=0),"",MAX(BZ$5:BZ25)+1)</f>
        <v/>
      </c>
      <c r="CA26" s="316" t="str">
        <f ca="1">IFERROR(INDEX($AJ$38:$AJ$49, ROWS($CA$4:CA24)), IFERROR(INDEX($AN$38:$AN$49, ROWS($CA$4:CA24)-ROWS($AJ$38:$AJ$49)), IFERROR(INDEX($AR$38:$AR$49, ROWS($CA$4:CA24)-ROWS($AJ$38:$AJ$49)-ROWS($AN$38:$AN$49)),IFERROR(INDEX($AV$38:$AV$49, ROWS($CA$4:CA24)-ROWS($AJ$38:$AJ$49)-ROWS($AN$38:$AN$49)-ROWS($AR$38:$AR$49)),IFERROR(INDEX($AZ$38:$AZ$49, ROWS($CA$4:CA24)-ROWS($AJ$38:$AJ$49)-ROWS($AN$38:$AN$49)-ROWS($AR$38:$AR$49)-ROWS($AV$38:$AV$49)),IFERROR(INDEX($BD$38:$BD$49, ROWS($CA$4:CA24)-ROWS($AJ$38:$AJ$49)-ROWS($AN$38:$AN$49)-ROWS($AR$38:$AR$49)-ROWS($AV$38:$AV$49)-ROWS($AZ$38:$AZ$49)),IFERROR(INDEX($BH$38:$BH$49, ROWS($CA$4:CA24)-ROWS($AJ$38:$AJ$49)-ROWS($AN$38:$AN$49)-ROWS($AR$38:$AR$49)-ROWS($AV$38:$AV$49)-ROWS($AZ$38:$AZ$49)-ROWS($BD$38:$BD$49)), "")))))))</f>
        <v/>
      </c>
      <c r="CB26" s="316" t="str">
        <f t="shared" ca="1" si="36"/>
        <v/>
      </c>
      <c r="CC26" s="316" t="str">
        <f ca="1">IF(OR(CD26="",CD26=0),"",MAX(CC$5:CC25)+1)</f>
        <v/>
      </c>
      <c r="CD26" s="316" t="str">
        <f ca="1">IFERROR(INDEX($AK$38:$AK$49, ROWS($CD$4:CD24)), IFERROR(INDEX($AO$38:$AO$49, ROWS($CD$4:CD24)-ROWS($AK$38:$AK$49)), IFERROR(INDEX($AS$38:$AS$49, ROWS($CD$4:CD24)-ROWS($AK$38:$AK$49)-ROWS($AO$38:$AO$49)),IFERROR(INDEX($AW$38:$AW$49, ROWS($CD$4:CD24)-ROWS($AK$38:$AK$49)-ROWS($AO$38:$AO$49)-ROWS($AS$38:$AS$49)),IFERROR(INDEX($BA$38:$BA$49, ROWS($CD$4:CD24)-ROWS($AK$38:$AK$49)-ROWS($AO$38:$AO$49)-ROWS($AS$38:$AS$49)-ROWS($AW$38:$AW$49)),IFERROR(INDEX($BE$38:$BE$49, ROWS($CD$4:CD24)-ROWS($AK$38:$AK$49)-ROWS($AO$38:$AO$49)-ROWS($AS$38:$AS$49)-ROWS($AW$38:$AW$49)-ROWS($BA$38:$BA$49)),IFERROR(INDEX($BI$38:$BI$49, ROWS($CD$4:CD24)-ROWS($AK$38:$AK$49)-ROWS($AO$38:$AO$49)-ROWS($AS$38:$AS$49)-ROWS($AW$38:$AW$49)-ROWS($BA$38:$BA$49)-ROWS($BE$38:$BE$49)), "")))))))</f>
        <v/>
      </c>
      <c r="CE26" s="316" t="str">
        <f t="shared" ca="1" si="37"/>
        <v/>
      </c>
      <c r="CF26" s="413" t="str">
        <f t="shared" ca="1" si="38"/>
        <v/>
      </c>
      <c r="CG26" s="412" t="str">
        <f ca="1">IF(OR(CH26="",CH26=0),"",MAX(CG$5:CG25)+1)</f>
        <v/>
      </c>
      <c r="CH26" s="316" t="str">
        <f ca="1">IFERROR(INDEX($AJ$54:$AJ$65, ROWS($CH$4:CH24)), IFERROR(INDEX($AN$54:$AN$65, ROWS($CH$4:CH24)-ROWS($AJ$54:$AJ$65)), IFERROR(INDEX($AR$54:$AR$65, ROWS($CH$4:CH24)-ROWS($AJ$54:$AJ$65)-ROWS($AN$54:$AN$65)),IFERROR(INDEX($AV$54:$AV$65, ROWS($CH$4:CH24)-ROWS($AJ$54:$AJ$65)-ROWS($AN$54:$AN$65)-ROWS($AR$54:$AR$65)),IFERROR(INDEX($AZ$54:$AZ$65, ROWS($CH$4:CH24)-ROWS($AJ$54:$AJ$65)-ROWS($AN$54:$AN$65)-ROWS($AR$54:$AR$65)-ROWS($AV$54:$AV$65)),IFERROR(INDEX($BD$54:$BD$65, ROWS($CH$4:CH24)-ROWS($AJ$54:$AJ$65)-ROWS($AN$54:$AN$65)-ROWS($AR$54:$AR$65)-ROWS($AV$54:$AV$65)-ROWS($AZ$54:$AZ$65)),IFERROR(INDEX($BH$54:$BH$65, ROWS($CH$4:CH24)-ROWS($AJ$54:$AJ$65)-ROWS($AN$54:$AN$65)-ROWS($AR$54:$AR$65)-ROWS($AV$54:$AV$65)-ROWS($AZ$54:$AZ$65)-ROWS($BD$54:$BD$65)), "")))))))</f>
        <v/>
      </c>
      <c r="CI26" s="316" t="str">
        <f t="shared" ca="1" si="39"/>
        <v/>
      </c>
      <c r="CJ26" s="316" t="str">
        <f ca="1">IF(OR(CK26="",CK26=0),"",MAX(CJ$5:CJ25)+1)</f>
        <v/>
      </c>
      <c r="CK26" s="316" t="str">
        <f ca="1">IFERROR(INDEX($AK$54:$AK$65, ROWS($CK$4:CK24)), IFERROR(INDEX($AO$54:$AO$65, ROWS($CK$4:CK24)-ROWS($AK$54:$AK$65)), IFERROR(INDEX($AS$54:$AS$65, ROWS($CK$4:CK24)-ROWS($AK$54:$AK$65)-ROWS($AO$54:$AO$65)),IFERROR(INDEX($AW$54:$AW$65, ROWS($CK$4:CK24)-ROWS($AK$54:$AK$65)-ROWS($AO$54:$AO$65)-ROWS($AS$54:$AS$65)),IFERROR(INDEX($BA$54:$BA$65, ROWS($CK$4:CK24)-ROWS($AK$54:$AK$65)-ROWS($AO$54:$AO$65)-ROWS($AS$54:$AS$65)-ROWS($AW$54:$AW$65)),IFERROR(INDEX($BE$54:$BE$65, ROWS($CK$4:CK24)-ROWS($AK$54:$AK$65)-ROWS($AO$54:$AO$65)-ROWS($AS$54:$AS$65)-ROWS($AW$54:$AW$65)-ROWS($BA$54:$BA$65)),IFERROR(INDEX($BI$54:$BI$65, ROWS($CK$4:CK24)-ROWS($AK$54:$AK$65)-ROWS($AO$54:$AO$65)-ROWS($AS$54:$AS$65)-ROWS($AW$54:$AW$65)-ROWS($BA$54:$BA$65)-ROWS($BE$54:$BE$65)), "")))))))</f>
        <v/>
      </c>
      <c r="CL26" s="316" t="str">
        <f t="shared" ca="1" si="40"/>
        <v/>
      </c>
      <c r="CM26" s="413" t="str">
        <f t="shared" ca="1" si="41"/>
        <v/>
      </c>
      <c r="CN26" s="412" t="str">
        <f ca="1">IF(OR(CO26="",CO26=0),"",MAX(CN$5:CN25)+1)</f>
        <v/>
      </c>
      <c r="CO26" s="316" t="str">
        <f ca="1">IFERROR(INDEX($AJ$70:$AJ$81, ROWS($CO$4:CO24)), IFERROR(INDEX($AN$70:$AN$81, ROWS($CO$4:CO24)-ROWS($AJ$70:$AJ$81)), IFERROR(INDEX($AR$70:$AR$81, ROWS($CO$4:CO24)-ROWS($AJ$70:$AJ$81)-ROWS($AN$70:$AN$81)),IFERROR(INDEX($AV$70:$AV$81, ROWS($CO$4:CO24)-ROWS($AJ$70:$AJ$81)-ROWS($AN$70:$AN$81)-ROWS($AR$70:$AR$81)),IFERROR(INDEX($AZ$70:$AZ$81, ROWS($CO$4:CO24)-ROWS($AJ$70:$AJ$81)-ROWS($AN$70:$AN$81)-ROWS($AR$70:$AR$81)-ROWS($AV$70:$AV$81)),IFERROR(INDEX($BD$70:$BD$81, ROWS($CO$4:CO24)-ROWS($AJ$70:$AJ$81)-ROWS($AN$70:$AN$81)-ROWS($AR$70:$AR$81)-ROWS($AV$70:$AV$81)-ROWS($AZ$70:$AZ$81)),IFERROR(INDEX($BH$70:$BH$81, ROWS($CO$4:CO24)-ROWS($AJ$70:$AJ$81)-ROWS($AN$70:$AN$81)-ROWS($AR$70:$AR$81)-ROWS($AV$70:$AV$81)-ROWS($AZ$70:$AZ$81)-ROWS($BD$70:$BD$81)), "")))))))</f>
        <v/>
      </c>
      <c r="CP26" s="316" t="str">
        <f t="shared" ca="1" si="42"/>
        <v/>
      </c>
      <c r="CQ26" s="316" t="str">
        <f ca="1">IF(OR(CR26="",CR26=0),"",MAX(CQ$5:CQ25)+1)</f>
        <v/>
      </c>
      <c r="CR26" s="316" t="str">
        <f ca="1">IFERROR(INDEX($AK$70:$AK$81, ROWS($CR$4:CR24)), IFERROR(INDEX($AO$70:$AO$81, ROWS($CR$4:CR24)-ROWS($AK$70:$AK$81)), IFERROR(INDEX($AS$70:$AS$81, ROWS($CR$4:CR24)-ROWS($AK$70:$AK$81)-ROWS($AO$70:$AO$81)),IFERROR(INDEX($AW$70:$AW$81, ROWS($CR$4:CR24)-ROWS($AK$70:$AK$81)-ROWS($AO$70:$AO$81)-ROWS($AS$70:$AS$81)),IFERROR(INDEX($BA$70:$BA$81, ROWS($CR$4:CR24)-ROWS($AK$70:$AK$81)-ROWS($AO$70:$AO$81)-ROWS($AS$70:$AS$81)-ROWS($AW$70:$AW$81)),IFERROR(INDEX($BE$70:$BE$81, ROWS($CR$4:CR24)-ROWS($AK$70:$AK$81)-ROWS($AO$70:$AO$81)-ROWS($AS$70:$AS$81)-ROWS($AW$70:$AW$81)-ROWS($BA$70:$BA$81)),IFERROR(INDEX($BI$70:$BI$81, ROWS($CR$4:CR24)-ROWS($AK$70:$AK$81)-ROWS($AO$70:$AO$81)-ROWS($AS$70:$AS$81)-ROWS($AW$70:$AW$81)-ROWS($BA$70:$BA$81)-ROWS($BE$70:$BE$81)), "")))))))</f>
        <v/>
      </c>
      <c r="CS26" s="316" t="str">
        <f t="shared" ca="1" si="43"/>
        <v/>
      </c>
      <c r="CT26" s="413" t="str">
        <f t="shared" ca="1" si="44"/>
        <v/>
      </c>
      <c r="CU26" s="412" t="str">
        <f>IF(OR(CV26="",CV26=0),"",MAX(CU$5:CU25)+1)</f>
        <v/>
      </c>
      <c r="CV26" s="316">
        <f>IFERROR(INDEX($AJ$86:$AJ$97, ROWS($CV$4:CV24)), IFERROR(INDEX($AN$86:$AN$97, ROWS($CV$4:CV24)-ROWS($AJ$86:$AJ$97)), ""))</f>
        <v>0</v>
      </c>
      <c r="CW26" s="316" t="str">
        <f t="shared" si="45"/>
        <v/>
      </c>
      <c r="CX26" s="316" t="str">
        <f>IF(OR(CY26="",CY26=0),"",MAX(CX$5:CX25)+1)</f>
        <v/>
      </c>
      <c r="CY26" s="316">
        <f>IFERROR(INDEX($AK$86:$AK$97, ROWS($CY$4:CY24)), IFERROR(INDEX($AO$86:$AO$97, ROWS($CY$4:CY24)-ROWS($AK$86:$AK$97)), ""))</f>
        <v>0</v>
      </c>
      <c r="CZ26" s="316" t="str">
        <f t="shared" si="46"/>
        <v/>
      </c>
      <c r="DA26" s="413" t="str">
        <f t="shared" si="47"/>
        <v/>
      </c>
      <c r="DC26" s="438">
        <f ca="1">IF(OR(DD26="",DD26=0),"",MAX(DC$25:DC25)+1)</f>
        <v>1</v>
      </c>
      <c r="DD26" s="434" t="str">
        <f ca="1">IF(BU6="","",IF(NOT(BY6="Income"),BU6,""))</f>
        <v>Groceries</v>
      </c>
      <c r="DE26" s="413">
        <f ca="1">IF(BX6="","",IF(NOT(BY6="Income"),BX6,""))</f>
        <v>125</v>
      </c>
      <c r="DF26" s="438" t="str">
        <f ca="1">IF(OR(DG26="",DG26=0),"",MAX(DF$25:DF25)+1)</f>
        <v/>
      </c>
      <c r="DG26" s="412" t="str">
        <f ca="1">IF(BU6="","",IF(BY6="Income",BU6,""))</f>
        <v/>
      </c>
      <c r="DH26" s="413" t="str">
        <f ca="1">IF(BU6="","",IF(BY6="Income",BX6,""))</f>
        <v/>
      </c>
      <c r="DI26" s="412" t="str">
        <f ca="1">IFERROR(INDEX($DD$26:$DD$43,MATCH(ROW()-ROW($DI$25),$DC$26:$DC$43,0)),"")</f>
        <v>Groceries</v>
      </c>
      <c r="DJ26" s="413">
        <f ca="1">IFERROR(INDEX($DE$26:$DE$43,MATCH(ROW()-ROW($DI$25),$DC$26:$DC$43,0)),"")</f>
        <v>125</v>
      </c>
      <c r="DK26" s="412" t="str">
        <f ca="1">IFERROR(INDEX($DG$26:$DG$43,MATCH(ROW()-ROW($DK$25),$DF$26:$DF$43,0)),"")</f>
        <v>Paycheck 2</v>
      </c>
      <c r="DL26" s="413">
        <f ca="1">IFERROR(INDEX($DH$26:$DH$43,MATCH(ROW()-ROW($DK$25),$DF$26:$DF$43,0)),"")</f>
        <v>400</v>
      </c>
      <c r="DN26" s="425" t="str">
        <f ca="1">IF(DI26="","",CONCATENATE(DI26," - ",DJ26))</f>
        <v>Groceries - 125</v>
      </c>
      <c r="DO26" s="295" t="str">
        <f ca="1">IF(DI27="","",CONCATENATE(DI27," - ",DJ27))</f>
        <v>Lawn Service - 50</v>
      </c>
      <c r="DP26" s="295" t="str">
        <f ca="1">IF(DI28="","",CONCATENATE(DI28," - ",DJ28))</f>
        <v>Internet - 100</v>
      </c>
      <c r="DQ26" s="440" t="str">
        <f ca="1">IF(DK26="","",CONCATENATE(DK26," - ",DL26))</f>
        <v>Paycheck 2 - 400</v>
      </c>
      <c r="DR26" s="441" t="str">
        <f ca="1">IF(DK27="","",CONCATENATE(DK27," - ",DL27))</f>
        <v/>
      </c>
      <c r="DS26" s="442" t="str">
        <f ca="1">IF(DK28="","",CONCATENATE(DK28," - ",DL28))</f>
        <v/>
      </c>
    </row>
    <row r="27" spans="1:123" s="292" customFormat="1" ht="15" customHeight="1" x14ac:dyDescent="0.3">
      <c r="A27" s="1183" t="s">
        <v>478</v>
      </c>
      <c r="B27" s="1182"/>
      <c r="C27" s="1183" t="s">
        <v>478</v>
      </c>
      <c r="D27" s="1182"/>
      <c r="E27" s="1183" t="s">
        <v>478</v>
      </c>
      <c r="F27" s="1182"/>
      <c r="G27" s="1183" t="s">
        <v>478</v>
      </c>
      <c r="H27" s="1182"/>
      <c r="I27" s="1183" t="s">
        <v>478</v>
      </c>
      <c r="J27" s="1182"/>
      <c r="K27" s="1183" t="s">
        <v>478</v>
      </c>
      <c r="L27" s="1182"/>
      <c r="M27" s="1183" t="s">
        <v>478</v>
      </c>
      <c r="N27" s="1182"/>
      <c r="P27" s="295" t="str">
        <f t="shared" ca="1" si="89"/>
        <v/>
      </c>
      <c r="Q27" s="295" t="str">
        <f t="shared" ca="1" si="81"/>
        <v/>
      </c>
      <c r="R27" s="295" t="str">
        <f t="shared" ca="1" si="81"/>
        <v/>
      </c>
      <c r="S27" s="296" t="str">
        <f t="shared" ca="1" si="81"/>
        <v/>
      </c>
      <c r="T27" s="295" t="str">
        <f t="shared" ca="1" si="81"/>
        <v/>
      </c>
      <c r="U27" s="295" t="str">
        <f t="shared" ca="1" si="81"/>
        <v/>
      </c>
      <c r="V27" s="1158"/>
      <c r="W27" s="1159"/>
      <c r="X27" s="445"/>
      <c r="Y27"/>
      <c r="AB27" s="299"/>
      <c r="AC27" s="366" t="s">
        <v>495</v>
      </c>
      <c r="AD27" s="367" t="s">
        <v>192</v>
      </c>
      <c r="AE27" s="367" t="s">
        <v>193</v>
      </c>
      <c r="AF27" s="368" t="s">
        <v>11</v>
      </c>
      <c r="AG27" s="300"/>
      <c r="AH27"/>
      <c r="AI27" s="304" t="str">
        <f t="shared" ca="1" si="82"/>
        <v/>
      </c>
      <c r="AJ27" s="305" t="str">
        <f t="shared" ca="1" si="60"/>
        <v/>
      </c>
      <c r="AK27" s="306" t="str">
        <f t="shared" ca="1" si="61"/>
        <v/>
      </c>
      <c r="AL27" s="307" t="str">
        <f t="shared" ca="1" si="62"/>
        <v/>
      </c>
      <c r="AM27" s="304" t="str">
        <f t="shared" ca="1" si="83"/>
        <v/>
      </c>
      <c r="AN27" s="305" t="str">
        <f t="shared" ca="1" si="63"/>
        <v/>
      </c>
      <c r="AO27" s="306" t="str">
        <f t="shared" ca="1" si="64"/>
        <v/>
      </c>
      <c r="AP27" s="307" t="str">
        <f t="shared" ca="1" si="65"/>
        <v/>
      </c>
      <c r="AQ27" s="304" t="str">
        <f t="shared" ca="1" si="84"/>
        <v/>
      </c>
      <c r="AR27" s="305" t="str">
        <f t="shared" ca="1" si="66"/>
        <v/>
      </c>
      <c r="AS27" s="306" t="str">
        <f t="shared" ca="1" si="67"/>
        <v/>
      </c>
      <c r="AT27" s="307" t="str">
        <f t="shared" ca="1" si="68"/>
        <v/>
      </c>
      <c r="AU27" s="304" t="str">
        <f t="shared" ca="1" si="85"/>
        <v/>
      </c>
      <c r="AV27" s="305" t="str">
        <f t="shared" ca="1" si="69"/>
        <v/>
      </c>
      <c r="AW27" s="306" t="str">
        <f t="shared" ca="1" si="70"/>
        <v/>
      </c>
      <c r="AX27" s="307" t="str">
        <f t="shared" ca="1" si="71"/>
        <v/>
      </c>
      <c r="AY27" s="304" t="str">
        <f t="shared" ca="1" si="86"/>
        <v/>
      </c>
      <c r="AZ27" s="305" t="str">
        <f t="shared" ca="1" si="72"/>
        <v/>
      </c>
      <c r="BA27" s="306" t="str">
        <f t="shared" ca="1" si="73"/>
        <v/>
      </c>
      <c r="BB27" s="307" t="str">
        <f t="shared" ca="1" si="74"/>
        <v/>
      </c>
      <c r="BC27" s="304" t="str">
        <f t="shared" ca="1" si="87"/>
        <v/>
      </c>
      <c r="BD27" s="305" t="str">
        <f t="shared" ca="1" si="75"/>
        <v/>
      </c>
      <c r="BE27" s="306" t="str">
        <f t="shared" ca="1" si="76"/>
        <v/>
      </c>
      <c r="BF27" s="307" t="str">
        <f t="shared" ca="1" si="77"/>
        <v/>
      </c>
      <c r="BG27" s="304" t="str">
        <f t="shared" ca="1" si="88"/>
        <v/>
      </c>
      <c r="BH27" s="305" t="str">
        <f t="shared" ca="1" si="78"/>
        <v/>
      </c>
      <c r="BI27" s="306" t="str">
        <f t="shared" ca="1" si="79"/>
        <v/>
      </c>
      <c r="BJ27" s="307" t="str">
        <f t="shared" ca="1" si="80"/>
        <v/>
      </c>
      <c r="BL27" s="412" t="str">
        <f ca="1">IF(OR(BM27="",BM27=0),"",MAX(BL$5:BL26)+1)</f>
        <v/>
      </c>
      <c r="BM27" s="316" t="str">
        <f ca="1">IFERROR(INDEX($AJ$6:$AJ$17, ROWS(BM$4:$BM25)), IFERROR(INDEX($AN$6:$AN$17, ROWS(BM$4:$BM25)-ROWS($AJ$6:$AJ$17)), IFERROR(INDEX($AR$6:$AR$17, ROWS(BM$4:$BM25)-ROWS($AJ$6:$AJ$17)-ROWS($AN$6:$AN$17)),IFERROR(INDEX($AV$6:$AV$17, ROWS(BM$4:$BM25)-ROWS($AJ$6:$AJ$17)-ROWS($AN$6:$AN$17)-ROWS($AR$6:$AR$17)),IFERROR(INDEX($AZ$6:$AZ$17, ROWS(BM$4:$BM25)-ROWS($AJ$6:$AJ$17)-ROWS($AN$6:$AN$17)-ROWS($AR$6:$AR$17)-ROWS($AV$6:$AV$17)),IFERROR(INDEX($BD$6:$BD$17, ROWS(BM$4:$BM25)-ROWS($AJ$6:$AJ$17)-ROWS($AN$6:$AN$17)-ROWS($AR$6:$AR$17)-ROWS($AV$6:$AV$17)-ROWS($AZ$6:$AZ$17)),IFERROR(INDEX($BH$6:$BH$17, ROWS(BM$4:$BM25)-ROWS($AJ$6:$AJ$17)-ROWS($AN$6:$AN$17)-ROWS($AR$6:$AR$17)-ROWS($AV$6:$AV$17)-ROWS($AZ$6:$AZ$17)-ROWS($BD$6:$BD$17)), "")))))))</f>
        <v/>
      </c>
      <c r="BN27" s="316" t="str">
        <f t="shared" ca="1" si="30"/>
        <v/>
      </c>
      <c r="BO27" s="316" t="str">
        <f ca="1">IF(OR(BP27="",BP27=0),"",MAX(BO$5:BO26)+1)</f>
        <v/>
      </c>
      <c r="BP27" s="316" t="str">
        <f ca="1">IFERROR(INDEX($AK$6:$AK$17, ROWS($BP$4:BP25)), IFERROR(INDEX($AO$6:$AO$17, ROWS($BP$4:BP25)-ROWS($AK$6:$AK$17)), IFERROR(INDEX($AS$6:$AS$17, ROWS($BP$4:BP25)-ROWS($AK$6:$AK$17)-ROWS($AO$6:$AO$17)),IFERROR(INDEX($AW$6:$AW$17, ROWS($BP$4:BP25)-ROWS($AK$6:$AK$17)-ROWS($AO$6:$AO$17)-ROWS($AS$6:$AS$17)),IFERROR(INDEX($BA$6:$BA$17, ROWS($BP$4:BP25)-ROWS($AK$6:$AK$17)-ROWS($AO$6:$AO$17)-ROWS($AS$6:$AS$17)-ROWS($AW$6:$AW$17)),IFERROR(INDEX($BE$6:$BE$17, ROWS($BP$4:BP25)-ROWS($AK$6:$AK$17)-ROWS($AO$6:$AO$17)-ROWS($AS$6:$AS$17)-ROWS($AW$6:$AW$17)-ROWS($BA$6:$BA$17)),IFERROR(INDEX($BI$6:$BI$17, ROWS($BP$4:BP25)-ROWS($AK$6:$AK$17)-ROWS($AO$6:$AO$17)-ROWS($AS$6:$AS$17)-ROWS($AW$6:$AW$17)-ROWS($BA$6:$BA$17)-ROWS($BE$6:$BE$17)), "")))))))</f>
        <v/>
      </c>
      <c r="BQ27" s="316" t="str">
        <f t="shared" ca="1" si="31"/>
        <v/>
      </c>
      <c r="BR27" s="413" t="str">
        <f t="shared" ca="1" si="32"/>
        <v/>
      </c>
      <c r="BS27" s="412" t="str">
        <f ca="1">IF(OR(BT27="",BT27=0),"",MAX(BS$5:BS26)+1)</f>
        <v/>
      </c>
      <c r="BT27" s="316" t="str">
        <f ca="1">IFERROR(INDEX($AJ$22:$AJ$33, ROWS($BT$4:BT25)), IFERROR(INDEX($AN$22:$AN$33, ROWS($BT$4:BT25)-ROWS($AJ$22:$AJ$33)), IFERROR(INDEX($AR$22:$AR$33, ROWS($BT$4:BT25)-ROWS($AJ$22:$AJ$33)-ROWS($AN$22:$AN$33)),IFERROR(INDEX($AV$22:$AV$33, ROWS($BT$4:BT25)-ROWS($AJ$22:$AJ$33)-ROWS($AN$22:$AN$33)-ROWS($AR$22:$AR$33)),IFERROR(INDEX($AZ$22:$AZ$33, ROWS($BT$4:BT25)-ROWS($AJ$22:$AJ$33)-ROWS($AN$22:$AN$33)-ROWS($AR$22:$AR$33)-ROWS($AV$22:$AV$33)),IFERROR(INDEX($BD$22:$BD$33, ROWS($BT$4:BT25)-ROWS($AJ$22:$AJ$33)-ROWS($AN$22:$AN$33)-ROWS($AR$22:$AR$33)-ROWS($AV$22:$AV$33)-ROWS($AZ$22:$AZ$33)),IFERROR(INDEX($BH$22:$BH$33, ROWS($BT$4:BT25)-ROWS($AJ$22:$AJ$33)-ROWS($AN$22:$AN$33)-ROWS($AR$22:$AR$33)-ROWS($AV$22:$AV$33)-ROWS($AZ$22:$AZ$33)-ROWS($BD$22:$BD$33)), "")))))))</f>
        <v/>
      </c>
      <c r="BU27" s="316" t="str">
        <f t="shared" ca="1" si="33"/>
        <v/>
      </c>
      <c r="BV27" s="316" t="str">
        <f ca="1">IF(OR(BW27="",BW27=0),"",MAX(BV$5:BV26)+1)</f>
        <v/>
      </c>
      <c r="BW27" s="316" t="str">
        <f ca="1">IFERROR(INDEX($AK$22:$AK$33, ROWS($BW$4:BW25)), IFERROR(INDEX($AO$22:$AO$33, ROWS($BW$4:BW25)-ROWS($AK$22:$AK$33)), IFERROR(INDEX($AS$22:$AS$33, ROWS($BW$4:BW25)-ROWS($AK$22:$AK$33)-ROWS($AO$22:$AO$33)),IFERROR(INDEX($AW$22:$AW$33, ROWS($BW$4:BW25)-ROWS($AK$22:$AK$33)-ROWS($AO$22:$AO$33)-ROWS($AS$22:$AS$33)),IFERROR(INDEX($BA$22:$BA$33, ROWS($BW$4:BW25)-ROWS($AK$22:$AK$33)-ROWS($AO$22:$AO$33)-ROWS($AS$22:$AS$33)-ROWS($AW$22:$AW$33)),IFERROR(INDEX($BE$22:$BE$33, ROWS($BW$4:BW25)-ROWS($AK$22:$AK$33)-ROWS($AO$22:$AO$33)-ROWS($AS$22:$AS$33)-ROWS($AW$22:$AW$33)-ROWS($BA$22:$BA$33)),IFERROR(INDEX($BI$22:$BI$33, ROWS($BW$4:BW25)-ROWS($AK$22:$AK$33)-ROWS($AO$22:$AO$33)-ROWS($AS$22:$AS$33)-ROWS($AW$22:$AW$33)-ROWS($BA$22:$BA$33)-ROWS($BE$22:$BE$33)), "")))))))</f>
        <v/>
      </c>
      <c r="BX27" s="316" t="str">
        <f t="shared" ca="1" si="34"/>
        <v/>
      </c>
      <c r="BY27" s="413" t="str">
        <f t="shared" ca="1" si="35"/>
        <v/>
      </c>
      <c r="BZ27" s="412" t="str">
        <f ca="1">IF(OR(CA27="",CA27=0),"",MAX(BZ$5:BZ26)+1)</f>
        <v/>
      </c>
      <c r="CA27" s="316" t="str">
        <f ca="1">IFERROR(INDEX($AJ$38:$AJ$49, ROWS($CA$4:CA25)), IFERROR(INDEX($AN$38:$AN$49, ROWS($CA$4:CA25)-ROWS($AJ$38:$AJ$49)), IFERROR(INDEX($AR$38:$AR$49, ROWS($CA$4:CA25)-ROWS($AJ$38:$AJ$49)-ROWS($AN$38:$AN$49)),IFERROR(INDEX($AV$38:$AV$49, ROWS($CA$4:CA25)-ROWS($AJ$38:$AJ$49)-ROWS($AN$38:$AN$49)-ROWS($AR$38:$AR$49)),IFERROR(INDEX($AZ$38:$AZ$49, ROWS($CA$4:CA25)-ROWS($AJ$38:$AJ$49)-ROWS($AN$38:$AN$49)-ROWS($AR$38:$AR$49)-ROWS($AV$38:$AV$49)),IFERROR(INDEX($BD$38:$BD$49, ROWS($CA$4:CA25)-ROWS($AJ$38:$AJ$49)-ROWS($AN$38:$AN$49)-ROWS($AR$38:$AR$49)-ROWS($AV$38:$AV$49)-ROWS($AZ$38:$AZ$49)),IFERROR(INDEX($BH$38:$BH$49, ROWS($CA$4:CA25)-ROWS($AJ$38:$AJ$49)-ROWS($AN$38:$AN$49)-ROWS($AR$38:$AR$49)-ROWS($AV$38:$AV$49)-ROWS($AZ$38:$AZ$49)-ROWS($BD$38:$BD$49)), "")))))))</f>
        <v/>
      </c>
      <c r="CB27" s="316" t="str">
        <f t="shared" ca="1" si="36"/>
        <v/>
      </c>
      <c r="CC27" s="316" t="str">
        <f ca="1">IF(OR(CD27="",CD27=0),"",MAX(CC$5:CC26)+1)</f>
        <v/>
      </c>
      <c r="CD27" s="316" t="str">
        <f ca="1">IFERROR(INDEX($AK$38:$AK$49, ROWS($CD$4:CD25)), IFERROR(INDEX($AO$38:$AO$49, ROWS($CD$4:CD25)-ROWS($AK$38:$AK$49)), IFERROR(INDEX($AS$38:$AS$49, ROWS($CD$4:CD25)-ROWS($AK$38:$AK$49)-ROWS($AO$38:$AO$49)),IFERROR(INDEX($AW$38:$AW$49, ROWS($CD$4:CD25)-ROWS($AK$38:$AK$49)-ROWS($AO$38:$AO$49)-ROWS($AS$38:$AS$49)),IFERROR(INDEX($BA$38:$BA$49, ROWS($CD$4:CD25)-ROWS($AK$38:$AK$49)-ROWS($AO$38:$AO$49)-ROWS($AS$38:$AS$49)-ROWS($AW$38:$AW$49)),IFERROR(INDEX($BE$38:$BE$49, ROWS($CD$4:CD25)-ROWS($AK$38:$AK$49)-ROWS($AO$38:$AO$49)-ROWS($AS$38:$AS$49)-ROWS($AW$38:$AW$49)-ROWS($BA$38:$BA$49)),IFERROR(INDEX($BI$38:$BI$49, ROWS($CD$4:CD25)-ROWS($AK$38:$AK$49)-ROWS($AO$38:$AO$49)-ROWS($AS$38:$AS$49)-ROWS($AW$38:$AW$49)-ROWS($BA$38:$BA$49)-ROWS($BE$38:$BE$49)), "")))))))</f>
        <v/>
      </c>
      <c r="CE27" s="316" t="str">
        <f t="shared" ca="1" si="37"/>
        <v/>
      </c>
      <c r="CF27" s="413" t="str">
        <f t="shared" ca="1" si="38"/>
        <v/>
      </c>
      <c r="CG27" s="412" t="str">
        <f ca="1">IF(OR(CH27="",CH27=0),"",MAX(CG$5:CG26)+1)</f>
        <v/>
      </c>
      <c r="CH27" s="316" t="str">
        <f ca="1">IFERROR(INDEX($AJ$54:$AJ$65, ROWS($CH$4:CH25)), IFERROR(INDEX($AN$54:$AN$65, ROWS($CH$4:CH25)-ROWS($AJ$54:$AJ$65)), IFERROR(INDEX($AR$54:$AR$65, ROWS($CH$4:CH25)-ROWS($AJ$54:$AJ$65)-ROWS($AN$54:$AN$65)),IFERROR(INDEX($AV$54:$AV$65, ROWS($CH$4:CH25)-ROWS($AJ$54:$AJ$65)-ROWS($AN$54:$AN$65)-ROWS($AR$54:$AR$65)),IFERROR(INDEX($AZ$54:$AZ$65, ROWS($CH$4:CH25)-ROWS($AJ$54:$AJ$65)-ROWS($AN$54:$AN$65)-ROWS($AR$54:$AR$65)-ROWS($AV$54:$AV$65)),IFERROR(INDEX($BD$54:$BD$65, ROWS($CH$4:CH25)-ROWS($AJ$54:$AJ$65)-ROWS($AN$54:$AN$65)-ROWS($AR$54:$AR$65)-ROWS($AV$54:$AV$65)-ROWS($AZ$54:$AZ$65)),IFERROR(INDEX($BH$54:$BH$65, ROWS($CH$4:CH25)-ROWS($AJ$54:$AJ$65)-ROWS($AN$54:$AN$65)-ROWS($AR$54:$AR$65)-ROWS($AV$54:$AV$65)-ROWS($AZ$54:$AZ$65)-ROWS($BD$54:$BD$65)), "")))))))</f>
        <v/>
      </c>
      <c r="CI27" s="316" t="str">
        <f t="shared" ca="1" si="39"/>
        <v/>
      </c>
      <c r="CJ27" s="316" t="str">
        <f ca="1">IF(OR(CK27="",CK27=0),"",MAX(CJ$5:CJ26)+1)</f>
        <v/>
      </c>
      <c r="CK27" s="316" t="str">
        <f ca="1">IFERROR(INDEX($AK$54:$AK$65, ROWS($CK$4:CK25)), IFERROR(INDEX($AO$54:$AO$65, ROWS($CK$4:CK25)-ROWS($AK$54:$AK$65)), IFERROR(INDEX($AS$54:$AS$65, ROWS($CK$4:CK25)-ROWS($AK$54:$AK$65)-ROWS($AO$54:$AO$65)),IFERROR(INDEX($AW$54:$AW$65, ROWS($CK$4:CK25)-ROWS($AK$54:$AK$65)-ROWS($AO$54:$AO$65)-ROWS($AS$54:$AS$65)),IFERROR(INDEX($BA$54:$BA$65, ROWS($CK$4:CK25)-ROWS($AK$54:$AK$65)-ROWS($AO$54:$AO$65)-ROWS($AS$54:$AS$65)-ROWS($AW$54:$AW$65)),IFERROR(INDEX($BE$54:$BE$65, ROWS($CK$4:CK25)-ROWS($AK$54:$AK$65)-ROWS($AO$54:$AO$65)-ROWS($AS$54:$AS$65)-ROWS($AW$54:$AW$65)-ROWS($BA$54:$BA$65)),IFERROR(INDEX($BI$54:$BI$65, ROWS($CK$4:CK25)-ROWS($AK$54:$AK$65)-ROWS($AO$54:$AO$65)-ROWS($AS$54:$AS$65)-ROWS($AW$54:$AW$65)-ROWS($BA$54:$BA$65)-ROWS($BE$54:$BE$65)), "")))))))</f>
        <v/>
      </c>
      <c r="CL27" s="316" t="str">
        <f t="shared" ca="1" si="40"/>
        <v/>
      </c>
      <c r="CM27" s="413" t="str">
        <f t="shared" ca="1" si="41"/>
        <v/>
      </c>
      <c r="CN27" s="412" t="str">
        <f ca="1">IF(OR(CO27="",CO27=0),"",MAX(CN$5:CN26)+1)</f>
        <v/>
      </c>
      <c r="CO27" s="316" t="str">
        <f ca="1">IFERROR(INDEX($AJ$70:$AJ$81, ROWS($CO$4:CO25)), IFERROR(INDEX($AN$70:$AN$81, ROWS($CO$4:CO25)-ROWS($AJ$70:$AJ$81)), IFERROR(INDEX($AR$70:$AR$81, ROWS($CO$4:CO25)-ROWS($AJ$70:$AJ$81)-ROWS($AN$70:$AN$81)),IFERROR(INDEX($AV$70:$AV$81, ROWS($CO$4:CO25)-ROWS($AJ$70:$AJ$81)-ROWS($AN$70:$AN$81)-ROWS($AR$70:$AR$81)),IFERROR(INDEX($AZ$70:$AZ$81, ROWS($CO$4:CO25)-ROWS($AJ$70:$AJ$81)-ROWS($AN$70:$AN$81)-ROWS($AR$70:$AR$81)-ROWS($AV$70:$AV$81)),IFERROR(INDEX($BD$70:$BD$81, ROWS($CO$4:CO25)-ROWS($AJ$70:$AJ$81)-ROWS($AN$70:$AN$81)-ROWS($AR$70:$AR$81)-ROWS($AV$70:$AV$81)-ROWS($AZ$70:$AZ$81)),IFERROR(INDEX($BH$70:$BH$81, ROWS($CO$4:CO25)-ROWS($AJ$70:$AJ$81)-ROWS($AN$70:$AN$81)-ROWS($AR$70:$AR$81)-ROWS($AV$70:$AV$81)-ROWS($AZ$70:$AZ$81)-ROWS($BD$70:$BD$81)), "")))))))</f>
        <v/>
      </c>
      <c r="CP27" s="316" t="str">
        <f t="shared" ca="1" si="42"/>
        <v/>
      </c>
      <c r="CQ27" s="316" t="str">
        <f ca="1">IF(OR(CR27="",CR27=0),"",MAX(CQ$5:CQ26)+1)</f>
        <v/>
      </c>
      <c r="CR27" s="316" t="str">
        <f ca="1">IFERROR(INDEX($AK$70:$AK$81, ROWS($CR$4:CR25)), IFERROR(INDEX($AO$70:$AO$81, ROWS($CR$4:CR25)-ROWS($AK$70:$AK$81)), IFERROR(INDEX($AS$70:$AS$81, ROWS($CR$4:CR25)-ROWS($AK$70:$AK$81)-ROWS($AO$70:$AO$81)),IFERROR(INDEX($AW$70:$AW$81, ROWS($CR$4:CR25)-ROWS($AK$70:$AK$81)-ROWS($AO$70:$AO$81)-ROWS($AS$70:$AS$81)),IFERROR(INDEX($BA$70:$BA$81, ROWS($CR$4:CR25)-ROWS($AK$70:$AK$81)-ROWS($AO$70:$AO$81)-ROWS($AS$70:$AS$81)-ROWS($AW$70:$AW$81)),IFERROR(INDEX($BE$70:$BE$81, ROWS($CR$4:CR25)-ROWS($AK$70:$AK$81)-ROWS($AO$70:$AO$81)-ROWS($AS$70:$AS$81)-ROWS($AW$70:$AW$81)-ROWS($BA$70:$BA$81)),IFERROR(INDEX($BI$70:$BI$81, ROWS($CR$4:CR25)-ROWS($AK$70:$AK$81)-ROWS($AO$70:$AO$81)-ROWS($AS$70:$AS$81)-ROWS($AW$70:$AW$81)-ROWS($BA$70:$BA$81)-ROWS($BE$70:$BE$81)), "")))))))</f>
        <v/>
      </c>
      <c r="CS27" s="316" t="str">
        <f t="shared" ca="1" si="43"/>
        <v/>
      </c>
      <c r="CT27" s="413" t="str">
        <f t="shared" ca="1" si="44"/>
        <v/>
      </c>
      <c r="CU27" s="412" t="str">
        <f>IF(OR(CV27="",CV27=0),"",MAX(CU$5:CU26)+1)</f>
        <v/>
      </c>
      <c r="CV27" s="316">
        <f>IFERROR(INDEX($AJ$86:$AJ$97, ROWS($CV$4:CV25)), IFERROR(INDEX($AN$86:$AN$97, ROWS($CV$4:CV25)-ROWS($AJ$86:$AJ$97)), ""))</f>
        <v>0</v>
      </c>
      <c r="CW27" s="316" t="str">
        <f t="shared" si="45"/>
        <v/>
      </c>
      <c r="CX27" s="316" t="str">
        <f>IF(OR(CY27="",CY27=0),"",MAX(CX$5:CX26)+1)</f>
        <v/>
      </c>
      <c r="CY27" s="316">
        <f>IFERROR(INDEX($AK$86:$AK$97, ROWS($CY$4:CY25)), IFERROR(INDEX($AO$86:$AO$97, ROWS($CY$4:CY25)-ROWS($AK$86:$AK$97)), ""))</f>
        <v>0</v>
      </c>
      <c r="CZ27" s="316" t="str">
        <f t="shared" si="46"/>
        <v/>
      </c>
      <c r="DA27" s="413" t="str">
        <f t="shared" si="47"/>
        <v/>
      </c>
      <c r="DC27" s="438" t="str">
        <f ca="1">IF(OR(DD27="",DD27=0),"",MAX(DC$25:DC26)+1)</f>
        <v/>
      </c>
      <c r="DD27" s="434" t="str">
        <f t="shared" ref="DD27:DD43" ca="1" si="90">IF(BU7="","",IF(NOT(BY7="Income"),BU7,""))</f>
        <v/>
      </c>
      <c r="DE27" s="413" t="str">
        <f t="shared" ref="DE27:DE43" ca="1" si="91">IF(BX7="","",IF(NOT(BY7="Income"),BX7,""))</f>
        <v/>
      </c>
      <c r="DF27" s="431">
        <f ca="1">IF(OR(DG27="",DG27=0),"",MAX(DF$25:DF26)+1)</f>
        <v>1</v>
      </c>
      <c r="DG27" s="412" t="str">
        <f t="shared" ref="DG27:DG43" ca="1" si="92">IF(BU7="","",IF(BY7="Income",BU7,""))</f>
        <v>Paycheck 2</v>
      </c>
      <c r="DH27" s="413">
        <f t="shared" ref="DH27:DH43" ca="1" si="93">IF(BU7="","",IF(BY7="Income",BX7,""))</f>
        <v>400</v>
      </c>
      <c r="DI27" s="412" t="str">
        <f t="shared" ref="DI27:DI43" ca="1" si="94">IFERROR(INDEX($DD$26:$DD$43,MATCH(ROW()-ROW($DI$25),$DC$26:$DC$43,0)),"")</f>
        <v>Lawn Service</v>
      </c>
      <c r="DJ27" s="413">
        <f t="shared" ref="DJ27:DJ43" ca="1" si="95">IFERROR(INDEX($DE$26:$DE$43,MATCH(ROW()-ROW($DI$25),$DC$26:$DC$43,0)),"")</f>
        <v>50</v>
      </c>
      <c r="DK27" s="412" t="str">
        <f t="shared" ref="DK27:DK43" ca="1" si="96">IFERROR(INDEX($DG$26:$DG$43,MATCH(ROW()-ROW($DK$25),$DF$26:$DF$43,0)),"")</f>
        <v/>
      </c>
      <c r="DL27" s="413" t="str">
        <f t="shared" ref="DL27:DL43" ca="1" si="97">IFERROR(INDEX($DH$26:$DH$43,MATCH(ROW()-ROW($DK$25),$DF$26:$DF$43,0)),"")</f>
        <v/>
      </c>
      <c r="DN27" s="425" t="str">
        <f ca="1">IF(DI29="","",CONCATENATE(DI29," - ",DJ29))</f>
        <v>D. Store Card 3 - 30</v>
      </c>
      <c r="DO27" s="295" t="str">
        <f ca="1">IF(DI30="","",CONCATENATE(DI30," - ",DJ30))</f>
        <v>Pet Care - 80</v>
      </c>
      <c r="DP27" s="295" t="str">
        <f ca="1">IF(DI31="","",CONCATENATE(DI31," - ",DJ31))</f>
        <v>Life Insurance - 70</v>
      </c>
      <c r="DQ27" s="425" t="str">
        <f ca="1">IF(DK29="","",CONCATENATE(DK29," - ",DL29))</f>
        <v/>
      </c>
      <c r="DR27" s="295" t="str">
        <f ca="1">IF(DK30="","",CONCATENATE(DK30," - ",DL30))</f>
        <v/>
      </c>
      <c r="DS27" s="426" t="str">
        <f ca="1">IF(DK31="","",CONCATENATE(DK31," - ",DL31))</f>
        <v/>
      </c>
    </row>
    <row r="28" spans="1:123" s="292" customFormat="1" ht="15" customHeight="1" x14ac:dyDescent="0.3">
      <c r="A28" s="1173" t="s">
        <v>478</v>
      </c>
      <c r="B28" s="1174"/>
      <c r="C28" s="1173" t="s">
        <v>478</v>
      </c>
      <c r="D28" s="1174"/>
      <c r="E28" s="1173" t="s">
        <v>478</v>
      </c>
      <c r="F28" s="1174"/>
      <c r="G28" s="1173" t="s">
        <v>478</v>
      </c>
      <c r="H28" s="1174"/>
      <c r="I28" s="1173" t="s">
        <v>478</v>
      </c>
      <c r="J28" s="1174"/>
      <c r="K28" s="1173" t="s">
        <v>478</v>
      </c>
      <c r="L28" s="1174"/>
      <c r="M28" s="1173" t="s">
        <v>478</v>
      </c>
      <c r="N28" s="1174"/>
      <c r="P28" s="297" t="str">
        <f t="shared" ca="1" si="89"/>
        <v/>
      </c>
      <c r="Q28" s="297" t="str">
        <f t="shared" ca="1" si="81"/>
        <v/>
      </c>
      <c r="R28" s="297" t="str">
        <f t="shared" ca="1" si="81"/>
        <v/>
      </c>
      <c r="S28" s="298" t="str">
        <f t="shared" ca="1" si="81"/>
        <v/>
      </c>
      <c r="T28" s="297" t="str">
        <f t="shared" ca="1" si="81"/>
        <v/>
      </c>
      <c r="U28" s="297" t="str">
        <f t="shared" ca="1" si="81"/>
        <v/>
      </c>
      <c r="V28" s="1160" t="s">
        <v>503</v>
      </c>
      <c r="W28" s="1161"/>
      <c r="X28" s="424">
        <f ca="1">IF(OR(X26=""),0,SUM(X25+X26-X24))</f>
        <v>10445.93</v>
      </c>
      <c r="Y28"/>
      <c r="AB28" s="299"/>
      <c r="AC28" s="358">
        <f>IF('Data Entry'!H12="","",'Data Entry'!H12)</f>
        <v>23</v>
      </c>
      <c r="AD28" s="356" t="str">
        <f>IF('Data Entry'!G12="","",'Data Entry'!G12)</f>
        <v>Credit Card 1</v>
      </c>
      <c r="AE28" s="363">
        <f>IF('Data Entry'!J12="","",'Data Entry'!J12)</f>
        <v>50</v>
      </c>
      <c r="AF28" s="402">
        <f>IF('Data Entry'!I12="","",'Data Entry'!I12)</f>
        <v>800</v>
      </c>
      <c r="AG28" s="300"/>
      <c r="AH28"/>
      <c r="AI28" s="304" t="str">
        <f t="shared" ca="1" si="82"/>
        <v/>
      </c>
      <c r="AJ28" s="305" t="str">
        <f t="shared" ca="1" si="60"/>
        <v/>
      </c>
      <c r="AK28" s="306" t="str">
        <f t="shared" ca="1" si="61"/>
        <v/>
      </c>
      <c r="AL28" s="307" t="str">
        <f t="shared" ca="1" si="62"/>
        <v/>
      </c>
      <c r="AM28" s="304" t="str">
        <f t="shared" ca="1" si="83"/>
        <v/>
      </c>
      <c r="AN28" s="305" t="str">
        <f t="shared" ca="1" si="63"/>
        <v/>
      </c>
      <c r="AO28" s="306" t="str">
        <f t="shared" ca="1" si="64"/>
        <v/>
      </c>
      <c r="AP28" s="307" t="str">
        <f t="shared" ca="1" si="65"/>
        <v/>
      </c>
      <c r="AQ28" s="304" t="str">
        <f t="shared" ca="1" si="84"/>
        <v/>
      </c>
      <c r="AR28" s="305" t="str">
        <f t="shared" ca="1" si="66"/>
        <v/>
      </c>
      <c r="AS28" s="306" t="str">
        <f t="shared" ca="1" si="67"/>
        <v/>
      </c>
      <c r="AT28" s="307" t="str">
        <f t="shared" ca="1" si="68"/>
        <v/>
      </c>
      <c r="AU28" s="304" t="str">
        <f t="shared" ca="1" si="85"/>
        <v/>
      </c>
      <c r="AV28" s="305" t="str">
        <f t="shared" ca="1" si="69"/>
        <v/>
      </c>
      <c r="AW28" s="306" t="str">
        <f t="shared" ca="1" si="70"/>
        <v/>
      </c>
      <c r="AX28" s="307" t="str">
        <f t="shared" ca="1" si="71"/>
        <v/>
      </c>
      <c r="AY28" s="304" t="str">
        <f t="shared" ca="1" si="86"/>
        <v/>
      </c>
      <c r="AZ28" s="305" t="str">
        <f t="shared" ca="1" si="72"/>
        <v/>
      </c>
      <c r="BA28" s="306" t="str">
        <f t="shared" ca="1" si="73"/>
        <v/>
      </c>
      <c r="BB28" s="307" t="str">
        <f t="shared" ca="1" si="74"/>
        <v/>
      </c>
      <c r="BC28" s="304" t="str">
        <f t="shared" ca="1" si="87"/>
        <v/>
      </c>
      <c r="BD28" s="305" t="str">
        <f t="shared" ca="1" si="75"/>
        <v/>
      </c>
      <c r="BE28" s="306" t="str">
        <f t="shared" ca="1" si="76"/>
        <v/>
      </c>
      <c r="BF28" s="307" t="str">
        <f t="shared" ca="1" si="77"/>
        <v/>
      </c>
      <c r="BG28" s="304" t="str">
        <f t="shared" ca="1" si="88"/>
        <v/>
      </c>
      <c r="BH28" s="305" t="str">
        <f t="shared" ca="1" si="78"/>
        <v/>
      </c>
      <c r="BI28" s="306" t="str">
        <f t="shared" ca="1" si="79"/>
        <v/>
      </c>
      <c r="BJ28" s="307" t="str">
        <f t="shared" ca="1" si="80"/>
        <v/>
      </c>
      <c r="BL28" s="412" t="str">
        <f ca="1">IF(OR(BM28="",BM28=0),"",MAX(BL$5:BL27)+1)</f>
        <v/>
      </c>
      <c r="BM28" s="316" t="str">
        <f ca="1">IFERROR(INDEX($AJ$6:$AJ$17, ROWS(BM$4:$BM26)), IFERROR(INDEX($AN$6:$AN$17, ROWS(BM$4:$BM26)-ROWS($AJ$6:$AJ$17)), IFERROR(INDEX($AR$6:$AR$17, ROWS(BM$4:$BM26)-ROWS($AJ$6:$AJ$17)-ROWS($AN$6:$AN$17)),IFERROR(INDEX($AV$6:$AV$17, ROWS(BM$4:$BM26)-ROWS($AJ$6:$AJ$17)-ROWS($AN$6:$AN$17)-ROWS($AR$6:$AR$17)),IFERROR(INDEX($AZ$6:$AZ$17, ROWS(BM$4:$BM26)-ROWS($AJ$6:$AJ$17)-ROWS($AN$6:$AN$17)-ROWS($AR$6:$AR$17)-ROWS($AV$6:$AV$17)),IFERROR(INDEX($BD$6:$BD$17, ROWS(BM$4:$BM26)-ROWS($AJ$6:$AJ$17)-ROWS($AN$6:$AN$17)-ROWS($AR$6:$AR$17)-ROWS($AV$6:$AV$17)-ROWS($AZ$6:$AZ$17)),IFERROR(INDEX($BH$6:$BH$17, ROWS(BM$4:$BM26)-ROWS($AJ$6:$AJ$17)-ROWS($AN$6:$AN$17)-ROWS($AR$6:$AR$17)-ROWS($AV$6:$AV$17)-ROWS($AZ$6:$AZ$17)-ROWS($BD$6:$BD$17)), "")))))))</f>
        <v/>
      </c>
      <c r="BN28" s="316" t="str">
        <f t="shared" ca="1" si="30"/>
        <v/>
      </c>
      <c r="BO28" s="316" t="str">
        <f ca="1">IF(OR(BP28="",BP28=0),"",MAX(BO$5:BO27)+1)</f>
        <v/>
      </c>
      <c r="BP28" s="316" t="str">
        <f ca="1">IFERROR(INDEX($AK$6:$AK$17, ROWS($BP$4:BP26)), IFERROR(INDEX($AO$6:$AO$17, ROWS($BP$4:BP26)-ROWS($AK$6:$AK$17)), IFERROR(INDEX($AS$6:$AS$17, ROWS($BP$4:BP26)-ROWS($AK$6:$AK$17)-ROWS($AO$6:$AO$17)),IFERROR(INDEX($AW$6:$AW$17, ROWS($BP$4:BP26)-ROWS($AK$6:$AK$17)-ROWS($AO$6:$AO$17)-ROWS($AS$6:$AS$17)),IFERROR(INDEX($BA$6:$BA$17, ROWS($BP$4:BP26)-ROWS($AK$6:$AK$17)-ROWS($AO$6:$AO$17)-ROWS($AS$6:$AS$17)-ROWS($AW$6:$AW$17)),IFERROR(INDEX($BE$6:$BE$17, ROWS($BP$4:BP26)-ROWS($AK$6:$AK$17)-ROWS($AO$6:$AO$17)-ROWS($AS$6:$AS$17)-ROWS($AW$6:$AW$17)-ROWS($BA$6:$BA$17)),IFERROR(INDEX($BI$6:$BI$17, ROWS($BP$4:BP26)-ROWS($AK$6:$AK$17)-ROWS($AO$6:$AO$17)-ROWS($AS$6:$AS$17)-ROWS($AW$6:$AW$17)-ROWS($BA$6:$BA$17)-ROWS($BE$6:$BE$17)), "")))))))</f>
        <v/>
      </c>
      <c r="BQ28" s="316" t="str">
        <f t="shared" ca="1" si="31"/>
        <v/>
      </c>
      <c r="BR28" s="413" t="str">
        <f t="shared" ca="1" si="32"/>
        <v/>
      </c>
      <c r="BS28" s="412" t="str">
        <f ca="1">IF(OR(BT28="",BT28=0),"",MAX(BS$5:BS27)+1)</f>
        <v/>
      </c>
      <c r="BT28" s="316" t="str">
        <f ca="1">IFERROR(INDEX($AJ$22:$AJ$33, ROWS($BT$4:BT26)), IFERROR(INDEX($AN$22:$AN$33, ROWS($BT$4:BT26)-ROWS($AJ$22:$AJ$33)), IFERROR(INDEX($AR$22:$AR$33, ROWS($BT$4:BT26)-ROWS($AJ$22:$AJ$33)-ROWS($AN$22:$AN$33)),IFERROR(INDEX($AV$22:$AV$33, ROWS($BT$4:BT26)-ROWS($AJ$22:$AJ$33)-ROWS($AN$22:$AN$33)-ROWS($AR$22:$AR$33)),IFERROR(INDEX($AZ$22:$AZ$33, ROWS($BT$4:BT26)-ROWS($AJ$22:$AJ$33)-ROWS($AN$22:$AN$33)-ROWS($AR$22:$AR$33)-ROWS($AV$22:$AV$33)),IFERROR(INDEX($BD$22:$BD$33, ROWS($BT$4:BT26)-ROWS($AJ$22:$AJ$33)-ROWS($AN$22:$AN$33)-ROWS($AR$22:$AR$33)-ROWS($AV$22:$AV$33)-ROWS($AZ$22:$AZ$33)),IFERROR(INDEX($BH$22:$BH$33, ROWS($BT$4:BT26)-ROWS($AJ$22:$AJ$33)-ROWS($AN$22:$AN$33)-ROWS($AR$22:$AR$33)-ROWS($AV$22:$AV$33)-ROWS($AZ$22:$AZ$33)-ROWS($BD$22:$BD$33)), "")))))))</f>
        <v/>
      </c>
      <c r="BU28" s="316" t="str">
        <f t="shared" ca="1" si="33"/>
        <v/>
      </c>
      <c r="BV28" s="316" t="str">
        <f ca="1">IF(OR(BW28="",BW28=0),"",MAX(BV$5:BV27)+1)</f>
        <v/>
      </c>
      <c r="BW28" s="316" t="str">
        <f ca="1">IFERROR(INDEX($AK$22:$AK$33, ROWS($BW$4:BW26)), IFERROR(INDEX($AO$22:$AO$33, ROWS($BW$4:BW26)-ROWS($AK$22:$AK$33)), IFERROR(INDEX($AS$22:$AS$33, ROWS($BW$4:BW26)-ROWS($AK$22:$AK$33)-ROWS($AO$22:$AO$33)),IFERROR(INDEX($AW$22:$AW$33, ROWS($BW$4:BW26)-ROWS($AK$22:$AK$33)-ROWS($AO$22:$AO$33)-ROWS($AS$22:$AS$33)),IFERROR(INDEX($BA$22:$BA$33, ROWS($BW$4:BW26)-ROWS($AK$22:$AK$33)-ROWS($AO$22:$AO$33)-ROWS($AS$22:$AS$33)-ROWS($AW$22:$AW$33)),IFERROR(INDEX($BE$22:$BE$33, ROWS($BW$4:BW26)-ROWS($AK$22:$AK$33)-ROWS($AO$22:$AO$33)-ROWS($AS$22:$AS$33)-ROWS($AW$22:$AW$33)-ROWS($BA$22:$BA$33)),IFERROR(INDEX($BI$22:$BI$33, ROWS($BW$4:BW26)-ROWS($AK$22:$AK$33)-ROWS($AO$22:$AO$33)-ROWS($AS$22:$AS$33)-ROWS($AW$22:$AW$33)-ROWS($BA$22:$BA$33)-ROWS($BE$22:$BE$33)), "")))))))</f>
        <v/>
      </c>
      <c r="BX28" s="316" t="str">
        <f t="shared" ca="1" si="34"/>
        <v/>
      </c>
      <c r="BY28" s="413" t="str">
        <f t="shared" ca="1" si="35"/>
        <v/>
      </c>
      <c r="BZ28" s="412" t="str">
        <f ca="1">IF(OR(CA28="",CA28=0),"",MAX(BZ$5:BZ27)+1)</f>
        <v/>
      </c>
      <c r="CA28" s="316" t="str">
        <f ca="1">IFERROR(INDEX($AJ$38:$AJ$49, ROWS($CA$4:CA26)), IFERROR(INDEX($AN$38:$AN$49, ROWS($CA$4:CA26)-ROWS($AJ$38:$AJ$49)), IFERROR(INDEX($AR$38:$AR$49, ROWS($CA$4:CA26)-ROWS($AJ$38:$AJ$49)-ROWS($AN$38:$AN$49)),IFERROR(INDEX($AV$38:$AV$49, ROWS($CA$4:CA26)-ROWS($AJ$38:$AJ$49)-ROWS($AN$38:$AN$49)-ROWS($AR$38:$AR$49)),IFERROR(INDEX($AZ$38:$AZ$49, ROWS($CA$4:CA26)-ROWS($AJ$38:$AJ$49)-ROWS($AN$38:$AN$49)-ROWS($AR$38:$AR$49)-ROWS($AV$38:$AV$49)),IFERROR(INDEX($BD$38:$BD$49, ROWS($CA$4:CA26)-ROWS($AJ$38:$AJ$49)-ROWS($AN$38:$AN$49)-ROWS($AR$38:$AR$49)-ROWS($AV$38:$AV$49)-ROWS($AZ$38:$AZ$49)),IFERROR(INDEX($BH$38:$BH$49, ROWS($CA$4:CA26)-ROWS($AJ$38:$AJ$49)-ROWS($AN$38:$AN$49)-ROWS($AR$38:$AR$49)-ROWS($AV$38:$AV$49)-ROWS($AZ$38:$AZ$49)-ROWS($BD$38:$BD$49)), "")))))))</f>
        <v/>
      </c>
      <c r="CB28" s="316" t="str">
        <f t="shared" ca="1" si="36"/>
        <v/>
      </c>
      <c r="CC28" s="316" t="str">
        <f ca="1">IF(OR(CD28="",CD28=0),"",MAX(CC$5:CC27)+1)</f>
        <v/>
      </c>
      <c r="CD28" s="316" t="str">
        <f ca="1">IFERROR(INDEX($AK$38:$AK$49, ROWS($CD$4:CD26)), IFERROR(INDEX($AO$38:$AO$49, ROWS($CD$4:CD26)-ROWS($AK$38:$AK$49)), IFERROR(INDEX($AS$38:$AS$49, ROWS($CD$4:CD26)-ROWS($AK$38:$AK$49)-ROWS($AO$38:$AO$49)),IFERROR(INDEX($AW$38:$AW$49, ROWS($CD$4:CD26)-ROWS($AK$38:$AK$49)-ROWS($AO$38:$AO$49)-ROWS($AS$38:$AS$49)),IFERROR(INDEX($BA$38:$BA$49, ROWS($CD$4:CD26)-ROWS($AK$38:$AK$49)-ROWS($AO$38:$AO$49)-ROWS($AS$38:$AS$49)-ROWS($AW$38:$AW$49)),IFERROR(INDEX($BE$38:$BE$49, ROWS($CD$4:CD26)-ROWS($AK$38:$AK$49)-ROWS($AO$38:$AO$49)-ROWS($AS$38:$AS$49)-ROWS($AW$38:$AW$49)-ROWS($BA$38:$BA$49)),IFERROR(INDEX($BI$38:$BI$49, ROWS($CD$4:CD26)-ROWS($AK$38:$AK$49)-ROWS($AO$38:$AO$49)-ROWS($AS$38:$AS$49)-ROWS($AW$38:$AW$49)-ROWS($BA$38:$BA$49)-ROWS($BE$38:$BE$49)), "")))))))</f>
        <v/>
      </c>
      <c r="CE28" s="316" t="str">
        <f t="shared" ca="1" si="37"/>
        <v/>
      </c>
      <c r="CF28" s="413" t="str">
        <f t="shared" ca="1" si="38"/>
        <v/>
      </c>
      <c r="CG28" s="412" t="str">
        <f ca="1">IF(OR(CH28="",CH28=0),"",MAX(CG$5:CG27)+1)</f>
        <v/>
      </c>
      <c r="CH28" s="316" t="str">
        <f ca="1">IFERROR(INDEX($AJ$54:$AJ$65, ROWS($CH$4:CH26)), IFERROR(INDEX($AN$54:$AN$65, ROWS($CH$4:CH26)-ROWS($AJ$54:$AJ$65)), IFERROR(INDEX($AR$54:$AR$65, ROWS($CH$4:CH26)-ROWS($AJ$54:$AJ$65)-ROWS($AN$54:$AN$65)),IFERROR(INDEX($AV$54:$AV$65, ROWS($CH$4:CH26)-ROWS($AJ$54:$AJ$65)-ROWS($AN$54:$AN$65)-ROWS($AR$54:$AR$65)),IFERROR(INDEX($AZ$54:$AZ$65, ROWS($CH$4:CH26)-ROWS($AJ$54:$AJ$65)-ROWS($AN$54:$AN$65)-ROWS($AR$54:$AR$65)-ROWS($AV$54:$AV$65)),IFERROR(INDEX($BD$54:$BD$65, ROWS($CH$4:CH26)-ROWS($AJ$54:$AJ$65)-ROWS($AN$54:$AN$65)-ROWS($AR$54:$AR$65)-ROWS($AV$54:$AV$65)-ROWS($AZ$54:$AZ$65)),IFERROR(INDEX($BH$54:$BH$65, ROWS($CH$4:CH26)-ROWS($AJ$54:$AJ$65)-ROWS($AN$54:$AN$65)-ROWS($AR$54:$AR$65)-ROWS($AV$54:$AV$65)-ROWS($AZ$54:$AZ$65)-ROWS($BD$54:$BD$65)), "")))))))</f>
        <v/>
      </c>
      <c r="CI28" s="316" t="str">
        <f t="shared" ca="1" si="39"/>
        <v/>
      </c>
      <c r="CJ28" s="316" t="str">
        <f ca="1">IF(OR(CK28="",CK28=0),"",MAX(CJ$5:CJ27)+1)</f>
        <v/>
      </c>
      <c r="CK28" s="316" t="str">
        <f ca="1">IFERROR(INDEX($AK$54:$AK$65, ROWS($CK$4:CK26)), IFERROR(INDEX($AO$54:$AO$65, ROWS($CK$4:CK26)-ROWS($AK$54:$AK$65)), IFERROR(INDEX($AS$54:$AS$65, ROWS($CK$4:CK26)-ROWS($AK$54:$AK$65)-ROWS($AO$54:$AO$65)),IFERROR(INDEX($AW$54:$AW$65, ROWS($CK$4:CK26)-ROWS($AK$54:$AK$65)-ROWS($AO$54:$AO$65)-ROWS($AS$54:$AS$65)),IFERROR(INDEX($BA$54:$BA$65, ROWS($CK$4:CK26)-ROWS($AK$54:$AK$65)-ROWS($AO$54:$AO$65)-ROWS($AS$54:$AS$65)-ROWS($AW$54:$AW$65)),IFERROR(INDEX($BE$54:$BE$65, ROWS($CK$4:CK26)-ROWS($AK$54:$AK$65)-ROWS($AO$54:$AO$65)-ROWS($AS$54:$AS$65)-ROWS($AW$54:$AW$65)-ROWS($BA$54:$BA$65)),IFERROR(INDEX($BI$54:$BI$65, ROWS($CK$4:CK26)-ROWS($AK$54:$AK$65)-ROWS($AO$54:$AO$65)-ROWS($AS$54:$AS$65)-ROWS($AW$54:$AW$65)-ROWS($BA$54:$BA$65)-ROWS($BE$54:$BE$65)), "")))))))</f>
        <v/>
      </c>
      <c r="CL28" s="316" t="str">
        <f t="shared" ca="1" si="40"/>
        <v/>
      </c>
      <c r="CM28" s="413" t="str">
        <f t="shared" ca="1" si="41"/>
        <v/>
      </c>
      <c r="CN28" s="412" t="str">
        <f ca="1">IF(OR(CO28="",CO28=0),"",MAX(CN$5:CN27)+1)</f>
        <v/>
      </c>
      <c r="CO28" s="316" t="str">
        <f ca="1">IFERROR(INDEX($AJ$70:$AJ$81, ROWS($CO$4:CO26)), IFERROR(INDEX($AN$70:$AN$81, ROWS($CO$4:CO26)-ROWS($AJ$70:$AJ$81)), IFERROR(INDEX($AR$70:$AR$81, ROWS($CO$4:CO26)-ROWS($AJ$70:$AJ$81)-ROWS($AN$70:$AN$81)),IFERROR(INDEX($AV$70:$AV$81, ROWS($CO$4:CO26)-ROWS($AJ$70:$AJ$81)-ROWS($AN$70:$AN$81)-ROWS($AR$70:$AR$81)),IFERROR(INDEX($AZ$70:$AZ$81, ROWS($CO$4:CO26)-ROWS($AJ$70:$AJ$81)-ROWS($AN$70:$AN$81)-ROWS($AR$70:$AR$81)-ROWS($AV$70:$AV$81)),IFERROR(INDEX($BD$70:$BD$81, ROWS($CO$4:CO26)-ROWS($AJ$70:$AJ$81)-ROWS($AN$70:$AN$81)-ROWS($AR$70:$AR$81)-ROWS($AV$70:$AV$81)-ROWS($AZ$70:$AZ$81)),IFERROR(INDEX($BH$70:$BH$81, ROWS($CO$4:CO26)-ROWS($AJ$70:$AJ$81)-ROWS($AN$70:$AN$81)-ROWS($AR$70:$AR$81)-ROWS($AV$70:$AV$81)-ROWS($AZ$70:$AZ$81)-ROWS($BD$70:$BD$81)), "")))))))</f>
        <v/>
      </c>
      <c r="CP28" s="316" t="str">
        <f t="shared" ca="1" si="42"/>
        <v/>
      </c>
      <c r="CQ28" s="316" t="str">
        <f ca="1">IF(OR(CR28="",CR28=0),"",MAX(CQ$5:CQ27)+1)</f>
        <v/>
      </c>
      <c r="CR28" s="316" t="str">
        <f ca="1">IFERROR(INDEX($AK$70:$AK$81, ROWS($CR$4:CR26)), IFERROR(INDEX($AO$70:$AO$81, ROWS($CR$4:CR26)-ROWS($AK$70:$AK$81)), IFERROR(INDEX($AS$70:$AS$81, ROWS($CR$4:CR26)-ROWS($AK$70:$AK$81)-ROWS($AO$70:$AO$81)),IFERROR(INDEX($AW$70:$AW$81, ROWS($CR$4:CR26)-ROWS($AK$70:$AK$81)-ROWS($AO$70:$AO$81)-ROWS($AS$70:$AS$81)),IFERROR(INDEX($BA$70:$BA$81, ROWS($CR$4:CR26)-ROWS($AK$70:$AK$81)-ROWS($AO$70:$AO$81)-ROWS($AS$70:$AS$81)-ROWS($AW$70:$AW$81)),IFERROR(INDEX($BE$70:$BE$81, ROWS($CR$4:CR26)-ROWS($AK$70:$AK$81)-ROWS($AO$70:$AO$81)-ROWS($AS$70:$AS$81)-ROWS($AW$70:$AW$81)-ROWS($BA$70:$BA$81)),IFERROR(INDEX($BI$70:$BI$81, ROWS($CR$4:CR26)-ROWS($AK$70:$AK$81)-ROWS($AO$70:$AO$81)-ROWS($AS$70:$AS$81)-ROWS($AW$70:$AW$81)-ROWS($BA$70:$BA$81)-ROWS($BE$70:$BE$81)), "")))))))</f>
        <v/>
      </c>
      <c r="CS28" s="316" t="str">
        <f t="shared" ca="1" si="43"/>
        <v/>
      </c>
      <c r="CT28" s="413" t="str">
        <f t="shared" ca="1" si="44"/>
        <v/>
      </c>
      <c r="CU28" s="412" t="str">
        <f>IF(OR(CV28="",CV28=0),"",MAX(CU$5:CU27)+1)</f>
        <v/>
      </c>
      <c r="CV28" s="316">
        <f>IFERROR(INDEX($AJ$86:$AJ$97, ROWS($CV$4:CV26)), IFERROR(INDEX($AN$86:$AN$97, ROWS($CV$4:CV26)-ROWS($AJ$86:$AJ$97)), ""))</f>
        <v>0</v>
      </c>
      <c r="CW28" s="316" t="str">
        <f t="shared" si="45"/>
        <v/>
      </c>
      <c r="CX28" s="316" t="str">
        <f>IF(OR(CY28="",CY28=0),"",MAX(CX$5:CX27)+1)</f>
        <v/>
      </c>
      <c r="CY28" s="316">
        <f>IFERROR(INDEX($AK$86:$AK$97, ROWS($CY$4:CY26)), IFERROR(INDEX($AO$86:$AO$97, ROWS($CY$4:CY26)-ROWS($AK$86:$AK$97)), ""))</f>
        <v>0</v>
      </c>
      <c r="CZ28" s="316" t="str">
        <f t="shared" si="46"/>
        <v/>
      </c>
      <c r="DA28" s="413" t="str">
        <f t="shared" si="47"/>
        <v/>
      </c>
      <c r="DC28" s="438">
        <f ca="1">IF(OR(DD28="",DD28=0),"",MAX(DC$25:DC27)+1)</f>
        <v>2</v>
      </c>
      <c r="DD28" s="434" t="str">
        <f t="shared" ca="1" si="90"/>
        <v>Lawn Service</v>
      </c>
      <c r="DE28" s="413">
        <f t="shared" ca="1" si="91"/>
        <v>50</v>
      </c>
      <c r="DF28" s="431" t="str">
        <f ca="1">IF(OR(DG28="",DG28=0),"",MAX(DF$25:DF27)+1)</f>
        <v/>
      </c>
      <c r="DG28" s="412" t="str">
        <f t="shared" ca="1" si="92"/>
        <v/>
      </c>
      <c r="DH28" s="413" t="str">
        <f t="shared" ca="1" si="93"/>
        <v/>
      </c>
      <c r="DI28" s="412" t="str">
        <f t="shared" ca="1" si="94"/>
        <v>Internet</v>
      </c>
      <c r="DJ28" s="413">
        <f t="shared" ca="1" si="95"/>
        <v>100</v>
      </c>
      <c r="DK28" s="412" t="str">
        <f t="shared" ca="1" si="96"/>
        <v/>
      </c>
      <c r="DL28" s="413" t="str">
        <f t="shared" ca="1" si="97"/>
        <v/>
      </c>
      <c r="DN28" s="425" t="str">
        <f ca="1">IF(DI32="","",CONCATENATE(DI32," - ",DJ32))</f>
        <v/>
      </c>
      <c r="DO28" s="295" t="str">
        <f ca="1">IF(DI33="","",CONCATENATE(DI33," - ",DJ33))</f>
        <v/>
      </c>
      <c r="DP28" s="295" t="str">
        <f ca="1">IF(DI34="","",CONCATENATE(DI34," - ",DJ34))</f>
        <v/>
      </c>
      <c r="DQ28" s="425" t="str">
        <f ca="1">IF(DK32="","",CONCATENATE(DK32," - ",DL32))</f>
        <v/>
      </c>
      <c r="DR28" s="295" t="str">
        <f ca="1">IF(DK33="","",CONCATENATE(DK33," - ",DL33))</f>
        <v/>
      </c>
      <c r="DS28" s="426" t="str">
        <f ca="1">IF(DK34="","",CONCATENATE(DK34," - ",DL34))</f>
        <v/>
      </c>
    </row>
    <row r="29" spans="1:123" s="293" customFormat="1" ht="15" customHeight="1" x14ac:dyDescent="0.3">
      <c r="A29" s="291">
        <f>Year!Q33</f>
        <v>45193</v>
      </c>
      <c r="B29" s="290" t="str">
        <f>IF(ISERROR(MATCH(A29,event_dates,0)),"",INDEX(events,MATCH(A29,event_dates,0)))</f>
        <v/>
      </c>
      <c r="C29" s="291">
        <f>Year!R33</f>
        <v>45194</v>
      </c>
      <c r="D29" s="290" t="str">
        <f>IF(ISERROR(MATCH(C29,event_dates,0)),"",INDEX(events,MATCH(C29,event_dates,0)))</f>
        <v/>
      </c>
      <c r="E29" s="291">
        <f>Year!S33</f>
        <v>45195</v>
      </c>
      <c r="F29" s="290" t="str">
        <f>IF(ISERROR(MATCH(E29,event_dates,0)),"",INDEX(events,MATCH(E29,event_dates,0)))</f>
        <v/>
      </c>
      <c r="G29" s="291">
        <f>Year!T33</f>
        <v>45196</v>
      </c>
      <c r="H29" s="290" t="str">
        <f>IF(ISERROR(MATCH(G29,event_dates,0)),"",INDEX(events,MATCH(G29,event_dates,0)))</f>
        <v/>
      </c>
      <c r="I29" s="291">
        <f>Year!U33</f>
        <v>45197</v>
      </c>
      <c r="J29" s="290" t="str">
        <f>IF(ISERROR(MATCH(I29,event_dates,0)),"",INDEX(events,MATCH(I29,event_dates,0)))</f>
        <v/>
      </c>
      <c r="K29" s="291">
        <f>Year!V33</f>
        <v>45198</v>
      </c>
      <c r="L29" s="290" t="str">
        <f>IF(ISERROR(MATCH(K29,event_dates,0)),"",INDEX(events,MATCH(K29,event_dates,0)))</f>
        <v/>
      </c>
      <c r="M29" s="291">
        <f>Year!W33</f>
        <v>45199</v>
      </c>
      <c r="N29" s="290" t="str">
        <f>IF(ISERROR(MATCH(M29,event_dates,0)),"",INDEX(events,MATCH(M29,event_dates,0)))</f>
        <v/>
      </c>
      <c r="P29" s="295" t="str">
        <f ca="1">IF(DN86="","",DN86)</f>
        <v>Auto Insurance - 180</v>
      </c>
      <c r="Q29" s="295" t="str">
        <f t="shared" ref="Q29:U34" ca="1" si="98">IF(DO86="","",DO86)</f>
        <v>Groceries - 125</v>
      </c>
      <c r="R29" s="295" t="str">
        <f t="shared" ca="1" si="98"/>
        <v>Boat Loan - 300</v>
      </c>
      <c r="S29" s="296" t="str">
        <f t="shared" ca="1" si="98"/>
        <v>Paycheck 2 - 400</v>
      </c>
      <c r="T29" s="295" t="str">
        <f t="shared" ca="1" si="98"/>
        <v/>
      </c>
      <c r="U29" s="295" t="str">
        <f t="shared" ca="1" si="98"/>
        <v/>
      </c>
      <c r="V29" s="1156"/>
      <c r="W29" s="1157"/>
      <c r="X29" s="445"/>
      <c r="Y29"/>
      <c r="AB29" s="299"/>
      <c r="AC29" s="358">
        <f>IF('Data Entry'!H13="","",'Data Entry'!H13)</f>
        <v>17</v>
      </c>
      <c r="AD29" s="356" t="str">
        <f>IF('Data Entry'!G13="","",'Data Entry'!G13)</f>
        <v>Credit Card 2</v>
      </c>
      <c r="AE29" s="363">
        <f>IF('Data Entry'!J13="","",'Data Entry'!J13)</f>
        <v>60</v>
      </c>
      <c r="AF29" s="402">
        <f>IF('Data Entry'!I13="","",'Data Entry'!I13)</f>
        <v>1400</v>
      </c>
      <c r="AG29" s="300"/>
      <c r="AH29"/>
      <c r="AI29" s="304" t="str">
        <f t="shared" ca="1" si="82"/>
        <v/>
      </c>
      <c r="AJ29" s="305" t="str">
        <f t="shared" ca="1" si="60"/>
        <v/>
      </c>
      <c r="AK29" s="306" t="str">
        <f t="shared" ca="1" si="61"/>
        <v/>
      </c>
      <c r="AL29" s="307" t="str">
        <f t="shared" ca="1" si="62"/>
        <v/>
      </c>
      <c r="AM29" s="304" t="str">
        <f t="shared" ca="1" si="83"/>
        <v/>
      </c>
      <c r="AN29" s="305" t="str">
        <f t="shared" ca="1" si="63"/>
        <v/>
      </c>
      <c r="AO29" s="306" t="str">
        <f t="shared" ca="1" si="64"/>
        <v/>
      </c>
      <c r="AP29" s="307" t="str">
        <f t="shared" ca="1" si="65"/>
        <v/>
      </c>
      <c r="AQ29" s="304" t="str">
        <f t="shared" ca="1" si="84"/>
        <v/>
      </c>
      <c r="AR29" s="305" t="str">
        <f t="shared" ca="1" si="66"/>
        <v/>
      </c>
      <c r="AS29" s="306" t="str">
        <f t="shared" ca="1" si="67"/>
        <v/>
      </c>
      <c r="AT29" s="307" t="str">
        <f t="shared" ca="1" si="68"/>
        <v/>
      </c>
      <c r="AU29" s="304" t="str">
        <f t="shared" ca="1" si="85"/>
        <v/>
      </c>
      <c r="AV29" s="305" t="str">
        <f t="shared" ca="1" si="69"/>
        <v/>
      </c>
      <c r="AW29" s="306" t="str">
        <f t="shared" ca="1" si="70"/>
        <v/>
      </c>
      <c r="AX29" s="307" t="str">
        <f t="shared" ca="1" si="71"/>
        <v/>
      </c>
      <c r="AY29" s="304" t="str">
        <f t="shared" ca="1" si="86"/>
        <v/>
      </c>
      <c r="AZ29" s="305" t="str">
        <f t="shared" ca="1" si="72"/>
        <v/>
      </c>
      <c r="BA29" s="306" t="str">
        <f t="shared" ca="1" si="73"/>
        <v/>
      </c>
      <c r="BB29" s="307" t="str">
        <f t="shared" ca="1" si="74"/>
        <v/>
      </c>
      <c r="BC29" s="304" t="str">
        <f t="shared" ca="1" si="87"/>
        <v/>
      </c>
      <c r="BD29" s="305" t="str">
        <f t="shared" ca="1" si="75"/>
        <v/>
      </c>
      <c r="BE29" s="306" t="str">
        <f t="shared" ca="1" si="76"/>
        <v/>
      </c>
      <c r="BF29" s="307" t="str">
        <f t="shared" ca="1" si="77"/>
        <v/>
      </c>
      <c r="BG29" s="304" t="str">
        <f t="shared" ca="1" si="88"/>
        <v/>
      </c>
      <c r="BH29" s="305" t="str">
        <f t="shared" ca="1" si="78"/>
        <v/>
      </c>
      <c r="BI29" s="306" t="str">
        <f t="shared" ca="1" si="79"/>
        <v/>
      </c>
      <c r="BJ29" s="307" t="str">
        <f t="shared" ca="1" si="80"/>
        <v/>
      </c>
      <c r="BL29" s="412" t="str">
        <f ca="1">IF(OR(BM29="",BM29=0),"",MAX(BL$5:BL28)+1)</f>
        <v/>
      </c>
      <c r="BM29" s="316" t="str">
        <f ca="1">IFERROR(INDEX($AJ$6:$AJ$17, ROWS(BM$4:$BM27)), IFERROR(INDEX($AN$6:$AN$17, ROWS(BM$4:$BM27)-ROWS($AJ$6:$AJ$17)), IFERROR(INDEX($AR$6:$AR$17, ROWS(BM$4:$BM27)-ROWS($AJ$6:$AJ$17)-ROWS($AN$6:$AN$17)),IFERROR(INDEX($AV$6:$AV$17, ROWS(BM$4:$BM27)-ROWS($AJ$6:$AJ$17)-ROWS($AN$6:$AN$17)-ROWS($AR$6:$AR$17)),IFERROR(INDEX($AZ$6:$AZ$17, ROWS(BM$4:$BM27)-ROWS($AJ$6:$AJ$17)-ROWS($AN$6:$AN$17)-ROWS($AR$6:$AR$17)-ROWS($AV$6:$AV$17)),IFERROR(INDEX($BD$6:$BD$17, ROWS(BM$4:$BM27)-ROWS($AJ$6:$AJ$17)-ROWS($AN$6:$AN$17)-ROWS($AR$6:$AR$17)-ROWS($AV$6:$AV$17)-ROWS($AZ$6:$AZ$17)),IFERROR(INDEX($BH$6:$BH$17, ROWS(BM$4:$BM27)-ROWS($AJ$6:$AJ$17)-ROWS($AN$6:$AN$17)-ROWS($AR$6:$AR$17)-ROWS($AV$6:$AV$17)-ROWS($AZ$6:$AZ$17)-ROWS($BD$6:$BD$17)), "")))))))</f>
        <v/>
      </c>
      <c r="BN29" s="316" t="str">
        <f t="shared" ca="1" si="30"/>
        <v/>
      </c>
      <c r="BO29" s="316" t="str">
        <f ca="1">IF(OR(BP29="",BP29=0),"",MAX(BO$5:BO28)+1)</f>
        <v/>
      </c>
      <c r="BP29" s="316" t="str">
        <f ca="1">IFERROR(INDEX($AK$6:$AK$17, ROWS($BP$4:BP27)), IFERROR(INDEX($AO$6:$AO$17, ROWS($BP$4:BP27)-ROWS($AK$6:$AK$17)), IFERROR(INDEX($AS$6:$AS$17, ROWS($BP$4:BP27)-ROWS($AK$6:$AK$17)-ROWS($AO$6:$AO$17)),IFERROR(INDEX($AW$6:$AW$17, ROWS($BP$4:BP27)-ROWS($AK$6:$AK$17)-ROWS($AO$6:$AO$17)-ROWS($AS$6:$AS$17)),IFERROR(INDEX($BA$6:$BA$17, ROWS($BP$4:BP27)-ROWS($AK$6:$AK$17)-ROWS($AO$6:$AO$17)-ROWS($AS$6:$AS$17)-ROWS($AW$6:$AW$17)),IFERROR(INDEX($BE$6:$BE$17, ROWS($BP$4:BP27)-ROWS($AK$6:$AK$17)-ROWS($AO$6:$AO$17)-ROWS($AS$6:$AS$17)-ROWS($AW$6:$AW$17)-ROWS($BA$6:$BA$17)),IFERROR(INDEX($BI$6:$BI$17, ROWS($BP$4:BP27)-ROWS($AK$6:$AK$17)-ROWS($AO$6:$AO$17)-ROWS($AS$6:$AS$17)-ROWS($AW$6:$AW$17)-ROWS($BA$6:$BA$17)-ROWS($BE$6:$BE$17)), "")))))))</f>
        <v/>
      </c>
      <c r="BQ29" s="316" t="str">
        <f t="shared" ca="1" si="31"/>
        <v/>
      </c>
      <c r="BR29" s="413" t="str">
        <f t="shared" ca="1" si="32"/>
        <v/>
      </c>
      <c r="BS29" s="412" t="str">
        <f ca="1">IF(OR(BT29="",BT29=0),"",MAX(BS$5:BS28)+1)</f>
        <v/>
      </c>
      <c r="BT29" s="316" t="str">
        <f ca="1">IFERROR(INDEX($AJ$22:$AJ$33, ROWS($BT$4:BT27)), IFERROR(INDEX($AN$22:$AN$33, ROWS($BT$4:BT27)-ROWS($AJ$22:$AJ$33)), IFERROR(INDEX($AR$22:$AR$33, ROWS($BT$4:BT27)-ROWS($AJ$22:$AJ$33)-ROWS($AN$22:$AN$33)),IFERROR(INDEX($AV$22:$AV$33, ROWS($BT$4:BT27)-ROWS($AJ$22:$AJ$33)-ROWS($AN$22:$AN$33)-ROWS($AR$22:$AR$33)),IFERROR(INDEX($AZ$22:$AZ$33, ROWS($BT$4:BT27)-ROWS($AJ$22:$AJ$33)-ROWS($AN$22:$AN$33)-ROWS($AR$22:$AR$33)-ROWS($AV$22:$AV$33)),IFERROR(INDEX($BD$22:$BD$33, ROWS($BT$4:BT27)-ROWS($AJ$22:$AJ$33)-ROWS($AN$22:$AN$33)-ROWS($AR$22:$AR$33)-ROWS($AV$22:$AV$33)-ROWS($AZ$22:$AZ$33)),IFERROR(INDEX($BH$22:$BH$33, ROWS($BT$4:BT27)-ROWS($AJ$22:$AJ$33)-ROWS($AN$22:$AN$33)-ROWS($AR$22:$AR$33)-ROWS($AV$22:$AV$33)-ROWS($AZ$22:$AZ$33)-ROWS($BD$22:$BD$33)), "")))))))</f>
        <v/>
      </c>
      <c r="BU29" s="316" t="str">
        <f t="shared" ca="1" si="33"/>
        <v/>
      </c>
      <c r="BV29" s="316" t="str">
        <f ca="1">IF(OR(BW29="",BW29=0),"",MAX(BV$5:BV28)+1)</f>
        <v/>
      </c>
      <c r="BW29" s="316" t="str">
        <f ca="1">IFERROR(INDEX($AK$22:$AK$33, ROWS($BW$4:BW27)), IFERROR(INDEX($AO$22:$AO$33, ROWS($BW$4:BW27)-ROWS($AK$22:$AK$33)), IFERROR(INDEX($AS$22:$AS$33, ROWS($BW$4:BW27)-ROWS($AK$22:$AK$33)-ROWS($AO$22:$AO$33)),IFERROR(INDEX($AW$22:$AW$33, ROWS($BW$4:BW27)-ROWS($AK$22:$AK$33)-ROWS($AO$22:$AO$33)-ROWS($AS$22:$AS$33)),IFERROR(INDEX($BA$22:$BA$33, ROWS($BW$4:BW27)-ROWS($AK$22:$AK$33)-ROWS($AO$22:$AO$33)-ROWS($AS$22:$AS$33)-ROWS($AW$22:$AW$33)),IFERROR(INDEX($BE$22:$BE$33, ROWS($BW$4:BW27)-ROWS($AK$22:$AK$33)-ROWS($AO$22:$AO$33)-ROWS($AS$22:$AS$33)-ROWS($AW$22:$AW$33)-ROWS($BA$22:$BA$33)),IFERROR(INDEX($BI$22:$BI$33, ROWS($BW$4:BW27)-ROWS($AK$22:$AK$33)-ROWS($AO$22:$AO$33)-ROWS($AS$22:$AS$33)-ROWS($AW$22:$AW$33)-ROWS($BA$22:$BA$33)-ROWS($BE$22:$BE$33)), "")))))))</f>
        <v/>
      </c>
      <c r="BX29" s="316" t="str">
        <f t="shared" ca="1" si="34"/>
        <v/>
      </c>
      <c r="BY29" s="413" t="str">
        <f t="shared" ca="1" si="35"/>
        <v/>
      </c>
      <c r="BZ29" s="412" t="str">
        <f ca="1">IF(OR(CA29="",CA29=0),"",MAX(BZ$5:BZ28)+1)</f>
        <v/>
      </c>
      <c r="CA29" s="316" t="str">
        <f ca="1">IFERROR(INDEX($AJ$38:$AJ$49, ROWS($CA$4:CA27)), IFERROR(INDEX($AN$38:$AN$49, ROWS($CA$4:CA27)-ROWS($AJ$38:$AJ$49)), IFERROR(INDEX($AR$38:$AR$49, ROWS($CA$4:CA27)-ROWS($AJ$38:$AJ$49)-ROWS($AN$38:$AN$49)),IFERROR(INDEX($AV$38:$AV$49, ROWS($CA$4:CA27)-ROWS($AJ$38:$AJ$49)-ROWS($AN$38:$AN$49)-ROWS($AR$38:$AR$49)),IFERROR(INDEX($AZ$38:$AZ$49, ROWS($CA$4:CA27)-ROWS($AJ$38:$AJ$49)-ROWS($AN$38:$AN$49)-ROWS($AR$38:$AR$49)-ROWS($AV$38:$AV$49)),IFERROR(INDEX($BD$38:$BD$49, ROWS($CA$4:CA27)-ROWS($AJ$38:$AJ$49)-ROWS($AN$38:$AN$49)-ROWS($AR$38:$AR$49)-ROWS($AV$38:$AV$49)-ROWS($AZ$38:$AZ$49)),IFERROR(INDEX($BH$38:$BH$49, ROWS($CA$4:CA27)-ROWS($AJ$38:$AJ$49)-ROWS($AN$38:$AN$49)-ROWS($AR$38:$AR$49)-ROWS($AV$38:$AV$49)-ROWS($AZ$38:$AZ$49)-ROWS($BD$38:$BD$49)), "")))))))</f>
        <v/>
      </c>
      <c r="CB29" s="316" t="str">
        <f t="shared" ca="1" si="36"/>
        <v/>
      </c>
      <c r="CC29" s="316" t="str">
        <f ca="1">IF(OR(CD29="",CD29=0),"",MAX(CC$5:CC28)+1)</f>
        <v/>
      </c>
      <c r="CD29" s="316" t="str">
        <f ca="1">IFERROR(INDEX($AK$38:$AK$49, ROWS($CD$4:CD27)), IFERROR(INDEX($AO$38:$AO$49, ROWS($CD$4:CD27)-ROWS($AK$38:$AK$49)), IFERROR(INDEX($AS$38:$AS$49, ROWS($CD$4:CD27)-ROWS($AK$38:$AK$49)-ROWS($AO$38:$AO$49)),IFERROR(INDEX($AW$38:$AW$49, ROWS($CD$4:CD27)-ROWS($AK$38:$AK$49)-ROWS($AO$38:$AO$49)-ROWS($AS$38:$AS$49)),IFERROR(INDEX($BA$38:$BA$49, ROWS($CD$4:CD27)-ROWS($AK$38:$AK$49)-ROWS($AO$38:$AO$49)-ROWS($AS$38:$AS$49)-ROWS($AW$38:$AW$49)),IFERROR(INDEX($BE$38:$BE$49, ROWS($CD$4:CD27)-ROWS($AK$38:$AK$49)-ROWS($AO$38:$AO$49)-ROWS($AS$38:$AS$49)-ROWS($AW$38:$AW$49)-ROWS($BA$38:$BA$49)),IFERROR(INDEX($BI$38:$BI$49, ROWS($CD$4:CD27)-ROWS($AK$38:$AK$49)-ROWS($AO$38:$AO$49)-ROWS($AS$38:$AS$49)-ROWS($AW$38:$AW$49)-ROWS($BA$38:$BA$49)-ROWS($BE$38:$BE$49)), "")))))))</f>
        <v/>
      </c>
      <c r="CE29" s="316" t="str">
        <f t="shared" ca="1" si="37"/>
        <v/>
      </c>
      <c r="CF29" s="413" t="str">
        <f t="shared" ca="1" si="38"/>
        <v/>
      </c>
      <c r="CG29" s="412" t="str">
        <f ca="1">IF(OR(CH29="",CH29=0),"",MAX(CG$5:CG28)+1)</f>
        <v/>
      </c>
      <c r="CH29" s="316" t="str">
        <f ca="1">IFERROR(INDEX($AJ$54:$AJ$65, ROWS($CH$4:CH27)), IFERROR(INDEX($AN$54:$AN$65, ROWS($CH$4:CH27)-ROWS($AJ$54:$AJ$65)), IFERROR(INDEX($AR$54:$AR$65, ROWS($CH$4:CH27)-ROWS($AJ$54:$AJ$65)-ROWS($AN$54:$AN$65)),IFERROR(INDEX($AV$54:$AV$65, ROWS($CH$4:CH27)-ROWS($AJ$54:$AJ$65)-ROWS($AN$54:$AN$65)-ROWS($AR$54:$AR$65)),IFERROR(INDEX($AZ$54:$AZ$65, ROWS($CH$4:CH27)-ROWS($AJ$54:$AJ$65)-ROWS($AN$54:$AN$65)-ROWS($AR$54:$AR$65)-ROWS($AV$54:$AV$65)),IFERROR(INDEX($BD$54:$BD$65, ROWS($CH$4:CH27)-ROWS($AJ$54:$AJ$65)-ROWS($AN$54:$AN$65)-ROWS($AR$54:$AR$65)-ROWS($AV$54:$AV$65)-ROWS($AZ$54:$AZ$65)),IFERROR(INDEX($BH$54:$BH$65, ROWS($CH$4:CH27)-ROWS($AJ$54:$AJ$65)-ROWS($AN$54:$AN$65)-ROWS($AR$54:$AR$65)-ROWS($AV$54:$AV$65)-ROWS($AZ$54:$AZ$65)-ROWS($BD$54:$BD$65)), "")))))))</f>
        <v/>
      </c>
      <c r="CI29" s="316" t="str">
        <f t="shared" ca="1" si="39"/>
        <v/>
      </c>
      <c r="CJ29" s="316" t="str">
        <f ca="1">IF(OR(CK29="",CK29=0),"",MAX(CJ$5:CJ28)+1)</f>
        <v/>
      </c>
      <c r="CK29" s="316" t="str">
        <f ca="1">IFERROR(INDEX($AK$54:$AK$65, ROWS($CK$4:CK27)), IFERROR(INDEX($AO$54:$AO$65, ROWS($CK$4:CK27)-ROWS($AK$54:$AK$65)), IFERROR(INDEX($AS$54:$AS$65, ROWS($CK$4:CK27)-ROWS($AK$54:$AK$65)-ROWS($AO$54:$AO$65)),IFERROR(INDEX($AW$54:$AW$65, ROWS($CK$4:CK27)-ROWS($AK$54:$AK$65)-ROWS($AO$54:$AO$65)-ROWS($AS$54:$AS$65)),IFERROR(INDEX($BA$54:$BA$65, ROWS($CK$4:CK27)-ROWS($AK$54:$AK$65)-ROWS($AO$54:$AO$65)-ROWS($AS$54:$AS$65)-ROWS($AW$54:$AW$65)),IFERROR(INDEX($BE$54:$BE$65, ROWS($CK$4:CK27)-ROWS($AK$54:$AK$65)-ROWS($AO$54:$AO$65)-ROWS($AS$54:$AS$65)-ROWS($AW$54:$AW$65)-ROWS($BA$54:$BA$65)),IFERROR(INDEX($BI$54:$BI$65, ROWS($CK$4:CK27)-ROWS($AK$54:$AK$65)-ROWS($AO$54:$AO$65)-ROWS($AS$54:$AS$65)-ROWS($AW$54:$AW$65)-ROWS($BA$54:$BA$65)-ROWS($BE$54:$BE$65)), "")))))))</f>
        <v/>
      </c>
      <c r="CL29" s="316" t="str">
        <f t="shared" ca="1" si="40"/>
        <v/>
      </c>
      <c r="CM29" s="413" t="str">
        <f t="shared" ca="1" si="41"/>
        <v/>
      </c>
      <c r="CN29" s="412" t="str">
        <f ca="1">IF(OR(CO29="",CO29=0),"",MAX(CN$5:CN28)+1)</f>
        <v/>
      </c>
      <c r="CO29" s="316" t="str">
        <f ca="1">IFERROR(INDEX($AJ$70:$AJ$81, ROWS($CO$4:CO27)), IFERROR(INDEX($AN$70:$AN$81, ROWS($CO$4:CO27)-ROWS($AJ$70:$AJ$81)), IFERROR(INDEX($AR$70:$AR$81, ROWS($CO$4:CO27)-ROWS($AJ$70:$AJ$81)-ROWS($AN$70:$AN$81)),IFERROR(INDEX($AV$70:$AV$81, ROWS($CO$4:CO27)-ROWS($AJ$70:$AJ$81)-ROWS($AN$70:$AN$81)-ROWS($AR$70:$AR$81)),IFERROR(INDEX($AZ$70:$AZ$81, ROWS($CO$4:CO27)-ROWS($AJ$70:$AJ$81)-ROWS($AN$70:$AN$81)-ROWS($AR$70:$AR$81)-ROWS($AV$70:$AV$81)),IFERROR(INDEX($BD$70:$BD$81, ROWS($CO$4:CO27)-ROWS($AJ$70:$AJ$81)-ROWS($AN$70:$AN$81)-ROWS($AR$70:$AR$81)-ROWS($AV$70:$AV$81)-ROWS($AZ$70:$AZ$81)),IFERROR(INDEX($BH$70:$BH$81, ROWS($CO$4:CO27)-ROWS($AJ$70:$AJ$81)-ROWS($AN$70:$AN$81)-ROWS($AR$70:$AR$81)-ROWS($AV$70:$AV$81)-ROWS($AZ$70:$AZ$81)-ROWS($BD$70:$BD$81)), "")))))))</f>
        <v/>
      </c>
      <c r="CP29" s="316" t="str">
        <f t="shared" ca="1" si="42"/>
        <v/>
      </c>
      <c r="CQ29" s="316" t="str">
        <f ca="1">IF(OR(CR29="",CR29=0),"",MAX(CQ$5:CQ28)+1)</f>
        <v/>
      </c>
      <c r="CR29" s="316" t="str">
        <f ca="1">IFERROR(INDEX($AK$70:$AK$81, ROWS($CR$4:CR27)), IFERROR(INDEX($AO$70:$AO$81, ROWS($CR$4:CR27)-ROWS($AK$70:$AK$81)), IFERROR(INDEX($AS$70:$AS$81, ROWS($CR$4:CR27)-ROWS($AK$70:$AK$81)-ROWS($AO$70:$AO$81)),IFERROR(INDEX($AW$70:$AW$81, ROWS($CR$4:CR27)-ROWS($AK$70:$AK$81)-ROWS($AO$70:$AO$81)-ROWS($AS$70:$AS$81)),IFERROR(INDEX($BA$70:$BA$81, ROWS($CR$4:CR27)-ROWS($AK$70:$AK$81)-ROWS($AO$70:$AO$81)-ROWS($AS$70:$AS$81)-ROWS($AW$70:$AW$81)),IFERROR(INDEX($BE$70:$BE$81, ROWS($CR$4:CR27)-ROWS($AK$70:$AK$81)-ROWS($AO$70:$AO$81)-ROWS($AS$70:$AS$81)-ROWS($AW$70:$AW$81)-ROWS($BA$70:$BA$81)),IFERROR(INDEX($BI$70:$BI$81, ROWS($CR$4:CR27)-ROWS($AK$70:$AK$81)-ROWS($AO$70:$AO$81)-ROWS($AS$70:$AS$81)-ROWS($AW$70:$AW$81)-ROWS($BA$70:$BA$81)-ROWS($BE$70:$BE$81)), "")))))))</f>
        <v/>
      </c>
      <c r="CS29" s="316" t="str">
        <f t="shared" ca="1" si="43"/>
        <v/>
      </c>
      <c r="CT29" s="413" t="str">
        <f t="shared" ca="1" si="44"/>
        <v/>
      </c>
      <c r="CU29" s="412" t="str">
        <f>IF(OR(CV29="",CV29=0),"",MAX(CU$5:CU28)+1)</f>
        <v/>
      </c>
      <c r="CV29" s="316">
        <f>IFERROR(INDEX($AJ$86:$AJ$97, ROWS($CV$4:CV27)), IFERROR(INDEX($AN$86:$AN$97, ROWS($CV$4:CV27)-ROWS($AJ$86:$AJ$97)), ""))</f>
        <v>0</v>
      </c>
      <c r="CW29" s="316" t="str">
        <f t="shared" si="45"/>
        <v/>
      </c>
      <c r="CX29" s="316" t="str">
        <f>IF(OR(CY29="",CY29=0),"",MAX(CX$5:CX28)+1)</f>
        <v/>
      </c>
      <c r="CY29" s="316">
        <f>IFERROR(INDEX($AK$86:$AK$97, ROWS($CY$4:CY27)), IFERROR(INDEX($AO$86:$AO$97, ROWS($CY$4:CY27)-ROWS($AK$86:$AK$97)), ""))</f>
        <v>0</v>
      </c>
      <c r="CZ29" s="316" t="str">
        <f t="shared" si="46"/>
        <v/>
      </c>
      <c r="DA29" s="413" t="str">
        <f t="shared" si="47"/>
        <v/>
      </c>
      <c r="DC29" s="438">
        <f ca="1">IF(OR(DD29="",DD29=0),"",MAX(DC$25:DC28)+1)</f>
        <v>3</v>
      </c>
      <c r="DD29" s="434" t="str">
        <f t="shared" ca="1" si="90"/>
        <v>Internet</v>
      </c>
      <c r="DE29" s="413">
        <f t="shared" ca="1" si="91"/>
        <v>100</v>
      </c>
      <c r="DF29" s="431" t="str">
        <f ca="1">IF(OR(DG29="",DG29=0),"",MAX(DF$25:DF28)+1)</f>
        <v/>
      </c>
      <c r="DG29" s="412" t="str">
        <f t="shared" ca="1" si="92"/>
        <v/>
      </c>
      <c r="DH29" s="413" t="str">
        <f t="shared" ca="1" si="93"/>
        <v/>
      </c>
      <c r="DI29" s="412" t="str">
        <f t="shared" ca="1" si="94"/>
        <v>D. Store Card 3</v>
      </c>
      <c r="DJ29" s="413">
        <f t="shared" ca="1" si="95"/>
        <v>30</v>
      </c>
      <c r="DK29" s="412" t="str">
        <f t="shared" ca="1" si="96"/>
        <v/>
      </c>
      <c r="DL29" s="413" t="str">
        <f t="shared" ca="1" si="97"/>
        <v/>
      </c>
      <c r="DN29" s="425" t="str">
        <f ca="1">IF(DI35="","",CONCATENATE(DI35," - ",DJ35))</f>
        <v/>
      </c>
      <c r="DO29" s="295" t="str">
        <f ca="1">IF(DI36="","",CONCATENATE(DI36," - ",DJ36))</f>
        <v/>
      </c>
      <c r="DP29" s="295" t="str">
        <f ca="1">IF(DI37="","",CONCATENATE(DI37," - ",DJ37))</f>
        <v/>
      </c>
      <c r="DQ29" s="425" t="str">
        <f ca="1">IF(DK35="","",CONCATENATE(DK35," - ",DL35))</f>
        <v/>
      </c>
      <c r="DR29" s="295" t="str">
        <f ca="1">IF(DK36="","",CONCATENATE(DK36," - ",DL36))</f>
        <v/>
      </c>
      <c r="DS29" s="426" t="str">
        <f ca="1">IF(DK37="","",CONCATENATE(DK37," - ",DL37))</f>
        <v/>
      </c>
    </row>
    <row r="30" spans="1:123" s="292" customFormat="1" ht="15" customHeight="1" x14ac:dyDescent="0.3">
      <c r="A30" s="1181" t="str">
        <f ca="1">IF(ISERROR(MATCH(A29,event_dates,0)+MATCH(A29,OFFSET(event_dates,MATCH(A29,event_dates,0),0,500,1),0)),"",INDEX(events,MATCH(A29,event_dates,0)+MATCH(A29,OFFSET(event_dates,MATCH(A29,event_dates,0),0,500,1),0)))</f>
        <v/>
      </c>
      <c r="B30" s="1182"/>
      <c r="C30" s="1181" t="str">
        <f ca="1">IF(ISERROR(MATCH(C29,event_dates,0)+MATCH(C29,OFFSET(event_dates,MATCH(C29,event_dates,0),0,500,1),0)),"",INDEX(events,MATCH(C29,event_dates,0)+MATCH(C29,OFFSET(event_dates,MATCH(C29,event_dates,0),0,500,1),0)))</f>
        <v/>
      </c>
      <c r="D30" s="1182"/>
      <c r="E30" s="1181" t="str">
        <f ca="1">IF(ISERROR(MATCH(E29,event_dates,0)+MATCH(E29,OFFSET(event_dates,MATCH(E29,event_dates,0),0,500,1),0)),"",INDEX(events,MATCH(E29,event_dates,0)+MATCH(E29,OFFSET(event_dates,MATCH(E29,event_dates,0),0,500,1),0)))</f>
        <v/>
      </c>
      <c r="F30" s="1182"/>
      <c r="G30" s="1181" t="str">
        <f ca="1">IF(ISERROR(MATCH(G29,event_dates,0)+MATCH(G29,OFFSET(event_dates,MATCH(G29,event_dates,0),0,500,1),0)),"",INDEX(events,MATCH(G29,event_dates,0)+MATCH(G29,OFFSET(event_dates,MATCH(G29,event_dates,0),0,500,1),0)))</f>
        <v/>
      </c>
      <c r="H30" s="1182"/>
      <c r="I30" s="1181" t="str">
        <f ca="1">IF(ISERROR(MATCH(I29,event_dates,0)+MATCH(I29,OFFSET(event_dates,MATCH(I29,event_dates,0),0,500,1),0)),"",INDEX(events,MATCH(I29,event_dates,0)+MATCH(I29,OFFSET(event_dates,MATCH(I29,event_dates,0),0,500,1),0)))</f>
        <v/>
      </c>
      <c r="J30" s="1182"/>
      <c r="K30" s="1181" t="str">
        <f ca="1">IF(ISERROR(MATCH(K29,event_dates,0)+MATCH(K29,OFFSET(event_dates,MATCH(K29,event_dates,0),0,500,1),0)),"",INDEX(events,MATCH(K29,event_dates,0)+MATCH(K29,OFFSET(event_dates,MATCH(K29,event_dates,0),0,500,1),0)))</f>
        <v/>
      </c>
      <c r="L30" s="1182"/>
      <c r="M30" s="1181" t="str">
        <f ca="1">IF(ISERROR(MATCH(M29,event_dates,0)+MATCH(M29,OFFSET(event_dates,MATCH(M29,event_dates,0),0,500,1),0)),"",INDEX(events,MATCH(M29,event_dates,0)+MATCH(M29,OFFSET(event_dates,MATCH(M29,event_dates,0),0,500,1),0)))</f>
        <v/>
      </c>
      <c r="N30" s="1182"/>
      <c r="P30" s="295" t="str">
        <f t="shared" ref="P30:P34" ca="1" si="99">IF(DN87="","",DN87)</f>
        <v>Car 2 Gas - 80</v>
      </c>
      <c r="Q30" s="295" t="str">
        <f t="shared" ca="1" si="98"/>
        <v/>
      </c>
      <c r="R30" s="295" t="str">
        <f t="shared" ca="1" si="98"/>
        <v/>
      </c>
      <c r="S30" s="296" t="str">
        <f t="shared" ca="1" si="98"/>
        <v/>
      </c>
      <c r="T30" s="295" t="str">
        <f t="shared" ca="1" si="98"/>
        <v/>
      </c>
      <c r="U30" s="295" t="str">
        <f t="shared" ca="1" si="98"/>
        <v/>
      </c>
      <c r="V30" s="1158" t="s">
        <v>502</v>
      </c>
      <c r="W30" s="1159"/>
      <c r="X30" s="445">
        <f ca="1">IF(DP92="",0,DP92)</f>
        <v>685</v>
      </c>
      <c r="Y30"/>
      <c r="AB30" s="299"/>
      <c r="AC30" s="358">
        <f>IF('Data Entry'!H14="","",'Data Entry'!H14)</f>
        <v>13</v>
      </c>
      <c r="AD30" s="356" t="str">
        <f>IF('Data Entry'!G14="","",'Data Entry'!G14)</f>
        <v>D. Store Card 1</v>
      </c>
      <c r="AE30" s="363">
        <f>IF('Data Entry'!J14="","",'Data Entry'!J14)</f>
        <v>30</v>
      </c>
      <c r="AF30" s="402">
        <f>IF('Data Entry'!I14="","",'Data Entry'!I14)</f>
        <v>200</v>
      </c>
      <c r="AG30" s="300"/>
      <c r="AH30"/>
      <c r="AI30" s="304" t="str">
        <f t="shared" ca="1" si="82"/>
        <v/>
      </c>
      <c r="AJ30" s="305" t="str">
        <f t="shared" ca="1" si="60"/>
        <v/>
      </c>
      <c r="AK30" s="306" t="str">
        <f t="shared" ca="1" si="61"/>
        <v/>
      </c>
      <c r="AL30" s="307" t="str">
        <f t="shared" ca="1" si="62"/>
        <v/>
      </c>
      <c r="AM30" s="304" t="str">
        <f t="shared" ca="1" si="83"/>
        <v/>
      </c>
      <c r="AN30" s="305" t="str">
        <f t="shared" ca="1" si="63"/>
        <v/>
      </c>
      <c r="AO30" s="306" t="str">
        <f t="shared" ca="1" si="64"/>
        <v/>
      </c>
      <c r="AP30" s="307" t="str">
        <f t="shared" ca="1" si="65"/>
        <v/>
      </c>
      <c r="AQ30" s="304" t="str">
        <f t="shared" ca="1" si="84"/>
        <v/>
      </c>
      <c r="AR30" s="305" t="str">
        <f t="shared" ca="1" si="66"/>
        <v/>
      </c>
      <c r="AS30" s="306" t="str">
        <f t="shared" ca="1" si="67"/>
        <v/>
      </c>
      <c r="AT30" s="307" t="str">
        <f t="shared" ca="1" si="68"/>
        <v/>
      </c>
      <c r="AU30" s="304" t="str">
        <f t="shared" ca="1" si="85"/>
        <v/>
      </c>
      <c r="AV30" s="305" t="str">
        <f t="shared" ca="1" si="69"/>
        <v/>
      </c>
      <c r="AW30" s="306" t="str">
        <f t="shared" ca="1" si="70"/>
        <v/>
      </c>
      <c r="AX30" s="307" t="str">
        <f t="shared" ca="1" si="71"/>
        <v/>
      </c>
      <c r="AY30" s="304" t="str">
        <f t="shared" ca="1" si="86"/>
        <v/>
      </c>
      <c r="AZ30" s="305" t="str">
        <f t="shared" ca="1" si="72"/>
        <v/>
      </c>
      <c r="BA30" s="306" t="str">
        <f t="shared" ca="1" si="73"/>
        <v/>
      </c>
      <c r="BB30" s="307" t="str">
        <f t="shared" ca="1" si="74"/>
        <v/>
      </c>
      <c r="BC30" s="304" t="str">
        <f t="shared" ca="1" si="87"/>
        <v/>
      </c>
      <c r="BD30" s="305" t="str">
        <f t="shared" ca="1" si="75"/>
        <v/>
      </c>
      <c r="BE30" s="306" t="str">
        <f t="shared" ca="1" si="76"/>
        <v/>
      </c>
      <c r="BF30" s="307" t="str">
        <f t="shared" ca="1" si="77"/>
        <v/>
      </c>
      <c r="BG30" s="304" t="str">
        <f t="shared" ca="1" si="88"/>
        <v/>
      </c>
      <c r="BH30" s="305" t="str">
        <f t="shared" ca="1" si="78"/>
        <v/>
      </c>
      <c r="BI30" s="306" t="str">
        <f t="shared" ca="1" si="79"/>
        <v/>
      </c>
      <c r="BJ30" s="307" t="str">
        <f t="shared" ca="1" si="80"/>
        <v/>
      </c>
      <c r="BL30" s="412" t="str">
        <f ca="1">IF(OR(BM30="",BM30=0),"",MAX(BL$5:BL29)+1)</f>
        <v/>
      </c>
      <c r="BM30" s="316" t="str">
        <f ca="1">IFERROR(INDEX($AJ$6:$AJ$17, ROWS(BM$4:$BM28)), IFERROR(INDEX($AN$6:$AN$17, ROWS(BM$4:$BM28)-ROWS($AJ$6:$AJ$17)), IFERROR(INDEX($AR$6:$AR$17, ROWS(BM$4:$BM28)-ROWS($AJ$6:$AJ$17)-ROWS($AN$6:$AN$17)),IFERROR(INDEX($AV$6:$AV$17, ROWS(BM$4:$BM28)-ROWS($AJ$6:$AJ$17)-ROWS($AN$6:$AN$17)-ROWS($AR$6:$AR$17)),IFERROR(INDEX($AZ$6:$AZ$17, ROWS(BM$4:$BM28)-ROWS($AJ$6:$AJ$17)-ROWS($AN$6:$AN$17)-ROWS($AR$6:$AR$17)-ROWS($AV$6:$AV$17)),IFERROR(INDEX($BD$6:$BD$17, ROWS(BM$4:$BM28)-ROWS($AJ$6:$AJ$17)-ROWS($AN$6:$AN$17)-ROWS($AR$6:$AR$17)-ROWS($AV$6:$AV$17)-ROWS($AZ$6:$AZ$17)),IFERROR(INDEX($BH$6:$BH$17, ROWS(BM$4:$BM28)-ROWS($AJ$6:$AJ$17)-ROWS($AN$6:$AN$17)-ROWS($AR$6:$AR$17)-ROWS($AV$6:$AV$17)-ROWS($AZ$6:$AZ$17)-ROWS($BD$6:$BD$17)), "")))))))</f>
        <v/>
      </c>
      <c r="BN30" s="316" t="str">
        <f t="shared" ca="1" si="30"/>
        <v/>
      </c>
      <c r="BO30" s="316" t="str">
        <f ca="1">IF(OR(BP30="",BP30=0),"",MAX(BO$5:BO29)+1)</f>
        <v/>
      </c>
      <c r="BP30" s="316" t="str">
        <f ca="1">IFERROR(INDEX($AK$6:$AK$17, ROWS($BP$4:BP28)), IFERROR(INDEX($AO$6:$AO$17, ROWS($BP$4:BP28)-ROWS($AK$6:$AK$17)), IFERROR(INDEX($AS$6:$AS$17, ROWS($BP$4:BP28)-ROWS($AK$6:$AK$17)-ROWS($AO$6:$AO$17)),IFERROR(INDEX($AW$6:$AW$17, ROWS($BP$4:BP28)-ROWS($AK$6:$AK$17)-ROWS($AO$6:$AO$17)-ROWS($AS$6:$AS$17)),IFERROR(INDEX($BA$6:$BA$17, ROWS($BP$4:BP28)-ROWS($AK$6:$AK$17)-ROWS($AO$6:$AO$17)-ROWS($AS$6:$AS$17)-ROWS($AW$6:$AW$17)),IFERROR(INDEX($BE$6:$BE$17, ROWS($BP$4:BP28)-ROWS($AK$6:$AK$17)-ROWS($AO$6:$AO$17)-ROWS($AS$6:$AS$17)-ROWS($AW$6:$AW$17)-ROWS($BA$6:$BA$17)),IFERROR(INDEX($BI$6:$BI$17, ROWS($BP$4:BP28)-ROWS($AK$6:$AK$17)-ROWS($AO$6:$AO$17)-ROWS($AS$6:$AS$17)-ROWS($AW$6:$AW$17)-ROWS($BA$6:$BA$17)-ROWS($BE$6:$BE$17)), "")))))))</f>
        <v/>
      </c>
      <c r="BQ30" s="316" t="str">
        <f t="shared" ca="1" si="31"/>
        <v/>
      </c>
      <c r="BR30" s="413" t="str">
        <f t="shared" ca="1" si="32"/>
        <v/>
      </c>
      <c r="BS30" s="412">
        <f ca="1">IF(OR(BT30="",BT30=0),"",MAX(BS$5:BS29)+1)</f>
        <v>4</v>
      </c>
      <c r="BT30" s="316" t="str">
        <f ca="1">IFERROR(INDEX($AJ$22:$AJ$33, ROWS($BT$4:BT28)), IFERROR(INDEX($AN$22:$AN$33, ROWS($BT$4:BT28)-ROWS($AJ$22:$AJ$33)), IFERROR(INDEX($AR$22:$AR$33, ROWS($BT$4:BT28)-ROWS($AJ$22:$AJ$33)-ROWS($AN$22:$AN$33)),IFERROR(INDEX($AV$22:$AV$33, ROWS($BT$4:BT28)-ROWS($AJ$22:$AJ$33)-ROWS($AN$22:$AN$33)-ROWS($AR$22:$AR$33)),IFERROR(INDEX($AZ$22:$AZ$33, ROWS($BT$4:BT28)-ROWS($AJ$22:$AJ$33)-ROWS($AN$22:$AN$33)-ROWS($AR$22:$AR$33)-ROWS($AV$22:$AV$33)),IFERROR(INDEX($BD$22:$BD$33, ROWS($BT$4:BT28)-ROWS($AJ$22:$AJ$33)-ROWS($AN$22:$AN$33)-ROWS($AR$22:$AR$33)-ROWS($AV$22:$AV$33)-ROWS($AZ$22:$AZ$33)),IFERROR(INDEX($BH$22:$BH$33, ROWS($BT$4:BT28)-ROWS($AJ$22:$AJ$33)-ROWS($AN$22:$AN$33)-ROWS($AR$22:$AR$33)-ROWS($AV$22:$AV$33)-ROWS($AZ$22:$AZ$33)-ROWS($BD$22:$BD$33)), "")))))))</f>
        <v>Internet</v>
      </c>
      <c r="BU30" s="316" t="str">
        <f t="shared" ca="1" si="33"/>
        <v/>
      </c>
      <c r="BV30" s="316">
        <f ca="1">IF(OR(BW30="",BW30=0),"",MAX(BV$5:BV29)+1)</f>
        <v>4</v>
      </c>
      <c r="BW30" s="316">
        <f ca="1">IFERROR(INDEX($AK$22:$AK$33, ROWS($BW$4:BW28)), IFERROR(INDEX($AO$22:$AO$33, ROWS($BW$4:BW28)-ROWS($AK$22:$AK$33)), IFERROR(INDEX($AS$22:$AS$33, ROWS($BW$4:BW28)-ROWS($AK$22:$AK$33)-ROWS($AO$22:$AO$33)),IFERROR(INDEX($AW$22:$AW$33, ROWS($BW$4:BW28)-ROWS($AK$22:$AK$33)-ROWS($AO$22:$AO$33)-ROWS($AS$22:$AS$33)),IFERROR(INDEX($BA$22:$BA$33, ROWS($BW$4:BW28)-ROWS($AK$22:$AK$33)-ROWS($AO$22:$AO$33)-ROWS($AS$22:$AS$33)-ROWS($AW$22:$AW$33)),IFERROR(INDEX($BE$22:$BE$33, ROWS($BW$4:BW28)-ROWS($AK$22:$AK$33)-ROWS($AO$22:$AO$33)-ROWS($AS$22:$AS$33)-ROWS($AW$22:$AW$33)-ROWS($BA$22:$BA$33)),IFERROR(INDEX($BI$22:$BI$33, ROWS($BW$4:BW28)-ROWS($AK$22:$AK$33)-ROWS($AO$22:$AO$33)-ROWS($AS$22:$AS$33)-ROWS($AW$22:$AW$33)-ROWS($BA$22:$BA$33)-ROWS($BE$22:$BE$33)), "")))))))</f>
        <v>100</v>
      </c>
      <c r="BX30" s="316" t="str">
        <f t="shared" ca="1" si="34"/>
        <v/>
      </c>
      <c r="BY30" s="413" t="str">
        <f t="shared" ca="1" si="35"/>
        <v/>
      </c>
      <c r="BZ30" s="412">
        <f ca="1">IF(OR(CA30="",CA30=0),"",MAX(BZ$5:BZ29)+1)</f>
        <v>5</v>
      </c>
      <c r="CA30" s="316" t="str">
        <f ca="1">IFERROR(INDEX($AJ$38:$AJ$49, ROWS($CA$4:CA28)), IFERROR(INDEX($AN$38:$AN$49, ROWS($CA$4:CA28)-ROWS($AJ$38:$AJ$49)), IFERROR(INDEX($AR$38:$AR$49, ROWS($CA$4:CA28)-ROWS($AJ$38:$AJ$49)-ROWS($AN$38:$AN$49)),IFERROR(INDEX($AV$38:$AV$49, ROWS($CA$4:CA28)-ROWS($AJ$38:$AJ$49)-ROWS($AN$38:$AN$49)-ROWS($AR$38:$AR$49)),IFERROR(INDEX($AZ$38:$AZ$49, ROWS($CA$4:CA28)-ROWS($AJ$38:$AJ$49)-ROWS($AN$38:$AN$49)-ROWS($AR$38:$AR$49)-ROWS($AV$38:$AV$49)),IFERROR(INDEX($BD$38:$BD$49, ROWS($CA$4:CA28)-ROWS($AJ$38:$AJ$49)-ROWS($AN$38:$AN$49)-ROWS($AR$38:$AR$49)-ROWS($AV$38:$AV$49)-ROWS($AZ$38:$AZ$49)),IFERROR(INDEX($BH$38:$BH$49, ROWS($CA$4:CA28)-ROWS($AJ$38:$AJ$49)-ROWS($AN$38:$AN$49)-ROWS($AR$38:$AR$49)-ROWS($AV$38:$AV$49)-ROWS($AZ$38:$AZ$49)-ROWS($BD$38:$BD$49)), "")))))))</f>
        <v>D. Store Card 4</v>
      </c>
      <c r="CB30" s="316" t="str">
        <f t="shared" ca="1" si="36"/>
        <v/>
      </c>
      <c r="CC30" s="316">
        <f ca="1">IF(OR(CD30="",CD30=0),"",MAX(CC$5:CC29)+1)</f>
        <v>5</v>
      </c>
      <c r="CD30" s="316">
        <f ca="1">IFERROR(INDEX($AK$38:$AK$49, ROWS($CD$4:CD28)), IFERROR(INDEX($AO$38:$AO$49, ROWS($CD$4:CD28)-ROWS($AK$38:$AK$49)), IFERROR(INDEX($AS$38:$AS$49, ROWS($CD$4:CD28)-ROWS($AK$38:$AK$49)-ROWS($AO$38:$AO$49)),IFERROR(INDEX($AW$38:$AW$49, ROWS($CD$4:CD28)-ROWS($AK$38:$AK$49)-ROWS($AO$38:$AO$49)-ROWS($AS$38:$AS$49)),IFERROR(INDEX($BA$38:$BA$49, ROWS($CD$4:CD28)-ROWS($AK$38:$AK$49)-ROWS($AO$38:$AO$49)-ROWS($AS$38:$AS$49)-ROWS($AW$38:$AW$49)),IFERROR(INDEX($BE$38:$BE$49, ROWS($CD$4:CD28)-ROWS($AK$38:$AK$49)-ROWS($AO$38:$AO$49)-ROWS($AS$38:$AS$49)-ROWS($AW$38:$AW$49)-ROWS($BA$38:$BA$49)),IFERROR(INDEX($BI$38:$BI$49, ROWS($CD$4:CD28)-ROWS($AK$38:$AK$49)-ROWS($AO$38:$AO$49)-ROWS($AS$38:$AS$49)-ROWS($AW$38:$AW$49)-ROWS($BA$38:$BA$49)-ROWS($BE$38:$BE$49)), "")))))))</f>
        <v>30</v>
      </c>
      <c r="CE30" s="316" t="str">
        <f t="shared" ca="1" si="37"/>
        <v/>
      </c>
      <c r="CF30" s="413" t="str">
        <f t="shared" ca="1" si="38"/>
        <v/>
      </c>
      <c r="CG30" s="412" t="str">
        <f ca="1">IF(OR(CH30="",CH30=0),"",MAX(CG$5:CG29)+1)</f>
        <v/>
      </c>
      <c r="CH30" s="316" t="str">
        <f ca="1">IFERROR(INDEX($AJ$54:$AJ$65, ROWS($CH$4:CH28)), IFERROR(INDEX($AN$54:$AN$65, ROWS($CH$4:CH28)-ROWS($AJ$54:$AJ$65)), IFERROR(INDEX($AR$54:$AR$65, ROWS($CH$4:CH28)-ROWS($AJ$54:$AJ$65)-ROWS($AN$54:$AN$65)),IFERROR(INDEX($AV$54:$AV$65, ROWS($CH$4:CH28)-ROWS($AJ$54:$AJ$65)-ROWS($AN$54:$AN$65)-ROWS($AR$54:$AR$65)),IFERROR(INDEX($AZ$54:$AZ$65, ROWS($CH$4:CH28)-ROWS($AJ$54:$AJ$65)-ROWS($AN$54:$AN$65)-ROWS($AR$54:$AR$65)-ROWS($AV$54:$AV$65)),IFERROR(INDEX($BD$54:$BD$65, ROWS($CH$4:CH28)-ROWS($AJ$54:$AJ$65)-ROWS($AN$54:$AN$65)-ROWS($AR$54:$AR$65)-ROWS($AV$54:$AV$65)-ROWS($AZ$54:$AZ$65)),IFERROR(INDEX($BH$54:$BH$65, ROWS($CH$4:CH28)-ROWS($AJ$54:$AJ$65)-ROWS($AN$54:$AN$65)-ROWS($AR$54:$AR$65)-ROWS($AV$54:$AV$65)-ROWS($AZ$54:$AZ$65)-ROWS($BD$54:$BD$65)), "")))))))</f>
        <v/>
      </c>
      <c r="CI30" s="316" t="str">
        <f t="shared" ca="1" si="39"/>
        <v/>
      </c>
      <c r="CJ30" s="316" t="str">
        <f ca="1">IF(OR(CK30="",CK30=0),"",MAX(CJ$5:CJ29)+1)</f>
        <v/>
      </c>
      <c r="CK30" s="316" t="str">
        <f ca="1">IFERROR(INDEX($AK$54:$AK$65, ROWS($CK$4:CK28)), IFERROR(INDEX($AO$54:$AO$65, ROWS($CK$4:CK28)-ROWS($AK$54:$AK$65)), IFERROR(INDEX($AS$54:$AS$65, ROWS($CK$4:CK28)-ROWS($AK$54:$AK$65)-ROWS($AO$54:$AO$65)),IFERROR(INDEX($AW$54:$AW$65, ROWS($CK$4:CK28)-ROWS($AK$54:$AK$65)-ROWS($AO$54:$AO$65)-ROWS($AS$54:$AS$65)),IFERROR(INDEX($BA$54:$BA$65, ROWS($CK$4:CK28)-ROWS($AK$54:$AK$65)-ROWS($AO$54:$AO$65)-ROWS($AS$54:$AS$65)-ROWS($AW$54:$AW$65)),IFERROR(INDEX($BE$54:$BE$65, ROWS($CK$4:CK28)-ROWS($AK$54:$AK$65)-ROWS($AO$54:$AO$65)-ROWS($AS$54:$AS$65)-ROWS($AW$54:$AW$65)-ROWS($BA$54:$BA$65)),IFERROR(INDEX($BI$54:$BI$65, ROWS($CK$4:CK28)-ROWS($AK$54:$AK$65)-ROWS($AO$54:$AO$65)-ROWS($AS$54:$AS$65)-ROWS($AW$54:$AW$65)-ROWS($BA$54:$BA$65)-ROWS($BE$54:$BE$65)), "")))))))</f>
        <v/>
      </c>
      <c r="CL30" s="316" t="str">
        <f t="shared" ca="1" si="40"/>
        <v/>
      </c>
      <c r="CM30" s="413" t="str">
        <f t="shared" ca="1" si="41"/>
        <v/>
      </c>
      <c r="CN30" s="412" t="str">
        <f ca="1">IF(OR(CO30="",CO30=0),"",MAX(CN$5:CN29)+1)</f>
        <v/>
      </c>
      <c r="CO30" s="316" t="str">
        <f ca="1">IFERROR(INDEX($AJ$70:$AJ$81, ROWS($CO$4:CO28)), IFERROR(INDEX($AN$70:$AN$81, ROWS($CO$4:CO28)-ROWS($AJ$70:$AJ$81)), IFERROR(INDEX($AR$70:$AR$81, ROWS($CO$4:CO28)-ROWS($AJ$70:$AJ$81)-ROWS($AN$70:$AN$81)),IFERROR(INDEX($AV$70:$AV$81, ROWS($CO$4:CO28)-ROWS($AJ$70:$AJ$81)-ROWS($AN$70:$AN$81)-ROWS($AR$70:$AR$81)),IFERROR(INDEX($AZ$70:$AZ$81, ROWS($CO$4:CO28)-ROWS($AJ$70:$AJ$81)-ROWS($AN$70:$AN$81)-ROWS($AR$70:$AR$81)-ROWS($AV$70:$AV$81)),IFERROR(INDEX($BD$70:$BD$81, ROWS($CO$4:CO28)-ROWS($AJ$70:$AJ$81)-ROWS($AN$70:$AN$81)-ROWS($AR$70:$AR$81)-ROWS($AV$70:$AV$81)-ROWS($AZ$70:$AZ$81)),IFERROR(INDEX($BH$70:$BH$81, ROWS($CO$4:CO28)-ROWS($AJ$70:$AJ$81)-ROWS($AN$70:$AN$81)-ROWS($AR$70:$AR$81)-ROWS($AV$70:$AV$81)-ROWS($AZ$70:$AZ$81)-ROWS($BD$70:$BD$81)), "")))))))</f>
        <v/>
      </c>
      <c r="CP30" s="316" t="str">
        <f t="shared" ca="1" si="42"/>
        <v/>
      </c>
      <c r="CQ30" s="316" t="str">
        <f ca="1">IF(OR(CR30="",CR30=0),"",MAX(CQ$5:CQ29)+1)</f>
        <v/>
      </c>
      <c r="CR30" s="316" t="str">
        <f ca="1">IFERROR(INDEX($AK$70:$AK$81, ROWS($CR$4:CR28)), IFERROR(INDEX($AO$70:$AO$81, ROWS($CR$4:CR28)-ROWS($AK$70:$AK$81)), IFERROR(INDEX($AS$70:$AS$81, ROWS($CR$4:CR28)-ROWS($AK$70:$AK$81)-ROWS($AO$70:$AO$81)),IFERROR(INDEX($AW$70:$AW$81, ROWS($CR$4:CR28)-ROWS($AK$70:$AK$81)-ROWS($AO$70:$AO$81)-ROWS($AS$70:$AS$81)),IFERROR(INDEX($BA$70:$BA$81, ROWS($CR$4:CR28)-ROWS($AK$70:$AK$81)-ROWS($AO$70:$AO$81)-ROWS($AS$70:$AS$81)-ROWS($AW$70:$AW$81)),IFERROR(INDEX($BE$70:$BE$81, ROWS($CR$4:CR28)-ROWS($AK$70:$AK$81)-ROWS($AO$70:$AO$81)-ROWS($AS$70:$AS$81)-ROWS($AW$70:$AW$81)-ROWS($BA$70:$BA$81)),IFERROR(INDEX($BI$70:$BI$81, ROWS($CR$4:CR28)-ROWS($AK$70:$AK$81)-ROWS($AO$70:$AO$81)-ROWS($AS$70:$AS$81)-ROWS($AW$70:$AW$81)-ROWS($BA$70:$BA$81)-ROWS($BE$70:$BE$81)), "")))))))</f>
        <v/>
      </c>
      <c r="CS30" s="316" t="str">
        <f t="shared" ca="1" si="43"/>
        <v/>
      </c>
      <c r="CT30" s="413" t="str">
        <f t="shared" ca="1" si="44"/>
        <v/>
      </c>
      <c r="CU30" s="412" t="str">
        <f>IF(OR(CV30="",CV30=0),"",MAX(CU$5:CU29)+1)</f>
        <v/>
      </c>
      <c r="CV30" s="316" t="str">
        <f>IFERROR(INDEX($AJ$86:$AJ$97, ROWS($CV$4:CV28)), IFERROR(INDEX($AN$86:$AN$97, ROWS($CV$4:CV28)-ROWS($AJ$86:$AJ$97)), ""))</f>
        <v/>
      </c>
      <c r="CW30" s="316" t="str">
        <f t="shared" si="45"/>
        <v/>
      </c>
      <c r="CX30" s="316" t="str">
        <f>IF(OR(CY30="",CY30=0),"",MAX(CX$5:CX29)+1)</f>
        <v/>
      </c>
      <c r="CY30" s="316" t="str">
        <f>IFERROR(INDEX($AK$86:$AK$97, ROWS($CY$4:CY28)), IFERROR(INDEX($AO$86:$AO$97, ROWS($CY$4:CY28)-ROWS($AK$86:$AK$97)), ""))</f>
        <v/>
      </c>
      <c r="CZ30" s="316" t="str">
        <f t="shared" si="46"/>
        <v/>
      </c>
      <c r="DA30" s="413" t="str">
        <f t="shared" si="47"/>
        <v/>
      </c>
      <c r="DC30" s="438">
        <f ca="1">IF(OR(DD30="",DD30=0),"",MAX(DC$25:DC29)+1)</f>
        <v>4</v>
      </c>
      <c r="DD30" s="434" t="str">
        <f t="shared" ca="1" si="90"/>
        <v>D. Store Card 3</v>
      </c>
      <c r="DE30" s="413">
        <f t="shared" ca="1" si="91"/>
        <v>30</v>
      </c>
      <c r="DF30" s="431" t="str">
        <f ca="1">IF(OR(DG30="",DG30=0),"",MAX(DF$25:DF29)+1)</f>
        <v/>
      </c>
      <c r="DG30" s="412" t="str">
        <f t="shared" ca="1" si="92"/>
        <v/>
      </c>
      <c r="DH30" s="413" t="str">
        <f t="shared" ca="1" si="93"/>
        <v/>
      </c>
      <c r="DI30" s="412" t="str">
        <f t="shared" ca="1" si="94"/>
        <v>Pet Care</v>
      </c>
      <c r="DJ30" s="413">
        <f t="shared" ca="1" si="95"/>
        <v>80</v>
      </c>
      <c r="DK30" s="412" t="str">
        <f t="shared" ca="1" si="96"/>
        <v/>
      </c>
      <c r="DL30" s="413" t="str">
        <f t="shared" ca="1" si="97"/>
        <v/>
      </c>
      <c r="DN30" s="425" t="str">
        <f ca="1">IF(DI38="","",CONCATENATE(DI38," - ",DJ38))</f>
        <v/>
      </c>
      <c r="DO30" s="295" t="str">
        <f ca="1">IF(DI39="","",CONCATENATE(DI39," - ",DJ39))</f>
        <v/>
      </c>
      <c r="DP30" s="295" t="str">
        <f ca="1">IF(DI40="","",CONCATENATE(DI40," - ",DJ40))</f>
        <v/>
      </c>
      <c r="DQ30" s="425" t="str">
        <f ca="1">IF(DK38="","",CONCATENATE(DK38," - ",DL38))</f>
        <v/>
      </c>
      <c r="DR30" s="295" t="str">
        <f ca="1">IF(DK39="","",CONCATENATE(DK39," - ",DL39))</f>
        <v/>
      </c>
      <c r="DS30" s="426" t="str">
        <f ca="1">IF(DK40="","",CONCATENATE(DK40," - ",DL40))</f>
        <v/>
      </c>
    </row>
    <row r="31" spans="1:123" s="292" customFormat="1" ht="15" customHeight="1" thickBot="1" x14ac:dyDescent="0.35">
      <c r="A31" s="1183"/>
      <c r="B31" s="1182"/>
      <c r="C31" s="1183"/>
      <c r="D31" s="1182"/>
      <c r="E31" s="1183"/>
      <c r="F31" s="1182"/>
      <c r="G31" s="1183"/>
      <c r="H31" s="1182"/>
      <c r="I31" s="1183"/>
      <c r="J31" s="1182"/>
      <c r="K31" s="1183"/>
      <c r="L31" s="1182"/>
      <c r="M31" s="1183"/>
      <c r="N31" s="1182"/>
      <c r="P31" s="295" t="str">
        <f t="shared" ca="1" si="99"/>
        <v/>
      </c>
      <c r="Q31" s="295" t="str">
        <f t="shared" ca="1" si="98"/>
        <v/>
      </c>
      <c r="R31" s="295" t="str">
        <f t="shared" ca="1" si="98"/>
        <v/>
      </c>
      <c r="S31" s="296" t="str">
        <f t="shared" ca="1" si="98"/>
        <v/>
      </c>
      <c r="T31" s="295" t="str">
        <f t="shared" ca="1" si="98"/>
        <v/>
      </c>
      <c r="U31" s="295" t="str">
        <f t="shared" ca="1" si="98"/>
        <v/>
      </c>
      <c r="V31" s="1158" t="s">
        <v>507</v>
      </c>
      <c r="W31" s="1159"/>
      <c r="X31" s="445">
        <f ca="1">IF(DS92="",0,DS92)</f>
        <v>400</v>
      </c>
      <c r="Y31"/>
      <c r="AB31" s="299"/>
      <c r="AC31" s="358">
        <f>IF('Data Entry'!H15="","",'Data Entry'!H15)</f>
        <v>15</v>
      </c>
      <c r="AD31" s="356" t="str">
        <f>IF('Data Entry'!G15="","",'Data Entry'!G15)</f>
        <v>D. Store Card 2</v>
      </c>
      <c r="AE31" s="363">
        <f>IF('Data Entry'!J15="","",'Data Entry'!J15)</f>
        <v>30</v>
      </c>
      <c r="AF31" s="402">
        <f>IF('Data Entry'!I15="","",'Data Entry'!I15)</f>
        <v>350</v>
      </c>
      <c r="AG31" s="300"/>
      <c r="AH31"/>
      <c r="AI31" s="302" t="str">
        <f t="shared" ca="1" si="82"/>
        <v/>
      </c>
      <c r="AJ31" s="293" t="str">
        <f t="shared" ca="1" si="60"/>
        <v/>
      </c>
      <c r="AK31" s="293" t="str">
        <f t="shared" ca="1" si="61"/>
        <v/>
      </c>
      <c r="AL31" s="303" t="str">
        <f t="shared" ca="1" si="62"/>
        <v/>
      </c>
      <c r="AM31" s="302" t="str">
        <f t="shared" ca="1" si="83"/>
        <v/>
      </c>
      <c r="AN31" s="293" t="str">
        <f t="shared" ca="1" si="63"/>
        <v/>
      </c>
      <c r="AO31" s="293" t="str">
        <f t="shared" ca="1" si="64"/>
        <v/>
      </c>
      <c r="AP31" s="303" t="str">
        <f t="shared" ca="1" si="65"/>
        <v/>
      </c>
      <c r="AQ31" s="302" t="str">
        <f t="shared" ca="1" si="84"/>
        <v/>
      </c>
      <c r="AR31" s="293" t="str">
        <f t="shared" ca="1" si="66"/>
        <v/>
      </c>
      <c r="AS31" s="293" t="str">
        <f t="shared" ca="1" si="67"/>
        <v/>
      </c>
      <c r="AT31" s="303" t="str">
        <f t="shared" ca="1" si="68"/>
        <v/>
      </c>
      <c r="AU31" s="302" t="str">
        <f t="shared" ca="1" si="85"/>
        <v/>
      </c>
      <c r="AV31" s="293" t="str">
        <f t="shared" ca="1" si="69"/>
        <v/>
      </c>
      <c r="AW31" s="293" t="str">
        <f t="shared" ca="1" si="70"/>
        <v/>
      </c>
      <c r="AX31" s="303" t="str">
        <f t="shared" ca="1" si="71"/>
        <v/>
      </c>
      <c r="AY31" s="302" t="str">
        <f t="shared" ca="1" si="86"/>
        <v/>
      </c>
      <c r="AZ31" s="293" t="str">
        <f t="shared" ca="1" si="72"/>
        <v/>
      </c>
      <c r="BA31" s="293" t="str">
        <f t="shared" ca="1" si="73"/>
        <v/>
      </c>
      <c r="BB31" s="303" t="str">
        <f t="shared" ca="1" si="74"/>
        <v/>
      </c>
      <c r="BC31" s="302" t="str">
        <f t="shared" ca="1" si="87"/>
        <v/>
      </c>
      <c r="BD31" s="293" t="str">
        <f t="shared" ca="1" si="75"/>
        <v/>
      </c>
      <c r="BE31" s="293" t="str">
        <f t="shared" ca="1" si="76"/>
        <v/>
      </c>
      <c r="BF31" s="303" t="str">
        <f t="shared" ca="1" si="77"/>
        <v/>
      </c>
      <c r="BG31" s="302" t="str">
        <f t="shared" ca="1" si="88"/>
        <v/>
      </c>
      <c r="BH31" s="293" t="str">
        <f t="shared" ca="1" si="78"/>
        <v/>
      </c>
      <c r="BI31" s="293" t="str">
        <f t="shared" ca="1" si="79"/>
        <v/>
      </c>
      <c r="BJ31" s="303" t="str">
        <f t="shared" ca="1" si="80"/>
        <v/>
      </c>
      <c r="BL31" s="412" t="str">
        <f ca="1">IF(OR(BM31="",BM31=0),"",MAX(BL$5:BL30)+1)</f>
        <v/>
      </c>
      <c r="BM31" s="316" t="str">
        <f ca="1">IFERROR(INDEX($AJ$6:$AJ$17, ROWS(BM$4:$BM29)), IFERROR(INDEX($AN$6:$AN$17, ROWS(BM$4:$BM29)-ROWS($AJ$6:$AJ$17)), IFERROR(INDEX($AR$6:$AR$17, ROWS(BM$4:$BM29)-ROWS($AJ$6:$AJ$17)-ROWS($AN$6:$AN$17)),IFERROR(INDEX($AV$6:$AV$17, ROWS(BM$4:$BM29)-ROWS($AJ$6:$AJ$17)-ROWS($AN$6:$AN$17)-ROWS($AR$6:$AR$17)),IFERROR(INDEX($AZ$6:$AZ$17, ROWS(BM$4:$BM29)-ROWS($AJ$6:$AJ$17)-ROWS($AN$6:$AN$17)-ROWS($AR$6:$AR$17)-ROWS($AV$6:$AV$17)),IFERROR(INDEX($BD$6:$BD$17, ROWS(BM$4:$BM29)-ROWS($AJ$6:$AJ$17)-ROWS($AN$6:$AN$17)-ROWS($AR$6:$AR$17)-ROWS($AV$6:$AV$17)-ROWS($AZ$6:$AZ$17)),IFERROR(INDEX($BH$6:$BH$17, ROWS(BM$4:$BM29)-ROWS($AJ$6:$AJ$17)-ROWS($AN$6:$AN$17)-ROWS($AR$6:$AR$17)-ROWS($AV$6:$AV$17)-ROWS($AZ$6:$AZ$17)-ROWS($BD$6:$BD$17)), "")))))))</f>
        <v/>
      </c>
      <c r="BN31" s="316" t="str">
        <f t="shared" ca="1" si="30"/>
        <v/>
      </c>
      <c r="BO31" s="316" t="str">
        <f ca="1">IF(OR(BP31="",BP31=0),"",MAX(BO$5:BO30)+1)</f>
        <v/>
      </c>
      <c r="BP31" s="316" t="str">
        <f ca="1">IFERROR(INDEX($AK$6:$AK$17, ROWS($BP$4:BP29)), IFERROR(INDEX($AO$6:$AO$17, ROWS($BP$4:BP29)-ROWS($AK$6:$AK$17)), IFERROR(INDEX($AS$6:$AS$17, ROWS($BP$4:BP29)-ROWS($AK$6:$AK$17)-ROWS($AO$6:$AO$17)),IFERROR(INDEX($AW$6:$AW$17, ROWS($BP$4:BP29)-ROWS($AK$6:$AK$17)-ROWS($AO$6:$AO$17)-ROWS($AS$6:$AS$17)),IFERROR(INDEX($BA$6:$BA$17, ROWS($BP$4:BP29)-ROWS($AK$6:$AK$17)-ROWS($AO$6:$AO$17)-ROWS($AS$6:$AS$17)-ROWS($AW$6:$AW$17)),IFERROR(INDEX($BE$6:$BE$17, ROWS($BP$4:BP29)-ROWS($AK$6:$AK$17)-ROWS($AO$6:$AO$17)-ROWS($AS$6:$AS$17)-ROWS($AW$6:$AW$17)-ROWS($BA$6:$BA$17)),IFERROR(INDEX($BI$6:$BI$17, ROWS($BP$4:BP29)-ROWS($AK$6:$AK$17)-ROWS($AO$6:$AO$17)-ROWS($AS$6:$AS$17)-ROWS($AW$6:$AW$17)-ROWS($BA$6:$BA$17)-ROWS($BE$6:$BE$17)), "")))))))</f>
        <v/>
      </c>
      <c r="BQ31" s="316" t="str">
        <f t="shared" ca="1" si="31"/>
        <v/>
      </c>
      <c r="BR31" s="413" t="str">
        <f t="shared" ca="1" si="32"/>
        <v/>
      </c>
      <c r="BS31" s="412">
        <f ca="1">IF(OR(BT31="",BT31=0),"",MAX(BS$5:BS30)+1)</f>
        <v>5</v>
      </c>
      <c r="BT31" s="316" t="str">
        <f ca="1">IFERROR(INDEX($AJ$22:$AJ$33, ROWS($BT$4:BT29)), IFERROR(INDEX($AN$22:$AN$33, ROWS($BT$4:BT29)-ROWS($AJ$22:$AJ$33)), IFERROR(INDEX($AR$22:$AR$33, ROWS($BT$4:BT29)-ROWS($AJ$22:$AJ$33)-ROWS($AN$22:$AN$33)),IFERROR(INDEX($AV$22:$AV$33, ROWS($BT$4:BT29)-ROWS($AJ$22:$AJ$33)-ROWS($AN$22:$AN$33)-ROWS($AR$22:$AR$33)),IFERROR(INDEX($AZ$22:$AZ$33, ROWS($BT$4:BT29)-ROWS($AJ$22:$AJ$33)-ROWS($AN$22:$AN$33)-ROWS($AR$22:$AR$33)-ROWS($AV$22:$AV$33)),IFERROR(INDEX($BD$22:$BD$33, ROWS($BT$4:BT29)-ROWS($AJ$22:$AJ$33)-ROWS($AN$22:$AN$33)-ROWS($AR$22:$AR$33)-ROWS($AV$22:$AV$33)-ROWS($AZ$22:$AZ$33)),IFERROR(INDEX($BH$22:$BH$33, ROWS($BT$4:BT29)-ROWS($AJ$22:$AJ$33)-ROWS($AN$22:$AN$33)-ROWS($AR$22:$AR$33)-ROWS($AV$22:$AV$33)-ROWS($AZ$22:$AZ$33)-ROWS($BD$22:$BD$33)), "")))))))</f>
        <v>D. Store Card 3</v>
      </c>
      <c r="BU31" s="316" t="str">
        <f t="shared" ca="1" si="33"/>
        <v/>
      </c>
      <c r="BV31" s="316">
        <f ca="1">IF(OR(BW31="",BW31=0),"",MAX(BV$5:BV30)+1)</f>
        <v>5</v>
      </c>
      <c r="BW31" s="316">
        <f ca="1">IFERROR(INDEX($AK$22:$AK$33, ROWS($BW$4:BW29)), IFERROR(INDEX($AO$22:$AO$33, ROWS($BW$4:BW29)-ROWS($AK$22:$AK$33)), IFERROR(INDEX($AS$22:$AS$33, ROWS($BW$4:BW29)-ROWS($AK$22:$AK$33)-ROWS($AO$22:$AO$33)),IFERROR(INDEX($AW$22:$AW$33, ROWS($BW$4:BW29)-ROWS($AK$22:$AK$33)-ROWS($AO$22:$AO$33)-ROWS($AS$22:$AS$33)),IFERROR(INDEX($BA$22:$BA$33, ROWS($BW$4:BW29)-ROWS($AK$22:$AK$33)-ROWS($AO$22:$AO$33)-ROWS($AS$22:$AS$33)-ROWS($AW$22:$AW$33)),IFERROR(INDEX($BE$22:$BE$33, ROWS($BW$4:BW29)-ROWS($AK$22:$AK$33)-ROWS($AO$22:$AO$33)-ROWS($AS$22:$AS$33)-ROWS($AW$22:$AW$33)-ROWS($BA$22:$BA$33)),IFERROR(INDEX($BI$22:$BI$33, ROWS($BW$4:BW29)-ROWS($AK$22:$AK$33)-ROWS($AO$22:$AO$33)-ROWS($AS$22:$AS$33)-ROWS($AW$22:$AW$33)-ROWS($BA$22:$BA$33)-ROWS($BE$22:$BE$33)), "")))))))</f>
        <v>30</v>
      </c>
      <c r="BX31" s="316" t="str">
        <f t="shared" ca="1" si="34"/>
        <v/>
      </c>
      <c r="BY31" s="413" t="str">
        <f t="shared" ca="1" si="35"/>
        <v/>
      </c>
      <c r="BZ31" s="412" t="str">
        <f ca="1">IF(OR(CA31="",CA31=0),"",MAX(BZ$5:BZ30)+1)</f>
        <v/>
      </c>
      <c r="CA31" s="316" t="str">
        <f ca="1">IFERROR(INDEX($AJ$38:$AJ$49, ROWS($CA$4:CA29)), IFERROR(INDEX($AN$38:$AN$49, ROWS($CA$4:CA29)-ROWS($AJ$38:$AJ$49)), IFERROR(INDEX($AR$38:$AR$49, ROWS($CA$4:CA29)-ROWS($AJ$38:$AJ$49)-ROWS($AN$38:$AN$49)),IFERROR(INDEX($AV$38:$AV$49, ROWS($CA$4:CA29)-ROWS($AJ$38:$AJ$49)-ROWS($AN$38:$AN$49)-ROWS($AR$38:$AR$49)),IFERROR(INDEX($AZ$38:$AZ$49, ROWS($CA$4:CA29)-ROWS($AJ$38:$AJ$49)-ROWS($AN$38:$AN$49)-ROWS($AR$38:$AR$49)-ROWS($AV$38:$AV$49)),IFERROR(INDEX($BD$38:$BD$49, ROWS($CA$4:CA29)-ROWS($AJ$38:$AJ$49)-ROWS($AN$38:$AN$49)-ROWS($AR$38:$AR$49)-ROWS($AV$38:$AV$49)-ROWS($AZ$38:$AZ$49)),IFERROR(INDEX($BH$38:$BH$49, ROWS($CA$4:CA29)-ROWS($AJ$38:$AJ$49)-ROWS($AN$38:$AN$49)-ROWS($AR$38:$AR$49)-ROWS($AV$38:$AV$49)-ROWS($AZ$38:$AZ$49)-ROWS($BD$38:$BD$49)), "")))))))</f>
        <v/>
      </c>
      <c r="CB31" s="316" t="str">
        <f t="shared" ca="1" si="36"/>
        <v/>
      </c>
      <c r="CC31" s="316" t="str">
        <f ca="1">IF(OR(CD31="",CD31=0),"",MAX(CC$5:CC30)+1)</f>
        <v/>
      </c>
      <c r="CD31" s="316" t="str">
        <f ca="1">IFERROR(INDEX($AK$38:$AK$49, ROWS($CD$4:CD29)), IFERROR(INDEX($AO$38:$AO$49, ROWS($CD$4:CD29)-ROWS($AK$38:$AK$49)), IFERROR(INDEX($AS$38:$AS$49, ROWS($CD$4:CD29)-ROWS($AK$38:$AK$49)-ROWS($AO$38:$AO$49)),IFERROR(INDEX($AW$38:$AW$49, ROWS($CD$4:CD29)-ROWS($AK$38:$AK$49)-ROWS($AO$38:$AO$49)-ROWS($AS$38:$AS$49)),IFERROR(INDEX($BA$38:$BA$49, ROWS($CD$4:CD29)-ROWS($AK$38:$AK$49)-ROWS($AO$38:$AO$49)-ROWS($AS$38:$AS$49)-ROWS($AW$38:$AW$49)),IFERROR(INDEX($BE$38:$BE$49, ROWS($CD$4:CD29)-ROWS($AK$38:$AK$49)-ROWS($AO$38:$AO$49)-ROWS($AS$38:$AS$49)-ROWS($AW$38:$AW$49)-ROWS($BA$38:$BA$49)),IFERROR(INDEX($BI$38:$BI$49, ROWS($CD$4:CD29)-ROWS($AK$38:$AK$49)-ROWS($AO$38:$AO$49)-ROWS($AS$38:$AS$49)-ROWS($AW$38:$AW$49)-ROWS($BA$38:$BA$49)-ROWS($BE$38:$BE$49)), "")))))))</f>
        <v/>
      </c>
      <c r="CE31" s="316" t="str">
        <f t="shared" ca="1" si="37"/>
        <v/>
      </c>
      <c r="CF31" s="413" t="str">
        <f t="shared" ca="1" si="38"/>
        <v/>
      </c>
      <c r="CG31" s="412" t="str">
        <f ca="1">IF(OR(CH31="",CH31=0),"",MAX(CG$5:CG30)+1)</f>
        <v/>
      </c>
      <c r="CH31" s="316" t="str">
        <f ca="1">IFERROR(INDEX($AJ$54:$AJ$65, ROWS($CH$4:CH29)), IFERROR(INDEX($AN$54:$AN$65, ROWS($CH$4:CH29)-ROWS($AJ$54:$AJ$65)), IFERROR(INDEX($AR$54:$AR$65, ROWS($CH$4:CH29)-ROWS($AJ$54:$AJ$65)-ROWS($AN$54:$AN$65)),IFERROR(INDEX($AV$54:$AV$65, ROWS($CH$4:CH29)-ROWS($AJ$54:$AJ$65)-ROWS($AN$54:$AN$65)-ROWS($AR$54:$AR$65)),IFERROR(INDEX($AZ$54:$AZ$65, ROWS($CH$4:CH29)-ROWS($AJ$54:$AJ$65)-ROWS($AN$54:$AN$65)-ROWS($AR$54:$AR$65)-ROWS($AV$54:$AV$65)),IFERROR(INDEX($BD$54:$BD$65, ROWS($CH$4:CH29)-ROWS($AJ$54:$AJ$65)-ROWS($AN$54:$AN$65)-ROWS($AR$54:$AR$65)-ROWS($AV$54:$AV$65)-ROWS($AZ$54:$AZ$65)),IFERROR(INDEX($BH$54:$BH$65, ROWS($CH$4:CH29)-ROWS($AJ$54:$AJ$65)-ROWS($AN$54:$AN$65)-ROWS($AR$54:$AR$65)-ROWS($AV$54:$AV$65)-ROWS($AZ$54:$AZ$65)-ROWS($BD$54:$BD$65)), "")))))))</f>
        <v/>
      </c>
      <c r="CI31" s="316" t="str">
        <f t="shared" ca="1" si="39"/>
        <v/>
      </c>
      <c r="CJ31" s="316" t="str">
        <f ca="1">IF(OR(CK31="",CK31=0),"",MAX(CJ$5:CJ30)+1)</f>
        <v/>
      </c>
      <c r="CK31" s="316" t="str">
        <f ca="1">IFERROR(INDEX($AK$54:$AK$65, ROWS($CK$4:CK29)), IFERROR(INDEX($AO$54:$AO$65, ROWS($CK$4:CK29)-ROWS($AK$54:$AK$65)), IFERROR(INDEX($AS$54:$AS$65, ROWS($CK$4:CK29)-ROWS($AK$54:$AK$65)-ROWS($AO$54:$AO$65)),IFERROR(INDEX($AW$54:$AW$65, ROWS($CK$4:CK29)-ROWS($AK$54:$AK$65)-ROWS($AO$54:$AO$65)-ROWS($AS$54:$AS$65)),IFERROR(INDEX($BA$54:$BA$65, ROWS($CK$4:CK29)-ROWS($AK$54:$AK$65)-ROWS($AO$54:$AO$65)-ROWS($AS$54:$AS$65)-ROWS($AW$54:$AW$65)),IFERROR(INDEX($BE$54:$BE$65, ROWS($CK$4:CK29)-ROWS($AK$54:$AK$65)-ROWS($AO$54:$AO$65)-ROWS($AS$54:$AS$65)-ROWS($AW$54:$AW$65)-ROWS($BA$54:$BA$65)),IFERROR(INDEX($BI$54:$BI$65, ROWS($CK$4:CK29)-ROWS($AK$54:$AK$65)-ROWS($AO$54:$AO$65)-ROWS($AS$54:$AS$65)-ROWS($AW$54:$AW$65)-ROWS($BA$54:$BA$65)-ROWS($BE$54:$BE$65)), "")))))))</f>
        <v/>
      </c>
      <c r="CL31" s="316" t="str">
        <f t="shared" ca="1" si="40"/>
        <v/>
      </c>
      <c r="CM31" s="413" t="str">
        <f t="shared" ca="1" si="41"/>
        <v/>
      </c>
      <c r="CN31" s="412" t="str">
        <f ca="1">IF(OR(CO31="",CO31=0),"",MAX(CN$5:CN30)+1)</f>
        <v/>
      </c>
      <c r="CO31" s="316" t="str">
        <f ca="1">IFERROR(INDEX($AJ$70:$AJ$81, ROWS($CO$4:CO29)), IFERROR(INDEX($AN$70:$AN$81, ROWS($CO$4:CO29)-ROWS($AJ$70:$AJ$81)), IFERROR(INDEX($AR$70:$AR$81, ROWS($CO$4:CO29)-ROWS($AJ$70:$AJ$81)-ROWS($AN$70:$AN$81)),IFERROR(INDEX($AV$70:$AV$81, ROWS($CO$4:CO29)-ROWS($AJ$70:$AJ$81)-ROWS($AN$70:$AN$81)-ROWS($AR$70:$AR$81)),IFERROR(INDEX($AZ$70:$AZ$81, ROWS($CO$4:CO29)-ROWS($AJ$70:$AJ$81)-ROWS($AN$70:$AN$81)-ROWS($AR$70:$AR$81)-ROWS($AV$70:$AV$81)),IFERROR(INDEX($BD$70:$BD$81, ROWS($CO$4:CO29)-ROWS($AJ$70:$AJ$81)-ROWS($AN$70:$AN$81)-ROWS($AR$70:$AR$81)-ROWS($AV$70:$AV$81)-ROWS($AZ$70:$AZ$81)),IFERROR(INDEX($BH$70:$BH$81, ROWS($CO$4:CO29)-ROWS($AJ$70:$AJ$81)-ROWS($AN$70:$AN$81)-ROWS($AR$70:$AR$81)-ROWS($AV$70:$AV$81)-ROWS($AZ$70:$AZ$81)-ROWS($BD$70:$BD$81)), "")))))))</f>
        <v/>
      </c>
      <c r="CP31" s="316" t="str">
        <f t="shared" ca="1" si="42"/>
        <v/>
      </c>
      <c r="CQ31" s="316" t="str">
        <f ca="1">IF(OR(CR31="",CR31=0),"",MAX(CQ$5:CQ30)+1)</f>
        <v/>
      </c>
      <c r="CR31" s="316" t="str">
        <f ca="1">IFERROR(INDEX($AK$70:$AK$81, ROWS($CR$4:CR29)), IFERROR(INDEX($AO$70:$AO$81, ROWS($CR$4:CR29)-ROWS($AK$70:$AK$81)), IFERROR(INDEX($AS$70:$AS$81, ROWS($CR$4:CR29)-ROWS($AK$70:$AK$81)-ROWS($AO$70:$AO$81)),IFERROR(INDEX($AW$70:$AW$81, ROWS($CR$4:CR29)-ROWS($AK$70:$AK$81)-ROWS($AO$70:$AO$81)-ROWS($AS$70:$AS$81)),IFERROR(INDEX($BA$70:$BA$81, ROWS($CR$4:CR29)-ROWS($AK$70:$AK$81)-ROWS($AO$70:$AO$81)-ROWS($AS$70:$AS$81)-ROWS($AW$70:$AW$81)),IFERROR(INDEX($BE$70:$BE$81, ROWS($CR$4:CR29)-ROWS($AK$70:$AK$81)-ROWS($AO$70:$AO$81)-ROWS($AS$70:$AS$81)-ROWS($AW$70:$AW$81)-ROWS($BA$70:$BA$81)),IFERROR(INDEX($BI$70:$BI$81, ROWS($CR$4:CR29)-ROWS($AK$70:$AK$81)-ROWS($AO$70:$AO$81)-ROWS($AS$70:$AS$81)-ROWS($AW$70:$AW$81)-ROWS($BA$70:$BA$81)-ROWS($BE$70:$BE$81)), "")))))))</f>
        <v/>
      </c>
      <c r="CS31" s="316" t="str">
        <f t="shared" ca="1" si="43"/>
        <v/>
      </c>
      <c r="CT31" s="413" t="str">
        <f t="shared" ca="1" si="44"/>
        <v/>
      </c>
      <c r="CU31" s="412" t="str">
        <f>IF(OR(CV31="",CV31=0),"",MAX(CU$5:CU30)+1)</f>
        <v/>
      </c>
      <c r="CV31" s="316" t="str">
        <f>IFERROR(INDEX($AJ$86:$AJ$97, ROWS($CV$4:CV29)), IFERROR(INDEX($AN$86:$AN$97, ROWS($CV$4:CV29)-ROWS($AJ$86:$AJ$97)), ""))</f>
        <v/>
      </c>
      <c r="CW31" s="316" t="str">
        <f t="shared" si="45"/>
        <v/>
      </c>
      <c r="CX31" s="316" t="str">
        <f>IF(OR(CY31="",CY31=0),"",MAX(CX$5:CX30)+1)</f>
        <v/>
      </c>
      <c r="CY31" s="316" t="str">
        <f>IFERROR(INDEX($AK$86:$AK$97, ROWS($CY$4:CY29)), IFERROR(INDEX($AO$86:$AO$97, ROWS($CY$4:CY29)-ROWS($AK$86:$AK$97)), ""))</f>
        <v/>
      </c>
      <c r="CZ31" s="316" t="str">
        <f t="shared" si="46"/>
        <v/>
      </c>
      <c r="DA31" s="413" t="str">
        <f t="shared" si="47"/>
        <v/>
      </c>
      <c r="DC31" s="438">
        <f ca="1">IF(OR(DD31="",DD31=0),"",MAX(DC$25:DC30)+1)</f>
        <v>5</v>
      </c>
      <c r="DD31" s="434" t="str">
        <f t="shared" ca="1" si="90"/>
        <v>Pet Care</v>
      </c>
      <c r="DE31" s="413">
        <f t="shared" ca="1" si="91"/>
        <v>80</v>
      </c>
      <c r="DF31" s="431" t="str">
        <f ca="1">IF(OR(DG31="",DG31=0),"",MAX(DF$25:DF30)+1)</f>
        <v/>
      </c>
      <c r="DG31" s="412" t="str">
        <f t="shared" ca="1" si="92"/>
        <v/>
      </c>
      <c r="DH31" s="413" t="str">
        <f t="shared" ca="1" si="93"/>
        <v/>
      </c>
      <c r="DI31" s="412" t="str">
        <f t="shared" ca="1" si="94"/>
        <v>Life Insurance</v>
      </c>
      <c r="DJ31" s="413">
        <f t="shared" ca="1" si="95"/>
        <v>70</v>
      </c>
      <c r="DK31" s="412" t="str">
        <f t="shared" ca="1" si="96"/>
        <v/>
      </c>
      <c r="DL31" s="413" t="str">
        <f t="shared" ca="1" si="97"/>
        <v/>
      </c>
      <c r="DN31" s="427" t="str">
        <f ca="1">IF(DI41="","",CONCATENATE(DI41," - ",DJ41))</f>
        <v/>
      </c>
      <c r="DO31" s="428" t="str">
        <f ca="1">IF(DI42="","",CONCATENATE(DI42," - ",DJ42))</f>
        <v/>
      </c>
      <c r="DP31" s="428" t="str">
        <f ca="1">IF(DI43="","",CONCATENATE(DI43," - ",DJ43))</f>
        <v/>
      </c>
      <c r="DQ31" s="427" t="str">
        <f ca="1">IF(DK41="","",CONCATENATE(DK41," - ",DL41))</f>
        <v/>
      </c>
      <c r="DR31" s="428" t="str">
        <f ca="1">IF(DK42="","",CONCATENATE(DK42," - ",DL42))</f>
        <v/>
      </c>
      <c r="DS31" s="429" t="str">
        <f ca="1">IF(DK43="","",CONCATENATE(DK43," - ",DL43))</f>
        <v/>
      </c>
    </row>
    <row r="32" spans="1:123" s="292" customFormat="1" ht="15" customHeight="1" thickBot="1" x14ac:dyDescent="0.35">
      <c r="A32" s="1183"/>
      <c r="B32" s="1182"/>
      <c r="C32" s="1183"/>
      <c r="D32" s="1182"/>
      <c r="E32" s="1183"/>
      <c r="F32" s="1182"/>
      <c r="G32" s="1183"/>
      <c r="H32" s="1182"/>
      <c r="I32" s="1183"/>
      <c r="J32" s="1182"/>
      <c r="K32" s="1183"/>
      <c r="L32" s="1182"/>
      <c r="M32" s="1183"/>
      <c r="N32" s="1182"/>
      <c r="P32" s="295" t="str">
        <f t="shared" ca="1" si="99"/>
        <v/>
      </c>
      <c r="Q32" s="295" t="str">
        <f t="shared" ca="1" si="98"/>
        <v/>
      </c>
      <c r="R32" s="295" t="str">
        <f t="shared" ca="1" si="98"/>
        <v/>
      </c>
      <c r="S32" s="296" t="str">
        <f t="shared" ca="1" si="98"/>
        <v/>
      </c>
      <c r="T32" s="295" t="str">
        <f t="shared" ca="1" si="98"/>
        <v/>
      </c>
      <c r="U32" s="295" t="str">
        <f t="shared" ca="1" si="98"/>
        <v/>
      </c>
      <c r="V32" s="1158" t="s">
        <v>508</v>
      </c>
      <c r="W32" s="1159"/>
      <c r="X32" s="445">
        <f ca="1">IF(X28="",0,X28)</f>
        <v>10445.93</v>
      </c>
      <c r="Y32"/>
      <c r="AB32" s="299"/>
      <c r="AC32" s="358">
        <f>IF('Data Entry'!H16="","",'Data Entry'!H16)</f>
        <v>5</v>
      </c>
      <c r="AD32" s="356" t="str">
        <f>IF('Data Entry'!G16="","",'Data Entry'!G16)</f>
        <v>D. Store Card 3</v>
      </c>
      <c r="AE32" s="363">
        <f>IF('Data Entry'!J16="","",'Data Entry'!J16)</f>
        <v>30</v>
      </c>
      <c r="AF32" s="402">
        <f>IF('Data Entry'!I16="","",'Data Entry'!I16)</f>
        <v>400</v>
      </c>
      <c r="AG32" s="300"/>
      <c r="AH32"/>
      <c r="AI32" s="308" t="str">
        <f t="shared" ca="1" si="82"/>
        <v/>
      </c>
      <c r="AJ32" s="293" t="str">
        <f t="shared" ca="1" si="60"/>
        <v/>
      </c>
      <c r="AK32" s="293" t="str">
        <f t="shared" ca="1" si="61"/>
        <v/>
      </c>
      <c r="AL32" s="303" t="str">
        <f t="shared" ca="1" si="62"/>
        <v/>
      </c>
      <c r="AM32" s="308" t="str">
        <f t="shared" ca="1" si="83"/>
        <v/>
      </c>
      <c r="AN32" s="293" t="str">
        <f t="shared" ca="1" si="63"/>
        <v/>
      </c>
      <c r="AO32" s="293" t="str">
        <f t="shared" ca="1" si="64"/>
        <v/>
      </c>
      <c r="AP32" s="303" t="str">
        <f t="shared" ca="1" si="65"/>
        <v/>
      </c>
      <c r="AQ32" s="308" t="str">
        <f t="shared" ca="1" si="84"/>
        <v/>
      </c>
      <c r="AR32" s="293" t="str">
        <f t="shared" ca="1" si="66"/>
        <v/>
      </c>
      <c r="AS32" s="293" t="str">
        <f t="shared" ca="1" si="67"/>
        <v/>
      </c>
      <c r="AT32" s="303" t="str">
        <f t="shared" ca="1" si="68"/>
        <v/>
      </c>
      <c r="AU32" s="308" t="str">
        <f t="shared" ca="1" si="85"/>
        <v/>
      </c>
      <c r="AV32" s="293" t="str">
        <f t="shared" ca="1" si="69"/>
        <v/>
      </c>
      <c r="AW32" s="293" t="str">
        <f t="shared" ca="1" si="70"/>
        <v/>
      </c>
      <c r="AX32" s="303" t="str">
        <f t="shared" ca="1" si="71"/>
        <v/>
      </c>
      <c r="AY32" s="308" t="str">
        <f t="shared" ca="1" si="86"/>
        <v/>
      </c>
      <c r="AZ32" s="293" t="str">
        <f t="shared" ca="1" si="72"/>
        <v/>
      </c>
      <c r="BA32" s="293" t="str">
        <f t="shared" ca="1" si="73"/>
        <v/>
      </c>
      <c r="BB32" s="303" t="str">
        <f t="shared" ca="1" si="74"/>
        <v/>
      </c>
      <c r="BC32" s="308" t="str">
        <f t="shared" ca="1" si="87"/>
        <v/>
      </c>
      <c r="BD32" s="293" t="str">
        <f t="shared" ca="1" si="75"/>
        <v/>
      </c>
      <c r="BE32" s="293" t="str">
        <f t="shared" ca="1" si="76"/>
        <v/>
      </c>
      <c r="BF32" s="303" t="str">
        <f t="shared" ca="1" si="77"/>
        <v/>
      </c>
      <c r="BG32" s="308" t="str">
        <f t="shared" ca="1" si="88"/>
        <v/>
      </c>
      <c r="BH32" s="293" t="str">
        <f t="shared" ca="1" si="78"/>
        <v/>
      </c>
      <c r="BI32" s="293" t="str">
        <f t="shared" ca="1" si="79"/>
        <v/>
      </c>
      <c r="BJ32" s="303" t="str">
        <f t="shared" ca="1" si="80"/>
        <v/>
      </c>
      <c r="BL32" s="412" t="str">
        <f ca="1">IF(OR(BM32="",BM32=0),"",MAX(BL$5:BL31)+1)</f>
        <v/>
      </c>
      <c r="BM32" s="316" t="str">
        <f ca="1">IFERROR(INDEX($AJ$6:$AJ$17, ROWS(BM$4:$BM30)), IFERROR(INDEX($AN$6:$AN$17, ROWS(BM$4:$BM30)-ROWS($AJ$6:$AJ$17)), IFERROR(INDEX($AR$6:$AR$17, ROWS(BM$4:$BM30)-ROWS($AJ$6:$AJ$17)-ROWS($AN$6:$AN$17)),IFERROR(INDEX($AV$6:$AV$17, ROWS(BM$4:$BM30)-ROWS($AJ$6:$AJ$17)-ROWS($AN$6:$AN$17)-ROWS($AR$6:$AR$17)),IFERROR(INDEX($AZ$6:$AZ$17, ROWS(BM$4:$BM30)-ROWS($AJ$6:$AJ$17)-ROWS($AN$6:$AN$17)-ROWS($AR$6:$AR$17)-ROWS($AV$6:$AV$17)),IFERROR(INDEX($BD$6:$BD$17, ROWS(BM$4:$BM30)-ROWS($AJ$6:$AJ$17)-ROWS($AN$6:$AN$17)-ROWS($AR$6:$AR$17)-ROWS($AV$6:$AV$17)-ROWS($AZ$6:$AZ$17)),IFERROR(INDEX($BH$6:$BH$17, ROWS(BM$4:$BM30)-ROWS($AJ$6:$AJ$17)-ROWS($AN$6:$AN$17)-ROWS($AR$6:$AR$17)-ROWS($AV$6:$AV$17)-ROWS($AZ$6:$AZ$17)-ROWS($BD$6:$BD$17)), "")))))))</f>
        <v/>
      </c>
      <c r="BN32" s="316" t="str">
        <f t="shared" ca="1" si="30"/>
        <v/>
      </c>
      <c r="BO32" s="316" t="str">
        <f ca="1">IF(OR(BP32="",BP32=0),"",MAX(BO$5:BO31)+1)</f>
        <v/>
      </c>
      <c r="BP32" s="316" t="str">
        <f ca="1">IFERROR(INDEX($AK$6:$AK$17, ROWS($BP$4:BP30)), IFERROR(INDEX($AO$6:$AO$17, ROWS($BP$4:BP30)-ROWS($AK$6:$AK$17)), IFERROR(INDEX($AS$6:$AS$17, ROWS($BP$4:BP30)-ROWS($AK$6:$AK$17)-ROWS($AO$6:$AO$17)),IFERROR(INDEX($AW$6:$AW$17, ROWS($BP$4:BP30)-ROWS($AK$6:$AK$17)-ROWS($AO$6:$AO$17)-ROWS($AS$6:$AS$17)),IFERROR(INDEX($BA$6:$BA$17, ROWS($BP$4:BP30)-ROWS($AK$6:$AK$17)-ROWS($AO$6:$AO$17)-ROWS($AS$6:$AS$17)-ROWS($AW$6:$AW$17)),IFERROR(INDEX($BE$6:$BE$17, ROWS($BP$4:BP30)-ROWS($AK$6:$AK$17)-ROWS($AO$6:$AO$17)-ROWS($AS$6:$AS$17)-ROWS($AW$6:$AW$17)-ROWS($BA$6:$BA$17)),IFERROR(INDEX($BI$6:$BI$17, ROWS($BP$4:BP30)-ROWS($AK$6:$AK$17)-ROWS($AO$6:$AO$17)-ROWS($AS$6:$AS$17)-ROWS($AW$6:$AW$17)-ROWS($BA$6:$BA$17)-ROWS($BE$6:$BE$17)), "")))))))</f>
        <v/>
      </c>
      <c r="BQ32" s="316" t="str">
        <f t="shared" ca="1" si="31"/>
        <v/>
      </c>
      <c r="BR32" s="413" t="str">
        <f t="shared" ca="1" si="32"/>
        <v/>
      </c>
      <c r="BS32" s="412">
        <f ca="1">IF(OR(BT32="",BT32=0),"",MAX(BS$5:BS31)+1)</f>
        <v>6</v>
      </c>
      <c r="BT32" s="316" t="str">
        <f ca="1">IFERROR(INDEX($AJ$22:$AJ$33, ROWS($BT$4:BT30)), IFERROR(INDEX($AN$22:$AN$33, ROWS($BT$4:BT30)-ROWS($AJ$22:$AJ$33)), IFERROR(INDEX($AR$22:$AR$33, ROWS($BT$4:BT30)-ROWS($AJ$22:$AJ$33)-ROWS($AN$22:$AN$33)),IFERROR(INDEX($AV$22:$AV$33, ROWS($BT$4:BT30)-ROWS($AJ$22:$AJ$33)-ROWS($AN$22:$AN$33)-ROWS($AR$22:$AR$33)),IFERROR(INDEX($AZ$22:$AZ$33, ROWS($BT$4:BT30)-ROWS($AJ$22:$AJ$33)-ROWS($AN$22:$AN$33)-ROWS($AR$22:$AR$33)-ROWS($AV$22:$AV$33)),IFERROR(INDEX($BD$22:$BD$33, ROWS($BT$4:BT30)-ROWS($AJ$22:$AJ$33)-ROWS($AN$22:$AN$33)-ROWS($AR$22:$AR$33)-ROWS($AV$22:$AV$33)-ROWS($AZ$22:$AZ$33)),IFERROR(INDEX($BH$22:$BH$33, ROWS($BT$4:BT30)-ROWS($AJ$22:$AJ$33)-ROWS($AN$22:$AN$33)-ROWS($AR$22:$AR$33)-ROWS($AV$22:$AV$33)-ROWS($AZ$22:$AZ$33)-ROWS($BD$22:$BD$33)), "")))))))</f>
        <v>Pet Care</v>
      </c>
      <c r="BU32" s="316" t="str">
        <f t="shared" ca="1" si="33"/>
        <v/>
      </c>
      <c r="BV32" s="316">
        <f ca="1">IF(OR(BW32="",BW32=0),"",MAX(BV$5:BV31)+1)</f>
        <v>6</v>
      </c>
      <c r="BW32" s="316">
        <f ca="1">IFERROR(INDEX($AK$22:$AK$33, ROWS($BW$4:BW30)), IFERROR(INDEX($AO$22:$AO$33, ROWS($BW$4:BW30)-ROWS($AK$22:$AK$33)), IFERROR(INDEX($AS$22:$AS$33, ROWS($BW$4:BW30)-ROWS($AK$22:$AK$33)-ROWS($AO$22:$AO$33)),IFERROR(INDEX($AW$22:$AW$33, ROWS($BW$4:BW30)-ROWS($AK$22:$AK$33)-ROWS($AO$22:$AO$33)-ROWS($AS$22:$AS$33)),IFERROR(INDEX($BA$22:$BA$33, ROWS($BW$4:BW30)-ROWS($AK$22:$AK$33)-ROWS($AO$22:$AO$33)-ROWS($AS$22:$AS$33)-ROWS($AW$22:$AW$33)),IFERROR(INDEX($BE$22:$BE$33, ROWS($BW$4:BW30)-ROWS($AK$22:$AK$33)-ROWS($AO$22:$AO$33)-ROWS($AS$22:$AS$33)-ROWS($AW$22:$AW$33)-ROWS($BA$22:$BA$33)),IFERROR(INDEX($BI$22:$BI$33, ROWS($BW$4:BW30)-ROWS($AK$22:$AK$33)-ROWS($AO$22:$AO$33)-ROWS($AS$22:$AS$33)-ROWS($AW$22:$AW$33)-ROWS($BA$22:$BA$33)-ROWS($BE$22:$BE$33)), "")))))))</f>
        <v>80</v>
      </c>
      <c r="BX32" s="316" t="str">
        <f t="shared" ca="1" si="34"/>
        <v/>
      </c>
      <c r="BY32" s="413" t="str">
        <f t="shared" ca="1" si="35"/>
        <v/>
      </c>
      <c r="BZ32" s="412" t="str">
        <f ca="1">IF(OR(CA32="",CA32=0),"",MAX(BZ$5:BZ31)+1)</f>
        <v/>
      </c>
      <c r="CA32" s="316" t="str">
        <f ca="1">IFERROR(INDEX($AJ$38:$AJ$49, ROWS($CA$4:CA30)), IFERROR(INDEX($AN$38:$AN$49, ROWS($CA$4:CA30)-ROWS($AJ$38:$AJ$49)), IFERROR(INDEX($AR$38:$AR$49, ROWS($CA$4:CA30)-ROWS($AJ$38:$AJ$49)-ROWS($AN$38:$AN$49)),IFERROR(INDEX($AV$38:$AV$49, ROWS($CA$4:CA30)-ROWS($AJ$38:$AJ$49)-ROWS($AN$38:$AN$49)-ROWS($AR$38:$AR$49)),IFERROR(INDEX($AZ$38:$AZ$49, ROWS($CA$4:CA30)-ROWS($AJ$38:$AJ$49)-ROWS($AN$38:$AN$49)-ROWS($AR$38:$AR$49)-ROWS($AV$38:$AV$49)),IFERROR(INDEX($BD$38:$BD$49, ROWS($CA$4:CA30)-ROWS($AJ$38:$AJ$49)-ROWS($AN$38:$AN$49)-ROWS($AR$38:$AR$49)-ROWS($AV$38:$AV$49)-ROWS($AZ$38:$AZ$49)),IFERROR(INDEX($BH$38:$BH$49, ROWS($CA$4:CA30)-ROWS($AJ$38:$AJ$49)-ROWS($AN$38:$AN$49)-ROWS($AR$38:$AR$49)-ROWS($AV$38:$AV$49)-ROWS($AZ$38:$AZ$49)-ROWS($BD$38:$BD$49)), "")))))))</f>
        <v/>
      </c>
      <c r="CB32" s="316" t="str">
        <f t="shared" ca="1" si="36"/>
        <v/>
      </c>
      <c r="CC32" s="316" t="str">
        <f ca="1">IF(OR(CD32="",CD32=0),"",MAX(CC$5:CC31)+1)</f>
        <v/>
      </c>
      <c r="CD32" s="316" t="str">
        <f ca="1">IFERROR(INDEX($AK$38:$AK$49, ROWS($CD$4:CD30)), IFERROR(INDEX($AO$38:$AO$49, ROWS($CD$4:CD30)-ROWS($AK$38:$AK$49)), IFERROR(INDEX($AS$38:$AS$49, ROWS($CD$4:CD30)-ROWS($AK$38:$AK$49)-ROWS($AO$38:$AO$49)),IFERROR(INDEX($AW$38:$AW$49, ROWS($CD$4:CD30)-ROWS($AK$38:$AK$49)-ROWS($AO$38:$AO$49)-ROWS($AS$38:$AS$49)),IFERROR(INDEX($BA$38:$BA$49, ROWS($CD$4:CD30)-ROWS($AK$38:$AK$49)-ROWS($AO$38:$AO$49)-ROWS($AS$38:$AS$49)-ROWS($AW$38:$AW$49)),IFERROR(INDEX($BE$38:$BE$49, ROWS($CD$4:CD30)-ROWS($AK$38:$AK$49)-ROWS($AO$38:$AO$49)-ROWS($AS$38:$AS$49)-ROWS($AW$38:$AW$49)-ROWS($BA$38:$BA$49)),IFERROR(INDEX($BI$38:$BI$49, ROWS($CD$4:CD30)-ROWS($AK$38:$AK$49)-ROWS($AO$38:$AO$49)-ROWS($AS$38:$AS$49)-ROWS($AW$38:$AW$49)-ROWS($BA$38:$BA$49)-ROWS($BE$38:$BE$49)), "")))))))</f>
        <v/>
      </c>
      <c r="CE32" s="316" t="str">
        <f t="shared" ca="1" si="37"/>
        <v/>
      </c>
      <c r="CF32" s="413" t="str">
        <f t="shared" ca="1" si="38"/>
        <v/>
      </c>
      <c r="CG32" s="412" t="str">
        <f ca="1">IF(OR(CH32="",CH32=0),"",MAX(CG$5:CG31)+1)</f>
        <v/>
      </c>
      <c r="CH32" s="316" t="str">
        <f ca="1">IFERROR(INDEX($AJ$54:$AJ$65, ROWS($CH$4:CH30)), IFERROR(INDEX($AN$54:$AN$65, ROWS($CH$4:CH30)-ROWS($AJ$54:$AJ$65)), IFERROR(INDEX($AR$54:$AR$65, ROWS($CH$4:CH30)-ROWS($AJ$54:$AJ$65)-ROWS($AN$54:$AN$65)),IFERROR(INDEX($AV$54:$AV$65, ROWS($CH$4:CH30)-ROWS($AJ$54:$AJ$65)-ROWS($AN$54:$AN$65)-ROWS($AR$54:$AR$65)),IFERROR(INDEX($AZ$54:$AZ$65, ROWS($CH$4:CH30)-ROWS($AJ$54:$AJ$65)-ROWS($AN$54:$AN$65)-ROWS($AR$54:$AR$65)-ROWS($AV$54:$AV$65)),IFERROR(INDEX($BD$54:$BD$65, ROWS($CH$4:CH30)-ROWS($AJ$54:$AJ$65)-ROWS($AN$54:$AN$65)-ROWS($AR$54:$AR$65)-ROWS($AV$54:$AV$65)-ROWS($AZ$54:$AZ$65)),IFERROR(INDEX($BH$54:$BH$65, ROWS($CH$4:CH30)-ROWS($AJ$54:$AJ$65)-ROWS($AN$54:$AN$65)-ROWS($AR$54:$AR$65)-ROWS($AV$54:$AV$65)-ROWS($AZ$54:$AZ$65)-ROWS($BD$54:$BD$65)), "")))))))</f>
        <v/>
      </c>
      <c r="CI32" s="316" t="str">
        <f t="shared" ca="1" si="39"/>
        <v/>
      </c>
      <c r="CJ32" s="316" t="str">
        <f ca="1">IF(OR(CK32="",CK32=0),"",MAX(CJ$5:CJ31)+1)</f>
        <v/>
      </c>
      <c r="CK32" s="316" t="str">
        <f ca="1">IFERROR(INDEX($AK$54:$AK$65, ROWS($CK$4:CK30)), IFERROR(INDEX($AO$54:$AO$65, ROWS($CK$4:CK30)-ROWS($AK$54:$AK$65)), IFERROR(INDEX($AS$54:$AS$65, ROWS($CK$4:CK30)-ROWS($AK$54:$AK$65)-ROWS($AO$54:$AO$65)),IFERROR(INDEX($AW$54:$AW$65, ROWS($CK$4:CK30)-ROWS($AK$54:$AK$65)-ROWS($AO$54:$AO$65)-ROWS($AS$54:$AS$65)),IFERROR(INDEX($BA$54:$BA$65, ROWS($CK$4:CK30)-ROWS($AK$54:$AK$65)-ROWS($AO$54:$AO$65)-ROWS($AS$54:$AS$65)-ROWS($AW$54:$AW$65)),IFERROR(INDEX($BE$54:$BE$65, ROWS($CK$4:CK30)-ROWS($AK$54:$AK$65)-ROWS($AO$54:$AO$65)-ROWS($AS$54:$AS$65)-ROWS($AW$54:$AW$65)-ROWS($BA$54:$BA$65)),IFERROR(INDEX($BI$54:$BI$65, ROWS($CK$4:CK30)-ROWS($AK$54:$AK$65)-ROWS($AO$54:$AO$65)-ROWS($AS$54:$AS$65)-ROWS($AW$54:$AW$65)-ROWS($BA$54:$BA$65)-ROWS($BE$54:$BE$65)), "")))))))</f>
        <v/>
      </c>
      <c r="CL32" s="316" t="str">
        <f t="shared" ca="1" si="40"/>
        <v/>
      </c>
      <c r="CM32" s="413" t="str">
        <f t="shared" ca="1" si="41"/>
        <v/>
      </c>
      <c r="CN32" s="412" t="str">
        <f ca="1">IF(OR(CO32="",CO32=0),"",MAX(CN$5:CN31)+1)</f>
        <v/>
      </c>
      <c r="CO32" s="316" t="str">
        <f ca="1">IFERROR(INDEX($AJ$70:$AJ$81, ROWS($CO$4:CO30)), IFERROR(INDEX($AN$70:$AN$81, ROWS($CO$4:CO30)-ROWS($AJ$70:$AJ$81)), IFERROR(INDEX($AR$70:$AR$81, ROWS($CO$4:CO30)-ROWS($AJ$70:$AJ$81)-ROWS($AN$70:$AN$81)),IFERROR(INDEX($AV$70:$AV$81, ROWS($CO$4:CO30)-ROWS($AJ$70:$AJ$81)-ROWS($AN$70:$AN$81)-ROWS($AR$70:$AR$81)),IFERROR(INDEX($AZ$70:$AZ$81, ROWS($CO$4:CO30)-ROWS($AJ$70:$AJ$81)-ROWS($AN$70:$AN$81)-ROWS($AR$70:$AR$81)-ROWS($AV$70:$AV$81)),IFERROR(INDEX($BD$70:$BD$81, ROWS($CO$4:CO30)-ROWS($AJ$70:$AJ$81)-ROWS($AN$70:$AN$81)-ROWS($AR$70:$AR$81)-ROWS($AV$70:$AV$81)-ROWS($AZ$70:$AZ$81)),IFERROR(INDEX($BH$70:$BH$81, ROWS($CO$4:CO30)-ROWS($AJ$70:$AJ$81)-ROWS($AN$70:$AN$81)-ROWS($AR$70:$AR$81)-ROWS($AV$70:$AV$81)-ROWS($AZ$70:$AZ$81)-ROWS($BD$70:$BD$81)), "")))))))</f>
        <v/>
      </c>
      <c r="CP32" s="316" t="str">
        <f t="shared" ca="1" si="42"/>
        <v/>
      </c>
      <c r="CQ32" s="316" t="str">
        <f ca="1">IF(OR(CR32="",CR32=0),"",MAX(CQ$5:CQ31)+1)</f>
        <v/>
      </c>
      <c r="CR32" s="316" t="str">
        <f ca="1">IFERROR(INDEX($AK$70:$AK$81, ROWS($CR$4:CR30)), IFERROR(INDEX($AO$70:$AO$81, ROWS($CR$4:CR30)-ROWS($AK$70:$AK$81)), IFERROR(INDEX($AS$70:$AS$81, ROWS($CR$4:CR30)-ROWS($AK$70:$AK$81)-ROWS($AO$70:$AO$81)),IFERROR(INDEX($AW$70:$AW$81, ROWS($CR$4:CR30)-ROWS($AK$70:$AK$81)-ROWS($AO$70:$AO$81)-ROWS($AS$70:$AS$81)),IFERROR(INDEX($BA$70:$BA$81, ROWS($CR$4:CR30)-ROWS($AK$70:$AK$81)-ROWS($AO$70:$AO$81)-ROWS($AS$70:$AS$81)-ROWS($AW$70:$AW$81)),IFERROR(INDEX($BE$70:$BE$81, ROWS($CR$4:CR30)-ROWS($AK$70:$AK$81)-ROWS($AO$70:$AO$81)-ROWS($AS$70:$AS$81)-ROWS($AW$70:$AW$81)-ROWS($BA$70:$BA$81)),IFERROR(INDEX($BI$70:$BI$81, ROWS($CR$4:CR30)-ROWS($AK$70:$AK$81)-ROWS($AO$70:$AO$81)-ROWS($AS$70:$AS$81)-ROWS($AW$70:$AW$81)-ROWS($BA$70:$BA$81)-ROWS($BE$70:$BE$81)), "")))))))</f>
        <v/>
      </c>
      <c r="CS32" s="316" t="str">
        <f t="shared" ca="1" si="43"/>
        <v/>
      </c>
      <c r="CT32" s="413" t="str">
        <f t="shared" ca="1" si="44"/>
        <v/>
      </c>
      <c r="CU32" s="412" t="str">
        <f>IF(OR(CV32="",CV32=0),"",MAX(CU$5:CU31)+1)</f>
        <v/>
      </c>
      <c r="CV32" s="316" t="str">
        <f>IFERROR(INDEX($AJ$86:$AJ$97, ROWS($CV$4:CV30)), IFERROR(INDEX($AN$86:$AN$97, ROWS($CV$4:CV30)-ROWS($AJ$86:$AJ$97)), ""))</f>
        <v/>
      </c>
      <c r="CW32" s="316" t="str">
        <f t="shared" si="45"/>
        <v/>
      </c>
      <c r="CX32" s="316" t="str">
        <f>IF(OR(CY32="",CY32=0),"",MAX(CX$5:CX31)+1)</f>
        <v/>
      </c>
      <c r="CY32" s="316" t="str">
        <f>IFERROR(INDEX($AK$86:$AK$97, ROWS($CY$4:CY30)), IFERROR(INDEX($AO$86:$AO$97, ROWS($CY$4:CY30)-ROWS($AK$86:$AK$97)), ""))</f>
        <v/>
      </c>
      <c r="CZ32" s="316" t="str">
        <f t="shared" si="46"/>
        <v/>
      </c>
      <c r="DA32" s="413" t="str">
        <f t="shared" si="47"/>
        <v/>
      </c>
      <c r="DC32" s="438">
        <f ca="1">IF(OR(DD32="",DD32=0),"",MAX(DC$25:DC31)+1)</f>
        <v>6</v>
      </c>
      <c r="DD32" s="434" t="str">
        <f t="shared" ca="1" si="90"/>
        <v>Life Insurance</v>
      </c>
      <c r="DE32" s="413">
        <f t="shared" ca="1" si="91"/>
        <v>70</v>
      </c>
      <c r="DF32" s="431" t="str">
        <f ca="1">IF(OR(DG32="",DG32=0),"",MAX(DF$25:DF31)+1)</f>
        <v/>
      </c>
      <c r="DG32" s="412" t="str">
        <f t="shared" ca="1" si="92"/>
        <v/>
      </c>
      <c r="DH32" s="413" t="str">
        <f t="shared" ca="1" si="93"/>
        <v/>
      </c>
      <c r="DI32" s="412" t="str">
        <f t="shared" ca="1" si="94"/>
        <v/>
      </c>
      <c r="DJ32" s="413" t="str">
        <f t="shared" ca="1" si="95"/>
        <v/>
      </c>
      <c r="DK32" s="412" t="str">
        <f t="shared" ca="1" si="96"/>
        <v/>
      </c>
      <c r="DL32" s="413" t="str">
        <f t="shared" ca="1" si="97"/>
        <v/>
      </c>
      <c r="DN32" s="1192" t="s">
        <v>505</v>
      </c>
      <c r="DO32" s="1193"/>
      <c r="DP32" s="443">
        <f ca="1">IF(DJ26="","",SUM(DJ26:DJ43))</f>
        <v>455</v>
      </c>
      <c r="DQ32" s="1192" t="s">
        <v>506</v>
      </c>
      <c r="DR32" s="1193"/>
      <c r="DS32" s="444">
        <f ca="1">IF(DL26="","",SUM(DL26:DL43))</f>
        <v>400</v>
      </c>
    </row>
    <row r="33" spans="1:123" s="292" customFormat="1" ht="15" customHeight="1" thickBot="1" x14ac:dyDescent="0.35">
      <c r="A33" s="1183" t="s">
        <v>478</v>
      </c>
      <c r="B33" s="1182"/>
      <c r="C33" s="1183" t="s">
        <v>478</v>
      </c>
      <c r="D33" s="1182"/>
      <c r="E33" s="1183" t="s">
        <v>478</v>
      </c>
      <c r="F33" s="1182"/>
      <c r="G33" s="1183" t="s">
        <v>478</v>
      </c>
      <c r="H33" s="1182"/>
      <c r="I33" s="1183" t="s">
        <v>478</v>
      </c>
      <c r="J33" s="1182"/>
      <c r="K33" s="1183" t="s">
        <v>478</v>
      </c>
      <c r="L33" s="1182"/>
      <c r="M33" s="1183" t="s">
        <v>478</v>
      </c>
      <c r="N33" s="1182"/>
      <c r="P33" s="295" t="str">
        <f t="shared" ca="1" si="99"/>
        <v/>
      </c>
      <c r="Q33" s="295" t="str">
        <f t="shared" ca="1" si="98"/>
        <v/>
      </c>
      <c r="R33" s="295" t="str">
        <f t="shared" ca="1" si="98"/>
        <v/>
      </c>
      <c r="S33" s="296" t="str">
        <f t="shared" ca="1" si="98"/>
        <v/>
      </c>
      <c r="T33" s="295" t="str">
        <f t="shared" ca="1" si="98"/>
        <v/>
      </c>
      <c r="U33" s="295" t="str">
        <f t="shared" ca="1" si="98"/>
        <v/>
      </c>
      <c r="V33" s="1158"/>
      <c r="W33" s="1159"/>
      <c r="X33" s="445"/>
      <c r="Y33"/>
      <c r="AB33" s="299"/>
      <c r="AC33" s="358">
        <f>IF('Data Entry'!H17="","",'Data Entry'!H17)</f>
        <v>12</v>
      </c>
      <c r="AD33" s="356" t="str">
        <f>IF('Data Entry'!G17="","",'Data Entry'!G17)</f>
        <v>D. Store Card 4</v>
      </c>
      <c r="AE33" s="363">
        <f>IF('Data Entry'!J17="","",'Data Entry'!J17)</f>
        <v>30</v>
      </c>
      <c r="AF33" s="402">
        <f>IF('Data Entry'!I17="","",'Data Entry'!I17)</f>
        <v>120</v>
      </c>
      <c r="AG33" s="300"/>
      <c r="AH33"/>
      <c r="AI33" s="309" t="str">
        <f t="shared" ca="1" si="82"/>
        <v/>
      </c>
      <c r="AJ33" s="310" t="str">
        <f t="shared" ca="1" si="60"/>
        <v/>
      </c>
      <c r="AK33" s="310" t="str">
        <f t="shared" ca="1" si="61"/>
        <v/>
      </c>
      <c r="AL33" s="311" t="str">
        <f t="shared" ca="1" si="62"/>
        <v/>
      </c>
      <c r="AM33" s="309" t="str">
        <f t="shared" ca="1" si="83"/>
        <v/>
      </c>
      <c r="AN33" s="310" t="str">
        <f t="shared" ca="1" si="63"/>
        <v/>
      </c>
      <c r="AO33" s="310" t="str">
        <f t="shared" ca="1" si="64"/>
        <v/>
      </c>
      <c r="AP33" s="311" t="str">
        <f t="shared" ca="1" si="65"/>
        <v/>
      </c>
      <c r="AQ33" s="309" t="str">
        <f t="shared" ca="1" si="84"/>
        <v/>
      </c>
      <c r="AR33" s="310" t="str">
        <f t="shared" ca="1" si="66"/>
        <v/>
      </c>
      <c r="AS33" s="310" t="str">
        <f t="shared" ca="1" si="67"/>
        <v/>
      </c>
      <c r="AT33" s="311" t="str">
        <f t="shared" ca="1" si="68"/>
        <v/>
      </c>
      <c r="AU33" s="309" t="str">
        <f t="shared" ca="1" si="85"/>
        <v/>
      </c>
      <c r="AV33" s="310" t="str">
        <f t="shared" ca="1" si="69"/>
        <v/>
      </c>
      <c r="AW33" s="310" t="str">
        <f t="shared" ca="1" si="70"/>
        <v/>
      </c>
      <c r="AX33" s="311" t="str">
        <f t="shared" ca="1" si="71"/>
        <v/>
      </c>
      <c r="AY33" s="309" t="str">
        <f t="shared" ca="1" si="86"/>
        <v/>
      </c>
      <c r="AZ33" s="310" t="str">
        <f t="shared" ca="1" si="72"/>
        <v/>
      </c>
      <c r="BA33" s="310" t="str">
        <f t="shared" ca="1" si="73"/>
        <v/>
      </c>
      <c r="BB33" s="311" t="str">
        <f t="shared" ca="1" si="74"/>
        <v/>
      </c>
      <c r="BC33" s="309" t="str">
        <f t="shared" ca="1" si="87"/>
        <v/>
      </c>
      <c r="BD33" s="310" t="str">
        <f t="shared" ca="1" si="75"/>
        <v/>
      </c>
      <c r="BE33" s="310" t="str">
        <f t="shared" ca="1" si="76"/>
        <v/>
      </c>
      <c r="BF33" s="311" t="str">
        <f t="shared" ca="1" si="77"/>
        <v/>
      </c>
      <c r="BG33" s="309" t="str">
        <f t="shared" ca="1" si="88"/>
        <v/>
      </c>
      <c r="BH33" s="310" t="str">
        <f t="shared" ca="1" si="78"/>
        <v/>
      </c>
      <c r="BI33" s="310" t="str">
        <f t="shared" ca="1" si="79"/>
        <v/>
      </c>
      <c r="BJ33" s="311" t="str">
        <f t="shared" ca="1" si="80"/>
        <v/>
      </c>
      <c r="BL33" s="412" t="str">
        <f ca="1">IF(OR(BM33="",BM33=0),"",MAX(BL$5:BL32)+1)</f>
        <v/>
      </c>
      <c r="BM33" s="316" t="str">
        <f ca="1">IFERROR(INDEX($AJ$6:$AJ$17, ROWS(BM$4:$BM31)), IFERROR(INDEX($AN$6:$AN$17, ROWS(BM$4:$BM31)-ROWS($AJ$6:$AJ$17)), IFERROR(INDEX($AR$6:$AR$17, ROWS(BM$4:$BM31)-ROWS($AJ$6:$AJ$17)-ROWS($AN$6:$AN$17)),IFERROR(INDEX($AV$6:$AV$17, ROWS(BM$4:$BM31)-ROWS($AJ$6:$AJ$17)-ROWS($AN$6:$AN$17)-ROWS($AR$6:$AR$17)),IFERROR(INDEX($AZ$6:$AZ$17, ROWS(BM$4:$BM31)-ROWS($AJ$6:$AJ$17)-ROWS($AN$6:$AN$17)-ROWS($AR$6:$AR$17)-ROWS($AV$6:$AV$17)),IFERROR(INDEX($BD$6:$BD$17, ROWS(BM$4:$BM31)-ROWS($AJ$6:$AJ$17)-ROWS($AN$6:$AN$17)-ROWS($AR$6:$AR$17)-ROWS($AV$6:$AV$17)-ROWS($AZ$6:$AZ$17)),IFERROR(INDEX($BH$6:$BH$17, ROWS(BM$4:$BM31)-ROWS($AJ$6:$AJ$17)-ROWS($AN$6:$AN$17)-ROWS($AR$6:$AR$17)-ROWS($AV$6:$AV$17)-ROWS($AZ$6:$AZ$17)-ROWS($BD$6:$BD$17)), "")))))))</f>
        <v/>
      </c>
      <c r="BN33" s="316" t="str">
        <f t="shared" ca="1" si="30"/>
        <v/>
      </c>
      <c r="BO33" s="316" t="str">
        <f ca="1">IF(OR(BP33="",BP33=0),"",MAX(BO$5:BO32)+1)</f>
        <v/>
      </c>
      <c r="BP33" s="316" t="str">
        <f ca="1">IFERROR(INDEX($AK$6:$AK$17, ROWS($BP$4:BP31)), IFERROR(INDEX($AO$6:$AO$17, ROWS($BP$4:BP31)-ROWS($AK$6:$AK$17)), IFERROR(INDEX($AS$6:$AS$17, ROWS($BP$4:BP31)-ROWS($AK$6:$AK$17)-ROWS($AO$6:$AO$17)),IFERROR(INDEX($AW$6:$AW$17, ROWS($BP$4:BP31)-ROWS($AK$6:$AK$17)-ROWS($AO$6:$AO$17)-ROWS($AS$6:$AS$17)),IFERROR(INDEX($BA$6:$BA$17, ROWS($BP$4:BP31)-ROWS($AK$6:$AK$17)-ROWS($AO$6:$AO$17)-ROWS($AS$6:$AS$17)-ROWS($AW$6:$AW$17)),IFERROR(INDEX($BE$6:$BE$17, ROWS($BP$4:BP31)-ROWS($AK$6:$AK$17)-ROWS($AO$6:$AO$17)-ROWS($AS$6:$AS$17)-ROWS($AW$6:$AW$17)-ROWS($BA$6:$BA$17)),IFERROR(INDEX($BI$6:$BI$17, ROWS($BP$4:BP31)-ROWS($AK$6:$AK$17)-ROWS($AO$6:$AO$17)-ROWS($AS$6:$AS$17)-ROWS($AW$6:$AW$17)-ROWS($BA$6:$BA$17)-ROWS($BE$6:$BE$17)), "")))))))</f>
        <v/>
      </c>
      <c r="BQ33" s="316" t="str">
        <f t="shared" ca="1" si="31"/>
        <v/>
      </c>
      <c r="BR33" s="413" t="str">
        <f t="shared" ca="1" si="32"/>
        <v/>
      </c>
      <c r="BS33" s="412" t="str">
        <f ca="1">IF(OR(BT33="",BT33=0),"",MAX(BS$5:BS32)+1)</f>
        <v/>
      </c>
      <c r="BT33" s="316" t="str">
        <f ca="1">IFERROR(INDEX($AJ$22:$AJ$33, ROWS($BT$4:BT31)), IFERROR(INDEX($AN$22:$AN$33, ROWS($BT$4:BT31)-ROWS($AJ$22:$AJ$33)), IFERROR(INDEX($AR$22:$AR$33, ROWS($BT$4:BT31)-ROWS($AJ$22:$AJ$33)-ROWS($AN$22:$AN$33)),IFERROR(INDEX($AV$22:$AV$33, ROWS($BT$4:BT31)-ROWS($AJ$22:$AJ$33)-ROWS($AN$22:$AN$33)-ROWS($AR$22:$AR$33)),IFERROR(INDEX($AZ$22:$AZ$33, ROWS($BT$4:BT31)-ROWS($AJ$22:$AJ$33)-ROWS($AN$22:$AN$33)-ROWS($AR$22:$AR$33)-ROWS($AV$22:$AV$33)),IFERROR(INDEX($BD$22:$BD$33, ROWS($BT$4:BT31)-ROWS($AJ$22:$AJ$33)-ROWS($AN$22:$AN$33)-ROWS($AR$22:$AR$33)-ROWS($AV$22:$AV$33)-ROWS($AZ$22:$AZ$33)),IFERROR(INDEX($BH$22:$BH$33, ROWS($BT$4:BT31)-ROWS($AJ$22:$AJ$33)-ROWS($AN$22:$AN$33)-ROWS($AR$22:$AR$33)-ROWS($AV$22:$AV$33)-ROWS($AZ$22:$AZ$33)-ROWS($BD$22:$BD$33)), "")))))))</f>
        <v/>
      </c>
      <c r="BU33" s="316" t="str">
        <f t="shared" ca="1" si="33"/>
        <v/>
      </c>
      <c r="BV33" s="316" t="str">
        <f ca="1">IF(OR(BW33="",BW33=0),"",MAX(BV$5:BV32)+1)</f>
        <v/>
      </c>
      <c r="BW33" s="316" t="str">
        <f ca="1">IFERROR(INDEX($AK$22:$AK$33, ROWS($BW$4:BW31)), IFERROR(INDEX($AO$22:$AO$33, ROWS($BW$4:BW31)-ROWS($AK$22:$AK$33)), IFERROR(INDEX($AS$22:$AS$33, ROWS($BW$4:BW31)-ROWS($AK$22:$AK$33)-ROWS($AO$22:$AO$33)),IFERROR(INDEX($AW$22:$AW$33, ROWS($BW$4:BW31)-ROWS($AK$22:$AK$33)-ROWS($AO$22:$AO$33)-ROWS($AS$22:$AS$33)),IFERROR(INDEX($BA$22:$BA$33, ROWS($BW$4:BW31)-ROWS($AK$22:$AK$33)-ROWS($AO$22:$AO$33)-ROWS($AS$22:$AS$33)-ROWS($AW$22:$AW$33)),IFERROR(INDEX($BE$22:$BE$33, ROWS($BW$4:BW31)-ROWS($AK$22:$AK$33)-ROWS($AO$22:$AO$33)-ROWS($AS$22:$AS$33)-ROWS($AW$22:$AW$33)-ROWS($BA$22:$BA$33)),IFERROR(INDEX($BI$22:$BI$33, ROWS($BW$4:BW31)-ROWS($AK$22:$AK$33)-ROWS($AO$22:$AO$33)-ROWS($AS$22:$AS$33)-ROWS($AW$22:$AW$33)-ROWS($BA$22:$BA$33)-ROWS($BE$22:$BE$33)), "")))))))</f>
        <v/>
      </c>
      <c r="BX33" s="316" t="str">
        <f t="shared" ca="1" si="34"/>
        <v/>
      </c>
      <c r="BY33" s="413" t="str">
        <f t="shared" ca="1" si="35"/>
        <v/>
      </c>
      <c r="BZ33" s="412" t="str">
        <f ca="1">IF(OR(CA33="",CA33=0),"",MAX(BZ$5:BZ32)+1)</f>
        <v/>
      </c>
      <c r="CA33" s="316" t="str">
        <f ca="1">IFERROR(INDEX($AJ$38:$AJ$49, ROWS($CA$4:CA31)), IFERROR(INDEX($AN$38:$AN$49, ROWS($CA$4:CA31)-ROWS($AJ$38:$AJ$49)), IFERROR(INDEX($AR$38:$AR$49, ROWS($CA$4:CA31)-ROWS($AJ$38:$AJ$49)-ROWS($AN$38:$AN$49)),IFERROR(INDEX($AV$38:$AV$49, ROWS($CA$4:CA31)-ROWS($AJ$38:$AJ$49)-ROWS($AN$38:$AN$49)-ROWS($AR$38:$AR$49)),IFERROR(INDEX($AZ$38:$AZ$49, ROWS($CA$4:CA31)-ROWS($AJ$38:$AJ$49)-ROWS($AN$38:$AN$49)-ROWS($AR$38:$AR$49)-ROWS($AV$38:$AV$49)),IFERROR(INDEX($BD$38:$BD$49, ROWS($CA$4:CA31)-ROWS($AJ$38:$AJ$49)-ROWS($AN$38:$AN$49)-ROWS($AR$38:$AR$49)-ROWS($AV$38:$AV$49)-ROWS($AZ$38:$AZ$49)),IFERROR(INDEX($BH$38:$BH$49, ROWS($CA$4:CA31)-ROWS($AJ$38:$AJ$49)-ROWS($AN$38:$AN$49)-ROWS($AR$38:$AR$49)-ROWS($AV$38:$AV$49)-ROWS($AZ$38:$AZ$49)-ROWS($BD$38:$BD$49)), "")))))))</f>
        <v/>
      </c>
      <c r="CB33" s="316" t="str">
        <f t="shared" ca="1" si="36"/>
        <v/>
      </c>
      <c r="CC33" s="316" t="str">
        <f ca="1">IF(OR(CD33="",CD33=0),"",MAX(CC$5:CC32)+1)</f>
        <v/>
      </c>
      <c r="CD33" s="316" t="str">
        <f ca="1">IFERROR(INDEX($AK$38:$AK$49, ROWS($CD$4:CD31)), IFERROR(INDEX($AO$38:$AO$49, ROWS($CD$4:CD31)-ROWS($AK$38:$AK$49)), IFERROR(INDEX($AS$38:$AS$49, ROWS($CD$4:CD31)-ROWS($AK$38:$AK$49)-ROWS($AO$38:$AO$49)),IFERROR(INDEX($AW$38:$AW$49, ROWS($CD$4:CD31)-ROWS($AK$38:$AK$49)-ROWS($AO$38:$AO$49)-ROWS($AS$38:$AS$49)),IFERROR(INDEX($BA$38:$BA$49, ROWS($CD$4:CD31)-ROWS($AK$38:$AK$49)-ROWS($AO$38:$AO$49)-ROWS($AS$38:$AS$49)-ROWS($AW$38:$AW$49)),IFERROR(INDEX($BE$38:$BE$49, ROWS($CD$4:CD31)-ROWS($AK$38:$AK$49)-ROWS($AO$38:$AO$49)-ROWS($AS$38:$AS$49)-ROWS($AW$38:$AW$49)-ROWS($BA$38:$BA$49)),IFERROR(INDEX($BI$38:$BI$49, ROWS($CD$4:CD31)-ROWS($AK$38:$AK$49)-ROWS($AO$38:$AO$49)-ROWS($AS$38:$AS$49)-ROWS($AW$38:$AW$49)-ROWS($BA$38:$BA$49)-ROWS($BE$38:$BE$49)), "")))))))</f>
        <v/>
      </c>
      <c r="CE33" s="316" t="str">
        <f t="shared" ca="1" si="37"/>
        <v/>
      </c>
      <c r="CF33" s="413" t="str">
        <f t="shared" ca="1" si="38"/>
        <v/>
      </c>
      <c r="CG33" s="412" t="str">
        <f ca="1">IF(OR(CH33="",CH33=0),"",MAX(CG$5:CG32)+1)</f>
        <v/>
      </c>
      <c r="CH33" s="316" t="str">
        <f ca="1">IFERROR(INDEX($AJ$54:$AJ$65, ROWS($CH$4:CH31)), IFERROR(INDEX($AN$54:$AN$65, ROWS($CH$4:CH31)-ROWS($AJ$54:$AJ$65)), IFERROR(INDEX($AR$54:$AR$65, ROWS($CH$4:CH31)-ROWS($AJ$54:$AJ$65)-ROWS($AN$54:$AN$65)),IFERROR(INDEX($AV$54:$AV$65, ROWS($CH$4:CH31)-ROWS($AJ$54:$AJ$65)-ROWS($AN$54:$AN$65)-ROWS($AR$54:$AR$65)),IFERROR(INDEX($AZ$54:$AZ$65, ROWS($CH$4:CH31)-ROWS($AJ$54:$AJ$65)-ROWS($AN$54:$AN$65)-ROWS($AR$54:$AR$65)-ROWS($AV$54:$AV$65)),IFERROR(INDEX($BD$54:$BD$65, ROWS($CH$4:CH31)-ROWS($AJ$54:$AJ$65)-ROWS($AN$54:$AN$65)-ROWS($AR$54:$AR$65)-ROWS($AV$54:$AV$65)-ROWS($AZ$54:$AZ$65)),IFERROR(INDEX($BH$54:$BH$65, ROWS($CH$4:CH31)-ROWS($AJ$54:$AJ$65)-ROWS($AN$54:$AN$65)-ROWS($AR$54:$AR$65)-ROWS($AV$54:$AV$65)-ROWS($AZ$54:$AZ$65)-ROWS($BD$54:$BD$65)), "")))))))</f>
        <v/>
      </c>
      <c r="CI33" s="316" t="str">
        <f t="shared" ca="1" si="39"/>
        <v/>
      </c>
      <c r="CJ33" s="316" t="str">
        <f ca="1">IF(OR(CK33="",CK33=0),"",MAX(CJ$5:CJ32)+1)</f>
        <v/>
      </c>
      <c r="CK33" s="316" t="str">
        <f ca="1">IFERROR(INDEX($AK$54:$AK$65, ROWS($CK$4:CK31)), IFERROR(INDEX($AO$54:$AO$65, ROWS($CK$4:CK31)-ROWS($AK$54:$AK$65)), IFERROR(INDEX($AS$54:$AS$65, ROWS($CK$4:CK31)-ROWS($AK$54:$AK$65)-ROWS($AO$54:$AO$65)),IFERROR(INDEX($AW$54:$AW$65, ROWS($CK$4:CK31)-ROWS($AK$54:$AK$65)-ROWS($AO$54:$AO$65)-ROWS($AS$54:$AS$65)),IFERROR(INDEX($BA$54:$BA$65, ROWS($CK$4:CK31)-ROWS($AK$54:$AK$65)-ROWS($AO$54:$AO$65)-ROWS($AS$54:$AS$65)-ROWS($AW$54:$AW$65)),IFERROR(INDEX($BE$54:$BE$65, ROWS($CK$4:CK31)-ROWS($AK$54:$AK$65)-ROWS($AO$54:$AO$65)-ROWS($AS$54:$AS$65)-ROWS($AW$54:$AW$65)-ROWS($BA$54:$BA$65)),IFERROR(INDEX($BI$54:$BI$65, ROWS($CK$4:CK31)-ROWS($AK$54:$AK$65)-ROWS($AO$54:$AO$65)-ROWS($AS$54:$AS$65)-ROWS($AW$54:$AW$65)-ROWS($BA$54:$BA$65)-ROWS($BE$54:$BE$65)), "")))))))</f>
        <v/>
      </c>
      <c r="CL33" s="316" t="str">
        <f t="shared" ca="1" si="40"/>
        <v/>
      </c>
      <c r="CM33" s="413" t="str">
        <f t="shared" ca="1" si="41"/>
        <v/>
      </c>
      <c r="CN33" s="412" t="str">
        <f ca="1">IF(OR(CO33="",CO33=0),"",MAX(CN$5:CN32)+1)</f>
        <v/>
      </c>
      <c r="CO33" s="316" t="str">
        <f ca="1">IFERROR(INDEX($AJ$70:$AJ$81, ROWS($CO$4:CO31)), IFERROR(INDEX($AN$70:$AN$81, ROWS($CO$4:CO31)-ROWS($AJ$70:$AJ$81)), IFERROR(INDEX($AR$70:$AR$81, ROWS($CO$4:CO31)-ROWS($AJ$70:$AJ$81)-ROWS($AN$70:$AN$81)),IFERROR(INDEX($AV$70:$AV$81, ROWS($CO$4:CO31)-ROWS($AJ$70:$AJ$81)-ROWS($AN$70:$AN$81)-ROWS($AR$70:$AR$81)),IFERROR(INDEX($AZ$70:$AZ$81, ROWS($CO$4:CO31)-ROWS($AJ$70:$AJ$81)-ROWS($AN$70:$AN$81)-ROWS($AR$70:$AR$81)-ROWS($AV$70:$AV$81)),IFERROR(INDEX($BD$70:$BD$81, ROWS($CO$4:CO31)-ROWS($AJ$70:$AJ$81)-ROWS($AN$70:$AN$81)-ROWS($AR$70:$AR$81)-ROWS($AV$70:$AV$81)-ROWS($AZ$70:$AZ$81)),IFERROR(INDEX($BH$70:$BH$81, ROWS($CO$4:CO31)-ROWS($AJ$70:$AJ$81)-ROWS($AN$70:$AN$81)-ROWS($AR$70:$AR$81)-ROWS($AV$70:$AV$81)-ROWS($AZ$70:$AZ$81)-ROWS($BD$70:$BD$81)), "")))))))</f>
        <v/>
      </c>
      <c r="CP33" s="316" t="str">
        <f t="shared" ca="1" si="42"/>
        <v/>
      </c>
      <c r="CQ33" s="316" t="str">
        <f ca="1">IF(OR(CR33="",CR33=0),"",MAX(CQ$5:CQ32)+1)</f>
        <v/>
      </c>
      <c r="CR33" s="316" t="str">
        <f ca="1">IFERROR(INDEX($AK$70:$AK$81, ROWS($CR$4:CR31)), IFERROR(INDEX($AO$70:$AO$81, ROWS($CR$4:CR31)-ROWS($AK$70:$AK$81)), IFERROR(INDEX($AS$70:$AS$81, ROWS($CR$4:CR31)-ROWS($AK$70:$AK$81)-ROWS($AO$70:$AO$81)),IFERROR(INDEX($AW$70:$AW$81, ROWS($CR$4:CR31)-ROWS($AK$70:$AK$81)-ROWS($AO$70:$AO$81)-ROWS($AS$70:$AS$81)),IFERROR(INDEX($BA$70:$BA$81, ROWS($CR$4:CR31)-ROWS($AK$70:$AK$81)-ROWS($AO$70:$AO$81)-ROWS($AS$70:$AS$81)-ROWS($AW$70:$AW$81)),IFERROR(INDEX($BE$70:$BE$81, ROWS($CR$4:CR31)-ROWS($AK$70:$AK$81)-ROWS($AO$70:$AO$81)-ROWS($AS$70:$AS$81)-ROWS($AW$70:$AW$81)-ROWS($BA$70:$BA$81)),IFERROR(INDEX($BI$70:$BI$81, ROWS($CR$4:CR31)-ROWS($AK$70:$AK$81)-ROWS($AO$70:$AO$81)-ROWS($AS$70:$AS$81)-ROWS($AW$70:$AW$81)-ROWS($BA$70:$BA$81)-ROWS($BE$70:$BE$81)), "")))))))</f>
        <v/>
      </c>
      <c r="CS33" s="316" t="str">
        <f t="shared" ca="1" si="43"/>
        <v/>
      </c>
      <c r="CT33" s="413" t="str">
        <f t="shared" ca="1" si="44"/>
        <v/>
      </c>
      <c r="CU33" s="412" t="str">
        <f>IF(OR(CV33="",CV33=0),"",MAX(CU$5:CU32)+1)</f>
        <v/>
      </c>
      <c r="CV33" s="316" t="str">
        <f>IFERROR(INDEX($AJ$86:$AJ$97, ROWS($CV$4:CV31)), IFERROR(INDEX($AN$86:$AN$97, ROWS($CV$4:CV31)-ROWS($AJ$86:$AJ$97)), ""))</f>
        <v/>
      </c>
      <c r="CW33" s="316" t="str">
        <f t="shared" si="45"/>
        <v/>
      </c>
      <c r="CX33" s="316" t="str">
        <f>IF(OR(CY33="",CY33=0),"",MAX(CX$5:CX32)+1)</f>
        <v/>
      </c>
      <c r="CY33" s="316" t="str">
        <f>IFERROR(INDEX($AK$86:$AK$97, ROWS($CY$4:CY31)), IFERROR(INDEX($AO$86:$AO$97, ROWS($CY$4:CY31)-ROWS($AK$86:$AK$97)), ""))</f>
        <v/>
      </c>
      <c r="CZ33" s="316" t="str">
        <f t="shared" si="46"/>
        <v/>
      </c>
      <c r="DA33" s="413" t="str">
        <f t="shared" si="47"/>
        <v/>
      </c>
      <c r="DC33" s="438" t="str">
        <f ca="1">IF(OR(DD33="",DD33=0),"",MAX(DC$25:DC32)+1)</f>
        <v/>
      </c>
      <c r="DD33" s="434" t="str">
        <f t="shared" ca="1" si="90"/>
        <v/>
      </c>
      <c r="DE33" s="413" t="str">
        <f t="shared" ca="1" si="91"/>
        <v/>
      </c>
      <c r="DF33" s="431" t="str">
        <f ca="1">IF(OR(DG33="",DG33=0),"",MAX(DF$25:DF32)+1)</f>
        <v/>
      </c>
      <c r="DG33" s="412" t="str">
        <f t="shared" ca="1" si="92"/>
        <v/>
      </c>
      <c r="DH33" s="413" t="str">
        <f t="shared" ca="1" si="93"/>
        <v/>
      </c>
      <c r="DI33" s="412" t="str">
        <f t="shared" ca="1" si="94"/>
        <v/>
      </c>
      <c r="DJ33" s="413" t="str">
        <f t="shared" ca="1" si="95"/>
        <v/>
      </c>
      <c r="DK33" s="412" t="str">
        <f t="shared" ca="1" si="96"/>
        <v/>
      </c>
      <c r="DL33" s="413" t="str">
        <f t="shared" ca="1" si="97"/>
        <v/>
      </c>
    </row>
    <row r="34" spans="1:123" s="292" customFormat="1" ht="15" customHeight="1" x14ac:dyDescent="0.3">
      <c r="A34" s="1173" t="s">
        <v>478</v>
      </c>
      <c r="B34" s="1174"/>
      <c r="C34" s="1173" t="s">
        <v>478</v>
      </c>
      <c r="D34" s="1174"/>
      <c r="E34" s="1173" t="s">
        <v>478</v>
      </c>
      <c r="F34" s="1174"/>
      <c r="G34" s="1173" t="s">
        <v>478</v>
      </c>
      <c r="H34" s="1174"/>
      <c r="I34" s="1173" t="s">
        <v>478</v>
      </c>
      <c r="J34" s="1174"/>
      <c r="K34" s="1173" t="s">
        <v>478</v>
      </c>
      <c r="L34" s="1174"/>
      <c r="M34" s="1173" t="s">
        <v>478</v>
      </c>
      <c r="N34" s="1174"/>
      <c r="P34" s="297" t="str">
        <f t="shared" ca="1" si="99"/>
        <v/>
      </c>
      <c r="Q34" s="297" t="str">
        <f t="shared" ca="1" si="98"/>
        <v/>
      </c>
      <c r="R34" s="297" t="str">
        <f t="shared" ca="1" si="98"/>
        <v/>
      </c>
      <c r="S34" s="298" t="str">
        <f t="shared" ca="1" si="98"/>
        <v/>
      </c>
      <c r="T34" s="297" t="str">
        <f t="shared" ca="1" si="98"/>
        <v/>
      </c>
      <c r="U34" s="297" t="str">
        <f t="shared" ca="1" si="98"/>
        <v/>
      </c>
      <c r="V34" s="1160" t="s">
        <v>503</v>
      </c>
      <c r="W34" s="1161"/>
      <c r="X34" s="424">
        <f ca="1">IF(OR(X30="",X31=""),0,SUM(X31+X32-X30))</f>
        <v>10160.93</v>
      </c>
      <c r="Y34"/>
      <c r="AB34" s="299"/>
      <c r="AC34" s="358" t="str">
        <f>IF('Data Entry'!H18="","",'Data Entry'!H18)</f>
        <v/>
      </c>
      <c r="AD34" s="356" t="str">
        <f>IF('Data Entry'!G18="","",'Data Entry'!G18)</f>
        <v/>
      </c>
      <c r="AE34" s="363" t="str">
        <f>IF('Data Entry'!J18="","",'Data Entry'!J18)</f>
        <v/>
      </c>
      <c r="AF34" s="402" t="str">
        <f>IF('Data Entry'!I18="","",'Data Entry'!I18)</f>
        <v/>
      </c>
      <c r="AG34" s="300"/>
      <c r="AH34"/>
      <c r="AL34"/>
      <c r="AM34"/>
      <c r="AN34"/>
      <c r="AO34"/>
      <c r="AP34"/>
      <c r="AQ34"/>
      <c r="AR34"/>
      <c r="AS34"/>
      <c r="AT34"/>
      <c r="AU34"/>
      <c r="AV34"/>
      <c r="BL34" s="412" t="str">
        <f ca="1">IF(OR(BM34="",BM34=0),"",MAX(BL$5:BL33)+1)</f>
        <v/>
      </c>
      <c r="BM34" s="316" t="str">
        <f ca="1">IFERROR(INDEX($AJ$6:$AJ$17, ROWS(BM$4:$BM32)), IFERROR(INDEX($AN$6:$AN$17, ROWS(BM$4:$BM32)-ROWS($AJ$6:$AJ$17)), IFERROR(INDEX($AR$6:$AR$17, ROWS(BM$4:$BM32)-ROWS($AJ$6:$AJ$17)-ROWS($AN$6:$AN$17)),IFERROR(INDEX($AV$6:$AV$17, ROWS(BM$4:$BM32)-ROWS($AJ$6:$AJ$17)-ROWS($AN$6:$AN$17)-ROWS($AR$6:$AR$17)),IFERROR(INDEX($AZ$6:$AZ$17, ROWS(BM$4:$BM32)-ROWS($AJ$6:$AJ$17)-ROWS($AN$6:$AN$17)-ROWS($AR$6:$AR$17)-ROWS($AV$6:$AV$17)),IFERROR(INDEX($BD$6:$BD$17, ROWS(BM$4:$BM32)-ROWS($AJ$6:$AJ$17)-ROWS($AN$6:$AN$17)-ROWS($AR$6:$AR$17)-ROWS($AV$6:$AV$17)-ROWS($AZ$6:$AZ$17)),IFERROR(INDEX($BH$6:$BH$17, ROWS(BM$4:$BM32)-ROWS($AJ$6:$AJ$17)-ROWS($AN$6:$AN$17)-ROWS($AR$6:$AR$17)-ROWS($AV$6:$AV$17)-ROWS($AZ$6:$AZ$17)-ROWS($BD$6:$BD$17)), "")))))))</f>
        <v/>
      </c>
      <c r="BN34" s="316" t="str">
        <f t="shared" ca="1" si="30"/>
        <v/>
      </c>
      <c r="BO34" s="316" t="str">
        <f ca="1">IF(OR(BP34="",BP34=0),"",MAX(BO$5:BO33)+1)</f>
        <v/>
      </c>
      <c r="BP34" s="316" t="str">
        <f ca="1">IFERROR(INDEX($AK$6:$AK$17, ROWS($BP$4:BP32)), IFERROR(INDEX($AO$6:$AO$17, ROWS($BP$4:BP32)-ROWS($AK$6:$AK$17)), IFERROR(INDEX($AS$6:$AS$17, ROWS($BP$4:BP32)-ROWS($AK$6:$AK$17)-ROWS($AO$6:$AO$17)),IFERROR(INDEX($AW$6:$AW$17, ROWS($BP$4:BP32)-ROWS($AK$6:$AK$17)-ROWS($AO$6:$AO$17)-ROWS($AS$6:$AS$17)),IFERROR(INDEX($BA$6:$BA$17, ROWS($BP$4:BP32)-ROWS($AK$6:$AK$17)-ROWS($AO$6:$AO$17)-ROWS($AS$6:$AS$17)-ROWS($AW$6:$AW$17)),IFERROR(INDEX($BE$6:$BE$17, ROWS($BP$4:BP32)-ROWS($AK$6:$AK$17)-ROWS($AO$6:$AO$17)-ROWS($AS$6:$AS$17)-ROWS($AW$6:$AW$17)-ROWS($BA$6:$BA$17)),IFERROR(INDEX($BI$6:$BI$17, ROWS($BP$4:BP32)-ROWS($AK$6:$AK$17)-ROWS($AO$6:$AO$17)-ROWS($AS$6:$AS$17)-ROWS($AW$6:$AW$17)-ROWS($BA$6:$BA$17)-ROWS($BE$6:$BE$17)), "")))))))</f>
        <v/>
      </c>
      <c r="BQ34" s="316" t="str">
        <f t="shared" ca="1" si="31"/>
        <v/>
      </c>
      <c r="BR34" s="413" t="str">
        <f t="shared" ca="1" si="32"/>
        <v/>
      </c>
      <c r="BS34" s="412" t="str">
        <f ca="1">IF(OR(BT34="",BT34=0),"",MAX(BS$5:BS33)+1)</f>
        <v/>
      </c>
      <c r="BT34" s="316" t="str">
        <f ca="1">IFERROR(INDEX($AJ$22:$AJ$33, ROWS($BT$4:BT32)), IFERROR(INDEX($AN$22:$AN$33, ROWS($BT$4:BT32)-ROWS($AJ$22:$AJ$33)), IFERROR(INDEX($AR$22:$AR$33, ROWS($BT$4:BT32)-ROWS($AJ$22:$AJ$33)-ROWS($AN$22:$AN$33)),IFERROR(INDEX($AV$22:$AV$33, ROWS($BT$4:BT32)-ROWS($AJ$22:$AJ$33)-ROWS($AN$22:$AN$33)-ROWS($AR$22:$AR$33)),IFERROR(INDEX($AZ$22:$AZ$33, ROWS($BT$4:BT32)-ROWS($AJ$22:$AJ$33)-ROWS($AN$22:$AN$33)-ROWS($AR$22:$AR$33)-ROWS($AV$22:$AV$33)),IFERROR(INDEX($BD$22:$BD$33, ROWS($BT$4:BT32)-ROWS($AJ$22:$AJ$33)-ROWS($AN$22:$AN$33)-ROWS($AR$22:$AR$33)-ROWS($AV$22:$AV$33)-ROWS($AZ$22:$AZ$33)),IFERROR(INDEX($BH$22:$BH$33, ROWS($BT$4:BT32)-ROWS($AJ$22:$AJ$33)-ROWS($AN$22:$AN$33)-ROWS($AR$22:$AR$33)-ROWS($AV$22:$AV$33)-ROWS($AZ$22:$AZ$33)-ROWS($BD$22:$BD$33)), "")))))))</f>
        <v/>
      </c>
      <c r="BU34" s="316" t="str">
        <f t="shared" ca="1" si="33"/>
        <v/>
      </c>
      <c r="BV34" s="316" t="str">
        <f ca="1">IF(OR(BW34="",BW34=0),"",MAX(BV$5:BV33)+1)</f>
        <v/>
      </c>
      <c r="BW34" s="316" t="str">
        <f ca="1">IFERROR(INDEX($AK$22:$AK$33, ROWS($BW$4:BW32)), IFERROR(INDEX($AO$22:$AO$33, ROWS($BW$4:BW32)-ROWS($AK$22:$AK$33)), IFERROR(INDEX($AS$22:$AS$33, ROWS($BW$4:BW32)-ROWS($AK$22:$AK$33)-ROWS($AO$22:$AO$33)),IFERROR(INDEX($AW$22:$AW$33, ROWS($BW$4:BW32)-ROWS($AK$22:$AK$33)-ROWS($AO$22:$AO$33)-ROWS($AS$22:$AS$33)),IFERROR(INDEX($BA$22:$BA$33, ROWS($BW$4:BW32)-ROWS($AK$22:$AK$33)-ROWS($AO$22:$AO$33)-ROWS($AS$22:$AS$33)-ROWS($AW$22:$AW$33)),IFERROR(INDEX($BE$22:$BE$33, ROWS($BW$4:BW32)-ROWS($AK$22:$AK$33)-ROWS($AO$22:$AO$33)-ROWS($AS$22:$AS$33)-ROWS($AW$22:$AW$33)-ROWS($BA$22:$BA$33)),IFERROR(INDEX($BI$22:$BI$33, ROWS($BW$4:BW32)-ROWS($AK$22:$AK$33)-ROWS($AO$22:$AO$33)-ROWS($AS$22:$AS$33)-ROWS($AW$22:$AW$33)-ROWS($BA$22:$BA$33)-ROWS($BE$22:$BE$33)), "")))))))</f>
        <v/>
      </c>
      <c r="BX34" s="316" t="str">
        <f t="shared" ca="1" si="34"/>
        <v/>
      </c>
      <c r="BY34" s="413" t="str">
        <f t="shared" ca="1" si="35"/>
        <v/>
      </c>
      <c r="BZ34" s="412" t="str">
        <f ca="1">IF(OR(CA34="",CA34=0),"",MAX(BZ$5:BZ33)+1)</f>
        <v/>
      </c>
      <c r="CA34" s="316" t="str">
        <f ca="1">IFERROR(INDEX($AJ$38:$AJ$49, ROWS($CA$4:CA32)), IFERROR(INDEX($AN$38:$AN$49, ROWS($CA$4:CA32)-ROWS($AJ$38:$AJ$49)), IFERROR(INDEX($AR$38:$AR$49, ROWS($CA$4:CA32)-ROWS($AJ$38:$AJ$49)-ROWS($AN$38:$AN$49)),IFERROR(INDEX($AV$38:$AV$49, ROWS($CA$4:CA32)-ROWS($AJ$38:$AJ$49)-ROWS($AN$38:$AN$49)-ROWS($AR$38:$AR$49)),IFERROR(INDEX($AZ$38:$AZ$49, ROWS($CA$4:CA32)-ROWS($AJ$38:$AJ$49)-ROWS($AN$38:$AN$49)-ROWS($AR$38:$AR$49)-ROWS($AV$38:$AV$49)),IFERROR(INDEX($BD$38:$BD$49, ROWS($CA$4:CA32)-ROWS($AJ$38:$AJ$49)-ROWS($AN$38:$AN$49)-ROWS($AR$38:$AR$49)-ROWS($AV$38:$AV$49)-ROWS($AZ$38:$AZ$49)),IFERROR(INDEX($BH$38:$BH$49, ROWS($CA$4:CA32)-ROWS($AJ$38:$AJ$49)-ROWS($AN$38:$AN$49)-ROWS($AR$38:$AR$49)-ROWS($AV$38:$AV$49)-ROWS($AZ$38:$AZ$49)-ROWS($BD$38:$BD$49)), "")))))))</f>
        <v/>
      </c>
      <c r="CB34" s="316" t="str">
        <f t="shared" ca="1" si="36"/>
        <v/>
      </c>
      <c r="CC34" s="316" t="str">
        <f ca="1">IF(OR(CD34="",CD34=0),"",MAX(CC$5:CC33)+1)</f>
        <v/>
      </c>
      <c r="CD34" s="316" t="str">
        <f ca="1">IFERROR(INDEX($AK$38:$AK$49, ROWS($CD$4:CD32)), IFERROR(INDEX($AO$38:$AO$49, ROWS($CD$4:CD32)-ROWS($AK$38:$AK$49)), IFERROR(INDEX($AS$38:$AS$49, ROWS($CD$4:CD32)-ROWS($AK$38:$AK$49)-ROWS($AO$38:$AO$49)),IFERROR(INDEX($AW$38:$AW$49, ROWS($CD$4:CD32)-ROWS($AK$38:$AK$49)-ROWS($AO$38:$AO$49)-ROWS($AS$38:$AS$49)),IFERROR(INDEX($BA$38:$BA$49, ROWS($CD$4:CD32)-ROWS($AK$38:$AK$49)-ROWS($AO$38:$AO$49)-ROWS($AS$38:$AS$49)-ROWS($AW$38:$AW$49)),IFERROR(INDEX($BE$38:$BE$49, ROWS($CD$4:CD32)-ROWS($AK$38:$AK$49)-ROWS($AO$38:$AO$49)-ROWS($AS$38:$AS$49)-ROWS($AW$38:$AW$49)-ROWS($BA$38:$BA$49)),IFERROR(INDEX($BI$38:$BI$49, ROWS($CD$4:CD32)-ROWS($AK$38:$AK$49)-ROWS($AO$38:$AO$49)-ROWS($AS$38:$AS$49)-ROWS($AW$38:$AW$49)-ROWS($BA$38:$BA$49)-ROWS($BE$38:$BE$49)), "")))))))</f>
        <v/>
      </c>
      <c r="CE34" s="316" t="str">
        <f t="shared" ca="1" si="37"/>
        <v/>
      </c>
      <c r="CF34" s="413" t="str">
        <f t="shared" ca="1" si="38"/>
        <v/>
      </c>
      <c r="CG34" s="412" t="str">
        <f ca="1">IF(OR(CH34="",CH34=0),"",MAX(CG$5:CG33)+1)</f>
        <v/>
      </c>
      <c r="CH34" s="316" t="str">
        <f ca="1">IFERROR(INDEX($AJ$54:$AJ$65, ROWS($CH$4:CH32)), IFERROR(INDEX($AN$54:$AN$65, ROWS($CH$4:CH32)-ROWS($AJ$54:$AJ$65)), IFERROR(INDEX($AR$54:$AR$65, ROWS($CH$4:CH32)-ROWS($AJ$54:$AJ$65)-ROWS($AN$54:$AN$65)),IFERROR(INDEX($AV$54:$AV$65, ROWS($CH$4:CH32)-ROWS($AJ$54:$AJ$65)-ROWS($AN$54:$AN$65)-ROWS($AR$54:$AR$65)),IFERROR(INDEX($AZ$54:$AZ$65, ROWS($CH$4:CH32)-ROWS($AJ$54:$AJ$65)-ROWS($AN$54:$AN$65)-ROWS($AR$54:$AR$65)-ROWS($AV$54:$AV$65)),IFERROR(INDEX($BD$54:$BD$65, ROWS($CH$4:CH32)-ROWS($AJ$54:$AJ$65)-ROWS($AN$54:$AN$65)-ROWS($AR$54:$AR$65)-ROWS($AV$54:$AV$65)-ROWS($AZ$54:$AZ$65)),IFERROR(INDEX($BH$54:$BH$65, ROWS($CH$4:CH32)-ROWS($AJ$54:$AJ$65)-ROWS($AN$54:$AN$65)-ROWS($AR$54:$AR$65)-ROWS($AV$54:$AV$65)-ROWS($AZ$54:$AZ$65)-ROWS($BD$54:$BD$65)), "")))))))</f>
        <v/>
      </c>
      <c r="CI34" s="316" t="str">
        <f t="shared" ca="1" si="39"/>
        <v/>
      </c>
      <c r="CJ34" s="316" t="str">
        <f ca="1">IF(OR(CK34="",CK34=0),"",MAX(CJ$5:CJ33)+1)</f>
        <v/>
      </c>
      <c r="CK34" s="316" t="str">
        <f ca="1">IFERROR(INDEX($AK$54:$AK$65, ROWS($CK$4:CK32)), IFERROR(INDEX($AO$54:$AO$65, ROWS($CK$4:CK32)-ROWS($AK$54:$AK$65)), IFERROR(INDEX($AS$54:$AS$65, ROWS($CK$4:CK32)-ROWS($AK$54:$AK$65)-ROWS($AO$54:$AO$65)),IFERROR(INDEX($AW$54:$AW$65, ROWS($CK$4:CK32)-ROWS($AK$54:$AK$65)-ROWS($AO$54:$AO$65)-ROWS($AS$54:$AS$65)),IFERROR(INDEX($BA$54:$BA$65, ROWS($CK$4:CK32)-ROWS($AK$54:$AK$65)-ROWS($AO$54:$AO$65)-ROWS($AS$54:$AS$65)-ROWS($AW$54:$AW$65)),IFERROR(INDEX($BE$54:$BE$65, ROWS($CK$4:CK32)-ROWS($AK$54:$AK$65)-ROWS($AO$54:$AO$65)-ROWS($AS$54:$AS$65)-ROWS($AW$54:$AW$65)-ROWS($BA$54:$BA$65)),IFERROR(INDEX($BI$54:$BI$65, ROWS($CK$4:CK32)-ROWS($AK$54:$AK$65)-ROWS($AO$54:$AO$65)-ROWS($AS$54:$AS$65)-ROWS($AW$54:$AW$65)-ROWS($BA$54:$BA$65)-ROWS($BE$54:$BE$65)), "")))))))</f>
        <v/>
      </c>
      <c r="CL34" s="316" t="str">
        <f t="shared" ca="1" si="40"/>
        <v/>
      </c>
      <c r="CM34" s="413" t="str">
        <f t="shared" ca="1" si="41"/>
        <v/>
      </c>
      <c r="CN34" s="412" t="str">
        <f ca="1">IF(OR(CO34="",CO34=0),"",MAX(CN$5:CN33)+1)</f>
        <v/>
      </c>
      <c r="CO34" s="316" t="str">
        <f ca="1">IFERROR(INDEX($AJ$70:$AJ$81, ROWS($CO$4:CO32)), IFERROR(INDEX($AN$70:$AN$81, ROWS($CO$4:CO32)-ROWS($AJ$70:$AJ$81)), IFERROR(INDEX($AR$70:$AR$81, ROWS($CO$4:CO32)-ROWS($AJ$70:$AJ$81)-ROWS($AN$70:$AN$81)),IFERROR(INDEX($AV$70:$AV$81, ROWS($CO$4:CO32)-ROWS($AJ$70:$AJ$81)-ROWS($AN$70:$AN$81)-ROWS($AR$70:$AR$81)),IFERROR(INDEX($AZ$70:$AZ$81, ROWS($CO$4:CO32)-ROWS($AJ$70:$AJ$81)-ROWS($AN$70:$AN$81)-ROWS($AR$70:$AR$81)-ROWS($AV$70:$AV$81)),IFERROR(INDEX($BD$70:$BD$81, ROWS($CO$4:CO32)-ROWS($AJ$70:$AJ$81)-ROWS($AN$70:$AN$81)-ROWS($AR$70:$AR$81)-ROWS($AV$70:$AV$81)-ROWS($AZ$70:$AZ$81)),IFERROR(INDEX($BH$70:$BH$81, ROWS($CO$4:CO32)-ROWS($AJ$70:$AJ$81)-ROWS($AN$70:$AN$81)-ROWS($AR$70:$AR$81)-ROWS($AV$70:$AV$81)-ROWS($AZ$70:$AZ$81)-ROWS($BD$70:$BD$81)), "")))))))</f>
        <v/>
      </c>
      <c r="CP34" s="316" t="str">
        <f t="shared" ca="1" si="42"/>
        <v/>
      </c>
      <c r="CQ34" s="316" t="str">
        <f ca="1">IF(OR(CR34="",CR34=0),"",MAX(CQ$5:CQ33)+1)</f>
        <v/>
      </c>
      <c r="CR34" s="316" t="str">
        <f ca="1">IFERROR(INDEX($AK$70:$AK$81, ROWS($CR$4:CR32)), IFERROR(INDEX($AO$70:$AO$81, ROWS($CR$4:CR32)-ROWS($AK$70:$AK$81)), IFERROR(INDEX($AS$70:$AS$81, ROWS($CR$4:CR32)-ROWS($AK$70:$AK$81)-ROWS($AO$70:$AO$81)),IFERROR(INDEX($AW$70:$AW$81, ROWS($CR$4:CR32)-ROWS($AK$70:$AK$81)-ROWS($AO$70:$AO$81)-ROWS($AS$70:$AS$81)),IFERROR(INDEX($BA$70:$BA$81, ROWS($CR$4:CR32)-ROWS($AK$70:$AK$81)-ROWS($AO$70:$AO$81)-ROWS($AS$70:$AS$81)-ROWS($AW$70:$AW$81)),IFERROR(INDEX($BE$70:$BE$81, ROWS($CR$4:CR32)-ROWS($AK$70:$AK$81)-ROWS($AO$70:$AO$81)-ROWS($AS$70:$AS$81)-ROWS($AW$70:$AW$81)-ROWS($BA$70:$BA$81)),IFERROR(INDEX($BI$70:$BI$81, ROWS($CR$4:CR32)-ROWS($AK$70:$AK$81)-ROWS($AO$70:$AO$81)-ROWS($AS$70:$AS$81)-ROWS($AW$70:$AW$81)-ROWS($BA$70:$BA$81)-ROWS($BE$70:$BE$81)), "")))))))</f>
        <v/>
      </c>
      <c r="CS34" s="316" t="str">
        <f t="shared" ca="1" si="43"/>
        <v/>
      </c>
      <c r="CT34" s="413" t="str">
        <f t="shared" ca="1" si="44"/>
        <v/>
      </c>
      <c r="CU34" s="412" t="str">
        <f>IF(OR(CV34="",CV34=0),"",MAX(CU$5:CU33)+1)</f>
        <v/>
      </c>
      <c r="CV34" s="316" t="str">
        <f>IFERROR(INDEX($AJ$86:$AJ$97, ROWS($CV$4:CV32)), IFERROR(INDEX($AN$86:$AN$97, ROWS($CV$4:CV32)-ROWS($AJ$86:$AJ$97)), ""))</f>
        <v/>
      </c>
      <c r="CW34" s="316" t="str">
        <f t="shared" si="45"/>
        <v/>
      </c>
      <c r="CX34" s="316" t="str">
        <f>IF(OR(CY34="",CY34=0),"",MAX(CX$5:CX33)+1)</f>
        <v/>
      </c>
      <c r="CY34" s="316" t="str">
        <f>IFERROR(INDEX($AK$86:$AK$97, ROWS($CY$4:CY32)), IFERROR(INDEX($AO$86:$AO$97, ROWS($CY$4:CY32)-ROWS($AK$86:$AK$97)), ""))</f>
        <v/>
      </c>
      <c r="CZ34" s="316" t="str">
        <f t="shared" si="46"/>
        <v/>
      </c>
      <c r="DA34" s="413" t="str">
        <f t="shared" si="47"/>
        <v/>
      </c>
      <c r="DC34" s="438" t="str">
        <f ca="1">IF(OR(DD34="",DD34=0),"",MAX(DC$25:DC33)+1)</f>
        <v/>
      </c>
      <c r="DD34" s="434" t="str">
        <f t="shared" ca="1" si="90"/>
        <v/>
      </c>
      <c r="DE34" s="413" t="str">
        <f t="shared" ca="1" si="91"/>
        <v/>
      </c>
      <c r="DF34" s="431" t="str">
        <f ca="1">IF(OR(DG34="",DG34=0),"",MAX(DF$25:DF33)+1)</f>
        <v/>
      </c>
      <c r="DG34" s="412" t="str">
        <f t="shared" ca="1" si="92"/>
        <v/>
      </c>
      <c r="DH34" s="413" t="str">
        <f t="shared" ca="1" si="93"/>
        <v/>
      </c>
      <c r="DI34" s="412" t="str">
        <f t="shared" ca="1" si="94"/>
        <v/>
      </c>
      <c r="DJ34" s="413" t="str">
        <f t="shared" ca="1" si="95"/>
        <v/>
      </c>
      <c r="DK34" s="412" t="str">
        <f t="shared" ca="1" si="96"/>
        <v/>
      </c>
      <c r="DL34" s="413" t="str">
        <f t="shared" ca="1" si="97"/>
        <v/>
      </c>
    </row>
    <row r="35" spans="1:123" ht="15" customHeight="1" thickBot="1" x14ac:dyDescent="0.35">
      <c r="A35" s="291" t="str">
        <f>Year!Q34</f>
        <v/>
      </c>
      <c r="B35" s="290" t="str">
        <f>IF(ISERROR(MATCH(A35,event_dates,0)),"",INDEX(events,MATCH(A35,event_dates,0)))</f>
        <v/>
      </c>
      <c r="C35" s="291" t="str">
        <f>Year!R34</f>
        <v/>
      </c>
      <c r="D35" s="290" t="str">
        <f>IF(ISERROR(MATCH(C35,event_dates,0)),"",INDEX(events,MATCH(C35,event_dates,0)))</f>
        <v/>
      </c>
      <c r="E35" s="289" t="s">
        <v>479</v>
      </c>
      <c r="F35" s="288"/>
      <c r="G35" s="287"/>
      <c r="H35" s="287"/>
      <c r="I35" s="287"/>
      <c r="J35" s="287"/>
      <c r="K35" s="287"/>
      <c r="L35" s="287"/>
      <c r="M35" s="287"/>
      <c r="N35" s="286"/>
      <c r="P35" s="295" t="str">
        <f>IF(DN106="","",DN106)</f>
        <v/>
      </c>
      <c r="Q35" s="295" t="str">
        <f t="shared" ref="Q35:U40" si="100">IF(DO106="","",DO106)</f>
        <v/>
      </c>
      <c r="R35" s="295" t="str">
        <f t="shared" si="100"/>
        <v/>
      </c>
      <c r="S35" s="296" t="str">
        <f t="shared" si="100"/>
        <v/>
      </c>
      <c r="T35" s="295" t="str">
        <f t="shared" si="100"/>
        <v/>
      </c>
      <c r="U35" s="295" t="str">
        <f t="shared" si="100"/>
        <v/>
      </c>
      <c r="V35" s="1156"/>
      <c r="W35" s="1157"/>
      <c r="X35" s="445"/>
      <c r="AC35" s="358" t="str">
        <f>IF('Data Entry'!H19="","",'Data Entry'!H19)</f>
        <v/>
      </c>
      <c r="AD35" s="356" t="str">
        <f>IF('Data Entry'!G19="","",'Data Entry'!G19)</f>
        <v/>
      </c>
      <c r="AE35" s="363" t="str">
        <f>IF('Data Entry'!J19="","",'Data Entry'!J19)</f>
        <v/>
      </c>
      <c r="AF35" s="402" t="str">
        <f>IF('Data Entry'!I19="","",'Data Entry'!I19)</f>
        <v/>
      </c>
      <c r="AI35" s="293"/>
      <c r="AJ35" s="293"/>
      <c r="AK35" s="293"/>
      <c r="AL35"/>
      <c r="AM35"/>
      <c r="AN35"/>
      <c r="AO35"/>
      <c r="AP35"/>
      <c r="AQ35"/>
      <c r="AR35"/>
      <c r="AS35"/>
      <c r="AT35"/>
      <c r="AU35"/>
      <c r="AV35"/>
      <c r="AW35" s="293"/>
      <c r="AX35" s="293"/>
      <c r="BL35" s="412" t="str">
        <f ca="1">IF(OR(BM35="",BM35=0),"",MAX(BL$5:BL34)+1)</f>
        <v/>
      </c>
      <c r="BM35" s="316" t="str">
        <f ca="1">IFERROR(INDEX($AJ$6:$AJ$17, ROWS(BM$4:$BM33)), IFERROR(INDEX($AN$6:$AN$17, ROWS(BM$4:$BM33)-ROWS($AJ$6:$AJ$17)), IFERROR(INDEX($AR$6:$AR$17, ROWS(BM$4:$BM33)-ROWS($AJ$6:$AJ$17)-ROWS($AN$6:$AN$17)),IFERROR(INDEX($AV$6:$AV$17, ROWS(BM$4:$BM33)-ROWS($AJ$6:$AJ$17)-ROWS($AN$6:$AN$17)-ROWS($AR$6:$AR$17)),IFERROR(INDEX($AZ$6:$AZ$17, ROWS(BM$4:$BM33)-ROWS($AJ$6:$AJ$17)-ROWS($AN$6:$AN$17)-ROWS($AR$6:$AR$17)-ROWS($AV$6:$AV$17)),IFERROR(INDEX($BD$6:$BD$17, ROWS(BM$4:$BM33)-ROWS($AJ$6:$AJ$17)-ROWS($AN$6:$AN$17)-ROWS($AR$6:$AR$17)-ROWS($AV$6:$AV$17)-ROWS($AZ$6:$AZ$17)),IFERROR(INDEX($BH$6:$BH$17, ROWS(BM$4:$BM33)-ROWS($AJ$6:$AJ$17)-ROWS($AN$6:$AN$17)-ROWS($AR$6:$AR$17)-ROWS($AV$6:$AV$17)-ROWS($AZ$6:$AZ$17)-ROWS($BD$6:$BD$17)), "")))))))</f>
        <v/>
      </c>
      <c r="BN35" s="316" t="str">
        <f t="shared" ca="1" si="30"/>
        <v/>
      </c>
      <c r="BO35" s="316" t="str">
        <f ca="1">IF(OR(BP35="",BP35=0),"",MAX(BO$5:BO34)+1)</f>
        <v/>
      </c>
      <c r="BP35" s="316" t="str">
        <f ca="1">IFERROR(INDEX($AK$6:$AK$17, ROWS($BP$4:BP33)), IFERROR(INDEX($AO$6:$AO$17, ROWS($BP$4:BP33)-ROWS($AK$6:$AK$17)), IFERROR(INDEX($AS$6:$AS$17, ROWS($BP$4:BP33)-ROWS($AK$6:$AK$17)-ROWS($AO$6:$AO$17)),IFERROR(INDEX($AW$6:$AW$17, ROWS($BP$4:BP33)-ROWS($AK$6:$AK$17)-ROWS($AO$6:$AO$17)-ROWS($AS$6:$AS$17)),IFERROR(INDEX($BA$6:$BA$17, ROWS($BP$4:BP33)-ROWS($AK$6:$AK$17)-ROWS($AO$6:$AO$17)-ROWS($AS$6:$AS$17)-ROWS($AW$6:$AW$17)),IFERROR(INDEX($BE$6:$BE$17, ROWS($BP$4:BP33)-ROWS($AK$6:$AK$17)-ROWS($AO$6:$AO$17)-ROWS($AS$6:$AS$17)-ROWS($AW$6:$AW$17)-ROWS($BA$6:$BA$17)),IFERROR(INDEX($BI$6:$BI$17, ROWS($BP$4:BP33)-ROWS($AK$6:$AK$17)-ROWS($AO$6:$AO$17)-ROWS($AS$6:$AS$17)-ROWS($AW$6:$AW$17)-ROWS($BA$6:$BA$17)-ROWS($BE$6:$BE$17)), "")))))))</f>
        <v/>
      </c>
      <c r="BQ35" s="316" t="str">
        <f t="shared" ca="1" si="31"/>
        <v/>
      </c>
      <c r="BR35" s="413" t="str">
        <f t="shared" ca="1" si="32"/>
        <v/>
      </c>
      <c r="BS35" s="412" t="str">
        <f ca="1">IF(OR(BT35="",BT35=0),"",MAX(BS$5:BS34)+1)</f>
        <v/>
      </c>
      <c r="BT35" s="316" t="str">
        <f ca="1">IFERROR(INDEX($AJ$22:$AJ$33, ROWS($BT$4:BT33)), IFERROR(INDEX($AN$22:$AN$33, ROWS($BT$4:BT33)-ROWS($AJ$22:$AJ$33)), IFERROR(INDEX($AR$22:$AR$33, ROWS($BT$4:BT33)-ROWS($AJ$22:$AJ$33)-ROWS($AN$22:$AN$33)),IFERROR(INDEX($AV$22:$AV$33, ROWS($BT$4:BT33)-ROWS($AJ$22:$AJ$33)-ROWS($AN$22:$AN$33)-ROWS($AR$22:$AR$33)),IFERROR(INDEX($AZ$22:$AZ$33, ROWS($BT$4:BT33)-ROWS($AJ$22:$AJ$33)-ROWS($AN$22:$AN$33)-ROWS($AR$22:$AR$33)-ROWS($AV$22:$AV$33)),IFERROR(INDEX($BD$22:$BD$33, ROWS($BT$4:BT33)-ROWS($AJ$22:$AJ$33)-ROWS($AN$22:$AN$33)-ROWS($AR$22:$AR$33)-ROWS($AV$22:$AV$33)-ROWS($AZ$22:$AZ$33)),IFERROR(INDEX($BH$22:$BH$33, ROWS($BT$4:BT33)-ROWS($AJ$22:$AJ$33)-ROWS($AN$22:$AN$33)-ROWS($AR$22:$AR$33)-ROWS($AV$22:$AV$33)-ROWS($AZ$22:$AZ$33)-ROWS($BD$22:$BD$33)), "")))))))</f>
        <v/>
      </c>
      <c r="BU35" s="316" t="str">
        <f t="shared" ca="1" si="33"/>
        <v/>
      </c>
      <c r="BV35" s="316" t="str">
        <f ca="1">IF(OR(BW35="",BW35=0),"",MAX(BV$5:BV34)+1)</f>
        <v/>
      </c>
      <c r="BW35" s="316" t="str">
        <f ca="1">IFERROR(INDEX($AK$22:$AK$33, ROWS($BW$4:BW33)), IFERROR(INDEX($AO$22:$AO$33, ROWS($BW$4:BW33)-ROWS($AK$22:$AK$33)), IFERROR(INDEX($AS$22:$AS$33, ROWS($BW$4:BW33)-ROWS($AK$22:$AK$33)-ROWS($AO$22:$AO$33)),IFERROR(INDEX($AW$22:$AW$33, ROWS($BW$4:BW33)-ROWS($AK$22:$AK$33)-ROWS($AO$22:$AO$33)-ROWS($AS$22:$AS$33)),IFERROR(INDEX($BA$22:$BA$33, ROWS($BW$4:BW33)-ROWS($AK$22:$AK$33)-ROWS($AO$22:$AO$33)-ROWS($AS$22:$AS$33)-ROWS($AW$22:$AW$33)),IFERROR(INDEX($BE$22:$BE$33, ROWS($BW$4:BW33)-ROWS($AK$22:$AK$33)-ROWS($AO$22:$AO$33)-ROWS($AS$22:$AS$33)-ROWS($AW$22:$AW$33)-ROWS($BA$22:$BA$33)),IFERROR(INDEX($BI$22:$BI$33, ROWS($BW$4:BW33)-ROWS($AK$22:$AK$33)-ROWS($AO$22:$AO$33)-ROWS($AS$22:$AS$33)-ROWS($AW$22:$AW$33)-ROWS($BA$22:$BA$33)-ROWS($BE$22:$BE$33)), "")))))))</f>
        <v/>
      </c>
      <c r="BX35" s="316" t="str">
        <f t="shared" ca="1" si="34"/>
        <v/>
      </c>
      <c r="BY35" s="413" t="str">
        <f t="shared" ca="1" si="35"/>
        <v/>
      </c>
      <c r="BZ35" s="412" t="str">
        <f ca="1">IF(OR(CA35="",CA35=0),"",MAX(BZ$5:BZ34)+1)</f>
        <v/>
      </c>
      <c r="CA35" s="316" t="str">
        <f ca="1">IFERROR(INDEX($AJ$38:$AJ$49, ROWS($CA$4:CA33)), IFERROR(INDEX($AN$38:$AN$49, ROWS($CA$4:CA33)-ROWS($AJ$38:$AJ$49)), IFERROR(INDEX($AR$38:$AR$49, ROWS($CA$4:CA33)-ROWS($AJ$38:$AJ$49)-ROWS($AN$38:$AN$49)),IFERROR(INDEX($AV$38:$AV$49, ROWS($CA$4:CA33)-ROWS($AJ$38:$AJ$49)-ROWS($AN$38:$AN$49)-ROWS($AR$38:$AR$49)),IFERROR(INDEX($AZ$38:$AZ$49, ROWS($CA$4:CA33)-ROWS($AJ$38:$AJ$49)-ROWS($AN$38:$AN$49)-ROWS($AR$38:$AR$49)-ROWS($AV$38:$AV$49)),IFERROR(INDEX($BD$38:$BD$49, ROWS($CA$4:CA33)-ROWS($AJ$38:$AJ$49)-ROWS($AN$38:$AN$49)-ROWS($AR$38:$AR$49)-ROWS($AV$38:$AV$49)-ROWS($AZ$38:$AZ$49)),IFERROR(INDEX($BH$38:$BH$49, ROWS($CA$4:CA33)-ROWS($AJ$38:$AJ$49)-ROWS($AN$38:$AN$49)-ROWS($AR$38:$AR$49)-ROWS($AV$38:$AV$49)-ROWS($AZ$38:$AZ$49)-ROWS($BD$38:$BD$49)), "")))))))</f>
        <v/>
      </c>
      <c r="CB35" s="316" t="str">
        <f t="shared" ca="1" si="36"/>
        <v/>
      </c>
      <c r="CC35" s="316" t="str">
        <f ca="1">IF(OR(CD35="",CD35=0),"",MAX(CC$5:CC34)+1)</f>
        <v/>
      </c>
      <c r="CD35" s="316" t="str">
        <f ca="1">IFERROR(INDEX($AK$38:$AK$49, ROWS($CD$4:CD33)), IFERROR(INDEX($AO$38:$AO$49, ROWS($CD$4:CD33)-ROWS($AK$38:$AK$49)), IFERROR(INDEX($AS$38:$AS$49, ROWS($CD$4:CD33)-ROWS($AK$38:$AK$49)-ROWS($AO$38:$AO$49)),IFERROR(INDEX($AW$38:$AW$49, ROWS($CD$4:CD33)-ROWS($AK$38:$AK$49)-ROWS($AO$38:$AO$49)-ROWS($AS$38:$AS$49)),IFERROR(INDEX($BA$38:$BA$49, ROWS($CD$4:CD33)-ROWS($AK$38:$AK$49)-ROWS($AO$38:$AO$49)-ROWS($AS$38:$AS$49)-ROWS($AW$38:$AW$49)),IFERROR(INDEX($BE$38:$BE$49, ROWS($CD$4:CD33)-ROWS($AK$38:$AK$49)-ROWS($AO$38:$AO$49)-ROWS($AS$38:$AS$49)-ROWS($AW$38:$AW$49)-ROWS($BA$38:$BA$49)),IFERROR(INDEX($BI$38:$BI$49, ROWS($CD$4:CD33)-ROWS($AK$38:$AK$49)-ROWS($AO$38:$AO$49)-ROWS($AS$38:$AS$49)-ROWS($AW$38:$AW$49)-ROWS($BA$38:$BA$49)-ROWS($BE$38:$BE$49)), "")))))))</f>
        <v/>
      </c>
      <c r="CE35" s="316" t="str">
        <f t="shared" ca="1" si="37"/>
        <v/>
      </c>
      <c r="CF35" s="413" t="str">
        <f t="shared" ca="1" si="38"/>
        <v/>
      </c>
      <c r="CG35" s="412" t="str">
        <f ca="1">IF(OR(CH35="",CH35=0),"",MAX(CG$5:CG34)+1)</f>
        <v/>
      </c>
      <c r="CH35" s="316" t="str">
        <f ca="1">IFERROR(INDEX($AJ$54:$AJ$65, ROWS($CH$4:CH33)), IFERROR(INDEX($AN$54:$AN$65, ROWS($CH$4:CH33)-ROWS($AJ$54:$AJ$65)), IFERROR(INDEX($AR$54:$AR$65, ROWS($CH$4:CH33)-ROWS($AJ$54:$AJ$65)-ROWS($AN$54:$AN$65)),IFERROR(INDEX($AV$54:$AV$65, ROWS($CH$4:CH33)-ROWS($AJ$54:$AJ$65)-ROWS($AN$54:$AN$65)-ROWS($AR$54:$AR$65)),IFERROR(INDEX($AZ$54:$AZ$65, ROWS($CH$4:CH33)-ROWS($AJ$54:$AJ$65)-ROWS($AN$54:$AN$65)-ROWS($AR$54:$AR$65)-ROWS($AV$54:$AV$65)),IFERROR(INDEX($BD$54:$BD$65, ROWS($CH$4:CH33)-ROWS($AJ$54:$AJ$65)-ROWS($AN$54:$AN$65)-ROWS($AR$54:$AR$65)-ROWS($AV$54:$AV$65)-ROWS($AZ$54:$AZ$65)),IFERROR(INDEX($BH$54:$BH$65, ROWS($CH$4:CH33)-ROWS($AJ$54:$AJ$65)-ROWS($AN$54:$AN$65)-ROWS($AR$54:$AR$65)-ROWS($AV$54:$AV$65)-ROWS($AZ$54:$AZ$65)-ROWS($BD$54:$BD$65)), "")))))))</f>
        <v/>
      </c>
      <c r="CI35" s="316" t="str">
        <f t="shared" ca="1" si="39"/>
        <v/>
      </c>
      <c r="CJ35" s="316" t="str">
        <f ca="1">IF(OR(CK35="",CK35=0),"",MAX(CJ$5:CJ34)+1)</f>
        <v/>
      </c>
      <c r="CK35" s="316" t="str">
        <f ca="1">IFERROR(INDEX($AK$54:$AK$65, ROWS($CK$4:CK33)), IFERROR(INDEX($AO$54:$AO$65, ROWS($CK$4:CK33)-ROWS($AK$54:$AK$65)), IFERROR(INDEX($AS$54:$AS$65, ROWS($CK$4:CK33)-ROWS($AK$54:$AK$65)-ROWS($AO$54:$AO$65)),IFERROR(INDEX($AW$54:$AW$65, ROWS($CK$4:CK33)-ROWS($AK$54:$AK$65)-ROWS($AO$54:$AO$65)-ROWS($AS$54:$AS$65)),IFERROR(INDEX($BA$54:$BA$65, ROWS($CK$4:CK33)-ROWS($AK$54:$AK$65)-ROWS($AO$54:$AO$65)-ROWS($AS$54:$AS$65)-ROWS($AW$54:$AW$65)),IFERROR(INDEX($BE$54:$BE$65, ROWS($CK$4:CK33)-ROWS($AK$54:$AK$65)-ROWS($AO$54:$AO$65)-ROWS($AS$54:$AS$65)-ROWS($AW$54:$AW$65)-ROWS($BA$54:$BA$65)),IFERROR(INDEX($BI$54:$BI$65, ROWS($CK$4:CK33)-ROWS($AK$54:$AK$65)-ROWS($AO$54:$AO$65)-ROWS($AS$54:$AS$65)-ROWS($AW$54:$AW$65)-ROWS($BA$54:$BA$65)-ROWS($BE$54:$BE$65)), "")))))))</f>
        <v/>
      </c>
      <c r="CL35" s="316" t="str">
        <f t="shared" ca="1" si="40"/>
        <v/>
      </c>
      <c r="CM35" s="413" t="str">
        <f t="shared" ca="1" si="41"/>
        <v/>
      </c>
      <c r="CN35" s="412" t="str">
        <f ca="1">IF(OR(CO35="",CO35=0),"",MAX(CN$5:CN34)+1)</f>
        <v/>
      </c>
      <c r="CO35" s="316" t="str">
        <f ca="1">IFERROR(INDEX($AJ$70:$AJ$81, ROWS($CO$4:CO33)), IFERROR(INDEX($AN$70:$AN$81, ROWS($CO$4:CO33)-ROWS($AJ$70:$AJ$81)), IFERROR(INDEX($AR$70:$AR$81, ROWS($CO$4:CO33)-ROWS($AJ$70:$AJ$81)-ROWS($AN$70:$AN$81)),IFERROR(INDEX($AV$70:$AV$81, ROWS($CO$4:CO33)-ROWS($AJ$70:$AJ$81)-ROWS($AN$70:$AN$81)-ROWS($AR$70:$AR$81)),IFERROR(INDEX($AZ$70:$AZ$81, ROWS($CO$4:CO33)-ROWS($AJ$70:$AJ$81)-ROWS($AN$70:$AN$81)-ROWS($AR$70:$AR$81)-ROWS($AV$70:$AV$81)),IFERROR(INDEX($BD$70:$BD$81, ROWS($CO$4:CO33)-ROWS($AJ$70:$AJ$81)-ROWS($AN$70:$AN$81)-ROWS($AR$70:$AR$81)-ROWS($AV$70:$AV$81)-ROWS($AZ$70:$AZ$81)),IFERROR(INDEX($BH$70:$BH$81, ROWS($CO$4:CO33)-ROWS($AJ$70:$AJ$81)-ROWS($AN$70:$AN$81)-ROWS($AR$70:$AR$81)-ROWS($AV$70:$AV$81)-ROWS($AZ$70:$AZ$81)-ROWS($BD$70:$BD$81)), "")))))))</f>
        <v/>
      </c>
      <c r="CP35" s="316" t="str">
        <f t="shared" ca="1" si="42"/>
        <v/>
      </c>
      <c r="CQ35" s="316" t="str">
        <f ca="1">IF(OR(CR35="",CR35=0),"",MAX(CQ$5:CQ34)+1)</f>
        <v/>
      </c>
      <c r="CR35" s="316" t="str">
        <f ca="1">IFERROR(INDEX($AK$70:$AK$81, ROWS($CR$4:CR33)), IFERROR(INDEX($AO$70:$AO$81, ROWS($CR$4:CR33)-ROWS($AK$70:$AK$81)), IFERROR(INDEX($AS$70:$AS$81, ROWS($CR$4:CR33)-ROWS($AK$70:$AK$81)-ROWS($AO$70:$AO$81)),IFERROR(INDEX($AW$70:$AW$81, ROWS($CR$4:CR33)-ROWS($AK$70:$AK$81)-ROWS($AO$70:$AO$81)-ROWS($AS$70:$AS$81)),IFERROR(INDEX($BA$70:$BA$81, ROWS($CR$4:CR33)-ROWS($AK$70:$AK$81)-ROWS($AO$70:$AO$81)-ROWS($AS$70:$AS$81)-ROWS($AW$70:$AW$81)),IFERROR(INDEX($BE$70:$BE$81, ROWS($CR$4:CR33)-ROWS($AK$70:$AK$81)-ROWS($AO$70:$AO$81)-ROWS($AS$70:$AS$81)-ROWS($AW$70:$AW$81)-ROWS($BA$70:$BA$81)),IFERROR(INDEX($BI$70:$BI$81, ROWS($CR$4:CR33)-ROWS($AK$70:$AK$81)-ROWS($AO$70:$AO$81)-ROWS($AS$70:$AS$81)-ROWS($AW$70:$AW$81)-ROWS($BA$70:$BA$81)-ROWS($BE$70:$BE$81)), "")))))))</f>
        <v/>
      </c>
      <c r="CS35" s="316" t="str">
        <f t="shared" ca="1" si="43"/>
        <v/>
      </c>
      <c r="CT35" s="413" t="str">
        <f t="shared" ca="1" si="44"/>
        <v/>
      </c>
      <c r="CU35" s="412" t="str">
        <f>IF(OR(CV35="",CV35=0),"",MAX(CU$5:CU34)+1)</f>
        <v/>
      </c>
      <c r="CV35" s="316" t="str">
        <f>IFERROR(INDEX($AJ$86:$AJ$97, ROWS($CV$4:CV33)), IFERROR(INDEX($AN$86:$AN$97, ROWS($CV$4:CV33)-ROWS($AJ$86:$AJ$97)), ""))</f>
        <v/>
      </c>
      <c r="CW35" s="316" t="str">
        <f t="shared" si="45"/>
        <v/>
      </c>
      <c r="CX35" s="316" t="str">
        <f>IF(OR(CY35="",CY35=0),"",MAX(CX$5:CX34)+1)</f>
        <v/>
      </c>
      <c r="CY35" s="316" t="str">
        <f>IFERROR(INDEX($AK$86:$AK$97, ROWS($CY$4:CY33)), IFERROR(INDEX($AO$86:$AO$97, ROWS($CY$4:CY33)-ROWS($AK$86:$AK$97)), ""))</f>
        <v/>
      </c>
      <c r="CZ35" s="316" t="str">
        <f t="shared" si="46"/>
        <v/>
      </c>
      <c r="DA35" s="413" t="str">
        <f t="shared" si="47"/>
        <v/>
      </c>
      <c r="DC35" s="438" t="str">
        <f ca="1">IF(OR(DD35="",DD35=0),"",MAX(DC$25:DC34)+1)</f>
        <v/>
      </c>
      <c r="DD35" s="434" t="str">
        <f t="shared" ca="1" si="90"/>
        <v/>
      </c>
      <c r="DE35" s="413" t="str">
        <f t="shared" ca="1" si="91"/>
        <v/>
      </c>
      <c r="DF35" s="431" t="str">
        <f ca="1">IF(OR(DG35="",DG35=0),"",MAX(DF$25:DF34)+1)</f>
        <v/>
      </c>
      <c r="DG35" s="412" t="str">
        <f t="shared" ca="1" si="92"/>
        <v/>
      </c>
      <c r="DH35" s="413" t="str">
        <f t="shared" ca="1" si="93"/>
        <v/>
      </c>
      <c r="DI35" s="412" t="str">
        <f t="shared" ca="1" si="94"/>
        <v/>
      </c>
      <c r="DJ35" s="413" t="str">
        <f t="shared" ca="1" si="95"/>
        <v/>
      </c>
      <c r="DK35" s="412" t="str">
        <f t="shared" ca="1" si="96"/>
        <v/>
      </c>
      <c r="DL35" s="413" t="str">
        <f t="shared" ca="1" si="97"/>
        <v/>
      </c>
      <c r="DN35" s="292"/>
      <c r="DO35" s="292"/>
      <c r="DP35" s="292"/>
      <c r="DQ35" s="292"/>
      <c r="DR35" s="292"/>
      <c r="DS35" s="292"/>
    </row>
    <row r="36" spans="1:123" s="278" customFormat="1" ht="15" customHeight="1" x14ac:dyDescent="0.3">
      <c r="A36" s="1181" t="str">
        <f ca="1">IF(ISERROR(MATCH(A35,event_dates,0)+MATCH(A35,OFFSET(event_dates,MATCH(A35,event_dates,0),0,500,1),0)),"",INDEX(events,MATCH(A35,event_dates,0)+MATCH(A35,OFFSET(event_dates,MATCH(A35,event_dates,0),0,500,1),0)))</f>
        <v/>
      </c>
      <c r="B36" s="1182"/>
      <c r="C36" s="1181" t="str">
        <f ca="1">IF(ISERROR(MATCH(C35,event_dates,0)+MATCH(C35,OFFSET(event_dates,MATCH(C35,event_dates,0),0,500,1),0)),"",INDEX(events,MATCH(C35,event_dates,0)+MATCH(C35,OFFSET(event_dates,MATCH(C35,event_dates,0),0,500,1),0)))</f>
        <v/>
      </c>
      <c r="D36" s="1182"/>
      <c r="E36" s="284"/>
      <c r="F36" s="283"/>
      <c r="G36" s="283"/>
      <c r="H36" s="283"/>
      <c r="I36" s="283"/>
      <c r="J36" s="283"/>
      <c r="K36" s="283"/>
      <c r="L36" s="283"/>
      <c r="M36" s="283"/>
      <c r="N36" s="285"/>
      <c r="P36" s="295" t="str">
        <f t="shared" ref="P36:P40" si="101">IF(DN107="","",DN107)</f>
        <v/>
      </c>
      <c r="Q36" s="295" t="str">
        <f t="shared" si="100"/>
        <v/>
      </c>
      <c r="R36" s="295" t="str">
        <f t="shared" si="100"/>
        <v/>
      </c>
      <c r="S36" s="296" t="str">
        <f t="shared" si="100"/>
        <v/>
      </c>
      <c r="T36" s="295" t="str">
        <f t="shared" si="100"/>
        <v/>
      </c>
      <c r="U36" s="295" t="str">
        <f t="shared" si="100"/>
        <v/>
      </c>
      <c r="V36" s="1158" t="s">
        <v>502</v>
      </c>
      <c r="W36" s="1159"/>
      <c r="X36" s="445">
        <f>IF(DP112="",0,DP112)</f>
        <v>0</v>
      </c>
      <c r="Y36"/>
      <c r="AB36" s="261"/>
      <c r="AC36" s="358" t="str">
        <f>IF('Data Entry'!H20="","",'Data Entry'!H20)</f>
        <v/>
      </c>
      <c r="AD36" s="356" t="str">
        <f>IF('Data Entry'!G20="","",'Data Entry'!G20)</f>
        <v/>
      </c>
      <c r="AE36" s="363" t="str">
        <f>IF('Data Entry'!J20="","",'Data Entry'!J20)</f>
        <v/>
      </c>
      <c r="AF36" s="402" t="str">
        <f>IF('Data Entry'!I20="","",'Data Entry'!I20)</f>
        <v/>
      </c>
      <c r="AG36" s="301"/>
      <c r="AH36"/>
      <c r="AI36" s="1153">
        <f>IF(A17="","",--TEXT(A17,"dd"))</f>
        <v>10</v>
      </c>
      <c r="AJ36" s="1154"/>
      <c r="AK36" s="1154"/>
      <c r="AL36" s="1155"/>
      <c r="AM36" s="1153">
        <f>IF(C17="","",--TEXT(C17,"dd"))</f>
        <v>11</v>
      </c>
      <c r="AN36" s="1154"/>
      <c r="AO36" s="1154"/>
      <c r="AP36" s="1155"/>
      <c r="AQ36" s="1153">
        <f>IF(E17="","",--TEXT(E17,"dd"))</f>
        <v>12</v>
      </c>
      <c r="AR36" s="1154"/>
      <c r="AS36" s="1154"/>
      <c r="AT36" s="1155"/>
      <c r="AU36" s="1153">
        <f>IF(G17="","",--TEXT(G17,"dd"))</f>
        <v>13</v>
      </c>
      <c r="AV36" s="1154"/>
      <c r="AW36" s="1154"/>
      <c r="AX36" s="1155"/>
      <c r="AY36" s="1153">
        <f>IF(I17="","",--TEXT(I17,"dd"))</f>
        <v>14</v>
      </c>
      <c r="AZ36" s="1154"/>
      <c r="BA36" s="1154"/>
      <c r="BB36" s="1155"/>
      <c r="BC36" s="1153">
        <f>IF(K17="","",--TEXT(K17,"dd"))</f>
        <v>15</v>
      </c>
      <c r="BD36" s="1154"/>
      <c r="BE36" s="1154"/>
      <c r="BF36" s="1155"/>
      <c r="BG36" s="1153">
        <f>IF(M17="","",--TEXT(M17,"dd"))</f>
        <v>16</v>
      </c>
      <c r="BH36" s="1154"/>
      <c r="BI36" s="1154"/>
      <c r="BJ36" s="1155"/>
      <c r="BL36" s="412" t="str">
        <f ca="1">IF(OR(BM36="",BM36=0),"",MAX(BL$5:BL35)+1)</f>
        <v/>
      </c>
      <c r="BM36" s="316" t="str">
        <f ca="1">IFERROR(INDEX($AJ$6:$AJ$17, ROWS(BM$4:$BM34)), IFERROR(INDEX($AN$6:$AN$17, ROWS(BM$4:$BM34)-ROWS($AJ$6:$AJ$17)), IFERROR(INDEX($AR$6:$AR$17, ROWS(BM$4:$BM34)-ROWS($AJ$6:$AJ$17)-ROWS($AN$6:$AN$17)),IFERROR(INDEX($AV$6:$AV$17, ROWS(BM$4:$BM34)-ROWS($AJ$6:$AJ$17)-ROWS($AN$6:$AN$17)-ROWS($AR$6:$AR$17)),IFERROR(INDEX($AZ$6:$AZ$17, ROWS(BM$4:$BM34)-ROWS($AJ$6:$AJ$17)-ROWS($AN$6:$AN$17)-ROWS($AR$6:$AR$17)-ROWS($AV$6:$AV$17)),IFERROR(INDEX($BD$6:$BD$17, ROWS(BM$4:$BM34)-ROWS($AJ$6:$AJ$17)-ROWS($AN$6:$AN$17)-ROWS($AR$6:$AR$17)-ROWS($AV$6:$AV$17)-ROWS($AZ$6:$AZ$17)),IFERROR(INDEX($BH$6:$BH$17, ROWS(BM$4:$BM34)-ROWS($AJ$6:$AJ$17)-ROWS($AN$6:$AN$17)-ROWS($AR$6:$AR$17)-ROWS($AV$6:$AV$17)-ROWS($AZ$6:$AZ$17)-ROWS($BD$6:$BD$17)), "")))))))</f>
        <v/>
      </c>
      <c r="BN36" s="316" t="str">
        <f t="shared" ca="1" si="30"/>
        <v/>
      </c>
      <c r="BO36" s="316" t="str">
        <f ca="1">IF(OR(BP36="",BP36=0),"",MAX(BO$5:BO35)+1)</f>
        <v/>
      </c>
      <c r="BP36" s="316" t="str">
        <f ca="1">IFERROR(INDEX($AK$6:$AK$17, ROWS($BP$4:BP34)), IFERROR(INDEX($AO$6:$AO$17, ROWS($BP$4:BP34)-ROWS($AK$6:$AK$17)), IFERROR(INDEX($AS$6:$AS$17, ROWS($BP$4:BP34)-ROWS($AK$6:$AK$17)-ROWS($AO$6:$AO$17)),IFERROR(INDEX($AW$6:$AW$17, ROWS($BP$4:BP34)-ROWS($AK$6:$AK$17)-ROWS($AO$6:$AO$17)-ROWS($AS$6:$AS$17)),IFERROR(INDEX($BA$6:$BA$17, ROWS($BP$4:BP34)-ROWS($AK$6:$AK$17)-ROWS($AO$6:$AO$17)-ROWS($AS$6:$AS$17)-ROWS($AW$6:$AW$17)),IFERROR(INDEX($BE$6:$BE$17, ROWS($BP$4:BP34)-ROWS($AK$6:$AK$17)-ROWS($AO$6:$AO$17)-ROWS($AS$6:$AS$17)-ROWS($AW$6:$AW$17)-ROWS($BA$6:$BA$17)),IFERROR(INDEX($BI$6:$BI$17, ROWS($BP$4:BP34)-ROWS($AK$6:$AK$17)-ROWS($AO$6:$AO$17)-ROWS($AS$6:$AS$17)-ROWS($AW$6:$AW$17)-ROWS($BA$6:$BA$17)-ROWS($BE$6:$BE$17)), "")))))))</f>
        <v/>
      </c>
      <c r="BQ36" s="316" t="str">
        <f t="shared" ca="1" si="31"/>
        <v/>
      </c>
      <c r="BR36" s="413" t="str">
        <f t="shared" ca="1" si="32"/>
        <v/>
      </c>
      <c r="BS36" s="412" t="str">
        <f ca="1">IF(OR(BT36="",BT36=0),"",MAX(BS$5:BS35)+1)</f>
        <v/>
      </c>
      <c r="BT36" s="316" t="str">
        <f ca="1">IFERROR(INDEX($AJ$22:$AJ$33, ROWS($BT$4:BT34)), IFERROR(INDEX($AN$22:$AN$33, ROWS($BT$4:BT34)-ROWS($AJ$22:$AJ$33)), IFERROR(INDEX($AR$22:$AR$33, ROWS($BT$4:BT34)-ROWS($AJ$22:$AJ$33)-ROWS($AN$22:$AN$33)),IFERROR(INDEX($AV$22:$AV$33, ROWS($BT$4:BT34)-ROWS($AJ$22:$AJ$33)-ROWS($AN$22:$AN$33)-ROWS($AR$22:$AR$33)),IFERROR(INDEX($AZ$22:$AZ$33, ROWS($BT$4:BT34)-ROWS($AJ$22:$AJ$33)-ROWS($AN$22:$AN$33)-ROWS($AR$22:$AR$33)-ROWS($AV$22:$AV$33)),IFERROR(INDEX($BD$22:$BD$33, ROWS($BT$4:BT34)-ROWS($AJ$22:$AJ$33)-ROWS($AN$22:$AN$33)-ROWS($AR$22:$AR$33)-ROWS($AV$22:$AV$33)-ROWS($AZ$22:$AZ$33)),IFERROR(INDEX($BH$22:$BH$33, ROWS($BT$4:BT34)-ROWS($AJ$22:$AJ$33)-ROWS($AN$22:$AN$33)-ROWS($AR$22:$AR$33)-ROWS($AV$22:$AV$33)-ROWS($AZ$22:$AZ$33)-ROWS($BD$22:$BD$33)), "")))))))</f>
        <v/>
      </c>
      <c r="BU36" s="316" t="str">
        <f t="shared" ca="1" si="33"/>
        <v/>
      </c>
      <c r="BV36" s="316" t="str">
        <f ca="1">IF(OR(BW36="",BW36=0),"",MAX(BV$5:BV35)+1)</f>
        <v/>
      </c>
      <c r="BW36" s="316" t="str">
        <f ca="1">IFERROR(INDEX($AK$22:$AK$33, ROWS($BW$4:BW34)), IFERROR(INDEX($AO$22:$AO$33, ROWS($BW$4:BW34)-ROWS($AK$22:$AK$33)), IFERROR(INDEX($AS$22:$AS$33, ROWS($BW$4:BW34)-ROWS($AK$22:$AK$33)-ROWS($AO$22:$AO$33)),IFERROR(INDEX($AW$22:$AW$33, ROWS($BW$4:BW34)-ROWS($AK$22:$AK$33)-ROWS($AO$22:$AO$33)-ROWS($AS$22:$AS$33)),IFERROR(INDEX($BA$22:$BA$33, ROWS($BW$4:BW34)-ROWS($AK$22:$AK$33)-ROWS($AO$22:$AO$33)-ROWS($AS$22:$AS$33)-ROWS($AW$22:$AW$33)),IFERROR(INDEX($BE$22:$BE$33, ROWS($BW$4:BW34)-ROWS($AK$22:$AK$33)-ROWS($AO$22:$AO$33)-ROWS($AS$22:$AS$33)-ROWS($AW$22:$AW$33)-ROWS($BA$22:$BA$33)),IFERROR(INDEX($BI$22:$BI$33, ROWS($BW$4:BW34)-ROWS($AK$22:$AK$33)-ROWS($AO$22:$AO$33)-ROWS($AS$22:$AS$33)-ROWS($AW$22:$AW$33)-ROWS($BA$22:$BA$33)-ROWS($BE$22:$BE$33)), "")))))))</f>
        <v/>
      </c>
      <c r="BX36" s="316" t="str">
        <f t="shared" ca="1" si="34"/>
        <v/>
      </c>
      <c r="BY36" s="413" t="str">
        <f t="shared" ca="1" si="35"/>
        <v/>
      </c>
      <c r="BZ36" s="412" t="str">
        <f ca="1">IF(OR(CA36="",CA36=0),"",MAX(BZ$5:BZ35)+1)</f>
        <v/>
      </c>
      <c r="CA36" s="316" t="str">
        <f ca="1">IFERROR(INDEX($AJ$38:$AJ$49, ROWS($CA$4:CA34)), IFERROR(INDEX($AN$38:$AN$49, ROWS($CA$4:CA34)-ROWS($AJ$38:$AJ$49)), IFERROR(INDEX($AR$38:$AR$49, ROWS($CA$4:CA34)-ROWS($AJ$38:$AJ$49)-ROWS($AN$38:$AN$49)),IFERROR(INDEX($AV$38:$AV$49, ROWS($CA$4:CA34)-ROWS($AJ$38:$AJ$49)-ROWS($AN$38:$AN$49)-ROWS($AR$38:$AR$49)),IFERROR(INDEX($AZ$38:$AZ$49, ROWS($CA$4:CA34)-ROWS($AJ$38:$AJ$49)-ROWS($AN$38:$AN$49)-ROWS($AR$38:$AR$49)-ROWS($AV$38:$AV$49)),IFERROR(INDEX($BD$38:$BD$49, ROWS($CA$4:CA34)-ROWS($AJ$38:$AJ$49)-ROWS($AN$38:$AN$49)-ROWS($AR$38:$AR$49)-ROWS($AV$38:$AV$49)-ROWS($AZ$38:$AZ$49)),IFERROR(INDEX($BH$38:$BH$49, ROWS($CA$4:CA34)-ROWS($AJ$38:$AJ$49)-ROWS($AN$38:$AN$49)-ROWS($AR$38:$AR$49)-ROWS($AV$38:$AV$49)-ROWS($AZ$38:$AZ$49)-ROWS($BD$38:$BD$49)), "")))))))</f>
        <v/>
      </c>
      <c r="CB36" s="316" t="str">
        <f t="shared" ca="1" si="36"/>
        <v/>
      </c>
      <c r="CC36" s="316" t="str">
        <f ca="1">IF(OR(CD36="",CD36=0),"",MAX(CC$5:CC35)+1)</f>
        <v/>
      </c>
      <c r="CD36" s="316" t="str">
        <f ca="1">IFERROR(INDEX($AK$38:$AK$49, ROWS($CD$4:CD34)), IFERROR(INDEX($AO$38:$AO$49, ROWS($CD$4:CD34)-ROWS($AK$38:$AK$49)), IFERROR(INDEX($AS$38:$AS$49, ROWS($CD$4:CD34)-ROWS($AK$38:$AK$49)-ROWS($AO$38:$AO$49)),IFERROR(INDEX($AW$38:$AW$49, ROWS($CD$4:CD34)-ROWS($AK$38:$AK$49)-ROWS($AO$38:$AO$49)-ROWS($AS$38:$AS$49)),IFERROR(INDEX($BA$38:$BA$49, ROWS($CD$4:CD34)-ROWS($AK$38:$AK$49)-ROWS($AO$38:$AO$49)-ROWS($AS$38:$AS$49)-ROWS($AW$38:$AW$49)),IFERROR(INDEX($BE$38:$BE$49, ROWS($CD$4:CD34)-ROWS($AK$38:$AK$49)-ROWS($AO$38:$AO$49)-ROWS($AS$38:$AS$49)-ROWS($AW$38:$AW$49)-ROWS($BA$38:$BA$49)),IFERROR(INDEX($BI$38:$BI$49, ROWS($CD$4:CD34)-ROWS($AK$38:$AK$49)-ROWS($AO$38:$AO$49)-ROWS($AS$38:$AS$49)-ROWS($AW$38:$AW$49)-ROWS($BA$38:$BA$49)-ROWS($BE$38:$BE$49)), "")))))))</f>
        <v/>
      </c>
      <c r="CE36" s="316" t="str">
        <f t="shared" ca="1" si="37"/>
        <v/>
      </c>
      <c r="CF36" s="413" t="str">
        <f t="shared" ca="1" si="38"/>
        <v/>
      </c>
      <c r="CG36" s="412" t="str">
        <f ca="1">IF(OR(CH36="",CH36=0),"",MAX(CG$5:CG35)+1)</f>
        <v/>
      </c>
      <c r="CH36" s="316" t="str">
        <f ca="1">IFERROR(INDEX($AJ$54:$AJ$65, ROWS($CH$4:CH34)), IFERROR(INDEX($AN$54:$AN$65, ROWS($CH$4:CH34)-ROWS($AJ$54:$AJ$65)), IFERROR(INDEX($AR$54:$AR$65, ROWS($CH$4:CH34)-ROWS($AJ$54:$AJ$65)-ROWS($AN$54:$AN$65)),IFERROR(INDEX($AV$54:$AV$65, ROWS($CH$4:CH34)-ROWS($AJ$54:$AJ$65)-ROWS($AN$54:$AN$65)-ROWS($AR$54:$AR$65)),IFERROR(INDEX($AZ$54:$AZ$65, ROWS($CH$4:CH34)-ROWS($AJ$54:$AJ$65)-ROWS($AN$54:$AN$65)-ROWS($AR$54:$AR$65)-ROWS($AV$54:$AV$65)),IFERROR(INDEX($BD$54:$BD$65, ROWS($CH$4:CH34)-ROWS($AJ$54:$AJ$65)-ROWS($AN$54:$AN$65)-ROWS($AR$54:$AR$65)-ROWS($AV$54:$AV$65)-ROWS($AZ$54:$AZ$65)),IFERROR(INDEX($BH$54:$BH$65, ROWS($CH$4:CH34)-ROWS($AJ$54:$AJ$65)-ROWS($AN$54:$AN$65)-ROWS($AR$54:$AR$65)-ROWS($AV$54:$AV$65)-ROWS($AZ$54:$AZ$65)-ROWS($BD$54:$BD$65)), "")))))))</f>
        <v/>
      </c>
      <c r="CI36" s="316" t="str">
        <f t="shared" ca="1" si="39"/>
        <v/>
      </c>
      <c r="CJ36" s="316" t="str">
        <f ca="1">IF(OR(CK36="",CK36=0),"",MAX(CJ$5:CJ35)+1)</f>
        <v/>
      </c>
      <c r="CK36" s="316" t="str">
        <f ca="1">IFERROR(INDEX($AK$54:$AK$65, ROWS($CK$4:CK34)), IFERROR(INDEX($AO$54:$AO$65, ROWS($CK$4:CK34)-ROWS($AK$54:$AK$65)), IFERROR(INDEX($AS$54:$AS$65, ROWS($CK$4:CK34)-ROWS($AK$54:$AK$65)-ROWS($AO$54:$AO$65)),IFERROR(INDEX($AW$54:$AW$65, ROWS($CK$4:CK34)-ROWS($AK$54:$AK$65)-ROWS($AO$54:$AO$65)-ROWS($AS$54:$AS$65)),IFERROR(INDEX($BA$54:$BA$65, ROWS($CK$4:CK34)-ROWS($AK$54:$AK$65)-ROWS($AO$54:$AO$65)-ROWS($AS$54:$AS$65)-ROWS($AW$54:$AW$65)),IFERROR(INDEX($BE$54:$BE$65, ROWS($CK$4:CK34)-ROWS($AK$54:$AK$65)-ROWS($AO$54:$AO$65)-ROWS($AS$54:$AS$65)-ROWS($AW$54:$AW$65)-ROWS($BA$54:$BA$65)),IFERROR(INDEX($BI$54:$BI$65, ROWS($CK$4:CK34)-ROWS($AK$54:$AK$65)-ROWS($AO$54:$AO$65)-ROWS($AS$54:$AS$65)-ROWS($AW$54:$AW$65)-ROWS($BA$54:$BA$65)-ROWS($BE$54:$BE$65)), "")))))))</f>
        <v/>
      </c>
      <c r="CL36" s="316" t="str">
        <f t="shared" ca="1" si="40"/>
        <v/>
      </c>
      <c r="CM36" s="413" t="str">
        <f t="shared" ca="1" si="41"/>
        <v/>
      </c>
      <c r="CN36" s="412" t="str">
        <f ca="1">IF(OR(CO36="",CO36=0),"",MAX(CN$5:CN35)+1)</f>
        <v/>
      </c>
      <c r="CO36" s="316" t="str">
        <f ca="1">IFERROR(INDEX($AJ$70:$AJ$81, ROWS($CO$4:CO34)), IFERROR(INDEX($AN$70:$AN$81, ROWS($CO$4:CO34)-ROWS($AJ$70:$AJ$81)), IFERROR(INDEX($AR$70:$AR$81, ROWS($CO$4:CO34)-ROWS($AJ$70:$AJ$81)-ROWS($AN$70:$AN$81)),IFERROR(INDEX($AV$70:$AV$81, ROWS($CO$4:CO34)-ROWS($AJ$70:$AJ$81)-ROWS($AN$70:$AN$81)-ROWS($AR$70:$AR$81)),IFERROR(INDEX($AZ$70:$AZ$81, ROWS($CO$4:CO34)-ROWS($AJ$70:$AJ$81)-ROWS($AN$70:$AN$81)-ROWS($AR$70:$AR$81)-ROWS($AV$70:$AV$81)),IFERROR(INDEX($BD$70:$BD$81, ROWS($CO$4:CO34)-ROWS($AJ$70:$AJ$81)-ROWS($AN$70:$AN$81)-ROWS($AR$70:$AR$81)-ROWS($AV$70:$AV$81)-ROWS($AZ$70:$AZ$81)),IFERROR(INDEX($BH$70:$BH$81, ROWS($CO$4:CO34)-ROWS($AJ$70:$AJ$81)-ROWS($AN$70:$AN$81)-ROWS($AR$70:$AR$81)-ROWS($AV$70:$AV$81)-ROWS($AZ$70:$AZ$81)-ROWS($BD$70:$BD$81)), "")))))))</f>
        <v/>
      </c>
      <c r="CP36" s="316" t="str">
        <f t="shared" ca="1" si="42"/>
        <v/>
      </c>
      <c r="CQ36" s="316" t="str">
        <f ca="1">IF(OR(CR36="",CR36=0),"",MAX(CQ$5:CQ35)+1)</f>
        <v/>
      </c>
      <c r="CR36" s="316" t="str">
        <f ca="1">IFERROR(INDEX($AK$70:$AK$81, ROWS($CR$4:CR34)), IFERROR(INDEX($AO$70:$AO$81, ROWS($CR$4:CR34)-ROWS($AK$70:$AK$81)), IFERROR(INDEX($AS$70:$AS$81, ROWS($CR$4:CR34)-ROWS($AK$70:$AK$81)-ROWS($AO$70:$AO$81)),IFERROR(INDEX($AW$70:$AW$81, ROWS($CR$4:CR34)-ROWS($AK$70:$AK$81)-ROWS($AO$70:$AO$81)-ROWS($AS$70:$AS$81)),IFERROR(INDEX($BA$70:$BA$81, ROWS($CR$4:CR34)-ROWS($AK$70:$AK$81)-ROWS($AO$70:$AO$81)-ROWS($AS$70:$AS$81)-ROWS($AW$70:$AW$81)),IFERROR(INDEX($BE$70:$BE$81, ROWS($CR$4:CR34)-ROWS($AK$70:$AK$81)-ROWS($AO$70:$AO$81)-ROWS($AS$70:$AS$81)-ROWS($AW$70:$AW$81)-ROWS($BA$70:$BA$81)),IFERROR(INDEX($BI$70:$BI$81, ROWS($CR$4:CR34)-ROWS($AK$70:$AK$81)-ROWS($AO$70:$AO$81)-ROWS($AS$70:$AS$81)-ROWS($AW$70:$AW$81)-ROWS($BA$70:$BA$81)-ROWS($BE$70:$BE$81)), "")))))))</f>
        <v/>
      </c>
      <c r="CS36" s="316" t="str">
        <f t="shared" ca="1" si="43"/>
        <v/>
      </c>
      <c r="CT36" s="413" t="str">
        <f t="shared" ca="1" si="44"/>
        <v/>
      </c>
      <c r="CU36" s="412" t="str">
        <f>IF(OR(CV36="",CV36=0),"",MAX(CU$5:CU35)+1)</f>
        <v/>
      </c>
      <c r="CV36" s="316" t="str">
        <f>IFERROR(INDEX($AJ$86:$AJ$97, ROWS($CV$4:CV34)), IFERROR(INDEX($AN$86:$AN$97, ROWS($CV$4:CV34)-ROWS($AJ$86:$AJ$97)), ""))</f>
        <v/>
      </c>
      <c r="CW36" s="316" t="str">
        <f t="shared" si="45"/>
        <v/>
      </c>
      <c r="CX36" s="316" t="str">
        <f>IF(OR(CY36="",CY36=0),"",MAX(CX$5:CX35)+1)</f>
        <v/>
      </c>
      <c r="CY36" s="316" t="str">
        <f>IFERROR(INDEX($AK$86:$AK$97, ROWS($CY$4:CY34)), IFERROR(INDEX($AO$86:$AO$97, ROWS($CY$4:CY34)-ROWS($AK$86:$AK$97)), ""))</f>
        <v/>
      </c>
      <c r="CZ36" s="316" t="str">
        <f t="shared" si="46"/>
        <v/>
      </c>
      <c r="DA36" s="413" t="str">
        <f t="shared" si="47"/>
        <v/>
      </c>
      <c r="DC36" s="438" t="str">
        <f ca="1">IF(OR(DD36="",DD36=0),"",MAX(DC$25:DC35)+1)</f>
        <v/>
      </c>
      <c r="DD36" s="434" t="str">
        <f t="shared" ca="1" si="90"/>
        <v/>
      </c>
      <c r="DE36" s="413" t="str">
        <f t="shared" ca="1" si="91"/>
        <v/>
      </c>
      <c r="DF36" s="431" t="str">
        <f ca="1">IF(OR(DG36="",DG36=0),"",MAX(DF$25:DF35)+1)</f>
        <v/>
      </c>
      <c r="DG36" s="412" t="str">
        <f t="shared" ca="1" si="92"/>
        <v/>
      </c>
      <c r="DH36" s="413" t="str">
        <f t="shared" ca="1" si="93"/>
        <v/>
      </c>
      <c r="DI36" s="412" t="str">
        <f t="shared" ca="1" si="94"/>
        <v/>
      </c>
      <c r="DJ36" s="413" t="str">
        <f t="shared" ca="1" si="95"/>
        <v/>
      </c>
      <c r="DK36" s="412" t="str">
        <f t="shared" ca="1" si="96"/>
        <v/>
      </c>
      <c r="DL36" s="413" t="str">
        <f t="shared" ca="1" si="97"/>
        <v/>
      </c>
      <c r="DN36" s="259"/>
      <c r="DO36" s="259"/>
      <c r="DP36" s="259"/>
      <c r="DQ36" s="259"/>
      <c r="DR36" s="259"/>
      <c r="DS36" s="259"/>
    </row>
    <row r="37" spans="1:123" s="278" customFormat="1" ht="15" customHeight="1" thickBot="1" x14ac:dyDescent="0.35">
      <c r="A37" s="1183"/>
      <c r="B37" s="1182"/>
      <c r="C37" s="1183"/>
      <c r="D37" s="1182"/>
      <c r="E37" s="284"/>
      <c r="F37" s="283"/>
      <c r="G37" s="283"/>
      <c r="H37" s="283"/>
      <c r="I37" s="283"/>
      <c r="J37" s="283"/>
      <c r="K37" s="283"/>
      <c r="L37" s="283"/>
      <c r="M37" s="283"/>
      <c r="N37" s="285"/>
      <c r="P37" s="295" t="str">
        <f t="shared" si="101"/>
        <v/>
      </c>
      <c r="Q37" s="295" t="str">
        <f t="shared" si="100"/>
        <v/>
      </c>
      <c r="R37" s="295" t="str">
        <f t="shared" si="100"/>
        <v/>
      </c>
      <c r="S37" s="296" t="str">
        <f t="shared" si="100"/>
        <v/>
      </c>
      <c r="T37" s="295" t="str">
        <f t="shared" si="100"/>
        <v/>
      </c>
      <c r="U37" s="295" t="str">
        <f t="shared" si="100"/>
        <v/>
      </c>
      <c r="V37" s="1158" t="s">
        <v>507</v>
      </c>
      <c r="W37" s="1159"/>
      <c r="X37" s="445">
        <f>IF(DS112="",0,DS112)</f>
        <v>0</v>
      </c>
      <c r="Y37"/>
      <c r="AB37" s="261"/>
      <c r="AC37" s="358" t="str">
        <f>IF('Data Entry'!H21="","",'Data Entry'!H21)</f>
        <v/>
      </c>
      <c r="AD37" s="356" t="str">
        <f>IF('Data Entry'!G21="","",'Data Entry'!G21)</f>
        <v/>
      </c>
      <c r="AE37" s="363" t="str">
        <f>IF('Data Entry'!J21="","",'Data Entry'!J21)</f>
        <v/>
      </c>
      <c r="AF37" s="402" t="str">
        <f>IF('Data Entry'!I21="","",'Data Entry'!I21)</f>
        <v/>
      </c>
      <c r="AG37" s="301"/>
      <c r="AH37"/>
      <c r="AI37" s="312"/>
      <c r="AJ37" s="313" t="s">
        <v>483</v>
      </c>
      <c r="AK37" s="313" t="s">
        <v>13</v>
      </c>
      <c r="AL37" s="314" t="s">
        <v>11</v>
      </c>
      <c r="AM37" s="312"/>
      <c r="AN37" s="313" t="s">
        <v>483</v>
      </c>
      <c r="AO37" s="313" t="s">
        <v>13</v>
      </c>
      <c r="AP37" s="314" t="s">
        <v>11</v>
      </c>
      <c r="AQ37" s="312"/>
      <c r="AR37" s="313" t="s">
        <v>483</v>
      </c>
      <c r="AS37" s="313" t="s">
        <v>13</v>
      </c>
      <c r="AT37" s="314" t="s">
        <v>11</v>
      </c>
      <c r="AU37" s="312"/>
      <c r="AV37" s="313" t="s">
        <v>483</v>
      </c>
      <c r="AW37" s="313" t="s">
        <v>13</v>
      </c>
      <c r="AX37" s="314" t="s">
        <v>11</v>
      </c>
      <c r="AY37" s="312"/>
      <c r="AZ37" s="313" t="s">
        <v>483</v>
      </c>
      <c r="BA37" s="313" t="s">
        <v>13</v>
      </c>
      <c r="BB37" s="314" t="s">
        <v>11</v>
      </c>
      <c r="BC37" s="312"/>
      <c r="BD37" s="313" t="s">
        <v>483</v>
      </c>
      <c r="BE37" s="313" t="s">
        <v>13</v>
      </c>
      <c r="BF37" s="314" t="s">
        <v>11</v>
      </c>
      <c r="BG37" s="312"/>
      <c r="BH37" s="313" t="s">
        <v>483</v>
      </c>
      <c r="BI37" s="313" t="s">
        <v>13</v>
      </c>
      <c r="BJ37" s="314" t="s">
        <v>11</v>
      </c>
      <c r="BL37" s="412" t="str">
        <f ca="1">IF(OR(BM37="",BM37=0),"",MAX(BL$5:BL36)+1)</f>
        <v/>
      </c>
      <c r="BM37" s="316" t="str">
        <f ca="1">IFERROR(INDEX($AJ$6:$AJ$17, ROWS(BM$4:$BM35)), IFERROR(INDEX($AN$6:$AN$17, ROWS(BM$4:$BM35)-ROWS($AJ$6:$AJ$17)), IFERROR(INDEX($AR$6:$AR$17, ROWS(BM$4:$BM35)-ROWS($AJ$6:$AJ$17)-ROWS($AN$6:$AN$17)),IFERROR(INDEX($AV$6:$AV$17, ROWS(BM$4:$BM35)-ROWS($AJ$6:$AJ$17)-ROWS($AN$6:$AN$17)-ROWS($AR$6:$AR$17)),IFERROR(INDEX($AZ$6:$AZ$17, ROWS(BM$4:$BM35)-ROWS($AJ$6:$AJ$17)-ROWS($AN$6:$AN$17)-ROWS($AR$6:$AR$17)-ROWS($AV$6:$AV$17)),IFERROR(INDEX($BD$6:$BD$17, ROWS(BM$4:$BM35)-ROWS($AJ$6:$AJ$17)-ROWS($AN$6:$AN$17)-ROWS($AR$6:$AR$17)-ROWS($AV$6:$AV$17)-ROWS($AZ$6:$AZ$17)),IFERROR(INDEX($BH$6:$BH$17, ROWS(BM$4:$BM35)-ROWS($AJ$6:$AJ$17)-ROWS($AN$6:$AN$17)-ROWS($AR$6:$AR$17)-ROWS($AV$6:$AV$17)-ROWS($AZ$6:$AZ$17)-ROWS($BD$6:$BD$17)), "")))))))</f>
        <v/>
      </c>
      <c r="BN37" s="316" t="str">
        <f t="shared" ca="1" si="30"/>
        <v/>
      </c>
      <c r="BO37" s="316" t="str">
        <f ca="1">IF(OR(BP37="",BP37=0),"",MAX(BO$5:BO36)+1)</f>
        <v/>
      </c>
      <c r="BP37" s="316" t="str">
        <f ca="1">IFERROR(INDEX($AK$6:$AK$17, ROWS($BP$4:BP35)), IFERROR(INDEX($AO$6:$AO$17, ROWS($BP$4:BP35)-ROWS($AK$6:$AK$17)), IFERROR(INDEX($AS$6:$AS$17, ROWS($BP$4:BP35)-ROWS($AK$6:$AK$17)-ROWS($AO$6:$AO$17)),IFERROR(INDEX($AW$6:$AW$17, ROWS($BP$4:BP35)-ROWS($AK$6:$AK$17)-ROWS($AO$6:$AO$17)-ROWS($AS$6:$AS$17)),IFERROR(INDEX($BA$6:$BA$17, ROWS($BP$4:BP35)-ROWS($AK$6:$AK$17)-ROWS($AO$6:$AO$17)-ROWS($AS$6:$AS$17)-ROWS($AW$6:$AW$17)),IFERROR(INDEX($BE$6:$BE$17, ROWS($BP$4:BP35)-ROWS($AK$6:$AK$17)-ROWS($AO$6:$AO$17)-ROWS($AS$6:$AS$17)-ROWS($AW$6:$AW$17)-ROWS($BA$6:$BA$17)),IFERROR(INDEX($BI$6:$BI$17, ROWS($BP$4:BP35)-ROWS($AK$6:$AK$17)-ROWS($AO$6:$AO$17)-ROWS($AS$6:$AS$17)-ROWS($AW$6:$AW$17)-ROWS($BA$6:$BA$17)-ROWS($BE$6:$BE$17)), "")))))))</f>
        <v/>
      </c>
      <c r="BQ37" s="316" t="str">
        <f t="shared" ca="1" si="31"/>
        <v/>
      </c>
      <c r="BR37" s="413" t="str">
        <f t="shared" ca="1" si="32"/>
        <v/>
      </c>
      <c r="BS37" s="412" t="str">
        <f ca="1">IF(OR(BT37="",BT37=0),"",MAX(BS$5:BS36)+1)</f>
        <v/>
      </c>
      <c r="BT37" s="316" t="str">
        <f ca="1">IFERROR(INDEX($AJ$22:$AJ$33, ROWS($BT$4:BT35)), IFERROR(INDEX($AN$22:$AN$33, ROWS($BT$4:BT35)-ROWS($AJ$22:$AJ$33)), IFERROR(INDEX($AR$22:$AR$33, ROWS($BT$4:BT35)-ROWS($AJ$22:$AJ$33)-ROWS($AN$22:$AN$33)),IFERROR(INDEX($AV$22:$AV$33, ROWS($BT$4:BT35)-ROWS($AJ$22:$AJ$33)-ROWS($AN$22:$AN$33)-ROWS($AR$22:$AR$33)),IFERROR(INDEX($AZ$22:$AZ$33, ROWS($BT$4:BT35)-ROWS($AJ$22:$AJ$33)-ROWS($AN$22:$AN$33)-ROWS($AR$22:$AR$33)-ROWS($AV$22:$AV$33)),IFERROR(INDEX($BD$22:$BD$33, ROWS($BT$4:BT35)-ROWS($AJ$22:$AJ$33)-ROWS($AN$22:$AN$33)-ROWS($AR$22:$AR$33)-ROWS($AV$22:$AV$33)-ROWS($AZ$22:$AZ$33)),IFERROR(INDEX($BH$22:$BH$33, ROWS($BT$4:BT35)-ROWS($AJ$22:$AJ$33)-ROWS($AN$22:$AN$33)-ROWS($AR$22:$AR$33)-ROWS($AV$22:$AV$33)-ROWS($AZ$22:$AZ$33)-ROWS($BD$22:$BD$33)), "")))))))</f>
        <v/>
      </c>
      <c r="BU37" s="316" t="str">
        <f t="shared" ca="1" si="33"/>
        <v/>
      </c>
      <c r="BV37" s="316" t="str">
        <f ca="1">IF(OR(BW37="",BW37=0),"",MAX(BV$5:BV36)+1)</f>
        <v/>
      </c>
      <c r="BW37" s="316" t="str">
        <f ca="1">IFERROR(INDEX($AK$22:$AK$33, ROWS($BW$4:BW35)), IFERROR(INDEX($AO$22:$AO$33, ROWS($BW$4:BW35)-ROWS($AK$22:$AK$33)), IFERROR(INDEX($AS$22:$AS$33, ROWS($BW$4:BW35)-ROWS($AK$22:$AK$33)-ROWS($AO$22:$AO$33)),IFERROR(INDEX($AW$22:$AW$33, ROWS($BW$4:BW35)-ROWS($AK$22:$AK$33)-ROWS($AO$22:$AO$33)-ROWS($AS$22:$AS$33)),IFERROR(INDEX($BA$22:$BA$33, ROWS($BW$4:BW35)-ROWS($AK$22:$AK$33)-ROWS($AO$22:$AO$33)-ROWS($AS$22:$AS$33)-ROWS($AW$22:$AW$33)),IFERROR(INDEX($BE$22:$BE$33, ROWS($BW$4:BW35)-ROWS($AK$22:$AK$33)-ROWS($AO$22:$AO$33)-ROWS($AS$22:$AS$33)-ROWS($AW$22:$AW$33)-ROWS($BA$22:$BA$33)),IFERROR(INDEX($BI$22:$BI$33, ROWS($BW$4:BW35)-ROWS($AK$22:$AK$33)-ROWS($AO$22:$AO$33)-ROWS($AS$22:$AS$33)-ROWS($AW$22:$AW$33)-ROWS($BA$22:$BA$33)-ROWS($BE$22:$BE$33)), "")))))))</f>
        <v/>
      </c>
      <c r="BX37" s="316" t="str">
        <f t="shared" ca="1" si="34"/>
        <v/>
      </c>
      <c r="BY37" s="413" t="str">
        <f t="shared" ca="1" si="35"/>
        <v/>
      </c>
      <c r="BZ37" s="412" t="str">
        <f ca="1">IF(OR(CA37="",CA37=0),"",MAX(BZ$5:BZ36)+1)</f>
        <v/>
      </c>
      <c r="CA37" s="316" t="str">
        <f ca="1">IFERROR(INDEX($AJ$38:$AJ$49, ROWS($CA$4:CA35)), IFERROR(INDEX($AN$38:$AN$49, ROWS($CA$4:CA35)-ROWS($AJ$38:$AJ$49)), IFERROR(INDEX($AR$38:$AR$49, ROWS($CA$4:CA35)-ROWS($AJ$38:$AJ$49)-ROWS($AN$38:$AN$49)),IFERROR(INDEX($AV$38:$AV$49, ROWS($CA$4:CA35)-ROWS($AJ$38:$AJ$49)-ROWS($AN$38:$AN$49)-ROWS($AR$38:$AR$49)),IFERROR(INDEX($AZ$38:$AZ$49, ROWS($CA$4:CA35)-ROWS($AJ$38:$AJ$49)-ROWS($AN$38:$AN$49)-ROWS($AR$38:$AR$49)-ROWS($AV$38:$AV$49)),IFERROR(INDEX($BD$38:$BD$49, ROWS($CA$4:CA35)-ROWS($AJ$38:$AJ$49)-ROWS($AN$38:$AN$49)-ROWS($AR$38:$AR$49)-ROWS($AV$38:$AV$49)-ROWS($AZ$38:$AZ$49)),IFERROR(INDEX($BH$38:$BH$49, ROWS($CA$4:CA35)-ROWS($AJ$38:$AJ$49)-ROWS($AN$38:$AN$49)-ROWS($AR$38:$AR$49)-ROWS($AV$38:$AV$49)-ROWS($AZ$38:$AZ$49)-ROWS($BD$38:$BD$49)), "")))))))</f>
        <v/>
      </c>
      <c r="CB37" s="316" t="str">
        <f t="shared" ca="1" si="36"/>
        <v/>
      </c>
      <c r="CC37" s="316" t="str">
        <f ca="1">IF(OR(CD37="",CD37=0),"",MAX(CC$5:CC36)+1)</f>
        <v/>
      </c>
      <c r="CD37" s="316" t="str">
        <f ca="1">IFERROR(INDEX($AK$38:$AK$49, ROWS($CD$4:CD35)), IFERROR(INDEX($AO$38:$AO$49, ROWS($CD$4:CD35)-ROWS($AK$38:$AK$49)), IFERROR(INDEX($AS$38:$AS$49, ROWS($CD$4:CD35)-ROWS($AK$38:$AK$49)-ROWS($AO$38:$AO$49)),IFERROR(INDEX($AW$38:$AW$49, ROWS($CD$4:CD35)-ROWS($AK$38:$AK$49)-ROWS($AO$38:$AO$49)-ROWS($AS$38:$AS$49)),IFERROR(INDEX($BA$38:$BA$49, ROWS($CD$4:CD35)-ROWS($AK$38:$AK$49)-ROWS($AO$38:$AO$49)-ROWS($AS$38:$AS$49)-ROWS($AW$38:$AW$49)),IFERROR(INDEX($BE$38:$BE$49, ROWS($CD$4:CD35)-ROWS($AK$38:$AK$49)-ROWS($AO$38:$AO$49)-ROWS($AS$38:$AS$49)-ROWS($AW$38:$AW$49)-ROWS($BA$38:$BA$49)),IFERROR(INDEX($BI$38:$BI$49, ROWS($CD$4:CD35)-ROWS($AK$38:$AK$49)-ROWS($AO$38:$AO$49)-ROWS($AS$38:$AS$49)-ROWS($AW$38:$AW$49)-ROWS($BA$38:$BA$49)-ROWS($BE$38:$BE$49)), "")))))))</f>
        <v/>
      </c>
      <c r="CE37" s="316" t="str">
        <f t="shared" ca="1" si="37"/>
        <v/>
      </c>
      <c r="CF37" s="413" t="str">
        <f t="shared" ca="1" si="38"/>
        <v/>
      </c>
      <c r="CG37" s="412" t="str">
        <f ca="1">IF(OR(CH37="",CH37=0),"",MAX(CG$5:CG36)+1)</f>
        <v/>
      </c>
      <c r="CH37" s="316" t="str">
        <f ca="1">IFERROR(INDEX($AJ$54:$AJ$65, ROWS($CH$4:CH35)), IFERROR(INDEX($AN$54:$AN$65, ROWS($CH$4:CH35)-ROWS($AJ$54:$AJ$65)), IFERROR(INDEX($AR$54:$AR$65, ROWS($CH$4:CH35)-ROWS($AJ$54:$AJ$65)-ROWS($AN$54:$AN$65)),IFERROR(INDEX($AV$54:$AV$65, ROWS($CH$4:CH35)-ROWS($AJ$54:$AJ$65)-ROWS($AN$54:$AN$65)-ROWS($AR$54:$AR$65)),IFERROR(INDEX($AZ$54:$AZ$65, ROWS($CH$4:CH35)-ROWS($AJ$54:$AJ$65)-ROWS($AN$54:$AN$65)-ROWS($AR$54:$AR$65)-ROWS($AV$54:$AV$65)),IFERROR(INDEX($BD$54:$BD$65, ROWS($CH$4:CH35)-ROWS($AJ$54:$AJ$65)-ROWS($AN$54:$AN$65)-ROWS($AR$54:$AR$65)-ROWS($AV$54:$AV$65)-ROWS($AZ$54:$AZ$65)),IFERROR(INDEX($BH$54:$BH$65, ROWS($CH$4:CH35)-ROWS($AJ$54:$AJ$65)-ROWS($AN$54:$AN$65)-ROWS($AR$54:$AR$65)-ROWS($AV$54:$AV$65)-ROWS($AZ$54:$AZ$65)-ROWS($BD$54:$BD$65)), "")))))))</f>
        <v/>
      </c>
      <c r="CI37" s="316" t="str">
        <f t="shared" ca="1" si="39"/>
        <v/>
      </c>
      <c r="CJ37" s="316" t="str">
        <f ca="1">IF(OR(CK37="",CK37=0),"",MAX(CJ$5:CJ36)+1)</f>
        <v/>
      </c>
      <c r="CK37" s="316" t="str">
        <f ca="1">IFERROR(INDEX($AK$54:$AK$65, ROWS($CK$4:CK35)), IFERROR(INDEX($AO$54:$AO$65, ROWS($CK$4:CK35)-ROWS($AK$54:$AK$65)), IFERROR(INDEX($AS$54:$AS$65, ROWS($CK$4:CK35)-ROWS($AK$54:$AK$65)-ROWS($AO$54:$AO$65)),IFERROR(INDEX($AW$54:$AW$65, ROWS($CK$4:CK35)-ROWS($AK$54:$AK$65)-ROWS($AO$54:$AO$65)-ROWS($AS$54:$AS$65)),IFERROR(INDEX($BA$54:$BA$65, ROWS($CK$4:CK35)-ROWS($AK$54:$AK$65)-ROWS($AO$54:$AO$65)-ROWS($AS$54:$AS$65)-ROWS($AW$54:$AW$65)),IFERROR(INDEX($BE$54:$BE$65, ROWS($CK$4:CK35)-ROWS($AK$54:$AK$65)-ROWS($AO$54:$AO$65)-ROWS($AS$54:$AS$65)-ROWS($AW$54:$AW$65)-ROWS($BA$54:$BA$65)),IFERROR(INDEX($BI$54:$BI$65, ROWS($CK$4:CK35)-ROWS($AK$54:$AK$65)-ROWS($AO$54:$AO$65)-ROWS($AS$54:$AS$65)-ROWS($AW$54:$AW$65)-ROWS($BA$54:$BA$65)-ROWS($BE$54:$BE$65)), "")))))))</f>
        <v/>
      </c>
      <c r="CL37" s="316" t="str">
        <f t="shared" ca="1" si="40"/>
        <v/>
      </c>
      <c r="CM37" s="413" t="str">
        <f t="shared" ca="1" si="41"/>
        <v/>
      </c>
      <c r="CN37" s="412" t="str">
        <f ca="1">IF(OR(CO37="",CO37=0),"",MAX(CN$5:CN36)+1)</f>
        <v/>
      </c>
      <c r="CO37" s="316" t="str">
        <f ca="1">IFERROR(INDEX($AJ$70:$AJ$81, ROWS($CO$4:CO35)), IFERROR(INDEX($AN$70:$AN$81, ROWS($CO$4:CO35)-ROWS($AJ$70:$AJ$81)), IFERROR(INDEX($AR$70:$AR$81, ROWS($CO$4:CO35)-ROWS($AJ$70:$AJ$81)-ROWS($AN$70:$AN$81)),IFERROR(INDEX($AV$70:$AV$81, ROWS($CO$4:CO35)-ROWS($AJ$70:$AJ$81)-ROWS($AN$70:$AN$81)-ROWS($AR$70:$AR$81)),IFERROR(INDEX($AZ$70:$AZ$81, ROWS($CO$4:CO35)-ROWS($AJ$70:$AJ$81)-ROWS($AN$70:$AN$81)-ROWS($AR$70:$AR$81)-ROWS($AV$70:$AV$81)),IFERROR(INDEX($BD$70:$BD$81, ROWS($CO$4:CO35)-ROWS($AJ$70:$AJ$81)-ROWS($AN$70:$AN$81)-ROWS($AR$70:$AR$81)-ROWS($AV$70:$AV$81)-ROWS($AZ$70:$AZ$81)),IFERROR(INDEX($BH$70:$BH$81, ROWS($CO$4:CO35)-ROWS($AJ$70:$AJ$81)-ROWS($AN$70:$AN$81)-ROWS($AR$70:$AR$81)-ROWS($AV$70:$AV$81)-ROWS($AZ$70:$AZ$81)-ROWS($BD$70:$BD$81)), "")))))))</f>
        <v/>
      </c>
      <c r="CP37" s="316" t="str">
        <f t="shared" ca="1" si="42"/>
        <v/>
      </c>
      <c r="CQ37" s="316" t="str">
        <f ca="1">IF(OR(CR37="",CR37=0),"",MAX(CQ$5:CQ36)+1)</f>
        <v/>
      </c>
      <c r="CR37" s="316" t="str">
        <f ca="1">IFERROR(INDEX($AK$70:$AK$81, ROWS($CR$4:CR35)), IFERROR(INDEX($AO$70:$AO$81, ROWS($CR$4:CR35)-ROWS($AK$70:$AK$81)), IFERROR(INDEX($AS$70:$AS$81, ROWS($CR$4:CR35)-ROWS($AK$70:$AK$81)-ROWS($AO$70:$AO$81)),IFERROR(INDEX($AW$70:$AW$81, ROWS($CR$4:CR35)-ROWS($AK$70:$AK$81)-ROWS($AO$70:$AO$81)-ROWS($AS$70:$AS$81)),IFERROR(INDEX($BA$70:$BA$81, ROWS($CR$4:CR35)-ROWS($AK$70:$AK$81)-ROWS($AO$70:$AO$81)-ROWS($AS$70:$AS$81)-ROWS($AW$70:$AW$81)),IFERROR(INDEX($BE$70:$BE$81, ROWS($CR$4:CR35)-ROWS($AK$70:$AK$81)-ROWS($AO$70:$AO$81)-ROWS($AS$70:$AS$81)-ROWS($AW$70:$AW$81)-ROWS($BA$70:$BA$81)),IFERROR(INDEX($BI$70:$BI$81, ROWS($CR$4:CR35)-ROWS($AK$70:$AK$81)-ROWS($AO$70:$AO$81)-ROWS($AS$70:$AS$81)-ROWS($AW$70:$AW$81)-ROWS($BA$70:$BA$81)-ROWS($BE$70:$BE$81)), "")))))))</f>
        <v/>
      </c>
      <c r="CS37" s="316" t="str">
        <f t="shared" ca="1" si="43"/>
        <v/>
      </c>
      <c r="CT37" s="413" t="str">
        <f t="shared" ca="1" si="44"/>
        <v/>
      </c>
      <c r="CU37" s="412" t="str">
        <f>IF(OR(CV37="",CV37=0),"",MAX(CU$5:CU36)+1)</f>
        <v/>
      </c>
      <c r="CV37" s="316" t="str">
        <f>IFERROR(INDEX($AJ$86:$AJ$97, ROWS($CV$4:CV35)), IFERROR(INDEX($AN$86:$AN$97, ROWS($CV$4:CV35)-ROWS($AJ$86:$AJ$97)), ""))</f>
        <v/>
      </c>
      <c r="CW37" s="316" t="str">
        <f t="shared" si="45"/>
        <v/>
      </c>
      <c r="CX37" s="316" t="str">
        <f>IF(OR(CY37="",CY37=0),"",MAX(CX$5:CX36)+1)</f>
        <v/>
      </c>
      <c r="CY37" s="316" t="str">
        <f>IFERROR(INDEX($AK$86:$AK$97, ROWS($CY$4:CY35)), IFERROR(INDEX($AO$86:$AO$97, ROWS($CY$4:CY35)-ROWS($AK$86:$AK$97)), ""))</f>
        <v/>
      </c>
      <c r="CZ37" s="316" t="str">
        <f t="shared" si="46"/>
        <v/>
      </c>
      <c r="DA37" s="413" t="str">
        <f t="shared" si="47"/>
        <v/>
      </c>
      <c r="DC37" s="438" t="str">
        <f ca="1">IF(OR(DD37="",DD37=0),"",MAX(DC$25:DC36)+1)</f>
        <v/>
      </c>
      <c r="DD37" s="435" t="str">
        <f t="shared" ca="1" si="90"/>
        <v/>
      </c>
      <c r="DE37" s="413" t="str">
        <f t="shared" ca="1" si="91"/>
        <v/>
      </c>
      <c r="DF37" s="432" t="str">
        <f ca="1">IF(OR(DG37="",DG37=0),"",MAX(DF$25:DF36)+1)</f>
        <v/>
      </c>
      <c r="DG37" s="414" t="str">
        <f t="shared" ca="1" si="92"/>
        <v/>
      </c>
      <c r="DH37" s="415" t="str">
        <f t="shared" ca="1" si="93"/>
        <v/>
      </c>
      <c r="DI37" s="414" t="str">
        <f t="shared" ca="1" si="94"/>
        <v/>
      </c>
      <c r="DJ37" s="413" t="str">
        <f t="shared" ca="1" si="95"/>
        <v/>
      </c>
      <c r="DK37" s="414" t="str">
        <f t="shared" ca="1" si="96"/>
        <v/>
      </c>
      <c r="DL37" s="415" t="str">
        <f t="shared" ca="1" si="97"/>
        <v/>
      </c>
    </row>
    <row r="38" spans="1:123" s="278" customFormat="1" ht="15" customHeight="1" x14ac:dyDescent="0.3">
      <c r="A38" s="1183"/>
      <c r="B38" s="1182"/>
      <c r="C38" s="1183"/>
      <c r="D38" s="1182"/>
      <c r="E38" s="284"/>
      <c r="F38" s="283"/>
      <c r="G38" s="283"/>
      <c r="H38" s="283"/>
      <c r="I38" s="283"/>
      <c r="J38" s="283"/>
      <c r="K38" s="283"/>
      <c r="L38" s="283"/>
      <c r="M38" s="283"/>
      <c r="N38" s="285"/>
      <c r="P38" s="295" t="str">
        <f t="shared" si="101"/>
        <v/>
      </c>
      <c r="Q38" s="295" t="str">
        <f t="shared" si="100"/>
        <v/>
      </c>
      <c r="R38" s="295" t="str">
        <f t="shared" si="100"/>
        <v/>
      </c>
      <c r="S38" s="296" t="str">
        <f t="shared" si="100"/>
        <v/>
      </c>
      <c r="T38" s="295" t="str">
        <f t="shared" si="100"/>
        <v/>
      </c>
      <c r="U38" s="295" t="str">
        <f t="shared" si="100"/>
        <v/>
      </c>
      <c r="V38" s="1158" t="s">
        <v>508</v>
      </c>
      <c r="W38" s="1159"/>
      <c r="X38" s="445">
        <f ca="1">IF(X34="",0,X34)</f>
        <v>10160.93</v>
      </c>
      <c r="Y38"/>
      <c r="AB38" s="261"/>
      <c r="AC38" s="358" t="str">
        <f>IF('Data Entry'!H22="","",'Data Entry'!H22)</f>
        <v/>
      </c>
      <c r="AD38" s="356" t="str">
        <f>IF('Data Entry'!G22="","",'Data Entry'!G22)</f>
        <v/>
      </c>
      <c r="AE38" s="363" t="str">
        <f>IF('Data Entry'!J22="","",'Data Entry'!J22)</f>
        <v/>
      </c>
      <c r="AF38" s="402" t="str">
        <f>IF('Data Entry'!I22="","",'Data Entry'!I22)</f>
        <v/>
      </c>
      <c r="AG38" s="301"/>
      <c r="AH38"/>
      <c r="AI38" s="304">
        <f ca="1">IFERROR(MATCH($AI$36,OFFSET($AC$1,AI37,,1000),0)+AI37,"")</f>
        <v>134</v>
      </c>
      <c r="AJ38" s="305" t="str">
        <f t="shared" ref="AJ38:AJ49" ca="1" si="102">IFERROR(INDEX(AD:AD,AI38),"")</f>
        <v>Groceries</v>
      </c>
      <c r="AK38" s="306">
        <f t="shared" ref="AK38:AK49" ca="1" si="103">IFERROR(INDEX(AE:AE,AI38),"")</f>
        <v>125</v>
      </c>
      <c r="AL38" s="307" t="str">
        <f t="shared" ref="AL38:AL49" ca="1" si="104">IFERROR(INDEX(AF:AF,AI38),"")</f>
        <v>Liquid Bills</v>
      </c>
      <c r="AM38" s="304">
        <f ca="1">IFERROR(MATCH($AM$36,OFFSET($AC$1,AM37,,1000),0)+AM37,"")</f>
        <v>14</v>
      </c>
      <c r="AN38" s="305" t="str">
        <f t="shared" ref="AN38:AN49" ca="1" si="105">IFERROR(INDEX(AD:AD,AM38),"")</f>
        <v>Netflix</v>
      </c>
      <c r="AO38" s="306">
        <f t="shared" ref="AO38:AO49" ca="1" si="106">IFERROR(INDEX(AE:AE,AM38),"")</f>
        <v>14.95</v>
      </c>
      <c r="AP38" s="307" t="str">
        <f t="shared" ref="AP38:AP49" ca="1" si="107">IFERROR(INDEX(AF:AF,AM38),"")</f>
        <v>Monthly</v>
      </c>
      <c r="AQ38" s="304">
        <f ca="1">IFERROR(MATCH($AQ$36,OFFSET($AC$1,AQ37,,1000),0)+AQ37,"")</f>
        <v>33</v>
      </c>
      <c r="AR38" s="305" t="str">
        <f t="shared" ref="AR38:AR49" ca="1" si="108">IFERROR(INDEX(AD:AD,AQ38),"")</f>
        <v>D. Store Card 4</v>
      </c>
      <c r="AS38" s="306">
        <f t="shared" ref="AS38:AS49" ca="1" si="109">IFERROR(INDEX(AE:AE,AQ38),"")</f>
        <v>30</v>
      </c>
      <c r="AT38" s="307">
        <f t="shared" ref="AT38:AT49" ca="1" si="110">IFERROR(INDEX(AF:AF,AQ38),"")</f>
        <v>120</v>
      </c>
      <c r="AU38" s="304">
        <f ca="1">IFERROR(MATCH($AU$36,OFFSET($AC$1,AU37,,1000),0)+AU37,"")</f>
        <v>30</v>
      </c>
      <c r="AV38" s="305" t="str">
        <f t="shared" ref="AV38:AV49" ca="1" si="111">IFERROR(INDEX(AD:AD,AU38),"")</f>
        <v>D. Store Card 1</v>
      </c>
      <c r="AW38" s="306">
        <f t="shared" ref="AW38:AW49" ca="1" si="112">IFERROR(INDEX(AE:AE,AU38),"")</f>
        <v>30</v>
      </c>
      <c r="AX38" s="307">
        <f t="shared" ref="AX38:AX49" ca="1" si="113">IFERROR(INDEX(AF:AF,AU38),"")</f>
        <v>200</v>
      </c>
      <c r="AY38" s="304" t="str">
        <f ca="1">IFERROR(MATCH($AY$36,OFFSET($AC$1,AY37,,1000),0)+AY37,"")</f>
        <v/>
      </c>
      <c r="AZ38" s="305" t="str">
        <f t="shared" ref="AZ38:AZ49" ca="1" si="114">IFERROR(INDEX(AD:AD,AY38),"")</f>
        <v/>
      </c>
      <c r="BA38" s="306" t="str">
        <f t="shared" ref="BA38:BA49" ca="1" si="115">IFERROR(INDEX(AE:AE,AY38),"")</f>
        <v/>
      </c>
      <c r="BB38" s="307" t="str">
        <f t="shared" ref="BB38:BB49" ca="1" si="116">IFERROR(INDEX(AF:AF,AY38),"")</f>
        <v/>
      </c>
      <c r="BC38" s="304">
        <f ca="1">IFERROR(MATCH($BC$36,OFFSET($AC$1,BC37,,1000),0)+BC37,"")</f>
        <v>11</v>
      </c>
      <c r="BD38" s="305" t="str">
        <f t="shared" ref="BD38:BD49" ca="1" si="117">IFERROR(INDEX(AD:AD,BC38),"")</f>
        <v>Roth IRA</v>
      </c>
      <c r="BE38" s="306">
        <f t="shared" ref="BE38:BE49" ca="1" si="118">IFERROR(INDEX(AE:AE,BC38),"")</f>
        <v>100</v>
      </c>
      <c r="BF38" s="307" t="str">
        <f t="shared" ref="BF38:BF49" ca="1" si="119">IFERROR(INDEX(AF:AF,BC38),"")</f>
        <v>Monthly</v>
      </c>
      <c r="BG38" s="304">
        <f ca="1">IFERROR(MATCH($BG$36,OFFSET($AC$1,BG37,,1000),0)+BG37,"")</f>
        <v>12</v>
      </c>
      <c r="BH38" s="305" t="str">
        <f t="shared" ref="BH38:BH49" ca="1" si="120">IFERROR(INDEX(AD:AD,BG38),"")</f>
        <v>Audible</v>
      </c>
      <c r="BI38" s="306">
        <f t="shared" ref="BI38:BI49" ca="1" si="121">IFERROR(INDEX(AE:AE,BG38),"")</f>
        <v>14.95</v>
      </c>
      <c r="BJ38" s="307" t="str">
        <f t="shared" ref="BJ38:BJ49" ca="1" si="122">IFERROR(INDEX(AF:AF,BG38),"")</f>
        <v>Monthly</v>
      </c>
      <c r="BL38" s="412" t="str">
        <f ca="1">IF(OR(BM38="",BM38=0),"",MAX(BL$5:BL37)+1)</f>
        <v/>
      </c>
      <c r="BM38" s="316" t="str">
        <f ca="1">IFERROR(INDEX($AJ$6:$AJ$17, ROWS(BM$4:$BM36)), IFERROR(INDEX($AN$6:$AN$17, ROWS(BM$4:$BM36)-ROWS($AJ$6:$AJ$17)), IFERROR(INDEX($AR$6:$AR$17, ROWS(BM$4:$BM36)-ROWS($AJ$6:$AJ$17)-ROWS($AN$6:$AN$17)),IFERROR(INDEX($AV$6:$AV$17, ROWS(BM$4:$BM36)-ROWS($AJ$6:$AJ$17)-ROWS($AN$6:$AN$17)-ROWS($AR$6:$AR$17)),IFERROR(INDEX($AZ$6:$AZ$17, ROWS(BM$4:$BM36)-ROWS($AJ$6:$AJ$17)-ROWS($AN$6:$AN$17)-ROWS($AR$6:$AR$17)-ROWS($AV$6:$AV$17)),IFERROR(INDEX($BD$6:$BD$17, ROWS(BM$4:$BM36)-ROWS($AJ$6:$AJ$17)-ROWS($AN$6:$AN$17)-ROWS($AR$6:$AR$17)-ROWS($AV$6:$AV$17)-ROWS($AZ$6:$AZ$17)),IFERROR(INDEX($BH$6:$BH$17, ROWS(BM$4:$BM36)-ROWS($AJ$6:$AJ$17)-ROWS($AN$6:$AN$17)-ROWS($AR$6:$AR$17)-ROWS($AV$6:$AV$17)-ROWS($AZ$6:$AZ$17)-ROWS($BD$6:$BD$17)), "")))))))</f>
        <v/>
      </c>
      <c r="BN38" s="316" t="str">
        <f t="shared" ca="1" si="30"/>
        <v/>
      </c>
      <c r="BO38" s="316" t="str">
        <f ca="1">IF(OR(BP38="",BP38=0),"",MAX(BO$5:BO37)+1)</f>
        <v/>
      </c>
      <c r="BP38" s="316" t="str">
        <f ca="1">IFERROR(INDEX($AK$6:$AK$17, ROWS($BP$4:BP36)), IFERROR(INDEX($AO$6:$AO$17, ROWS($BP$4:BP36)-ROWS($AK$6:$AK$17)), IFERROR(INDEX($AS$6:$AS$17, ROWS($BP$4:BP36)-ROWS($AK$6:$AK$17)-ROWS($AO$6:$AO$17)),IFERROR(INDEX($AW$6:$AW$17, ROWS($BP$4:BP36)-ROWS($AK$6:$AK$17)-ROWS($AO$6:$AO$17)-ROWS($AS$6:$AS$17)),IFERROR(INDEX($BA$6:$BA$17, ROWS($BP$4:BP36)-ROWS($AK$6:$AK$17)-ROWS($AO$6:$AO$17)-ROWS($AS$6:$AS$17)-ROWS($AW$6:$AW$17)),IFERROR(INDEX($BE$6:$BE$17, ROWS($BP$4:BP36)-ROWS($AK$6:$AK$17)-ROWS($AO$6:$AO$17)-ROWS($AS$6:$AS$17)-ROWS($AW$6:$AW$17)-ROWS($BA$6:$BA$17)),IFERROR(INDEX($BI$6:$BI$17, ROWS($BP$4:BP36)-ROWS($AK$6:$AK$17)-ROWS($AO$6:$AO$17)-ROWS($AS$6:$AS$17)-ROWS($AW$6:$AW$17)-ROWS($BA$6:$BA$17)-ROWS($BE$6:$BE$17)), "")))))))</f>
        <v/>
      </c>
      <c r="BQ38" s="316" t="str">
        <f t="shared" ca="1" si="31"/>
        <v/>
      </c>
      <c r="BR38" s="413" t="str">
        <f t="shared" ca="1" si="32"/>
        <v/>
      </c>
      <c r="BS38" s="412" t="str">
        <f ca="1">IF(OR(BT38="",BT38=0),"",MAX(BS$5:BS37)+1)</f>
        <v/>
      </c>
      <c r="BT38" s="316" t="str">
        <f ca="1">IFERROR(INDEX($AJ$22:$AJ$33, ROWS($BT$4:BT36)), IFERROR(INDEX($AN$22:$AN$33, ROWS($BT$4:BT36)-ROWS($AJ$22:$AJ$33)), IFERROR(INDEX($AR$22:$AR$33, ROWS($BT$4:BT36)-ROWS($AJ$22:$AJ$33)-ROWS($AN$22:$AN$33)),IFERROR(INDEX($AV$22:$AV$33, ROWS($BT$4:BT36)-ROWS($AJ$22:$AJ$33)-ROWS($AN$22:$AN$33)-ROWS($AR$22:$AR$33)),IFERROR(INDEX($AZ$22:$AZ$33, ROWS($BT$4:BT36)-ROWS($AJ$22:$AJ$33)-ROWS($AN$22:$AN$33)-ROWS($AR$22:$AR$33)-ROWS($AV$22:$AV$33)),IFERROR(INDEX($BD$22:$BD$33, ROWS($BT$4:BT36)-ROWS($AJ$22:$AJ$33)-ROWS($AN$22:$AN$33)-ROWS($AR$22:$AR$33)-ROWS($AV$22:$AV$33)-ROWS($AZ$22:$AZ$33)),IFERROR(INDEX($BH$22:$BH$33, ROWS($BT$4:BT36)-ROWS($AJ$22:$AJ$33)-ROWS($AN$22:$AN$33)-ROWS($AR$22:$AR$33)-ROWS($AV$22:$AV$33)-ROWS($AZ$22:$AZ$33)-ROWS($BD$22:$BD$33)), "")))))))</f>
        <v/>
      </c>
      <c r="BU38" s="316" t="str">
        <f t="shared" ca="1" si="33"/>
        <v/>
      </c>
      <c r="BV38" s="316" t="str">
        <f ca="1">IF(OR(BW38="",BW38=0),"",MAX(BV$5:BV37)+1)</f>
        <v/>
      </c>
      <c r="BW38" s="316" t="str">
        <f ca="1">IFERROR(INDEX($AK$22:$AK$33, ROWS($BW$4:BW36)), IFERROR(INDEX($AO$22:$AO$33, ROWS($BW$4:BW36)-ROWS($AK$22:$AK$33)), IFERROR(INDEX($AS$22:$AS$33, ROWS($BW$4:BW36)-ROWS($AK$22:$AK$33)-ROWS($AO$22:$AO$33)),IFERROR(INDEX($AW$22:$AW$33, ROWS($BW$4:BW36)-ROWS($AK$22:$AK$33)-ROWS($AO$22:$AO$33)-ROWS($AS$22:$AS$33)),IFERROR(INDEX($BA$22:$BA$33, ROWS($BW$4:BW36)-ROWS($AK$22:$AK$33)-ROWS($AO$22:$AO$33)-ROWS($AS$22:$AS$33)-ROWS($AW$22:$AW$33)),IFERROR(INDEX($BE$22:$BE$33, ROWS($BW$4:BW36)-ROWS($AK$22:$AK$33)-ROWS($AO$22:$AO$33)-ROWS($AS$22:$AS$33)-ROWS($AW$22:$AW$33)-ROWS($BA$22:$BA$33)),IFERROR(INDEX($BI$22:$BI$33, ROWS($BW$4:BW36)-ROWS($AK$22:$AK$33)-ROWS($AO$22:$AO$33)-ROWS($AS$22:$AS$33)-ROWS($AW$22:$AW$33)-ROWS($BA$22:$BA$33)-ROWS($BE$22:$BE$33)), "")))))))</f>
        <v/>
      </c>
      <c r="BX38" s="316" t="str">
        <f t="shared" ca="1" si="34"/>
        <v/>
      </c>
      <c r="BY38" s="413" t="str">
        <f t="shared" ca="1" si="35"/>
        <v/>
      </c>
      <c r="BZ38" s="412" t="str">
        <f ca="1">IF(OR(CA38="",CA38=0),"",MAX(BZ$5:BZ37)+1)</f>
        <v/>
      </c>
      <c r="CA38" s="316" t="str">
        <f ca="1">IFERROR(INDEX($AJ$38:$AJ$49, ROWS($CA$4:CA36)), IFERROR(INDEX($AN$38:$AN$49, ROWS($CA$4:CA36)-ROWS($AJ$38:$AJ$49)), IFERROR(INDEX($AR$38:$AR$49, ROWS($CA$4:CA36)-ROWS($AJ$38:$AJ$49)-ROWS($AN$38:$AN$49)),IFERROR(INDEX($AV$38:$AV$49, ROWS($CA$4:CA36)-ROWS($AJ$38:$AJ$49)-ROWS($AN$38:$AN$49)-ROWS($AR$38:$AR$49)),IFERROR(INDEX($AZ$38:$AZ$49, ROWS($CA$4:CA36)-ROWS($AJ$38:$AJ$49)-ROWS($AN$38:$AN$49)-ROWS($AR$38:$AR$49)-ROWS($AV$38:$AV$49)),IFERROR(INDEX($BD$38:$BD$49, ROWS($CA$4:CA36)-ROWS($AJ$38:$AJ$49)-ROWS($AN$38:$AN$49)-ROWS($AR$38:$AR$49)-ROWS($AV$38:$AV$49)-ROWS($AZ$38:$AZ$49)),IFERROR(INDEX($BH$38:$BH$49, ROWS($CA$4:CA36)-ROWS($AJ$38:$AJ$49)-ROWS($AN$38:$AN$49)-ROWS($AR$38:$AR$49)-ROWS($AV$38:$AV$49)-ROWS($AZ$38:$AZ$49)-ROWS($BD$38:$BD$49)), "")))))))</f>
        <v/>
      </c>
      <c r="CB38" s="316" t="str">
        <f t="shared" ca="1" si="36"/>
        <v/>
      </c>
      <c r="CC38" s="316" t="str">
        <f ca="1">IF(OR(CD38="",CD38=0),"",MAX(CC$5:CC37)+1)</f>
        <v/>
      </c>
      <c r="CD38" s="316" t="str">
        <f ca="1">IFERROR(INDEX($AK$38:$AK$49, ROWS($CD$4:CD36)), IFERROR(INDEX($AO$38:$AO$49, ROWS($CD$4:CD36)-ROWS($AK$38:$AK$49)), IFERROR(INDEX($AS$38:$AS$49, ROWS($CD$4:CD36)-ROWS($AK$38:$AK$49)-ROWS($AO$38:$AO$49)),IFERROR(INDEX($AW$38:$AW$49, ROWS($CD$4:CD36)-ROWS($AK$38:$AK$49)-ROWS($AO$38:$AO$49)-ROWS($AS$38:$AS$49)),IFERROR(INDEX($BA$38:$BA$49, ROWS($CD$4:CD36)-ROWS($AK$38:$AK$49)-ROWS($AO$38:$AO$49)-ROWS($AS$38:$AS$49)-ROWS($AW$38:$AW$49)),IFERROR(INDEX($BE$38:$BE$49, ROWS($CD$4:CD36)-ROWS($AK$38:$AK$49)-ROWS($AO$38:$AO$49)-ROWS($AS$38:$AS$49)-ROWS($AW$38:$AW$49)-ROWS($BA$38:$BA$49)),IFERROR(INDEX($BI$38:$BI$49, ROWS($CD$4:CD36)-ROWS($AK$38:$AK$49)-ROWS($AO$38:$AO$49)-ROWS($AS$38:$AS$49)-ROWS($AW$38:$AW$49)-ROWS($BA$38:$BA$49)-ROWS($BE$38:$BE$49)), "")))))))</f>
        <v/>
      </c>
      <c r="CE38" s="316" t="str">
        <f t="shared" ca="1" si="37"/>
        <v/>
      </c>
      <c r="CF38" s="413" t="str">
        <f t="shared" ca="1" si="38"/>
        <v/>
      </c>
      <c r="CG38" s="412" t="str">
        <f ca="1">IF(OR(CH38="",CH38=0),"",MAX(CG$5:CG37)+1)</f>
        <v/>
      </c>
      <c r="CH38" s="316" t="str">
        <f ca="1">IFERROR(INDEX($AJ$54:$AJ$65, ROWS($CH$4:CH36)), IFERROR(INDEX($AN$54:$AN$65, ROWS($CH$4:CH36)-ROWS($AJ$54:$AJ$65)), IFERROR(INDEX($AR$54:$AR$65, ROWS($CH$4:CH36)-ROWS($AJ$54:$AJ$65)-ROWS($AN$54:$AN$65)),IFERROR(INDEX($AV$54:$AV$65, ROWS($CH$4:CH36)-ROWS($AJ$54:$AJ$65)-ROWS($AN$54:$AN$65)-ROWS($AR$54:$AR$65)),IFERROR(INDEX($AZ$54:$AZ$65, ROWS($CH$4:CH36)-ROWS($AJ$54:$AJ$65)-ROWS($AN$54:$AN$65)-ROWS($AR$54:$AR$65)-ROWS($AV$54:$AV$65)),IFERROR(INDEX($BD$54:$BD$65, ROWS($CH$4:CH36)-ROWS($AJ$54:$AJ$65)-ROWS($AN$54:$AN$65)-ROWS($AR$54:$AR$65)-ROWS($AV$54:$AV$65)-ROWS($AZ$54:$AZ$65)),IFERROR(INDEX($BH$54:$BH$65, ROWS($CH$4:CH36)-ROWS($AJ$54:$AJ$65)-ROWS($AN$54:$AN$65)-ROWS($AR$54:$AR$65)-ROWS($AV$54:$AV$65)-ROWS($AZ$54:$AZ$65)-ROWS($BD$54:$BD$65)), "")))))))</f>
        <v/>
      </c>
      <c r="CI38" s="316" t="str">
        <f t="shared" ca="1" si="39"/>
        <v/>
      </c>
      <c r="CJ38" s="316" t="str">
        <f ca="1">IF(OR(CK38="",CK38=0),"",MAX(CJ$5:CJ37)+1)</f>
        <v/>
      </c>
      <c r="CK38" s="316" t="str">
        <f ca="1">IFERROR(INDEX($AK$54:$AK$65, ROWS($CK$4:CK36)), IFERROR(INDEX($AO$54:$AO$65, ROWS($CK$4:CK36)-ROWS($AK$54:$AK$65)), IFERROR(INDEX($AS$54:$AS$65, ROWS($CK$4:CK36)-ROWS($AK$54:$AK$65)-ROWS($AO$54:$AO$65)),IFERROR(INDEX($AW$54:$AW$65, ROWS($CK$4:CK36)-ROWS($AK$54:$AK$65)-ROWS($AO$54:$AO$65)-ROWS($AS$54:$AS$65)),IFERROR(INDEX($BA$54:$BA$65, ROWS($CK$4:CK36)-ROWS($AK$54:$AK$65)-ROWS($AO$54:$AO$65)-ROWS($AS$54:$AS$65)-ROWS($AW$54:$AW$65)),IFERROR(INDEX($BE$54:$BE$65, ROWS($CK$4:CK36)-ROWS($AK$54:$AK$65)-ROWS($AO$54:$AO$65)-ROWS($AS$54:$AS$65)-ROWS($AW$54:$AW$65)-ROWS($BA$54:$BA$65)),IFERROR(INDEX($BI$54:$BI$65, ROWS($CK$4:CK36)-ROWS($AK$54:$AK$65)-ROWS($AO$54:$AO$65)-ROWS($AS$54:$AS$65)-ROWS($AW$54:$AW$65)-ROWS($BA$54:$BA$65)-ROWS($BE$54:$BE$65)), "")))))))</f>
        <v/>
      </c>
      <c r="CL38" s="316" t="str">
        <f t="shared" ca="1" si="40"/>
        <v/>
      </c>
      <c r="CM38" s="413" t="str">
        <f t="shared" ca="1" si="41"/>
        <v/>
      </c>
      <c r="CN38" s="412" t="str">
        <f ca="1">IF(OR(CO38="",CO38=0),"",MAX(CN$5:CN37)+1)</f>
        <v/>
      </c>
      <c r="CO38" s="316" t="str">
        <f ca="1">IFERROR(INDEX($AJ$70:$AJ$81, ROWS($CO$4:CO36)), IFERROR(INDEX($AN$70:$AN$81, ROWS($CO$4:CO36)-ROWS($AJ$70:$AJ$81)), IFERROR(INDEX($AR$70:$AR$81, ROWS($CO$4:CO36)-ROWS($AJ$70:$AJ$81)-ROWS($AN$70:$AN$81)),IFERROR(INDEX($AV$70:$AV$81, ROWS($CO$4:CO36)-ROWS($AJ$70:$AJ$81)-ROWS($AN$70:$AN$81)-ROWS($AR$70:$AR$81)),IFERROR(INDEX($AZ$70:$AZ$81, ROWS($CO$4:CO36)-ROWS($AJ$70:$AJ$81)-ROWS($AN$70:$AN$81)-ROWS($AR$70:$AR$81)-ROWS($AV$70:$AV$81)),IFERROR(INDEX($BD$70:$BD$81, ROWS($CO$4:CO36)-ROWS($AJ$70:$AJ$81)-ROWS($AN$70:$AN$81)-ROWS($AR$70:$AR$81)-ROWS($AV$70:$AV$81)-ROWS($AZ$70:$AZ$81)),IFERROR(INDEX($BH$70:$BH$81, ROWS($CO$4:CO36)-ROWS($AJ$70:$AJ$81)-ROWS($AN$70:$AN$81)-ROWS($AR$70:$AR$81)-ROWS($AV$70:$AV$81)-ROWS($AZ$70:$AZ$81)-ROWS($BD$70:$BD$81)), "")))))))</f>
        <v/>
      </c>
      <c r="CP38" s="316" t="str">
        <f t="shared" ca="1" si="42"/>
        <v/>
      </c>
      <c r="CQ38" s="316" t="str">
        <f ca="1">IF(OR(CR38="",CR38=0),"",MAX(CQ$5:CQ37)+1)</f>
        <v/>
      </c>
      <c r="CR38" s="316" t="str">
        <f ca="1">IFERROR(INDEX($AK$70:$AK$81, ROWS($CR$4:CR36)), IFERROR(INDEX($AO$70:$AO$81, ROWS($CR$4:CR36)-ROWS($AK$70:$AK$81)), IFERROR(INDEX($AS$70:$AS$81, ROWS($CR$4:CR36)-ROWS($AK$70:$AK$81)-ROWS($AO$70:$AO$81)),IFERROR(INDEX($AW$70:$AW$81, ROWS($CR$4:CR36)-ROWS($AK$70:$AK$81)-ROWS($AO$70:$AO$81)-ROWS($AS$70:$AS$81)),IFERROR(INDEX($BA$70:$BA$81, ROWS($CR$4:CR36)-ROWS($AK$70:$AK$81)-ROWS($AO$70:$AO$81)-ROWS($AS$70:$AS$81)-ROWS($AW$70:$AW$81)),IFERROR(INDEX($BE$70:$BE$81, ROWS($CR$4:CR36)-ROWS($AK$70:$AK$81)-ROWS($AO$70:$AO$81)-ROWS($AS$70:$AS$81)-ROWS($AW$70:$AW$81)-ROWS($BA$70:$BA$81)),IFERROR(INDEX($BI$70:$BI$81, ROWS($CR$4:CR36)-ROWS($AK$70:$AK$81)-ROWS($AO$70:$AO$81)-ROWS($AS$70:$AS$81)-ROWS($AW$70:$AW$81)-ROWS($BA$70:$BA$81)-ROWS($BE$70:$BE$81)), "")))))))</f>
        <v/>
      </c>
      <c r="CS38" s="316" t="str">
        <f t="shared" ca="1" si="43"/>
        <v/>
      </c>
      <c r="CT38" s="413" t="str">
        <f t="shared" ca="1" si="44"/>
        <v/>
      </c>
      <c r="CU38" s="412" t="str">
        <f>IF(OR(CV38="",CV38=0),"",MAX(CU$5:CU37)+1)</f>
        <v/>
      </c>
      <c r="CV38" s="316" t="str">
        <f>IFERROR(INDEX($AJ$86:$AJ$97, ROWS($CV$4:CV36)), IFERROR(INDEX($AN$86:$AN$97, ROWS($CV$4:CV36)-ROWS($AJ$86:$AJ$97)), ""))</f>
        <v/>
      </c>
      <c r="CW38" s="316" t="str">
        <f t="shared" si="45"/>
        <v/>
      </c>
      <c r="CX38" s="316" t="str">
        <f>IF(OR(CY38="",CY38=0),"",MAX(CX$5:CX37)+1)</f>
        <v/>
      </c>
      <c r="CY38" s="316" t="str">
        <f>IFERROR(INDEX($AK$86:$AK$97, ROWS($CY$4:CY36)), IFERROR(INDEX($AO$86:$AO$97, ROWS($CY$4:CY36)-ROWS($AK$86:$AK$97)), ""))</f>
        <v/>
      </c>
      <c r="CZ38" s="316" t="str">
        <f t="shared" si="46"/>
        <v/>
      </c>
      <c r="DA38" s="413" t="str">
        <f t="shared" si="47"/>
        <v/>
      </c>
      <c r="DC38" s="438" t="str">
        <f ca="1">IF(OR(DD38="",DD38=0),"",MAX(DC$25:DC37)+1)</f>
        <v/>
      </c>
      <c r="DD38" s="434" t="str">
        <f t="shared" ca="1" si="90"/>
        <v/>
      </c>
      <c r="DE38" s="413" t="str">
        <f t="shared" ca="1" si="91"/>
        <v/>
      </c>
      <c r="DF38" s="431" t="str">
        <f ca="1">IF(OR(DG38="",DG38=0),"",MAX(DF$25:DF37)+1)</f>
        <v/>
      </c>
      <c r="DG38" s="412" t="str">
        <f t="shared" ca="1" si="92"/>
        <v/>
      </c>
      <c r="DH38" s="413" t="str">
        <f t="shared" ca="1" si="93"/>
        <v/>
      </c>
      <c r="DI38" s="412" t="str">
        <f t="shared" ca="1" si="94"/>
        <v/>
      </c>
      <c r="DJ38" s="413" t="str">
        <f t="shared" ca="1" si="95"/>
        <v/>
      </c>
      <c r="DK38" s="412" t="str">
        <f t="shared" ca="1" si="96"/>
        <v/>
      </c>
      <c r="DL38" s="413" t="str">
        <f t="shared" ca="1" si="97"/>
        <v/>
      </c>
    </row>
    <row r="39" spans="1:123" s="278" customFormat="1" ht="15" customHeight="1" x14ac:dyDescent="0.3">
      <c r="A39" s="1183" t="s">
        <v>478</v>
      </c>
      <c r="B39" s="1182"/>
      <c r="C39" s="1183" t="s">
        <v>478</v>
      </c>
      <c r="D39" s="1182"/>
      <c r="E39" s="284"/>
      <c r="F39" s="283"/>
      <c r="G39" s="283"/>
      <c r="H39" s="283"/>
      <c r="I39" s="283"/>
      <c r="J39" s="283"/>
      <c r="M39" s="282"/>
      <c r="N39" s="281"/>
      <c r="P39" s="295" t="str">
        <f t="shared" si="101"/>
        <v/>
      </c>
      <c r="Q39" s="295" t="str">
        <f t="shared" si="100"/>
        <v/>
      </c>
      <c r="R39" s="295" t="str">
        <f t="shared" si="100"/>
        <v/>
      </c>
      <c r="S39" s="296" t="str">
        <f t="shared" si="100"/>
        <v/>
      </c>
      <c r="T39" s="295" t="str">
        <f t="shared" si="100"/>
        <v/>
      </c>
      <c r="U39" s="295" t="str">
        <f t="shared" si="100"/>
        <v/>
      </c>
      <c r="V39" s="1158"/>
      <c r="W39" s="1159"/>
      <c r="X39" s="445"/>
      <c r="Y39"/>
      <c r="AB39" s="261"/>
      <c r="AC39" s="358" t="str">
        <f>IF('Data Entry'!H23="","",'Data Entry'!H23)</f>
        <v/>
      </c>
      <c r="AD39" s="356" t="str">
        <f>IF('Data Entry'!G23="","",'Data Entry'!G23)</f>
        <v/>
      </c>
      <c r="AE39" s="363" t="str">
        <f>IF('Data Entry'!J23="","",'Data Entry'!J23)</f>
        <v/>
      </c>
      <c r="AF39" s="402" t="str">
        <f>IF('Data Entry'!I23="","",'Data Entry'!I23)</f>
        <v/>
      </c>
      <c r="AG39" s="301"/>
      <c r="AH39"/>
      <c r="AI39" s="304" t="str">
        <f t="shared" ref="AI39:AI49" ca="1" si="123">IFERROR(MATCH($AI$36,OFFSET($AC$1,AI38,,1000),0)+AI38,"")</f>
        <v/>
      </c>
      <c r="AJ39" s="305" t="str">
        <f t="shared" ca="1" si="102"/>
        <v/>
      </c>
      <c r="AK39" s="306" t="str">
        <f t="shared" ca="1" si="103"/>
        <v/>
      </c>
      <c r="AL39" s="307" t="str">
        <f t="shared" ca="1" si="104"/>
        <v/>
      </c>
      <c r="AM39" s="304">
        <f t="shared" ref="AM39:AM49" ca="1" si="124">IFERROR(MATCH($AM$36,OFFSET($AC$1,AM38,,1000),0)+AM38,"")</f>
        <v>65</v>
      </c>
      <c r="AN39" s="305" t="str">
        <f t="shared" ca="1" si="105"/>
        <v>Paycheck 2</v>
      </c>
      <c r="AO39" s="306">
        <f t="shared" ca="1" si="106"/>
        <v>400</v>
      </c>
      <c r="AP39" s="307" t="str">
        <f t="shared" ca="1" si="107"/>
        <v>Income</v>
      </c>
      <c r="AQ39" s="304" t="str">
        <f t="shared" ref="AQ39:AQ49" ca="1" si="125">IFERROR(MATCH($AQ$36,OFFSET($AC$1,AQ38,,1000),0)+AQ38,"")</f>
        <v/>
      </c>
      <c r="AR39" s="305" t="str">
        <f t="shared" ca="1" si="108"/>
        <v/>
      </c>
      <c r="AS39" s="306" t="str">
        <f t="shared" ca="1" si="109"/>
        <v/>
      </c>
      <c r="AT39" s="307" t="str">
        <f t="shared" ca="1" si="110"/>
        <v/>
      </c>
      <c r="AU39" s="304">
        <f t="shared" ref="AU39:AU49" ca="1" si="126">IFERROR(MATCH($AU$36,OFFSET($AC$1,AU38,,1000),0)+AU38,"")</f>
        <v>69</v>
      </c>
      <c r="AV39" s="305" t="str">
        <f t="shared" ca="1" si="111"/>
        <v>Paycheck 3</v>
      </c>
      <c r="AW39" s="306">
        <f t="shared" ca="1" si="112"/>
        <v>700</v>
      </c>
      <c r="AX39" s="307" t="str">
        <f t="shared" ca="1" si="113"/>
        <v>Income</v>
      </c>
      <c r="AY39" s="304" t="str">
        <f t="shared" ref="AY39:AY49" ca="1" si="127">IFERROR(MATCH($AY$36,OFFSET($AC$1,AY38,,1000),0)+AY38,"")</f>
        <v/>
      </c>
      <c r="AZ39" s="305" t="str">
        <f t="shared" ca="1" si="114"/>
        <v/>
      </c>
      <c r="BA39" s="306" t="str">
        <f t="shared" ca="1" si="115"/>
        <v/>
      </c>
      <c r="BB39" s="307" t="str">
        <f t="shared" ca="1" si="116"/>
        <v/>
      </c>
      <c r="BC39" s="304">
        <f t="shared" ref="BC39:BC49" ca="1" si="128">IFERROR(MATCH($BC$36,OFFSET($AC$1,BC38,,1000),0)+BC38,"")</f>
        <v>31</v>
      </c>
      <c r="BD39" s="305" t="str">
        <f t="shared" ca="1" si="117"/>
        <v>D. Store Card 2</v>
      </c>
      <c r="BE39" s="306">
        <f t="shared" ca="1" si="118"/>
        <v>30</v>
      </c>
      <c r="BF39" s="307">
        <f t="shared" ca="1" si="119"/>
        <v>350</v>
      </c>
      <c r="BG39" s="304">
        <f t="shared" ref="BG39:BG49" ca="1" si="129">IFERROR(MATCH($BG$36,OFFSET($AC$1,BG38,,1000),0)+BG38,"")</f>
        <v>129</v>
      </c>
      <c r="BH39" s="305" t="str">
        <f t="shared" ca="1" si="120"/>
        <v>Car 1 Gas</v>
      </c>
      <c r="BI39" s="306">
        <f t="shared" ca="1" si="121"/>
        <v>50</v>
      </c>
      <c r="BJ39" s="307" t="str">
        <f t="shared" ca="1" si="122"/>
        <v>Liquid Bills</v>
      </c>
      <c r="BL39" s="412" t="str">
        <f ca="1">IF(OR(BM39="",BM39=0),"",MAX(BL$5:BL38)+1)</f>
        <v/>
      </c>
      <c r="BM39" s="316" t="str">
        <f ca="1">IFERROR(INDEX($AJ$6:$AJ$17, ROWS(BM$4:$BM37)), IFERROR(INDEX($AN$6:$AN$17, ROWS(BM$4:$BM37)-ROWS($AJ$6:$AJ$17)), IFERROR(INDEX($AR$6:$AR$17, ROWS(BM$4:$BM37)-ROWS($AJ$6:$AJ$17)-ROWS($AN$6:$AN$17)),IFERROR(INDEX($AV$6:$AV$17, ROWS(BM$4:$BM37)-ROWS($AJ$6:$AJ$17)-ROWS($AN$6:$AN$17)-ROWS($AR$6:$AR$17)),IFERROR(INDEX($AZ$6:$AZ$17, ROWS(BM$4:$BM37)-ROWS($AJ$6:$AJ$17)-ROWS($AN$6:$AN$17)-ROWS($AR$6:$AR$17)-ROWS($AV$6:$AV$17)),IFERROR(INDEX($BD$6:$BD$17, ROWS(BM$4:$BM37)-ROWS($AJ$6:$AJ$17)-ROWS($AN$6:$AN$17)-ROWS($AR$6:$AR$17)-ROWS($AV$6:$AV$17)-ROWS($AZ$6:$AZ$17)),IFERROR(INDEX($BH$6:$BH$17, ROWS(BM$4:$BM37)-ROWS($AJ$6:$AJ$17)-ROWS($AN$6:$AN$17)-ROWS($AR$6:$AR$17)-ROWS($AV$6:$AV$17)-ROWS($AZ$6:$AZ$17)-ROWS($BD$6:$BD$17)), "")))))))</f>
        <v/>
      </c>
      <c r="BN39" s="316" t="str">
        <f t="shared" ca="1" si="30"/>
        <v/>
      </c>
      <c r="BO39" s="316" t="str">
        <f ca="1">IF(OR(BP39="",BP39=0),"",MAX(BO$5:BO38)+1)</f>
        <v/>
      </c>
      <c r="BP39" s="316" t="str">
        <f ca="1">IFERROR(INDEX($AK$6:$AK$17, ROWS($BP$4:BP37)), IFERROR(INDEX($AO$6:$AO$17, ROWS($BP$4:BP37)-ROWS($AK$6:$AK$17)), IFERROR(INDEX($AS$6:$AS$17, ROWS($BP$4:BP37)-ROWS($AK$6:$AK$17)-ROWS($AO$6:$AO$17)),IFERROR(INDEX($AW$6:$AW$17, ROWS($BP$4:BP37)-ROWS($AK$6:$AK$17)-ROWS($AO$6:$AO$17)-ROWS($AS$6:$AS$17)),IFERROR(INDEX($BA$6:$BA$17, ROWS($BP$4:BP37)-ROWS($AK$6:$AK$17)-ROWS($AO$6:$AO$17)-ROWS($AS$6:$AS$17)-ROWS($AW$6:$AW$17)),IFERROR(INDEX($BE$6:$BE$17, ROWS($BP$4:BP37)-ROWS($AK$6:$AK$17)-ROWS($AO$6:$AO$17)-ROWS($AS$6:$AS$17)-ROWS($AW$6:$AW$17)-ROWS($BA$6:$BA$17)),IFERROR(INDEX($BI$6:$BI$17, ROWS($BP$4:BP37)-ROWS($AK$6:$AK$17)-ROWS($AO$6:$AO$17)-ROWS($AS$6:$AS$17)-ROWS($AW$6:$AW$17)-ROWS($BA$6:$BA$17)-ROWS($BE$6:$BE$17)), "")))))))</f>
        <v/>
      </c>
      <c r="BQ39" s="316" t="str">
        <f t="shared" ca="1" si="31"/>
        <v/>
      </c>
      <c r="BR39" s="413" t="str">
        <f t="shared" ca="1" si="32"/>
        <v/>
      </c>
      <c r="BS39" s="412" t="str">
        <f ca="1">IF(OR(BT39="",BT39=0),"",MAX(BS$5:BS38)+1)</f>
        <v/>
      </c>
      <c r="BT39" s="316" t="str">
        <f ca="1">IFERROR(INDEX($AJ$22:$AJ$33, ROWS($BT$4:BT37)), IFERROR(INDEX($AN$22:$AN$33, ROWS($BT$4:BT37)-ROWS($AJ$22:$AJ$33)), IFERROR(INDEX($AR$22:$AR$33, ROWS($BT$4:BT37)-ROWS($AJ$22:$AJ$33)-ROWS($AN$22:$AN$33)),IFERROR(INDEX($AV$22:$AV$33, ROWS($BT$4:BT37)-ROWS($AJ$22:$AJ$33)-ROWS($AN$22:$AN$33)-ROWS($AR$22:$AR$33)),IFERROR(INDEX($AZ$22:$AZ$33, ROWS($BT$4:BT37)-ROWS($AJ$22:$AJ$33)-ROWS($AN$22:$AN$33)-ROWS($AR$22:$AR$33)-ROWS($AV$22:$AV$33)),IFERROR(INDEX($BD$22:$BD$33, ROWS($BT$4:BT37)-ROWS($AJ$22:$AJ$33)-ROWS($AN$22:$AN$33)-ROWS($AR$22:$AR$33)-ROWS($AV$22:$AV$33)-ROWS($AZ$22:$AZ$33)),IFERROR(INDEX($BH$22:$BH$33, ROWS($BT$4:BT37)-ROWS($AJ$22:$AJ$33)-ROWS($AN$22:$AN$33)-ROWS($AR$22:$AR$33)-ROWS($AV$22:$AV$33)-ROWS($AZ$22:$AZ$33)-ROWS($BD$22:$BD$33)), "")))))))</f>
        <v/>
      </c>
      <c r="BU39" s="316" t="str">
        <f t="shared" ca="1" si="33"/>
        <v/>
      </c>
      <c r="BV39" s="316" t="str">
        <f ca="1">IF(OR(BW39="",BW39=0),"",MAX(BV$5:BV38)+1)</f>
        <v/>
      </c>
      <c r="BW39" s="316" t="str">
        <f ca="1">IFERROR(INDEX($AK$22:$AK$33, ROWS($BW$4:BW37)), IFERROR(INDEX($AO$22:$AO$33, ROWS($BW$4:BW37)-ROWS($AK$22:$AK$33)), IFERROR(INDEX($AS$22:$AS$33, ROWS($BW$4:BW37)-ROWS($AK$22:$AK$33)-ROWS($AO$22:$AO$33)),IFERROR(INDEX($AW$22:$AW$33, ROWS($BW$4:BW37)-ROWS($AK$22:$AK$33)-ROWS($AO$22:$AO$33)-ROWS($AS$22:$AS$33)),IFERROR(INDEX($BA$22:$BA$33, ROWS($BW$4:BW37)-ROWS($AK$22:$AK$33)-ROWS($AO$22:$AO$33)-ROWS($AS$22:$AS$33)-ROWS($AW$22:$AW$33)),IFERROR(INDEX($BE$22:$BE$33, ROWS($BW$4:BW37)-ROWS($AK$22:$AK$33)-ROWS($AO$22:$AO$33)-ROWS($AS$22:$AS$33)-ROWS($AW$22:$AW$33)-ROWS($BA$22:$BA$33)),IFERROR(INDEX($BI$22:$BI$33, ROWS($BW$4:BW37)-ROWS($AK$22:$AK$33)-ROWS($AO$22:$AO$33)-ROWS($AS$22:$AS$33)-ROWS($AW$22:$AW$33)-ROWS($BA$22:$BA$33)-ROWS($BE$22:$BE$33)), "")))))))</f>
        <v/>
      </c>
      <c r="BX39" s="316" t="str">
        <f t="shared" ca="1" si="34"/>
        <v/>
      </c>
      <c r="BY39" s="413" t="str">
        <f t="shared" ca="1" si="35"/>
        <v/>
      </c>
      <c r="BZ39" s="412" t="str">
        <f ca="1">IF(OR(CA39="",CA39=0),"",MAX(BZ$5:BZ38)+1)</f>
        <v/>
      </c>
      <c r="CA39" s="316" t="str">
        <f ca="1">IFERROR(INDEX($AJ$38:$AJ$49, ROWS($CA$4:CA37)), IFERROR(INDEX($AN$38:$AN$49, ROWS($CA$4:CA37)-ROWS($AJ$38:$AJ$49)), IFERROR(INDEX($AR$38:$AR$49, ROWS($CA$4:CA37)-ROWS($AJ$38:$AJ$49)-ROWS($AN$38:$AN$49)),IFERROR(INDEX($AV$38:$AV$49, ROWS($CA$4:CA37)-ROWS($AJ$38:$AJ$49)-ROWS($AN$38:$AN$49)-ROWS($AR$38:$AR$49)),IFERROR(INDEX($AZ$38:$AZ$49, ROWS($CA$4:CA37)-ROWS($AJ$38:$AJ$49)-ROWS($AN$38:$AN$49)-ROWS($AR$38:$AR$49)-ROWS($AV$38:$AV$49)),IFERROR(INDEX($BD$38:$BD$49, ROWS($CA$4:CA37)-ROWS($AJ$38:$AJ$49)-ROWS($AN$38:$AN$49)-ROWS($AR$38:$AR$49)-ROWS($AV$38:$AV$49)-ROWS($AZ$38:$AZ$49)),IFERROR(INDEX($BH$38:$BH$49, ROWS($CA$4:CA37)-ROWS($AJ$38:$AJ$49)-ROWS($AN$38:$AN$49)-ROWS($AR$38:$AR$49)-ROWS($AV$38:$AV$49)-ROWS($AZ$38:$AZ$49)-ROWS($BD$38:$BD$49)), "")))))))</f>
        <v/>
      </c>
      <c r="CB39" s="316" t="str">
        <f t="shared" ca="1" si="36"/>
        <v/>
      </c>
      <c r="CC39" s="316" t="str">
        <f ca="1">IF(OR(CD39="",CD39=0),"",MAX(CC$5:CC38)+1)</f>
        <v/>
      </c>
      <c r="CD39" s="316" t="str">
        <f ca="1">IFERROR(INDEX($AK$38:$AK$49, ROWS($CD$4:CD37)), IFERROR(INDEX($AO$38:$AO$49, ROWS($CD$4:CD37)-ROWS($AK$38:$AK$49)), IFERROR(INDEX($AS$38:$AS$49, ROWS($CD$4:CD37)-ROWS($AK$38:$AK$49)-ROWS($AO$38:$AO$49)),IFERROR(INDEX($AW$38:$AW$49, ROWS($CD$4:CD37)-ROWS($AK$38:$AK$49)-ROWS($AO$38:$AO$49)-ROWS($AS$38:$AS$49)),IFERROR(INDEX($BA$38:$BA$49, ROWS($CD$4:CD37)-ROWS($AK$38:$AK$49)-ROWS($AO$38:$AO$49)-ROWS($AS$38:$AS$49)-ROWS($AW$38:$AW$49)),IFERROR(INDEX($BE$38:$BE$49, ROWS($CD$4:CD37)-ROWS($AK$38:$AK$49)-ROWS($AO$38:$AO$49)-ROWS($AS$38:$AS$49)-ROWS($AW$38:$AW$49)-ROWS($BA$38:$BA$49)),IFERROR(INDEX($BI$38:$BI$49, ROWS($CD$4:CD37)-ROWS($AK$38:$AK$49)-ROWS($AO$38:$AO$49)-ROWS($AS$38:$AS$49)-ROWS($AW$38:$AW$49)-ROWS($BA$38:$BA$49)-ROWS($BE$38:$BE$49)), "")))))))</f>
        <v/>
      </c>
      <c r="CE39" s="316" t="str">
        <f t="shared" ca="1" si="37"/>
        <v/>
      </c>
      <c r="CF39" s="413" t="str">
        <f t="shared" ca="1" si="38"/>
        <v/>
      </c>
      <c r="CG39" s="412" t="str">
        <f ca="1">IF(OR(CH39="",CH39=0),"",MAX(CG$5:CG38)+1)</f>
        <v/>
      </c>
      <c r="CH39" s="316" t="str">
        <f ca="1">IFERROR(INDEX($AJ$54:$AJ$65, ROWS($CH$4:CH37)), IFERROR(INDEX($AN$54:$AN$65, ROWS($CH$4:CH37)-ROWS($AJ$54:$AJ$65)), IFERROR(INDEX($AR$54:$AR$65, ROWS($CH$4:CH37)-ROWS($AJ$54:$AJ$65)-ROWS($AN$54:$AN$65)),IFERROR(INDEX($AV$54:$AV$65, ROWS($CH$4:CH37)-ROWS($AJ$54:$AJ$65)-ROWS($AN$54:$AN$65)-ROWS($AR$54:$AR$65)),IFERROR(INDEX($AZ$54:$AZ$65, ROWS($CH$4:CH37)-ROWS($AJ$54:$AJ$65)-ROWS($AN$54:$AN$65)-ROWS($AR$54:$AR$65)-ROWS($AV$54:$AV$65)),IFERROR(INDEX($BD$54:$BD$65, ROWS($CH$4:CH37)-ROWS($AJ$54:$AJ$65)-ROWS($AN$54:$AN$65)-ROWS($AR$54:$AR$65)-ROWS($AV$54:$AV$65)-ROWS($AZ$54:$AZ$65)),IFERROR(INDEX($BH$54:$BH$65, ROWS($CH$4:CH37)-ROWS($AJ$54:$AJ$65)-ROWS($AN$54:$AN$65)-ROWS($AR$54:$AR$65)-ROWS($AV$54:$AV$65)-ROWS($AZ$54:$AZ$65)-ROWS($BD$54:$BD$65)), "")))))))</f>
        <v/>
      </c>
      <c r="CI39" s="316" t="str">
        <f t="shared" ca="1" si="39"/>
        <v/>
      </c>
      <c r="CJ39" s="316" t="str">
        <f ca="1">IF(OR(CK39="",CK39=0),"",MAX(CJ$5:CJ38)+1)</f>
        <v/>
      </c>
      <c r="CK39" s="316" t="str">
        <f ca="1">IFERROR(INDEX($AK$54:$AK$65, ROWS($CK$4:CK37)), IFERROR(INDEX($AO$54:$AO$65, ROWS($CK$4:CK37)-ROWS($AK$54:$AK$65)), IFERROR(INDEX($AS$54:$AS$65, ROWS($CK$4:CK37)-ROWS($AK$54:$AK$65)-ROWS($AO$54:$AO$65)),IFERROR(INDEX($AW$54:$AW$65, ROWS($CK$4:CK37)-ROWS($AK$54:$AK$65)-ROWS($AO$54:$AO$65)-ROWS($AS$54:$AS$65)),IFERROR(INDEX($BA$54:$BA$65, ROWS($CK$4:CK37)-ROWS($AK$54:$AK$65)-ROWS($AO$54:$AO$65)-ROWS($AS$54:$AS$65)-ROWS($AW$54:$AW$65)),IFERROR(INDEX($BE$54:$BE$65, ROWS($CK$4:CK37)-ROWS($AK$54:$AK$65)-ROWS($AO$54:$AO$65)-ROWS($AS$54:$AS$65)-ROWS($AW$54:$AW$65)-ROWS($BA$54:$BA$65)),IFERROR(INDEX($BI$54:$BI$65, ROWS($CK$4:CK37)-ROWS($AK$54:$AK$65)-ROWS($AO$54:$AO$65)-ROWS($AS$54:$AS$65)-ROWS($AW$54:$AW$65)-ROWS($BA$54:$BA$65)-ROWS($BE$54:$BE$65)), "")))))))</f>
        <v/>
      </c>
      <c r="CL39" s="316" t="str">
        <f t="shared" ca="1" si="40"/>
        <v/>
      </c>
      <c r="CM39" s="413" t="str">
        <f t="shared" ca="1" si="41"/>
        <v/>
      </c>
      <c r="CN39" s="412" t="str">
        <f ca="1">IF(OR(CO39="",CO39=0),"",MAX(CN$5:CN38)+1)</f>
        <v/>
      </c>
      <c r="CO39" s="316" t="str">
        <f ca="1">IFERROR(INDEX($AJ$70:$AJ$81, ROWS($CO$4:CO37)), IFERROR(INDEX($AN$70:$AN$81, ROWS($CO$4:CO37)-ROWS($AJ$70:$AJ$81)), IFERROR(INDEX($AR$70:$AR$81, ROWS($CO$4:CO37)-ROWS($AJ$70:$AJ$81)-ROWS($AN$70:$AN$81)),IFERROR(INDEX($AV$70:$AV$81, ROWS($CO$4:CO37)-ROWS($AJ$70:$AJ$81)-ROWS($AN$70:$AN$81)-ROWS($AR$70:$AR$81)),IFERROR(INDEX($AZ$70:$AZ$81, ROWS($CO$4:CO37)-ROWS($AJ$70:$AJ$81)-ROWS($AN$70:$AN$81)-ROWS($AR$70:$AR$81)-ROWS($AV$70:$AV$81)),IFERROR(INDEX($BD$70:$BD$81, ROWS($CO$4:CO37)-ROWS($AJ$70:$AJ$81)-ROWS($AN$70:$AN$81)-ROWS($AR$70:$AR$81)-ROWS($AV$70:$AV$81)-ROWS($AZ$70:$AZ$81)),IFERROR(INDEX($BH$70:$BH$81, ROWS($CO$4:CO37)-ROWS($AJ$70:$AJ$81)-ROWS($AN$70:$AN$81)-ROWS($AR$70:$AR$81)-ROWS($AV$70:$AV$81)-ROWS($AZ$70:$AZ$81)-ROWS($BD$70:$BD$81)), "")))))))</f>
        <v/>
      </c>
      <c r="CP39" s="316" t="str">
        <f t="shared" ca="1" si="42"/>
        <v/>
      </c>
      <c r="CQ39" s="316" t="str">
        <f ca="1">IF(OR(CR39="",CR39=0),"",MAX(CQ$5:CQ38)+1)</f>
        <v/>
      </c>
      <c r="CR39" s="316" t="str">
        <f ca="1">IFERROR(INDEX($AK$70:$AK$81, ROWS($CR$4:CR37)), IFERROR(INDEX($AO$70:$AO$81, ROWS($CR$4:CR37)-ROWS($AK$70:$AK$81)), IFERROR(INDEX($AS$70:$AS$81, ROWS($CR$4:CR37)-ROWS($AK$70:$AK$81)-ROWS($AO$70:$AO$81)),IFERROR(INDEX($AW$70:$AW$81, ROWS($CR$4:CR37)-ROWS($AK$70:$AK$81)-ROWS($AO$70:$AO$81)-ROWS($AS$70:$AS$81)),IFERROR(INDEX($BA$70:$BA$81, ROWS($CR$4:CR37)-ROWS($AK$70:$AK$81)-ROWS($AO$70:$AO$81)-ROWS($AS$70:$AS$81)-ROWS($AW$70:$AW$81)),IFERROR(INDEX($BE$70:$BE$81, ROWS($CR$4:CR37)-ROWS($AK$70:$AK$81)-ROWS($AO$70:$AO$81)-ROWS($AS$70:$AS$81)-ROWS($AW$70:$AW$81)-ROWS($BA$70:$BA$81)),IFERROR(INDEX($BI$70:$BI$81, ROWS($CR$4:CR37)-ROWS($AK$70:$AK$81)-ROWS($AO$70:$AO$81)-ROWS($AS$70:$AS$81)-ROWS($AW$70:$AW$81)-ROWS($BA$70:$BA$81)-ROWS($BE$70:$BE$81)), "")))))))</f>
        <v/>
      </c>
      <c r="CS39" s="316" t="str">
        <f t="shared" ca="1" si="43"/>
        <v/>
      </c>
      <c r="CT39" s="413" t="str">
        <f t="shared" ca="1" si="44"/>
        <v/>
      </c>
      <c r="CU39" s="412" t="str">
        <f>IF(OR(CV39="",CV39=0),"",MAX(CU$5:CU38)+1)</f>
        <v/>
      </c>
      <c r="CV39" s="316" t="str">
        <f>IFERROR(INDEX($AJ$86:$AJ$97, ROWS($CV$4:CV37)), IFERROR(INDEX($AN$86:$AN$97, ROWS($CV$4:CV37)-ROWS($AJ$86:$AJ$97)), ""))</f>
        <v/>
      </c>
      <c r="CW39" s="316" t="str">
        <f t="shared" si="45"/>
        <v/>
      </c>
      <c r="CX39" s="316" t="str">
        <f>IF(OR(CY39="",CY39=0),"",MAX(CX$5:CX38)+1)</f>
        <v/>
      </c>
      <c r="CY39" s="316" t="str">
        <f>IFERROR(INDEX($AK$86:$AK$97, ROWS($CY$4:CY37)), IFERROR(INDEX($AO$86:$AO$97, ROWS($CY$4:CY37)-ROWS($AK$86:$AK$97)), ""))</f>
        <v/>
      </c>
      <c r="CZ39" s="316" t="str">
        <f t="shared" si="46"/>
        <v/>
      </c>
      <c r="DA39" s="413" t="str">
        <f t="shared" si="47"/>
        <v/>
      </c>
      <c r="DC39" s="438" t="str">
        <f ca="1">IF(OR(DD39="",DD39=0),"",MAX(DC$25:DC38)+1)</f>
        <v/>
      </c>
      <c r="DD39" s="434" t="str">
        <f t="shared" ca="1" si="90"/>
        <v/>
      </c>
      <c r="DE39" s="413" t="str">
        <f t="shared" ca="1" si="91"/>
        <v/>
      </c>
      <c r="DF39" s="431" t="str">
        <f ca="1">IF(OR(DG39="",DG39=0),"",MAX(DF$25:DF38)+1)</f>
        <v/>
      </c>
      <c r="DG39" s="412" t="str">
        <f t="shared" ca="1" si="92"/>
        <v/>
      </c>
      <c r="DH39" s="413" t="str">
        <f t="shared" ca="1" si="93"/>
        <v/>
      </c>
      <c r="DI39" s="412" t="str">
        <f t="shared" ca="1" si="94"/>
        <v/>
      </c>
      <c r="DJ39" s="413" t="str">
        <f t="shared" ca="1" si="95"/>
        <v/>
      </c>
      <c r="DK39" s="412" t="str">
        <f t="shared" ca="1" si="96"/>
        <v/>
      </c>
      <c r="DL39" s="413" t="str">
        <f t="shared" ca="1" si="97"/>
        <v/>
      </c>
    </row>
    <row r="40" spans="1:123" s="278" customFormat="1" ht="15" customHeight="1" x14ac:dyDescent="0.3">
      <c r="A40" s="1173" t="s">
        <v>478</v>
      </c>
      <c r="B40" s="1174"/>
      <c r="C40" s="1173"/>
      <c r="D40" s="1174"/>
      <c r="E40" s="280" t="s">
        <v>477</v>
      </c>
      <c r="F40" s="279"/>
      <c r="G40" s="279"/>
      <c r="H40" s="279"/>
      <c r="I40" s="279"/>
      <c r="J40" s="279"/>
      <c r="K40" s="1207"/>
      <c r="L40" s="1207"/>
      <c r="M40" s="1207"/>
      <c r="N40" s="1208"/>
      <c r="P40" s="297" t="str">
        <f t="shared" si="101"/>
        <v/>
      </c>
      <c r="Q40" s="297" t="str">
        <f t="shared" si="100"/>
        <v/>
      </c>
      <c r="R40" s="297" t="str">
        <f t="shared" si="100"/>
        <v/>
      </c>
      <c r="S40" s="298" t="str">
        <f t="shared" si="100"/>
        <v/>
      </c>
      <c r="T40" s="297" t="str">
        <f t="shared" si="100"/>
        <v/>
      </c>
      <c r="U40" s="297" t="str">
        <f t="shared" si="100"/>
        <v/>
      </c>
      <c r="V40" s="1160" t="s">
        <v>503</v>
      </c>
      <c r="W40" s="1161"/>
      <c r="X40" s="424">
        <f ca="1">IF(OR(X36="",X37=""),0,SUM(X37+X38-X36))</f>
        <v>10160.93</v>
      </c>
      <c r="Y40"/>
      <c r="AB40" s="261"/>
      <c r="AC40" s="358" t="str">
        <f>IF('Data Entry'!H24="","",'Data Entry'!H24)</f>
        <v/>
      </c>
      <c r="AD40" s="356" t="str">
        <f>IF('Data Entry'!G24="","",'Data Entry'!G24)</f>
        <v/>
      </c>
      <c r="AE40" s="363" t="str">
        <f>IF('Data Entry'!J24="","",'Data Entry'!J24)</f>
        <v/>
      </c>
      <c r="AF40" s="402" t="str">
        <f>IF('Data Entry'!I24="","",'Data Entry'!I24)</f>
        <v/>
      </c>
      <c r="AG40" s="301"/>
      <c r="AH40"/>
      <c r="AI40" s="304" t="str">
        <f t="shared" ca="1" si="123"/>
        <v/>
      </c>
      <c r="AJ40" s="305" t="str">
        <f t="shared" ca="1" si="102"/>
        <v/>
      </c>
      <c r="AK40" s="306" t="str">
        <f t="shared" ca="1" si="103"/>
        <v/>
      </c>
      <c r="AL40" s="307" t="str">
        <f t="shared" ca="1" si="104"/>
        <v/>
      </c>
      <c r="AM40" s="304">
        <f t="shared" ca="1" si="124"/>
        <v>131</v>
      </c>
      <c r="AN40" s="305" t="str">
        <f t="shared" ca="1" si="105"/>
        <v>Car 2 Gas</v>
      </c>
      <c r="AO40" s="306">
        <f t="shared" ca="1" si="106"/>
        <v>80</v>
      </c>
      <c r="AP40" s="307" t="str">
        <f t="shared" ca="1" si="107"/>
        <v>Liquid Bills</v>
      </c>
      <c r="AQ40" s="304" t="str">
        <f t="shared" ca="1" si="125"/>
        <v/>
      </c>
      <c r="AR40" s="305" t="str">
        <f t="shared" ca="1" si="108"/>
        <v/>
      </c>
      <c r="AS40" s="306" t="str">
        <f t="shared" ca="1" si="109"/>
        <v/>
      </c>
      <c r="AT40" s="307" t="str">
        <f t="shared" ca="1" si="110"/>
        <v/>
      </c>
      <c r="AU40" s="304" t="str">
        <f t="shared" ca="1" si="126"/>
        <v/>
      </c>
      <c r="AV40" s="305" t="str">
        <f t="shared" ca="1" si="111"/>
        <v/>
      </c>
      <c r="AW40" s="306" t="str">
        <f t="shared" ca="1" si="112"/>
        <v/>
      </c>
      <c r="AX40" s="307" t="str">
        <f t="shared" ca="1" si="113"/>
        <v/>
      </c>
      <c r="AY40" s="304" t="str">
        <f t="shared" ca="1" si="127"/>
        <v/>
      </c>
      <c r="AZ40" s="305" t="str">
        <f t="shared" ca="1" si="114"/>
        <v/>
      </c>
      <c r="BA40" s="306" t="str">
        <f t="shared" ca="1" si="115"/>
        <v/>
      </c>
      <c r="BB40" s="307" t="str">
        <f t="shared" ca="1" si="116"/>
        <v/>
      </c>
      <c r="BC40" s="304">
        <f t="shared" ca="1" si="128"/>
        <v>49</v>
      </c>
      <c r="BD40" s="305" t="str">
        <f t="shared" ca="1" si="117"/>
        <v>Car Payment 1</v>
      </c>
      <c r="BE40" s="306">
        <f t="shared" ca="1" si="118"/>
        <v>350</v>
      </c>
      <c r="BF40" s="307">
        <f t="shared" ca="1" si="119"/>
        <v>18000</v>
      </c>
      <c r="BG40" s="304" t="str">
        <f t="shared" ca="1" si="129"/>
        <v/>
      </c>
      <c r="BH40" s="305" t="str">
        <f t="shared" ca="1" si="120"/>
        <v/>
      </c>
      <c r="BI40" s="306" t="str">
        <f t="shared" ca="1" si="121"/>
        <v/>
      </c>
      <c r="BJ40" s="307" t="str">
        <f t="shared" ca="1" si="122"/>
        <v/>
      </c>
      <c r="BL40" s="412" t="str">
        <f ca="1">IF(OR(BM40="",BM40=0),"",MAX(BL$5:BL39)+1)</f>
        <v/>
      </c>
      <c r="BM40" s="316" t="str">
        <f ca="1">IFERROR(INDEX($AJ$6:$AJ$17, ROWS(BM$4:$BM38)), IFERROR(INDEX($AN$6:$AN$17, ROWS(BM$4:$BM38)-ROWS($AJ$6:$AJ$17)), IFERROR(INDEX($AR$6:$AR$17, ROWS(BM$4:$BM38)-ROWS($AJ$6:$AJ$17)-ROWS($AN$6:$AN$17)),IFERROR(INDEX($AV$6:$AV$17, ROWS(BM$4:$BM38)-ROWS($AJ$6:$AJ$17)-ROWS($AN$6:$AN$17)-ROWS($AR$6:$AR$17)),IFERROR(INDEX($AZ$6:$AZ$17, ROWS(BM$4:$BM38)-ROWS($AJ$6:$AJ$17)-ROWS($AN$6:$AN$17)-ROWS($AR$6:$AR$17)-ROWS($AV$6:$AV$17)),IFERROR(INDEX($BD$6:$BD$17, ROWS(BM$4:$BM38)-ROWS($AJ$6:$AJ$17)-ROWS($AN$6:$AN$17)-ROWS($AR$6:$AR$17)-ROWS($AV$6:$AV$17)-ROWS($AZ$6:$AZ$17)),IFERROR(INDEX($BH$6:$BH$17, ROWS(BM$4:$BM38)-ROWS($AJ$6:$AJ$17)-ROWS($AN$6:$AN$17)-ROWS($AR$6:$AR$17)-ROWS($AV$6:$AV$17)-ROWS($AZ$6:$AZ$17)-ROWS($BD$6:$BD$17)), "")))))))</f>
        <v/>
      </c>
      <c r="BN40" s="316" t="str">
        <f t="shared" ca="1" si="30"/>
        <v/>
      </c>
      <c r="BO40" s="316" t="str">
        <f ca="1">IF(OR(BP40="",BP40=0),"",MAX(BO$5:BO39)+1)</f>
        <v/>
      </c>
      <c r="BP40" s="316" t="str">
        <f ca="1">IFERROR(INDEX($AK$6:$AK$17, ROWS($BP$4:BP38)), IFERROR(INDEX($AO$6:$AO$17, ROWS($BP$4:BP38)-ROWS($AK$6:$AK$17)), IFERROR(INDEX($AS$6:$AS$17, ROWS($BP$4:BP38)-ROWS($AK$6:$AK$17)-ROWS($AO$6:$AO$17)),IFERROR(INDEX($AW$6:$AW$17, ROWS($BP$4:BP38)-ROWS($AK$6:$AK$17)-ROWS($AO$6:$AO$17)-ROWS($AS$6:$AS$17)),IFERROR(INDEX($BA$6:$BA$17, ROWS($BP$4:BP38)-ROWS($AK$6:$AK$17)-ROWS($AO$6:$AO$17)-ROWS($AS$6:$AS$17)-ROWS($AW$6:$AW$17)),IFERROR(INDEX($BE$6:$BE$17, ROWS($BP$4:BP38)-ROWS($AK$6:$AK$17)-ROWS($AO$6:$AO$17)-ROWS($AS$6:$AS$17)-ROWS($AW$6:$AW$17)-ROWS($BA$6:$BA$17)),IFERROR(INDEX($BI$6:$BI$17, ROWS($BP$4:BP38)-ROWS($AK$6:$AK$17)-ROWS($AO$6:$AO$17)-ROWS($AS$6:$AS$17)-ROWS($AW$6:$AW$17)-ROWS($BA$6:$BA$17)-ROWS($BE$6:$BE$17)), "")))))))</f>
        <v/>
      </c>
      <c r="BQ40" s="316" t="str">
        <f t="shared" ca="1" si="31"/>
        <v/>
      </c>
      <c r="BR40" s="413" t="str">
        <f t="shared" ca="1" si="32"/>
        <v/>
      </c>
      <c r="BS40" s="412" t="str">
        <f ca="1">IF(OR(BT40="",BT40=0),"",MAX(BS$5:BS39)+1)</f>
        <v/>
      </c>
      <c r="BT40" s="316" t="str">
        <f ca="1">IFERROR(INDEX($AJ$22:$AJ$33, ROWS($BT$4:BT38)), IFERROR(INDEX($AN$22:$AN$33, ROWS($BT$4:BT38)-ROWS($AJ$22:$AJ$33)), IFERROR(INDEX($AR$22:$AR$33, ROWS($BT$4:BT38)-ROWS($AJ$22:$AJ$33)-ROWS($AN$22:$AN$33)),IFERROR(INDEX($AV$22:$AV$33, ROWS($BT$4:BT38)-ROWS($AJ$22:$AJ$33)-ROWS($AN$22:$AN$33)-ROWS($AR$22:$AR$33)),IFERROR(INDEX($AZ$22:$AZ$33, ROWS($BT$4:BT38)-ROWS($AJ$22:$AJ$33)-ROWS($AN$22:$AN$33)-ROWS($AR$22:$AR$33)-ROWS($AV$22:$AV$33)),IFERROR(INDEX($BD$22:$BD$33, ROWS($BT$4:BT38)-ROWS($AJ$22:$AJ$33)-ROWS($AN$22:$AN$33)-ROWS($AR$22:$AR$33)-ROWS($AV$22:$AV$33)-ROWS($AZ$22:$AZ$33)),IFERROR(INDEX($BH$22:$BH$33, ROWS($BT$4:BT38)-ROWS($AJ$22:$AJ$33)-ROWS($AN$22:$AN$33)-ROWS($AR$22:$AR$33)-ROWS($AV$22:$AV$33)-ROWS($AZ$22:$AZ$33)-ROWS($BD$22:$BD$33)), "")))))))</f>
        <v/>
      </c>
      <c r="BU40" s="316" t="str">
        <f t="shared" ca="1" si="33"/>
        <v/>
      </c>
      <c r="BV40" s="316" t="str">
        <f ca="1">IF(OR(BW40="",BW40=0),"",MAX(BV$5:BV39)+1)</f>
        <v/>
      </c>
      <c r="BW40" s="316" t="str">
        <f ca="1">IFERROR(INDEX($AK$22:$AK$33, ROWS($BW$4:BW38)), IFERROR(INDEX($AO$22:$AO$33, ROWS($BW$4:BW38)-ROWS($AK$22:$AK$33)), IFERROR(INDEX($AS$22:$AS$33, ROWS($BW$4:BW38)-ROWS($AK$22:$AK$33)-ROWS($AO$22:$AO$33)),IFERROR(INDEX($AW$22:$AW$33, ROWS($BW$4:BW38)-ROWS($AK$22:$AK$33)-ROWS($AO$22:$AO$33)-ROWS($AS$22:$AS$33)),IFERROR(INDEX($BA$22:$BA$33, ROWS($BW$4:BW38)-ROWS($AK$22:$AK$33)-ROWS($AO$22:$AO$33)-ROWS($AS$22:$AS$33)-ROWS($AW$22:$AW$33)),IFERROR(INDEX($BE$22:$BE$33, ROWS($BW$4:BW38)-ROWS($AK$22:$AK$33)-ROWS($AO$22:$AO$33)-ROWS($AS$22:$AS$33)-ROWS($AW$22:$AW$33)-ROWS($BA$22:$BA$33)),IFERROR(INDEX($BI$22:$BI$33, ROWS($BW$4:BW38)-ROWS($AK$22:$AK$33)-ROWS($AO$22:$AO$33)-ROWS($AS$22:$AS$33)-ROWS($AW$22:$AW$33)-ROWS($BA$22:$BA$33)-ROWS($BE$22:$BE$33)), "")))))))</f>
        <v/>
      </c>
      <c r="BX40" s="316" t="str">
        <f t="shared" ca="1" si="34"/>
        <v/>
      </c>
      <c r="BY40" s="413" t="str">
        <f t="shared" ca="1" si="35"/>
        <v/>
      </c>
      <c r="BZ40" s="412" t="str">
        <f ca="1">IF(OR(CA40="",CA40=0),"",MAX(BZ$5:BZ39)+1)</f>
        <v/>
      </c>
      <c r="CA40" s="316" t="str">
        <f ca="1">IFERROR(INDEX($AJ$38:$AJ$49, ROWS($CA$4:CA38)), IFERROR(INDEX($AN$38:$AN$49, ROWS($CA$4:CA38)-ROWS($AJ$38:$AJ$49)), IFERROR(INDEX($AR$38:$AR$49, ROWS($CA$4:CA38)-ROWS($AJ$38:$AJ$49)-ROWS($AN$38:$AN$49)),IFERROR(INDEX($AV$38:$AV$49, ROWS($CA$4:CA38)-ROWS($AJ$38:$AJ$49)-ROWS($AN$38:$AN$49)-ROWS($AR$38:$AR$49)),IFERROR(INDEX($AZ$38:$AZ$49, ROWS($CA$4:CA38)-ROWS($AJ$38:$AJ$49)-ROWS($AN$38:$AN$49)-ROWS($AR$38:$AR$49)-ROWS($AV$38:$AV$49)),IFERROR(INDEX($BD$38:$BD$49, ROWS($CA$4:CA38)-ROWS($AJ$38:$AJ$49)-ROWS($AN$38:$AN$49)-ROWS($AR$38:$AR$49)-ROWS($AV$38:$AV$49)-ROWS($AZ$38:$AZ$49)),IFERROR(INDEX($BH$38:$BH$49, ROWS($CA$4:CA38)-ROWS($AJ$38:$AJ$49)-ROWS($AN$38:$AN$49)-ROWS($AR$38:$AR$49)-ROWS($AV$38:$AV$49)-ROWS($AZ$38:$AZ$49)-ROWS($BD$38:$BD$49)), "")))))))</f>
        <v/>
      </c>
      <c r="CB40" s="316" t="str">
        <f t="shared" ca="1" si="36"/>
        <v/>
      </c>
      <c r="CC40" s="316" t="str">
        <f ca="1">IF(OR(CD40="",CD40=0),"",MAX(CC$5:CC39)+1)</f>
        <v/>
      </c>
      <c r="CD40" s="316" t="str">
        <f ca="1">IFERROR(INDEX($AK$38:$AK$49, ROWS($CD$4:CD38)), IFERROR(INDEX($AO$38:$AO$49, ROWS($CD$4:CD38)-ROWS($AK$38:$AK$49)), IFERROR(INDEX($AS$38:$AS$49, ROWS($CD$4:CD38)-ROWS($AK$38:$AK$49)-ROWS($AO$38:$AO$49)),IFERROR(INDEX($AW$38:$AW$49, ROWS($CD$4:CD38)-ROWS($AK$38:$AK$49)-ROWS($AO$38:$AO$49)-ROWS($AS$38:$AS$49)),IFERROR(INDEX($BA$38:$BA$49, ROWS($CD$4:CD38)-ROWS($AK$38:$AK$49)-ROWS($AO$38:$AO$49)-ROWS($AS$38:$AS$49)-ROWS($AW$38:$AW$49)),IFERROR(INDEX($BE$38:$BE$49, ROWS($CD$4:CD38)-ROWS($AK$38:$AK$49)-ROWS($AO$38:$AO$49)-ROWS($AS$38:$AS$49)-ROWS($AW$38:$AW$49)-ROWS($BA$38:$BA$49)),IFERROR(INDEX($BI$38:$BI$49, ROWS($CD$4:CD38)-ROWS($AK$38:$AK$49)-ROWS($AO$38:$AO$49)-ROWS($AS$38:$AS$49)-ROWS($AW$38:$AW$49)-ROWS($BA$38:$BA$49)-ROWS($BE$38:$BE$49)), "")))))))</f>
        <v/>
      </c>
      <c r="CE40" s="316" t="str">
        <f t="shared" ca="1" si="37"/>
        <v/>
      </c>
      <c r="CF40" s="413" t="str">
        <f t="shared" ca="1" si="38"/>
        <v/>
      </c>
      <c r="CG40" s="412" t="str">
        <f ca="1">IF(OR(CH40="",CH40=0),"",MAX(CG$5:CG39)+1)</f>
        <v/>
      </c>
      <c r="CH40" s="316" t="str">
        <f ca="1">IFERROR(INDEX($AJ$54:$AJ$65, ROWS($CH$4:CH38)), IFERROR(INDEX($AN$54:$AN$65, ROWS($CH$4:CH38)-ROWS($AJ$54:$AJ$65)), IFERROR(INDEX($AR$54:$AR$65, ROWS($CH$4:CH38)-ROWS($AJ$54:$AJ$65)-ROWS($AN$54:$AN$65)),IFERROR(INDEX($AV$54:$AV$65, ROWS($CH$4:CH38)-ROWS($AJ$54:$AJ$65)-ROWS($AN$54:$AN$65)-ROWS($AR$54:$AR$65)),IFERROR(INDEX($AZ$54:$AZ$65, ROWS($CH$4:CH38)-ROWS($AJ$54:$AJ$65)-ROWS($AN$54:$AN$65)-ROWS($AR$54:$AR$65)-ROWS($AV$54:$AV$65)),IFERROR(INDEX($BD$54:$BD$65, ROWS($CH$4:CH38)-ROWS($AJ$54:$AJ$65)-ROWS($AN$54:$AN$65)-ROWS($AR$54:$AR$65)-ROWS($AV$54:$AV$65)-ROWS($AZ$54:$AZ$65)),IFERROR(INDEX($BH$54:$BH$65, ROWS($CH$4:CH38)-ROWS($AJ$54:$AJ$65)-ROWS($AN$54:$AN$65)-ROWS($AR$54:$AR$65)-ROWS($AV$54:$AV$65)-ROWS($AZ$54:$AZ$65)-ROWS($BD$54:$BD$65)), "")))))))</f>
        <v/>
      </c>
      <c r="CI40" s="316" t="str">
        <f t="shared" ca="1" si="39"/>
        <v/>
      </c>
      <c r="CJ40" s="316" t="str">
        <f ca="1">IF(OR(CK40="",CK40=0),"",MAX(CJ$5:CJ39)+1)</f>
        <v/>
      </c>
      <c r="CK40" s="316" t="str">
        <f ca="1">IFERROR(INDEX($AK$54:$AK$65, ROWS($CK$4:CK38)), IFERROR(INDEX($AO$54:$AO$65, ROWS($CK$4:CK38)-ROWS($AK$54:$AK$65)), IFERROR(INDEX($AS$54:$AS$65, ROWS($CK$4:CK38)-ROWS($AK$54:$AK$65)-ROWS($AO$54:$AO$65)),IFERROR(INDEX($AW$54:$AW$65, ROWS($CK$4:CK38)-ROWS($AK$54:$AK$65)-ROWS($AO$54:$AO$65)-ROWS($AS$54:$AS$65)),IFERROR(INDEX($BA$54:$BA$65, ROWS($CK$4:CK38)-ROWS($AK$54:$AK$65)-ROWS($AO$54:$AO$65)-ROWS($AS$54:$AS$65)-ROWS($AW$54:$AW$65)),IFERROR(INDEX($BE$54:$BE$65, ROWS($CK$4:CK38)-ROWS($AK$54:$AK$65)-ROWS($AO$54:$AO$65)-ROWS($AS$54:$AS$65)-ROWS($AW$54:$AW$65)-ROWS($BA$54:$BA$65)),IFERROR(INDEX($BI$54:$BI$65, ROWS($CK$4:CK38)-ROWS($AK$54:$AK$65)-ROWS($AO$54:$AO$65)-ROWS($AS$54:$AS$65)-ROWS($AW$54:$AW$65)-ROWS($BA$54:$BA$65)-ROWS($BE$54:$BE$65)), "")))))))</f>
        <v/>
      </c>
      <c r="CL40" s="316" t="str">
        <f t="shared" ca="1" si="40"/>
        <v/>
      </c>
      <c r="CM40" s="413" t="str">
        <f t="shared" ca="1" si="41"/>
        <v/>
      </c>
      <c r="CN40" s="412" t="str">
        <f ca="1">IF(OR(CO40="",CO40=0),"",MAX(CN$5:CN39)+1)</f>
        <v/>
      </c>
      <c r="CO40" s="316" t="str">
        <f ca="1">IFERROR(INDEX($AJ$70:$AJ$81, ROWS($CO$4:CO38)), IFERROR(INDEX($AN$70:$AN$81, ROWS($CO$4:CO38)-ROWS($AJ$70:$AJ$81)), IFERROR(INDEX($AR$70:$AR$81, ROWS($CO$4:CO38)-ROWS($AJ$70:$AJ$81)-ROWS($AN$70:$AN$81)),IFERROR(INDEX($AV$70:$AV$81, ROWS($CO$4:CO38)-ROWS($AJ$70:$AJ$81)-ROWS($AN$70:$AN$81)-ROWS($AR$70:$AR$81)),IFERROR(INDEX($AZ$70:$AZ$81, ROWS($CO$4:CO38)-ROWS($AJ$70:$AJ$81)-ROWS($AN$70:$AN$81)-ROWS($AR$70:$AR$81)-ROWS($AV$70:$AV$81)),IFERROR(INDEX($BD$70:$BD$81, ROWS($CO$4:CO38)-ROWS($AJ$70:$AJ$81)-ROWS($AN$70:$AN$81)-ROWS($AR$70:$AR$81)-ROWS($AV$70:$AV$81)-ROWS($AZ$70:$AZ$81)),IFERROR(INDEX($BH$70:$BH$81, ROWS($CO$4:CO38)-ROWS($AJ$70:$AJ$81)-ROWS($AN$70:$AN$81)-ROWS($AR$70:$AR$81)-ROWS($AV$70:$AV$81)-ROWS($AZ$70:$AZ$81)-ROWS($BD$70:$BD$81)), "")))))))</f>
        <v/>
      </c>
      <c r="CP40" s="316" t="str">
        <f t="shared" ca="1" si="42"/>
        <v/>
      </c>
      <c r="CQ40" s="316" t="str">
        <f ca="1">IF(OR(CR40="",CR40=0),"",MAX(CQ$5:CQ39)+1)</f>
        <v/>
      </c>
      <c r="CR40" s="316" t="str">
        <f ca="1">IFERROR(INDEX($AK$70:$AK$81, ROWS($CR$4:CR38)), IFERROR(INDEX($AO$70:$AO$81, ROWS($CR$4:CR38)-ROWS($AK$70:$AK$81)), IFERROR(INDEX($AS$70:$AS$81, ROWS($CR$4:CR38)-ROWS($AK$70:$AK$81)-ROWS($AO$70:$AO$81)),IFERROR(INDEX($AW$70:$AW$81, ROWS($CR$4:CR38)-ROWS($AK$70:$AK$81)-ROWS($AO$70:$AO$81)-ROWS($AS$70:$AS$81)),IFERROR(INDEX($BA$70:$BA$81, ROWS($CR$4:CR38)-ROWS($AK$70:$AK$81)-ROWS($AO$70:$AO$81)-ROWS($AS$70:$AS$81)-ROWS($AW$70:$AW$81)),IFERROR(INDEX($BE$70:$BE$81, ROWS($CR$4:CR38)-ROWS($AK$70:$AK$81)-ROWS($AO$70:$AO$81)-ROWS($AS$70:$AS$81)-ROWS($AW$70:$AW$81)-ROWS($BA$70:$BA$81)),IFERROR(INDEX($BI$70:$BI$81, ROWS($CR$4:CR38)-ROWS($AK$70:$AK$81)-ROWS($AO$70:$AO$81)-ROWS($AS$70:$AS$81)-ROWS($AW$70:$AW$81)-ROWS($BA$70:$BA$81)-ROWS($BE$70:$BE$81)), "")))))))</f>
        <v/>
      </c>
      <c r="CS40" s="316" t="str">
        <f t="shared" ca="1" si="43"/>
        <v/>
      </c>
      <c r="CT40" s="413" t="str">
        <f t="shared" ca="1" si="44"/>
        <v/>
      </c>
      <c r="CU40" s="412" t="str">
        <f>IF(OR(CV40="",CV40=0),"",MAX(CU$5:CU39)+1)</f>
        <v/>
      </c>
      <c r="CV40" s="316" t="str">
        <f>IFERROR(INDEX($AJ$86:$AJ$97, ROWS($CV$4:CV38)), IFERROR(INDEX($AN$86:$AN$97, ROWS($CV$4:CV38)-ROWS($AJ$86:$AJ$97)), ""))</f>
        <v/>
      </c>
      <c r="CW40" s="316" t="str">
        <f t="shared" si="45"/>
        <v/>
      </c>
      <c r="CX40" s="316" t="str">
        <f>IF(OR(CY40="",CY40=0),"",MAX(CX$5:CX39)+1)</f>
        <v/>
      </c>
      <c r="CY40" s="316" t="str">
        <f>IFERROR(INDEX($AK$86:$AK$97, ROWS($CY$4:CY38)), IFERROR(INDEX($AO$86:$AO$97, ROWS($CY$4:CY38)-ROWS($AK$86:$AK$97)), ""))</f>
        <v/>
      </c>
      <c r="CZ40" s="316" t="str">
        <f t="shared" si="46"/>
        <v/>
      </c>
      <c r="DA40" s="413" t="str">
        <f t="shared" si="47"/>
        <v/>
      </c>
      <c r="DC40" s="438" t="str">
        <f ca="1">IF(OR(DD40="",DD40=0),"",MAX(DC$25:DC39)+1)</f>
        <v/>
      </c>
      <c r="DD40" s="434" t="str">
        <f t="shared" ca="1" si="90"/>
        <v/>
      </c>
      <c r="DE40" s="413" t="str">
        <f t="shared" ca="1" si="91"/>
        <v/>
      </c>
      <c r="DF40" s="431" t="str">
        <f ca="1">IF(OR(DG40="",DG40=0),"",MAX(DF$25:DF39)+1)</f>
        <v/>
      </c>
      <c r="DG40" s="412" t="str">
        <f t="shared" ca="1" si="92"/>
        <v/>
      </c>
      <c r="DH40" s="413" t="str">
        <f t="shared" ca="1" si="93"/>
        <v/>
      </c>
      <c r="DI40" s="412" t="str">
        <f t="shared" ca="1" si="94"/>
        <v/>
      </c>
      <c r="DJ40" s="413" t="str">
        <f t="shared" ca="1" si="95"/>
        <v/>
      </c>
      <c r="DK40" s="412" t="str">
        <f t="shared" ca="1" si="96"/>
        <v/>
      </c>
      <c r="DL40" s="413" t="str">
        <f t="shared" ca="1" si="97"/>
        <v/>
      </c>
    </row>
    <row r="41" spans="1:123" x14ac:dyDescent="0.3">
      <c r="AC41" s="358" t="str">
        <f>IF('Data Entry'!H25="","",'Data Entry'!H25)</f>
        <v/>
      </c>
      <c r="AD41" s="356" t="str">
        <f>IF('Data Entry'!G25="","",'Data Entry'!G25)</f>
        <v/>
      </c>
      <c r="AE41" s="363" t="str">
        <f>IF('Data Entry'!J25="","",'Data Entry'!J25)</f>
        <v/>
      </c>
      <c r="AF41" s="402" t="str">
        <f>IF('Data Entry'!I25="","",'Data Entry'!I25)</f>
        <v/>
      </c>
      <c r="AI41" s="304" t="str">
        <f t="shared" ca="1" si="123"/>
        <v/>
      </c>
      <c r="AJ41" s="305" t="str">
        <f t="shared" ca="1" si="102"/>
        <v/>
      </c>
      <c r="AK41" s="306" t="str">
        <f t="shared" ca="1" si="103"/>
        <v/>
      </c>
      <c r="AL41" s="307" t="str">
        <f t="shared" ca="1" si="104"/>
        <v/>
      </c>
      <c r="AM41" s="304" t="str">
        <f t="shared" ca="1" si="124"/>
        <v/>
      </c>
      <c r="AN41" s="305" t="str">
        <f t="shared" ca="1" si="105"/>
        <v/>
      </c>
      <c r="AO41" s="306" t="str">
        <f t="shared" ca="1" si="106"/>
        <v/>
      </c>
      <c r="AP41" s="307" t="str">
        <f t="shared" ca="1" si="107"/>
        <v/>
      </c>
      <c r="AQ41" s="304" t="str">
        <f t="shared" ca="1" si="125"/>
        <v/>
      </c>
      <c r="AR41" s="305" t="str">
        <f t="shared" ca="1" si="108"/>
        <v/>
      </c>
      <c r="AS41" s="306" t="str">
        <f t="shared" ca="1" si="109"/>
        <v/>
      </c>
      <c r="AT41" s="307" t="str">
        <f t="shared" ca="1" si="110"/>
        <v/>
      </c>
      <c r="AU41" s="304" t="str">
        <f t="shared" ca="1" si="126"/>
        <v/>
      </c>
      <c r="AV41" s="305" t="str">
        <f t="shared" ca="1" si="111"/>
        <v/>
      </c>
      <c r="AW41" s="306" t="str">
        <f t="shared" ca="1" si="112"/>
        <v/>
      </c>
      <c r="AX41" s="307" t="str">
        <f t="shared" ca="1" si="113"/>
        <v/>
      </c>
      <c r="AY41" s="304" t="str">
        <f t="shared" ca="1" si="127"/>
        <v/>
      </c>
      <c r="AZ41" s="305" t="str">
        <f t="shared" ca="1" si="114"/>
        <v/>
      </c>
      <c r="BA41" s="306" t="str">
        <f t="shared" ca="1" si="115"/>
        <v/>
      </c>
      <c r="BB41" s="307" t="str">
        <f t="shared" ca="1" si="116"/>
        <v/>
      </c>
      <c r="BC41" s="304">
        <f t="shared" ca="1" si="128"/>
        <v>50</v>
      </c>
      <c r="BD41" s="305" t="str">
        <f t="shared" ca="1" si="117"/>
        <v>Car Payment 2</v>
      </c>
      <c r="BE41" s="306">
        <f t="shared" ca="1" si="118"/>
        <v>200</v>
      </c>
      <c r="BF41" s="307">
        <f t="shared" ca="1" si="119"/>
        <v>8000</v>
      </c>
      <c r="BG41" s="304" t="str">
        <f t="shared" ca="1" si="129"/>
        <v/>
      </c>
      <c r="BH41" s="305" t="str">
        <f t="shared" ca="1" si="120"/>
        <v/>
      </c>
      <c r="BI41" s="306" t="str">
        <f t="shared" ca="1" si="121"/>
        <v/>
      </c>
      <c r="BJ41" s="307" t="str">
        <f t="shared" ca="1" si="122"/>
        <v/>
      </c>
      <c r="BL41" s="412" t="str">
        <f ca="1">IF(OR(BM41="",BM41=0),"",MAX(BL$5:BL40)+1)</f>
        <v/>
      </c>
      <c r="BM41" s="316" t="str">
        <f ca="1">IFERROR(INDEX($AJ$6:$AJ$17, ROWS(BM$4:$BM39)), IFERROR(INDEX($AN$6:$AN$17, ROWS(BM$4:$BM39)-ROWS($AJ$6:$AJ$17)), IFERROR(INDEX($AR$6:$AR$17, ROWS(BM$4:$BM39)-ROWS($AJ$6:$AJ$17)-ROWS($AN$6:$AN$17)),IFERROR(INDEX($AV$6:$AV$17, ROWS(BM$4:$BM39)-ROWS($AJ$6:$AJ$17)-ROWS($AN$6:$AN$17)-ROWS($AR$6:$AR$17)),IFERROR(INDEX($AZ$6:$AZ$17, ROWS(BM$4:$BM39)-ROWS($AJ$6:$AJ$17)-ROWS($AN$6:$AN$17)-ROWS($AR$6:$AR$17)-ROWS($AV$6:$AV$17)),IFERROR(INDEX($BD$6:$BD$17, ROWS(BM$4:$BM39)-ROWS($AJ$6:$AJ$17)-ROWS($AN$6:$AN$17)-ROWS($AR$6:$AR$17)-ROWS($AV$6:$AV$17)-ROWS($AZ$6:$AZ$17)),IFERROR(INDEX($BH$6:$BH$17, ROWS(BM$4:$BM39)-ROWS($AJ$6:$AJ$17)-ROWS($AN$6:$AN$17)-ROWS($AR$6:$AR$17)-ROWS($AV$6:$AV$17)-ROWS($AZ$6:$AZ$17)-ROWS($BD$6:$BD$17)), "")))))))</f>
        <v/>
      </c>
      <c r="BN41" s="316" t="str">
        <f t="shared" ca="1" si="30"/>
        <v/>
      </c>
      <c r="BO41" s="316" t="str">
        <f ca="1">IF(OR(BP41="",BP41=0),"",MAX(BO$5:BO40)+1)</f>
        <v/>
      </c>
      <c r="BP41" s="316" t="str">
        <f ca="1">IFERROR(INDEX($AK$6:$AK$17, ROWS($BP$4:BP39)), IFERROR(INDEX($AO$6:$AO$17, ROWS($BP$4:BP39)-ROWS($AK$6:$AK$17)), IFERROR(INDEX($AS$6:$AS$17, ROWS($BP$4:BP39)-ROWS($AK$6:$AK$17)-ROWS($AO$6:$AO$17)),IFERROR(INDEX($AW$6:$AW$17, ROWS($BP$4:BP39)-ROWS($AK$6:$AK$17)-ROWS($AO$6:$AO$17)-ROWS($AS$6:$AS$17)),IFERROR(INDEX($BA$6:$BA$17, ROWS($BP$4:BP39)-ROWS($AK$6:$AK$17)-ROWS($AO$6:$AO$17)-ROWS($AS$6:$AS$17)-ROWS($AW$6:$AW$17)),IFERROR(INDEX($BE$6:$BE$17, ROWS($BP$4:BP39)-ROWS($AK$6:$AK$17)-ROWS($AO$6:$AO$17)-ROWS($AS$6:$AS$17)-ROWS($AW$6:$AW$17)-ROWS($BA$6:$BA$17)),IFERROR(INDEX($BI$6:$BI$17, ROWS($BP$4:BP39)-ROWS($AK$6:$AK$17)-ROWS($AO$6:$AO$17)-ROWS($AS$6:$AS$17)-ROWS($AW$6:$AW$17)-ROWS($BA$6:$BA$17)-ROWS($BE$6:$BE$17)), "")))))))</f>
        <v/>
      </c>
      <c r="BQ41" s="316" t="str">
        <f t="shared" ca="1" si="31"/>
        <v/>
      </c>
      <c r="BR41" s="413" t="str">
        <f t="shared" ca="1" si="32"/>
        <v/>
      </c>
      <c r="BS41" s="412" t="str">
        <f ca="1">IF(OR(BT41="",BT41=0),"",MAX(BS$5:BS40)+1)</f>
        <v/>
      </c>
      <c r="BT41" s="316" t="str">
        <f ca="1">IFERROR(INDEX($AJ$22:$AJ$33, ROWS($BT$4:BT39)), IFERROR(INDEX($AN$22:$AN$33, ROWS($BT$4:BT39)-ROWS($AJ$22:$AJ$33)), IFERROR(INDEX($AR$22:$AR$33, ROWS($BT$4:BT39)-ROWS($AJ$22:$AJ$33)-ROWS($AN$22:$AN$33)),IFERROR(INDEX($AV$22:$AV$33, ROWS($BT$4:BT39)-ROWS($AJ$22:$AJ$33)-ROWS($AN$22:$AN$33)-ROWS($AR$22:$AR$33)),IFERROR(INDEX($AZ$22:$AZ$33, ROWS($BT$4:BT39)-ROWS($AJ$22:$AJ$33)-ROWS($AN$22:$AN$33)-ROWS($AR$22:$AR$33)-ROWS($AV$22:$AV$33)),IFERROR(INDEX($BD$22:$BD$33, ROWS($BT$4:BT39)-ROWS($AJ$22:$AJ$33)-ROWS($AN$22:$AN$33)-ROWS($AR$22:$AR$33)-ROWS($AV$22:$AV$33)-ROWS($AZ$22:$AZ$33)),IFERROR(INDEX($BH$22:$BH$33, ROWS($BT$4:BT39)-ROWS($AJ$22:$AJ$33)-ROWS($AN$22:$AN$33)-ROWS($AR$22:$AR$33)-ROWS($AV$22:$AV$33)-ROWS($AZ$22:$AZ$33)-ROWS($BD$22:$BD$33)), "")))))))</f>
        <v/>
      </c>
      <c r="BU41" s="316" t="str">
        <f t="shared" ca="1" si="33"/>
        <v/>
      </c>
      <c r="BV41" s="316" t="str">
        <f ca="1">IF(OR(BW41="",BW41=0),"",MAX(BV$5:BV40)+1)</f>
        <v/>
      </c>
      <c r="BW41" s="316" t="str">
        <f ca="1">IFERROR(INDEX($AK$22:$AK$33, ROWS($BW$4:BW39)), IFERROR(INDEX($AO$22:$AO$33, ROWS($BW$4:BW39)-ROWS($AK$22:$AK$33)), IFERROR(INDEX($AS$22:$AS$33, ROWS($BW$4:BW39)-ROWS($AK$22:$AK$33)-ROWS($AO$22:$AO$33)),IFERROR(INDEX($AW$22:$AW$33, ROWS($BW$4:BW39)-ROWS($AK$22:$AK$33)-ROWS($AO$22:$AO$33)-ROWS($AS$22:$AS$33)),IFERROR(INDEX($BA$22:$BA$33, ROWS($BW$4:BW39)-ROWS($AK$22:$AK$33)-ROWS($AO$22:$AO$33)-ROWS($AS$22:$AS$33)-ROWS($AW$22:$AW$33)),IFERROR(INDEX($BE$22:$BE$33, ROWS($BW$4:BW39)-ROWS($AK$22:$AK$33)-ROWS($AO$22:$AO$33)-ROWS($AS$22:$AS$33)-ROWS($AW$22:$AW$33)-ROWS($BA$22:$BA$33)),IFERROR(INDEX($BI$22:$BI$33, ROWS($BW$4:BW39)-ROWS($AK$22:$AK$33)-ROWS($AO$22:$AO$33)-ROWS($AS$22:$AS$33)-ROWS($AW$22:$AW$33)-ROWS($BA$22:$BA$33)-ROWS($BE$22:$BE$33)), "")))))))</f>
        <v/>
      </c>
      <c r="BX41" s="316" t="str">
        <f t="shared" ca="1" si="34"/>
        <v/>
      </c>
      <c r="BY41" s="413" t="str">
        <f t="shared" ca="1" si="35"/>
        <v/>
      </c>
      <c r="BZ41" s="412" t="str">
        <f ca="1">IF(OR(CA41="",CA41=0),"",MAX(BZ$5:BZ40)+1)</f>
        <v/>
      </c>
      <c r="CA41" s="316" t="str">
        <f ca="1">IFERROR(INDEX($AJ$38:$AJ$49, ROWS($CA$4:CA39)), IFERROR(INDEX($AN$38:$AN$49, ROWS($CA$4:CA39)-ROWS($AJ$38:$AJ$49)), IFERROR(INDEX($AR$38:$AR$49, ROWS($CA$4:CA39)-ROWS($AJ$38:$AJ$49)-ROWS($AN$38:$AN$49)),IFERROR(INDEX($AV$38:$AV$49, ROWS($CA$4:CA39)-ROWS($AJ$38:$AJ$49)-ROWS($AN$38:$AN$49)-ROWS($AR$38:$AR$49)),IFERROR(INDEX($AZ$38:$AZ$49, ROWS($CA$4:CA39)-ROWS($AJ$38:$AJ$49)-ROWS($AN$38:$AN$49)-ROWS($AR$38:$AR$49)-ROWS($AV$38:$AV$49)),IFERROR(INDEX($BD$38:$BD$49, ROWS($CA$4:CA39)-ROWS($AJ$38:$AJ$49)-ROWS($AN$38:$AN$49)-ROWS($AR$38:$AR$49)-ROWS($AV$38:$AV$49)-ROWS($AZ$38:$AZ$49)),IFERROR(INDEX($BH$38:$BH$49, ROWS($CA$4:CA39)-ROWS($AJ$38:$AJ$49)-ROWS($AN$38:$AN$49)-ROWS($AR$38:$AR$49)-ROWS($AV$38:$AV$49)-ROWS($AZ$38:$AZ$49)-ROWS($BD$38:$BD$49)), "")))))))</f>
        <v/>
      </c>
      <c r="CB41" s="316" t="str">
        <f t="shared" ca="1" si="36"/>
        <v/>
      </c>
      <c r="CC41" s="316" t="str">
        <f ca="1">IF(OR(CD41="",CD41=0),"",MAX(CC$5:CC40)+1)</f>
        <v/>
      </c>
      <c r="CD41" s="316" t="str">
        <f ca="1">IFERROR(INDEX($AK$38:$AK$49, ROWS($CD$4:CD39)), IFERROR(INDEX($AO$38:$AO$49, ROWS($CD$4:CD39)-ROWS($AK$38:$AK$49)), IFERROR(INDEX($AS$38:$AS$49, ROWS($CD$4:CD39)-ROWS($AK$38:$AK$49)-ROWS($AO$38:$AO$49)),IFERROR(INDEX($AW$38:$AW$49, ROWS($CD$4:CD39)-ROWS($AK$38:$AK$49)-ROWS($AO$38:$AO$49)-ROWS($AS$38:$AS$49)),IFERROR(INDEX($BA$38:$BA$49, ROWS($CD$4:CD39)-ROWS($AK$38:$AK$49)-ROWS($AO$38:$AO$49)-ROWS($AS$38:$AS$49)-ROWS($AW$38:$AW$49)),IFERROR(INDEX($BE$38:$BE$49, ROWS($CD$4:CD39)-ROWS($AK$38:$AK$49)-ROWS($AO$38:$AO$49)-ROWS($AS$38:$AS$49)-ROWS($AW$38:$AW$49)-ROWS($BA$38:$BA$49)),IFERROR(INDEX($BI$38:$BI$49, ROWS($CD$4:CD39)-ROWS($AK$38:$AK$49)-ROWS($AO$38:$AO$49)-ROWS($AS$38:$AS$49)-ROWS($AW$38:$AW$49)-ROWS($BA$38:$BA$49)-ROWS($BE$38:$BE$49)), "")))))))</f>
        <v/>
      </c>
      <c r="CE41" s="316" t="str">
        <f t="shared" ca="1" si="37"/>
        <v/>
      </c>
      <c r="CF41" s="413" t="str">
        <f t="shared" ca="1" si="38"/>
        <v/>
      </c>
      <c r="CG41" s="412" t="str">
        <f ca="1">IF(OR(CH41="",CH41=0),"",MAX(CG$5:CG40)+1)</f>
        <v/>
      </c>
      <c r="CH41" s="316" t="str">
        <f ca="1">IFERROR(INDEX($AJ$54:$AJ$65, ROWS($CH$4:CH39)), IFERROR(INDEX($AN$54:$AN$65, ROWS($CH$4:CH39)-ROWS($AJ$54:$AJ$65)), IFERROR(INDEX($AR$54:$AR$65, ROWS($CH$4:CH39)-ROWS($AJ$54:$AJ$65)-ROWS($AN$54:$AN$65)),IFERROR(INDEX($AV$54:$AV$65, ROWS($CH$4:CH39)-ROWS($AJ$54:$AJ$65)-ROWS($AN$54:$AN$65)-ROWS($AR$54:$AR$65)),IFERROR(INDEX($AZ$54:$AZ$65, ROWS($CH$4:CH39)-ROWS($AJ$54:$AJ$65)-ROWS($AN$54:$AN$65)-ROWS($AR$54:$AR$65)-ROWS($AV$54:$AV$65)),IFERROR(INDEX($BD$54:$BD$65, ROWS($CH$4:CH39)-ROWS($AJ$54:$AJ$65)-ROWS($AN$54:$AN$65)-ROWS($AR$54:$AR$65)-ROWS($AV$54:$AV$65)-ROWS($AZ$54:$AZ$65)),IFERROR(INDEX($BH$54:$BH$65, ROWS($CH$4:CH39)-ROWS($AJ$54:$AJ$65)-ROWS($AN$54:$AN$65)-ROWS($AR$54:$AR$65)-ROWS($AV$54:$AV$65)-ROWS($AZ$54:$AZ$65)-ROWS($BD$54:$BD$65)), "")))))))</f>
        <v/>
      </c>
      <c r="CI41" s="316" t="str">
        <f t="shared" ca="1" si="39"/>
        <v/>
      </c>
      <c r="CJ41" s="316" t="str">
        <f ca="1">IF(OR(CK41="",CK41=0),"",MAX(CJ$5:CJ40)+1)</f>
        <v/>
      </c>
      <c r="CK41" s="316" t="str">
        <f ca="1">IFERROR(INDEX($AK$54:$AK$65, ROWS($CK$4:CK39)), IFERROR(INDEX($AO$54:$AO$65, ROWS($CK$4:CK39)-ROWS($AK$54:$AK$65)), IFERROR(INDEX($AS$54:$AS$65, ROWS($CK$4:CK39)-ROWS($AK$54:$AK$65)-ROWS($AO$54:$AO$65)),IFERROR(INDEX($AW$54:$AW$65, ROWS($CK$4:CK39)-ROWS($AK$54:$AK$65)-ROWS($AO$54:$AO$65)-ROWS($AS$54:$AS$65)),IFERROR(INDEX($BA$54:$BA$65, ROWS($CK$4:CK39)-ROWS($AK$54:$AK$65)-ROWS($AO$54:$AO$65)-ROWS($AS$54:$AS$65)-ROWS($AW$54:$AW$65)),IFERROR(INDEX($BE$54:$BE$65, ROWS($CK$4:CK39)-ROWS($AK$54:$AK$65)-ROWS($AO$54:$AO$65)-ROWS($AS$54:$AS$65)-ROWS($AW$54:$AW$65)-ROWS($BA$54:$BA$65)),IFERROR(INDEX($BI$54:$BI$65, ROWS($CK$4:CK39)-ROWS($AK$54:$AK$65)-ROWS($AO$54:$AO$65)-ROWS($AS$54:$AS$65)-ROWS($AW$54:$AW$65)-ROWS($BA$54:$BA$65)-ROWS($BE$54:$BE$65)), "")))))))</f>
        <v/>
      </c>
      <c r="CL41" s="316" t="str">
        <f t="shared" ca="1" si="40"/>
        <v/>
      </c>
      <c r="CM41" s="413" t="str">
        <f t="shared" ca="1" si="41"/>
        <v/>
      </c>
      <c r="CN41" s="412" t="str">
        <f ca="1">IF(OR(CO41="",CO41=0),"",MAX(CN$5:CN40)+1)</f>
        <v/>
      </c>
      <c r="CO41" s="316" t="str">
        <f ca="1">IFERROR(INDEX($AJ$70:$AJ$81, ROWS($CO$4:CO39)), IFERROR(INDEX($AN$70:$AN$81, ROWS($CO$4:CO39)-ROWS($AJ$70:$AJ$81)), IFERROR(INDEX($AR$70:$AR$81, ROWS($CO$4:CO39)-ROWS($AJ$70:$AJ$81)-ROWS($AN$70:$AN$81)),IFERROR(INDEX($AV$70:$AV$81, ROWS($CO$4:CO39)-ROWS($AJ$70:$AJ$81)-ROWS($AN$70:$AN$81)-ROWS($AR$70:$AR$81)),IFERROR(INDEX($AZ$70:$AZ$81, ROWS($CO$4:CO39)-ROWS($AJ$70:$AJ$81)-ROWS($AN$70:$AN$81)-ROWS($AR$70:$AR$81)-ROWS($AV$70:$AV$81)),IFERROR(INDEX($BD$70:$BD$81, ROWS($CO$4:CO39)-ROWS($AJ$70:$AJ$81)-ROWS($AN$70:$AN$81)-ROWS($AR$70:$AR$81)-ROWS($AV$70:$AV$81)-ROWS($AZ$70:$AZ$81)),IFERROR(INDEX($BH$70:$BH$81, ROWS($CO$4:CO39)-ROWS($AJ$70:$AJ$81)-ROWS($AN$70:$AN$81)-ROWS($AR$70:$AR$81)-ROWS($AV$70:$AV$81)-ROWS($AZ$70:$AZ$81)-ROWS($BD$70:$BD$81)), "")))))))</f>
        <v/>
      </c>
      <c r="CP41" s="316" t="str">
        <f t="shared" ca="1" si="42"/>
        <v/>
      </c>
      <c r="CQ41" s="316" t="str">
        <f ca="1">IF(OR(CR41="",CR41=0),"",MAX(CQ$5:CQ40)+1)</f>
        <v/>
      </c>
      <c r="CR41" s="316" t="str">
        <f ca="1">IFERROR(INDEX($AK$70:$AK$81, ROWS($CR$4:CR39)), IFERROR(INDEX($AO$70:$AO$81, ROWS($CR$4:CR39)-ROWS($AK$70:$AK$81)), IFERROR(INDEX($AS$70:$AS$81, ROWS($CR$4:CR39)-ROWS($AK$70:$AK$81)-ROWS($AO$70:$AO$81)),IFERROR(INDEX($AW$70:$AW$81, ROWS($CR$4:CR39)-ROWS($AK$70:$AK$81)-ROWS($AO$70:$AO$81)-ROWS($AS$70:$AS$81)),IFERROR(INDEX($BA$70:$BA$81, ROWS($CR$4:CR39)-ROWS($AK$70:$AK$81)-ROWS($AO$70:$AO$81)-ROWS($AS$70:$AS$81)-ROWS($AW$70:$AW$81)),IFERROR(INDEX($BE$70:$BE$81, ROWS($CR$4:CR39)-ROWS($AK$70:$AK$81)-ROWS($AO$70:$AO$81)-ROWS($AS$70:$AS$81)-ROWS($AW$70:$AW$81)-ROWS($BA$70:$BA$81)),IFERROR(INDEX($BI$70:$BI$81, ROWS($CR$4:CR39)-ROWS($AK$70:$AK$81)-ROWS($AO$70:$AO$81)-ROWS($AS$70:$AS$81)-ROWS($AW$70:$AW$81)-ROWS($BA$70:$BA$81)-ROWS($BE$70:$BE$81)), "")))))))</f>
        <v/>
      </c>
      <c r="CS41" s="316" t="str">
        <f t="shared" ca="1" si="43"/>
        <v/>
      </c>
      <c r="CT41" s="413" t="str">
        <f t="shared" ca="1" si="44"/>
        <v/>
      </c>
      <c r="CU41" s="412" t="str">
        <f>IF(OR(CV41="",CV41=0),"",MAX(CU$5:CU40)+1)</f>
        <v/>
      </c>
      <c r="CV41" s="316" t="str">
        <f>IFERROR(INDEX($AJ$86:$AJ$97, ROWS($CV$4:CV39)), IFERROR(INDEX($AN$86:$AN$97, ROWS($CV$4:CV39)-ROWS($AJ$86:$AJ$97)), ""))</f>
        <v/>
      </c>
      <c r="CW41" s="316" t="str">
        <f t="shared" si="45"/>
        <v/>
      </c>
      <c r="CX41" s="316" t="str">
        <f>IF(OR(CY41="",CY41=0),"",MAX(CX$5:CX40)+1)</f>
        <v/>
      </c>
      <c r="CY41" s="316" t="str">
        <f>IFERROR(INDEX($AK$86:$AK$97, ROWS($CY$4:CY39)), IFERROR(INDEX($AO$86:$AO$97, ROWS($CY$4:CY39)-ROWS($AK$86:$AK$97)), ""))</f>
        <v/>
      </c>
      <c r="CZ41" s="316" t="str">
        <f t="shared" si="46"/>
        <v/>
      </c>
      <c r="DA41" s="413" t="str">
        <f t="shared" si="47"/>
        <v/>
      </c>
      <c r="DC41" s="438" t="str">
        <f ca="1">IF(OR(DD41="",DD41=0),"",MAX(DC$25:DC40)+1)</f>
        <v/>
      </c>
      <c r="DD41" s="434" t="str">
        <f t="shared" ca="1" si="90"/>
        <v/>
      </c>
      <c r="DE41" s="413" t="str">
        <f t="shared" ca="1" si="91"/>
        <v/>
      </c>
      <c r="DF41" s="431" t="str">
        <f ca="1">IF(OR(DG41="",DG41=0),"",MAX(DF$25:DF40)+1)</f>
        <v/>
      </c>
      <c r="DG41" s="412" t="str">
        <f t="shared" ca="1" si="92"/>
        <v/>
      </c>
      <c r="DH41" s="413" t="str">
        <f t="shared" ca="1" si="93"/>
        <v/>
      </c>
      <c r="DI41" s="412" t="str">
        <f t="shared" ca="1" si="94"/>
        <v/>
      </c>
      <c r="DJ41" s="413" t="str">
        <f t="shared" ca="1" si="95"/>
        <v/>
      </c>
      <c r="DK41" s="412" t="str">
        <f t="shared" ca="1" si="96"/>
        <v/>
      </c>
      <c r="DL41" s="413" t="str">
        <f t="shared" ca="1" si="97"/>
        <v/>
      </c>
      <c r="DN41" s="278"/>
      <c r="DO41" s="278"/>
      <c r="DP41" s="278"/>
      <c r="DQ41" s="278"/>
      <c r="DR41" s="278"/>
      <c r="DS41" s="278"/>
    </row>
    <row r="42" spans="1:123" x14ac:dyDescent="0.3">
      <c r="AC42" s="358" t="str">
        <f>IF('Data Entry'!H26="","",'Data Entry'!H26)</f>
        <v/>
      </c>
      <c r="AD42" s="356" t="str">
        <f>IF('Data Entry'!G26="","",'Data Entry'!G26)</f>
        <v/>
      </c>
      <c r="AE42" s="363" t="str">
        <f>IF('Data Entry'!J26="","",'Data Entry'!J26)</f>
        <v/>
      </c>
      <c r="AF42" s="402" t="str">
        <f>IF('Data Entry'!I26="","",'Data Entry'!I26)</f>
        <v/>
      </c>
      <c r="AI42" s="304" t="str">
        <f t="shared" ca="1" si="123"/>
        <v/>
      </c>
      <c r="AJ42" s="305" t="str">
        <f t="shared" ca="1" si="102"/>
        <v/>
      </c>
      <c r="AK42" s="306" t="str">
        <f t="shared" ca="1" si="103"/>
        <v/>
      </c>
      <c r="AL42" s="307" t="str">
        <f t="shared" ca="1" si="104"/>
        <v/>
      </c>
      <c r="AM42" s="304" t="str">
        <f t="shared" ca="1" si="124"/>
        <v/>
      </c>
      <c r="AN42" s="305" t="str">
        <f t="shared" ca="1" si="105"/>
        <v/>
      </c>
      <c r="AO42" s="306" t="str">
        <f t="shared" ca="1" si="106"/>
        <v/>
      </c>
      <c r="AP42" s="307" t="str">
        <f t="shared" ca="1" si="107"/>
        <v/>
      </c>
      <c r="AQ42" s="304" t="str">
        <f t="shared" ca="1" si="125"/>
        <v/>
      </c>
      <c r="AR42" s="305" t="str">
        <f t="shared" ca="1" si="108"/>
        <v/>
      </c>
      <c r="AS42" s="306" t="str">
        <f t="shared" ca="1" si="109"/>
        <v/>
      </c>
      <c r="AT42" s="307" t="str">
        <f t="shared" ca="1" si="110"/>
        <v/>
      </c>
      <c r="AU42" s="304" t="str">
        <f t="shared" ca="1" si="126"/>
        <v/>
      </c>
      <c r="AV42" s="305" t="str">
        <f t="shared" ca="1" si="111"/>
        <v/>
      </c>
      <c r="AW42" s="306" t="str">
        <f t="shared" ca="1" si="112"/>
        <v/>
      </c>
      <c r="AX42" s="307" t="str">
        <f t="shared" ca="1" si="113"/>
        <v/>
      </c>
      <c r="AY42" s="304" t="str">
        <f t="shared" ca="1" si="127"/>
        <v/>
      </c>
      <c r="AZ42" s="305" t="str">
        <f t="shared" ca="1" si="114"/>
        <v/>
      </c>
      <c r="BA42" s="306" t="str">
        <f t="shared" ca="1" si="115"/>
        <v/>
      </c>
      <c r="BB42" s="307" t="str">
        <f t="shared" ca="1" si="116"/>
        <v/>
      </c>
      <c r="BC42" s="304">
        <f t="shared" ca="1" si="128"/>
        <v>62</v>
      </c>
      <c r="BD42" s="305" t="str">
        <f t="shared" ca="1" si="117"/>
        <v>Paycheck 1</v>
      </c>
      <c r="BE42" s="306">
        <f t="shared" ca="1" si="118"/>
        <v>850</v>
      </c>
      <c r="BF42" s="307" t="str">
        <f t="shared" ca="1" si="119"/>
        <v>Income</v>
      </c>
      <c r="BG42" s="304" t="str">
        <f t="shared" ca="1" si="129"/>
        <v/>
      </c>
      <c r="BH42" s="305" t="str">
        <f t="shared" ca="1" si="120"/>
        <v/>
      </c>
      <c r="BI42" s="306" t="str">
        <f t="shared" ca="1" si="121"/>
        <v/>
      </c>
      <c r="BJ42" s="307" t="str">
        <f t="shared" ca="1" si="122"/>
        <v/>
      </c>
      <c r="BL42" s="412" t="str">
        <f ca="1">IF(OR(BM42="",BM42=0),"",MAX(BL$5:BL41)+1)</f>
        <v/>
      </c>
      <c r="BM42" s="316" t="str">
        <f ca="1">IFERROR(INDEX($AJ$6:$AJ$17, ROWS(BM$4:$BM40)), IFERROR(INDEX($AN$6:$AN$17, ROWS(BM$4:$BM40)-ROWS($AJ$6:$AJ$17)), IFERROR(INDEX($AR$6:$AR$17, ROWS(BM$4:$BM40)-ROWS($AJ$6:$AJ$17)-ROWS($AN$6:$AN$17)),IFERROR(INDEX($AV$6:$AV$17, ROWS(BM$4:$BM40)-ROWS($AJ$6:$AJ$17)-ROWS($AN$6:$AN$17)-ROWS($AR$6:$AR$17)),IFERROR(INDEX($AZ$6:$AZ$17, ROWS(BM$4:$BM40)-ROWS($AJ$6:$AJ$17)-ROWS($AN$6:$AN$17)-ROWS($AR$6:$AR$17)-ROWS($AV$6:$AV$17)),IFERROR(INDEX($BD$6:$BD$17, ROWS(BM$4:$BM40)-ROWS($AJ$6:$AJ$17)-ROWS($AN$6:$AN$17)-ROWS($AR$6:$AR$17)-ROWS($AV$6:$AV$17)-ROWS($AZ$6:$AZ$17)),IFERROR(INDEX($BH$6:$BH$17, ROWS(BM$4:$BM40)-ROWS($AJ$6:$AJ$17)-ROWS($AN$6:$AN$17)-ROWS($AR$6:$AR$17)-ROWS($AV$6:$AV$17)-ROWS($AZ$6:$AZ$17)-ROWS($BD$6:$BD$17)), "")))))))</f>
        <v/>
      </c>
      <c r="BN42" s="316" t="str">
        <f t="shared" ca="1" si="30"/>
        <v/>
      </c>
      <c r="BO42" s="316" t="str">
        <f ca="1">IF(OR(BP42="",BP42=0),"",MAX(BO$5:BO41)+1)</f>
        <v/>
      </c>
      <c r="BP42" s="316" t="str">
        <f ca="1">IFERROR(INDEX($AK$6:$AK$17, ROWS($BP$4:BP40)), IFERROR(INDEX($AO$6:$AO$17, ROWS($BP$4:BP40)-ROWS($AK$6:$AK$17)), IFERROR(INDEX($AS$6:$AS$17, ROWS($BP$4:BP40)-ROWS($AK$6:$AK$17)-ROWS($AO$6:$AO$17)),IFERROR(INDEX($AW$6:$AW$17, ROWS($BP$4:BP40)-ROWS($AK$6:$AK$17)-ROWS($AO$6:$AO$17)-ROWS($AS$6:$AS$17)),IFERROR(INDEX($BA$6:$BA$17, ROWS($BP$4:BP40)-ROWS($AK$6:$AK$17)-ROWS($AO$6:$AO$17)-ROWS($AS$6:$AS$17)-ROWS($AW$6:$AW$17)),IFERROR(INDEX($BE$6:$BE$17, ROWS($BP$4:BP40)-ROWS($AK$6:$AK$17)-ROWS($AO$6:$AO$17)-ROWS($AS$6:$AS$17)-ROWS($AW$6:$AW$17)-ROWS($BA$6:$BA$17)),IFERROR(INDEX($BI$6:$BI$17, ROWS($BP$4:BP40)-ROWS($AK$6:$AK$17)-ROWS($AO$6:$AO$17)-ROWS($AS$6:$AS$17)-ROWS($AW$6:$AW$17)-ROWS($BA$6:$BA$17)-ROWS($BE$6:$BE$17)), "")))))))</f>
        <v/>
      </c>
      <c r="BQ42" s="316" t="str">
        <f t="shared" ca="1" si="31"/>
        <v/>
      </c>
      <c r="BR42" s="413" t="str">
        <f t="shared" ca="1" si="32"/>
        <v/>
      </c>
      <c r="BS42" s="412">
        <f ca="1">IF(OR(BT42="",BT42=0),"",MAX(BS$5:BS41)+1)</f>
        <v>7</v>
      </c>
      <c r="BT42" s="316" t="str">
        <f ca="1">IFERROR(INDEX($AJ$22:$AJ$33, ROWS($BT$4:BT40)), IFERROR(INDEX($AN$22:$AN$33, ROWS($BT$4:BT40)-ROWS($AJ$22:$AJ$33)), IFERROR(INDEX($AR$22:$AR$33, ROWS($BT$4:BT40)-ROWS($AJ$22:$AJ$33)-ROWS($AN$22:$AN$33)),IFERROR(INDEX($AV$22:$AV$33, ROWS($BT$4:BT40)-ROWS($AJ$22:$AJ$33)-ROWS($AN$22:$AN$33)-ROWS($AR$22:$AR$33)),IFERROR(INDEX($AZ$22:$AZ$33, ROWS($BT$4:BT40)-ROWS($AJ$22:$AJ$33)-ROWS($AN$22:$AN$33)-ROWS($AR$22:$AR$33)-ROWS($AV$22:$AV$33)),IFERROR(INDEX($BD$22:$BD$33, ROWS($BT$4:BT40)-ROWS($AJ$22:$AJ$33)-ROWS($AN$22:$AN$33)-ROWS($AR$22:$AR$33)-ROWS($AV$22:$AV$33)-ROWS($AZ$22:$AZ$33)),IFERROR(INDEX($BH$22:$BH$33, ROWS($BT$4:BT40)-ROWS($AJ$22:$AJ$33)-ROWS($AN$22:$AN$33)-ROWS($AR$22:$AR$33)-ROWS($AV$22:$AV$33)-ROWS($AZ$22:$AZ$33)-ROWS($BD$22:$BD$33)), "")))))))</f>
        <v>Life Insurance</v>
      </c>
      <c r="BU42" s="316" t="str">
        <f t="shared" ca="1" si="33"/>
        <v/>
      </c>
      <c r="BV42" s="316">
        <f ca="1">IF(OR(BW42="",BW42=0),"",MAX(BV$5:BV41)+1)</f>
        <v>7</v>
      </c>
      <c r="BW42" s="316">
        <f ca="1">IFERROR(INDEX($AK$22:$AK$33, ROWS($BW$4:BW40)), IFERROR(INDEX($AO$22:$AO$33, ROWS($BW$4:BW40)-ROWS($AK$22:$AK$33)), IFERROR(INDEX($AS$22:$AS$33, ROWS($BW$4:BW40)-ROWS($AK$22:$AK$33)-ROWS($AO$22:$AO$33)),IFERROR(INDEX($AW$22:$AW$33, ROWS($BW$4:BW40)-ROWS($AK$22:$AK$33)-ROWS($AO$22:$AO$33)-ROWS($AS$22:$AS$33)),IFERROR(INDEX($BA$22:$BA$33, ROWS($BW$4:BW40)-ROWS($AK$22:$AK$33)-ROWS($AO$22:$AO$33)-ROWS($AS$22:$AS$33)-ROWS($AW$22:$AW$33)),IFERROR(INDEX($BE$22:$BE$33, ROWS($BW$4:BW40)-ROWS($AK$22:$AK$33)-ROWS($AO$22:$AO$33)-ROWS($AS$22:$AS$33)-ROWS($AW$22:$AW$33)-ROWS($BA$22:$BA$33)),IFERROR(INDEX($BI$22:$BI$33, ROWS($BW$4:BW40)-ROWS($AK$22:$AK$33)-ROWS($AO$22:$AO$33)-ROWS($AS$22:$AS$33)-ROWS($AW$22:$AW$33)-ROWS($BA$22:$BA$33)-ROWS($BE$22:$BE$33)), "")))))))</f>
        <v>70</v>
      </c>
      <c r="BX42" s="316" t="str">
        <f t="shared" ca="1" si="34"/>
        <v/>
      </c>
      <c r="BY42" s="413" t="str">
        <f t="shared" ca="1" si="35"/>
        <v/>
      </c>
      <c r="BZ42" s="412">
        <f ca="1">IF(OR(CA42="",CA42=0),"",MAX(BZ$5:BZ41)+1)</f>
        <v>6</v>
      </c>
      <c r="CA42" s="316" t="str">
        <f ca="1">IFERROR(INDEX($AJ$38:$AJ$49, ROWS($CA$4:CA40)), IFERROR(INDEX($AN$38:$AN$49, ROWS($CA$4:CA40)-ROWS($AJ$38:$AJ$49)), IFERROR(INDEX($AR$38:$AR$49, ROWS($CA$4:CA40)-ROWS($AJ$38:$AJ$49)-ROWS($AN$38:$AN$49)),IFERROR(INDEX($AV$38:$AV$49, ROWS($CA$4:CA40)-ROWS($AJ$38:$AJ$49)-ROWS($AN$38:$AN$49)-ROWS($AR$38:$AR$49)),IFERROR(INDEX($AZ$38:$AZ$49, ROWS($CA$4:CA40)-ROWS($AJ$38:$AJ$49)-ROWS($AN$38:$AN$49)-ROWS($AR$38:$AR$49)-ROWS($AV$38:$AV$49)),IFERROR(INDEX($BD$38:$BD$49, ROWS($CA$4:CA40)-ROWS($AJ$38:$AJ$49)-ROWS($AN$38:$AN$49)-ROWS($AR$38:$AR$49)-ROWS($AV$38:$AV$49)-ROWS($AZ$38:$AZ$49)),IFERROR(INDEX($BH$38:$BH$49, ROWS($CA$4:CA40)-ROWS($AJ$38:$AJ$49)-ROWS($AN$38:$AN$49)-ROWS($AR$38:$AR$49)-ROWS($AV$38:$AV$49)-ROWS($AZ$38:$AZ$49)-ROWS($BD$38:$BD$49)), "")))))))</f>
        <v>D. Store Card 1</v>
      </c>
      <c r="CB42" s="316" t="str">
        <f t="shared" ca="1" si="36"/>
        <v/>
      </c>
      <c r="CC42" s="316">
        <f ca="1">IF(OR(CD42="",CD42=0),"",MAX(CC$5:CC41)+1)</f>
        <v>6</v>
      </c>
      <c r="CD42" s="316">
        <f ca="1">IFERROR(INDEX($AK$38:$AK$49, ROWS($CD$4:CD40)), IFERROR(INDEX($AO$38:$AO$49, ROWS($CD$4:CD40)-ROWS($AK$38:$AK$49)), IFERROR(INDEX($AS$38:$AS$49, ROWS($CD$4:CD40)-ROWS($AK$38:$AK$49)-ROWS($AO$38:$AO$49)),IFERROR(INDEX($AW$38:$AW$49, ROWS($CD$4:CD40)-ROWS($AK$38:$AK$49)-ROWS($AO$38:$AO$49)-ROWS($AS$38:$AS$49)),IFERROR(INDEX($BA$38:$BA$49, ROWS($CD$4:CD40)-ROWS($AK$38:$AK$49)-ROWS($AO$38:$AO$49)-ROWS($AS$38:$AS$49)-ROWS($AW$38:$AW$49)),IFERROR(INDEX($BE$38:$BE$49, ROWS($CD$4:CD40)-ROWS($AK$38:$AK$49)-ROWS($AO$38:$AO$49)-ROWS($AS$38:$AS$49)-ROWS($AW$38:$AW$49)-ROWS($BA$38:$BA$49)),IFERROR(INDEX($BI$38:$BI$49, ROWS($CD$4:CD40)-ROWS($AK$38:$AK$49)-ROWS($AO$38:$AO$49)-ROWS($AS$38:$AS$49)-ROWS($AW$38:$AW$49)-ROWS($BA$38:$BA$49)-ROWS($BE$38:$BE$49)), "")))))))</f>
        <v>30</v>
      </c>
      <c r="CE42" s="316" t="str">
        <f t="shared" ca="1" si="37"/>
        <v/>
      </c>
      <c r="CF42" s="413" t="str">
        <f t="shared" ca="1" si="38"/>
        <v/>
      </c>
      <c r="CG42" s="412" t="str">
        <f ca="1">IF(OR(CH42="",CH42=0),"",MAX(CG$5:CG41)+1)</f>
        <v/>
      </c>
      <c r="CH42" s="316" t="str">
        <f ca="1">IFERROR(INDEX($AJ$54:$AJ$65, ROWS($CH$4:CH40)), IFERROR(INDEX($AN$54:$AN$65, ROWS($CH$4:CH40)-ROWS($AJ$54:$AJ$65)), IFERROR(INDEX($AR$54:$AR$65, ROWS($CH$4:CH40)-ROWS($AJ$54:$AJ$65)-ROWS($AN$54:$AN$65)),IFERROR(INDEX($AV$54:$AV$65, ROWS($CH$4:CH40)-ROWS($AJ$54:$AJ$65)-ROWS($AN$54:$AN$65)-ROWS($AR$54:$AR$65)),IFERROR(INDEX($AZ$54:$AZ$65, ROWS($CH$4:CH40)-ROWS($AJ$54:$AJ$65)-ROWS($AN$54:$AN$65)-ROWS($AR$54:$AR$65)-ROWS($AV$54:$AV$65)),IFERROR(INDEX($BD$54:$BD$65, ROWS($CH$4:CH40)-ROWS($AJ$54:$AJ$65)-ROWS($AN$54:$AN$65)-ROWS($AR$54:$AR$65)-ROWS($AV$54:$AV$65)-ROWS($AZ$54:$AZ$65)),IFERROR(INDEX($BH$54:$BH$65, ROWS($CH$4:CH40)-ROWS($AJ$54:$AJ$65)-ROWS($AN$54:$AN$65)-ROWS($AR$54:$AR$65)-ROWS($AV$54:$AV$65)-ROWS($AZ$54:$AZ$65)-ROWS($BD$54:$BD$65)), "")))))))</f>
        <v/>
      </c>
      <c r="CI42" s="316" t="str">
        <f t="shared" ca="1" si="39"/>
        <v/>
      </c>
      <c r="CJ42" s="316" t="str">
        <f ca="1">IF(OR(CK42="",CK42=0),"",MAX(CJ$5:CJ41)+1)</f>
        <v/>
      </c>
      <c r="CK42" s="316" t="str">
        <f ca="1">IFERROR(INDEX($AK$54:$AK$65, ROWS($CK$4:CK40)), IFERROR(INDEX($AO$54:$AO$65, ROWS($CK$4:CK40)-ROWS($AK$54:$AK$65)), IFERROR(INDEX($AS$54:$AS$65, ROWS($CK$4:CK40)-ROWS($AK$54:$AK$65)-ROWS($AO$54:$AO$65)),IFERROR(INDEX($AW$54:$AW$65, ROWS($CK$4:CK40)-ROWS($AK$54:$AK$65)-ROWS($AO$54:$AO$65)-ROWS($AS$54:$AS$65)),IFERROR(INDEX($BA$54:$BA$65, ROWS($CK$4:CK40)-ROWS($AK$54:$AK$65)-ROWS($AO$54:$AO$65)-ROWS($AS$54:$AS$65)-ROWS($AW$54:$AW$65)),IFERROR(INDEX($BE$54:$BE$65, ROWS($CK$4:CK40)-ROWS($AK$54:$AK$65)-ROWS($AO$54:$AO$65)-ROWS($AS$54:$AS$65)-ROWS($AW$54:$AW$65)-ROWS($BA$54:$BA$65)),IFERROR(INDEX($BI$54:$BI$65, ROWS($CK$4:CK40)-ROWS($AK$54:$AK$65)-ROWS($AO$54:$AO$65)-ROWS($AS$54:$AS$65)-ROWS($AW$54:$AW$65)-ROWS($BA$54:$BA$65)-ROWS($BE$54:$BE$65)), "")))))))</f>
        <v/>
      </c>
      <c r="CL42" s="316" t="str">
        <f t="shared" ca="1" si="40"/>
        <v/>
      </c>
      <c r="CM42" s="413" t="str">
        <f t="shared" ca="1" si="41"/>
        <v/>
      </c>
      <c r="CN42" s="412" t="str">
        <f>IF(OR(CO42="",CO42=0),"",MAX(CN$5:CN41)+1)</f>
        <v/>
      </c>
      <c r="CO42" s="316">
        <f>IFERROR(INDEX($AJ$70:$AJ$81, ROWS($CO$4:CO40)), IFERROR(INDEX($AN$70:$AN$81, ROWS($CO$4:CO40)-ROWS($AJ$70:$AJ$81)), IFERROR(INDEX($AR$70:$AR$81, ROWS($CO$4:CO40)-ROWS($AJ$70:$AJ$81)-ROWS($AN$70:$AN$81)),IFERROR(INDEX($AV$70:$AV$81, ROWS($CO$4:CO40)-ROWS($AJ$70:$AJ$81)-ROWS($AN$70:$AN$81)-ROWS($AR$70:$AR$81)),IFERROR(INDEX($AZ$70:$AZ$81, ROWS($CO$4:CO40)-ROWS($AJ$70:$AJ$81)-ROWS($AN$70:$AN$81)-ROWS($AR$70:$AR$81)-ROWS($AV$70:$AV$81)),IFERROR(INDEX($BD$70:$BD$81, ROWS($CO$4:CO40)-ROWS($AJ$70:$AJ$81)-ROWS($AN$70:$AN$81)-ROWS($AR$70:$AR$81)-ROWS($AV$70:$AV$81)-ROWS($AZ$70:$AZ$81)),IFERROR(INDEX($BH$70:$BH$81, ROWS($CO$4:CO40)-ROWS($AJ$70:$AJ$81)-ROWS($AN$70:$AN$81)-ROWS($AR$70:$AR$81)-ROWS($AV$70:$AV$81)-ROWS($AZ$70:$AZ$81)-ROWS($BD$70:$BD$81)), "")))))))</f>
        <v>0</v>
      </c>
      <c r="CP42" s="316" t="str">
        <f t="shared" ca="1" si="42"/>
        <v/>
      </c>
      <c r="CQ42" s="316" t="str">
        <f>IF(OR(CR42="",CR42=0),"",MAX(CQ$5:CQ41)+1)</f>
        <v/>
      </c>
      <c r="CR42" s="316">
        <f>IFERROR(INDEX($AK$70:$AK$81, ROWS($CR$4:CR40)), IFERROR(INDEX($AO$70:$AO$81, ROWS($CR$4:CR40)-ROWS($AK$70:$AK$81)), IFERROR(INDEX($AS$70:$AS$81, ROWS($CR$4:CR40)-ROWS($AK$70:$AK$81)-ROWS($AO$70:$AO$81)),IFERROR(INDEX($AW$70:$AW$81, ROWS($CR$4:CR40)-ROWS($AK$70:$AK$81)-ROWS($AO$70:$AO$81)-ROWS($AS$70:$AS$81)),IFERROR(INDEX($BA$70:$BA$81, ROWS($CR$4:CR40)-ROWS($AK$70:$AK$81)-ROWS($AO$70:$AO$81)-ROWS($AS$70:$AS$81)-ROWS($AW$70:$AW$81)),IFERROR(INDEX($BE$70:$BE$81, ROWS($CR$4:CR40)-ROWS($AK$70:$AK$81)-ROWS($AO$70:$AO$81)-ROWS($AS$70:$AS$81)-ROWS($AW$70:$AW$81)-ROWS($BA$70:$BA$81)),IFERROR(INDEX($BI$70:$BI$81, ROWS($CR$4:CR40)-ROWS($AK$70:$AK$81)-ROWS($AO$70:$AO$81)-ROWS($AS$70:$AS$81)-ROWS($AW$70:$AW$81)-ROWS($BA$70:$BA$81)-ROWS($BE$70:$BE$81)), "")))))))</f>
        <v>0</v>
      </c>
      <c r="CS42" s="316" t="str">
        <f t="shared" ca="1" si="43"/>
        <v/>
      </c>
      <c r="CT42" s="413" t="str">
        <f t="shared" ca="1" si="44"/>
        <v/>
      </c>
      <c r="CU42" s="412" t="str">
        <f>IF(OR(CV42="",CV42=0),"",MAX(CU$5:CU41)+1)</f>
        <v/>
      </c>
      <c r="CV42" s="316" t="str">
        <f>IFERROR(INDEX($AJ$86:$AJ$97, ROWS($CV$4:CV40)), IFERROR(INDEX($AN$86:$AN$97, ROWS($CV$4:CV40)-ROWS($AJ$86:$AJ$97)), ""))</f>
        <v/>
      </c>
      <c r="CW42" s="316" t="str">
        <f t="shared" si="45"/>
        <v/>
      </c>
      <c r="CX42" s="316" t="str">
        <f>IF(OR(CY42="",CY42=0),"",MAX(CX$5:CX41)+1)</f>
        <v/>
      </c>
      <c r="CY42" s="316" t="str">
        <f>IFERROR(INDEX($AK$86:$AK$97, ROWS($CY$4:CY40)), IFERROR(INDEX($AO$86:$AO$97, ROWS($CY$4:CY40)-ROWS($AK$86:$AK$97)), ""))</f>
        <v/>
      </c>
      <c r="CZ42" s="316" t="str">
        <f t="shared" si="46"/>
        <v/>
      </c>
      <c r="DA42" s="413" t="str">
        <f t="shared" si="47"/>
        <v/>
      </c>
      <c r="DC42" s="438" t="str">
        <f ca="1">IF(OR(DD42="",DD42=0),"",MAX(DC$25:DC41)+1)</f>
        <v/>
      </c>
      <c r="DD42" s="434" t="str">
        <f t="shared" ca="1" si="90"/>
        <v/>
      </c>
      <c r="DE42" s="413" t="str">
        <f t="shared" ca="1" si="91"/>
        <v/>
      </c>
      <c r="DF42" s="431" t="str">
        <f ca="1">IF(OR(DG42="",DG42=0),"",MAX(DF$25:DF41)+1)</f>
        <v/>
      </c>
      <c r="DG42" s="412" t="str">
        <f t="shared" ca="1" si="92"/>
        <v/>
      </c>
      <c r="DH42" s="413" t="str">
        <f t="shared" ca="1" si="93"/>
        <v/>
      </c>
      <c r="DI42" s="412" t="str">
        <f t="shared" ca="1" si="94"/>
        <v/>
      </c>
      <c r="DJ42" s="413" t="str">
        <f t="shared" ca="1" si="95"/>
        <v/>
      </c>
      <c r="DK42" s="412" t="str">
        <f t="shared" ca="1" si="96"/>
        <v/>
      </c>
      <c r="DL42" s="413" t="str">
        <f t="shared" ca="1" si="97"/>
        <v/>
      </c>
    </row>
    <row r="43" spans="1:123" ht="15.75" thickBot="1" x14ac:dyDescent="0.35">
      <c r="AC43" s="358" t="str">
        <f>IF('Data Entry'!H27="","",'Data Entry'!H27)</f>
        <v/>
      </c>
      <c r="AD43" s="356" t="str">
        <f>IF('Data Entry'!G27="","",'Data Entry'!G27)</f>
        <v/>
      </c>
      <c r="AE43" s="363" t="str">
        <f>IF('Data Entry'!J27="","",'Data Entry'!J27)</f>
        <v/>
      </c>
      <c r="AF43" s="402" t="str">
        <f>IF('Data Entry'!I27="","",'Data Entry'!I27)</f>
        <v/>
      </c>
      <c r="AI43" s="304" t="str">
        <f t="shared" ca="1" si="123"/>
        <v/>
      </c>
      <c r="AJ43" s="305" t="str">
        <f t="shared" ca="1" si="102"/>
        <v/>
      </c>
      <c r="AK43" s="306" t="str">
        <f t="shared" ca="1" si="103"/>
        <v/>
      </c>
      <c r="AL43" s="307" t="str">
        <f t="shared" ca="1" si="104"/>
        <v/>
      </c>
      <c r="AM43" s="304" t="str">
        <f t="shared" ca="1" si="124"/>
        <v/>
      </c>
      <c r="AN43" s="305" t="str">
        <f t="shared" ca="1" si="105"/>
        <v/>
      </c>
      <c r="AO43" s="306" t="str">
        <f t="shared" ca="1" si="106"/>
        <v/>
      </c>
      <c r="AP43" s="307" t="str">
        <f t="shared" ca="1" si="107"/>
        <v/>
      </c>
      <c r="AQ43" s="304" t="str">
        <f t="shared" ca="1" si="125"/>
        <v/>
      </c>
      <c r="AR43" s="305" t="str">
        <f t="shared" ca="1" si="108"/>
        <v/>
      </c>
      <c r="AS43" s="306" t="str">
        <f t="shared" ca="1" si="109"/>
        <v/>
      </c>
      <c r="AT43" s="307" t="str">
        <f t="shared" ca="1" si="110"/>
        <v/>
      </c>
      <c r="AU43" s="304" t="str">
        <f t="shared" ca="1" si="126"/>
        <v/>
      </c>
      <c r="AV43" s="305" t="str">
        <f t="shared" ca="1" si="111"/>
        <v/>
      </c>
      <c r="AW43" s="306" t="str">
        <f t="shared" ca="1" si="112"/>
        <v/>
      </c>
      <c r="AX43" s="307" t="str">
        <f t="shared" ca="1" si="113"/>
        <v/>
      </c>
      <c r="AY43" s="304" t="str">
        <f t="shared" ca="1" si="127"/>
        <v/>
      </c>
      <c r="AZ43" s="305" t="str">
        <f t="shared" ca="1" si="114"/>
        <v/>
      </c>
      <c r="BA43" s="306" t="str">
        <f t="shared" ca="1" si="115"/>
        <v/>
      </c>
      <c r="BB43" s="307" t="str">
        <f t="shared" ca="1" si="116"/>
        <v/>
      </c>
      <c r="BC43" s="304">
        <f t="shared" ca="1" si="128"/>
        <v>68</v>
      </c>
      <c r="BD43" s="305" t="str">
        <f t="shared" ca="1" si="117"/>
        <v>Investment 1</v>
      </c>
      <c r="BE43" s="306">
        <f t="shared" ca="1" si="118"/>
        <v>200</v>
      </c>
      <c r="BF43" s="307" t="str">
        <f t="shared" ca="1" si="119"/>
        <v>Income</v>
      </c>
      <c r="BG43" s="304" t="str">
        <f t="shared" ca="1" si="129"/>
        <v/>
      </c>
      <c r="BH43" s="305" t="str">
        <f t="shared" ca="1" si="120"/>
        <v/>
      </c>
      <c r="BI43" s="306" t="str">
        <f t="shared" ca="1" si="121"/>
        <v/>
      </c>
      <c r="BJ43" s="307" t="str">
        <f t="shared" ca="1" si="122"/>
        <v/>
      </c>
      <c r="BL43" s="412" t="str">
        <f ca="1">IF(OR(BM43="",BM43=0),"",MAX(BL$5:BL42)+1)</f>
        <v/>
      </c>
      <c r="BM43" s="316" t="str">
        <f ca="1">IFERROR(INDEX($AJ$6:$AJ$17, ROWS(BM$4:$BM41)), IFERROR(INDEX($AN$6:$AN$17, ROWS(BM$4:$BM41)-ROWS($AJ$6:$AJ$17)), IFERROR(INDEX($AR$6:$AR$17, ROWS(BM$4:$BM41)-ROWS($AJ$6:$AJ$17)-ROWS($AN$6:$AN$17)),IFERROR(INDEX($AV$6:$AV$17, ROWS(BM$4:$BM41)-ROWS($AJ$6:$AJ$17)-ROWS($AN$6:$AN$17)-ROWS($AR$6:$AR$17)),IFERROR(INDEX($AZ$6:$AZ$17, ROWS(BM$4:$BM41)-ROWS($AJ$6:$AJ$17)-ROWS($AN$6:$AN$17)-ROWS($AR$6:$AR$17)-ROWS($AV$6:$AV$17)),IFERROR(INDEX($BD$6:$BD$17, ROWS(BM$4:$BM41)-ROWS($AJ$6:$AJ$17)-ROWS($AN$6:$AN$17)-ROWS($AR$6:$AR$17)-ROWS($AV$6:$AV$17)-ROWS($AZ$6:$AZ$17)),IFERROR(INDEX($BH$6:$BH$17, ROWS(BM$4:$BM41)-ROWS($AJ$6:$AJ$17)-ROWS($AN$6:$AN$17)-ROWS($AR$6:$AR$17)-ROWS($AV$6:$AV$17)-ROWS($AZ$6:$AZ$17)-ROWS($BD$6:$BD$17)), "")))))))</f>
        <v/>
      </c>
      <c r="BN43" s="316" t="str">
        <f t="shared" ca="1" si="30"/>
        <v/>
      </c>
      <c r="BO43" s="316" t="str">
        <f ca="1">IF(OR(BP43="",BP43=0),"",MAX(BO$5:BO42)+1)</f>
        <v/>
      </c>
      <c r="BP43" s="316" t="str">
        <f ca="1">IFERROR(INDEX($AK$6:$AK$17, ROWS($BP$4:BP41)), IFERROR(INDEX($AO$6:$AO$17, ROWS($BP$4:BP41)-ROWS($AK$6:$AK$17)), IFERROR(INDEX($AS$6:$AS$17, ROWS($BP$4:BP41)-ROWS($AK$6:$AK$17)-ROWS($AO$6:$AO$17)),IFERROR(INDEX($AW$6:$AW$17, ROWS($BP$4:BP41)-ROWS($AK$6:$AK$17)-ROWS($AO$6:$AO$17)-ROWS($AS$6:$AS$17)),IFERROR(INDEX($BA$6:$BA$17, ROWS($BP$4:BP41)-ROWS($AK$6:$AK$17)-ROWS($AO$6:$AO$17)-ROWS($AS$6:$AS$17)-ROWS($AW$6:$AW$17)),IFERROR(INDEX($BE$6:$BE$17, ROWS($BP$4:BP41)-ROWS($AK$6:$AK$17)-ROWS($AO$6:$AO$17)-ROWS($AS$6:$AS$17)-ROWS($AW$6:$AW$17)-ROWS($BA$6:$BA$17)),IFERROR(INDEX($BI$6:$BI$17, ROWS($BP$4:BP41)-ROWS($AK$6:$AK$17)-ROWS($AO$6:$AO$17)-ROWS($AS$6:$AS$17)-ROWS($AW$6:$AW$17)-ROWS($BA$6:$BA$17)-ROWS($BE$6:$BE$17)), "")))))))</f>
        <v/>
      </c>
      <c r="BQ43" s="316" t="str">
        <f t="shared" ca="1" si="31"/>
        <v/>
      </c>
      <c r="BR43" s="413" t="str">
        <f t="shared" ca="1" si="32"/>
        <v/>
      </c>
      <c r="BS43" s="412" t="str">
        <f ca="1">IF(OR(BT43="",BT43=0),"",MAX(BS$5:BS42)+1)</f>
        <v/>
      </c>
      <c r="BT43" s="316" t="str">
        <f ca="1">IFERROR(INDEX($AJ$22:$AJ$33, ROWS($BT$4:BT41)), IFERROR(INDEX($AN$22:$AN$33, ROWS($BT$4:BT41)-ROWS($AJ$22:$AJ$33)), IFERROR(INDEX($AR$22:$AR$33, ROWS($BT$4:BT41)-ROWS($AJ$22:$AJ$33)-ROWS($AN$22:$AN$33)),IFERROR(INDEX($AV$22:$AV$33, ROWS($BT$4:BT41)-ROWS($AJ$22:$AJ$33)-ROWS($AN$22:$AN$33)-ROWS($AR$22:$AR$33)),IFERROR(INDEX($AZ$22:$AZ$33, ROWS($BT$4:BT41)-ROWS($AJ$22:$AJ$33)-ROWS($AN$22:$AN$33)-ROWS($AR$22:$AR$33)-ROWS($AV$22:$AV$33)),IFERROR(INDEX($BD$22:$BD$33, ROWS($BT$4:BT41)-ROWS($AJ$22:$AJ$33)-ROWS($AN$22:$AN$33)-ROWS($AR$22:$AR$33)-ROWS($AV$22:$AV$33)-ROWS($AZ$22:$AZ$33)),IFERROR(INDEX($BH$22:$BH$33, ROWS($BT$4:BT41)-ROWS($AJ$22:$AJ$33)-ROWS($AN$22:$AN$33)-ROWS($AR$22:$AR$33)-ROWS($AV$22:$AV$33)-ROWS($AZ$22:$AZ$33)-ROWS($BD$22:$BD$33)), "")))))))</f>
        <v/>
      </c>
      <c r="BU43" s="316" t="str">
        <f t="shared" ca="1" si="33"/>
        <v/>
      </c>
      <c r="BV43" s="316" t="str">
        <f ca="1">IF(OR(BW43="",BW43=0),"",MAX(BV$5:BV42)+1)</f>
        <v/>
      </c>
      <c r="BW43" s="316" t="str">
        <f ca="1">IFERROR(INDEX($AK$22:$AK$33, ROWS($BW$4:BW41)), IFERROR(INDEX($AO$22:$AO$33, ROWS($BW$4:BW41)-ROWS($AK$22:$AK$33)), IFERROR(INDEX($AS$22:$AS$33, ROWS($BW$4:BW41)-ROWS($AK$22:$AK$33)-ROWS($AO$22:$AO$33)),IFERROR(INDEX($AW$22:$AW$33, ROWS($BW$4:BW41)-ROWS($AK$22:$AK$33)-ROWS($AO$22:$AO$33)-ROWS($AS$22:$AS$33)),IFERROR(INDEX($BA$22:$BA$33, ROWS($BW$4:BW41)-ROWS($AK$22:$AK$33)-ROWS($AO$22:$AO$33)-ROWS($AS$22:$AS$33)-ROWS($AW$22:$AW$33)),IFERROR(INDEX($BE$22:$BE$33, ROWS($BW$4:BW41)-ROWS($AK$22:$AK$33)-ROWS($AO$22:$AO$33)-ROWS($AS$22:$AS$33)-ROWS($AW$22:$AW$33)-ROWS($BA$22:$BA$33)),IFERROR(INDEX($BI$22:$BI$33, ROWS($BW$4:BW41)-ROWS($AK$22:$AK$33)-ROWS($AO$22:$AO$33)-ROWS($AS$22:$AS$33)-ROWS($AW$22:$AW$33)-ROWS($BA$22:$BA$33)-ROWS($BE$22:$BE$33)), "")))))))</f>
        <v/>
      </c>
      <c r="BX43" s="316" t="str">
        <f t="shared" ca="1" si="34"/>
        <v/>
      </c>
      <c r="BY43" s="413" t="str">
        <f t="shared" ca="1" si="35"/>
        <v/>
      </c>
      <c r="BZ43" s="412">
        <f ca="1">IF(OR(CA43="",CA43=0),"",MAX(BZ$5:BZ42)+1)</f>
        <v>7</v>
      </c>
      <c r="CA43" s="316" t="str">
        <f ca="1">IFERROR(INDEX($AJ$38:$AJ$49, ROWS($CA$4:CA41)), IFERROR(INDEX($AN$38:$AN$49, ROWS($CA$4:CA41)-ROWS($AJ$38:$AJ$49)), IFERROR(INDEX($AR$38:$AR$49, ROWS($CA$4:CA41)-ROWS($AJ$38:$AJ$49)-ROWS($AN$38:$AN$49)),IFERROR(INDEX($AV$38:$AV$49, ROWS($CA$4:CA41)-ROWS($AJ$38:$AJ$49)-ROWS($AN$38:$AN$49)-ROWS($AR$38:$AR$49)),IFERROR(INDEX($AZ$38:$AZ$49, ROWS($CA$4:CA41)-ROWS($AJ$38:$AJ$49)-ROWS($AN$38:$AN$49)-ROWS($AR$38:$AR$49)-ROWS($AV$38:$AV$49)),IFERROR(INDEX($BD$38:$BD$49, ROWS($CA$4:CA41)-ROWS($AJ$38:$AJ$49)-ROWS($AN$38:$AN$49)-ROWS($AR$38:$AR$49)-ROWS($AV$38:$AV$49)-ROWS($AZ$38:$AZ$49)),IFERROR(INDEX($BH$38:$BH$49, ROWS($CA$4:CA41)-ROWS($AJ$38:$AJ$49)-ROWS($AN$38:$AN$49)-ROWS($AR$38:$AR$49)-ROWS($AV$38:$AV$49)-ROWS($AZ$38:$AZ$49)-ROWS($BD$38:$BD$49)), "")))))))</f>
        <v>Paycheck 3</v>
      </c>
      <c r="CB43" s="316" t="str">
        <f t="shared" ca="1" si="36"/>
        <v/>
      </c>
      <c r="CC43" s="316">
        <f ca="1">IF(OR(CD43="",CD43=0),"",MAX(CC$5:CC42)+1)</f>
        <v>7</v>
      </c>
      <c r="CD43" s="316">
        <f ca="1">IFERROR(INDEX($AK$38:$AK$49, ROWS($CD$4:CD41)), IFERROR(INDEX($AO$38:$AO$49, ROWS($CD$4:CD41)-ROWS($AK$38:$AK$49)), IFERROR(INDEX($AS$38:$AS$49, ROWS($CD$4:CD41)-ROWS($AK$38:$AK$49)-ROWS($AO$38:$AO$49)),IFERROR(INDEX($AW$38:$AW$49, ROWS($CD$4:CD41)-ROWS($AK$38:$AK$49)-ROWS($AO$38:$AO$49)-ROWS($AS$38:$AS$49)),IFERROR(INDEX($BA$38:$BA$49, ROWS($CD$4:CD41)-ROWS($AK$38:$AK$49)-ROWS($AO$38:$AO$49)-ROWS($AS$38:$AS$49)-ROWS($AW$38:$AW$49)),IFERROR(INDEX($BE$38:$BE$49, ROWS($CD$4:CD41)-ROWS($AK$38:$AK$49)-ROWS($AO$38:$AO$49)-ROWS($AS$38:$AS$49)-ROWS($AW$38:$AW$49)-ROWS($BA$38:$BA$49)),IFERROR(INDEX($BI$38:$BI$49, ROWS($CD$4:CD41)-ROWS($AK$38:$AK$49)-ROWS($AO$38:$AO$49)-ROWS($AS$38:$AS$49)-ROWS($AW$38:$AW$49)-ROWS($BA$38:$BA$49)-ROWS($BE$38:$BE$49)), "")))))))</f>
        <v>700</v>
      </c>
      <c r="CE43" s="316" t="str">
        <f t="shared" ca="1" si="37"/>
        <v/>
      </c>
      <c r="CF43" s="413" t="str">
        <f t="shared" ca="1" si="38"/>
        <v/>
      </c>
      <c r="CG43" s="412" t="str">
        <f ca="1">IF(OR(CH43="",CH43=0),"",MAX(CG$5:CG42)+1)</f>
        <v/>
      </c>
      <c r="CH43" s="316" t="str">
        <f ca="1">IFERROR(INDEX($AJ$54:$AJ$65, ROWS($CH$4:CH41)), IFERROR(INDEX($AN$54:$AN$65, ROWS($CH$4:CH41)-ROWS($AJ$54:$AJ$65)), IFERROR(INDEX($AR$54:$AR$65, ROWS($CH$4:CH41)-ROWS($AJ$54:$AJ$65)-ROWS($AN$54:$AN$65)),IFERROR(INDEX($AV$54:$AV$65, ROWS($CH$4:CH41)-ROWS($AJ$54:$AJ$65)-ROWS($AN$54:$AN$65)-ROWS($AR$54:$AR$65)),IFERROR(INDEX($AZ$54:$AZ$65, ROWS($CH$4:CH41)-ROWS($AJ$54:$AJ$65)-ROWS($AN$54:$AN$65)-ROWS($AR$54:$AR$65)-ROWS($AV$54:$AV$65)),IFERROR(INDEX($BD$54:$BD$65, ROWS($CH$4:CH41)-ROWS($AJ$54:$AJ$65)-ROWS($AN$54:$AN$65)-ROWS($AR$54:$AR$65)-ROWS($AV$54:$AV$65)-ROWS($AZ$54:$AZ$65)),IFERROR(INDEX($BH$54:$BH$65, ROWS($CH$4:CH41)-ROWS($AJ$54:$AJ$65)-ROWS($AN$54:$AN$65)-ROWS($AR$54:$AR$65)-ROWS($AV$54:$AV$65)-ROWS($AZ$54:$AZ$65)-ROWS($BD$54:$BD$65)), "")))))))</f>
        <v/>
      </c>
      <c r="CI43" s="316" t="str">
        <f t="shared" ca="1" si="39"/>
        <v/>
      </c>
      <c r="CJ43" s="316" t="str">
        <f ca="1">IF(OR(CK43="",CK43=0),"",MAX(CJ$5:CJ42)+1)</f>
        <v/>
      </c>
      <c r="CK43" s="316" t="str">
        <f ca="1">IFERROR(INDEX($AK$54:$AK$65, ROWS($CK$4:CK41)), IFERROR(INDEX($AO$54:$AO$65, ROWS($CK$4:CK41)-ROWS($AK$54:$AK$65)), IFERROR(INDEX($AS$54:$AS$65, ROWS($CK$4:CK41)-ROWS($AK$54:$AK$65)-ROWS($AO$54:$AO$65)),IFERROR(INDEX($AW$54:$AW$65, ROWS($CK$4:CK41)-ROWS($AK$54:$AK$65)-ROWS($AO$54:$AO$65)-ROWS($AS$54:$AS$65)),IFERROR(INDEX($BA$54:$BA$65, ROWS($CK$4:CK41)-ROWS($AK$54:$AK$65)-ROWS($AO$54:$AO$65)-ROWS($AS$54:$AS$65)-ROWS($AW$54:$AW$65)),IFERROR(INDEX($BE$54:$BE$65, ROWS($CK$4:CK41)-ROWS($AK$54:$AK$65)-ROWS($AO$54:$AO$65)-ROWS($AS$54:$AS$65)-ROWS($AW$54:$AW$65)-ROWS($BA$54:$BA$65)),IFERROR(INDEX($BI$54:$BI$65, ROWS($CK$4:CK41)-ROWS($AK$54:$AK$65)-ROWS($AO$54:$AO$65)-ROWS($AS$54:$AS$65)-ROWS($AW$54:$AW$65)-ROWS($BA$54:$BA$65)-ROWS($BE$54:$BE$65)), "")))))))</f>
        <v/>
      </c>
      <c r="CL43" s="316" t="str">
        <f t="shared" ca="1" si="40"/>
        <v/>
      </c>
      <c r="CM43" s="413" t="str">
        <f t="shared" ca="1" si="41"/>
        <v/>
      </c>
      <c r="CN43" s="412" t="str">
        <f>IF(OR(CO43="",CO43=0),"",MAX(CN$5:CN42)+1)</f>
        <v/>
      </c>
      <c r="CO43" s="316">
        <f>IFERROR(INDEX($AJ$70:$AJ$81, ROWS($CO$4:CO41)), IFERROR(INDEX($AN$70:$AN$81, ROWS($CO$4:CO41)-ROWS($AJ$70:$AJ$81)), IFERROR(INDEX($AR$70:$AR$81, ROWS($CO$4:CO41)-ROWS($AJ$70:$AJ$81)-ROWS($AN$70:$AN$81)),IFERROR(INDEX($AV$70:$AV$81, ROWS($CO$4:CO41)-ROWS($AJ$70:$AJ$81)-ROWS($AN$70:$AN$81)-ROWS($AR$70:$AR$81)),IFERROR(INDEX($AZ$70:$AZ$81, ROWS($CO$4:CO41)-ROWS($AJ$70:$AJ$81)-ROWS($AN$70:$AN$81)-ROWS($AR$70:$AR$81)-ROWS($AV$70:$AV$81)),IFERROR(INDEX($BD$70:$BD$81, ROWS($CO$4:CO41)-ROWS($AJ$70:$AJ$81)-ROWS($AN$70:$AN$81)-ROWS($AR$70:$AR$81)-ROWS($AV$70:$AV$81)-ROWS($AZ$70:$AZ$81)),IFERROR(INDEX($BH$70:$BH$81, ROWS($CO$4:CO41)-ROWS($AJ$70:$AJ$81)-ROWS($AN$70:$AN$81)-ROWS($AR$70:$AR$81)-ROWS($AV$70:$AV$81)-ROWS($AZ$70:$AZ$81)-ROWS($BD$70:$BD$81)), "")))))))</f>
        <v>0</v>
      </c>
      <c r="CP43" s="316" t="str">
        <f t="shared" ca="1" si="42"/>
        <v/>
      </c>
      <c r="CQ43" s="316" t="str">
        <f>IF(OR(CR43="",CR43=0),"",MAX(CQ$5:CQ42)+1)</f>
        <v/>
      </c>
      <c r="CR43" s="316">
        <f>IFERROR(INDEX($AK$70:$AK$81, ROWS($CR$4:CR41)), IFERROR(INDEX($AO$70:$AO$81, ROWS($CR$4:CR41)-ROWS($AK$70:$AK$81)), IFERROR(INDEX($AS$70:$AS$81, ROWS($CR$4:CR41)-ROWS($AK$70:$AK$81)-ROWS($AO$70:$AO$81)),IFERROR(INDEX($AW$70:$AW$81, ROWS($CR$4:CR41)-ROWS($AK$70:$AK$81)-ROWS($AO$70:$AO$81)-ROWS($AS$70:$AS$81)),IFERROR(INDEX($BA$70:$BA$81, ROWS($CR$4:CR41)-ROWS($AK$70:$AK$81)-ROWS($AO$70:$AO$81)-ROWS($AS$70:$AS$81)-ROWS($AW$70:$AW$81)),IFERROR(INDEX($BE$70:$BE$81, ROWS($CR$4:CR41)-ROWS($AK$70:$AK$81)-ROWS($AO$70:$AO$81)-ROWS($AS$70:$AS$81)-ROWS($AW$70:$AW$81)-ROWS($BA$70:$BA$81)),IFERROR(INDEX($BI$70:$BI$81, ROWS($CR$4:CR41)-ROWS($AK$70:$AK$81)-ROWS($AO$70:$AO$81)-ROWS($AS$70:$AS$81)-ROWS($AW$70:$AW$81)-ROWS($BA$70:$BA$81)-ROWS($BE$70:$BE$81)), "")))))))</f>
        <v>0</v>
      </c>
      <c r="CS43" s="316" t="str">
        <f t="shared" ca="1" si="43"/>
        <v/>
      </c>
      <c r="CT43" s="413" t="str">
        <f t="shared" ca="1" si="44"/>
        <v/>
      </c>
      <c r="CU43" s="412" t="str">
        <f>IF(OR(CV43="",CV43=0),"",MAX(CU$5:CU42)+1)</f>
        <v/>
      </c>
      <c r="CV43" s="316" t="str">
        <f>IFERROR(INDEX($AJ$86:$AJ$97, ROWS($CV$4:CV41)), IFERROR(INDEX($AN$86:$AN$97, ROWS($CV$4:CV41)-ROWS($AJ$86:$AJ$97)), ""))</f>
        <v/>
      </c>
      <c r="CW43" s="316" t="str">
        <f t="shared" si="45"/>
        <v/>
      </c>
      <c r="CX43" s="316" t="str">
        <f>IF(OR(CY43="",CY43=0),"",MAX(CX$5:CX42)+1)</f>
        <v/>
      </c>
      <c r="CY43" s="316" t="str">
        <f>IFERROR(INDEX($AK$86:$AK$97, ROWS($CY$4:CY41)), IFERROR(INDEX($AO$86:$AO$97, ROWS($CY$4:CY41)-ROWS($AK$86:$AK$97)), ""))</f>
        <v/>
      </c>
      <c r="CZ43" s="316" t="str">
        <f t="shared" si="46"/>
        <v/>
      </c>
      <c r="DA43" s="413" t="str">
        <f t="shared" si="47"/>
        <v/>
      </c>
      <c r="DC43" s="439" t="str">
        <f ca="1">IF(OR(DD43="",DD43=0),"",MAX(DC$25:DC42)+1)</f>
        <v/>
      </c>
      <c r="DD43" s="436" t="str">
        <f t="shared" ca="1" si="90"/>
        <v/>
      </c>
      <c r="DE43" s="422" t="str">
        <f t="shared" ca="1" si="91"/>
        <v/>
      </c>
      <c r="DF43" s="433" t="str">
        <f ca="1">IF(OR(DG43="",DG43=0),"",MAX(DF$25:DF42)+1)</f>
        <v/>
      </c>
      <c r="DG43" s="420" t="str">
        <f t="shared" ca="1" si="92"/>
        <v/>
      </c>
      <c r="DH43" s="422" t="str">
        <f t="shared" ca="1" si="93"/>
        <v/>
      </c>
      <c r="DI43" s="420" t="str">
        <f t="shared" ca="1" si="94"/>
        <v/>
      </c>
      <c r="DJ43" s="422" t="str">
        <f t="shared" ca="1" si="95"/>
        <v/>
      </c>
      <c r="DK43" s="420" t="str">
        <f t="shared" ca="1" si="96"/>
        <v/>
      </c>
      <c r="DL43" s="422" t="str">
        <f t="shared" ca="1" si="97"/>
        <v/>
      </c>
    </row>
    <row r="44" spans="1:123" ht="15.75" thickBot="1" x14ac:dyDescent="0.35">
      <c r="P44" s="1097" t="s">
        <v>547</v>
      </c>
      <c r="Q44" s="1098"/>
      <c r="R44" s="1098"/>
      <c r="S44" s="1099"/>
      <c r="U44" s="1093" t="s">
        <v>515</v>
      </c>
      <c r="V44" s="1094"/>
      <c r="W44" s="1094"/>
      <c r="X44" s="1095"/>
      <c r="AC44" s="359" t="str">
        <f>IF('Data Entry'!H28="","",'Data Entry'!H28)</f>
        <v/>
      </c>
      <c r="AD44" s="360" t="str">
        <f>IF('Data Entry'!G28="","",'Data Entry'!G28)</f>
        <v/>
      </c>
      <c r="AE44" s="364" t="str">
        <f>IF('Data Entry'!J28="","",'Data Entry'!J28)</f>
        <v/>
      </c>
      <c r="AF44" s="403" t="str">
        <f>IF('Data Entry'!I28="","",'Data Entry'!I28)</f>
        <v/>
      </c>
      <c r="AI44" s="304" t="str">
        <f t="shared" ca="1" si="123"/>
        <v/>
      </c>
      <c r="AJ44" s="305" t="str">
        <f t="shared" ca="1" si="102"/>
        <v/>
      </c>
      <c r="AK44" s="306" t="str">
        <f t="shared" ca="1" si="103"/>
        <v/>
      </c>
      <c r="AL44" s="307" t="str">
        <f t="shared" ca="1" si="104"/>
        <v/>
      </c>
      <c r="AM44" s="304" t="str">
        <f t="shared" ca="1" si="124"/>
        <v/>
      </c>
      <c r="AN44" s="305" t="str">
        <f t="shared" ca="1" si="105"/>
        <v/>
      </c>
      <c r="AO44" s="306" t="str">
        <f t="shared" ca="1" si="106"/>
        <v/>
      </c>
      <c r="AP44" s="307" t="str">
        <f t="shared" ca="1" si="107"/>
        <v/>
      </c>
      <c r="AQ44" s="304" t="str">
        <f t="shared" ca="1" si="125"/>
        <v/>
      </c>
      <c r="AR44" s="305" t="str">
        <f t="shared" ca="1" si="108"/>
        <v/>
      </c>
      <c r="AS44" s="306" t="str">
        <f t="shared" ca="1" si="109"/>
        <v/>
      </c>
      <c r="AT44" s="307" t="str">
        <f t="shared" ca="1" si="110"/>
        <v/>
      </c>
      <c r="AU44" s="304" t="str">
        <f t="shared" ca="1" si="126"/>
        <v/>
      </c>
      <c r="AV44" s="305" t="str">
        <f t="shared" ca="1" si="111"/>
        <v/>
      </c>
      <c r="AW44" s="306" t="str">
        <f t="shared" ca="1" si="112"/>
        <v/>
      </c>
      <c r="AX44" s="307" t="str">
        <f t="shared" ca="1" si="113"/>
        <v/>
      </c>
      <c r="AY44" s="304" t="str">
        <f t="shared" ca="1" si="127"/>
        <v/>
      </c>
      <c r="AZ44" s="305" t="str">
        <f t="shared" ca="1" si="114"/>
        <v/>
      </c>
      <c r="BA44" s="306" t="str">
        <f t="shared" ca="1" si="115"/>
        <v/>
      </c>
      <c r="BB44" s="307" t="str">
        <f t="shared" ca="1" si="116"/>
        <v/>
      </c>
      <c r="BC44" s="304" t="str">
        <f t="shared" ca="1" si="128"/>
        <v/>
      </c>
      <c r="BD44" s="305" t="str">
        <f t="shared" ca="1" si="117"/>
        <v/>
      </c>
      <c r="BE44" s="306" t="str">
        <f t="shared" ca="1" si="118"/>
        <v/>
      </c>
      <c r="BF44" s="307" t="str">
        <f t="shared" ca="1" si="119"/>
        <v/>
      </c>
      <c r="BG44" s="304" t="str">
        <f t="shared" ca="1" si="129"/>
        <v/>
      </c>
      <c r="BH44" s="305" t="str">
        <f t="shared" ca="1" si="120"/>
        <v/>
      </c>
      <c r="BI44" s="306" t="str">
        <f t="shared" ca="1" si="121"/>
        <v/>
      </c>
      <c r="BJ44" s="307" t="str">
        <f t="shared" ca="1" si="122"/>
        <v/>
      </c>
      <c r="BL44" s="412" t="str">
        <f ca="1">IF(OR(BM44="",BM44=0),"",MAX(BL$5:BL43)+1)</f>
        <v/>
      </c>
      <c r="BM44" s="316" t="str">
        <f ca="1">IFERROR(INDEX($AJ$6:$AJ$17, ROWS(BM$4:$BM42)), IFERROR(INDEX($AN$6:$AN$17, ROWS(BM$4:$BM42)-ROWS($AJ$6:$AJ$17)), IFERROR(INDEX($AR$6:$AR$17, ROWS(BM$4:$BM42)-ROWS($AJ$6:$AJ$17)-ROWS($AN$6:$AN$17)),IFERROR(INDEX($AV$6:$AV$17, ROWS(BM$4:$BM42)-ROWS($AJ$6:$AJ$17)-ROWS($AN$6:$AN$17)-ROWS($AR$6:$AR$17)),IFERROR(INDEX($AZ$6:$AZ$17, ROWS(BM$4:$BM42)-ROWS($AJ$6:$AJ$17)-ROWS($AN$6:$AN$17)-ROWS($AR$6:$AR$17)-ROWS($AV$6:$AV$17)),IFERROR(INDEX($BD$6:$BD$17, ROWS(BM$4:$BM42)-ROWS($AJ$6:$AJ$17)-ROWS($AN$6:$AN$17)-ROWS($AR$6:$AR$17)-ROWS($AV$6:$AV$17)-ROWS($AZ$6:$AZ$17)),IFERROR(INDEX($BH$6:$BH$17, ROWS(BM$4:$BM42)-ROWS($AJ$6:$AJ$17)-ROWS($AN$6:$AN$17)-ROWS($AR$6:$AR$17)-ROWS($AV$6:$AV$17)-ROWS($AZ$6:$AZ$17)-ROWS($BD$6:$BD$17)), "")))))))</f>
        <v/>
      </c>
      <c r="BN44" s="316" t="str">
        <f t="shared" ca="1" si="30"/>
        <v/>
      </c>
      <c r="BO44" s="316" t="str">
        <f ca="1">IF(OR(BP44="",BP44=0),"",MAX(BO$5:BO43)+1)</f>
        <v/>
      </c>
      <c r="BP44" s="316" t="str">
        <f ca="1">IFERROR(INDEX($AK$6:$AK$17, ROWS($BP$4:BP42)), IFERROR(INDEX($AO$6:$AO$17, ROWS($BP$4:BP42)-ROWS($AK$6:$AK$17)), IFERROR(INDEX($AS$6:$AS$17, ROWS($BP$4:BP42)-ROWS($AK$6:$AK$17)-ROWS($AO$6:$AO$17)),IFERROR(INDEX($AW$6:$AW$17, ROWS($BP$4:BP42)-ROWS($AK$6:$AK$17)-ROWS($AO$6:$AO$17)-ROWS($AS$6:$AS$17)),IFERROR(INDEX($BA$6:$BA$17, ROWS($BP$4:BP42)-ROWS($AK$6:$AK$17)-ROWS($AO$6:$AO$17)-ROWS($AS$6:$AS$17)-ROWS($AW$6:$AW$17)),IFERROR(INDEX($BE$6:$BE$17, ROWS($BP$4:BP42)-ROWS($AK$6:$AK$17)-ROWS($AO$6:$AO$17)-ROWS($AS$6:$AS$17)-ROWS($AW$6:$AW$17)-ROWS($BA$6:$BA$17)),IFERROR(INDEX($BI$6:$BI$17, ROWS($BP$4:BP42)-ROWS($AK$6:$AK$17)-ROWS($AO$6:$AO$17)-ROWS($AS$6:$AS$17)-ROWS($AW$6:$AW$17)-ROWS($BA$6:$BA$17)-ROWS($BE$6:$BE$17)), "")))))))</f>
        <v/>
      </c>
      <c r="BQ44" s="316" t="str">
        <f t="shared" ca="1" si="31"/>
        <v/>
      </c>
      <c r="BR44" s="413" t="str">
        <f t="shared" ca="1" si="32"/>
        <v/>
      </c>
      <c r="BS44" s="412" t="str">
        <f ca="1">IF(OR(BT44="",BT44=0),"",MAX(BS$5:BS43)+1)</f>
        <v/>
      </c>
      <c r="BT44" s="316" t="str">
        <f ca="1">IFERROR(INDEX($AJ$22:$AJ$33, ROWS($BT$4:BT42)), IFERROR(INDEX($AN$22:$AN$33, ROWS($BT$4:BT42)-ROWS($AJ$22:$AJ$33)), IFERROR(INDEX($AR$22:$AR$33, ROWS($BT$4:BT42)-ROWS($AJ$22:$AJ$33)-ROWS($AN$22:$AN$33)),IFERROR(INDEX($AV$22:$AV$33, ROWS($BT$4:BT42)-ROWS($AJ$22:$AJ$33)-ROWS($AN$22:$AN$33)-ROWS($AR$22:$AR$33)),IFERROR(INDEX($AZ$22:$AZ$33, ROWS($BT$4:BT42)-ROWS($AJ$22:$AJ$33)-ROWS($AN$22:$AN$33)-ROWS($AR$22:$AR$33)-ROWS($AV$22:$AV$33)),IFERROR(INDEX($BD$22:$BD$33, ROWS($BT$4:BT42)-ROWS($AJ$22:$AJ$33)-ROWS($AN$22:$AN$33)-ROWS($AR$22:$AR$33)-ROWS($AV$22:$AV$33)-ROWS($AZ$22:$AZ$33)),IFERROR(INDEX($BH$22:$BH$33, ROWS($BT$4:BT42)-ROWS($AJ$22:$AJ$33)-ROWS($AN$22:$AN$33)-ROWS($AR$22:$AR$33)-ROWS($AV$22:$AV$33)-ROWS($AZ$22:$AZ$33)-ROWS($BD$22:$BD$33)), "")))))))</f>
        <v/>
      </c>
      <c r="BU44" s="316" t="str">
        <f t="shared" ca="1" si="33"/>
        <v/>
      </c>
      <c r="BV44" s="316" t="str">
        <f ca="1">IF(OR(BW44="",BW44=0),"",MAX(BV$5:BV43)+1)</f>
        <v/>
      </c>
      <c r="BW44" s="316" t="str">
        <f ca="1">IFERROR(INDEX($AK$22:$AK$33, ROWS($BW$4:BW42)), IFERROR(INDEX($AO$22:$AO$33, ROWS($BW$4:BW42)-ROWS($AK$22:$AK$33)), IFERROR(INDEX($AS$22:$AS$33, ROWS($BW$4:BW42)-ROWS($AK$22:$AK$33)-ROWS($AO$22:$AO$33)),IFERROR(INDEX($AW$22:$AW$33, ROWS($BW$4:BW42)-ROWS($AK$22:$AK$33)-ROWS($AO$22:$AO$33)-ROWS($AS$22:$AS$33)),IFERROR(INDEX($BA$22:$BA$33, ROWS($BW$4:BW42)-ROWS($AK$22:$AK$33)-ROWS($AO$22:$AO$33)-ROWS($AS$22:$AS$33)-ROWS($AW$22:$AW$33)),IFERROR(INDEX($BE$22:$BE$33, ROWS($BW$4:BW42)-ROWS($AK$22:$AK$33)-ROWS($AO$22:$AO$33)-ROWS($AS$22:$AS$33)-ROWS($AW$22:$AW$33)-ROWS($BA$22:$BA$33)),IFERROR(INDEX($BI$22:$BI$33, ROWS($BW$4:BW42)-ROWS($AK$22:$AK$33)-ROWS($AO$22:$AO$33)-ROWS($AS$22:$AS$33)-ROWS($AW$22:$AW$33)-ROWS($BA$22:$BA$33)-ROWS($BE$22:$BE$33)), "")))))))</f>
        <v/>
      </c>
      <c r="BX44" s="316" t="str">
        <f t="shared" ca="1" si="34"/>
        <v/>
      </c>
      <c r="BY44" s="413" t="str">
        <f t="shared" ca="1" si="35"/>
        <v/>
      </c>
      <c r="BZ44" s="412" t="str">
        <f ca="1">IF(OR(CA44="",CA44=0),"",MAX(BZ$5:BZ43)+1)</f>
        <v/>
      </c>
      <c r="CA44" s="316" t="str">
        <f ca="1">IFERROR(INDEX($AJ$38:$AJ$49, ROWS($CA$4:CA42)), IFERROR(INDEX($AN$38:$AN$49, ROWS($CA$4:CA42)-ROWS($AJ$38:$AJ$49)), IFERROR(INDEX($AR$38:$AR$49, ROWS($CA$4:CA42)-ROWS($AJ$38:$AJ$49)-ROWS($AN$38:$AN$49)),IFERROR(INDEX($AV$38:$AV$49, ROWS($CA$4:CA42)-ROWS($AJ$38:$AJ$49)-ROWS($AN$38:$AN$49)-ROWS($AR$38:$AR$49)),IFERROR(INDEX($AZ$38:$AZ$49, ROWS($CA$4:CA42)-ROWS($AJ$38:$AJ$49)-ROWS($AN$38:$AN$49)-ROWS($AR$38:$AR$49)-ROWS($AV$38:$AV$49)),IFERROR(INDEX($BD$38:$BD$49, ROWS($CA$4:CA42)-ROWS($AJ$38:$AJ$49)-ROWS($AN$38:$AN$49)-ROWS($AR$38:$AR$49)-ROWS($AV$38:$AV$49)-ROWS($AZ$38:$AZ$49)),IFERROR(INDEX($BH$38:$BH$49, ROWS($CA$4:CA42)-ROWS($AJ$38:$AJ$49)-ROWS($AN$38:$AN$49)-ROWS($AR$38:$AR$49)-ROWS($AV$38:$AV$49)-ROWS($AZ$38:$AZ$49)-ROWS($BD$38:$BD$49)), "")))))))</f>
        <v/>
      </c>
      <c r="CB44" s="316" t="str">
        <f t="shared" ca="1" si="36"/>
        <v/>
      </c>
      <c r="CC44" s="316" t="str">
        <f ca="1">IF(OR(CD44="",CD44=0),"",MAX(CC$5:CC43)+1)</f>
        <v/>
      </c>
      <c r="CD44" s="316" t="str">
        <f ca="1">IFERROR(INDEX($AK$38:$AK$49, ROWS($CD$4:CD42)), IFERROR(INDEX($AO$38:$AO$49, ROWS($CD$4:CD42)-ROWS($AK$38:$AK$49)), IFERROR(INDEX($AS$38:$AS$49, ROWS($CD$4:CD42)-ROWS($AK$38:$AK$49)-ROWS($AO$38:$AO$49)),IFERROR(INDEX($AW$38:$AW$49, ROWS($CD$4:CD42)-ROWS($AK$38:$AK$49)-ROWS($AO$38:$AO$49)-ROWS($AS$38:$AS$49)),IFERROR(INDEX($BA$38:$BA$49, ROWS($CD$4:CD42)-ROWS($AK$38:$AK$49)-ROWS($AO$38:$AO$49)-ROWS($AS$38:$AS$49)-ROWS($AW$38:$AW$49)),IFERROR(INDEX($BE$38:$BE$49, ROWS($CD$4:CD42)-ROWS($AK$38:$AK$49)-ROWS($AO$38:$AO$49)-ROWS($AS$38:$AS$49)-ROWS($AW$38:$AW$49)-ROWS($BA$38:$BA$49)),IFERROR(INDEX($BI$38:$BI$49, ROWS($CD$4:CD42)-ROWS($AK$38:$AK$49)-ROWS($AO$38:$AO$49)-ROWS($AS$38:$AS$49)-ROWS($AW$38:$AW$49)-ROWS($BA$38:$BA$49)-ROWS($BE$38:$BE$49)), "")))))))</f>
        <v/>
      </c>
      <c r="CE44" s="316" t="str">
        <f t="shared" ca="1" si="37"/>
        <v/>
      </c>
      <c r="CF44" s="413" t="str">
        <f t="shared" ca="1" si="38"/>
        <v/>
      </c>
      <c r="CG44" s="412" t="str">
        <f ca="1">IF(OR(CH44="",CH44=0),"",MAX(CG$5:CG43)+1)</f>
        <v/>
      </c>
      <c r="CH44" s="316" t="str">
        <f ca="1">IFERROR(INDEX($AJ$54:$AJ$65, ROWS($CH$4:CH42)), IFERROR(INDEX($AN$54:$AN$65, ROWS($CH$4:CH42)-ROWS($AJ$54:$AJ$65)), IFERROR(INDEX($AR$54:$AR$65, ROWS($CH$4:CH42)-ROWS($AJ$54:$AJ$65)-ROWS($AN$54:$AN$65)),IFERROR(INDEX($AV$54:$AV$65, ROWS($CH$4:CH42)-ROWS($AJ$54:$AJ$65)-ROWS($AN$54:$AN$65)-ROWS($AR$54:$AR$65)),IFERROR(INDEX($AZ$54:$AZ$65, ROWS($CH$4:CH42)-ROWS($AJ$54:$AJ$65)-ROWS($AN$54:$AN$65)-ROWS($AR$54:$AR$65)-ROWS($AV$54:$AV$65)),IFERROR(INDEX($BD$54:$BD$65, ROWS($CH$4:CH42)-ROWS($AJ$54:$AJ$65)-ROWS($AN$54:$AN$65)-ROWS($AR$54:$AR$65)-ROWS($AV$54:$AV$65)-ROWS($AZ$54:$AZ$65)),IFERROR(INDEX($BH$54:$BH$65, ROWS($CH$4:CH42)-ROWS($AJ$54:$AJ$65)-ROWS($AN$54:$AN$65)-ROWS($AR$54:$AR$65)-ROWS($AV$54:$AV$65)-ROWS($AZ$54:$AZ$65)-ROWS($BD$54:$BD$65)), "")))))))</f>
        <v/>
      </c>
      <c r="CI44" s="316" t="str">
        <f t="shared" ca="1" si="39"/>
        <v/>
      </c>
      <c r="CJ44" s="316" t="str">
        <f ca="1">IF(OR(CK44="",CK44=0),"",MAX(CJ$5:CJ43)+1)</f>
        <v/>
      </c>
      <c r="CK44" s="316" t="str">
        <f ca="1">IFERROR(INDEX($AK$54:$AK$65, ROWS($CK$4:CK42)), IFERROR(INDEX($AO$54:$AO$65, ROWS($CK$4:CK42)-ROWS($AK$54:$AK$65)), IFERROR(INDEX($AS$54:$AS$65, ROWS($CK$4:CK42)-ROWS($AK$54:$AK$65)-ROWS($AO$54:$AO$65)),IFERROR(INDEX($AW$54:$AW$65, ROWS($CK$4:CK42)-ROWS($AK$54:$AK$65)-ROWS($AO$54:$AO$65)-ROWS($AS$54:$AS$65)),IFERROR(INDEX($BA$54:$BA$65, ROWS($CK$4:CK42)-ROWS($AK$54:$AK$65)-ROWS($AO$54:$AO$65)-ROWS($AS$54:$AS$65)-ROWS($AW$54:$AW$65)),IFERROR(INDEX($BE$54:$BE$65, ROWS($CK$4:CK42)-ROWS($AK$54:$AK$65)-ROWS($AO$54:$AO$65)-ROWS($AS$54:$AS$65)-ROWS($AW$54:$AW$65)-ROWS($BA$54:$BA$65)),IFERROR(INDEX($BI$54:$BI$65, ROWS($CK$4:CK42)-ROWS($AK$54:$AK$65)-ROWS($AO$54:$AO$65)-ROWS($AS$54:$AS$65)-ROWS($AW$54:$AW$65)-ROWS($BA$54:$BA$65)-ROWS($BE$54:$BE$65)), "")))))))</f>
        <v/>
      </c>
      <c r="CL44" s="316" t="str">
        <f t="shared" ca="1" si="40"/>
        <v/>
      </c>
      <c r="CM44" s="413" t="str">
        <f t="shared" ca="1" si="41"/>
        <v/>
      </c>
      <c r="CN44" s="412" t="str">
        <f>IF(OR(CO44="",CO44=0),"",MAX(CN$5:CN43)+1)</f>
        <v/>
      </c>
      <c r="CO44" s="316">
        <f>IFERROR(INDEX($AJ$70:$AJ$81, ROWS($CO$4:CO42)), IFERROR(INDEX($AN$70:$AN$81, ROWS($CO$4:CO42)-ROWS($AJ$70:$AJ$81)), IFERROR(INDEX($AR$70:$AR$81, ROWS($CO$4:CO42)-ROWS($AJ$70:$AJ$81)-ROWS($AN$70:$AN$81)),IFERROR(INDEX($AV$70:$AV$81, ROWS($CO$4:CO42)-ROWS($AJ$70:$AJ$81)-ROWS($AN$70:$AN$81)-ROWS($AR$70:$AR$81)),IFERROR(INDEX($AZ$70:$AZ$81, ROWS($CO$4:CO42)-ROWS($AJ$70:$AJ$81)-ROWS($AN$70:$AN$81)-ROWS($AR$70:$AR$81)-ROWS($AV$70:$AV$81)),IFERROR(INDEX($BD$70:$BD$81, ROWS($CO$4:CO42)-ROWS($AJ$70:$AJ$81)-ROWS($AN$70:$AN$81)-ROWS($AR$70:$AR$81)-ROWS($AV$70:$AV$81)-ROWS($AZ$70:$AZ$81)),IFERROR(INDEX($BH$70:$BH$81, ROWS($CO$4:CO42)-ROWS($AJ$70:$AJ$81)-ROWS($AN$70:$AN$81)-ROWS($AR$70:$AR$81)-ROWS($AV$70:$AV$81)-ROWS($AZ$70:$AZ$81)-ROWS($BD$70:$BD$81)), "")))))))</f>
        <v>0</v>
      </c>
      <c r="CP44" s="316" t="str">
        <f t="shared" ca="1" si="42"/>
        <v/>
      </c>
      <c r="CQ44" s="316" t="str">
        <f>IF(OR(CR44="",CR44=0),"",MAX(CQ$5:CQ43)+1)</f>
        <v/>
      </c>
      <c r="CR44" s="316">
        <f>IFERROR(INDEX($AK$70:$AK$81, ROWS($CR$4:CR42)), IFERROR(INDEX($AO$70:$AO$81, ROWS($CR$4:CR42)-ROWS($AK$70:$AK$81)), IFERROR(INDEX($AS$70:$AS$81, ROWS($CR$4:CR42)-ROWS($AK$70:$AK$81)-ROWS($AO$70:$AO$81)),IFERROR(INDEX($AW$70:$AW$81, ROWS($CR$4:CR42)-ROWS($AK$70:$AK$81)-ROWS($AO$70:$AO$81)-ROWS($AS$70:$AS$81)),IFERROR(INDEX($BA$70:$BA$81, ROWS($CR$4:CR42)-ROWS($AK$70:$AK$81)-ROWS($AO$70:$AO$81)-ROWS($AS$70:$AS$81)-ROWS($AW$70:$AW$81)),IFERROR(INDEX($BE$70:$BE$81, ROWS($CR$4:CR42)-ROWS($AK$70:$AK$81)-ROWS($AO$70:$AO$81)-ROWS($AS$70:$AS$81)-ROWS($AW$70:$AW$81)-ROWS($BA$70:$BA$81)),IFERROR(INDEX($BI$70:$BI$81, ROWS($CR$4:CR42)-ROWS($AK$70:$AK$81)-ROWS($AO$70:$AO$81)-ROWS($AS$70:$AS$81)-ROWS($AW$70:$AW$81)-ROWS($BA$70:$BA$81)-ROWS($BE$70:$BE$81)), "")))))))</f>
        <v>0</v>
      </c>
      <c r="CS44" s="316" t="str">
        <f t="shared" ca="1" si="43"/>
        <v/>
      </c>
      <c r="CT44" s="413" t="str">
        <f t="shared" ca="1" si="44"/>
        <v/>
      </c>
      <c r="CU44" s="412" t="str">
        <f>IF(OR(CV44="",CV44=0),"",MAX(CU$5:CU43)+1)</f>
        <v/>
      </c>
      <c r="CV44" s="316" t="str">
        <f>IFERROR(INDEX($AJ$86:$AJ$97, ROWS($CV$4:CV42)), IFERROR(INDEX($AN$86:$AN$97, ROWS($CV$4:CV42)-ROWS($AJ$86:$AJ$97)), ""))</f>
        <v/>
      </c>
      <c r="CW44" s="316" t="str">
        <f t="shared" si="45"/>
        <v/>
      </c>
      <c r="CX44" s="316" t="str">
        <f>IF(OR(CY44="",CY44=0),"",MAX(CX$5:CX43)+1)</f>
        <v/>
      </c>
      <c r="CY44" s="316" t="str">
        <f>IFERROR(INDEX($AK$86:$AK$97, ROWS($CY$4:CY42)), IFERROR(INDEX($AO$86:$AO$97, ROWS($CY$4:CY42)-ROWS($AK$86:$AK$97)), ""))</f>
        <v/>
      </c>
      <c r="CZ44" s="316" t="str">
        <f t="shared" si="46"/>
        <v/>
      </c>
      <c r="DA44" s="413" t="str">
        <f t="shared" si="47"/>
        <v/>
      </c>
      <c r="DC44" s="1167" t="s">
        <v>488</v>
      </c>
      <c r="DD44" s="1168"/>
      <c r="DE44" s="1168"/>
      <c r="DF44" s="1168"/>
      <c r="DG44" s="1168"/>
      <c r="DH44" s="1168"/>
      <c r="DI44" s="1168"/>
      <c r="DJ44" s="1168"/>
      <c r="DK44" s="1168"/>
      <c r="DL44" s="1169"/>
      <c r="DM44" s="292"/>
      <c r="DN44" s="1199" t="s">
        <v>488</v>
      </c>
      <c r="DO44" s="1200"/>
      <c r="DP44" s="1200"/>
      <c r="DQ44" s="1200"/>
      <c r="DR44" s="1200"/>
      <c r="DS44" s="1201"/>
    </row>
    <row r="45" spans="1:123" ht="15.75" thickBot="1" x14ac:dyDescent="0.35">
      <c r="P45" s="1175" t="s">
        <v>548</v>
      </c>
      <c r="Q45" s="1176"/>
      <c r="R45" s="450" t="s">
        <v>5</v>
      </c>
      <c r="S45" s="451" t="s">
        <v>193</v>
      </c>
      <c r="T45"/>
      <c r="U45" s="1187" t="s">
        <v>516</v>
      </c>
      <c r="V45" s="1188"/>
      <c r="W45" s="367" t="s">
        <v>5</v>
      </c>
      <c r="X45" s="368" t="s">
        <v>193</v>
      </c>
      <c r="AI45" s="304" t="str">
        <f t="shared" ca="1" si="123"/>
        <v/>
      </c>
      <c r="AJ45" s="305" t="str">
        <f t="shared" ca="1" si="102"/>
        <v/>
      </c>
      <c r="AK45" s="306" t="str">
        <f t="shared" ca="1" si="103"/>
        <v/>
      </c>
      <c r="AL45" s="307" t="str">
        <f t="shared" ca="1" si="104"/>
        <v/>
      </c>
      <c r="AM45" s="304" t="str">
        <f t="shared" ca="1" si="124"/>
        <v/>
      </c>
      <c r="AN45" s="305" t="str">
        <f t="shared" ca="1" si="105"/>
        <v/>
      </c>
      <c r="AO45" s="306" t="str">
        <f t="shared" ca="1" si="106"/>
        <v/>
      </c>
      <c r="AP45" s="307" t="str">
        <f t="shared" ca="1" si="107"/>
        <v/>
      </c>
      <c r="AQ45" s="304" t="str">
        <f t="shared" ca="1" si="125"/>
        <v/>
      </c>
      <c r="AR45" s="305" t="str">
        <f t="shared" ca="1" si="108"/>
        <v/>
      </c>
      <c r="AS45" s="306" t="str">
        <f t="shared" ca="1" si="109"/>
        <v/>
      </c>
      <c r="AT45" s="307" t="str">
        <f t="shared" ca="1" si="110"/>
        <v/>
      </c>
      <c r="AU45" s="304" t="str">
        <f t="shared" ca="1" si="126"/>
        <v/>
      </c>
      <c r="AV45" s="305" t="str">
        <f t="shared" ca="1" si="111"/>
        <v/>
      </c>
      <c r="AW45" s="306" t="str">
        <f t="shared" ca="1" si="112"/>
        <v/>
      </c>
      <c r="AX45" s="307" t="str">
        <f t="shared" ca="1" si="113"/>
        <v/>
      </c>
      <c r="AY45" s="304" t="str">
        <f t="shared" ca="1" si="127"/>
        <v/>
      </c>
      <c r="AZ45" s="305" t="str">
        <f t="shared" ca="1" si="114"/>
        <v/>
      </c>
      <c r="BA45" s="306" t="str">
        <f t="shared" ca="1" si="115"/>
        <v/>
      </c>
      <c r="BB45" s="307" t="str">
        <f t="shared" ca="1" si="116"/>
        <v/>
      </c>
      <c r="BC45" s="304" t="str">
        <f t="shared" ca="1" si="128"/>
        <v/>
      </c>
      <c r="BD45" s="305" t="str">
        <f t="shared" ca="1" si="117"/>
        <v/>
      </c>
      <c r="BE45" s="306" t="str">
        <f t="shared" ca="1" si="118"/>
        <v/>
      </c>
      <c r="BF45" s="307" t="str">
        <f t="shared" ca="1" si="119"/>
        <v/>
      </c>
      <c r="BG45" s="304" t="str">
        <f t="shared" ca="1" si="129"/>
        <v/>
      </c>
      <c r="BH45" s="305" t="str">
        <f t="shared" ca="1" si="120"/>
        <v/>
      </c>
      <c r="BI45" s="306" t="str">
        <f t="shared" ca="1" si="121"/>
        <v/>
      </c>
      <c r="BJ45" s="307" t="str">
        <f t="shared" ca="1" si="122"/>
        <v/>
      </c>
      <c r="BL45" s="412" t="str">
        <f ca="1">IF(OR(BM45="",BM45=0),"",MAX(BL$5:BL44)+1)</f>
        <v/>
      </c>
      <c r="BM45" s="316" t="str">
        <f ca="1">IFERROR(INDEX($AJ$6:$AJ$17, ROWS(BM$4:$BM43)), IFERROR(INDEX($AN$6:$AN$17, ROWS(BM$4:$BM43)-ROWS($AJ$6:$AJ$17)), IFERROR(INDEX($AR$6:$AR$17, ROWS(BM$4:$BM43)-ROWS($AJ$6:$AJ$17)-ROWS($AN$6:$AN$17)),IFERROR(INDEX($AV$6:$AV$17, ROWS(BM$4:$BM43)-ROWS($AJ$6:$AJ$17)-ROWS($AN$6:$AN$17)-ROWS($AR$6:$AR$17)),IFERROR(INDEX($AZ$6:$AZ$17, ROWS(BM$4:$BM43)-ROWS($AJ$6:$AJ$17)-ROWS($AN$6:$AN$17)-ROWS($AR$6:$AR$17)-ROWS($AV$6:$AV$17)),IFERROR(INDEX($BD$6:$BD$17, ROWS(BM$4:$BM43)-ROWS($AJ$6:$AJ$17)-ROWS($AN$6:$AN$17)-ROWS($AR$6:$AR$17)-ROWS($AV$6:$AV$17)-ROWS($AZ$6:$AZ$17)),IFERROR(INDEX($BH$6:$BH$17, ROWS(BM$4:$BM43)-ROWS($AJ$6:$AJ$17)-ROWS($AN$6:$AN$17)-ROWS($AR$6:$AR$17)-ROWS($AV$6:$AV$17)-ROWS($AZ$6:$AZ$17)-ROWS($BD$6:$BD$17)), "")))))))</f>
        <v/>
      </c>
      <c r="BN45" s="316" t="str">
        <f t="shared" ca="1" si="30"/>
        <v/>
      </c>
      <c r="BO45" s="316" t="str">
        <f ca="1">IF(OR(BP45="",BP45=0),"",MAX(BO$5:BO44)+1)</f>
        <v/>
      </c>
      <c r="BP45" s="316" t="str">
        <f ca="1">IFERROR(INDEX($AK$6:$AK$17, ROWS($BP$4:BP43)), IFERROR(INDEX($AO$6:$AO$17, ROWS($BP$4:BP43)-ROWS($AK$6:$AK$17)), IFERROR(INDEX($AS$6:$AS$17, ROWS($BP$4:BP43)-ROWS($AK$6:$AK$17)-ROWS($AO$6:$AO$17)),IFERROR(INDEX($AW$6:$AW$17, ROWS($BP$4:BP43)-ROWS($AK$6:$AK$17)-ROWS($AO$6:$AO$17)-ROWS($AS$6:$AS$17)),IFERROR(INDEX($BA$6:$BA$17, ROWS($BP$4:BP43)-ROWS($AK$6:$AK$17)-ROWS($AO$6:$AO$17)-ROWS($AS$6:$AS$17)-ROWS($AW$6:$AW$17)),IFERROR(INDEX($BE$6:$BE$17, ROWS($BP$4:BP43)-ROWS($AK$6:$AK$17)-ROWS($AO$6:$AO$17)-ROWS($AS$6:$AS$17)-ROWS($AW$6:$AW$17)-ROWS($BA$6:$BA$17)),IFERROR(INDEX($BI$6:$BI$17, ROWS($BP$4:BP43)-ROWS($AK$6:$AK$17)-ROWS($AO$6:$AO$17)-ROWS($AS$6:$AS$17)-ROWS($AW$6:$AW$17)-ROWS($BA$6:$BA$17)-ROWS($BE$6:$BE$17)), "")))))))</f>
        <v/>
      </c>
      <c r="BQ45" s="316" t="str">
        <f t="shared" ca="1" si="31"/>
        <v/>
      </c>
      <c r="BR45" s="413" t="str">
        <f t="shared" ca="1" si="32"/>
        <v/>
      </c>
      <c r="BS45" s="412" t="str">
        <f ca="1">IF(OR(BT45="",BT45=0),"",MAX(BS$5:BS44)+1)</f>
        <v/>
      </c>
      <c r="BT45" s="316" t="str">
        <f ca="1">IFERROR(INDEX($AJ$22:$AJ$33, ROWS($BT$4:BT43)), IFERROR(INDEX($AN$22:$AN$33, ROWS($BT$4:BT43)-ROWS($AJ$22:$AJ$33)), IFERROR(INDEX($AR$22:$AR$33, ROWS($BT$4:BT43)-ROWS($AJ$22:$AJ$33)-ROWS($AN$22:$AN$33)),IFERROR(INDEX($AV$22:$AV$33, ROWS($BT$4:BT43)-ROWS($AJ$22:$AJ$33)-ROWS($AN$22:$AN$33)-ROWS($AR$22:$AR$33)),IFERROR(INDEX($AZ$22:$AZ$33, ROWS($BT$4:BT43)-ROWS($AJ$22:$AJ$33)-ROWS($AN$22:$AN$33)-ROWS($AR$22:$AR$33)-ROWS($AV$22:$AV$33)),IFERROR(INDEX($BD$22:$BD$33, ROWS($BT$4:BT43)-ROWS($AJ$22:$AJ$33)-ROWS($AN$22:$AN$33)-ROWS($AR$22:$AR$33)-ROWS($AV$22:$AV$33)-ROWS($AZ$22:$AZ$33)),IFERROR(INDEX($BH$22:$BH$33, ROWS($BT$4:BT43)-ROWS($AJ$22:$AJ$33)-ROWS($AN$22:$AN$33)-ROWS($AR$22:$AR$33)-ROWS($AV$22:$AV$33)-ROWS($AZ$22:$AZ$33)-ROWS($BD$22:$BD$33)), "")))))))</f>
        <v/>
      </c>
      <c r="BU45" s="316" t="str">
        <f t="shared" ca="1" si="33"/>
        <v/>
      </c>
      <c r="BV45" s="316" t="str">
        <f ca="1">IF(OR(BW45="",BW45=0),"",MAX(BV$5:BV44)+1)</f>
        <v/>
      </c>
      <c r="BW45" s="316" t="str">
        <f ca="1">IFERROR(INDEX($AK$22:$AK$33, ROWS($BW$4:BW43)), IFERROR(INDEX($AO$22:$AO$33, ROWS($BW$4:BW43)-ROWS($AK$22:$AK$33)), IFERROR(INDEX($AS$22:$AS$33, ROWS($BW$4:BW43)-ROWS($AK$22:$AK$33)-ROWS($AO$22:$AO$33)),IFERROR(INDEX($AW$22:$AW$33, ROWS($BW$4:BW43)-ROWS($AK$22:$AK$33)-ROWS($AO$22:$AO$33)-ROWS($AS$22:$AS$33)),IFERROR(INDEX($BA$22:$BA$33, ROWS($BW$4:BW43)-ROWS($AK$22:$AK$33)-ROWS($AO$22:$AO$33)-ROWS($AS$22:$AS$33)-ROWS($AW$22:$AW$33)),IFERROR(INDEX($BE$22:$BE$33, ROWS($BW$4:BW43)-ROWS($AK$22:$AK$33)-ROWS($AO$22:$AO$33)-ROWS($AS$22:$AS$33)-ROWS($AW$22:$AW$33)-ROWS($BA$22:$BA$33)),IFERROR(INDEX($BI$22:$BI$33, ROWS($BW$4:BW43)-ROWS($AK$22:$AK$33)-ROWS($AO$22:$AO$33)-ROWS($AS$22:$AS$33)-ROWS($AW$22:$AW$33)-ROWS($BA$22:$BA$33)-ROWS($BE$22:$BE$33)), "")))))))</f>
        <v/>
      </c>
      <c r="BX45" s="316" t="str">
        <f t="shared" ca="1" si="34"/>
        <v/>
      </c>
      <c r="BY45" s="413" t="str">
        <f t="shared" ca="1" si="35"/>
        <v/>
      </c>
      <c r="BZ45" s="412" t="str">
        <f ca="1">IF(OR(CA45="",CA45=0),"",MAX(BZ$5:BZ44)+1)</f>
        <v/>
      </c>
      <c r="CA45" s="316" t="str">
        <f ca="1">IFERROR(INDEX($AJ$38:$AJ$49, ROWS($CA$4:CA43)), IFERROR(INDEX($AN$38:$AN$49, ROWS($CA$4:CA43)-ROWS($AJ$38:$AJ$49)), IFERROR(INDEX($AR$38:$AR$49, ROWS($CA$4:CA43)-ROWS($AJ$38:$AJ$49)-ROWS($AN$38:$AN$49)),IFERROR(INDEX($AV$38:$AV$49, ROWS($CA$4:CA43)-ROWS($AJ$38:$AJ$49)-ROWS($AN$38:$AN$49)-ROWS($AR$38:$AR$49)),IFERROR(INDEX($AZ$38:$AZ$49, ROWS($CA$4:CA43)-ROWS($AJ$38:$AJ$49)-ROWS($AN$38:$AN$49)-ROWS($AR$38:$AR$49)-ROWS($AV$38:$AV$49)),IFERROR(INDEX($BD$38:$BD$49, ROWS($CA$4:CA43)-ROWS($AJ$38:$AJ$49)-ROWS($AN$38:$AN$49)-ROWS($AR$38:$AR$49)-ROWS($AV$38:$AV$49)-ROWS($AZ$38:$AZ$49)),IFERROR(INDEX($BH$38:$BH$49, ROWS($CA$4:CA43)-ROWS($AJ$38:$AJ$49)-ROWS($AN$38:$AN$49)-ROWS($AR$38:$AR$49)-ROWS($AV$38:$AV$49)-ROWS($AZ$38:$AZ$49)-ROWS($BD$38:$BD$49)), "")))))))</f>
        <v/>
      </c>
      <c r="CB45" s="316" t="str">
        <f t="shared" ca="1" si="36"/>
        <v/>
      </c>
      <c r="CC45" s="316" t="str">
        <f ca="1">IF(OR(CD45="",CD45=0),"",MAX(CC$5:CC44)+1)</f>
        <v/>
      </c>
      <c r="CD45" s="316" t="str">
        <f ca="1">IFERROR(INDEX($AK$38:$AK$49, ROWS($CD$4:CD43)), IFERROR(INDEX($AO$38:$AO$49, ROWS($CD$4:CD43)-ROWS($AK$38:$AK$49)), IFERROR(INDEX($AS$38:$AS$49, ROWS($CD$4:CD43)-ROWS($AK$38:$AK$49)-ROWS($AO$38:$AO$49)),IFERROR(INDEX($AW$38:$AW$49, ROWS($CD$4:CD43)-ROWS($AK$38:$AK$49)-ROWS($AO$38:$AO$49)-ROWS($AS$38:$AS$49)),IFERROR(INDEX($BA$38:$BA$49, ROWS($CD$4:CD43)-ROWS($AK$38:$AK$49)-ROWS($AO$38:$AO$49)-ROWS($AS$38:$AS$49)-ROWS($AW$38:$AW$49)),IFERROR(INDEX($BE$38:$BE$49, ROWS($CD$4:CD43)-ROWS($AK$38:$AK$49)-ROWS($AO$38:$AO$49)-ROWS($AS$38:$AS$49)-ROWS($AW$38:$AW$49)-ROWS($BA$38:$BA$49)),IFERROR(INDEX($BI$38:$BI$49, ROWS($CD$4:CD43)-ROWS($AK$38:$AK$49)-ROWS($AO$38:$AO$49)-ROWS($AS$38:$AS$49)-ROWS($AW$38:$AW$49)-ROWS($BA$38:$BA$49)-ROWS($BE$38:$BE$49)), "")))))))</f>
        <v/>
      </c>
      <c r="CE45" s="316" t="str">
        <f t="shared" ca="1" si="37"/>
        <v/>
      </c>
      <c r="CF45" s="413" t="str">
        <f t="shared" ca="1" si="38"/>
        <v/>
      </c>
      <c r="CG45" s="412" t="str">
        <f ca="1">IF(OR(CH45="",CH45=0),"",MAX(CG$5:CG44)+1)</f>
        <v/>
      </c>
      <c r="CH45" s="316" t="str">
        <f ca="1">IFERROR(INDEX($AJ$54:$AJ$65, ROWS($CH$4:CH43)), IFERROR(INDEX($AN$54:$AN$65, ROWS($CH$4:CH43)-ROWS($AJ$54:$AJ$65)), IFERROR(INDEX($AR$54:$AR$65, ROWS($CH$4:CH43)-ROWS($AJ$54:$AJ$65)-ROWS($AN$54:$AN$65)),IFERROR(INDEX($AV$54:$AV$65, ROWS($CH$4:CH43)-ROWS($AJ$54:$AJ$65)-ROWS($AN$54:$AN$65)-ROWS($AR$54:$AR$65)),IFERROR(INDEX($AZ$54:$AZ$65, ROWS($CH$4:CH43)-ROWS($AJ$54:$AJ$65)-ROWS($AN$54:$AN$65)-ROWS($AR$54:$AR$65)-ROWS($AV$54:$AV$65)),IFERROR(INDEX($BD$54:$BD$65, ROWS($CH$4:CH43)-ROWS($AJ$54:$AJ$65)-ROWS($AN$54:$AN$65)-ROWS($AR$54:$AR$65)-ROWS($AV$54:$AV$65)-ROWS($AZ$54:$AZ$65)),IFERROR(INDEX($BH$54:$BH$65, ROWS($CH$4:CH43)-ROWS($AJ$54:$AJ$65)-ROWS($AN$54:$AN$65)-ROWS($AR$54:$AR$65)-ROWS($AV$54:$AV$65)-ROWS($AZ$54:$AZ$65)-ROWS($BD$54:$BD$65)), "")))))))</f>
        <v/>
      </c>
      <c r="CI45" s="316" t="str">
        <f t="shared" ca="1" si="39"/>
        <v/>
      </c>
      <c r="CJ45" s="316" t="str">
        <f ca="1">IF(OR(CK45="",CK45=0),"",MAX(CJ$5:CJ44)+1)</f>
        <v/>
      </c>
      <c r="CK45" s="316" t="str">
        <f ca="1">IFERROR(INDEX($AK$54:$AK$65, ROWS($CK$4:CK43)), IFERROR(INDEX($AO$54:$AO$65, ROWS($CK$4:CK43)-ROWS($AK$54:$AK$65)), IFERROR(INDEX($AS$54:$AS$65, ROWS($CK$4:CK43)-ROWS($AK$54:$AK$65)-ROWS($AO$54:$AO$65)),IFERROR(INDEX($AW$54:$AW$65, ROWS($CK$4:CK43)-ROWS($AK$54:$AK$65)-ROWS($AO$54:$AO$65)-ROWS($AS$54:$AS$65)),IFERROR(INDEX($BA$54:$BA$65, ROWS($CK$4:CK43)-ROWS($AK$54:$AK$65)-ROWS($AO$54:$AO$65)-ROWS($AS$54:$AS$65)-ROWS($AW$54:$AW$65)),IFERROR(INDEX($BE$54:$BE$65, ROWS($CK$4:CK43)-ROWS($AK$54:$AK$65)-ROWS($AO$54:$AO$65)-ROWS($AS$54:$AS$65)-ROWS($AW$54:$AW$65)-ROWS($BA$54:$BA$65)),IFERROR(INDEX($BI$54:$BI$65, ROWS($CK$4:CK43)-ROWS($AK$54:$AK$65)-ROWS($AO$54:$AO$65)-ROWS($AS$54:$AS$65)-ROWS($AW$54:$AW$65)-ROWS($BA$54:$BA$65)-ROWS($BE$54:$BE$65)), "")))))))</f>
        <v/>
      </c>
      <c r="CL45" s="316" t="str">
        <f t="shared" ca="1" si="40"/>
        <v/>
      </c>
      <c r="CM45" s="413" t="str">
        <f t="shared" ca="1" si="41"/>
        <v/>
      </c>
      <c r="CN45" s="412" t="str">
        <f>IF(OR(CO45="",CO45=0),"",MAX(CN$5:CN44)+1)</f>
        <v/>
      </c>
      <c r="CO45" s="316">
        <f>IFERROR(INDEX($AJ$70:$AJ$81, ROWS($CO$4:CO43)), IFERROR(INDEX($AN$70:$AN$81, ROWS($CO$4:CO43)-ROWS($AJ$70:$AJ$81)), IFERROR(INDEX($AR$70:$AR$81, ROWS($CO$4:CO43)-ROWS($AJ$70:$AJ$81)-ROWS($AN$70:$AN$81)),IFERROR(INDEX($AV$70:$AV$81, ROWS($CO$4:CO43)-ROWS($AJ$70:$AJ$81)-ROWS($AN$70:$AN$81)-ROWS($AR$70:$AR$81)),IFERROR(INDEX($AZ$70:$AZ$81, ROWS($CO$4:CO43)-ROWS($AJ$70:$AJ$81)-ROWS($AN$70:$AN$81)-ROWS($AR$70:$AR$81)-ROWS($AV$70:$AV$81)),IFERROR(INDEX($BD$70:$BD$81, ROWS($CO$4:CO43)-ROWS($AJ$70:$AJ$81)-ROWS($AN$70:$AN$81)-ROWS($AR$70:$AR$81)-ROWS($AV$70:$AV$81)-ROWS($AZ$70:$AZ$81)),IFERROR(INDEX($BH$70:$BH$81, ROWS($CO$4:CO43)-ROWS($AJ$70:$AJ$81)-ROWS($AN$70:$AN$81)-ROWS($AR$70:$AR$81)-ROWS($AV$70:$AV$81)-ROWS($AZ$70:$AZ$81)-ROWS($BD$70:$BD$81)), "")))))))</f>
        <v>0</v>
      </c>
      <c r="CP45" s="316" t="str">
        <f t="shared" ca="1" si="42"/>
        <v/>
      </c>
      <c r="CQ45" s="316" t="str">
        <f>IF(OR(CR45="",CR45=0),"",MAX(CQ$5:CQ44)+1)</f>
        <v/>
      </c>
      <c r="CR45" s="316">
        <f>IFERROR(INDEX($AK$70:$AK$81, ROWS($CR$4:CR43)), IFERROR(INDEX($AO$70:$AO$81, ROWS($CR$4:CR43)-ROWS($AK$70:$AK$81)), IFERROR(INDEX($AS$70:$AS$81, ROWS($CR$4:CR43)-ROWS($AK$70:$AK$81)-ROWS($AO$70:$AO$81)),IFERROR(INDEX($AW$70:$AW$81, ROWS($CR$4:CR43)-ROWS($AK$70:$AK$81)-ROWS($AO$70:$AO$81)-ROWS($AS$70:$AS$81)),IFERROR(INDEX($BA$70:$BA$81, ROWS($CR$4:CR43)-ROWS($AK$70:$AK$81)-ROWS($AO$70:$AO$81)-ROWS($AS$70:$AS$81)-ROWS($AW$70:$AW$81)),IFERROR(INDEX($BE$70:$BE$81, ROWS($CR$4:CR43)-ROWS($AK$70:$AK$81)-ROWS($AO$70:$AO$81)-ROWS($AS$70:$AS$81)-ROWS($AW$70:$AW$81)-ROWS($BA$70:$BA$81)),IFERROR(INDEX($BI$70:$BI$81, ROWS($CR$4:CR43)-ROWS($AK$70:$AK$81)-ROWS($AO$70:$AO$81)-ROWS($AS$70:$AS$81)-ROWS($AW$70:$AW$81)-ROWS($BA$70:$BA$81)-ROWS($BE$70:$BE$81)), "")))))))</f>
        <v>0</v>
      </c>
      <c r="CS45" s="316" t="str">
        <f t="shared" ca="1" si="43"/>
        <v/>
      </c>
      <c r="CT45" s="413" t="str">
        <f t="shared" ca="1" si="44"/>
        <v/>
      </c>
      <c r="CU45" s="412" t="str">
        <f>IF(OR(CV45="",CV45=0),"",MAX(CU$5:CU44)+1)</f>
        <v/>
      </c>
      <c r="CV45" s="316" t="str">
        <f>IFERROR(INDEX($AJ$86:$AJ$97, ROWS($CV$4:CV43)), IFERROR(INDEX($AN$86:$AN$97, ROWS($CV$4:CV43)-ROWS($AJ$86:$AJ$97)), ""))</f>
        <v/>
      </c>
      <c r="CW45" s="316" t="str">
        <f t="shared" si="45"/>
        <v/>
      </c>
      <c r="CX45" s="316" t="str">
        <f>IF(OR(CY45="",CY45=0),"",MAX(CX$5:CX44)+1)</f>
        <v/>
      </c>
      <c r="CY45" s="316" t="str">
        <f>IFERROR(INDEX($AK$86:$AK$97, ROWS($CY$4:CY43)), IFERROR(INDEX($AO$86:$AO$97, ROWS($CY$4:CY43)-ROWS($AK$86:$AK$97)), ""))</f>
        <v/>
      </c>
      <c r="CZ45" s="316" t="str">
        <f t="shared" si="46"/>
        <v/>
      </c>
      <c r="DA45" s="413" t="str">
        <f t="shared" si="47"/>
        <v/>
      </c>
      <c r="DC45" s="437"/>
      <c r="DD45" s="1151" t="s">
        <v>504</v>
      </c>
      <c r="DE45" s="1152"/>
      <c r="DF45" s="430"/>
      <c r="DG45" s="1162" t="s">
        <v>23</v>
      </c>
      <c r="DH45" s="1152"/>
      <c r="DI45" s="1162" t="s">
        <v>504</v>
      </c>
      <c r="DJ45" s="1152"/>
      <c r="DK45" s="1162" t="s">
        <v>23</v>
      </c>
      <c r="DL45" s="1152"/>
      <c r="DM45" s="292"/>
      <c r="DN45" s="1163" t="s">
        <v>481</v>
      </c>
      <c r="DO45" s="1164"/>
      <c r="DP45" s="1164"/>
      <c r="DQ45" s="1165" t="s">
        <v>491</v>
      </c>
      <c r="DR45" s="1164"/>
      <c r="DS45" s="1166"/>
    </row>
    <row r="46" spans="1:123" x14ac:dyDescent="0.3">
      <c r="P46" s="1177"/>
      <c r="Q46" s="1178"/>
      <c r="R46" s="453"/>
      <c r="S46" s="402"/>
      <c r="T46"/>
      <c r="U46" s="1177"/>
      <c r="V46" s="1178"/>
      <c r="W46" s="453"/>
      <c r="X46" s="402"/>
      <c r="AC46" s="1093" t="s">
        <v>22</v>
      </c>
      <c r="AD46" s="1094"/>
      <c r="AE46" s="1094"/>
      <c r="AF46" s="1095"/>
      <c r="AI46" s="304" t="str">
        <f t="shared" ca="1" si="123"/>
        <v/>
      </c>
      <c r="AJ46" s="305" t="str">
        <f t="shared" ca="1" si="102"/>
        <v/>
      </c>
      <c r="AK46" s="306" t="str">
        <f t="shared" ca="1" si="103"/>
        <v/>
      </c>
      <c r="AL46" s="307" t="str">
        <f t="shared" ca="1" si="104"/>
        <v/>
      </c>
      <c r="AM46" s="304" t="str">
        <f t="shared" ca="1" si="124"/>
        <v/>
      </c>
      <c r="AN46" s="305" t="str">
        <f t="shared" ca="1" si="105"/>
        <v/>
      </c>
      <c r="AO46" s="306" t="str">
        <f t="shared" ca="1" si="106"/>
        <v/>
      </c>
      <c r="AP46" s="307" t="str">
        <f t="shared" ca="1" si="107"/>
        <v/>
      </c>
      <c r="AQ46" s="304" t="str">
        <f t="shared" ca="1" si="125"/>
        <v/>
      </c>
      <c r="AR46" s="305" t="str">
        <f t="shared" ca="1" si="108"/>
        <v/>
      </c>
      <c r="AS46" s="306" t="str">
        <f t="shared" ca="1" si="109"/>
        <v/>
      </c>
      <c r="AT46" s="307" t="str">
        <f t="shared" ca="1" si="110"/>
        <v/>
      </c>
      <c r="AU46" s="304" t="str">
        <f t="shared" ca="1" si="126"/>
        <v/>
      </c>
      <c r="AV46" s="305" t="str">
        <f t="shared" ca="1" si="111"/>
        <v/>
      </c>
      <c r="AW46" s="306" t="str">
        <f t="shared" ca="1" si="112"/>
        <v/>
      </c>
      <c r="AX46" s="307" t="str">
        <f t="shared" ca="1" si="113"/>
        <v/>
      </c>
      <c r="AY46" s="304" t="str">
        <f t="shared" ca="1" si="127"/>
        <v/>
      </c>
      <c r="AZ46" s="305" t="str">
        <f t="shared" ca="1" si="114"/>
        <v/>
      </c>
      <c r="BA46" s="306" t="str">
        <f t="shared" ca="1" si="115"/>
        <v/>
      </c>
      <c r="BB46" s="307" t="str">
        <f t="shared" ca="1" si="116"/>
        <v/>
      </c>
      <c r="BC46" s="304" t="str">
        <f t="shared" ca="1" si="128"/>
        <v/>
      </c>
      <c r="BD46" s="305" t="str">
        <f t="shared" ca="1" si="117"/>
        <v/>
      </c>
      <c r="BE46" s="306" t="str">
        <f t="shared" ca="1" si="118"/>
        <v/>
      </c>
      <c r="BF46" s="307" t="str">
        <f t="shared" ca="1" si="119"/>
        <v/>
      </c>
      <c r="BG46" s="304" t="str">
        <f t="shared" ca="1" si="129"/>
        <v/>
      </c>
      <c r="BH46" s="305" t="str">
        <f t="shared" ca="1" si="120"/>
        <v/>
      </c>
      <c r="BI46" s="306" t="str">
        <f t="shared" ca="1" si="121"/>
        <v/>
      </c>
      <c r="BJ46" s="307" t="str">
        <f t="shared" ca="1" si="122"/>
        <v/>
      </c>
      <c r="BL46" s="412" t="str">
        <f ca="1">IF(OR(BM46="",BM46=0),"",MAX(BL$5:BL45)+1)</f>
        <v/>
      </c>
      <c r="BM46" s="316" t="str">
        <f ca="1">IFERROR(INDEX($AJ$6:$AJ$17, ROWS(BM$4:$BM44)), IFERROR(INDEX($AN$6:$AN$17, ROWS(BM$4:$BM44)-ROWS($AJ$6:$AJ$17)), IFERROR(INDEX($AR$6:$AR$17, ROWS(BM$4:$BM44)-ROWS($AJ$6:$AJ$17)-ROWS($AN$6:$AN$17)),IFERROR(INDEX($AV$6:$AV$17, ROWS(BM$4:$BM44)-ROWS($AJ$6:$AJ$17)-ROWS($AN$6:$AN$17)-ROWS($AR$6:$AR$17)),IFERROR(INDEX($AZ$6:$AZ$17, ROWS(BM$4:$BM44)-ROWS($AJ$6:$AJ$17)-ROWS($AN$6:$AN$17)-ROWS($AR$6:$AR$17)-ROWS($AV$6:$AV$17)),IFERROR(INDEX($BD$6:$BD$17, ROWS(BM$4:$BM44)-ROWS($AJ$6:$AJ$17)-ROWS($AN$6:$AN$17)-ROWS($AR$6:$AR$17)-ROWS($AV$6:$AV$17)-ROWS($AZ$6:$AZ$17)),IFERROR(INDEX($BH$6:$BH$17, ROWS(BM$4:$BM44)-ROWS($AJ$6:$AJ$17)-ROWS($AN$6:$AN$17)-ROWS($AR$6:$AR$17)-ROWS($AV$6:$AV$17)-ROWS($AZ$6:$AZ$17)-ROWS($BD$6:$BD$17)), "")))))))</f>
        <v/>
      </c>
      <c r="BN46" s="316" t="str">
        <f t="shared" ca="1" si="30"/>
        <v/>
      </c>
      <c r="BO46" s="316" t="str">
        <f ca="1">IF(OR(BP46="",BP46=0),"",MAX(BO$5:BO45)+1)</f>
        <v/>
      </c>
      <c r="BP46" s="316" t="str">
        <f ca="1">IFERROR(INDEX($AK$6:$AK$17, ROWS($BP$4:BP44)), IFERROR(INDEX($AO$6:$AO$17, ROWS($BP$4:BP44)-ROWS($AK$6:$AK$17)), IFERROR(INDEX($AS$6:$AS$17, ROWS($BP$4:BP44)-ROWS($AK$6:$AK$17)-ROWS($AO$6:$AO$17)),IFERROR(INDEX($AW$6:$AW$17, ROWS($BP$4:BP44)-ROWS($AK$6:$AK$17)-ROWS($AO$6:$AO$17)-ROWS($AS$6:$AS$17)),IFERROR(INDEX($BA$6:$BA$17, ROWS($BP$4:BP44)-ROWS($AK$6:$AK$17)-ROWS($AO$6:$AO$17)-ROWS($AS$6:$AS$17)-ROWS($AW$6:$AW$17)),IFERROR(INDEX($BE$6:$BE$17, ROWS($BP$4:BP44)-ROWS($AK$6:$AK$17)-ROWS($AO$6:$AO$17)-ROWS($AS$6:$AS$17)-ROWS($AW$6:$AW$17)-ROWS($BA$6:$BA$17)),IFERROR(INDEX($BI$6:$BI$17, ROWS($BP$4:BP44)-ROWS($AK$6:$AK$17)-ROWS($AO$6:$AO$17)-ROWS($AS$6:$AS$17)-ROWS($AW$6:$AW$17)-ROWS($BA$6:$BA$17)-ROWS($BE$6:$BE$17)), "")))))))</f>
        <v/>
      </c>
      <c r="BQ46" s="316" t="str">
        <f t="shared" ca="1" si="31"/>
        <v/>
      </c>
      <c r="BR46" s="413" t="str">
        <f t="shared" ca="1" si="32"/>
        <v/>
      </c>
      <c r="BS46" s="412" t="str">
        <f ca="1">IF(OR(BT46="",BT46=0),"",MAX(BS$5:BS45)+1)</f>
        <v/>
      </c>
      <c r="BT46" s="316" t="str">
        <f ca="1">IFERROR(INDEX($AJ$22:$AJ$33, ROWS($BT$4:BT44)), IFERROR(INDEX($AN$22:$AN$33, ROWS($BT$4:BT44)-ROWS($AJ$22:$AJ$33)), IFERROR(INDEX($AR$22:$AR$33, ROWS($BT$4:BT44)-ROWS($AJ$22:$AJ$33)-ROWS($AN$22:$AN$33)),IFERROR(INDEX($AV$22:$AV$33, ROWS($BT$4:BT44)-ROWS($AJ$22:$AJ$33)-ROWS($AN$22:$AN$33)-ROWS($AR$22:$AR$33)),IFERROR(INDEX($AZ$22:$AZ$33, ROWS($BT$4:BT44)-ROWS($AJ$22:$AJ$33)-ROWS($AN$22:$AN$33)-ROWS($AR$22:$AR$33)-ROWS($AV$22:$AV$33)),IFERROR(INDEX($BD$22:$BD$33, ROWS($BT$4:BT44)-ROWS($AJ$22:$AJ$33)-ROWS($AN$22:$AN$33)-ROWS($AR$22:$AR$33)-ROWS($AV$22:$AV$33)-ROWS($AZ$22:$AZ$33)),IFERROR(INDEX($BH$22:$BH$33, ROWS($BT$4:BT44)-ROWS($AJ$22:$AJ$33)-ROWS($AN$22:$AN$33)-ROWS($AR$22:$AR$33)-ROWS($AV$22:$AV$33)-ROWS($AZ$22:$AZ$33)-ROWS($BD$22:$BD$33)), "")))))))</f>
        <v/>
      </c>
      <c r="BU46" s="316" t="str">
        <f t="shared" ca="1" si="33"/>
        <v/>
      </c>
      <c r="BV46" s="316" t="str">
        <f ca="1">IF(OR(BW46="",BW46=0),"",MAX(BV$5:BV45)+1)</f>
        <v/>
      </c>
      <c r="BW46" s="316" t="str">
        <f ca="1">IFERROR(INDEX($AK$22:$AK$33, ROWS($BW$4:BW44)), IFERROR(INDEX($AO$22:$AO$33, ROWS($BW$4:BW44)-ROWS($AK$22:$AK$33)), IFERROR(INDEX($AS$22:$AS$33, ROWS($BW$4:BW44)-ROWS($AK$22:$AK$33)-ROWS($AO$22:$AO$33)),IFERROR(INDEX($AW$22:$AW$33, ROWS($BW$4:BW44)-ROWS($AK$22:$AK$33)-ROWS($AO$22:$AO$33)-ROWS($AS$22:$AS$33)),IFERROR(INDEX($BA$22:$BA$33, ROWS($BW$4:BW44)-ROWS($AK$22:$AK$33)-ROWS($AO$22:$AO$33)-ROWS($AS$22:$AS$33)-ROWS($AW$22:$AW$33)),IFERROR(INDEX($BE$22:$BE$33, ROWS($BW$4:BW44)-ROWS($AK$22:$AK$33)-ROWS($AO$22:$AO$33)-ROWS($AS$22:$AS$33)-ROWS($AW$22:$AW$33)-ROWS($BA$22:$BA$33)),IFERROR(INDEX($BI$22:$BI$33, ROWS($BW$4:BW44)-ROWS($AK$22:$AK$33)-ROWS($AO$22:$AO$33)-ROWS($AS$22:$AS$33)-ROWS($AW$22:$AW$33)-ROWS($BA$22:$BA$33)-ROWS($BE$22:$BE$33)), "")))))))</f>
        <v/>
      </c>
      <c r="BX46" s="316" t="str">
        <f t="shared" ca="1" si="34"/>
        <v/>
      </c>
      <c r="BY46" s="413" t="str">
        <f t="shared" ca="1" si="35"/>
        <v/>
      </c>
      <c r="BZ46" s="412" t="str">
        <f ca="1">IF(OR(CA46="",CA46=0),"",MAX(BZ$5:BZ45)+1)</f>
        <v/>
      </c>
      <c r="CA46" s="316" t="str">
        <f ca="1">IFERROR(INDEX($AJ$38:$AJ$49, ROWS($CA$4:CA44)), IFERROR(INDEX($AN$38:$AN$49, ROWS($CA$4:CA44)-ROWS($AJ$38:$AJ$49)), IFERROR(INDEX($AR$38:$AR$49, ROWS($CA$4:CA44)-ROWS($AJ$38:$AJ$49)-ROWS($AN$38:$AN$49)),IFERROR(INDEX($AV$38:$AV$49, ROWS($CA$4:CA44)-ROWS($AJ$38:$AJ$49)-ROWS($AN$38:$AN$49)-ROWS($AR$38:$AR$49)),IFERROR(INDEX($AZ$38:$AZ$49, ROWS($CA$4:CA44)-ROWS($AJ$38:$AJ$49)-ROWS($AN$38:$AN$49)-ROWS($AR$38:$AR$49)-ROWS($AV$38:$AV$49)),IFERROR(INDEX($BD$38:$BD$49, ROWS($CA$4:CA44)-ROWS($AJ$38:$AJ$49)-ROWS($AN$38:$AN$49)-ROWS($AR$38:$AR$49)-ROWS($AV$38:$AV$49)-ROWS($AZ$38:$AZ$49)),IFERROR(INDEX($BH$38:$BH$49, ROWS($CA$4:CA44)-ROWS($AJ$38:$AJ$49)-ROWS($AN$38:$AN$49)-ROWS($AR$38:$AR$49)-ROWS($AV$38:$AV$49)-ROWS($AZ$38:$AZ$49)-ROWS($BD$38:$BD$49)), "")))))))</f>
        <v/>
      </c>
      <c r="CB46" s="316" t="str">
        <f t="shared" ca="1" si="36"/>
        <v/>
      </c>
      <c r="CC46" s="316" t="str">
        <f ca="1">IF(OR(CD46="",CD46=0),"",MAX(CC$5:CC45)+1)</f>
        <v/>
      </c>
      <c r="CD46" s="316" t="str">
        <f ca="1">IFERROR(INDEX($AK$38:$AK$49, ROWS($CD$4:CD44)), IFERROR(INDEX($AO$38:$AO$49, ROWS($CD$4:CD44)-ROWS($AK$38:$AK$49)), IFERROR(INDEX($AS$38:$AS$49, ROWS($CD$4:CD44)-ROWS($AK$38:$AK$49)-ROWS($AO$38:$AO$49)),IFERROR(INDEX($AW$38:$AW$49, ROWS($CD$4:CD44)-ROWS($AK$38:$AK$49)-ROWS($AO$38:$AO$49)-ROWS($AS$38:$AS$49)),IFERROR(INDEX($BA$38:$BA$49, ROWS($CD$4:CD44)-ROWS($AK$38:$AK$49)-ROWS($AO$38:$AO$49)-ROWS($AS$38:$AS$49)-ROWS($AW$38:$AW$49)),IFERROR(INDEX($BE$38:$BE$49, ROWS($CD$4:CD44)-ROWS($AK$38:$AK$49)-ROWS($AO$38:$AO$49)-ROWS($AS$38:$AS$49)-ROWS($AW$38:$AW$49)-ROWS($BA$38:$BA$49)),IFERROR(INDEX($BI$38:$BI$49, ROWS($CD$4:CD44)-ROWS($AK$38:$AK$49)-ROWS($AO$38:$AO$49)-ROWS($AS$38:$AS$49)-ROWS($AW$38:$AW$49)-ROWS($BA$38:$BA$49)-ROWS($BE$38:$BE$49)), "")))))))</f>
        <v/>
      </c>
      <c r="CE46" s="316" t="str">
        <f t="shared" ca="1" si="37"/>
        <v/>
      </c>
      <c r="CF46" s="413" t="str">
        <f t="shared" ca="1" si="38"/>
        <v/>
      </c>
      <c r="CG46" s="412" t="str">
        <f ca="1">IF(OR(CH46="",CH46=0),"",MAX(CG$5:CG45)+1)</f>
        <v/>
      </c>
      <c r="CH46" s="316" t="str">
        <f ca="1">IFERROR(INDEX($AJ$54:$AJ$65, ROWS($CH$4:CH44)), IFERROR(INDEX($AN$54:$AN$65, ROWS($CH$4:CH44)-ROWS($AJ$54:$AJ$65)), IFERROR(INDEX($AR$54:$AR$65, ROWS($CH$4:CH44)-ROWS($AJ$54:$AJ$65)-ROWS($AN$54:$AN$65)),IFERROR(INDEX($AV$54:$AV$65, ROWS($CH$4:CH44)-ROWS($AJ$54:$AJ$65)-ROWS($AN$54:$AN$65)-ROWS($AR$54:$AR$65)),IFERROR(INDEX($AZ$54:$AZ$65, ROWS($CH$4:CH44)-ROWS($AJ$54:$AJ$65)-ROWS($AN$54:$AN$65)-ROWS($AR$54:$AR$65)-ROWS($AV$54:$AV$65)),IFERROR(INDEX($BD$54:$BD$65, ROWS($CH$4:CH44)-ROWS($AJ$54:$AJ$65)-ROWS($AN$54:$AN$65)-ROWS($AR$54:$AR$65)-ROWS($AV$54:$AV$65)-ROWS($AZ$54:$AZ$65)),IFERROR(INDEX($BH$54:$BH$65, ROWS($CH$4:CH44)-ROWS($AJ$54:$AJ$65)-ROWS($AN$54:$AN$65)-ROWS($AR$54:$AR$65)-ROWS($AV$54:$AV$65)-ROWS($AZ$54:$AZ$65)-ROWS($BD$54:$BD$65)), "")))))))</f>
        <v/>
      </c>
      <c r="CI46" s="316" t="str">
        <f t="shared" ca="1" si="39"/>
        <v/>
      </c>
      <c r="CJ46" s="316" t="str">
        <f ca="1">IF(OR(CK46="",CK46=0),"",MAX(CJ$5:CJ45)+1)</f>
        <v/>
      </c>
      <c r="CK46" s="316" t="str">
        <f ca="1">IFERROR(INDEX($AK$54:$AK$65, ROWS($CK$4:CK44)), IFERROR(INDEX($AO$54:$AO$65, ROWS($CK$4:CK44)-ROWS($AK$54:$AK$65)), IFERROR(INDEX($AS$54:$AS$65, ROWS($CK$4:CK44)-ROWS($AK$54:$AK$65)-ROWS($AO$54:$AO$65)),IFERROR(INDEX($AW$54:$AW$65, ROWS($CK$4:CK44)-ROWS($AK$54:$AK$65)-ROWS($AO$54:$AO$65)-ROWS($AS$54:$AS$65)),IFERROR(INDEX($BA$54:$BA$65, ROWS($CK$4:CK44)-ROWS($AK$54:$AK$65)-ROWS($AO$54:$AO$65)-ROWS($AS$54:$AS$65)-ROWS($AW$54:$AW$65)),IFERROR(INDEX($BE$54:$BE$65, ROWS($CK$4:CK44)-ROWS($AK$54:$AK$65)-ROWS($AO$54:$AO$65)-ROWS($AS$54:$AS$65)-ROWS($AW$54:$AW$65)-ROWS($BA$54:$BA$65)),IFERROR(INDEX($BI$54:$BI$65, ROWS($CK$4:CK44)-ROWS($AK$54:$AK$65)-ROWS($AO$54:$AO$65)-ROWS($AS$54:$AS$65)-ROWS($AW$54:$AW$65)-ROWS($BA$54:$BA$65)-ROWS($BE$54:$BE$65)), "")))))))</f>
        <v/>
      </c>
      <c r="CL46" s="316" t="str">
        <f t="shared" ca="1" si="40"/>
        <v/>
      </c>
      <c r="CM46" s="413" t="str">
        <f t="shared" ca="1" si="41"/>
        <v/>
      </c>
      <c r="CN46" s="412" t="str">
        <f>IF(OR(CO46="",CO46=0),"",MAX(CN$5:CN45)+1)</f>
        <v/>
      </c>
      <c r="CO46" s="316">
        <f>IFERROR(INDEX($AJ$70:$AJ$81, ROWS($CO$4:CO44)), IFERROR(INDEX($AN$70:$AN$81, ROWS($CO$4:CO44)-ROWS($AJ$70:$AJ$81)), IFERROR(INDEX($AR$70:$AR$81, ROWS($CO$4:CO44)-ROWS($AJ$70:$AJ$81)-ROWS($AN$70:$AN$81)),IFERROR(INDEX($AV$70:$AV$81, ROWS($CO$4:CO44)-ROWS($AJ$70:$AJ$81)-ROWS($AN$70:$AN$81)-ROWS($AR$70:$AR$81)),IFERROR(INDEX($AZ$70:$AZ$81, ROWS($CO$4:CO44)-ROWS($AJ$70:$AJ$81)-ROWS($AN$70:$AN$81)-ROWS($AR$70:$AR$81)-ROWS($AV$70:$AV$81)),IFERROR(INDEX($BD$70:$BD$81, ROWS($CO$4:CO44)-ROWS($AJ$70:$AJ$81)-ROWS($AN$70:$AN$81)-ROWS($AR$70:$AR$81)-ROWS($AV$70:$AV$81)-ROWS($AZ$70:$AZ$81)),IFERROR(INDEX($BH$70:$BH$81, ROWS($CO$4:CO44)-ROWS($AJ$70:$AJ$81)-ROWS($AN$70:$AN$81)-ROWS($AR$70:$AR$81)-ROWS($AV$70:$AV$81)-ROWS($AZ$70:$AZ$81)-ROWS($BD$70:$BD$81)), "")))))))</f>
        <v>0</v>
      </c>
      <c r="CP46" s="316" t="str">
        <f t="shared" ca="1" si="42"/>
        <v/>
      </c>
      <c r="CQ46" s="316" t="str">
        <f>IF(OR(CR46="",CR46=0),"",MAX(CQ$5:CQ45)+1)</f>
        <v/>
      </c>
      <c r="CR46" s="316">
        <f>IFERROR(INDEX($AK$70:$AK$81, ROWS($CR$4:CR44)), IFERROR(INDEX($AO$70:$AO$81, ROWS($CR$4:CR44)-ROWS($AK$70:$AK$81)), IFERROR(INDEX($AS$70:$AS$81, ROWS($CR$4:CR44)-ROWS($AK$70:$AK$81)-ROWS($AO$70:$AO$81)),IFERROR(INDEX($AW$70:$AW$81, ROWS($CR$4:CR44)-ROWS($AK$70:$AK$81)-ROWS($AO$70:$AO$81)-ROWS($AS$70:$AS$81)),IFERROR(INDEX($BA$70:$BA$81, ROWS($CR$4:CR44)-ROWS($AK$70:$AK$81)-ROWS($AO$70:$AO$81)-ROWS($AS$70:$AS$81)-ROWS($AW$70:$AW$81)),IFERROR(INDEX($BE$70:$BE$81, ROWS($CR$4:CR44)-ROWS($AK$70:$AK$81)-ROWS($AO$70:$AO$81)-ROWS($AS$70:$AS$81)-ROWS($AW$70:$AW$81)-ROWS($BA$70:$BA$81)),IFERROR(INDEX($BI$70:$BI$81, ROWS($CR$4:CR44)-ROWS($AK$70:$AK$81)-ROWS($AO$70:$AO$81)-ROWS($AS$70:$AS$81)-ROWS($AW$70:$AW$81)-ROWS($BA$70:$BA$81)-ROWS($BE$70:$BE$81)), "")))))))</f>
        <v>0</v>
      </c>
      <c r="CS46" s="316" t="str">
        <f t="shared" ca="1" si="43"/>
        <v/>
      </c>
      <c r="CT46" s="413" t="str">
        <f t="shared" ca="1" si="44"/>
        <v/>
      </c>
      <c r="CU46" s="412" t="str">
        <f>IF(OR(CV46="",CV46=0),"",MAX(CU$5:CU45)+1)</f>
        <v/>
      </c>
      <c r="CV46" s="316" t="str">
        <f>IFERROR(INDEX($AJ$86:$AJ$97, ROWS($CV$4:CV44)), IFERROR(INDEX($AN$86:$AN$97, ROWS($CV$4:CV44)-ROWS($AJ$86:$AJ$97)), ""))</f>
        <v/>
      </c>
      <c r="CW46" s="316" t="str">
        <f t="shared" si="45"/>
        <v/>
      </c>
      <c r="CX46" s="316" t="str">
        <f>IF(OR(CY46="",CY46=0),"",MAX(CX$5:CX45)+1)</f>
        <v/>
      </c>
      <c r="CY46" s="316" t="str">
        <f>IFERROR(INDEX($AK$86:$AK$97, ROWS($CY$4:CY44)), IFERROR(INDEX($AO$86:$AO$97, ROWS($CY$4:CY44)-ROWS($AK$86:$AK$97)), ""))</f>
        <v/>
      </c>
      <c r="CZ46" s="316" t="str">
        <f t="shared" si="46"/>
        <v/>
      </c>
      <c r="DA46" s="413" t="str">
        <f t="shared" si="47"/>
        <v/>
      </c>
      <c r="DC46" s="438">
        <f ca="1">IF(OR(DD46="",DD46=0),"",MAX(DC$45:DC45)+1)</f>
        <v>1</v>
      </c>
      <c r="DD46" s="434" t="str">
        <f ca="1">IF(CB6="","",IF(NOT(CF6="Income"),CB6,""))</f>
        <v>Groceries</v>
      </c>
      <c r="DE46" s="413">
        <f ca="1">IF(CE6="","",IF(NOT(CF6="Income"),CE6,""))</f>
        <v>125</v>
      </c>
      <c r="DF46" s="438" t="str">
        <f ca="1">IF(OR(DG46="",DG46=0),"",MAX(DF$45:DF45)+1)</f>
        <v/>
      </c>
      <c r="DG46" s="412" t="str">
        <f ca="1">IF(CB6="","",IF(CF6="Income",CB6,""))</f>
        <v/>
      </c>
      <c r="DH46" s="413" t="str">
        <f ca="1">IF(CB6="","",IF(CF6="Income",CE6,""))</f>
        <v/>
      </c>
      <c r="DI46" s="412" t="str">
        <f ca="1">IFERROR(INDEX($DD$46:$DD$63,MATCH(ROW()-ROW($DI$45),$DC$46:$DC$63,0)),"")</f>
        <v>Groceries</v>
      </c>
      <c r="DJ46" s="413">
        <f ca="1">IFERROR(INDEX($DE$46:$DE$63,MATCH(ROW()-ROW($DI$45),$DC$46:$DC$63,0)),"")</f>
        <v>125</v>
      </c>
      <c r="DK46" s="412" t="str">
        <f ca="1">IFERROR(INDEX($DG$46:$DG$63,MATCH(ROW()-ROW($DK$45),$DF$46:$DF$63,0)),"")</f>
        <v>Paycheck 2</v>
      </c>
      <c r="DL46" s="413">
        <f ca="1">IFERROR(INDEX($DH$46:$DH$63,MATCH(ROW()-ROW($DK$45),$DF$46:$DF$63,0)),"")</f>
        <v>400</v>
      </c>
      <c r="DM46" s="292"/>
      <c r="DN46" s="425" t="str">
        <f ca="1">IF(DI46="","",CONCATENATE(DI46," - ",DJ46))</f>
        <v>Groceries - 125</v>
      </c>
      <c r="DO46" s="295" t="str">
        <f ca="1">IF(DI47="","",CONCATENATE(DI47," - ",DJ47))</f>
        <v>Netflix - 14.95</v>
      </c>
      <c r="DP46" s="295" t="str">
        <f ca="1">IF(DI48="","",CONCATENATE(DI48," - ",DJ48))</f>
        <v>Car 2 Gas - 80</v>
      </c>
      <c r="DQ46" s="440" t="str">
        <f ca="1">IF(DK46="","",CONCATENATE(DK46," - ",DL46))</f>
        <v>Paycheck 2 - 400</v>
      </c>
      <c r="DR46" s="441" t="str">
        <f ca="1">IF(DK47="","",CONCATENATE(DK47," - ",DL47))</f>
        <v>Paycheck 3 - 700</v>
      </c>
      <c r="DS46" s="442" t="str">
        <f ca="1">IF(DK48="","",CONCATENATE(DK48," - ",DL48))</f>
        <v>Paycheck 1 - 850</v>
      </c>
    </row>
    <row r="47" spans="1:123" x14ac:dyDescent="0.3">
      <c r="P47" s="1177"/>
      <c r="Q47" s="1178"/>
      <c r="R47" s="453"/>
      <c r="S47" s="402"/>
      <c r="T47"/>
      <c r="U47" s="1177"/>
      <c r="V47" s="1178"/>
      <c r="W47" s="453"/>
      <c r="X47" s="402"/>
      <c r="AC47" s="366" t="s">
        <v>495</v>
      </c>
      <c r="AD47" s="367" t="s">
        <v>192</v>
      </c>
      <c r="AE47" s="367" t="s">
        <v>193</v>
      </c>
      <c r="AF47" s="368" t="s">
        <v>11</v>
      </c>
      <c r="AI47" s="302" t="str">
        <f t="shared" ca="1" si="123"/>
        <v/>
      </c>
      <c r="AJ47" s="305" t="str">
        <f t="shared" ca="1" si="102"/>
        <v/>
      </c>
      <c r="AK47" s="293" t="str">
        <f t="shared" ca="1" si="103"/>
        <v/>
      </c>
      <c r="AL47" s="303" t="str">
        <f t="shared" ca="1" si="104"/>
        <v/>
      </c>
      <c r="AM47" s="302" t="str">
        <f t="shared" ca="1" si="124"/>
        <v/>
      </c>
      <c r="AN47" s="293" t="str">
        <f t="shared" ca="1" si="105"/>
        <v/>
      </c>
      <c r="AO47" s="293" t="str">
        <f t="shared" ca="1" si="106"/>
        <v/>
      </c>
      <c r="AP47" s="303" t="str">
        <f t="shared" ca="1" si="107"/>
        <v/>
      </c>
      <c r="AQ47" s="302" t="str">
        <f t="shared" ca="1" si="125"/>
        <v/>
      </c>
      <c r="AR47" s="293" t="str">
        <f t="shared" ca="1" si="108"/>
        <v/>
      </c>
      <c r="AS47" s="293" t="str">
        <f t="shared" ca="1" si="109"/>
        <v/>
      </c>
      <c r="AT47" s="303" t="str">
        <f t="shared" ca="1" si="110"/>
        <v/>
      </c>
      <c r="AU47" s="302" t="str">
        <f t="shared" ca="1" si="126"/>
        <v/>
      </c>
      <c r="AV47" s="293" t="str">
        <f t="shared" ca="1" si="111"/>
        <v/>
      </c>
      <c r="AW47" s="293" t="str">
        <f t="shared" ca="1" si="112"/>
        <v/>
      </c>
      <c r="AX47" s="303" t="str">
        <f t="shared" ca="1" si="113"/>
        <v/>
      </c>
      <c r="AY47" s="302" t="str">
        <f t="shared" ca="1" si="127"/>
        <v/>
      </c>
      <c r="AZ47" s="293" t="str">
        <f t="shared" ca="1" si="114"/>
        <v/>
      </c>
      <c r="BA47" s="293" t="str">
        <f t="shared" ca="1" si="115"/>
        <v/>
      </c>
      <c r="BB47" s="303" t="str">
        <f t="shared" ca="1" si="116"/>
        <v/>
      </c>
      <c r="BC47" s="302" t="str">
        <f t="shared" ca="1" si="128"/>
        <v/>
      </c>
      <c r="BD47" s="293" t="str">
        <f t="shared" ca="1" si="117"/>
        <v/>
      </c>
      <c r="BE47" s="293" t="str">
        <f t="shared" ca="1" si="118"/>
        <v/>
      </c>
      <c r="BF47" s="303" t="str">
        <f t="shared" ca="1" si="119"/>
        <v/>
      </c>
      <c r="BG47" s="302" t="str">
        <f t="shared" ca="1" si="129"/>
        <v/>
      </c>
      <c r="BH47" s="293" t="str">
        <f t="shared" ca="1" si="120"/>
        <v/>
      </c>
      <c r="BI47" s="293" t="str">
        <f t="shared" ca="1" si="121"/>
        <v/>
      </c>
      <c r="BJ47" s="303" t="str">
        <f t="shared" ca="1" si="122"/>
        <v/>
      </c>
      <c r="BL47" s="412" t="str">
        <f ca="1">IF(OR(BM47="",BM47=0),"",MAX(BL$5:BL46)+1)</f>
        <v/>
      </c>
      <c r="BM47" s="316" t="str">
        <f ca="1">IFERROR(INDEX($AJ$6:$AJ$17, ROWS(BM$4:$BM45)), IFERROR(INDEX($AN$6:$AN$17, ROWS(BM$4:$BM45)-ROWS($AJ$6:$AJ$17)), IFERROR(INDEX($AR$6:$AR$17, ROWS(BM$4:$BM45)-ROWS($AJ$6:$AJ$17)-ROWS($AN$6:$AN$17)),IFERROR(INDEX($AV$6:$AV$17, ROWS(BM$4:$BM45)-ROWS($AJ$6:$AJ$17)-ROWS($AN$6:$AN$17)-ROWS($AR$6:$AR$17)),IFERROR(INDEX($AZ$6:$AZ$17, ROWS(BM$4:$BM45)-ROWS($AJ$6:$AJ$17)-ROWS($AN$6:$AN$17)-ROWS($AR$6:$AR$17)-ROWS($AV$6:$AV$17)),IFERROR(INDEX($BD$6:$BD$17, ROWS(BM$4:$BM45)-ROWS($AJ$6:$AJ$17)-ROWS($AN$6:$AN$17)-ROWS($AR$6:$AR$17)-ROWS($AV$6:$AV$17)-ROWS($AZ$6:$AZ$17)),IFERROR(INDEX($BH$6:$BH$17, ROWS(BM$4:$BM45)-ROWS($AJ$6:$AJ$17)-ROWS($AN$6:$AN$17)-ROWS($AR$6:$AR$17)-ROWS($AV$6:$AV$17)-ROWS($AZ$6:$AZ$17)-ROWS($BD$6:$BD$17)), "")))))))</f>
        <v/>
      </c>
      <c r="BN47" s="316" t="str">
        <f t="shared" ca="1" si="30"/>
        <v/>
      </c>
      <c r="BO47" s="316" t="str">
        <f ca="1">IF(OR(BP47="",BP47=0),"",MAX(BO$5:BO46)+1)</f>
        <v/>
      </c>
      <c r="BP47" s="316" t="str">
        <f ca="1">IFERROR(INDEX($AK$6:$AK$17, ROWS($BP$4:BP45)), IFERROR(INDEX($AO$6:$AO$17, ROWS($BP$4:BP45)-ROWS($AK$6:$AK$17)), IFERROR(INDEX($AS$6:$AS$17, ROWS($BP$4:BP45)-ROWS($AK$6:$AK$17)-ROWS($AO$6:$AO$17)),IFERROR(INDEX($AW$6:$AW$17, ROWS($BP$4:BP45)-ROWS($AK$6:$AK$17)-ROWS($AO$6:$AO$17)-ROWS($AS$6:$AS$17)),IFERROR(INDEX($BA$6:$BA$17, ROWS($BP$4:BP45)-ROWS($AK$6:$AK$17)-ROWS($AO$6:$AO$17)-ROWS($AS$6:$AS$17)-ROWS($AW$6:$AW$17)),IFERROR(INDEX($BE$6:$BE$17, ROWS($BP$4:BP45)-ROWS($AK$6:$AK$17)-ROWS($AO$6:$AO$17)-ROWS($AS$6:$AS$17)-ROWS($AW$6:$AW$17)-ROWS($BA$6:$BA$17)),IFERROR(INDEX($BI$6:$BI$17, ROWS($BP$4:BP45)-ROWS($AK$6:$AK$17)-ROWS($AO$6:$AO$17)-ROWS($AS$6:$AS$17)-ROWS($AW$6:$AW$17)-ROWS($BA$6:$BA$17)-ROWS($BE$6:$BE$17)), "")))))))</f>
        <v/>
      </c>
      <c r="BQ47" s="316" t="str">
        <f t="shared" ca="1" si="31"/>
        <v/>
      </c>
      <c r="BR47" s="413" t="str">
        <f t="shared" ca="1" si="32"/>
        <v/>
      </c>
      <c r="BS47" s="412" t="str">
        <f ca="1">IF(OR(BT47="",BT47=0),"",MAX(BS$5:BS46)+1)</f>
        <v/>
      </c>
      <c r="BT47" s="316" t="str">
        <f ca="1">IFERROR(INDEX($AJ$22:$AJ$33, ROWS($BT$4:BT45)), IFERROR(INDEX($AN$22:$AN$33, ROWS($BT$4:BT45)-ROWS($AJ$22:$AJ$33)), IFERROR(INDEX($AR$22:$AR$33, ROWS($BT$4:BT45)-ROWS($AJ$22:$AJ$33)-ROWS($AN$22:$AN$33)),IFERROR(INDEX($AV$22:$AV$33, ROWS($BT$4:BT45)-ROWS($AJ$22:$AJ$33)-ROWS($AN$22:$AN$33)-ROWS($AR$22:$AR$33)),IFERROR(INDEX($AZ$22:$AZ$33, ROWS($BT$4:BT45)-ROWS($AJ$22:$AJ$33)-ROWS($AN$22:$AN$33)-ROWS($AR$22:$AR$33)-ROWS($AV$22:$AV$33)),IFERROR(INDEX($BD$22:$BD$33, ROWS($BT$4:BT45)-ROWS($AJ$22:$AJ$33)-ROWS($AN$22:$AN$33)-ROWS($AR$22:$AR$33)-ROWS($AV$22:$AV$33)-ROWS($AZ$22:$AZ$33)),IFERROR(INDEX($BH$22:$BH$33, ROWS($BT$4:BT45)-ROWS($AJ$22:$AJ$33)-ROWS($AN$22:$AN$33)-ROWS($AR$22:$AR$33)-ROWS($AV$22:$AV$33)-ROWS($AZ$22:$AZ$33)-ROWS($BD$22:$BD$33)), "")))))))</f>
        <v/>
      </c>
      <c r="BU47" s="316" t="str">
        <f t="shared" ca="1" si="33"/>
        <v/>
      </c>
      <c r="BV47" s="316" t="str">
        <f ca="1">IF(OR(BW47="",BW47=0),"",MAX(BV$5:BV46)+1)</f>
        <v/>
      </c>
      <c r="BW47" s="316" t="str">
        <f ca="1">IFERROR(INDEX($AK$22:$AK$33, ROWS($BW$4:BW45)), IFERROR(INDEX($AO$22:$AO$33, ROWS($BW$4:BW45)-ROWS($AK$22:$AK$33)), IFERROR(INDEX($AS$22:$AS$33, ROWS($BW$4:BW45)-ROWS($AK$22:$AK$33)-ROWS($AO$22:$AO$33)),IFERROR(INDEX($AW$22:$AW$33, ROWS($BW$4:BW45)-ROWS($AK$22:$AK$33)-ROWS($AO$22:$AO$33)-ROWS($AS$22:$AS$33)),IFERROR(INDEX($BA$22:$BA$33, ROWS($BW$4:BW45)-ROWS($AK$22:$AK$33)-ROWS($AO$22:$AO$33)-ROWS($AS$22:$AS$33)-ROWS($AW$22:$AW$33)),IFERROR(INDEX($BE$22:$BE$33, ROWS($BW$4:BW45)-ROWS($AK$22:$AK$33)-ROWS($AO$22:$AO$33)-ROWS($AS$22:$AS$33)-ROWS($AW$22:$AW$33)-ROWS($BA$22:$BA$33)),IFERROR(INDEX($BI$22:$BI$33, ROWS($BW$4:BW45)-ROWS($AK$22:$AK$33)-ROWS($AO$22:$AO$33)-ROWS($AS$22:$AS$33)-ROWS($AW$22:$AW$33)-ROWS($BA$22:$BA$33)-ROWS($BE$22:$BE$33)), "")))))))</f>
        <v/>
      </c>
      <c r="BX47" s="316" t="str">
        <f t="shared" ca="1" si="34"/>
        <v/>
      </c>
      <c r="BY47" s="413" t="str">
        <f t="shared" ca="1" si="35"/>
        <v/>
      </c>
      <c r="BZ47" s="412" t="str">
        <f ca="1">IF(OR(CA47="",CA47=0),"",MAX(BZ$5:BZ46)+1)</f>
        <v/>
      </c>
      <c r="CA47" s="316" t="str">
        <f ca="1">IFERROR(INDEX($AJ$38:$AJ$49, ROWS($CA$4:CA45)), IFERROR(INDEX($AN$38:$AN$49, ROWS($CA$4:CA45)-ROWS($AJ$38:$AJ$49)), IFERROR(INDEX($AR$38:$AR$49, ROWS($CA$4:CA45)-ROWS($AJ$38:$AJ$49)-ROWS($AN$38:$AN$49)),IFERROR(INDEX($AV$38:$AV$49, ROWS($CA$4:CA45)-ROWS($AJ$38:$AJ$49)-ROWS($AN$38:$AN$49)-ROWS($AR$38:$AR$49)),IFERROR(INDEX($AZ$38:$AZ$49, ROWS($CA$4:CA45)-ROWS($AJ$38:$AJ$49)-ROWS($AN$38:$AN$49)-ROWS($AR$38:$AR$49)-ROWS($AV$38:$AV$49)),IFERROR(INDEX($BD$38:$BD$49, ROWS($CA$4:CA45)-ROWS($AJ$38:$AJ$49)-ROWS($AN$38:$AN$49)-ROWS($AR$38:$AR$49)-ROWS($AV$38:$AV$49)-ROWS($AZ$38:$AZ$49)),IFERROR(INDEX($BH$38:$BH$49, ROWS($CA$4:CA45)-ROWS($AJ$38:$AJ$49)-ROWS($AN$38:$AN$49)-ROWS($AR$38:$AR$49)-ROWS($AV$38:$AV$49)-ROWS($AZ$38:$AZ$49)-ROWS($BD$38:$BD$49)), "")))))))</f>
        <v/>
      </c>
      <c r="CB47" s="316" t="str">
        <f t="shared" ca="1" si="36"/>
        <v/>
      </c>
      <c r="CC47" s="316" t="str">
        <f ca="1">IF(OR(CD47="",CD47=0),"",MAX(CC$5:CC46)+1)</f>
        <v/>
      </c>
      <c r="CD47" s="316" t="str">
        <f ca="1">IFERROR(INDEX($AK$38:$AK$49, ROWS($CD$4:CD45)), IFERROR(INDEX($AO$38:$AO$49, ROWS($CD$4:CD45)-ROWS($AK$38:$AK$49)), IFERROR(INDEX($AS$38:$AS$49, ROWS($CD$4:CD45)-ROWS($AK$38:$AK$49)-ROWS($AO$38:$AO$49)),IFERROR(INDEX($AW$38:$AW$49, ROWS($CD$4:CD45)-ROWS($AK$38:$AK$49)-ROWS($AO$38:$AO$49)-ROWS($AS$38:$AS$49)),IFERROR(INDEX($BA$38:$BA$49, ROWS($CD$4:CD45)-ROWS($AK$38:$AK$49)-ROWS($AO$38:$AO$49)-ROWS($AS$38:$AS$49)-ROWS($AW$38:$AW$49)),IFERROR(INDEX($BE$38:$BE$49, ROWS($CD$4:CD45)-ROWS($AK$38:$AK$49)-ROWS($AO$38:$AO$49)-ROWS($AS$38:$AS$49)-ROWS($AW$38:$AW$49)-ROWS($BA$38:$BA$49)),IFERROR(INDEX($BI$38:$BI$49, ROWS($CD$4:CD45)-ROWS($AK$38:$AK$49)-ROWS($AO$38:$AO$49)-ROWS($AS$38:$AS$49)-ROWS($AW$38:$AW$49)-ROWS($BA$38:$BA$49)-ROWS($BE$38:$BE$49)), "")))))))</f>
        <v/>
      </c>
      <c r="CE47" s="316" t="str">
        <f t="shared" ca="1" si="37"/>
        <v/>
      </c>
      <c r="CF47" s="413" t="str">
        <f t="shared" ca="1" si="38"/>
        <v/>
      </c>
      <c r="CG47" s="412" t="str">
        <f ca="1">IF(OR(CH47="",CH47=0),"",MAX(CG$5:CG46)+1)</f>
        <v/>
      </c>
      <c r="CH47" s="316" t="str">
        <f ca="1">IFERROR(INDEX($AJ$54:$AJ$65, ROWS($CH$4:CH45)), IFERROR(INDEX($AN$54:$AN$65, ROWS($CH$4:CH45)-ROWS($AJ$54:$AJ$65)), IFERROR(INDEX($AR$54:$AR$65, ROWS($CH$4:CH45)-ROWS($AJ$54:$AJ$65)-ROWS($AN$54:$AN$65)),IFERROR(INDEX($AV$54:$AV$65, ROWS($CH$4:CH45)-ROWS($AJ$54:$AJ$65)-ROWS($AN$54:$AN$65)-ROWS($AR$54:$AR$65)),IFERROR(INDEX($AZ$54:$AZ$65, ROWS($CH$4:CH45)-ROWS($AJ$54:$AJ$65)-ROWS($AN$54:$AN$65)-ROWS($AR$54:$AR$65)-ROWS($AV$54:$AV$65)),IFERROR(INDEX($BD$54:$BD$65, ROWS($CH$4:CH45)-ROWS($AJ$54:$AJ$65)-ROWS($AN$54:$AN$65)-ROWS($AR$54:$AR$65)-ROWS($AV$54:$AV$65)-ROWS($AZ$54:$AZ$65)),IFERROR(INDEX($BH$54:$BH$65, ROWS($CH$4:CH45)-ROWS($AJ$54:$AJ$65)-ROWS($AN$54:$AN$65)-ROWS($AR$54:$AR$65)-ROWS($AV$54:$AV$65)-ROWS($AZ$54:$AZ$65)-ROWS($BD$54:$BD$65)), "")))))))</f>
        <v/>
      </c>
      <c r="CI47" s="316" t="str">
        <f t="shared" ca="1" si="39"/>
        <v/>
      </c>
      <c r="CJ47" s="316" t="str">
        <f ca="1">IF(OR(CK47="",CK47=0),"",MAX(CJ$5:CJ46)+1)</f>
        <v/>
      </c>
      <c r="CK47" s="316" t="str">
        <f ca="1">IFERROR(INDEX($AK$54:$AK$65, ROWS($CK$4:CK45)), IFERROR(INDEX($AO$54:$AO$65, ROWS($CK$4:CK45)-ROWS($AK$54:$AK$65)), IFERROR(INDEX($AS$54:$AS$65, ROWS($CK$4:CK45)-ROWS($AK$54:$AK$65)-ROWS($AO$54:$AO$65)),IFERROR(INDEX($AW$54:$AW$65, ROWS($CK$4:CK45)-ROWS($AK$54:$AK$65)-ROWS($AO$54:$AO$65)-ROWS($AS$54:$AS$65)),IFERROR(INDEX($BA$54:$BA$65, ROWS($CK$4:CK45)-ROWS($AK$54:$AK$65)-ROWS($AO$54:$AO$65)-ROWS($AS$54:$AS$65)-ROWS($AW$54:$AW$65)),IFERROR(INDEX($BE$54:$BE$65, ROWS($CK$4:CK45)-ROWS($AK$54:$AK$65)-ROWS($AO$54:$AO$65)-ROWS($AS$54:$AS$65)-ROWS($AW$54:$AW$65)-ROWS($BA$54:$BA$65)),IFERROR(INDEX($BI$54:$BI$65, ROWS($CK$4:CK45)-ROWS($AK$54:$AK$65)-ROWS($AO$54:$AO$65)-ROWS($AS$54:$AS$65)-ROWS($AW$54:$AW$65)-ROWS($BA$54:$BA$65)-ROWS($BE$54:$BE$65)), "")))))))</f>
        <v/>
      </c>
      <c r="CL47" s="316" t="str">
        <f t="shared" ca="1" si="40"/>
        <v/>
      </c>
      <c r="CM47" s="413" t="str">
        <f t="shared" ca="1" si="41"/>
        <v/>
      </c>
      <c r="CN47" s="412" t="str">
        <f>IF(OR(CO47="",CO47=0),"",MAX(CN$5:CN46)+1)</f>
        <v/>
      </c>
      <c r="CO47" s="316">
        <f>IFERROR(INDEX($AJ$70:$AJ$81, ROWS($CO$4:CO45)), IFERROR(INDEX($AN$70:$AN$81, ROWS($CO$4:CO45)-ROWS($AJ$70:$AJ$81)), IFERROR(INDEX($AR$70:$AR$81, ROWS($CO$4:CO45)-ROWS($AJ$70:$AJ$81)-ROWS($AN$70:$AN$81)),IFERROR(INDEX($AV$70:$AV$81, ROWS($CO$4:CO45)-ROWS($AJ$70:$AJ$81)-ROWS($AN$70:$AN$81)-ROWS($AR$70:$AR$81)),IFERROR(INDEX($AZ$70:$AZ$81, ROWS($CO$4:CO45)-ROWS($AJ$70:$AJ$81)-ROWS($AN$70:$AN$81)-ROWS($AR$70:$AR$81)-ROWS($AV$70:$AV$81)),IFERROR(INDEX($BD$70:$BD$81, ROWS($CO$4:CO45)-ROWS($AJ$70:$AJ$81)-ROWS($AN$70:$AN$81)-ROWS($AR$70:$AR$81)-ROWS($AV$70:$AV$81)-ROWS($AZ$70:$AZ$81)),IFERROR(INDEX($BH$70:$BH$81, ROWS($CO$4:CO45)-ROWS($AJ$70:$AJ$81)-ROWS($AN$70:$AN$81)-ROWS($AR$70:$AR$81)-ROWS($AV$70:$AV$81)-ROWS($AZ$70:$AZ$81)-ROWS($BD$70:$BD$81)), "")))))))</f>
        <v>0</v>
      </c>
      <c r="CP47" s="316" t="str">
        <f t="shared" ca="1" si="42"/>
        <v/>
      </c>
      <c r="CQ47" s="316" t="str">
        <f>IF(OR(CR47="",CR47=0),"",MAX(CQ$5:CQ46)+1)</f>
        <v/>
      </c>
      <c r="CR47" s="316">
        <f>IFERROR(INDEX($AK$70:$AK$81, ROWS($CR$4:CR45)), IFERROR(INDEX($AO$70:$AO$81, ROWS($CR$4:CR45)-ROWS($AK$70:$AK$81)), IFERROR(INDEX($AS$70:$AS$81, ROWS($CR$4:CR45)-ROWS($AK$70:$AK$81)-ROWS($AO$70:$AO$81)),IFERROR(INDEX($AW$70:$AW$81, ROWS($CR$4:CR45)-ROWS($AK$70:$AK$81)-ROWS($AO$70:$AO$81)-ROWS($AS$70:$AS$81)),IFERROR(INDEX($BA$70:$BA$81, ROWS($CR$4:CR45)-ROWS($AK$70:$AK$81)-ROWS($AO$70:$AO$81)-ROWS($AS$70:$AS$81)-ROWS($AW$70:$AW$81)),IFERROR(INDEX($BE$70:$BE$81, ROWS($CR$4:CR45)-ROWS($AK$70:$AK$81)-ROWS($AO$70:$AO$81)-ROWS($AS$70:$AS$81)-ROWS($AW$70:$AW$81)-ROWS($BA$70:$BA$81)),IFERROR(INDEX($BI$70:$BI$81, ROWS($CR$4:CR45)-ROWS($AK$70:$AK$81)-ROWS($AO$70:$AO$81)-ROWS($AS$70:$AS$81)-ROWS($AW$70:$AW$81)-ROWS($BA$70:$BA$81)-ROWS($BE$70:$BE$81)), "")))))))</f>
        <v>0</v>
      </c>
      <c r="CS47" s="316" t="str">
        <f t="shared" ca="1" si="43"/>
        <v/>
      </c>
      <c r="CT47" s="413" t="str">
        <f t="shared" ca="1" si="44"/>
        <v/>
      </c>
      <c r="CU47" s="412" t="str">
        <f>IF(OR(CV47="",CV47=0),"",MAX(CU$5:CU46)+1)</f>
        <v/>
      </c>
      <c r="CV47" s="316" t="str">
        <f>IFERROR(INDEX($AJ$86:$AJ$97, ROWS($CV$4:CV45)), IFERROR(INDEX($AN$86:$AN$97, ROWS($CV$4:CV45)-ROWS($AJ$86:$AJ$97)), ""))</f>
        <v/>
      </c>
      <c r="CW47" s="316" t="str">
        <f t="shared" si="45"/>
        <v/>
      </c>
      <c r="CX47" s="316" t="str">
        <f>IF(OR(CY47="",CY47=0),"",MAX(CX$5:CX46)+1)</f>
        <v/>
      </c>
      <c r="CY47" s="316" t="str">
        <f>IFERROR(INDEX($AK$86:$AK$97, ROWS($CY$4:CY45)), IFERROR(INDEX($AO$86:$AO$97, ROWS($CY$4:CY45)-ROWS($AK$86:$AK$97)), ""))</f>
        <v/>
      </c>
      <c r="CZ47" s="316" t="str">
        <f t="shared" si="46"/>
        <v/>
      </c>
      <c r="DA47" s="413" t="str">
        <f t="shared" si="47"/>
        <v/>
      </c>
      <c r="DC47" s="438">
        <f ca="1">IF(OR(DD47="",DD47=0),"",MAX(DC$45:DC46)+1)</f>
        <v>2</v>
      </c>
      <c r="DD47" s="434" t="str">
        <f t="shared" ref="DD47:DD63" ca="1" si="130">IF(CB7="","",IF(NOT(CF7="Income"),CB7,""))</f>
        <v>Netflix</v>
      </c>
      <c r="DE47" s="413">
        <f t="shared" ref="DE47:DE63" ca="1" si="131">IF(CE7="","",IF(NOT(CF7="Income"),CE7,""))</f>
        <v>14.95</v>
      </c>
      <c r="DF47" s="431" t="str">
        <f ca="1">IF(OR(DG47="",DG47=0),"",MAX(DF$45:DF46)+1)</f>
        <v/>
      </c>
      <c r="DG47" s="412" t="str">
        <f t="shared" ref="DG47:DG63" ca="1" si="132">IF(CB7="","",IF(CF7="Income",CB7,""))</f>
        <v/>
      </c>
      <c r="DH47" s="413" t="str">
        <f t="shared" ref="DH47:DH63" ca="1" si="133">IF(CB7="","",IF(CF7="Income",CE7,""))</f>
        <v/>
      </c>
      <c r="DI47" s="412" t="str">
        <f t="shared" ref="DI47:DI63" ca="1" si="134">IFERROR(INDEX($DD$46:$DD$63,MATCH(ROW()-ROW($DI$45),$DC$46:$DC$63,0)),"")</f>
        <v>Netflix</v>
      </c>
      <c r="DJ47" s="413">
        <f t="shared" ref="DJ47:DJ63" ca="1" si="135">IFERROR(INDEX($DE$46:$DE$63,MATCH(ROW()-ROW($DI$45),$DC$46:$DC$63,0)),"")</f>
        <v>14.95</v>
      </c>
      <c r="DK47" s="412" t="str">
        <f t="shared" ref="DK47:DK63" ca="1" si="136">IFERROR(INDEX($DG$46:$DG$63,MATCH(ROW()-ROW($DK$45),$DF$46:$DF$63,0)),"")</f>
        <v>Paycheck 3</v>
      </c>
      <c r="DL47" s="413">
        <f t="shared" ref="DL47:DL63" ca="1" si="137">IFERROR(INDEX($DH$46:$DH$63,MATCH(ROW()-ROW($DK$45),$DF$46:$DF$63,0)),"")</f>
        <v>700</v>
      </c>
      <c r="DM47" s="292"/>
      <c r="DN47" s="425" t="str">
        <f ca="1">IF(DI49="","",CONCATENATE(DI49," - ",DJ49))</f>
        <v>D. Store Card 4 - 30</v>
      </c>
      <c r="DO47" s="295" t="str">
        <f ca="1">IF(DI50="","",CONCATENATE(DI50," - ",DJ50))</f>
        <v>D. Store Card 1 - 30</v>
      </c>
      <c r="DP47" s="295" t="str">
        <f ca="1">IF(DI51="","",CONCATENATE(DI51," - ",DJ51))</f>
        <v>Roth IRA - 100</v>
      </c>
      <c r="DQ47" s="425" t="str">
        <f ca="1">IF(DK49="","",CONCATENATE(DK49," - ",DL49))</f>
        <v>Investment 1 - 200</v>
      </c>
      <c r="DR47" s="295" t="str">
        <f ca="1">IF(DK50="","",CONCATENATE(DK50," - ",DL50))</f>
        <v/>
      </c>
      <c r="DS47" s="426" t="str">
        <f ca="1">IF(DK51="","",CONCATENATE(DK51," - ",DL51))</f>
        <v/>
      </c>
    </row>
    <row r="48" spans="1:123" x14ac:dyDescent="0.3">
      <c r="P48" s="1177"/>
      <c r="Q48" s="1178"/>
      <c r="R48" s="453"/>
      <c r="S48" s="402"/>
      <c r="T48"/>
      <c r="U48" s="1177"/>
      <c r="V48" s="1178"/>
      <c r="W48" s="453"/>
      <c r="X48" s="402"/>
      <c r="AC48" s="358">
        <f>IF('Data Entry'!H30="","",'Data Entry'!H30)</f>
        <v>1</v>
      </c>
      <c r="AD48" s="356" t="str">
        <f>IF('Data Entry'!G30="","",'Data Entry'!G30)</f>
        <v>Bank Loan 1</v>
      </c>
      <c r="AE48" s="357">
        <f>IF('Data Entry'!J30="","",'Data Entry'!J30)</f>
        <v>120</v>
      </c>
      <c r="AF48" s="402">
        <f>IF('Data Entry'!I30="","",'Data Entry'!I30)</f>
        <v>5000</v>
      </c>
      <c r="AI48" s="308" t="str">
        <f t="shared" ca="1" si="123"/>
        <v/>
      </c>
      <c r="AJ48" s="305" t="str">
        <f t="shared" ca="1" si="102"/>
        <v/>
      </c>
      <c r="AK48" s="293" t="str">
        <f t="shared" ca="1" si="103"/>
        <v/>
      </c>
      <c r="AL48" s="303" t="str">
        <f t="shared" ca="1" si="104"/>
        <v/>
      </c>
      <c r="AM48" s="308" t="str">
        <f t="shared" ca="1" si="124"/>
        <v/>
      </c>
      <c r="AN48" s="293" t="str">
        <f t="shared" ca="1" si="105"/>
        <v/>
      </c>
      <c r="AO48" s="293" t="str">
        <f t="shared" ca="1" si="106"/>
        <v/>
      </c>
      <c r="AP48" s="303" t="str">
        <f t="shared" ca="1" si="107"/>
        <v/>
      </c>
      <c r="AQ48" s="308" t="str">
        <f t="shared" ca="1" si="125"/>
        <v/>
      </c>
      <c r="AR48" s="293" t="str">
        <f t="shared" ca="1" si="108"/>
        <v/>
      </c>
      <c r="AS48" s="293" t="str">
        <f t="shared" ca="1" si="109"/>
        <v/>
      </c>
      <c r="AT48" s="303" t="str">
        <f t="shared" ca="1" si="110"/>
        <v/>
      </c>
      <c r="AU48" s="308" t="str">
        <f t="shared" ca="1" si="126"/>
        <v/>
      </c>
      <c r="AV48" s="293" t="str">
        <f t="shared" ca="1" si="111"/>
        <v/>
      </c>
      <c r="AW48" s="293" t="str">
        <f t="shared" ca="1" si="112"/>
        <v/>
      </c>
      <c r="AX48" s="303" t="str">
        <f t="shared" ca="1" si="113"/>
        <v/>
      </c>
      <c r="AY48" s="308" t="str">
        <f t="shared" ca="1" si="127"/>
        <v/>
      </c>
      <c r="AZ48" s="293" t="str">
        <f t="shared" ca="1" si="114"/>
        <v/>
      </c>
      <c r="BA48" s="293" t="str">
        <f t="shared" ca="1" si="115"/>
        <v/>
      </c>
      <c r="BB48" s="303" t="str">
        <f t="shared" ca="1" si="116"/>
        <v/>
      </c>
      <c r="BC48" s="308" t="str">
        <f t="shared" ca="1" si="128"/>
        <v/>
      </c>
      <c r="BD48" s="293" t="str">
        <f t="shared" ca="1" si="117"/>
        <v/>
      </c>
      <c r="BE48" s="293" t="str">
        <f t="shared" ca="1" si="118"/>
        <v/>
      </c>
      <c r="BF48" s="303" t="str">
        <f t="shared" ca="1" si="119"/>
        <v/>
      </c>
      <c r="BG48" s="308" t="str">
        <f t="shared" ca="1" si="129"/>
        <v/>
      </c>
      <c r="BH48" s="293" t="str">
        <f t="shared" ca="1" si="120"/>
        <v/>
      </c>
      <c r="BI48" s="293" t="str">
        <f t="shared" ca="1" si="121"/>
        <v/>
      </c>
      <c r="BJ48" s="303" t="str">
        <f t="shared" ca="1" si="122"/>
        <v/>
      </c>
      <c r="BL48" s="412" t="str">
        <f ca="1">IF(OR(BM48="",BM48=0),"",MAX(BL$5:BL47)+1)</f>
        <v/>
      </c>
      <c r="BM48" s="316" t="str">
        <f ca="1">IFERROR(INDEX($AJ$6:$AJ$17, ROWS(BM$4:$BM46)), IFERROR(INDEX($AN$6:$AN$17, ROWS(BM$4:$BM46)-ROWS($AJ$6:$AJ$17)), IFERROR(INDEX($AR$6:$AR$17, ROWS(BM$4:$BM46)-ROWS($AJ$6:$AJ$17)-ROWS($AN$6:$AN$17)),IFERROR(INDEX($AV$6:$AV$17, ROWS(BM$4:$BM46)-ROWS($AJ$6:$AJ$17)-ROWS($AN$6:$AN$17)-ROWS($AR$6:$AR$17)),IFERROR(INDEX($AZ$6:$AZ$17, ROWS(BM$4:$BM46)-ROWS($AJ$6:$AJ$17)-ROWS($AN$6:$AN$17)-ROWS($AR$6:$AR$17)-ROWS($AV$6:$AV$17)),IFERROR(INDEX($BD$6:$BD$17, ROWS(BM$4:$BM46)-ROWS($AJ$6:$AJ$17)-ROWS($AN$6:$AN$17)-ROWS($AR$6:$AR$17)-ROWS($AV$6:$AV$17)-ROWS($AZ$6:$AZ$17)),IFERROR(INDEX($BH$6:$BH$17, ROWS(BM$4:$BM46)-ROWS($AJ$6:$AJ$17)-ROWS($AN$6:$AN$17)-ROWS($AR$6:$AR$17)-ROWS($AV$6:$AV$17)-ROWS($AZ$6:$AZ$17)-ROWS($BD$6:$BD$17)), "")))))))</f>
        <v/>
      </c>
      <c r="BN48" s="316" t="str">
        <f t="shared" ca="1" si="30"/>
        <v/>
      </c>
      <c r="BO48" s="316" t="str">
        <f ca="1">IF(OR(BP48="",BP48=0),"",MAX(BO$5:BO47)+1)</f>
        <v/>
      </c>
      <c r="BP48" s="316" t="str">
        <f ca="1">IFERROR(INDEX($AK$6:$AK$17, ROWS($BP$4:BP46)), IFERROR(INDEX($AO$6:$AO$17, ROWS($BP$4:BP46)-ROWS($AK$6:$AK$17)), IFERROR(INDEX($AS$6:$AS$17, ROWS($BP$4:BP46)-ROWS($AK$6:$AK$17)-ROWS($AO$6:$AO$17)),IFERROR(INDEX($AW$6:$AW$17, ROWS($BP$4:BP46)-ROWS($AK$6:$AK$17)-ROWS($AO$6:$AO$17)-ROWS($AS$6:$AS$17)),IFERROR(INDEX($BA$6:$BA$17, ROWS($BP$4:BP46)-ROWS($AK$6:$AK$17)-ROWS($AO$6:$AO$17)-ROWS($AS$6:$AS$17)-ROWS($AW$6:$AW$17)),IFERROR(INDEX($BE$6:$BE$17, ROWS($BP$4:BP46)-ROWS($AK$6:$AK$17)-ROWS($AO$6:$AO$17)-ROWS($AS$6:$AS$17)-ROWS($AW$6:$AW$17)-ROWS($BA$6:$BA$17)),IFERROR(INDEX($BI$6:$BI$17, ROWS($BP$4:BP46)-ROWS($AK$6:$AK$17)-ROWS($AO$6:$AO$17)-ROWS($AS$6:$AS$17)-ROWS($AW$6:$AW$17)-ROWS($BA$6:$BA$17)-ROWS($BE$6:$BE$17)), "")))))))</f>
        <v/>
      </c>
      <c r="BQ48" s="316" t="str">
        <f t="shared" ca="1" si="31"/>
        <v/>
      </c>
      <c r="BR48" s="413" t="str">
        <f t="shared" ca="1" si="32"/>
        <v/>
      </c>
      <c r="BS48" s="412" t="str">
        <f ca="1">IF(OR(BT48="",BT48=0),"",MAX(BS$5:BS47)+1)</f>
        <v/>
      </c>
      <c r="BT48" s="316" t="str">
        <f ca="1">IFERROR(INDEX($AJ$22:$AJ$33, ROWS($BT$4:BT46)), IFERROR(INDEX($AN$22:$AN$33, ROWS($BT$4:BT46)-ROWS($AJ$22:$AJ$33)), IFERROR(INDEX($AR$22:$AR$33, ROWS($BT$4:BT46)-ROWS($AJ$22:$AJ$33)-ROWS($AN$22:$AN$33)),IFERROR(INDEX($AV$22:$AV$33, ROWS($BT$4:BT46)-ROWS($AJ$22:$AJ$33)-ROWS($AN$22:$AN$33)-ROWS($AR$22:$AR$33)),IFERROR(INDEX($AZ$22:$AZ$33, ROWS($BT$4:BT46)-ROWS($AJ$22:$AJ$33)-ROWS($AN$22:$AN$33)-ROWS($AR$22:$AR$33)-ROWS($AV$22:$AV$33)),IFERROR(INDEX($BD$22:$BD$33, ROWS($BT$4:BT46)-ROWS($AJ$22:$AJ$33)-ROWS($AN$22:$AN$33)-ROWS($AR$22:$AR$33)-ROWS($AV$22:$AV$33)-ROWS($AZ$22:$AZ$33)),IFERROR(INDEX($BH$22:$BH$33, ROWS($BT$4:BT46)-ROWS($AJ$22:$AJ$33)-ROWS($AN$22:$AN$33)-ROWS($AR$22:$AR$33)-ROWS($AV$22:$AV$33)-ROWS($AZ$22:$AZ$33)-ROWS($BD$22:$BD$33)), "")))))))</f>
        <v/>
      </c>
      <c r="BU48" s="316" t="str">
        <f t="shared" ca="1" si="33"/>
        <v/>
      </c>
      <c r="BV48" s="316" t="str">
        <f ca="1">IF(OR(BW48="",BW48=0),"",MAX(BV$5:BV47)+1)</f>
        <v/>
      </c>
      <c r="BW48" s="316" t="str">
        <f ca="1">IFERROR(INDEX($AK$22:$AK$33, ROWS($BW$4:BW46)), IFERROR(INDEX($AO$22:$AO$33, ROWS($BW$4:BW46)-ROWS($AK$22:$AK$33)), IFERROR(INDEX($AS$22:$AS$33, ROWS($BW$4:BW46)-ROWS($AK$22:$AK$33)-ROWS($AO$22:$AO$33)),IFERROR(INDEX($AW$22:$AW$33, ROWS($BW$4:BW46)-ROWS($AK$22:$AK$33)-ROWS($AO$22:$AO$33)-ROWS($AS$22:$AS$33)),IFERROR(INDEX($BA$22:$BA$33, ROWS($BW$4:BW46)-ROWS($AK$22:$AK$33)-ROWS($AO$22:$AO$33)-ROWS($AS$22:$AS$33)-ROWS($AW$22:$AW$33)),IFERROR(INDEX($BE$22:$BE$33, ROWS($BW$4:BW46)-ROWS($AK$22:$AK$33)-ROWS($AO$22:$AO$33)-ROWS($AS$22:$AS$33)-ROWS($AW$22:$AW$33)-ROWS($BA$22:$BA$33)),IFERROR(INDEX($BI$22:$BI$33, ROWS($BW$4:BW46)-ROWS($AK$22:$AK$33)-ROWS($AO$22:$AO$33)-ROWS($AS$22:$AS$33)-ROWS($AW$22:$AW$33)-ROWS($BA$22:$BA$33)-ROWS($BE$22:$BE$33)), "")))))))</f>
        <v/>
      </c>
      <c r="BX48" s="316" t="str">
        <f t="shared" ca="1" si="34"/>
        <v/>
      </c>
      <c r="BY48" s="413" t="str">
        <f t="shared" ca="1" si="35"/>
        <v/>
      </c>
      <c r="BZ48" s="412" t="str">
        <f ca="1">IF(OR(CA48="",CA48=0),"",MAX(BZ$5:BZ47)+1)</f>
        <v/>
      </c>
      <c r="CA48" s="316" t="str">
        <f ca="1">IFERROR(INDEX($AJ$38:$AJ$49, ROWS($CA$4:CA46)), IFERROR(INDEX($AN$38:$AN$49, ROWS($CA$4:CA46)-ROWS($AJ$38:$AJ$49)), IFERROR(INDEX($AR$38:$AR$49, ROWS($CA$4:CA46)-ROWS($AJ$38:$AJ$49)-ROWS($AN$38:$AN$49)),IFERROR(INDEX($AV$38:$AV$49, ROWS($CA$4:CA46)-ROWS($AJ$38:$AJ$49)-ROWS($AN$38:$AN$49)-ROWS($AR$38:$AR$49)),IFERROR(INDEX($AZ$38:$AZ$49, ROWS($CA$4:CA46)-ROWS($AJ$38:$AJ$49)-ROWS($AN$38:$AN$49)-ROWS($AR$38:$AR$49)-ROWS($AV$38:$AV$49)),IFERROR(INDEX($BD$38:$BD$49, ROWS($CA$4:CA46)-ROWS($AJ$38:$AJ$49)-ROWS($AN$38:$AN$49)-ROWS($AR$38:$AR$49)-ROWS($AV$38:$AV$49)-ROWS($AZ$38:$AZ$49)),IFERROR(INDEX($BH$38:$BH$49, ROWS($CA$4:CA46)-ROWS($AJ$38:$AJ$49)-ROWS($AN$38:$AN$49)-ROWS($AR$38:$AR$49)-ROWS($AV$38:$AV$49)-ROWS($AZ$38:$AZ$49)-ROWS($BD$38:$BD$49)), "")))))))</f>
        <v/>
      </c>
      <c r="CB48" s="316" t="str">
        <f t="shared" ca="1" si="36"/>
        <v/>
      </c>
      <c r="CC48" s="316" t="str">
        <f ca="1">IF(OR(CD48="",CD48=0),"",MAX(CC$5:CC47)+1)</f>
        <v/>
      </c>
      <c r="CD48" s="316" t="str">
        <f ca="1">IFERROR(INDEX($AK$38:$AK$49, ROWS($CD$4:CD46)), IFERROR(INDEX($AO$38:$AO$49, ROWS($CD$4:CD46)-ROWS($AK$38:$AK$49)), IFERROR(INDEX($AS$38:$AS$49, ROWS($CD$4:CD46)-ROWS($AK$38:$AK$49)-ROWS($AO$38:$AO$49)),IFERROR(INDEX($AW$38:$AW$49, ROWS($CD$4:CD46)-ROWS($AK$38:$AK$49)-ROWS($AO$38:$AO$49)-ROWS($AS$38:$AS$49)),IFERROR(INDEX($BA$38:$BA$49, ROWS($CD$4:CD46)-ROWS($AK$38:$AK$49)-ROWS($AO$38:$AO$49)-ROWS($AS$38:$AS$49)-ROWS($AW$38:$AW$49)),IFERROR(INDEX($BE$38:$BE$49, ROWS($CD$4:CD46)-ROWS($AK$38:$AK$49)-ROWS($AO$38:$AO$49)-ROWS($AS$38:$AS$49)-ROWS($AW$38:$AW$49)-ROWS($BA$38:$BA$49)),IFERROR(INDEX($BI$38:$BI$49, ROWS($CD$4:CD46)-ROWS($AK$38:$AK$49)-ROWS($AO$38:$AO$49)-ROWS($AS$38:$AS$49)-ROWS($AW$38:$AW$49)-ROWS($BA$38:$BA$49)-ROWS($BE$38:$BE$49)), "")))))))</f>
        <v/>
      </c>
      <c r="CE48" s="316" t="str">
        <f t="shared" ca="1" si="37"/>
        <v/>
      </c>
      <c r="CF48" s="413" t="str">
        <f t="shared" ca="1" si="38"/>
        <v/>
      </c>
      <c r="CG48" s="412" t="str">
        <f ca="1">IF(OR(CH48="",CH48=0),"",MAX(CG$5:CG47)+1)</f>
        <v/>
      </c>
      <c r="CH48" s="316" t="str">
        <f ca="1">IFERROR(INDEX($AJ$54:$AJ$65, ROWS($CH$4:CH46)), IFERROR(INDEX($AN$54:$AN$65, ROWS($CH$4:CH46)-ROWS($AJ$54:$AJ$65)), IFERROR(INDEX($AR$54:$AR$65, ROWS($CH$4:CH46)-ROWS($AJ$54:$AJ$65)-ROWS($AN$54:$AN$65)),IFERROR(INDEX($AV$54:$AV$65, ROWS($CH$4:CH46)-ROWS($AJ$54:$AJ$65)-ROWS($AN$54:$AN$65)-ROWS($AR$54:$AR$65)),IFERROR(INDEX($AZ$54:$AZ$65, ROWS($CH$4:CH46)-ROWS($AJ$54:$AJ$65)-ROWS($AN$54:$AN$65)-ROWS($AR$54:$AR$65)-ROWS($AV$54:$AV$65)),IFERROR(INDEX($BD$54:$BD$65, ROWS($CH$4:CH46)-ROWS($AJ$54:$AJ$65)-ROWS($AN$54:$AN$65)-ROWS($AR$54:$AR$65)-ROWS($AV$54:$AV$65)-ROWS($AZ$54:$AZ$65)),IFERROR(INDEX($BH$54:$BH$65, ROWS($CH$4:CH46)-ROWS($AJ$54:$AJ$65)-ROWS($AN$54:$AN$65)-ROWS($AR$54:$AR$65)-ROWS($AV$54:$AV$65)-ROWS($AZ$54:$AZ$65)-ROWS($BD$54:$BD$65)), "")))))))</f>
        <v/>
      </c>
      <c r="CI48" s="316" t="str">
        <f t="shared" ca="1" si="39"/>
        <v/>
      </c>
      <c r="CJ48" s="316" t="str">
        <f ca="1">IF(OR(CK48="",CK48=0),"",MAX(CJ$5:CJ47)+1)</f>
        <v/>
      </c>
      <c r="CK48" s="316" t="str">
        <f ca="1">IFERROR(INDEX($AK$54:$AK$65, ROWS($CK$4:CK46)), IFERROR(INDEX($AO$54:$AO$65, ROWS($CK$4:CK46)-ROWS($AK$54:$AK$65)), IFERROR(INDEX($AS$54:$AS$65, ROWS($CK$4:CK46)-ROWS($AK$54:$AK$65)-ROWS($AO$54:$AO$65)),IFERROR(INDEX($AW$54:$AW$65, ROWS($CK$4:CK46)-ROWS($AK$54:$AK$65)-ROWS($AO$54:$AO$65)-ROWS($AS$54:$AS$65)),IFERROR(INDEX($BA$54:$BA$65, ROWS($CK$4:CK46)-ROWS($AK$54:$AK$65)-ROWS($AO$54:$AO$65)-ROWS($AS$54:$AS$65)-ROWS($AW$54:$AW$65)),IFERROR(INDEX($BE$54:$BE$65, ROWS($CK$4:CK46)-ROWS($AK$54:$AK$65)-ROWS($AO$54:$AO$65)-ROWS($AS$54:$AS$65)-ROWS($AW$54:$AW$65)-ROWS($BA$54:$BA$65)),IFERROR(INDEX($BI$54:$BI$65, ROWS($CK$4:CK46)-ROWS($AK$54:$AK$65)-ROWS($AO$54:$AO$65)-ROWS($AS$54:$AS$65)-ROWS($AW$54:$AW$65)-ROWS($BA$54:$BA$65)-ROWS($BE$54:$BE$65)), "")))))))</f>
        <v/>
      </c>
      <c r="CL48" s="316" t="str">
        <f t="shared" ca="1" si="40"/>
        <v/>
      </c>
      <c r="CM48" s="413" t="str">
        <f t="shared" ca="1" si="41"/>
        <v/>
      </c>
      <c r="CN48" s="412" t="str">
        <f>IF(OR(CO48="",CO48=0),"",MAX(CN$5:CN47)+1)</f>
        <v/>
      </c>
      <c r="CO48" s="316">
        <f>IFERROR(INDEX($AJ$70:$AJ$81, ROWS($CO$4:CO46)), IFERROR(INDEX($AN$70:$AN$81, ROWS($CO$4:CO46)-ROWS($AJ$70:$AJ$81)), IFERROR(INDEX($AR$70:$AR$81, ROWS($CO$4:CO46)-ROWS($AJ$70:$AJ$81)-ROWS($AN$70:$AN$81)),IFERROR(INDEX($AV$70:$AV$81, ROWS($CO$4:CO46)-ROWS($AJ$70:$AJ$81)-ROWS($AN$70:$AN$81)-ROWS($AR$70:$AR$81)),IFERROR(INDEX($AZ$70:$AZ$81, ROWS($CO$4:CO46)-ROWS($AJ$70:$AJ$81)-ROWS($AN$70:$AN$81)-ROWS($AR$70:$AR$81)-ROWS($AV$70:$AV$81)),IFERROR(INDEX($BD$70:$BD$81, ROWS($CO$4:CO46)-ROWS($AJ$70:$AJ$81)-ROWS($AN$70:$AN$81)-ROWS($AR$70:$AR$81)-ROWS($AV$70:$AV$81)-ROWS($AZ$70:$AZ$81)),IFERROR(INDEX($BH$70:$BH$81, ROWS($CO$4:CO46)-ROWS($AJ$70:$AJ$81)-ROWS($AN$70:$AN$81)-ROWS($AR$70:$AR$81)-ROWS($AV$70:$AV$81)-ROWS($AZ$70:$AZ$81)-ROWS($BD$70:$BD$81)), "")))))))</f>
        <v>0</v>
      </c>
      <c r="CP48" s="316" t="str">
        <f t="shared" ca="1" si="42"/>
        <v/>
      </c>
      <c r="CQ48" s="316" t="str">
        <f>IF(OR(CR48="",CR48=0),"",MAX(CQ$5:CQ47)+1)</f>
        <v/>
      </c>
      <c r="CR48" s="316">
        <f>IFERROR(INDEX($AK$70:$AK$81, ROWS($CR$4:CR46)), IFERROR(INDEX($AO$70:$AO$81, ROWS($CR$4:CR46)-ROWS($AK$70:$AK$81)), IFERROR(INDEX($AS$70:$AS$81, ROWS($CR$4:CR46)-ROWS($AK$70:$AK$81)-ROWS($AO$70:$AO$81)),IFERROR(INDEX($AW$70:$AW$81, ROWS($CR$4:CR46)-ROWS($AK$70:$AK$81)-ROWS($AO$70:$AO$81)-ROWS($AS$70:$AS$81)),IFERROR(INDEX($BA$70:$BA$81, ROWS($CR$4:CR46)-ROWS($AK$70:$AK$81)-ROWS($AO$70:$AO$81)-ROWS($AS$70:$AS$81)-ROWS($AW$70:$AW$81)),IFERROR(INDEX($BE$70:$BE$81, ROWS($CR$4:CR46)-ROWS($AK$70:$AK$81)-ROWS($AO$70:$AO$81)-ROWS($AS$70:$AS$81)-ROWS($AW$70:$AW$81)-ROWS($BA$70:$BA$81)),IFERROR(INDEX($BI$70:$BI$81, ROWS($CR$4:CR46)-ROWS($AK$70:$AK$81)-ROWS($AO$70:$AO$81)-ROWS($AS$70:$AS$81)-ROWS($AW$70:$AW$81)-ROWS($BA$70:$BA$81)-ROWS($BE$70:$BE$81)), "")))))))</f>
        <v>0</v>
      </c>
      <c r="CS48" s="316" t="str">
        <f t="shared" ca="1" si="43"/>
        <v/>
      </c>
      <c r="CT48" s="413" t="str">
        <f t="shared" ca="1" si="44"/>
        <v/>
      </c>
      <c r="CU48" s="412" t="str">
        <f>IF(OR(CV48="",CV48=0),"",MAX(CU$5:CU47)+1)</f>
        <v/>
      </c>
      <c r="CV48" s="316" t="str">
        <f>IFERROR(INDEX($AJ$86:$AJ$97, ROWS($CV$4:CV46)), IFERROR(INDEX($AN$86:$AN$97, ROWS($CV$4:CV46)-ROWS($AJ$86:$AJ$97)), ""))</f>
        <v/>
      </c>
      <c r="CW48" s="316" t="str">
        <f t="shared" si="45"/>
        <v/>
      </c>
      <c r="CX48" s="316" t="str">
        <f>IF(OR(CY48="",CY48=0),"",MAX(CX$5:CX47)+1)</f>
        <v/>
      </c>
      <c r="CY48" s="316" t="str">
        <f>IFERROR(INDEX($AK$86:$AK$97, ROWS($CY$4:CY46)), IFERROR(INDEX($AO$86:$AO$97, ROWS($CY$4:CY46)-ROWS($AK$86:$AK$97)), ""))</f>
        <v/>
      </c>
      <c r="CZ48" s="316" t="str">
        <f t="shared" si="46"/>
        <v/>
      </c>
      <c r="DA48" s="413" t="str">
        <f t="shared" si="47"/>
        <v/>
      </c>
      <c r="DC48" s="438" t="str">
        <f ca="1">IF(OR(DD48="",DD48=0),"",MAX(DC$45:DC47)+1)</f>
        <v/>
      </c>
      <c r="DD48" s="434" t="str">
        <f t="shared" ca="1" si="130"/>
        <v/>
      </c>
      <c r="DE48" s="413" t="str">
        <f t="shared" ca="1" si="131"/>
        <v/>
      </c>
      <c r="DF48" s="431">
        <f ca="1">IF(OR(DG48="",DG48=0),"",MAX(DF$45:DF47)+1)</f>
        <v>1</v>
      </c>
      <c r="DG48" s="412" t="str">
        <f t="shared" ca="1" si="132"/>
        <v>Paycheck 2</v>
      </c>
      <c r="DH48" s="413">
        <f t="shared" ca="1" si="133"/>
        <v>400</v>
      </c>
      <c r="DI48" s="412" t="str">
        <f t="shared" ca="1" si="134"/>
        <v>Car 2 Gas</v>
      </c>
      <c r="DJ48" s="413">
        <f t="shared" ca="1" si="135"/>
        <v>80</v>
      </c>
      <c r="DK48" s="412" t="str">
        <f t="shared" ca="1" si="136"/>
        <v>Paycheck 1</v>
      </c>
      <c r="DL48" s="413">
        <f t="shared" ca="1" si="137"/>
        <v>850</v>
      </c>
      <c r="DM48" s="292"/>
      <c r="DN48" s="425" t="str">
        <f ca="1">IF(DI52="","",CONCATENATE(DI52," - ",DJ52))</f>
        <v>D. Store Card 2 - 30</v>
      </c>
      <c r="DO48" s="295" t="str">
        <f ca="1">IF(DI53="","",CONCATENATE(DI53," - ",DJ53))</f>
        <v>Car Payment 1 - 350</v>
      </c>
      <c r="DP48" s="295" t="str">
        <f ca="1">IF(DI54="","",CONCATENATE(DI54," - ",DJ54))</f>
        <v>Car Payment 2 - 200</v>
      </c>
      <c r="DQ48" s="425" t="str">
        <f ca="1">IF(DK52="","",CONCATENATE(DK52," - ",DL52))</f>
        <v/>
      </c>
      <c r="DR48" s="295" t="str">
        <f ca="1">IF(DK53="","",CONCATENATE(DK53," - ",DL53))</f>
        <v/>
      </c>
      <c r="DS48" s="426" t="str">
        <f ca="1">IF(DK54="","",CONCATENATE(DK54," - ",DL54))</f>
        <v/>
      </c>
    </row>
    <row r="49" spans="16:123" ht="15.75" thickBot="1" x14ac:dyDescent="0.35">
      <c r="P49" s="1177"/>
      <c r="Q49" s="1178"/>
      <c r="R49" s="453"/>
      <c r="S49" s="402"/>
      <c r="T49"/>
      <c r="U49" s="1177"/>
      <c r="V49" s="1178"/>
      <c r="W49" s="453"/>
      <c r="X49" s="402"/>
      <c r="AC49" s="358">
        <f>IF('Data Entry'!H31="","",'Data Entry'!H31)</f>
        <v>15</v>
      </c>
      <c r="AD49" s="356" t="str">
        <f>IF('Data Entry'!G31="","",'Data Entry'!G31)</f>
        <v>Car Payment 1</v>
      </c>
      <c r="AE49" s="357">
        <f>IF('Data Entry'!J31="","",'Data Entry'!J31)</f>
        <v>350</v>
      </c>
      <c r="AF49" s="402">
        <f>IF('Data Entry'!I31="","",'Data Entry'!I31)</f>
        <v>18000</v>
      </c>
      <c r="AI49" s="309" t="str">
        <f t="shared" ca="1" si="123"/>
        <v/>
      </c>
      <c r="AJ49" s="319" t="str">
        <f t="shared" ca="1" si="102"/>
        <v/>
      </c>
      <c r="AK49" s="310" t="str">
        <f t="shared" ca="1" si="103"/>
        <v/>
      </c>
      <c r="AL49" s="311" t="str">
        <f t="shared" ca="1" si="104"/>
        <v/>
      </c>
      <c r="AM49" s="309" t="str">
        <f t="shared" ca="1" si="124"/>
        <v/>
      </c>
      <c r="AN49" s="310" t="str">
        <f t="shared" ca="1" si="105"/>
        <v/>
      </c>
      <c r="AO49" s="310" t="str">
        <f t="shared" ca="1" si="106"/>
        <v/>
      </c>
      <c r="AP49" s="311" t="str">
        <f t="shared" ca="1" si="107"/>
        <v/>
      </c>
      <c r="AQ49" s="309" t="str">
        <f t="shared" ca="1" si="125"/>
        <v/>
      </c>
      <c r="AR49" s="310" t="str">
        <f t="shared" ca="1" si="108"/>
        <v/>
      </c>
      <c r="AS49" s="310" t="str">
        <f t="shared" ca="1" si="109"/>
        <v/>
      </c>
      <c r="AT49" s="311" t="str">
        <f t="shared" ca="1" si="110"/>
        <v/>
      </c>
      <c r="AU49" s="309" t="str">
        <f t="shared" ca="1" si="126"/>
        <v/>
      </c>
      <c r="AV49" s="310" t="str">
        <f t="shared" ca="1" si="111"/>
        <v/>
      </c>
      <c r="AW49" s="310" t="str">
        <f t="shared" ca="1" si="112"/>
        <v/>
      </c>
      <c r="AX49" s="311" t="str">
        <f t="shared" ca="1" si="113"/>
        <v/>
      </c>
      <c r="AY49" s="309" t="str">
        <f t="shared" ca="1" si="127"/>
        <v/>
      </c>
      <c r="AZ49" s="310" t="str">
        <f t="shared" ca="1" si="114"/>
        <v/>
      </c>
      <c r="BA49" s="310" t="str">
        <f t="shared" ca="1" si="115"/>
        <v/>
      </c>
      <c r="BB49" s="311" t="str">
        <f t="shared" ca="1" si="116"/>
        <v/>
      </c>
      <c r="BC49" s="309" t="str">
        <f t="shared" ca="1" si="128"/>
        <v/>
      </c>
      <c r="BD49" s="310" t="str">
        <f t="shared" ca="1" si="117"/>
        <v/>
      </c>
      <c r="BE49" s="310" t="str">
        <f t="shared" ca="1" si="118"/>
        <v/>
      </c>
      <c r="BF49" s="311" t="str">
        <f t="shared" ca="1" si="119"/>
        <v/>
      </c>
      <c r="BG49" s="309" t="str">
        <f t="shared" ca="1" si="129"/>
        <v/>
      </c>
      <c r="BH49" s="310" t="str">
        <f t="shared" ca="1" si="120"/>
        <v/>
      </c>
      <c r="BI49" s="310" t="str">
        <f t="shared" ca="1" si="121"/>
        <v/>
      </c>
      <c r="BJ49" s="311" t="str">
        <f t="shared" ca="1" si="122"/>
        <v/>
      </c>
      <c r="BL49" s="412" t="str">
        <f ca="1">IF(OR(BM49="",BM49=0),"",MAX(BL$5:BL48)+1)</f>
        <v/>
      </c>
      <c r="BM49" s="316" t="str">
        <f ca="1">IFERROR(INDEX($AJ$6:$AJ$17, ROWS(BM$4:$BM47)), IFERROR(INDEX($AN$6:$AN$17, ROWS(BM$4:$BM47)-ROWS($AJ$6:$AJ$17)), IFERROR(INDEX($AR$6:$AR$17, ROWS(BM$4:$BM47)-ROWS($AJ$6:$AJ$17)-ROWS($AN$6:$AN$17)),IFERROR(INDEX($AV$6:$AV$17, ROWS(BM$4:$BM47)-ROWS($AJ$6:$AJ$17)-ROWS($AN$6:$AN$17)-ROWS($AR$6:$AR$17)),IFERROR(INDEX($AZ$6:$AZ$17, ROWS(BM$4:$BM47)-ROWS($AJ$6:$AJ$17)-ROWS($AN$6:$AN$17)-ROWS($AR$6:$AR$17)-ROWS($AV$6:$AV$17)),IFERROR(INDEX($BD$6:$BD$17, ROWS(BM$4:$BM47)-ROWS($AJ$6:$AJ$17)-ROWS($AN$6:$AN$17)-ROWS($AR$6:$AR$17)-ROWS($AV$6:$AV$17)-ROWS($AZ$6:$AZ$17)),IFERROR(INDEX($BH$6:$BH$17, ROWS(BM$4:$BM47)-ROWS($AJ$6:$AJ$17)-ROWS($AN$6:$AN$17)-ROWS($AR$6:$AR$17)-ROWS($AV$6:$AV$17)-ROWS($AZ$6:$AZ$17)-ROWS($BD$6:$BD$17)), "")))))))</f>
        <v/>
      </c>
      <c r="BN49" s="316" t="str">
        <f t="shared" ca="1" si="30"/>
        <v/>
      </c>
      <c r="BO49" s="316" t="str">
        <f ca="1">IF(OR(BP49="",BP49=0),"",MAX(BO$5:BO48)+1)</f>
        <v/>
      </c>
      <c r="BP49" s="316" t="str">
        <f ca="1">IFERROR(INDEX($AK$6:$AK$17, ROWS($BP$4:BP47)), IFERROR(INDEX($AO$6:$AO$17, ROWS($BP$4:BP47)-ROWS($AK$6:$AK$17)), IFERROR(INDEX($AS$6:$AS$17, ROWS($BP$4:BP47)-ROWS($AK$6:$AK$17)-ROWS($AO$6:$AO$17)),IFERROR(INDEX($AW$6:$AW$17, ROWS($BP$4:BP47)-ROWS($AK$6:$AK$17)-ROWS($AO$6:$AO$17)-ROWS($AS$6:$AS$17)),IFERROR(INDEX($BA$6:$BA$17, ROWS($BP$4:BP47)-ROWS($AK$6:$AK$17)-ROWS($AO$6:$AO$17)-ROWS($AS$6:$AS$17)-ROWS($AW$6:$AW$17)),IFERROR(INDEX($BE$6:$BE$17, ROWS($BP$4:BP47)-ROWS($AK$6:$AK$17)-ROWS($AO$6:$AO$17)-ROWS($AS$6:$AS$17)-ROWS($AW$6:$AW$17)-ROWS($BA$6:$BA$17)),IFERROR(INDEX($BI$6:$BI$17, ROWS($BP$4:BP47)-ROWS($AK$6:$AK$17)-ROWS($AO$6:$AO$17)-ROWS($AS$6:$AS$17)-ROWS($AW$6:$AW$17)-ROWS($BA$6:$BA$17)-ROWS($BE$6:$BE$17)), "")))))))</f>
        <v/>
      </c>
      <c r="BQ49" s="316" t="str">
        <f t="shared" ca="1" si="31"/>
        <v/>
      </c>
      <c r="BR49" s="413" t="str">
        <f t="shared" ca="1" si="32"/>
        <v/>
      </c>
      <c r="BS49" s="412" t="str">
        <f ca="1">IF(OR(BT49="",BT49=0),"",MAX(BS$5:BS48)+1)</f>
        <v/>
      </c>
      <c r="BT49" s="316" t="str">
        <f ca="1">IFERROR(INDEX($AJ$22:$AJ$33, ROWS($BT$4:BT47)), IFERROR(INDEX($AN$22:$AN$33, ROWS($BT$4:BT47)-ROWS($AJ$22:$AJ$33)), IFERROR(INDEX($AR$22:$AR$33, ROWS($BT$4:BT47)-ROWS($AJ$22:$AJ$33)-ROWS($AN$22:$AN$33)),IFERROR(INDEX($AV$22:$AV$33, ROWS($BT$4:BT47)-ROWS($AJ$22:$AJ$33)-ROWS($AN$22:$AN$33)-ROWS($AR$22:$AR$33)),IFERROR(INDEX($AZ$22:$AZ$33, ROWS($BT$4:BT47)-ROWS($AJ$22:$AJ$33)-ROWS($AN$22:$AN$33)-ROWS($AR$22:$AR$33)-ROWS($AV$22:$AV$33)),IFERROR(INDEX($BD$22:$BD$33, ROWS($BT$4:BT47)-ROWS($AJ$22:$AJ$33)-ROWS($AN$22:$AN$33)-ROWS($AR$22:$AR$33)-ROWS($AV$22:$AV$33)-ROWS($AZ$22:$AZ$33)),IFERROR(INDEX($BH$22:$BH$33, ROWS($BT$4:BT47)-ROWS($AJ$22:$AJ$33)-ROWS($AN$22:$AN$33)-ROWS($AR$22:$AR$33)-ROWS($AV$22:$AV$33)-ROWS($AZ$22:$AZ$33)-ROWS($BD$22:$BD$33)), "")))))))</f>
        <v/>
      </c>
      <c r="BU49" s="316" t="str">
        <f t="shared" ca="1" si="33"/>
        <v/>
      </c>
      <c r="BV49" s="316" t="str">
        <f ca="1">IF(OR(BW49="",BW49=0),"",MAX(BV$5:BV48)+1)</f>
        <v/>
      </c>
      <c r="BW49" s="316" t="str">
        <f ca="1">IFERROR(INDEX($AK$22:$AK$33, ROWS($BW$4:BW47)), IFERROR(INDEX($AO$22:$AO$33, ROWS($BW$4:BW47)-ROWS($AK$22:$AK$33)), IFERROR(INDEX($AS$22:$AS$33, ROWS($BW$4:BW47)-ROWS($AK$22:$AK$33)-ROWS($AO$22:$AO$33)),IFERROR(INDEX($AW$22:$AW$33, ROWS($BW$4:BW47)-ROWS($AK$22:$AK$33)-ROWS($AO$22:$AO$33)-ROWS($AS$22:$AS$33)),IFERROR(INDEX($BA$22:$BA$33, ROWS($BW$4:BW47)-ROWS($AK$22:$AK$33)-ROWS($AO$22:$AO$33)-ROWS($AS$22:$AS$33)-ROWS($AW$22:$AW$33)),IFERROR(INDEX($BE$22:$BE$33, ROWS($BW$4:BW47)-ROWS($AK$22:$AK$33)-ROWS($AO$22:$AO$33)-ROWS($AS$22:$AS$33)-ROWS($AW$22:$AW$33)-ROWS($BA$22:$BA$33)),IFERROR(INDEX($BI$22:$BI$33, ROWS($BW$4:BW47)-ROWS($AK$22:$AK$33)-ROWS($AO$22:$AO$33)-ROWS($AS$22:$AS$33)-ROWS($AW$22:$AW$33)-ROWS($BA$22:$BA$33)-ROWS($BE$22:$BE$33)), "")))))))</f>
        <v/>
      </c>
      <c r="BX49" s="316" t="str">
        <f t="shared" ca="1" si="34"/>
        <v/>
      </c>
      <c r="BY49" s="413" t="str">
        <f t="shared" ca="1" si="35"/>
        <v/>
      </c>
      <c r="BZ49" s="412" t="str">
        <f ca="1">IF(OR(CA49="",CA49=0),"",MAX(BZ$5:BZ48)+1)</f>
        <v/>
      </c>
      <c r="CA49" s="316" t="str">
        <f ca="1">IFERROR(INDEX($AJ$38:$AJ$49, ROWS($CA$4:CA47)), IFERROR(INDEX($AN$38:$AN$49, ROWS($CA$4:CA47)-ROWS($AJ$38:$AJ$49)), IFERROR(INDEX($AR$38:$AR$49, ROWS($CA$4:CA47)-ROWS($AJ$38:$AJ$49)-ROWS($AN$38:$AN$49)),IFERROR(INDEX($AV$38:$AV$49, ROWS($CA$4:CA47)-ROWS($AJ$38:$AJ$49)-ROWS($AN$38:$AN$49)-ROWS($AR$38:$AR$49)),IFERROR(INDEX($AZ$38:$AZ$49, ROWS($CA$4:CA47)-ROWS($AJ$38:$AJ$49)-ROWS($AN$38:$AN$49)-ROWS($AR$38:$AR$49)-ROWS($AV$38:$AV$49)),IFERROR(INDEX($BD$38:$BD$49, ROWS($CA$4:CA47)-ROWS($AJ$38:$AJ$49)-ROWS($AN$38:$AN$49)-ROWS($AR$38:$AR$49)-ROWS($AV$38:$AV$49)-ROWS($AZ$38:$AZ$49)),IFERROR(INDEX($BH$38:$BH$49, ROWS($CA$4:CA47)-ROWS($AJ$38:$AJ$49)-ROWS($AN$38:$AN$49)-ROWS($AR$38:$AR$49)-ROWS($AV$38:$AV$49)-ROWS($AZ$38:$AZ$49)-ROWS($BD$38:$BD$49)), "")))))))</f>
        <v/>
      </c>
      <c r="CB49" s="316" t="str">
        <f t="shared" ca="1" si="36"/>
        <v/>
      </c>
      <c r="CC49" s="316" t="str">
        <f ca="1">IF(OR(CD49="",CD49=0),"",MAX(CC$5:CC48)+1)</f>
        <v/>
      </c>
      <c r="CD49" s="316" t="str">
        <f ca="1">IFERROR(INDEX($AK$38:$AK$49, ROWS($CD$4:CD47)), IFERROR(INDEX($AO$38:$AO$49, ROWS($CD$4:CD47)-ROWS($AK$38:$AK$49)), IFERROR(INDEX($AS$38:$AS$49, ROWS($CD$4:CD47)-ROWS($AK$38:$AK$49)-ROWS($AO$38:$AO$49)),IFERROR(INDEX($AW$38:$AW$49, ROWS($CD$4:CD47)-ROWS($AK$38:$AK$49)-ROWS($AO$38:$AO$49)-ROWS($AS$38:$AS$49)),IFERROR(INDEX($BA$38:$BA$49, ROWS($CD$4:CD47)-ROWS($AK$38:$AK$49)-ROWS($AO$38:$AO$49)-ROWS($AS$38:$AS$49)-ROWS($AW$38:$AW$49)),IFERROR(INDEX($BE$38:$BE$49, ROWS($CD$4:CD47)-ROWS($AK$38:$AK$49)-ROWS($AO$38:$AO$49)-ROWS($AS$38:$AS$49)-ROWS($AW$38:$AW$49)-ROWS($BA$38:$BA$49)),IFERROR(INDEX($BI$38:$BI$49, ROWS($CD$4:CD47)-ROWS($AK$38:$AK$49)-ROWS($AO$38:$AO$49)-ROWS($AS$38:$AS$49)-ROWS($AW$38:$AW$49)-ROWS($BA$38:$BA$49)-ROWS($BE$38:$BE$49)), "")))))))</f>
        <v/>
      </c>
      <c r="CE49" s="316" t="str">
        <f t="shared" ca="1" si="37"/>
        <v/>
      </c>
      <c r="CF49" s="413" t="str">
        <f t="shared" ca="1" si="38"/>
        <v/>
      </c>
      <c r="CG49" s="412" t="str">
        <f ca="1">IF(OR(CH49="",CH49=0),"",MAX(CG$5:CG48)+1)</f>
        <v/>
      </c>
      <c r="CH49" s="316" t="str">
        <f ca="1">IFERROR(INDEX($AJ$54:$AJ$65, ROWS($CH$4:CH47)), IFERROR(INDEX($AN$54:$AN$65, ROWS($CH$4:CH47)-ROWS($AJ$54:$AJ$65)), IFERROR(INDEX($AR$54:$AR$65, ROWS($CH$4:CH47)-ROWS($AJ$54:$AJ$65)-ROWS($AN$54:$AN$65)),IFERROR(INDEX($AV$54:$AV$65, ROWS($CH$4:CH47)-ROWS($AJ$54:$AJ$65)-ROWS($AN$54:$AN$65)-ROWS($AR$54:$AR$65)),IFERROR(INDEX($AZ$54:$AZ$65, ROWS($CH$4:CH47)-ROWS($AJ$54:$AJ$65)-ROWS($AN$54:$AN$65)-ROWS($AR$54:$AR$65)-ROWS($AV$54:$AV$65)),IFERROR(INDEX($BD$54:$BD$65, ROWS($CH$4:CH47)-ROWS($AJ$54:$AJ$65)-ROWS($AN$54:$AN$65)-ROWS($AR$54:$AR$65)-ROWS($AV$54:$AV$65)-ROWS($AZ$54:$AZ$65)),IFERROR(INDEX($BH$54:$BH$65, ROWS($CH$4:CH47)-ROWS($AJ$54:$AJ$65)-ROWS($AN$54:$AN$65)-ROWS($AR$54:$AR$65)-ROWS($AV$54:$AV$65)-ROWS($AZ$54:$AZ$65)-ROWS($BD$54:$BD$65)), "")))))))</f>
        <v/>
      </c>
      <c r="CI49" s="316" t="str">
        <f t="shared" ca="1" si="39"/>
        <v/>
      </c>
      <c r="CJ49" s="316" t="str">
        <f ca="1">IF(OR(CK49="",CK49=0),"",MAX(CJ$5:CJ48)+1)</f>
        <v/>
      </c>
      <c r="CK49" s="316" t="str">
        <f ca="1">IFERROR(INDEX($AK$54:$AK$65, ROWS($CK$4:CK47)), IFERROR(INDEX($AO$54:$AO$65, ROWS($CK$4:CK47)-ROWS($AK$54:$AK$65)), IFERROR(INDEX($AS$54:$AS$65, ROWS($CK$4:CK47)-ROWS($AK$54:$AK$65)-ROWS($AO$54:$AO$65)),IFERROR(INDEX($AW$54:$AW$65, ROWS($CK$4:CK47)-ROWS($AK$54:$AK$65)-ROWS($AO$54:$AO$65)-ROWS($AS$54:$AS$65)),IFERROR(INDEX($BA$54:$BA$65, ROWS($CK$4:CK47)-ROWS($AK$54:$AK$65)-ROWS($AO$54:$AO$65)-ROWS($AS$54:$AS$65)-ROWS($AW$54:$AW$65)),IFERROR(INDEX($BE$54:$BE$65, ROWS($CK$4:CK47)-ROWS($AK$54:$AK$65)-ROWS($AO$54:$AO$65)-ROWS($AS$54:$AS$65)-ROWS($AW$54:$AW$65)-ROWS($BA$54:$BA$65)),IFERROR(INDEX($BI$54:$BI$65, ROWS($CK$4:CK47)-ROWS($AK$54:$AK$65)-ROWS($AO$54:$AO$65)-ROWS($AS$54:$AS$65)-ROWS($AW$54:$AW$65)-ROWS($BA$54:$BA$65)-ROWS($BE$54:$BE$65)), "")))))))</f>
        <v/>
      </c>
      <c r="CL49" s="316" t="str">
        <f t="shared" ca="1" si="40"/>
        <v/>
      </c>
      <c r="CM49" s="413" t="str">
        <f t="shared" ca="1" si="41"/>
        <v/>
      </c>
      <c r="CN49" s="412" t="str">
        <f>IF(OR(CO49="",CO49=0),"",MAX(CN$5:CN48)+1)</f>
        <v/>
      </c>
      <c r="CO49" s="316">
        <f>IFERROR(INDEX($AJ$70:$AJ$81, ROWS($CO$4:CO47)), IFERROR(INDEX($AN$70:$AN$81, ROWS($CO$4:CO47)-ROWS($AJ$70:$AJ$81)), IFERROR(INDEX($AR$70:$AR$81, ROWS($CO$4:CO47)-ROWS($AJ$70:$AJ$81)-ROWS($AN$70:$AN$81)),IFERROR(INDEX($AV$70:$AV$81, ROWS($CO$4:CO47)-ROWS($AJ$70:$AJ$81)-ROWS($AN$70:$AN$81)-ROWS($AR$70:$AR$81)),IFERROR(INDEX($AZ$70:$AZ$81, ROWS($CO$4:CO47)-ROWS($AJ$70:$AJ$81)-ROWS($AN$70:$AN$81)-ROWS($AR$70:$AR$81)-ROWS($AV$70:$AV$81)),IFERROR(INDEX($BD$70:$BD$81, ROWS($CO$4:CO47)-ROWS($AJ$70:$AJ$81)-ROWS($AN$70:$AN$81)-ROWS($AR$70:$AR$81)-ROWS($AV$70:$AV$81)-ROWS($AZ$70:$AZ$81)),IFERROR(INDEX($BH$70:$BH$81, ROWS($CO$4:CO47)-ROWS($AJ$70:$AJ$81)-ROWS($AN$70:$AN$81)-ROWS($AR$70:$AR$81)-ROWS($AV$70:$AV$81)-ROWS($AZ$70:$AZ$81)-ROWS($BD$70:$BD$81)), "")))))))</f>
        <v>0</v>
      </c>
      <c r="CP49" s="316" t="str">
        <f t="shared" ca="1" si="42"/>
        <v/>
      </c>
      <c r="CQ49" s="316" t="str">
        <f>IF(OR(CR49="",CR49=0),"",MAX(CQ$5:CQ48)+1)</f>
        <v/>
      </c>
      <c r="CR49" s="316">
        <f>IFERROR(INDEX($AK$70:$AK$81, ROWS($CR$4:CR47)), IFERROR(INDEX($AO$70:$AO$81, ROWS($CR$4:CR47)-ROWS($AK$70:$AK$81)), IFERROR(INDEX($AS$70:$AS$81, ROWS($CR$4:CR47)-ROWS($AK$70:$AK$81)-ROWS($AO$70:$AO$81)),IFERROR(INDEX($AW$70:$AW$81, ROWS($CR$4:CR47)-ROWS($AK$70:$AK$81)-ROWS($AO$70:$AO$81)-ROWS($AS$70:$AS$81)),IFERROR(INDEX($BA$70:$BA$81, ROWS($CR$4:CR47)-ROWS($AK$70:$AK$81)-ROWS($AO$70:$AO$81)-ROWS($AS$70:$AS$81)-ROWS($AW$70:$AW$81)),IFERROR(INDEX($BE$70:$BE$81, ROWS($CR$4:CR47)-ROWS($AK$70:$AK$81)-ROWS($AO$70:$AO$81)-ROWS($AS$70:$AS$81)-ROWS($AW$70:$AW$81)-ROWS($BA$70:$BA$81)),IFERROR(INDEX($BI$70:$BI$81, ROWS($CR$4:CR47)-ROWS($AK$70:$AK$81)-ROWS($AO$70:$AO$81)-ROWS($AS$70:$AS$81)-ROWS($AW$70:$AW$81)-ROWS($BA$70:$BA$81)-ROWS($BE$70:$BE$81)), "")))))))</f>
        <v>0</v>
      </c>
      <c r="CS49" s="316" t="str">
        <f t="shared" ca="1" si="43"/>
        <v/>
      </c>
      <c r="CT49" s="413" t="str">
        <f t="shared" ca="1" si="44"/>
        <v/>
      </c>
      <c r="CU49" s="412" t="str">
        <f>IF(OR(CV49="",CV49=0),"",MAX(CU$5:CU48)+1)</f>
        <v/>
      </c>
      <c r="CV49" s="316" t="str">
        <f>IFERROR(INDEX($AJ$86:$AJ$97, ROWS($CV$4:CV47)), IFERROR(INDEX($AN$86:$AN$97, ROWS($CV$4:CV47)-ROWS($AJ$86:$AJ$97)), ""))</f>
        <v/>
      </c>
      <c r="CW49" s="316" t="str">
        <f t="shared" si="45"/>
        <v/>
      </c>
      <c r="CX49" s="316" t="str">
        <f>IF(OR(CY49="",CY49=0),"",MAX(CX$5:CX48)+1)</f>
        <v/>
      </c>
      <c r="CY49" s="316" t="str">
        <f>IFERROR(INDEX($AK$86:$AK$97, ROWS($CY$4:CY47)), IFERROR(INDEX($AO$86:$AO$97, ROWS($CY$4:CY47)-ROWS($AK$86:$AK$97)), ""))</f>
        <v/>
      </c>
      <c r="CZ49" s="316" t="str">
        <f t="shared" si="46"/>
        <v/>
      </c>
      <c r="DA49" s="413" t="str">
        <f t="shared" si="47"/>
        <v/>
      </c>
      <c r="DC49" s="438">
        <f ca="1">IF(OR(DD49="",DD49=0),"",MAX(DC$45:DC48)+1)</f>
        <v>3</v>
      </c>
      <c r="DD49" s="434" t="str">
        <f t="shared" ca="1" si="130"/>
        <v>Car 2 Gas</v>
      </c>
      <c r="DE49" s="413">
        <f t="shared" ca="1" si="131"/>
        <v>80</v>
      </c>
      <c r="DF49" s="431" t="str">
        <f ca="1">IF(OR(DG49="",DG49=0),"",MAX(DF$45:DF48)+1)</f>
        <v/>
      </c>
      <c r="DG49" s="412" t="str">
        <f t="shared" ca="1" si="132"/>
        <v/>
      </c>
      <c r="DH49" s="413" t="str">
        <f t="shared" ca="1" si="133"/>
        <v/>
      </c>
      <c r="DI49" s="412" t="str">
        <f t="shared" ca="1" si="134"/>
        <v>D. Store Card 4</v>
      </c>
      <c r="DJ49" s="413">
        <f t="shared" ca="1" si="135"/>
        <v>30</v>
      </c>
      <c r="DK49" s="412" t="str">
        <f t="shared" ca="1" si="136"/>
        <v>Investment 1</v>
      </c>
      <c r="DL49" s="413">
        <f t="shared" ca="1" si="137"/>
        <v>200</v>
      </c>
      <c r="DM49" s="293"/>
      <c r="DN49" s="425" t="str">
        <f ca="1">IF(DI55="","",CONCATENATE(DI55," - ",DJ55))</f>
        <v>Audible - 14.95</v>
      </c>
      <c r="DO49" s="295" t="str">
        <f ca="1">IF(DI56="","",CONCATENATE(DI56," - ",DJ56))</f>
        <v>Car 1 Gas - 50</v>
      </c>
      <c r="DP49" s="295" t="str">
        <f ca="1">IF(DI57="","",CONCATENATE(DI57," - ",DJ57))</f>
        <v/>
      </c>
      <c r="DQ49" s="425" t="str">
        <f ca="1">IF(DK55="","",CONCATENATE(DK55," - ",DL55))</f>
        <v/>
      </c>
      <c r="DR49" s="295" t="str">
        <f ca="1">IF(DK56="","",CONCATENATE(DK56," - ",DL56))</f>
        <v/>
      </c>
      <c r="DS49" s="426" t="str">
        <f ca="1">IF(DK57="","",CONCATENATE(DK57," - ",DL57))</f>
        <v/>
      </c>
    </row>
    <row r="50" spans="16:123" x14ac:dyDescent="0.3">
      <c r="P50" s="1177"/>
      <c r="Q50" s="1178"/>
      <c r="R50" s="453"/>
      <c r="S50" s="402"/>
      <c r="T50"/>
      <c r="U50" s="1177"/>
      <c r="V50" s="1178"/>
      <c r="W50" s="453"/>
      <c r="X50" s="402"/>
      <c r="AC50" s="358">
        <f>IF('Data Entry'!H32="","",'Data Entry'!H32)</f>
        <v>15</v>
      </c>
      <c r="AD50" s="356" t="str">
        <f>IF('Data Entry'!G32="","",'Data Entry'!G32)</f>
        <v>Car Payment 2</v>
      </c>
      <c r="AE50" s="357">
        <f>IF('Data Entry'!J32="","",'Data Entry'!J32)</f>
        <v>200</v>
      </c>
      <c r="AF50" s="402">
        <f>IF('Data Entry'!I32="","",'Data Entry'!I32)</f>
        <v>8000</v>
      </c>
      <c r="AI50" s="278"/>
      <c r="AJ50" s="278"/>
      <c r="AK50" s="278"/>
      <c r="AL50" s="278"/>
      <c r="AM50" s="278"/>
      <c r="AN50" s="278"/>
      <c r="AO50" s="278"/>
      <c r="AP50" s="278"/>
      <c r="AQ50" s="278"/>
      <c r="AR50" s="278"/>
      <c r="AS50" s="278"/>
      <c r="AT50" s="278"/>
      <c r="AU50" s="278"/>
      <c r="AV50" s="278"/>
      <c r="AW50" s="278"/>
      <c r="AX50" s="278"/>
      <c r="AY50" s="278"/>
      <c r="AZ50" s="278"/>
      <c r="BA50" s="278"/>
      <c r="BB50" s="278"/>
      <c r="BC50" s="278"/>
      <c r="BL50" s="412" t="str">
        <f ca="1">IF(OR(BM50="",BM50=0),"",MAX(BL$5:BL49)+1)</f>
        <v/>
      </c>
      <c r="BM50" s="316" t="str">
        <f ca="1">IFERROR(INDEX($AJ$6:$AJ$17, ROWS(BM$4:$BM48)), IFERROR(INDEX($AN$6:$AN$17, ROWS(BM$4:$BM48)-ROWS($AJ$6:$AJ$17)), IFERROR(INDEX($AR$6:$AR$17, ROWS(BM$4:$BM48)-ROWS($AJ$6:$AJ$17)-ROWS($AN$6:$AN$17)),IFERROR(INDEX($AV$6:$AV$17, ROWS(BM$4:$BM48)-ROWS($AJ$6:$AJ$17)-ROWS($AN$6:$AN$17)-ROWS($AR$6:$AR$17)),IFERROR(INDEX($AZ$6:$AZ$17, ROWS(BM$4:$BM48)-ROWS($AJ$6:$AJ$17)-ROWS($AN$6:$AN$17)-ROWS($AR$6:$AR$17)-ROWS($AV$6:$AV$17)),IFERROR(INDEX($BD$6:$BD$17, ROWS(BM$4:$BM48)-ROWS($AJ$6:$AJ$17)-ROWS($AN$6:$AN$17)-ROWS($AR$6:$AR$17)-ROWS($AV$6:$AV$17)-ROWS($AZ$6:$AZ$17)),IFERROR(INDEX($BH$6:$BH$17, ROWS(BM$4:$BM48)-ROWS($AJ$6:$AJ$17)-ROWS($AN$6:$AN$17)-ROWS($AR$6:$AR$17)-ROWS($AV$6:$AV$17)-ROWS($AZ$6:$AZ$17)-ROWS($BD$6:$BD$17)), "")))))))</f>
        <v/>
      </c>
      <c r="BN50" s="316" t="str">
        <f t="shared" ca="1" si="30"/>
        <v/>
      </c>
      <c r="BO50" s="316" t="str">
        <f ca="1">IF(OR(BP50="",BP50=0),"",MAX(BO$5:BO49)+1)</f>
        <v/>
      </c>
      <c r="BP50" s="316" t="str">
        <f ca="1">IFERROR(INDEX($AK$6:$AK$17, ROWS($BP$4:BP48)), IFERROR(INDEX($AO$6:$AO$17, ROWS($BP$4:BP48)-ROWS($AK$6:$AK$17)), IFERROR(INDEX($AS$6:$AS$17, ROWS($BP$4:BP48)-ROWS($AK$6:$AK$17)-ROWS($AO$6:$AO$17)),IFERROR(INDEX($AW$6:$AW$17, ROWS($BP$4:BP48)-ROWS($AK$6:$AK$17)-ROWS($AO$6:$AO$17)-ROWS($AS$6:$AS$17)),IFERROR(INDEX($BA$6:$BA$17, ROWS($BP$4:BP48)-ROWS($AK$6:$AK$17)-ROWS($AO$6:$AO$17)-ROWS($AS$6:$AS$17)-ROWS($AW$6:$AW$17)),IFERROR(INDEX($BE$6:$BE$17, ROWS($BP$4:BP48)-ROWS($AK$6:$AK$17)-ROWS($AO$6:$AO$17)-ROWS($AS$6:$AS$17)-ROWS($AW$6:$AW$17)-ROWS($BA$6:$BA$17)),IFERROR(INDEX($BI$6:$BI$17, ROWS($BP$4:BP48)-ROWS($AK$6:$AK$17)-ROWS($AO$6:$AO$17)-ROWS($AS$6:$AS$17)-ROWS($AW$6:$AW$17)-ROWS($BA$6:$BA$17)-ROWS($BE$6:$BE$17)), "")))))))</f>
        <v/>
      </c>
      <c r="BQ50" s="316" t="str">
        <f t="shared" ca="1" si="31"/>
        <v/>
      </c>
      <c r="BR50" s="413" t="str">
        <f t="shared" ca="1" si="32"/>
        <v/>
      </c>
      <c r="BS50" s="412" t="str">
        <f ca="1">IF(OR(BT50="",BT50=0),"",MAX(BS$5:BS49)+1)</f>
        <v/>
      </c>
      <c r="BT50" s="316" t="str">
        <f ca="1">IFERROR(INDEX($AJ$22:$AJ$33, ROWS($BT$4:BT48)), IFERROR(INDEX($AN$22:$AN$33, ROWS($BT$4:BT48)-ROWS($AJ$22:$AJ$33)), IFERROR(INDEX($AR$22:$AR$33, ROWS($BT$4:BT48)-ROWS($AJ$22:$AJ$33)-ROWS($AN$22:$AN$33)),IFERROR(INDEX($AV$22:$AV$33, ROWS($BT$4:BT48)-ROWS($AJ$22:$AJ$33)-ROWS($AN$22:$AN$33)-ROWS($AR$22:$AR$33)),IFERROR(INDEX($AZ$22:$AZ$33, ROWS($BT$4:BT48)-ROWS($AJ$22:$AJ$33)-ROWS($AN$22:$AN$33)-ROWS($AR$22:$AR$33)-ROWS($AV$22:$AV$33)),IFERROR(INDEX($BD$22:$BD$33, ROWS($BT$4:BT48)-ROWS($AJ$22:$AJ$33)-ROWS($AN$22:$AN$33)-ROWS($AR$22:$AR$33)-ROWS($AV$22:$AV$33)-ROWS($AZ$22:$AZ$33)),IFERROR(INDEX($BH$22:$BH$33, ROWS($BT$4:BT48)-ROWS($AJ$22:$AJ$33)-ROWS($AN$22:$AN$33)-ROWS($AR$22:$AR$33)-ROWS($AV$22:$AV$33)-ROWS($AZ$22:$AZ$33)-ROWS($BD$22:$BD$33)), "")))))))</f>
        <v/>
      </c>
      <c r="BU50" s="316" t="str">
        <f t="shared" ca="1" si="33"/>
        <v/>
      </c>
      <c r="BV50" s="316" t="str">
        <f ca="1">IF(OR(BW50="",BW50=0),"",MAX(BV$5:BV49)+1)</f>
        <v/>
      </c>
      <c r="BW50" s="316" t="str">
        <f ca="1">IFERROR(INDEX($AK$22:$AK$33, ROWS($BW$4:BW48)), IFERROR(INDEX($AO$22:$AO$33, ROWS($BW$4:BW48)-ROWS($AK$22:$AK$33)), IFERROR(INDEX($AS$22:$AS$33, ROWS($BW$4:BW48)-ROWS($AK$22:$AK$33)-ROWS($AO$22:$AO$33)),IFERROR(INDEX($AW$22:$AW$33, ROWS($BW$4:BW48)-ROWS($AK$22:$AK$33)-ROWS($AO$22:$AO$33)-ROWS($AS$22:$AS$33)),IFERROR(INDEX($BA$22:$BA$33, ROWS($BW$4:BW48)-ROWS($AK$22:$AK$33)-ROWS($AO$22:$AO$33)-ROWS($AS$22:$AS$33)-ROWS($AW$22:$AW$33)),IFERROR(INDEX($BE$22:$BE$33, ROWS($BW$4:BW48)-ROWS($AK$22:$AK$33)-ROWS($AO$22:$AO$33)-ROWS($AS$22:$AS$33)-ROWS($AW$22:$AW$33)-ROWS($BA$22:$BA$33)),IFERROR(INDEX($BI$22:$BI$33, ROWS($BW$4:BW48)-ROWS($AK$22:$AK$33)-ROWS($AO$22:$AO$33)-ROWS($AS$22:$AS$33)-ROWS($AW$22:$AW$33)-ROWS($BA$22:$BA$33)-ROWS($BE$22:$BE$33)), "")))))))</f>
        <v/>
      </c>
      <c r="BX50" s="316" t="str">
        <f t="shared" ca="1" si="34"/>
        <v/>
      </c>
      <c r="BY50" s="413" t="str">
        <f t="shared" ca="1" si="35"/>
        <v/>
      </c>
      <c r="BZ50" s="412" t="str">
        <f ca="1">IF(OR(CA50="",CA50=0),"",MAX(BZ$5:BZ49)+1)</f>
        <v/>
      </c>
      <c r="CA50" s="316" t="str">
        <f ca="1">IFERROR(INDEX($AJ$38:$AJ$49, ROWS($CA$4:CA48)), IFERROR(INDEX($AN$38:$AN$49, ROWS($CA$4:CA48)-ROWS($AJ$38:$AJ$49)), IFERROR(INDEX($AR$38:$AR$49, ROWS($CA$4:CA48)-ROWS($AJ$38:$AJ$49)-ROWS($AN$38:$AN$49)),IFERROR(INDEX($AV$38:$AV$49, ROWS($CA$4:CA48)-ROWS($AJ$38:$AJ$49)-ROWS($AN$38:$AN$49)-ROWS($AR$38:$AR$49)),IFERROR(INDEX($AZ$38:$AZ$49, ROWS($CA$4:CA48)-ROWS($AJ$38:$AJ$49)-ROWS($AN$38:$AN$49)-ROWS($AR$38:$AR$49)-ROWS($AV$38:$AV$49)),IFERROR(INDEX($BD$38:$BD$49, ROWS($CA$4:CA48)-ROWS($AJ$38:$AJ$49)-ROWS($AN$38:$AN$49)-ROWS($AR$38:$AR$49)-ROWS($AV$38:$AV$49)-ROWS($AZ$38:$AZ$49)),IFERROR(INDEX($BH$38:$BH$49, ROWS($CA$4:CA48)-ROWS($AJ$38:$AJ$49)-ROWS($AN$38:$AN$49)-ROWS($AR$38:$AR$49)-ROWS($AV$38:$AV$49)-ROWS($AZ$38:$AZ$49)-ROWS($BD$38:$BD$49)), "")))))))</f>
        <v/>
      </c>
      <c r="CB50" s="316" t="str">
        <f t="shared" ca="1" si="36"/>
        <v/>
      </c>
      <c r="CC50" s="316" t="str">
        <f ca="1">IF(OR(CD50="",CD50=0),"",MAX(CC$5:CC49)+1)</f>
        <v/>
      </c>
      <c r="CD50" s="316" t="str">
        <f ca="1">IFERROR(INDEX($AK$38:$AK$49, ROWS($CD$4:CD48)), IFERROR(INDEX($AO$38:$AO$49, ROWS($CD$4:CD48)-ROWS($AK$38:$AK$49)), IFERROR(INDEX($AS$38:$AS$49, ROWS($CD$4:CD48)-ROWS($AK$38:$AK$49)-ROWS($AO$38:$AO$49)),IFERROR(INDEX($AW$38:$AW$49, ROWS($CD$4:CD48)-ROWS($AK$38:$AK$49)-ROWS($AO$38:$AO$49)-ROWS($AS$38:$AS$49)),IFERROR(INDEX($BA$38:$BA$49, ROWS($CD$4:CD48)-ROWS($AK$38:$AK$49)-ROWS($AO$38:$AO$49)-ROWS($AS$38:$AS$49)-ROWS($AW$38:$AW$49)),IFERROR(INDEX($BE$38:$BE$49, ROWS($CD$4:CD48)-ROWS($AK$38:$AK$49)-ROWS($AO$38:$AO$49)-ROWS($AS$38:$AS$49)-ROWS($AW$38:$AW$49)-ROWS($BA$38:$BA$49)),IFERROR(INDEX($BI$38:$BI$49, ROWS($CD$4:CD48)-ROWS($AK$38:$AK$49)-ROWS($AO$38:$AO$49)-ROWS($AS$38:$AS$49)-ROWS($AW$38:$AW$49)-ROWS($BA$38:$BA$49)-ROWS($BE$38:$BE$49)), "")))))))</f>
        <v/>
      </c>
      <c r="CE50" s="316" t="str">
        <f t="shared" ca="1" si="37"/>
        <v/>
      </c>
      <c r="CF50" s="413" t="str">
        <f t="shared" ca="1" si="38"/>
        <v/>
      </c>
      <c r="CG50" s="412" t="str">
        <f ca="1">IF(OR(CH50="",CH50=0),"",MAX(CG$5:CG49)+1)</f>
        <v/>
      </c>
      <c r="CH50" s="316" t="str">
        <f ca="1">IFERROR(INDEX($AJ$54:$AJ$65, ROWS($CH$4:CH48)), IFERROR(INDEX($AN$54:$AN$65, ROWS($CH$4:CH48)-ROWS($AJ$54:$AJ$65)), IFERROR(INDEX($AR$54:$AR$65, ROWS($CH$4:CH48)-ROWS($AJ$54:$AJ$65)-ROWS($AN$54:$AN$65)),IFERROR(INDEX($AV$54:$AV$65, ROWS($CH$4:CH48)-ROWS($AJ$54:$AJ$65)-ROWS($AN$54:$AN$65)-ROWS($AR$54:$AR$65)),IFERROR(INDEX($AZ$54:$AZ$65, ROWS($CH$4:CH48)-ROWS($AJ$54:$AJ$65)-ROWS($AN$54:$AN$65)-ROWS($AR$54:$AR$65)-ROWS($AV$54:$AV$65)),IFERROR(INDEX($BD$54:$BD$65, ROWS($CH$4:CH48)-ROWS($AJ$54:$AJ$65)-ROWS($AN$54:$AN$65)-ROWS($AR$54:$AR$65)-ROWS($AV$54:$AV$65)-ROWS($AZ$54:$AZ$65)),IFERROR(INDEX($BH$54:$BH$65, ROWS($CH$4:CH48)-ROWS($AJ$54:$AJ$65)-ROWS($AN$54:$AN$65)-ROWS($AR$54:$AR$65)-ROWS($AV$54:$AV$65)-ROWS($AZ$54:$AZ$65)-ROWS($BD$54:$BD$65)), "")))))))</f>
        <v/>
      </c>
      <c r="CI50" s="316" t="str">
        <f t="shared" ca="1" si="39"/>
        <v/>
      </c>
      <c r="CJ50" s="316" t="str">
        <f ca="1">IF(OR(CK50="",CK50=0),"",MAX(CJ$5:CJ49)+1)</f>
        <v/>
      </c>
      <c r="CK50" s="316" t="str">
        <f ca="1">IFERROR(INDEX($AK$54:$AK$65, ROWS($CK$4:CK48)), IFERROR(INDEX($AO$54:$AO$65, ROWS($CK$4:CK48)-ROWS($AK$54:$AK$65)), IFERROR(INDEX($AS$54:$AS$65, ROWS($CK$4:CK48)-ROWS($AK$54:$AK$65)-ROWS($AO$54:$AO$65)),IFERROR(INDEX($AW$54:$AW$65, ROWS($CK$4:CK48)-ROWS($AK$54:$AK$65)-ROWS($AO$54:$AO$65)-ROWS($AS$54:$AS$65)),IFERROR(INDEX($BA$54:$BA$65, ROWS($CK$4:CK48)-ROWS($AK$54:$AK$65)-ROWS($AO$54:$AO$65)-ROWS($AS$54:$AS$65)-ROWS($AW$54:$AW$65)),IFERROR(INDEX($BE$54:$BE$65, ROWS($CK$4:CK48)-ROWS($AK$54:$AK$65)-ROWS($AO$54:$AO$65)-ROWS($AS$54:$AS$65)-ROWS($AW$54:$AW$65)-ROWS($BA$54:$BA$65)),IFERROR(INDEX($BI$54:$BI$65, ROWS($CK$4:CK48)-ROWS($AK$54:$AK$65)-ROWS($AO$54:$AO$65)-ROWS($AS$54:$AS$65)-ROWS($AW$54:$AW$65)-ROWS($BA$54:$BA$65)-ROWS($BE$54:$BE$65)), "")))))))</f>
        <v/>
      </c>
      <c r="CL50" s="316" t="str">
        <f t="shared" ca="1" si="40"/>
        <v/>
      </c>
      <c r="CM50" s="413" t="str">
        <f t="shared" ca="1" si="41"/>
        <v/>
      </c>
      <c r="CN50" s="412" t="str">
        <f>IF(OR(CO50="",CO50=0),"",MAX(CN$5:CN49)+1)</f>
        <v/>
      </c>
      <c r="CO50" s="316">
        <f>IFERROR(INDEX($AJ$70:$AJ$81, ROWS($CO$4:CO48)), IFERROR(INDEX($AN$70:$AN$81, ROWS($CO$4:CO48)-ROWS($AJ$70:$AJ$81)), IFERROR(INDEX($AR$70:$AR$81, ROWS($CO$4:CO48)-ROWS($AJ$70:$AJ$81)-ROWS($AN$70:$AN$81)),IFERROR(INDEX($AV$70:$AV$81, ROWS($CO$4:CO48)-ROWS($AJ$70:$AJ$81)-ROWS($AN$70:$AN$81)-ROWS($AR$70:$AR$81)),IFERROR(INDEX($AZ$70:$AZ$81, ROWS($CO$4:CO48)-ROWS($AJ$70:$AJ$81)-ROWS($AN$70:$AN$81)-ROWS($AR$70:$AR$81)-ROWS($AV$70:$AV$81)),IFERROR(INDEX($BD$70:$BD$81, ROWS($CO$4:CO48)-ROWS($AJ$70:$AJ$81)-ROWS($AN$70:$AN$81)-ROWS($AR$70:$AR$81)-ROWS($AV$70:$AV$81)-ROWS($AZ$70:$AZ$81)),IFERROR(INDEX($BH$70:$BH$81, ROWS($CO$4:CO48)-ROWS($AJ$70:$AJ$81)-ROWS($AN$70:$AN$81)-ROWS($AR$70:$AR$81)-ROWS($AV$70:$AV$81)-ROWS($AZ$70:$AZ$81)-ROWS($BD$70:$BD$81)), "")))))))</f>
        <v>0</v>
      </c>
      <c r="CP50" s="316" t="str">
        <f t="shared" ca="1" si="42"/>
        <v/>
      </c>
      <c r="CQ50" s="316" t="str">
        <f>IF(OR(CR50="",CR50=0),"",MAX(CQ$5:CQ49)+1)</f>
        <v/>
      </c>
      <c r="CR50" s="316">
        <f>IFERROR(INDEX($AK$70:$AK$81, ROWS($CR$4:CR48)), IFERROR(INDEX($AO$70:$AO$81, ROWS($CR$4:CR48)-ROWS($AK$70:$AK$81)), IFERROR(INDEX($AS$70:$AS$81, ROWS($CR$4:CR48)-ROWS($AK$70:$AK$81)-ROWS($AO$70:$AO$81)),IFERROR(INDEX($AW$70:$AW$81, ROWS($CR$4:CR48)-ROWS($AK$70:$AK$81)-ROWS($AO$70:$AO$81)-ROWS($AS$70:$AS$81)),IFERROR(INDEX($BA$70:$BA$81, ROWS($CR$4:CR48)-ROWS($AK$70:$AK$81)-ROWS($AO$70:$AO$81)-ROWS($AS$70:$AS$81)-ROWS($AW$70:$AW$81)),IFERROR(INDEX($BE$70:$BE$81, ROWS($CR$4:CR48)-ROWS($AK$70:$AK$81)-ROWS($AO$70:$AO$81)-ROWS($AS$70:$AS$81)-ROWS($AW$70:$AW$81)-ROWS($BA$70:$BA$81)),IFERROR(INDEX($BI$70:$BI$81, ROWS($CR$4:CR48)-ROWS($AK$70:$AK$81)-ROWS($AO$70:$AO$81)-ROWS($AS$70:$AS$81)-ROWS($AW$70:$AW$81)-ROWS($BA$70:$BA$81)-ROWS($BE$70:$BE$81)), "")))))))</f>
        <v>0</v>
      </c>
      <c r="CS50" s="316" t="str">
        <f t="shared" ca="1" si="43"/>
        <v/>
      </c>
      <c r="CT50" s="413" t="str">
        <f t="shared" ca="1" si="44"/>
        <v/>
      </c>
      <c r="CU50" s="412" t="str">
        <f>IF(OR(CV50="",CV50=0),"",MAX(CU$5:CU49)+1)</f>
        <v/>
      </c>
      <c r="CV50" s="316" t="str">
        <f>IFERROR(INDEX($AJ$86:$AJ$97, ROWS($CV$4:CV48)), IFERROR(INDEX($AN$86:$AN$97, ROWS($CV$4:CV48)-ROWS($AJ$86:$AJ$97)), ""))</f>
        <v/>
      </c>
      <c r="CW50" s="316" t="str">
        <f t="shared" si="45"/>
        <v/>
      </c>
      <c r="CX50" s="316" t="str">
        <f>IF(OR(CY50="",CY50=0),"",MAX(CX$5:CX49)+1)</f>
        <v/>
      </c>
      <c r="CY50" s="316" t="str">
        <f>IFERROR(INDEX($AK$86:$AK$97, ROWS($CY$4:CY48)), IFERROR(INDEX($AO$86:$AO$97, ROWS($CY$4:CY48)-ROWS($AK$86:$AK$97)), ""))</f>
        <v/>
      </c>
      <c r="CZ50" s="316" t="str">
        <f t="shared" si="46"/>
        <v/>
      </c>
      <c r="DA50" s="413" t="str">
        <f t="shared" si="47"/>
        <v/>
      </c>
      <c r="DC50" s="438">
        <f ca="1">IF(OR(DD50="",DD50=0),"",MAX(DC$45:DC49)+1)</f>
        <v>4</v>
      </c>
      <c r="DD50" s="434" t="str">
        <f t="shared" ca="1" si="130"/>
        <v>D. Store Card 4</v>
      </c>
      <c r="DE50" s="413">
        <f t="shared" ca="1" si="131"/>
        <v>30</v>
      </c>
      <c r="DF50" s="431" t="str">
        <f ca="1">IF(OR(DG50="",DG50=0),"",MAX(DF$45:DF49)+1)</f>
        <v/>
      </c>
      <c r="DG50" s="412" t="str">
        <f t="shared" ca="1" si="132"/>
        <v/>
      </c>
      <c r="DH50" s="413" t="str">
        <f t="shared" ca="1" si="133"/>
        <v/>
      </c>
      <c r="DI50" s="412" t="str">
        <f t="shared" ca="1" si="134"/>
        <v>D. Store Card 1</v>
      </c>
      <c r="DJ50" s="413">
        <f t="shared" ca="1" si="135"/>
        <v>30</v>
      </c>
      <c r="DK50" s="412" t="str">
        <f t="shared" ca="1" si="136"/>
        <v/>
      </c>
      <c r="DL50" s="413" t="str">
        <f t="shared" ca="1" si="137"/>
        <v/>
      </c>
      <c r="DM50" s="292"/>
      <c r="DN50" s="425" t="str">
        <f ca="1">IF(DI58="","",CONCATENATE(DI58," - ",DJ58))</f>
        <v/>
      </c>
      <c r="DO50" s="295" t="str">
        <f ca="1">IF(DI59="","",CONCATENATE(DI59," - ",DJ59))</f>
        <v/>
      </c>
      <c r="DP50" s="295" t="str">
        <f ca="1">IF(DI60="","",CONCATENATE(DI60," - ",DJ60))</f>
        <v/>
      </c>
      <c r="DQ50" s="425" t="str">
        <f ca="1">IF(DK58="","",CONCATENATE(DK58," - ",DL58))</f>
        <v/>
      </c>
      <c r="DR50" s="295" t="str">
        <f ca="1">IF(DK59="","",CONCATENATE(DK59," - ",DL59))</f>
        <v/>
      </c>
      <c r="DS50" s="426" t="str">
        <f ca="1">IF(DK60="","",CONCATENATE(DK60," - ",DL60))</f>
        <v/>
      </c>
    </row>
    <row r="51" spans="16:123" ht="15.75" thickBot="1" x14ac:dyDescent="0.35">
      <c r="P51" s="1177"/>
      <c r="Q51" s="1178"/>
      <c r="R51" s="453"/>
      <c r="S51" s="402"/>
      <c r="T51"/>
      <c r="U51" s="1177"/>
      <c r="V51" s="1178"/>
      <c r="W51" s="453"/>
      <c r="X51" s="402"/>
      <c r="AC51" s="358">
        <f>IF('Data Entry'!H33="","",'Data Entry'!H33)</f>
        <v>1</v>
      </c>
      <c r="AD51" s="356" t="str">
        <f>IF('Data Entry'!G33="","",'Data Entry'!G33)</f>
        <v>Mortgage</v>
      </c>
      <c r="AE51" s="357">
        <f>IF('Data Entry'!J33="","",'Data Entry'!J33)</f>
        <v>800</v>
      </c>
      <c r="AF51" s="402">
        <f>IF('Data Entry'!I33="","",'Data Entry'!I33)</f>
        <v>110000</v>
      </c>
      <c r="AI51" s="278"/>
      <c r="AJ51" s="278"/>
      <c r="AK51" s="278"/>
      <c r="AL51" s="278"/>
      <c r="AM51" s="278"/>
      <c r="AN51" s="278"/>
      <c r="AO51" s="278"/>
      <c r="AP51" s="278"/>
      <c r="AQ51" s="278"/>
      <c r="AR51" s="278"/>
      <c r="AS51" s="278"/>
      <c r="AT51" s="278"/>
      <c r="AU51" s="278"/>
      <c r="AV51" s="278"/>
      <c r="AW51" s="278"/>
      <c r="AX51" s="278"/>
      <c r="AY51" s="278"/>
      <c r="AZ51" s="278"/>
      <c r="BA51" s="278"/>
      <c r="BB51" s="278"/>
      <c r="BC51" s="278"/>
      <c r="BL51" s="412" t="str">
        <f ca="1">IF(OR(BM51="",BM51=0),"",MAX(BL$5:BL50)+1)</f>
        <v/>
      </c>
      <c r="BM51" s="316" t="str">
        <f ca="1">IFERROR(INDEX($AJ$6:$AJ$17, ROWS(BM$4:$BM49)), IFERROR(INDEX($AN$6:$AN$17, ROWS(BM$4:$BM49)-ROWS($AJ$6:$AJ$17)), IFERROR(INDEX($AR$6:$AR$17, ROWS(BM$4:$BM49)-ROWS($AJ$6:$AJ$17)-ROWS($AN$6:$AN$17)),IFERROR(INDEX($AV$6:$AV$17, ROWS(BM$4:$BM49)-ROWS($AJ$6:$AJ$17)-ROWS($AN$6:$AN$17)-ROWS($AR$6:$AR$17)),IFERROR(INDEX($AZ$6:$AZ$17, ROWS(BM$4:$BM49)-ROWS($AJ$6:$AJ$17)-ROWS($AN$6:$AN$17)-ROWS($AR$6:$AR$17)-ROWS($AV$6:$AV$17)),IFERROR(INDEX($BD$6:$BD$17, ROWS(BM$4:$BM49)-ROWS($AJ$6:$AJ$17)-ROWS($AN$6:$AN$17)-ROWS($AR$6:$AR$17)-ROWS($AV$6:$AV$17)-ROWS($AZ$6:$AZ$17)),IFERROR(INDEX($BH$6:$BH$17, ROWS(BM$4:$BM49)-ROWS($AJ$6:$AJ$17)-ROWS($AN$6:$AN$17)-ROWS($AR$6:$AR$17)-ROWS($AV$6:$AV$17)-ROWS($AZ$6:$AZ$17)-ROWS($BD$6:$BD$17)), "")))))))</f>
        <v/>
      </c>
      <c r="BN51" s="316" t="str">
        <f t="shared" ca="1" si="30"/>
        <v/>
      </c>
      <c r="BO51" s="316" t="str">
        <f ca="1">IF(OR(BP51="",BP51=0),"",MAX(BO$5:BO50)+1)</f>
        <v/>
      </c>
      <c r="BP51" s="316" t="str">
        <f ca="1">IFERROR(INDEX($AK$6:$AK$17, ROWS($BP$4:BP49)), IFERROR(INDEX($AO$6:$AO$17, ROWS($BP$4:BP49)-ROWS($AK$6:$AK$17)), IFERROR(INDEX($AS$6:$AS$17, ROWS($BP$4:BP49)-ROWS($AK$6:$AK$17)-ROWS($AO$6:$AO$17)),IFERROR(INDEX($AW$6:$AW$17, ROWS($BP$4:BP49)-ROWS($AK$6:$AK$17)-ROWS($AO$6:$AO$17)-ROWS($AS$6:$AS$17)),IFERROR(INDEX($BA$6:$BA$17, ROWS($BP$4:BP49)-ROWS($AK$6:$AK$17)-ROWS($AO$6:$AO$17)-ROWS($AS$6:$AS$17)-ROWS($AW$6:$AW$17)),IFERROR(INDEX($BE$6:$BE$17, ROWS($BP$4:BP49)-ROWS($AK$6:$AK$17)-ROWS($AO$6:$AO$17)-ROWS($AS$6:$AS$17)-ROWS($AW$6:$AW$17)-ROWS($BA$6:$BA$17)),IFERROR(INDEX($BI$6:$BI$17, ROWS($BP$4:BP49)-ROWS($AK$6:$AK$17)-ROWS($AO$6:$AO$17)-ROWS($AS$6:$AS$17)-ROWS($AW$6:$AW$17)-ROWS($BA$6:$BA$17)-ROWS($BE$6:$BE$17)), "")))))))</f>
        <v/>
      </c>
      <c r="BQ51" s="316" t="str">
        <f t="shared" ca="1" si="31"/>
        <v/>
      </c>
      <c r="BR51" s="413" t="str">
        <f t="shared" ca="1" si="32"/>
        <v/>
      </c>
      <c r="BS51" s="412" t="str">
        <f ca="1">IF(OR(BT51="",BT51=0),"",MAX(BS$5:BS50)+1)</f>
        <v/>
      </c>
      <c r="BT51" s="316" t="str">
        <f ca="1">IFERROR(INDEX($AJ$22:$AJ$33, ROWS($BT$4:BT49)), IFERROR(INDEX($AN$22:$AN$33, ROWS($BT$4:BT49)-ROWS($AJ$22:$AJ$33)), IFERROR(INDEX($AR$22:$AR$33, ROWS($BT$4:BT49)-ROWS($AJ$22:$AJ$33)-ROWS($AN$22:$AN$33)),IFERROR(INDEX($AV$22:$AV$33, ROWS($BT$4:BT49)-ROWS($AJ$22:$AJ$33)-ROWS($AN$22:$AN$33)-ROWS($AR$22:$AR$33)),IFERROR(INDEX($AZ$22:$AZ$33, ROWS($BT$4:BT49)-ROWS($AJ$22:$AJ$33)-ROWS($AN$22:$AN$33)-ROWS($AR$22:$AR$33)-ROWS($AV$22:$AV$33)),IFERROR(INDEX($BD$22:$BD$33, ROWS($BT$4:BT49)-ROWS($AJ$22:$AJ$33)-ROWS($AN$22:$AN$33)-ROWS($AR$22:$AR$33)-ROWS($AV$22:$AV$33)-ROWS($AZ$22:$AZ$33)),IFERROR(INDEX($BH$22:$BH$33, ROWS($BT$4:BT49)-ROWS($AJ$22:$AJ$33)-ROWS($AN$22:$AN$33)-ROWS($AR$22:$AR$33)-ROWS($AV$22:$AV$33)-ROWS($AZ$22:$AZ$33)-ROWS($BD$22:$BD$33)), "")))))))</f>
        <v/>
      </c>
      <c r="BU51" s="316" t="str">
        <f t="shared" ca="1" si="33"/>
        <v/>
      </c>
      <c r="BV51" s="316" t="str">
        <f ca="1">IF(OR(BW51="",BW51=0),"",MAX(BV$5:BV50)+1)</f>
        <v/>
      </c>
      <c r="BW51" s="316" t="str">
        <f ca="1">IFERROR(INDEX($AK$22:$AK$33, ROWS($BW$4:BW49)), IFERROR(INDEX($AO$22:$AO$33, ROWS($BW$4:BW49)-ROWS($AK$22:$AK$33)), IFERROR(INDEX($AS$22:$AS$33, ROWS($BW$4:BW49)-ROWS($AK$22:$AK$33)-ROWS($AO$22:$AO$33)),IFERROR(INDEX($AW$22:$AW$33, ROWS($BW$4:BW49)-ROWS($AK$22:$AK$33)-ROWS($AO$22:$AO$33)-ROWS($AS$22:$AS$33)),IFERROR(INDEX($BA$22:$BA$33, ROWS($BW$4:BW49)-ROWS($AK$22:$AK$33)-ROWS($AO$22:$AO$33)-ROWS($AS$22:$AS$33)-ROWS($AW$22:$AW$33)),IFERROR(INDEX($BE$22:$BE$33, ROWS($BW$4:BW49)-ROWS($AK$22:$AK$33)-ROWS($AO$22:$AO$33)-ROWS($AS$22:$AS$33)-ROWS($AW$22:$AW$33)-ROWS($BA$22:$BA$33)),IFERROR(INDEX($BI$22:$BI$33, ROWS($BW$4:BW49)-ROWS($AK$22:$AK$33)-ROWS($AO$22:$AO$33)-ROWS($AS$22:$AS$33)-ROWS($AW$22:$AW$33)-ROWS($BA$22:$BA$33)-ROWS($BE$22:$BE$33)), "")))))))</f>
        <v/>
      </c>
      <c r="BX51" s="316" t="str">
        <f t="shared" ca="1" si="34"/>
        <v/>
      </c>
      <c r="BY51" s="413" t="str">
        <f t="shared" ca="1" si="35"/>
        <v/>
      </c>
      <c r="BZ51" s="412" t="str">
        <f ca="1">IF(OR(CA51="",CA51=0),"",MAX(BZ$5:BZ50)+1)</f>
        <v/>
      </c>
      <c r="CA51" s="316" t="str">
        <f ca="1">IFERROR(INDEX($AJ$38:$AJ$49, ROWS($CA$4:CA49)), IFERROR(INDEX($AN$38:$AN$49, ROWS($CA$4:CA49)-ROWS($AJ$38:$AJ$49)), IFERROR(INDEX($AR$38:$AR$49, ROWS($CA$4:CA49)-ROWS($AJ$38:$AJ$49)-ROWS($AN$38:$AN$49)),IFERROR(INDEX($AV$38:$AV$49, ROWS($CA$4:CA49)-ROWS($AJ$38:$AJ$49)-ROWS($AN$38:$AN$49)-ROWS($AR$38:$AR$49)),IFERROR(INDEX($AZ$38:$AZ$49, ROWS($CA$4:CA49)-ROWS($AJ$38:$AJ$49)-ROWS($AN$38:$AN$49)-ROWS($AR$38:$AR$49)-ROWS($AV$38:$AV$49)),IFERROR(INDEX($BD$38:$BD$49, ROWS($CA$4:CA49)-ROWS($AJ$38:$AJ$49)-ROWS($AN$38:$AN$49)-ROWS($AR$38:$AR$49)-ROWS($AV$38:$AV$49)-ROWS($AZ$38:$AZ$49)),IFERROR(INDEX($BH$38:$BH$49, ROWS($CA$4:CA49)-ROWS($AJ$38:$AJ$49)-ROWS($AN$38:$AN$49)-ROWS($AR$38:$AR$49)-ROWS($AV$38:$AV$49)-ROWS($AZ$38:$AZ$49)-ROWS($BD$38:$BD$49)), "")))))))</f>
        <v/>
      </c>
      <c r="CB51" s="316" t="str">
        <f t="shared" ca="1" si="36"/>
        <v/>
      </c>
      <c r="CC51" s="316" t="str">
        <f ca="1">IF(OR(CD51="",CD51=0),"",MAX(CC$5:CC50)+1)</f>
        <v/>
      </c>
      <c r="CD51" s="316" t="str">
        <f ca="1">IFERROR(INDEX($AK$38:$AK$49, ROWS($CD$4:CD49)), IFERROR(INDEX($AO$38:$AO$49, ROWS($CD$4:CD49)-ROWS($AK$38:$AK$49)), IFERROR(INDEX($AS$38:$AS$49, ROWS($CD$4:CD49)-ROWS($AK$38:$AK$49)-ROWS($AO$38:$AO$49)),IFERROR(INDEX($AW$38:$AW$49, ROWS($CD$4:CD49)-ROWS($AK$38:$AK$49)-ROWS($AO$38:$AO$49)-ROWS($AS$38:$AS$49)),IFERROR(INDEX($BA$38:$BA$49, ROWS($CD$4:CD49)-ROWS($AK$38:$AK$49)-ROWS($AO$38:$AO$49)-ROWS($AS$38:$AS$49)-ROWS($AW$38:$AW$49)),IFERROR(INDEX($BE$38:$BE$49, ROWS($CD$4:CD49)-ROWS($AK$38:$AK$49)-ROWS($AO$38:$AO$49)-ROWS($AS$38:$AS$49)-ROWS($AW$38:$AW$49)-ROWS($BA$38:$BA$49)),IFERROR(INDEX($BI$38:$BI$49, ROWS($CD$4:CD49)-ROWS($AK$38:$AK$49)-ROWS($AO$38:$AO$49)-ROWS($AS$38:$AS$49)-ROWS($AW$38:$AW$49)-ROWS($BA$38:$BA$49)-ROWS($BE$38:$BE$49)), "")))))))</f>
        <v/>
      </c>
      <c r="CE51" s="316" t="str">
        <f t="shared" ca="1" si="37"/>
        <v/>
      </c>
      <c r="CF51" s="413" t="str">
        <f t="shared" ca="1" si="38"/>
        <v/>
      </c>
      <c r="CG51" s="412" t="str">
        <f ca="1">IF(OR(CH51="",CH51=0),"",MAX(CG$5:CG50)+1)</f>
        <v/>
      </c>
      <c r="CH51" s="316" t="str">
        <f ca="1">IFERROR(INDEX($AJ$54:$AJ$65, ROWS($CH$4:CH49)), IFERROR(INDEX($AN$54:$AN$65, ROWS($CH$4:CH49)-ROWS($AJ$54:$AJ$65)), IFERROR(INDEX($AR$54:$AR$65, ROWS($CH$4:CH49)-ROWS($AJ$54:$AJ$65)-ROWS($AN$54:$AN$65)),IFERROR(INDEX($AV$54:$AV$65, ROWS($CH$4:CH49)-ROWS($AJ$54:$AJ$65)-ROWS($AN$54:$AN$65)-ROWS($AR$54:$AR$65)),IFERROR(INDEX($AZ$54:$AZ$65, ROWS($CH$4:CH49)-ROWS($AJ$54:$AJ$65)-ROWS($AN$54:$AN$65)-ROWS($AR$54:$AR$65)-ROWS($AV$54:$AV$65)),IFERROR(INDEX($BD$54:$BD$65, ROWS($CH$4:CH49)-ROWS($AJ$54:$AJ$65)-ROWS($AN$54:$AN$65)-ROWS($AR$54:$AR$65)-ROWS($AV$54:$AV$65)-ROWS($AZ$54:$AZ$65)),IFERROR(INDEX($BH$54:$BH$65, ROWS($CH$4:CH49)-ROWS($AJ$54:$AJ$65)-ROWS($AN$54:$AN$65)-ROWS($AR$54:$AR$65)-ROWS($AV$54:$AV$65)-ROWS($AZ$54:$AZ$65)-ROWS($BD$54:$BD$65)), "")))))))</f>
        <v/>
      </c>
      <c r="CI51" s="316" t="str">
        <f t="shared" ca="1" si="39"/>
        <v/>
      </c>
      <c r="CJ51" s="316" t="str">
        <f ca="1">IF(OR(CK51="",CK51=0),"",MAX(CJ$5:CJ50)+1)</f>
        <v/>
      </c>
      <c r="CK51" s="316" t="str">
        <f ca="1">IFERROR(INDEX($AK$54:$AK$65, ROWS($CK$4:CK49)), IFERROR(INDEX($AO$54:$AO$65, ROWS($CK$4:CK49)-ROWS($AK$54:$AK$65)), IFERROR(INDEX($AS$54:$AS$65, ROWS($CK$4:CK49)-ROWS($AK$54:$AK$65)-ROWS($AO$54:$AO$65)),IFERROR(INDEX($AW$54:$AW$65, ROWS($CK$4:CK49)-ROWS($AK$54:$AK$65)-ROWS($AO$54:$AO$65)-ROWS($AS$54:$AS$65)),IFERROR(INDEX($BA$54:$BA$65, ROWS($CK$4:CK49)-ROWS($AK$54:$AK$65)-ROWS($AO$54:$AO$65)-ROWS($AS$54:$AS$65)-ROWS($AW$54:$AW$65)),IFERROR(INDEX($BE$54:$BE$65, ROWS($CK$4:CK49)-ROWS($AK$54:$AK$65)-ROWS($AO$54:$AO$65)-ROWS($AS$54:$AS$65)-ROWS($AW$54:$AW$65)-ROWS($BA$54:$BA$65)),IFERROR(INDEX($BI$54:$BI$65, ROWS($CK$4:CK49)-ROWS($AK$54:$AK$65)-ROWS($AO$54:$AO$65)-ROWS($AS$54:$AS$65)-ROWS($AW$54:$AW$65)-ROWS($BA$54:$BA$65)-ROWS($BE$54:$BE$65)), "")))))))</f>
        <v/>
      </c>
      <c r="CL51" s="316" t="str">
        <f t="shared" ca="1" si="40"/>
        <v/>
      </c>
      <c r="CM51" s="413" t="str">
        <f t="shared" ca="1" si="41"/>
        <v/>
      </c>
      <c r="CN51" s="412" t="str">
        <f>IF(OR(CO51="",CO51=0),"",MAX(CN$5:CN50)+1)</f>
        <v/>
      </c>
      <c r="CO51" s="316">
        <f>IFERROR(INDEX($AJ$70:$AJ$81, ROWS($CO$4:CO49)), IFERROR(INDEX($AN$70:$AN$81, ROWS($CO$4:CO49)-ROWS($AJ$70:$AJ$81)), IFERROR(INDEX($AR$70:$AR$81, ROWS($CO$4:CO49)-ROWS($AJ$70:$AJ$81)-ROWS($AN$70:$AN$81)),IFERROR(INDEX($AV$70:$AV$81, ROWS($CO$4:CO49)-ROWS($AJ$70:$AJ$81)-ROWS($AN$70:$AN$81)-ROWS($AR$70:$AR$81)),IFERROR(INDEX($AZ$70:$AZ$81, ROWS($CO$4:CO49)-ROWS($AJ$70:$AJ$81)-ROWS($AN$70:$AN$81)-ROWS($AR$70:$AR$81)-ROWS($AV$70:$AV$81)),IFERROR(INDEX($BD$70:$BD$81, ROWS($CO$4:CO49)-ROWS($AJ$70:$AJ$81)-ROWS($AN$70:$AN$81)-ROWS($AR$70:$AR$81)-ROWS($AV$70:$AV$81)-ROWS($AZ$70:$AZ$81)),IFERROR(INDEX($BH$70:$BH$81, ROWS($CO$4:CO49)-ROWS($AJ$70:$AJ$81)-ROWS($AN$70:$AN$81)-ROWS($AR$70:$AR$81)-ROWS($AV$70:$AV$81)-ROWS($AZ$70:$AZ$81)-ROWS($BD$70:$BD$81)), "")))))))</f>
        <v>0</v>
      </c>
      <c r="CP51" s="316" t="str">
        <f t="shared" ca="1" si="42"/>
        <v/>
      </c>
      <c r="CQ51" s="316" t="str">
        <f>IF(OR(CR51="",CR51=0),"",MAX(CQ$5:CQ50)+1)</f>
        <v/>
      </c>
      <c r="CR51" s="316">
        <f>IFERROR(INDEX($AK$70:$AK$81, ROWS($CR$4:CR49)), IFERROR(INDEX($AO$70:$AO$81, ROWS($CR$4:CR49)-ROWS($AK$70:$AK$81)), IFERROR(INDEX($AS$70:$AS$81, ROWS($CR$4:CR49)-ROWS($AK$70:$AK$81)-ROWS($AO$70:$AO$81)),IFERROR(INDEX($AW$70:$AW$81, ROWS($CR$4:CR49)-ROWS($AK$70:$AK$81)-ROWS($AO$70:$AO$81)-ROWS($AS$70:$AS$81)),IFERROR(INDEX($BA$70:$BA$81, ROWS($CR$4:CR49)-ROWS($AK$70:$AK$81)-ROWS($AO$70:$AO$81)-ROWS($AS$70:$AS$81)-ROWS($AW$70:$AW$81)),IFERROR(INDEX($BE$70:$BE$81, ROWS($CR$4:CR49)-ROWS($AK$70:$AK$81)-ROWS($AO$70:$AO$81)-ROWS($AS$70:$AS$81)-ROWS($AW$70:$AW$81)-ROWS($BA$70:$BA$81)),IFERROR(INDEX($BI$70:$BI$81, ROWS($CR$4:CR49)-ROWS($AK$70:$AK$81)-ROWS($AO$70:$AO$81)-ROWS($AS$70:$AS$81)-ROWS($AW$70:$AW$81)-ROWS($BA$70:$BA$81)-ROWS($BE$70:$BE$81)), "")))))))</f>
        <v>0</v>
      </c>
      <c r="CS51" s="316" t="str">
        <f t="shared" ca="1" si="43"/>
        <v/>
      </c>
      <c r="CT51" s="413" t="str">
        <f t="shared" ca="1" si="44"/>
        <v/>
      </c>
      <c r="CU51" s="412" t="str">
        <f>IF(OR(CV51="",CV51=0),"",MAX(CU$5:CU50)+1)</f>
        <v/>
      </c>
      <c r="CV51" s="316" t="str">
        <f>IFERROR(INDEX($AJ$86:$AJ$97, ROWS($CV$4:CV49)), IFERROR(INDEX($AN$86:$AN$97, ROWS($CV$4:CV49)-ROWS($AJ$86:$AJ$97)), ""))</f>
        <v/>
      </c>
      <c r="CW51" s="316" t="str">
        <f t="shared" si="45"/>
        <v/>
      </c>
      <c r="CX51" s="316" t="str">
        <f>IF(OR(CY51="",CY51=0),"",MAX(CX$5:CX50)+1)</f>
        <v/>
      </c>
      <c r="CY51" s="316" t="str">
        <f>IFERROR(INDEX($AK$86:$AK$97, ROWS($CY$4:CY49)), IFERROR(INDEX($AO$86:$AO$97, ROWS($CY$4:CY49)-ROWS($AK$86:$AK$97)), ""))</f>
        <v/>
      </c>
      <c r="CZ51" s="316" t="str">
        <f t="shared" si="46"/>
        <v/>
      </c>
      <c r="DA51" s="413" t="str">
        <f t="shared" si="47"/>
        <v/>
      </c>
      <c r="DC51" s="438">
        <f ca="1">IF(OR(DD51="",DD51=0),"",MAX(DC$45:DC50)+1)</f>
        <v>5</v>
      </c>
      <c r="DD51" s="434" t="str">
        <f t="shared" ca="1" si="130"/>
        <v>D. Store Card 1</v>
      </c>
      <c r="DE51" s="413">
        <f t="shared" ca="1" si="131"/>
        <v>30</v>
      </c>
      <c r="DF51" s="431" t="str">
        <f ca="1">IF(OR(DG51="",DG51=0),"",MAX(DF$45:DF50)+1)</f>
        <v/>
      </c>
      <c r="DG51" s="412" t="str">
        <f t="shared" ca="1" si="132"/>
        <v/>
      </c>
      <c r="DH51" s="413" t="str">
        <f t="shared" ca="1" si="133"/>
        <v/>
      </c>
      <c r="DI51" s="412" t="str">
        <f t="shared" ca="1" si="134"/>
        <v>Roth IRA</v>
      </c>
      <c r="DJ51" s="413">
        <f t="shared" ca="1" si="135"/>
        <v>100</v>
      </c>
      <c r="DK51" s="412" t="str">
        <f t="shared" ca="1" si="136"/>
        <v/>
      </c>
      <c r="DL51" s="413" t="str">
        <f t="shared" ca="1" si="137"/>
        <v/>
      </c>
      <c r="DM51" s="292"/>
      <c r="DN51" s="427" t="str">
        <f ca="1">IF(DI61="","",CONCATENATE(DI61," - ",DJ61))</f>
        <v/>
      </c>
      <c r="DO51" s="428" t="str">
        <f ca="1">IF(DI62="","",CONCATENATE(DI62," - ",DJ62))</f>
        <v/>
      </c>
      <c r="DP51" s="428" t="str">
        <f ca="1">IF(DI63="","",CONCATENATE(DI63," - ",DJ63))</f>
        <v/>
      </c>
      <c r="DQ51" s="427" t="str">
        <f ca="1">IF(DK61="","",CONCATENATE(DK61," - ",DL61))</f>
        <v/>
      </c>
      <c r="DR51" s="428" t="str">
        <f ca="1">IF(DK62="","",CONCATENATE(DK62," - ",DL62))</f>
        <v/>
      </c>
      <c r="DS51" s="429" t="str">
        <f ca="1">IF(DK63="","",CONCATENATE(DK63," - ",DL63))</f>
        <v/>
      </c>
    </row>
    <row r="52" spans="16:123" ht="15.75" thickBot="1" x14ac:dyDescent="0.35">
      <c r="P52" s="1177"/>
      <c r="Q52" s="1178"/>
      <c r="R52" s="453"/>
      <c r="S52" s="402"/>
      <c r="T52"/>
      <c r="U52" s="1177"/>
      <c r="V52" s="1178"/>
      <c r="W52" s="453"/>
      <c r="X52" s="402"/>
      <c r="AC52" s="358">
        <f>IF('Data Entry'!H34="","",'Data Entry'!H34)</f>
        <v>25</v>
      </c>
      <c r="AD52" s="356" t="str">
        <f>IF('Data Entry'!G34="","",'Data Entry'!G34)</f>
        <v>Boat Loan</v>
      </c>
      <c r="AE52" s="357">
        <f>IF('Data Entry'!J34="","",'Data Entry'!J34)</f>
        <v>300</v>
      </c>
      <c r="AF52" s="402">
        <f>IF('Data Entry'!I34="","",'Data Entry'!I34)</f>
        <v>22000</v>
      </c>
      <c r="AI52" s="1153">
        <f>IF(A23="","",--TEXT(A23,"dd"))</f>
        <v>17</v>
      </c>
      <c r="AJ52" s="1154"/>
      <c r="AK52" s="1154"/>
      <c r="AL52" s="1155"/>
      <c r="AM52" s="1153">
        <f>IF(C23="","",--TEXT(C23,"dd"))</f>
        <v>18</v>
      </c>
      <c r="AN52" s="1154"/>
      <c r="AO52" s="1154"/>
      <c r="AP52" s="1155"/>
      <c r="AQ52" s="1153">
        <f>IF(E23="","",--TEXT(E23,"dd"))</f>
        <v>19</v>
      </c>
      <c r="AR52" s="1154"/>
      <c r="AS52" s="1154"/>
      <c r="AT52" s="1155"/>
      <c r="AU52" s="1153">
        <f>IF(G23="","",--TEXT(G23,"dd"))</f>
        <v>20</v>
      </c>
      <c r="AV52" s="1154"/>
      <c r="AW52" s="1154"/>
      <c r="AX52" s="1155"/>
      <c r="AY52" s="1153">
        <f>IF(I23="","",--TEXT(I23,"dd"))</f>
        <v>21</v>
      </c>
      <c r="AZ52" s="1154"/>
      <c r="BA52" s="1154"/>
      <c r="BB52" s="1155"/>
      <c r="BC52" s="1153">
        <f>IF(K23="","",--TEXT(K23,"dd"))</f>
        <v>22</v>
      </c>
      <c r="BD52" s="1154"/>
      <c r="BE52" s="1154"/>
      <c r="BF52" s="1155"/>
      <c r="BG52" s="1153">
        <f>IF(M23="","",--TEXT(M23,"dd"))</f>
        <v>23</v>
      </c>
      <c r="BH52" s="1154"/>
      <c r="BI52" s="1154"/>
      <c r="BJ52" s="1155"/>
      <c r="BL52" s="412" t="str">
        <f ca="1">IF(OR(BM52="",BM52=0),"",MAX(BL$5:BL51)+1)</f>
        <v/>
      </c>
      <c r="BM52" s="316" t="str">
        <f ca="1">IFERROR(INDEX($AJ$6:$AJ$17, ROWS(BM$4:$BM50)), IFERROR(INDEX($AN$6:$AN$17, ROWS(BM$4:$BM50)-ROWS($AJ$6:$AJ$17)), IFERROR(INDEX($AR$6:$AR$17, ROWS(BM$4:$BM50)-ROWS($AJ$6:$AJ$17)-ROWS($AN$6:$AN$17)),IFERROR(INDEX($AV$6:$AV$17, ROWS(BM$4:$BM50)-ROWS($AJ$6:$AJ$17)-ROWS($AN$6:$AN$17)-ROWS($AR$6:$AR$17)),IFERROR(INDEX($AZ$6:$AZ$17, ROWS(BM$4:$BM50)-ROWS($AJ$6:$AJ$17)-ROWS($AN$6:$AN$17)-ROWS($AR$6:$AR$17)-ROWS($AV$6:$AV$17)),IFERROR(INDEX($BD$6:$BD$17, ROWS(BM$4:$BM50)-ROWS($AJ$6:$AJ$17)-ROWS($AN$6:$AN$17)-ROWS($AR$6:$AR$17)-ROWS($AV$6:$AV$17)-ROWS($AZ$6:$AZ$17)),IFERROR(INDEX($BH$6:$BH$17, ROWS(BM$4:$BM50)-ROWS($AJ$6:$AJ$17)-ROWS($AN$6:$AN$17)-ROWS($AR$6:$AR$17)-ROWS($AV$6:$AV$17)-ROWS($AZ$6:$AZ$17)-ROWS($BD$6:$BD$17)), "")))))))</f>
        <v/>
      </c>
      <c r="BN52" s="316" t="str">
        <f t="shared" ca="1" si="30"/>
        <v/>
      </c>
      <c r="BO52" s="316" t="str">
        <f ca="1">IF(OR(BP52="",BP52=0),"",MAX(BO$5:BO51)+1)</f>
        <v/>
      </c>
      <c r="BP52" s="316" t="str">
        <f ca="1">IFERROR(INDEX($AK$6:$AK$17, ROWS($BP$4:BP50)), IFERROR(INDEX($AO$6:$AO$17, ROWS($BP$4:BP50)-ROWS($AK$6:$AK$17)), IFERROR(INDEX($AS$6:$AS$17, ROWS($BP$4:BP50)-ROWS($AK$6:$AK$17)-ROWS($AO$6:$AO$17)),IFERROR(INDEX($AW$6:$AW$17, ROWS($BP$4:BP50)-ROWS($AK$6:$AK$17)-ROWS($AO$6:$AO$17)-ROWS($AS$6:$AS$17)),IFERROR(INDEX($BA$6:$BA$17, ROWS($BP$4:BP50)-ROWS($AK$6:$AK$17)-ROWS($AO$6:$AO$17)-ROWS($AS$6:$AS$17)-ROWS($AW$6:$AW$17)),IFERROR(INDEX($BE$6:$BE$17, ROWS($BP$4:BP50)-ROWS($AK$6:$AK$17)-ROWS($AO$6:$AO$17)-ROWS($AS$6:$AS$17)-ROWS($AW$6:$AW$17)-ROWS($BA$6:$BA$17)),IFERROR(INDEX($BI$6:$BI$17, ROWS($BP$4:BP50)-ROWS($AK$6:$AK$17)-ROWS($AO$6:$AO$17)-ROWS($AS$6:$AS$17)-ROWS($AW$6:$AW$17)-ROWS($BA$6:$BA$17)-ROWS($BE$6:$BE$17)), "")))))))</f>
        <v/>
      </c>
      <c r="BQ52" s="316" t="str">
        <f t="shared" ca="1" si="31"/>
        <v/>
      </c>
      <c r="BR52" s="413" t="str">
        <f t="shared" ca="1" si="32"/>
        <v/>
      </c>
      <c r="BS52" s="412" t="str">
        <f ca="1">IF(OR(BT52="",BT52=0),"",MAX(BS$5:BS51)+1)</f>
        <v/>
      </c>
      <c r="BT52" s="316" t="str">
        <f ca="1">IFERROR(INDEX($AJ$22:$AJ$33, ROWS($BT$4:BT50)), IFERROR(INDEX($AN$22:$AN$33, ROWS($BT$4:BT50)-ROWS($AJ$22:$AJ$33)), IFERROR(INDEX($AR$22:$AR$33, ROWS($BT$4:BT50)-ROWS($AJ$22:$AJ$33)-ROWS($AN$22:$AN$33)),IFERROR(INDEX($AV$22:$AV$33, ROWS($BT$4:BT50)-ROWS($AJ$22:$AJ$33)-ROWS($AN$22:$AN$33)-ROWS($AR$22:$AR$33)),IFERROR(INDEX($AZ$22:$AZ$33, ROWS($BT$4:BT50)-ROWS($AJ$22:$AJ$33)-ROWS($AN$22:$AN$33)-ROWS($AR$22:$AR$33)-ROWS($AV$22:$AV$33)),IFERROR(INDEX($BD$22:$BD$33, ROWS($BT$4:BT50)-ROWS($AJ$22:$AJ$33)-ROWS($AN$22:$AN$33)-ROWS($AR$22:$AR$33)-ROWS($AV$22:$AV$33)-ROWS($AZ$22:$AZ$33)),IFERROR(INDEX($BH$22:$BH$33, ROWS($BT$4:BT50)-ROWS($AJ$22:$AJ$33)-ROWS($AN$22:$AN$33)-ROWS($AR$22:$AR$33)-ROWS($AV$22:$AV$33)-ROWS($AZ$22:$AZ$33)-ROWS($BD$22:$BD$33)), "")))))))</f>
        <v/>
      </c>
      <c r="BU52" s="316" t="str">
        <f t="shared" ca="1" si="33"/>
        <v/>
      </c>
      <c r="BV52" s="316" t="str">
        <f ca="1">IF(OR(BW52="",BW52=0),"",MAX(BV$5:BV51)+1)</f>
        <v/>
      </c>
      <c r="BW52" s="316" t="str">
        <f ca="1">IFERROR(INDEX($AK$22:$AK$33, ROWS($BW$4:BW50)), IFERROR(INDEX($AO$22:$AO$33, ROWS($BW$4:BW50)-ROWS($AK$22:$AK$33)), IFERROR(INDEX($AS$22:$AS$33, ROWS($BW$4:BW50)-ROWS($AK$22:$AK$33)-ROWS($AO$22:$AO$33)),IFERROR(INDEX($AW$22:$AW$33, ROWS($BW$4:BW50)-ROWS($AK$22:$AK$33)-ROWS($AO$22:$AO$33)-ROWS($AS$22:$AS$33)),IFERROR(INDEX($BA$22:$BA$33, ROWS($BW$4:BW50)-ROWS($AK$22:$AK$33)-ROWS($AO$22:$AO$33)-ROWS($AS$22:$AS$33)-ROWS($AW$22:$AW$33)),IFERROR(INDEX($BE$22:$BE$33, ROWS($BW$4:BW50)-ROWS($AK$22:$AK$33)-ROWS($AO$22:$AO$33)-ROWS($AS$22:$AS$33)-ROWS($AW$22:$AW$33)-ROWS($BA$22:$BA$33)),IFERROR(INDEX($BI$22:$BI$33, ROWS($BW$4:BW50)-ROWS($AK$22:$AK$33)-ROWS($AO$22:$AO$33)-ROWS($AS$22:$AS$33)-ROWS($AW$22:$AW$33)-ROWS($BA$22:$BA$33)-ROWS($BE$22:$BE$33)), "")))))))</f>
        <v/>
      </c>
      <c r="BX52" s="316" t="str">
        <f t="shared" ca="1" si="34"/>
        <v/>
      </c>
      <c r="BY52" s="413" t="str">
        <f t="shared" ca="1" si="35"/>
        <v/>
      </c>
      <c r="BZ52" s="412" t="str">
        <f ca="1">IF(OR(CA52="",CA52=0),"",MAX(BZ$5:BZ51)+1)</f>
        <v/>
      </c>
      <c r="CA52" s="316" t="str">
        <f ca="1">IFERROR(INDEX($AJ$38:$AJ$49, ROWS($CA$4:CA50)), IFERROR(INDEX($AN$38:$AN$49, ROWS($CA$4:CA50)-ROWS($AJ$38:$AJ$49)), IFERROR(INDEX($AR$38:$AR$49, ROWS($CA$4:CA50)-ROWS($AJ$38:$AJ$49)-ROWS($AN$38:$AN$49)),IFERROR(INDEX($AV$38:$AV$49, ROWS($CA$4:CA50)-ROWS($AJ$38:$AJ$49)-ROWS($AN$38:$AN$49)-ROWS($AR$38:$AR$49)),IFERROR(INDEX($AZ$38:$AZ$49, ROWS($CA$4:CA50)-ROWS($AJ$38:$AJ$49)-ROWS($AN$38:$AN$49)-ROWS($AR$38:$AR$49)-ROWS($AV$38:$AV$49)),IFERROR(INDEX($BD$38:$BD$49, ROWS($CA$4:CA50)-ROWS($AJ$38:$AJ$49)-ROWS($AN$38:$AN$49)-ROWS($AR$38:$AR$49)-ROWS($AV$38:$AV$49)-ROWS($AZ$38:$AZ$49)),IFERROR(INDEX($BH$38:$BH$49, ROWS($CA$4:CA50)-ROWS($AJ$38:$AJ$49)-ROWS($AN$38:$AN$49)-ROWS($AR$38:$AR$49)-ROWS($AV$38:$AV$49)-ROWS($AZ$38:$AZ$49)-ROWS($BD$38:$BD$49)), "")))))))</f>
        <v/>
      </c>
      <c r="CB52" s="316" t="str">
        <f t="shared" ca="1" si="36"/>
        <v/>
      </c>
      <c r="CC52" s="316" t="str">
        <f ca="1">IF(OR(CD52="",CD52=0),"",MAX(CC$5:CC51)+1)</f>
        <v/>
      </c>
      <c r="CD52" s="316" t="str">
        <f ca="1">IFERROR(INDEX($AK$38:$AK$49, ROWS($CD$4:CD50)), IFERROR(INDEX($AO$38:$AO$49, ROWS($CD$4:CD50)-ROWS($AK$38:$AK$49)), IFERROR(INDEX($AS$38:$AS$49, ROWS($CD$4:CD50)-ROWS($AK$38:$AK$49)-ROWS($AO$38:$AO$49)),IFERROR(INDEX($AW$38:$AW$49, ROWS($CD$4:CD50)-ROWS($AK$38:$AK$49)-ROWS($AO$38:$AO$49)-ROWS($AS$38:$AS$49)),IFERROR(INDEX($BA$38:$BA$49, ROWS($CD$4:CD50)-ROWS($AK$38:$AK$49)-ROWS($AO$38:$AO$49)-ROWS($AS$38:$AS$49)-ROWS($AW$38:$AW$49)),IFERROR(INDEX($BE$38:$BE$49, ROWS($CD$4:CD50)-ROWS($AK$38:$AK$49)-ROWS($AO$38:$AO$49)-ROWS($AS$38:$AS$49)-ROWS($AW$38:$AW$49)-ROWS($BA$38:$BA$49)),IFERROR(INDEX($BI$38:$BI$49, ROWS($CD$4:CD50)-ROWS($AK$38:$AK$49)-ROWS($AO$38:$AO$49)-ROWS($AS$38:$AS$49)-ROWS($AW$38:$AW$49)-ROWS($BA$38:$BA$49)-ROWS($BE$38:$BE$49)), "")))))))</f>
        <v/>
      </c>
      <c r="CE52" s="316" t="str">
        <f t="shared" ca="1" si="37"/>
        <v/>
      </c>
      <c r="CF52" s="413" t="str">
        <f t="shared" ca="1" si="38"/>
        <v/>
      </c>
      <c r="CG52" s="412" t="str">
        <f ca="1">IF(OR(CH52="",CH52=0),"",MAX(CG$5:CG51)+1)</f>
        <v/>
      </c>
      <c r="CH52" s="316" t="str">
        <f ca="1">IFERROR(INDEX($AJ$54:$AJ$65, ROWS($CH$4:CH50)), IFERROR(INDEX($AN$54:$AN$65, ROWS($CH$4:CH50)-ROWS($AJ$54:$AJ$65)), IFERROR(INDEX($AR$54:$AR$65, ROWS($CH$4:CH50)-ROWS($AJ$54:$AJ$65)-ROWS($AN$54:$AN$65)),IFERROR(INDEX($AV$54:$AV$65, ROWS($CH$4:CH50)-ROWS($AJ$54:$AJ$65)-ROWS($AN$54:$AN$65)-ROWS($AR$54:$AR$65)),IFERROR(INDEX($AZ$54:$AZ$65, ROWS($CH$4:CH50)-ROWS($AJ$54:$AJ$65)-ROWS($AN$54:$AN$65)-ROWS($AR$54:$AR$65)-ROWS($AV$54:$AV$65)),IFERROR(INDEX($BD$54:$BD$65, ROWS($CH$4:CH50)-ROWS($AJ$54:$AJ$65)-ROWS($AN$54:$AN$65)-ROWS($AR$54:$AR$65)-ROWS($AV$54:$AV$65)-ROWS($AZ$54:$AZ$65)),IFERROR(INDEX($BH$54:$BH$65, ROWS($CH$4:CH50)-ROWS($AJ$54:$AJ$65)-ROWS($AN$54:$AN$65)-ROWS($AR$54:$AR$65)-ROWS($AV$54:$AV$65)-ROWS($AZ$54:$AZ$65)-ROWS($BD$54:$BD$65)), "")))))))</f>
        <v/>
      </c>
      <c r="CI52" s="316" t="str">
        <f t="shared" ca="1" si="39"/>
        <v/>
      </c>
      <c r="CJ52" s="316" t="str">
        <f ca="1">IF(OR(CK52="",CK52=0),"",MAX(CJ$5:CJ51)+1)</f>
        <v/>
      </c>
      <c r="CK52" s="316" t="str">
        <f ca="1">IFERROR(INDEX($AK$54:$AK$65, ROWS($CK$4:CK50)), IFERROR(INDEX($AO$54:$AO$65, ROWS($CK$4:CK50)-ROWS($AK$54:$AK$65)), IFERROR(INDEX($AS$54:$AS$65, ROWS($CK$4:CK50)-ROWS($AK$54:$AK$65)-ROWS($AO$54:$AO$65)),IFERROR(INDEX($AW$54:$AW$65, ROWS($CK$4:CK50)-ROWS($AK$54:$AK$65)-ROWS($AO$54:$AO$65)-ROWS($AS$54:$AS$65)),IFERROR(INDEX($BA$54:$BA$65, ROWS($CK$4:CK50)-ROWS($AK$54:$AK$65)-ROWS($AO$54:$AO$65)-ROWS($AS$54:$AS$65)-ROWS($AW$54:$AW$65)),IFERROR(INDEX($BE$54:$BE$65, ROWS($CK$4:CK50)-ROWS($AK$54:$AK$65)-ROWS($AO$54:$AO$65)-ROWS($AS$54:$AS$65)-ROWS($AW$54:$AW$65)-ROWS($BA$54:$BA$65)),IFERROR(INDEX($BI$54:$BI$65, ROWS($CK$4:CK50)-ROWS($AK$54:$AK$65)-ROWS($AO$54:$AO$65)-ROWS($AS$54:$AS$65)-ROWS($AW$54:$AW$65)-ROWS($BA$54:$BA$65)-ROWS($BE$54:$BE$65)), "")))))))</f>
        <v/>
      </c>
      <c r="CL52" s="316" t="str">
        <f t="shared" ca="1" si="40"/>
        <v/>
      </c>
      <c r="CM52" s="413" t="str">
        <f t="shared" ca="1" si="41"/>
        <v/>
      </c>
      <c r="CN52" s="412" t="str">
        <f>IF(OR(CO52="",CO52=0),"",MAX(CN$5:CN51)+1)</f>
        <v/>
      </c>
      <c r="CO52" s="316">
        <f>IFERROR(INDEX($AJ$70:$AJ$81, ROWS($CO$4:CO50)), IFERROR(INDEX($AN$70:$AN$81, ROWS($CO$4:CO50)-ROWS($AJ$70:$AJ$81)), IFERROR(INDEX($AR$70:$AR$81, ROWS($CO$4:CO50)-ROWS($AJ$70:$AJ$81)-ROWS($AN$70:$AN$81)),IFERROR(INDEX($AV$70:$AV$81, ROWS($CO$4:CO50)-ROWS($AJ$70:$AJ$81)-ROWS($AN$70:$AN$81)-ROWS($AR$70:$AR$81)),IFERROR(INDEX($AZ$70:$AZ$81, ROWS($CO$4:CO50)-ROWS($AJ$70:$AJ$81)-ROWS($AN$70:$AN$81)-ROWS($AR$70:$AR$81)-ROWS($AV$70:$AV$81)),IFERROR(INDEX($BD$70:$BD$81, ROWS($CO$4:CO50)-ROWS($AJ$70:$AJ$81)-ROWS($AN$70:$AN$81)-ROWS($AR$70:$AR$81)-ROWS($AV$70:$AV$81)-ROWS($AZ$70:$AZ$81)),IFERROR(INDEX($BH$70:$BH$81, ROWS($CO$4:CO50)-ROWS($AJ$70:$AJ$81)-ROWS($AN$70:$AN$81)-ROWS($AR$70:$AR$81)-ROWS($AV$70:$AV$81)-ROWS($AZ$70:$AZ$81)-ROWS($BD$70:$BD$81)), "")))))))</f>
        <v>0</v>
      </c>
      <c r="CP52" s="316" t="str">
        <f t="shared" ca="1" si="42"/>
        <v/>
      </c>
      <c r="CQ52" s="316" t="str">
        <f>IF(OR(CR52="",CR52=0),"",MAX(CQ$5:CQ51)+1)</f>
        <v/>
      </c>
      <c r="CR52" s="316">
        <f>IFERROR(INDEX($AK$70:$AK$81, ROWS($CR$4:CR50)), IFERROR(INDEX($AO$70:$AO$81, ROWS($CR$4:CR50)-ROWS($AK$70:$AK$81)), IFERROR(INDEX($AS$70:$AS$81, ROWS($CR$4:CR50)-ROWS($AK$70:$AK$81)-ROWS($AO$70:$AO$81)),IFERROR(INDEX($AW$70:$AW$81, ROWS($CR$4:CR50)-ROWS($AK$70:$AK$81)-ROWS($AO$70:$AO$81)-ROWS($AS$70:$AS$81)),IFERROR(INDEX($BA$70:$BA$81, ROWS($CR$4:CR50)-ROWS($AK$70:$AK$81)-ROWS($AO$70:$AO$81)-ROWS($AS$70:$AS$81)-ROWS($AW$70:$AW$81)),IFERROR(INDEX($BE$70:$BE$81, ROWS($CR$4:CR50)-ROWS($AK$70:$AK$81)-ROWS($AO$70:$AO$81)-ROWS($AS$70:$AS$81)-ROWS($AW$70:$AW$81)-ROWS($BA$70:$BA$81)),IFERROR(INDEX($BI$70:$BI$81, ROWS($CR$4:CR50)-ROWS($AK$70:$AK$81)-ROWS($AO$70:$AO$81)-ROWS($AS$70:$AS$81)-ROWS($AW$70:$AW$81)-ROWS($BA$70:$BA$81)-ROWS($BE$70:$BE$81)), "")))))))</f>
        <v>0</v>
      </c>
      <c r="CS52" s="316" t="str">
        <f t="shared" ca="1" si="43"/>
        <v/>
      </c>
      <c r="CT52" s="413" t="str">
        <f t="shared" ca="1" si="44"/>
        <v/>
      </c>
      <c r="CU52" s="412" t="str">
        <f>IF(OR(CV52="",CV52=0),"",MAX(CU$5:CU51)+1)</f>
        <v/>
      </c>
      <c r="CV52" s="316" t="str">
        <f>IFERROR(INDEX($AJ$86:$AJ$97, ROWS($CV$4:CV50)), IFERROR(INDEX($AN$86:$AN$97, ROWS($CV$4:CV50)-ROWS($AJ$86:$AJ$97)), ""))</f>
        <v/>
      </c>
      <c r="CW52" s="316" t="str">
        <f t="shared" si="45"/>
        <v/>
      </c>
      <c r="CX52" s="316" t="str">
        <f>IF(OR(CY52="",CY52=0),"",MAX(CX$5:CX51)+1)</f>
        <v/>
      </c>
      <c r="CY52" s="316" t="str">
        <f>IFERROR(INDEX($AK$86:$AK$97, ROWS($CY$4:CY50)), IFERROR(INDEX($AO$86:$AO$97, ROWS($CY$4:CY50)-ROWS($AK$86:$AK$97)), ""))</f>
        <v/>
      </c>
      <c r="CZ52" s="316" t="str">
        <f t="shared" si="46"/>
        <v/>
      </c>
      <c r="DA52" s="413" t="str">
        <f t="shared" si="47"/>
        <v/>
      </c>
      <c r="DC52" s="438" t="str">
        <f ca="1">IF(OR(DD52="",DD52=0),"",MAX(DC$45:DC51)+1)</f>
        <v/>
      </c>
      <c r="DD52" s="434" t="str">
        <f t="shared" ca="1" si="130"/>
        <v/>
      </c>
      <c r="DE52" s="413" t="str">
        <f t="shared" ca="1" si="131"/>
        <v/>
      </c>
      <c r="DF52" s="431">
        <f ca="1">IF(OR(DG52="",DG52=0),"",MAX(DF$45:DF51)+1)</f>
        <v>2</v>
      </c>
      <c r="DG52" s="412" t="str">
        <f t="shared" ca="1" si="132"/>
        <v>Paycheck 3</v>
      </c>
      <c r="DH52" s="413">
        <f t="shared" ca="1" si="133"/>
        <v>700</v>
      </c>
      <c r="DI52" s="412" t="str">
        <f t="shared" ca="1" si="134"/>
        <v>D. Store Card 2</v>
      </c>
      <c r="DJ52" s="413">
        <f t="shared" ca="1" si="135"/>
        <v>30</v>
      </c>
      <c r="DK52" s="412" t="str">
        <f t="shared" ca="1" si="136"/>
        <v/>
      </c>
      <c r="DL52" s="413" t="str">
        <f t="shared" ca="1" si="137"/>
        <v/>
      </c>
      <c r="DM52" s="292"/>
      <c r="DN52" s="1192" t="s">
        <v>505</v>
      </c>
      <c r="DO52" s="1193"/>
      <c r="DP52" s="443">
        <f ca="1">IF(DJ46="","",SUM(DJ46:DJ63))</f>
        <v>1024.9000000000001</v>
      </c>
      <c r="DQ52" s="1192" t="s">
        <v>506</v>
      </c>
      <c r="DR52" s="1193"/>
      <c r="DS52" s="444">
        <f ca="1">IF(DL46="","",SUM(DL46:DL63))</f>
        <v>2150</v>
      </c>
    </row>
    <row r="53" spans="16:123" ht="15.75" thickBot="1" x14ac:dyDescent="0.35">
      <c r="P53" s="1177"/>
      <c r="Q53" s="1178"/>
      <c r="R53" s="453"/>
      <c r="S53" s="402"/>
      <c r="T53"/>
      <c r="U53" s="1177"/>
      <c r="V53" s="1178"/>
      <c r="W53" s="453"/>
      <c r="X53" s="402"/>
      <c r="AC53" s="358" t="str">
        <f>IF('Data Entry'!H35="","",'Data Entry'!H35)</f>
        <v/>
      </c>
      <c r="AD53" s="356" t="str">
        <f>IF('Data Entry'!G35="","",'Data Entry'!G35)</f>
        <v/>
      </c>
      <c r="AE53" s="357" t="str">
        <f>IF('Data Entry'!J35="","",'Data Entry'!J35)</f>
        <v/>
      </c>
      <c r="AF53" s="402" t="str">
        <f>IF('Data Entry'!I35="","",'Data Entry'!I35)</f>
        <v/>
      </c>
      <c r="AI53" s="312"/>
      <c r="AJ53" s="313" t="s">
        <v>483</v>
      </c>
      <c r="AK53" s="313" t="s">
        <v>13</v>
      </c>
      <c r="AL53" s="314" t="s">
        <v>11</v>
      </c>
      <c r="AM53" s="312"/>
      <c r="AN53" s="313" t="s">
        <v>483</v>
      </c>
      <c r="AO53" s="313" t="s">
        <v>13</v>
      </c>
      <c r="AP53" s="314" t="s">
        <v>11</v>
      </c>
      <c r="AQ53" s="312"/>
      <c r="AR53" s="313" t="s">
        <v>483</v>
      </c>
      <c r="AS53" s="313" t="s">
        <v>13</v>
      </c>
      <c r="AT53" s="314" t="s">
        <v>11</v>
      </c>
      <c r="AU53" s="312"/>
      <c r="AV53" s="313" t="s">
        <v>483</v>
      </c>
      <c r="AW53" s="313" t="s">
        <v>13</v>
      </c>
      <c r="AX53" s="314" t="s">
        <v>11</v>
      </c>
      <c r="AY53" s="312"/>
      <c r="AZ53" s="313" t="s">
        <v>483</v>
      </c>
      <c r="BA53" s="313" t="s">
        <v>13</v>
      </c>
      <c r="BB53" s="314" t="s">
        <v>11</v>
      </c>
      <c r="BC53" s="312"/>
      <c r="BD53" s="313" t="s">
        <v>483</v>
      </c>
      <c r="BE53" s="313" t="s">
        <v>13</v>
      </c>
      <c r="BF53" s="314" t="s">
        <v>11</v>
      </c>
      <c r="BG53" s="312"/>
      <c r="BH53" s="313" t="s">
        <v>483</v>
      </c>
      <c r="BI53" s="313" t="s">
        <v>13</v>
      </c>
      <c r="BJ53" s="314" t="s">
        <v>11</v>
      </c>
      <c r="BL53" s="412" t="str">
        <f ca="1">IF(OR(BM53="",BM53=0),"",MAX(BL$5:BL52)+1)</f>
        <v/>
      </c>
      <c r="BM53" s="316" t="str">
        <f ca="1">IFERROR(INDEX($AJ$6:$AJ$17, ROWS(BM$4:$BM51)), IFERROR(INDEX($AN$6:$AN$17, ROWS(BM$4:$BM51)-ROWS($AJ$6:$AJ$17)), IFERROR(INDEX($AR$6:$AR$17, ROWS(BM$4:$BM51)-ROWS($AJ$6:$AJ$17)-ROWS($AN$6:$AN$17)),IFERROR(INDEX($AV$6:$AV$17, ROWS(BM$4:$BM51)-ROWS($AJ$6:$AJ$17)-ROWS($AN$6:$AN$17)-ROWS($AR$6:$AR$17)),IFERROR(INDEX($AZ$6:$AZ$17, ROWS(BM$4:$BM51)-ROWS($AJ$6:$AJ$17)-ROWS($AN$6:$AN$17)-ROWS($AR$6:$AR$17)-ROWS($AV$6:$AV$17)),IFERROR(INDEX($BD$6:$BD$17, ROWS(BM$4:$BM51)-ROWS($AJ$6:$AJ$17)-ROWS($AN$6:$AN$17)-ROWS($AR$6:$AR$17)-ROWS($AV$6:$AV$17)-ROWS($AZ$6:$AZ$17)),IFERROR(INDEX($BH$6:$BH$17, ROWS(BM$4:$BM51)-ROWS($AJ$6:$AJ$17)-ROWS($AN$6:$AN$17)-ROWS($AR$6:$AR$17)-ROWS($AV$6:$AV$17)-ROWS($AZ$6:$AZ$17)-ROWS($BD$6:$BD$17)), "")))))))</f>
        <v/>
      </c>
      <c r="BN53" s="316" t="str">
        <f t="shared" ca="1" si="30"/>
        <v/>
      </c>
      <c r="BO53" s="316" t="str">
        <f ca="1">IF(OR(BP53="",BP53=0),"",MAX(BO$5:BO52)+1)</f>
        <v/>
      </c>
      <c r="BP53" s="316" t="str">
        <f ca="1">IFERROR(INDEX($AK$6:$AK$17, ROWS($BP$4:BP51)), IFERROR(INDEX($AO$6:$AO$17, ROWS($BP$4:BP51)-ROWS($AK$6:$AK$17)), IFERROR(INDEX($AS$6:$AS$17, ROWS($BP$4:BP51)-ROWS($AK$6:$AK$17)-ROWS($AO$6:$AO$17)),IFERROR(INDEX($AW$6:$AW$17, ROWS($BP$4:BP51)-ROWS($AK$6:$AK$17)-ROWS($AO$6:$AO$17)-ROWS($AS$6:$AS$17)),IFERROR(INDEX($BA$6:$BA$17, ROWS($BP$4:BP51)-ROWS($AK$6:$AK$17)-ROWS($AO$6:$AO$17)-ROWS($AS$6:$AS$17)-ROWS($AW$6:$AW$17)),IFERROR(INDEX($BE$6:$BE$17, ROWS($BP$4:BP51)-ROWS($AK$6:$AK$17)-ROWS($AO$6:$AO$17)-ROWS($AS$6:$AS$17)-ROWS($AW$6:$AW$17)-ROWS($BA$6:$BA$17)),IFERROR(INDEX($BI$6:$BI$17, ROWS($BP$4:BP51)-ROWS($AK$6:$AK$17)-ROWS($AO$6:$AO$17)-ROWS($AS$6:$AS$17)-ROWS($AW$6:$AW$17)-ROWS($BA$6:$BA$17)-ROWS($BE$6:$BE$17)), "")))))))</f>
        <v/>
      </c>
      <c r="BQ53" s="316" t="str">
        <f t="shared" ca="1" si="31"/>
        <v/>
      </c>
      <c r="BR53" s="413" t="str">
        <f t="shared" ca="1" si="32"/>
        <v/>
      </c>
      <c r="BS53" s="412" t="str">
        <f ca="1">IF(OR(BT53="",BT53=0),"",MAX(BS$5:BS52)+1)</f>
        <v/>
      </c>
      <c r="BT53" s="316" t="str">
        <f ca="1">IFERROR(INDEX($AJ$22:$AJ$33, ROWS($BT$4:BT51)), IFERROR(INDEX($AN$22:$AN$33, ROWS($BT$4:BT51)-ROWS($AJ$22:$AJ$33)), IFERROR(INDEX($AR$22:$AR$33, ROWS($BT$4:BT51)-ROWS($AJ$22:$AJ$33)-ROWS($AN$22:$AN$33)),IFERROR(INDEX($AV$22:$AV$33, ROWS($BT$4:BT51)-ROWS($AJ$22:$AJ$33)-ROWS($AN$22:$AN$33)-ROWS($AR$22:$AR$33)),IFERROR(INDEX($AZ$22:$AZ$33, ROWS($BT$4:BT51)-ROWS($AJ$22:$AJ$33)-ROWS($AN$22:$AN$33)-ROWS($AR$22:$AR$33)-ROWS($AV$22:$AV$33)),IFERROR(INDEX($BD$22:$BD$33, ROWS($BT$4:BT51)-ROWS($AJ$22:$AJ$33)-ROWS($AN$22:$AN$33)-ROWS($AR$22:$AR$33)-ROWS($AV$22:$AV$33)-ROWS($AZ$22:$AZ$33)),IFERROR(INDEX($BH$22:$BH$33, ROWS($BT$4:BT51)-ROWS($AJ$22:$AJ$33)-ROWS($AN$22:$AN$33)-ROWS($AR$22:$AR$33)-ROWS($AV$22:$AV$33)-ROWS($AZ$22:$AZ$33)-ROWS($BD$22:$BD$33)), "")))))))</f>
        <v/>
      </c>
      <c r="BU53" s="316" t="str">
        <f t="shared" ca="1" si="33"/>
        <v/>
      </c>
      <c r="BV53" s="316" t="str">
        <f ca="1">IF(OR(BW53="",BW53=0),"",MAX(BV$5:BV52)+1)</f>
        <v/>
      </c>
      <c r="BW53" s="316" t="str">
        <f ca="1">IFERROR(INDEX($AK$22:$AK$33, ROWS($BW$4:BW51)), IFERROR(INDEX($AO$22:$AO$33, ROWS($BW$4:BW51)-ROWS($AK$22:$AK$33)), IFERROR(INDEX($AS$22:$AS$33, ROWS($BW$4:BW51)-ROWS($AK$22:$AK$33)-ROWS($AO$22:$AO$33)),IFERROR(INDEX($AW$22:$AW$33, ROWS($BW$4:BW51)-ROWS($AK$22:$AK$33)-ROWS($AO$22:$AO$33)-ROWS($AS$22:$AS$33)),IFERROR(INDEX($BA$22:$BA$33, ROWS($BW$4:BW51)-ROWS($AK$22:$AK$33)-ROWS($AO$22:$AO$33)-ROWS($AS$22:$AS$33)-ROWS($AW$22:$AW$33)),IFERROR(INDEX($BE$22:$BE$33, ROWS($BW$4:BW51)-ROWS($AK$22:$AK$33)-ROWS($AO$22:$AO$33)-ROWS($AS$22:$AS$33)-ROWS($AW$22:$AW$33)-ROWS($BA$22:$BA$33)),IFERROR(INDEX($BI$22:$BI$33, ROWS($BW$4:BW51)-ROWS($AK$22:$AK$33)-ROWS($AO$22:$AO$33)-ROWS($AS$22:$AS$33)-ROWS($AW$22:$AW$33)-ROWS($BA$22:$BA$33)-ROWS($BE$22:$BE$33)), "")))))))</f>
        <v/>
      </c>
      <c r="BX53" s="316" t="str">
        <f t="shared" ca="1" si="34"/>
        <v/>
      </c>
      <c r="BY53" s="413" t="str">
        <f t="shared" ca="1" si="35"/>
        <v/>
      </c>
      <c r="BZ53" s="412" t="str">
        <f ca="1">IF(OR(CA53="",CA53=0),"",MAX(BZ$5:BZ52)+1)</f>
        <v/>
      </c>
      <c r="CA53" s="316" t="str">
        <f ca="1">IFERROR(INDEX($AJ$38:$AJ$49, ROWS($CA$4:CA51)), IFERROR(INDEX($AN$38:$AN$49, ROWS($CA$4:CA51)-ROWS($AJ$38:$AJ$49)), IFERROR(INDEX($AR$38:$AR$49, ROWS($CA$4:CA51)-ROWS($AJ$38:$AJ$49)-ROWS($AN$38:$AN$49)),IFERROR(INDEX($AV$38:$AV$49, ROWS($CA$4:CA51)-ROWS($AJ$38:$AJ$49)-ROWS($AN$38:$AN$49)-ROWS($AR$38:$AR$49)),IFERROR(INDEX($AZ$38:$AZ$49, ROWS($CA$4:CA51)-ROWS($AJ$38:$AJ$49)-ROWS($AN$38:$AN$49)-ROWS($AR$38:$AR$49)-ROWS($AV$38:$AV$49)),IFERROR(INDEX($BD$38:$BD$49, ROWS($CA$4:CA51)-ROWS($AJ$38:$AJ$49)-ROWS($AN$38:$AN$49)-ROWS($AR$38:$AR$49)-ROWS($AV$38:$AV$49)-ROWS($AZ$38:$AZ$49)),IFERROR(INDEX($BH$38:$BH$49, ROWS($CA$4:CA51)-ROWS($AJ$38:$AJ$49)-ROWS($AN$38:$AN$49)-ROWS($AR$38:$AR$49)-ROWS($AV$38:$AV$49)-ROWS($AZ$38:$AZ$49)-ROWS($BD$38:$BD$49)), "")))))))</f>
        <v/>
      </c>
      <c r="CB53" s="316" t="str">
        <f t="shared" ca="1" si="36"/>
        <v/>
      </c>
      <c r="CC53" s="316" t="str">
        <f ca="1">IF(OR(CD53="",CD53=0),"",MAX(CC$5:CC52)+1)</f>
        <v/>
      </c>
      <c r="CD53" s="316" t="str">
        <f ca="1">IFERROR(INDEX($AK$38:$AK$49, ROWS($CD$4:CD51)), IFERROR(INDEX($AO$38:$AO$49, ROWS($CD$4:CD51)-ROWS($AK$38:$AK$49)), IFERROR(INDEX($AS$38:$AS$49, ROWS($CD$4:CD51)-ROWS($AK$38:$AK$49)-ROWS($AO$38:$AO$49)),IFERROR(INDEX($AW$38:$AW$49, ROWS($CD$4:CD51)-ROWS($AK$38:$AK$49)-ROWS($AO$38:$AO$49)-ROWS($AS$38:$AS$49)),IFERROR(INDEX($BA$38:$BA$49, ROWS($CD$4:CD51)-ROWS($AK$38:$AK$49)-ROWS($AO$38:$AO$49)-ROWS($AS$38:$AS$49)-ROWS($AW$38:$AW$49)),IFERROR(INDEX($BE$38:$BE$49, ROWS($CD$4:CD51)-ROWS($AK$38:$AK$49)-ROWS($AO$38:$AO$49)-ROWS($AS$38:$AS$49)-ROWS($AW$38:$AW$49)-ROWS($BA$38:$BA$49)),IFERROR(INDEX($BI$38:$BI$49, ROWS($CD$4:CD51)-ROWS($AK$38:$AK$49)-ROWS($AO$38:$AO$49)-ROWS($AS$38:$AS$49)-ROWS($AW$38:$AW$49)-ROWS($BA$38:$BA$49)-ROWS($BE$38:$BE$49)), "")))))))</f>
        <v/>
      </c>
      <c r="CE53" s="316" t="str">
        <f t="shared" ca="1" si="37"/>
        <v/>
      </c>
      <c r="CF53" s="413" t="str">
        <f t="shared" ca="1" si="38"/>
        <v/>
      </c>
      <c r="CG53" s="412" t="str">
        <f ca="1">IF(OR(CH53="",CH53=0),"",MAX(CG$5:CG52)+1)</f>
        <v/>
      </c>
      <c r="CH53" s="316" t="str">
        <f ca="1">IFERROR(INDEX($AJ$54:$AJ$65, ROWS($CH$4:CH51)), IFERROR(INDEX($AN$54:$AN$65, ROWS($CH$4:CH51)-ROWS($AJ$54:$AJ$65)), IFERROR(INDEX($AR$54:$AR$65, ROWS($CH$4:CH51)-ROWS($AJ$54:$AJ$65)-ROWS($AN$54:$AN$65)),IFERROR(INDEX($AV$54:$AV$65, ROWS($CH$4:CH51)-ROWS($AJ$54:$AJ$65)-ROWS($AN$54:$AN$65)-ROWS($AR$54:$AR$65)),IFERROR(INDEX($AZ$54:$AZ$65, ROWS($CH$4:CH51)-ROWS($AJ$54:$AJ$65)-ROWS($AN$54:$AN$65)-ROWS($AR$54:$AR$65)-ROWS($AV$54:$AV$65)),IFERROR(INDEX($BD$54:$BD$65, ROWS($CH$4:CH51)-ROWS($AJ$54:$AJ$65)-ROWS($AN$54:$AN$65)-ROWS($AR$54:$AR$65)-ROWS($AV$54:$AV$65)-ROWS($AZ$54:$AZ$65)),IFERROR(INDEX($BH$54:$BH$65, ROWS($CH$4:CH51)-ROWS($AJ$54:$AJ$65)-ROWS($AN$54:$AN$65)-ROWS($AR$54:$AR$65)-ROWS($AV$54:$AV$65)-ROWS($AZ$54:$AZ$65)-ROWS($BD$54:$BD$65)), "")))))))</f>
        <v/>
      </c>
      <c r="CI53" s="316" t="str">
        <f t="shared" ca="1" si="39"/>
        <v/>
      </c>
      <c r="CJ53" s="316" t="str">
        <f ca="1">IF(OR(CK53="",CK53=0),"",MAX(CJ$5:CJ52)+1)</f>
        <v/>
      </c>
      <c r="CK53" s="316" t="str">
        <f ca="1">IFERROR(INDEX($AK$54:$AK$65, ROWS($CK$4:CK51)), IFERROR(INDEX($AO$54:$AO$65, ROWS($CK$4:CK51)-ROWS($AK$54:$AK$65)), IFERROR(INDEX($AS$54:$AS$65, ROWS($CK$4:CK51)-ROWS($AK$54:$AK$65)-ROWS($AO$54:$AO$65)),IFERROR(INDEX($AW$54:$AW$65, ROWS($CK$4:CK51)-ROWS($AK$54:$AK$65)-ROWS($AO$54:$AO$65)-ROWS($AS$54:$AS$65)),IFERROR(INDEX($BA$54:$BA$65, ROWS($CK$4:CK51)-ROWS($AK$54:$AK$65)-ROWS($AO$54:$AO$65)-ROWS($AS$54:$AS$65)-ROWS($AW$54:$AW$65)),IFERROR(INDEX($BE$54:$BE$65, ROWS($CK$4:CK51)-ROWS($AK$54:$AK$65)-ROWS($AO$54:$AO$65)-ROWS($AS$54:$AS$65)-ROWS($AW$54:$AW$65)-ROWS($BA$54:$BA$65)),IFERROR(INDEX($BI$54:$BI$65, ROWS($CK$4:CK51)-ROWS($AK$54:$AK$65)-ROWS($AO$54:$AO$65)-ROWS($AS$54:$AS$65)-ROWS($AW$54:$AW$65)-ROWS($BA$54:$BA$65)-ROWS($BE$54:$BE$65)), "")))))))</f>
        <v/>
      </c>
      <c r="CL53" s="316" t="str">
        <f t="shared" ca="1" si="40"/>
        <v/>
      </c>
      <c r="CM53" s="413" t="str">
        <f t="shared" ca="1" si="41"/>
        <v/>
      </c>
      <c r="CN53" s="412" t="str">
        <f>IF(OR(CO53="",CO53=0),"",MAX(CN$5:CN52)+1)</f>
        <v/>
      </c>
      <c r="CO53" s="316">
        <f>IFERROR(INDEX($AJ$70:$AJ$81, ROWS($CO$4:CO51)), IFERROR(INDEX($AN$70:$AN$81, ROWS($CO$4:CO51)-ROWS($AJ$70:$AJ$81)), IFERROR(INDEX($AR$70:$AR$81, ROWS($CO$4:CO51)-ROWS($AJ$70:$AJ$81)-ROWS($AN$70:$AN$81)),IFERROR(INDEX($AV$70:$AV$81, ROWS($CO$4:CO51)-ROWS($AJ$70:$AJ$81)-ROWS($AN$70:$AN$81)-ROWS($AR$70:$AR$81)),IFERROR(INDEX($AZ$70:$AZ$81, ROWS($CO$4:CO51)-ROWS($AJ$70:$AJ$81)-ROWS($AN$70:$AN$81)-ROWS($AR$70:$AR$81)-ROWS($AV$70:$AV$81)),IFERROR(INDEX($BD$70:$BD$81, ROWS($CO$4:CO51)-ROWS($AJ$70:$AJ$81)-ROWS($AN$70:$AN$81)-ROWS($AR$70:$AR$81)-ROWS($AV$70:$AV$81)-ROWS($AZ$70:$AZ$81)),IFERROR(INDEX($BH$70:$BH$81, ROWS($CO$4:CO51)-ROWS($AJ$70:$AJ$81)-ROWS($AN$70:$AN$81)-ROWS($AR$70:$AR$81)-ROWS($AV$70:$AV$81)-ROWS($AZ$70:$AZ$81)-ROWS($BD$70:$BD$81)), "")))))))</f>
        <v>0</v>
      </c>
      <c r="CP53" s="316" t="str">
        <f t="shared" ca="1" si="42"/>
        <v/>
      </c>
      <c r="CQ53" s="316" t="str">
        <f>IF(OR(CR53="",CR53=0),"",MAX(CQ$5:CQ52)+1)</f>
        <v/>
      </c>
      <c r="CR53" s="316">
        <f>IFERROR(INDEX($AK$70:$AK$81, ROWS($CR$4:CR51)), IFERROR(INDEX($AO$70:$AO$81, ROWS($CR$4:CR51)-ROWS($AK$70:$AK$81)), IFERROR(INDEX($AS$70:$AS$81, ROWS($CR$4:CR51)-ROWS($AK$70:$AK$81)-ROWS($AO$70:$AO$81)),IFERROR(INDEX($AW$70:$AW$81, ROWS($CR$4:CR51)-ROWS($AK$70:$AK$81)-ROWS($AO$70:$AO$81)-ROWS($AS$70:$AS$81)),IFERROR(INDEX($BA$70:$BA$81, ROWS($CR$4:CR51)-ROWS($AK$70:$AK$81)-ROWS($AO$70:$AO$81)-ROWS($AS$70:$AS$81)-ROWS($AW$70:$AW$81)),IFERROR(INDEX($BE$70:$BE$81, ROWS($CR$4:CR51)-ROWS($AK$70:$AK$81)-ROWS($AO$70:$AO$81)-ROWS($AS$70:$AS$81)-ROWS($AW$70:$AW$81)-ROWS($BA$70:$BA$81)),IFERROR(INDEX($BI$70:$BI$81, ROWS($CR$4:CR51)-ROWS($AK$70:$AK$81)-ROWS($AO$70:$AO$81)-ROWS($AS$70:$AS$81)-ROWS($AW$70:$AW$81)-ROWS($BA$70:$BA$81)-ROWS($BE$70:$BE$81)), "")))))))</f>
        <v>0</v>
      </c>
      <c r="CS53" s="316" t="str">
        <f t="shared" ca="1" si="43"/>
        <v/>
      </c>
      <c r="CT53" s="413" t="str">
        <f t="shared" ca="1" si="44"/>
        <v/>
      </c>
      <c r="CU53" s="412" t="str">
        <f>IF(OR(CV53="",CV53=0),"",MAX(CU$5:CU52)+1)</f>
        <v/>
      </c>
      <c r="CV53" s="316" t="str">
        <f>IFERROR(INDEX($AJ$86:$AJ$97, ROWS($CV$4:CV51)), IFERROR(INDEX($AN$86:$AN$97, ROWS($CV$4:CV51)-ROWS($AJ$86:$AJ$97)), ""))</f>
        <v/>
      </c>
      <c r="CW53" s="316" t="str">
        <f t="shared" si="45"/>
        <v/>
      </c>
      <c r="CX53" s="316" t="str">
        <f>IF(OR(CY53="",CY53=0),"",MAX(CX$5:CX52)+1)</f>
        <v/>
      </c>
      <c r="CY53" s="316" t="str">
        <f>IFERROR(INDEX($AK$86:$AK$97, ROWS($CY$4:CY51)), IFERROR(INDEX($AO$86:$AO$97, ROWS($CY$4:CY51)-ROWS($AK$86:$AK$97)), ""))</f>
        <v/>
      </c>
      <c r="CZ53" s="316" t="str">
        <f t="shared" si="46"/>
        <v/>
      </c>
      <c r="DA53" s="413" t="str">
        <f t="shared" si="47"/>
        <v/>
      </c>
      <c r="DC53" s="438">
        <f ca="1">IF(OR(DD53="",DD53=0),"",MAX(DC$45:DC52)+1)</f>
        <v>6</v>
      </c>
      <c r="DD53" s="434" t="str">
        <f t="shared" ca="1" si="130"/>
        <v>Roth IRA</v>
      </c>
      <c r="DE53" s="413">
        <f t="shared" ca="1" si="131"/>
        <v>100</v>
      </c>
      <c r="DF53" s="431" t="str">
        <f ca="1">IF(OR(DG53="",DG53=0),"",MAX(DF$45:DF52)+1)</f>
        <v/>
      </c>
      <c r="DG53" s="412" t="str">
        <f t="shared" ca="1" si="132"/>
        <v/>
      </c>
      <c r="DH53" s="413" t="str">
        <f t="shared" ca="1" si="133"/>
        <v/>
      </c>
      <c r="DI53" s="412" t="str">
        <f t="shared" ca="1" si="134"/>
        <v>Car Payment 1</v>
      </c>
      <c r="DJ53" s="413">
        <f t="shared" ca="1" si="135"/>
        <v>350</v>
      </c>
      <c r="DK53" s="412" t="str">
        <f t="shared" ca="1" si="136"/>
        <v/>
      </c>
      <c r="DL53" s="413" t="str">
        <f t="shared" ca="1" si="137"/>
        <v/>
      </c>
      <c r="DM53" s="292"/>
      <c r="DN53" s="292"/>
      <c r="DO53" s="292"/>
      <c r="DP53" s="292"/>
      <c r="DQ53" s="292"/>
      <c r="DR53" s="292"/>
      <c r="DS53" s="292"/>
    </row>
    <row r="54" spans="16:123" x14ac:dyDescent="0.3">
      <c r="P54" s="1177"/>
      <c r="Q54" s="1178"/>
      <c r="R54" s="453"/>
      <c r="S54" s="402"/>
      <c r="T54"/>
      <c r="U54" s="1177"/>
      <c r="V54" s="1178"/>
      <c r="W54" s="453"/>
      <c r="X54" s="402"/>
      <c r="AC54" s="358" t="str">
        <f>IF('Data Entry'!H36="","",'Data Entry'!H36)</f>
        <v/>
      </c>
      <c r="AD54" s="356" t="str">
        <f>IF('Data Entry'!G36="","",'Data Entry'!G36)</f>
        <v/>
      </c>
      <c r="AE54" s="357" t="str">
        <f>IF('Data Entry'!J36="","",'Data Entry'!J36)</f>
        <v/>
      </c>
      <c r="AF54" s="402" t="str">
        <f>IF('Data Entry'!I36="","",'Data Entry'!I36)</f>
        <v/>
      </c>
      <c r="AI54" s="304">
        <f ca="1">IFERROR(MATCH($AI$52,OFFSET($AC$1,AI53,,1000),0)+AI53,"")</f>
        <v>9</v>
      </c>
      <c r="AJ54" s="305" t="str">
        <f t="shared" ref="AJ54:AJ65" ca="1" si="138">IFERROR(INDEX(AD:AD,AI54),"")</f>
        <v>Cellular</v>
      </c>
      <c r="AK54" s="306">
        <f t="shared" ref="AK54:AK65" ca="1" si="139">IFERROR(INDEX(AE:AE,AI54),"")</f>
        <v>225</v>
      </c>
      <c r="AL54" s="307" t="str">
        <f t="shared" ref="AL54:AL65" ca="1" si="140">IFERROR(INDEX(AF:AF,AI54),"")</f>
        <v>Monthly</v>
      </c>
      <c r="AM54" s="304">
        <f ca="1">IFERROR(MATCH($AM$52,OFFSET($AC$1,AM53,,1000),0)+AM53,"")</f>
        <v>66</v>
      </c>
      <c r="AN54" s="305" t="str">
        <f t="shared" ref="AN54:AN65" ca="1" si="141">IFERROR(INDEX(AD:AD,AM54),"")</f>
        <v>Paycheck 2</v>
      </c>
      <c r="AO54" s="306">
        <f t="shared" ref="AO54:AO65" ca="1" si="142">IFERROR(INDEX(AE:AE,AM54),"")</f>
        <v>400</v>
      </c>
      <c r="AP54" s="307" t="str">
        <f t="shared" ref="AP54:AP65" ca="1" si="143">IFERROR(INDEX(AF:AF,AM54),"")</f>
        <v>Income</v>
      </c>
      <c r="AQ54" s="304" t="str">
        <f ca="1">IFERROR(MATCH($AQ$52,OFFSET($AC$1,AQ53,,1000),0)+AQ53,"")</f>
        <v/>
      </c>
      <c r="AR54" s="305" t="str">
        <f t="shared" ref="AR54:AR65" ca="1" si="144">IFERROR(INDEX(AD:AD,AQ54),"")</f>
        <v/>
      </c>
      <c r="AS54" s="306" t="str">
        <f t="shared" ref="AS54:AS65" ca="1" si="145">IFERROR(INDEX(AE:AE,AQ54),"")</f>
        <v/>
      </c>
      <c r="AT54" s="307" t="str">
        <f t="shared" ref="AT54:AT65" ca="1" si="146">IFERROR(INDEX(AF:AF,AQ54),"")</f>
        <v/>
      </c>
      <c r="AU54" s="304" t="str">
        <f ca="1">IFERROR(MATCH($AU$52,OFFSET($AC$1,AU53,,1000),0)+AU53,"")</f>
        <v/>
      </c>
      <c r="AV54" s="305" t="str">
        <f t="shared" ref="AV54:AV65" ca="1" si="147">IFERROR(INDEX(AD:AD,AU54),"")</f>
        <v/>
      </c>
      <c r="AW54" s="306" t="str">
        <f t="shared" ref="AW54:AW65" ca="1" si="148">IFERROR(INDEX(AE:AE,AU54),"")</f>
        <v/>
      </c>
      <c r="AX54" s="307" t="str">
        <f t="shared" ref="AX54:AX65" ca="1" si="149">IFERROR(INDEX(AF:AF,AU54),"")</f>
        <v/>
      </c>
      <c r="AY54" s="304" t="str">
        <f ca="1">IFERROR(MATCH($AY$52,OFFSET($AC$1,AY53,,1000),0)+AY53,"")</f>
        <v/>
      </c>
      <c r="AZ54" s="305" t="str">
        <f t="shared" ref="AZ54:AZ65" ca="1" si="150">IFERROR(INDEX(AD:AD,AY54),"")</f>
        <v/>
      </c>
      <c r="BA54" s="306" t="str">
        <f t="shared" ref="BA54:BA65" ca="1" si="151">IFERROR(INDEX(AE:AE,AY54),"")</f>
        <v/>
      </c>
      <c r="BB54" s="307" t="str">
        <f t="shared" ref="BB54:BB65" ca="1" si="152">IFERROR(INDEX(AF:AF,AY54),"")</f>
        <v/>
      </c>
      <c r="BC54" s="304" t="str">
        <f ca="1">IFERROR(MATCH($BC$52,OFFSET($AC$1,BC53,,1000),0)+BC53,"")</f>
        <v/>
      </c>
      <c r="BD54" s="305" t="str">
        <f t="shared" ref="BD54:BD65" ca="1" si="153">IFERROR(INDEX(AD:AD,BC54),"")</f>
        <v/>
      </c>
      <c r="BE54" s="306" t="str">
        <f t="shared" ref="BE54:BE65" ca="1" si="154">IFERROR(INDEX(AE:AE,BC54),"")</f>
        <v/>
      </c>
      <c r="BF54" s="307" t="str">
        <f t="shared" ref="BF54:BF65" ca="1" si="155">IFERROR(INDEX(AF:AF,BC54),"")</f>
        <v/>
      </c>
      <c r="BG54" s="304">
        <f ca="1">IFERROR(MATCH($BG$52,OFFSET($AC$1,BG53,,1000),0)+BG53,"")</f>
        <v>28</v>
      </c>
      <c r="BH54" s="305" t="str">
        <f t="shared" ref="BH54:BH65" ca="1" si="156">IFERROR(INDEX(AD:AD,BG54),"")</f>
        <v>Credit Card 1</v>
      </c>
      <c r="BI54" s="306">
        <f t="shared" ref="BI54:BI65" ca="1" si="157">IFERROR(INDEX(AE:AE,BG54),"")</f>
        <v>50</v>
      </c>
      <c r="BJ54" s="307">
        <f t="shared" ref="BJ54:BJ65" ca="1" si="158">IFERROR(INDEX(AF:AF,BG54),"")</f>
        <v>800</v>
      </c>
      <c r="BL54" s="412" t="str">
        <f ca="1">IF(OR(BM54="",BM54=0),"",MAX(BL$5:BL53)+1)</f>
        <v/>
      </c>
      <c r="BM54" s="316" t="str">
        <f ca="1">IFERROR(INDEX($AJ$6:$AJ$17, ROWS(BM$4:$BM52)), IFERROR(INDEX($AN$6:$AN$17, ROWS(BM$4:$BM52)-ROWS($AJ$6:$AJ$17)), IFERROR(INDEX($AR$6:$AR$17, ROWS(BM$4:$BM52)-ROWS($AJ$6:$AJ$17)-ROWS($AN$6:$AN$17)),IFERROR(INDEX($AV$6:$AV$17, ROWS(BM$4:$BM52)-ROWS($AJ$6:$AJ$17)-ROWS($AN$6:$AN$17)-ROWS($AR$6:$AR$17)),IFERROR(INDEX($AZ$6:$AZ$17, ROWS(BM$4:$BM52)-ROWS($AJ$6:$AJ$17)-ROWS($AN$6:$AN$17)-ROWS($AR$6:$AR$17)-ROWS($AV$6:$AV$17)),IFERROR(INDEX($BD$6:$BD$17, ROWS(BM$4:$BM52)-ROWS($AJ$6:$AJ$17)-ROWS($AN$6:$AN$17)-ROWS($AR$6:$AR$17)-ROWS($AV$6:$AV$17)-ROWS($AZ$6:$AZ$17)),IFERROR(INDEX($BH$6:$BH$17, ROWS(BM$4:$BM52)-ROWS($AJ$6:$AJ$17)-ROWS($AN$6:$AN$17)-ROWS($AR$6:$AR$17)-ROWS($AV$6:$AV$17)-ROWS($AZ$6:$AZ$17)-ROWS($BD$6:$BD$17)), "")))))))</f>
        <v/>
      </c>
      <c r="BN54" s="316" t="str">
        <f t="shared" ca="1" si="30"/>
        <v/>
      </c>
      <c r="BO54" s="316" t="str">
        <f ca="1">IF(OR(BP54="",BP54=0),"",MAX(BO$5:BO53)+1)</f>
        <v/>
      </c>
      <c r="BP54" s="316" t="str">
        <f ca="1">IFERROR(INDEX($AK$6:$AK$17, ROWS($BP$4:BP52)), IFERROR(INDEX($AO$6:$AO$17, ROWS($BP$4:BP52)-ROWS($AK$6:$AK$17)), IFERROR(INDEX($AS$6:$AS$17, ROWS($BP$4:BP52)-ROWS($AK$6:$AK$17)-ROWS($AO$6:$AO$17)),IFERROR(INDEX($AW$6:$AW$17, ROWS($BP$4:BP52)-ROWS($AK$6:$AK$17)-ROWS($AO$6:$AO$17)-ROWS($AS$6:$AS$17)),IFERROR(INDEX($BA$6:$BA$17, ROWS($BP$4:BP52)-ROWS($AK$6:$AK$17)-ROWS($AO$6:$AO$17)-ROWS($AS$6:$AS$17)-ROWS($AW$6:$AW$17)),IFERROR(INDEX($BE$6:$BE$17, ROWS($BP$4:BP52)-ROWS($AK$6:$AK$17)-ROWS($AO$6:$AO$17)-ROWS($AS$6:$AS$17)-ROWS($AW$6:$AW$17)-ROWS($BA$6:$BA$17)),IFERROR(INDEX($BI$6:$BI$17, ROWS($BP$4:BP52)-ROWS($AK$6:$AK$17)-ROWS($AO$6:$AO$17)-ROWS($AS$6:$AS$17)-ROWS($AW$6:$AW$17)-ROWS($BA$6:$BA$17)-ROWS($BE$6:$BE$17)), "")))))))</f>
        <v/>
      </c>
      <c r="BQ54" s="316" t="str">
        <f t="shared" ca="1" si="31"/>
        <v/>
      </c>
      <c r="BR54" s="413" t="str">
        <f t="shared" ca="1" si="32"/>
        <v/>
      </c>
      <c r="BS54" s="412" t="str">
        <f ca="1">IF(OR(BT54="",BT54=0),"",MAX(BS$5:BS53)+1)</f>
        <v/>
      </c>
      <c r="BT54" s="316" t="str">
        <f ca="1">IFERROR(INDEX($AJ$22:$AJ$33, ROWS($BT$4:BT52)), IFERROR(INDEX($AN$22:$AN$33, ROWS($BT$4:BT52)-ROWS($AJ$22:$AJ$33)), IFERROR(INDEX($AR$22:$AR$33, ROWS($BT$4:BT52)-ROWS($AJ$22:$AJ$33)-ROWS($AN$22:$AN$33)),IFERROR(INDEX($AV$22:$AV$33, ROWS($BT$4:BT52)-ROWS($AJ$22:$AJ$33)-ROWS($AN$22:$AN$33)-ROWS($AR$22:$AR$33)),IFERROR(INDEX($AZ$22:$AZ$33, ROWS($BT$4:BT52)-ROWS($AJ$22:$AJ$33)-ROWS($AN$22:$AN$33)-ROWS($AR$22:$AR$33)-ROWS($AV$22:$AV$33)),IFERROR(INDEX($BD$22:$BD$33, ROWS($BT$4:BT52)-ROWS($AJ$22:$AJ$33)-ROWS($AN$22:$AN$33)-ROWS($AR$22:$AR$33)-ROWS($AV$22:$AV$33)-ROWS($AZ$22:$AZ$33)),IFERROR(INDEX($BH$22:$BH$33, ROWS($BT$4:BT52)-ROWS($AJ$22:$AJ$33)-ROWS($AN$22:$AN$33)-ROWS($AR$22:$AR$33)-ROWS($AV$22:$AV$33)-ROWS($AZ$22:$AZ$33)-ROWS($BD$22:$BD$33)), "")))))))</f>
        <v/>
      </c>
      <c r="BU54" s="316" t="str">
        <f t="shared" ca="1" si="33"/>
        <v/>
      </c>
      <c r="BV54" s="316" t="str">
        <f ca="1">IF(OR(BW54="",BW54=0),"",MAX(BV$5:BV53)+1)</f>
        <v/>
      </c>
      <c r="BW54" s="316" t="str">
        <f ca="1">IFERROR(INDEX($AK$22:$AK$33, ROWS($BW$4:BW52)), IFERROR(INDEX($AO$22:$AO$33, ROWS($BW$4:BW52)-ROWS($AK$22:$AK$33)), IFERROR(INDEX($AS$22:$AS$33, ROWS($BW$4:BW52)-ROWS($AK$22:$AK$33)-ROWS($AO$22:$AO$33)),IFERROR(INDEX($AW$22:$AW$33, ROWS($BW$4:BW52)-ROWS($AK$22:$AK$33)-ROWS($AO$22:$AO$33)-ROWS($AS$22:$AS$33)),IFERROR(INDEX($BA$22:$BA$33, ROWS($BW$4:BW52)-ROWS($AK$22:$AK$33)-ROWS($AO$22:$AO$33)-ROWS($AS$22:$AS$33)-ROWS($AW$22:$AW$33)),IFERROR(INDEX($BE$22:$BE$33, ROWS($BW$4:BW52)-ROWS($AK$22:$AK$33)-ROWS($AO$22:$AO$33)-ROWS($AS$22:$AS$33)-ROWS($AW$22:$AW$33)-ROWS($BA$22:$BA$33)),IFERROR(INDEX($BI$22:$BI$33, ROWS($BW$4:BW52)-ROWS($AK$22:$AK$33)-ROWS($AO$22:$AO$33)-ROWS($AS$22:$AS$33)-ROWS($AW$22:$AW$33)-ROWS($BA$22:$BA$33)-ROWS($BE$22:$BE$33)), "")))))))</f>
        <v/>
      </c>
      <c r="BX54" s="316" t="str">
        <f t="shared" ca="1" si="34"/>
        <v/>
      </c>
      <c r="BY54" s="413" t="str">
        <f t="shared" ca="1" si="35"/>
        <v/>
      </c>
      <c r="BZ54" s="412" t="str">
        <f ca="1">IF(OR(CA54="",CA54=0),"",MAX(BZ$5:BZ53)+1)</f>
        <v/>
      </c>
      <c r="CA54" s="316" t="str">
        <f ca="1">IFERROR(INDEX($AJ$38:$AJ$49, ROWS($CA$4:CA52)), IFERROR(INDEX($AN$38:$AN$49, ROWS($CA$4:CA52)-ROWS($AJ$38:$AJ$49)), IFERROR(INDEX($AR$38:$AR$49, ROWS($CA$4:CA52)-ROWS($AJ$38:$AJ$49)-ROWS($AN$38:$AN$49)),IFERROR(INDEX($AV$38:$AV$49, ROWS($CA$4:CA52)-ROWS($AJ$38:$AJ$49)-ROWS($AN$38:$AN$49)-ROWS($AR$38:$AR$49)),IFERROR(INDEX($AZ$38:$AZ$49, ROWS($CA$4:CA52)-ROWS($AJ$38:$AJ$49)-ROWS($AN$38:$AN$49)-ROWS($AR$38:$AR$49)-ROWS($AV$38:$AV$49)),IFERROR(INDEX($BD$38:$BD$49, ROWS($CA$4:CA52)-ROWS($AJ$38:$AJ$49)-ROWS($AN$38:$AN$49)-ROWS($AR$38:$AR$49)-ROWS($AV$38:$AV$49)-ROWS($AZ$38:$AZ$49)),IFERROR(INDEX($BH$38:$BH$49, ROWS($CA$4:CA52)-ROWS($AJ$38:$AJ$49)-ROWS($AN$38:$AN$49)-ROWS($AR$38:$AR$49)-ROWS($AV$38:$AV$49)-ROWS($AZ$38:$AZ$49)-ROWS($BD$38:$BD$49)), "")))))))</f>
        <v/>
      </c>
      <c r="CB54" s="316" t="str">
        <f t="shared" ca="1" si="36"/>
        <v/>
      </c>
      <c r="CC54" s="316" t="str">
        <f ca="1">IF(OR(CD54="",CD54=0),"",MAX(CC$5:CC53)+1)</f>
        <v/>
      </c>
      <c r="CD54" s="316" t="str">
        <f ca="1">IFERROR(INDEX($AK$38:$AK$49, ROWS($CD$4:CD52)), IFERROR(INDEX($AO$38:$AO$49, ROWS($CD$4:CD52)-ROWS($AK$38:$AK$49)), IFERROR(INDEX($AS$38:$AS$49, ROWS($CD$4:CD52)-ROWS($AK$38:$AK$49)-ROWS($AO$38:$AO$49)),IFERROR(INDEX($AW$38:$AW$49, ROWS($CD$4:CD52)-ROWS($AK$38:$AK$49)-ROWS($AO$38:$AO$49)-ROWS($AS$38:$AS$49)),IFERROR(INDEX($BA$38:$BA$49, ROWS($CD$4:CD52)-ROWS($AK$38:$AK$49)-ROWS($AO$38:$AO$49)-ROWS($AS$38:$AS$49)-ROWS($AW$38:$AW$49)),IFERROR(INDEX($BE$38:$BE$49, ROWS($CD$4:CD52)-ROWS($AK$38:$AK$49)-ROWS($AO$38:$AO$49)-ROWS($AS$38:$AS$49)-ROWS($AW$38:$AW$49)-ROWS($BA$38:$BA$49)),IFERROR(INDEX($BI$38:$BI$49, ROWS($CD$4:CD52)-ROWS($AK$38:$AK$49)-ROWS($AO$38:$AO$49)-ROWS($AS$38:$AS$49)-ROWS($AW$38:$AW$49)-ROWS($BA$38:$BA$49)-ROWS($BE$38:$BE$49)), "")))))))</f>
        <v/>
      </c>
      <c r="CE54" s="316" t="str">
        <f t="shared" ca="1" si="37"/>
        <v/>
      </c>
      <c r="CF54" s="413" t="str">
        <f t="shared" ca="1" si="38"/>
        <v/>
      </c>
      <c r="CG54" s="412" t="str">
        <f ca="1">IF(OR(CH54="",CH54=0),"",MAX(CG$5:CG53)+1)</f>
        <v/>
      </c>
      <c r="CH54" s="316" t="str">
        <f ca="1">IFERROR(INDEX($AJ$54:$AJ$65, ROWS($CH$4:CH52)), IFERROR(INDEX($AN$54:$AN$65, ROWS($CH$4:CH52)-ROWS($AJ$54:$AJ$65)), IFERROR(INDEX($AR$54:$AR$65, ROWS($CH$4:CH52)-ROWS($AJ$54:$AJ$65)-ROWS($AN$54:$AN$65)),IFERROR(INDEX($AV$54:$AV$65, ROWS($CH$4:CH52)-ROWS($AJ$54:$AJ$65)-ROWS($AN$54:$AN$65)-ROWS($AR$54:$AR$65)),IFERROR(INDEX($AZ$54:$AZ$65, ROWS($CH$4:CH52)-ROWS($AJ$54:$AJ$65)-ROWS($AN$54:$AN$65)-ROWS($AR$54:$AR$65)-ROWS($AV$54:$AV$65)),IFERROR(INDEX($BD$54:$BD$65, ROWS($CH$4:CH52)-ROWS($AJ$54:$AJ$65)-ROWS($AN$54:$AN$65)-ROWS($AR$54:$AR$65)-ROWS($AV$54:$AV$65)-ROWS($AZ$54:$AZ$65)),IFERROR(INDEX($BH$54:$BH$65, ROWS($CH$4:CH52)-ROWS($AJ$54:$AJ$65)-ROWS($AN$54:$AN$65)-ROWS($AR$54:$AR$65)-ROWS($AV$54:$AV$65)-ROWS($AZ$54:$AZ$65)-ROWS($BD$54:$BD$65)), "")))))))</f>
        <v/>
      </c>
      <c r="CI54" s="316" t="str">
        <f t="shared" ca="1" si="39"/>
        <v/>
      </c>
      <c r="CJ54" s="316" t="str">
        <f ca="1">IF(OR(CK54="",CK54=0),"",MAX(CJ$5:CJ53)+1)</f>
        <v/>
      </c>
      <c r="CK54" s="316" t="str">
        <f ca="1">IFERROR(INDEX($AK$54:$AK$65, ROWS($CK$4:CK52)), IFERROR(INDEX($AO$54:$AO$65, ROWS($CK$4:CK52)-ROWS($AK$54:$AK$65)), IFERROR(INDEX($AS$54:$AS$65, ROWS($CK$4:CK52)-ROWS($AK$54:$AK$65)-ROWS($AO$54:$AO$65)),IFERROR(INDEX($AW$54:$AW$65, ROWS($CK$4:CK52)-ROWS($AK$54:$AK$65)-ROWS($AO$54:$AO$65)-ROWS($AS$54:$AS$65)),IFERROR(INDEX($BA$54:$BA$65, ROWS($CK$4:CK52)-ROWS($AK$54:$AK$65)-ROWS($AO$54:$AO$65)-ROWS($AS$54:$AS$65)-ROWS($AW$54:$AW$65)),IFERROR(INDEX($BE$54:$BE$65, ROWS($CK$4:CK52)-ROWS($AK$54:$AK$65)-ROWS($AO$54:$AO$65)-ROWS($AS$54:$AS$65)-ROWS($AW$54:$AW$65)-ROWS($BA$54:$BA$65)),IFERROR(INDEX($BI$54:$BI$65, ROWS($CK$4:CK52)-ROWS($AK$54:$AK$65)-ROWS($AO$54:$AO$65)-ROWS($AS$54:$AS$65)-ROWS($AW$54:$AW$65)-ROWS($BA$54:$BA$65)-ROWS($BE$54:$BE$65)), "")))))))</f>
        <v/>
      </c>
      <c r="CL54" s="316" t="str">
        <f t="shared" ca="1" si="40"/>
        <v/>
      </c>
      <c r="CM54" s="413" t="str">
        <f t="shared" ca="1" si="41"/>
        <v/>
      </c>
      <c r="CN54" s="412" t="str">
        <f>IF(OR(CO54="",CO54=0),"",MAX(CN$5:CN53)+1)</f>
        <v/>
      </c>
      <c r="CO54" s="316">
        <f>IFERROR(INDEX($AJ$70:$AJ$81, ROWS($CO$4:CO52)), IFERROR(INDEX($AN$70:$AN$81, ROWS($CO$4:CO52)-ROWS($AJ$70:$AJ$81)), IFERROR(INDEX($AR$70:$AR$81, ROWS($CO$4:CO52)-ROWS($AJ$70:$AJ$81)-ROWS($AN$70:$AN$81)),IFERROR(INDEX($AV$70:$AV$81, ROWS($CO$4:CO52)-ROWS($AJ$70:$AJ$81)-ROWS($AN$70:$AN$81)-ROWS($AR$70:$AR$81)),IFERROR(INDEX($AZ$70:$AZ$81, ROWS($CO$4:CO52)-ROWS($AJ$70:$AJ$81)-ROWS($AN$70:$AN$81)-ROWS($AR$70:$AR$81)-ROWS($AV$70:$AV$81)),IFERROR(INDEX($BD$70:$BD$81, ROWS($CO$4:CO52)-ROWS($AJ$70:$AJ$81)-ROWS($AN$70:$AN$81)-ROWS($AR$70:$AR$81)-ROWS($AV$70:$AV$81)-ROWS($AZ$70:$AZ$81)),IFERROR(INDEX($BH$70:$BH$81, ROWS($CO$4:CO52)-ROWS($AJ$70:$AJ$81)-ROWS($AN$70:$AN$81)-ROWS($AR$70:$AR$81)-ROWS($AV$70:$AV$81)-ROWS($AZ$70:$AZ$81)-ROWS($BD$70:$BD$81)), "")))))))</f>
        <v>0</v>
      </c>
      <c r="CP54" s="316" t="str">
        <f t="shared" ca="1" si="42"/>
        <v/>
      </c>
      <c r="CQ54" s="316" t="str">
        <f>IF(OR(CR54="",CR54=0),"",MAX(CQ$5:CQ53)+1)</f>
        <v/>
      </c>
      <c r="CR54" s="316">
        <f>IFERROR(INDEX($AK$70:$AK$81, ROWS($CR$4:CR52)), IFERROR(INDEX($AO$70:$AO$81, ROWS($CR$4:CR52)-ROWS($AK$70:$AK$81)), IFERROR(INDEX($AS$70:$AS$81, ROWS($CR$4:CR52)-ROWS($AK$70:$AK$81)-ROWS($AO$70:$AO$81)),IFERROR(INDEX($AW$70:$AW$81, ROWS($CR$4:CR52)-ROWS($AK$70:$AK$81)-ROWS($AO$70:$AO$81)-ROWS($AS$70:$AS$81)),IFERROR(INDEX($BA$70:$BA$81, ROWS($CR$4:CR52)-ROWS($AK$70:$AK$81)-ROWS($AO$70:$AO$81)-ROWS($AS$70:$AS$81)-ROWS($AW$70:$AW$81)),IFERROR(INDEX($BE$70:$BE$81, ROWS($CR$4:CR52)-ROWS($AK$70:$AK$81)-ROWS($AO$70:$AO$81)-ROWS($AS$70:$AS$81)-ROWS($AW$70:$AW$81)-ROWS($BA$70:$BA$81)),IFERROR(INDEX($BI$70:$BI$81, ROWS($CR$4:CR52)-ROWS($AK$70:$AK$81)-ROWS($AO$70:$AO$81)-ROWS($AS$70:$AS$81)-ROWS($AW$70:$AW$81)-ROWS($BA$70:$BA$81)-ROWS($BE$70:$BE$81)), "")))))))</f>
        <v>0</v>
      </c>
      <c r="CS54" s="316" t="str">
        <f t="shared" ca="1" si="43"/>
        <v/>
      </c>
      <c r="CT54" s="413" t="str">
        <f t="shared" ca="1" si="44"/>
        <v/>
      </c>
      <c r="CU54" s="412" t="str">
        <f>IF(OR(CV54="",CV54=0),"",MAX(CU$5:CU53)+1)</f>
        <v/>
      </c>
      <c r="CV54" s="316" t="str">
        <f>IFERROR(INDEX($AJ$86:$AJ$97, ROWS($CV$4:CV52)), IFERROR(INDEX($AN$86:$AN$97, ROWS($CV$4:CV52)-ROWS($AJ$86:$AJ$97)), ""))</f>
        <v/>
      </c>
      <c r="CW54" s="316" t="str">
        <f t="shared" si="45"/>
        <v/>
      </c>
      <c r="CX54" s="316" t="str">
        <f>IF(OR(CY54="",CY54=0),"",MAX(CX$5:CX53)+1)</f>
        <v/>
      </c>
      <c r="CY54" s="316" t="str">
        <f>IFERROR(INDEX($AK$86:$AK$97, ROWS($CY$4:CY52)), IFERROR(INDEX($AO$86:$AO$97, ROWS($CY$4:CY52)-ROWS($AK$86:$AK$97)), ""))</f>
        <v/>
      </c>
      <c r="CZ54" s="316" t="str">
        <f t="shared" si="46"/>
        <v/>
      </c>
      <c r="DA54" s="413" t="str">
        <f t="shared" si="47"/>
        <v/>
      </c>
      <c r="DC54" s="438">
        <f ca="1">IF(OR(DD54="",DD54=0),"",MAX(DC$45:DC53)+1)</f>
        <v>7</v>
      </c>
      <c r="DD54" s="434" t="str">
        <f t="shared" ca="1" si="130"/>
        <v>D. Store Card 2</v>
      </c>
      <c r="DE54" s="413">
        <f t="shared" ca="1" si="131"/>
        <v>30</v>
      </c>
      <c r="DF54" s="431" t="str">
        <f ca="1">IF(OR(DG54="",DG54=0),"",MAX(DF$45:DF53)+1)</f>
        <v/>
      </c>
      <c r="DG54" s="412" t="str">
        <f t="shared" ca="1" si="132"/>
        <v/>
      </c>
      <c r="DH54" s="413" t="str">
        <f t="shared" ca="1" si="133"/>
        <v/>
      </c>
      <c r="DI54" s="412" t="str">
        <f t="shared" ca="1" si="134"/>
        <v>Car Payment 2</v>
      </c>
      <c r="DJ54" s="413">
        <f t="shared" ca="1" si="135"/>
        <v>200</v>
      </c>
      <c r="DK54" s="412" t="str">
        <f t="shared" ca="1" si="136"/>
        <v/>
      </c>
      <c r="DL54" s="413" t="str">
        <f t="shared" ca="1" si="137"/>
        <v/>
      </c>
      <c r="DM54" s="292"/>
      <c r="DN54" s="292"/>
      <c r="DO54" s="292"/>
      <c r="DP54" s="292"/>
      <c r="DQ54" s="292"/>
      <c r="DR54" s="292"/>
      <c r="DS54" s="292"/>
    </row>
    <row r="55" spans="16:123" x14ac:dyDescent="0.3">
      <c r="P55" s="1177"/>
      <c r="Q55" s="1178"/>
      <c r="R55" s="453"/>
      <c r="S55" s="402"/>
      <c r="T55"/>
      <c r="U55" s="1177"/>
      <c r="V55" s="1178"/>
      <c r="W55" s="453"/>
      <c r="X55" s="402"/>
      <c r="AC55" s="358" t="str">
        <f>IF('Data Entry'!H37="","",'Data Entry'!H37)</f>
        <v/>
      </c>
      <c r="AD55" s="356" t="str">
        <f>IF('Data Entry'!G37="","",'Data Entry'!G37)</f>
        <v/>
      </c>
      <c r="AE55" s="357" t="str">
        <f>IF('Data Entry'!J37="","",'Data Entry'!J37)</f>
        <v/>
      </c>
      <c r="AF55" s="402" t="str">
        <f>IF('Data Entry'!I37="","",'Data Entry'!I37)</f>
        <v/>
      </c>
      <c r="AI55" s="304">
        <f t="shared" ref="AI55:AI65" ca="1" si="159">IFERROR(MATCH($AI$52,OFFSET($AC$1,AI54,,1000),0)+AI54,"")</f>
        <v>29</v>
      </c>
      <c r="AJ55" s="305" t="str">
        <f t="shared" ca="1" si="138"/>
        <v>Credit Card 2</v>
      </c>
      <c r="AK55" s="306">
        <f t="shared" ca="1" si="139"/>
        <v>60</v>
      </c>
      <c r="AL55" s="307">
        <f t="shared" ca="1" si="140"/>
        <v>1400</v>
      </c>
      <c r="AM55" s="304">
        <f t="shared" ref="AM55:AM65" ca="1" si="160">IFERROR(MATCH($AM$52,OFFSET($AC$1,AM54,,1000),0)+AM54,"")</f>
        <v>95</v>
      </c>
      <c r="AN55" s="305" t="str">
        <f t="shared" ca="1" si="141"/>
        <v>Lawn Service</v>
      </c>
      <c r="AO55" s="306">
        <f t="shared" ca="1" si="142"/>
        <v>50</v>
      </c>
      <c r="AP55" s="307" t="str">
        <f t="shared" ca="1" si="143"/>
        <v>Fixed Bills</v>
      </c>
      <c r="AQ55" s="304" t="str">
        <f t="shared" ref="AQ55:AQ65" ca="1" si="161">IFERROR(MATCH($AQ$52,OFFSET($AC$1,AQ54,,1000),0)+AQ54,"")</f>
        <v/>
      </c>
      <c r="AR55" s="305" t="str">
        <f t="shared" ca="1" si="144"/>
        <v/>
      </c>
      <c r="AS55" s="306" t="str">
        <f t="shared" ca="1" si="145"/>
        <v/>
      </c>
      <c r="AT55" s="307" t="str">
        <f t="shared" ca="1" si="146"/>
        <v/>
      </c>
      <c r="AU55" s="304" t="str">
        <f t="shared" ref="AU55:AU65" ca="1" si="162">IFERROR(MATCH($AU$52,OFFSET($AC$1,AU54,,1000),0)+AU54,"")</f>
        <v/>
      </c>
      <c r="AV55" s="305" t="str">
        <f t="shared" ca="1" si="147"/>
        <v/>
      </c>
      <c r="AW55" s="306" t="str">
        <f t="shared" ca="1" si="148"/>
        <v/>
      </c>
      <c r="AX55" s="307" t="str">
        <f t="shared" ca="1" si="149"/>
        <v/>
      </c>
      <c r="AY55" s="304" t="str">
        <f t="shared" ref="AY55:AY65" ca="1" si="163">IFERROR(MATCH($AY$52,OFFSET($AC$1,AY54,,1000),0)+AY54,"")</f>
        <v/>
      </c>
      <c r="AZ55" s="305" t="str">
        <f t="shared" ca="1" si="150"/>
        <v/>
      </c>
      <c r="BA55" s="306" t="str">
        <f t="shared" ca="1" si="151"/>
        <v/>
      </c>
      <c r="BB55" s="307" t="str">
        <f t="shared" ca="1" si="152"/>
        <v/>
      </c>
      <c r="BC55" s="304" t="str">
        <f t="shared" ref="BC55:BC65" ca="1" si="164">IFERROR(MATCH($BC$52,OFFSET($AC$1,BC54,,1000),0)+BC54,"")</f>
        <v/>
      </c>
      <c r="BD55" s="305" t="str">
        <f t="shared" ca="1" si="153"/>
        <v/>
      </c>
      <c r="BE55" s="306" t="str">
        <f t="shared" ca="1" si="154"/>
        <v/>
      </c>
      <c r="BF55" s="307" t="str">
        <f t="shared" ca="1" si="155"/>
        <v/>
      </c>
      <c r="BG55" s="304" t="str">
        <f t="shared" ref="BG55:BG65" ca="1" si="165">IFERROR(MATCH($BG$52,OFFSET($AC$1,BG54,,1000),0)+BG54,"")</f>
        <v/>
      </c>
      <c r="BH55" s="305" t="str">
        <f t="shared" ca="1" si="156"/>
        <v/>
      </c>
      <c r="BI55" s="306" t="str">
        <f t="shared" ca="1" si="157"/>
        <v/>
      </c>
      <c r="BJ55" s="307" t="str">
        <f t="shared" ca="1" si="158"/>
        <v/>
      </c>
      <c r="BL55" s="412" t="str">
        <f ca="1">IF(OR(BM55="",BM55=0),"",MAX(BL$5:BL54)+1)</f>
        <v/>
      </c>
      <c r="BM55" s="316" t="str">
        <f ca="1">IFERROR(INDEX($AJ$6:$AJ$17, ROWS(BM$4:$BM53)), IFERROR(INDEX($AN$6:$AN$17, ROWS(BM$4:$BM53)-ROWS($AJ$6:$AJ$17)), IFERROR(INDEX($AR$6:$AR$17, ROWS(BM$4:$BM53)-ROWS($AJ$6:$AJ$17)-ROWS($AN$6:$AN$17)),IFERROR(INDEX($AV$6:$AV$17, ROWS(BM$4:$BM53)-ROWS($AJ$6:$AJ$17)-ROWS($AN$6:$AN$17)-ROWS($AR$6:$AR$17)),IFERROR(INDEX($AZ$6:$AZ$17, ROWS(BM$4:$BM53)-ROWS($AJ$6:$AJ$17)-ROWS($AN$6:$AN$17)-ROWS($AR$6:$AR$17)-ROWS($AV$6:$AV$17)),IFERROR(INDEX($BD$6:$BD$17, ROWS(BM$4:$BM53)-ROWS($AJ$6:$AJ$17)-ROWS($AN$6:$AN$17)-ROWS($AR$6:$AR$17)-ROWS($AV$6:$AV$17)-ROWS($AZ$6:$AZ$17)),IFERROR(INDEX($BH$6:$BH$17, ROWS(BM$4:$BM53)-ROWS($AJ$6:$AJ$17)-ROWS($AN$6:$AN$17)-ROWS($AR$6:$AR$17)-ROWS($AV$6:$AV$17)-ROWS($AZ$6:$AZ$17)-ROWS($BD$6:$BD$17)), "")))))))</f>
        <v/>
      </c>
      <c r="BN55" s="316" t="str">
        <f t="shared" ca="1" si="30"/>
        <v/>
      </c>
      <c r="BO55" s="316" t="str">
        <f ca="1">IF(OR(BP55="",BP55=0),"",MAX(BO$5:BO54)+1)</f>
        <v/>
      </c>
      <c r="BP55" s="316" t="str">
        <f ca="1">IFERROR(INDEX($AK$6:$AK$17, ROWS($BP$4:BP53)), IFERROR(INDEX($AO$6:$AO$17, ROWS($BP$4:BP53)-ROWS($AK$6:$AK$17)), IFERROR(INDEX($AS$6:$AS$17, ROWS($BP$4:BP53)-ROWS($AK$6:$AK$17)-ROWS($AO$6:$AO$17)),IFERROR(INDEX($AW$6:$AW$17, ROWS($BP$4:BP53)-ROWS($AK$6:$AK$17)-ROWS($AO$6:$AO$17)-ROWS($AS$6:$AS$17)),IFERROR(INDEX($BA$6:$BA$17, ROWS($BP$4:BP53)-ROWS($AK$6:$AK$17)-ROWS($AO$6:$AO$17)-ROWS($AS$6:$AS$17)-ROWS($AW$6:$AW$17)),IFERROR(INDEX($BE$6:$BE$17, ROWS($BP$4:BP53)-ROWS($AK$6:$AK$17)-ROWS($AO$6:$AO$17)-ROWS($AS$6:$AS$17)-ROWS($AW$6:$AW$17)-ROWS($BA$6:$BA$17)),IFERROR(INDEX($BI$6:$BI$17, ROWS($BP$4:BP53)-ROWS($AK$6:$AK$17)-ROWS($AO$6:$AO$17)-ROWS($AS$6:$AS$17)-ROWS($AW$6:$AW$17)-ROWS($BA$6:$BA$17)-ROWS($BE$6:$BE$17)), "")))))))</f>
        <v/>
      </c>
      <c r="BQ55" s="316" t="str">
        <f t="shared" ca="1" si="31"/>
        <v/>
      </c>
      <c r="BR55" s="413" t="str">
        <f t="shared" ca="1" si="32"/>
        <v/>
      </c>
      <c r="BS55" s="412" t="str">
        <f ca="1">IF(OR(BT55="",BT55=0),"",MAX(BS$5:BS54)+1)</f>
        <v/>
      </c>
      <c r="BT55" s="316" t="str">
        <f ca="1">IFERROR(INDEX($AJ$22:$AJ$33, ROWS($BT$4:BT53)), IFERROR(INDEX($AN$22:$AN$33, ROWS($BT$4:BT53)-ROWS($AJ$22:$AJ$33)), IFERROR(INDEX($AR$22:$AR$33, ROWS($BT$4:BT53)-ROWS($AJ$22:$AJ$33)-ROWS($AN$22:$AN$33)),IFERROR(INDEX($AV$22:$AV$33, ROWS($BT$4:BT53)-ROWS($AJ$22:$AJ$33)-ROWS($AN$22:$AN$33)-ROWS($AR$22:$AR$33)),IFERROR(INDEX($AZ$22:$AZ$33, ROWS($BT$4:BT53)-ROWS($AJ$22:$AJ$33)-ROWS($AN$22:$AN$33)-ROWS($AR$22:$AR$33)-ROWS($AV$22:$AV$33)),IFERROR(INDEX($BD$22:$BD$33, ROWS($BT$4:BT53)-ROWS($AJ$22:$AJ$33)-ROWS($AN$22:$AN$33)-ROWS($AR$22:$AR$33)-ROWS($AV$22:$AV$33)-ROWS($AZ$22:$AZ$33)),IFERROR(INDEX($BH$22:$BH$33, ROWS($BT$4:BT53)-ROWS($AJ$22:$AJ$33)-ROWS($AN$22:$AN$33)-ROWS($AR$22:$AR$33)-ROWS($AV$22:$AV$33)-ROWS($AZ$22:$AZ$33)-ROWS($BD$22:$BD$33)), "")))))))</f>
        <v/>
      </c>
      <c r="BU55" s="316" t="str">
        <f t="shared" ca="1" si="33"/>
        <v/>
      </c>
      <c r="BV55" s="316" t="str">
        <f ca="1">IF(OR(BW55="",BW55=0),"",MAX(BV$5:BV54)+1)</f>
        <v/>
      </c>
      <c r="BW55" s="316" t="str">
        <f ca="1">IFERROR(INDEX($AK$22:$AK$33, ROWS($BW$4:BW53)), IFERROR(INDEX($AO$22:$AO$33, ROWS($BW$4:BW53)-ROWS($AK$22:$AK$33)), IFERROR(INDEX($AS$22:$AS$33, ROWS($BW$4:BW53)-ROWS($AK$22:$AK$33)-ROWS($AO$22:$AO$33)),IFERROR(INDEX($AW$22:$AW$33, ROWS($BW$4:BW53)-ROWS($AK$22:$AK$33)-ROWS($AO$22:$AO$33)-ROWS($AS$22:$AS$33)),IFERROR(INDEX($BA$22:$BA$33, ROWS($BW$4:BW53)-ROWS($AK$22:$AK$33)-ROWS($AO$22:$AO$33)-ROWS($AS$22:$AS$33)-ROWS($AW$22:$AW$33)),IFERROR(INDEX($BE$22:$BE$33, ROWS($BW$4:BW53)-ROWS($AK$22:$AK$33)-ROWS($AO$22:$AO$33)-ROWS($AS$22:$AS$33)-ROWS($AW$22:$AW$33)-ROWS($BA$22:$BA$33)),IFERROR(INDEX($BI$22:$BI$33, ROWS($BW$4:BW53)-ROWS($AK$22:$AK$33)-ROWS($AO$22:$AO$33)-ROWS($AS$22:$AS$33)-ROWS($AW$22:$AW$33)-ROWS($BA$22:$BA$33)-ROWS($BE$22:$BE$33)), "")))))))</f>
        <v/>
      </c>
      <c r="BX55" s="316" t="str">
        <f t="shared" ca="1" si="34"/>
        <v/>
      </c>
      <c r="BY55" s="413" t="str">
        <f t="shared" ca="1" si="35"/>
        <v/>
      </c>
      <c r="BZ55" s="412" t="str">
        <f ca="1">IF(OR(CA55="",CA55=0),"",MAX(BZ$5:BZ54)+1)</f>
        <v/>
      </c>
      <c r="CA55" s="316" t="str">
        <f ca="1">IFERROR(INDEX($AJ$38:$AJ$49, ROWS($CA$4:CA53)), IFERROR(INDEX($AN$38:$AN$49, ROWS($CA$4:CA53)-ROWS($AJ$38:$AJ$49)), IFERROR(INDEX($AR$38:$AR$49, ROWS($CA$4:CA53)-ROWS($AJ$38:$AJ$49)-ROWS($AN$38:$AN$49)),IFERROR(INDEX($AV$38:$AV$49, ROWS($CA$4:CA53)-ROWS($AJ$38:$AJ$49)-ROWS($AN$38:$AN$49)-ROWS($AR$38:$AR$49)),IFERROR(INDEX($AZ$38:$AZ$49, ROWS($CA$4:CA53)-ROWS($AJ$38:$AJ$49)-ROWS($AN$38:$AN$49)-ROWS($AR$38:$AR$49)-ROWS($AV$38:$AV$49)),IFERROR(INDEX($BD$38:$BD$49, ROWS($CA$4:CA53)-ROWS($AJ$38:$AJ$49)-ROWS($AN$38:$AN$49)-ROWS($AR$38:$AR$49)-ROWS($AV$38:$AV$49)-ROWS($AZ$38:$AZ$49)),IFERROR(INDEX($BH$38:$BH$49, ROWS($CA$4:CA53)-ROWS($AJ$38:$AJ$49)-ROWS($AN$38:$AN$49)-ROWS($AR$38:$AR$49)-ROWS($AV$38:$AV$49)-ROWS($AZ$38:$AZ$49)-ROWS($BD$38:$BD$49)), "")))))))</f>
        <v/>
      </c>
      <c r="CB55" s="316" t="str">
        <f t="shared" ca="1" si="36"/>
        <v/>
      </c>
      <c r="CC55" s="316" t="str">
        <f ca="1">IF(OR(CD55="",CD55=0),"",MAX(CC$5:CC54)+1)</f>
        <v/>
      </c>
      <c r="CD55" s="316" t="str">
        <f ca="1">IFERROR(INDEX($AK$38:$AK$49, ROWS($CD$4:CD53)), IFERROR(INDEX($AO$38:$AO$49, ROWS($CD$4:CD53)-ROWS($AK$38:$AK$49)), IFERROR(INDEX($AS$38:$AS$49, ROWS($CD$4:CD53)-ROWS($AK$38:$AK$49)-ROWS($AO$38:$AO$49)),IFERROR(INDEX($AW$38:$AW$49, ROWS($CD$4:CD53)-ROWS($AK$38:$AK$49)-ROWS($AO$38:$AO$49)-ROWS($AS$38:$AS$49)),IFERROR(INDEX($BA$38:$BA$49, ROWS($CD$4:CD53)-ROWS($AK$38:$AK$49)-ROWS($AO$38:$AO$49)-ROWS($AS$38:$AS$49)-ROWS($AW$38:$AW$49)),IFERROR(INDEX($BE$38:$BE$49, ROWS($CD$4:CD53)-ROWS($AK$38:$AK$49)-ROWS($AO$38:$AO$49)-ROWS($AS$38:$AS$49)-ROWS($AW$38:$AW$49)-ROWS($BA$38:$BA$49)),IFERROR(INDEX($BI$38:$BI$49, ROWS($CD$4:CD53)-ROWS($AK$38:$AK$49)-ROWS($AO$38:$AO$49)-ROWS($AS$38:$AS$49)-ROWS($AW$38:$AW$49)-ROWS($BA$38:$BA$49)-ROWS($BE$38:$BE$49)), "")))))))</f>
        <v/>
      </c>
      <c r="CE55" s="316" t="str">
        <f t="shared" ca="1" si="37"/>
        <v/>
      </c>
      <c r="CF55" s="413" t="str">
        <f t="shared" ca="1" si="38"/>
        <v/>
      </c>
      <c r="CG55" s="412" t="str">
        <f ca="1">IF(OR(CH55="",CH55=0),"",MAX(CG$5:CG54)+1)</f>
        <v/>
      </c>
      <c r="CH55" s="316" t="str">
        <f ca="1">IFERROR(INDEX($AJ$54:$AJ$65, ROWS($CH$4:CH53)), IFERROR(INDEX($AN$54:$AN$65, ROWS($CH$4:CH53)-ROWS($AJ$54:$AJ$65)), IFERROR(INDEX($AR$54:$AR$65, ROWS($CH$4:CH53)-ROWS($AJ$54:$AJ$65)-ROWS($AN$54:$AN$65)),IFERROR(INDEX($AV$54:$AV$65, ROWS($CH$4:CH53)-ROWS($AJ$54:$AJ$65)-ROWS($AN$54:$AN$65)-ROWS($AR$54:$AR$65)),IFERROR(INDEX($AZ$54:$AZ$65, ROWS($CH$4:CH53)-ROWS($AJ$54:$AJ$65)-ROWS($AN$54:$AN$65)-ROWS($AR$54:$AR$65)-ROWS($AV$54:$AV$65)),IFERROR(INDEX($BD$54:$BD$65, ROWS($CH$4:CH53)-ROWS($AJ$54:$AJ$65)-ROWS($AN$54:$AN$65)-ROWS($AR$54:$AR$65)-ROWS($AV$54:$AV$65)-ROWS($AZ$54:$AZ$65)),IFERROR(INDEX($BH$54:$BH$65, ROWS($CH$4:CH53)-ROWS($AJ$54:$AJ$65)-ROWS($AN$54:$AN$65)-ROWS($AR$54:$AR$65)-ROWS($AV$54:$AV$65)-ROWS($AZ$54:$AZ$65)-ROWS($BD$54:$BD$65)), "")))))))</f>
        <v/>
      </c>
      <c r="CI55" s="316" t="str">
        <f t="shared" ca="1" si="39"/>
        <v/>
      </c>
      <c r="CJ55" s="316" t="str">
        <f ca="1">IF(OR(CK55="",CK55=0),"",MAX(CJ$5:CJ54)+1)</f>
        <v/>
      </c>
      <c r="CK55" s="316" t="str">
        <f ca="1">IFERROR(INDEX($AK$54:$AK$65, ROWS($CK$4:CK53)), IFERROR(INDEX($AO$54:$AO$65, ROWS($CK$4:CK53)-ROWS($AK$54:$AK$65)), IFERROR(INDEX($AS$54:$AS$65, ROWS($CK$4:CK53)-ROWS($AK$54:$AK$65)-ROWS($AO$54:$AO$65)),IFERROR(INDEX($AW$54:$AW$65, ROWS($CK$4:CK53)-ROWS($AK$54:$AK$65)-ROWS($AO$54:$AO$65)-ROWS($AS$54:$AS$65)),IFERROR(INDEX($BA$54:$BA$65, ROWS($CK$4:CK53)-ROWS($AK$54:$AK$65)-ROWS($AO$54:$AO$65)-ROWS($AS$54:$AS$65)-ROWS($AW$54:$AW$65)),IFERROR(INDEX($BE$54:$BE$65, ROWS($CK$4:CK53)-ROWS($AK$54:$AK$65)-ROWS($AO$54:$AO$65)-ROWS($AS$54:$AS$65)-ROWS($AW$54:$AW$65)-ROWS($BA$54:$BA$65)),IFERROR(INDEX($BI$54:$BI$65, ROWS($CK$4:CK53)-ROWS($AK$54:$AK$65)-ROWS($AO$54:$AO$65)-ROWS($AS$54:$AS$65)-ROWS($AW$54:$AW$65)-ROWS($BA$54:$BA$65)-ROWS($BE$54:$BE$65)), "")))))))</f>
        <v/>
      </c>
      <c r="CL55" s="316" t="str">
        <f t="shared" ca="1" si="40"/>
        <v/>
      </c>
      <c r="CM55" s="413" t="str">
        <f t="shared" ca="1" si="41"/>
        <v/>
      </c>
      <c r="CN55" s="412" t="str">
        <f>IF(OR(CO55="",CO55=0),"",MAX(CN$5:CN54)+1)</f>
        <v/>
      </c>
      <c r="CO55" s="316">
        <f>IFERROR(INDEX($AJ$70:$AJ$81, ROWS($CO$4:CO53)), IFERROR(INDEX($AN$70:$AN$81, ROWS($CO$4:CO53)-ROWS($AJ$70:$AJ$81)), IFERROR(INDEX($AR$70:$AR$81, ROWS($CO$4:CO53)-ROWS($AJ$70:$AJ$81)-ROWS($AN$70:$AN$81)),IFERROR(INDEX($AV$70:$AV$81, ROWS($CO$4:CO53)-ROWS($AJ$70:$AJ$81)-ROWS($AN$70:$AN$81)-ROWS($AR$70:$AR$81)),IFERROR(INDEX($AZ$70:$AZ$81, ROWS($CO$4:CO53)-ROWS($AJ$70:$AJ$81)-ROWS($AN$70:$AN$81)-ROWS($AR$70:$AR$81)-ROWS($AV$70:$AV$81)),IFERROR(INDEX($BD$70:$BD$81, ROWS($CO$4:CO53)-ROWS($AJ$70:$AJ$81)-ROWS($AN$70:$AN$81)-ROWS($AR$70:$AR$81)-ROWS($AV$70:$AV$81)-ROWS($AZ$70:$AZ$81)),IFERROR(INDEX($BH$70:$BH$81, ROWS($CO$4:CO53)-ROWS($AJ$70:$AJ$81)-ROWS($AN$70:$AN$81)-ROWS($AR$70:$AR$81)-ROWS($AV$70:$AV$81)-ROWS($AZ$70:$AZ$81)-ROWS($BD$70:$BD$81)), "")))))))</f>
        <v>0</v>
      </c>
      <c r="CP55" s="316" t="str">
        <f t="shared" ca="1" si="42"/>
        <v/>
      </c>
      <c r="CQ55" s="316" t="str">
        <f>IF(OR(CR55="",CR55=0),"",MAX(CQ$5:CQ54)+1)</f>
        <v/>
      </c>
      <c r="CR55" s="316">
        <f>IFERROR(INDEX($AK$70:$AK$81, ROWS($CR$4:CR53)), IFERROR(INDEX($AO$70:$AO$81, ROWS($CR$4:CR53)-ROWS($AK$70:$AK$81)), IFERROR(INDEX($AS$70:$AS$81, ROWS($CR$4:CR53)-ROWS($AK$70:$AK$81)-ROWS($AO$70:$AO$81)),IFERROR(INDEX($AW$70:$AW$81, ROWS($CR$4:CR53)-ROWS($AK$70:$AK$81)-ROWS($AO$70:$AO$81)-ROWS($AS$70:$AS$81)),IFERROR(INDEX($BA$70:$BA$81, ROWS($CR$4:CR53)-ROWS($AK$70:$AK$81)-ROWS($AO$70:$AO$81)-ROWS($AS$70:$AS$81)-ROWS($AW$70:$AW$81)),IFERROR(INDEX($BE$70:$BE$81, ROWS($CR$4:CR53)-ROWS($AK$70:$AK$81)-ROWS($AO$70:$AO$81)-ROWS($AS$70:$AS$81)-ROWS($AW$70:$AW$81)-ROWS($BA$70:$BA$81)),IFERROR(INDEX($BI$70:$BI$81, ROWS($CR$4:CR53)-ROWS($AK$70:$AK$81)-ROWS($AO$70:$AO$81)-ROWS($AS$70:$AS$81)-ROWS($AW$70:$AW$81)-ROWS($BA$70:$BA$81)-ROWS($BE$70:$BE$81)), "")))))))</f>
        <v>0</v>
      </c>
      <c r="CS55" s="316" t="str">
        <f t="shared" ca="1" si="43"/>
        <v/>
      </c>
      <c r="CT55" s="413" t="str">
        <f t="shared" ca="1" si="44"/>
        <v/>
      </c>
      <c r="CU55" s="412" t="str">
        <f>IF(OR(CV55="",CV55=0),"",MAX(CU$5:CU54)+1)</f>
        <v/>
      </c>
      <c r="CV55" s="316" t="str">
        <f>IFERROR(INDEX($AJ$86:$AJ$97, ROWS($CV$4:CV53)), IFERROR(INDEX($AN$86:$AN$97, ROWS($CV$4:CV53)-ROWS($AJ$86:$AJ$97)), ""))</f>
        <v/>
      </c>
      <c r="CW55" s="316" t="str">
        <f t="shared" si="45"/>
        <v/>
      </c>
      <c r="CX55" s="316" t="str">
        <f>IF(OR(CY55="",CY55=0),"",MAX(CX$5:CX54)+1)</f>
        <v/>
      </c>
      <c r="CY55" s="316" t="str">
        <f>IFERROR(INDEX($AK$86:$AK$97, ROWS($CY$4:CY53)), IFERROR(INDEX($AO$86:$AO$97, ROWS($CY$4:CY53)-ROWS($AK$86:$AK$97)), ""))</f>
        <v/>
      </c>
      <c r="CZ55" s="316" t="str">
        <f t="shared" si="46"/>
        <v/>
      </c>
      <c r="DA55" s="413" t="str">
        <f t="shared" si="47"/>
        <v/>
      </c>
      <c r="DC55" s="438">
        <f ca="1">IF(OR(DD55="",DD55=0),"",MAX(DC$45:DC54)+1)</f>
        <v>8</v>
      </c>
      <c r="DD55" s="434" t="str">
        <f t="shared" ca="1" si="130"/>
        <v>Car Payment 1</v>
      </c>
      <c r="DE55" s="413">
        <f t="shared" ca="1" si="131"/>
        <v>350</v>
      </c>
      <c r="DF55" s="431" t="str">
        <f ca="1">IF(OR(DG55="",DG55=0),"",MAX(DF$45:DF54)+1)</f>
        <v/>
      </c>
      <c r="DG55" s="412" t="str">
        <f t="shared" ca="1" si="132"/>
        <v/>
      </c>
      <c r="DH55" s="413" t="str">
        <f t="shared" ca="1" si="133"/>
        <v/>
      </c>
      <c r="DI55" s="412" t="str">
        <f t="shared" ca="1" si="134"/>
        <v>Audible</v>
      </c>
      <c r="DJ55" s="413">
        <f t="shared" ca="1" si="135"/>
        <v>14.95</v>
      </c>
      <c r="DK55" s="412" t="str">
        <f t="shared" ca="1" si="136"/>
        <v/>
      </c>
      <c r="DL55" s="413" t="str">
        <f t="shared" ca="1" si="137"/>
        <v/>
      </c>
      <c r="DN55" s="292"/>
      <c r="DO55" s="292"/>
      <c r="DP55" s="292"/>
      <c r="DQ55" s="292"/>
      <c r="DR55" s="292"/>
      <c r="DS55" s="292"/>
    </row>
    <row r="56" spans="16:123" x14ac:dyDescent="0.3">
      <c r="P56" s="1177"/>
      <c r="Q56" s="1178"/>
      <c r="R56" s="453"/>
      <c r="S56" s="402"/>
      <c r="U56" s="1177"/>
      <c r="V56" s="1178"/>
      <c r="W56" s="453"/>
      <c r="X56" s="402"/>
      <c r="AC56" s="358" t="str">
        <f>IF('Data Entry'!H38="","",'Data Entry'!H38)</f>
        <v/>
      </c>
      <c r="AD56" s="356" t="str">
        <f>IF('Data Entry'!G38="","",'Data Entry'!G38)</f>
        <v/>
      </c>
      <c r="AE56" s="357" t="str">
        <f>IF('Data Entry'!J38="","",'Data Entry'!J38)</f>
        <v/>
      </c>
      <c r="AF56" s="402" t="str">
        <f>IF('Data Entry'!I38="","",'Data Entry'!I38)</f>
        <v/>
      </c>
      <c r="AI56" s="304">
        <f t="shared" ca="1" si="159"/>
        <v>135</v>
      </c>
      <c r="AJ56" s="305" t="str">
        <f t="shared" ca="1" si="138"/>
        <v>Groceries</v>
      </c>
      <c r="AK56" s="306">
        <f t="shared" ca="1" si="139"/>
        <v>125</v>
      </c>
      <c r="AL56" s="307" t="str">
        <f t="shared" ca="1" si="140"/>
        <v>Liquid Bills</v>
      </c>
      <c r="AM56" s="304" t="str">
        <f t="shared" ca="1" si="160"/>
        <v/>
      </c>
      <c r="AN56" s="305" t="str">
        <f t="shared" ca="1" si="141"/>
        <v/>
      </c>
      <c r="AO56" s="306" t="str">
        <f t="shared" ca="1" si="142"/>
        <v/>
      </c>
      <c r="AP56" s="307" t="str">
        <f t="shared" ca="1" si="143"/>
        <v/>
      </c>
      <c r="AQ56" s="304" t="str">
        <f t="shared" ca="1" si="161"/>
        <v/>
      </c>
      <c r="AR56" s="305" t="str">
        <f t="shared" ca="1" si="144"/>
        <v/>
      </c>
      <c r="AS56" s="306" t="str">
        <f t="shared" ca="1" si="145"/>
        <v/>
      </c>
      <c r="AT56" s="307" t="str">
        <f t="shared" ca="1" si="146"/>
        <v/>
      </c>
      <c r="AU56" s="304" t="str">
        <f t="shared" ca="1" si="162"/>
        <v/>
      </c>
      <c r="AV56" s="305" t="str">
        <f t="shared" ca="1" si="147"/>
        <v/>
      </c>
      <c r="AW56" s="306" t="str">
        <f t="shared" ca="1" si="148"/>
        <v/>
      </c>
      <c r="AX56" s="307" t="str">
        <f t="shared" ca="1" si="149"/>
        <v/>
      </c>
      <c r="AY56" s="304" t="str">
        <f t="shared" ca="1" si="163"/>
        <v/>
      </c>
      <c r="AZ56" s="305" t="str">
        <f t="shared" ca="1" si="150"/>
        <v/>
      </c>
      <c r="BA56" s="306" t="str">
        <f t="shared" ca="1" si="151"/>
        <v/>
      </c>
      <c r="BB56" s="307" t="str">
        <f t="shared" ca="1" si="152"/>
        <v/>
      </c>
      <c r="BC56" s="304" t="str">
        <f t="shared" ca="1" si="164"/>
        <v/>
      </c>
      <c r="BD56" s="305" t="str">
        <f t="shared" ca="1" si="153"/>
        <v/>
      </c>
      <c r="BE56" s="306" t="str">
        <f t="shared" ca="1" si="154"/>
        <v/>
      </c>
      <c r="BF56" s="307" t="str">
        <f t="shared" ca="1" si="155"/>
        <v/>
      </c>
      <c r="BG56" s="304" t="str">
        <f t="shared" ca="1" si="165"/>
        <v/>
      </c>
      <c r="BH56" s="305" t="str">
        <f t="shared" ca="1" si="156"/>
        <v/>
      </c>
      <c r="BI56" s="306" t="str">
        <f t="shared" ca="1" si="157"/>
        <v/>
      </c>
      <c r="BJ56" s="307" t="str">
        <f t="shared" ca="1" si="158"/>
        <v/>
      </c>
      <c r="BL56" s="412" t="str">
        <f ca="1">IF(OR(BM56="",BM56=0),"",MAX(BL$5:BL55)+1)</f>
        <v/>
      </c>
      <c r="BM56" s="316" t="str">
        <f ca="1">IFERROR(INDEX($AJ$6:$AJ$17, ROWS(BM$4:$BM54)), IFERROR(INDEX($AN$6:$AN$17, ROWS(BM$4:$BM54)-ROWS($AJ$6:$AJ$17)), IFERROR(INDEX($AR$6:$AR$17, ROWS(BM$4:$BM54)-ROWS($AJ$6:$AJ$17)-ROWS($AN$6:$AN$17)),IFERROR(INDEX($AV$6:$AV$17, ROWS(BM$4:$BM54)-ROWS($AJ$6:$AJ$17)-ROWS($AN$6:$AN$17)-ROWS($AR$6:$AR$17)),IFERROR(INDEX($AZ$6:$AZ$17, ROWS(BM$4:$BM54)-ROWS($AJ$6:$AJ$17)-ROWS($AN$6:$AN$17)-ROWS($AR$6:$AR$17)-ROWS($AV$6:$AV$17)),IFERROR(INDEX($BD$6:$BD$17, ROWS(BM$4:$BM54)-ROWS($AJ$6:$AJ$17)-ROWS($AN$6:$AN$17)-ROWS($AR$6:$AR$17)-ROWS($AV$6:$AV$17)-ROWS($AZ$6:$AZ$17)),IFERROR(INDEX($BH$6:$BH$17, ROWS(BM$4:$BM54)-ROWS($AJ$6:$AJ$17)-ROWS($AN$6:$AN$17)-ROWS($AR$6:$AR$17)-ROWS($AV$6:$AV$17)-ROWS($AZ$6:$AZ$17)-ROWS($BD$6:$BD$17)), "")))))))</f>
        <v/>
      </c>
      <c r="BN56" s="316" t="str">
        <f t="shared" ca="1" si="30"/>
        <v/>
      </c>
      <c r="BO56" s="316" t="str">
        <f ca="1">IF(OR(BP56="",BP56=0),"",MAX(BO$5:BO55)+1)</f>
        <v/>
      </c>
      <c r="BP56" s="316" t="str">
        <f ca="1">IFERROR(INDEX($AK$6:$AK$17, ROWS($BP$4:BP54)), IFERROR(INDEX($AO$6:$AO$17, ROWS($BP$4:BP54)-ROWS($AK$6:$AK$17)), IFERROR(INDEX($AS$6:$AS$17, ROWS($BP$4:BP54)-ROWS($AK$6:$AK$17)-ROWS($AO$6:$AO$17)),IFERROR(INDEX($AW$6:$AW$17, ROWS($BP$4:BP54)-ROWS($AK$6:$AK$17)-ROWS($AO$6:$AO$17)-ROWS($AS$6:$AS$17)),IFERROR(INDEX($BA$6:$BA$17, ROWS($BP$4:BP54)-ROWS($AK$6:$AK$17)-ROWS($AO$6:$AO$17)-ROWS($AS$6:$AS$17)-ROWS($AW$6:$AW$17)),IFERROR(INDEX($BE$6:$BE$17, ROWS($BP$4:BP54)-ROWS($AK$6:$AK$17)-ROWS($AO$6:$AO$17)-ROWS($AS$6:$AS$17)-ROWS($AW$6:$AW$17)-ROWS($BA$6:$BA$17)),IFERROR(INDEX($BI$6:$BI$17, ROWS($BP$4:BP54)-ROWS($AK$6:$AK$17)-ROWS($AO$6:$AO$17)-ROWS($AS$6:$AS$17)-ROWS($AW$6:$AW$17)-ROWS($BA$6:$BA$17)-ROWS($BE$6:$BE$17)), "")))))))</f>
        <v/>
      </c>
      <c r="BQ56" s="316" t="str">
        <f t="shared" ca="1" si="31"/>
        <v/>
      </c>
      <c r="BR56" s="413" t="str">
        <f t="shared" ca="1" si="32"/>
        <v/>
      </c>
      <c r="BS56" s="412" t="str">
        <f ca="1">IF(OR(BT56="",BT56=0),"",MAX(BS$5:BS55)+1)</f>
        <v/>
      </c>
      <c r="BT56" s="316" t="str">
        <f ca="1">IFERROR(INDEX($AJ$22:$AJ$33, ROWS($BT$4:BT54)), IFERROR(INDEX($AN$22:$AN$33, ROWS($BT$4:BT54)-ROWS($AJ$22:$AJ$33)), IFERROR(INDEX($AR$22:$AR$33, ROWS($BT$4:BT54)-ROWS($AJ$22:$AJ$33)-ROWS($AN$22:$AN$33)),IFERROR(INDEX($AV$22:$AV$33, ROWS($BT$4:BT54)-ROWS($AJ$22:$AJ$33)-ROWS($AN$22:$AN$33)-ROWS($AR$22:$AR$33)),IFERROR(INDEX($AZ$22:$AZ$33, ROWS($BT$4:BT54)-ROWS($AJ$22:$AJ$33)-ROWS($AN$22:$AN$33)-ROWS($AR$22:$AR$33)-ROWS($AV$22:$AV$33)),IFERROR(INDEX($BD$22:$BD$33, ROWS($BT$4:BT54)-ROWS($AJ$22:$AJ$33)-ROWS($AN$22:$AN$33)-ROWS($AR$22:$AR$33)-ROWS($AV$22:$AV$33)-ROWS($AZ$22:$AZ$33)),IFERROR(INDEX($BH$22:$BH$33, ROWS($BT$4:BT54)-ROWS($AJ$22:$AJ$33)-ROWS($AN$22:$AN$33)-ROWS($AR$22:$AR$33)-ROWS($AV$22:$AV$33)-ROWS($AZ$22:$AZ$33)-ROWS($BD$22:$BD$33)), "")))))))</f>
        <v/>
      </c>
      <c r="BU56" s="316" t="str">
        <f t="shared" ca="1" si="33"/>
        <v/>
      </c>
      <c r="BV56" s="316" t="str">
        <f ca="1">IF(OR(BW56="",BW56=0),"",MAX(BV$5:BV55)+1)</f>
        <v/>
      </c>
      <c r="BW56" s="316" t="str">
        <f ca="1">IFERROR(INDEX($AK$22:$AK$33, ROWS($BW$4:BW54)), IFERROR(INDEX($AO$22:$AO$33, ROWS($BW$4:BW54)-ROWS($AK$22:$AK$33)), IFERROR(INDEX($AS$22:$AS$33, ROWS($BW$4:BW54)-ROWS($AK$22:$AK$33)-ROWS($AO$22:$AO$33)),IFERROR(INDEX($AW$22:$AW$33, ROWS($BW$4:BW54)-ROWS($AK$22:$AK$33)-ROWS($AO$22:$AO$33)-ROWS($AS$22:$AS$33)),IFERROR(INDEX($BA$22:$BA$33, ROWS($BW$4:BW54)-ROWS($AK$22:$AK$33)-ROWS($AO$22:$AO$33)-ROWS($AS$22:$AS$33)-ROWS($AW$22:$AW$33)),IFERROR(INDEX($BE$22:$BE$33, ROWS($BW$4:BW54)-ROWS($AK$22:$AK$33)-ROWS($AO$22:$AO$33)-ROWS($AS$22:$AS$33)-ROWS($AW$22:$AW$33)-ROWS($BA$22:$BA$33)),IFERROR(INDEX($BI$22:$BI$33, ROWS($BW$4:BW54)-ROWS($AK$22:$AK$33)-ROWS($AO$22:$AO$33)-ROWS($AS$22:$AS$33)-ROWS($AW$22:$AW$33)-ROWS($BA$22:$BA$33)-ROWS($BE$22:$BE$33)), "")))))))</f>
        <v/>
      </c>
      <c r="BX56" s="316" t="str">
        <f t="shared" ca="1" si="34"/>
        <v/>
      </c>
      <c r="BY56" s="413" t="str">
        <f t="shared" ca="1" si="35"/>
        <v/>
      </c>
      <c r="BZ56" s="412" t="str">
        <f ca="1">IF(OR(CA56="",CA56=0),"",MAX(BZ$5:BZ55)+1)</f>
        <v/>
      </c>
      <c r="CA56" s="316" t="str">
        <f ca="1">IFERROR(INDEX($AJ$38:$AJ$49, ROWS($CA$4:CA54)), IFERROR(INDEX($AN$38:$AN$49, ROWS($CA$4:CA54)-ROWS($AJ$38:$AJ$49)), IFERROR(INDEX($AR$38:$AR$49, ROWS($CA$4:CA54)-ROWS($AJ$38:$AJ$49)-ROWS($AN$38:$AN$49)),IFERROR(INDEX($AV$38:$AV$49, ROWS($CA$4:CA54)-ROWS($AJ$38:$AJ$49)-ROWS($AN$38:$AN$49)-ROWS($AR$38:$AR$49)),IFERROR(INDEX($AZ$38:$AZ$49, ROWS($CA$4:CA54)-ROWS($AJ$38:$AJ$49)-ROWS($AN$38:$AN$49)-ROWS($AR$38:$AR$49)-ROWS($AV$38:$AV$49)),IFERROR(INDEX($BD$38:$BD$49, ROWS($CA$4:CA54)-ROWS($AJ$38:$AJ$49)-ROWS($AN$38:$AN$49)-ROWS($AR$38:$AR$49)-ROWS($AV$38:$AV$49)-ROWS($AZ$38:$AZ$49)),IFERROR(INDEX($BH$38:$BH$49, ROWS($CA$4:CA54)-ROWS($AJ$38:$AJ$49)-ROWS($AN$38:$AN$49)-ROWS($AR$38:$AR$49)-ROWS($AV$38:$AV$49)-ROWS($AZ$38:$AZ$49)-ROWS($BD$38:$BD$49)), "")))))))</f>
        <v/>
      </c>
      <c r="CB56" s="316" t="str">
        <f t="shared" ca="1" si="36"/>
        <v/>
      </c>
      <c r="CC56" s="316" t="str">
        <f ca="1">IF(OR(CD56="",CD56=0),"",MAX(CC$5:CC55)+1)</f>
        <v/>
      </c>
      <c r="CD56" s="316" t="str">
        <f ca="1">IFERROR(INDEX($AK$38:$AK$49, ROWS($CD$4:CD54)), IFERROR(INDEX($AO$38:$AO$49, ROWS($CD$4:CD54)-ROWS($AK$38:$AK$49)), IFERROR(INDEX($AS$38:$AS$49, ROWS($CD$4:CD54)-ROWS($AK$38:$AK$49)-ROWS($AO$38:$AO$49)),IFERROR(INDEX($AW$38:$AW$49, ROWS($CD$4:CD54)-ROWS($AK$38:$AK$49)-ROWS($AO$38:$AO$49)-ROWS($AS$38:$AS$49)),IFERROR(INDEX($BA$38:$BA$49, ROWS($CD$4:CD54)-ROWS($AK$38:$AK$49)-ROWS($AO$38:$AO$49)-ROWS($AS$38:$AS$49)-ROWS($AW$38:$AW$49)),IFERROR(INDEX($BE$38:$BE$49, ROWS($CD$4:CD54)-ROWS($AK$38:$AK$49)-ROWS($AO$38:$AO$49)-ROWS($AS$38:$AS$49)-ROWS($AW$38:$AW$49)-ROWS($BA$38:$BA$49)),IFERROR(INDEX($BI$38:$BI$49, ROWS($CD$4:CD54)-ROWS($AK$38:$AK$49)-ROWS($AO$38:$AO$49)-ROWS($AS$38:$AS$49)-ROWS($AW$38:$AW$49)-ROWS($BA$38:$BA$49)-ROWS($BE$38:$BE$49)), "")))))))</f>
        <v/>
      </c>
      <c r="CE56" s="316" t="str">
        <f t="shared" ca="1" si="37"/>
        <v/>
      </c>
      <c r="CF56" s="413" t="str">
        <f t="shared" ca="1" si="38"/>
        <v/>
      </c>
      <c r="CG56" s="412" t="str">
        <f ca="1">IF(OR(CH56="",CH56=0),"",MAX(CG$5:CG55)+1)</f>
        <v/>
      </c>
      <c r="CH56" s="316" t="str">
        <f ca="1">IFERROR(INDEX($AJ$54:$AJ$65, ROWS($CH$4:CH54)), IFERROR(INDEX($AN$54:$AN$65, ROWS($CH$4:CH54)-ROWS($AJ$54:$AJ$65)), IFERROR(INDEX($AR$54:$AR$65, ROWS($CH$4:CH54)-ROWS($AJ$54:$AJ$65)-ROWS($AN$54:$AN$65)),IFERROR(INDEX($AV$54:$AV$65, ROWS($CH$4:CH54)-ROWS($AJ$54:$AJ$65)-ROWS($AN$54:$AN$65)-ROWS($AR$54:$AR$65)),IFERROR(INDEX($AZ$54:$AZ$65, ROWS($CH$4:CH54)-ROWS($AJ$54:$AJ$65)-ROWS($AN$54:$AN$65)-ROWS($AR$54:$AR$65)-ROWS($AV$54:$AV$65)),IFERROR(INDEX($BD$54:$BD$65, ROWS($CH$4:CH54)-ROWS($AJ$54:$AJ$65)-ROWS($AN$54:$AN$65)-ROWS($AR$54:$AR$65)-ROWS($AV$54:$AV$65)-ROWS($AZ$54:$AZ$65)),IFERROR(INDEX($BH$54:$BH$65, ROWS($CH$4:CH54)-ROWS($AJ$54:$AJ$65)-ROWS($AN$54:$AN$65)-ROWS($AR$54:$AR$65)-ROWS($AV$54:$AV$65)-ROWS($AZ$54:$AZ$65)-ROWS($BD$54:$BD$65)), "")))))))</f>
        <v/>
      </c>
      <c r="CI56" s="316" t="str">
        <f t="shared" ca="1" si="39"/>
        <v/>
      </c>
      <c r="CJ56" s="316" t="str">
        <f ca="1">IF(OR(CK56="",CK56=0),"",MAX(CJ$5:CJ55)+1)</f>
        <v/>
      </c>
      <c r="CK56" s="316" t="str">
        <f ca="1">IFERROR(INDEX($AK$54:$AK$65, ROWS($CK$4:CK54)), IFERROR(INDEX($AO$54:$AO$65, ROWS($CK$4:CK54)-ROWS($AK$54:$AK$65)), IFERROR(INDEX($AS$54:$AS$65, ROWS($CK$4:CK54)-ROWS($AK$54:$AK$65)-ROWS($AO$54:$AO$65)),IFERROR(INDEX($AW$54:$AW$65, ROWS($CK$4:CK54)-ROWS($AK$54:$AK$65)-ROWS($AO$54:$AO$65)-ROWS($AS$54:$AS$65)),IFERROR(INDEX($BA$54:$BA$65, ROWS($CK$4:CK54)-ROWS($AK$54:$AK$65)-ROWS($AO$54:$AO$65)-ROWS($AS$54:$AS$65)-ROWS($AW$54:$AW$65)),IFERROR(INDEX($BE$54:$BE$65, ROWS($CK$4:CK54)-ROWS($AK$54:$AK$65)-ROWS($AO$54:$AO$65)-ROWS($AS$54:$AS$65)-ROWS($AW$54:$AW$65)-ROWS($BA$54:$BA$65)),IFERROR(INDEX($BI$54:$BI$65, ROWS($CK$4:CK54)-ROWS($AK$54:$AK$65)-ROWS($AO$54:$AO$65)-ROWS($AS$54:$AS$65)-ROWS($AW$54:$AW$65)-ROWS($BA$54:$BA$65)-ROWS($BE$54:$BE$65)), "")))))))</f>
        <v/>
      </c>
      <c r="CL56" s="316" t="str">
        <f t="shared" ca="1" si="40"/>
        <v/>
      </c>
      <c r="CM56" s="413" t="str">
        <f t="shared" ca="1" si="41"/>
        <v/>
      </c>
      <c r="CN56" s="412" t="str">
        <f>IF(OR(CO56="",CO56=0),"",MAX(CN$5:CN55)+1)</f>
        <v/>
      </c>
      <c r="CO56" s="316">
        <f>IFERROR(INDEX($AJ$70:$AJ$81, ROWS($CO$4:CO54)), IFERROR(INDEX($AN$70:$AN$81, ROWS($CO$4:CO54)-ROWS($AJ$70:$AJ$81)), IFERROR(INDEX($AR$70:$AR$81, ROWS($CO$4:CO54)-ROWS($AJ$70:$AJ$81)-ROWS($AN$70:$AN$81)),IFERROR(INDEX($AV$70:$AV$81, ROWS($CO$4:CO54)-ROWS($AJ$70:$AJ$81)-ROWS($AN$70:$AN$81)-ROWS($AR$70:$AR$81)),IFERROR(INDEX($AZ$70:$AZ$81, ROWS($CO$4:CO54)-ROWS($AJ$70:$AJ$81)-ROWS($AN$70:$AN$81)-ROWS($AR$70:$AR$81)-ROWS($AV$70:$AV$81)),IFERROR(INDEX($BD$70:$BD$81, ROWS($CO$4:CO54)-ROWS($AJ$70:$AJ$81)-ROWS($AN$70:$AN$81)-ROWS($AR$70:$AR$81)-ROWS($AV$70:$AV$81)-ROWS($AZ$70:$AZ$81)),IFERROR(INDEX($BH$70:$BH$81, ROWS($CO$4:CO54)-ROWS($AJ$70:$AJ$81)-ROWS($AN$70:$AN$81)-ROWS($AR$70:$AR$81)-ROWS($AV$70:$AV$81)-ROWS($AZ$70:$AZ$81)-ROWS($BD$70:$BD$81)), "")))))))</f>
        <v>0</v>
      </c>
      <c r="CP56" s="316" t="str">
        <f t="shared" ca="1" si="42"/>
        <v/>
      </c>
      <c r="CQ56" s="316" t="str">
        <f>IF(OR(CR56="",CR56=0),"",MAX(CQ$5:CQ55)+1)</f>
        <v/>
      </c>
      <c r="CR56" s="316">
        <f>IFERROR(INDEX($AK$70:$AK$81, ROWS($CR$4:CR54)), IFERROR(INDEX($AO$70:$AO$81, ROWS($CR$4:CR54)-ROWS($AK$70:$AK$81)), IFERROR(INDEX($AS$70:$AS$81, ROWS($CR$4:CR54)-ROWS($AK$70:$AK$81)-ROWS($AO$70:$AO$81)),IFERROR(INDEX($AW$70:$AW$81, ROWS($CR$4:CR54)-ROWS($AK$70:$AK$81)-ROWS($AO$70:$AO$81)-ROWS($AS$70:$AS$81)),IFERROR(INDEX($BA$70:$BA$81, ROWS($CR$4:CR54)-ROWS($AK$70:$AK$81)-ROWS($AO$70:$AO$81)-ROWS($AS$70:$AS$81)-ROWS($AW$70:$AW$81)),IFERROR(INDEX($BE$70:$BE$81, ROWS($CR$4:CR54)-ROWS($AK$70:$AK$81)-ROWS($AO$70:$AO$81)-ROWS($AS$70:$AS$81)-ROWS($AW$70:$AW$81)-ROWS($BA$70:$BA$81)),IFERROR(INDEX($BI$70:$BI$81, ROWS($CR$4:CR54)-ROWS($AK$70:$AK$81)-ROWS($AO$70:$AO$81)-ROWS($AS$70:$AS$81)-ROWS($AW$70:$AW$81)-ROWS($BA$70:$BA$81)-ROWS($BE$70:$BE$81)), "")))))))</f>
        <v>0</v>
      </c>
      <c r="CS56" s="316" t="str">
        <f t="shared" ca="1" si="43"/>
        <v/>
      </c>
      <c r="CT56" s="413" t="str">
        <f t="shared" ca="1" si="44"/>
        <v/>
      </c>
      <c r="CU56" s="412" t="str">
        <f>IF(OR(CV56="",CV56=0),"",MAX(CU$5:CU55)+1)</f>
        <v/>
      </c>
      <c r="CV56" s="316" t="str">
        <f>IFERROR(INDEX($AJ$86:$AJ$97, ROWS($CV$4:CV54)), IFERROR(INDEX($AN$86:$AN$97, ROWS($CV$4:CV54)-ROWS($AJ$86:$AJ$97)), ""))</f>
        <v/>
      </c>
      <c r="CW56" s="316" t="str">
        <f t="shared" si="45"/>
        <v/>
      </c>
      <c r="CX56" s="316" t="str">
        <f>IF(OR(CY56="",CY56=0),"",MAX(CX$5:CX55)+1)</f>
        <v/>
      </c>
      <c r="CY56" s="316" t="str">
        <f>IFERROR(INDEX($AK$86:$AK$97, ROWS($CY$4:CY54)), IFERROR(INDEX($AO$86:$AO$97, ROWS($CY$4:CY54)-ROWS($AK$86:$AK$97)), ""))</f>
        <v/>
      </c>
      <c r="CZ56" s="316" t="str">
        <f t="shared" si="46"/>
        <v/>
      </c>
      <c r="DA56" s="413" t="str">
        <f t="shared" si="47"/>
        <v/>
      </c>
      <c r="DC56" s="438">
        <f ca="1">IF(OR(DD56="",DD56=0),"",MAX(DC$45:DC55)+1)</f>
        <v>9</v>
      </c>
      <c r="DD56" s="434" t="str">
        <f t="shared" ca="1" si="130"/>
        <v>Car Payment 2</v>
      </c>
      <c r="DE56" s="413">
        <f t="shared" ca="1" si="131"/>
        <v>200</v>
      </c>
      <c r="DF56" s="431" t="str">
        <f ca="1">IF(OR(DG56="",DG56=0),"",MAX(DF$45:DF55)+1)</f>
        <v/>
      </c>
      <c r="DG56" s="412" t="str">
        <f t="shared" ca="1" si="132"/>
        <v/>
      </c>
      <c r="DH56" s="413" t="str">
        <f t="shared" ca="1" si="133"/>
        <v/>
      </c>
      <c r="DI56" s="412" t="str">
        <f t="shared" ca="1" si="134"/>
        <v>Car 1 Gas</v>
      </c>
      <c r="DJ56" s="413">
        <f t="shared" ca="1" si="135"/>
        <v>50</v>
      </c>
      <c r="DK56" s="412" t="str">
        <f t="shared" ca="1" si="136"/>
        <v/>
      </c>
      <c r="DL56" s="413" t="str">
        <f t="shared" ca="1" si="137"/>
        <v/>
      </c>
      <c r="DM56" s="278"/>
    </row>
    <row r="57" spans="16:123" ht="15.75" thickBot="1" x14ac:dyDescent="0.35">
      <c r="P57" s="1177"/>
      <c r="Q57" s="1178"/>
      <c r="R57" s="453"/>
      <c r="S57" s="402"/>
      <c r="U57" s="1177"/>
      <c r="V57" s="1178"/>
      <c r="W57" s="453"/>
      <c r="X57" s="402"/>
      <c r="AC57" s="359" t="str">
        <f>IF('Data Entry'!H39="","",'Data Entry'!H39)</f>
        <v/>
      </c>
      <c r="AD57" s="360" t="str">
        <f>IF('Data Entry'!G39="","",'Data Entry'!G39)</f>
        <v/>
      </c>
      <c r="AE57" s="361" t="str">
        <f>IF('Data Entry'!J39="","",'Data Entry'!J39)</f>
        <v/>
      </c>
      <c r="AF57" s="403" t="str">
        <f>IF('Data Entry'!I39="","",'Data Entry'!I39)</f>
        <v/>
      </c>
      <c r="AI57" s="304" t="str">
        <f t="shared" ca="1" si="159"/>
        <v/>
      </c>
      <c r="AJ57" s="305" t="str">
        <f t="shared" ca="1" si="138"/>
        <v/>
      </c>
      <c r="AK57" s="306" t="str">
        <f t="shared" ca="1" si="139"/>
        <v/>
      </c>
      <c r="AL57" s="307" t="str">
        <f t="shared" ca="1" si="140"/>
        <v/>
      </c>
      <c r="AM57" s="304" t="str">
        <f t="shared" ca="1" si="160"/>
        <v/>
      </c>
      <c r="AN57" s="305" t="str">
        <f t="shared" ca="1" si="141"/>
        <v/>
      </c>
      <c r="AO57" s="306" t="str">
        <f t="shared" ca="1" si="142"/>
        <v/>
      </c>
      <c r="AP57" s="307" t="str">
        <f t="shared" ca="1" si="143"/>
        <v/>
      </c>
      <c r="AQ57" s="304" t="str">
        <f t="shared" ca="1" si="161"/>
        <v/>
      </c>
      <c r="AR57" s="305" t="str">
        <f t="shared" ca="1" si="144"/>
        <v/>
      </c>
      <c r="AS57" s="306" t="str">
        <f t="shared" ca="1" si="145"/>
        <v/>
      </c>
      <c r="AT57" s="307" t="str">
        <f t="shared" ca="1" si="146"/>
        <v/>
      </c>
      <c r="AU57" s="304" t="str">
        <f t="shared" ca="1" si="162"/>
        <v/>
      </c>
      <c r="AV57" s="305" t="str">
        <f t="shared" ca="1" si="147"/>
        <v/>
      </c>
      <c r="AW57" s="306" t="str">
        <f t="shared" ca="1" si="148"/>
        <v/>
      </c>
      <c r="AX57" s="307" t="str">
        <f t="shared" ca="1" si="149"/>
        <v/>
      </c>
      <c r="AY57" s="304" t="str">
        <f t="shared" ca="1" si="163"/>
        <v/>
      </c>
      <c r="AZ57" s="305" t="str">
        <f t="shared" ca="1" si="150"/>
        <v/>
      </c>
      <c r="BA57" s="306" t="str">
        <f t="shared" ca="1" si="151"/>
        <v/>
      </c>
      <c r="BB57" s="307" t="str">
        <f t="shared" ca="1" si="152"/>
        <v/>
      </c>
      <c r="BC57" s="304" t="str">
        <f t="shared" ca="1" si="164"/>
        <v/>
      </c>
      <c r="BD57" s="305" t="str">
        <f t="shared" ca="1" si="153"/>
        <v/>
      </c>
      <c r="BE57" s="306" t="str">
        <f t="shared" ca="1" si="154"/>
        <v/>
      </c>
      <c r="BF57" s="307" t="str">
        <f t="shared" ca="1" si="155"/>
        <v/>
      </c>
      <c r="BG57" s="304" t="str">
        <f t="shared" ca="1" si="165"/>
        <v/>
      </c>
      <c r="BH57" s="305" t="str">
        <f t="shared" ca="1" si="156"/>
        <v/>
      </c>
      <c r="BI57" s="306" t="str">
        <f t="shared" ca="1" si="157"/>
        <v/>
      </c>
      <c r="BJ57" s="307" t="str">
        <f t="shared" ca="1" si="158"/>
        <v/>
      </c>
      <c r="BL57" s="412" t="str">
        <f ca="1">IF(OR(BM57="",BM57=0),"",MAX(BL$5:BL56)+1)</f>
        <v/>
      </c>
      <c r="BM57" s="316" t="str">
        <f ca="1">IFERROR(INDEX($AJ$6:$AJ$17, ROWS(BM$4:$BM55)), IFERROR(INDEX($AN$6:$AN$17, ROWS(BM$4:$BM55)-ROWS($AJ$6:$AJ$17)), IFERROR(INDEX($AR$6:$AR$17, ROWS(BM$4:$BM55)-ROWS($AJ$6:$AJ$17)-ROWS($AN$6:$AN$17)),IFERROR(INDEX($AV$6:$AV$17, ROWS(BM$4:$BM55)-ROWS($AJ$6:$AJ$17)-ROWS($AN$6:$AN$17)-ROWS($AR$6:$AR$17)),IFERROR(INDEX($AZ$6:$AZ$17, ROWS(BM$4:$BM55)-ROWS($AJ$6:$AJ$17)-ROWS($AN$6:$AN$17)-ROWS($AR$6:$AR$17)-ROWS($AV$6:$AV$17)),IFERROR(INDEX($BD$6:$BD$17, ROWS(BM$4:$BM55)-ROWS($AJ$6:$AJ$17)-ROWS($AN$6:$AN$17)-ROWS($AR$6:$AR$17)-ROWS($AV$6:$AV$17)-ROWS($AZ$6:$AZ$17)),IFERROR(INDEX($BH$6:$BH$17, ROWS(BM$4:$BM55)-ROWS($AJ$6:$AJ$17)-ROWS($AN$6:$AN$17)-ROWS($AR$6:$AR$17)-ROWS($AV$6:$AV$17)-ROWS($AZ$6:$AZ$17)-ROWS($BD$6:$BD$17)), "")))))))</f>
        <v/>
      </c>
      <c r="BN57" s="316" t="str">
        <f t="shared" ca="1" si="30"/>
        <v/>
      </c>
      <c r="BO57" s="316" t="str">
        <f ca="1">IF(OR(BP57="",BP57=0),"",MAX(BO$5:BO56)+1)</f>
        <v/>
      </c>
      <c r="BP57" s="316" t="str">
        <f ca="1">IFERROR(INDEX($AK$6:$AK$17, ROWS($BP$4:BP55)), IFERROR(INDEX($AO$6:$AO$17, ROWS($BP$4:BP55)-ROWS($AK$6:$AK$17)), IFERROR(INDEX($AS$6:$AS$17, ROWS($BP$4:BP55)-ROWS($AK$6:$AK$17)-ROWS($AO$6:$AO$17)),IFERROR(INDEX($AW$6:$AW$17, ROWS($BP$4:BP55)-ROWS($AK$6:$AK$17)-ROWS($AO$6:$AO$17)-ROWS($AS$6:$AS$17)),IFERROR(INDEX($BA$6:$BA$17, ROWS($BP$4:BP55)-ROWS($AK$6:$AK$17)-ROWS($AO$6:$AO$17)-ROWS($AS$6:$AS$17)-ROWS($AW$6:$AW$17)),IFERROR(INDEX($BE$6:$BE$17, ROWS($BP$4:BP55)-ROWS($AK$6:$AK$17)-ROWS($AO$6:$AO$17)-ROWS($AS$6:$AS$17)-ROWS($AW$6:$AW$17)-ROWS($BA$6:$BA$17)),IFERROR(INDEX($BI$6:$BI$17, ROWS($BP$4:BP55)-ROWS($AK$6:$AK$17)-ROWS($AO$6:$AO$17)-ROWS($AS$6:$AS$17)-ROWS($AW$6:$AW$17)-ROWS($BA$6:$BA$17)-ROWS($BE$6:$BE$17)), "")))))))</f>
        <v/>
      </c>
      <c r="BQ57" s="316" t="str">
        <f t="shared" ca="1" si="31"/>
        <v/>
      </c>
      <c r="BR57" s="413" t="str">
        <f t="shared" ca="1" si="32"/>
        <v/>
      </c>
      <c r="BS57" s="412" t="str">
        <f ca="1">IF(OR(BT57="",BT57=0),"",MAX(BS$5:BS56)+1)</f>
        <v/>
      </c>
      <c r="BT57" s="316" t="str">
        <f ca="1">IFERROR(INDEX($AJ$22:$AJ$33, ROWS($BT$4:BT55)), IFERROR(INDEX($AN$22:$AN$33, ROWS($BT$4:BT55)-ROWS($AJ$22:$AJ$33)), IFERROR(INDEX($AR$22:$AR$33, ROWS($BT$4:BT55)-ROWS($AJ$22:$AJ$33)-ROWS($AN$22:$AN$33)),IFERROR(INDEX($AV$22:$AV$33, ROWS($BT$4:BT55)-ROWS($AJ$22:$AJ$33)-ROWS($AN$22:$AN$33)-ROWS($AR$22:$AR$33)),IFERROR(INDEX($AZ$22:$AZ$33, ROWS($BT$4:BT55)-ROWS($AJ$22:$AJ$33)-ROWS($AN$22:$AN$33)-ROWS($AR$22:$AR$33)-ROWS($AV$22:$AV$33)),IFERROR(INDEX($BD$22:$BD$33, ROWS($BT$4:BT55)-ROWS($AJ$22:$AJ$33)-ROWS($AN$22:$AN$33)-ROWS($AR$22:$AR$33)-ROWS($AV$22:$AV$33)-ROWS($AZ$22:$AZ$33)),IFERROR(INDEX($BH$22:$BH$33, ROWS($BT$4:BT55)-ROWS($AJ$22:$AJ$33)-ROWS($AN$22:$AN$33)-ROWS($AR$22:$AR$33)-ROWS($AV$22:$AV$33)-ROWS($AZ$22:$AZ$33)-ROWS($BD$22:$BD$33)), "")))))))</f>
        <v/>
      </c>
      <c r="BU57" s="316" t="str">
        <f t="shared" ca="1" si="33"/>
        <v/>
      </c>
      <c r="BV57" s="316" t="str">
        <f ca="1">IF(OR(BW57="",BW57=0),"",MAX(BV$5:BV56)+1)</f>
        <v/>
      </c>
      <c r="BW57" s="316" t="str">
        <f ca="1">IFERROR(INDEX($AK$22:$AK$33, ROWS($BW$4:BW55)), IFERROR(INDEX($AO$22:$AO$33, ROWS($BW$4:BW55)-ROWS($AK$22:$AK$33)), IFERROR(INDEX($AS$22:$AS$33, ROWS($BW$4:BW55)-ROWS($AK$22:$AK$33)-ROWS($AO$22:$AO$33)),IFERROR(INDEX($AW$22:$AW$33, ROWS($BW$4:BW55)-ROWS($AK$22:$AK$33)-ROWS($AO$22:$AO$33)-ROWS($AS$22:$AS$33)),IFERROR(INDEX($BA$22:$BA$33, ROWS($BW$4:BW55)-ROWS($AK$22:$AK$33)-ROWS($AO$22:$AO$33)-ROWS($AS$22:$AS$33)-ROWS($AW$22:$AW$33)),IFERROR(INDEX($BE$22:$BE$33, ROWS($BW$4:BW55)-ROWS($AK$22:$AK$33)-ROWS($AO$22:$AO$33)-ROWS($AS$22:$AS$33)-ROWS($AW$22:$AW$33)-ROWS($BA$22:$BA$33)),IFERROR(INDEX($BI$22:$BI$33, ROWS($BW$4:BW55)-ROWS($AK$22:$AK$33)-ROWS($AO$22:$AO$33)-ROWS($AS$22:$AS$33)-ROWS($AW$22:$AW$33)-ROWS($BA$22:$BA$33)-ROWS($BE$22:$BE$33)), "")))))))</f>
        <v/>
      </c>
      <c r="BX57" s="316" t="str">
        <f t="shared" ca="1" si="34"/>
        <v/>
      </c>
      <c r="BY57" s="413" t="str">
        <f t="shared" ca="1" si="35"/>
        <v/>
      </c>
      <c r="BZ57" s="412" t="str">
        <f ca="1">IF(OR(CA57="",CA57=0),"",MAX(BZ$5:BZ56)+1)</f>
        <v/>
      </c>
      <c r="CA57" s="316" t="str">
        <f ca="1">IFERROR(INDEX($AJ$38:$AJ$49, ROWS($CA$4:CA55)), IFERROR(INDEX($AN$38:$AN$49, ROWS($CA$4:CA55)-ROWS($AJ$38:$AJ$49)), IFERROR(INDEX($AR$38:$AR$49, ROWS($CA$4:CA55)-ROWS($AJ$38:$AJ$49)-ROWS($AN$38:$AN$49)),IFERROR(INDEX($AV$38:$AV$49, ROWS($CA$4:CA55)-ROWS($AJ$38:$AJ$49)-ROWS($AN$38:$AN$49)-ROWS($AR$38:$AR$49)),IFERROR(INDEX($AZ$38:$AZ$49, ROWS($CA$4:CA55)-ROWS($AJ$38:$AJ$49)-ROWS($AN$38:$AN$49)-ROWS($AR$38:$AR$49)-ROWS($AV$38:$AV$49)),IFERROR(INDEX($BD$38:$BD$49, ROWS($CA$4:CA55)-ROWS($AJ$38:$AJ$49)-ROWS($AN$38:$AN$49)-ROWS($AR$38:$AR$49)-ROWS($AV$38:$AV$49)-ROWS($AZ$38:$AZ$49)),IFERROR(INDEX($BH$38:$BH$49, ROWS($CA$4:CA55)-ROWS($AJ$38:$AJ$49)-ROWS($AN$38:$AN$49)-ROWS($AR$38:$AR$49)-ROWS($AV$38:$AV$49)-ROWS($AZ$38:$AZ$49)-ROWS($BD$38:$BD$49)), "")))))))</f>
        <v/>
      </c>
      <c r="CB57" s="316" t="str">
        <f t="shared" ca="1" si="36"/>
        <v/>
      </c>
      <c r="CC57" s="316" t="str">
        <f ca="1">IF(OR(CD57="",CD57=0),"",MAX(CC$5:CC56)+1)</f>
        <v/>
      </c>
      <c r="CD57" s="316" t="str">
        <f ca="1">IFERROR(INDEX($AK$38:$AK$49, ROWS($CD$4:CD55)), IFERROR(INDEX($AO$38:$AO$49, ROWS($CD$4:CD55)-ROWS($AK$38:$AK$49)), IFERROR(INDEX($AS$38:$AS$49, ROWS($CD$4:CD55)-ROWS($AK$38:$AK$49)-ROWS($AO$38:$AO$49)),IFERROR(INDEX($AW$38:$AW$49, ROWS($CD$4:CD55)-ROWS($AK$38:$AK$49)-ROWS($AO$38:$AO$49)-ROWS($AS$38:$AS$49)),IFERROR(INDEX($BA$38:$BA$49, ROWS($CD$4:CD55)-ROWS($AK$38:$AK$49)-ROWS($AO$38:$AO$49)-ROWS($AS$38:$AS$49)-ROWS($AW$38:$AW$49)),IFERROR(INDEX($BE$38:$BE$49, ROWS($CD$4:CD55)-ROWS($AK$38:$AK$49)-ROWS($AO$38:$AO$49)-ROWS($AS$38:$AS$49)-ROWS($AW$38:$AW$49)-ROWS($BA$38:$BA$49)),IFERROR(INDEX($BI$38:$BI$49, ROWS($CD$4:CD55)-ROWS($AK$38:$AK$49)-ROWS($AO$38:$AO$49)-ROWS($AS$38:$AS$49)-ROWS($AW$38:$AW$49)-ROWS($BA$38:$BA$49)-ROWS($BE$38:$BE$49)), "")))))))</f>
        <v/>
      </c>
      <c r="CE57" s="316" t="str">
        <f t="shared" ca="1" si="37"/>
        <v/>
      </c>
      <c r="CF57" s="413" t="str">
        <f t="shared" ca="1" si="38"/>
        <v/>
      </c>
      <c r="CG57" s="412" t="str">
        <f ca="1">IF(OR(CH57="",CH57=0),"",MAX(CG$5:CG56)+1)</f>
        <v/>
      </c>
      <c r="CH57" s="316" t="str">
        <f ca="1">IFERROR(INDEX($AJ$54:$AJ$65, ROWS($CH$4:CH55)), IFERROR(INDEX($AN$54:$AN$65, ROWS($CH$4:CH55)-ROWS($AJ$54:$AJ$65)), IFERROR(INDEX($AR$54:$AR$65, ROWS($CH$4:CH55)-ROWS($AJ$54:$AJ$65)-ROWS($AN$54:$AN$65)),IFERROR(INDEX($AV$54:$AV$65, ROWS($CH$4:CH55)-ROWS($AJ$54:$AJ$65)-ROWS($AN$54:$AN$65)-ROWS($AR$54:$AR$65)),IFERROR(INDEX($AZ$54:$AZ$65, ROWS($CH$4:CH55)-ROWS($AJ$54:$AJ$65)-ROWS($AN$54:$AN$65)-ROWS($AR$54:$AR$65)-ROWS($AV$54:$AV$65)),IFERROR(INDEX($BD$54:$BD$65, ROWS($CH$4:CH55)-ROWS($AJ$54:$AJ$65)-ROWS($AN$54:$AN$65)-ROWS($AR$54:$AR$65)-ROWS($AV$54:$AV$65)-ROWS($AZ$54:$AZ$65)),IFERROR(INDEX($BH$54:$BH$65, ROWS($CH$4:CH55)-ROWS($AJ$54:$AJ$65)-ROWS($AN$54:$AN$65)-ROWS($AR$54:$AR$65)-ROWS($AV$54:$AV$65)-ROWS($AZ$54:$AZ$65)-ROWS($BD$54:$BD$65)), "")))))))</f>
        <v/>
      </c>
      <c r="CI57" s="316" t="str">
        <f t="shared" ca="1" si="39"/>
        <v/>
      </c>
      <c r="CJ57" s="316" t="str">
        <f ca="1">IF(OR(CK57="",CK57=0),"",MAX(CJ$5:CJ56)+1)</f>
        <v/>
      </c>
      <c r="CK57" s="316" t="str">
        <f ca="1">IFERROR(INDEX($AK$54:$AK$65, ROWS($CK$4:CK55)), IFERROR(INDEX($AO$54:$AO$65, ROWS($CK$4:CK55)-ROWS($AK$54:$AK$65)), IFERROR(INDEX($AS$54:$AS$65, ROWS($CK$4:CK55)-ROWS($AK$54:$AK$65)-ROWS($AO$54:$AO$65)),IFERROR(INDEX($AW$54:$AW$65, ROWS($CK$4:CK55)-ROWS($AK$54:$AK$65)-ROWS($AO$54:$AO$65)-ROWS($AS$54:$AS$65)),IFERROR(INDEX($BA$54:$BA$65, ROWS($CK$4:CK55)-ROWS($AK$54:$AK$65)-ROWS($AO$54:$AO$65)-ROWS($AS$54:$AS$65)-ROWS($AW$54:$AW$65)),IFERROR(INDEX($BE$54:$BE$65, ROWS($CK$4:CK55)-ROWS($AK$54:$AK$65)-ROWS($AO$54:$AO$65)-ROWS($AS$54:$AS$65)-ROWS($AW$54:$AW$65)-ROWS($BA$54:$BA$65)),IFERROR(INDEX($BI$54:$BI$65, ROWS($CK$4:CK55)-ROWS($AK$54:$AK$65)-ROWS($AO$54:$AO$65)-ROWS($AS$54:$AS$65)-ROWS($AW$54:$AW$65)-ROWS($BA$54:$BA$65)-ROWS($BE$54:$BE$65)), "")))))))</f>
        <v/>
      </c>
      <c r="CL57" s="316" t="str">
        <f t="shared" ca="1" si="40"/>
        <v/>
      </c>
      <c r="CM57" s="413" t="str">
        <f t="shared" ca="1" si="41"/>
        <v/>
      </c>
      <c r="CN57" s="412" t="str">
        <f>IF(OR(CO57="",CO57=0),"",MAX(CN$5:CN56)+1)</f>
        <v/>
      </c>
      <c r="CO57" s="316">
        <f>IFERROR(INDEX($AJ$70:$AJ$81, ROWS($CO$4:CO55)), IFERROR(INDEX($AN$70:$AN$81, ROWS($CO$4:CO55)-ROWS($AJ$70:$AJ$81)), IFERROR(INDEX($AR$70:$AR$81, ROWS($CO$4:CO55)-ROWS($AJ$70:$AJ$81)-ROWS($AN$70:$AN$81)),IFERROR(INDEX($AV$70:$AV$81, ROWS($CO$4:CO55)-ROWS($AJ$70:$AJ$81)-ROWS($AN$70:$AN$81)-ROWS($AR$70:$AR$81)),IFERROR(INDEX($AZ$70:$AZ$81, ROWS($CO$4:CO55)-ROWS($AJ$70:$AJ$81)-ROWS($AN$70:$AN$81)-ROWS($AR$70:$AR$81)-ROWS($AV$70:$AV$81)),IFERROR(INDEX($BD$70:$BD$81, ROWS($CO$4:CO55)-ROWS($AJ$70:$AJ$81)-ROWS($AN$70:$AN$81)-ROWS($AR$70:$AR$81)-ROWS($AV$70:$AV$81)-ROWS($AZ$70:$AZ$81)),IFERROR(INDEX($BH$70:$BH$81, ROWS($CO$4:CO55)-ROWS($AJ$70:$AJ$81)-ROWS($AN$70:$AN$81)-ROWS($AR$70:$AR$81)-ROWS($AV$70:$AV$81)-ROWS($AZ$70:$AZ$81)-ROWS($BD$70:$BD$81)), "")))))))</f>
        <v>0</v>
      </c>
      <c r="CP57" s="316" t="str">
        <f t="shared" ca="1" si="42"/>
        <v/>
      </c>
      <c r="CQ57" s="316" t="str">
        <f>IF(OR(CR57="",CR57=0),"",MAX(CQ$5:CQ56)+1)</f>
        <v/>
      </c>
      <c r="CR57" s="316">
        <f>IFERROR(INDEX($AK$70:$AK$81, ROWS($CR$4:CR55)), IFERROR(INDEX($AO$70:$AO$81, ROWS($CR$4:CR55)-ROWS($AK$70:$AK$81)), IFERROR(INDEX($AS$70:$AS$81, ROWS($CR$4:CR55)-ROWS($AK$70:$AK$81)-ROWS($AO$70:$AO$81)),IFERROR(INDEX($AW$70:$AW$81, ROWS($CR$4:CR55)-ROWS($AK$70:$AK$81)-ROWS($AO$70:$AO$81)-ROWS($AS$70:$AS$81)),IFERROR(INDEX($BA$70:$BA$81, ROWS($CR$4:CR55)-ROWS($AK$70:$AK$81)-ROWS($AO$70:$AO$81)-ROWS($AS$70:$AS$81)-ROWS($AW$70:$AW$81)),IFERROR(INDEX($BE$70:$BE$81, ROWS($CR$4:CR55)-ROWS($AK$70:$AK$81)-ROWS($AO$70:$AO$81)-ROWS($AS$70:$AS$81)-ROWS($AW$70:$AW$81)-ROWS($BA$70:$BA$81)),IFERROR(INDEX($BI$70:$BI$81, ROWS($CR$4:CR55)-ROWS($AK$70:$AK$81)-ROWS($AO$70:$AO$81)-ROWS($AS$70:$AS$81)-ROWS($AW$70:$AW$81)-ROWS($BA$70:$BA$81)-ROWS($BE$70:$BE$81)), "")))))))</f>
        <v>0</v>
      </c>
      <c r="CS57" s="316" t="str">
        <f t="shared" ca="1" si="43"/>
        <v/>
      </c>
      <c r="CT57" s="413" t="str">
        <f t="shared" ca="1" si="44"/>
        <v/>
      </c>
      <c r="CU57" s="412" t="str">
        <f>IF(OR(CV57="",CV57=0),"",MAX(CU$5:CU56)+1)</f>
        <v/>
      </c>
      <c r="CV57" s="316" t="str">
        <f>IFERROR(INDEX($AJ$86:$AJ$97, ROWS($CV$4:CV55)), IFERROR(INDEX($AN$86:$AN$97, ROWS($CV$4:CV55)-ROWS($AJ$86:$AJ$97)), ""))</f>
        <v/>
      </c>
      <c r="CW57" s="316" t="str">
        <f t="shared" si="45"/>
        <v/>
      </c>
      <c r="CX57" s="316" t="str">
        <f>IF(OR(CY57="",CY57=0),"",MAX(CX$5:CX56)+1)</f>
        <v/>
      </c>
      <c r="CY57" s="316" t="str">
        <f>IFERROR(INDEX($AK$86:$AK$97, ROWS($CY$4:CY55)), IFERROR(INDEX($AO$86:$AO$97, ROWS($CY$4:CY55)-ROWS($AK$86:$AK$97)), ""))</f>
        <v/>
      </c>
      <c r="CZ57" s="316" t="str">
        <f t="shared" si="46"/>
        <v/>
      </c>
      <c r="DA57" s="413" t="str">
        <f t="shared" si="47"/>
        <v/>
      </c>
      <c r="DC57" s="438" t="str">
        <f ca="1">IF(OR(DD57="",DD57=0),"",MAX(DC$45:DC56)+1)</f>
        <v/>
      </c>
      <c r="DD57" s="435" t="str">
        <f t="shared" ca="1" si="130"/>
        <v/>
      </c>
      <c r="DE57" s="413" t="str">
        <f t="shared" ca="1" si="131"/>
        <v/>
      </c>
      <c r="DF57" s="432">
        <f ca="1">IF(OR(DG57="",DG57=0),"",MAX(DF$45:DF56)+1)</f>
        <v>3</v>
      </c>
      <c r="DG57" s="414" t="str">
        <f t="shared" ca="1" si="132"/>
        <v>Paycheck 1</v>
      </c>
      <c r="DH57" s="415">
        <f t="shared" ca="1" si="133"/>
        <v>850</v>
      </c>
      <c r="DI57" s="414" t="str">
        <f t="shared" ca="1" si="134"/>
        <v/>
      </c>
      <c r="DJ57" s="413" t="str">
        <f t="shared" ca="1" si="135"/>
        <v/>
      </c>
      <c r="DK57" s="414" t="str">
        <f t="shared" ca="1" si="136"/>
        <v/>
      </c>
      <c r="DL57" s="415" t="str">
        <f t="shared" ca="1" si="137"/>
        <v/>
      </c>
      <c r="DM57" s="278"/>
      <c r="DN57" s="278"/>
      <c r="DO57" s="278"/>
      <c r="DP57" s="278"/>
      <c r="DQ57" s="278"/>
      <c r="DR57" s="278"/>
      <c r="DS57" s="278"/>
    </row>
    <row r="58" spans="16:123" ht="15.75" thickBot="1" x14ac:dyDescent="0.35">
      <c r="P58" s="1177"/>
      <c r="Q58" s="1178"/>
      <c r="R58" s="453"/>
      <c r="S58" s="402"/>
      <c r="U58" s="1177"/>
      <c r="V58" s="1178"/>
      <c r="W58" s="453"/>
      <c r="X58" s="402"/>
      <c r="AI58" s="304" t="str">
        <f t="shared" ca="1" si="159"/>
        <v/>
      </c>
      <c r="AJ58" s="305" t="str">
        <f t="shared" ca="1" si="138"/>
        <v/>
      </c>
      <c r="AK58" s="306" t="str">
        <f t="shared" ca="1" si="139"/>
        <v/>
      </c>
      <c r="AL58" s="307" t="str">
        <f t="shared" ca="1" si="140"/>
        <v/>
      </c>
      <c r="AM58" s="304" t="str">
        <f t="shared" ca="1" si="160"/>
        <v/>
      </c>
      <c r="AN58" s="305" t="str">
        <f t="shared" ca="1" si="141"/>
        <v/>
      </c>
      <c r="AO58" s="306" t="str">
        <f t="shared" ca="1" si="142"/>
        <v/>
      </c>
      <c r="AP58" s="307" t="str">
        <f t="shared" ca="1" si="143"/>
        <v/>
      </c>
      <c r="AQ58" s="304" t="str">
        <f t="shared" ca="1" si="161"/>
        <v/>
      </c>
      <c r="AR58" s="305" t="str">
        <f t="shared" ca="1" si="144"/>
        <v/>
      </c>
      <c r="AS58" s="306" t="str">
        <f t="shared" ca="1" si="145"/>
        <v/>
      </c>
      <c r="AT58" s="307" t="str">
        <f t="shared" ca="1" si="146"/>
        <v/>
      </c>
      <c r="AU58" s="304" t="str">
        <f t="shared" ca="1" si="162"/>
        <v/>
      </c>
      <c r="AV58" s="305" t="str">
        <f t="shared" ca="1" si="147"/>
        <v/>
      </c>
      <c r="AW58" s="306" t="str">
        <f t="shared" ca="1" si="148"/>
        <v/>
      </c>
      <c r="AX58" s="307" t="str">
        <f t="shared" ca="1" si="149"/>
        <v/>
      </c>
      <c r="AY58" s="304" t="str">
        <f t="shared" ca="1" si="163"/>
        <v/>
      </c>
      <c r="AZ58" s="305" t="str">
        <f t="shared" ca="1" si="150"/>
        <v/>
      </c>
      <c r="BA58" s="306" t="str">
        <f t="shared" ca="1" si="151"/>
        <v/>
      </c>
      <c r="BB58" s="307" t="str">
        <f t="shared" ca="1" si="152"/>
        <v/>
      </c>
      <c r="BC58" s="304" t="str">
        <f t="shared" ca="1" si="164"/>
        <v/>
      </c>
      <c r="BD58" s="305" t="str">
        <f t="shared" ca="1" si="153"/>
        <v/>
      </c>
      <c r="BE58" s="306" t="str">
        <f t="shared" ca="1" si="154"/>
        <v/>
      </c>
      <c r="BF58" s="307" t="str">
        <f t="shared" ca="1" si="155"/>
        <v/>
      </c>
      <c r="BG58" s="304" t="str">
        <f t="shared" ca="1" si="165"/>
        <v/>
      </c>
      <c r="BH58" s="305" t="str">
        <f t="shared" ca="1" si="156"/>
        <v/>
      </c>
      <c r="BI58" s="306" t="str">
        <f t="shared" ca="1" si="157"/>
        <v/>
      </c>
      <c r="BJ58" s="307" t="str">
        <f t="shared" ca="1" si="158"/>
        <v/>
      </c>
      <c r="BL58" s="412" t="str">
        <f ca="1">IF(OR(BM58="",BM58=0),"",MAX(BL$5:BL57)+1)</f>
        <v/>
      </c>
      <c r="BM58" s="316" t="str">
        <f ca="1">IFERROR(INDEX($AJ$6:$AJ$17, ROWS(BM$4:$BM56)), IFERROR(INDEX($AN$6:$AN$17, ROWS(BM$4:$BM56)-ROWS($AJ$6:$AJ$17)), IFERROR(INDEX($AR$6:$AR$17, ROWS(BM$4:$BM56)-ROWS($AJ$6:$AJ$17)-ROWS($AN$6:$AN$17)),IFERROR(INDEX($AV$6:$AV$17, ROWS(BM$4:$BM56)-ROWS($AJ$6:$AJ$17)-ROWS($AN$6:$AN$17)-ROWS($AR$6:$AR$17)),IFERROR(INDEX($AZ$6:$AZ$17, ROWS(BM$4:$BM56)-ROWS($AJ$6:$AJ$17)-ROWS($AN$6:$AN$17)-ROWS($AR$6:$AR$17)-ROWS($AV$6:$AV$17)),IFERROR(INDEX($BD$6:$BD$17, ROWS(BM$4:$BM56)-ROWS($AJ$6:$AJ$17)-ROWS($AN$6:$AN$17)-ROWS($AR$6:$AR$17)-ROWS($AV$6:$AV$17)-ROWS($AZ$6:$AZ$17)),IFERROR(INDEX($BH$6:$BH$17, ROWS(BM$4:$BM56)-ROWS($AJ$6:$AJ$17)-ROWS($AN$6:$AN$17)-ROWS($AR$6:$AR$17)-ROWS($AV$6:$AV$17)-ROWS($AZ$6:$AZ$17)-ROWS($BD$6:$BD$17)), "")))))))</f>
        <v/>
      </c>
      <c r="BN58" s="316" t="str">
        <f t="shared" ca="1" si="30"/>
        <v/>
      </c>
      <c r="BO58" s="316" t="str">
        <f ca="1">IF(OR(BP58="",BP58=0),"",MAX(BO$5:BO57)+1)</f>
        <v/>
      </c>
      <c r="BP58" s="316" t="str">
        <f ca="1">IFERROR(INDEX($AK$6:$AK$17, ROWS($BP$4:BP56)), IFERROR(INDEX($AO$6:$AO$17, ROWS($BP$4:BP56)-ROWS($AK$6:$AK$17)), IFERROR(INDEX($AS$6:$AS$17, ROWS($BP$4:BP56)-ROWS($AK$6:$AK$17)-ROWS($AO$6:$AO$17)),IFERROR(INDEX($AW$6:$AW$17, ROWS($BP$4:BP56)-ROWS($AK$6:$AK$17)-ROWS($AO$6:$AO$17)-ROWS($AS$6:$AS$17)),IFERROR(INDEX($BA$6:$BA$17, ROWS($BP$4:BP56)-ROWS($AK$6:$AK$17)-ROWS($AO$6:$AO$17)-ROWS($AS$6:$AS$17)-ROWS($AW$6:$AW$17)),IFERROR(INDEX($BE$6:$BE$17, ROWS($BP$4:BP56)-ROWS($AK$6:$AK$17)-ROWS($AO$6:$AO$17)-ROWS($AS$6:$AS$17)-ROWS($AW$6:$AW$17)-ROWS($BA$6:$BA$17)),IFERROR(INDEX($BI$6:$BI$17, ROWS($BP$4:BP56)-ROWS($AK$6:$AK$17)-ROWS($AO$6:$AO$17)-ROWS($AS$6:$AS$17)-ROWS($AW$6:$AW$17)-ROWS($BA$6:$BA$17)-ROWS($BE$6:$BE$17)), "")))))))</f>
        <v/>
      </c>
      <c r="BQ58" s="316" t="str">
        <f t="shared" ca="1" si="31"/>
        <v/>
      </c>
      <c r="BR58" s="413" t="str">
        <f t="shared" ca="1" si="32"/>
        <v/>
      </c>
      <c r="BS58" s="412" t="str">
        <f ca="1">IF(OR(BT58="",BT58=0),"",MAX(BS$5:BS57)+1)</f>
        <v/>
      </c>
      <c r="BT58" s="316" t="str">
        <f ca="1">IFERROR(INDEX($AJ$22:$AJ$33, ROWS($BT$4:BT56)), IFERROR(INDEX($AN$22:$AN$33, ROWS($BT$4:BT56)-ROWS($AJ$22:$AJ$33)), IFERROR(INDEX($AR$22:$AR$33, ROWS($BT$4:BT56)-ROWS($AJ$22:$AJ$33)-ROWS($AN$22:$AN$33)),IFERROR(INDEX($AV$22:$AV$33, ROWS($BT$4:BT56)-ROWS($AJ$22:$AJ$33)-ROWS($AN$22:$AN$33)-ROWS($AR$22:$AR$33)),IFERROR(INDEX($AZ$22:$AZ$33, ROWS($BT$4:BT56)-ROWS($AJ$22:$AJ$33)-ROWS($AN$22:$AN$33)-ROWS($AR$22:$AR$33)-ROWS($AV$22:$AV$33)),IFERROR(INDEX($BD$22:$BD$33, ROWS($BT$4:BT56)-ROWS($AJ$22:$AJ$33)-ROWS($AN$22:$AN$33)-ROWS($AR$22:$AR$33)-ROWS($AV$22:$AV$33)-ROWS($AZ$22:$AZ$33)),IFERROR(INDEX($BH$22:$BH$33, ROWS($BT$4:BT56)-ROWS($AJ$22:$AJ$33)-ROWS($AN$22:$AN$33)-ROWS($AR$22:$AR$33)-ROWS($AV$22:$AV$33)-ROWS($AZ$22:$AZ$33)-ROWS($BD$22:$BD$33)), "")))))))</f>
        <v/>
      </c>
      <c r="BU58" s="316" t="str">
        <f t="shared" ca="1" si="33"/>
        <v/>
      </c>
      <c r="BV58" s="316" t="str">
        <f ca="1">IF(OR(BW58="",BW58=0),"",MAX(BV$5:BV57)+1)</f>
        <v/>
      </c>
      <c r="BW58" s="316" t="str">
        <f ca="1">IFERROR(INDEX($AK$22:$AK$33, ROWS($BW$4:BW56)), IFERROR(INDEX($AO$22:$AO$33, ROWS($BW$4:BW56)-ROWS($AK$22:$AK$33)), IFERROR(INDEX($AS$22:$AS$33, ROWS($BW$4:BW56)-ROWS($AK$22:$AK$33)-ROWS($AO$22:$AO$33)),IFERROR(INDEX($AW$22:$AW$33, ROWS($BW$4:BW56)-ROWS($AK$22:$AK$33)-ROWS($AO$22:$AO$33)-ROWS($AS$22:$AS$33)),IFERROR(INDEX($BA$22:$BA$33, ROWS($BW$4:BW56)-ROWS($AK$22:$AK$33)-ROWS($AO$22:$AO$33)-ROWS($AS$22:$AS$33)-ROWS($AW$22:$AW$33)),IFERROR(INDEX($BE$22:$BE$33, ROWS($BW$4:BW56)-ROWS($AK$22:$AK$33)-ROWS($AO$22:$AO$33)-ROWS($AS$22:$AS$33)-ROWS($AW$22:$AW$33)-ROWS($BA$22:$BA$33)),IFERROR(INDEX($BI$22:$BI$33, ROWS($BW$4:BW56)-ROWS($AK$22:$AK$33)-ROWS($AO$22:$AO$33)-ROWS($AS$22:$AS$33)-ROWS($AW$22:$AW$33)-ROWS($BA$22:$BA$33)-ROWS($BE$22:$BE$33)), "")))))))</f>
        <v/>
      </c>
      <c r="BX58" s="316" t="str">
        <f t="shared" ca="1" si="34"/>
        <v/>
      </c>
      <c r="BY58" s="413" t="str">
        <f t="shared" ca="1" si="35"/>
        <v/>
      </c>
      <c r="BZ58" s="412" t="str">
        <f ca="1">IF(OR(CA58="",CA58=0),"",MAX(BZ$5:BZ57)+1)</f>
        <v/>
      </c>
      <c r="CA58" s="316" t="str">
        <f ca="1">IFERROR(INDEX($AJ$38:$AJ$49, ROWS($CA$4:CA56)), IFERROR(INDEX($AN$38:$AN$49, ROWS($CA$4:CA56)-ROWS($AJ$38:$AJ$49)), IFERROR(INDEX($AR$38:$AR$49, ROWS($CA$4:CA56)-ROWS($AJ$38:$AJ$49)-ROWS($AN$38:$AN$49)),IFERROR(INDEX($AV$38:$AV$49, ROWS($CA$4:CA56)-ROWS($AJ$38:$AJ$49)-ROWS($AN$38:$AN$49)-ROWS($AR$38:$AR$49)),IFERROR(INDEX($AZ$38:$AZ$49, ROWS($CA$4:CA56)-ROWS($AJ$38:$AJ$49)-ROWS($AN$38:$AN$49)-ROWS($AR$38:$AR$49)-ROWS($AV$38:$AV$49)),IFERROR(INDEX($BD$38:$BD$49, ROWS($CA$4:CA56)-ROWS($AJ$38:$AJ$49)-ROWS($AN$38:$AN$49)-ROWS($AR$38:$AR$49)-ROWS($AV$38:$AV$49)-ROWS($AZ$38:$AZ$49)),IFERROR(INDEX($BH$38:$BH$49, ROWS($CA$4:CA56)-ROWS($AJ$38:$AJ$49)-ROWS($AN$38:$AN$49)-ROWS($AR$38:$AR$49)-ROWS($AV$38:$AV$49)-ROWS($AZ$38:$AZ$49)-ROWS($BD$38:$BD$49)), "")))))))</f>
        <v/>
      </c>
      <c r="CB58" s="316" t="str">
        <f t="shared" ca="1" si="36"/>
        <v/>
      </c>
      <c r="CC58" s="316" t="str">
        <f ca="1">IF(OR(CD58="",CD58=0),"",MAX(CC$5:CC57)+1)</f>
        <v/>
      </c>
      <c r="CD58" s="316" t="str">
        <f ca="1">IFERROR(INDEX($AK$38:$AK$49, ROWS($CD$4:CD56)), IFERROR(INDEX($AO$38:$AO$49, ROWS($CD$4:CD56)-ROWS($AK$38:$AK$49)), IFERROR(INDEX($AS$38:$AS$49, ROWS($CD$4:CD56)-ROWS($AK$38:$AK$49)-ROWS($AO$38:$AO$49)),IFERROR(INDEX($AW$38:$AW$49, ROWS($CD$4:CD56)-ROWS($AK$38:$AK$49)-ROWS($AO$38:$AO$49)-ROWS($AS$38:$AS$49)),IFERROR(INDEX($BA$38:$BA$49, ROWS($CD$4:CD56)-ROWS($AK$38:$AK$49)-ROWS($AO$38:$AO$49)-ROWS($AS$38:$AS$49)-ROWS($AW$38:$AW$49)),IFERROR(INDEX($BE$38:$BE$49, ROWS($CD$4:CD56)-ROWS($AK$38:$AK$49)-ROWS($AO$38:$AO$49)-ROWS($AS$38:$AS$49)-ROWS($AW$38:$AW$49)-ROWS($BA$38:$BA$49)),IFERROR(INDEX($BI$38:$BI$49, ROWS($CD$4:CD56)-ROWS($AK$38:$AK$49)-ROWS($AO$38:$AO$49)-ROWS($AS$38:$AS$49)-ROWS($AW$38:$AW$49)-ROWS($BA$38:$BA$49)-ROWS($BE$38:$BE$49)), "")))))))</f>
        <v/>
      </c>
      <c r="CE58" s="316" t="str">
        <f t="shared" ca="1" si="37"/>
        <v/>
      </c>
      <c r="CF58" s="413" t="str">
        <f t="shared" ca="1" si="38"/>
        <v/>
      </c>
      <c r="CG58" s="412" t="str">
        <f ca="1">IF(OR(CH58="",CH58=0),"",MAX(CG$5:CG57)+1)</f>
        <v/>
      </c>
      <c r="CH58" s="316" t="str">
        <f ca="1">IFERROR(INDEX($AJ$54:$AJ$65, ROWS($CH$4:CH56)), IFERROR(INDEX($AN$54:$AN$65, ROWS($CH$4:CH56)-ROWS($AJ$54:$AJ$65)), IFERROR(INDEX($AR$54:$AR$65, ROWS($CH$4:CH56)-ROWS($AJ$54:$AJ$65)-ROWS($AN$54:$AN$65)),IFERROR(INDEX($AV$54:$AV$65, ROWS($CH$4:CH56)-ROWS($AJ$54:$AJ$65)-ROWS($AN$54:$AN$65)-ROWS($AR$54:$AR$65)),IFERROR(INDEX($AZ$54:$AZ$65, ROWS($CH$4:CH56)-ROWS($AJ$54:$AJ$65)-ROWS($AN$54:$AN$65)-ROWS($AR$54:$AR$65)-ROWS($AV$54:$AV$65)),IFERROR(INDEX($BD$54:$BD$65, ROWS($CH$4:CH56)-ROWS($AJ$54:$AJ$65)-ROWS($AN$54:$AN$65)-ROWS($AR$54:$AR$65)-ROWS($AV$54:$AV$65)-ROWS($AZ$54:$AZ$65)),IFERROR(INDEX($BH$54:$BH$65, ROWS($CH$4:CH56)-ROWS($AJ$54:$AJ$65)-ROWS($AN$54:$AN$65)-ROWS($AR$54:$AR$65)-ROWS($AV$54:$AV$65)-ROWS($AZ$54:$AZ$65)-ROWS($BD$54:$BD$65)), "")))))))</f>
        <v/>
      </c>
      <c r="CI58" s="316" t="str">
        <f t="shared" ca="1" si="39"/>
        <v/>
      </c>
      <c r="CJ58" s="316" t="str">
        <f ca="1">IF(OR(CK58="",CK58=0),"",MAX(CJ$5:CJ57)+1)</f>
        <v/>
      </c>
      <c r="CK58" s="316" t="str">
        <f ca="1">IFERROR(INDEX($AK$54:$AK$65, ROWS($CK$4:CK56)), IFERROR(INDEX($AO$54:$AO$65, ROWS($CK$4:CK56)-ROWS($AK$54:$AK$65)), IFERROR(INDEX($AS$54:$AS$65, ROWS($CK$4:CK56)-ROWS($AK$54:$AK$65)-ROWS($AO$54:$AO$65)),IFERROR(INDEX($AW$54:$AW$65, ROWS($CK$4:CK56)-ROWS($AK$54:$AK$65)-ROWS($AO$54:$AO$65)-ROWS($AS$54:$AS$65)),IFERROR(INDEX($BA$54:$BA$65, ROWS($CK$4:CK56)-ROWS($AK$54:$AK$65)-ROWS($AO$54:$AO$65)-ROWS($AS$54:$AS$65)-ROWS($AW$54:$AW$65)),IFERROR(INDEX($BE$54:$BE$65, ROWS($CK$4:CK56)-ROWS($AK$54:$AK$65)-ROWS($AO$54:$AO$65)-ROWS($AS$54:$AS$65)-ROWS($AW$54:$AW$65)-ROWS($BA$54:$BA$65)),IFERROR(INDEX($BI$54:$BI$65, ROWS($CK$4:CK56)-ROWS($AK$54:$AK$65)-ROWS($AO$54:$AO$65)-ROWS($AS$54:$AS$65)-ROWS($AW$54:$AW$65)-ROWS($BA$54:$BA$65)-ROWS($BE$54:$BE$65)), "")))))))</f>
        <v/>
      </c>
      <c r="CL58" s="316" t="str">
        <f t="shared" ca="1" si="40"/>
        <v/>
      </c>
      <c r="CM58" s="413" t="str">
        <f t="shared" ca="1" si="41"/>
        <v/>
      </c>
      <c r="CN58" s="412" t="str">
        <f>IF(OR(CO58="",CO58=0),"",MAX(CN$5:CN57)+1)</f>
        <v/>
      </c>
      <c r="CO58" s="316">
        <f>IFERROR(INDEX($AJ$70:$AJ$81, ROWS($CO$4:CO56)), IFERROR(INDEX($AN$70:$AN$81, ROWS($CO$4:CO56)-ROWS($AJ$70:$AJ$81)), IFERROR(INDEX($AR$70:$AR$81, ROWS($CO$4:CO56)-ROWS($AJ$70:$AJ$81)-ROWS($AN$70:$AN$81)),IFERROR(INDEX($AV$70:$AV$81, ROWS($CO$4:CO56)-ROWS($AJ$70:$AJ$81)-ROWS($AN$70:$AN$81)-ROWS($AR$70:$AR$81)),IFERROR(INDEX($AZ$70:$AZ$81, ROWS($CO$4:CO56)-ROWS($AJ$70:$AJ$81)-ROWS($AN$70:$AN$81)-ROWS($AR$70:$AR$81)-ROWS($AV$70:$AV$81)),IFERROR(INDEX($BD$70:$BD$81, ROWS($CO$4:CO56)-ROWS($AJ$70:$AJ$81)-ROWS($AN$70:$AN$81)-ROWS($AR$70:$AR$81)-ROWS($AV$70:$AV$81)-ROWS($AZ$70:$AZ$81)),IFERROR(INDEX($BH$70:$BH$81, ROWS($CO$4:CO56)-ROWS($AJ$70:$AJ$81)-ROWS($AN$70:$AN$81)-ROWS($AR$70:$AR$81)-ROWS($AV$70:$AV$81)-ROWS($AZ$70:$AZ$81)-ROWS($BD$70:$BD$81)), "")))))))</f>
        <v>0</v>
      </c>
      <c r="CP58" s="316" t="str">
        <f t="shared" ca="1" si="42"/>
        <v/>
      </c>
      <c r="CQ58" s="316" t="str">
        <f>IF(OR(CR58="",CR58=0),"",MAX(CQ$5:CQ57)+1)</f>
        <v/>
      </c>
      <c r="CR58" s="316">
        <f>IFERROR(INDEX($AK$70:$AK$81, ROWS($CR$4:CR56)), IFERROR(INDEX($AO$70:$AO$81, ROWS($CR$4:CR56)-ROWS($AK$70:$AK$81)), IFERROR(INDEX($AS$70:$AS$81, ROWS($CR$4:CR56)-ROWS($AK$70:$AK$81)-ROWS($AO$70:$AO$81)),IFERROR(INDEX($AW$70:$AW$81, ROWS($CR$4:CR56)-ROWS($AK$70:$AK$81)-ROWS($AO$70:$AO$81)-ROWS($AS$70:$AS$81)),IFERROR(INDEX($BA$70:$BA$81, ROWS($CR$4:CR56)-ROWS($AK$70:$AK$81)-ROWS($AO$70:$AO$81)-ROWS($AS$70:$AS$81)-ROWS($AW$70:$AW$81)),IFERROR(INDEX($BE$70:$BE$81, ROWS($CR$4:CR56)-ROWS($AK$70:$AK$81)-ROWS($AO$70:$AO$81)-ROWS($AS$70:$AS$81)-ROWS($AW$70:$AW$81)-ROWS($BA$70:$BA$81)),IFERROR(INDEX($BI$70:$BI$81, ROWS($CR$4:CR56)-ROWS($AK$70:$AK$81)-ROWS($AO$70:$AO$81)-ROWS($AS$70:$AS$81)-ROWS($AW$70:$AW$81)-ROWS($BA$70:$BA$81)-ROWS($BE$70:$BE$81)), "")))))))</f>
        <v>0</v>
      </c>
      <c r="CS58" s="316" t="str">
        <f t="shared" ca="1" si="43"/>
        <v/>
      </c>
      <c r="CT58" s="413" t="str">
        <f t="shared" ca="1" si="44"/>
        <v/>
      </c>
      <c r="CU58" s="412" t="str">
        <f>IF(OR(CV58="",CV58=0),"",MAX(CU$5:CU57)+1)</f>
        <v/>
      </c>
      <c r="CV58" s="316" t="str">
        <f>IFERROR(INDEX($AJ$86:$AJ$97, ROWS($CV$4:CV56)), IFERROR(INDEX($AN$86:$AN$97, ROWS($CV$4:CV56)-ROWS($AJ$86:$AJ$97)), ""))</f>
        <v/>
      </c>
      <c r="CW58" s="316" t="str">
        <f t="shared" si="45"/>
        <v/>
      </c>
      <c r="CX58" s="316" t="str">
        <f>IF(OR(CY58="",CY58=0),"",MAX(CX$5:CX57)+1)</f>
        <v/>
      </c>
      <c r="CY58" s="316" t="str">
        <f>IFERROR(INDEX($AK$86:$AK$97, ROWS($CY$4:CY56)), IFERROR(INDEX($AO$86:$AO$97, ROWS($CY$4:CY56)-ROWS($AK$86:$AK$97)), ""))</f>
        <v/>
      </c>
      <c r="CZ58" s="316" t="str">
        <f t="shared" si="46"/>
        <v/>
      </c>
      <c r="DA58" s="413" t="str">
        <f t="shared" si="47"/>
        <v/>
      </c>
      <c r="DC58" s="438" t="str">
        <f ca="1">IF(OR(DD58="",DD58=0),"",MAX(DC$45:DC57)+1)</f>
        <v/>
      </c>
      <c r="DD58" s="434" t="str">
        <f t="shared" ca="1" si="130"/>
        <v/>
      </c>
      <c r="DE58" s="413" t="str">
        <f t="shared" ca="1" si="131"/>
        <v/>
      </c>
      <c r="DF58" s="431">
        <f ca="1">IF(OR(DG58="",DG58=0),"",MAX(DF$45:DF57)+1)</f>
        <v>4</v>
      </c>
      <c r="DG58" s="412" t="str">
        <f t="shared" ca="1" si="132"/>
        <v>Investment 1</v>
      </c>
      <c r="DH58" s="413">
        <f t="shared" ca="1" si="133"/>
        <v>200</v>
      </c>
      <c r="DI58" s="412" t="str">
        <f t="shared" ca="1" si="134"/>
        <v/>
      </c>
      <c r="DJ58" s="413" t="str">
        <f t="shared" ca="1" si="135"/>
        <v/>
      </c>
      <c r="DK58" s="412" t="str">
        <f t="shared" ca="1" si="136"/>
        <v/>
      </c>
      <c r="DL58" s="413" t="str">
        <f t="shared" ca="1" si="137"/>
        <v/>
      </c>
      <c r="DM58" s="278"/>
      <c r="DN58" s="278"/>
      <c r="DO58" s="278"/>
      <c r="DP58" s="278"/>
      <c r="DQ58" s="278"/>
      <c r="DR58" s="278"/>
      <c r="DS58" s="278"/>
    </row>
    <row r="59" spans="16:123" x14ac:dyDescent="0.3">
      <c r="P59" s="1177"/>
      <c r="Q59" s="1178"/>
      <c r="R59" s="453"/>
      <c r="S59" s="402"/>
      <c r="U59" s="1177"/>
      <c r="V59" s="1178"/>
      <c r="W59" s="453"/>
      <c r="X59" s="402"/>
      <c r="AB59" s="1170" t="s">
        <v>23</v>
      </c>
      <c r="AC59" s="1171"/>
      <c r="AD59" s="1171"/>
      <c r="AE59" s="1171"/>
      <c r="AF59" s="1172"/>
      <c r="AI59" s="304" t="str">
        <f t="shared" ca="1" si="159"/>
        <v/>
      </c>
      <c r="AJ59" s="305" t="str">
        <f t="shared" ca="1" si="138"/>
        <v/>
      </c>
      <c r="AK59" s="306" t="str">
        <f t="shared" ca="1" si="139"/>
        <v/>
      </c>
      <c r="AL59" s="307" t="str">
        <f t="shared" ca="1" si="140"/>
        <v/>
      </c>
      <c r="AM59" s="304" t="str">
        <f t="shared" ca="1" si="160"/>
        <v/>
      </c>
      <c r="AN59" s="305" t="str">
        <f t="shared" ca="1" si="141"/>
        <v/>
      </c>
      <c r="AO59" s="306" t="str">
        <f t="shared" ca="1" si="142"/>
        <v/>
      </c>
      <c r="AP59" s="307" t="str">
        <f t="shared" ca="1" si="143"/>
        <v/>
      </c>
      <c r="AQ59" s="304" t="str">
        <f t="shared" ca="1" si="161"/>
        <v/>
      </c>
      <c r="AR59" s="305" t="str">
        <f t="shared" ca="1" si="144"/>
        <v/>
      </c>
      <c r="AS59" s="306" t="str">
        <f t="shared" ca="1" si="145"/>
        <v/>
      </c>
      <c r="AT59" s="307" t="str">
        <f t="shared" ca="1" si="146"/>
        <v/>
      </c>
      <c r="AU59" s="304" t="str">
        <f t="shared" ca="1" si="162"/>
        <v/>
      </c>
      <c r="AV59" s="305" t="str">
        <f t="shared" ca="1" si="147"/>
        <v/>
      </c>
      <c r="AW59" s="306" t="str">
        <f t="shared" ca="1" si="148"/>
        <v/>
      </c>
      <c r="AX59" s="307" t="str">
        <f t="shared" ca="1" si="149"/>
        <v/>
      </c>
      <c r="AY59" s="304" t="str">
        <f t="shared" ca="1" si="163"/>
        <v/>
      </c>
      <c r="AZ59" s="305" t="str">
        <f t="shared" ca="1" si="150"/>
        <v/>
      </c>
      <c r="BA59" s="306" t="str">
        <f t="shared" ca="1" si="151"/>
        <v/>
      </c>
      <c r="BB59" s="307" t="str">
        <f t="shared" ca="1" si="152"/>
        <v/>
      </c>
      <c r="BC59" s="304" t="str">
        <f t="shared" ca="1" si="164"/>
        <v/>
      </c>
      <c r="BD59" s="305" t="str">
        <f t="shared" ca="1" si="153"/>
        <v/>
      </c>
      <c r="BE59" s="306" t="str">
        <f t="shared" ca="1" si="154"/>
        <v/>
      </c>
      <c r="BF59" s="307" t="str">
        <f t="shared" ca="1" si="155"/>
        <v/>
      </c>
      <c r="BG59" s="304" t="str">
        <f t="shared" ca="1" si="165"/>
        <v/>
      </c>
      <c r="BH59" s="305" t="str">
        <f t="shared" ca="1" si="156"/>
        <v/>
      </c>
      <c r="BI59" s="306" t="str">
        <f t="shared" ca="1" si="157"/>
        <v/>
      </c>
      <c r="BJ59" s="307" t="str">
        <f t="shared" ca="1" si="158"/>
        <v/>
      </c>
      <c r="BL59" s="412" t="str">
        <f ca="1">IF(OR(BM59="",BM59=0),"",MAX(BL$5:BL58)+1)</f>
        <v/>
      </c>
      <c r="BM59" s="316" t="str">
        <f ca="1">IFERROR(INDEX($AJ$6:$AJ$17, ROWS(BM$4:$BM57)), IFERROR(INDEX($AN$6:$AN$17, ROWS(BM$4:$BM57)-ROWS($AJ$6:$AJ$17)), IFERROR(INDEX($AR$6:$AR$17, ROWS(BM$4:$BM57)-ROWS($AJ$6:$AJ$17)-ROWS($AN$6:$AN$17)),IFERROR(INDEX($AV$6:$AV$17, ROWS(BM$4:$BM57)-ROWS($AJ$6:$AJ$17)-ROWS($AN$6:$AN$17)-ROWS($AR$6:$AR$17)),IFERROR(INDEX($AZ$6:$AZ$17, ROWS(BM$4:$BM57)-ROWS($AJ$6:$AJ$17)-ROWS($AN$6:$AN$17)-ROWS($AR$6:$AR$17)-ROWS($AV$6:$AV$17)),IFERROR(INDEX($BD$6:$BD$17, ROWS(BM$4:$BM57)-ROWS($AJ$6:$AJ$17)-ROWS($AN$6:$AN$17)-ROWS($AR$6:$AR$17)-ROWS($AV$6:$AV$17)-ROWS($AZ$6:$AZ$17)),IFERROR(INDEX($BH$6:$BH$17, ROWS(BM$4:$BM57)-ROWS($AJ$6:$AJ$17)-ROWS($AN$6:$AN$17)-ROWS($AR$6:$AR$17)-ROWS($AV$6:$AV$17)-ROWS($AZ$6:$AZ$17)-ROWS($BD$6:$BD$17)), "")))))))</f>
        <v/>
      </c>
      <c r="BN59" s="316" t="str">
        <f t="shared" ca="1" si="30"/>
        <v/>
      </c>
      <c r="BO59" s="316" t="str">
        <f ca="1">IF(OR(BP59="",BP59=0),"",MAX(BO$5:BO58)+1)</f>
        <v/>
      </c>
      <c r="BP59" s="316" t="str">
        <f ca="1">IFERROR(INDEX($AK$6:$AK$17, ROWS($BP$4:BP57)), IFERROR(INDEX($AO$6:$AO$17, ROWS($BP$4:BP57)-ROWS($AK$6:$AK$17)), IFERROR(INDEX($AS$6:$AS$17, ROWS($BP$4:BP57)-ROWS($AK$6:$AK$17)-ROWS($AO$6:$AO$17)),IFERROR(INDEX($AW$6:$AW$17, ROWS($BP$4:BP57)-ROWS($AK$6:$AK$17)-ROWS($AO$6:$AO$17)-ROWS($AS$6:$AS$17)),IFERROR(INDEX($BA$6:$BA$17, ROWS($BP$4:BP57)-ROWS($AK$6:$AK$17)-ROWS($AO$6:$AO$17)-ROWS($AS$6:$AS$17)-ROWS($AW$6:$AW$17)),IFERROR(INDEX($BE$6:$BE$17, ROWS($BP$4:BP57)-ROWS($AK$6:$AK$17)-ROWS($AO$6:$AO$17)-ROWS($AS$6:$AS$17)-ROWS($AW$6:$AW$17)-ROWS($BA$6:$BA$17)),IFERROR(INDEX($BI$6:$BI$17, ROWS($BP$4:BP57)-ROWS($AK$6:$AK$17)-ROWS($AO$6:$AO$17)-ROWS($AS$6:$AS$17)-ROWS($AW$6:$AW$17)-ROWS($BA$6:$BA$17)-ROWS($BE$6:$BE$17)), "")))))))</f>
        <v/>
      </c>
      <c r="BQ59" s="316" t="str">
        <f t="shared" ca="1" si="31"/>
        <v/>
      </c>
      <c r="BR59" s="413" t="str">
        <f t="shared" ca="1" si="32"/>
        <v/>
      </c>
      <c r="BS59" s="412" t="str">
        <f ca="1">IF(OR(BT59="",BT59=0),"",MAX(BS$5:BS58)+1)</f>
        <v/>
      </c>
      <c r="BT59" s="316" t="str">
        <f ca="1">IFERROR(INDEX($AJ$22:$AJ$33, ROWS($BT$4:BT57)), IFERROR(INDEX($AN$22:$AN$33, ROWS($BT$4:BT57)-ROWS($AJ$22:$AJ$33)), IFERROR(INDEX($AR$22:$AR$33, ROWS($BT$4:BT57)-ROWS($AJ$22:$AJ$33)-ROWS($AN$22:$AN$33)),IFERROR(INDEX($AV$22:$AV$33, ROWS($BT$4:BT57)-ROWS($AJ$22:$AJ$33)-ROWS($AN$22:$AN$33)-ROWS($AR$22:$AR$33)),IFERROR(INDEX($AZ$22:$AZ$33, ROWS($BT$4:BT57)-ROWS($AJ$22:$AJ$33)-ROWS($AN$22:$AN$33)-ROWS($AR$22:$AR$33)-ROWS($AV$22:$AV$33)),IFERROR(INDEX($BD$22:$BD$33, ROWS($BT$4:BT57)-ROWS($AJ$22:$AJ$33)-ROWS($AN$22:$AN$33)-ROWS($AR$22:$AR$33)-ROWS($AV$22:$AV$33)-ROWS($AZ$22:$AZ$33)),IFERROR(INDEX($BH$22:$BH$33, ROWS($BT$4:BT57)-ROWS($AJ$22:$AJ$33)-ROWS($AN$22:$AN$33)-ROWS($AR$22:$AR$33)-ROWS($AV$22:$AV$33)-ROWS($AZ$22:$AZ$33)-ROWS($BD$22:$BD$33)), "")))))))</f>
        <v/>
      </c>
      <c r="BU59" s="316" t="str">
        <f t="shared" ca="1" si="33"/>
        <v/>
      </c>
      <c r="BV59" s="316" t="str">
        <f ca="1">IF(OR(BW59="",BW59=0),"",MAX(BV$5:BV58)+1)</f>
        <v/>
      </c>
      <c r="BW59" s="316" t="str">
        <f ca="1">IFERROR(INDEX($AK$22:$AK$33, ROWS($BW$4:BW57)), IFERROR(INDEX($AO$22:$AO$33, ROWS($BW$4:BW57)-ROWS($AK$22:$AK$33)), IFERROR(INDEX($AS$22:$AS$33, ROWS($BW$4:BW57)-ROWS($AK$22:$AK$33)-ROWS($AO$22:$AO$33)),IFERROR(INDEX($AW$22:$AW$33, ROWS($BW$4:BW57)-ROWS($AK$22:$AK$33)-ROWS($AO$22:$AO$33)-ROWS($AS$22:$AS$33)),IFERROR(INDEX($BA$22:$BA$33, ROWS($BW$4:BW57)-ROWS($AK$22:$AK$33)-ROWS($AO$22:$AO$33)-ROWS($AS$22:$AS$33)-ROWS($AW$22:$AW$33)),IFERROR(INDEX($BE$22:$BE$33, ROWS($BW$4:BW57)-ROWS($AK$22:$AK$33)-ROWS($AO$22:$AO$33)-ROWS($AS$22:$AS$33)-ROWS($AW$22:$AW$33)-ROWS($BA$22:$BA$33)),IFERROR(INDEX($BI$22:$BI$33, ROWS($BW$4:BW57)-ROWS($AK$22:$AK$33)-ROWS($AO$22:$AO$33)-ROWS($AS$22:$AS$33)-ROWS($AW$22:$AW$33)-ROWS($BA$22:$BA$33)-ROWS($BE$22:$BE$33)), "")))))))</f>
        <v/>
      </c>
      <c r="BX59" s="316" t="str">
        <f t="shared" ca="1" si="34"/>
        <v/>
      </c>
      <c r="BY59" s="413" t="str">
        <f t="shared" ca="1" si="35"/>
        <v/>
      </c>
      <c r="BZ59" s="412" t="str">
        <f ca="1">IF(OR(CA59="",CA59=0),"",MAX(BZ$5:BZ58)+1)</f>
        <v/>
      </c>
      <c r="CA59" s="316" t="str">
        <f ca="1">IFERROR(INDEX($AJ$38:$AJ$49, ROWS($CA$4:CA57)), IFERROR(INDEX($AN$38:$AN$49, ROWS($CA$4:CA57)-ROWS($AJ$38:$AJ$49)), IFERROR(INDEX($AR$38:$AR$49, ROWS($CA$4:CA57)-ROWS($AJ$38:$AJ$49)-ROWS($AN$38:$AN$49)),IFERROR(INDEX($AV$38:$AV$49, ROWS($CA$4:CA57)-ROWS($AJ$38:$AJ$49)-ROWS($AN$38:$AN$49)-ROWS($AR$38:$AR$49)),IFERROR(INDEX($AZ$38:$AZ$49, ROWS($CA$4:CA57)-ROWS($AJ$38:$AJ$49)-ROWS($AN$38:$AN$49)-ROWS($AR$38:$AR$49)-ROWS($AV$38:$AV$49)),IFERROR(INDEX($BD$38:$BD$49, ROWS($CA$4:CA57)-ROWS($AJ$38:$AJ$49)-ROWS($AN$38:$AN$49)-ROWS($AR$38:$AR$49)-ROWS($AV$38:$AV$49)-ROWS($AZ$38:$AZ$49)),IFERROR(INDEX($BH$38:$BH$49, ROWS($CA$4:CA57)-ROWS($AJ$38:$AJ$49)-ROWS($AN$38:$AN$49)-ROWS($AR$38:$AR$49)-ROWS($AV$38:$AV$49)-ROWS($AZ$38:$AZ$49)-ROWS($BD$38:$BD$49)), "")))))))</f>
        <v/>
      </c>
      <c r="CB59" s="316" t="str">
        <f t="shared" ca="1" si="36"/>
        <v/>
      </c>
      <c r="CC59" s="316" t="str">
        <f ca="1">IF(OR(CD59="",CD59=0),"",MAX(CC$5:CC58)+1)</f>
        <v/>
      </c>
      <c r="CD59" s="316" t="str">
        <f ca="1">IFERROR(INDEX($AK$38:$AK$49, ROWS($CD$4:CD57)), IFERROR(INDEX($AO$38:$AO$49, ROWS($CD$4:CD57)-ROWS($AK$38:$AK$49)), IFERROR(INDEX($AS$38:$AS$49, ROWS($CD$4:CD57)-ROWS($AK$38:$AK$49)-ROWS($AO$38:$AO$49)),IFERROR(INDEX($AW$38:$AW$49, ROWS($CD$4:CD57)-ROWS($AK$38:$AK$49)-ROWS($AO$38:$AO$49)-ROWS($AS$38:$AS$49)),IFERROR(INDEX($BA$38:$BA$49, ROWS($CD$4:CD57)-ROWS($AK$38:$AK$49)-ROWS($AO$38:$AO$49)-ROWS($AS$38:$AS$49)-ROWS($AW$38:$AW$49)),IFERROR(INDEX($BE$38:$BE$49, ROWS($CD$4:CD57)-ROWS($AK$38:$AK$49)-ROWS($AO$38:$AO$49)-ROWS($AS$38:$AS$49)-ROWS($AW$38:$AW$49)-ROWS($BA$38:$BA$49)),IFERROR(INDEX($BI$38:$BI$49, ROWS($CD$4:CD57)-ROWS($AK$38:$AK$49)-ROWS($AO$38:$AO$49)-ROWS($AS$38:$AS$49)-ROWS($AW$38:$AW$49)-ROWS($BA$38:$BA$49)-ROWS($BE$38:$BE$49)), "")))))))</f>
        <v/>
      </c>
      <c r="CE59" s="316" t="str">
        <f t="shared" ca="1" si="37"/>
        <v/>
      </c>
      <c r="CF59" s="413" t="str">
        <f t="shared" ca="1" si="38"/>
        <v/>
      </c>
      <c r="CG59" s="412" t="str">
        <f ca="1">IF(OR(CH59="",CH59=0),"",MAX(CG$5:CG58)+1)</f>
        <v/>
      </c>
      <c r="CH59" s="316" t="str">
        <f ca="1">IFERROR(INDEX($AJ$54:$AJ$65, ROWS($CH$4:CH57)), IFERROR(INDEX($AN$54:$AN$65, ROWS($CH$4:CH57)-ROWS($AJ$54:$AJ$65)), IFERROR(INDEX($AR$54:$AR$65, ROWS($CH$4:CH57)-ROWS($AJ$54:$AJ$65)-ROWS($AN$54:$AN$65)),IFERROR(INDEX($AV$54:$AV$65, ROWS($CH$4:CH57)-ROWS($AJ$54:$AJ$65)-ROWS($AN$54:$AN$65)-ROWS($AR$54:$AR$65)),IFERROR(INDEX($AZ$54:$AZ$65, ROWS($CH$4:CH57)-ROWS($AJ$54:$AJ$65)-ROWS($AN$54:$AN$65)-ROWS($AR$54:$AR$65)-ROWS($AV$54:$AV$65)),IFERROR(INDEX($BD$54:$BD$65, ROWS($CH$4:CH57)-ROWS($AJ$54:$AJ$65)-ROWS($AN$54:$AN$65)-ROWS($AR$54:$AR$65)-ROWS($AV$54:$AV$65)-ROWS($AZ$54:$AZ$65)),IFERROR(INDEX($BH$54:$BH$65, ROWS($CH$4:CH57)-ROWS($AJ$54:$AJ$65)-ROWS($AN$54:$AN$65)-ROWS($AR$54:$AR$65)-ROWS($AV$54:$AV$65)-ROWS($AZ$54:$AZ$65)-ROWS($BD$54:$BD$65)), "")))))))</f>
        <v/>
      </c>
      <c r="CI59" s="316" t="str">
        <f t="shared" ca="1" si="39"/>
        <v/>
      </c>
      <c r="CJ59" s="316" t="str">
        <f ca="1">IF(OR(CK59="",CK59=0),"",MAX(CJ$5:CJ58)+1)</f>
        <v/>
      </c>
      <c r="CK59" s="316" t="str">
        <f ca="1">IFERROR(INDEX($AK$54:$AK$65, ROWS($CK$4:CK57)), IFERROR(INDEX($AO$54:$AO$65, ROWS($CK$4:CK57)-ROWS($AK$54:$AK$65)), IFERROR(INDEX($AS$54:$AS$65, ROWS($CK$4:CK57)-ROWS($AK$54:$AK$65)-ROWS($AO$54:$AO$65)),IFERROR(INDEX($AW$54:$AW$65, ROWS($CK$4:CK57)-ROWS($AK$54:$AK$65)-ROWS($AO$54:$AO$65)-ROWS($AS$54:$AS$65)),IFERROR(INDEX($BA$54:$BA$65, ROWS($CK$4:CK57)-ROWS($AK$54:$AK$65)-ROWS($AO$54:$AO$65)-ROWS($AS$54:$AS$65)-ROWS($AW$54:$AW$65)),IFERROR(INDEX($BE$54:$BE$65, ROWS($CK$4:CK57)-ROWS($AK$54:$AK$65)-ROWS($AO$54:$AO$65)-ROWS($AS$54:$AS$65)-ROWS($AW$54:$AW$65)-ROWS($BA$54:$BA$65)),IFERROR(INDEX($BI$54:$BI$65, ROWS($CK$4:CK57)-ROWS($AK$54:$AK$65)-ROWS($AO$54:$AO$65)-ROWS($AS$54:$AS$65)-ROWS($AW$54:$AW$65)-ROWS($BA$54:$BA$65)-ROWS($BE$54:$BE$65)), "")))))))</f>
        <v/>
      </c>
      <c r="CL59" s="316" t="str">
        <f t="shared" ca="1" si="40"/>
        <v/>
      </c>
      <c r="CM59" s="413" t="str">
        <f t="shared" ca="1" si="41"/>
        <v/>
      </c>
      <c r="CN59" s="412" t="str">
        <f>IF(OR(CO59="",CO59=0),"",MAX(CN$5:CN58)+1)</f>
        <v/>
      </c>
      <c r="CO59" s="316">
        <f>IFERROR(INDEX($AJ$70:$AJ$81, ROWS($CO$4:CO57)), IFERROR(INDEX($AN$70:$AN$81, ROWS($CO$4:CO57)-ROWS($AJ$70:$AJ$81)), IFERROR(INDEX($AR$70:$AR$81, ROWS($CO$4:CO57)-ROWS($AJ$70:$AJ$81)-ROWS($AN$70:$AN$81)),IFERROR(INDEX($AV$70:$AV$81, ROWS($CO$4:CO57)-ROWS($AJ$70:$AJ$81)-ROWS($AN$70:$AN$81)-ROWS($AR$70:$AR$81)),IFERROR(INDEX($AZ$70:$AZ$81, ROWS($CO$4:CO57)-ROWS($AJ$70:$AJ$81)-ROWS($AN$70:$AN$81)-ROWS($AR$70:$AR$81)-ROWS($AV$70:$AV$81)),IFERROR(INDEX($BD$70:$BD$81, ROWS($CO$4:CO57)-ROWS($AJ$70:$AJ$81)-ROWS($AN$70:$AN$81)-ROWS($AR$70:$AR$81)-ROWS($AV$70:$AV$81)-ROWS($AZ$70:$AZ$81)),IFERROR(INDEX($BH$70:$BH$81, ROWS($CO$4:CO57)-ROWS($AJ$70:$AJ$81)-ROWS($AN$70:$AN$81)-ROWS($AR$70:$AR$81)-ROWS($AV$70:$AV$81)-ROWS($AZ$70:$AZ$81)-ROWS($BD$70:$BD$81)), "")))))))</f>
        <v>0</v>
      </c>
      <c r="CP59" s="316" t="str">
        <f t="shared" ca="1" si="42"/>
        <v/>
      </c>
      <c r="CQ59" s="316" t="str">
        <f>IF(OR(CR59="",CR59=0),"",MAX(CQ$5:CQ58)+1)</f>
        <v/>
      </c>
      <c r="CR59" s="316">
        <f>IFERROR(INDEX($AK$70:$AK$81, ROWS($CR$4:CR57)), IFERROR(INDEX($AO$70:$AO$81, ROWS($CR$4:CR57)-ROWS($AK$70:$AK$81)), IFERROR(INDEX($AS$70:$AS$81, ROWS($CR$4:CR57)-ROWS($AK$70:$AK$81)-ROWS($AO$70:$AO$81)),IFERROR(INDEX($AW$70:$AW$81, ROWS($CR$4:CR57)-ROWS($AK$70:$AK$81)-ROWS($AO$70:$AO$81)-ROWS($AS$70:$AS$81)),IFERROR(INDEX($BA$70:$BA$81, ROWS($CR$4:CR57)-ROWS($AK$70:$AK$81)-ROWS($AO$70:$AO$81)-ROWS($AS$70:$AS$81)-ROWS($AW$70:$AW$81)),IFERROR(INDEX($BE$70:$BE$81, ROWS($CR$4:CR57)-ROWS($AK$70:$AK$81)-ROWS($AO$70:$AO$81)-ROWS($AS$70:$AS$81)-ROWS($AW$70:$AW$81)-ROWS($BA$70:$BA$81)),IFERROR(INDEX($BI$70:$BI$81, ROWS($CR$4:CR57)-ROWS($AK$70:$AK$81)-ROWS($AO$70:$AO$81)-ROWS($AS$70:$AS$81)-ROWS($AW$70:$AW$81)-ROWS($BA$70:$BA$81)-ROWS($BE$70:$BE$81)), "")))))))</f>
        <v>0</v>
      </c>
      <c r="CS59" s="316" t="str">
        <f t="shared" ca="1" si="43"/>
        <v/>
      </c>
      <c r="CT59" s="413" t="str">
        <f t="shared" ca="1" si="44"/>
        <v/>
      </c>
      <c r="CU59" s="412" t="str">
        <f>IF(OR(CV59="",CV59=0),"",MAX(CU$5:CU58)+1)</f>
        <v/>
      </c>
      <c r="CV59" s="316" t="str">
        <f>IFERROR(INDEX($AJ$86:$AJ$97, ROWS($CV$4:CV57)), IFERROR(INDEX($AN$86:$AN$97, ROWS($CV$4:CV57)-ROWS($AJ$86:$AJ$97)), ""))</f>
        <v/>
      </c>
      <c r="CW59" s="316" t="str">
        <f t="shared" si="45"/>
        <v/>
      </c>
      <c r="CX59" s="316" t="str">
        <f>IF(OR(CY59="",CY59=0),"",MAX(CX$5:CX58)+1)</f>
        <v/>
      </c>
      <c r="CY59" s="316" t="str">
        <f>IFERROR(INDEX($AK$86:$AK$97, ROWS($CY$4:CY57)), IFERROR(INDEX($AO$86:$AO$97, ROWS($CY$4:CY57)-ROWS($AK$86:$AK$97)), ""))</f>
        <v/>
      </c>
      <c r="CZ59" s="316" t="str">
        <f t="shared" si="46"/>
        <v/>
      </c>
      <c r="DA59" s="413" t="str">
        <f t="shared" si="47"/>
        <v/>
      </c>
      <c r="DC59" s="438">
        <f ca="1">IF(OR(DD59="",DD59=0),"",MAX(DC$45:DC58)+1)</f>
        <v>10</v>
      </c>
      <c r="DD59" s="434" t="str">
        <f t="shared" ca="1" si="130"/>
        <v>Audible</v>
      </c>
      <c r="DE59" s="413">
        <f t="shared" ca="1" si="131"/>
        <v>14.95</v>
      </c>
      <c r="DF59" s="431" t="str">
        <f ca="1">IF(OR(DG59="",DG59=0),"",MAX(DF$45:DF58)+1)</f>
        <v/>
      </c>
      <c r="DG59" s="412" t="str">
        <f t="shared" ca="1" si="132"/>
        <v/>
      </c>
      <c r="DH59" s="413" t="str">
        <f t="shared" ca="1" si="133"/>
        <v/>
      </c>
      <c r="DI59" s="412" t="str">
        <f t="shared" ca="1" si="134"/>
        <v/>
      </c>
      <c r="DJ59" s="413" t="str">
        <f t="shared" ca="1" si="135"/>
        <v/>
      </c>
      <c r="DK59" s="412" t="str">
        <f t="shared" ca="1" si="136"/>
        <v/>
      </c>
      <c r="DL59" s="413" t="str">
        <f t="shared" ca="1" si="137"/>
        <v/>
      </c>
      <c r="DM59" s="278"/>
      <c r="DN59" s="278"/>
      <c r="DO59" s="278"/>
      <c r="DP59" s="278"/>
      <c r="DQ59" s="278"/>
      <c r="DR59" s="278"/>
      <c r="DS59" s="278"/>
    </row>
    <row r="60" spans="16:123" x14ac:dyDescent="0.3">
      <c r="P60" s="1177"/>
      <c r="Q60" s="1178"/>
      <c r="R60" s="453"/>
      <c r="S60" s="402"/>
      <c r="U60" s="1177"/>
      <c r="V60" s="1178"/>
      <c r="W60" s="453"/>
      <c r="X60" s="402"/>
      <c r="AB60" s="362"/>
      <c r="AC60" s="396" t="s">
        <v>495</v>
      </c>
      <c r="AD60" s="397" t="s">
        <v>192</v>
      </c>
      <c r="AE60" s="397" t="s">
        <v>193</v>
      </c>
      <c r="AF60" s="398" t="s">
        <v>261</v>
      </c>
      <c r="AI60" s="304" t="str">
        <f t="shared" ca="1" si="159"/>
        <v/>
      </c>
      <c r="AJ60" s="305" t="str">
        <f t="shared" ca="1" si="138"/>
        <v/>
      </c>
      <c r="AK60" s="306" t="str">
        <f t="shared" ca="1" si="139"/>
        <v/>
      </c>
      <c r="AL60" s="307" t="str">
        <f t="shared" ca="1" si="140"/>
        <v/>
      </c>
      <c r="AM60" s="304" t="str">
        <f t="shared" ca="1" si="160"/>
        <v/>
      </c>
      <c r="AN60" s="305" t="str">
        <f t="shared" ca="1" si="141"/>
        <v/>
      </c>
      <c r="AO60" s="306" t="str">
        <f t="shared" ca="1" si="142"/>
        <v/>
      </c>
      <c r="AP60" s="307" t="str">
        <f t="shared" ca="1" si="143"/>
        <v/>
      </c>
      <c r="AQ60" s="304" t="str">
        <f t="shared" ca="1" si="161"/>
        <v/>
      </c>
      <c r="AR60" s="305" t="str">
        <f t="shared" ca="1" si="144"/>
        <v/>
      </c>
      <c r="AS60" s="306" t="str">
        <f t="shared" ca="1" si="145"/>
        <v/>
      </c>
      <c r="AT60" s="307" t="str">
        <f t="shared" ca="1" si="146"/>
        <v/>
      </c>
      <c r="AU60" s="304" t="str">
        <f t="shared" ca="1" si="162"/>
        <v/>
      </c>
      <c r="AV60" s="305" t="str">
        <f t="shared" ca="1" si="147"/>
        <v/>
      </c>
      <c r="AW60" s="306" t="str">
        <f t="shared" ca="1" si="148"/>
        <v/>
      </c>
      <c r="AX60" s="307" t="str">
        <f t="shared" ca="1" si="149"/>
        <v/>
      </c>
      <c r="AY60" s="304" t="str">
        <f t="shared" ca="1" si="163"/>
        <v/>
      </c>
      <c r="AZ60" s="305" t="str">
        <f t="shared" ca="1" si="150"/>
        <v/>
      </c>
      <c r="BA60" s="306" t="str">
        <f t="shared" ca="1" si="151"/>
        <v/>
      </c>
      <c r="BB60" s="307" t="str">
        <f t="shared" ca="1" si="152"/>
        <v/>
      </c>
      <c r="BC60" s="304" t="str">
        <f t="shared" ca="1" si="164"/>
        <v/>
      </c>
      <c r="BD60" s="305" t="str">
        <f t="shared" ca="1" si="153"/>
        <v/>
      </c>
      <c r="BE60" s="306" t="str">
        <f t="shared" ca="1" si="154"/>
        <v/>
      </c>
      <c r="BF60" s="307" t="str">
        <f t="shared" ca="1" si="155"/>
        <v/>
      </c>
      <c r="BG60" s="304" t="str">
        <f t="shared" ca="1" si="165"/>
        <v/>
      </c>
      <c r="BH60" s="305" t="str">
        <f t="shared" ca="1" si="156"/>
        <v/>
      </c>
      <c r="BI60" s="306" t="str">
        <f t="shared" ca="1" si="157"/>
        <v/>
      </c>
      <c r="BJ60" s="307" t="str">
        <f t="shared" ca="1" si="158"/>
        <v/>
      </c>
      <c r="BL60" s="412" t="str">
        <f ca="1">IF(OR(BM60="",BM60=0),"",MAX(BL$5:BL59)+1)</f>
        <v/>
      </c>
      <c r="BM60" s="316" t="str">
        <f ca="1">IFERROR(INDEX($AJ$6:$AJ$17, ROWS(BM$4:$BM58)), IFERROR(INDEX($AN$6:$AN$17, ROWS(BM$4:$BM58)-ROWS($AJ$6:$AJ$17)), IFERROR(INDEX($AR$6:$AR$17, ROWS(BM$4:$BM58)-ROWS($AJ$6:$AJ$17)-ROWS($AN$6:$AN$17)),IFERROR(INDEX($AV$6:$AV$17, ROWS(BM$4:$BM58)-ROWS($AJ$6:$AJ$17)-ROWS($AN$6:$AN$17)-ROWS($AR$6:$AR$17)),IFERROR(INDEX($AZ$6:$AZ$17, ROWS(BM$4:$BM58)-ROWS($AJ$6:$AJ$17)-ROWS($AN$6:$AN$17)-ROWS($AR$6:$AR$17)-ROWS($AV$6:$AV$17)),IFERROR(INDEX($BD$6:$BD$17, ROWS(BM$4:$BM58)-ROWS($AJ$6:$AJ$17)-ROWS($AN$6:$AN$17)-ROWS($AR$6:$AR$17)-ROWS($AV$6:$AV$17)-ROWS($AZ$6:$AZ$17)),IFERROR(INDEX($BH$6:$BH$17, ROWS(BM$4:$BM58)-ROWS($AJ$6:$AJ$17)-ROWS($AN$6:$AN$17)-ROWS($AR$6:$AR$17)-ROWS($AV$6:$AV$17)-ROWS($AZ$6:$AZ$17)-ROWS($BD$6:$BD$17)), "")))))))</f>
        <v/>
      </c>
      <c r="BN60" s="316" t="str">
        <f t="shared" ca="1" si="30"/>
        <v/>
      </c>
      <c r="BO60" s="316" t="str">
        <f ca="1">IF(OR(BP60="",BP60=0),"",MAX(BO$5:BO59)+1)</f>
        <v/>
      </c>
      <c r="BP60" s="316" t="str">
        <f ca="1">IFERROR(INDEX($AK$6:$AK$17, ROWS($BP$4:BP58)), IFERROR(INDEX($AO$6:$AO$17, ROWS($BP$4:BP58)-ROWS($AK$6:$AK$17)), IFERROR(INDEX($AS$6:$AS$17, ROWS($BP$4:BP58)-ROWS($AK$6:$AK$17)-ROWS($AO$6:$AO$17)),IFERROR(INDEX($AW$6:$AW$17, ROWS($BP$4:BP58)-ROWS($AK$6:$AK$17)-ROWS($AO$6:$AO$17)-ROWS($AS$6:$AS$17)),IFERROR(INDEX($BA$6:$BA$17, ROWS($BP$4:BP58)-ROWS($AK$6:$AK$17)-ROWS($AO$6:$AO$17)-ROWS($AS$6:$AS$17)-ROWS($AW$6:$AW$17)),IFERROR(INDEX($BE$6:$BE$17, ROWS($BP$4:BP58)-ROWS($AK$6:$AK$17)-ROWS($AO$6:$AO$17)-ROWS($AS$6:$AS$17)-ROWS($AW$6:$AW$17)-ROWS($BA$6:$BA$17)),IFERROR(INDEX($BI$6:$BI$17, ROWS($BP$4:BP58)-ROWS($AK$6:$AK$17)-ROWS($AO$6:$AO$17)-ROWS($AS$6:$AS$17)-ROWS($AW$6:$AW$17)-ROWS($BA$6:$BA$17)-ROWS($BE$6:$BE$17)), "")))))))</f>
        <v/>
      </c>
      <c r="BQ60" s="316" t="str">
        <f t="shared" ca="1" si="31"/>
        <v/>
      </c>
      <c r="BR60" s="413" t="str">
        <f t="shared" ca="1" si="32"/>
        <v/>
      </c>
      <c r="BS60" s="412" t="str">
        <f ca="1">IF(OR(BT60="",BT60=0),"",MAX(BS$5:BS59)+1)</f>
        <v/>
      </c>
      <c r="BT60" s="316" t="str">
        <f ca="1">IFERROR(INDEX($AJ$22:$AJ$33, ROWS($BT$4:BT58)), IFERROR(INDEX($AN$22:$AN$33, ROWS($BT$4:BT58)-ROWS($AJ$22:$AJ$33)), IFERROR(INDEX($AR$22:$AR$33, ROWS($BT$4:BT58)-ROWS($AJ$22:$AJ$33)-ROWS($AN$22:$AN$33)),IFERROR(INDEX($AV$22:$AV$33, ROWS($BT$4:BT58)-ROWS($AJ$22:$AJ$33)-ROWS($AN$22:$AN$33)-ROWS($AR$22:$AR$33)),IFERROR(INDEX($AZ$22:$AZ$33, ROWS($BT$4:BT58)-ROWS($AJ$22:$AJ$33)-ROWS($AN$22:$AN$33)-ROWS($AR$22:$AR$33)-ROWS($AV$22:$AV$33)),IFERROR(INDEX($BD$22:$BD$33, ROWS($BT$4:BT58)-ROWS($AJ$22:$AJ$33)-ROWS($AN$22:$AN$33)-ROWS($AR$22:$AR$33)-ROWS($AV$22:$AV$33)-ROWS($AZ$22:$AZ$33)),IFERROR(INDEX($BH$22:$BH$33, ROWS($BT$4:BT58)-ROWS($AJ$22:$AJ$33)-ROWS($AN$22:$AN$33)-ROWS($AR$22:$AR$33)-ROWS($AV$22:$AV$33)-ROWS($AZ$22:$AZ$33)-ROWS($BD$22:$BD$33)), "")))))))</f>
        <v/>
      </c>
      <c r="BU60" s="316" t="str">
        <f t="shared" ca="1" si="33"/>
        <v/>
      </c>
      <c r="BV60" s="316" t="str">
        <f ca="1">IF(OR(BW60="",BW60=0),"",MAX(BV$5:BV59)+1)</f>
        <v/>
      </c>
      <c r="BW60" s="316" t="str">
        <f ca="1">IFERROR(INDEX($AK$22:$AK$33, ROWS($BW$4:BW58)), IFERROR(INDEX($AO$22:$AO$33, ROWS($BW$4:BW58)-ROWS($AK$22:$AK$33)), IFERROR(INDEX($AS$22:$AS$33, ROWS($BW$4:BW58)-ROWS($AK$22:$AK$33)-ROWS($AO$22:$AO$33)),IFERROR(INDEX($AW$22:$AW$33, ROWS($BW$4:BW58)-ROWS($AK$22:$AK$33)-ROWS($AO$22:$AO$33)-ROWS($AS$22:$AS$33)),IFERROR(INDEX($BA$22:$BA$33, ROWS($BW$4:BW58)-ROWS($AK$22:$AK$33)-ROWS($AO$22:$AO$33)-ROWS($AS$22:$AS$33)-ROWS($AW$22:$AW$33)),IFERROR(INDEX($BE$22:$BE$33, ROWS($BW$4:BW58)-ROWS($AK$22:$AK$33)-ROWS($AO$22:$AO$33)-ROWS($AS$22:$AS$33)-ROWS($AW$22:$AW$33)-ROWS($BA$22:$BA$33)),IFERROR(INDEX($BI$22:$BI$33, ROWS($BW$4:BW58)-ROWS($AK$22:$AK$33)-ROWS($AO$22:$AO$33)-ROWS($AS$22:$AS$33)-ROWS($AW$22:$AW$33)-ROWS($BA$22:$BA$33)-ROWS($BE$22:$BE$33)), "")))))))</f>
        <v/>
      </c>
      <c r="BX60" s="316" t="str">
        <f t="shared" ca="1" si="34"/>
        <v/>
      </c>
      <c r="BY60" s="413" t="str">
        <f t="shared" ca="1" si="35"/>
        <v/>
      </c>
      <c r="BZ60" s="412" t="str">
        <f ca="1">IF(OR(CA60="",CA60=0),"",MAX(BZ$5:BZ59)+1)</f>
        <v/>
      </c>
      <c r="CA60" s="316" t="str">
        <f ca="1">IFERROR(INDEX($AJ$38:$AJ$49, ROWS($CA$4:CA58)), IFERROR(INDEX($AN$38:$AN$49, ROWS($CA$4:CA58)-ROWS($AJ$38:$AJ$49)), IFERROR(INDEX($AR$38:$AR$49, ROWS($CA$4:CA58)-ROWS($AJ$38:$AJ$49)-ROWS($AN$38:$AN$49)),IFERROR(INDEX($AV$38:$AV$49, ROWS($CA$4:CA58)-ROWS($AJ$38:$AJ$49)-ROWS($AN$38:$AN$49)-ROWS($AR$38:$AR$49)),IFERROR(INDEX($AZ$38:$AZ$49, ROWS($CA$4:CA58)-ROWS($AJ$38:$AJ$49)-ROWS($AN$38:$AN$49)-ROWS($AR$38:$AR$49)-ROWS($AV$38:$AV$49)),IFERROR(INDEX($BD$38:$BD$49, ROWS($CA$4:CA58)-ROWS($AJ$38:$AJ$49)-ROWS($AN$38:$AN$49)-ROWS($AR$38:$AR$49)-ROWS($AV$38:$AV$49)-ROWS($AZ$38:$AZ$49)),IFERROR(INDEX($BH$38:$BH$49, ROWS($CA$4:CA58)-ROWS($AJ$38:$AJ$49)-ROWS($AN$38:$AN$49)-ROWS($AR$38:$AR$49)-ROWS($AV$38:$AV$49)-ROWS($AZ$38:$AZ$49)-ROWS($BD$38:$BD$49)), "")))))))</f>
        <v/>
      </c>
      <c r="CB60" s="316" t="str">
        <f t="shared" ca="1" si="36"/>
        <v/>
      </c>
      <c r="CC60" s="316" t="str">
        <f ca="1">IF(OR(CD60="",CD60=0),"",MAX(CC$5:CC59)+1)</f>
        <v/>
      </c>
      <c r="CD60" s="316" t="str">
        <f ca="1">IFERROR(INDEX($AK$38:$AK$49, ROWS($CD$4:CD58)), IFERROR(INDEX($AO$38:$AO$49, ROWS($CD$4:CD58)-ROWS($AK$38:$AK$49)), IFERROR(INDEX($AS$38:$AS$49, ROWS($CD$4:CD58)-ROWS($AK$38:$AK$49)-ROWS($AO$38:$AO$49)),IFERROR(INDEX($AW$38:$AW$49, ROWS($CD$4:CD58)-ROWS($AK$38:$AK$49)-ROWS($AO$38:$AO$49)-ROWS($AS$38:$AS$49)),IFERROR(INDEX($BA$38:$BA$49, ROWS($CD$4:CD58)-ROWS($AK$38:$AK$49)-ROWS($AO$38:$AO$49)-ROWS($AS$38:$AS$49)-ROWS($AW$38:$AW$49)),IFERROR(INDEX($BE$38:$BE$49, ROWS($CD$4:CD58)-ROWS($AK$38:$AK$49)-ROWS($AO$38:$AO$49)-ROWS($AS$38:$AS$49)-ROWS($AW$38:$AW$49)-ROWS($BA$38:$BA$49)),IFERROR(INDEX($BI$38:$BI$49, ROWS($CD$4:CD58)-ROWS($AK$38:$AK$49)-ROWS($AO$38:$AO$49)-ROWS($AS$38:$AS$49)-ROWS($AW$38:$AW$49)-ROWS($BA$38:$BA$49)-ROWS($BE$38:$BE$49)), "")))))))</f>
        <v/>
      </c>
      <c r="CE60" s="316" t="str">
        <f t="shared" ca="1" si="37"/>
        <v/>
      </c>
      <c r="CF60" s="413" t="str">
        <f t="shared" ca="1" si="38"/>
        <v/>
      </c>
      <c r="CG60" s="412" t="str">
        <f ca="1">IF(OR(CH60="",CH60=0),"",MAX(CG$5:CG59)+1)</f>
        <v/>
      </c>
      <c r="CH60" s="316" t="str">
        <f ca="1">IFERROR(INDEX($AJ$54:$AJ$65, ROWS($CH$4:CH58)), IFERROR(INDEX($AN$54:$AN$65, ROWS($CH$4:CH58)-ROWS($AJ$54:$AJ$65)), IFERROR(INDEX($AR$54:$AR$65, ROWS($CH$4:CH58)-ROWS($AJ$54:$AJ$65)-ROWS($AN$54:$AN$65)),IFERROR(INDEX($AV$54:$AV$65, ROWS($CH$4:CH58)-ROWS($AJ$54:$AJ$65)-ROWS($AN$54:$AN$65)-ROWS($AR$54:$AR$65)),IFERROR(INDEX($AZ$54:$AZ$65, ROWS($CH$4:CH58)-ROWS($AJ$54:$AJ$65)-ROWS($AN$54:$AN$65)-ROWS($AR$54:$AR$65)-ROWS($AV$54:$AV$65)),IFERROR(INDEX($BD$54:$BD$65, ROWS($CH$4:CH58)-ROWS($AJ$54:$AJ$65)-ROWS($AN$54:$AN$65)-ROWS($AR$54:$AR$65)-ROWS($AV$54:$AV$65)-ROWS($AZ$54:$AZ$65)),IFERROR(INDEX($BH$54:$BH$65, ROWS($CH$4:CH58)-ROWS($AJ$54:$AJ$65)-ROWS($AN$54:$AN$65)-ROWS($AR$54:$AR$65)-ROWS($AV$54:$AV$65)-ROWS($AZ$54:$AZ$65)-ROWS($BD$54:$BD$65)), "")))))))</f>
        <v/>
      </c>
      <c r="CI60" s="316" t="str">
        <f t="shared" ca="1" si="39"/>
        <v/>
      </c>
      <c r="CJ60" s="316" t="str">
        <f ca="1">IF(OR(CK60="",CK60=0),"",MAX(CJ$5:CJ59)+1)</f>
        <v/>
      </c>
      <c r="CK60" s="316" t="str">
        <f ca="1">IFERROR(INDEX($AK$54:$AK$65, ROWS($CK$4:CK58)), IFERROR(INDEX($AO$54:$AO$65, ROWS($CK$4:CK58)-ROWS($AK$54:$AK$65)), IFERROR(INDEX($AS$54:$AS$65, ROWS($CK$4:CK58)-ROWS($AK$54:$AK$65)-ROWS($AO$54:$AO$65)),IFERROR(INDEX($AW$54:$AW$65, ROWS($CK$4:CK58)-ROWS($AK$54:$AK$65)-ROWS($AO$54:$AO$65)-ROWS($AS$54:$AS$65)),IFERROR(INDEX($BA$54:$BA$65, ROWS($CK$4:CK58)-ROWS($AK$54:$AK$65)-ROWS($AO$54:$AO$65)-ROWS($AS$54:$AS$65)-ROWS($AW$54:$AW$65)),IFERROR(INDEX($BE$54:$BE$65, ROWS($CK$4:CK58)-ROWS($AK$54:$AK$65)-ROWS($AO$54:$AO$65)-ROWS($AS$54:$AS$65)-ROWS($AW$54:$AW$65)-ROWS($BA$54:$BA$65)),IFERROR(INDEX($BI$54:$BI$65, ROWS($CK$4:CK58)-ROWS($AK$54:$AK$65)-ROWS($AO$54:$AO$65)-ROWS($AS$54:$AS$65)-ROWS($AW$54:$AW$65)-ROWS($BA$54:$BA$65)-ROWS($BE$54:$BE$65)), "")))))))</f>
        <v/>
      </c>
      <c r="CL60" s="316" t="str">
        <f t="shared" ca="1" si="40"/>
        <v/>
      </c>
      <c r="CM60" s="413" t="str">
        <f t="shared" ca="1" si="41"/>
        <v/>
      </c>
      <c r="CN60" s="412" t="str">
        <f>IF(OR(CO60="",CO60=0),"",MAX(CN$5:CN59)+1)</f>
        <v/>
      </c>
      <c r="CO60" s="316">
        <f>IFERROR(INDEX($AJ$70:$AJ$81, ROWS($CO$4:CO58)), IFERROR(INDEX($AN$70:$AN$81, ROWS($CO$4:CO58)-ROWS($AJ$70:$AJ$81)), IFERROR(INDEX($AR$70:$AR$81, ROWS($CO$4:CO58)-ROWS($AJ$70:$AJ$81)-ROWS($AN$70:$AN$81)),IFERROR(INDEX($AV$70:$AV$81, ROWS($CO$4:CO58)-ROWS($AJ$70:$AJ$81)-ROWS($AN$70:$AN$81)-ROWS($AR$70:$AR$81)),IFERROR(INDEX($AZ$70:$AZ$81, ROWS($CO$4:CO58)-ROWS($AJ$70:$AJ$81)-ROWS($AN$70:$AN$81)-ROWS($AR$70:$AR$81)-ROWS($AV$70:$AV$81)),IFERROR(INDEX($BD$70:$BD$81, ROWS($CO$4:CO58)-ROWS($AJ$70:$AJ$81)-ROWS($AN$70:$AN$81)-ROWS($AR$70:$AR$81)-ROWS($AV$70:$AV$81)-ROWS($AZ$70:$AZ$81)),IFERROR(INDEX($BH$70:$BH$81, ROWS($CO$4:CO58)-ROWS($AJ$70:$AJ$81)-ROWS($AN$70:$AN$81)-ROWS($AR$70:$AR$81)-ROWS($AV$70:$AV$81)-ROWS($AZ$70:$AZ$81)-ROWS($BD$70:$BD$81)), "")))))))</f>
        <v>0</v>
      </c>
      <c r="CP60" s="316" t="str">
        <f t="shared" ca="1" si="42"/>
        <v/>
      </c>
      <c r="CQ60" s="316" t="str">
        <f>IF(OR(CR60="",CR60=0),"",MAX(CQ$5:CQ59)+1)</f>
        <v/>
      </c>
      <c r="CR60" s="316">
        <f>IFERROR(INDEX($AK$70:$AK$81, ROWS($CR$4:CR58)), IFERROR(INDEX($AO$70:$AO$81, ROWS($CR$4:CR58)-ROWS($AK$70:$AK$81)), IFERROR(INDEX($AS$70:$AS$81, ROWS($CR$4:CR58)-ROWS($AK$70:$AK$81)-ROWS($AO$70:$AO$81)),IFERROR(INDEX($AW$70:$AW$81, ROWS($CR$4:CR58)-ROWS($AK$70:$AK$81)-ROWS($AO$70:$AO$81)-ROWS($AS$70:$AS$81)),IFERROR(INDEX($BA$70:$BA$81, ROWS($CR$4:CR58)-ROWS($AK$70:$AK$81)-ROWS($AO$70:$AO$81)-ROWS($AS$70:$AS$81)-ROWS($AW$70:$AW$81)),IFERROR(INDEX($BE$70:$BE$81, ROWS($CR$4:CR58)-ROWS($AK$70:$AK$81)-ROWS($AO$70:$AO$81)-ROWS($AS$70:$AS$81)-ROWS($AW$70:$AW$81)-ROWS($BA$70:$BA$81)),IFERROR(INDEX($BI$70:$BI$81, ROWS($CR$4:CR58)-ROWS($AK$70:$AK$81)-ROWS($AO$70:$AO$81)-ROWS($AS$70:$AS$81)-ROWS($AW$70:$AW$81)-ROWS($BA$70:$BA$81)-ROWS($BE$70:$BE$81)), "")))))))</f>
        <v>0</v>
      </c>
      <c r="CS60" s="316" t="str">
        <f t="shared" ca="1" si="43"/>
        <v/>
      </c>
      <c r="CT60" s="413" t="str">
        <f t="shared" ca="1" si="44"/>
        <v/>
      </c>
      <c r="CU60" s="412" t="str">
        <f>IF(OR(CV60="",CV60=0),"",MAX(CU$5:CU59)+1)</f>
        <v/>
      </c>
      <c r="CV60" s="316" t="str">
        <f>IFERROR(INDEX($AJ$86:$AJ$97, ROWS($CV$4:CV58)), IFERROR(INDEX($AN$86:$AN$97, ROWS($CV$4:CV58)-ROWS($AJ$86:$AJ$97)), ""))</f>
        <v/>
      </c>
      <c r="CW60" s="316" t="str">
        <f t="shared" si="45"/>
        <v/>
      </c>
      <c r="CX60" s="316" t="str">
        <f>IF(OR(CY60="",CY60=0),"",MAX(CX$5:CX59)+1)</f>
        <v/>
      </c>
      <c r="CY60" s="316" t="str">
        <f>IFERROR(INDEX($AK$86:$AK$97, ROWS($CY$4:CY58)), IFERROR(INDEX($AO$86:$AO$97, ROWS($CY$4:CY58)-ROWS($AK$86:$AK$97)), ""))</f>
        <v/>
      </c>
      <c r="CZ60" s="316" t="str">
        <f t="shared" si="46"/>
        <v/>
      </c>
      <c r="DA60" s="413" t="str">
        <f t="shared" si="47"/>
        <v/>
      </c>
      <c r="DC60" s="438">
        <f ca="1">IF(OR(DD60="",DD60=0),"",MAX(DC$45:DC59)+1)</f>
        <v>11</v>
      </c>
      <c r="DD60" s="434" t="str">
        <f t="shared" ca="1" si="130"/>
        <v>Car 1 Gas</v>
      </c>
      <c r="DE60" s="413">
        <f t="shared" ca="1" si="131"/>
        <v>50</v>
      </c>
      <c r="DF60" s="431" t="str">
        <f ca="1">IF(OR(DG60="",DG60=0),"",MAX(DF$45:DF59)+1)</f>
        <v/>
      </c>
      <c r="DG60" s="412" t="str">
        <f t="shared" ca="1" si="132"/>
        <v/>
      </c>
      <c r="DH60" s="413" t="str">
        <f t="shared" ca="1" si="133"/>
        <v/>
      </c>
      <c r="DI60" s="412" t="str">
        <f t="shared" ca="1" si="134"/>
        <v/>
      </c>
      <c r="DJ60" s="413" t="str">
        <f t="shared" ca="1" si="135"/>
        <v/>
      </c>
      <c r="DK60" s="412" t="str">
        <f t="shared" ca="1" si="136"/>
        <v/>
      </c>
      <c r="DL60" s="413" t="str">
        <f t="shared" ca="1" si="137"/>
        <v/>
      </c>
      <c r="DM60" s="278"/>
      <c r="DN60" s="278"/>
      <c r="DO60" s="278"/>
      <c r="DP60" s="278"/>
      <c r="DQ60" s="278"/>
      <c r="DR60" s="278"/>
      <c r="DS60" s="278"/>
    </row>
    <row r="61" spans="16:123" x14ac:dyDescent="0.3">
      <c r="P61" s="1177"/>
      <c r="Q61" s="1178"/>
      <c r="R61" s="453"/>
      <c r="S61" s="402"/>
      <c r="U61" s="1177"/>
      <c r="V61" s="1178"/>
      <c r="W61" s="453"/>
      <c r="X61" s="402"/>
      <c r="AB61" s="395">
        <f ca="1">IFERROR(MATCH($AB$59,OFFSET(Year!$AT$123:$AT$174,AB60,,1000),0)+AB60,"")</f>
        <v>1</v>
      </c>
      <c r="AC61" s="340">
        <f ca="1">IFERROR(INDEX(Year!$AW$123:$AW$174,AB61),"")</f>
        <v>1</v>
      </c>
      <c r="AD61" s="348" t="str">
        <f ca="1">IFERROR(INDEX(Year!$AU$123:$AU$174,AB61),"")</f>
        <v>Paycheck 1</v>
      </c>
      <c r="AE61" s="363">
        <f ca="1">IFERROR(INDEX(Year!$AV$123:$AV$174,AB61),"")</f>
        <v>850</v>
      </c>
      <c r="AF61" s="402" t="str">
        <f ca="1">IFERROR(INDEX(Year!$AT$123:$AT$174,AB61),"")</f>
        <v>Income</v>
      </c>
      <c r="AI61" s="304" t="str">
        <f t="shared" ca="1" si="159"/>
        <v/>
      </c>
      <c r="AJ61" s="305" t="str">
        <f t="shared" ca="1" si="138"/>
        <v/>
      </c>
      <c r="AK61" s="306" t="str">
        <f t="shared" ca="1" si="139"/>
        <v/>
      </c>
      <c r="AL61" s="307" t="str">
        <f t="shared" ca="1" si="140"/>
        <v/>
      </c>
      <c r="AM61" s="304" t="str">
        <f t="shared" ca="1" si="160"/>
        <v/>
      </c>
      <c r="AN61" s="305" t="str">
        <f t="shared" ca="1" si="141"/>
        <v/>
      </c>
      <c r="AO61" s="306" t="str">
        <f t="shared" ca="1" si="142"/>
        <v/>
      </c>
      <c r="AP61" s="307" t="str">
        <f t="shared" ca="1" si="143"/>
        <v/>
      </c>
      <c r="AQ61" s="304" t="str">
        <f t="shared" ca="1" si="161"/>
        <v/>
      </c>
      <c r="AR61" s="305" t="str">
        <f t="shared" ca="1" si="144"/>
        <v/>
      </c>
      <c r="AS61" s="306" t="str">
        <f t="shared" ca="1" si="145"/>
        <v/>
      </c>
      <c r="AT61" s="307" t="str">
        <f t="shared" ca="1" si="146"/>
        <v/>
      </c>
      <c r="AU61" s="304" t="str">
        <f t="shared" ca="1" si="162"/>
        <v/>
      </c>
      <c r="AV61" s="305" t="str">
        <f t="shared" ca="1" si="147"/>
        <v/>
      </c>
      <c r="AW61" s="306" t="str">
        <f t="shared" ca="1" si="148"/>
        <v/>
      </c>
      <c r="AX61" s="307" t="str">
        <f t="shared" ca="1" si="149"/>
        <v/>
      </c>
      <c r="AY61" s="304" t="str">
        <f t="shared" ca="1" si="163"/>
        <v/>
      </c>
      <c r="AZ61" s="305" t="str">
        <f t="shared" ca="1" si="150"/>
        <v/>
      </c>
      <c r="BA61" s="306" t="str">
        <f t="shared" ca="1" si="151"/>
        <v/>
      </c>
      <c r="BB61" s="307" t="str">
        <f t="shared" ca="1" si="152"/>
        <v/>
      </c>
      <c r="BC61" s="304" t="str">
        <f t="shared" ca="1" si="164"/>
        <v/>
      </c>
      <c r="BD61" s="305" t="str">
        <f t="shared" ca="1" si="153"/>
        <v/>
      </c>
      <c r="BE61" s="306" t="str">
        <f t="shared" ca="1" si="154"/>
        <v/>
      </c>
      <c r="BF61" s="307" t="str">
        <f t="shared" ca="1" si="155"/>
        <v/>
      </c>
      <c r="BG61" s="304" t="str">
        <f t="shared" ca="1" si="165"/>
        <v/>
      </c>
      <c r="BH61" s="305" t="str">
        <f t="shared" ca="1" si="156"/>
        <v/>
      </c>
      <c r="BI61" s="306" t="str">
        <f t="shared" ca="1" si="157"/>
        <v/>
      </c>
      <c r="BJ61" s="307" t="str">
        <f t="shared" ca="1" si="158"/>
        <v/>
      </c>
      <c r="BL61" s="412" t="str">
        <f ca="1">IF(OR(BM61="",BM61=0),"",MAX(BL$5:BL60)+1)</f>
        <v/>
      </c>
      <c r="BM61" s="316" t="str">
        <f ca="1">IFERROR(INDEX($AJ$6:$AJ$17, ROWS(BM$4:$BM59)), IFERROR(INDEX($AN$6:$AN$17, ROWS(BM$4:$BM59)-ROWS($AJ$6:$AJ$17)), IFERROR(INDEX($AR$6:$AR$17, ROWS(BM$4:$BM59)-ROWS($AJ$6:$AJ$17)-ROWS($AN$6:$AN$17)),IFERROR(INDEX($AV$6:$AV$17, ROWS(BM$4:$BM59)-ROWS($AJ$6:$AJ$17)-ROWS($AN$6:$AN$17)-ROWS($AR$6:$AR$17)),IFERROR(INDEX($AZ$6:$AZ$17, ROWS(BM$4:$BM59)-ROWS($AJ$6:$AJ$17)-ROWS($AN$6:$AN$17)-ROWS($AR$6:$AR$17)-ROWS($AV$6:$AV$17)),IFERROR(INDEX($BD$6:$BD$17, ROWS(BM$4:$BM59)-ROWS($AJ$6:$AJ$17)-ROWS($AN$6:$AN$17)-ROWS($AR$6:$AR$17)-ROWS($AV$6:$AV$17)-ROWS($AZ$6:$AZ$17)),IFERROR(INDEX($BH$6:$BH$17, ROWS(BM$4:$BM59)-ROWS($AJ$6:$AJ$17)-ROWS($AN$6:$AN$17)-ROWS($AR$6:$AR$17)-ROWS($AV$6:$AV$17)-ROWS($AZ$6:$AZ$17)-ROWS($BD$6:$BD$17)), "")))))))</f>
        <v/>
      </c>
      <c r="BN61" s="316" t="str">
        <f t="shared" ca="1" si="30"/>
        <v/>
      </c>
      <c r="BO61" s="316" t="str">
        <f ca="1">IF(OR(BP61="",BP61=0),"",MAX(BO$5:BO60)+1)</f>
        <v/>
      </c>
      <c r="BP61" s="316" t="str">
        <f ca="1">IFERROR(INDEX($AK$6:$AK$17, ROWS($BP$4:BP59)), IFERROR(INDEX($AO$6:$AO$17, ROWS($BP$4:BP59)-ROWS($AK$6:$AK$17)), IFERROR(INDEX($AS$6:$AS$17, ROWS($BP$4:BP59)-ROWS($AK$6:$AK$17)-ROWS($AO$6:$AO$17)),IFERROR(INDEX($AW$6:$AW$17, ROWS($BP$4:BP59)-ROWS($AK$6:$AK$17)-ROWS($AO$6:$AO$17)-ROWS($AS$6:$AS$17)),IFERROR(INDEX($BA$6:$BA$17, ROWS($BP$4:BP59)-ROWS($AK$6:$AK$17)-ROWS($AO$6:$AO$17)-ROWS($AS$6:$AS$17)-ROWS($AW$6:$AW$17)),IFERROR(INDEX($BE$6:$BE$17, ROWS($BP$4:BP59)-ROWS($AK$6:$AK$17)-ROWS($AO$6:$AO$17)-ROWS($AS$6:$AS$17)-ROWS($AW$6:$AW$17)-ROWS($BA$6:$BA$17)),IFERROR(INDEX($BI$6:$BI$17, ROWS($BP$4:BP59)-ROWS($AK$6:$AK$17)-ROWS($AO$6:$AO$17)-ROWS($AS$6:$AS$17)-ROWS($AW$6:$AW$17)-ROWS($BA$6:$BA$17)-ROWS($BE$6:$BE$17)), "")))))))</f>
        <v/>
      </c>
      <c r="BQ61" s="316" t="str">
        <f t="shared" ca="1" si="31"/>
        <v/>
      </c>
      <c r="BR61" s="413" t="str">
        <f t="shared" ca="1" si="32"/>
        <v/>
      </c>
      <c r="BS61" s="412" t="str">
        <f ca="1">IF(OR(BT61="",BT61=0),"",MAX(BS$5:BS60)+1)</f>
        <v/>
      </c>
      <c r="BT61" s="316" t="str">
        <f ca="1">IFERROR(INDEX($AJ$22:$AJ$33, ROWS($BT$4:BT59)), IFERROR(INDEX($AN$22:$AN$33, ROWS($BT$4:BT59)-ROWS($AJ$22:$AJ$33)), IFERROR(INDEX($AR$22:$AR$33, ROWS($BT$4:BT59)-ROWS($AJ$22:$AJ$33)-ROWS($AN$22:$AN$33)),IFERROR(INDEX($AV$22:$AV$33, ROWS($BT$4:BT59)-ROWS($AJ$22:$AJ$33)-ROWS($AN$22:$AN$33)-ROWS($AR$22:$AR$33)),IFERROR(INDEX($AZ$22:$AZ$33, ROWS($BT$4:BT59)-ROWS($AJ$22:$AJ$33)-ROWS($AN$22:$AN$33)-ROWS($AR$22:$AR$33)-ROWS($AV$22:$AV$33)),IFERROR(INDEX($BD$22:$BD$33, ROWS($BT$4:BT59)-ROWS($AJ$22:$AJ$33)-ROWS($AN$22:$AN$33)-ROWS($AR$22:$AR$33)-ROWS($AV$22:$AV$33)-ROWS($AZ$22:$AZ$33)),IFERROR(INDEX($BH$22:$BH$33, ROWS($BT$4:BT59)-ROWS($AJ$22:$AJ$33)-ROWS($AN$22:$AN$33)-ROWS($AR$22:$AR$33)-ROWS($AV$22:$AV$33)-ROWS($AZ$22:$AZ$33)-ROWS($BD$22:$BD$33)), "")))))))</f>
        <v/>
      </c>
      <c r="BU61" s="316" t="str">
        <f t="shared" ca="1" si="33"/>
        <v/>
      </c>
      <c r="BV61" s="316" t="str">
        <f ca="1">IF(OR(BW61="",BW61=0),"",MAX(BV$5:BV60)+1)</f>
        <v/>
      </c>
      <c r="BW61" s="316" t="str">
        <f ca="1">IFERROR(INDEX($AK$22:$AK$33, ROWS($BW$4:BW59)), IFERROR(INDEX($AO$22:$AO$33, ROWS($BW$4:BW59)-ROWS($AK$22:$AK$33)), IFERROR(INDEX($AS$22:$AS$33, ROWS($BW$4:BW59)-ROWS($AK$22:$AK$33)-ROWS($AO$22:$AO$33)),IFERROR(INDEX($AW$22:$AW$33, ROWS($BW$4:BW59)-ROWS($AK$22:$AK$33)-ROWS($AO$22:$AO$33)-ROWS($AS$22:$AS$33)),IFERROR(INDEX($BA$22:$BA$33, ROWS($BW$4:BW59)-ROWS($AK$22:$AK$33)-ROWS($AO$22:$AO$33)-ROWS($AS$22:$AS$33)-ROWS($AW$22:$AW$33)),IFERROR(INDEX($BE$22:$BE$33, ROWS($BW$4:BW59)-ROWS($AK$22:$AK$33)-ROWS($AO$22:$AO$33)-ROWS($AS$22:$AS$33)-ROWS($AW$22:$AW$33)-ROWS($BA$22:$BA$33)),IFERROR(INDEX($BI$22:$BI$33, ROWS($BW$4:BW59)-ROWS($AK$22:$AK$33)-ROWS($AO$22:$AO$33)-ROWS($AS$22:$AS$33)-ROWS($AW$22:$AW$33)-ROWS($BA$22:$BA$33)-ROWS($BE$22:$BE$33)), "")))))))</f>
        <v/>
      </c>
      <c r="BX61" s="316" t="str">
        <f t="shared" ca="1" si="34"/>
        <v/>
      </c>
      <c r="BY61" s="413" t="str">
        <f t="shared" ca="1" si="35"/>
        <v/>
      </c>
      <c r="BZ61" s="412" t="str">
        <f ca="1">IF(OR(CA61="",CA61=0),"",MAX(BZ$5:BZ60)+1)</f>
        <v/>
      </c>
      <c r="CA61" s="316" t="str">
        <f ca="1">IFERROR(INDEX($AJ$38:$AJ$49, ROWS($CA$4:CA59)), IFERROR(INDEX($AN$38:$AN$49, ROWS($CA$4:CA59)-ROWS($AJ$38:$AJ$49)), IFERROR(INDEX($AR$38:$AR$49, ROWS($CA$4:CA59)-ROWS($AJ$38:$AJ$49)-ROWS($AN$38:$AN$49)),IFERROR(INDEX($AV$38:$AV$49, ROWS($CA$4:CA59)-ROWS($AJ$38:$AJ$49)-ROWS($AN$38:$AN$49)-ROWS($AR$38:$AR$49)),IFERROR(INDEX($AZ$38:$AZ$49, ROWS($CA$4:CA59)-ROWS($AJ$38:$AJ$49)-ROWS($AN$38:$AN$49)-ROWS($AR$38:$AR$49)-ROWS($AV$38:$AV$49)),IFERROR(INDEX($BD$38:$BD$49, ROWS($CA$4:CA59)-ROWS($AJ$38:$AJ$49)-ROWS($AN$38:$AN$49)-ROWS($AR$38:$AR$49)-ROWS($AV$38:$AV$49)-ROWS($AZ$38:$AZ$49)),IFERROR(INDEX($BH$38:$BH$49, ROWS($CA$4:CA59)-ROWS($AJ$38:$AJ$49)-ROWS($AN$38:$AN$49)-ROWS($AR$38:$AR$49)-ROWS($AV$38:$AV$49)-ROWS($AZ$38:$AZ$49)-ROWS($BD$38:$BD$49)), "")))))))</f>
        <v/>
      </c>
      <c r="CB61" s="316" t="str">
        <f t="shared" ca="1" si="36"/>
        <v/>
      </c>
      <c r="CC61" s="316" t="str">
        <f ca="1">IF(OR(CD61="",CD61=0),"",MAX(CC$5:CC60)+1)</f>
        <v/>
      </c>
      <c r="CD61" s="316" t="str">
        <f ca="1">IFERROR(INDEX($AK$38:$AK$49, ROWS($CD$4:CD59)), IFERROR(INDEX($AO$38:$AO$49, ROWS($CD$4:CD59)-ROWS($AK$38:$AK$49)), IFERROR(INDEX($AS$38:$AS$49, ROWS($CD$4:CD59)-ROWS($AK$38:$AK$49)-ROWS($AO$38:$AO$49)),IFERROR(INDEX($AW$38:$AW$49, ROWS($CD$4:CD59)-ROWS($AK$38:$AK$49)-ROWS($AO$38:$AO$49)-ROWS($AS$38:$AS$49)),IFERROR(INDEX($BA$38:$BA$49, ROWS($CD$4:CD59)-ROWS($AK$38:$AK$49)-ROWS($AO$38:$AO$49)-ROWS($AS$38:$AS$49)-ROWS($AW$38:$AW$49)),IFERROR(INDEX($BE$38:$BE$49, ROWS($CD$4:CD59)-ROWS($AK$38:$AK$49)-ROWS($AO$38:$AO$49)-ROWS($AS$38:$AS$49)-ROWS($AW$38:$AW$49)-ROWS($BA$38:$BA$49)),IFERROR(INDEX($BI$38:$BI$49, ROWS($CD$4:CD59)-ROWS($AK$38:$AK$49)-ROWS($AO$38:$AO$49)-ROWS($AS$38:$AS$49)-ROWS($AW$38:$AW$49)-ROWS($BA$38:$BA$49)-ROWS($BE$38:$BE$49)), "")))))))</f>
        <v/>
      </c>
      <c r="CE61" s="316" t="str">
        <f t="shared" ca="1" si="37"/>
        <v/>
      </c>
      <c r="CF61" s="413" t="str">
        <f t="shared" ca="1" si="38"/>
        <v/>
      </c>
      <c r="CG61" s="412" t="str">
        <f ca="1">IF(OR(CH61="",CH61=0),"",MAX(CG$5:CG60)+1)</f>
        <v/>
      </c>
      <c r="CH61" s="316" t="str">
        <f ca="1">IFERROR(INDEX($AJ$54:$AJ$65, ROWS($CH$4:CH59)), IFERROR(INDEX($AN$54:$AN$65, ROWS($CH$4:CH59)-ROWS($AJ$54:$AJ$65)), IFERROR(INDEX($AR$54:$AR$65, ROWS($CH$4:CH59)-ROWS($AJ$54:$AJ$65)-ROWS($AN$54:$AN$65)),IFERROR(INDEX($AV$54:$AV$65, ROWS($CH$4:CH59)-ROWS($AJ$54:$AJ$65)-ROWS($AN$54:$AN$65)-ROWS($AR$54:$AR$65)),IFERROR(INDEX($AZ$54:$AZ$65, ROWS($CH$4:CH59)-ROWS($AJ$54:$AJ$65)-ROWS($AN$54:$AN$65)-ROWS($AR$54:$AR$65)-ROWS($AV$54:$AV$65)),IFERROR(INDEX($BD$54:$BD$65, ROWS($CH$4:CH59)-ROWS($AJ$54:$AJ$65)-ROWS($AN$54:$AN$65)-ROWS($AR$54:$AR$65)-ROWS($AV$54:$AV$65)-ROWS($AZ$54:$AZ$65)),IFERROR(INDEX($BH$54:$BH$65, ROWS($CH$4:CH59)-ROWS($AJ$54:$AJ$65)-ROWS($AN$54:$AN$65)-ROWS($AR$54:$AR$65)-ROWS($AV$54:$AV$65)-ROWS($AZ$54:$AZ$65)-ROWS($BD$54:$BD$65)), "")))))))</f>
        <v/>
      </c>
      <c r="CI61" s="316" t="str">
        <f t="shared" ca="1" si="39"/>
        <v/>
      </c>
      <c r="CJ61" s="316" t="str">
        <f ca="1">IF(OR(CK61="",CK61=0),"",MAX(CJ$5:CJ60)+1)</f>
        <v/>
      </c>
      <c r="CK61" s="316" t="str">
        <f ca="1">IFERROR(INDEX($AK$54:$AK$65, ROWS($CK$4:CK59)), IFERROR(INDEX($AO$54:$AO$65, ROWS($CK$4:CK59)-ROWS($AK$54:$AK$65)), IFERROR(INDEX($AS$54:$AS$65, ROWS($CK$4:CK59)-ROWS($AK$54:$AK$65)-ROWS($AO$54:$AO$65)),IFERROR(INDEX($AW$54:$AW$65, ROWS($CK$4:CK59)-ROWS($AK$54:$AK$65)-ROWS($AO$54:$AO$65)-ROWS($AS$54:$AS$65)),IFERROR(INDEX($BA$54:$BA$65, ROWS($CK$4:CK59)-ROWS($AK$54:$AK$65)-ROWS($AO$54:$AO$65)-ROWS($AS$54:$AS$65)-ROWS($AW$54:$AW$65)),IFERROR(INDEX($BE$54:$BE$65, ROWS($CK$4:CK59)-ROWS($AK$54:$AK$65)-ROWS($AO$54:$AO$65)-ROWS($AS$54:$AS$65)-ROWS($AW$54:$AW$65)-ROWS($BA$54:$BA$65)),IFERROR(INDEX($BI$54:$BI$65, ROWS($CK$4:CK59)-ROWS($AK$54:$AK$65)-ROWS($AO$54:$AO$65)-ROWS($AS$54:$AS$65)-ROWS($AW$54:$AW$65)-ROWS($BA$54:$BA$65)-ROWS($BE$54:$BE$65)), "")))))))</f>
        <v/>
      </c>
      <c r="CL61" s="316" t="str">
        <f t="shared" ca="1" si="40"/>
        <v/>
      </c>
      <c r="CM61" s="413" t="str">
        <f t="shared" ca="1" si="41"/>
        <v/>
      </c>
      <c r="CN61" s="412" t="str">
        <f>IF(OR(CO61="",CO61=0),"",MAX(CN$5:CN60)+1)</f>
        <v/>
      </c>
      <c r="CO61" s="316">
        <f>IFERROR(INDEX($AJ$70:$AJ$81, ROWS($CO$4:CO59)), IFERROR(INDEX($AN$70:$AN$81, ROWS($CO$4:CO59)-ROWS($AJ$70:$AJ$81)), IFERROR(INDEX($AR$70:$AR$81, ROWS($CO$4:CO59)-ROWS($AJ$70:$AJ$81)-ROWS($AN$70:$AN$81)),IFERROR(INDEX($AV$70:$AV$81, ROWS($CO$4:CO59)-ROWS($AJ$70:$AJ$81)-ROWS($AN$70:$AN$81)-ROWS($AR$70:$AR$81)),IFERROR(INDEX($AZ$70:$AZ$81, ROWS($CO$4:CO59)-ROWS($AJ$70:$AJ$81)-ROWS($AN$70:$AN$81)-ROWS($AR$70:$AR$81)-ROWS($AV$70:$AV$81)),IFERROR(INDEX($BD$70:$BD$81, ROWS($CO$4:CO59)-ROWS($AJ$70:$AJ$81)-ROWS($AN$70:$AN$81)-ROWS($AR$70:$AR$81)-ROWS($AV$70:$AV$81)-ROWS($AZ$70:$AZ$81)),IFERROR(INDEX($BH$70:$BH$81, ROWS($CO$4:CO59)-ROWS($AJ$70:$AJ$81)-ROWS($AN$70:$AN$81)-ROWS($AR$70:$AR$81)-ROWS($AV$70:$AV$81)-ROWS($AZ$70:$AZ$81)-ROWS($BD$70:$BD$81)), "")))))))</f>
        <v>0</v>
      </c>
      <c r="CP61" s="316" t="str">
        <f t="shared" ca="1" si="42"/>
        <v/>
      </c>
      <c r="CQ61" s="316" t="str">
        <f>IF(OR(CR61="",CR61=0),"",MAX(CQ$5:CQ60)+1)</f>
        <v/>
      </c>
      <c r="CR61" s="316">
        <f>IFERROR(INDEX($AK$70:$AK$81, ROWS($CR$4:CR59)), IFERROR(INDEX($AO$70:$AO$81, ROWS($CR$4:CR59)-ROWS($AK$70:$AK$81)), IFERROR(INDEX($AS$70:$AS$81, ROWS($CR$4:CR59)-ROWS($AK$70:$AK$81)-ROWS($AO$70:$AO$81)),IFERROR(INDEX($AW$70:$AW$81, ROWS($CR$4:CR59)-ROWS($AK$70:$AK$81)-ROWS($AO$70:$AO$81)-ROWS($AS$70:$AS$81)),IFERROR(INDEX($BA$70:$BA$81, ROWS($CR$4:CR59)-ROWS($AK$70:$AK$81)-ROWS($AO$70:$AO$81)-ROWS($AS$70:$AS$81)-ROWS($AW$70:$AW$81)),IFERROR(INDEX($BE$70:$BE$81, ROWS($CR$4:CR59)-ROWS($AK$70:$AK$81)-ROWS($AO$70:$AO$81)-ROWS($AS$70:$AS$81)-ROWS($AW$70:$AW$81)-ROWS($BA$70:$BA$81)),IFERROR(INDEX($BI$70:$BI$81, ROWS($CR$4:CR59)-ROWS($AK$70:$AK$81)-ROWS($AO$70:$AO$81)-ROWS($AS$70:$AS$81)-ROWS($AW$70:$AW$81)-ROWS($BA$70:$BA$81)-ROWS($BE$70:$BE$81)), "")))))))</f>
        <v>0</v>
      </c>
      <c r="CS61" s="316" t="str">
        <f t="shared" ca="1" si="43"/>
        <v/>
      </c>
      <c r="CT61" s="413" t="str">
        <f t="shared" ca="1" si="44"/>
        <v/>
      </c>
      <c r="CU61" s="412" t="str">
        <f>IF(OR(CV61="",CV61=0),"",MAX(CU$5:CU60)+1)</f>
        <v/>
      </c>
      <c r="CV61" s="316" t="str">
        <f>IFERROR(INDEX($AJ$86:$AJ$97, ROWS($CV$4:CV59)), IFERROR(INDEX($AN$86:$AN$97, ROWS($CV$4:CV59)-ROWS($AJ$86:$AJ$97)), ""))</f>
        <v/>
      </c>
      <c r="CW61" s="316" t="str">
        <f t="shared" si="45"/>
        <v/>
      </c>
      <c r="CX61" s="316" t="str">
        <f>IF(OR(CY61="",CY61=0),"",MAX(CX$5:CX60)+1)</f>
        <v/>
      </c>
      <c r="CY61" s="316" t="str">
        <f>IFERROR(INDEX($AK$86:$AK$97, ROWS($CY$4:CY59)), IFERROR(INDEX($AO$86:$AO$97, ROWS($CY$4:CY59)-ROWS($AK$86:$AK$97)), ""))</f>
        <v/>
      </c>
      <c r="CZ61" s="316" t="str">
        <f t="shared" si="46"/>
        <v/>
      </c>
      <c r="DA61" s="413" t="str">
        <f t="shared" si="47"/>
        <v/>
      </c>
      <c r="DC61" s="438" t="str">
        <f ca="1">IF(OR(DD61="",DD61=0),"",MAX(DC$45:DC60)+1)</f>
        <v/>
      </c>
      <c r="DD61" s="434" t="str">
        <f t="shared" ca="1" si="130"/>
        <v/>
      </c>
      <c r="DE61" s="413" t="str">
        <f t="shared" ca="1" si="131"/>
        <v/>
      </c>
      <c r="DF61" s="431" t="str">
        <f ca="1">IF(OR(DG61="",DG61=0),"",MAX(DF$45:DF60)+1)</f>
        <v/>
      </c>
      <c r="DG61" s="412" t="str">
        <f t="shared" ca="1" si="132"/>
        <v/>
      </c>
      <c r="DH61" s="413" t="str">
        <f t="shared" ca="1" si="133"/>
        <v/>
      </c>
      <c r="DI61" s="412" t="str">
        <f t="shared" ca="1" si="134"/>
        <v/>
      </c>
      <c r="DJ61" s="413" t="str">
        <f t="shared" ca="1" si="135"/>
        <v/>
      </c>
      <c r="DK61" s="412" t="str">
        <f t="shared" ca="1" si="136"/>
        <v/>
      </c>
      <c r="DL61" s="413" t="str">
        <f t="shared" ca="1" si="137"/>
        <v/>
      </c>
      <c r="DN61" s="278"/>
      <c r="DO61" s="278"/>
      <c r="DP61" s="278"/>
      <c r="DQ61" s="278"/>
      <c r="DR61" s="278"/>
      <c r="DS61" s="278"/>
    </row>
    <row r="62" spans="16:123" x14ac:dyDescent="0.3">
      <c r="P62" s="1177"/>
      <c r="Q62" s="1178"/>
      <c r="R62" s="453"/>
      <c r="S62" s="402"/>
      <c r="U62" s="1177"/>
      <c r="V62" s="1178"/>
      <c r="W62" s="453"/>
      <c r="X62" s="402"/>
      <c r="AB62" s="395">
        <f ca="1">IFERROR(MATCH($AB$59,OFFSET(Year!$AT$123:$AT$174,AB61,,1000),0)+AB61,"")</f>
        <v>2</v>
      </c>
      <c r="AC62" s="340">
        <f ca="1">IFERROR(INDEX(Year!$AW$123:$AW$174,AB62),"")</f>
        <v>15</v>
      </c>
      <c r="AD62" s="348" t="str">
        <f ca="1">IFERROR(INDEX(Year!$AU$123:$AU$174,AB62),"")</f>
        <v>Paycheck 1</v>
      </c>
      <c r="AE62" s="363">
        <f ca="1">IFERROR(INDEX(Year!$AV$123:$AV$174,AB62),"")</f>
        <v>850</v>
      </c>
      <c r="AF62" s="402" t="str">
        <f ca="1">IFERROR(INDEX(Year!$AT$123:$AT$174,AB62),"")</f>
        <v>Income</v>
      </c>
      <c r="AI62" s="304" t="str">
        <f t="shared" ca="1" si="159"/>
        <v/>
      </c>
      <c r="AJ62" s="305" t="str">
        <f t="shared" ca="1" si="138"/>
        <v/>
      </c>
      <c r="AK62" s="306" t="str">
        <f t="shared" ca="1" si="139"/>
        <v/>
      </c>
      <c r="AL62" s="307" t="str">
        <f t="shared" ca="1" si="140"/>
        <v/>
      </c>
      <c r="AM62" s="304" t="str">
        <f t="shared" ca="1" si="160"/>
        <v/>
      </c>
      <c r="AN62" s="305" t="str">
        <f t="shared" ca="1" si="141"/>
        <v/>
      </c>
      <c r="AO62" s="306" t="str">
        <f t="shared" ca="1" si="142"/>
        <v/>
      </c>
      <c r="AP62" s="307" t="str">
        <f t="shared" ca="1" si="143"/>
        <v/>
      </c>
      <c r="AQ62" s="304" t="str">
        <f t="shared" ca="1" si="161"/>
        <v/>
      </c>
      <c r="AR62" s="305" t="str">
        <f t="shared" ca="1" si="144"/>
        <v/>
      </c>
      <c r="AS62" s="306" t="str">
        <f t="shared" ca="1" si="145"/>
        <v/>
      </c>
      <c r="AT62" s="307" t="str">
        <f t="shared" ca="1" si="146"/>
        <v/>
      </c>
      <c r="AU62" s="304" t="str">
        <f t="shared" ca="1" si="162"/>
        <v/>
      </c>
      <c r="AV62" s="305" t="str">
        <f t="shared" ca="1" si="147"/>
        <v/>
      </c>
      <c r="AW62" s="306" t="str">
        <f t="shared" ca="1" si="148"/>
        <v/>
      </c>
      <c r="AX62" s="307" t="str">
        <f t="shared" ca="1" si="149"/>
        <v/>
      </c>
      <c r="AY62" s="304" t="str">
        <f t="shared" ca="1" si="163"/>
        <v/>
      </c>
      <c r="AZ62" s="305" t="str">
        <f t="shared" ca="1" si="150"/>
        <v/>
      </c>
      <c r="BA62" s="306" t="str">
        <f t="shared" ca="1" si="151"/>
        <v/>
      </c>
      <c r="BB62" s="307" t="str">
        <f t="shared" ca="1" si="152"/>
        <v/>
      </c>
      <c r="BC62" s="304" t="str">
        <f t="shared" ca="1" si="164"/>
        <v/>
      </c>
      <c r="BD62" s="305" t="str">
        <f t="shared" ca="1" si="153"/>
        <v/>
      </c>
      <c r="BE62" s="306" t="str">
        <f t="shared" ca="1" si="154"/>
        <v/>
      </c>
      <c r="BF62" s="307" t="str">
        <f t="shared" ca="1" si="155"/>
        <v/>
      </c>
      <c r="BG62" s="304" t="str">
        <f t="shared" ca="1" si="165"/>
        <v/>
      </c>
      <c r="BH62" s="305" t="str">
        <f t="shared" ca="1" si="156"/>
        <v/>
      </c>
      <c r="BI62" s="306" t="str">
        <f t="shared" ca="1" si="157"/>
        <v/>
      </c>
      <c r="BJ62" s="307" t="str">
        <f t="shared" ca="1" si="158"/>
        <v/>
      </c>
      <c r="BL62" s="412" t="str">
        <f ca="1">IF(OR(BM62="",BM62=0),"",MAX(BL$5:BL61)+1)</f>
        <v/>
      </c>
      <c r="BM62" s="316" t="str">
        <f ca="1">IFERROR(INDEX($AJ$6:$AJ$17, ROWS(BM$4:$BM60)), IFERROR(INDEX($AN$6:$AN$17, ROWS(BM$4:$BM60)-ROWS($AJ$6:$AJ$17)), IFERROR(INDEX($AR$6:$AR$17, ROWS(BM$4:$BM60)-ROWS($AJ$6:$AJ$17)-ROWS($AN$6:$AN$17)),IFERROR(INDEX($AV$6:$AV$17, ROWS(BM$4:$BM60)-ROWS($AJ$6:$AJ$17)-ROWS($AN$6:$AN$17)-ROWS($AR$6:$AR$17)),IFERROR(INDEX($AZ$6:$AZ$17, ROWS(BM$4:$BM60)-ROWS($AJ$6:$AJ$17)-ROWS($AN$6:$AN$17)-ROWS($AR$6:$AR$17)-ROWS($AV$6:$AV$17)),IFERROR(INDEX($BD$6:$BD$17, ROWS(BM$4:$BM60)-ROWS($AJ$6:$AJ$17)-ROWS($AN$6:$AN$17)-ROWS($AR$6:$AR$17)-ROWS($AV$6:$AV$17)-ROWS($AZ$6:$AZ$17)),IFERROR(INDEX($BH$6:$BH$17, ROWS(BM$4:$BM60)-ROWS($AJ$6:$AJ$17)-ROWS($AN$6:$AN$17)-ROWS($AR$6:$AR$17)-ROWS($AV$6:$AV$17)-ROWS($AZ$6:$AZ$17)-ROWS($BD$6:$BD$17)), "")))))))</f>
        <v/>
      </c>
      <c r="BN62" s="316" t="str">
        <f t="shared" ca="1" si="30"/>
        <v/>
      </c>
      <c r="BO62" s="316" t="str">
        <f ca="1">IF(OR(BP62="",BP62=0),"",MAX(BO$5:BO61)+1)</f>
        <v/>
      </c>
      <c r="BP62" s="316" t="str">
        <f ca="1">IFERROR(INDEX($AK$6:$AK$17, ROWS($BP$4:BP60)), IFERROR(INDEX($AO$6:$AO$17, ROWS($BP$4:BP60)-ROWS($AK$6:$AK$17)), IFERROR(INDEX($AS$6:$AS$17, ROWS($BP$4:BP60)-ROWS($AK$6:$AK$17)-ROWS($AO$6:$AO$17)),IFERROR(INDEX($AW$6:$AW$17, ROWS($BP$4:BP60)-ROWS($AK$6:$AK$17)-ROWS($AO$6:$AO$17)-ROWS($AS$6:$AS$17)),IFERROR(INDEX($BA$6:$BA$17, ROWS($BP$4:BP60)-ROWS($AK$6:$AK$17)-ROWS($AO$6:$AO$17)-ROWS($AS$6:$AS$17)-ROWS($AW$6:$AW$17)),IFERROR(INDEX($BE$6:$BE$17, ROWS($BP$4:BP60)-ROWS($AK$6:$AK$17)-ROWS($AO$6:$AO$17)-ROWS($AS$6:$AS$17)-ROWS($AW$6:$AW$17)-ROWS($BA$6:$BA$17)),IFERROR(INDEX($BI$6:$BI$17, ROWS($BP$4:BP60)-ROWS($AK$6:$AK$17)-ROWS($AO$6:$AO$17)-ROWS($AS$6:$AS$17)-ROWS($AW$6:$AW$17)-ROWS($BA$6:$BA$17)-ROWS($BE$6:$BE$17)), "")))))))</f>
        <v/>
      </c>
      <c r="BQ62" s="316" t="str">
        <f t="shared" ca="1" si="31"/>
        <v/>
      </c>
      <c r="BR62" s="413" t="str">
        <f t="shared" ca="1" si="32"/>
        <v/>
      </c>
      <c r="BS62" s="412" t="str">
        <f ca="1">IF(OR(BT62="",BT62=0),"",MAX(BS$5:BS61)+1)</f>
        <v/>
      </c>
      <c r="BT62" s="316" t="str">
        <f ca="1">IFERROR(INDEX($AJ$22:$AJ$33, ROWS($BT$4:BT60)), IFERROR(INDEX($AN$22:$AN$33, ROWS($BT$4:BT60)-ROWS($AJ$22:$AJ$33)), IFERROR(INDEX($AR$22:$AR$33, ROWS($BT$4:BT60)-ROWS($AJ$22:$AJ$33)-ROWS($AN$22:$AN$33)),IFERROR(INDEX($AV$22:$AV$33, ROWS($BT$4:BT60)-ROWS($AJ$22:$AJ$33)-ROWS($AN$22:$AN$33)-ROWS($AR$22:$AR$33)),IFERROR(INDEX($AZ$22:$AZ$33, ROWS($BT$4:BT60)-ROWS($AJ$22:$AJ$33)-ROWS($AN$22:$AN$33)-ROWS($AR$22:$AR$33)-ROWS($AV$22:$AV$33)),IFERROR(INDEX($BD$22:$BD$33, ROWS($BT$4:BT60)-ROWS($AJ$22:$AJ$33)-ROWS($AN$22:$AN$33)-ROWS($AR$22:$AR$33)-ROWS($AV$22:$AV$33)-ROWS($AZ$22:$AZ$33)),IFERROR(INDEX($BH$22:$BH$33, ROWS($BT$4:BT60)-ROWS($AJ$22:$AJ$33)-ROWS($AN$22:$AN$33)-ROWS($AR$22:$AR$33)-ROWS($AV$22:$AV$33)-ROWS($AZ$22:$AZ$33)-ROWS($BD$22:$BD$33)), "")))))))</f>
        <v/>
      </c>
      <c r="BU62" s="316" t="str">
        <f t="shared" ca="1" si="33"/>
        <v/>
      </c>
      <c r="BV62" s="316" t="str">
        <f ca="1">IF(OR(BW62="",BW62=0),"",MAX(BV$5:BV61)+1)</f>
        <v/>
      </c>
      <c r="BW62" s="316" t="str">
        <f ca="1">IFERROR(INDEX($AK$22:$AK$33, ROWS($BW$4:BW60)), IFERROR(INDEX($AO$22:$AO$33, ROWS($BW$4:BW60)-ROWS($AK$22:$AK$33)), IFERROR(INDEX($AS$22:$AS$33, ROWS($BW$4:BW60)-ROWS($AK$22:$AK$33)-ROWS($AO$22:$AO$33)),IFERROR(INDEX($AW$22:$AW$33, ROWS($BW$4:BW60)-ROWS($AK$22:$AK$33)-ROWS($AO$22:$AO$33)-ROWS($AS$22:$AS$33)),IFERROR(INDEX($BA$22:$BA$33, ROWS($BW$4:BW60)-ROWS($AK$22:$AK$33)-ROWS($AO$22:$AO$33)-ROWS($AS$22:$AS$33)-ROWS($AW$22:$AW$33)),IFERROR(INDEX($BE$22:$BE$33, ROWS($BW$4:BW60)-ROWS($AK$22:$AK$33)-ROWS($AO$22:$AO$33)-ROWS($AS$22:$AS$33)-ROWS($AW$22:$AW$33)-ROWS($BA$22:$BA$33)),IFERROR(INDEX($BI$22:$BI$33, ROWS($BW$4:BW60)-ROWS($AK$22:$AK$33)-ROWS($AO$22:$AO$33)-ROWS($AS$22:$AS$33)-ROWS($AW$22:$AW$33)-ROWS($BA$22:$BA$33)-ROWS($BE$22:$BE$33)), "")))))))</f>
        <v/>
      </c>
      <c r="BX62" s="316" t="str">
        <f t="shared" ca="1" si="34"/>
        <v/>
      </c>
      <c r="BY62" s="413" t="str">
        <f t="shared" ca="1" si="35"/>
        <v/>
      </c>
      <c r="BZ62" s="412" t="str">
        <f ca="1">IF(OR(CA62="",CA62=0),"",MAX(BZ$5:BZ61)+1)</f>
        <v/>
      </c>
      <c r="CA62" s="316" t="str">
        <f ca="1">IFERROR(INDEX($AJ$38:$AJ$49, ROWS($CA$4:CA60)), IFERROR(INDEX($AN$38:$AN$49, ROWS($CA$4:CA60)-ROWS($AJ$38:$AJ$49)), IFERROR(INDEX($AR$38:$AR$49, ROWS($CA$4:CA60)-ROWS($AJ$38:$AJ$49)-ROWS($AN$38:$AN$49)),IFERROR(INDEX($AV$38:$AV$49, ROWS($CA$4:CA60)-ROWS($AJ$38:$AJ$49)-ROWS($AN$38:$AN$49)-ROWS($AR$38:$AR$49)),IFERROR(INDEX($AZ$38:$AZ$49, ROWS($CA$4:CA60)-ROWS($AJ$38:$AJ$49)-ROWS($AN$38:$AN$49)-ROWS($AR$38:$AR$49)-ROWS($AV$38:$AV$49)),IFERROR(INDEX($BD$38:$BD$49, ROWS($CA$4:CA60)-ROWS($AJ$38:$AJ$49)-ROWS($AN$38:$AN$49)-ROWS($AR$38:$AR$49)-ROWS($AV$38:$AV$49)-ROWS($AZ$38:$AZ$49)),IFERROR(INDEX($BH$38:$BH$49, ROWS($CA$4:CA60)-ROWS($AJ$38:$AJ$49)-ROWS($AN$38:$AN$49)-ROWS($AR$38:$AR$49)-ROWS($AV$38:$AV$49)-ROWS($AZ$38:$AZ$49)-ROWS($BD$38:$BD$49)), "")))))))</f>
        <v/>
      </c>
      <c r="CB62" s="316" t="str">
        <f t="shared" ca="1" si="36"/>
        <v/>
      </c>
      <c r="CC62" s="316" t="str">
        <f ca="1">IF(OR(CD62="",CD62=0),"",MAX(CC$5:CC61)+1)</f>
        <v/>
      </c>
      <c r="CD62" s="316" t="str">
        <f ca="1">IFERROR(INDEX($AK$38:$AK$49, ROWS($CD$4:CD60)), IFERROR(INDEX($AO$38:$AO$49, ROWS($CD$4:CD60)-ROWS($AK$38:$AK$49)), IFERROR(INDEX($AS$38:$AS$49, ROWS($CD$4:CD60)-ROWS($AK$38:$AK$49)-ROWS($AO$38:$AO$49)),IFERROR(INDEX($AW$38:$AW$49, ROWS($CD$4:CD60)-ROWS($AK$38:$AK$49)-ROWS($AO$38:$AO$49)-ROWS($AS$38:$AS$49)),IFERROR(INDEX($BA$38:$BA$49, ROWS($CD$4:CD60)-ROWS($AK$38:$AK$49)-ROWS($AO$38:$AO$49)-ROWS($AS$38:$AS$49)-ROWS($AW$38:$AW$49)),IFERROR(INDEX($BE$38:$BE$49, ROWS($CD$4:CD60)-ROWS($AK$38:$AK$49)-ROWS($AO$38:$AO$49)-ROWS($AS$38:$AS$49)-ROWS($AW$38:$AW$49)-ROWS($BA$38:$BA$49)),IFERROR(INDEX($BI$38:$BI$49, ROWS($CD$4:CD60)-ROWS($AK$38:$AK$49)-ROWS($AO$38:$AO$49)-ROWS($AS$38:$AS$49)-ROWS($AW$38:$AW$49)-ROWS($BA$38:$BA$49)-ROWS($BE$38:$BE$49)), "")))))))</f>
        <v/>
      </c>
      <c r="CE62" s="316" t="str">
        <f t="shared" ca="1" si="37"/>
        <v/>
      </c>
      <c r="CF62" s="413" t="str">
        <f t="shared" ca="1" si="38"/>
        <v/>
      </c>
      <c r="CG62" s="412" t="str">
        <f ca="1">IF(OR(CH62="",CH62=0),"",MAX(CG$5:CG61)+1)</f>
        <v/>
      </c>
      <c r="CH62" s="316" t="str">
        <f ca="1">IFERROR(INDEX($AJ$54:$AJ$65, ROWS($CH$4:CH60)), IFERROR(INDEX($AN$54:$AN$65, ROWS($CH$4:CH60)-ROWS($AJ$54:$AJ$65)), IFERROR(INDEX($AR$54:$AR$65, ROWS($CH$4:CH60)-ROWS($AJ$54:$AJ$65)-ROWS($AN$54:$AN$65)),IFERROR(INDEX($AV$54:$AV$65, ROWS($CH$4:CH60)-ROWS($AJ$54:$AJ$65)-ROWS($AN$54:$AN$65)-ROWS($AR$54:$AR$65)),IFERROR(INDEX($AZ$54:$AZ$65, ROWS($CH$4:CH60)-ROWS($AJ$54:$AJ$65)-ROWS($AN$54:$AN$65)-ROWS($AR$54:$AR$65)-ROWS($AV$54:$AV$65)),IFERROR(INDEX($BD$54:$BD$65, ROWS($CH$4:CH60)-ROWS($AJ$54:$AJ$65)-ROWS($AN$54:$AN$65)-ROWS($AR$54:$AR$65)-ROWS($AV$54:$AV$65)-ROWS($AZ$54:$AZ$65)),IFERROR(INDEX($BH$54:$BH$65, ROWS($CH$4:CH60)-ROWS($AJ$54:$AJ$65)-ROWS($AN$54:$AN$65)-ROWS($AR$54:$AR$65)-ROWS($AV$54:$AV$65)-ROWS($AZ$54:$AZ$65)-ROWS($BD$54:$BD$65)), "")))))))</f>
        <v/>
      </c>
      <c r="CI62" s="316" t="str">
        <f t="shared" ca="1" si="39"/>
        <v/>
      </c>
      <c r="CJ62" s="316" t="str">
        <f ca="1">IF(OR(CK62="",CK62=0),"",MAX(CJ$5:CJ61)+1)</f>
        <v/>
      </c>
      <c r="CK62" s="316" t="str">
        <f ca="1">IFERROR(INDEX($AK$54:$AK$65, ROWS($CK$4:CK60)), IFERROR(INDEX($AO$54:$AO$65, ROWS($CK$4:CK60)-ROWS($AK$54:$AK$65)), IFERROR(INDEX($AS$54:$AS$65, ROWS($CK$4:CK60)-ROWS($AK$54:$AK$65)-ROWS($AO$54:$AO$65)),IFERROR(INDEX($AW$54:$AW$65, ROWS($CK$4:CK60)-ROWS($AK$54:$AK$65)-ROWS($AO$54:$AO$65)-ROWS($AS$54:$AS$65)),IFERROR(INDEX($BA$54:$BA$65, ROWS($CK$4:CK60)-ROWS($AK$54:$AK$65)-ROWS($AO$54:$AO$65)-ROWS($AS$54:$AS$65)-ROWS($AW$54:$AW$65)),IFERROR(INDEX($BE$54:$BE$65, ROWS($CK$4:CK60)-ROWS($AK$54:$AK$65)-ROWS($AO$54:$AO$65)-ROWS($AS$54:$AS$65)-ROWS($AW$54:$AW$65)-ROWS($BA$54:$BA$65)),IFERROR(INDEX($BI$54:$BI$65, ROWS($CK$4:CK60)-ROWS($AK$54:$AK$65)-ROWS($AO$54:$AO$65)-ROWS($AS$54:$AS$65)-ROWS($AW$54:$AW$65)-ROWS($BA$54:$BA$65)-ROWS($BE$54:$BE$65)), "")))))))</f>
        <v/>
      </c>
      <c r="CL62" s="316" t="str">
        <f t="shared" ca="1" si="40"/>
        <v/>
      </c>
      <c r="CM62" s="413" t="str">
        <f t="shared" ca="1" si="41"/>
        <v/>
      </c>
      <c r="CN62" s="412" t="str">
        <f>IF(OR(CO62="",CO62=0),"",MAX(CN$5:CN61)+1)</f>
        <v/>
      </c>
      <c r="CO62" s="316">
        <f>IFERROR(INDEX($AJ$70:$AJ$81, ROWS($CO$4:CO60)), IFERROR(INDEX($AN$70:$AN$81, ROWS($CO$4:CO60)-ROWS($AJ$70:$AJ$81)), IFERROR(INDEX($AR$70:$AR$81, ROWS($CO$4:CO60)-ROWS($AJ$70:$AJ$81)-ROWS($AN$70:$AN$81)),IFERROR(INDEX($AV$70:$AV$81, ROWS($CO$4:CO60)-ROWS($AJ$70:$AJ$81)-ROWS($AN$70:$AN$81)-ROWS($AR$70:$AR$81)),IFERROR(INDEX($AZ$70:$AZ$81, ROWS($CO$4:CO60)-ROWS($AJ$70:$AJ$81)-ROWS($AN$70:$AN$81)-ROWS($AR$70:$AR$81)-ROWS($AV$70:$AV$81)),IFERROR(INDEX($BD$70:$BD$81, ROWS($CO$4:CO60)-ROWS($AJ$70:$AJ$81)-ROWS($AN$70:$AN$81)-ROWS($AR$70:$AR$81)-ROWS($AV$70:$AV$81)-ROWS($AZ$70:$AZ$81)),IFERROR(INDEX($BH$70:$BH$81, ROWS($CO$4:CO60)-ROWS($AJ$70:$AJ$81)-ROWS($AN$70:$AN$81)-ROWS($AR$70:$AR$81)-ROWS($AV$70:$AV$81)-ROWS($AZ$70:$AZ$81)-ROWS($BD$70:$BD$81)), "")))))))</f>
        <v>0</v>
      </c>
      <c r="CP62" s="316" t="str">
        <f t="shared" ca="1" si="42"/>
        <v/>
      </c>
      <c r="CQ62" s="316" t="str">
        <f>IF(OR(CR62="",CR62=0),"",MAX(CQ$5:CQ61)+1)</f>
        <v/>
      </c>
      <c r="CR62" s="316">
        <f>IFERROR(INDEX($AK$70:$AK$81, ROWS($CR$4:CR60)), IFERROR(INDEX($AO$70:$AO$81, ROWS($CR$4:CR60)-ROWS($AK$70:$AK$81)), IFERROR(INDEX($AS$70:$AS$81, ROWS($CR$4:CR60)-ROWS($AK$70:$AK$81)-ROWS($AO$70:$AO$81)),IFERROR(INDEX($AW$70:$AW$81, ROWS($CR$4:CR60)-ROWS($AK$70:$AK$81)-ROWS($AO$70:$AO$81)-ROWS($AS$70:$AS$81)),IFERROR(INDEX($BA$70:$BA$81, ROWS($CR$4:CR60)-ROWS($AK$70:$AK$81)-ROWS($AO$70:$AO$81)-ROWS($AS$70:$AS$81)-ROWS($AW$70:$AW$81)),IFERROR(INDEX($BE$70:$BE$81, ROWS($CR$4:CR60)-ROWS($AK$70:$AK$81)-ROWS($AO$70:$AO$81)-ROWS($AS$70:$AS$81)-ROWS($AW$70:$AW$81)-ROWS($BA$70:$BA$81)),IFERROR(INDEX($BI$70:$BI$81, ROWS($CR$4:CR60)-ROWS($AK$70:$AK$81)-ROWS($AO$70:$AO$81)-ROWS($AS$70:$AS$81)-ROWS($AW$70:$AW$81)-ROWS($BA$70:$BA$81)-ROWS($BE$70:$BE$81)), "")))))))</f>
        <v>0</v>
      </c>
      <c r="CS62" s="316" t="str">
        <f t="shared" ca="1" si="43"/>
        <v/>
      </c>
      <c r="CT62" s="413" t="str">
        <f t="shared" ca="1" si="44"/>
        <v/>
      </c>
      <c r="CU62" s="412" t="str">
        <f>IF(OR(CV62="",CV62=0),"",MAX(CU$5:CU61)+1)</f>
        <v/>
      </c>
      <c r="CV62" s="316" t="str">
        <f>IFERROR(INDEX($AJ$86:$AJ$97, ROWS($CV$4:CV60)), IFERROR(INDEX($AN$86:$AN$97, ROWS($CV$4:CV60)-ROWS($AJ$86:$AJ$97)), ""))</f>
        <v/>
      </c>
      <c r="CW62" s="316" t="str">
        <f t="shared" si="45"/>
        <v/>
      </c>
      <c r="CX62" s="316" t="str">
        <f>IF(OR(CY62="",CY62=0),"",MAX(CX$5:CX61)+1)</f>
        <v/>
      </c>
      <c r="CY62" s="316" t="str">
        <f>IFERROR(INDEX($AK$86:$AK$97, ROWS($CY$4:CY60)), IFERROR(INDEX($AO$86:$AO$97, ROWS($CY$4:CY60)-ROWS($AK$86:$AK$97)), ""))</f>
        <v/>
      </c>
      <c r="CZ62" s="316" t="str">
        <f t="shared" si="46"/>
        <v/>
      </c>
      <c r="DA62" s="413" t="str">
        <f t="shared" si="47"/>
        <v/>
      </c>
      <c r="DC62" s="438" t="str">
        <f ca="1">IF(OR(DD62="",DD62=0),"",MAX(DC$45:DC61)+1)</f>
        <v/>
      </c>
      <c r="DD62" s="434" t="str">
        <f t="shared" ca="1" si="130"/>
        <v/>
      </c>
      <c r="DE62" s="413" t="str">
        <f t="shared" ca="1" si="131"/>
        <v/>
      </c>
      <c r="DF62" s="431" t="str">
        <f ca="1">IF(OR(DG62="",DG62=0),"",MAX(DF$45:DF61)+1)</f>
        <v/>
      </c>
      <c r="DG62" s="412" t="str">
        <f t="shared" ca="1" si="132"/>
        <v/>
      </c>
      <c r="DH62" s="413" t="str">
        <f t="shared" ca="1" si="133"/>
        <v/>
      </c>
      <c r="DI62" s="412" t="str">
        <f t="shared" ca="1" si="134"/>
        <v/>
      </c>
      <c r="DJ62" s="413" t="str">
        <f t="shared" ca="1" si="135"/>
        <v/>
      </c>
      <c r="DK62" s="412" t="str">
        <f t="shared" ca="1" si="136"/>
        <v/>
      </c>
      <c r="DL62" s="413" t="str">
        <f t="shared" ca="1" si="137"/>
        <v/>
      </c>
    </row>
    <row r="63" spans="16:123" ht="15.75" thickBot="1" x14ac:dyDescent="0.35">
      <c r="P63" s="1177"/>
      <c r="Q63" s="1178"/>
      <c r="R63" s="453"/>
      <c r="S63" s="402"/>
      <c r="U63" s="1177"/>
      <c r="V63" s="1178"/>
      <c r="W63" s="453"/>
      <c r="X63" s="402"/>
      <c r="AB63" s="395">
        <f ca="1">IFERROR(MATCH($AB$59,OFFSET(Year!$AT$123:$AT$174,AB62,,1000),0)+AB62,"")</f>
        <v>3</v>
      </c>
      <c r="AC63" s="340">
        <f ca="1">IFERROR(INDEX(Year!$AW$123:$AW$174,AB63),"")</f>
        <v>29</v>
      </c>
      <c r="AD63" s="348" t="str">
        <f ca="1">IFERROR(INDEX(Year!$AU$123:$AU$174,AB63),"")</f>
        <v>Paycheck 1</v>
      </c>
      <c r="AE63" s="363">
        <f ca="1">IFERROR(INDEX(Year!$AV$123:$AV$174,AB63),"")</f>
        <v>850</v>
      </c>
      <c r="AF63" s="402" t="str">
        <f ca="1">IFERROR(INDEX(Year!$AT$123:$AT$174,AB63),"")</f>
        <v>Income</v>
      </c>
      <c r="AI63" s="302" t="str">
        <f t="shared" ca="1" si="159"/>
        <v/>
      </c>
      <c r="AJ63" s="293" t="str">
        <f t="shared" ca="1" si="138"/>
        <v/>
      </c>
      <c r="AK63" s="293" t="str">
        <f t="shared" ca="1" si="139"/>
        <v/>
      </c>
      <c r="AL63" s="303" t="str">
        <f t="shared" ca="1" si="140"/>
        <v/>
      </c>
      <c r="AM63" s="302" t="str">
        <f t="shared" ca="1" si="160"/>
        <v/>
      </c>
      <c r="AN63" s="293" t="str">
        <f t="shared" ca="1" si="141"/>
        <v/>
      </c>
      <c r="AO63" s="293" t="str">
        <f t="shared" ca="1" si="142"/>
        <v/>
      </c>
      <c r="AP63" s="303" t="str">
        <f t="shared" ca="1" si="143"/>
        <v/>
      </c>
      <c r="AQ63" s="302" t="str">
        <f t="shared" ca="1" si="161"/>
        <v/>
      </c>
      <c r="AR63" s="293" t="str">
        <f t="shared" ca="1" si="144"/>
        <v/>
      </c>
      <c r="AS63" s="293" t="str">
        <f t="shared" ca="1" si="145"/>
        <v/>
      </c>
      <c r="AT63" s="303" t="str">
        <f t="shared" ca="1" si="146"/>
        <v/>
      </c>
      <c r="AU63" s="302" t="str">
        <f t="shared" ca="1" si="162"/>
        <v/>
      </c>
      <c r="AV63" s="293" t="str">
        <f t="shared" ca="1" si="147"/>
        <v/>
      </c>
      <c r="AW63" s="293" t="str">
        <f t="shared" ca="1" si="148"/>
        <v/>
      </c>
      <c r="AX63" s="303" t="str">
        <f t="shared" ca="1" si="149"/>
        <v/>
      </c>
      <c r="AY63" s="302" t="str">
        <f t="shared" ca="1" si="163"/>
        <v/>
      </c>
      <c r="AZ63" s="293" t="str">
        <f t="shared" ca="1" si="150"/>
        <v/>
      </c>
      <c r="BA63" s="293" t="str">
        <f t="shared" ca="1" si="151"/>
        <v/>
      </c>
      <c r="BB63" s="303" t="str">
        <f t="shared" ca="1" si="152"/>
        <v/>
      </c>
      <c r="BC63" s="302" t="str">
        <f t="shared" ca="1" si="164"/>
        <v/>
      </c>
      <c r="BD63" s="293" t="str">
        <f t="shared" ca="1" si="153"/>
        <v/>
      </c>
      <c r="BE63" s="293" t="str">
        <f t="shared" ca="1" si="154"/>
        <v/>
      </c>
      <c r="BF63" s="303" t="str">
        <f t="shared" ca="1" si="155"/>
        <v/>
      </c>
      <c r="BG63" s="302" t="str">
        <f t="shared" ca="1" si="165"/>
        <v/>
      </c>
      <c r="BH63" s="293" t="str">
        <f t="shared" ca="1" si="156"/>
        <v/>
      </c>
      <c r="BI63" s="293" t="str">
        <f t="shared" ca="1" si="157"/>
        <v/>
      </c>
      <c r="BJ63" s="303" t="str">
        <f t="shared" ca="1" si="158"/>
        <v/>
      </c>
      <c r="BL63" s="412" t="str">
        <f ca="1">IF(OR(BM63="",BM63=0),"",MAX(BL$5:BL62)+1)</f>
        <v/>
      </c>
      <c r="BM63" s="316" t="str">
        <f ca="1">IFERROR(INDEX($AJ$6:$AJ$17, ROWS(BM$4:$BM61)), IFERROR(INDEX($AN$6:$AN$17, ROWS(BM$4:$BM61)-ROWS($AJ$6:$AJ$17)), IFERROR(INDEX($AR$6:$AR$17, ROWS(BM$4:$BM61)-ROWS($AJ$6:$AJ$17)-ROWS($AN$6:$AN$17)),IFERROR(INDEX($AV$6:$AV$17, ROWS(BM$4:$BM61)-ROWS($AJ$6:$AJ$17)-ROWS($AN$6:$AN$17)-ROWS($AR$6:$AR$17)),IFERROR(INDEX($AZ$6:$AZ$17, ROWS(BM$4:$BM61)-ROWS($AJ$6:$AJ$17)-ROWS($AN$6:$AN$17)-ROWS($AR$6:$AR$17)-ROWS($AV$6:$AV$17)),IFERROR(INDEX($BD$6:$BD$17, ROWS(BM$4:$BM61)-ROWS($AJ$6:$AJ$17)-ROWS($AN$6:$AN$17)-ROWS($AR$6:$AR$17)-ROWS($AV$6:$AV$17)-ROWS($AZ$6:$AZ$17)),IFERROR(INDEX($BH$6:$BH$17, ROWS(BM$4:$BM61)-ROWS($AJ$6:$AJ$17)-ROWS($AN$6:$AN$17)-ROWS($AR$6:$AR$17)-ROWS($AV$6:$AV$17)-ROWS($AZ$6:$AZ$17)-ROWS($BD$6:$BD$17)), "")))))))</f>
        <v/>
      </c>
      <c r="BN63" s="316" t="str">
        <f t="shared" ca="1" si="30"/>
        <v/>
      </c>
      <c r="BO63" s="316" t="str">
        <f ca="1">IF(OR(BP63="",BP63=0),"",MAX(BO$5:BO62)+1)</f>
        <v/>
      </c>
      <c r="BP63" s="316" t="str">
        <f ca="1">IFERROR(INDEX($AK$6:$AK$17, ROWS($BP$4:BP61)), IFERROR(INDEX($AO$6:$AO$17, ROWS($BP$4:BP61)-ROWS($AK$6:$AK$17)), IFERROR(INDEX($AS$6:$AS$17, ROWS($BP$4:BP61)-ROWS($AK$6:$AK$17)-ROWS($AO$6:$AO$17)),IFERROR(INDEX($AW$6:$AW$17, ROWS($BP$4:BP61)-ROWS($AK$6:$AK$17)-ROWS($AO$6:$AO$17)-ROWS($AS$6:$AS$17)),IFERROR(INDEX($BA$6:$BA$17, ROWS($BP$4:BP61)-ROWS($AK$6:$AK$17)-ROWS($AO$6:$AO$17)-ROWS($AS$6:$AS$17)-ROWS($AW$6:$AW$17)),IFERROR(INDEX($BE$6:$BE$17, ROWS($BP$4:BP61)-ROWS($AK$6:$AK$17)-ROWS($AO$6:$AO$17)-ROWS($AS$6:$AS$17)-ROWS($AW$6:$AW$17)-ROWS($BA$6:$BA$17)),IFERROR(INDEX($BI$6:$BI$17, ROWS($BP$4:BP61)-ROWS($AK$6:$AK$17)-ROWS($AO$6:$AO$17)-ROWS($AS$6:$AS$17)-ROWS($AW$6:$AW$17)-ROWS($BA$6:$BA$17)-ROWS($BE$6:$BE$17)), "")))))))</f>
        <v/>
      </c>
      <c r="BQ63" s="316" t="str">
        <f t="shared" ca="1" si="31"/>
        <v/>
      </c>
      <c r="BR63" s="413" t="str">
        <f t="shared" ca="1" si="32"/>
        <v/>
      </c>
      <c r="BS63" s="412" t="str">
        <f ca="1">IF(OR(BT63="",BT63=0),"",MAX(BS$5:BS62)+1)</f>
        <v/>
      </c>
      <c r="BT63" s="316" t="str">
        <f ca="1">IFERROR(INDEX($AJ$22:$AJ$33, ROWS($BT$4:BT61)), IFERROR(INDEX($AN$22:$AN$33, ROWS($BT$4:BT61)-ROWS($AJ$22:$AJ$33)), IFERROR(INDEX($AR$22:$AR$33, ROWS($BT$4:BT61)-ROWS($AJ$22:$AJ$33)-ROWS($AN$22:$AN$33)),IFERROR(INDEX($AV$22:$AV$33, ROWS($BT$4:BT61)-ROWS($AJ$22:$AJ$33)-ROWS($AN$22:$AN$33)-ROWS($AR$22:$AR$33)),IFERROR(INDEX($AZ$22:$AZ$33, ROWS($BT$4:BT61)-ROWS($AJ$22:$AJ$33)-ROWS($AN$22:$AN$33)-ROWS($AR$22:$AR$33)-ROWS($AV$22:$AV$33)),IFERROR(INDEX($BD$22:$BD$33, ROWS($BT$4:BT61)-ROWS($AJ$22:$AJ$33)-ROWS($AN$22:$AN$33)-ROWS($AR$22:$AR$33)-ROWS($AV$22:$AV$33)-ROWS($AZ$22:$AZ$33)),IFERROR(INDEX($BH$22:$BH$33, ROWS($BT$4:BT61)-ROWS($AJ$22:$AJ$33)-ROWS($AN$22:$AN$33)-ROWS($AR$22:$AR$33)-ROWS($AV$22:$AV$33)-ROWS($AZ$22:$AZ$33)-ROWS($BD$22:$BD$33)), "")))))))</f>
        <v/>
      </c>
      <c r="BU63" s="316" t="str">
        <f t="shared" ca="1" si="33"/>
        <v/>
      </c>
      <c r="BV63" s="316" t="str">
        <f ca="1">IF(OR(BW63="",BW63=0),"",MAX(BV$5:BV62)+1)</f>
        <v/>
      </c>
      <c r="BW63" s="316" t="str">
        <f ca="1">IFERROR(INDEX($AK$22:$AK$33, ROWS($BW$4:BW61)), IFERROR(INDEX($AO$22:$AO$33, ROWS($BW$4:BW61)-ROWS($AK$22:$AK$33)), IFERROR(INDEX($AS$22:$AS$33, ROWS($BW$4:BW61)-ROWS($AK$22:$AK$33)-ROWS($AO$22:$AO$33)),IFERROR(INDEX($AW$22:$AW$33, ROWS($BW$4:BW61)-ROWS($AK$22:$AK$33)-ROWS($AO$22:$AO$33)-ROWS($AS$22:$AS$33)),IFERROR(INDEX($BA$22:$BA$33, ROWS($BW$4:BW61)-ROWS($AK$22:$AK$33)-ROWS($AO$22:$AO$33)-ROWS($AS$22:$AS$33)-ROWS($AW$22:$AW$33)),IFERROR(INDEX($BE$22:$BE$33, ROWS($BW$4:BW61)-ROWS($AK$22:$AK$33)-ROWS($AO$22:$AO$33)-ROWS($AS$22:$AS$33)-ROWS($AW$22:$AW$33)-ROWS($BA$22:$BA$33)),IFERROR(INDEX($BI$22:$BI$33, ROWS($BW$4:BW61)-ROWS($AK$22:$AK$33)-ROWS($AO$22:$AO$33)-ROWS($AS$22:$AS$33)-ROWS($AW$22:$AW$33)-ROWS($BA$22:$BA$33)-ROWS($BE$22:$BE$33)), "")))))))</f>
        <v/>
      </c>
      <c r="BX63" s="316" t="str">
        <f t="shared" ca="1" si="34"/>
        <v/>
      </c>
      <c r="BY63" s="413" t="str">
        <f t="shared" ca="1" si="35"/>
        <v/>
      </c>
      <c r="BZ63" s="412" t="str">
        <f ca="1">IF(OR(CA63="",CA63=0),"",MAX(BZ$5:BZ62)+1)</f>
        <v/>
      </c>
      <c r="CA63" s="316" t="str">
        <f ca="1">IFERROR(INDEX($AJ$38:$AJ$49, ROWS($CA$4:CA61)), IFERROR(INDEX($AN$38:$AN$49, ROWS($CA$4:CA61)-ROWS($AJ$38:$AJ$49)), IFERROR(INDEX($AR$38:$AR$49, ROWS($CA$4:CA61)-ROWS($AJ$38:$AJ$49)-ROWS($AN$38:$AN$49)),IFERROR(INDEX($AV$38:$AV$49, ROWS($CA$4:CA61)-ROWS($AJ$38:$AJ$49)-ROWS($AN$38:$AN$49)-ROWS($AR$38:$AR$49)),IFERROR(INDEX($AZ$38:$AZ$49, ROWS($CA$4:CA61)-ROWS($AJ$38:$AJ$49)-ROWS($AN$38:$AN$49)-ROWS($AR$38:$AR$49)-ROWS($AV$38:$AV$49)),IFERROR(INDEX($BD$38:$BD$49, ROWS($CA$4:CA61)-ROWS($AJ$38:$AJ$49)-ROWS($AN$38:$AN$49)-ROWS($AR$38:$AR$49)-ROWS($AV$38:$AV$49)-ROWS($AZ$38:$AZ$49)),IFERROR(INDEX($BH$38:$BH$49, ROWS($CA$4:CA61)-ROWS($AJ$38:$AJ$49)-ROWS($AN$38:$AN$49)-ROWS($AR$38:$AR$49)-ROWS($AV$38:$AV$49)-ROWS($AZ$38:$AZ$49)-ROWS($BD$38:$BD$49)), "")))))))</f>
        <v/>
      </c>
      <c r="CB63" s="316" t="str">
        <f t="shared" ca="1" si="36"/>
        <v/>
      </c>
      <c r="CC63" s="316" t="str">
        <f ca="1">IF(OR(CD63="",CD63=0),"",MAX(CC$5:CC62)+1)</f>
        <v/>
      </c>
      <c r="CD63" s="316" t="str">
        <f ca="1">IFERROR(INDEX($AK$38:$AK$49, ROWS($CD$4:CD61)), IFERROR(INDEX($AO$38:$AO$49, ROWS($CD$4:CD61)-ROWS($AK$38:$AK$49)), IFERROR(INDEX($AS$38:$AS$49, ROWS($CD$4:CD61)-ROWS($AK$38:$AK$49)-ROWS($AO$38:$AO$49)),IFERROR(INDEX($AW$38:$AW$49, ROWS($CD$4:CD61)-ROWS($AK$38:$AK$49)-ROWS($AO$38:$AO$49)-ROWS($AS$38:$AS$49)),IFERROR(INDEX($BA$38:$BA$49, ROWS($CD$4:CD61)-ROWS($AK$38:$AK$49)-ROWS($AO$38:$AO$49)-ROWS($AS$38:$AS$49)-ROWS($AW$38:$AW$49)),IFERROR(INDEX($BE$38:$BE$49, ROWS($CD$4:CD61)-ROWS($AK$38:$AK$49)-ROWS($AO$38:$AO$49)-ROWS($AS$38:$AS$49)-ROWS($AW$38:$AW$49)-ROWS($BA$38:$BA$49)),IFERROR(INDEX($BI$38:$BI$49, ROWS($CD$4:CD61)-ROWS($AK$38:$AK$49)-ROWS($AO$38:$AO$49)-ROWS($AS$38:$AS$49)-ROWS($AW$38:$AW$49)-ROWS($BA$38:$BA$49)-ROWS($BE$38:$BE$49)), "")))))))</f>
        <v/>
      </c>
      <c r="CE63" s="316" t="str">
        <f t="shared" ca="1" si="37"/>
        <v/>
      </c>
      <c r="CF63" s="413" t="str">
        <f t="shared" ca="1" si="38"/>
        <v/>
      </c>
      <c r="CG63" s="412" t="str">
        <f ca="1">IF(OR(CH63="",CH63=0),"",MAX(CG$5:CG62)+1)</f>
        <v/>
      </c>
      <c r="CH63" s="316" t="str">
        <f ca="1">IFERROR(INDEX($AJ$54:$AJ$65, ROWS($CH$4:CH61)), IFERROR(INDEX($AN$54:$AN$65, ROWS($CH$4:CH61)-ROWS($AJ$54:$AJ$65)), IFERROR(INDEX($AR$54:$AR$65, ROWS($CH$4:CH61)-ROWS($AJ$54:$AJ$65)-ROWS($AN$54:$AN$65)),IFERROR(INDEX($AV$54:$AV$65, ROWS($CH$4:CH61)-ROWS($AJ$54:$AJ$65)-ROWS($AN$54:$AN$65)-ROWS($AR$54:$AR$65)),IFERROR(INDEX($AZ$54:$AZ$65, ROWS($CH$4:CH61)-ROWS($AJ$54:$AJ$65)-ROWS($AN$54:$AN$65)-ROWS($AR$54:$AR$65)-ROWS($AV$54:$AV$65)),IFERROR(INDEX($BD$54:$BD$65, ROWS($CH$4:CH61)-ROWS($AJ$54:$AJ$65)-ROWS($AN$54:$AN$65)-ROWS($AR$54:$AR$65)-ROWS($AV$54:$AV$65)-ROWS($AZ$54:$AZ$65)),IFERROR(INDEX($BH$54:$BH$65, ROWS($CH$4:CH61)-ROWS($AJ$54:$AJ$65)-ROWS($AN$54:$AN$65)-ROWS($AR$54:$AR$65)-ROWS($AV$54:$AV$65)-ROWS($AZ$54:$AZ$65)-ROWS($BD$54:$BD$65)), "")))))))</f>
        <v/>
      </c>
      <c r="CI63" s="316" t="str">
        <f t="shared" ca="1" si="39"/>
        <v/>
      </c>
      <c r="CJ63" s="316" t="str">
        <f ca="1">IF(OR(CK63="",CK63=0),"",MAX(CJ$5:CJ62)+1)</f>
        <v/>
      </c>
      <c r="CK63" s="316" t="str">
        <f ca="1">IFERROR(INDEX($AK$54:$AK$65, ROWS($CK$4:CK61)), IFERROR(INDEX($AO$54:$AO$65, ROWS($CK$4:CK61)-ROWS($AK$54:$AK$65)), IFERROR(INDEX($AS$54:$AS$65, ROWS($CK$4:CK61)-ROWS($AK$54:$AK$65)-ROWS($AO$54:$AO$65)),IFERROR(INDEX($AW$54:$AW$65, ROWS($CK$4:CK61)-ROWS($AK$54:$AK$65)-ROWS($AO$54:$AO$65)-ROWS($AS$54:$AS$65)),IFERROR(INDEX($BA$54:$BA$65, ROWS($CK$4:CK61)-ROWS($AK$54:$AK$65)-ROWS($AO$54:$AO$65)-ROWS($AS$54:$AS$65)-ROWS($AW$54:$AW$65)),IFERROR(INDEX($BE$54:$BE$65, ROWS($CK$4:CK61)-ROWS($AK$54:$AK$65)-ROWS($AO$54:$AO$65)-ROWS($AS$54:$AS$65)-ROWS($AW$54:$AW$65)-ROWS($BA$54:$BA$65)),IFERROR(INDEX($BI$54:$BI$65, ROWS($CK$4:CK61)-ROWS($AK$54:$AK$65)-ROWS($AO$54:$AO$65)-ROWS($AS$54:$AS$65)-ROWS($AW$54:$AW$65)-ROWS($BA$54:$BA$65)-ROWS($BE$54:$BE$65)), "")))))))</f>
        <v/>
      </c>
      <c r="CL63" s="316" t="str">
        <f t="shared" ca="1" si="40"/>
        <v/>
      </c>
      <c r="CM63" s="413" t="str">
        <f t="shared" ca="1" si="41"/>
        <v/>
      </c>
      <c r="CN63" s="412" t="str">
        <f>IF(OR(CO63="",CO63=0),"",MAX(CN$5:CN62)+1)</f>
        <v/>
      </c>
      <c r="CO63" s="316">
        <f>IFERROR(INDEX($AJ$70:$AJ$81, ROWS($CO$4:CO61)), IFERROR(INDEX($AN$70:$AN$81, ROWS($CO$4:CO61)-ROWS($AJ$70:$AJ$81)), IFERROR(INDEX($AR$70:$AR$81, ROWS($CO$4:CO61)-ROWS($AJ$70:$AJ$81)-ROWS($AN$70:$AN$81)),IFERROR(INDEX($AV$70:$AV$81, ROWS($CO$4:CO61)-ROWS($AJ$70:$AJ$81)-ROWS($AN$70:$AN$81)-ROWS($AR$70:$AR$81)),IFERROR(INDEX($AZ$70:$AZ$81, ROWS($CO$4:CO61)-ROWS($AJ$70:$AJ$81)-ROWS($AN$70:$AN$81)-ROWS($AR$70:$AR$81)-ROWS($AV$70:$AV$81)),IFERROR(INDEX($BD$70:$BD$81, ROWS($CO$4:CO61)-ROWS($AJ$70:$AJ$81)-ROWS($AN$70:$AN$81)-ROWS($AR$70:$AR$81)-ROWS($AV$70:$AV$81)-ROWS($AZ$70:$AZ$81)),IFERROR(INDEX($BH$70:$BH$81, ROWS($CO$4:CO61)-ROWS($AJ$70:$AJ$81)-ROWS($AN$70:$AN$81)-ROWS($AR$70:$AR$81)-ROWS($AV$70:$AV$81)-ROWS($AZ$70:$AZ$81)-ROWS($BD$70:$BD$81)), "")))))))</f>
        <v>0</v>
      </c>
      <c r="CP63" s="316" t="str">
        <f t="shared" ca="1" si="42"/>
        <v/>
      </c>
      <c r="CQ63" s="316" t="str">
        <f>IF(OR(CR63="",CR63=0),"",MAX(CQ$5:CQ62)+1)</f>
        <v/>
      </c>
      <c r="CR63" s="316">
        <f>IFERROR(INDEX($AK$70:$AK$81, ROWS($CR$4:CR61)), IFERROR(INDEX($AO$70:$AO$81, ROWS($CR$4:CR61)-ROWS($AK$70:$AK$81)), IFERROR(INDEX($AS$70:$AS$81, ROWS($CR$4:CR61)-ROWS($AK$70:$AK$81)-ROWS($AO$70:$AO$81)),IFERROR(INDEX($AW$70:$AW$81, ROWS($CR$4:CR61)-ROWS($AK$70:$AK$81)-ROWS($AO$70:$AO$81)-ROWS($AS$70:$AS$81)),IFERROR(INDEX($BA$70:$BA$81, ROWS($CR$4:CR61)-ROWS($AK$70:$AK$81)-ROWS($AO$70:$AO$81)-ROWS($AS$70:$AS$81)-ROWS($AW$70:$AW$81)),IFERROR(INDEX($BE$70:$BE$81, ROWS($CR$4:CR61)-ROWS($AK$70:$AK$81)-ROWS($AO$70:$AO$81)-ROWS($AS$70:$AS$81)-ROWS($AW$70:$AW$81)-ROWS($BA$70:$BA$81)),IFERROR(INDEX($BI$70:$BI$81, ROWS($CR$4:CR61)-ROWS($AK$70:$AK$81)-ROWS($AO$70:$AO$81)-ROWS($AS$70:$AS$81)-ROWS($AW$70:$AW$81)-ROWS($BA$70:$BA$81)-ROWS($BE$70:$BE$81)), "")))))))</f>
        <v>0</v>
      </c>
      <c r="CS63" s="316" t="str">
        <f t="shared" ca="1" si="43"/>
        <v/>
      </c>
      <c r="CT63" s="413" t="str">
        <f t="shared" ca="1" si="44"/>
        <v/>
      </c>
      <c r="CU63" s="412" t="str">
        <f>IF(OR(CV63="",CV63=0),"",MAX(CU$5:CU62)+1)</f>
        <v/>
      </c>
      <c r="CV63" s="316" t="str">
        <f>IFERROR(INDEX($AJ$86:$AJ$97, ROWS($CV$4:CV61)), IFERROR(INDEX($AN$86:$AN$97, ROWS($CV$4:CV61)-ROWS($AJ$86:$AJ$97)), ""))</f>
        <v/>
      </c>
      <c r="CW63" s="316" t="str">
        <f t="shared" si="45"/>
        <v/>
      </c>
      <c r="CX63" s="316" t="str">
        <f>IF(OR(CY63="",CY63=0),"",MAX(CX$5:CX62)+1)</f>
        <v/>
      </c>
      <c r="CY63" s="316" t="str">
        <f>IFERROR(INDEX($AK$86:$AK$97, ROWS($CY$4:CY61)), IFERROR(INDEX($AO$86:$AO$97, ROWS($CY$4:CY61)-ROWS($AK$86:$AK$97)), ""))</f>
        <v/>
      </c>
      <c r="CZ63" s="316" t="str">
        <f t="shared" si="46"/>
        <v/>
      </c>
      <c r="DA63" s="413" t="str">
        <f t="shared" si="47"/>
        <v/>
      </c>
      <c r="DC63" s="439" t="str">
        <f ca="1">IF(OR(DD63="",DD63=0),"",MAX(DC$45:DC62)+1)</f>
        <v/>
      </c>
      <c r="DD63" s="436" t="str">
        <f t="shared" ca="1" si="130"/>
        <v/>
      </c>
      <c r="DE63" s="422" t="str">
        <f t="shared" ca="1" si="131"/>
        <v/>
      </c>
      <c r="DF63" s="433" t="str">
        <f ca="1">IF(OR(DG63="",DG63=0),"",MAX(DF$45:DF62)+1)</f>
        <v/>
      </c>
      <c r="DG63" s="420" t="str">
        <f t="shared" ca="1" si="132"/>
        <v/>
      </c>
      <c r="DH63" s="422" t="str">
        <f t="shared" ca="1" si="133"/>
        <v/>
      </c>
      <c r="DI63" s="420" t="str">
        <f t="shared" ca="1" si="134"/>
        <v/>
      </c>
      <c r="DJ63" s="422" t="str">
        <f t="shared" ca="1" si="135"/>
        <v/>
      </c>
      <c r="DK63" s="420" t="str">
        <f t="shared" ca="1" si="136"/>
        <v/>
      </c>
      <c r="DL63" s="422" t="str">
        <f t="shared" ca="1" si="137"/>
        <v/>
      </c>
    </row>
    <row r="64" spans="16:123" ht="15.75" thickBot="1" x14ac:dyDescent="0.35">
      <c r="P64" s="1177"/>
      <c r="Q64" s="1178"/>
      <c r="R64" s="453"/>
      <c r="S64" s="407"/>
      <c r="U64" s="1177"/>
      <c r="V64" s="1178"/>
      <c r="W64" s="453"/>
      <c r="X64" s="407"/>
      <c r="AB64" s="395">
        <f ca="1">IFERROR(MATCH($AB$59,OFFSET(Year!$AT$123:$AT$174,AB63,,1000),0)+AB63,"")</f>
        <v>4</v>
      </c>
      <c r="AC64" s="340">
        <f ca="1">IFERROR(INDEX(Year!$AW$123:$AW$174,AB64),"")</f>
        <v>4</v>
      </c>
      <c r="AD64" s="348" t="str">
        <f ca="1">IFERROR(INDEX(Year!$AU$123:$AU$174,AB64),"")</f>
        <v>Paycheck 2</v>
      </c>
      <c r="AE64" s="363">
        <f ca="1">IFERROR(INDEX(Year!$AV$123:$AV$174,AB64),"")</f>
        <v>400</v>
      </c>
      <c r="AF64" s="402" t="str">
        <f ca="1">IFERROR(INDEX(Year!$AT$123:$AT$174,AB64),"")</f>
        <v>Income</v>
      </c>
      <c r="AI64" s="308" t="str">
        <f t="shared" ca="1" si="159"/>
        <v/>
      </c>
      <c r="AJ64" s="293" t="str">
        <f t="shared" ca="1" si="138"/>
        <v/>
      </c>
      <c r="AK64" s="293" t="str">
        <f t="shared" ca="1" si="139"/>
        <v/>
      </c>
      <c r="AL64" s="303" t="str">
        <f t="shared" ca="1" si="140"/>
        <v/>
      </c>
      <c r="AM64" s="308" t="str">
        <f t="shared" ca="1" si="160"/>
        <v/>
      </c>
      <c r="AN64" s="293" t="str">
        <f t="shared" ca="1" si="141"/>
        <v/>
      </c>
      <c r="AO64" s="293" t="str">
        <f t="shared" ca="1" si="142"/>
        <v/>
      </c>
      <c r="AP64" s="303" t="str">
        <f t="shared" ca="1" si="143"/>
        <v/>
      </c>
      <c r="AQ64" s="308" t="str">
        <f t="shared" ca="1" si="161"/>
        <v/>
      </c>
      <c r="AR64" s="293" t="str">
        <f t="shared" ca="1" si="144"/>
        <v/>
      </c>
      <c r="AS64" s="293" t="str">
        <f t="shared" ca="1" si="145"/>
        <v/>
      </c>
      <c r="AT64" s="303" t="str">
        <f t="shared" ca="1" si="146"/>
        <v/>
      </c>
      <c r="AU64" s="308" t="str">
        <f t="shared" ca="1" si="162"/>
        <v/>
      </c>
      <c r="AV64" s="293" t="str">
        <f t="shared" ca="1" si="147"/>
        <v/>
      </c>
      <c r="AW64" s="293" t="str">
        <f t="shared" ca="1" si="148"/>
        <v/>
      </c>
      <c r="AX64" s="303" t="str">
        <f t="shared" ca="1" si="149"/>
        <v/>
      </c>
      <c r="AY64" s="308" t="str">
        <f t="shared" ca="1" si="163"/>
        <v/>
      </c>
      <c r="AZ64" s="293" t="str">
        <f t="shared" ca="1" si="150"/>
        <v/>
      </c>
      <c r="BA64" s="293" t="str">
        <f t="shared" ca="1" si="151"/>
        <v/>
      </c>
      <c r="BB64" s="303" t="str">
        <f t="shared" ca="1" si="152"/>
        <v/>
      </c>
      <c r="BC64" s="308" t="str">
        <f t="shared" ca="1" si="164"/>
        <v/>
      </c>
      <c r="BD64" s="293" t="str">
        <f t="shared" ca="1" si="153"/>
        <v/>
      </c>
      <c r="BE64" s="293" t="str">
        <f t="shared" ca="1" si="154"/>
        <v/>
      </c>
      <c r="BF64" s="303" t="str">
        <f t="shared" ca="1" si="155"/>
        <v/>
      </c>
      <c r="BG64" s="308" t="str">
        <f t="shared" ca="1" si="165"/>
        <v/>
      </c>
      <c r="BH64" s="293" t="str">
        <f t="shared" ca="1" si="156"/>
        <v/>
      </c>
      <c r="BI64" s="293" t="str">
        <f t="shared" ca="1" si="157"/>
        <v/>
      </c>
      <c r="BJ64" s="303" t="str">
        <f t="shared" ca="1" si="158"/>
        <v/>
      </c>
      <c r="BL64" s="412" t="str">
        <f ca="1">IF(OR(BM64="",BM64=0),"",MAX(BL$5:BL63)+1)</f>
        <v/>
      </c>
      <c r="BM64" s="316" t="str">
        <f ca="1">IFERROR(INDEX($AJ$6:$AJ$17, ROWS(BM$4:$BM62)), IFERROR(INDEX($AN$6:$AN$17, ROWS(BM$4:$BM62)-ROWS($AJ$6:$AJ$17)), IFERROR(INDEX($AR$6:$AR$17, ROWS(BM$4:$BM62)-ROWS($AJ$6:$AJ$17)-ROWS($AN$6:$AN$17)),IFERROR(INDEX($AV$6:$AV$17, ROWS(BM$4:$BM62)-ROWS($AJ$6:$AJ$17)-ROWS($AN$6:$AN$17)-ROWS($AR$6:$AR$17)),IFERROR(INDEX($AZ$6:$AZ$17, ROWS(BM$4:$BM62)-ROWS($AJ$6:$AJ$17)-ROWS($AN$6:$AN$17)-ROWS($AR$6:$AR$17)-ROWS($AV$6:$AV$17)),IFERROR(INDEX($BD$6:$BD$17, ROWS(BM$4:$BM62)-ROWS($AJ$6:$AJ$17)-ROWS($AN$6:$AN$17)-ROWS($AR$6:$AR$17)-ROWS($AV$6:$AV$17)-ROWS($AZ$6:$AZ$17)),IFERROR(INDEX($BH$6:$BH$17, ROWS(BM$4:$BM62)-ROWS($AJ$6:$AJ$17)-ROWS($AN$6:$AN$17)-ROWS($AR$6:$AR$17)-ROWS($AV$6:$AV$17)-ROWS($AZ$6:$AZ$17)-ROWS($BD$6:$BD$17)), "")))))))</f>
        <v/>
      </c>
      <c r="BN64" s="316" t="str">
        <f t="shared" ca="1" si="30"/>
        <v/>
      </c>
      <c r="BO64" s="316" t="str">
        <f ca="1">IF(OR(BP64="",BP64=0),"",MAX(BO$5:BO63)+1)</f>
        <v/>
      </c>
      <c r="BP64" s="316" t="str">
        <f ca="1">IFERROR(INDEX($AK$6:$AK$17, ROWS($BP$4:BP62)), IFERROR(INDEX($AO$6:$AO$17, ROWS($BP$4:BP62)-ROWS($AK$6:$AK$17)), IFERROR(INDEX($AS$6:$AS$17, ROWS($BP$4:BP62)-ROWS($AK$6:$AK$17)-ROWS($AO$6:$AO$17)),IFERROR(INDEX($AW$6:$AW$17, ROWS($BP$4:BP62)-ROWS($AK$6:$AK$17)-ROWS($AO$6:$AO$17)-ROWS($AS$6:$AS$17)),IFERROR(INDEX($BA$6:$BA$17, ROWS($BP$4:BP62)-ROWS($AK$6:$AK$17)-ROWS($AO$6:$AO$17)-ROWS($AS$6:$AS$17)-ROWS($AW$6:$AW$17)),IFERROR(INDEX($BE$6:$BE$17, ROWS($BP$4:BP62)-ROWS($AK$6:$AK$17)-ROWS($AO$6:$AO$17)-ROWS($AS$6:$AS$17)-ROWS($AW$6:$AW$17)-ROWS($BA$6:$BA$17)),IFERROR(INDEX($BI$6:$BI$17, ROWS($BP$4:BP62)-ROWS($AK$6:$AK$17)-ROWS($AO$6:$AO$17)-ROWS($AS$6:$AS$17)-ROWS($AW$6:$AW$17)-ROWS($BA$6:$BA$17)-ROWS($BE$6:$BE$17)), "")))))))</f>
        <v/>
      </c>
      <c r="BQ64" s="316" t="str">
        <f t="shared" ca="1" si="31"/>
        <v/>
      </c>
      <c r="BR64" s="413" t="str">
        <f t="shared" ca="1" si="32"/>
        <v/>
      </c>
      <c r="BS64" s="412" t="str">
        <f ca="1">IF(OR(BT64="",BT64=0),"",MAX(BS$5:BS63)+1)</f>
        <v/>
      </c>
      <c r="BT64" s="316" t="str">
        <f ca="1">IFERROR(INDEX($AJ$22:$AJ$33, ROWS($BT$4:BT62)), IFERROR(INDEX($AN$22:$AN$33, ROWS($BT$4:BT62)-ROWS($AJ$22:$AJ$33)), IFERROR(INDEX($AR$22:$AR$33, ROWS($BT$4:BT62)-ROWS($AJ$22:$AJ$33)-ROWS($AN$22:$AN$33)),IFERROR(INDEX($AV$22:$AV$33, ROWS($BT$4:BT62)-ROWS($AJ$22:$AJ$33)-ROWS($AN$22:$AN$33)-ROWS($AR$22:$AR$33)),IFERROR(INDEX($AZ$22:$AZ$33, ROWS($BT$4:BT62)-ROWS($AJ$22:$AJ$33)-ROWS($AN$22:$AN$33)-ROWS($AR$22:$AR$33)-ROWS($AV$22:$AV$33)),IFERROR(INDEX($BD$22:$BD$33, ROWS($BT$4:BT62)-ROWS($AJ$22:$AJ$33)-ROWS($AN$22:$AN$33)-ROWS($AR$22:$AR$33)-ROWS($AV$22:$AV$33)-ROWS($AZ$22:$AZ$33)),IFERROR(INDEX($BH$22:$BH$33, ROWS($BT$4:BT62)-ROWS($AJ$22:$AJ$33)-ROWS($AN$22:$AN$33)-ROWS($AR$22:$AR$33)-ROWS($AV$22:$AV$33)-ROWS($AZ$22:$AZ$33)-ROWS($BD$22:$BD$33)), "")))))))</f>
        <v/>
      </c>
      <c r="BU64" s="316" t="str">
        <f t="shared" ca="1" si="33"/>
        <v/>
      </c>
      <c r="BV64" s="316" t="str">
        <f ca="1">IF(OR(BW64="",BW64=0),"",MAX(BV$5:BV63)+1)</f>
        <v/>
      </c>
      <c r="BW64" s="316" t="str">
        <f ca="1">IFERROR(INDEX($AK$22:$AK$33, ROWS($BW$4:BW62)), IFERROR(INDEX($AO$22:$AO$33, ROWS($BW$4:BW62)-ROWS($AK$22:$AK$33)), IFERROR(INDEX($AS$22:$AS$33, ROWS($BW$4:BW62)-ROWS($AK$22:$AK$33)-ROWS($AO$22:$AO$33)),IFERROR(INDEX($AW$22:$AW$33, ROWS($BW$4:BW62)-ROWS($AK$22:$AK$33)-ROWS($AO$22:$AO$33)-ROWS($AS$22:$AS$33)),IFERROR(INDEX($BA$22:$BA$33, ROWS($BW$4:BW62)-ROWS($AK$22:$AK$33)-ROWS($AO$22:$AO$33)-ROWS($AS$22:$AS$33)-ROWS($AW$22:$AW$33)),IFERROR(INDEX($BE$22:$BE$33, ROWS($BW$4:BW62)-ROWS($AK$22:$AK$33)-ROWS($AO$22:$AO$33)-ROWS($AS$22:$AS$33)-ROWS($AW$22:$AW$33)-ROWS($BA$22:$BA$33)),IFERROR(INDEX($BI$22:$BI$33, ROWS($BW$4:BW62)-ROWS($AK$22:$AK$33)-ROWS($AO$22:$AO$33)-ROWS($AS$22:$AS$33)-ROWS($AW$22:$AW$33)-ROWS($BA$22:$BA$33)-ROWS($BE$22:$BE$33)), "")))))))</f>
        <v/>
      </c>
      <c r="BX64" s="316" t="str">
        <f t="shared" ca="1" si="34"/>
        <v/>
      </c>
      <c r="BY64" s="413" t="str">
        <f t="shared" ca="1" si="35"/>
        <v/>
      </c>
      <c r="BZ64" s="412" t="str">
        <f ca="1">IF(OR(CA64="",CA64=0),"",MAX(BZ$5:BZ63)+1)</f>
        <v/>
      </c>
      <c r="CA64" s="316" t="str">
        <f ca="1">IFERROR(INDEX($AJ$38:$AJ$49, ROWS($CA$4:CA62)), IFERROR(INDEX($AN$38:$AN$49, ROWS($CA$4:CA62)-ROWS($AJ$38:$AJ$49)), IFERROR(INDEX($AR$38:$AR$49, ROWS($CA$4:CA62)-ROWS($AJ$38:$AJ$49)-ROWS($AN$38:$AN$49)),IFERROR(INDEX($AV$38:$AV$49, ROWS($CA$4:CA62)-ROWS($AJ$38:$AJ$49)-ROWS($AN$38:$AN$49)-ROWS($AR$38:$AR$49)),IFERROR(INDEX($AZ$38:$AZ$49, ROWS($CA$4:CA62)-ROWS($AJ$38:$AJ$49)-ROWS($AN$38:$AN$49)-ROWS($AR$38:$AR$49)-ROWS($AV$38:$AV$49)),IFERROR(INDEX($BD$38:$BD$49, ROWS($CA$4:CA62)-ROWS($AJ$38:$AJ$49)-ROWS($AN$38:$AN$49)-ROWS($AR$38:$AR$49)-ROWS($AV$38:$AV$49)-ROWS($AZ$38:$AZ$49)),IFERROR(INDEX($BH$38:$BH$49, ROWS($CA$4:CA62)-ROWS($AJ$38:$AJ$49)-ROWS($AN$38:$AN$49)-ROWS($AR$38:$AR$49)-ROWS($AV$38:$AV$49)-ROWS($AZ$38:$AZ$49)-ROWS($BD$38:$BD$49)), "")))))))</f>
        <v/>
      </c>
      <c r="CB64" s="316" t="str">
        <f t="shared" ca="1" si="36"/>
        <v/>
      </c>
      <c r="CC64" s="316" t="str">
        <f ca="1">IF(OR(CD64="",CD64=0),"",MAX(CC$5:CC63)+1)</f>
        <v/>
      </c>
      <c r="CD64" s="316" t="str">
        <f ca="1">IFERROR(INDEX($AK$38:$AK$49, ROWS($CD$4:CD62)), IFERROR(INDEX($AO$38:$AO$49, ROWS($CD$4:CD62)-ROWS($AK$38:$AK$49)), IFERROR(INDEX($AS$38:$AS$49, ROWS($CD$4:CD62)-ROWS($AK$38:$AK$49)-ROWS($AO$38:$AO$49)),IFERROR(INDEX($AW$38:$AW$49, ROWS($CD$4:CD62)-ROWS($AK$38:$AK$49)-ROWS($AO$38:$AO$49)-ROWS($AS$38:$AS$49)),IFERROR(INDEX($BA$38:$BA$49, ROWS($CD$4:CD62)-ROWS($AK$38:$AK$49)-ROWS($AO$38:$AO$49)-ROWS($AS$38:$AS$49)-ROWS($AW$38:$AW$49)),IFERROR(INDEX($BE$38:$BE$49, ROWS($CD$4:CD62)-ROWS($AK$38:$AK$49)-ROWS($AO$38:$AO$49)-ROWS($AS$38:$AS$49)-ROWS($AW$38:$AW$49)-ROWS($BA$38:$BA$49)),IFERROR(INDEX($BI$38:$BI$49, ROWS($CD$4:CD62)-ROWS($AK$38:$AK$49)-ROWS($AO$38:$AO$49)-ROWS($AS$38:$AS$49)-ROWS($AW$38:$AW$49)-ROWS($BA$38:$BA$49)-ROWS($BE$38:$BE$49)), "")))))))</f>
        <v/>
      </c>
      <c r="CE64" s="316" t="str">
        <f t="shared" ca="1" si="37"/>
        <v/>
      </c>
      <c r="CF64" s="413" t="str">
        <f t="shared" ca="1" si="38"/>
        <v/>
      </c>
      <c r="CG64" s="412" t="str">
        <f ca="1">IF(OR(CH64="",CH64=0),"",MAX(CG$5:CG63)+1)</f>
        <v/>
      </c>
      <c r="CH64" s="316" t="str">
        <f ca="1">IFERROR(INDEX($AJ$54:$AJ$65, ROWS($CH$4:CH62)), IFERROR(INDEX($AN$54:$AN$65, ROWS($CH$4:CH62)-ROWS($AJ$54:$AJ$65)), IFERROR(INDEX($AR$54:$AR$65, ROWS($CH$4:CH62)-ROWS($AJ$54:$AJ$65)-ROWS($AN$54:$AN$65)),IFERROR(INDEX($AV$54:$AV$65, ROWS($CH$4:CH62)-ROWS($AJ$54:$AJ$65)-ROWS($AN$54:$AN$65)-ROWS($AR$54:$AR$65)),IFERROR(INDEX($AZ$54:$AZ$65, ROWS($CH$4:CH62)-ROWS($AJ$54:$AJ$65)-ROWS($AN$54:$AN$65)-ROWS($AR$54:$AR$65)-ROWS($AV$54:$AV$65)),IFERROR(INDEX($BD$54:$BD$65, ROWS($CH$4:CH62)-ROWS($AJ$54:$AJ$65)-ROWS($AN$54:$AN$65)-ROWS($AR$54:$AR$65)-ROWS($AV$54:$AV$65)-ROWS($AZ$54:$AZ$65)),IFERROR(INDEX($BH$54:$BH$65, ROWS($CH$4:CH62)-ROWS($AJ$54:$AJ$65)-ROWS($AN$54:$AN$65)-ROWS($AR$54:$AR$65)-ROWS($AV$54:$AV$65)-ROWS($AZ$54:$AZ$65)-ROWS($BD$54:$BD$65)), "")))))))</f>
        <v/>
      </c>
      <c r="CI64" s="316" t="str">
        <f t="shared" ca="1" si="39"/>
        <v/>
      </c>
      <c r="CJ64" s="316" t="str">
        <f ca="1">IF(OR(CK64="",CK64=0),"",MAX(CJ$5:CJ63)+1)</f>
        <v/>
      </c>
      <c r="CK64" s="316" t="str">
        <f ca="1">IFERROR(INDEX($AK$54:$AK$65, ROWS($CK$4:CK62)), IFERROR(INDEX($AO$54:$AO$65, ROWS($CK$4:CK62)-ROWS($AK$54:$AK$65)), IFERROR(INDEX($AS$54:$AS$65, ROWS($CK$4:CK62)-ROWS($AK$54:$AK$65)-ROWS($AO$54:$AO$65)),IFERROR(INDEX($AW$54:$AW$65, ROWS($CK$4:CK62)-ROWS($AK$54:$AK$65)-ROWS($AO$54:$AO$65)-ROWS($AS$54:$AS$65)),IFERROR(INDEX($BA$54:$BA$65, ROWS($CK$4:CK62)-ROWS($AK$54:$AK$65)-ROWS($AO$54:$AO$65)-ROWS($AS$54:$AS$65)-ROWS($AW$54:$AW$65)),IFERROR(INDEX($BE$54:$BE$65, ROWS($CK$4:CK62)-ROWS($AK$54:$AK$65)-ROWS($AO$54:$AO$65)-ROWS($AS$54:$AS$65)-ROWS($AW$54:$AW$65)-ROWS($BA$54:$BA$65)),IFERROR(INDEX($BI$54:$BI$65, ROWS($CK$4:CK62)-ROWS($AK$54:$AK$65)-ROWS($AO$54:$AO$65)-ROWS($AS$54:$AS$65)-ROWS($AW$54:$AW$65)-ROWS($BA$54:$BA$65)-ROWS($BE$54:$BE$65)), "")))))))</f>
        <v/>
      </c>
      <c r="CL64" s="316" t="str">
        <f t="shared" ca="1" si="40"/>
        <v/>
      </c>
      <c r="CM64" s="413" t="str">
        <f t="shared" ca="1" si="41"/>
        <v/>
      </c>
      <c r="CN64" s="412" t="str">
        <f>IF(OR(CO64="",CO64=0),"",MAX(CN$5:CN63)+1)</f>
        <v/>
      </c>
      <c r="CO64" s="316">
        <f>IFERROR(INDEX($AJ$70:$AJ$81, ROWS($CO$4:CO62)), IFERROR(INDEX($AN$70:$AN$81, ROWS($CO$4:CO62)-ROWS($AJ$70:$AJ$81)), IFERROR(INDEX($AR$70:$AR$81, ROWS($CO$4:CO62)-ROWS($AJ$70:$AJ$81)-ROWS($AN$70:$AN$81)),IFERROR(INDEX($AV$70:$AV$81, ROWS($CO$4:CO62)-ROWS($AJ$70:$AJ$81)-ROWS($AN$70:$AN$81)-ROWS($AR$70:$AR$81)),IFERROR(INDEX($AZ$70:$AZ$81, ROWS($CO$4:CO62)-ROWS($AJ$70:$AJ$81)-ROWS($AN$70:$AN$81)-ROWS($AR$70:$AR$81)-ROWS($AV$70:$AV$81)),IFERROR(INDEX($BD$70:$BD$81, ROWS($CO$4:CO62)-ROWS($AJ$70:$AJ$81)-ROWS($AN$70:$AN$81)-ROWS($AR$70:$AR$81)-ROWS($AV$70:$AV$81)-ROWS($AZ$70:$AZ$81)),IFERROR(INDEX($BH$70:$BH$81, ROWS($CO$4:CO62)-ROWS($AJ$70:$AJ$81)-ROWS($AN$70:$AN$81)-ROWS($AR$70:$AR$81)-ROWS($AV$70:$AV$81)-ROWS($AZ$70:$AZ$81)-ROWS($BD$70:$BD$81)), "")))))))</f>
        <v>0</v>
      </c>
      <c r="CP64" s="316" t="str">
        <f t="shared" ca="1" si="42"/>
        <v/>
      </c>
      <c r="CQ64" s="316" t="str">
        <f>IF(OR(CR64="",CR64=0),"",MAX(CQ$5:CQ63)+1)</f>
        <v/>
      </c>
      <c r="CR64" s="316">
        <f>IFERROR(INDEX($AK$70:$AK$81, ROWS($CR$4:CR62)), IFERROR(INDEX($AO$70:$AO$81, ROWS($CR$4:CR62)-ROWS($AK$70:$AK$81)), IFERROR(INDEX($AS$70:$AS$81, ROWS($CR$4:CR62)-ROWS($AK$70:$AK$81)-ROWS($AO$70:$AO$81)),IFERROR(INDEX($AW$70:$AW$81, ROWS($CR$4:CR62)-ROWS($AK$70:$AK$81)-ROWS($AO$70:$AO$81)-ROWS($AS$70:$AS$81)),IFERROR(INDEX($BA$70:$BA$81, ROWS($CR$4:CR62)-ROWS($AK$70:$AK$81)-ROWS($AO$70:$AO$81)-ROWS($AS$70:$AS$81)-ROWS($AW$70:$AW$81)),IFERROR(INDEX($BE$70:$BE$81, ROWS($CR$4:CR62)-ROWS($AK$70:$AK$81)-ROWS($AO$70:$AO$81)-ROWS($AS$70:$AS$81)-ROWS($AW$70:$AW$81)-ROWS($BA$70:$BA$81)),IFERROR(INDEX($BI$70:$BI$81, ROWS($CR$4:CR62)-ROWS($AK$70:$AK$81)-ROWS($AO$70:$AO$81)-ROWS($AS$70:$AS$81)-ROWS($AW$70:$AW$81)-ROWS($BA$70:$BA$81)-ROWS($BE$70:$BE$81)), "")))))))</f>
        <v>0</v>
      </c>
      <c r="CS64" s="316" t="str">
        <f t="shared" ca="1" si="43"/>
        <v/>
      </c>
      <c r="CT64" s="413" t="str">
        <f t="shared" ca="1" si="44"/>
        <v/>
      </c>
      <c r="CU64" s="412" t="str">
        <f>IF(OR(CV64="",CV64=0),"",MAX(CU$5:CU63)+1)</f>
        <v/>
      </c>
      <c r="CV64" s="316" t="str">
        <f>IFERROR(INDEX($AJ$86:$AJ$97, ROWS($CV$4:CV62)), IFERROR(INDEX($AN$86:$AN$97, ROWS($CV$4:CV62)-ROWS($AJ$86:$AJ$97)), ""))</f>
        <v/>
      </c>
      <c r="CW64" s="316" t="str">
        <f t="shared" si="45"/>
        <v/>
      </c>
      <c r="CX64" s="316" t="str">
        <f>IF(OR(CY64="",CY64=0),"",MAX(CX$5:CX63)+1)</f>
        <v/>
      </c>
      <c r="CY64" s="316" t="str">
        <f>IFERROR(INDEX($AK$86:$AK$97, ROWS($CY$4:CY62)), IFERROR(INDEX($AO$86:$AO$97, ROWS($CY$4:CY62)-ROWS($AK$86:$AK$97)), ""))</f>
        <v/>
      </c>
      <c r="CZ64" s="316" t="str">
        <f t="shared" si="46"/>
        <v/>
      </c>
      <c r="DA64" s="413" t="str">
        <f t="shared" si="47"/>
        <v/>
      </c>
      <c r="DC64" s="1167" t="s">
        <v>489</v>
      </c>
      <c r="DD64" s="1168"/>
      <c r="DE64" s="1168"/>
      <c r="DF64" s="1168"/>
      <c r="DG64" s="1168"/>
      <c r="DH64" s="1168"/>
      <c r="DI64" s="1168"/>
      <c r="DJ64" s="1168"/>
      <c r="DK64" s="1168"/>
      <c r="DL64" s="1169"/>
      <c r="DM64" s="292"/>
      <c r="DN64" s="1199" t="s">
        <v>489</v>
      </c>
      <c r="DO64" s="1200"/>
      <c r="DP64" s="1200"/>
      <c r="DQ64" s="1200"/>
      <c r="DR64" s="1200"/>
      <c r="DS64" s="1201"/>
    </row>
    <row r="65" spans="16:123" ht="15.75" thickBot="1" x14ac:dyDescent="0.35">
      <c r="P65" s="1179"/>
      <c r="Q65" s="1180"/>
      <c r="R65" s="453"/>
      <c r="S65" s="407"/>
      <c r="U65" s="1179"/>
      <c r="V65" s="1180"/>
      <c r="W65" s="453"/>
      <c r="X65" s="407"/>
      <c r="AB65" s="395">
        <f ca="1">IFERROR(MATCH($AB$59,OFFSET(Year!$AT$123:$AT$174,AB64,,1000),0)+AB64,"")</f>
        <v>5</v>
      </c>
      <c r="AC65" s="340">
        <f ca="1">IFERROR(INDEX(Year!$AW$123:$AW$174,AB65),"")</f>
        <v>11</v>
      </c>
      <c r="AD65" s="348" t="str">
        <f ca="1">IFERROR(INDEX(Year!$AU$123:$AU$174,AB65),"")</f>
        <v>Paycheck 2</v>
      </c>
      <c r="AE65" s="363">
        <f ca="1">IFERROR(INDEX(Year!$AV$123:$AV$174,AB65),"")</f>
        <v>400</v>
      </c>
      <c r="AF65" s="402" t="str">
        <f ca="1">IFERROR(INDEX(Year!$AT$123:$AT$174,AB65),"")</f>
        <v>Income</v>
      </c>
      <c r="AI65" s="309" t="str">
        <f t="shared" ca="1" si="159"/>
        <v/>
      </c>
      <c r="AJ65" s="310" t="str">
        <f t="shared" ca="1" si="138"/>
        <v/>
      </c>
      <c r="AK65" s="310" t="str">
        <f t="shared" ca="1" si="139"/>
        <v/>
      </c>
      <c r="AL65" s="311" t="str">
        <f t="shared" ca="1" si="140"/>
        <v/>
      </c>
      <c r="AM65" s="309" t="str">
        <f t="shared" ca="1" si="160"/>
        <v/>
      </c>
      <c r="AN65" s="310" t="str">
        <f t="shared" ca="1" si="141"/>
        <v/>
      </c>
      <c r="AO65" s="310" t="str">
        <f t="shared" ca="1" si="142"/>
        <v/>
      </c>
      <c r="AP65" s="311" t="str">
        <f t="shared" ca="1" si="143"/>
        <v/>
      </c>
      <c r="AQ65" s="309" t="str">
        <f t="shared" ca="1" si="161"/>
        <v/>
      </c>
      <c r="AR65" s="310" t="str">
        <f t="shared" ca="1" si="144"/>
        <v/>
      </c>
      <c r="AS65" s="310" t="str">
        <f t="shared" ca="1" si="145"/>
        <v/>
      </c>
      <c r="AT65" s="311" t="str">
        <f t="shared" ca="1" si="146"/>
        <v/>
      </c>
      <c r="AU65" s="309" t="str">
        <f t="shared" ca="1" si="162"/>
        <v/>
      </c>
      <c r="AV65" s="310" t="str">
        <f t="shared" ca="1" si="147"/>
        <v/>
      </c>
      <c r="AW65" s="310" t="str">
        <f t="shared" ca="1" si="148"/>
        <v/>
      </c>
      <c r="AX65" s="311" t="str">
        <f t="shared" ca="1" si="149"/>
        <v/>
      </c>
      <c r="AY65" s="309" t="str">
        <f t="shared" ca="1" si="163"/>
        <v/>
      </c>
      <c r="AZ65" s="310" t="str">
        <f t="shared" ca="1" si="150"/>
        <v/>
      </c>
      <c r="BA65" s="310" t="str">
        <f t="shared" ca="1" si="151"/>
        <v/>
      </c>
      <c r="BB65" s="311" t="str">
        <f t="shared" ca="1" si="152"/>
        <v/>
      </c>
      <c r="BC65" s="309" t="str">
        <f t="shared" ca="1" si="164"/>
        <v/>
      </c>
      <c r="BD65" s="310" t="str">
        <f t="shared" ca="1" si="153"/>
        <v/>
      </c>
      <c r="BE65" s="310" t="str">
        <f t="shared" ca="1" si="154"/>
        <v/>
      </c>
      <c r="BF65" s="311" t="str">
        <f t="shared" ca="1" si="155"/>
        <v/>
      </c>
      <c r="BG65" s="309" t="str">
        <f t="shared" ca="1" si="165"/>
        <v/>
      </c>
      <c r="BH65" s="310" t="str">
        <f t="shared" ca="1" si="156"/>
        <v/>
      </c>
      <c r="BI65" s="310" t="str">
        <f t="shared" ca="1" si="157"/>
        <v/>
      </c>
      <c r="BJ65" s="311" t="str">
        <f t="shared" ca="1" si="158"/>
        <v/>
      </c>
      <c r="BL65" s="412" t="str">
        <f ca="1">IF(OR(BM65="",BM65=0),"",MAX(BL$5:BL64)+1)</f>
        <v/>
      </c>
      <c r="BM65" s="316" t="str">
        <f ca="1">IFERROR(INDEX($AJ$6:$AJ$17, ROWS(BM$4:$BM63)), IFERROR(INDEX($AN$6:$AN$17, ROWS(BM$4:$BM63)-ROWS($AJ$6:$AJ$17)), IFERROR(INDEX($AR$6:$AR$17, ROWS(BM$4:$BM63)-ROWS($AJ$6:$AJ$17)-ROWS($AN$6:$AN$17)),IFERROR(INDEX($AV$6:$AV$17, ROWS(BM$4:$BM63)-ROWS($AJ$6:$AJ$17)-ROWS($AN$6:$AN$17)-ROWS($AR$6:$AR$17)),IFERROR(INDEX($AZ$6:$AZ$17, ROWS(BM$4:$BM63)-ROWS($AJ$6:$AJ$17)-ROWS($AN$6:$AN$17)-ROWS($AR$6:$AR$17)-ROWS($AV$6:$AV$17)),IFERROR(INDEX($BD$6:$BD$17, ROWS(BM$4:$BM63)-ROWS($AJ$6:$AJ$17)-ROWS($AN$6:$AN$17)-ROWS($AR$6:$AR$17)-ROWS($AV$6:$AV$17)-ROWS($AZ$6:$AZ$17)),IFERROR(INDEX($BH$6:$BH$17, ROWS(BM$4:$BM63)-ROWS($AJ$6:$AJ$17)-ROWS($AN$6:$AN$17)-ROWS($AR$6:$AR$17)-ROWS($AV$6:$AV$17)-ROWS($AZ$6:$AZ$17)-ROWS($BD$6:$BD$17)), "")))))))</f>
        <v/>
      </c>
      <c r="BN65" s="316" t="str">
        <f t="shared" ca="1" si="30"/>
        <v/>
      </c>
      <c r="BO65" s="316" t="str">
        <f ca="1">IF(OR(BP65="",BP65=0),"",MAX(BO$5:BO64)+1)</f>
        <v/>
      </c>
      <c r="BP65" s="316" t="str">
        <f ca="1">IFERROR(INDEX($AK$6:$AK$17, ROWS($BP$4:BP63)), IFERROR(INDEX($AO$6:$AO$17, ROWS($BP$4:BP63)-ROWS($AK$6:$AK$17)), IFERROR(INDEX($AS$6:$AS$17, ROWS($BP$4:BP63)-ROWS($AK$6:$AK$17)-ROWS($AO$6:$AO$17)),IFERROR(INDEX($AW$6:$AW$17, ROWS($BP$4:BP63)-ROWS($AK$6:$AK$17)-ROWS($AO$6:$AO$17)-ROWS($AS$6:$AS$17)),IFERROR(INDEX($BA$6:$BA$17, ROWS($BP$4:BP63)-ROWS($AK$6:$AK$17)-ROWS($AO$6:$AO$17)-ROWS($AS$6:$AS$17)-ROWS($AW$6:$AW$17)),IFERROR(INDEX($BE$6:$BE$17, ROWS($BP$4:BP63)-ROWS($AK$6:$AK$17)-ROWS($AO$6:$AO$17)-ROWS($AS$6:$AS$17)-ROWS($AW$6:$AW$17)-ROWS($BA$6:$BA$17)),IFERROR(INDEX($BI$6:$BI$17, ROWS($BP$4:BP63)-ROWS($AK$6:$AK$17)-ROWS($AO$6:$AO$17)-ROWS($AS$6:$AS$17)-ROWS($AW$6:$AW$17)-ROWS($BA$6:$BA$17)-ROWS($BE$6:$BE$17)), "")))))))</f>
        <v/>
      </c>
      <c r="BQ65" s="316" t="str">
        <f t="shared" ca="1" si="31"/>
        <v/>
      </c>
      <c r="BR65" s="413" t="str">
        <f t="shared" ca="1" si="32"/>
        <v/>
      </c>
      <c r="BS65" s="412" t="str">
        <f ca="1">IF(OR(BT65="",BT65=0),"",MAX(BS$5:BS64)+1)</f>
        <v/>
      </c>
      <c r="BT65" s="316" t="str">
        <f ca="1">IFERROR(INDEX($AJ$22:$AJ$33, ROWS($BT$4:BT63)), IFERROR(INDEX($AN$22:$AN$33, ROWS($BT$4:BT63)-ROWS($AJ$22:$AJ$33)), IFERROR(INDEX($AR$22:$AR$33, ROWS($BT$4:BT63)-ROWS($AJ$22:$AJ$33)-ROWS($AN$22:$AN$33)),IFERROR(INDEX($AV$22:$AV$33, ROWS($BT$4:BT63)-ROWS($AJ$22:$AJ$33)-ROWS($AN$22:$AN$33)-ROWS($AR$22:$AR$33)),IFERROR(INDEX($AZ$22:$AZ$33, ROWS($BT$4:BT63)-ROWS($AJ$22:$AJ$33)-ROWS($AN$22:$AN$33)-ROWS($AR$22:$AR$33)-ROWS($AV$22:$AV$33)),IFERROR(INDEX($BD$22:$BD$33, ROWS($BT$4:BT63)-ROWS($AJ$22:$AJ$33)-ROWS($AN$22:$AN$33)-ROWS($AR$22:$AR$33)-ROWS($AV$22:$AV$33)-ROWS($AZ$22:$AZ$33)),IFERROR(INDEX($BH$22:$BH$33, ROWS($BT$4:BT63)-ROWS($AJ$22:$AJ$33)-ROWS($AN$22:$AN$33)-ROWS($AR$22:$AR$33)-ROWS($AV$22:$AV$33)-ROWS($AZ$22:$AZ$33)-ROWS($BD$22:$BD$33)), "")))))))</f>
        <v/>
      </c>
      <c r="BU65" s="316" t="str">
        <f t="shared" ca="1" si="33"/>
        <v/>
      </c>
      <c r="BV65" s="316" t="str">
        <f ca="1">IF(OR(BW65="",BW65=0),"",MAX(BV$5:BV64)+1)</f>
        <v/>
      </c>
      <c r="BW65" s="316" t="str">
        <f ca="1">IFERROR(INDEX($AK$22:$AK$33, ROWS($BW$4:BW63)), IFERROR(INDEX($AO$22:$AO$33, ROWS($BW$4:BW63)-ROWS($AK$22:$AK$33)), IFERROR(INDEX($AS$22:$AS$33, ROWS($BW$4:BW63)-ROWS($AK$22:$AK$33)-ROWS($AO$22:$AO$33)),IFERROR(INDEX($AW$22:$AW$33, ROWS($BW$4:BW63)-ROWS($AK$22:$AK$33)-ROWS($AO$22:$AO$33)-ROWS($AS$22:$AS$33)),IFERROR(INDEX($BA$22:$BA$33, ROWS($BW$4:BW63)-ROWS($AK$22:$AK$33)-ROWS($AO$22:$AO$33)-ROWS($AS$22:$AS$33)-ROWS($AW$22:$AW$33)),IFERROR(INDEX($BE$22:$BE$33, ROWS($BW$4:BW63)-ROWS($AK$22:$AK$33)-ROWS($AO$22:$AO$33)-ROWS($AS$22:$AS$33)-ROWS($AW$22:$AW$33)-ROWS($BA$22:$BA$33)),IFERROR(INDEX($BI$22:$BI$33, ROWS($BW$4:BW63)-ROWS($AK$22:$AK$33)-ROWS($AO$22:$AO$33)-ROWS($AS$22:$AS$33)-ROWS($AW$22:$AW$33)-ROWS($BA$22:$BA$33)-ROWS($BE$22:$BE$33)), "")))))))</f>
        <v/>
      </c>
      <c r="BX65" s="316" t="str">
        <f t="shared" ca="1" si="34"/>
        <v/>
      </c>
      <c r="BY65" s="413" t="str">
        <f t="shared" ca="1" si="35"/>
        <v/>
      </c>
      <c r="BZ65" s="412" t="str">
        <f ca="1">IF(OR(CA65="",CA65=0),"",MAX(BZ$5:BZ64)+1)</f>
        <v/>
      </c>
      <c r="CA65" s="316" t="str">
        <f ca="1">IFERROR(INDEX($AJ$38:$AJ$49, ROWS($CA$4:CA63)), IFERROR(INDEX($AN$38:$AN$49, ROWS($CA$4:CA63)-ROWS($AJ$38:$AJ$49)), IFERROR(INDEX($AR$38:$AR$49, ROWS($CA$4:CA63)-ROWS($AJ$38:$AJ$49)-ROWS($AN$38:$AN$49)),IFERROR(INDEX($AV$38:$AV$49, ROWS($CA$4:CA63)-ROWS($AJ$38:$AJ$49)-ROWS($AN$38:$AN$49)-ROWS($AR$38:$AR$49)),IFERROR(INDEX($AZ$38:$AZ$49, ROWS($CA$4:CA63)-ROWS($AJ$38:$AJ$49)-ROWS($AN$38:$AN$49)-ROWS($AR$38:$AR$49)-ROWS($AV$38:$AV$49)),IFERROR(INDEX($BD$38:$BD$49, ROWS($CA$4:CA63)-ROWS($AJ$38:$AJ$49)-ROWS($AN$38:$AN$49)-ROWS($AR$38:$AR$49)-ROWS($AV$38:$AV$49)-ROWS($AZ$38:$AZ$49)),IFERROR(INDEX($BH$38:$BH$49, ROWS($CA$4:CA63)-ROWS($AJ$38:$AJ$49)-ROWS($AN$38:$AN$49)-ROWS($AR$38:$AR$49)-ROWS($AV$38:$AV$49)-ROWS($AZ$38:$AZ$49)-ROWS($BD$38:$BD$49)), "")))))))</f>
        <v/>
      </c>
      <c r="CB65" s="316" t="str">
        <f t="shared" ca="1" si="36"/>
        <v/>
      </c>
      <c r="CC65" s="316" t="str">
        <f ca="1">IF(OR(CD65="",CD65=0),"",MAX(CC$5:CC64)+1)</f>
        <v/>
      </c>
      <c r="CD65" s="316" t="str">
        <f ca="1">IFERROR(INDEX($AK$38:$AK$49, ROWS($CD$4:CD63)), IFERROR(INDEX($AO$38:$AO$49, ROWS($CD$4:CD63)-ROWS($AK$38:$AK$49)), IFERROR(INDEX($AS$38:$AS$49, ROWS($CD$4:CD63)-ROWS($AK$38:$AK$49)-ROWS($AO$38:$AO$49)),IFERROR(INDEX($AW$38:$AW$49, ROWS($CD$4:CD63)-ROWS($AK$38:$AK$49)-ROWS($AO$38:$AO$49)-ROWS($AS$38:$AS$49)),IFERROR(INDEX($BA$38:$BA$49, ROWS($CD$4:CD63)-ROWS($AK$38:$AK$49)-ROWS($AO$38:$AO$49)-ROWS($AS$38:$AS$49)-ROWS($AW$38:$AW$49)),IFERROR(INDEX($BE$38:$BE$49, ROWS($CD$4:CD63)-ROWS($AK$38:$AK$49)-ROWS($AO$38:$AO$49)-ROWS($AS$38:$AS$49)-ROWS($AW$38:$AW$49)-ROWS($BA$38:$BA$49)),IFERROR(INDEX($BI$38:$BI$49, ROWS($CD$4:CD63)-ROWS($AK$38:$AK$49)-ROWS($AO$38:$AO$49)-ROWS($AS$38:$AS$49)-ROWS($AW$38:$AW$49)-ROWS($BA$38:$BA$49)-ROWS($BE$38:$BE$49)), "")))))))</f>
        <v/>
      </c>
      <c r="CE65" s="316" t="str">
        <f t="shared" ca="1" si="37"/>
        <v/>
      </c>
      <c r="CF65" s="413" t="str">
        <f t="shared" ca="1" si="38"/>
        <v/>
      </c>
      <c r="CG65" s="412" t="str">
        <f ca="1">IF(OR(CH65="",CH65=0),"",MAX(CG$5:CG64)+1)</f>
        <v/>
      </c>
      <c r="CH65" s="316" t="str">
        <f ca="1">IFERROR(INDEX($AJ$54:$AJ$65, ROWS($CH$4:CH63)), IFERROR(INDEX($AN$54:$AN$65, ROWS($CH$4:CH63)-ROWS($AJ$54:$AJ$65)), IFERROR(INDEX($AR$54:$AR$65, ROWS($CH$4:CH63)-ROWS($AJ$54:$AJ$65)-ROWS($AN$54:$AN$65)),IFERROR(INDEX($AV$54:$AV$65, ROWS($CH$4:CH63)-ROWS($AJ$54:$AJ$65)-ROWS($AN$54:$AN$65)-ROWS($AR$54:$AR$65)),IFERROR(INDEX($AZ$54:$AZ$65, ROWS($CH$4:CH63)-ROWS($AJ$54:$AJ$65)-ROWS($AN$54:$AN$65)-ROWS($AR$54:$AR$65)-ROWS($AV$54:$AV$65)),IFERROR(INDEX($BD$54:$BD$65, ROWS($CH$4:CH63)-ROWS($AJ$54:$AJ$65)-ROWS($AN$54:$AN$65)-ROWS($AR$54:$AR$65)-ROWS($AV$54:$AV$65)-ROWS($AZ$54:$AZ$65)),IFERROR(INDEX($BH$54:$BH$65, ROWS($CH$4:CH63)-ROWS($AJ$54:$AJ$65)-ROWS($AN$54:$AN$65)-ROWS($AR$54:$AR$65)-ROWS($AV$54:$AV$65)-ROWS($AZ$54:$AZ$65)-ROWS($BD$54:$BD$65)), "")))))))</f>
        <v/>
      </c>
      <c r="CI65" s="316" t="str">
        <f t="shared" ca="1" si="39"/>
        <v/>
      </c>
      <c r="CJ65" s="316" t="str">
        <f ca="1">IF(OR(CK65="",CK65=0),"",MAX(CJ$5:CJ64)+1)</f>
        <v/>
      </c>
      <c r="CK65" s="316" t="str">
        <f ca="1">IFERROR(INDEX($AK$54:$AK$65, ROWS($CK$4:CK63)), IFERROR(INDEX($AO$54:$AO$65, ROWS($CK$4:CK63)-ROWS($AK$54:$AK$65)), IFERROR(INDEX($AS$54:$AS$65, ROWS($CK$4:CK63)-ROWS($AK$54:$AK$65)-ROWS($AO$54:$AO$65)),IFERROR(INDEX($AW$54:$AW$65, ROWS($CK$4:CK63)-ROWS($AK$54:$AK$65)-ROWS($AO$54:$AO$65)-ROWS($AS$54:$AS$65)),IFERROR(INDEX($BA$54:$BA$65, ROWS($CK$4:CK63)-ROWS($AK$54:$AK$65)-ROWS($AO$54:$AO$65)-ROWS($AS$54:$AS$65)-ROWS($AW$54:$AW$65)),IFERROR(INDEX($BE$54:$BE$65, ROWS($CK$4:CK63)-ROWS($AK$54:$AK$65)-ROWS($AO$54:$AO$65)-ROWS($AS$54:$AS$65)-ROWS($AW$54:$AW$65)-ROWS($BA$54:$BA$65)),IFERROR(INDEX($BI$54:$BI$65, ROWS($CK$4:CK63)-ROWS($AK$54:$AK$65)-ROWS($AO$54:$AO$65)-ROWS($AS$54:$AS$65)-ROWS($AW$54:$AW$65)-ROWS($BA$54:$BA$65)-ROWS($BE$54:$BE$65)), "")))))))</f>
        <v/>
      </c>
      <c r="CL65" s="316" t="str">
        <f t="shared" ca="1" si="40"/>
        <v/>
      </c>
      <c r="CM65" s="413" t="str">
        <f t="shared" ca="1" si="41"/>
        <v/>
      </c>
      <c r="CN65" s="412" t="str">
        <f>IF(OR(CO65="",CO65=0),"",MAX(CN$5:CN64)+1)</f>
        <v/>
      </c>
      <c r="CO65" s="316">
        <f>IFERROR(INDEX($AJ$70:$AJ$81, ROWS($CO$4:CO63)), IFERROR(INDEX($AN$70:$AN$81, ROWS($CO$4:CO63)-ROWS($AJ$70:$AJ$81)), IFERROR(INDEX($AR$70:$AR$81, ROWS($CO$4:CO63)-ROWS($AJ$70:$AJ$81)-ROWS($AN$70:$AN$81)),IFERROR(INDEX($AV$70:$AV$81, ROWS($CO$4:CO63)-ROWS($AJ$70:$AJ$81)-ROWS($AN$70:$AN$81)-ROWS($AR$70:$AR$81)),IFERROR(INDEX($AZ$70:$AZ$81, ROWS($CO$4:CO63)-ROWS($AJ$70:$AJ$81)-ROWS($AN$70:$AN$81)-ROWS($AR$70:$AR$81)-ROWS($AV$70:$AV$81)),IFERROR(INDEX($BD$70:$BD$81, ROWS($CO$4:CO63)-ROWS($AJ$70:$AJ$81)-ROWS($AN$70:$AN$81)-ROWS($AR$70:$AR$81)-ROWS($AV$70:$AV$81)-ROWS($AZ$70:$AZ$81)),IFERROR(INDEX($BH$70:$BH$81, ROWS($CO$4:CO63)-ROWS($AJ$70:$AJ$81)-ROWS($AN$70:$AN$81)-ROWS($AR$70:$AR$81)-ROWS($AV$70:$AV$81)-ROWS($AZ$70:$AZ$81)-ROWS($BD$70:$BD$81)), "")))))))</f>
        <v>0</v>
      </c>
      <c r="CP65" s="316" t="str">
        <f t="shared" ca="1" si="42"/>
        <v/>
      </c>
      <c r="CQ65" s="316" t="str">
        <f>IF(OR(CR65="",CR65=0),"",MAX(CQ$5:CQ64)+1)</f>
        <v/>
      </c>
      <c r="CR65" s="316">
        <f>IFERROR(INDEX($AK$70:$AK$81, ROWS($CR$4:CR63)), IFERROR(INDEX($AO$70:$AO$81, ROWS($CR$4:CR63)-ROWS($AK$70:$AK$81)), IFERROR(INDEX($AS$70:$AS$81, ROWS($CR$4:CR63)-ROWS($AK$70:$AK$81)-ROWS($AO$70:$AO$81)),IFERROR(INDEX($AW$70:$AW$81, ROWS($CR$4:CR63)-ROWS($AK$70:$AK$81)-ROWS($AO$70:$AO$81)-ROWS($AS$70:$AS$81)),IFERROR(INDEX($BA$70:$BA$81, ROWS($CR$4:CR63)-ROWS($AK$70:$AK$81)-ROWS($AO$70:$AO$81)-ROWS($AS$70:$AS$81)-ROWS($AW$70:$AW$81)),IFERROR(INDEX($BE$70:$BE$81, ROWS($CR$4:CR63)-ROWS($AK$70:$AK$81)-ROWS($AO$70:$AO$81)-ROWS($AS$70:$AS$81)-ROWS($AW$70:$AW$81)-ROWS($BA$70:$BA$81)),IFERROR(INDEX($BI$70:$BI$81, ROWS($CR$4:CR63)-ROWS($AK$70:$AK$81)-ROWS($AO$70:$AO$81)-ROWS($AS$70:$AS$81)-ROWS($AW$70:$AW$81)-ROWS($BA$70:$BA$81)-ROWS($BE$70:$BE$81)), "")))))))</f>
        <v>0</v>
      </c>
      <c r="CS65" s="316" t="str">
        <f t="shared" ca="1" si="43"/>
        <v/>
      </c>
      <c r="CT65" s="413" t="str">
        <f t="shared" ca="1" si="44"/>
        <v/>
      </c>
      <c r="CU65" s="412" t="str">
        <f>IF(OR(CV65="",CV65=0),"",MAX(CU$5:CU64)+1)</f>
        <v/>
      </c>
      <c r="CV65" s="316" t="str">
        <f>IFERROR(INDEX($AJ$86:$AJ$97, ROWS($CV$4:CV63)), IFERROR(INDEX($AN$86:$AN$97, ROWS($CV$4:CV63)-ROWS($AJ$86:$AJ$97)), ""))</f>
        <v/>
      </c>
      <c r="CW65" s="316" t="str">
        <f t="shared" si="45"/>
        <v/>
      </c>
      <c r="CX65" s="316" t="str">
        <f>IF(OR(CY65="",CY65=0),"",MAX(CX$5:CX64)+1)</f>
        <v/>
      </c>
      <c r="CY65" s="316" t="str">
        <f>IFERROR(INDEX($AK$86:$AK$97, ROWS($CY$4:CY63)), IFERROR(INDEX($AO$86:$AO$97, ROWS($CY$4:CY63)-ROWS($AK$86:$AK$97)), ""))</f>
        <v/>
      </c>
      <c r="CZ65" s="316" t="str">
        <f t="shared" si="46"/>
        <v/>
      </c>
      <c r="DA65" s="413" t="str">
        <f t="shared" si="47"/>
        <v/>
      </c>
      <c r="DC65" s="437"/>
      <c r="DD65" s="1151" t="s">
        <v>504</v>
      </c>
      <c r="DE65" s="1152"/>
      <c r="DF65" s="430"/>
      <c r="DG65" s="1162" t="s">
        <v>23</v>
      </c>
      <c r="DH65" s="1152"/>
      <c r="DI65" s="1162" t="s">
        <v>504</v>
      </c>
      <c r="DJ65" s="1152"/>
      <c r="DK65" s="1162" t="s">
        <v>23</v>
      </c>
      <c r="DL65" s="1152"/>
      <c r="DM65" s="292"/>
      <c r="DN65" s="1163" t="s">
        <v>481</v>
      </c>
      <c r="DO65" s="1164"/>
      <c r="DP65" s="1164"/>
      <c r="DQ65" s="1165" t="s">
        <v>491</v>
      </c>
      <c r="DR65" s="1164"/>
      <c r="DS65" s="1166"/>
    </row>
    <row r="66" spans="16:123" x14ac:dyDescent="0.3">
      <c r="P66" s="1202" t="s">
        <v>549</v>
      </c>
      <c r="Q66" s="1203"/>
      <c r="R66" s="1203"/>
      <c r="S66" s="452">
        <f>IF(AND(S46="",S47="",S48="",S49="",S50="",S51="",S52="",S53="",S54="",S55="",S56="",S57="",S58="",S59="",S60="",S61="",S62="",S63="",S65=""),0,SUM(S46:S65))</f>
        <v>0</v>
      </c>
      <c r="U66" s="1149" t="s">
        <v>517</v>
      </c>
      <c r="V66" s="1150"/>
      <c r="W66" s="1150"/>
      <c r="X66" s="447">
        <f>IF(AND(X46="",X47="",X48="",X49="",X50="",X51="",X52="",X53="",X54="",X55="",X56="",X57="",X58="",X59="",X60="",X61="",X62="",X63="",X65=""),0,SUM(X46:X65))</f>
        <v>0</v>
      </c>
      <c r="AB66" s="395">
        <f ca="1">IFERROR(MATCH($AB$59,OFFSET(Year!$AT$123:$AT$174,AB65,,1000),0)+AB65,"")</f>
        <v>6</v>
      </c>
      <c r="AC66" s="340">
        <f ca="1">IFERROR(INDEX(Year!$AW$123:$AW$174,AB66),"")</f>
        <v>18</v>
      </c>
      <c r="AD66" s="348" t="str">
        <f ca="1">IFERROR(INDEX(Year!$AU$123:$AU$174,AB66),"")</f>
        <v>Paycheck 2</v>
      </c>
      <c r="AE66" s="363">
        <f ca="1">IFERROR(INDEX(Year!$AV$123:$AV$174,AB66),"")</f>
        <v>400</v>
      </c>
      <c r="AF66" s="402" t="str">
        <f ca="1">IFERROR(INDEX(Year!$AT$123:$AT$174,AB66),"")</f>
        <v>Income</v>
      </c>
      <c r="BL66" s="412">
        <f ca="1">IF(OR(BM66="",BM66=0),"",MAX(BL$5:BL65)+1)</f>
        <v>1</v>
      </c>
      <c r="BM66" s="316" t="str">
        <f ca="1">IFERROR(INDEX($AJ$6:$AJ$17, ROWS(BM$4:$BM64)), IFERROR(INDEX($AN$6:$AN$17, ROWS(BM$4:$BM64)-ROWS($AJ$6:$AJ$17)), IFERROR(INDEX($AR$6:$AR$17, ROWS(BM$4:$BM64)-ROWS($AJ$6:$AJ$17)-ROWS($AN$6:$AN$17)),IFERROR(INDEX($AV$6:$AV$17, ROWS(BM$4:$BM64)-ROWS($AJ$6:$AJ$17)-ROWS($AN$6:$AN$17)-ROWS($AR$6:$AR$17)),IFERROR(INDEX($AZ$6:$AZ$17, ROWS(BM$4:$BM64)-ROWS($AJ$6:$AJ$17)-ROWS($AN$6:$AN$17)-ROWS($AR$6:$AR$17)-ROWS($AV$6:$AV$17)),IFERROR(INDEX($BD$6:$BD$17, ROWS(BM$4:$BM64)-ROWS($AJ$6:$AJ$17)-ROWS($AN$6:$AN$17)-ROWS($AR$6:$AR$17)-ROWS($AV$6:$AV$17)-ROWS($AZ$6:$AZ$17)),IFERROR(INDEX($BH$6:$BH$17, ROWS(BM$4:$BM64)-ROWS($AJ$6:$AJ$17)-ROWS($AN$6:$AN$17)-ROWS($AR$6:$AR$17)-ROWS($AV$6:$AV$17)-ROWS($AZ$6:$AZ$17)-ROWS($BD$6:$BD$17)), "")))))))</f>
        <v>Bank Loan 1</v>
      </c>
      <c r="BN66" s="316" t="str">
        <f t="shared" ca="1" si="30"/>
        <v/>
      </c>
      <c r="BO66" s="316">
        <f ca="1">IF(OR(BP66="",BP66=0),"",MAX(BO$5:BO65)+1)</f>
        <v>1</v>
      </c>
      <c r="BP66" s="316">
        <f ca="1">IFERROR(INDEX($AK$6:$AK$17, ROWS($BP$4:BP64)), IFERROR(INDEX($AO$6:$AO$17, ROWS($BP$4:BP64)-ROWS($AK$6:$AK$17)), IFERROR(INDEX($AS$6:$AS$17, ROWS($BP$4:BP64)-ROWS($AK$6:$AK$17)-ROWS($AO$6:$AO$17)),IFERROR(INDEX($AW$6:$AW$17, ROWS($BP$4:BP64)-ROWS($AK$6:$AK$17)-ROWS($AO$6:$AO$17)-ROWS($AS$6:$AS$17)),IFERROR(INDEX($BA$6:$BA$17, ROWS($BP$4:BP64)-ROWS($AK$6:$AK$17)-ROWS($AO$6:$AO$17)-ROWS($AS$6:$AS$17)-ROWS($AW$6:$AW$17)),IFERROR(INDEX($BE$6:$BE$17, ROWS($BP$4:BP64)-ROWS($AK$6:$AK$17)-ROWS($AO$6:$AO$17)-ROWS($AS$6:$AS$17)-ROWS($AW$6:$AW$17)-ROWS($BA$6:$BA$17)),IFERROR(INDEX($BI$6:$BI$17, ROWS($BP$4:BP64)-ROWS($AK$6:$AK$17)-ROWS($AO$6:$AO$17)-ROWS($AS$6:$AS$17)-ROWS($AW$6:$AW$17)-ROWS($BA$6:$BA$17)-ROWS($BE$6:$BE$17)), "")))))))</f>
        <v>120</v>
      </c>
      <c r="BQ66" s="316" t="str">
        <f t="shared" ca="1" si="31"/>
        <v/>
      </c>
      <c r="BR66" s="413" t="str">
        <f t="shared" ca="1" si="32"/>
        <v/>
      </c>
      <c r="BS66" s="412" t="str">
        <f ca="1">IF(OR(BT66="",BT66=0),"",MAX(BS$5:BS65)+1)</f>
        <v/>
      </c>
      <c r="BT66" s="316" t="str">
        <f ca="1">IFERROR(INDEX($AJ$22:$AJ$33, ROWS($BT$4:BT64)), IFERROR(INDEX($AN$22:$AN$33, ROWS($BT$4:BT64)-ROWS($AJ$22:$AJ$33)), IFERROR(INDEX($AR$22:$AR$33, ROWS($BT$4:BT64)-ROWS($AJ$22:$AJ$33)-ROWS($AN$22:$AN$33)),IFERROR(INDEX($AV$22:$AV$33, ROWS($BT$4:BT64)-ROWS($AJ$22:$AJ$33)-ROWS($AN$22:$AN$33)-ROWS($AR$22:$AR$33)),IFERROR(INDEX($AZ$22:$AZ$33, ROWS($BT$4:BT64)-ROWS($AJ$22:$AJ$33)-ROWS($AN$22:$AN$33)-ROWS($AR$22:$AR$33)-ROWS($AV$22:$AV$33)),IFERROR(INDEX($BD$22:$BD$33, ROWS($BT$4:BT64)-ROWS($AJ$22:$AJ$33)-ROWS($AN$22:$AN$33)-ROWS($AR$22:$AR$33)-ROWS($AV$22:$AV$33)-ROWS($AZ$22:$AZ$33)),IFERROR(INDEX($BH$22:$BH$33, ROWS($BT$4:BT64)-ROWS($AJ$22:$AJ$33)-ROWS($AN$22:$AN$33)-ROWS($AR$22:$AR$33)-ROWS($AV$22:$AV$33)-ROWS($AZ$22:$AZ$33)-ROWS($BD$22:$BD$33)), "")))))))</f>
        <v/>
      </c>
      <c r="BU66" s="316" t="str">
        <f t="shared" ca="1" si="33"/>
        <v/>
      </c>
      <c r="BV66" s="316" t="str">
        <f ca="1">IF(OR(BW66="",BW66=0),"",MAX(BV$5:BV65)+1)</f>
        <v/>
      </c>
      <c r="BW66" s="316" t="str">
        <f ca="1">IFERROR(INDEX($AK$22:$AK$33, ROWS($BW$4:BW64)), IFERROR(INDEX($AO$22:$AO$33, ROWS($BW$4:BW64)-ROWS($AK$22:$AK$33)), IFERROR(INDEX($AS$22:$AS$33, ROWS($BW$4:BW64)-ROWS($AK$22:$AK$33)-ROWS($AO$22:$AO$33)),IFERROR(INDEX($AW$22:$AW$33, ROWS($BW$4:BW64)-ROWS($AK$22:$AK$33)-ROWS($AO$22:$AO$33)-ROWS($AS$22:$AS$33)),IFERROR(INDEX($BA$22:$BA$33, ROWS($BW$4:BW64)-ROWS($AK$22:$AK$33)-ROWS($AO$22:$AO$33)-ROWS($AS$22:$AS$33)-ROWS($AW$22:$AW$33)),IFERROR(INDEX($BE$22:$BE$33, ROWS($BW$4:BW64)-ROWS($AK$22:$AK$33)-ROWS($AO$22:$AO$33)-ROWS($AS$22:$AS$33)-ROWS($AW$22:$AW$33)-ROWS($BA$22:$BA$33)),IFERROR(INDEX($BI$22:$BI$33, ROWS($BW$4:BW64)-ROWS($AK$22:$AK$33)-ROWS($AO$22:$AO$33)-ROWS($AS$22:$AS$33)-ROWS($AW$22:$AW$33)-ROWS($BA$22:$BA$33)-ROWS($BE$22:$BE$33)), "")))))))</f>
        <v/>
      </c>
      <c r="BX66" s="316" t="str">
        <f t="shared" ca="1" si="34"/>
        <v/>
      </c>
      <c r="BY66" s="413" t="str">
        <f t="shared" ca="1" si="35"/>
        <v/>
      </c>
      <c r="BZ66" s="412">
        <f ca="1">IF(OR(CA66="",CA66=0),"",MAX(BZ$5:BZ65)+1)</f>
        <v>8</v>
      </c>
      <c r="CA66" s="316" t="str">
        <f ca="1">IFERROR(INDEX($AJ$38:$AJ$49, ROWS($CA$4:CA64)), IFERROR(INDEX($AN$38:$AN$49, ROWS($CA$4:CA64)-ROWS($AJ$38:$AJ$49)), IFERROR(INDEX($AR$38:$AR$49, ROWS($CA$4:CA64)-ROWS($AJ$38:$AJ$49)-ROWS($AN$38:$AN$49)),IFERROR(INDEX($AV$38:$AV$49, ROWS($CA$4:CA64)-ROWS($AJ$38:$AJ$49)-ROWS($AN$38:$AN$49)-ROWS($AR$38:$AR$49)),IFERROR(INDEX($AZ$38:$AZ$49, ROWS($CA$4:CA64)-ROWS($AJ$38:$AJ$49)-ROWS($AN$38:$AN$49)-ROWS($AR$38:$AR$49)-ROWS($AV$38:$AV$49)),IFERROR(INDEX($BD$38:$BD$49, ROWS($CA$4:CA64)-ROWS($AJ$38:$AJ$49)-ROWS($AN$38:$AN$49)-ROWS($AR$38:$AR$49)-ROWS($AV$38:$AV$49)-ROWS($AZ$38:$AZ$49)),IFERROR(INDEX($BH$38:$BH$49, ROWS($CA$4:CA64)-ROWS($AJ$38:$AJ$49)-ROWS($AN$38:$AN$49)-ROWS($AR$38:$AR$49)-ROWS($AV$38:$AV$49)-ROWS($AZ$38:$AZ$49)-ROWS($BD$38:$BD$49)), "")))))))</f>
        <v>Roth IRA</v>
      </c>
      <c r="CB66" s="316" t="str">
        <f t="shared" ca="1" si="36"/>
        <v/>
      </c>
      <c r="CC66" s="316">
        <f ca="1">IF(OR(CD66="",CD66=0),"",MAX(CC$5:CC65)+1)</f>
        <v>8</v>
      </c>
      <c r="CD66" s="316">
        <f ca="1">IFERROR(INDEX($AK$38:$AK$49, ROWS($CD$4:CD64)), IFERROR(INDEX($AO$38:$AO$49, ROWS($CD$4:CD64)-ROWS($AK$38:$AK$49)), IFERROR(INDEX($AS$38:$AS$49, ROWS($CD$4:CD64)-ROWS($AK$38:$AK$49)-ROWS($AO$38:$AO$49)),IFERROR(INDEX($AW$38:$AW$49, ROWS($CD$4:CD64)-ROWS($AK$38:$AK$49)-ROWS($AO$38:$AO$49)-ROWS($AS$38:$AS$49)),IFERROR(INDEX($BA$38:$BA$49, ROWS($CD$4:CD64)-ROWS($AK$38:$AK$49)-ROWS($AO$38:$AO$49)-ROWS($AS$38:$AS$49)-ROWS($AW$38:$AW$49)),IFERROR(INDEX($BE$38:$BE$49, ROWS($CD$4:CD64)-ROWS($AK$38:$AK$49)-ROWS($AO$38:$AO$49)-ROWS($AS$38:$AS$49)-ROWS($AW$38:$AW$49)-ROWS($BA$38:$BA$49)),IFERROR(INDEX($BI$38:$BI$49, ROWS($CD$4:CD64)-ROWS($AK$38:$AK$49)-ROWS($AO$38:$AO$49)-ROWS($AS$38:$AS$49)-ROWS($AW$38:$AW$49)-ROWS($BA$38:$BA$49)-ROWS($BE$38:$BE$49)), "")))))))</f>
        <v>100</v>
      </c>
      <c r="CE66" s="316" t="str">
        <f t="shared" ca="1" si="37"/>
        <v/>
      </c>
      <c r="CF66" s="413" t="str">
        <f t="shared" ca="1" si="38"/>
        <v/>
      </c>
      <c r="CG66" s="412" t="str">
        <f ca="1">IF(OR(CH66="",CH66=0),"",MAX(CG$5:CG65)+1)</f>
        <v/>
      </c>
      <c r="CH66" s="316" t="str">
        <f ca="1">IFERROR(INDEX($AJ$54:$AJ$65, ROWS($CH$4:CH64)), IFERROR(INDEX($AN$54:$AN$65, ROWS($CH$4:CH64)-ROWS($AJ$54:$AJ$65)), IFERROR(INDEX($AR$54:$AR$65, ROWS($CH$4:CH64)-ROWS($AJ$54:$AJ$65)-ROWS($AN$54:$AN$65)),IFERROR(INDEX($AV$54:$AV$65, ROWS($CH$4:CH64)-ROWS($AJ$54:$AJ$65)-ROWS($AN$54:$AN$65)-ROWS($AR$54:$AR$65)),IFERROR(INDEX($AZ$54:$AZ$65, ROWS($CH$4:CH64)-ROWS($AJ$54:$AJ$65)-ROWS($AN$54:$AN$65)-ROWS($AR$54:$AR$65)-ROWS($AV$54:$AV$65)),IFERROR(INDEX($BD$54:$BD$65, ROWS($CH$4:CH64)-ROWS($AJ$54:$AJ$65)-ROWS($AN$54:$AN$65)-ROWS($AR$54:$AR$65)-ROWS($AV$54:$AV$65)-ROWS($AZ$54:$AZ$65)),IFERROR(INDEX($BH$54:$BH$65, ROWS($CH$4:CH64)-ROWS($AJ$54:$AJ$65)-ROWS($AN$54:$AN$65)-ROWS($AR$54:$AR$65)-ROWS($AV$54:$AV$65)-ROWS($AZ$54:$AZ$65)-ROWS($BD$54:$BD$65)), "")))))))</f>
        <v/>
      </c>
      <c r="CI66" s="316" t="str">
        <f t="shared" ca="1" si="39"/>
        <v/>
      </c>
      <c r="CJ66" s="316" t="str">
        <f ca="1">IF(OR(CK66="",CK66=0),"",MAX(CJ$5:CJ65)+1)</f>
        <v/>
      </c>
      <c r="CK66" s="316" t="str">
        <f ca="1">IFERROR(INDEX($AK$54:$AK$65, ROWS($CK$4:CK64)), IFERROR(INDEX($AO$54:$AO$65, ROWS($CK$4:CK64)-ROWS($AK$54:$AK$65)), IFERROR(INDEX($AS$54:$AS$65, ROWS($CK$4:CK64)-ROWS($AK$54:$AK$65)-ROWS($AO$54:$AO$65)),IFERROR(INDEX($AW$54:$AW$65, ROWS($CK$4:CK64)-ROWS($AK$54:$AK$65)-ROWS($AO$54:$AO$65)-ROWS($AS$54:$AS$65)),IFERROR(INDEX($BA$54:$BA$65, ROWS($CK$4:CK64)-ROWS($AK$54:$AK$65)-ROWS($AO$54:$AO$65)-ROWS($AS$54:$AS$65)-ROWS($AW$54:$AW$65)),IFERROR(INDEX($BE$54:$BE$65, ROWS($CK$4:CK64)-ROWS($AK$54:$AK$65)-ROWS($AO$54:$AO$65)-ROWS($AS$54:$AS$65)-ROWS($AW$54:$AW$65)-ROWS($BA$54:$BA$65)),IFERROR(INDEX($BI$54:$BI$65, ROWS($CK$4:CK64)-ROWS($AK$54:$AK$65)-ROWS($AO$54:$AO$65)-ROWS($AS$54:$AS$65)-ROWS($AW$54:$AW$65)-ROWS($BA$54:$BA$65)-ROWS($BE$54:$BE$65)), "")))))))</f>
        <v/>
      </c>
      <c r="CL66" s="316" t="str">
        <f t="shared" ca="1" si="40"/>
        <v/>
      </c>
      <c r="CM66" s="413" t="str">
        <f t="shared" ca="1" si="41"/>
        <v/>
      </c>
      <c r="CN66" s="412" t="str">
        <f>IF(OR(CO66="",CO66=0),"",MAX(CN$5:CN65)+1)</f>
        <v/>
      </c>
      <c r="CO66" s="316">
        <f>IFERROR(INDEX($AJ$70:$AJ$81, ROWS($CO$4:CO64)), IFERROR(INDEX($AN$70:$AN$81, ROWS($CO$4:CO64)-ROWS($AJ$70:$AJ$81)), IFERROR(INDEX($AR$70:$AR$81, ROWS($CO$4:CO64)-ROWS($AJ$70:$AJ$81)-ROWS($AN$70:$AN$81)),IFERROR(INDEX($AV$70:$AV$81, ROWS($CO$4:CO64)-ROWS($AJ$70:$AJ$81)-ROWS($AN$70:$AN$81)-ROWS($AR$70:$AR$81)),IFERROR(INDEX($AZ$70:$AZ$81, ROWS($CO$4:CO64)-ROWS($AJ$70:$AJ$81)-ROWS($AN$70:$AN$81)-ROWS($AR$70:$AR$81)-ROWS($AV$70:$AV$81)),IFERROR(INDEX($BD$70:$BD$81, ROWS($CO$4:CO64)-ROWS($AJ$70:$AJ$81)-ROWS($AN$70:$AN$81)-ROWS($AR$70:$AR$81)-ROWS($AV$70:$AV$81)-ROWS($AZ$70:$AZ$81)),IFERROR(INDEX($BH$70:$BH$81, ROWS($CO$4:CO64)-ROWS($AJ$70:$AJ$81)-ROWS($AN$70:$AN$81)-ROWS($AR$70:$AR$81)-ROWS($AV$70:$AV$81)-ROWS($AZ$70:$AZ$81)-ROWS($BD$70:$BD$81)), "")))))))</f>
        <v>0</v>
      </c>
      <c r="CP66" s="316" t="str">
        <f t="shared" ca="1" si="42"/>
        <v/>
      </c>
      <c r="CQ66" s="316" t="str">
        <f>IF(OR(CR66="",CR66=0),"",MAX(CQ$5:CQ65)+1)</f>
        <v/>
      </c>
      <c r="CR66" s="316">
        <f>IFERROR(INDEX($AK$70:$AK$81, ROWS($CR$4:CR64)), IFERROR(INDEX($AO$70:$AO$81, ROWS($CR$4:CR64)-ROWS($AK$70:$AK$81)), IFERROR(INDEX($AS$70:$AS$81, ROWS($CR$4:CR64)-ROWS($AK$70:$AK$81)-ROWS($AO$70:$AO$81)),IFERROR(INDEX($AW$70:$AW$81, ROWS($CR$4:CR64)-ROWS($AK$70:$AK$81)-ROWS($AO$70:$AO$81)-ROWS($AS$70:$AS$81)),IFERROR(INDEX($BA$70:$BA$81, ROWS($CR$4:CR64)-ROWS($AK$70:$AK$81)-ROWS($AO$70:$AO$81)-ROWS($AS$70:$AS$81)-ROWS($AW$70:$AW$81)),IFERROR(INDEX($BE$70:$BE$81, ROWS($CR$4:CR64)-ROWS($AK$70:$AK$81)-ROWS($AO$70:$AO$81)-ROWS($AS$70:$AS$81)-ROWS($AW$70:$AW$81)-ROWS($BA$70:$BA$81)),IFERROR(INDEX($BI$70:$BI$81, ROWS($CR$4:CR64)-ROWS($AK$70:$AK$81)-ROWS($AO$70:$AO$81)-ROWS($AS$70:$AS$81)-ROWS($AW$70:$AW$81)-ROWS($BA$70:$BA$81)-ROWS($BE$70:$BE$81)), "")))))))</f>
        <v>0</v>
      </c>
      <c r="CS66" s="316" t="str">
        <f t="shared" ca="1" si="43"/>
        <v/>
      </c>
      <c r="CT66" s="413" t="str">
        <f t="shared" ca="1" si="44"/>
        <v/>
      </c>
      <c r="CU66" s="412" t="str">
        <f>IF(OR(CV66="",CV66=0),"",MAX(CU$5:CU65)+1)</f>
        <v/>
      </c>
      <c r="CV66" s="316" t="str">
        <f>IFERROR(INDEX($AJ$86:$AJ$97, ROWS($CV$4:CV64)), IFERROR(INDEX($AN$86:$AN$97, ROWS($CV$4:CV64)-ROWS($AJ$86:$AJ$97)), ""))</f>
        <v/>
      </c>
      <c r="CW66" s="316" t="str">
        <f t="shared" si="45"/>
        <v/>
      </c>
      <c r="CX66" s="316" t="str">
        <f>IF(OR(CY66="",CY66=0),"",MAX(CX$5:CX65)+1)</f>
        <v/>
      </c>
      <c r="CY66" s="316" t="str">
        <f>IFERROR(INDEX($AK$86:$AK$97, ROWS($CY$4:CY64)), IFERROR(INDEX($AO$86:$AO$97, ROWS($CY$4:CY64)-ROWS($AK$86:$AK$97)), ""))</f>
        <v/>
      </c>
      <c r="CZ66" s="316" t="str">
        <f t="shared" si="46"/>
        <v/>
      </c>
      <c r="DA66" s="413" t="str">
        <f t="shared" si="47"/>
        <v/>
      </c>
      <c r="DC66" s="438">
        <f ca="1">IF(OR(DD66="",DD66=0),"",MAX(DC$65:DC65)+1)</f>
        <v>1</v>
      </c>
      <c r="DD66" s="434" t="str">
        <f ca="1">IF(CI6="","",IF(NOT(CM6="Income"),CI6,""))</f>
        <v>Cellular</v>
      </c>
      <c r="DE66" s="413">
        <f ca="1">IF(CL6="","",IF(NOT(CM6="Income"),CL6,""))</f>
        <v>225</v>
      </c>
      <c r="DF66" s="438" t="str">
        <f ca="1">IF(OR(DG66="",DG66=0),"",MAX(DF$65:DF65)+1)</f>
        <v/>
      </c>
      <c r="DG66" s="412" t="str">
        <f ca="1">IF(CI6="","",IF(CM6="Income",CI6,""))</f>
        <v/>
      </c>
      <c r="DH66" s="413" t="str">
        <f ca="1">IF(CI6="","",IF(CM6="Income",CL6,""))</f>
        <v/>
      </c>
      <c r="DI66" s="412" t="str">
        <f ca="1">IFERROR(INDEX($DD$66:$DD$83,MATCH(ROW()-ROW($DI$65),$DC$66:$DC$83,0)),"")</f>
        <v>Cellular</v>
      </c>
      <c r="DJ66" s="413">
        <f ca="1">IFERROR(INDEX($DE$66:$DE$83,MATCH(ROW()-ROW($DI$65),$DC$66:$DC$83,0)),"")</f>
        <v>225</v>
      </c>
      <c r="DK66" s="412" t="str">
        <f ca="1">IFERROR(INDEX($DG$66:$DG$83,MATCH(ROW()-ROW($DK$65),$DF$66:$DF$83,0)),"")</f>
        <v>Paycheck 2</v>
      </c>
      <c r="DL66" s="413">
        <f ca="1">IFERROR(INDEX($DH$66:$DH$83,MATCH(ROW()-ROW($DK$65),$DF$66:$DF$83,0)),"")</f>
        <v>400</v>
      </c>
      <c r="DM66" s="292"/>
      <c r="DN66" s="425" t="str">
        <f ca="1">IF(DI66="","",CONCATENATE(DI66," - ",DJ66))</f>
        <v>Cellular - 225</v>
      </c>
      <c r="DO66" s="295" t="str">
        <f ca="1">IF(DI67="","",CONCATENATE(DI67," - ",DJ67))</f>
        <v>Credit Card 2 - 60</v>
      </c>
      <c r="DP66" s="295" t="str">
        <f ca="1">IF(DI68="","",CONCATENATE(DI68," - ",DJ68))</f>
        <v>Groceries - 125</v>
      </c>
      <c r="DQ66" s="440" t="str">
        <f ca="1">IF(DK66="","",CONCATENATE(DK66," - ",DL66))</f>
        <v>Paycheck 2 - 400</v>
      </c>
      <c r="DR66" s="441" t="str">
        <f ca="1">IF(DK67="","",CONCATENATE(DK67," - ",DL67))</f>
        <v/>
      </c>
      <c r="DS66" s="442" t="str">
        <f ca="1">IF(DK68="","",CONCATENATE(DK68," - ",DL68))</f>
        <v/>
      </c>
    </row>
    <row r="67" spans="16:123" ht="15.75" thickBot="1" x14ac:dyDescent="0.35">
      <c r="P67" s="1202" t="s">
        <v>518</v>
      </c>
      <c r="Q67" s="1203"/>
      <c r="R67" s="1203"/>
      <c r="S67" s="452">
        <f ca="1">IF(X40=0,0,X40)</f>
        <v>10160.93</v>
      </c>
      <c r="U67" s="1149" t="s">
        <v>551</v>
      </c>
      <c r="V67" s="1150"/>
      <c r="W67" s="1150"/>
      <c r="X67" s="447">
        <f ca="1">IF(S68=0,0,S68)</f>
        <v>10160.93</v>
      </c>
      <c r="AB67" s="395">
        <f ca="1">IFERROR(MATCH($AB$59,OFFSET(Year!$AT$123:$AT$174,AB66,,1000),0)+AB66,"")</f>
        <v>7</v>
      </c>
      <c r="AC67" s="340">
        <f ca="1">IFERROR(INDEX(Year!$AW$123:$AW$174,AB67),"")</f>
        <v>25</v>
      </c>
      <c r="AD67" s="348" t="str">
        <f ca="1">IFERROR(INDEX(Year!$AU$123:$AU$174,AB67),"")</f>
        <v>Paycheck 2</v>
      </c>
      <c r="AE67" s="363">
        <f ca="1">IFERROR(INDEX(Year!$AV$123:$AV$174,AB67),"")</f>
        <v>400</v>
      </c>
      <c r="AF67" s="402" t="str">
        <f ca="1">IFERROR(INDEX(Year!$AT$123:$AT$174,AB67),"")</f>
        <v>Income</v>
      </c>
      <c r="BL67" s="412">
        <f ca="1">IF(OR(BM67="",BM67=0),"",MAX(BL$5:BL66)+1)</f>
        <v>2</v>
      </c>
      <c r="BM67" s="316" t="str">
        <f ca="1">IFERROR(INDEX($AJ$6:$AJ$17, ROWS(BM$4:$BM65)), IFERROR(INDEX($AN$6:$AN$17, ROWS(BM$4:$BM65)-ROWS($AJ$6:$AJ$17)), IFERROR(INDEX($AR$6:$AR$17, ROWS(BM$4:$BM65)-ROWS($AJ$6:$AJ$17)-ROWS($AN$6:$AN$17)),IFERROR(INDEX($AV$6:$AV$17, ROWS(BM$4:$BM65)-ROWS($AJ$6:$AJ$17)-ROWS($AN$6:$AN$17)-ROWS($AR$6:$AR$17)),IFERROR(INDEX($AZ$6:$AZ$17, ROWS(BM$4:$BM65)-ROWS($AJ$6:$AJ$17)-ROWS($AN$6:$AN$17)-ROWS($AR$6:$AR$17)-ROWS($AV$6:$AV$17)),IFERROR(INDEX($BD$6:$BD$17, ROWS(BM$4:$BM65)-ROWS($AJ$6:$AJ$17)-ROWS($AN$6:$AN$17)-ROWS($AR$6:$AR$17)-ROWS($AV$6:$AV$17)-ROWS($AZ$6:$AZ$17)),IFERROR(INDEX($BH$6:$BH$17, ROWS(BM$4:$BM65)-ROWS($AJ$6:$AJ$17)-ROWS($AN$6:$AN$17)-ROWS($AR$6:$AR$17)-ROWS($AV$6:$AV$17)-ROWS($AZ$6:$AZ$17)-ROWS($BD$6:$BD$17)), "")))))))</f>
        <v>Mortgage</v>
      </c>
      <c r="BN67" s="316" t="str">
        <f t="shared" ca="1" si="30"/>
        <v/>
      </c>
      <c r="BO67" s="316">
        <f ca="1">IF(OR(BP67="",BP67=0),"",MAX(BO$5:BO66)+1)</f>
        <v>2</v>
      </c>
      <c r="BP67" s="316">
        <f ca="1">IFERROR(INDEX($AK$6:$AK$17, ROWS($BP$4:BP65)), IFERROR(INDEX($AO$6:$AO$17, ROWS($BP$4:BP65)-ROWS($AK$6:$AK$17)), IFERROR(INDEX($AS$6:$AS$17, ROWS($BP$4:BP65)-ROWS($AK$6:$AK$17)-ROWS($AO$6:$AO$17)),IFERROR(INDEX($AW$6:$AW$17, ROWS($BP$4:BP65)-ROWS($AK$6:$AK$17)-ROWS($AO$6:$AO$17)-ROWS($AS$6:$AS$17)),IFERROR(INDEX($BA$6:$BA$17, ROWS($BP$4:BP65)-ROWS($AK$6:$AK$17)-ROWS($AO$6:$AO$17)-ROWS($AS$6:$AS$17)-ROWS($AW$6:$AW$17)),IFERROR(INDEX($BE$6:$BE$17, ROWS($BP$4:BP65)-ROWS($AK$6:$AK$17)-ROWS($AO$6:$AO$17)-ROWS($AS$6:$AS$17)-ROWS($AW$6:$AW$17)-ROWS($BA$6:$BA$17)),IFERROR(INDEX($BI$6:$BI$17, ROWS($BP$4:BP65)-ROWS($AK$6:$AK$17)-ROWS($AO$6:$AO$17)-ROWS($AS$6:$AS$17)-ROWS($AW$6:$AW$17)-ROWS($BA$6:$BA$17)-ROWS($BE$6:$BE$17)), "")))))))</f>
        <v>800</v>
      </c>
      <c r="BQ67" s="316" t="str">
        <f t="shared" ca="1" si="31"/>
        <v/>
      </c>
      <c r="BR67" s="413" t="str">
        <f t="shared" ca="1" si="32"/>
        <v/>
      </c>
      <c r="BS67" s="412" t="str">
        <f ca="1">IF(OR(BT67="",BT67=0),"",MAX(BS$5:BS66)+1)</f>
        <v/>
      </c>
      <c r="BT67" s="316" t="str">
        <f ca="1">IFERROR(INDEX($AJ$22:$AJ$33, ROWS($BT$4:BT65)), IFERROR(INDEX($AN$22:$AN$33, ROWS($BT$4:BT65)-ROWS($AJ$22:$AJ$33)), IFERROR(INDEX($AR$22:$AR$33, ROWS($BT$4:BT65)-ROWS($AJ$22:$AJ$33)-ROWS($AN$22:$AN$33)),IFERROR(INDEX($AV$22:$AV$33, ROWS($BT$4:BT65)-ROWS($AJ$22:$AJ$33)-ROWS($AN$22:$AN$33)-ROWS($AR$22:$AR$33)),IFERROR(INDEX($AZ$22:$AZ$33, ROWS($BT$4:BT65)-ROWS($AJ$22:$AJ$33)-ROWS($AN$22:$AN$33)-ROWS($AR$22:$AR$33)-ROWS($AV$22:$AV$33)),IFERROR(INDEX($BD$22:$BD$33, ROWS($BT$4:BT65)-ROWS($AJ$22:$AJ$33)-ROWS($AN$22:$AN$33)-ROWS($AR$22:$AR$33)-ROWS($AV$22:$AV$33)-ROWS($AZ$22:$AZ$33)),IFERROR(INDEX($BH$22:$BH$33, ROWS($BT$4:BT65)-ROWS($AJ$22:$AJ$33)-ROWS($AN$22:$AN$33)-ROWS($AR$22:$AR$33)-ROWS($AV$22:$AV$33)-ROWS($AZ$22:$AZ$33)-ROWS($BD$22:$BD$33)), "")))))))</f>
        <v/>
      </c>
      <c r="BU67" s="316" t="str">
        <f t="shared" ca="1" si="33"/>
        <v/>
      </c>
      <c r="BV67" s="316" t="str">
        <f ca="1">IF(OR(BW67="",BW67=0),"",MAX(BV$5:BV66)+1)</f>
        <v/>
      </c>
      <c r="BW67" s="316" t="str">
        <f ca="1">IFERROR(INDEX($AK$22:$AK$33, ROWS($BW$4:BW65)), IFERROR(INDEX($AO$22:$AO$33, ROWS($BW$4:BW65)-ROWS($AK$22:$AK$33)), IFERROR(INDEX($AS$22:$AS$33, ROWS($BW$4:BW65)-ROWS($AK$22:$AK$33)-ROWS($AO$22:$AO$33)),IFERROR(INDEX($AW$22:$AW$33, ROWS($BW$4:BW65)-ROWS($AK$22:$AK$33)-ROWS($AO$22:$AO$33)-ROWS($AS$22:$AS$33)),IFERROR(INDEX($BA$22:$BA$33, ROWS($BW$4:BW65)-ROWS($AK$22:$AK$33)-ROWS($AO$22:$AO$33)-ROWS($AS$22:$AS$33)-ROWS($AW$22:$AW$33)),IFERROR(INDEX($BE$22:$BE$33, ROWS($BW$4:BW65)-ROWS($AK$22:$AK$33)-ROWS($AO$22:$AO$33)-ROWS($AS$22:$AS$33)-ROWS($AW$22:$AW$33)-ROWS($BA$22:$BA$33)),IFERROR(INDEX($BI$22:$BI$33, ROWS($BW$4:BW65)-ROWS($AK$22:$AK$33)-ROWS($AO$22:$AO$33)-ROWS($AS$22:$AS$33)-ROWS($AW$22:$AW$33)-ROWS($BA$22:$BA$33)-ROWS($BE$22:$BE$33)), "")))))))</f>
        <v/>
      </c>
      <c r="BX67" s="316" t="str">
        <f t="shared" ca="1" si="34"/>
        <v/>
      </c>
      <c r="BY67" s="413" t="str">
        <f t="shared" ca="1" si="35"/>
        <v/>
      </c>
      <c r="BZ67" s="412">
        <f ca="1">IF(OR(CA67="",CA67=0),"",MAX(BZ$5:BZ66)+1)</f>
        <v>9</v>
      </c>
      <c r="CA67" s="316" t="str">
        <f ca="1">IFERROR(INDEX($AJ$38:$AJ$49, ROWS($CA$4:CA65)), IFERROR(INDEX($AN$38:$AN$49, ROWS($CA$4:CA65)-ROWS($AJ$38:$AJ$49)), IFERROR(INDEX($AR$38:$AR$49, ROWS($CA$4:CA65)-ROWS($AJ$38:$AJ$49)-ROWS($AN$38:$AN$49)),IFERROR(INDEX($AV$38:$AV$49, ROWS($CA$4:CA65)-ROWS($AJ$38:$AJ$49)-ROWS($AN$38:$AN$49)-ROWS($AR$38:$AR$49)),IFERROR(INDEX($AZ$38:$AZ$49, ROWS($CA$4:CA65)-ROWS($AJ$38:$AJ$49)-ROWS($AN$38:$AN$49)-ROWS($AR$38:$AR$49)-ROWS($AV$38:$AV$49)),IFERROR(INDEX($BD$38:$BD$49, ROWS($CA$4:CA65)-ROWS($AJ$38:$AJ$49)-ROWS($AN$38:$AN$49)-ROWS($AR$38:$AR$49)-ROWS($AV$38:$AV$49)-ROWS($AZ$38:$AZ$49)),IFERROR(INDEX($BH$38:$BH$49, ROWS($CA$4:CA65)-ROWS($AJ$38:$AJ$49)-ROWS($AN$38:$AN$49)-ROWS($AR$38:$AR$49)-ROWS($AV$38:$AV$49)-ROWS($AZ$38:$AZ$49)-ROWS($BD$38:$BD$49)), "")))))))</f>
        <v>D. Store Card 2</v>
      </c>
      <c r="CB67" s="316" t="str">
        <f t="shared" ca="1" si="36"/>
        <v/>
      </c>
      <c r="CC67" s="316">
        <f ca="1">IF(OR(CD67="",CD67=0),"",MAX(CC$5:CC66)+1)</f>
        <v>9</v>
      </c>
      <c r="CD67" s="316">
        <f ca="1">IFERROR(INDEX($AK$38:$AK$49, ROWS($CD$4:CD65)), IFERROR(INDEX($AO$38:$AO$49, ROWS($CD$4:CD65)-ROWS($AK$38:$AK$49)), IFERROR(INDEX($AS$38:$AS$49, ROWS($CD$4:CD65)-ROWS($AK$38:$AK$49)-ROWS($AO$38:$AO$49)),IFERROR(INDEX($AW$38:$AW$49, ROWS($CD$4:CD65)-ROWS($AK$38:$AK$49)-ROWS($AO$38:$AO$49)-ROWS($AS$38:$AS$49)),IFERROR(INDEX($BA$38:$BA$49, ROWS($CD$4:CD65)-ROWS($AK$38:$AK$49)-ROWS($AO$38:$AO$49)-ROWS($AS$38:$AS$49)-ROWS($AW$38:$AW$49)),IFERROR(INDEX($BE$38:$BE$49, ROWS($CD$4:CD65)-ROWS($AK$38:$AK$49)-ROWS($AO$38:$AO$49)-ROWS($AS$38:$AS$49)-ROWS($AW$38:$AW$49)-ROWS($BA$38:$BA$49)),IFERROR(INDEX($BI$38:$BI$49, ROWS($CD$4:CD65)-ROWS($AK$38:$AK$49)-ROWS($AO$38:$AO$49)-ROWS($AS$38:$AS$49)-ROWS($AW$38:$AW$49)-ROWS($BA$38:$BA$49)-ROWS($BE$38:$BE$49)), "")))))))</f>
        <v>30</v>
      </c>
      <c r="CE67" s="316" t="str">
        <f t="shared" ca="1" si="37"/>
        <v/>
      </c>
      <c r="CF67" s="413" t="str">
        <f t="shared" ca="1" si="38"/>
        <v/>
      </c>
      <c r="CG67" s="412" t="str">
        <f ca="1">IF(OR(CH67="",CH67=0),"",MAX(CG$5:CG66)+1)</f>
        <v/>
      </c>
      <c r="CH67" s="316" t="str">
        <f ca="1">IFERROR(INDEX($AJ$54:$AJ$65, ROWS($CH$4:CH65)), IFERROR(INDEX($AN$54:$AN$65, ROWS($CH$4:CH65)-ROWS($AJ$54:$AJ$65)), IFERROR(INDEX($AR$54:$AR$65, ROWS($CH$4:CH65)-ROWS($AJ$54:$AJ$65)-ROWS($AN$54:$AN$65)),IFERROR(INDEX($AV$54:$AV$65, ROWS($CH$4:CH65)-ROWS($AJ$54:$AJ$65)-ROWS($AN$54:$AN$65)-ROWS($AR$54:$AR$65)),IFERROR(INDEX($AZ$54:$AZ$65, ROWS($CH$4:CH65)-ROWS($AJ$54:$AJ$65)-ROWS($AN$54:$AN$65)-ROWS($AR$54:$AR$65)-ROWS($AV$54:$AV$65)),IFERROR(INDEX($BD$54:$BD$65, ROWS($CH$4:CH65)-ROWS($AJ$54:$AJ$65)-ROWS($AN$54:$AN$65)-ROWS($AR$54:$AR$65)-ROWS($AV$54:$AV$65)-ROWS($AZ$54:$AZ$65)),IFERROR(INDEX($BH$54:$BH$65, ROWS($CH$4:CH65)-ROWS($AJ$54:$AJ$65)-ROWS($AN$54:$AN$65)-ROWS($AR$54:$AR$65)-ROWS($AV$54:$AV$65)-ROWS($AZ$54:$AZ$65)-ROWS($BD$54:$BD$65)), "")))))))</f>
        <v/>
      </c>
      <c r="CI67" s="316" t="str">
        <f t="shared" ca="1" si="39"/>
        <v/>
      </c>
      <c r="CJ67" s="316" t="str">
        <f ca="1">IF(OR(CK67="",CK67=0),"",MAX(CJ$5:CJ66)+1)</f>
        <v/>
      </c>
      <c r="CK67" s="316" t="str">
        <f ca="1">IFERROR(INDEX($AK$54:$AK$65, ROWS($CK$4:CK65)), IFERROR(INDEX($AO$54:$AO$65, ROWS($CK$4:CK65)-ROWS($AK$54:$AK$65)), IFERROR(INDEX($AS$54:$AS$65, ROWS($CK$4:CK65)-ROWS($AK$54:$AK$65)-ROWS($AO$54:$AO$65)),IFERROR(INDEX($AW$54:$AW$65, ROWS($CK$4:CK65)-ROWS($AK$54:$AK$65)-ROWS($AO$54:$AO$65)-ROWS($AS$54:$AS$65)),IFERROR(INDEX($BA$54:$BA$65, ROWS($CK$4:CK65)-ROWS($AK$54:$AK$65)-ROWS($AO$54:$AO$65)-ROWS($AS$54:$AS$65)-ROWS($AW$54:$AW$65)),IFERROR(INDEX($BE$54:$BE$65, ROWS($CK$4:CK65)-ROWS($AK$54:$AK$65)-ROWS($AO$54:$AO$65)-ROWS($AS$54:$AS$65)-ROWS($AW$54:$AW$65)-ROWS($BA$54:$BA$65)),IFERROR(INDEX($BI$54:$BI$65, ROWS($CK$4:CK65)-ROWS($AK$54:$AK$65)-ROWS($AO$54:$AO$65)-ROWS($AS$54:$AS$65)-ROWS($AW$54:$AW$65)-ROWS($BA$54:$BA$65)-ROWS($BE$54:$BE$65)), "")))))))</f>
        <v/>
      </c>
      <c r="CL67" s="316" t="str">
        <f t="shared" ca="1" si="40"/>
        <v/>
      </c>
      <c r="CM67" s="413" t="str">
        <f t="shared" ca="1" si="41"/>
        <v/>
      </c>
      <c r="CN67" s="412" t="str">
        <f>IF(OR(CO67="",CO67=0),"",MAX(CN$5:CN66)+1)</f>
        <v/>
      </c>
      <c r="CO67" s="316">
        <f>IFERROR(INDEX($AJ$70:$AJ$81, ROWS($CO$4:CO65)), IFERROR(INDEX($AN$70:$AN$81, ROWS($CO$4:CO65)-ROWS($AJ$70:$AJ$81)), IFERROR(INDEX($AR$70:$AR$81, ROWS($CO$4:CO65)-ROWS($AJ$70:$AJ$81)-ROWS($AN$70:$AN$81)),IFERROR(INDEX($AV$70:$AV$81, ROWS($CO$4:CO65)-ROWS($AJ$70:$AJ$81)-ROWS($AN$70:$AN$81)-ROWS($AR$70:$AR$81)),IFERROR(INDEX($AZ$70:$AZ$81, ROWS($CO$4:CO65)-ROWS($AJ$70:$AJ$81)-ROWS($AN$70:$AN$81)-ROWS($AR$70:$AR$81)-ROWS($AV$70:$AV$81)),IFERROR(INDEX($BD$70:$BD$81, ROWS($CO$4:CO65)-ROWS($AJ$70:$AJ$81)-ROWS($AN$70:$AN$81)-ROWS($AR$70:$AR$81)-ROWS($AV$70:$AV$81)-ROWS($AZ$70:$AZ$81)),IFERROR(INDEX($BH$70:$BH$81, ROWS($CO$4:CO65)-ROWS($AJ$70:$AJ$81)-ROWS($AN$70:$AN$81)-ROWS($AR$70:$AR$81)-ROWS($AV$70:$AV$81)-ROWS($AZ$70:$AZ$81)-ROWS($BD$70:$BD$81)), "")))))))</f>
        <v>0</v>
      </c>
      <c r="CP67" s="316" t="str">
        <f t="shared" ca="1" si="42"/>
        <v/>
      </c>
      <c r="CQ67" s="316" t="str">
        <f>IF(OR(CR67="",CR67=0),"",MAX(CQ$5:CQ66)+1)</f>
        <v/>
      </c>
      <c r="CR67" s="316">
        <f>IFERROR(INDEX($AK$70:$AK$81, ROWS($CR$4:CR65)), IFERROR(INDEX($AO$70:$AO$81, ROWS($CR$4:CR65)-ROWS($AK$70:$AK$81)), IFERROR(INDEX($AS$70:$AS$81, ROWS($CR$4:CR65)-ROWS($AK$70:$AK$81)-ROWS($AO$70:$AO$81)),IFERROR(INDEX($AW$70:$AW$81, ROWS($CR$4:CR65)-ROWS($AK$70:$AK$81)-ROWS($AO$70:$AO$81)-ROWS($AS$70:$AS$81)),IFERROR(INDEX($BA$70:$BA$81, ROWS($CR$4:CR65)-ROWS($AK$70:$AK$81)-ROWS($AO$70:$AO$81)-ROWS($AS$70:$AS$81)-ROWS($AW$70:$AW$81)),IFERROR(INDEX($BE$70:$BE$81, ROWS($CR$4:CR65)-ROWS($AK$70:$AK$81)-ROWS($AO$70:$AO$81)-ROWS($AS$70:$AS$81)-ROWS($AW$70:$AW$81)-ROWS($BA$70:$BA$81)),IFERROR(INDEX($BI$70:$BI$81, ROWS($CR$4:CR65)-ROWS($AK$70:$AK$81)-ROWS($AO$70:$AO$81)-ROWS($AS$70:$AS$81)-ROWS($AW$70:$AW$81)-ROWS($BA$70:$BA$81)-ROWS($BE$70:$BE$81)), "")))))))</f>
        <v>0</v>
      </c>
      <c r="CS67" s="316" t="str">
        <f t="shared" ca="1" si="43"/>
        <v/>
      </c>
      <c r="CT67" s="413" t="str">
        <f t="shared" ca="1" si="44"/>
        <v/>
      </c>
      <c r="CU67" s="412" t="str">
        <f>IF(OR(CV67="",CV67=0),"",MAX(CU$5:CU66)+1)</f>
        <v/>
      </c>
      <c r="CV67" s="316" t="str">
        <f>IFERROR(INDEX($AJ$86:$AJ$97, ROWS($CV$4:CV65)), IFERROR(INDEX($AN$86:$AN$97, ROWS($CV$4:CV65)-ROWS($AJ$86:$AJ$97)), ""))</f>
        <v/>
      </c>
      <c r="CW67" s="316" t="str">
        <f t="shared" si="45"/>
        <v/>
      </c>
      <c r="CX67" s="316" t="str">
        <f>IF(OR(CY67="",CY67=0),"",MAX(CX$5:CX66)+1)</f>
        <v/>
      </c>
      <c r="CY67" s="316" t="str">
        <f>IFERROR(INDEX($AK$86:$AK$97, ROWS($CY$4:CY65)), IFERROR(INDEX($AO$86:$AO$97, ROWS($CY$4:CY65)-ROWS($AK$86:$AK$97)), ""))</f>
        <v/>
      </c>
      <c r="CZ67" s="316" t="str">
        <f t="shared" si="46"/>
        <v/>
      </c>
      <c r="DA67" s="413" t="str">
        <f t="shared" si="47"/>
        <v/>
      </c>
      <c r="DC67" s="438">
        <f ca="1">IF(OR(DD67="",DD67=0),"",MAX(DC$65:DC66)+1)</f>
        <v>2</v>
      </c>
      <c r="DD67" s="434" t="str">
        <f t="shared" ref="DD67:DD83" ca="1" si="166">IF(CI7="","",IF(NOT(CM7="Income"),CI7,""))</f>
        <v>Credit Card 2</v>
      </c>
      <c r="DE67" s="413">
        <f t="shared" ref="DE67:DE83" ca="1" si="167">IF(CL7="","",IF(NOT(CM7="Income"),CL7,""))</f>
        <v>60</v>
      </c>
      <c r="DF67" s="431" t="str">
        <f ca="1">IF(OR(DG67="",DG67=0),"",MAX(DF$65:DF66)+1)</f>
        <v/>
      </c>
      <c r="DG67" s="412" t="str">
        <f t="shared" ref="DG67:DG83" ca="1" si="168">IF(CI7="","",IF(CM7="Income",CI7,""))</f>
        <v/>
      </c>
      <c r="DH67" s="413" t="str">
        <f t="shared" ref="DH67:DH83" ca="1" si="169">IF(CI7="","",IF(CM7="Income",CL7,""))</f>
        <v/>
      </c>
      <c r="DI67" s="412" t="str">
        <f t="shared" ref="DI67:DI83" ca="1" si="170">IFERROR(INDEX($DD$66:$DD$83,MATCH(ROW()-ROW($DI$65),$DC$66:$DC$83,0)),"")</f>
        <v>Credit Card 2</v>
      </c>
      <c r="DJ67" s="413">
        <f t="shared" ref="DJ67:DJ83" ca="1" si="171">IFERROR(INDEX($DE$66:$DE$83,MATCH(ROW()-ROW($DI$65),$DC$66:$DC$83,0)),"")</f>
        <v>60</v>
      </c>
      <c r="DK67" s="412" t="str">
        <f t="shared" ref="DK67:DK83" ca="1" si="172">IFERROR(INDEX($DG$66:$DG$83,MATCH(ROW()-ROW($DK$65),$DF$66:$DF$83,0)),"")</f>
        <v/>
      </c>
      <c r="DL67" s="413" t="str">
        <f t="shared" ref="DL67:DL83" ca="1" si="173">IFERROR(INDEX($DH$66:$DH$83,MATCH(ROW()-ROW($DK$65),$DF$66:$DF$83,0)),"")</f>
        <v/>
      </c>
      <c r="DM67" s="292"/>
      <c r="DN67" s="425" t="str">
        <f ca="1">IF(DI69="","",CONCATENATE(DI69," - ",DJ69))</f>
        <v>Lawn Service - 50</v>
      </c>
      <c r="DO67" s="295" t="str">
        <f ca="1">IF(DI70="","",CONCATENATE(DI70," - ",DJ70))</f>
        <v>Credit Card 1 - 50</v>
      </c>
      <c r="DP67" s="295" t="str">
        <f ca="1">IF(DI71="","",CONCATENATE(DI71," - ",DJ71))</f>
        <v/>
      </c>
      <c r="DQ67" s="425" t="str">
        <f ca="1">IF(DK69="","",CONCATENATE(DK69," - ",DL69))</f>
        <v/>
      </c>
      <c r="DR67" s="295" t="str">
        <f ca="1">IF(DK70="","",CONCATENATE(DK70," - ",DL70))</f>
        <v/>
      </c>
      <c r="DS67" s="426" t="str">
        <f ca="1">IF(DK71="","",CONCATENATE(DK71," - ",DL71))</f>
        <v/>
      </c>
    </row>
    <row r="68" spans="16:123" x14ac:dyDescent="0.3">
      <c r="P68" s="1202" t="s">
        <v>550</v>
      </c>
      <c r="Q68" s="1203"/>
      <c r="R68" s="1203"/>
      <c r="S68" s="452">
        <f ca="1">IF(AND(S66=0,S67=0),0,SUM(S67,S66))</f>
        <v>10160.93</v>
      </c>
      <c r="U68" s="1149" t="s">
        <v>519</v>
      </c>
      <c r="V68" s="1150"/>
      <c r="W68" s="1150"/>
      <c r="X68" s="447">
        <f ca="1">IF(AND(X66=0,X67=0),0,SUM(X67-X66))</f>
        <v>10160.93</v>
      </c>
      <c r="AB68" s="395">
        <f ca="1">IFERROR(MATCH($AB$59,OFFSET(Year!$AT$123:$AT$174,AB67,,1000),0)+AB67,"")</f>
        <v>8</v>
      </c>
      <c r="AC68" s="340">
        <f ca="1">IFERROR(INDEX(Year!$AW$123:$AW$174,AB68),"")</f>
        <v>15</v>
      </c>
      <c r="AD68" s="348" t="str">
        <f ca="1">IFERROR(INDEX(Year!$AU$123:$AU$174,AB68),"")</f>
        <v>Investment 1</v>
      </c>
      <c r="AE68" s="363">
        <f ca="1">IFERROR(INDEX(Year!$AV$123:$AV$174,AB68),"")</f>
        <v>200</v>
      </c>
      <c r="AF68" s="402" t="str">
        <f ca="1">IFERROR(INDEX(Year!$AT$123:$AT$174,AB68),"")</f>
        <v>Income</v>
      </c>
      <c r="AI68" s="1153">
        <f>IF(A29="","",--TEXT(A29,"dd"))</f>
        <v>24</v>
      </c>
      <c r="AJ68" s="1154"/>
      <c r="AK68" s="1154"/>
      <c r="AL68" s="1155"/>
      <c r="AM68" s="1153">
        <f>IF(C29="","",--TEXT(C29,"dd"))</f>
        <v>25</v>
      </c>
      <c r="AN68" s="1154"/>
      <c r="AO68" s="1154"/>
      <c r="AP68" s="1155"/>
      <c r="AQ68" s="1153">
        <f>IF(E29="","",--TEXT(E29,"dd"))</f>
        <v>26</v>
      </c>
      <c r="AR68" s="1154"/>
      <c r="AS68" s="1154"/>
      <c r="AT68" s="1155"/>
      <c r="AU68" s="1153">
        <f>IF(G29="","",--TEXT(G29,"dd"))</f>
        <v>27</v>
      </c>
      <c r="AV68" s="1154"/>
      <c r="AW68" s="1154"/>
      <c r="AX68" s="1155"/>
      <c r="AY68" s="1153">
        <f>IF(I29="","",--TEXT(I29,"dd"))</f>
        <v>28</v>
      </c>
      <c r="AZ68" s="1154"/>
      <c r="BA68" s="1154"/>
      <c r="BB68" s="1155"/>
      <c r="BC68" s="1153">
        <f>IF(K29="","",--TEXT(K29,"dd"))</f>
        <v>29</v>
      </c>
      <c r="BD68" s="1154"/>
      <c r="BE68" s="1154"/>
      <c r="BF68" s="1155"/>
      <c r="BG68" s="1153">
        <f>IF(M29="","",--TEXT(M29,"dd"))</f>
        <v>30</v>
      </c>
      <c r="BH68" s="1154"/>
      <c r="BI68" s="1154"/>
      <c r="BJ68" s="1155"/>
      <c r="BL68" s="412">
        <f ca="1">IF(OR(BM68="",BM68=0),"",MAX(BL$5:BL67)+1)</f>
        <v>3</v>
      </c>
      <c r="BM68" s="316" t="str">
        <f ca="1">IFERROR(INDEX($AJ$6:$AJ$17, ROWS(BM$4:$BM66)), IFERROR(INDEX($AN$6:$AN$17, ROWS(BM$4:$BM66)-ROWS($AJ$6:$AJ$17)), IFERROR(INDEX($AR$6:$AR$17, ROWS(BM$4:$BM66)-ROWS($AJ$6:$AJ$17)-ROWS($AN$6:$AN$17)),IFERROR(INDEX($AV$6:$AV$17, ROWS(BM$4:$BM66)-ROWS($AJ$6:$AJ$17)-ROWS($AN$6:$AN$17)-ROWS($AR$6:$AR$17)),IFERROR(INDEX($AZ$6:$AZ$17, ROWS(BM$4:$BM66)-ROWS($AJ$6:$AJ$17)-ROWS($AN$6:$AN$17)-ROWS($AR$6:$AR$17)-ROWS($AV$6:$AV$17)),IFERROR(INDEX($BD$6:$BD$17, ROWS(BM$4:$BM66)-ROWS($AJ$6:$AJ$17)-ROWS($AN$6:$AN$17)-ROWS($AR$6:$AR$17)-ROWS($AV$6:$AV$17)-ROWS($AZ$6:$AZ$17)),IFERROR(INDEX($BH$6:$BH$17, ROWS(BM$4:$BM66)-ROWS($AJ$6:$AJ$17)-ROWS($AN$6:$AN$17)-ROWS($AR$6:$AR$17)-ROWS($AV$6:$AV$17)-ROWS($AZ$6:$AZ$17)-ROWS($BD$6:$BD$17)), "")))))))</f>
        <v>Paycheck 1</v>
      </c>
      <c r="BN68" s="316" t="str">
        <f t="shared" ca="1" si="30"/>
        <v/>
      </c>
      <c r="BO68" s="316">
        <f ca="1">IF(OR(BP68="",BP68=0),"",MAX(BO$5:BO67)+1)</f>
        <v>3</v>
      </c>
      <c r="BP68" s="316">
        <f ca="1">IFERROR(INDEX($AK$6:$AK$17, ROWS($BP$4:BP66)), IFERROR(INDEX($AO$6:$AO$17, ROWS($BP$4:BP66)-ROWS($AK$6:$AK$17)), IFERROR(INDEX($AS$6:$AS$17, ROWS($BP$4:BP66)-ROWS($AK$6:$AK$17)-ROWS($AO$6:$AO$17)),IFERROR(INDEX($AW$6:$AW$17, ROWS($BP$4:BP66)-ROWS($AK$6:$AK$17)-ROWS($AO$6:$AO$17)-ROWS($AS$6:$AS$17)),IFERROR(INDEX($BA$6:$BA$17, ROWS($BP$4:BP66)-ROWS($AK$6:$AK$17)-ROWS($AO$6:$AO$17)-ROWS($AS$6:$AS$17)-ROWS($AW$6:$AW$17)),IFERROR(INDEX($BE$6:$BE$17, ROWS($BP$4:BP66)-ROWS($AK$6:$AK$17)-ROWS($AO$6:$AO$17)-ROWS($AS$6:$AS$17)-ROWS($AW$6:$AW$17)-ROWS($BA$6:$BA$17)),IFERROR(INDEX($BI$6:$BI$17, ROWS($BP$4:BP66)-ROWS($AK$6:$AK$17)-ROWS($AO$6:$AO$17)-ROWS($AS$6:$AS$17)-ROWS($AW$6:$AW$17)-ROWS($BA$6:$BA$17)-ROWS($BE$6:$BE$17)), "")))))))</f>
        <v>850</v>
      </c>
      <c r="BQ68" s="316" t="str">
        <f t="shared" ca="1" si="31"/>
        <v/>
      </c>
      <c r="BR68" s="413" t="str">
        <f t="shared" ca="1" si="32"/>
        <v/>
      </c>
      <c r="BS68" s="412" t="str">
        <f ca="1">IF(OR(BT68="",BT68=0),"",MAX(BS$5:BS67)+1)</f>
        <v/>
      </c>
      <c r="BT68" s="316" t="str">
        <f ca="1">IFERROR(INDEX($AJ$22:$AJ$33, ROWS($BT$4:BT66)), IFERROR(INDEX($AN$22:$AN$33, ROWS($BT$4:BT66)-ROWS($AJ$22:$AJ$33)), IFERROR(INDEX($AR$22:$AR$33, ROWS($BT$4:BT66)-ROWS($AJ$22:$AJ$33)-ROWS($AN$22:$AN$33)),IFERROR(INDEX($AV$22:$AV$33, ROWS($BT$4:BT66)-ROWS($AJ$22:$AJ$33)-ROWS($AN$22:$AN$33)-ROWS($AR$22:$AR$33)),IFERROR(INDEX($AZ$22:$AZ$33, ROWS($BT$4:BT66)-ROWS($AJ$22:$AJ$33)-ROWS($AN$22:$AN$33)-ROWS($AR$22:$AR$33)-ROWS($AV$22:$AV$33)),IFERROR(INDEX($BD$22:$BD$33, ROWS($BT$4:BT66)-ROWS($AJ$22:$AJ$33)-ROWS($AN$22:$AN$33)-ROWS($AR$22:$AR$33)-ROWS($AV$22:$AV$33)-ROWS($AZ$22:$AZ$33)),IFERROR(INDEX($BH$22:$BH$33, ROWS($BT$4:BT66)-ROWS($AJ$22:$AJ$33)-ROWS($AN$22:$AN$33)-ROWS($AR$22:$AR$33)-ROWS($AV$22:$AV$33)-ROWS($AZ$22:$AZ$33)-ROWS($BD$22:$BD$33)), "")))))))</f>
        <v/>
      </c>
      <c r="BU68" s="316" t="str">
        <f t="shared" ca="1" si="33"/>
        <v/>
      </c>
      <c r="BV68" s="316" t="str">
        <f ca="1">IF(OR(BW68="",BW68=0),"",MAX(BV$5:BV67)+1)</f>
        <v/>
      </c>
      <c r="BW68" s="316" t="str">
        <f ca="1">IFERROR(INDEX($AK$22:$AK$33, ROWS($BW$4:BW66)), IFERROR(INDEX($AO$22:$AO$33, ROWS($BW$4:BW66)-ROWS($AK$22:$AK$33)), IFERROR(INDEX($AS$22:$AS$33, ROWS($BW$4:BW66)-ROWS($AK$22:$AK$33)-ROWS($AO$22:$AO$33)),IFERROR(INDEX($AW$22:$AW$33, ROWS($BW$4:BW66)-ROWS($AK$22:$AK$33)-ROWS($AO$22:$AO$33)-ROWS($AS$22:$AS$33)),IFERROR(INDEX($BA$22:$BA$33, ROWS($BW$4:BW66)-ROWS($AK$22:$AK$33)-ROWS($AO$22:$AO$33)-ROWS($AS$22:$AS$33)-ROWS($AW$22:$AW$33)),IFERROR(INDEX($BE$22:$BE$33, ROWS($BW$4:BW66)-ROWS($AK$22:$AK$33)-ROWS($AO$22:$AO$33)-ROWS($AS$22:$AS$33)-ROWS($AW$22:$AW$33)-ROWS($BA$22:$BA$33)),IFERROR(INDEX($BI$22:$BI$33, ROWS($BW$4:BW66)-ROWS($AK$22:$AK$33)-ROWS($AO$22:$AO$33)-ROWS($AS$22:$AS$33)-ROWS($AW$22:$AW$33)-ROWS($BA$22:$BA$33)-ROWS($BE$22:$BE$33)), "")))))))</f>
        <v/>
      </c>
      <c r="BX68" s="316" t="str">
        <f t="shared" ca="1" si="34"/>
        <v/>
      </c>
      <c r="BY68" s="413" t="str">
        <f t="shared" ca="1" si="35"/>
        <v/>
      </c>
      <c r="BZ68" s="412">
        <f ca="1">IF(OR(CA68="",CA68=0),"",MAX(BZ$5:BZ67)+1)</f>
        <v>10</v>
      </c>
      <c r="CA68" s="316" t="str">
        <f ca="1">IFERROR(INDEX($AJ$38:$AJ$49, ROWS($CA$4:CA66)), IFERROR(INDEX($AN$38:$AN$49, ROWS($CA$4:CA66)-ROWS($AJ$38:$AJ$49)), IFERROR(INDEX($AR$38:$AR$49, ROWS($CA$4:CA66)-ROWS($AJ$38:$AJ$49)-ROWS($AN$38:$AN$49)),IFERROR(INDEX($AV$38:$AV$49, ROWS($CA$4:CA66)-ROWS($AJ$38:$AJ$49)-ROWS($AN$38:$AN$49)-ROWS($AR$38:$AR$49)),IFERROR(INDEX($AZ$38:$AZ$49, ROWS($CA$4:CA66)-ROWS($AJ$38:$AJ$49)-ROWS($AN$38:$AN$49)-ROWS($AR$38:$AR$49)-ROWS($AV$38:$AV$49)),IFERROR(INDEX($BD$38:$BD$49, ROWS($CA$4:CA66)-ROWS($AJ$38:$AJ$49)-ROWS($AN$38:$AN$49)-ROWS($AR$38:$AR$49)-ROWS($AV$38:$AV$49)-ROWS($AZ$38:$AZ$49)),IFERROR(INDEX($BH$38:$BH$49, ROWS($CA$4:CA66)-ROWS($AJ$38:$AJ$49)-ROWS($AN$38:$AN$49)-ROWS($AR$38:$AR$49)-ROWS($AV$38:$AV$49)-ROWS($AZ$38:$AZ$49)-ROWS($BD$38:$BD$49)), "")))))))</f>
        <v>Car Payment 1</v>
      </c>
      <c r="CB68" s="316" t="str">
        <f t="shared" ca="1" si="36"/>
        <v/>
      </c>
      <c r="CC68" s="316">
        <f ca="1">IF(OR(CD68="",CD68=0),"",MAX(CC$5:CC67)+1)</f>
        <v>10</v>
      </c>
      <c r="CD68" s="316">
        <f ca="1">IFERROR(INDEX($AK$38:$AK$49, ROWS($CD$4:CD66)), IFERROR(INDEX($AO$38:$AO$49, ROWS($CD$4:CD66)-ROWS($AK$38:$AK$49)), IFERROR(INDEX($AS$38:$AS$49, ROWS($CD$4:CD66)-ROWS($AK$38:$AK$49)-ROWS($AO$38:$AO$49)),IFERROR(INDEX($AW$38:$AW$49, ROWS($CD$4:CD66)-ROWS($AK$38:$AK$49)-ROWS($AO$38:$AO$49)-ROWS($AS$38:$AS$49)),IFERROR(INDEX($BA$38:$BA$49, ROWS($CD$4:CD66)-ROWS($AK$38:$AK$49)-ROWS($AO$38:$AO$49)-ROWS($AS$38:$AS$49)-ROWS($AW$38:$AW$49)),IFERROR(INDEX($BE$38:$BE$49, ROWS($CD$4:CD66)-ROWS($AK$38:$AK$49)-ROWS($AO$38:$AO$49)-ROWS($AS$38:$AS$49)-ROWS($AW$38:$AW$49)-ROWS($BA$38:$BA$49)),IFERROR(INDEX($BI$38:$BI$49, ROWS($CD$4:CD66)-ROWS($AK$38:$AK$49)-ROWS($AO$38:$AO$49)-ROWS($AS$38:$AS$49)-ROWS($AW$38:$AW$49)-ROWS($BA$38:$BA$49)-ROWS($BE$38:$BE$49)), "")))))))</f>
        <v>350</v>
      </c>
      <c r="CE68" s="316" t="str">
        <f t="shared" ca="1" si="37"/>
        <v/>
      </c>
      <c r="CF68" s="413" t="str">
        <f t="shared" ca="1" si="38"/>
        <v/>
      </c>
      <c r="CG68" s="412" t="str">
        <f ca="1">IF(OR(CH68="",CH68=0),"",MAX(CG$5:CG67)+1)</f>
        <v/>
      </c>
      <c r="CH68" s="316" t="str">
        <f ca="1">IFERROR(INDEX($AJ$54:$AJ$65, ROWS($CH$4:CH66)), IFERROR(INDEX($AN$54:$AN$65, ROWS($CH$4:CH66)-ROWS($AJ$54:$AJ$65)), IFERROR(INDEX($AR$54:$AR$65, ROWS($CH$4:CH66)-ROWS($AJ$54:$AJ$65)-ROWS($AN$54:$AN$65)),IFERROR(INDEX($AV$54:$AV$65, ROWS($CH$4:CH66)-ROWS($AJ$54:$AJ$65)-ROWS($AN$54:$AN$65)-ROWS($AR$54:$AR$65)),IFERROR(INDEX($AZ$54:$AZ$65, ROWS($CH$4:CH66)-ROWS($AJ$54:$AJ$65)-ROWS($AN$54:$AN$65)-ROWS($AR$54:$AR$65)-ROWS($AV$54:$AV$65)),IFERROR(INDEX($BD$54:$BD$65, ROWS($CH$4:CH66)-ROWS($AJ$54:$AJ$65)-ROWS($AN$54:$AN$65)-ROWS($AR$54:$AR$65)-ROWS($AV$54:$AV$65)-ROWS($AZ$54:$AZ$65)),IFERROR(INDEX($BH$54:$BH$65, ROWS($CH$4:CH66)-ROWS($AJ$54:$AJ$65)-ROWS($AN$54:$AN$65)-ROWS($AR$54:$AR$65)-ROWS($AV$54:$AV$65)-ROWS($AZ$54:$AZ$65)-ROWS($BD$54:$BD$65)), "")))))))</f>
        <v/>
      </c>
      <c r="CI68" s="316" t="str">
        <f t="shared" ca="1" si="39"/>
        <v/>
      </c>
      <c r="CJ68" s="316" t="str">
        <f ca="1">IF(OR(CK68="",CK68=0),"",MAX(CJ$5:CJ67)+1)</f>
        <v/>
      </c>
      <c r="CK68" s="316" t="str">
        <f ca="1">IFERROR(INDEX($AK$54:$AK$65, ROWS($CK$4:CK66)), IFERROR(INDEX($AO$54:$AO$65, ROWS($CK$4:CK66)-ROWS($AK$54:$AK$65)), IFERROR(INDEX($AS$54:$AS$65, ROWS($CK$4:CK66)-ROWS($AK$54:$AK$65)-ROWS($AO$54:$AO$65)),IFERROR(INDEX($AW$54:$AW$65, ROWS($CK$4:CK66)-ROWS($AK$54:$AK$65)-ROWS($AO$54:$AO$65)-ROWS($AS$54:$AS$65)),IFERROR(INDEX($BA$54:$BA$65, ROWS($CK$4:CK66)-ROWS($AK$54:$AK$65)-ROWS($AO$54:$AO$65)-ROWS($AS$54:$AS$65)-ROWS($AW$54:$AW$65)),IFERROR(INDEX($BE$54:$BE$65, ROWS($CK$4:CK66)-ROWS($AK$54:$AK$65)-ROWS($AO$54:$AO$65)-ROWS($AS$54:$AS$65)-ROWS($AW$54:$AW$65)-ROWS($BA$54:$BA$65)),IFERROR(INDEX($BI$54:$BI$65, ROWS($CK$4:CK66)-ROWS($AK$54:$AK$65)-ROWS($AO$54:$AO$65)-ROWS($AS$54:$AS$65)-ROWS($AW$54:$AW$65)-ROWS($BA$54:$BA$65)-ROWS($BE$54:$BE$65)), "")))))))</f>
        <v/>
      </c>
      <c r="CL68" s="316" t="str">
        <f t="shared" ca="1" si="40"/>
        <v/>
      </c>
      <c r="CM68" s="413" t="str">
        <f t="shared" ca="1" si="41"/>
        <v/>
      </c>
      <c r="CN68" s="412" t="str">
        <f>IF(OR(CO68="",CO68=0),"",MAX(CN$5:CN67)+1)</f>
        <v/>
      </c>
      <c r="CO68" s="316">
        <f>IFERROR(INDEX($AJ$70:$AJ$81, ROWS($CO$4:CO66)), IFERROR(INDEX($AN$70:$AN$81, ROWS($CO$4:CO66)-ROWS($AJ$70:$AJ$81)), IFERROR(INDEX($AR$70:$AR$81, ROWS($CO$4:CO66)-ROWS($AJ$70:$AJ$81)-ROWS($AN$70:$AN$81)),IFERROR(INDEX($AV$70:$AV$81, ROWS($CO$4:CO66)-ROWS($AJ$70:$AJ$81)-ROWS($AN$70:$AN$81)-ROWS($AR$70:$AR$81)),IFERROR(INDEX($AZ$70:$AZ$81, ROWS($CO$4:CO66)-ROWS($AJ$70:$AJ$81)-ROWS($AN$70:$AN$81)-ROWS($AR$70:$AR$81)-ROWS($AV$70:$AV$81)),IFERROR(INDEX($BD$70:$BD$81, ROWS($CO$4:CO66)-ROWS($AJ$70:$AJ$81)-ROWS($AN$70:$AN$81)-ROWS($AR$70:$AR$81)-ROWS($AV$70:$AV$81)-ROWS($AZ$70:$AZ$81)),IFERROR(INDEX($BH$70:$BH$81, ROWS($CO$4:CO66)-ROWS($AJ$70:$AJ$81)-ROWS($AN$70:$AN$81)-ROWS($AR$70:$AR$81)-ROWS($AV$70:$AV$81)-ROWS($AZ$70:$AZ$81)-ROWS($BD$70:$BD$81)), "")))))))</f>
        <v>0</v>
      </c>
      <c r="CP68" s="316" t="str">
        <f t="shared" ca="1" si="42"/>
        <v/>
      </c>
      <c r="CQ68" s="316" t="str">
        <f>IF(OR(CR68="",CR68=0),"",MAX(CQ$5:CQ67)+1)</f>
        <v/>
      </c>
      <c r="CR68" s="316">
        <f>IFERROR(INDEX($AK$70:$AK$81, ROWS($CR$4:CR66)), IFERROR(INDEX($AO$70:$AO$81, ROWS($CR$4:CR66)-ROWS($AK$70:$AK$81)), IFERROR(INDEX($AS$70:$AS$81, ROWS($CR$4:CR66)-ROWS($AK$70:$AK$81)-ROWS($AO$70:$AO$81)),IFERROR(INDEX($AW$70:$AW$81, ROWS($CR$4:CR66)-ROWS($AK$70:$AK$81)-ROWS($AO$70:$AO$81)-ROWS($AS$70:$AS$81)),IFERROR(INDEX($BA$70:$BA$81, ROWS($CR$4:CR66)-ROWS($AK$70:$AK$81)-ROWS($AO$70:$AO$81)-ROWS($AS$70:$AS$81)-ROWS($AW$70:$AW$81)),IFERROR(INDEX($BE$70:$BE$81, ROWS($CR$4:CR66)-ROWS($AK$70:$AK$81)-ROWS($AO$70:$AO$81)-ROWS($AS$70:$AS$81)-ROWS($AW$70:$AW$81)-ROWS($BA$70:$BA$81)),IFERROR(INDEX($BI$70:$BI$81, ROWS($CR$4:CR66)-ROWS($AK$70:$AK$81)-ROWS($AO$70:$AO$81)-ROWS($AS$70:$AS$81)-ROWS($AW$70:$AW$81)-ROWS($BA$70:$BA$81)-ROWS($BE$70:$BE$81)), "")))))))</f>
        <v>0</v>
      </c>
      <c r="CS68" s="316" t="str">
        <f t="shared" ca="1" si="43"/>
        <v/>
      </c>
      <c r="CT68" s="413" t="str">
        <f t="shared" ca="1" si="44"/>
        <v/>
      </c>
      <c r="CU68" s="412" t="str">
        <f>IF(OR(CV68="",CV68=0),"",MAX(CU$5:CU67)+1)</f>
        <v/>
      </c>
      <c r="CV68" s="316" t="str">
        <f>IFERROR(INDEX($AJ$86:$AJ$97, ROWS($CV$4:CV66)), IFERROR(INDEX($AN$86:$AN$97, ROWS($CV$4:CV66)-ROWS($AJ$86:$AJ$97)), ""))</f>
        <v/>
      </c>
      <c r="CW68" s="316" t="str">
        <f t="shared" si="45"/>
        <v/>
      </c>
      <c r="CX68" s="316" t="str">
        <f>IF(OR(CY68="",CY68=0),"",MAX(CX$5:CX67)+1)</f>
        <v/>
      </c>
      <c r="CY68" s="316" t="str">
        <f>IFERROR(INDEX($AK$86:$AK$97, ROWS($CY$4:CY66)), IFERROR(INDEX($AO$86:$AO$97, ROWS($CY$4:CY66)-ROWS($AK$86:$AK$97)), ""))</f>
        <v/>
      </c>
      <c r="CZ68" s="316" t="str">
        <f t="shared" si="46"/>
        <v/>
      </c>
      <c r="DA68" s="413" t="str">
        <f t="shared" si="47"/>
        <v/>
      </c>
      <c r="DC68" s="438">
        <f ca="1">IF(OR(DD68="",DD68=0),"",MAX(DC$65:DC67)+1)</f>
        <v>3</v>
      </c>
      <c r="DD68" s="434" t="str">
        <f t="shared" ca="1" si="166"/>
        <v>Groceries</v>
      </c>
      <c r="DE68" s="413">
        <f t="shared" ca="1" si="167"/>
        <v>125</v>
      </c>
      <c r="DF68" s="431" t="str">
        <f ca="1">IF(OR(DG68="",DG68=0),"",MAX(DF$65:DF67)+1)</f>
        <v/>
      </c>
      <c r="DG68" s="412" t="str">
        <f t="shared" ca="1" si="168"/>
        <v/>
      </c>
      <c r="DH68" s="413" t="str">
        <f t="shared" ca="1" si="169"/>
        <v/>
      </c>
      <c r="DI68" s="412" t="str">
        <f t="shared" ca="1" si="170"/>
        <v>Groceries</v>
      </c>
      <c r="DJ68" s="413">
        <f t="shared" ca="1" si="171"/>
        <v>125</v>
      </c>
      <c r="DK68" s="412" t="str">
        <f t="shared" ca="1" si="172"/>
        <v/>
      </c>
      <c r="DL68" s="413" t="str">
        <f t="shared" ca="1" si="173"/>
        <v/>
      </c>
      <c r="DM68" s="292"/>
      <c r="DN68" s="425" t="str">
        <f ca="1">IF(DI72="","",CONCATENATE(DI72," - ",DJ72))</f>
        <v/>
      </c>
      <c r="DO68" s="295" t="str">
        <f ca="1">IF(DI73="","",CONCATENATE(DI73," - ",DJ73))</f>
        <v/>
      </c>
      <c r="DP68" s="295" t="str">
        <f ca="1">IF(DI74="","",CONCATENATE(DI74," - ",DJ74))</f>
        <v/>
      </c>
      <c r="DQ68" s="425" t="str">
        <f ca="1">IF(DK72="","",CONCATENATE(DK72," - ",DL72))</f>
        <v/>
      </c>
      <c r="DR68" s="295" t="str">
        <f ca="1">IF(DK73="","",CONCATENATE(DK73," - ",DL73))</f>
        <v/>
      </c>
      <c r="DS68" s="426" t="str">
        <f ca="1">IF(DK74="","",CONCATENATE(DK74," - ",DL74))</f>
        <v/>
      </c>
    </row>
    <row r="69" spans="16:123" ht="15.75" thickBot="1" x14ac:dyDescent="0.35">
      <c r="P69" s="1204"/>
      <c r="Q69" s="1205"/>
      <c r="R69" s="1205"/>
      <c r="S69" s="1206"/>
      <c r="U69" s="1189"/>
      <c r="V69" s="1190"/>
      <c r="W69" s="1190"/>
      <c r="X69" s="1191"/>
      <c r="AB69" s="395">
        <f ca="1">IFERROR(MATCH($AB$59,OFFSET(Year!$AT$123:$AT$174,AB68,,1000),0)+AB68,"")</f>
        <v>9</v>
      </c>
      <c r="AC69" s="340">
        <f ca="1">IFERROR(INDEX(Year!$AW$123:$AW$174,AB69),"")</f>
        <v>13</v>
      </c>
      <c r="AD69" s="348" t="str">
        <f ca="1">IFERROR(INDEX(Year!$AU$123:$AU$174,AB69),"")</f>
        <v>Paycheck 3</v>
      </c>
      <c r="AE69" s="363">
        <f ca="1">IFERROR(INDEX(Year!$AV$123:$AV$174,AB69),"")</f>
        <v>700</v>
      </c>
      <c r="AF69" s="402" t="str">
        <f ca="1">IFERROR(INDEX(Year!$AT$123:$AT$174,AB69),"")</f>
        <v>Income</v>
      </c>
      <c r="AI69" s="312"/>
      <c r="AJ69" s="313" t="s">
        <v>483</v>
      </c>
      <c r="AK69" s="313" t="s">
        <v>13</v>
      </c>
      <c r="AL69" s="314" t="s">
        <v>11</v>
      </c>
      <c r="AM69" s="312"/>
      <c r="AN69" s="313" t="s">
        <v>483</v>
      </c>
      <c r="AO69" s="313" t="s">
        <v>13</v>
      </c>
      <c r="AP69" s="314" t="s">
        <v>11</v>
      </c>
      <c r="AQ69" s="312"/>
      <c r="AR69" s="313" t="s">
        <v>483</v>
      </c>
      <c r="AS69" s="313" t="s">
        <v>13</v>
      </c>
      <c r="AT69" s="314" t="s">
        <v>11</v>
      </c>
      <c r="AU69" s="312"/>
      <c r="AV69" s="313" t="s">
        <v>483</v>
      </c>
      <c r="AW69" s="313" t="s">
        <v>13</v>
      </c>
      <c r="AX69" s="314" t="s">
        <v>11</v>
      </c>
      <c r="AY69" s="312"/>
      <c r="AZ69" s="313" t="s">
        <v>483</v>
      </c>
      <c r="BA69" s="313" t="s">
        <v>13</v>
      </c>
      <c r="BB69" s="314" t="s">
        <v>11</v>
      </c>
      <c r="BC69" s="312"/>
      <c r="BD69" s="313" t="s">
        <v>483</v>
      </c>
      <c r="BE69" s="313" t="s">
        <v>13</v>
      </c>
      <c r="BF69" s="314" t="s">
        <v>11</v>
      </c>
      <c r="BG69" s="312"/>
      <c r="BH69" s="313" t="s">
        <v>483</v>
      </c>
      <c r="BI69" s="313" t="s">
        <v>13</v>
      </c>
      <c r="BJ69" s="314" t="s">
        <v>11</v>
      </c>
      <c r="BL69" s="412" t="str">
        <f ca="1">IF(OR(BM69="",BM69=0),"",MAX(BL$5:BL68)+1)</f>
        <v/>
      </c>
      <c r="BM69" s="316" t="str">
        <f ca="1">IFERROR(INDEX($AJ$6:$AJ$17, ROWS(BM$4:$BM67)), IFERROR(INDEX($AN$6:$AN$17, ROWS(BM$4:$BM67)-ROWS($AJ$6:$AJ$17)), IFERROR(INDEX($AR$6:$AR$17, ROWS(BM$4:$BM67)-ROWS($AJ$6:$AJ$17)-ROWS($AN$6:$AN$17)),IFERROR(INDEX($AV$6:$AV$17, ROWS(BM$4:$BM67)-ROWS($AJ$6:$AJ$17)-ROWS($AN$6:$AN$17)-ROWS($AR$6:$AR$17)),IFERROR(INDEX($AZ$6:$AZ$17, ROWS(BM$4:$BM67)-ROWS($AJ$6:$AJ$17)-ROWS($AN$6:$AN$17)-ROWS($AR$6:$AR$17)-ROWS($AV$6:$AV$17)),IFERROR(INDEX($BD$6:$BD$17, ROWS(BM$4:$BM67)-ROWS($AJ$6:$AJ$17)-ROWS($AN$6:$AN$17)-ROWS($AR$6:$AR$17)-ROWS($AV$6:$AV$17)-ROWS($AZ$6:$AZ$17)),IFERROR(INDEX($BH$6:$BH$17, ROWS(BM$4:$BM67)-ROWS($AJ$6:$AJ$17)-ROWS($AN$6:$AN$17)-ROWS($AR$6:$AR$17)-ROWS($AV$6:$AV$17)-ROWS($AZ$6:$AZ$17)-ROWS($BD$6:$BD$17)), "")))))))</f>
        <v/>
      </c>
      <c r="BN69" s="316" t="str">
        <f t="shared" ca="1" si="30"/>
        <v/>
      </c>
      <c r="BO69" s="316" t="str">
        <f ca="1">IF(OR(BP69="",BP69=0),"",MAX(BO$5:BO68)+1)</f>
        <v/>
      </c>
      <c r="BP69" s="316" t="str">
        <f ca="1">IFERROR(INDEX($AK$6:$AK$17, ROWS($BP$4:BP67)), IFERROR(INDEX($AO$6:$AO$17, ROWS($BP$4:BP67)-ROWS($AK$6:$AK$17)), IFERROR(INDEX($AS$6:$AS$17, ROWS($BP$4:BP67)-ROWS($AK$6:$AK$17)-ROWS($AO$6:$AO$17)),IFERROR(INDEX($AW$6:$AW$17, ROWS($BP$4:BP67)-ROWS($AK$6:$AK$17)-ROWS($AO$6:$AO$17)-ROWS($AS$6:$AS$17)),IFERROR(INDEX($BA$6:$BA$17, ROWS($BP$4:BP67)-ROWS($AK$6:$AK$17)-ROWS($AO$6:$AO$17)-ROWS($AS$6:$AS$17)-ROWS($AW$6:$AW$17)),IFERROR(INDEX($BE$6:$BE$17, ROWS($BP$4:BP67)-ROWS($AK$6:$AK$17)-ROWS($AO$6:$AO$17)-ROWS($AS$6:$AS$17)-ROWS($AW$6:$AW$17)-ROWS($BA$6:$BA$17)),IFERROR(INDEX($BI$6:$BI$17, ROWS($BP$4:BP67)-ROWS($AK$6:$AK$17)-ROWS($AO$6:$AO$17)-ROWS($AS$6:$AS$17)-ROWS($AW$6:$AW$17)-ROWS($BA$6:$BA$17)-ROWS($BE$6:$BE$17)), "")))))))</f>
        <v/>
      </c>
      <c r="BQ69" s="316" t="str">
        <f t="shared" ca="1" si="31"/>
        <v/>
      </c>
      <c r="BR69" s="413" t="str">
        <f t="shared" ca="1" si="32"/>
        <v/>
      </c>
      <c r="BS69" s="412" t="str">
        <f ca="1">IF(OR(BT69="",BT69=0),"",MAX(BS$5:BS68)+1)</f>
        <v/>
      </c>
      <c r="BT69" s="316" t="str">
        <f ca="1">IFERROR(INDEX($AJ$22:$AJ$33, ROWS($BT$4:BT67)), IFERROR(INDEX($AN$22:$AN$33, ROWS($BT$4:BT67)-ROWS($AJ$22:$AJ$33)), IFERROR(INDEX($AR$22:$AR$33, ROWS($BT$4:BT67)-ROWS($AJ$22:$AJ$33)-ROWS($AN$22:$AN$33)),IFERROR(INDEX($AV$22:$AV$33, ROWS($BT$4:BT67)-ROWS($AJ$22:$AJ$33)-ROWS($AN$22:$AN$33)-ROWS($AR$22:$AR$33)),IFERROR(INDEX($AZ$22:$AZ$33, ROWS($BT$4:BT67)-ROWS($AJ$22:$AJ$33)-ROWS($AN$22:$AN$33)-ROWS($AR$22:$AR$33)-ROWS($AV$22:$AV$33)),IFERROR(INDEX($BD$22:$BD$33, ROWS($BT$4:BT67)-ROWS($AJ$22:$AJ$33)-ROWS($AN$22:$AN$33)-ROWS($AR$22:$AR$33)-ROWS($AV$22:$AV$33)-ROWS($AZ$22:$AZ$33)),IFERROR(INDEX($BH$22:$BH$33, ROWS($BT$4:BT67)-ROWS($AJ$22:$AJ$33)-ROWS($AN$22:$AN$33)-ROWS($AR$22:$AR$33)-ROWS($AV$22:$AV$33)-ROWS($AZ$22:$AZ$33)-ROWS($BD$22:$BD$33)), "")))))))</f>
        <v/>
      </c>
      <c r="BU69" s="316" t="str">
        <f t="shared" ca="1" si="33"/>
        <v/>
      </c>
      <c r="BV69" s="316" t="str">
        <f ca="1">IF(OR(BW69="",BW69=0),"",MAX(BV$5:BV68)+1)</f>
        <v/>
      </c>
      <c r="BW69" s="316" t="str">
        <f ca="1">IFERROR(INDEX($AK$22:$AK$33, ROWS($BW$4:BW67)), IFERROR(INDEX($AO$22:$AO$33, ROWS($BW$4:BW67)-ROWS($AK$22:$AK$33)), IFERROR(INDEX($AS$22:$AS$33, ROWS($BW$4:BW67)-ROWS($AK$22:$AK$33)-ROWS($AO$22:$AO$33)),IFERROR(INDEX($AW$22:$AW$33, ROWS($BW$4:BW67)-ROWS($AK$22:$AK$33)-ROWS($AO$22:$AO$33)-ROWS($AS$22:$AS$33)),IFERROR(INDEX($BA$22:$BA$33, ROWS($BW$4:BW67)-ROWS($AK$22:$AK$33)-ROWS($AO$22:$AO$33)-ROWS($AS$22:$AS$33)-ROWS($AW$22:$AW$33)),IFERROR(INDEX($BE$22:$BE$33, ROWS($BW$4:BW67)-ROWS($AK$22:$AK$33)-ROWS($AO$22:$AO$33)-ROWS($AS$22:$AS$33)-ROWS($AW$22:$AW$33)-ROWS($BA$22:$BA$33)),IFERROR(INDEX($BI$22:$BI$33, ROWS($BW$4:BW67)-ROWS($AK$22:$AK$33)-ROWS($AO$22:$AO$33)-ROWS($AS$22:$AS$33)-ROWS($AW$22:$AW$33)-ROWS($BA$22:$BA$33)-ROWS($BE$22:$BE$33)), "")))))))</f>
        <v/>
      </c>
      <c r="BX69" s="316" t="str">
        <f t="shared" ca="1" si="34"/>
        <v/>
      </c>
      <c r="BY69" s="413" t="str">
        <f t="shared" ca="1" si="35"/>
        <v/>
      </c>
      <c r="BZ69" s="412">
        <f ca="1">IF(OR(CA69="",CA69=0),"",MAX(BZ$5:BZ68)+1)</f>
        <v>11</v>
      </c>
      <c r="CA69" s="316" t="str">
        <f ca="1">IFERROR(INDEX($AJ$38:$AJ$49, ROWS($CA$4:CA67)), IFERROR(INDEX($AN$38:$AN$49, ROWS($CA$4:CA67)-ROWS($AJ$38:$AJ$49)), IFERROR(INDEX($AR$38:$AR$49, ROWS($CA$4:CA67)-ROWS($AJ$38:$AJ$49)-ROWS($AN$38:$AN$49)),IFERROR(INDEX($AV$38:$AV$49, ROWS($CA$4:CA67)-ROWS($AJ$38:$AJ$49)-ROWS($AN$38:$AN$49)-ROWS($AR$38:$AR$49)),IFERROR(INDEX($AZ$38:$AZ$49, ROWS($CA$4:CA67)-ROWS($AJ$38:$AJ$49)-ROWS($AN$38:$AN$49)-ROWS($AR$38:$AR$49)-ROWS($AV$38:$AV$49)),IFERROR(INDEX($BD$38:$BD$49, ROWS($CA$4:CA67)-ROWS($AJ$38:$AJ$49)-ROWS($AN$38:$AN$49)-ROWS($AR$38:$AR$49)-ROWS($AV$38:$AV$49)-ROWS($AZ$38:$AZ$49)),IFERROR(INDEX($BH$38:$BH$49, ROWS($CA$4:CA67)-ROWS($AJ$38:$AJ$49)-ROWS($AN$38:$AN$49)-ROWS($AR$38:$AR$49)-ROWS($AV$38:$AV$49)-ROWS($AZ$38:$AZ$49)-ROWS($BD$38:$BD$49)), "")))))))</f>
        <v>Car Payment 2</v>
      </c>
      <c r="CB69" s="316" t="str">
        <f t="shared" ca="1" si="36"/>
        <v/>
      </c>
      <c r="CC69" s="316">
        <f ca="1">IF(OR(CD69="",CD69=0),"",MAX(CC$5:CC68)+1)</f>
        <v>11</v>
      </c>
      <c r="CD69" s="316">
        <f ca="1">IFERROR(INDEX($AK$38:$AK$49, ROWS($CD$4:CD67)), IFERROR(INDEX($AO$38:$AO$49, ROWS($CD$4:CD67)-ROWS($AK$38:$AK$49)), IFERROR(INDEX($AS$38:$AS$49, ROWS($CD$4:CD67)-ROWS($AK$38:$AK$49)-ROWS($AO$38:$AO$49)),IFERROR(INDEX($AW$38:$AW$49, ROWS($CD$4:CD67)-ROWS($AK$38:$AK$49)-ROWS($AO$38:$AO$49)-ROWS($AS$38:$AS$49)),IFERROR(INDEX($BA$38:$BA$49, ROWS($CD$4:CD67)-ROWS($AK$38:$AK$49)-ROWS($AO$38:$AO$49)-ROWS($AS$38:$AS$49)-ROWS($AW$38:$AW$49)),IFERROR(INDEX($BE$38:$BE$49, ROWS($CD$4:CD67)-ROWS($AK$38:$AK$49)-ROWS($AO$38:$AO$49)-ROWS($AS$38:$AS$49)-ROWS($AW$38:$AW$49)-ROWS($BA$38:$BA$49)),IFERROR(INDEX($BI$38:$BI$49, ROWS($CD$4:CD67)-ROWS($AK$38:$AK$49)-ROWS($AO$38:$AO$49)-ROWS($AS$38:$AS$49)-ROWS($AW$38:$AW$49)-ROWS($BA$38:$BA$49)-ROWS($BE$38:$BE$49)), "")))))))</f>
        <v>200</v>
      </c>
      <c r="CE69" s="316" t="str">
        <f t="shared" ca="1" si="37"/>
        <v/>
      </c>
      <c r="CF69" s="413" t="str">
        <f t="shared" ca="1" si="38"/>
        <v/>
      </c>
      <c r="CG69" s="412" t="str">
        <f ca="1">IF(OR(CH69="",CH69=0),"",MAX(CG$5:CG68)+1)</f>
        <v/>
      </c>
      <c r="CH69" s="316" t="str">
        <f ca="1">IFERROR(INDEX($AJ$54:$AJ$65, ROWS($CH$4:CH67)), IFERROR(INDEX($AN$54:$AN$65, ROWS($CH$4:CH67)-ROWS($AJ$54:$AJ$65)), IFERROR(INDEX($AR$54:$AR$65, ROWS($CH$4:CH67)-ROWS($AJ$54:$AJ$65)-ROWS($AN$54:$AN$65)),IFERROR(INDEX($AV$54:$AV$65, ROWS($CH$4:CH67)-ROWS($AJ$54:$AJ$65)-ROWS($AN$54:$AN$65)-ROWS($AR$54:$AR$65)),IFERROR(INDEX($AZ$54:$AZ$65, ROWS($CH$4:CH67)-ROWS($AJ$54:$AJ$65)-ROWS($AN$54:$AN$65)-ROWS($AR$54:$AR$65)-ROWS($AV$54:$AV$65)),IFERROR(INDEX($BD$54:$BD$65, ROWS($CH$4:CH67)-ROWS($AJ$54:$AJ$65)-ROWS($AN$54:$AN$65)-ROWS($AR$54:$AR$65)-ROWS($AV$54:$AV$65)-ROWS($AZ$54:$AZ$65)),IFERROR(INDEX($BH$54:$BH$65, ROWS($CH$4:CH67)-ROWS($AJ$54:$AJ$65)-ROWS($AN$54:$AN$65)-ROWS($AR$54:$AR$65)-ROWS($AV$54:$AV$65)-ROWS($AZ$54:$AZ$65)-ROWS($BD$54:$BD$65)), "")))))))</f>
        <v/>
      </c>
      <c r="CI69" s="316" t="str">
        <f t="shared" ca="1" si="39"/>
        <v/>
      </c>
      <c r="CJ69" s="316" t="str">
        <f ca="1">IF(OR(CK69="",CK69=0),"",MAX(CJ$5:CJ68)+1)</f>
        <v/>
      </c>
      <c r="CK69" s="316" t="str">
        <f ca="1">IFERROR(INDEX($AK$54:$AK$65, ROWS($CK$4:CK67)), IFERROR(INDEX($AO$54:$AO$65, ROWS($CK$4:CK67)-ROWS($AK$54:$AK$65)), IFERROR(INDEX($AS$54:$AS$65, ROWS($CK$4:CK67)-ROWS($AK$54:$AK$65)-ROWS($AO$54:$AO$65)),IFERROR(INDEX($AW$54:$AW$65, ROWS($CK$4:CK67)-ROWS($AK$54:$AK$65)-ROWS($AO$54:$AO$65)-ROWS($AS$54:$AS$65)),IFERROR(INDEX($BA$54:$BA$65, ROWS($CK$4:CK67)-ROWS($AK$54:$AK$65)-ROWS($AO$54:$AO$65)-ROWS($AS$54:$AS$65)-ROWS($AW$54:$AW$65)),IFERROR(INDEX($BE$54:$BE$65, ROWS($CK$4:CK67)-ROWS($AK$54:$AK$65)-ROWS($AO$54:$AO$65)-ROWS($AS$54:$AS$65)-ROWS($AW$54:$AW$65)-ROWS($BA$54:$BA$65)),IFERROR(INDEX($BI$54:$BI$65, ROWS($CK$4:CK67)-ROWS($AK$54:$AK$65)-ROWS($AO$54:$AO$65)-ROWS($AS$54:$AS$65)-ROWS($AW$54:$AW$65)-ROWS($BA$54:$BA$65)-ROWS($BE$54:$BE$65)), "")))))))</f>
        <v/>
      </c>
      <c r="CL69" s="316" t="str">
        <f t="shared" ca="1" si="40"/>
        <v/>
      </c>
      <c r="CM69" s="413" t="str">
        <f t="shared" ca="1" si="41"/>
        <v/>
      </c>
      <c r="CN69" s="412" t="str">
        <f>IF(OR(CO69="",CO69=0),"",MAX(CN$5:CN68)+1)</f>
        <v/>
      </c>
      <c r="CO69" s="316">
        <f>IFERROR(INDEX($AJ$70:$AJ$81, ROWS($CO$4:CO67)), IFERROR(INDEX($AN$70:$AN$81, ROWS($CO$4:CO67)-ROWS($AJ$70:$AJ$81)), IFERROR(INDEX($AR$70:$AR$81, ROWS($CO$4:CO67)-ROWS($AJ$70:$AJ$81)-ROWS($AN$70:$AN$81)),IFERROR(INDEX($AV$70:$AV$81, ROWS($CO$4:CO67)-ROWS($AJ$70:$AJ$81)-ROWS($AN$70:$AN$81)-ROWS($AR$70:$AR$81)),IFERROR(INDEX($AZ$70:$AZ$81, ROWS($CO$4:CO67)-ROWS($AJ$70:$AJ$81)-ROWS($AN$70:$AN$81)-ROWS($AR$70:$AR$81)-ROWS($AV$70:$AV$81)),IFERROR(INDEX($BD$70:$BD$81, ROWS($CO$4:CO67)-ROWS($AJ$70:$AJ$81)-ROWS($AN$70:$AN$81)-ROWS($AR$70:$AR$81)-ROWS($AV$70:$AV$81)-ROWS($AZ$70:$AZ$81)),IFERROR(INDEX($BH$70:$BH$81, ROWS($CO$4:CO67)-ROWS($AJ$70:$AJ$81)-ROWS($AN$70:$AN$81)-ROWS($AR$70:$AR$81)-ROWS($AV$70:$AV$81)-ROWS($AZ$70:$AZ$81)-ROWS($BD$70:$BD$81)), "")))))))</f>
        <v>0</v>
      </c>
      <c r="CP69" s="316" t="str">
        <f t="shared" ca="1" si="42"/>
        <v/>
      </c>
      <c r="CQ69" s="316" t="str">
        <f>IF(OR(CR69="",CR69=0),"",MAX(CQ$5:CQ68)+1)</f>
        <v/>
      </c>
      <c r="CR69" s="316">
        <f>IFERROR(INDEX($AK$70:$AK$81, ROWS($CR$4:CR67)), IFERROR(INDEX($AO$70:$AO$81, ROWS($CR$4:CR67)-ROWS($AK$70:$AK$81)), IFERROR(INDEX($AS$70:$AS$81, ROWS($CR$4:CR67)-ROWS($AK$70:$AK$81)-ROWS($AO$70:$AO$81)),IFERROR(INDEX($AW$70:$AW$81, ROWS($CR$4:CR67)-ROWS($AK$70:$AK$81)-ROWS($AO$70:$AO$81)-ROWS($AS$70:$AS$81)),IFERROR(INDEX($BA$70:$BA$81, ROWS($CR$4:CR67)-ROWS($AK$70:$AK$81)-ROWS($AO$70:$AO$81)-ROWS($AS$70:$AS$81)-ROWS($AW$70:$AW$81)),IFERROR(INDEX($BE$70:$BE$81, ROWS($CR$4:CR67)-ROWS($AK$70:$AK$81)-ROWS($AO$70:$AO$81)-ROWS($AS$70:$AS$81)-ROWS($AW$70:$AW$81)-ROWS($BA$70:$BA$81)),IFERROR(INDEX($BI$70:$BI$81, ROWS($CR$4:CR67)-ROWS($AK$70:$AK$81)-ROWS($AO$70:$AO$81)-ROWS($AS$70:$AS$81)-ROWS($AW$70:$AW$81)-ROWS($BA$70:$BA$81)-ROWS($BE$70:$BE$81)), "")))))))</f>
        <v>0</v>
      </c>
      <c r="CS69" s="316" t="str">
        <f t="shared" ca="1" si="43"/>
        <v/>
      </c>
      <c r="CT69" s="413" t="str">
        <f t="shared" ca="1" si="44"/>
        <v/>
      </c>
      <c r="CU69" s="412" t="str">
        <f>IF(OR(CV69="",CV69=0),"",MAX(CU$5:CU68)+1)</f>
        <v/>
      </c>
      <c r="CV69" s="316" t="str">
        <f>IFERROR(INDEX($AJ$86:$AJ$97, ROWS($CV$4:CV67)), IFERROR(INDEX($AN$86:$AN$97, ROWS($CV$4:CV67)-ROWS($AJ$86:$AJ$97)), ""))</f>
        <v/>
      </c>
      <c r="CW69" s="316" t="str">
        <f t="shared" si="45"/>
        <v/>
      </c>
      <c r="CX69" s="316" t="str">
        <f>IF(OR(CY69="",CY69=0),"",MAX(CX$5:CX68)+1)</f>
        <v/>
      </c>
      <c r="CY69" s="316" t="str">
        <f>IFERROR(INDEX($AK$86:$AK$97, ROWS($CY$4:CY67)), IFERROR(INDEX($AO$86:$AO$97, ROWS($CY$4:CY67)-ROWS($AK$86:$AK$97)), ""))</f>
        <v/>
      </c>
      <c r="CZ69" s="316" t="str">
        <f t="shared" si="46"/>
        <v/>
      </c>
      <c r="DA69" s="413" t="str">
        <f t="shared" si="47"/>
        <v/>
      </c>
      <c r="DC69" s="438" t="str">
        <f ca="1">IF(OR(DD69="",DD69=0),"",MAX(DC$65:DC68)+1)</f>
        <v/>
      </c>
      <c r="DD69" s="434" t="str">
        <f t="shared" ca="1" si="166"/>
        <v/>
      </c>
      <c r="DE69" s="413" t="str">
        <f t="shared" ca="1" si="167"/>
        <v/>
      </c>
      <c r="DF69" s="431">
        <f ca="1">IF(OR(DG69="",DG69=0),"",MAX(DF$65:DF68)+1)</f>
        <v>1</v>
      </c>
      <c r="DG69" s="412" t="str">
        <f t="shared" ca="1" si="168"/>
        <v>Paycheck 2</v>
      </c>
      <c r="DH69" s="413">
        <f t="shared" ca="1" si="169"/>
        <v>400</v>
      </c>
      <c r="DI69" s="412" t="str">
        <f t="shared" ca="1" si="170"/>
        <v>Lawn Service</v>
      </c>
      <c r="DJ69" s="413">
        <f t="shared" ca="1" si="171"/>
        <v>50</v>
      </c>
      <c r="DK69" s="412" t="str">
        <f t="shared" ca="1" si="172"/>
        <v/>
      </c>
      <c r="DL69" s="413" t="str">
        <f t="shared" ca="1" si="173"/>
        <v/>
      </c>
      <c r="DM69" s="293"/>
      <c r="DN69" s="425" t="str">
        <f ca="1">IF(DI75="","",CONCATENATE(DI75," - ",DJ75))</f>
        <v/>
      </c>
      <c r="DO69" s="295" t="str">
        <f ca="1">IF(DI76="","",CONCATENATE(DI76," - ",DJ76))</f>
        <v/>
      </c>
      <c r="DP69" s="295" t="str">
        <f ca="1">IF(DI77="","",CONCATENATE(DI77," - ",DJ77))</f>
        <v/>
      </c>
      <c r="DQ69" s="425" t="str">
        <f ca="1">IF(DK75="","",CONCATENATE(DK75," - ",DL75))</f>
        <v/>
      </c>
      <c r="DR69" s="295" t="str">
        <f ca="1">IF(DK76="","",CONCATENATE(DK76," - ",DL76))</f>
        <v/>
      </c>
      <c r="DS69" s="426" t="str">
        <f ca="1">IF(DK77="","",CONCATENATE(DK77," - ",DL77))</f>
        <v/>
      </c>
    </row>
    <row r="70" spans="16:123" x14ac:dyDescent="0.3">
      <c r="AB70" s="395">
        <f ca="1">IFERROR(MATCH($AB$59,OFFSET(Year!$AT$123:$AT$174,AB69,,1000),0)+AB69,"")</f>
        <v>10</v>
      </c>
      <c r="AC70" s="340">
        <f ca="1">IFERROR(INDEX(Year!$AW$123:$AW$174,AB70),"")</f>
        <v>27</v>
      </c>
      <c r="AD70" s="348" t="str">
        <f ca="1">IFERROR(INDEX(Year!$AU$123:$AU$174,AB70),"")</f>
        <v>Paycheck 3</v>
      </c>
      <c r="AE70" s="363">
        <f ca="1">IFERROR(INDEX(Year!$AV$123:$AV$174,AB70),"")</f>
        <v>700</v>
      </c>
      <c r="AF70" s="402" t="str">
        <f ca="1">IFERROR(INDEX(Year!$AT$123:$AT$174,AB70),"")</f>
        <v>Income</v>
      </c>
      <c r="AI70" s="304">
        <f ca="1">IFERROR(MATCH($AI$68,OFFSET($AC$1,AI69,,1000),0)+AI69,"")</f>
        <v>7</v>
      </c>
      <c r="AJ70" s="305" t="str">
        <f t="shared" ref="AJ70:AJ81" ca="1" si="174">IFERROR(INDEX(AD:AD,AI70),"")</f>
        <v>Auto Insurance</v>
      </c>
      <c r="AK70" s="306">
        <f t="shared" ref="AK70:AK81" ca="1" si="175">IFERROR(INDEX(AE:AE,AI70),"")</f>
        <v>180</v>
      </c>
      <c r="AL70" s="307" t="str">
        <f t="shared" ref="AL70:AL81" ca="1" si="176">IFERROR(INDEX(AF:AF,AI70),"")</f>
        <v>Monthly</v>
      </c>
      <c r="AM70" s="304">
        <f ca="1">IFERROR(MATCH($AM$68,OFFSET($AC$1,AM69,,1000),0)+AM69,"")</f>
        <v>52</v>
      </c>
      <c r="AN70" s="305" t="str">
        <f t="shared" ref="AN70:AN81" ca="1" si="177">IFERROR(INDEX(AD:AD,AM70),"")</f>
        <v>Boat Loan</v>
      </c>
      <c r="AO70" s="306">
        <f t="shared" ref="AO70:AO81" ca="1" si="178">IFERROR(INDEX(AE:AE,AM70),"")</f>
        <v>300</v>
      </c>
      <c r="AP70" s="307">
        <f t="shared" ref="AP70:AP81" ca="1" si="179">IFERROR(INDEX(AF:AF,AM70),"")</f>
        <v>22000</v>
      </c>
      <c r="AQ70" s="304" t="str">
        <f ca="1">IFERROR(MATCH($AQ$68,OFFSET($AC$1,AQ69,,1000),0)+AQ69,"")</f>
        <v/>
      </c>
      <c r="AR70" s="305" t="str">
        <f t="shared" ref="AR70:AR81" ca="1" si="180">IFERROR(INDEX(AD:AD,AQ70),"")</f>
        <v/>
      </c>
      <c r="AS70" s="306" t="str">
        <f t="shared" ref="AS70:AS81" ca="1" si="181">IFERROR(INDEX(AE:AE,AQ70),"")</f>
        <v/>
      </c>
      <c r="AT70" s="307" t="str">
        <f t="shared" ref="AT70:AT81" ca="1" si="182">IFERROR(INDEX(AF:AF,AQ70),"")</f>
        <v/>
      </c>
      <c r="AU70" s="304"/>
      <c r="AV70" s="305"/>
      <c r="AW70" s="306"/>
      <c r="AX70" s="307"/>
      <c r="AY70" s="304"/>
      <c r="AZ70" s="305"/>
      <c r="BA70" s="306"/>
      <c r="BB70" s="307"/>
      <c r="BC70" s="304"/>
      <c r="BD70" s="305"/>
      <c r="BE70" s="306"/>
      <c r="BF70" s="307"/>
      <c r="BG70" s="304"/>
      <c r="BH70" s="305"/>
      <c r="BI70" s="306"/>
      <c r="BJ70" s="307"/>
      <c r="BL70" s="412" t="str">
        <f ca="1">IF(OR(BM70="",BM70=0),"",MAX(BL$5:BL69)+1)</f>
        <v/>
      </c>
      <c r="BM70" s="316" t="str">
        <f ca="1">IFERROR(INDEX($AJ$6:$AJ$17, ROWS(BM$4:$BM68)), IFERROR(INDEX($AN$6:$AN$17, ROWS(BM$4:$BM68)-ROWS($AJ$6:$AJ$17)), IFERROR(INDEX($AR$6:$AR$17, ROWS(BM$4:$BM68)-ROWS($AJ$6:$AJ$17)-ROWS($AN$6:$AN$17)),IFERROR(INDEX($AV$6:$AV$17, ROWS(BM$4:$BM68)-ROWS($AJ$6:$AJ$17)-ROWS($AN$6:$AN$17)-ROWS($AR$6:$AR$17)),IFERROR(INDEX($AZ$6:$AZ$17, ROWS(BM$4:$BM68)-ROWS($AJ$6:$AJ$17)-ROWS($AN$6:$AN$17)-ROWS($AR$6:$AR$17)-ROWS($AV$6:$AV$17)),IFERROR(INDEX($BD$6:$BD$17, ROWS(BM$4:$BM68)-ROWS($AJ$6:$AJ$17)-ROWS($AN$6:$AN$17)-ROWS($AR$6:$AR$17)-ROWS($AV$6:$AV$17)-ROWS($AZ$6:$AZ$17)),IFERROR(INDEX($BH$6:$BH$17, ROWS(BM$4:$BM68)-ROWS($AJ$6:$AJ$17)-ROWS($AN$6:$AN$17)-ROWS($AR$6:$AR$17)-ROWS($AV$6:$AV$17)-ROWS($AZ$6:$AZ$17)-ROWS($BD$6:$BD$17)), "")))))))</f>
        <v/>
      </c>
      <c r="BN70" s="316" t="str">
        <f t="shared" ca="1" si="30"/>
        <v/>
      </c>
      <c r="BO70" s="316" t="str">
        <f ca="1">IF(OR(BP70="",BP70=0),"",MAX(BO$5:BO69)+1)</f>
        <v/>
      </c>
      <c r="BP70" s="316" t="str">
        <f ca="1">IFERROR(INDEX($AK$6:$AK$17, ROWS($BP$4:BP68)), IFERROR(INDEX($AO$6:$AO$17, ROWS($BP$4:BP68)-ROWS($AK$6:$AK$17)), IFERROR(INDEX($AS$6:$AS$17, ROWS($BP$4:BP68)-ROWS($AK$6:$AK$17)-ROWS($AO$6:$AO$17)),IFERROR(INDEX($AW$6:$AW$17, ROWS($BP$4:BP68)-ROWS($AK$6:$AK$17)-ROWS($AO$6:$AO$17)-ROWS($AS$6:$AS$17)),IFERROR(INDEX($BA$6:$BA$17, ROWS($BP$4:BP68)-ROWS($AK$6:$AK$17)-ROWS($AO$6:$AO$17)-ROWS($AS$6:$AS$17)-ROWS($AW$6:$AW$17)),IFERROR(INDEX($BE$6:$BE$17, ROWS($BP$4:BP68)-ROWS($AK$6:$AK$17)-ROWS($AO$6:$AO$17)-ROWS($AS$6:$AS$17)-ROWS($AW$6:$AW$17)-ROWS($BA$6:$BA$17)),IFERROR(INDEX($BI$6:$BI$17, ROWS($BP$4:BP68)-ROWS($AK$6:$AK$17)-ROWS($AO$6:$AO$17)-ROWS($AS$6:$AS$17)-ROWS($AW$6:$AW$17)-ROWS($BA$6:$BA$17)-ROWS($BE$6:$BE$17)), "")))))))</f>
        <v/>
      </c>
      <c r="BQ70" s="316" t="str">
        <f t="shared" ca="1" si="31"/>
        <v/>
      </c>
      <c r="BR70" s="413" t="str">
        <f t="shared" ca="1" si="32"/>
        <v/>
      </c>
      <c r="BS70" s="412" t="str">
        <f ca="1">IF(OR(BT70="",BT70=0),"",MAX(BS$5:BS69)+1)</f>
        <v/>
      </c>
      <c r="BT70" s="316" t="str">
        <f ca="1">IFERROR(INDEX($AJ$22:$AJ$33, ROWS($BT$4:BT68)), IFERROR(INDEX($AN$22:$AN$33, ROWS($BT$4:BT68)-ROWS($AJ$22:$AJ$33)), IFERROR(INDEX($AR$22:$AR$33, ROWS($BT$4:BT68)-ROWS($AJ$22:$AJ$33)-ROWS($AN$22:$AN$33)),IFERROR(INDEX($AV$22:$AV$33, ROWS($BT$4:BT68)-ROWS($AJ$22:$AJ$33)-ROWS($AN$22:$AN$33)-ROWS($AR$22:$AR$33)),IFERROR(INDEX($AZ$22:$AZ$33, ROWS($BT$4:BT68)-ROWS($AJ$22:$AJ$33)-ROWS($AN$22:$AN$33)-ROWS($AR$22:$AR$33)-ROWS($AV$22:$AV$33)),IFERROR(INDEX($BD$22:$BD$33, ROWS($BT$4:BT68)-ROWS($AJ$22:$AJ$33)-ROWS($AN$22:$AN$33)-ROWS($AR$22:$AR$33)-ROWS($AV$22:$AV$33)-ROWS($AZ$22:$AZ$33)),IFERROR(INDEX($BH$22:$BH$33, ROWS($BT$4:BT68)-ROWS($AJ$22:$AJ$33)-ROWS($AN$22:$AN$33)-ROWS($AR$22:$AR$33)-ROWS($AV$22:$AV$33)-ROWS($AZ$22:$AZ$33)-ROWS($BD$22:$BD$33)), "")))))))</f>
        <v/>
      </c>
      <c r="BU70" s="316" t="str">
        <f t="shared" ca="1" si="33"/>
        <v/>
      </c>
      <c r="BV70" s="316" t="str">
        <f ca="1">IF(OR(BW70="",BW70=0),"",MAX(BV$5:BV69)+1)</f>
        <v/>
      </c>
      <c r="BW70" s="316" t="str">
        <f ca="1">IFERROR(INDEX($AK$22:$AK$33, ROWS($BW$4:BW68)), IFERROR(INDEX($AO$22:$AO$33, ROWS($BW$4:BW68)-ROWS($AK$22:$AK$33)), IFERROR(INDEX($AS$22:$AS$33, ROWS($BW$4:BW68)-ROWS($AK$22:$AK$33)-ROWS($AO$22:$AO$33)),IFERROR(INDEX($AW$22:$AW$33, ROWS($BW$4:BW68)-ROWS($AK$22:$AK$33)-ROWS($AO$22:$AO$33)-ROWS($AS$22:$AS$33)),IFERROR(INDEX($BA$22:$BA$33, ROWS($BW$4:BW68)-ROWS($AK$22:$AK$33)-ROWS($AO$22:$AO$33)-ROWS($AS$22:$AS$33)-ROWS($AW$22:$AW$33)),IFERROR(INDEX($BE$22:$BE$33, ROWS($BW$4:BW68)-ROWS($AK$22:$AK$33)-ROWS($AO$22:$AO$33)-ROWS($AS$22:$AS$33)-ROWS($AW$22:$AW$33)-ROWS($BA$22:$BA$33)),IFERROR(INDEX($BI$22:$BI$33, ROWS($BW$4:BW68)-ROWS($AK$22:$AK$33)-ROWS($AO$22:$AO$33)-ROWS($AS$22:$AS$33)-ROWS($AW$22:$AW$33)-ROWS($BA$22:$BA$33)-ROWS($BE$22:$BE$33)), "")))))))</f>
        <v/>
      </c>
      <c r="BX70" s="316" t="str">
        <f t="shared" ca="1" si="34"/>
        <v/>
      </c>
      <c r="BY70" s="413" t="str">
        <f t="shared" ca="1" si="35"/>
        <v/>
      </c>
      <c r="BZ70" s="412">
        <f ca="1">IF(OR(CA70="",CA70=0),"",MAX(BZ$5:BZ69)+1)</f>
        <v>12</v>
      </c>
      <c r="CA70" s="316" t="str">
        <f ca="1">IFERROR(INDEX($AJ$38:$AJ$49, ROWS($CA$4:CA68)), IFERROR(INDEX($AN$38:$AN$49, ROWS($CA$4:CA68)-ROWS($AJ$38:$AJ$49)), IFERROR(INDEX($AR$38:$AR$49, ROWS($CA$4:CA68)-ROWS($AJ$38:$AJ$49)-ROWS($AN$38:$AN$49)),IFERROR(INDEX($AV$38:$AV$49, ROWS($CA$4:CA68)-ROWS($AJ$38:$AJ$49)-ROWS($AN$38:$AN$49)-ROWS($AR$38:$AR$49)),IFERROR(INDEX($AZ$38:$AZ$49, ROWS($CA$4:CA68)-ROWS($AJ$38:$AJ$49)-ROWS($AN$38:$AN$49)-ROWS($AR$38:$AR$49)-ROWS($AV$38:$AV$49)),IFERROR(INDEX($BD$38:$BD$49, ROWS($CA$4:CA68)-ROWS($AJ$38:$AJ$49)-ROWS($AN$38:$AN$49)-ROWS($AR$38:$AR$49)-ROWS($AV$38:$AV$49)-ROWS($AZ$38:$AZ$49)),IFERROR(INDEX($BH$38:$BH$49, ROWS($CA$4:CA68)-ROWS($AJ$38:$AJ$49)-ROWS($AN$38:$AN$49)-ROWS($AR$38:$AR$49)-ROWS($AV$38:$AV$49)-ROWS($AZ$38:$AZ$49)-ROWS($BD$38:$BD$49)), "")))))))</f>
        <v>Paycheck 1</v>
      </c>
      <c r="CB70" s="316" t="str">
        <f t="shared" ca="1" si="36"/>
        <v/>
      </c>
      <c r="CC70" s="316">
        <f ca="1">IF(OR(CD70="",CD70=0),"",MAX(CC$5:CC69)+1)</f>
        <v>12</v>
      </c>
      <c r="CD70" s="316">
        <f ca="1">IFERROR(INDEX($AK$38:$AK$49, ROWS($CD$4:CD68)), IFERROR(INDEX($AO$38:$AO$49, ROWS($CD$4:CD68)-ROWS($AK$38:$AK$49)), IFERROR(INDEX($AS$38:$AS$49, ROWS($CD$4:CD68)-ROWS($AK$38:$AK$49)-ROWS($AO$38:$AO$49)),IFERROR(INDEX($AW$38:$AW$49, ROWS($CD$4:CD68)-ROWS($AK$38:$AK$49)-ROWS($AO$38:$AO$49)-ROWS($AS$38:$AS$49)),IFERROR(INDEX($BA$38:$BA$49, ROWS($CD$4:CD68)-ROWS($AK$38:$AK$49)-ROWS($AO$38:$AO$49)-ROWS($AS$38:$AS$49)-ROWS($AW$38:$AW$49)),IFERROR(INDEX($BE$38:$BE$49, ROWS($CD$4:CD68)-ROWS($AK$38:$AK$49)-ROWS($AO$38:$AO$49)-ROWS($AS$38:$AS$49)-ROWS($AW$38:$AW$49)-ROWS($BA$38:$BA$49)),IFERROR(INDEX($BI$38:$BI$49, ROWS($CD$4:CD68)-ROWS($AK$38:$AK$49)-ROWS($AO$38:$AO$49)-ROWS($AS$38:$AS$49)-ROWS($AW$38:$AW$49)-ROWS($BA$38:$BA$49)-ROWS($BE$38:$BE$49)), "")))))))</f>
        <v>850</v>
      </c>
      <c r="CE70" s="316" t="str">
        <f t="shared" ca="1" si="37"/>
        <v/>
      </c>
      <c r="CF70" s="413" t="str">
        <f t="shared" ca="1" si="38"/>
        <v/>
      </c>
      <c r="CG70" s="412" t="str">
        <f ca="1">IF(OR(CH70="",CH70=0),"",MAX(CG$5:CG69)+1)</f>
        <v/>
      </c>
      <c r="CH70" s="316" t="str">
        <f ca="1">IFERROR(INDEX($AJ$54:$AJ$65, ROWS($CH$4:CH68)), IFERROR(INDEX($AN$54:$AN$65, ROWS($CH$4:CH68)-ROWS($AJ$54:$AJ$65)), IFERROR(INDEX($AR$54:$AR$65, ROWS($CH$4:CH68)-ROWS($AJ$54:$AJ$65)-ROWS($AN$54:$AN$65)),IFERROR(INDEX($AV$54:$AV$65, ROWS($CH$4:CH68)-ROWS($AJ$54:$AJ$65)-ROWS($AN$54:$AN$65)-ROWS($AR$54:$AR$65)),IFERROR(INDEX($AZ$54:$AZ$65, ROWS($CH$4:CH68)-ROWS($AJ$54:$AJ$65)-ROWS($AN$54:$AN$65)-ROWS($AR$54:$AR$65)-ROWS($AV$54:$AV$65)),IFERROR(INDEX($BD$54:$BD$65, ROWS($CH$4:CH68)-ROWS($AJ$54:$AJ$65)-ROWS($AN$54:$AN$65)-ROWS($AR$54:$AR$65)-ROWS($AV$54:$AV$65)-ROWS($AZ$54:$AZ$65)),IFERROR(INDEX($BH$54:$BH$65, ROWS($CH$4:CH68)-ROWS($AJ$54:$AJ$65)-ROWS($AN$54:$AN$65)-ROWS($AR$54:$AR$65)-ROWS($AV$54:$AV$65)-ROWS($AZ$54:$AZ$65)-ROWS($BD$54:$BD$65)), "")))))))</f>
        <v/>
      </c>
      <c r="CI70" s="316" t="str">
        <f t="shared" ca="1" si="39"/>
        <v/>
      </c>
      <c r="CJ70" s="316" t="str">
        <f ca="1">IF(OR(CK70="",CK70=0),"",MAX(CJ$5:CJ69)+1)</f>
        <v/>
      </c>
      <c r="CK70" s="316" t="str">
        <f ca="1">IFERROR(INDEX($AK$54:$AK$65, ROWS($CK$4:CK68)), IFERROR(INDEX($AO$54:$AO$65, ROWS($CK$4:CK68)-ROWS($AK$54:$AK$65)), IFERROR(INDEX($AS$54:$AS$65, ROWS($CK$4:CK68)-ROWS($AK$54:$AK$65)-ROWS($AO$54:$AO$65)),IFERROR(INDEX($AW$54:$AW$65, ROWS($CK$4:CK68)-ROWS($AK$54:$AK$65)-ROWS($AO$54:$AO$65)-ROWS($AS$54:$AS$65)),IFERROR(INDEX($BA$54:$BA$65, ROWS($CK$4:CK68)-ROWS($AK$54:$AK$65)-ROWS($AO$54:$AO$65)-ROWS($AS$54:$AS$65)-ROWS($AW$54:$AW$65)),IFERROR(INDEX($BE$54:$BE$65, ROWS($CK$4:CK68)-ROWS($AK$54:$AK$65)-ROWS($AO$54:$AO$65)-ROWS($AS$54:$AS$65)-ROWS($AW$54:$AW$65)-ROWS($BA$54:$BA$65)),IFERROR(INDEX($BI$54:$BI$65, ROWS($CK$4:CK68)-ROWS($AK$54:$AK$65)-ROWS($AO$54:$AO$65)-ROWS($AS$54:$AS$65)-ROWS($AW$54:$AW$65)-ROWS($BA$54:$BA$65)-ROWS($BE$54:$BE$65)), "")))))))</f>
        <v/>
      </c>
      <c r="CL70" s="316" t="str">
        <f t="shared" ca="1" si="40"/>
        <v/>
      </c>
      <c r="CM70" s="413" t="str">
        <f t="shared" ca="1" si="41"/>
        <v/>
      </c>
      <c r="CN70" s="412" t="str">
        <f>IF(OR(CO70="",CO70=0),"",MAX(CN$5:CN69)+1)</f>
        <v/>
      </c>
      <c r="CO70" s="316">
        <f>IFERROR(INDEX($AJ$70:$AJ$81, ROWS($CO$4:CO68)), IFERROR(INDEX($AN$70:$AN$81, ROWS($CO$4:CO68)-ROWS($AJ$70:$AJ$81)), IFERROR(INDEX($AR$70:$AR$81, ROWS($CO$4:CO68)-ROWS($AJ$70:$AJ$81)-ROWS($AN$70:$AN$81)),IFERROR(INDEX($AV$70:$AV$81, ROWS($CO$4:CO68)-ROWS($AJ$70:$AJ$81)-ROWS($AN$70:$AN$81)-ROWS($AR$70:$AR$81)),IFERROR(INDEX($AZ$70:$AZ$81, ROWS($CO$4:CO68)-ROWS($AJ$70:$AJ$81)-ROWS($AN$70:$AN$81)-ROWS($AR$70:$AR$81)-ROWS($AV$70:$AV$81)),IFERROR(INDEX($BD$70:$BD$81, ROWS($CO$4:CO68)-ROWS($AJ$70:$AJ$81)-ROWS($AN$70:$AN$81)-ROWS($AR$70:$AR$81)-ROWS($AV$70:$AV$81)-ROWS($AZ$70:$AZ$81)),IFERROR(INDEX($BH$70:$BH$81, ROWS($CO$4:CO68)-ROWS($AJ$70:$AJ$81)-ROWS($AN$70:$AN$81)-ROWS($AR$70:$AR$81)-ROWS($AV$70:$AV$81)-ROWS($AZ$70:$AZ$81)-ROWS($BD$70:$BD$81)), "")))))))</f>
        <v>0</v>
      </c>
      <c r="CP70" s="316" t="str">
        <f t="shared" ca="1" si="42"/>
        <v/>
      </c>
      <c r="CQ70" s="316" t="str">
        <f>IF(OR(CR70="",CR70=0),"",MAX(CQ$5:CQ69)+1)</f>
        <v/>
      </c>
      <c r="CR70" s="316">
        <f>IFERROR(INDEX($AK$70:$AK$81, ROWS($CR$4:CR68)), IFERROR(INDEX($AO$70:$AO$81, ROWS($CR$4:CR68)-ROWS($AK$70:$AK$81)), IFERROR(INDEX($AS$70:$AS$81, ROWS($CR$4:CR68)-ROWS($AK$70:$AK$81)-ROWS($AO$70:$AO$81)),IFERROR(INDEX($AW$70:$AW$81, ROWS($CR$4:CR68)-ROWS($AK$70:$AK$81)-ROWS($AO$70:$AO$81)-ROWS($AS$70:$AS$81)),IFERROR(INDEX($BA$70:$BA$81, ROWS($CR$4:CR68)-ROWS($AK$70:$AK$81)-ROWS($AO$70:$AO$81)-ROWS($AS$70:$AS$81)-ROWS($AW$70:$AW$81)),IFERROR(INDEX($BE$70:$BE$81, ROWS($CR$4:CR68)-ROWS($AK$70:$AK$81)-ROWS($AO$70:$AO$81)-ROWS($AS$70:$AS$81)-ROWS($AW$70:$AW$81)-ROWS($BA$70:$BA$81)),IFERROR(INDEX($BI$70:$BI$81, ROWS($CR$4:CR68)-ROWS($AK$70:$AK$81)-ROWS($AO$70:$AO$81)-ROWS($AS$70:$AS$81)-ROWS($AW$70:$AW$81)-ROWS($BA$70:$BA$81)-ROWS($BE$70:$BE$81)), "")))))))</f>
        <v>0</v>
      </c>
      <c r="CS70" s="316" t="str">
        <f t="shared" ca="1" si="43"/>
        <v/>
      </c>
      <c r="CT70" s="413" t="str">
        <f t="shared" ca="1" si="44"/>
        <v/>
      </c>
      <c r="CU70" s="412" t="str">
        <f>IF(OR(CV70="",CV70=0),"",MAX(CU$5:CU69)+1)</f>
        <v/>
      </c>
      <c r="CV70" s="316" t="str">
        <f>IFERROR(INDEX($AJ$86:$AJ$97, ROWS($CV$4:CV68)), IFERROR(INDEX($AN$86:$AN$97, ROWS($CV$4:CV68)-ROWS($AJ$86:$AJ$97)), ""))</f>
        <v/>
      </c>
      <c r="CW70" s="316" t="str">
        <f t="shared" si="45"/>
        <v/>
      </c>
      <c r="CX70" s="316" t="str">
        <f>IF(OR(CY70="",CY70=0),"",MAX(CX$5:CX69)+1)</f>
        <v/>
      </c>
      <c r="CY70" s="316" t="str">
        <f>IFERROR(INDEX($AK$86:$AK$97, ROWS($CY$4:CY68)), IFERROR(INDEX($AO$86:$AO$97, ROWS($CY$4:CY68)-ROWS($AK$86:$AK$97)), ""))</f>
        <v/>
      </c>
      <c r="CZ70" s="316" t="str">
        <f t="shared" si="46"/>
        <v/>
      </c>
      <c r="DA70" s="413" t="str">
        <f t="shared" si="47"/>
        <v/>
      </c>
      <c r="DC70" s="438">
        <f ca="1">IF(OR(DD70="",DD70=0),"",MAX(DC$65:DC69)+1)</f>
        <v>4</v>
      </c>
      <c r="DD70" s="434" t="str">
        <f t="shared" ca="1" si="166"/>
        <v>Lawn Service</v>
      </c>
      <c r="DE70" s="413">
        <f t="shared" ca="1" si="167"/>
        <v>50</v>
      </c>
      <c r="DF70" s="431" t="str">
        <f ca="1">IF(OR(DG70="",DG70=0),"",MAX(DF$65:DF69)+1)</f>
        <v/>
      </c>
      <c r="DG70" s="412" t="str">
        <f t="shared" ca="1" si="168"/>
        <v/>
      </c>
      <c r="DH70" s="413" t="str">
        <f t="shared" ca="1" si="169"/>
        <v/>
      </c>
      <c r="DI70" s="412" t="str">
        <f t="shared" ca="1" si="170"/>
        <v>Credit Card 1</v>
      </c>
      <c r="DJ70" s="413">
        <f t="shared" ca="1" si="171"/>
        <v>50</v>
      </c>
      <c r="DK70" s="412" t="str">
        <f t="shared" ca="1" si="172"/>
        <v/>
      </c>
      <c r="DL70" s="413" t="str">
        <f t="shared" ca="1" si="173"/>
        <v/>
      </c>
      <c r="DM70" s="292"/>
      <c r="DN70" s="425" t="str">
        <f ca="1">IF(DI78="","",CONCATENATE(DI78," - ",DJ78))</f>
        <v/>
      </c>
      <c r="DO70" s="295" t="str">
        <f ca="1">IF(DI79="","",CONCATENATE(DI79," - ",DJ79))</f>
        <v/>
      </c>
      <c r="DP70" s="295" t="str">
        <f ca="1">IF(DI80="","",CONCATENATE(DI80," - ",DJ80))</f>
        <v/>
      </c>
      <c r="DQ70" s="425" t="str">
        <f ca="1">IF(DK78="","",CONCATENATE(DK78," - ",DL78))</f>
        <v/>
      </c>
      <c r="DR70" s="295" t="str">
        <f ca="1">IF(DK79="","",CONCATENATE(DK79," - ",DL79))</f>
        <v/>
      </c>
      <c r="DS70" s="426" t="str">
        <f ca="1">IF(DK80="","",CONCATENATE(DK80," - ",DL80))</f>
        <v/>
      </c>
    </row>
    <row r="71" spans="16:123" ht="15.75" thickBot="1" x14ac:dyDescent="0.35">
      <c r="AB71" s="395" t="str">
        <f ca="1">IFERROR(MATCH($AB$59,OFFSET(Year!$AT$123:$AT$174,AB70,,1000),0)+AB70,"")</f>
        <v/>
      </c>
      <c r="AC71" s="404" t="str">
        <f ca="1">IFERROR(INDEX(Year!$AW$123:$AW$174,AB71),"")</f>
        <v/>
      </c>
      <c r="AD71" s="405" t="str">
        <f ca="1">IFERROR(INDEX(Year!$AU$123:$AU$174,AB71),"")</f>
        <v/>
      </c>
      <c r="AE71" s="406" t="str">
        <f ca="1">IFERROR(INDEX(Year!$AV$123:$AV$174,AB71),"")</f>
        <v/>
      </c>
      <c r="AF71" s="407" t="str">
        <f ca="1">IFERROR(INDEX(Year!$AT$123:$AT$174,AB71),"")</f>
        <v/>
      </c>
      <c r="AI71" s="304">
        <f t="shared" ref="AI71:AI81" ca="1" si="183">IFERROR(MATCH($AI$68,OFFSET($AC$1,AI70,,1000),0)+AI70,"")</f>
        <v>136</v>
      </c>
      <c r="AJ71" s="305" t="str">
        <f t="shared" ca="1" si="174"/>
        <v>Groceries</v>
      </c>
      <c r="AK71" s="306">
        <f t="shared" ca="1" si="175"/>
        <v>125</v>
      </c>
      <c r="AL71" s="307" t="str">
        <f t="shared" ca="1" si="176"/>
        <v>Liquid Bills</v>
      </c>
      <c r="AM71" s="304">
        <f t="shared" ref="AM71:AM81" ca="1" si="184">IFERROR(MATCH($AM$68,OFFSET($AC$1,AM70,,1000),0)+AM70,"")</f>
        <v>67</v>
      </c>
      <c r="AN71" s="305" t="str">
        <f t="shared" ca="1" si="177"/>
        <v>Paycheck 2</v>
      </c>
      <c r="AO71" s="306">
        <f t="shared" ca="1" si="178"/>
        <v>400</v>
      </c>
      <c r="AP71" s="307" t="str">
        <f t="shared" ca="1" si="179"/>
        <v>Income</v>
      </c>
      <c r="AQ71" s="304" t="str">
        <f t="shared" ref="AQ71:AQ81" ca="1" si="185">IFERROR(MATCH($AQ$68,OFFSET($AC$1,AQ70,,1000),0)+AQ70,"")</f>
        <v/>
      </c>
      <c r="AR71" s="305" t="str">
        <f t="shared" ca="1" si="180"/>
        <v/>
      </c>
      <c r="AS71" s="306" t="str">
        <f t="shared" ca="1" si="181"/>
        <v/>
      </c>
      <c r="AT71" s="307" t="str">
        <f t="shared" ca="1" si="182"/>
        <v/>
      </c>
      <c r="AU71" s="304"/>
      <c r="AV71" s="305"/>
      <c r="AW71" s="306"/>
      <c r="AX71" s="307"/>
      <c r="AY71" s="304"/>
      <c r="AZ71" s="305"/>
      <c r="BA71" s="306"/>
      <c r="BB71" s="307"/>
      <c r="BC71" s="304"/>
      <c r="BD71" s="305"/>
      <c r="BE71" s="306"/>
      <c r="BF71" s="307"/>
      <c r="BG71" s="304"/>
      <c r="BH71" s="305"/>
      <c r="BI71" s="306"/>
      <c r="BJ71" s="307"/>
      <c r="BL71" s="412" t="str">
        <f ca="1">IF(OR(BM71="",BM71=0),"",MAX(BL$5:BL70)+1)</f>
        <v/>
      </c>
      <c r="BM71" s="316" t="str">
        <f ca="1">IFERROR(INDEX($AJ$6:$AJ$17, ROWS(BM$4:$BM69)), IFERROR(INDEX($AN$6:$AN$17, ROWS(BM$4:$BM69)-ROWS($AJ$6:$AJ$17)), IFERROR(INDEX($AR$6:$AR$17, ROWS(BM$4:$BM69)-ROWS($AJ$6:$AJ$17)-ROWS($AN$6:$AN$17)),IFERROR(INDEX($AV$6:$AV$17, ROWS(BM$4:$BM69)-ROWS($AJ$6:$AJ$17)-ROWS($AN$6:$AN$17)-ROWS($AR$6:$AR$17)),IFERROR(INDEX($AZ$6:$AZ$17, ROWS(BM$4:$BM69)-ROWS($AJ$6:$AJ$17)-ROWS($AN$6:$AN$17)-ROWS($AR$6:$AR$17)-ROWS($AV$6:$AV$17)),IFERROR(INDEX($BD$6:$BD$17, ROWS(BM$4:$BM69)-ROWS($AJ$6:$AJ$17)-ROWS($AN$6:$AN$17)-ROWS($AR$6:$AR$17)-ROWS($AV$6:$AV$17)-ROWS($AZ$6:$AZ$17)),IFERROR(INDEX($BH$6:$BH$17, ROWS(BM$4:$BM69)-ROWS($AJ$6:$AJ$17)-ROWS($AN$6:$AN$17)-ROWS($AR$6:$AR$17)-ROWS($AV$6:$AV$17)-ROWS($AZ$6:$AZ$17)-ROWS($BD$6:$BD$17)), "")))))))</f>
        <v/>
      </c>
      <c r="BN71" s="316" t="str">
        <f t="shared" ref="BN71:BN90" ca="1" si="186">IFERROR(INDEX($BM$6:$BM$90,MATCH(ROW()-ROW($BN$5),$BL$6:$BL$90,0)),"")</f>
        <v/>
      </c>
      <c r="BO71" s="316" t="str">
        <f ca="1">IF(OR(BP71="",BP71=0),"",MAX(BO$5:BO70)+1)</f>
        <v/>
      </c>
      <c r="BP71" s="316" t="str">
        <f ca="1">IFERROR(INDEX($AK$6:$AK$17, ROWS($BP$4:BP69)), IFERROR(INDEX($AO$6:$AO$17, ROWS($BP$4:BP69)-ROWS($AK$6:$AK$17)), IFERROR(INDEX($AS$6:$AS$17, ROWS($BP$4:BP69)-ROWS($AK$6:$AK$17)-ROWS($AO$6:$AO$17)),IFERROR(INDEX($AW$6:$AW$17, ROWS($BP$4:BP69)-ROWS($AK$6:$AK$17)-ROWS($AO$6:$AO$17)-ROWS($AS$6:$AS$17)),IFERROR(INDEX($BA$6:$BA$17, ROWS($BP$4:BP69)-ROWS($AK$6:$AK$17)-ROWS($AO$6:$AO$17)-ROWS($AS$6:$AS$17)-ROWS($AW$6:$AW$17)),IFERROR(INDEX($BE$6:$BE$17, ROWS($BP$4:BP69)-ROWS($AK$6:$AK$17)-ROWS($AO$6:$AO$17)-ROWS($AS$6:$AS$17)-ROWS($AW$6:$AW$17)-ROWS($BA$6:$BA$17)),IFERROR(INDEX($BI$6:$BI$17, ROWS($BP$4:BP69)-ROWS($AK$6:$AK$17)-ROWS($AO$6:$AO$17)-ROWS($AS$6:$AS$17)-ROWS($AW$6:$AW$17)-ROWS($BA$6:$BA$17)-ROWS($BE$6:$BE$17)), "")))))))</f>
        <v/>
      </c>
      <c r="BQ71" s="316" t="str">
        <f t="shared" ref="BQ71:BQ90" ca="1" si="187">IFERROR(INDEX($BP$6:$BP$90,MATCH(ROW()-ROW($BQ$5),$BO$6:$BO$90,0)),"")</f>
        <v/>
      </c>
      <c r="BR71" s="413" t="str">
        <f t="shared" ref="BR71:BR90" ca="1" si="188">IF(INDEX($AB$3:$AF$156,MATCH(BN71,$AD$3:$AD$156,0),5)="Income",INDEX($AB$3:$AF$156,MATCH(BN71,$AD$3:$AD$156,0),5),"")</f>
        <v/>
      </c>
      <c r="BS71" s="412" t="str">
        <f ca="1">IF(OR(BT71="",BT71=0),"",MAX(BS$5:BS70)+1)</f>
        <v/>
      </c>
      <c r="BT71" s="316" t="str">
        <f ca="1">IFERROR(INDEX($AJ$22:$AJ$33, ROWS($BT$4:BT69)), IFERROR(INDEX($AN$22:$AN$33, ROWS($BT$4:BT69)-ROWS($AJ$22:$AJ$33)), IFERROR(INDEX($AR$22:$AR$33, ROWS($BT$4:BT69)-ROWS($AJ$22:$AJ$33)-ROWS($AN$22:$AN$33)),IFERROR(INDEX($AV$22:$AV$33, ROWS($BT$4:BT69)-ROWS($AJ$22:$AJ$33)-ROWS($AN$22:$AN$33)-ROWS($AR$22:$AR$33)),IFERROR(INDEX($AZ$22:$AZ$33, ROWS($BT$4:BT69)-ROWS($AJ$22:$AJ$33)-ROWS($AN$22:$AN$33)-ROWS($AR$22:$AR$33)-ROWS($AV$22:$AV$33)),IFERROR(INDEX($BD$22:$BD$33, ROWS($BT$4:BT69)-ROWS($AJ$22:$AJ$33)-ROWS($AN$22:$AN$33)-ROWS($AR$22:$AR$33)-ROWS($AV$22:$AV$33)-ROWS($AZ$22:$AZ$33)),IFERROR(INDEX($BH$22:$BH$33, ROWS($BT$4:BT69)-ROWS($AJ$22:$AJ$33)-ROWS($AN$22:$AN$33)-ROWS($AR$22:$AR$33)-ROWS($AV$22:$AV$33)-ROWS($AZ$22:$AZ$33)-ROWS($BD$22:$BD$33)), "")))))))</f>
        <v/>
      </c>
      <c r="BU71" s="316" t="str">
        <f t="shared" ref="BU71:BU90" ca="1" si="189">IFERROR(INDEX($BT$6:$BT$90,MATCH(ROW()-ROW($BU$5),$BS$6:$BS$90,0)),"")</f>
        <v/>
      </c>
      <c r="BV71" s="316" t="str">
        <f ca="1">IF(OR(BW71="",BW71=0),"",MAX(BV$5:BV70)+1)</f>
        <v/>
      </c>
      <c r="BW71" s="316" t="str">
        <f ca="1">IFERROR(INDEX($AK$22:$AK$33, ROWS($BW$4:BW69)), IFERROR(INDEX($AO$22:$AO$33, ROWS($BW$4:BW69)-ROWS($AK$22:$AK$33)), IFERROR(INDEX($AS$22:$AS$33, ROWS($BW$4:BW69)-ROWS($AK$22:$AK$33)-ROWS($AO$22:$AO$33)),IFERROR(INDEX($AW$22:$AW$33, ROWS($BW$4:BW69)-ROWS($AK$22:$AK$33)-ROWS($AO$22:$AO$33)-ROWS($AS$22:$AS$33)),IFERROR(INDEX($BA$22:$BA$33, ROWS($BW$4:BW69)-ROWS($AK$22:$AK$33)-ROWS($AO$22:$AO$33)-ROWS($AS$22:$AS$33)-ROWS($AW$22:$AW$33)),IFERROR(INDEX($BE$22:$BE$33, ROWS($BW$4:BW69)-ROWS($AK$22:$AK$33)-ROWS($AO$22:$AO$33)-ROWS($AS$22:$AS$33)-ROWS($AW$22:$AW$33)-ROWS($BA$22:$BA$33)),IFERROR(INDEX($BI$22:$BI$33, ROWS($BW$4:BW69)-ROWS($AK$22:$AK$33)-ROWS($AO$22:$AO$33)-ROWS($AS$22:$AS$33)-ROWS($AW$22:$AW$33)-ROWS($BA$22:$BA$33)-ROWS($BE$22:$BE$33)), "")))))))</f>
        <v/>
      </c>
      <c r="BX71" s="316" t="str">
        <f t="shared" ref="BX71:BX90" ca="1" si="190">IFERROR(INDEX($BW$6:$BW$90,MATCH(ROW()-ROW($BX$5),$BV$6:$BV$90,0)),"")</f>
        <v/>
      </c>
      <c r="BY71" s="413" t="str">
        <f t="shared" ref="BY71:BY90" ca="1" si="191">IF(INDEX($AB$3:$AF$156,MATCH(BU71,$AD$3:$AD$156,0),5)="Income",INDEX($AB$3:$AF$156,MATCH(BU71,$AD$3:$AD$156,0),5),"")</f>
        <v/>
      </c>
      <c r="BZ71" s="412">
        <f ca="1">IF(OR(CA71="",CA71=0),"",MAX(BZ$5:BZ70)+1)</f>
        <v>13</v>
      </c>
      <c r="CA71" s="316" t="str">
        <f ca="1">IFERROR(INDEX($AJ$38:$AJ$49, ROWS($CA$4:CA69)), IFERROR(INDEX($AN$38:$AN$49, ROWS($CA$4:CA69)-ROWS($AJ$38:$AJ$49)), IFERROR(INDEX($AR$38:$AR$49, ROWS($CA$4:CA69)-ROWS($AJ$38:$AJ$49)-ROWS($AN$38:$AN$49)),IFERROR(INDEX($AV$38:$AV$49, ROWS($CA$4:CA69)-ROWS($AJ$38:$AJ$49)-ROWS($AN$38:$AN$49)-ROWS($AR$38:$AR$49)),IFERROR(INDEX($AZ$38:$AZ$49, ROWS($CA$4:CA69)-ROWS($AJ$38:$AJ$49)-ROWS($AN$38:$AN$49)-ROWS($AR$38:$AR$49)-ROWS($AV$38:$AV$49)),IFERROR(INDEX($BD$38:$BD$49, ROWS($CA$4:CA69)-ROWS($AJ$38:$AJ$49)-ROWS($AN$38:$AN$49)-ROWS($AR$38:$AR$49)-ROWS($AV$38:$AV$49)-ROWS($AZ$38:$AZ$49)),IFERROR(INDEX($BH$38:$BH$49, ROWS($CA$4:CA69)-ROWS($AJ$38:$AJ$49)-ROWS($AN$38:$AN$49)-ROWS($AR$38:$AR$49)-ROWS($AV$38:$AV$49)-ROWS($AZ$38:$AZ$49)-ROWS($BD$38:$BD$49)), "")))))))</f>
        <v>Investment 1</v>
      </c>
      <c r="CB71" s="316" t="str">
        <f t="shared" ref="CB71:CB90" ca="1" si="192">IFERROR(INDEX($CA$6:$CA$90,MATCH(ROW()-ROW($CB$5),$BZ$6:$BZ$90,0)),"")</f>
        <v/>
      </c>
      <c r="CC71" s="316">
        <f ca="1">IF(OR(CD71="",CD71=0),"",MAX(CC$5:CC70)+1)</f>
        <v>13</v>
      </c>
      <c r="CD71" s="316">
        <f ca="1">IFERROR(INDEX($AK$38:$AK$49, ROWS($CD$4:CD69)), IFERROR(INDEX($AO$38:$AO$49, ROWS($CD$4:CD69)-ROWS($AK$38:$AK$49)), IFERROR(INDEX($AS$38:$AS$49, ROWS($CD$4:CD69)-ROWS($AK$38:$AK$49)-ROWS($AO$38:$AO$49)),IFERROR(INDEX($AW$38:$AW$49, ROWS($CD$4:CD69)-ROWS($AK$38:$AK$49)-ROWS($AO$38:$AO$49)-ROWS($AS$38:$AS$49)),IFERROR(INDEX($BA$38:$BA$49, ROWS($CD$4:CD69)-ROWS($AK$38:$AK$49)-ROWS($AO$38:$AO$49)-ROWS($AS$38:$AS$49)-ROWS($AW$38:$AW$49)),IFERROR(INDEX($BE$38:$BE$49, ROWS($CD$4:CD69)-ROWS($AK$38:$AK$49)-ROWS($AO$38:$AO$49)-ROWS($AS$38:$AS$49)-ROWS($AW$38:$AW$49)-ROWS($BA$38:$BA$49)),IFERROR(INDEX($BI$38:$BI$49, ROWS($CD$4:CD69)-ROWS($AK$38:$AK$49)-ROWS($AO$38:$AO$49)-ROWS($AS$38:$AS$49)-ROWS($AW$38:$AW$49)-ROWS($BA$38:$BA$49)-ROWS($BE$38:$BE$49)), "")))))))</f>
        <v>200</v>
      </c>
      <c r="CE71" s="316" t="str">
        <f t="shared" ref="CE71:CE90" ca="1" si="193">IFERROR(INDEX($CD$6:$CD$90,MATCH(ROW()-ROW($CE$5),$CC$6:$CC$90,0)),"")</f>
        <v/>
      </c>
      <c r="CF71" s="413" t="str">
        <f t="shared" ref="CF71:CF90" ca="1" si="194">IF(INDEX($AB$3:$AF$156,MATCH(CB71,$AD$3:$AD$156,0),5)="Income",INDEX($AB$3:$AF$156,MATCH(CB71,$AD$3:$AD$156,0),5),"")</f>
        <v/>
      </c>
      <c r="CG71" s="412" t="str">
        <f ca="1">IF(OR(CH71="",CH71=0),"",MAX(CG$5:CG70)+1)</f>
        <v/>
      </c>
      <c r="CH71" s="316" t="str">
        <f ca="1">IFERROR(INDEX($AJ$54:$AJ$65, ROWS($CH$4:CH69)), IFERROR(INDEX($AN$54:$AN$65, ROWS($CH$4:CH69)-ROWS($AJ$54:$AJ$65)), IFERROR(INDEX($AR$54:$AR$65, ROWS($CH$4:CH69)-ROWS($AJ$54:$AJ$65)-ROWS($AN$54:$AN$65)),IFERROR(INDEX($AV$54:$AV$65, ROWS($CH$4:CH69)-ROWS($AJ$54:$AJ$65)-ROWS($AN$54:$AN$65)-ROWS($AR$54:$AR$65)),IFERROR(INDEX($AZ$54:$AZ$65, ROWS($CH$4:CH69)-ROWS($AJ$54:$AJ$65)-ROWS($AN$54:$AN$65)-ROWS($AR$54:$AR$65)-ROWS($AV$54:$AV$65)),IFERROR(INDEX($BD$54:$BD$65, ROWS($CH$4:CH69)-ROWS($AJ$54:$AJ$65)-ROWS($AN$54:$AN$65)-ROWS($AR$54:$AR$65)-ROWS($AV$54:$AV$65)-ROWS($AZ$54:$AZ$65)),IFERROR(INDEX($BH$54:$BH$65, ROWS($CH$4:CH69)-ROWS($AJ$54:$AJ$65)-ROWS($AN$54:$AN$65)-ROWS($AR$54:$AR$65)-ROWS($AV$54:$AV$65)-ROWS($AZ$54:$AZ$65)-ROWS($BD$54:$BD$65)), "")))))))</f>
        <v/>
      </c>
      <c r="CI71" s="316" t="str">
        <f t="shared" ref="CI71:CI90" ca="1" si="195">IFERROR(INDEX($CH$6:$CH$90,MATCH(ROW()-ROW($CI$5),$CG$6:$CG$90,0)),"")</f>
        <v/>
      </c>
      <c r="CJ71" s="316" t="str">
        <f ca="1">IF(OR(CK71="",CK71=0),"",MAX(CJ$5:CJ70)+1)</f>
        <v/>
      </c>
      <c r="CK71" s="316" t="str">
        <f ca="1">IFERROR(INDEX($AK$54:$AK$65, ROWS($CK$4:CK69)), IFERROR(INDEX($AO$54:$AO$65, ROWS($CK$4:CK69)-ROWS($AK$54:$AK$65)), IFERROR(INDEX($AS$54:$AS$65, ROWS($CK$4:CK69)-ROWS($AK$54:$AK$65)-ROWS($AO$54:$AO$65)),IFERROR(INDEX($AW$54:$AW$65, ROWS($CK$4:CK69)-ROWS($AK$54:$AK$65)-ROWS($AO$54:$AO$65)-ROWS($AS$54:$AS$65)),IFERROR(INDEX($BA$54:$BA$65, ROWS($CK$4:CK69)-ROWS($AK$54:$AK$65)-ROWS($AO$54:$AO$65)-ROWS($AS$54:$AS$65)-ROWS($AW$54:$AW$65)),IFERROR(INDEX($BE$54:$BE$65, ROWS($CK$4:CK69)-ROWS($AK$54:$AK$65)-ROWS($AO$54:$AO$65)-ROWS($AS$54:$AS$65)-ROWS($AW$54:$AW$65)-ROWS($BA$54:$BA$65)),IFERROR(INDEX($BI$54:$BI$65, ROWS($CK$4:CK69)-ROWS($AK$54:$AK$65)-ROWS($AO$54:$AO$65)-ROWS($AS$54:$AS$65)-ROWS($AW$54:$AW$65)-ROWS($BA$54:$BA$65)-ROWS($BE$54:$BE$65)), "")))))))</f>
        <v/>
      </c>
      <c r="CL71" s="316" t="str">
        <f t="shared" ref="CL71:CL90" ca="1" si="196">IFERROR(INDEX($CK$6:$CK$90,MATCH(ROW()-ROW($CL$5),$CJ$6:$CJ$90,0)),"")</f>
        <v/>
      </c>
      <c r="CM71" s="413" t="str">
        <f t="shared" ref="CM71:CM90" ca="1" si="197">IF(INDEX($AB$3:$AF$156,MATCH(CI71,$AD$3:$AD$156,0),5)="Income",INDEX($AB$3:$AF$156,MATCH(CI71,$AD$3:$AD$156,0),5),"")</f>
        <v/>
      </c>
      <c r="CN71" s="412" t="str">
        <f>IF(OR(CO71="",CO71=0),"",MAX(CN$5:CN70)+1)</f>
        <v/>
      </c>
      <c r="CO71" s="316">
        <f>IFERROR(INDEX($AJ$70:$AJ$81, ROWS($CO$4:CO69)), IFERROR(INDEX($AN$70:$AN$81, ROWS($CO$4:CO69)-ROWS($AJ$70:$AJ$81)), IFERROR(INDEX($AR$70:$AR$81, ROWS($CO$4:CO69)-ROWS($AJ$70:$AJ$81)-ROWS($AN$70:$AN$81)),IFERROR(INDEX($AV$70:$AV$81, ROWS($CO$4:CO69)-ROWS($AJ$70:$AJ$81)-ROWS($AN$70:$AN$81)-ROWS($AR$70:$AR$81)),IFERROR(INDEX($AZ$70:$AZ$81, ROWS($CO$4:CO69)-ROWS($AJ$70:$AJ$81)-ROWS($AN$70:$AN$81)-ROWS($AR$70:$AR$81)-ROWS($AV$70:$AV$81)),IFERROR(INDEX($BD$70:$BD$81, ROWS($CO$4:CO69)-ROWS($AJ$70:$AJ$81)-ROWS($AN$70:$AN$81)-ROWS($AR$70:$AR$81)-ROWS($AV$70:$AV$81)-ROWS($AZ$70:$AZ$81)),IFERROR(INDEX($BH$70:$BH$81, ROWS($CO$4:CO69)-ROWS($AJ$70:$AJ$81)-ROWS($AN$70:$AN$81)-ROWS($AR$70:$AR$81)-ROWS($AV$70:$AV$81)-ROWS($AZ$70:$AZ$81)-ROWS($BD$70:$BD$81)), "")))))))</f>
        <v>0</v>
      </c>
      <c r="CP71" s="316" t="str">
        <f t="shared" ref="CP71:CP90" ca="1" si="198">IFERROR(INDEX($CO$6:$CO$90,MATCH(ROW()-ROW($CP$5),$CN$6:$CN$90,0)),"")</f>
        <v/>
      </c>
      <c r="CQ71" s="316" t="str">
        <f>IF(OR(CR71="",CR71=0),"",MAX(CQ$5:CQ70)+1)</f>
        <v/>
      </c>
      <c r="CR71" s="316">
        <f>IFERROR(INDEX($AK$70:$AK$81, ROWS($CR$4:CR69)), IFERROR(INDEX($AO$70:$AO$81, ROWS($CR$4:CR69)-ROWS($AK$70:$AK$81)), IFERROR(INDEX($AS$70:$AS$81, ROWS($CR$4:CR69)-ROWS($AK$70:$AK$81)-ROWS($AO$70:$AO$81)),IFERROR(INDEX($AW$70:$AW$81, ROWS($CR$4:CR69)-ROWS($AK$70:$AK$81)-ROWS($AO$70:$AO$81)-ROWS($AS$70:$AS$81)),IFERROR(INDEX($BA$70:$BA$81, ROWS($CR$4:CR69)-ROWS($AK$70:$AK$81)-ROWS($AO$70:$AO$81)-ROWS($AS$70:$AS$81)-ROWS($AW$70:$AW$81)),IFERROR(INDEX($BE$70:$BE$81, ROWS($CR$4:CR69)-ROWS($AK$70:$AK$81)-ROWS($AO$70:$AO$81)-ROWS($AS$70:$AS$81)-ROWS($AW$70:$AW$81)-ROWS($BA$70:$BA$81)),IFERROR(INDEX($BI$70:$BI$81, ROWS($CR$4:CR69)-ROWS($AK$70:$AK$81)-ROWS($AO$70:$AO$81)-ROWS($AS$70:$AS$81)-ROWS($AW$70:$AW$81)-ROWS($BA$70:$BA$81)-ROWS($BE$70:$BE$81)), "")))))))</f>
        <v>0</v>
      </c>
      <c r="CS71" s="316" t="str">
        <f t="shared" ref="CS71:CS90" ca="1" si="199">IFERROR(INDEX($CR$6:$CR$90,MATCH(ROW()-ROW($CS$5),$CQ$6:$CQ$90,0)),"")</f>
        <v/>
      </c>
      <c r="CT71" s="413" t="str">
        <f t="shared" ref="CT71:CT90" ca="1" si="200">IF(INDEX($AB$3:$AF$156,MATCH(CP71,$AD$3:$AD$156,0),5)="Income",INDEX($AB$3:$AF$156,MATCH(CP71,$AD$3:$AD$156,0),5),"")</f>
        <v/>
      </c>
      <c r="CU71" s="412" t="str">
        <f>IF(OR(CV71="",CV71=0),"",MAX(CU$5:CU70)+1)</f>
        <v/>
      </c>
      <c r="CV71" s="316" t="str">
        <f>IFERROR(INDEX($AJ$86:$AJ$97, ROWS($CV$4:CV69)), IFERROR(INDEX($AN$86:$AN$97, ROWS($CV$4:CV69)-ROWS($AJ$86:$AJ$97)), ""))</f>
        <v/>
      </c>
      <c r="CW71" s="316" t="str">
        <f t="shared" ref="CW71:CW90" si="201">IFERROR(INDEX($CV$6:$CV$90,MATCH(ROW()-ROW($CW$5),$CU$6:$CU$90,0)),"")</f>
        <v/>
      </c>
      <c r="CX71" s="316" t="str">
        <f>IF(OR(CY71="",CY71=0),"",MAX(CX$5:CX70)+1)</f>
        <v/>
      </c>
      <c r="CY71" s="316" t="str">
        <f>IFERROR(INDEX($AK$86:$AK$97, ROWS($CY$4:CY69)), IFERROR(INDEX($AO$86:$AO$97, ROWS($CY$4:CY69)-ROWS($AK$86:$AK$97)), ""))</f>
        <v/>
      </c>
      <c r="CZ71" s="316" t="str">
        <f t="shared" ref="CZ71:CZ90" si="202">IFERROR(INDEX($CY$6:$CY$90,MATCH(ROW()-ROW($CZ$5),$CX$6:$CX$90,0)),"")</f>
        <v/>
      </c>
      <c r="DA71" s="413" t="str">
        <f t="shared" ref="DA71:DA90" si="203">IF(INDEX($AB$3:$AF$156,MATCH(CW71,$AD$3:$AD$156,0),5)="Income",INDEX($AB$3:$AF$156,MATCH(CW71,$AD$3:$AD$156,0),5),"")</f>
        <v/>
      </c>
      <c r="DC71" s="438">
        <f ca="1">IF(OR(DD71="",DD71=0),"",MAX(DC$65:DC70)+1)</f>
        <v>5</v>
      </c>
      <c r="DD71" s="434" t="str">
        <f t="shared" ca="1" si="166"/>
        <v>Credit Card 1</v>
      </c>
      <c r="DE71" s="413">
        <f t="shared" ca="1" si="167"/>
        <v>50</v>
      </c>
      <c r="DF71" s="431" t="str">
        <f ca="1">IF(OR(DG71="",DG71=0),"",MAX(DF$65:DF70)+1)</f>
        <v/>
      </c>
      <c r="DG71" s="412" t="str">
        <f t="shared" ca="1" si="168"/>
        <v/>
      </c>
      <c r="DH71" s="413" t="str">
        <f t="shared" ca="1" si="169"/>
        <v/>
      </c>
      <c r="DI71" s="412" t="str">
        <f t="shared" ca="1" si="170"/>
        <v/>
      </c>
      <c r="DJ71" s="413" t="str">
        <f t="shared" ca="1" si="171"/>
        <v/>
      </c>
      <c r="DK71" s="412" t="str">
        <f t="shared" ca="1" si="172"/>
        <v/>
      </c>
      <c r="DL71" s="413" t="str">
        <f t="shared" ca="1" si="173"/>
        <v/>
      </c>
      <c r="DM71" s="292"/>
      <c r="DN71" s="427" t="str">
        <f ca="1">IF(DI81="","",CONCATENATE(DI81," - ",DJ81))</f>
        <v/>
      </c>
      <c r="DO71" s="428" t="str">
        <f ca="1">IF(DI82="","",CONCATENATE(DI82," - ",DJ82))</f>
        <v/>
      </c>
      <c r="DP71" s="428" t="str">
        <f ca="1">IF(DI83="","",CONCATENATE(DI83," - ",DJ83))</f>
        <v/>
      </c>
      <c r="DQ71" s="427" t="str">
        <f ca="1">IF(DK81="","",CONCATENATE(DK81," - ",DL81))</f>
        <v/>
      </c>
      <c r="DR71" s="428" t="str">
        <f ca="1">IF(DK82="","",CONCATENATE(DK82," - ",DL82))</f>
        <v/>
      </c>
      <c r="DS71" s="429" t="str">
        <f ca="1">IF(DK83="","",CONCATENATE(DK83," - ",DL83))</f>
        <v/>
      </c>
    </row>
    <row r="72" spans="16:123" ht="15.75" thickBot="1" x14ac:dyDescent="0.35">
      <c r="AB72" s="395" t="str">
        <f ca="1">IFERROR(MATCH($AB$59,OFFSET(Year!$AT$123:$AT$174,AB71,,1000),0)+AB71,"")</f>
        <v/>
      </c>
      <c r="AC72" s="404" t="str">
        <f ca="1">IFERROR(INDEX(Year!$AW$123:$AW$174,AB72),"")</f>
        <v/>
      </c>
      <c r="AD72" s="405" t="str">
        <f ca="1">IFERROR(INDEX(Year!$AU$123:$AU$174,AB72),"")</f>
        <v/>
      </c>
      <c r="AE72" s="406" t="str">
        <f ca="1">IFERROR(INDEX(Year!$AV$123:$AV$174,AB72),"")</f>
        <v/>
      </c>
      <c r="AF72" s="407" t="str">
        <f ca="1">IFERROR(INDEX(Year!$AT$123:$AT$174,AB72),"")</f>
        <v/>
      </c>
      <c r="AI72" s="304" t="str">
        <f t="shared" ca="1" si="183"/>
        <v/>
      </c>
      <c r="AJ72" s="305" t="str">
        <f t="shared" ca="1" si="174"/>
        <v/>
      </c>
      <c r="AK72" s="306" t="str">
        <f t="shared" ca="1" si="175"/>
        <v/>
      </c>
      <c r="AL72" s="307" t="str">
        <f t="shared" ca="1" si="176"/>
        <v/>
      </c>
      <c r="AM72" s="304">
        <f t="shared" ca="1" si="184"/>
        <v>132</v>
      </c>
      <c r="AN72" s="305" t="str">
        <f t="shared" ca="1" si="177"/>
        <v>Car 2 Gas</v>
      </c>
      <c r="AO72" s="306">
        <f t="shared" ca="1" si="178"/>
        <v>80</v>
      </c>
      <c r="AP72" s="307" t="str">
        <f t="shared" ca="1" si="179"/>
        <v>Liquid Bills</v>
      </c>
      <c r="AQ72" s="304" t="str">
        <f t="shared" ca="1" si="185"/>
        <v/>
      </c>
      <c r="AR72" s="305" t="str">
        <f t="shared" ca="1" si="180"/>
        <v/>
      </c>
      <c r="AS72" s="306" t="str">
        <f t="shared" ca="1" si="181"/>
        <v/>
      </c>
      <c r="AT72" s="307" t="str">
        <f t="shared" ca="1" si="182"/>
        <v/>
      </c>
      <c r="AU72" s="304"/>
      <c r="AV72" s="305"/>
      <c r="AW72" s="306"/>
      <c r="AX72" s="307"/>
      <c r="AY72" s="304"/>
      <c r="AZ72" s="305"/>
      <c r="BA72" s="306"/>
      <c r="BB72" s="307"/>
      <c r="BC72" s="304"/>
      <c r="BD72" s="305"/>
      <c r="BE72" s="306"/>
      <c r="BF72" s="307"/>
      <c r="BG72" s="304"/>
      <c r="BH72" s="305"/>
      <c r="BI72" s="306"/>
      <c r="BJ72" s="307"/>
      <c r="BL72" s="412" t="str">
        <f ca="1">IF(OR(BM72="",BM72=0),"",MAX(BL$5:BL71)+1)</f>
        <v/>
      </c>
      <c r="BM72" s="316" t="str">
        <f ca="1">IFERROR(INDEX($AJ$6:$AJ$17, ROWS(BM$4:$BM70)), IFERROR(INDEX($AN$6:$AN$17, ROWS(BM$4:$BM70)-ROWS($AJ$6:$AJ$17)), IFERROR(INDEX($AR$6:$AR$17, ROWS(BM$4:$BM70)-ROWS($AJ$6:$AJ$17)-ROWS($AN$6:$AN$17)),IFERROR(INDEX($AV$6:$AV$17, ROWS(BM$4:$BM70)-ROWS($AJ$6:$AJ$17)-ROWS($AN$6:$AN$17)-ROWS($AR$6:$AR$17)),IFERROR(INDEX($AZ$6:$AZ$17, ROWS(BM$4:$BM70)-ROWS($AJ$6:$AJ$17)-ROWS($AN$6:$AN$17)-ROWS($AR$6:$AR$17)-ROWS($AV$6:$AV$17)),IFERROR(INDEX($BD$6:$BD$17, ROWS(BM$4:$BM70)-ROWS($AJ$6:$AJ$17)-ROWS($AN$6:$AN$17)-ROWS($AR$6:$AR$17)-ROWS($AV$6:$AV$17)-ROWS($AZ$6:$AZ$17)),IFERROR(INDEX($BH$6:$BH$17, ROWS(BM$4:$BM70)-ROWS($AJ$6:$AJ$17)-ROWS($AN$6:$AN$17)-ROWS($AR$6:$AR$17)-ROWS($AV$6:$AV$17)-ROWS($AZ$6:$AZ$17)-ROWS($BD$6:$BD$17)), "")))))))</f>
        <v/>
      </c>
      <c r="BN72" s="316" t="str">
        <f t="shared" ca="1" si="186"/>
        <v/>
      </c>
      <c r="BO72" s="316" t="str">
        <f ca="1">IF(OR(BP72="",BP72=0),"",MAX(BO$5:BO71)+1)</f>
        <v/>
      </c>
      <c r="BP72" s="316" t="str">
        <f ca="1">IFERROR(INDEX($AK$6:$AK$17, ROWS($BP$4:BP70)), IFERROR(INDEX($AO$6:$AO$17, ROWS($BP$4:BP70)-ROWS($AK$6:$AK$17)), IFERROR(INDEX($AS$6:$AS$17, ROWS($BP$4:BP70)-ROWS($AK$6:$AK$17)-ROWS($AO$6:$AO$17)),IFERROR(INDEX($AW$6:$AW$17, ROWS($BP$4:BP70)-ROWS($AK$6:$AK$17)-ROWS($AO$6:$AO$17)-ROWS($AS$6:$AS$17)),IFERROR(INDEX($BA$6:$BA$17, ROWS($BP$4:BP70)-ROWS($AK$6:$AK$17)-ROWS($AO$6:$AO$17)-ROWS($AS$6:$AS$17)-ROWS($AW$6:$AW$17)),IFERROR(INDEX($BE$6:$BE$17, ROWS($BP$4:BP70)-ROWS($AK$6:$AK$17)-ROWS($AO$6:$AO$17)-ROWS($AS$6:$AS$17)-ROWS($AW$6:$AW$17)-ROWS($BA$6:$BA$17)),IFERROR(INDEX($BI$6:$BI$17, ROWS($BP$4:BP70)-ROWS($AK$6:$AK$17)-ROWS($AO$6:$AO$17)-ROWS($AS$6:$AS$17)-ROWS($AW$6:$AW$17)-ROWS($BA$6:$BA$17)-ROWS($BE$6:$BE$17)), "")))))))</f>
        <v/>
      </c>
      <c r="BQ72" s="316" t="str">
        <f t="shared" ca="1" si="187"/>
        <v/>
      </c>
      <c r="BR72" s="413" t="str">
        <f t="shared" ca="1" si="188"/>
        <v/>
      </c>
      <c r="BS72" s="412" t="str">
        <f ca="1">IF(OR(BT72="",BT72=0),"",MAX(BS$5:BS71)+1)</f>
        <v/>
      </c>
      <c r="BT72" s="316" t="str">
        <f ca="1">IFERROR(INDEX($AJ$22:$AJ$33, ROWS($BT$4:BT70)), IFERROR(INDEX($AN$22:$AN$33, ROWS($BT$4:BT70)-ROWS($AJ$22:$AJ$33)), IFERROR(INDEX($AR$22:$AR$33, ROWS($BT$4:BT70)-ROWS($AJ$22:$AJ$33)-ROWS($AN$22:$AN$33)),IFERROR(INDEX($AV$22:$AV$33, ROWS($BT$4:BT70)-ROWS($AJ$22:$AJ$33)-ROWS($AN$22:$AN$33)-ROWS($AR$22:$AR$33)),IFERROR(INDEX($AZ$22:$AZ$33, ROWS($BT$4:BT70)-ROWS($AJ$22:$AJ$33)-ROWS($AN$22:$AN$33)-ROWS($AR$22:$AR$33)-ROWS($AV$22:$AV$33)),IFERROR(INDEX($BD$22:$BD$33, ROWS($BT$4:BT70)-ROWS($AJ$22:$AJ$33)-ROWS($AN$22:$AN$33)-ROWS($AR$22:$AR$33)-ROWS($AV$22:$AV$33)-ROWS($AZ$22:$AZ$33)),IFERROR(INDEX($BH$22:$BH$33, ROWS($BT$4:BT70)-ROWS($AJ$22:$AJ$33)-ROWS($AN$22:$AN$33)-ROWS($AR$22:$AR$33)-ROWS($AV$22:$AV$33)-ROWS($AZ$22:$AZ$33)-ROWS($BD$22:$BD$33)), "")))))))</f>
        <v/>
      </c>
      <c r="BU72" s="316" t="str">
        <f t="shared" ca="1" si="189"/>
        <v/>
      </c>
      <c r="BV72" s="316" t="str">
        <f ca="1">IF(OR(BW72="",BW72=0),"",MAX(BV$5:BV71)+1)</f>
        <v/>
      </c>
      <c r="BW72" s="316" t="str">
        <f ca="1">IFERROR(INDEX($AK$22:$AK$33, ROWS($BW$4:BW70)), IFERROR(INDEX($AO$22:$AO$33, ROWS($BW$4:BW70)-ROWS($AK$22:$AK$33)), IFERROR(INDEX($AS$22:$AS$33, ROWS($BW$4:BW70)-ROWS($AK$22:$AK$33)-ROWS($AO$22:$AO$33)),IFERROR(INDEX($AW$22:$AW$33, ROWS($BW$4:BW70)-ROWS($AK$22:$AK$33)-ROWS($AO$22:$AO$33)-ROWS($AS$22:$AS$33)),IFERROR(INDEX($BA$22:$BA$33, ROWS($BW$4:BW70)-ROWS($AK$22:$AK$33)-ROWS($AO$22:$AO$33)-ROWS($AS$22:$AS$33)-ROWS($AW$22:$AW$33)),IFERROR(INDEX($BE$22:$BE$33, ROWS($BW$4:BW70)-ROWS($AK$22:$AK$33)-ROWS($AO$22:$AO$33)-ROWS($AS$22:$AS$33)-ROWS($AW$22:$AW$33)-ROWS($BA$22:$BA$33)),IFERROR(INDEX($BI$22:$BI$33, ROWS($BW$4:BW70)-ROWS($AK$22:$AK$33)-ROWS($AO$22:$AO$33)-ROWS($AS$22:$AS$33)-ROWS($AW$22:$AW$33)-ROWS($BA$22:$BA$33)-ROWS($BE$22:$BE$33)), "")))))))</f>
        <v/>
      </c>
      <c r="BX72" s="316" t="str">
        <f t="shared" ca="1" si="190"/>
        <v/>
      </c>
      <c r="BY72" s="413" t="str">
        <f t="shared" ca="1" si="191"/>
        <v/>
      </c>
      <c r="BZ72" s="412" t="str">
        <f ca="1">IF(OR(CA72="",CA72=0),"",MAX(BZ$5:BZ71)+1)</f>
        <v/>
      </c>
      <c r="CA72" s="316" t="str">
        <f ca="1">IFERROR(INDEX($AJ$38:$AJ$49, ROWS($CA$4:CA70)), IFERROR(INDEX($AN$38:$AN$49, ROWS($CA$4:CA70)-ROWS($AJ$38:$AJ$49)), IFERROR(INDEX($AR$38:$AR$49, ROWS($CA$4:CA70)-ROWS($AJ$38:$AJ$49)-ROWS($AN$38:$AN$49)),IFERROR(INDEX($AV$38:$AV$49, ROWS($CA$4:CA70)-ROWS($AJ$38:$AJ$49)-ROWS($AN$38:$AN$49)-ROWS($AR$38:$AR$49)),IFERROR(INDEX($AZ$38:$AZ$49, ROWS($CA$4:CA70)-ROWS($AJ$38:$AJ$49)-ROWS($AN$38:$AN$49)-ROWS($AR$38:$AR$49)-ROWS($AV$38:$AV$49)),IFERROR(INDEX($BD$38:$BD$49, ROWS($CA$4:CA70)-ROWS($AJ$38:$AJ$49)-ROWS($AN$38:$AN$49)-ROWS($AR$38:$AR$49)-ROWS($AV$38:$AV$49)-ROWS($AZ$38:$AZ$49)),IFERROR(INDEX($BH$38:$BH$49, ROWS($CA$4:CA70)-ROWS($AJ$38:$AJ$49)-ROWS($AN$38:$AN$49)-ROWS($AR$38:$AR$49)-ROWS($AV$38:$AV$49)-ROWS($AZ$38:$AZ$49)-ROWS($BD$38:$BD$49)), "")))))))</f>
        <v/>
      </c>
      <c r="CB72" s="316" t="str">
        <f t="shared" ca="1" si="192"/>
        <v/>
      </c>
      <c r="CC72" s="316" t="str">
        <f ca="1">IF(OR(CD72="",CD72=0),"",MAX(CC$5:CC71)+1)</f>
        <v/>
      </c>
      <c r="CD72" s="316" t="str">
        <f ca="1">IFERROR(INDEX($AK$38:$AK$49, ROWS($CD$4:CD70)), IFERROR(INDEX($AO$38:$AO$49, ROWS($CD$4:CD70)-ROWS($AK$38:$AK$49)), IFERROR(INDEX($AS$38:$AS$49, ROWS($CD$4:CD70)-ROWS($AK$38:$AK$49)-ROWS($AO$38:$AO$49)),IFERROR(INDEX($AW$38:$AW$49, ROWS($CD$4:CD70)-ROWS($AK$38:$AK$49)-ROWS($AO$38:$AO$49)-ROWS($AS$38:$AS$49)),IFERROR(INDEX($BA$38:$BA$49, ROWS($CD$4:CD70)-ROWS($AK$38:$AK$49)-ROWS($AO$38:$AO$49)-ROWS($AS$38:$AS$49)-ROWS($AW$38:$AW$49)),IFERROR(INDEX($BE$38:$BE$49, ROWS($CD$4:CD70)-ROWS($AK$38:$AK$49)-ROWS($AO$38:$AO$49)-ROWS($AS$38:$AS$49)-ROWS($AW$38:$AW$49)-ROWS($BA$38:$BA$49)),IFERROR(INDEX($BI$38:$BI$49, ROWS($CD$4:CD70)-ROWS($AK$38:$AK$49)-ROWS($AO$38:$AO$49)-ROWS($AS$38:$AS$49)-ROWS($AW$38:$AW$49)-ROWS($BA$38:$BA$49)-ROWS($BE$38:$BE$49)), "")))))))</f>
        <v/>
      </c>
      <c r="CE72" s="316" t="str">
        <f t="shared" ca="1" si="193"/>
        <v/>
      </c>
      <c r="CF72" s="413" t="str">
        <f t="shared" ca="1" si="194"/>
        <v/>
      </c>
      <c r="CG72" s="412" t="str">
        <f ca="1">IF(OR(CH72="",CH72=0),"",MAX(CG$5:CG71)+1)</f>
        <v/>
      </c>
      <c r="CH72" s="316" t="str">
        <f ca="1">IFERROR(INDEX($AJ$54:$AJ$65, ROWS($CH$4:CH70)), IFERROR(INDEX($AN$54:$AN$65, ROWS($CH$4:CH70)-ROWS($AJ$54:$AJ$65)), IFERROR(INDEX($AR$54:$AR$65, ROWS($CH$4:CH70)-ROWS($AJ$54:$AJ$65)-ROWS($AN$54:$AN$65)),IFERROR(INDEX($AV$54:$AV$65, ROWS($CH$4:CH70)-ROWS($AJ$54:$AJ$65)-ROWS($AN$54:$AN$65)-ROWS($AR$54:$AR$65)),IFERROR(INDEX($AZ$54:$AZ$65, ROWS($CH$4:CH70)-ROWS($AJ$54:$AJ$65)-ROWS($AN$54:$AN$65)-ROWS($AR$54:$AR$65)-ROWS($AV$54:$AV$65)),IFERROR(INDEX($BD$54:$BD$65, ROWS($CH$4:CH70)-ROWS($AJ$54:$AJ$65)-ROWS($AN$54:$AN$65)-ROWS($AR$54:$AR$65)-ROWS($AV$54:$AV$65)-ROWS($AZ$54:$AZ$65)),IFERROR(INDEX($BH$54:$BH$65, ROWS($CH$4:CH70)-ROWS($AJ$54:$AJ$65)-ROWS($AN$54:$AN$65)-ROWS($AR$54:$AR$65)-ROWS($AV$54:$AV$65)-ROWS($AZ$54:$AZ$65)-ROWS($BD$54:$BD$65)), "")))))))</f>
        <v/>
      </c>
      <c r="CI72" s="316" t="str">
        <f t="shared" ca="1" si="195"/>
        <v/>
      </c>
      <c r="CJ72" s="316" t="str">
        <f ca="1">IF(OR(CK72="",CK72=0),"",MAX(CJ$5:CJ71)+1)</f>
        <v/>
      </c>
      <c r="CK72" s="316" t="str">
        <f ca="1">IFERROR(INDEX($AK$54:$AK$65, ROWS($CK$4:CK70)), IFERROR(INDEX($AO$54:$AO$65, ROWS($CK$4:CK70)-ROWS($AK$54:$AK$65)), IFERROR(INDEX($AS$54:$AS$65, ROWS($CK$4:CK70)-ROWS($AK$54:$AK$65)-ROWS($AO$54:$AO$65)),IFERROR(INDEX($AW$54:$AW$65, ROWS($CK$4:CK70)-ROWS($AK$54:$AK$65)-ROWS($AO$54:$AO$65)-ROWS($AS$54:$AS$65)),IFERROR(INDEX($BA$54:$BA$65, ROWS($CK$4:CK70)-ROWS($AK$54:$AK$65)-ROWS($AO$54:$AO$65)-ROWS($AS$54:$AS$65)-ROWS($AW$54:$AW$65)),IFERROR(INDEX($BE$54:$BE$65, ROWS($CK$4:CK70)-ROWS($AK$54:$AK$65)-ROWS($AO$54:$AO$65)-ROWS($AS$54:$AS$65)-ROWS($AW$54:$AW$65)-ROWS($BA$54:$BA$65)),IFERROR(INDEX($BI$54:$BI$65, ROWS($CK$4:CK70)-ROWS($AK$54:$AK$65)-ROWS($AO$54:$AO$65)-ROWS($AS$54:$AS$65)-ROWS($AW$54:$AW$65)-ROWS($BA$54:$BA$65)-ROWS($BE$54:$BE$65)), "")))))))</f>
        <v/>
      </c>
      <c r="CL72" s="316" t="str">
        <f t="shared" ca="1" si="196"/>
        <v/>
      </c>
      <c r="CM72" s="413" t="str">
        <f t="shared" ca="1" si="197"/>
        <v/>
      </c>
      <c r="CN72" s="412" t="str">
        <f>IF(OR(CO72="",CO72=0),"",MAX(CN$5:CN71)+1)</f>
        <v/>
      </c>
      <c r="CO72" s="316">
        <f>IFERROR(INDEX($AJ$70:$AJ$81, ROWS($CO$4:CO70)), IFERROR(INDEX($AN$70:$AN$81, ROWS($CO$4:CO70)-ROWS($AJ$70:$AJ$81)), IFERROR(INDEX($AR$70:$AR$81, ROWS($CO$4:CO70)-ROWS($AJ$70:$AJ$81)-ROWS($AN$70:$AN$81)),IFERROR(INDEX($AV$70:$AV$81, ROWS($CO$4:CO70)-ROWS($AJ$70:$AJ$81)-ROWS($AN$70:$AN$81)-ROWS($AR$70:$AR$81)),IFERROR(INDEX($AZ$70:$AZ$81, ROWS($CO$4:CO70)-ROWS($AJ$70:$AJ$81)-ROWS($AN$70:$AN$81)-ROWS($AR$70:$AR$81)-ROWS($AV$70:$AV$81)),IFERROR(INDEX($BD$70:$BD$81, ROWS($CO$4:CO70)-ROWS($AJ$70:$AJ$81)-ROWS($AN$70:$AN$81)-ROWS($AR$70:$AR$81)-ROWS($AV$70:$AV$81)-ROWS($AZ$70:$AZ$81)),IFERROR(INDEX($BH$70:$BH$81, ROWS($CO$4:CO70)-ROWS($AJ$70:$AJ$81)-ROWS($AN$70:$AN$81)-ROWS($AR$70:$AR$81)-ROWS($AV$70:$AV$81)-ROWS($AZ$70:$AZ$81)-ROWS($BD$70:$BD$81)), "")))))))</f>
        <v>0</v>
      </c>
      <c r="CP72" s="316" t="str">
        <f t="shared" ca="1" si="198"/>
        <v/>
      </c>
      <c r="CQ72" s="316" t="str">
        <f>IF(OR(CR72="",CR72=0),"",MAX(CQ$5:CQ71)+1)</f>
        <v/>
      </c>
      <c r="CR72" s="316">
        <f>IFERROR(INDEX($AK$70:$AK$81, ROWS($CR$4:CR70)), IFERROR(INDEX($AO$70:$AO$81, ROWS($CR$4:CR70)-ROWS($AK$70:$AK$81)), IFERROR(INDEX($AS$70:$AS$81, ROWS($CR$4:CR70)-ROWS($AK$70:$AK$81)-ROWS($AO$70:$AO$81)),IFERROR(INDEX($AW$70:$AW$81, ROWS($CR$4:CR70)-ROWS($AK$70:$AK$81)-ROWS($AO$70:$AO$81)-ROWS($AS$70:$AS$81)),IFERROR(INDEX($BA$70:$BA$81, ROWS($CR$4:CR70)-ROWS($AK$70:$AK$81)-ROWS($AO$70:$AO$81)-ROWS($AS$70:$AS$81)-ROWS($AW$70:$AW$81)),IFERROR(INDEX($BE$70:$BE$81, ROWS($CR$4:CR70)-ROWS($AK$70:$AK$81)-ROWS($AO$70:$AO$81)-ROWS($AS$70:$AS$81)-ROWS($AW$70:$AW$81)-ROWS($BA$70:$BA$81)),IFERROR(INDEX($BI$70:$BI$81, ROWS($CR$4:CR70)-ROWS($AK$70:$AK$81)-ROWS($AO$70:$AO$81)-ROWS($AS$70:$AS$81)-ROWS($AW$70:$AW$81)-ROWS($BA$70:$BA$81)-ROWS($BE$70:$BE$81)), "")))))))</f>
        <v>0</v>
      </c>
      <c r="CS72" s="316" t="str">
        <f t="shared" ca="1" si="199"/>
        <v/>
      </c>
      <c r="CT72" s="413" t="str">
        <f t="shared" ca="1" si="200"/>
        <v/>
      </c>
      <c r="CU72" s="412" t="str">
        <f>IF(OR(CV72="",CV72=0),"",MAX(CU$5:CU71)+1)</f>
        <v/>
      </c>
      <c r="CV72" s="316" t="str">
        <f>IFERROR(INDEX($AJ$86:$AJ$97, ROWS($CV$4:CV70)), IFERROR(INDEX($AN$86:$AN$97, ROWS($CV$4:CV70)-ROWS($AJ$86:$AJ$97)), ""))</f>
        <v/>
      </c>
      <c r="CW72" s="316" t="str">
        <f t="shared" si="201"/>
        <v/>
      </c>
      <c r="CX72" s="316" t="str">
        <f>IF(OR(CY72="",CY72=0),"",MAX(CX$5:CX71)+1)</f>
        <v/>
      </c>
      <c r="CY72" s="316" t="str">
        <f>IFERROR(INDEX($AK$86:$AK$97, ROWS($CY$4:CY70)), IFERROR(INDEX($AO$86:$AO$97, ROWS($CY$4:CY70)-ROWS($AK$86:$AK$97)), ""))</f>
        <v/>
      </c>
      <c r="CZ72" s="316" t="str">
        <f t="shared" si="202"/>
        <v/>
      </c>
      <c r="DA72" s="413" t="str">
        <f t="shared" si="203"/>
        <v/>
      </c>
      <c r="DC72" s="438" t="str">
        <f ca="1">IF(OR(DD72="",DD72=0),"",MAX(DC$65:DC71)+1)</f>
        <v/>
      </c>
      <c r="DD72" s="434" t="str">
        <f t="shared" ca="1" si="166"/>
        <v/>
      </c>
      <c r="DE72" s="413" t="str">
        <f t="shared" ca="1" si="167"/>
        <v/>
      </c>
      <c r="DF72" s="431" t="str">
        <f ca="1">IF(OR(DG72="",DG72=0),"",MAX(DF$65:DF71)+1)</f>
        <v/>
      </c>
      <c r="DG72" s="412" t="str">
        <f t="shared" ca="1" si="168"/>
        <v/>
      </c>
      <c r="DH72" s="413" t="str">
        <f t="shared" ca="1" si="169"/>
        <v/>
      </c>
      <c r="DI72" s="412" t="str">
        <f t="shared" ca="1" si="170"/>
        <v/>
      </c>
      <c r="DJ72" s="413" t="str">
        <f t="shared" ca="1" si="171"/>
        <v/>
      </c>
      <c r="DK72" s="412" t="str">
        <f t="shared" ca="1" si="172"/>
        <v/>
      </c>
      <c r="DL72" s="413" t="str">
        <f t="shared" ca="1" si="173"/>
        <v/>
      </c>
      <c r="DM72" s="292"/>
      <c r="DN72" s="1192" t="s">
        <v>505</v>
      </c>
      <c r="DO72" s="1193"/>
      <c r="DP72" s="443">
        <f ca="1">IF(DJ66="","",SUM(DJ66:DJ83))</f>
        <v>510</v>
      </c>
      <c r="DQ72" s="1192" t="s">
        <v>506</v>
      </c>
      <c r="DR72" s="1193"/>
      <c r="DS72" s="444">
        <f ca="1">IF(DL66="","",SUM(DL66:DL83))</f>
        <v>400</v>
      </c>
    </row>
    <row r="73" spans="16:123" x14ac:dyDescent="0.3">
      <c r="AB73" s="395" t="str">
        <f ca="1">IFERROR(MATCH($AB$59,OFFSET(Year!$AT$123:$AT$174,AB72,,1000),0)+AB72,"")</f>
        <v/>
      </c>
      <c r="AC73" s="404" t="str">
        <f ca="1">IFERROR(INDEX(Year!$AW$123:$AW$174,AB73),"")</f>
        <v/>
      </c>
      <c r="AD73" s="405" t="str">
        <f ca="1">IFERROR(INDEX(Year!$AU$123:$AU$174,AB73),"")</f>
        <v/>
      </c>
      <c r="AE73" s="406" t="str">
        <f ca="1">IFERROR(INDEX(Year!$AV$123:$AV$174,AB73),"")</f>
        <v/>
      </c>
      <c r="AF73" s="407" t="str">
        <f ca="1">IFERROR(INDEX(Year!$AT$123:$AT$174,AB73),"")</f>
        <v/>
      </c>
      <c r="AI73" s="304" t="str">
        <f t="shared" ca="1" si="183"/>
        <v/>
      </c>
      <c r="AJ73" s="305" t="str">
        <f t="shared" ca="1" si="174"/>
        <v/>
      </c>
      <c r="AK73" s="306" t="str">
        <f t="shared" ca="1" si="175"/>
        <v/>
      </c>
      <c r="AL73" s="307" t="str">
        <f t="shared" ca="1" si="176"/>
        <v/>
      </c>
      <c r="AM73" s="304" t="str">
        <f t="shared" ca="1" si="184"/>
        <v/>
      </c>
      <c r="AN73" s="305" t="str">
        <f t="shared" ca="1" si="177"/>
        <v/>
      </c>
      <c r="AO73" s="306" t="str">
        <f t="shared" ca="1" si="178"/>
        <v/>
      </c>
      <c r="AP73" s="307" t="str">
        <f t="shared" ca="1" si="179"/>
        <v/>
      </c>
      <c r="AQ73" s="304" t="str">
        <f t="shared" ca="1" si="185"/>
        <v/>
      </c>
      <c r="AR73" s="305" t="str">
        <f t="shared" ca="1" si="180"/>
        <v/>
      </c>
      <c r="AS73" s="306" t="str">
        <f t="shared" ca="1" si="181"/>
        <v/>
      </c>
      <c r="AT73" s="307" t="str">
        <f t="shared" ca="1" si="182"/>
        <v/>
      </c>
      <c r="AU73" s="304"/>
      <c r="AV73" s="305"/>
      <c r="AW73" s="306"/>
      <c r="AX73" s="307"/>
      <c r="AY73" s="304"/>
      <c r="AZ73" s="305"/>
      <c r="BA73" s="306"/>
      <c r="BB73" s="307"/>
      <c r="BC73" s="304"/>
      <c r="BD73" s="305"/>
      <c r="BE73" s="306"/>
      <c r="BF73" s="307"/>
      <c r="BG73" s="304"/>
      <c r="BH73" s="305"/>
      <c r="BI73" s="306"/>
      <c r="BJ73" s="307"/>
      <c r="BL73" s="412" t="str">
        <f ca="1">IF(OR(BM73="",BM73=0),"",MAX(BL$5:BL72)+1)</f>
        <v/>
      </c>
      <c r="BM73" s="316" t="str">
        <f ca="1">IFERROR(INDEX($AJ$6:$AJ$17, ROWS(BM$4:$BM71)), IFERROR(INDEX($AN$6:$AN$17, ROWS(BM$4:$BM71)-ROWS($AJ$6:$AJ$17)), IFERROR(INDEX($AR$6:$AR$17, ROWS(BM$4:$BM71)-ROWS($AJ$6:$AJ$17)-ROWS($AN$6:$AN$17)),IFERROR(INDEX($AV$6:$AV$17, ROWS(BM$4:$BM71)-ROWS($AJ$6:$AJ$17)-ROWS($AN$6:$AN$17)-ROWS($AR$6:$AR$17)),IFERROR(INDEX($AZ$6:$AZ$17, ROWS(BM$4:$BM71)-ROWS($AJ$6:$AJ$17)-ROWS($AN$6:$AN$17)-ROWS($AR$6:$AR$17)-ROWS($AV$6:$AV$17)),IFERROR(INDEX($BD$6:$BD$17, ROWS(BM$4:$BM71)-ROWS($AJ$6:$AJ$17)-ROWS($AN$6:$AN$17)-ROWS($AR$6:$AR$17)-ROWS($AV$6:$AV$17)-ROWS($AZ$6:$AZ$17)),IFERROR(INDEX($BH$6:$BH$17, ROWS(BM$4:$BM71)-ROWS($AJ$6:$AJ$17)-ROWS($AN$6:$AN$17)-ROWS($AR$6:$AR$17)-ROWS($AV$6:$AV$17)-ROWS($AZ$6:$AZ$17)-ROWS($BD$6:$BD$17)), "")))))))</f>
        <v/>
      </c>
      <c r="BN73" s="316" t="str">
        <f t="shared" ca="1" si="186"/>
        <v/>
      </c>
      <c r="BO73" s="316" t="str">
        <f ca="1">IF(OR(BP73="",BP73=0),"",MAX(BO$5:BO72)+1)</f>
        <v/>
      </c>
      <c r="BP73" s="316" t="str">
        <f ca="1">IFERROR(INDEX($AK$6:$AK$17, ROWS($BP$4:BP71)), IFERROR(INDEX($AO$6:$AO$17, ROWS($BP$4:BP71)-ROWS($AK$6:$AK$17)), IFERROR(INDEX($AS$6:$AS$17, ROWS($BP$4:BP71)-ROWS($AK$6:$AK$17)-ROWS($AO$6:$AO$17)),IFERROR(INDEX($AW$6:$AW$17, ROWS($BP$4:BP71)-ROWS($AK$6:$AK$17)-ROWS($AO$6:$AO$17)-ROWS($AS$6:$AS$17)),IFERROR(INDEX($BA$6:$BA$17, ROWS($BP$4:BP71)-ROWS($AK$6:$AK$17)-ROWS($AO$6:$AO$17)-ROWS($AS$6:$AS$17)-ROWS($AW$6:$AW$17)),IFERROR(INDEX($BE$6:$BE$17, ROWS($BP$4:BP71)-ROWS($AK$6:$AK$17)-ROWS($AO$6:$AO$17)-ROWS($AS$6:$AS$17)-ROWS($AW$6:$AW$17)-ROWS($BA$6:$BA$17)),IFERROR(INDEX($BI$6:$BI$17, ROWS($BP$4:BP71)-ROWS($AK$6:$AK$17)-ROWS($AO$6:$AO$17)-ROWS($AS$6:$AS$17)-ROWS($AW$6:$AW$17)-ROWS($BA$6:$BA$17)-ROWS($BE$6:$BE$17)), "")))))))</f>
        <v/>
      </c>
      <c r="BQ73" s="316" t="str">
        <f t="shared" ca="1" si="187"/>
        <v/>
      </c>
      <c r="BR73" s="413" t="str">
        <f t="shared" ca="1" si="188"/>
        <v/>
      </c>
      <c r="BS73" s="412" t="str">
        <f ca="1">IF(OR(BT73="",BT73=0),"",MAX(BS$5:BS72)+1)</f>
        <v/>
      </c>
      <c r="BT73" s="316" t="str">
        <f ca="1">IFERROR(INDEX($AJ$22:$AJ$33, ROWS($BT$4:BT71)), IFERROR(INDEX($AN$22:$AN$33, ROWS($BT$4:BT71)-ROWS($AJ$22:$AJ$33)), IFERROR(INDEX($AR$22:$AR$33, ROWS($BT$4:BT71)-ROWS($AJ$22:$AJ$33)-ROWS($AN$22:$AN$33)),IFERROR(INDEX($AV$22:$AV$33, ROWS($BT$4:BT71)-ROWS($AJ$22:$AJ$33)-ROWS($AN$22:$AN$33)-ROWS($AR$22:$AR$33)),IFERROR(INDEX($AZ$22:$AZ$33, ROWS($BT$4:BT71)-ROWS($AJ$22:$AJ$33)-ROWS($AN$22:$AN$33)-ROWS($AR$22:$AR$33)-ROWS($AV$22:$AV$33)),IFERROR(INDEX($BD$22:$BD$33, ROWS($BT$4:BT71)-ROWS($AJ$22:$AJ$33)-ROWS($AN$22:$AN$33)-ROWS($AR$22:$AR$33)-ROWS($AV$22:$AV$33)-ROWS($AZ$22:$AZ$33)),IFERROR(INDEX($BH$22:$BH$33, ROWS($BT$4:BT71)-ROWS($AJ$22:$AJ$33)-ROWS($AN$22:$AN$33)-ROWS($AR$22:$AR$33)-ROWS($AV$22:$AV$33)-ROWS($AZ$22:$AZ$33)-ROWS($BD$22:$BD$33)), "")))))))</f>
        <v/>
      </c>
      <c r="BU73" s="316" t="str">
        <f t="shared" ca="1" si="189"/>
        <v/>
      </c>
      <c r="BV73" s="316" t="str">
        <f ca="1">IF(OR(BW73="",BW73=0),"",MAX(BV$5:BV72)+1)</f>
        <v/>
      </c>
      <c r="BW73" s="316" t="str">
        <f ca="1">IFERROR(INDEX($AK$22:$AK$33, ROWS($BW$4:BW71)), IFERROR(INDEX($AO$22:$AO$33, ROWS($BW$4:BW71)-ROWS($AK$22:$AK$33)), IFERROR(INDEX($AS$22:$AS$33, ROWS($BW$4:BW71)-ROWS($AK$22:$AK$33)-ROWS($AO$22:$AO$33)),IFERROR(INDEX($AW$22:$AW$33, ROWS($BW$4:BW71)-ROWS($AK$22:$AK$33)-ROWS($AO$22:$AO$33)-ROWS($AS$22:$AS$33)),IFERROR(INDEX($BA$22:$BA$33, ROWS($BW$4:BW71)-ROWS($AK$22:$AK$33)-ROWS($AO$22:$AO$33)-ROWS($AS$22:$AS$33)-ROWS($AW$22:$AW$33)),IFERROR(INDEX($BE$22:$BE$33, ROWS($BW$4:BW71)-ROWS($AK$22:$AK$33)-ROWS($AO$22:$AO$33)-ROWS($AS$22:$AS$33)-ROWS($AW$22:$AW$33)-ROWS($BA$22:$BA$33)),IFERROR(INDEX($BI$22:$BI$33, ROWS($BW$4:BW71)-ROWS($AK$22:$AK$33)-ROWS($AO$22:$AO$33)-ROWS($AS$22:$AS$33)-ROWS($AW$22:$AW$33)-ROWS($BA$22:$BA$33)-ROWS($BE$22:$BE$33)), "")))))))</f>
        <v/>
      </c>
      <c r="BX73" s="316" t="str">
        <f t="shared" ca="1" si="190"/>
        <v/>
      </c>
      <c r="BY73" s="413" t="str">
        <f t="shared" ca="1" si="191"/>
        <v/>
      </c>
      <c r="BZ73" s="412" t="str">
        <f ca="1">IF(OR(CA73="",CA73=0),"",MAX(BZ$5:BZ72)+1)</f>
        <v/>
      </c>
      <c r="CA73" s="316" t="str">
        <f ca="1">IFERROR(INDEX($AJ$38:$AJ$49, ROWS($CA$4:CA71)), IFERROR(INDEX($AN$38:$AN$49, ROWS($CA$4:CA71)-ROWS($AJ$38:$AJ$49)), IFERROR(INDEX($AR$38:$AR$49, ROWS($CA$4:CA71)-ROWS($AJ$38:$AJ$49)-ROWS($AN$38:$AN$49)),IFERROR(INDEX($AV$38:$AV$49, ROWS($CA$4:CA71)-ROWS($AJ$38:$AJ$49)-ROWS($AN$38:$AN$49)-ROWS($AR$38:$AR$49)),IFERROR(INDEX($AZ$38:$AZ$49, ROWS($CA$4:CA71)-ROWS($AJ$38:$AJ$49)-ROWS($AN$38:$AN$49)-ROWS($AR$38:$AR$49)-ROWS($AV$38:$AV$49)),IFERROR(INDEX($BD$38:$BD$49, ROWS($CA$4:CA71)-ROWS($AJ$38:$AJ$49)-ROWS($AN$38:$AN$49)-ROWS($AR$38:$AR$49)-ROWS($AV$38:$AV$49)-ROWS($AZ$38:$AZ$49)),IFERROR(INDEX($BH$38:$BH$49, ROWS($CA$4:CA71)-ROWS($AJ$38:$AJ$49)-ROWS($AN$38:$AN$49)-ROWS($AR$38:$AR$49)-ROWS($AV$38:$AV$49)-ROWS($AZ$38:$AZ$49)-ROWS($BD$38:$BD$49)), "")))))))</f>
        <v/>
      </c>
      <c r="CB73" s="316" t="str">
        <f t="shared" ca="1" si="192"/>
        <v/>
      </c>
      <c r="CC73" s="316" t="str">
        <f ca="1">IF(OR(CD73="",CD73=0),"",MAX(CC$5:CC72)+1)</f>
        <v/>
      </c>
      <c r="CD73" s="316" t="str">
        <f ca="1">IFERROR(INDEX($AK$38:$AK$49, ROWS($CD$4:CD71)), IFERROR(INDEX($AO$38:$AO$49, ROWS($CD$4:CD71)-ROWS($AK$38:$AK$49)), IFERROR(INDEX($AS$38:$AS$49, ROWS($CD$4:CD71)-ROWS($AK$38:$AK$49)-ROWS($AO$38:$AO$49)),IFERROR(INDEX($AW$38:$AW$49, ROWS($CD$4:CD71)-ROWS($AK$38:$AK$49)-ROWS($AO$38:$AO$49)-ROWS($AS$38:$AS$49)),IFERROR(INDEX($BA$38:$BA$49, ROWS($CD$4:CD71)-ROWS($AK$38:$AK$49)-ROWS($AO$38:$AO$49)-ROWS($AS$38:$AS$49)-ROWS($AW$38:$AW$49)),IFERROR(INDEX($BE$38:$BE$49, ROWS($CD$4:CD71)-ROWS($AK$38:$AK$49)-ROWS($AO$38:$AO$49)-ROWS($AS$38:$AS$49)-ROWS($AW$38:$AW$49)-ROWS($BA$38:$BA$49)),IFERROR(INDEX($BI$38:$BI$49, ROWS($CD$4:CD71)-ROWS($AK$38:$AK$49)-ROWS($AO$38:$AO$49)-ROWS($AS$38:$AS$49)-ROWS($AW$38:$AW$49)-ROWS($BA$38:$BA$49)-ROWS($BE$38:$BE$49)), "")))))))</f>
        <v/>
      </c>
      <c r="CE73" s="316" t="str">
        <f t="shared" ca="1" si="193"/>
        <v/>
      </c>
      <c r="CF73" s="413" t="str">
        <f t="shared" ca="1" si="194"/>
        <v/>
      </c>
      <c r="CG73" s="412" t="str">
        <f ca="1">IF(OR(CH73="",CH73=0),"",MAX(CG$5:CG72)+1)</f>
        <v/>
      </c>
      <c r="CH73" s="316" t="str">
        <f ca="1">IFERROR(INDEX($AJ$54:$AJ$65, ROWS($CH$4:CH71)), IFERROR(INDEX($AN$54:$AN$65, ROWS($CH$4:CH71)-ROWS($AJ$54:$AJ$65)), IFERROR(INDEX($AR$54:$AR$65, ROWS($CH$4:CH71)-ROWS($AJ$54:$AJ$65)-ROWS($AN$54:$AN$65)),IFERROR(INDEX($AV$54:$AV$65, ROWS($CH$4:CH71)-ROWS($AJ$54:$AJ$65)-ROWS($AN$54:$AN$65)-ROWS($AR$54:$AR$65)),IFERROR(INDEX($AZ$54:$AZ$65, ROWS($CH$4:CH71)-ROWS($AJ$54:$AJ$65)-ROWS($AN$54:$AN$65)-ROWS($AR$54:$AR$65)-ROWS($AV$54:$AV$65)),IFERROR(INDEX($BD$54:$BD$65, ROWS($CH$4:CH71)-ROWS($AJ$54:$AJ$65)-ROWS($AN$54:$AN$65)-ROWS($AR$54:$AR$65)-ROWS($AV$54:$AV$65)-ROWS($AZ$54:$AZ$65)),IFERROR(INDEX($BH$54:$BH$65, ROWS($CH$4:CH71)-ROWS($AJ$54:$AJ$65)-ROWS($AN$54:$AN$65)-ROWS($AR$54:$AR$65)-ROWS($AV$54:$AV$65)-ROWS($AZ$54:$AZ$65)-ROWS($BD$54:$BD$65)), "")))))))</f>
        <v/>
      </c>
      <c r="CI73" s="316" t="str">
        <f t="shared" ca="1" si="195"/>
        <v/>
      </c>
      <c r="CJ73" s="316" t="str">
        <f ca="1">IF(OR(CK73="",CK73=0),"",MAX(CJ$5:CJ72)+1)</f>
        <v/>
      </c>
      <c r="CK73" s="316" t="str">
        <f ca="1">IFERROR(INDEX($AK$54:$AK$65, ROWS($CK$4:CK71)), IFERROR(INDEX($AO$54:$AO$65, ROWS($CK$4:CK71)-ROWS($AK$54:$AK$65)), IFERROR(INDEX($AS$54:$AS$65, ROWS($CK$4:CK71)-ROWS($AK$54:$AK$65)-ROWS($AO$54:$AO$65)),IFERROR(INDEX($AW$54:$AW$65, ROWS($CK$4:CK71)-ROWS($AK$54:$AK$65)-ROWS($AO$54:$AO$65)-ROWS($AS$54:$AS$65)),IFERROR(INDEX($BA$54:$BA$65, ROWS($CK$4:CK71)-ROWS($AK$54:$AK$65)-ROWS($AO$54:$AO$65)-ROWS($AS$54:$AS$65)-ROWS($AW$54:$AW$65)),IFERROR(INDEX($BE$54:$BE$65, ROWS($CK$4:CK71)-ROWS($AK$54:$AK$65)-ROWS($AO$54:$AO$65)-ROWS($AS$54:$AS$65)-ROWS($AW$54:$AW$65)-ROWS($BA$54:$BA$65)),IFERROR(INDEX($BI$54:$BI$65, ROWS($CK$4:CK71)-ROWS($AK$54:$AK$65)-ROWS($AO$54:$AO$65)-ROWS($AS$54:$AS$65)-ROWS($AW$54:$AW$65)-ROWS($BA$54:$BA$65)-ROWS($BE$54:$BE$65)), "")))))))</f>
        <v/>
      </c>
      <c r="CL73" s="316" t="str">
        <f t="shared" ca="1" si="196"/>
        <v/>
      </c>
      <c r="CM73" s="413" t="str">
        <f t="shared" ca="1" si="197"/>
        <v/>
      </c>
      <c r="CN73" s="412" t="str">
        <f>IF(OR(CO73="",CO73=0),"",MAX(CN$5:CN72)+1)</f>
        <v/>
      </c>
      <c r="CO73" s="316">
        <f>IFERROR(INDEX($AJ$70:$AJ$81, ROWS($CO$4:CO71)), IFERROR(INDEX($AN$70:$AN$81, ROWS($CO$4:CO71)-ROWS($AJ$70:$AJ$81)), IFERROR(INDEX($AR$70:$AR$81, ROWS($CO$4:CO71)-ROWS($AJ$70:$AJ$81)-ROWS($AN$70:$AN$81)),IFERROR(INDEX($AV$70:$AV$81, ROWS($CO$4:CO71)-ROWS($AJ$70:$AJ$81)-ROWS($AN$70:$AN$81)-ROWS($AR$70:$AR$81)),IFERROR(INDEX($AZ$70:$AZ$81, ROWS($CO$4:CO71)-ROWS($AJ$70:$AJ$81)-ROWS($AN$70:$AN$81)-ROWS($AR$70:$AR$81)-ROWS($AV$70:$AV$81)),IFERROR(INDEX($BD$70:$BD$81, ROWS($CO$4:CO71)-ROWS($AJ$70:$AJ$81)-ROWS($AN$70:$AN$81)-ROWS($AR$70:$AR$81)-ROWS($AV$70:$AV$81)-ROWS($AZ$70:$AZ$81)),IFERROR(INDEX($BH$70:$BH$81, ROWS($CO$4:CO71)-ROWS($AJ$70:$AJ$81)-ROWS($AN$70:$AN$81)-ROWS($AR$70:$AR$81)-ROWS($AV$70:$AV$81)-ROWS($AZ$70:$AZ$81)-ROWS($BD$70:$BD$81)), "")))))))</f>
        <v>0</v>
      </c>
      <c r="CP73" s="316" t="str">
        <f t="shared" ca="1" si="198"/>
        <v/>
      </c>
      <c r="CQ73" s="316" t="str">
        <f>IF(OR(CR73="",CR73=0),"",MAX(CQ$5:CQ72)+1)</f>
        <v/>
      </c>
      <c r="CR73" s="316">
        <f>IFERROR(INDEX($AK$70:$AK$81, ROWS($CR$4:CR71)), IFERROR(INDEX($AO$70:$AO$81, ROWS($CR$4:CR71)-ROWS($AK$70:$AK$81)), IFERROR(INDEX($AS$70:$AS$81, ROWS($CR$4:CR71)-ROWS($AK$70:$AK$81)-ROWS($AO$70:$AO$81)),IFERROR(INDEX($AW$70:$AW$81, ROWS($CR$4:CR71)-ROWS($AK$70:$AK$81)-ROWS($AO$70:$AO$81)-ROWS($AS$70:$AS$81)),IFERROR(INDEX($BA$70:$BA$81, ROWS($CR$4:CR71)-ROWS($AK$70:$AK$81)-ROWS($AO$70:$AO$81)-ROWS($AS$70:$AS$81)-ROWS($AW$70:$AW$81)),IFERROR(INDEX($BE$70:$BE$81, ROWS($CR$4:CR71)-ROWS($AK$70:$AK$81)-ROWS($AO$70:$AO$81)-ROWS($AS$70:$AS$81)-ROWS($AW$70:$AW$81)-ROWS($BA$70:$BA$81)),IFERROR(INDEX($BI$70:$BI$81, ROWS($CR$4:CR71)-ROWS($AK$70:$AK$81)-ROWS($AO$70:$AO$81)-ROWS($AS$70:$AS$81)-ROWS($AW$70:$AW$81)-ROWS($BA$70:$BA$81)-ROWS($BE$70:$BE$81)), "")))))))</f>
        <v>0</v>
      </c>
      <c r="CS73" s="316" t="str">
        <f t="shared" ca="1" si="199"/>
        <v/>
      </c>
      <c r="CT73" s="413" t="str">
        <f t="shared" ca="1" si="200"/>
        <v/>
      </c>
      <c r="CU73" s="412" t="str">
        <f>IF(OR(CV73="",CV73=0),"",MAX(CU$5:CU72)+1)</f>
        <v/>
      </c>
      <c r="CV73" s="316" t="str">
        <f>IFERROR(INDEX($AJ$86:$AJ$97, ROWS($CV$4:CV71)), IFERROR(INDEX($AN$86:$AN$97, ROWS($CV$4:CV71)-ROWS($AJ$86:$AJ$97)), ""))</f>
        <v/>
      </c>
      <c r="CW73" s="316" t="str">
        <f t="shared" si="201"/>
        <v/>
      </c>
      <c r="CX73" s="316" t="str">
        <f>IF(OR(CY73="",CY73=0),"",MAX(CX$5:CX72)+1)</f>
        <v/>
      </c>
      <c r="CY73" s="316" t="str">
        <f>IFERROR(INDEX($AK$86:$AK$97, ROWS($CY$4:CY71)), IFERROR(INDEX($AO$86:$AO$97, ROWS($CY$4:CY71)-ROWS($AK$86:$AK$97)), ""))</f>
        <v/>
      </c>
      <c r="CZ73" s="316" t="str">
        <f t="shared" si="202"/>
        <v/>
      </c>
      <c r="DA73" s="413" t="str">
        <f t="shared" si="203"/>
        <v/>
      </c>
      <c r="DC73" s="438" t="str">
        <f ca="1">IF(OR(DD73="",DD73=0),"",MAX(DC$65:DC72)+1)</f>
        <v/>
      </c>
      <c r="DD73" s="434" t="str">
        <f t="shared" ca="1" si="166"/>
        <v/>
      </c>
      <c r="DE73" s="413" t="str">
        <f t="shared" ca="1" si="167"/>
        <v/>
      </c>
      <c r="DF73" s="431" t="str">
        <f ca="1">IF(OR(DG73="",DG73=0),"",MAX(DF$65:DF72)+1)</f>
        <v/>
      </c>
      <c r="DG73" s="412" t="str">
        <f t="shared" ca="1" si="168"/>
        <v/>
      </c>
      <c r="DH73" s="413" t="str">
        <f t="shared" ca="1" si="169"/>
        <v/>
      </c>
      <c r="DI73" s="412" t="str">
        <f t="shared" ca="1" si="170"/>
        <v/>
      </c>
      <c r="DJ73" s="413" t="str">
        <f t="shared" ca="1" si="171"/>
        <v/>
      </c>
      <c r="DK73" s="412" t="str">
        <f t="shared" ca="1" si="172"/>
        <v/>
      </c>
      <c r="DL73" s="413" t="str">
        <f t="shared" ca="1" si="173"/>
        <v/>
      </c>
      <c r="DM73" s="292"/>
      <c r="DN73" s="292"/>
      <c r="DO73" s="292"/>
      <c r="DP73" s="292"/>
      <c r="DQ73" s="292"/>
      <c r="DR73" s="292"/>
      <c r="DS73" s="292"/>
    </row>
    <row r="74" spans="16:123" x14ac:dyDescent="0.3">
      <c r="AB74" s="395" t="str">
        <f ca="1">IFERROR(MATCH($AB$59,OFFSET(Year!$AT$123:$AT$174,AB73,,1000),0)+AB73,"")</f>
        <v/>
      </c>
      <c r="AC74" s="404" t="str">
        <f ca="1">IFERROR(INDEX(Year!$AW$123:$AW$174,AB74),"")</f>
        <v/>
      </c>
      <c r="AD74" s="405" t="str">
        <f ca="1">IFERROR(INDEX(Year!$AU$123:$AU$174,AB74),"")</f>
        <v/>
      </c>
      <c r="AE74" s="406" t="str">
        <f ca="1">IFERROR(INDEX(Year!$AV$123:$AV$174,AB74),"")</f>
        <v/>
      </c>
      <c r="AF74" s="407" t="str">
        <f ca="1">IFERROR(INDEX(Year!$AT$123:$AT$174,AB74),"")</f>
        <v/>
      </c>
      <c r="AI74" s="304" t="str">
        <f t="shared" ca="1" si="183"/>
        <v/>
      </c>
      <c r="AJ74" s="305" t="str">
        <f t="shared" ca="1" si="174"/>
        <v/>
      </c>
      <c r="AK74" s="306" t="str">
        <f t="shared" ca="1" si="175"/>
        <v/>
      </c>
      <c r="AL74" s="307" t="str">
        <f t="shared" ca="1" si="176"/>
        <v/>
      </c>
      <c r="AM74" s="304" t="str">
        <f t="shared" ca="1" si="184"/>
        <v/>
      </c>
      <c r="AN74" s="305" t="str">
        <f t="shared" ca="1" si="177"/>
        <v/>
      </c>
      <c r="AO74" s="306" t="str">
        <f t="shared" ca="1" si="178"/>
        <v/>
      </c>
      <c r="AP74" s="307" t="str">
        <f t="shared" ca="1" si="179"/>
        <v/>
      </c>
      <c r="AQ74" s="304" t="str">
        <f t="shared" ca="1" si="185"/>
        <v/>
      </c>
      <c r="AR74" s="305" t="str">
        <f t="shared" ca="1" si="180"/>
        <v/>
      </c>
      <c r="AS74" s="306" t="str">
        <f t="shared" ca="1" si="181"/>
        <v/>
      </c>
      <c r="AT74" s="307" t="str">
        <f t="shared" ca="1" si="182"/>
        <v/>
      </c>
      <c r="AU74" s="304"/>
      <c r="AV74" s="305"/>
      <c r="AW74" s="306"/>
      <c r="AX74" s="307"/>
      <c r="AY74" s="304"/>
      <c r="AZ74" s="305"/>
      <c r="BA74" s="306"/>
      <c r="BB74" s="307"/>
      <c r="BC74" s="304"/>
      <c r="BD74" s="305"/>
      <c r="BE74" s="306"/>
      <c r="BF74" s="307"/>
      <c r="BG74" s="304"/>
      <c r="BH74" s="305"/>
      <c r="BI74" s="306"/>
      <c r="BJ74" s="307"/>
      <c r="BL74" s="412" t="str">
        <f ca="1">IF(OR(BM74="",BM74=0),"",MAX(BL$5:BL73)+1)</f>
        <v/>
      </c>
      <c r="BM74" s="316" t="str">
        <f ca="1">IFERROR(INDEX($AJ$6:$AJ$17, ROWS(BM$4:$BM72)), IFERROR(INDEX($AN$6:$AN$17, ROWS(BM$4:$BM72)-ROWS($AJ$6:$AJ$17)), IFERROR(INDEX($AR$6:$AR$17, ROWS(BM$4:$BM72)-ROWS($AJ$6:$AJ$17)-ROWS($AN$6:$AN$17)),IFERROR(INDEX($AV$6:$AV$17, ROWS(BM$4:$BM72)-ROWS($AJ$6:$AJ$17)-ROWS($AN$6:$AN$17)-ROWS($AR$6:$AR$17)),IFERROR(INDEX($AZ$6:$AZ$17, ROWS(BM$4:$BM72)-ROWS($AJ$6:$AJ$17)-ROWS($AN$6:$AN$17)-ROWS($AR$6:$AR$17)-ROWS($AV$6:$AV$17)),IFERROR(INDEX($BD$6:$BD$17, ROWS(BM$4:$BM72)-ROWS($AJ$6:$AJ$17)-ROWS($AN$6:$AN$17)-ROWS($AR$6:$AR$17)-ROWS($AV$6:$AV$17)-ROWS($AZ$6:$AZ$17)),IFERROR(INDEX($BH$6:$BH$17, ROWS(BM$4:$BM72)-ROWS($AJ$6:$AJ$17)-ROWS($AN$6:$AN$17)-ROWS($AR$6:$AR$17)-ROWS($AV$6:$AV$17)-ROWS($AZ$6:$AZ$17)-ROWS($BD$6:$BD$17)), "")))))))</f>
        <v/>
      </c>
      <c r="BN74" s="316" t="str">
        <f t="shared" ca="1" si="186"/>
        <v/>
      </c>
      <c r="BO74" s="316" t="str">
        <f ca="1">IF(OR(BP74="",BP74=0),"",MAX(BO$5:BO73)+1)</f>
        <v/>
      </c>
      <c r="BP74" s="316" t="str">
        <f ca="1">IFERROR(INDEX($AK$6:$AK$17, ROWS($BP$4:BP72)), IFERROR(INDEX($AO$6:$AO$17, ROWS($BP$4:BP72)-ROWS($AK$6:$AK$17)), IFERROR(INDEX($AS$6:$AS$17, ROWS($BP$4:BP72)-ROWS($AK$6:$AK$17)-ROWS($AO$6:$AO$17)),IFERROR(INDEX($AW$6:$AW$17, ROWS($BP$4:BP72)-ROWS($AK$6:$AK$17)-ROWS($AO$6:$AO$17)-ROWS($AS$6:$AS$17)),IFERROR(INDEX($BA$6:$BA$17, ROWS($BP$4:BP72)-ROWS($AK$6:$AK$17)-ROWS($AO$6:$AO$17)-ROWS($AS$6:$AS$17)-ROWS($AW$6:$AW$17)),IFERROR(INDEX($BE$6:$BE$17, ROWS($BP$4:BP72)-ROWS($AK$6:$AK$17)-ROWS($AO$6:$AO$17)-ROWS($AS$6:$AS$17)-ROWS($AW$6:$AW$17)-ROWS($BA$6:$BA$17)),IFERROR(INDEX($BI$6:$BI$17, ROWS($BP$4:BP72)-ROWS($AK$6:$AK$17)-ROWS($AO$6:$AO$17)-ROWS($AS$6:$AS$17)-ROWS($AW$6:$AW$17)-ROWS($BA$6:$BA$17)-ROWS($BE$6:$BE$17)), "")))))))</f>
        <v/>
      </c>
      <c r="BQ74" s="316" t="str">
        <f t="shared" ca="1" si="187"/>
        <v/>
      </c>
      <c r="BR74" s="413" t="str">
        <f t="shared" ca="1" si="188"/>
        <v/>
      </c>
      <c r="BS74" s="412" t="str">
        <f ca="1">IF(OR(BT74="",BT74=0),"",MAX(BS$5:BS73)+1)</f>
        <v/>
      </c>
      <c r="BT74" s="316" t="str">
        <f ca="1">IFERROR(INDEX($AJ$22:$AJ$33, ROWS($BT$4:BT72)), IFERROR(INDEX($AN$22:$AN$33, ROWS($BT$4:BT72)-ROWS($AJ$22:$AJ$33)), IFERROR(INDEX($AR$22:$AR$33, ROWS($BT$4:BT72)-ROWS($AJ$22:$AJ$33)-ROWS($AN$22:$AN$33)),IFERROR(INDEX($AV$22:$AV$33, ROWS($BT$4:BT72)-ROWS($AJ$22:$AJ$33)-ROWS($AN$22:$AN$33)-ROWS($AR$22:$AR$33)),IFERROR(INDEX($AZ$22:$AZ$33, ROWS($BT$4:BT72)-ROWS($AJ$22:$AJ$33)-ROWS($AN$22:$AN$33)-ROWS($AR$22:$AR$33)-ROWS($AV$22:$AV$33)),IFERROR(INDEX($BD$22:$BD$33, ROWS($BT$4:BT72)-ROWS($AJ$22:$AJ$33)-ROWS($AN$22:$AN$33)-ROWS($AR$22:$AR$33)-ROWS($AV$22:$AV$33)-ROWS($AZ$22:$AZ$33)),IFERROR(INDEX($BH$22:$BH$33, ROWS($BT$4:BT72)-ROWS($AJ$22:$AJ$33)-ROWS($AN$22:$AN$33)-ROWS($AR$22:$AR$33)-ROWS($AV$22:$AV$33)-ROWS($AZ$22:$AZ$33)-ROWS($BD$22:$BD$33)), "")))))))</f>
        <v/>
      </c>
      <c r="BU74" s="316" t="str">
        <f t="shared" ca="1" si="189"/>
        <v/>
      </c>
      <c r="BV74" s="316" t="str">
        <f ca="1">IF(OR(BW74="",BW74=0),"",MAX(BV$5:BV73)+1)</f>
        <v/>
      </c>
      <c r="BW74" s="316" t="str">
        <f ca="1">IFERROR(INDEX($AK$22:$AK$33, ROWS($BW$4:BW72)), IFERROR(INDEX($AO$22:$AO$33, ROWS($BW$4:BW72)-ROWS($AK$22:$AK$33)), IFERROR(INDEX($AS$22:$AS$33, ROWS($BW$4:BW72)-ROWS($AK$22:$AK$33)-ROWS($AO$22:$AO$33)),IFERROR(INDEX($AW$22:$AW$33, ROWS($BW$4:BW72)-ROWS($AK$22:$AK$33)-ROWS($AO$22:$AO$33)-ROWS($AS$22:$AS$33)),IFERROR(INDEX($BA$22:$BA$33, ROWS($BW$4:BW72)-ROWS($AK$22:$AK$33)-ROWS($AO$22:$AO$33)-ROWS($AS$22:$AS$33)-ROWS($AW$22:$AW$33)),IFERROR(INDEX($BE$22:$BE$33, ROWS($BW$4:BW72)-ROWS($AK$22:$AK$33)-ROWS($AO$22:$AO$33)-ROWS($AS$22:$AS$33)-ROWS($AW$22:$AW$33)-ROWS($BA$22:$BA$33)),IFERROR(INDEX($BI$22:$BI$33, ROWS($BW$4:BW72)-ROWS($AK$22:$AK$33)-ROWS($AO$22:$AO$33)-ROWS($AS$22:$AS$33)-ROWS($AW$22:$AW$33)-ROWS($BA$22:$BA$33)-ROWS($BE$22:$BE$33)), "")))))))</f>
        <v/>
      </c>
      <c r="BX74" s="316" t="str">
        <f t="shared" ca="1" si="190"/>
        <v/>
      </c>
      <c r="BY74" s="413" t="str">
        <f t="shared" ca="1" si="191"/>
        <v/>
      </c>
      <c r="BZ74" s="412" t="str">
        <f ca="1">IF(OR(CA74="",CA74=0),"",MAX(BZ$5:BZ73)+1)</f>
        <v/>
      </c>
      <c r="CA74" s="316" t="str">
        <f ca="1">IFERROR(INDEX($AJ$38:$AJ$49, ROWS($CA$4:CA72)), IFERROR(INDEX($AN$38:$AN$49, ROWS($CA$4:CA72)-ROWS($AJ$38:$AJ$49)), IFERROR(INDEX($AR$38:$AR$49, ROWS($CA$4:CA72)-ROWS($AJ$38:$AJ$49)-ROWS($AN$38:$AN$49)),IFERROR(INDEX($AV$38:$AV$49, ROWS($CA$4:CA72)-ROWS($AJ$38:$AJ$49)-ROWS($AN$38:$AN$49)-ROWS($AR$38:$AR$49)),IFERROR(INDEX($AZ$38:$AZ$49, ROWS($CA$4:CA72)-ROWS($AJ$38:$AJ$49)-ROWS($AN$38:$AN$49)-ROWS($AR$38:$AR$49)-ROWS($AV$38:$AV$49)),IFERROR(INDEX($BD$38:$BD$49, ROWS($CA$4:CA72)-ROWS($AJ$38:$AJ$49)-ROWS($AN$38:$AN$49)-ROWS($AR$38:$AR$49)-ROWS($AV$38:$AV$49)-ROWS($AZ$38:$AZ$49)),IFERROR(INDEX($BH$38:$BH$49, ROWS($CA$4:CA72)-ROWS($AJ$38:$AJ$49)-ROWS($AN$38:$AN$49)-ROWS($AR$38:$AR$49)-ROWS($AV$38:$AV$49)-ROWS($AZ$38:$AZ$49)-ROWS($BD$38:$BD$49)), "")))))))</f>
        <v/>
      </c>
      <c r="CB74" s="316" t="str">
        <f t="shared" ca="1" si="192"/>
        <v/>
      </c>
      <c r="CC74" s="316" t="str">
        <f ca="1">IF(OR(CD74="",CD74=0),"",MAX(CC$5:CC73)+1)</f>
        <v/>
      </c>
      <c r="CD74" s="316" t="str">
        <f ca="1">IFERROR(INDEX($AK$38:$AK$49, ROWS($CD$4:CD72)), IFERROR(INDEX($AO$38:$AO$49, ROWS($CD$4:CD72)-ROWS($AK$38:$AK$49)), IFERROR(INDEX($AS$38:$AS$49, ROWS($CD$4:CD72)-ROWS($AK$38:$AK$49)-ROWS($AO$38:$AO$49)),IFERROR(INDEX($AW$38:$AW$49, ROWS($CD$4:CD72)-ROWS($AK$38:$AK$49)-ROWS($AO$38:$AO$49)-ROWS($AS$38:$AS$49)),IFERROR(INDEX($BA$38:$BA$49, ROWS($CD$4:CD72)-ROWS($AK$38:$AK$49)-ROWS($AO$38:$AO$49)-ROWS($AS$38:$AS$49)-ROWS($AW$38:$AW$49)),IFERROR(INDEX($BE$38:$BE$49, ROWS($CD$4:CD72)-ROWS($AK$38:$AK$49)-ROWS($AO$38:$AO$49)-ROWS($AS$38:$AS$49)-ROWS($AW$38:$AW$49)-ROWS($BA$38:$BA$49)),IFERROR(INDEX($BI$38:$BI$49, ROWS($CD$4:CD72)-ROWS($AK$38:$AK$49)-ROWS($AO$38:$AO$49)-ROWS($AS$38:$AS$49)-ROWS($AW$38:$AW$49)-ROWS($BA$38:$BA$49)-ROWS($BE$38:$BE$49)), "")))))))</f>
        <v/>
      </c>
      <c r="CE74" s="316" t="str">
        <f t="shared" ca="1" si="193"/>
        <v/>
      </c>
      <c r="CF74" s="413" t="str">
        <f t="shared" ca="1" si="194"/>
        <v/>
      </c>
      <c r="CG74" s="412" t="str">
        <f ca="1">IF(OR(CH74="",CH74=0),"",MAX(CG$5:CG73)+1)</f>
        <v/>
      </c>
      <c r="CH74" s="316" t="str">
        <f ca="1">IFERROR(INDEX($AJ$54:$AJ$65, ROWS($CH$4:CH72)), IFERROR(INDEX($AN$54:$AN$65, ROWS($CH$4:CH72)-ROWS($AJ$54:$AJ$65)), IFERROR(INDEX($AR$54:$AR$65, ROWS($CH$4:CH72)-ROWS($AJ$54:$AJ$65)-ROWS($AN$54:$AN$65)),IFERROR(INDEX($AV$54:$AV$65, ROWS($CH$4:CH72)-ROWS($AJ$54:$AJ$65)-ROWS($AN$54:$AN$65)-ROWS($AR$54:$AR$65)),IFERROR(INDEX($AZ$54:$AZ$65, ROWS($CH$4:CH72)-ROWS($AJ$54:$AJ$65)-ROWS($AN$54:$AN$65)-ROWS($AR$54:$AR$65)-ROWS($AV$54:$AV$65)),IFERROR(INDEX($BD$54:$BD$65, ROWS($CH$4:CH72)-ROWS($AJ$54:$AJ$65)-ROWS($AN$54:$AN$65)-ROWS($AR$54:$AR$65)-ROWS($AV$54:$AV$65)-ROWS($AZ$54:$AZ$65)),IFERROR(INDEX($BH$54:$BH$65, ROWS($CH$4:CH72)-ROWS($AJ$54:$AJ$65)-ROWS($AN$54:$AN$65)-ROWS($AR$54:$AR$65)-ROWS($AV$54:$AV$65)-ROWS($AZ$54:$AZ$65)-ROWS($BD$54:$BD$65)), "")))))))</f>
        <v/>
      </c>
      <c r="CI74" s="316" t="str">
        <f t="shared" ca="1" si="195"/>
        <v/>
      </c>
      <c r="CJ74" s="316" t="str">
        <f ca="1">IF(OR(CK74="",CK74=0),"",MAX(CJ$5:CJ73)+1)</f>
        <v/>
      </c>
      <c r="CK74" s="316" t="str">
        <f ca="1">IFERROR(INDEX($AK$54:$AK$65, ROWS($CK$4:CK72)), IFERROR(INDEX($AO$54:$AO$65, ROWS($CK$4:CK72)-ROWS($AK$54:$AK$65)), IFERROR(INDEX($AS$54:$AS$65, ROWS($CK$4:CK72)-ROWS($AK$54:$AK$65)-ROWS($AO$54:$AO$65)),IFERROR(INDEX($AW$54:$AW$65, ROWS($CK$4:CK72)-ROWS($AK$54:$AK$65)-ROWS($AO$54:$AO$65)-ROWS($AS$54:$AS$65)),IFERROR(INDEX($BA$54:$BA$65, ROWS($CK$4:CK72)-ROWS($AK$54:$AK$65)-ROWS($AO$54:$AO$65)-ROWS($AS$54:$AS$65)-ROWS($AW$54:$AW$65)),IFERROR(INDEX($BE$54:$BE$65, ROWS($CK$4:CK72)-ROWS($AK$54:$AK$65)-ROWS($AO$54:$AO$65)-ROWS($AS$54:$AS$65)-ROWS($AW$54:$AW$65)-ROWS($BA$54:$BA$65)),IFERROR(INDEX($BI$54:$BI$65, ROWS($CK$4:CK72)-ROWS($AK$54:$AK$65)-ROWS($AO$54:$AO$65)-ROWS($AS$54:$AS$65)-ROWS($AW$54:$AW$65)-ROWS($BA$54:$BA$65)-ROWS($BE$54:$BE$65)), "")))))))</f>
        <v/>
      </c>
      <c r="CL74" s="316" t="str">
        <f t="shared" ca="1" si="196"/>
        <v/>
      </c>
      <c r="CM74" s="413" t="str">
        <f t="shared" ca="1" si="197"/>
        <v/>
      </c>
      <c r="CN74" s="412" t="str">
        <f>IF(OR(CO74="",CO74=0),"",MAX(CN$5:CN73)+1)</f>
        <v/>
      </c>
      <c r="CO74" s="316">
        <f>IFERROR(INDEX($AJ$70:$AJ$81, ROWS($CO$4:CO72)), IFERROR(INDEX($AN$70:$AN$81, ROWS($CO$4:CO72)-ROWS($AJ$70:$AJ$81)), IFERROR(INDEX($AR$70:$AR$81, ROWS($CO$4:CO72)-ROWS($AJ$70:$AJ$81)-ROWS($AN$70:$AN$81)),IFERROR(INDEX($AV$70:$AV$81, ROWS($CO$4:CO72)-ROWS($AJ$70:$AJ$81)-ROWS($AN$70:$AN$81)-ROWS($AR$70:$AR$81)),IFERROR(INDEX($AZ$70:$AZ$81, ROWS($CO$4:CO72)-ROWS($AJ$70:$AJ$81)-ROWS($AN$70:$AN$81)-ROWS($AR$70:$AR$81)-ROWS($AV$70:$AV$81)),IFERROR(INDEX($BD$70:$BD$81, ROWS($CO$4:CO72)-ROWS($AJ$70:$AJ$81)-ROWS($AN$70:$AN$81)-ROWS($AR$70:$AR$81)-ROWS($AV$70:$AV$81)-ROWS($AZ$70:$AZ$81)),IFERROR(INDEX($BH$70:$BH$81, ROWS($CO$4:CO72)-ROWS($AJ$70:$AJ$81)-ROWS($AN$70:$AN$81)-ROWS($AR$70:$AR$81)-ROWS($AV$70:$AV$81)-ROWS($AZ$70:$AZ$81)-ROWS($BD$70:$BD$81)), "")))))))</f>
        <v>0</v>
      </c>
      <c r="CP74" s="316" t="str">
        <f t="shared" ca="1" si="198"/>
        <v/>
      </c>
      <c r="CQ74" s="316" t="str">
        <f>IF(OR(CR74="",CR74=0),"",MAX(CQ$5:CQ73)+1)</f>
        <v/>
      </c>
      <c r="CR74" s="316">
        <f>IFERROR(INDEX($AK$70:$AK$81, ROWS($CR$4:CR72)), IFERROR(INDEX($AO$70:$AO$81, ROWS($CR$4:CR72)-ROWS($AK$70:$AK$81)), IFERROR(INDEX($AS$70:$AS$81, ROWS($CR$4:CR72)-ROWS($AK$70:$AK$81)-ROWS($AO$70:$AO$81)),IFERROR(INDEX($AW$70:$AW$81, ROWS($CR$4:CR72)-ROWS($AK$70:$AK$81)-ROWS($AO$70:$AO$81)-ROWS($AS$70:$AS$81)),IFERROR(INDEX($BA$70:$BA$81, ROWS($CR$4:CR72)-ROWS($AK$70:$AK$81)-ROWS($AO$70:$AO$81)-ROWS($AS$70:$AS$81)-ROWS($AW$70:$AW$81)),IFERROR(INDEX($BE$70:$BE$81, ROWS($CR$4:CR72)-ROWS($AK$70:$AK$81)-ROWS($AO$70:$AO$81)-ROWS($AS$70:$AS$81)-ROWS($AW$70:$AW$81)-ROWS($BA$70:$BA$81)),IFERROR(INDEX($BI$70:$BI$81, ROWS($CR$4:CR72)-ROWS($AK$70:$AK$81)-ROWS($AO$70:$AO$81)-ROWS($AS$70:$AS$81)-ROWS($AW$70:$AW$81)-ROWS($BA$70:$BA$81)-ROWS($BE$70:$BE$81)), "")))))))</f>
        <v>0</v>
      </c>
      <c r="CS74" s="316" t="str">
        <f t="shared" ca="1" si="199"/>
        <v/>
      </c>
      <c r="CT74" s="413" t="str">
        <f t="shared" ca="1" si="200"/>
        <v/>
      </c>
      <c r="CU74" s="412" t="str">
        <f>IF(OR(CV74="",CV74=0),"",MAX(CU$5:CU73)+1)</f>
        <v/>
      </c>
      <c r="CV74" s="316" t="str">
        <f>IFERROR(INDEX($AJ$86:$AJ$97, ROWS($CV$4:CV72)), IFERROR(INDEX($AN$86:$AN$97, ROWS($CV$4:CV72)-ROWS($AJ$86:$AJ$97)), ""))</f>
        <v/>
      </c>
      <c r="CW74" s="316" t="str">
        <f t="shared" si="201"/>
        <v/>
      </c>
      <c r="CX74" s="316" t="str">
        <f>IF(OR(CY74="",CY74=0),"",MAX(CX$5:CX73)+1)</f>
        <v/>
      </c>
      <c r="CY74" s="316" t="str">
        <f>IFERROR(INDEX($AK$86:$AK$97, ROWS($CY$4:CY72)), IFERROR(INDEX($AO$86:$AO$97, ROWS($CY$4:CY72)-ROWS($AK$86:$AK$97)), ""))</f>
        <v/>
      </c>
      <c r="CZ74" s="316" t="str">
        <f t="shared" si="202"/>
        <v/>
      </c>
      <c r="DA74" s="413" t="str">
        <f t="shared" si="203"/>
        <v/>
      </c>
      <c r="DC74" s="438" t="str">
        <f ca="1">IF(OR(DD74="",DD74=0),"",MAX(DC$65:DC73)+1)</f>
        <v/>
      </c>
      <c r="DD74" s="434" t="str">
        <f t="shared" ca="1" si="166"/>
        <v/>
      </c>
      <c r="DE74" s="413" t="str">
        <f t="shared" ca="1" si="167"/>
        <v/>
      </c>
      <c r="DF74" s="431" t="str">
        <f ca="1">IF(OR(DG74="",DG74=0),"",MAX(DF$65:DF73)+1)</f>
        <v/>
      </c>
      <c r="DG74" s="412" t="str">
        <f t="shared" ca="1" si="168"/>
        <v/>
      </c>
      <c r="DH74" s="413" t="str">
        <f t="shared" ca="1" si="169"/>
        <v/>
      </c>
      <c r="DI74" s="412" t="str">
        <f t="shared" ca="1" si="170"/>
        <v/>
      </c>
      <c r="DJ74" s="413" t="str">
        <f t="shared" ca="1" si="171"/>
        <v/>
      </c>
      <c r="DK74" s="412" t="str">
        <f t="shared" ca="1" si="172"/>
        <v/>
      </c>
      <c r="DL74" s="413" t="str">
        <f t="shared" ca="1" si="173"/>
        <v/>
      </c>
      <c r="DM74" s="292"/>
      <c r="DN74" s="292"/>
      <c r="DO74" s="292"/>
      <c r="DP74" s="292"/>
      <c r="DQ74" s="292"/>
      <c r="DR74" s="292"/>
      <c r="DS74" s="292"/>
    </row>
    <row r="75" spans="16:123" x14ac:dyDescent="0.3">
      <c r="AB75" s="395" t="str">
        <f ca="1">IFERROR(MATCH($AB$59,OFFSET(Year!$AT$123:$AT$174,AB74,,1000),0)+AB74,"")</f>
        <v/>
      </c>
      <c r="AC75" s="404" t="str">
        <f ca="1">IFERROR(INDEX(Year!$AW$123:$AW$174,AB75),"")</f>
        <v/>
      </c>
      <c r="AD75" s="405" t="str">
        <f ca="1">IFERROR(INDEX(Year!$AU$123:$AU$174,AB75),"")</f>
        <v/>
      </c>
      <c r="AE75" s="406" t="str">
        <f ca="1">IFERROR(INDEX(Year!$AV$123:$AV$174,AB75),"")</f>
        <v/>
      </c>
      <c r="AF75" s="407" t="str">
        <f ca="1">IFERROR(INDEX(Year!$AT$123:$AT$174,AB75),"")</f>
        <v/>
      </c>
      <c r="AI75" s="304" t="str">
        <f t="shared" ca="1" si="183"/>
        <v/>
      </c>
      <c r="AJ75" s="305" t="str">
        <f t="shared" ca="1" si="174"/>
        <v/>
      </c>
      <c r="AK75" s="306" t="str">
        <f t="shared" ca="1" si="175"/>
        <v/>
      </c>
      <c r="AL75" s="307" t="str">
        <f t="shared" ca="1" si="176"/>
        <v/>
      </c>
      <c r="AM75" s="304" t="str">
        <f t="shared" ca="1" si="184"/>
        <v/>
      </c>
      <c r="AN75" s="305" t="str">
        <f t="shared" ca="1" si="177"/>
        <v/>
      </c>
      <c r="AO75" s="306" t="str">
        <f t="shared" ca="1" si="178"/>
        <v/>
      </c>
      <c r="AP75" s="307" t="str">
        <f t="shared" ca="1" si="179"/>
        <v/>
      </c>
      <c r="AQ75" s="304" t="str">
        <f t="shared" ca="1" si="185"/>
        <v/>
      </c>
      <c r="AR75" s="305" t="str">
        <f t="shared" ca="1" si="180"/>
        <v/>
      </c>
      <c r="AS75" s="306" t="str">
        <f t="shared" ca="1" si="181"/>
        <v/>
      </c>
      <c r="AT75" s="307" t="str">
        <f t="shared" ca="1" si="182"/>
        <v/>
      </c>
      <c r="AU75" s="304"/>
      <c r="AV75" s="305"/>
      <c r="AW75" s="306"/>
      <c r="AX75" s="307"/>
      <c r="AY75" s="304"/>
      <c r="AZ75" s="305"/>
      <c r="BA75" s="306"/>
      <c r="BB75" s="307"/>
      <c r="BC75" s="304"/>
      <c r="BD75" s="305"/>
      <c r="BE75" s="306"/>
      <c r="BF75" s="307"/>
      <c r="BG75" s="304"/>
      <c r="BH75" s="305"/>
      <c r="BI75" s="306"/>
      <c r="BJ75" s="307"/>
      <c r="BL75" s="412" t="str">
        <f ca="1">IF(OR(BM75="",BM75=0),"",MAX(BL$5:BL74)+1)</f>
        <v/>
      </c>
      <c r="BM75" s="316" t="str">
        <f ca="1">IFERROR(INDEX($AJ$6:$AJ$17, ROWS(BM$4:$BM73)), IFERROR(INDEX($AN$6:$AN$17, ROWS(BM$4:$BM73)-ROWS($AJ$6:$AJ$17)), IFERROR(INDEX($AR$6:$AR$17, ROWS(BM$4:$BM73)-ROWS($AJ$6:$AJ$17)-ROWS($AN$6:$AN$17)),IFERROR(INDEX($AV$6:$AV$17, ROWS(BM$4:$BM73)-ROWS($AJ$6:$AJ$17)-ROWS($AN$6:$AN$17)-ROWS($AR$6:$AR$17)),IFERROR(INDEX($AZ$6:$AZ$17, ROWS(BM$4:$BM73)-ROWS($AJ$6:$AJ$17)-ROWS($AN$6:$AN$17)-ROWS($AR$6:$AR$17)-ROWS($AV$6:$AV$17)),IFERROR(INDEX($BD$6:$BD$17, ROWS(BM$4:$BM73)-ROWS($AJ$6:$AJ$17)-ROWS($AN$6:$AN$17)-ROWS($AR$6:$AR$17)-ROWS($AV$6:$AV$17)-ROWS($AZ$6:$AZ$17)),IFERROR(INDEX($BH$6:$BH$17, ROWS(BM$4:$BM73)-ROWS($AJ$6:$AJ$17)-ROWS($AN$6:$AN$17)-ROWS($AR$6:$AR$17)-ROWS($AV$6:$AV$17)-ROWS($AZ$6:$AZ$17)-ROWS($BD$6:$BD$17)), "")))))))</f>
        <v/>
      </c>
      <c r="BN75" s="316" t="str">
        <f t="shared" ca="1" si="186"/>
        <v/>
      </c>
      <c r="BO75" s="316" t="str">
        <f ca="1">IF(OR(BP75="",BP75=0),"",MAX(BO$5:BO74)+1)</f>
        <v/>
      </c>
      <c r="BP75" s="316" t="str">
        <f ca="1">IFERROR(INDEX($AK$6:$AK$17, ROWS($BP$4:BP73)), IFERROR(INDEX($AO$6:$AO$17, ROWS($BP$4:BP73)-ROWS($AK$6:$AK$17)), IFERROR(INDEX($AS$6:$AS$17, ROWS($BP$4:BP73)-ROWS($AK$6:$AK$17)-ROWS($AO$6:$AO$17)),IFERROR(INDEX($AW$6:$AW$17, ROWS($BP$4:BP73)-ROWS($AK$6:$AK$17)-ROWS($AO$6:$AO$17)-ROWS($AS$6:$AS$17)),IFERROR(INDEX($BA$6:$BA$17, ROWS($BP$4:BP73)-ROWS($AK$6:$AK$17)-ROWS($AO$6:$AO$17)-ROWS($AS$6:$AS$17)-ROWS($AW$6:$AW$17)),IFERROR(INDEX($BE$6:$BE$17, ROWS($BP$4:BP73)-ROWS($AK$6:$AK$17)-ROWS($AO$6:$AO$17)-ROWS($AS$6:$AS$17)-ROWS($AW$6:$AW$17)-ROWS($BA$6:$BA$17)),IFERROR(INDEX($BI$6:$BI$17, ROWS($BP$4:BP73)-ROWS($AK$6:$AK$17)-ROWS($AO$6:$AO$17)-ROWS($AS$6:$AS$17)-ROWS($AW$6:$AW$17)-ROWS($BA$6:$BA$17)-ROWS($BE$6:$BE$17)), "")))))))</f>
        <v/>
      </c>
      <c r="BQ75" s="316" t="str">
        <f t="shared" ca="1" si="187"/>
        <v/>
      </c>
      <c r="BR75" s="413" t="str">
        <f t="shared" ca="1" si="188"/>
        <v/>
      </c>
      <c r="BS75" s="412" t="str">
        <f ca="1">IF(OR(BT75="",BT75=0),"",MAX(BS$5:BS74)+1)</f>
        <v/>
      </c>
      <c r="BT75" s="316" t="str">
        <f ca="1">IFERROR(INDEX($AJ$22:$AJ$33, ROWS($BT$4:BT73)), IFERROR(INDEX($AN$22:$AN$33, ROWS($BT$4:BT73)-ROWS($AJ$22:$AJ$33)), IFERROR(INDEX($AR$22:$AR$33, ROWS($BT$4:BT73)-ROWS($AJ$22:$AJ$33)-ROWS($AN$22:$AN$33)),IFERROR(INDEX($AV$22:$AV$33, ROWS($BT$4:BT73)-ROWS($AJ$22:$AJ$33)-ROWS($AN$22:$AN$33)-ROWS($AR$22:$AR$33)),IFERROR(INDEX($AZ$22:$AZ$33, ROWS($BT$4:BT73)-ROWS($AJ$22:$AJ$33)-ROWS($AN$22:$AN$33)-ROWS($AR$22:$AR$33)-ROWS($AV$22:$AV$33)),IFERROR(INDEX($BD$22:$BD$33, ROWS($BT$4:BT73)-ROWS($AJ$22:$AJ$33)-ROWS($AN$22:$AN$33)-ROWS($AR$22:$AR$33)-ROWS($AV$22:$AV$33)-ROWS($AZ$22:$AZ$33)),IFERROR(INDEX($BH$22:$BH$33, ROWS($BT$4:BT73)-ROWS($AJ$22:$AJ$33)-ROWS($AN$22:$AN$33)-ROWS($AR$22:$AR$33)-ROWS($AV$22:$AV$33)-ROWS($AZ$22:$AZ$33)-ROWS($BD$22:$BD$33)), "")))))))</f>
        <v/>
      </c>
      <c r="BU75" s="316" t="str">
        <f t="shared" ca="1" si="189"/>
        <v/>
      </c>
      <c r="BV75" s="316" t="str">
        <f ca="1">IF(OR(BW75="",BW75=0),"",MAX(BV$5:BV74)+1)</f>
        <v/>
      </c>
      <c r="BW75" s="316" t="str">
        <f ca="1">IFERROR(INDEX($AK$22:$AK$33, ROWS($BW$4:BW73)), IFERROR(INDEX($AO$22:$AO$33, ROWS($BW$4:BW73)-ROWS($AK$22:$AK$33)), IFERROR(INDEX($AS$22:$AS$33, ROWS($BW$4:BW73)-ROWS($AK$22:$AK$33)-ROWS($AO$22:$AO$33)),IFERROR(INDEX($AW$22:$AW$33, ROWS($BW$4:BW73)-ROWS($AK$22:$AK$33)-ROWS($AO$22:$AO$33)-ROWS($AS$22:$AS$33)),IFERROR(INDEX($BA$22:$BA$33, ROWS($BW$4:BW73)-ROWS($AK$22:$AK$33)-ROWS($AO$22:$AO$33)-ROWS($AS$22:$AS$33)-ROWS($AW$22:$AW$33)),IFERROR(INDEX($BE$22:$BE$33, ROWS($BW$4:BW73)-ROWS($AK$22:$AK$33)-ROWS($AO$22:$AO$33)-ROWS($AS$22:$AS$33)-ROWS($AW$22:$AW$33)-ROWS($BA$22:$BA$33)),IFERROR(INDEX($BI$22:$BI$33, ROWS($BW$4:BW73)-ROWS($AK$22:$AK$33)-ROWS($AO$22:$AO$33)-ROWS($AS$22:$AS$33)-ROWS($AW$22:$AW$33)-ROWS($BA$22:$BA$33)-ROWS($BE$22:$BE$33)), "")))))))</f>
        <v/>
      </c>
      <c r="BX75" s="316" t="str">
        <f t="shared" ca="1" si="190"/>
        <v/>
      </c>
      <c r="BY75" s="413" t="str">
        <f t="shared" ca="1" si="191"/>
        <v/>
      </c>
      <c r="BZ75" s="412" t="str">
        <f ca="1">IF(OR(CA75="",CA75=0),"",MAX(BZ$5:BZ74)+1)</f>
        <v/>
      </c>
      <c r="CA75" s="316" t="str">
        <f ca="1">IFERROR(INDEX($AJ$38:$AJ$49, ROWS($CA$4:CA73)), IFERROR(INDEX($AN$38:$AN$49, ROWS($CA$4:CA73)-ROWS($AJ$38:$AJ$49)), IFERROR(INDEX($AR$38:$AR$49, ROWS($CA$4:CA73)-ROWS($AJ$38:$AJ$49)-ROWS($AN$38:$AN$49)),IFERROR(INDEX($AV$38:$AV$49, ROWS($CA$4:CA73)-ROWS($AJ$38:$AJ$49)-ROWS($AN$38:$AN$49)-ROWS($AR$38:$AR$49)),IFERROR(INDEX($AZ$38:$AZ$49, ROWS($CA$4:CA73)-ROWS($AJ$38:$AJ$49)-ROWS($AN$38:$AN$49)-ROWS($AR$38:$AR$49)-ROWS($AV$38:$AV$49)),IFERROR(INDEX($BD$38:$BD$49, ROWS($CA$4:CA73)-ROWS($AJ$38:$AJ$49)-ROWS($AN$38:$AN$49)-ROWS($AR$38:$AR$49)-ROWS($AV$38:$AV$49)-ROWS($AZ$38:$AZ$49)),IFERROR(INDEX($BH$38:$BH$49, ROWS($CA$4:CA73)-ROWS($AJ$38:$AJ$49)-ROWS($AN$38:$AN$49)-ROWS($AR$38:$AR$49)-ROWS($AV$38:$AV$49)-ROWS($AZ$38:$AZ$49)-ROWS($BD$38:$BD$49)), "")))))))</f>
        <v/>
      </c>
      <c r="CB75" s="316" t="str">
        <f t="shared" ca="1" si="192"/>
        <v/>
      </c>
      <c r="CC75" s="316" t="str">
        <f ca="1">IF(OR(CD75="",CD75=0),"",MAX(CC$5:CC74)+1)</f>
        <v/>
      </c>
      <c r="CD75" s="316" t="str">
        <f ca="1">IFERROR(INDEX($AK$38:$AK$49, ROWS($CD$4:CD73)), IFERROR(INDEX($AO$38:$AO$49, ROWS($CD$4:CD73)-ROWS($AK$38:$AK$49)), IFERROR(INDEX($AS$38:$AS$49, ROWS($CD$4:CD73)-ROWS($AK$38:$AK$49)-ROWS($AO$38:$AO$49)),IFERROR(INDEX($AW$38:$AW$49, ROWS($CD$4:CD73)-ROWS($AK$38:$AK$49)-ROWS($AO$38:$AO$49)-ROWS($AS$38:$AS$49)),IFERROR(INDEX($BA$38:$BA$49, ROWS($CD$4:CD73)-ROWS($AK$38:$AK$49)-ROWS($AO$38:$AO$49)-ROWS($AS$38:$AS$49)-ROWS($AW$38:$AW$49)),IFERROR(INDEX($BE$38:$BE$49, ROWS($CD$4:CD73)-ROWS($AK$38:$AK$49)-ROWS($AO$38:$AO$49)-ROWS($AS$38:$AS$49)-ROWS($AW$38:$AW$49)-ROWS($BA$38:$BA$49)),IFERROR(INDEX($BI$38:$BI$49, ROWS($CD$4:CD73)-ROWS($AK$38:$AK$49)-ROWS($AO$38:$AO$49)-ROWS($AS$38:$AS$49)-ROWS($AW$38:$AW$49)-ROWS($BA$38:$BA$49)-ROWS($BE$38:$BE$49)), "")))))))</f>
        <v/>
      </c>
      <c r="CE75" s="316" t="str">
        <f t="shared" ca="1" si="193"/>
        <v/>
      </c>
      <c r="CF75" s="413" t="str">
        <f t="shared" ca="1" si="194"/>
        <v/>
      </c>
      <c r="CG75" s="412" t="str">
        <f ca="1">IF(OR(CH75="",CH75=0),"",MAX(CG$5:CG74)+1)</f>
        <v/>
      </c>
      <c r="CH75" s="316" t="str">
        <f ca="1">IFERROR(INDEX($AJ$54:$AJ$65, ROWS($CH$4:CH73)), IFERROR(INDEX($AN$54:$AN$65, ROWS($CH$4:CH73)-ROWS($AJ$54:$AJ$65)), IFERROR(INDEX($AR$54:$AR$65, ROWS($CH$4:CH73)-ROWS($AJ$54:$AJ$65)-ROWS($AN$54:$AN$65)),IFERROR(INDEX($AV$54:$AV$65, ROWS($CH$4:CH73)-ROWS($AJ$54:$AJ$65)-ROWS($AN$54:$AN$65)-ROWS($AR$54:$AR$65)),IFERROR(INDEX($AZ$54:$AZ$65, ROWS($CH$4:CH73)-ROWS($AJ$54:$AJ$65)-ROWS($AN$54:$AN$65)-ROWS($AR$54:$AR$65)-ROWS($AV$54:$AV$65)),IFERROR(INDEX($BD$54:$BD$65, ROWS($CH$4:CH73)-ROWS($AJ$54:$AJ$65)-ROWS($AN$54:$AN$65)-ROWS($AR$54:$AR$65)-ROWS($AV$54:$AV$65)-ROWS($AZ$54:$AZ$65)),IFERROR(INDEX($BH$54:$BH$65, ROWS($CH$4:CH73)-ROWS($AJ$54:$AJ$65)-ROWS($AN$54:$AN$65)-ROWS($AR$54:$AR$65)-ROWS($AV$54:$AV$65)-ROWS($AZ$54:$AZ$65)-ROWS($BD$54:$BD$65)), "")))))))</f>
        <v/>
      </c>
      <c r="CI75" s="316" t="str">
        <f t="shared" ca="1" si="195"/>
        <v/>
      </c>
      <c r="CJ75" s="316" t="str">
        <f ca="1">IF(OR(CK75="",CK75=0),"",MAX(CJ$5:CJ74)+1)</f>
        <v/>
      </c>
      <c r="CK75" s="316" t="str">
        <f ca="1">IFERROR(INDEX($AK$54:$AK$65, ROWS($CK$4:CK73)), IFERROR(INDEX($AO$54:$AO$65, ROWS($CK$4:CK73)-ROWS($AK$54:$AK$65)), IFERROR(INDEX($AS$54:$AS$65, ROWS($CK$4:CK73)-ROWS($AK$54:$AK$65)-ROWS($AO$54:$AO$65)),IFERROR(INDEX($AW$54:$AW$65, ROWS($CK$4:CK73)-ROWS($AK$54:$AK$65)-ROWS($AO$54:$AO$65)-ROWS($AS$54:$AS$65)),IFERROR(INDEX($BA$54:$BA$65, ROWS($CK$4:CK73)-ROWS($AK$54:$AK$65)-ROWS($AO$54:$AO$65)-ROWS($AS$54:$AS$65)-ROWS($AW$54:$AW$65)),IFERROR(INDEX($BE$54:$BE$65, ROWS($CK$4:CK73)-ROWS($AK$54:$AK$65)-ROWS($AO$54:$AO$65)-ROWS($AS$54:$AS$65)-ROWS($AW$54:$AW$65)-ROWS($BA$54:$BA$65)),IFERROR(INDEX($BI$54:$BI$65, ROWS($CK$4:CK73)-ROWS($AK$54:$AK$65)-ROWS($AO$54:$AO$65)-ROWS($AS$54:$AS$65)-ROWS($AW$54:$AW$65)-ROWS($BA$54:$BA$65)-ROWS($BE$54:$BE$65)), "")))))))</f>
        <v/>
      </c>
      <c r="CL75" s="316" t="str">
        <f t="shared" ca="1" si="196"/>
        <v/>
      </c>
      <c r="CM75" s="413" t="str">
        <f t="shared" ca="1" si="197"/>
        <v/>
      </c>
      <c r="CN75" s="412" t="str">
        <f>IF(OR(CO75="",CO75=0),"",MAX(CN$5:CN74)+1)</f>
        <v/>
      </c>
      <c r="CO75" s="316">
        <f>IFERROR(INDEX($AJ$70:$AJ$81, ROWS($CO$4:CO73)), IFERROR(INDEX($AN$70:$AN$81, ROWS($CO$4:CO73)-ROWS($AJ$70:$AJ$81)), IFERROR(INDEX($AR$70:$AR$81, ROWS($CO$4:CO73)-ROWS($AJ$70:$AJ$81)-ROWS($AN$70:$AN$81)),IFERROR(INDEX($AV$70:$AV$81, ROWS($CO$4:CO73)-ROWS($AJ$70:$AJ$81)-ROWS($AN$70:$AN$81)-ROWS($AR$70:$AR$81)),IFERROR(INDEX($AZ$70:$AZ$81, ROWS($CO$4:CO73)-ROWS($AJ$70:$AJ$81)-ROWS($AN$70:$AN$81)-ROWS($AR$70:$AR$81)-ROWS($AV$70:$AV$81)),IFERROR(INDEX($BD$70:$BD$81, ROWS($CO$4:CO73)-ROWS($AJ$70:$AJ$81)-ROWS($AN$70:$AN$81)-ROWS($AR$70:$AR$81)-ROWS($AV$70:$AV$81)-ROWS($AZ$70:$AZ$81)),IFERROR(INDEX($BH$70:$BH$81, ROWS($CO$4:CO73)-ROWS($AJ$70:$AJ$81)-ROWS($AN$70:$AN$81)-ROWS($AR$70:$AR$81)-ROWS($AV$70:$AV$81)-ROWS($AZ$70:$AZ$81)-ROWS($BD$70:$BD$81)), "")))))))</f>
        <v>0</v>
      </c>
      <c r="CP75" s="316" t="str">
        <f t="shared" ca="1" si="198"/>
        <v/>
      </c>
      <c r="CQ75" s="316" t="str">
        <f>IF(OR(CR75="",CR75=0),"",MAX(CQ$5:CQ74)+1)</f>
        <v/>
      </c>
      <c r="CR75" s="316">
        <f>IFERROR(INDEX($AK$70:$AK$81, ROWS($CR$4:CR73)), IFERROR(INDEX($AO$70:$AO$81, ROWS($CR$4:CR73)-ROWS($AK$70:$AK$81)), IFERROR(INDEX($AS$70:$AS$81, ROWS($CR$4:CR73)-ROWS($AK$70:$AK$81)-ROWS($AO$70:$AO$81)),IFERROR(INDEX($AW$70:$AW$81, ROWS($CR$4:CR73)-ROWS($AK$70:$AK$81)-ROWS($AO$70:$AO$81)-ROWS($AS$70:$AS$81)),IFERROR(INDEX($BA$70:$BA$81, ROWS($CR$4:CR73)-ROWS($AK$70:$AK$81)-ROWS($AO$70:$AO$81)-ROWS($AS$70:$AS$81)-ROWS($AW$70:$AW$81)),IFERROR(INDEX($BE$70:$BE$81, ROWS($CR$4:CR73)-ROWS($AK$70:$AK$81)-ROWS($AO$70:$AO$81)-ROWS($AS$70:$AS$81)-ROWS($AW$70:$AW$81)-ROWS($BA$70:$BA$81)),IFERROR(INDEX($BI$70:$BI$81, ROWS($CR$4:CR73)-ROWS($AK$70:$AK$81)-ROWS($AO$70:$AO$81)-ROWS($AS$70:$AS$81)-ROWS($AW$70:$AW$81)-ROWS($BA$70:$BA$81)-ROWS($BE$70:$BE$81)), "")))))))</f>
        <v>0</v>
      </c>
      <c r="CS75" s="316" t="str">
        <f t="shared" ca="1" si="199"/>
        <v/>
      </c>
      <c r="CT75" s="413" t="str">
        <f t="shared" ca="1" si="200"/>
        <v/>
      </c>
      <c r="CU75" s="412" t="str">
        <f>IF(OR(CV75="",CV75=0),"",MAX(CU$5:CU74)+1)</f>
        <v/>
      </c>
      <c r="CV75" s="316" t="str">
        <f>IFERROR(INDEX($AJ$86:$AJ$97, ROWS($CV$4:CV73)), IFERROR(INDEX($AN$86:$AN$97, ROWS($CV$4:CV73)-ROWS($AJ$86:$AJ$97)), ""))</f>
        <v/>
      </c>
      <c r="CW75" s="316" t="str">
        <f t="shared" si="201"/>
        <v/>
      </c>
      <c r="CX75" s="316" t="str">
        <f>IF(OR(CY75="",CY75=0),"",MAX(CX$5:CX74)+1)</f>
        <v/>
      </c>
      <c r="CY75" s="316" t="str">
        <f>IFERROR(INDEX($AK$86:$AK$97, ROWS($CY$4:CY73)), IFERROR(INDEX($AO$86:$AO$97, ROWS($CY$4:CY73)-ROWS($AK$86:$AK$97)), ""))</f>
        <v/>
      </c>
      <c r="CZ75" s="316" t="str">
        <f t="shared" si="202"/>
        <v/>
      </c>
      <c r="DA75" s="413" t="str">
        <f t="shared" si="203"/>
        <v/>
      </c>
      <c r="DC75" s="438" t="str">
        <f ca="1">IF(OR(DD75="",DD75=0),"",MAX(DC$65:DC74)+1)</f>
        <v/>
      </c>
      <c r="DD75" s="434" t="str">
        <f t="shared" ca="1" si="166"/>
        <v/>
      </c>
      <c r="DE75" s="413" t="str">
        <f t="shared" ca="1" si="167"/>
        <v/>
      </c>
      <c r="DF75" s="431" t="str">
        <f ca="1">IF(OR(DG75="",DG75=0),"",MAX(DF$65:DF74)+1)</f>
        <v/>
      </c>
      <c r="DG75" s="412" t="str">
        <f t="shared" ca="1" si="168"/>
        <v/>
      </c>
      <c r="DH75" s="413" t="str">
        <f t="shared" ca="1" si="169"/>
        <v/>
      </c>
      <c r="DI75" s="412" t="str">
        <f t="shared" ca="1" si="170"/>
        <v/>
      </c>
      <c r="DJ75" s="413" t="str">
        <f t="shared" ca="1" si="171"/>
        <v/>
      </c>
      <c r="DK75" s="412" t="str">
        <f t="shared" ca="1" si="172"/>
        <v/>
      </c>
      <c r="DL75" s="413" t="str">
        <f t="shared" ca="1" si="173"/>
        <v/>
      </c>
      <c r="DN75" s="292"/>
      <c r="DO75" s="292"/>
      <c r="DP75" s="292"/>
      <c r="DQ75" s="292"/>
      <c r="DR75" s="292"/>
      <c r="DS75" s="292"/>
    </row>
    <row r="76" spans="16:123" x14ac:dyDescent="0.3">
      <c r="AB76" s="395" t="str">
        <f ca="1">IFERROR(MATCH($AB$59,OFFSET(Year!$AT$123:$AT$174,AB75,,1000),0)+AB75,"")</f>
        <v/>
      </c>
      <c r="AC76" s="404" t="str">
        <f ca="1">IFERROR(INDEX(Year!$AW$123:$AW$174,AB76),"")</f>
        <v/>
      </c>
      <c r="AD76" s="405" t="str">
        <f ca="1">IFERROR(INDEX(Year!$AU$123:$AU$174,AB76),"")</f>
        <v/>
      </c>
      <c r="AE76" s="406" t="str">
        <f ca="1">IFERROR(INDEX(Year!$AV$123:$AV$174,AB76),"")</f>
        <v/>
      </c>
      <c r="AF76" s="407" t="str">
        <f ca="1">IFERROR(INDEX(Year!$AT$123:$AT$174,AB76),"")</f>
        <v/>
      </c>
      <c r="AI76" s="304" t="str">
        <f t="shared" ca="1" si="183"/>
        <v/>
      </c>
      <c r="AJ76" s="305" t="str">
        <f t="shared" ca="1" si="174"/>
        <v/>
      </c>
      <c r="AK76" s="306" t="str">
        <f t="shared" ca="1" si="175"/>
        <v/>
      </c>
      <c r="AL76" s="307" t="str">
        <f t="shared" ca="1" si="176"/>
        <v/>
      </c>
      <c r="AM76" s="304" t="str">
        <f t="shared" ca="1" si="184"/>
        <v/>
      </c>
      <c r="AN76" s="305" t="str">
        <f t="shared" ca="1" si="177"/>
        <v/>
      </c>
      <c r="AO76" s="306" t="str">
        <f t="shared" ca="1" si="178"/>
        <v/>
      </c>
      <c r="AP76" s="307" t="str">
        <f t="shared" ca="1" si="179"/>
        <v/>
      </c>
      <c r="AQ76" s="304" t="str">
        <f t="shared" ca="1" si="185"/>
        <v/>
      </c>
      <c r="AR76" s="305" t="str">
        <f t="shared" ca="1" si="180"/>
        <v/>
      </c>
      <c r="AS76" s="306" t="str">
        <f t="shared" ca="1" si="181"/>
        <v/>
      </c>
      <c r="AT76" s="307" t="str">
        <f t="shared" ca="1" si="182"/>
        <v/>
      </c>
      <c r="AU76" s="304"/>
      <c r="AV76" s="305"/>
      <c r="AW76" s="306"/>
      <c r="AX76" s="307"/>
      <c r="AY76" s="304"/>
      <c r="AZ76" s="305"/>
      <c r="BA76" s="306"/>
      <c r="BB76" s="307"/>
      <c r="BC76" s="304"/>
      <c r="BD76" s="305"/>
      <c r="BE76" s="306"/>
      <c r="BF76" s="307"/>
      <c r="BG76" s="304"/>
      <c r="BH76" s="305"/>
      <c r="BI76" s="306"/>
      <c r="BJ76" s="307"/>
      <c r="BL76" s="412" t="str">
        <f ca="1">IF(OR(BM76="",BM76=0),"",MAX(BL$5:BL75)+1)</f>
        <v/>
      </c>
      <c r="BM76" s="316" t="str">
        <f ca="1">IFERROR(INDEX($AJ$6:$AJ$17, ROWS(BM$4:$BM74)), IFERROR(INDEX($AN$6:$AN$17, ROWS(BM$4:$BM74)-ROWS($AJ$6:$AJ$17)), IFERROR(INDEX($AR$6:$AR$17, ROWS(BM$4:$BM74)-ROWS($AJ$6:$AJ$17)-ROWS($AN$6:$AN$17)),IFERROR(INDEX($AV$6:$AV$17, ROWS(BM$4:$BM74)-ROWS($AJ$6:$AJ$17)-ROWS($AN$6:$AN$17)-ROWS($AR$6:$AR$17)),IFERROR(INDEX($AZ$6:$AZ$17, ROWS(BM$4:$BM74)-ROWS($AJ$6:$AJ$17)-ROWS($AN$6:$AN$17)-ROWS($AR$6:$AR$17)-ROWS($AV$6:$AV$17)),IFERROR(INDEX($BD$6:$BD$17, ROWS(BM$4:$BM74)-ROWS($AJ$6:$AJ$17)-ROWS($AN$6:$AN$17)-ROWS($AR$6:$AR$17)-ROWS($AV$6:$AV$17)-ROWS($AZ$6:$AZ$17)),IFERROR(INDEX($BH$6:$BH$17, ROWS(BM$4:$BM74)-ROWS($AJ$6:$AJ$17)-ROWS($AN$6:$AN$17)-ROWS($AR$6:$AR$17)-ROWS($AV$6:$AV$17)-ROWS($AZ$6:$AZ$17)-ROWS($BD$6:$BD$17)), "")))))))</f>
        <v/>
      </c>
      <c r="BN76" s="316" t="str">
        <f t="shared" ca="1" si="186"/>
        <v/>
      </c>
      <c r="BO76" s="316" t="str">
        <f ca="1">IF(OR(BP76="",BP76=0),"",MAX(BO$5:BO75)+1)</f>
        <v/>
      </c>
      <c r="BP76" s="316" t="str">
        <f ca="1">IFERROR(INDEX($AK$6:$AK$17, ROWS($BP$4:BP74)), IFERROR(INDEX($AO$6:$AO$17, ROWS($BP$4:BP74)-ROWS($AK$6:$AK$17)), IFERROR(INDEX($AS$6:$AS$17, ROWS($BP$4:BP74)-ROWS($AK$6:$AK$17)-ROWS($AO$6:$AO$17)),IFERROR(INDEX($AW$6:$AW$17, ROWS($BP$4:BP74)-ROWS($AK$6:$AK$17)-ROWS($AO$6:$AO$17)-ROWS($AS$6:$AS$17)),IFERROR(INDEX($BA$6:$BA$17, ROWS($BP$4:BP74)-ROWS($AK$6:$AK$17)-ROWS($AO$6:$AO$17)-ROWS($AS$6:$AS$17)-ROWS($AW$6:$AW$17)),IFERROR(INDEX($BE$6:$BE$17, ROWS($BP$4:BP74)-ROWS($AK$6:$AK$17)-ROWS($AO$6:$AO$17)-ROWS($AS$6:$AS$17)-ROWS($AW$6:$AW$17)-ROWS($BA$6:$BA$17)),IFERROR(INDEX($BI$6:$BI$17, ROWS($BP$4:BP74)-ROWS($AK$6:$AK$17)-ROWS($AO$6:$AO$17)-ROWS($AS$6:$AS$17)-ROWS($AW$6:$AW$17)-ROWS($BA$6:$BA$17)-ROWS($BE$6:$BE$17)), "")))))))</f>
        <v/>
      </c>
      <c r="BQ76" s="316" t="str">
        <f t="shared" ca="1" si="187"/>
        <v/>
      </c>
      <c r="BR76" s="413" t="str">
        <f t="shared" ca="1" si="188"/>
        <v/>
      </c>
      <c r="BS76" s="412" t="str">
        <f ca="1">IF(OR(BT76="",BT76=0),"",MAX(BS$5:BS75)+1)</f>
        <v/>
      </c>
      <c r="BT76" s="316" t="str">
        <f ca="1">IFERROR(INDEX($AJ$22:$AJ$33, ROWS($BT$4:BT74)), IFERROR(INDEX($AN$22:$AN$33, ROWS($BT$4:BT74)-ROWS($AJ$22:$AJ$33)), IFERROR(INDEX($AR$22:$AR$33, ROWS($BT$4:BT74)-ROWS($AJ$22:$AJ$33)-ROWS($AN$22:$AN$33)),IFERROR(INDEX($AV$22:$AV$33, ROWS($BT$4:BT74)-ROWS($AJ$22:$AJ$33)-ROWS($AN$22:$AN$33)-ROWS($AR$22:$AR$33)),IFERROR(INDEX($AZ$22:$AZ$33, ROWS($BT$4:BT74)-ROWS($AJ$22:$AJ$33)-ROWS($AN$22:$AN$33)-ROWS($AR$22:$AR$33)-ROWS($AV$22:$AV$33)),IFERROR(INDEX($BD$22:$BD$33, ROWS($BT$4:BT74)-ROWS($AJ$22:$AJ$33)-ROWS($AN$22:$AN$33)-ROWS($AR$22:$AR$33)-ROWS($AV$22:$AV$33)-ROWS($AZ$22:$AZ$33)),IFERROR(INDEX($BH$22:$BH$33, ROWS($BT$4:BT74)-ROWS($AJ$22:$AJ$33)-ROWS($AN$22:$AN$33)-ROWS($AR$22:$AR$33)-ROWS($AV$22:$AV$33)-ROWS($AZ$22:$AZ$33)-ROWS($BD$22:$BD$33)), "")))))))</f>
        <v/>
      </c>
      <c r="BU76" s="316" t="str">
        <f t="shared" ca="1" si="189"/>
        <v/>
      </c>
      <c r="BV76" s="316" t="str">
        <f ca="1">IF(OR(BW76="",BW76=0),"",MAX(BV$5:BV75)+1)</f>
        <v/>
      </c>
      <c r="BW76" s="316" t="str">
        <f ca="1">IFERROR(INDEX($AK$22:$AK$33, ROWS($BW$4:BW74)), IFERROR(INDEX($AO$22:$AO$33, ROWS($BW$4:BW74)-ROWS($AK$22:$AK$33)), IFERROR(INDEX($AS$22:$AS$33, ROWS($BW$4:BW74)-ROWS($AK$22:$AK$33)-ROWS($AO$22:$AO$33)),IFERROR(INDEX($AW$22:$AW$33, ROWS($BW$4:BW74)-ROWS($AK$22:$AK$33)-ROWS($AO$22:$AO$33)-ROWS($AS$22:$AS$33)),IFERROR(INDEX($BA$22:$BA$33, ROWS($BW$4:BW74)-ROWS($AK$22:$AK$33)-ROWS($AO$22:$AO$33)-ROWS($AS$22:$AS$33)-ROWS($AW$22:$AW$33)),IFERROR(INDEX($BE$22:$BE$33, ROWS($BW$4:BW74)-ROWS($AK$22:$AK$33)-ROWS($AO$22:$AO$33)-ROWS($AS$22:$AS$33)-ROWS($AW$22:$AW$33)-ROWS($BA$22:$BA$33)),IFERROR(INDEX($BI$22:$BI$33, ROWS($BW$4:BW74)-ROWS($AK$22:$AK$33)-ROWS($AO$22:$AO$33)-ROWS($AS$22:$AS$33)-ROWS($AW$22:$AW$33)-ROWS($BA$22:$BA$33)-ROWS($BE$22:$BE$33)), "")))))))</f>
        <v/>
      </c>
      <c r="BX76" s="316" t="str">
        <f t="shared" ca="1" si="190"/>
        <v/>
      </c>
      <c r="BY76" s="413" t="str">
        <f t="shared" ca="1" si="191"/>
        <v/>
      </c>
      <c r="BZ76" s="412" t="str">
        <f ca="1">IF(OR(CA76="",CA76=0),"",MAX(BZ$5:BZ75)+1)</f>
        <v/>
      </c>
      <c r="CA76" s="316" t="str">
        <f ca="1">IFERROR(INDEX($AJ$38:$AJ$49, ROWS($CA$4:CA74)), IFERROR(INDEX($AN$38:$AN$49, ROWS($CA$4:CA74)-ROWS($AJ$38:$AJ$49)), IFERROR(INDEX($AR$38:$AR$49, ROWS($CA$4:CA74)-ROWS($AJ$38:$AJ$49)-ROWS($AN$38:$AN$49)),IFERROR(INDEX($AV$38:$AV$49, ROWS($CA$4:CA74)-ROWS($AJ$38:$AJ$49)-ROWS($AN$38:$AN$49)-ROWS($AR$38:$AR$49)),IFERROR(INDEX($AZ$38:$AZ$49, ROWS($CA$4:CA74)-ROWS($AJ$38:$AJ$49)-ROWS($AN$38:$AN$49)-ROWS($AR$38:$AR$49)-ROWS($AV$38:$AV$49)),IFERROR(INDEX($BD$38:$BD$49, ROWS($CA$4:CA74)-ROWS($AJ$38:$AJ$49)-ROWS($AN$38:$AN$49)-ROWS($AR$38:$AR$49)-ROWS($AV$38:$AV$49)-ROWS($AZ$38:$AZ$49)),IFERROR(INDEX($BH$38:$BH$49, ROWS($CA$4:CA74)-ROWS($AJ$38:$AJ$49)-ROWS($AN$38:$AN$49)-ROWS($AR$38:$AR$49)-ROWS($AV$38:$AV$49)-ROWS($AZ$38:$AZ$49)-ROWS($BD$38:$BD$49)), "")))))))</f>
        <v/>
      </c>
      <c r="CB76" s="316" t="str">
        <f t="shared" ca="1" si="192"/>
        <v/>
      </c>
      <c r="CC76" s="316" t="str">
        <f ca="1">IF(OR(CD76="",CD76=0),"",MAX(CC$5:CC75)+1)</f>
        <v/>
      </c>
      <c r="CD76" s="316" t="str">
        <f ca="1">IFERROR(INDEX($AK$38:$AK$49, ROWS($CD$4:CD74)), IFERROR(INDEX($AO$38:$AO$49, ROWS($CD$4:CD74)-ROWS($AK$38:$AK$49)), IFERROR(INDEX($AS$38:$AS$49, ROWS($CD$4:CD74)-ROWS($AK$38:$AK$49)-ROWS($AO$38:$AO$49)),IFERROR(INDEX($AW$38:$AW$49, ROWS($CD$4:CD74)-ROWS($AK$38:$AK$49)-ROWS($AO$38:$AO$49)-ROWS($AS$38:$AS$49)),IFERROR(INDEX($BA$38:$BA$49, ROWS($CD$4:CD74)-ROWS($AK$38:$AK$49)-ROWS($AO$38:$AO$49)-ROWS($AS$38:$AS$49)-ROWS($AW$38:$AW$49)),IFERROR(INDEX($BE$38:$BE$49, ROWS($CD$4:CD74)-ROWS($AK$38:$AK$49)-ROWS($AO$38:$AO$49)-ROWS($AS$38:$AS$49)-ROWS($AW$38:$AW$49)-ROWS($BA$38:$BA$49)),IFERROR(INDEX($BI$38:$BI$49, ROWS($CD$4:CD74)-ROWS($AK$38:$AK$49)-ROWS($AO$38:$AO$49)-ROWS($AS$38:$AS$49)-ROWS($AW$38:$AW$49)-ROWS($BA$38:$BA$49)-ROWS($BE$38:$BE$49)), "")))))))</f>
        <v/>
      </c>
      <c r="CE76" s="316" t="str">
        <f t="shared" ca="1" si="193"/>
        <v/>
      </c>
      <c r="CF76" s="413" t="str">
        <f t="shared" ca="1" si="194"/>
        <v/>
      </c>
      <c r="CG76" s="412" t="str">
        <f ca="1">IF(OR(CH76="",CH76=0),"",MAX(CG$5:CG75)+1)</f>
        <v/>
      </c>
      <c r="CH76" s="316" t="str">
        <f ca="1">IFERROR(INDEX($AJ$54:$AJ$65, ROWS($CH$4:CH74)), IFERROR(INDEX($AN$54:$AN$65, ROWS($CH$4:CH74)-ROWS($AJ$54:$AJ$65)), IFERROR(INDEX($AR$54:$AR$65, ROWS($CH$4:CH74)-ROWS($AJ$54:$AJ$65)-ROWS($AN$54:$AN$65)),IFERROR(INDEX($AV$54:$AV$65, ROWS($CH$4:CH74)-ROWS($AJ$54:$AJ$65)-ROWS($AN$54:$AN$65)-ROWS($AR$54:$AR$65)),IFERROR(INDEX($AZ$54:$AZ$65, ROWS($CH$4:CH74)-ROWS($AJ$54:$AJ$65)-ROWS($AN$54:$AN$65)-ROWS($AR$54:$AR$65)-ROWS($AV$54:$AV$65)),IFERROR(INDEX($BD$54:$BD$65, ROWS($CH$4:CH74)-ROWS($AJ$54:$AJ$65)-ROWS($AN$54:$AN$65)-ROWS($AR$54:$AR$65)-ROWS($AV$54:$AV$65)-ROWS($AZ$54:$AZ$65)),IFERROR(INDEX($BH$54:$BH$65, ROWS($CH$4:CH74)-ROWS($AJ$54:$AJ$65)-ROWS($AN$54:$AN$65)-ROWS($AR$54:$AR$65)-ROWS($AV$54:$AV$65)-ROWS($AZ$54:$AZ$65)-ROWS($BD$54:$BD$65)), "")))))))</f>
        <v/>
      </c>
      <c r="CI76" s="316" t="str">
        <f t="shared" ca="1" si="195"/>
        <v/>
      </c>
      <c r="CJ76" s="316" t="str">
        <f ca="1">IF(OR(CK76="",CK76=0),"",MAX(CJ$5:CJ75)+1)</f>
        <v/>
      </c>
      <c r="CK76" s="316" t="str">
        <f ca="1">IFERROR(INDEX($AK$54:$AK$65, ROWS($CK$4:CK74)), IFERROR(INDEX($AO$54:$AO$65, ROWS($CK$4:CK74)-ROWS($AK$54:$AK$65)), IFERROR(INDEX($AS$54:$AS$65, ROWS($CK$4:CK74)-ROWS($AK$54:$AK$65)-ROWS($AO$54:$AO$65)),IFERROR(INDEX($AW$54:$AW$65, ROWS($CK$4:CK74)-ROWS($AK$54:$AK$65)-ROWS($AO$54:$AO$65)-ROWS($AS$54:$AS$65)),IFERROR(INDEX($BA$54:$BA$65, ROWS($CK$4:CK74)-ROWS($AK$54:$AK$65)-ROWS($AO$54:$AO$65)-ROWS($AS$54:$AS$65)-ROWS($AW$54:$AW$65)),IFERROR(INDEX($BE$54:$BE$65, ROWS($CK$4:CK74)-ROWS($AK$54:$AK$65)-ROWS($AO$54:$AO$65)-ROWS($AS$54:$AS$65)-ROWS($AW$54:$AW$65)-ROWS($BA$54:$BA$65)),IFERROR(INDEX($BI$54:$BI$65, ROWS($CK$4:CK74)-ROWS($AK$54:$AK$65)-ROWS($AO$54:$AO$65)-ROWS($AS$54:$AS$65)-ROWS($AW$54:$AW$65)-ROWS($BA$54:$BA$65)-ROWS($BE$54:$BE$65)), "")))))))</f>
        <v/>
      </c>
      <c r="CL76" s="316" t="str">
        <f t="shared" ca="1" si="196"/>
        <v/>
      </c>
      <c r="CM76" s="413" t="str">
        <f t="shared" ca="1" si="197"/>
        <v/>
      </c>
      <c r="CN76" s="412" t="str">
        <f>IF(OR(CO76="",CO76=0),"",MAX(CN$5:CN75)+1)</f>
        <v/>
      </c>
      <c r="CO76" s="316">
        <f>IFERROR(INDEX($AJ$70:$AJ$81, ROWS($CO$4:CO74)), IFERROR(INDEX($AN$70:$AN$81, ROWS($CO$4:CO74)-ROWS($AJ$70:$AJ$81)), IFERROR(INDEX($AR$70:$AR$81, ROWS($CO$4:CO74)-ROWS($AJ$70:$AJ$81)-ROWS($AN$70:$AN$81)),IFERROR(INDEX($AV$70:$AV$81, ROWS($CO$4:CO74)-ROWS($AJ$70:$AJ$81)-ROWS($AN$70:$AN$81)-ROWS($AR$70:$AR$81)),IFERROR(INDEX($AZ$70:$AZ$81, ROWS($CO$4:CO74)-ROWS($AJ$70:$AJ$81)-ROWS($AN$70:$AN$81)-ROWS($AR$70:$AR$81)-ROWS($AV$70:$AV$81)),IFERROR(INDEX($BD$70:$BD$81, ROWS($CO$4:CO74)-ROWS($AJ$70:$AJ$81)-ROWS($AN$70:$AN$81)-ROWS($AR$70:$AR$81)-ROWS($AV$70:$AV$81)-ROWS($AZ$70:$AZ$81)),IFERROR(INDEX($BH$70:$BH$81, ROWS($CO$4:CO74)-ROWS($AJ$70:$AJ$81)-ROWS($AN$70:$AN$81)-ROWS($AR$70:$AR$81)-ROWS($AV$70:$AV$81)-ROWS($AZ$70:$AZ$81)-ROWS($BD$70:$BD$81)), "")))))))</f>
        <v>0</v>
      </c>
      <c r="CP76" s="316" t="str">
        <f t="shared" ca="1" si="198"/>
        <v/>
      </c>
      <c r="CQ76" s="316" t="str">
        <f>IF(OR(CR76="",CR76=0),"",MAX(CQ$5:CQ75)+1)</f>
        <v/>
      </c>
      <c r="CR76" s="316">
        <f>IFERROR(INDEX($AK$70:$AK$81, ROWS($CR$4:CR74)), IFERROR(INDEX($AO$70:$AO$81, ROWS($CR$4:CR74)-ROWS($AK$70:$AK$81)), IFERROR(INDEX($AS$70:$AS$81, ROWS($CR$4:CR74)-ROWS($AK$70:$AK$81)-ROWS($AO$70:$AO$81)),IFERROR(INDEX($AW$70:$AW$81, ROWS($CR$4:CR74)-ROWS($AK$70:$AK$81)-ROWS($AO$70:$AO$81)-ROWS($AS$70:$AS$81)),IFERROR(INDEX($BA$70:$BA$81, ROWS($CR$4:CR74)-ROWS($AK$70:$AK$81)-ROWS($AO$70:$AO$81)-ROWS($AS$70:$AS$81)-ROWS($AW$70:$AW$81)),IFERROR(INDEX($BE$70:$BE$81, ROWS($CR$4:CR74)-ROWS($AK$70:$AK$81)-ROWS($AO$70:$AO$81)-ROWS($AS$70:$AS$81)-ROWS($AW$70:$AW$81)-ROWS($BA$70:$BA$81)),IFERROR(INDEX($BI$70:$BI$81, ROWS($CR$4:CR74)-ROWS($AK$70:$AK$81)-ROWS($AO$70:$AO$81)-ROWS($AS$70:$AS$81)-ROWS($AW$70:$AW$81)-ROWS($BA$70:$BA$81)-ROWS($BE$70:$BE$81)), "")))))))</f>
        <v>0</v>
      </c>
      <c r="CS76" s="316" t="str">
        <f t="shared" ca="1" si="199"/>
        <v/>
      </c>
      <c r="CT76" s="413" t="str">
        <f t="shared" ca="1" si="200"/>
        <v/>
      </c>
      <c r="CU76" s="412" t="str">
        <f>IF(OR(CV76="",CV76=0),"",MAX(CU$5:CU75)+1)</f>
        <v/>
      </c>
      <c r="CV76" s="316" t="str">
        <f>IFERROR(INDEX($AJ$86:$AJ$97, ROWS($CV$4:CV74)), IFERROR(INDEX($AN$86:$AN$97, ROWS($CV$4:CV74)-ROWS($AJ$86:$AJ$97)), ""))</f>
        <v/>
      </c>
      <c r="CW76" s="316" t="str">
        <f t="shared" si="201"/>
        <v/>
      </c>
      <c r="CX76" s="316" t="str">
        <f>IF(OR(CY76="",CY76=0),"",MAX(CX$5:CX75)+1)</f>
        <v/>
      </c>
      <c r="CY76" s="316" t="str">
        <f>IFERROR(INDEX($AK$86:$AK$97, ROWS($CY$4:CY74)), IFERROR(INDEX($AO$86:$AO$97, ROWS($CY$4:CY74)-ROWS($AK$86:$AK$97)), ""))</f>
        <v/>
      </c>
      <c r="CZ76" s="316" t="str">
        <f t="shared" si="202"/>
        <v/>
      </c>
      <c r="DA76" s="413" t="str">
        <f t="shared" si="203"/>
        <v/>
      </c>
      <c r="DC76" s="438" t="str">
        <f ca="1">IF(OR(DD76="",DD76=0),"",MAX(DC$65:DC75)+1)</f>
        <v/>
      </c>
      <c r="DD76" s="434" t="str">
        <f t="shared" ca="1" si="166"/>
        <v/>
      </c>
      <c r="DE76" s="413" t="str">
        <f t="shared" ca="1" si="167"/>
        <v/>
      </c>
      <c r="DF76" s="431" t="str">
        <f ca="1">IF(OR(DG76="",DG76=0),"",MAX(DF$65:DF75)+1)</f>
        <v/>
      </c>
      <c r="DG76" s="412" t="str">
        <f t="shared" ca="1" si="168"/>
        <v/>
      </c>
      <c r="DH76" s="413" t="str">
        <f t="shared" ca="1" si="169"/>
        <v/>
      </c>
      <c r="DI76" s="412" t="str">
        <f t="shared" ca="1" si="170"/>
        <v/>
      </c>
      <c r="DJ76" s="413" t="str">
        <f t="shared" ca="1" si="171"/>
        <v/>
      </c>
      <c r="DK76" s="412" t="str">
        <f t="shared" ca="1" si="172"/>
        <v/>
      </c>
      <c r="DL76" s="413" t="str">
        <f t="shared" ca="1" si="173"/>
        <v/>
      </c>
      <c r="DM76" s="278"/>
    </row>
    <row r="77" spans="16:123" x14ac:dyDescent="0.3">
      <c r="AB77" s="395" t="str">
        <f ca="1">IFERROR(MATCH($AB$59,OFFSET(Year!$AT$123:$AT$174,AB76,,1000),0)+AB76,"")</f>
        <v/>
      </c>
      <c r="AC77" s="404" t="str">
        <f ca="1">IFERROR(INDEX(Year!$AW$123:$AW$174,AB77),"")</f>
        <v/>
      </c>
      <c r="AD77" s="405" t="str">
        <f ca="1">IFERROR(INDEX(Year!$AU$123:$AU$174,AB77),"")</f>
        <v/>
      </c>
      <c r="AE77" s="406" t="str">
        <f ca="1">IFERROR(INDEX(Year!$AV$123:$AV$174,AB77),"")</f>
        <v/>
      </c>
      <c r="AF77" s="407" t="str">
        <f ca="1">IFERROR(INDEX(Year!$AT$123:$AT$174,AB77),"")</f>
        <v/>
      </c>
      <c r="AI77" s="304" t="str">
        <f t="shared" ca="1" si="183"/>
        <v/>
      </c>
      <c r="AJ77" s="305" t="str">
        <f t="shared" ca="1" si="174"/>
        <v/>
      </c>
      <c r="AK77" s="306" t="str">
        <f t="shared" ca="1" si="175"/>
        <v/>
      </c>
      <c r="AL77" s="307" t="str">
        <f t="shared" ca="1" si="176"/>
        <v/>
      </c>
      <c r="AM77" s="304" t="str">
        <f t="shared" ca="1" si="184"/>
        <v/>
      </c>
      <c r="AN77" s="305" t="str">
        <f t="shared" ca="1" si="177"/>
        <v/>
      </c>
      <c r="AO77" s="306" t="str">
        <f t="shared" ca="1" si="178"/>
        <v/>
      </c>
      <c r="AP77" s="307" t="str">
        <f t="shared" ca="1" si="179"/>
        <v/>
      </c>
      <c r="AQ77" s="304" t="str">
        <f t="shared" ca="1" si="185"/>
        <v/>
      </c>
      <c r="AR77" s="305" t="str">
        <f t="shared" ca="1" si="180"/>
        <v/>
      </c>
      <c r="AS77" s="306" t="str">
        <f t="shared" ca="1" si="181"/>
        <v/>
      </c>
      <c r="AT77" s="307" t="str">
        <f t="shared" ca="1" si="182"/>
        <v/>
      </c>
      <c r="AU77" s="304"/>
      <c r="AV77" s="305"/>
      <c r="AW77" s="306"/>
      <c r="AX77" s="307"/>
      <c r="AY77" s="304"/>
      <c r="AZ77" s="305"/>
      <c r="BA77" s="306"/>
      <c r="BB77" s="307"/>
      <c r="BC77" s="304"/>
      <c r="BD77" s="305"/>
      <c r="BE77" s="306"/>
      <c r="BF77" s="307"/>
      <c r="BG77" s="304"/>
      <c r="BH77" s="305"/>
      <c r="BI77" s="306"/>
      <c r="BJ77" s="307"/>
      <c r="BL77" s="412" t="str">
        <f ca="1">IF(OR(BM77="",BM77=0),"",MAX(BL$5:BL76)+1)</f>
        <v/>
      </c>
      <c r="BM77" s="316" t="str">
        <f ca="1">IFERROR(INDEX($AJ$6:$AJ$17, ROWS(BM$4:$BM75)), IFERROR(INDEX($AN$6:$AN$17, ROWS(BM$4:$BM75)-ROWS($AJ$6:$AJ$17)), IFERROR(INDEX($AR$6:$AR$17, ROWS(BM$4:$BM75)-ROWS($AJ$6:$AJ$17)-ROWS($AN$6:$AN$17)),IFERROR(INDEX($AV$6:$AV$17, ROWS(BM$4:$BM75)-ROWS($AJ$6:$AJ$17)-ROWS($AN$6:$AN$17)-ROWS($AR$6:$AR$17)),IFERROR(INDEX($AZ$6:$AZ$17, ROWS(BM$4:$BM75)-ROWS($AJ$6:$AJ$17)-ROWS($AN$6:$AN$17)-ROWS($AR$6:$AR$17)-ROWS($AV$6:$AV$17)),IFERROR(INDEX($BD$6:$BD$17, ROWS(BM$4:$BM75)-ROWS($AJ$6:$AJ$17)-ROWS($AN$6:$AN$17)-ROWS($AR$6:$AR$17)-ROWS($AV$6:$AV$17)-ROWS($AZ$6:$AZ$17)),IFERROR(INDEX($BH$6:$BH$17, ROWS(BM$4:$BM75)-ROWS($AJ$6:$AJ$17)-ROWS($AN$6:$AN$17)-ROWS($AR$6:$AR$17)-ROWS($AV$6:$AV$17)-ROWS($AZ$6:$AZ$17)-ROWS($BD$6:$BD$17)), "")))))))</f>
        <v/>
      </c>
      <c r="BN77" s="316" t="str">
        <f t="shared" ca="1" si="186"/>
        <v/>
      </c>
      <c r="BO77" s="316" t="str">
        <f ca="1">IF(OR(BP77="",BP77=0),"",MAX(BO$5:BO76)+1)</f>
        <v/>
      </c>
      <c r="BP77" s="316" t="str">
        <f ca="1">IFERROR(INDEX($AK$6:$AK$17, ROWS($BP$4:BP75)), IFERROR(INDEX($AO$6:$AO$17, ROWS($BP$4:BP75)-ROWS($AK$6:$AK$17)), IFERROR(INDEX($AS$6:$AS$17, ROWS($BP$4:BP75)-ROWS($AK$6:$AK$17)-ROWS($AO$6:$AO$17)),IFERROR(INDEX($AW$6:$AW$17, ROWS($BP$4:BP75)-ROWS($AK$6:$AK$17)-ROWS($AO$6:$AO$17)-ROWS($AS$6:$AS$17)),IFERROR(INDEX($BA$6:$BA$17, ROWS($BP$4:BP75)-ROWS($AK$6:$AK$17)-ROWS($AO$6:$AO$17)-ROWS($AS$6:$AS$17)-ROWS($AW$6:$AW$17)),IFERROR(INDEX($BE$6:$BE$17, ROWS($BP$4:BP75)-ROWS($AK$6:$AK$17)-ROWS($AO$6:$AO$17)-ROWS($AS$6:$AS$17)-ROWS($AW$6:$AW$17)-ROWS($BA$6:$BA$17)),IFERROR(INDEX($BI$6:$BI$17, ROWS($BP$4:BP75)-ROWS($AK$6:$AK$17)-ROWS($AO$6:$AO$17)-ROWS($AS$6:$AS$17)-ROWS($AW$6:$AW$17)-ROWS($BA$6:$BA$17)-ROWS($BE$6:$BE$17)), "")))))))</f>
        <v/>
      </c>
      <c r="BQ77" s="316" t="str">
        <f t="shared" ca="1" si="187"/>
        <v/>
      </c>
      <c r="BR77" s="413" t="str">
        <f t="shared" ca="1" si="188"/>
        <v/>
      </c>
      <c r="BS77" s="412" t="str">
        <f ca="1">IF(OR(BT77="",BT77=0),"",MAX(BS$5:BS76)+1)</f>
        <v/>
      </c>
      <c r="BT77" s="316" t="str">
        <f ca="1">IFERROR(INDEX($AJ$22:$AJ$33, ROWS($BT$4:BT75)), IFERROR(INDEX($AN$22:$AN$33, ROWS($BT$4:BT75)-ROWS($AJ$22:$AJ$33)), IFERROR(INDEX($AR$22:$AR$33, ROWS($BT$4:BT75)-ROWS($AJ$22:$AJ$33)-ROWS($AN$22:$AN$33)),IFERROR(INDEX($AV$22:$AV$33, ROWS($BT$4:BT75)-ROWS($AJ$22:$AJ$33)-ROWS($AN$22:$AN$33)-ROWS($AR$22:$AR$33)),IFERROR(INDEX($AZ$22:$AZ$33, ROWS($BT$4:BT75)-ROWS($AJ$22:$AJ$33)-ROWS($AN$22:$AN$33)-ROWS($AR$22:$AR$33)-ROWS($AV$22:$AV$33)),IFERROR(INDEX($BD$22:$BD$33, ROWS($BT$4:BT75)-ROWS($AJ$22:$AJ$33)-ROWS($AN$22:$AN$33)-ROWS($AR$22:$AR$33)-ROWS($AV$22:$AV$33)-ROWS($AZ$22:$AZ$33)),IFERROR(INDEX($BH$22:$BH$33, ROWS($BT$4:BT75)-ROWS($AJ$22:$AJ$33)-ROWS($AN$22:$AN$33)-ROWS($AR$22:$AR$33)-ROWS($AV$22:$AV$33)-ROWS($AZ$22:$AZ$33)-ROWS($BD$22:$BD$33)), "")))))))</f>
        <v/>
      </c>
      <c r="BU77" s="316" t="str">
        <f t="shared" ca="1" si="189"/>
        <v/>
      </c>
      <c r="BV77" s="316" t="str">
        <f ca="1">IF(OR(BW77="",BW77=0),"",MAX(BV$5:BV76)+1)</f>
        <v/>
      </c>
      <c r="BW77" s="316" t="str">
        <f ca="1">IFERROR(INDEX($AK$22:$AK$33, ROWS($BW$4:BW75)), IFERROR(INDEX($AO$22:$AO$33, ROWS($BW$4:BW75)-ROWS($AK$22:$AK$33)), IFERROR(INDEX($AS$22:$AS$33, ROWS($BW$4:BW75)-ROWS($AK$22:$AK$33)-ROWS($AO$22:$AO$33)),IFERROR(INDEX($AW$22:$AW$33, ROWS($BW$4:BW75)-ROWS($AK$22:$AK$33)-ROWS($AO$22:$AO$33)-ROWS($AS$22:$AS$33)),IFERROR(INDEX($BA$22:$BA$33, ROWS($BW$4:BW75)-ROWS($AK$22:$AK$33)-ROWS($AO$22:$AO$33)-ROWS($AS$22:$AS$33)-ROWS($AW$22:$AW$33)),IFERROR(INDEX($BE$22:$BE$33, ROWS($BW$4:BW75)-ROWS($AK$22:$AK$33)-ROWS($AO$22:$AO$33)-ROWS($AS$22:$AS$33)-ROWS($AW$22:$AW$33)-ROWS($BA$22:$BA$33)),IFERROR(INDEX($BI$22:$BI$33, ROWS($BW$4:BW75)-ROWS($AK$22:$AK$33)-ROWS($AO$22:$AO$33)-ROWS($AS$22:$AS$33)-ROWS($AW$22:$AW$33)-ROWS($BA$22:$BA$33)-ROWS($BE$22:$BE$33)), "")))))))</f>
        <v/>
      </c>
      <c r="BX77" s="316" t="str">
        <f t="shared" ca="1" si="190"/>
        <v/>
      </c>
      <c r="BY77" s="413" t="str">
        <f t="shared" ca="1" si="191"/>
        <v/>
      </c>
      <c r="BZ77" s="412" t="str">
        <f ca="1">IF(OR(CA77="",CA77=0),"",MAX(BZ$5:BZ76)+1)</f>
        <v/>
      </c>
      <c r="CA77" s="316" t="str">
        <f ca="1">IFERROR(INDEX($AJ$38:$AJ$49, ROWS($CA$4:CA75)), IFERROR(INDEX($AN$38:$AN$49, ROWS($CA$4:CA75)-ROWS($AJ$38:$AJ$49)), IFERROR(INDEX($AR$38:$AR$49, ROWS($CA$4:CA75)-ROWS($AJ$38:$AJ$49)-ROWS($AN$38:$AN$49)),IFERROR(INDEX($AV$38:$AV$49, ROWS($CA$4:CA75)-ROWS($AJ$38:$AJ$49)-ROWS($AN$38:$AN$49)-ROWS($AR$38:$AR$49)),IFERROR(INDEX($AZ$38:$AZ$49, ROWS($CA$4:CA75)-ROWS($AJ$38:$AJ$49)-ROWS($AN$38:$AN$49)-ROWS($AR$38:$AR$49)-ROWS($AV$38:$AV$49)),IFERROR(INDEX($BD$38:$BD$49, ROWS($CA$4:CA75)-ROWS($AJ$38:$AJ$49)-ROWS($AN$38:$AN$49)-ROWS($AR$38:$AR$49)-ROWS($AV$38:$AV$49)-ROWS($AZ$38:$AZ$49)),IFERROR(INDEX($BH$38:$BH$49, ROWS($CA$4:CA75)-ROWS($AJ$38:$AJ$49)-ROWS($AN$38:$AN$49)-ROWS($AR$38:$AR$49)-ROWS($AV$38:$AV$49)-ROWS($AZ$38:$AZ$49)-ROWS($BD$38:$BD$49)), "")))))))</f>
        <v/>
      </c>
      <c r="CB77" s="316" t="str">
        <f t="shared" ca="1" si="192"/>
        <v/>
      </c>
      <c r="CC77" s="316" t="str">
        <f ca="1">IF(OR(CD77="",CD77=0),"",MAX(CC$5:CC76)+1)</f>
        <v/>
      </c>
      <c r="CD77" s="316" t="str">
        <f ca="1">IFERROR(INDEX($AK$38:$AK$49, ROWS($CD$4:CD75)), IFERROR(INDEX($AO$38:$AO$49, ROWS($CD$4:CD75)-ROWS($AK$38:$AK$49)), IFERROR(INDEX($AS$38:$AS$49, ROWS($CD$4:CD75)-ROWS($AK$38:$AK$49)-ROWS($AO$38:$AO$49)),IFERROR(INDEX($AW$38:$AW$49, ROWS($CD$4:CD75)-ROWS($AK$38:$AK$49)-ROWS($AO$38:$AO$49)-ROWS($AS$38:$AS$49)),IFERROR(INDEX($BA$38:$BA$49, ROWS($CD$4:CD75)-ROWS($AK$38:$AK$49)-ROWS($AO$38:$AO$49)-ROWS($AS$38:$AS$49)-ROWS($AW$38:$AW$49)),IFERROR(INDEX($BE$38:$BE$49, ROWS($CD$4:CD75)-ROWS($AK$38:$AK$49)-ROWS($AO$38:$AO$49)-ROWS($AS$38:$AS$49)-ROWS($AW$38:$AW$49)-ROWS($BA$38:$BA$49)),IFERROR(INDEX($BI$38:$BI$49, ROWS($CD$4:CD75)-ROWS($AK$38:$AK$49)-ROWS($AO$38:$AO$49)-ROWS($AS$38:$AS$49)-ROWS($AW$38:$AW$49)-ROWS($BA$38:$BA$49)-ROWS($BE$38:$BE$49)), "")))))))</f>
        <v/>
      </c>
      <c r="CE77" s="316" t="str">
        <f t="shared" ca="1" si="193"/>
        <v/>
      </c>
      <c r="CF77" s="413" t="str">
        <f t="shared" ca="1" si="194"/>
        <v/>
      </c>
      <c r="CG77" s="412" t="str">
        <f ca="1">IF(OR(CH77="",CH77=0),"",MAX(CG$5:CG76)+1)</f>
        <v/>
      </c>
      <c r="CH77" s="316" t="str">
        <f ca="1">IFERROR(INDEX($AJ$54:$AJ$65, ROWS($CH$4:CH75)), IFERROR(INDEX($AN$54:$AN$65, ROWS($CH$4:CH75)-ROWS($AJ$54:$AJ$65)), IFERROR(INDEX($AR$54:$AR$65, ROWS($CH$4:CH75)-ROWS($AJ$54:$AJ$65)-ROWS($AN$54:$AN$65)),IFERROR(INDEX($AV$54:$AV$65, ROWS($CH$4:CH75)-ROWS($AJ$54:$AJ$65)-ROWS($AN$54:$AN$65)-ROWS($AR$54:$AR$65)),IFERROR(INDEX($AZ$54:$AZ$65, ROWS($CH$4:CH75)-ROWS($AJ$54:$AJ$65)-ROWS($AN$54:$AN$65)-ROWS($AR$54:$AR$65)-ROWS($AV$54:$AV$65)),IFERROR(INDEX($BD$54:$BD$65, ROWS($CH$4:CH75)-ROWS($AJ$54:$AJ$65)-ROWS($AN$54:$AN$65)-ROWS($AR$54:$AR$65)-ROWS($AV$54:$AV$65)-ROWS($AZ$54:$AZ$65)),IFERROR(INDEX($BH$54:$BH$65, ROWS($CH$4:CH75)-ROWS($AJ$54:$AJ$65)-ROWS($AN$54:$AN$65)-ROWS($AR$54:$AR$65)-ROWS($AV$54:$AV$65)-ROWS($AZ$54:$AZ$65)-ROWS($BD$54:$BD$65)), "")))))))</f>
        <v/>
      </c>
      <c r="CI77" s="316" t="str">
        <f t="shared" ca="1" si="195"/>
        <v/>
      </c>
      <c r="CJ77" s="316" t="str">
        <f ca="1">IF(OR(CK77="",CK77=0),"",MAX(CJ$5:CJ76)+1)</f>
        <v/>
      </c>
      <c r="CK77" s="316" t="str">
        <f ca="1">IFERROR(INDEX($AK$54:$AK$65, ROWS($CK$4:CK75)), IFERROR(INDEX($AO$54:$AO$65, ROWS($CK$4:CK75)-ROWS($AK$54:$AK$65)), IFERROR(INDEX($AS$54:$AS$65, ROWS($CK$4:CK75)-ROWS($AK$54:$AK$65)-ROWS($AO$54:$AO$65)),IFERROR(INDEX($AW$54:$AW$65, ROWS($CK$4:CK75)-ROWS($AK$54:$AK$65)-ROWS($AO$54:$AO$65)-ROWS($AS$54:$AS$65)),IFERROR(INDEX($BA$54:$BA$65, ROWS($CK$4:CK75)-ROWS($AK$54:$AK$65)-ROWS($AO$54:$AO$65)-ROWS($AS$54:$AS$65)-ROWS($AW$54:$AW$65)),IFERROR(INDEX($BE$54:$BE$65, ROWS($CK$4:CK75)-ROWS($AK$54:$AK$65)-ROWS($AO$54:$AO$65)-ROWS($AS$54:$AS$65)-ROWS($AW$54:$AW$65)-ROWS($BA$54:$BA$65)),IFERROR(INDEX($BI$54:$BI$65, ROWS($CK$4:CK75)-ROWS($AK$54:$AK$65)-ROWS($AO$54:$AO$65)-ROWS($AS$54:$AS$65)-ROWS($AW$54:$AW$65)-ROWS($BA$54:$BA$65)-ROWS($BE$54:$BE$65)), "")))))))</f>
        <v/>
      </c>
      <c r="CL77" s="316" t="str">
        <f t="shared" ca="1" si="196"/>
        <v/>
      </c>
      <c r="CM77" s="413" t="str">
        <f t="shared" ca="1" si="197"/>
        <v/>
      </c>
      <c r="CN77" s="412" t="str">
        <f>IF(OR(CO77="",CO77=0),"",MAX(CN$5:CN76)+1)</f>
        <v/>
      </c>
      <c r="CO77" s="316">
        <f>IFERROR(INDEX($AJ$70:$AJ$81, ROWS($CO$4:CO75)), IFERROR(INDEX($AN$70:$AN$81, ROWS($CO$4:CO75)-ROWS($AJ$70:$AJ$81)), IFERROR(INDEX($AR$70:$AR$81, ROWS($CO$4:CO75)-ROWS($AJ$70:$AJ$81)-ROWS($AN$70:$AN$81)),IFERROR(INDEX($AV$70:$AV$81, ROWS($CO$4:CO75)-ROWS($AJ$70:$AJ$81)-ROWS($AN$70:$AN$81)-ROWS($AR$70:$AR$81)),IFERROR(INDEX($AZ$70:$AZ$81, ROWS($CO$4:CO75)-ROWS($AJ$70:$AJ$81)-ROWS($AN$70:$AN$81)-ROWS($AR$70:$AR$81)-ROWS($AV$70:$AV$81)),IFERROR(INDEX($BD$70:$BD$81, ROWS($CO$4:CO75)-ROWS($AJ$70:$AJ$81)-ROWS($AN$70:$AN$81)-ROWS($AR$70:$AR$81)-ROWS($AV$70:$AV$81)-ROWS($AZ$70:$AZ$81)),IFERROR(INDEX($BH$70:$BH$81, ROWS($CO$4:CO75)-ROWS($AJ$70:$AJ$81)-ROWS($AN$70:$AN$81)-ROWS($AR$70:$AR$81)-ROWS($AV$70:$AV$81)-ROWS($AZ$70:$AZ$81)-ROWS($BD$70:$BD$81)), "")))))))</f>
        <v>0</v>
      </c>
      <c r="CP77" s="316" t="str">
        <f t="shared" ca="1" si="198"/>
        <v/>
      </c>
      <c r="CQ77" s="316" t="str">
        <f>IF(OR(CR77="",CR77=0),"",MAX(CQ$5:CQ76)+1)</f>
        <v/>
      </c>
      <c r="CR77" s="316">
        <f>IFERROR(INDEX($AK$70:$AK$81, ROWS($CR$4:CR75)), IFERROR(INDEX($AO$70:$AO$81, ROWS($CR$4:CR75)-ROWS($AK$70:$AK$81)), IFERROR(INDEX($AS$70:$AS$81, ROWS($CR$4:CR75)-ROWS($AK$70:$AK$81)-ROWS($AO$70:$AO$81)),IFERROR(INDEX($AW$70:$AW$81, ROWS($CR$4:CR75)-ROWS($AK$70:$AK$81)-ROWS($AO$70:$AO$81)-ROWS($AS$70:$AS$81)),IFERROR(INDEX($BA$70:$BA$81, ROWS($CR$4:CR75)-ROWS($AK$70:$AK$81)-ROWS($AO$70:$AO$81)-ROWS($AS$70:$AS$81)-ROWS($AW$70:$AW$81)),IFERROR(INDEX($BE$70:$BE$81, ROWS($CR$4:CR75)-ROWS($AK$70:$AK$81)-ROWS($AO$70:$AO$81)-ROWS($AS$70:$AS$81)-ROWS($AW$70:$AW$81)-ROWS($BA$70:$BA$81)),IFERROR(INDEX($BI$70:$BI$81, ROWS($CR$4:CR75)-ROWS($AK$70:$AK$81)-ROWS($AO$70:$AO$81)-ROWS($AS$70:$AS$81)-ROWS($AW$70:$AW$81)-ROWS($BA$70:$BA$81)-ROWS($BE$70:$BE$81)), "")))))))</f>
        <v>0</v>
      </c>
      <c r="CS77" s="316" t="str">
        <f t="shared" ca="1" si="199"/>
        <v/>
      </c>
      <c r="CT77" s="413" t="str">
        <f t="shared" ca="1" si="200"/>
        <v/>
      </c>
      <c r="CU77" s="412" t="str">
        <f>IF(OR(CV77="",CV77=0),"",MAX(CU$5:CU76)+1)</f>
        <v/>
      </c>
      <c r="CV77" s="316" t="str">
        <f>IFERROR(INDEX($AJ$86:$AJ$97, ROWS($CV$4:CV75)), IFERROR(INDEX($AN$86:$AN$97, ROWS($CV$4:CV75)-ROWS($AJ$86:$AJ$97)), ""))</f>
        <v/>
      </c>
      <c r="CW77" s="316" t="str">
        <f t="shared" si="201"/>
        <v/>
      </c>
      <c r="CX77" s="316" t="str">
        <f>IF(OR(CY77="",CY77=0),"",MAX(CX$5:CX76)+1)</f>
        <v/>
      </c>
      <c r="CY77" s="316" t="str">
        <f>IFERROR(INDEX($AK$86:$AK$97, ROWS($CY$4:CY75)), IFERROR(INDEX($AO$86:$AO$97, ROWS($CY$4:CY75)-ROWS($AK$86:$AK$97)), ""))</f>
        <v/>
      </c>
      <c r="CZ77" s="316" t="str">
        <f t="shared" si="202"/>
        <v/>
      </c>
      <c r="DA77" s="413" t="str">
        <f t="shared" si="203"/>
        <v/>
      </c>
      <c r="DC77" s="438" t="str">
        <f ca="1">IF(OR(DD77="",DD77=0),"",MAX(DC$65:DC76)+1)</f>
        <v/>
      </c>
      <c r="DD77" s="435" t="str">
        <f t="shared" ca="1" si="166"/>
        <v/>
      </c>
      <c r="DE77" s="413" t="str">
        <f t="shared" ca="1" si="167"/>
        <v/>
      </c>
      <c r="DF77" s="432" t="str">
        <f ca="1">IF(OR(DG77="",DG77=0),"",MAX(DF$65:DF76)+1)</f>
        <v/>
      </c>
      <c r="DG77" s="414" t="str">
        <f t="shared" ca="1" si="168"/>
        <v/>
      </c>
      <c r="DH77" s="415" t="str">
        <f t="shared" ca="1" si="169"/>
        <v/>
      </c>
      <c r="DI77" s="414" t="str">
        <f t="shared" ca="1" si="170"/>
        <v/>
      </c>
      <c r="DJ77" s="413" t="str">
        <f t="shared" ca="1" si="171"/>
        <v/>
      </c>
      <c r="DK77" s="414" t="str">
        <f t="shared" ca="1" si="172"/>
        <v/>
      </c>
      <c r="DL77" s="415" t="str">
        <f t="shared" ca="1" si="173"/>
        <v/>
      </c>
      <c r="DM77" s="278"/>
      <c r="DN77" s="278"/>
      <c r="DO77" s="278"/>
      <c r="DP77" s="278"/>
      <c r="DQ77" s="278"/>
      <c r="DR77" s="278"/>
      <c r="DS77" s="278"/>
    </row>
    <row r="78" spans="16:123" x14ac:dyDescent="0.3">
      <c r="AB78" s="395" t="str">
        <f ca="1">IFERROR(MATCH($AB$59,OFFSET(Year!$AT$123:$AT$174,AB77,,1000),0)+AB77,"")</f>
        <v/>
      </c>
      <c r="AC78" s="404" t="str">
        <f ca="1">IFERROR(INDEX(Year!$AW$123:$AW$174,AB78),"")</f>
        <v/>
      </c>
      <c r="AD78" s="405" t="str">
        <f ca="1">IFERROR(INDEX(Year!$AU$123:$AU$174,AB78),"")</f>
        <v/>
      </c>
      <c r="AE78" s="406" t="str">
        <f ca="1">IFERROR(INDEX(Year!$AV$123:$AV$174,AB78),"")</f>
        <v/>
      </c>
      <c r="AF78" s="407" t="str">
        <f ca="1">IFERROR(INDEX(Year!$AT$123:$AT$174,AB78),"")</f>
        <v/>
      </c>
      <c r="AI78" s="304" t="str">
        <f t="shared" ca="1" si="183"/>
        <v/>
      </c>
      <c r="AJ78" s="305" t="str">
        <f t="shared" ca="1" si="174"/>
        <v/>
      </c>
      <c r="AK78" s="306" t="str">
        <f t="shared" ca="1" si="175"/>
        <v/>
      </c>
      <c r="AL78" s="307" t="str">
        <f t="shared" ca="1" si="176"/>
        <v/>
      </c>
      <c r="AM78" s="304" t="str">
        <f t="shared" ca="1" si="184"/>
        <v/>
      </c>
      <c r="AN78" s="305" t="str">
        <f t="shared" ca="1" si="177"/>
        <v/>
      </c>
      <c r="AO78" s="306" t="str">
        <f t="shared" ca="1" si="178"/>
        <v/>
      </c>
      <c r="AP78" s="307" t="str">
        <f t="shared" ca="1" si="179"/>
        <v/>
      </c>
      <c r="AQ78" s="304" t="str">
        <f t="shared" ca="1" si="185"/>
        <v/>
      </c>
      <c r="AR78" s="305" t="str">
        <f t="shared" ca="1" si="180"/>
        <v/>
      </c>
      <c r="AS78" s="306" t="str">
        <f t="shared" ca="1" si="181"/>
        <v/>
      </c>
      <c r="AT78" s="307" t="str">
        <f t="shared" ca="1" si="182"/>
        <v/>
      </c>
      <c r="AU78" s="304"/>
      <c r="AV78" s="305"/>
      <c r="AW78" s="306"/>
      <c r="AX78" s="307"/>
      <c r="AY78" s="304"/>
      <c r="AZ78" s="305"/>
      <c r="BA78" s="306"/>
      <c r="BB78" s="307"/>
      <c r="BC78" s="304"/>
      <c r="BD78" s="305"/>
      <c r="BE78" s="306"/>
      <c r="BF78" s="307"/>
      <c r="BG78" s="304"/>
      <c r="BH78" s="305"/>
      <c r="BI78" s="306"/>
      <c r="BJ78" s="307"/>
      <c r="BL78" s="412">
        <f ca="1">IF(OR(BM78="",BM78=0),"",MAX(BL$5:BL77)+1)</f>
        <v>4</v>
      </c>
      <c r="BM78" s="316" t="str">
        <f ca="1">IFERROR(INDEX($AJ$6:$AJ$17, ROWS(BM$4:$BM76)), IFERROR(INDEX($AN$6:$AN$17, ROWS(BM$4:$BM76)-ROWS($AJ$6:$AJ$17)), IFERROR(INDEX($AR$6:$AR$17, ROWS(BM$4:$BM76)-ROWS($AJ$6:$AJ$17)-ROWS($AN$6:$AN$17)),IFERROR(INDEX($AV$6:$AV$17, ROWS(BM$4:$BM76)-ROWS($AJ$6:$AJ$17)-ROWS($AN$6:$AN$17)-ROWS($AR$6:$AR$17)),IFERROR(INDEX($AZ$6:$AZ$17, ROWS(BM$4:$BM76)-ROWS($AJ$6:$AJ$17)-ROWS($AN$6:$AN$17)-ROWS($AR$6:$AR$17)-ROWS($AV$6:$AV$17)),IFERROR(INDEX($BD$6:$BD$17, ROWS(BM$4:$BM76)-ROWS($AJ$6:$AJ$17)-ROWS($AN$6:$AN$17)-ROWS($AR$6:$AR$17)-ROWS($AV$6:$AV$17)-ROWS($AZ$6:$AZ$17)),IFERROR(INDEX($BH$6:$BH$17, ROWS(BM$4:$BM76)-ROWS($AJ$6:$AJ$17)-ROWS($AN$6:$AN$17)-ROWS($AR$6:$AR$17)-ROWS($AV$6:$AV$17)-ROWS($AZ$6:$AZ$17)-ROWS($BD$6:$BD$17)), "")))))))</f>
        <v>Car 1 Gas</v>
      </c>
      <c r="BN78" s="316" t="str">
        <f t="shared" ca="1" si="186"/>
        <v/>
      </c>
      <c r="BO78" s="316">
        <f ca="1">IF(OR(BP78="",BP78=0),"",MAX(BO$5:BO77)+1)</f>
        <v>4</v>
      </c>
      <c r="BP78" s="316">
        <f ca="1">IFERROR(INDEX($AK$6:$AK$17, ROWS($BP$4:BP76)), IFERROR(INDEX($AO$6:$AO$17, ROWS($BP$4:BP76)-ROWS($AK$6:$AK$17)), IFERROR(INDEX($AS$6:$AS$17, ROWS($BP$4:BP76)-ROWS($AK$6:$AK$17)-ROWS($AO$6:$AO$17)),IFERROR(INDEX($AW$6:$AW$17, ROWS($BP$4:BP76)-ROWS($AK$6:$AK$17)-ROWS($AO$6:$AO$17)-ROWS($AS$6:$AS$17)),IFERROR(INDEX($BA$6:$BA$17, ROWS($BP$4:BP76)-ROWS($AK$6:$AK$17)-ROWS($AO$6:$AO$17)-ROWS($AS$6:$AS$17)-ROWS($AW$6:$AW$17)),IFERROR(INDEX($BE$6:$BE$17, ROWS($BP$4:BP76)-ROWS($AK$6:$AK$17)-ROWS($AO$6:$AO$17)-ROWS($AS$6:$AS$17)-ROWS($AW$6:$AW$17)-ROWS($BA$6:$BA$17)),IFERROR(INDEX($BI$6:$BI$17, ROWS($BP$4:BP76)-ROWS($AK$6:$AK$17)-ROWS($AO$6:$AO$17)-ROWS($AS$6:$AS$17)-ROWS($AW$6:$AW$17)-ROWS($BA$6:$BA$17)-ROWS($BE$6:$BE$17)), "")))))))</f>
        <v>50</v>
      </c>
      <c r="BQ78" s="316" t="str">
        <f t="shared" ca="1" si="187"/>
        <v/>
      </c>
      <c r="BR78" s="413" t="str">
        <f t="shared" ca="1" si="188"/>
        <v/>
      </c>
      <c r="BS78" s="412" t="str">
        <f ca="1">IF(OR(BT78="",BT78=0),"",MAX(BS$5:BS77)+1)</f>
        <v/>
      </c>
      <c r="BT78" s="316" t="str">
        <f ca="1">IFERROR(INDEX($AJ$22:$AJ$33, ROWS($BT$4:BT76)), IFERROR(INDEX($AN$22:$AN$33, ROWS($BT$4:BT76)-ROWS($AJ$22:$AJ$33)), IFERROR(INDEX($AR$22:$AR$33, ROWS($BT$4:BT76)-ROWS($AJ$22:$AJ$33)-ROWS($AN$22:$AN$33)),IFERROR(INDEX($AV$22:$AV$33, ROWS($BT$4:BT76)-ROWS($AJ$22:$AJ$33)-ROWS($AN$22:$AN$33)-ROWS($AR$22:$AR$33)),IFERROR(INDEX($AZ$22:$AZ$33, ROWS($BT$4:BT76)-ROWS($AJ$22:$AJ$33)-ROWS($AN$22:$AN$33)-ROWS($AR$22:$AR$33)-ROWS($AV$22:$AV$33)),IFERROR(INDEX($BD$22:$BD$33, ROWS($BT$4:BT76)-ROWS($AJ$22:$AJ$33)-ROWS($AN$22:$AN$33)-ROWS($AR$22:$AR$33)-ROWS($AV$22:$AV$33)-ROWS($AZ$22:$AZ$33)),IFERROR(INDEX($BH$22:$BH$33, ROWS($BT$4:BT76)-ROWS($AJ$22:$AJ$33)-ROWS($AN$22:$AN$33)-ROWS($AR$22:$AR$33)-ROWS($AV$22:$AV$33)-ROWS($AZ$22:$AZ$33)-ROWS($BD$22:$BD$33)), "")))))))</f>
        <v/>
      </c>
      <c r="BU78" s="316" t="str">
        <f t="shared" ca="1" si="189"/>
        <v/>
      </c>
      <c r="BV78" s="316" t="str">
        <f ca="1">IF(OR(BW78="",BW78=0),"",MAX(BV$5:BV77)+1)</f>
        <v/>
      </c>
      <c r="BW78" s="316" t="str">
        <f ca="1">IFERROR(INDEX($AK$22:$AK$33, ROWS($BW$4:BW76)), IFERROR(INDEX($AO$22:$AO$33, ROWS($BW$4:BW76)-ROWS($AK$22:$AK$33)), IFERROR(INDEX($AS$22:$AS$33, ROWS($BW$4:BW76)-ROWS($AK$22:$AK$33)-ROWS($AO$22:$AO$33)),IFERROR(INDEX($AW$22:$AW$33, ROWS($BW$4:BW76)-ROWS($AK$22:$AK$33)-ROWS($AO$22:$AO$33)-ROWS($AS$22:$AS$33)),IFERROR(INDEX($BA$22:$BA$33, ROWS($BW$4:BW76)-ROWS($AK$22:$AK$33)-ROWS($AO$22:$AO$33)-ROWS($AS$22:$AS$33)-ROWS($AW$22:$AW$33)),IFERROR(INDEX($BE$22:$BE$33, ROWS($BW$4:BW76)-ROWS($AK$22:$AK$33)-ROWS($AO$22:$AO$33)-ROWS($AS$22:$AS$33)-ROWS($AW$22:$AW$33)-ROWS($BA$22:$BA$33)),IFERROR(INDEX($BI$22:$BI$33, ROWS($BW$4:BW76)-ROWS($AK$22:$AK$33)-ROWS($AO$22:$AO$33)-ROWS($AS$22:$AS$33)-ROWS($AW$22:$AW$33)-ROWS($BA$22:$BA$33)-ROWS($BE$22:$BE$33)), "")))))))</f>
        <v/>
      </c>
      <c r="BX78" s="316" t="str">
        <f t="shared" ca="1" si="190"/>
        <v/>
      </c>
      <c r="BY78" s="413" t="str">
        <f t="shared" ca="1" si="191"/>
        <v/>
      </c>
      <c r="BZ78" s="412">
        <f ca="1">IF(OR(CA78="",CA78=0),"",MAX(BZ$5:BZ77)+1)</f>
        <v>14</v>
      </c>
      <c r="CA78" s="316" t="str">
        <f ca="1">IFERROR(INDEX($AJ$38:$AJ$49, ROWS($CA$4:CA76)), IFERROR(INDEX($AN$38:$AN$49, ROWS($CA$4:CA76)-ROWS($AJ$38:$AJ$49)), IFERROR(INDEX($AR$38:$AR$49, ROWS($CA$4:CA76)-ROWS($AJ$38:$AJ$49)-ROWS($AN$38:$AN$49)),IFERROR(INDEX($AV$38:$AV$49, ROWS($CA$4:CA76)-ROWS($AJ$38:$AJ$49)-ROWS($AN$38:$AN$49)-ROWS($AR$38:$AR$49)),IFERROR(INDEX($AZ$38:$AZ$49, ROWS($CA$4:CA76)-ROWS($AJ$38:$AJ$49)-ROWS($AN$38:$AN$49)-ROWS($AR$38:$AR$49)-ROWS($AV$38:$AV$49)),IFERROR(INDEX($BD$38:$BD$49, ROWS($CA$4:CA76)-ROWS($AJ$38:$AJ$49)-ROWS($AN$38:$AN$49)-ROWS($AR$38:$AR$49)-ROWS($AV$38:$AV$49)-ROWS($AZ$38:$AZ$49)),IFERROR(INDEX($BH$38:$BH$49, ROWS($CA$4:CA76)-ROWS($AJ$38:$AJ$49)-ROWS($AN$38:$AN$49)-ROWS($AR$38:$AR$49)-ROWS($AV$38:$AV$49)-ROWS($AZ$38:$AZ$49)-ROWS($BD$38:$BD$49)), "")))))))</f>
        <v>Audible</v>
      </c>
      <c r="CB78" s="316" t="str">
        <f t="shared" ca="1" si="192"/>
        <v/>
      </c>
      <c r="CC78" s="316">
        <f ca="1">IF(OR(CD78="",CD78=0),"",MAX(CC$5:CC77)+1)</f>
        <v>14</v>
      </c>
      <c r="CD78" s="316">
        <f ca="1">IFERROR(INDEX($AK$38:$AK$49, ROWS($CD$4:CD76)), IFERROR(INDEX($AO$38:$AO$49, ROWS($CD$4:CD76)-ROWS($AK$38:$AK$49)), IFERROR(INDEX($AS$38:$AS$49, ROWS($CD$4:CD76)-ROWS($AK$38:$AK$49)-ROWS($AO$38:$AO$49)),IFERROR(INDEX($AW$38:$AW$49, ROWS($CD$4:CD76)-ROWS($AK$38:$AK$49)-ROWS($AO$38:$AO$49)-ROWS($AS$38:$AS$49)),IFERROR(INDEX($BA$38:$BA$49, ROWS($CD$4:CD76)-ROWS($AK$38:$AK$49)-ROWS($AO$38:$AO$49)-ROWS($AS$38:$AS$49)-ROWS($AW$38:$AW$49)),IFERROR(INDEX($BE$38:$BE$49, ROWS($CD$4:CD76)-ROWS($AK$38:$AK$49)-ROWS($AO$38:$AO$49)-ROWS($AS$38:$AS$49)-ROWS($AW$38:$AW$49)-ROWS($BA$38:$BA$49)),IFERROR(INDEX($BI$38:$BI$49, ROWS($CD$4:CD76)-ROWS($AK$38:$AK$49)-ROWS($AO$38:$AO$49)-ROWS($AS$38:$AS$49)-ROWS($AW$38:$AW$49)-ROWS($BA$38:$BA$49)-ROWS($BE$38:$BE$49)), "")))))))</f>
        <v>14.95</v>
      </c>
      <c r="CE78" s="316" t="str">
        <f t="shared" ca="1" si="193"/>
        <v/>
      </c>
      <c r="CF78" s="413" t="str">
        <f t="shared" ca="1" si="194"/>
        <v/>
      </c>
      <c r="CG78" s="412">
        <f ca="1">IF(OR(CH78="",CH78=0),"",MAX(CG$5:CG77)+1)</f>
        <v>6</v>
      </c>
      <c r="CH78" s="316" t="str">
        <f ca="1">IFERROR(INDEX($AJ$54:$AJ$65, ROWS($CH$4:CH76)), IFERROR(INDEX($AN$54:$AN$65, ROWS($CH$4:CH76)-ROWS($AJ$54:$AJ$65)), IFERROR(INDEX($AR$54:$AR$65, ROWS($CH$4:CH76)-ROWS($AJ$54:$AJ$65)-ROWS($AN$54:$AN$65)),IFERROR(INDEX($AV$54:$AV$65, ROWS($CH$4:CH76)-ROWS($AJ$54:$AJ$65)-ROWS($AN$54:$AN$65)-ROWS($AR$54:$AR$65)),IFERROR(INDEX($AZ$54:$AZ$65, ROWS($CH$4:CH76)-ROWS($AJ$54:$AJ$65)-ROWS($AN$54:$AN$65)-ROWS($AR$54:$AR$65)-ROWS($AV$54:$AV$65)),IFERROR(INDEX($BD$54:$BD$65, ROWS($CH$4:CH76)-ROWS($AJ$54:$AJ$65)-ROWS($AN$54:$AN$65)-ROWS($AR$54:$AR$65)-ROWS($AV$54:$AV$65)-ROWS($AZ$54:$AZ$65)),IFERROR(INDEX($BH$54:$BH$65, ROWS($CH$4:CH76)-ROWS($AJ$54:$AJ$65)-ROWS($AN$54:$AN$65)-ROWS($AR$54:$AR$65)-ROWS($AV$54:$AV$65)-ROWS($AZ$54:$AZ$65)-ROWS($BD$54:$BD$65)), "")))))))</f>
        <v>Credit Card 1</v>
      </c>
      <c r="CI78" s="316" t="str">
        <f t="shared" ca="1" si="195"/>
        <v/>
      </c>
      <c r="CJ78" s="316">
        <f ca="1">IF(OR(CK78="",CK78=0),"",MAX(CJ$5:CJ77)+1)</f>
        <v>6</v>
      </c>
      <c r="CK78" s="316">
        <f ca="1">IFERROR(INDEX($AK$54:$AK$65, ROWS($CK$4:CK76)), IFERROR(INDEX($AO$54:$AO$65, ROWS($CK$4:CK76)-ROWS($AK$54:$AK$65)), IFERROR(INDEX($AS$54:$AS$65, ROWS($CK$4:CK76)-ROWS($AK$54:$AK$65)-ROWS($AO$54:$AO$65)),IFERROR(INDEX($AW$54:$AW$65, ROWS($CK$4:CK76)-ROWS($AK$54:$AK$65)-ROWS($AO$54:$AO$65)-ROWS($AS$54:$AS$65)),IFERROR(INDEX($BA$54:$BA$65, ROWS($CK$4:CK76)-ROWS($AK$54:$AK$65)-ROWS($AO$54:$AO$65)-ROWS($AS$54:$AS$65)-ROWS($AW$54:$AW$65)),IFERROR(INDEX($BE$54:$BE$65, ROWS($CK$4:CK76)-ROWS($AK$54:$AK$65)-ROWS($AO$54:$AO$65)-ROWS($AS$54:$AS$65)-ROWS($AW$54:$AW$65)-ROWS($BA$54:$BA$65)),IFERROR(INDEX($BI$54:$BI$65, ROWS($CK$4:CK76)-ROWS($AK$54:$AK$65)-ROWS($AO$54:$AO$65)-ROWS($AS$54:$AS$65)-ROWS($AW$54:$AW$65)-ROWS($BA$54:$BA$65)-ROWS($BE$54:$BE$65)), "")))))))</f>
        <v>50</v>
      </c>
      <c r="CL78" s="316" t="str">
        <f t="shared" ca="1" si="196"/>
        <v/>
      </c>
      <c r="CM78" s="413" t="str">
        <f t="shared" ca="1" si="197"/>
        <v/>
      </c>
      <c r="CN78" s="412" t="str">
        <f>IF(OR(CO78="",CO78=0),"",MAX(CN$5:CN77)+1)</f>
        <v/>
      </c>
      <c r="CO78" s="316">
        <f>IFERROR(INDEX($AJ$70:$AJ$81, ROWS($CO$4:CO76)), IFERROR(INDEX($AN$70:$AN$81, ROWS($CO$4:CO76)-ROWS($AJ$70:$AJ$81)), IFERROR(INDEX($AR$70:$AR$81, ROWS($CO$4:CO76)-ROWS($AJ$70:$AJ$81)-ROWS($AN$70:$AN$81)),IFERROR(INDEX($AV$70:$AV$81, ROWS($CO$4:CO76)-ROWS($AJ$70:$AJ$81)-ROWS($AN$70:$AN$81)-ROWS($AR$70:$AR$81)),IFERROR(INDEX($AZ$70:$AZ$81, ROWS($CO$4:CO76)-ROWS($AJ$70:$AJ$81)-ROWS($AN$70:$AN$81)-ROWS($AR$70:$AR$81)-ROWS($AV$70:$AV$81)),IFERROR(INDEX($BD$70:$BD$81, ROWS($CO$4:CO76)-ROWS($AJ$70:$AJ$81)-ROWS($AN$70:$AN$81)-ROWS($AR$70:$AR$81)-ROWS($AV$70:$AV$81)-ROWS($AZ$70:$AZ$81)),IFERROR(INDEX($BH$70:$BH$81, ROWS($CO$4:CO76)-ROWS($AJ$70:$AJ$81)-ROWS($AN$70:$AN$81)-ROWS($AR$70:$AR$81)-ROWS($AV$70:$AV$81)-ROWS($AZ$70:$AZ$81)-ROWS($BD$70:$BD$81)), "")))))))</f>
        <v>0</v>
      </c>
      <c r="CP78" s="316" t="str">
        <f t="shared" ca="1" si="198"/>
        <v/>
      </c>
      <c r="CQ78" s="316" t="str">
        <f>IF(OR(CR78="",CR78=0),"",MAX(CQ$5:CQ77)+1)</f>
        <v/>
      </c>
      <c r="CR78" s="316">
        <f>IFERROR(INDEX($AK$70:$AK$81, ROWS($CR$4:CR76)), IFERROR(INDEX($AO$70:$AO$81, ROWS($CR$4:CR76)-ROWS($AK$70:$AK$81)), IFERROR(INDEX($AS$70:$AS$81, ROWS($CR$4:CR76)-ROWS($AK$70:$AK$81)-ROWS($AO$70:$AO$81)),IFERROR(INDEX($AW$70:$AW$81, ROWS($CR$4:CR76)-ROWS($AK$70:$AK$81)-ROWS($AO$70:$AO$81)-ROWS($AS$70:$AS$81)),IFERROR(INDEX($BA$70:$BA$81, ROWS($CR$4:CR76)-ROWS($AK$70:$AK$81)-ROWS($AO$70:$AO$81)-ROWS($AS$70:$AS$81)-ROWS($AW$70:$AW$81)),IFERROR(INDEX($BE$70:$BE$81, ROWS($CR$4:CR76)-ROWS($AK$70:$AK$81)-ROWS($AO$70:$AO$81)-ROWS($AS$70:$AS$81)-ROWS($AW$70:$AW$81)-ROWS($BA$70:$BA$81)),IFERROR(INDEX($BI$70:$BI$81, ROWS($CR$4:CR76)-ROWS($AK$70:$AK$81)-ROWS($AO$70:$AO$81)-ROWS($AS$70:$AS$81)-ROWS($AW$70:$AW$81)-ROWS($BA$70:$BA$81)-ROWS($BE$70:$BE$81)), "")))))))</f>
        <v>0</v>
      </c>
      <c r="CS78" s="316" t="str">
        <f t="shared" ca="1" si="199"/>
        <v/>
      </c>
      <c r="CT78" s="413" t="str">
        <f t="shared" ca="1" si="200"/>
        <v/>
      </c>
      <c r="CU78" s="412" t="str">
        <f>IF(OR(CV78="",CV78=0),"",MAX(CU$5:CU77)+1)</f>
        <v/>
      </c>
      <c r="CV78" s="316" t="str">
        <f>IFERROR(INDEX($AJ$86:$AJ$97, ROWS($CV$4:CV76)), IFERROR(INDEX($AN$86:$AN$97, ROWS($CV$4:CV76)-ROWS($AJ$86:$AJ$97)), ""))</f>
        <v/>
      </c>
      <c r="CW78" s="316" t="str">
        <f t="shared" si="201"/>
        <v/>
      </c>
      <c r="CX78" s="316" t="str">
        <f>IF(OR(CY78="",CY78=0),"",MAX(CX$5:CX77)+1)</f>
        <v/>
      </c>
      <c r="CY78" s="316" t="str">
        <f>IFERROR(INDEX($AK$86:$AK$97, ROWS($CY$4:CY76)), IFERROR(INDEX($AO$86:$AO$97, ROWS($CY$4:CY76)-ROWS($AK$86:$AK$97)), ""))</f>
        <v/>
      </c>
      <c r="CZ78" s="316" t="str">
        <f t="shared" si="202"/>
        <v/>
      </c>
      <c r="DA78" s="413" t="str">
        <f t="shared" si="203"/>
        <v/>
      </c>
      <c r="DC78" s="438" t="str">
        <f ca="1">IF(OR(DD78="",DD78=0),"",MAX(DC$65:DC77)+1)</f>
        <v/>
      </c>
      <c r="DD78" s="434" t="str">
        <f t="shared" ca="1" si="166"/>
        <v/>
      </c>
      <c r="DE78" s="413" t="str">
        <f t="shared" ca="1" si="167"/>
        <v/>
      </c>
      <c r="DF78" s="431" t="str">
        <f ca="1">IF(OR(DG78="",DG78=0),"",MAX(DF$65:DF77)+1)</f>
        <v/>
      </c>
      <c r="DG78" s="412" t="str">
        <f t="shared" ca="1" si="168"/>
        <v/>
      </c>
      <c r="DH78" s="413" t="str">
        <f t="shared" ca="1" si="169"/>
        <v/>
      </c>
      <c r="DI78" s="412" t="str">
        <f t="shared" ca="1" si="170"/>
        <v/>
      </c>
      <c r="DJ78" s="413" t="str">
        <f t="shared" ca="1" si="171"/>
        <v/>
      </c>
      <c r="DK78" s="412" t="str">
        <f t="shared" ca="1" si="172"/>
        <v/>
      </c>
      <c r="DL78" s="413" t="str">
        <f t="shared" ca="1" si="173"/>
        <v/>
      </c>
      <c r="DM78" s="278"/>
      <c r="DN78" s="278"/>
      <c r="DO78" s="278"/>
      <c r="DP78" s="278"/>
      <c r="DQ78" s="278"/>
      <c r="DR78" s="278"/>
      <c r="DS78" s="278"/>
    </row>
    <row r="79" spans="16:123" x14ac:dyDescent="0.3">
      <c r="AB79" s="395" t="str">
        <f ca="1">IFERROR(MATCH($AB$59,OFFSET(Year!$AT$123:$AT$174,AB78,,1000),0)+AB78,"")</f>
        <v/>
      </c>
      <c r="AC79" s="404" t="str">
        <f ca="1">IFERROR(INDEX(Year!$AW$123:$AW$174,AB79),"")</f>
        <v/>
      </c>
      <c r="AD79" s="405" t="str">
        <f ca="1">IFERROR(INDEX(Year!$AU$123:$AU$174,AB79),"")</f>
        <v/>
      </c>
      <c r="AE79" s="406" t="str">
        <f ca="1">IFERROR(INDEX(Year!$AV$123:$AV$174,AB79),"")</f>
        <v/>
      </c>
      <c r="AF79" s="407" t="str">
        <f ca="1">IFERROR(INDEX(Year!$AT$123:$AT$174,AB79),"")</f>
        <v/>
      </c>
      <c r="AI79" s="302" t="str">
        <f t="shared" ca="1" si="183"/>
        <v/>
      </c>
      <c r="AJ79" s="293" t="str">
        <f t="shared" ca="1" si="174"/>
        <v/>
      </c>
      <c r="AK79" s="293" t="str">
        <f t="shared" ca="1" si="175"/>
        <v/>
      </c>
      <c r="AL79" s="303" t="str">
        <f t="shared" ca="1" si="176"/>
        <v/>
      </c>
      <c r="AM79" s="302" t="str">
        <f t="shared" ca="1" si="184"/>
        <v/>
      </c>
      <c r="AN79" s="293" t="str">
        <f t="shared" ca="1" si="177"/>
        <v/>
      </c>
      <c r="AO79" s="293" t="str">
        <f t="shared" ca="1" si="178"/>
        <v/>
      </c>
      <c r="AP79" s="303" t="str">
        <f t="shared" ca="1" si="179"/>
        <v/>
      </c>
      <c r="AQ79" s="302" t="str">
        <f t="shared" ca="1" si="185"/>
        <v/>
      </c>
      <c r="AR79" s="293" t="str">
        <f t="shared" ca="1" si="180"/>
        <v/>
      </c>
      <c r="AS79" s="293" t="str">
        <f t="shared" ca="1" si="181"/>
        <v/>
      </c>
      <c r="AT79" s="303" t="str">
        <f t="shared" ca="1" si="182"/>
        <v/>
      </c>
      <c r="AU79" s="302"/>
      <c r="AV79" s="293"/>
      <c r="AW79" s="293"/>
      <c r="AX79" s="303"/>
      <c r="AY79" s="302"/>
      <c r="AZ79" s="293"/>
      <c r="BA79" s="293"/>
      <c r="BB79" s="303"/>
      <c r="BC79" s="302"/>
      <c r="BD79" s="293"/>
      <c r="BE79" s="293"/>
      <c r="BF79" s="303"/>
      <c r="BG79" s="302"/>
      <c r="BH79" s="293"/>
      <c r="BI79" s="293"/>
      <c r="BJ79" s="303"/>
      <c r="BL79" s="412" t="str">
        <f ca="1">IF(OR(BM79="",BM79=0),"",MAX(BL$5:BL78)+1)</f>
        <v/>
      </c>
      <c r="BM79" s="316" t="str">
        <f ca="1">IFERROR(INDEX($AJ$6:$AJ$17, ROWS(BM$4:$BM77)), IFERROR(INDEX($AN$6:$AN$17, ROWS(BM$4:$BM77)-ROWS($AJ$6:$AJ$17)), IFERROR(INDEX($AR$6:$AR$17, ROWS(BM$4:$BM77)-ROWS($AJ$6:$AJ$17)-ROWS($AN$6:$AN$17)),IFERROR(INDEX($AV$6:$AV$17, ROWS(BM$4:$BM77)-ROWS($AJ$6:$AJ$17)-ROWS($AN$6:$AN$17)-ROWS($AR$6:$AR$17)),IFERROR(INDEX($AZ$6:$AZ$17, ROWS(BM$4:$BM77)-ROWS($AJ$6:$AJ$17)-ROWS($AN$6:$AN$17)-ROWS($AR$6:$AR$17)-ROWS($AV$6:$AV$17)),IFERROR(INDEX($BD$6:$BD$17, ROWS(BM$4:$BM77)-ROWS($AJ$6:$AJ$17)-ROWS($AN$6:$AN$17)-ROWS($AR$6:$AR$17)-ROWS($AV$6:$AV$17)-ROWS($AZ$6:$AZ$17)),IFERROR(INDEX($BH$6:$BH$17, ROWS(BM$4:$BM77)-ROWS($AJ$6:$AJ$17)-ROWS($AN$6:$AN$17)-ROWS($AR$6:$AR$17)-ROWS($AV$6:$AV$17)-ROWS($AZ$6:$AZ$17)-ROWS($BD$6:$BD$17)), "")))))))</f>
        <v/>
      </c>
      <c r="BN79" s="316" t="str">
        <f t="shared" ca="1" si="186"/>
        <v/>
      </c>
      <c r="BO79" s="316" t="str">
        <f ca="1">IF(OR(BP79="",BP79=0),"",MAX(BO$5:BO78)+1)</f>
        <v/>
      </c>
      <c r="BP79" s="316" t="str">
        <f ca="1">IFERROR(INDEX($AK$6:$AK$17, ROWS($BP$4:BP77)), IFERROR(INDEX($AO$6:$AO$17, ROWS($BP$4:BP77)-ROWS($AK$6:$AK$17)), IFERROR(INDEX($AS$6:$AS$17, ROWS($BP$4:BP77)-ROWS($AK$6:$AK$17)-ROWS($AO$6:$AO$17)),IFERROR(INDEX($AW$6:$AW$17, ROWS($BP$4:BP77)-ROWS($AK$6:$AK$17)-ROWS($AO$6:$AO$17)-ROWS($AS$6:$AS$17)),IFERROR(INDEX($BA$6:$BA$17, ROWS($BP$4:BP77)-ROWS($AK$6:$AK$17)-ROWS($AO$6:$AO$17)-ROWS($AS$6:$AS$17)-ROWS($AW$6:$AW$17)),IFERROR(INDEX($BE$6:$BE$17, ROWS($BP$4:BP77)-ROWS($AK$6:$AK$17)-ROWS($AO$6:$AO$17)-ROWS($AS$6:$AS$17)-ROWS($AW$6:$AW$17)-ROWS($BA$6:$BA$17)),IFERROR(INDEX($BI$6:$BI$17, ROWS($BP$4:BP77)-ROWS($AK$6:$AK$17)-ROWS($AO$6:$AO$17)-ROWS($AS$6:$AS$17)-ROWS($AW$6:$AW$17)-ROWS($BA$6:$BA$17)-ROWS($BE$6:$BE$17)), "")))))))</f>
        <v/>
      </c>
      <c r="BQ79" s="316" t="str">
        <f t="shared" ca="1" si="187"/>
        <v/>
      </c>
      <c r="BR79" s="413" t="str">
        <f t="shared" ca="1" si="188"/>
        <v/>
      </c>
      <c r="BS79" s="412" t="str">
        <f ca="1">IF(OR(BT79="",BT79=0),"",MAX(BS$5:BS78)+1)</f>
        <v/>
      </c>
      <c r="BT79" s="316" t="str">
        <f ca="1">IFERROR(INDEX($AJ$22:$AJ$33, ROWS($BT$4:BT77)), IFERROR(INDEX($AN$22:$AN$33, ROWS($BT$4:BT77)-ROWS($AJ$22:$AJ$33)), IFERROR(INDEX($AR$22:$AR$33, ROWS($BT$4:BT77)-ROWS($AJ$22:$AJ$33)-ROWS($AN$22:$AN$33)),IFERROR(INDEX($AV$22:$AV$33, ROWS($BT$4:BT77)-ROWS($AJ$22:$AJ$33)-ROWS($AN$22:$AN$33)-ROWS($AR$22:$AR$33)),IFERROR(INDEX($AZ$22:$AZ$33, ROWS($BT$4:BT77)-ROWS($AJ$22:$AJ$33)-ROWS($AN$22:$AN$33)-ROWS($AR$22:$AR$33)-ROWS($AV$22:$AV$33)),IFERROR(INDEX($BD$22:$BD$33, ROWS($BT$4:BT77)-ROWS($AJ$22:$AJ$33)-ROWS($AN$22:$AN$33)-ROWS($AR$22:$AR$33)-ROWS($AV$22:$AV$33)-ROWS($AZ$22:$AZ$33)),IFERROR(INDEX($BH$22:$BH$33, ROWS($BT$4:BT77)-ROWS($AJ$22:$AJ$33)-ROWS($AN$22:$AN$33)-ROWS($AR$22:$AR$33)-ROWS($AV$22:$AV$33)-ROWS($AZ$22:$AZ$33)-ROWS($BD$22:$BD$33)), "")))))))</f>
        <v/>
      </c>
      <c r="BU79" s="316" t="str">
        <f t="shared" ca="1" si="189"/>
        <v/>
      </c>
      <c r="BV79" s="316" t="str">
        <f ca="1">IF(OR(BW79="",BW79=0),"",MAX(BV$5:BV78)+1)</f>
        <v/>
      </c>
      <c r="BW79" s="316" t="str">
        <f ca="1">IFERROR(INDEX($AK$22:$AK$33, ROWS($BW$4:BW77)), IFERROR(INDEX($AO$22:$AO$33, ROWS($BW$4:BW77)-ROWS($AK$22:$AK$33)), IFERROR(INDEX($AS$22:$AS$33, ROWS($BW$4:BW77)-ROWS($AK$22:$AK$33)-ROWS($AO$22:$AO$33)),IFERROR(INDEX($AW$22:$AW$33, ROWS($BW$4:BW77)-ROWS($AK$22:$AK$33)-ROWS($AO$22:$AO$33)-ROWS($AS$22:$AS$33)),IFERROR(INDEX($BA$22:$BA$33, ROWS($BW$4:BW77)-ROWS($AK$22:$AK$33)-ROWS($AO$22:$AO$33)-ROWS($AS$22:$AS$33)-ROWS($AW$22:$AW$33)),IFERROR(INDEX($BE$22:$BE$33, ROWS($BW$4:BW77)-ROWS($AK$22:$AK$33)-ROWS($AO$22:$AO$33)-ROWS($AS$22:$AS$33)-ROWS($AW$22:$AW$33)-ROWS($BA$22:$BA$33)),IFERROR(INDEX($BI$22:$BI$33, ROWS($BW$4:BW77)-ROWS($AK$22:$AK$33)-ROWS($AO$22:$AO$33)-ROWS($AS$22:$AS$33)-ROWS($AW$22:$AW$33)-ROWS($BA$22:$BA$33)-ROWS($BE$22:$BE$33)), "")))))))</f>
        <v/>
      </c>
      <c r="BX79" s="316" t="str">
        <f t="shared" ca="1" si="190"/>
        <v/>
      </c>
      <c r="BY79" s="413" t="str">
        <f t="shared" ca="1" si="191"/>
        <v/>
      </c>
      <c r="BZ79" s="412">
        <f ca="1">IF(OR(CA79="",CA79=0),"",MAX(BZ$5:BZ78)+1)</f>
        <v>15</v>
      </c>
      <c r="CA79" s="316" t="str">
        <f ca="1">IFERROR(INDEX($AJ$38:$AJ$49, ROWS($CA$4:CA77)), IFERROR(INDEX($AN$38:$AN$49, ROWS($CA$4:CA77)-ROWS($AJ$38:$AJ$49)), IFERROR(INDEX($AR$38:$AR$49, ROWS($CA$4:CA77)-ROWS($AJ$38:$AJ$49)-ROWS($AN$38:$AN$49)),IFERROR(INDEX($AV$38:$AV$49, ROWS($CA$4:CA77)-ROWS($AJ$38:$AJ$49)-ROWS($AN$38:$AN$49)-ROWS($AR$38:$AR$49)),IFERROR(INDEX($AZ$38:$AZ$49, ROWS($CA$4:CA77)-ROWS($AJ$38:$AJ$49)-ROWS($AN$38:$AN$49)-ROWS($AR$38:$AR$49)-ROWS($AV$38:$AV$49)),IFERROR(INDEX($BD$38:$BD$49, ROWS($CA$4:CA77)-ROWS($AJ$38:$AJ$49)-ROWS($AN$38:$AN$49)-ROWS($AR$38:$AR$49)-ROWS($AV$38:$AV$49)-ROWS($AZ$38:$AZ$49)),IFERROR(INDEX($BH$38:$BH$49, ROWS($CA$4:CA77)-ROWS($AJ$38:$AJ$49)-ROWS($AN$38:$AN$49)-ROWS($AR$38:$AR$49)-ROWS($AV$38:$AV$49)-ROWS($AZ$38:$AZ$49)-ROWS($BD$38:$BD$49)), "")))))))</f>
        <v>Car 1 Gas</v>
      </c>
      <c r="CB79" s="316" t="str">
        <f t="shared" ca="1" si="192"/>
        <v/>
      </c>
      <c r="CC79" s="316">
        <f ca="1">IF(OR(CD79="",CD79=0),"",MAX(CC$5:CC78)+1)</f>
        <v>15</v>
      </c>
      <c r="CD79" s="316">
        <f ca="1">IFERROR(INDEX($AK$38:$AK$49, ROWS($CD$4:CD77)), IFERROR(INDEX($AO$38:$AO$49, ROWS($CD$4:CD77)-ROWS($AK$38:$AK$49)), IFERROR(INDEX($AS$38:$AS$49, ROWS($CD$4:CD77)-ROWS($AK$38:$AK$49)-ROWS($AO$38:$AO$49)),IFERROR(INDEX($AW$38:$AW$49, ROWS($CD$4:CD77)-ROWS($AK$38:$AK$49)-ROWS($AO$38:$AO$49)-ROWS($AS$38:$AS$49)),IFERROR(INDEX($BA$38:$BA$49, ROWS($CD$4:CD77)-ROWS($AK$38:$AK$49)-ROWS($AO$38:$AO$49)-ROWS($AS$38:$AS$49)-ROWS($AW$38:$AW$49)),IFERROR(INDEX($BE$38:$BE$49, ROWS($CD$4:CD77)-ROWS($AK$38:$AK$49)-ROWS($AO$38:$AO$49)-ROWS($AS$38:$AS$49)-ROWS($AW$38:$AW$49)-ROWS($BA$38:$BA$49)),IFERROR(INDEX($BI$38:$BI$49, ROWS($CD$4:CD77)-ROWS($AK$38:$AK$49)-ROWS($AO$38:$AO$49)-ROWS($AS$38:$AS$49)-ROWS($AW$38:$AW$49)-ROWS($BA$38:$BA$49)-ROWS($BE$38:$BE$49)), "")))))))</f>
        <v>50</v>
      </c>
      <c r="CE79" s="316" t="str">
        <f t="shared" ca="1" si="193"/>
        <v/>
      </c>
      <c r="CF79" s="413" t="str">
        <f t="shared" ca="1" si="194"/>
        <v/>
      </c>
      <c r="CG79" s="412" t="str">
        <f ca="1">IF(OR(CH79="",CH79=0),"",MAX(CG$5:CG78)+1)</f>
        <v/>
      </c>
      <c r="CH79" s="316" t="str">
        <f ca="1">IFERROR(INDEX($AJ$54:$AJ$65, ROWS($CH$4:CH77)), IFERROR(INDEX($AN$54:$AN$65, ROWS($CH$4:CH77)-ROWS($AJ$54:$AJ$65)), IFERROR(INDEX($AR$54:$AR$65, ROWS($CH$4:CH77)-ROWS($AJ$54:$AJ$65)-ROWS($AN$54:$AN$65)),IFERROR(INDEX($AV$54:$AV$65, ROWS($CH$4:CH77)-ROWS($AJ$54:$AJ$65)-ROWS($AN$54:$AN$65)-ROWS($AR$54:$AR$65)),IFERROR(INDEX($AZ$54:$AZ$65, ROWS($CH$4:CH77)-ROWS($AJ$54:$AJ$65)-ROWS($AN$54:$AN$65)-ROWS($AR$54:$AR$65)-ROWS($AV$54:$AV$65)),IFERROR(INDEX($BD$54:$BD$65, ROWS($CH$4:CH77)-ROWS($AJ$54:$AJ$65)-ROWS($AN$54:$AN$65)-ROWS($AR$54:$AR$65)-ROWS($AV$54:$AV$65)-ROWS($AZ$54:$AZ$65)),IFERROR(INDEX($BH$54:$BH$65, ROWS($CH$4:CH77)-ROWS($AJ$54:$AJ$65)-ROWS($AN$54:$AN$65)-ROWS($AR$54:$AR$65)-ROWS($AV$54:$AV$65)-ROWS($AZ$54:$AZ$65)-ROWS($BD$54:$BD$65)), "")))))))</f>
        <v/>
      </c>
      <c r="CI79" s="316" t="str">
        <f t="shared" ca="1" si="195"/>
        <v/>
      </c>
      <c r="CJ79" s="316" t="str">
        <f ca="1">IF(OR(CK79="",CK79=0),"",MAX(CJ$5:CJ78)+1)</f>
        <v/>
      </c>
      <c r="CK79" s="316" t="str">
        <f ca="1">IFERROR(INDEX($AK$54:$AK$65, ROWS($CK$4:CK77)), IFERROR(INDEX($AO$54:$AO$65, ROWS($CK$4:CK77)-ROWS($AK$54:$AK$65)), IFERROR(INDEX($AS$54:$AS$65, ROWS($CK$4:CK77)-ROWS($AK$54:$AK$65)-ROWS($AO$54:$AO$65)),IFERROR(INDEX($AW$54:$AW$65, ROWS($CK$4:CK77)-ROWS($AK$54:$AK$65)-ROWS($AO$54:$AO$65)-ROWS($AS$54:$AS$65)),IFERROR(INDEX($BA$54:$BA$65, ROWS($CK$4:CK77)-ROWS($AK$54:$AK$65)-ROWS($AO$54:$AO$65)-ROWS($AS$54:$AS$65)-ROWS($AW$54:$AW$65)),IFERROR(INDEX($BE$54:$BE$65, ROWS($CK$4:CK77)-ROWS($AK$54:$AK$65)-ROWS($AO$54:$AO$65)-ROWS($AS$54:$AS$65)-ROWS($AW$54:$AW$65)-ROWS($BA$54:$BA$65)),IFERROR(INDEX($BI$54:$BI$65, ROWS($CK$4:CK77)-ROWS($AK$54:$AK$65)-ROWS($AO$54:$AO$65)-ROWS($AS$54:$AS$65)-ROWS($AW$54:$AW$65)-ROWS($BA$54:$BA$65)-ROWS($BE$54:$BE$65)), "")))))))</f>
        <v/>
      </c>
      <c r="CL79" s="316" t="str">
        <f t="shared" ca="1" si="196"/>
        <v/>
      </c>
      <c r="CM79" s="413" t="str">
        <f t="shared" ca="1" si="197"/>
        <v/>
      </c>
      <c r="CN79" s="412" t="str">
        <f>IF(OR(CO79="",CO79=0),"",MAX(CN$5:CN78)+1)</f>
        <v/>
      </c>
      <c r="CO79" s="316">
        <f>IFERROR(INDEX($AJ$70:$AJ$81, ROWS($CO$4:CO77)), IFERROR(INDEX($AN$70:$AN$81, ROWS($CO$4:CO77)-ROWS($AJ$70:$AJ$81)), IFERROR(INDEX($AR$70:$AR$81, ROWS($CO$4:CO77)-ROWS($AJ$70:$AJ$81)-ROWS($AN$70:$AN$81)),IFERROR(INDEX($AV$70:$AV$81, ROWS($CO$4:CO77)-ROWS($AJ$70:$AJ$81)-ROWS($AN$70:$AN$81)-ROWS($AR$70:$AR$81)),IFERROR(INDEX($AZ$70:$AZ$81, ROWS($CO$4:CO77)-ROWS($AJ$70:$AJ$81)-ROWS($AN$70:$AN$81)-ROWS($AR$70:$AR$81)-ROWS($AV$70:$AV$81)),IFERROR(INDEX($BD$70:$BD$81, ROWS($CO$4:CO77)-ROWS($AJ$70:$AJ$81)-ROWS($AN$70:$AN$81)-ROWS($AR$70:$AR$81)-ROWS($AV$70:$AV$81)-ROWS($AZ$70:$AZ$81)),IFERROR(INDEX($BH$70:$BH$81, ROWS($CO$4:CO77)-ROWS($AJ$70:$AJ$81)-ROWS($AN$70:$AN$81)-ROWS($AR$70:$AR$81)-ROWS($AV$70:$AV$81)-ROWS($AZ$70:$AZ$81)-ROWS($BD$70:$BD$81)), "")))))))</f>
        <v>0</v>
      </c>
      <c r="CP79" s="316" t="str">
        <f t="shared" ca="1" si="198"/>
        <v/>
      </c>
      <c r="CQ79" s="316" t="str">
        <f>IF(OR(CR79="",CR79=0),"",MAX(CQ$5:CQ78)+1)</f>
        <v/>
      </c>
      <c r="CR79" s="316">
        <f>IFERROR(INDEX($AK$70:$AK$81, ROWS($CR$4:CR77)), IFERROR(INDEX($AO$70:$AO$81, ROWS($CR$4:CR77)-ROWS($AK$70:$AK$81)), IFERROR(INDEX($AS$70:$AS$81, ROWS($CR$4:CR77)-ROWS($AK$70:$AK$81)-ROWS($AO$70:$AO$81)),IFERROR(INDEX($AW$70:$AW$81, ROWS($CR$4:CR77)-ROWS($AK$70:$AK$81)-ROWS($AO$70:$AO$81)-ROWS($AS$70:$AS$81)),IFERROR(INDEX($BA$70:$BA$81, ROWS($CR$4:CR77)-ROWS($AK$70:$AK$81)-ROWS($AO$70:$AO$81)-ROWS($AS$70:$AS$81)-ROWS($AW$70:$AW$81)),IFERROR(INDEX($BE$70:$BE$81, ROWS($CR$4:CR77)-ROWS($AK$70:$AK$81)-ROWS($AO$70:$AO$81)-ROWS($AS$70:$AS$81)-ROWS($AW$70:$AW$81)-ROWS($BA$70:$BA$81)),IFERROR(INDEX($BI$70:$BI$81, ROWS($CR$4:CR77)-ROWS($AK$70:$AK$81)-ROWS($AO$70:$AO$81)-ROWS($AS$70:$AS$81)-ROWS($AW$70:$AW$81)-ROWS($BA$70:$BA$81)-ROWS($BE$70:$BE$81)), "")))))))</f>
        <v>0</v>
      </c>
      <c r="CS79" s="316" t="str">
        <f t="shared" ca="1" si="199"/>
        <v/>
      </c>
      <c r="CT79" s="413" t="str">
        <f t="shared" ca="1" si="200"/>
        <v/>
      </c>
      <c r="CU79" s="412" t="str">
        <f>IF(OR(CV79="",CV79=0),"",MAX(CU$5:CU78)+1)</f>
        <v/>
      </c>
      <c r="CV79" s="316" t="str">
        <f>IFERROR(INDEX($AJ$86:$AJ$97, ROWS($CV$4:CV77)), IFERROR(INDEX($AN$86:$AN$97, ROWS($CV$4:CV77)-ROWS($AJ$86:$AJ$97)), ""))</f>
        <v/>
      </c>
      <c r="CW79" s="316" t="str">
        <f t="shared" si="201"/>
        <v/>
      </c>
      <c r="CX79" s="316" t="str">
        <f>IF(OR(CY79="",CY79=0),"",MAX(CX$5:CX78)+1)</f>
        <v/>
      </c>
      <c r="CY79" s="316" t="str">
        <f>IFERROR(INDEX($AK$86:$AK$97, ROWS($CY$4:CY77)), IFERROR(INDEX($AO$86:$AO$97, ROWS($CY$4:CY77)-ROWS($AK$86:$AK$97)), ""))</f>
        <v/>
      </c>
      <c r="CZ79" s="316" t="str">
        <f t="shared" si="202"/>
        <v/>
      </c>
      <c r="DA79" s="413" t="str">
        <f t="shared" si="203"/>
        <v/>
      </c>
      <c r="DC79" s="438" t="str">
        <f ca="1">IF(OR(DD79="",DD79=0),"",MAX(DC$65:DC78)+1)</f>
        <v/>
      </c>
      <c r="DD79" s="434" t="str">
        <f t="shared" ca="1" si="166"/>
        <v/>
      </c>
      <c r="DE79" s="413" t="str">
        <f t="shared" ca="1" si="167"/>
        <v/>
      </c>
      <c r="DF79" s="431" t="str">
        <f ca="1">IF(OR(DG79="",DG79=0),"",MAX(DF$65:DF78)+1)</f>
        <v/>
      </c>
      <c r="DG79" s="412" t="str">
        <f t="shared" ca="1" si="168"/>
        <v/>
      </c>
      <c r="DH79" s="413" t="str">
        <f t="shared" ca="1" si="169"/>
        <v/>
      </c>
      <c r="DI79" s="412" t="str">
        <f t="shared" ca="1" si="170"/>
        <v/>
      </c>
      <c r="DJ79" s="413" t="str">
        <f t="shared" ca="1" si="171"/>
        <v/>
      </c>
      <c r="DK79" s="412" t="str">
        <f t="shared" ca="1" si="172"/>
        <v/>
      </c>
      <c r="DL79" s="413" t="str">
        <f t="shared" ca="1" si="173"/>
        <v/>
      </c>
      <c r="DM79" s="278"/>
      <c r="DN79" s="278"/>
      <c r="DO79" s="278"/>
      <c r="DP79" s="278"/>
      <c r="DQ79" s="278"/>
      <c r="DR79" s="278"/>
      <c r="DS79" s="278"/>
    </row>
    <row r="80" spans="16:123" x14ac:dyDescent="0.3">
      <c r="AB80" s="395" t="str">
        <f ca="1">IFERROR(MATCH($AB$59,OFFSET(Year!$AT$123:$AT$174,AB79,,1000),0)+AB79,"")</f>
        <v/>
      </c>
      <c r="AC80" s="404" t="str">
        <f ca="1">IFERROR(INDEX(Year!$AW$123:$AW$174,AB80),"")</f>
        <v/>
      </c>
      <c r="AD80" s="405" t="str">
        <f ca="1">IFERROR(INDEX(Year!$AU$123:$AU$174,AB80),"")</f>
        <v/>
      </c>
      <c r="AE80" s="406" t="str">
        <f ca="1">IFERROR(INDEX(Year!$AV$123:$AV$174,AB80),"")</f>
        <v/>
      </c>
      <c r="AF80" s="407" t="str">
        <f ca="1">IFERROR(INDEX(Year!$AT$123:$AT$174,AB80),"")</f>
        <v/>
      </c>
      <c r="AI80" s="308" t="str">
        <f t="shared" ca="1" si="183"/>
        <v/>
      </c>
      <c r="AJ80" s="293" t="str">
        <f t="shared" ca="1" si="174"/>
        <v/>
      </c>
      <c r="AK80" s="293" t="str">
        <f t="shared" ca="1" si="175"/>
        <v/>
      </c>
      <c r="AL80" s="303" t="str">
        <f t="shared" ca="1" si="176"/>
        <v/>
      </c>
      <c r="AM80" s="308" t="str">
        <f t="shared" ca="1" si="184"/>
        <v/>
      </c>
      <c r="AN80" s="293" t="str">
        <f t="shared" ca="1" si="177"/>
        <v/>
      </c>
      <c r="AO80" s="293" t="str">
        <f t="shared" ca="1" si="178"/>
        <v/>
      </c>
      <c r="AP80" s="303" t="str">
        <f t="shared" ca="1" si="179"/>
        <v/>
      </c>
      <c r="AQ80" s="308" t="str">
        <f t="shared" ca="1" si="185"/>
        <v/>
      </c>
      <c r="AR80" s="293" t="str">
        <f t="shared" ca="1" si="180"/>
        <v/>
      </c>
      <c r="AS80" s="293" t="str">
        <f t="shared" ca="1" si="181"/>
        <v/>
      </c>
      <c r="AT80" s="303" t="str">
        <f t="shared" ca="1" si="182"/>
        <v/>
      </c>
      <c r="AU80" s="308"/>
      <c r="AV80" s="293"/>
      <c r="AW80" s="293"/>
      <c r="AX80" s="303"/>
      <c r="AY80" s="308"/>
      <c r="AZ80" s="293"/>
      <c r="BA80" s="293"/>
      <c r="BB80" s="303"/>
      <c r="BC80" s="308"/>
      <c r="BD80" s="293"/>
      <c r="BE80" s="293"/>
      <c r="BF80" s="303"/>
      <c r="BG80" s="308"/>
      <c r="BH80" s="293"/>
      <c r="BI80" s="293"/>
      <c r="BJ80" s="303"/>
      <c r="BL80" s="412" t="str">
        <f ca="1">IF(OR(BM80="",BM80=0),"",MAX(BL$5:BL79)+1)</f>
        <v/>
      </c>
      <c r="BM80" s="316" t="str">
        <f ca="1">IFERROR(INDEX($AJ$6:$AJ$17, ROWS(BM$4:$BM78)), IFERROR(INDEX($AN$6:$AN$17, ROWS(BM$4:$BM78)-ROWS($AJ$6:$AJ$17)), IFERROR(INDEX($AR$6:$AR$17, ROWS(BM$4:$BM78)-ROWS($AJ$6:$AJ$17)-ROWS($AN$6:$AN$17)),IFERROR(INDEX($AV$6:$AV$17, ROWS(BM$4:$BM78)-ROWS($AJ$6:$AJ$17)-ROWS($AN$6:$AN$17)-ROWS($AR$6:$AR$17)),IFERROR(INDEX($AZ$6:$AZ$17, ROWS(BM$4:$BM78)-ROWS($AJ$6:$AJ$17)-ROWS($AN$6:$AN$17)-ROWS($AR$6:$AR$17)-ROWS($AV$6:$AV$17)),IFERROR(INDEX($BD$6:$BD$17, ROWS(BM$4:$BM78)-ROWS($AJ$6:$AJ$17)-ROWS($AN$6:$AN$17)-ROWS($AR$6:$AR$17)-ROWS($AV$6:$AV$17)-ROWS($AZ$6:$AZ$17)),IFERROR(INDEX($BH$6:$BH$17, ROWS(BM$4:$BM78)-ROWS($AJ$6:$AJ$17)-ROWS($AN$6:$AN$17)-ROWS($AR$6:$AR$17)-ROWS($AV$6:$AV$17)-ROWS($AZ$6:$AZ$17)-ROWS($BD$6:$BD$17)), "")))))))</f>
        <v/>
      </c>
      <c r="BN80" s="316" t="str">
        <f t="shared" ca="1" si="186"/>
        <v/>
      </c>
      <c r="BO80" s="316" t="str">
        <f ca="1">IF(OR(BP80="",BP80=0),"",MAX(BO$5:BO79)+1)</f>
        <v/>
      </c>
      <c r="BP80" s="316" t="str">
        <f ca="1">IFERROR(INDEX($AK$6:$AK$17, ROWS($BP$4:BP78)), IFERROR(INDEX($AO$6:$AO$17, ROWS($BP$4:BP78)-ROWS($AK$6:$AK$17)), IFERROR(INDEX($AS$6:$AS$17, ROWS($BP$4:BP78)-ROWS($AK$6:$AK$17)-ROWS($AO$6:$AO$17)),IFERROR(INDEX($AW$6:$AW$17, ROWS($BP$4:BP78)-ROWS($AK$6:$AK$17)-ROWS($AO$6:$AO$17)-ROWS($AS$6:$AS$17)),IFERROR(INDEX($BA$6:$BA$17, ROWS($BP$4:BP78)-ROWS($AK$6:$AK$17)-ROWS($AO$6:$AO$17)-ROWS($AS$6:$AS$17)-ROWS($AW$6:$AW$17)),IFERROR(INDEX($BE$6:$BE$17, ROWS($BP$4:BP78)-ROWS($AK$6:$AK$17)-ROWS($AO$6:$AO$17)-ROWS($AS$6:$AS$17)-ROWS($AW$6:$AW$17)-ROWS($BA$6:$BA$17)),IFERROR(INDEX($BI$6:$BI$17, ROWS($BP$4:BP78)-ROWS($AK$6:$AK$17)-ROWS($AO$6:$AO$17)-ROWS($AS$6:$AS$17)-ROWS($AW$6:$AW$17)-ROWS($BA$6:$BA$17)-ROWS($BE$6:$BE$17)), "")))))))</f>
        <v/>
      </c>
      <c r="BQ80" s="316" t="str">
        <f t="shared" ca="1" si="187"/>
        <v/>
      </c>
      <c r="BR80" s="413" t="str">
        <f t="shared" ca="1" si="188"/>
        <v/>
      </c>
      <c r="BS80" s="412" t="str">
        <f ca="1">IF(OR(BT80="",BT80=0),"",MAX(BS$5:BS79)+1)</f>
        <v/>
      </c>
      <c r="BT80" s="316" t="str">
        <f ca="1">IFERROR(INDEX($AJ$22:$AJ$33, ROWS($BT$4:BT78)), IFERROR(INDEX($AN$22:$AN$33, ROWS($BT$4:BT78)-ROWS($AJ$22:$AJ$33)), IFERROR(INDEX($AR$22:$AR$33, ROWS($BT$4:BT78)-ROWS($AJ$22:$AJ$33)-ROWS($AN$22:$AN$33)),IFERROR(INDEX($AV$22:$AV$33, ROWS($BT$4:BT78)-ROWS($AJ$22:$AJ$33)-ROWS($AN$22:$AN$33)-ROWS($AR$22:$AR$33)),IFERROR(INDEX($AZ$22:$AZ$33, ROWS($BT$4:BT78)-ROWS($AJ$22:$AJ$33)-ROWS($AN$22:$AN$33)-ROWS($AR$22:$AR$33)-ROWS($AV$22:$AV$33)),IFERROR(INDEX($BD$22:$BD$33, ROWS($BT$4:BT78)-ROWS($AJ$22:$AJ$33)-ROWS($AN$22:$AN$33)-ROWS($AR$22:$AR$33)-ROWS($AV$22:$AV$33)-ROWS($AZ$22:$AZ$33)),IFERROR(INDEX($BH$22:$BH$33, ROWS($BT$4:BT78)-ROWS($AJ$22:$AJ$33)-ROWS($AN$22:$AN$33)-ROWS($AR$22:$AR$33)-ROWS($AV$22:$AV$33)-ROWS($AZ$22:$AZ$33)-ROWS($BD$22:$BD$33)), "")))))))</f>
        <v/>
      </c>
      <c r="BU80" s="316" t="str">
        <f t="shared" ca="1" si="189"/>
        <v/>
      </c>
      <c r="BV80" s="316" t="str">
        <f ca="1">IF(OR(BW80="",BW80=0),"",MAX(BV$5:BV79)+1)</f>
        <v/>
      </c>
      <c r="BW80" s="316" t="str">
        <f ca="1">IFERROR(INDEX($AK$22:$AK$33, ROWS($BW$4:BW78)), IFERROR(INDEX($AO$22:$AO$33, ROWS($BW$4:BW78)-ROWS($AK$22:$AK$33)), IFERROR(INDEX($AS$22:$AS$33, ROWS($BW$4:BW78)-ROWS($AK$22:$AK$33)-ROWS($AO$22:$AO$33)),IFERROR(INDEX($AW$22:$AW$33, ROWS($BW$4:BW78)-ROWS($AK$22:$AK$33)-ROWS($AO$22:$AO$33)-ROWS($AS$22:$AS$33)),IFERROR(INDEX($BA$22:$BA$33, ROWS($BW$4:BW78)-ROWS($AK$22:$AK$33)-ROWS($AO$22:$AO$33)-ROWS($AS$22:$AS$33)-ROWS($AW$22:$AW$33)),IFERROR(INDEX($BE$22:$BE$33, ROWS($BW$4:BW78)-ROWS($AK$22:$AK$33)-ROWS($AO$22:$AO$33)-ROWS($AS$22:$AS$33)-ROWS($AW$22:$AW$33)-ROWS($BA$22:$BA$33)),IFERROR(INDEX($BI$22:$BI$33, ROWS($BW$4:BW78)-ROWS($AK$22:$AK$33)-ROWS($AO$22:$AO$33)-ROWS($AS$22:$AS$33)-ROWS($AW$22:$AW$33)-ROWS($BA$22:$BA$33)-ROWS($BE$22:$BE$33)), "")))))))</f>
        <v/>
      </c>
      <c r="BX80" s="316" t="str">
        <f t="shared" ca="1" si="190"/>
        <v/>
      </c>
      <c r="BY80" s="413" t="str">
        <f t="shared" ca="1" si="191"/>
        <v/>
      </c>
      <c r="BZ80" s="412" t="str">
        <f ca="1">IF(OR(CA80="",CA80=0),"",MAX(BZ$5:BZ79)+1)</f>
        <v/>
      </c>
      <c r="CA80" s="316" t="str">
        <f ca="1">IFERROR(INDEX($AJ$38:$AJ$49, ROWS($CA$4:CA78)), IFERROR(INDEX($AN$38:$AN$49, ROWS($CA$4:CA78)-ROWS($AJ$38:$AJ$49)), IFERROR(INDEX($AR$38:$AR$49, ROWS($CA$4:CA78)-ROWS($AJ$38:$AJ$49)-ROWS($AN$38:$AN$49)),IFERROR(INDEX($AV$38:$AV$49, ROWS($CA$4:CA78)-ROWS($AJ$38:$AJ$49)-ROWS($AN$38:$AN$49)-ROWS($AR$38:$AR$49)),IFERROR(INDEX($AZ$38:$AZ$49, ROWS($CA$4:CA78)-ROWS($AJ$38:$AJ$49)-ROWS($AN$38:$AN$49)-ROWS($AR$38:$AR$49)-ROWS($AV$38:$AV$49)),IFERROR(INDEX($BD$38:$BD$49, ROWS($CA$4:CA78)-ROWS($AJ$38:$AJ$49)-ROWS($AN$38:$AN$49)-ROWS($AR$38:$AR$49)-ROWS($AV$38:$AV$49)-ROWS($AZ$38:$AZ$49)),IFERROR(INDEX($BH$38:$BH$49, ROWS($CA$4:CA78)-ROWS($AJ$38:$AJ$49)-ROWS($AN$38:$AN$49)-ROWS($AR$38:$AR$49)-ROWS($AV$38:$AV$49)-ROWS($AZ$38:$AZ$49)-ROWS($BD$38:$BD$49)), "")))))))</f>
        <v/>
      </c>
      <c r="CB80" s="316" t="str">
        <f t="shared" ca="1" si="192"/>
        <v/>
      </c>
      <c r="CC80" s="316" t="str">
        <f ca="1">IF(OR(CD80="",CD80=0),"",MAX(CC$5:CC79)+1)</f>
        <v/>
      </c>
      <c r="CD80" s="316" t="str">
        <f ca="1">IFERROR(INDEX($AK$38:$AK$49, ROWS($CD$4:CD78)), IFERROR(INDEX($AO$38:$AO$49, ROWS($CD$4:CD78)-ROWS($AK$38:$AK$49)), IFERROR(INDEX($AS$38:$AS$49, ROWS($CD$4:CD78)-ROWS($AK$38:$AK$49)-ROWS($AO$38:$AO$49)),IFERROR(INDEX($AW$38:$AW$49, ROWS($CD$4:CD78)-ROWS($AK$38:$AK$49)-ROWS($AO$38:$AO$49)-ROWS($AS$38:$AS$49)),IFERROR(INDEX($BA$38:$BA$49, ROWS($CD$4:CD78)-ROWS($AK$38:$AK$49)-ROWS($AO$38:$AO$49)-ROWS($AS$38:$AS$49)-ROWS($AW$38:$AW$49)),IFERROR(INDEX($BE$38:$BE$49, ROWS($CD$4:CD78)-ROWS($AK$38:$AK$49)-ROWS($AO$38:$AO$49)-ROWS($AS$38:$AS$49)-ROWS($AW$38:$AW$49)-ROWS($BA$38:$BA$49)),IFERROR(INDEX($BI$38:$BI$49, ROWS($CD$4:CD78)-ROWS($AK$38:$AK$49)-ROWS($AO$38:$AO$49)-ROWS($AS$38:$AS$49)-ROWS($AW$38:$AW$49)-ROWS($BA$38:$BA$49)-ROWS($BE$38:$BE$49)), "")))))))</f>
        <v/>
      </c>
      <c r="CE80" s="316" t="str">
        <f t="shared" ca="1" si="193"/>
        <v/>
      </c>
      <c r="CF80" s="413" t="str">
        <f t="shared" ca="1" si="194"/>
        <v/>
      </c>
      <c r="CG80" s="412" t="str">
        <f ca="1">IF(OR(CH80="",CH80=0),"",MAX(CG$5:CG79)+1)</f>
        <v/>
      </c>
      <c r="CH80" s="316" t="str">
        <f ca="1">IFERROR(INDEX($AJ$54:$AJ$65, ROWS($CH$4:CH78)), IFERROR(INDEX($AN$54:$AN$65, ROWS($CH$4:CH78)-ROWS($AJ$54:$AJ$65)), IFERROR(INDEX($AR$54:$AR$65, ROWS($CH$4:CH78)-ROWS($AJ$54:$AJ$65)-ROWS($AN$54:$AN$65)),IFERROR(INDEX($AV$54:$AV$65, ROWS($CH$4:CH78)-ROWS($AJ$54:$AJ$65)-ROWS($AN$54:$AN$65)-ROWS($AR$54:$AR$65)),IFERROR(INDEX($AZ$54:$AZ$65, ROWS($CH$4:CH78)-ROWS($AJ$54:$AJ$65)-ROWS($AN$54:$AN$65)-ROWS($AR$54:$AR$65)-ROWS($AV$54:$AV$65)),IFERROR(INDEX($BD$54:$BD$65, ROWS($CH$4:CH78)-ROWS($AJ$54:$AJ$65)-ROWS($AN$54:$AN$65)-ROWS($AR$54:$AR$65)-ROWS($AV$54:$AV$65)-ROWS($AZ$54:$AZ$65)),IFERROR(INDEX($BH$54:$BH$65, ROWS($CH$4:CH78)-ROWS($AJ$54:$AJ$65)-ROWS($AN$54:$AN$65)-ROWS($AR$54:$AR$65)-ROWS($AV$54:$AV$65)-ROWS($AZ$54:$AZ$65)-ROWS($BD$54:$BD$65)), "")))))))</f>
        <v/>
      </c>
      <c r="CI80" s="316" t="str">
        <f t="shared" ca="1" si="195"/>
        <v/>
      </c>
      <c r="CJ80" s="316" t="str">
        <f ca="1">IF(OR(CK80="",CK80=0),"",MAX(CJ$5:CJ79)+1)</f>
        <v/>
      </c>
      <c r="CK80" s="316" t="str">
        <f ca="1">IFERROR(INDEX($AK$54:$AK$65, ROWS($CK$4:CK78)), IFERROR(INDEX($AO$54:$AO$65, ROWS($CK$4:CK78)-ROWS($AK$54:$AK$65)), IFERROR(INDEX($AS$54:$AS$65, ROWS($CK$4:CK78)-ROWS($AK$54:$AK$65)-ROWS($AO$54:$AO$65)),IFERROR(INDEX($AW$54:$AW$65, ROWS($CK$4:CK78)-ROWS($AK$54:$AK$65)-ROWS($AO$54:$AO$65)-ROWS($AS$54:$AS$65)),IFERROR(INDEX($BA$54:$BA$65, ROWS($CK$4:CK78)-ROWS($AK$54:$AK$65)-ROWS($AO$54:$AO$65)-ROWS($AS$54:$AS$65)-ROWS($AW$54:$AW$65)),IFERROR(INDEX($BE$54:$BE$65, ROWS($CK$4:CK78)-ROWS($AK$54:$AK$65)-ROWS($AO$54:$AO$65)-ROWS($AS$54:$AS$65)-ROWS($AW$54:$AW$65)-ROWS($BA$54:$BA$65)),IFERROR(INDEX($BI$54:$BI$65, ROWS($CK$4:CK78)-ROWS($AK$54:$AK$65)-ROWS($AO$54:$AO$65)-ROWS($AS$54:$AS$65)-ROWS($AW$54:$AW$65)-ROWS($BA$54:$BA$65)-ROWS($BE$54:$BE$65)), "")))))))</f>
        <v/>
      </c>
      <c r="CL80" s="316" t="str">
        <f t="shared" ca="1" si="196"/>
        <v/>
      </c>
      <c r="CM80" s="413" t="str">
        <f t="shared" ca="1" si="197"/>
        <v/>
      </c>
      <c r="CN80" s="412" t="str">
        <f>IF(OR(CO80="",CO80=0),"",MAX(CN$5:CN79)+1)</f>
        <v/>
      </c>
      <c r="CO80" s="316">
        <f>IFERROR(INDEX($AJ$70:$AJ$81, ROWS($CO$4:CO78)), IFERROR(INDEX($AN$70:$AN$81, ROWS($CO$4:CO78)-ROWS($AJ$70:$AJ$81)), IFERROR(INDEX($AR$70:$AR$81, ROWS($CO$4:CO78)-ROWS($AJ$70:$AJ$81)-ROWS($AN$70:$AN$81)),IFERROR(INDEX($AV$70:$AV$81, ROWS($CO$4:CO78)-ROWS($AJ$70:$AJ$81)-ROWS($AN$70:$AN$81)-ROWS($AR$70:$AR$81)),IFERROR(INDEX($AZ$70:$AZ$81, ROWS($CO$4:CO78)-ROWS($AJ$70:$AJ$81)-ROWS($AN$70:$AN$81)-ROWS($AR$70:$AR$81)-ROWS($AV$70:$AV$81)),IFERROR(INDEX($BD$70:$BD$81, ROWS($CO$4:CO78)-ROWS($AJ$70:$AJ$81)-ROWS($AN$70:$AN$81)-ROWS($AR$70:$AR$81)-ROWS($AV$70:$AV$81)-ROWS($AZ$70:$AZ$81)),IFERROR(INDEX($BH$70:$BH$81, ROWS($CO$4:CO78)-ROWS($AJ$70:$AJ$81)-ROWS($AN$70:$AN$81)-ROWS($AR$70:$AR$81)-ROWS($AV$70:$AV$81)-ROWS($AZ$70:$AZ$81)-ROWS($BD$70:$BD$81)), "")))))))</f>
        <v>0</v>
      </c>
      <c r="CP80" s="316" t="str">
        <f t="shared" ca="1" si="198"/>
        <v/>
      </c>
      <c r="CQ80" s="316" t="str">
        <f>IF(OR(CR80="",CR80=0),"",MAX(CQ$5:CQ79)+1)</f>
        <v/>
      </c>
      <c r="CR80" s="316">
        <f>IFERROR(INDEX($AK$70:$AK$81, ROWS($CR$4:CR78)), IFERROR(INDEX($AO$70:$AO$81, ROWS($CR$4:CR78)-ROWS($AK$70:$AK$81)), IFERROR(INDEX($AS$70:$AS$81, ROWS($CR$4:CR78)-ROWS($AK$70:$AK$81)-ROWS($AO$70:$AO$81)),IFERROR(INDEX($AW$70:$AW$81, ROWS($CR$4:CR78)-ROWS($AK$70:$AK$81)-ROWS($AO$70:$AO$81)-ROWS($AS$70:$AS$81)),IFERROR(INDEX($BA$70:$BA$81, ROWS($CR$4:CR78)-ROWS($AK$70:$AK$81)-ROWS($AO$70:$AO$81)-ROWS($AS$70:$AS$81)-ROWS($AW$70:$AW$81)),IFERROR(INDEX($BE$70:$BE$81, ROWS($CR$4:CR78)-ROWS($AK$70:$AK$81)-ROWS($AO$70:$AO$81)-ROWS($AS$70:$AS$81)-ROWS($AW$70:$AW$81)-ROWS($BA$70:$BA$81)),IFERROR(INDEX($BI$70:$BI$81, ROWS($CR$4:CR78)-ROWS($AK$70:$AK$81)-ROWS($AO$70:$AO$81)-ROWS($AS$70:$AS$81)-ROWS($AW$70:$AW$81)-ROWS($BA$70:$BA$81)-ROWS($BE$70:$BE$81)), "")))))))</f>
        <v>0</v>
      </c>
      <c r="CS80" s="316" t="str">
        <f t="shared" ca="1" si="199"/>
        <v/>
      </c>
      <c r="CT80" s="413" t="str">
        <f t="shared" ca="1" si="200"/>
        <v/>
      </c>
      <c r="CU80" s="412" t="str">
        <f>IF(OR(CV80="",CV80=0),"",MAX(CU$5:CU79)+1)</f>
        <v/>
      </c>
      <c r="CV80" s="316" t="str">
        <f>IFERROR(INDEX($AJ$86:$AJ$97, ROWS($CV$4:CV78)), IFERROR(INDEX($AN$86:$AN$97, ROWS($CV$4:CV78)-ROWS($AJ$86:$AJ$97)), ""))</f>
        <v/>
      </c>
      <c r="CW80" s="316" t="str">
        <f t="shared" si="201"/>
        <v/>
      </c>
      <c r="CX80" s="316" t="str">
        <f>IF(OR(CY80="",CY80=0),"",MAX(CX$5:CX79)+1)</f>
        <v/>
      </c>
      <c r="CY80" s="316" t="str">
        <f>IFERROR(INDEX($AK$86:$AK$97, ROWS($CY$4:CY78)), IFERROR(INDEX($AO$86:$AO$97, ROWS($CY$4:CY78)-ROWS($AK$86:$AK$97)), ""))</f>
        <v/>
      </c>
      <c r="CZ80" s="316" t="str">
        <f t="shared" si="202"/>
        <v/>
      </c>
      <c r="DA80" s="413" t="str">
        <f t="shared" si="203"/>
        <v/>
      </c>
      <c r="DC80" s="438" t="str">
        <f ca="1">IF(OR(DD80="",DD80=0),"",MAX(DC$65:DC79)+1)</f>
        <v/>
      </c>
      <c r="DD80" s="434" t="str">
        <f t="shared" ca="1" si="166"/>
        <v/>
      </c>
      <c r="DE80" s="413" t="str">
        <f t="shared" ca="1" si="167"/>
        <v/>
      </c>
      <c r="DF80" s="431" t="str">
        <f ca="1">IF(OR(DG80="",DG80=0),"",MAX(DF$65:DF79)+1)</f>
        <v/>
      </c>
      <c r="DG80" s="412" t="str">
        <f t="shared" ca="1" si="168"/>
        <v/>
      </c>
      <c r="DH80" s="413" t="str">
        <f t="shared" ca="1" si="169"/>
        <v/>
      </c>
      <c r="DI80" s="412" t="str">
        <f t="shared" ca="1" si="170"/>
        <v/>
      </c>
      <c r="DJ80" s="413" t="str">
        <f t="shared" ca="1" si="171"/>
        <v/>
      </c>
      <c r="DK80" s="412" t="str">
        <f t="shared" ca="1" si="172"/>
        <v/>
      </c>
      <c r="DL80" s="413" t="str">
        <f t="shared" ca="1" si="173"/>
        <v/>
      </c>
      <c r="DM80" s="278"/>
      <c r="DN80" s="278"/>
      <c r="DO80" s="278"/>
      <c r="DP80" s="278"/>
      <c r="DQ80" s="278"/>
      <c r="DR80" s="278"/>
      <c r="DS80" s="278"/>
    </row>
    <row r="81" spans="28:123" ht="15.75" thickBot="1" x14ac:dyDescent="0.35">
      <c r="AB81" s="395" t="str">
        <f ca="1">IFERROR(MATCH($AB$59,OFFSET(Year!$AT$123:$AT$174,AB80,,1000),0)+AB80,"")</f>
        <v/>
      </c>
      <c r="AC81" s="404" t="str">
        <f ca="1">IFERROR(INDEX(Year!$AW$123:$AW$174,AB81),"")</f>
        <v/>
      </c>
      <c r="AD81" s="405" t="str">
        <f ca="1">IFERROR(INDEX(Year!$AU$123:$AU$174,AB81),"")</f>
        <v/>
      </c>
      <c r="AE81" s="406" t="str">
        <f ca="1">IFERROR(INDEX(Year!$AV$123:$AV$174,AB81),"")</f>
        <v/>
      </c>
      <c r="AF81" s="407" t="str">
        <f ca="1">IFERROR(INDEX(Year!$AT$123:$AT$174,AB81),"")</f>
        <v/>
      </c>
      <c r="AI81" s="309" t="str">
        <f t="shared" ca="1" si="183"/>
        <v/>
      </c>
      <c r="AJ81" s="310" t="str">
        <f t="shared" ca="1" si="174"/>
        <v/>
      </c>
      <c r="AK81" s="310" t="str">
        <f t="shared" ca="1" si="175"/>
        <v/>
      </c>
      <c r="AL81" s="311" t="str">
        <f t="shared" ca="1" si="176"/>
        <v/>
      </c>
      <c r="AM81" s="309" t="str">
        <f t="shared" ca="1" si="184"/>
        <v/>
      </c>
      <c r="AN81" s="310" t="str">
        <f t="shared" ca="1" si="177"/>
        <v/>
      </c>
      <c r="AO81" s="310" t="str">
        <f t="shared" ca="1" si="178"/>
        <v/>
      </c>
      <c r="AP81" s="311" t="str">
        <f t="shared" ca="1" si="179"/>
        <v/>
      </c>
      <c r="AQ81" s="309" t="str">
        <f t="shared" ca="1" si="185"/>
        <v/>
      </c>
      <c r="AR81" s="310" t="str">
        <f t="shared" ca="1" si="180"/>
        <v/>
      </c>
      <c r="AS81" s="310" t="str">
        <f t="shared" ca="1" si="181"/>
        <v/>
      </c>
      <c r="AT81" s="311" t="str">
        <f t="shared" ca="1" si="182"/>
        <v/>
      </c>
      <c r="AU81" s="309"/>
      <c r="AV81" s="310"/>
      <c r="AW81" s="310"/>
      <c r="AX81" s="311"/>
      <c r="AY81" s="309"/>
      <c r="AZ81" s="310"/>
      <c r="BA81" s="310"/>
      <c r="BB81" s="311"/>
      <c r="BC81" s="309"/>
      <c r="BD81" s="310"/>
      <c r="BE81" s="310"/>
      <c r="BF81" s="311"/>
      <c r="BG81" s="309"/>
      <c r="BH81" s="310"/>
      <c r="BI81" s="310"/>
      <c r="BJ81" s="311"/>
      <c r="BL81" s="412" t="str">
        <f ca="1">IF(OR(BM81="",BM81=0),"",MAX(BL$5:BL80)+1)</f>
        <v/>
      </c>
      <c r="BM81" s="316" t="str">
        <f ca="1">IFERROR(INDEX($AJ$6:$AJ$17, ROWS(BM$4:$BM79)), IFERROR(INDEX($AN$6:$AN$17, ROWS(BM$4:$BM79)-ROWS($AJ$6:$AJ$17)), IFERROR(INDEX($AR$6:$AR$17, ROWS(BM$4:$BM79)-ROWS($AJ$6:$AJ$17)-ROWS($AN$6:$AN$17)),IFERROR(INDEX($AV$6:$AV$17, ROWS(BM$4:$BM79)-ROWS($AJ$6:$AJ$17)-ROWS($AN$6:$AN$17)-ROWS($AR$6:$AR$17)),IFERROR(INDEX($AZ$6:$AZ$17, ROWS(BM$4:$BM79)-ROWS($AJ$6:$AJ$17)-ROWS($AN$6:$AN$17)-ROWS($AR$6:$AR$17)-ROWS($AV$6:$AV$17)),IFERROR(INDEX($BD$6:$BD$17, ROWS(BM$4:$BM79)-ROWS($AJ$6:$AJ$17)-ROWS($AN$6:$AN$17)-ROWS($AR$6:$AR$17)-ROWS($AV$6:$AV$17)-ROWS($AZ$6:$AZ$17)),IFERROR(INDEX($BH$6:$BH$17, ROWS(BM$4:$BM79)-ROWS($AJ$6:$AJ$17)-ROWS($AN$6:$AN$17)-ROWS($AR$6:$AR$17)-ROWS($AV$6:$AV$17)-ROWS($AZ$6:$AZ$17)-ROWS($BD$6:$BD$17)), "")))))))</f>
        <v/>
      </c>
      <c r="BN81" s="316" t="str">
        <f t="shared" ca="1" si="186"/>
        <v/>
      </c>
      <c r="BO81" s="316" t="str">
        <f ca="1">IF(OR(BP81="",BP81=0),"",MAX(BO$5:BO80)+1)</f>
        <v/>
      </c>
      <c r="BP81" s="316" t="str">
        <f ca="1">IFERROR(INDEX($AK$6:$AK$17, ROWS($BP$4:BP79)), IFERROR(INDEX($AO$6:$AO$17, ROWS($BP$4:BP79)-ROWS($AK$6:$AK$17)), IFERROR(INDEX($AS$6:$AS$17, ROWS($BP$4:BP79)-ROWS($AK$6:$AK$17)-ROWS($AO$6:$AO$17)),IFERROR(INDEX($AW$6:$AW$17, ROWS($BP$4:BP79)-ROWS($AK$6:$AK$17)-ROWS($AO$6:$AO$17)-ROWS($AS$6:$AS$17)),IFERROR(INDEX($BA$6:$BA$17, ROWS($BP$4:BP79)-ROWS($AK$6:$AK$17)-ROWS($AO$6:$AO$17)-ROWS($AS$6:$AS$17)-ROWS($AW$6:$AW$17)),IFERROR(INDEX($BE$6:$BE$17, ROWS($BP$4:BP79)-ROWS($AK$6:$AK$17)-ROWS($AO$6:$AO$17)-ROWS($AS$6:$AS$17)-ROWS($AW$6:$AW$17)-ROWS($BA$6:$BA$17)),IFERROR(INDEX($BI$6:$BI$17, ROWS($BP$4:BP79)-ROWS($AK$6:$AK$17)-ROWS($AO$6:$AO$17)-ROWS($AS$6:$AS$17)-ROWS($AW$6:$AW$17)-ROWS($BA$6:$BA$17)-ROWS($BE$6:$BE$17)), "")))))))</f>
        <v/>
      </c>
      <c r="BQ81" s="316" t="str">
        <f t="shared" ca="1" si="187"/>
        <v/>
      </c>
      <c r="BR81" s="413" t="str">
        <f t="shared" ca="1" si="188"/>
        <v/>
      </c>
      <c r="BS81" s="412" t="str">
        <f ca="1">IF(OR(BT81="",BT81=0),"",MAX(BS$5:BS80)+1)</f>
        <v/>
      </c>
      <c r="BT81" s="316" t="str">
        <f ca="1">IFERROR(INDEX($AJ$22:$AJ$33, ROWS($BT$4:BT79)), IFERROR(INDEX($AN$22:$AN$33, ROWS($BT$4:BT79)-ROWS($AJ$22:$AJ$33)), IFERROR(INDEX($AR$22:$AR$33, ROWS($BT$4:BT79)-ROWS($AJ$22:$AJ$33)-ROWS($AN$22:$AN$33)),IFERROR(INDEX($AV$22:$AV$33, ROWS($BT$4:BT79)-ROWS($AJ$22:$AJ$33)-ROWS($AN$22:$AN$33)-ROWS($AR$22:$AR$33)),IFERROR(INDEX($AZ$22:$AZ$33, ROWS($BT$4:BT79)-ROWS($AJ$22:$AJ$33)-ROWS($AN$22:$AN$33)-ROWS($AR$22:$AR$33)-ROWS($AV$22:$AV$33)),IFERROR(INDEX($BD$22:$BD$33, ROWS($BT$4:BT79)-ROWS($AJ$22:$AJ$33)-ROWS($AN$22:$AN$33)-ROWS($AR$22:$AR$33)-ROWS($AV$22:$AV$33)-ROWS($AZ$22:$AZ$33)),IFERROR(INDEX($BH$22:$BH$33, ROWS($BT$4:BT79)-ROWS($AJ$22:$AJ$33)-ROWS($AN$22:$AN$33)-ROWS($AR$22:$AR$33)-ROWS($AV$22:$AV$33)-ROWS($AZ$22:$AZ$33)-ROWS($BD$22:$BD$33)), "")))))))</f>
        <v/>
      </c>
      <c r="BU81" s="316" t="str">
        <f t="shared" ca="1" si="189"/>
        <v/>
      </c>
      <c r="BV81" s="316" t="str">
        <f ca="1">IF(OR(BW81="",BW81=0),"",MAX(BV$5:BV80)+1)</f>
        <v/>
      </c>
      <c r="BW81" s="316" t="str">
        <f ca="1">IFERROR(INDEX($AK$22:$AK$33, ROWS($BW$4:BW79)), IFERROR(INDEX($AO$22:$AO$33, ROWS($BW$4:BW79)-ROWS($AK$22:$AK$33)), IFERROR(INDEX($AS$22:$AS$33, ROWS($BW$4:BW79)-ROWS($AK$22:$AK$33)-ROWS($AO$22:$AO$33)),IFERROR(INDEX($AW$22:$AW$33, ROWS($BW$4:BW79)-ROWS($AK$22:$AK$33)-ROWS($AO$22:$AO$33)-ROWS($AS$22:$AS$33)),IFERROR(INDEX($BA$22:$BA$33, ROWS($BW$4:BW79)-ROWS($AK$22:$AK$33)-ROWS($AO$22:$AO$33)-ROWS($AS$22:$AS$33)-ROWS($AW$22:$AW$33)),IFERROR(INDEX($BE$22:$BE$33, ROWS($BW$4:BW79)-ROWS($AK$22:$AK$33)-ROWS($AO$22:$AO$33)-ROWS($AS$22:$AS$33)-ROWS($AW$22:$AW$33)-ROWS($BA$22:$BA$33)),IFERROR(INDEX($BI$22:$BI$33, ROWS($BW$4:BW79)-ROWS($AK$22:$AK$33)-ROWS($AO$22:$AO$33)-ROWS($AS$22:$AS$33)-ROWS($AW$22:$AW$33)-ROWS($BA$22:$BA$33)-ROWS($BE$22:$BE$33)), "")))))))</f>
        <v/>
      </c>
      <c r="BX81" s="316" t="str">
        <f t="shared" ca="1" si="190"/>
        <v/>
      </c>
      <c r="BY81" s="413" t="str">
        <f t="shared" ca="1" si="191"/>
        <v/>
      </c>
      <c r="BZ81" s="412" t="str">
        <f ca="1">IF(OR(CA81="",CA81=0),"",MAX(BZ$5:BZ80)+1)</f>
        <v/>
      </c>
      <c r="CA81" s="316" t="str">
        <f ca="1">IFERROR(INDEX($AJ$38:$AJ$49, ROWS($CA$4:CA79)), IFERROR(INDEX($AN$38:$AN$49, ROWS($CA$4:CA79)-ROWS($AJ$38:$AJ$49)), IFERROR(INDEX($AR$38:$AR$49, ROWS($CA$4:CA79)-ROWS($AJ$38:$AJ$49)-ROWS($AN$38:$AN$49)),IFERROR(INDEX($AV$38:$AV$49, ROWS($CA$4:CA79)-ROWS($AJ$38:$AJ$49)-ROWS($AN$38:$AN$49)-ROWS($AR$38:$AR$49)),IFERROR(INDEX($AZ$38:$AZ$49, ROWS($CA$4:CA79)-ROWS($AJ$38:$AJ$49)-ROWS($AN$38:$AN$49)-ROWS($AR$38:$AR$49)-ROWS($AV$38:$AV$49)),IFERROR(INDEX($BD$38:$BD$49, ROWS($CA$4:CA79)-ROWS($AJ$38:$AJ$49)-ROWS($AN$38:$AN$49)-ROWS($AR$38:$AR$49)-ROWS($AV$38:$AV$49)-ROWS($AZ$38:$AZ$49)),IFERROR(INDEX($BH$38:$BH$49, ROWS($CA$4:CA79)-ROWS($AJ$38:$AJ$49)-ROWS($AN$38:$AN$49)-ROWS($AR$38:$AR$49)-ROWS($AV$38:$AV$49)-ROWS($AZ$38:$AZ$49)-ROWS($BD$38:$BD$49)), "")))))))</f>
        <v/>
      </c>
      <c r="CB81" s="316" t="str">
        <f t="shared" ca="1" si="192"/>
        <v/>
      </c>
      <c r="CC81" s="316" t="str">
        <f ca="1">IF(OR(CD81="",CD81=0),"",MAX(CC$5:CC80)+1)</f>
        <v/>
      </c>
      <c r="CD81" s="316" t="str">
        <f ca="1">IFERROR(INDEX($AK$38:$AK$49, ROWS($CD$4:CD79)), IFERROR(INDEX($AO$38:$AO$49, ROWS($CD$4:CD79)-ROWS($AK$38:$AK$49)), IFERROR(INDEX($AS$38:$AS$49, ROWS($CD$4:CD79)-ROWS($AK$38:$AK$49)-ROWS($AO$38:$AO$49)),IFERROR(INDEX($AW$38:$AW$49, ROWS($CD$4:CD79)-ROWS($AK$38:$AK$49)-ROWS($AO$38:$AO$49)-ROWS($AS$38:$AS$49)),IFERROR(INDEX($BA$38:$BA$49, ROWS($CD$4:CD79)-ROWS($AK$38:$AK$49)-ROWS($AO$38:$AO$49)-ROWS($AS$38:$AS$49)-ROWS($AW$38:$AW$49)),IFERROR(INDEX($BE$38:$BE$49, ROWS($CD$4:CD79)-ROWS($AK$38:$AK$49)-ROWS($AO$38:$AO$49)-ROWS($AS$38:$AS$49)-ROWS($AW$38:$AW$49)-ROWS($BA$38:$BA$49)),IFERROR(INDEX($BI$38:$BI$49, ROWS($CD$4:CD79)-ROWS($AK$38:$AK$49)-ROWS($AO$38:$AO$49)-ROWS($AS$38:$AS$49)-ROWS($AW$38:$AW$49)-ROWS($BA$38:$BA$49)-ROWS($BE$38:$BE$49)), "")))))))</f>
        <v/>
      </c>
      <c r="CE81" s="316" t="str">
        <f t="shared" ca="1" si="193"/>
        <v/>
      </c>
      <c r="CF81" s="413" t="str">
        <f t="shared" ca="1" si="194"/>
        <v/>
      </c>
      <c r="CG81" s="412" t="str">
        <f ca="1">IF(OR(CH81="",CH81=0),"",MAX(CG$5:CG80)+1)</f>
        <v/>
      </c>
      <c r="CH81" s="316" t="str">
        <f ca="1">IFERROR(INDEX($AJ$54:$AJ$65, ROWS($CH$4:CH79)), IFERROR(INDEX($AN$54:$AN$65, ROWS($CH$4:CH79)-ROWS($AJ$54:$AJ$65)), IFERROR(INDEX($AR$54:$AR$65, ROWS($CH$4:CH79)-ROWS($AJ$54:$AJ$65)-ROWS($AN$54:$AN$65)),IFERROR(INDEX($AV$54:$AV$65, ROWS($CH$4:CH79)-ROWS($AJ$54:$AJ$65)-ROWS($AN$54:$AN$65)-ROWS($AR$54:$AR$65)),IFERROR(INDEX($AZ$54:$AZ$65, ROWS($CH$4:CH79)-ROWS($AJ$54:$AJ$65)-ROWS($AN$54:$AN$65)-ROWS($AR$54:$AR$65)-ROWS($AV$54:$AV$65)),IFERROR(INDEX($BD$54:$BD$65, ROWS($CH$4:CH79)-ROWS($AJ$54:$AJ$65)-ROWS($AN$54:$AN$65)-ROWS($AR$54:$AR$65)-ROWS($AV$54:$AV$65)-ROWS($AZ$54:$AZ$65)),IFERROR(INDEX($BH$54:$BH$65, ROWS($CH$4:CH79)-ROWS($AJ$54:$AJ$65)-ROWS($AN$54:$AN$65)-ROWS($AR$54:$AR$65)-ROWS($AV$54:$AV$65)-ROWS($AZ$54:$AZ$65)-ROWS($BD$54:$BD$65)), "")))))))</f>
        <v/>
      </c>
      <c r="CI81" s="316" t="str">
        <f t="shared" ca="1" si="195"/>
        <v/>
      </c>
      <c r="CJ81" s="316" t="str">
        <f ca="1">IF(OR(CK81="",CK81=0),"",MAX(CJ$5:CJ80)+1)</f>
        <v/>
      </c>
      <c r="CK81" s="316" t="str">
        <f ca="1">IFERROR(INDEX($AK$54:$AK$65, ROWS($CK$4:CK79)), IFERROR(INDEX($AO$54:$AO$65, ROWS($CK$4:CK79)-ROWS($AK$54:$AK$65)), IFERROR(INDEX($AS$54:$AS$65, ROWS($CK$4:CK79)-ROWS($AK$54:$AK$65)-ROWS($AO$54:$AO$65)),IFERROR(INDEX($AW$54:$AW$65, ROWS($CK$4:CK79)-ROWS($AK$54:$AK$65)-ROWS($AO$54:$AO$65)-ROWS($AS$54:$AS$65)),IFERROR(INDEX($BA$54:$BA$65, ROWS($CK$4:CK79)-ROWS($AK$54:$AK$65)-ROWS($AO$54:$AO$65)-ROWS($AS$54:$AS$65)-ROWS($AW$54:$AW$65)),IFERROR(INDEX($BE$54:$BE$65, ROWS($CK$4:CK79)-ROWS($AK$54:$AK$65)-ROWS($AO$54:$AO$65)-ROWS($AS$54:$AS$65)-ROWS($AW$54:$AW$65)-ROWS($BA$54:$BA$65)),IFERROR(INDEX($BI$54:$BI$65, ROWS($CK$4:CK79)-ROWS($AK$54:$AK$65)-ROWS($AO$54:$AO$65)-ROWS($AS$54:$AS$65)-ROWS($AW$54:$AW$65)-ROWS($BA$54:$BA$65)-ROWS($BE$54:$BE$65)), "")))))))</f>
        <v/>
      </c>
      <c r="CL81" s="316" t="str">
        <f t="shared" ca="1" si="196"/>
        <v/>
      </c>
      <c r="CM81" s="413" t="str">
        <f t="shared" ca="1" si="197"/>
        <v/>
      </c>
      <c r="CN81" s="412" t="str">
        <f>IF(OR(CO81="",CO81=0),"",MAX(CN$5:CN80)+1)</f>
        <v/>
      </c>
      <c r="CO81" s="316">
        <f>IFERROR(INDEX($AJ$70:$AJ$81, ROWS($CO$4:CO79)), IFERROR(INDEX($AN$70:$AN$81, ROWS($CO$4:CO79)-ROWS($AJ$70:$AJ$81)), IFERROR(INDEX($AR$70:$AR$81, ROWS($CO$4:CO79)-ROWS($AJ$70:$AJ$81)-ROWS($AN$70:$AN$81)),IFERROR(INDEX($AV$70:$AV$81, ROWS($CO$4:CO79)-ROWS($AJ$70:$AJ$81)-ROWS($AN$70:$AN$81)-ROWS($AR$70:$AR$81)),IFERROR(INDEX($AZ$70:$AZ$81, ROWS($CO$4:CO79)-ROWS($AJ$70:$AJ$81)-ROWS($AN$70:$AN$81)-ROWS($AR$70:$AR$81)-ROWS($AV$70:$AV$81)),IFERROR(INDEX($BD$70:$BD$81, ROWS($CO$4:CO79)-ROWS($AJ$70:$AJ$81)-ROWS($AN$70:$AN$81)-ROWS($AR$70:$AR$81)-ROWS($AV$70:$AV$81)-ROWS($AZ$70:$AZ$81)),IFERROR(INDEX($BH$70:$BH$81, ROWS($CO$4:CO79)-ROWS($AJ$70:$AJ$81)-ROWS($AN$70:$AN$81)-ROWS($AR$70:$AR$81)-ROWS($AV$70:$AV$81)-ROWS($AZ$70:$AZ$81)-ROWS($BD$70:$BD$81)), "")))))))</f>
        <v>0</v>
      </c>
      <c r="CP81" s="316" t="str">
        <f t="shared" ca="1" si="198"/>
        <v/>
      </c>
      <c r="CQ81" s="316" t="str">
        <f>IF(OR(CR81="",CR81=0),"",MAX(CQ$5:CQ80)+1)</f>
        <v/>
      </c>
      <c r="CR81" s="316">
        <f>IFERROR(INDEX($AK$70:$AK$81, ROWS($CR$4:CR79)), IFERROR(INDEX($AO$70:$AO$81, ROWS($CR$4:CR79)-ROWS($AK$70:$AK$81)), IFERROR(INDEX($AS$70:$AS$81, ROWS($CR$4:CR79)-ROWS($AK$70:$AK$81)-ROWS($AO$70:$AO$81)),IFERROR(INDEX($AW$70:$AW$81, ROWS($CR$4:CR79)-ROWS($AK$70:$AK$81)-ROWS($AO$70:$AO$81)-ROWS($AS$70:$AS$81)),IFERROR(INDEX($BA$70:$BA$81, ROWS($CR$4:CR79)-ROWS($AK$70:$AK$81)-ROWS($AO$70:$AO$81)-ROWS($AS$70:$AS$81)-ROWS($AW$70:$AW$81)),IFERROR(INDEX($BE$70:$BE$81, ROWS($CR$4:CR79)-ROWS($AK$70:$AK$81)-ROWS($AO$70:$AO$81)-ROWS($AS$70:$AS$81)-ROWS($AW$70:$AW$81)-ROWS($BA$70:$BA$81)),IFERROR(INDEX($BI$70:$BI$81, ROWS($CR$4:CR79)-ROWS($AK$70:$AK$81)-ROWS($AO$70:$AO$81)-ROWS($AS$70:$AS$81)-ROWS($AW$70:$AW$81)-ROWS($BA$70:$BA$81)-ROWS($BE$70:$BE$81)), "")))))))</f>
        <v>0</v>
      </c>
      <c r="CS81" s="316" t="str">
        <f t="shared" ca="1" si="199"/>
        <v/>
      </c>
      <c r="CT81" s="413" t="str">
        <f t="shared" ca="1" si="200"/>
        <v/>
      </c>
      <c r="CU81" s="412" t="str">
        <f>IF(OR(CV81="",CV81=0),"",MAX(CU$5:CU80)+1)</f>
        <v/>
      </c>
      <c r="CV81" s="316" t="str">
        <f>IFERROR(INDEX($AJ$86:$AJ$97, ROWS($CV$4:CV79)), IFERROR(INDEX($AN$86:$AN$97, ROWS($CV$4:CV79)-ROWS($AJ$86:$AJ$97)), ""))</f>
        <v/>
      </c>
      <c r="CW81" s="316" t="str">
        <f t="shared" si="201"/>
        <v/>
      </c>
      <c r="CX81" s="316" t="str">
        <f>IF(OR(CY81="",CY81=0),"",MAX(CX$5:CX80)+1)</f>
        <v/>
      </c>
      <c r="CY81" s="316" t="str">
        <f>IFERROR(INDEX($AK$86:$AK$97, ROWS($CY$4:CY79)), IFERROR(INDEX($AO$86:$AO$97, ROWS($CY$4:CY79)-ROWS($AK$86:$AK$97)), ""))</f>
        <v/>
      </c>
      <c r="CZ81" s="316" t="str">
        <f t="shared" si="202"/>
        <v/>
      </c>
      <c r="DA81" s="413" t="str">
        <f t="shared" si="203"/>
        <v/>
      </c>
      <c r="DC81" s="438" t="str">
        <f ca="1">IF(OR(DD81="",DD81=0),"",MAX(DC$65:DC80)+1)</f>
        <v/>
      </c>
      <c r="DD81" s="434" t="str">
        <f t="shared" ca="1" si="166"/>
        <v/>
      </c>
      <c r="DE81" s="413" t="str">
        <f t="shared" ca="1" si="167"/>
        <v/>
      </c>
      <c r="DF81" s="431" t="str">
        <f ca="1">IF(OR(DG81="",DG81=0),"",MAX(DF$65:DF80)+1)</f>
        <v/>
      </c>
      <c r="DG81" s="412" t="str">
        <f t="shared" ca="1" si="168"/>
        <v/>
      </c>
      <c r="DH81" s="413" t="str">
        <f t="shared" ca="1" si="169"/>
        <v/>
      </c>
      <c r="DI81" s="412" t="str">
        <f t="shared" ca="1" si="170"/>
        <v/>
      </c>
      <c r="DJ81" s="413" t="str">
        <f t="shared" ca="1" si="171"/>
        <v/>
      </c>
      <c r="DK81" s="412" t="str">
        <f t="shared" ca="1" si="172"/>
        <v/>
      </c>
      <c r="DL81" s="413" t="str">
        <f t="shared" ca="1" si="173"/>
        <v/>
      </c>
      <c r="DN81" s="278"/>
      <c r="DO81" s="278"/>
      <c r="DP81" s="278"/>
      <c r="DQ81" s="278"/>
      <c r="DR81" s="278"/>
      <c r="DS81" s="278"/>
    </row>
    <row r="82" spans="28:123" x14ac:dyDescent="0.3">
      <c r="AB82" s="395" t="str">
        <f ca="1">IFERROR(MATCH($AB$59,OFFSET(Year!$AT$123:$AT$174,AB81,,1000),0)+AB81,"")</f>
        <v/>
      </c>
      <c r="AC82" s="404" t="str">
        <f ca="1">IFERROR(INDEX(Year!$AW$123:$AW$174,AB82),"")</f>
        <v/>
      </c>
      <c r="AD82" s="405" t="str">
        <f ca="1">IFERROR(INDEX(Year!$AU$123:$AU$174,AB82),"")</f>
        <v/>
      </c>
      <c r="AE82" s="406" t="str">
        <f ca="1">IFERROR(INDEX(Year!$AV$123:$AV$174,AB82),"")</f>
        <v/>
      </c>
      <c r="AF82" s="407" t="str">
        <f ca="1">IFERROR(INDEX(Year!$AT$123:$AT$174,AB82),"")</f>
        <v/>
      </c>
      <c r="BL82" s="412" t="str">
        <f ca="1">IF(OR(BM82="",BM82=0),"",MAX(BL$5:BL81)+1)</f>
        <v/>
      </c>
      <c r="BM82" s="316" t="str">
        <f ca="1">IFERROR(INDEX($AJ$6:$AJ$17, ROWS(BM$4:$BM80)), IFERROR(INDEX($AN$6:$AN$17, ROWS(BM$4:$BM80)-ROWS($AJ$6:$AJ$17)), IFERROR(INDEX($AR$6:$AR$17, ROWS(BM$4:$BM80)-ROWS($AJ$6:$AJ$17)-ROWS($AN$6:$AN$17)),IFERROR(INDEX($AV$6:$AV$17, ROWS(BM$4:$BM80)-ROWS($AJ$6:$AJ$17)-ROWS($AN$6:$AN$17)-ROWS($AR$6:$AR$17)),IFERROR(INDEX($AZ$6:$AZ$17, ROWS(BM$4:$BM80)-ROWS($AJ$6:$AJ$17)-ROWS($AN$6:$AN$17)-ROWS($AR$6:$AR$17)-ROWS($AV$6:$AV$17)),IFERROR(INDEX($BD$6:$BD$17, ROWS(BM$4:$BM80)-ROWS($AJ$6:$AJ$17)-ROWS($AN$6:$AN$17)-ROWS($AR$6:$AR$17)-ROWS($AV$6:$AV$17)-ROWS($AZ$6:$AZ$17)),IFERROR(INDEX($BH$6:$BH$17, ROWS(BM$4:$BM80)-ROWS($AJ$6:$AJ$17)-ROWS($AN$6:$AN$17)-ROWS($AR$6:$AR$17)-ROWS($AV$6:$AV$17)-ROWS($AZ$6:$AZ$17)-ROWS($BD$6:$BD$17)), "")))))))</f>
        <v/>
      </c>
      <c r="BN82" s="316" t="str">
        <f t="shared" ca="1" si="186"/>
        <v/>
      </c>
      <c r="BO82" s="316" t="str">
        <f ca="1">IF(OR(BP82="",BP82=0),"",MAX(BO$5:BO81)+1)</f>
        <v/>
      </c>
      <c r="BP82" s="316" t="str">
        <f ca="1">IFERROR(INDEX($AK$6:$AK$17, ROWS($BP$4:BP80)), IFERROR(INDEX($AO$6:$AO$17, ROWS($BP$4:BP80)-ROWS($AK$6:$AK$17)), IFERROR(INDEX($AS$6:$AS$17, ROWS($BP$4:BP80)-ROWS($AK$6:$AK$17)-ROWS($AO$6:$AO$17)),IFERROR(INDEX($AW$6:$AW$17, ROWS($BP$4:BP80)-ROWS($AK$6:$AK$17)-ROWS($AO$6:$AO$17)-ROWS($AS$6:$AS$17)),IFERROR(INDEX($BA$6:$BA$17, ROWS($BP$4:BP80)-ROWS($AK$6:$AK$17)-ROWS($AO$6:$AO$17)-ROWS($AS$6:$AS$17)-ROWS($AW$6:$AW$17)),IFERROR(INDEX($BE$6:$BE$17, ROWS($BP$4:BP80)-ROWS($AK$6:$AK$17)-ROWS($AO$6:$AO$17)-ROWS($AS$6:$AS$17)-ROWS($AW$6:$AW$17)-ROWS($BA$6:$BA$17)),IFERROR(INDEX($BI$6:$BI$17, ROWS($BP$4:BP80)-ROWS($AK$6:$AK$17)-ROWS($AO$6:$AO$17)-ROWS($AS$6:$AS$17)-ROWS($AW$6:$AW$17)-ROWS($BA$6:$BA$17)-ROWS($BE$6:$BE$17)), "")))))))</f>
        <v/>
      </c>
      <c r="BQ82" s="316" t="str">
        <f t="shared" ca="1" si="187"/>
        <v/>
      </c>
      <c r="BR82" s="413" t="str">
        <f t="shared" ca="1" si="188"/>
        <v/>
      </c>
      <c r="BS82" s="412" t="str">
        <f ca="1">IF(OR(BT82="",BT82=0),"",MAX(BS$5:BS81)+1)</f>
        <v/>
      </c>
      <c r="BT82" s="316" t="str">
        <f ca="1">IFERROR(INDEX($AJ$22:$AJ$33, ROWS($BT$4:BT80)), IFERROR(INDEX($AN$22:$AN$33, ROWS($BT$4:BT80)-ROWS($AJ$22:$AJ$33)), IFERROR(INDEX($AR$22:$AR$33, ROWS($BT$4:BT80)-ROWS($AJ$22:$AJ$33)-ROWS($AN$22:$AN$33)),IFERROR(INDEX($AV$22:$AV$33, ROWS($BT$4:BT80)-ROWS($AJ$22:$AJ$33)-ROWS($AN$22:$AN$33)-ROWS($AR$22:$AR$33)),IFERROR(INDEX($AZ$22:$AZ$33, ROWS($BT$4:BT80)-ROWS($AJ$22:$AJ$33)-ROWS($AN$22:$AN$33)-ROWS($AR$22:$AR$33)-ROWS($AV$22:$AV$33)),IFERROR(INDEX($BD$22:$BD$33, ROWS($BT$4:BT80)-ROWS($AJ$22:$AJ$33)-ROWS($AN$22:$AN$33)-ROWS($AR$22:$AR$33)-ROWS($AV$22:$AV$33)-ROWS($AZ$22:$AZ$33)),IFERROR(INDEX($BH$22:$BH$33, ROWS($BT$4:BT80)-ROWS($AJ$22:$AJ$33)-ROWS($AN$22:$AN$33)-ROWS($AR$22:$AR$33)-ROWS($AV$22:$AV$33)-ROWS($AZ$22:$AZ$33)-ROWS($BD$22:$BD$33)), "")))))))</f>
        <v/>
      </c>
      <c r="BU82" s="316" t="str">
        <f t="shared" ca="1" si="189"/>
        <v/>
      </c>
      <c r="BV82" s="316" t="str">
        <f ca="1">IF(OR(BW82="",BW82=0),"",MAX(BV$5:BV81)+1)</f>
        <v/>
      </c>
      <c r="BW82" s="316" t="str">
        <f ca="1">IFERROR(INDEX($AK$22:$AK$33, ROWS($BW$4:BW80)), IFERROR(INDEX($AO$22:$AO$33, ROWS($BW$4:BW80)-ROWS($AK$22:$AK$33)), IFERROR(INDEX($AS$22:$AS$33, ROWS($BW$4:BW80)-ROWS($AK$22:$AK$33)-ROWS($AO$22:$AO$33)),IFERROR(INDEX($AW$22:$AW$33, ROWS($BW$4:BW80)-ROWS($AK$22:$AK$33)-ROWS($AO$22:$AO$33)-ROWS($AS$22:$AS$33)),IFERROR(INDEX($BA$22:$BA$33, ROWS($BW$4:BW80)-ROWS($AK$22:$AK$33)-ROWS($AO$22:$AO$33)-ROWS($AS$22:$AS$33)-ROWS($AW$22:$AW$33)),IFERROR(INDEX($BE$22:$BE$33, ROWS($BW$4:BW80)-ROWS($AK$22:$AK$33)-ROWS($AO$22:$AO$33)-ROWS($AS$22:$AS$33)-ROWS($AW$22:$AW$33)-ROWS($BA$22:$BA$33)),IFERROR(INDEX($BI$22:$BI$33, ROWS($BW$4:BW80)-ROWS($AK$22:$AK$33)-ROWS($AO$22:$AO$33)-ROWS($AS$22:$AS$33)-ROWS($AW$22:$AW$33)-ROWS($BA$22:$BA$33)-ROWS($BE$22:$BE$33)), "")))))))</f>
        <v/>
      </c>
      <c r="BX82" s="316" t="str">
        <f t="shared" ca="1" si="190"/>
        <v/>
      </c>
      <c r="BY82" s="413" t="str">
        <f t="shared" ca="1" si="191"/>
        <v/>
      </c>
      <c r="BZ82" s="412" t="str">
        <f ca="1">IF(OR(CA82="",CA82=0),"",MAX(BZ$5:BZ81)+1)</f>
        <v/>
      </c>
      <c r="CA82" s="316" t="str">
        <f ca="1">IFERROR(INDEX($AJ$38:$AJ$49, ROWS($CA$4:CA80)), IFERROR(INDEX($AN$38:$AN$49, ROWS($CA$4:CA80)-ROWS($AJ$38:$AJ$49)), IFERROR(INDEX($AR$38:$AR$49, ROWS($CA$4:CA80)-ROWS($AJ$38:$AJ$49)-ROWS($AN$38:$AN$49)),IFERROR(INDEX($AV$38:$AV$49, ROWS($CA$4:CA80)-ROWS($AJ$38:$AJ$49)-ROWS($AN$38:$AN$49)-ROWS($AR$38:$AR$49)),IFERROR(INDEX($AZ$38:$AZ$49, ROWS($CA$4:CA80)-ROWS($AJ$38:$AJ$49)-ROWS($AN$38:$AN$49)-ROWS($AR$38:$AR$49)-ROWS($AV$38:$AV$49)),IFERROR(INDEX($BD$38:$BD$49, ROWS($CA$4:CA80)-ROWS($AJ$38:$AJ$49)-ROWS($AN$38:$AN$49)-ROWS($AR$38:$AR$49)-ROWS($AV$38:$AV$49)-ROWS($AZ$38:$AZ$49)),IFERROR(INDEX($BH$38:$BH$49, ROWS($CA$4:CA80)-ROWS($AJ$38:$AJ$49)-ROWS($AN$38:$AN$49)-ROWS($AR$38:$AR$49)-ROWS($AV$38:$AV$49)-ROWS($AZ$38:$AZ$49)-ROWS($BD$38:$BD$49)), "")))))))</f>
        <v/>
      </c>
      <c r="CB82" s="316" t="str">
        <f t="shared" ca="1" si="192"/>
        <v/>
      </c>
      <c r="CC82" s="316" t="str">
        <f ca="1">IF(OR(CD82="",CD82=0),"",MAX(CC$5:CC81)+1)</f>
        <v/>
      </c>
      <c r="CD82" s="316" t="str">
        <f ca="1">IFERROR(INDEX($AK$38:$AK$49, ROWS($CD$4:CD80)), IFERROR(INDEX($AO$38:$AO$49, ROWS($CD$4:CD80)-ROWS($AK$38:$AK$49)), IFERROR(INDEX($AS$38:$AS$49, ROWS($CD$4:CD80)-ROWS($AK$38:$AK$49)-ROWS($AO$38:$AO$49)),IFERROR(INDEX($AW$38:$AW$49, ROWS($CD$4:CD80)-ROWS($AK$38:$AK$49)-ROWS($AO$38:$AO$49)-ROWS($AS$38:$AS$49)),IFERROR(INDEX($BA$38:$BA$49, ROWS($CD$4:CD80)-ROWS($AK$38:$AK$49)-ROWS($AO$38:$AO$49)-ROWS($AS$38:$AS$49)-ROWS($AW$38:$AW$49)),IFERROR(INDEX($BE$38:$BE$49, ROWS($CD$4:CD80)-ROWS($AK$38:$AK$49)-ROWS($AO$38:$AO$49)-ROWS($AS$38:$AS$49)-ROWS($AW$38:$AW$49)-ROWS($BA$38:$BA$49)),IFERROR(INDEX($BI$38:$BI$49, ROWS($CD$4:CD80)-ROWS($AK$38:$AK$49)-ROWS($AO$38:$AO$49)-ROWS($AS$38:$AS$49)-ROWS($AW$38:$AW$49)-ROWS($BA$38:$BA$49)-ROWS($BE$38:$BE$49)), "")))))))</f>
        <v/>
      </c>
      <c r="CE82" s="316" t="str">
        <f t="shared" ca="1" si="193"/>
        <v/>
      </c>
      <c r="CF82" s="413" t="str">
        <f t="shared" ca="1" si="194"/>
        <v/>
      </c>
      <c r="CG82" s="412" t="str">
        <f ca="1">IF(OR(CH82="",CH82=0),"",MAX(CG$5:CG81)+1)</f>
        <v/>
      </c>
      <c r="CH82" s="316" t="str">
        <f ca="1">IFERROR(INDEX($AJ$54:$AJ$65, ROWS($CH$4:CH80)), IFERROR(INDEX($AN$54:$AN$65, ROWS($CH$4:CH80)-ROWS($AJ$54:$AJ$65)), IFERROR(INDEX($AR$54:$AR$65, ROWS($CH$4:CH80)-ROWS($AJ$54:$AJ$65)-ROWS($AN$54:$AN$65)),IFERROR(INDEX($AV$54:$AV$65, ROWS($CH$4:CH80)-ROWS($AJ$54:$AJ$65)-ROWS($AN$54:$AN$65)-ROWS($AR$54:$AR$65)),IFERROR(INDEX($AZ$54:$AZ$65, ROWS($CH$4:CH80)-ROWS($AJ$54:$AJ$65)-ROWS($AN$54:$AN$65)-ROWS($AR$54:$AR$65)-ROWS($AV$54:$AV$65)),IFERROR(INDEX($BD$54:$BD$65, ROWS($CH$4:CH80)-ROWS($AJ$54:$AJ$65)-ROWS($AN$54:$AN$65)-ROWS($AR$54:$AR$65)-ROWS($AV$54:$AV$65)-ROWS($AZ$54:$AZ$65)),IFERROR(INDEX($BH$54:$BH$65, ROWS($CH$4:CH80)-ROWS($AJ$54:$AJ$65)-ROWS($AN$54:$AN$65)-ROWS($AR$54:$AR$65)-ROWS($AV$54:$AV$65)-ROWS($AZ$54:$AZ$65)-ROWS($BD$54:$BD$65)), "")))))))</f>
        <v/>
      </c>
      <c r="CI82" s="316" t="str">
        <f t="shared" ca="1" si="195"/>
        <v/>
      </c>
      <c r="CJ82" s="316" t="str">
        <f ca="1">IF(OR(CK82="",CK82=0),"",MAX(CJ$5:CJ81)+1)</f>
        <v/>
      </c>
      <c r="CK82" s="316" t="str">
        <f ca="1">IFERROR(INDEX($AK$54:$AK$65, ROWS($CK$4:CK80)), IFERROR(INDEX($AO$54:$AO$65, ROWS($CK$4:CK80)-ROWS($AK$54:$AK$65)), IFERROR(INDEX($AS$54:$AS$65, ROWS($CK$4:CK80)-ROWS($AK$54:$AK$65)-ROWS($AO$54:$AO$65)),IFERROR(INDEX($AW$54:$AW$65, ROWS($CK$4:CK80)-ROWS($AK$54:$AK$65)-ROWS($AO$54:$AO$65)-ROWS($AS$54:$AS$65)),IFERROR(INDEX($BA$54:$BA$65, ROWS($CK$4:CK80)-ROWS($AK$54:$AK$65)-ROWS($AO$54:$AO$65)-ROWS($AS$54:$AS$65)-ROWS($AW$54:$AW$65)),IFERROR(INDEX($BE$54:$BE$65, ROWS($CK$4:CK80)-ROWS($AK$54:$AK$65)-ROWS($AO$54:$AO$65)-ROWS($AS$54:$AS$65)-ROWS($AW$54:$AW$65)-ROWS($BA$54:$BA$65)),IFERROR(INDEX($BI$54:$BI$65, ROWS($CK$4:CK80)-ROWS($AK$54:$AK$65)-ROWS($AO$54:$AO$65)-ROWS($AS$54:$AS$65)-ROWS($AW$54:$AW$65)-ROWS($BA$54:$BA$65)-ROWS($BE$54:$BE$65)), "")))))))</f>
        <v/>
      </c>
      <c r="CL82" s="316" t="str">
        <f t="shared" ca="1" si="196"/>
        <v/>
      </c>
      <c r="CM82" s="413" t="str">
        <f t="shared" ca="1" si="197"/>
        <v/>
      </c>
      <c r="CN82" s="412" t="str">
        <f>IF(OR(CO82="",CO82=0),"",MAX(CN$5:CN81)+1)</f>
        <v/>
      </c>
      <c r="CO82" s="316">
        <f>IFERROR(INDEX($AJ$70:$AJ$81, ROWS($CO$4:CO80)), IFERROR(INDEX($AN$70:$AN$81, ROWS($CO$4:CO80)-ROWS($AJ$70:$AJ$81)), IFERROR(INDEX($AR$70:$AR$81, ROWS($CO$4:CO80)-ROWS($AJ$70:$AJ$81)-ROWS($AN$70:$AN$81)),IFERROR(INDEX($AV$70:$AV$81, ROWS($CO$4:CO80)-ROWS($AJ$70:$AJ$81)-ROWS($AN$70:$AN$81)-ROWS($AR$70:$AR$81)),IFERROR(INDEX($AZ$70:$AZ$81, ROWS($CO$4:CO80)-ROWS($AJ$70:$AJ$81)-ROWS($AN$70:$AN$81)-ROWS($AR$70:$AR$81)-ROWS($AV$70:$AV$81)),IFERROR(INDEX($BD$70:$BD$81, ROWS($CO$4:CO80)-ROWS($AJ$70:$AJ$81)-ROWS($AN$70:$AN$81)-ROWS($AR$70:$AR$81)-ROWS($AV$70:$AV$81)-ROWS($AZ$70:$AZ$81)),IFERROR(INDEX($BH$70:$BH$81, ROWS($CO$4:CO80)-ROWS($AJ$70:$AJ$81)-ROWS($AN$70:$AN$81)-ROWS($AR$70:$AR$81)-ROWS($AV$70:$AV$81)-ROWS($AZ$70:$AZ$81)-ROWS($BD$70:$BD$81)), "")))))))</f>
        <v>0</v>
      </c>
      <c r="CP82" s="316" t="str">
        <f t="shared" ca="1" si="198"/>
        <v/>
      </c>
      <c r="CQ82" s="316" t="str">
        <f>IF(OR(CR82="",CR82=0),"",MAX(CQ$5:CQ81)+1)</f>
        <v/>
      </c>
      <c r="CR82" s="316">
        <f>IFERROR(INDEX($AK$70:$AK$81, ROWS($CR$4:CR80)), IFERROR(INDEX($AO$70:$AO$81, ROWS($CR$4:CR80)-ROWS($AK$70:$AK$81)), IFERROR(INDEX($AS$70:$AS$81, ROWS($CR$4:CR80)-ROWS($AK$70:$AK$81)-ROWS($AO$70:$AO$81)),IFERROR(INDEX($AW$70:$AW$81, ROWS($CR$4:CR80)-ROWS($AK$70:$AK$81)-ROWS($AO$70:$AO$81)-ROWS($AS$70:$AS$81)),IFERROR(INDEX($BA$70:$BA$81, ROWS($CR$4:CR80)-ROWS($AK$70:$AK$81)-ROWS($AO$70:$AO$81)-ROWS($AS$70:$AS$81)-ROWS($AW$70:$AW$81)),IFERROR(INDEX($BE$70:$BE$81, ROWS($CR$4:CR80)-ROWS($AK$70:$AK$81)-ROWS($AO$70:$AO$81)-ROWS($AS$70:$AS$81)-ROWS($AW$70:$AW$81)-ROWS($BA$70:$BA$81)),IFERROR(INDEX($BI$70:$BI$81, ROWS($CR$4:CR80)-ROWS($AK$70:$AK$81)-ROWS($AO$70:$AO$81)-ROWS($AS$70:$AS$81)-ROWS($AW$70:$AW$81)-ROWS($BA$70:$BA$81)-ROWS($BE$70:$BE$81)), "")))))))</f>
        <v>0</v>
      </c>
      <c r="CS82" s="316" t="str">
        <f t="shared" ca="1" si="199"/>
        <v/>
      </c>
      <c r="CT82" s="413" t="str">
        <f t="shared" ca="1" si="200"/>
        <v/>
      </c>
      <c r="CU82" s="412" t="str">
        <f>IF(OR(CV82="",CV82=0),"",MAX(CU$5:CU81)+1)</f>
        <v/>
      </c>
      <c r="CV82" s="316" t="str">
        <f>IFERROR(INDEX($AJ$86:$AJ$97, ROWS($CV$4:CV80)), IFERROR(INDEX($AN$86:$AN$97, ROWS($CV$4:CV80)-ROWS($AJ$86:$AJ$97)), ""))</f>
        <v/>
      </c>
      <c r="CW82" s="316" t="str">
        <f t="shared" si="201"/>
        <v/>
      </c>
      <c r="CX82" s="316" t="str">
        <f>IF(OR(CY82="",CY82=0),"",MAX(CX$5:CX81)+1)</f>
        <v/>
      </c>
      <c r="CY82" s="316" t="str">
        <f>IFERROR(INDEX($AK$86:$AK$97, ROWS($CY$4:CY80)), IFERROR(INDEX($AO$86:$AO$97, ROWS($CY$4:CY80)-ROWS($AK$86:$AK$97)), ""))</f>
        <v/>
      </c>
      <c r="CZ82" s="316" t="str">
        <f t="shared" si="202"/>
        <v/>
      </c>
      <c r="DA82" s="413" t="str">
        <f t="shared" si="203"/>
        <v/>
      </c>
      <c r="DC82" s="438" t="str">
        <f ca="1">IF(OR(DD82="",DD82=0),"",MAX(DC$65:DC81)+1)</f>
        <v/>
      </c>
      <c r="DD82" s="434" t="str">
        <f t="shared" ca="1" si="166"/>
        <v/>
      </c>
      <c r="DE82" s="413" t="str">
        <f t="shared" ca="1" si="167"/>
        <v/>
      </c>
      <c r="DF82" s="431" t="str">
        <f ca="1">IF(OR(DG82="",DG82=0),"",MAX(DF$65:DF81)+1)</f>
        <v/>
      </c>
      <c r="DG82" s="412" t="str">
        <f t="shared" ca="1" si="168"/>
        <v/>
      </c>
      <c r="DH82" s="413" t="str">
        <f t="shared" ca="1" si="169"/>
        <v/>
      </c>
      <c r="DI82" s="412" t="str">
        <f t="shared" ca="1" si="170"/>
        <v/>
      </c>
      <c r="DJ82" s="413" t="str">
        <f t="shared" ca="1" si="171"/>
        <v/>
      </c>
      <c r="DK82" s="412" t="str">
        <f t="shared" ca="1" si="172"/>
        <v/>
      </c>
      <c r="DL82" s="413" t="str">
        <f t="shared" ca="1" si="173"/>
        <v/>
      </c>
    </row>
    <row r="83" spans="28:123" ht="15.75" thickBot="1" x14ac:dyDescent="0.35">
      <c r="AB83" s="395" t="str">
        <f ca="1">IFERROR(MATCH($AB$59,OFFSET(Year!$AT$123:$AT$174,AB82,,1000),0)+AB82,"")</f>
        <v/>
      </c>
      <c r="AC83" s="404" t="str">
        <f ca="1">IFERROR(INDEX(Year!$AW$123:$AW$174,AB83),"")</f>
        <v/>
      </c>
      <c r="AD83" s="405" t="str">
        <f ca="1">IFERROR(INDEX(Year!$AU$123:$AU$174,AB83),"")</f>
        <v/>
      </c>
      <c r="AE83" s="406" t="str">
        <f ca="1">IFERROR(INDEX(Year!$AV$123:$AV$174,AB83),"")</f>
        <v/>
      </c>
      <c r="AF83" s="407" t="str">
        <f ca="1">IFERROR(INDEX(Year!$AT$123:$AT$174,AB83),"")</f>
        <v/>
      </c>
      <c r="BL83" s="412" t="str">
        <f ca="1">IF(OR(BM83="",BM83=0),"",MAX(BL$5:BL82)+1)</f>
        <v/>
      </c>
      <c r="BM83" s="316" t="str">
        <f ca="1">IFERROR(INDEX($AJ$6:$AJ$17, ROWS(BM$4:$BM81)), IFERROR(INDEX($AN$6:$AN$17, ROWS(BM$4:$BM81)-ROWS($AJ$6:$AJ$17)), IFERROR(INDEX($AR$6:$AR$17, ROWS(BM$4:$BM81)-ROWS($AJ$6:$AJ$17)-ROWS($AN$6:$AN$17)),IFERROR(INDEX($AV$6:$AV$17, ROWS(BM$4:$BM81)-ROWS($AJ$6:$AJ$17)-ROWS($AN$6:$AN$17)-ROWS($AR$6:$AR$17)),IFERROR(INDEX($AZ$6:$AZ$17, ROWS(BM$4:$BM81)-ROWS($AJ$6:$AJ$17)-ROWS($AN$6:$AN$17)-ROWS($AR$6:$AR$17)-ROWS($AV$6:$AV$17)),IFERROR(INDEX($BD$6:$BD$17, ROWS(BM$4:$BM81)-ROWS($AJ$6:$AJ$17)-ROWS($AN$6:$AN$17)-ROWS($AR$6:$AR$17)-ROWS($AV$6:$AV$17)-ROWS($AZ$6:$AZ$17)),IFERROR(INDEX($BH$6:$BH$17, ROWS(BM$4:$BM81)-ROWS($AJ$6:$AJ$17)-ROWS($AN$6:$AN$17)-ROWS($AR$6:$AR$17)-ROWS($AV$6:$AV$17)-ROWS($AZ$6:$AZ$17)-ROWS($BD$6:$BD$17)), "")))))))</f>
        <v/>
      </c>
      <c r="BN83" s="316" t="str">
        <f t="shared" ca="1" si="186"/>
        <v/>
      </c>
      <c r="BO83" s="316" t="str">
        <f ca="1">IF(OR(BP83="",BP83=0),"",MAX(BO$5:BO82)+1)</f>
        <v/>
      </c>
      <c r="BP83" s="316" t="str">
        <f ca="1">IFERROR(INDEX($AK$6:$AK$17, ROWS($BP$4:BP81)), IFERROR(INDEX($AO$6:$AO$17, ROWS($BP$4:BP81)-ROWS($AK$6:$AK$17)), IFERROR(INDEX($AS$6:$AS$17, ROWS($BP$4:BP81)-ROWS($AK$6:$AK$17)-ROWS($AO$6:$AO$17)),IFERROR(INDEX($AW$6:$AW$17, ROWS($BP$4:BP81)-ROWS($AK$6:$AK$17)-ROWS($AO$6:$AO$17)-ROWS($AS$6:$AS$17)),IFERROR(INDEX($BA$6:$BA$17, ROWS($BP$4:BP81)-ROWS($AK$6:$AK$17)-ROWS($AO$6:$AO$17)-ROWS($AS$6:$AS$17)-ROWS($AW$6:$AW$17)),IFERROR(INDEX($BE$6:$BE$17, ROWS($BP$4:BP81)-ROWS($AK$6:$AK$17)-ROWS($AO$6:$AO$17)-ROWS($AS$6:$AS$17)-ROWS($AW$6:$AW$17)-ROWS($BA$6:$BA$17)),IFERROR(INDEX($BI$6:$BI$17, ROWS($BP$4:BP81)-ROWS($AK$6:$AK$17)-ROWS($AO$6:$AO$17)-ROWS($AS$6:$AS$17)-ROWS($AW$6:$AW$17)-ROWS($BA$6:$BA$17)-ROWS($BE$6:$BE$17)), "")))))))</f>
        <v/>
      </c>
      <c r="BQ83" s="316" t="str">
        <f t="shared" ca="1" si="187"/>
        <v/>
      </c>
      <c r="BR83" s="413" t="str">
        <f t="shared" ca="1" si="188"/>
        <v/>
      </c>
      <c r="BS83" s="412" t="str">
        <f ca="1">IF(OR(BT83="",BT83=0),"",MAX(BS$5:BS82)+1)</f>
        <v/>
      </c>
      <c r="BT83" s="316" t="str">
        <f ca="1">IFERROR(INDEX($AJ$22:$AJ$33, ROWS($BT$4:BT81)), IFERROR(INDEX($AN$22:$AN$33, ROWS($BT$4:BT81)-ROWS($AJ$22:$AJ$33)), IFERROR(INDEX($AR$22:$AR$33, ROWS($BT$4:BT81)-ROWS($AJ$22:$AJ$33)-ROWS($AN$22:$AN$33)),IFERROR(INDEX($AV$22:$AV$33, ROWS($BT$4:BT81)-ROWS($AJ$22:$AJ$33)-ROWS($AN$22:$AN$33)-ROWS($AR$22:$AR$33)),IFERROR(INDEX($AZ$22:$AZ$33, ROWS($BT$4:BT81)-ROWS($AJ$22:$AJ$33)-ROWS($AN$22:$AN$33)-ROWS($AR$22:$AR$33)-ROWS($AV$22:$AV$33)),IFERROR(INDEX($BD$22:$BD$33, ROWS($BT$4:BT81)-ROWS($AJ$22:$AJ$33)-ROWS($AN$22:$AN$33)-ROWS($AR$22:$AR$33)-ROWS($AV$22:$AV$33)-ROWS($AZ$22:$AZ$33)),IFERROR(INDEX($BH$22:$BH$33, ROWS($BT$4:BT81)-ROWS($AJ$22:$AJ$33)-ROWS($AN$22:$AN$33)-ROWS($AR$22:$AR$33)-ROWS($AV$22:$AV$33)-ROWS($AZ$22:$AZ$33)-ROWS($BD$22:$BD$33)), "")))))))</f>
        <v/>
      </c>
      <c r="BU83" s="316" t="str">
        <f t="shared" ca="1" si="189"/>
        <v/>
      </c>
      <c r="BV83" s="316" t="str">
        <f ca="1">IF(OR(BW83="",BW83=0),"",MAX(BV$5:BV82)+1)</f>
        <v/>
      </c>
      <c r="BW83" s="316" t="str">
        <f ca="1">IFERROR(INDEX($AK$22:$AK$33, ROWS($BW$4:BW81)), IFERROR(INDEX($AO$22:$AO$33, ROWS($BW$4:BW81)-ROWS($AK$22:$AK$33)), IFERROR(INDEX($AS$22:$AS$33, ROWS($BW$4:BW81)-ROWS($AK$22:$AK$33)-ROWS($AO$22:$AO$33)),IFERROR(INDEX($AW$22:$AW$33, ROWS($BW$4:BW81)-ROWS($AK$22:$AK$33)-ROWS($AO$22:$AO$33)-ROWS($AS$22:$AS$33)),IFERROR(INDEX($BA$22:$BA$33, ROWS($BW$4:BW81)-ROWS($AK$22:$AK$33)-ROWS($AO$22:$AO$33)-ROWS($AS$22:$AS$33)-ROWS($AW$22:$AW$33)),IFERROR(INDEX($BE$22:$BE$33, ROWS($BW$4:BW81)-ROWS($AK$22:$AK$33)-ROWS($AO$22:$AO$33)-ROWS($AS$22:$AS$33)-ROWS($AW$22:$AW$33)-ROWS($BA$22:$BA$33)),IFERROR(INDEX($BI$22:$BI$33, ROWS($BW$4:BW81)-ROWS($AK$22:$AK$33)-ROWS($AO$22:$AO$33)-ROWS($AS$22:$AS$33)-ROWS($AW$22:$AW$33)-ROWS($BA$22:$BA$33)-ROWS($BE$22:$BE$33)), "")))))))</f>
        <v/>
      </c>
      <c r="BX83" s="316" t="str">
        <f t="shared" ca="1" si="190"/>
        <v/>
      </c>
      <c r="BY83" s="413" t="str">
        <f t="shared" ca="1" si="191"/>
        <v/>
      </c>
      <c r="BZ83" s="412" t="str">
        <f ca="1">IF(OR(CA83="",CA83=0),"",MAX(BZ$5:BZ82)+1)</f>
        <v/>
      </c>
      <c r="CA83" s="316" t="str">
        <f ca="1">IFERROR(INDEX($AJ$38:$AJ$49, ROWS($CA$4:CA81)), IFERROR(INDEX($AN$38:$AN$49, ROWS($CA$4:CA81)-ROWS($AJ$38:$AJ$49)), IFERROR(INDEX($AR$38:$AR$49, ROWS($CA$4:CA81)-ROWS($AJ$38:$AJ$49)-ROWS($AN$38:$AN$49)),IFERROR(INDEX($AV$38:$AV$49, ROWS($CA$4:CA81)-ROWS($AJ$38:$AJ$49)-ROWS($AN$38:$AN$49)-ROWS($AR$38:$AR$49)),IFERROR(INDEX($AZ$38:$AZ$49, ROWS($CA$4:CA81)-ROWS($AJ$38:$AJ$49)-ROWS($AN$38:$AN$49)-ROWS($AR$38:$AR$49)-ROWS($AV$38:$AV$49)),IFERROR(INDEX($BD$38:$BD$49, ROWS($CA$4:CA81)-ROWS($AJ$38:$AJ$49)-ROWS($AN$38:$AN$49)-ROWS($AR$38:$AR$49)-ROWS($AV$38:$AV$49)-ROWS($AZ$38:$AZ$49)),IFERROR(INDEX($BH$38:$BH$49, ROWS($CA$4:CA81)-ROWS($AJ$38:$AJ$49)-ROWS($AN$38:$AN$49)-ROWS($AR$38:$AR$49)-ROWS($AV$38:$AV$49)-ROWS($AZ$38:$AZ$49)-ROWS($BD$38:$BD$49)), "")))))))</f>
        <v/>
      </c>
      <c r="CB83" s="316" t="str">
        <f t="shared" ca="1" si="192"/>
        <v/>
      </c>
      <c r="CC83" s="316" t="str">
        <f ca="1">IF(OR(CD83="",CD83=0),"",MAX(CC$5:CC82)+1)</f>
        <v/>
      </c>
      <c r="CD83" s="316" t="str">
        <f ca="1">IFERROR(INDEX($AK$38:$AK$49, ROWS($CD$4:CD81)), IFERROR(INDEX($AO$38:$AO$49, ROWS($CD$4:CD81)-ROWS($AK$38:$AK$49)), IFERROR(INDEX($AS$38:$AS$49, ROWS($CD$4:CD81)-ROWS($AK$38:$AK$49)-ROWS($AO$38:$AO$49)),IFERROR(INDEX($AW$38:$AW$49, ROWS($CD$4:CD81)-ROWS($AK$38:$AK$49)-ROWS($AO$38:$AO$49)-ROWS($AS$38:$AS$49)),IFERROR(INDEX($BA$38:$BA$49, ROWS($CD$4:CD81)-ROWS($AK$38:$AK$49)-ROWS($AO$38:$AO$49)-ROWS($AS$38:$AS$49)-ROWS($AW$38:$AW$49)),IFERROR(INDEX($BE$38:$BE$49, ROWS($CD$4:CD81)-ROWS($AK$38:$AK$49)-ROWS($AO$38:$AO$49)-ROWS($AS$38:$AS$49)-ROWS($AW$38:$AW$49)-ROWS($BA$38:$BA$49)),IFERROR(INDEX($BI$38:$BI$49, ROWS($CD$4:CD81)-ROWS($AK$38:$AK$49)-ROWS($AO$38:$AO$49)-ROWS($AS$38:$AS$49)-ROWS($AW$38:$AW$49)-ROWS($BA$38:$BA$49)-ROWS($BE$38:$BE$49)), "")))))))</f>
        <v/>
      </c>
      <c r="CE83" s="316" t="str">
        <f t="shared" ca="1" si="193"/>
        <v/>
      </c>
      <c r="CF83" s="413" t="str">
        <f t="shared" ca="1" si="194"/>
        <v/>
      </c>
      <c r="CG83" s="412" t="str">
        <f ca="1">IF(OR(CH83="",CH83=0),"",MAX(CG$5:CG82)+1)</f>
        <v/>
      </c>
      <c r="CH83" s="316" t="str">
        <f ca="1">IFERROR(INDEX($AJ$54:$AJ$65, ROWS($CH$4:CH81)), IFERROR(INDEX($AN$54:$AN$65, ROWS($CH$4:CH81)-ROWS($AJ$54:$AJ$65)), IFERROR(INDEX($AR$54:$AR$65, ROWS($CH$4:CH81)-ROWS($AJ$54:$AJ$65)-ROWS($AN$54:$AN$65)),IFERROR(INDEX($AV$54:$AV$65, ROWS($CH$4:CH81)-ROWS($AJ$54:$AJ$65)-ROWS($AN$54:$AN$65)-ROWS($AR$54:$AR$65)),IFERROR(INDEX($AZ$54:$AZ$65, ROWS($CH$4:CH81)-ROWS($AJ$54:$AJ$65)-ROWS($AN$54:$AN$65)-ROWS($AR$54:$AR$65)-ROWS($AV$54:$AV$65)),IFERROR(INDEX($BD$54:$BD$65, ROWS($CH$4:CH81)-ROWS($AJ$54:$AJ$65)-ROWS($AN$54:$AN$65)-ROWS($AR$54:$AR$65)-ROWS($AV$54:$AV$65)-ROWS($AZ$54:$AZ$65)),IFERROR(INDEX($BH$54:$BH$65, ROWS($CH$4:CH81)-ROWS($AJ$54:$AJ$65)-ROWS($AN$54:$AN$65)-ROWS($AR$54:$AR$65)-ROWS($AV$54:$AV$65)-ROWS($AZ$54:$AZ$65)-ROWS($BD$54:$BD$65)), "")))))))</f>
        <v/>
      </c>
      <c r="CI83" s="316" t="str">
        <f t="shared" ca="1" si="195"/>
        <v/>
      </c>
      <c r="CJ83" s="316" t="str">
        <f ca="1">IF(OR(CK83="",CK83=0),"",MAX(CJ$5:CJ82)+1)</f>
        <v/>
      </c>
      <c r="CK83" s="316" t="str">
        <f ca="1">IFERROR(INDEX($AK$54:$AK$65, ROWS($CK$4:CK81)), IFERROR(INDEX($AO$54:$AO$65, ROWS($CK$4:CK81)-ROWS($AK$54:$AK$65)), IFERROR(INDEX($AS$54:$AS$65, ROWS($CK$4:CK81)-ROWS($AK$54:$AK$65)-ROWS($AO$54:$AO$65)),IFERROR(INDEX($AW$54:$AW$65, ROWS($CK$4:CK81)-ROWS($AK$54:$AK$65)-ROWS($AO$54:$AO$65)-ROWS($AS$54:$AS$65)),IFERROR(INDEX($BA$54:$BA$65, ROWS($CK$4:CK81)-ROWS($AK$54:$AK$65)-ROWS($AO$54:$AO$65)-ROWS($AS$54:$AS$65)-ROWS($AW$54:$AW$65)),IFERROR(INDEX($BE$54:$BE$65, ROWS($CK$4:CK81)-ROWS($AK$54:$AK$65)-ROWS($AO$54:$AO$65)-ROWS($AS$54:$AS$65)-ROWS($AW$54:$AW$65)-ROWS($BA$54:$BA$65)),IFERROR(INDEX($BI$54:$BI$65, ROWS($CK$4:CK81)-ROWS($AK$54:$AK$65)-ROWS($AO$54:$AO$65)-ROWS($AS$54:$AS$65)-ROWS($AW$54:$AW$65)-ROWS($BA$54:$BA$65)-ROWS($BE$54:$BE$65)), "")))))))</f>
        <v/>
      </c>
      <c r="CL83" s="316" t="str">
        <f t="shared" ca="1" si="196"/>
        <v/>
      </c>
      <c r="CM83" s="413" t="str">
        <f t="shared" ca="1" si="197"/>
        <v/>
      </c>
      <c r="CN83" s="412" t="str">
        <f>IF(OR(CO83="",CO83=0),"",MAX(CN$5:CN82)+1)</f>
        <v/>
      </c>
      <c r="CO83" s="316">
        <f>IFERROR(INDEX($AJ$70:$AJ$81, ROWS($CO$4:CO81)), IFERROR(INDEX($AN$70:$AN$81, ROWS($CO$4:CO81)-ROWS($AJ$70:$AJ$81)), IFERROR(INDEX($AR$70:$AR$81, ROWS($CO$4:CO81)-ROWS($AJ$70:$AJ$81)-ROWS($AN$70:$AN$81)),IFERROR(INDEX($AV$70:$AV$81, ROWS($CO$4:CO81)-ROWS($AJ$70:$AJ$81)-ROWS($AN$70:$AN$81)-ROWS($AR$70:$AR$81)),IFERROR(INDEX($AZ$70:$AZ$81, ROWS($CO$4:CO81)-ROWS($AJ$70:$AJ$81)-ROWS($AN$70:$AN$81)-ROWS($AR$70:$AR$81)-ROWS($AV$70:$AV$81)),IFERROR(INDEX($BD$70:$BD$81, ROWS($CO$4:CO81)-ROWS($AJ$70:$AJ$81)-ROWS($AN$70:$AN$81)-ROWS($AR$70:$AR$81)-ROWS($AV$70:$AV$81)-ROWS($AZ$70:$AZ$81)),IFERROR(INDEX($BH$70:$BH$81, ROWS($CO$4:CO81)-ROWS($AJ$70:$AJ$81)-ROWS($AN$70:$AN$81)-ROWS($AR$70:$AR$81)-ROWS($AV$70:$AV$81)-ROWS($AZ$70:$AZ$81)-ROWS($BD$70:$BD$81)), "")))))))</f>
        <v>0</v>
      </c>
      <c r="CP83" s="316" t="str">
        <f t="shared" ca="1" si="198"/>
        <v/>
      </c>
      <c r="CQ83" s="316" t="str">
        <f>IF(OR(CR83="",CR83=0),"",MAX(CQ$5:CQ82)+1)</f>
        <v/>
      </c>
      <c r="CR83" s="316">
        <f>IFERROR(INDEX($AK$70:$AK$81, ROWS($CR$4:CR81)), IFERROR(INDEX($AO$70:$AO$81, ROWS($CR$4:CR81)-ROWS($AK$70:$AK$81)), IFERROR(INDEX($AS$70:$AS$81, ROWS($CR$4:CR81)-ROWS($AK$70:$AK$81)-ROWS($AO$70:$AO$81)),IFERROR(INDEX($AW$70:$AW$81, ROWS($CR$4:CR81)-ROWS($AK$70:$AK$81)-ROWS($AO$70:$AO$81)-ROWS($AS$70:$AS$81)),IFERROR(INDEX($BA$70:$BA$81, ROWS($CR$4:CR81)-ROWS($AK$70:$AK$81)-ROWS($AO$70:$AO$81)-ROWS($AS$70:$AS$81)-ROWS($AW$70:$AW$81)),IFERROR(INDEX($BE$70:$BE$81, ROWS($CR$4:CR81)-ROWS($AK$70:$AK$81)-ROWS($AO$70:$AO$81)-ROWS($AS$70:$AS$81)-ROWS($AW$70:$AW$81)-ROWS($BA$70:$BA$81)),IFERROR(INDEX($BI$70:$BI$81, ROWS($CR$4:CR81)-ROWS($AK$70:$AK$81)-ROWS($AO$70:$AO$81)-ROWS($AS$70:$AS$81)-ROWS($AW$70:$AW$81)-ROWS($BA$70:$BA$81)-ROWS($BE$70:$BE$81)), "")))))))</f>
        <v>0</v>
      </c>
      <c r="CS83" s="316" t="str">
        <f t="shared" ca="1" si="199"/>
        <v/>
      </c>
      <c r="CT83" s="413" t="str">
        <f t="shared" ca="1" si="200"/>
        <v/>
      </c>
      <c r="CU83" s="412" t="str">
        <f>IF(OR(CV83="",CV83=0),"",MAX(CU$5:CU82)+1)</f>
        <v/>
      </c>
      <c r="CV83" s="316" t="str">
        <f>IFERROR(INDEX($AJ$86:$AJ$97, ROWS($CV$4:CV81)), IFERROR(INDEX($AN$86:$AN$97, ROWS($CV$4:CV81)-ROWS($AJ$86:$AJ$97)), ""))</f>
        <v/>
      </c>
      <c r="CW83" s="316" t="str">
        <f t="shared" si="201"/>
        <v/>
      </c>
      <c r="CX83" s="316" t="str">
        <f>IF(OR(CY83="",CY83=0),"",MAX(CX$5:CX82)+1)</f>
        <v/>
      </c>
      <c r="CY83" s="316" t="str">
        <f>IFERROR(INDEX($AK$86:$AK$97, ROWS($CY$4:CY81)), IFERROR(INDEX($AO$86:$AO$97, ROWS($CY$4:CY81)-ROWS($AK$86:$AK$97)), ""))</f>
        <v/>
      </c>
      <c r="CZ83" s="316" t="str">
        <f t="shared" si="202"/>
        <v/>
      </c>
      <c r="DA83" s="413" t="str">
        <f t="shared" si="203"/>
        <v/>
      </c>
      <c r="DC83" s="439" t="str">
        <f ca="1">IF(OR(DD83="",DD83=0),"",MAX(DC$65:DC82)+1)</f>
        <v/>
      </c>
      <c r="DD83" s="436" t="str">
        <f t="shared" ca="1" si="166"/>
        <v/>
      </c>
      <c r="DE83" s="422" t="str">
        <f t="shared" ca="1" si="167"/>
        <v/>
      </c>
      <c r="DF83" s="433" t="str">
        <f ca="1">IF(OR(DG83="",DG83=0),"",MAX(DF$65:DF82)+1)</f>
        <v/>
      </c>
      <c r="DG83" s="420" t="str">
        <f t="shared" ca="1" si="168"/>
        <v/>
      </c>
      <c r="DH83" s="422" t="str">
        <f t="shared" ca="1" si="169"/>
        <v/>
      </c>
      <c r="DI83" s="420" t="str">
        <f t="shared" ca="1" si="170"/>
        <v/>
      </c>
      <c r="DJ83" s="422" t="str">
        <f t="shared" ca="1" si="171"/>
        <v/>
      </c>
      <c r="DK83" s="420" t="str">
        <f t="shared" ca="1" si="172"/>
        <v/>
      </c>
      <c r="DL83" s="422" t="str">
        <f t="shared" ca="1" si="173"/>
        <v/>
      </c>
    </row>
    <row r="84" spans="28:123" ht="15.75" thickBot="1" x14ac:dyDescent="0.35">
      <c r="AB84" s="395" t="str">
        <f ca="1">IFERROR(MATCH($AB$59,OFFSET(Year!$AT$123:$AT$174,AB83,,1000),0)+AB83,"")</f>
        <v/>
      </c>
      <c r="AC84" s="404" t="str">
        <f ca="1">IFERROR(INDEX(Year!$AW$123:$AW$174,AB84),"")</f>
        <v/>
      </c>
      <c r="AD84" s="405" t="str">
        <f ca="1">IFERROR(INDEX(Year!$AU$123:$AU$174,AB84),"")</f>
        <v/>
      </c>
      <c r="AE84" s="406" t="str">
        <f ca="1">IFERROR(INDEX(Year!$AV$123:$AV$174,AB84),"")</f>
        <v/>
      </c>
      <c r="AF84" s="407" t="str">
        <f ca="1">IFERROR(INDEX(Year!$AT$123:$AT$174,AB84),"")</f>
        <v/>
      </c>
      <c r="AI84" s="1153" t="str">
        <f>IF(A35="","",--TEXT(A35,"dd"))</f>
        <v/>
      </c>
      <c r="AJ84" s="1154"/>
      <c r="AK84" s="1154"/>
      <c r="AL84" s="1155"/>
      <c r="AM84" s="1153" t="str">
        <f>IF(C35="","",--TEXT(C35,"dd"))</f>
        <v/>
      </c>
      <c r="AN84" s="1154"/>
      <c r="AO84" s="1154"/>
      <c r="AP84" s="1155"/>
      <c r="BL84" s="412" t="str">
        <f ca="1">IF(OR(BM84="",BM84=0),"",MAX(BL$5:BL83)+1)</f>
        <v/>
      </c>
      <c r="BM84" s="316" t="str">
        <f ca="1">IFERROR(INDEX($AJ$6:$AJ$17, ROWS(BM$4:$BM82)), IFERROR(INDEX($AN$6:$AN$17, ROWS(BM$4:$BM82)-ROWS($AJ$6:$AJ$17)), IFERROR(INDEX($AR$6:$AR$17, ROWS(BM$4:$BM82)-ROWS($AJ$6:$AJ$17)-ROWS($AN$6:$AN$17)),IFERROR(INDEX($AV$6:$AV$17, ROWS(BM$4:$BM82)-ROWS($AJ$6:$AJ$17)-ROWS($AN$6:$AN$17)-ROWS($AR$6:$AR$17)),IFERROR(INDEX($AZ$6:$AZ$17, ROWS(BM$4:$BM82)-ROWS($AJ$6:$AJ$17)-ROWS($AN$6:$AN$17)-ROWS($AR$6:$AR$17)-ROWS($AV$6:$AV$17)),IFERROR(INDEX($BD$6:$BD$17, ROWS(BM$4:$BM82)-ROWS($AJ$6:$AJ$17)-ROWS($AN$6:$AN$17)-ROWS($AR$6:$AR$17)-ROWS($AV$6:$AV$17)-ROWS($AZ$6:$AZ$17)),IFERROR(INDEX($BH$6:$BH$17, ROWS(BM$4:$BM82)-ROWS($AJ$6:$AJ$17)-ROWS($AN$6:$AN$17)-ROWS($AR$6:$AR$17)-ROWS($AV$6:$AV$17)-ROWS($AZ$6:$AZ$17)-ROWS($BD$6:$BD$17)), "")))))))</f>
        <v/>
      </c>
      <c r="BN84" s="316" t="str">
        <f t="shared" ca="1" si="186"/>
        <v/>
      </c>
      <c r="BO84" s="316" t="str">
        <f ca="1">IF(OR(BP84="",BP84=0),"",MAX(BO$5:BO83)+1)</f>
        <v/>
      </c>
      <c r="BP84" s="316" t="str">
        <f ca="1">IFERROR(INDEX($AK$6:$AK$17, ROWS($BP$4:BP82)), IFERROR(INDEX($AO$6:$AO$17, ROWS($BP$4:BP82)-ROWS($AK$6:$AK$17)), IFERROR(INDEX($AS$6:$AS$17, ROWS($BP$4:BP82)-ROWS($AK$6:$AK$17)-ROWS($AO$6:$AO$17)),IFERROR(INDEX($AW$6:$AW$17, ROWS($BP$4:BP82)-ROWS($AK$6:$AK$17)-ROWS($AO$6:$AO$17)-ROWS($AS$6:$AS$17)),IFERROR(INDEX($BA$6:$BA$17, ROWS($BP$4:BP82)-ROWS($AK$6:$AK$17)-ROWS($AO$6:$AO$17)-ROWS($AS$6:$AS$17)-ROWS($AW$6:$AW$17)),IFERROR(INDEX($BE$6:$BE$17, ROWS($BP$4:BP82)-ROWS($AK$6:$AK$17)-ROWS($AO$6:$AO$17)-ROWS($AS$6:$AS$17)-ROWS($AW$6:$AW$17)-ROWS($BA$6:$BA$17)),IFERROR(INDEX($BI$6:$BI$17, ROWS($BP$4:BP82)-ROWS($AK$6:$AK$17)-ROWS($AO$6:$AO$17)-ROWS($AS$6:$AS$17)-ROWS($AW$6:$AW$17)-ROWS($BA$6:$BA$17)-ROWS($BE$6:$BE$17)), "")))))))</f>
        <v/>
      </c>
      <c r="BQ84" s="316" t="str">
        <f t="shared" ca="1" si="187"/>
        <v/>
      </c>
      <c r="BR84" s="413" t="str">
        <f t="shared" ca="1" si="188"/>
        <v/>
      </c>
      <c r="BS84" s="412" t="str">
        <f ca="1">IF(OR(BT84="",BT84=0),"",MAX(BS$5:BS83)+1)</f>
        <v/>
      </c>
      <c r="BT84" s="316" t="str">
        <f ca="1">IFERROR(INDEX($AJ$22:$AJ$33, ROWS($BT$4:BT82)), IFERROR(INDEX($AN$22:$AN$33, ROWS($BT$4:BT82)-ROWS($AJ$22:$AJ$33)), IFERROR(INDEX($AR$22:$AR$33, ROWS($BT$4:BT82)-ROWS($AJ$22:$AJ$33)-ROWS($AN$22:$AN$33)),IFERROR(INDEX($AV$22:$AV$33, ROWS($BT$4:BT82)-ROWS($AJ$22:$AJ$33)-ROWS($AN$22:$AN$33)-ROWS($AR$22:$AR$33)),IFERROR(INDEX($AZ$22:$AZ$33, ROWS($BT$4:BT82)-ROWS($AJ$22:$AJ$33)-ROWS($AN$22:$AN$33)-ROWS($AR$22:$AR$33)-ROWS($AV$22:$AV$33)),IFERROR(INDEX($BD$22:$BD$33, ROWS($BT$4:BT82)-ROWS($AJ$22:$AJ$33)-ROWS($AN$22:$AN$33)-ROWS($AR$22:$AR$33)-ROWS($AV$22:$AV$33)-ROWS($AZ$22:$AZ$33)),IFERROR(INDEX($BH$22:$BH$33, ROWS($BT$4:BT82)-ROWS($AJ$22:$AJ$33)-ROWS($AN$22:$AN$33)-ROWS($AR$22:$AR$33)-ROWS($AV$22:$AV$33)-ROWS($AZ$22:$AZ$33)-ROWS($BD$22:$BD$33)), "")))))))</f>
        <v/>
      </c>
      <c r="BU84" s="316" t="str">
        <f t="shared" ca="1" si="189"/>
        <v/>
      </c>
      <c r="BV84" s="316" t="str">
        <f ca="1">IF(OR(BW84="",BW84=0),"",MAX(BV$5:BV83)+1)</f>
        <v/>
      </c>
      <c r="BW84" s="316" t="str">
        <f ca="1">IFERROR(INDEX($AK$22:$AK$33, ROWS($BW$4:BW82)), IFERROR(INDEX($AO$22:$AO$33, ROWS($BW$4:BW82)-ROWS($AK$22:$AK$33)), IFERROR(INDEX($AS$22:$AS$33, ROWS($BW$4:BW82)-ROWS($AK$22:$AK$33)-ROWS($AO$22:$AO$33)),IFERROR(INDEX($AW$22:$AW$33, ROWS($BW$4:BW82)-ROWS($AK$22:$AK$33)-ROWS($AO$22:$AO$33)-ROWS($AS$22:$AS$33)),IFERROR(INDEX($BA$22:$BA$33, ROWS($BW$4:BW82)-ROWS($AK$22:$AK$33)-ROWS($AO$22:$AO$33)-ROWS($AS$22:$AS$33)-ROWS($AW$22:$AW$33)),IFERROR(INDEX($BE$22:$BE$33, ROWS($BW$4:BW82)-ROWS($AK$22:$AK$33)-ROWS($AO$22:$AO$33)-ROWS($AS$22:$AS$33)-ROWS($AW$22:$AW$33)-ROWS($BA$22:$BA$33)),IFERROR(INDEX($BI$22:$BI$33, ROWS($BW$4:BW82)-ROWS($AK$22:$AK$33)-ROWS($AO$22:$AO$33)-ROWS($AS$22:$AS$33)-ROWS($AW$22:$AW$33)-ROWS($BA$22:$BA$33)-ROWS($BE$22:$BE$33)), "")))))))</f>
        <v/>
      </c>
      <c r="BX84" s="316" t="str">
        <f t="shared" ca="1" si="190"/>
        <v/>
      </c>
      <c r="BY84" s="413" t="str">
        <f t="shared" ca="1" si="191"/>
        <v/>
      </c>
      <c r="BZ84" s="412" t="str">
        <f ca="1">IF(OR(CA84="",CA84=0),"",MAX(BZ$5:BZ83)+1)</f>
        <v/>
      </c>
      <c r="CA84" s="316" t="str">
        <f ca="1">IFERROR(INDEX($AJ$38:$AJ$49, ROWS($CA$4:CA82)), IFERROR(INDEX($AN$38:$AN$49, ROWS($CA$4:CA82)-ROWS($AJ$38:$AJ$49)), IFERROR(INDEX($AR$38:$AR$49, ROWS($CA$4:CA82)-ROWS($AJ$38:$AJ$49)-ROWS($AN$38:$AN$49)),IFERROR(INDEX($AV$38:$AV$49, ROWS($CA$4:CA82)-ROWS($AJ$38:$AJ$49)-ROWS($AN$38:$AN$49)-ROWS($AR$38:$AR$49)),IFERROR(INDEX($AZ$38:$AZ$49, ROWS($CA$4:CA82)-ROWS($AJ$38:$AJ$49)-ROWS($AN$38:$AN$49)-ROWS($AR$38:$AR$49)-ROWS($AV$38:$AV$49)),IFERROR(INDEX($BD$38:$BD$49, ROWS($CA$4:CA82)-ROWS($AJ$38:$AJ$49)-ROWS($AN$38:$AN$49)-ROWS($AR$38:$AR$49)-ROWS($AV$38:$AV$49)-ROWS($AZ$38:$AZ$49)),IFERROR(INDEX($BH$38:$BH$49, ROWS($CA$4:CA82)-ROWS($AJ$38:$AJ$49)-ROWS($AN$38:$AN$49)-ROWS($AR$38:$AR$49)-ROWS($AV$38:$AV$49)-ROWS($AZ$38:$AZ$49)-ROWS($BD$38:$BD$49)), "")))))))</f>
        <v/>
      </c>
      <c r="CB84" s="316" t="str">
        <f t="shared" ca="1" si="192"/>
        <v/>
      </c>
      <c r="CC84" s="316" t="str">
        <f ca="1">IF(OR(CD84="",CD84=0),"",MAX(CC$5:CC83)+1)</f>
        <v/>
      </c>
      <c r="CD84" s="316" t="str">
        <f ca="1">IFERROR(INDEX($AK$38:$AK$49, ROWS($CD$4:CD82)), IFERROR(INDEX($AO$38:$AO$49, ROWS($CD$4:CD82)-ROWS($AK$38:$AK$49)), IFERROR(INDEX($AS$38:$AS$49, ROWS($CD$4:CD82)-ROWS($AK$38:$AK$49)-ROWS($AO$38:$AO$49)),IFERROR(INDEX($AW$38:$AW$49, ROWS($CD$4:CD82)-ROWS($AK$38:$AK$49)-ROWS($AO$38:$AO$49)-ROWS($AS$38:$AS$49)),IFERROR(INDEX($BA$38:$BA$49, ROWS($CD$4:CD82)-ROWS($AK$38:$AK$49)-ROWS($AO$38:$AO$49)-ROWS($AS$38:$AS$49)-ROWS($AW$38:$AW$49)),IFERROR(INDEX($BE$38:$BE$49, ROWS($CD$4:CD82)-ROWS($AK$38:$AK$49)-ROWS($AO$38:$AO$49)-ROWS($AS$38:$AS$49)-ROWS($AW$38:$AW$49)-ROWS($BA$38:$BA$49)),IFERROR(INDEX($BI$38:$BI$49, ROWS($CD$4:CD82)-ROWS($AK$38:$AK$49)-ROWS($AO$38:$AO$49)-ROWS($AS$38:$AS$49)-ROWS($AW$38:$AW$49)-ROWS($BA$38:$BA$49)-ROWS($BE$38:$BE$49)), "")))))))</f>
        <v/>
      </c>
      <c r="CE84" s="316" t="str">
        <f t="shared" ca="1" si="193"/>
        <v/>
      </c>
      <c r="CF84" s="413" t="str">
        <f t="shared" ca="1" si="194"/>
        <v/>
      </c>
      <c r="CG84" s="412" t="str">
        <f ca="1">IF(OR(CH84="",CH84=0),"",MAX(CG$5:CG83)+1)</f>
        <v/>
      </c>
      <c r="CH84" s="316" t="str">
        <f ca="1">IFERROR(INDEX($AJ$54:$AJ$65, ROWS($CH$4:CH82)), IFERROR(INDEX($AN$54:$AN$65, ROWS($CH$4:CH82)-ROWS($AJ$54:$AJ$65)), IFERROR(INDEX($AR$54:$AR$65, ROWS($CH$4:CH82)-ROWS($AJ$54:$AJ$65)-ROWS($AN$54:$AN$65)),IFERROR(INDEX($AV$54:$AV$65, ROWS($CH$4:CH82)-ROWS($AJ$54:$AJ$65)-ROWS($AN$54:$AN$65)-ROWS($AR$54:$AR$65)),IFERROR(INDEX($AZ$54:$AZ$65, ROWS($CH$4:CH82)-ROWS($AJ$54:$AJ$65)-ROWS($AN$54:$AN$65)-ROWS($AR$54:$AR$65)-ROWS($AV$54:$AV$65)),IFERROR(INDEX($BD$54:$BD$65, ROWS($CH$4:CH82)-ROWS($AJ$54:$AJ$65)-ROWS($AN$54:$AN$65)-ROWS($AR$54:$AR$65)-ROWS($AV$54:$AV$65)-ROWS($AZ$54:$AZ$65)),IFERROR(INDEX($BH$54:$BH$65, ROWS($CH$4:CH82)-ROWS($AJ$54:$AJ$65)-ROWS($AN$54:$AN$65)-ROWS($AR$54:$AR$65)-ROWS($AV$54:$AV$65)-ROWS($AZ$54:$AZ$65)-ROWS($BD$54:$BD$65)), "")))))))</f>
        <v/>
      </c>
      <c r="CI84" s="316" t="str">
        <f t="shared" ca="1" si="195"/>
        <v/>
      </c>
      <c r="CJ84" s="316" t="str">
        <f ca="1">IF(OR(CK84="",CK84=0),"",MAX(CJ$5:CJ83)+1)</f>
        <v/>
      </c>
      <c r="CK84" s="316" t="str">
        <f ca="1">IFERROR(INDEX($AK$54:$AK$65, ROWS($CK$4:CK82)), IFERROR(INDEX($AO$54:$AO$65, ROWS($CK$4:CK82)-ROWS($AK$54:$AK$65)), IFERROR(INDEX($AS$54:$AS$65, ROWS($CK$4:CK82)-ROWS($AK$54:$AK$65)-ROWS($AO$54:$AO$65)),IFERROR(INDEX($AW$54:$AW$65, ROWS($CK$4:CK82)-ROWS($AK$54:$AK$65)-ROWS($AO$54:$AO$65)-ROWS($AS$54:$AS$65)),IFERROR(INDEX($BA$54:$BA$65, ROWS($CK$4:CK82)-ROWS($AK$54:$AK$65)-ROWS($AO$54:$AO$65)-ROWS($AS$54:$AS$65)-ROWS($AW$54:$AW$65)),IFERROR(INDEX($BE$54:$BE$65, ROWS($CK$4:CK82)-ROWS($AK$54:$AK$65)-ROWS($AO$54:$AO$65)-ROWS($AS$54:$AS$65)-ROWS($AW$54:$AW$65)-ROWS($BA$54:$BA$65)),IFERROR(INDEX($BI$54:$BI$65, ROWS($CK$4:CK82)-ROWS($AK$54:$AK$65)-ROWS($AO$54:$AO$65)-ROWS($AS$54:$AS$65)-ROWS($AW$54:$AW$65)-ROWS($BA$54:$BA$65)-ROWS($BE$54:$BE$65)), "")))))))</f>
        <v/>
      </c>
      <c r="CL84" s="316" t="str">
        <f t="shared" ca="1" si="196"/>
        <v/>
      </c>
      <c r="CM84" s="413" t="str">
        <f t="shared" ca="1" si="197"/>
        <v/>
      </c>
      <c r="CN84" s="412" t="str">
        <f>IF(OR(CO84="",CO84=0),"",MAX(CN$5:CN83)+1)</f>
        <v/>
      </c>
      <c r="CO84" s="316">
        <f>IFERROR(INDEX($AJ$70:$AJ$81, ROWS($CO$4:CO82)), IFERROR(INDEX($AN$70:$AN$81, ROWS($CO$4:CO82)-ROWS($AJ$70:$AJ$81)), IFERROR(INDEX($AR$70:$AR$81, ROWS($CO$4:CO82)-ROWS($AJ$70:$AJ$81)-ROWS($AN$70:$AN$81)),IFERROR(INDEX($AV$70:$AV$81, ROWS($CO$4:CO82)-ROWS($AJ$70:$AJ$81)-ROWS($AN$70:$AN$81)-ROWS($AR$70:$AR$81)),IFERROR(INDEX($AZ$70:$AZ$81, ROWS($CO$4:CO82)-ROWS($AJ$70:$AJ$81)-ROWS($AN$70:$AN$81)-ROWS($AR$70:$AR$81)-ROWS($AV$70:$AV$81)),IFERROR(INDEX($BD$70:$BD$81, ROWS($CO$4:CO82)-ROWS($AJ$70:$AJ$81)-ROWS($AN$70:$AN$81)-ROWS($AR$70:$AR$81)-ROWS($AV$70:$AV$81)-ROWS($AZ$70:$AZ$81)),IFERROR(INDEX($BH$70:$BH$81, ROWS($CO$4:CO82)-ROWS($AJ$70:$AJ$81)-ROWS($AN$70:$AN$81)-ROWS($AR$70:$AR$81)-ROWS($AV$70:$AV$81)-ROWS($AZ$70:$AZ$81)-ROWS($BD$70:$BD$81)), "")))))))</f>
        <v>0</v>
      </c>
      <c r="CP84" s="316" t="str">
        <f t="shared" ca="1" si="198"/>
        <v/>
      </c>
      <c r="CQ84" s="316" t="str">
        <f>IF(OR(CR84="",CR84=0),"",MAX(CQ$5:CQ83)+1)</f>
        <v/>
      </c>
      <c r="CR84" s="316">
        <f>IFERROR(INDEX($AK$70:$AK$81, ROWS($CR$4:CR82)), IFERROR(INDEX($AO$70:$AO$81, ROWS($CR$4:CR82)-ROWS($AK$70:$AK$81)), IFERROR(INDEX($AS$70:$AS$81, ROWS($CR$4:CR82)-ROWS($AK$70:$AK$81)-ROWS($AO$70:$AO$81)),IFERROR(INDEX($AW$70:$AW$81, ROWS($CR$4:CR82)-ROWS($AK$70:$AK$81)-ROWS($AO$70:$AO$81)-ROWS($AS$70:$AS$81)),IFERROR(INDEX($BA$70:$BA$81, ROWS($CR$4:CR82)-ROWS($AK$70:$AK$81)-ROWS($AO$70:$AO$81)-ROWS($AS$70:$AS$81)-ROWS($AW$70:$AW$81)),IFERROR(INDEX($BE$70:$BE$81, ROWS($CR$4:CR82)-ROWS($AK$70:$AK$81)-ROWS($AO$70:$AO$81)-ROWS($AS$70:$AS$81)-ROWS($AW$70:$AW$81)-ROWS($BA$70:$BA$81)),IFERROR(INDEX($BI$70:$BI$81, ROWS($CR$4:CR82)-ROWS($AK$70:$AK$81)-ROWS($AO$70:$AO$81)-ROWS($AS$70:$AS$81)-ROWS($AW$70:$AW$81)-ROWS($BA$70:$BA$81)-ROWS($BE$70:$BE$81)), "")))))))</f>
        <v>0</v>
      </c>
      <c r="CS84" s="316" t="str">
        <f t="shared" ca="1" si="199"/>
        <v/>
      </c>
      <c r="CT84" s="413" t="str">
        <f t="shared" ca="1" si="200"/>
        <v/>
      </c>
      <c r="CU84" s="412" t="str">
        <f>IF(OR(CV84="",CV84=0),"",MAX(CU$5:CU83)+1)</f>
        <v/>
      </c>
      <c r="CV84" s="316" t="str">
        <f>IFERROR(INDEX($AJ$86:$AJ$97, ROWS($CV$4:CV82)), IFERROR(INDEX($AN$86:$AN$97, ROWS($CV$4:CV82)-ROWS($AJ$86:$AJ$97)), ""))</f>
        <v/>
      </c>
      <c r="CW84" s="316" t="str">
        <f t="shared" si="201"/>
        <v/>
      </c>
      <c r="CX84" s="316" t="str">
        <f>IF(OR(CY84="",CY84=0),"",MAX(CX$5:CX83)+1)</f>
        <v/>
      </c>
      <c r="CY84" s="316" t="str">
        <f>IFERROR(INDEX($AK$86:$AK$97, ROWS($CY$4:CY82)), IFERROR(INDEX($AO$86:$AO$97, ROWS($CY$4:CY82)-ROWS($AK$86:$AK$97)), ""))</f>
        <v/>
      </c>
      <c r="CZ84" s="316" t="str">
        <f t="shared" si="202"/>
        <v/>
      </c>
      <c r="DA84" s="413" t="str">
        <f t="shared" si="203"/>
        <v/>
      </c>
      <c r="DC84" s="1167" t="s">
        <v>490</v>
      </c>
      <c r="DD84" s="1168"/>
      <c r="DE84" s="1168"/>
      <c r="DF84" s="1168"/>
      <c r="DG84" s="1168"/>
      <c r="DH84" s="1168"/>
      <c r="DI84" s="1168"/>
      <c r="DJ84" s="1168"/>
      <c r="DK84" s="1168"/>
      <c r="DL84" s="1169"/>
      <c r="DM84" s="292"/>
      <c r="DN84" s="1199" t="s">
        <v>490</v>
      </c>
      <c r="DO84" s="1200"/>
      <c r="DP84" s="1200"/>
      <c r="DQ84" s="1200"/>
      <c r="DR84" s="1200"/>
      <c r="DS84" s="1201"/>
    </row>
    <row r="85" spans="28:123" ht="15.75" thickBot="1" x14ac:dyDescent="0.35">
      <c r="AB85" s="395" t="str">
        <f ca="1">IFERROR(MATCH($AB$59,OFFSET(Year!$AT$123:$AT$174,AB84,,1000),0)+AB84,"")</f>
        <v/>
      </c>
      <c r="AC85" s="404" t="str">
        <f ca="1">IFERROR(INDEX(Year!$AW$123:$AW$174,AB85),"")</f>
        <v/>
      </c>
      <c r="AD85" s="405" t="str">
        <f ca="1">IFERROR(INDEX(Year!$AU$123:$AU$174,AB85),"")</f>
        <v/>
      </c>
      <c r="AE85" s="406" t="str">
        <f ca="1">IFERROR(INDEX(Year!$AV$123:$AV$174,AB85),"")</f>
        <v/>
      </c>
      <c r="AF85" s="407" t="str">
        <f ca="1">IFERROR(INDEX(Year!$AT$123:$AT$174,AB85),"")</f>
        <v/>
      </c>
      <c r="AI85" s="312"/>
      <c r="AJ85" s="313" t="s">
        <v>483</v>
      </c>
      <c r="AK85" s="313" t="s">
        <v>13</v>
      </c>
      <c r="AL85" s="314" t="s">
        <v>11</v>
      </c>
      <c r="AM85" s="312"/>
      <c r="AN85" s="313" t="s">
        <v>483</v>
      </c>
      <c r="AO85" s="313" t="s">
        <v>13</v>
      </c>
      <c r="AP85" s="314" t="s">
        <v>11</v>
      </c>
      <c r="BL85" s="412" t="str">
        <f ca="1">IF(OR(BM85="",BM85=0),"",MAX(BL$5:BL84)+1)</f>
        <v/>
      </c>
      <c r="BM85" s="316" t="str">
        <f ca="1">IFERROR(INDEX($AJ$6:$AJ$17, ROWS(BM$4:$BM83)), IFERROR(INDEX($AN$6:$AN$17, ROWS(BM$4:$BM83)-ROWS($AJ$6:$AJ$17)), IFERROR(INDEX($AR$6:$AR$17, ROWS(BM$4:$BM83)-ROWS($AJ$6:$AJ$17)-ROWS($AN$6:$AN$17)),IFERROR(INDEX($AV$6:$AV$17, ROWS(BM$4:$BM83)-ROWS($AJ$6:$AJ$17)-ROWS($AN$6:$AN$17)-ROWS($AR$6:$AR$17)),IFERROR(INDEX($AZ$6:$AZ$17, ROWS(BM$4:$BM83)-ROWS($AJ$6:$AJ$17)-ROWS($AN$6:$AN$17)-ROWS($AR$6:$AR$17)-ROWS($AV$6:$AV$17)),IFERROR(INDEX($BD$6:$BD$17, ROWS(BM$4:$BM83)-ROWS($AJ$6:$AJ$17)-ROWS($AN$6:$AN$17)-ROWS($AR$6:$AR$17)-ROWS($AV$6:$AV$17)-ROWS($AZ$6:$AZ$17)),IFERROR(INDEX($BH$6:$BH$17, ROWS(BM$4:$BM83)-ROWS($AJ$6:$AJ$17)-ROWS($AN$6:$AN$17)-ROWS($AR$6:$AR$17)-ROWS($AV$6:$AV$17)-ROWS($AZ$6:$AZ$17)-ROWS($BD$6:$BD$17)), "")))))))</f>
        <v/>
      </c>
      <c r="BN85" s="316" t="str">
        <f t="shared" ca="1" si="186"/>
        <v/>
      </c>
      <c r="BO85" s="316" t="str">
        <f ca="1">IF(OR(BP85="",BP85=0),"",MAX(BO$5:BO84)+1)</f>
        <v/>
      </c>
      <c r="BP85" s="316" t="str">
        <f ca="1">IFERROR(INDEX($AK$6:$AK$17, ROWS($BP$4:BP83)), IFERROR(INDEX($AO$6:$AO$17, ROWS($BP$4:BP83)-ROWS($AK$6:$AK$17)), IFERROR(INDEX($AS$6:$AS$17, ROWS($BP$4:BP83)-ROWS($AK$6:$AK$17)-ROWS($AO$6:$AO$17)),IFERROR(INDEX($AW$6:$AW$17, ROWS($BP$4:BP83)-ROWS($AK$6:$AK$17)-ROWS($AO$6:$AO$17)-ROWS($AS$6:$AS$17)),IFERROR(INDEX($BA$6:$BA$17, ROWS($BP$4:BP83)-ROWS($AK$6:$AK$17)-ROWS($AO$6:$AO$17)-ROWS($AS$6:$AS$17)-ROWS($AW$6:$AW$17)),IFERROR(INDEX($BE$6:$BE$17, ROWS($BP$4:BP83)-ROWS($AK$6:$AK$17)-ROWS($AO$6:$AO$17)-ROWS($AS$6:$AS$17)-ROWS($AW$6:$AW$17)-ROWS($BA$6:$BA$17)),IFERROR(INDEX($BI$6:$BI$17, ROWS($BP$4:BP83)-ROWS($AK$6:$AK$17)-ROWS($AO$6:$AO$17)-ROWS($AS$6:$AS$17)-ROWS($AW$6:$AW$17)-ROWS($BA$6:$BA$17)-ROWS($BE$6:$BE$17)), "")))))))</f>
        <v/>
      </c>
      <c r="BQ85" s="316" t="str">
        <f t="shared" ca="1" si="187"/>
        <v/>
      </c>
      <c r="BR85" s="413" t="str">
        <f t="shared" ca="1" si="188"/>
        <v/>
      </c>
      <c r="BS85" s="412" t="str">
        <f ca="1">IF(OR(BT85="",BT85=0),"",MAX(BS$5:BS84)+1)</f>
        <v/>
      </c>
      <c r="BT85" s="316" t="str">
        <f ca="1">IFERROR(INDEX($AJ$22:$AJ$33, ROWS($BT$4:BT83)), IFERROR(INDEX($AN$22:$AN$33, ROWS($BT$4:BT83)-ROWS($AJ$22:$AJ$33)), IFERROR(INDEX($AR$22:$AR$33, ROWS($BT$4:BT83)-ROWS($AJ$22:$AJ$33)-ROWS($AN$22:$AN$33)),IFERROR(INDEX($AV$22:$AV$33, ROWS($BT$4:BT83)-ROWS($AJ$22:$AJ$33)-ROWS($AN$22:$AN$33)-ROWS($AR$22:$AR$33)),IFERROR(INDEX($AZ$22:$AZ$33, ROWS($BT$4:BT83)-ROWS($AJ$22:$AJ$33)-ROWS($AN$22:$AN$33)-ROWS($AR$22:$AR$33)-ROWS($AV$22:$AV$33)),IFERROR(INDEX($BD$22:$BD$33, ROWS($BT$4:BT83)-ROWS($AJ$22:$AJ$33)-ROWS($AN$22:$AN$33)-ROWS($AR$22:$AR$33)-ROWS($AV$22:$AV$33)-ROWS($AZ$22:$AZ$33)),IFERROR(INDEX($BH$22:$BH$33, ROWS($BT$4:BT83)-ROWS($AJ$22:$AJ$33)-ROWS($AN$22:$AN$33)-ROWS($AR$22:$AR$33)-ROWS($AV$22:$AV$33)-ROWS($AZ$22:$AZ$33)-ROWS($BD$22:$BD$33)), "")))))))</f>
        <v/>
      </c>
      <c r="BU85" s="316" t="str">
        <f t="shared" ca="1" si="189"/>
        <v/>
      </c>
      <c r="BV85" s="316" t="str">
        <f ca="1">IF(OR(BW85="",BW85=0),"",MAX(BV$5:BV84)+1)</f>
        <v/>
      </c>
      <c r="BW85" s="316" t="str">
        <f ca="1">IFERROR(INDEX($AK$22:$AK$33, ROWS($BW$4:BW83)), IFERROR(INDEX($AO$22:$AO$33, ROWS($BW$4:BW83)-ROWS($AK$22:$AK$33)), IFERROR(INDEX($AS$22:$AS$33, ROWS($BW$4:BW83)-ROWS($AK$22:$AK$33)-ROWS($AO$22:$AO$33)),IFERROR(INDEX($AW$22:$AW$33, ROWS($BW$4:BW83)-ROWS($AK$22:$AK$33)-ROWS($AO$22:$AO$33)-ROWS($AS$22:$AS$33)),IFERROR(INDEX($BA$22:$BA$33, ROWS($BW$4:BW83)-ROWS($AK$22:$AK$33)-ROWS($AO$22:$AO$33)-ROWS($AS$22:$AS$33)-ROWS($AW$22:$AW$33)),IFERROR(INDEX($BE$22:$BE$33, ROWS($BW$4:BW83)-ROWS($AK$22:$AK$33)-ROWS($AO$22:$AO$33)-ROWS($AS$22:$AS$33)-ROWS($AW$22:$AW$33)-ROWS($BA$22:$BA$33)),IFERROR(INDEX($BI$22:$BI$33, ROWS($BW$4:BW83)-ROWS($AK$22:$AK$33)-ROWS($AO$22:$AO$33)-ROWS($AS$22:$AS$33)-ROWS($AW$22:$AW$33)-ROWS($BA$22:$BA$33)-ROWS($BE$22:$BE$33)), "")))))))</f>
        <v/>
      </c>
      <c r="BX85" s="316" t="str">
        <f t="shared" ca="1" si="190"/>
        <v/>
      </c>
      <c r="BY85" s="413" t="str">
        <f t="shared" ca="1" si="191"/>
        <v/>
      </c>
      <c r="BZ85" s="412" t="str">
        <f ca="1">IF(OR(CA85="",CA85=0),"",MAX(BZ$5:BZ84)+1)</f>
        <v/>
      </c>
      <c r="CA85" s="316" t="str">
        <f ca="1">IFERROR(INDEX($AJ$38:$AJ$49, ROWS($CA$4:CA83)), IFERROR(INDEX($AN$38:$AN$49, ROWS($CA$4:CA83)-ROWS($AJ$38:$AJ$49)), IFERROR(INDEX($AR$38:$AR$49, ROWS($CA$4:CA83)-ROWS($AJ$38:$AJ$49)-ROWS($AN$38:$AN$49)),IFERROR(INDEX($AV$38:$AV$49, ROWS($CA$4:CA83)-ROWS($AJ$38:$AJ$49)-ROWS($AN$38:$AN$49)-ROWS($AR$38:$AR$49)),IFERROR(INDEX($AZ$38:$AZ$49, ROWS($CA$4:CA83)-ROWS($AJ$38:$AJ$49)-ROWS($AN$38:$AN$49)-ROWS($AR$38:$AR$49)-ROWS($AV$38:$AV$49)),IFERROR(INDEX($BD$38:$BD$49, ROWS($CA$4:CA83)-ROWS($AJ$38:$AJ$49)-ROWS($AN$38:$AN$49)-ROWS($AR$38:$AR$49)-ROWS($AV$38:$AV$49)-ROWS($AZ$38:$AZ$49)),IFERROR(INDEX($BH$38:$BH$49, ROWS($CA$4:CA83)-ROWS($AJ$38:$AJ$49)-ROWS($AN$38:$AN$49)-ROWS($AR$38:$AR$49)-ROWS($AV$38:$AV$49)-ROWS($AZ$38:$AZ$49)-ROWS($BD$38:$BD$49)), "")))))))</f>
        <v/>
      </c>
      <c r="CB85" s="316" t="str">
        <f t="shared" ca="1" si="192"/>
        <v/>
      </c>
      <c r="CC85" s="316" t="str">
        <f ca="1">IF(OR(CD85="",CD85=0),"",MAX(CC$5:CC84)+1)</f>
        <v/>
      </c>
      <c r="CD85" s="316" t="str">
        <f ca="1">IFERROR(INDEX($AK$38:$AK$49, ROWS($CD$4:CD83)), IFERROR(INDEX($AO$38:$AO$49, ROWS($CD$4:CD83)-ROWS($AK$38:$AK$49)), IFERROR(INDEX($AS$38:$AS$49, ROWS($CD$4:CD83)-ROWS($AK$38:$AK$49)-ROWS($AO$38:$AO$49)),IFERROR(INDEX($AW$38:$AW$49, ROWS($CD$4:CD83)-ROWS($AK$38:$AK$49)-ROWS($AO$38:$AO$49)-ROWS($AS$38:$AS$49)),IFERROR(INDEX($BA$38:$BA$49, ROWS($CD$4:CD83)-ROWS($AK$38:$AK$49)-ROWS($AO$38:$AO$49)-ROWS($AS$38:$AS$49)-ROWS($AW$38:$AW$49)),IFERROR(INDEX($BE$38:$BE$49, ROWS($CD$4:CD83)-ROWS($AK$38:$AK$49)-ROWS($AO$38:$AO$49)-ROWS($AS$38:$AS$49)-ROWS($AW$38:$AW$49)-ROWS($BA$38:$BA$49)),IFERROR(INDEX($BI$38:$BI$49, ROWS($CD$4:CD83)-ROWS($AK$38:$AK$49)-ROWS($AO$38:$AO$49)-ROWS($AS$38:$AS$49)-ROWS($AW$38:$AW$49)-ROWS($BA$38:$BA$49)-ROWS($BE$38:$BE$49)), "")))))))</f>
        <v/>
      </c>
      <c r="CE85" s="316" t="str">
        <f t="shared" ca="1" si="193"/>
        <v/>
      </c>
      <c r="CF85" s="413" t="str">
        <f t="shared" ca="1" si="194"/>
        <v/>
      </c>
      <c r="CG85" s="412" t="str">
        <f ca="1">IF(OR(CH85="",CH85=0),"",MAX(CG$5:CG84)+1)</f>
        <v/>
      </c>
      <c r="CH85" s="316" t="str">
        <f ca="1">IFERROR(INDEX($AJ$54:$AJ$65, ROWS($CH$4:CH83)), IFERROR(INDEX($AN$54:$AN$65, ROWS($CH$4:CH83)-ROWS($AJ$54:$AJ$65)), IFERROR(INDEX($AR$54:$AR$65, ROWS($CH$4:CH83)-ROWS($AJ$54:$AJ$65)-ROWS($AN$54:$AN$65)),IFERROR(INDEX($AV$54:$AV$65, ROWS($CH$4:CH83)-ROWS($AJ$54:$AJ$65)-ROWS($AN$54:$AN$65)-ROWS($AR$54:$AR$65)),IFERROR(INDEX($AZ$54:$AZ$65, ROWS($CH$4:CH83)-ROWS($AJ$54:$AJ$65)-ROWS($AN$54:$AN$65)-ROWS($AR$54:$AR$65)-ROWS($AV$54:$AV$65)),IFERROR(INDEX($BD$54:$BD$65, ROWS($CH$4:CH83)-ROWS($AJ$54:$AJ$65)-ROWS($AN$54:$AN$65)-ROWS($AR$54:$AR$65)-ROWS($AV$54:$AV$65)-ROWS($AZ$54:$AZ$65)),IFERROR(INDEX($BH$54:$BH$65, ROWS($CH$4:CH83)-ROWS($AJ$54:$AJ$65)-ROWS($AN$54:$AN$65)-ROWS($AR$54:$AR$65)-ROWS($AV$54:$AV$65)-ROWS($AZ$54:$AZ$65)-ROWS($BD$54:$BD$65)), "")))))))</f>
        <v/>
      </c>
      <c r="CI85" s="316" t="str">
        <f t="shared" ca="1" si="195"/>
        <v/>
      </c>
      <c r="CJ85" s="316" t="str">
        <f ca="1">IF(OR(CK85="",CK85=0),"",MAX(CJ$5:CJ84)+1)</f>
        <v/>
      </c>
      <c r="CK85" s="316" t="str">
        <f ca="1">IFERROR(INDEX($AK$54:$AK$65, ROWS($CK$4:CK83)), IFERROR(INDEX($AO$54:$AO$65, ROWS($CK$4:CK83)-ROWS($AK$54:$AK$65)), IFERROR(INDEX($AS$54:$AS$65, ROWS($CK$4:CK83)-ROWS($AK$54:$AK$65)-ROWS($AO$54:$AO$65)),IFERROR(INDEX($AW$54:$AW$65, ROWS($CK$4:CK83)-ROWS($AK$54:$AK$65)-ROWS($AO$54:$AO$65)-ROWS($AS$54:$AS$65)),IFERROR(INDEX($BA$54:$BA$65, ROWS($CK$4:CK83)-ROWS($AK$54:$AK$65)-ROWS($AO$54:$AO$65)-ROWS($AS$54:$AS$65)-ROWS($AW$54:$AW$65)),IFERROR(INDEX($BE$54:$BE$65, ROWS($CK$4:CK83)-ROWS($AK$54:$AK$65)-ROWS($AO$54:$AO$65)-ROWS($AS$54:$AS$65)-ROWS($AW$54:$AW$65)-ROWS($BA$54:$BA$65)),IFERROR(INDEX($BI$54:$BI$65, ROWS($CK$4:CK83)-ROWS($AK$54:$AK$65)-ROWS($AO$54:$AO$65)-ROWS($AS$54:$AS$65)-ROWS($AW$54:$AW$65)-ROWS($BA$54:$BA$65)-ROWS($BE$54:$BE$65)), "")))))))</f>
        <v/>
      </c>
      <c r="CL85" s="316" t="str">
        <f t="shared" ca="1" si="196"/>
        <v/>
      </c>
      <c r="CM85" s="413" t="str">
        <f t="shared" ca="1" si="197"/>
        <v/>
      </c>
      <c r="CN85" s="412" t="str">
        <f>IF(OR(CO85="",CO85=0),"",MAX(CN$5:CN84)+1)</f>
        <v/>
      </c>
      <c r="CO85" s="316">
        <f>IFERROR(INDEX($AJ$70:$AJ$81, ROWS($CO$4:CO83)), IFERROR(INDEX($AN$70:$AN$81, ROWS($CO$4:CO83)-ROWS($AJ$70:$AJ$81)), IFERROR(INDEX($AR$70:$AR$81, ROWS($CO$4:CO83)-ROWS($AJ$70:$AJ$81)-ROWS($AN$70:$AN$81)),IFERROR(INDEX($AV$70:$AV$81, ROWS($CO$4:CO83)-ROWS($AJ$70:$AJ$81)-ROWS($AN$70:$AN$81)-ROWS($AR$70:$AR$81)),IFERROR(INDEX($AZ$70:$AZ$81, ROWS($CO$4:CO83)-ROWS($AJ$70:$AJ$81)-ROWS($AN$70:$AN$81)-ROWS($AR$70:$AR$81)-ROWS($AV$70:$AV$81)),IFERROR(INDEX($BD$70:$BD$81, ROWS($CO$4:CO83)-ROWS($AJ$70:$AJ$81)-ROWS($AN$70:$AN$81)-ROWS($AR$70:$AR$81)-ROWS($AV$70:$AV$81)-ROWS($AZ$70:$AZ$81)),IFERROR(INDEX($BH$70:$BH$81, ROWS($CO$4:CO83)-ROWS($AJ$70:$AJ$81)-ROWS($AN$70:$AN$81)-ROWS($AR$70:$AR$81)-ROWS($AV$70:$AV$81)-ROWS($AZ$70:$AZ$81)-ROWS($BD$70:$BD$81)), "")))))))</f>
        <v>0</v>
      </c>
      <c r="CP85" s="316" t="str">
        <f t="shared" ca="1" si="198"/>
        <v/>
      </c>
      <c r="CQ85" s="316" t="str">
        <f>IF(OR(CR85="",CR85=0),"",MAX(CQ$5:CQ84)+1)</f>
        <v/>
      </c>
      <c r="CR85" s="316">
        <f>IFERROR(INDEX($AK$70:$AK$81, ROWS($CR$4:CR83)), IFERROR(INDEX($AO$70:$AO$81, ROWS($CR$4:CR83)-ROWS($AK$70:$AK$81)), IFERROR(INDEX($AS$70:$AS$81, ROWS($CR$4:CR83)-ROWS($AK$70:$AK$81)-ROWS($AO$70:$AO$81)),IFERROR(INDEX($AW$70:$AW$81, ROWS($CR$4:CR83)-ROWS($AK$70:$AK$81)-ROWS($AO$70:$AO$81)-ROWS($AS$70:$AS$81)),IFERROR(INDEX($BA$70:$BA$81, ROWS($CR$4:CR83)-ROWS($AK$70:$AK$81)-ROWS($AO$70:$AO$81)-ROWS($AS$70:$AS$81)-ROWS($AW$70:$AW$81)),IFERROR(INDEX($BE$70:$BE$81, ROWS($CR$4:CR83)-ROWS($AK$70:$AK$81)-ROWS($AO$70:$AO$81)-ROWS($AS$70:$AS$81)-ROWS($AW$70:$AW$81)-ROWS($BA$70:$BA$81)),IFERROR(INDEX($BI$70:$BI$81, ROWS($CR$4:CR83)-ROWS($AK$70:$AK$81)-ROWS($AO$70:$AO$81)-ROWS($AS$70:$AS$81)-ROWS($AW$70:$AW$81)-ROWS($BA$70:$BA$81)-ROWS($BE$70:$BE$81)), "")))))))</f>
        <v>0</v>
      </c>
      <c r="CS85" s="316" t="str">
        <f t="shared" ca="1" si="199"/>
        <v/>
      </c>
      <c r="CT85" s="413" t="str">
        <f t="shared" ca="1" si="200"/>
        <v/>
      </c>
      <c r="CU85" s="412" t="str">
        <f>IF(OR(CV85="",CV85=0),"",MAX(CU$5:CU84)+1)</f>
        <v/>
      </c>
      <c r="CV85" s="316" t="str">
        <f>IFERROR(INDEX($AJ$86:$AJ$97, ROWS($CV$4:CV83)), IFERROR(INDEX($AN$86:$AN$97, ROWS($CV$4:CV83)-ROWS($AJ$86:$AJ$97)), ""))</f>
        <v/>
      </c>
      <c r="CW85" s="316" t="str">
        <f t="shared" si="201"/>
        <v/>
      </c>
      <c r="CX85" s="316" t="str">
        <f>IF(OR(CY85="",CY85=0),"",MAX(CX$5:CX84)+1)</f>
        <v/>
      </c>
      <c r="CY85" s="316" t="str">
        <f>IFERROR(INDEX($AK$86:$AK$97, ROWS($CY$4:CY83)), IFERROR(INDEX($AO$86:$AO$97, ROWS($CY$4:CY83)-ROWS($AK$86:$AK$97)), ""))</f>
        <v/>
      </c>
      <c r="CZ85" s="316" t="str">
        <f t="shared" si="202"/>
        <v/>
      </c>
      <c r="DA85" s="413" t="str">
        <f t="shared" si="203"/>
        <v/>
      </c>
      <c r="DC85" s="437"/>
      <c r="DD85" s="1151" t="s">
        <v>504</v>
      </c>
      <c r="DE85" s="1152"/>
      <c r="DF85" s="430"/>
      <c r="DG85" s="1162" t="s">
        <v>23</v>
      </c>
      <c r="DH85" s="1152"/>
      <c r="DI85" s="1162" t="s">
        <v>504</v>
      </c>
      <c r="DJ85" s="1152"/>
      <c r="DK85" s="1162" t="s">
        <v>23</v>
      </c>
      <c r="DL85" s="1152"/>
      <c r="DM85" s="292"/>
      <c r="DN85" s="1163" t="s">
        <v>481</v>
      </c>
      <c r="DO85" s="1164"/>
      <c r="DP85" s="1164"/>
      <c r="DQ85" s="1165" t="s">
        <v>491</v>
      </c>
      <c r="DR85" s="1164"/>
      <c r="DS85" s="1166"/>
    </row>
    <row r="86" spans="28:123" x14ac:dyDescent="0.3">
      <c r="AB86" s="395" t="str">
        <f ca="1">IFERROR(MATCH($AB$59,OFFSET(Year!$AT$123:$AT$174,AB85,,1000),0)+AB85,"")</f>
        <v/>
      </c>
      <c r="AC86" s="404" t="str">
        <f ca="1">IFERROR(INDEX(Year!$AW$123:$AW$174,AB86),"")</f>
        <v/>
      </c>
      <c r="AD86" s="405" t="str">
        <f ca="1">IFERROR(INDEX(Year!$AU$123:$AU$174,AB86),"")</f>
        <v/>
      </c>
      <c r="AE86" s="406" t="str">
        <f ca="1">IFERROR(INDEX(Year!$AV$123:$AV$174,AB86),"")</f>
        <v/>
      </c>
      <c r="AF86" s="407" t="str">
        <f ca="1">IFERROR(INDEX(Year!$AT$123:$AT$174,AB86),"")</f>
        <v/>
      </c>
      <c r="AI86" s="304"/>
      <c r="AJ86" s="305"/>
      <c r="AK86" s="306"/>
      <c r="AL86" s="307"/>
      <c r="AM86" s="304"/>
      <c r="AN86" s="305"/>
      <c r="AO86" s="306"/>
      <c r="AP86" s="307"/>
      <c r="BL86" s="412" t="str">
        <f ca="1">IF(OR(BM86="",BM86=0),"",MAX(BL$5:BL85)+1)</f>
        <v/>
      </c>
      <c r="BM86" s="316" t="str">
        <f ca="1">IFERROR(INDEX($AJ$6:$AJ$17, ROWS(BM$4:$BM84)), IFERROR(INDEX($AN$6:$AN$17, ROWS(BM$4:$BM84)-ROWS($AJ$6:$AJ$17)), IFERROR(INDEX($AR$6:$AR$17, ROWS(BM$4:$BM84)-ROWS($AJ$6:$AJ$17)-ROWS($AN$6:$AN$17)),IFERROR(INDEX($AV$6:$AV$17, ROWS(BM$4:$BM84)-ROWS($AJ$6:$AJ$17)-ROWS($AN$6:$AN$17)-ROWS($AR$6:$AR$17)),IFERROR(INDEX($AZ$6:$AZ$17, ROWS(BM$4:$BM84)-ROWS($AJ$6:$AJ$17)-ROWS($AN$6:$AN$17)-ROWS($AR$6:$AR$17)-ROWS($AV$6:$AV$17)),IFERROR(INDEX($BD$6:$BD$17, ROWS(BM$4:$BM84)-ROWS($AJ$6:$AJ$17)-ROWS($AN$6:$AN$17)-ROWS($AR$6:$AR$17)-ROWS($AV$6:$AV$17)-ROWS($AZ$6:$AZ$17)),IFERROR(INDEX($BH$6:$BH$17, ROWS(BM$4:$BM84)-ROWS($AJ$6:$AJ$17)-ROWS($AN$6:$AN$17)-ROWS($AR$6:$AR$17)-ROWS($AV$6:$AV$17)-ROWS($AZ$6:$AZ$17)-ROWS($BD$6:$BD$17)), "")))))))</f>
        <v/>
      </c>
      <c r="BN86" s="316" t="str">
        <f t="shared" ca="1" si="186"/>
        <v/>
      </c>
      <c r="BO86" s="316" t="str">
        <f ca="1">IF(OR(BP86="",BP86=0),"",MAX(BO$5:BO85)+1)</f>
        <v/>
      </c>
      <c r="BP86" s="316" t="str">
        <f ca="1">IFERROR(INDEX($AK$6:$AK$17, ROWS($BP$4:BP84)), IFERROR(INDEX($AO$6:$AO$17, ROWS($BP$4:BP84)-ROWS($AK$6:$AK$17)), IFERROR(INDEX($AS$6:$AS$17, ROWS($BP$4:BP84)-ROWS($AK$6:$AK$17)-ROWS($AO$6:$AO$17)),IFERROR(INDEX($AW$6:$AW$17, ROWS($BP$4:BP84)-ROWS($AK$6:$AK$17)-ROWS($AO$6:$AO$17)-ROWS($AS$6:$AS$17)),IFERROR(INDEX($BA$6:$BA$17, ROWS($BP$4:BP84)-ROWS($AK$6:$AK$17)-ROWS($AO$6:$AO$17)-ROWS($AS$6:$AS$17)-ROWS($AW$6:$AW$17)),IFERROR(INDEX($BE$6:$BE$17, ROWS($BP$4:BP84)-ROWS($AK$6:$AK$17)-ROWS($AO$6:$AO$17)-ROWS($AS$6:$AS$17)-ROWS($AW$6:$AW$17)-ROWS($BA$6:$BA$17)),IFERROR(INDEX($BI$6:$BI$17, ROWS($BP$4:BP84)-ROWS($AK$6:$AK$17)-ROWS($AO$6:$AO$17)-ROWS($AS$6:$AS$17)-ROWS($AW$6:$AW$17)-ROWS($BA$6:$BA$17)-ROWS($BE$6:$BE$17)), "")))))))</f>
        <v/>
      </c>
      <c r="BQ86" s="316" t="str">
        <f t="shared" ca="1" si="187"/>
        <v/>
      </c>
      <c r="BR86" s="413" t="str">
        <f t="shared" ca="1" si="188"/>
        <v/>
      </c>
      <c r="BS86" s="412" t="str">
        <f ca="1">IF(OR(BT86="",BT86=0),"",MAX(BS$5:BS85)+1)</f>
        <v/>
      </c>
      <c r="BT86" s="316" t="str">
        <f ca="1">IFERROR(INDEX($AJ$22:$AJ$33, ROWS($BT$4:BT84)), IFERROR(INDEX($AN$22:$AN$33, ROWS($BT$4:BT84)-ROWS($AJ$22:$AJ$33)), IFERROR(INDEX($AR$22:$AR$33, ROWS($BT$4:BT84)-ROWS($AJ$22:$AJ$33)-ROWS($AN$22:$AN$33)),IFERROR(INDEX($AV$22:$AV$33, ROWS($BT$4:BT84)-ROWS($AJ$22:$AJ$33)-ROWS($AN$22:$AN$33)-ROWS($AR$22:$AR$33)),IFERROR(INDEX($AZ$22:$AZ$33, ROWS($BT$4:BT84)-ROWS($AJ$22:$AJ$33)-ROWS($AN$22:$AN$33)-ROWS($AR$22:$AR$33)-ROWS($AV$22:$AV$33)),IFERROR(INDEX($BD$22:$BD$33, ROWS($BT$4:BT84)-ROWS($AJ$22:$AJ$33)-ROWS($AN$22:$AN$33)-ROWS($AR$22:$AR$33)-ROWS($AV$22:$AV$33)-ROWS($AZ$22:$AZ$33)),IFERROR(INDEX($BH$22:$BH$33, ROWS($BT$4:BT84)-ROWS($AJ$22:$AJ$33)-ROWS($AN$22:$AN$33)-ROWS($AR$22:$AR$33)-ROWS($AV$22:$AV$33)-ROWS($AZ$22:$AZ$33)-ROWS($BD$22:$BD$33)), "")))))))</f>
        <v/>
      </c>
      <c r="BU86" s="316" t="str">
        <f t="shared" ca="1" si="189"/>
        <v/>
      </c>
      <c r="BV86" s="316" t="str">
        <f ca="1">IF(OR(BW86="",BW86=0),"",MAX(BV$5:BV85)+1)</f>
        <v/>
      </c>
      <c r="BW86" s="316" t="str">
        <f ca="1">IFERROR(INDEX($AK$22:$AK$33, ROWS($BW$4:BW84)), IFERROR(INDEX($AO$22:$AO$33, ROWS($BW$4:BW84)-ROWS($AK$22:$AK$33)), IFERROR(INDEX($AS$22:$AS$33, ROWS($BW$4:BW84)-ROWS($AK$22:$AK$33)-ROWS($AO$22:$AO$33)),IFERROR(INDEX($AW$22:$AW$33, ROWS($BW$4:BW84)-ROWS($AK$22:$AK$33)-ROWS($AO$22:$AO$33)-ROWS($AS$22:$AS$33)),IFERROR(INDEX($BA$22:$BA$33, ROWS($BW$4:BW84)-ROWS($AK$22:$AK$33)-ROWS($AO$22:$AO$33)-ROWS($AS$22:$AS$33)-ROWS($AW$22:$AW$33)),IFERROR(INDEX($BE$22:$BE$33, ROWS($BW$4:BW84)-ROWS($AK$22:$AK$33)-ROWS($AO$22:$AO$33)-ROWS($AS$22:$AS$33)-ROWS($AW$22:$AW$33)-ROWS($BA$22:$BA$33)),IFERROR(INDEX($BI$22:$BI$33, ROWS($BW$4:BW84)-ROWS($AK$22:$AK$33)-ROWS($AO$22:$AO$33)-ROWS($AS$22:$AS$33)-ROWS($AW$22:$AW$33)-ROWS($BA$22:$BA$33)-ROWS($BE$22:$BE$33)), "")))))))</f>
        <v/>
      </c>
      <c r="BX86" s="316" t="str">
        <f t="shared" ca="1" si="190"/>
        <v/>
      </c>
      <c r="BY86" s="413" t="str">
        <f t="shared" ca="1" si="191"/>
        <v/>
      </c>
      <c r="BZ86" s="412" t="str">
        <f ca="1">IF(OR(CA86="",CA86=0),"",MAX(BZ$5:BZ85)+1)</f>
        <v/>
      </c>
      <c r="CA86" s="316" t="str">
        <f ca="1">IFERROR(INDEX($AJ$38:$AJ$49, ROWS($CA$4:CA84)), IFERROR(INDEX($AN$38:$AN$49, ROWS($CA$4:CA84)-ROWS($AJ$38:$AJ$49)), IFERROR(INDEX($AR$38:$AR$49, ROWS($CA$4:CA84)-ROWS($AJ$38:$AJ$49)-ROWS($AN$38:$AN$49)),IFERROR(INDEX($AV$38:$AV$49, ROWS($CA$4:CA84)-ROWS($AJ$38:$AJ$49)-ROWS($AN$38:$AN$49)-ROWS($AR$38:$AR$49)),IFERROR(INDEX($AZ$38:$AZ$49, ROWS($CA$4:CA84)-ROWS($AJ$38:$AJ$49)-ROWS($AN$38:$AN$49)-ROWS($AR$38:$AR$49)-ROWS($AV$38:$AV$49)),IFERROR(INDEX($BD$38:$BD$49, ROWS($CA$4:CA84)-ROWS($AJ$38:$AJ$49)-ROWS($AN$38:$AN$49)-ROWS($AR$38:$AR$49)-ROWS($AV$38:$AV$49)-ROWS($AZ$38:$AZ$49)),IFERROR(INDEX($BH$38:$BH$49, ROWS($CA$4:CA84)-ROWS($AJ$38:$AJ$49)-ROWS($AN$38:$AN$49)-ROWS($AR$38:$AR$49)-ROWS($AV$38:$AV$49)-ROWS($AZ$38:$AZ$49)-ROWS($BD$38:$BD$49)), "")))))))</f>
        <v/>
      </c>
      <c r="CB86" s="316" t="str">
        <f t="shared" ca="1" si="192"/>
        <v/>
      </c>
      <c r="CC86" s="316" t="str">
        <f ca="1">IF(OR(CD86="",CD86=0),"",MAX(CC$5:CC85)+1)</f>
        <v/>
      </c>
      <c r="CD86" s="316" t="str">
        <f ca="1">IFERROR(INDEX($AK$38:$AK$49, ROWS($CD$4:CD84)), IFERROR(INDEX($AO$38:$AO$49, ROWS($CD$4:CD84)-ROWS($AK$38:$AK$49)), IFERROR(INDEX($AS$38:$AS$49, ROWS($CD$4:CD84)-ROWS($AK$38:$AK$49)-ROWS($AO$38:$AO$49)),IFERROR(INDEX($AW$38:$AW$49, ROWS($CD$4:CD84)-ROWS($AK$38:$AK$49)-ROWS($AO$38:$AO$49)-ROWS($AS$38:$AS$49)),IFERROR(INDEX($BA$38:$BA$49, ROWS($CD$4:CD84)-ROWS($AK$38:$AK$49)-ROWS($AO$38:$AO$49)-ROWS($AS$38:$AS$49)-ROWS($AW$38:$AW$49)),IFERROR(INDEX($BE$38:$BE$49, ROWS($CD$4:CD84)-ROWS($AK$38:$AK$49)-ROWS($AO$38:$AO$49)-ROWS($AS$38:$AS$49)-ROWS($AW$38:$AW$49)-ROWS($BA$38:$BA$49)),IFERROR(INDEX($BI$38:$BI$49, ROWS($CD$4:CD84)-ROWS($AK$38:$AK$49)-ROWS($AO$38:$AO$49)-ROWS($AS$38:$AS$49)-ROWS($AW$38:$AW$49)-ROWS($BA$38:$BA$49)-ROWS($BE$38:$BE$49)), "")))))))</f>
        <v/>
      </c>
      <c r="CE86" s="316" t="str">
        <f t="shared" ca="1" si="193"/>
        <v/>
      </c>
      <c r="CF86" s="413" t="str">
        <f t="shared" ca="1" si="194"/>
        <v/>
      </c>
      <c r="CG86" s="412" t="str">
        <f ca="1">IF(OR(CH86="",CH86=0),"",MAX(CG$5:CG85)+1)</f>
        <v/>
      </c>
      <c r="CH86" s="316" t="str">
        <f ca="1">IFERROR(INDEX($AJ$54:$AJ$65, ROWS($CH$4:CH84)), IFERROR(INDEX($AN$54:$AN$65, ROWS($CH$4:CH84)-ROWS($AJ$54:$AJ$65)), IFERROR(INDEX($AR$54:$AR$65, ROWS($CH$4:CH84)-ROWS($AJ$54:$AJ$65)-ROWS($AN$54:$AN$65)),IFERROR(INDEX($AV$54:$AV$65, ROWS($CH$4:CH84)-ROWS($AJ$54:$AJ$65)-ROWS($AN$54:$AN$65)-ROWS($AR$54:$AR$65)),IFERROR(INDEX($AZ$54:$AZ$65, ROWS($CH$4:CH84)-ROWS($AJ$54:$AJ$65)-ROWS($AN$54:$AN$65)-ROWS($AR$54:$AR$65)-ROWS($AV$54:$AV$65)),IFERROR(INDEX($BD$54:$BD$65, ROWS($CH$4:CH84)-ROWS($AJ$54:$AJ$65)-ROWS($AN$54:$AN$65)-ROWS($AR$54:$AR$65)-ROWS($AV$54:$AV$65)-ROWS($AZ$54:$AZ$65)),IFERROR(INDEX($BH$54:$BH$65, ROWS($CH$4:CH84)-ROWS($AJ$54:$AJ$65)-ROWS($AN$54:$AN$65)-ROWS($AR$54:$AR$65)-ROWS($AV$54:$AV$65)-ROWS($AZ$54:$AZ$65)-ROWS($BD$54:$BD$65)), "")))))))</f>
        <v/>
      </c>
      <c r="CI86" s="316" t="str">
        <f t="shared" ca="1" si="195"/>
        <v/>
      </c>
      <c r="CJ86" s="316" t="str">
        <f ca="1">IF(OR(CK86="",CK86=0),"",MAX(CJ$5:CJ85)+1)</f>
        <v/>
      </c>
      <c r="CK86" s="316" t="str">
        <f ca="1">IFERROR(INDEX($AK$54:$AK$65, ROWS($CK$4:CK84)), IFERROR(INDEX($AO$54:$AO$65, ROWS($CK$4:CK84)-ROWS($AK$54:$AK$65)), IFERROR(INDEX($AS$54:$AS$65, ROWS($CK$4:CK84)-ROWS($AK$54:$AK$65)-ROWS($AO$54:$AO$65)),IFERROR(INDEX($AW$54:$AW$65, ROWS($CK$4:CK84)-ROWS($AK$54:$AK$65)-ROWS($AO$54:$AO$65)-ROWS($AS$54:$AS$65)),IFERROR(INDEX($BA$54:$BA$65, ROWS($CK$4:CK84)-ROWS($AK$54:$AK$65)-ROWS($AO$54:$AO$65)-ROWS($AS$54:$AS$65)-ROWS($AW$54:$AW$65)),IFERROR(INDEX($BE$54:$BE$65, ROWS($CK$4:CK84)-ROWS($AK$54:$AK$65)-ROWS($AO$54:$AO$65)-ROWS($AS$54:$AS$65)-ROWS($AW$54:$AW$65)-ROWS($BA$54:$BA$65)),IFERROR(INDEX($BI$54:$BI$65, ROWS($CK$4:CK84)-ROWS($AK$54:$AK$65)-ROWS($AO$54:$AO$65)-ROWS($AS$54:$AS$65)-ROWS($AW$54:$AW$65)-ROWS($BA$54:$BA$65)-ROWS($BE$54:$BE$65)), "")))))))</f>
        <v/>
      </c>
      <c r="CL86" s="316" t="str">
        <f t="shared" ca="1" si="196"/>
        <v/>
      </c>
      <c r="CM86" s="413" t="str">
        <f t="shared" ca="1" si="197"/>
        <v/>
      </c>
      <c r="CN86" s="412" t="str">
        <f>IF(OR(CO86="",CO86=0),"",MAX(CN$5:CN85)+1)</f>
        <v/>
      </c>
      <c r="CO86" s="316">
        <f>IFERROR(INDEX($AJ$70:$AJ$81, ROWS($CO$4:CO84)), IFERROR(INDEX($AN$70:$AN$81, ROWS($CO$4:CO84)-ROWS($AJ$70:$AJ$81)), IFERROR(INDEX($AR$70:$AR$81, ROWS($CO$4:CO84)-ROWS($AJ$70:$AJ$81)-ROWS($AN$70:$AN$81)),IFERROR(INDEX($AV$70:$AV$81, ROWS($CO$4:CO84)-ROWS($AJ$70:$AJ$81)-ROWS($AN$70:$AN$81)-ROWS($AR$70:$AR$81)),IFERROR(INDEX($AZ$70:$AZ$81, ROWS($CO$4:CO84)-ROWS($AJ$70:$AJ$81)-ROWS($AN$70:$AN$81)-ROWS($AR$70:$AR$81)-ROWS($AV$70:$AV$81)),IFERROR(INDEX($BD$70:$BD$81, ROWS($CO$4:CO84)-ROWS($AJ$70:$AJ$81)-ROWS($AN$70:$AN$81)-ROWS($AR$70:$AR$81)-ROWS($AV$70:$AV$81)-ROWS($AZ$70:$AZ$81)),IFERROR(INDEX($BH$70:$BH$81, ROWS($CO$4:CO84)-ROWS($AJ$70:$AJ$81)-ROWS($AN$70:$AN$81)-ROWS($AR$70:$AR$81)-ROWS($AV$70:$AV$81)-ROWS($AZ$70:$AZ$81)-ROWS($BD$70:$BD$81)), "")))))))</f>
        <v>0</v>
      </c>
      <c r="CP86" s="316" t="str">
        <f t="shared" ca="1" si="198"/>
        <v/>
      </c>
      <c r="CQ86" s="316" t="str">
        <f>IF(OR(CR86="",CR86=0),"",MAX(CQ$5:CQ85)+1)</f>
        <v/>
      </c>
      <c r="CR86" s="316">
        <f>IFERROR(INDEX($AK$70:$AK$81, ROWS($CR$4:CR84)), IFERROR(INDEX($AO$70:$AO$81, ROWS($CR$4:CR84)-ROWS($AK$70:$AK$81)), IFERROR(INDEX($AS$70:$AS$81, ROWS($CR$4:CR84)-ROWS($AK$70:$AK$81)-ROWS($AO$70:$AO$81)),IFERROR(INDEX($AW$70:$AW$81, ROWS($CR$4:CR84)-ROWS($AK$70:$AK$81)-ROWS($AO$70:$AO$81)-ROWS($AS$70:$AS$81)),IFERROR(INDEX($BA$70:$BA$81, ROWS($CR$4:CR84)-ROWS($AK$70:$AK$81)-ROWS($AO$70:$AO$81)-ROWS($AS$70:$AS$81)-ROWS($AW$70:$AW$81)),IFERROR(INDEX($BE$70:$BE$81, ROWS($CR$4:CR84)-ROWS($AK$70:$AK$81)-ROWS($AO$70:$AO$81)-ROWS($AS$70:$AS$81)-ROWS($AW$70:$AW$81)-ROWS($BA$70:$BA$81)),IFERROR(INDEX($BI$70:$BI$81, ROWS($CR$4:CR84)-ROWS($AK$70:$AK$81)-ROWS($AO$70:$AO$81)-ROWS($AS$70:$AS$81)-ROWS($AW$70:$AW$81)-ROWS($BA$70:$BA$81)-ROWS($BE$70:$BE$81)), "")))))))</f>
        <v>0</v>
      </c>
      <c r="CS86" s="316" t="str">
        <f t="shared" ca="1" si="199"/>
        <v/>
      </c>
      <c r="CT86" s="413" t="str">
        <f t="shared" ca="1" si="200"/>
        <v/>
      </c>
      <c r="CU86" s="412" t="str">
        <f>IF(OR(CV86="",CV86=0),"",MAX(CU$5:CU85)+1)</f>
        <v/>
      </c>
      <c r="CV86" s="316" t="str">
        <f>IFERROR(INDEX($AJ$86:$AJ$97, ROWS($CV$4:CV84)), IFERROR(INDEX($AN$86:$AN$97, ROWS($CV$4:CV84)-ROWS($AJ$86:$AJ$97)), ""))</f>
        <v/>
      </c>
      <c r="CW86" s="316" t="str">
        <f t="shared" si="201"/>
        <v/>
      </c>
      <c r="CX86" s="316" t="str">
        <f>IF(OR(CY86="",CY86=0),"",MAX(CX$5:CX85)+1)</f>
        <v/>
      </c>
      <c r="CY86" s="316" t="str">
        <f>IFERROR(INDEX($AK$86:$AK$97, ROWS($CY$4:CY84)), IFERROR(INDEX($AO$86:$AO$97, ROWS($CY$4:CY84)-ROWS($AK$86:$AK$97)), ""))</f>
        <v/>
      </c>
      <c r="CZ86" s="316" t="str">
        <f t="shared" si="202"/>
        <v/>
      </c>
      <c r="DA86" s="413" t="str">
        <f t="shared" si="203"/>
        <v/>
      </c>
      <c r="DC86" s="438">
        <f ca="1">IF(OR(DD86="",DD86=0),"",MAX(DC$85:DC85)+1)</f>
        <v>1</v>
      </c>
      <c r="DD86" s="434" t="str">
        <f ca="1">IF(CP6="","",IF(NOT(CT6="Income"),CP6,""))</f>
        <v>Auto Insurance</v>
      </c>
      <c r="DE86" s="413">
        <f ca="1">IF(CS6="","",IF(NOT(CT6="Income"),CS6,""))</f>
        <v>180</v>
      </c>
      <c r="DF86" s="438" t="str">
        <f ca="1">IF(OR(DG86="",DG86=0),"",MAX(DF$85:DF85)+1)</f>
        <v/>
      </c>
      <c r="DG86" s="412" t="str">
        <f ca="1">IF(CP6="","",IF(CT6="Income",CP6,""))</f>
        <v/>
      </c>
      <c r="DH86" s="413" t="str">
        <f ca="1">IF(CP6="","",IF(CT6="Income",CS6,""))</f>
        <v/>
      </c>
      <c r="DI86" s="412" t="str">
        <f ca="1">IFERROR(INDEX($DD$86:$DD$103,MATCH(ROW()-ROW($DI$85),$DC$86:$DC$103,0)),"")</f>
        <v>Auto Insurance</v>
      </c>
      <c r="DJ86" s="413">
        <f ca="1">IFERROR(INDEX($DE$86:$DE$103,MATCH(ROW()-ROW($DI$85),$DC$86:$DC$103,0)),"")</f>
        <v>180</v>
      </c>
      <c r="DK86" s="412" t="str">
        <f ca="1">IFERROR(INDEX($DG$86:$DG$103,MATCH(ROW()-ROW($DK$85),$DF$86:$DF$103,0)),"")</f>
        <v>Paycheck 2</v>
      </c>
      <c r="DL86" s="413">
        <f ca="1">IFERROR(INDEX($DH$86:$DH$103,MATCH(ROW()-ROW($DK$85),$DF$86:$DF$103,0)),"")</f>
        <v>400</v>
      </c>
      <c r="DM86" s="292"/>
      <c r="DN86" s="425" t="str">
        <f ca="1">IF(DI86="","",CONCATENATE(DI86," - ",DJ86))</f>
        <v>Auto Insurance - 180</v>
      </c>
      <c r="DO86" s="295" t="str">
        <f ca="1">IF(DI87="","",CONCATENATE(DI87," - ",DJ87))</f>
        <v>Groceries - 125</v>
      </c>
      <c r="DP86" s="295" t="str">
        <f ca="1">IF(DI88="","",CONCATENATE(DI88," - ",DJ88))</f>
        <v>Boat Loan - 300</v>
      </c>
      <c r="DQ86" s="440" t="str">
        <f ca="1">IF(DK86="","",CONCATENATE(DK86," - ",DL86))</f>
        <v>Paycheck 2 - 400</v>
      </c>
      <c r="DR86" s="441" t="str">
        <f ca="1">IF(DK87="","",CONCATENATE(DK87," - ",DL87))</f>
        <v/>
      </c>
      <c r="DS86" s="442" t="str">
        <f ca="1">IF(DK88="","",CONCATENATE(DK88," - ",DL88))</f>
        <v/>
      </c>
    </row>
    <row r="87" spans="28:123" x14ac:dyDescent="0.3">
      <c r="AB87" s="395" t="str">
        <f ca="1">IFERROR(MATCH($AB$59,OFFSET(Year!$AT$123:$AT$174,AB86,,1000),0)+AB86,"")</f>
        <v/>
      </c>
      <c r="AC87" s="404" t="str">
        <f ca="1">IFERROR(INDEX(Year!$AW$123:$AW$174,AB87),"")</f>
        <v/>
      </c>
      <c r="AD87" s="405" t="str">
        <f ca="1">IFERROR(INDEX(Year!$AU$123:$AU$174,AB87),"")</f>
        <v/>
      </c>
      <c r="AE87" s="406" t="str">
        <f ca="1">IFERROR(INDEX(Year!$AV$123:$AV$174,AB87),"")</f>
        <v/>
      </c>
      <c r="AF87" s="407" t="str">
        <f ca="1">IFERROR(INDEX(Year!$AT$123:$AT$174,AB87),"")</f>
        <v/>
      </c>
      <c r="AI87" s="304"/>
      <c r="AJ87" s="305"/>
      <c r="AK87" s="306"/>
      <c r="AL87" s="307"/>
      <c r="AM87" s="304"/>
      <c r="AN87" s="305"/>
      <c r="AO87" s="306"/>
      <c r="AP87" s="307"/>
      <c r="BL87" s="412" t="str">
        <f ca="1">IF(OR(BM87="",BM87=0),"",MAX(BL$5:BL86)+1)</f>
        <v/>
      </c>
      <c r="BM87" s="316" t="str">
        <f ca="1">IFERROR(INDEX($AJ$6:$AJ$17, ROWS(BM$4:$BM85)), IFERROR(INDEX($AN$6:$AN$17, ROWS(BM$4:$BM85)-ROWS($AJ$6:$AJ$17)), IFERROR(INDEX($AR$6:$AR$17, ROWS(BM$4:$BM85)-ROWS($AJ$6:$AJ$17)-ROWS($AN$6:$AN$17)),IFERROR(INDEX($AV$6:$AV$17, ROWS(BM$4:$BM85)-ROWS($AJ$6:$AJ$17)-ROWS($AN$6:$AN$17)-ROWS($AR$6:$AR$17)),IFERROR(INDEX($AZ$6:$AZ$17, ROWS(BM$4:$BM85)-ROWS($AJ$6:$AJ$17)-ROWS($AN$6:$AN$17)-ROWS($AR$6:$AR$17)-ROWS($AV$6:$AV$17)),IFERROR(INDEX($BD$6:$BD$17, ROWS(BM$4:$BM85)-ROWS($AJ$6:$AJ$17)-ROWS($AN$6:$AN$17)-ROWS($AR$6:$AR$17)-ROWS($AV$6:$AV$17)-ROWS($AZ$6:$AZ$17)),IFERROR(INDEX($BH$6:$BH$17, ROWS(BM$4:$BM85)-ROWS($AJ$6:$AJ$17)-ROWS($AN$6:$AN$17)-ROWS($AR$6:$AR$17)-ROWS($AV$6:$AV$17)-ROWS($AZ$6:$AZ$17)-ROWS($BD$6:$BD$17)), "")))))))</f>
        <v/>
      </c>
      <c r="BN87" s="316" t="str">
        <f t="shared" ca="1" si="186"/>
        <v/>
      </c>
      <c r="BO87" s="316" t="str">
        <f ca="1">IF(OR(BP87="",BP87=0),"",MAX(BO$5:BO86)+1)</f>
        <v/>
      </c>
      <c r="BP87" s="316" t="str">
        <f ca="1">IFERROR(INDEX($AK$6:$AK$17, ROWS($BP$4:BP85)), IFERROR(INDEX($AO$6:$AO$17, ROWS($BP$4:BP85)-ROWS($AK$6:$AK$17)), IFERROR(INDEX($AS$6:$AS$17, ROWS($BP$4:BP85)-ROWS($AK$6:$AK$17)-ROWS($AO$6:$AO$17)),IFERROR(INDEX($AW$6:$AW$17, ROWS($BP$4:BP85)-ROWS($AK$6:$AK$17)-ROWS($AO$6:$AO$17)-ROWS($AS$6:$AS$17)),IFERROR(INDEX($BA$6:$BA$17, ROWS($BP$4:BP85)-ROWS($AK$6:$AK$17)-ROWS($AO$6:$AO$17)-ROWS($AS$6:$AS$17)-ROWS($AW$6:$AW$17)),IFERROR(INDEX($BE$6:$BE$17, ROWS($BP$4:BP85)-ROWS($AK$6:$AK$17)-ROWS($AO$6:$AO$17)-ROWS($AS$6:$AS$17)-ROWS($AW$6:$AW$17)-ROWS($BA$6:$BA$17)),IFERROR(INDEX($BI$6:$BI$17, ROWS($BP$4:BP85)-ROWS($AK$6:$AK$17)-ROWS($AO$6:$AO$17)-ROWS($AS$6:$AS$17)-ROWS($AW$6:$AW$17)-ROWS($BA$6:$BA$17)-ROWS($BE$6:$BE$17)), "")))))))</f>
        <v/>
      </c>
      <c r="BQ87" s="316" t="str">
        <f t="shared" ca="1" si="187"/>
        <v/>
      </c>
      <c r="BR87" s="413" t="str">
        <f t="shared" ca="1" si="188"/>
        <v/>
      </c>
      <c r="BS87" s="412" t="str">
        <f ca="1">IF(OR(BT87="",BT87=0),"",MAX(BS$5:BS86)+1)</f>
        <v/>
      </c>
      <c r="BT87" s="316" t="str">
        <f ca="1">IFERROR(INDEX($AJ$22:$AJ$33, ROWS($BT$4:BT85)), IFERROR(INDEX($AN$22:$AN$33, ROWS($BT$4:BT85)-ROWS($AJ$22:$AJ$33)), IFERROR(INDEX($AR$22:$AR$33, ROWS($BT$4:BT85)-ROWS($AJ$22:$AJ$33)-ROWS($AN$22:$AN$33)),IFERROR(INDEX($AV$22:$AV$33, ROWS($BT$4:BT85)-ROWS($AJ$22:$AJ$33)-ROWS($AN$22:$AN$33)-ROWS($AR$22:$AR$33)),IFERROR(INDEX($AZ$22:$AZ$33, ROWS($BT$4:BT85)-ROWS($AJ$22:$AJ$33)-ROWS($AN$22:$AN$33)-ROWS($AR$22:$AR$33)-ROWS($AV$22:$AV$33)),IFERROR(INDEX($BD$22:$BD$33, ROWS($BT$4:BT85)-ROWS($AJ$22:$AJ$33)-ROWS($AN$22:$AN$33)-ROWS($AR$22:$AR$33)-ROWS($AV$22:$AV$33)-ROWS($AZ$22:$AZ$33)),IFERROR(INDEX($BH$22:$BH$33, ROWS($BT$4:BT85)-ROWS($AJ$22:$AJ$33)-ROWS($AN$22:$AN$33)-ROWS($AR$22:$AR$33)-ROWS($AV$22:$AV$33)-ROWS($AZ$22:$AZ$33)-ROWS($BD$22:$BD$33)), "")))))))</f>
        <v/>
      </c>
      <c r="BU87" s="316" t="str">
        <f t="shared" ca="1" si="189"/>
        <v/>
      </c>
      <c r="BV87" s="316" t="str">
        <f ca="1">IF(OR(BW87="",BW87=0),"",MAX(BV$5:BV86)+1)</f>
        <v/>
      </c>
      <c r="BW87" s="316" t="str">
        <f ca="1">IFERROR(INDEX($AK$22:$AK$33, ROWS($BW$4:BW85)), IFERROR(INDEX($AO$22:$AO$33, ROWS($BW$4:BW85)-ROWS($AK$22:$AK$33)), IFERROR(INDEX($AS$22:$AS$33, ROWS($BW$4:BW85)-ROWS($AK$22:$AK$33)-ROWS($AO$22:$AO$33)),IFERROR(INDEX($AW$22:$AW$33, ROWS($BW$4:BW85)-ROWS($AK$22:$AK$33)-ROWS($AO$22:$AO$33)-ROWS($AS$22:$AS$33)),IFERROR(INDEX($BA$22:$BA$33, ROWS($BW$4:BW85)-ROWS($AK$22:$AK$33)-ROWS($AO$22:$AO$33)-ROWS($AS$22:$AS$33)-ROWS($AW$22:$AW$33)),IFERROR(INDEX($BE$22:$BE$33, ROWS($BW$4:BW85)-ROWS($AK$22:$AK$33)-ROWS($AO$22:$AO$33)-ROWS($AS$22:$AS$33)-ROWS($AW$22:$AW$33)-ROWS($BA$22:$BA$33)),IFERROR(INDEX($BI$22:$BI$33, ROWS($BW$4:BW85)-ROWS($AK$22:$AK$33)-ROWS($AO$22:$AO$33)-ROWS($AS$22:$AS$33)-ROWS($AW$22:$AW$33)-ROWS($BA$22:$BA$33)-ROWS($BE$22:$BE$33)), "")))))))</f>
        <v/>
      </c>
      <c r="BX87" s="316" t="str">
        <f t="shared" ca="1" si="190"/>
        <v/>
      </c>
      <c r="BY87" s="413" t="str">
        <f t="shared" ca="1" si="191"/>
        <v/>
      </c>
      <c r="BZ87" s="412" t="str">
        <f ca="1">IF(OR(CA87="",CA87=0),"",MAX(BZ$5:BZ86)+1)</f>
        <v/>
      </c>
      <c r="CA87" s="316" t="str">
        <f ca="1">IFERROR(INDEX($AJ$38:$AJ$49, ROWS($CA$4:CA85)), IFERROR(INDEX($AN$38:$AN$49, ROWS($CA$4:CA85)-ROWS($AJ$38:$AJ$49)), IFERROR(INDEX($AR$38:$AR$49, ROWS($CA$4:CA85)-ROWS($AJ$38:$AJ$49)-ROWS($AN$38:$AN$49)),IFERROR(INDEX($AV$38:$AV$49, ROWS($CA$4:CA85)-ROWS($AJ$38:$AJ$49)-ROWS($AN$38:$AN$49)-ROWS($AR$38:$AR$49)),IFERROR(INDEX($AZ$38:$AZ$49, ROWS($CA$4:CA85)-ROWS($AJ$38:$AJ$49)-ROWS($AN$38:$AN$49)-ROWS($AR$38:$AR$49)-ROWS($AV$38:$AV$49)),IFERROR(INDEX($BD$38:$BD$49, ROWS($CA$4:CA85)-ROWS($AJ$38:$AJ$49)-ROWS($AN$38:$AN$49)-ROWS($AR$38:$AR$49)-ROWS($AV$38:$AV$49)-ROWS($AZ$38:$AZ$49)),IFERROR(INDEX($BH$38:$BH$49, ROWS($CA$4:CA85)-ROWS($AJ$38:$AJ$49)-ROWS($AN$38:$AN$49)-ROWS($AR$38:$AR$49)-ROWS($AV$38:$AV$49)-ROWS($AZ$38:$AZ$49)-ROWS($BD$38:$BD$49)), "")))))))</f>
        <v/>
      </c>
      <c r="CB87" s="316" t="str">
        <f t="shared" ca="1" si="192"/>
        <v/>
      </c>
      <c r="CC87" s="316" t="str">
        <f ca="1">IF(OR(CD87="",CD87=0),"",MAX(CC$5:CC86)+1)</f>
        <v/>
      </c>
      <c r="CD87" s="316" t="str">
        <f ca="1">IFERROR(INDEX($AK$38:$AK$49, ROWS($CD$4:CD85)), IFERROR(INDEX($AO$38:$AO$49, ROWS($CD$4:CD85)-ROWS($AK$38:$AK$49)), IFERROR(INDEX($AS$38:$AS$49, ROWS($CD$4:CD85)-ROWS($AK$38:$AK$49)-ROWS($AO$38:$AO$49)),IFERROR(INDEX($AW$38:$AW$49, ROWS($CD$4:CD85)-ROWS($AK$38:$AK$49)-ROWS($AO$38:$AO$49)-ROWS($AS$38:$AS$49)),IFERROR(INDEX($BA$38:$BA$49, ROWS($CD$4:CD85)-ROWS($AK$38:$AK$49)-ROWS($AO$38:$AO$49)-ROWS($AS$38:$AS$49)-ROWS($AW$38:$AW$49)),IFERROR(INDEX($BE$38:$BE$49, ROWS($CD$4:CD85)-ROWS($AK$38:$AK$49)-ROWS($AO$38:$AO$49)-ROWS($AS$38:$AS$49)-ROWS($AW$38:$AW$49)-ROWS($BA$38:$BA$49)),IFERROR(INDEX($BI$38:$BI$49, ROWS($CD$4:CD85)-ROWS($AK$38:$AK$49)-ROWS($AO$38:$AO$49)-ROWS($AS$38:$AS$49)-ROWS($AW$38:$AW$49)-ROWS($BA$38:$BA$49)-ROWS($BE$38:$BE$49)), "")))))))</f>
        <v/>
      </c>
      <c r="CE87" s="316" t="str">
        <f t="shared" ca="1" si="193"/>
        <v/>
      </c>
      <c r="CF87" s="413" t="str">
        <f t="shared" ca="1" si="194"/>
        <v/>
      </c>
      <c r="CG87" s="412" t="str">
        <f ca="1">IF(OR(CH87="",CH87=0),"",MAX(CG$5:CG86)+1)</f>
        <v/>
      </c>
      <c r="CH87" s="316" t="str">
        <f ca="1">IFERROR(INDEX($AJ$54:$AJ$65, ROWS($CH$4:CH85)), IFERROR(INDEX($AN$54:$AN$65, ROWS($CH$4:CH85)-ROWS($AJ$54:$AJ$65)), IFERROR(INDEX($AR$54:$AR$65, ROWS($CH$4:CH85)-ROWS($AJ$54:$AJ$65)-ROWS($AN$54:$AN$65)),IFERROR(INDEX($AV$54:$AV$65, ROWS($CH$4:CH85)-ROWS($AJ$54:$AJ$65)-ROWS($AN$54:$AN$65)-ROWS($AR$54:$AR$65)),IFERROR(INDEX($AZ$54:$AZ$65, ROWS($CH$4:CH85)-ROWS($AJ$54:$AJ$65)-ROWS($AN$54:$AN$65)-ROWS($AR$54:$AR$65)-ROWS($AV$54:$AV$65)),IFERROR(INDEX($BD$54:$BD$65, ROWS($CH$4:CH85)-ROWS($AJ$54:$AJ$65)-ROWS($AN$54:$AN$65)-ROWS($AR$54:$AR$65)-ROWS($AV$54:$AV$65)-ROWS($AZ$54:$AZ$65)),IFERROR(INDEX($BH$54:$BH$65, ROWS($CH$4:CH85)-ROWS($AJ$54:$AJ$65)-ROWS($AN$54:$AN$65)-ROWS($AR$54:$AR$65)-ROWS($AV$54:$AV$65)-ROWS($AZ$54:$AZ$65)-ROWS($BD$54:$BD$65)), "")))))))</f>
        <v/>
      </c>
      <c r="CI87" s="316" t="str">
        <f t="shared" ca="1" si="195"/>
        <v/>
      </c>
      <c r="CJ87" s="316" t="str">
        <f ca="1">IF(OR(CK87="",CK87=0),"",MAX(CJ$5:CJ86)+1)</f>
        <v/>
      </c>
      <c r="CK87" s="316" t="str">
        <f ca="1">IFERROR(INDEX($AK$54:$AK$65, ROWS($CK$4:CK85)), IFERROR(INDEX($AO$54:$AO$65, ROWS($CK$4:CK85)-ROWS($AK$54:$AK$65)), IFERROR(INDEX($AS$54:$AS$65, ROWS($CK$4:CK85)-ROWS($AK$54:$AK$65)-ROWS($AO$54:$AO$65)),IFERROR(INDEX($AW$54:$AW$65, ROWS($CK$4:CK85)-ROWS($AK$54:$AK$65)-ROWS($AO$54:$AO$65)-ROWS($AS$54:$AS$65)),IFERROR(INDEX($BA$54:$BA$65, ROWS($CK$4:CK85)-ROWS($AK$54:$AK$65)-ROWS($AO$54:$AO$65)-ROWS($AS$54:$AS$65)-ROWS($AW$54:$AW$65)),IFERROR(INDEX($BE$54:$BE$65, ROWS($CK$4:CK85)-ROWS($AK$54:$AK$65)-ROWS($AO$54:$AO$65)-ROWS($AS$54:$AS$65)-ROWS($AW$54:$AW$65)-ROWS($BA$54:$BA$65)),IFERROR(INDEX($BI$54:$BI$65, ROWS($CK$4:CK85)-ROWS($AK$54:$AK$65)-ROWS($AO$54:$AO$65)-ROWS($AS$54:$AS$65)-ROWS($AW$54:$AW$65)-ROWS($BA$54:$BA$65)-ROWS($BE$54:$BE$65)), "")))))))</f>
        <v/>
      </c>
      <c r="CL87" s="316" t="str">
        <f t="shared" ca="1" si="196"/>
        <v/>
      </c>
      <c r="CM87" s="413" t="str">
        <f t="shared" ca="1" si="197"/>
        <v/>
      </c>
      <c r="CN87" s="412" t="str">
        <f>IF(OR(CO87="",CO87=0),"",MAX(CN$5:CN86)+1)</f>
        <v/>
      </c>
      <c r="CO87" s="316">
        <f>IFERROR(INDEX($AJ$70:$AJ$81, ROWS($CO$4:CO85)), IFERROR(INDEX($AN$70:$AN$81, ROWS($CO$4:CO85)-ROWS($AJ$70:$AJ$81)), IFERROR(INDEX($AR$70:$AR$81, ROWS($CO$4:CO85)-ROWS($AJ$70:$AJ$81)-ROWS($AN$70:$AN$81)),IFERROR(INDEX($AV$70:$AV$81, ROWS($CO$4:CO85)-ROWS($AJ$70:$AJ$81)-ROWS($AN$70:$AN$81)-ROWS($AR$70:$AR$81)),IFERROR(INDEX($AZ$70:$AZ$81, ROWS($CO$4:CO85)-ROWS($AJ$70:$AJ$81)-ROWS($AN$70:$AN$81)-ROWS($AR$70:$AR$81)-ROWS($AV$70:$AV$81)),IFERROR(INDEX($BD$70:$BD$81, ROWS($CO$4:CO85)-ROWS($AJ$70:$AJ$81)-ROWS($AN$70:$AN$81)-ROWS($AR$70:$AR$81)-ROWS($AV$70:$AV$81)-ROWS($AZ$70:$AZ$81)),IFERROR(INDEX($BH$70:$BH$81, ROWS($CO$4:CO85)-ROWS($AJ$70:$AJ$81)-ROWS($AN$70:$AN$81)-ROWS($AR$70:$AR$81)-ROWS($AV$70:$AV$81)-ROWS($AZ$70:$AZ$81)-ROWS($BD$70:$BD$81)), "")))))))</f>
        <v>0</v>
      </c>
      <c r="CP87" s="316" t="str">
        <f t="shared" ca="1" si="198"/>
        <v/>
      </c>
      <c r="CQ87" s="316" t="str">
        <f>IF(OR(CR87="",CR87=0),"",MAX(CQ$5:CQ86)+1)</f>
        <v/>
      </c>
      <c r="CR87" s="316">
        <f>IFERROR(INDEX($AK$70:$AK$81, ROWS($CR$4:CR85)), IFERROR(INDEX($AO$70:$AO$81, ROWS($CR$4:CR85)-ROWS($AK$70:$AK$81)), IFERROR(INDEX($AS$70:$AS$81, ROWS($CR$4:CR85)-ROWS($AK$70:$AK$81)-ROWS($AO$70:$AO$81)),IFERROR(INDEX($AW$70:$AW$81, ROWS($CR$4:CR85)-ROWS($AK$70:$AK$81)-ROWS($AO$70:$AO$81)-ROWS($AS$70:$AS$81)),IFERROR(INDEX($BA$70:$BA$81, ROWS($CR$4:CR85)-ROWS($AK$70:$AK$81)-ROWS($AO$70:$AO$81)-ROWS($AS$70:$AS$81)-ROWS($AW$70:$AW$81)),IFERROR(INDEX($BE$70:$BE$81, ROWS($CR$4:CR85)-ROWS($AK$70:$AK$81)-ROWS($AO$70:$AO$81)-ROWS($AS$70:$AS$81)-ROWS($AW$70:$AW$81)-ROWS($BA$70:$BA$81)),IFERROR(INDEX($BI$70:$BI$81, ROWS($CR$4:CR85)-ROWS($AK$70:$AK$81)-ROWS($AO$70:$AO$81)-ROWS($AS$70:$AS$81)-ROWS($AW$70:$AW$81)-ROWS($BA$70:$BA$81)-ROWS($BE$70:$BE$81)), "")))))))</f>
        <v>0</v>
      </c>
      <c r="CS87" s="316" t="str">
        <f t="shared" ca="1" si="199"/>
        <v/>
      </c>
      <c r="CT87" s="413" t="str">
        <f t="shared" ca="1" si="200"/>
        <v/>
      </c>
      <c r="CU87" s="412" t="str">
        <f>IF(OR(CV87="",CV87=0),"",MAX(CU$5:CU86)+1)</f>
        <v/>
      </c>
      <c r="CV87" s="316" t="str">
        <f>IFERROR(INDEX($AJ$86:$AJ$97, ROWS($CV$4:CV85)), IFERROR(INDEX($AN$86:$AN$97, ROWS($CV$4:CV85)-ROWS($AJ$86:$AJ$97)), ""))</f>
        <v/>
      </c>
      <c r="CW87" s="316" t="str">
        <f t="shared" si="201"/>
        <v/>
      </c>
      <c r="CX87" s="316" t="str">
        <f>IF(OR(CY87="",CY87=0),"",MAX(CX$5:CX86)+1)</f>
        <v/>
      </c>
      <c r="CY87" s="316" t="str">
        <f>IFERROR(INDEX($AK$86:$AK$97, ROWS($CY$4:CY85)), IFERROR(INDEX($AO$86:$AO$97, ROWS($CY$4:CY85)-ROWS($AK$86:$AK$97)), ""))</f>
        <v/>
      </c>
      <c r="CZ87" s="316" t="str">
        <f t="shared" si="202"/>
        <v/>
      </c>
      <c r="DA87" s="413" t="str">
        <f t="shared" si="203"/>
        <v/>
      </c>
      <c r="DC87" s="438">
        <f ca="1">IF(OR(DD87="",DD87=0),"",MAX(DC$85:DC86)+1)</f>
        <v>2</v>
      </c>
      <c r="DD87" s="434" t="str">
        <f t="shared" ref="DD87:DD103" ca="1" si="204">IF(CP7="","",IF(NOT(CT7="Income"),CP7,""))</f>
        <v>Groceries</v>
      </c>
      <c r="DE87" s="413">
        <f t="shared" ref="DE87:DE103" ca="1" si="205">IF(CS7="","",IF(NOT(CT7="Income"),CS7,""))</f>
        <v>125</v>
      </c>
      <c r="DF87" s="431" t="str">
        <f ca="1">IF(OR(DG87="",DG87=0),"",MAX(DF$85:DF86)+1)</f>
        <v/>
      </c>
      <c r="DG87" s="412" t="str">
        <f t="shared" ref="DG87:DG103" ca="1" si="206">IF(CP7="","",IF(CT7="Income",CP7,""))</f>
        <v/>
      </c>
      <c r="DH87" s="413" t="str">
        <f t="shared" ref="DH87:DH103" ca="1" si="207">IF(CP7="","",IF(CT7="Income",CS7,""))</f>
        <v/>
      </c>
      <c r="DI87" s="412" t="str">
        <f t="shared" ref="DI87:DI103" ca="1" si="208">IFERROR(INDEX($DD$86:$DD$103,MATCH(ROW()-ROW($DI$85),$DC$86:$DC$103,0)),"")</f>
        <v>Groceries</v>
      </c>
      <c r="DJ87" s="413">
        <f t="shared" ref="DJ87:DJ103" ca="1" si="209">IFERROR(INDEX($DE$86:$DE$103,MATCH(ROW()-ROW($DI$85),$DC$86:$DC$103,0)),"")</f>
        <v>125</v>
      </c>
      <c r="DK87" s="412" t="str">
        <f t="shared" ref="DK87:DK103" ca="1" si="210">IFERROR(INDEX($DG$86:$DG$103,MATCH(ROW()-ROW($DK$85),$DF$86:$DF$103,0)),"")</f>
        <v/>
      </c>
      <c r="DL87" s="413" t="str">
        <f t="shared" ref="DL87:DL103" ca="1" si="211">IFERROR(INDEX($DH$86:$DH$103,MATCH(ROW()-ROW($DK$85),$DF$86:$DF$103,0)),"")</f>
        <v/>
      </c>
      <c r="DM87" s="292"/>
      <c r="DN87" s="425" t="str">
        <f ca="1">IF(DI89="","",CONCATENATE(DI89," - ",DJ89))</f>
        <v>Car 2 Gas - 80</v>
      </c>
      <c r="DO87" s="295" t="str">
        <f ca="1">IF(DI90="","",CONCATENATE(DI90," - ",DJ90))</f>
        <v/>
      </c>
      <c r="DP87" s="295" t="str">
        <f ca="1">IF(DI91="","",CONCATENATE(DI91," - ",DJ91))</f>
        <v/>
      </c>
      <c r="DQ87" s="425" t="str">
        <f ca="1">IF(DK89="","",CONCATENATE(DK89," - ",DL89))</f>
        <v/>
      </c>
      <c r="DR87" s="295" t="str">
        <f ca="1">IF(DK90="","",CONCATENATE(DK90," - ",DL90))</f>
        <v/>
      </c>
      <c r="DS87" s="426" t="str">
        <f ca="1">IF(DK91="","",CONCATENATE(DK91," - ",DL91))</f>
        <v/>
      </c>
    </row>
    <row r="88" spans="28:123" x14ac:dyDescent="0.3">
      <c r="AB88" s="395" t="str">
        <f ca="1">IFERROR(MATCH($AB$59,OFFSET(Year!$AT$123:$AT$174,AB87,,1000),0)+AB87,"")</f>
        <v/>
      </c>
      <c r="AC88" s="404" t="str">
        <f ca="1">IFERROR(INDEX(Year!$AW$123:$AW$174,AB88),"")</f>
        <v/>
      </c>
      <c r="AD88" s="405" t="str">
        <f ca="1">IFERROR(INDEX(Year!$AU$123:$AU$174,AB88),"")</f>
        <v/>
      </c>
      <c r="AE88" s="406" t="str">
        <f ca="1">IFERROR(INDEX(Year!$AV$123:$AV$174,AB88),"")</f>
        <v/>
      </c>
      <c r="AF88" s="407" t="str">
        <f ca="1">IFERROR(INDEX(Year!$AT$123:$AT$174,AB88),"")</f>
        <v/>
      </c>
      <c r="AI88" s="304"/>
      <c r="AJ88" s="305"/>
      <c r="AK88" s="306"/>
      <c r="AL88" s="307"/>
      <c r="AM88" s="304"/>
      <c r="AN88" s="305"/>
      <c r="AO88" s="306"/>
      <c r="AP88" s="307"/>
      <c r="BL88" s="412" t="str">
        <f ca="1">IF(OR(BM88="",BM88=0),"",MAX(BL$5:BL87)+1)</f>
        <v/>
      </c>
      <c r="BM88" s="316" t="str">
        <f ca="1">IFERROR(INDEX($AJ$6:$AJ$17, ROWS(BM$4:$BM86)), IFERROR(INDEX($AN$6:$AN$17, ROWS(BM$4:$BM86)-ROWS($AJ$6:$AJ$17)), IFERROR(INDEX($AR$6:$AR$17, ROWS(BM$4:$BM86)-ROWS($AJ$6:$AJ$17)-ROWS($AN$6:$AN$17)),IFERROR(INDEX($AV$6:$AV$17, ROWS(BM$4:$BM86)-ROWS($AJ$6:$AJ$17)-ROWS($AN$6:$AN$17)-ROWS($AR$6:$AR$17)),IFERROR(INDEX($AZ$6:$AZ$17, ROWS(BM$4:$BM86)-ROWS($AJ$6:$AJ$17)-ROWS($AN$6:$AN$17)-ROWS($AR$6:$AR$17)-ROWS($AV$6:$AV$17)),IFERROR(INDEX($BD$6:$BD$17, ROWS(BM$4:$BM86)-ROWS($AJ$6:$AJ$17)-ROWS($AN$6:$AN$17)-ROWS($AR$6:$AR$17)-ROWS($AV$6:$AV$17)-ROWS($AZ$6:$AZ$17)),IFERROR(INDEX($BH$6:$BH$17, ROWS(BM$4:$BM86)-ROWS($AJ$6:$AJ$17)-ROWS($AN$6:$AN$17)-ROWS($AR$6:$AR$17)-ROWS($AV$6:$AV$17)-ROWS($AZ$6:$AZ$17)-ROWS($BD$6:$BD$17)), "")))))))</f>
        <v/>
      </c>
      <c r="BN88" s="316" t="str">
        <f t="shared" ca="1" si="186"/>
        <v/>
      </c>
      <c r="BO88" s="316" t="str">
        <f ca="1">IF(OR(BP88="",BP88=0),"",MAX(BO$5:BO87)+1)</f>
        <v/>
      </c>
      <c r="BP88" s="316" t="str">
        <f ca="1">IFERROR(INDEX($AK$6:$AK$17, ROWS($BP$4:BP86)), IFERROR(INDEX($AO$6:$AO$17, ROWS($BP$4:BP86)-ROWS($AK$6:$AK$17)), IFERROR(INDEX($AS$6:$AS$17, ROWS($BP$4:BP86)-ROWS($AK$6:$AK$17)-ROWS($AO$6:$AO$17)),IFERROR(INDEX($AW$6:$AW$17, ROWS($BP$4:BP86)-ROWS($AK$6:$AK$17)-ROWS($AO$6:$AO$17)-ROWS($AS$6:$AS$17)),IFERROR(INDEX($BA$6:$BA$17, ROWS($BP$4:BP86)-ROWS($AK$6:$AK$17)-ROWS($AO$6:$AO$17)-ROWS($AS$6:$AS$17)-ROWS($AW$6:$AW$17)),IFERROR(INDEX($BE$6:$BE$17, ROWS($BP$4:BP86)-ROWS($AK$6:$AK$17)-ROWS($AO$6:$AO$17)-ROWS($AS$6:$AS$17)-ROWS($AW$6:$AW$17)-ROWS($BA$6:$BA$17)),IFERROR(INDEX($BI$6:$BI$17, ROWS($BP$4:BP86)-ROWS($AK$6:$AK$17)-ROWS($AO$6:$AO$17)-ROWS($AS$6:$AS$17)-ROWS($AW$6:$AW$17)-ROWS($BA$6:$BA$17)-ROWS($BE$6:$BE$17)), "")))))))</f>
        <v/>
      </c>
      <c r="BQ88" s="316" t="str">
        <f t="shared" ca="1" si="187"/>
        <v/>
      </c>
      <c r="BR88" s="413" t="str">
        <f t="shared" ca="1" si="188"/>
        <v/>
      </c>
      <c r="BS88" s="412" t="str">
        <f ca="1">IF(OR(BT88="",BT88=0),"",MAX(BS$5:BS87)+1)</f>
        <v/>
      </c>
      <c r="BT88" s="316" t="str">
        <f ca="1">IFERROR(INDEX($AJ$22:$AJ$33, ROWS($BT$4:BT86)), IFERROR(INDEX($AN$22:$AN$33, ROWS($BT$4:BT86)-ROWS($AJ$22:$AJ$33)), IFERROR(INDEX($AR$22:$AR$33, ROWS($BT$4:BT86)-ROWS($AJ$22:$AJ$33)-ROWS($AN$22:$AN$33)),IFERROR(INDEX($AV$22:$AV$33, ROWS($BT$4:BT86)-ROWS($AJ$22:$AJ$33)-ROWS($AN$22:$AN$33)-ROWS($AR$22:$AR$33)),IFERROR(INDEX($AZ$22:$AZ$33, ROWS($BT$4:BT86)-ROWS($AJ$22:$AJ$33)-ROWS($AN$22:$AN$33)-ROWS($AR$22:$AR$33)-ROWS($AV$22:$AV$33)),IFERROR(INDEX($BD$22:$BD$33, ROWS($BT$4:BT86)-ROWS($AJ$22:$AJ$33)-ROWS($AN$22:$AN$33)-ROWS($AR$22:$AR$33)-ROWS($AV$22:$AV$33)-ROWS($AZ$22:$AZ$33)),IFERROR(INDEX($BH$22:$BH$33, ROWS($BT$4:BT86)-ROWS($AJ$22:$AJ$33)-ROWS($AN$22:$AN$33)-ROWS($AR$22:$AR$33)-ROWS($AV$22:$AV$33)-ROWS($AZ$22:$AZ$33)-ROWS($BD$22:$BD$33)), "")))))))</f>
        <v/>
      </c>
      <c r="BU88" s="316" t="str">
        <f t="shared" ca="1" si="189"/>
        <v/>
      </c>
      <c r="BV88" s="316" t="str">
        <f ca="1">IF(OR(BW88="",BW88=0),"",MAX(BV$5:BV87)+1)</f>
        <v/>
      </c>
      <c r="BW88" s="316" t="str">
        <f ca="1">IFERROR(INDEX($AK$22:$AK$33, ROWS($BW$4:BW86)), IFERROR(INDEX($AO$22:$AO$33, ROWS($BW$4:BW86)-ROWS($AK$22:$AK$33)), IFERROR(INDEX($AS$22:$AS$33, ROWS($BW$4:BW86)-ROWS($AK$22:$AK$33)-ROWS($AO$22:$AO$33)),IFERROR(INDEX($AW$22:$AW$33, ROWS($BW$4:BW86)-ROWS($AK$22:$AK$33)-ROWS($AO$22:$AO$33)-ROWS($AS$22:$AS$33)),IFERROR(INDEX($BA$22:$BA$33, ROWS($BW$4:BW86)-ROWS($AK$22:$AK$33)-ROWS($AO$22:$AO$33)-ROWS($AS$22:$AS$33)-ROWS($AW$22:$AW$33)),IFERROR(INDEX($BE$22:$BE$33, ROWS($BW$4:BW86)-ROWS($AK$22:$AK$33)-ROWS($AO$22:$AO$33)-ROWS($AS$22:$AS$33)-ROWS($AW$22:$AW$33)-ROWS($BA$22:$BA$33)),IFERROR(INDEX($BI$22:$BI$33, ROWS($BW$4:BW86)-ROWS($AK$22:$AK$33)-ROWS($AO$22:$AO$33)-ROWS($AS$22:$AS$33)-ROWS($AW$22:$AW$33)-ROWS($BA$22:$BA$33)-ROWS($BE$22:$BE$33)), "")))))))</f>
        <v/>
      </c>
      <c r="BX88" s="316" t="str">
        <f t="shared" ca="1" si="190"/>
        <v/>
      </c>
      <c r="BY88" s="413" t="str">
        <f t="shared" ca="1" si="191"/>
        <v/>
      </c>
      <c r="BZ88" s="412" t="str">
        <f ca="1">IF(OR(CA88="",CA88=0),"",MAX(BZ$5:BZ87)+1)</f>
        <v/>
      </c>
      <c r="CA88" s="316" t="str">
        <f ca="1">IFERROR(INDEX($AJ$38:$AJ$49, ROWS($CA$4:CA86)), IFERROR(INDEX($AN$38:$AN$49, ROWS($CA$4:CA86)-ROWS($AJ$38:$AJ$49)), IFERROR(INDEX($AR$38:$AR$49, ROWS($CA$4:CA86)-ROWS($AJ$38:$AJ$49)-ROWS($AN$38:$AN$49)),IFERROR(INDEX($AV$38:$AV$49, ROWS($CA$4:CA86)-ROWS($AJ$38:$AJ$49)-ROWS($AN$38:$AN$49)-ROWS($AR$38:$AR$49)),IFERROR(INDEX($AZ$38:$AZ$49, ROWS($CA$4:CA86)-ROWS($AJ$38:$AJ$49)-ROWS($AN$38:$AN$49)-ROWS($AR$38:$AR$49)-ROWS($AV$38:$AV$49)),IFERROR(INDEX($BD$38:$BD$49, ROWS($CA$4:CA86)-ROWS($AJ$38:$AJ$49)-ROWS($AN$38:$AN$49)-ROWS($AR$38:$AR$49)-ROWS($AV$38:$AV$49)-ROWS($AZ$38:$AZ$49)),IFERROR(INDEX($BH$38:$BH$49, ROWS($CA$4:CA86)-ROWS($AJ$38:$AJ$49)-ROWS($AN$38:$AN$49)-ROWS($AR$38:$AR$49)-ROWS($AV$38:$AV$49)-ROWS($AZ$38:$AZ$49)-ROWS($BD$38:$BD$49)), "")))))))</f>
        <v/>
      </c>
      <c r="CB88" s="316" t="str">
        <f t="shared" ca="1" si="192"/>
        <v/>
      </c>
      <c r="CC88" s="316" t="str">
        <f ca="1">IF(OR(CD88="",CD88=0),"",MAX(CC$5:CC87)+1)</f>
        <v/>
      </c>
      <c r="CD88" s="316" t="str">
        <f ca="1">IFERROR(INDEX($AK$38:$AK$49, ROWS($CD$4:CD86)), IFERROR(INDEX($AO$38:$AO$49, ROWS($CD$4:CD86)-ROWS($AK$38:$AK$49)), IFERROR(INDEX($AS$38:$AS$49, ROWS($CD$4:CD86)-ROWS($AK$38:$AK$49)-ROWS($AO$38:$AO$49)),IFERROR(INDEX($AW$38:$AW$49, ROWS($CD$4:CD86)-ROWS($AK$38:$AK$49)-ROWS($AO$38:$AO$49)-ROWS($AS$38:$AS$49)),IFERROR(INDEX($BA$38:$BA$49, ROWS($CD$4:CD86)-ROWS($AK$38:$AK$49)-ROWS($AO$38:$AO$49)-ROWS($AS$38:$AS$49)-ROWS($AW$38:$AW$49)),IFERROR(INDEX($BE$38:$BE$49, ROWS($CD$4:CD86)-ROWS($AK$38:$AK$49)-ROWS($AO$38:$AO$49)-ROWS($AS$38:$AS$49)-ROWS($AW$38:$AW$49)-ROWS($BA$38:$BA$49)),IFERROR(INDEX($BI$38:$BI$49, ROWS($CD$4:CD86)-ROWS($AK$38:$AK$49)-ROWS($AO$38:$AO$49)-ROWS($AS$38:$AS$49)-ROWS($AW$38:$AW$49)-ROWS($BA$38:$BA$49)-ROWS($BE$38:$BE$49)), "")))))))</f>
        <v/>
      </c>
      <c r="CE88" s="316" t="str">
        <f t="shared" ca="1" si="193"/>
        <v/>
      </c>
      <c r="CF88" s="413" t="str">
        <f t="shared" ca="1" si="194"/>
        <v/>
      </c>
      <c r="CG88" s="412" t="str">
        <f ca="1">IF(OR(CH88="",CH88=0),"",MAX(CG$5:CG87)+1)</f>
        <v/>
      </c>
      <c r="CH88" s="316" t="str">
        <f ca="1">IFERROR(INDEX($AJ$54:$AJ$65, ROWS($CH$4:CH86)), IFERROR(INDEX($AN$54:$AN$65, ROWS($CH$4:CH86)-ROWS($AJ$54:$AJ$65)), IFERROR(INDEX($AR$54:$AR$65, ROWS($CH$4:CH86)-ROWS($AJ$54:$AJ$65)-ROWS($AN$54:$AN$65)),IFERROR(INDEX($AV$54:$AV$65, ROWS($CH$4:CH86)-ROWS($AJ$54:$AJ$65)-ROWS($AN$54:$AN$65)-ROWS($AR$54:$AR$65)),IFERROR(INDEX($AZ$54:$AZ$65, ROWS($CH$4:CH86)-ROWS($AJ$54:$AJ$65)-ROWS($AN$54:$AN$65)-ROWS($AR$54:$AR$65)-ROWS($AV$54:$AV$65)),IFERROR(INDEX($BD$54:$BD$65, ROWS($CH$4:CH86)-ROWS($AJ$54:$AJ$65)-ROWS($AN$54:$AN$65)-ROWS($AR$54:$AR$65)-ROWS($AV$54:$AV$65)-ROWS($AZ$54:$AZ$65)),IFERROR(INDEX($BH$54:$BH$65, ROWS($CH$4:CH86)-ROWS($AJ$54:$AJ$65)-ROWS($AN$54:$AN$65)-ROWS($AR$54:$AR$65)-ROWS($AV$54:$AV$65)-ROWS($AZ$54:$AZ$65)-ROWS($BD$54:$BD$65)), "")))))))</f>
        <v/>
      </c>
      <c r="CI88" s="316" t="str">
        <f t="shared" ca="1" si="195"/>
        <v/>
      </c>
      <c r="CJ88" s="316" t="str">
        <f ca="1">IF(OR(CK88="",CK88=0),"",MAX(CJ$5:CJ87)+1)</f>
        <v/>
      </c>
      <c r="CK88" s="316" t="str">
        <f ca="1">IFERROR(INDEX($AK$54:$AK$65, ROWS($CK$4:CK86)), IFERROR(INDEX($AO$54:$AO$65, ROWS($CK$4:CK86)-ROWS($AK$54:$AK$65)), IFERROR(INDEX($AS$54:$AS$65, ROWS($CK$4:CK86)-ROWS($AK$54:$AK$65)-ROWS($AO$54:$AO$65)),IFERROR(INDEX($AW$54:$AW$65, ROWS($CK$4:CK86)-ROWS($AK$54:$AK$65)-ROWS($AO$54:$AO$65)-ROWS($AS$54:$AS$65)),IFERROR(INDEX($BA$54:$BA$65, ROWS($CK$4:CK86)-ROWS($AK$54:$AK$65)-ROWS($AO$54:$AO$65)-ROWS($AS$54:$AS$65)-ROWS($AW$54:$AW$65)),IFERROR(INDEX($BE$54:$BE$65, ROWS($CK$4:CK86)-ROWS($AK$54:$AK$65)-ROWS($AO$54:$AO$65)-ROWS($AS$54:$AS$65)-ROWS($AW$54:$AW$65)-ROWS($BA$54:$BA$65)),IFERROR(INDEX($BI$54:$BI$65, ROWS($CK$4:CK86)-ROWS($AK$54:$AK$65)-ROWS($AO$54:$AO$65)-ROWS($AS$54:$AS$65)-ROWS($AW$54:$AW$65)-ROWS($BA$54:$BA$65)-ROWS($BE$54:$BE$65)), "")))))))</f>
        <v/>
      </c>
      <c r="CL88" s="316" t="str">
        <f t="shared" ca="1" si="196"/>
        <v/>
      </c>
      <c r="CM88" s="413" t="str">
        <f t="shared" ca="1" si="197"/>
        <v/>
      </c>
      <c r="CN88" s="412" t="str">
        <f>IF(OR(CO88="",CO88=0),"",MAX(CN$5:CN87)+1)</f>
        <v/>
      </c>
      <c r="CO88" s="316">
        <f>IFERROR(INDEX($AJ$70:$AJ$81, ROWS($CO$4:CO86)), IFERROR(INDEX($AN$70:$AN$81, ROWS($CO$4:CO86)-ROWS($AJ$70:$AJ$81)), IFERROR(INDEX($AR$70:$AR$81, ROWS($CO$4:CO86)-ROWS($AJ$70:$AJ$81)-ROWS($AN$70:$AN$81)),IFERROR(INDEX($AV$70:$AV$81, ROWS($CO$4:CO86)-ROWS($AJ$70:$AJ$81)-ROWS($AN$70:$AN$81)-ROWS($AR$70:$AR$81)),IFERROR(INDEX($AZ$70:$AZ$81, ROWS($CO$4:CO86)-ROWS($AJ$70:$AJ$81)-ROWS($AN$70:$AN$81)-ROWS($AR$70:$AR$81)-ROWS($AV$70:$AV$81)),IFERROR(INDEX($BD$70:$BD$81, ROWS($CO$4:CO86)-ROWS($AJ$70:$AJ$81)-ROWS($AN$70:$AN$81)-ROWS($AR$70:$AR$81)-ROWS($AV$70:$AV$81)-ROWS($AZ$70:$AZ$81)),IFERROR(INDEX($BH$70:$BH$81, ROWS($CO$4:CO86)-ROWS($AJ$70:$AJ$81)-ROWS($AN$70:$AN$81)-ROWS($AR$70:$AR$81)-ROWS($AV$70:$AV$81)-ROWS($AZ$70:$AZ$81)-ROWS($BD$70:$BD$81)), "")))))))</f>
        <v>0</v>
      </c>
      <c r="CP88" s="316" t="str">
        <f t="shared" ca="1" si="198"/>
        <v/>
      </c>
      <c r="CQ88" s="316" t="str">
        <f>IF(OR(CR88="",CR88=0),"",MAX(CQ$5:CQ87)+1)</f>
        <v/>
      </c>
      <c r="CR88" s="316">
        <f>IFERROR(INDEX($AK$70:$AK$81, ROWS($CR$4:CR86)), IFERROR(INDEX($AO$70:$AO$81, ROWS($CR$4:CR86)-ROWS($AK$70:$AK$81)), IFERROR(INDEX($AS$70:$AS$81, ROWS($CR$4:CR86)-ROWS($AK$70:$AK$81)-ROWS($AO$70:$AO$81)),IFERROR(INDEX($AW$70:$AW$81, ROWS($CR$4:CR86)-ROWS($AK$70:$AK$81)-ROWS($AO$70:$AO$81)-ROWS($AS$70:$AS$81)),IFERROR(INDEX($BA$70:$BA$81, ROWS($CR$4:CR86)-ROWS($AK$70:$AK$81)-ROWS($AO$70:$AO$81)-ROWS($AS$70:$AS$81)-ROWS($AW$70:$AW$81)),IFERROR(INDEX($BE$70:$BE$81, ROWS($CR$4:CR86)-ROWS($AK$70:$AK$81)-ROWS($AO$70:$AO$81)-ROWS($AS$70:$AS$81)-ROWS($AW$70:$AW$81)-ROWS($BA$70:$BA$81)),IFERROR(INDEX($BI$70:$BI$81, ROWS($CR$4:CR86)-ROWS($AK$70:$AK$81)-ROWS($AO$70:$AO$81)-ROWS($AS$70:$AS$81)-ROWS($AW$70:$AW$81)-ROWS($BA$70:$BA$81)-ROWS($BE$70:$BE$81)), "")))))))</f>
        <v>0</v>
      </c>
      <c r="CS88" s="316" t="str">
        <f t="shared" ca="1" si="199"/>
        <v/>
      </c>
      <c r="CT88" s="413" t="str">
        <f t="shared" ca="1" si="200"/>
        <v/>
      </c>
      <c r="CU88" s="412" t="str">
        <f>IF(OR(CV88="",CV88=0),"",MAX(CU$5:CU87)+1)</f>
        <v/>
      </c>
      <c r="CV88" s="316" t="str">
        <f>IFERROR(INDEX($AJ$86:$AJ$97, ROWS($CV$4:CV86)), IFERROR(INDEX($AN$86:$AN$97, ROWS($CV$4:CV86)-ROWS($AJ$86:$AJ$97)), ""))</f>
        <v/>
      </c>
      <c r="CW88" s="316" t="str">
        <f t="shared" si="201"/>
        <v/>
      </c>
      <c r="CX88" s="316" t="str">
        <f>IF(OR(CY88="",CY88=0),"",MAX(CX$5:CX87)+1)</f>
        <v/>
      </c>
      <c r="CY88" s="316" t="str">
        <f>IFERROR(INDEX($AK$86:$AK$97, ROWS($CY$4:CY86)), IFERROR(INDEX($AO$86:$AO$97, ROWS($CY$4:CY86)-ROWS($AK$86:$AK$97)), ""))</f>
        <v/>
      </c>
      <c r="CZ88" s="316" t="str">
        <f t="shared" si="202"/>
        <v/>
      </c>
      <c r="DA88" s="413" t="str">
        <f t="shared" si="203"/>
        <v/>
      </c>
      <c r="DC88" s="438">
        <f ca="1">IF(OR(DD88="",DD88=0),"",MAX(DC$85:DC87)+1)</f>
        <v>3</v>
      </c>
      <c r="DD88" s="434" t="str">
        <f t="shared" ca="1" si="204"/>
        <v>Boat Loan</v>
      </c>
      <c r="DE88" s="413">
        <f t="shared" ca="1" si="205"/>
        <v>300</v>
      </c>
      <c r="DF88" s="431" t="str">
        <f ca="1">IF(OR(DG88="",DG88=0),"",MAX(DF$85:DF87)+1)</f>
        <v/>
      </c>
      <c r="DG88" s="412" t="str">
        <f t="shared" ca="1" si="206"/>
        <v/>
      </c>
      <c r="DH88" s="413" t="str">
        <f t="shared" ca="1" si="207"/>
        <v/>
      </c>
      <c r="DI88" s="412" t="str">
        <f t="shared" ca="1" si="208"/>
        <v>Boat Loan</v>
      </c>
      <c r="DJ88" s="413">
        <f t="shared" ca="1" si="209"/>
        <v>300</v>
      </c>
      <c r="DK88" s="412" t="str">
        <f t="shared" ca="1" si="210"/>
        <v/>
      </c>
      <c r="DL88" s="413" t="str">
        <f t="shared" ca="1" si="211"/>
        <v/>
      </c>
      <c r="DM88" s="292"/>
      <c r="DN88" s="425" t="str">
        <f ca="1">IF(DI92="","",CONCATENATE(DI92," - ",DJ92))</f>
        <v/>
      </c>
      <c r="DO88" s="295" t="str">
        <f ca="1">IF(DI93="","",CONCATENATE(DI93," - ",DJ93))</f>
        <v/>
      </c>
      <c r="DP88" s="295" t="str">
        <f ca="1">IF(DI94="","",CONCATENATE(DI94," - ",DJ94))</f>
        <v/>
      </c>
      <c r="DQ88" s="425" t="str">
        <f ca="1">IF(DK92="","",CONCATENATE(DK92," - ",DL92))</f>
        <v/>
      </c>
      <c r="DR88" s="295" t="str">
        <f ca="1">IF(DK93="","",CONCATENATE(DK93," - ",DL93))</f>
        <v/>
      </c>
      <c r="DS88" s="426" t="str">
        <f ca="1">IF(DK94="","",CONCATENATE(DK94," - ",DL94))</f>
        <v/>
      </c>
    </row>
    <row r="89" spans="28:123" x14ac:dyDescent="0.3">
      <c r="AB89" s="395" t="str">
        <f ca="1">IFERROR(MATCH($AB$59,OFFSET(Year!$AT$123:$AT$174,AB88,,1000),0)+AB88,"")</f>
        <v/>
      </c>
      <c r="AC89" s="404" t="str">
        <f ca="1">IFERROR(INDEX(Year!$AW$123:$AW$174,AB89),"")</f>
        <v/>
      </c>
      <c r="AD89" s="405" t="str">
        <f ca="1">IFERROR(INDEX(Year!$AU$123:$AU$174,AB89),"")</f>
        <v/>
      </c>
      <c r="AE89" s="406" t="str">
        <f ca="1">IFERROR(INDEX(Year!$AV$123:$AV$174,AB89),"")</f>
        <v/>
      </c>
      <c r="AF89" s="407" t="str">
        <f ca="1">IFERROR(INDEX(Year!$AT$123:$AT$174,AB89),"")</f>
        <v/>
      </c>
      <c r="AI89" s="304"/>
      <c r="AJ89" s="305"/>
      <c r="AK89" s="306"/>
      <c r="AL89" s="307"/>
      <c r="AM89" s="304"/>
      <c r="AN89" s="305"/>
      <c r="AO89" s="306"/>
      <c r="AP89" s="307"/>
      <c r="BL89" s="412" t="str">
        <f ca="1">IF(OR(BM89="",BM89=0),"",MAX(BL$5:BL88)+1)</f>
        <v/>
      </c>
      <c r="BM89" s="316" t="str">
        <f ca="1">IFERROR(INDEX($AJ$6:$AJ$17, ROWS(BM$4:$BM87)), IFERROR(INDEX($AN$6:$AN$17, ROWS(BM$4:$BM87)-ROWS($AJ$6:$AJ$17)), IFERROR(INDEX($AR$6:$AR$17, ROWS(BM$4:$BM87)-ROWS($AJ$6:$AJ$17)-ROWS($AN$6:$AN$17)),IFERROR(INDEX($AV$6:$AV$17, ROWS(BM$4:$BM87)-ROWS($AJ$6:$AJ$17)-ROWS($AN$6:$AN$17)-ROWS($AR$6:$AR$17)),IFERROR(INDEX($AZ$6:$AZ$17, ROWS(BM$4:$BM87)-ROWS($AJ$6:$AJ$17)-ROWS($AN$6:$AN$17)-ROWS($AR$6:$AR$17)-ROWS($AV$6:$AV$17)),IFERROR(INDEX($BD$6:$BD$17, ROWS(BM$4:$BM87)-ROWS($AJ$6:$AJ$17)-ROWS($AN$6:$AN$17)-ROWS($AR$6:$AR$17)-ROWS($AV$6:$AV$17)-ROWS($AZ$6:$AZ$17)),IFERROR(INDEX($BH$6:$BH$17, ROWS(BM$4:$BM87)-ROWS($AJ$6:$AJ$17)-ROWS($AN$6:$AN$17)-ROWS($AR$6:$AR$17)-ROWS($AV$6:$AV$17)-ROWS($AZ$6:$AZ$17)-ROWS($BD$6:$BD$17)), "")))))))</f>
        <v/>
      </c>
      <c r="BN89" s="316" t="str">
        <f t="shared" ca="1" si="186"/>
        <v/>
      </c>
      <c r="BO89" s="316" t="str">
        <f ca="1">IF(OR(BP89="",BP89=0),"",MAX(BO$5:BO88)+1)</f>
        <v/>
      </c>
      <c r="BP89" s="316" t="str">
        <f ca="1">IFERROR(INDEX($AK$6:$AK$17, ROWS($BP$4:BP87)), IFERROR(INDEX($AO$6:$AO$17, ROWS($BP$4:BP87)-ROWS($AK$6:$AK$17)), IFERROR(INDEX($AS$6:$AS$17, ROWS($BP$4:BP87)-ROWS($AK$6:$AK$17)-ROWS($AO$6:$AO$17)),IFERROR(INDEX($AW$6:$AW$17, ROWS($BP$4:BP87)-ROWS($AK$6:$AK$17)-ROWS($AO$6:$AO$17)-ROWS($AS$6:$AS$17)),IFERROR(INDEX($BA$6:$BA$17, ROWS($BP$4:BP87)-ROWS($AK$6:$AK$17)-ROWS($AO$6:$AO$17)-ROWS($AS$6:$AS$17)-ROWS($AW$6:$AW$17)),IFERROR(INDEX($BE$6:$BE$17, ROWS($BP$4:BP87)-ROWS($AK$6:$AK$17)-ROWS($AO$6:$AO$17)-ROWS($AS$6:$AS$17)-ROWS($AW$6:$AW$17)-ROWS($BA$6:$BA$17)),IFERROR(INDEX($BI$6:$BI$17, ROWS($BP$4:BP87)-ROWS($AK$6:$AK$17)-ROWS($AO$6:$AO$17)-ROWS($AS$6:$AS$17)-ROWS($AW$6:$AW$17)-ROWS($BA$6:$BA$17)-ROWS($BE$6:$BE$17)), "")))))))</f>
        <v/>
      </c>
      <c r="BQ89" s="316" t="str">
        <f t="shared" ca="1" si="187"/>
        <v/>
      </c>
      <c r="BR89" s="413" t="str">
        <f t="shared" ca="1" si="188"/>
        <v/>
      </c>
      <c r="BS89" s="412" t="str">
        <f ca="1">IF(OR(BT89="",BT89=0),"",MAX(BS$5:BS88)+1)</f>
        <v/>
      </c>
      <c r="BT89" s="316" t="str">
        <f ca="1">IFERROR(INDEX($AJ$22:$AJ$33, ROWS($BT$4:BT87)), IFERROR(INDEX($AN$22:$AN$33, ROWS($BT$4:BT87)-ROWS($AJ$22:$AJ$33)), IFERROR(INDEX($AR$22:$AR$33, ROWS($BT$4:BT87)-ROWS($AJ$22:$AJ$33)-ROWS($AN$22:$AN$33)),IFERROR(INDEX($AV$22:$AV$33, ROWS($BT$4:BT87)-ROWS($AJ$22:$AJ$33)-ROWS($AN$22:$AN$33)-ROWS($AR$22:$AR$33)),IFERROR(INDEX($AZ$22:$AZ$33, ROWS($BT$4:BT87)-ROWS($AJ$22:$AJ$33)-ROWS($AN$22:$AN$33)-ROWS($AR$22:$AR$33)-ROWS($AV$22:$AV$33)),IFERROR(INDEX($BD$22:$BD$33, ROWS($BT$4:BT87)-ROWS($AJ$22:$AJ$33)-ROWS($AN$22:$AN$33)-ROWS($AR$22:$AR$33)-ROWS($AV$22:$AV$33)-ROWS($AZ$22:$AZ$33)),IFERROR(INDEX($BH$22:$BH$33, ROWS($BT$4:BT87)-ROWS($AJ$22:$AJ$33)-ROWS($AN$22:$AN$33)-ROWS($AR$22:$AR$33)-ROWS($AV$22:$AV$33)-ROWS($AZ$22:$AZ$33)-ROWS($BD$22:$BD$33)), "")))))))</f>
        <v/>
      </c>
      <c r="BU89" s="316" t="str">
        <f t="shared" ca="1" si="189"/>
        <v/>
      </c>
      <c r="BV89" s="316" t="str">
        <f ca="1">IF(OR(BW89="",BW89=0),"",MAX(BV$5:BV88)+1)</f>
        <v/>
      </c>
      <c r="BW89" s="316" t="str">
        <f ca="1">IFERROR(INDEX($AK$22:$AK$33, ROWS($BW$4:BW87)), IFERROR(INDEX($AO$22:$AO$33, ROWS($BW$4:BW87)-ROWS($AK$22:$AK$33)), IFERROR(INDEX($AS$22:$AS$33, ROWS($BW$4:BW87)-ROWS($AK$22:$AK$33)-ROWS($AO$22:$AO$33)),IFERROR(INDEX($AW$22:$AW$33, ROWS($BW$4:BW87)-ROWS($AK$22:$AK$33)-ROWS($AO$22:$AO$33)-ROWS($AS$22:$AS$33)),IFERROR(INDEX($BA$22:$BA$33, ROWS($BW$4:BW87)-ROWS($AK$22:$AK$33)-ROWS($AO$22:$AO$33)-ROWS($AS$22:$AS$33)-ROWS($AW$22:$AW$33)),IFERROR(INDEX($BE$22:$BE$33, ROWS($BW$4:BW87)-ROWS($AK$22:$AK$33)-ROWS($AO$22:$AO$33)-ROWS($AS$22:$AS$33)-ROWS($AW$22:$AW$33)-ROWS($BA$22:$BA$33)),IFERROR(INDEX($BI$22:$BI$33, ROWS($BW$4:BW87)-ROWS($AK$22:$AK$33)-ROWS($AO$22:$AO$33)-ROWS($AS$22:$AS$33)-ROWS($AW$22:$AW$33)-ROWS($BA$22:$BA$33)-ROWS($BE$22:$BE$33)), "")))))))</f>
        <v/>
      </c>
      <c r="BX89" s="316" t="str">
        <f t="shared" ca="1" si="190"/>
        <v/>
      </c>
      <c r="BY89" s="413" t="str">
        <f t="shared" ca="1" si="191"/>
        <v/>
      </c>
      <c r="BZ89" s="412" t="str">
        <f ca="1">IF(OR(CA89="",CA89=0),"",MAX(BZ$5:BZ88)+1)</f>
        <v/>
      </c>
      <c r="CA89" s="316" t="str">
        <f ca="1">IFERROR(INDEX($AJ$38:$AJ$49, ROWS($CA$4:CA87)), IFERROR(INDEX($AN$38:$AN$49, ROWS($CA$4:CA87)-ROWS($AJ$38:$AJ$49)), IFERROR(INDEX($AR$38:$AR$49, ROWS($CA$4:CA87)-ROWS($AJ$38:$AJ$49)-ROWS($AN$38:$AN$49)),IFERROR(INDEX($AV$38:$AV$49, ROWS($CA$4:CA87)-ROWS($AJ$38:$AJ$49)-ROWS($AN$38:$AN$49)-ROWS($AR$38:$AR$49)),IFERROR(INDEX($AZ$38:$AZ$49, ROWS($CA$4:CA87)-ROWS($AJ$38:$AJ$49)-ROWS($AN$38:$AN$49)-ROWS($AR$38:$AR$49)-ROWS($AV$38:$AV$49)),IFERROR(INDEX($BD$38:$BD$49, ROWS($CA$4:CA87)-ROWS($AJ$38:$AJ$49)-ROWS($AN$38:$AN$49)-ROWS($AR$38:$AR$49)-ROWS($AV$38:$AV$49)-ROWS($AZ$38:$AZ$49)),IFERROR(INDEX($BH$38:$BH$49, ROWS($CA$4:CA87)-ROWS($AJ$38:$AJ$49)-ROWS($AN$38:$AN$49)-ROWS($AR$38:$AR$49)-ROWS($AV$38:$AV$49)-ROWS($AZ$38:$AZ$49)-ROWS($BD$38:$BD$49)), "")))))))</f>
        <v/>
      </c>
      <c r="CB89" s="316" t="str">
        <f t="shared" ca="1" si="192"/>
        <v/>
      </c>
      <c r="CC89" s="316" t="str">
        <f ca="1">IF(OR(CD89="",CD89=0),"",MAX(CC$5:CC88)+1)</f>
        <v/>
      </c>
      <c r="CD89" s="316" t="str">
        <f ca="1">IFERROR(INDEX($AK$38:$AK$49, ROWS($CD$4:CD87)), IFERROR(INDEX($AO$38:$AO$49, ROWS($CD$4:CD87)-ROWS($AK$38:$AK$49)), IFERROR(INDEX($AS$38:$AS$49, ROWS($CD$4:CD87)-ROWS($AK$38:$AK$49)-ROWS($AO$38:$AO$49)),IFERROR(INDEX($AW$38:$AW$49, ROWS($CD$4:CD87)-ROWS($AK$38:$AK$49)-ROWS($AO$38:$AO$49)-ROWS($AS$38:$AS$49)),IFERROR(INDEX($BA$38:$BA$49, ROWS($CD$4:CD87)-ROWS($AK$38:$AK$49)-ROWS($AO$38:$AO$49)-ROWS($AS$38:$AS$49)-ROWS($AW$38:$AW$49)),IFERROR(INDEX($BE$38:$BE$49, ROWS($CD$4:CD87)-ROWS($AK$38:$AK$49)-ROWS($AO$38:$AO$49)-ROWS($AS$38:$AS$49)-ROWS($AW$38:$AW$49)-ROWS($BA$38:$BA$49)),IFERROR(INDEX($BI$38:$BI$49, ROWS($CD$4:CD87)-ROWS($AK$38:$AK$49)-ROWS($AO$38:$AO$49)-ROWS($AS$38:$AS$49)-ROWS($AW$38:$AW$49)-ROWS($BA$38:$BA$49)-ROWS($BE$38:$BE$49)), "")))))))</f>
        <v/>
      </c>
      <c r="CE89" s="316" t="str">
        <f t="shared" ca="1" si="193"/>
        <v/>
      </c>
      <c r="CF89" s="413" t="str">
        <f t="shared" ca="1" si="194"/>
        <v/>
      </c>
      <c r="CG89" s="412" t="str">
        <f ca="1">IF(OR(CH89="",CH89=0),"",MAX(CG$5:CG88)+1)</f>
        <v/>
      </c>
      <c r="CH89" s="316" t="str">
        <f ca="1">IFERROR(INDEX($AJ$54:$AJ$65, ROWS($CH$4:CH87)), IFERROR(INDEX($AN$54:$AN$65, ROWS($CH$4:CH87)-ROWS($AJ$54:$AJ$65)), IFERROR(INDEX($AR$54:$AR$65, ROWS($CH$4:CH87)-ROWS($AJ$54:$AJ$65)-ROWS($AN$54:$AN$65)),IFERROR(INDEX($AV$54:$AV$65, ROWS($CH$4:CH87)-ROWS($AJ$54:$AJ$65)-ROWS($AN$54:$AN$65)-ROWS($AR$54:$AR$65)),IFERROR(INDEX($AZ$54:$AZ$65, ROWS($CH$4:CH87)-ROWS($AJ$54:$AJ$65)-ROWS($AN$54:$AN$65)-ROWS($AR$54:$AR$65)-ROWS($AV$54:$AV$65)),IFERROR(INDEX($BD$54:$BD$65, ROWS($CH$4:CH87)-ROWS($AJ$54:$AJ$65)-ROWS($AN$54:$AN$65)-ROWS($AR$54:$AR$65)-ROWS($AV$54:$AV$65)-ROWS($AZ$54:$AZ$65)),IFERROR(INDEX($BH$54:$BH$65, ROWS($CH$4:CH87)-ROWS($AJ$54:$AJ$65)-ROWS($AN$54:$AN$65)-ROWS($AR$54:$AR$65)-ROWS($AV$54:$AV$65)-ROWS($AZ$54:$AZ$65)-ROWS($BD$54:$BD$65)), "")))))))</f>
        <v/>
      </c>
      <c r="CI89" s="316" t="str">
        <f t="shared" ca="1" si="195"/>
        <v/>
      </c>
      <c r="CJ89" s="316" t="str">
        <f ca="1">IF(OR(CK89="",CK89=0),"",MAX(CJ$5:CJ88)+1)</f>
        <v/>
      </c>
      <c r="CK89" s="316" t="str">
        <f ca="1">IFERROR(INDEX($AK$54:$AK$65, ROWS($CK$4:CK87)), IFERROR(INDEX($AO$54:$AO$65, ROWS($CK$4:CK87)-ROWS($AK$54:$AK$65)), IFERROR(INDEX($AS$54:$AS$65, ROWS($CK$4:CK87)-ROWS($AK$54:$AK$65)-ROWS($AO$54:$AO$65)),IFERROR(INDEX($AW$54:$AW$65, ROWS($CK$4:CK87)-ROWS($AK$54:$AK$65)-ROWS($AO$54:$AO$65)-ROWS($AS$54:$AS$65)),IFERROR(INDEX($BA$54:$BA$65, ROWS($CK$4:CK87)-ROWS($AK$54:$AK$65)-ROWS($AO$54:$AO$65)-ROWS($AS$54:$AS$65)-ROWS($AW$54:$AW$65)),IFERROR(INDEX($BE$54:$BE$65, ROWS($CK$4:CK87)-ROWS($AK$54:$AK$65)-ROWS($AO$54:$AO$65)-ROWS($AS$54:$AS$65)-ROWS($AW$54:$AW$65)-ROWS($BA$54:$BA$65)),IFERROR(INDEX($BI$54:$BI$65, ROWS($CK$4:CK87)-ROWS($AK$54:$AK$65)-ROWS($AO$54:$AO$65)-ROWS($AS$54:$AS$65)-ROWS($AW$54:$AW$65)-ROWS($BA$54:$BA$65)-ROWS($BE$54:$BE$65)), "")))))))</f>
        <v/>
      </c>
      <c r="CL89" s="316" t="str">
        <f t="shared" ca="1" si="196"/>
        <v/>
      </c>
      <c r="CM89" s="413" t="str">
        <f t="shared" ca="1" si="197"/>
        <v/>
      </c>
      <c r="CN89" s="412" t="str">
        <f>IF(OR(CO89="",CO89=0),"",MAX(CN$5:CN88)+1)</f>
        <v/>
      </c>
      <c r="CO89" s="316">
        <f>IFERROR(INDEX($AJ$70:$AJ$81, ROWS($CO$4:CO87)), IFERROR(INDEX($AN$70:$AN$81, ROWS($CO$4:CO87)-ROWS($AJ$70:$AJ$81)), IFERROR(INDEX($AR$70:$AR$81, ROWS($CO$4:CO87)-ROWS($AJ$70:$AJ$81)-ROWS($AN$70:$AN$81)),IFERROR(INDEX($AV$70:$AV$81, ROWS($CO$4:CO87)-ROWS($AJ$70:$AJ$81)-ROWS($AN$70:$AN$81)-ROWS($AR$70:$AR$81)),IFERROR(INDEX($AZ$70:$AZ$81, ROWS($CO$4:CO87)-ROWS($AJ$70:$AJ$81)-ROWS($AN$70:$AN$81)-ROWS($AR$70:$AR$81)-ROWS($AV$70:$AV$81)),IFERROR(INDEX($BD$70:$BD$81, ROWS($CO$4:CO87)-ROWS($AJ$70:$AJ$81)-ROWS($AN$70:$AN$81)-ROWS($AR$70:$AR$81)-ROWS($AV$70:$AV$81)-ROWS($AZ$70:$AZ$81)),IFERROR(INDEX($BH$70:$BH$81, ROWS($CO$4:CO87)-ROWS($AJ$70:$AJ$81)-ROWS($AN$70:$AN$81)-ROWS($AR$70:$AR$81)-ROWS($AV$70:$AV$81)-ROWS($AZ$70:$AZ$81)-ROWS($BD$70:$BD$81)), "")))))))</f>
        <v>0</v>
      </c>
      <c r="CP89" s="316" t="str">
        <f t="shared" ca="1" si="198"/>
        <v/>
      </c>
      <c r="CQ89" s="316" t="str">
        <f>IF(OR(CR89="",CR89=0),"",MAX(CQ$5:CQ88)+1)</f>
        <v/>
      </c>
      <c r="CR89" s="316">
        <f>IFERROR(INDEX($AK$70:$AK$81, ROWS($CR$4:CR87)), IFERROR(INDEX($AO$70:$AO$81, ROWS($CR$4:CR87)-ROWS($AK$70:$AK$81)), IFERROR(INDEX($AS$70:$AS$81, ROWS($CR$4:CR87)-ROWS($AK$70:$AK$81)-ROWS($AO$70:$AO$81)),IFERROR(INDEX($AW$70:$AW$81, ROWS($CR$4:CR87)-ROWS($AK$70:$AK$81)-ROWS($AO$70:$AO$81)-ROWS($AS$70:$AS$81)),IFERROR(INDEX($BA$70:$BA$81, ROWS($CR$4:CR87)-ROWS($AK$70:$AK$81)-ROWS($AO$70:$AO$81)-ROWS($AS$70:$AS$81)-ROWS($AW$70:$AW$81)),IFERROR(INDEX($BE$70:$BE$81, ROWS($CR$4:CR87)-ROWS($AK$70:$AK$81)-ROWS($AO$70:$AO$81)-ROWS($AS$70:$AS$81)-ROWS($AW$70:$AW$81)-ROWS($BA$70:$BA$81)),IFERROR(INDEX($BI$70:$BI$81, ROWS($CR$4:CR87)-ROWS($AK$70:$AK$81)-ROWS($AO$70:$AO$81)-ROWS($AS$70:$AS$81)-ROWS($AW$70:$AW$81)-ROWS($BA$70:$BA$81)-ROWS($BE$70:$BE$81)), "")))))))</f>
        <v>0</v>
      </c>
      <c r="CS89" s="316" t="str">
        <f t="shared" ca="1" si="199"/>
        <v/>
      </c>
      <c r="CT89" s="413" t="str">
        <f t="shared" ca="1" si="200"/>
        <v/>
      </c>
      <c r="CU89" s="412" t="str">
        <f>IF(OR(CV89="",CV89=0),"",MAX(CU$5:CU88)+1)</f>
        <v/>
      </c>
      <c r="CV89" s="316" t="str">
        <f>IFERROR(INDEX($AJ$86:$AJ$97, ROWS($CV$4:CV87)), IFERROR(INDEX($AN$86:$AN$97, ROWS($CV$4:CV87)-ROWS($AJ$86:$AJ$97)), ""))</f>
        <v/>
      </c>
      <c r="CW89" s="316" t="str">
        <f t="shared" si="201"/>
        <v/>
      </c>
      <c r="CX89" s="316" t="str">
        <f>IF(OR(CY89="",CY89=0),"",MAX(CX$5:CX88)+1)</f>
        <v/>
      </c>
      <c r="CY89" s="316" t="str">
        <f>IFERROR(INDEX($AK$86:$AK$97, ROWS($CY$4:CY87)), IFERROR(INDEX($AO$86:$AO$97, ROWS($CY$4:CY87)-ROWS($AK$86:$AK$97)), ""))</f>
        <v/>
      </c>
      <c r="CZ89" s="316" t="str">
        <f t="shared" si="202"/>
        <v/>
      </c>
      <c r="DA89" s="413" t="str">
        <f t="shared" si="203"/>
        <v/>
      </c>
      <c r="DC89" s="438" t="str">
        <f ca="1">IF(OR(DD89="",DD89=0),"",MAX(DC$85:DC88)+1)</f>
        <v/>
      </c>
      <c r="DD89" s="434" t="str">
        <f t="shared" ca="1" si="204"/>
        <v/>
      </c>
      <c r="DE89" s="413" t="str">
        <f t="shared" ca="1" si="205"/>
        <v/>
      </c>
      <c r="DF89" s="431">
        <f ca="1">IF(OR(DG89="",DG89=0),"",MAX(DF$85:DF88)+1)</f>
        <v>1</v>
      </c>
      <c r="DG89" s="412" t="str">
        <f t="shared" ca="1" si="206"/>
        <v>Paycheck 2</v>
      </c>
      <c r="DH89" s="413">
        <f t="shared" ca="1" si="207"/>
        <v>400</v>
      </c>
      <c r="DI89" s="412" t="str">
        <f t="shared" ca="1" si="208"/>
        <v>Car 2 Gas</v>
      </c>
      <c r="DJ89" s="413">
        <f t="shared" ca="1" si="209"/>
        <v>80</v>
      </c>
      <c r="DK89" s="412" t="str">
        <f t="shared" ca="1" si="210"/>
        <v/>
      </c>
      <c r="DL89" s="413" t="str">
        <f t="shared" ca="1" si="211"/>
        <v/>
      </c>
      <c r="DM89" s="293"/>
      <c r="DN89" s="425" t="str">
        <f ca="1">IF(DI95="","",CONCATENATE(DI95," - ",DJ95))</f>
        <v/>
      </c>
      <c r="DO89" s="295" t="str">
        <f ca="1">IF(DI96="","",CONCATENATE(DI96," - ",DJ96))</f>
        <v/>
      </c>
      <c r="DP89" s="295" t="str">
        <f ca="1">IF(DI97="","",CONCATENATE(DI97," - ",DJ97))</f>
        <v/>
      </c>
      <c r="DQ89" s="425" t="str">
        <f ca="1">IF(DK95="","",CONCATENATE(DK95," - ",DL95))</f>
        <v/>
      </c>
      <c r="DR89" s="295" t="str">
        <f ca="1">IF(DK96="","",CONCATENATE(DK96," - ",DL96))</f>
        <v/>
      </c>
      <c r="DS89" s="426" t="str">
        <f ca="1">IF(DK97="","",CONCATENATE(DK97," - ",DL97))</f>
        <v/>
      </c>
    </row>
    <row r="90" spans="28:123" ht="15.75" thickBot="1" x14ac:dyDescent="0.35">
      <c r="AB90" s="408" t="str">
        <f ca="1">IFERROR(MATCH($AB$59,OFFSET(Year!$AT$123:$AT$174,AB89,,1000),0)+AB89,"")</f>
        <v/>
      </c>
      <c r="AC90" s="399" t="str">
        <f ca="1">IFERROR(INDEX(Year!$AW$123:$AW$174,AB90),"")</f>
        <v/>
      </c>
      <c r="AD90" s="349" t="str">
        <f ca="1">IFERROR(INDEX(Year!$AU$123:$AU$174,AB90),"")</f>
        <v/>
      </c>
      <c r="AE90" s="364" t="str">
        <f ca="1">IFERROR(INDEX(Year!$AV$123:$AV$174,AB90),"")</f>
        <v/>
      </c>
      <c r="AF90" s="403" t="str">
        <f ca="1">IFERROR(INDEX(Year!$AT$123:$AT$174,AB90),"")</f>
        <v/>
      </c>
      <c r="AI90" s="304"/>
      <c r="AJ90" s="305"/>
      <c r="AK90" s="306"/>
      <c r="AL90" s="307"/>
      <c r="AM90" s="304"/>
      <c r="AN90" s="305"/>
      <c r="AO90" s="306"/>
      <c r="AP90" s="307"/>
      <c r="BL90" s="420" t="str">
        <f>IF(OR(BM90="",BM90=0),"",MAX(BL$5:BL89)+1)</f>
        <v/>
      </c>
      <c r="BM90" s="421" t="str">
        <f>IFERROR(INDEX($AJ$6:$AJ$17, ROWS(BM$4:$BM88)), IFERROR(INDEX($AN$6:$AN$17, ROWS(BM$4:$BM88)-ROWS($AJ$6:$AJ$17)), IFERROR(INDEX($AR$6:$AR$17, ROWS(BM$4:$BM88)-ROWS($AJ$6:$AJ$17)-ROWS($AN$6:$AN$17)),IFERROR(INDEX($AV$6:$AV$17, ROWS(BM$4:$BM88)-ROWS($AJ$6:$AJ$17)-ROWS($AN$6:$AN$17)-ROWS($AR$6:$AR$17)),IFERROR(INDEX($AZ$6:$AZ$17, ROWS(BM$4:$BM88)-ROWS($AJ$6:$AJ$17)-ROWS($AN$6:$AN$17)-ROWS($AR$6:$AR$17)-ROWS($AV$6:$AV$17)),IFERROR(INDEX($BD$6:$BD$17, ROWS(BM$4:$BM88)-ROWS($AJ$6:$AJ$17)-ROWS($AN$6:$AN$17)-ROWS($AR$6:$AR$17)-ROWS($AV$6:$AV$17)-ROWS($AZ$6:$AZ$17)),IFERROR(INDEX($BH$6:$BH$17, ROWS(BM$4:$BM88)-ROWS($AJ$6:$AJ$17)-ROWS($AN$6:$AN$17)-ROWS($AR$6:$AR$17)-ROWS($AV$6:$AV$17)-ROWS($AZ$6:$AZ$17)-ROWS($BD$6:$BD$17)), "")))))))</f>
        <v/>
      </c>
      <c r="BN90" s="421" t="str">
        <f t="shared" ca="1" si="186"/>
        <v/>
      </c>
      <c r="BO90" s="421" t="str">
        <f>IF(OR(BP90="",BP90=0),"",MAX(BO$5:BO89)+1)</f>
        <v/>
      </c>
      <c r="BP90" s="421" t="str">
        <f>IFERROR(INDEX($AK$6:$AK$17, ROWS($BP$4:BP88)), IFERROR(INDEX($AO$6:$AO$17, ROWS($BP$4:BP88)-ROWS($AK$6:$AK$17)), IFERROR(INDEX($AS$6:$AS$17, ROWS($BP$4:BP88)-ROWS($AK$6:$AK$17)-ROWS($AO$6:$AO$17)),IFERROR(INDEX($AW$6:$AW$17, ROWS($BP$4:BP88)-ROWS($AK$6:$AK$17)-ROWS($AO$6:$AO$17)-ROWS($AS$6:$AS$17)),IFERROR(INDEX($BA$6:$BA$17, ROWS($BP$4:BP88)-ROWS($AK$6:$AK$17)-ROWS($AO$6:$AO$17)-ROWS($AS$6:$AS$17)-ROWS($AW$6:$AW$17)),IFERROR(INDEX($BE$6:$BE$17, ROWS($BP$4:BP88)-ROWS($AK$6:$AK$17)-ROWS($AO$6:$AO$17)-ROWS($AS$6:$AS$17)-ROWS($AW$6:$AW$17)-ROWS($BA$6:$BA$17)),IFERROR(INDEX($BI$6:$BI$17, ROWS($BP$4:BP88)-ROWS($AK$6:$AK$17)-ROWS($AO$6:$AO$17)-ROWS($AS$6:$AS$17)-ROWS($AW$6:$AW$17)-ROWS($BA$6:$BA$17)-ROWS($BE$6:$BE$17)), "")))))))</f>
        <v/>
      </c>
      <c r="BQ90" s="421" t="str">
        <f t="shared" ca="1" si="187"/>
        <v/>
      </c>
      <c r="BR90" s="422" t="str">
        <f t="shared" ca="1" si="188"/>
        <v/>
      </c>
      <c r="BS90" s="420" t="str">
        <f>IF(OR(BT90="",BT90=0),"",MAX(BS$5:BS89)+1)</f>
        <v/>
      </c>
      <c r="BT90" s="421" t="str">
        <f>IFERROR(INDEX($AJ$22:$AJ$33, ROWS($BT$4:BT88)), IFERROR(INDEX($AN$22:$AN$33, ROWS($BT$4:BT88)-ROWS($AJ$22:$AJ$33)), IFERROR(INDEX($AR$22:$AR$33, ROWS($BT$4:BT88)-ROWS($AJ$22:$AJ$33)-ROWS($AN$22:$AN$33)),IFERROR(INDEX($AV$22:$AV$33, ROWS($BT$4:BT88)-ROWS($AJ$22:$AJ$33)-ROWS($AN$22:$AN$33)-ROWS($AR$22:$AR$33)),IFERROR(INDEX($AZ$22:$AZ$33, ROWS($BT$4:BT88)-ROWS($AJ$22:$AJ$33)-ROWS($AN$22:$AN$33)-ROWS($AR$22:$AR$33)-ROWS($AV$22:$AV$33)),IFERROR(INDEX($BD$22:$BD$33, ROWS($BT$4:BT88)-ROWS($AJ$22:$AJ$33)-ROWS($AN$22:$AN$33)-ROWS($AR$22:$AR$33)-ROWS($AV$22:$AV$33)-ROWS($AZ$22:$AZ$33)),IFERROR(INDEX($BH$22:$BH$33, ROWS($BT$4:BT88)-ROWS($AJ$22:$AJ$33)-ROWS($AN$22:$AN$33)-ROWS($AR$22:$AR$33)-ROWS($AV$22:$AV$33)-ROWS($AZ$22:$AZ$33)-ROWS($BD$22:$BD$33)), "")))))))</f>
        <v/>
      </c>
      <c r="BU90" s="421" t="str">
        <f t="shared" ca="1" si="189"/>
        <v/>
      </c>
      <c r="BV90" s="421" t="str">
        <f>IF(OR(BW90="",BW90=0),"",MAX(BV$5:BV89)+1)</f>
        <v/>
      </c>
      <c r="BW90" s="421" t="str">
        <f>IFERROR(INDEX($AK$22:$AK$33, ROWS($BW$4:BW88)), IFERROR(INDEX($AO$22:$AO$33, ROWS($BW$4:BW88)-ROWS($AK$22:$AK$33)), IFERROR(INDEX($AS$22:$AS$33, ROWS($BW$4:BW88)-ROWS($AK$22:$AK$33)-ROWS($AO$22:$AO$33)),IFERROR(INDEX($AW$22:$AW$33, ROWS($BW$4:BW88)-ROWS($AK$22:$AK$33)-ROWS($AO$22:$AO$33)-ROWS($AS$22:$AS$33)),IFERROR(INDEX($BA$22:$BA$33, ROWS($BW$4:BW88)-ROWS($AK$22:$AK$33)-ROWS($AO$22:$AO$33)-ROWS($AS$22:$AS$33)-ROWS($AW$22:$AW$33)),IFERROR(INDEX($BE$22:$BE$33, ROWS($BW$4:BW88)-ROWS($AK$22:$AK$33)-ROWS($AO$22:$AO$33)-ROWS($AS$22:$AS$33)-ROWS($AW$22:$AW$33)-ROWS($BA$22:$BA$33)),IFERROR(INDEX($BI$22:$BI$33, ROWS($BW$4:BW88)-ROWS($AK$22:$AK$33)-ROWS($AO$22:$AO$33)-ROWS($AS$22:$AS$33)-ROWS($AW$22:$AW$33)-ROWS($BA$22:$BA$33)-ROWS($BE$22:$BE$33)), "")))))))</f>
        <v/>
      </c>
      <c r="BX90" s="421" t="str">
        <f t="shared" ca="1" si="190"/>
        <v/>
      </c>
      <c r="BY90" s="422" t="str">
        <f t="shared" ca="1" si="191"/>
        <v/>
      </c>
      <c r="BZ90" s="420" t="str">
        <f>IF(OR(CA90="",CA90=0),"",MAX(BZ$5:BZ89)+1)</f>
        <v/>
      </c>
      <c r="CA90" s="421" t="str">
        <f>IFERROR(INDEX($AJ$38:$AJ$49, ROWS($CA$4:CA88)), IFERROR(INDEX($AN$38:$AN$49, ROWS($CA$4:CA88)-ROWS($AJ$38:$AJ$49)), IFERROR(INDEX($AR$38:$AR$49, ROWS($CA$4:CA88)-ROWS($AJ$38:$AJ$49)-ROWS($AN$38:$AN$49)),IFERROR(INDEX($AV$38:$AV$49, ROWS($CA$4:CA88)-ROWS($AJ$38:$AJ$49)-ROWS($AN$38:$AN$49)-ROWS($AR$38:$AR$49)),IFERROR(INDEX($AZ$38:$AZ$49, ROWS($CA$4:CA88)-ROWS($AJ$38:$AJ$49)-ROWS($AN$38:$AN$49)-ROWS($AR$38:$AR$49)-ROWS($AV$38:$AV$49)),IFERROR(INDEX($BD$38:$BD$49, ROWS($CA$4:CA88)-ROWS($AJ$38:$AJ$49)-ROWS($AN$38:$AN$49)-ROWS($AR$38:$AR$49)-ROWS($AV$38:$AV$49)-ROWS($AZ$38:$AZ$49)),IFERROR(INDEX($BH$38:$BH$49, ROWS($CA$4:CA88)-ROWS($AJ$38:$AJ$49)-ROWS($AN$38:$AN$49)-ROWS($AR$38:$AR$49)-ROWS($AV$38:$AV$49)-ROWS($AZ$38:$AZ$49)-ROWS($BD$38:$BD$49)), "")))))))</f>
        <v/>
      </c>
      <c r="CB90" s="421" t="str">
        <f t="shared" ca="1" si="192"/>
        <v/>
      </c>
      <c r="CC90" s="421" t="str">
        <f>IF(OR(CD90="",CD90=0),"",MAX(CC$5:CC89)+1)</f>
        <v/>
      </c>
      <c r="CD90" s="421" t="str">
        <f>IFERROR(INDEX($AK$38:$AK$49, ROWS($CD$4:CD88)), IFERROR(INDEX($AO$38:$AO$49, ROWS($CD$4:CD88)-ROWS($AK$38:$AK$49)), IFERROR(INDEX($AS$38:$AS$49, ROWS($CD$4:CD88)-ROWS($AK$38:$AK$49)-ROWS($AO$38:$AO$49)),IFERROR(INDEX($AW$38:$AW$49, ROWS($CD$4:CD88)-ROWS($AK$38:$AK$49)-ROWS($AO$38:$AO$49)-ROWS($AS$38:$AS$49)),IFERROR(INDEX($BA$38:$BA$49, ROWS($CD$4:CD88)-ROWS($AK$38:$AK$49)-ROWS($AO$38:$AO$49)-ROWS($AS$38:$AS$49)-ROWS($AW$38:$AW$49)),IFERROR(INDEX($BE$38:$BE$49, ROWS($CD$4:CD88)-ROWS($AK$38:$AK$49)-ROWS($AO$38:$AO$49)-ROWS($AS$38:$AS$49)-ROWS($AW$38:$AW$49)-ROWS($BA$38:$BA$49)),IFERROR(INDEX($BI$38:$BI$49, ROWS($CD$4:CD88)-ROWS($AK$38:$AK$49)-ROWS($AO$38:$AO$49)-ROWS($AS$38:$AS$49)-ROWS($AW$38:$AW$49)-ROWS($BA$38:$BA$49)-ROWS($BE$38:$BE$49)), "")))))))</f>
        <v/>
      </c>
      <c r="CE90" s="421" t="str">
        <f t="shared" ca="1" si="193"/>
        <v/>
      </c>
      <c r="CF90" s="422" t="str">
        <f t="shared" ca="1" si="194"/>
        <v/>
      </c>
      <c r="CG90" s="420" t="str">
        <f>IF(OR(CH90="",CH90=0),"",MAX(CG$5:CG89)+1)</f>
        <v/>
      </c>
      <c r="CH90" s="421" t="str">
        <f>IFERROR(INDEX($AJ$54:$AJ$65, ROWS($CH$4:CH88)), IFERROR(INDEX($AN$54:$AN$65, ROWS($CH$4:CH88)-ROWS($AJ$54:$AJ$65)), IFERROR(INDEX($AR$54:$AR$65, ROWS($CH$4:CH88)-ROWS($AJ$54:$AJ$65)-ROWS($AN$54:$AN$65)),IFERROR(INDEX($AV$54:$AV$65, ROWS($CH$4:CH88)-ROWS($AJ$54:$AJ$65)-ROWS($AN$54:$AN$65)-ROWS($AR$54:$AR$65)),IFERROR(INDEX($AZ$54:$AZ$65, ROWS($CH$4:CH88)-ROWS($AJ$54:$AJ$65)-ROWS($AN$54:$AN$65)-ROWS($AR$54:$AR$65)-ROWS($AV$54:$AV$65)),IFERROR(INDEX($BD$54:$BD$65, ROWS($CH$4:CH88)-ROWS($AJ$54:$AJ$65)-ROWS($AN$54:$AN$65)-ROWS($AR$54:$AR$65)-ROWS($AV$54:$AV$65)-ROWS($AZ$54:$AZ$65)),IFERROR(INDEX($BH$54:$BH$65, ROWS($CH$4:CH88)-ROWS($AJ$54:$AJ$65)-ROWS($AN$54:$AN$65)-ROWS($AR$54:$AR$65)-ROWS($AV$54:$AV$65)-ROWS($AZ$54:$AZ$65)-ROWS($BD$54:$BD$65)), "")))))))</f>
        <v/>
      </c>
      <c r="CI90" s="421" t="str">
        <f t="shared" ca="1" si="195"/>
        <v/>
      </c>
      <c r="CJ90" s="421" t="str">
        <f>IF(OR(CK90="",CK90=0),"",MAX(CJ$5:CJ89)+1)</f>
        <v/>
      </c>
      <c r="CK90" s="421" t="str">
        <f>IFERROR(INDEX($AK$54:$AK$65, ROWS($CK$4:CK88)), IFERROR(INDEX($AO$54:$AO$65, ROWS($CK$4:CK88)-ROWS($AK$54:$AK$65)), IFERROR(INDEX($AS$54:$AS$65, ROWS($CK$4:CK88)-ROWS($AK$54:$AK$65)-ROWS($AO$54:$AO$65)),IFERROR(INDEX($AW$54:$AW$65, ROWS($CK$4:CK88)-ROWS($AK$54:$AK$65)-ROWS($AO$54:$AO$65)-ROWS($AS$54:$AS$65)),IFERROR(INDEX($BA$54:$BA$65, ROWS($CK$4:CK88)-ROWS($AK$54:$AK$65)-ROWS($AO$54:$AO$65)-ROWS($AS$54:$AS$65)-ROWS($AW$54:$AW$65)),IFERROR(INDEX($BE$54:$BE$65, ROWS($CK$4:CK88)-ROWS($AK$54:$AK$65)-ROWS($AO$54:$AO$65)-ROWS($AS$54:$AS$65)-ROWS($AW$54:$AW$65)-ROWS($BA$54:$BA$65)),IFERROR(INDEX($BI$54:$BI$65, ROWS($CK$4:CK88)-ROWS($AK$54:$AK$65)-ROWS($AO$54:$AO$65)-ROWS($AS$54:$AS$65)-ROWS($AW$54:$AW$65)-ROWS($BA$54:$BA$65)-ROWS($BE$54:$BE$65)), "")))))))</f>
        <v/>
      </c>
      <c r="CL90" s="421" t="str">
        <f t="shared" ca="1" si="196"/>
        <v/>
      </c>
      <c r="CM90" s="422" t="str">
        <f t="shared" ca="1" si="197"/>
        <v/>
      </c>
      <c r="CN90" s="420" t="str">
        <f>IF(OR(CO90="",CO90=0),"",MAX(CN$5:CN89)+1)</f>
        <v/>
      </c>
      <c r="CO90" s="421" t="str">
        <f>IFERROR(INDEX($AJ$70:$AJ$81, ROWS($CO$4:CO88)), IFERROR(INDEX($AN$70:$AN$81, ROWS($CO$4:CO88)-ROWS($AJ$70:$AJ$81)), IFERROR(INDEX($AR$70:$AR$81, ROWS($CO$4:CO88)-ROWS($AJ$70:$AJ$81)-ROWS($AN$70:$AN$81)),IFERROR(INDEX($AV$70:$AV$81, ROWS($CO$4:CO88)-ROWS($AJ$70:$AJ$81)-ROWS($AN$70:$AN$81)-ROWS($AR$70:$AR$81)),IFERROR(INDEX($AZ$70:$AZ$81, ROWS($CO$4:CO88)-ROWS($AJ$70:$AJ$81)-ROWS($AN$70:$AN$81)-ROWS($AR$70:$AR$81)-ROWS($AV$70:$AV$81)),IFERROR(INDEX($BD$70:$BD$81, ROWS($CO$4:CO88)-ROWS($AJ$70:$AJ$81)-ROWS($AN$70:$AN$81)-ROWS($AR$70:$AR$81)-ROWS($AV$70:$AV$81)-ROWS($AZ$70:$AZ$81)),IFERROR(INDEX($BH$70:$BH$81, ROWS($CO$4:CO88)-ROWS($AJ$70:$AJ$81)-ROWS($AN$70:$AN$81)-ROWS($AR$70:$AR$81)-ROWS($AV$70:$AV$81)-ROWS($AZ$70:$AZ$81)-ROWS($BD$70:$BD$81)), "")))))))</f>
        <v/>
      </c>
      <c r="CP90" s="421" t="str">
        <f t="shared" ca="1" si="198"/>
        <v/>
      </c>
      <c r="CQ90" s="421" t="str">
        <f>IF(OR(CR90="",CR90=0),"",MAX(CQ$5:CQ89)+1)</f>
        <v/>
      </c>
      <c r="CR90" s="421" t="str">
        <f>IFERROR(INDEX($AK$70:$AK$81, ROWS($CR$4:CR88)), IFERROR(INDEX($AO$70:$AO$81, ROWS($CR$4:CR88)-ROWS($AK$70:$AK$81)), IFERROR(INDEX($AS$70:$AS$81, ROWS($CR$4:CR88)-ROWS($AK$70:$AK$81)-ROWS($AO$70:$AO$81)),IFERROR(INDEX($AW$70:$AW$81, ROWS($CR$4:CR88)-ROWS($AK$70:$AK$81)-ROWS($AO$70:$AO$81)-ROWS($AS$70:$AS$81)),IFERROR(INDEX($BA$70:$BA$81, ROWS($CR$4:CR88)-ROWS($AK$70:$AK$81)-ROWS($AO$70:$AO$81)-ROWS($AS$70:$AS$81)-ROWS($AW$70:$AW$81)),IFERROR(INDEX($BE$70:$BE$81, ROWS($CR$4:CR88)-ROWS($AK$70:$AK$81)-ROWS($AO$70:$AO$81)-ROWS($AS$70:$AS$81)-ROWS($AW$70:$AW$81)-ROWS($BA$70:$BA$81)),IFERROR(INDEX($BI$70:$BI$81, ROWS($CR$4:CR88)-ROWS($AK$70:$AK$81)-ROWS($AO$70:$AO$81)-ROWS($AS$70:$AS$81)-ROWS($AW$70:$AW$81)-ROWS($BA$70:$BA$81)-ROWS($BE$70:$BE$81)), "")))))))</f>
        <v/>
      </c>
      <c r="CS90" s="421" t="str">
        <f t="shared" ca="1" si="199"/>
        <v/>
      </c>
      <c r="CT90" s="422" t="str">
        <f t="shared" ca="1" si="200"/>
        <v/>
      </c>
      <c r="CU90" s="420" t="str">
        <f>IF(OR(CV90="",CV90=0),"",MAX(CU$5:CU89)+1)</f>
        <v/>
      </c>
      <c r="CV90" s="421" t="str">
        <f>IFERROR(INDEX($AJ$86:$AJ$97, ROWS($CV$4:CV88)), IFERROR(INDEX($AN$86:$AN$97, ROWS($CV$4:CV88)-ROWS($AJ$86:$AJ$97)), ""))</f>
        <v/>
      </c>
      <c r="CW90" s="421" t="str">
        <f t="shared" si="201"/>
        <v/>
      </c>
      <c r="CX90" s="421" t="str">
        <f>IF(OR(CY90="",CY90=0),"",MAX(CX$5:CX89)+1)</f>
        <v/>
      </c>
      <c r="CY90" s="421" t="str">
        <f>IFERROR(INDEX($AK$86:$AK$97, ROWS($CY$4:CY88)), IFERROR(INDEX($AO$86:$AO$97, ROWS($CY$4:CY88)-ROWS($AK$86:$AK$97)), ""))</f>
        <v/>
      </c>
      <c r="CZ90" s="421" t="str">
        <f t="shared" si="202"/>
        <v/>
      </c>
      <c r="DA90" s="422" t="str">
        <f t="shared" si="203"/>
        <v/>
      </c>
      <c r="DC90" s="438">
        <f ca="1">IF(OR(DD90="",DD90=0),"",MAX(DC$85:DC89)+1)</f>
        <v>4</v>
      </c>
      <c r="DD90" s="434" t="str">
        <f t="shared" ca="1" si="204"/>
        <v>Car 2 Gas</v>
      </c>
      <c r="DE90" s="413">
        <f t="shared" ca="1" si="205"/>
        <v>80</v>
      </c>
      <c r="DF90" s="431" t="str">
        <f ca="1">IF(OR(DG90="",DG90=0),"",MAX(DF$85:DF89)+1)</f>
        <v/>
      </c>
      <c r="DG90" s="412" t="str">
        <f t="shared" ca="1" si="206"/>
        <v/>
      </c>
      <c r="DH90" s="413" t="str">
        <f t="shared" ca="1" si="207"/>
        <v/>
      </c>
      <c r="DI90" s="412" t="str">
        <f t="shared" ca="1" si="208"/>
        <v/>
      </c>
      <c r="DJ90" s="413" t="str">
        <f t="shared" ca="1" si="209"/>
        <v/>
      </c>
      <c r="DK90" s="412" t="str">
        <f t="shared" ca="1" si="210"/>
        <v/>
      </c>
      <c r="DL90" s="413" t="str">
        <f t="shared" ca="1" si="211"/>
        <v/>
      </c>
      <c r="DM90" s="292"/>
      <c r="DN90" s="425" t="str">
        <f ca="1">IF(DI98="","",CONCATENATE(DI98," - ",DJ98))</f>
        <v/>
      </c>
      <c r="DO90" s="295" t="str">
        <f ca="1">IF(DI99="","",CONCATENATE(DI99," - ",DJ99))</f>
        <v/>
      </c>
      <c r="DP90" s="295" t="str">
        <f ca="1">IF(DI100="","",CONCATENATE(DI100," - ",DJ100))</f>
        <v/>
      </c>
      <c r="DQ90" s="425" t="str">
        <f ca="1">IF(DK98="","",CONCATENATE(DK98," - ",DL98))</f>
        <v/>
      </c>
      <c r="DR90" s="295" t="str">
        <f ca="1">IF(DK99="","",CONCATENATE(DK99," - ",DL99))</f>
        <v/>
      </c>
      <c r="DS90" s="426" t="str">
        <f ca="1">IF(DK100="","",CONCATENATE(DK100," - ",DL100))</f>
        <v/>
      </c>
    </row>
    <row r="91" spans="28:123" ht="16.5" thickBot="1" x14ac:dyDescent="0.35">
      <c r="AI91" s="304"/>
      <c r="AJ91" s="305"/>
      <c r="AK91" s="306"/>
      <c r="AL91" s="307"/>
      <c r="AM91" s="304"/>
      <c r="AN91" s="305"/>
      <c r="AO91" s="306"/>
      <c r="AP91" s="307"/>
      <c r="BL91" s="315"/>
      <c r="BM91" s="315"/>
      <c r="BN91" s="315"/>
      <c r="BO91" s="315"/>
      <c r="BP91" s="315"/>
      <c r="BQ91" s="315"/>
      <c r="BR91" s="315"/>
      <c r="BY91" s="315"/>
      <c r="CF91" s="315"/>
      <c r="CM91" s="315"/>
      <c r="CT91" s="315"/>
      <c r="DA91" s="315"/>
      <c r="DC91" s="438" t="str">
        <f ca="1">IF(OR(DD91="",DD91=0),"",MAX(DC$85:DC90)+1)</f>
        <v/>
      </c>
      <c r="DD91" s="434" t="str">
        <f t="shared" ca="1" si="204"/>
        <v/>
      </c>
      <c r="DE91" s="413" t="str">
        <f t="shared" ca="1" si="205"/>
        <v/>
      </c>
      <c r="DF91" s="431" t="str">
        <f ca="1">IF(OR(DG91="",DG91=0),"",MAX(DF$85:DF90)+1)</f>
        <v/>
      </c>
      <c r="DG91" s="412" t="str">
        <f t="shared" ca="1" si="206"/>
        <v/>
      </c>
      <c r="DH91" s="413" t="str">
        <f t="shared" ca="1" si="207"/>
        <v/>
      </c>
      <c r="DI91" s="412" t="str">
        <f t="shared" ca="1" si="208"/>
        <v/>
      </c>
      <c r="DJ91" s="413" t="str">
        <f t="shared" ca="1" si="209"/>
        <v/>
      </c>
      <c r="DK91" s="412" t="str">
        <f t="shared" ca="1" si="210"/>
        <v/>
      </c>
      <c r="DL91" s="413" t="str">
        <f t="shared" ca="1" si="211"/>
        <v/>
      </c>
      <c r="DM91" s="292"/>
      <c r="DN91" s="427" t="str">
        <f ca="1">IF(DI101="","",CONCATENATE(DI101," - ",DJ101))</f>
        <v/>
      </c>
      <c r="DO91" s="428" t="str">
        <f ca="1">IF(DI102="","",CONCATENATE(DI102," - ",DJ102))</f>
        <v/>
      </c>
      <c r="DP91" s="428" t="str">
        <f ca="1">IF(DI103="","",CONCATENATE(DI103," - ",DJ103))</f>
        <v/>
      </c>
      <c r="DQ91" s="427" t="str">
        <f ca="1">IF(DK101="","",CONCATENATE(DK101," - ",DL101))</f>
        <v/>
      </c>
      <c r="DR91" s="428" t="str">
        <f ca="1">IF(DK102="","",CONCATENATE(DK102," - ",DL102))</f>
        <v/>
      </c>
      <c r="DS91" s="429" t="str">
        <f ca="1">IF(DK103="","",CONCATENATE(DK103," - ",DL103))</f>
        <v/>
      </c>
    </row>
    <row r="92" spans="28:123" ht="16.5" thickBot="1" x14ac:dyDescent="0.35">
      <c r="AB92" s="1093" t="s">
        <v>18</v>
      </c>
      <c r="AC92" s="1094"/>
      <c r="AD92" s="1094"/>
      <c r="AE92" s="1094"/>
      <c r="AF92" s="1095"/>
      <c r="AI92" s="304"/>
      <c r="AJ92" s="305"/>
      <c r="AK92" s="306"/>
      <c r="AL92" s="307"/>
      <c r="AM92" s="304"/>
      <c r="AN92" s="305"/>
      <c r="AO92" s="306"/>
      <c r="AP92" s="307"/>
      <c r="BL92" s="315"/>
      <c r="BM92" s="315"/>
      <c r="BN92" s="315"/>
      <c r="BO92" s="315"/>
      <c r="BP92" s="315"/>
      <c r="BQ92" s="315"/>
      <c r="BR92" s="315"/>
      <c r="BY92" s="315"/>
      <c r="CF92" s="315"/>
      <c r="CM92" s="315"/>
      <c r="CT92" s="315"/>
      <c r="DA92" s="315"/>
      <c r="DC92" s="438" t="str">
        <f ca="1">IF(OR(DD92="",DD92=0),"",MAX(DC$85:DC91)+1)</f>
        <v/>
      </c>
      <c r="DD92" s="434" t="str">
        <f t="shared" ca="1" si="204"/>
        <v/>
      </c>
      <c r="DE92" s="413" t="str">
        <f t="shared" ca="1" si="205"/>
        <v/>
      </c>
      <c r="DF92" s="431" t="str">
        <f ca="1">IF(OR(DG92="",DG92=0),"",MAX(DF$85:DF91)+1)</f>
        <v/>
      </c>
      <c r="DG92" s="412" t="str">
        <f t="shared" ca="1" si="206"/>
        <v/>
      </c>
      <c r="DH92" s="413" t="str">
        <f t="shared" ca="1" si="207"/>
        <v/>
      </c>
      <c r="DI92" s="412" t="str">
        <f t="shared" ca="1" si="208"/>
        <v/>
      </c>
      <c r="DJ92" s="413" t="str">
        <f t="shared" ca="1" si="209"/>
        <v/>
      </c>
      <c r="DK92" s="412" t="str">
        <f t="shared" ca="1" si="210"/>
        <v/>
      </c>
      <c r="DL92" s="413" t="str">
        <f t="shared" ca="1" si="211"/>
        <v/>
      </c>
      <c r="DM92" s="292"/>
      <c r="DN92" s="1192" t="s">
        <v>505</v>
      </c>
      <c r="DO92" s="1193"/>
      <c r="DP92" s="443">
        <f ca="1">IF(DJ86="","",SUM(DJ86:DJ103))</f>
        <v>685</v>
      </c>
      <c r="DQ92" s="1192" t="s">
        <v>506</v>
      </c>
      <c r="DR92" s="1193"/>
      <c r="DS92" s="444">
        <f ca="1">IF(DL86="","",SUM(DL86:DL103))</f>
        <v>400</v>
      </c>
    </row>
    <row r="93" spans="28:123" ht="15.75" x14ac:dyDescent="0.3">
      <c r="AB93" s="389"/>
      <c r="AC93" s="400" t="s">
        <v>495</v>
      </c>
      <c r="AD93" s="400" t="s">
        <v>192</v>
      </c>
      <c r="AE93" s="400" t="s">
        <v>193</v>
      </c>
      <c r="AF93" s="401" t="s">
        <v>11</v>
      </c>
      <c r="AI93" s="304"/>
      <c r="AJ93" s="305"/>
      <c r="AK93" s="306"/>
      <c r="AL93" s="307"/>
      <c r="AM93" s="304"/>
      <c r="AN93" s="305"/>
      <c r="AO93" s="306"/>
      <c r="AP93" s="307"/>
      <c r="BL93" s="315"/>
      <c r="BM93" s="315"/>
      <c r="BN93" s="315"/>
      <c r="BO93" s="315"/>
      <c r="BP93" s="315"/>
      <c r="BQ93" s="315"/>
      <c r="BR93" s="315"/>
      <c r="BY93" s="315"/>
      <c r="CF93" s="315"/>
      <c r="CM93" s="315"/>
      <c r="CT93" s="315"/>
      <c r="DA93" s="315"/>
      <c r="DC93" s="438" t="str">
        <f ca="1">IF(OR(DD93="",DD93=0),"",MAX(DC$85:DC92)+1)</f>
        <v/>
      </c>
      <c r="DD93" s="434" t="str">
        <f t="shared" ca="1" si="204"/>
        <v/>
      </c>
      <c r="DE93" s="413" t="str">
        <f t="shared" ca="1" si="205"/>
        <v/>
      </c>
      <c r="DF93" s="431" t="str">
        <f ca="1">IF(OR(DG93="",DG93=0),"",MAX(DF$85:DF92)+1)</f>
        <v/>
      </c>
      <c r="DG93" s="412" t="str">
        <f t="shared" ca="1" si="206"/>
        <v/>
      </c>
      <c r="DH93" s="413" t="str">
        <f t="shared" ca="1" si="207"/>
        <v/>
      </c>
      <c r="DI93" s="412" t="str">
        <f t="shared" ca="1" si="208"/>
        <v/>
      </c>
      <c r="DJ93" s="413" t="str">
        <f t="shared" ca="1" si="209"/>
        <v/>
      </c>
      <c r="DK93" s="412" t="str">
        <f t="shared" ca="1" si="210"/>
        <v/>
      </c>
      <c r="DL93" s="413" t="str">
        <f t="shared" ca="1" si="211"/>
        <v/>
      </c>
      <c r="DM93" s="292"/>
      <c r="DN93" s="292"/>
      <c r="DO93" s="292"/>
      <c r="DP93" s="292"/>
      <c r="DQ93" s="292"/>
      <c r="DR93" s="292"/>
      <c r="DS93" s="292"/>
    </row>
    <row r="94" spans="28:123" ht="15.75" x14ac:dyDescent="0.3">
      <c r="AB94" s="395">
        <f ca="1">IFERROR(MATCH($AB$92,OFFSET(Year!$AT$123:$AT$174,AB93,,1000),0)+AB93,"")</f>
        <v>11</v>
      </c>
      <c r="AC94" s="340">
        <f ca="1">IFERROR(INDEX(Year!$AW$123:$AW$174,AB94),"")</f>
        <v>4</v>
      </c>
      <c r="AD94" s="348" t="str">
        <f ca="1">IFERROR(INDEX(Year!$AU$123:$AU$174,AB94),"")</f>
        <v>Lawn Service</v>
      </c>
      <c r="AE94" s="363">
        <f ca="1">IFERROR(INDEX(Year!$AV$123:$AV$174,AB94),"")</f>
        <v>50</v>
      </c>
      <c r="AF94" s="402" t="str">
        <f ca="1">IFERROR(INDEX(Year!$AT$123:$AT$174,AB94),"")</f>
        <v>Fixed Bills</v>
      </c>
      <c r="AI94" s="304"/>
      <c r="AJ94" s="305"/>
      <c r="AK94" s="306"/>
      <c r="AL94" s="307"/>
      <c r="AM94" s="304"/>
      <c r="AN94" s="305"/>
      <c r="AO94" s="306"/>
      <c r="AP94" s="307"/>
      <c r="BL94" s="315"/>
      <c r="BM94" s="315"/>
      <c r="BN94" s="315"/>
      <c r="BO94" s="315"/>
      <c r="BP94" s="315"/>
      <c r="BQ94" s="315"/>
      <c r="BR94" s="315"/>
      <c r="BY94" s="315"/>
      <c r="CF94" s="315"/>
      <c r="CM94" s="315"/>
      <c r="CT94" s="315"/>
      <c r="DA94" s="315"/>
      <c r="DC94" s="438" t="str">
        <f ca="1">IF(OR(DD94="",DD94=0),"",MAX(DC$85:DC93)+1)</f>
        <v/>
      </c>
      <c r="DD94" s="434" t="str">
        <f t="shared" ca="1" si="204"/>
        <v/>
      </c>
      <c r="DE94" s="413" t="str">
        <f t="shared" ca="1" si="205"/>
        <v/>
      </c>
      <c r="DF94" s="431" t="str">
        <f ca="1">IF(OR(DG94="",DG94=0),"",MAX(DF$85:DF93)+1)</f>
        <v/>
      </c>
      <c r="DG94" s="412" t="str">
        <f t="shared" ca="1" si="206"/>
        <v/>
      </c>
      <c r="DH94" s="413" t="str">
        <f t="shared" ca="1" si="207"/>
        <v/>
      </c>
      <c r="DI94" s="412" t="str">
        <f t="shared" ca="1" si="208"/>
        <v/>
      </c>
      <c r="DJ94" s="413" t="str">
        <f t="shared" ca="1" si="209"/>
        <v/>
      </c>
      <c r="DK94" s="412" t="str">
        <f t="shared" ca="1" si="210"/>
        <v/>
      </c>
      <c r="DL94" s="413" t="str">
        <f t="shared" ca="1" si="211"/>
        <v/>
      </c>
      <c r="DM94" s="292"/>
      <c r="DN94" s="292"/>
      <c r="DO94" s="292"/>
      <c r="DP94" s="292"/>
      <c r="DQ94" s="292"/>
      <c r="DR94" s="292"/>
      <c r="DS94" s="292"/>
    </row>
    <row r="95" spans="28:123" ht="15.75" x14ac:dyDescent="0.3">
      <c r="AB95" s="395">
        <f ca="1">IFERROR(MATCH($AB$92,OFFSET(Year!$AT$123:$AT$174,AB94,,1000),0)+AB94,"")</f>
        <v>12</v>
      </c>
      <c r="AC95" s="340">
        <f ca="1">IFERROR(INDEX(Year!$AW$123:$AW$174,AB95),"")</f>
        <v>18</v>
      </c>
      <c r="AD95" s="348" t="str">
        <f ca="1">IFERROR(INDEX(Year!$AU$123:$AU$174,AB95),"")</f>
        <v>Lawn Service</v>
      </c>
      <c r="AE95" s="363">
        <f ca="1">IFERROR(INDEX(Year!$AV$123:$AV$174,AB95),"")</f>
        <v>50</v>
      </c>
      <c r="AF95" s="402" t="str">
        <f ca="1">IFERROR(INDEX(Year!$AT$123:$AT$174,AB95),"")</f>
        <v>Fixed Bills</v>
      </c>
      <c r="AI95" s="302"/>
      <c r="AJ95" s="293"/>
      <c r="AK95" s="293"/>
      <c r="AL95" s="303"/>
      <c r="AM95" s="302"/>
      <c r="AN95" s="293"/>
      <c r="AO95" s="293"/>
      <c r="AP95" s="303"/>
      <c r="BL95" s="315"/>
      <c r="BM95" s="315"/>
      <c r="BN95" s="315"/>
      <c r="BO95" s="315"/>
      <c r="BP95" s="315"/>
      <c r="BQ95" s="315"/>
      <c r="BR95" s="315"/>
      <c r="BY95" s="315"/>
      <c r="CF95" s="315"/>
      <c r="CM95" s="315"/>
      <c r="CT95" s="315"/>
      <c r="DA95" s="315"/>
      <c r="DC95" s="438" t="str">
        <f ca="1">IF(OR(DD95="",DD95=0),"",MAX(DC$85:DC94)+1)</f>
        <v/>
      </c>
      <c r="DD95" s="434" t="str">
        <f t="shared" ca="1" si="204"/>
        <v/>
      </c>
      <c r="DE95" s="413" t="str">
        <f t="shared" ca="1" si="205"/>
        <v/>
      </c>
      <c r="DF95" s="431" t="str">
        <f ca="1">IF(OR(DG95="",DG95=0),"",MAX(DF$85:DF94)+1)</f>
        <v/>
      </c>
      <c r="DG95" s="412" t="str">
        <f t="shared" ca="1" si="206"/>
        <v/>
      </c>
      <c r="DH95" s="413" t="str">
        <f t="shared" ca="1" si="207"/>
        <v/>
      </c>
      <c r="DI95" s="412" t="str">
        <f t="shared" ca="1" si="208"/>
        <v/>
      </c>
      <c r="DJ95" s="413" t="str">
        <f t="shared" ca="1" si="209"/>
        <v/>
      </c>
      <c r="DK95" s="412" t="str">
        <f t="shared" ca="1" si="210"/>
        <v/>
      </c>
      <c r="DL95" s="413" t="str">
        <f t="shared" ca="1" si="211"/>
        <v/>
      </c>
      <c r="DN95" s="292"/>
      <c r="DO95" s="292"/>
      <c r="DP95" s="292"/>
      <c r="DQ95" s="292"/>
      <c r="DR95" s="292"/>
      <c r="DS95" s="292"/>
    </row>
    <row r="96" spans="28:123" ht="15.75" x14ac:dyDescent="0.3">
      <c r="AB96" s="395" t="str">
        <f ca="1">IFERROR(MATCH($AB$92,OFFSET(Year!$AT$123:$AT$174,AB95,,1000),0)+AB95,"")</f>
        <v/>
      </c>
      <c r="AC96" s="340" t="str">
        <f ca="1">IFERROR(INDEX(Year!$AW$123:$AW$174,AB96),"")</f>
        <v/>
      </c>
      <c r="AD96" s="348" t="str">
        <f ca="1">IFERROR(INDEX(Year!$AU$123:$AU$174,AB96),"")</f>
        <v/>
      </c>
      <c r="AE96" s="363" t="str">
        <f ca="1">IFERROR(INDEX(Year!$AV$123:$AV$174,AB96),"")</f>
        <v/>
      </c>
      <c r="AF96" s="402" t="str">
        <f ca="1">IFERROR(INDEX(Year!$AT$123:$AT$174,AB96),"")</f>
        <v/>
      </c>
      <c r="AI96" s="308"/>
      <c r="AJ96" s="293"/>
      <c r="AK96" s="293"/>
      <c r="AL96" s="303"/>
      <c r="AM96" s="308"/>
      <c r="AN96" s="293"/>
      <c r="AO96" s="293"/>
      <c r="AP96" s="303"/>
      <c r="BL96" s="315"/>
      <c r="BM96" s="315"/>
      <c r="BN96" s="315"/>
      <c r="BO96" s="315"/>
      <c r="BP96" s="315"/>
      <c r="BQ96" s="315"/>
      <c r="BR96" s="315"/>
      <c r="BY96" s="315"/>
      <c r="CF96" s="315"/>
      <c r="CM96" s="315"/>
      <c r="CT96" s="315"/>
      <c r="DA96" s="315"/>
      <c r="DC96" s="438" t="str">
        <f ca="1">IF(OR(DD96="",DD96=0),"",MAX(DC$85:DC95)+1)</f>
        <v/>
      </c>
      <c r="DD96" s="434" t="str">
        <f t="shared" ca="1" si="204"/>
        <v/>
      </c>
      <c r="DE96" s="413" t="str">
        <f t="shared" ca="1" si="205"/>
        <v/>
      </c>
      <c r="DF96" s="431" t="str">
        <f ca="1">IF(OR(DG96="",DG96=0),"",MAX(DF$85:DF95)+1)</f>
        <v/>
      </c>
      <c r="DG96" s="412" t="str">
        <f t="shared" ca="1" si="206"/>
        <v/>
      </c>
      <c r="DH96" s="413" t="str">
        <f t="shared" ca="1" si="207"/>
        <v/>
      </c>
      <c r="DI96" s="412" t="str">
        <f t="shared" ca="1" si="208"/>
        <v/>
      </c>
      <c r="DJ96" s="413" t="str">
        <f t="shared" ca="1" si="209"/>
        <v/>
      </c>
      <c r="DK96" s="412" t="str">
        <f t="shared" ca="1" si="210"/>
        <v/>
      </c>
      <c r="DL96" s="413" t="str">
        <f t="shared" ca="1" si="211"/>
        <v/>
      </c>
      <c r="DM96" s="278"/>
    </row>
    <row r="97" spans="28:123" ht="16.5" thickBot="1" x14ac:dyDescent="0.35">
      <c r="AB97" s="395" t="str">
        <f ca="1">IFERROR(MATCH($AB$92,OFFSET(Year!$AT$123:$AT$174,AB96,,1000),0)+AB96,"")</f>
        <v/>
      </c>
      <c r="AC97" s="340" t="str">
        <f ca="1">IFERROR(INDEX(Year!$AW$123:$AW$174,AB97),"")</f>
        <v/>
      </c>
      <c r="AD97" s="348" t="str">
        <f ca="1">IFERROR(INDEX(Year!$AU$123:$AU$174,AB97),"")</f>
        <v/>
      </c>
      <c r="AE97" s="363" t="str">
        <f ca="1">IFERROR(INDEX(Year!$AV$123:$AV$174,AB97),"")</f>
        <v/>
      </c>
      <c r="AF97" s="402" t="str">
        <f ca="1">IFERROR(INDEX(Year!$AT$123:$AT$174,AB97),"")</f>
        <v/>
      </c>
      <c r="AI97" s="309"/>
      <c r="AJ97" s="310"/>
      <c r="AK97" s="310"/>
      <c r="AL97" s="311"/>
      <c r="AM97" s="309"/>
      <c r="AN97" s="310"/>
      <c r="AO97" s="310"/>
      <c r="AP97" s="311"/>
      <c r="BL97" s="315"/>
      <c r="BM97" s="315"/>
      <c r="BN97" s="315"/>
      <c r="BO97" s="315"/>
      <c r="BP97" s="315"/>
      <c r="BQ97" s="315"/>
      <c r="BR97" s="315"/>
      <c r="BY97" s="315"/>
      <c r="CF97" s="315"/>
      <c r="CM97" s="315"/>
      <c r="CT97" s="315"/>
      <c r="DA97" s="315"/>
      <c r="DC97" s="438" t="str">
        <f ca="1">IF(OR(DD97="",DD97=0),"",MAX(DC$85:DC96)+1)</f>
        <v/>
      </c>
      <c r="DD97" s="435" t="str">
        <f t="shared" ca="1" si="204"/>
        <v/>
      </c>
      <c r="DE97" s="413" t="str">
        <f t="shared" ca="1" si="205"/>
        <v/>
      </c>
      <c r="DF97" s="432" t="str">
        <f ca="1">IF(OR(DG97="",DG97=0),"",MAX(DF$85:DF96)+1)</f>
        <v/>
      </c>
      <c r="DG97" s="414" t="str">
        <f t="shared" ca="1" si="206"/>
        <v/>
      </c>
      <c r="DH97" s="415" t="str">
        <f t="shared" ca="1" si="207"/>
        <v/>
      </c>
      <c r="DI97" s="414" t="str">
        <f t="shared" ca="1" si="208"/>
        <v/>
      </c>
      <c r="DJ97" s="413" t="str">
        <f t="shared" ca="1" si="209"/>
        <v/>
      </c>
      <c r="DK97" s="414" t="str">
        <f t="shared" ca="1" si="210"/>
        <v/>
      </c>
      <c r="DL97" s="415" t="str">
        <f t="shared" ca="1" si="211"/>
        <v/>
      </c>
      <c r="DM97" s="278"/>
      <c r="DN97" s="278"/>
      <c r="DO97" s="278"/>
      <c r="DP97" s="278"/>
      <c r="DQ97" s="278"/>
      <c r="DR97" s="278"/>
      <c r="DS97" s="278"/>
    </row>
    <row r="98" spans="28:123" ht="15.75" x14ac:dyDescent="0.3">
      <c r="AB98" s="395" t="str">
        <f ca="1">IFERROR(MATCH($AB$92,OFFSET(Year!$AT$123:$AT$174,AB97,,1000),0)+AB97,"")</f>
        <v/>
      </c>
      <c r="AC98" s="340" t="str">
        <f ca="1">IFERROR(INDEX(Year!$AW$123:$AW$174,AB98),"")</f>
        <v/>
      </c>
      <c r="AD98" s="348" t="str">
        <f ca="1">IFERROR(INDEX(Year!$AU$123:$AU$174,AB98),"")</f>
        <v/>
      </c>
      <c r="AE98" s="363" t="str">
        <f ca="1">IFERROR(INDEX(Year!$AV$123:$AV$174,AB98),"")</f>
        <v/>
      </c>
      <c r="AF98" s="402" t="str">
        <f ca="1">IFERROR(INDEX(Year!$AT$123:$AT$174,AB98),"")</f>
        <v/>
      </c>
      <c r="BL98" s="315"/>
      <c r="BM98" s="315"/>
      <c r="BN98" s="315"/>
      <c r="BO98" s="315"/>
      <c r="BP98" s="315"/>
      <c r="BQ98" s="315"/>
      <c r="BR98" s="315"/>
      <c r="BY98" s="315"/>
      <c r="CF98" s="315"/>
      <c r="CM98" s="315"/>
      <c r="CT98" s="315"/>
      <c r="DA98" s="315"/>
      <c r="DC98" s="438" t="str">
        <f ca="1">IF(OR(DD98="",DD98=0),"",MAX(DC$85:DC97)+1)</f>
        <v/>
      </c>
      <c r="DD98" s="434" t="str">
        <f t="shared" ca="1" si="204"/>
        <v/>
      </c>
      <c r="DE98" s="413" t="str">
        <f t="shared" ca="1" si="205"/>
        <v/>
      </c>
      <c r="DF98" s="431" t="str">
        <f ca="1">IF(OR(DG98="",DG98=0),"",MAX(DF$85:DF97)+1)</f>
        <v/>
      </c>
      <c r="DG98" s="412" t="str">
        <f t="shared" ca="1" si="206"/>
        <v/>
      </c>
      <c r="DH98" s="413" t="str">
        <f t="shared" ca="1" si="207"/>
        <v/>
      </c>
      <c r="DI98" s="412" t="str">
        <f t="shared" ca="1" si="208"/>
        <v/>
      </c>
      <c r="DJ98" s="413" t="str">
        <f t="shared" ca="1" si="209"/>
        <v/>
      </c>
      <c r="DK98" s="412" t="str">
        <f t="shared" ca="1" si="210"/>
        <v/>
      </c>
      <c r="DL98" s="413" t="str">
        <f t="shared" ca="1" si="211"/>
        <v/>
      </c>
      <c r="DM98" s="278"/>
      <c r="DN98" s="278"/>
      <c r="DO98" s="278"/>
      <c r="DP98" s="278"/>
      <c r="DQ98" s="278"/>
      <c r="DR98" s="278"/>
      <c r="DS98" s="278"/>
    </row>
    <row r="99" spans="28:123" x14ac:dyDescent="0.3">
      <c r="AB99" s="395" t="str">
        <f ca="1">IFERROR(MATCH($AB$92,OFFSET(Year!$AT$123:$AT$174,AB98,,1000),0)+AB98,"")</f>
        <v/>
      </c>
      <c r="AC99" s="340" t="str">
        <f ca="1">IFERROR(INDEX(Year!$AW$123:$AW$174,AB99),"")</f>
        <v/>
      </c>
      <c r="AD99" s="348" t="str">
        <f ca="1">IFERROR(INDEX(Year!$AU$123:$AU$174,AB99),"")</f>
        <v/>
      </c>
      <c r="AE99" s="363" t="str">
        <f ca="1">IFERROR(INDEX(Year!$AV$123:$AV$174,AB99),"")</f>
        <v/>
      </c>
      <c r="AF99" s="402" t="str">
        <f ca="1">IFERROR(INDEX(Year!$AT$123:$AT$174,AB99),"")</f>
        <v/>
      </c>
      <c r="DC99" s="438" t="str">
        <f ca="1">IF(OR(DD99="",DD99=0),"",MAX(DC$85:DC98)+1)</f>
        <v/>
      </c>
      <c r="DD99" s="434" t="str">
        <f t="shared" ca="1" si="204"/>
        <v/>
      </c>
      <c r="DE99" s="413" t="str">
        <f t="shared" ca="1" si="205"/>
        <v/>
      </c>
      <c r="DF99" s="431" t="str">
        <f ca="1">IF(OR(DG99="",DG99=0),"",MAX(DF$85:DF98)+1)</f>
        <v/>
      </c>
      <c r="DG99" s="412" t="str">
        <f t="shared" ca="1" si="206"/>
        <v/>
      </c>
      <c r="DH99" s="413" t="str">
        <f t="shared" ca="1" si="207"/>
        <v/>
      </c>
      <c r="DI99" s="412" t="str">
        <f t="shared" ca="1" si="208"/>
        <v/>
      </c>
      <c r="DJ99" s="413" t="str">
        <f t="shared" ca="1" si="209"/>
        <v/>
      </c>
      <c r="DK99" s="412" t="str">
        <f t="shared" ca="1" si="210"/>
        <v/>
      </c>
      <c r="DL99" s="413" t="str">
        <f t="shared" ca="1" si="211"/>
        <v/>
      </c>
      <c r="DM99" s="278"/>
      <c r="DN99" s="278"/>
      <c r="DO99" s="278"/>
      <c r="DP99" s="278"/>
      <c r="DQ99" s="278"/>
      <c r="DR99" s="278"/>
      <c r="DS99" s="278"/>
    </row>
    <row r="100" spans="28:123" x14ac:dyDescent="0.3">
      <c r="AB100" s="395" t="str">
        <f ca="1">IFERROR(MATCH($AB$92,OFFSET(Year!$AT$123:$AT$174,AB99,,1000),0)+AB99,"")</f>
        <v/>
      </c>
      <c r="AC100" s="340" t="str">
        <f ca="1">IFERROR(INDEX(Year!$AW$123:$AW$174,AB100),"")</f>
        <v/>
      </c>
      <c r="AD100" s="348" t="str">
        <f ca="1">IFERROR(INDEX(Year!$AU$123:$AU$174,AB100),"")</f>
        <v/>
      </c>
      <c r="AE100" s="363" t="str">
        <f ca="1">IFERROR(INDEX(Year!$AV$123:$AV$174,AB100),"")</f>
        <v/>
      </c>
      <c r="AF100" s="402" t="str">
        <f ca="1">IFERROR(INDEX(Year!$AT$123:$AT$174,AB100),"")</f>
        <v/>
      </c>
      <c r="DC100" s="438" t="str">
        <f ca="1">IF(OR(DD100="",DD100=0),"",MAX(DC$85:DC99)+1)</f>
        <v/>
      </c>
      <c r="DD100" s="434" t="str">
        <f t="shared" ca="1" si="204"/>
        <v/>
      </c>
      <c r="DE100" s="413" t="str">
        <f t="shared" ca="1" si="205"/>
        <v/>
      </c>
      <c r="DF100" s="431" t="str">
        <f ca="1">IF(OR(DG100="",DG100=0),"",MAX(DF$85:DF99)+1)</f>
        <v/>
      </c>
      <c r="DG100" s="412" t="str">
        <f t="shared" ca="1" si="206"/>
        <v/>
      </c>
      <c r="DH100" s="413" t="str">
        <f t="shared" ca="1" si="207"/>
        <v/>
      </c>
      <c r="DI100" s="412" t="str">
        <f t="shared" ca="1" si="208"/>
        <v/>
      </c>
      <c r="DJ100" s="413" t="str">
        <f t="shared" ca="1" si="209"/>
        <v/>
      </c>
      <c r="DK100" s="412" t="str">
        <f t="shared" ca="1" si="210"/>
        <v/>
      </c>
      <c r="DL100" s="413" t="str">
        <f t="shared" ca="1" si="211"/>
        <v/>
      </c>
      <c r="DM100" s="278"/>
      <c r="DN100" s="278"/>
      <c r="DO100" s="278"/>
      <c r="DP100" s="278"/>
      <c r="DQ100" s="278"/>
      <c r="DR100" s="278"/>
      <c r="DS100" s="278"/>
    </row>
    <row r="101" spans="28:123" x14ac:dyDescent="0.3">
      <c r="AB101" s="395" t="str">
        <f ca="1">IFERROR(MATCH($AB$92,OFFSET(Year!$AT$123:$AT$174,AB100,,1000),0)+AB100,"")</f>
        <v/>
      </c>
      <c r="AC101" s="340" t="str">
        <f ca="1">IFERROR(INDEX(Year!$AW$123:$AW$174,AB101),"")</f>
        <v/>
      </c>
      <c r="AD101" s="348" t="str">
        <f ca="1">IFERROR(INDEX(Year!$AU$123:$AU$174,AB101),"")</f>
        <v/>
      </c>
      <c r="AE101" s="363" t="str">
        <f ca="1">IFERROR(INDEX(Year!$AV$123:$AV$174,AB101),"")</f>
        <v/>
      </c>
      <c r="AF101" s="402" t="str">
        <f ca="1">IFERROR(INDEX(Year!$AT$123:$AT$174,AB101),"")</f>
        <v/>
      </c>
      <c r="DC101" s="438" t="str">
        <f ca="1">IF(OR(DD101="",DD101=0),"",MAX(DC$85:DC100)+1)</f>
        <v/>
      </c>
      <c r="DD101" s="434" t="str">
        <f t="shared" ca="1" si="204"/>
        <v/>
      </c>
      <c r="DE101" s="413" t="str">
        <f t="shared" ca="1" si="205"/>
        <v/>
      </c>
      <c r="DF101" s="431" t="str">
        <f ca="1">IF(OR(DG101="",DG101=0),"",MAX(DF$85:DF100)+1)</f>
        <v/>
      </c>
      <c r="DG101" s="412" t="str">
        <f t="shared" ca="1" si="206"/>
        <v/>
      </c>
      <c r="DH101" s="413" t="str">
        <f t="shared" ca="1" si="207"/>
        <v/>
      </c>
      <c r="DI101" s="412" t="str">
        <f t="shared" ca="1" si="208"/>
        <v/>
      </c>
      <c r="DJ101" s="413" t="str">
        <f t="shared" ca="1" si="209"/>
        <v/>
      </c>
      <c r="DK101" s="412" t="str">
        <f t="shared" ca="1" si="210"/>
        <v/>
      </c>
      <c r="DL101" s="413" t="str">
        <f t="shared" ca="1" si="211"/>
        <v/>
      </c>
      <c r="DN101" s="278"/>
      <c r="DO101" s="278"/>
      <c r="DP101" s="278"/>
      <c r="DQ101" s="278"/>
      <c r="DR101" s="278"/>
      <c r="DS101" s="278"/>
    </row>
    <row r="102" spans="28:123" x14ac:dyDescent="0.3">
      <c r="AB102" s="395" t="str">
        <f ca="1">IFERROR(MATCH($AB$92,OFFSET(Year!$AT$123:$AT$174,AB101,,1000),0)+AB101,"")</f>
        <v/>
      </c>
      <c r="AC102" s="340" t="str">
        <f ca="1">IFERROR(INDEX(Year!$AW$123:$AW$174,AB102),"")</f>
        <v/>
      </c>
      <c r="AD102" s="348" t="str">
        <f ca="1">IFERROR(INDEX(Year!$AU$123:$AU$174,AB102),"")</f>
        <v/>
      </c>
      <c r="AE102" s="363" t="str">
        <f ca="1">IFERROR(INDEX(Year!$AV$123:$AV$174,AB102),"")</f>
        <v/>
      </c>
      <c r="AF102" s="402" t="str">
        <f ca="1">IFERROR(INDEX(Year!$AT$123:$AT$174,AB102),"")</f>
        <v/>
      </c>
      <c r="DC102" s="438" t="str">
        <f ca="1">IF(OR(DD102="",DD102=0),"",MAX(DC$85:DC101)+1)</f>
        <v/>
      </c>
      <c r="DD102" s="434" t="str">
        <f t="shared" ca="1" si="204"/>
        <v/>
      </c>
      <c r="DE102" s="413" t="str">
        <f t="shared" ca="1" si="205"/>
        <v/>
      </c>
      <c r="DF102" s="431" t="str">
        <f ca="1">IF(OR(DG102="",DG102=0),"",MAX(DF$85:DF101)+1)</f>
        <v/>
      </c>
      <c r="DG102" s="412" t="str">
        <f t="shared" ca="1" si="206"/>
        <v/>
      </c>
      <c r="DH102" s="413" t="str">
        <f t="shared" ca="1" si="207"/>
        <v/>
      </c>
      <c r="DI102" s="412" t="str">
        <f t="shared" ca="1" si="208"/>
        <v/>
      </c>
      <c r="DJ102" s="413" t="str">
        <f t="shared" ca="1" si="209"/>
        <v/>
      </c>
      <c r="DK102" s="412" t="str">
        <f t="shared" ca="1" si="210"/>
        <v/>
      </c>
      <c r="DL102" s="413" t="str">
        <f t="shared" ca="1" si="211"/>
        <v/>
      </c>
    </row>
    <row r="103" spans="28:123" ht="15.75" thickBot="1" x14ac:dyDescent="0.35">
      <c r="AB103" s="395" t="str">
        <f ca="1">IFERROR(MATCH($AB$92,OFFSET(Year!$AT$123:$AT$174,AB102,,1000),0)+AB102,"")</f>
        <v/>
      </c>
      <c r="AC103" s="340" t="str">
        <f ca="1">IFERROR(INDEX(Year!$AW$123:$AW$174,AB103),"")</f>
        <v/>
      </c>
      <c r="AD103" s="348" t="str">
        <f ca="1">IFERROR(INDEX(Year!$AU$123:$AU$174,AB103),"")</f>
        <v/>
      </c>
      <c r="AE103" s="363" t="str">
        <f ca="1">IFERROR(INDEX(Year!$AV$123:$AV$174,AB103),"")</f>
        <v/>
      </c>
      <c r="AF103" s="402" t="str">
        <f ca="1">IFERROR(INDEX(Year!$AT$123:$AT$174,AB103),"")</f>
        <v/>
      </c>
      <c r="DC103" s="439" t="str">
        <f ca="1">IF(OR(DD103="",DD103=0),"",MAX(DC$85:DC102)+1)</f>
        <v/>
      </c>
      <c r="DD103" s="436" t="str">
        <f t="shared" ca="1" si="204"/>
        <v/>
      </c>
      <c r="DE103" s="422" t="str">
        <f t="shared" ca="1" si="205"/>
        <v/>
      </c>
      <c r="DF103" s="433" t="str">
        <f ca="1">IF(OR(DG103="",DG103=0),"",MAX(DF$85:DF102)+1)</f>
        <v/>
      </c>
      <c r="DG103" s="420" t="str">
        <f t="shared" ca="1" si="206"/>
        <v/>
      </c>
      <c r="DH103" s="422" t="str">
        <f t="shared" ca="1" si="207"/>
        <v/>
      </c>
      <c r="DI103" s="420" t="str">
        <f t="shared" ca="1" si="208"/>
        <v/>
      </c>
      <c r="DJ103" s="422" t="str">
        <f t="shared" ca="1" si="209"/>
        <v/>
      </c>
      <c r="DK103" s="420" t="str">
        <f t="shared" ca="1" si="210"/>
        <v/>
      </c>
      <c r="DL103" s="422" t="str">
        <f t="shared" ca="1" si="211"/>
        <v/>
      </c>
    </row>
    <row r="104" spans="28:123" ht="15.75" thickBot="1" x14ac:dyDescent="0.35">
      <c r="AB104" s="395" t="str">
        <f ca="1">IFERROR(MATCH($AB$92,OFFSET(Year!$AT$123:$AT$174,AB103,,1000),0)+AB103,"")</f>
        <v/>
      </c>
      <c r="AC104" s="340" t="str">
        <f ca="1">IFERROR(INDEX(Year!$AW$123:$AW$174,AB104),"")</f>
        <v/>
      </c>
      <c r="AD104" s="348" t="str">
        <f ca="1">IFERROR(INDEX(Year!$AU$123:$AU$174,AB104),"")</f>
        <v/>
      </c>
      <c r="AE104" s="363" t="str">
        <f ca="1">IFERROR(INDEX(Year!$AV$123:$AV$174,AB104),"")</f>
        <v/>
      </c>
      <c r="AF104" s="402" t="str">
        <f ca="1">IFERROR(INDEX(Year!$AT$123:$AT$174,AB104),"")</f>
        <v/>
      </c>
      <c r="DC104" s="1167" t="s">
        <v>493</v>
      </c>
      <c r="DD104" s="1168"/>
      <c r="DE104" s="1168"/>
      <c r="DF104" s="1168"/>
      <c r="DG104" s="1168"/>
      <c r="DH104" s="1168"/>
      <c r="DI104" s="1168"/>
      <c r="DJ104" s="1168"/>
      <c r="DK104" s="1168"/>
      <c r="DL104" s="1169"/>
      <c r="DM104" s="292"/>
      <c r="DN104" s="1199" t="s">
        <v>493</v>
      </c>
      <c r="DO104" s="1200"/>
      <c r="DP104" s="1200"/>
      <c r="DQ104" s="1200"/>
      <c r="DR104" s="1200"/>
      <c r="DS104" s="1201"/>
    </row>
    <row r="105" spans="28:123" ht="15.75" thickBot="1" x14ac:dyDescent="0.35">
      <c r="AB105" s="395" t="str">
        <f ca="1">IFERROR(MATCH($AB$92,OFFSET(Year!$AT$123:$AT$174,AB104,,1000),0)+AB104,"")</f>
        <v/>
      </c>
      <c r="AC105" s="340" t="str">
        <f ca="1">IFERROR(INDEX(Year!$AW$123:$AW$174,AB105),"")</f>
        <v/>
      </c>
      <c r="AD105" s="348" t="str">
        <f ca="1">IFERROR(INDEX(Year!$AU$123:$AU$174,AB105),"")</f>
        <v/>
      </c>
      <c r="AE105" s="363" t="str">
        <f ca="1">IFERROR(INDEX(Year!$AV$123:$AV$174,AB105),"")</f>
        <v/>
      </c>
      <c r="AF105" s="402" t="str">
        <f ca="1">IFERROR(INDEX(Year!$AT$123:$AT$174,AB105),"")</f>
        <v/>
      </c>
      <c r="DC105" s="437"/>
      <c r="DD105" s="1151" t="s">
        <v>504</v>
      </c>
      <c r="DE105" s="1152"/>
      <c r="DF105" s="430"/>
      <c r="DG105" s="1162" t="s">
        <v>23</v>
      </c>
      <c r="DH105" s="1152"/>
      <c r="DI105" s="1162" t="s">
        <v>504</v>
      </c>
      <c r="DJ105" s="1152"/>
      <c r="DK105" s="1162" t="s">
        <v>23</v>
      </c>
      <c r="DL105" s="1152"/>
      <c r="DM105" s="292"/>
      <c r="DN105" s="1163" t="s">
        <v>481</v>
      </c>
      <c r="DO105" s="1164"/>
      <c r="DP105" s="1164"/>
      <c r="DQ105" s="1165" t="s">
        <v>491</v>
      </c>
      <c r="DR105" s="1164"/>
      <c r="DS105" s="1166"/>
    </row>
    <row r="106" spans="28:123" x14ac:dyDescent="0.3">
      <c r="AB106" s="395" t="str">
        <f ca="1">IFERROR(MATCH($AB$92,OFFSET(Year!$AT$123:$AT$174,AB105,,1000),0)+AB105,"")</f>
        <v/>
      </c>
      <c r="AC106" s="340" t="str">
        <f ca="1">IFERROR(INDEX(Year!$AW$123:$AW$174,AB106),"")</f>
        <v/>
      </c>
      <c r="AD106" s="348" t="str">
        <f ca="1">IFERROR(INDEX(Year!$AU$123:$AU$174,AB106),"")</f>
        <v/>
      </c>
      <c r="AE106" s="363" t="str">
        <f ca="1">IFERROR(INDEX(Year!$AV$123:$AV$174,AB106),"")</f>
        <v/>
      </c>
      <c r="AF106" s="402" t="str">
        <f ca="1">IFERROR(INDEX(Year!$AT$123:$AT$174,AB106),"")</f>
        <v/>
      </c>
      <c r="DC106" s="438" t="str">
        <f>IF(OR(DD106="",DD106=0),"",MAX(DC$105:DC105)+1)</f>
        <v/>
      </c>
      <c r="DD106" s="434" t="str">
        <f>IF(CW6="","",IF(NOT(DA6="Income"),CW6,""))</f>
        <v/>
      </c>
      <c r="DE106" s="413" t="str">
        <f>IF(CZ6="","",IF(NOT(DA6="Income"),CZ6,""))</f>
        <v/>
      </c>
      <c r="DF106" s="438" t="str">
        <f>IF(OR(DG106="",DG106=0),"",MAX(DF$105:DF105)+1)</f>
        <v/>
      </c>
      <c r="DG106" s="412" t="str">
        <f>IF(CW6="","",IF(DA6="Income",CW6,""))</f>
        <v/>
      </c>
      <c r="DH106" s="413" t="str">
        <f>IF(CW6="","",IF(DA6="Income",CZ6,""))</f>
        <v/>
      </c>
      <c r="DI106" s="412" t="str">
        <f>IFERROR(INDEX($DD$106:$DD$123,MATCH(ROW()-ROW($DI$105),$DC$106:$DC$123,0)),"")</f>
        <v/>
      </c>
      <c r="DJ106" s="413" t="str">
        <f>IFERROR(INDEX($DE$106:$DE$123,MATCH(ROW()-ROW($DI$105),$DC$106:$DC$123,0)),"")</f>
        <v/>
      </c>
      <c r="DK106" s="412" t="str">
        <f>IFERROR(INDEX($DG$106:$DG$123,MATCH(ROW()-ROW($DK$105),$DF$106:$DF$123,0)),"")</f>
        <v/>
      </c>
      <c r="DL106" s="413" t="str">
        <f>IFERROR(INDEX($DH$106:$DH$123,MATCH(ROW()-ROW($DK$105),$DF$106:$DF$123,0)),"")</f>
        <v/>
      </c>
      <c r="DM106" s="292"/>
      <c r="DN106" s="425" t="str">
        <f>IF(DI106="","",CONCATENATE(DI106," - ",DJ106))</f>
        <v/>
      </c>
      <c r="DO106" s="295" t="str">
        <f>IF(DI107="","",CONCATENATE(DI107," - ",DJ107))</f>
        <v/>
      </c>
      <c r="DP106" s="295" t="str">
        <f>IF(DI108="","",CONCATENATE(DI108," - ",DJ108))</f>
        <v/>
      </c>
      <c r="DQ106" s="440" t="str">
        <f>IF(DK106="","",CONCATENATE(DK106," - ",DL106))</f>
        <v/>
      </c>
      <c r="DR106" s="441" t="str">
        <f>IF(DK107="","",CONCATENATE(DK107," - ",DL107))</f>
        <v/>
      </c>
      <c r="DS106" s="442" t="str">
        <f>IF(DK108="","",CONCATENATE(DK108," - ",DL108))</f>
        <v/>
      </c>
    </row>
    <row r="107" spans="28:123" x14ac:dyDescent="0.3">
      <c r="AB107" s="395" t="str">
        <f ca="1">IFERROR(MATCH($AB$92,OFFSET(Year!$AT$123:$AT$174,AB106,,1000),0)+AB106,"")</f>
        <v/>
      </c>
      <c r="AC107" s="340" t="str">
        <f ca="1">IFERROR(INDEX(Year!$AW$123:$AW$174,AB107),"")</f>
        <v/>
      </c>
      <c r="AD107" s="348" t="str">
        <f ca="1">IFERROR(INDEX(Year!$AU$123:$AU$174,AB107),"")</f>
        <v/>
      </c>
      <c r="AE107" s="363" t="str">
        <f ca="1">IFERROR(INDEX(Year!$AV$123:$AV$174,AB107),"")</f>
        <v/>
      </c>
      <c r="AF107" s="402" t="str">
        <f ca="1">IFERROR(INDEX(Year!$AT$123:$AT$174,AB107),"")</f>
        <v/>
      </c>
      <c r="DC107" s="438" t="str">
        <f>IF(OR(DD107="",DD107=0),"",MAX(DC$105:DC106)+1)</f>
        <v/>
      </c>
      <c r="DD107" s="434" t="str">
        <f t="shared" ref="DD107:DD123" si="212">IF(CW7="","",IF(NOT(DA7="Income"),CW7,""))</f>
        <v/>
      </c>
      <c r="DE107" s="413" t="str">
        <f t="shared" ref="DE107:DE123" si="213">IF(CZ7="","",IF(NOT(DA7="Income"),CZ7,""))</f>
        <v/>
      </c>
      <c r="DF107" s="431" t="str">
        <f>IF(OR(DG107="",DG107=0),"",MAX(DF$105:DF106)+1)</f>
        <v/>
      </c>
      <c r="DG107" s="412" t="str">
        <f t="shared" ref="DG107:DG123" si="214">IF(CW7="","",IF(DA7="Income",CW7,""))</f>
        <v/>
      </c>
      <c r="DH107" s="413" t="str">
        <f t="shared" ref="DH107:DH123" si="215">IF(CW7="","",IF(DA7="Income",CZ7,""))</f>
        <v/>
      </c>
      <c r="DI107" s="412" t="str">
        <f t="shared" ref="DI107:DI123" si="216">IFERROR(INDEX($DD$106:$DD$123,MATCH(ROW()-ROW($DI$105),$DC$106:$DC$123,0)),"")</f>
        <v/>
      </c>
      <c r="DJ107" s="413" t="str">
        <f t="shared" ref="DJ107:DJ123" si="217">IFERROR(INDEX($DE$106:$DE$123,MATCH(ROW()-ROW($DI$105),$DC$106:$DC$123,0)),"")</f>
        <v/>
      </c>
      <c r="DK107" s="412" t="str">
        <f t="shared" ref="DK107:DK123" si="218">IFERROR(INDEX($DG$106:$DG$123,MATCH(ROW()-ROW($DK$105),$DF$106:$DF$123,0)),"")</f>
        <v/>
      </c>
      <c r="DL107" s="413" t="str">
        <f t="shared" ref="DL107:DL123" si="219">IFERROR(INDEX($DH$106:$DH$123,MATCH(ROW()-ROW($DK$105),$DF$106:$DF$123,0)),"")</f>
        <v/>
      </c>
      <c r="DM107" s="292"/>
      <c r="DN107" s="425" t="str">
        <f>IF(DI109="","",CONCATENATE(DI109," - ",DJ109))</f>
        <v/>
      </c>
      <c r="DO107" s="295" t="str">
        <f>IF(DI110="","",CONCATENATE(DI110," - ",DJ110))</f>
        <v/>
      </c>
      <c r="DP107" s="295" t="str">
        <f>IF(DI111="","",CONCATENATE(DI111," - ",DJ111))</f>
        <v/>
      </c>
      <c r="DQ107" s="425" t="str">
        <f>IF(DK109="","",CONCATENATE(DK109," - ",DL109))</f>
        <v/>
      </c>
      <c r="DR107" s="295" t="str">
        <f>IF(DK110="","",CONCATENATE(DK110," - ",DL110))</f>
        <v/>
      </c>
      <c r="DS107" s="426" t="str">
        <f>IF(DK111="","",CONCATENATE(DK111," - ",DL111))</f>
        <v/>
      </c>
    </row>
    <row r="108" spans="28:123" x14ac:dyDescent="0.3">
      <c r="AB108" s="395" t="str">
        <f ca="1">IFERROR(MATCH($AB$92,OFFSET(Year!$AT$123:$AT$174,AB107,,1000),0)+AB107,"")</f>
        <v/>
      </c>
      <c r="AC108" s="340" t="str">
        <f ca="1">IFERROR(INDEX(Year!$AW$123:$AW$174,AB108),"")</f>
        <v/>
      </c>
      <c r="AD108" s="348" t="str">
        <f ca="1">IFERROR(INDEX(Year!$AU$123:$AU$174,AB108),"")</f>
        <v/>
      </c>
      <c r="AE108" s="363" t="str">
        <f ca="1">IFERROR(INDEX(Year!$AV$123:$AV$174,AB108),"")</f>
        <v/>
      </c>
      <c r="AF108" s="402" t="str">
        <f ca="1">IFERROR(INDEX(Year!$AT$123:$AT$174,AB108),"")</f>
        <v/>
      </c>
      <c r="DC108" s="438" t="str">
        <f>IF(OR(DD108="",DD108=0),"",MAX(DC$105:DC107)+1)</f>
        <v/>
      </c>
      <c r="DD108" s="434" t="str">
        <f t="shared" si="212"/>
        <v/>
      </c>
      <c r="DE108" s="413" t="str">
        <f t="shared" si="213"/>
        <v/>
      </c>
      <c r="DF108" s="431" t="str">
        <f>IF(OR(DG108="",DG108=0),"",MAX(DF$105:DF107)+1)</f>
        <v/>
      </c>
      <c r="DG108" s="412" t="str">
        <f t="shared" si="214"/>
        <v/>
      </c>
      <c r="DH108" s="413" t="str">
        <f t="shared" si="215"/>
        <v/>
      </c>
      <c r="DI108" s="412" t="str">
        <f t="shared" si="216"/>
        <v/>
      </c>
      <c r="DJ108" s="413" t="str">
        <f t="shared" si="217"/>
        <v/>
      </c>
      <c r="DK108" s="412" t="str">
        <f t="shared" si="218"/>
        <v/>
      </c>
      <c r="DL108" s="413" t="str">
        <f t="shared" si="219"/>
        <v/>
      </c>
      <c r="DM108" s="292"/>
      <c r="DN108" s="425" t="str">
        <f>IF(DI112="","",CONCATENATE(DI112," - ",DJ112))</f>
        <v/>
      </c>
      <c r="DO108" s="295" t="str">
        <f>IF(DI113="","",CONCATENATE(DI113," - ",DJ113))</f>
        <v/>
      </c>
      <c r="DP108" s="295" t="str">
        <f>IF(DI114="","",CONCATENATE(DI114," - ",DJ114))</f>
        <v/>
      </c>
      <c r="DQ108" s="425" t="str">
        <f>IF(DK112="","",CONCATENATE(DK112," - ",DL112))</f>
        <v/>
      </c>
      <c r="DR108" s="295" t="str">
        <f>IF(DK113="","",CONCATENATE(DK113," - ",DL113))</f>
        <v/>
      </c>
      <c r="DS108" s="426" t="str">
        <f>IF(DK114="","",CONCATENATE(DK114," - ",DL114))</f>
        <v/>
      </c>
    </row>
    <row r="109" spans="28:123" x14ac:dyDescent="0.3">
      <c r="AB109" s="395" t="str">
        <f ca="1">IFERROR(MATCH($AB$92,OFFSET(Year!$AT$123:$AT$174,AB108,,1000),0)+AB108,"")</f>
        <v/>
      </c>
      <c r="AC109" s="340" t="str">
        <f ca="1">IFERROR(INDEX(Year!$AW$123:$AW$174,AB109),"")</f>
        <v/>
      </c>
      <c r="AD109" s="348" t="str">
        <f ca="1">IFERROR(INDEX(Year!$AU$123:$AU$174,AB109),"")</f>
        <v/>
      </c>
      <c r="AE109" s="363" t="str">
        <f ca="1">IFERROR(INDEX(Year!$AV$123:$AV$174,AB109),"")</f>
        <v/>
      </c>
      <c r="AF109" s="402" t="str">
        <f ca="1">IFERROR(INDEX(Year!$AT$123:$AT$174,AB109),"")</f>
        <v/>
      </c>
      <c r="DC109" s="438" t="str">
        <f>IF(OR(DD109="",DD109=0),"",MAX(DC$105:DC108)+1)</f>
        <v/>
      </c>
      <c r="DD109" s="434" t="str">
        <f t="shared" si="212"/>
        <v/>
      </c>
      <c r="DE109" s="413" t="str">
        <f t="shared" si="213"/>
        <v/>
      </c>
      <c r="DF109" s="431" t="str">
        <f>IF(OR(DG109="",DG109=0),"",MAX(DF$105:DF108)+1)</f>
        <v/>
      </c>
      <c r="DG109" s="412" t="str">
        <f t="shared" si="214"/>
        <v/>
      </c>
      <c r="DH109" s="413" t="str">
        <f t="shared" si="215"/>
        <v/>
      </c>
      <c r="DI109" s="412" t="str">
        <f t="shared" si="216"/>
        <v/>
      </c>
      <c r="DJ109" s="413" t="str">
        <f t="shared" si="217"/>
        <v/>
      </c>
      <c r="DK109" s="412" t="str">
        <f t="shared" si="218"/>
        <v/>
      </c>
      <c r="DL109" s="413" t="str">
        <f t="shared" si="219"/>
        <v/>
      </c>
      <c r="DM109" s="293"/>
      <c r="DN109" s="425" t="str">
        <f>IF(DI115="","",CONCATENATE(DI115," - ",DJ115))</f>
        <v/>
      </c>
      <c r="DO109" s="295" t="str">
        <f>IF(DI116="","",CONCATENATE(DI116," - ",DJ116))</f>
        <v/>
      </c>
      <c r="DP109" s="295" t="str">
        <f>IF(DI117="","",CONCATENATE(DI117," - ",DJ117))</f>
        <v/>
      </c>
      <c r="DQ109" s="425" t="str">
        <f>IF(DK115="","",CONCATENATE(DK115," - ",DL115))</f>
        <v/>
      </c>
      <c r="DR109" s="295" t="str">
        <f>IF(DK116="","",CONCATENATE(DK116," - ",DL116))</f>
        <v/>
      </c>
      <c r="DS109" s="426" t="str">
        <f>IF(DK117="","",CONCATENATE(DK117," - ",DL117))</f>
        <v/>
      </c>
    </row>
    <row r="110" spans="28:123" x14ac:dyDescent="0.3">
      <c r="AB110" s="395" t="str">
        <f ca="1">IFERROR(MATCH($AB$92,OFFSET(Year!$AT$123:$AT$174,AB109,,1000),0)+AB109,"")</f>
        <v/>
      </c>
      <c r="AC110" s="340" t="str">
        <f ca="1">IFERROR(INDEX(Year!$AW$123:$AW$174,AB110),"")</f>
        <v/>
      </c>
      <c r="AD110" s="348" t="str">
        <f ca="1">IFERROR(INDEX(Year!$AU$123:$AU$174,AB110),"")</f>
        <v/>
      </c>
      <c r="AE110" s="363" t="str">
        <f ca="1">IFERROR(INDEX(Year!$AV$123:$AV$174,AB110),"")</f>
        <v/>
      </c>
      <c r="AF110" s="402" t="str">
        <f ca="1">IFERROR(INDEX(Year!$AT$123:$AT$174,AB110),"")</f>
        <v/>
      </c>
      <c r="DC110" s="438" t="str">
        <f>IF(OR(DD110="",DD110=0),"",MAX(DC$105:DC109)+1)</f>
        <v/>
      </c>
      <c r="DD110" s="434" t="str">
        <f t="shared" si="212"/>
        <v/>
      </c>
      <c r="DE110" s="413" t="str">
        <f t="shared" si="213"/>
        <v/>
      </c>
      <c r="DF110" s="431" t="str">
        <f>IF(OR(DG110="",DG110=0),"",MAX(DF$105:DF109)+1)</f>
        <v/>
      </c>
      <c r="DG110" s="412" t="str">
        <f t="shared" si="214"/>
        <v/>
      </c>
      <c r="DH110" s="413" t="str">
        <f t="shared" si="215"/>
        <v/>
      </c>
      <c r="DI110" s="412" t="str">
        <f t="shared" si="216"/>
        <v/>
      </c>
      <c r="DJ110" s="413" t="str">
        <f t="shared" si="217"/>
        <v/>
      </c>
      <c r="DK110" s="412" t="str">
        <f t="shared" si="218"/>
        <v/>
      </c>
      <c r="DL110" s="413" t="str">
        <f t="shared" si="219"/>
        <v/>
      </c>
      <c r="DM110" s="292"/>
      <c r="DN110" s="425" t="str">
        <f>IF(DI118="","",CONCATENATE(DI118," - ",DJ118))</f>
        <v/>
      </c>
      <c r="DO110" s="295" t="str">
        <f>IF(DI119="","",CONCATENATE(DI119," - ",DJ119))</f>
        <v/>
      </c>
      <c r="DP110" s="295" t="str">
        <f>IF(DI120="","",CONCATENATE(DI120," - ",DJ120))</f>
        <v/>
      </c>
      <c r="DQ110" s="425" t="str">
        <f>IF(DK118="","",CONCATENATE(DK118," - ",DL118))</f>
        <v/>
      </c>
      <c r="DR110" s="295" t="str">
        <f>IF(DK119="","",CONCATENATE(DK119," - ",DL119))</f>
        <v/>
      </c>
      <c r="DS110" s="426" t="str">
        <f>IF(DK120="","",CONCATENATE(DK120," - ",DL120))</f>
        <v/>
      </c>
    </row>
    <row r="111" spans="28:123" ht="15.75" thickBot="1" x14ac:dyDescent="0.35">
      <c r="AB111" s="395" t="str">
        <f ca="1">IFERROR(MATCH($AB$92,OFFSET(Year!$AT$123:$AT$174,AB110,,1000),0)+AB110,"")</f>
        <v/>
      </c>
      <c r="AC111" s="340" t="str">
        <f ca="1">IFERROR(INDEX(Year!$AW$123:$AW$174,AB111),"")</f>
        <v/>
      </c>
      <c r="AD111" s="348" t="str">
        <f ca="1">IFERROR(INDEX(Year!$AU$123:$AU$174,AB111),"")</f>
        <v/>
      </c>
      <c r="AE111" s="363" t="str">
        <f ca="1">IFERROR(INDEX(Year!$AV$123:$AV$174,AB111),"")</f>
        <v/>
      </c>
      <c r="AF111" s="402" t="str">
        <f ca="1">IFERROR(INDEX(Year!$AT$123:$AT$174,AB111),"")</f>
        <v/>
      </c>
      <c r="DC111" s="438" t="str">
        <f>IF(OR(DD111="",DD111=0),"",MAX(DC$105:DC110)+1)</f>
        <v/>
      </c>
      <c r="DD111" s="434" t="str">
        <f t="shared" si="212"/>
        <v/>
      </c>
      <c r="DE111" s="413" t="str">
        <f t="shared" si="213"/>
        <v/>
      </c>
      <c r="DF111" s="431" t="str">
        <f>IF(OR(DG111="",DG111=0),"",MAX(DF$105:DF110)+1)</f>
        <v/>
      </c>
      <c r="DG111" s="412" t="str">
        <f t="shared" si="214"/>
        <v/>
      </c>
      <c r="DH111" s="413" t="str">
        <f t="shared" si="215"/>
        <v/>
      </c>
      <c r="DI111" s="412" t="str">
        <f t="shared" si="216"/>
        <v/>
      </c>
      <c r="DJ111" s="413" t="str">
        <f t="shared" si="217"/>
        <v/>
      </c>
      <c r="DK111" s="412" t="str">
        <f t="shared" si="218"/>
        <v/>
      </c>
      <c r="DL111" s="413" t="str">
        <f t="shared" si="219"/>
        <v/>
      </c>
      <c r="DM111" s="292"/>
      <c r="DN111" s="427" t="str">
        <f>IF(DI121="","",CONCATENATE(DI121," - ",DJ121))</f>
        <v/>
      </c>
      <c r="DO111" s="428" t="str">
        <f>IF(DI122="","",CONCATENATE(DI122," - ",DJ122))</f>
        <v/>
      </c>
      <c r="DP111" s="428" t="str">
        <f>IF(DI123="","",CONCATENATE(DI123," - ",DJ123))</f>
        <v/>
      </c>
      <c r="DQ111" s="427" t="str">
        <f>IF(DK121="","",CONCATENATE(DK121," - ",DL121))</f>
        <v/>
      </c>
      <c r="DR111" s="428" t="str">
        <f>IF(DK122="","",CONCATENATE(DK122," - ",DL122))</f>
        <v/>
      </c>
      <c r="DS111" s="429" t="str">
        <f>IF(DK123="","",CONCATENATE(DK123," - ",DL123))</f>
        <v/>
      </c>
    </row>
    <row r="112" spans="28:123" ht="15.75" thickBot="1" x14ac:dyDescent="0.35">
      <c r="AB112" s="395" t="str">
        <f ca="1">IFERROR(MATCH($AB$92,OFFSET(Year!$AT$123:$AT$174,AB111,,1000),0)+AB111,"")</f>
        <v/>
      </c>
      <c r="AC112" s="340" t="str">
        <f ca="1">IFERROR(INDEX(Year!$AW$123:$AW$174,AB112),"")</f>
        <v/>
      </c>
      <c r="AD112" s="348" t="str">
        <f ca="1">IFERROR(INDEX(Year!$AU$123:$AU$174,AB112),"")</f>
        <v/>
      </c>
      <c r="AE112" s="363" t="str">
        <f ca="1">IFERROR(INDEX(Year!$AV$123:$AV$174,AB112),"")</f>
        <v/>
      </c>
      <c r="AF112" s="402" t="str">
        <f ca="1">IFERROR(INDEX(Year!$AT$123:$AT$174,AB112),"")</f>
        <v/>
      </c>
      <c r="DC112" s="438" t="str">
        <f>IF(OR(DD112="",DD112=0),"",MAX(DC$105:DC111)+1)</f>
        <v/>
      </c>
      <c r="DD112" s="434" t="str">
        <f t="shared" si="212"/>
        <v/>
      </c>
      <c r="DE112" s="413" t="str">
        <f t="shared" si="213"/>
        <v/>
      </c>
      <c r="DF112" s="431" t="str">
        <f>IF(OR(DG112="",DG112=0),"",MAX(DF$105:DF111)+1)</f>
        <v/>
      </c>
      <c r="DG112" s="412" t="str">
        <f t="shared" si="214"/>
        <v/>
      </c>
      <c r="DH112" s="413" t="str">
        <f t="shared" si="215"/>
        <v/>
      </c>
      <c r="DI112" s="412" t="str">
        <f t="shared" si="216"/>
        <v/>
      </c>
      <c r="DJ112" s="413" t="str">
        <f t="shared" si="217"/>
        <v/>
      </c>
      <c r="DK112" s="412" t="str">
        <f t="shared" si="218"/>
        <v/>
      </c>
      <c r="DL112" s="413" t="str">
        <f t="shared" si="219"/>
        <v/>
      </c>
      <c r="DM112" s="292"/>
      <c r="DN112" s="1192" t="s">
        <v>505</v>
      </c>
      <c r="DO112" s="1193"/>
      <c r="DP112" s="443" t="str">
        <f>IF(DJ106="","",SUM(DJ106:DJ123))</f>
        <v/>
      </c>
      <c r="DQ112" s="1192" t="s">
        <v>506</v>
      </c>
      <c r="DR112" s="1193"/>
      <c r="DS112" s="444" t="str">
        <f>IF(DL106="","",SUM(DL106:DL123))</f>
        <v/>
      </c>
    </row>
    <row r="113" spans="28:123" x14ac:dyDescent="0.3">
      <c r="AB113" s="395" t="str">
        <f ca="1">IFERROR(MATCH($AB$92,OFFSET(Year!$AT$123:$AT$174,AB112,,1000),0)+AB112,"")</f>
        <v/>
      </c>
      <c r="AC113" s="340" t="str">
        <f ca="1">IFERROR(INDEX(Year!$AW$123:$AW$174,AB113),"")</f>
        <v/>
      </c>
      <c r="AD113" s="348" t="str">
        <f ca="1">IFERROR(INDEX(Year!$AU$123:$AU$174,AB113),"")</f>
        <v/>
      </c>
      <c r="AE113" s="363" t="str">
        <f ca="1">IFERROR(INDEX(Year!$AV$123:$AV$174,AB113),"")</f>
        <v/>
      </c>
      <c r="AF113" s="402" t="str">
        <f ca="1">IFERROR(INDEX(Year!$AT$123:$AT$174,AB113),"")</f>
        <v/>
      </c>
      <c r="DC113" s="438" t="str">
        <f>IF(OR(DD113="",DD113=0),"",MAX(DC$105:DC112)+1)</f>
        <v/>
      </c>
      <c r="DD113" s="434" t="str">
        <f t="shared" si="212"/>
        <v/>
      </c>
      <c r="DE113" s="413" t="str">
        <f t="shared" si="213"/>
        <v/>
      </c>
      <c r="DF113" s="431" t="str">
        <f>IF(OR(DG113="",DG113=0),"",MAX(DF$105:DF112)+1)</f>
        <v/>
      </c>
      <c r="DG113" s="412" t="str">
        <f t="shared" si="214"/>
        <v/>
      </c>
      <c r="DH113" s="413" t="str">
        <f t="shared" si="215"/>
        <v/>
      </c>
      <c r="DI113" s="412" t="str">
        <f t="shared" si="216"/>
        <v/>
      </c>
      <c r="DJ113" s="413" t="str">
        <f t="shared" si="217"/>
        <v/>
      </c>
      <c r="DK113" s="412" t="str">
        <f t="shared" si="218"/>
        <v/>
      </c>
      <c r="DL113" s="413" t="str">
        <f t="shared" si="219"/>
        <v/>
      </c>
      <c r="DM113" s="292"/>
      <c r="DN113" s="292"/>
      <c r="DO113" s="292"/>
      <c r="DP113" s="292"/>
      <c r="DQ113" s="292"/>
      <c r="DR113" s="292"/>
      <c r="DS113" s="292"/>
    </row>
    <row r="114" spans="28:123" x14ac:dyDescent="0.3">
      <c r="AB114" s="395" t="str">
        <f ca="1">IFERROR(MATCH($AB$92,OFFSET(Year!$AT$123:$AT$174,AB113,,1000),0)+AB113,"")</f>
        <v/>
      </c>
      <c r="AC114" s="340" t="str">
        <f ca="1">IFERROR(INDEX(Year!$AW$123:$AW$174,AB114),"")</f>
        <v/>
      </c>
      <c r="AD114" s="348" t="str">
        <f ca="1">IFERROR(INDEX(Year!$AU$123:$AU$174,AB114),"")</f>
        <v/>
      </c>
      <c r="AE114" s="363" t="str">
        <f ca="1">IFERROR(INDEX(Year!$AV$123:$AV$174,AB114),"")</f>
        <v/>
      </c>
      <c r="AF114" s="402" t="str">
        <f ca="1">IFERROR(INDEX(Year!$AT$123:$AT$174,AB114),"")</f>
        <v/>
      </c>
      <c r="DC114" s="438" t="str">
        <f>IF(OR(DD114="",DD114=0),"",MAX(DC$105:DC113)+1)</f>
        <v/>
      </c>
      <c r="DD114" s="434" t="str">
        <f t="shared" si="212"/>
        <v/>
      </c>
      <c r="DE114" s="413" t="str">
        <f t="shared" si="213"/>
        <v/>
      </c>
      <c r="DF114" s="431" t="str">
        <f>IF(OR(DG114="",DG114=0),"",MAX(DF$105:DF113)+1)</f>
        <v/>
      </c>
      <c r="DG114" s="412" t="str">
        <f t="shared" si="214"/>
        <v/>
      </c>
      <c r="DH114" s="413" t="str">
        <f t="shared" si="215"/>
        <v/>
      </c>
      <c r="DI114" s="412" t="str">
        <f t="shared" si="216"/>
        <v/>
      </c>
      <c r="DJ114" s="413" t="str">
        <f t="shared" si="217"/>
        <v/>
      </c>
      <c r="DK114" s="412" t="str">
        <f t="shared" si="218"/>
        <v/>
      </c>
      <c r="DL114" s="413" t="str">
        <f t="shared" si="219"/>
        <v/>
      </c>
      <c r="DM114" s="292"/>
      <c r="DN114" s="292"/>
      <c r="DO114" s="292"/>
      <c r="DP114" s="292"/>
      <c r="DQ114" s="292"/>
      <c r="DR114" s="292"/>
      <c r="DS114" s="292"/>
    </row>
    <row r="115" spans="28:123" x14ac:dyDescent="0.3">
      <c r="AB115" s="395" t="str">
        <f ca="1">IFERROR(MATCH($AB$92,OFFSET(Year!$AT$123:$AT$174,AB114,,1000),0)+AB114,"")</f>
        <v/>
      </c>
      <c r="AC115" s="340" t="str">
        <f ca="1">IFERROR(INDEX(Year!$AW$123:$AW$174,AB115),"")</f>
        <v/>
      </c>
      <c r="AD115" s="348" t="str">
        <f ca="1">IFERROR(INDEX(Year!$AU$123:$AU$174,AB115),"")</f>
        <v/>
      </c>
      <c r="AE115" s="363" t="str">
        <f ca="1">IFERROR(INDEX(Year!$AV$123:$AV$174,AB115),"")</f>
        <v/>
      </c>
      <c r="AF115" s="402" t="str">
        <f ca="1">IFERROR(INDEX(Year!$AT$123:$AT$174,AB115),"")</f>
        <v/>
      </c>
      <c r="DC115" s="438" t="str">
        <f>IF(OR(DD115="",DD115=0),"",MAX(DC$105:DC114)+1)</f>
        <v/>
      </c>
      <c r="DD115" s="434" t="str">
        <f t="shared" si="212"/>
        <v/>
      </c>
      <c r="DE115" s="413" t="str">
        <f t="shared" si="213"/>
        <v/>
      </c>
      <c r="DF115" s="431" t="str">
        <f>IF(OR(DG115="",DG115=0),"",MAX(DF$105:DF114)+1)</f>
        <v/>
      </c>
      <c r="DG115" s="412" t="str">
        <f t="shared" si="214"/>
        <v/>
      </c>
      <c r="DH115" s="413" t="str">
        <f t="shared" si="215"/>
        <v/>
      </c>
      <c r="DI115" s="412" t="str">
        <f t="shared" si="216"/>
        <v/>
      </c>
      <c r="DJ115" s="413" t="str">
        <f t="shared" si="217"/>
        <v/>
      </c>
      <c r="DK115" s="412" t="str">
        <f t="shared" si="218"/>
        <v/>
      </c>
      <c r="DL115" s="413" t="str">
        <f t="shared" si="219"/>
        <v/>
      </c>
      <c r="DN115" s="292"/>
      <c r="DO115" s="292"/>
      <c r="DP115" s="292"/>
      <c r="DQ115" s="292"/>
      <c r="DR115" s="292"/>
      <c r="DS115" s="292"/>
    </row>
    <row r="116" spans="28:123" x14ac:dyDescent="0.3">
      <c r="AB116" s="395" t="str">
        <f ca="1">IFERROR(MATCH($AB$92,OFFSET(Year!$AT$123:$AT$174,AB115,,1000),0)+AB115,"")</f>
        <v/>
      </c>
      <c r="AC116" s="340" t="str">
        <f ca="1">IFERROR(INDEX(Year!$AW$123:$AW$174,AB116),"")</f>
        <v/>
      </c>
      <c r="AD116" s="348" t="str">
        <f ca="1">IFERROR(INDEX(Year!$AU$123:$AU$174,AB116),"")</f>
        <v/>
      </c>
      <c r="AE116" s="363" t="str">
        <f ca="1">IFERROR(INDEX(Year!$AV$123:$AV$174,AB116),"")</f>
        <v/>
      </c>
      <c r="AF116" s="402" t="str">
        <f ca="1">IFERROR(INDEX(Year!$AT$123:$AT$174,AB116),"")</f>
        <v/>
      </c>
      <c r="DC116" s="438" t="str">
        <f>IF(OR(DD116="",DD116=0),"",MAX(DC$105:DC115)+1)</f>
        <v/>
      </c>
      <c r="DD116" s="434" t="str">
        <f t="shared" si="212"/>
        <v/>
      </c>
      <c r="DE116" s="413" t="str">
        <f t="shared" si="213"/>
        <v/>
      </c>
      <c r="DF116" s="431" t="str">
        <f>IF(OR(DG116="",DG116=0),"",MAX(DF$105:DF115)+1)</f>
        <v/>
      </c>
      <c r="DG116" s="412" t="str">
        <f t="shared" si="214"/>
        <v/>
      </c>
      <c r="DH116" s="413" t="str">
        <f t="shared" si="215"/>
        <v/>
      </c>
      <c r="DI116" s="412" t="str">
        <f t="shared" si="216"/>
        <v/>
      </c>
      <c r="DJ116" s="413" t="str">
        <f t="shared" si="217"/>
        <v/>
      </c>
      <c r="DK116" s="412" t="str">
        <f t="shared" si="218"/>
        <v/>
      </c>
      <c r="DL116" s="413" t="str">
        <f t="shared" si="219"/>
        <v/>
      </c>
      <c r="DM116" s="278"/>
    </row>
    <row r="117" spans="28:123" x14ac:dyDescent="0.3">
      <c r="AB117" s="395" t="str">
        <f ca="1">IFERROR(MATCH($AB$92,OFFSET(Year!$AT$123:$AT$174,AB116,,1000),0)+AB116,"")</f>
        <v/>
      </c>
      <c r="AC117" s="340" t="str">
        <f ca="1">IFERROR(INDEX(Year!$AW$123:$AW$174,AB117),"")</f>
        <v/>
      </c>
      <c r="AD117" s="348" t="str">
        <f ca="1">IFERROR(INDEX(Year!$AU$123:$AU$174,AB117),"")</f>
        <v/>
      </c>
      <c r="AE117" s="363" t="str">
        <f ca="1">IFERROR(INDEX(Year!$AV$123:$AV$174,AB117),"")</f>
        <v/>
      </c>
      <c r="AF117" s="402" t="str">
        <f ca="1">IFERROR(INDEX(Year!$AT$123:$AT$174,AB117),"")</f>
        <v/>
      </c>
      <c r="DC117" s="438" t="str">
        <f>IF(OR(DD117="",DD117=0),"",MAX(DC$105:DC116)+1)</f>
        <v/>
      </c>
      <c r="DD117" s="435" t="str">
        <f t="shared" si="212"/>
        <v/>
      </c>
      <c r="DE117" s="413" t="str">
        <f t="shared" si="213"/>
        <v/>
      </c>
      <c r="DF117" s="432" t="str">
        <f>IF(OR(DG117="",DG117=0),"",MAX(DF$105:DF116)+1)</f>
        <v/>
      </c>
      <c r="DG117" s="414" t="str">
        <f t="shared" si="214"/>
        <v/>
      </c>
      <c r="DH117" s="415" t="str">
        <f t="shared" si="215"/>
        <v/>
      </c>
      <c r="DI117" s="414" t="str">
        <f t="shared" si="216"/>
        <v/>
      </c>
      <c r="DJ117" s="413" t="str">
        <f t="shared" si="217"/>
        <v/>
      </c>
      <c r="DK117" s="414" t="str">
        <f t="shared" si="218"/>
        <v/>
      </c>
      <c r="DL117" s="415" t="str">
        <f t="shared" si="219"/>
        <v/>
      </c>
      <c r="DM117" s="278"/>
      <c r="DN117" s="278"/>
      <c r="DO117" s="278"/>
      <c r="DP117" s="278"/>
      <c r="DQ117" s="278"/>
      <c r="DR117" s="278"/>
      <c r="DS117" s="278"/>
    </row>
    <row r="118" spans="28:123" x14ac:dyDescent="0.3">
      <c r="AB118" s="395" t="str">
        <f ca="1">IFERROR(MATCH($AB$92,OFFSET(Year!$AT$123:$AT$174,AB117,,1000),0)+AB117,"")</f>
        <v/>
      </c>
      <c r="AC118" s="340" t="str">
        <f ca="1">IFERROR(INDEX(Year!$AW$123:$AW$174,AB118),"")</f>
        <v/>
      </c>
      <c r="AD118" s="348" t="str">
        <f ca="1">IFERROR(INDEX(Year!$AU$123:$AU$174,AB118),"")</f>
        <v/>
      </c>
      <c r="AE118" s="363" t="str">
        <f ca="1">IFERROR(INDEX(Year!$AV$123:$AV$174,AB118),"")</f>
        <v/>
      </c>
      <c r="AF118" s="402" t="str">
        <f ca="1">IFERROR(INDEX(Year!$AT$123:$AT$174,AB118),"")</f>
        <v/>
      </c>
      <c r="DC118" s="438" t="str">
        <f>IF(OR(DD118="",DD118=0),"",MAX(DC$105:DC117)+1)</f>
        <v/>
      </c>
      <c r="DD118" s="434" t="str">
        <f t="shared" si="212"/>
        <v/>
      </c>
      <c r="DE118" s="413" t="str">
        <f t="shared" si="213"/>
        <v/>
      </c>
      <c r="DF118" s="431" t="str">
        <f>IF(OR(DG118="",DG118=0),"",MAX(DF$105:DF117)+1)</f>
        <v/>
      </c>
      <c r="DG118" s="412" t="str">
        <f t="shared" si="214"/>
        <v/>
      </c>
      <c r="DH118" s="413" t="str">
        <f t="shared" si="215"/>
        <v/>
      </c>
      <c r="DI118" s="412" t="str">
        <f t="shared" si="216"/>
        <v/>
      </c>
      <c r="DJ118" s="413" t="str">
        <f t="shared" si="217"/>
        <v/>
      </c>
      <c r="DK118" s="412" t="str">
        <f t="shared" si="218"/>
        <v/>
      </c>
      <c r="DL118" s="413" t="str">
        <f t="shared" si="219"/>
        <v/>
      </c>
      <c r="DM118" s="278"/>
      <c r="DN118" s="278"/>
      <c r="DO118" s="278"/>
      <c r="DP118" s="278"/>
      <c r="DQ118" s="278"/>
      <c r="DR118" s="278"/>
      <c r="DS118" s="278"/>
    </row>
    <row r="119" spans="28:123" x14ac:dyDescent="0.3">
      <c r="AB119" s="395" t="str">
        <f ca="1">IFERROR(MATCH($AB$92,OFFSET(Year!$AT$123:$AT$174,AB118,,1000),0)+AB118,"")</f>
        <v/>
      </c>
      <c r="AC119" s="340" t="str">
        <f ca="1">IFERROR(INDEX(Year!$AW$123:$AW$174,AB119),"")</f>
        <v/>
      </c>
      <c r="AD119" s="348" t="str">
        <f ca="1">IFERROR(INDEX(Year!$AU$123:$AU$174,AB119),"")</f>
        <v/>
      </c>
      <c r="AE119" s="363" t="str">
        <f ca="1">IFERROR(INDEX(Year!$AV$123:$AV$174,AB119),"")</f>
        <v/>
      </c>
      <c r="AF119" s="402" t="str">
        <f ca="1">IFERROR(INDEX(Year!$AT$123:$AT$174,AB119),"")</f>
        <v/>
      </c>
      <c r="DC119" s="438" t="str">
        <f>IF(OR(DD119="",DD119=0),"",MAX(DC$105:DC118)+1)</f>
        <v/>
      </c>
      <c r="DD119" s="434" t="str">
        <f t="shared" si="212"/>
        <v/>
      </c>
      <c r="DE119" s="413" t="str">
        <f t="shared" si="213"/>
        <v/>
      </c>
      <c r="DF119" s="431" t="str">
        <f>IF(OR(DG119="",DG119=0),"",MAX(DF$105:DF118)+1)</f>
        <v/>
      </c>
      <c r="DG119" s="412" t="str">
        <f t="shared" si="214"/>
        <v/>
      </c>
      <c r="DH119" s="413" t="str">
        <f t="shared" si="215"/>
        <v/>
      </c>
      <c r="DI119" s="412" t="str">
        <f t="shared" si="216"/>
        <v/>
      </c>
      <c r="DJ119" s="413" t="str">
        <f t="shared" si="217"/>
        <v/>
      </c>
      <c r="DK119" s="412" t="str">
        <f t="shared" si="218"/>
        <v/>
      </c>
      <c r="DL119" s="413" t="str">
        <f t="shared" si="219"/>
        <v/>
      </c>
      <c r="DM119" s="278"/>
      <c r="DN119" s="278"/>
      <c r="DO119" s="278"/>
      <c r="DP119" s="278"/>
      <c r="DQ119" s="278"/>
      <c r="DR119" s="278"/>
      <c r="DS119" s="278"/>
    </row>
    <row r="120" spans="28:123" x14ac:dyDescent="0.3">
      <c r="AB120" s="395" t="str">
        <f ca="1">IFERROR(MATCH($AB$92,OFFSET(Year!$AT$123:$AT$174,AB119,,1000),0)+AB119,"")</f>
        <v/>
      </c>
      <c r="AC120" s="340" t="str">
        <f ca="1">IFERROR(INDEX(Year!$AW$123:$AW$174,AB120),"")</f>
        <v/>
      </c>
      <c r="AD120" s="348" t="str">
        <f ca="1">IFERROR(INDEX(Year!$AU$123:$AU$174,AB120),"")</f>
        <v/>
      </c>
      <c r="AE120" s="363" t="str">
        <f ca="1">IFERROR(INDEX(Year!$AV$123:$AV$174,AB120),"")</f>
        <v/>
      </c>
      <c r="AF120" s="402" t="str">
        <f ca="1">IFERROR(INDEX(Year!$AT$123:$AT$174,AB120),"")</f>
        <v/>
      </c>
      <c r="DC120" s="438" t="str">
        <f>IF(OR(DD120="",DD120=0),"",MAX(DC$105:DC119)+1)</f>
        <v/>
      </c>
      <c r="DD120" s="434" t="str">
        <f t="shared" si="212"/>
        <v/>
      </c>
      <c r="DE120" s="413" t="str">
        <f t="shared" si="213"/>
        <v/>
      </c>
      <c r="DF120" s="431" t="str">
        <f>IF(OR(DG120="",DG120=0),"",MAX(DF$105:DF119)+1)</f>
        <v/>
      </c>
      <c r="DG120" s="412" t="str">
        <f t="shared" si="214"/>
        <v/>
      </c>
      <c r="DH120" s="413" t="str">
        <f t="shared" si="215"/>
        <v/>
      </c>
      <c r="DI120" s="412" t="str">
        <f t="shared" si="216"/>
        <v/>
      </c>
      <c r="DJ120" s="413" t="str">
        <f t="shared" si="217"/>
        <v/>
      </c>
      <c r="DK120" s="412" t="str">
        <f t="shared" si="218"/>
        <v/>
      </c>
      <c r="DL120" s="413" t="str">
        <f t="shared" si="219"/>
        <v/>
      </c>
      <c r="DM120" s="278"/>
      <c r="DN120" s="278"/>
      <c r="DO120" s="278"/>
      <c r="DP120" s="278"/>
      <c r="DQ120" s="278"/>
      <c r="DR120" s="278"/>
      <c r="DS120" s="278"/>
    </row>
    <row r="121" spans="28:123" x14ac:dyDescent="0.3">
      <c r="AB121" s="395" t="str">
        <f ca="1">IFERROR(MATCH($AB$92,OFFSET(Year!$AT$123:$AT$174,AB120,,1000),0)+AB120,"")</f>
        <v/>
      </c>
      <c r="AC121" s="340" t="str">
        <f ca="1">IFERROR(INDEX(Year!$AW$123:$AW$174,AB121),"")</f>
        <v/>
      </c>
      <c r="AD121" s="348" t="str">
        <f ca="1">IFERROR(INDEX(Year!$AU$123:$AU$174,AB121),"")</f>
        <v/>
      </c>
      <c r="AE121" s="363" t="str">
        <f ca="1">IFERROR(INDEX(Year!$AV$123:$AV$174,AB121),"")</f>
        <v/>
      </c>
      <c r="AF121" s="402" t="str">
        <f ca="1">IFERROR(INDEX(Year!$AT$123:$AT$174,AB121),"")</f>
        <v/>
      </c>
      <c r="DC121" s="438" t="str">
        <f>IF(OR(DD121="",DD121=0),"",MAX(DC$105:DC120)+1)</f>
        <v/>
      </c>
      <c r="DD121" s="434" t="str">
        <f t="shared" si="212"/>
        <v/>
      </c>
      <c r="DE121" s="413" t="str">
        <f t="shared" si="213"/>
        <v/>
      </c>
      <c r="DF121" s="431" t="str">
        <f>IF(OR(DG121="",DG121=0),"",MAX(DF$105:DF120)+1)</f>
        <v/>
      </c>
      <c r="DG121" s="412" t="str">
        <f t="shared" si="214"/>
        <v/>
      </c>
      <c r="DH121" s="413" t="str">
        <f t="shared" si="215"/>
        <v/>
      </c>
      <c r="DI121" s="412" t="str">
        <f t="shared" si="216"/>
        <v/>
      </c>
      <c r="DJ121" s="413" t="str">
        <f t="shared" si="217"/>
        <v/>
      </c>
      <c r="DK121" s="412" t="str">
        <f t="shared" si="218"/>
        <v/>
      </c>
      <c r="DL121" s="413" t="str">
        <f t="shared" si="219"/>
        <v/>
      </c>
      <c r="DN121" s="278"/>
      <c r="DO121" s="278"/>
      <c r="DP121" s="278"/>
      <c r="DQ121" s="278"/>
      <c r="DR121" s="278"/>
      <c r="DS121" s="278"/>
    </row>
    <row r="122" spans="28:123" x14ac:dyDescent="0.3">
      <c r="AB122" s="395" t="str">
        <f ca="1">IFERROR(MATCH($AB$92,OFFSET(Year!$AT$123:$AT$174,AB121,,1000),0)+AB121,"")</f>
        <v/>
      </c>
      <c r="AC122" s="340" t="str">
        <f ca="1">IFERROR(INDEX(Year!$AW$123:$AW$174,AB122),"")</f>
        <v/>
      </c>
      <c r="AD122" s="348" t="str">
        <f ca="1">IFERROR(INDEX(Year!$AU$123:$AU$174,AB122),"")</f>
        <v/>
      </c>
      <c r="AE122" s="363" t="str">
        <f ca="1">IFERROR(INDEX(Year!$AV$123:$AV$174,AB122),"")</f>
        <v/>
      </c>
      <c r="AF122" s="402" t="str">
        <f ca="1">IFERROR(INDEX(Year!$AT$123:$AT$174,AB122),"")</f>
        <v/>
      </c>
      <c r="DC122" s="438" t="str">
        <f>IF(OR(DD122="",DD122=0),"",MAX(DC$105:DC121)+1)</f>
        <v/>
      </c>
      <c r="DD122" s="434" t="str">
        <f t="shared" si="212"/>
        <v/>
      </c>
      <c r="DE122" s="413" t="str">
        <f t="shared" si="213"/>
        <v/>
      </c>
      <c r="DF122" s="431" t="str">
        <f>IF(OR(DG122="",DG122=0),"",MAX(DF$105:DF121)+1)</f>
        <v/>
      </c>
      <c r="DG122" s="412" t="str">
        <f t="shared" si="214"/>
        <v/>
      </c>
      <c r="DH122" s="413" t="str">
        <f t="shared" si="215"/>
        <v/>
      </c>
      <c r="DI122" s="412" t="str">
        <f t="shared" si="216"/>
        <v/>
      </c>
      <c r="DJ122" s="413" t="str">
        <f t="shared" si="217"/>
        <v/>
      </c>
      <c r="DK122" s="412" t="str">
        <f t="shared" si="218"/>
        <v/>
      </c>
      <c r="DL122" s="413" t="str">
        <f t="shared" si="219"/>
        <v/>
      </c>
    </row>
    <row r="123" spans="28:123" ht="15.75" thickBot="1" x14ac:dyDescent="0.35">
      <c r="AB123" s="408" t="str">
        <f ca="1">IFERROR(MATCH($AB$92,OFFSET(Year!$AT$123:$AT$174,AB122,,1000),0)+AB122,"")</f>
        <v/>
      </c>
      <c r="AC123" s="399" t="str">
        <f ca="1">IFERROR(INDEX(Year!$AW$123:$AW$174,AB123),"")</f>
        <v/>
      </c>
      <c r="AD123" s="349" t="str">
        <f ca="1">IFERROR(INDEX(Year!$AU$123:$AU$174,AB123),"")</f>
        <v/>
      </c>
      <c r="AE123" s="364" t="str">
        <f ca="1">IFERROR(INDEX(Year!$AV$123:$AV$174,AB123),"")</f>
        <v/>
      </c>
      <c r="AF123" s="403" t="str">
        <f ca="1">IFERROR(INDEX(Year!$AT$123:$AT$174,AB123),"")</f>
        <v/>
      </c>
      <c r="DC123" s="439" t="str">
        <f>IF(OR(DD123="",DD123=0),"",MAX(DC$105:DC122)+1)</f>
        <v/>
      </c>
      <c r="DD123" s="436" t="str">
        <f t="shared" si="212"/>
        <v/>
      </c>
      <c r="DE123" s="422" t="str">
        <f t="shared" si="213"/>
        <v/>
      </c>
      <c r="DF123" s="433" t="str">
        <f>IF(OR(DG123="",DG123=0),"",MAX(DF$105:DF122)+1)</f>
        <v/>
      </c>
      <c r="DG123" s="420" t="str">
        <f t="shared" si="214"/>
        <v/>
      </c>
      <c r="DH123" s="422" t="str">
        <f t="shared" si="215"/>
        <v/>
      </c>
      <c r="DI123" s="420" t="str">
        <f t="shared" si="216"/>
        <v/>
      </c>
      <c r="DJ123" s="422" t="str">
        <f t="shared" si="217"/>
        <v/>
      </c>
      <c r="DK123" s="420" t="str">
        <f t="shared" si="218"/>
        <v/>
      </c>
      <c r="DL123" s="422" t="str">
        <f t="shared" si="219"/>
        <v/>
      </c>
    </row>
    <row r="124" spans="28:123" ht="15.75" thickBot="1" x14ac:dyDescent="0.35"/>
    <row r="125" spans="28:123" x14ac:dyDescent="0.3">
      <c r="AB125" s="1093" t="s">
        <v>24</v>
      </c>
      <c r="AC125" s="1094"/>
      <c r="AD125" s="1094"/>
      <c r="AE125" s="1094"/>
      <c r="AF125" s="1095"/>
    </row>
    <row r="126" spans="28:123" x14ac:dyDescent="0.3">
      <c r="AB126" s="389"/>
      <c r="AC126" s="400" t="s">
        <v>495</v>
      </c>
      <c r="AD126" s="400" t="s">
        <v>192</v>
      </c>
      <c r="AE126" s="400" t="s">
        <v>193</v>
      </c>
      <c r="AF126" s="401" t="s">
        <v>11</v>
      </c>
    </row>
    <row r="127" spans="28:123" x14ac:dyDescent="0.3">
      <c r="AB127" s="395">
        <f ca="1">IFERROR(MATCH($AB$125,OFFSET(Year!$AT$123:$AT$174,AB126,,1000),0)+AB126,"")</f>
        <v>13</v>
      </c>
      <c r="AC127" s="340">
        <f ca="1">IFERROR(INDEX(Year!$AW$123:$AW$174,AB127),"")</f>
        <v>5</v>
      </c>
      <c r="AD127" s="348" t="str">
        <f ca="1">IFERROR(INDEX(Year!$AU$123:$AU$174,AB127),"")</f>
        <v>Pet Care</v>
      </c>
      <c r="AE127" s="363">
        <f ca="1">IFERROR(INDEX(Year!$AV$123:$AV$174,AB127),"")</f>
        <v>80</v>
      </c>
      <c r="AF127" s="402" t="str">
        <f ca="1">IFERROR(INDEX(Year!$AT$123:$AT$174,AB127),"")</f>
        <v>Liquid Bills</v>
      </c>
    </row>
    <row r="128" spans="28:123" x14ac:dyDescent="0.3">
      <c r="AB128" s="358">
        <f ca="1">IFERROR(MATCH($AB$125,OFFSET(Year!$AT$123:$AT$174,AB127,,1000),0)+AB127,"")</f>
        <v>14</v>
      </c>
      <c r="AC128" s="384">
        <f ca="1">IFERROR(INDEX(Year!$AW$123:$AW$174,AB128),"")</f>
        <v>2</v>
      </c>
      <c r="AD128" s="356" t="str">
        <f ca="1">IFERROR(INDEX(Year!$AU$123:$AU$174,AB128),"")</f>
        <v>Car 1 Gas</v>
      </c>
      <c r="AE128" s="363">
        <f ca="1">IFERROR(INDEX(Year!$AV$123:$AV$174,AB128),"")</f>
        <v>50</v>
      </c>
      <c r="AF128" s="402" t="str">
        <f ca="1">IFERROR(INDEX(Year!$AT$123:$AT$174,AB128),"")</f>
        <v>Liquid Bills</v>
      </c>
    </row>
    <row r="129" spans="28:32" x14ac:dyDescent="0.3">
      <c r="AB129" s="358">
        <f ca="1">IFERROR(MATCH($AB$125,OFFSET(Year!$AT$123:$AT$174,AB128,,1000),0)+AB128,"")</f>
        <v>15</v>
      </c>
      <c r="AC129" s="384">
        <f ca="1">IFERROR(INDEX(Year!$AW$123:$AW$174,AB129),"")</f>
        <v>16</v>
      </c>
      <c r="AD129" s="356" t="str">
        <f ca="1">IFERROR(INDEX(Year!$AU$123:$AU$174,AB129),"")</f>
        <v>Car 1 Gas</v>
      </c>
      <c r="AE129" s="363">
        <f ca="1">IFERROR(INDEX(Year!$AV$123:$AV$174,AB129),"")</f>
        <v>50</v>
      </c>
      <c r="AF129" s="402" t="str">
        <f ca="1">IFERROR(INDEX(Year!$AT$123:$AT$174,AB129),"")</f>
        <v>Liquid Bills</v>
      </c>
    </row>
    <row r="130" spans="28:32" x14ac:dyDescent="0.3">
      <c r="AB130" s="358">
        <f ca="1">IFERROR(MATCH($AB$125,OFFSET(Year!$AT$123:$AT$174,AB129,,1000),0)+AB129,"")</f>
        <v>16</v>
      </c>
      <c r="AC130" s="384">
        <f ca="1">IFERROR(INDEX(Year!$AW$123:$AW$174,AB130),"")</f>
        <v>30</v>
      </c>
      <c r="AD130" s="356" t="str">
        <f ca="1">IFERROR(INDEX(Year!$AU$123:$AU$174,AB130),"")</f>
        <v>Car 1 Gas</v>
      </c>
      <c r="AE130" s="363">
        <f ca="1">IFERROR(INDEX(Year!$AV$123:$AV$174,AB130),"")</f>
        <v>50</v>
      </c>
      <c r="AF130" s="402" t="str">
        <f ca="1">IFERROR(INDEX(Year!$AT$123:$AT$174,AB130),"")</f>
        <v>Liquid Bills</v>
      </c>
    </row>
    <row r="131" spans="28:32" x14ac:dyDescent="0.3">
      <c r="AB131" s="358">
        <f ca="1">IFERROR(MATCH($AB$125,OFFSET(Year!$AT$123:$AT$174,AB130,,1000),0)+AB130,"")</f>
        <v>17</v>
      </c>
      <c r="AC131" s="384">
        <f ca="1">IFERROR(INDEX(Year!$AW$123:$AW$174,AB131),"")</f>
        <v>11</v>
      </c>
      <c r="AD131" s="356" t="str">
        <f ca="1">IFERROR(INDEX(Year!$AU$123:$AU$174,AB131),"")</f>
        <v>Car 2 Gas</v>
      </c>
      <c r="AE131" s="363">
        <f ca="1">IFERROR(INDEX(Year!$AV$123:$AV$174,AB131),"")</f>
        <v>80</v>
      </c>
      <c r="AF131" s="402" t="str">
        <f ca="1">IFERROR(INDEX(Year!$AT$123:$AT$174,AB131),"")</f>
        <v>Liquid Bills</v>
      </c>
    </row>
    <row r="132" spans="28:32" x14ac:dyDescent="0.3">
      <c r="AB132" s="358">
        <f ca="1">IFERROR(MATCH($AB$125,OFFSET(Year!$AT$123:$AT$174,AB131,,1000),0)+AB131,"")</f>
        <v>18</v>
      </c>
      <c r="AC132" s="384">
        <f ca="1">IFERROR(INDEX(Year!$AW$123:$AW$174,AB132),"")</f>
        <v>25</v>
      </c>
      <c r="AD132" s="356" t="str">
        <f ca="1">IFERROR(INDEX(Year!$AU$123:$AU$174,AB132),"")</f>
        <v>Car 2 Gas</v>
      </c>
      <c r="AE132" s="363">
        <f ca="1">IFERROR(INDEX(Year!$AV$123:$AV$174,AB132),"")</f>
        <v>80</v>
      </c>
      <c r="AF132" s="402" t="str">
        <f ca="1">IFERROR(INDEX(Year!$AT$123:$AT$174,AB132),"")</f>
        <v>Liquid Bills</v>
      </c>
    </row>
    <row r="133" spans="28:32" x14ac:dyDescent="0.3">
      <c r="AB133" s="358">
        <f ca="1">IFERROR(MATCH($AB$125,OFFSET(Year!$AT$123:$AT$174,AB132,,1000),0)+AB132,"")</f>
        <v>19</v>
      </c>
      <c r="AC133" s="384">
        <f ca="1">IFERROR(INDEX(Year!$AW$123:$AW$174,AB133),"")</f>
        <v>3</v>
      </c>
      <c r="AD133" s="356" t="str">
        <f ca="1">IFERROR(INDEX(Year!$AU$123:$AU$174,AB133),"")</f>
        <v>Groceries</v>
      </c>
      <c r="AE133" s="363">
        <f ca="1">IFERROR(INDEX(Year!$AV$123:$AV$174,AB133),"")</f>
        <v>125</v>
      </c>
      <c r="AF133" s="402" t="str">
        <f ca="1">IFERROR(INDEX(Year!$AT$123:$AT$174,AB133),"")</f>
        <v>Liquid Bills</v>
      </c>
    </row>
    <row r="134" spans="28:32" x14ac:dyDescent="0.3">
      <c r="AB134" s="358">
        <f ca="1">IFERROR(MATCH($AB$125,OFFSET(Year!$AT$123:$AT$174,AB133,,1000),0)+AB133,"")</f>
        <v>20</v>
      </c>
      <c r="AC134" s="384">
        <f ca="1">IFERROR(INDEX(Year!$AW$123:$AW$174,AB134),"")</f>
        <v>10</v>
      </c>
      <c r="AD134" s="356" t="str">
        <f ca="1">IFERROR(INDEX(Year!$AU$123:$AU$174,AB134),"")</f>
        <v>Groceries</v>
      </c>
      <c r="AE134" s="363">
        <f ca="1">IFERROR(INDEX(Year!$AV$123:$AV$174,AB134),"")</f>
        <v>125</v>
      </c>
      <c r="AF134" s="402" t="str">
        <f ca="1">IFERROR(INDEX(Year!$AT$123:$AT$174,AB134),"")</f>
        <v>Liquid Bills</v>
      </c>
    </row>
    <row r="135" spans="28:32" x14ac:dyDescent="0.3">
      <c r="AB135" s="358">
        <f ca="1">IFERROR(MATCH($AB$125,OFFSET(Year!$AT$123:$AT$174,AB134,,1000),0)+AB134,"")</f>
        <v>21</v>
      </c>
      <c r="AC135" s="384">
        <f ca="1">IFERROR(INDEX(Year!$AW$123:$AW$174,AB135),"")</f>
        <v>17</v>
      </c>
      <c r="AD135" s="356" t="str">
        <f ca="1">IFERROR(INDEX(Year!$AU$123:$AU$174,AB135),"")</f>
        <v>Groceries</v>
      </c>
      <c r="AE135" s="363">
        <f ca="1">IFERROR(INDEX(Year!$AV$123:$AV$174,AB135),"")</f>
        <v>125</v>
      </c>
      <c r="AF135" s="402" t="str">
        <f ca="1">IFERROR(INDEX(Year!$AT$123:$AT$174,AB135),"")</f>
        <v>Liquid Bills</v>
      </c>
    </row>
    <row r="136" spans="28:32" x14ac:dyDescent="0.3">
      <c r="AB136" s="358">
        <f ca="1">IFERROR(MATCH($AB$125,OFFSET(Year!$AT$123:$AT$174,AB135,,1000),0)+AB135,"")</f>
        <v>22</v>
      </c>
      <c r="AC136" s="384">
        <f ca="1">IFERROR(INDEX(Year!$AW$123:$AW$174,AB136),"")</f>
        <v>24</v>
      </c>
      <c r="AD136" s="356" t="str">
        <f ca="1">IFERROR(INDEX(Year!$AU$123:$AU$174,AB136),"")</f>
        <v>Groceries</v>
      </c>
      <c r="AE136" s="363">
        <f ca="1">IFERROR(INDEX(Year!$AV$123:$AV$174,AB136),"")</f>
        <v>125</v>
      </c>
      <c r="AF136" s="402" t="str">
        <f ca="1">IFERROR(INDEX(Year!$AT$123:$AT$174,AB136),"")</f>
        <v>Liquid Bills</v>
      </c>
    </row>
    <row r="137" spans="28:32" x14ac:dyDescent="0.3">
      <c r="AB137" s="358" t="str">
        <f ca="1">IFERROR(MATCH($AB$125,OFFSET(Year!$AT$123:$AT$174,AB136,,1000),0)+AB136,"")</f>
        <v/>
      </c>
      <c r="AC137" s="384" t="str">
        <f ca="1">IFERROR(INDEX(Year!$AW$123:$AW$174,AB137),"")</f>
        <v/>
      </c>
      <c r="AD137" s="356" t="str">
        <f ca="1">IFERROR(INDEX(Year!$AU$123:$AU$174,AB137),"")</f>
        <v/>
      </c>
      <c r="AE137" s="363" t="str">
        <f ca="1">IFERROR(INDEX(Year!$AV$123:$AV$174,AB137),"")</f>
        <v/>
      </c>
      <c r="AF137" s="402" t="str">
        <f ca="1">IFERROR(INDEX(Year!$AT$123:$AT$174,AB137),"")</f>
        <v/>
      </c>
    </row>
    <row r="138" spans="28:32" x14ac:dyDescent="0.3">
      <c r="AB138" s="358" t="str">
        <f ca="1">IFERROR(MATCH($AB$125,OFFSET(Year!$AT$123:$AT$174,AB137,,1000),0)+AB137,"")</f>
        <v/>
      </c>
      <c r="AC138" s="384" t="str">
        <f ca="1">IFERROR(INDEX(Year!$AW$123:$AW$174,AB138),"")</f>
        <v/>
      </c>
      <c r="AD138" s="356" t="str">
        <f ca="1">IFERROR(INDEX(Year!$AU$123:$AU$174,AB138),"")</f>
        <v/>
      </c>
      <c r="AE138" s="363" t="str">
        <f ca="1">IFERROR(INDEX(Year!$AV$123:$AV$174,AB138),"")</f>
        <v/>
      </c>
      <c r="AF138" s="402" t="str">
        <f ca="1">IFERROR(INDEX(Year!$AT$123:$AT$174,AB138),"")</f>
        <v/>
      </c>
    </row>
    <row r="139" spans="28:32" x14ac:dyDescent="0.3">
      <c r="AB139" s="358" t="str">
        <f ca="1">IFERROR(MATCH($AB$125,OFFSET(Year!$AT$123:$AT$174,AB138,,1000),0)+AB138,"")</f>
        <v/>
      </c>
      <c r="AC139" s="384" t="str">
        <f ca="1">IFERROR(INDEX(Year!$AW$123:$AW$174,AB139),"")</f>
        <v/>
      </c>
      <c r="AD139" s="356" t="str">
        <f ca="1">IFERROR(INDEX(Year!$AU$123:$AU$174,AB139),"")</f>
        <v/>
      </c>
      <c r="AE139" s="363" t="str">
        <f ca="1">IFERROR(INDEX(Year!$AV$123:$AV$174,AB139),"")</f>
        <v/>
      </c>
      <c r="AF139" s="402" t="str">
        <f ca="1">IFERROR(INDEX(Year!$AT$123:$AT$174,AB139),"")</f>
        <v/>
      </c>
    </row>
    <row r="140" spans="28:32" x14ac:dyDescent="0.3">
      <c r="AB140" s="358" t="str">
        <f ca="1">IFERROR(MATCH($AB$125,OFFSET(Year!$AT$123:$AT$174,AB139,,1000),0)+AB139,"")</f>
        <v/>
      </c>
      <c r="AC140" s="384" t="str">
        <f ca="1">IFERROR(INDEX(Year!$AW$123:$AW$174,AB140),"")</f>
        <v/>
      </c>
      <c r="AD140" s="356" t="str">
        <f ca="1">IFERROR(INDEX(Year!$AU$123:$AU$174,AB140),"")</f>
        <v/>
      </c>
      <c r="AE140" s="363" t="str">
        <f ca="1">IFERROR(INDEX(Year!$AV$123:$AV$174,AB140),"")</f>
        <v/>
      </c>
      <c r="AF140" s="402" t="str">
        <f ca="1">IFERROR(INDEX(Year!$AT$123:$AT$174,AB140),"")</f>
        <v/>
      </c>
    </row>
    <row r="141" spans="28:32" x14ac:dyDescent="0.3">
      <c r="AB141" s="358" t="str">
        <f ca="1">IFERROR(MATCH($AB$125,OFFSET(Year!$AT$123:$AT$174,AB140,,1000),0)+AB140,"")</f>
        <v/>
      </c>
      <c r="AC141" s="384" t="str">
        <f ca="1">IFERROR(INDEX(Year!$AW$123:$AW$174,AB141),"")</f>
        <v/>
      </c>
      <c r="AD141" s="356" t="str">
        <f ca="1">IFERROR(INDEX(Year!$AU$123:$AU$174,AB141),"")</f>
        <v/>
      </c>
      <c r="AE141" s="363" t="str">
        <f ca="1">IFERROR(INDEX(Year!$AV$123:$AV$174,AB141),"")</f>
        <v/>
      </c>
      <c r="AF141" s="402" t="str">
        <f ca="1">IFERROR(INDEX(Year!$AT$123:$AT$174,AB141),"")</f>
        <v/>
      </c>
    </row>
    <row r="142" spans="28:32" x14ac:dyDescent="0.3">
      <c r="AB142" s="358" t="str">
        <f ca="1">IFERROR(MATCH($AB$125,OFFSET(Year!$AT$123:$AT$174,AB141,,1000),0)+AB141,"")</f>
        <v/>
      </c>
      <c r="AC142" s="384" t="str">
        <f ca="1">IFERROR(INDEX(Year!$AW$123:$AW$174,AB142),"")</f>
        <v/>
      </c>
      <c r="AD142" s="356" t="str">
        <f ca="1">IFERROR(INDEX(Year!$AU$123:$AU$174,AB142),"")</f>
        <v/>
      </c>
      <c r="AE142" s="363" t="str">
        <f ca="1">IFERROR(INDEX(Year!$AV$123:$AV$174,AB142),"")</f>
        <v/>
      </c>
      <c r="AF142" s="402" t="str">
        <f ca="1">IFERROR(INDEX(Year!$AT$123:$AT$174,AB142),"")</f>
        <v/>
      </c>
    </row>
    <row r="143" spans="28:32" x14ac:dyDescent="0.3">
      <c r="AB143" s="358" t="str">
        <f ca="1">IFERROR(MATCH($AB$125,OFFSET(Year!$AT$123:$AT$174,AB142,,1000),0)+AB142,"")</f>
        <v/>
      </c>
      <c r="AC143" s="384" t="str">
        <f ca="1">IFERROR(INDEX(Year!$AW$123:$AW$174,AB143),"")</f>
        <v/>
      </c>
      <c r="AD143" s="356" t="str">
        <f ca="1">IFERROR(INDEX(Year!$AU$123:$AU$174,AB143),"")</f>
        <v/>
      </c>
      <c r="AE143" s="363" t="str">
        <f ca="1">IFERROR(INDEX(Year!$AV$123:$AV$174,AB143),"")</f>
        <v/>
      </c>
      <c r="AF143" s="402" t="str">
        <f ca="1">IFERROR(INDEX(Year!$AT$123:$AT$174,AB143),"")</f>
        <v/>
      </c>
    </row>
    <row r="144" spans="28:32" x14ac:dyDescent="0.3">
      <c r="AB144" s="358" t="str">
        <f ca="1">IFERROR(MATCH($AB$125,OFFSET(Year!$AT$123:$AT$174,AB143,,1000),0)+AB143,"")</f>
        <v/>
      </c>
      <c r="AC144" s="384" t="str">
        <f ca="1">IFERROR(INDEX(Year!$AW$123:$AW$174,AB144),"")</f>
        <v/>
      </c>
      <c r="AD144" s="356" t="str">
        <f ca="1">IFERROR(INDEX(Year!$AU$123:$AU$174,AB144),"")</f>
        <v/>
      </c>
      <c r="AE144" s="363" t="str">
        <f ca="1">IFERROR(INDEX(Year!$AV$123:$AV$174,AB144),"")</f>
        <v/>
      </c>
      <c r="AF144" s="402" t="str">
        <f ca="1">IFERROR(INDEX(Year!$AT$123:$AT$174,AB144),"")</f>
        <v/>
      </c>
    </row>
    <row r="145" spans="28:32" x14ac:dyDescent="0.3">
      <c r="AB145" s="358" t="str">
        <f ca="1">IFERROR(MATCH($AB$125,OFFSET(Year!$AT$123:$AT$174,AB144,,1000),0)+AB144,"")</f>
        <v/>
      </c>
      <c r="AC145" s="384" t="str">
        <f ca="1">IFERROR(INDEX(Year!$AW$123:$AW$174,AB145),"")</f>
        <v/>
      </c>
      <c r="AD145" s="356" t="str">
        <f ca="1">IFERROR(INDEX(Year!$AU$123:$AU$174,AB145),"")</f>
        <v/>
      </c>
      <c r="AE145" s="363" t="str">
        <f ca="1">IFERROR(INDEX(Year!$AV$123:$AV$174,AB145),"")</f>
        <v/>
      </c>
      <c r="AF145" s="402" t="str">
        <f ca="1">IFERROR(INDEX(Year!$AT$123:$AT$174,AB145),"")</f>
        <v/>
      </c>
    </row>
    <row r="146" spans="28:32" x14ac:dyDescent="0.3">
      <c r="AB146" s="358" t="str">
        <f ca="1">IFERROR(MATCH($AB$125,OFFSET(Year!$AT$123:$AT$174,AB145,,1000),0)+AB145,"")</f>
        <v/>
      </c>
      <c r="AC146" s="384" t="str">
        <f ca="1">IFERROR(INDEX(Year!$AW$123:$AW$174,AB146),"")</f>
        <v/>
      </c>
      <c r="AD146" s="356" t="str">
        <f ca="1">IFERROR(INDEX(Year!$AU$123:$AU$174,AB146),"")</f>
        <v/>
      </c>
      <c r="AE146" s="363" t="str">
        <f ca="1">IFERROR(INDEX(Year!$AV$123:$AV$174,AB146),"")</f>
        <v/>
      </c>
      <c r="AF146" s="402" t="str">
        <f ca="1">IFERROR(INDEX(Year!$AT$123:$AT$174,AB146),"")</f>
        <v/>
      </c>
    </row>
    <row r="147" spans="28:32" x14ac:dyDescent="0.3">
      <c r="AB147" s="358" t="str">
        <f ca="1">IFERROR(MATCH($AB$125,OFFSET(Year!$AT$123:$AT$174,AB146,,1000),0)+AB146,"")</f>
        <v/>
      </c>
      <c r="AC147" s="384" t="str">
        <f ca="1">IFERROR(INDEX(Year!$AW$123:$AW$174,AB147),"")</f>
        <v/>
      </c>
      <c r="AD147" s="356" t="str">
        <f ca="1">IFERROR(INDEX(Year!$AU$123:$AU$174,AB147),"")</f>
        <v/>
      </c>
      <c r="AE147" s="363" t="str">
        <f ca="1">IFERROR(INDEX(Year!$AV$123:$AV$174,AB147),"")</f>
        <v/>
      </c>
      <c r="AF147" s="402" t="str">
        <f ca="1">IFERROR(INDEX(Year!$AT$123:$AT$174,AB147),"")</f>
        <v/>
      </c>
    </row>
    <row r="148" spans="28:32" x14ac:dyDescent="0.3">
      <c r="AB148" s="358" t="str">
        <f ca="1">IFERROR(MATCH($AB$125,OFFSET(Year!$AT$123:$AT$174,AB147,,1000),0)+AB147,"")</f>
        <v/>
      </c>
      <c r="AC148" s="384" t="str">
        <f ca="1">IFERROR(INDEX(Year!$AW$123:$AW$174,AB148),"")</f>
        <v/>
      </c>
      <c r="AD148" s="356" t="str">
        <f ca="1">IFERROR(INDEX(Year!$AU$123:$AU$174,AB148),"")</f>
        <v/>
      </c>
      <c r="AE148" s="363" t="str">
        <f ca="1">IFERROR(INDEX(Year!$AV$123:$AV$174,AB148),"")</f>
        <v/>
      </c>
      <c r="AF148" s="402" t="str">
        <f ca="1">IFERROR(INDEX(Year!$AT$123:$AT$174,AB148),"")</f>
        <v/>
      </c>
    </row>
    <row r="149" spans="28:32" x14ac:dyDescent="0.3">
      <c r="AB149" s="358" t="str">
        <f ca="1">IFERROR(MATCH($AB$125,OFFSET(Year!$AT$123:$AT$174,AB148,,1000),0)+AB148,"")</f>
        <v/>
      </c>
      <c r="AC149" s="384" t="str">
        <f ca="1">IFERROR(INDEX(Year!$AW$123:$AW$174,AB149),"")</f>
        <v/>
      </c>
      <c r="AD149" s="356" t="str">
        <f ca="1">IFERROR(INDEX(Year!$AU$123:$AU$174,AB149),"")</f>
        <v/>
      </c>
      <c r="AE149" s="363" t="str">
        <f ca="1">IFERROR(INDEX(Year!$AV$123:$AV$174,AB149),"")</f>
        <v/>
      </c>
      <c r="AF149" s="402" t="str">
        <f ca="1">IFERROR(INDEX(Year!$AT$123:$AT$174,AB149),"")</f>
        <v/>
      </c>
    </row>
    <row r="150" spans="28:32" x14ac:dyDescent="0.3">
      <c r="AB150" s="358" t="str">
        <f ca="1">IFERROR(MATCH($AB$125,OFFSET(Year!$AT$123:$AT$174,AB149,,1000),0)+AB149,"")</f>
        <v/>
      </c>
      <c r="AC150" s="384" t="str">
        <f ca="1">IFERROR(INDEX(Year!$AW$123:$AW$174,AB150),"")</f>
        <v/>
      </c>
      <c r="AD150" s="356" t="str">
        <f ca="1">IFERROR(INDEX(Year!$AU$123:$AU$174,AB150),"")</f>
        <v/>
      </c>
      <c r="AE150" s="363" t="str">
        <f ca="1">IFERROR(INDEX(Year!$AV$123:$AV$174,AB150),"")</f>
        <v/>
      </c>
      <c r="AF150" s="402" t="str">
        <f ca="1">IFERROR(INDEX(Year!$AT$123:$AT$174,AB150),"")</f>
        <v/>
      </c>
    </row>
    <row r="151" spans="28:32" x14ac:dyDescent="0.3">
      <c r="AB151" s="358" t="str">
        <f ca="1">IFERROR(MATCH($AB$125,OFFSET(Year!$AT$123:$AT$174,AB150,,1000),0)+AB150,"")</f>
        <v/>
      </c>
      <c r="AC151" s="384" t="str">
        <f ca="1">IFERROR(INDEX(Year!$AW$123:$AW$174,AB151),"")</f>
        <v/>
      </c>
      <c r="AD151" s="356" t="str">
        <f ca="1">IFERROR(INDEX(Year!$AU$123:$AU$174,AB151),"")</f>
        <v/>
      </c>
      <c r="AE151" s="363" t="str">
        <f ca="1">IFERROR(INDEX(Year!$AV$123:$AV$174,AB151),"")</f>
        <v/>
      </c>
      <c r="AF151" s="402" t="str">
        <f ca="1">IFERROR(INDEX(Year!$AT$123:$AT$174,AB151),"")</f>
        <v/>
      </c>
    </row>
    <row r="152" spans="28:32" x14ac:dyDescent="0.3">
      <c r="AB152" s="358" t="str">
        <f ca="1">IFERROR(MATCH($AB$125,OFFSET(Year!$AT$123:$AT$174,AB151,,1000),0)+AB151,"")</f>
        <v/>
      </c>
      <c r="AC152" s="384" t="str">
        <f ca="1">IFERROR(INDEX(Year!$AW$123:$AW$174,AB152),"")</f>
        <v/>
      </c>
      <c r="AD152" s="356" t="str">
        <f ca="1">IFERROR(INDEX(Year!$AU$123:$AU$174,AB152),"")</f>
        <v/>
      </c>
      <c r="AE152" s="363" t="str">
        <f ca="1">IFERROR(INDEX(Year!$AV$123:$AV$174,AB152),"")</f>
        <v/>
      </c>
      <c r="AF152" s="402" t="str">
        <f ca="1">IFERROR(INDEX(Year!$AT$123:$AT$174,AB152),"")</f>
        <v/>
      </c>
    </row>
    <row r="153" spans="28:32" x14ac:dyDescent="0.3">
      <c r="AB153" s="358" t="str">
        <f ca="1">IFERROR(MATCH($AB$125,OFFSET(Year!$AT$123:$AT$174,AB152,,1000),0)+AB152,"")</f>
        <v/>
      </c>
      <c r="AC153" s="384" t="str">
        <f ca="1">IFERROR(INDEX(Year!$AW$123:$AW$174,AB153),"")</f>
        <v/>
      </c>
      <c r="AD153" s="356" t="str">
        <f ca="1">IFERROR(INDEX(Year!$AU$123:$AU$174,AB153),"")</f>
        <v/>
      </c>
      <c r="AE153" s="363" t="str">
        <f ca="1">IFERROR(INDEX(Year!$AV$123:$AV$174,AB153),"")</f>
        <v/>
      </c>
      <c r="AF153" s="402" t="str">
        <f ca="1">IFERROR(INDEX(Year!$AT$123:$AT$174,AB153),"")</f>
        <v/>
      </c>
    </row>
    <row r="154" spans="28:32" x14ac:dyDescent="0.3">
      <c r="AB154" s="358" t="str">
        <f ca="1">IFERROR(MATCH($AB$125,OFFSET(Year!$AT$123:$AT$174,AB153,,1000),0)+AB153,"")</f>
        <v/>
      </c>
      <c r="AC154" s="384" t="str">
        <f ca="1">IFERROR(INDEX(Year!$AW$123:$AW$174,AB154),"")</f>
        <v/>
      </c>
      <c r="AD154" s="356" t="str">
        <f ca="1">IFERROR(INDEX(Year!$AU$123:$AU$174,AB154),"")</f>
        <v/>
      </c>
      <c r="AE154" s="363" t="str">
        <f ca="1">IFERROR(INDEX(Year!$AV$123:$AV$174,AB154),"")</f>
        <v/>
      </c>
      <c r="AF154" s="402" t="str">
        <f ca="1">IFERROR(INDEX(Year!$AT$123:$AT$174,AB154),"")</f>
        <v/>
      </c>
    </row>
    <row r="155" spans="28:32" x14ac:dyDescent="0.3">
      <c r="AB155" s="358" t="str">
        <f ca="1">IFERROR(MATCH($AB$125,OFFSET(Year!$AT$123:$AT$174,AB154,,1000),0)+AB154,"")</f>
        <v/>
      </c>
      <c r="AC155" s="384" t="str">
        <f ca="1">IFERROR(INDEX(Year!$AW$123:$AW$174,AB155),"")</f>
        <v/>
      </c>
      <c r="AD155" s="356" t="str">
        <f ca="1">IFERROR(INDEX(Year!$AU$123:$AU$174,AB155),"")</f>
        <v/>
      </c>
      <c r="AE155" s="363" t="str">
        <f ca="1">IFERROR(INDEX(Year!$AV$123:$AV$174,AB155),"")</f>
        <v/>
      </c>
      <c r="AF155" s="402" t="str">
        <f ca="1">IFERROR(INDEX(Year!$AT$123:$AT$174,AB155),"")</f>
        <v/>
      </c>
    </row>
    <row r="156" spans="28:32" ht="15.75" thickBot="1" x14ac:dyDescent="0.35">
      <c r="AB156" s="359" t="str">
        <f ca="1">IFERROR(MATCH($AB$125,OFFSET(Year!$AT$123:$AT$174,AB155,,1000),0)+AB155,"")</f>
        <v/>
      </c>
      <c r="AC156" s="386" t="str">
        <f ca="1">IFERROR(INDEX(Year!$AW$123:$AW$174,AB156),"")</f>
        <v/>
      </c>
      <c r="AD156" s="360" t="str">
        <f ca="1">IFERROR(INDEX(Year!$AU$123:$AU$174,AB156),"")</f>
        <v/>
      </c>
      <c r="AE156" s="364" t="str">
        <f ca="1">IFERROR(INDEX(Year!$AV$123:$AV$174,AB156),"")</f>
        <v/>
      </c>
      <c r="AF156" s="365" t="str">
        <f ca="1">IFERROR(INDEX(Year!$AT$123:$AT$174,AB156),"")</f>
        <v/>
      </c>
    </row>
  </sheetData>
  <mergeCells count="397">
    <mergeCell ref="P62:Q62"/>
    <mergeCell ref="P63:Q63"/>
    <mergeCell ref="P64:Q64"/>
    <mergeCell ref="P65:Q65"/>
    <mergeCell ref="P66:R66"/>
    <mergeCell ref="P67:R67"/>
    <mergeCell ref="P68:R68"/>
    <mergeCell ref="P69:S69"/>
    <mergeCell ref="P53:Q53"/>
    <mergeCell ref="P54:Q54"/>
    <mergeCell ref="P55:Q55"/>
    <mergeCell ref="P56:Q56"/>
    <mergeCell ref="P57:Q57"/>
    <mergeCell ref="P58:Q58"/>
    <mergeCell ref="P59:Q59"/>
    <mergeCell ref="P60:Q60"/>
    <mergeCell ref="P61:Q61"/>
    <mergeCell ref="P44:S44"/>
    <mergeCell ref="P45:Q45"/>
    <mergeCell ref="P46:Q46"/>
    <mergeCell ref="P47:Q47"/>
    <mergeCell ref="P48:Q48"/>
    <mergeCell ref="P49:Q49"/>
    <mergeCell ref="P50:Q50"/>
    <mergeCell ref="P51:Q51"/>
    <mergeCell ref="P52:Q52"/>
    <mergeCell ref="DN112:DO112"/>
    <mergeCell ref="DQ112:DR112"/>
    <mergeCell ref="AB125:AF125"/>
    <mergeCell ref="AB92:AF92"/>
    <mergeCell ref="DN92:DO92"/>
    <mergeCell ref="DQ92:DR92"/>
    <mergeCell ref="DC104:DL104"/>
    <mergeCell ref="DN104:DS104"/>
    <mergeCell ref="DD105:DE105"/>
    <mergeCell ref="DG105:DH105"/>
    <mergeCell ref="DI105:DJ105"/>
    <mergeCell ref="DK105:DL105"/>
    <mergeCell ref="DN105:DP105"/>
    <mergeCell ref="DQ105:DS105"/>
    <mergeCell ref="AI84:AL84"/>
    <mergeCell ref="AM84:AP84"/>
    <mergeCell ref="DC84:DL84"/>
    <mergeCell ref="DN84:DS84"/>
    <mergeCell ref="DD85:DE85"/>
    <mergeCell ref="DG85:DH85"/>
    <mergeCell ref="DI85:DJ85"/>
    <mergeCell ref="DK85:DL85"/>
    <mergeCell ref="DN85:DP85"/>
    <mergeCell ref="DQ85:DS85"/>
    <mergeCell ref="AI68:AL68"/>
    <mergeCell ref="AM68:AP68"/>
    <mergeCell ref="AQ68:AT68"/>
    <mergeCell ref="AU68:AX68"/>
    <mergeCell ref="AY68:BB68"/>
    <mergeCell ref="BC68:BF68"/>
    <mergeCell ref="BG68:BJ68"/>
    <mergeCell ref="DN72:DO72"/>
    <mergeCell ref="DQ72:DR72"/>
    <mergeCell ref="DQ52:DR52"/>
    <mergeCell ref="AB59:AF59"/>
    <mergeCell ref="DC64:DL64"/>
    <mergeCell ref="DN64:DS64"/>
    <mergeCell ref="DD65:DE65"/>
    <mergeCell ref="DG65:DH65"/>
    <mergeCell ref="DI65:DJ65"/>
    <mergeCell ref="DK65:DL65"/>
    <mergeCell ref="DN65:DP65"/>
    <mergeCell ref="DQ65:DS65"/>
    <mergeCell ref="AC46:AF46"/>
    <mergeCell ref="AI52:AL52"/>
    <mergeCell ref="AM52:AP52"/>
    <mergeCell ref="AQ52:AT52"/>
    <mergeCell ref="AU52:AX52"/>
    <mergeCell ref="AY52:BB52"/>
    <mergeCell ref="BC52:BF52"/>
    <mergeCell ref="BG52:BJ52"/>
    <mergeCell ref="DN52:DO52"/>
    <mergeCell ref="V37:W37"/>
    <mergeCell ref="V38:W38"/>
    <mergeCell ref="V39:W39"/>
    <mergeCell ref="V40:W40"/>
    <mergeCell ref="DC44:DL44"/>
    <mergeCell ref="DN44:DS44"/>
    <mergeCell ref="DD45:DE45"/>
    <mergeCell ref="DG45:DH45"/>
    <mergeCell ref="DI45:DJ45"/>
    <mergeCell ref="DK45:DL45"/>
    <mergeCell ref="DN45:DP45"/>
    <mergeCell ref="DQ45:DS45"/>
    <mergeCell ref="U44:X44"/>
    <mergeCell ref="U45:V45"/>
    <mergeCell ref="DQ32:DR32"/>
    <mergeCell ref="V33:W33"/>
    <mergeCell ref="V34:W34"/>
    <mergeCell ref="V35:W35"/>
    <mergeCell ref="V36:W36"/>
    <mergeCell ref="AI36:AL36"/>
    <mergeCell ref="AM36:AP36"/>
    <mergeCell ref="AQ36:AT36"/>
    <mergeCell ref="AU36:AX36"/>
    <mergeCell ref="AY36:BB36"/>
    <mergeCell ref="BC36:BF36"/>
    <mergeCell ref="BG36:BJ36"/>
    <mergeCell ref="V26:W26"/>
    <mergeCell ref="AC26:AF26"/>
    <mergeCell ref="V27:W27"/>
    <mergeCell ref="V28:W28"/>
    <mergeCell ref="V29:W29"/>
    <mergeCell ref="V30:W30"/>
    <mergeCell ref="V31:W31"/>
    <mergeCell ref="V32:W32"/>
    <mergeCell ref="DN32:DO32"/>
    <mergeCell ref="V24:W24"/>
    <mergeCell ref="DC24:DL24"/>
    <mergeCell ref="DN24:DS24"/>
    <mergeCell ref="V25:W25"/>
    <mergeCell ref="DD25:DE25"/>
    <mergeCell ref="DG25:DH25"/>
    <mergeCell ref="DI25:DJ25"/>
    <mergeCell ref="DK25:DL25"/>
    <mergeCell ref="DN25:DP25"/>
    <mergeCell ref="DQ25:DS25"/>
    <mergeCell ref="AM20:AP20"/>
    <mergeCell ref="AQ20:AT20"/>
    <mergeCell ref="AU20:AX20"/>
    <mergeCell ref="AY20:BB20"/>
    <mergeCell ref="BC20:BF20"/>
    <mergeCell ref="BG20:BJ20"/>
    <mergeCell ref="V21:W21"/>
    <mergeCell ref="V22:W22"/>
    <mergeCell ref="V23:W23"/>
    <mergeCell ref="V13:W13"/>
    <mergeCell ref="V14:W14"/>
    <mergeCell ref="V15:W15"/>
    <mergeCell ref="V16:W16"/>
    <mergeCell ref="V17:W17"/>
    <mergeCell ref="V18:W18"/>
    <mergeCell ref="V19:W19"/>
    <mergeCell ref="V20:W20"/>
    <mergeCell ref="AI20:AL20"/>
    <mergeCell ref="V6:W6"/>
    <mergeCell ref="V7:W7"/>
    <mergeCell ref="V8:W8"/>
    <mergeCell ref="V9:W9"/>
    <mergeCell ref="V10:W10"/>
    <mergeCell ref="V11:W11"/>
    <mergeCell ref="V12:W12"/>
    <mergeCell ref="DN12:DO12"/>
    <mergeCell ref="DQ12:DR12"/>
    <mergeCell ref="CU4:DA4"/>
    <mergeCell ref="DC4:DL4"/>
    <mergeCell ref="DN4:DS4"/>
    <mergeCell ref="V5:W5"/>
    <mergeCell ref="DD5:DE5"/>
    <mergeCell ref="DG5:DH5"/>
    <mergeCell ref="DI5:DJ5"/>
    <mergeCell ref="DK5:DL5"/>
    <mergeCell ref="DN5:DP5"/>
    <mergeCell ref="DQ5:DS5"/>
    <mergeCell ref="AU4:AX4"/>
    <mergeCell ref="AY4:BB4"/>
    <mergeCell ref="BC4:BF4"/>
    <mergeCell ref="BG4:BJ4"/>
    <mergeCell ref="BL4:BR4"/>
    <mergeCell ref="BS4:BY4"/>
    <mergeCell ref="BZ4:CF4"/>
    <mergeCell ref="CG4:CM4"/>
    <mergeCell ref="CN4:CT4"/>
    <mergeCell ref="V1:W2"/>
    <mergeCell ref="X1:X2"/>
    <mergeCell ref="P4:R4"/>
    <mergeCell ref="S4:U4"/>
    <mergeCell ref="V4:X4"/>
    <mergeCell ref="AC4:AF4"/>
    <mergeCell ref="AI4:AL4"/>
    <mergeCell ref="AM4:AP4"/>
    <mergeCell ref="AQ4:AT4"/>
    <mergeCell ref="A1:G3"/>
    <mergeCell ref="H1:N3"/>
    <mergeCell ref="K4:L4"/>
    <mergeCell ref="I6:J6"/>
    <mergeCell ref="K6:L6"/>
    <mergeCell ref="M6:N6"/>
    <mergeCell ref="M7:N7"/>
    <mergeCell ref="M8:N8"/>
    <mergeCell ref="M4:N4"/>
    <mergeCell ref="A4:B4"/>
    <mergeCell ref="C4:D4"/>
    <mergeCell ref="E4:F4"/>
    <mergeCell ref="G4:H4"/>
    <mergeCell ref="A6:B6"/>
    <mergeCell ref="C6:D6"/>
    <mergeCell ref="E6:F6"/>
    <mergeCell ref="G6:H6"/>
    <mergeCell ref="I4:J4"/>
    <mergeCell ref="M9:N9"/>
    <mergeCell ref="A8:B8"/>
    <mergeCell ref="C8:D8"/>
    <mergeCell ref="I8:J8"/>
    <mergeCell ref="K8:L8"/>
    <mergeCell ref="E8:F8"/>
    <mergeCell ref="G8:H8"/>
    <mergeCell ref="A9:B9"/>
    <mergeCell ref="C9:D9"/>
    <mergeCell ref="E9:F9"/>
    <mergeCell ref="G9:H9"/>
    <mergeCell ref="I9:J9"/>
    <mergeCell ref="K9:L9"/>
    <mergeCell ref="I12:J12"/>
    <mergeCell ref="K12:L12"/>
    <mergeCell ref="I10:J10"/>
    <mergeCell ref="K10:L10"/>
    <mergeCell ref="A7:B7"/>
    <mergeCell ref="C7:D7"/>
    <mergeCell ref="E7:F7"/>
    <mergeCell ref="G7:H7"/>
    <mergeCell ref="I7:J7"/>
    <mergeCell ref="K7:L7"/>
    <mergeCell ref="A14:B14"/>
    <mergeCell ref="C14:D14"/>
    <mergeCell ref="E14:F14"/>
    <mergeCell ref="G14:H14"/>
    <mergeCell ref="I14:J14"/>
    <mergeCell ref="K14:L14"/>
    <mergeCell ref="M12:N12"/>
    <mergeCell ref="M13:N13"/>
    <mergeCell ref="A10:B10"/>
    <mergeCell ref="C10:D10"/>
    <mergeCell ref="E10:F10"/>
    <mergeCell ref="G10:H10"/>
    <mergeCell ref="I13:J13"/>
    <mergeCell ref="K13:L13"/>
    <mergeCell ref="E13:F13"/>
    <mergeCell ref="G13:H13"/>
    <mergeCell ref="M14:N14"/>
    <mergeCell ref="A13:B13"/>
    <mergeCell ref="C13:D13"/>
    <mergeCell ref="M10:N10"/>
    <mergeCell ref="A12:B12"/>
    <mergeCell ref="C12:D12"/>
    <mergeCell ref="E12:F12"/>
    <mergeCell ref="G12:H12"/>
    <mergeCell ref="M19:N19"/>
    <mergeCell ref="A18:B18"/>
    <mergeCell ref="C18:D18"/>
    <mergeCell ref="M15:N15"/>
    <mergeCell ref="A16:B16"/>
    <mergeCell ref="C16:D16"/>
    <mergeCell ref="E16:F16"/>
    <mergeCell ref="G16:H16"/>
    <mergeCell ref="I16:J16"/>
    <mergeCell ref="K16:L16"/>
    <mergeCell ref="I15:J15"/>
    <mergeCell ref="K15:L15"/>
    <mergeCell ref="M16:N16"/>
    <mergeCell ref="M18:N18"/>
    <mergeCell ref="A15:B15"/>
    <mergeCell ref="C15:D15"/>
    <mergeCell ref="E15:F15"/>
    <mergeCell ref="G15:H15"/>
    <mergeCell ref="I18:J18"/>
    <mergeCell ref="K18:L18"/>
    <mergeCell ref="E18:F18"/>
    <mergeCell ref="G18:H18"/>
    <mergeCell ref="I21:J21"/>
    <mergeCell ref="K21:L21"/>
    <mergeCell ref="I20:J20"/>
    <mergeCell ref="K20:L20"/>
    <mergeCell ref="A19:B19"/>
    <mergeCell ref="C19:D19"/>
    <mergeCell ref="E19:F19"/>
    <mergeCell ref="G19:H19"/>
    <mergeCell ref="I19:J19"/>
    <mergeCell ref="K19:L19"/>
    <mergeCell ref="A24:B24"/>
    <mergeCell ref="C24:D24"/>
    <mergeCell ref="E24:F24"/>
    <mergeCell ref="G24:H24"/>
    <mergeCell ref="I24:J24"/>
    <mergeCell ref="K24:L24"/>
    <mergeCell ref="M21:N21"/>
    <mergeCell ref="M22:N22"/>
    <mergeCell ref="A20:B20"/>
    <mergeCell ref="C20:D20"/>
    <mergeCell ref="E20:F20"/>
    <mergeCell ref="G20:H20"/>
    <mergeCell ref="I22:J22"/>
    <mergeCell ref="K22:L22"/>
    <mergeCell ref="E22:F22"/>
    <mergeCell ref="G22:H22"/>
    <mergeCell ref="M24:N24"/>
    <mergeCell ref="A22:B22"/>
    <mergeCell ref="C22:D22"/>
    <mergeCell ref="M20:N20"/>
    <mergeCell ref="A21:B21"/>
    <mergeCell ref="C21:D21"/>
    <mergeCell ref="E21:F21"/>
    <mergeCell ref="G21:H21"/>
    <mergeCell ref="M27:N27"/>
    <mergeCell ref="A25:B25"/>
    <mergeCell ref="C25:D25"/>
    <mergeCell ref="E25:F25"/>
    <mergeCell ref="G25:H25"/>
    <mergeCell ref="I27:J27"/>
    <mergeCell ref="K27:L27"/>
    <mergeCell ref="E27:F27"/>
    <mergeCell ref="G27:H27"/>
    <mergeCell ref="A27:B27"/>
    <mergeCell ref="C27:D27"/>
    <mergeCell ref="M25:N25"/>
    <mergeCell ref="A26:B26"/>
    <mergeCell ref="C26:D26"/>
    <mergeCell ref="E26:F26"/>
    <mergeCell ref="G26:H26"/>
    <mergeCell ref="I26:J26"/>
    <mergeCell ref="K26:L26"/>
    <mergeCell ref="M26:N26"/>
    <mergeCell ref="I25:J25"/>
    <mergeCell ref="K25:L25"/>
    <mergeCell ref="M30:N30"/>
    <mergeCell ref="A30:B30"/>
    <mergeCell ref="C30:D30"/>
    <mergeCell ref="E30:F30"/>
    <mergeCell ref="G30:H30"/>
    <mergeCell ref="M28:N28"/>
    <mergeCell ref="I30:J30"/>
    <mergeCell ref="K30:L30"/>
    <mergeCell ref="A28:B28"/>
    <mergeCell ref="C28:D28"/>
    <mergeCell ref="E28:F28"/>
    <mergeCell ref="G28:H28"/>
    <mergeCell ref="I28:J28"/>
    <mergeCell ref="K28:L28"/>
    <mergeCell ref="A31:B31"/>
    <mergeCell ref="C31:D31"/>
    <mergeCell ref="E31:F31"/>
    <mergeCell ref="G31:H31"/>
    <mergeCell ref="I31:J31"/>
    <mergeCell ref="K31:L31"/>
    <mergeCell ref="M33:N33"/>
    <mergeCell ref="A32:B32"/>
    <mergeCell ref="E34:F34"/>
    <mergeCell ref="G34:H34"/>
    <mergeCell ref="I32:J32"/>
    <mergeCell ref="C32:D32"/>
    <mergeCell ref="E32:F32"/>
    <mergeCell ref="G32:H32"/>
    <mergeCell ref="C33:D33"/>
    <mergeCell ref="E33:F33"/>
    <mergeCell ref="G33:H33"/>
    <mergeCell ref="M34:N34"/>
    <mergeCell ref="A33:B33"/>
    <mergeCell ref="M31:N31"/>
    <mergeCell ref="K32:L32"/>
    <mergeCell ref="M32:N32"/>
    <mergeCell ref="I33:J33"/>
    <mergeCell ref="K33:L33"/>
    <mergeCell ref="A40:B40"/>
    <mergeCell ref="C40:D40"/>
    <mergeCell ref="A37:B37"/>
    <mergeCell ref="C37:D37"/>
    <mergeCell ref="A38:B38"/>
    <mergeCell ref="C38:D38"/>
    <mergeCell ref="C34:D34"/>
    <mergeCell ref="K40:N40"/>
    <mergeCell ref="A39:B39"/>
    <mergeCell ref="C39:D39"/>
    <mergeCell ref="I34:J34"/>
    <mergeCell ref="K34:L34"/>
    <mergeCell ref="A36:B36"/>
    <mergeCell ref="C36:D36"/>
    <mergeCell ref="A34:B34"/>
    <mergeCell ref="U46:V46"/>
    <mergeCell ref="U47:V47"/>
    <mergeCell ref="U48:V48"/>
    <mergeCell ref="U49:V49"/>
    <mergeCell ref="U50:V50"/>
    <mergeCell ref="U51:V51"/>
    <mergeCell ref="U52:V52"/>
    <mergeCell ref="U53:V53"/>
    <mergeCell ref="U54:V54"/>
    <mergeCell ref="U64:V64"/>
    <mergeCell ref="U65:V65"/>
    <mergeCell ref="U66:W66"/>
    <mergeCell ref="U67:W67"/>
    <mergeCell ref="U68:W68"/>
    <mergeCell ref="U69:X69"/>
    <mergeCell ref="U55:V55"/>
    <mergeCell ref="U56:V56"/>
    <mergeCell ref="U57:V57"/>
    <mergeCell ref="U58:V58"/>
    <mergeCell ref="U59:V59"/>
    <mergeCell ref="U60:V60"/>
    <mergeCell ref="U61:V61"/>
    <mergeCell ref="U62:V62"/>
    <mergeCell ref="U63:V63"/>
  </mergeCells>
  <printOptions horizontalCentered="1" verticalCentered="1"/>
  <pageMargins left="0.5" right="0.5" top="0.25" bottom="0.25" header="0.25" footer="0.25"/>
  <pageSetup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8" tint="-0.249977111117893"/>
    <pageSetUpPr fitToPage="1"/>
  </sheetPr>
  <dimension ref="A1:DS156"/>
  <sheetViews>
    <sheetView workbookViewId="0">
      <selection sqref="A1:G3"/>
    </sheetView>
  </sheetViews>
  <sheetFormatPr defaultRowHeight="15" x14ac:dyDescent="0.3"/>
  <cols>
    <col min="1" max="1" width="4.140625" style="259" customWidth="1"/>
    <col min="2" max="2" width="13.7109375" style="259" customWidth="1"/>
    <col min="3" max="3" width="4.140625" style="259" customWidth="1"/>
    <col min="4" max="4" width="13.7109375" style="259" customWidth="1"/>
    <col min="5" max="5" width="4.140625" style="259" customWidth="1"/>
    <col min="6" max="6" width="13.7109375" style="259" customWidth="1"/>
    <col min="7" max="7" width="4.140625" style="259" customWidth="1"/>
    <col min="8" max="8" width="13.7109375" style="259" customWidth="1"/>
    <col min="9" max="9" width="4.140625" style="259" customWidth="1"/>
    <col min="10" max="10" width="13.7109375" style="259" customWidth="1"/>
    <col min="11" max="11" width="4.140625" style="259" customWidth="1"/>
    <col min="12" max="12" width="13.7109375" style="259" customWidth="1"/>
    <col min="13" max="13" width="4.140625" style="259" customWidth="1"/>
    <col min="14" max="14" width="13.7109375" style="259" customWidth="1"/>
    <col min="15" max="15" width="9.140625" style="259"/>
    <col min="16" max="21" width="22.7109375" style="259" customWidth="1"/>
    <col min="22" max="22" width="12.7109375" style="259" customWidth="1"/>
    <col min="23" max="23" width="15.28515625" style="259" customWidth="1"/>
    <col min="24" max="24" width="12.7109375" style="259" customWidth="1"/>
    <col min="25" max="25" width="9.140625" customWidth="1"/>
    <col min="26" max="27" width="9.140625" style="259" hidden="1" customWidth="1"/>
    <col min="28" max="28" width="9.140625" style="261" hidden="1" customWidth="1"/>
    <col min="29" max="29" width="13.140625" style="301" hidden="1" customWidth="1"/>
    <col min="30" max="30" width="15.5703125" style="301" hidden="1" customWidth="1"/>
    <col min="31" max="31" width="9.140625" style="301" hidden="1" customWidth="1"/>
    <col min="32" max="32" width="12.7109375" style="301" hidden="1" customWidth="1"/>
    <col min="33" max="33" width="9.140625" style="301" hidden="1" customWidth="1"/>
    <col min="34" max="34" width="9.140625" hidden="1" customWidth="1"/>
    <col min="35" max="35" width="6.7109375" style="259" hidden="1" customWidth="1"/>
    <col min="36" max="36" width="15.7109375" style="259" hidden="1" customWidth="1"/>
    <col min="37" max="38" width="10.7109375" style="259" hidden="1" customWidth="1"/>
    <col min="39" max="39" width="6.7109375" style="259" hidden="1" customWidth="1"/>
    <col min="40" max="40" width="15.7109375" style="259" hidden="1" customWidth="1"/>
    <col min="41" max="42" width="10.7109375" style="259" hidden="1" customWidth="1"/>
    <col min="43" max="43" width="6.7109375" style="259" hidden="1" customWidth="1"/>
    <col min="44" max="44" width="15.7109375" style="259" hidden="1" customWidth="1"/>
    <col min="45" max="46" width="10.7109375" style="259" hidden="1" customWidth="1"/>
    <col min="47" max="47" width="6.7109375" style="259" hidden="1" customWidth="1"/>
    <col min="48" max="48" width="15.7109375" style="259" hidden="1" customWidth="1"/>
    <col min="49" max="50" width="10.7109375" style="259" hidden="1" customWidth="1"/>
    <col min="51" max="51" width="6.7109375" style="259" hidden="1" customWidth="1"/>
    <col min="52" max="52" width="15.7109375" style="259" hidden="1" customWidth="1"/>
    <col min="53" max="54" width="10.7109375" style="259" hidden="1" customWidth="1"/>
    <col min="55" max="55" width="6.7109375" style="259" hidden="1" customWidth="1"/>
    <col min="56" max="56" width="15.7109375" style="259" hidden="1" customWidth="1"/>
    <col min="57" max="58" width="10.7109375" style="259" hidden="1" customWidth="1"/>
    <col min="59" max="59" width="6.7109375" style="259" hidden="1" customWidth="1"/>
    <col min="60" max="60" width="15.7109375" style="259" hidden="1" customWidth="1"/>
    <col min="61" max="62" width="10.7109375" style="259" hidden="1" customWidth="1"/>
    <col min="63" max="63" width="9.140625" style="259" hidden="1" customWidth="1"/>
    <col min="64" max="64" width="5.7109375" style="259" hidden="1" customWidth="1"/>
    <col min="65" max="66" width="15.7109375" style="259" hidden="1" customWidth="1"/>
    <col min="67" max="67" width="5.7109375" style="259" hidden="1" customWidth="1"/>
    <col min="68" max="69" width="15.7109375" style="259" hidden="1" customWidth="1"/>
    <col min="70" max="70" width="10.7109375" style="259" hidden="1" customWidth="1"/>
    <col min="71" max="71" width="5.7109375" style="259" hidden="1" customWidth="1"/>
    <col min="72" max="73" width="15.7109375" style="259" hidden="1" customWidth="1"/>
    <col min="74" max="74" width="5.7109375" style="259" hidden="1" customWidth="1"/>
    <col min="75" max="76" width="15.7109375" style="259" hidden="1" customWidth="1"/>
    <col min="77" max="77" width="10.7109375" style="259" hidden="1" customWidth="1"/>
    <col min="78" max="78" width="5.7109375" style="259" hidden="1" customWidth="1"/>
    <col min="79" max="80" width="15.7109375" style="259" hidden="1" customWidth="1"/>
    <col min="81" max="81" width="5.7109375" style="259" hidden="1" customWidth="1"/>
    <col min="82" max="83" width="15.7109375" style="259" hidden="1" customWidth="1"/>
    <col min="84" max="84" width="10.7109375" style="259" hidden="1" customWidth="1"/>
    <col min="85" max="85" width="5.7109375" style="259" hidden="1" customWidth="1"/>
    <col min="86" max="87" width="15.7109375" style="259" hidden="1" customWidth="1"/>
    <col min="88" max="88" width="5.7109375" style="259" hidden="1" customWidth="1"/>
    <col min="89" max="90" width="15.7109375" style="259" hidden="1" customWidth="1"/>
    <col min="91" max="91" width="10.7109375" style="259" hidden="1" customWidth="1"/>
    <col min="92" max="92" width="5.7109375" style="259" hidden="1" customWidth="1"/>
    <col min="93" max="94" width="15.7109375" style="259" hidden="1" customWidth="1"/>
    <col min="95" max="95" width="5.7109375" style="259" hidden="1" customWidth="1"/>
    <col min="96" max="97" width="15.7109375" style="259" hidden="1" customWidth="1"/>
    <col min="98" max="98" width="10.7109375" style="259" hidden="1" customWidth="1"/>
    <col min="99" max="99" width="5.7109375" style="259" hidden="1" customWidth="1"/>
    <col min="100" max="101" width="15.7109375" style="259" hidden="1" customWidth="1"/>
    <col min="102" max="102" width="5.7109375" style="259" hidden="1" customWidth="1"/>
    <col min="103" max="104" width="15.7109375" style="259" hidden="1" customWidth="1"/>
    <col min="105" max="105" width="10.7109375" style="259" hidden="1" customWidth="1"/>
    <col min="106" max="106" width="9.140625" style="259" hidden="1" customWidth="1"/>
    <col min="107" max="107" width="6" style="259" hidden="1" customWidth="1"/>
    <col min="108" max="108" width="18.140625" style="259" hidden="1" customWidth="1"/>
    <col min="109" max="109" width="10.85546875" style="259" hidden="1" customWidth="1"/>
    <col min="110" max="110" width="6.7109375" style="259" hidden="1" customWidth="1"/>
    <col min="111" max="111" width="18.140625" style="259" hidden="1" customWidth="1"/>
    <col min="112" max="112" width="10.85546875" style="259" hidden="1" customWidth="1"/>
    <col min="113" max="113" width="18.140625" style="259" hidden="1" customWidth="1"/>
    <col min="114" max="114" width="10.85546875" style="259" hidden="1" customWidth="1"/>
    <col min="115" max="115" width="18.140625" style="259" hidden="1" customWidth="1"/>
    <col min="116" max="116" width="10.85546875" style="259" hidden="1" customWidth="1"/>
    <col min="117" max="117" width="9.140625" style="259" hidden="1" customWidth="1"/>
    <col min="118" max="123" width="22.7109375" style="259" hidden="1" customWidth="1"/>
    <col min="124" max="16384" width="9.140625" style="259"/>
  </cols>
  <sheetData>
    <row r="1" spans="1:123" ht="15.6" customHeight="1" x14ac:dyDescent="0.3">
      <c r="A1" s="1209" t="str">
        <f>IF(Year!$Q$4="","",Year!$Q$4)</f>
        <v/>
      </c>
      <c r="B1" s="1209"/>
      <c r="C1" s="1209"/>
      <c r="D1" s="1209"/>
      <c r="E1" s="1209"/>
      <c r="F1" s="1209"/>
      <c r="G1" s="1209"/>
      <c r="H1" s="1194">
        <f>Year!A36</f>
        <v>45200</v>
      </c>
      <c r="I1" s="1194"/>
      <c r="J1" s="1194"/>
      <c r="K1" s="1194"/>
      <c r="L1" s="1194"/>
      <c r="M1" s="1194"/>
      <c r="N1" s="1194"/>
      <c r="V1" s="1198" t="s">
        <v>509</v>
      </c>
      <c r="W1" s="1198"/>
      <c r="X1" s="1196">
        <f ca="1">IF('9'!X68="",0,'9'!X68)</f>
        <v>10160.93</v>
      </c>
    </row>
    <row r="2" spans="1:123" ht="15.6" customHeight="1" x14ac:dyDescent="0.3">
      <c r="A2" s="1209"/>
      <c r="B2" s="1209"/>
      <c r="C2" s="1209"/>
      <c r="D2" s="1209"/>
      <c r="E2" s="1209"/>
      <c r="F2" s="1209"/>
      <c r="G2" s="1209"/>
      <c r="H2" s="1194"/>
      <c r="I2" s="1194"/>
      <c r="J2" s="1194"/>
      <c r="K2" s="1194"/>
      <c r="L2" s="1194"/>
      <c r="M2" s="1194"/>
      <c r="N2" s="1194"/>
      <c r="V2" s="1198"/>
      <c r="W2" s="1198"/>
      <c r="X2" s="1196"/>
    </row>
    <row r="3" spans="1:123" s="293" customFormat="1" ht="15.6" customHeight="1" thickBot="1" x14ac:dyDescent="0.35">
      <c r="A3" s="1210"/>
      <c r="B3" s="1210"/>
      <c r="C3" s="1210"/>
      <c r="D3" s="1210"/>
      <c r="E3" s="1210"/>
      <c r="F3" s="1210"/>
      <c r="G3" s="1210"/>
      <c r="H3" s="1195"/>
      <c r="I3" s="1195"/>
      <c r="J3" s="1195"/>
      <c r="K3" s="1195"/>
      <c r="L3" s="1195"/>
      <c r="M3" s="1195"/>
      <c r="N3" s="1195"/>
      <c r="P3"/>
      <c r="Q3"/>
      <c r="R3"/>
      <c r="S3"/>
      <c r="T3"/>
      <c r="U3"/>
      <c r="V3"/>
      <c r="W3"/>
      <c r="X3"/>
      <c r="Y3"/>
      <c r="AB3" s="299"/>
      <c r="AC3" s="300"/>
      <c r="AD3" s="300"/>
      <c r="AE3" s="300"/>
      <c r="AF3" s="300"/>
      <c r="AG3" s="300"/>
      <c r="AH3"/>
      <c r="BL3" s="315"/>
      <c r="BM3" s="315"/>
      <c r="BN3" s="315"/>
      <c r="BO3" s="315"/>
      <c r="BP3" s="315"/>
      <c r="BQ3" s="315"/>
      <c r="BR3" s="315"/>
      <c r="BY3" s="315"/>
      <c r="CF3" s="315"/>
      <c r="CM3" s="315"/>
      <c r="CT3" s="315"/>
      <c r="DA3" s="315"/>
      <c r="DN3" s="259"/>
      <c r="DO3" s="259"/>
      <c r="DP3" s="259"/>
      <c r="DQ3" s="259"/>
      <c r="DR3" s="259"/>
      <c r="DS3" s="259"/>
    </row>
    <row r="4" spans="1:123" s="293" customFormat="1" ht="16.5" customHeight="1" thickBot="1" x14ac:dyDescent="0.35">
      <c r="A4" s="1184">
        <f>A11</f>
        <v>45207</v>
      </c>
      <c r="B4" s="1184"/>
      <c r="C4" s="1184">
        <f>C11</f>
        <v>45208</v>
      </c>
      <c r="D4" s="1184"/>
      <c r="E4" s="1184">
        <f>E11</f>
        <v>45209</v>
      </c>
      <c r="F4" s="1184"/>
      <c r="G4" s="1184">
        <f>G11</f>
        <v>45210</v>
      </c>
      <c r="H4" s="1184"/>
      <c r="I4" s="1184">
        <f>I11</f>
        <v>45211</v>
      </c>
      <c r="J4" s="1184"/>
      <c r="K4" s="1184">
        <f>K11</f>
        <v>45212</v>
      </c>
      <c r="L4" s="1184"/>
      <c r="M4" s="1184">
        <f>M11</f>
        <v>45213</v>
      </c>
      <c r="N4" s="1184"/>
      <c r="P4" s="1185" t="s">
        <v>481</v>
      </c>
      <c r="Q4" s="1185"/>
      <c r="R4" s="1185"/>
      <c r="S4" s="1186" t="s">
        <v>491</v>
      </c>
      <c r="T4" s="1185"/>
      <c r="U4" s="1185"/>
      <c r="V4" s="1186" t="s">
        <v>492</v>
      </c>
      <c r="W4" s="1185"/>
      <c r="X4" s="1185"/>
      <c r="Y4"/>
      <c r="AB4" s="299"/>
      <c r="AC4" s="1093" t="s">
        <v>498</v>
      </c>
      <c r="AD4" s="1094"/>
      <c r="AE4" s="1094"/>
      <c r="AF4" s="1095"/>
      <c r="AG4" s="300"/>
      <c r="AH4"/>
      <c r="AI4" s="1153">
        <f>IF(A5="","",--TEXT(A5,"dd"))</f>
        <v>1</v>
      </c>
      <c r="AJ4" s="1154"/>
      <c r="AK4" s="1154"/>
      <c r="AL4" s="1155"/>
      <c r="AM4" s="1153">
        <f>IF(C5="","",--TEXT(C5,"dd"))</f>
        <v>2</v>
      </c>
      <c r="AN4" s="1154"/>
      <c r="AO4" s="1154"/>
      <c r="AP4" s="1155"/>
      <c r="AQ4" s="1153">
        <f>IF(E5="","",--TEXT(E5,"dd"))</f>
        <v>3</v>
      </c>
      <c r="AR4" s="1154"/>
      <c r="AS4" s="1154"/>
      <c r="AT4" s="1155"/>
      <c r="AU4" s="1153">
        <f>IF(G5="","",--TEXT(G5,"dd"))</f>
        <v>4</v>
      </c>
      <c r="AV4" s="1154"/>
      <c r="AW4" s="1154"/>
      <c r="AX4" s="1155"/>
      <c r="AY4" s="1153">
        <f>IF(I5="","",--TEXT(I5,"dd"))</f>
        <v>5</v>
      </c>
      <c r="AZ4" s="1154"/>
      <c r="BA4" s="1154"/>
      <c r="BB4" s="1155"/>
      <c r="BC4" s="1153">
        <f>IF(K5="","",--TEXT(K5,"dd"))</f>
        <v>6</v>
      </c>
      <c r="BD4" s="1154"/>
      <c r="BE4" s="1154"/>
      <c r="BF4" s="1155"/>
      <c r="BG4" s="1153">
        <f>IF(M5="","",--TEXT(M5,"dd"))</f>
        <v>7</v>
      </c>
      <c r="BH4" s="1154"/>
      <c r="BI4" s="1154"/>
      <c r="BJ4" s="1155"/>
      <c r="BL4" s="1167" t="s">
        <v>484</v>
      </c>
      <c r="BM4" s="1168"/>
      <c r="BN4" s="1168"/>
      <c r="BO4" s="1168"/>
      <c r="BP4" s="1168"/>
      <c r="BQ4" s="1168"/>
      <c r="BR4" s="1169"/>
      <c r="BS4" s="1167" t="s">
        <v>487</v>
      </c>
      <c r="BT4" s="1168"/>
      <c r="BU4" s="1168"/>
      <c r="BV4" s="1168"/>
      <c r="BW4" s="1168"/>
      <c r="BX4" s="1168"/>
      <c r="BY4" s="1169"/>
      <c r="BZ4" s="1167" t="s">
        <v>488</v>
      </c>
      <c r="CA4" s="1168"/>
      <c r="CB4" s="1168"/>
      <c r="CC4" s="1168"/>
      <c r="CD4" s="1168"/>
      <c r="CE4" s="1168"/>
      <c r="CF4" s="1169"/>
      <c r="CG4" s="1167" t="s">
        <v>489</v>
      </c>
      <c r="CH4" s="1168"/>
      <c r="CI4" s="1168"/>
      <c r="CJ4" s="1168"/>
      <c r="CK4" s="1168"/>
      <c r="CL4" s="1168"/>
      <c r="CM4" s="1169"/>
      <c r="CN4" s="1167" t="s">
        <v>490</v>
      </c>
      <c r="CO4" s="1168"/>
      <c r="CP4" s="1168"/>
      <c r="CQ4" s="1168"/>
      <c r="CR4" s="1168"/>
      <c r="CS4" s="1168"/>
      <c r="CT4" s="1169"/>
      <c r="CU4" s="1167" t="s">
        <v>493</v>
      </c>
      <c r="CV4" s="1168"/>
      <c r="CW4" s="1168"/>
      <c r="CX4" s="1168"/>
      <c r="CY4" s="1168"/>
      <c r="CZ4" s="1168"/>
      <c r="DA4" s="1169"/>
      <c r="DC4" s="1167" t="s">
        <v>484</v>
      </c>
      <c r="DD4" s="1168"/>
      <c r="DE4" s="1168"/>
      <c r="DF4" s="1168"/>
      <c r="DG4" s="1168"/>
      <c r="DH4" s="1168"/>
      <c r="DI4" s="1168"/>
      <c r="DJ4" s="1168"/>
      <c r="DK4" s="1168"/>
      <c r="DL4" s="1169"/>
      <c r="DN4" s="1199" t="s">
        <v>484</v>
      </c>
      <c r="DO4" s="1200"/>
      <c r="DP4" s="1200"/>
      <c r="DQ4" s="1200"/>
      <c r="DR4" s="1200"/>
      <c r="DS4" s="1201"/>
    </row>
    <row r="5" spans="1:123" s="293" customFormat="1" ht="15" customHeight="1" thickBot="1" x14ac:dyDescent="0.35">
      <c r="A5" s="294">
        <f>Year!A38</f>
        <v>45200</v>
      </c>
      <c r="B5" s="290" t="str">
        <f>IF(ISERROR(MATCH(A5,event_dates,0)),"",INDEX(events,MATCH(A5,event_dates,0)))</f>
        <v/>
      </c>
      <c r="C5" s="294">
        <f>Year!B38</f>
        <v>45201</v>
      </c>
      <c r="D5" s="290" t="str">
        <f>IF(ISERROR(MATCH(C5,event_dates,0)),"",INDEX(events,MATCH(C5,event_dates,0)))</f>
        <v/>
      </c>
      <c r="E5" s="294">
        <f>Year!C38</f>
        <v>45202</v>
      </c>
      <c r="F5" s="290" t="str">
        <f>IF(ISERROR(MATCH(E5,event_dates,0)),"",INDEX(events,MATCH(E5,event_dates,0)))</f>
        <v/>
      </c>
      <c r="G5" s="294">
        <f>Year!D38</f>
        <v>45203</v>
      </c>
      <c r="H5" s="290" t="str">
        <f>IF(ISERROR(MATCH(G5,event_dates,0)),"",INDEX(events,MATCH(G5,event_dates,0)))</f>
        <v/>
      </c>
      <c r="I5" s="294">
        <f>Year!E38</f>
        <v>45204</v>
      </c>
      <c r="J5" s="290" t="str">
        <f>IF(ISERROR(MATCH(I5,event_dates,0)),"",INDEX(events,MATCH(I5,event_dates,0)))</f>
        <v/>
      </c>
      <c r="K5" s="294">
        <f>Year!F38</f>
        <v>45205</v>
      </c>
      <c r="L5" s="290" t="str">
        <f>IF(ISERROR(MATCH(K5,event_dates,0)),"",INDEX(events,MATCH(K5,event_dates,0)))</f>
        <v/>
      </c>
      <c r="M5" s="294">
        <f>Year!G38</f>
        <v>45206</v>
      </c>
      <c r="N5" s="290" t="str">
        <f>IF(ISERROR(MATCH(M5,event_dates,0)),"",INDEX(events,MATCH(M5,event_dates,0)))</f>
        <v/>
      </c>
      <c r="P5" s="295" t="str">
        <f ca="1">IF(DN6="","",DN6)</f>
        <v>Bank Loan 1 - 120</v>
      </c>
      <c r="Q5" s="295" t="str">
        <f t="shared" ref="Q5:U10" ca="1" si="0">IF(DO6="","",DO6)</f>
        <v>Mortgage - 800</v>
      </c>
      <c r="R5" s="295" t="str">
        <f t="shared" ca="1" si="0"/>
        <v>Groceries - 125</v>
      </c>
      <c r="S5" s="296" t="str">
        <f t="shared" ca="1" si="0"/>
        <v>Paycheck 2 - 400</v>
      </c>
      <c r="T5" s="295" t="str">
        <f t="shared" ca="1" si="0"/>
        <v/>
      </c>
      <c r="U5" s="295" t="str">
        <f t="shared" ca="1" si="0"/>
        <v/>
      </c>
      <c r="V5" s="1158"/>
      <c r="W5" s="1159"/>
      <c r="X5" s="423"/>
      <c r="Y5"/>
      <c r="AB5" s="299"/>
      <c r="AC5" s="366" t="s">
        <v>495</v>
      </c>
      <c r="AD5" s="367" t="s">
        <v>192</v>
      </c>
      <c r="AE5" s="367" t="s">
        <v>193</v>
      </c>
      <c r="AF5" s="368" t="s">
        <v>194</v>
      </c>
      <c r="AG5" s="300"/>
      <c r="AH5"/>
      <c r="AI5" s="312"/>
      <c r="AJ5" s="313" t="s">
        <v>483</v>
      </c>
      <c r="AK5" s="313" t="s">
        <v>13</v>
      </c>
      <c r="AL5" s="314" t="s">
        <v>11</v>
      </c>
      <c r="AM5" s="312"/>
      <c r="AN5" s="313" t="s">
        <v>483</v>
      </c>
      <c r="AO5" s="313" t="s">
        <v>13</v>
      </c>
      <c r="AP5" s="314" t="s">
        <v>11</v>
      </c>
      <c r="AQ5" s="312"/>
      <c r="AR5" s="313" t="s">
        <v>483</v>
      </c>
      <c r="AS5" s="313" t="s">
        <v>13</v>
      </c>
      <c r="AT5" s="314" t="s">
        <v>11</v>
      </c>
      <c r="AU5" s="312"/>
      <c r="AV5" s="313" t="s">
        <v>483</v>
      </c>
      <c r="AW5" s="313" t="s">
        <v>13</v>
      </c>
      <c r="AX5" s="314" t="s">
        <v>11</v>
      </c>
      <c r="AY5" s="312"/>
      <c r="AZ5" s="313" t="s">
        <v>483</v>
      </c>
      <c r="BA5" s="313" t="s">
        <v>13</v>
      </c>
      <c r="BB5" s="314" t="s">
        <v>11</v>
      </c>
      <c r="BC5" s="312"/>
      <c r="BD5" s="313" t="s">
        <v>483</v>
      </c>
      <c r="BE5" s="313" t="s">
        <v>13</v>
      </c>
      <c r="BF5" s="314" t="s">
        <v>11</v>
      </c>
      <c r="BG5" s="312"/>
      <c r="BH5" s="313" t="s">
        <v>483</v>
      </c>
      <c r="BI5" s="313" t="s">
        <v>13</v>
      </c>
      <c r="BJ5" s="314" t="s">
        <v>11</v>
      </c>
      <c r="BL5" s="410"/>
      <c r="BM5" s="318" t="s">
        <v>486</v>
      </c>
      <c r="BN5" s="317" t="s">
        <v>485</v>
      </c>
      <c r="BO5" s="317"/>
      <c r="BP5" s="318" t="s">
        <v>13</v>
      </c>
      <c r="BQ5" s="317" t="s">
        <v>485</v>
      </c>
      <c r="BR5" s="411" t="s">
        <v>261</v>
      </c>
      <c r="BS5" s="410"/>
      <c r="BT5" s="318" t="s">
        <v>486</v>
      </c>
      <c r="BU5" s="317" t="s">
        <v>485</v>
      </c>
      <c r="BV5" s="317"/>
      <c r="BW5" s="318" t="s">
        <v>13</v>
      </c>
      <c r="BX5" s="317" t="s">
        <v>485</v>
      </c>
      <c r="BY5" s="411" t="s">
        <v>261</v>
      </c>
      <c r="BZ5" s="410"/>
      <c r="CA5" s="318" t="s">
        <v>486</v>
      </c>
      <c r="CB5" s="317" t="s">
        <v>485</v>
      </c>
      <c r="CC5" s="317"/>
      <c r="CD5" s="318" t="s">
        <v>13</v>
      </c>
      <c r="CE5" s="317" t="s">
        <v>485</v>
      </c>
      <c r="CF5" s="411" t="s">
        <v>261</v>
      </c>
      <c r="CG5" s="410"/>
      <c r="CH5" s="318" t="s">
        <v>486</v>
      </c>
      <c r="CI5" s="317" t="s">
        <v>485</v>
      </c>
      <c r="CJ5" s="317"/>
      <c r="CK5" s="318" t="s">
        <v>13</v>
      </c>
      <c r="CL5" s="317" t="s">
        <v>485</v>
      </c>
      <c r="CM5" s="411" t="s">
        <v>261</v>
      </c>
      <c r="CN5" s="410"/>
      <c r="CO5" s="318" t="s">
        <v>486</v>
      </c>
      <c r="CP5" s="317" t="s">
        <v>485</v>
      </c>
      <c r="CQ5" s="317"/>
      <c r="CR5" s="318" t="s">
        <v>13</v>
      </c>
      <c r="CS5" s="317" t="s">
        <v>485</v>
      </c>
      <c r="CT5" s="411" t="s">
        <v>261</v>
      </c>
      <c r="CU5" s="410"/>
      <c r="CV5" s="318" t="s">
        <v>486</v>
      </c>
      <c r="CW5" s="317" t="s">
        <v>485</v>
      </c>
      <c r="CX5" s="317"/>
      <c r="CY5" s="318" t="s">
        <v>13</v>
      </c>
      <c r="CZ5" s="317" t="s">
        <v>485</v>
      </c>
      <c r="DA5" s="411" t="s">
        <v>261</v>
      </c>
      <c r="DC5" s="437"/>
      <c r="DD5" s="1151" t="s">
        <v>504</v>
      </c>
      <c r="DE5" s="1152"/>
      <c r="DF5" s="430"/>
      <c r="DG5" s="1162" t="s">
        <v>23</v>
      </c>
      <c r="DH5" s="1152"/>
      <c r="DI5" s="1162" t="s">
        <v>504</v>
      </c>
      <c r="DJ5" s="1152"/>
      <c r="DK5" s="1162" t="s">
        <v>23</v>
      </c>
      <c r="DL5" s="1152"/>
      <c r="DN5" s="1163" t="s">
        <v>481</v>
      </c>
      <c r="DO5" s="1164"/>
      <c r="DP5" s="1164"/>
      <c r="DQ5" s="1165" t="s">
        <v>491</v>
      </c>
      <c r="DR5" s="1164"/>
      <c r="DS5" s="1166"/>
    </row>
    <row r="6" spans="1:123" s="292" customFormat="1" ht="15" customHeight="1" x14ac:dyDescent="0.3">
      <c r="A6" s="1181" t="str">
        <f ca="1">IF(ISERROR(MATCH(A5,event_dates,0)+MATCH(A5,OFFSET(event_dates,MATCH(A5,event_dates,0),0,500,1),0)),"",INDEX(events,MATCH(A5,event_dates,0)+MATCH(A5,OFFSET(event_dates,MATCH(A5,event_dates,0),0,500,1),0)))</f>
        <v/>
      </c>
      <c r="B6" s="1182"/>
      <c r="C6" s="1181" t="str">
        <f ca="1">IF(ISERROR(MATCH(C5,event_dates,0)+MATCH(C5,OFFSET(event_dates,MATCH(C5,event_dates,0),0,500,1),0)),"",INDEX(events,MATCH(C5,event_dates,0)+MATCH(C5,OFFSET(event_dates,MATCH(C5,event_dates,0),0,500,1),0)))</f>
        <v/>
      </c>
      <c r="D6" s="1182"/>
      <c r="E6" s="1181" t="str">
        <f ca="1">IF(ISERROR(MATCH(E5,event_dates,0)+MATCH(E5,OFFSET(event_dates,MATCH(E5,event_dates,0),0,500,1),0)),"",INDEX(events,MATCH(E5,event_dates,0)+MATCH(E5,OFFSET(event_dates,MATCH(E5,event_dates,0),0,500,1),0)))</f>
        <v/>
      </c>
      <c r="F6" s="1182"/>
      <c r="G6" s="1181" t="str">
        <f ca="1">IF(ISERROR(MATCH(G5,event_dates,0)+MATCH(G5,OFFSET(event_dates,MATCH(G5,event_dates,0),0,500,1),0)),"",INDEX(events,MATCH(G5,event_dates,0)+MATCH(G5,OFFSET(event_dates,MATCH(G5,event_dates,0),0,500,1),0)))</f>
        <v/>
      </c>
      <c r="H6" s="1182"/>
      <c r="I6" s="1181" t="str">
        <f ca="1">IF(ISERROR(MATCH(I5,event_dates,0)+MATCH(I5,OFFSET(event_dates,MATCH(I5,event_dates,0),0,500,1),0)),"",INDEX(events,MATCH(I5,event_dates,0)+MATCH(I5,OFFSET(event_dates,MATCH(I5,event_dates,0),0,500,1),0)))</f>
        <v/>
      </c>
      <c r="J6" s="1182"/>
      <c r="K6" s="1181" t="str">
        <f ca="1">IF(ISERROR(MATCH(K5,event_dates,0)+MATCH(K5,OFFSET(event_dates,MATCH(K5,event_dates,0),0,500,1),0)),"",INDEX(events,MATCH(K5,event_dates,0)+MATCH(K5,OFFSET(event_dates,MATCH(K5,event_dates,0),0,500,1),0)))</f>
        <v/>
      </c>
      <c r="L6" s="1182"/>
      <c r="M6" s="1181" t="str">
        <f ca="1">IF(ISERROR(MATCH(M5,event_dates,0)+MATCH(M5,OFFSET(event_dates,MATCH(M5,event_dates,0),0,500,1),0)),"",INDEX(events,MATCH(M5,event_dates,0)+MATCH(M5,OFFSET(event_dates,MATCH(M5,event_dates,0),0,500,1),0)))</f>
        <v/>
      </c>
      <c r="N6" s="1182"/>
      <c r="P6" s="295" t="str">
        <f t="shared" ref="P6:P10" ca="1" si="1">IF(DN7="","",DN7)</f>
        <v>Lawn Service - 50</v>
      </c>
      <c r="Q6" s="295" t="str">
        <f t="shared" ca="1" si="0"/>
        <v>Internet - 100</v>
      </c>
      <c r="R6" s="295" t="str">
        <f t="shared" ca="1" si="0"/>
        <v>D. Store Card 3 - 30</v>
      </c>
      <c r="S6" s="296" t="str">
        <f t="shared" ca="1" si="0"/>
        <v/>
      </c>
      <c r="T6" s="295" t="str">
        <f t="shared" ca="1" si="0"/>
        <v/>
      </c>
      <c r="U6" s="295" t="str">
        <f t="shared" ca="1" si="0"/>
        <v/>
      </c>
      <c r="V6" s="1158" t="s">
        <v>502</v>
      </c>
      <c r="W6" s="1159"/>
      <c r="X6" s="445">
        <f ca="1">IF(DP12="",0,DP12)</f>
        <v>1375</v>
      </c>
      <c r="Y6"/>
      <c r="AB6" s="299"/>
      <c r="AC6" s="358">
        <f>IF('Data Entry'!B12="","",'Data Entry'!B12)</f>
        <v>30</v>
      </c>
      <c r="AD6" s="356" t="str">
        <f>IF('Data Entry'!A12="","",'Data Entry'!A12)</f>
        <v>Electric / Water</v>
      </c>
      <c r="AE6" s="363">
        <f>IF('Data Entry'!C12="","",'Data Entry'!C12)</f>
        <v>150</v>
      </c>
      <c r="AF6" s="402" t="str">
        <f>IF('Data Entry'!E12="","",'Data Entry'!E12)</f>
        <v>Monthly</v>
      </c>
      <c r="AG6" s="300"/>
      <c r="AH6"/>
      <c r="AI6" s="304">
        <f ca="1">IFERROR(MATCH($AI$4,OFFSET($AC$1,AI5,,1000),0)+AI5,"")</f>
        <v>48</v>
      </c>
      <c r="AJ6" s="305" t="str">
        <f t="shared" ref="AJ6:AJ17" ca="1" si="2">IFERROR(INDEX(AD:AD,AI6),"")</f>
        <v>Bank Loan 1</v>
      </c>
      <c r="AK6" s="306">
        <f t="shared" ref="AK6:AK17" ca="1" si="3">IFERROR(INDEX(AE:AE,AI6),"")</f>
        <v>120</v>
      </c>
      <c r="AL6" s="307">
        <f t="shared" ref="AL6:AL17" ca="1" si="4">IFERROR(INDEX(AF:AF,AI6),"")</f>
        <v>5000</v>
      </c>
      <c r="AM6" s="304">
        <f ca="1">IFERROR(MATCH($AM$4,OFFSET($AC$1,AM5,,1000),0)+AM5,"")</f>
        <v>63</v>
      </c>
      <c r="AN6" s="305" t="str">
        <f t="shared" ref="AN6:AN17" ca="1" si="5">IFERROR(INDEX(AD:AD,AM6),"")</f>
        <v>Paycheck 2</v>
      </c>
      <c r="AO6" s="306">
        <f t="shared" ref="AO6:AO17" ca="1" si="6">IFERROR(INDEX(AE:AE,AM6),"")</f>
        <v>400</v>
      </c>
      <c r="AP6" s="307" t="str">
        <f t="shared" ref="AP6:AP17" ca="1" si="7">IFERROR(INDEX(AF:AF,AM6),"")</f>
        <v>Income</v>
      </c>
      <c r="AQ6" s="304" t="str">
        <f ca="1">IFERROR(MATCH($AQ$4,OFFSET($AC$1,AQ5,,1000),0)+AQ5,"")</f>
        <v/>
      </c>
      <c r="AR6" s="305" t="str">
        <f t="shared" ref="AR6:AR17" ca="1" si="8">IFERROR(INDEX(AD:AD,AQ6),"")</f>
        <v/>
      </c>
      <c r="AS6" s="306" t="str">
        <f t="shared" ref="AS6:AS17" ca="1" si="9">IFERROR(INDEX(AE:AE,AQ6),"")</f>
        <v/>
      </c>
      <c r="AT6" s="307" t="str">
        <f t="shared" ref="AT6:AT17" ca="1" si="10">IFERROR(INDEX(AF:AF,AQ6),"")</f>
        <v/>
      </c>
      <c r="AU6" s="304" t="str">
        <f ca="1">IFERROR(MATCH($AU$4,OFFSET($AC$1,AU5,,1000),0)+AU5,"")</f>
        <v/>
      </c>
      <c r="AV6" s="305" t="str">
        <f t="shared" ref="AV6:AV17" ca="1" si="11">IFERROR(INDEX(AD:AD,AU6),"")</f>
        <v/>
      </c>
      <c r="AW6" s="306" t="str">
        <f t="shared" ref="AW6:AW17" ca="1" si="12">IFERROR(INDEX(AE:AE,AU6),"")</f>
        <v/>
      </c>
      <c r="AX6" s="307" t="str">
        <f t="shared" ref="AX6:AX17" ca="1" si="13">IFERROR(INDEX(AF:AF,AU6),"")</f>
        <v/>
      </c>
      <c r="AY6" s="304">
        <f ca="1">IFERROR(MATCH($AY$4,OFFSET($AC$1,AY5,,1000),0)+AY5,"")</f>
        <v>10</v>
      </c>
      <c r="AZ6" s="305" t="str">
        <f t="shared" ref="AZ6:AZ17" ca="1" si="14">IFERROR(INDEX(AD:AD,AY6),"")</f>
        <v>Internet</v>
      </c>
      <c r="BA6" s="306">
        <f t="shared" ref="BA6:BA17" ca="1" si="15">IFERROR(INDEX(AE:AE,AY6),"")</f>
        <v>100</v>
      </c>
      <c r="BB6" s="307" t="str">
        <f t="shared" ref="BB6:BB17" ca="1" si="16">IFERROR(INDEX(AF:AF,AY6),"")</f>
        <v>Monthly</v>
      </c>
      <c r="BC6" s="304">
        <f ca="1">IFERROR(MATCH($BC$4,OFFSET($AC$1,BC5,,1000),0)+BC5,"")</f>
        <v>8</v>
      </c>
      <c r="BD6" s="305" t="str">
        <f t="shared" ref="BD6:BD17" ca="1" si="17">IFERROR(INDEX(AD:AD,BC6),"")</f>
        <v>Life Insurance</v>
      </c>
      <c r="BE6" s="306">
        <f t="shared" ref="BE6:BE17" ca="1" si="18">IFERROR(INDEX(AE:AE,BC6),"")</f>
        <v>70</v>
      </c>
      <c r="BF6" s="307" t="str">
        <f t="shared" ref="BF6:BF17" ca="1" si="19">IFERROR(INDEX(AF:AF,BC6),"")</f>
        <v>Monthly</v>
      </c>
      <c r="BG6" s="304" t="str">
        <f ca="1">IFERROR(MATCH($BG$4,OFFSET($AC$1,BG5,,1000),0)+BG5,"")</f>
        <v/>
      </c>
      <c r="BH6" s="305" t="str">
        <f t="shared" ref="BH6:BH17" ca="1" si="20">IFERROR(INDEX(AD:AD,BG6),"")</f>
        <v/>
      </c>
      <c r="BI6" s="306" t="str">
        <f t="shared" ref="BI6:BI17" ca="1" si="21">IFERROR(INDEX(AE:AE,BG6),"")</f>
        <v/>
      </c>
      <c r="BJ6" s="307" t="str">
        <f t="shared" ref="BJ6:BJ17" ca="1" si="22">IFERROR(INDEX(AF:AF,BG6),"")</f>
        <v/>
      </c>
      <c r="BL6" s="412">
        <f ca="1">IF(OR(BM6="",BM6=0),"",MAX(BL$5:BL5)+1)</f>
        <v>1</v>
      </c>
      <c r="BM6" s="316" t="str">
        <f ca="1">IFERROR(INDEX($AJ$6:$AJ$17, ROWS(BM4:$BM$4)), IFERROR(INDEX($AN$6:$AN$17, ROWS(BM4:$BM$4)-ROWS($AJ$6:$AJ$17)), IFERROR(INDEX($AR$6:$AR$17, ROWS(BM4:$BM$4)-ROWS($AJ$6:$AJ$17)-ROWS($AN$6:$AN$17)),IFERROR(INDEX($AV$6:$AV$17, ROWS(BM4:$BM$4)-ROWS($AJ$6:$AJ$17)-ROWS($AN$6:$AN$17)-ROWS($AR$6:$AR$17)),IFERROR(INDEX($AZ$6:$AZ$17, ROWS(BM4:$BM$4)-ROWS($AJ$6:$AJ$17)-ROWS($AN$6:$AN$17)-ROWS($AR$6:$AR$17)-ROWS($AV$6:$AV$17)),IFERROR(INDEX($BD$6:$BD$17, ROWS(BM4:$BM$4)-ROWS($AJ$6:$AJ$17)-ROWS($AN$6:$AN$17)-ROWS($AR$6:$AR$17)-ROWS($AV$6:$AV$17)-ROWS($AZ$6:$AZ$17)),IFERROR(INDEX($BH$6:$BH$17, ROWS(BM4:$BM$4)-ROWS($AJ$6:$AJ$17)-ROWS($AN$6:$AN$17)-ROWS($AR$6:$AR$17)-ROWS($AV$6:$AV$17)-ROWS($AZ$6:$AZ$17)-ROWS($BD$6:$BD$17)), "")))))))</f>
        <v>Bank Loan 1</v>
      </c>
      <c r="BN6" s="316" t="str">
        <f ca="1">IFERROR(INDEX($BM$6:$BM$90,MATCH(ROW()-ROW($BN$5),$BL$6:$BL$90,0)),"")</f>
        <v>Bank Loan 1</v>
      </c>
      <c r="BO6" s="316">
        <f ca="1">IF(OR(BP6="",BP6=0),"",MAX(BO$5:BO5)+1)</f>
        <v>1</v>
      </c>
      <c r="BP6" s="316">
        <f ca="1">IFERROR(INDEX($AK$6:$AK$17, ROWS($BP4:BP$4)), IFERROR(INDEX($AO$6:$AO$17, ROWS($BP4:BP$4)-ROWS($AK$6:$AK$17)), IFERROR(INDEX($AS$6:$AS$17, ROWS($BP4:BP$4)-ROWS($AK$6:$AK$17)-ROWS($AO$6:$AO$17)),IFERROR(INDEX($AW$6:$AW$17, ROWS($BP4:BP$4)-ROWS($AK$6:$AK$17)-ROWS($AO$6:$AO$17)-ROWS($AS$6:$AS$17)),IFERROR(INDEX($BA$6:$BA$17, ROWS($BP4:BP$4)-ROWS($AK$6:$AK$17)-ROWS($AO$6:$AO$17)-ROWS($AS$6:$AS$17)-ROWS($AW$6:$AW$17)),IFERROR(INDEX($BE$6:$BE$17, ROWS($BP4:BP$4)-ROWS($AK$6:$AK$17)-ROWS($AO$6:$AO$17)-ROWS($AS$6:$AS$17)-ROWS($AW$6:$AW$17)-ROWS($BA$6:$BA$17)),IFERROR(INDEX($BI$6:$BI$17, ROWS($BP4:BP$4)-ROWS($AK$6:$AK$17)-ROWS($AO$6:$AO$17)-ROWS($AS$6:$AS$17)-ROWS($AW$6:$AW$17)-ROWS($BA$6:$BA$17)-ROWS($BE$6:$BE$17)), "")))))))</f>
        <v>120</v>
      </c>
      <c r="BQ6" s="316">
        <f ca="1">IFERROR(INDEX($BP$6:$BP$90,MATCH(ROW()-ROW($BQ$5),$BO$6:$BO$90,0)),"")</f>
        <v>120</v>
      </c>
      <c r="BR6" s="413" t="str">
        <f ca="1">IF(INDEX($AB$3:$AF$156,MATCH(BN6,$AD$3:$AD$156,0),5)="Income",INDEX($AB$3:$AF$156,MATCH(BN6,$AD$3:$AD$156,0),5),"")</f>
        <v/>
      </c>
      <c r="BS6" s="412">
        <f ca="1">IF(OR(BT6="",BT6=0),"",MAX(BS$5:BS5)+1)</f>
        <v>1</v>
      </c>
      <c r="BT6" s="316" t="str">
        <f ca="1">IFERROR(INDEX($AJ$22:$AJ$33, ROWS($BT4:BT$4)), IFERROR(INDEX($AN$22:$AN$33, ROWS($BT4:BT$4)-ROWS($AJ$22:$AJ$33)), IFERROR(INDEX($AR$22:$AR$33, ROWS($BT4:BT$4)-ROWS($AJ$22:$AJ$33)-ROWS($AN$22:$AN$33)),IFERROR(INDEX($AV$22:$AV$33, ROWS($BT4:BT$4)-ROWS($AJ$22:$AJ$33)-ROWS($AN$22:$AN$33)-ROWS($AR$22:$AR$33)),IFERROR(INDEX($AZ$22:$AZ$33, ROWS($BT4:BT$4)-ROWS($AJ$22:$AJ$33)-ROWS($AN$22:$AN$33)-ROWS($AR$22:$AR$33)-ROWS($AV$22:$AV$33)),IFERROR(INDEX($BD$22:$BD$33, ROWS($BT4:BT$4)-ROWS($AJ$22:$AJ$33)-ROWS($AN$22:$AN$33)-ROWS($AR$22:$AR$33)-ROWS($AV$22:$AV$33)-ROWS($AZ$22:$AZ$33)),IFERROR(INDEX($BH$22:$BH$33, ROWS($BT4:BT$4)-ROWS($AJ$22:$AJ$33)-ROWS($AN$22:$AN$33)-ROWS($AR$22:$AR$33)-ROWS($AV$22:$AV$33)-ROWS($AZ$22:$AZ$33)-ROWS($BD$22:$BD$33)), "")))))))</f>
        <v>Groceries</v>
      </c>
      <c r="BU6" s="316" t="str">
        <f ca="1">IFERROR(INDEX($BT$6:$BT$90,MATCH(ROW()-ROW($BU$5),$BS$6:$BS$90,0)),"")</f>
        <v>Groceries</v>
      </c>
      <c r="BV6" s="316">
        <f ca="1">IF(OR(BW6="",BW6=0),"",MAX(BV$5:BV5)+1)</f>
        <v>1</v>
      </c>
      <c r="BW6" s="316">
        <f ca="1">IFERROR(INDEX($AK$22:$AK$33, ROWS($BW4:BW$4)), IFERROR(INDEX($AO$22:$AO$33, ROWS($BW4:BW$4)-ROWS($AK$22:$AK$33)), IFERROR(INDEX($AS$22:$AS$33, ROWS($BW4:BW$4)-ROWS($AK$22:$AK$33)-ROWS($AO$22:$AO$33)),IFERROR(INDEX($AW$22:$AW$33, ROWS($BW4:BW$4)-ROWS($AK$22:$AK$33)-ROWS($AO$22:$AO$33)-ROWS($AS$22:$AS$33)),IFERROR(INDEX($BA$22:$BA$33, ROWS($BW4:BW$4)-ROWS($AK$22:$AK$33)-ROWS($AO$22:$AO$33)-ROWS($AS$22:$AS$33)-ROWS($AW$22:$AW$33)),IFERROR(INDEX($BE$22:$BE$33, ROWS($BW4:BW$4)-ROWS($AK$22:$AK$33)-ROWS($AO$22:$AO$33)-ROWS($AS$22:$AS$33)-ROWS($AW$22:$AW$33)-ROWS($BA$22:$BA$33)),IFERROR(INDEX($BI$22:$BI$33, ROWS($BW4:BW$4)-ROWS($AK$22:$AK$33)-ROWS($AO$22:$AO$33)-ROWS($AS$22:$AS$33)-ROWS($AW$22:$AW$33)-ROWS($BA$22:$BA$33)-ROWS($BE$22:$BE$33)), "")))))))</f>
        <v>125</v>
      </c>
      <c r="BX6" s="316">
        <f ca="1">IFERROR(INDEX($BW$6:$BW$90,MATCH(ROW()-ROW($BX$5),$BV$6:$BV$90,0)),"")</f>
        <v>125</v>
      </c>
      <c r="BY6" s="413" t="str">
        <f ca="1">IF(INDEX($AB$3:$AF$156,MATCH(BU6,$AD$3:$AD$156,0),5)="Income",INDEX($AB$3:$AF$156,MATCH(BU6,$AD$3:$AD$156,0),5),"")</f>
        <v/>
      </c>
      <c r="BZ6" s="412">
        <f ca="1">IF(OR(CA6="",CA6=0),"",MAX(BZ$5:BZ5)+1)</f>
        <v>1</v>
      </c>
      <c r="CA6" s="316" t="str">
        <f ca="1">IFERROR(INDEX($AJ$38:$AJ$49, ROWS($CA4:CA$4)), IFERROR(INDEX($AN$38:$AN$49, ROWS($CA4:CA$4)-ROWS($AJ$38:$AJ$49)), IFERROR(INDEX($AR$38:$AR$49, ROWS($CA4:CA$4)-ROWS($AJ$38:$AJ$49)-ROWS($AN$38:$AN$49)),IFERROR(INDEX($AV$38:$AV$49, ROWS($CA4:CA$4)-ROWS($AJ$38:$AJ$49)-ROWS($AN$38:$AN$49)-ROWS($AR$38:$AR$49)),IFERROR(INDEX($AZ$38:$AZ$49, ROWS($CA4:CA$4)-ROWS($AJ$38:$AJ$49)-ROWS($AN$38:$AN$49)-ROWS($AR$38:$AR$49)-ROWS($AV$38:$AV$49)),IFERROR(INDEX($BD$38:$BD$49, ROWS($CA4:CA$4)-ROWS($AJ$38:$AJ$49)-ROWS($AN$38:$AN$49)-ROWS($AR$38:$AR$49)-ROWS($AV$38:$AV$49)-ROWS($AZ$38:$AZ$49)),IFERROR(INDEX($BH$38:$BH$49, ROWS($CA4:CA$4)-ROWS($AJ$38:$AJ$49)-ROWS($AN$38:$AN$49)-ROWS($AR$38:$AR$49)-ROWS($AV$38:$AV$49)-ROWS($AZ$38:$AZ$49)-ROWS($BD$38:$BD$49)), "")))))))</f>
        <v>Roth IRA</v>
      </c>
      <c r="CB6" s="316" t="str">
        <f ca="1">IFERROR(INDEX($CA$6:$CA$90,MATCH(ROW()-ROW($CB$5),$BZ$6:$BZ$90,0)),"")</f>
        <v>Roth IRA</v>
      </c>
      <c r="CC6" s="316">
        <f ca="1">IF(OR(CD6="",CD6=0),"",MAX(CC$5:CC5)+1)</f>
        <v>1</v>
      </c>
      <c r="CD6" s="316">
        <f ca="1">IFERROR(INDEX($AK$38:$AK$49, ROWS($CD4:CD$4)), IFERROR(INDEX($AO$38:$AO$49, ROWS($CD4:CD$4)-ROWS($AK$38:$AK$49)), IFERROR(INDEX($AS$38:$AS$49, ROWS($CD4:CD$4)-ROWS($AK$38:$AK$49)-ROWS($AO$38:$AO$49)),IFERROR(INDEX($AW$38:$AW$49, ROWS($CD4:CD$4)-ROWS($AK$38:$AK$49)-ROWS($AO$38:$AO$49)-ROWS($AS$38:$AS$49)),IFERROR(INDEX($BA$38:$BA$49, ROWS($CD4:CD$4)-ROWS($AK$38:$AK$49)-ROWS($AO$38:$AO$49)-ROWS($AS$38:$AS$49)-ROWS($AW$38:$AW$49)),IFERROR(INDEX($BE$38:$BE$49, ROWS($CD4:CD$4)-ROWS($AK$38:$AK$49)-ROWS($AO$38:$AO$49)-ROWS($AS$38:$AS$49)-ROWS($AW$38:$AW$49)-ROWS($BA$38:$BA$49)),IFERROR(INDEX($BI$38:$BI$49, ROWS($CD4:CD$4)-ROWS($AK$38:$AK$49)-ROWS($AO$38:$AO$49)-ROWS($AS$38:$AS$49)-ROWS($AW$38:$AW$49)-ROWS($BA$38:$BA$49)-ROWS($BE$38:$BE$49)), "")))))))</f>
        <v>100</v>
      </c>
      <c r="CE6" s="316">
        <f ca="1">IFERROR(INDEX($CD$6:$CD$90,MATCH(ROW()-ROW($CE$5),$CC$6:$CC$90,0)),"")</f>
        <v>100</v>
      </c>
      <c r="CF6" s="413" t="str">
        <f ca="1">IF(INDEX($AB$3:$AF$156,MATCH(CB6,$AD$3:$AD$156,0),5)="Income",INDEX($AB$3:$AF$156,MATCH(CB6,$AD$3:$AD$156,0),5),"")</f>
        <v/>
      </c>
      <c r="CG6" s="412">
        <f ca="1">IF(OR(CH6="",CH6=0),"",MAX(CG$5:CG5)+1)</f>
        <v>1</v>
      </c>
      <c r="CH6" s="316" t="str">
        <f ca="1">IFERROR(INDEX($AJ$54:$AJ$65, ROWS($CH4:CH$4)), IFERROR(INDEX($AN$54:$AN$65, ROWS($CH4:CH$4)-ROWS($AJ$54:$AJ$65)), IFERROR(INDEX($AR$54:$AR$65, ROWS($CH4:CH$4)-ROWS($AJ$54:$AJ$65)-ROWS($AN$54:$AN$65)),IFERROR(INDEX($AV$54:$AV$65, ROWS($CH4:CH$4)-ROWS($AJ$54:$AJ$65)-ROWS($AN$54:$AN$65)-ROWS($AR$54:$AR$65)),IFERROR(INDEX($AZ$54:$AZ$65, ROWS($CH4:CH$4)-ROWS($AJ$54:$AJ$65)-ROWS($AN$54:$AN$65)-ROWS($AR$54:$AR$65)-ROWS($AV$54:$AV$65)),IFERROR(INDEX($BD$54:$BD$65, ROWS($CH4:CH$4)-ROWS($AJ$54:$AJ$65)-ROWS($AN$54:$AN$65)-ROWS($AR$54:$AR$65)-ROWS($AV$54:$AV$65)-ROWS($AZ$54:$AZ$65)),IFERROR(INDEX($BH$54:$BH$65, ROWS($CH4:CH$4)-ROWS($AJ$54:$AJ$65)-ROWS($AN$54:$AN$65)-ROWS($AR$54:$AR$65)-ROWS($AV$54:$AV$65)-ROWS($AZ$54:$AZ$65)-ROWS($BD$54:$BD$65)), "")))))))</f>
        <v>Groceries</v>
      </c>
      <c r="CI6" s="316" t="str">
        <f ca="1">IFERROR(INDEX($CH$6:$CH$90,MATCH(ROW()-ROW($CI$5),$CG$6:$CG$90,0)),"")</f>
        <v>Groceries</v>
      </c>
      <c r="CJ6" s="316">
        <f ca="1">IF(OR(CK6="",CK6=0),"",MAX(CJ$5:CJ5)+1)</f>
        <v>1</v>
      </c>
      <c r="CK6" s="316">
        <f ca="1">IFERROR(INDEX($AK$54:$AK$65, ROWS($CK4:CK$4)), IFERROR(INDEX($AO$54:$AO$65, ROWS($CK4:CK$4)-ROWS($AK$54:$AK$65)), IFERROR(INDEX($AS$54:$AS$65, ROWS($CK4:CK$4)-ROWS($AK$54:$AK$65)-ROWS($AO$54:$AO$65)),IFERROR(INDEX($AW$54:$AW$65, ROWS($CK4:CK$4)-ROWS($AK$54:$AK$65)-ROWS($AO$54:$AO$65)-ROWS($AS$54:$AS$65)),IFERROR(INDEX($BA$54:$BA$65, ROWS($CK4:CK$4)-ROWS($AK$54:$AK$65)-ROWS($AO$54:$AO$65)-ROWS($AS$54:$AS$65)-ROWS($AW$54:$AW$65)),IFERROR(INDEX($BE$54:$BE$65, ROWS($CK4:CK$4)-ROWS($AK$54:$AK$65)-ROWS($AO$54:$AO$65)-ROWS($AS$54:$AS$65)-ROWS($AW$54:$AW$65)-ROWS($BA$54:$BA$65)),IFERROR(INDEX($BI$54:$BI$65, ROWS($CK4:CK$4)-ROWS($AK$54:$AK$65)-ROWS($AO$54:$AO$65)-ROWS($AS$54:$AS$65)-ROWS($AW$54:$AW$65)-ROWS($BA$54:$BA$65)-ROWS($BE$54:$BE$65)), "")))))))</f>
        <v>125</v>
      </c>
      <c r="CL6" s="316">
        <f ca="1">IFERROR(INDEX($CK$6:$CK$90,MATCH(ROW()-ROW($CL$5),$CJ$6:$CJ$90,0)),"")</f>
        <v>125</v>
      </c>
      <c r="CM6" s="413" t="str">
        <f ca="1">IF(INDEX($AB$3:$AF$156,MATCH(CI6,$AD$3:$AD$156,0),5)="Income",INDEX($AB$3:$AF$156,MATCH(CI6,$AD$3:$AD$156,0),5),"")</f>
        <v/>
      </c>
      <c r="CN6" s="412">
        <f ca="1">IF(OR(CO6="",CO6=0),"",MAX(CN$5:CN5)+1)</f>
        <v>1</v>
      </c>
      <c r="CO6" s="316" t="str">
        <f ca="1">IFERROR(INDEX($AJ$70:$AJ$81, ROWS($CO4:CO$4)), IFERROR(INDEX($AN$70:$AN$81, ROWS($CO4:CO$4)-ROWS($AJ$70:$AJ$81)), IFERROR(INDEX($AR$70:$AR$81, ROWS($CO4:CO$4)-ROWS($AJ$70:$AJ$81)-ROWS($AN$70:$AN$81)),IFERROR(INDEX($AV$70:$AV$81, ROWS($CO4:CO$4)-ROWS($AJ$70:$AJ$81)-ROWS($AN$70:$AN$81)-ROWS($AR$70:$AR$81)),IFERROR(INDEX($AZ$70:$AZ$81, ROWS($CO4:CO$4)-ROWS($AJ$70:$AJ$81)-ROWS($AN$70:$AN$81)-ROWS($AR$70:$AR$81)-ROWS($AV$70:$AV$81)),IFERROR(INDEX($BD$70:$BD$81, ROWS($CO4:CO$4)-ROWS($AJ$70:$AJ$81)-ROWS($AN$70:$AN$81)-ROWS($AR$70:$AR$81)-ROWS($AV$70:$AV$81)-ROWS($AZ$70:$AZ$81)),IFERROR(INDEX($BH$70:$BH$81, ROWS($CO4:CO$4)-ROWS($AJ$70:$AJ$81)-ROWS($AN$70:$AN$81)-ROWS($AR$70:$AR$81)-ROWS($AV$70:$AV$81)-ROWS($AZ$70:$AZ$81)-ROWS($BD$70:$BD$81)), "")))))))</f>
        <v>Spotify</v>
      </c>
      <c r="CP6" s="316" t="str">
        <f ca="1">IFERROR(INDEX($CO$6:$CO$90,MATCH(ROW()-ROW($CP$5),$CN$6:$CN$90,0)),"")</f>
        <v>Spotify</v>
      </c>
      <c r="CQ6" s="316">
        <f ca="1">IF(OR(CR6="",CR6=0),"",MAX(CQ$5:CQ5)+1)</f>
        <v>1</v>
      </c>
      <c r="CR6" s="316">
        <f ca="1">IFERROR(INDEX($AK$70:$AK$81, ROWS($CR4:CR$4)), IFERROR(INDEX($AO$70:$AO$81, ROWS($CR4:CR$4)-ROWS($AK$70:$AK$81)), IFERROR(INDEX($AS$70:$AS$81, ROWS($CR4:CR$4)-ROWS($AK$70:$AK$81)-ROWS($AO$70:$AO$81)),IFERROR(INDEX($AW$70:$AW$81, ROWS($CR4:CR$4)-ROWS($AK$70:$AK$81)-ROWS($AO$70:$AO$81)-ROWS($AS$70:$AS$81)),IFERROR(INDEX($BA$70:$BA$81, ROWS($CR4:CR$4)-ROWS($AK$70:$AK$81)-ROWS($AO$70:$AO$81)-ROWS($AS$70:$AS$81)-ROWS($AW$70:$AW$81)),IFERROR(INDEX($BE$70:$BE$81, ROWS($CR4:CR$4)-ROWS($AK$70:$AK$81)-ROWS($AO$70:$AO$81)-ROWS($AS$70:$AS$81)-ROWS($AW$70:$AW$81)-ROWS($BA$70:$BA$81)),IFERROR(INDEX($BI$70:$BI$81, ROWS($CR4:CR$4)-ROWS($AK$70:$AK$81)-ROWS($AO$70:$AO$81)-ROWS($AS$70:$AS$81)-ROWS($AW$70:$AW$81)-ROWS($BA$70:$BA$81)-ROWS($BE$70:$BE$81)), "")))))))</f>
        <v>9.99</v>
      </c>
      <c r="CS6" s="316">
        <f ca="1">IFERROR(INDEX($CR$6:$CR$90,MATCH(ROW()-ROW($CS$5),$CQ$6:$CQ$90,0)),"")</f>
        <v>9.99</v>
      </c>
      <c r="CT6" s="413" t="str">
        <f ca="1">IF(INDEX($AB$3:$AF$156,MATCH(CP6,$AD$3:$AD$156,0),5)="Income",INDEX($AB$3:$AF$156,MATCH(CP6,$AD$3:$AD$156,0),5),"")</f>
        <v/>
      </c>
      <c r="CU6" s="412" t="str">
        <f>IF(OR(CV6="",CV6=0),"",MAX(CU$5:CU5)+1)</f>
        <v/>
      </c>
      <c r="CV6" s="316">
        <f>IFERROR(INDEX($AJ$86:$AJ$97, ROWS($CV4:CV$4)), IFERROR(INDEX($AN$86:$AN$97, ROWS($CV4:CV$4)-ROWS($AJ$86:$AJ$97)), ""))</f>
        <v>0</v>
      </c>
      <c r="CW6" s="316" t="str">
        <f>IFERROR(INDEX($CV$6:$CV$90,MATCH(ROW()-ROW($CW$5),$CU$6:$CU$90,0)),"")</f>
        <v/>
      </c>
      <c r="CX6" s="316" t="str">
        <f>IF(OR(CY6="",CY6=0),"",MAX(CX$5:CX5)+1)</f>
        <v/>
      </c>
      <c r="CY6" s="316">
        <f>IFERROR(INDEX($AK$86:$AK$97, ROWS($CY4:CY$4)), IFERROR(INDEX($AO$86:$AO$97, ROWS($CY4:CY$4)-ROWS($AK$86:$AK$97)), ""))</f>
        <v>0</v>
      </c>
      <c r="CZ6" s="316" t="str">
        <f>IFERROR(INDEX($CY$6:$CY$90,MATCH(ROW()-ROW($CZ$5),$CX$6:$CX$90,0)),"")</f>
        <v/>
      </c>
      <c r="DA6" s="413" t="str">
        <f>IF(INDEX($AB$3:$AF$156,MATCH(CW6,$AD$3:$AD$156,0),5)="Income",INDEX($AB$3:$AF$156,MATCH(CW6,$AD$3:$AD$156,0),5),"")</f>
        <v/>
      </c>
      <c r="DC6" s="438">
        <f ca="1">IF(OR(DD6="",DD6=0),"",MAX(DC$5:DC5)+1)</f>
        <v>1</v>
      </c>
      <c r="DD6" s="434" t="str">
        <f ca="1">IF(BN6="","",IF(NOT(BR6="Income"),BN6,""))</f>
        <v>Bank Loan 1</v>
      </c>
      <c r="DE6" s="413">
        <f ca="1">IF(BQ6="","",IF(NOT(BR6="Income"),BQ6,""))</f>
        <v>120</v>
      </c>
      <c r="DF6" s="438" t="str">
        <f ca="1">IF(OR(DG6="",DG6=0),"",MAX(DF$5:DF5)+1)</f>
        <v/>
      </c>
      <c r="DG6" s="412" t="str">
        <f ca="1">IF(BN6="","",IF(BR6="Income",BN6,""))</f>
        <v/>
      </c>
      <c r="DH6" s="413" t="str">
        <f ca="1">IF(BN6="","",IF(BR6="Income",BQ6,""))</f>
        <v/>
      </c>
      <c r="DI6" s="412" t="str">
        <f ca="1">IFERROR(INDEX($DD$6:$DD$23,MATCH(ROW()-ROW($DI$5),$DC$6:$DC$23,0)),"")</f>
        <v>Bank Loan 1</v>
      </c>
      <c r="DJ6" s="413">
        <f ca="1">IFERROR(INDEX($DE$6:$DE$23,MATCH(ROW()-ROW($DI$5),$DC$6:$DC$23,0)),"")</f>
        <v>120</v>
      </c>
      <c r="DK6" s="412" t="str">
        <f ca="1">IFERROR(INDEX($DG$6:$DG$23,MATCH(ROW()-ROW($DK$5),$DF$6:$DF$23,0)),"")</f>
        <v>Paycheck 2</v>
      </c>
      <c r="DL6" s="413">
        <f ca="1">IFERROR(INDEX($DH$6:$DH$23,MATCH(ROW()-ROW($DK$5),$DF$6:$DF$23,0)),"")</f>
        <v>400</v>
      </c>
      <c r="DN6" s="425" t="str">
        <f ca="1">IF(DI6="","",CONCATENATE(DI6," - ",DJ6))</f>
        <v>Bank Loan 1 - 120</v>
      </c>
      <c r="DO6" s="295" t="str">
        <f ca="1">IF(DI7="","",CONCATENATE(DI7," - ",DJ7))</f>
        <v>Mortgage - 800</v>
      </c>
      <c r="DP6" s="295" t="str">
        <f ca="1">IF(DI8="","",CONCATENATE(DI8," - ",DJ8))</f>
        <v>Groceries - 125</v>
      </c>
      <c r="DQ6" s="440" t="str">
        <f ca="1">IF(DK6="","",CONCATENATE(DK6," - ",DL6))</f>
        <v>Paycheck 2 - 400</v>
      </c>
      <c r="DR6" s="441" t="str">
        <f ca="1">IF(DK7="","",CONCATENATE(DK7," - ",DL7))</f>
        <v/>
      </c>
      <c r="DS6" s="442" t="str">
        <f ca="1">IF(DK8="","",CONCATENATE(DK8," - ",DL8))</f>
        <v/>
      </c>
    </row>
    <row r="7" spans="1:123" s="292" customFormat="1" ht="15" customHeight="1" x14ac:dyDescent="0.3">
      <c r="A7" s="1183"/>
      <c r="B7" s="1182"/>
      <c r="C7" s="1183"/>
      <c r="D7" s="1182"/>
      <c r="E7" s="1183"/>
      <c r="F7" s="1182"/>
      <c r="G7" s="1183"/>
      <c r="H7" s="1182"/>
      <c r="I7" s="1183"/>
      <c r="J7" s="1182"/>
      <c r="K7" s="1183"/>
      <c r="L7" s="1182"/>
      <c r="M7" s="1183"/>
      <c r="N7" s="1182"/>
      <c r="P7" s="295" t="str">
        <f t="shared" ca="1" si="1"/>
        <v>Pet Care - 80</v>
      </c>
      <c r="Q7" s="295" t="str">
        <f t="shared" ca="1" si="0"/>
        <v>Life Insurance - 70</v>
      </c>
      <c r="R7" s="295" t="str">
        <f t="shared" ca="1" si="0"/>
        <v/>
      </c>
      <c r="S7" s="296" t="str">
        <f t="shared" ca="1" si="0"/>
        <v/>
      </c>
      <c r="T7" s="295" t="str">
        <f t="shared" ca="1" si="0"/>
        <v/>
      </c>
      <c r="U7" s="295" t="str">
        <f t="shared" ca="1" si="0"/>
        <v/>
      </c>
      <c r="V7" s="1158" t="s">
        <v>507</v>
      </c>
      <c r="W7" s="1159"/>
      <c r="X7" s="445">
        <f ca="1">IF(DS12="",0,DS12)</f>
        <v>400</v>
      </c>
      <c r="Y7"/>
      <c r="AB7" s="299"/>
      <c r="AC7" s="358">
        <f>IF('Data Entry'!B13="","",'Data Entry'!B13)</f>
        <v>24</v>
      </c>
      <c r="AD7" s="356" t="str">
        <f>IF('Data Entry'!A13="","",'Data Entry'!A13)</f>
        <v>Auto Insurance</v>
      </c>
      <c r="AE7" s="363">
        <f>IF('Data Entry'!C13="","",'Data Entry'!C13)</f>
        <v>180</v>
      </c>
      <c r="AF7" s="402" t="str">
        <f>IF('Data Entry'!E13="","",'Data Entry'!E13)</f>
        <v>Monthly</v>
      </c>
      <c r="AG7" s="300"/>
      <c r="AH7"/>
      <c r="AI7" s="304">
        <f t="shared" ref="AI7:AI17" ca="1" si="23">IFERROR(MATCH($AI$4,OFFSET($AC$1,AI6,,1000),0)+AI6,"")</f>
        <v>51</v>
      </c>
      <c r="AJ7" s="305" t="str">
        <f t="shared" ca="1" si="2"/>
        <v>Mortgage</v>
      </c>
      <c r="AK7" s="306">
        <f t="shared" ca="1" si="3"/>
        <v>800</v>
      </c>
      <c r="AL7" s="307">
        <f t="shared" ca="1" si="4"/>
        <v>110000</v>
      </c>
      <c r="AM7" s="304">
        <f t="shared" ref="AM7:AM17" ca="1" si="24">IFERROR(MATCH($AM$4,OFFSET($AC$1,AM6,,1000),0)+AM6,"")</f>
        <v>94</v>
      </c>
      <c r="AN7" s="305" t="str">
        <f t="shared" ca="1" si="5"/>
        <v>Lawn Service</v>
      </c>
      <c r="AO7" s="306">
        <f t="shared" ca="1" si="6"/>
        <v>50</v>
      </c>
      <c r="AP7" s="307" t="str">
        <f t="shared" ca="1" si="7"/>
        <v>Fixed Bills</v>
      </c>
      <c r="AQ7" s="304" t="str">
        <f t="shared" ref="AQ7:AQ17" ca="1" si="25">IFERROR(MATCH($AQ$4,OFFSET($AC$1,AQ6,,1000),0)+AQ6,"")</f>
        <v/>
      </c>
      <c r="AR7" s="305" t="str">
        <f t="shared" ca="1" si="8"/>
        <v/>
      </c>
      <c r="AS7" s="306" t="str">
        <f t="shared" ca="1" si="9"/>
        <v/>
      </c>
      <c r="AT7" s="307" t="str">
        <f t="shared" ca="1" si="10"/>
        <v/>
      </c>
      <c r="AU7" s="304" t="str">
        <f t="shared" ref="AU7:AU17" ca="1" si="26">IFERROR(MATCH($AU$4,OFFSET($AC$1,AU6,,1000),0)+AU6,"")</f>
        <v/>
      </c>
      <c r="AV7" s="305" t="str">
        <f t="shared" ca="1" si="11"/>
        <v/>
      </c>
      <c r="AW7" s="306" t="str">
        <f t="shared" ca="1" si="12"/>
        <v/>
      </c>
      <c r="AX7" s="307" t="str">
        <f t="shared" ca="1" si="13"/>
        <v/>
      </c>
      <c r="AY7" s="304">
        <f t="shared" ref="AY7:AY17" ca="1" si="27">IFERROR(MATCH($AY$4,OFFSET($AC$1,AY6,,1000),0)+AY6,"")</f>
        <v>32</v>
      </c>
      <c r="AZ7" s="305" t="str">
        <f t="shared" ca="1" si="14"/>
        <v>D. Store Card 3</v>
      </c>
      <c r="BA7" s="306">
        <f t="shared" ca="1" si="15"/>
        <v>30</v>
      </c>
      <c r="BB7" s="307">
        <f t="shared" ca="1" si="16"/>
        <v>400</v>
      </c>
      <c r="BC7" s="304" t="str">
        <f t="shared" ref="BC7:BC17" ca="1" si="28">IFERROR(MATCH($BC$4,OFFSET($AC$1,BC6,,1000),0)+BC6,"")</f>
        <v/>
      </c>
      <c r="BD7" s="305" t="str">
        <f t="shared" ca="1" si="17"/>
        <v/>
      </c>
      <c r="BE7" s="306" t="str">
        <f t="shared" ca="1" si="18"/>
        <v/>
      </c>
      <c r="BF7" s="307" t="str">
        <f t="shared" ca="1" si="19"/>
        <v/>
      </c>
      <c r="BG7" s="304" t="str">
        <f t="shared" ref="BG7:BG17" ca="1" si="29">IFERROR(MATCH($BG$4,OFFSET($AC$1,BG6,,1000),0)+BG6,"")</f>
        <v/>
      </c>
      <c r="BH7" s="305" t="str">
        <f t="shared" ca="1" si="20"/>
        <v/>
      </c>
      <c r="BI7" s="306" t="str">
        <f t="shared" ca="1" si="21"/>
        <v/>
      </c>
      <c r="BJ7" s="307" t="str">
        <f t="shared" ca="1" si="22"/>
        <v/>
      </c>
      <c r="BL7" s="412">
        <f ca="1">IF(OR(BM7="",BM7=0),"",MAX(BL$5:BL6)+1)</f>
        <v>2</v>
      </c>
      <c r="BM7" s="316" t="str">
        <f ca="1">IFERROR(INDEX($AJ$6:$AJ$17, ROWS(BM$4:$BM5)), IFERROR(INDEX($AN$6:$AN$17, ROWS(BM$4:$BM5)-ROWS($AJ$6:$AJ$17)), IFERROR(INDEX($AR$6:$AR$17, ROWS(BM$4:$BM5)-ROWS($AJ$6:$AJ$17)-ROWS($AN$6:$AN$17)),IFERROR(INDEX($AV$6:$AV$17, ROWS(BM$4:$BM5)-ROWS($AJ$6:$AJ$17)-ROWS($AN$6:$AN$17)-ROWS($AR$6:$AR$17)),IFERROR(INDEX($AZ$6:$AZ$17, ROWS(BM$4:$BM5)-ROWS($AJ$6:$AJ$17)-ROWS($AN$6:$AN$17)-ROWS($AR$6:$AR$17)-ROWS($AV$6:$AV$17)),IFERROR(INDEX($BD$6:$BD$17, ROWS(BM$4:$BM5)-ROWS($AJ$6:$AJ$17)-ROWS($AN$6:$AN$17)-ROWS($AR$6:$AR$17)-ROWS($AV$6:$AV$17)-ROWS($AZ$6:$AZ$17)),IFERROR(INDEX($BH$6:$BH$17, ROWS(BM$4:$BM5)-ROWS($AJ$6:$AJ$17)-ROWS($AN$6:$AN$17)-ROWS($AR$6:$AR$17)-ROWS($AV$6:$AV$17)-ROWS($AZ$6:$AZ$17)-ROWS($BD$6:$BD$17)), "")))))))</f>
        <v>Mortgage</v>
      </c>
      <c r="BN7" s="316" t="str">
        <f t="shared" ref="BN7:BN70" ca="1" si="30">IFERROR(INDEX($BM$6:$BM$90,MATCH(ROW()-ROW($BN$5),$BL$6:$BL$90,0)),"")</f>
        <v>Mortgage</v>
      </c>
      <c r="BO7" s="316">
        <f ca="1">IF(OR(BP7="",BP7=0),"",MAX(BO$5:BO6)+1)</f>
        <v>2</v>
      </c>
      <c r="BP7" s="316">
        <f ca="1">IFERROR(INDEX($AK$6:$AK$17, ROWS($BP$4:BP5)), IFERROR(INDEX($AO$6:$AO$17, ROWS($BP$4:BP5)-ROWS($AK$6:$AK$17)), IFERROR(INDEX($AS$6:$AS$17, ROWS($BP$4:BP5)-ROWS($AK$6:$AK$17)-ROWS($AO$6:$AO$17)),IFERROR(INDEX($AW$6:$AW$17, ROWS($BP$4:BP5)-ROWS($AK$6:$AK$17)-ROWS($AO$6:$AO$17)-ROWS($AS$6:$AS$17)),IFERROR(INDEX($BA$6:$BA$17, ROWS($BP$4:BP5)-ROWS($AK$6:$AK$17)-ROWS($AO$6:$AO$17)-ROWS($AS$6:$AS$17)-ROWS($AW$6:$AW$17)),IFERROR(INDEX($BE$6:$BE$17, ROWS($BP$4:BP5)-ROWS($AK$6:$AK$17)-ROWS($AO$6:$AO$17)-ROWS($AS$6:$AS$17)-ROWS($AW$6:$AW$17)-ROWS($BA$6:$BA$17)),IFERROR(INDEX($BI$6:$BI$17, ROWS($BP$4:BP5)-ROWS($AK$6:$AK$17)-ROWS($AO$6:$AO$17)-ROWS($AS$6:$AS$17)-ROWS($AW$6:$AW$17)-ROWS($BA$6:$BA$17)-ROWS($BE$6:$BE$17)), "")))))))</f>
        <v>800</v>
      </c>
      <c r="BQ7" s="316">
        <f t="shared" ref="BQ7:BQ70" ca="1" si="31">IFERROR(INDEX($BP$6:$BP$90,MATCH(ROW()-ROW($BQ$5),$BO$6:$BO$90,0)),"")</f>
        <v>800</v>
      </c>
      <c r="BR7" s="413" t="str">
        <f t="shared" ref="BR7:BR70" ca="1" si="32">IF(INDEX($AB$3:$AF$156,MATCH(BN7,$AD$3:$AD$156,0),5)="Income",INDEX($AB$3:$AF$156,MATCH(BN7,$AD$3:$AD$156,0),5),"")</f>
        <v/>
      </c>
      <c r="BS7" s="412" t="str">
        <f ca="1">IF(OR(BT7="",BT7=0),"",MAX(BS$5:BS6)+1)</f>
        <v/>
      </c>
      <c r="BT7" s="316" t="str">
        <f ca="1">IFERROR(INDEX($AJ$22:$AJ$33, ROWS($BT$4:BT5)), IFERROR(INDEX($AN$22:$AN$33, ROWS($BT$4:BT5)-ROWS($AJ$22:$AJ$33)), IFERROR(INDEX($AR$22:$AR$33, ROWS($BT$4:BT5)-ROWS($AJ$22:$AJ$33)-ROWS($AN$22:$AN$33)),IFERROR(INDEX($AV$22:$AV$33, ROWS($BT$4:BT5)-ROWS($AJ$22:$AJ$33)-ROWS($AN$22:$AN$33)-ROWS($AR$22:$AR$33)),IFERROR(INDEX($AZ$22:$AZ$33, ROWS($BT$4:BT5)-ROWS($AJ$22:$AJ$33)-ROWS($AN$22:$AN$33)-ROWS($AR$22:$AR$33)-ROWS($AV$22:$AV$33)),IFERROR(INDEX($BD$22:$BD$33, ROWS($BT$4:BT5)-ROWS($AJ$22:$AJ$33)-ROWS($AN$22:$AN$33)-ROWS($AR$22:$AR$33)-ROWS($AV$22:$AV$33)-ROWS($AZ$22:$AZ$33)),IFERROR(INDEX($BH$22:$BH$33, ROWS($BT$4:BT5)-ROWS($AJ$22:$AJ$33)-ROWS($AN$22:$AN$33)-ROWS($AR$22:$AR$33)-ROWS($AV$22:$AV$33)-ROWS($AZ$22:$AZ$33)-ROWS($BD$22:$BD$33)), "")))))))</f>
        <v/>
      </c>
      <c r="BU7" s="316" t="str">
        <f t="shared" ref="BU7:BU70" ca="1" si="33">IFERROR(INDEX($BT$6:$BT$90,MATCH(ROW()-ROW($BU$5),$BS$6:$BS$90,0)),"")</f>
        <v>Paycheck 2</v>
      </c>
      <c r="BV7" s="316" t="str">
        <f ca="1">IF(OR(BW7="",BW7=0),"",MAX(BV$5:BV6)+1)</f>
        <v/>
      </c>
      <c r="BW7" s="316" t="str">
        <f ca="1">IFERROR(INDEX($AK$22:$AK$33, ROWS($BW$4:BW5)), IFERROR(INDEX($AO$22:$AO$33, ROWS($BW$4:BW5)-ROWS($AK$22:$AK$33)), IFERROR(INDEX($AS$22:$AS$33, ROWS($BW$4:BW5)-ROWS($AK$22:$AK$33)-ROWS($AO$22:$AO$33)),IFERROR(INDEX($AW$22:$AW$33, ROWS($BW$4:BW5)-ROWS($AK$22:$AK$33)-ROWS($AO$22:$AO$33)-ROWS($AS$22:$AS$33)),IFERROR(INDEX($BA$22:$BA$33, ROWS($BW$4:BW5)-ROWS($AK$22:$AK$33)-ROWS($AO$22:$AO$33)-ROWS($AS$22:$AS$33)-ROWS($AW$22:$AW$33)),IFERROR(INDEX($BE$22:$BE$33, ROWS($BW$4:BW5)-ROWS($AK$22:$AK$33)-ROWS($AO$22:$AO$33)-ROWS($AS$22:$AS$33)-ROWS($AW$22:$AW$33)-ROWS($BA$22:$BA$33)),IFERROR(INDEX($BI$22:$BI$33, ROWS($BW$4:BW5)-ROWS($AK$22:$AK$33)-ROWS($AO$22:$AO$33)-ROWS($AS$22:$AS$33)-ROWS($AW$22:$AW$33)-ROWS($BA$22:$BA$33)-ROWS($BE$22:$BE$33)), "")))))))</f>
        <v/>
      </c>
      <c r="BX7" s="316">
        <f t="shared" ref="BX7:BX70" ca="1" si="34">IFERROR(INDEX($BW$6:$BW$90,MATCH(ROW()-ROW($BX$5),$BV$6:$BV$90,0)),"")</f>
        <v>400</v>
      </c>
      <c r="BY7" s="413" t="str">
        <f t="shared" ref="BY7:BY70" ca="1" si="35">IF(INDEX($AB$3:$AF$156,MATCH(BU7,$AD$3:$AD$156,0),5)="Income",INDEX($AB$3:$AF$156,MATCH(BU7,$AD$3:$AD$156,0),5),"")</f>
        <v>Income</v>
      </c>
      <c r="BZ7" s="412">
        <f ca="1">IF(OR(CA7="",CA7=0),"",MAX(BZ$5:BZ6)+1)</f>
        <v>2</v>
      </c>
      <c r="CA7" s="316" t="str">
        <f ca="1">IFERROR(INDEX($AJ$38:$AJ$49, ROWS($CA$4:CA5)), IFERROR(INDEX($AN$38:$AN$49, ROWS($CA$4:CA5)-ROWS($AJ$38:$AJ$49)), IFERROR(INDEX($AR$38:$AR$49, ROWS($CA$4:CA5)-ROWS($AJ$38:$AJ$49)-ROWS($AN$38:$AN$49)),IFERROR(INDEX($AV$38:$AV$49, ROWS($CA$4:CA5)-ROWS($AJ$38:$AJ$49)-ROWS($AN$38:$AN$49)-ROWS($AR$38:$AR$49)),IFERROR(INDEX($AZ$38:$AZ$49, ROWS($CA$4:CA5)-ROWS($AJ$38:$AJ$49)-ROWS($AN$38:$AN$49)-ROWS($AR$38:$AR$49)-ROWS($AV$38:$AV$49)),IFERROR(INDEX($BD$38:$BD$49, ROWS($CA$4:CA5)-ROWS($AJ$38:$AJ$49)-ROWS($AN$38:$AN$49)-ROWS($AR$38:$AR$49)-ROWS($AV$38:$AV$49)-ROWS($AZ$38:$AZ$49)),IFERROR(INDEX($BH$38:$BH$49, ROWS($CA$4:CA5)-ROWS($AJ$38:$AJ$49)-ROWS($AN$38:$AN$49)-ROWS($AR$38:$AR$49)-ROWS($AV$38:$AV$49)-ROWS($AZ$38:$AZ$49)-ROWS($BD$38:$BD$49)), "")))))))</f>
        <v>D. Store Card 2</v>
      </c>
      <c r="CB7" s="316" t="str">
        <f t="shared" ref="CB7:CB70" ca="1" si="36">IFERROR(INDEX($CA$6:$CA$90,MATCH(ROW()-ROW($CB$5),$BZ$6:$BZ$90,0)),"")</f>
        <v>D. Store Card 2</v>
      </c>
      <c r="CC7" s="316">
        <f ca="1">IF(OR(CD7="",CD7=0),"",MAX(CC$5:CC6)+1)</f>
        <v>2</v>
      </c>
      <c r="CD7" s="316">
        <f ca="1">IFERROR(INDEX($AK$38:$AK$49, ROWS($CD$4:CD5)), IFERROR(INDEX($AO$38:$AO$49, ROWS($CD$4:CD5)-ROWS($AK$38:$AK$49)), IFERROR(INDEX($AS$38:$AS$49, ROWS($CD$4:CD5)-ROWS($AK$38:$AK$49)-ROWS($AO$38:$AO$49)),IFERROR(INDEX($AW$38:$AW$49, ROWS($CD$4:CD5)-ROWS($AK$38:$AK$49)-ROWS($AO$38:$AO$49)-ROWS($AS$38:$AS$49)),IFERROR(INDEX($BA$38:$BA$49, ROWS($CD$4:CD5)-ROWS($AK$38:$AK$49)-ROWS($AO$38:$AO$49)-ROWS($AS$38:$AS$49)-ROWS($AW$38:$AW$49)),IFERROR(INDEX($BE$38:$BE$49, ROWS($CD$4:CD5)-ROWS($AK$38:$AK$49)-ROWS($AO$38:$AO$49)-ROWS($AS$38:$AS$49)-ROWS($AW$38:$AW$49)-ROWS($BA$38:$BA$49)),IFERROR(INDEX($BI$38:$BI$49, ROWS($CD$4:CD5)-ROWS($AK$38:$AK$49)-ROWS($AO$38:$AO$49)-ROWS($AS$38:$AS$49)-ROWS($AW$38:$AW$49)-ROWS($BA$38:$BA$49)-ROWS($BE$38:$BE$49)), "")))))))</f>
        <v>30</v>
      </c>
      <c r="CE7" s="316">
        <f t="shared" ref="CE7:CE70" ca="1" si="37">IFERROR(INDEX($CD$6:$CD$90,MATCH(ROW()-ROW($CE$5),$CC$6:$CC$90,0)),"")</f>
        <v>30</v>
      </c>
      <c r="CF7" s="413" t="str">
        <f t="shared" ref="CF7:CF70" ca="1" si="38">IF(INDEX($AB$3:$AF$156,MATCH(CB7,$AD$3:$AD$156,0),5)="Income",INDEX($AB$3:$AF$156,MATCH(CB7,$AD$3:$AD$156,0),5),"")</f>
        <v/>
      </c>
      <c r="CG7" s="412" t="str">
        <f ca="1">IF(OR(CH7="",CH7=0),"",MAX(CG$5:CG6)+1)</f>
        <v/>
      </c>
      <c r="CH7" s="316" t="str">
        <f ca="1">IFERROR(INDEX($AJ$54:$AJ$65, ROWS($CH$4:CH5)), IFERROR(INDEX($AN$54:$AN$65, ROWS($CH$4:CH5)-ROWS($AJ$54:$AJ$65)), IFERROR(INDEX($AR$54:$AR$65, ROWS($CH$4:CH5)-ROWS($AJ$54:$AJ$65)-ROWS($AN$54:$AN$65)),IFERROR(INDEX($AV$54:$AV$65, ROWS($CH$4:CH5)-ROWS($AJ$54:$AJ$65)-ROWS($AN$54:$AN$65)-ROWS($AR$54:$AR$65)),IFERROR(INDEX($AZ$54:$AZ$65, ROWS($CH$4:CH5)-ROWS($AJ$54:$AJ$65)-ROWS($AN$54:$AN$65)-ROWS($AR$54:$AR$65)-ROWS($AV$54:$AV$65)),IFERROR(INDEX($BD$54:$BD$65, ROWS($CH$4:CH5)-ROWS($AJ$54:$AJ$65)-ROWS($AN$54:$AN$65)-ROWS($AR$54:$AR$65)-ROWS($AV$54:$AV$65)-ROWS($AZ$54:$AZ$65)),IFERROR(INDEX($BH$54:$BH$65, ROWS($CH$4:CH5)-ROWS($AJ$54:$AJ$65)-ROWS($AN$54:$AN$65)-ROWS($AR$54:$AR$65)-ROWS($AV$54:$AV$65)-ROWS($AZ$54:$AZ$65)-ROWS($BD$54:$BD$65)), "")))))))</f>
        <v/>
      </c>
      <c r="CI7" s="316" t="str">
        <f t="shared" ref="CI7:CI70" ca="1" si="39">IFERROR(INDEX($CH$6:$CH$90,MATCH(ROW()-ROW($CI$5),$CG$6:$CG$90,0)),"")</f>
        <v>Credit Card 1</v>
      </c>
      <c r="CJ7" s="316" t="str">
        <f ca="1">IF(OR(CK7="",CK7=0),"",MAX(CJ$5:CJ6)+1)</f>
        <v/>
      </c>
      <c r="CK7" s="316" t="str">
        <f ca="1">IFERROR(INDEX($AK$54:$AK$65, ROWS($CK$4:CK5)), IFERROR(INDEX($AO$54:$AO$65, ROWS($CK$4:CK5)-ROWS($AK$54:$AK$65)), IFERROR(INDEX($AS$54:$AS$65, ROWS($CK$4:CK5)-ROWS($AK$54:$AK$65)-ROWS($AO$54:$AO$65)),IFERROR(INDEX($AW$54:$AW$65, ROWS($CK$4:CK5)-ROWS($AK$54:$AK$65)-ROWS($AO$54:$AO$65)-ROWS($AS$54:$AS$65)),IFERROR(INDEX($BA$54:$BA$65, ROWS($CK$4:CK5)-ROWS($AK$54:$AK$65)-ROWS($AO$54:$AO$65)-ROWS($AS$54:$AS$65)-ROWS($AW$54:$AW$65)),IFERROR(INDEX($BE$54:$BE$65, ROWS($CK$4:CK5)-ROWS($AK$54:$AK$65)-ROWS($AO$54:$AO$65)-ROWS($AS$54:$AS$65)-ROWS($AW$54:$AW$65)-ROWS($BA$54:$BA$65)),IFERROR(INDEX($BI$54:$BI$65, ROWS($CK$4:CK5)-ROWS($AK$54:$AK$65)-ROWS($AO$54:$AO$65)-ROWS($AS$54:$AS$65)-ROWS($AW$54:$AW$65)-ROWS($BA$54:$BA$65)-ROWS($BE$54:$BE$65)), "")))))))</f>
        <v/>
      </c>
      <c r="CL7" s="316">
        <f t="shared" ref="CL7:CL70" ca="1" si="40">IFERROR(INDEX($CK$6:$CK$90,MATCH(ROW()-ROW($CL$5),$CJ$6:$CJ$90,0)),"")</f>
        <v>50</v>
      </c>
      <c r="CM7" s="413" t="str">
        <f t="shared" ref="CM7:CM70" ca="1" si="41">IF(INDEX($AB$3:$AF$156,MATCH(CI7,$AD$3:$AD$156,0),5)="Income",INDEX($AB$3:$AF$156,MATCH(CI7,$AD$3:$AD$156,0),5),"")</f>
        <v/>
      </c>
      <c r="CN7" s="412">
        <f ca="1">IF(OR(CO7="",CO7=0),"",MAX(CN$5:CN6)+1)</f>
        <v>2</v>
      </c>
      <c r="CO7" s="316" t="str">
        <f ca="1">IFERROR(INDEX($AJ$70:$AJ$81, ROWS($CO$4:CO5)), IFERROR(INDEX($AN$70:$AN$81, ROWS($CO$4:CO5)-ROWS($AJ$70:$AJ$81)), IFERROR(INDEX($AR$70:$AR$81, ROWS($CO$4:CO5)-ROWS($AJ$70:$AJ$81)-ROWS($AN$70:$AN$81)),IFERROR(INDEX($AV$70:$AV$81, ROWS($CO$4:CO5)-ROWS($AJ$70:$AJ$81)-ROWS($AN$70:$AN$81)-ROWS($AR$70:$AR$81)),IFERROR(INDEX($AZ$70:$AZ$81, ROWS($CO$4:CO5)-ROWS($AJ$70:$AJ$81)-ROWS($AN$70:$AN$81)-ROWS($AR$70:$AR$81)-ROWS($AV$70:$AV$81)),IFERROR(INDEX($BD$70:$BD$81, ROWS($CO$4:CO5)-ROWS($AJ$70:$AJ$81)-ROWS($AN$70:$AN$81)-ROWS($AR$70:$AR$81)-ROWS($AV$70:$AV$81)-ROWS($AZ$70:$AZ$81)),IFERROR(INDEX($BH$70:$BH$81, ROWS($CO$4:CO5)-ROWS($AJ$70:$AJ$81)-ROWS($AN$70:$AN$81)-ROWS($AR$70:$AR$81)-ROWS($AV$70:$AV$81)-ROWS($AZ$70:$AZ$81)-ROWS($BD$70:$BD$81)), "")))))))</f>
        <v>Groceries</v>
      </c>
      <c r="CP7" s="316" t="str">
        <f t="shared" ref="CP7:CP70" ca="1" si="42">IFERROR(INDEX($CO$6:$CO$90,MATCH(ROW()-ROW($CP$5),$CN$6:$CN$90,0)),"")</f>
        <v>Groceries</v>
      </c>
      <c r="CQ7" s="316">
        <f ca="1">IF(OR(CR7="",CR7=0),"",MAX(CQ$5:CQ6)+1)</f>
        <v>2</v>
      </c>
      <c r="CR7" s="316">
        <f ca="1">IFERROR(INDEX($AK$70:$AK$81, ROWS($CR$4:CR5)), IFERROR(INDEX($AO$70:$AO$81, ROWS($CR$4:CR5)-ROWS($AK$70:$AK$81)), IFERROR(INDEX($AS$70:$AS$81, ROWS($CR$4:CR5)-ROWS($AK$70:$AK$81)-ROWS($AO$70:$AO$81)),IFERROR(INDEX($AW$70:$AW$81, ROWS($CR$4:CR5)-ROWS($AK$70:$AK$81)-ROWS($AO$70:$AO$81)-ROWS($AS$70:$AS$81)),IFERROR(INDEX($BA$70:$BA$81, ROWS($CR$4:CR5)-ROWS($AK$70:$AK$81)-ROWS($AO$70:$AO$81)-ROWS($AS$70:$AS$81)-ROWS($AW$70:$AW$81)),IFERROR(INDEX($BE$70:$BE$81, ROWS($CR$4:CR5)-ROWS($AK$70:$AK$81)-ROWS($AO$70:$AO$81)-ROWS($AS$70:$AS$81)-ROWS($AW$70:$AW$81)-ROWS($BA$70:$BA$81)),IFERROR(INDEX($BI$70:$BI$81, ROWS($CR$4:CR5)-ROWS($AK$70:$AK$81)-ROWS($AO$70:$AO$81)-ROWS($AS$70:$AS$81)-ROWS($AW$70:$AW$81)-ROWS($BA$70:$BA$81)-ROWS($BE$70:$BE$81)), "")))))))</f>
        <v>125</v>
      </c>
      <c r="CS7" s="316">
        <f t="shared" ref="CS7:CS70" ca="1" si="43">IFERROR(INDEX($CR$6:$CR$90,MATCH(ROW()-ROW($CS$5),$CQ$6:$CQ$90,0)),"")</f>
        <v>125</v>
      </c>
      <c r="CT7" s="413" t="str">
        <f t="shared" ref="CT7:CT70" ca="1" si="44">IF(INDEX($AB$3:$AF$156,MATCH(CP7,$AD$3:$AD$156,0),5)="Income",INDEX($AB$3:$AF$156,MATCH(CP7,$AD$3:$AD$156,0),5),"")</f>
        <v/>
      </c>
      <c r="CU7" s="412" t="str">
        <f>IF(OR(CV7="",CV7=0),"",MAX(CU$5:CU6)+1)</f>
        <v/>
      </c>
      <c r="CV7" s="316">
        <f>IFERROR(INDEX($AJ$86:$AJ$97, ROWS($CV$4:CV5)), IFERROR(INDEX($AN$86:$AN$97, ROWS($CV$4:CV5)-ROWS($AJ$86:$AJ$97)), ""))</f>
        <v>0</v>
      </c>
      <c r="CW7" s="316" t="str">
        <f t="shared" ref="CW7:CW70" si="45">IFERROR(INDEX($CV$6:$CV$90,MATCH(ROW()-ROW($CW$5),$CU$6:$CU$90,0)),"")</f>
        <v/>
      </c>
      <c r="CX7" s="316" t="str">
        <f>IF(OR(CY7="",CY7=0),"",MAX(CX$5:CX6)+1)</f>
        <v/>
      </c>
      <c r="CY7" s="316">
        <f>IFERROR(INDEX($AK$86:$AK$97, ROWS($CY$4:CY5)), IFERROR(INDEX($AO$86:$AO$97, ROWS($CY$4:CY5)-ROWS($AK$86:$AK$97)), ""))</f>
        <v>0</v>
      </c>
      <c r="CZ7" s="316" t="str">
        <f t="shared" ref="CZ7:CZ70" si="46">IFERROR(INDEX($CY$6:$CY$90,MATCH(ROW()-ROW($CZ$5),$CX$6:$CX$90,0)),"")</f>
        <v/>
      </c>
      <c r="DA7" s="413" t="str">
        <f t="shared" ref="DA7:DA70" si="47">IF(INDEX($AB$3:$AF$156,MATCH(CW7,$AD$3:$AD$156,0),5)="Income",INDEX($AB$3:$AF$156,MATCH(CW7,$AD$3:$AD$156,0),5),"")</f>
        <v/>
      </c>
      <c r="DC7" s="438">
        <f ca="1">IF(OR(DD7="",DD7=0),"",MAX(DC$5:DC6)+1)</f>
        <v>2</v>
      </c>
      <c r="DD7" s="434" t="str">
        <f t="shared" ref="DD7:DD23" ca="1" si="48">IF(BN7="","",IF(NOT(BR7="Income"),BN7,""))</f>
        <v>Mortgage</v>
      </c>
      <c r="DE7" s="413">
        <f t="shared" ref="DE7:DE23" ca="1" si="49">IF(BQ7="","",IF(NOT(BR7="Income"),BQ7,""))</f>
        <v>800</v>
      </c>
      <c r="DF7" s="431" t="str">
        <f ca="1">IF(OR(DG7="",DG7=0),"",MAX(DF$5:DF6)+1)</f>
        <v/>
      </c>
      <c r="DG7" s="412" t="str">
        <f t="shared" ref="DG7:DG23" ca="1" si="50">IF(BN7="","",IF(BR7="Income",BN7,""))</f>
        <v/>
      </c>
      <c r="DH7" s="413" t="str">
        <f t="shared" ref="DH7:DH23" ca="1" si="51">IF(BN7="","",IF(BR7="Income",BQ7,""))</f>
        <v/>
      </c>
      <c r="DI7" s="412" t="str">
        <f t="shared" ref="DI7:DI23" ca="1" si="52">IFERROR(INDEX($DD$6:$DD$23,MATCH(ROW()-ROW($DI$5),$DC$6:$DC$23,0)),"")</f>
        <v>Mortgage</v>
      </c>
      <c r="DJ7" s="413">
        <f t="shared" ref="DJ7:DJ23" ca="1" si="53">IFERROR(INDEX($DE$6:$DE$23,MATCH(ROW()-ROW($DI$5),$DC$6:$DC$23,0)),"")</f>
        <v>800</v>
      </c>
      <c r="DK7" s="412" t="str">
        <f t="shared" ref="DK7:DK23" ca="1" si="54">IFERROR(INDEX($DG$6:$DG$23,MATCH(ROW()-ROW($DK$5),$DF$6:$DF$23,0)),"")</f>
        <v/>
      </c>
      <c r="DL7" s="413" t="str">
        <f t="shared" ref="DL7:DL23" ca="1" si="55">IFERROR(INDEX($DH$6:$DH$23,MATCH(ROW()-ROW($DK$5),$DF$6:$DF$23,0)),"")</f>
        <v/>
      </c>
      <c r="DN7" s="425" t="str">
        <f ca="1">IF(DI9="","",CONCATENATE(DI9," - ",DJ9))</f>
        <v>Lawn Service - 50</v>
      </c>
      <c r="DO7" s="295" t="str">
        <f ca="1">IF(DI10="","",CONCATENATE(DI10," - ",DJ10))</f>
        <v>Internet - 100</v>
      </c>
      <c r="DP7" s="295" t="str">
        <f ca="1">IF(DI11="","",CONCATENATE(DI11," - ",DJ11))</f>
        <v>D. Store Card 3 - 30</v>
      </c>
      <c r="DQ7" s="425" t="str">
        <f ca="1">IF(DK9="","",CONCATENATE(DK9," - ",DL9))</f>
        <v/>
      </c>
      <c r="DR7" s="295" t="str">
        <f ca="1">IF(DK10="","",CONCATENATE(DK10," - ",DL10))</f>
        <v/>
      </c>
      <c r="DS7" s="426" t="str">
        <f ca="1">IF(DK11="","",CONCATENATE(DK11," - ",DL11))</f>
        <v/>
      </c>
    </row>
    <row r="8" spans="1:123" s="292" customFormat="1" ht="15" customHeight="1" x14ac:dyDescent="0.3">
      <c r="A8" s="1183"/>
      <c r="B8" s="1182"/>
      <c r="C8" s="1183"/>
      <c r="D8" s="1182"/>
      <c r="E8" s="1183"/>
      <c r="F8" s="1182"/>
      <c r="G8" s="1183"/>
      <c r="H8" s="1182"/>
      <c r="I8" s="1183"/>
      <c r="J8" s="1182"/>
      <c r="K8" s="1183"/>
      <c r="L8" s="1182"/>
      <c r="M8" s="1183"/>
      <c r="N8" s="1182"/>
      <c r="P8" s="295" t="str">
        <f t="shared" ca="1" si="1"/>
        <v/>
      </c>
      <c r="Q8" s="295" t="str">
        <f t="shared" ca="1" si="0"/>
        <v/>
      </c>
      <c r="R8" s="295" t="str">
        <f t="shared" ca="1" si="0"/>
        <v/>
      </c>
      <c r="S8" s="296" t="str">
        <f t="shared" ca="1" si="0"/>
        <v/>
      </c>
      <c r="T8" s="295" t="str">
        <f t="shared" ca="1" si="0"/>
        <v/>
      </c>
      <c r="U8" s="295" t="str">
        <f t="shared" ca="1" si="0"/>
        <v/>
      </c>
      <c r="V8" s="1158" t="s">
        <v>508</v>
      </c>
      <c r="W8" s="1159"/>
      <c r="X8" s="445">
        <f ca="1">IF(X1="",0,X1)</f>
        <v>10160.93</v>
      </c>
      <c r="Y8"/>
      <c r="AB8" s="299"/>
      <c r="AC8" s="358">
        <f>IF('Data Entry'!B14="","",'Data Entry'!B14)</f>
        <v>6</v>
      </c>
      <c r="AD8" s="356" t="str">
        <f>IF('Data Entry'!A14="","",'Data Entry'!A14)</f>
        <v>Life Insurance</v>
      </c>
      <c r="AE8" s="363">
        <f>IF('Data Entry'!C14="","",'Data Entry'!C14)</f>
        <v>70</v>
      </c>
      <c r="AF8" s="402" t="str">
        <f>IF('Data Entry'!E14="","",'Data Entry'!E14)</f>
        <v>Monthly</v>
      </c>
      <c r="AG8" s="300"/>
      <c r="AH8"/>
      <c r="AI8" s="304">
        <f t="shared" ca="1" si="23"/>
        <v>132</v>
      </c>
      <c r="AJ8" s="305" t="str">
        <f t="shared" ca="1" si="2"/>
        <v>Groceries</v>
      </c>
      <c r="AK8" s="306">
        <f t="shared" ca="1" si="3"/>
        <v>125</v>
      </c>
      <c r="AL8" s="307" t="str">
        <f t="shared" ca="1" si="4"/>
        <v>Liquid Bills</v>
      </c>
      <c r="AM8" s="304" t="str">
        <f t="shared" ca="1" si="24"/>
        <v/>
      </c>
      <c r="AN8" s="305" t="str">
        <f t="shared" ca="1" si="5"/>
        <v/>
      </c>
      <c r="AO8" s="306" t="str">
        <f t="shared" ca="1" si="6"/>
        <v/>
      </c>
      <c r="AP8" s="307" t="str">
        <f t="shared" ca="1" si="7"/>
        <v/>
      </c>
      <c r="AQ8" s="304" t="str">
        <f t="shared" ca="1" si="25"/>
        <v/>
      </c>
      <c r="AR8" s="305" t="str">
        <f t="shared" ca="1" si="8"/>
        <v/>
      </c>
      <c r="AS8" s="306" t="str">
        <f t="shared" ca="1" si="9"/>
        <v/>
      </c>
      <c r="AT8" s="307" t="str">
        <f t="shared" ca="1" si="10"/>
        <v/>
      </c>
      <c r="AU8" s="304" t="str">
        <f t="shared" ca="1" si="26"/>
        <v/>
      </c>
      <c r="AV8" s="305" t="str">
        <f t="shared" ca="1" si="11"/>
        <v/>
      </c>
      <c r="AW8" s="306" t="str">
        <f t="shared" ca="1" si="12"/>
        <v/>
      </c>
      <c r="AX8" s="307" t="str">
        <f t="shared" ca="1" si="13"/>
        <v/>
      </c>
      <c r="AY8" s="304">
        <f t="shared" ca="1" si="27"/>
        <v>127</v>
      </c>
      <c r="AZ8" s="305" t="str">
        <f t="shared" ca="1" si="14"/>
        <v>Pet Care</v>
      </c>
      <c r="BA8" s="306">
        <f t="shared" ca="1" si="15"/>
        <v>80</v>
      </c>
      <c r="BB8" s="307" t="str">
        <f t="shared" ca="1" si="16"/>
        <v>Liquid Bills</v>
      </c>
      <c r="BC8" s="304" t="str">
        <f t="shared" ca="1" si="28"/>
        <v/>
      </c>
      <c r="BD8" s="305" t="str">
        <f t="shared" ca="1" si="17"/>
        <v/>
      </c>
      <c r="BE8" s="306" t="str">
        <f t="shared" ca="1" si="18"/>
        <v/>
      </c>
      <c r="BF8" s="307" t="str">
        <f t="shared" ca="1" si="19"/>
        <v/>
      </c>
      <c r="BG8" s="304" t="str">
        <f t="shared" ca="1" si="29"/>
        <v/>
      </c>
      <c r="BH8" s="305" t="str">
        <f t="shared" ca="1" si="20"/>
        <v/>
      </c>
      <c r="BI8" s="306" t="str">
        <f t="shared" ca="1" si="21"/>
        <v/>
      </c>
      <c r="BJ8" s="307" t="str">
        <f t="shared" ca="1" si="22"/>
        <v/>
      </c>
      <c r="BL8" s="412">
        <f ca="1">IF(OR(BM8="",BM8=0),"",MAX(BL$5:BL7)+1)</f>
        <v>3</v>
      </c>
      <c r="BM8" s="316" t="str">
        <f ca="1">IFERROR(INDEX($AJ$6:$AJ$17, ROWS(BM$4:$BM6)), IFERROR(INDEX($AN$6:$AN$17, ROWS(BM$4:$BM6)-ROWS($AJ$6:$AJ$17)), IFERROR(INDEX($AR$6:$AR$17, ROWS(BM$4:$BM6)-ROWS($AJ$6:$AJ$17)-ROWS($AN$6:$AN$17)),IFERROR(INDEX($AV$6:$AV$17, ROWS(BM$4:$BM6)-ROWS($AJ$6:$AJ$17)-ROWS($AN$6:$AN$17)-ROWS($AR$6:$AR$17)),IFERROR(INDEX($AZ$6:$AZ$17, ROWS(BM$4:$BM6)-ROWS($AJ$6:$AJ$17)-ROWS($AN$6:$AN$17)-ROWS($AR$6:$AR$17)-ROWS($AV$6:$AV$17)),IFERROR(INDEX($BD$6:$BD$17, ROWS(BM$4:$BM6)-ROWS($AJ$6:$AJ$17)-ROWS($AN$6:$AN$17)-ROWS($AR$6:$AR$17)-ROWS($AV$6:$AV$17)-ROWS($AZ$6:$AZ$17)),IFERROR(INDEX($BH$6:$BH$17, ROWS(BM$4:$BM6)-ROWS($AJ$6:$AJ$17)-ROWS($AN$6:$AN$17)-ROWS($AR$6:$AR$17)-ROWS($AV$6:$AV$17)-ROWS($AZ$6:$AZ$17)-ROWS($BD$6:$BD$17)), "")))))))</f>
        <v>Groceries</v>
      </c>
      <c r="BN8" s="316" t="str">
        <f t="shared" ca="1" si="30"/>
        <v>Groceries</v>
      </c>
      <c r="BO8" s="316">
        <f ca="1">IF(OR(BP8="",BP8=0),"",MAX(BO$5:BO7)+1)</f>
        <v>3</v>
      </c>
      <c r="BP8" s="316">
        <f ca="1">IFERROR(INDEX($AK$6:$AK$17, ROWS($BP$4:BP6)), IFERROR(INDEX($AO$6:$AO$17, ROWS($BP$4:BP6)-ROWS($AK$6:$AK$17)), IFERROR(INDEX($AS$6:$AS$17, ROWS($BP$4:BP6)-ROWS($AK$6:$AK$17)-ROWS($AO$6:$AO$17)),IFERROR(INDEX($AW$6:$AW$17, ROWS($BP$4:BP6)-ROWS($AK$6:$AK$17)-ROWS($AO$6:$AO$17)-ROWS($AS$6:$AS$17)),IFERROR(INDEX($BA$6:$BA$17, ROWS($BP$4:BP6)-ROWS($AK$6:$AK$17)-ROWS($AO$6:$AO$17)-ROWS($AS$6:$AS$17)-ROWS($AW$6:$AW$17)),IFERROR(INDEX($BE$6:$BE$17, ROWS($BP$4:BP6)-ROWS($AK$6:$AK$17)-ROWS($AO$6:$AO$17)-ROWS($AS$6:$AS$17)-ROWS($AW$6:$AW$17)-ROWS($BA$6:$BA$17)),IFERROR(INDEX($BI$6:$BI$17, ROWS($BP$4:BP6)-ROWS($AK$6:$AK$17)-ROWS($AO$6:$AO$17)-ROWS($AS$6:$AS$17)-ROWS($AW$6:$AW$17)-ROWS($BA$6:$BA$17)-ROWS($BE$6:$BE$17)), "")))))))</f>
        <v>125</v>
      </c>
      <c r="BQ8" s="316">
        <f t="shared" ca="1" si="31"/>
        <v>125</v>
      </c>
      <c r="BR8" s="413" t="str">
        <f t="shared" ca="1" si="32"/>
        <v/>
      </c>
      <c r="BS8" s="412" t="str">
        <f ca="1">IF(OR(BT8="",BT8=0),"",MAX(BS$5:BS7)+1)</f>
        <v/>
      </c>
      <c r="BT8" s="316" t="str">
        <f ca="1">IFERROR(INDEX($AJ$22:$AJ$33, ROWS($BT$4:BT6)), IFERROR(INDEX($AN$22:$AN$33, ROWS($BT$4:BT6)-ROWS($AJ$22:$AJ$33)), IFERROR(INDEX($AR$22:$AR$33, ROWS($BT$4:BT6)-ROWS($AJ$22:$AJ$33)-ROWS($AN$22:$AN$33)),IFERROR(INDEX($AV$22:$AV$33, ROWS($BT$4:BT6)-ROWS($AJ$22:$AJ$33)-ROWS($AN$22:$AN$33)-ROWS($AR$22:$AR$33)),IFERROR(INDEX($AZ$22:$AZ$33, ROWS($BT$4:BT6)-ROWS($AJ$22:$AJ$33)-ROWS($AN$22:$AN$33)-ROWS($AR$22:$AR$33)-ROWS($AV$22:$AV$33)),IFERROR(INDEX($BD$22:$BD$33, ROWS($BT$4:BT6)-ROWS($AJ$22:$AJ$33)-ROWS($AN$22:$AN$33)-ROWS($AR$22:$AR$33)-ROWS($AV$22:$AV$33)-ROWS($AZ$22:$AZ$33)),IFERROR(INDEX($BH$22:$BH$33, ROWS($BT$4:BT6)-ROWS($AJ$22:$AJ$33)-ROWS($AN$22:$AN$33)-ROWS($AR$22:$AR$33)-ROWS($AV$22:$AV$33)-ROWS($AZ$22:$AZ$33)-ROWS($BD$22:$BD$33)), "")))))))</f>
        <v/>
      </c>
      <c r="BU8" s="316" t="str">
        <f t="shared" ca="1" si="33"/>
        <v>Car 2 Gas</v>
      </c>
      <c r="BV8" s="316" t="str">
        <f ca="1">IF(OR(BW8="",BW8=0),"",MAX(BV$5:BV7)+1)</f>
        <v/>
      </c>
      <c r="BW8" s="316" t="str">
        <f ca="1">IFERROR(INDEX($AK$22:$AK$33, ROWS($BW$4:BW6)), IFERROR(INDEX($AO$22:$AO$33, ROWS($BW$4:BW6)-ROWS($AK$22:$AK$33)), IFERROR(INDEX($AS$22:$AS$33, ROWS($BW$4:BW6)-ROWS($AK$22:$AK$33)-ROWS($AO$22:$AO$33)),IFERROR(INDEX($AW$22:$AW$33, ROWS($BW$4:BW6)-ROWS($AK$22:$AK$33)-ROWS($AO$22:$AO$33)-ROWS($AS$22:$AS$33)),IFERROR(INDEX($BA$22:$BA$33, ROWS($BW$4:BW6)-ROWS($AK$22:$AK$33)-ROWS($AO$22:$AO$33)-ROWS($AS$22:$AS$33)-ROWS($AW$22:$AW$33)),IFERROR(INDEX($BE$22:$BE$33, ROWS($BW$4:BW6)-ROWS($AK$22:$AK$33)-ROWS($AO$22:$AO$33)-ROWS($AS$22:$AS$33)-ROWS($AW$22:$AW$33)-ROWS($BA$22:$BA$33)),IFERROR(INDEX($BI$22:$BI$33, ROWS($BW$4:BW6)-ROWS($AK$22:$AK$33)-ROWS($AO$22:$AO$33)-ROWS($AS$22:$AS$33)-ROWS($AW$22:$AW$33)-ROWS($BA$22:$BA$33)-ROWS($BE$22:$BE$33)), "")))))))</f>
        <v/>
      </c>
      <c r="BX8" s="316">
        <f t="shared" ca="1" si="34"/>
        <v>80</v>
      </c>
      <c r="BY8" s="413" t="str">
        <f t="shared" ca="1" si="35"/>
        <v/>
      </c>
      <c r="BZ8" s="412">
        <f ca="1">IF(OR(CA8="",CA8=0),"",MAX(BZ$5:BZ7)+1)</f>
        <v>3</v>
      </c>
      <c r="CA8" s="316" t="str">
        <f ca="1">IFERROR(INDEX($AJ$38:$AJ$49, ROWS($CA$4:CA6)), IFERROR(INDEX($AN$38:$AN$49, ROWS($CA$4:CA6)-ROWS($AJ$38:$AJ$49)), IFERROR(INDEX($AR$38:$AR$49, ROWS($CA$4:CA6)-ROWS($AJ$38:$AJ$49)-ROWS($AN$38:$AN$49)),IFERROR(INDEX($AV$38:$AV$49, ROWS($CA$4:CA6)-ROWS($AJ$38:$AJ$49)-ROWS($AN$38:$AN$49)-ROWS($AR$38:$AR$49)),IFERROR(INDEX($AZ$38:$AZ$49, ROWS($CA$4:CA6)-ROWS($AJ$38:$AJ$49)-ROWS($AN$38:$AN$49)-ROWS($AR$38:$AR$49)-ROWS($AV$38:$AV$49)),IFERROR(INDEX($BD$38:$BD$49, ROWS($CA$4:CA6)-ROWS($AJ$38:$AJ$49)-ROWS($AN$38:$AN$49)-ROWS($AR$38:$AR$49)-ROWS($AV$38:$AV$49)-ROWS($AZ$38:$AZ$49)),IFERROR(INDEX($BH$38:$BH$49, ROWS($CA$4:CA6)-ROWS($AJ$38:$AJ$49)-ROWS($AN$38:$AN$49)-ROWS($AR$38:$AR$49)-ROWS($AV$38:$AV$49)-ROWS($AZ$38:$AZ$49)-ROWS($BD$38:$BD$49)), "")))))))</f>
        <v>Car Payment 1</v>
      </c>
      <c r="CB8" s="316" t="str">
        <f t="shared" ca="1" si="36"/>
        <v>Car Payment 1</v>
      </c>
      <c r="CC8" s="316">
        <f ca="1">IF(OR(CD8="",CD8=0),"",MAX(CC$5:CC7)+1)</f>
        <v>3</v>
      </c>
      <c r="CD8" s="316">
        <f ca="1">IFERROR(INDEX($AK$38:$AK$49, ROWS($CD$4:CD6)), IFERROR(INDEX($AO$38:$AO$49, ROWS($CD$4:CD6)-ROWS($AK$38:$AK$49)), IFERROR(INDEX($AS$38:$AS$49, ROWS($CD$4:CD6)-ROWS($AK$38:$AK$49)-ROWS($AO$38:$AO$49)),IFERROR(INDEX($AW$38:$AW$49, ROWS($CD$4:CD6)-ROWS($AK$38:$AK$49)-ROWS($AO$38:$AO$49)-ROWS($AS$38:$AS$49)),IFERROR(INDEX($BA$38:$BA$49, ROWS($CD$4:CD6)-ROWS($AK$38:$AK$49)-ROWS($AO$38:$AO$49)-ROWS($AS$38:$AS$49)-ROWS($AW$38:$AW$49)),IFERROR(INDEX($BE$38:$BE$49, ROWS($CD$4:CD6)-ROWS($AK$38:$AK$49)-ROWS($AO$38:$AO$49)-ROWS($AS$38:$AS$49)-ROWS($AW$38:$AW$49)-ROWS($BA$38:$BA$49)),IFERROR(INDEX($BI$38:$BI$49, ROWS($CD$4:CD6)-ROWS($AK$38:$AK$49)-ROWS($AO$38:$AO$49)-ROWS($AS$38:$AS$49)-ROWS($AW$38:$AW$49)-ROWS($BA$38:$BA$49)-ROWS($BE$38:$BE$49)), "")))))))</f>
        <v>350</v>
      </c>
      <c r="CE8" s="316">
        <f t="shared" ca="1" si="37"/>
        <v>350</v>
      </c>
      <c r="CF8" s="413" t="str">
        <f t="shared" ca="1" si="38"/>
        <v/>
      </c>
      <c r="CG8" s="412" t="str">
        <f ca="1">IF(OR(CH8="",CH8=0),"",MAX(CG$5:CG7)+1)</f>
        <v/>
      </c>
      <c r="CH8" s="316" t="str">
        <f ca="1">IFERROR(INDEX($AJ$54:$AJ$65, ROWS($CH$4:CH6)), IFERROR(INDEX($AN$54:$AN$65, ROWS($CH$4:CH6)-ROWS($AJ$54:$AJ$65)), IFERROR(INDEX($AR$54:$AR$65, ROWS($CH$4:CH6)-ROWS($AJ$54:$AJ$65)-ROWS($AN$54:$AN$65)),IFERROR(INDEX($AV$54:$AV$65, ROWS($CH$4:CH6)-ROWS($AJ$54:$AJ$65)-ROWS($AN$54:$AN$65)-ROWS($AR$54:$AR$65)),IFERROR(INDEX($AZ$54:$AZ$65, ROWS($CH$4:CH6)-ROWS($AJ$54:$AJ$65)-ROWS($AN$54:$AN$65)-ROWS($AR$54:$AR$65)-ROWS($AV$54:$AV$65)),IFERROR(INDEX($BD$54:$BD$65, ROWS($CH$4:CH6)-ROWS($AJ$54:$AJ$65)-ROWS($AN$54:$AN$65)-ROWS($AR$54:$AR$65)-ROWS($AV$54:$AV$65)-ROWS($AZ$54:$AZ$65)),IFERROR(INDEX($BH$54:$BH$65, ROWS($CH$4:CH6)-ROWS($AJ$54:$AJ$65)-ROWS($AN$54:$AN$65)-ROWS($AR$54:$AR$65)-ROWS($AV$54:$AV$65)-ROWS($AZ$54:$AZ$65)-ROWS($BD$54:$BD$65)), "")))))))</f>
        <v/>
      </c>
      <c r="CI8" s="316" t="str">
        <f t="shared" ca="1" si="39"/>
        <v>Paycheck 2</v>
      </c>
      <c r="CJ8" s="316" t="str">
        <f ca="1">IF(OR(CK8="",CK8=0),"",MAX(CJ$5:CJ7)+1)</f>
        <v/>
      </c>
      <c r="CK8" s="316" t="str">
        <f ca="1">IFERROR(INDEX($AK$54:$AK$65, ROWS($CK$4:CK6)), IFERROR(INDEX($AO$54:$AO$65, ROWS($CK$4:CK6)-ROWS($AK$54:$AK$65)), IFERROR(INDEX($AS$54:$AS$65, ROWS($CK$4:CK6)-ROWS($AK$54:$AK$65)-ROWS($AO$54:$AO$65)),IFERROR(INDEX($AW$54:$AW$65, ROWS($CK$4:CK6)-ROWS($AK$54:$AK$65)-ROWS($AO$54:$AO$65)-ROWS($AS$54:$AS$65)),IFERROR(INDEX($BA$54:$BA$65, ROWS($CK$4:CK6)-ROWS($AK$54:$AK$65)-ROWS($AO$54:$AO$65)-ROWS($AS$54:$AS$65)-ROWS($AW$54:$AW$65)),IFERROR(INDEX($BE$54:$BE$65, ROWS($CK$4:CK6)-ROWS($AK$54:$AK$65)-ROWS($AO$54:$AO$65)-ROWS($AS$54:$AS$65)-ROWS($AW$54:$AW$65)-ROWS($BA$54:$BA$65)),IFERROR(INDEX($BI$54:$BI$65, ROWS($CK$4:CK6)-ROWS($AK$54:$AK$65)-ROWS($AO$54:$AO$65)-ROWS($AS$54:$AS$65)-ROWS($AW$54:$AW$65)-ROWS($BA$54:$BA$65)-ROWS($BE$54:$BE$65)), "")))))))</f>
        <v/>
      </c>
      <c r="CL8" s="316">
        <f t="shared" ca="1" si="40"/>
        <v>400</v>
      </c>
      <c r="CM8" s="413" t="str">
        <f t="shared" ca="1" si="41"/>
        <v>Income</v>
      </c>
      <c r="CN8" s="412" t="str">
        <f ca="1">IF(OR(CO8="",CO8=0),"",MAX(CN$5:CN7)+1)</f>
        <v/>
      </c>
      <c r="CO8" s="316" t="str">
        <f ca="1">IFERROR(INDEX($AJ$70:$AJ$81, ROWS($CO$4:CO6)), IFERROR(INDEX($AN$70:$AN$81, ROWS($CO$4:CO6)-ROWS($AJ$70:$AJ$81)), IFERROR(INDEX($AR$70:$AR$81, ROWS($CO$4:CO6)-ROWS($AJ$70:$AJ$81)-ROWS($AN$70:$AN$81)),IFERROR(INDEX($AV$70:$AV$81, ROWS($CO$4:CO6)-ROWS($AJ$70:$AJ$81)-ROWS($AN$70:$AN$81)-ROWS($AR$70:$AR$81)),IFERROR(INDEX($AZ$70:$AZ$81, ROWS($CO$4:CO6)-ROWS($AJ$70:$AJ$81)-ROWS($AN$70:$AN$81)-ROWS($AR$70:$AR$81)-ROWS($AV$70:$AV$81)),IFERROR(INDEX($BD$70:$BD$81, ROWS($CO$4:CO6)-ROWS($AJ$70:$AJ$81)-ROWS($AN$70:$AN$81)-ROWS($AR$70:$AR$81)-ROWS($AV$70:$AV$81)-ROWS($AZ$70:$AZ$81)),IFERROR(INDEX($BH$70:$BH$81, ROWS($CO$4:CO6)-ROWS($AJ$70:$AJ$81)-ROWS($AN$70:$AN$81)-ROWS($AR$70:$AR$81)-ROWS($AV$70:$AV$81)-ROWS($AZ$70:$AZ$81)-ROWS($BD$70:$BD$81)), "")))))))</f>
        <v/>
      </c>
      <c r="CP8" s="316" t="str">
        <f t="shared" ca="1" si="42"/>
        <v>Electric / Water</v>
      </c>
      <c r="CQ8" s="316" t="str">
        <f ca="1">IF(OR(CR8="",CR8=0),"",MAX(CQ$5:CQ7)+1)</f>
        <v/>
      </c>
      <c r="CR8" s="316" t="str">
        <f ca="1">IFERROR(INDEX($AK$70:$AK$81, ROWS($CR$4:CR6)), IFERROR(INDEX($AO$70:$AO$81, ROWS($CR$4:CR6)-ROWS($AK$70:$AK$81)), IFERROR(INDEX($AS$70:$AS$81, ROWS($CR$4:CR6)-ROWS($AK$70:$AK$81)-ROWS($AO$70:$AO$81)),IFERROR(INDEX($AW$70:$AW$81, ROWS($CR$4:CR6)-ROWS($AK$70:$AK$81)-ROWS($AO$70:$AO$81)-ROWS($AS$70:$AS$81)),IFERROR(INDEX($BA$70:$BA$81, ROWS($CR$4:CR6)-ROWS($AK$70:$AK$81)-ROWS($AO$70:$AO$81)-ROWS($AS$70:$AS$81)-ROWS($AW$70:$AW$81)),IFERROR(INDEX($BE$70:$BE$81, ROWS($CR$4:CR6)-ROWS($AK$70:$AK$81)-ROWS($AO$70:$AO$81)-ROWS($AS$70:$AS$81)-ROWS($AW$70:$AW$81)-ROWS($BA$70:$BA$81)),IFERROR(INDEX($BI$70:$BI$81, ROWS($CR$4:CR6)-ROWS($AK$70:$AK$81)-ROWS($AO$70:$AO$81)-ROWS($AS$70:$AS$81)-ROWS($AW$70:$AW$81)-ROWS($BA$70:$BA$81)-ROWS($BE$70:$BE$81)), "")))))))</f>
        <v/>
      </c>
      <c r="CS8" s="316">
        <f t="shared" ca="1" si="43"/>
        <v>150</v>
      </c>
      <c r="CT8" s="413" t="str">
        <f t="shared" ca="1" si="44"/>
        <v/>
      </c>
      <c r="CU8" s="412" t="str">
        <f>IF(OR(CV8="",CV8=0),"",MAX(CU$5:CU7)+1)</f>
        <v/>
      </c>
      <c r="CV8" s="316">
        <f>IFERROR(INDEX($AJ$86:$AJ$97, ROWS($CV$4:CV6)), IFERROR(INDEX($AN$86:$AN$97, ROWS($CV$4:CV6)-ROWS($AJ$86:$AJ$97)), ""))</f>
        <v>0</v>
      </c>
      <c r="CW8" s="316" t="str">
        <f t="shared" si="45"/>
        <v/>
      </c>
      <c r="CX8" s="316" t="str">
        <f>IF(OR(CY8="",CY8=0),"",MAX(CX$5:CX7)+1)</f>
        <v/>
      </c>
      <c r="CY8" s="316">
        <f>IFERROR(INDEX($AK$86:$AK$97, ROWS($CY$4:CY6)), IFERROR(INDEX($AO$86:$AO$97, ROWS($CY$4:CY6)-ROWS($AK$86:$AK$97)), ""))</f>
        <v>0</v>
      </c>
      <c r="CZ8" s="316" t="str">
        <f t="shared" si="46"/>
        <v/>
      </c>
      <c r="DA8" s="413" t="str">
        <f t="shared" si="47"/>
        <v/>
      </c>
      <c r="DC8" s="438">
        <f ca="1">IF(OR(DD8="",DD8=0),"",MAX(DC$5:DC7)+1)</f>
        <v>3</v>
      </c>
      <c r="DD8" s="434" t="str">
        <f t="shared" ca="1" si="48"/>
        <v>Groceries</v>
      </c>
      <c r="DE8" s="413">
        <f t="shared" ca="1" si="49"/>
        <v>125</v>
      </c>
      <c r="DF8" s="431" t="str">
        <f ca="1">IF(OR(DG8="",DG8=0),"",MAX(DF$5:DF7)+1)</f>
        <v/>
      </c>
      <c r="DG8" s="412" t="str">
        <f t="shared" ca="1" si="50"/>
        <v/>
      </c>
      <c r="DH8" s="413" t="str">
        <f t="shared" ca="1" si="51"/>
        <v/>
      </c>
      <c r="DI8" s="412" t="str">
        <f t="shared" ca="1" si="52"/>
        <v>Groceries</v>
      </c>
      <c r="DJ8" s="413">
        <f t="shared" ca="1" si="53"/>
        <v>125</v>
      </c>
      <c r="DK8" s="412" t="str">
        <f t="shared" ca="1" si="54"/>
        <v/>
      </c>
      <c r="DL8" s="413" t="str">
        <f t="shared" ca="1" si="55"/>
        <v/>
      </c>
      <c r="DN8" s="425" t="str">
        <f ca="1">IF(DI12="","",CONCATENATE(DI12," - ",DJ12))</f>
        <v>Pet Care - 80</v>
      </c>
      <c r="DO8" s="295" t="str">
        <f ca="1">IF(DI13="","",CONCATENATE(DI13," - ",DJ13))</f>
        <v>Life Insurance - 70</v>
      </c>
      <c r="DP8" s="295" t="str">
        <f ca="1">IF(DI14="","",CONCATENATE(DI14," - ",DJ14))</f>
        <v/>
      </c>
      <c r="DQ8" s="425" t="str">
        <f ca="1">IF(DK12="","",CONCATENATE(DK12," - ",DL12))</f>
        <v/>
      </c>
      <c r="DR8" s="295" t="str">
        <f ca="1">IF(DK13="","",CONCATENATE(DK13," - ",DL13))</f>
        <v/>
      </c>
      <c r="DS8" s="426" t="str">
        <f ca="1">IF(DK14="","",CONCATENATE(DK14," - ",DL14))</f>
        <v/>
      </c>
    </row>
    <row r="9" spans="1:123" s="292" customFormat="1" ht="15" customHeight="1" x14ac:dyDescent="0.3">
      <c r="A9" s="1183" t="s">
        <v>478</v>
      </c>
      <c r="B9" s="1182"/>
      <c r="C9" s="1183" t="s">
        <v>478</v>
      </c>
      <c r="D9" s="1182"/>
      <c r="E9" s="1183" t="s">
        <v>478</v>
      </c>
      <c r="F9" s="1182"/>
      <c r="G9" s="1183" t="s">
        <v>478</v>
      </c>
      <c r="H9" s="1182"/>
      <c r="I9" s="1183" t="s">
        <v>478</v>
      </c>
      <c r="J9" s="1182"/>
      <c r="K9" s="1183" t="s">
        <v>478</v>
      </c>
      <c r="L9" s="1182"/>
      <c r="M9" s="1183" t="s">
        <v>478</v>
      </c>
      <c r="N9" s="1182"/>
      <c r="P9" s="295" t="str">
        <f t="shared" ca="1" si="1"/>
        <v/>
      </c>
      <c r="Q9" s="295" t="str">
        <f t="shared" ca="1" si="0"/>
        <v/>
      </c>
      <c r="R9" s="295" t="str">
        <f t="shared" ca="1" si="0"/>
        <v/>
      </c>
      <c r="S9" s="296" t="str">
        <f t="shared" ca="1" si="0"/>
        <v/>
      </c>
      <c r="T9" s="295" t="str">
        <f t="shared" ca="1" si="0"/>
        <v/>
      </c>
      <c r="U9" s="295" t="str">
        <f t="shared" ca="1" si="0"/>
        <v/>
      </c>
      <c r="V9" s="1158"/>
      <c r="W9" s="1159"/>
      <c r="X9" s="445"/>
      <c r="Y9"/>
      <c r="AB9" s="299"/>
      <c r="AC9" s="358">
        <f>IF('Data Entry'!B15="","",'Data Entry'!B15)</f>
        <v>17</v>
      </c>
      <c r="AD9" s="356" t="str">
        <f>IF('Data Entry'!A15="","",'Data Entry'!A15)</f>
        <v>Cellular</v>
      </c>
      <c r="AE9" s="363">
        <f>IF('Data Entry'!C15="","",'Data Entry'!C15)</f>
        <v>225</v>
      </c>
      <c r="AF9" s="402" t="str">
        <f>IF('Data Entry'!E15="","",'Data Entry'!E15)</f>
        <v>Monthly</v>
      </c>
      <c r="AG9" s="300"/>
      <c r="AH9"/>
      <c r="AI9" s="304" t="str">
        <f t="shared" ca="1" si="23"/>
        <v/>
      </c>
      <c r="AJ9" s="305" t="str">
        <f t="shared" ca="1" si="2"/>
        <v/>
      </c>
      <c r="AK9" s="306" t="str">
        <f t="shared" ca="1" si="3"/>
        <v/>
      </c>
      <c r="AL9" s="307" t="str">
        <f t="shared" ca="1" si="4"/>
        <v/>
      </c>
      <c r="AM9" s="304" t="str">
        <f t="shared" ca="1" si="24"/>
        <v/>
      </c>
      <c r="AN9" s="305" t="str">
        <f t="shared" ca="1" si="5"/>
        <v/>
      </c>
      <c r="AO9" s="306" t="str">
        <f t="shared" ca="1" si="6"/>
        <v/>
      </c>
      <c r="AP9" s="307" t="str">
        <f t="shared" ca="1" si="7"/>
        <v/>
      </c>
      <c r="AQ9" s="304" t="str">
        <f t="shared" ca="1" si="25"/>
        <v/>
      </c>
      <c r="AR9" s="305" t="str">
        <f t="shared" ca="1" si="8"/>
        <v/>
      </c>
      <c r="AS9" s="306" t="str">
        <f t="shared" ca="1" si="9"/>
        <v/>
      </c>
      <c r="AT9" s="307" t="str">
        <f t="shared" ca="1" si="10"/>
        <v/>
      </c>
      <c r="AU9" s="304" t="str">
        <f t="shared" ca="1" si="26"/>
        <v/>
      </c>
      <c r="AV9" s="305" t="str">
        <f t="shared" ca="1" si="11"/>
        <v/>
      </c>
      <c r="AW9" s="306" t="str">
        <f t="shared" ca="1" si="12"/>
        <v/>
      </c>
      <c r="AX9" s="307" t="str">
        <f t="shared" ca="1" si="13"/>
        <v/>
      </c>
      <c r="AY9" s="304" t="str">
        <f t="shared" ca="1" si="27"/>
        <v/>
      </c>
      <c r="AZ9" s="305" t="str">
        <f t="shared" ca="1" si="14"/>
        <v/>
      </c>
      <c r="BA9" s="306" t="str">
        <f t="shared" ca="1" si="15"/>
        <v/>
      </c>
      <c r="BB9" s="307" t="str">
        <f t="shared" ca="1" si="16"/>
        <v/>
      </c>
      <c r="BC9" s="304" t="str">
        <f t="shared" ca="1" si="28"/>
        <v/>
      </c>
      <c r="BD9" s="305" t="str">
        <f t="shared" ca="1" si="17"/>
        <v/>
      </c>
      <c r="BE9" s="306" t="str">
        <f t="shared" ca="1" si="18"/>
        <v/>
      </c>
      <c r="BF9" s="307" t="str">
        <f t="shared" ca="1" si="19"/>
        <v/>
      </c>
      <c r="BG9" s="304" t="str">
        <f t="shared" ca="1" si="29"/>
        <v/>
      </c>
      <c r="BH9" s="305" t="str">
        <f t="shared" ca="1" si="20"/>
        <v/>
      </c>
      <c r="BI9" s="306" t="str">
        <f t="shared" ca="1" si="21"/>
        <v/>
      </c>
      <c r="BJ9" s="307" t="str">
        <f t="shared" ca="1" si="22"/>
        <v/>
      </c>
      <c r="BL9" s="412" t="str">
        <f ca="1">IF(OR(BM9="",BM9=0),"",MAX(BL$5:BL8)+1)</f>
        <v/>
      </c>
      <c r="BM9" s="316" t="str">
        <f ca="1">IFERROR(INDEX($AJ$6:$AJ$17, ROWS(BM$4:$BM7)), IFERROR(INDEX($AN$6:$AN$17, ROWS(BM$4:$BM7)-ROWS($AJ$6:$AJ$17)), IFERROR(INDEX($AR$6:$AR$17, ROWS(BM$4:$BM7)-ROWS($AJ$6:$AJ$17)-ROWS($AN$6:$AN$17)),IFERROR(INDEX($AV$6:$AV$17, ROWS(BM$4:$BM7)-ROWS($AJ$6:$AJ$17)-ROWS($AN$6:$AN$17)-ROWS($AR$6:$AR$17)),IFERROR(INDEX($AZ$6:$AZ$17, ROWS(BM$4:$BM7)-ROWS($AJ$6:$AJ$17)-ROWS($AN$6:$AN$17)-ROWS($AR$6:$AR$17)-ROWS($AV$6:$AV$17)),IFERROR(INDEX($BD$6:$BD$17, ROWS(BM$4:$BM7)-ROWS($AJ$6:$AJ$17)-ROWS($AN$6:$AN$17)-ROWS($AR$6:$AR$17)-ROWS($AV$6:$AV$17)-ROWS($AZ$6:$AZ$17)),IFERROR(INDEX($BH$6:$BH$17, ROWS(BM$4:$BM7)-ROWS($AJ$6:$AJ$17)-ROWS($AN$6:$AN$17)-ROWS($AR$6:$AR$17)-ROWS($AV$6:$AV$17)-ROWS($AZ$6:$AZ$17)-ROWS($BD$6:$BD$17)), "")))))))</f>
        <v/>
      </c>
      <c r="BN9" s="316" t="str">
        <f t="shared" ca="1" si="30"/>
        <v>Paycheck 2</v>
      </c>
      <c r="BO9" s="316" t="str">
        <f ca="1">IF(OR(BP9="",BP9=0),"",MAX(BO$5:BO8)+1)</f>
        <v/>
      </c>
      <c r="BP9" s="316" t="str">
        <f ca="1">IFERROR(INDEX($AK$6:$AK$17, ROWS($BP$4:BP7)), IFERROR(INDEX($AO$6:$AO$17, ROWS($BP$4:BP7)-ROWS($AK$6:$AK$17)), IFERROR(INDEX($AS$6:$AS$17, ROWS($BP$4:BP7)-ROWS($AK$6:$AK$17)-ROWS($AO$6:$AO$17)),IFERROR(INDEX($AW$6:$AW$17, ROWS($BP$4:BP7)-ROWS($AK$6:$AK$17)-ROWS($AO$6:$AO$17)-ROWS($AS$6:$AS$17)),IFERROR(INDEX($BA$6:$BA$17, ROWS($BP$4:BP7)-ROWS($AK$6:$AK$17)-ROWS($AO$6:$AO$17)-ROWS($AS$6:$AS$17)-ROWS($AW$6:$AW$17)),IFERROR(INDEX($BE$6:$BE$17, ROWS($BP$4:BP7)-ROWS($AK$6:$AK$17)-ROWS($AO$6:$AO$17)-ROWS($AS$6:$AS$17)-ROWS($AW$6:$AW$17)-ROWS($BA$6:$BA$17)),IFERROR(INDEX($BI$6:$BI$17, ROWS($BP$4:BP7)-ROWS($AK$6:$AK$17)-ROWS($AO$6:$AO$17)-ROWS($AS$6:$AS$17)-ROWS($AW$6:$AW$17)-ROWS($BA$6:$BA$17)-ROWS($BE$6:$BE$17)), "")))))))</f>
        <v/>
      </c>
      <c r="BQ9" s="316">
        <f t="shared" ca="1" si="31"/>
        <v>400</v>
      </c>
      <c r="BR9" s="413" t="str">
        <f t="shared" ca="1" si="32"/>
        <v>Income</v>
      </c>
      <c r="BS9" s="412" t="str">
        <f ca="1">IF(OR(BT9="",BT9=0),"",MAX(BS$5:BS8)+1)</f>
        <v/>
      </c>
      <c r="BT9" s="316" t="str">
        <f ca="1">IFERROR(INDEX($AJ$22:$AJ$33, ROWS($BT$4:BT7)), IFERROR(INDEX($AN$22:$AN$33, ROWS($BT$4:BT7)-ROWS($AJ$22:$AJ$33)), IFERROR(INDEX($AR$22:$AR$33, ROWS($BT$4:BT7)-ROWS($AJ$22:$AJ$33)-ROWS($AN$22:$AN$33)),IFERROR(INDEX($AV$22:$AV$33, ROWS($BT$4:BT7)-ROWS($AJ$22:$AJ$33)-ROWS($AN$22:$AN$33)-ROWS($AR$22:$AR$33)),IFERROR(INDEX($AZ$22:$AZ$33, ROWS($BT$4:BT7)-ROWS($AJ$22:$AJ$33)-ROWS($AN$22:$AN$33)-ROWS($AR$22:$AR$33)-ROWS($AV$22:$AV$33)),IFERROR(INDEX($BD$22:$BD$33, ROWS($BT$4:BT7)-ROWS($AJ$22:$AJ$33)-ROWS($AN$22:$AN$33)-ROWS($AR$22:$AR$33)-ROWS($AV$22:$AV$33)-ROWS($AZ$22:$AZ$33)),IFERROR(INDEX($BH$22:$BH$33, ROWS($BT$4:BT7)-ROWS($AJ$22:$AJ$33)-ROWS($AN$22:$AN$33)-ROWS($AR$22:$AR$33)-ROWS($AV$22:$AV$33)-ROWS($AZ$22:$AZ$33)-ROWS($BD$22:$BD$33)), "")))))))</f>
        <v/>
      </c>
      <c r="BU9" s="316" t="str">
        <f t="shared" ca="1" si="33"/>
        <v>Netflix</v>
      </c>
      <c r="BV9" s="316" t="str">
        <f ca="1">IF(OR(BW9="",BW9=0),"",MAX(BV$5:BV8)+1)</f>
        <v/>
      </c>
      <c r="BW9" s="316" t="str">
        <f ca="1">IFERROR(INDEX($AK$22:$AK$33, ROWS($BW$4:BW7)), IFERROR(INDEX($AO$22:$AO$33, ROWS($BW$4:BW7)-ROWS($AK$22:$AK$33)), IFERROR(INDEX($AS$22:$AS$33, ROWS($BW$4:BW7)-ROWS($AK$22:$AK$33)-ROWS($AO$22:$AO$33)),IFERROR(INDEX($AW$22:$AW$33, ROWS($BW$4:BW7)-ROWS($AK$22:$AK$33)-ROWS($AO$22:$AO$33)-ROWS($AS$22:$AS$33)),IFERROR(INDEX($BA$22:$BA$33, ROWS($BW$4:BW7)-ROWS($AK$22:$AK$33)-ROWS($AO$22:$AO$33)-ROWS($AS$22:$AS$33)-ROWS($AW$22:$AW$33)),IFERROR(INDEX($BE$22:$BE$33, ROWS($BW$4:BW7)-ROWS($AK$22:$AK$33)-ROWS($AO$22:$AO$33)-ROWS($AS$22:$AS$33)-ROWS($AW$22:$AW$33)-ROWS($BA$22:$BA$33)),IFERROR(INDEX($BI$22:$BI$33, ROWS($BW$4:BW7)-ROWS($AK$22:$AK$33)-ROWS($AO$22:$AO$33)-ROWS($AS$22:$AS$33)-ROWS($AW$22:$AW$33)-ROWS($BA$22:$BA$33)-ROWS($BE$22:$BE$33)), "")))))))</f>
        <v/>
      </c>
      <c r="BX9" s="316">
        <f t="shared" ca="1" si="34"/>
        <v>14.95</v>
      </c>
      <c r="BY9" s="413" t="str">
        <f t="shared" ca="1" si="35"/>
        <v/>
      </c>
      <c r="BZ9" s="412">
        <f ca="1">IF(OR(CA9="",CA9=0),"",MAX(BZ$5:BZ8)+1)</f>
        <v>4</v>
      </c>
      <c r="CA9" s="316" t="str">
        <f ca="1">IFERROR(INDEX($AJ$38:$AJ$49, ROWS($CA$4:CA7)), IFERROR(INDEX($AN$38:$AN$49, ROWS($CA$4:CA7)-ROWS($AJ$38:$AJ$49)), IFERROR(INDEX($AR$38:$AR$49, ROWS($CA$4:CA7)-ROWS($AJ$38:$AJ$49)-ROWS($AN$38:$AN$49)),IFERROR(INDEX($AV$38:$AV$49, ROWS($CA$4:CA7)-ROWS($AJ$38:$AJ$49)-ROWS($AN$38:$AN$49)-ROWS($AR$38:$AR$49)),IFERROR(INDEX($AZ$38:$AZ$49, ROWS($CA$4:CA7)-ROWS($AJ$38:$AJ$49)-ROWS($AN$38:$AN$49)-ROWS($AR$38:$AR$49)-ROWS($AV$38:$AV$49)),IFERROR(INDEX($BD$38:$BD$49, ROWS($CA$4:CA7)-ROWS($AJ$38:$AJ$49)-ROWS($AN$38:$AN$49)-ROWS($AR$38:$AR$49)-ROWS($AV$38:$AV$49)-ROWS($AZ$38:$AZ$49)),IFERROR(INDEX($BH$38:$BH$49, ROWS($CA$4:CA7)-ROWS($AJ$38:$AJ$49)-ROWS($AN$38:$AN$49)-ROWS($AR$38:$AR$49)-ROWS($AV$38:$AV$49)-ROWS($AZ$38:$AZ$49)-ROWS($BD$38:$BD$49)), "")))))))</f>
        <v>Car Payment 2</v>
      </c>
      <c r="CB9" s="316" t="str">
        <f t="shared" ca="1" si="36"/>
        <v>Car Payment 2</v>
      </c>
      <c r="CC9" s="316">
        <f ca="1">IF(OR(CD9="",CD9=0),"",MAX(CC$5:CC8)+1)</f>
        <v>4</v>
      </c>
      <c r="CD9" s="316">
        <f ca="1">IFERROR(INDEX($AK$38:$AK$49, ROWS($CD$4:CD7)), IFERROR(INDEX($AO$38:$AO$49, ROWS($CD$4:CD7)-ROWS($AK$38:$AK$49)), IFERROR(INDEX($AS$38:$AS$49, ROWS($CD$4:CD7)-ROWS($AK$38:$AK$49)-ROWS($AO$38:$AO$49)),IFERROR(INDEX($AW$38:$AW$49, ROWS($CD$4:CD7)-ROWS($AK$38:$AK$49)-ROWS($AO$38:$AO$49)-ROWS($AS$38:$AS$49)),IFERROR(INDEX($BA$38:$BA$49, ROWS($CD$4:CD7)-ROWS($AK$38:$AK$49)-ROWS($AO$38:$AO$49)-ROWS($AS$38:$AS$49)-ROWS($AW$38:$AW$49)),IFERROR(INDEX($BE$38:$BE$49, ROWS($CD$4:CD7)-ROWS($AK$38:$AK$49)-ROWS($AO$38:$AO$49)-ROWS($AS$38:$AS$49)-ROWS($AW$38:$AW$49)-ROWS($BA$38:$BA$49)),IFERROR(INDEX($BI$38:$BI$49, ROWS($CD$4:CD7)-ROWS($AK$38:$AK$49)-ROWS($AO$38:$AO$49)-ROWS($AS$38:$AS$49)-ROWS($AW$38:$AW$49)-ROWS($BA$38:$BA$49)-ROWS($BE$38:$BE$49)), "")))))))</f>
        <v>200</v>
      </c>
      <c r="CE9" s="316">
        <f t="shared" ca="1" si="37"/>
        <v>200</v>
      </c>
      <c r="CF9" s="413" t="str">
        <f t="shared" ca="1" si="38"/>
        <v/>
      </c>
      <c r="CG9" s="412" t="str">
        <f ca="1">IF(OR(CH9="",CH9=0),"",MAX(CG$5:CG8)+1)</f>
        <v/>
      </c>
      <c r="CH9" s="316" t="str">
        <f ca="1">IFERROR(INDEX($AJ$54:$AJ$65, ROWS($CH$4:CH7)), IFERROR(INDEX($AN$54:$AN$65, ROWS($CH$4:CH7)-ROWS($AJ$54:$AJ$65)), IFERROR(INDEX($AR$54:$AR$65, ROWS($CH$4:CH7)-ROWS($AJ$54:$AJ$65)-ROWS($AN$54:$AN$65)),IFERROR(INDEX($AV$54:$AV$65, ROWS($CH$4:CH7)-ROWS($AJ$54:$AJ$65)-ROWS($AN$54:$AN$65)-ROWS($AR$54:$AR$65)),IFERROR(INDEX($AZ$54:$AZ$65, ROWS($CH$4:CH7)-ROWS($AJ$54:$AJ$65)-ROWS($AN$54:$AN$65)-ROWS($AR$54:$AR$65)-ROWS($AV$54:$AV$65)),IFERROR(INDEX($BD$54:$BD$65, ROWS($CH$4:CH7)-ROWS($AJ$54:$AJ$65)-ROWS($AN$54:$AN$65)-ROWS($AR$54:$AR$65)-ROWS($AV$54:$AV$65)-ROWS($AZ$54:$AZ$65)),IFERROR(INDEX($BH$54:$BH$65, ROWS($CH$4:CH7)-ROWS($AJ$54:$AJ$65)-ROWS($AN$54:$AN$65)-ROWS($AR$54:$AR$65)-ROWS($AV$54:$AV$65)-ROWS($AZ$54:$AZ$65)-ROWS($BD$54:$BD$65)), "")))))))</f>
        <v/>
      </c>
      <c r="CI9" s="316" t="str">
        <f t="shared" ca="1" si="39"/>
        <v>Car 2 Gas</v>
      </c>
      <c r="CJ9" s="316" t="str">
        <f ca="1">IF(OR(CK9="",CK9=0),"",MAX(CJ$5:CJ8)+1)</f>
        <v/>
      </c>
      <c r="CK9" s="316" t="str">
        <f ca="1">IFERROR(INDEX($AK$54:$AK$65, ROWS($CK$4:CK7)), IFERROR(INDEX($AO$54:$AO$65, ROWS($CK$4:CK7)-ROWS($AK$54:$AK$65)), IFERROR(INDEX($AS$54:$AS$65, ROWS($CK$4:CK7)-ROWS($AK$54:$AK$65)-ROWS($AO$54:$AO$65)),IFERROR(INDEX($AW$54:$AW$65, ROWS($CK$4:CK7)-ROWS($AK$54:$AK$65)-ROWS($AO$54:$AO$65)-ROWS($AS$54:$AS$65)),IFERROR(INDEX($BA$54:$BA$65, ROWS($CK$4:CK7)-ROWS($AK$54:$AK$65)-ROWS($AO$54:$AO$65)-ROWS($AS$54:$AS$65)-ROWS($AW$54:$AW$65)),IFERROR(INDEX($BE$54:$BE$65, ROWS($CK$4:CK7)-ROWS($AK$54:$AK$65)-ROWS($AO$54:$AO$65)-ROWS($AS$54:$AS$65)-ROWS($AW$54:$AW$65)-ROWS($BA$54:$BA$65)),IFERROR(INDEX($BI$54:$BI$65, ROWS($CK$4:CK7)-ROWS($AK$54:$AK$65)-ROWS($AO$54:$AO$65)-ROWS($AS$54:$AS$65)-ROWS($AW$54:$AW$65)-ROWS($BA$54:$BA$65)-ROWS($BE$54:$BE$65)), "")))))))</f>
        <v/>
      </c>
      <c r="CL9" s="316">
        <f t="shared" ca="1" si="40"/>
        <v>80</v>
      </c>
      <c r="CM9" s="413" t="str">
        <f t="shared" ca="1" si="41"/>
        <v/>
      </c>
      <c r="CN9" s="412" t="str">
        <f ca="1">IF(OR(CO9="",CO9=0),"",MAX(CN$5:CN8)+1)</f>
        <v/>
      </c>
      <c r="CO9" s="316" t="str">
        <f ca="1">IFERROR(INDEX($AJ$70:$AJ$81, ROWS($CO$4:CO7)), IFERROR(INDEX($AN$70:$AN$81, ROWS($CO$4:CO7)-ROWS($AJ$70:$AJ$81)), IFERROR(INDEX($AR$70:$AR$81, ROWS($CO$4:CO7)-ROWS($AJ$70:$AJ$81)-ROWS($AN$70:$AN$81)),IFERROR(INDEX($AV$70:$AV$81, ROWS($CO$4:CO7)-ROWS($AJ$70:$AJ$81)-ROWS($AN$70:$AN$81)-ROWS($AR$70:$AR$81)),IFERROR(INDEX($AZ$70:$AZ$81, ROWS($CO$4:CO7)-ROWS($AJ$70:$AJ$81)-ROWS($AN$70:$AN$81)-ROWS($AR$70:$AR$81)-ROWS($AV$70:$AV$81)),IFERROR(INDEX($BD$70:$BD$81, ROWS($CO$4:CO7)-ROWS($AJ$70:$AJ$81)-ROWS($AN$70:$AN$81)-ROWS($AR$70:$AR$81)-ROWS($AV$70:$AV$81)-ROWS($AZ$70:$AZ$81)),IFERROR(INDEX($BH$70:$BH$81, ROWS($CO$4:CO7)-ROWS($AJ$70:$AJ$81)-ROWS($AN$70:$AN$81)-ROWS($AR$70:$AR$81)-ROWS($AV$70:$AV$81)-ROWS($AZ$70:$AZ$81)-ROWS($BD$70:$BD$81)), "")))))))</f>
        <v/>
      </c>
      <c r="CP9" s="316" t="str">
        <f t="shared" ca="1" si="42"/>
        <v>Paycheck 2</v>
      </c>
      <c r="CQ9" s="316" t="str">
        <f ca="1">IF(OR(CR9="",CR9=0),"",MAX(CQ$5:CQ8)+1)</f>
        <v/>
      </c>
      <c r="CR9" s="316" t="str">
        <f ca="1">IFERROR(INDEX($AK$70:$AK$81, ROWS($CR$4:CR7)), IFERROR(INDEX($AO$70:$AO$81, ROWS($CR$4:CR7)-ROWS($AK$70:$AK$81)), IFERROR(INDEX($AS$70:$AS$81, ROWS($CR$4:CR7)-ROWS($AK$70:$AK$81)-ROWS($AO$70:$AO$81)),IFERROR(INDEX($AW$70:$AW$81, ROWS($CR$4:CR7)-ROWS($AK$70:$AK$81)-ROWS($AO$70:$AO$81)-ROWS($AS$70:$AS$81)),IFERROR(INDEX($BA$70:$BA$81, ROWS($CR$4:CR7)-ROWS($AK$70:$AK$81)-ROWS($AO$70:$AO$81)-ROWS($AS$70:$AS$81)-ROWS($AW$70:$AW$81)),IFERROR(INDEX($BE$70:$BE$81, ROWS($CR$4:CR7)-ROWS($AK$70:$AK$81)-ROWS($AO$70:$AO$81)-ROWS($AS$70:$AS$81)-ROWS($AW$70:$AW$81)-ROWS($BA$70:$BA$81)),IFERROR(INDEX($BI$70:$BI$81, ROWS($CR$4:CR7)-ROWS($AK$70:$AK$81)-ROWS($AO$70:$AO$81)-ROWS($AS$70:$AS$81)-ROWS($AW$70:$AW$81)-ROWS($BA$70:$BA$81)-ROWS($BE$70:$BE$81)), "")))))))</f>
        <v/>
      </c>
      <c r="CS9" s="316">
        <f t="shared" ca="1" si="43"/>
        <v>400</v>
      </c>
      <c r="CT9" s="413" t="str">
        <f t="shared" ca="1" si="44"/>
        <v>Income</v>
      </c>
      <c r="CU9" s="412" t="str">
        <f>IF(OR(CV9="",CV9=0),"",MAX(CU$5:CU8)+1)</f>
        <v/>
      </c>
      <c r="CV9" s="316">
        <f>IFERROR(INDEX($AJ$86:$AJ$97, ROWS($CV$4:CV7)), IFERROR(INDEX($AN$86:$AN$97, ROWS($CV$4:CV7)-ROWS($AJ$86:$AJ$97)), ""))</f>
        <v>0</v>
      </c>
      <c r="CW9" s="316" t="str">
        <f t="shared" si="45"/>
        <v/>
      </c>
      <c r="CX9" s="316" t="str">
        <f>IF(OR(CY9="",CY9=0),"",MAX(CX$5:CX8)+1)</f>
        <v/>
      </c>
      <c r="CY9" s="316">
        <f>IFERROR(INDEX($AK$86:$AK$97, ROWS($CY$4:CY7)), IFERROR(INDEX($AO$86:$AO$97, ROWS($CY$4:CY7)-ROWS($AK$86:$AK$97)), ""))</f>
        <v>0</v>
      </c>
      <c r="CZ9" s="316" t="str">
        <f t="shared" si="46"/>
        <v/>
      </c>
      <c r="DA9" s="413" t="str">
        <f t="shared" si="47"/>
        <v/>
      </c>
      <c r="DC9" s="438" t="str">
        <f ca="1">IF(OR(DD9="",DD9=0),"",MAX(DC$5:DC8)+1)</f>
        <v/>
      </c>
      <c r="DD9" s="434" t="str">
        <f t="shared" ca="1" si="48"/>
        <v/>
      </c>
      <c r="DE9" s="413" t="str">
        <f t="shared" ca="1" si="49"/>
        <v/>
      </c>
      <c r="DF9" s="431">
        <f ca="1">IF(OR(DG9="",DG9=0),"",MAX(DF$5:DF8)+1)</f>
        <v>1</v>
      </c>
      <c r="DG9" s="412" t="str">
        <f t="shared" ca="1" si="50"/>
        <v>Paycheck 2</v>
      </c>
      <c r="DH9" s="413">
        <f t="shared" ca="1" si="51"/>
        <v>400</v>
      </c>
      <c r="DI9" s="412" t="str">
        <f t="shared" ca="1" si="52"/>
        <v>Lawn Service</v>
      </c>
      <c r="DJ9" s="413">
        <f t="shared" ca="1" si="53"/>
        <v>50</v>
      </c>
      <c r="DK9" s="412" t="str">
        <f t="shared" ca="1" si="54"/>
        <v/>
      </c>
      <c r="DL9" s="413" t="str">
        <f t="shared" ca="1" si="55"/>
        <v/>
      </c>
      <c r="DN9" s="425" t="str">
        <f ca="1">IF(DI15="","",CONCATENATE(DI15," - ",DJ15))</f>
        <v/>
      </c>
      <c r="DO9" s="295" t="str">
        <f ca="1">IF(DI16="","",CONCATENATE(DI16," - ",DJ16))</f>
        <v/>
      </c>
      <c r="DP9" s="295" t="str">
        <f ca="1">IF(DI17="","",CONCATENATE(DI17," - ",DJ17))</f>
        <v/>
      </c>
      <c r="DQ9" s="425" t="str">
        <f ca="1">IF(DK15="","",CONCATENATE(DK15," - ",DL15))</f>
        <v/>
      </c>
      <c r="DR9" s="295" t="str">
        <f ca="1">IF(DK16="","",CONCATENATE(DK16," - ",DL16))</f>
        <v/>
      </c>
      <c r="DS9" s="426" t="str">
        <f ca="1">IF(DK17="","",CONCATENATE(DK17," - ",DL17))</f>
        <v/>
      </c>
    </row>
    <row r="10" spans="1:123" s="292" customFormat="1" ht="15" customHeight="1" x14ac:dyDescent="0.3">
      <c r="A10" s="1173" t="s">
        <v>478</v>
      </c>
      <c r="B10" s="1174"/>
      <c r="C10" s="1173" t="s">
        <v>478</v>
      </c>
      <c r="D10" s="1174"/>
      <c r="E10" s="1173" t="s">
        <v>478</v>
      </c>
      <c r="F10" s="1174"/>
      <c r="G10" s="1173" t="s">
        <v>478</v>
      </c>
      <c r="H10" s="1174"/>
      <c r="I10" s="1173" t="s">
        <v>478</v>
      </c>
      <c r="J10" s="1174"/>
      <c r="K10" s="1173" t="s">
        <v>478</v>
      </c>
      <c r="L10" s="1174"/>
      <c r="M10" s="1173" t="s">
        <v>478</v>
      </c>
      <c r="N10" s="1174"/>
      <c r="P10" s="297" t="str">
        <f t="shared" ca="1" si="1"/>
        <v/>
      </c>
      <c r="Q10" s="297" t="str">
        <f t="shared" ca="1" si="0"/>
        <v/>
      </c>
      <c r="R10" s="297" t="str">
        <f t="shared" ca="1" si="0"/>
        <v/>
      </c>
      <c r="S10" s="298" t="str">
        <f t="shared" ca="1" si="0"/>
        <v/>
      </c>
      <c r="T10" s="297" t="str">
        <f t="shared" ca="1" si="0"/>
        <v/>
      </c>
      <c r="U10" s="297" t="str">
        <f t="shared" ca="1" si="0"/>
        <v/>
      </c>
      <c r="V10" s="1160" t="s">
        <v>503</v>
      </c>
      <c r="W10" s="1161"/>
      <c r="X10" s="424">
        <f ca="1">IF(OR(X6="",X7=""),0,SUM(X7+X8-X6))</f>
        <v>9185.93</v>
      </c>
      <c r="Y10"/>
      <c r="AB10" s="299"/>
      <c r="AC10" s="358">
        <f>IF('Data Entry'!B16="","",'Data Entry'!B16)</f>
        <v>5</v>
      </c>
      <c r="AD10" s="356" t="str">
        <f>IF('Data Entry'!A16="","",'Data Entry'!A16)</f>
        <v>Internet</v>
      </c>
      <c r="AE10" s="363">
        <f>IF('Data Entry'!C16="","",'Data Entry'!C16)</f>
        <v>100</v>
      </c>
      <c r="AF10" s="402" t="str">
        <f>IF('Data Entry'!E16="","",'Data Entry'!E16)</f>
        <v>Monthly</v>
      </c>
      <c r="AG10" s="300"/>
      <c r="AH10"/>
      <c r="AI10" s="304" t="str">
        <f t="shared" ca="1" si="23"/>
        <v/>
      </c>
      <c r="AJ10" s="305" t="str">
        <f t="shared" ca="1" si="2"/>
        <v/>
      </c>
      <c r="AK10" s="306" t="str">
        <f t="shared" ca="1" si="3"/>
        <v/>
      </c>
      <c r="AL10" s="307" t="str">
        <f t="shared" ca="1" si="4"/>
        <v/>
      </c>
      <c r="AM10" s="304" t="str">
        <f t="shared" ca="1" si="24"/>
        <v/>
      </c>
      <c r="AN10" s="305" t="str">
        <f t="shared" ca="1" si="5"/>
        <v/>
      </c>
      <c r="AO10" s="306" t="str">
        <f t="shared" ca="1" si="6"/>
        <v/>
      </c>
      <c r="AP10" s="307" t="str">
        <f t="shared" ca="1" si="7"/>
        <v/>
      </c>
      <c r="AQ10" s="304" t="str">
        <f t="shared" ca="1" si="25"/>
        <v/>
      </c>
      <c r="AR10" s="305" t="str">
        <f t="shared" ca="1" si="8"/>
        <v/>
      </c>
      <c r="AS10" s="306" t="str">
        <f t="shared" ca="1" si="9"/>
        <v/>
      </c>
      <c r="AT10" s="307" t="str">
        <f t="shared" ca="1" si="10"/>
        <v/>
      </c>
      <c r="AU10" s="304" t="str">
        <f t="shared" ca="1" si="26"/>
        <v/>
      </c>
      <c r="AV10" s="305" t="str">
        <f t="shared" ca="1" si="11"/>
        <v/>
      </c>
      <c r="AW10" s="306" t="str">
        <f t="shared" ca="1" si="12"/>
        <v/>
      </c>
      <c r="AX10" s="307" t="str">
        <f t="shared" ca="1" si="13"/>
        <v/>
      </c>
      <c r="AY10" s="304" t="str">
        <f t="shared" ca="1" si="27"/>
        <v/>
      </c>
      <c r="AZ10" s="305" t="str">
        <f t="shared" ca="1" si="14"/>
        <v/>
      </c>
      <c r="BA10" s="306" t="str">
        <f t="shared" ca="1" si="15"/>
        <v/>
      </c>
      <c r="BB10" s="307" t="str">
        <f t="shared" ca="1" si="16"/>
        <v/>
      </c>
      <c r="BC10" s="304" t="str">
        <f t="shared" ca="1" si="28"/>
        <v/>
      </c>
      <c r="BD10" s="305" t="str">
        <f t="shared" ca="1" si="17"/>
        <v/>
      </c>
      <c r="BE10" s="306" t="str">
        <f t="shared" ca="1" si="18"/>
        <v/>
      </c>
      <c r="BF10" s="307" t="str">
        <f t="shared" ca="1" si="19"/>
        <v/>
      </c>
      <c r="BG10" s="304" t="str">
        <f t="shared" ca="1" si="29"/>
        <v/>
      </c>
      <c r="BH10" s="305" t="str">
        <f t="shared" ca="1" si="20"/>
        <v/>
      </c>
      <c r="BI10" s="306" t="str">
        <f t="shared" ca="1" si="21"/>
        <v/>
      </c>
      <c r="BJ10" s="307" t="str">
        <f t="shared" ca="1" si="22"/>
        <v/>
      </c>
      <c r="BL10" s="412" t="str">
        <f ca="1">IF(OR(BM10="",BM10=0),"",MAX(BL$5:BL9)+1)</f>
        <v/>
      </c>
      <c r="BM10" s="316" t="str">
        <f ca="1">IFERROR(INDEX($AJ$6:$AJ$17, ROWS(BM$4:$BM8)), IFERROR(INDEX($AN$6:$AN$17, ROWS(BM$4:$BM8)-ROWS($AJ$6:$AJ$17)), IFERROR(INDEX($AR$6:$AR$17, ROWS(BM$4:$BM8)-ROWS($AJ$6:$AJ$17)-ROWS($AN$6:$AN$17)),IFERROR(INDEX($AV$6:$AV$17, ROWS(BM$4:$BM8)-ROWS($AJ$6:$AJ$17)-ROWS($AN$6:$AN$17)-ROWS($AR$6:$AR$17)),IFERROR(INDEX($AZ$6:$AZ$17, ROWS(BM$4:$BM8)-ROWS($AJ$6:$AJ$17)-ROWS($AN$6:$AN$17)-ROWS($AR$6:$AR$17)-ROWS($AV$6:$AV$17)),IFERROR(INDEX($BD$6:$BD$17, ROWS(BM$4:$BM8)-ROWS($AJ$6:$AJ$17)-ROWS($AN$6:$AN$17)-ROWS($AR$6:$AR$17)-ROWS($AV$6:$AV$17)-ROWS($AZ$6:$AZ$17)),IFERROR(INDEX($BH$6:$BH$17, ROWS(BM$4:$BM8)-ROWS($AJ$6:$AJ$17)-ROWS($AN$6:$AN$17)-ROWS($AR$6:$AR$17)-ROWS($AV$6:$AV$17)-ROWS($AZ$6:$AZ$17)-ROWS($BD$6:$BD$17)), "")))))))</f>
        <v/>
      </c>
      <c r="BN10" s="316" t="str">
        <f t="shared" ca="1" si="30"/>
        <v>Lawn Service</v>
      </c>
      <c r="BO10" s="316" t="str">
        <f ca="1">IF(OR(BP10="",BP10=0),"",MAX(BO$5:BO9)+1)</f>
        <v/>
      </c>
      <c r="BP10" s="316" t="str">
        <f ca="1">IFERROR(INDEX($AK$6:$AK$17, ROWS($BP$4:BP8)), IFERROR(INDEX($AO$6:$AO$17, ROWS($BP$4:BP8)-ROWS($AK$6:$AK$17)), IFERROR(INDEX($AS$6:$AS$17, ROWS($BP$4:BP8)-ROWS($AK$6:$AK$17)-ROWS($AO$6:$AO$17)),IFERROR(INDEX($AW$6:$AW$17, ROWS($BP$4:BP8)-ROWS($AK$6:$AK$17)-ROWS($AO$6:$AO$17)-ROWS($AS$6:$AS$17)),IFERROR(INDEX($BA$6:$BA$17, ROWS($BP$4:BP8)-ROWS($AK$6:$AK$17)-ROWS($AO$6:$AO$17)-ROWS($AS$6:$AS$17)-ROWS($AW$6:$AW$17)),IFERROR(INDEX($BE$6:$BE$17, ROWS($BP$4:BP8)-ROWS($AK$6:$AK$17)-ROWS($AO$6:$AO$17)-ROWS($AS$6:$AS$17)-ROWS($AW$6:$AW$17)-ROWS($BA$6:$BA$17)),IFERROR(INDEX($BI$6:$BI$17, ROWS($BP$4:BP8)-ROWS($AK$6:$AK$17)-ROWS($AO$6:$AO$17)-ROWS($AS$6:$AS$17)-ROWS($AW$6:$AW$17)-ROWS($BA$6:$BA$17)-ROWS($BE$6:$BE$17)), "")))))))</f>
        <v/>
      </c>
      <c r="BQ10" s="316">
        <f t="shared" ca="1" si="31"/>
        <v>50</v>
      </c>
      <c r="BR10" s="413" t="str">
        <f t="shared" ca="1" si="32"/>
        <v/>
      </c>
      <c r="BS10" s="412" t="str">
        <f ca="1">IF(OR(BT10="",BT10=0),"",MAX(BS$5:BS9)+1)</f>
        <v/>
      </c>
      <c r="BT10" s="316" t="str">
        <f ca="1">IFERROR(INDEX($AJ$22:$AJ$33, ROWS($BT$4:BT8)), IFERROR(INDEX($AN$22:$AN$33, ROWS($BT$4:BT8)-ROWS($AJ$22:$AJ$33)), IFERROR(INDEX($AR$22:$AR$33, ROWS($BT$4:BT8)-ROWS($AJ$22:$AJ$33)-ROWS($AN$22:$AN$33)),IFERROR(INDEX($AV$22:$AV$33, ROWS($BT$4:BT8)-ROWS($AJ$22:$AJ$33)-ROWS($AN$22:$AN$33)-ROWS($AR$22:$AR$33)),IFERROR(INDEX($AZ$22:$AZ$33, ROWS($BT$4:BT8)-ROWS($AJ$22:$AJ$33)-ROWS($AN$22:$AN$33)-ROWS($AR$22:$AR$33)-ROWS($AV$22:$AV$33)),IFERROR(INDEX($BD$22:$BD$33, ROWS($BT$4:BT8)-ROWS($AJ$22:$AJ$33)-ROWS($AN$22:$AN$33)-ROWS($AR$22:$AR$33)-ROWS($AV$22:$AV$33)-ROWS($AZ$22:$AZ$33)),IFERROR(INDEX($BH$22:$BH$33, ROWS($BT$4:BT8)-ROWS($AJ$22:$AJ$33)-ROWS($AN$22:$AN$33)-ROWS($AR$22:$AR$33)-ROWS($AV$22:$AV$33)-ROWS($AZ$22:$AZ$33)-ROWS($BD$22:$BD$33)), "")))))))</f>
        <v/>
      </c>
      <c r="BU10" s="316" t="str">
        <f t="shared" ca="1" si="33"/>
        <v>Paycheck 3</v>
      </c>
      <c r="BV10" s="316" t="str">
        <f ca="1">IF(OR(BW10="",BW10=0),"",MAX(BV$5:BV9)+1)</f>
        <v/>
      </c>
      <c r="BW10" s="316" t="str">
        <f ca="1">IFERROR(INDEX($AK$22:$AK$33, ROWS($BW$4:BW8)), IFERROR(INDEX($AO$22:$AO$33, ROWS($BW$4:BW8)-ROWS($AK$22:$AK$33)), IFERROR(INDEX($AS$22:$AS$33, ROWS($BW$4:BW8)-ROWS($AK$22:$AK$33)-ROWS($AO$22:$AO$33)),IFERROR(INDEX($AW$22:$AW$33, ROWS($BW$4:BW8)-ROWS($AK$22:$AK$33)-ROWS($AO$22:$AO$33)-ROWS($AS$22:$AS$33)),IFERROR(INDEX($BA$22:$BA$33, ROWS($BW$4:BW8)-ROWS($AK$22:$AK$33)-ROWS($AO$22:$AO$33)-ROWS($AS$22:$AS$33)-ROWS($AW$22:$AW$33)),IFERROR(INDEX($BE$22:$BE$33, ROWS($BW$4:BW8)-ROWS($AK$22:$AK$33)-ROWS($AO$22:$AO$33)-ROWS($AS$22:$AS$33)-ROWS($AW$22:$AW$33)-ROWS($BA$22:$BA$33)),IFERROR(INDEX($BI$22:$BI$33, ROWS($BW$4:BW8)-ROWS($AK$22:$AK$33)-ROWS($AO$22:$AO$33)-ROWS($AS$22:$AS$33)-ROWS($AW$22:$AW$33)-ROWS($BA$22:$BA$33)-ROWS($BE$22:$BE$33)), "")))))))</f>
        <v/>
      </c>
      <c r="BX10" s="316">
        <f t="shared" ca="1" si="34"/>
        <v>700</v>
      </c>
      <c r="BY10" s="413" t="str">
        <f t="shared" ca="1" si="35"/>
        <v>Income</v>
      </c>
      <c r="BZ10" s="412">
        <f ca="1">IF(OR(CA10="",CA10=0),"",MAX(BZ$5:BZ9)+1)</f>
        <v>5</v>
      </c>
      <c r="CA10" s="316" t="str">
        <f ca="1">IFERROR(INDEX($AJ$38:$AJ$49, ROWS($CA$4:CA8)), IFERROR(INDEX($AN$38:$AN$49, ROWS($CA$4:CA8)-ROWS($AJ$38:$AJ$49)), IFERROR(INDEX($AR$38:$AR$49, ROWS($CA$4:CA8)-ROWS($AJ$38:$AJ$49)-ROWS($AN$38:$AN$49)),IFERROR(INDEX($AV$38:$AV$49, ROWS($CA$4:CA8)-ROWS($AJ$38:$AJ$49)-ROWS($AN$38:$AN$49)-ROWS($AR$38:$AR$49)),IFERROR(INDEX($AZ$38:$AZ$49, ROWS($CA$4:CA8)-ROWS($AJ$38:$AJ$49)-ROWS($AN$38:$AN$49)-ROWS($AR$38:$AR$49)-ROWS($AV$38:$AV$49)),IFERROR(INDEX($BD$38:$BD$49, ROWS($CA$4:CA8)-ROWS($AJ$38:$AJ$49)-ROWS($AN$38:$AN$49)-ROWS($AR$38:$AR$49)-ROWS($AV$38:$AV$49)-ROWS($AZ$38:$AZ$49)),IFERROR(INDEX($BH$38:$BH$49, ROWS($CA$4:CA8)-ROWS($AJ$38:$AJ$49)-ROWS($AN$38:$AN$49)-ROWS($AR$38:$AR$49)-ROWS($AV$38:$AV$49)-ROWS($AZ$38:$AZ$49)-ROWS($BD$38:$BD$49)), "")))))))</f>
        <v>Investment 1</v>
      </c>
      <c r="CB10" s="316" t="str">
        <f t="shared" ca="1" si="36"/>
        <v>Investment 1</v>
      </c>
      <c r="CC10" s="316">
        <f ca="1">IF(OR(CD10="",CD10=0),"",MAX(CC$5:CC9)+1)</f>
        <v>5</v>
      </c>
      <c r="CD10" s="316">
        <f ca="1">IFERROR(INDEX($AK$38:$AK$49, ROWS($CD$4:CD8)), IFERROR(INDEX($AO$38:$AO$49, ROWS($CD$4:CD8)-ROWS($AK$38:$AK$49)), IFERROR(INDEX($AS$38:$AS$49, ROWS($CD$4:CD8)-ROWS($AK$38:$AK$49)-ROWS($AO$38:$AO$49)),IFERROR(INDEX($AW$38:$AW$49, ROWS($CD$4:CD8)-ROWS($AK$38:$AK$49)-ROWS($AO$38:$AO$49)-ROWS($AS$38:$AS$49)),IFERROR(INDEX($BA$38:$BA$49, ROWS($CD$4:CD8)-ROWS($AK$38:$AK$49)-ROWS($AO$38:$AO$49)-ROWS($AS$38:$AS$49)-ROWS($AW$38:$AW$49)),IFERROR(INDEX($BE$38:$BE$49, ROWS($CD$4:CD8)-ROWS($AK$38:$AK$49)-ROWS($AO$38:$AO$49)-ROWS($AS$38:$AS$49)-ROWS($AW$38:$AW$49)-ROWS($BA$38:$BA$49)),IFERROR(INDEX($BI$38:$BI$49, ROWS($CD$4:CD8)-ROWS($AK$38:$AK$49)-ROWS($AO$38:$AO$49)-ROWS($AS$38:$AS$49)-ROWS($AW$38:$AW$49)-ROWS($BA$38:$BA$49)-ROWS($BE$38:$BE$49)), "")))))))</f>
        <v>200</v>
      </c>
      <c r="CE10" s="316">
        <f t="shared" ca="1" si="37"/>
        <v>200</v>
      </c>
      <c r="CF10" s="413" t="str">
        <f t="shared" ca="1" si="38"/>
        <v>Income</v>
      </c>
      <c r="CG10" s="412" t="str">
        <f ca="1">IF(OR(CH10="",CH10=0),"",MAX(CG$5:CG9)+1)</f>
        <v/>
      </c>
      <c r="CH10" s="316" t="str">
        <f ca="1">IFERROR(INDEX($AJ$54:$AJ$65, ROWS($CH$4:CH8)), IFERROR(INDEX($AN$54:$AN$65, ROWS($CH$4:CH8)-ROWS($AJ$54:$AJ$65)), IFERROR(INDEX($AR$54:$AR$65, ROWS($CH$4:CH8)-ROWS($AJ$54:$AJ$65)-ROWS($AN$54:$AN$65)),IFERROR(INDEX($AV$54:$AV$65, ROWS($CH$4:CH8)-ROWS($AJ$54:$AJ$65)-ROWS($AN$54:$AN$65)-ROWS($AR$54:$AR$65)),IFERROR(INDEX($AZ$54:$AZ$65, ROWS($CH$4:CH8)-ROWS($AJ$54:$AJ$65)-ROWS($AN$54:$AN$65)-ROWS($AR$54:$AR$65)-ROWS($AV$54:$AV$65)),IFERROR(INDEX($BD$54:$BD$65, ROWS($CH$4:CH8)-ROWS($AJ$54:$AJ$65)-ROWS($AN$54:$AN$65)-ROWS($AR$54:$AR$65)-ROWS($AV$54:$AV$65)-ROWS($AZ$54:$AZ$65)),IFERROR(INDEX($BH$54:$BH$65, ROWS($CH$4:CH8)-ROWS($AJ$54:$AJ$65)-ROWS($AN$54:$AN$65)-ROWS($AR$54:$AR$65)-ROWS($AV$54:$AV$65)-ROWS($AZ$54:$AZ$65)-ROWS($BD$54:$BD$65)), "")))))))</f>
        <v/>
      </c>
      <c r="CI10" s="316" t="str">
        <f t="shared" ca="1" si="39"/>
        <v>Auto Insurance</v>
      </c>
      <c r="CJ10" s="316" t="str">
        <f ca="1">IF(OR(CK10="",CK10=0),"",MAX(CJ$5:CJ9)+1)</f>
        <v/>
      </c>
      <c r="CK10" s="316" t="str">
        <f ca="1">IFERROR(INDEX($AK$54:$AK$65, ROWS($CK$4:CK8)), IFERROR(INDEX($AO$54:$AO$65, ROWS($CK$4:CK8)-ROWS($AK$54:$AK$65)), IFERROR(INDEX($AS$54:$AS$65, ROWS($CK$4:CK8)-ROWS($AK$54:$AK$65)-ROWS($AO$54:$AO$65)),IFERROR(INDEX($AW$54:$AW$65, ROWS($CK$4:CK8)-ROWS($AK$54:$AK$65)-ROWS($AO$54:$AO$65)-ROWS($AS$54:$AS$65)),IFERROR(INDEX($BA$54:$BA$65, ROWS($CK$4:CK8)-ROWS($AK$54:$AK$65)-ROWS($AO$54:$AO$65)-ROWS($AS$54:$AS$65)-ROWS($AW$54:$AW$65)),IFERROR(INDEX($BE$54:$BE$65, ROWS($CK$4:CK8)-ROWS($AK$54:$AK$65)-ROWS($AO$54:$AO$65)-ROWS($AS$54:$AS$65)-ROWS($AW$54:$AW$65)-ROWS($BA$54:$BA$65)),IFERROR(INDEX($BI$54:$BI$65, ROWS($CK$4:CK8)-ROWS($AK$54:$AK$65)-ROWS($AO$54:$AO$65)-ROWS($AS$54:$AS$65)-ROWS($AW$54:$AW$65)-ROWS($BA$54:$BA$65)-ROWS($BE$54:$BE$65)), "")))))))</f>
        <v/>
      </c>
      <c r="CL10" s="316">
        <f t="shared" ca="1" si="40"/>
        <v>180</v>
      </c>
      <c r="CM10" s="413" t="str">
        <f t="shared" ca="1" si="41"/>
        <v/>
      </c>
      <c r="CN10" s="412" t="str">
        <f ca="1">IF(OR(CO10="",CO10=0),"",MAX(CN$5:CN9)+1)</f>
        <v/>
      </c>
      <c r="CO10" s="316" t="str">
        <f ca="1">IFERROR(INDEX($AJ$70:$AJ$81, ROWS($CO$4:CO8)), IFERROR(INDEX($AN$70:$AN$81, ROWS($CO$4:CO8)-ROWS($AJ$70:$AJ$81)), IFERROR(INDEX($AR$70:$AR$81, ROWS($CO$4:CO8)-ROWS($AJ$70:$AJ$81)-ROWS($AN$70:$AN$81)),IFERROR(INDEX($AV$70:$AV$81, ROWS($CO$4:CO8)-ROWS($AJ$70:$AJ$81)-ROWS($AN$70:$AN$81)-ROWS($AR$70:$AR$81)),IFERROR(INDEX($AZ$70:$AZ$81, ROWS($CO$4:CO8)-ROWS($AJ$70:$AJ$81)-ROWS($AN$70:$AN$81)-ROWS($AR$70:$AR$81)-ROWS($AV$70:$AV$81)),IFERROR(INDEX($BD$70:$BD$81, ROWS($CO$4:CO8)-ROWS($AJ$70:$AJ$81)-ROWS($AN$70:$AN$81)-ROWS($AR$70:$AR$81)-ROWS($AV$70:$AV$81)-ROWS($AZ$70:$AZ$81)),IFERROR(INDEX($BH$70:$BH$81, ROWS($CO$4:CO8)-ROWS($AJ$70:$AJ$81)-ROWS($AN$70:$AN$81)-ROWS($AR$70:$AR$81)-ROWS($AV$70:$AV$81)-ROWS($AZ$70:$AZ$81)-ROWS($BD$70:$BD$81)), "")))))))</f>
        <v/>
      </c>
      <c r="CP10" s="316" t="str">
        <f t="shared" ca="1" si="42"/>
        <v>Lawn Service</v>
      </c>
      <c r="CQ10" s="316" t="str">
        <f ca="1">IF(OR(CR10="",CR10=0),"",MAX(CQ$5:CQ9)+1)</f>
        <v/>
      </c>
      <c r="CR10" s="316" t="str">
        <f ca="1">IFERROR(INDEX($AK$70:$AK$81, ROWS($CR$4:CR8)), IFERROR(INDEX($AO$70:$AO$81, ROWS($CR$4:CR8)-ROWS($AK$70:$AK$81)), IFERROR(INDEX($AS$70:$AS$81, ROWS($CR$4:CR8)-ROWS($AK$70:$AK$81)-ROWS($AO$70:$AO$81)),IFERROR(INDEX($AW$70:$AW$81, ROWS($CR$4:CR8)-ROWS($AK$70:$AK$81)-ROWS($AO$70:$AO$81)-ROWS($AS$70:$AS$81)),IFERROR(INDEX($BA$70:$BA$81, ROWS($CR$4:CR8)-ROWS($AK$70:$AK$81)-ROWS($AO$70:$AO$81)-ROWS($AS$70:$AS$81)-ROWS($AW$70:$AW$81)),IFERROR(INDEX($BE$70:$BE$81, ROWS($CR$4:CR8)-ROWS($AK$70:$AK$81)-ROWS($AO$70:$AO$81)-ROWS($AS$70:$AS$81)-ROWS($AW$70:$AW$81)-ROWS($BA$70:$BA$81)),IFERROR(INDEX($BI$70:$BI$81, ROWS($CR$4:CR8)-ROWS($AK$70:$AK$81)-ROWS($AO$70:$AO$81)-ROWS($AS$70:$AS$81)-ROWS($AW$70:$AW$81)-ROWS($BA$70:$BA$81)-ROWS($BE$70:$BE$81)), "")))))))</f>
        <v/>
      </c>
      <c r="CS10" s="316">
        <f t="shared" ca="1" si="43"/>
        <v>50</v>
      </c>
      <c r="CT10" s="413" t="str">
        <f t="shared" ca="1" si="44"/>
        <v/>
      </c>
      <c r="CU10" s="412" t="str">
        <f>IF(OR(CV10="",CV10=0),"",MAX(CU$5:CU9)+1)</f>
        <v/>
      </c>
      <c r="CV10" s="316">
        <f>IFERROR(INDEX($AJ$86:$AJ$97, ROWS($CV$4:CV8)), IFERROR(INDEX($AN$86:$AN$97, ROWS($CV$4:CV8)-ROWS($AJ$86:$AJ$97)), ""))</f>
        <v>0</v>
      </c>
      <c r="CW10" s="316" t="str">
        <f t="shared" si="45"/>
        <v/>
      </c>
      <c r="CX10" s="316" t="str">
        <f>IF(OR(CY10="",CY10=0),"",MAX(CX$5:CX9)+1)</f>
        <v/>
      </c>
      <c r="CY10" s="316">
        <f>IFERROR(INDEX($AK$86:$AK$97, ROWS($CY$4:CY8)), IFERROR(INDEX($AO$86:$AO$97, ROWS($CY$4:CY8)-ROWS($AK$86:$AK$97)), ""))</f>
        <v>0</v>
      </c>
      <c r="CZ10" s="316" t="str">
        <f t="shared" si="46"/>
        <v/>
      </c>
      <c r="DA10" s="413" t="str">
        <f t="shared" si="47"/>
        <v/>
      </c>
      <c r="DC10" s="438">
        <f ca="1">IF(OR(DD10="",DD10=0),"",MAX(DC$5:DC9)+1)</f>
        <v>4</v>
      </c>
      <c r="DD10" s="434" t="str">
        <f t="shared" ca="1" si="48"/>
        <v>Lawn Service</v>
      </c>
      <c r="DE10" s="413">
        <f t="shared" ca="1" si="49"/>
        <v>50</v>
      </c>
      <c r="DF10" s="431" t="str">
        <f ca="1">IF(OR(DG10="",DG10=0),"",MAX(DF$5:DF9)+1)</f>
        <v/>
      </c>
      <c r="DG10" s="412" t="str">
        <f t="shared" ca="1" si="50"/>
        <v/>
      </c>
      <c r="DH10" s="413" t="str">
        <f t="shared" ca="1" si="51"/>
        <v/>
      </c>
      <c r="DI10" s="412" t="str">
        <f t="shared" ca="1" si="52"/>
        <v>Internet</v>
      </c>
      <c r="DJ10" s="413">
        <f t="shared" ca="1" si="53"/>
        <v>100</v>
      </c>
      <c r="DK10" s="412" t="str">
        <f t="shared" ca="1" si="54"/>
        <v/>
      </c>
      <c r="DL10" s="413" t="str">
        <f t="shared" ca="1" si="55"/>
        <v/>
      </c>
      <c r="DN10" s="425" t="str">
        <f ca="1">IF(DI18="","",CONCATENATE(DI18," - ",DJ18))</f>
        <v/>
      </c>
      <c r="DO10" s="295" t="str">
        <f ca="1">IF(DI19="","",CONCATENATE(DI19," - ",DJ19))</f>
        <v/>
      </c>
      <c r="DP10" s="295" t="str">
        <f ca="1">IF(DI20="","",CONCATENATE(DI20," - ",DJ20))</f>
        <v/>
      </c>
      <c r="DQ10" s="425" t="str">
        <f ca="1">IF(DK18="","",CONCATENATE(DK18," - ",DL18))</f>
        <v/>
      </c>
      <c r="DR10" s="295" t="str">
        <f ca="1">IF(DK19="","",CONCATENATE(DK19," - ",DL19))</f>
        <v/>
      </c>
      <c r="DS10" s="426" t="str">
        <f ca="1">IF(DK20="","",CONCATENATE(DK20," - ",DL20))</f>
        <v/>
      </c>
    </row>
    <row r="11" spans="1:123" s="293" customFormat="1" ht="15" customHeight="1" thickBot="1" x14ac:dyDescent="0.35">
      <c r="A11" s="291">
        <f>Year!A39</f>
        <v>45207</v>
      </c>
      <c r="B11" s="290" t="str">
        <f>IF(ISERROR(MATCH(A11,event_dates,0)),"",INDEX(events,MATCH(A11,event_dates,0)))</f>
        <v/>
      </c>
      <c r="C11" s="291">
        <f>Year!B39</f>
        <v>45208</v>
      </c>
      <c r="D11" s="290" t="str">
        <f>IF(ISERROR(MATCH(C11,event_dates,0)),"",INDEX(events,MATCH(C11,event_dates,0)))</f>
        <v>Columbus Day</v>
      </c>
      <c r="E11" s="291">
        <f>Year!C39</f>
        <v>45209</v>
      </c>
      <c r="F11" s="290" t="str">
        <f>IF(ISERROR(MATCH(E11,event_dates,0)),"",INDEX(events,MATCH(E11,event_dates,0)))</f>
        <v/>
      </c>
      <c r="G11" s="291">
        <f>Year!D39</f>
        <v>45210</v>
      </c>
      <c r="H11" s="290" t="str">
        <f>IF(ISERROR(MATCH(G11,event_dates,0)),"",INDEX(events,MATCH(G11,event_dates,0)))</f>
        <v/>
      </c>
      <c r="I11" s="291">
        <f>Year!E39</f>
        <v>45211</v>
      </c>
      <c r="J11" s="290" t="str">
        <f>IF(ISERROR(MATCH(I11,event_dates,0)),"",INDEX(events,MATCH(I11,event_dates,0)))</f>
        <v/>
      </c>
      <c r="K11" s="291">
        <f>Year!F39</f>
        <v>45212</v>
      </c>
      <c r="L11" s="290" t="str">
        <f>IF(ISERROR(MATCH(K11,event_dates,0)),"",INDEX(events,MATCH(K11,event_dates,0)))</f>
        <v/>
      </c>
      <c r="M11" s="291">
        <f>Year!G39</f>
        <v>45213</v>
      </c>
      <c r="N11" s="290" t="str">
        <f>IF(ISERROR(MATCH(M11,event_dates,0)),"",INDEX(events,MATCH(M11,event_dates,0)))</f>
        <v/>
      </c>
      <c r="P11" s="295" t="str">
        <f ca="1">IF(DN26="","",DN26)</f>
        <v>Groceries - 125</v>
      </c>
      <c r="Q11" s="295" t="str">
        <f t="shared" ref="Q11:U16" ca="1" si="56">IF(DO26="","",DO26)</f>
        <v>Car 2 Gas - 80</v>
      </c>
      <c r="R11" s="295" t="str">
        <f t="shared" ca="1" si="56"/>
        <v>Netflix - 14.95</v>
      </c>
      <c r="S11" s="296" t="str">
        <f t="shared" ca="1" si="56"/>
        <v>Paycheck 2 - 400</v>
      </c>
      <c r="T11" s="295" t="str">
        <f t="shared" ca="1" si="56"/>
        <v>Paycheck 3 - 700</v>
      </c>
      <c r="U11" s="295" t="str">
        <f t="shared" ca="1" si="56"/>
        <v>Paycheck 1 - 850</v>
      </c>
      <c r="V11" s="1156"/>
      <c r="W11" s="1157"/>
      <c r="X11" s="445"/>
      <c r="Y11"/>
      <c r="AB11" s="299"/>
      <c r="AC11" s="358">
        <f>IF('Data Entry'!B17="","",'Data Entry'!B17)</f>
        <v>15</v>
      </c>
      <c r="AD11" s="356" t="str">
        <f>IF('Data Entry'!A17="","",'Data Entry'!A17)</f>
        <v>Roth IRA</v>
      </c>
      <c r="AE11" s="363">
        <f>IF('Data Entry'!C17="","",'Data Entry'!C17)</f>
        <v>100</v>
      </c>
      <c r="AF11" s="402" t="str">
        <f>IF('Data Entry'!E17="","",'Data Entry'!E17)</f>
        <v>Monthly</v>
      </c>
      <c r="AG11" s="300"/>
      <c r="AH11"/>
      <c r="AI11" s="304" t="str">
        <f t="shared" ca="1" si="23"/>
        <v/>
      </c>
      <c r="AJ11" s="305" t="str">
        <f t="shared" ca="1" si="2"/>
        <v/>
      </c>
      <c r="AK11" s="306" t="str">
        <f t="shared" ca="1" si="3"/>
        <v/>
      </c>
      <c r="AL11" s="307" t="str">
        <f t="shared" ca="1" si="4"/>
        <v/>
      </c>
      <c r="AM11" s="304" t="str">
        <f t="shared" ca="1" si="24"/>
        <v/>
      </c>
      <c r="AN11" s="305" t="str">
        <f t="shared" ca="1" si="5"/>
        <v/>
      </c>
      <c r="AO11" s="306" t="str">
        <f t="shared" ca="1" si="6"/>
        <v/>
      </c>
      <c r="AP11" s="307" t="str">
        <f t="shared" ca="1" si="7"/>
        <v/>
      </c>
      <c r="AQ11" s="304" t="str">
        <f t="shared" ca="1" si="25"/>
        <v/>
      </c>
      <c r="AR11" s="305" t="str">
        <f t="shared" ca="1" si="8"/>
        <v/>
      </c>
      <c r="AS11" s="306" t="str">
        <f t="shared" ca="1" si="9"/>
        <v/>
      </c>
      <c r="AT11" s="307" t="str">
        <f t="shared" ca="1" si="10"/>
        <v/>
      </c>
      <c r="AU11" s="304" t="str">
        <f t="shared" ca="1" si="26"/>
        <v/>
      </c>
      <c r="AV11" s="305" t="str">
        <f t="shared" ca="1" si="11"/>
        <v/>
      </c>
      <c r="AW11" s="306" t="str">
        <f t="shared" ca="1" si="12"/>
        <v/>
      </c>
      <c r="AX11" s="307" t="str">
        <f t="shared" ca="1" si="13"/>
        <v/>
      </c>
      <c r="AY11" s="304" t="str">
        <f t="shared" ca="1" si="27"/>
        <v/>
      </c>
      <c r="AZ11" s="305" t="str">
        <f t="shared" ca="1" si="14"/>
        <v/>
      </c>
      <c r="BA11" s="306" t="str">
        <f t="shared" ca="1" si="15"/>
        <v/>
      </c>
      <c r="BB11" s="307" t="str">
        <f t="shared" ca="1" si="16"/>
        <v/>
      </c>
      <c r="BC11" s="304" t="str">
        <f t="shared" ca="1" si="28"/>
        <v/>
      </c>
      <c r="BD11" s="305" t="str">
        <f t="shared" ca="1" si="17"/>
        <v/>
      </c>
      <c r="BE11" s="306" t="str">
        <f t="shared" ca="1" si="18"/>
        <v/>
      </c>
      <c r="BF11" s="307" t="str">
        <f t="shared" ca="1" si="19"/>
        <v/>
      </c>
      <c r="BG11" s="304" t="str">
        <f t="shared" ca="1" si="29"/>
        <v/>
      </c>
      <c r="BH11" s="305" t="str">
        <f t="shared" ca="1" si="20"/>
        <v/>
      </c>
      <c r="BI11" s="306" t="str">
        <f t="shared" ca="1" si="21"/>
        <v/>
      </c>
      <c r="BJ11" s="307" t="str">
        <f t="shared" ca="1" si="22"/>
        <v/>
      </c>
      <c r="BL11" s="412" t="str">
        <f ca="1">IF(OR(BM11="",BM11=0),"",MAX(BL$5:BL10)+1)</f>
        <v/>
      </c>
      <c r="BM11" s="316" t="str">
        <f ca="1">IFERROR(INDEX($AJ$6:$AJ$17, ROWS(BM$4:$BM9)), IFERROR(INDEX($AN$6:$AN$17, ROWS(BM$4:$BM9)-ROWS($AJ$6:$AJ$17)), IFERROR(INDEX($AR$6:$AR$17, ROWS(BM$4:$BM9)-ROWS($AJ$6:$AJ$17)-ROWS($AN$6:$AN$17)),IFERROR(INDEX($AV$6:$AV$17, ROWS(BM$4:$BM9)-ROWS($AJ$6:$AJ$17)-ROWS($AN$6:$AN$17)-ROWS($AR$6:$AR$17)),IFERROR(INDEX($AZ$6:$AZ$17, ROWS(BM$4:$BM9)-ROWS($AJ$6:$AJ$17)-ROWS($AN$6:$AN$17)-ROWS($AR$6:$AR$17)-ROWS($AV$6:$AV$17)),IFERROR(INDEX($BD$6:$BD$17, ROWS(BM$4:$BM9)-ROWS($AJ$6:$AJ$17)-ROWS($AN$6:$AN$17)-ROWS($AR$6:$AR$17)-ROWS($AV$6:$AV$17)-ROWS($AZ$6:$AZ$17)),IFERROR(INDEX($BH$6:$BH$17, ROWS(BM$4:$BM9)-ROWS($AJ$6:$AJ$17)-ROWS($AN$6:$AN$17)-ROWS($AR$6:$AR$17)-ROWS($AV$6:$AV$17)-ROWS($AZ$6:$AZ$17)-ROWS($BD$6:$BD$17)), "")))))))</f>
        <v/>
      </c>
      <c r="BN11" s="316" t="str">
        <f t="shared" ca="1" si="30"/>
        <v>Internet</v>
      </c>
      <c r="BO11" s="316" t="str">
        <f ca="1">IF(OR(BP11="",BP11=0),"",MAX(BO$5:BO10)+1)</f>
        <v/>
      </c>
      <c r="BP11" s="316" t="str">
        <f ca="1">IFERROR(INDEX($AK$6:$AK$17, ROWS($BP$4:BP9)), IFERROR(INDEX($AO$6:$AO$17, ROWS($BP$4:BP9)-ROWS($AK$6:$AK$17)), IFERROR(INDEX($AS$6:$AS$17, ROWS($BP$4:BP9)-ROWS($AK$6:$AK$17)-ROWS($AO$6:$AO$17)),IFERROR(INDEX($AW$6:$AW$17, ROWS($BP$4:BP9)-ROWS($AK$6:$AK$17)-ROWS($AO$6:$AO$17)-ROWS($AS$6:$AS$17)),IFERROR(INDEX($BA$6:$BA$17, ROWS($BP$4:BP9)-ROWS($AK$6:$AK$17)-ROWS($AO$6:$AO$17)-ROWS($AS$6:$AS$17)-ROWS($AW$6:$AW$17)),IFERROR(INDEX($BE$6:$BE$17, ROWS($BP$4:BP9)-ROWS($AK$6:$AK$17)-ROWS($AO$6:$AO$17)-ROWS($AS$6:$AS$17)-ROWS($AW$6:$AW$17)-ROWS($BA$6:$BA$17)),IFERROR(INDEX($BI$6:$BI$17, ROWS($BP$4:BP9)-ROWS($AK$6:$AK$17)-ROWS($AO$6:$AO$17)-ROWS($AS$6:$AS$17)-ROWS($AW$6:$AW$17)-ROWS($BA$6:$BA$17)-ROWS($BE$6:$BE$17)), "")))))))</f>
        <v/>
      </c>
      <c r="BQ11" s="316">
        <f t="shared" ca="1" si="31"/>
        <v>100</v>
      </c>
      <c r="BR11" s="413" t="str">
        <f t="shared" ca="1" si="32"/>
        <v/>
      </c>
      <c r="BS11" s="412" t="str">
        <f ca="1">IF(OR(BT11="",BT11=0),"",MAX(BS$5:BS10)+1)</f>
        <v/>
      </c>
      <c r="BT11" s="316" t="str">
        <f ca="1">IFERROR(INDEX($AJ$22:$AJ$33, ROWS($BT$4:BT9)), IFERROR(INDEX($AN$22:$AN$33, ROWS($BT$4:BT9)-ROWS($AJ$22:$AJ$33)), IFERROR(INDEX($AR$22:$AR$33, ROWS($BT$4:BT9)-ROWS($AJ$22:$AJ$33)-ROWS($AN$22:$AN$33)),IFERROR(INDEX($AV$22:$AV$33, ROWS($BT$4:BT9)-ROWS($AJ$22:$AJ$33)-ROWS($AN$22:$AN$33)-ROWS($AR$22:$AR$33)),IFERROR(INDEX($AZ$22:$AZ$33, ROWS($BT$4:BT9)-ROWS($AJ$22:$AJ$33)-ROWS($AN$22:$AN$33)-ROWS($AR$22:$AR$33)-ROWS($AV$22:$AV$33)),IFERROR(INDEX($BD$22:$BD$33, ROWS($BT$4:BT9)-ROWS($AJ$22:$AJ$33)-ROWS($AN$22:$AN$33)-ROWS($AR$22:$AR$33)-ROWS($AV$22:$AV$33)-ROWS($AZ$22:$AZ$33)),IFERROR(INDEX($BH$22:$BH$33, ROWS($BT$4:BT9)-ROWS($AJ$22:$AJ$33)-ROWS($AN$22:$AN$33)-ROWS($AR$22:$AR$33)-ROWS($AV$22:$AV$33)-ROWS($AZ$22:$AZ$33)-ROWS($BD$22:$BD$33)), "")))))))</f>
        <v/>
      </c>
      <c r="BU11" s="316" t="str">
        <f t="shared" ca="1" si="33"/>
        <v>D. Store Card 4</v>
      </c>
      <c r="BV11" s="316" t="str">
        <f ca="1">IF(OR(BW11="",BW11=0),"",MAX(BV$5:BV10)+1)</f>
        <v/>
      </c>
      <c r="BW11" s="316" t="str">
        <f ca="1">IFERROR(INDEX($AK$22:$AK$33, ROWS($BW$4:BW9)), IFERROR(INDEX($AO$22:$AO$33, ROWS($BW$4:BW9)-ROWS($AK$22:$AK$33)), IFERROR(INDEX($AS$22:$AS$33, ROWS($BW$4:BW9)-ROWS($AK$22:$AK$33)-ROWS($AO$22:$AO$33)),IFERROR(INDEX($AW$22:$AW$33, ROWS($BW$4:BW9)-ROWS($AK$22:$AK$33)-ROWS($AO$22:$AO$33)-ROWS($AS$22:$AS$33)),IFERROR(INDEX($BA$22:$BA$33, ROWS($BW$4:BW9)-ROWS($AK$22:$AK$33)-ROWS($AO$22:$AO$33)-ROWS($AS$22:$AS$33)-ROWS($AW$22:$AW$33)),IFERROR(INDEX($BE$22:$BE$33, ROWS($BW$4:BW9)-ROWS($AK$22:$AK$33)-ROWS($AO$22:$AO$33)-ROWS($AS$22:$AS$33)-ROWS($AW$22:$AW$33)-ROWS($BA$22:$BA$33)),IFERROR(INDEX($BI$22:$BI$33, ROWS($BW$4:BW9)-ROWS($AK$22:$AK$33)-ROWS($AO$22:$AO$33)-ROWS($AS$22:$AS$33)-ROWS($AW$22:$AW$33)-ROWS($BA$22:$BA$33)-ROWS($BE$22:$BE$33)), "")))))))</f>
        <v/>
      </c>
      <c r="BX11" s="316">
        <f t="shared" ca="1" si="34"/>
        <v>30</v>
      </c>
      <c r="BY11" s="413" t="str">
        <f t="shared" ca="1" si="35"/>
        <v/>
      </c>
      <c r="BZ11" s="412">
        <f ca="1">IF(OR(CA11="",CA11=0),"",MAX(BZ$5:BZ10)+1)</f>
        <v>6</v>
      </c>
      <c r="CA11" s="316" t="str">
        <f ca="1">IFERROR(INDEX($AJ$38:$AJ$49, ROWS($CA$4:CA9)), IFERROR(INDEX($AN$38:$AN$49, ROWS($CA$4:CA9)-ROWS($AJ$38:$AJ$49)), IFERROR(INDEX($AR$38:$AR$49, ROWS($CA$4:CA9)-ROWS($AJ$38:$AJ$49)-ROWS($AN$38:$AN$49)),IFERROR(INDEX($AV$38:$AV$49, ROWS($CA$4:CA9)-ROWS($AJ$38:$AJ$49)-ROWS($AN$38:$AN$49)-ROWS($AR$38:$AR$49)),IFERROR(INDEX($AZ$38:$AZ$49, ROWS($CA$4:CA9)-ROWS($AJ$38:$AJ$49)-ROWS($AN$38:$AN$49)-ROWS($AR$38:$AR$49)-ROWS($AV$38:$AV$49)),IFERROR(INDEX($BD$38:$BD$49, ROWS($CA$4:CA9)-ROWS($AJ$38:$AJ$49)-ROWS($AN$38:$AN$49)-ROWS($AR$38:$AR$49)-ROWS($AV$38:$AV$49)-ROWS($AZ$38:$AZ$49)),IFERROR(INDEX($BH$38:$BH$49, ROWS($CA$4:CA9)-ROWS($AJ$38:$AJ$49)-ROWS($AN$38:$AN$49)-ROWS($AR$38:$AR$49)-ROWS($AV$38:$AV$49)-ROWS($AZ$38:$AZ$49)-ROWS($BD$38:$BD$49)), "")))))))</f>
        <v>Groceries</v>
      </c>
      <c r="CB11" s="316" t="str">
        <f t="shared" ca="1" si="36"/>
        <v>Groceries</v>
      </c>
      <c r="CC11" s="316">
        <f ca="1">IF(OR(CD11="",CD11=0),"",MAX(CC$5:CC10)+1)</f>
        <v>6</v>
      </c>
      <c r="CD11" s="316">
        <f ca="1">IFERROR(INDEX($AK$38:$AK$49, ROWS($CD$4:CD9)), IFERROR(INDEX($AO$38:$AO$49, ROWS($CD$4:CD9)-ROWS($AK$38:$AK$49)), IFERROR(INDEX($AS$38:$AS$49, ROWS($CD$4:CD9)-ROWS($AK$38:$AK$49)-ROWS($AO$38:$AO$49)),IFERROR(INDEX($AW$38:$AW$49, ROWS($CD$4:CD9)-ROWS($AK$38:$AK$49)-ROWS($AO$38:$AO$49)-ROWS($AS$38:$AS$49)),IFERROR(INDEX($BA$38:$BA$49, ROWS($CD$4:CD9)-ROWS($AK$38:$AK$49)-ROWS($AO$38:$AO$49)-ROWS($AS$38:$AS$49)-ROWS($AW$38:$AW$49)),IFERROR(INDEX($BE$38:$BE$49, ROWS($CD$4:CD9)-ROWS($AK$38:$AK$49)-ROWS($AO$38:$AO$49)-ROWS($AS$38:$AS$49)-ROWS($AW$38:$AW$49)-ROWS($BA$38:$BA$49)),IFERROR(INDEX($BI$38:$BI$49, ROWS($CD$4:CD9)-ROWS($AK$38:$AK$49)-ROWS($AO$38:$AO$49)-ROWS($AS$38:$AS$49)-ROWS($AW$38:$AW$49)-ROWS($BA$38:$BA$49)-ROWS($BE$38:$BE$49)), "")))))))</f>
        <v>125</v>
      </c>
      <c r="CE11" s="316">
        <f t="shared" ca="1" si="37"/>
        <v>125</v>
      </c>
      <c r="CF11" s="413" t="str">
        <f t="shared" ca="1" si="38"/>
        <v/>
      </c>
      <c r="CG11" s="412" t="str">
        <f ca="1">IF(OR(CH11="",CH11=0),"",MAX(CG$5:CG10)+1)</f>
        <v/>
      </c>
      <c r="CH11" s="316" t="str">
        <f ca="1">IFERROR(INDEX($AJ$54:$AJ$65, ROWS($CH$4:CH9)), IFERROR(INDEX($AN$54:$AN$65, ROWS($CH$4:CH9)-ROWS($AJ$54:$AJ$65)), IFERROR(INDEX($AR$54:$AR$65, ROWS($CH$4:CH9)-ROWS($AJ$54:$AJ$65)-ROWS($AN$54:$AN$65)),IFERROR(INDEX($AV$54:$AV$65, ROWS($CH$4:CH9)-ROWS($AJ$54:$AJ$65)-ROWS($AN$54:$AN$65)-ROWS($AR$54:$AR$65)),IFERROR(INDEX($AZ$54:$AZ$65, ROWS($CH$4:CH9)-ROWS($AJ$54:$AJ$65)-ROWS($AN$54:$AN$65)-ROWS($AR$54:$AR$65)-ROWS($AV$54:$AV$65)),IFERROR(INDEX($BD$54:$BD$65, ROWS($CH$4:CH9)-ROWS($AJ$54:$AJ$65)-ROWS($AN$54:$AN$65)-ROWS($AR$54:$AR$65)-ROWS($AV$54:$AV$65)-ROWS($AZ$54:$AZ$65)),IFERROR(INDEX($BH$54:$BH$65, ROWS($CH$4:CH9)-ROWS($AJ$54:$AJ$65)-ROWS($AN$54:$AN$65)-ROWS($AR$54:$AR$65)-ROWS($AV$54:$AV$65)-ROWS($AZ$54:$AZ$65)-ROWS($BD$54:$BD$65)), "")))))))</f>
        <v/>
      </c>
      <c r="CI11" s="316" t="str">
        <f t="shared" ca="1" si="39"/>
        <v>Boat Loan</v>
      </c>
      <c r="CJ11" s="316" t="str">
        <f ca="1">IF(OR(CK11="",CK11=0),"",MAX(CJ$5:CJ10)+1)</f>
        <v/>
      </c>
      <c r="CK11" s="316" t="str">
        <f ca="1">IFERROR(INDEX($AK$54:$AK$65, ROWS($CK$4:CK9)), IFERROR(INDEX($AO$54:$AO$65, ROWS($CK$4:CK9)-ROWS($AK$54:$AK$65)), IFERROR(INDEX($AS$54:$AS$65, ROWS($CK$4:CK9)-ROWS($AK$54:$AK$65)-ROWS($AO$54:$AO$65)),IFERROR(INDEX($AW$54:$AW$65, ROWS($CK$4:CK9)-ROWS($AK$54:$AK$65)-ROWS($AO$54:$AO$65)-ROWS($AS$54:$AS$65)),IFERROR(INDEX($BA$54:$BA$65, ROWS($CK$4:CK9)-ROWS($AK$54:$AK$65)-ROWS($AO$54:$AO$65)-ROWS($AS$54:$AS$65)-ROWS($AW$54:$AW$65)),IFERROR(INDEX($BE$54:$BE$65, ROWS($CK$4:CK9)-ROWS($AK$54:$AK$65)-ROWS($AO$54:$AO$65)-ROWS($AS$54:$AS$65)-ROWS($AW$54:$AW$65)-ROWS($BA$54:$BA$65)),IFERROR(INDEX($BI$54:$BI$65, ROWS($CK$4:CK9)-ROWS($AK$54:$AK$65)-ROWS($AO$54:$AO$65)-ROWS($AS$54:$AS$65)-ROWS($AW$54:$AW$65)-ROWS($BA$54:$BA$65)-ROWS($BE$54:$BE$65)), "")))))))</f>
        <v/>
      </c>
      <c r="CL11" s="316">
        <f t="shared" ca="1" si="40"/>
        <v>300</v>
      </c>
      <c r="CM11" s="413" t="str">
        <f t="shared" ca="1" si="41"/>
        <v/>
      </c>
      <c r="CN11" s="412" t="str">
        <f ca="1">IF(OR(CO11="",CO11=0),"",MAX(CN$5:CN10)+1)</f>
        <v/>
      </c>
      <c r="CO11" s="316" t="str">
        <f ca="1">IFERROR(INDEX($AJ$70:$AJ$81, ROWS($CO$4:CO9)), IFERROR(INDEX($AN$70:$AN$81, ROWS($CO$4:CO9)-ROWS($AJ$70:$AJ$81)), IFERROR(INDEX($AR$70:$AR$81, ROWS($CO$4:CO9)-ROWS($AJ$70:$AJ$81)-ROWS($AN$70:$AN$81)),IFERROR(INDEX($AV$70:$AV$81, ROWS($CO$4:CO9)-ROWS($AJ$70:$AJ$81)-ROWS($AN$70:$AN$81)-ROWS($AR$70:$AR$81)),IFERROR(INDEX($AZ$70:$AZ$81, ROWS($CO$4:CO9)-ROWS($AJ$70:$AJ$81)-ROWS($AN$70:$AN$81)-ROWS($AR$70:$AR$81)-ROWS($AV$70:$AV$81)),IFERROR(INDEX($BD$70:$BD$81, ROWS($CO$4:CO9)-ROWS($AJ$70:$AJ$81)-ROWS($AN$70:$AN$81)-ROWS($AR$70:$AR$81)-ROWS($AV$70:$AV$81)-ROWS($AZ$70:$AZ$81)),IFERROR(INDEX($BH$70:$BH$81, ROWS($CO$4:CO9)-ROWS($AJ$70:$AJ$81)-ROWS($AN$70:$AN$81)-ROWS($AR$70:$AR$81)-ROWS($AV$70:$AV$81)-ROWS($AZ$70:$AZ$81)-ROWS($BD$70:$BD$81)), "")))))))</f>
        <v/>
      </c>
      <c r="CP11" s="316" t="str">
        <f t="shared" ca="1" si="42"/>
        <v/>
      </c>
      <c r="CQ11" s="316" t="str">
        <f ca="1">IF(OR(CR11="",CR11=0),"",MAX(CQ$5:CQ10)+1)</f>
        <v/>
      </c>
      <c r="CR11" s="316" t="str">
        <f ca="1">IFERROR(INDEX($AK$70:$AK$81, ROWS($CR$4:CR9)), IFERROR(INDEX($AO$70:$AO$81, ROWS($CR$4:CR9)-ROWS($AK$70:$AK$81)), IFERROR(INDEX($AS$70:$AS$81, ROWS($CR$4:CR9)-ROWS($AK$70:$AK$81)-ROWS($AO$70:$AO$81)),IFERROR(INDEX($AW$70:$AW$81, ROWS($CR$4:CR9)-ROWS($AK$70:$AK$81)-ROWS($AO$70:$AO$81)-ROWS($AS$70:$AS$81)),IFERROR(INDEX($BA$70:$BA$81, ROWS($CR$4:CR9)-ROWS($AK$70:$AK$81)-ROWS($AO$70:$AO$81)-ROWS($AS$70:$AS$81)-ROWS($AW$70:$AW$81)),IFERROR(INDEX($BE$70:$BE$81, ROWS($CR$4:CR9)-ROWS($AK$70:$AK$81)-ROWS($AO$70:$AO$81)-ROWS($AS$70:$AS$81)-ROWS($AW$70:$AW$81)-ROWS($BA$70:$BA$81)),IFERROR(INDEX($BI$70:$BI$81, ROWS($CR$4:CR9)-ROWS($AK$70:$AK$81)-ROWS($AO$70:$AO$81)-ROWS($AS$70:$AS$81)-ROWS($AW$70:$AW$81)-ROWS($BA$70:$BA$81)-ROWS($BE$70:$BE$81)), "")))))))</f>
        <v/>
      </c>
      <c r="CS11" s="316" t="str">
        <f t="shared" ca="1" si="43"/>
        <v/>
      </c>
      <c r="CT11" s="413" t="str">
        <f t="shared" ca="1" si="44"/>
        <v/>
      </c>
      <c r="CU11" s="412" t="str">
        <f>IF(OR(CV11="",CV11=0),"",MAX(CU$5:CU10)+1)</f>
        <v/>
      </c>
      <c r="CV11" s="316">
        <f>IFERROR(INDEX($AJ$86:$AJ$97, ROWS($CV$4:CV9)), IFERROR(INDEX($AN$86:$AN$97, ROWS($CV$4:CV9)-ROWS($AJ$86:$AJ$97)), ""))</f>
        <v>0</v>
      </c>
      <c r="CW11" s="316" t="str">
        <f t="shared" si="45"/>
        <v/>
      </c>
      <c r="CX11" s="316" t="str">
        <f>IF(OR(CY11="",CY11=0),"",MAX(CX$5:CX10)+1)</f>
        <v/>
      </c>
      <c r="CY11" s="316">
        <f>IFERROR(INDEX($AK$86:$AK$97, ROWS($CY$4:CY9)), IFERROR(INDEX($AO$86:$AO$97, ROWS($CY$4:CY9)-ROWS($AK$86:$AK$97)), ""))</f>
        <v>0</v>
      </c>
      <c r="CZ11" s="316" t="str">
        <f t="shared" si="46"/>
        <v/>
      </c>
      <c r="DA11" s="413" t="str">
        <f t="shared" si="47"/>
        <v/>
      </c>
      <c r="DC11" s="438">
        <f ca="1">IF(OR(DD11="",DD11=0),"",MAX(DC$5:DC10)+1)</f>
        <v>5</v>
      </c>
      <c r="DD11" s="434" t="str">
        <f t="shared" ca="1" si="48"/>
        <v>Internet</v>
      </c>
      <c r="DE11" s="413">
        <f t="shared" ca="1" si="49"/>
        <v>100</v>
      </c>
      <c r="DF11" s="431" t="str">
        <f ca="1">IF(OR(DG11="",DG11=0),"",MAX(DF$5:DF10)+1)</f>
        <v/>
      </c>
      <c r="DG11" s="412" t="str">
        <f t="shared" ca="1" si="50"/>
        <v/>
      </c>
      <c r="DH11" s="413" t="str">
        <f t="shared" ca="1" si="51"/>
        <v/>
      </c>
      <c r="DI11" s="412" t="str">
        <f t="shared" ca="1" si="52"/>
        <v>D. Store Card 3</v>
      </c>
      <c r="DJ11" s="413">
        <f t="shared" ca="1" si="53"/>
        <v>30</v>
      </c>
      <c r="DK11" s="412" t="str">
        <f t="shared" ca="1" si="54"/>
        <v/>
      </c>
      <c r="DL11" s="413" t="str">
        <f t="shared" ca="1" si="55"/>
        <v/>
      </c>
      <c r="DN11" s="427" t="str">
        <f ca="1">IF(DI21="","",CONCATENATE(DI21," - ",DJ21))</f>
        <v/>
      </c>
      <c r="DO11" s="428" t="str">
        <f ca="1">IF(DI22="","",CONCATENATE(DI22," - ",DJ22))</f>
        <v/>
      </c>
      <c r="DP11" s="428" t="str">
        <f ca="1">IF(DI23="","",CONCATENATE(DI23," - ",DJ23))</f>
        <v/>
      </c>
      <c r="DQ11" s="427" t="str">
        <f ca="1">IF(DK21="","",CONCATENATE(DK21," - ",DL21))</f>
        <v/>
      </c>
      <c r="DR11" s="428" t="str">
        <f ca="1">IF(DK22="","",CONCATENATE(DK22," - ",DL22))</f>
        <v/>
      </c>
      <c r="DS11" s="429" t="str">
        <f ca="1">IF(DK23="","",CONCATENATE(DK23," - ",DL23))</f>
        <v/>
      </c>
    </row>
    <row r="12" spans="1:123" s="292" customFormat="1" ht="15" customHeight="1" thickBot="1" x14ac:dyDescent="0.35">
      <c r="A12" s="1181" t="str">
        <f ca="1">IF(ISERROR(MATCH(A11,event_dates,0)+MATCH(A11,OFFSET(event_dates,MATCH(A11,event_dates,0),0,500,1),0)),"",INDEX(events,MATCH(A11,event_dates,0)+MATCH(A11,OFFSET(event_dates,MATCH(A11,event_dates,0),0,500,1),0)))</f>
        <v/>
      </c>
      <c r="B12" s="1182"/>
      <c r="C12" s="1181" t="str">
        <f ca="1">IF(ISERROR(MATCH(C11,event_dates,0)+MATCH(C11,OFFSET(event_dates,MATCH(C11,event_dates,0),0,500,1),0)),"",INDEX(events,MATCH(C11,event_dates,0)+MATCH(C11,OFFSET(event_dates,MATCH(C11,event_dates,0),0,500,1),0)))</f>
        <v/>
      </c>
      <c r="D12" s="1182"/>
      <c r="E12" s="1181" t="str">
        <f ca="1">IF(ISERROR(MATCH(E11,event_dates,0)+MATCH(E11,OFFSET(event_dates,MATCH(E11,event_dates,0),0,500,1),0)),"",INDEX(events,MATCH(E11,event_dates,0)+MATCH(E11,OFFSET(event_dates,MATCH(E11,event_dates,0),0,500,1),0)))</f>
        <v/>
      </c>
      <c r="F12" s="1182"/>
      <c r="G12" s="1181" t="str">
        <f ca="1">IF(ISERROR(MATCH(G11,event_dates,0)+MATCH(G11,OFFSET(event_dates,MATCH(G11,event_dates,0),0,500,1),0)),"",INDEX(events,MATCH(G11,event_dates,0)+MATCH(G11,OFFSET(event_dates,MATCH(G11,event_dates,0),0,500,1),0)))</f>
        <v/>
      </c>
      <c r="H12" s="1182"/>
      <c r="I12" s="1181" t="str">
        <f ca="1">IF(ISERROR(MATCH(I11,event_dates,0)+MATCH(I11,OFFSET(event_dates,MATCH(I11,event_dates,0),0,500,1),0)),"",INDEX(events,MATCH(I11,event_dates,0)+MATCH(I11,OFFSET(event_dates,MATCH(I11,event_dates,0),0,500,1),0)))</f>
        <v/>
      </c>
      <c r="J12" s="1182"/>
      <c r="K12" s="1181" t="str">
        <f ca="1">IF(ISERROR(MATCH(K11,event_dates,0)+MATCH(K11,OFFSET(event_dates,MATCH(K11,event_dates,0),0,500,1),0)),"",INDEX(events,MATCH(K11,event_dates,0)+MATCH(K11,OFFSET(event_dates,MATCH(K11,event_dates,0),0,500,1),0)))</f>
        <v/>
      </c>
      <c r="L12" s="1182"/>
      <c r="M12" s="1181" t="str">
        <f ca="1">IF(ISERROR(MATCH(M11,event_dates,0)+MATCH(M11,OFFSET(event_dates,MATCH(M11,event_dates,0),0,500,1),0)),"",INDEX(events,MATCH(M11,event_dates,0)+MATCH(M11,OFFSET(event_dates,MATCH(M11,event_dates,0),0,500,1),0)))</f>
        <v/>
      </c>
      <c r="N12" s="1182"/>
      <c r="P12" s="295" t="str">
        <f t="shared" ref="P12:P16" ca="1" si="57">IF(DN27="","",DN27)</f>
        <v>D. Store Card 4 - 30</v>
      </c>
      <c r="Q12" s="295" t="str">
        <f t="shared" ca="1" si="56"/>
        <v>D. Store Card 1 - 30</v>
      </c>
      <c r="R12" s="295" t="str">
        <f t="shared" ca="1" si="56"/>
        <v>Car 1 Gas - 50</v>
      </c>
      <c r="S12" s="296" t="str">
        <f t="shared" ca="1" si="56"/>
        <v/>
      </c>
      <c r="T12" s="295" t="str">
        <f t="shared" ca="1" si="56"/>
        <v/>
      </c>
      <c r="U12" s="295" t="str">
        <f t="shared" ca="1" si="56"/>
        <v/>
      </c>
      <c r="V12" s="1158" t="s">
        <v>502</v>
      </c>
      <c r="W12" s="1159"/>
      <c r="X12" s="445">
        <f ca="1">IF(DP32="",0,DP32)</f>
        <v>329.95</v>
      </c>
      <c r="Y12"/>
      <c r="AB12" s="299"/>
      <c r="AC12" s="358">
        <f>IF('Data Entry'!B18="","",'Data Entry'!B18)</f>
        <v>16</v>
      </c>
      <c r="AD12" s="356" t="str">
        <f>IF('Data Entry'!A18="","",'Data Entry'!A18)</f>
        <v>Audible</v>
      </c>
      <c r="AE12" s="363">
        <f>IF('Data Entry'!C18="","",'Data Entry'!C18)</f>
        <v>14.95</v>
      </c>
      <c r="AF12" s="402" t="str">
        <f>IF('Data Entry'!E18="","",'Data Entry'!E18)</f>
        <v>Monthly</v>
      </c>
      <c r="AG12" s="300"/>
      <c r="AH12"/>
      <c r="AI12" s="304" t="str">
        <f t="shared" ca="1" si="23"/>
        <v/>
      </c>
      <c r="AJ12" s="305" t="str">
        <f t="shared" ca="1" si="2"/>
        <v/>
      </c>
      <c r="AK12" s="306" t="str">
        <f t="shared" ca="1" si="3"/>
        <v/>
      </c>
      <c r="AL12" s="307" t="str">
        <f t="shared" ca="1" si="4"/>
        <v/>
      </c>
      <c r="AM12" s="304" t="str">
        <f t="shared" ca="1" si="24"/>
        <v/>
      </c>
      <c r="AN12" s="305" t="str">
        <f t="shared" ca="1" si="5"/>
        <v/>
      </c>
      <c r="AO12" s="306" t="str">
        <f t="shared" ca="1" si="6"/>
        <v/>
      </c>
      <c r="AP12" s="307" t="str">
        <f t="shared" ca="1" si="7"/>
        <v/>
      </c>
      <c r="AQ12" s="304" t="str">
        <f t="shared" ca="1" si="25"/>
        <v/>
      </c>
      <c r="AR12" s="305" t="str">
        <f t="shared" ca="1" si="8"/>
        <v/>
      </c>
      <c r="AS12" s="306" t="str">
        <f t="shared" ca="1" si="9"/>
        <v/>
      </c>
      <c r="AT12" s="307" t="str">
        <f t="shared" ca="1" si="10"/>
        <v/>
      </c>
      <c r="AU12" s="304" t="str">
        <f t="shared" ca="1" si="26"/>
        <v/>
      </c>
      <c r="AV12" s="305" t="str">
        <f t="shared" ca="1" si="11"/>
        <v/>
      </c>
      <c r="AW12" s="306" t="str">
        <f t="shared" ca="1" si="12"/>
        <v/>
      </c>
      <c r="AX12" s="307" t="str">
        <f t="shared" ca="1" si="13"/>
        <v/>
      </c>
      <c r="AY12" s="304" t="str">
        <f t="shared" ca="1" si="27"/>
        <v/>
      </c>
      <c r="AZ12" s="305" t="str">
        <f t="shared" ca="1" si="14"/>
        <v/>
      </c>
      <c r="BA12" s="306" t="str">
        <f t="shared" ca="1" si="15"/>
        <v/>
      </c>
      <c r="BB12" s="307" t="str">
        <f t="shared" ca="1" si="16"/>
        <v/>
      </c>
      <c r="BC12" s="304" t="str">
        <f t="shared" ca="1" si="28"/>
        <v/>
      </c>
      <c r="BD12" s="305" t="str">
        <f t="shared" ca="1" si="17"/>
        <v/>
      </c>
      <c r="BE12" s="306" t="str">
        <f t="shared" ca="1" si="18"/>
        <v/>
      </c>
      <c r="BF12" s="307" t="str">
        <f t="shared" ca="1" si="19"/>
        <v/>
      </c>
      <c r="BG12" s="304" t="str">
        <f t="shared" ca="1" si="29"/>
        <v/>
      </c>
      <c r="BH12" s="305" t="str">
        <f t="shared" ca="1" si="20"/>
        <v/>
      </c>
      <c r="BI12" s="306" t="str">
        <f t="shared" ca="1" si="21"/>
        <v/>
      </c>
      <c r="BJ12" s="307" t="str">
        <f t="shared" ca="1" si="22"/>
        <v/>
      </c>
      <c r="BL12" s="412" t="str">
        <f ca="1">IF(OR(BM12="",BM12=0),"",MAX(BL$5:BL11)+1)</f>
        <v/>
      </c>
      <c r="BM12" s="316" t="str">
        <f ca="1">IFERROR(INDEX($AJ$6:$AJ$17, ROWS(BM$4:$BM10)), IFERROR(INDEX($AN$6:$AN$17, ROWS(BM$4:$BM10)-ROWS($AJ$6:$AJ$17)), IFERROR(INDEX($AR$6:$AR$17, ROWS(BM$4:$BM10)-ROWS($AJ$6:$AJ$17)-ROWS($AN$6:$AN$17)),IFERROR(INDEX($AV$6:$AV$17, ROWS(BM$4:$BM10)-ROWS($AJ$6:$AJ$17)-ROWS($AN$6:$AN$17)-ROWS($AR$6:$AR$17)),IFERROR(INDEX($AZ$6:$AZ$17, ROWS(BM$4:$BM10)-ROWS($AJ$6:$AJ$17)-ROWS($AN$6:$AN$17)-ROWS($AR$6:$AR$17)-ROWS($AV$6:$AV$17)),IFERROR(INDEX($BD$6:$BD$17, ROWS(BM$4:$BM10)-ROWS($AJ$6:$AJ$17)-ROWS($AN$6:$AN$17)-ROWS($AR$6:$AR$17)-ROWS($AV$6:$AV$17)-ROWS($AZ$6:$AZ$17)),IFERROR(INDEX($BH$6:$BH$17, ROWS(BM$4:$BM10)-ROWS($AJ$6:$AJ$17)-ROWS($AN$6:$AN$17)-ROWS($AR$6:$AR$17)-ROWS($AV$6:$AV$17)-ROWS($AZ$6:$AZ$17)-ROWS($BD$6:$BD$17)), "")))))))</f>
        <v/>
      </c>
      <c r="BN12" s="316" t="str">
        <f t="shared" ca="1" si="30"/>
        <v>D. Store Card 3</v>
      </c>
      <c r="BO12" s="316" t="str">
        <f ca="1">IF(OR(BP12="",BP12=0),"",MAX(BO$5:BO11)+1)</f>
        <v/>
      </c>
      <c r="BP12" s="316" t="str">
        <f ca="1">IFERROR(INDEX($AK$6:$AK$17, ROWS($BP$4:BP10)), IFERROR(INDEX($AO$6:$AO$17, ROWS($BP$4:BP10)-ROWS($AK$6:$AK$17)), IFERROR(INDEX($AS$6:$AS$17, ROWS($BP$4:BP10)-ROWS($AK$6:$AK$17)-ROWS($AO$6:$AO$17)),IFERROR(INDEX($AW$6:$AW$17, ROWS($BP$4:BP10)-ROWS($AK$6:$AK$17)-ROWS($AO$6:$AO$17)-ROWS($AS$6:$AS$17)),IFERROR(INDEX($BA$6:$BA$17, ROWS($BP$4:BP10)-ROWS($AK$6:$AK$17)-ROWS($AO$6:$AO$17)-ROWS($AS$6:$AS$17)-ROWS($AW$6:$AW$17)),IFERROR(INDEX($BE$6:$BE$17, ROWS($BP$4:BP10)-ROWS($AK$6:$AK$17)-ROWS($AO$6:$AO$17)-ROWS($AS$6:$AS$17)-ROWS($AW$6:$AW$17)-ROWS($BA$6:$BA$17)),IFERROR(INDEX($BI$6:$BI$17, ROWS($BP$4:BP10)-ROWS($AK$6:$AK$17)-ROWS($AO$6:$AO$17)-ROWS($AS$6:$AS$17)-ROWS($AW$6:$AW$17)-ROWS($BA$6:$BA$17)-ROWS($BE$6:$BE$17)), "")))))))</f>
        <v/>
      </c>
      <c r="BQ12" s="316">
        <f t="shared" ca="1" si="31"/>
        <v>30</v>
      </c>
      <c r="BR12" s="413" t="str">
        <f t="shared" ca="1" si="32"/>
        <v/>
      </c>
      <c r="BS12" s="412" t="str">
        <f ca="1">IF(OR(BT12="",BT12=0),"",MAX(BS$5:BS11)+1)</f>
        <v/>
      </c>
      <c r="BT12" s="316" t="str">
        <f ca="1">IFERROR(INDEX($AJ$22:$AJ$33, ROWS($BT$4:BT10)), IFERROR(INDEX($AN$22:$AN$33, ROWS($BT$4:BT10)-ROWS($AJ$22:$AJ$33)), IFERROR(INDEX($AR$22:$AR$33, ROWS($BT$4:BT10)-ROWS($AJ$22:$AJ$33)-ROWS($AN$22:$AN$33)),IFERROR(INDEX($AV$22:$AV$33, ROWS($BT$4:BT10)-ROWS($AJ$22:$AJ$33)-ROWS($AN$22:$AN$33)-ROWS($AR$22:$AR$33)),IFERROR(INDEX($AZ$22:$AZ$33, ROWS($BT$4:BT10)-ROWS($AJ$22:$AJ$33)-ROWS($AN$22:$AN$33)-ROWS($AR$22:$AR$33)-ROWS($AV$22:$AV$33)),IFERROR(INDEX($BD$22:$BD$33, ROWS($BT$4:BT10)-ROWS($AJ$22:$AJ$33)-ROWS($AN$22:$AN$33)-ROWS($AR$22:$AR$33)-ROWS($AV$22:$AV$33)-ROWS($AZ$22:$AZ$33)),IFERROR(INDEX($BH$22:$BH$33, ROWS($BT$4:BT10)-ROWS($AJ$22:$AJ$33)-ROWS($AN$22:$AN$33)-ROWS($AR$22:$AR$33)-ROWS($AV$22:$AV$33)-ROWS($AZ$22:$AZ$33)-ROWS($BD$22:$BD$33)), "")))))))</f>
        <v/>
      </c>
      <c r="BU12" s="316" t="str">
        <f t="shared" ca="1" si="33"/>
        <v>D. Store Card 1</v>
      </c>
      <c r="BV12" s="316" t="str">
        <f ca="1">IF(OR(BW12="",BW12=0),"",MAX(BV$5:BV11)+1)</f>
        <v/>
      </c>
      <c r="BW12" s="316" t="str">
        <f ca="1">IFERROR(INDEX($AK$22:$AK$33, ROWS($BW$4:BW10)), IFERROR(INDEX($AO$22:$AO$33, ROWS($BW$4:BW10)-ROWS($AK$22:$AK$33)), IFERROR(INDEX($AS$22:$AS$33, ROWS($BW$4:BW10)-ROWS($AK$22:$AK$33)-ROWS($AO$22:$AO$33)),IFERROR(INDEX($AW$22:$AW$33, ROWS($BW$4:BW10)-ROWS($AK$22:$AK$33)-ROWS($AO$22:$AO$33)-ROWS($AS$22:$AS$33)),IFERROR(INDEX($BA$22:$BA$33, ROWS($BW$4:BW10)-ROWS($AK$22:$AK$33)-ROWS($AO$22:$AO$33)-ROWS($AS$22:$AS$33)-ROWS($AW$22:$AW$33)),IFERROR(INDEX($BE$22:$BE$33, ROWS($BW$4:BW10)-ROWS($AK$22:$AK$33)-ROWS($AO$22:$AO$33)-ROWS($AS$22:$AS$33)-ROWS($AW$22:$AW$33)-ROWS($BA$22:$BA$33)),IFERROR(INDEX($BI$22:$BI$33, ROWS($BW$4:BW10)-ROWS($AK$22:$AK$33)-ROWS($AO$22:$AO$33)-ROWS($AS$22:$AS$33)-ROWS($AW$22:$AW$33)-ROWS($BA$22:$BA$33)-ROWS($BE$22:$BE$33)), "")))))))</f>
        <v/>
      </c>
      <c r="BX12" s="316">
        <f t="shared" ca="1" si="34"/>
        <v>30</v>
      </c>
      <c r="BY12" s="413" t="str">
        <f t="shared" ca="1" si="35"/>
        <v/>
      </c>
      <c r="BZ12" s="412" t="str">
        <f ca="1">IF(OR(CA12="",CA12=0),"",MAX(BZ$5:BZ11)+1)</f>
        <v/>
      </c>
      <c r="CA12" s="316" t="str">
        <f ca="1">IFERROR(INDEX($AJ$38:$AJ$49, ROWS($CA$4:CA10)), IFERROR(INDEX($AN$38:$AN$49, ROWS($CA$4:CA10)-ROWS($AJ$38:$AJ$49)), IFERROR(INDEX($AR$38:$AR$49, ROWS($CA$4:CA10)-ROWS($AJ$38:$AJ$49)-ROWS($AN$38:$AN$49)),IFERROR(INDEX($AV$38:$AV$49, ROWS($CA$4:CA10)-ROWS($AJ$38:$AJ$49)-ROWS($AN$38:$AN$49)-ROWS($AR$38:$AR$49)),IFERROR(INDEX($AZ$38:$AZ$49, ROWS($CA$4:CA10)-ROWS($AJ$38:$AJ$49)-ROWS($AN$38:$AN$49)-ROWS($AR$38:$AR$49)-ROWS($AV$38:$AV$49)),IFERROR(INDEX($BD$38:$BD$49, ROWS($CA$4:CA10)-ROWS($AJ$38:$AJ$49)-ROWS($AN$38:$AN$49)-ROWS($AR$38:$AR$49)-ROWS($AV$38:$AV$49)-ROWS($AZ$38:$AZ$49)),IFERROR(INDEX($BH$38:$BH$49, ROWS($CA$4:CA10)-ROWS($AJ$38:$AJ$49)-ROWS($AN$38:$AN$49)-ROWS($AR$38:$AR$49)-ROWS($AV$38:$AV$49)-ROWS($AZ$38:$AZ$49)-ROWS($BD$38:$BD$49)), "")))))))</f>
        <v/>
      </c>
      <c r="CB12" s="316" t="str">
        <f t="shared" ca="1" si="36"/>
        <v>Audible</v>
      </c>
      <c r="CC12" s="316" t="str">
        <f ca="1">IF(OR(CD12="",CD12=0),"",MAX(CC$5:CC11)+1)</f>
        <v/>
      </c>
      <c r="CD12" s="316" t="str">
        <f ca="1">IFERROR(INDEX($AK$38:$AK$49, ROWS($CD$4:CD10)), IFERROR(INDEX($AO$38:$AO$49, ROWS($CD$4:CD10)-ROWS($AK$38:$AK$49)), IFERROR(INDEX($AS$38:$AS$49, ROWS($CD$4:CD10)-ROWS($AK$38:$AK$49)-ROWS($AO$38:$AO$49)),IFERROR(INDEX($AW$38:$AW$49, ROWS($CD$4:CD10)-ROWS($AK$38:$AK$49)-ROWS($AO$38:$AO$49)-ROWS($AS$38:$AS$49)),IFERROR(INDEX($BA$38:$BA$49, ROWS($CD$4:CD10)-ROWS($AK$38:$AK$49)-ROWS($AO$38:$AO$49)-ROWS($AS$38:$AS$49)-ROWS($AW$38:$AW$49)),IFERROR(INDEX($BE$38:$BE$49, ROWS($CD$4:CD10)-ROWS($AK$38:$AK$49)-ROWS($AO$38:$AO$49)-ROWS($AS$38:$AS$49)-ROWS($AW$38:$AW$49)-ROWS($BA$38:$BA$49)),IFERROR(INDEX($BI$38:$BI$49, ROWS($CD$4:CD10)-ROWS($AK$38:$AK$49)-ROWS($AO$38:$AO$49)-ROWS($AS$38:$AS$49)-ROWS($AW$38:$AW$49)-ROWS($BA$38:$BA$49)-ROWS($BE$38:$BE$49)), "")))))))</f>
        <v/>
      </c>
      <c r="CE12" s="316">
        <f t="shared" ca="1" si="37"/>
        <v>14.95</v>
      </c>
      <c r="CF12" s="413" t="str">
        <f t="shared" ca="1" si="38"/>
        <v/>
      </c>
      <c r="CG12" s="412" t="str">
        <f ca="1">IF(OR(CH12="",CH12=0),"",MAX(CG$5:CG11)+1)</f>
        <v/>
      </c>
      <c r="CH12" s="316" t="str">
        <f ca="1">IFERROR(INDEX($AJ$54:$AJ$65, ROWS($CH$4:CH10)), IFERROR(INDEX($AN$54:$AN$65, ROWS($CH$4:CH10)-ROWS($AJ$54:$AJ$65)), IFERROR(INDEX($AR$54:$AR$65, ROWS($CH$4:CH10)-ROWS($AJ$54:$AJ$65)-ROWS($AN$54:$AN$65)),IFERROR(INDEX($AV$54:$AV$65, ROWS($CH$4:CH10)-ROWS($AJ$54:$AJ$65)-ROWS($AN$54:$AN$65)-ROWS($AR$54:$AR$65)),IFERROR(INDEX($AZ$54:$AZ$65, ROWS($CH$4:CH10)-ROWS($AJ$54:$AJ$65)-ROWS($AN$54:$AN$65)-ROWS($AR$54:$AR$65)-ROWS($AV$54:$AV$65)),IFERROR(INDEX($BD$54:$BD$65, ROWS($CH$4:CH10)-ROWS($AJ$54:$AJ$65)-ROWS($AN$54:$AN$65)-ROWS($AR$54:$AR$65)-ROWS($AV$54:$AV$65)-ROWS($AZ$54:$AZ$65)),IFERROR(INDEX($BH$54:$BH$65, ROWS($CH$4:CH10)-ROWS($AJ$54:$AJ$65)-ROWS($AN$54:$AN$65)-ROWS($AR$54:$AR$65)-ROWS($AV$54:$AV$65)-ROWS($AZ$54:$AZ$65)-ROWS($BD$54:$BD$65)), "")))))))</f>
        <v/>
      </c>
      <c r="CI12" s="316" t="str">
        <f t="shared" ca="1" si="39"/>
        <v>Paycheck 3</v>
      </c>
      <c r="CJ12" s="316" t="str">
        <f ca="1">IF(OR(CK12="",CK12=0),"",MAX(CJ$5:CJ11)+1)</f>
        <v/>
      </c>
      <c r="CK12" s="316" t="str">
        <f ca="1">IFERROR(INDEX($AK$54:$AK$65, ROWS($CK$4:CK10)), IFERROR(INDEX($AO$54:$AO$65, ROWS($CK$4:CK10)-ROWS($AK$54:$AK$65)), IFERROR(INDEX($AS$54:$AS$65, ROWS($CK$4:CK10)-ROWS($AK$54:$AK$65)-ROWS($AO$54:$AO$65)),IFERROR(INDEX($AW$54:$AW$65, ROWS($CK$4:CK10)-ROWS($AK$54:$AK$65)-ROWS($AO$54:$AO$65)-ROWS($AS$54:$AS$65)),IFERROR(INDEX($BA$54:$BA$65, ROWS($CK$4:CK10)-ROWS($AK$54:$AK$65)-ROWS($AO$54:$AO$65)-ROWS($AS$54:$AS$65)-ROWS($AW$54:$AW$65)),IFERROR(INDEX($BE$54:$BE$65, ROWS($CK$4:CK10)-ROWS($AK$54:$AK$65)-ROWS($AO$54:$AO$65)-ROWS($AS$54:$AS$65)-ROWS($AW$54:$AW$65)-ROWS($BA$54:$BA$65)),IFERROR(INDEX($BI$54:$BI$65, ROWS($CK$4:CK10)-ROWS($AK$54:$AK$65)-ROWS($AO$54:$AO$65)-ROWS($AS$54:$AS$65)-ROWS($AW$54:$AW$65)-ROWS($BA$54:$BA$65)-ROWS($BE$54:$BE$65)), "")))))))</f>
        <v/>
      </c>
      <c r="CL12" s="316">
        <f t="shared" ca="1" si="40"/>
        <v>700</v>
      </c>
      <c r="CM12" s="413" t="str">
        <f t="shared" ca="1" si="41"/>
        <v>Income</v>
      </c>
      <c r="CN12" s="412" t="str">
        <f ca="1">IF(OR(CO12="",CO12=0),"",MAX(CN$5:CN11)+1)</f>
        <v/>
      </c>
      <c r="CO12" s="316" t="str">
        <f ca="1">IFERROR(INDEX($AJ$70:$AJ$81, ROWS($CO$4:CO10)), IFERROR(INDEX($AN$70:$AN$81, ROWS($CO$4:CO10)-ROWS($AJ$70:$AJ$81)), IFERROR(INDEX($AR$70:$AR$81, ROWS($CO$4:CO10)-ROWS($AJ$70:$AJ$81)-ROWS($AN$70:$AN$81)),IFERROR(INDEX($AV$70:$AV$81, ROWS($CO$4:CO10)-ROWS($AJ$70:$AJ$81)-ROWS($AN$70:$AN$81)-ROWS($AR$70:$AR$81)),IFERROR(INDEX($AZ$70:$AZ$81, ROWS($CO$4:CO10)-ROWS($AJ$70:$AJ$81)-ROWS($AN$70:$AN$81)-ROWS($AR$70:$AR$81)-ROWS($AV$70:$AV$81)),IFERROR(INDEX($BD$70:$BD$81, ROWS($CO$4:CO10)-ROWS($AJ$70:$AJ$81)-ROWS($AN$70:$AN$81)-ROWS($AR$70:$AR$81)-ROWS($AV$70:$AV$81)-ROWS($AZ$70:$AZ$81)),IFERROR(INDEX($BH$70:$BH$81, ROWS($CO$4:CO10)-ROWS($AJ$70:$AJ$81)-ROWS($AN$70:$AN$81)-ROWS($AR$70:$AR$81)-ROWS($AV$70:$AV$81)-ROWS($AZ$70:$AZ$81)-ROWS($BD$70:$BD$81)), "")))))))</f>
        <v/>
      </c>
      <c r="CP12" s="316" t="str">
        <f t="shared" ca="1" si="42"/>
        <v/>
      </c>
      <c r="CQ12" s="316" t="str">
        <f ca="1">IF(OR(CR12="",CR12=0),"",MAX(CQ$5:CQ11)+1)</f>
        <v/>
      </c>
      <c r="CR12" s="316" t="str">
        <f ca="1">IFERROR(INDEX($AK$70:$AK$81, ROWS($CR$4:CR10)), IFERROR(INDEX($AO$70:$AO$81, ROWS($CR$4:CR10)-ROWS($AK$70:$AK$81)), IFERROR(INDEX($AS$70:$AS$81, ROWS($CR$4:CR10)-ROWS($AK$70:$AK$81)-ROWS($AO$70:$AO$81)),IFERROR(INDEX($AW$70:$AW$81, ROWS($CR$4:CR10)-ROWS($AK$70:$AK$81)-ROWS($AO$70:$AO$81)-ROWS($AS$70:$AS$81)),IFERROR(INDEX($BA$70:$BA$81, ROWS($CR$4:CR10)-ROWS($AK$70:$AK$81)-ROWS($AO$70:$AO$81)-ROWS($AS$70:$AS$81)-ROWS($AW$70:$AW$81)),IFERROR(INDEX($BE$70:$BE$81, ROWS($CR$4:CR10)-ROWS($AK$70:$AK$81)-ROWS($AO$70:$AO$81)-ROWS($AS$70:$AS$81)-ROWS($AW$70:$AW$81)-ROWS($BA$70:$BA$81)),IFERROR(INDEX($BI$70:$BI$81, ROWS($CR$4:CR10)-ROWS($AK$70:$AK$81)-ROWS($AO$70:$AO$81)-ROWS($AS$70:$AS$81)-ROWS($AW$70:$AW$81)-ROWS($BA$70:$BA$81)-ROWS($BE$70:$BE$81)), "")))))))</f>
        <v/>
      </c>
      <c r="CS12" s="316" t="str">
        <f t="shared" ca="1" si="43"/>
        <v/>
      </c>
      <c r="CT12" s="413" t="str">
        <f t="shared" ca="1" si="44"/>
        <v/>
      </c>
      <c r="CU12" s="412" t="str">
        <f>IF(OR(CV12="",CV12=0),"",MAX(CU$5:CU11)+1)</f>
        <v/>
      </c>
      <c r="CV12" s="316">
        <f>IFERROR(INDEX($AJ$86:$AJ$97, ROWS($CV$4:CV10)), IFERROR(INDEX($AN$86:$AN$97, ROWS($CV$4:CV10)-ROWS($AJ$86:$AJ$97)), ""))</f>
        <v>0</v>
      </c>
      <c r="CW12" s="316" t="str">
        <f t="shared" si="45"/>
        <v/>
      </c>
      <c r="CX12" s="316" t="str">
        <f>IF(OR(CY12="",CY12=0),"",MAX(CX$5:CX11)+1)</f>
        <v/>
      </c>
      <c r="CY12" s="316">
        <f>IFERROR(INDEX($AK$86:$AK$97, ROWS($CY$4:CY10)), IFERROR(INDEX($AO$86:$AO$97, ROWS($CY$4:CY10)-ROWS($AK$86:$AK$97)), ""))</f>
        <v>0</v>
      </c>
      <c r="CZ12" s="316" t="str">
        <f t="shared" si="46"/>
        <v/>
      </c>
      <c r="DA12" s="413" t="str">
        <f t="shared" si="47"/>
        <v/>
      </c>
      <c r="DC12" s="438">
        <f ca="1">IF(OR(DD12="",DD12=0),"",MAX(DC$5:DC11)+1)</f>
        <v>6</v>
      </c>
      <c r="DD12" s="434" t="str">
        <f t="shared" ca="1" si="48"/>
        <v>D. Store Card 3</v>
      </c>
      <c r="DE12" s="413">
        <f t="shared" ca="1" si="49"/>
        <v>30</v>
      </c>
      <c r="DF12" s="431" t="str">
        <f ca="1">IF(OR(DG12="",DG12=0),"",MAX(DF$5:DF11)+1)</f>
        <v/>
      </c>
      <c r="DG12" s="412" t="str">
        <f t="shared" ca="1" si="50"/>
        <v/>
      </c>
      <c r="DH12" s="413" t="str">
        <f t="shared" ca="1" si="51"/>
        <v/>
      </c>
      <c r="DI12" s="412" t="str">
        <f t="shared" ca="1" si="52"/>
        <v>Pet Care</v>
      </c>
      <c r="DJ12" s="413">
        <f t="shared" ca="1" si="53"/>
        <v>80</v>
      </c>
      <c r="DK12" s="412" t="str">
        <f t="shared" ca="1" si="54"/>
        <v/>
      </c>
      <c r="DL12" s="413" t="str">
        <f t="shared" ca="1" si="55"/>
        <v/>
      </c>
      <c r="DN12" s="1192" t="s">
        <v>505</v>
      </c>
      <c r="DO12" s="1193"/>
      <c r="DP12" s="443">
        <f ca="1">IF(DJ6="","",SUM(DJ6:DJ23))</f>
        <v>1375</v>
      </c>
      <c r="DQ12" s="1192" t="s">
        <v>506</v>
      </c>
      <c r="DR12" s="1193"/>
      <c r="DS12" s="444">
        <f ca="1">IF(DL6="","",SUM(DL6:DL23))</f>
        <v>400</v>
      </c>
    </row>
    <row r="13" spans="1:123" s="292" customFormat="1" ht="15" customHeight="1" x14ac:dyDescent="0.3">
      <c r="A13" s="1183"/>
      <c r="B13" s="1182"/>
      <c r="C13" s="1183"/>
      <c r="D13" s="1182"/>
      <c r="E13" s="1183"/>
      <c r="F13" s="1182"/>
      <c r="G13" s="1183"/>
      <c r="H13" s="1182"/>
      <c r="I13" s="1183"/>
      <c r="J13" s="1182"/>
      <c r="K13" s="1183"/>
      <c r="L13" s="1182"/>
      <c r="M13" s="1183"/>
      <c r="N13" s="1182"/>
      <c r="P13" s="295" t="str">
        <f t="shared" ca="1" si="57"/>
        <v/>
      </c>
      <c r="Q13" s="295" t="str">
        <f t="shared" ca="1" si="56"/>
        <v/>
      </c>
      <c r="R13" s="295" t="str">
        <f t="shared" ca="1" si="56"/>
        <v/>
      </c>
      <c r="S13" s="296" t="str">
        <f t="shared" ca="1" si="56"/>
        <v/>
      </c>
      <c r="T13" s="295" t="str">
        <f t="shared" ca="1" si="56"/>
        <v/>
      </c>
      <c r="U13" s="295" t="str">
        <f t="shared" ca="1" si="56"/>
        <v/>
      </c>
      <c r="V13" s="1158" t="s">
        <v>507</v>
      </c>
      <c r="W13" s="1159"/>
      <c r="X13" s="445">
        <f ca="1">IF(DS32="",0,DS32)</f>
        <v>1950</v>
      </c>
      <c r="Y13"/>
      <c r="AB13" s="299"/>
      <c r="AC13" s="358">
        <f>IF('Data Entry'!B19="","",'Data Entry'!B19)</f>
        <v>29</v>
      </c>
      <c r="AD13" s="356" t="str">
        <f>IF('Data Entry'!A19="","",'Data Entry'!A19)</f>
        <v>Spotify</v>
      </c>
      <c r="AE13" s="363">
        <f>IF('Data Entry'!C19="","",'Data Entry'!C19)</f>
        <v>9.99</v>
      </c>
      <c r="AF13" s="402" t="str">
        <f>IF('Data Entry'!E19="","",'Data Entry'!E19)</f>
        <v>Monthly</v>
      </c>
      <c r="AG13" s="300"/>
      <c r="AH13"/>
      <c r="AI13" s="304" t="str">
        <f t="shared" ca="1" si="23"/>
        <v/>
      </c>
      <c r="AJ13" s="305" t="str">
        <f t="shared" ca="1" si="2"/>
        <v/>
      </c>
      <c r="AK13" s="306" t="str">
        <f t="shared" ca="1" si="3"/>
        <v/>
      </c>
      <c r="AL13" s="307" t="str">
        <f t="shared" ca="1" si="4"/>
        <v/>
      </c>
      <c r="AM13" s="304" t="str">
        <f t="shared" ca="1" si="24"/>
        <v/>
      </c>
      <c r="AN13" s="305" t="str">
        <f t="shared" ca="1" si="5"/>
        <v/>
      </c>
      <c r="AO13" s="306" t="str">
        <f t="shared" ca="1" si="6"/>
        <v/>
      </c>
      <c r="AP13" s="307" t="str">
        <f t="shared" ca="1" si="7"/>
        <v/>
      </c>
      <c r="AQ13" s="304" t="str">
        <f t="shared" ca="1" si="25"/>
        <v/>
      </c>
      <c r="AR13" s="305" t="str">
        <f t="shared" ca="1" si="8"/>
        <v/>
      </c>
      <c r="AS13" s="306" t="str">
        <f t="shared" ca="1" si="9"/>
        <v/>
      </c>
      <c r="AT13" s="307" t="str">
        <f t="shared" ca="1" si="10"/>
        <v/>
      </c>
      <c r="AU13" s="304" t="str">
        <f t="shared" ca="1" si="26"/>
        <v/>
      </c>
      <c r="AV13" s="305" t="str">
        <f t="shared" ca="1" si="11"/>
        <v/>
      </c>
      <c r="AW13" s="306" t="str">
        <f t="shared" ca="1" si="12"/>
        <v/>
      </c>
      <c r="AX13" s="307" t="str">
        <f t="shared" ca="1" si="13"/>
        <v/>
      </c>
      <c r="AY13" s="304" t="str">
        <f t="shared" ca="1" si="27"/>
        <v/>
      </c>
      <c r="AZ13" s="305" t="str">
        <f t="shared" ca="1" si="14"/>
        <v/>
      </c>
      <c r="BA13" s="306" t="str">
        <f t="shared" ca="1" si="15"/>
        <v/>
      </c>
      <c r="BB13" s="307" t="str">
        <f t="shared" ca="1" si="16"/>
        <v/>
      </c>
      <c r="BC13" s="304" t="str">
        <f t="shared" ca="1" si="28"/>
        <v/>
      </c>
      <c r="BD13" s="305" t="str">
        <f t="shared" ca="1" si="17"/>
        <v/>
      </c>
      <c r="BE13" s="306" t="str">
        <f t="shared" ca="1" si="18"/>
        <v/>
      </c>
      <c r="BF13" s="307" t="str">
        <f t="shared" ca="1" si="19"/>
        <v/>
      </c>
      <c r="BG13" s="304" t="str">
        <f t="shared" ca="1" si="29"/>
        <v/>
      </c>
      <c r="BH13" s="305" t="str">
        <f t="shared" ca="1" si="20"/>
        <v/>
      </c>
      <c r="BI13" s="306" t="str">
        <f t="shared" ca="1" si="21"/>
        <v/>
      </c>
      <c r="BJ13" s="307" t="str">
        <f t="shared" ca="1" si="22"/>
        <v/>
      </c>
      <c r="BL13" s="412" t="str">
        <f ca="1">IF(OR(BM13="",BM13=0),"",MAX(BL$5:BL12)+1)</f>
        <v/>
      </c>
      <c r="BM13" s="316" t="str">
        <f ca="1">IFERROR(INDEX($AJ$6:$AJ$17, ROWS(BM$4:$BM11)), IFERROR(INDEX($AN$6:$AN$17, ROWS(BM$4:$BM11)-ROWS($AJ$6:$AJ$17)), IFERROR(INDEX($AR$6:$AR$17, ROWS(BM$4:$BM11)-ROWS($AJ$6:$AJ$17)-ROWS($AN$6:$AN$17)),IFERROR(INDEX($AV$6:$AV$17, ROWS(BM$4:$BM11)-ROWS($AJ$6:$AJ$17)-ROWS($AN$6:$AN$17)-ROWS($AR$6:$AR$17)),IFERROR(INDEX($AZ$6:$AZ$17, ROWS(BM$4:$BM11)-ROWS($AJ$6:$AJ$17)-ROWS($AN$6:$AN$17)-ROWS($AR$6:$AR$17)-ROWS($AV$6:$AV$17)),IFERROR(INDEX($BD$6:$BD$17, ROWS(BM$4:$BM11)-ROWS($AJ$6:$AJ$17)-ROWS($AN$6:$AN$17)-ROWS($AR$6:$AR$17)-ROWS($AV$6:$AV$17)-ROWS($AZ$6:$AZ$17)),IFERROR(INDEX($BH$6:$BH$17, ROWS(BM$4:$BM11)-ROWS($AJ$6:$AJ$17)-ROWS($AN$6:$AN$17)-ROWS($AR$6:$AR$17)-ROWS($AV$6:$AV$17)-ROWS($AZ$6:$AZ$17)-ROWS($BD$6:$BD$17)), "")))))))</f>
        <v/>
      </c>
      <c r="BN13" s="316" t="str">
        <f t="shared" ca="1" si="30"/>
        <v>Pet Care</v>
      </c>
      <c r="BO13" s="316" t="str">
        <f ca="1">IF(OR(BP13="",BP13=0),"",MAX(BO$5:BO12)+1)</f>
        <v/>
      </c>
      <c r="BP13" s="316" t="str">
        <f ca="1">IFERROR(INDEX($AK$6:$AK$17, ROWS($BP$4:BP11)), IFERROR(INDEX($AO$6:$AO$17, ROWS($BP$4:BP11)-ROWS($AK$6:$AK$17)), IFERROR(INDEX($AS$6:$AS$17, ROWS($BP$4:BP11)-ROWS($AK$6:$AK$17)-ROWS($AO$6:$AO$17)),IFERROR(INDEX($AW$6:$AW$17, ROWS($BP$4:BP11)-ROWS($AK$6:$AK$17)-ROWS($AO$6:$AO$17)-ROWS($AS$6:$AS$17)),IFERROR(INDEX($BA$6:$BA$17, ROWS($BP$4:BP11)-ROWS($AK$6:$AK$17)-ROWS($AO$6:$AO$17)-ROWS($AS$6:$AS$17)-ROWS($AW$6:$AW$17)),IFERROR(INDEX($BE$6:$BE$17, ROWS($BP$4:BP11)-ROWS($AK$6:$AK$17)-ROWS($AO$6:$AO$17)-ROWS($AS$6:$AS$17)-ROWS($AW$6:$AW$17)-ROWS($BA$6:$BA$17)),IFERROR(INDEX($BI$6:$BI$17, ROWS($BP$4:BP11)-ROWS($AK$6:$AK$17)-ROWS($AO$6:$AO$17)-ROWS($AS$6:$AS$17)-ROWS($AW$6:$AW$17)-ROWS($BA$6:$BA$17)-ROWS($BE$6:$BE$17)), "")))))))</f>
        <v/>
      </c>
      <c r="BQ13" s="316">
        <f t="shared" ca="1" si="31"/>
        <v>80</v>
      </c>
      <c r="BR13" s="413" t="str">
        <f t="shared" ca="1" si="32"/>
        <v/>
      </c>
      <c r="BS13" s="412" t="str">
        <f ca="1">IF(OR(BT13="",BT13=0),"",MAX(BS$5:BS12)+1)</f>
        <v/>
      </c>
      <c r="BT13" s="316" t="str">
        <f ca="1">IFERROR(INDEX($AJ$22:$AJ$33, ROWS($BT$4:BT11)), IFERROR(INDEX($AN$22:$AN$33, ROWS($BT$4:BT11)-ROWS($AJ$22:$AJ$33)), IFERROR(INDEX($AR$22:$AR$33, ROWS($BT$4:BT11)-ROWS($AJ$22:$AJ$33)-ROWS($AN$22:$AN$33)),IFERROR(INDEX($AV$22:$AV$33, ROWS($BT$4:BT11)-ROWS($AJ$22:$AJ$33)-ROWS($AN$22:$AN$33)-ROWS($AR$22:$AR$33)),IFERROR(INDEX($AZ$22:$AZ$33, ROWS($BT$4:BT11)-ROWS($AJ$22:$AJ$33)-ROWS($AN$22:$AN$33)-ROWS($AR$22:$AR$33)-ROWS($AV$22:$AV$33)),IFERROR(INDEX($BD$22:$BD$33, ROWS($BT$4:BT11)-ROWS($AJ$22:$AJ$33)-ROWS($AN$22:$AN$33)-ROWS($AR$22:$AR$33)-ROWS($AV$22:$AV$33)-ROWS($AZ$22:$AZ$33)),IFERROR(INDEX($BH$22:$BH$33, ROWS($BT$4:BT11)-ROWS($AJ$22:$AJ$33)-ROWS($AN$22:$AN$33)-ROWS($AR$22:$AR$33)-ROWS($AV$22:$AV$33)-ROWS($AZ$22:$AZ$33)-ROWS($BD$22:$BD$33)), "")))))))</f>
        <v/>
      </c>
      <c r="BU13" s="316" t="str">
        <f t="shared" ca="1" si="33"/>
        <v>Paycheck 1</v>
      </c>
      <c r="BV13" s="316" t="str">
        <f ca="1">IF(OR(BW13="",BW13=0),"",MAX(BV$5:BV12)+1)</f>
        <v/>
      </c>
      <c r="BW13" s="316" t="str">
        <f ca="1">IFERROR(INDEX($AK$22:$AK$33, ROWS($BW$4:BW11)), IFERROR(INDEX($AO$22:$AO$33, ROWS($BW$4:BW11)-ROWS($AK$22:$AK$33)), IFERROR(INDEX($AS$22:$AS$33, ROWS($BW$4:BW11)-ROWS($AK$22:$AK$33)-ROWS($AO$22:$AO$33)),IFERROR(INDEX($AW$22:$AW$33, ROWS($BW$4:BW11)-ROWS($AK$22:$AK$33)-ROWS($AO$22:$AO$33)-ROWS($AS$22:$AS$33)),IFERROR(INDEX($BA$22:$BA$33, ROWS($BW$4:BW11)-ROWS($AK$22:$AK$33)-ROWS($AO$22:$AO$33)-ROWS($AS$22:$AS$33)-ROWS($AW$22:$AW$33)),IFERROR(INDEX($BE$22:$BE$33, ROWS($BW$4:BW11)-ROWS($AK$22:$AK$33)-ROWS($AO$22:$AO$33)-ROWS($AS$22:$AS$33)-ROWS($AW$22:$AW$33)-ROWS($BA$22:$BA$33)),IFERROR(INDEX($BI$22:$BI$33, ROWS($BW$4:BW11)-ROWS($AK$22:$AK$33)-ROWS($AO$22:$AO$33)-ROWS($AS$22:$AS$33)-ROWS($AW$22:$AW$33)-ROWS($BA$22:$BA$33)-ROWS($BE$22:$BE$33)), "")))))))</f>
        <v/>
      </c>
      <c r="BX13" s="316">
        <f t="shared" ca="1" si="34"/>
        <v>850</v>
      </c>
      <c r="BY13" s="413" t="str">
        <f t="shared" ca="1" si="35"/>
        <v>Income</v>
      </c>
      <c r="BZ13" s="412" t="str">
        <f ca="1">IF(OR(CA13="",CA13=0),"",MAX(BZ$5:BZ12)+1)</f>
        <v/>
      </c>
      <c r="CA13" s="316" t="str">
        <f ca="1">IFERROR(INDEX($AJ$38:$AJ$49, ROWS($CA$4:CA11)), IFERROR(INDEX($AN$38:$AN$49, ROWS($CA$4:CA11)-ROWS($AJ$38:$AJ$49)), IFERROR(INDEX($AR$38:$AR$49, ROWS($CA$4:CA11)-ROWS($AJ$38:$AJ$49)-ROWS($AN$38:$AN$49)),IFERROR(INDEX($AV$38:$AV$49, ROWS($CA$4:CA11)-ROWS($AJ$38:$AJ$49)-ROWS($AN$38:$AN$49)-ROWS($AR$38:$AR$49)),IFERROR(INDEX($AZ$38:$AZ$49, ROWS($CA$4:CA11)-ROWS($AJ$38:$AJ$49)-ROWS($AN$38:$AN$49)-ROWS($AR$38:$AR$49)-ROWS($AV$38:$AV$49)),IFERROR(INDEX($BD$38:$BD$49, ROWS($CA$4:CA11)-ROWS($AJ$38:$AJ$49)-ROWS($AN$38:$AN$49)-ROWS($AR$38:$AR$49)-ROWS($AV$38:$AV$49)-ROWS($AZ$38:$AZ$49)),IFERROR(INDEX($BH$38:$BH$49, ROWS($CA$4:CA11)-ROWS($AJ$38:$AJ$49)-ROWS($AN$38:$AN$49)-ROWS($AR$38:$AR$49)-ROWS($AV$38:$AV$49)-ROWS($AZ$38:$AZ$49)-ROWS($BD$38:$BD$49)), "")))))))</f>
        <v/>
      </c>
      <c r="CB13" s="316" t="str">
        <f t="shared" ca="1" si="36"/>
        <v>Paycheck 2</v>
      </c>
      <c r="CC13" s="316" t="str">
        <f ca="1">IF(OR(CD13="",CD13=0),"",MAX(CC$5:CC12)+1)</f>
        <v/>
      </c>
      <c r="CD13" s="316" t="str">
        <f ca="1">IFERROR(INDEX($AK$38:$AK$49, ROWS($CD$4:CD11)), IFERROR(INDEX($AO$38:$AO$49, ROWS($CD$4:CD11)-ROWS($AK$38:$AK$49)), IFERROR(INDEX($AS$38:$AS$49, ROWS($CD$4:CD11)-ROWS($AK$38:$AK$49)-ROWS($AO$38:$AO$49)),IFERROR(INDEX($AW$38:$AW$49, ROWS($CD$4:CD11)-ROWS($AK$38:$AK$49)-ROWS($AO$38:$AO$49)-ROWS($AS$38:$AS$49)),IFERROR(INDEX($BA$38:$BA$49, ROWS($CD$4:CD11)-ROWS($AK$38:$AK$49)-ROWS($AO$38:$AO$49)-ROWS($AS$38:$AS$49)-ROWS($AW$38:$AW$49)),IFERROR(INDEX($BE$38:$BE$49, ROWS($CD$4:CD11)-ROWS($AK$38:$AK$49)-ROWS($AO$38:$AO$49)-ROWS($AS$38:$AS$49)-ROWS($AW$38:$AW$49)-ROWS($BA$38:$BA$49)),IFERROR(INDEX($BI$38:$BI$49, ROWS($CD$4:CD11)-ROWS($AK$38:$AK$49)-ROWS($AO$38:$AO$49)-ROWS($AS$38:$AS$49)-ROWS($AW$38:$AW$49)-ROWS($BA$38:$BA$49)-ROWS($BE$38:$BE$49)), "")))))))</f>
        <v/>
      </c>
      <c r="CE13" s="316">
        <f t="shared" ca="1" si="37"/>
        <v>400</v>
      </c>
      <c r="CF13" s="413" t="str">
        <f t="shared" ca="1" si="38"/>
        <v>Income</v>
      </c>
      <c r="CG13" s="412" t="str">
        <f ca="1">IF(OR(CH13="",CH13=0),"",MAX(CG$5:CG12)+1)</f>
        <v/>
      </c>
      <c r="CH13" s="316" t="str">
        <f ca="1">IFERROR(INDEX($AJ$54:$AJ$65, ROWS($CH$4:CH11)), IFERROR(INDEX($AN$54:$AN$65, ROWS($CH$4:CH11)-ROWS($AJ$54:$AJ$65)), IFERROR(INDEX($AR$54:$AR$65, ROWS($CH$4:CH11)-ROWS($AJ$54:$AJ$65)-ROWS($AN$54:$AN$65)),IFERROR(INDEX($AV$54:$AV$65, ROWS($CH$4:CH11)-ROWS($AJ$54:$AJ$65)-ROWS($AN$54:$AN$65)-ROWS($AR$54:$AR$65)),IFERROR(INDEX($AZ$54:$AZ$65, ROWS($CH$4:CH11)-ROWS($AJ$54:$AJ$65)-ROWS($AN$54:$AN$65)-ROWS($AR$54:$AR$65)-ROWS($AV$54:$AV$65)),IFERROR(INDEX($BD$54:$BD$65, ROWS($CH$4:CH11)-ROWS($AJ$54:$AJ$65)-ROWS($AN$54:$AN$65)-ROWS($AR$54:$AR$65)-ROWS($AV$54:$AV$65)-ROWS($AZ$54:$AZ$65)),IFERROR(INDEX($BH$54:$BH$65, ROWS($CH$4:CH11)-ROWS($AJ$54:$AJ$65)-ROWS($AN$54:$AN$65)-ROWS($AR$54:$AR$65)-ROWS($AV$54:$AV$65)-ROWS($AZ$54:$AZ$65)-ROWS($BD$54:$BD$65)), "")))))))</f>
        <v/>
      </c>
      <c r="CI13" s="316" t="str">
        <f t="shared" ca="1" si="39"/>
        <v>Paycheck 1</v>
      </c>
      <c r="CJ13" s="316" t="str">
        <f ca="1">IF(OR(CK13="",CK13=0),"",MAX(CJ$5:CJ12)+1)</f>
        <v/>
      </c>
      <c r="CK13" s="316" t="str">
        <f ca="1">IFERROR(INDEX($AK$54:$AK$65, ROWS($CK$4:CK11)), IFERROR(INDEX($AO$54:$AO$65, ROWS($CK$4:CK11)-ROWS($AK$54:$AK$65)), IFERROR(INDEX($AS$54:$AS$65, ROWS($CK$4:CK11)-ROWS($AK$54:$AK$65)-ROWS($AO$54:$AO$65)),IFERROR(INDEX($AW$54:$AW$65, ROWS($CK$4:CK11)-ROWS($AK$54:$AK$65)-ROWS($AO$54:$AO$65)-ROWS($AS$54:$AS$65)),IFERROR(INDEX($BA$54:$BA$65, ROWS($CK$4:CK11)-ROWS($AK$54:$AK$65)-ROWS($AO$54:$AO$65)-ROWS($AS$54:$AS$65)-ROWS($AW$54:$AW$65)),IFERROR(INDEX($BE$54:$BE$65, ROWS($CK$4:CK11)-ROWS($AK$54:$AK$65)-ROWS($AO$54:$AO$65)-ROWS($AS$54:$AS$65)-ROWS($AW$54:$AW$65)-ROWS($BA$54:$BA$65)),IFERROR(INDEX($BI$54:$BI$65, ROWS($CK$4:CK11)-ROWS($AK$54:$AK$65)-ROWS($AO$54:$AO$65)-ROWS($AS$54:$AS$65)-ROWS($AW$54:$AW$65)-ROWS($BA$54:$BA$65)-ROWS($BE$54:$BE$65)), "")))))))</f>
        <v/>
      </c>
      <c r="CL13" s="316">
        <f t="shared" ca="1" si="40"/>
        <v>850</v>
      </c>
      <c r="CM13" s="413" t="str">
        <f t="shared" ca="1" si="41"/>
        <v>Income</v>
      </c>
      <c r="CN13" s="412" t="str">
        <f ca="1">IF(OR(CO13="",CO13=0),"",MAX(CN$5:CN12)+1)</f>
        <v/>
      </c>
      <c r="CO13" s="316" t="str">
        <f ca="1">IFERROR(INDEX($AJ$70:$AJ$81, ROWS($CO$4:CO11)), IFERROR(INDEX($AN$70:$AN$81, ROWS($CO$4:CO11)-ROWS($AJ$70:$AJ$81)), IFERROR(INDEX($AR$70:$AR$81, ROWS($CO$4:CO11)-ROWS($AJ$70:$AJ$81)-ROWS($AN$70:$AN$81)),IFERROR(INDEX($AV$70:$AV$81, ROWS($CO$4:CO11)-ROWS($AJ$70:$AJ$81)-ROWS($AN$70:$AN$81)-ROWS($AR$70:$AR$81)),IFERROR(INDEX($AZ$70:$AZ$81, ROWS($CO$4:CO11)-ROWS($AJ$70:$AJ$81)-ROWS($AN$70:$AN$81)-ROWS($AR$70:$AR$81)-ROWS($AV$70:$AV$81)),IFERROR(INDEX($BD$70:$BD$81, ROWS($CO$4:CO11)-ROWS($AJ$70:$AJ$81)-ROWS($AN$70:$AN$81)-ROWS($AR$70:$AR$81)-ROWS($AV$70:$AV$81)-ROWS($AZ$70:$AZ$81)),IFERROR(INDEX($BH$70:$BH$81, ROWS($CO$4:CO11)-ROWS($AJ$70:$AJ$81)-ROWS($AN$70:$AN$81)-ROWS($AR$70:$AR$81)-ROWS($AV$70:$AV$81)-ROWS($AZ$70:$AZ$81)-ROWS($BD$70:$BD$81)), "")))))))</f>
        <v/>
      </c>
      <c r="CP13" s="316" t="str">
        <f t="shared" ca="1" si="42"/>
        <v/>
      </c>
      <c r="CQ13" s="316" t="str">
        <f ca="1">IF(OR(CR13="",CR13=0),"",MAX(CQ$5:CQ12)+1)</f>
        <v/>
      </c>
      <c r="CR13" s="316" t="str">
        <f ca="1">IFERROR(INDEX($AK$70:$AK$81, ROWS($CR$4:CR11)), IFERROR(INDEX($AO$70:$AO$81, ROWS($CR$4:CR11)-ROWS($AK$70:$AK$81)), IFERROR(INDEX($AS$70:$AS$81, ROWS($CR$4:CR11)-ROWS($AK$70:$AK$81)-ROWS($AO$70:$AO$81)),IFERROR(INDEX($AW$70:$AW$81, ROWS($CR$4:CR11)-ROWS($AK$70:$AK$81)-ROWS($AO$70:$AO$81)-ROWS($AS$70:$AS$81)),IFERROR(INDEX($BA$70:$BA$81, ROWS($CR$4:CR11)-ROWS($AK$70:$AK$81)-ROWS($AO$70:$AO$81)-ROWS($AS$70:$AS$81)-ROWS($AW$70:$AW$81)),IFERROR(INDEX($BE$70:$BE$81, ROWS($CR$4:CR11)-ROWS($AK$70:$AK$81)-ROWS($AO$70:$AO$81)-ROWS($AS$70:$AS$81)-ROWS($AW$70:$AW$81)-ROWS($BA$70:$BA$81)),IFERROR(INDEX($BI$70:$BI$81, ROWS($CR$4:CR11)-ROWS($AK$70:$AK$81)-ROWS($AO$70:$AO$81)-ROWS($AS$70:$AS$81)-ROWS($AW$70:$AW$81)-ROWS($BA$70:$BA$81)-ROWS($BE$70:$BE$81)), "")))))))</f>
        <v/>
      </c>
      <c r="CS13" s="316" t="str">
        <f t="shared" ca="1" si="43"/>
        <v/>
      </c>
      <c r="CT13" s="413" t="str">
        <f t="shared" ca="1" si="44"/>
        <v/>
      </c>
      <c r="CU13" s="412" t="str">
        <f>IF(OR(CV13="",CV13=0),"",MAX(CU$5:CU12)+1)</f>
        <v/>
      </c>
      <c r="CV13" s="316">
        <f>IFERROR(INDEX($AJ$86:$AJ$97, ROWS($CV$4:CV11)), IFERROR(INDEX($AN$86:$AN$97, ROWS($CV$4:CV11)-ROWS($AJ$86:$AJ$97)), ""))</f>
        <v>0</v>
      </c>
      <c r="CW13" s="316" t="str">
        <f t="shared" si="45"/>
        <v/>
      </c>
      <c r="CX13" s="316" t="str">
        <f>IF(OR(CY13="",CY13=0),"",MAX(CX$5:CX12)+1)</f>
        <v/>
      </c>
      <c r="CY13" s="316">
        <f>IFERROR(INDEX($AK$86:$AK$97, ROWS($CY$4:CY11)), IFERROR(INDEX($AO$86:$AO$97, ROWS($CY$4:CY11)-ROWS($AK$86:$AK$97)), ""))</f>
        <v>0</v>
      </c>
      <c r="CZ13" s="316" t="str">
        <f t="shared" si="46"/>
        <v/>
      </c>
      <c r="DA13" s="413" t="str">
        <f t="shared" si="47"/>
        <v/>
      </c>
      <c r="DC13" s="438">
        <f ca="1">IF(OR(DD13="",DD13=0),"",MAX(DC$5:DC12)+1)</f>
        <v>7</v>
      </c>
      <c r="DD13" s="434" t="str">
        <f t="shared" ca="1" si="48"/>
        <v>Pet Care</v>
      </c>
      <c r="DE13" s="413">
        <f t="shared" ca="1" si="49"/>
        <v>80</v>
      </c>
      <c r="DF13" s="431" t="str">
        <f ca="1">IF(OR(DG13="",DG13=0),"",MAX(DF$5:DF12)+1)</f>
        <v/>
      </c>
      <c r="DG13" s="412" t="str">
        <f t="shared" ca="1" si="50"/>
        <v/>
      </c>
      <c r="DH13" s="413" t="str">
        <f t="shared" ca="1" si="51"/>
        <v/>
      </c>
      <c r="DI13" s="412" t="str">
        <f t="shared" ca="1" si="52"/>
        <v>Life Insurance</v>
      </c>
      <c r="DJ13" s="413">
        <f t="shared" ca="1" si="53"/>
        <v>70</v>
      </c>
      <c r="DK13" s="412" t="str">
        <f t="shared" ca="1" si="54"/>
        <v/>
      </c>
      <c r="DL13" s="413" t="str">
        <f t="shared" ca="1" si="55"/>
        <v/>
      </c>
    </row>
    <row r="14" spans="1:123" s="292" customFormat="1" ht="15" customHeight="1" x14ac:dyDescent="0.3">
      <c r="A14" s="1183"/>
      <c r="B14" s="1182"/>
      <c r="C14" s="1183"/>
      <c r="D14" s="1182"/>
      <c r="E14" s="1183"/>
      <c r="F14" s="1182"/>
      <c r="G14" s="1183"/>
      <c r="H14" s="1182"/>
      <c r="I14" s="1183"/>
      <c r="J14" s="1182"/>
      <c r="K14" s="1183"/>
      <c r="L14" s="1182"/>
      <c r="M14" s="1183"/>
      <c r="N14" s="1182"/>
      <c r="P14" s="295" t="str">
        <f t="shared" ca="1" si="57"/>
        <v/>
      </c>
      <c r="Q14" s="295" t="str">
        <f t="shared" ca="1" si="56"/>
        <v/>
      </c>
      <c r="R14" s="295" t="str">
        <f t="shared" ca="1" si="56"/>
        <v/>
      </c>
      <c r="S14" s="296" t="str">
        <f t="shared" ca="1" si="56"/>
        <v/>
      </c>
      <c r="T14" s="295" t="str">
        <f t="shared" ca="1" si="56"/>
        <v/>
      </c>
      <c r="U14" s="295" t="str">
        <f t="shared" ca="1" si="56"/>
        <v/>
      </c>
      <c r="V14" s="1158" t="s">
        <v>508</v>
      </c>
      <c r="W14" s="1159"/>
      <c r="X14" s="445">
        <f ca="1">IF(X10="",0,X10)</f>
        <v>9185.93</v>
      </c>
      <c r="Y14"/>
      <c r="AB14" s="299"/>
      <c r="AC14" s="358">
        <f>IF('Data Entry'!B20="","",'Data Entry'!B20)</f>
        <v>11</v>
      </c>
      <c r="AD14" s="356" t="str">
        <f>IF('Data Entry'!A20="","",'Data Entry'!A20)</f>
        <v>Netflix</v>
      </c>
      <c r="AE14" s="363">
        <f>IF('Data Entry'!C20="","",'Data Entry'!C20)</f>
        <v>14.95</v>
      </c>
      <c r="AF14" s="402" t="str">
        <f>IF('Data Entry'!E20="","",'Data Entry'!E20)</f>
        <v>Monthly</v>
      </c>
      <c r="AG14" s="300"/>
      <c r="AH14"/>
      <c r="AI14" s="304" t="str">
        <f t="shared" ca="1" si="23"/>
        <v/>
      </c>
      <c r="AJ14" s="305" t="str">
        <f t="shared" ca="1" si="2"/>
        <v/>
      </c>
      <c r="AK14" s="306" t="str">
        <f t="shared" ca="1" si="3"/>
        <v/>
      </c>
      <c r="AL14" s="307" t="str">
        <f t="shared" ca="1" si="4"/>
        <v/>
      </c>
      <c r="AM14" s="304" t="str">
        <f t="shared" ca="1" si="24"/>
        <v/>
      </c>
      <c r="AN14" s="305" t="str">
        <f t="shared" ca="1" si="5"/>
        <v/>
      </c>
      <c r="AO14" s="306" t="str">
        <f t="shared" ca="1" si="6"/>
        <v/>
      </c>
      <c r="AP14" s="307" t="str">
        <f t="shared" ca="1" si="7"/>
        <v/>
      </c>
      <c r="AQ14" s="304" t="str">
        <f t="shared" ca="1" si="25"/>
        <v/>
      </c>
      <c r="AR14" s="305" t="str">
        <f t="shared" ca="1" si="8"/>
        <v/>
      </c>
      <c r="AS14" s="306" t="str">
        <f t="shared" ca="1" si="9"/>
        <v/>
      </c>
      <c r="AT14" s="307" t="str">
        <f t="shared" ca="1" si="10"/>
        <v/>
      </c>
      <c r="AU14" s="304" t="str">
        <f t="shared" ca="1" si="26"/>
        <v/>
      </c>
      <c r="AV14" s="305" t="str">
        <f t="shared" ca="1" si="11"/>
        <v/>
      </c>
      <c r="AW14" s="306" t="str">
        <f t="shared" ca="1" si="12"/>
        <v/>
      </c>
      <c r="AX14" s="307" t="str">
        <f t="shared" ca="1" si="13"/>
        <v/>
      </c>
      <c r="AY14" s="304" t="str">
        <f t="shared" ca="1" si="27"/>
        <v/>
      </c>
      <c r="AZ14" s="305" t="str">
        <f t="shared" ca="1" si="14"/>
        <v/>
      </c>
      <c r="BA14" s="306" t="str">
        <f t="shared" ca="1" si="15"/>
        <v/>
      </c>
      <c r="BB14" s="307" t="str">
        <f t="shared" ca="1" si="16"/>
        <v/>
      </c>
      <c r="BC14" s="304" t="str">
        <f t="shared" ca="1" si="28"/>
        <v/>
      </c>
      <c r="BD14" s="305" t="str">
        <f t="shared" ca="1" si="17"/>
        <v/>
      </c>
      <c r="BE14" s="306" t="str">
        <f t="shared" ca="1" si="18"/>
        <v/>
      </c>
      <c r="BF14" s="307" t="str">
        <f t="shared" ca="1" si="19"/>
        <v/>
      </c>
      <c r="BG14" s="304" t="str">
        <f t="shared" ca="1" si="29"/>
        <v/>
      </c>
      <c r="BH14" s="305" t="str">
        <f t="shared" ca="1" si="20"/>
        <v/>
      </c>
      <c r="BI14" s="306" t="str">
        <f t="shared" ca="1" si="21"/>
        <v/>
      </c>
      <c r="BJ14" s="307" t="str">
        <f t="shared" ca="1" si="22"/>
        <v/>
      </c>
      <c r="BL14" s="412" t="str">
        <f ca="1">IF(OR(BM14="",BM14=0),"",MAX(BL$5:BL13)+1)</f>
        <v/>
      </c>
      <c r="BM14" s="316" t="str">
        <f ca="1">IFERROR(INDEX($AJ$6:$AJ$17, ROWS(BM$4:$BM12)), IFERROR(INDEX($AN$6:$AN$17, ROWS(BM$4:$BM12)-ROWS($AJ$6:$AJ$17)), IFERROR(INDEX($AR$6:$AR$17, ROWS(BM$4:$BM12)-ROWS($AJ$6:$AJ$17)-ROWS($AN$6:$AN$17)),IFERROR(INDEX($AV$6:$AV$17, ROWS(BM$4:$BM12)-ROWS($AJ$6:$AJ$17)-ROWS($AN$6:$AN$17)-ROWS($AR$6:$AR$17)),IFERROR(INDEX($AZ$6:$AZ$17, ROWS(BM$4:$BM12)-ROWS($AJ$6:$AJ$17)-ROWS($AN$6:$AN$17)-ROWS($AR$6:$AR$17)-ROWS($AV$6:$AV$17)),IFERROR(INDEX($BD$6:$BD$17, ROWS(BM$4:$BM12)-ROWS($AJ$6:$AJ$17)-ROWS($AN$6:$AN$17)-ROWS($AR$6:$AR$17)-ROWS($AV$6:$AV$17)-ROWS($AZ$6:$AZ$17)),IFERROR(INDEX($BH$6:$BH$17, ROWS(BM$4:$BM12)-ROWS($AJ$6:$AJ$17)-ROWS($AN$6:$AN$17)-ROWS($AR$6:$AR$17)-ROWS($AV$6:$AV$17)-ROWS($AZ$6:$AZ$17)-ROWS($BD$6:$BD$17)), "")))))))</f>
        <v/>
      </c>
      <c r="BN14" s="316" t="str">
        <f t="shared" ca="1" si="30"/>
        <v>Life Insurance</v>
      </c>
      <c r="BO14" s="316" t="str">
        <f ca="1">IF(OR(BP14="",BP14=0),"",MAX(BO$5:BO13)+1)</f>
        <v/>
      </c>
      <c r="BP14" s="316" t="str">
        <f ca="1">IFERROR(INDEX($AK$6:$AK$17, ROWS($BP$4:BP12)), IFERROR(INDEX($AO$6:$AO$17, ROWS($BP$4:BP12)-ROWS($AK$6:$AK$17)), IFERROR(INDEX($AS$6:$AS$17, ROWS($BP$4:BP12)-ROWS($AK$6:$AK$17)-ROWS($AO$6:$AO$17)),IFERROR(INDEX($AW$6:$AW$17, ROWS($BP$4:BP12)-ROWS($AK$6:$AK$17)-ROWS($AO$6:$AO$17)-ROWS($AS$6:$AS$17)),IFERROR(INDEX($BA$6:$BA$17, ROWS($BP$4:BP12)-ROWS($AK$6:$AK$17)-ROWS($AO$6:$AO$17)-ROWS($AS$6:$AS$17)-ROWS($AW$6:$AW$17)),IFERROR(INDEX($BE$6:$BE$17, ROWS($BP$4:BP12)-ROWS($AK$6:$AK$17)-ROWS($AO$6:$AO$17)-ROWS($AS$6:$AS$17)-ROWS($AW$6:$AW$17)-ROWS($BA$6:$BA$17)),IFERROR(INDEX($BI$6:$BI$17, ROWS($BP$4:BP12)-ROWS($AK$6:$AK$17)-ROWS($AO$6:$AO$17)-ROWS($AS$6:$AS$17)-ROWS($AW$6:$AW$17)-ROWS($BA$6:$BA$17)-ROWS($BE$6:$BE$17)), "")))))))</f>
        <v/>
      </c>
      <c r="BQ14" s="316">
        <f t="shared" ca="1" si="31"/>
        <v>70</v>
      </c>
      <c r="BR14" s="413" t="str">
        <f t="shared" ca="1" si="32"/>
        <v/>
      </c>
      <c r="BS14" s="412" t="str">
        <f ca="1">IF(OR(BT14="",BT14=0),"",MAX(BS$5:BS13)+1)</f>
        <v/>
      </c>
      <c r="BT14" s="316" t="str">
        <f ca="1">IFERROR(INDEX($AJ$22:$AJ$33, ROWS($BT$4:BT12)), IFERROR(INDEX($AN$22:$AN$33, ROWS($BT$4:BT12)-ROWS($AJ$22:$AJ$33)), IFERROR(INDEX($AR$22:$AR$33, ROWS($BT$4:BT12)-ROWS($AJ$22:$AJ$33)-ROWS($AN$22:$AN$33)),IFERROR(INDEX($AV$22:$AV$33, ROWS($BT$4:BT12)-ROWS($AJ$22:$AJ$33)-ROWS($AN$22:$AN$33)-ROWS($AR$22:$AR$33)),IFERROR(INDEX($AZ$22:$AZ$33, ROWS($BT$4:BT12)-ROWS($AJ$22:$AJ$33)-ROWS($AN$22:$AN$33)-ROWS($AR$22:$AR$33)-ROWS($AV$22:$AV$33)),IFERROR(INDEX($BD$22:$BD$33, ROWS($BT$4:BT12)-ROWS($AJ$22:$AJ$33)-ROWS($AN$22:$AN$33)-ROWS($AR$22:$AR$33)-ROWS($AV$22:$AV$33)-ROWS($AZ$22:$AZ$33)),IFERROR(INDEX($BH$22:$BH$33, ROWS($BT$4:BT12)-ROWS($AJ$22:$AJ$33)-ROWS($AN$22:$AN$33)-ROWS($AR$22:$AR$33)-ROWS($AV$22:$AV$33)-ROWS($AZ$22:$AZ$33)-ROWS($BD$22:$BD$33)), "")))))))</f>
        <v/>
      </c>
      <c r="BU14" s="316" t="str">
        <f t="shared" ca="1" si="33"/>
        <v>Car 1 Gas</v>
      </c>
      <c r="BV14" s="316" t="str">
        <f ca="1">IF(OR(BW14="",BW14=0),"",MAX(BV$5:BV13)+1)</f>
        <v/>
      </c>
      <c r="BW14" s="316" t="str">
        <f ca="1">IFERROR(INDEX($AK$22:$AK$33, ROWS($BW$4:BW12)), IFERROR(INDEX($AO$22:$AO$33, ROWS($BW$4:BW12)-ROWS($AK$22:$AK$33)), IFERROR(INDEX($AS$22:$AS$33, ROWS($BW$4:BW12)-ROWS($AK$22:$AK$33)-ROWS($AO$22:$AO$33)),IFERROR(INDEX($AW$22:$AW$33, ROWS($BW$4:BW12)-ROWS($AK$22:$AK$33)-ROWS($AO$22:$AO$33)-ROWS($AS$22:$AS$33)),IFERROR(INDEX($BA$22:$BA$33, ROWS($BW$4:BW12)-ROWS($AK$22:$AK$33)-ROWS($AO$22:$AO$33)-ROWS($AS$22:$AS$33)-ROWS($AW$22:$AW$33)),IFERROR(INDEX($BE$22:$BE$33, ROWS($BW$4:BW12)-ROWS($AK$22:$AK$33)-ROWS($AO$22:$AO$33)-ROWS($AS$22:$AS$33)-ROWS($AW$22:$AW$33)-ROWS($BA$22:$BA$33)),IFERROR(INDEX($BI$22:$BI$33, ROWS($BW$4:BW12)-ROWS($AK$22:$AK$33)-ROWS($AO$22:$AO$33)-ROWS($AS$22:$AS$33)-ROWS($AW$22:$AW$33)-ROWS($BA$22:$BA$33)-ROWS($BE$22:$BE$33)), "")))))))</f>
        <v/>
      </c>
      <c r="BX14" s="316">
        <f t="shared" ca="1" si="34"/>
        <v>50</v>
      </c>
      <c r="BY14" s="413" t="str">
        <f t="shared" ca="1" si="35"/>
        <v/>
      </c>
      <c r="BZ14" s="412" t="str">
        <f ca="1">IF(OR(CA14="",CA14=0),"",MAX(BZ$5:BZ13)+1)</f>
        <v/>
      </c>
      <c r="CA14" s="316" t="str">
        <f ca="1">IFERROR(INDEX($AJ$38:$AJ$49, ROWS($CA$4:CA12)), IFERROR(INDEX($AN$38:$AN$49, ROWS($CA$4:CA12)-ROWS($AJ$38:$AJ$49)), IFERROR(INDEX($AR$38:$AR$49, ROWS($CA$4:CA12)-ROWS($AJ$38:$AJ$49)-ROWS($AN$38:$AN$49)),IFERROR(INDEX($AV$38:$AV$49, ROWS($CA$4:CA12)-ROWS($AJ$38:$AJ$49)-ROWS($AN$38:$AN$49)-ROWS($AR$38:$AR$49)),IFERROR(INDEX($AZ$38:$AZ$49, ROWS($CA$4:CA12)-ROWS($AJ$38:$AJ$49)-ROWS($AN$38:$AN$49)-ROWS($AR$38:$AR$49)-ROWS($AV$38:$AV$49)),IFERROR(INDEX($BD$38:$BD$49, ROWS($CA$4:CA12)-ROWS($AJ$38:$AJ$49)-ROWS($AN$38:$AN$49)-ROWS($AR$38:$AR$49)-ROWS($AV$38:$AV$49)-ROWS($AZ$38:$AZ$49)),IFERROR(INDEX($BH$38:$BH$49, ROWS($CA$4:CA12)-ROWS($AJ$38:$AJ$49)-ROWS($AN$38:$AN$49)-ROWS($AR$38:$AR$49)-ROWS($AV$38:$AV$49)-ROWS($AZ$38:$AZ$49)-ROWS($BD$38:$BD$49)), "")))))))</f>
        <v/>
      </c>
      <c r="CB14" s="316" t="str">
        <f t="shared" ca="1" si="36"/>
        <v>Lawn Service</v>
      </c>
      <c r="CC14" s="316" t="str">
        <f ca="1">IF(OR(CD14="",CD14=0),"",MAX(CC$5:CC13)+1)</f>
        <v/>
      </c>
      <c r="CD14" s="316" t="str">
        <f ca="1">IFERROR(INDEX($AK$38:$AK$49, ROWS($CD$4:CD12)), IFERROR(INDEX($AO$38:$AO$49, ROWS($CD$4:CD12)-ROWS($AK$38:$AK$49)), IFERROR(INDEX($AS$38:$AS$49, ROWS($CD$4:CD12)-ROWS($AK$38:$AK$49)-ROWS($AO$38:$AO$49)),IFERROR(INDEX($AW$38:$AW$49, ROWS($CD$4:CD12)-ROWS($AK$38:$AK$49)-ROWS($AO$38:$AO$49)-ROWS($AS$38:$AS$49)),IFERROR(INDEX($BA$38:$BA$49, ROWS($CD$4:CD12)-ROWS($AK$38:$AK$49)-ROWS($AO$38:$AO$49)-ROWS($AS$38:$AS$49)-ROWS($AW$38:$AW$49)),IFERROR(INDEX($BE$38:$BE$49, ROWS($CD$4:CD12)-ROWS($AK$38:$AK$49)-ROWS($AO$38:$AO$49)-ROWS($AS$38:$AS$49)-ROWS($AW$38:$AW$49)-ROWS($BA$38:$BA$49)),IFERROR(INDEX($BI$38:$BI$49, ROWS($CD$4:CD12)-ROWS($AK$38:$AK$49)-ROWS($AO$38:$AO$49)-ROWS($AS$38:$AS$49)-ROWS($AW$38:$AW$49)-ROWS($BA$38:$BA$49)-ROWS($BE$38:$BE$49)), "")))))))</f>
        <v/>
      </c>
      <c r="CE14" s="316">
        <f t="shared" ca="1" si="37"/>
        <v>50</v>
      </c>
      <c r="CF14" s="413" t="str">
        <f t="shared" ca="1" si="38"/>
        <v/>
      </c>
      <c r="CG14" s="412" t="str">
        <f ca="1">IF(OR(CH14="",CH14=0),"",MAX(CG$5:CG13)+1)</f>
        <v/>
      </c>
      <c r="CH14" s="316" t="str">
        <f ca="1">IFERROR(INDEX($AJ$54:$AJ$65, ROWS($CH$4:CH12)), IFERROR(INDEX($AN$54:$AN$65, ROWS($CH$4:CH12)-ROWS($AJ$54:$AJ$65)), IFERROR(INDEX($AR$54:$AR$65, ROWS($CH$4:CH12)-ROWS($AJ$54:$AJ$65)-ROWS($AN$54:$AN$65)),IFERROR(INDEX($AV$54:$AV$65, ROWS($CH$4:CH12)-ROWS($AJ$54:$AJ$65)-ROWS($AN$54:$AN$65)-ROWS($AR$54:$AR$65)),IFERROR(INDEX($AZ$54:$AZ$65, ROWS($CH$4:CH12)-ROWS($AJ$54:$AJ$65)-ROWS($AN$54:$AN$65)-ROWS($AR$54:$AR$65)-ROWS($AV$54:$AV$65)),IFERROR(INDEX($BD$54:$BD$65, ROWS($CH$4:CH12)-ROWS($AJ$54:$AJ$65)-ROWS($AN$54:$AN$65)-ROWS($AR$54:$AR$65)-ROWS($AV$54:$AV$65)-ROWS($AZ$54:$AZ$65)),IFERROR(INDEX($BH$54:$BH$65, ROWS($CH$4:CH12)-ROWS($AJ$54:$AJ$65)-ROWS($AN$54:$AN$65)-ROWS($AR$54:$AR$65)-ROWS($AV$54:$AV$65)-ROWS($AZ$54:$AZ$65)-ROWS($BD$54:$BD$65)), "")))))))</f>
        <v/>
      </c>
      <c r="CI14" s="316" t="str">
        <f t="shared" ca="1" si="39"/>
        <v>Car 1 Gas</v>
      </c>
      <c r="CJ14" s="316" t="str">
        <f ca="1">IF(OR(CK14="",CK14=0),"",MAX(CJ$5:CJ13)+1)</f>
        <v/>
      </c>
      <c r="CK14" s="316" t="str">
        <f ca="1">IFERROR(INDEX($AK$54:$AK$65, ROWS($CK$4:CK12)), IFERROR(INDEX($AO$54:$AO$65, ROWS($CK$4:CK12)-ROWS($AK$54:$AK$65)), IFERROR(INDEX($AS$54:$AS$65, ROWS($CK$4:CK12)-ROWS($AK$54:$AK$65)-ROWS($AO$54:$AO$65)),IFERROR(INDEX($AW$54:$AW$65, ROWS($CK$4:CK12)-ROWS($AK$54:$AK$65)-ROWS($AO$54:$AO$65)-ROWS($AS$54:$AS$65)),IFERROR(INDEX($BA$54:$BA$65, ROWS($CK$4:CK12)-ROWS($AK$54:$AK$65)-ROWS($AO$54:$AO$65)-ROWS($AS$54:$AS$65)-ROWS($AW$54:$AW$65)),IFERROR(INDEX($BE$54:$BE$65, ROWS($CK$4:CK12)-ROWS($AK$54:$AK$65)-ROWS($AO$54:$AO$65)-ROWS($AS$54:$AS$65)-ROWS($AW$54:$AW$65)-ROWS($BA$54:$BA$65)),IFERROR(INDEX($BI$54:$BI$65, ROWS($CK$4:CK12)-ROWS($AK$54:$AK$65)-ROWS($AO$54:$AO$65)-ROWS($AS$54:$AS$65)-ROWS($AW$54:$AW$65)-ROWS($BA$54:$BA$65)-ROWS($BE$54:$BE$65)), "")))))))</f>
        <v/>
      </c>
      <c r="CL14" s="316">
        <f t="shared" ca="1" si="40"/>
        <v>50</v>
      </c>
      <c r="CM14" s="413" t="str">
        <f t="shared" ca="1" si="41"/>
        <v/>
      </c>
      <c r="CN14" s="412" t="str">
        <f ca="1">IF(OR(CO14="",CO14=0),"",MAX(CN$5:CN13)+1)</f>
        <v/>
      </c>
      <c r="CO14" s="316" t="str">
        <f ca="1">IFERROR(INDEX($AJ$70:$AJ$81, ROWS($CO$4:CO12)), IFERROR(INDEX($AN$70:$AN$81, ROWS($CO$4:CO12)-ROWS($AJ$70:$AJ$81)), IFERROR(INDEX($AR$70:$AR$81, ROWS($CO$4:CO12)-ROWS($AJ$70:$AJ$81)-ROWS($AN$70:$AN$81)),IFERROR(INDEX($AV$70:$AV$81, ROWS($CO$4:CO12)-ROWS($AJ$70:$AJ$81)-ROWS($AN$70:$AN$81)-ROWS($AR$70:$AR$81)),IFERROR(INDEX($AZ$70:$AZ$81, ROWS($CO$4:CO12)-ROWS($AJ$70:$AJ$81)-ROWS($AN$70:$AN$81)-ROWS($AR$70:$AR$81)-ROWS($AV$70:$AV$81)),IFERROR(INDEX($BD$70:$BD$81, ROWS($CO$4:CO12)-ROWS($AJ$70:$AJ$81)-ROWS($AN$70:$AN$81)-ROWS($AR$70:$AR$81)-ROWS($AV$70:$AV$81)-ROWS($AZ$70:$AZ$81)),IFERROR(INDEX($BH$70:$BH$81, ROWS($CO$4:CO12)-ROWS($AJ$70:$AJ$81)-ROWS($AN$70:$AN$81)-ROWS($AR$70:$AR$81)-ROWS($AV$70:$AV$81)-ROWS($AZ$70:$AZ$81)-ROWS($BD$70:$BD$81)), "")))))))</f>
        <v/>
      </c>
      <c r="CP14" s="316" t="str">
        <f t="shared" ca="1" si="42"/>
        <v/>
      </c>
      <c r="CQ14" s="316" t="str">
        <f ca="1">IF(OR(CR14="",CR14=0),"",MAX(CQ$5:CQ13)+1)</f>
        <v/>
      </c>
      <c r="CR14" s="316" t="str">
        <f ca="1">IFERROR(INDEX($AK$70:$AK$81, ROWS($CR$4:CR12)), IFERROR(INDEX($AO$70:$AO$81, ROWS($CR$4:CR12)-ROWS($AK$70:$AK$81)), IFERROR(INDEX($AS$70:$AS$81, ROWS($CR$4:CR12)-ROWS($AK$70:$AK$81)-ROWS($AO$70:$AO$81)),IFERROR(INDEX($AW$70:$AW$81, ROWS($CR$4:CR12)-ROWS($AK$70:$AK$81)-ROWS($AO$70:$AO$81)-ROWS($AS$70:$AS$81)),IFERROR(INDEX($BA$70:$BA$81, ROWS($CR$4:CR12)-ROWS($AK$70:$AK$81)-ROWS($AO$70:$AO$81)-ROWS($AS$70:$AS$81)-ROWS($AW$70:$AW$81)),IFERROR(INDEX($BE$70:$BE$81, ROWS($CR$4:CR12)-ROWS($AK$70:$AK$81)-ROWS($AO$70:$AO$81)-ROWS($AS$70:$AS$81)-ROWS($AW$70:$AW$81)-ROWS($BA$70:$BA$81)),IFERROR(INDEX($BI$70:$BI$81, ROWS($CR$4:CR12)-ROWS($AK$70:$AK$81)-ROWS($AO$70:$AO$81)-ROWS($AS$70:$AS$81)-ROWS($AW$70:$AW$81)-ROWS($BA$70:$BA$81)-ROWS($BE$70:$BE$81)), "")))))))</f>
        <v/>
      </c>
      <c r="CS14" s="316" t="str">
        <f t="shared" ca="1" si="43"/>
        <v/>
      </c>
      <c r="CT14" s="413" t="str">
        <f t="shared" ca="1" si="44"/>
        <v/>
      </c>
      <c r="CU14" s="412" t="str">
        <f>IF(OR(CV14="",CV14=0),"",MAX(CU$5:CU13)+1)</f>
        <v/>
      </c>
      <c r="CV14" s="316">
        <f>IFERROR(INDEX($AJ$86:$AJ$97, ROWS($CV$4:CV12)), IFERROR(INDEX($AN$86:$AN$97, ROWS($CV$4:CV12)-ROWS($AJ$86:$AJ$97)), ""))</f>
        <v>0</v>
      </c>
      <c r="CW14" s="316" t="str">
        <f t="shared" si="45"/>
        <v/>
      </c>
      <c r="CX14" s="316" t="str">
        <f>IF(OR(CY14="",CY14=0),"",MAX(CX$5:CX13)+1)</f>
        <v/>
      </c>
      <c r="CY14" s="316">
        <f>IFERROR(INDEX($AK$86:$AK$97, ROWS($CY$4:CY12)), IFERROR(INDEX($AO$86:$AO$97, ROWS($CY$4:CY12)-ROWS($AK$86:$AK$97)), ""))</f>
        <v>0</v>
      </c>
      <c r="CZ14" s="316" t="str">
        <f t="shared" si="46"/>
        <v/>
      </c>
      <c r="DA14" s="413" t="str">
        <f t="shared" si="47"/>
        <v/>
      </c>
      <c r="DC14" s="438">
        <f ca="1">IF(OR(DD14="",DD14=0),"",MAX(DC$5:DC13)+1)</f>
        <v>8</v>
      </c>
      <c r="DD14" s="434" t="str">
        <f t="shared" ca="1" si="48"/>
        <v>Life Insurance</v>
      </c>
      <c r="DE14" s="413">
        <f t="shared" ca="1" si="49"/>
        <v>70</v>
      </c>
      <c r="DF14" s="431" t="str">
        <f ca="1">IF(OR(DG14="",DG14=0),"",MAX(DF$5:DF13)+1)</f>
        <v/>
      </c>
      <c r="DG14" s="412" t="str">
        <f t="shared" ca="1" si="50"/>
        <v/>
      </c>
      <c r="DH14" s="413" t="str">
        <f t="shared" ca="1" si="51"/>
        <v/>
      </c>
      <c r="DI14" s="412" t="str">
        <f t="shared" ca="1" si="52"/>
        <v/>
      </c>
      <c r="DJ14" s="413" t="str">
        <f t="shared" ca="1" si="53"/>
        <v/>
      </c>
      <c r="DK14" s="412" t="str">
        <f t="shared" ca="1" si="54"/>
        <v/>
      </c>
      <c r="DL14" s="413" t="str">
        <f t="shared" ca="1" si="55"/>
        <v/>
      </c>
    </row>
    <row r="15" spans="1:123" s="292" customFormat="1" ht="15" customHeight="1" x14ac:dyDescent="0.3">
      <c r="A15" s="1183" t="s">
        <v>478</v>
      </c>
      <c r="B15" s="1182"/>
      <c r="C15" s="1183" t="s">
        <v>478</v>
      </c>
      <c r="D15" s="1182"/>
      <c r="E15" s="1183" t="s">
        <v>478</v>
      </c>
      <c r="F15" s="1182"/>
      <c r="G15" s="1183" t="s">
        <v>478</v>
      </c>
      <c r="H15" s="1182"/>
      <c r="I15" s="1183" t="s">
        <v>478</v>
      </c>
      <c r="J15" s="1182"/>
      <c r="K15" s="1183" t="s">
        <v>478</v>
      </c>
      <c r="L15" s="1182"/>
      <c r="M15" s="1183" t="s">
        <v>478</v>
      </c>
      <c r="N15" s="1182"/>
      <c r="P15" s="295" t="str">
        <f t="shared" ca="1" si="57"/>
        <v/>
      </c>
      <c r="Q15" s="295" t="str">
        <f t="shared" ca="1" si="56"/>
        <v/>
      </c>
      <c r="R15" s="295" t="str">
        <f t="shared" ca="1" si="56"/>
        <v/>
      </c>
      <c r="S15" s="296" t="str">
        <f t="shared" ca="1" si="56"/>
        <v/>
      </c>
      <c r="T15" s="295" t="str">
        <f t="shared" ca="1" si="56"/>
        <v/>
      </c>
      <c r="U15" s="295" t="str">
        <f t="shared" ca="1" si="56"/>
        <v/>
      </c>
      <c r="V15" s="1158"/>
      <c r="W15" s="1159"/>
      <c r="X15" s="445"/>
      <c r="Y15"/>
      <c r="AB15" s="299"/>
      <c r="AC15" s="358" t="str">
        <f>IF('Data Entry'!B21="","",'Data Entry'!B21)</f>
        <v/>
      </c>
      <c r="AD15" s="356" t="str">
        <f>IF('Data Entry'!A21="","",'Data Entry'!A21)</f>
        <v/>
      </c>
      <c r="AE15" s="363" t="str">
        <f>IF('Data Entry'!C21="","",'Data Entry'!C21)</f>
        <v/>
      </c>
      <c r="AF15" s="402" t="str">
        <f>IF('Data Entry'!E21="","",'Data Entry'!E21)</f>
        <v/>
      </c>
      <c r="AG15" s="300"/>
      <c r="AH15"/>
      <c r="AI15" s="302" t="str">
        <f t="shared" ca="1" si="23"/>
        <v/>
      </c>
      <c r="AJ15" s="293" t="str">
        <f t="shared" ca="1" si="2"/>
        <v/>
      </c>
      <c r="AK15" s="293" t="str">
        <f t="shared" ca="1" si="3"/>
        <v/>
      </c>
      <c r="AL15" s="303" t="str">
        <f t="shared" ca="1" si="4"/>
        <v/>
      </c>
      <c r="AM15" s="302" t="str">
        <f t="shared" ca="1" si="24"/>
        <v/>
      </c>
      <c r="AN15" s="293" t="str">
        <f t="shared" ca="1" si="5"/>
        <v/>
      </c>
      <c r="AO15" s="293" t="str">
        <f t="shared" ca="1" si="6"/>
        <v/>
      </c>
      <c r="AP15" s="303" t="str">
        <f t="shared" ca="1" si="7"/>
        <v/>
      </c>
      <c r="AQ15" s="302" t="str">
        <f t="shared" ca="1" si="25"/>
        <v/>
      </c>
      <c r="AR15" s="293" t="str">
        <f t="shared" ca="1" si="8"/>
        <v/>
      </c>
      <c r="AS15" s="293" t="str">
        <f t="shared" ca="1" si="9"/>
        <v/>
      </c>
      <c r="AT15" s="303" t="str">
        <f t="shared" ca="1" si="10"/>
        <v/>
      </c>
      <c r="AU15" s="302" t="str">
        <f t="shared" ca="1" si="26"/>
        <v/>
      </c>
      <c r="AV15" s="293" t="str">
        <f t="shared" ca="1" si="11"/>
        <v/>
      </c>
      <c r="AW15" s="293" t="str">
        <f t="shared" ca="1" si="12"/>
        <v/>
      </c>
      <c r="AX15" s="303" t="str">
        <f t="shared" ca="1" si="13"/>
        <v/>
      </c>
      <c r="AY15" s="302" t="str">
        <f t="shared" ca="1" si="27"/>
        <v/>
      </c>
      <c r="AZ15" s="293" t="str">
        <f t="shared" ca="1" si="14"/>
        <v/>
      </c>
      <c r="BA15" s="293" t="str">
        <f t="shared" ca="1" si="15"/>
        <v/>
      </c>
      <c r="BB15" s="303" t="str">
        <f t="shared" ca="1" si="16"/>
        <v/>
      </c>
      <c r="BC15" s="302" t="str">
        <f t="shared" ca="1" si="28"/>
        <v/>
      </c>
      <c r="BD15" s="293" t="str">
        <f t="shared" ca="1" si="17"/>
        <v/>
      </c>
      <c r="BE15" s="293" t="str">
        <f t="shared" ca="1" si="18"/>
        <v/>
      </c>
      <c r="BF15" s="303" t="str">
        <f t="shared" ca="1" si="19"/>
        <v/>
      </c>
      <c r="BG15" s="302" t="str">
        <f t="shared" ca="1" si="29"/>
        <v/>
      </c>
      <c r="BH15" s="293" t="str">
        <f t="shared" ca="1" si="20"/>
        <v/>
      </c>
      <c r="BI15" s="293" t="str">
        <f t="shared" ca="1" si="21"/>
        <v/>
      </c>
      <c r="BJ15" s="303" t="str">
        <f t="shared" ca="1" si="22"/>
        <v/>
      </c>
      <c r="BL15" s="412" t="str">
        <f ca="1">IF(OR(BM15="",BM15=0),"",MAX(BL$5:BL14)+1)</f>
        <v/>
      </c>
      <c r="BM15" s="316" t="str">
        <f ca="1">IFERROR(INDEX($AJ$6:$AJ$17, ROWS(BM$4:$BM13)), IFERROR(INDEX($AN$6:$AN$17, ROWS(BM$4:$BM13)-ROWS($AJ$6:$AJ$17)), IFERROR(INDEX($AR$6:$AR$17, ROWS(BM$4:$BM13)-ROWS($AJ$6:$AJ$17)-ROWS($AN$6:$AN$17)),IFERROR(INDEX($AV$6:$AV$17, ROWS(BM$4:$BM13)-ROWS($AJ$6:$AJ$17)-ROWS($AN$6:$AN$17)-ROWS($AR$6:$AR$17)),IFERROR(INDEX($AZ$6:$AZ$17, ROWS(BM$4:$BM13)-ROWS($AJ$6:$AJ$17)-ROWS($AN$6:$AN$17)-ROWS($AR$6:$AR$17)-ROWS($AV$6:$AV$17)),IFERROR(INDEX($BD$6:$BD$17, ROWS(BM$4:$BM13)-ROWS($AJ$6:$AJ$17)-ROWS($AN$6:$AN$17)-ROWS($AR$6:$AR$17)-ROWS($AV$6:$AV$17)-ROWS($AZ$6:$AZ$17)),IFERROR(INDEX($BH$6:$BH$17, ROWS(BM$4:$BM13)-ROWS($AJ$6:$AJ$17)-ROWS($AN$6:$AN$17)-ROWS($AR$6:$AR$17)-ROWS($AV$6:$AV$17)-ROWS($AZ$6:$AZ$17)-ROWS($BD$6:$BD$17)), "")))))))</f>
        <v/>
      </c>
      <c r="BN15" s="316" t="str">
        <f t="shared" ca="1" si="30"/>
        <v/>
      </c>
      <c r="BO15" s="316" t="str">
        <f ca="1">IF(OR(BP15="",BP15=0),"",MAX(BO$5:BO14)+1)</f>
        <v/>
      </c>
      <c r="BP15" s="316" t="str">
        <f ca="1">IFERROR(INDEX($AK$6:$AK$17, ROWS($BP$4:BP13)), IFERROR(INDEX($AO$6:$AO$17, ROWS($BP$4:BP13)-ROWS($AK$6:$AK$17)), IFERROR(INDEX($AS$6:$AS$17, ROWS($BP$4:BP13)-ROWS($AK$6:$AK$17)-ROWS($AO$6:$AO$17)),IFERROR(INDEX($AW$6:$AW$17, ROWS($BP$4:BP13)-ROWS($AK$6:$AK$17)-ROWS($AO$6:$AO$17)-ROWS($AS$6:$AS$17)),IFERROR(INDEX($BA$6:$BA$17, ROWS($BP$4:BP13)-ROWS($AK$6:$AK$17)-ROWS($AO$6:$AO$17)-ROWS($AS$6:$AS$17)-ROWS($AW$6:$AW$17)),IFERROR(INDEX($BE$6:$BE$17, ROWS($BP$4:BP13)-ROWS($AK$6:$AK$17)-ROWS($AO$6:$AO$17)-ROWS($AS$6:$AS$17)-ROWS($AW$6:$AW$17)-ROWS($BA$6:$BA$17)),IFERROR(INDEX($BI$6:$BI$17, ROWS($BP$4:BP13)-ROWS($AK$6:$AK$17)-ROWS($AO$6:$AO$17)-ROWS($AS$6:$AS$17)-ROWS($AW$6:$AW$17)-ROWS($BA$6:$BA$17)-ROWS($BE$6:$BE$17)), "")))))))</f>
        <v/>
      </c>
      <c r="BQ15" s="316" t="str">
        <f t="shared" ca="1" si="31"/>
        <v/>
      </c>
      <c r="BR15" s="413" t="str">
        <f t="shared" ca="1" si="32"/>
        <v/>
      </c>
      <c r="BS15" s="412" t="str">
        <f ca="1">IF(OR(BT15="",BT15=0),"",MAX(BS$5:BS14)+1)</f>
        <v/>
      </c>
      <c r="BT15" s="316" t="str">
        <f ca="1">IFERROR(INDEX($AJ$22:$AJ$33, ROWS($BT$4:BT13)), IFERROR(INDEX($AN$22:$AN$33, ROWS($BT$4:BT13)-ROWS($AJ$22:$AJ$33)), IFERROR(INDEX($AR$22:$AR$33, ROWS($BT$4:BT13)-ROWS($AJ$22:$AJ$33)-ROWS($AN$22:$AN$33)),IFERROR(INDEX($AV$22:$AV$33, ROWS($BT$4:BT13)-ROWS($AJ$22:$AJ$33)-ROWS($AN$22:$AN$33)-ROWS($AR$22:$AR$33)),IFERROR(INDEX($AZ$22:$AZ$33, ROWS($BT$4:BT13)-ROWS($AJ$22:$AJ$33)-ROWS($AN$22:$AN$33)-ROWS($AR$22:$AR$33)-ROWS($AV$22:$AV$33)),IFERROR(INDEX($BD$22:$BD$33, ROWS($BT$4:BT13)-ROWS($AJ$22:$AJ$33)-ROWS($AN$22:$AN$33)-ROWS($AR$22:$AR$33)-ROWS($AV$22:$AV$33)-ROWS($AZ$22:$AZ$33)),IFERROR(INDEX($BH$22:$BH$33, ROWS($BT$4:BT13)-ROWS($AJ$22:$AJ$33)-ROWS($AN$22:$AN$33)-ROWS($AR$22:$AR$33)-ROWS($AV$22:$AV$33)-ROWS($AZ$22:$AZ$33)-ROWS($BD$22:$BD$33)), "")))))))</f>
        <v/>
      </c>
      <c r="BU15" s="316" t="str">
        <f t="shared" ca="1" si="33"/>
        <v/>
      </c>
      <c r="BV15" s="316" t="str">
        <f ca="1">IF(OR(BW15="",BW15=0),"",MAX(BV$5:BV14)+1)</f>
        <v/>
      </c>
      <c r="BW15" s="316" t="str">
        <f ca="1">IFERROR(INDEX($AK$22:$AK$33, ROWS($BW$4:BW13)), IFERROR(INDEX($AO$22:$AO$33, ROWS($BW$4:BW13)-ROWS($AK$22:$AK$33)), IFERROR(INDEX($AS$22:$AS$33, ROWS($BW$4:BW13)-ROWS($AK$22:$AK$33)-ROWS($AO$22:$AO$33)),IFERROR(INDEX($AW$22:$AW$33, ROWS($BW$4:BW13)-ROWS($AK$22:$AK$33)-ROWS($AO$22:$AO$33)-ROWS($AS$22:$AS$33)),IFERROR(INDEX($BA$22:$BA$33, ROWS($BW$4:BW13)-ROWS($AK$22:$AK$33)-ROWS($AO$22:$AO$33)-ROWS($AS$22:$AS$33)-ROWS($AW$22:$AW$33)),IFERROR(INDEX($BE$22:$BE$33, ROWS($BW$4:BW13)-ROWS($AK$22:$AK$33)-ROWS($AO$22:$AO$33)-ROWS($AS$22:$AS$33)-ROWS($AW$22:$AW$33)-ROWS($BA$22:$BA$33)),IFERROR(INDEX($BI$22:$BI$33, ROWS($BW$4:BW13)-ROWS($AK$22:$AK$33)-ROWS($AO$22:$AO$33)-ROWS($AS$22:$AS$33)-ROWS($AW$22:$AW$33)-ROWS($BA$22:$BA$33)-ROWS($BE$22:$BE$33)), "")))))))</f>
        <v/>
      </c>
      <c r="BX15" s="316" t="str">
        <f t="shared" ca="1" si="34"/>
        <v/>
      </c>
      <c r="BY15" s="413" t="str">
        <f t="shared" ca="1" si="35"/>
        <v/>
      </c>
      <c r="BZ15" s="412" t="str">
        <f ca="1">IF(OR(CA15="",CA15=0),"",MAX(BZ$5:BZ14)+1)</f>
        <v/>
      </c>
      <c r="CA15" s="316" t="str">
        <f ca="1">IFERROR(INDEX($AJ$38:$AJ$49, ROWS($CA$4:CA13)), IFERROR(INDEX($AN$38:$AN$49, ROWS($CA$4:CA13)-ROWS($AJ$38:$AJ$49)), IFERROR(INDEX($AR$38:$AR$49, ROWS($CA$4:CA13)-ROWS($AJ$38:$AJ$49)-ROWS($AN$38:$AN$49)),IFERROR(INDEX($AV$38:$AV$49, ROWS($CA$4:CA13)-ROWS($AJ$38:$AJ$49)-ROWS($AN$38:$AN$49)-ROWS($AR$38:$AR$49)),IFERROR(INDEX($AZ$38:$AZ$49, ROWS($CA$4:CA13)-ROWS($AJ$38:$AJ$49)-ROWS($AN$38:$AN$49)-ROWS($AR$38:$AR$49)-ROWS($AV$38:$AV$49)),IFERROR(INDEX($BD$38:$BD$49, ROWS($CA$4:CA13)-ROWS($AJ$38:$AJ$49)-ROWS($AN$38:$AN$49)-ROWS($AR$38:$AR$49)-ROWS($AV$38:$AV$49)-ROWS($AZ$38:$AZ$49)),IFERROR(INDEX($BH$38:$BH$49, ROWS($CA$4:CA13)-ROWS($AJ$38:$AJ$49)-ROWS($AN$38:$AN$49)-ROWS($AR$38:$AR$49)-ROWS($AV$38:$AV$49)-ROWS($AZ$38:$AZ$49)-ROWS($BD$38:$BD$49)), "")))))))</f>
        <v/>
      </c>
      <c r="CB15" s="316" t="str">
        <f t="shared" ca="1" si="36"/>
        <v>Cellular</v>
      </c>
      <c r="CC15" s="316" t="str">
        <f ca="1">IF(OR(CD15="",CD15=0),"",MAX(CC$5:CC14)+1)</f>
        <v/>
      </c>
      <c r="CD15" s="316" t="str">
        <f ca="1">IFERROR(INDEX($AK$38:$AK$49, ROWS($CD$4:CD13)), IFERROR(INDEX($AO$38:$AO$49, ROWS($CD$4:CD13)-ROWS($AK$38:$AK$49)), IFERROR(INDEX($AS$38:$AS$49, ROWS($CD$4:CD13)-ROWS($AK$38:$AK$49)-ROWS($AO$38:$AO$49)),IFERROR(INDEX($AW$38:$AW$49, ROWS($CD$4:CD13)-ROWS($AK$38:$AK$49)-ROWS($AO$38:$AO$49)-ROWS($AS$38:$AS$49)),IFERROR(INDEX($BA$38:$BA$49, ROWS($CD$4:CD13)-ROWS($AK$38:$AK$49)-ROWS($AO$38:$AO$49)-ROWS($AS$38:$AS$49)-ROWS($AW$38:$AW$49)),IFERROR(INDEX($BE$38:$BE$49, ROWS($CD$4:CD13)-ROWS($AK$38:$AK$49)-ROWS($AO$38:$AO$49)-ROWS($AS$38:$AS$49)-ROWS($AW$38:$AW$49)-ROWS($BA$38:$BA$49)),IFERROR(INDEX($BI$38:$BI$49, ROWS($CD$4:CD13)-ROWS($AK$38:$AK$49)-ROWS($AO$38:$AO$49)-ROWS($AS$38:$AS$49)-ROWS($AW$38:$AW$49)-ROWS($BA$38:$BA$49)-ROWS($BE$38:$BE$49)), "")))))))</f>
        <v/>
      </c>
      <c r="CE15" s="316">
        <f t="shared" ca="1" si="37"/>
        <v>225</v>
      </c>
      <c r="CF15" s="413" t="str">
        <f t="shared" ca="1" si="38"/>
        <v/>
      </c>
      <c r="CG15" s="412" t="str">
        <f ca="1">IF(OR(CH15="",CH15=0),"",MAX(CG$5:CG14)+1)</f>
        <v/>
      </c>
      <c r="CH15" s="316" t="str">
        <f ca="1">IFERROR(INDEX($AJ$54:$AJ$65, ROWS($CH$4:CH13)), IFERROR(INDEX($AN$54:$AN$65, ROWS($CH$4:CH13)-ROWS($AJ$54:$AJ$65)), IFERROR(INDEX($AR$54:$AR$65, ROWS($CH$4:CH13)-ROWS($AJ$54:$AJ$65)-ROWS($AN$54:$AN$65)),IFERROR(INDEX($AV$54:$AV$65, ROWS($CH$4:CH13)-ROWS($AJ$54:$AJ$65)-ROWS($AN$54:$AN$65)-ROWS($AR$54:$AR$65)),IFERROR(INDEX($AZ$54:$AZ$65, ROWS($CH$4:CH13)-ROWS($AJ$54:$AJ$65)-ROWS($AN$54:$AN$65)-ROWS($AR$54:$AR$65)-ROWS($AV$54:$AV$65)),IFERROR(INDEX($BD$54:$BD$65, ROWS($CH$4:CH13)-ROWS($AJ$54:$AJ$65)-ROWS($AN$54:$AN$65)-ROWS($AR$54:$AR$65)-ROWS($AV$54:$AV$65)-ROWS($AZ$54:$AZ$65)),IFERROR(INDEX($BH$54:$BH$65, ROWS($CH$4:CH13)-ROWS($AJ$54:$AJ$65)-ROWS($AN$54:$AN$65)-ROWS($AR$54:$AR$65)-ROWS($AV$54:$AV$65)-ROWS($AZ$54:$AZ$65)-ROWS($BD$54:$BD$65)), "")))))))</f>
        <v/>
      </c>
      <c r="CI15" s="316" t="str">
        <f t="shared" ca="1" si="39"/>
        <v/>
      </c>
      <c r="CJ15" s="316" t="str">
        <f ca="1">IF(OR(CK15="",CK15=0),"",MAX(CJ$5:CJ14)+1)</f>
        <v/>
      </c>
      <c r="CK15" s="316" t="str">
        <f ca="1">IFERROR(INDEX($AK$54:$AK$65, ROWS($CK$4:CK13)), IFERROR(INDEX($AO$54:$AO$65, ROWS($CK$4:CK13)-ROWS($AK$54:$AK$65)), IFERROR(INDEX($AS$54:$AS$65, ROWS($CK$4:CK13)-ROWS($AK$54:$AK$65)-ROWS($AO$54:$AO$65)),IFERROR(INDEX($AW$54:$AW$65, ROWS($CK$4:CK13)-ROWS($AK$54:$AK$65)-ROWS($AO$54:$AO$65)-ROWS($AS$54:$AS$65)),IFERROR(INDEX($BA$54:$BA$65, ROWS($CK$4:CK13)-ROWS($AK$54:$AK$65)-ROWS($AO$54:$AO$65)-ROWS($AS$54:$AS$65)-ROWS($AW$54:$AW$65)),IFERROR(INDEX($BE$54:$BE$65, ROWS($CK$4:CK13)-ROWS($AK$54:$AK$65)-ROWS($AO$54:$AO$65)-ROWS($AS$54:$AS$65)-ROWS($AW$54:$AW$65)-ROWS($BA$54:$BA$65)),IFERROR(INDEX($BI$54:$BI$65, ROWS($CK$4:CK13)-ROWS($AK$54:$AK$65)-ROWS($AO$54:$AO$65)-ROWS($AS$54:$AS$65)-ROWS($AW$54:$AW$65)-ROWS($BA$54:$BA$65)-ROWS($BE$54:$BE$65)), "")))))))</f>
        <v/>
      </c>
      <c r="CL15" s="316" t="str">
        <f t="shared" ca="1" si="40"/>
        <v/>
      </c>
      <c r="CM15" s="413" t="str">
        <f t="shared" ca="1" si="41"/>
        <v/>
      </c>
      <c r="CN15" s="412" t="str">
        <f ca="1">IF(OR(CO15="",CO15=0),"",MAX(CN$5:CN14)+1)</f>
        <v/>
      </c>
      <c r="CO15" s="316" t="str">
        <f ca="1">IFERROR(INDEX($AJ$70:$AJ$81, ROWS($CO$4:CO13)), IFERROR(INDEX($AN$70:$AN$81, ROWS($CO$4:CO13)-ROWS($AJ$70:$AJ$81)), IFERROR(INDEX($AR$70:$AR$81, ROWS($CO$4:CO13)-ROWS($AJ$70:$AJ$81)-ROWS($AN$70:$AN$81)),IFERROR(INDEX($AV$70:$AV$81, ROWS($CO$4:CO13)-ROWS($AJ$70:$AJ$81)-ROWS($AN$70:$AN$81)-ROWS($AR$70:$AR$81)),IFERROR(INDEX($AZ$70:$AZ$81, ROWS($CO$4:CO13)-ROWS($AJ$70:$AJ$81)-ROWS($AN$70:$AN$81)-ROWS($AR$70:$AR$81)-ROWS($AV$70:$AV$81)),IFERROR(INDEX($BD$70:$BD$81, ROWS($CO$4:CO13)-ROWS($AJ$70:$AJ$81)-ROWS($AN$70:$AN$81)-ROWS($AR$70:$AR$81)-ROWS($AV$70:$AV$81)-ROWS($AZ$70:$AZ$81)),IFERROR(INDEX($BH$70:$BH$81, ROWS($CO$4:CO13)-ROWS($AJ$70:$AJ$81)-ROWS($AN$70:$AN$81)-ROWS($AR$70:$AR$81)-ROWS($AV$70:$AV$81)-ROWS($AZ$70:$AZ$81)-ROWS($BD$70:$BD$81)), "")))))))</f>
        <v/>
      </c>
      <c r="CP15" s="316" t="str">
        <f t="shared" ca="1" si="42"/>
        <v/>
      </c>
      <c r="CQ15" s="316" t="str">
        <f ca="1">IF(OR(CR15="",CR15=0),"",MAX(CQ$5:CQ14)+1)</f>
        <v/>
      </c>
      <c r="CR15" s="316" t="str">
        <f ca="1">IFERROR(INDEX($AK$70:$AK$81, ROWS($CR$4:CR13)), IFERROR(INDEX($AO$70:$AO$81, ROWS($CR$4:CR13)-ROWS($AK$70:$AK$81)), IFERROR(INDEX($AS$70:$AS$81, ROWS($CR$4:CR13)-ROWS($AK$70:$AK$81)-ROWS($AO$70:$AO$81)),IFERROR(INDEX($AW$70:$AW$81, ROWS($CR$4:CR13)-ROWS($AK$70:$AK$81)-ROWS($AO$70:$AO$81)-ROWS($AS$70:$AS$81)),IFERROR(INDEX($BA$70:$BA$81, ROWS($CR$4:CR13)-ROWS($AK$70:$AK$81)-ROWS($AO$70:$AO$81)-ROWS($AS$70:$AS$81)-ROWS($AW$70:$AW$81)),IFERROR(INDEX($BE$70:$BE$81, ROWS($CR$4:CR13)-ROWS($AK$70:$AK$81)-ROWS($AO$70:$AO$81)-ROWS($AS$70:$AS$81)-ROWS($AW$70:$AW$81)-ROWS($BA$70:$BA$81)),IFERROR(INDEX($BI$70:$BI$81, ROWS($CR$4:CR13)-ROWS($AK$70:$AK$81)-ROWS($AO$70:$AO$81)-ROWS($AS$70:$AS$81)-ROWS($AW$70:$AW$81)-ROWS($BA$70:$BA$81)-ROWS($BE$70:$BE$81)), "")))))))</f>
        <v/>
      </c>
      <c r="CS15" s="316" t="str">
        <f t="shared" ca="1" si="43"/>
        <v/>
      </c>
      <c r="CT15" s="413" t="str">
        <f t="shared" ca="1" si="44"/>
        <v/>
      </c>
      <c r="CU15" s="412" t="str">
        <f>IF(OR(CV15="",CV15=0),"",MAX(CU$5:CU14)+1)</f>
        <v/>
      </c>
      <c r="CV15" s="316">
        <f>IFERROR(INDEX($AJ$86:$AJ$97, ROWS($CV$4:CV13)), IFERROR(INDEX($AN$86:$AN$97, ROWS($CV$4:CV13)-ROWS($AJ$86:$AJ$97)), ""))</f>
        <v>0</v>
      </c>
      <c r="CW15" s="316" t="str">
        <f t="shared" si="45"/>
        <v/>
      </c>
      <c r="CX15" s="316" t="str">
        <f>IF(OR(CY15="",CY15=0),"",MAX(CX$5:CX14)+1)</f>
        <v/>
      </c>
      <c r="CY15" s="316">
        <f>IFERROR(INDEX($AK$86:$AK$97, ROWS($CY$4:CY13)), IFERROR(INDEX($AO$86:$AO$97, ROWS($CY$4:CY13)-ROWS($AK$86:$AK$97)), ""))</f>
        <v>0</v>
      </c>
      <c r="CZ15" s="316" t="str">
        <f t="shared" si="46"/>
        <v/>
      </c>
      <c r="DA15" s="413" t="str">
        <f t="shared" si="47"/>
        <v/>
      </c>
      <c r="DC15" s="438" t="str">
        <f ca="1">IF(OR(DD15="",DD15=0),"",MAX(DC$5:DC14)+1)</f>
        <v/>
      </c>
      <c r="DD15" s="434" t="str">
        <f t="shared" ca="1" si="48"/>
        <v/>
      </c>
      <c r="DE15" s="413" t="str">
        <f t="shared" ca="1" si="49"/>
        <v/>
      </c>
      <c r="DF15" s="431" t="str">
        <f ca="1">IF(OR(DG15="",DG15=0),"",MAX(DF$5:DF14)+1)</f>
        <v/>
      </c>
      <c r="DG15" s="412" t="str">
        <f t="shared" ca="1" si="50"/>
        <v/>
      </c>
      <c r="DH15" s="413" t="str">
        <f t="shared" ca="1" si="51"/>
        <v/>
      </c>
      <c r="DI15" s="412" t="str">
        <f t="shared" ca="1" si="52"/>
        <v/>
      </c>
      <c r="DJ15" s="413" t="str">
        <f t="shared" ca="1" si="53"/>
        <v/>
      </c>
      <c r="DK15" s="412" t="str">
        <f t="shared" ca="1" si="54"/>
        <v/>
      </c>
      <c r="DL15" s="413" t="str">
        <f t="shared" ca="1" si="55"/>
        <v/>
      </c>
    </row>
    <row r="16" spans="1:123" s="292" customFormat="1" ht="15" customHeight="1" x14ac:dyDescent="0.3">
      <c r="A16" s="1173" t="s">
        <v>478</v>
      </c>
      <c r="B16" s="1174"/>
      <c r="C16" s="1173" t="s">
        <v>478</v>
      </c>
      <c r="D16" s="1174"/>
      <c r="E16" s="1173" t="s">
        <v>478</v>
      </c>
      <c r="F16" s="1174"/>
      <c r="G16" s="1173" t="s">
        <v>478</v>
      </c>
      <c r="H16" s="1174"/>
      <c r="I16" s="1173" t="s">
        <v>478</v>
      </c>
      <c r="J16" s="1174"/>
      <c r="K16" s="1173" t="s">
        <v>478</v>
      </c>
      <c r="L16" s="1174"/>
      <c r="M16" s="1173" t="s">
        <v>478</v>
      </c>
      <c r="N16" s="1174"/>
      <c r="P16" s="297" t="str">
        <f t="shared" ca="1" si="57"/>
        <v/>
      </c>
      <c r="Q16" s="297" t="str">
        <f t="shared" ca="1" si="56"/>
        <v/>
      </c>
      <c r="R16" s="297" t="str">
        <f t="shared" ca="1" si="56"/>
        <v/>
      </c>
      <c r="S16" s="298" t="str">
        <f t="shared" ca="1" si="56"/>
        <v/>
      </c>
      <c r="T16" s="297" t="str">
        <f t="shared" ca="1" si="56"/>
        <v/>
      </c>
      <c r="U16" s="297" t="str">
        <f t="shared" ca="1" si="56"/>
        <v/>
      </c>
      <c r="V16" s="1160" t="s">
        <v>503</v>
      </c>
      <c r="W16" s="1161"/>
      <c r="X16" s="424">
        <f ca="1">IF(OR(X14=""),0,SUM(X13+X14-X12))</f>
        <v>10805.98</v>
      </c>
      <c r="Y16"/>
      <c r="AB16" s="299"/>
      <c r="AC16" s="358" t="str">
        <f>IF('Data Entry'!B22="","",'Data Entry'!B22)</f>
        <v/>
      </c>
      <c r="AD16" s="356" t="str">
        <f>IF('Data Entry'!A22="","",'Data Entry'!A22)</f>
        <v/>
      </c>
      <c r="AE16" s="363" t="str">
        <f>IF('Data Entry'!C22="","",'Data Entry'!C22)</f>
        <v/>
      </c>
      <c r="AF16" s="402" t="str">
        <f>IF('Data Entry'!E22="","",'Data Entry'!E22)</f>
        <v/>
      </c>
      <c r="AG16" s="300"/>
      <c r="AH16"/>
      <c r="AI16" s="308" t="str">
        <f t="shared" ca="1" si="23"/>
        <v/>
      </c>
      <c r="AJ16" s="293" t="str">
        <f t="shared" ca="1" si="2"/>
        <v/>
      </c>
      <c r="AK16" s="293" t="str">
        <f t="shared" ca="1" si="3"/>
        <v/>
      </c>
      <c r="AL16" s="303" t="str">
        <f t="shared" ca="1" si="4"/>
        <v/>
      </c>
      <c r="AM16" s="308" t="str">
        <f t="shared" ca="1" si="24"/>
        <v/>
      </c>
      <c r="AN16" s="293" t="str">
        <f t="shared" ca="1" si="5"/>
        <v/>
      </c>
      <c r="AO16" s="293" t="str">
        <f t="shared" ca="1" si="6"/>
        <v/>
      </c>
      <c r="AP16" s="303" t="str">
        <f t="shared" ca="1" si="7"/>
        <v/>
      </c>
      <c r="AQ16" s="308" t="str">
        <f t="shared" ca="1" si="25"/>
        <v/>
      </c>
      <c r="AR16" s="293" t="str">
        <f t="shared" ca="1" si="8"/>
        <v/>
      </c>
      <c r="AS16" s="293" t="str">
        <f t="shared" ca="1" si="9"/>
        <v/>
      </c>
      <c r="AT16" s="303" t="str">
        <f t="shared" ca="1" si="10"/>
        <v/>
      </c>
      <c r="AU16" s="308" t="str">
        <f t="shared" ca="1" si="26"/>
        <v/>
      </c>
      <c r="AV16" s="293" t="str">
        <f t="shared" ca="1" si="11"/>
        <v/>
      </c>
      <c r="AW16" s="293" t="str">
        <f t="shared" ca="1" si="12"/>
        <v/>
      </c>
      <c r="AX16" s="303" t="str">
        <f t="shared" ca="1" si="13"/>
        <v/>
      </c>
      <c r="AY16" s="308" t="str">
        <f t="shared" ca="1" si="27"/>
        <v/>
      </c>
      <c r="AZ16" s="293" t="str">
        <f t="shared" ca="1" si="14"/>
        <v/>
      </c>
      <c r="BA16" s="293" t="str">
        <f t="shared" ca="1" si="15"/>
        <v/>
      </c>
      <c r="BB16" s="303" t="str">
        <f t="shared" ca="1" si="16"/>
        <v/>
      </c>
      <c r="BC16" s="308" t="str">
        <f t="shared" ca="1" si="28"/>
        <v/>
      </c>
      <c r="BD16" s="293" t="str">
        <f t="shared" ca="1" si="17"/>
        <v/>
      </c>
      <c r="BE16" s="293" t="str">
        <f t="shared" ca="1" si="18"/>
        <v/>
      </c>
      <c r="BF16" s="303" t="str">
        <f t="shared" ca="1" si="19"/>
        <v/>
      </c>
      <c r="BG16" s="308" t="str">
        <f t="shared" ca="1" si="29"/>
        <v/>
      </c>
      <c r="BH16" s="293" t="str">
        <f t="shared" ca="1" si="20"/>
        <v/>
      </c>
      <c r="BI16" s="293" t="str">
        <f t="shared" ca="1" si="21"/>
        <v/>
      </c>
      <c r="BJ16" s="303" t="str">
        <f t="shared" ca="1" si="22"/>
        <v/>
      </c>
      <c r="BL16" s="412" t="str">
        <f ca="1">IF(OR(BM16="",BM16=0),"",MAX(BL$5:BL15)+1)</f>
        <v/>
      </c>
      <c r="BM16" s="316" t="str">
        <f ca="1">IFERROR(INDEX($AJ$6:$AJ$17, ROWS(BM$4:$BM14)), IFERROR(INDEX($AN$6:$AN$17, ROWS(BM$4:$BM14)-ROWS($AJ$6:$AJ$17)), IFERROR(INDEX($AR$6:$AR$17, ROWS(BM$4:$BM14)-ROWS($AJ$6:$AJ$17)-ROWS($AN$6:$AN$17)),IFERROR(INDEX($AV$6:$AV$17, ROWS(BM$4:$BM14)-ROWS($AJ$6:$AJ$17)-ROWS($AN$6:$AN$17)-ROWS($AR$6:$AR$17)),IFERROR(INDEX($AZ$6:$AZ$17, ROWS(BM$4:$BM14)-ROWS($AJ$6:$AJ$17)-ROWS($AN$6:$AN$17)-ROWS($AR$6:$AR$17)-ROWS($AV$6:$AV$17)),IFERROR(INDEX($BD$6:$BD$17, ROWS(BM$4:$BM14)-ROWS($AJ$6:$AJ$17)-ROWS($AN$6:$AN$17)-ROWS($AR$6:$AR$17)-ROWS($AV$6:$AV$17)-ROWS($AZ$6:$AZ$17)),IFERROR(INDEX($BH$6:$BH$17, ROWS(BM$4:$BM14)-ROWS($AJ$6:$AJ$17)-ROWS($AN$6:$AN$17)-ROWS($AR$6:$AR$17)-ROWS($AV$6:$AV$17)-ROWS($AZ$6:$AZ$17)-ROWS($BD$6:$BD$17)), "")))))))</f>
        <v/>
      </c>
      <c r="BN16" s="316" t="str">
        <f t="shared" ca="1" si="30"/>
        <v/>
      </c>
      <c r="BO16" s="316" t="str">
        <f ca="1">IF(OR(BP16="",BP16=0),"",MAX(BO$5:BO15)+1)</f>
        <v/>
      </c>
      <c r="BP16" s="316" t="str">
        <f ca="1">IFERROR(INDEX($AK$6:$AK$17, ROWS($BP$4:BP14)), IFERROR(INDEX($AO$6:$AO$17, ROWS($BP$4:BP14)-ROWS($AK$6:$AK$17)), IFERROR(INDEX($AS$6:$AS$17, ROWS($BP$4:BP14)-ROWS($AK$6:$AK$17)-ROWS($AO$6:$AO$17)),IFERROR(INDEX($AW$6:$AW$17, ROWS($BP$4:BP14)-ROWS($AK$6:$AK$17)-ROWS($AO$6:$AO$17)-ROWS($AS$6:$AS$17)),IFERROR(INDEX($BA$6:$BA$17, ROWS($BP$4:BP14)-ROWS($AK$6:$AK$17)-ROWS($AO$6:$AO$17)-ROWS($AS$6:$AS$17)-ROWS($AW$6:$AW$17)),IFERROR(INDEX($BE$6:$BE$17, ROWS($BP$4:BP14)-ROWS($AK$6:$AK$17)-ROWS($AO$6:$AO$17)-ROWS($AS$6:$AS$17)-ROWS($AW$6:$AW$17)-ROWS($BA$6:$BA$17)),IFERROR(INDEX($BI$6:$BI$17, ROWS($BP$4:BP14)-ROWS($AK$6:$AK$17)-ROWS($AO$6:$AO$17)-ROWS($AS$6:$AS$17)-ROWS($AW$6:$AW$17)-ROWS($BA$6:$BA$17)-ROWS($BE$6:$BE$17)), "")))))))</f>
        <v/>
      </c>
      <c r="BQ16" s="316" t="str">
        <f t="shared" ca="1" si="31"/>
        <v/>
      </c>
      <c r="BR16" s="413" t="str">
        <f t="shared" ca="1" si="32"/>
        <v/>
      </c>
      <c r="BS16" s="412" t="str">
        <f ca="1">IF(OR(BT16="",BT16=0),"",MAX(BS$5:BS15)+1)</f>
        <v/>
      </c>
      <c r="BT16" s="316" t="str">
        <f ca="1">IFERROR(INDEX($AJ$22:$AJ$33, ROWS($BT$4:BT14)), IFERROR(INDEX($AN$22:$AN$33, ROWS($BT$4:BT14)-ROWS($AJ$22:$AJ$33)), IFERROR(INDEX($AR$22:$AR$33, ROWS($BT$4:BT14)-ROWS($AJ$22:$AJ$33)-ROWS($AN$22:$AN$33)),IFERROR(INDEX($AV$22:$AV$33, ROWS($BT$4:BT14)-ROWS($AJ$22:$AJ$33)-ROWS($AN$22:$AN$33)-ROWS($AR$22:$AR$33)),IFERROR(INDEX($AZ$22:$AZ$33, ROWS($BT$4:BT14)-ROWS($AJ$22:$AJ$33)-ROWS($AN$22:$AN$33)-ROWS($AR$22:$AR$33)-ROWS($AV$22:$AV$33)),IFERROR(INDEX($BD$22:$BD$33, ROWS($BT$4:BT14)-ROWS($AJ$22:$AJ$33)-ROWS($AN$22:$AN$33)-ROWS($AR$22:$AR$33)-ROWS($AV$22:$AV$33)-ROWS($AZ$22:$AZ$33)),IFERROR(INDEX($BH$22:$BH$33, ROWS($BT$4:BT14)-ROWS($AJ$22:$AJ$33)-ROWS($AN$22:$AN$33)-ROWS($AR$22:$AR$33)-ROWS($AV$22:$AV$33)-ROWS($AZ$22:$AZ$33)-ROWS($BD$22:$BD$33)), "")))))))</f>
        <v/>
      </c>
      <c r="BU16" s="316" t="str">
        <f t="shared" ca="1" si="33"/>
        <v/>
      </c>
      <c r="BV16" s="316" t="str">
        <f ca="1">IF(OR(BW16="",BW16=0),"",MAX(BV$5:BV15)+1)</f>
        <v/>
      </c>
      <c r="BW16" s="316" t="str">
        <f ca="1">IFERROR(INDEX($AK$22:$AK$33, ROWS($BW$4:BW14)), IFERROR(INDEX($AO$22:$AO$33, ROWS($BW$4:BW14)-ROWS($AK$22:$AK$33)), IFERROR(INDEX($AS$22:$AS$33, ROWS($BW$4:BW14)-ROWS($AK$22:$AK$33)-ROWS($AO$22:$AO$33)),IFERROR(INDEX($AW$22:$AW$33, ROWS($BW$4:BW14)-ROWS($AK$22:$AK$33)-ROWS($AO$22:$AO$33)-ROWS($AS$22:$AS$33)),IFERROR(INDEX($BA$22:$BA$33, ROWS($BW$4:BW14)-ROWS($AK$22:$AK$33)-ROWS($AO$22:$AO$33)-ROWS($AS$22:$AS$33)-ROWS($AW$22:$AW$33)),IFERROR(INDEX($BE$22:$BE$33, ROWS($BW$4:BW14)-ROWS($AK$22:$AK$33)-ROWS($AO$22:$AO$33)-ROWS($AS$22:$AS$33)-ROWS($AW$22:$AW$33)-ROWS($BA$22:$BA$33)),IFERROR(INDEX($BI$22:$BI$33, ROWS($BW$4:BW14)-ROWS($AK$22:$AK$33)-ROWS($AO$22:$AO$33)-ROWS($AS$22:$AS$33)-ROWS($AW$22:$AW$33)-ROWS($BA$22:$BA$33)-ROWS($BE$22:$BE$33)), "")))))))</f>
        <v/>
      </c>
      <c r="BX16" s="316" t="str">
        <f t="shared" ca="1" si="34"/>
        <v/>
      </c>
      <c r="BY16" s="413" t="str">
        <f t="shared" ca="1" si="35"/>
        <v/>
      </c>
      <c r="BZ16" s="412" t="str">
        <f ca="1">IF(OR(CA16="",CA16=0),"",MAX(BZ$5:BZ15)+1)</f>
        <v/>
      </c>
      <c r="CA16" s="316" t="str">
        <f ca="1">IFERROR(INDEX($AJ$38:$AJ$49, ROWS($CA$4:CA14)), IFERROR(INDEX($AN$38:$AN$49, ROWS($CA$4:CA14)-ROWS($AJ$38:$AJ$49)), IFERROR(INDEX($AR$38:$AR$49, ROWS($CA$4:CA14)-ROWS($AJ$38:$AJ$49)-ROWS($AN$38:$AN$49)),IFERROR(INDEX($AV$38:$AV$49, ROWS($CA$4:CA14)-ROWS($AJ$38:$AJ$49)-ROWS($AN$38:$AN$49)-ROWS($AR$38:$AR$49)),IFERROR(INDEX($AZ$38:$AZ$49, ROWS($CA$4:CA14)-ROWS($AJ$38:$AJ$49)-ROWS($AN$38:$AN$49)-ROWS($AR$38:$AR$49)-ROWS($AV$38:$AV$49)),IFERROR(INDEX($BD$38:$BD$49, ROWS($CA$4:CA14)-ROWS($AJ$38:$AJ$49)-ROWS($AN$38:$AN$49)-ROWS($AR$38:$AR$49)-ROWS($AV$38:$AV$49)-ROWS($AZ$38:$AZ$49)),IFERROR(INDEX($BH$38:$BH$49, ROWS($CA$4:CA14)-ROWS($AJ$38:$AJ$49)-ROWS($AN$38:$AN$49)-ROWS($AR$38:$AR$49)-ROWS($AV$38:$AV$49)-ROWS($AZ$38:$AZ$49)-ROWS($BD$38:$BD$49)), "")))))))</f>
        <v/>
      </c>
      <c r="CB16" s="316" t="str">
        <f t="shared" ca="1" si="36"/>
        <v>Credit Card 2</v>
      </c>
      <c r="CC16" s="316" t="str">
        <f ca="1">IF(OR(CD16="",CD16=0),"",MAX(CC$5:CC15)+1)</f>
        <v/>
      </c>
      <c r="CD16" s="316" t="str">
        <f ca="1">IFERROR(INDEX($AK$38:$AK$49, ROWS($CD$4:CD14)), IFERROR(INDEX($AO$38:$AO$49, ROWS($CD$4:CD14)-ROWS($AK$38:$AK$49)), IFERROR(INDEX($AS$38:$AS$49, ROWS($CD$4:CD14)-ROWS($AK$38:$AK$49)-ROWS($AO$38:$AO$49)),IFERROR(INDEX($AW$38:$AW$49, ROWS($CD$4:CD14)-ROWS($AK$38:$AK$49)-ROWS($AO$38:$AO$49)-ROWS($AS$38:$AS$49)),IFERROR(INDEX($BA$38:$BA$49, ROWS($CD$4:CD14)-ROWS($AK$38:$AK$49)-ROWS($AO$38:$AO$49)-ROWS($AS$38:$AS$49)-ROWS($AW$38:$AW$49)),IFERROR(INDEX($BE$38:$BE$49, ROWS($CD$4:CD14)-ROWS($AK$38:$AK$49)-ROWS($AO$38:$AO$49)-ROWS($AS$38:$AS$49)-ROWS($AW$38:$AW$49)-ROWS($BA$38:$BA$49)),IFERROR(INDEX($BI$38:$BI$49, ROWS($CD$4:CD14)-ROWS($AK$38:$AK$49)-ROWS($AO$38:$AO$49)-ROWS($AS$38:$AS$49)-ROWS($AW$38:$AW$49)-ROWS($BA$38:$BA$49)-ROWS($BE$38:$BE$49)), "")))))))</f>
        <v/>
      </c>
      <c r="CE16" s="316">
        <f t="shared" ca="1" si="37"/>
        <v>60</v>
      </c>
      <c r="CF16" s="413" t="str">
        <f t="shared" ca="1" si="38"/>
        <v/>
      </c>
      <c r="CG16" s="412" t="str">
        <f ca="1">IF(OR(CH16="",CH16=0),"",MAX(CG$5:CG15)+1)</f>
        <v/>
      </c>
      <c r="CH16" s="316" t="str">
        <f ca="1">IFERROR(INDEX($AJ$54:$AJ$65, ROWS($CH$4:CH14)), IFERROR(INDEX($AN$54:$AN$65, ROWS($CH$4:CH14)-ROWS($AJ$54:$AJ$65)), IFERROR(INDEX($AR$54:$AR$65, ROWS($CH$4:CH14)-ROWS($AJ$54:$AJ$65)-ROWS($AN$54:$AN$65)),IFERROR(INDEX($AV$54:$AV$65, ROWS($CH$4:CH14)-ROWS($AJ$54:$AJ$65)-ROWS($AN$54:$AN$65)-ROWS($AR$54:$AR$65)),IFERROR(INDEX($AZ$54:$AZ$65, ROWS($CH$4:CH14)-ROWS($AJ$54:$AJ$65)-ROWS($AN$54:$AN$65)-ROWS($AR$54:$AR$65)-ROWS($AV$54:$AV$65)),IFERROR(INDEX($BD$54:$BD$65, ROWS($CH$4:CH14)-ROWS($AJ$54:$AJ$65)-ROWS($AN$54:$AN$65)-ROWS($AR$54:$AR$65)-ROWS($AV$54:$AV$65)-ROWS($AZ$54:$AZ$65)),IFERROR(INDEX($BH$54:$BH$65, ROWS($CH$4:CH14)-ROWS($AJ$54:$AJ$65)-ROWS($AN$54:$AN$65)-ROWS($AR$54:$AR$65)-ROWS($AV$54:$AV$65)-ROWS($AZ$54:$AZ$65)-ROWS($BD$54:$BD$65)), "")))))))</f>
        <v/>
      </c>
      <c r="CI16" s="316" t="str">
        <f t="shared" ca="1" si="39"/>
        <v/>
      </c>
      <c r="CJ16" s="316" t="str">
        <f ca="1">IF(OR(CK16="",CK16=0),"",MAX(CJ$5:CJ15)+1)</f>
        <v/>
      </c>
      <c r="CK16" s="316" t="str">
        <f ca="1">IFERROR(INDEX($AK$54:$AK$65, ROWS($CK$4:CK14)), IFERROR(INDEX($AO$54:$AO$65, ROWS($CK$4:CK14)-ROWS($AK$54:$AK$65)), IFERROR(INDEX($AS$54:$AS$65, ROWS($CK$4:CK14)-ROWS($AK$54:$AK$65)-ROWS($AO$54:$AO$65)),IFERROR(INDEX($AW$54:$AW$65, ROWS($CK$4:CK14)-ROWS($AK$54:$AK$65)-ROWS($AO$54:$AO$65)-ROWS($AS$54:$AS$65)),IFERROR(INDEX($BA$54:$BA$65, ROWS($CK$4:CK14)-ROWS($AK$54:$AK$65)-ROWS($AO$54:$AO$65)-ROWS($AS$54:$AS$65)-ROWS($AW$54:$AW$65)),IFERROR(INDEX($BE$54:$BE$65, ROWS($CK$4:CK14)-ROWS($AK$54:$AK$65)-ROWS($AO$54:$AO$65)-ROWS($AS$54:$AS$65)-ROWS($AW$54:$AW$65)-ROWS($BA$54:$BA$65)),IFERROR(INDEX($BI$54:$BI$65, ROWS($CK$4:CK14)-ROWS($AK$54:$AK$65)-ROWS($AO$54:$AO$65)-ROWS($AS$54:$AS$65)-ROWS($AW$54:$AW$65)-ROWS($BA$54:$BA$65)-ROWS($BE$54:$BE$65)), "")))))))</f>
        <v/>
      </c>
      <c r="CL16" s="316" t="str">
        <f t="shared" ca="1" si="40"/>
        <v/>
      </c>
      <c r="CM16" s="413" t="str">
        <f t="shared" ca="1" si="41"/>
        <v/>
      </c>
      <c r="CN16" s="412" t="str">
        <f ca="1">IF(OR(CO16="",CO16=0),"",MAX(CN$5:CN15)+1)</f>
        <v/>
      </c>
      <c r="CO16" s="316" t="str">
        <f ca="1">IFERROR(INDEX($AJ$70:$AJ$81, ROWS($CO$4:CO14)), IFERROR(INDEX($AN$70:$AN$81, ROWS($CO$4:CO14)-ROWS($AJ$70:$AJ$81)), IFERROR(INDEX($AR$70:$AR$81, ROWS($CO$4:CO14)-ROWS($AJ$70:$AJ$81)-ROWS($AN$70:$AN$81)),IFERROR(INDEX($AV$70:$AV$81, ROWS($CO$4:CO14)-ROWS($AJ$70:$AJ$81)-ROWS($AN$70:$AN$81)-ROWS($AR$70:$AR$81)),IFERROR(INDEX($AZ$70:$AZ$81, ROWS($CO$4:CO14)-ROWS($AJ$70:$AJ$81)-ROWS($AN$70:$AN$81)-ROWS($AR$70:$AR$81)-ROWS($AV$70:$AV$81)),IFERROR(INDEX($BD$70:$BD$81, ROWS($CO$4:CO14)-ROWS($AJ$70:$AJ$81)-ROWS($AN$70:$AN$81)-ROWS($AR$70:$AR$81)-ROWS($AV$70:$AV$81)-ROWS($AZ$70:$AZ$81)),IFERROR(INDEX($BH$70:$BH$81, ROWS($CO$4:CO14)-ROWS($AJ$70:$AJ$81)-ROWS($AN$70:$AN$81)-ROWS($AR$70:$AR$81)-ROWS($AV$70:$AV$81)-ROWS($AZ$70:$AZ$81)-ROWS($BD$70:$BD$81)), "")))))))</f>
        <v/>
      </c>
      <c r="CP16" s="316" t="str">
        <f t="shared" ca="1" si="42"/>
        <v/>
      </c>
      <c r="CQ16" s="316" t="str">
        <f ca="1">IF(OR(CR16="",CR16=0),"",MAX(CQ$5:CQ15)+1)</f>
        <v/>
      </c>
      <c r="CR16" s="316" t="str">
        <f ca="1">IFERROR(INDEX($AK$70:$AK$81, ROWS($CR$4:CR14)), IFERROR(INDEX($AO$70:$AO$81, ROWS($CR$4:CR14)-ROWS($AK$70:$AK$81)), IFERROR(INDEX($AS$70:$AS$81, ROWS($CR$4:CR14)-ROWS($AK$70:$AK$81)-ROWS($AO$70:$AO$81)),IFERROR(INDEX($AW$70:$AW$81, ROWS($CR$4:CR14)-ROWS($AK$70:$AK$81)-ROWS($AO$70:$AO$81)-ROWS($AS$70:$AS$81)),IFERROR(INDEX($BA$70:$BA$81, ROWS($CR$4:CR14)-ROWS($AK$70:$AK$81)-ROWS($AO$70:$AO$81)-ROWS($AS$70:$AS$81)-ROWS($AW$70:$AW$81)),IFERROR(INDEX($BE$70:$BE$81, ROWS($CR$4:CR14)-ROWS($AK$70:$AK$81)-ROWS($AO$70:$AO$81)-ROWS($AS$70:$AS$81)-ROWS($AW$70:$AW$81)-ROWS($BA$70:$BA$81)),IFERROR(INDEX($BI$70:$BI$81, ROWS($CR$4:CR14)-ROWS($AK$70:$AK$81)-ROWS($AO$70:$AO$81)-ROWS($AS$70:$AS$81)-ROWS($AW$70:$AW$81)-ROWS($BA$70:$BA$81)-ROWS($BE$70:$BE$81)), "")))))))</f>
        <v/>
      </c>
      <c r="CS16" s="316" t="str">
        <f t="shared" ca="1" si="43"/>
        <v/>
      </c>
      <c r="CT16" s="413" t="str">
        <f t="shared" ca="1" si="44"/>
        <v/>
      </c>
      <c r="CU16" s="412" t="str">
        <f>IF(OR(CV16="",CV16=0),"",MAX(CU$5:CU15)+1)</f>
        <v/>
      </c>
      <c r="CV16" s="316">
        <f>IFERROR(INDEX($AJ$86:$AJ$97, ROWS($CV$4:CV14)), IFERROR(INDEX($AN$86:$AN$97, ROWS($CV$4:CV14)-ROWS($AJ$86:$AJ$97)), ""))</f>
        <v>0</v>
      </c>
      <c r="CW16" s="316" t="str">
        <f t="shared" si="45"/>
        <v/>
      </c>
      <c r="CX16" s="316" t="str">
        <f>IF(OR(CY16="",CY16=0),"",MAX(CX$5:CX15)+1)</f>
        <v/>
      </c>
      <c r="CY16" s="316">
        <f>IFERROR(INDEX($AK$86:$AK$97, ROWS($CY$4:CY14)), IFERROR(INDEX($AO$86:$AO$97, ROWS($CY$4:CY14)-ROWS($AK$86:$AK$97)), ""))</f>
        <v>0</v>
      </c>
      <c r="CZ16" s="316" t="str">
        <f t="shared" si="46"/>
        <v/>
      </c>
      <c r="DA16" s="413" t="str">
        <f t="shared" si="47"/>
        <v/>
      </c>
      <c r="DC16" s="438" t="str">
        <f ca="1">IF(OR(DD16="",DD16=0),"",MAX(DC$5:DC15)+1)</f>
        <v/>
      </c>
      <c r="DD16" s="434" t="str">
        <f t="shared" ca="1" si="48"/>
        <v/>
      </c>
      <c r="DE16" s="413" t="str">
        <f t="shared" ca="1" si="49"/>
        <v/>
      </c>
      <c r="DF16" s="431" t="str">
        <f ca="1">IF(OR(DG16="",DG16=0),"",MAX(DF$5:DF15)+1)</f>
        <v/>
      </c>
      <c r="DG16" s="412" t="str">
        <f t="shared" ca="1" si="50"/>
        <v/>
      </c>
      <c r="DH16" s="413" t="str">
        <f t="shared" ca="1" si="51"/>
        <v/>
      </c>
      <c r="DI16" s="412" t="str">
        <f t="shared" ca="1" si="52"/>
        <v/>
      </c>
      <c r="DJ16" s="413" t="str">
        <f t="shared" ca="1" si="53"/>
        <v/>
      </c>
      <c r="DK16" s="412" t="str">
        <f t="shared" ca="1" si="54"/>
        <v/>
      </c>
      <c r="DL16" s="413" t="str">
        <f t="shared" ca="1" si="55"/>
        <v/>
      </c>
    </row>
    <row r="17" spans="1:123" s="293" customFormat="1" ht="15" customHeight="1" thickBot="1" x14ac:dyDescent="0.35">
      <c r="A17" s="291">
        <f>Year!A40</f>
        <v>45214</v>
      </c>
      <c r="B17" s="290" t="str">
        <f>IF(ISERROR(MATCH(A17,event_dates,0)),"",INDEX(events,MATCH(A17,event_dates,0)))</f>
        <v/>
      </c>
      <c r="C17" s="291">
        <f>Year!B40</f>
        <v>45215</v>
      </c>
      <c r="D17" s="290" t="str">
        <f>IF(ISERROR(MATCH(C17,event_dates,0)),"",INDEX(events,MATCH(C17,event_dates,0)))</f>
        <v>Boss's Day</v>
      </c>
      <c r="E17" s="291">
        <f>Year!C40</f>
        <v>45216</v>
      </c>
      <c r="F17" s="290" t="str">
        <f>IF(ISERROR(MATCH(E17,event_dates,0)),"",INDEX(events,MATCH(E17,event_dates,0)))</f>
        <v/>
      </c>
      <c r="G17" s="291">
        <f>Year!D40</f>
        <v>45217</v>
      </c>
      <c r="H17" s="290" t="str">
        <f>IF(ISERROR(MATCH(G17,event_dates,0)),"",INDEX(events,MATCH(G17,event_dates,0)))</f>
        <v/>
      </c>
      <c r="I17" s="291">
        <f>Year!E40</f>
        <v>45218</v>
      </c>
      <c r="J17" s="290" t="str">
        <f>IF(ISERROR(MATCH(I17,event_dates,0)),"",INDEX(events,MATCH(I17,event_dates,0)))</f>
        <v/>
      </c>
      <c r="K17" s="291">
        <f>Year!F40</f>
        <v>45219</v>
      </c>
      <c r="L17" s="290" t="str">
        <f>IF(ISERROR(MATCH(K17,event_dates,0)),"",INDEX(events,MATCH(K17,event_dates,0)))</f>
        <v/>
      </c>
      <c r="M17" s="291">
        <f>Year!G40</f>
        <v>45220</v>
      </c>
      <c r="N17" s="290" t="str">
        <f>IF(ISERROR(MATCH(M17,event_dates,0)),"",INDEX(events,MATCH(M17,event_dates,0)))</f>
        <v/>
      </c>
      <c r="P17" s="295" t="str">
        <f ca="1">IF(DN46="","",DN46)</f>
        <v>Roth IRA - 100</v>
      </c>
      <c r="Q17" s="295" t="str">
        <f t="shared" ref="Q17:U22" ca="1" si="58">IF(DO46="","",DO46)</f>
        <v>D. Store Card 2 - 30</v>
      </c>
      <c r="R17" s="446" t="str">
        <f t="shared" ca="1" si="58"/>
        <v>Car Payment 1 - 350</v>
      </c>
      <c r="S17" s="295" t="str">
        <f t="shared" ca="1" si="58"/>
        <v>Investment 1 - 200</v>
      </c>
      <c r="T17" s="295" t="str">
        <f t="shared" ca="1" si="58"/>
        <v>Paycheck 2 - 400</v>
      </c>
      <c r="U17" s="295" t="str">
        <f t="shared" ca="1" si="58"/>
        <v/>
      </c>
      <c r="V17" s="1156"/>
      <c r="W17" s="1157"/>
      <c r="X17" s="445"/>
      <c r="Y17"/>
      <c r="AB17" s="299"/>
      <c r="AC17" s="358" t="str">
        <f>IF('Data Entry'!B23="","",'Data Entry'!B23)</f>
        <v/>
      </c>
      <c r="AD17" s="356" t="str">
        <f>IF('Data Entry'!A23="","",'Data Entry'!A23)</f>
        <v/>
      </c>
      <c r="AE17" s="363" t="str">
        <f>IF('Data Entry'!C23="","",'Data Entry'!C23)</f>
        <v/>
      </c>
      <c r="AF17" s="402" t="str">
        <f>IF('Data Entry'!E23="","",'Data Entry'!E23)</f>
        <v/>
      </c>
      <c r="AG17" s="300"/>
      <c r="AH17"/>
      <c r="AI17" s="309" t="str">
        <f t="shared" ca="1" si="23"/>
        <v/>
      </c>
      <c r="AJ17" s="310" t="str">
        <f t="shared" ca="1" si="2"/>
        <v/>
      </c>
      <c r="AK17" s="310" t="str">
        <f t="shared" ca="1" si="3"/>
        <v/>
      </c>
      <c r="AL17" s="311" t="str">
        <f t="shared" ca="1" si="4"/>
        <v/>
      </c>
      <c r="AM17" s="309" t="str">
        <f t="shared" ca="1" si="24"/>
        <v/>
      </c>
      <c r="AN17" s="310" t="str">
        <f t="shared" ca="1" si="5"/>
        <v/>
      </c>
      <c r="AO17" s="310" t="str">
        <f t="shared" ca="1" si="6"/>
        <v/>
      </c>
      <c r="AP17" s="311" t="str">
        <f t="shared" ca="1" si="7"/>
        <v/>
      </c>
      <c r="AQ17" s="309" t="str">
        <f t="shared" ca="1" si="25"/>
        <v/>
      </c>
      <c r="AR17" s="310" t="str">
        <f t="shared" ca="1" si="8"/>
        <v/>
      </c>
      <c r="AS17" s="310" t="str">
        <f t="shared" ca="1" si="9"/>
        <v/>
      </c>
      <c r="AT17" s="311" t="str">
        <f t="shared" ca="1" si="10"/>
        <v/>
      </c>
      <c r="AU17" s="309" t="str">
        <f t="shared" ca="1" si="26"/>
        <v/>
      </c>
      <c r="AV17" s="310" t="str">
        <f t="shared" ca="1" si="11"/>
        <v/>
      </c>
      <c r="AW17" s="310" t="str">
        <f t="shared" ca="1" si="12"/>
        <v/>
      </c>
      <c r="AX17" s="311" t="str">
        <f t="shared" ca="1" si="13"/>
        <v/>
      </c>
      <c r="AY17" s="309" t="str">
        <f t="shared" ca="1" si="27"/>
        <v/>
      </c>
      <c r="AZ17" s="310" t="str">
        <f t="shared" ca="1" si="14"/>
        <v/>
      </c>
      <c r="BA17" s="310" t="str">
        <f t="shared" ca="1" si="15"/>
        <v/>
      </c>
      <c r="BB17" s="311" t="str">
        <f t="shared" ca="1" si="16"/>
        <v/>
      </c>
      <c r="BC17" s="309" t="str">
        <f t="shared" ca="1" si="28"/>
        <v/>
      </c>
      <c r="BD17" s="310" t="str">
        <f t="shared" ca="1" si="17"/>
        <v/>
      </c>
      <c r="BE17" s="310" t="str">
        <f t="shared" ca="1" si="18"/>
        <v/>
      </c>
      <c r="BF17" s="311" t="str">
        <f t="shared" ca="1" si="19"/>
        <v/>
      </c>
      <c r="BG17" s="309" t="str">
        <f t="shared" ca="1" si="29"/>
        <v/>
      </c>
      <c r="BH17" s="310" t="str">
        <f t="shared" ca="1" si="20"/>
        <v/>
      </c>
      <c r="BI17" s="310" t="str">
        <f t="shared" ca="1" si="21"/>
        <v/>
      </c>
      <c r="BJ17" s="311" t="str">
        <f t="shared" ca="1" si="22"/>
        <v/>
      </c>
      <c r="BL17" s="414" t="str">
        <f ca="1">IF(OR(BM17="",BM17=0),"",MAX(BL$5:BL16)+1)</f>
        <v/>
      </c>
      <c r="BM17" s="409" t="str">
        <f ca="1">IFERROR(INDEX($AJ$6:$AJ$17, ROWS(BM$4:$BM15)), IFERROR(INDEX($AN$6:$AN$17, ROWS(BM$4:$BM15)-ROWS($AJ$6:$AJ$17)), IFERROR(INDEX($AR$6:$AR$17, ROWS(BM$4:$BM15)-ROWS($AJ$6:$AJ$17)-ROWS($AN$6:$AN$17)),IFERROR(INDEX($AV$6:$AV$17, ROWS(BM$4:$BM15)-ROWS($AJ$6:$AJ$17)-ROWS($AN$6:$AN$17)-ROWS($AR$6:$AR$17)),IFERROR(INDEX($AZ$6:$AZ$17, ROWS(BM$4:$BM15)-ROWS($AJ$6:$AJ$17)-ROWS($AN$6:$AN$17)-ROWS($AR$6:$AR$17)-ROWS($AV$6:$AV$17)),IFERROR(INDEX($BD$6:$BD$17, ROWS(BM$4:$BM15)-ROWS($AJ$6:$AJ$17)-ROWS($AN$6:$AN$17)-ROWS($AR$6:$AR$17)-ROWS($AV$6:$AV$17)-ROWS($AZ$6:$AZ$17)),IFERROR(INDEX($BH$6:$BH$17, ROWS(BM$4:$BM15)-ROWS($AJ$6:$AJ$17)-ROWS($AN$6:$AN$17)-ROWS($AR$6:$AR$17)-ROWS($AV$6:$AV$17)-ROWS($AZ$6:$AZ$17)-ROWS($BD$6:$BD$17)), "")))))))</f>
        <v/>
      </c>
      <c r="BN17" s="409" t="str">
        <f t="shared" ca="1" si="30"/>
        <v/>
      </c>
      <c r="BO17" s="409" t="str">
        <f ca="1">IF(OR(BP17="",BP17=0),"",MAX(BO$5:BO16)+1)</f>
        <v/>
      </c>
      <c r="BP17" s="409" t="str">
        <f ca="1">IFERROR(INDEX($AK$6:$AK$17, ROWS($BP$4:BP15)), IFERROR(INDEX($AO$6:$AO$17, ROWS($BP$4:BP15)-ROWS($AK$6:$AK$17)), IFERROR(INDEX($AS$6:$AS$17, ROWS($BP$4:BP15)-ROWS($AK$6:$AK$17)-ROWS($AO$6:$AO$17)),IFERROR(INDEX($AW$6:$AW$17, ROWS($BP$4:BP15)-ROWS($AK$6:$AK$17)-ROWS($AO$6:$AO$17)-ROWS($AS$6:$AS$17)),IFERROR(INDEX($BA$6:$BA$17, ROWS($BP$4:BP15)-ROWS($AK$6:$AK$17)-ROWS($AO$6:$AO$17)-ROWS($AS$6:$AS$17)-ROWS($AW$6:$AW$17)),IFERROR(INDEX($BE$6:$BE$17, ROWS($BP$4:BP15)-ROWS($AK$6:$AK$17)-ROWS($AO$6:$AO$17)-ROWS($AS$6:$AS$17)-ROWS($AW$6:$AW$17)-ROWS($BA$6:$BA$17)),IFERROR(INDEX($BI$6:$BI$17, ROWS($BP$4:BP15)-ROWS($AK$6:$AK$17)-ROWS($AO$6:$AO$17)-ROWS($AS$6:$AS$17)-ROWS($AW$6:$AW$17)-ROWS($BA$6:$BA$17)-ROWS($BE$6:$BE$17)), "")))))))</f>
        <v/>
      </c>
      <c r="BQ17" s="409" t="str">
        <f t="shared" ca="1" si="31"/>
        <v/>
      </c>
      <c r="BR17" s="415" t="str">
        <f t="shared" ca="1" si="32"/>
        <v/>
      </c>
      <c r="BS17" s="414" t="str">
        <f ca="1">IF(OR(BT17="",BT17=0),"",MAX(BS$5:BS16)+1)</f>
        <v/>
      </c>
      <c r="BT17" s="409" t="str">
        <f ca="1">IFERROR(INDEX($AJ$22:$AJ$33, ROWS($BT$4:BT15)), IFERROR(INDEX($AN$22:$AN$33, ROWS($BT$4:BT15)-ROWS($AJ$22:$AJ$33)), IFERROR(INDEX($AR$22:$AR$33, ROWS($BT$4:BT15)-ROWS($AJ$22:$AJ$33)-ROWS($AN$22:$AN$33)),IFERROR(INDEX($AV$22:$AV$33, ROWS($BT$4:BT15)-ROWS($AJ$22:$AJ$33)-ROWS($AN$22:$AN$33)-ROWS($AR$22:$AR$33)),IFERROR(INDEX($AZ$22:$AZ$33, ROWS($BT$4:BT15)-ROWS($AJ$22:$AJ$33)-ROWS($AN$22:$AN$33)-ROWS($AR$22:$AR$33)-ROWS($AV$22:$AV$33)),IFERROR(INDEX($BD$22:$BD$33, ROWS($BT$4:BT15)-ROWS($AJ$22:$AJ$33)-ROWS($AN$22:$AN$33)-ROWS($AR$22:$AR$33)-ROWS($AV$22:$AV$33)-ROWS($AZ$22:$AZ$33)),IFERROR(INDEX($BH$22:$BH$33, ROWS($BT$4:BT15)-ROWS($AJ$22:$AJ$33)-ROWS($AN$22:$AN$33)-ROWS($AR$22:$AR$33)-ROWS($AV$22:$AV$33)-ROWS($AZ$22:$AZ$33)-ROWS($BD$22:$BD$33)), "")))))))</f>
        <v/>
      </c>
      <c r="BU17" s="409" t="str">
        <f t="shared" ca="1" si="33"/>
        <v/>
      </c>
      <c r="BV17" s="409" t="str">
        <f ca="1">IF(OR(BW17="",BW17=0),"",MAX(BV$5:BV16)+1)</f>
        <v/>
      </c>
      <c r="BW17" s="409" t="str">
        <f ca="1">IFERROR(INDEX($AK$22:$AK$33, ROWS($BW$4:BW15)), IFERROR(INDEX($AO$22:$AO$33, ROWS($BW$4:BW15)-ROWS($AK$22:$AK$33)), IFERROR(INDEX($AS$22:$AS$33, ROWS($BW$4:BW15)-ROWS($AK$22:$AK$33)-ROWS($AO$22:$AO$33)),IFERROR(INDEX($AW$22:$AW$33, ROWS($BW$4:BW15)-ROWS($AK$22:$AK$33)-ROWS($AO$22:$AO$33)-ROWS($AS$22:$AS$33)),IFERROR(INDEX($BA$22:$BA$33, ROWS($BW$4:BW15)-ROWS($AK$22:$AK$33)-ROWS($AO$22:$AO$33)-ROWS($AS$22:$AS$33)-ROWS($AW$22:$AW$33)),IFERROR(INDEX($BE$22:$BE$33, ROWS($BW$4:BW15)-ROWS($AK$22:$AK$33)-ROWS($AO$22:$AO$33)-ROWS($AS$22:$AS$33)-ROWS($AW$22:$AW$33)-ROWS($BA$22:$BA$33)),IFERROR(INDEX($BI$22:$BI$33, ROWS($BW$4:BW15)-ROWS($AK$22:$AK$33)-ROWS($AO$22:$AO$33)-ROWS($AS$22:$AS$33)-ROWS($AW$22:$AW$33)-ROWS($BA$22:$BA$33)-ROWS($BE$22:$BE$33)), "")))))))</f>
        <v/>
      </c>
      <c r="BX17" s="409" t="str">
        <f t="shared" ca="1" si="34"/>
        <v/>
      </c>
      <c r="BY17" s="415" t="str">
        <f t="shared" ca="1" si="35"/>
        <v/>
      </c>
      <c r="BZ17" s="414" t="str">
        <f ca="1">IF(OR(CA17="",CA17=0),"",MAX(BZ$5:BZ16)+1)</f>
        <v/>
      </c>
      <c r="CA17" s="409" t="str">
        <f ca="1">IFERROR(INDEX($AJ$38:$AJ$49, ROWS($CA$4:CA15)), IFERROR(INDEX($AN$38:$AN$49, ROWS($CA$4:CA15)-ROWS($AJ$38:$AJ$49)), IFERROR(INDEX($AR$38:$AR$49, ROWS($CA$4:CA15)-ROWS($AJ$38:$AJ$49)-ROWS($AN$38:$AN$49)),IFERROR(INDEX($AV$38:$AV$49, ROWS($CA$4:CA15)-ROWS($AJ$38:$AJ$49)-ROWS($AN$38:$AN$49)-ROWS($AR$38:$AR$49)),IFERROR(INDEX($AZ$38:$AZ$49, ROWS($CA$4:CA15)-ROWS($AJ$38:$AJ$49)-ROWS($AN$38:$AN$49)-ROWS($AR$38:$AR$49)-ROWS($AV$38:$AV$49)),IFERROR(INDEX($BD$38:$BD$49, ROWS($CA$4:CA15)-ROWS($AJ$38:$AJ$49)-ROWS($AN$38:$AN$49)-ROWS($AR$38:$AR$49)-ROWS($AV$38:$AV$49)-ROWS($AZ$38:$AZ$49)),IFERROR(INDEX($BH$38:$BH$49, ROWS($CA$4:CA15)-ROWS($AJ$38:$AJ$49)-ROWS($AN$38:$AN$49)-ROWS($AR$38:$AR$49)-ROWS($AV$38:$AV$49)-ROWS($AZ$38:$AZ$49)-ROWS($BD$38:$BD$49)), "")))))))</f>
        <v/>
      </c>
      <c r="CB17" s="409" t="str">
        <f t="shared" ca="1" si="36"/>
        <v/>
      </c>
      <c r="CC17" s="409" t="str">
        <f ca="1">IF(OR(CD17="",CD17=0),"",MAX(CC$5:CC16)+1)</f>
        <v/>
      </c>
      <c r="CD17" s="409" t="str">
        <f ca="1">IFERROR(INDEX($AK$38:$AK$49, ROWS($CD$4:CD15)), IFERROR(INDEX($AO$38:$AO$49, ROWS($CD$4:CD15)-ROWS($AK$38:$AK$49)), IFERROR(INDEX($AS$38:$AS$49, ROWS($CD$4:CD15)-ROWS($AK$38:$AK$49)-ROWS($AO$38:$AO$49)),IFERROR(INDEX($AW$38:$AW$49, ROWS($CD$4:CD15)-ROWS($AK$38:$AK$49)-ROWS($AO$38:$AO$49)-ROWS($AS$38:$AS$49)),IFERROR(INDEX($BA$38:$BA$49, ROWS($CD$4:CD15)-ROWS($AK$38:$AK$49)-ROWS($AO$38:$AO$49)-ROWS($AS$38:$AS$49)-ROWS($AW$38:$AW$49)),IFERROR(INDEX($BE$38:$BE$49, ROWS($CD$4:CD15)-ROWS($AK$38:$AK$49)-ROWS($AO$38:$AO$49)-ROWS($AS$38:$AS$49)-ROWS($AW$38:$AW$49)-ROWS($BA$38:$BA$49)),IFERROR(INDEX($BI$38:$BI$49, ROWS($CD$4:CD15)-ROWS($AK$38:$AK$49)-ROWS($AO$38:$AO$49)-ROWS($AS$38:$AS$49)-ROWS($AW$38:$AW$49)-ROWS($BA$38:$BA$49)-ROWS($BE$38:$BE$49)), "")))))))</f>
        <v/>
      </c>
      <c r="CE17" s="409" t="str">
        <f t="shared" ca="1" si="37"/>
        <v/>
      </c>
      <c r="CF17" s="415" t="str">
        <f t="shared" ca="1" si="38"/>
        <v/>
      </c>
      <c r="CG17" s="414" t="str">
        <f ca="1">IF(OR(CH17="",CH17=0),"",MAX(CG$5:CG16)+1)</f>
        <v/>
      </c>
      <c r="CH17" s="409" t="str">
        <f ca="1">IFERROR(INDEX($AJ$54:$AJ$65, ROWS($CH$4:CH15)), IFERROR(INDEX($AN$54:$AN$65, ROWS($CH$4:CH15)-ROWS($AJ$54:$AJ$65)), IFERROR(INDEX($AR$54:$AR$65, ROWS($CH$4:CH15)-ROWS($AJ$54:$AJ$65)-ROWS($AN$54:$AN$65)),IFERROR(INDEX($AV$54:$AV$65, ROWS($CH$4:CH15)-ROWS($AJ$54:$AJ$65)-ROWS($AN$54:$AN$65)-ROWS($AR$54:$AR$65)),IFERROR(INDEX($AZ$54:$AZ$65, ROWS($CH$4:CH15)-ROWS($AJ$54:$AJ$65)-ROWS($AN$54:$AN$65)-ROWS($AR$54:$AR$65)-ROWS($AV$54:$AV$65)),IFERROR(INDEX($BD$54:$BD$65, ROWS($CH$4:CH15)-ROWS($AJ$54:$AJ$65)-ROWS($AN$54:$AN$65)-ROWS($AR$54:$AR$65)-ROWS($AV$54:$AV$65)-ROWS($AZ$54:$AZ$65)),IFERROR(INDEX($BH$54:$BH$65, ROWS($CH$4:CH15)-ROWS($AJ$54:$AJ$65)-ROWS($AN$54:$AN$65)-ROWS($AR$54:$AR$65)-ROWS($AV$54:$AV$65)-ROWS($AZ$54:$AZ$65)-ROWS($BD$54:$BD$65)), "")))))))</f>
        <v/>
      </c>
      <c r="CI17" s="409" t="str">
        <f t="shared" ca="1" si="39"/>
        <v/>
      </c>
      <c r="CJ17" s="409" t="str">
        <f ca="1">IF(OR(CK17="",CK17=0),"",MAX(CJ$5:CJ16)+1)</f>
        <v/>
      </c>
      <c r="CK17" s="409" t="str">
        <f ca="1">IFERROR(INDEX($AK$54:$AK$65, ROWS($CK$4:CK15)), IFERROR(INDEX($AO$54:$AO$65, ROWS($CK$4:CK15)-ROWS($AK$54:$AK$65)), IFERROR(INDEX($AS$54:$AS$65, ROWS($CK$4:CK15)-ROWS($AK$54:$AK$65)-ROWS($AO$54:$AO$65)),IFERROR(INDEX($AW$54:$AW$65, ROWS($CK$4:CK15)-ROWS($AK$54:$AK$65)-ROWS($AO$54:$AO$65)-ROWS($AS$54:$AS$65)),IFERROR(INDEX($BA$54:$BA$65, ROWS($CK$4:CK15)-ROWS($AK$54:$AK$65)-ROWS($AO$54:$AO$65)-ROWS($AS$54:$AS$65)-ROWS($AW$54:$AW$65)),IFERROR(INDEX($BE$54:$BE$65, ROWS($CK$4:CK15)-ROWS($AK$54:$AK$65)-ROWS($AO$54:$AO$65)-ROWS($AS$54:$AS$65)-ROWS($AW$54:$AW$65)-ROWS($BA$54:$BA$65)),IFERROR(INDEX($BI$54:$BI$65, ROWS($CK$4:CK15)-ROWS($AK$54:$AK$65)-ROWS($AO$54:$AO$65)-ROWS($AS$54:$AS$65)-ROWS($AW$54:$AW$65)-ROWS($BA$54:$BA$65)-ROWS($BE$54:$BE$65)), "")))))))</f>
        <v/>
      </c>
      <c r="CL17" s="409" t="str">
        <f t="shared" ca="1" si="40"/>
        <v/>
      </c>
      <c r="CM17" s="415" t="str">
        <f t="shared" ca="1" si="41"/>
        <v/>
      </c>
      <c r="CN17" s="414" t="str">
        <f ca="1">IF(OR(CO17="",CO17=0),"",MAX(CN$5:CN16)+1)</f>
        <v/>
      </c>
      <c r="CO17" s="409" t="str">
        <f ca="1">IFERROR(INDEX($AJ$70:$AJ$81, ROWS($CO$4:CO15)), IFERROR(INDEX($AN$70:$AN$81, ROWS($CO$4:CO15)-ROWS($AJ$70:$AJ$81)), IFERROR(INDEX($AR$70:$AR$81, ROWS($CO$4:CO15)-ROWS($AJ$70:$AJ$81)-ROWS($AN$70:$AN$81)),IFERROR(INDEX($AV$70:$AV$81, ROWS($CO$4:CO15)-ROWS($AJ$70:$AJ$81)-ROWS($AN$70:$AN$81)-ROWS($AR$70:$AR$81)),IFERROR(INDEX($AZ$70:$AZ$81, ROWS($CO$4:CO15)-ROWS($AJ$70:$AJ$81)-ROWS($AN$70:$AN$81)-ROWS($AR$70:$AR$81)-ROWS($AV$70:$AV$81)),IFERROR(INDEX($BD$70:$BD$81, ROWS($CO$4:CO15)-ROWS($AJ$70:$AJ$81)-ROWS($AN$70:$AN$81)-ROWS($AR$70:$AR$81)-ROWS($AV$70:$AV$81)-ROWS($AZ$70:$AZ$81)),IFERROR(INDEX($BH$70:$BH$81, ROWS($CO$4:CO15)-ROWS($AJ$70:$AJ$81)-ROWS($AN$70:$AN$81)-ROWS($AR$70:$AR$81)-ROWS($AV$70:$AV$81)-ROWS($AZ$70:$AZ$81)-ROWS($BD$70:$BD$81)), "")))))))</f>
        <v/>
      </c>
      <c r="CP17" s="409" t="str">
        <f t="shared" ca="1" si="42"/>
        <v/>
      </c>
      <c r="CQ17" s="409" t="str">
        <f ca="1">IF(OR(CR17="",CR17=0),"",MAX(CQ$5:CQ16)+1)</f>
        <v/>
      </c>
      <c r="CR17" s="409" t="str">
        <f ca="1">IFERROR(INDEX($AK$70:$AK$81, ROWS($CR$4:CR15)), IFERROR(INDEX($AO$70:$AO$81, ROWS($CR$4:CR15)-ROWS($AK$70:$AK$81)), IFERROR(INDEX($AS$70:$AS$81, ROWS($CR$4:CR15)-ROWS($AK$70:$AK$81)-ROWS($AO$70:$AO$81)),IFERROR(INDEX($AW$70:$AW$81, ROWS($CR$4:CR15)-ROWS($AK$70:$AK$81)-ROWS($AO$70:$AO$81)-ROWS($AS$70:$AS$81)),IFERROR(INDEX($BA$70:$BA$81, ROWS($CR$4:CR15)-ROWS($AK$70:$AK$81)-ROWS($AO$70:$AO$81)-ROWS($AS$70:$AS$81)-ROWS($AW$70:$AW$81)),IFERROR(INDEX($BE$70:$BE$81, ROWS($CR$4:CR15)-ROWS($AK$70:$AK$81)-ROWS($AO$70:$AO$81)-ROWS($AS$70:$AS$81)-ROWS($AW$70:$AW$81)-ROWS($BA$70:$BA$81)),IFERROR(INDEX($BI$70:$BI$81, ROWS($CR$4:CR15)-ROWS($AK$70:$AK$81)-ROWS($AO$70:$AO$81)-ROWS($AS$70:$AS$81)-ROWS($AW$70:$AW$81)-ROWS($BA$70:$BA$81)-ROWS($BE$70:$BE$81)), "")))))))</f>
        <v/>
      </c>
      <c r="CS17" s="409" t="str">
        <f t="shared" ca="1" si="43"/>
        <v/>
      </c>
      <c r="CT17" s="415" t="str">
        <f t="shared" ca="1" si="44"/>
        <v/>
      </c>
      <c r="CU17" s="414" t="str">
        <f>IF(OR(CV17="",CV17=0),"",MAX(CU$5:CU16)+1)</f>
        <v/>
      </c>
      <c r="CV17" s="409">
        <f>IFERROR(INDEX($AJ$86:$AJ$97, ROWS($CV$4:CV15)), IFERROR(INDEX($AN$86:$AN$97, ROWS($CV$4:CV15)-ROWS($AJ$86:$AJ$97)), ""))</f>
        <v>0</v>
      </c>
      <c r="CW17" s="409" t="str">
        <f t="shared" si="45"/>
        <v/>
      </c>
      <c r="CX17" s="409" t="str">
        <f>IF(OR(CY17="",CY17=0),"",MAX(CX$5:CX16)+1)</f>
        <v/>
      </c>
      <c r="CY17" s="409">
        <f>IFERROR(INDEX($AK$86:$AK$97, ROWS($CY$4:CY15)), IFERROR(INDEX($AO$86:$AO$97, ROWS($CY$4:CY15)-ROWS($AK$86:$AK$97)), ""))</f>
        <v>0</v>
      </c>
      <c r="CZ17" s="409" t="str">
        <f t="shared" si="46"/>
        <v/>
      </c>
      <c r="DA17" s="415" t="str">
        <f t="shared" si="47"/>
        <v/>
      </c>
      <c r="DC17" s="438" t="str">
        <f ca="1">IF(OR(DD17="",DD17=0),"",MAX(DC$5:DC16)+1)</f>
        <v/>
      </c>
      <c r="DD17" s="435" t="str">
        <f t="shared" ca="1" si="48"/>
        <v/>
      </c>
      <c r="DE17" s="413" t="str">
        <f t="shared" ca="1" si="49"/>
        <v/>
      </c>
      <c r="DF17" s="432" t="str">
        <f ca="1">IF(OR(DG17="",DG17=0),"",MAX(DF$5:DF16)+1)</f>
        <v/>
      </c>
      <c r="DG17" s="414" t="str">
        <f t="shared" ca="1" si="50"/>
        <v/>
      </c>
      <c r="DH17" s="415" t="str">
        <f t="shared" ca="1" si="51"/>
        <v/>
      </c>
      <c r="DI17" s="414" t="str">
        <f t="shared" ca="1" si="52"/>
        <v/>
      </c>
      <c r="DJ17" s="413" t="str">
        <f t="shared" ca="1" si="53"/>
        <v/>
      </c>
      <c r="DK17" s="414" t="str">
        <f t="shared" ca="1" si="54"/>
        <v/>
      </c>
      <c r="DL17" s="415" t="str">
        <f t="shared" ca="1" si="55"/>
        <v/>
      </c>
      <c r="DN17" s="292"/>
      <c r="DO17" s="292"/>
      <c r="DP17" s="292"/>
      <c r="DQ17" s="292"/>
      <c r="DR17" s="292"/>
      <c r="DS17" s="292"/>
    </row>
    <row r="18" spans="1:123" s="292" customFormat="1" ht="15" customHeight="1" x14ac:dyDescent="0.3">
      <c r="A18" s="1181" t="str">
        <f ca="1">IF(ISERROR(MATCH(A17,event_dates,0)+MATCH(A17,OFFSET(event_dates,MATCH(A17,event_dates,0),0,500,1),0)),"",INDEX(events,MATCH(A17,event_dates,0)+MATCH(A17,OFFSET(event_dates,MATCH(A17,event_dates,0),0,500,1),0)))</f>
        <v/>
      </c>
      <c r="B18" s="1182"/>
      <c r="C18" s="1181" t="str">
        <f ca="1">IF(ISERROR(MATCH(C17,event_dates,0)+MATCH(C17,OFFSET(event_dates,MATCH(C17,event_dates,0),0,500,1),0)),"",INDEX(events,MATCH(C17,event_dates,0)+MATCH(C17,OFFSET(event_dates,MATCH(C17,event_dates,0),0,500,1),0)))</f>
        <v/>
      </c>
      <c r="D18" s="1182"/>
      <c r="E18" s="1181" t="str">
        <f ca="1">IF(ISERROR(MATCH(E17,event_dates,0)+MATCH(E17,OFFSET(event_dates,MATCH(E17,event_dates,0),0,500,1),0)),"",INDEX(events,MATCH(E17,event_dates,0)+MATCH(E17,OFFSET(event_dates,MATCH(E17,event_dates,0),0,500,1),0)))</f>
        <v/>
      </c>
      <c r="F18" s="1182"/>
      <c r="G18" s="1181" t="str">
        <f ca="1">IF(ISERROR(MATCH(G17,event_dates,0)+MATCH(G17,OFFSET(event_dates,MATCH(G17,event_dates,0),0,500,1),0)),"",INDEX(events,MATCH(G17,event_dates,0)+MATCH(G17,OFFSET(event_dates,MATCH(G17,event_dates,0),0,500,1),0)))</f>
        <v/>
      </c>
      <c r="H18" s="1182"/>
      <c r="I18" s="1181" t="str">
        <f ca="1">IF(ISERROR(MATCH(I17,event_dates,0)+MATCH(I17,OFFSET(event_dates,MATCH(I17,event_dates,0),0,500,1),0)),"",INDEX(events,MATCH(I17,event_dates,0)+MATCH(I17,OFFSET(event_dates,MATCH(I17,event_dates,0),0,500,1),0)))</f>
        <v/>
      </c>
      <c r="J18" s="1182"/>
      <c r="K18" s="1181" t="str">
        <f ca="1">IF(ISERROR(MATCH(K17,event_dates,0)+MATCH(K17,OFFSET(event_dates,MATCH(K17,event_dates,0),0,500,1),0)),"",INDEX(events,MATCH(K17,event_dates,0)+MATCH(K17,OFFSET(event_dates,MATCH(K17,event_dates,0),0,500,1),0)))</f>
        <v/>
      </c>
      <c r="L18" s="1182"/>
      <c r="M18" s="1181" t="str">
        <f ca="1">IF(ISERROR(MATCH(M17,event_dates,0)+MATCH(M17,OFFSET(event_dates,MATCH(M17,event_dates,0),0,500,1),0)),"",INDEX(events,MATCH(M17,event_dates,0)+MATCH(M17,OFFSET(event_dates,MATCH(M17,event_dates,0),0,500,1),0)))</f>
        <v/>
      </c>
      <c r="N18" s="1182"/>
      <c r="P18" s="295" t="str">
        <f t="shared" ref="P18:P22" ca="1" si="59">IF(DN47="","",DN47)</f>
        <v>Car Payment 2 - 200</v>
      </c>
      <c r="Q18" s="295" t="str">
        <f t="shared" ca="1" si="58"/>
        <v>Groceries - 125</v>
      </c>
      <c r="R18" s="295" t="str">
        <f t="shared" ca="1" si="58"/>
        <v>Audible - 14.95</v>
      </c>
      <c r="S18" s="296" t="str">
        <f t="shared" ca="1" si="58"/>
        <v/>
      </c>
      <c r="T18" s="295" t="str">
        <f t="shared" ca="1" si="58"/>
        <v/>
      </c>
      <c r="U18" s="295" t="str">
        <f t="shared" ca="1" si="58"/>
        <v/>
      </c>
      <c r="V18" s="1158" t="s">
        <v>502</v>
      </c>
      <c r="W18" s="1159"/>
      <c r="X18" s="445">
        <f ca="1">IF(DP52="",0,DP52)</f>
        <v>1154.95</v>
      </c>
      <c r="Y18"/>
      <c r="AB18" s="299"/>
      <c r="AC18" s="358" t="str">
        <f>IF('Data Entry'!B24="","",'Data Entry'!B24)</f>
        <v/>
      </c>
      <c r="AD18" s="356" t="str">
        <f>IF('Data Entry'!A24="","",'Data Entry'!A24)</f>
        <v/>
      </c>
      <c r="AE18" s="363" t="str">
        <f>IF('Data Entry'!C24="","",'Data Entry'!C24)</f>
        <v/>
      </c>
      <c r="AF18" s="402" t="str">
        <f>IF('Data Entry'!E24="","",'Data Entry'!E24)</f>
        <v/>
      </c>
      <c r="AG18" s="300"/>
      <c r="AH18"/>
      <c r="AI18"/>
      <c r="AJ18"/>
      <c r="AK18"/>
      <c r="AL18"/>
      <c r="BL18" s="412">
        <f ca="1">IF(OR(BM18="",BM18=0),"",MAX(BL$5:BL17)+1)</f>
        <v>4</v>
      </c>
      <c r="BM18" s="316" t="str">
        <f ca="1">IFERROR(INDEX($AJ$6:$AJ$17, ROWS(BM$4:$BM16)), IFERROR(INDEX($AN$6:$AN$17, ROWS(BM$4:$BM16)-ROWS($AJ$6:$AJ$17)), IFERROR(INDEX($AR$6:$AR$17, ROWS(BM$4:$BM16)-ROWS($AJ$6:$AJ$17)-ROWS($AN$6:$AN$17)),IFERROR(INDEX($AV$6:$AV$17, ROWS(BM$4:$BM16)-ROWS($AJ$6:$AJ$17)-ROWS($AN$6:$AN$17)-ROWS($AR$6:$AR$17)),IFERROR(INDEX($AZ$6:$AZ$17, ROWS(BM$4:$BM16)-ROWS($AJ$6:$AJ$17)-ROWS($AN$6:$AN$17)-ROWS($AR$6:$AR$17)-ROWS($AV$6:$AV$17)),IFERROR(INDEX($BD$6:$BD$17, ROWS(BM$4:$BM16)-ROWS($AJ$6:$AJ$17)-ROWS($AN$6:$AN$17)-ROWS($AR$6:$AR$17)-ROWS($AV$6:$AV$17)-ROWS($AZ$6:$AZ$17)),IFERROR(INDEX($BH$6:$BH$17, ROWS(BM$4:$BM16)-ROWS($AJ$6:$AJ$17)-ROWS($AN$6:$AN$17)-ROWS($AR$6:$AR$17)-ROWS($AV$6:$AV$17)-ROWS($AZ$6:$AZ$17)-ROWS($BD$6:$BD$17)), "")))))))</f>
        <v>Paycheck 2</v>
      </c>
      <c r="BN18" s="316" t="str">
        <f t="shared" ca="1" si="30"/>
        <v/>
      </c>
      <c r="BO18" s="316">
        <f ca="1">IF(OR(BP18="",BP18=0),"",MAX(BO$5:BO17)+1)</f>
        <v>4</v>
      </c>
      <c r="BP18" s="316">
        <f ca="1">IFERROR(INDEX($AK$6:$AK$17, ROWS($BP$4:BP16)), IFERROR(INDEX($AO$6:$AO$17, ROWS($BP$4:BP16)-ROWS($AK$6:$AK$17)), IFERROR(INDEX($AS$6:$AS$17, ROWS($BP$4:BP16)-ROWS($AK$6:$AK$17)-ROWS($AO$6:$AO$17)),IFERROR(INDEX($AW$6:$AW$17, ROWS($BP$4:BP16)-ROWS($AK$6:$AK$17)-ROWS($AO$6:$AO$17)-ROWS($AS$6:$AS$17)),IFERROR(INDEX($BA$6:$BA$17, ROWS($BP$4:BP16)-ROWS($AK$6:$AK$17)-ROWS($AO$6:$AO$17)-ROWS($AS$6:$AS$17)-ROWS($AW$6:$AW$17)),IFERROR(INDEX($BE$6:$BE$17, ROWS($BP$4:BP16)-ROWS($AK$6:$AK$17)-ROWS($AO$6:$AO$17)-ROWS($AS$6:$AS$17)-ROWS($AW$6:$AW$17)-ROWS($BA$6:$BA$17)),IFERROR(INDEX($BI$6:$BI$17, ROWS($BP$4:BP16)-ROWS($AK$6:$AK$17)-ROWS($AO$6:$AO$17)-ROWS($AS$6:$AS$17)-ROWS($AW$6:$AW$17)-ROWS($BA$6:$BA$17)-ROWS($BE$6:$BE$17)), "")))))))</f>
        <v>400</v>
      </c>
      <c r="BQ18" s="316" t="str">
        <f t="shared" ca="1" si="31"/>
        <v/>
      </c>
      <c r="BR18" s="413" t="str">
        <f t="shared" ca="1" si="32"/>
        <v/>
      </c>
      <c r="BS18" s="412">
        <f ca="1">IF(OR(BT18="",BT18=0),"",MAX(BS$5:BS17)+1)</f>
        <v>2</v>
      </c>
      <c r="BT18" s="316" t="str">
        <f ca="1">IFERROR(INDEX($AJ$22:$AJ$33, ROWS($BT$4:BT16)), IFERROR(INDEX($AN$22:$AN$33, ROWS($BT$4:BT16)-ROWS($AJ$22:$AJ$33)), IFERROR(INDEX($AR$22:$AR$33, ROWS($BT$4:BT16)-ROWS($AJ$22:$AJ$33)-ROWS($AN$22:$AN$33)),IFERROR(INDEX($AV$22:$AV$33, ROWS($BT$4:BT16)-ROWS($AJ$22:$AJ$33)-ROWS($AN$22:$AN$33)-ROWS($AR$22:$AR$33)),IFERROR(INDEX($AZ$22:$AZ$33, ROWS($BT$4:BT16)-ROWS($AJ$22:$AJ$33)-ROWS($AN$22:$AN$33)-ROWS($AR$22:$AR$33)-ROWS($AV$22:$AV$33)),IFERROR(INDEX($BD$22:$BD$33, ROWS($BT$4:BT16)-ROWS($AJ$22:$AJ$33)-ROWS($AN$22:$AN$33)-ROWS($AR$22:$AR$33)-ROWS($AV$22:$AV$33)-ROWS($AZ$22:$AZ$33)),IFERROR(INDEX($BH$22:$BH$33, ROWS($BT$4:BT16)-ROWS($AJ$22:$AJ$33)-ROWS($AN$22:$AN$33)-ROWS($AR$22:$AR$33)-ROWS($AV$22:$AV$33)-ROWS($AZ$22:$AZ$33)-ROWS($BD$22:$BD$33)), "")))))))</f>
        <v>Paycheck 2</v>
      </c>
      <c r="BU18" s="316" t="str">
        <f t="shared" ca="1" si="33"/>
        <v/>
      </c>
      <c r="BV18" s="316">
        <f ca="1">IF(OR(BW18="",BW18=0),"",MAX(BV$5:BV17)+1)</f>
        <v>2</v>
      </c>
      <c r="BW18" s="316">
        <f ca="1">IFERROR(INDEX($AK$22:$AK$33, ROWS($BW$4:BW16)), IFERROR(INDEX($AO$22:$AO$33, ROWS($BW$4:BW16)-ROWS($AK$22:$AK$33)), IFERROR(INDEX($AS$22:$AS$33, ROWS($BW$4:BW16)-ROWS($AK$22:$AK$33)-ROWS($AO$22:$AO$33)),IFERROR(INDEX($AW$22:$AW$33, ROWS($BW$4:BW16)-ROWS($AK$22:$AK$33)-ROWS($AO$22:$AO$33)-ROWS($AS$22:$AS$33)),IFERROR(INDEX($BA$22:$BA$33, ROWS($BW$4:BW16)-ROWS($AK$22:$AK$33)-ROWS($AO$22:$AO$33)-ROWS($AS$22:$AS$33)-ROWS($AW$22:$AW$33)),IFERROR(INDEX($BE$22:$BE$33, ROWS($BW$4:BW16)-ROWS($AK$22:$AK$33)-ROWS($AO$22:$AO$33)-ROWS($AS$22:$AS$33)-ROWS($AW$22:$AW$33)-ROWS($BA$22:$BA$33)),IFERROR(INDEX($BI$22:$BI$33, ROWS($BW$4:BW16)-ROWS($AK$22:$AK$33)-ROWS($AO$22:$AO$33)-ROWS($AS$22:$AS$33)-ROWS($AW$22:$AW$33)-ROWS($BA$22:$BA$33)-ROWS($BE$22:$BE$33)), "")))))))</f>
        <v>400</v>
      </c>
      <c r="BX18" s="316" t="str">
        <f t="shared" ca="1" si="34"/>
        <v/>
      </c>
      <c r="BY18" s="413" t="str">
        <f t="shared" ca="1" si="35"/>
        <v/>
      </c>
      <c r="BZ18" s="412">
        <f ca="1">IF(OR(CA18="",CA18=0),"",MAX(BZ$5:BZ17)+1)</f>
        <v>7</v>
      </c>
      <c r="CA18" s="316" t="str">
        <f ca="1">IFERROR(INDEX($AJ$38:$AJ$49, ROWS($CA$4:CA16)), IFERROR(INDEX($AN$38:$AN$49, ROWS($CA$4:CA16)-ROWS($AJ$38:$AJ$49)), IFERROR(INDEX($AR$38:$AR$49, ROWS($CA$4:CA16)-ROWS($AJ$38:$AJ$49)-ROWS($AN$38:$AN$49)),IFERROR(INDEX($AV$38:$AV$49, ROWS($CA$4:CA16)-ROWS($AJ$38:$AJ$49)-ROWS($AN$38:$AN$49)-ROWS($AR$38:$AR$49)),IFERROR(INDEX($AZ$38:$AZ$49, ROWS($CA$4:CA16)-ROWS($AJ$38:$AJ$49)-ROWS($AN$38:$AN$49)-ROWS($AR$38:$AR$49)-ROWS($AV$38:$AV$49)),IFERROR(INDEX($BD$38:$BD$49, ROWS($CA$4:CA16)-ROWS($AJ$38:$AJ$49)-ROWS($AN$38:$AN$49)-ROWS($AR$38:$AR$49)-ROWS($AV$38:$AV$49)-ROWS($AZ$38:$AZ$49)),IFERROR(INDEX($BH$38:$BH$49, ROWS($CA$4:CA16)-ROWS($AJ$38:$AJ$49)-ROWS($AN$38:$AN$49)-ROWS($AR$38:$AR$49)-ROWS($AV$38:$AV$49)-ROWS($AZ$38:$AZ$49)-ROWS($BD$38:$BD$49)), "")))))))</f>
        <v>Audible</v>
      </c>
      <c r="CB18" s="316" t="str">
        <f t="shared" ca="1" si="36"/>
        <v/>
      </c>
      <c r="CC18" s="316">
        <f ca="1">IF(OR(CD18="",CD18=0),"",MAX(CC$5:CC17)+1)</f>
        <v>7</v>
      </c>
      <c r="CD18" s="316">
        <f ca="1">IFERROR(INDEX($AK$38:$AK$49, ROWS($CD$4:CD16)), IFERROR(INDEX($AO$38:$AO$49, ROWS($CD$4:CD16)-ROWS($AK$38:$AK$49)), IFERROR(INDEX($AS$38:$AS$49, ROWS($CD$4:CD16)-ROWS($AK$38:$AK$49)-ROWS($AO$38:$AO$49)),IFERROR(INDEX($AW$38:$AW$49, ROWS($CD$4:CD16)-ROWS($AK$38:$AK$49)-ROWS($AO$38:$AO$49)-ROWS($AS$38:$AS$49)),IFERROR(INDEX($BA$38:$BA$49, ROWS($CD$4:CD16)-ROWS($AK$38:$AK$49)-ROWS($AO$38:$AO$49)-ROWS($AS$38:$AS$49)-ROWS($AW$38:$AW$49)),IFERROR(INDEX($BE$38:$BE$49, ROWS($CD$4:CD16)-ROWS($AK$38:$AK$49)-ROWS($AO$38:$AO$49)-ROWS($AS$38:$AS$49)-ROWS($AW$38:$AW$49)-ROWS($BA$38:$BA$49)),IFERROR(INDEX($BI$38:$BI$49, ROWS($CD$4:CD16)-ROWS($AK$38:$AK$49)-ROWS($AO$38:$AO$49)-ROWS($AS$38:$AS$49)-ROWS($AW$38:$AW$49)-ROWS($BA$38:$BA$49)-ROWS($BE$38:$BE$49)), "")))))))</f>
        <v>14.95</v>
      </c>
      <c r="CE18" s="316" t="str">
        <f t="shared" ca="1" si="37"/>
        <v/>
      </c>
      <c r="CF18" s="413" t="str">
        <f t="shared" ca="1" si="38"/>
        <v/>
      </c>
      <c r="CG18" s="412">
        <f ca="1">IF(OR(CH18="",CH18=0),"",MAX(CG$5:CG17)+1)</f>
        <v>2</v>
      </c>
      <c r="CH18" s="316" t="str">
        <f ca="1">IFERROR(INDEX($AJ$54:$AJ$65, ROWS($CH$4:CH16)), IFERROR(INDEX($AN$54:$AN$65, ROWS($CH$4:CH16)-ROWS($AJ$54:$AJ$65)), IFERROR(INDEX($AR$54:$AR$65, ROWS($CH$4:CH16)-ROWS($AJ$54:$AJ$65)-ROWS($AN$54:$AN$65)),IFERROR(INDEX($AV$54:$AV$65, ROWS($CH$4:CH16)-ROWS($AJ$54:$AJ$65)-ROWS($AN$54:$AN$65)-ROWS($AR$54:$AR$65)),IFERROR(INDEX($AZ$54:$AZ$65, ROWS($CH$4:CH16)-ROWS($AJ$54:$AJ$65)-ROWS($AN$54:$AN$65)-ROWS($AR$54:$AR$65)-ROWS($AV$54:$AV$65)),IFERROR(INDEX($BD$54:$BD$65, ROWS($CH$4:CH16)-ROWS($AJ$54:$AJ$65)-ROWS($AN$54:$AN$65)-ROWS($AR$54:$AR$65)-ROWS($AV$54:$AV$65)-ROWS($AZ$54:$AZ$65)),IFERROR(INDEX($BH$54:$BH$65, ROWS($CH$4:CH16)-ROWS($AJ$54:$AJ$65)-ROWS($AN$54:$AN$65)-ROWS($AR$54:$AR$65)-ROWS($AV$54:$AV$65)-ROWS($AZ$54:$AZ$65)-ROWS($BD$54:$BD$65)), "")))))))</f>
        <v>Credit Card 1</v>
      </c>
      <c r="CI18" s="316" t="str">
        <f t="shared" ca="1" si="39"/>
        <v/>
      </c>
      <c r="CJ18" s="316">
        <f ca="1">IF(OR(CK18="",CK18=0),"",MAX(CJ$5:CJ17)+1)</f>
        <v>2</v>
      </c>
      <c r="CK18" s="316">
        <f ca="1">IFERROR(INDEX($AK$54:$AK$65, ROWS($CK$4:CK16)), IFERROR(INDEX($AO$54:$AO$65, ROWS($CK$4:CK16)-ROWS($AK$54:$AK$65)), IFERROR(INDEX($AS$54:$AS$65, ROWS($CK$4:CK16)-ROWS($AK$54:$AK$65)-ROWS($AO$54:$AO$65)),IFERROR(INDEX($AW$54:$AW$65, ROWS($CK$4:CK16)-ROWS($AK$54:$AK$65)-ROWS($AO$54:$AO$65)-ROWS($AS$54:$AS$65)),IFERROR(INDEX($BA$54:$BA$65, ROWS($CK$4:CK16)-ROWS($AK$54:$AK$65)-ROWS($AO$54:$AO$65)-ROWS($AS$54:$AS$65)-ROWS($AW$54:$AW$65)),IFERROR(INDEX($BE$54:$BE$65, ROWS($CK$4:CK16)-ROWS($AK$54:$AK$65)-ROWS($AO$54:$AO$65)-ROWS($AS$54:$AS$65)-ROWS($AW$54:$AW$65)-ROWS($BA$54:$BA$65)),IFERROR(INDEX($BI$54:$BI$65, ROWS($CK$4:CK16)-ROWS($AK$54:$AK$65)-ROWS($AO$54:$AO$65)-ROWS($AS$54:$AS$65)-ROWS($AW$54:$AW$65)-ROWS($BA$54:$BA$65)-ROWS($BE$54:$BE$65)), "")))))))</f>
        <v>50</v>
      </c>
      <c r="CL18" s="316" t="str">
        <f t="shared" ca="1" si="40"/>
        <v/>
      </c>
      <c r="CM18" s="413" t="str">
        <f t="shared" ca="1" si="41"/>
        <v/>
      </c>
      <c r="CN18" s="412">
        <f ca="1">IF(OR(CO18="",CO18=0),"",MAX(CN$5:CN17)+1)</f>
        <v>3</v>
      </c>
      <c r="CO18" s="316" t="str">
        <f ca="1">IFERROR(INDEX($AJ$70:$AJ$81, ROWS($CO$4:CO16)), IFERROR(INDEX($AN$70:$AN$81, ROWS($CO$4:CO16)-ROWS($AJ$70:$AJ$81)), IFERROR(INDEX($AR$70:$AR$81, ROWS($CO$4:CO16)-ROWS($AJ$70:$AJ$81)-ROWS($AN$70:$AN$81)),IFERROR(INDEX($AV$70:$AV$81, ROWS($CO$4:CO16)-ROWS($AJ$70:$AJ$81)-ROWS($AN$70:$AN$81)-ROWS($AR$70:$AR$81)),IFERROR(INDEX($AZ$70:$AZ$81, ROWS($CO$4:CO16)-ROWS($AJ$70:$AJ$81)-ROWS($AN$70:$AN$81)-ROWS($AR$70:$AR$81)-ROWS($AV$70:$AV$81)),IFERROR(INDEX($BD$70:$BD$81, ROWS($CO$4:CO16)-ROWS($AJ$70:$AJ$81)-ROWS($AN$70:$AN$81)-ROWS($AR$70:$AR$81)-ROWS($AV$70:$AV$81)-ROWS($AZ$70:$AZ$81)),IFERROR(INDEX($BH$70:$BH$81, ROWS($CO$4:CO16)-ROWS($AJ$70:$AJ$81)-ROWS($AN$70:$AN$81)-ROWS($AR$70:$AR$81)-ROWS($AV$70:$AV$81)-ROWS($AZ$70:$AZ$81)-ROWS($BD$70:$BD$81)), "")))))))</f>
        <v>Electric / Water</v>
      </c>
      <c r="CP18" s="316" t="str">
        <f t="shared" ca="1" si="42"/>
        <v/>
      </c>
      <c r="CQ18" s="316">
        <f ca="1">IF(OR(CR18="",CR18=0),"",MAX(CQ$5:CQ17)+1)</f>
        <v>3</v>
      </c>
      <c r="CR18" s="316">
        <f ca="1">IFERROR(INDEX($AK$70:$AK$81, ROWS($CR$4:CR16)), IFERROR(INDEX($AO$70:$AO$81, ROWS($CR$4:CR16)-ROWS($AK$70:$AK$81)), IFERROR(INDEX($AS$70:$AS$81, ROWS($CR$4:CR16)-ROWS($AK$70:$AK$81)-ROWS($AO$70:$AO$81)),IFERROR(INDEX($AW$70:$AW$81, ROWS($CR$4:CR16)-ROWS($AK$70:$AK$81)-ROWS($AO$70:$AO$81)-ROWS($AS$70:$AS$81)),IFERROR(INDEX($BA$70:$BA$81, ROWS($CR$4:CR16)-ROWS($AK$70:$AK$81)-ROWS($AO$70:$AO$81)-ROWS($AS$70:$AS$81)-ROWS($AW$70:$AW$81)),IFERROR(INDEX($BE$70:$BE$81, ROWS($CR$4:CR16)-ROWS($AK$70:$AK$81)-ROWS($AO$70:$AO$81)-ROWS($AS$70:$AS$81)-ROWS($AW$70:$AW$81)-ROWS($BA$70:$BA$81)),IFERROR(INDEX($BI$70:$BI$81, ROWS($CR$4:CR16)-ROWS($AK$70:$AK$81)-ROWS($AO$70:$AO$81)-ROWS($AS$70:$AS$81)-ROWS($AW$70:$AW$81)-ROWS($BA$70:$BA$81)-ROWS($BE$70:$BE$81)), "")))))))</f>
        <v>150</v>
      </c>
      <c r="CS18" s="316" t="str">
        <f t="shared" ca="1" si="43"/>
        <v/>
      </c>
      <c r="CT18" s="413" t="str">
        <f t="shared" ca="1" si="44"/>
        <v/>
      </c>
      <c r="CU18" s="412" t="str">
        <f>IF(OR(CV18="",CV18=0),"",MAX(CU$5:CU17)+1)</f>
        <v/>
      </c>
      <c r="CV18" s="316">
        <f>IFERROR(INDEX($AJ$86:$AJ$97, ROWS($CV$4:CV16)), IFERROR(INDEX($AN$86:$AN$97, ROWS($CV$4:CV16)-ROWS($AJ$86:$AJ$97)), ""))</f>
        <v>0</v>
      </c>
      <c r="CW18" s="316" t="str">
        <f t="shared" si="45"/>
        <v/>
      </c>
      <c r="CX18" s="316" t="str">
        <f>IF(OR(CY18="",CY18=0),"",MAX(CX$5:CX17)+1)</f>
        <v/>
      </c>
      <c r="CY18" s="316">
        <f>IFERROR(INDEX($AK$86:$AK$97, ROWS($CY$4:CY16)), IFERROR(INDEX($AO$86:$AO$97, ROWS($CY$4:CY16)-ROWS($AK$86:$AK$97)), ""))</f>
        <v>0</v>
      </c>
      <c r="CZ18" s="316" t="str">
        <f t="shared" si="46"/>
        <v/>
      </c>
      <c r="DA18" s="413" t="str">
        <f t="shared" si="47"/>
        <v/>
      </c>
      <c r="DC18" s="438" t="str">
        <f ca="1">IF(OR(DD18="",DD18=0),"",MAX(DC$5:DC17)+1)</f>
        <v/>
      </c>
      <c r="DD18" s="434" t="str">
        <f t="shared" ca="1" si="48"/>
        <v/>
      </c>
      <c r="DE18" s="413" t="str">
        <f t="shared" ca="1" si="49"/>
        <v/>
      </c>
      <c r="DF18" s="431" t="str">
        <f ca="1">IF(OR(DG18="",DG18=0),"",MAX(DF$5:DF17)+1)</f>
        <v/>
      </c>
      <c r="DG18" s="412" t="str">
        <f t="shared" ca="1" si="50"/>
        <v/>
      </c>
      <c r="DH18" s="413" t="str">
        <f t="shared" ca="1" si="51"/>
        <v/>
      </c>
      <c r="DI18" s="412" t="str">
        <f t="shared" ca="1" si="52"/>
        <v/>
      </c>
      <c r="DJ18" s="413" t="str">
        <f t="shared" ca="1" si="53"/>
        <v/>
      </c>
      <c r="DK18" s="412" t="str">
        <f t="shared" ca="1" si="54"/>
        <v/>
      </c>
      <c r="DL18" s="413" t="str">
        <f t="shared" ca="1" si="55"/>
        <v/>
      </c>
      <c r="DN18" s="293"/>
      <c r="DO18" s="293"/>
      <c r="DP18" s="293"/>
      <c r="DQ18" s="293"/>
      <c r="DR18" s="293"/>
      <c r="DS18" s="293"/>
    </row>
    <row r="19" spans="1:123" s="292" customFormat="1" ht="15" customHeight="1" thickBot="1" x14ac:dyDescent="0.35">
      <c r="A19" s="1183"/>
      <c r="B19" s="1182"/>
      <c r="C19" s="1183"/>
      <c r="D19" s="1182"/>
      <c r="E19" s="1183"/>
      <c r="F19" s="1182"/>
      <c r="G19" s="1183"/>
      <c r="H19" s="1182"/>
      <c r="I19" s="1183"/>
      <c r="J19" s="1182"/>
      <c r="K19" s="1183"/>
      <c r="L19" s="1182"/>
      <c r="M19" s="1183"/>
      <c r="N19" s="1182"/>
      <c r="P19" s="295" t="str">
        <f t="shared" ca="1" si="59"/>
        <v>Lawn Service - 50</v>
      </c>
      <c r="Q19" s="295" t="str">
        <f t="shared" ca="1" si="58"/>
        <v>Cellular - 225</v>
      </c>
      <c r="R19" s="295" t="str">
        <f t="shared" ca="1" si="58"/>
        <v>Credit Card 2 - 60</v>
      </c>
      <c r="S19" s="296" t="str">
        <f t="shared" ca="1" si="58"/>
        <v/>
      </c>
      <c r="T19" s="295" t="str">
        <f t="shared" ca="1" si="58"/>
        <v/>
      </c>
      <c r="U19" s="295" t="str">
        <f t="shared" ca="1" si="58"/>
        <v/>
      </c>
      <c r="V19" s="1158" t="s">
        <v>507</v>
      </c>
      <c r="W19" s="1159"/>
      <c r="X19" s="445">
        <f ca="1">IF(DS52="",0,DS52)</f>
        <v>600</v>
      </c>
      <c r="Y19"/>
      <c r="AB19" s="299"/>
      <c r="AC19" s="358" t="str">
        <f>IF('Data Entry'!B25="","",'Data Entry'!B25)</f>
        <v/>
      </c>
      <c r="AD19" s="356" t="str">
        <f>IF('Data Entry'!A25="","",'Data Entry'!A25)</f>
        <v/>
      </c>
      <c r="AE19" s="363" t="str">
        <f>IF('Data Entry'!C25="","",'Data Entry'!C25)</f>
        <v/>
      </c>
      <c r="AF19" s="402" t="str">
        <f>IF('Data Entry'!E25="","",'Data Entry'!E25)</f>
        <v/>
      </c>
      <c r="AG19" s="300"/>
      <c r="AH19"/>
      <c r="AI19"/>
      <c r="AJ19"/>
      <c r="AK19"/>
      <c r="AL19"/>
      <c r="BL19" s="412">
        <f ca="1">IF(OR(BM19="",BM19=0),"",MAX(BL$5:BL18)+1)</f>
        <v>5</v>
      </c>
      <c r="BM19" s="316" t="str">
        <f ca="1">IFERROR(INDEX($AJ$6:$AJ$17, ROWS(BM$4:$BM17)), IFERROR(INDEX($AN$6:$AN$17, ROWS(BM$4:$BM17)-ROWS($AJ$6:$AJ$17)), IFERROR(INDEX($AR$6:$AR$17, ROWS(BM$4:$BM17)-ROWS($AJ$6:$AJ$17)-ROWS($AN$6:$AN$17)),IFERROR(INDEX($AV$6:$AV$17, ROWS(BM$4:$BM17)-ROWS($AJ$6:$AJ$17)-ROWS($AN$6:$AN$17)-ROWS($AR$6:$AR$17)),IFERROR(INDEX($AZ$6:$AZ$17, ROWS(BM$4:$BM17)-ROWS($AJ$6:$AJ$17)-ROWS($AN$6:$AN$17)-ROWS($AR$6:$AR$17)-ROWS($AV$6:$AV$17)),IFERROR(INDEX($BD$6:$BD$17, ROWS(BM$4:$BM17)-ROWS($AJ$6:$AJ$17)-ROWS($AN$6:$AN$17)-ROWS($AR$6:$AR$17)-ROWS($AV$6:$AV$17)-ROWS($AZ$6:$AZ$17)),IFERROR(INDEX($BH$6:$BH$17, ROWS(BM$4:$BM17)-ROWS($AJ$6:$AJ$17)-ROWS($AN$6:$AN$17)-ROWS($AR$6:$AR$17)-ROWS($AV$6:$AV$17)-ROWS($AZ$6:$AZ$17)-ROWS($BD$6:$BD$17)), "")))))))</f>
        <v>Lawn Service</v>
      </c>
      <c r="BN19" s="316" t="str">
        <f t="shared" ca="1" si="30"/>
        <v/>
      </c>
      <c r="BO19" s="316">
        <f ca="1">IF(OR(BP19="",BP19=0),"",MAX(BO$5:BO18)+1)</f>
        <v>5</v>
      </c>
      <c r="BP19" s="316">
        <f ca="1">IFERROR(INDEX($AK$6:$AK$17, ROWS($BP$4:BP17)), IFERROR(INDEX($AO$6:$AO$17, ROWS($BP$4:BP17)-ROWS($AK$6:$AK$17)), IFERROR(INDEX($AS$6:$AS$17, ROWS($BP$4:BP17)-ROWS($AK$6:$AK$17)-ROWS($AO$6:$AO$17)),IFERROR(INDEX($AW$6:$AW$17, ROWS($BP$4:BP17)-ROWS($AK$6:$AK$17)-ROWS($AO$6:$AO$17)-ROWS($AS$6:$AS$17)),IFERROR(INDEX($BA$6:$BA$17, ROWS($BP$4:BP17)-ROWS($AK$6:$AK$17)-ROWS($AO$6:$AO$17)-ROWS($AS$6:$AS$17)-ROWS($AW$6:$AW$17)),IFERROR(INDEX($BE$6:$BE$17, ROWS($BP$4:BP17)-ROWS($AK$6:$AK$17)-ROWS($AO$6:$AO$17)-ROWS($AS$6:$AS$17)-ROWS($AW$6:$AW$17)-ROWS($BA$6:$BA$17)),IFERROR(INDEX($BI$6:$BI$17, ROWS($BP$4:BP17)-ROWS($AK$6:$AK$17)-ROWS($AO$6:$AO$17)-ROWS($AS$6:$AS$17)-ROWS($AW$6:$AW$17)-ROWS($BA$6:$BA$17)-ROWS($BE$6:$BE$17)), "")))))))</f>
        <v>50</v>
      </c>
      <c r="BQ19" s="316" t="str">
        <f t="shared" ca="1" si="31"/>
        <v/>
      </c>
      <c r="BR19" s="413" t="str">
        <f t="shared" ca="1" si="32"/>
        <v/>
      </c>
      <c r="BS19" s="412">
        <f ca="1">IF(OR(BT19="",BT19=0),"",MAX(BS$5:BS18)+1)</f>
        <v>3</v>
      </c>
      <c r="BT19" s="316" t="str">
        <f ca="1">IFERROR(INDEX($AJ$22:$AJ$33, ROWS($BT$4:BT17)), IFERROR(INDEX($AN$22:$AN$33, ROWS($BT$4:BT17)-ROWS($AJ$22:$AJ$33)), IFERROR(INDEX($AR$22:$AR$33, ROWS($BT$4:BT17)-ROWS($AJ$22:$AJ$33)-ROWS($AN$22:$AN$33)),IFERROR(INDEX($AV$22:$AV$33, ROWS($BT$4:BT17)-ROWS($AJ$22:$AJ$33)-ROWS($AN$22:$AN$33)-ROWS($AR$22:$AR$33)),IFERROR(INDEX($AZ$22:$AZ$33, ROWS($BT$4:BT17)-ROWS($AJ$22:$AJ$33)-ROWS($AN$22:$AN$33)-ROWS($AR$22:$AR$33)-ROWS($AV$22:$AV$33)),IFERROR(INDEX($BD$22:$BD$33, ROWS($BT$4:BT17)-ROWS($AJ$22:$AJ$33)-ROWS($AN$22:$AN$33)-ROWS($AR$22:$AR$33)-ROWS($AV$22:$AV$33)-ROWS($AZ$22:$AZ$33)),IFERROR(INDEX($BH$22:$BH$33, ROWS($BT$4:BT17)-ROWS($AJ$22:$AJ$33)-ROWS($AN$22:$AN$33)-ROWS($AR$22:$AR$33)-ROWS($AV$22:$AV$33)-ROWS($AZ$22:$AZ$33)-ROWS($BD$22:$BD$33)), "")))))))</f>
        <v>Car 2 Gas</v>
      </c>
      <c r="BU19" s="316" t="str">
        <f t="shared" ca="1" si="33"/>
        <v/>
      </c>
      <c r="BV19" s="316">
        <f ca="1">IF(OR(BW19="",BW19=0),"",MAX(BV$5:BV18)+1)</f>
        <v>3</v>
      </c>
      <c r="BW19" s="316">
        <f ca="1">IFERROR(INDEX($AK$22:$AK$33, ROWS($BW$4:BW17)), IFERROR(INDEX($AO$22:$AO$33, ROWS($BW$4:BW17)-ROWS($AK$22:$AK$33)), IFERROR(INDEX($AS$22:$AS$33, ROWS($BW$4:BW17)-ROWS($AK$22:$AK$33)-ROWS($AO$22:$AO$33)),IFERROR(INDEX($AW$22:$AW$33, ROWS($BW$4:BW17)-ROWS($AK$22:$AK$33)-ROWS($AO$22:$AO$33)-ROWS($AS$22:$AS$33)),IFERROR(INDEX($BA$22:$BA$33, ROWS($BW$4:BW17)-ROWS($AK$22:$AK$33)-ROWS($AO$22:$AO$33)-ROWS($AS$22:$AS$33)-ROWS($AW$22:$AW$33)),IFERROR(INDEX($BE$22:$BE$33, ROWS($BW$4:BW17)-ROWS($AK$22:$AK$33)-ROWS($AO$22:$AO$33)-ROWS($AS$22:$AS$33)-ROWS($AW$22:$AW$33)-ROWS($BA$22:$BA$33)),IFERROR(INDEX($BI$22:$BI$33, ROWS($BW$4:BW17)-ROWS($AK$22:$AK$33)-ROWS($AO$22:$AO$33)-ROWS($AS$22:$AS$33)-ROWS($AW$22:$AW$33)-ROWS($BA$22:$BA$33)-ROWS($BE$22:$BE$33)), "")))))))</f>
        <v>80</v>
      </c>
      <c r="BX19" s="316" t="str">
        <f t="shared" ca="1" si="34"/>
        <v/>
      </c>
      <c r="BY19" s="413" t="str">
        <f t="shared" ca="1" si="35"/>
        <v/>
      </c>
      <c r="BZ19" s="412">
        <f ca="1">IF(OR(CA19="",CA19=0),"",MAX(BZ$5:BZ18)+1)</f>
        <v>8</v>
      </c>
      <c r="CA19" s="316" t="str">
        <f ca="1">IFERROR(INDEX($AJ$38:$AJ$49, ROWS($CA$4:CA17)), IFERROR(INDEX($AN$38:$AN$49, ROWS($CA$4:CA17)-ROWS($AJ$38:$AJ$49)), IFERROR(INDEX($AR$38:$AR$49, ROWS($CA$4:CA17)-ROWS($AJ$38:$AJ$49)-ROWS($AN$38:$AN$49)),IFERROR(INDEX($AV$38:$AV$49, ROWS($CA$4:CA17)-ROWS($AJ$38:$AJ$49)-ROWS($AN$38:$AN$49)-ROWS($AR$38:$AR$49)),IFERROR(INDEX($AZ$38:$AZ$49, ROWS($CA$4:CA17)-ROWS($AJ$38:$AJ$49)-ROWS($AN$38:$AN$49)-ROWS($AR$38:$AR$49)-ROWS($AV$38:$AV$49)),IFERROR(INDEX($BD$38:$BD$49, ROWS($CA$4:CA17)-ROWS($AJ$38:$AJ$49)-ROWS($AN$38:$AN$49)-ROWS($AR$38:$AR$49)-ROWS($AV$38:$AV$49)-ROWS($AZ$38:$AZ$49)),IFERROR(INDEX($BH$38:$BH$49, ROWS($CA$4:CA17)-ROWS($AJ$38:$AJ$49)-ROWS($AN$38:$AN$49)-ROWS($AR$38:$AR$49)-ROWS($AV$38:$AV$49)-ROWS($AZ$38:$AZ$49)-ROWS($BD$38:$BD$49)), "")))))))</f>
        <v>Paycheck 2</v>
      </c>
      <c r="CB19" s="316" t="str">
        <f t="shared" ca="1" si="36"/>
        <v/>
      </c>
      <c r="CC19" s="316">
        <f ca="1">IF(OR(CD19="",CD19=0),"",MAX(CC$5:CC18)+1)</f>
        <v>8</v>
      </c>
      <c r="CD19" s="316">
        <f ca="1">IFERROR(INDEX($AK$38:$AK$49, ROWS($CD$4:CD17)), IFERROR(INDEX($AO$38:$AO$49, ROWS($CD$4:CD17)-ROWS($AK$38:$AK$49)), IFERROR(INDEX($AS$38:$AS$49, ROWS($CD$4:CD17)-ROWS($AK$38:$AK$49)-ROWS($AO$38:$AO$49)),IFERROR(INDEX($AW$38:$AW$49, ROWS($CD$4:CD17)-ROWS($AK$38:$AK$49)-ROWS($AO$38:$AO$49)-ROWS($AS$38:$AS$49)),IFERROR(INDEX($BA$38:$BA$49, ROWS($CD$4:CD17)-ROWS($AK$38:$AK$49)-ROWS($AO$38:$AO$49)-ROWS($AS$38:$AS$49)-ROWS($AW$38:$AW$49)),IFERROR(INDEX($BE$38:$BE$49, ROWS($CD$4:CD17)-ROWS($AK$38:$AK$49)-ROWS($AO$38:$AO$49)-ROWS($AS$38:$AS$49)-ROWS($AW$38:$AW$49)-ROWS($BA$38:$BA$49)),IFERROR(INDEX($BI$38:$BI$49, ROWS($CD$4:CD17)-ROWS($AK$38:$AK$49)-ROWS($AO$38:$AO$49)-ROWS($AS$38:$AS$49)-ROWS($AW$38:$AW$49)-ROWS($BA$38:$BA$49)-ROWS($BE$38:$BE$49)), "")))))))</f>
        <v>400</v>
      </c>
      <c r="CE19" s="316" t="str">
        <f t="shared" ca="1" si="37"/>
        <v/>
      </c>
      <c r="CF19" s="413" t="str">
        <f t="shared" ca="1" si="38"/>
        <v/>
      </c>
      <c r="CG19" s="412">
        <f ca="1">IF(OR(CH19="",CH19=0),"",MAX(CG$5:CG18)+1)</f>
        <v>3</v>
      </c>
      <c r="CH19" s="316" t="str">
        <f ca="1">IFERROR(INDEX($AJ$54:$AJ$65, ROWS($CH$4:CH17)), IFERROR(INDEX($AN$54:$AN$65, ROWS($CH$4:CH17)-ROWS($AJ$54:$AJ$65)), IFERROR(INDEX($AR$54:$AR$65, ROWS($CH$4:CH17)-ROWS($AJ$54:$AJ$65)-ROWS($AN$54:$AN$65)),IFERROR(INDEX($AV$54:$AV$65, ROWS($CH$4:CH17)-ROWS($AJ$54:$AJ$65)-ROWS($AN$54:$AN$65)-ROWS($AR$54:$AR$65)),IFERROR(INDEX($AZ$54:$AZ$65, ROWS($CH$4:CH17)-ROWS($AJ$54:$AJ$65)-ROWS($AN$54:$AN$65)-ROWS($AR$54:$AR$65)-ROWS($AV$54:$AV$65)),IFERROR(INDEX($BD$54:$BD$65, ROWS($CH$4:CH17)-ROWS($AJ$54:$AJ$65)-ROWS($AN$54:$AN$65)-ROWS($AR$54:$AR$65)-ROWS($AV$54:$AV$65)-ROWS($AZ$54:$AZ$65)),IFERROR(INDEX($BH$54:$BH$65, ROWS($CH$4:CH17)-ROWS($AJ$54:$AJ$65)-ROWS($AN$54:$AN$65)-ROWS($AR$54:$AR$65)-ROWS($AV$54:$AV$65)-ROWS($AZ$54:$AZ$65)-ROWS($BD$54:$BD$65)), "")))))))</f>
        <v>Paycheck 2</v>
      </c>
      <c r="CI19" s="316" t="str">
        <f t="shared" ca="1" si="39"/>
        <v/>
      </c>
      <c r="CJ19" s="316">
        <f ca="1">IF(OR(CK19="",CK19=0),"",MAX(CJ$5:CJ18)+1)</f>
        <v>3</v>
      </c>
      <c r="CK19" s="316">
        <f ca="1">IFERROR(INDEX($AK$54:$AK$65, ROWS($CK$4:CK17)), IFERROR(INDEX($AO$54:$AO$65, ROWS($CK$4:CK17)-ROWS($AK$54:$AK$65)), IFERROR(INDEX($AS$54:$AS$65, ROWS($CK$4:CK17)-ROWS($AK$54:$AK$65)-ROWS($AO$54:$AO$65)),IFERROR(INDEX($AW$54:$AW$65, ROWS($CK$4:CK17)-ROWS($AK$54:$AK$65)-ROWS($AO$54:$AO$65)-ROWS($AS$54:$AS$65)),IFERROR(INDEX($BA$54:$BA$65, ROWS($CK$4:CK17)-ROWS($AK$54:$AK$65)-ROWS($AO$54:$AO$65)-ROWS($AS$54:$AS$65)-ROWS($AW$54:$AW$65)),IFERROR(INDEX($BE$54:$BE$65, ROWS($CK$4:CK17)-ROWS($AK$54:$AK$65)-ROWS($AO$54:$AO$65)-ROWS($AS$54:$AS$65)-ROWS($AW$54:$AW$65)-ROWS($BA$54:$BA$65)),IFERROR(INDEX($BI$54:$BI$65, ROWS($CK$4:CK17)-ROWS($AK$54:$AK$65)-ROWS($AO$54:$AO$65)-ROWS($AS$54:$AS$65)-ROWS($AW$54:$AW$65)-ROWS($BA$54:$BA$65)-ROWS($BE$54:$BE$65)), "")))))))</f>
        <v>400</v>
      </c>
      <c r="CL19" s="316" t="str">
        <f t="shared" ca="1" si="40"/>
        <v/>
      </c>
      <c r="CM19" s="413" t="str">
        <f t="shared" ca="1" si="41"/>
        <v/>
      </c>
      <c r="CN19" s="412">
        <f ca="1">IF(OR(CO19="",CO19=0),"",MAX(CN$5:CN18)+1)</f>
        <v>4</v>
      </c>
      <c r="CO19" s="316" t="str">
        <f ca="1">IFERROR(INDEX($AJ$70:$AJ$81, ROWS($CO$4:CO17)), IFERROR(INDEX($AN$70:$AN$81, ROWS($CO$4:CO17)-ROWS($AJ$70:$AJ$81)), IFERROR(INDEX($AR$70:$AR$81, ROWS($CO$4:CO17)-ROWS($AJ$70:$AJ$81)-ROWS($AN$70:$AN$81)),IFERROR(INDEX($AV$70:$AV$81, ROWS($CO$4:CO17)-ROWS($AJ$70:$AJ$81)-ROWS($AN$70:$AN$81)-ROWS($AR$70:$AR$81)),IFERROR(INDEX($AZ$70:$AZ$81, ROWS($CO$4:CO17)-ROWS($AJ$70:$AJ$81)-ROWS($AN$70:$AN$81)-ROWS($AR$70:$AR$81)-ROWS($AV$70:$AV$81)),IFERROR(INDEX($BD$70:$BD$81, ROWS($CO$4:CO17)-ROWS($AJ$70:$AJ$81)-ROWS($AN$70:$AN$81)-ROWS($AR$70:$AR$81)-ROWS($AV$70:$AV$81)-ROWS($AZ$70:$AZ$81)),IFERROR(INDEX($BH$70:$BH$81, ROWS($CO$4:CO17)-ROWS($AJ$70:$AJ$81)-ROWS($AN$70:$AN$81)-ROWS($AR$70:$AR$81)-ROWS($AV$70:$AV$81)-ROWS($AZ$70:$AZ$81)-ROWS($BD$70:$BD$81)), "")))))))</f>
        <v>Paycheck 2</v>
      </c>
      <c r="CP19" s="316" t="str">
        <f t="shared" ca="1" si="42"/>
        <v/>
      </c>
      <c r="CQ19" s="316">
        <f ca="1">IF(OR(CR19="",CR19=0),"",MAX(CQ$5:CQ18)+1)</f>
        <v>4</v>
      </c>
      <c r="CR19" s="316">
        <f ca="1">IFERROR(INDEX($AK$70:$AK$81, ROWS($CR$4:CR17)), IFERROR(INDEX($AO$70:$AO$81, ROWS($CR$4:CR17)-ROWS($AK$70:$AK$81)), IFERROR(INDEX($AS$70:$AS$81, ROWS($CR$4:CR17)-ROWS($AK$70:$AK$81)-ROWS($AO$70:$AO$81)),IFERROR(INDEX($AW$70:$AW$81, ROWS($CR$4:CR17)-ROWS($AK$70:$AK$81)-ROWS($AO$70:$AO$81)-ROWS($AS$70:$AS$81)),IFERROR(INDEX($BA$70:$BA$81, ROWS($CR$4:CR17)-ROWS($AK$70:$AK$81)-ROWS($AO$70:$AO$81)-ROWS($AS$70:$AS$81)-ROWS($AW$70:$AW$81)),IFERROR(INDEX($BE$70:$BE$81, ROWS($CR$4:CR17)-ROWS($AK$70:$AK$81)-ROWS($AO$70:$AO$81)-ROWS($AS$70:$AS$81)-ROWS($AW$70:$AW$81)-ROWS($BA$70:$BA$81)),IFERROR(INDEX($BI$70:$BI$81, ROWS($CR$4:CR17)-ROWS($AK$70:$AK$81)-ROWS($AO$70:$AO$81)-ROWS($AS$70:$AS$81)-ROWS($AW$70:$AW$81)-ROWS($BA$70:$BA$81)-ROWS($BE$70:$BE$81)), "")))))))</f>
        <v>400</v>
      </c>
      <c r="CS19" s="316" t="str">
        <f t="shared" ca="1" si="43"/>
        <v/>
      </c>
      <c r="CT19" s="413" t="str">
        <f t="shared" ca="1" si="44"/>
        <v/>
      </c>
      <c r="CU19" s="412" t="str">
        <f>IF(OR(CV19="",CV19=0),"",MAX(CU$5:CU18)+1)</f>
        <v/>
      </c>
      <c r="CV19" s="316">
        <f>IFERROR(INDEX($AJ$86:$AJ$97, ROWS($CV$4:CV17)), IFERROR(INDEX($AN$86:$AN$97, ROWS($CV$4:CV17)-ROWS($AJ$86:$AJ$97)), ""))</f>
        <v>0</v>
      </c>
      <c r="CW19" s="316" t="str">
        <f t="shared" si="45"/>
        <v/>
      </c>
      <c r="CX19" s="316" t="str">
        <f>IF(OR(CY19="",CY19=0),"",MAX(CX$5:CX18)+1)</f>
        <v/>
      </c>
      <c r="CY19" s="316">
        <f>IFERROR(INDEX($AK$86:$AK$97, ROWS($CY$4:CY17)), IFERROR(INDEX($AO$86:$AO$97, ROWS($CY$4:CY17)-ROWS($AK$86:$AK$97)), ""))</f>
        <v>0</v>
      </c>
      <c r="CZ19" s="316" t="str">
        <f t="shared" si="46"/>
        <v/>
      </c>
      <c r="DA19" s="413" t="str">
        <f t="shared" si="47"/>
        <v/>
      </c>
      <c r="DC19" s="438" t="str">
        <f ca="1">IF(OR(DD19="",DD19=0),"",MAX(DC$5:DC18)+1)</f>
        <v/>
      </c>
      <c r="DD19" s="434" t="str">
        <f t="shared" ca="1" si="48"/>
        <v/>
      </c>
      <c r="DE19" s="413" t="str">
        <f t="shared" ca="1" si="49"/>
        <v/>
      </c>
      <c r="DF19" s="431" t="str">
        <f ca="1">IF(OR(DG19="",DG19=0),"",MAX(DF$5:DF18)+1)</f>
        <v/>
      </c>
      <c r="DG19" s="412" t="str">
        <f t="shared" ca="1" si="50"/>
        <v/>
      </c>
      <c r="DH19" s="413" t="str">
        <f t="shared" ca="1" si="51"/>
        <v/>
      </c>
      <c r="DI19" s="412" t="str">
        <f t="shared" ca="1" si="52"/>
        <v/>
      </c>
      <c r="DJ19" s="413" t="str">
        <f t="shared" ca="1" si="53"/>
        <v/>
      </c>
      <c r="DK19" s="412" t="str">
        <f t="shared" ca="1" si="54"/>
        <v/>
      </c>
      <c r="DL19" s="413" t="str">
        <f t="shared" ca="1" si="55"/>
        <v/>
      </c>
    </row>
    <row r="20" spans="1:123" s="292" customFormat="1" ht="15" customHeight="1" x14ac:dyDescent="0.3">
      <c r="A20" s="1183"/>
      <c r="B20" s="1182"/>
      <c r="C20" s="1183"/>
      <c r="D20" s="1182"/>
      <c r="E20" s="1183"/>
      <c r="F20" s="1182"/>
      <c r="G20" s="1183"/>
      <c r="H20" s="1182"/>
      <c r="I20" s="1183"/>
      <c r="J20" s="1182"/>
      <c r="K20" s="1183"/>
      <c r="L20" s="1182"/>
      <c r="M20" s="1183"/>
      <c r="N20" s="1182"/>
      <c r="P20" s="295" t="str">
        <f t="shared" ca="1" si="59"/>
        <v/>
      </c>
      <c r="Q20" s="295" t="str">
        <f t="shared" ca="1" si="58"/>
        <v/>
      </c>
      <c r="R20" s="295" t="str">
        <f t="shared" ca="1" si="58"/>
        <v/>
      </c>
      <c r="S20" s="296" t="str">
        <f t="shared" ca="1" si="58"/>
        <v/>
      </c>
      <c r="T20" s="295" t="str">
        <f t="shared" ca="1" si="58"/>
        <v/>
      </c>
      <c r="U20" s="295" t="str">
        <f t="shared" ca="1" si="58"/>
        <v/>
      </c>
      <c r="V20" s="1158" t="s">
        <v>508</v>
      </c>
      <c r="W20" s="1159"/>
      <c r="X20" s="445">
        <f ca="1">IF(X16="",0,X16)</f>
        <v>10805.98</v>
      </c>
      <c r="Y20"/>
      <c r="AB20" s="299"/>
      <c r="AC20" s="358" t="str">
        <f>IF('Data Entry'!B26="","",'Data Entry'!B26)</f>
        <v/>
      </c>
      <c r="AD20" s="356" t="str">
        <f>IF('Data Entry'!A26="","",'Data Entry'!A26)</f>
        <v/>
      </c>
      <c r="AE20" s="363" t="str">
        <f>IF('Data Entry'!C26="","",'Data Entry'!C26)</f>
        <v/>
      </c>
      <c r="AF20" s="402" t="str">
        <f>IF('Data Entry'!E26="","",'Data Entry'!E26)</f>
        <v/>
      </c>
      <c r="AG20" s="300"/>
      <c r="AH20"/>
      <c r="AI20" s="1153">
        <f>IF(A11="","",--TEXT(A11,"dd"))</f>
        <v>8</v>
      </c>
      <c r="AJ20" s="1154"/>
      <c r="AK20" s="1154"/>
      <c r="AL20" s="1155"/>
      <c r="AM20" s="1153">
        <f>IF(C11="","",--TEXT(C11,"dd"))</f>
        <v>9</v>
      </c>
      <c r="AN20" s="1154"/>
      <c r="AO20" s="1154"/>
      <c r="AP20" s="1155"/>
      <c r="AQ20" s="1153">
        <f>IF(E11="","",--TEXT(E11,"dd"))</f>
        <v>10</v>
      </c>
      <c r="AR20" s="1154"/>
      <c r="AS20" s="1154"/>
      <c r="AT20" s="1155"/>
      <c r="AU20" s="1153">
        <f>IF(G11="","",--TEXT(G11,"dd"))</f>
        <v>11</v>
      </c>
      <c r="AV20" s="1154"/>
      <c r="AW20" s="1154"/>
      <c r="AX20" s="1155"/>
      <c r="AY20" s="1153">
        <f>IF(I11="","",--TEXT(I11,"dd"))</f>
        <v>12</v>
      </c>
      <c r="AZ20" s="1154"/>
      <c r="BA20" s="1154"/>
      <c r="BB20" s="1155"/>
      <c r="BC20" s="1153">
        <f>IF(K11="","",--TEXT(K11,"dd"))</f>
        <v>13</v>
      </c>
      <c r="BD20" s="1154"/>
      <c r="BE20" s="1154"/>
      <c r="BF20" s="1155"/>
      <c r="BG20" s="1153">
        <f>IF(M11="","",--TEXT(M11,"dd"))</f>
        <v>14</v>
      </c>
      <c r="BH20" s="1154"/>
      <c r="BI20" s="1154"/>
      <c r="BJ20" s="1155"/>
      <c r="BL20" s="412" t="str">
        <f ca="1">IF(OR(BM20="",BM20=0),"",MAX(BL$5:BL19)+1)</f>
        <v/>
      </c>
      <c r="BM20" s="316" t="str">
        <f ca="1">IFERROR(INDEX($AJ$6:$AJ$17, ROWS(BM$4:$BM18)), IFERROR(INDEX($AN$6:$AN$17, ROWS(BM$4:$BM18)-ROWS($AJ$6:$AJ$17)), IFERROR(INDEX($AR$6:$AR$17, ROWS(BM$4:$BM18)-ROWS($AJ$6:$AJ$17)-ROWS($AN$6:$AN$17)),IFERROR(INDEX($AV$6:$AV$17, ROWS(BM$4:$BM18)-ROWS($AJ$6:$AJ$17)-ROWS($AN$6:$AN$17)-ROWS($AR$6:$AR$17)),IFERROR(INDEX($AZ$6:$AZ$17, ROWS(BM$4:$BM18)-ROWS($AJ$6:$AJ$17)-ROWS($AN$6:$AN$17)-ROWS($AR$6:$AR$17)-ROWS($AV$6:$AV$17)),IFERROR(INDEX($BD$6:$BD$17, ROWS(BM$4:$BM18)-ROWS($AJ$6:$AJ$17)-ROWS($AN$6:$AN$17)-ROWS($AR$6:$AR$17)-ROWS($AV$6:$AV$17)-ROWS($AZ$6:$AZ$17)),IFERROR(INDEX($BH$6:$BH$17, ROWS(BM$4:$BM18)-ROWS($AJ$6:$AJ$17)-ROWS($AN$6:$AN$17)-ROWS($AR$6:$AR$17)-ROWS($AV$6:$AV$17)-ROWS($AZ$6:$AZ$17)-ROWS($BD$6:$BD$17)), "")))))))</f>
        <v/>
      </c>
      <c r="BN20" s="316" t="str">
        <f t="shared" ca="1" si="30"/>
        <v/>
      </c>
      <c r="BO20" s="316" t="str">
        <f ca="1">IF(OR(BP20="",BP20=0),"",MAX(BO$5:BO19)+1)</f>
        <v/>
      </c>
      <c r="BP20" s="316" t="str">
        <f ca="1">IFERROR(INDEX($AK$6:$AK$17, ROWS($BP$4:BP18)), IFERROR(INDEX($AO$6:$AO$17, ROWS($BP$4:BP18)-ROWS($AK$6:$AK$17)), IFERROR(INDEX($AS$6:$AS$17, ROWS($BP$4:BP18)-ROWS($AK$6:$AK$17)-ROWS($AO$6:$AO$17)),IFERROR(INDEX($AW$6:$AW$17, ROWS($BP$4:BP18)-ROWS($AK$6:$AK$17)-ROWS($AO$6:$AO$17)-ROWS($AS$6:$AS$17)),IFERROR(INDEX($BA$6:$BA$17, ROWS($BP$4:BP18)-ROWS($AK$6:$AK$17)-ROWS($AO$6:$AO$17)-ROWS($AS$6:$AS$17)-ROWS($AW$6:$AW$17)),IFERROR(INDEX($BE$6:$BE$17, ROWS($BP$4:BP18)-ROWS($AK$6:$AK$17)-ROWS($AO$6:$AO$17)-ROWS($AS$6:$AS$17)-ROWS($AW$6:$AW$17)-ROWS($BA$6:$BA$17)),IFERROR(INDEX($BI$6:$BI$17, ROWS($BP$4:BP18)-ROWS($AK$6:$AK$17)-ROWS($AO$6:$AO$17)-ROWS($AS$6:$AS$17)-ROWS($AW$6:$AW$17)-ROWS($BA$6:$BA$17)-ROWS($BE$6:$BE$17)), "")))))))</f>
        <v/>
      </c>
      <c r="BQ20" s="316" t="str">
        <f t="shared" ca="1" si="31"/>
        <v/>
      </c>
      <c r="BR20" s="413" t="str">
        <f t="shared" ca="1" si="32"/>
        <v/>
      </c>
      <c r="BS20" s="412" t="str">
        <f ca="1">IF(OR(BT20="",BT20=0),"",MAX(BS$5:BS19)+1)</f>
        <v/>
      </c>
      <c r="BT20" s="316" t="str">
        <f ca="1">IFERROR(INDEX($AJ$22:$AJ$33, ROWS($BT$4:BT18)), IFERROR(INDEX($AN$22:$AN$33, ROWS($BT$4:BT18)-ROWS($AJ$22:$AJ$33)), IFERROR(INDEX($AR$22:$AR$33, ROWS($BT$4:BT18)-ROWS($AJ$22:$AJ$33)-ROWS($AN$22:$AN$33)),IFERROR(INDEX($AV$22:$AV$33, ROWS($BT$4:BT18)-ROWS($AJ$22:$AJ$33)-ROWS($AN$22:$AN$33)-ROWS($AR$22:$AR$33)),IFERROR(INDEX($AZ$22:$AZ$33, ROWS($BT$4:BT18)-ROWS($AJ$22:$AJ$33)-ROWS($AN$22:$AN$33)-ROWS($AR$22:$AR$33)-ROWS($AV$22:$AV$33)),IFERROR(INDEX($BD$22:$BD$33, ROWS($BT$4:BT18)-ROWS($AJ$22:$AJ$33)-ROWS($AN$22:$AN$33)-ROWS($AR$22:$AR$33)-ROWS($AV$22:$AV$33)-ROWS($AZ$22:$AZ$33)),IFERROR(INDEX($BH$22:$BH$33, ROWS($BT$4:BT18)-ROWS($AJ$22:$AJ$33)-ROWS($AN$22:$AN$33)-ROWS($AR$22:$AR$33)-ROWS($AV$22:$AV$33)-ROWS($AZ$22:$AZ$33)-ROWS($BD$22:$BD$33)), "")))))))</f>
        <v/>
      </c>
      <c r="BU20" s="316" t="str">
        <f t="shared" ca="1" si="33"/>
        <v/>
      </c>
      <c r="BV20" s="316" t="str">
        <f ca="1">IF(OR(BW20="",BW20=0),"",MAX(BV$5:BV19)+1)</f>
        <v/>
      </c>
      <c r="BW20" s="316" t="str">
        <f ca="1">IFERROR(INDEX($AK$22:$AK$33, ROWS($BW$4:BW18)), IFERROR(INDEX($AO$22:$AO$33, ROWS($BW$4:BW18)-ROWS($AK$22:$AK$33)), IFERROR(INDEX($AS$22:$AS$33, ROWS($BW$4:BW18)-ROWS($AK$22:$AK$33)-ROWS($AO$22:$AO$33)),IFERROR(INDEX($AW$22:$AW$33, ROWS($BW$4:BW18)-ROWS($AK$22:$AK$33)-ROWS($AO$22:$AO$33)-ROWS($AS$22:$AS$33)),IFERROR(INDEX($BA$22:$BA$33, ROWS($BW$4:BW18)-ROWS($AK$22:$AK$33)-ROWS($AO$22:$AO$33)-ROWS($AS$22:$AS$33)-ROWS($AW$22:$AW$33)),IFERROR(INDEX($BE$22:$BE$33, ROWS($BW$4:BW18)-ROWS($AK$22:$AK$33)-ROWS($AO$22:$AO$33)-ROWS($AS$22:$AS$33)-ROWS($AW$22:$AW$33)-ROWS($BA$22:$BA$33)),IFERROR(INDEX($BI$22:$BI$33, ROWS($BW$4:BW18)-ROWS($AK$22:$AK$33)-ROWS($AO$22:$AO$33)-ROWS($AS$22:$AS$33)-ROWS($AW$22:$AW$33)-ROWS($BA$22:$BA$33)-ROWS($BE$22:$BE$33)), "")))))))</f>
        <v/>
      </c>
      <c r="BX20" s="316" t="str">
        <f t="shared" ca="1" si="34"/>
        <v/>
      </c>
      <c r="BY20" s="413" t="str">
        <f t="shared" ca="1" si="35"/>
        <v/>
      </c>
      <c r="BZ20" s="412">
        <f ca="1">IF(OR(CA20="",CA20=0),"",MAX(BZ$5:BZ19)+1)</f>
        <v>9</v>
      </c>
      <c r="CA20" s="316" t="str">
        <f ca="1">IFERROR(INDEX($AJ$38:$AJ$49, ROWS($CA$4:CA18)), IFERROR(INDEX($AN$38:$AN$49, ROWS($CA$4:CA18)-ROWS($AJ$38:$AJ$49)), IFERROR(INDEX($AR$38:$AR$49, ROWS($CA$4:CA18)-ROWS($AJ$38:$AJ$49)-ROWS($AN$38:$AN$49)),IFERROR(INDEX($AV$38:$AV$49, ROWS($CA$4:CA18)-ROWS($AJ$38:$AJ$49)-ROWS($AN$38:$AN$49)-ROWS($AR$38:$AR$49)),IFERROR(INDEX($AZ$38:$AZ$49, ROWS($CA$4:CA18)-ROWS($AJ$38:$AJ$49)-ROWS($AN$38:$AN$49)-ROWS($AR$38:$AR$49)-ROWS($AV$38:$AV$49)),IFERROR(INDEX($BD$38:$BD$49, ROWS($CA$4:CA18)-ROWS($AJ$38:$AJ$49)-ROWS($AN$38:$AN$49)-ROWS($AR$38:$AR$49)-ROWS($AV$38:$AV$49)-ROWS($AZ$38:$AZ$49)),IFERROR(INDEX($BH$38:$BH$49, ROWS($CA$4:CA18)-ROWS($AJ$38:$AJ$49)-ROWS($AN$38:$AN$49)-ROWS($AR$38:$AR$49)-ROWS($AV$38:$AV$49)-ROWS($AZ$38:$AZ$49)-ROWS($BD$38:$BD$49)), "")))))))</f>
        <v>Lawn Service</v>
      </c>
      <c r="CB20" s="316" t="str">
        <f t="shared" ca="1" si="36"/>
        <v/>
      </c>
      <c r="CC20" s="316">
        <f ca="1">IF(OR(CD20="",CD20=0),"",MAX(CC$5:CC19)+1)</f>
        <v>9</v>
      </c>
      <c r="CD20" s="316">
        <f ca="1">IFERROR(INDEX($AK$38:$AK$49, ROWS($CD$4:CD18)), IFERROR(INDEX($AO$38:$AO$49, ROWS($CD$4:CD18)-ROWS($AK$38:$AK$49)), IFERROR(INDEX($AS$38:$AS$49, ROWS($CD$4:CD18)-ROWS($AK$38:$AK$49)-ROWS($AO$38:$AO$49)),IFERROR(INDEX($AW$38:$AW$49, ROWS($CD$4:CD18)-ROWS($AK$38:$AK$49)-ROWS($AO$38:$AO$49)-ROWS($AS$38:$AS$49)),IFERROR(INDEX($BA$38:$BA$49, ROWS($CD$4:CD18)-ROWS($AK$38:$AK$49)-ROWS($AO$38:$AO$49)-ROWS($AS$38:$AS$49)-ROWS($AW$38:$AW$49)),IFERROR(INDEX($BE$38:$BE$49, ROWS($CD$4:CD18)-ROWS($AK$38:$AK$49)-ROWS($AO$38:$AO$49)-ROWS($AS$38:$AS$49)-ROWS($AW$38:$AW$49)-ROWS($BA$38:$BA$49)),IFERROR(INDEX($BI$38:$BI$49, ROWS($CD$4:CD18)-ROWS($AK$38:$AK$49)-ROWS($AO$38:$AO$49)-ROWS($AS$38:$AS$49)-ROWS($AW$38:$AW$49)-ROWS($BA$38:$BA$49)-ROWS($BE$38:$BE$49)), "")))))))</f>
        <v>50</v>
      </c>
      <c r="CE20" s="316" t="str">
        <f t="shared" ca="1" si="37"/>
        <v/>
      </c>
      <c r="CF20" s="413" t="str">
        <f t="shared" ca="1" si="38"/>
        <v/>
      </c>
      <c r="CG20" s="412">
        <f ca="1">IF(OR(CH20="",CH20=0),"",MAX(CG$5:CG19)+1)</f>
        <v>4</v>
      </c>
      <c r="CH20" s="316" t="str">
        <f ca="1">IFERROR(INDEX($AJ$54:$AJ$65, ROWS($CH$4:CH18)), IFERROR(INDEX($AN$54:$AN$65, ROWS($CH$4:CH18)-ROWS($AJ$54:$AJ$65)), IFERROR(INDEX($AR$54:$AR$65, ROWS($CH$4:CH18)-ROWS($AJ$54:$AJ$65)-ROWS($AN$54:$AN$65)),IFERROR(INDEX($AV$54:$AV$65, ROWS($CH$4:CH18)-ROWS($AJ$54:$AJ$65)-ROWS($AN$54:$AN$65)-ROWS($AR$54:$AR$65)),IFERROR(INDEX($AZ$54:$AZ$65, ROWS($CH$4:CH18)-ROWS($AJ$54:$AJ$65)-ROWS($AN$54:$AN$65)-ROWS($AR$54:$AR$65)-ROWS($AV$54:$AV$65)),IFERROR(INDEX($BD$54:$BD$65, ROWS($CH$4:CH18)-ROWS($AJ$54:$AJ$65)-ROWS($AN$54:$AN$65)-ROWS($AR$54:$AR$65)-ROWS($AV$54:$AV$65)-ROWS($AZ$54:$AZ$65)),IFERROR(INDEX($BH$54:$BH$65, ROWS($CH$4:CH18)-ROWS($AJ$54:$AJ$65)-ROWS($AN$54:$AN$65)-ROWS($AR$54:$AR$65)-ROWS($AV$54:$AV$65)-ROWS($AZ$54:$AZ$65)-ROWS($BD$54:$BD$65)), "")))))))</f>
        <v>Car 2 Gas</v>
      </c>
      <c r="CI20" s="316" t="str">
        <f t="shared" ca="1" si="39"/>
        <v/>
      </c>
      <c r="CJ20" s="316">
        <f ca="1">IF(OR(CK20="",CK20=0),"",MAX(CJ$5:CJ19)+1)</f>
        <v>4</v>
      </c>
      <c r="CK20" s="316">
        <f ca="1">IFERROR(INDEX($AK$54:$AK$65, ROWS($CK$4:CK18)), IFERROR(INDEX($AO$54:$AO$65, ROWS($CK$4:CK18)-ROWS($AK$54:$AK$65)), IFERROR(INDEX($AS$54:$AS$65, ROWS($CK$4:CK18)-ROWS($AK$54:$AK$65)-ROWS($AO$54:$AO$65)),IFERROR(INDEX($AW$54:$AW$65, ROWS($CK$4:CK18)-ROWS($AK$54:$AK$65)-ROWS($AO$54:$AO$65)-ROWS($AS$54:$AS$65)),IFERROR(INDEX($BA$54:$BA$65, ROWS($CK$4:CK18)-ROWS($AK$54:$AK$65)-ROWS($AO$54:$AO$65)-ROWS($AS$54:$AS$65)-ROWS($AW$54:$AW$65)),IFERROR(INDEX($BE$54:$BE$65, ROWS($CK$4:CK18)-ROWS($AK$54:$AK$65)-ROWS($AO$54:$AO$65)-ROWS($AS$54:$AS$65)-ROWS($AW$54:$AW$65)-ROWS($BA$54:$BA$65)),IFERROR(INDEX($BI$54:$BI$65, ROWS($CK$4:CK18)-ROWS($AK$54:$AK$65)-ROWS($AO$54:$AO$65)-ROWS($AS$54:$AS$65)-ROWS($AW$54:$AW$65)-ROWS($BA$54:$BA$65)-ROWS($BE$54:$BE$65)), "")))))))</f>
        <v>80</v>
      </c>
      <c r="CL20" s="316" t="str">
        <f t="shared" ca="1" si="40"/>
        <v/>
      </c>
      <c r="CM20" s="413" t="str">
        <f t="shared" ca="1" si="41"/>
        <v/>
      </c>
      <c r="CN20" s="412">
        <f ca="1">IF(OR(CO20="",CO20=0),"",MAX(CN$5:CN19)+1)</f>
        <v>5</v>
      </c>
      <c r="CO20" s="316" t="str">
        <f ca="1">IFERROR(INDEX($AJ$70:$AJ$81, ROWS($CO$4:CO18)), IFERROR(INDEX($AN$70:$AN$81, ROWS($CO$4:CO18)-ROWS($AJ$70:$AJ$81)), IFERROR(INDEX($AR$70:$AR$81, ROWS($CO$4:CO18)-ROWS($AJ$70:$AJ$81)-ROWS($AN$70:$AN$81)),IFERROR(INDEX($AV$70:$AV$81, ROWS($CO$4:CO18)-ROWS($AJ$70:$AJ$81)-ROWS($AN$70:$AN$81)-ROWS($AR$70:$AR$81)),IFERROR(INDEX($AZ$70:$AZ$81, ROWS($CO$4:CO18)-ROWS($AJ$70:$AJ$81)-ROWS($AN$70:$AN$81)-ROWS($AR$70:$AR$81)-ROWS($AV$70:$AV$81)),IFERROR(INDEX($BD$70:$BD$81, ROWS($CO$4:CO18)-ROWS($AJ$70:$AJ$81)-ROWS($AN$70:$AN$81)-ROWS($AR$70:$AR$81)-ROWS($AV$70:$AV$81)-ROWS($AZ$70:$AZ$81)),IFERROR(INDEX($BH$70:$BH$81, ROWS($CO$4:CO18)-ROWS($AJ$70:$AJ$81)-ROWS($AN$70:$AN$81)-ROWS($AR$70:$AR$81)-ROWS($AV$70:$AV$81)-ROWS($AZ$70:$AZ$81)-ROWS($BD$70:$BD$81)), "")))))))</f>
        <v>Lawn Service</v>
      </c>
      <c r="CP20" s="316" t="str">
        <f t="shared" ca="1" si="42"/>
        <v/>
      </c>
      <c r="CQ20" s="316">
        <f ca="1">IF(OR(CR20="",CR20=0),"",MAX(CQ$5:CQ19)+1)</f>
        <v>5</v>
      </c>
      <c r="CR20" s="316">
        <f ca="1">IFERROR(INDEX($AK$70:$AK$81, ROWS($CR$4:CR18)), IFERROR(INDEX($AO$70:$AO$81, ROWS($CR$4:CR18)-ROWS($AK$70:$AK$81)), IFERROR(INDEX($AS$70:$AS$81, ROWS($CR$4:CR18)-ROWS($AK$70:$AK$81)-ROWS($AO$70:$AO$81)),IFERROR(INDEX($AW$70:$AW$81, ROWS($CR$4:CR18)-ROWS($AK$70:$AK$81)-ROWS($AO$70:$AO$81)-ROWS($AS$70:$AS$81)),IFERROR(INDEX($BA$70:$BA$81, ROWS($CR$4:CR18)-ROWS($AK$70:$AK$81)-ROWS($AO$70:$AO$81)-ROWS($AS$70:$AS$81)-ROWS($AW$70:$AW$81)),IFERROR(INDEX($BE$70:$BE$81, ROWS($CR$4:CR18)-ROWS($AK$70:$AK$81)-ROWS($AO$70:$AO$81)-ROWS($AS$70:$AS$81)-ROWS($AW$70:$AW$81)-ROWS($BA$70:$BA$81)),IFERROR(INDEX($BI$70:$BI$81, ROWS($CR$4:CR18)-ROWS($AK$70:$AK$81)-ROWS($AO$70:$AO$81)-ROWS($AS$70:$AS$81)-ROWS($AW$70:$AW$81)-ROWS($BA$70:$BA$81)-ROWS($BE$70:$BE$81)), "")))))))</f>
        <v>50</v>
      </c>
      <c r="CS20" s="316" t="str">
        <f t="shared" ca="1" si="43"/>
        <v/>
      </c>
      <c r="CT20" s="413" t="str">
        <f t="shared" ca="1" si="44"/>
        <v/>
      </c>
      <c r="CU20" s="412" t="str">
        <f>IF(OR(CV20="",CV20=0),"",MAX(CU$5:CU19)+1)</f>
        <v/>
      </c>
      <c r="CV20" s="316">
        <f>IFERROR(INDEX($AJ$86:$AJ$97, ROWS($CV$4:CV18)), IFERROR(INDEX($AN$86:$AN$97, ROWS($CV$4:CV18)-ROWS($AJ$86:$AJ$97)), ""))</f>
        <v>0</v>
      </c>
      <c r="CW20" s="316" t="str">
        <f t="shared" si="45"/>
        <v/>
      </c>
      <c r="CX20" s="316" t="str">
        <f>IF(OR(CY20="",CY20=0),"",MAX(CX$5:CX19)+1)</f>
        <v/>
      </c>
      <c r="CY20" s="316">
        <f>IFERROR(INDEX($AK$86:$AK$97, ROWS($CY$4:CY18)), IFERROR(INDEX($AO$86:$AO$97, ROWS($CY$4:CY18)-ROWS($AK$86:$AK$97)), ""))</f>
        <v>0</v>
      </c>
      <c r="CZ20" s="316" t="str">
        <f t="shared" si="46"/>
        <v/>
      </c>
      <c r="DA20" s="413" t="str">
        <f t="shared" si="47"/>
        <v/>
      </c>
      <c r="DC20" s="438" t="str">
        <f ca="1">IF(OR(DD20="",DD20=0),"",MAX(DC$5:DC19)+1)</f>
        <v/>
      </c>
      <c r="DD20" s="434" t="str">
        <f t="shared" ca="1" si="48"/>
        <v/>
      </c>
      <c r="DE20" s="413" t="str">
        <f t="shared" ca="1" si="49"/>
        <v/>
      </c>
      <c r="DF20" s="431" t="str">
        <f ca="1">IF(OR(DG20="",DG20=0),"",MAX(DF$5:DF19)+1)</f>
        <v/>
      </c>
      <c r="DG20" s="412" t="str">
        <f t="shared" ca="1" si="50"/>
        <v/>
      </c>
      <c r="DH20" s="413" t="str">
        <f t="shared" ca="1" si="51"/>
        <v/>
      </c>
      <c r="DI20" s="412" t="str">
        <f t="shared" ca="1" si="52"/>
        <v/>
      </c>
      <c r="DJ20" s="413" t="str">
        <f t="shared" ca="1" si="53"/>
        <v/>
      </c>
      <c r="DK20" s="412" t="str">
        <f t="shared" ca="1" si="54"/>
        <v/>
      </c>
      <c r="DL20" s="413" t="str">
        <f t="shared" ca="1" si="55"/>
        <v/>
      </c>
    </row>
    <row r="21" spans="1:123" s="292" customFormat="1" ht="15" customHeight="1" thickBot="1" x14ac:dyDescent="0.35">
      <c r="A21" s="1183" t="s">
        <v>478</v>
      </c>
      <c r="B21" s="1182"/>
      <c r="C21" s="1183" t="s">
        <v>478</v>
      </c>
      <c r="D21" s="1182"/>
      <c r="E21" s="1183" t="s">
        <v>478</v>
      </c>
      <c r="F21" s="1182"/>
      <c r="G21" s="1183" t="s">
        <v>478</v>
      </c>
      <c r="H21" s="1182"/>
      <c r="I21" s="1183" t="s">
        <v>478</v>
      </c>
      <c r="J21" s="1182"/>
      <c r="K21" s="1183" t="s">
        <v>478</v>
      </c>
      <c r="L21" s="1182"/>
      <c r="M21" s="1183" t="s">
        <v>478</v>
      </c>
      <c r="N21" s="1182"/>
      <c r="P21" s="295" t="str">
        <f t="shared" ca="1" si="59"/>
        <v/>
      </c>
      <c r="Q21" s="295" t="str">
        <f t="shared" ca="1" si="58"/>
        <v/>
      </c>
      <c r="R21" s="295" t="str">
        <f t="shared" ca="1" si="58"/>
        <v/>
      </c>
      <c r="S21" s="296" t="str">
        <f t="shared" ca="1" si="58"/>
        <v/>
      </c>
      <c r="T21" s="295" t="str">
        <f t="shared" ca="1" si="58"/>
        <v/>
      </c>
      <c r="U21" s="295" t="str">
        <f t="shared" ca="1" si="58"/>
        <v/>
      </c>
      <c r="V21" s="1158"/>
      <c r="W21" s="1159"/>
      <c r="X21" s="445"/>
      <c r="Y21"/>
      <c r="AB21" s="299"/>
      <c r="AC21" s="358" t="str">
        <f>IF('Data Entry'!B27="","",'Data Entry'!B27)</f>
        <v/>
      </c>
      <c r="AD21" s="356" t="str">
        <f>IF('Data Entry'!A27="","",'Data Entry'!A27)</f>
        <v/>
      </c>
      <c r="AE21" s="363" t="str">
        <f>IF('Data Entry'!C27="","",'Data Entry'!C27)</f>
        <v/>
      </c>
      <c r="AF21" s="402" t="str">
        <f>IF('Data Entry'!E27="","",'Data Entry'!E27)</f>
        <v/>
      </c>
      <c r="AG21" s="300"/>
      <c r="AH21"/>
      <c r="AI21" s="312"/>
      <c r="AJ21" s="313" t="s">
        <v>483</v>
      </c>
      <c r="AK21" s="313" t="s">
        <v>13</v>
      </c>
      <c r="AL21" s="314" t="s">
        <v>11</v>
      </c>
      <c r="AM21" s="312"/>
      <c r="AN21" s="313" t="s">
        <v>483</v>
      </c>
      <c r="AO21" s="313" t="s">
        <v>13</v>
      </c>
      <c r="AP21" s="314" t="s">
        <v>11</v>
      </c>
      <c r="AQ21" s="312"/>
      <c r="AR21" s="313" t="s">
        <v>483</v>
      </c>
      <c r="AS21" s="313" t="s">
        <v>13</v>
      </c>
      <c r="AT21" s="314" t="s">
        <v>11</v>
      </c>
      <c r="AU21" s="312"/>
      <c r="AV21" s="313" t="s">
        <v>483</v>
      </c>
      <c r="AW21" s="313" t="s">
        <v>13</v>
      </c>
      <c r="AX21" s="314" t="s">
        <v>11</v>
      </c>
      <c r="AY21" s="312"/>
      <c r="AZ21" s="313" t="s">
        <v>483</v>
      </c>
      <c r="BA21" s="313" t="s">
        <v>13</v>
      </c>
      <c r="BB21" s="314" t="s">
        <v>11</v>
      </c>
      <c r="BC21" s="312"/>
      <c r="BD21" s="313" t="s">
        <v>483</v>
      </c>
      <c r="BE21" s="313" t="s">
        <v>13</v>
      </c>
      <c r="BF21" s="314" t="s">
        <v>11</v>
      </c>
      <c r="BG21" s="312"/>
      <c r="BH21" s="313" t="s">
        <v>483</v>
      </c>
      <c r="BI21" s="313" t="s">
        <v>13</v>
      </c>
      <c r="BJ21" s="314" t="s">
        <v>11</v>
      </c>
      <c r="BL21" s="412" t="str">
        <f ca="1">IF(OR(BM21="",BM21=0),"",MAX(BL$5:BL20)+1)</f>
        <v/>
      </c>
      <c r="BM21" s="316" t="str">
        <f ca="1">IFERROR(INDEX($AJ$6:$AJ$17, ROWS(BM$4:$BM19)), IFERROR(INDEX($AN$6:$AN$17, ROWS(BM$4:$BM19)-ROWS($AJ$6:$AJ$17)), IFERROR(INDEX($AR$6:$AR$17, ROWS(BM$4:$BM19)-ROWS($AJ$6:$AJ$17)-ROWS($AN$6:$AN$17)),IFERROR(INDEX($AV$6:$AV$17, ROWS(BM$4:$BM19)-ROWS($AJ$6:$AJ$17)-ROWS($AN$6:$AN$17)-ROWS($AR$6:$AR$17)),IFERROR(INDEX($AZ$6:$AZ$17, ROWS(BM$4:$BM19)-ROWS($AJ$6:$AJ$17)-ROWS($AN$6:$AN$17)-ROWS($AR$6:$AR$17)-ROWS($AV$6:$AV$17)),IFERROR(INDEX($BD$6:$BD$17, ROWS(BM$4:$BM19)-ROWS($AJ$6:$AJ$17)-ROWS($AN$6:$AN$17)-ROWS($AR$6:$AR$17)-ROWS($AV$6:$AV$17)-ROWS($AZ$6:$AZ$17)),IFERROR(INDEX($BH$6:$BH$17, ROWS(BM$4:$BM19)-ROWS($AJ$6:$AJ$17)-ROWS($AN$6:$AN$17)-ROWS($AR$6:$AR$17)-ROWS($AV$6:$AV$17)-ROWS($AZ$6:$AZ$17)-ROWS($BD$6:$BD$17)), "")))))))</f>
        <v/>
      </c>
      <c r="BN21" s="316" t="str">
        <f t="shared" ca="1" si="30"/>
        <v/>
      </c>
      <c r="BO21" s="316" t="str">
        <f ca="1">IF(OR(BP21="",BP21=0),"",MAX(BO$5:BO20)+1)</f>
        <v/>
      </c>
      <c r="BP21" s="316" t="str">
        <f ca="1">IFERROR(INDEX($AK$6:$AK$17, ROWS($BP$4:BP19)), IFERROR(INDEX($AO$6:$AO$17, ROWS($BP$4:BP19)-ROWS($AK$6:$AK$17)), IFERROR(INDEX($AS$6:$AS$17, ROWS($BP$4:BP19)-ROWS($AK$6:$AK$17)-ROWS($AO$6:$AO$17)),IFERROR(INDEX($AW$6:$AW$17, ROWS($BP$4:BP19)-ROWS($AK$6:$AK$17)-ROWS($AO$6:$AO$17)-ROWS($AS$6:$AS$17)),IFERROR(INDEX($BA$6:$BA$17, ROWS($BP$4:BP19)-ROWS($AK$6:$AK$17)-ROWS($AO$6:$AO$17)-ROWS($AS$6:$AS$17)-ROWS($AW$6:$AW$17)),IFERROR(INDEX($BE$6:$BE$17, ROWS($BP$4:BP19)-ROWS($AK$6:$AK$17)-ROWS($AO$6:$AO$17)-ROWS($AS$6:$AS$17)-ROWS($AW$6:$AW$17)-ROWS($BA$6:$BA$17)),IFERROR(INDEX($BI$6:$BI$17, ROWS($BP$4:BP19)-ROWS($AK$6:$AK$17)-ROWS($AO$6:$AO$17)-ROWS($AS$6:$AS$17)-ROWS($AW$6:$AW$17)-ROWS($BA$6:$BA$17)-ROWS($BE$6:$BE$17)), "")))))))</f>
        <v/>
      </c>
      <c r="BQ21" s="316" t="str">
        <f t="shared" ca="1" si="31"/>
        <v/>
      </c>
      <c r="BR21" s="413" t="str">
        <f t="shared" ca="1" si="32"/>
        <v/>
      </c>
      <c r="BS21" s="412" t="str">
        <f ca="1">IF(OR(BT21="",BT21=0),"",MAX(BS$5:BS20)+1)</f>
        <v/>
      </c>
      <c r="BT21" s="316" t="str">
        <f ca="1">IFERROR(INDEX($AJ$22:$AJ$33, ROWS($BT$4:BT19)), IFERROR(INDEX($AN$22:$AN$33, ROWS($BT$4:BT19)-ROWS($AJ$22:$AJ$33)), IFERROR(INDEX($AR$22:$AR$33, ROWS($BT$4:BT19)-ROWS($AJ$22:$AJ$33)-ROWS($AN$22:$AN$33)),IFERROR(INDEX($AV$22:$AV$33, ROWS($BT$4:BT19)-ROWS($AJ$22:$AJ$33)-ROWS($AN$22:$AN$33)-ROWS($AR$22:$AR$33)),IFERROR(INDEX($AZ$22:$AZ$33, ROWS($BT$4:BT19)-ROWS($AJ$22:$AJ$33)-ROWS($AN$22:$AN$33)-ROWS($AR$22:$AR$33)-ROWS($AV$22:$AV$33)),IFERROR(INDEX($BD$22:$BD$33, ROWS($BT$4:BT19)-ROWS($AJ$22:$AJ$33)-ROWS($AN$22:$AN$33)-ROWS($AR$22:$AR$33)-ROWS($AV$22:$AV$33)-ROWS($AZ$22:$AZ$33)),IFERROR(INDEX($BH$22:$BH$33, ROWS($BT$4:BT19)-ROWS($AJ$22:$AJ$33)-ROWS($AN$22:$AN$33)-ROWS($AR$22:$AR$33)-ROWS($AV$22:$AV$33)-ROWS($AZ$22:$AZ$33)-ROWS($BD$22:$BD$33)), "")))))))</f>
        <v/>
      </c>
      <c r="BU21" s="316" t="str">
        <f t="shared" ca="1" si="33"/>
        <v/>
      </c>
      <c r="BV21" s="316" t="str">
        <f ca="1">IF(OR(BW21="",BW21=0),"",MAX(BV$5:BV20)+1)</f>
        <v/>
      </c>
      <c r="BW21" s="316" t="str">
        <f ca="1">IFERROR(INDEX($AK$22:$AK$33, ROWS($BW$4:BW19)), IFERROR(INDEX($AO$22:$AO$33, ROWS($BW$4:BW19)-ROWS($AK$22:$AK$33)), IFERROR(INDEX($AS$22:$AS$33, ROWS($BW$4:BW19)-ROWS($AK$22:$AK$33)-ROWS($AO$22:$AO$33)),IFERROR(INDEX($AW$22:$AW$33, ROWS($BW$4:BW19)-ROWS($AK$22:$AK$33)-ROWS($AO$22:$AO$33)-ROWS($AS$22:$AS$33)),IFERROR(INDEX($BA$22:$BA$33, ROWS($BW$4:BW19)-ROWS($AK$22:$AK$33)-ROWS($AO$22:$AO$33)-ROWS($AS$22:$AS$33)-ROWS($AW$22:$AW$33)),IFERROR(INDEX($BE$22:$BE$33, ROWS($BW$4:BW19)-ROWS($AK$22:$AK$33)-ROWS($AO$22:$AO$33)-ROWS($AS$22:$AS$33)-ROWS($AW$22:$AW$33)-ROWS($BA$22:$BA$33)),IFERROR(INDEX($BI$22:$BI$33, ROWS($BW$4:BW19)-ROWS($AK$22:$AK$33)-ROWS($AO$22:$AO$33)-ROWS($AS$22:$AS$33)-ROWS($AW$22:$AW$33)-ROWS($BA$22:$BA$33)-ROWS($BE$22:$BE$33)), "")))))))</f>
        <v/>
      </c>
      <c r="BX21" s="316" t="str">
        <f t="shared" ca="1" si="34"/>
        <v/>
      </c>
      <c r="BY21" s="413" t="str">
        <f t="shared" ca="1" si="35"/>
        <v/>
      </c>
      <c r="BZ21" s="412" t="str">
        <f ca="1">IF(OR(CA21="",CA21=0),"",MAX(BZ$5:BZ20)+1)</f>
        <v/>
      </c>
      <c r="CA21" s="316" t="str">
        <f ca="1">IFERROR(INDEX($AJ$38:$AJ$49, ROWS($CA$4:CA19)), IFERROR(INDEX($AN$38:$AN$49, ROWS($CA$4:CA19)-ROWS($AJ$38:$AJ$49)), IFERROR(INDEX($AR$38:$AR$49, ROWS($CA$4:CA19)-ROWS($AJ$38:$AJ$49)-ROWS($AN$38:$AN$49)),IFERROR(INDEX($AV$38:$AV$49, ROWS($CA$4:CA19)-ROWS($AJ$38:$AJ$49)-ROWS($AN$38:$AN$49)-ROWS($AR$38:$AR$49)),IFERROR(INDEX($AZ$38:$AZ$49, ROWS($CA$4:CA19)-ROWS($AJ$38:$AJ$49)-ROWS($AN$38:$AN$49)-ROWS($AR$38:$AR$49)-ROWS($AV$38:$AV$49)),IFERROR(INDEX($BD$38:$BD$49, ROWS($CA$4:CA19)-ROWS($AJ$38:$AJ$49)-ROWS($AN$38:$AN$49)-ROWS($AR$38:$AR$49)-ROWS($AV$38:$AV$49)-ROWS($AZ$38:$AZ$49)),IFERROR(INDEX($BH$38:$BH$49, ROWS($CA$4:CA19)-ROWS($AJ$38:$AJ$49)-ROWS($AN$38:$AN$49)-ROWS($AR$38:$AR$49)-ROWS($AV$38:$AV$49)-ROWS($AZ$38:$AZ$49)-ROWS($BD$38:$BD$49)), "")))))))</f>
        <v/>
      </c>
      <c r="CB21" s="316" t="str">
        <f t="shared" ca="1" si="36"/>
        <v/>
      </c>
      <c r="CC21" s="316" t="str">
        <f ca="1">IF(OR(CD21="",CD21=0),"",MAX(CC$5:CC20)+1)</f>
        <v/>
      </c>
      <c r="CD21" s="316" t="str">
        <f ca="1">IFERROR(INDEX($AK$38:$AK$49, ROWS($CD$4:CD19)), IFERROR(INDEX($AO$38:$AO$49, ROWS($CD$4:CD19)-ROWS($AK$38:$AK$49)), IFERROR(INDEX($AS$38:$AS$49, ROWS($CD$4:CD19)-ROWS($AK$38:$AK$49)-ROWS($AO$38:$AO$49)),IFERROR(INDEX($AW$38:$AW$49, ROWS($CD$4:CD19)-ROWS($AK$38:$AK$49)-ROWS($AO$38:$AO$49)-ROWS($AS$38:$AS$49)),IFERROR(INDEX($BA$38:$BA$49, ROWS($CD$4:CD19)-ROWS($AK$38:$AK$49)-ROWS($AO$38:$AO$49)-ROWS($AS$38:$AS$49)-ROWS($AW$38:$AW$49)),IFERROR(INDEX($BE$38:$BE$49, ROWS($CD$4:CD19)-ROWS($AK$38:$AK$49)-ROWS($AO$38:$AO$49)-ROWS($AS$38:$AS$49)-ROWS($AW$38:$AW$49)-ROWS($BA$38:$BA$49)),IFERROR(INDEX($BI$38:$BI$49, ROWS($CD$4:CD19)-ROWS($AK$38:$AK$49)-ROWS($AO$38:$AO$49)-ROWS($AS$38:$AS$49)-ROWS($AW$38:$AW$49)-ROWS($BA$38:$BA$49)-ROWS($BE$38:$BE$49)), "")))))))</f>
        <v/>
      </c>
      <c r="CE21" s="316" t="str">
        <f t="shared" ca="1" si="37"/>
        <v/>
      </c>
      <c r="CF21" s="413" t="str">
        <f t="shared" ca="1" si="38"/>
        <v/>
      </c>
      <c r="CG21" s="412" t="str">
        <f ca="1">IF(OR(CH21="",CH21=0),"",MAX(CG$5:CG20)+1)</f>
        <v/>
      </c>
      <c r="CH21" s="316" t="str">
        <f ca="1">IFERROR(INDEX($AJ$54:$AJ$65, ROWS($CH$4:CH19)), IFERROR(INDEX($AN$54:$AN$65, ROWS($CH$4:CH19)-ROWS($AJ$54:$AJ$65)), IFERROR(INDEX($AR$54:$AR$65, ROWS($CH$4:CH19)-ROWS($AJ$54:$AJ$65)-ROWS($AN$54:$AN$65)),IFERROR(INDEX($AV$54:$AV$65, ROWS($CH$4:CH19)-ROWS($AJ$54:$AJ$65)-ROWS($AN$54:$AN$65)-ROWS($AR$54:$AR$65)),IFERROR(INDEX($AZ$54:$AZ$65, ROWS($CH$4:CH19)-ROWS($AJ$54:$AJ$65)-ROWS($AN$54:$AN$65)-ROWS($AR$54:$AR$65)-ROWS($AV$54:$AV$65)),IFERROR(INDEX($BD$54:$BD$65, ROWS($CH$4:CH19)-ROWS($AJ$54:$AJ$65)-ROWS($AN$54:$AN$65)-ROWS($AR$54:$AR$65)-ROWS($AV$54:$AV$65)-ROWS($AZ$54:$AZ$65)),IFERROR(INDEX($BH$54:$BH$65, ROWS($CH$4:CH19)-ROWS($AJ$54:$AJ$65)-ROWS($AN$54:$AN$65)-ROWS($AR$54:$AR$65)-ROWS($AV$54:$AV$65)-ROWS($AZ$54:$AZ$65)-ROWS($BD$54:$BD$65)), "")))))))</f>
        <v/>
      </c>
      <c r="CI21" s="316" t="str">
        <f t="shared" ca="1" si="39"/>
        <v/>
      </c>
      <c r="CJ21" s="316" t="str">
        <f ca="1">IF(OR(CK21="",CK21=0),"",MAX(CJ$5:CJ20)+1)</f>
        <v/>
      </c>
      <c r="CK21" s="316" t="str">
        <f ca="1">IFERROR(INDEX($AK$54:$AK$65, ROWS($CK$4:CK19)), IFERROR(INDEX($AO$54:$AO$65, ROWS($CK$4:CK19)-ROWS($AK$54:$AK$65)), IFERROR(INDEX($AS$54:$AS$65, ROWS($CK$4:CK19)-ROWS($AK$54:$AK$65)-ROWS($AO$54:$AO$65)),IFERROR(INDEX($AW$54:$AW$65, ROWS($CK$4:CK19)-ROWS($AK$54:$AK$65)-ROWS($AO$54:$AO$65)-ROWS($AS$54:$AS$65)),IFERROR(INDEX($BA$54:$BA$65, ROWS($CK$4:CK19)-ROWS($AK$54:$AK$65)-ROWS($AO$54:$AO$65)-ROWS($AS$54:$AS$65)-ROWS($AW$54:$AW$65)),IFERROR(INDEX($BE$54:$BE$65, ROWS($CK$4:CK19)-ROWS($AK$54:$AK$65)-ROWS($AO$54:$AO$65)-ROWS($AS$54:$AS$65)-ROWS($AW$54:$AW$65)-ROWS($BA$54:$BA$65)),IFERROR(INDEX($BI$54:$BI$65, ROWS($CK$4:CK19)-ROWS($AK$54:$AK$65)-ROWS($AO$54:$AO$65)-ROWS($AS$54:$AS$65)-ROWS($AW$54:$AW$65)-ROWS($BA$54:$BA$65)-ROWS($BE$54:$BE$65)), "")))))))</f>
        <v/>
      </c>
      <c r="CL21" s="316" t="str">
        <f t="shared" ca="1" si="40"/>
        <v/>
      </c>
      <c r="CM21" s="413" t="str">
        <f t="shared" ca="1" si="41"/>
        <v/>
      </c>
      <c r="CN21" s="412" t="str">
        <f ca="1">IF(OR(CO21="",CO21=0),"",MAX(CN$5:CN20)+1)</f>
        <v/>
      </c>
      <c r="CO21" s="316" t="str">
        <f ca="1">IFERROR(INDEX($AJ$70:$AJ$81, ROWS($CO$4:CO19)), IFERROR(INDEX($AN$70:$AN$81, ROWS($CO$4:CO19)-ROWS($AJ$70:$AJ$81)), IFERROR(INDEX($AR$70:$AR$81, ROWS($CO$4:CO19)-ROWS($AJ$70:$AJ$81)-ROWS($AN$70:$AN$81)),IFERROR(INDEX($AV$70:$AV$81, ROWS($CO$4:CO19)-ROWS($AJ$70:$AJ$81)-ROWS($AN$70:$AN$81)-ROWS($AR$70:$AR$81)),IFERROR(INDEX($AZ$70:$AZ$81, ROWS($CO$4:CO19)-ROWS($AJ$70:$AJ$81)-ROWS($AN$70:$AN$81)-ROWS($AR$70:$AR$81)-ROWS($AV$70:$AV$81)),IFERROR(INDEX($BD$70:$BD$81, ROWS($CO$4:CO19)-ROWS($AJ$70:$AJ$81)-ROWS($AN$70:$AN$81)-ROWS($AR$70:$AR$81)-ROWS($AV$70:$AV$81)-ROWS($AZ$70:$AZ$81)),IFERROR(INDEX($BH$70:$BH$81, ROWS($CO$4:CO19)-ROWS($AJ$70:$AJ$81)-ROWS($AN$70:$AN$81)-ROWS($AR$70:$AR$81)-ROWS($AV$70:$AV$81)-ROWS($AZ$70:$AZ$81)-ROWS($BD$70:$BD$81)), "")))))))</f>
        <v/>
      </c>
      <c r="CP21" s="316" t="str">
        <f t="shared" ca="1" si="42"/>
        <v/>
      </c>
      <c r="CQ21" s="316" t="str">
        <f ca="1">IF(OR(CR21="",CR21=0),"",MAX(CQ$5:CQ20)+1)</f>
        <v/>
      </c>
      <c r="CR21" s="316" t="str">
        <f ca="1">IFERROR(INDEX($AK$70:$AK$81, ROWS($CR$4:CR19)), IFERROR(INDEX($AO$70:$AO$81, ROWS($CR$4:CR19)-ROWS($AK$70:$AK$81)), IFERROR(INDEX($AS$70:$AS$81, ROWS($CR$4:CR19)-ROWS($AK$70:$AK$81)-ROWS($AO$70:$AO$81)),IFERROR(INDEX($AW$70:$AW$81, ROWS($CR$4:CR19)-ROWS($AK$70:$AK$81)-ROWS($AO$70:$AO$81)-ROWS($AS$70:$AS$81)),IFERROR(INDEX($BA$70:$BA$81, ROWS($CR$4:CR19)-ROWS($AK$70:$AK$81)-ROWS($AO$70:$AO$81)-ROWS($AS$70:$AS$81)-ROWS($AW$70:$AW$81)),IFERROR(INDEX($BE$70:$BE$81, ROWS($CR$4:CR19)-ROWS($AK$70:$AK$81)-ROWS($AO$70:$AO$81)-ROWS($AS$70:$AS$81)-ROWS($AW$70:$AW$81)-ROWS($BA$70:$BA$81)),IFERROR(INDEX($BI$70:$BI$81, ROWS($CR$4:CR19)-ROWS($AK$70:$AK$81)-ROWS($AO$70:$AO$81)-ROWS($AS$70:$AS$81)-ROWS($AW$70:$AW$81)-ROWS($BA$70:$BA$81)-ROWS($BE$70:$BE$81)), "")))))))</f>
        <v/>
      </c>
      <c r="CS21" s="316" t="str">
        <f t="shared" ca="1" si="43"/>
        <v/>
      </c>
      <c r="CT21" s="413" t="str">
        <f t="shared" ca="1" si="44"/>
        <v/>
      </c>
      <c r="CU21" s="412" t="str">
        <f>IF(OR(CV21="",CV21=0),"",MAX(CU$5:CU20)+1)</f>
        <v/>
      </c>
      <c r="CV21" s="316">
        <f>IFERROR(INDEX($AJ$86:$AJ$97, ROWS($CV$4:CV19)), IFERROR(INDEX($AN$86:$AN$97, ROWS($CV$4:CV19)-ROWS($AJ$86:$AJ$97)), ""))</f>
        <v>0</v>
      </c>
      <c r="CW21" s="316" t="str">
        <f t="shared" si="45"/>
        <v/>
      </c>
      <c r="CX21" s="316" t="str">
        <f>IF(OR(CY21="",CY21=0),"",MAX(CX$5:CX20)+1)</f>
        <v/>
      </c>
      <c r="CY21" s="316">
        <f>IFERROR(INDEX($AK$86:$AK$97, ROWS($CY$4:CY19)), IFERROR(INDEX($AO$86:$AO$97, ROWS($CY$4:CY19)-ROWS($AK$86:$AK$97)), ""))</f>
        <v>0</v>
      </c>
      <c r="CZ21" s="316" t="str">
        <f t="shared" si="46"/>
        <v/>
      </c>
      <c r="DA21" s="413" t="str">
        <f t="shared" si="47"/>
        <v/>
      </c>
      <c r="DC21" s="438" t="str">
        <f ca="1">IF(OR(DD21="",DD21=0),"",MAX(DC$5:DC20)+1)</f>
        <v/>
      </c>
      <c r="DD21" s="434" t="str">
        <f t="shared" ca="1" si="48"/>
        <v/>
      </c>
      <c r="DE21" s="413" t="str">
        <f t="shared" ca="1" si="49"/>
        <v/>
      </c>
      <c r="DF21" s="431" t="str">
        <f ca="1">IF(OR(DG21="",DG21=0),"",MAX(DF$5:DF20)+1)</f>
        <v/>
      </c>
      <c r="DG21" s="412" t="str">
        <f t="shared" ca="1" si="50"/>
        <v/>
      </c>
      <c r="DH21" s="413" t="str">
        <f t="shared" ca="1" si="51"/>
        <v/>
      </c>
      <c r="DI21" s="412" t="str">
        <f t="shared" ca="1" si="52"/>
        <v/>
      </c>
      <c r="DJ21" s="413" t="str">
        <f t="shared" ca="1" si="53"/>
        <v/>
      </c>
      <c r="DK21" s="412" t="str">
        <f t="shared" ca="1" si="54"/>
        <v/>
      </c>
      <c r="DL21" s="413" t="str">
        <f t="shared" ca="1" si="55"/>
        <v/>
      </c>
    </row>
    <row r="22" spans="1:123" s="292" customFormat="1" ht="15" customHeight="1" x14ac:dyDescent="0.3">
      <c r="A22" s="1173" t="s">
        <v>478</v>
      </c>
      <c r="B22" s="1174"/>
      <c r="C22" s="1173" t="s">
        <v>478</v>
      </c>
      <c r="D22" s="1174"/>
      <c r="E22" s="1173" t="s">
        <v>478</v>
      </c>
      <c r="F22" s="1174"/>
      <c r="G22" s="1173" t="s">
        <v>478</v>
      </c>
      <c r="H22" s="1174"/>
      <c r="I22" s="1173" t="s">
        <v>478</v>
      </c>
      <c r="J22" s="1174"/>
      <c r="K22" s="1173" t="s">
        <v>478</v>
      </c>
      <c r="L22" s="1174"/>
      <c r="M22" s="1173" t="s">
        <v>478</v>
      </c>
      <c r="N22" s="1174"/>
      <c r="P22" s="297" t="str">
        <f t="shared" ca="1" si="59"/>
        <v/>
      </c>
      <c r="Q22" s="297" t="str">
        <f t="shared" ca="1" si="58"/>
        <v/>
      </c>
      <c r="R22" s="297" t="str">
        <f t="shared" ca="1" si="58"/>
        <v/>
      </c>
      <c r="S22" s="298" t="str">
        <f t="shared" ca="1" si="58"/>
        <v/>
      </c>
      <c r="T22" s="297" t="str">
        <f t="shared" ca="1" si="58"/>
        <v/>
      </c>
      <c r="U22" s="297" t="str">
        <f t="shared" ca="1" si="58"/>
        <v/>
      </c>
      <c r="V22" s="1160" t="s">
        <v>503</v>
      </c>
      <c r="W22" s="1161"/>
      <c r="X22" s="424">
        <f ca="1">IF(OR(X20=""),0,SUM(X19+X20-X18))</f>
        <v>10251.029999999999</v>
      </c>
      <c r="Y22"/>
      <c r="AB22" s="299"/>
      <c r="AC22" s="358" t="str">
        <f>IF('Data Entry'!B28="","",'Data Entry'!B28)</f>
        <v/>
      </c>
      <c r="AD22" s="356" t="str">
        <f>IF('Data Entry'!A28="","",'Data Entry'!A28)</f>
        <v/>
      </c>
      <c r="AE22" s="363" t="str">
        <f>IF('Data Entry'!C28="","",'Data Entry'!C28)</f>
        <v/>
      </c>
      <c r="AF22" s="402" t="str">
        <f>IF('Data Entry'!E28="","",'Data Entry'!E28)</f>
        <v/>
      </c>
      <c r="AG22" s="300"/>
      <c r="AH22"/>
      <c r="AI22" s="304">
        <f ca="1">IFERROR(MATCH($AI$20,OFFSET($AC$1,AI21,,1000),0)+AI21,"")</f>
        <v>133</v>
      </c>
      <c r="AJ22" s="305" t="str">
        <f t="shared" ref="AJ22:AJ33" ca="1" si="60">IFERROR(INDEX(AD:AD,AI22),"")</f>
        <v>Groceries</v>
      </c>
      <c r="AK22" s="306">
        <f t="shared" ref="AK22:AK33" ca="1" si="61">IFERROR(INDEX(AE:AE,AI22),"")</f>
        <v>125</v>
      </c>
      <c r="AL22" s="307" t="str">
        <f t="shared" ref="AL22:AL33" ca="1" si="62">IFERROR(INDEX(AF:AF,AI22),"")</f>
        <v>Liquid Bills</v>
      </c>
      <c r="AM22" s="304">
        <f ca="1">IFERROR(MATCH($AM$20,OFFSET($AC$1,AM21,,1000),0)+AM21,"")</f>
        <v>64</v>
      </c>
      <c r="AN22" s="305" t="str">
        <f t="shared" ref="AN22:AN33" ca="1" si="63">IFERROR(INDEX(AD:AD,AM22),"")</f>
        <v>Paycheck 2</v>
      </c>
      <c r="AO22" s="306">
        <f t="shared" ref="AO22:AO33" ca="1" si="64">IFERROR(INDEX(AE:AE,AM22),"")</f>
        <v>400</v>
      </c>
      <c r="AP22" s="307" t="str">
        <f t="shared" ref="AP22:AP33" ca="1" si="65">IFERROR(INDEX(AF:AF,AM22),"")</f>
        <v>Income</v>
      </c>
      <c r="AQ22" s="304" t="str">
        <f ca="1">IFERROR(MATCH($AQ$20,OFFSET($AC$1,AQ21,,1000),0)+AQ21,"")</f>
        <v/>
      </c>
      <c r="AR22" s="305" t="str">
        <f t="shared" ref="AR22:AR33" ca="1" si="66">IFERROR(INDEX(AD:AD,AQ22),"")</f>
        <v/>
      </c>
      <c r="AS22" s="306" t="str">
        <f t="shared" ref="AS22:AS33" ca="1" si="67">IFERROR(INDEX(AE:AE,AQ22),"")</f>
        <v/>
      </c>
      <c r="AT22" s="307" t="str">
        <f t="shared" ref="AT22:AT33" ca="1" si="68">IFERROR(INDEX(AF:AF,AQ22),"")</f>
        <v/>
      </c>
      <c r="AU22" s="304">
        <f ca="1">IFERROR(MATCH($AU$20,OFFSET($AC$1,AU21,,1000),0)+AU21,"")</f>
        <v>14</v>
      </c>
      <c r="AV22" s="305" t="str">
        <f t="shared" ref="AV22:AV33" ca="1" si="69">IFERROR(INDEX(AD:AD,AU22),"")</f>
        <v>Netflix</v>
      </c>
      <c r="AW22" s="306">
        <f t="shared" ref="AW22:AW33" ca="1" si="70">IFERROR(INDEX(AE:AE,AU22),"")</f>
        <v>14.95</v>
      </c>
      <c r="AX22" s="307" t="str">
        <f t="shared" ref="AX22:AX33" ca="1" si="71">IFERROR(INDEX(AF:AF,AU22),"")</f>
        <v>Monthly</v>
      </c>
      <c r="AY22" s="304">
        <f ca="1">IFERROR(MATCH($AY$20,OFFSET($AC$1,AY21,,1000),0)+AY21,"")</f>
        <v>33</v>
      </c>
      <c r="AZ22" s="305" t="str">
        <f t="shared" ref="AZ22:AZ33" ca="1" si="72">IFERROR(INDEX(AD:AD,AY22),"")</f>
        <v>D. Store Card 4</v>
      </c>
      <c r="BA22" s="306">
        <f t="shared" ref="BA22:BA33" ca="1" si="73">IFERROR(INDEX(AE:AE,AY22),"")</f>
        <v>30</v>
      </c>
      <c r="BB22" s="307">
        <f t="shared" ref="BB22:BB33" ca="1" si="74">IFERROR(INDEX(AF:AF,AY22),"")</f>
        <v>120</v>
      </c>
      <c r="BC22" s="304">
        <f ca="1">IFERROR(MATCH($BC$20,OFFSET($AC$1,BC21,,1000),0)+BC21,"")</f>
        <v>30</v>
      </c>
      <c r="BD22" s="305" t="str">
        <f t="shared" ref="BD22:BD33" ca="1" si="75">IFERROR(INDEX(AD:AD,BC22),"")</f>
        <v>D. Store Card 1</v>
      </c>
      <c r="BE22" s="306">
        <f t="shared" ref="BE22:BE33" ca="1" si="76">IFERROR(INDEX(AE:AE,BC22),"")</f>
        <v>30</v>
      </c>
      <c r="BF22" s="307">
        <f t="shared" ref="BF22:BF33" ca="1" si="77">IFERROR(INDEX(AF:AF,BC22),"")</f>
        <v>200</v>
      </c>
      <c r="BG22" s="304">
        <f ca="1">IFERROR(MATCH($BG$20,OFFSET($AC$1,BG21,,1000),0)+BG21,"")</f>
        <v>128</v>
      </c>
      <c r="BH22" s="305" t="str">
        <f t="shared" ref="BH22:BH33" ca="1" si="78">IFERROR(INDEX(AD:AD,BG22),"")</f>
        <v>Car 1 Gas</v>
      </c>
      <c r="BI22" s="306">
        <f t="shared" ref="BI22:BI33" ca="1" si="79">IFERROR(INDEX(AE:AE,BG22),"")</f>
        <v>50</v>
      </c>
      <c r="BJ22" s="307" t="str">
        <f t="shared" ref="BJ22:BJ33" ca="1" si="80">IFERROR(INDEX(AF:AF,BG22),"")</f>
        <v>Liquid Bills</v>
      </c>
      <c r="BL22" s="412" t="str">
        <f ca="1">IF(OR(BM22="",BM22=0),"",MAX(BL$5:BL21)+1)</f>
        <v/>
      </c>
      <c r="BM22" s="316" t="str">
        <f ca="1">IFERROR(INDEX($AJ$6:$AJ$17, ROWS(BM$4:$BM20)), IFERROR(INDEX($AN$6:$AN$17, ROWS(BM$4:$BM20)-ROWS($AJ$6:$AJ$17)), IFERROR(INDEX($AR$6:$AR$17, ROWS(BM$4:$BM20)-ROWS($AJ$6:$AJ$17)-ROWS($AN$6:$AN$17)),IFERROR(INDEX($AV$6:$AV$17, ROWS(BM$4:$BM20)-ROWS($AJ$6:$AJ$17)-ROWS($AN$6:$AN$17)-ROWS($AR$6:$AR$17)),IFERROR(INDEX($AZ$6:$AZ$17, ROWS(BM$4:$BM20)-ROWS($AJ$6:$AJ$17)-ROWS($AN$6:$AN$17)-ROWS($AR$6:$AR$17)-ROWS($AV$6:$AV$17)),IFERROR(INDEX($BD$6:$BD$17, ROWS(BM$4:$BM20)-ROWS($AJ$6:$AJ$17)-ROWS($AN$6:$AN$17)-ROWS($AR$6:$AR$17)-ROWS($AV$6:$AV$17)-ROWS($AZ$6:$AZ$17)),IFERROR(INDEX($BH$6:$BH$17, ROWS(BM$4:$BM20)-ROWS($AJ$6:$AJ$17)-ROWS($AN$6:$AN$17)-ROWS($AR$6:$AR$17)-ROWS($AV$6:$AV$17)-ROWS($AZ$6:$AZ$17)-ROWS($BD$6:$BD$17)), "")))))))</f>
        <v/>
      </c>
      <c r="BN22" s="316" t="str">
        <f t="shared" ca="1" si="30"/>
        <v/>
      </c>
      <c r="BO22" s="316" t="str">
        <f ca="1">IF(OR(BP22="",BP22=0),"",MAX(BO$5:BO21)+1)</f>
        <v/>
      </c>
      <c r="BP22" s="316" t="str">
        <f ca="1">IFERROR(INDEX($AK$6:$AK$17, ROWS($BP$4:BP20)), IFERROR(INDEX($AO$6:$AO$17, ROWS($BP$4:BP20)-ROWS($AK$6:$AK$17)), IFERROR(INDEX($AS$6:$AS$17, ROWS($BP$4:BP20)-ROWS($AK$6:$AK$17)-ROWS($AO$6:$AO$17)),IFERROR(INDEX($AW$6:$AW$17, ROWS($BP$4:BP20)-ROWS($AK$6:$AK$17)-ROWS($AO$6:$AO$17)-ROWS($AS$6:$AS$17)),IFERROR(INDEX($BA$6:$BA$17, ROWS($BP$4:BP20)-ROWS($AK$6:$AK$17)-ROWS($AO$6:$AO$17)-ROWS($AS$6:$AS$17)-ROWS($AW$6:$AW$17)),IFERROR(INDEX($BE$6:$BE$17, ROWS($BP$4:BP20)-ROWS($AK$6:$AK$17)-ROWS($AO$6:$AO$17)-ROWS($AS$6:$AS$17)-ROWS($AW$6:$AW$17)-ROWS($BA$6:$BA$17)),IFERROR(INDEX($BI$6:$BI$17, ROWS($BP$4:BP20)-ROWS($AK$6:$AK$17)-ROWS($AO$6:$AO$17)-ROWS($AS$6:$AS$17)-ROWS($AW$6:$AW$17)-ROWS($BA$6:$BA$17)-ROWS($BE$6:$BE$17)), "")))))))</f>
        <v/>
      </c>
      <c r="BQ22" s="316" t="str">
        <f t="shared" ca="1" si="31"/>
        <v/>
      </c>
      <c r="BR22" s="413" t="str">
        <f t="shared" ca="1" si="32"/>
        <v/>
      </c>
      <c r="BS22" s="412" t="str">
        <f ca="1">IF(OR(BT22="",BT22=0),"",MAX(BS$5:BS21)+1)</f>
        <v/>
      </c>
      <c r="BT22" s="316" t="str">
        <f ca="1">IFERROR(INDEX($AJ$22:$AJ$33, ROWS($BT$4:BT20)), IFERROR(INDEX($AN$22:$AN$33, ROWS($BT$4:BT20)-ROWS($AJ$22:$AJ$33)), IFERROR(INDEX($AR$22:$AR$33, ROWS($BT$4:BT20)-ROWS($AJ$22:$AJ$33)-ROWS($AN$22:$AN$33)),IFERROR(INDEX($AV$22:$AV$33, ROWS($BT$4:BT20)-ROWS($AJ$22:$AJ$33)-ROWS($AN$22:$AN$33)-ROWS($AR$22:$AR$33)),IFERROR(INDEX($AZ$22:$AZ$33, ROWS($BT$4:BT20)-ROWS($AJ$22:$AJ$33)-ROWS($AN$22:$AN$33)-ROWS($AR$22:$AR$33)-ROWS($AV$22:$AV$33)),IFERROR(INDEX($BD$22:$BD$33, ROWS($BT$4:BT20)-ROWS($AJ$22:$AJ$33)-ROWS($AN$22:$AN$33)-ROWS($AR$22:$AR$33)-ROWS($AV$22:$AV$33)-ROWS($AZ$22:$AZ$33)),IFERROR(INDEX($BH$22:$BH$33, ROWS($BT$4:BT20)-ROWS($AJ$22:$AJ$33)-ROWS($AN$22:$AN$33)-ROWS($AR$22:$AR$33)-ROWS($AV$22:$AV$33)-ROWS($AZ$22:$AZ$33)-ROWS($BD$22:$BD$33)), "")))))))</f>
        <v/>
      </c>
      <c r="BU22" s="316" t="str">
        <f t="shared" ca="1" si="33"/>
        <v/>
      </c>
      <c r="BV22" s="316" t="str">
        <f ca="1">IF(OR(BW22="",BW22=0),"",MAX(BV$5:BV21)+1)</f>
        <v/>
      </c>
      <c r="BW22" s="316" t="str">
        <f ca="1">IFERROR(INDEX($AK$22:$AK$33, ROWS($BW$4:BW20)), IFERROR(INDEX($AO$22:$AO$33, ROWS($BW$4:BW20)-ROWS($AK$22:$AK$33)), IFERROR(INDEX($AS$22:$AS$33, ROWS($BW$4:BW20)-ROWS($AK$22:$AK$33)-ROWS($AO$22:$AO$33)),IFERROR(INDEX($AW$22:$AW$33, ROWS($BW$4:BW20)-ROWS($AK$22:$AK$33)-ROWS($AO$22:$AO$33)-ROWS($AS$22:$AS$33)),IFERROR(INDEX($BA$22:$BA$33, ROWS($BW$4:BW20)-ROWS($AK$22:$AK$33)-ROWS($AO$22:$AO$33)-ROWS($AS$22:$AS$33)-ROWS($AW$22:$AW$33)),IFERROR(INDEX($BE$22:$BE$33, ROWS($BW$4:BW20)-ROWS($AK$22:$AK$33)-ROWS($AO$22:$AO$33)-ROWS($AS$22:$AS$33)-ROWS($AW$22:$AW$33)-ROWS($BA$22:$BA$33)),IFERROR(INDEX($BI$22:$BI$33, ROWS($BW$4:BW20)-ROWS($AK$22:$AK$33)-ROWS($AO$22:$AO$33)-ROWS($AS$22:$AS$33)-ROWS($AW$22:$AW$33)-ROWS($BA$22:$BA$33)-ROWS($BE$22:$BE$33)), "")))))))</f>
        <v/>
      </c>
      <c r="BX22" s="316" t="str">
        <f t="shared" ca="1" si="34"/>
        <v/>
      </c>
      <c r="BY22" s="413" t="str">
        <f t="shared" ca="1" si="35"/>
        <v/>
      </c>
      <c r="BZ22" s="412" t="str">
        <f ca="1">IF(OR(CA22="",CA22=0),"",MAX(BZ$5:BZ21)+1)</f>
        <v/>
      </c>
      <c r="CA22" s="316" t="str">
        <f ca="1">IFERROR(INDEX($AJ$38:$AJ$49, ROWS($CA$4:CA20)), IFERROR(INDEX($AN$38:$AN$49, ROWS($CA$4:CA20)-ROWS($AJ$38:$AJ$49)), IFERROR(INDEX($AR$38:$AR$49, ROWS($CA$4:CA20)-ROWS($AJ$38:$AJ$49)-ROWS($AN$38:$AN$49)),IFERROR(INDEX($AV$38:$AV$49, ROWS($CA$4:CA20)-ROWS($AJ$38:$AJ$49)-ROWS($AN$38:$AN$49)-ROWS($AR$38:$AR$49)),IFERROR(INDEX($AZ$38:$AZ$49, ROWS($CA$4:CA20)-ROWS($AJ$38:$AJ$49)-ROWS($AN$38:$AN$49)-ROWS($AR$38:$AR$49)-ROWS($AV$38:$AV$49)),IFERROR(INDEX($BD$38:$BD$49, ROWS($CA$4:CA20)-ROWS($AJ$38:$AJ$49)-ROWS($AN$38:$AN$49)-ROWS($AR$38:$AR$49)-ROWS($AV$38:$AV$49)-ROWS($AZ$38:$AZ$49)),IFERROR(INDEX($BH$38:$BH$49, ROWS($CA$4:CA20)-ROWS($AJ$38:$AJ$49)-ROWS($AN$38:$AN$49)-ROWS($AR$38:$AR$49)-ROWS($AV$38:$AV$49)-ROWS($AZ$38:$AZ$49)-ROWS($BD$38:$BD$49)), "")))))))</f>
        <v/>
      </c>
      <c r="CB22" s="316" t="str">
        <f t="shared" ca="1" si="36"/>
        <v/>
      </c>
      <c r="CC22" s="316" t="str">
        <f ca="1">IF(OR(CD22="",CD22=0),"",MAX(CC$5:CC21)+1)</f>
        <v/>
      </c>
      <c r="CD22" s="316" t="str">
        <f ca="1">IFERROR(INDEX($AK$38:$AK$49, ROWS($CD$4:CD20)), IFERROR(INDEX($AO$38:$AO$49, ROWS($CD$4:CD20)-ROWS($AK$38:$AK$49)), IFERROR(INDEX($AS$38:$AS$49, ROWS($CD$4:CD20)-ROWS($AK$38:$AK$49)-ROWS($AO$38:$AO$49)),IFERROR(INDEX($AW$38:$AW$49, ROWS($CD$4:CD20)-ROWS($AK$38:$AK$49)-ROWS($AO$38:$AO$49)-ROWS($AS$38:$AS$49)),IFERROR(INDEX($BA$38:$BA$49, ROWS($CD$4:CD20)-ROWS($AK$38:$AK$49)-ROWS($AO$38:$AO$49)-ROWS($AS$38:$AS$49)-ROWS($AW$38:$AW$49)),IFERROR(INDEX($BE$38:$BE$49, ROWS($CD$4:CD20)-ROWS($AK$38:$AK$49)-ROWS($AO$38:$AO$49)-ROWS($AS$38:$AS$49)-ROWS($AW$38:$AW$49)-ROWS($BA$38:$BA$49)),IFERROR(INDEX($BI$38:$BI$49, ROWS($CD$4:CD20)-ROWS($AK$38:$AK$49)-ROWS($AO$38:$AO$49)-ROWS($AS$38:$AS$49)-ROWS($AW$38:$AW$49)-ROWS($BA$38:$BA$49)-ROWS($BE$38:$BE$49)), "")))))))</f>
        <v/>
      </c>
      <c r="CE22" s="316" t="str">
        <f t="shared" ca="1" si="37"/>
        <v/>
      </c>
      <c r="CF22" s="413" t="str">
        <f t="shared" ca="1" si="38"/>
        <v/>
      </c>
      <c r="CG22" s="412" t="str">
        <f ca="1">IF(OR(CH22="",CH22=0),"",MAX(CG$5:CG21)+1)</f>
        <v/>
      </c>
      <c r="CH22" s="316" t="str">
        <f ca="1">IFERROR(INDEX($AJ$54:$AJ$65, ROWS($CH$4:CH20)), IFERROR(INDEX($AN$54:$AN$65, ROWS($CH$4:CH20)-ROWS($AJ$54:$AJ$65)), IFERROR(INDEX($AR$54:$AR$65, ROWS($CH$4:CH20)-ROWS($AJ$54:$AJ$65)-ROWS($AN$54:$AN$65)),IFERROR(INDEX($AV$54:$AV$65, ROWS($CH$4:CH20)-ROWS($AJ$54:$AJ$65)-ROWS($AN$54:$AN$65)-ROWS($AR$54:$AR$65)),IFERROR(INDEX($AZ$54:$AZ$65, ROWS($CH$4:CH20)-ROWS($AJ$54:$AJ$65)-ROWS($AN$54:$AN$65)-ROWS($AR$54:$AR$65)-ROWS($AV$54:$AV$65)),IFERROR(INDEX($BD$54:$BD$65, ROWS($CH$4:CH20)-ROWS($AJ$54:$AJ$65)-ROWS($AN$54:$AN$65)-ROWS($AR$54:$AR$65)-ROWS($AV$54:$AV$65)-ROWS($AZ$54:$AZ$65)),IFERROR(INDEX($BH$54:$BH$65, ROWS($CH$4:CH20)-ROWS($AJ$54:$AJ$65)-ROWS($AN$54:$AN$65)-ROWS($AR$54:$AR$65)-ROWS($AV$54:$AV$65)-ROWS($AZ$54:$AZ$65)-ROWS($BD$54:$BD$65)), "")))))))</f>
        <v/>
      </c>
      <c r="CI22" s="316" t="str">
        <f t="shared" ca="1" si="39"/>
        <v/>
      </c>
      <c r="CJ22" s="316" t="str">
        <f ca="1">IF(OR(CK22="",CK22=0),"",MAX(CJ$5:CJ21)+1)</f>
        <v/>
      </c>
      <c r="CK22" s="316" t="str">
        <f ca="1">IFERROR(INDEX($AK$54:$AK$65, ROWS($CK$4:CK20)), IFERROR(INDEX($AO$54:$AO$65, ROWS($CK$4:CK20)-ROWS($AK$54:$AK$65)), IFERROR(INDEX($AS$54:$AS$65, ROWS($CK$4:CK20)-ROWS($AK$54:$AK$65)-ROWS($AO$54:$AO$65)),IFERROR(INDEX($AW$54:$AW$65, ROWS($CK$4:CK20)-ROWS($AK$54:$AK$65)-ROWS($AO$54:$AO$65)-ROWS($AS$54:$AS$65)),IFERROR(INDEX($BA$54:$BA$65, ROWS($CK$4:CK20)-ROWS($AK$54:$AK$65)-ROWS($AO$54:$AO$65)-ROWS($AS$54:$AS$65)-ROWS($AW$54:$AW$65)),IFERROR(INDEX($BE$54:$BE$65, ROWS($CK$4:CK20)-ROWS($AK$54:$AK$65)-ROWS($AO$54:$AO$65)-ROWS($AS$54:$AS$65)-ROWS($AW$54:$AW$65)-ROWS($BA$54:$BA$65)),IFERROR(INDEX($BI$54:$BI$65, ROWS($CK$4:CK20)-ROWS($AK$54:$AK$65)-ROWS($AO$54:$AO$65)-ROWS($AS$54:$AS$65)-ROWS($AW$54:$AW$65)-ROWS($BA$54:$BA$65)-ROWS($BE$54:$BE$65)), "")))))))</f>
        <v/>
      </c>
      <c r="CL22" s="316" t="str">
        <f t="shared" ca="1" si="40"/>
        <v/>
      </c>
      <c r="CM22" s="413" t="str">
        <f t="shared" ca="1" si="41"/>
        <v/>
      </c>
      <c r="CN22" s="412" t="str">
        <f ca="1">IF(OR(CO22="",CO22=0),"",MAX(CN$5:CN21)+1)</f>
        <v/>
      </c>
      <c r="CO22" s="316" t="str">
        <f ca="1">IFERROR(INDEX($AJ$70:$AJ$81, ROWS($CO$4:CO20)), IFERROR(INDEX($AN$70:$AN$81, ROWS($CO$4:CO20)-ROWS($AJ$70:$AJ$81)), IFERROR(INDEX($AR$70:$AR$81, ROWS($CO$4:CO20)-ROWS($AJ$70:$AJ$81)-ROWS($AN$70:$AN$81)),IFERROR(INDEX($AV$70:$AV$81, ROWS($CO$4:CO20)-ROWS($AJ$70:$AJ$81)-ROWS($AN$70:$AN$81)-ROWS($AR$70:$AR$81)),IFERROR(INDEX($AZ$70:$AZ$81, ROWS($CO$4:CO20)-ROWS($AJ$70:$AJ$81)-ROWS($AN$70:$AN$81)-ROWS($AR$70:$AR$81)-ROWS($AV$70:$AV$81)),IFERROR(INDEX($BD$70:$BD$81, ROWS($CO$4:CO20)-ROWS($AJ$70:$AJ$81)-ROWS($AN$70:$AN$81)-ROWS($AR$70:$AR$81)-ROWS($AV$70:$AV$81)-ROWS($AZ$70:$AZ$81)),IFERROR(INDEX($BH$70:$BH$81, ROWS($CO$4:CO20)-ROWS($AJ$70:$AJ$81)-ROWS($AN$70:$AN$81)-ROWS($AR$70:$AR$81)-ROWS($AV$70:$AV$81)-ROWS($AZ$70:$AZ$81)-ROWS($BD$70:$BD$81)), "")))))))</f>
        <v/>
      </c>
      <c r="CP22" s="316" t="str">
        <f t="shared" ca="1" si="42"/>
        <v/>
      </c>
      <c r="CQ22" s="316" t="str">
        <f ca="1">IF(OR(CR22="",CR22=0),"",MAX(CQ$5:CQ21)+1)</f>
        <v/>
      </c>
      <c r="CR22" s="316" t="str">
        <f ca="1">IFERROR(INDEX($AK$70:$AK$81, ROWS($CR$4:CR20)), IFERROR(INDEX($AO$70:$AO$81, ROWS($CR$4:CR20)-ROWS($AK$70:$AK$81)), IFERROR(INDEX($AS$70:$AS$81, ROWS($CR$4:CR20)-ROWS($AK$70:$AK$81)-ROWS($AO$70:$AO$81)),IFERROR(INDEX($AW$70:$AW$81, ROWS($CR$4:CR20)-ROWS($AK$70:$AK$81)-ROWS($AO$70:$AO$81)-ROWS($AS$70:$AS$81)),IFERROR(INDEX($BA$70:$BA$81, ROWS($CR$4:CR20)-ROWS($AK$70:$AK$81)-ROWS($AO$70:$AO$81)-ROWS($AS$70:$AS$81)-ROWS($AW$70:$AW$81)),IFERROR(INDEX($BE$70:$BE$81, ROWS($CR$4:CR20)-ROWS($AK$70:$AK$81)-ROWS($AO$70:$AO$81)-ROWS($AS$70:$AS$81)-ROWS($AW$70:$AW$81)-ROWS($BA$70:$BA$81)),IFERROR(INDEX($BI$70:$BI$81, ROWS($CR$4:CR20)-ROWS($AK$70:$AK$81)-ROWS($AO$70:$AO$81)-ROWS($AS$70:$AS$81)-ROWS($AW$70:$AW$81)-ROWS($BA$70:$BA$81)-ROWS($BE$70:$BE$81)), "")))))))</f>
        <v/>
      </c>
      <c r="CS22" s="316" t="str">
        <f t="shared" ca="1" si="43"/>
        <v/>
      </c>
      <c r="CT22" s="413" t="str">
        <f t="shared" ca="1" si="44"/>
        <v/>
      </c>
      <c r="CU22" s="412" t="str">
        <f>IF(OR(CV22="",CV22=0),"",MAX(CU$5:CU21)+1)</f>
        <v/>
      </c>
      <c r="CV22" s="316">
        <f>IFERROR(INDEX($AJ$86:$AJ$97, ROWS($CV$4:CV20)), IFERROR(INDEX($AN$86:$AN$97, ROWS($CV$4:CV20)-ROWS($AJ$86:$AJ$97)), ""))</f>
        <v>0</v>
      </c>
      <c r="CW22" s="316" t="str">
        <f t="shared" si="45"/>
        <v/>
      </c>
      <c r="CX22" s="316" t="str">
        <f>IF(OR(CY22="",CY22=0),"",MAX(CX$5:CX21)+1)</f>
        <v/>
      </c>
      <c r="CY22" s="316">
        <f>IFERROR(INDEX($AK$86:$AK$97, ROWS($CY$4:CY20)), IFERROR(INDEX($AO$86:$AO$97, ROWS($CY$4:CY20)-ROWS($AK$86:$AK$97)), ""))</f>
        <v>0</v>
      </c>
      <c r="CZ22" s="316" t="str">
        <f t="shared" si="46"/>
        <v/>
      </c>
      <c r="DA22" s="413" t="str">
        <f t="shared" si="47"/>
        <v/>
      </c>
      <c r="DC22" s="438" t="str">
        <f ca="1">IF(OR(DD22="",DD22=0),"",MAX(DC$5:DC21)+1)</f>
        <v/>
      </c>
      <c r="DD22" s="434" t="str">
        <f t="shared" ca="1" si="48"/>
        <v/>
      </c>
      <c r="DE22" s="413" t="str">
        <f t="shared" ca="1" si="49"/>
        <v/>
      </c>
      <c r="DF22" s="431" t="str">
        <f ca="1">IF(OR(DG22="",DG22=0),"",MAX(DF$5:DF21)+1)</f>
        <v/>
      </c>
      <c r="DG22" s="412" t="str">
        <f t="shared" ca="1" si="50"/>
        <v/>
      </c>
      <c r="DH22" s="413" t="str">
        <f t="shared" ca="1" si="51"/>
        <v/>
      </c>
      <c r="DI22" s="412" t="str">
        <f t="shared" ca="1" si="52"/>
        <v/>
      </c>
      <c r="DJ22" s="413" t="str">
        <f t="shared" ca="1" si="53"/>
        <v/>
      </c>
      <c r="DK22" s="412" t="str">
        <f t="shared" ca="1" si="54"/>
        <v/>
      </c>
      <c r="DL22" s="413" t="str">
        <f t="shared" ca="1" si="55"/>
        <v/>
      </c>
    </row>
    <row r="23" spans="1:123" s="293" customFormat="1" ht="15" customHeight="1" thickBot="1" x14ac:dyDescent="0.35">
      <c r="A23" s="291">
        <f>Year!A41</f>
        <v>45221</v>
      </c>
      <c r="B23" s="290" t="str">
        <f>IF(ISERROR(MATCH(A23,event_dates,0)),"",INDEX(events,MATCH(A23,event_dates,0)))</f>
        <v/>
      </c>
      <c r="C23" s="291">
        <f>Year!B41</f>
        <v>45222</v>
      </c>
      <c r="D23" s="290" t="str">
        <f>IF(ISERROR(MATCH(C23,event_dates,0)),"",INDEX(events,MATCH(C23,event_dates,0)))</f>
        <v/>
      </c>
      <c r="E23" s="291">
        <f>Year!C41</f>
        <v>45223</v>
      </c>
      <c r="F23" s="290" t="str">
        <f>IF(ISERROR(MATCH(E23,event_dates,0)),"",INDEX(events,MATCH(E23,event_dates,0)))</f>
        <v/>
      </c>
      <c r="G23" s="291">
        <f>Year!D41</f>
        <v>45224</v>
      </c>
      <c r="H23" s="290" t="str">
        <f>IF(ISERROR(MATCH(G23,event_dates,0)),"",INDEX(events,MATCH(G23,event_dates,0)))</f>
        <v/>
      </c>
      <c r="I23" s="291">
        <f>Year!E41</f>
        <v>45225</v>
      </c>
      <c r="J23" s="290" t="str">
        <f>IF(ISERROR(MATCH(I23,event_dates,0)),"",INDEX(events,MATCH(I23,event_dates,0)))</f>
        <v/>
      </c>
      <c r="K23" s="291">
        <f>Year!F41</f>
        <v>45226</v>
      </c>
      <c r="L23" s="290" t="str">
        <f>IF(ISERROR(MATCH(K23,event_dates,0)),"",INDEX(events,MATCH(K23,event_dates,0)))</f>
        <v/>
      </c>
      <c r="M23" s="291">
        <f>Year!G41</f>
        <v>45227</v>
      </c>
      <c r="N23" s="290" t="str">
        <f>IF(ISERROR(MATCH(M23,event_dates,0)),"",INDEX(events,MATCH(M23,event_dates,0)))</f>
        <v/>
      </c>
      <c r="P23" s="295" t="str">
        <f ca="1">IF(DN66="","",DN66)</f>
        <v>Groceries - 125</v>
      </c>
      <c r="Q23" s="295" t="str">
        <f t="shared" ref="Q23:U28" ca="1" si="81">IF(DO66="","",DO66)</f>
        <v>Credit Card 1 - 50</v>
      </c>
      <c r="R23" s="295" t="str">
        <f t="shared" ca="1" si="81"/>
        <v>Car 2 Gas - 80</v>
      </c>
      <c r="S23" s="296" t="str">
        <f t="shared" ca="1" si="81"/>
        <v>Paycheck 2 - 400</v>
      </c>
      <c r="T23" s="295" t="str">
        <f t="shared" ca="1" si="81"/>
        <v>Paycheck 3 - 700</v>
      </c>
      <c r="U23" s="295" t="str">
        <f t="shared" ca="1" si="81"/>
        <v>Paycheck 1 - 850</v>
      </c>
      <c r="V23" s="1156"/>
      <c r="W23" s="1157"/>
      <c r="X23" s="445"/>
      <c r="Y23"/>
      <c r="AB23" s="299"/>
      <c r="AC23" s="358" t="str">
        <f>IF('Data Entry'!B29="","",'Data Entry'!B29)</f>
        <v/>
      </c>
      <c r="AD23" s="356" t="str">
        <f>IF('Data Entry'!A29="","",'Data Entry'!A29)</f>
        <v/>
      </c>
      <c r="AE23" s="363" t="str">
        <f>IF('Data Entry'!C29="","",'Data Entry'!C29)</f>
        <v/>
      </c>
      <c r="AF23" s="402" t="str">
        <f>IF('Data Entry'!E29="","",'Data Entry'!E29)</f>
        <v/>
      </c>
      <c r="AG23" s="300"/>
      <c r="AH23"/>
      <c r="AI23" s="304" t="str">
        <f t="shared" ref="AI23:AI33" ca="1" si="82">IFERROR(MATCH($AI$20,OFFSET($AC$1,AI22,,1000),0)+AI22,"")</f>
        <v/>
      </c>
      <c r="AJ23" s="305" t="str">
        <f t="shared" ca="1" si="60"/>
        <v/>
      </c>
      <c r="AK23" s="306" t="str">
        <f t="shared" ca="1" si="61"/>
        <v/>
      </c>
      <c r="AL23" s="307" t="str">
        <f t="shared" ca="1" si="62"/>
        <v/>
      </c>
      <c r="AM23" s="304">
        <f t="shared" ref="AM23:AM33" ca="1" si="83">IFERROR(MATCH($AM$20,OFFSET($AC$1,AM22,,1000),0)+AM22,"")</f>
        <v>130</v>
      </c>
      <c r="AN23" s="305" t="str">
        <f t="shared" ca="1" si="63"/>
        <v>Car 2 Gas</v>
      </c>
      <c r="AO23" s="306">
        <f t="shared" ca="1" si="64"/>
        <v>80</v>
      </c>
      <c r="AP23" s="307" t="str">
        <f t="shared" ca="1" si="65"/>
        <v>Liquid Bills</v>
      </c>
      <c r="AQ23" s="304" t="str">
        <f t="shared" ref="AQ23:AQ33" ca="1" si="84">IFERROR(MATCH($AQ$20,OFFSET($AC$1,AQ22,,1000),0)+AQ22,"")</f>
        <v/>
      </c>
      <c r="AR23" s="305" t="str">
        <f t="shared" ca="1" si="66"/>
        <v/>
      </c>
      <c r="AS23" s="306" t="str">
        <f t="shared" ca="1" si="67"/>
        <v/>
      </c>
      <c r="AT23" s="307" t="str">
        <f t="shared" ca="1" si="68"/>
        <v/>
      </c>
      <c r="AU23" s="304">
        <f t="shared" ref="AU23:AU33" ca="1" si="85">IFERROR(MATCH($AU$20,OFFSET($AC$1,AU22,,1000),0)+AU22,"")</f>
        <v>69</v>
      </c>
      <c r="AV23" s="305" t="str">
        <f t="shared" ca="1" si="69"/>
        <v>Paycheck 3</v>
      </c>
      <c r="AW23" s="306">
        <f t="shared" ca="1" si="70"/>
        <v>700</v>
      </c>
      <c r="AX23" s="307" t="str">
        <f t="shared" ca="1" si="71"/>
        <v>Income</v>
      </c>
      <c r="AY23" s="304" t="str">
        <f t="shared" ref="AY23:AY33" ca="1" si="86">IFERROR(MATCH($AY$20,OFFSET($AC$1,AY22,,1000),0)+AY22,"")</f>
        <v/>
      </c>
      <c r="AZ23" s="305" t="str">
        <f t="shared" ca="1" si="72"/>
        <v/>
      </c>
      <c r="BA23" s="306" t="str">
        <f t="shared" ca="1" si="73"/>
        <v/>
      </c>
      <c r="BB23" s="307" t="str">
        <f t="shared" ca="1" si="74"/>
        <v/>
      </c>
      <c r="BC23" s="304">
        <f t="shared" ref="BC23:BC33" ca="1" si="87">IFERROR(MATCH($BC$20,OFFSET($AC$1,BC22,,1000),0)+BC22,"")</f>
        <v>61</v>
      </c>
      <c r="BD23" s="305" t="str">
        <f t="shared" ca="1" si="75"/>
        <v>Paycheck 1</v>
      </c>
      <c r="BE23" s="306">
        <f t="shared" ca="1" si="76"/>
        <v>850</v>
      </c>
      <c r="BF23" s="307" t="str">
        <f t="shared" ca="1" si="77"/>
        <v>Income</v>
      </c>
      <c r="BG23" s="304" t="str">
        <f t="shared" ref="BG23:BG33" ca="1" si="88">IFERROR(MATCH($BG$20,OFFSET($AC$1,BG22,,1000),0)+BG22,"")</f>
        <v/>
      </c>
      <c r="BH23" s="305" t="str">
        <f t="shared" ca="1" si="78"/>
        <v/>
      </c>
      <c r="BI23" s="306" t="str">
        <f t="shared" ca="1" si="79"/>
        <v/>
      </c>
      <c r="BJ23" s="307" t="str">
        <f t="shared" ca="1" si="80"/>
        <v/>
      </c>
      <c r="BL23" s="416" t="str">
        <f ca="1">IF(OR(BM23="",BM23=0),"",MAX(BL$5:BL22)+1)</f>
        <v/>
      </c>
      <c r="BM23" s="321" t="str">
        <f ca="1">IFERROR(INDEX($AJ$6:$AJ$17, ROWS(BM$4:$BM21)), IFERROR(INDEX($AN$6:$AN$17, ROWS(BM$4:$BM21)-ROWS($AJ$6:$AJ$17)), IFERROR(INDEX($AR$6:$AR$17, ROWS(BM$4:$BM21)-ROWS($AJ$6:$AJ$17)-ROWS($AN$6:$AN$17)),IFERROR(INDEX($AV$6:$AV$17, ROWS(BM$4:$BM21)-ROWS($AJ$6:$AJ$17)-ROWS($AN$6:$AN$17)-ROWS($AR$6:$AR$17)),IFERROR(INDEX($AZ$6:$AZ$17, ROWS(BM$4:$BM21)-ROWS($AJ$6:$AJ$17)-ROWS($AN$6:$AN$17)-ROWS($AR$6:$AR$17)-ROWS($AV$6:$AV$17)),IFERROR(INDEX($BD$6:$BD$17, ROWS(BM$4:$BM21)-ROWS($AJ$6:$AJ$17)-ROWS($AN$6:$AN$17)-ROWS($AR$6:$AR$17)-ROWS($AV$6:$AV$17)-ROWS($AZ$6:$AZ$17)),IFERROR(INDEX($BH$6:$BH$17, ROWS(BM$4:$BM21)-ROWS($AJ$6:$AJ$17)-ROWS($AN$6:$AN$17)-ROWS($AR$6:$AR$17)-ROWS($AV$6:$AV$17)-ROWS($AZ$6:$AZ$17)-ROWS($BD$6:$BD$17)), "")))))))</f>
        <v/>
      </c>
      <c r="BN23" s="321" t="str">
        <f t="shared" ca="1" si="30"/>
        <v/>
      </c>
      <c r="BO23" s="321" t="str">
        <f ca="1">IF(OR(BP23="",BP23=0),"",MAX(BO$5:BO22)+1)</f>
        <v/>
      </c>
      <c r="BP23" s="321" t="str">
        <f ca="1">IFERROR(INDEX($AK$6:$AK$17, ROWS($BP$4:BP21)), IFERROR(INDEX($AO$6:$AO$17, ROWS($BP$4:BP21)-ROWS($AK$6:$AK$17)), IFERROR(INDEX($AS$6:$AS$17, ROWS($BP$4:BP21)-ROWS($AK$6:$AK$17)-ROWS($AO$6:$AO$17)),IFERROR(INDEX($AW$6:$AW$17, ROWS($BP$4:BP21)-ROWS($AK$6:$AK$17)-ROWS($AO$6:$AO$17)-ROWS($AS$6:$AS$17)),IFERROR(INDEX($BA$6:$BA$17, ROWS($BP$4:BP21)-ROWS($AK$6:$AK$17)-ROWS($AO$6:$AO$17)-ROWS($AS$6:$AS$17)-ROWS($AW$6:$AW$17)),IFERROR(INDEX($BE$6:$BE$17, ROWS($BP$4:BP21)-ROWS($AK$6:$AK$17)-ROWS($AO$6:$AO$17)-ROWS($AS$6:$AS$17)-ROWS($AW$6:$AW$17)-ROWS($BA$6:$BA$17)),IFERROR(INDEX($BI$6:$BI$17, ROWS($BP$4:BP21)-ROWS($AK$6:$AK$17)-ROWS($AO$6:$AO$17)-ROWS($AS$6:$AS$17)-ROWS($AW$6:$AW$17)-ROWS($BA$6:$BA$17)-ROWS($BE$6:$BE$17)), "")))))))</f>
        <v/>
      </c>
      <c r="BQ23" s="321" t="str">
        <f t="shared" ca="1" si="31"/>
        <v/>
      </c>
      <c r="BR23" s="417" t="str">
        <f t="shared" ca="1" si="32"/>
        <v/>
      </c>
      <c r="BS23" s="416" t="str">
        <f ca="1">IF(OR(BT23="",BT23=0),"",MAX(BS$5:BS22)+1)</f>
        <v/>
      </c>
      <c r="BT23" s="321" t="str">
        <f ca="1">IFERROR(INDEX($AJ$22:$AJ$33, ROWS($BT$4:BT21)), IFERROR(INDEX($AN$22:$AN$33, ROWS($BT$4:BT21)-ROWS($AJ$22:$AJ$33)), IFERROR(INDEX($AR$22:$AR$33, ROWS($BT$4:BT21)-ROWS($AJ$22:$AJ$33)-ROWS($AN$22:$AN$33)),IFERROR(INDEX($AV$22:$AV$33, ROWS($BT$4:BT21)-ROWS($AJ$22:$AJ$33)-ROWS($AN$22:$AN$33)-ROWS($AR$22:$AR$33)),IFERROR(INDEX($AZ$22:$AZ$33, ROWS($BT$4:BT21)-ROWS($AJ$22:$AJ$33)-ROWS($AN$22:$AN$33)-ROWS($AR$22:$AR$33)-ROWS($AV$22:$AV$33)),IFERROR(INDEX($BD$22:$BD$33, ROWS($BT$4:BT21)-ROWS($AJ$22:$AJ$33)-ROWS($AN$22:$AN$33)-ROWS($AR$22:$AR$33)-ROWS($AV$22:$AV$33)-ROWS($AZ$22:$AZ$33)),IFERROR(INDEX($BH$22:$BH$33, ROWS($BT$4:BT21)-ROWS($AJ$22:$AJ$33)-ROWS($AN$22:$AN$33)-ROWS($AR$22:$AR$33)-ROWS($AV$22:$AV$33)-ROWS($AZ$22:$AZ$33)-ROWS($BD$22:$BD$33)), "")))))))</f>
        <v/>
      </c>
      <c r="BU23" s="321" t="str">
        <f t="shared" ca="1" si="33"/>
        <v/>
      </c>
      <c r="BV23" s="321" t="str">
        <f ca="1">IF(OR(BW23="",BW23=0),"",MAX(BV$5:BV22)+1)</f>
        <v/>
      </c>
      <c r="BW23" s="321" t="str">
        <f ca="1">IFERROR(INDEX($AK$22:$AK$33, ROWS($BW$4:BW21)), IFERROR(INDEX($AO$22:$AO$33, ROWS($BW$4:BW21)-ROWS($AK$22:$AK$33)), IFERROR(INDEX($AS$22:$AS$33, ROWS($BW$4:BW21)-ROWS($AK$22:$AK$33)-ROWS($AO$22:$AO$33)),IFERROR(INDEX($AW$22:$AW$33, ROWS($BW$4:BW21)-ROWS($AK$22:$AK$33)-ROWS($AO$22:$AO$33)-ROWS($AS$22:$AS$33)),IFERROR(INDEX($BA$22:$BA$33, ROWS($BW$4:BW21)-ROWS($AK$22:$AK$33)-ROWS($AO$22:$AO$33)-ROWS($AS$22:$AS$33)-ROWS($AW$22:$AW$33)),IFERROR(INDEX($BE$22:$BE$33, ROWS($BW$4:BW21)-ROWS($AK$22:$AK$33)-ROWS($AO$22:$AO$33)-ROWS($AS$22:$AS$33)-ROWS($AW$22:$AW$33)-ROWS($BA$22:$BA$33)),IFERROR(INDEX($BI$22:$BI$33, ROWS($BW$4:BW21)-ROWS($AK$22:$AK$33)-ROWS($AO$22:$AO$33)-ROWS($AS$22:$AS$33)-ROWS($AW$22:$AW$33)-ROWS($BA$22:$BA$33)-ROWS($BE$22:$BE$33)), "")))))))</f>
        <v/>
      </c>
      <c r="BX23" s="321" t="str">
        <f t="shared" ca="1" si="34"/>
        <v/>
      </c>
      <c r="BY23" s="417" t="str">
        <f t="shared" ca="1" si="35"/>
        <v/>
      </c>
      <c r="BZ23" s="416" t="str">
        <f ca="1">IF(OR(CA23="",CA23=0),"",MAX(BZ$5:BZ22)+1)</f>
        <v/>
      </c>
      <c r="CA23" s="321" t="str">
        <f ca="1">IFERROR(INDEX($AJ$38:$AJ$49, ROWS($CA$4:CA21)), IFERROR(INDEX($AN$38:$AN$49, ROWS($CA$4:CA21)-ROWS($AJ$38:$AJ$49)), IFERROR(INDEX($AR$38:$AR$49, ROWS($CA$4:CA21)-ROWS($AJ$38:$AJ$49)-ROWS($AN$38:$AN$49)),IFERROR(INDEX($AV$38:$AV$49, ROWS($CA$4:CA21)-ROWS($AJ$38:$AJ$49)-ROWS($AN$38:$AN$49)-ROWS($AR$38:$AR$49)),IFERROR(INDEX($AZ$38:$AZ$49, ROWS($CA$4:CA21)-ROWS($AJ$38:$AJ$49)-ROWS($AN$38:$AN$49)-ROWS($AR$38:$AR$49)-ROWS($AV$38:$AV$49)),IFERROR(INDEX($BD$38:$BD$49, ROWS($CA$4:CA21)-ROWS($AJ$38:$AJ$49)-ROWS($AN$38:$AN$49)-ROWS($AR$38:$AR$49)-ROWS($AV$38:$AV$49)-ROWS($AZ$38:$AZ$49)),IFERROR(INDEX($BH$38:$BH$49, ROWS($CA$4:CA21)-ROWS($AJ$38:$AJ$49)-ROWS($AN$38:$AN$49)-ROWS($AR$38:$AR$49)-ROWS($AV$38:$AV$49)-ROWS($AZ$38:$AZ$49)-ROWS($BD$38:$BD$49)), "")))))))</f>
        <v/>
      </c>
      <c r="CB23" s="321" t="str">
        <f t="shared" ca="1" si="36"/>
        <v/>
      </c>
      <c r="CC23" s="321" t="str">
        <f ca="1">IF(OR(CD23="",CD23=0),"",MAX(CC$5:CC22)+1)</f>
        <v/>
      </c>
      <c r="CD23" s="321" t="str">
        <f ca="1">IFERROR(INDEX($AK$38:$AK$49, ROWS($CD$4:CD21)), IFERROR(INDEX($AO$38:$AO$49, ROWS($CD$4:CD21)-ROWS($AK$38:$AK$49)), IFERROR(INDEX($AS$38:$AS$49, ROWS($CD$4:CD21)-ROWS($AK$38:$AK$49)-ROWS($AO$38:$AO$49)),IFERROR(INDEX($AW$38:$AW$49, ROWS($CD$4:CD21)-ROWS($AK$38:$AK$49)-ROWS($AO$38:$AO$49)-ROWS($AS$38:$AS$49)),IFERROR(INDEX($BA$38:$BA$49, ROWS($CD$4:CD21)-ROWS($AK$38:$AK$49)-ROWS($AO$38:$AO$49)-ROWS($AS$38:$AS$49)-ROWS($AW$38:$AW$49)),IFERROR(INDEX($BE$38:$BE$49, ROWS($CD$4:CD21)-ROWS($AK$38:$AK$49)-ROWS($AO$38:$AO$49)-ROWS($AS$38:$AS$49)-ROWS($AW$38:$AW$49)-ROWS($BA$38:$BA$49)),IFERROR(INDEX($BI$38:$BI$49, ROWS($CD$4:CD21)-ROWS($AK$38:$AK$49)-ROWS($AO$38:$AO$49)-ROWS($AS$38:$AS$49)-ROWS($AW$38:$AW$49)-ROWS($BA$38:$BA$49)-ROWS($BE$38:$BE$49)), "")))))))</f>
        <v/>
      </c>
      <c r="CE23" s="321" t="str">
        <f t="shared" ca="1" si="37"/>
        <v/>
      </c>
      <c r="CF23" s="417" t="str">
        <f t="shared" ca="1" si="38"/>
        <v/>
      </c>
      <c r="CG23" s="416" t="str">
        <f ca="1">IF(OR(CH23="",CH23=0),"",MAX(CG$5:CG22)+1)</f>
        <v/>
      </c>
      <c r="CH23" s="321" t="str">
        <f ca="1">IFERROR(INDEX($AJ$54:$AJ$65, ROWS($CH$4:CH21)), IFERROR(INDEX($AN$54:$AN$65, ROWS($CH$4:CH21)-ROWS($AJ$54:$AJ$65)), IFERROR(INDEX($AR$54:$AR$65, ROWS($CH$4:CH21)-ROWS($AJ$54:$AJ$65)-ROWS($AN$54:$AN$65)),IFERROR(INDEX($AV$54:$AV$65, ROWS($CH$4:CH21)-ROWS($AJ$54:$AJ$65)-ROWS($AN$54:$AN$65)-ROWS($AR$54:$AR$65)),IFERROR(INDEX($AZ$54:$AZ$65, ROWS($CH$4:CH21)-ROWS($AJ$54:$AJ$65)-ROWS($AN$54:$AN$65)-ROWS($AR$54:$AR$65)-ROWS($AV$54:$AV$65)),IFERROR(INDEX($BD$54:$BD$65, ROWS($CH$4:CH21)-ROWS($AJ$54:$AJ$65)-ROWS($AN$54:$AN$65)-ROWS($AR$54:$AR$65)-ROWS($AV$54:$AV$65)-ROWS($AZ$54:$AZ$65)),IFERROR(INDEX($BH$54:$BH$65, ROWS($CH$4:CH21)-ROWS($AJ$54:$AJ$65)-ROWS($AN$54:$AN$65)-ROWS($AR$54:$AR$65)-ROWS($AV$54:$AV$65)-ROWS($AZ$54:$AZ$65)-ROWS($BD$54:$BD$65)), "")))))))</f>
        <v/>
      </c>
      <c r="CI23" s="321" t="str">
        <f t="shared" ca="1" si="39"/>
        <v/>
      </c>
      <c r="CJ23" s="321" t="str">
        <f ca="1">IF(OR(CK23="",CK23=0),"",MAX(CJ$5:CJ22)+1)</f>
        <v/>
      </c>
      <c r="CK23" s="321" t="str">
        <f ca="1">IFERROR(INDEX($AK$54:$AK$65, ROWS($CK$4:CK21)), IFERROR(INDEX($AO$54:$AO$65, ROWS($CK$4:CK21)-ROWS($AK$54:$AK$65)), IFERROR(INDEX($AS$54:$AS$65, ROWS($CK$4:CK21)-ROWS($AK$54:$AK$65)-ROWS($AO$54:$AO$65)),IFERROR(INDEX($AW$54:$AW$65, ROWS($CK$4:CK21)-ROWS($AK$54:$AK$65)-ROWS($AO$54:$AO$65)-ROWS($AS$54:$AS$65)),IFERROR(INDEX($BA$54:$BA$65, ROWS($CK$4:CK21)-ROWS($AK$54:$AK$65)-ROWS($AO$54:$AO$65)-ROWS($AS$54:$AS$65)-ROWS($AW$54:$AW$65)),IFERROR(INDEX($BE$54:$BE$65, ROWS($CK$4:CK21)-ROWS($AK$54:$AK$65)-ROWS($AO$54:$AO$65)-ROWS($AS$54:$AS$65)-ROWS($AW$54:$AW$65)-ROWS($BA$54:$BA$65)),IFERROR(INDEX($BI$54:$BI$65, ROWS($CK$4:CK21)-ROWS($AK$54:$AK$65)-ROWS($AO$54:$AO$65)-ROWS($AS$54:$AS$65)-ROWS($AW$54:$AW$65)-ROWS($BA$54:$BA$65)-ROWS($BE$54:$BE$65)), "")))))))</f>
        <v/>
      </c>
      <c r="CL23" s="321" t="str">
        <f t="shared" ca="1" si="40"/>
        <v/>
      </c>
      <c r="CM23" s="417" t="str">
        <f t="shared" ca="1" si="41"/>
        <v/>
      </c>
      <c r="CN23" s="416" t="str">
        <f ca="1">IF(OR(CO23="",CO23=0),"",MAX(CN$5:CN22)+1)</f>
        <v/>
      </c>
      <c r="CO23" s="321" t="str">
        <f ca="1">IFERROR(INDEX($AJ$70:$AJ$81, ROWS($CO$4:CO21)), IFERROR(INDEX($AN$70:$AN$81, ROWS($CO$4:CO21)-ROWS($AJ$70:$AJ$81)), IFERROR(INDEX($AR$70:$AR$81, ROWS($CO$4:CO21)-ROWS($AJ$70:$AJ$81)-ROWS($AN$70:$AN$81)),IFERROR(INDEX($AV$70:$AV$81, ROWS($CO$4:CO21)-ROWS($AJ$70:$AJ$81)-ROWS($AN$70:$AN$81)-ROWS($AR$70:$AR$81)),IFERROR(INDEX($AZ$70:$AZ$81, ROWS($CO$4:CO21)-ROWS($AJ$70:$AJ$81)-ROWS($AN$70:$AN$81)-ROWS($AR$70:$AR$81)-ROWS($AV$70:$AV$81)),IFERROR(INDEX($BD$70:$BD$81, ROWS($CO$4:CO21)-ROWS($AJ$70:$AJ$81)-ROWS($AN$70:$AN$81)-ROWS($AR$70:$AR$81)-ROWS($AV$70:$AV$81)-ROWS($AZ$70:$AZ$81)),IFERROR(INDEX($BH$70:$BH$81, ROWS($CO$4:CO21)-ROWS($AJ$70:$AJ$81)-ROWS($AN$70:$AN$81)-ROWS($AR$70:$AR$81)-ROWS($AV$70:$AV$81)-ROWS($AZ$70:$AZ$81)-ROWS($BD$70:$BD$81)), "")))))))</f>
        <v/>
      </c>
      <c r="CP23" s="321" t="str">
        <f t="shared" ca="1" si="42"/>
        <v/>
      </c>
      <c r="CQ23" s="321" t="str">
        <f ca="1">IF(OR(CR23="",CR23=0),"",MAX(CQ$5:CQ22)+1)</f>
        <v/>
      </c>
      <c r="CR23" s="321" t="str">
        <f ca="1">IFERROR(INDEX($AK$70:$AK$81, ROWS($CR$4:CR21)), IFERROR(INDEX($AO$70:$AO$81, ROWS($CR$4:CR21)-ROWS($AK$70:$AK$81)), IFERROR(INDEX($AS$70:$AS$81, ROWS($CR$4:CR21)-ROWS($AK$70:$AK$81)-ROWS($AO$70:$AO$81)),IFERROR(INDEX($AW$70:$AW$81, ROWS($CR$4:CR21)-ROWS($AK$70:$AK$81)-ROWS($AO$70:$AO$81)-ROWS($AS$70:$AS$81)),IFERROR(INDEX($BA$70:$BA$81, ROWS($CR$4:CR21)-ROWS($AK$70:$AK$81)-ROWS($AO$70:$AO$81)-ROWS($AS$70:$AS$81)-ROWS($AW$70:$AW$81)),IFERROR(INDEX($BE$70:$BE$81, ROWS($CR$4:CR21)-ROWS($AK$70:$AK$81)-ROWS($AO$70:$AO$81)-ROWS($AS$70:$AS$81)-ROWS($AW$70:$AW$81)-ROWS($BA$70:$BA$81)),IFERROR(INDEX($BI$70:$BI$81, ROWS($CR$4:CR21)-ROWS($AK$70:$AK$81)-ROWS($AO$70:$AO$81)-ROWS($AS$70:$AS$81)-ROWS($AW$70:$AW$81)-ROWS($BA$70:$BA$81)-ROWS($BE$70:$BE$81)), "")))))))</f>
        <v/>
      </c>
      <c r="CS23" s="321" t="str">
        <f t="shared" ca="1" si="43"/>
        <v/>
      </c>
      <c r="CT23" s="417" t="str">
        <f t="shared" ca="1" si="44"/>
        <v/>
      </c>
      <c r="CU23" s="416" t="str">
        <f>IF(OR(CV23="",CV23=0),"",MAX(CU$5:CU22)+1)</f>
        <v/>
      </c>
      <c r="CV23" s="321">
        <f>IFERROR(INDEX($AJ$86:$AJ$97, ROWS($CV$4:CV21)), IFERROR(INDEX($AN$86:$AN$97, ROWS($CV$4:CV21)-ROWS($AJ$86:$AJ$97)), ""))</f>
        <v>0</v>
      </c>
      <c r="CW23" s="321" t="str">
        <f t="shared" si="45"/>
        <v/>
      </c>
      <c r="CX23" s="321" t="str">
        <f>IF(OR(CY23="",CY23=0),"",MAX(CX$5:CX22)+1)</f>
        <v/>
      </c>
      <c r="CY23" s="321">
        <f>IFERROR(INDEX($AK$86:$AK$97, ROWS($CY$4:CY21)), IFERROR(INDEX($AO$86:$AO$97, ROWS($CY$4:CY21)-ROWS($AK$86:$AK$97)), ""))</f>
        <v>0</v>
      </c>
      <c r="CZ23" s="321" t="str">
        <f t="shared" si="46"/>
        <v/>
      </c>
      <c r="DA23" s="417" t="str">
        <f t="shared" si="47"/>
        <v/>
      </c>
      <c r="DC23" s="439" t="str">
        <f ca="1">IF(OR(DD23="",DD23=0),"",MAX(DC$5:DC22)+1)</f>
        <v/>
      </c>
      <c r="DD23" s="436" t="str">
        <f t="shared" ca="1" si="48"/>
        <v/>
      </c>
      <c r="DE23" s="422" t="str">
        <f t="shared" ca="1" si="49"/>
        <v/>
      </c>
      <c r="DF23" s="433" t="str">
        <f ca="1">IF(OR(DG23="",DG23=0),"",MAX(DF$5:DF22)+1)</f>
        <v/>
      </c>
      <c r="DG23" s="420" t="str">
        <f t="shared" ca="1" si="50"/>
        <v/>
      </c>
      <c r="DH23" s="422" t="str">
        <f t="shared" ca="1" si="51"/>
        <v/>
      </c>
      <c r="DI23" s="420" t="str">
        <f t="shared" ca="1" si="52"/>
        <v/>
      </c>
      <c r="DJ23" s="422" t="str">
        <f t="shared" ca="1" si="53"/>
        <v/>
      </c>
      <c r="DK23" s="420" t="str">
        <f t="shared" ca="1" si="54"/>
        <v/>
      </c>
      <c r="DL23" s="422" t="str">
        <f t="shared" ca="1" si="55"/>
        <v/>
      </c>
      <c r="DN23" s="292"/>
      <c r="DO23" s="292"/>
      <c r="DP23" s="292"/>
      <c r="DQ23" s="292"/>
      <c r="DR23" s="292"/>
      <c r="DS23" s="292"/>
    </row>
    <row r="24" spans="1:123" s="292" customFormat="1" ht="15" customHeight="1" thickTop="1" thickBot="1" x14ac:dyDescent="0.35">
      <c r="A24" s="1181" t="str">
        <f ca="1">IF(ISERROR(MATCH(A23,event_dates,0)+MATCH(A23,OFFSET(event_dates,MATCH(A23,event_dates,0),0,500,1),0)),"",INDEX(events,MATCH(A23,event_dates,0)+MATCH(A23,OFFSET(event_dates,MATCH(A23,event_dates,0),0,500,1),0)))</f>
        <v/>
      </c>
      <c r="B24" s="1182"/>
      <c r="C24" s="1181" t="str">
        <f ca="1">IF(ISERROR(MATCH(C23,event_dates,0)+MATCH(C23,OFFSET(event_dates,MATCH(C23,event_dates,0),0,500,1),0)),"",INDEX(events,MATCH(C23,event_dates,0)+MATCH(C23,OFFSET(event_dates,MATCH(C23,event_dates,0),0,500,1),0)))</f>
        <v/>
      </c>
      <c r="D24" s="1182"/>
      <c r="E24" s="1181" t="str">
        <f ca="1">IF(ISERROR(MATCH(E23,event_dates,0)+MATCH(E23,OFFSET(event_dates,MATCH(E23,event_dates,0),0,500,1),0)),"",INDEX(events,MATCH(E23,event_dates,0)+MATCH(E23,OFFSET(event_dates,MATCH(E23,event_dates,0),0,500,1),0)))</f>
        <v/>
      </c>
      <c r="F24" s="1182"/>
      <c r="G24" s="1181" t="str">
        <f ca="1">IF(ISERROR(MATCH(G23,event_dates,0)+MATCH(G23,OFFSET(event_dates,MATCH(G23,event_dates,0),0,500,1),0)),"",INDEX(events,MATCH(G23,event_dates,0)+MATCH(G23,OFFSET(event_dates,MATCH(G23,event_dates,0),0,500,1),0)))</f>
        <v/>
      </c>
      <c r="H24" s="1182"/>
      <c r="I24" s="1181" t="str">
        <f ca="1">IF(ISERROR(MATCH(I23,event_dates,0)+MATCH(I23,OFFSET(event_dates,MATCH(I23,event_dates,0),0,500,1),0)),"",INDEX(events,MATCH(I23,event_dates,0)+MATCH(I23,OFFSET(event_dates,MATCH(I23,event_dates,0),0,500,1),0)))</f>
        <v/>
      </c>
      <c r="J24" s="1182"/>
      <c r="K24" s="1181" t="str">
        <f ca="1">IF(ISERROR(MATCH(K23,event_dates,0)+MATCH(K23,OFFSET(event_dates,MATCH(K23,event_dates,0),0,500,1),0)),"",INDEX(events,MATCH(K23,event_dates,0)+MATCH(K23,OFFSET(event_dates,MATCH(K23,event_dates,0),0,500,1),0)))</f>
        <v/>
      </c>
      <c r="L24" s="1182"/>
      <c r="M24" s="1181" t="str">
        <f ca="1">IF(ISERROR(MATCH(M23,event_dates,0)+MATCH(M23,OFFSET(event_dates,MATCH(M23,event_dates,0),0,500,1),0)),"",INDEX(events,MATCH(M23,event_dates,0)+MATCH(M23,OFFSET(event_dates,MATCH(M23,event_dates,0),0,500,1),0)))</f>
        <v/>
      </c>
      <c r="N24" s="1182"/>
      <c r="P24" s="295" t="str">
        <f t="shared" ref="P24:P28" ca="1" si="89">IF(DN67="","",DN67)</f>
        <v>Auto Insurance - 180</v>
      </c>
      <c r="Q24" s="295" t="str">
        <f t="shared" ca="1" si="81"/>
        <v>Boat Loan - 300</v>
      </c>
      <c r="R24" s="295" t="str">
        <f t="shared" ca="1" si="81"/>
        <v>Car 1 Gas - 50</v>
      </c>
      <c r="S24" s="296" t="str">
        <f t="shared" ca="1" si="81"/>
        <v/>
      </c>
      <c r="T24" s="295" t="str">
        <f t="shared" ca="1" si="81"/>
        <v/>
      </c>
      <c r="U24" s="295" t="str">
        <f t="shared" ca="1" si="81"/>
        <v/>
      </c>
      <c r="V24" s="1158" t="s">
        <v>502</v>
      </c>
      <c r="W24" s="1159"/>
      <c r="X24" s="445">
        <f ca="1">IF(DP72="",0,DP72)</f>
        <v>785</v>
      </c>
      <c r="Y24"/>
      <c r="AB24" s="299"/>
      <c r="AC24" s="359" t="str">
        <f>IF('Data Entry'!B30="","",'Data Entry'!B30)</f>
        <v/>
      </c>
      <c r="AD24" s="360" t="str">
        <f>IF('Data Entry'!A30="","",'Data Entry'!A30)</f>
        <v/>
      </c>
      <c r="AE24" s="364" t="str">
        <f>IF('Data Entry'!C30="","",'Data Entry'!C30)</f>
        <v/>
      </c>
      <c r="AF24" s="403" t="str">
        <f>IF('Data Entry'!E30="","",'Data Entry'!E30)</f>
        <v/>
      </c>
      <c r="AG24" s="300"/>
      <c r="AH24"/>
      <c r="AI24" s="304" t="str">
        <f t="shared" ca="1" si="82"/>
        <v/>
      </c>
      <c r="AJ24" s="305" t="str">
        <f t="shared" ca="1" si="60"/>
        <v/>
      </c>
      <c r="AK24" s="306" t="str">
        <f t="shared" ca="1" si="61"/>
        <v/>
      </c>
      <c r="AL24" s="307" t="str">
        <f t="shared" ca="1" si="62"/>
        <v/>
      </c>
      <c r="AM24" s="304" t="str">
        <f t="shared" ca="1" si="83"/>
        <v/>
      </c>
      <c r="AN24" s="305" t="str">
        <f t="shared" ca="1" si="63"/>
        <v/>
      </c>
      <c r="AO24" s="306" t="str">
        <f t="shared" ca="1" si="64"/>
        <v/>
      </c>
      <c r="AP24" s="307" t="str">
        <f t="shared" ca="1" si="65"/>
        <v/>
      </c>
      <c r="AQ24" s="304" t="str">
        <f t="shared" ca="1" si="84"/>
        <v/>
      </c>
      <c r="AR24" s="305" t="str">
        <f t="shared" ca="1" si="66"/>
        <v/>
      </c>
      <c r="AS24" s="306" t="str">
        <f t="shared" ca="1" si="67"/>
        <v/>
      </c>
      <c r="AT24" s="307" t="str">
        <f t="shared" ca="1" si="68"/>
        <v/>
      </c>
      <c r="AU24" s="304" t="str">
        <f t="shared" ca="1" si="85"/>
        <v/>
      </c>
      <c r="AV24" s="305" t="str">
        <f t="shared" ca="1" si="69"/>
        <v/>
      </c>
      <c r="AW24" s="306" t="str">
        <f t="shared" ca="1" si="70"/>
        <v/>
      </c>
      <c r="AX24" s="307" t="str">
        <f t="shared" ca="1" si="71"/>
        <v/>
      </c>
      <c r="AY24" s="304" t="str">
        <f t="shared" ca="1" si="86"/>
        <v/>
      </c>
      <c r="AZ24" s="305" t="str">
        <f t="shared" ca="1" si="72"/>
        <v/>
      </c>
      <c r="BA24" s="306" t="str">
        <f t="shared" ca="1" si="73"/>
        <v/>
      </c>
      <c r="BB24" s="307" t="str">
        <f t="shared" ca="1" si="74"/>
        <v/>
      </c>
      <c r="BC24" s="304" t="str">
        <f t="shared" ca="1" si="87"/>
        <v/>
      </c>
      <c r="BD24" s="305" t="str">
        <f t="shared" ca="1" si="75"/>
        <v/>
      </c>
      <c r="BE24" s="306" t="str">
        <f t="shared" ca="1" si="76"/>
        <v/>
      </c>
      <c r="BF24" s="307" t="str">
        <f t="shared" ca="1" si="77"/>
        <v/>
      </c>
      <c r="BG24" s="304" t="str">
        <f t="shared" ca="1" si="88"/>
        <v/>
      </c>
      <c r="BH24" s="305" t="str">
        <f t="shared" ca="1" si="78"/>
        <v/>
      </c>
      <c r="BI24" s="306" t="str">
        <f t="shared" ca="1" si="79"/>
        <v/>
      </c>
      <c r="BJ24" s="307" t="str">
        <f t="shared" ca="1" si="80"/>
        <v/>
      </c>
      <c r="BL24" s="418" t="str">
        <f ca="1">IF(OR(BM24="",BM24=0),"",MAX(BL$5:BL23)+1)</f>
        <v/>
      </c>
      <c r="BM24" s="320" t="str">
        <f ca="1">IFERROR(INDEX($AJ$6:$AJ$17, ROWS(BM$4:$BM22)), IFERROR(INDEX($AN$6:$AN$17, ROWS(BM$4:$BM22)-ROWS($AJ$6:$AJ$17)), IFERROR(INDEX($AR$6:$AR$17, ROWS(BM$4:$BM22)-ROWS($AJ$6:$AJ$17)-ROWS($AN$6:$AN$17)),IFERROR(INDEX($AV$6:$AV$17, ROWS(BM$4:$BM22)-ROWS($AJ$6:$AJ$17)-ROWS($AN$6:$AN$17)-ROWS($AR$6:$AR$17)),IFERROR(INDEX($AZ$6:$AZ$17, ROWS(BM$4:$BM22)-ROWS($AJ$6:$AJ$17)-ROWS($AN$6:$AN$17)-ROWS($AR$6:$AR$17)-ROWS($AV$6:$AV$17)),IFERROR(INDEX($BD$6:$BD$17, ROWS(BM$4:$BM22)-ROWS($AJ$6:$AJ$17)-ROWS($AN$6:$AN$17)-ROWS($AR$6:$AR$17)-ROWS($AV$6:$AV$17)-ROWS($AZ$6:$AZ$17)),IFERROR(INDEX($BH$6:$BH$17, ROWS(BM$4:$BM22)-ROWS($AJ$6:$AJ$17)-ROWS($AN$6:$AN$17)-ROWS($AR$6:$AR$17)-ROWS($AV$6:$AV$17)-ROWS($AZ$6:$AZ$17)-ROWS($BD$6:$BD$17)), "")))))))</f>
        <v/>
      </c>
      <c r="BN24" s="320" t="str">
        <f t="shared" ca="1" si="30"/>
        <v/>
      </c>
      <c r="BO24" s="320" t="str">
        <f ca="1">IF(OR(BP24="",BP24=0),"",MAX(BO$5:BO23)+1)</f>
        <v/>
      </c>
      <c r="BP24" s="320" t="str">
        <f ca="1">IFERROR(INDEX($AK$6:$AK$17, ROWS($BP$4:BP22)), IFERROR(INDEX($AO$6:$AO$17, ROWS($BP$4:BP22)-ROWS($AK$6:$AK$17)), IFERROR(INDEX($AS$6:$AS$17, ROWS($BP$4:BP22)-ROWS($AK$6:$AK$17)-ROWS($AO$6:$AO$17)),IFERROR(INDEX($AW$6:$AW$17, ROWS($BP$4:BP22)-ROWS($AK$6:$AK$17)-ROWS($AO$6:$AO$17)-ROWS($AS$6:$AS$17)),IFERROR(INDEX($BA$6:$BA$17, ROWS($BP$4:BP22)-ROWS($AK$6:$AK$17)-ROWS($AO$6:$AO$17)-ROWS($AS$6:$AS$17)-ROWS($AW$6:$AW$17)),IFERROR(INDEX($BE$6:$BE$17, ROWS($BP$4:BP22)-ROWS($AK$6:$AK$17)-ROWS($AO$6:$AO$17)-ROWS($AS$6:$AS$17)-ROWS($AW$6:$AW$17)-ROWS($BA$6:$BA$17)),IFERROR(INDEX($BI$6:$BI$17, ROWS($BP$4:BP22)-ROWS($AK$6:$AK$17)-ROWS($AO$6:$AO$17)-ROWS($AS$6:$AS$17)-ROWS($AW$6:$AW$17)-ROWS($BA$6:$BA$17)-ROWS($BE$6:$BE$17)), "")))))))</f>
        <v/>
      </c>
      <c r="BQ24" s="320" t="str">
        <f t="shared" ca="1" si="31"/>
        <v/>
      </c>
      <c r="BR24" s="419" t="str">
        <f t="shared" ca="1" si="32"/>
        <v/>
      </c>
      <c r="BS24" s="418" t="str">
        <f ca="1">IF(OR(BT24="",BT24=0),"",MAX(BS$5:BS23)+1)</f>
        <v/>
      </c>
      <c r="BT24" s="320" t="str">
        <f ca="1">IFERROR(INDEX($AJ$22:$AJ$33, ROWS($BT$4:BT22)), IFERROR(INDEX($AN$22:$AN$33, ROWS($BT$4:BT22)-ROWS($AJ$22:$AJ$33)), IFERROR(INDEX($AR$22:$AR$33, ROWS($BT$4:BT22)-ROWS($AJ$22:$AJ$33)-ROWS($AN$22:$AN$33)),IFERROR(INDEX($AV$22:$AV$33, ROWS($BT$4:BT22)-ROWS($AJ$22:$AJ$33)-ROWS($AN$22:$AN$33)-ROWS($AR$22:$AR$33)),IFERROR(INDEX($AZ$22:$AZ$33, ROWS($BT$4:BT22)-ROWS($AJ$22:$AJ$33)-ROWS($AN$22:$AN$33)-ROWS($AR$22:$AR$33)-ROWS($AV$22:$AV$33)),IFERROR(INDEX($BD$22:$BD$33, ROWS($BT$4:BT22)-ROWS($AJ$22:$AJ$33)-ROWS($AN$22:$AN$33)-ROWS($AR$22:$AR$33)-ROWS($AV$22:$AV$33)-ROWS($AZ$22:$AZ$33)),IFERROR(INDEX($BH$22:$BH$33, ROWS($BT$4:BT22)-ROWS($AJ$22:$AJ$33)-ROWS($AN$22:$AN$33)-ROWS($AR$22:$AR$33)-ROWS($AV$22:$AV$33)-ROWS($AZ$22:$AZ$33)-ROWS($BD$22:$BD$33)), "")))))))</f>
        <v/>
      </c>
      <c r="BU24" s="320" t="str">
        <f t="shared" ca="1" si="33"/>
        <v/>
      </c>
      <c r="BV24" s="320" t="str">
        <f ca="1">IF(OR(BW24="",BW24=0),"",MAX(BV$5:BV23)+1)</f>
        <v/>
      </c>
      <c r="BW24" s="320" t="str">
        <f ca="1">IFERROR(INDEX($AK$22:$AK$33, ROWS($BW$4:BW22)), IFERROR(INDEX($AO$22:$AO$33, ROWS($BW$4:BW22)-ROWS($AK$22:$AK$33)), IFERROR(INDEX($AS$22:$AS$33, ROWS($BW$4:BW22)-ROWS($AK$22:$AK$33)-ROWS($AO$22:$AO$33)),IFERROR(INDEX($AW$22:$AW$33, ROWS($BW$4:BW22)-ROWS($AK$22:$AK$33)-ROWS($AO$22:$AO$33)-ROWS($AS$22:$AS$33)),IFERROR(INDEX($BA$22:$BA$33, ROWS($BW$4:BW22)-ROWS($AK$22:$AK$33)-ROWS($AO$22:$AO$33)-ROWS($AS$22:$AS$33)-ROWS($AW$22:$AW$33)),IFERROR(INDEX($BE$22:$BE$33, ROWS($BW$4:BW22)-ROWS($AK$22:$AK$33)-ROWS($AO$22:$AO$33)-ROWS($AS$22:$AS$33)-ROWS($AW$22:$AW$33)-ROWS($BA$22:$BA$33)),IFERROR(INDEX($BI$22:$BI$33, ROWS($BW$4:BW22)-ROWS($AK$22:$AK$33)-ROWS($AO$22:$AO$33)-ROWS($AS$22:$AS$33)-ROWS($AW$22:$AW$33)-ROWS($BA$22:$BA$33)-ROWS($BE$22:$BE$33)), "")))))))</f>
        <v/>
      </c>
      <c r="BX24" s="320" t="str">
        <f t="shared" ca="1" si="34"/>
        <v/>
      </c>
      <c r="BY24" s="419" t="str">
        <f t="shared" ca="1" si="35"/>
        <v/>
      </c>
      <c r="BZ24" s="418" t="str">
        <f ca="1">IF(OR(CA24="",CA24=0),"",MAX(BZ$5:BZ23)+1)</f>
        <v/>
      </c>
      <c r="CA24" s="320" t="str">
        <f ca="1">IFERROR(INDEX($AJ$38:$AJ$49, ROWS($CA$4:CA22)), IFERROR(INDEX($AN$38:$AN$49, ROWS($CA$4:CA22)-ROWS($AJ$38:$AJ$49)), IFERROR(INDEX($AR$38:$AR$49, ROWS($CA$4:CA22)-ROWS($AJ$38:$AJ$49)-ROWS($AN$38:$AN$49)),IFERROR(INDEX($AV$38:$AV$49, ROWS($CA$4:CA22)-ROWS($AJ$38:$AJ$49)-ROWS($AN$38:$AN$49)-ROWS($AR$38:$AR$49)),IFERROR(INDEX($AZ$38:$AZ$49, ROWS($CA$4:CA22)-ROWS($AJ$38:$AJ$49)-ROWS($AN$38:$AN$49)-ROWS($AR$38:$AR$49)-ROWS($AV$38:$AV$49)),IFERROR(INDEX($BD$38:$BD$49, ROWS($CA$4:CA22)-ROWS($AJ$38:$AJ$49)-ROWS($AN$38:$AN$49)-ROWS($AR$38:$AR$49)-ROWS($AV$38:$AV$49)-ROWS($AZ$38:$AZ$49)),IFERROR(INDEX($BH$38:$BH$49, ROWS($CA$4:CA22)-ROWS($AJ$38:$AJ$49)-ROWS($AN$38:$AN$49)-ROWS($AR$38:$AR$49)-ROWS($AV$38:$AV$49)-ROWS($AZ$38:$AZ$49)-ROWS($BD$38:$BD$49)), "")))))))</f>
        <v/>
      </c>
      <c r="CB24" s="320" t="str">
        <f t="shared" ca="1" si="36"/>
        <v/>
      </c>
      <c r="CC24" s="320" t="str">
        <f ca="1">IF(OR(CD24="",CD24=0),"",MAX(CC$5:CC23)+1)</f>
        <v/>
      </c>
      <c r="CD24" s="320" t="str">
        <f ca="1">IFERROR(INDEX($AK$38:$AK$49, ROWS($CD$4:CD22)), IFERROR(INDEX($AO$38:$AO$49, ROWS($CD$4:CD22)-ROWS($AK$38:$AK$49)), IFERROR(INDEX($AS$38:$AS$49, ROWS($CD$4:CD22)-ROWS($AK$38:$AK$49)-ROWS($AO$38:$AO$49)),IFERROR(INDEX($AW$38:$AW$49, ROWS($CD$4:CD22)-ROWS($AK$38:$AK$49)-ROWS($AO$38:$AO$49)-ROWS($AS$38:$AS$49)),IFERROR(INDEX($BA$38:$BA$49, ROWS($CD$4:CD22)-ROWS($AK$38:$AK$49)-ROWS($AO$38:$AO$49)-ROWS($AS$38:$AS$49)-ROWS($AW$38:$AW$49)),IFERROR(INDEX($BE$38:$BE$49, ROWS($CD$4:CD22)-ROWS($AK$38:$AK$49)-ROWS($AO$38:$AO$49)-ROWS($AS$38:$AS$49)-ROWS($AW$38:$AW$49)-ROWS($BA$38:$BA$49)),IFERROR(INDEX($BI$38:$BI$49, ROWS($CD$4:CD22)-ROWS($AK$38:$AK$49)-ROWS($AO$38:$AO$49)-ROWS($AS$38:$AS$49)-ROWS($AW$38:$AW$49)-ROWS($BA$38:$BA$49)-ROWS($BE$38:$BE$49)), "")))))))</f>
        <v/>
      </c>
      <c r="CE24" s="320" t="str">
        <f t="shared" ca="1" si="37"/>
        <v/>
      </c>
      <c r="CF24" s="419" t="str">
        <f t="shared" ca="1" si="38"/>
        <v/>
      </c>
      <c r="CG24" s="418" t="str">
        <f ca="1">IF(OR(CH24="",CH24=0),"",MAX(CG$5:CG23)+1)</f>
        <v/>
      </c>
      <c r="CH24" s="320" t="str">
        <f ca="1">IFERROR(INDEX($AJ$54:$AJ$65, ROWS($CH$4:CH22)), IFERROR(INDEX($AN$54:$AN$65, ROWS($CH$4:CH22)-ROWS($AJ$54:$AJ$65)), IFERROR(INDEX($AR$54:$AR$65, ROWS($CH$4:CH22)-ROWS($AJ$54:$AJ$65)-ROWS($AN$54:$AN$65)),IFERROR(INDEX($AV$54:$AV$65, ROWS($CH$4:CH22)-ROWS($AJ$54:$AJ$65)-ROWS($AN$54:$AN$65)-ROWS($AR$54:$AR$65)),IFERROR(INDEX($AZ$54:$AZ$65, ROWS($CH$4:CH22)-ROWS($AJ$54:$AJ$65)-ROWS($AN$54:$AN$65)-ROWS($AR$54:$AR$65)-ROWS($AV$54:$AV$65)),IFERROR(INDEX($BD$54:$BD$65, ROWS($CH$4:CH22)-ROWS($AJ$54:$AJ$65)-ROWS($AN$54:$AN$65)-ROWS($AR$54:$AR$65)-ROWS($AV$54:$AV$65)-ROWS($AZ$54:$AZ$65)),IFERROR(INDEX($BH$54:$BH$65, ROWS($CH$4:CH22)-ROWS($AJ$54:$AJ$65)-ROWS($AN$54:$AN$65)-ROWS($AR$54:$AR$65)-ROWS($AV$54:$AV$65)-ROWS($AZ$54:$AZ$65)-ROWS($BD$54:$BD$65)), "")))))))</f>
        <v/>
      </c>
      <c r="CI24" s="320" t="str">
        <f t="shared" ca="1" si="39"/>
        <v/>
      </c>
      <c r="CJ24" s="320" t="str">
        <f ca="1">IF(OR(CK24="",CK24=0),"",MAX(CJ$5:CJ23)+1)</f>
        <v/>
      </c>
      <c r="CK24" s="320" t="str">
        <f ca="1">IFERROR(INDEX($AK$54:$AK$65, ROWS($CK$4:CK22)), IFERROR(INDEX($AO$54:$AO$65, ROWS($CK$4:CK22)-ROWS($AK$54:$AK$65)), IFERROR(INDEX($AS$54:$AS$65, ROWS($CK$4:CK22)-ROWS($AK$54:$AK$65)-ROWS($AO$54:$AO$65)),IFERROR(INDEX($AW$54:$AW$65, ROWS($CK$4:CK22)-ROWS($AK$54:$AK$65)-ROWS($AO$54:$AO$65)-ROWS($AS$54:$AS$65)),IFERROR(INDEX($BA$54:$BA$65, ROWS($CK$4:CK22)-ROWS($AK$54:$AK$65)-ROWS($AO$54:$AO$65)-ROWS($AS$54:$AS$65)-ROWS($AW$54:$AW$65)),IFERROR(INDEX($BE$54:$BE$65, ROWS($CK$4:CK22)-ROWS($AK$54:$AK$65)-ROWS($AO$54:$AO$65)-ROWS($AS$54:$AS$65)-ROWS($AW$54:$AW$65)-ROWS($BA$54:$BA$65)),IFERROR(INDEX($BI$54:$BI$65, ROWS($CK$4:CK22)-ROWS($AK$54:$AK$65)-ROWS($AO$54:$AO$65)-ROWS($AS$54:$AS$65)-ROWS($AW$54:$AW$65)-ROWS($BA$54:$BA$65)-ROWS($BE$54:$BE$65)), "")))))))</f>
        <v/>
      </c>
      <c r="CL24" s="320" t="str">
        <f t="shared" ca="1" si="40"/>
        <v/>
      </c>
      <c r="CM24" s="419" t="str">
        <f t="shared" ca="1" si="41"/>
        <v/>
      </c>
      <c r="CN24" s="418" t="str">
        <f ca="1">IF(OR(CO24="",CO24=0),"",MAX(CN$5:CN23)+1)</f>
        <v/>
      </c>
      <c r="CO24" s="320" t="str">
        <f ca="1">IFERROR(INDEX($AJ$70:$AJ$81, ROWS($CO$4:CO22)), IFERROR(INDEX($AN$70:$AN$81, ROWS($CO$4:CO22)-ROWS($AJ$70:$AJ$81)), IFERROR(INDEX($AR$70:$AR$81, ROWS($CO$4:CO22)-ROWS($AJ$70:$AJ$81)-ROWS($AN$70:$AN$81)),IFERROR(INDEX($AV$70:$AV$81, ROWS($CO$4:CO22)-ROWS($AJ$70:$AJ$81)-ROWS($AN$70:$AN$81)-ROWS($AR$70:$AR$81)),IFERROR(INDEX($AZ$70:$AZ$81, ROWS($CO$4:CO22)-ROWS($AJ$70:$AJ$81)-ROWS($AN$70:$AN$81)-ROWS($AR$70:$AR$81)-ROWS($AV$70:$AV$81)),IFERROR(INDEX($BD$70:$BD$81, ROWS($CO$4:CO22)-ROWS($AJ$70:$AJ$81)-ROWS($AN$70:$AN$81)-ROWS($AR$70:$AR$81)-ROWS($AV$70:$AV$81)-ROWS($AZ$70:$AZ$81)),IFERROR(INDEX($BH$70:$BH$81, ROWS($CO$4:CO22)-ROWS($AJ$70:$AJ$81)-ROWS($AN$70:$AN$81)-ROWS($AR$70:$AR$81)-ROWS($AV$70:$AV$81)-ROWS($AZ$70:$AZ$81)-ROWS($BD$70:$BD$81)), "")))))))</f>
        <v/>
      </c>
      <c r="CP24" s="320" t="str">
        <f t="shared" ca="1" si="42"/>
        <v/>
      </c>
      <c r="CQ24" s="320" t="str">
        <f ca="1">IF(OR(CR24="",CR24=0),"",MAX(CQ$5:CQ23)+1)</f>
        <v/>
      </c>
      <c r="CR24" s="320" t="str">
        <f ca="1">IFERROR(INDEX($AK$70:$AK$81, ROWS($CR$4:CR22)), IFERROR(INDEX($AO$70:$AO$81, ROWS($CR$4:CR22)-ROWS($AK$70:$AK$81)), IFERROR(INDEX($AS$70:$AS$81, ROWS($CR$4:CR22)-ROWS($AK$70:$AK$81)-ROWS($AO$70:$AO$81)),IFERROR(INDEX($AW$70:$AW$81, ROWS($CR$4:CR22)-ROWS($AK$70:$AK$81)-ROWS($AO$70:$AO$81)-ROWS($AS$70:$AS$81)),IFERROR(INDEX($BA$70:$BA$81, ROWS($CR$4:CR22)-ROWS($AK$70:$AK$81)-ROWS($AO$70:$AO$81)-ROWS($AS$70:$AS$81)-ROWS($AW$70:$AW$81)),IFERROR(INDEX($BE$70:$BE$81, ROWS($CR$4:CR22)-ROWS($AK$70:$AK$81)-ROWS($AO$70:$AO$81)-ROWS($AS$70:$AS$81)-ROWS($AW$70:$AW$81)-ROWS($BA$70:$BA$81)),IFERROR(INDEX($BI$70:$BI$81, ROWS($CR$4:CR22)-ROWS($AK$70:$AK$81)-ROWS($AO$70:$AO$81)-ROWS($AS$70:$AS$81)-ROWS($AW$70:$AW$81)-ROWS($BA$70:$BA$81)-ROWS($BE$70:$BE$81)), "")))))))</f>
        <v/>
      </c>
      <c r="CS24" s="320" t="str">
        <f t="shared" ca="1" si="43"/>
        <v/>
      </c>
      <c r="CT24" s="419" t="str">
        <f t="shared" ca="1" si="44"/>
        <v/>
      </c>
      <c r="CU24" s="418" t="str">
        <f>IF(OR(CV24="",CV24=0),"",MAX(CU$5:CU23)+1)</f>
        <v/>
      </c>
      <c r="CV24" s="320">
        <f>IFERROR(INDEX($AJ$86:$AJ$97, ROWS($CV$4:CV22)), IFERROR(INDEX($AN$86:$AN$97, ROWS($CV$4:CV22)-ROWS($AJ$86:$AJ$97)), ""))</f>
        <v>0</v>
      </c>
      <c r="CW24" s="320" t="str">
        <f t="shared" si="45"/>
        <v/>
      </c>
      <c r="CX24" s="320" t="str">
        <f>IF(OR(CY24="",CY24=0),"",MAX(CX$5:CX23)+1)</f>
        <v/>
      </c>
      <c r="CY24" s="320">
        <f>IFERROR(INDEX($AK$86:$AK$97, ROWS($CY$4:CY22)), IFERROR(INDEX($AO$86:$AO$97, ROWS($CY$4:CY22)-ROWS($AK$86:$AK$97)), ""))</f>
        <v>0</v>
      </c>
      <c r="CZ24" s="320" t="str">
        <f t="shared" si="46"/>
        <v/>
      </c>
      <c r="DA24" s="419" t="str">
        <f t="shared" si="47"/>
        <v/>
      </c>
      <c r="DC24" s="1167" t="s">
        <v>487</v>
      </c>
      <c r="DD24" s="1168"/>
      <c r="DE24" s="1168"/>
      <c r="DF24" s="1168"/>
      <c r="DG24" s="1168"/>
      <c r="DH24" s="1168"/>
      <c r="DI24" s="1168"/>
      <c r="DJ24" s="1168"/>
      <c r="DK24" s="1168"/>
      <c r="DL24" s="1169"/>
      <c r="DN24" s="1199" t="s">
        <v>487</v>
      </c>
      <c r="DO24" s="1200"/>
      <c r="DP24" s="1200"/>
      <c r="DQ24" s="1200"/>
      <c r="DR24" s="1200"/>
      <c r="DS24" s="1201"/>
    </row>
    <row r="25" spans="1:123" s="292" customFormat="1" ht="15" customHeight="1" thickBot="1" x14ac:dyDescent="0.35">
      <c r="A25" s="1183"/>
      <c r="B25" s="1182"/>
      <c r="C25" s="1183"/>
      <c r="D25" s="1182"/>
      <c r="E25" s="1183"/>
      <c r="F25" s="1182"/>
      <c r="G25" s="1183"/>
      <c r="H25" s="1182"/>
      <c r="I25" s="1183"/>
      <c r="J25" s="1182"/>
      <c r="K25" s="1183"/>
      <c r="L25" s="1182"/>
      <c r="M25" s="1183"/>
      <c r="N25" s="1182"/>
      <c r="P25" s="295" t="str">
        <f t="shared" ca="1" si="89"/>
        <v/>
      </c>
      <c r="Q25" s="295" t="str">
        <f t="shared" ca="1" si="81"/>
        <v/>
      </c>
      <c r="R25" s="295" t="str">
        <f t="shared" ca="1" si="81"/>
        <v/>
      </c>
      <c r="S25" s="296" t="str">
        <f t="shared" ca="1" si="81"/>
        <v/>
      </c>
      <c r="T25" s="295" t="str">
        <f t="shared" ca="1" si="81"/>
        <v/>
      </c>
      <c r="U25" s="295" t="str">
        <f t="shared" ca="1" si="81"/>
        <v/>
      </c>
      <c r="V25" s="1158" t="s">
        <v>507</v>
      </c>
      <c r="W25" s="1159"/>
      <c r="X25" s="445">
        <f ca="1">IF(DS72="",0,DS72)</f>
        <v>1950</v>
      </c>
      <c r="Y25"/>
      <c r="AB25" s="299"/>
      <c r="AC25" s="301"/>
      <c r="AD25" s="301"/>
      <c r="AE25" s="301"/>
      <c r="AF25" s="301"/>
      <c r="AG25" s="300"/>
      <c r="AH25"/>
      <c r="AI25" s="304" t="str">
        <f t="shared" ca="1" si="82"/>
        <v/>
      </c>
      <c r="AJ25" s="305" t="str">
        <f t="shared" ca="1" si="60"/>
        <v/>
      </c>
      <c r="AK25" s="306" t="str">
        <f t="shared" ca="1" si="61"/>
        <v/>
      </c>
      <c r="AL25" s="307" t="str">
        <f t="shared" ca="1" si="62"/>
        <v/>
      </c>
      <c r="AM25" s="304" t="str">
        <f t="shared" ca="1" si="83"/>
        <v/>
      </c>
      <c r="AN25" s="305" t="str">
        <f t="shared" ca="1" si="63"/>
        <v/>
      </c>
      <c r="AO25" s="306" t="str">
        <f t="shared" ca="1" si="64"/>
        <v/>
      </c>
      <c r="AP25" s="307" t="str">
        <f t="shared" ca="1" si="65"/>
        <v/>
      </c>
      <c r="AQ25" s="304" t="str">
        <f t="shared" ca="1" si="84"/>
        <v/>
      </c>
      <c r="AR25" s="305" t="str">
        <f t="shared" ca="1" si="66"/>
        <v/>
      </c>
      <c r="AS25" s="306" t="str">
        <f t="shared" ca="1" si="67"/>
        <v/>
      </c>
      <c r="AT25" s="307" t="str">
        <f t="shared" ca="1" si="68"/>
        <v/>
      </c>
      <c r="AU25" s="304" t="str">
        <f t="shared" ca="1" si="85"/>
        <v/>
      </c>
      <c r="AV25" s="305" t="str">
        <f t="shared" ca="1" si="69"/>
        <v/>
      </c>
      <c r="AW25" s="306" t="str">
        <f t="shared" ca="1" si="70"/>
        <v/>
      </c>
      <c r="AX25" s="307" t="str">
        <f t="shared" ca="1" si="71"/>
        <v/>
      </c>
      <c r="AY25" s="304" t="str">
        <f t="shared" ca="1" si="86"/>
        <v/>
      </c>
      <c r="AZ25" s="305" t="str">
        <f t="shared" ca="1" si="72"/>
        <v/>
      </c>
      <c r="BA25" s="306" t="str">
        <f t="shared" ca="1" si="73"/>
        <v/>
      </c>
      <c r="BB25" s="307" t="str">
        <f t="shared" ca="1" si="74"/>
        <v/>
      </c>
      <c r="BC25" s="304" t="str">
        <f t="shared" ca="1" si="87"/>
        <v/>
      </c>
      <c r="BD25" s="305" t="str">
        <f t="shared" ca="1" si="75"/>
        <v/>
      </c>
      <c r="BE25" s="306" t="str">
        <f t="shared" ca="1" si="76"/>
        <v/>
      </c>
      <c r="BF25" s="307" t="str">
        <f t="shared" ca="1" si="77"/>
        <v/>
      </c>
      <c r="BG25" s="304" t="str">
        <f t="shared" ca="1" si="88"/>
        <v/>
      </c>
      <c r="BH25" s="305" t="str">
        <f t="shared" ca="1" si="78"/>
        <v/>
      </c>
      <c r="BI25" s="306" t="str">
        <f t="shared" ca="1" si="79"/>
        <v/>
      </c>
      <c r="BJ25" s="307" t="str">
        <f t="shared" ca="1" si="80"/>
        <v/>
      </c>
      <c r="BL25" s="412" t="str">
        <f ca="1">IF(OR(BM25="",BM25=0),"",MAX(BL$5:BL24)+1)</f>
        <v/>
      </c>
      <c r="BM25" s="316" t="str">
        <f ca="1">IFERROR(INDEX($AJ$6:$AJ$17, ROWS(BM$4:$BM23)), IFERROR(INDEX($AN$6:$AN$17, ROWS(BM$4:$BM23)-ROWS($AJ$6:$AJ$17)), IFERROR(INDEX($AR$6:$AR$17, ROWS(BM$4:$BM23)-ROWS($AJ$6:$AJ$17)-ROWS($AN$6:$AN$17)),IFERROR(INDEX($AV$6:$AV$17, ROWS(BM$4:$BM23)-ROWS($AJ$6:$AJ$17)-ROWS($AN$6:$AN$17)-ROWS($AR$6:$AR$17)),IFERROR(INDEX($AZ$6:$AZ$17, ROWS(BM$4:$BM23)-ROWS($AJ$6:$AJ$17)-ROWS($AN$6:$AN$17)-ROWS($AR$6:$AR$17)-ROWS($AV$6:$AV$17)),IFERROR(INDEX($BD$6:$BD$17, ROWS(BM$4:$BM23)-ROWS($AJ$6:$AJ$17)-ROWS($AN$6:$AN$17)-ROWS($AR$6:$AR$17)-ROWS($AV$6:$AV$17)-ROWS($AZ$6:$AZ$17)),IFERROR(INDEX($BH$6:$BH$17, ROWS(BM$4:$BM23)-ROWS($AJ$6:$AJ$17)-ROWS($AN$6:$AN$17)-ROWS($AR$6:$AR$17)-ROWS($AV$6:$AV$17)-ROWS($AZ$6:$AZ$17)-ROWS($BD$6:$BD$17)), "")))))))</f>
        <v/>
      </c>
      <c r="BN25" s="316" t="str">
        <f t="shared" ca="1" si="30"/>
        <v/>
      </c>
      <c r="BO25" s="316" t="str">
        <f ca="1">IF(OR(BP25="",BP25=0),"",MAX(BO$5:BO24)+1)</f>
        <v/>
      </c>
      <c r="BP25" s="316" t="str">
        <f ca="1">IFERROR(INDEX($AK$6:$AK$17, ROWS($BP$4:BP23)), IFERROR(INDEX($AO$6:$AO$17, ROWS($BP$4:BP23)-ROWS($AK$6:$AK$17)), IFERROR(INDEX($AS$6:$AS$17, ROWS($BP$4:BP23)-ROWS($AK$6:$AK$17)-ROWS($AO$6:$AO$17)),IFERROR(INDEX($AW$6:$AW$17, ROWS($BP$4:BP23)-ROWS($AK$6:$AK$17)-ROWS($AO$6:$AO$17)-ROWS($AS$6:$AS$17)),IFERROR(INDEX($BA$6:$BA$17, ROWS($BP$4:BP23)-ROWS($AK$6:$AK$17)-ROWS($AO$6:$AO$17)-ROWS($AS$6:$AS$17)-ROWS($AW$6:$AW$17)),IFERROR(INDEX($BE$6:$BE$17, ROWS($BP$4:BP23)-ROWS($AK$6:$AK$17)-ROWS($AO$6:$AO$17)-ROWS($AS$6:$AS$17)-ROWS($AW$6:$AW$17)-ROWS($BA$6:$BA$17)),IFERROR(INDEX($BI$6:$BI$17, ROWS($BP$4:BP23)-ROWS($AK$6:$AK$17)-ROWS($AO$6:$AO$17)-ROWS($AS$6:$AS$17)-ROWS($AW$6:$AW$17)-ROWS($BA$6:$BA$17)-ROWS($BE$6:$BE$17)), "")))))))</f>
        <v/>
      </c>
      <c r="BQ25" s="316" t="str">
        <f t="shared" ca="1" si="31"/>
        <v/>
      </c>
      <c r="BR25" s="413" t="str">
        <f t="shared" ca="1" si="32"/>
        <v/>
      </c>
      <c r="BS25" s="412" t="str">
        <f ca="1">IF(OR(BT25="",BT25=0),"",MAX(BS$5:BS24)+1)</f>
        <v/>
      </c>
      <c r="BT25" s="316" t="str">
        <f ca="1">IFERROR(INDEX($AJ$22:$AJ$33, ROWS($BT$4:BT23)), IFERROR(INDEX($AN$22:$AN$33, ROWS($BT$4:BT23)-ROWS($AJ$22:$AJ$33)), IFERROR(INDEX($AR$22:$AR$33, ROWS($BT$4:BT23)-ROWS($AJ$22:$AJ$33)-ROWS($AN$22:$AN$33)),IFERROR(INDEX($AV$22:$AV$33, ROWS($BT$4:BT23)-ROWS($AJ$22:$AJ$33)-ROWS($AN$22:$AN$33)-ROWS($AR$22:$AR$33)),IFERROR(INDEX($AZ$22:$AZ$33, ROWS($BT$4:BT23)-ROWS($AJ$22:$AJ$33)-ROWS($AN$22:$AN$33)-ROWS($AR$22:$AR$33)-ROWS($AV$22:$AV$33)),IFERROR(INDEX($BD$22:$BD$33, ROWS($BT$4:BT23)-ROWS($AJ$22:$AJ$33)-ROWS($AN$22:$AN$33)-ROWS($AR$22:$AR$33)-ROWS($AV$22:$AV$33)-ROWS($AZ$22:$AZ$33)),IFERROR(INDEX($BH$22:$BH$33, ROWS($BT$4:BT23)-ROWS($AJ$22:$AJ$33)-ROWS($AN$22:$AN$33)-ROWS($AR$22:$AR$33)-ROWS($AV$22:$AV$33)-ROWS($AZ$22:$AZ$33)-ROWS($BD$22:$BD$33)), "")))))))</f>
        <v/>
      </c>
      <c r="BU25" s="316" t="str">
        <f t="shared" ca="1" si="33"/>
        <v/>
      </c>
      <c r="BV25" s="316" t="str">
        <f ca="1">IF(OR(BW25="",BW25=0),"",MAX(BV$5:BV24)+1)</f>
        <v/>
      </c>
      <c r="BW25" s="316" t="str">
        <f ca="1">IFERROR(INDEX($AK$22:$AK$33, ROWS($BW$4:BW23)), IFERROR(INDEX($AO$22:$AO$33, ROWS($BW$4:BW23)-ROWS($AK$22:$AK$33)), IFERROR(INDEX($AS$22:$AS$33, ROWS($BW$4:BW23)-ROWS($AK$22:$AK$33)-ROWS($AO$22:$AO$33)),IFERROR(INDEX($AW$22:$AW$33, ROWS($BW$4:BW23)-ROWS($AK$22:$AK$33)-ROWS($AO$22:$AO$33)-ROWS($AS$22:$AS$33)),IFERROR(INDEX($BA$22:$BA$33, ROWS($BW$4:BW23)-ROWS($AK$22:$AK$33)-ROWS($AO$22:$AO$33)-ROWS($AS$22:$AS$33)-ROWS($AW$22:$AW$33)),IFERROR(INDEX($BE$22:$BE$33, ROWS($BW$4:BW23)-ROWS($AK$22:$AK$33)-ROWS($AO$22:$AO$33)-ROWS($AS$22:$AS$33)-ROWS($AW$22:$AW$33)-ROWS($BA$22:$BA$33)),IFERROR(INDEX($BI$22:$BI$33, ROWS($BW$4:BW23)-ROWS($AK$22:$AK$33)-ROWS($AO$22:$AO$33)-ROWS($AS$22:$AS$33)-ROWS($AW$22:$AW$33)-ROWS($BA$22:$BA$33)-ROWS($BE$22:$BE$33)), "")))))))</f>
        <v/>
      </c>
      <c r="BX25" s="316" t="str">
        <f t="shared" ca="1" si="34"/>
        <v/>
      </c>
      <c r="BY25" s="413" t="str">
        <f t="shared" ca="1" si="35"/>
        <v/>
      </c>
      <c r="BZ25" s="412" t="str">
        <f ca="1">IF(OR(CA25="",CA25=0),"",MAX(BZ$5:BZ24)+1)</f>
        <v/>
      </c>
      <c r="CA25" s="316" t="str">
        <f ca="1">IFERROR(INDEX($AJ$38:$AJ$49, ROWS($CA$4:CA23)), IFERROR(INDEX($AN$38:$AN$49, ROWS($CA$4:CA23)-ROWS($AJ$38:$AJ$49)), IFERROR(INDEX($AR$38:$AR$49, ROWS($CA$4:CA23)-ROWS($AJ$38:$AJ$49)-ROWS($AN$38:$AN$49)),IFERROR(INDEX($AV$38:$AV$49, ROWS($CA$4:CA23)-ROWS($AJ$38:$AJ$49)-ROWS($AN$38:$AN$49)-ROWS($AR$38:$AR$49)),IFERROR(INDEX($AZ$38:$AZ$49, ROWS($CA$4:CA23)-ROWS($AJ$38:$AJ$49)-ROWS($AN$38:$AN$49)-ROWS($AR$38:$AR$49)-ROWS($AV$38:$AV$49)),IFERROR(INDEX($BD$38:$BD$49, ROWS($CA$4:CA23)-ROWS($AJ$38:$AJ$49)-ROWS($AN$38:$AN$49)-ROWS($AR$38:$AR$49)-ROWS($AV$38:$AV$49)-ROWS($AZ$38:$AZ$49)),IFERROR(INDEX($BH$38:$BH$49, ROWS($CA$4:CA23)-ROWS($AJ$38:$AJ$49)-ROWS($AN$38:$AN$49)-ROWS($AR$38:$AR$49)-ROWS($AV$38:$AV$49)-ROWS($AZ$38:$AZ$49)-ROWS($BD$38:$BD$49)), "")))))))</f>
        <v/>
      </c>
      <c r="CB25" s="316" t="str">
        <f t="shared" ca="1" si="36"/>
        <v/>
      </c>
      <c r="CC25" s="316" t="str">
        <f ca="1">IF(OR(CD25="",CD25=0),"",MAX(CC$5:CC24)+1)</f>
        <v/>
      </c>
      <c r="CD25" s="316" t="str">
        <f ca="1">IFERROR(INDEX($AK$38:$AK$49, ROWS($CD$4:CD23)), IFERROR(INDEX($AO$38:$AO$49, ROWS($CD$4:CD23)-ROWS($AK$38:$AK$49)), IFERROR(INDEX($AS$38:$AS$49, ROWS($CD$4:CD23)-ROWS($AK$38:$AK$49)-ROWS($AO$38:$AO$49)),IFERROR(INDEX($AW$38:$AW$49, ROWS($CD$4:CD23)-ROWS($AK$38:$AK$49)-ROWS($AO$38:$AO$49)-ROWS($AS$38:$AS$49)),IFERROR(INDEX($BA$38:$BA$49, ROWS($CD$4:CD23)-ROWS($AK$38:$AK$49)-ROWS($AO$38:$AO$49)-ROWS($AS$38:$AS$49)-ROWS($AW$38:$AW$49)),IFERROR(INDEX($BE$38:$BE$49, ROWS($CD$4:CD23)-ROWS($AK$38:$AK$49)-ROWS($AO$38:$AO$49)-ROWS($AS$38:$AS$49)-ROWS($AW$38:$AW$49)-ROWS($BA$38:$BA$49)),IFERROR(INDEX($BI$38:$BI$49, ROWS($CD$4:CD23)-ROWS($AK$38:$AK$49)-ROWS($AO$38:$AO$49)-ROWS($AS$38:$AS$49)-ROWS($AW$38:$AW$49)-ROWS($BA$38:$BA$49)-ROWS($BE$38:$BE$49)), "")))))))</f>
        <v/>
      </c>
      <c r="CE25" s="316" t="str">
        <f t="shared" ca="1" si="37"/>
        <v/>
      </c>
      <c r="CF25" s="413" t="str">
        <f t="shared" ca="1" si="38"/>
        <v/>
      </c>
      <c r="CG25" s="412" t="str">
        <f ca="1">IF(OR(CH25="",CH25=0),"",MAX(CG$5:CG24)+1)</f>
        <v/>
      </c>
      <c r="CH25" s="316" t="str">
        <f ca="1">IFERROR(INDEX($AJ$54:$AJ$65, ROWS($CH$4:CH23)), IFERROR(INDEX($AN$54:$AN$65, ROWS($CH$4:CH23)-ROWS($AJ$54:$AJ$65)), IFERROR(INDEX($AR$54:$AR$65, ROWS($CH$4:CH23)-ROWS($AJ$54:$AJ$65)-ROWS($AN$54:$AN$65)),IFERROR(INDEX($AV$54:$AV$65, ROWS($CH$4:CH23)-ROWS($AJ$54:$AJ$65)-ROWS($AN$54:$AN$65)-ROWS($AR$54:$AR$65)),IFERROR(INDEX($AZ$54:$AZ$65, ROWS($CH$4:CH23)-ROWS($AJ$54:$AJ$65)-ROWS($AN$54:$AN$65)-ROWS($AR$54:$AR$65)-ROWS($AV$54:$AV$65)),IFERROR(INDEX($BD$54:$BD$65, ROWS($CH$4:CH23)-ROWS($AJ$54:$AJ$65)-ROWS($AN$54:$AN$65)-ROWS($AR$54:$AR$65)-ROWS($AV$54:$AV$65)-ROWS($AZ$54:$AZ$65)),IFERROR(INDEX($BH$54:$BH$65, ROWS($CH$4:CH23)-ROWS($AJ$54:$AJ$65)-ROWS($AN$54:$AN$65)-ROWS($AR$54:$AR$65)-ROWS($AV$54:$AV$65)-ROWS($AZ$54:$AZ$65)-ROWS($BD$54:$BD$65)), "")))))))</f>
        <v/>
      </c>
      <c r="CI25" s="316" t="str">
        <f t="shared" ca="1" si="39"/>
        <v/>
      </c>
      <c r="CJ25" s="316" t="str">
        <f ca="1">IF(OR(CK25="",CK25=0),"",MAX(CJ$5:CJ24)+1)</f>
        <v/>
      </c>
      <c r="CK25" s="316" t="str">
        <f ca="1">IFERROR(INDEX($AK$54:$AK$65, ROWS($CK$4:CK23)), IFERROR(INDEX($AO$54:$AO$65, ROWS($CK$4:CK23)-ROWS($AK$54:$AK$65)), IFERROR(INDEX($AS$54:$AS$65, ROWS($CK$4:CK23)-ROWS($AK$54:$AK$65)-ROWS($AO$54:$AO$65)),IFERROR(INDEX($AW$54:$AW$65, ROWS($CK$4:CK23)-ROWS($AK$54:$AK$65)-ROWS($AO$54:$AO$65)-ROWS($AS$54:$AS$65)),IFERROR(INDEX($BA$54:$BA$65, ROWS($CK$4:CK23)-ROWS($AK$54:$AK$65)-ROWS($AO$54:$AO$65)-ROWS($AS$54:$AS$65)-ROWS($AW$54:$AW$65)),IFERROR(INDEX($BE$54:$BE$65, ROWS($CK$4:CK23)-ROWS($AK$54:$AK$65)-ROWS($AO$54:$AO$65)-ROWS($AS$54:$AS$65)-ROWS($AW$54:$AW$65)-ROWS($BA$54:$BA$65)),IFERROR(INDEX($BI$54:$BI$65, ROWS($CK$4:CK23)-ROWS($AK$54:$AK$65)-ROWS($AO$54:$AO$65)-ROWS($AS$54:$AS$65)-ROWS($AW$54:$AW$65)-ROWS($BA$54:$BA$65)-ROWS($BE$54:$BE$65)), "")))))))</f>
        <v/>
      </c>
      <c r="CL25" s="316" t="str">
        <f t="shared" ca="1" si="40"/>
        <v/>
      </c>
      <c r="CM25" s="413" t="str">
        <f t="shared" ca="1" si="41"/>
        <v/>
      </c>
      <c r="CN25" s="412" t="str">
        <f ca="1">IF(OR(CO25="",CO25=0),"",MAX(CN$5:CN24)+1)</f>
        <v/>
      </c>
      <c r="CO25" s="316" t="str">
        <f ca="1">IFERROR(INDEX($AJ$70:$AJ$81, ROWS($CO$4:CO23)), IFERROR(INDEX($AN$70:$AN$81, ROWS($CO$4:CO23)-ROWS($AJ$70:$AJ$81)), IFERROR(INDEX($AR$70:$AR$81, ROWS($CO$4:CO23)-ROWS($AJ$70:$AJ$81)-ROWS($AN$70:$AN$81)),IFERROR(INDEX($AV$70:$AV$81, ROWS($CO$4:CO23)-ROWS($AJ$70:$AJ$81)-ROWS($AN$70:$AN$81)-ROWS($AR$70:$AR$81)),IFERROR(INDEX($AZ$70:$AZ$81, ROWS($CO$4:CO23)-ROWS($AJ$70:$AJ$81)-ROWS($AN$70:$AN$81)-ROWS($AR$70:$AR$81)-ROWS($AV$70:$AV$81)),IFERROR(INDEX($BD$70:$BD$81, ROWS($CO$4:CO23)-ROWS($AJ$70:$AJ$81)-ROWS($AN$70:$AN$81)-ROWS($AR$70:$AR$81)-ROWS($AV$70:$AV$81)-ROWS($AZ$70:$AZ$81)),IFERROR(INDEX($BH$70:$BH$81, ROWS($CO$4:CO23)-ROWS($AJ$70:$AJ$81)-ROWS($AN$70:$AN$81)-ROWS($AR$70:$AR$81)-ROWS($AV$70:$AV$81)-ROWS($AZ$70:$AZ$81)-ROWS($BD$70:$BD$81)), "")))))))</f>
        <v/>
      </c>
      <c r="CP25" s="316" t="str">
        <f t="shared" ca="1" si="42"/>
        <v/>
      </c>
      <c r="CQ25" s="316" t="str">
        <f ca="1">IF(OR(CR25="",CR25=0),"",MAX(CQ$5:CQ24)+1)</f>
        <v/>
      </c>
      <c r="CR25" s="316" t="str">
        <f ca="1">IFERROR(INDEX($AK$70:$AK$81, ROWS($CR$4:CR23)), IFERROR(INDEX($AO$70:$AO$81, ROWS($CR$4:CR23)-ROWS($AK$70:$AK$81)), IFERROR(INDEX($AS$70:$AS$81, ROWS($CR$4:CR23)-ROWS($AK$70:$AK$81)-ROWS($AO$70:$AO$81)),IFERROR(INDEX($AW$70:$AW$81, ROWS($CR$4:CR23)-ROWS($AK$70:$AK$81)-ROWS($AO$70:$AO$81)-ROWS($AS$70:$AS$81)),IFERROR(INDEX($BA$70:$BA$81, ROWS($CR$4:CR23)-ROWS($AK$70:$AK$81)-ROWS($AO$70:$AO$81)-ROWS($AS$70:$AS$81)-ROWS($AW$70:$AW$81)),IFERROR(INDEX($BE$70:$BE$81, ROWS($CR$4:CR23)-ROWS($AK$70:$AK$81)-ROWS($AO$70:$AO$81)-ROWS($AS$70:$AS$81)-ROWS($AW$70:$AW$81)-ROWS($BA$70:$BA$81)),IFERROR(INDEX($BI$70:$BI$81, ROWS($CR$4:CR23)-ROWS($AK$70:$AK$81)-ROWS($AO$70:$AO$81)-ROWS($AS$70:$AS$81)-ROWS($AW$70:$AW$81)-ROWS($BA$70:$BA$81)-ROWS($BE$70:$BE$81)), "")))))))</f>
        <v/>
      </c>
      <c r="CS25" s="316" t="str">
        <f t="shared" ca="1" si="43"/>
        <v/>
      </c>
      <c r="CT25" s="413" t="str">
        <f t="shared" ca="1" si="44"/>
        <v/>
      </c>
      <c r="CU25" s="412" t="str">
        <f>IF(OR(CV25="",CV25=0),"",MAX(CU$5:CU24)+1)</f>
        <v/>
      </c>
      <c r="CV25" s="316">
        <f>IFERROR(INDEX($AJ$86:$AJ$97, ROWS($CV$4:CV23)), IFERROR(INDEX($AN$86:$AN$97, ROWS($CV$4:CV23)-ROWS($AJ$86:$AJ$97)), ""))</f>
        <v>0</v>
      </c>
      <c r="CW25" s="316" t="str">
        <f t="shared" si="45"/>
        <v/>
      </c>
      <c r="CX25" s="316" t="str">
        <f>IF(OR(CY25="",CY25=0),"",MAX(CX$5:CX24)+1)</f>
        <v/>
      </c>
      <c r="CY25" s="316">
        <f>IFERROR(INDEX($AK$86:$AK$97, ROWS($CY$4:CY23)), IFERROR(INDEX($AO$86:$AO$97, ROWS($CY$4:CY23)-ROWS($AK$86:$AK$97)), ""))</f>
        <v>0</v>
      </c>
      <c r="CZ25" s="316" t="str">
        <f t="shared" si="46"/>
        <v/>
      </c>
      <c r="DA25" s="413" t="str">
        <f t="shared" si="47"/>
        <v/>
      </c>
      <c r="DC25" s="437"/>
      <c r="DD25" s="1151" t="s">
        <v>504</v>
      </c>
      <c r="DE25" s="1152"/>
      <c r="DF25" s="430"/>
      <c r="DG25" s="1162" t="s">
        <v>23</v>
      </c>
      <c r="DH25" s="1152"/>
      <c r="DI25" s="1162" t="s">
        <v>504</v>
      </c>
      <c r="DJ25" s="1152"/>
      <c r="DK25" s="1162" t="s">
        <v>23</v>
      </c>
      <c r="DL25" s="1152"/>
      <c r="DN25" s="1163" t="s">
        <v>481</v>
      </c>
      <c r="DO25" s="1164"/>
      <c r="DP25" s="1164"/>
      <c r="DQ25" s="1165" t="s">
        <v>491</v>
      </c>
      <c r="DR25" s="1164"/>
      <c r="DS25" s="1166"/>
    </row>
    <row r="26" spans="1:123" s="292" customFormat="1" ht="15" customHeight="1" x14ac:dyDescent="0.3">
      <c r="A26" s="1183"/>
      <c r="B26" s="1182"/>
      <c r="C26" s="1183"/>
      <c r="D26" s="1182"/>
      <c r="E26" s="1183"/>
      <c r="F26" s="1182"/>
      <c r="G26" s="1183"/>
      <c r="H26" s="1182"/>
      <c r="I26" s="1183"/>
      <c r="J26" s="1182"/>
      <c r="K26" s="1183"/>
      <c r="L26" s="1182"/>
      <c r="M26" s="1183"/>
      <c r="N26" s="1182"/>
      <c r="P26" s="295" t="str">
        <f t="shared" ca="1" si="89"/>
        <v/>
      </c>
      <c r="Q26" s="295" t="str">
        <f t="shared" ca="1" si="81"/>
        <v/>
      </c>
      <c r="R26" s="295" t="str">
        <f t="shared" ca="1" si="81"/>
        <v/>
      </c>
      <c r="S26" s="296" t="str">
        <f t="shared" ca="1" si="81"/>
        <v/>
      </c>
      <c r="T26" s="295" t="str">
        <f t="shared" ca="1" si="81"/>
        <v/>
      </c>
      <c r="U26" s="295" t="str">
        <f t="shared" ca="1" si="81"/>
        <v/>
      </c>
      <c r="V26" s="1158" t="s">
        <v>508</v>
      </c>
      <c r="W26" s="1159"/>
      <c r="X26" s="445">
        <f ca="1">IF(X22="",0,X22)</f>
        <v>10251.029999999999</v>
      </c>
      <c r="Y26"/>
      <c r="AB26" s="299"/>
      <c r="AC26" s="1093" t="s">
        <v>19</v>
      </c>
      <c r="AD26" s="1094"/>
      <c r="AE26" s="1094"/>
      <c r="AF26" s="1095"/>
      <c r="AG26" s="300"/>
      <c r="AH26"/>
      <c r="AI26" s="304" t="str">
        <f t="shared" ca="1" si="82"/>
        <v/>
      </c>
      <c r="AJ26" s="305" t="str">
        <f t="shared" ca="1" si="60"/>
        <v/>
      </c>
      <c r="AK26" s="306" t="str">
        <f t="shared" ca="1" si="61"/>
        <v/>
      </c>
      <c r="AL26" s="307" t="str">
        <f t="shared" ca="1" si="62"/>
        <v/>
      </c>
      <c r="AM26" s="304" t="str">
        <f t="shared" ca="1" si="83"/>
        <v/>
      </c>
      <c r="AN26" s="305" t="str">
        <f t="shared" ca="1" si="63"/>
        <v/>
      </c>
      <c r="AO26" s="306" t="str">
        <f t="shared" ca="1" si="64"/>
        <v/>
      </c>
      <c r="AP26" s="307" t="str">
        <f t="shared" ca="1" si="65"/>
        <v/>
      </c>
      <c r="AQ26" s="304" t="str">
        <f t="shared" ca="1" si="84"/>
        <v/>
      </c>
      <c r="AR26" s="305" t="str">
        <f t="shared" ca="1" si="66"/>
        <v/>
      </c>
      <c r="AS26" s="306" t="str">
        <f t="shared" ca="1" si="67"/>
        <v/>
      </c>
      <c r="AT26" s="307" t="str">
        <f t="shared" ca="1" si="68"/>
        <v/>
      </c>
      <c r="AU26" s="304" t="str">
        <f t="shared" ca="1" si="85"/>
        <v/>
      </c>
      <c r="AV26" s="305" t="str">
        <f t="shared" ca="1" si="69"/>
        <v/>
      </c>
      <c r="AW26" s="306" t="str">
        <f t="shared" ca="1" si="70"/>
        <v/>
      </c>
      <c r="AX26" s="307" t="str">
        <f t="shared" ca="1" si="71"/>
        <v/>
      </c>
      <c r="AY26" s="304" t="str">
        <f t="shared" ca="1" si="86"/>
        <v/>
      </c>
      <c r="AZ26" s="305" t="str">
        <f t="shared" ca="1" si="72"/>
        <v/>
      </c>
      <c r="BA26" s="306" t="str">
        <f t="shared" ca="1" si="73"/>
        <v/>
      </c>
      <c r="BB26" s="307" t="str">
        <f t="shared" ca="1" si="74"/>
        <v/>
      </c>
      <c r="BC26" s="304" t="str">
        <f t="shared" ca="1" si="87"/>
        <v/>
      </c>
      <c r="BD26" s="305" t="str">
        <f t="shared" ca="1" si="75"/>
        <v/>
      </c>
      <c r="BE26" s="306" t="str">
        <f t="shared" ca="1" si="76"/>
        <v/>
      </c>
      <c r="BF26" s="307" t="str">
        <f t="shared" ca="1" si="77"/>
        <v/>
      </c>
      <c r="BG26" s="304" t="str">
        <f t="shared" ca="1" si="88"/>
        <v/>
      </c>
      <c r="BH26" s="305" t="str">
        <f t="shared" ca="1" si="78"/>
        <v/>
      </c>
      <c r="BI26" s="306" t="str">
        <f t="shared" ca="1" si="79"/>
        <v/>
      </c>
      <c r="BJ26" s="307" t="str">
        <f t="shared" ca="1" si="80"/>
        <v/>
      </c>
      <c r="BL26" s="412" t="str">
        <f ca="1">IF(OR(BM26="",BM26=0),"",MAX(BL$5:BL25)+1)</f>
        <v/>
      </c>
      <c r="BM26" s="316" t="str">
        <f ca="1">IFERROR(INDEX($AJ$6:$AJ$17, ROWS(BM$4:$BM24)), IFERROR(INDEX($AN$6:$AN$17, ROWS(BM$4:$BM24)-ROWS($AJ$6:$AJ$17)), IFERROR(INDEX($AR$6:$AR$17, ROWS(BM$4:$BM24)-ROWS($AJ$6:$AJ$17)-ROWS($AN$6:$AN$17)),IFERROR(INDEX($AV$6:$AV$17, ROWS(BM$4:$BM24)-ROWS($AJ$6:$AJ$17)-ROWS($AN$6:$AN$17)-ROWS($AR$6:$AR$17)),IFERROR(INDEX($AZ$6:$AZ$17, ROWS(BM$4:$BM24)-ROWS($AJ$6:$AJ$17)-ROWS($AN$6:$AN$17)-ROWS($AR$6:$AR$17)-ROWS($AV$6:$AV$17)),IFERROR(INDEX($BD$6:$BD$17, ROWS(BM$4:$BM24)-ROWS($AJ$6:$AJ$17)-ROWS($AN$6:$AN$17)-ROWS($AR$6:$AR$17)-ROWS($AV$6:$AV$17)-ROWS($AZ$6:$AZ$17)),IFERROR(INDEX($BH$6:$BH$17, ROWS(BM$4:$BM24)-ROWS($AJ$6:$AJ$17)-ROWS($AN$6:$AN$17)-ROWS($AR$6:$AR$17)-ROWS($AV$6:$AV$17)-ROWS($AZ$6:$AZ$17)-ROWS($BD$6:$BD$17)), "")))))))</f>
        <v/>
      </c>
      <c r="BN26" s="316" t="str">
        <f t="shared" ca="1" si="30"/>
        <v/>
      </c>
      <c r="BO26" s="316" t="str">
        <f ca="1">IF(OR(BP26="",BP26=0),"",MAX(BO$5:BO25)+1)</f>
        <v/>
      </c>
      <c r="BP26" s="316" t="str">
        <f ca="1">IFERROR(INDEX($AK$6:$AK$17, ROWS($BP$4:BP24)), IFERROR(INDEX($AO$6:$AO$17, ROWS($BP$4:BP24)-ROWS($AK$6:$AK$17)), IFERROR(INDEX($AS$6:$AS$17, ROWS($BP$4:BP24)-ROWS($AK$6:$AK$17)-ROWS($AO$6:$AO$17)),IFERROR(INDEX($AW$6:$AW$17, ROWS($BP$4:BP24)-ROWS($AK$6:$AK$17)-ROWS($AO$6:$AO$17)-ROWS($AS$6:$AS$17)),IFERROR(INDEX($BA$6:$BA$17, ROWS($BP$4:BP24)-ROWS($AK$6:$AK$17)-ROWS($AO$6:$AO$17)-ROWS($AS$6:$AS$17)-ROWS($AW$6:$AW$17)),IFERROR(INDEX($BE$6:$BE$17, ROWS($BP$4:BP24)-ROWS($AK$6:$AK$17)-ROWS($AO$6:$AO$17)-ROWS($AS$6:$AS$17)-ROWS($AW$6:$AW$17)-ROWS($BA$6:$BA$17)),IFERROR(INDEX($BI$6:$BI$17, ROWS($BP$4:BP24)-ROWS($AK$6:$AK$17)-ROWS($AO$6:$AO$17)-ROWS($AS$6:$AS$17)-ROWS($AW$6:$AW$17)-ROWS($BA$6:$BA$17)-ROWS($BE$6:$BE$17)), "")))))))</f>
        <v/>
      </c>
      <c r="BQ26" s="316" t="str">
        <f t="shared" ca="1" si="31"/>
        <v/>
      </c>
      <c r="BR26" s="413" t="str">
        <f t="shared" ca="1" si="32"/>
        <v/>
      </c>
      <c r="BS26" s="412" t="str">
        <f ca="1">IF(OR(BT26="",BT26=0),"",MAX(BS$5:BS25)+1)</f>
        <v/>
      </c>
      <c r="BT26" s="316" t="str">
        <f ca="1">IFERROR(INDEX($AJ$22:$AJ$33, ROWS($BT$4:BT24)), IFERROR(INDEX($AN$22:$AN$33, ROWS($BT$4:BT24)-ROWS($AJ$22:$AJ$33)), IFERROR(INDEX($AR$22:$AR$33, ROWS($BT$4:BT24)-ROWS($AJ$22:$AJ$33)-ROWS($AN$22:$AN$33)),IFERROR(INDEX($AV$22:$AV$33, ROWS($BT$4:BT24)-ROWS($AJ$22:$AJ$33)-ROWS($AN$22:$AN$33)-ROWS($AR$22:$AR$33)),IFERROR(INDEX($AZ$22:$AZ$33, ROWS($BT$4:BT24)-ROWS($AJ$22:$AJ$33)-ROWS($AN$22:$AN$33)-ROWS($AR$22:$AR$33)-ROWS($AV$22:$AV$33)),IFERROR(INDEX($BD$22:$BD$33, ROWS($BT$4:BT24)-ROWS($AJ$22:$AJ$33)-ROWS($AN$22:$AN$33)-ROWS($AR$22:$AR$33)-ROWS($AV$22:$AV$33)-ROWS($AZ$22:$AZ$33)),IFERROR(INDEX($BH$22:$BH$33, ROWS($BT$4:BT24)-ROWS($AJ$22:$AJ$33)-ROWS($AN$22:$AN$33)-ROWS($AR$22:$AR$33)-ROWS($AV$22:$AV$33)-ROWS($AZ$22:$AZ$33)-ROWS($BD$22:$BD$33)), "")))))))</f>
        <v/>
      </c>
      <c r="BU26" s="316" t="str">
        <f t="shared" ca="1" si="33"/>
        <v/>
      </c>
      <c r="BV26" s="316" t="str">
        <f ca="1">IF(OR(BW26="",BW26=0),"",MAX(BV$5:BV25)+1)</f>
        <v/>
      </c>
      <c r="BW26" s="316" t="str">
        <f ca="1">IFERROR(INDEX($AK$22:$AK$33, ROWS($BW$4:BW24)), IFERROR(INDEX($AO$22:$AO$33, ROWS($BW$4:BW24)-ROWS($AK$22:$AK$33)), IFERROR(INDEX($AS$22:$AS$33, ROWS($BW$4:BW24)-ROWS($AK$22:$AK$33)-ROWS($AO$22:$AO$33)),IFERROR(INDEX($AW$22:$AW$33, ROWS($BW$4:BW24)-ROWS($AK$22:$AK$33)-ROWS($AO$22:$AO$33)-ROWS($AS$22:$AS$33)),IFERROR(INDEX($BA$22:$BA$33, ROWS($BW$4:BW24)-ROWS($AK$22:$AK$33)-ROWS($AO$22:$AO$33)-ROWS($AS$22:$AS$33)-ROWS($AW$22:$AW$33)),IFERROR(INDEX($BE$22:$BE$33, ROWS($BW$4:BW24)-ROWS($AK$22:$AK$33)-ROWS($AO$22:$AO$33)-ROWS($AS$22:$AS$33)-ROWS($AW$22:$AW$33)-ROWS($BA$22:$BA$33)),IFERROR(INDEX($BI$22:$BI$33, ROWS($BW$4:BW24)-ROWS($AK$22:$AK$33)-ROWS($AO$22:$AO$33)-ROWS($AS$22:$AS$33)-ROWS($AW$22:$AW$33)-ROWS($BA$22:$BA$33)-ROWS($BE$22:$BE$33)), "")))))))</f>
        <v/>
      </c>
      <c r="BX26" s="316" t="str">
        <f t="shared" ca="1" si="34"/>
        <v/>
      </c>
      <c r="BY26" s="413" t="str">
        <f t="shared" ca="1" si="35"/>
        <v/>
      </c>
      <c r="BZ26" s="412" t="str">
        <f ca="1">IF(OR(CA26="",CA26=0),"",MAX(BZ$5:BZ25)+1)</f>
        <v/>
      </c>
      <c r="CA26" s="316" t="str">
        <f ca="1">IFERROR(INDEX($AJ$38:$AJ$49, ROWS($CA$4:CA24)), IFERROR(INDEX($AN$38:$AN$49, ROWS($CA$4:CA24)-ROWS($AJ$38:$AJ$49)), IFERROR(INDEX($AR$38:$AR$49, ROWS($CA$4:CA24)-ROWS($AJ$38:$AJ$49)-ROWS($AN$38:$AN$49)),IFERROR(INDEX($AV$38:$AV$49, ROWS($CA$4:CA24)-ROWS($AJ$38:$AJ$49)-ROWS($AN$38:$AN$49)-ROWS($AR$38:$AR$49)),IFERROR(INDEX($AZ$38:$AZ$49, ROWS($CA$4:CA24)-ROWS($AJ$38:$AJ$49)-ROWS($AN$38:$AN$49)-ROWS($AR$38:$AR$49)-ROWS($AV$38:$AV$49)),IFERROR(INDEX($BD$38:$BD$49, ROWS($CA$4:CA24)-ROWS($AJ$38:$AJ$49)-ROWS($AN$38:$AN$49)-ROWS($AR$38:$AR$49)-ROWS($AV$38:$AV$49)-ROWS($AZ$38:$AZ$49)),IFERROR(INDEX($BH$38:$BH$49, ROWS($CA$4:CA24)-ROWS($AJ$38:$AJ$49)-ROWS($AN$38:$AN$49)-ROWS($AR$38:$AR$49)-ROWS($AV$38:$AV$49)-ROWS($AZ$38:$AZ$49)-ROWS($BD$38:$BD$49)), "")))))))</f>
        <v/>
      </c>
      <c r="CB26" s="316" t="str">
        <f t="shared" ca="1" si="36"/>
        <v/>
      </c>
      <c r="CC26" s="316" t="str">
        <f ca="1">IF(OR(CD26="",CD26=0),"",MAX(CC$5:CC25)+1)</f>
        <v/>
      </c>
      <c r="CD26" s="316" t="str">
        <f ca="1">IFERROR(INDEX($AK$38:$AK$49, ROWS($CD$4:CD24)), IFERROR(INDEX($AO$38:$AO$49, ROWS($CD$4:CD24)-ROWS($AK$38:$AK$49)), IFERROR(INDEX($AS$38:$AS$49, ROWS($CD$4:CD24)-ROWS($AK$38:$AK$49)-ROWS($AO$38:$AO$49)),IFERROR(INDEX($AW$38:$AW$49, ROWS($CD$4:CD24)-ROWS($AK$38:$AK$49)-ROWS($AO$38:$AO$49)-ROWS($AS$38:$AS$49)),IFERROR(INDEX($BA$38:$BA$49, ROWS($CD$4:CD24)-ROWS($AK$38:$AK$49)-ROWS($AO$38:$AO$49)-ROWS($AS$38:$AS$49)-ROWS($AW$38:$AW$49)),IFERROR(INDEX($BE$38:$BE$49, ROWS($CD$4:CD24)-ROWS($AK$38:$AK$49)-ROWS($AO$38:$AO$49)-ROWS($AS$38:$AS$49)-ROWS($AW$38:$AW$49)-ROWS($BA$38:$BA$49)),IFERROR(INDEX($BI$38:$BI$49, ROWS($CD$4:CD24)-ROWS($AK$38:$AK$49)-ROWS($AO$38:$AO$49)-ROWS($AS$38:$AS$49)-ROWS($AW$38:$AW$49)-ROWS($BA$38:$BA$49)-ROWS($BE$38:$BE$49)), "")))))))</f>
        <v/>
      </c>
      <c r="CE26" s="316" t="str">
        <f t="shared" ca="1" si="37"/>
        <v/>
      </c>
      <c r="CF26" s="413" t="str">
        <f t="shared" ca="1" si="38"/>
        <v/>
      </c>
      <c r="CG26" s="412" t="str">
        <f ca="1">IF(OR(CH26="",CH26=0),"",MAX(CG$5:CG25)+1)</f>
        <v/>
      </c>
      <c r="CH26" s="316" t="str">
        <f ca="1">IFERROR(INDEX($AJ$54:$AJ$65, ROWS($CH$4:CH24)), IFERROR(INDEX($AN$54:$AN$65, ROWS($CH$4:CH24)-ROWS($AJ$54:$AJ$65)), IFERROR(INDEX($AR$54:$AR$65, ROWS($CH$4:CH24)-ROWS($AJ$54:$AJ$65)-ROWS($AN$54:$AN$65)),IFERROR(INDEX($AV$54:$AV$65, ROWS($CH$4:CH24)-ROWS($AJ$54:$AJ$65)-ROWS($AN$54:$AN$65)-ROWS($AR$54:$AR$65)),IFERROR(INDEX($AZ$54:$AZ$65, ROWS($CH$4:CH24)-ROWS($AJ$54:$AJ$65)-ROWS($AN$54:$AN$65)-ROWS($AR$54:$AR$65)-ROWS($AV$54:$AV$65)),IFERROR(INDEX($BD$54:$BD$65, ROWS($CH$4:CH24)-ROWS($AJ$54:$AJ$65)-ROWS($AN$54:$AN$65)-ROWS($AR$54:$AR$65)-ROWS($AV$54:$AV$65)-ROWS($AZ$54:$AZ$65)),IFERROR(INDEX($BH$54:$BH$65, ROWS($CH$4:CH24)-ROWS($AJ$54:$AJ$65)-ROWS($AN$54:$AN$65)-ROWS($AR$54:$AR$65)-ROWS($AV$54:$AV$65)-ROWS($AZ$54:$AZ$65)-ROWS($BD$54:$BD$65)), "")))))))</f>
        <v/>
      </c>
      <c r="CI26" s="316" t="str">
        <f t="shared" ca="1" si="39"/>
        <v/>
      </c>
      <c r="CJ26" s="316" t="str">
        <f ca="1">IF(OR(CK26="",CK26=0),"",MAX(CJ$5:CJ25)+1)</f>
        <v/>
      </c>
      <c r="CK26" s="316" t="str">
        <f ca="1">IFERROR(INDEX($AK$54:$AK$65, ROWS($CK$4:CK24)), IFERROR(INDEX($AO$54:$AO$65, ROWS($CK$4:CK24)-ROWS($AK$54:$AK$65)), IFERROR(INDEX($AS$54:$AS$65, ROWS($CK$4:CK24)-ROWS($AK$54:$AK$65)-ROWS($AO$54:$AO$65)),IFERROR(INDEX($AW$54:$AW$65, ROWS($CK$4:CK24)-ROWS($AK$54:$AK$65)-ROWS($AO$54:$AO$65)-ROWS($AS$54:$AS$65)),IFERROR(INDEX($BA$54:$BA$65, ROWS($CK$4:CK24)-ROWS($AK$54:$AK$65)-ROWS($AO$54:$AO$65)-ROWS($AS$54:$AS$65)-ROWS($AW$54:$AW$65)),IFERROR(INDEX($BE$54:$BE$65, ROWS($CK$4:CK24)-ROWS($AK$54:$AK$65)-ROWS($AO$54:$AO$65)-ROWS($AS$54:$AS$65)-ROWS($AW$54:$AW$65)-ROWS($BA$54:$BA$65)),IFERROR(INDEX($BI$54:$BI$65, ROWS($CK$4:CK24)-ROWS($AK$54:$AK$65)-ROWS($AO$54:$AO$65)-ROWS($AS$54:$AS$65)-ROWS($AW$54:$AW$65)-ROWS($BA$54:$BA$65)-ROWS($BE$54:$BE$65)), "")))))))</f>
        <v/>
      </c>
      <c r="CL26" s="316" t="str">
        <f t="shared" ca="1" si="40"/>
        <v/>
      </c>
      <c r="CM26" s="413" t="str">
        <f t="shared" ca="1" si="41"/>
        <v/>
      </c>
      <c r="CN26" s="412" t="str">
        <f ca="1">IF(OR(CO26="",CO26=0),"",MAX(CN$5:CN25)+1)</f>
        <v/>
      </c>
      <c r="CO26" s="316" t="str">
        <f ca="1">IFERROR(INDEX($AJ$70:$AJ$81, ROWS($CO$4:CO24)), IFERROR(INDEX($AN$70:$AN$81, ROWS($CO$4:CO24)-ROWS($AJ$70:$AJ$81)), IFERROR(INDEX($AR$70:$AR$81, ROWS($CO$4:CO24)-ROWS($AJ$70:$AJ$81)-ROWS($AN$70:$AN$81)),IFERROR(INDEX($AV$70:$AV$81, ROWS($CO$4:CO24)-ROWS($AJ$70:$AJ$81)-ROWS($AN$70:$AN$81)-ROWS($AR$70:$AR$81)),IFERROR(INDEX($AZ$70:$AZ$81, ROWS($CO$4:CO24)-ROWS($AJ$70:$AJ$81)-ROWS($AN$70:$AN$81)-ROWS($AR$70:$AR$81)-ROWS($AV$70:$AV$81)),IFERROR(INDEX($BD$70:$BD$81, ROWS($CO$4:CO24)-ROWS($AJ$70:$AJ$81)-ROWS($AN$70:$AN$81)-ROWS($AR$70:$AR$81)-ROWS($AV$70:$AV$81)-ROWS($AZ$70:$AZ$81)),IFERROR(INDEX($BH$70:$BH$81, ROWS($CO$4:CO24)-ROWS($AJ$70:$AJ$81)-ROWS($AN$70:$AN$81)-ROWS($AR$70:$AR$81)-ROWS($AV$70:$AV$81)-ROWS($AZ$70:$AZ$81)-ROWS($BD$70:$BD$81)), "")))))))</f>
        <v/>
      </c>
      <c r="CP26" s="316" t="str">
        <f t="shared" ca="1" si="42"/>
        <v/>
      </c>
      <c r="CQ26" s="316" t="str">
        <f ca="1">IF(OR(CR26="",CR26=0),"",MAX(CQ$5:CQ25)+1)</f>
        <v/>
      </c>
      <c r="CR26" s="316" t="str">
        <f ca="1">IFERROR(INDEX($AK$70:$AK$81, ROWS($CR$4:CR24)), IFERROR(INDEX($AO$70:$AO$81, ROWS($CR$4:CR24)-ROWS($AK$70:$AK$81)), IFERROR(INDEX($AS$70:$AS$81, ROWS($CR$4:CR24)-ROWS($AK$70:$AK$81)-ROWS($AO$70:$AO$81)),IFERROR(INDEX($AW$70:$AW$81, ROWS($CR$4:CR24)-ROWS($AK$70:$AK$81)-ROWS($AO$70:$AO$81)-ROWS($AS$70:$AS$81)),IFERROR(INDEX($BA$70:$BA$81, ROWS($CR$4:CR24)-ROWS($AK$70:$AK$81)-ROWS($AO$70:$AO$81)-ROWS($AS$70:$AS$81)-ROWS($AW$70:$AW$81)),IFERROR(INDEX($BE$70:$BE$81, ROWS($CR$4:CR24)-ROWS($AK$70:$AK$81)-ROWS($AO$70:$AO$81)-ROWS($AS$70:$AS$81)-ROWS($AW$70:$AW$81)-ROWS($BA$70:$BA$81)),IFERROR(INDEX($BI$70:$BI$81, ROWS($CR$4:CR24)-ROWS($AK$70:$AK$81)-ROWS($AO$70:$AO$81)-ROWS($AS$70:$AS$81)-ROWS($AW$70:$AW$81)-ROWS($BA$70:$BA$81)-ROWS($BE$70:$BE$81)), "")))))))</f>
        <v/>
      </c>
      <c r="CS26" s="316" t="str">
        <f t="shared" ca="1" si="43"/>
        <v/>
      </c>
      <c r="CT26" s="413" t="str">
        <f t="shared" ca="1" si="44"/>
        <v/>
      </c>
      <c r="CU26" s="412" t="str">
        <f>IF(OR(CV26="",CV26=0),"",MAX(CU$5:CU25)+1)</f>
        <v/>
      </c>
      <c r="CV26" s="316">
        <f>IFERROR(INDEX($AJ$86:$AJ$97, ROWS($CV$4:CV24)), IFERROR(INDEX($AN$86:$AN$97, ROWS($CV$4:CV24)-ROWS($AJ$86:$AJ$97)), ""))</f>
        <v>0</v>
      </c>
      <c r="CW26" s="316" t="str">
        <f t="shared" si="45"/>
        <v/>
      </c>
      <c r="CX26" s="316" t="str">
        <f>IF(OR(CY26="",CY26=0),"",MAX(CX$5:CX25)+1)</f>
        <v/>
      </c>
      <c r="CY26" s="316">
        <f>IFERROR(INDEX($AK$86:$AK$97, ROWS($CY$4:CY24)), IFERROR(INDEX($AO$86:$AO$97, ROWS($CY$4:CY24)-ROWS($AK$86:$AK$97)), ""))</f>
        <v>0</v>
      </c>
      <c r="CZ26" s="316" t="str">
        <f t="shared" si="46"/>
        <v/>
      </c>
      <c r="DA26" s="413" t="str">
        <f t="shared" si="47"/>
        <v/>
      </c>
      <c r="DC26" s="438">
        <f ca="1">IF(OR(DD26="",DD26=0),"",MAX(DC$25:DC25)+1)</f>
        <v>1</v>
      </c>
      <c r="DD26" s="434" t="str">
        <f ca="1">IF(BU6="","",IF(NOT(BY6="Income"),BU6,""))</f>
        <v>Groceries</v>
      </c>
      <c r="DE26" s="413">
        <f ca="1">IF(BX6="","",IF(NOT(BY6="Income"),BX6,""))</f>
        <v>125</v>
      </c>
      <c r="DF26" s="438" t="str">
        <f ca="1">IF(OR(DG26="",DG26=0),"",MAX(DF$25:DF25)+1)</f>
        <v/>
      </c>
      <c r="DG26" s="412" t="str">
        <f ca="1">IF(BU6="","",IF(BY6="Income",BU6,""))</f>
        <v/>
      </c>
      <c r="DH26" s="413" t="str">
        <f ca="1">IF(BU6="","",IF(BY6="Income",BX6,""))</f>
        <v/>
      </c>
      <c r="DI26" s="412" t="str">
        <f ca="1">IFERROR(INDEX($DD$26:$DD$43,MATCH(ROW()-ROW($DI$25),$DC$26:$DC$43,0)),"")</f>
        <v>Groceries</v>
      </c>
      <c r="DJ26" s="413">
        <f ca="1">IFERROR(INDEX($DE$26:$DE$43,MATCH(ROW()-ROW($DI$25),$DC$26:$DC$43,0)),"")</f>
        <v>125</v>
      </c>
      <c r="DK26" s="412" t="str">
        <f ca="1">IFERROR(INDEX($DG$26:$DG$43,MATCH(ROW()-ROW($DK$25),$DF$26:$DF$43,0)),"")</f>
        <v>Paycheck 2</v>
      </c>
      <c r="DL26" s="413">
        <f ca="1">IFERROR(INDEX($DH$26:$DH$43,MATCH(ROW()-ROW($DK$25),$DF$26:$DF$43,0)),"")</f>
        <v>400</v>
      </c>
      <c r="DN26" s="425" t="str">
        <f ca="1">IF(DI26="","",CONCATENATE(DI26," - ",DJ26))</f>
        <v>Groceries - 125</v>
      </c>
      <c r="DO26" s="295" t="str">
        <f ca="1">IF(DI27="","",CONCATENATE(DI27," - ",DJ27))</f>
        <v>Car 2 Gas - 80</v>
      </c>
      <c r="DP26" s="295" t="str">
        <f ca="1">IF(DI28="","",CONCATENATE(DI28," - ",DJ28))</f>
        <v>Netflix - 14.95</v>
      </c>
      <c r="DQ26" s="440" t="str">
        <f ca="1">IF(DK26="","",CONCATENATE(DK26," - ",DL26))</f>
        <v>Paycheck 2 - 400</v>
      </c>
      <c r="DR26" s="441" t="str">
        <f ca="1">IF(DK27="","",CONCATENATE(DK27," - ",DL27))</f>
        <v>Paycheck 3 - 700</v>
      </c>
      <c r="DS26" s="442" t="str">
        <f ca="1">IF(DK28="","",CONCATENATE(DK28," - ",DL28))</f>
        <v>Paycheck 1 - 850</v>
      </c>
    </row>
    <row r="27" spans="1:123" s="292" customFormat="1" ht="15" customHeight="1" x14ac:dyDescent="0.3">
      <c r="A27" s="1183" t="s">
        <v>478</v>
      </c>
      <c r="B27" s="1182"/>
      <c r="C27" s="1183" t="s">
        <v>478</v>
      </c>
      <c r="D27" s="1182"/>
      <c r="E27" s="1183" t="s">
        <v>478</v>
      </c>
      <c r="F27" s="1182"/>
      <c r="G27" s="1183" t="s">
        <v>478</v>
      </c>
      <c r="H27" s="1182"/>
      <c r="I27" s="1183" t="s">
        <v>478</v>
      </c>
      <c r="J27" s="1182"/>
      <c r="K27" s="1183" t="s">
        <v>478</v>
      </c>
      <c r="L27" s="1182"/>
      <c r="M27" s="1183" t="s">
        <v>478</v>
      </c>
      <c r="N27" s="1182"/>
      <c r="P27" s="295" t="str">
        <f t="shared" ca="1" si="89"/>
        <v/>
      </c>
      <c r="Q27" s="295" t="str">
        <f t="shared" ca="1" si="81"/>
        <v/>
      </c>
      <c r="R27" s="295" t="str">
        <f t="shared" ca="1" si="81"/>
        <v/>
      </c>
      <c r="S27" s="296" t="str">
        <f t="shared" ca="1" si="81"/>
        <v/>
      </c>
      <c r="T27" s="295" t="str">
        <f t="shared" ca="1" si="81"/>
        <v/>
      </c>
      <c r="U27" s="295" t="str">
        <f t="shared" ca="1" si="81"/>
        <v/>
      </c>
      <c r="V27" s="1158"/>
      <c r="W27" s="1159"/>
      <c r="X27" s="445"/>
      <c r="Y27"/>
      <c r="AB27" s="299"/>
      <c r="AC27" s="366" t="s">
        <v>495</v>
      </c>
      <c r="AD27" s="367" t="s">
        <v>192</v>
      </c>
      <c r="AE27" s="367" t="s">
        <v>193</v>
      </c>
      <c r="AF27" s="368" t="s">
        <v>11</v>
      </c>
      <c r="AG27" s="300"/>
      <c r="AH27"/>
      <c r="AI27" s="304" t="str">
        <f t="shared" ca="1" si="82"/>
        <v/>
      </c>
      <c r="AJ27" s="305" t="str">
        <f t="shared" ca="1" si="60"/>
        <v/>
      </c>
      <c r="AK27" s="306" t="str">
        <f t="shared" ca="1" si="61"/>
        <v/>
      </c>
      <c r="AL27" s="307" t="str">
        <f t="shared" ca="1" si="62"/>
        <v/>
      </c>
      <c r="AM27" s="304" t="str">
        <f t="shared" ca="1" si="83"/>
        <v/>
      </c>
      <c r="AN27" s="305" t="str">
        <f t="shared" ca="1" si="63"/>
        <v/>
      </c>
      <c r="AO27" s="306" t="str">
        <f t="shared" ca="1" si="64"/>
        <v/>
      </c>
      <c r="AP27" s="307" t="str">
        <f t="shared" ca="1" si="65"/>
        <v/>
      </c>
      <c r="AQ27" s="304" t="str">
        <f t="shared" ca="1" si="84"/>
        <v/>
      </c>
      <c r="AR27" s="305" t="str">
        <f t="shared" ca="1" si="66"/>
        <v/>
      </c>
      <c r="AS27" s="306" t="str">
        <f t="shared" ca="1" si="67"/>
        <v/>
      </c>
      <c r="AT27" s="307" t="str">
        <f t="shared" ca="1" si="68"/>
        <v/>
      </c>
      <c r="AU27" s="304" t="str">
        <f t="shared" ca="1" si="85"/>
        <v/>
      </c>
      <c r="AV27" s="305" t="str">
        <f t="shared" ca="1" si="69"/>
        <v/>
      </c>
      <c r="AW27" s="306" t="str">
        <f t="shared" ca="1" si="70"/>
        <v/>
      </c>
      <c r="AX27" s="307" t="str">
        <f t="shared" ca="1" si="71"/>
        <v/>
      </c>
      <c r="AY27" s="304" t="str">
        <f t="shared" ca="1" si="86"/>
        <v/>
      </c>
      <c r="AZ27" s="305" t="str">
        <f t="shared" ca="1" si="72"/>
        <v/>
      </c>
      <c r="BA27" s="306" t="str">
        <f t="shared" ca="1" si="73"/>
        <v/>
      </c>
      <c r="BB27" s="307" t="str">
        <f t="shared" ca="1" si="74"/>
        <v/>
      </c>
      <c r="BC27" s="304" t="str">
        <f t="shared" ca="1" si="87"/>
        <v/>
      </c>
      <c r="BD27" s="305" t="str">
        <f t="shared" ca="1" si="75"/>
        <v/>
      </c>
      <c r="BE27" s="306" t="str">
        <f t="shared" ca="1" si="76"/>
        <v/>
      </c>
      <c r="BF27" s="307" t="str">
        <f t="shared" ca="1" si="77"/>
        <v/>
      </c>
      <c r="BG27" s="304" t="str">
        <f t="shared" ca="1" si="88"/>
        <v/>
      </c>
      <c r="BH27" s="305" t="str">
        <f t="shared" ca="1" si="78"/>
        <v/>
      </c>
      <c r="BI27" s="306" t="str">
        <f t="shared" ca="1" si="79"/>
        <v/>
      </c>
      <c r="BJ27" s="307" t="str">
        <f t="shared" ca="1" si="80"/>
        <v/>
      </c>
      <c r="BL27" s="412" t="str">
        <f ca="1">IF(OR(BM27="",BM27=0),"",MAX(BL$5:BL26)+1)</f>
        <v/>
      </c>
      <c r="BM27" s="316" t="str">
        <f ca="1">IFERROR(INDEX($AJ$6:$AJ$17, ROWS(BM$4:$BM25)), IFERROR(INDEX($AN$6:$AN$17, ROWS(BM$4:$BM25)-ROWS($AJ$6:$AJ$17)), IFERROR(INDEX($AR$6:$AR$17, ROWS(BM$4:$BM25)-ROWS($AJ$6:$AJ$17)-ROWS($AN$6:$AN$17)),IFERROR(INDEX($AV$6:$AV$17, ROWS(BM$4:$BM25)-ROWS($AJ$6:$AJ$17)-ROWS($AN$6:$AN$17)-ROWS($AR$6:$AR$17)),IFERROR(INDEX($AZ$6:$AZ$17, ROWS(BM$4:$BM25)-ROWS($AJ$6:$AJ$17)-ROWS($AN$6:$AN$17)-ROWS($AR$6:$AR$17)-ROWS($AV$6:$AV$17)),IFERROR(INDEX($BD$6:$BD$17, ROWS(BM$4:$BM25)-ROWS($AJ$6:$AJ$17)-ROWS($AN$6:$AN$17)-ROWS($AR$6:$AR$17)-ROWS($AV$6:$AV$17)-ROWS($AZ$6:$AZ$17)),IFERROR(INDEX($BH$6:$BH$17, ROWS(BM$4:$BM25)-ROWS($AJ$6:$AJ$17)-ROWS($AN$6:$AN$17)-ROWS($AR$6:$AR$17)-ROWS($AV$6:$AV$17)-ROWS($AZ$6:$AZ$17)-ROWS($BD$6:$BD$17)), "")))))))</f>
        <v/>
      </c>
      <c r="BN27" s="316" t="str">
        <f t="shared" ca="1" si="30"/>
        <v/>
      </c>
      <c r="BO27" s="316" t="str">
        <f ca="1">IF(OR(BP27="",BP27=0),"",MAX(BO$5:BO26)+1)</f>
        <v/>
      </c>
      <c r="BP27" s="316" t="str">
        <f ca="1">IFERROR(INDEX($AK$6:$AK$17, ROWS($BP$4:BP25)), IFERROR(INDEX($AO$6:$AO$17, ROWS($BP$4:BP25)-ROWS($AK$6:$AK$17)), IFERROR(INDEX($AS$6:$AS$17, ROWS($BP$4:BP25)-ROWS($AK$6:$AK$17)-ROWS($AO$6:$AO$17)),IFERROR(INDEX($AW$6:$AW$17, ROWS($BP$4:BP25)-ROWS($AK$6:$AK$17)-ROWS($AO$6:$AO$17)-ROWS($AS$6:$AS$17)),IFERROR(INDEX($BA$6:$BA$17, ROWS($BP$4:BP25)-ROWS($AK$6:$AK$17)-ROWS($AO$6:$AO$17)-ROWS($AS$6:$AS$17)-ROWS($AW$6:$AW$17)),IFERROR(INDEX($BE$6:$BE$17, ROWS($BP$4:BP25)-ROWS($AK$6:$AK$17)-ROWS($AO$6:$AO$17)-ROWS($AS$6:$AS$17)-ROWS($AW$6:$AW$17)-ROWS($BA$6:$BA$17)),IFERROR(INDEX($BI$6:$BI$17, ROWS($BP$4:BP25)-ROWS($AK$6:$AK$17)-ROWS($AO$6:$AO$17)-ROWS($AS$6:$AS$17)-ROWS($AW$6:$AW$17)-ROWS($BA$6:$BA$17)-ROWS($BE$6:$BE$17)), "")))))))</f>
        <v/>
      </c>
      <c r="BQ27" s="316" t="str">
        <f t="shared" ca="1" si="31"/>
        <v/>
      </c>
      <c r="BR27" s="413" t="str">
        <f t="shared" ca="1" si="32"/>
        <v/>
      </c>
      <c r="BS27" s="412" t="str">
        <f ca="1">IF(OR(BT27="",BT27=0),"",MAX(BS$5:BS26)+1)</f>
        <v/>
      </c>
      <c r="BT27" s="316" t="str">
        <f ca="1">IFERROR(INDEX($AJ$22:$AJ$33, ROWS($BT$4:BT25)), IFERROR(INDEX($AN$22:$AN$33, ROWS($BT$4:BT25)-ROWS($AJ$22:$AJ$33)), IFERROR(INDEX($AR$22:$AR$33, ROWS($BT$4:BT25)-ROWS($AJ$22:$AJ$33)-ROWS($AN$22:$AN$33)),IFERROR(INDEX($AV$22:$AV$33, ROWS($BT$4:BT25)-ROWS($AJ$22:$AJ$33)-ROWS($AN$22:$AN$33)-ROWS($AR$22:$AR$33)),IFERROR(INDEX($AZ$22:$AZ$33, ROWS($BT$4:BT25)-ROWS($AJ$22:$AJ$33)-ROWS($AN$22:$AN$33)-ROWS($AR$22:$AR$33)-ROWS($AV$22:$AV$33)),IFERROR(INDEX($BD$22:$BD$33, ROWS($BT$4:BT25)-ROWS($AJ$22:$AJ$33)-ROWS($AN$22:$AN$33)-ROWS($AR$22:$AR$33)-ROWS($AV$22:$AV$33)-ROWS($AZ$22:$AZ$33)),IFERROR(INDEX($BH$22:$BH$33, ROWS($BT$4:BT25)-ROWS($AJ$22:$AJ$33)-ROWS($AN$22:$AN$33)-ROWS($AR$22:$AR$33)-ROWS($AV$22:$AV$33)-ROWS($AZ$22:$AZ$33)-ROWS($BD$22:$BD$33)), "")))))))</f>
        <v/>
      </c>
      <c r="BU27" s="316" t="str">
        <f t="shared" ca="1" si="33"/>
        <v/>
      </c>
      <c r="BV27" s="316" t="str">
        <f ca="1">IF(OR(BW27="",BW27=0),"",MAX(BV$5:BV26)+1)</f>
        <v/>
      </c>
      <c r="BW27" s="316" t="str">
        <f ca="1">IFERROR(INDEX($AK$22:$AK$33, ROWS($BW$4:BW25)), IFERROR(INDEX($AO$22:$AO$33, ROWS($BW$4:BW25)-ROWS($AK$22:$AK$33)), IFERROR(INDEX($AS$22:$AS$33, ROWS($BW$4:BW25)-ROWS($AK$22:$AK$33)-ROWS($AO$22:$AO$33)),IFERROR(INDEX($AW$22:$AW$33, ROWS($BW$4:BW25)-ROWS($AK$22:$AK$33)-ROWS($AO$22:$AO$33)-ROWS($AS$22:$AS$33)),IFERROR(INDEX($BA$22:$BA$33, ROWS($BW$4:BW25)-ROWS($AK$22:$AK$33)-ROWS($AO$22:$AO$33)-ROWS($AS$22:$AS$33)-ROWS($AW$22:$AW$33)),IFERROR(INDEX($BE$22:$BE$33, ROWS($BW$4:BW25)-ROWS($AK$22:$AK$33)-ROWS($AO$22:$AO$33)-ROWS($AS$22:$AS$33)-ROWS($AW$22:$AW$33)-ROWS($BA$22:$BA$33)),IFERROR(INDEX($BI$22:$BI$33, ROWS($BW$4:BW25)-ROWS($AK$22:$AK$33)-ROWS($AO$22:$AO$33)-ROWS($AS$22:$AS$33)-ROWS($AW$22:$AW$33)-ROWS($BA$22:$BA$33)-ROWS($BE$22:$BE$33)), "")))))))</f>
        <v/>
      </c>
      <c r="BX27" s="316" t="str">
        <f t="shared" ca="1" si="34"/>
        <v/>
      </c>
      <c r="BY27" s="413" t="str">
        <f t="shared" ca="1" si="35"/>
        <v/>
      </c>
      <c r="BZ27" s="412" t="str">
        <f ca="1">IF(OR(CA27="",CA27=0),"",MAX(BZ$5:BZ26)+1)</f>
        <v/>
      </c>
      <c r="CA27" s="316" t="str">
        <f ca="1">IFERROR(INDEX($AJ$38:$AJ$49, ROWS($CA$4:CA25)), IFERROR(INDEX($AN$38:$AN$49, ROWS($CA$4:CA25)-ROWS($AJ$38:$AJ$49)), IFERROR(INDEX($AR$38:$AR$49, ROWS($CA$4:CA25)-ROWS($AJ$38:$AJ$49)-ROWS($AN$38:$AN$49)),IFERROR(INDEX($AV$38:$AV$49, ROWS($CA$4:CA25)-ROWS($AJ$38:$AJ$49)-ROWS($AN$38:$AN$49)-ROWS($AR$38:$AR$49)),IFERROR(INDEX($AZ$38:$AZ$49, ROWS($CA$4:CA25)-ROWS($AJ$38:$AJ$49)-ROWS($AN$38:$AN$49)-ROWS($AR$38:$AR$49)-ROWS($AV$38:$AV$49)),IFERROR(INDEX($BD$38:$BD$49, ROWS($CA$4:CA25)-ROWS($AJ$38:$AJ$49)-ROWS($AN$38:$AN$49)-ROWS($AR$38:$AR$49)-ROWS($AV$38:$AV$49)-ROWS($AZ$38:$AZ$49)),IFERROR(INDEX($BH$38:$BH$49, ROWS($CA$4:CA25)-ROWS($AJ$38:$AJ$49)-ROWS($AN$38:$AN$49)-ROWS($AR$38:$AR$49)-ROWS($AV$38:$AV$49)-ROWS($AZ$38:$AZ$49)-ROWS($BD$38:$BD$49)), "")))))))</f>
        <v/>
      </c>
      <c r="CB27" s="316" t="str">
        <f t="shared" ca="1" si="36"/>
        <v/>
      </c>
      <c r="CC27" s="316" t="str">
        <f ca="1">IF(OR(CD27="",CD27=0),"",MAX(CC$5:CC26)+1)</f>
        <v/>
      </c>
      <c r="CD27" s="316" t="str">
        <f ca="1">IFERROR(INDEX($AK$38:$AK$49, ROWS($CD$4:CD25)), IFERROR(INDEX($AO$38:$AO$49, ROWS($CD$4:CD25)-ROWS($AK$38:$AK$49)), IFERROR(INDEX($AS$38:$AS$49, ROWS($CD$4:CD25)-ROWS($AK$38:$AK$49)-ROWS($AO$38:$AO$49)),IFERROR(INDEX($AW$38:$AW$49, ROWS($CD$4:CD25)-ROWS($AK$38:$AK$49)-ROWS($AO$38:$AO$49)-ROWS($AS$38:$AS$49)),IFERROR(INDEX($BA$38:$BA$49, ROWS($CD$4:CD25)-ROWS($AK$38:$AK$49)-ROWS($AO$38:$AO$49)-ROWS($AS$38:$AS$49)-ROWS($AW$38:$AW$49)),IFERROR(INDEX($BE$38:$BE$49, ROWS($CD$4:CD25)-ROWS($AK$38:$AK$49)-ROWS($AO$38:$AO$49)-ROWS($AS$38:$AS$49)-ROWS($AW$38:$AW$49)-ROWS($BA$38:$BA$49)),IFERROR(INDEX($BI$38:$BI$49, ROWS($CD$4:CD25)-ROWS($AK$38:$AK$49)-ROWS($AO$38:$AO$49)-ROWS($AS$38:$AS$49)-ROWS($AW$38:$AW$49)-ROWS($BA$38:$BA$49)-ROWS($BE$38:$BE$49)), "")))))))</f>
        <v/>
      </c>
      <c r="CE27" s="316" t="str">
        <f t="shared" ca="1" si="37"/>
        <v/>
      </c>
      <c r="CF27" s="413" t="str">
        <f t="shared" ca="1" si="38"/>
        <v/>
      </c>
      <c r="CG27" s="412" t="str">
        <f ca="1">IF(OR(CH27="",CH27=0),"",MAX(CG$5:CG26)+1)</f>
        <v/>
      </c>
      <c r="CH27" s="316" t="str">
        <f ca="1">IFERROR(INDEX($AJ$54:$AJ$65, ROWS($CH$4:CH25)), IFERROR(INDEX($AN$54:$AN$65, ROWS($CH$4:CH25)-ROWS($AJ$54:$AJ$65)), IFERROR(INDEX($AR$54:$AR$65, ROWS($CH$4:CH25)-ROWS($AJ$54:$AJ$65)-ROWS($AN$54:$AN$65)),IFERROR(INDEX($AV$54:$AV$65, ROWS($CH$4:CH25)-ROWS($AJ$54:$AJ$65)-ROWS($AN$54:$AN$65)-ROWS($AR$54:$AR$65)),IFERROR(INDEX($AZ$54:$AZ$65, ROWS($CH$4:CH25)-ROWS($AJ$54:$AJ$65)-ROWS($AN$54:$AN$65)-ROWS($AR$54:$AR$65)-ROWS($AV$54:$AV$65)),IFERROR(INDEX($BD$54:$BD$65, ROWS($CH$4:CH25)-ROWS($AJ$54:$AJ$65)-ROWS($AN$54:$AN$65)-ROWS($AR$54:$AR$65)-ROWS($AV$54:$AV$65)-ROWS($AZ$54:$AZ$65)),IFERROR(INDEX($BH$54:$BH$65, ROWS($CH$4:CH25)-ROWS($AJ$54:$AJ$65)-ROWS($AN$54:$AN$65)-ROWS($AR$54:$AR$65)-ROWS($AV$54:$AV$65)-ROWS($AZ$54:$AZ$65)-ROWS($BD$54:$BD$65)), "")))))))</f>
        <v/>
      </c>
      <c r="CI27" s="316" t="str">
        <f t="shared" ca="1" si="39"/>
        <v/>
      </c>
      <c r="CJ27" s="316" t="str">
        <f ca="1">IF(OR(CK27="",CK27=0),"",MAX(CJ$5:CJ26)+1)</f>
        <v/>
      </c>
      <c r="CK27" s="316" t="str">
        <f ca="1">IFERROR(INDEX($AK$54:$AK$65, ROWS($CK$4:CK25)), IFERROR(INDEX($AO$54:$AO$65, ROWS($CK$4:CK25)-ROWS($AK$54:$AK$65)), IFERROR(INDEX($AS$54:$AS$65, ROWS($CK$4:CK25)-ROWS($AK$54:$AK$65)-ROWS($AO$54:$AO$65)),IFERROR(INDEX($AW$54:$AW$65, ROWS($CK$4:CK25)-ROWS($AK$54:$AK$65)-ROWS($AO$54:$AO$65)-ROWS($AS$54:$AS$65)),IFERROR(INDEX($BA$54:$BA$65, ROWS($CK$4:CK25)-ROWS($AK$54:$AK$65)-ROWS($AO$54:$AO$65)-ROWS($AS$54:$AS$65)-ROWS($AW$54:$AW$65)),IFERROR(INDEX($BE$54:$BE$65, ROWS($CK$4:CK25)-ROWS($AK$54:$AK$65)-ROWS($AO$54:$AO$65)-ROWS($AS$54:$AS$65)-ROWS($AW$54:$AW$65)-ROWS($BA$54:$BA$65)),IFERROR(INDEX($BI$54:$BI$65, ROWS($CK$4:CK25)-ROWS($AK$54:$AK$65)-ROWS($AO$54:$AO$65)-ROWS($AS$54:$AS$65)-ROWS($AW$54:$AW$65)-ROWS($BA$54:$BA$65)-ROWS($BE$54:$BE$65)), "")))))))</f>
        <v/>
      </c>
      <c r="CL27" s="316" t="str">
        <f t="shared" ca="1" si="40"/>
        <v/>
      </c>
      <c r="CM27" s="413" t="str">
        <f t="shared" ca="1" si="41"/>
        <v/>
      </c>
      <c r="CN27" s="412" t="str">
        <f ca="1">IF(OR(CO27="",CO27=0),"",MAX(CN$5:CN26)+1)</f>
        <v/>
      </c>
      <c r="CO27" s="316" t="str">
        <f ca="1">IFERROR(INDEX($AJ$70:$AJ$81, ROWS($CO$4:CO25)), IFERROR(INDEX($AN$70:$AN$81, ROWS($CO$4:CO25)-ROWS($AJ$70:$AJ$81)), IFERROR(INDEX($AR$70:$AR$81, ROWS($CO$4:CO25)-ROWS($AJ$70:$AJ$81)-ROWS($AN$70:$AN$81)),IFERROR(INDEX($AV$70:$AV$81, ROWS($CO$4:CO25)-ROWS($AJ$70:$AJ$81)-ROWS($AN$70:$AN$81)-ROWS($AR$70:$AR$81)),IFERROR(INDEX($AZ$70:$AZ$81, ROWS($CO$4:CO25)-ROWS($AJ$70:$AJ$81)-ROWS($AN$70:$AN$81)-ROWS($AR$70:$AR$81)-ROWS($AV$70:$AV$81)),IFERROR(INDEX($BD$70:$BD$81, ROWS($CO$4:CO25)-ROWS($AJ$70:$AJ$81)-ROWS($AN$70:$AN$81)-ROWS($AR$70:$AR$81)-ROWS($AV$70:$AV$81)-ROWS($AZ$70:$AZ$81)),IFERROR(INDEX($BH$70:$BH$81, ROWS($CO$4:CO25)-ROWS($AJ$70:$AJ$81)-ROWS($AN$70:$AN$81)-ROWS($AR$70:$AR$81)-ROWS($AV$70:$AV$81)-ROWS($AZ$70:$AZ$81)-ROWS($BD$70:$BD$81)), "")))))))</f>
        <v/>
      </c>
      <c r="CP27" s="316" t="str">
        <f t="shared" ca="1" si="42"/>
        <v/>
      </c>
      <c r="CQ27" s="316" t="str">
        <f ca="1">IF(OR(CR27="",CR27=0),"",MAX(CQ$5:CQ26)+1)</f>
        <v/>
      </c>
      <c r="CR27" s="316" t="str">
        <f ca="1">IFERROR(INDEX($AK$70:$AK$81, ROWS($CR$4:CR25)), IFERROR(INDEX($AO$70:$AO$81, ROWS($CR$4:CR25)-ROWS($AK$70:$AK$81)), IFERROR(INDEX($AS$70:$AS$81, ROWS($CR$4:CR25)-ROWS($AK$70:$AK$81)-ROWS($AO$70:$AO$81)),IFERROR(INDEX($AW$70:$AW$81, ROWS($CR$4:CR25)-ROWS($AK$70:$AK$81)-ROWS($AO$70:$AO$81)-ROWS($AS$70:$AS$81)),IFERROR(INDEX($BA$70:$BA$81, ROWS($CR$4:CR25)-ROWS($AK$70:$AK$81)-ROWS($AO$70:$AO$81)-ROWS($AS$70:$AS$81)-ROWS($AW$70:$AW$81)),IFERROR(INDEX($BE$70:$BE$81, ROWS($CR$4:CR25)-ROWS($AK$70:$AK$81)-ROWS($AO$70:$AO$81)-ROWS($AS$70:$AS$81)-ROWS($AW$70:$AW$81)-ROWS($BA$70:$BA$81)),IFERROR(INDEX($BI$70:$BI$81, ROWS($CR$4:CR25)-ROWS($AK$70:$AK$81)-ROWS($AO$70:$AO$81)-ROWS($AS$70:$AS$81)-ROWS($AW$70:$AW$81)-ROWS($BA$70:$BA$81)-ROWS($BE$70:$BE$81)), "")))))))</f>
        <v/>
      </c>
      <c r="CS27" s="316" t="str">
        <f t="shared" ca="1" si="43"/>
        <v/>
      </c>
      <c r="CT27" s="413" t="str">
        <f t="shared" ca="1" si="44"/>
        <v/>
      </c>
      <c r="CU27" s="412" t="str">
        <f>IF(OR(CV27="",CV27=0),"",MAX(CU$5:CU26)+1)</f>
        <v/>
      </c>
      <c r="CV27" s="316">
        <f>IFERROR(INDEX($AJ$86:$AJ$97, ROWS($CV$4:CV25)), IFERROR(INDEX($AN$86:$AN$97, ROWS($CV$4:CV25)-ROWS($AJ$86:$AJ$97)), ""))</f>
        <v>0</v>
      </c>
      <c r="CW27" s="316" t="str">
        <f t="shared" si="45"/>
        <v/>
      </c>
      <c r="CX27" s="316" t="str">
        <f>IF(OR(CY27="",CY27=0),"",MAX(CX$5:CX26)+1)</f>
        <v/>
      </c>
      <c r="CY27" s="316">
        <f>IFERROR(INDEX($AK$86:$AK$97, ROWS($CY$4:CY25)), IFERROR(INDEX($AO$86:$AO$97, ROWS($CY$4:CY25)-ROWS($AK$86:$AK$97)), ""))</f>
        <v>0</v>
      </c>
      <c r="CZ27" s="316" t="str">
        <f t="shared" si="46"/>
        <v/>
      </c>
      <c r="DA27" s="413" t="str">
        <f t="shared" si="47"/>
        <v/>
      </c>
      <c r="DC27" s="438" t="str">
        <f ca="1">IF(OR(DD27="",DD27=0),"",MAX(DC$25:DC26)+1)</f>
        <v/>
      </c>
      <c r="DD27" s="434" t="str">
        <f t="shared" ref="DD27:DD43" ca="1" si="90">IF(BU7="","",IF(NOT(BY7="Income"),BU7,""))</f>
        <v/>
      </c>
      <c r="DE27" s="413" t="str">
        <f t="shared" ref="DE27:DE43" ca="1" si="91">IF(BX7="","",IF(NOT(BY7="Income"),BX7,""))</f>
        <v/>
      </c>
      <c r="DF27" s="431">
        <f ca="1">IF(OR(DG27="",DG27=0),"",MAX(DF$25:DF26)+1)</f>
        <v>1</v>
      </c>
      <c r="DG27" s="412" t="str">
        <f t="shared" ref="DG27:DG43" ca="1" si="92">IF(BU7="","",IF(BY7="Income",BU7,""))</f>
        <v>Paycheck 2</v>
      </c>
      <c r="DH27" s="413">
        <f t="shared" ref="DH27:DH43" ca="1" si="93">IF(BU7="","",IF(BY7="Income",BX7,""))</f>
        <v>400</v>
      </c>
      <c r="DI27" s="412" t="str">
        <f t="shared" ref="DI27:DI43" ca="1" si="94">IFERROR(INDEX($DD$26:$DD$43,MATCH(ROW()-ROW($DI$25),$DC$26:$DC$43,0)),"")</f>
        <v>Car 2 Gas</v>
      </c>
      <c r="DJ27" s="413">
        <f t="shared" ref="DJ27:DJ43" ca="1" si="95">IFERROR(INDEX($DE$26:$DE$43,MATCH(ROW()-ROW($DI$25),$DC$26:$DC$43,0)),"")</f>
        <v>80</v>
      </c>
      <c r="DK27" s="412" t="str">
        <f t="shared" ref="DK27:DK43" ca="1" si="96">IFERROR(INDEX($DG$26:$DG$43,MATCH(ROW()-ROW($DK$25),$DF$26:$DF$43,0)),"")</f>
        <v>Paycheck 3</v>
      </c>
      <c r="DL27" s="413">
        <f t="shared" ref="DL27:DL43" ca="1" si="97">IFERROR(INDEX($DH$26:$DH$43,MATCH(ROW()-ROW($DK$25),$DF$26:$DF$43,0)),"")</f>
        <v>700</v>
      </c>
      <c r="DN27" s="425" t="str">
        <f ca="1">IF(DI29="","",CONCATENATE(DI29," - ",DJ29))</f>
        <v>D. Store Card 4 - 30</v>
      </c>
      <c r="DO27" s="295" t="str">
        <f ca="1">IF(DI30="","",CONCATENATE(DI30," - ",DJ30))</f>
        <v>D. Store Card 1 - 30</v>
      </c>
      <c r="DP27" s="295" t="str">
        <f ca="1">IF(DI31="","",CONCATENATE(DI31," - ",DJ31))</f>
        <v>Car 1 Gas - 50</v>
      </c>
      <c r="DQ27" s="425" t="str">
        <f ca="1">IF(DK29="","",CONCATENATE(DK29," - ",DL29))</f>
        <v/>
      </c>
      <c r="DR27" s="295" t="str">
        <f ca="1">IF(DK30="","",CONCATENATE(DK30," - ",DL30))</f>
        <v/>
      </c>
      <c r="DS27" s="426" t="str">
        <f ca="1">IF(DK31="","",CONCATENATE(DK31," - ",DL31))</f>
        <v/>
      </c>
    </row>
    <row r="28" spans="1:123" s="292" customFormat="1" ht="15" customHeight="1" x14ac:dyDescent="0.3">
      <c r="A28" s="1173" t="s">
        <v>478</v>
      </c>
      <c r="B28" s="1174"/>
      <c r="C28" s="1173" t="s">
        <v>478</v>
      </c>
      <c r="D28" s="1174"/>
      <c r="E28" s="1173" t="s">
        <v>478</v>
      </c>
      <c r="F28" s="1174"/>
      <c r="G28" s="1173" t="s">
        <v>478</v>
      </c>
      <c r="H28" s="1174"/>
      <c r="I28" s="1173" t="s">
        <v>478</v>
      </c>
      <c r="J28" s="1174"/>
      <c r="K28" s="1173" t="s">
        <v>478</v>
      </c>
      <c r="L28" s="1174"/>
      <c r="M28" s="1173" t="s">
        <v>478</v>
      </c>
      <c r="N28" s="1174"/>
      <c r="P28" s="297" t="str">
        <f t="shared" ca="1" si="89"/>
        <v/>
      </c>
      <c r="Q28" s="297" t="str">
        <f t="shared" ca="1" si="81"/>
        <v/>
      </c>
      <c r="R28" s="297" t="str">
        <f t="shared" ca="1" si="81"/>
        <v/>
      </c>
      <c r="S28" s="298" t="str">
        <f t="shared" ca="1" si="81"/>
        <v/>
      </c>
      <c r="T28" s="297" t="str">
        <f t="shared" ca="1" si="81"/>
        <v/>
      </c>
      <c r="U28" s="297" t="str">
        <f t="shared" ca="1" si="81"/>
        <v/>
      </c>
      <c r="V28" s="1160" t="s">
        <v>503</v>
      </c>
      <c r="W28" s="1161"/>
      <c r="X28" s="424">
        <f ca="1">IF(OR(X26=""),0,SUM(X25+X26-X24))</f>
        <v>11416.029999999999</v>
      </c>
      <c r="Y28"/>
      <c r="AB28" s="299"/>
      <c r="AC28" s="358">
        <f>IF('Data Entry'!H12="","",'Data Entry'!H12)</f>
        <v>23</v>
      </c>
      <c r="AD28" s="356" t="str">
        <f>IF('Data Entry'!G12="","",'Data Entry'!G12)</f>
        <v>Credit Card 1</v>
      </c>
      <c r="AE28" s="363">
        <f>IF('Data Entry'!J12="","",'Data Entry'!J12)</f>
        <v>50</v>
      </c>
      <c r="AF28" s="402">
        <f>IF('Data Entry'!I12="","",'Data Entry'!I12)</f>
        <v>800</v>
      </c>
      <c r="AG28" s="300"/>
      <c r="AH28"/>
      <c r="AI28" s="304" t="str">
        <f t="shared" ca="1" si="82"/>
        <v/>
      </c>
      <c r="AJ28" s="305" t="str">
        <f t="shared" ca="1" si="60"/>
        <v/>
      </c>
      <c r="AK28" s="306" t="str">
        <f t="shared" ca="1" si="61"/>
        <v/>
      </c>
      <c r="AL28" s="307" t="str">
        <f t="shared" ca="1" si="62"/>
        <v/>
      </c>
      <c r="AM28" s="304" t="str">
        <f t="shared" ca="1" si="83"/>
        <v/>
      </c>
      <c r="AN28" s="305" t="str">
        <f t="shared" ca="1" si="63"/>
        <v/>
      </c>
      <c r="AO28" s="306" t="str">
        <f t="shared" ca="1" si="64"/>
        <v/>
      </c>
      <c r="AP28" s="307" t="str">
        <f t="shared" ca="1" si="65"/>
        <v/>
      </c>
      <c r="AQ28" s="304" t="str">
        <f t="shared" ca="1" si="84"/>
        <v/>
      </c>
      <c r="AR28" s="305" t="str">
        <f t="shared" ca="1" si="66"/>
        <v/>
      </c>
      <c r="AS28" s="306" t="str">
        <f t="shared" ca="1" si="67"/>
        <v/>
      </c>
      <c r="AT28" s="307" t="str">
        <f t="shared" ca="1" si="68"/>
        <v/>
      </c>
      <c r="AU28" s="304" t="str">
        <f t="shared" ca="1" si="85"/>
        <v/>
      </c>
      <c r="AV28" s="305" t="str">
        <f t="shared" ca="1" si="69"/>
        <v/>
      </c>
      <c r="AW28" s="306" t="str">
        <f t="shared" ca="1" si="70"/>
        <v/>
      </c>
      <c r="AX28" s="307" t="str">
        <f t="shared" ca="1" si="71"/>
        <v/>
      </c>
      <c r="AY28" s="304" t="str">
        <f t="shared" ca="1" si="86"/>
        <v/>
      </c>
      <c r="AZ28" s="305" t="str">
        <f t="shared" ca="1" si="72"/>
        <v/>
      </c>
      <c r="BA28" s="306" t="str">
        <f t="shared" ca="1" si="73"/>
        <v/>
      </c>
      <c r="BB28" s="307" t="str">
        <f t="shared" ca="1" si="74"/>
        <v/>
      </c>
      <c r="BC28" s="304" t="str">
        <f t="shared" ca="1" si="87"/>
        <v/>
      </c>
      <c r="BD28" s="305" t="str">
        <f t="shared" ca="1" si="75"/>
        <v/>
      </c>
      <c r="BE28" s="306" t="str">
        <f t="shared" ca="1" si="76"/>
        <v/>
      </c>
      <c r="BF28" s="307" t="str">
        <f t="shared" ca="1" si="77"/>
        <v/>
      </c>
      <c r="BG28" s="304" t="str">
        <f t="shared" ca="1" si="88"/>
        <v/>
      </c>
      <c r="BH28" s="305" t="str">
        <f t="shared" ca="1" si="78"/>
        <v/>
      </c>
      <c r="BI28" s="306" t="str">
        <f t="shared" ca="1" si="79"/>
        <v/>
      </c>
      <c r="BJ28" s="307" t="str">
        <f t="shared" ca="1" si="80"/>
        <v/>
      </c>
      <c r="BL28" s="412" t="str">
        <f ca="1">IF(OR(BM28="",BM28=0),"",MAX(BL$5:BL27)+1)</f>
        <v/>
      </c>
      <c r="BM28" s="316" t="str">
        <f ca="1">IFERROR(INDEX($AJ$6:$AJ$17, ROWS(BM$4:$BM26)), IFERROR(INDEX($AN$6:$AN$17, ROWS(BM$4:$BM26)-ROWS($AJ$6:$AJ$17)), IFERROR(INDEX($AR$6:$AR$17, ROWS(BM$4:$BM26)-ROWS($AJ$6:$AJ$17)-ROWS($AN$6:$AN$17)),IFERROR(INDEX($AV$6:$AV$17, ROWS(BM$4:$BM26)-ROWS($AJ$6:$AJ$17)-ROWS($AN$6:$AN$17)-ROWS($AR$6:$AR$17)),IFERROR(INDEX($AZ$6:$AZ$17, ROWS(BM$4:$BM26)-ROWS($AJ$6:$AJ$17)-ROWS($AN$6:$AN$17)-ROWS($AR$6:$AR$17)-ROWS($AV$6:$AV$17)),IFERROR(INDEX($BD$6:$BD$17, ROWS(BM$4:$BM26)-ROWS($AJ$6:$AJ$17)-ROWS($AN$6:$AN$17)-ROWS($AR$6:$AR$17)-ROWS($AV$6:$AV$17)-ROWS($AZ$6:$AZ$17)),IFERROR(INDEX($BH$6:$BH$17, ROWS(BM$4:$BM26)-ROWS($AJ$6:$AJ$17)-ROWS($AN$6:$AN$17)-ROWS($AR$6:$AR$17)-ROWS($AV$6:$AV$17)-ROWS($AZ$6:$AZ$17)-ROWS($BD$6:$BD$17)), "")))))))</f>
        <v/>
      </c>
      <c r="BN28" s="316" t="str">
        <f t="shared" ca="1" si="30"/>
        <v/>
      </c>
      <c r="BO28" s="316" t="str">
        <f ca="1">IF(OR(BP28="",BP28=0),"",MAX(BO$5:BO27)+1)</f>
        <v/>
      </c>
      <c r="BP28" s="316" t="str">
        <f ca="1">IFERROR(INDEX($AK$6:$AK$17, ROWS($BP$4:BP26)), IFERROR(INDEX($AO$6:$AO$17, ROWS($BP$4:BP26)-ROWS($AK$6:$AK$17)), IFERROR(INDEX($AS$6:$AS$17, ROWS($BP$4:BP26)-ROWS($AK$6:$AK$17)-ROWS($AO$6:$AO$17)),IFERROR(INDEX($AW$6:$AW$17, ROWS($BP$4:BP26)-ROWS($AK$6:$AK$17)-ROWS($AO$6:$AO$17)-ROWS($AS$6:$AS$17)),IFERROR(INDEX($BA$6:$BA$17, ROWS($BP$4:BP26)-ROWS($AK$6:$AK$17)-ROWS($AO$6:$AO$17)-ROWS($AS$6:$AS$17)-ROWS($AW$6:$AW$17)),IFERROR(INDEX($BE$6:$BE$17, ROWS($BP$4:BP26)-ROWS($AK$6:$AK$17)-ROWS($AO$6:$AO$17)-ROWS($AS$6:$AS$17)-ROWS($AW$6:$AW$17)-ROWS($BA$6:$BA$17)),IFERROR(INDEX($BI$6:$BI$17, ROWS($BP$4:BP26)-ROWS($AK$6:$AK$17)-ROWS($AO$6:$AO$17)-ROWS($AS$6:$AS$17)-ROWS($AW$6:$AW$17)-ROWS($BA$6:$BA$17)-ROWS($BE$6:$BE$17)), "")))))))</f>
        <v/>
      </c>
      <c r="BQ28" s="316" t="str">
        <f t="shared" ca="1" si="31"/>
        <v/>
      </c>
      <c r="BR28" s="413" t="str">
        <f t="shared" ca="1" si="32"/>
        <v/>
      </c>
      <c r="BS28" s="412" t="str">
        <f ca="1">IF(OR(BT28="",BT28=0),"",MAX(BS$5:BS27)+1)</f>
        <v/>
      </c>
      <c r="BT28" s="316" t="str">
        <f ca="1">IFERROR(INDEX($AJ$22:$AJ$33, ROWS($BT$4:BT26)), IFERROR(INDEX($AN$22:$AN$33, ROWS($BT$4:BT26)-ROWS($AJ$22:$AJ$33)), IFERROR(INDEX($AR$22:$AR$33, ROWS($BT$4:BT26)-ROWS($AJ$22:$AJ$33)-ROWS($AN$22:$AN$33)),IFERROR(INDEX($AV$22:$AV$33, ROWS($BT$4:BT26)-ROWS($AJ$22:$AJ$33)-ROWS($AN$22:$AN$33)-ROWS($AR$22:$AR$33)),IFERROR(INDEX($AZ$22:$AZ$33, ROWS($BT$4:BT26)-ROWS($AJ$22:$AJ$33)-ROWS($AN$22:$AN$33)-ROWS($AR$22:$AR$33)-ROWS($AV$22:$AV$33)),IFERROR(INDEX($BD$22:$BD$33, ROWS($BT$4:BT26)-ROWS($AJ$22:$AJ$33)-ROWS($AN$22:$AN$33)-ROWS($AR$22:$AR$33)-ROWS($AV$22:$AV$33)-ROWS($AZ$22:$AZ$33)),IFERROR(INDEX($BH$22:$BH$33, ROWS($BT$4:BT26)-ROWS($AJ$22:$AJ$33)-ROWS($AN$22:$AN$33)-ROWS($AR$22:$AR$33)-ROWS($AV$22:$AV$33)-ROWS($AZ$22:$AZ$33)-ROWS($BD$22:$BD$33)), "")))))))</f>
        <v/>
      </c>
      <c r="BU28" s="316" t="str">
        <f t="shared" ca="1" si="33"/>
        <v/>
      </c>
      <c r="BV28" s="316" t="str">
        <f ca="1">IF(OR(BW28="",BW28=0),"",MAX(BV$5:BV27)+1)</f>
        <v/>
      </c>
      <c r="BW28" s="316" t="str">
        <f ca="1">IFERROR(INDEX($AK$22:$AK$33, ROWS($BW$4:BW26)), IFERROR(INDEX($AO$22:$AO$33, ROWS($BW$4:BW26)-ROWS($AK$22:$AK$33)), IFERROR(INDEX($AS$22:$AS$33, ROWS($BW$4:BW26)-ROWS($AK$22:$AK$33)-ROWS($AO$22:$AO$33)),IFERROR(INDEX($AW$22:$AW$33, ROWS($BW$4:BW26)-ROWS($AK$22:$AK$33)-ROWS($AO$22:$AO$33)-ROWS($AS$22:$AS$33)),IFERROR(INDEX($BA$22:$BA$33, ROWS($BW$4:BW26)-ROWS($AK$22:$AK$33)-ROWS($AO$22:$AO$33)-ROWS($AS$22:$AS$33)-ROWS($AW$22:$AW$33)),IFERROR(INDEX($BE$22:$BE$33, ROWS($BW$4:BW26)-ROWS($AK$22:$AK$33)-ROWS($AO$22:$AO$33)-ROWS($AS$22:$AS$33)-ROWS($AW$22:$AW$33)-ROWS($BA$22:$BA$33)),IFERROR(INDEX($BI$22:$BI$33, ROWS($BW$4:BW26)-ROWS($AK$22:$AK$33)-ROWS($AO$22:$AO$33)-ROWS($AS$22:$AS$33)-ROWS($AW$22:$AW$33)-ROWS($BA$22:$BA$33)-ROWS($BE$22:$BE$33)), "")))))))</f>
        <v/>
      </c>
      <c r="BX28" s="316" t="str">
        <f t="shared" ca="1" si="34"/>
        <v/>
      </c>
      <c r="BY28" s="413" t="str">
        <f t="shared" ca="1" si="35"/>
        <v/>
      </c>
      <c r="BZ28" s="412" t="str">
        <f ca="1">IF(OR(CA28="",CA28=0),"",MAX(BZ$5:BZ27)+1)</f>
        <v/>
      </c>
      <c r="CA28" s="316" t="str">
        <f ca="1">IFERROR(INDEX($AJ$38:$AJ$49, ROWS($CA$4:CA26)), IFERROR(INDEX($AN$38:$AN$49, ROWS($CA$4:CA26)-ROWS($AJ$38:$AJ$49)), IFERROR(INDEX($AR$38:$AR$49, ROWS($CA$4:CA26)-ROWS($AJ$38:$AJ$49)-ROWS($AN$38:$AN$49)),IFERROR(INDEX($AV$38:$AV$49, ROWS($CA$4:CA26)-ROWS($AJ$38:$AJ$49)-ROWS($AN$38:$AN$49)-ROWS($AR$38:$AR$49)),IFERROR(INDEX($AZ$38:$AZ$49, ROWS($CA$4:CA26)-ROWS($AJ$38:$AJ$49)-ROWS($AN$38:$AN$49)-ROWS($AR$38:$AR$49)-ROWS($AV$38:$AV$49)),IFERROR(INDEX($BD$38:$BD$49, ROWS($CA$4:CA26)-ROWS($AJ$38:$AJ$49)-ROWS($AN$38:$AN$49)-ROWS($AR$38:$AR$49)-ROWS($AV$38:$AV$49)-ROWS($AZ$38:$AZ$49)),IFERROR(INDEX($BH$38:$BH$49, ROWS($CA$4:CA26)-ROWS($AJ$38:$AJ$49)-ROWS($AN$38:$AN$49)-ROWS($AR$38:$AR$49)-ROWS($AV$38:$AV$49)-ROWS($AZ$38:$AZ$49)-ROWS($BD$38:$BD$49)), "")))))))</f>
        <v/>
      </c>
      <c r="CB28" s="316" t="str">
        <f t="shared" ca="1" si="36"/>
        <v/>
      </c>
      <c r="CC28" s="316" t="str">
        <f ca="1">IF(OR(CD28="",CD28=0),"",MAX(CC$5:CC27)+1)</f>
        <v/>
      </c>
      <c r="CD28" s="316" t="str">
        <f ca="1">IFERROR(INDEX($AK$38:$AK$49, ROWS($CD$4:CD26)), IFERROR(INDEX($AO$38:$AO$49, ROWS($CD$4:CD26)-ROWS($AK$38:$AK$49)), IFERROR(INDEX($AS$38:$AS$49, ROWS($CD$4:CD26)-ROWS($AK$38:$AK$49)-ROWS($AO$38:$AO$49)),IFERROR(INDEX($AW$38:$AW$49, ROWS($CD$4:CD26)-ROWS($AK$38:$AK$49)-ROWS($AO$38:$AO$49)-ROWS($AS$38:$AS$49)),IFERROR(INDEX($BA$38:$BA$49, ROWS($CD$4:CD26)-ROWS($AK$38:$AK$49)-ROWS($AO$38:$AO$49)-ROWS($AS$38:$AS$49)-ROWS($AW$38:$AW$49)),IFERROR(INDEX($BE$38:$BE$49, ROWS($CD$4:CD26)-ROWS($AK$38:$AK$49)-ROWS($AO$38:$AO$49)-ROWS($AS$38:$AS$49)-ROWS($AW$38:$AW$49)-ROWS($BA$38:$BA$49)),IFERROR(INDEX($BI$38:$BI$49, ROWS($CD$4:CD26)-ROWS($AK$38:$AK$49)-ROWS($AO$38:$AO$49)-ROWS($AS$38:$AS$49)-ROWS($AW$38:$AW$49)-ROWS($BA$38:$BA$49)-ROWS($BE$38:$BE$49)), "")))))))</f>
        <v/>
      </c>
      <c r="CE28" s="316" t="str">
        <f t="shared" ca="1" si="37"/>
        <v/>
      </c>
      <c r="CF28" s="413" t="str">
        <f t="shared" ca="1" si="38"/>
        <v/>
      </c>
      <c r="CG28" s="412" t="str">
        <f ca="1">IF(OR(CH28="",CH28=0),"",MAX(CG$5:CG27)+1)</f>
        <v/>
      </c>
      <c r="CH28" s="316" t="str">
        <f ca="1">IFERROR(INDEX($AJ$54:$AJ$65, ROWS($CH$4:CH26)), IFERROR(INDEX($AN$54:$AN$65, ROWS($CH$4:CH26)-ROWS($AJ$54:$AJ$65)), IFERROR(INDEX($AR$54:$AR$65, ROWS($CH$4:CH26)-ROWS($AJ$54:$AJ$65)-ROWS($AN$54:$AN$65)),IFERROR(INDEX($AV$54:$AV$65, ROWS($CH$4:CH26)-ROWS($AJ$54:$AJ$65)-ROWS($AN$54:$AN$65)-ROWS($AR$54:$AR$65)),IFERROR(INDEX($AZ$54:$AZ$65, ROWS($CH$4:CH26)-ROWS($AJ$54:$AJ$65)-ROWS($AN$54:$AN$65)-ROWS($AR$54:$AR$65)-ROWS($AV$54:$AV$65)),IFERROR(INDEX($BD$54:$BD$65, ROWS($CH$4:CH26)-ROWS($AJ$54:$AJ$65)-ROWS($AN$54:$AN$65)-ROWS($AR$54:$AR$65)-ROWS($AV$54:$AV$65)-ROWS($AZ$54:$AZ$65)),IFERROR(INDEX($BH$54:$BH$65, ROWS($CH$4:CH26)-ROWS($AJ$54:$AJ$65)-ROWS($AN$54:$AN$65)-ROWS($AR$54:$AR$65)-ROWS($AV$54:$AV$65)-ROWS($AZ$54:$AZ$65)-ROWS($BD$54:$BD$65)), "")))))))</f>
        <v/>
      </c>
      <c r="CI28" s="316" t="str">
        <f t="shared" ca="1" si="39"/>
        <v/>
      </c>
      <c r="CJ28" s="316" t="str">
        <f ca="1">IF(OR(CK28="",CK28=0),"",MAX(CJ$5:CJ27)+1)</f>
        <v/>
      </c>
      <c r="CK28" s="316" t="str">
        <f ca="1">IFERROR(INDEX($AK$54:$AK$65, ROWS($CK$4:CK26)), IFERROR(INDEX($AO$54:$AO$65, ROWS($CK$4:CK26)-ROWS($AK$54:$AK$65)), IFERROR(INDEX($AS$54:$AS$65, ROWS($CK$4:CK26)-ROWS($AK$54:$AK$65)-ROWS($AO$54:$AO$65)),IFERROR(INDEX($AW$54:$AW$65, ROWS($CK$4:CK26)-ROWS($AK$54:$AK$65)-ROWS($AO$54:$AO$65)-ROWS($AS$54:$AS$65)),IFERROR(INDEX($BA$54:$BA$65, ROWS($CK$4:CK26)-ROWS($AK$54:$AK$65)-ROWS($AO$54:$AO$65)-ROWS($AS$54:$AS$65)-ROWS($AW$54:$AW$65)),IFERROR(INDEX($BE$54:$BE$65, ROWS($CK$4:CK26)-ROWS($AK$54:$AK$65)-ROWS($AO$54:$AO$65)-ROWS($AS$54:$AS$65)-ROWS($AW$54:$AW$65)-ROWS($BA$54:$BA$65)),IFERROR(INDEX($BI$54:$BI$65, ROWS($CK$4:CK26)-ROWS($AK$54:$AK$65)-ROWS($AO$54:$AO$65)-ROWS($AS$54:$AS$65)-ROWS($AW$54:$AW$65)-ROWS($BA$54:$BA$65)-ROWS($BE$54:$BE$65)), "")))))))</f>
        <v/>
      </c>
      <c r="CL28" s="316" t="str">
        <f t="shared" ca="1" si="40"/>
        <v/>
      </c>
      <c r="CM28" s="413" t="str">
        <f t="shared" ca="1" si="41"/>
        <v/>
      </c>
      <c r="CN28" s="412" t="str">
        <f ca="1">IF(OR(CO28="",CO28=0),"",MAX(CN$5:CN27)+1)</f>
        <v/>
      </c>
      <c r="CO28" s="316" t="str">
        <f ca="1">IFERROR(INDEX($AJ$70:$AJ$81, ROWS($CO$4:CO26)), IFERROR(INDEX($AN$70:$AN$81, ROWS($CO$4:CO26)-ROWS($AJ$70:$AJ$81)), IFERROR(INDEX($AR$70:$AR$81, ROWS($CO$4:CO26)-ROWS($AJ$70:$AJ$81)-ROWS($AN$70:$AN$81)),IFERROR(INDEX($AV$70:$AV$81, ROWS($CO$4:CO26)-ROWS($AJ$70:$AJ$81)-ROWS($AN$70:$AN$81)-ROWS($AR$70:$AR$81)),IFERROR(INDEX($AZ$70:$AZ$81, ROWS($CO$4:CO26)-ROWS($AJ$70:$AJ$81)-ROWS($AN$70:$AN$81)-ROWS($AR$70:$AR$81)-ROWS($AV$70:$AV$81)),IFERROR(INDEX($BD$70:$BD$81, ROWS($CO$4:CO26)-ROWS($AJ$70:$AJ$81)-ROWS($AN$70:$AN$81)-ROWS($AR$70:$AR$81)-ROWS($AV$70:$AV$81)-ROWS($AZ$70:$AZ$81)),IFERROR(INDEX($BH$70:$BH$81, ROWS($CO$4:CO26)-ROWS($AJ$70:$AJ$81)-ROWS($AN$70:$AN$81)-ROWS($AR$70:$AR$81)-ROWS($AV$70:$AV$81)-ROWS($AZ$70:$AZ$81)-ROWS($BD$70:$BD$81)), "")))))))</f>
        <v/>
      </c>
      <c r="CP28" s="316" t="str">
        <f t="shared" ca="1" si="42"/>
        <v/>
      </c>
      <c r="CQ28" s="316" t="str">
        <f ca="1">IF(OR(CR28="",CR28=0),"",MAX(CQ$5:CQ27)+1)</f>
        <v/>
      </c>
      <c r="CR28" s="316" t="str">
        <f ca="1">IFERROR(INDEX($AK$70:$AK$81, ROWS($CR$4:CR26)), IFERROR(INDEX($AO$70:$AO$81, ROWS($CR$4:CR26)-ROWS($AK$70:$AK$81)), IFERROR(INDEX($AS$70:$AS$81, ROWS($CR$4:CR26)-ROWS($AK$70:$AK$81)-ROWS($AO$70:$AO$81)),IFERROR(INDEX($AW$70:$AW$81, ROWS($CR$4:CR26)-ROWS($AK$70:$AK$81)-ROWS($AO$70:$AO$81)-ROWS($AS$70:$AS$81)),IFERROR(INDEX($BA$70:$BA$81, ROWS($CR$4:CR26)-ROWS($AK$70:$AK$81)-ROWS($AO$70:$AO$81)-ROWS($AS$70:$AS$81)-ROWS($AW$70:$AW$81)),IFERROR(INDEX($BE$70:$BE$81, ROWS($CR$4:CR26)-ROWS($AK$70:$AK$81)-ROWS($AO$70:$AO$81)-ROWS($AS$70:$AS$81)-ROWS($AW$70:$AW$81)-ROWS($BA$70:$BA$81)),IFERROR(INDEX($BI$70:$BI$81, ROWS($CR$4:CR26)-ROWS($AK$70:$AK$81)-ROWS($AO$70:$AO$81)-ROWS($AS$70:$AS$81)-ROWS($AW$70:$AW$81)-ROWS($BA$70:$BA$81)-ROWS($BE$70:$BE$81)), "")))))))</f>
        <v/>
      </c>
      <c r="CS28" s="316" t="str">
        <f t="shared" ca="1" si="43"/>
        <v/>
      </c>
      <c r="CT28" s="413" t="str">
        <f t="shared" ca="1" si="44"/>
        <v/>
      </c>
      <c r="CU28" s="412" t="str">
        <f>IF(OR(CV28="",CV28=0),"",MAX(CU$5:CU27)+1)</f>
        <v/>
      </c>
      <c r="CV28" s="316">
        <f>IFERROR(INDEX($AJ$86:$AJ$97, ROWS($CV$4:CV26)), IFERROR(INDEX($AN$86:$AN$97, ROWS($CV$4:CV26)-ROWS($AJ$86:$AJ$97)), ""))</f>
        <v>0</v>
      </c>
      <c r="CW28" s="316" t="str">
        <f t="shared" si="45"/>
        <v/>
      </c>
      <c r="CX28" s="316" t="str">
        <f>IF(OR(CY28="",CY28=0),"",MAX(CX$5:CX27)+1)</f>
        <v/>
      </c>
      <c r="CY28" s="316">
        <f>IFERROR(INDEX($AK$86:$AK$97, ROWS($CY$4:CY26)), IFERROR(INDEX($AO$86:$AO$97, ROWS($CY$4:CY26)-ROWS($AK$86:$AK$97)), ""))</f>
        <v>0</v>
      </c>
      <c r="CZ28" s="316" t="str">
        <f t="shared" si="46"/>
        <v/>
      </c>
      <c r="DA28" s="413" t="str">
        <f t="shared" si="47"/>
        <v/>
      </c>
      <c r="DC28" s="438">
        <f ca="1">IF(OR(DD28="",DD28=0),"",MAX(DC$25:DC27)+1)</f>
        <v>2</v>
      </c>
      <c r="DD28" s="434" t="str">
        <f t="shared" ca="1" si="90"/>
        <v>Car 2 Gas</v>
      </c>
      <c r="DE28" s="413">
        <f t="shared" ca="1" si="91"/>
        <v>80</v>
      </c>
      <c r="DF28" s="431" t="str">
        <f ca="1">IF(OR(DG28="",DG28=0),"",MAX(DF$25:DF27)+1)</f>
        <v/>
      </c>
      <c r="DG28" s="412" t="str">
        <f t="shared" ca="1" si="92"/>
        <v/>
      </c>
      <c r="DH28" s="413" t="str">
        <f t="shared" ca="1" si="93"/>
        <v/>
      </c>
      <c r="DI28" s="412" t="str">
        <f t="shared" ca="1" si="94"/>
        <v>Netflix</v>
      </c>
      <c r="DJ28" s="413">
        <f t="shared" ca="1" si="95"/>
        <v>14.95</v>
      </c>
      <c r="DK28" s="412" t="str">
        <f t="shared" ca="1" si="96"/>
        <v>Paycheck 1</v>
      </c>
      <c r="DL28" s="413">
        <f t="shared" ca="1" si="97"/>
        <v>850</v>
      </c>
      <c r="DN28" s="425" t="str">
        <f ca="1">IF(DI32="","",CONCATENATE(DI32," - ",DJ32))</f>
        <v/>
      </c>
      <c r="DO28" s="295" t="str">
        <f ca="1">IF(DI33="","",CONCATENATE(DI33," - ",DJ33))</f>
        <v/>
      </c>
      <c r="DP28" s="295" t="str">
        <f ca="1">IF(DI34="","",CONCATENATE(DI34," - ",DJ34))</f>
        <v/>
      </c>
      <c r="DQ28" s="425" t="str">
        <f ca="1">IF(DK32="","",CONCATENATE(DK32," - ",DL32))</f>
        <v/>
      </c>
      <c r="DR28" s="295" t="str">
        <f ca="1">IF(DK33="","",CONCATENATE(DK33," - ",DL33))</f>
        <v/>
      </c>
      <c r="DS28" s="426" t="str">
        <f ca="1">IF(DK34="","",CONCATENATE(DK34," - ",DL34))</f>
        <v/>
      </c>
    </row>
    <row r="29" spans="1:123" s="293" customFormat="1" ht="15" customHeight="1" x14ac:dyDescent="0.3">
      <c r="A29" s="291">
        <f>Year!A42</f>
        <v>45228</v>
      </c>
      <c r="B29" s="290" t="str">
        <f>IF(ISERROR(MATCH(A29,event_dates,0)),"",INDEX(events,MATCH(A29,event_dates,0)))</f>
        <v/>
      </c>
      <c r="C29" s="291">
        <f>Year!B42</f>
        <v>45229</v>
      </c>
      <c r="D29" s="290" t="str">
        <f>IF(ISERROR(MATCH(C29,event_dates,0)),"",INDEX(events,MATCH(C29,event_dates,0)))</f>
        <v/>
      </c>
      <c r="E29" s="291">
        <f>Year!C42</f>
        <v>45230</v>
      </c>
      <c r="F29" s="290" t="str">
        <f>IF(ISERROR(MATCH(E29,event_dates,0)),"",INDEX(events,MATCH(E29,event_dates,0)))</f>
        <v>Halloween</v>
      </c>
      <c r="G29" s="291" t="str">
        <f>Year!D42</f>
        <v/>
      </c>
      <c r="H29" s="290" t="str">
        <f>IF(ISERROR(MATCH(G29,event_dates,0)),"",INDEX(events,MATCH(G29,event_dates,0)))</f>
        <v/>
      </c>
      <c r="I29" s="291" t="str">
        <f>Year!E42</f>
        <v/>
      </c>
      <c r="J29" s="290" t="str">
        <f>IF(ISERROR(MATCH(I29,event_dates,0)),"",INDEX(events,MATCH(I29,event_dates,0)))</f>
        <v/>
      </c>
      <c r="K29" s="291" t="str">
        <f>Year!F42</f>
        <v/>
      </c>
      <c r="L29" s="290" t="str">
        <f>IF(ISERROR(MATCH(K29,event_dates,0)),"",INDEX(events,MATCH(K29,event_dates,0)))</f>
        <v/>
      </c>
      <c r="M29" s="291" t="str">
        <f>Year!G42</f>
        <v/>
      </c>
      <c r="N29" s="290" t="str">
        <f>IF(ISERROR(MATCH(M29,event_dates,0)),"",INDEX(events,MATCH(M29,event_dates,0)))</f>
        <v/>
      </c>
      <c r="P29" s="295" t="str">
        <f ca="1">IF(DN86="","",DN86)</f>
        <v>Spotify - 9.99</v>
      </c>
      <c r="Q29" s="295" t="str">
        <f t="shared" ref="Q29:U34" ca="1" si="98">IF(DO86="","",DO86)</f>
        <v>Groceries - 125</v>
      </c>
      <c r="R29" s="295" t="str">
        <f t="shared" ca="1" si="98"/>
        <v>Electric / Water - 150</v>
      </c>
      <c r="S29" s="296" t="str">
        <f t="shared" ca="1" si="98"/>
        <v>Paycheck 2 - 400</v>
      </c>
      <c r="T29" s="295" t="str">
        <f t="shared" ca="1" si="98"/>
        <v/>
      </c>
      <c r="U29" s="295" t="str">
        <f t="shared" ca="1" si="98"/>
        <v/>
      </c>
      <c r="V29" s="1156"/>
      <c r="W29" s="1157"/>
      <c r="X29" s="445"/>
      <c r="Y29"/>
      <c r="AB29" s="299"/>
      <c r="AC29" s="358">
        <f>IF('Data Entry'!H13="","",'Data Entry'!H13)</f>
        <v>17</v>
      </c>
      <c r="AD29" s="356" t="str">
        <f>IF('Data Entry'!G13="","",'Data Entry'!G13)</f>
        <v>Credit Card 2</v>
      </c>
      <c r="AE29" s="363">
        <f>IF('Data Entry'!J13="","",'Data Entry'!J13)</f>
        <v>60</v>
      </c>
      <c r="AF29" s="402">
        <f>IF('Data Entry'!I13="","",'Data Entry'!I13)</f>
        <v>1400</v>
      </c>
      <c r="AG29" s="300"/>
      <c r="AH29"/>
      <c r="AI29" s="304" t="str">
        <f t="shared" ca="1" si="82"/>
        <v/>
      </c>
      <c r="AJ29" s="305" t="str">
        <f t="shared" ca="1" si="60"/>
        <v/>
      </c>
      <c r="AK29" s="306" t="str">
        <f t="shared" ca="1" si="61"/>
        <v/>
      </c>
      <c r="AL29" s="307" t="str">
        <f t="shared" ca="1" si="62"/>
        <v/>
      </c>
      <c r="AM29" s="304" t="str">
        <f t="shared" ca="1" si="83"/>
        <v/>
      </c>
      <c r="AN29" s="305" t="str">
        <f t="shared" ca="1" si="63"/>
        <v/>
      </c>
      <c r="AO29" s="306" t="str">
        <f t="shared" ca="1" si="64"/>
        <v/>
      </c>
      <c r="AP29" s="307" t="str">
        <f t="shared" ca="1" si="65"/>
        <v/>
      </c>
      <c r="AQ29" s="304" t="str">
        <f t="shared" ca="1" si="84"/>
        <v/>
      </c>
      <c r="AR29" s="305" t="str">
        <f t="shared" ca="1" si="66"/>
        <v/>
      </c>
      <c r="AS29" s="306" t="str">
        <f t="shared" ca="1" si="67"/>
        <v/>
      </c>
      <c r="AT29" s="307" t="str">
        <f t="shared" ca="1" si="68"/>
        <v/>
      </c>
      <c r="AU29" s="304" t="str">
        <f t="shared" ca="1" si="85"/>
        <v/>
      </c>
      <c r="AV29" s="305" t="str">
        <f t="shared" ca="1" si="69"/>
        <v/>
      </c>
      <c r="AW29" s="306" t="str">
        <f t="shared" ca="1" si="70"/>
        <v/>
      </c>
      <c r="AX29" s="307" t="str">
        <f t="shared" ca="1" si="71"/>
        <v/>
      </c>
      <c r="AY29" s="304" t="str">
        <f t="shared" ca="1" si="86"/>
        <v/>
      </c>
      <c r="AZ29" s="305" t="str">
        <f t="shared" ca="1" si="72"/>
        <v/>
      </c>
      <c r="BA29" s="306" t="str">
        <f t="shared" ca="1" si="73"/>
        <v/>
      </c>
      <c r="BB29" s="307" t="str">
        <f t="shared" ca="1" si="74"/>
        <v/>
      </c>
      <c r="BC29" s="304" t="str">
        <f t="shared" ca="1" si="87"/>
        <v/>
      </c>
      <c r="BD29" s="305" t="str">
        <f t="shared" ca="1" si="75"/>
        <v/>
      </c>
      <c r="BE29" s="306" t="str">
        <f t="shared" ca="1" si="76"/>
        <v/>
      </c>
      <c r="BF29" s="307" t="str">
        <f t="shared" ca="1" si="77"/>
        <v/>
      </c>
      <c r="BG29" s="304" t="str">
        <f t="shared" ca="1" si="88"/>
        <v/>
      </c>
      <c r="BH29" s="305" t="str">
        <f t="shared" ca="1" si="78"/>
        <v/>
      </c>
      <c r="BI29" s="306" t="str">
        <f t="shared" ca="1" si="79"/>
        <v/>
      </c>
      <c r="BJ29" s="307" t="str">
        <f t="shared" ca="1" si="80"/>
        <v/>
      </c>
      <c r="BL29" s="412" t="str">
        <f ca="1">IF(OR(BM29="",BM29=0),"",MAX(BL$5:BL28)+1)</f>
        <v/>
      </c>
      <c r="BM29" s="316" t="str">
        <f ca="1">IFERROR(INDEX($AJ$6:$AJ$17, ROWS(BM$4:$BM27)), IFERROR(INDEX($AN$6:$AN$17, ROWS(BM$4:$BM27)-ROWS($AJ$6:$AJ$17)), IFERROR(INDEX($AR$6:$AR$17, ROWS(BM$4:$BM27)-ROWS($AJ$6:$AJ$17)-ROWS($AN$6:$AN$17)),IFERROR(INDEX($AV$6:$AV$17, ROWS(BM$4:$BM27)-ROWS($AJ$6:$AJ$17)-ROWS($AN$6:$AN$17)-ROWS($AR$6:$AR$17)),IFERROR(INDEX($AZ$6:$AZ$17, ROWS(BM$4:$BM27)-ROWS($AJ$6:$AJ$17)-ROWS($AN$6:$AN$17)-ROWS($AR$6:$AR$17)-ROWS($AV$6:$AV$17)),IFERROR(INDEX($BD$6:$BD$17, ROWS(BM$4:$BM27)-ROWS($AJ$6:$AJ$17)-ROWS($AN$6:$AN$17)-ROWS($AR$6:$AR$17)-ROWS($AV$6:$AV$17)-ROWS($AZ$6:$AZ$17)),IFERROR(INDEX($BH$6:$BH$17, ROWS(BM$4:$BM27)-ROWS($AJ$6:$AJ$17)-ROWS($AN$6:$AN$17)-ROWS($AR$6:$AR$17)-ROWS($AV$6:$AV$17)-ROWS($AZ$6:$AZ$17)-ROWS($BD$6:$BD$17)), "")))))))</f>
        <v/>
      </c>
      <c r="BN29" s="316" t="str">
        <f t="shared" ca="1" si="30"/>
        <v/>
      </c>
      <c r="BO29" s="316" t="str">
        <f ca="1">IF(OR(BP29="",BP29=0),"",MAX(BO$5:BO28)+1)</f>
        <v/>
      </c>
      <c r="BP29" s="316" t="str">
        <f ca="1">IFERROR(INDEX($AK$6:$AK$17, ROWS($BP$4:BP27)), IFERROR(INDEX($AO$6:$AO$17, ROWS($BP$4:BP27)-ROWS($AK$6:$AK$17)), IFERROR(INDEX($AS$6:$AS$17, ROWS($BP$4:BP27)-ROWS($AK$6:$AK$17)-ROWS($AO$6:$AO$17)),IFERROR(INDEX($AW$6:$AW$17, ROWS($BP$4:BP27)-ROWS($AK$6:$AK$17)-ROWS($AO$6:$AO$17)-ROWS($AS$6:$AS$17)),IFERROR(INDEX($BA$6:$BA$17, ROWS($BP$4:BP27)-ROWS($AK$6:$AK$17)-ROWS($AO$6:$AO$17)-ROWS($AS$6:$AS$17)-ROWS($AW$6:$AW$17)),IFERROR(INDEX($BE$6:$BE$17, ROWS($BP$4:BP27)-ROWS($AK$6:$AK$17)-ROWS($AO$6:$AO$17)-ROWS($AS$6:$AS$17)-ROWS($AW$6:$AW$17)-ROWS($BA$6:$BA$17)),IFERROR(INDEX($BI$6:$BI$17, ROWS($BP$4:BP27)-ROWS($AK$6:$AK$17)-ROWS($AO$6:$AO$17)-ROWS($AS$6:$AS$17)-ROWS($AW$6:$AW$17)-ROWS($BA$6:$BA$17)-ROWS($BE$6:$BE$17)), "")))))))</f>
        <v/>
      </c>
      <c r="BQ29" s="316" t="str">
        <f t="shared" ca="1" si="31"/>
        <v/>
      </c>
      <c r="BR29" s="413" t="str">
        <f t="shared" ca="1" si="32"/>
        <v/>
      </c>
      <c r="BS29" s="412" t="str">
        <f ca="1">IF(OR(BT29="",BT29=0),"",MAX(BS$5:BS28)+1)</f>
        <v/>
      </c>
      <c r="BT29" s="316" t="str">
        <f ca="1">IFERROR(INDEX($AJ$22:$AJ$33, ROWS($BT$4:BT27)), IFERROR(INDEX($AN$22:$AN$33, ROWS($BT$4:BT27)-ROWS($AJ$22:$AJ$33)), IFERROR(INDEX($AR$22:$AR$33, ROWS($BT$4:BT27)-ROWS($AJ$22:$AJ$33)-ROWS($AN$22:$AN$33)),IFERROR(INDEX($AV$22:$AV$33, ROWS($BT$4:BT27)-ROWS($AJ$22:$AJ$33)-ROWS($AN$22:$AN$33)-ROWS($AR$22:$AR$33)),IFERROR(INDEX($AZ$22:$AZ$33, ROWS($BT$4:BT27)-ROWS($AJ$22:$AJ$33)-ROWS($AN$22:$AN$33)-ROWS($AR$22:$AR$33)-ROWS($AV$22:$AV$33)),IFERROR(INDEX($BD$22:$BD$33, ROWS($BT$4:BT27)-ROWS($AJ$22:$AJ$33)-ROWS($AN$22:$AN$33)-ROWS($AR$22:$AR$33)-ROWS($AV$22:$AV$33)-ROWS($AZ$22:$AZ$33)),IFERROR(INDEX($BH$22:$BH$33, ROWS($BT$4:BT27)-ROWS($AJ$22:$AJ$33)-ROWS($AN$22:$AN$33)-ROWS($AR$22:$AR$33)-ROWS($AV$22:$AV$33)-ROWS($AZ$22:$AZ$33)-ROWS($BD$22:$BD$33)), "")))))))</f>
        <v/>
      </c>
      <c r="BU29" s="316" t="str">
        <f t="shared" ca="1" si="33"/>
        <v/>
      </c>
      <c r="BV29" s="316" t="str">
        <f ca="1">IF(OR(BW29="",BW29=0),"",MAX(BV$5:BV28)+1)</f>
        <v/>
      </c>
      <c r="BW29" s="316" t="str">
        <f ca="1">IFERROR(INDEX($AK$22:$AK$33, ROWS($BW$4:BW27)), IFERROR(INDEX($AO$22:$AO$33, ROWS($BW$4:BW27)-ROWS($AK$22:$AK$33)), IFERROR(INDEX($AS$22:$AS$33, ROWS($BW$4:BW27)-ROWS($AK$22:$AK$33)-ROWS($AO$22:$AO$33)),IFERROR(INDEX($AW$22:$AW$33, ROWS($BW$4:BW27)-ROWS($AK$22:$AK$33)-ROWS($AO$22:$AO$33)-ROWS($AS$22:$AS$33)),IFERROR(INDEX($BA$22:$BA$33, ROWS($BW$4:BW27)-ROWS($AK$22:$AK$33)-ROWS($AO$22:$AO$33)-ROWS($AS$22:$AS$33)-ROWS($AW$22:$AW$33)),IFERROR(INDEX($BE$22:$BE$33, ROWS($BW$4:BW27)-ROWS($AK$22:$AK$33)-ROWS($AO$22:$AO$33)-ROWS($AS$22:$AS$33)-ROWS($AW$22:$AW$33)-ROWS($BA$22:$BA$33)),IFERROR(INDEX($BI$22:$BI$33, ROWS($BW$4:BW27)-ROWS($AK$22:$AK$33)-ROWS($AO$22:$AO$33)-ROWS($AS$22:$AS$33)-ROWS($AW$22:$AW$33)-ROWS($BA$22:$BA$33)-ROWS($BE$22:$BE$33)), "")))))))</f>
        <v/>
      </c>
      <c r="BX29" s="316" t="str">
        <f t="shared" ca="1" si="34"/>
        <v/>
      </c>
      <c r="BY29" s="413" t="str">
        <f t="shared" ca="1" si="35"/>
        <v/>
      </c>
      <c r="BZ29" s="412" t="str">
        <f ca="1">IF(OR(CA29="",CA29=0),"",MAX(BZ$5:BZ28)+1)</f>
        <v/>
      </c>
      <c r="CA29" s="316" t="str">
        <f ca="1">IFERROR(INDEX($AJ$38:$AJ$49, ROWS($CA$4:CA27)), IFERROR(INDEX($AN$38:$AN$49, ROWS($CA$4:CA27)-ROWS($AJ$38:$AJ$49)), IFERROR(INDEX($AR$38:$AR$49, ROWS($CA$4:CA27)-ROWS($AJ$38:$AJ$49)-ROWS($AN$38:$AN$49)),IFERROR(INDEX($AV$38:$AV$49, ROWS($CA$4:CA27)-ROWS($AJ$38:$AJ$49)-ROWS($AN$38:$AN$49)-ROWS($AR$38:$AR$49)),IFERROR(INDEX($AZ$38:$AZ$49, ROWS($CA$4:CA27)-ROWS($AJ$38:$AJ$49)-ROWS($AN$38:$AN$49)-ROWS($AR$38:$AR$49)-ROWS($AV$38:$AV$49)),IFERROR(INDEX($BD$38:$BD$49, ROWS($CA$4:CA27)-ROWS($AJ$38:$AJ$49)-ROWS($AN$38:$AN$49)-ROWS($AR$38:$AR$49)-ROWS($AV$38:$AV$49)-ROWS($AZ$38:$AZ$49)),IFERROR(INDEX($BH$38:$BH$49, ROWS($CA$4:CA27)-ROWS($AJ$38:$AJ$49)-ROWS($AN$38:$AN$49)-ROWS($AR$38:$AR$49)-ROWS($AV$38:$AV$49)-ROWS($AZ$38:$AZ$49)-ROWS($BD$38:$BD$49)), "")))))))</f>
        <v/>
      </c>
      <c r="CB29" s="316" t="str">
        <f t="shared" ca="1" si="36"/>
        <v/>
      </c>
      <c r="CC29" s="316" t="str">
        <f ca="1">IF(OR(CD29="",CD29=0),"",MAX(CC$5:CC28)+1)</f>
        <v/>
      </c>
      <c r="CD29" s="316" t="str">
        <f ca="1">IFERROR(INDEX($AK$38:$AK$49, ROWS($CD$4:CD27)), IFERROR(INDEX($AO$38:$AO$49, ROWS($CD$4:CD27)-ROWS($AK$38:$AK$49)), IFERROR(INDEX($AS$38:$AS$49, ROWS($CD$4:CD27)-ROWS($AK$38:$AK$49)-ROWS($AO$38:$AO$49)),IFERROR(INDEX($AW$38:$AW$49, ROWS($CD$4:CD27)-ROWS($AK$38:$AK$49)-ROWS($AO$38:$AO$49)-ROWS($AS$38:$AS$49)),IFERROR(INDEX($BA$38:$BA$49, ROWS($CD$4:CD27)-ROWS($AK$38:$AK$49)-ROWS($AO$38:$AO$49)-ROWS($AS$38:$AS$49)-ROWS($AW$38:$AW$49)),IFERROR(INDEX($BE$38:$BE$49, ROWS($CD$4:CD27)-ROWS($AK$38:$AK$49)-ROWS($AO$38:$AO$49)-ROWS($AS$38:$AS$49)-ROWS($AW$38:$AW$49)-ROWS($BA$38:$BA$49)),IFERROR(INDEX($BI$38:$BI$49, ROWS($CD$4:CD27)-ROWS($AK$38:$AK$49)-ROWS($AO$38:$AO$49)-ROWS($AS$38:$AS$49)-ROWS($AW$38:$AW$49)-ROWS($BA$38:$BA$49)-ROWS($BE$38:$BE$49)), "")))))))</f>
        <v/>
      </c>
      <c r="CE29" s="316" t="str">
        <f t="shared" ca="1" si="37"/>
        <v/>
      </c>
      <c r="CF29" s="413" t="str">
        <f t="shared" ca="1" si="38"/>
        <v/>
      </c>
      <c r="CG29" s="412" t="str">
        <f ca="1">IF(OR(CH29="",CH29=0),"",MAX(CG$5:CG28)+1)</f>
        <v/>
      </c>
      <c r="CH29" s="316" t="str">
        <f ca="1">IFERROR(INDEX($AJ$54:$AJ$65, ROWS($CH$4:CH27)), IFERROR(INDEX($AN$54:$AN$65, ROWS($CH$4:CH27)-ROWS($AJ$54:$AJ$65)), IFERROR(INDEX($AR$54:$AR$65, ROWS($CH$4:CH27)-ROWS($AJ$54:$AJ$65)-ROWS($AN$54:$AN$65)),IFERROR(INDEX($AV$54:$AV$65, ROWS($CH$4:CH27)-ROWS($AJ$54:$AJ$65)-ROWS($AN$54:$AN$65)-ROWS($AR$54:$AR$65)),IFERROR(INDEX($AZ$54:$AZ$65, ROWS($CH$4:CH27)-ROWS($AJ$54:$AJ$65)-ROWS($AN$54:$AN$65)-ROWS($AR$54:$AR$65)-ROWS($AV$54:$AV$65)),IFERROR(INDEX($BD$54:$BD$65, ROWS($CH$4:CH27)-ROWS($AJ$54:$AJ$65)-ROWS($AN$54:$AN$65)-ROWS($AR$54:$AR$65)-ROWS($AV$54:$AV$65)-ROWS($AZ$54:$AZ$65)),IFERROR(INDEX($BH$54:$BH$65, ROWS($CH$4:CH27)-ROWS($AJ$54:$AJ$65)-ROWS($AN$54:$AN$65)-ROWS($AR$54:$AR$65)-ROWS($AV$54:$AV$65)-ROWS($AZ$54:$AZ$65)-ROWS($BD$54:$BD$65)), "")))))))</f>
        <v/>
      </c>
      <c r="CI29" s="316" t="str">
        <f t="shared" ca="1" si="39"/>
        <v/>
      </c>
      <c r="CJ29" s="316" t="str">
        <f ca="1">IF(OR(CK29="",CK29=0),"",MAX(CJ$5:CJ28)+1)</f>
        <v/>
      </c>
      <c r="CK29" s="316" t="str">
        <f ca="1">IFERROR(INDEX($AK$54:$AK$65, ROWS($CK$4:CK27)), IFERROR(INDEX($AO$54:$AO$65, ROWS($CK$4:CK27)-ROWS($AK$54:$AK$65)), IFERROR(INDEX($AS$54:$AS$65, ROWS($CK$4:CK27)-ROWS($AK$54:$AK$65)-ROWS($AO$54:$AO$65)),IFERROR(INDEX($AW$54:$AW$65, ROWS($CK$4:CK27)-ROWS($AK$54:$AK$65)-ROWS($AO$54:$AO$65)-ROWS($AS$54:$AS$65)),IFERROR(INDEX($BA$54:$BA$65, ROWS($CK$4:CK27)-ROWS($AK$54:$AK$65)-ROWS($AO$54:$AO$65)-ROWS($AS$54:$AS$65)-ROWS($AW$54:$AW$65)),IFERROR(INDEX($BE$54:$BE$65, ROWS($CK$4:CK27)-ROWS($AK$54:$AK$65)-ROWS($AO$54:$AO$65)-ROWS($AS$54:$AS$65)-ROWS($AW$54:$AW$65)-ROWS($BA$54:$BA$65)),IFERROR(INDEX($BI$54:$BI$65, ROWS($CK$4:CK27)-ROWS($AK$54:$AK$65)-ROWS($AO$54:$AO$65)-ROWS($AS$54:$AS$65)-ROWS($AW$54:$AW$65)-ROWS($BA$54:$BA$65)-ROWS($BE$54:$BE$65)), "")))))))</f>
        <v/>
      </c>
      <c r="CL29" s="316" t="str">
        <f t="shared" ca="1" si="40"/>
        <v/>
      </c>
      <c r="CM29" s="413" t="str">
        <f t="shared" ca="1" si="41"/>
        <v/>
      </c>
      <c r="CN29" s="412" t="str">
        <f ca="1">IF(OR(CO29="",CO29=0),"",MAX(CN$5:CN28)+1)</f>
        <v/>
      </c>
      <c r="CO29" s="316" t="str">
        <f ca="1">IFERROR(INDEX($AJ$70:$AJ$81, ROWS($CO$4:CO27)), IFERROR(INDEX($AN$70:$AN$81, ROWS($CO$4:CO27)-ROWS($AJ$70:$AJ$81)), IFERROR(INDEX($AR$70:$AR$81, ROWS($CO$4:CO27)-ROWS($AJ$70:$AJ$81)-ROWS($AN$70:$AN$81)),IFERROR(INDEX($AV$70:$AV$81, ROWS($CO$4:CO27)-ROWS($AJ$70:$AJ$81)-ROWS($AN$70:$AN$81)-ROWS($AR$70:$AR$81)),IFERROR(INDEX($AZ$70:$AZ$81, ROWS($CO$4:CO27)-ROWS($AJ$70:$AJ$81)-ROWS($AN$70:$AN$81)-ROWS($AR$70:$AR$81)-ROWS($AV$70:$AV$81)),IFERROR(INDEX($BD$70:$BD$81, ROWS($CO$4:CO27)-ROWS($AJ$70:$AJ$81)-ROWS($AN$70:$AN$81)-ROWS($AR$70:$AR$81)-ROWS($AV$70:$AV$81)-ROWS($AZ$70:$AZ$81)),IFERROR(INDEX($BH$70:$BH$81, ROWS($CO$4:CO27)-ROWS($AJ$70:$AJ$81)-ROWS($AN$70:$AN$81)-ROWS($AR$70:$AR$81)-ROWS($AV$70:$AV$81)-ROWS($AZ$70:$AZ$81)-ROWS($BD$70:$BD$81)), "")))))))</f>
        <v/>
      </c>
      <c r="CP29" s="316" t="str">
        <f t="shared" ca="1" si="42"/>
        <v/>
      </c>
      <c r="CQ29" s="316" t="str">
        <f ca="1">IF(OR(CR29="",CR29=0),"",MAX(CQ$5:CQ28)+1)</f>
        <v/>
      </c>
      <c r="CR29" s="316" t="str">
        <f ca="1">IFERROR(INDEX($AK$70:$AK$81, ROWS($CR$4:CR27)), IFERROR(INDEX($AO$70:$AO$81, ROWS($CR$4:CR27)-ROWS($AK$70:$AK$81)), IFERROR(INDEX($AS$70:$AS$81, ROWS($CR$4:CR27)-ROWS($AK$70:$AK$81)-ROWS($AO$70:$AO$81)),IFERROR(INDEX($AW$70:$AW$81, ROWS($CR$4:CR27)-ROWS($AK$70:$AK$81)-ROWS($AO$70:$AO$81)-ROWS($AS$70:$AS$81)),IFERROR(INDEX($BA$70:$BA$81, ROWS($CR$4:CR27)-ROWS($AK$70:$AK$81)-ROWS($AO$70:$AO$81)-ROWS($AS$70:$AS$81)-ROWS($AW$70:$AW$81)),IFERROR(INDEX($BE$70:$BE$81, ROWS($CR$4:CR27)-ROWS($AK$70:$AK$81)-ROWS($AO$70:$AO$81)-ROWS($AS$70:$AS$81)-ROWS($AW$70:$AW$81)-ROWS($BA$70:$BA$81)),IFERROR(INDEX($BI$70:$BI$81, ROWS($CR$4:CR27)-ROWS($AK$70:$AK$81)-ROWS($AO$70:$AO$81)-ROWS($AS$70:$AS$81)-ROWS($AW$70:$AW$81)-ROWS($BA$70:$BA$81)-ROWS($BE$70:$BE$81)), "")))))))</f>
        <v/>
      </c>
      <c r="CS29" s="316" t="str">
        <f t="shared" ca="1" si="43"/>
        <v/>
      </c>
      <c r="CT29" s="413" t="str">
        <f t="shared" ca="1" si="44"/>
        <v/>
      </c>
      <c r="CU29" s="412" t="str">
        <f>IF(OR(CV29="",CV29=0),"",MAX(CU$5:CU28)+1)</f>
        <v/>
      </c>
      <c r="CV29" s="316">
        <f>IFERROR(INDEX($AJ$86:$AJ$97, ROWS($CV$4:CV27)), IFERROR(INDEX($AN$86:$AN$97, ROWS($CV$4:CV27)-ROWS($AJ$86:$AJ$97)), ""))</f>
        <v>0</v>
      </c>
      <c r="CW29" s="316" t="str">
        <f t="shared" si="45"/>
        <v/>
      </c>
      <c r="CX29" s="316" t="str">
        <f>IF(OR(CY29="",CY29=0),"",MAX(CX$5:CX28)+1)</f>
        <v/>
      </c>
      <c r="CY29" s="316">
        <f>IFERROR(INDEX($AK$86:$AK$97, ROWS($CY$4:CY27)), IFERROR(INDEX($AO$86:$AO$97, ROWS($CY$4:CY27)-ROWS($AK$86:$AK$97)), ""))</f>
        <v>0</v>
      </c>
      <c r="CZ29" s="316" t="str">
        <f t="shared" si="46"/>
        <v/>
      </c>
      <c r="DA29" s="413" t="str">
        <f t="shared" si="47"/>
        <v/>
      </c>
      <c r="DC29" s="438">
        <f ca="1">IF(OR(DD29="",DD29=0),"",MAX(DC$25:DC28)+1)</f>
        <v>3</v>
      </c>
      <c r="DD29" s="434" t="str">
        <f t="shared" ca="1" si="90"/>
        <v>Netflix</v>
      </c>
      <c r="DE29" s="413">
        <f t="shared" ca="1" si="91"/>
        <v>14.95</v>
      </c>
      <c r="DF29" s="431" t="str">
        <f ca="1">IF(OR(DG29="",DG29=0),"",MAX(DF$25:DF28)+1)</f>
        <v/>
      </c>
      <c r="DG29" s="412" t="str">
        <f t="shared" ca="1" si="92"/>
        <v/>
      </c>
      <c r="DH29" s="413" t="str">
        <f t="shared" ca="1" si="93"/>
        <v/>
      </c>
      <c r="DI29" s="412" t="str">
        <f t="shared" ca="1" si="94"/>
        <v>D. Store Card 4</v>
      </c>
      <c r="DJ29" s="413">
        <f t="shared" ca="1" si="95"/>
        <v>30</v>
      </c>
      <c r="DK29" s="412" t="str">
        <f t="shared" ca="1" si="96"/>
        <v/>
      </c>
      <c r="DL29" s="413" t="str">
        <f t="shared" ca="1" si="97"/>
        <v/>
      </c>
      <c r="DN29" s="425" t="str">
        <f ca="1">IF(DI35="","",CONCATENATE(DI35," - ",DJ35))</f>
        <v/>
      </c>
      <c r="DO29" s="295" t="str">
        <f ca="1">IF(DI36="","",CONCATENATE(DI36," - ",DJ36))</f>
        <v/>
      </c>
      <c r="DP29" s="295" t="str">
        <f ca="1">IF(DI37="","",CONCATENATE(DI37," - ",DJ37))</f>
        <v/>
      </c>
      <c r="DQ29" s="425" t="str">
        <f ca="1">IF(DK35="","",CONCATENATE(DK35," - ",DL35))</f>
        <v/>
      </c>
      <c r="DR29" s="295" t="str">
        <f ca="1">IF(DK36="","",CONCATENATE(DK36," - ",DL36))</f>
        <v/>
      </c>
      <c r="DS29" s="426" t="str">
        <f ca="1">IF(DK37="","",CONCATENATE(DK37," - ",DL37))</f>
        <v/>
      </c>
    </row>
    <row r="30" spans="1:123" s="292" customFormat="1" ht="15" customHeight="1" x14ac:dyDescent="0.3">
      <c r="A30" s="1181" t="str">
        <f ca="1">IF(ISERROR(MATCH(A29,event_dates,0)+MATCH(A29,OFFSET(event_dates,MATCH(A29,event_dates,0),0,500,1),0)),"",INDEX(events,MATCH(A29,event_dates,0)+MATCH(A29,OFFSET(event_dates,MATCH(A29,event_dates,0),0,500,1),0)))</f>
        <v/>
      </c>
      <c r="B30" s="1182"/>
      <c r="C30" s="1181" t="str">
        <f ca="1">IF(ISERROR(MATCH(C29,event_dates,0)+MATCH(C29,OFFSET(event_dates,MATCH(C29,event_dates,0),0,500,1),0)),"",INDEX(events,MATCH(C29,event_dates,0)+MATCH(C29,OFFSET(event_dates,MATCH(C29,event_dates,0),0,500,1),0)))</f>
        <v/>
      </c>
      <c r="D30" s="1182"/>
      <c r="E30" s="1181" t="str">
        <f ca="1">IF(ISERROR(MATCH(E29,event_dates,0)+MATCH(E29,OFFSET(event_dates,MATCH(E29,event_dates,0),0,500,1),0)),"",INDEX(events,MATCH(E29,event_dates,0)+MATCH(E29,OFFSET(event_dates,MATCH(E29,event_dates,0),0,500,1),0)))</f>
        <v/>
      </c>
      <c r="F30" s="1182"/>
      <c r="G30" s="1181" t="str">
        <f ca="1">IF(ISERROR(MATCH(G29,event_dates,0)+MATCH(G29,OFFSET(event_dates,MATCH(G29,event_dates,0),0,500,1),0)),"",INDEX(events,MATCH(G29,event_dates,0)+MATCH(G29,OFFSET(event_dates,MATCH(G29,event_dates,0),0,500,1),0)))</f>
        <v/>
      </c>
      <c r="H30" s="1182"/>
      <c r="I30" s="1181" t="str">
        <f ca="1">IF(ISERROR(MATCH(I29,event_dates,0)+MATCH(I29,OFFSET(event_dates,MATCH(I29,event_dates,0),0,500,1),0)),"",INDEX(events,MATCH(I29,event_dates,0)+MATCH(I29,OFFSET(event_dates,MATCH(I29,event_dates,0),0,500,1),0)))</f>
        <v/>
      </c>
      <c r="J30" s="1182"/>
      <c r="K30" s="1181" t="str">
        <f ca="1">IF(ISERROR(MATCH(K29,event_dates,0)+MATCH(K29,OFFSET(event_dates,MATCH(K29,event_dates,0),0,500,1),0)),"",INDEX(events,MATCH(K29,event_dates,0)+MATCH(K29,OFFSET(event_dates,MATCH(K29,event_dates,0),0,500,1),0)))</f>
        <v/>
      </c>
      <c r="L30" s="1182"/>
      <c r="M30" s="1181" t="str">
        <f ca="1">IF(ISERROR(MATCH(M29,event_dates,0)+MATCH(M29,OFFSET(event_dates,MATCH(M29,event_dates,0),0,500,1),0)),"",INDEX(events,MATCH(M29,event_dates,0)+MATCH(M29,OFFSET(event_dates,MATCH(M29,event_dates,0),0,500,1),0)))</f>
        <v/>
      </c>
      <c r="N30" s="1182"/>
      <c r="P30" s="295" t="str">
        <f t="shared" ref="P30:P34" ca="1" si="99">IF(DN87="","",DN87)</f>
        <v>Lawn Service - 50</v>
      </c>
      <c r="Q30" s="295" t="str">
        <f t="shared" ca="1" si="98"/>
        <v/>
      </c>
      <c r="R30" s="295" t="str">
        <f t="shared" ca="1" si="98"/>
        <v/>
      </c>
      <c r="S30" s="296" t="str">
        <f t="shared" ca="1" si="98"/>
        <v/>
      </c>
      <c r="T30" s="295" t="str">
        <f t="shared" ca="1" si="98"/>
        <v/>
      </c>
      <c r="U30" s="295" t="str">
        <f t="shared" ca="1" si="98"/>
        <v/>
      </c>
      <c r="V30" s="1158" t="s">
        <v>502</v>
      </c>
      <c r="W30" s="1159"/>
      <c r="X30" s="445">
        <f ca="1">IF(DP92="",0,DP92)</f>
        <v>334.99</v>
      </c>
      <c r="Y30"/>
      <c r="AB30" s="299"/>
      <c r="AC30" s="358">
        <f>IF('Data Entry'!H14="","",'Data Entry'!H14)</f>
        <v>13</v>
      </c>
      <c r="AD30" s="356" t="str">
        <f>IF('Data Entry'!G14="","",'Data Entry'!G14)</f>
        <v>D. Store Card 1</v>
      </c>
      <c r="AE30" s="363">
        <f>IF('Data Entry'!J14="","",'Data Entry'!J14)</f>
        <v>30</v>
      </c>
      <c r="AF30" s="402">
        <f>IF('Data Entry'!I14="","",'Data Entry'!I14)</f>
        <v>200</v>
      </c>
      <c r="AG30" s="300"/>
      <c r="AH30"/>
      <c r="AI30" s="304" t="str">
        <f t="shared" ca="1" si="82"/>
        <v/>
      </c>
      <c r="AJ30" s="305" t="str">
        <f t="shared" ca="1" si="60"/>
        <v/>
      </c>
      <c r="AK30" s="306" t="str">
        <f t="shared" ca="1" si="61"/>
        <v/>
      </c>
      <c r="AL30" s="307" t="str">
        <f t="shared" ca="1" si="62"/>
        <v/>
      </c>
      <c r="AM30" s="304" t="str">
        <f t="shared" ca="1" si="83"/>
        <v/>
      </c>
      <c r="AN30" s="305" t="str">
        <f t="shared" ca="1" si="63"/>
        <v/>
      </c>
      <c r="AO30" s="306" t="str">
        <f t="shared" ca="1" si="64"/>
        <v/>
      </c>
      <c r="AP30" s="307" t="str">
        <f t="shared" ca="1" si="65"/>
        <v/>
      </c>
      <c r="AQ30" s="304" t="str">
        <f t="shared" ca="1" si="84"/>
        <v/>
      </c>
      <c r="AR30" s="305" t="str">
        <f t="shared" ca="1" si="66"/>
        <v/>
      </c>
      <c r="AS30" s="306" t="str">
        <f t="shared" ca="1" si="67"/>
        <v/>
      </c>
      <c r="AT30" s="307" t="str">
        <f t="shared" ca="1" si="68"/>
        <v/>
      </c>
      <c r="AU30" s="304" t="str">
        <f t="shared" ca="1" si="85"/>
        <v/>
      </c>
      <c r="AV30" s="305" t="str">
        <f t="shared" ca="1" si="69"/>
        <v/>
      </c>
      <c r="AW30" s="306" t="str">
        <f t="shared" ca="1" si="70"/>
        <v/>
      </c>
      <c r="AX30" s="307" t="str">
        <f t="shared" ca="1" si="71"/>
        <v/>
      </c>
      <c r="AY30" s="304" t="str">
        <f t="shared" ca="1" si="86"/>
        <v/>
      </c>
      <c r="AZ30" s="305" t="str">
        <f t="shared" ca="1" si="72"/>
        <v/>
      </c>
      <c r="BA30" s="306" t="str">
        <f t="shared" ca="1" si="73"/>
        <v/>
      </c>
      <c r="BB30" s="307" t="str">
        <f t="shared" ca="1" si="74"/>
        <v/>
      </c>
      <c r="BC30" s="304" t="str">
        <f t="shared" ca="1" si="87"/>
        <v/>
      </c>
      <c r="BD30" s="305" t="str">
        <f t="shared" ca="1" si="75"/>
        <v/>
      </c>
      <c r="BE30" s="306" t="str">
        <f t="shared" ca="1" si="76"/>
        <v/>
      </c>
      <c r="BF30" s="307" t="str">
        <f t="shared" ca="1" si="77"/>
        <v/>
      </c>
      <c r="BG30" s="304" t="str">
        <f t="shared" ca="1" si="88"/>
        <v/>
      </c>
      <c r="BH30" s="305" t="str">
        <f t="shared" ca="1" si="78"/>
        <v/>
      </c>
      <c r="BI30" s="306" t="str">
        <f t="shared" ca="1" si="79"/>
        <v/>
      </c>
      <c r="BJ30" s="307" t="str">
        <f t="shared" ca="1" si="80"/>
        <v/>
      </c>
      <c r="BL30" s="412" t="str">
        <f ca="1">IF(OR(BM30="",BM30=0),"",MAX(BL$5:BL29)+1)</f>
        <v/>
      </c>
      <c r="BM30" s="316" t="str">
        <f ca="1">IFERROR(INDEX($AJ$6:$AJ$17, ROWS(BM$4:$BM28)), IFERROR(INDEX($AN$6:$AN$17, ROWS(BM$4:$BM28)-ROWS($AJ$6:$AJ$17)), IFERROR(INDEX($AR$6:$AR$17, ROWS(BM$4:$BM28)-ROWS($AJ$6:$AJ$17)-ROWS($AN$6:$AN$17)),IFERROR(INDEX($AV$6:$AV$17, ROWS(BM$4:$BM28)-ROWS($AJ$6:$AJ$17)-ROWS($AN$6:$AN$17)-ROWS($AR$6:$AR$17)),IFERROR(INDEX($AZ$6:$AZ$17, ROWS(BM$4:$BM28)-ROWS($AJ$6:$AJ$17)-ROWS($AN$6:$AN$17)-ROWS($AR$6:$AR$17)-ROWS($AV$6:$AV$17)),IFERROR(INDEX($BD$6:$BD$17, ROWS(BM$4:$BM28)-ROWS($AJ$6:$AJ$17)-ROWS($AN$6:$AN$17)-ROWS($AR$6:$AR$17)-ROWS($AV$6:$AV$17)-ROWS($AZ$6:$AZ$17)),IFERROR(INDEX($BH$6:$BH$17, ROWS(BM$4:$BM28)-ROWS($AJ$6:$AJ$17)-ROWS($AN$6:$AN$17)-ROWS($AR$6:$AR$17)-ROWS($AV$6:$AV$17)-ROWS($AZ$6:$AZ$17)-ROWS($BD$6:$BD$17)), "")))))))</f>
        <v/>
      </c>
      <c r="BN30" s="316" t="str">
        <f t="shared" ca="1" si="30"/>
        <v/>
      </c>
      <c r="BO30" s="316" t="str">
        <f ca="1">IF(OR(BP30="",BP30=0),"",MAX(BO$5:BO29)+1)</f>
        <v/>
      </c>
      <c r="BP30" s="316" t="str">
        <f ca="1">IFERROR(INDEX($AK$6:$AK$17, ROWS($BP$4:BP28)), IFERROR(INDEX($AO$6:$AO$17, ROWS($BP$4:BP28)-ROWS($AK$6:$AK$17)), IFERROR(INDEX($AS$6:$AS$17, ROWS($BP$4:BP28)-ROWS($AK$6:$AK$17)-ROWS($AO$6:$AO$17)),IFERROR(INDEX($AW$6:$AW$17, ROWS($BP$4:BP28)-ROWS($AK$6:$AK$17)-ROWS($AO$6:$AO$17)-ROWS($AS$6:$AS$17)),IFERROR(INDEX($BA$6:$BA$17, ROWS($BP$4:BP28)-ROWS($AK$6:$AK$17)-ROWS($AO$6:$AO$17)-ROWS($AS$6:$AS$17)-ROWS($AW$6:$AW$17)),IFERROR(INDEX($BE$6:$BE$17, ROWS($BP$4:BP28)-ROWS($AK$6:$AK$17)-ROWS($AO$6:$AO$17)-ROWS($AS$6:$AS$17)-ROWS($AW$6:$AW$17)-ROWS($BA$6:$BA$17)),IFERROR(INDEX($BI$6:$BI$17, ROWS($BP$4:BP28)-ROWS($AK$6:$AK$17)-ROWS($AO$6:$AO$17)-ROWS($AS$6:$AS$17)-ROWS($AW$6:$AW$17)-ROWS($BA$6:$BA$17)-ROWS($BE$6:$BE$17)), "")))))))</f>
        <v/>
      </c>
      <c r="BQ30" s="316" t="str">
        <f t="shared" ca="1" si="31"/>
        <v/>
      </c>
      <c r="BR30" s="413" t="str">
        <f t="shared" ca="1" si="32"/>
        <v/>
      </c>
      <c r="BS30" s="412" t="str">
        <f ca="1">IF(OR(BT30="",BT30=0),"",MAX(BS$5:BS29)+1)</f>
        <v/>
      </c>
      <c r="BT30" s="316" t="str">
        <f ca="1">IFERROR(INDEX($AJ$22:$AJ$33, ROWS($BT$4:BT28)), IFERROR(INDEX($AN$22:$AN$33, ROWS($BT$4:BT28)-ROWS($AJ$22:$AJ$33)), IFERROR(INDEX($AR$22:$AR$33, ROWS($BT$4:BT28)-ROWS($AJ$22:$AJ$33)-ROWS($AN$22:$AN$33)),IFERROR(INDEX($AV$22:$AV$33, ROWS($BT$4:BT28)-ROWS($AJ$22:$AJ$33)-ROWS($AN$22:$AN$33)-ROWS($AR$22:$AR$33)),IFERROR(INDEX($AZ$22:$AZ$33, ROWS($BT$4:BT28)-ROWS($AJ$22:$AJ$33)-ROWS($AN$22:$AN$33)-ROWS($AR$22:$AR$33)-ROWS($AV$22:$AV$33)),IFERROR(INDEX($BD$22:$BD$33, ROWS($BT$4:BT28)-ROWS($AJ$22:$AJ$33)-ROWS($AN$22:$AN$33)-ROWS($AR$22:$AR$33)-ROWS($AV$22:$AV$33)-ROWS($AZ$22:$AZ$33)),IFERROR(INDEX($BH$22:$BH$33, ROWS($BT$4:BT28)-ROWS($AJ$22:$AJ$33)-ROWS($AN$22:$AN$33)-ROWS($AR$22:$AR$33)-ROWS($AV$22:$AV$33)-ROWS($AZ$22:$AZ$33)-ROWS($BD$22:$BD$33)), "")))))))</f>
        <v/>
      </c>
      <c r="BU30" s="316" t="str">
        <f t="shared" ca="1" si="33"/>
        <v/>
      </c>
      <c r="BV30" s="316" t="str">
        <f ca="1">IF(OR(BW30="",BW30=0),"",MAX(BV$5:BV29)+1)</f>
        <v/>
      </c>
      <c r="BW30" s="316" t="str">
        <f ca="1">IFERROR(INDEX($AK$22:$AK$33, ROWS($BW$4:BW28)), IFERROR(INDEX($AO$22:$AO$33, ROWS($BW$4:BW28)-ROWS($AK$22:$AK$33)), IFERROR(INDEX($AS$22:$AS$33, ROWS($BW$4:BW28)-ROWS($AK$22:$AK$33)-ROWS($AO$22:$AO$33)),IFERROR(INDEX($AW$22:$AW$33, ROWS($BW$4:BW28)-ROWS($AK$22:$AK$33)-ROWS($AO$22:$AO$33)-ROWS($AS$22:$AS$33)),IFERROR(INDEX($BA$22:$BA$33, ROWS($BW$4:BW28)-ROWS($AK$22:$AK$33)-ROWS($AO$22:$AO$33)-ROWS($AS$22:$AS$33)-ROWS($AW$22:$AW$33)),IFERROR(INDEX($BE$22:$BE$33, ROWS($BW$4:BW28)-ROWS($AK$22:$AK$33)-ROWS($AO$22:$AO$33)-ROWS($AS$22:$AS$33)-ROWS($AW$22:$AW$33)-ROWS($BA$22:$BA$33)),IFERROR(INDEX($BI$22:$BI$33, ROWS($BW$4:BW28)-ROWS($AK$22:$AK$33)-ROWS($AO$22:$AO$33)-ROWS($AS$22:$AS$33)-ROWS($AW$22:$AW$33)-ROWS($BA$22:$BA$33)-ROWS($BE$22:$BE$33)), "")))))))</f>
        <v/>
      </c>
      <c r="BX30" s="316" t="str">
        <f t="shared" ca="1" si="34"/>
        <v/>
      </c>
      <c r="BY30" s="413" t="str">
        <f t="shared" ca="1" si="35"/>
        <v/>
      </c>
      <c r="BZ30" s="412">
        <f ca="1">IF(OR(CA30="",CA30=0),"",MAX(BZ$5:BZ29)+1)</f>
        <v>10</v>
      </c>
      <c r="CA30" s="316" t="str">
        <f ca="1">IFERROR(INDEX($AJ$38:$AJ$49, ROWS($CA$4:CA28)), IFERROR(INDEX($AN$38:$AN$49, ROWS($CA$4:CA28)-ROWS($AJ$38:$AJ$49)), IFERROR(INDEX($AR$38:$AR$49, ROWS($CA$4:CA28)-ROWS($AJ$38:$AJ$49)-ROWS($AN$38:$AN$49)),IFERROR(INDEX($AV$38:$AV$49, ROWS($CA$4:CA28)-ROWS($AJ$38:$AJ$49)-ROWS($AN$38:$AN$49)-ROWS($AR$38:$AR$49)),IFERROR(INDEX($AZ$38:$AZ$49, ROWS($CA$4:CA28)-ROWS($AJ$38:$AJ$49)-ROWS($AN$38:$AN$49)-ROWS($AR$38:$AR$49)-ROWS($AV$38:$AV$49)),IFERROR(INDEX($BD$38:$BD$49, ROWS($CA$4:CA28)-ROWS($AJ$38:$AJ$49)-ROWS($AN$38:$AN$49)-ROWS($AR$38:$AR$49)-ROWS($AV$38:$AV$49)-ROWS($AZ$38:$AZ$49)),IFERROR(INDEX($BH$38:$BH$49, ROWS($CA$4:CA28)-ROWS($AJ$38:$AJ$49)-ROWS($AN$38:$AN$49)-ROWS($AR$38:$AR$49)-ROWS($AV$38:$AV$49)-ROWS($AZ$38:$AZ$49)-ROWS($BD$38:$BD$49)), "")))))))</f>
        <v>Cellular</v>
      </c>
      <c r="CB30" s="316" t="str">
        <f t="shared" ca="1" si="36"/>
        <v/>
      </c>
      <c r="CC30" s="316">
        <f ca="1">IF(OR(CD30="",CD30=0),"",MAX(CC$5:CC29)+1)</f>
        <v>10</v>
      </c>
      <c r="CD30" s="316">
        <f ca="1">IFERROR(INDEX($AK$38:$AK$49, ROWS($CD$4:CD28)), IFERROR(INDEX($AO$38:$AO$49, ROWS($CD$4:CD28)-ROWS($AK$38:$AK$49)), IFERROR(INDEX($AS$38:$AS$49, ROWS($CD$4:CD28)-ROWS($AK$38:$AK$49)-ROWS($AO$38:$AO$49)),IFERROR(INDEX($AW$38:$AW$49, ROWS($CD$4:CD28)-ROWS($AK$38:$AK$49)-ROWS($AO$38:$AO$49)-ROWS($AS$38:$AS$49)),IFERROR(INDEX($BA$38:$BA$49, ROWS($CD$4:CD28)-ROWS($AK$38:$AK$49)-ROWS($AO$38:$AO$49)-ROWS($AS$38:$AS$49)-ROWS($AW$38:$AW$49)),IFERROR(INDEX($BE$38:$BE$49, ROWS($CD$4:CD28)-ROWS($AK$38:$AK$49)-ROWS($AO$38:$AO$49)-ROWS($AS$38:$AS$49)-ROWS($AW$38:$AW$49)-ROWS($BA$38:$BA$49)),IFERROR(INDEX($BI$38:$BI$49, ROWS($CD$4:CD28)-ROWS($AK$38:$AK$49)-ROWS($AO$38:$AO$49)-ROWS($AS$38:$AS$49)-ROWS($AW$38:$AW$49)-ROWS($BA$38:$BA$49)-ROWS($BE$38:$BE$49)), "")))))))</f>
        <v>225</v>
      </c>
      <c r="CE30" s="316" t="str">
        <f t="shared" ca="1" si="37"/>
        <v/>
      </c>
      <c r="CF30" s="413" t="str">
        <f t="shared" ca="1" si="38"/>
        <v/>
      </c>
      <c r="CG30" s="412">
        <f ca="1">IF(OR(CH30="",CH30=0),"",MAX(CG$5:CG29)+1)</f>
        <v>5</v>
      </c>
      <c r="CH30" s="316" t="str">
        <f ca="1">IFERROR(INDEX($AJ$54:$AJ$65, ROWS($CH$4:CH28)), IFERROR(INDEX($AN$54:$AN$65, ROWS($CH$4:CH28)-ROWS($AJ$54:$AJ$65)), IFERROR(INDEX($AR$54:$AR$65, ROWS($CH$4:CH28)-ROWS($AJ$54:$AJ$65)-ROWS($AN$54:$AN$65)),IFERROR(INDEX($AV$54:$AV$65, ROWS($CH$4:CH28)-ROWS($AJ$54:$AJ$65)-ROWS($AN$54:$AN$65)-ROWS($AR$54:$AR$65)),IFERROR(INDEX($AZ$54:$AZ$65, ROWS($CH$4:CH28)-ROWS($AJ$54:$AJ$65)-ROWS($AN$54:$AN$65)-ROWS($AR$54:$AR$65)-ROWS($AV$54:$AV$65)),IFERROR(INDEX($BD$54:$BD$65, ROWS($CH$4:CH28)-ROWS($AJ$54:$AJ$65)-ROWS($AN$54:$AN$65)-ROWS($AR$54:$AR$65)-ROWS($AV$54:$AV$65)-ROWS($AZ$54:$AZ$65)),IFERROR(INDEX($BH$54:$BH$65, ROWS($CH$4:CH28)-ROWS($AJ$54:$AJ$65)-ROWS($AN$54:$AN$65)-ROWS($AR$54:$AR$65)-ROWS($AV$54:$AV$65)-ROWS($AZ$54:$AZ$65)-ROWS($BD$54:$BD$65)), "")))))))</f>
        <v>Auto Insurance</v>
      </c>
      <c r="CI30" s="316" t="str">
        <f t="shared" ca="1" si="39"/>
        <v/>
      </c>
      <c r="CJ30" s="316">
        <f ca="1">IF(OR(CK30="",CK30=0),"",MAX(CJ$5:CJ29)+1)</f>
        <v>5</v>
      </c>
      <c r="CK30" s="316">
        <f ca="1">IFERROR(INDEX($AK$54:$AK$65, ROWS($CK$4:CK28)), IFERROR(INDEX($AO$54:$AO$65, ROWS($CK$4:CK28)-ROWS($AK$54:$AK$65)), IFERROR(INDEX($AS$54:$AS$65, ROWS($CK$4:CK28)-ROWS($AK$54:$AK$65)-ROWS($AO$54:$AO$65)),IFERROR(INDEX($AW$54:$AW$65, ROWS($CK$4:CK28)-ROWS($AK$54:$AK$65)-ROWS($AO$54:$AO$65)-ROWS($AS$54:$AS$65)),IFERROR(INDEX($BA$54:$BA$65, ROWS($CK$4:CK28)-ROWS($AK$54:$AK$65)-ROWS($AO$54:$AO$65)-ROWS($AS$54:$AS$65)-ROWS($AW$54:$AW$65)),IFERROR(INDEX($BE$54:$BE$65, ROWS($CK$4:CK28)-ROWS($AK$54:$AK$65)-ROWS($AO$54:$AO$65)-ROWS($AS$54:$AS$65)-ROWS($AW$54:$AW$65)-ROWS($BA$54:$BA$65)),IFERROR(INDEX($BI$54:$BI$65, ROWS($CK$4:CK28)-ROWS($AK$54:$AK$65)-ROWS($AO$54:$AO$65)-ROWS($AS$54:$AS$65)-ROWS($AW$54:$AW$65)-ROWS($BA$54:$BA$65)-ROWS($BE$54:$BE$65)), "")))))))</f>
        <v>180</v>
      </c>
      <c r="CL30" s="316" t="str">
        <f t="shared" ca="1" si="40"/>
        <v/>
      </c>
      <c r="CM30" s="413" t="str">
        <f t="shared" ca="1" si="41"/>
        <v/>
      </c>
      <c r="CN30" s="412" t="str">
        <f ca="1">IF(OR(CO30="",CO30=0),"",MAX(CN$5:CN29)+1)</f>
        <v/>
      </c>
      <c r="CO30" s="316" t="str">
        <f ca="1">IFERROR(INDEX($AJ$70:$AJ$81, ROWS($CO$4:CO28)), IFERROR(INDEX($AN$70:$AN$81, ROWS($CO$4:CO28)-ROWS($AJ$70:$AJ$81)), IFERROR(INDEX($AR$70:$AR$81, ROWS($CO$4:CO28)-ROWS($AJ$70:$AJ$81)-ROWS($AN$70:$AN$81)),IFERROR(INDEX($AV$70:$AV$81, ROWS($CO$4:CO28)-ROWS($AJ$70:$AJ$81)-ROWS($AN$70:$AN$81)-ROWS($AR$70:$AR$81)),IFERROR(INDEX($AZ$70:$AZ$81, ROWS($CO$4:CO28)-ROWS($AJ$70:$AJ$81)-ROWS($AN$70:$AN$81)-ROWS($AR$70:$AR$81)-ROWS($AV$70:$AV$81)),IFERROR(INDEX($BD$70:$BD$81, ROWS($CO$4:CO28)-ROWS($AJ$70:$AJ$81)-ROWS($AN$70:$AN$81)-ROWS($AR$70:$AR$81)-ROWS($AV$70:$AV$81)-ROWS($AZ$70:$AZ$81)),IFERROR(INDEX($BH$70:$BH$81, ROWS($CO$4:CO28)-ROWS($AJ$70:$AJ$81)-ROWS($AN$70:$AN$81)-ROWS($AR$70:$AR$81)-ROWS($AV$70:$AV$81)-ROWS($AZ$70:$AZ$81)-ROWS($BD$70:$BD$81)), "")))))))</f>
        <v/>
      </c>
      <c r="CP30" s="316" t="str">
        <f t="shared" ca="1" si="42"/>
        <v/>
      </c>
      <c r="CQ30" s="316" t="str">
        <f ca="1">IF(OR(CR30="",CR30=0),"",MAX(CQ$5:CQ29)+1)</f>
        <v/>
      </c>
      <c r="CR30" s="316" t="str">
        <f ca="1">IFERROR(INDEX($AK$70:$AK$81, ROWS($CR$4:CR28)), IFERROR(INDEX($AO$70:$AO$81, ROWS($CR$4:CR28)-ROWS($AK$70:$AK$81)), IFERROR(INDEX($AS$70:$AS$81, ROWS($CR$4:CR28)-ROWS($AK$70:$AK$81)-ROWS($AO$70:$AO$81)),IFERROR(INDEX($AW$70:$AW$81, ROWS($CR$4:CR28)-ROWS($AK$70:$AK$81)-ROWS($AO$70:$AO$81)-ROWS($AS$70:$AS$81)),IFERROR(INDEX($BA$70:$BA$81, ROWS($CR$4:CR28)-ROWS($AK$70:$AK$81)-ROWS($AO$70:$AO$81)-ROWS($AS$70:$AS$81)-ROWS($AW$70:$AW$81)),IFERROR(INDEX($BE$70:$BE$81, ROWS($CR$4:CR28)-ROWS($AK$70:$AK$81)-ROWS($AO$70:$AO$81)-ROWS($AS$70:$AS$81)-ROWS($AW$70:$AW$81)-ROWS($BA$70:$BA$81)),IFERROR(INDEX($BI$70:$BI$81, ROWS($CR$4:CR28)-ROWS($AK$70:$AK$81)-ROWS($AO$70:$AO$81)-ROWS($AS$70:$AS$81)-ROWS($AW$70:$AW$81)-ROWS($BA$70:$BA$81)-ROWS($BE$70:$BE$81)), "")))))))</f>
        <v/>
      </c>
      <c r="CS30" s="316" t="str">
        <f t="shared" ca="1" si="43"/>
        <v/>
      </c>
      <c r="CT30" s="413" t="str">
        <f t="shared" ca="1" si="44"/>
        <v/>
      </c>
      <c r="CU30" s="412" t="str">
        <f>IF(OR(CV30="",CV30=0),"",MAX(CU$5:CU29)+1)</f>
        <v/>
      </c>
      <c r="CV30" s="316" t="str">
        <f>IFERROR(INDEX($AJ$86:$AJ$97, ROWS($CV$4:CV28)), IFERROR(INDEX($AN$86:$AN$97, ROWS($CV$4:CV28)-ROWS($AJ$86:$AJ$97)), ""))</f>
        <v/>
      </c>
      <c r="CW30" s="316" t="str">
        <f t="shared" si="45"/>
        <v/>
      </c>
      <c r="CX30" s="316" t="str">
        <f>IF(OR(CY30="",CY30=0),"",MAX(CX$5:CX29)+1)</f>
        <v/>
      </c>
      <c r="CY30" s="316" t="str">
        <f>IFERROR(INDEX($AK$86:$AK$97, ROWS($CY$4:CY28)), IFERROR(INDEX($AO$86:$AO$97, ROWS($CY$4:CY28)-ROWS($AK$86:$AK$97)), ""))</f>
        <v/>
      </c>
      <c r="CZ30" s="316" t="str">
        <f t="shared" si="46"/>
        <v/>
      </c>
      <c r="DA30" s="413" t="str">
        <f t="shared" si="47"/>
        <v/>
      </c>
      <c r="DC30" s="438" t="str">
        <f ca="1">IF(OR(DD30="",DD30=0),"",MAX(DC$25:DC29)+1)</f>
        <v/>
      </c>
      <c r="DD30" s="434" t="str">
        <f t="shared" ca="1" si="90"/>
        <v/>
      </c>
      <c r="DE30" s="413" t="str">
        <f t="shared" ca="1" si="91"/>
        <v/>
      </c>
      <c r="DF30" s="431">
        <f ca="1">IF(OR(DG30="",DG30=0),"",MAX(DF$25:DF29)+1)</f>
        <v>2</v>
      </c>
      <c r="DG30" s="412" t="str">
        <f t="shared" ca="1" si="92"/>
        <v>Paycheck 3</v>
      </c>
      <c r="DH30" s="413">
        <f t="shared" ca="1" si="93"/>
        <v>700</v>
      </c>
      <c r="DI30" s="412" t="str">
        <f t="shared" ca="1" si="94"/>
        <v>D. Store Card 1</v>
      </c>
      <c r="DJ30" s="413">
        <f t="shared" ca="1" si="95"/>
        <v>30</v>
      </c>
      <c r="DK30" s="412" t="str">
        <f t="shared" ca="1" si="96"/>
        <v/>
      </c>
      <c r="DL30" s="413" t="str">
        <f t="shared" ca="1" si="97"/>
        <v/>
      </c>
      <c r="DN30" s="425" t="str">
        <f ca="1">IF(DI38="","",CONCATENATE(DI38," - ",DJ38))</f>
        <v/>
      </c>
      <c r="DO30" s="295" t="str">
        <f ca="1">IF(DI39="","",CONCATENATE(DI39," - ",DJ39))</f>
        <v/>
      </c>
      <c r="DP30" s="295" t="str">
        <f ca="1">IF(DI40="","",CONCATENATE(DI40," - ",DJ40))</f>
        <v/>
      </c>
      <c r="DQ30" s="425" t="str">
        <f ca="1">IF(DK38="","",CONCATENATE(DK38," - ",DL38))</f>
        <v/>
      </c>
      <c r="DR30" s="295" t="str">
        <f ca="1">IF(DK39="","",CONCATENATE(DK39," - ",DL39))</f>
        <v/>
      </c>
      <c r="DS30" s="426" t="str">
        <f ca="1">IF(DK40="","",CONCATENATE(DK40," - ",DL40))</f>
        <v/>
      </c>
    </row>
    <row r="31" spans="1:123" s="292" customFormat="1" ht="15" customHeight="1" thickBot="1" x14ac:dyDescent="0.35">
      <c r="A31" s="1183"/>
      <c r="B31" s="1182"/>
      <c r="C31" s="1183"/>
      <c r="D31" s="1182"/>
      <c r="E31" s="1183"/>
      <c r="F31" s="1182"/>
      <c r="G31" s="1183"/>
      <c r="H31" s="1182"/>
      <c r="I31" s="1183"/>
      <c r="J31" s="1182"/>
      <c r="K31" s="1183"/>
      <c r="L31" s="1182"/>
      <c r="M31" s="1183"/>
      <c r="N31" s="1182"/>
      <c r="P31" s="295" t="str">
        <f t="shared" ca="1" si="99"/>
        <v/>
      </c>
      <c r="Q31" s="295" t="str">
        <f t="shared" ca="1" si="98"/>
        <v/>
      </c>
      <c r="R31" s="295" t="str">
        <f t="shared" ca="1" si="98"/>
        <v/>
      </c>
      <c r="S31" s="296" t="str">
        <f t="shared" ca="1" si="98"/>
        <v/>
      </c>
      <c r="T31" s="295" t="str">
        <f t="shared" ca="1" si="98"/>
        <v/>
      </c>
      <c r="U31" s="295" t="str">
        <f t="shared" ca="1" si="98"/>
        <v/>
      </c>
      <c r="V31" s="1158" t="s">
        <v>507</v>
      </c>
      <c r="W31" s="1159"/>
      <c r="X31" s="445">
        <f ca="1">IF(DS92="",0,DS92)</f>
        <v>400</v>
      </c>
      <c r="Y31"/>
      <c r="AB31" s="299"/>
      <c r="AC31" s="358">
        <f>IF('Data Entry'!H15="","",'Data Entry'!H15)</f>
        <v>15</v>
      </c>
      <c r="AD31" s="356" t="str">
        <f>IF('Data Entry'!G15="","",'Data Entry'!G15)</f>
        <v>D. Store Card 2</v>
      </c>
      <c r="AE31" s="363">
        <f>IF('Data Entry'!J15="","",'Data Entry'!J15)</f>
        <v>30</v>
      </c>
      <c r="AF31" s="402">
        <f>IF('Data Entry'!I15="","",'Data Entry'!I15)</f>
        <v>350</v>
      </c>
      <c r="AG31" s="300"/>
      <c r="AH31"/>
      <c r="AI31" s="302" t="str">
        <f t="shared" ca="1" si="82"/>
        <v/>
      </c>
      <c r="AJ31" s="293" t="str">
        <f t="shared" ca="1" si="60"/>
        <v/>
      </c>
      <c r="AK31" s="293" t="str">
        <f t="shared" ca="1" si="61"/>
        <v/>
      </c>
      <c r="AL31" s="303" t="str">
        <f t="shared" ca="1" si="62"/>
        <v/>
      </c>
      <c r="AM31" s="302" t="str">
        <f t="shared" ca="1" si="83"/>
        <v/>
      </c>
      <c r="AN31" s="293" t="str">
        <f t="shared" ca="1" si="63"/>
        <v/>
      </c>
      <c r="AO31" s="293" t="str">
        <f t="shared" ca="1" si="64"/>
        <v/>
      </c>
      <c r="AP31" s="303" t="str">
        <f t="shared" ca="1" si="65"/>
        <v/>
      </c>
      <c r="AQ31" s="302" t="str">
        <f t="shared" ca="1" si="84"/>
        <v/>
      </c>
      <c r="AR31" s="293" t="str">
        <f t="shared" ca="1" si="66"/>
        <v/>
      </c>
      <c r="AS31" s="293" t="str">
        <f t="shared" ca="1" si="67"/>
        <v/>
      </c>
      <c r="AT31" s="303" t="str">
        <f t="shared" ca="1" si="68"/>
        <v/>
      </c>
      <c r="AU31" s="302" t="str">
        <f t="shared" ca="1" si="85"/>
        <v/>
      </c>
      <c r="AV31" s="293" t="str">
        <f t="shared" ca="1" si="69"/>
        <v/>
      </c>
      <c r="AW31" s="293" t="str">
        <f t="shared" ca="1" si="70"/>
        <v/>
      </c>
      <c r="AX31" s="303" t="str">
        <f t="shared" ca="1" si="71"/>
        <v/>
      </c>
      <c r="AY31" s="302" t="str">
        <f t="shared" ca="1" si="86"/>
        <v/>
      </c>
      <c r="AZ31" s="293" t="str">
        <f t="shared" ca="1" si="72"/>
        <v/>
      </c>
      <c r="BA31" s="293" t="str">
        <f t="shared" ca="1" si="73"/>
        <v/>
      </c>
      <c r="BB31" s="303" t="str">
        <f t="shared" ca="1" si="74"/>
        <v/>
      </c>
      <c r="BC31" s="302" t="str">
        <f t="shared" ca="1" si="87"/>
        <v/>
      </c>
      <c r="BD31" s="293" t="str">
        <f t="shared" ca="1" si="75"/>
        <v/>
      </c>
      <c r="BE31" s="293" t="str">
        <f t="shared" ca="1" si="76"/>
        <v/>
      </c>
      <c r="BF31" s="303" t="str">
        <f t="shared" ca="1" si="77"/>
        <v/>
      </c>
      <c r="BG31" s="302" t="str">
        <f t="shared" ca="1" si="88"/>
        <v/>
      </c>
      <c r="BH31" s="293" t="str">
        <f t="shared" ca="1" si="78"/>
        <v/>
      </c>
      <c r="BI31" s="293" t="str">
        <f t="shared" ca="1" si="79"/>
        <v/>
      </c>
      <c r="BJ31" s="303" t="str">
        <f t="shared" ca="1" si="80"/>
        <v/>
      </c>
      <c r="BL31" s="412" t="str">
        <f ca="1">IF(OR(BM31="",BM31=0),"",MAX(BL$5:BL30)+1)</f>
        <v/>
      </c>
      <c r="BM31" s="316" t="str">
        <f ca="1">IFERROR(INDEX($AJ$6:$AJ$17, ROWS(BM$4:$BM29)), IFERROR(INDEX($AN$6:$AN$17, ROWS(BM$4:$BM29)-ROWS($AJ$6:$AJ$17)), IFERROR(INDEX($AR$6:$AR$17, ROWS(BM$4:$BM29)-ROWS($AJ$6:$AJ$17)-ROWS($AN$6:$AN$17)),IFERROR(INDEX($AV$6:$AV$17, ROWS(BM$4:$BM29)-ROWS($AJ$6:$AJ$17)-ROWS($AN$6:$AN$17)-ROWS($AR$6:$AR$17)),IFERROR(INDEX($AZ$6:$AZ$17, ROWS(BM$4:$BM29)-ROWS($AJ$6:$AJ$17)-ROWS($AN$6:$AN$17)-ROWS($AR$6:$AR$17)-ROWS($AV$6:$AV$17)),IFERROR(INDEX($BD$6:$BD$17, ROWS(BM$4:$BM29)-ROWS($AJ$6:$AJ$17)-ROWS($AN$6:$AN$17)-ROWS($AR$6:$AR$17)-ROWS($AV$6:$AV$17)-ROWS($AZ$6:$AZ$17)),IFERROR(INDEX($BH$6:$BH$17, ROWS(BM$4:$BM29)-ROWS($AJ$6:$AJ$17)-ROWS($AN$6:$AN$17)-ROWS($AR$6:$AR$17)-ROWS($AV$6:$AV$17)-ROWS($AZ$6:$AZ$17)-ROWS($BD$6:$BD$17)), "")))))))</f>
        <v/>
      </c>
      <c r="BN31" s="316" t="str">
        <f t="shared" ca="1" si="30"/>
        <v/>
      </c>
      <c r="BO31" s="316" t="str">
        <f ca="1">IF(OR(BP31="",BP31=0),"",MAX(BO$5:BO30)+1)</f>
        <v/>
      </c>
      <c r="BP31" s="316" t="str">
        <f ca="1">IFERROR(INDEX($AK$6:$AK$17, ROWS($BP$4:BP29)), IFERROR(INDEX($AO$6:$AO$17, ROWS($BP$4:BP29)-ROWS($AK$6:$AK$17)), IFERROR(INDEX($AS$6:$AS$17, ROWS($BP$4:BP29)-ROWS($AK$6:$AK$17)-ROWS($AO$6:$AO$17)),IFERROR(INDEX($AW$6:$AW$17, ROWS($BP$4:BP29)-ROWS($AK$6:$AK$17)-ROWS($AO$6:$AO$17)-ROWS($AS$6:$AS$17)),IFERROR(INDEX($BA$6:$BA$17, ROWS($BP$4:BP29)-ROWS($AK$6:$AK$17)-ROWS($AO$6:$AO$17)-ROWS($AS$6:$AS$17)-ROWS($AW$6:$AW$17)),IFERROR(INDEX($BE$6:$BE$17, ROWS($BP$4:BP29)-ROWS($AK$6:$AK$17)-ROWS($AO$6:$AO$17)-ROWS($AS$6:$AS$17)-ROWS($AW$6:$AW$17)-ROWS($BA$6:$BA$17)),IFERROR(INDEX($BI$6:$BI$17, ROWS($BP$4:BP29)-ROWS($AK$6:$AK$17)-ROWS($AO$6:$AO$17)-ROWS($AS$6:$AS$17)-ROWS($AW$6:$AW$17)-ROWS($BA$6:$BA$17)-ROWS($BE$6:$BE$17)), "")))))))</f>
        <v/>
      </c>
      <c r="BQ31" s="316" t="str">
        <f t="shared" ca="1" si="31"/>
        <v/>
      </c>
      <c r="BR31" s="413" t="str">
        <f t="shared" ca="1" si="32"/>
        <v/>
      </c>
      <c r="BS31" s="412" t="str">
        <f ca="1">IF(OR(BT31="",BT31=0),"",MAX(BS$5:BS30)+1)</f>
        <v/>
      </c>
      <c r="BT31" s="316" t="str">
        <f ca="1">IFERROR(INDEX($AJ$22:$AJ$33, ROWS($BT$4:BT29)), IFERROR(INDEX($AN$22:$AN$33, ROWS($BT$4:BT29)-ROWS($AJ$22:$AJ$33)), IFERROR(INDEX($AR$22:$AR$33, ROWS($BT$4:BT29)-ROWS($AJ$22:$AJ$33)-ROWS($AN$22:$AN$33)),IFERROR(INDEX($AV$22:$AV$33, ROWS($BT$4:BT29)-ROWS($AJ$22:$AJ$33)-ROWS($AN$22:$AN$33)-ROWS($AR$22:$AR$33)),IFERROR(INDEX($AZ$22:$AZ$33, ROWS($BT$4:BT29)-ROWS($AJ$22:$AJ$33)-ROWS($AN$22:$AN$33)-ROWS($AR$22:$AR$33)-ROWS($AV$22:$AV$33)),IFERROR(INDEX($BD$22:$BD$33, ROWS($BT$4:BT29)-ROWS($AJ$22:$AJ$33)-ROWS($AN$22:$AN$33)-ROWS($AR$22:$AR$33)-ROWS($AV$22:$AV$33)-ROWS($AZ$22:$AZ$33)),IFERROR(INDEX($BH$22:$BH$33, ROWS($BT$4:BT29)-ROWS($AJ$22:$AJ$33)-ROWS($AN$22:$AN$33)-ROWS($AR$22:$AR$33)-ROWS($AV$22:$AV$33)-ROWS($AZ$22:$AZ$33)-ROWS($BD$22:$BD$33)), "")))))))</f>
        <v/>
      </c>
      <c r="BU31" s="316" t="str">
        <f t="shared" ca="1" si="33"/>
        <v/>
      </c>
      <c r="BV31" s="316" t="str">
        <f ca="1">IF(OR(BW31="",BW31=0),"",MAX(BV$5:BV30)+1)</f>
        <v/>
      </c>
      <c r="BW31" s="316" t="str">
        <f ca="1">IFERROR(INDEX($AK$22:$AK$33, ROWS($BW$4:BW29)), IFERROR(INDEX($AO$22:$AO$33, ROWS($BW$4:BW29)-ROWS($AK$22:$AK$33)), IFERROR(INDEX($AS$22:$AS$33, ROWS($BW$4:BW29)-ROWS($AK$22:$AK$33)-ROWS($AO$22:$AO$33)),IFERROR(INDEX($AW$22:$AW$33, ROWS($BW$4:BW29)-ROWS($AK$22:$AK$33)-ROWS($AO$22:$AO$33)-ROWS($AS$22:$AS$33)),IFERROR(INDEX($BA$22:$BA$33, ROWS($BW$4:BW29)-ROWS($AK$22:$AK$33)-ROWS($AO$22:$AO$33)-ROWS($AS$22:$AS$33)-ROWS($AW$22:$AW$33)),IFERROR(INDEX($BE$22:$BE$33, ROWS($BW$4:BW29)-ROWS($AK$22:$AK$33)-ROWS($AO$22:$AO$33)-ROWS($AS$22:$AS$33)-ROWS($AW$22:$AW$33)-ROWS($BA$22:$BA$33)),IFERROR(INDEX($BI$22:$BI$33, ROWS($BW$4:BW29)-ROWS($AK$22:$AK$33)-ROWS($AO$22:$AO$33)-ROWS($AS$22:$AS$33)-ROWS($AW$22:$AW$33)-ROWS($BA$22:$BA$33)-ROWS($BE$22:$BE$33)), "")))))))</f>
        <v/>
      </c>
      <c r="BX31" s="316" t="str">
        <f t="shared" ca="1" si="34"/>
        <v/>
      </c>
      <c r="BY31" s="413" t="str">
        <f t="shared" ca="1" si="35"/>
        <v/>
      </c>
      <c r="BZ31" s="412">
        <f ca="1">IF(OR(CA31="",CA31=0),"",MAX(BZ$5:BZ30)+1)</f>
        <v>11</v>
      </c>
      <c r="CA31" s="316" t="str">
        <f ca="1">IFERROR(INDEX($AJ$38:$AJ$49, ROWS($CA$4:CA29)), IFERROR(INDEX($AN$38:$AN$49, ROWS($CA$4:CA29)-ROWS($AJ$38:$AJ$49)), IFERROR(INDEX($AR$38:$AR$49, ROWS($CA$4:CA29)-ROWS($AJ$38:$AJ$49)-ROWS($AN$38:$AN$49)),IFERROR(INDEX($AV$38:$AV$49, ROWS($CA$4:CA29)-ROWS($AJ$38:$AJ$49)-ROWS($AN$38:$AN$49)-ROWS($AR$38:$AR$49)),IFERROR(INDEX($AZ$38:$AZ$49, ROWS($CA$4:CA29)-ROWS($AJ$38:$AJ$49)-ROWS($AN$38:$AN$49)-ROWS($AR$38:$AR$49)-ROWS($AV$38:$AV$49)),IFERROR(INDEX($BD$38:$BD$49, ROWS($CA$4:CA29)-ROWS($AJ$38:$AJ$49)-ROWS($AN$38:$AN$49)-ROWS($AR$38:$AR$49)-ROWS($AV$38:$AV$49)-ROWS($AZ$38:$AZ$49)),IFERROR(INDEX($BH$38:$BH$49, ROWS($CA$4:CA29)-ROWS($AJ$38:$AJ$49)-ROWS($AN$38:$AN$49)-ROWS($AR$38:$AR$49)-ROWS($AV$38:$AV$49)-ROWS($AZ$38:$AZ$49)-ROWS($BD$38:$BD$49)), "")))))))</f>
        <v>Credit Card 2</v>
      </c>
      <c r="CB31" s="316" t="str">
        <f t="shared" ca="1" si="36"/>
        <v/>
      </c>
      <c r="CC31" s="316">
        <f ca="1">IF(OR(CD31="",CD31=0),"",MAX(CC$5:CC30)+1)</f>
        <v>11</v>
      </c>
      <c r="CD31" s="316">
        <f ca="1">IFERROR(INDEX($AK$38:$AK$49, ROWS($CD$4:CD29)), IFERROR(INDEX($AO$38:$AO$49, ROWS($CD$4:CD29)-ROWS($AK$38:$AK$49)), IFERROR(INDEX($AS$38:$AS$49, ROWS($CD$4:CD29)-ROWS($AK$38:$AK$49)-ROWS($AO$38:$AO$49)),IFERROR(INDEX($AW$38:$AW$49, ROWS($CD$4:CD29)-ROWS($AK$38:$AK$49)-ROWS($AO$38:$AO$49)-ROWS($AS$38:$AS$49)),IFERROR(INDEX($BA$38:$BA$49, ROWS($CD$4:CD29)-ROWS($AK$38:$AK$49)-ROWS($AO$38:$AO$49)-ROWS($AS$38:$AS$49)-ROWS($AW$38:$AW$49)),IFERROR(INDEX($BE$38:$BE$49, ROWS($CD$4:CD29)-ROWS($AK$38:$AK$49)-ROWS($AO$38:$AO$49)-ROWS($AS$38:$AS$49)-ROWS($AW$38:$AW$49)-ROWS($BA$38:$BA$49)),IFERROR(INDEX($BI$38:$BI$49, ROWS($CD$4:CD29)-ROWS($AK$38:$AK$49)-ROWS($AO$38:$AO$49)-ROWS($AS$38:$AS$49)-ROWS($AW$38:$AW$49)-ROWS($BA$38:$BA$49)-ROWS($BE$38:$BE$49)), "")))))))</f>
        <v>60</v>
      </c>
      <c r="CE31" s="316" t="str">
        <f t="shared" ca="1" si="37"/>
        <v/>
      </c>
      <c r="CF31" s="413" t="str">
        <f t="shared" ca="1" si="38"/>
        <v/>
      </c>
      <c r="CG31" s="412" t="str">
        <f ca="1">IF(OR(CH31="",CH31=0),"",MAX(CG$5:CG30)+1)</f>
        <v/>
      </c>
      <c r="CH31" s="316" t="str">
        <f ca="1">IFERROR(INDEX($AJ$54:$AJ$65, ROWS($CH$4:CH29)), IFERROR(INDEX($AN$54:$AN$65, ROWS($CH$4:CH29)-ROWS($AJ$54:$AJ$65)), IFERROR(INDEX($AR$54:$AR$65, ROWS($CH$4:CH29)-ROWS($AJ$54:$AJ$65)-ROWS($AN$54:$AN$65)),IFERROR(INDEX($AV$54:$AV$65, ROWS($CH$4:CH29)-ROWS($AJ$54:$AJ$65)-ROWS($AN$54:$AN$65)-ROWS($AR$54:$AR$65)),IFERROR(INDEX($AZ$54:$AZ$65, ROWS($CH$4:CH29)-ROWS($AJ$54:$AJ$65)-ROWS($AN$54:$AN$65)-ROWS($AR$54:$AR$65)-ROWS($AV$54:$AV$65)),IFERROR(INDEX($BD$54:$BD$65, ROWS($CH$4:CH29)-ROWS($AJ$54:$AJ$65)-ROWS($AN$54:$AN$65)-ROWS($AR$54:$AR$65)-ROWS($AV$54:$AV$65)-ROWS($AZ$54:$AZ$65)),IFERROR(INDEX($BH$54:$BH$65, ROWS($CH$4:CH29)-ROWS($AJ$54:$AJ$65)-ROWS($AN$54:$AN$65)-ROWS($AR$54:$AR$65)-ROWS($AV$54:$AV$65)-ROWS($AZ$54:$AZ$65)-ROWS($BD$54:$BD$65)), "")))))))</f>
        <v/>
      </c>
      <c r="CI31" s="316" t="str">
        <f t="shared" ca="1" si="39"/>
        <v/>
      </c>
      <c r="CJ31" s="316" t="str">
        <f ca="1">IF(OR(CK31="",CK31=0),"",MAX(CJ$5:CJ30)+1)</f>
        <v/>
      </c>
      <c r="CK31" s="316" t="str">
        <f ca="1">IFERROR(INDEX($AK$54:$AK$65, ROWS($CK$4:CK29)), IFERROR(INDEX($AO$54:$AO$65, ROWS($CK$4:CK29)-ROWS($AK$54:$AK$65)), IFERROR(INDEX($AS$54:$AS$65, ROWS($CK$4:CK29)-ROWS($AK$54:$AK$65)-ROWS($AO$54:$AO$65)),IFERROR(INDEX($AW$54:$AW$65, ROWS($CK$4:CK29)-ROWS($AK$54:$AK$65)-ROWS($AO$54:$AO$65)-ROWS($AS$54:$AS$65)),IFERROR(INDEX($BA$54:$BA$65, ROWS($CK$4:CK29)-ROWS($AK$54:$AK$65)-ROWS($AO$54:$AO$65)-ROWS($AS$54:$AS$65)-ROWS($AW$54:$AW$65)),IFERROR(INDEX($BE$54:$BE$65, ROWS($CK$4:CK29)-ROWS($AK$54:$AK$65)-ROWS($AO$54:$AO$65)-ROWS($AS$54:$AS$65)-ROWS($AW$54:$AW$65)-ROWS($BA$54:$BA$65)),IFERROR(INDEX($BI$54:$BI$65, ROWS($CK$4:CK29)-ROWS($AK$54:$AK$65)-ROWS($AO$54:$AO$65)-ROWS($AS$54:$AS$65)-ROWS($AW$54:$AW$65)-ROWS($BA$54:$BA$65)-ROWS($BE$54:$BE$65)), "")))))))</f>
        <v/>
      </c>
      <c r="CL31" s="316" t="str">
        <f t="shared" ca="1" si="40"/>
        <v/>
      </c>
      <c r="CM31" s="413" t="str">
        <f t="shared" ca="1" si="41"/>
        <v/>
      </c>
      <c r="CN31" s="412" t="str">
        <f ca="1">IF(OR(CO31="",CO31=0),"",MAX(CN$5:CN30)+1)</f>
        <v/>
      </c>
      <c r="CO31" s="316" t="str">
        <f ca="1">IFERROR(INDEX($AJ$70:$AJ$81, ROWS($CO$4:CO29)), IFERROR(INDEX($AN$70:$AN$81, ROWS($CO$4:CO29)-ROWS($AJ$70:$AJ$81)), IFERROR(INDEX($AR$70:$AR$81, ROWS($CO$4:CO29)-ROWS($AJ$70:$AJ$81)-ROWS($AN$70:$AN$81)),IFERROR(INDEX($AV$70:$AV$81, ROWS($CO$4:CO29)-ROWS($AJ$70:$AJ$81)-ROWS($AN$70:$AN$81)-ROWS($AR$70:$AR$81)),IFERROR(INDEX($AZ$70:$AZ$81, ROWS($CO$4:CO29)-ROWS($AJ$70:$AJ$81)-ROWS($AN$70:$AN$81)-ROWS($AR$70:$AR$81)-ROWS($AV$70:$AV$81)),IFERROR(INDEX($BD$70:$BD$81, ROWS($CO$4:CO29)-ROWS($AJ$70:$AJ$81)-ROWS($AN$70:$AN$81)-ROWS($AR$70:$AR$81)-ROWS($AV$70:$AV$81)-ROWS($AZ$70:$AZ$81)),IFERROR(INDEX($BH$70:$BH$81, ROWS($CO$4:CO29)-ROWS($AJ$70:$AJ$81)-ROWS($AN$70:$AN$81)-ROWS($AR$70:$AR$81)-ROWS($AV$70:$AV$81)-ROWS($AZ$70:$AZ$81)-ROWS($BD$70:$BD$81)), "")))))))</f>
        <v/>
      </c>
      <c r="CP31" s="316" t="str">
        <f t="shared" ca="1" si="42"/>
        <v/>
      </c>
      <c r="CQ31" s="316" t="str">
        <f ca="1">IF(OR(CR31="",CR31=0),"",MAX(CQ$5:CQ30)+1)</f>
        <v/>
      </c>
      <c r="CR31" s="316" t="str">
        <f ca="1">IFERROR(INDEX($AK$70:$AK$81, ROWS($CR$4:CR29)), IFERROR(INDEX($AO$70:$AO$81, ROWS($CR$4:CR29)-ROWS($AK$70:$AK$81)), IFERROR(INDEX($AS$70:$AS$81, ROWS($CR$4:CR29)-ROWS($AK$70:$AK$81)-ROWS($AO$70:$AO$81)),IFERROR(INDEX($AW$70:$AW$81, ROWS($CR$4:CR29)-ROWS($AK$70:$AK$81)-ROWS($AO$70:$AO$81)-ROWS($AS$70:$AS$81)),IFERROR(INDEX($BA$70:$BA$81, ROWS($CR$4:CR29)-ROWS($AK$70:$AK$81)-ROWS($AO$70:$AO$81)-ROWS($AS$70:$AS$81)-ROWS($AW$70:$AW$81)),IFERROR(INDEX($BE$70:$BE$81, ROWS($CR$4:CR29)-ROWS($AK$70:$AK$81)-ROWS($AO$70:$AO$81)-ROWS($AS$70:$AS$81)-ROWS($AW$70:$AW$81)-ROWS($BA$70:$BA$81)),IFERROR(INDEX($BI$70:$BI$81, ROWS($CR$4:CR29)-ROWS($AK$70:$AK$81)-ROWS($AO$70:$AO$81)-ROWS($AS$70:$AS$81)-ROWS($AW$70:$AW$81)-ROWS($BA$70:$BA$81)-ROWS($BE$70:$BE$81)), "")))))))</f>
        <v/>
      </c>
      <c r="CS31" s="316" t="str">
        <f t="shared" ca="1" si="43"/>
        <v/>
      </c>
      <c r="CT31" s="413" t="str">
        <f t="shared" ca="1" si="44"/>
        <v/>
      </c>
      <c r="CU31" s="412" t="str">
        <f>IF(OR(CV31="",CV31=0),"",MAX(CU$5:CU30)+1)</f>
        <v/>
      </c>
      <c r="CV31" s="316" t="str">
        <f>IFERROR(INDEX($AJ$86:$AJ$97, ROWS($CV$4:CV29)), IFERROR(INDEX($AN$86:$AN$97, ROWS($CV$4:CV29)-ROWS($AJ$86:$AJ$97)), ""))</f>
        <v/>
      </c>
      <c r="CW31" s="316" t="str">
        <f t="shared" si="45"/>
        <v/>
      </c>
      <c r="CX31" s="316" t="str">
        <f>IF(OR(CY31="",CY31=0),"",MAX(CX$5:CX30)+1)</f>
        <v/>
      </c>
      <c r="CY31" s="316" t="str">
        <f>IFERROR(INDEX($AK$86:$AK$97, ROWS($CY$4:CY29)), IFERROR(INDEX($AO$86:$AO$97, ROWS($CY$4:CY29)-ROWS($AK$86:$AK$97)), ""))</f>
        <v/>
      </c>
      <c r="CZ31" s="316" t="str">
        <f t="shared" si="46"/>
        <v/>
      </c>
      <c r="DA31" s="413" t="str">
        <f t="shared" si="47"/>
        <v/>
      </c>
      <c r="DC31" s="438">
        <f ca="1">IF(OR(DD31="",DD31=0),"",MAX(DC$25:DC30)+1)</f>
        <v>4</v>
      </c>
      <c r="DD31" s="434" t="str">
        <f t="shared" ca="1" si="90"/>
        <v>D. Store Card 4</v>
      </c>
      <c r="DE31" s="413">
        <f t="shared" ca="1" si="91"/>
        <v>30</v>
      </c>
      <c r="DF31" s="431" t="str">
        <f ca="1">IF(OR(DG31="",DG31=0),"",MAX(DF$25:DF30)+1)</f>
        <v/>
      </c>
      <c r="DG31" s="412" t="str">
        <f t="shared" ca="1" si="92"/>
        <v/>
      </c>
      <c r="DH31" s="413" t="str">
        <f t="shared" ca="1" si="93"/>
        <v/>
      </c>
      <c r="DI31" s="412" t="str">
        <f t="shared" ca="1" si="94"/>
        <v>Car 1 Gas</v>
      </c>
      <c r="DJ31" s="413">
        <f t="shared" ca="1" si="95"/>
        <v>50</v>
      </c>
      <c r="DK31" s="412" t="str">
        <f t="shared" ca="1" si="96"/>
        <v/>
      </c>
      <c r="DL31" s="413" t="str">
        <f t="shared" ca="1" si="97"/>
        <v/>
      </c>
      <c r="DN31" s="427" t="str">
        <f ca="1">IF(DI41="","",CONCATENATE(DI41," - ",DJ41))</f>
        <v/>
      </c>
      <c r="DO31" s="428" t="str">
        <f ca="1">IF(DI42="","",CONCATENATE(DI42," - ",DJ42))</f>
        <v/>
      </c>
      <c r="DP31" s="428" t="str">
        <f ca="1">IF(DI43="","",CONCATENATE(DI43," - ",DJ43))</f>
        <v/>
      </c>
      <c r="DQ31" s="427" t="str">
        <f ca="1">IF(DK41="","",CONCATENATE(DK41," - ",DL41))</f>
        <v/>
      </c>
      <c r="DR31" s="428" t="str">
        <f ca="1">IF(DK42="","",CONCATENATE(DK42," - ",DL42))</f>
        <v/>
      </c>
      <c r="DS31" s="429" t="str">
        <f ca="1">IF(DK43="","",CONCATENATE(DK43," - ",DL43))</f>
        <v/>
      </c>
    </row>
    <row r="32" spans="1:123" s="292" customFormat="1" ht="15" customHeight="1" thickBot="1" x14ac:dyDescent="0.35">
      <c r="A32" s="1183"/>
      <c r="B32" s="1182"/>
      <c r="C32" s="1183"/>
      <c r="D32" s="1182"/>
      <c r="E32" s="1183"/>
      <c r="F32" s="1182"/>
      <c r="G32" s="1183"/>
      <c r="H32" s="1182"/>
      <c r="I32" s="1183"/>
      <c r="J32" s="1182"/>
      <c r="K32" s="1183"/>
      <c r="L32" s="1182"/>
      <c r="M32" s="1183"/>
      <c r="N32" s="1182"/>
      <c r="P32" s="295" t="str">
        <f t="shared" ca="1" si="99"/>
        <v/>
      </c>
      <c r="Q32" s="295" t="str">
        <f t="shared" ca="1" si="98"/>
        <v/>
      </c>
      <c r="R32" s="295" t="str">
        <f t="shared" ca="1" si="98"/>
        <v/>
      </c>
      <c r="S32" s="296" t="str">
        <f t="shared" ca="1" si="98"/>
        <v/>
      </c>
      <c r="T32" s="295" t="str">
        <f t="shared" ca="1" si="98"/>
        <v/>
      </c>
      <c r="U32" s="295" t="str">
        <f t="shared" ca="1" si="98"/>
        <v/>
      </c>
      <c r="V32" s="1158" t="s">
        <v>508</v>
      </c>
      <c r="W32" s="1159"/>
      <c r="X32" s="445">
        <f ca="1">IF(X28="",0,X28)</f>
        <v>11416.029999999999</v>
      </c>
      <c r="Y32"/>
      <c r="AB32" s="299"/>
      <c r="AC32" s="358">
        <f>IF('Data Entry'!H16="","",'Data Entry'!H16)</f>
        <v>5</v>
      </c>
      <c r="AD32" s="356" t="str">
        <f>IF('Data Entry'!G16="","",'Data Entry'!G16)</f>
        <v>D. Store Card 3</v>
      </c>
      <c r="AE32" s="363">
        <f>IF('Data Entry'!J16="","",'Data Entry'!J16)</f>
        <v>30</v>
      </c>
      <c r="AF32" s="402">
        <f>IF('Data Entry'!I16="","",'Data Entry'!I16)</f>
        <v>400</v>
      </c>
      <c r="AG32" s="300"/>
      <c r="AH32"/>
      <c r="AI32" s="308" t="str">
        <f t="shared" ca="1" si="82"/>
        <v/>
      </c>
      <c r="AJ32" s="293" t="str">
        <f t="shared" ca="1" si="60"/>
        <v/>
      </c>
      <c r="AK32" s="293" t="str">
        <f t="shared" ca="1" si="61"/>
        <v/>
      </c>
      <c r="AL32" s="303" t="str">
        <f t="shared" ca="1" si="62"/>
        <v/>
      </c>
      <c r="AM32" s="308" t="str">
        <f t="shared" ca="1" si="83"/>
        <v/>
      </c>
      <c r="AN32" s="293" t="str">
        <f t="shared" ca="1" si="63"/>
        <v/>
      </c>
      <c r="AO32" s="293" t="str">
        <f t="shared" ca="1" si="64"/>
        <v/>
      </c>
      <c r="AP32" s="303" t="str">
        <f t="shared" ca="1" si="65"/>
        <v/>
      </c>
      <c r="AQ32" s="308" t="str">
        <f t="shared" ca="1" si="84"/>
        <v/>
      </c>
      <c r="AR32" s="293" t="str">
        <f t="shared" ca="1" si="66"/>
        <v/>
      </c>
      <c r="AS32" s="293" t="str">
        <f t="shared" ca="1" si="67"/>
        <v/>
      </c>
      <c r="AT32" s="303" t="str">
        <f t="shared" ca="1" si="68"/>
        <v/>
      </c>
      <c r="AU32" s="308" t="str">
        <f t="shared" ca="1" si="85"/>
        <v/>
      </c>
      <c r="AV32" s="293" t="str">
        <f t="shared" ca="1" si="69"/>
        <v/>
      </c>
      <c r="AW32" s="293" t="str">
        <f t="shared" ca="1" si="70"/>
        <v/>
      </c>
      <c r="AX32" s="303" t="str">
        <f t="shared" ca="1" si="71"/>
        <v/>
      </c>
      <c r="AY32" s="308" t="str">
        <f t="shared" ca="1" si="86"/>
        <v/>
      </c>
      <c r="AZ32" s="293" t="str">
        <f t="shared" ca="1" si="72"/>
        <v/>
      </c>
      <c r="BA32" s="293" t="str">
        <f t="shared" ca="1" si="73"/>
        <v/>
      </c>
      <c r="BB32" s="303" t="str">
        <f t="shared" ca="1" si="74"/>
        <v/>
      </c>
      <c r="BC32" s="308" t="str">
        <f t="shared" ca="1" si="87"/>
        <v/>
      </c>
      <c r="BD32" s="293" t="str">
        <f t="shared" ca="1" si="75"/>
        <v/>
      </c>
      <c r="BE32" s="293" t="str">
        <f t="shared" ca="1" si="76"/>
        <v/>
      </c>
      <c r="BF32" s="303" t="str">
        <f t="shared" ca="1" si="77"/>
        <v/>
      </c>
      <c r="BG32" s="308" t="str">
        <f t="shared" ca="1" si="88"/>
        <v/>
      </c>
      <c r="BH32" s="293" t="str">
        <f t="shared" ca="1" si="78"/>
        <v/>
      </c>
      <c r="BI32" s="293" t="str">
        <f t="shared" ca="1" si="79"/>
        <v/>
      </c>
      <c r="BJ32" s="303" t="str">
        <f t="shared" ca="1" si="80"/>
        <v/>
      </c>
      <c r="BL32" s="412" t="str">
        <f ca="1">IF(OR(BM32="",BM32=0),"",MAX(BL$5:BL31)+1)</f>
        <v/>
      </c>
      <c r="BM32" s="316" t="str">
        <f ca="1">IFERROR(INDEX($AJ$6:$AJ$17, ROWS(BM$4:$BM30)), IFERROR(INDEX($AN$6:$AN$17, ROWS(BM$4:$BM30)-ROWS($AJ$6:$AJ$17)), IFERROR(INDEX($AR$6:$AR$17, ROWS(BM$4:$BM30)-ROWS($AJ$6:$AJ$17)-ROWS($AN$6:$AN$17)),IFERROR(INDEX($AV$6:$AV$17, ROWS(BM$4:$BM30)-ROWS($AJ$6:$AJ$17)-ROWS($AN$6:$AN$17)-ROWS($AR$6:$AR$17)),IFERROR(INDEX($AZ$6:$AZ$17, ROWS(BM$4:$BM30)-ROWS($AJ$6:$AJ$17)-ROWS($AN$6:$AN$17)-ROWS($AR$6:$AR$17)-ROWS($AV$6:$AV$17)),IFERROR(INDEX($BD$6:$BD$17, ROWS(BM$4:$BM30)-ROWS($AJ$6:$AJ$17)-ROWS($AN$6:$AN$17)-ROWS($AR$6:$AR$17)-ROWS($AV$6:$AV$17)-ROWS($AZ$6:$AZ$17)),IFERROR(INDEX($BH$6:$BH$17, ROWS(BM$4:$BM30)-ROWS($AJ$6:$AJ$17)-ROWS($AN$6:$AN$17)-ROWS($AR$6:$AR$17)-ROWS($AV$6:$AV$17)-ROWS($AZ$6:$AZ$17)-ROWS($BD$6:$BD$17)), "")))))))</f>
        <v/>
      </c>
      <c r="BN32" s="316" t="str">
        <f t="shared" ca="1" si="30"/>
        <v/>
      </c>
      <c r="BO32" s="316" t="str">
        <f ca="1">IF(OR(BP32="",BP32=0),"",MAX(BO$5:BO31)+1)</f>
        <v/>
      </c>
      <c r="BP32" s="316" t="str">
        <f ca="1">IFERROR(INDEX($AK$6:$AK$17, ROWS($BP$4:BP30)), IFERROR(INDEX($AO$6:$AO$17, ROWS($BP$4:BP30)-ROWS($AK$6:$AK$17)), IFERROR(INDEX($AS$6:$AS$17, ROWS($BP$4:BP30)-ROWS($AK$6:$AK$17)-ROWS($AO$6:$AO$17)),IFERROR(INDEX($AW$6:$AW$17, ROWS($BP$4:BP30)-ROWS($AK$6:$AK$17)-ROWS($AO$6:$AO$17)-ROWS($AS$6:$AS$17)),IFERROR(INDEX($BA$6:$BA$17, ROWS($BP$4:BP30)-ROWS($AK$6:$AK$17)-ROWS($AO$6:$AO$17)-ROWS($AS$6:$AS$17)-ROWS($AW$6:$AW$17)),IFERROR(INDEX($BE$6:$BE$17, ROWS($BP$4:BP30)-ROWS($AK$6:$AK$17)-ROWS($AO$6:$AO$17)-ROWS($AS$6:$AS$17)-ROWS($AW$6:$AW$17)-ROWS($BA$6:$BA$17)),IFERROR(INDEX($BI$6:$BI$17, ROWS($BP$4:BP30)-ROWS($AK$6:$AK$17)-ROWS($AO$6:$AO$17)-ROWS($AS$6:$AS$17)-ROWS($AW$6:$AW$17)-ROWS($BA$6:$BA$17)-ROWS($BE$6:$BE$17)), "")))))))</f>
        <v/>
      </c>
      <c r="BQ32" s="316" t="str">
        <f t="shared" ca="1" si="31"/>
        <v/>
      </c>
      <c r="BR32" s="413" t="str">
        <f t="shared" ca="1" si="32"/>
        <v/>
      </c>
      <c r="BS32" s="412" t="str">
        <f ca="1">IF(OR(BT32="",BT32=0),"",MAX(BS$5:BS31)+1)</f>
        <v/>
      </c>
      <c r="BT32" s="316" t="str">
        <f ca="1">IFERROR(INDEX($AJ$22:$AJ$33, ROWS($BT$4:BT30)), IFERROR(INDEX($AN$22:$AN$33, ROWS($BT$4:BT30)-ROWS($AJ$22:$AJ$33)), IFERROR(INDEX($AR$22:$AR$33, ROWS($BT$4:BT30)-ROWS($AJ$22:$AJ$33)-ROWS($AN$22:$AN$33)),IFERROR(INDEX($AV$22:$AV$33, ROWS($BT$4:BT30)-ROWS($AJ$22:$AJ$33)-ROWS($AN$22:$AN$33)-ROWS($AR$22:$AR$33)),IFERROR(INDEX($AZ$22:$AZ$33, ROWS($BT$4:BT30)-ROWS($AJ$22:$AJ$33)-ROWS($AN$22:$AN$33)-ROWS($AR$22:$AR$33)-ROWS($AV$22:$AV$33)),IFERROR(INDEX($BD$22:$BD$33, ROWS($BT$4:BT30)-ROWS($AJ$22:$AJ$33)-ROWS($AN$22:$AN$33)-ROWS($AR$22:$AR$33)-ROWS($AV$22:$AV$33)-ROWS($AZ$22:$AZ$33)),IFERROR(INDEX($BH$22:$BH$33, ROWS($BT$4:BT30)-ROWS($AJ$22:$AJ$33)-ROWS($AN$22:$AN$33)-ROWS($AR$22:$AR$33)-ROWS($AV$22:$AV$33)-ROWS($AZ$22:$AZ$33)-ROWS($BD$22:$BD$33)), "")))))))</f>
        <v/>
      </c>
      <c r="BU32" s="316" t="str">
        <f t="shared" ca="1" si="33"/>
        <v/>
      </c>
      <c r="BV32" s="316" t="str">
        <f ca="1">IF(OR(BW32="",BW32=0),"",MAX(BV$5:BV31)+1)</f>
        <v/>
      </c>
      <c r="BW32" s="316" t="str">
        <f ca="1">IFERROR(INDEX($AK$22:$AK$33, ROWS($BW$4:BW30)), IFERROR(INDEX($AO$22:$AO$33, ROWS($BW$4:BW30)-ROWS($AK$22:$AK$33)), IFERROR(INDEX($AS$22:$AS$33, ROWS($BW$4:BW30)-ROWS($AK$22:$AK$33)-ROWS($AO$22:$AO$33)),IFERROR(INDEX($AW$22:$AW$33, ROWS($BW$4:BW30)-ROWS($AK$22:$AK$33)-ROWS($AO$22:$AO$33)-ROWS($AS$22:$AS$33)),IFERROR(INDEX($BA$22:$BA$33, ROWS($BW$4:BW30)-ROWS($AK$22:$AK$33)-ROWS($AO$22:$AO$33)-ROWS($AS$22:$AS$33)-ROWS($AW$22:$AW$33)),IFERROR(INDEX($BE$22:$BE$33, ROWS($BW$4:BW30)-ROWS($AK$22:$AK$33)-ROWS($AO$22:$AO$33)-ROWS($AS$22:$AS$33)-ROWS($AW$22:$AW$33)-ROWS($BA$22:$BA$33)),IFERROR(INDEX($BI$22:$BI$33, ROWS($BW$4:BW30)-ROWS($AK$22:$AK$33)-ROWS($AO$22:$AO$33)-ROWS($AS$22:$AS$33)-ROWS($AW$22:$AW$33)-ROWS($BA$22:$BA$33)-ROWS($BE$22:$BE$33)), "")))))))</f>
        <v/>
      </c>
      <c r="BX32" s="316" t="str">
        <f t="shared" ca="1" si="34"/>
        <v/>
      </c>
      <c r="BY32" s="413" t="str">
        <f t="shared" ca="1" si="35"/>
        <v/>
      </c>
      <c r="BZ32" s="412" t="str">
        <f ca="1">IF(OR(CA32="",CA32=0),"",MAX(BZ$5:BZ31)+1)</f>
        <v/>
      </c>
      <c r="CA32" s="316" t="str">
        <f ca="1">IFERROR(INDEX($AJ$38:$AJ$49, ROWS($CA$4:CA30)), IFERROR(INDEX($AN$38:$AN$49, ROWS($CA$4:CA30)-ROWS($AJ$38:$AJ$49)), IFERROR(INDEX($AR$38:$AR$49, ROWS($CA$4:CA30)-ROWS($AJ$38:$AJ$49)-ROWS($AN$38:$AN$49)),IFERROR(INDEX($AV$38:$AV$49, ROWS($CA$4:CA30)-ROWS($AJ$38:$AJ$49)-ROWS($AN$38:$AN$49)-ROWS($AR$38:$AR$49)),IFERROR(INDEX($AZ$38:$AZ$49, ROWS($CA$4:CA30)-ROWS($AJ$38:$AJ$49)-ROWS($AN$38:$AN$49)-ROWS($AR$38:$AR$49)-ROWS($AV$38:$AV$49)),IFERROR(INDEX($BD$38:$BD$49, ROWS($CA$4:CA30)-ROWS($AJ$38:$AJ$49)-ROWS($AN$38:$AN$49)-ROWS($AR$38:$AR$49)-ROWS($AV$38:$AV$49)-ROWS($AZ$38:$AZ$49)),IFERROR(INDEX($BH$38:$BH$49, ROWS($CA$4:CA30)-ROWS($AJ$38:$AJ$49)-ROWS($AN$38:$AN$49)-ROWS($AR$38:$AR$49)-ROWS($AV$38:$AV$49)-ROWS($AZ$38:$AZ$49)-ROWS($BD$38:$BD$49)), "")))))))</f>
        <v/>
      </c>
      <c r="CB32" s="316" t="str">
        <f t="shared" ca="1" si="36"/>
        <v/>
      </c>
      <c r="CC32" s="316" t="str">
        <f ca="1">IF(OR(CD32="",CD32=0),"",MAX(CC$5:CC31)+1)</f>
        <v/>
      </c>
      <c r="CD32" s="316" t="str">
        <f ca="1">IFERROR(INDEX($AK$38:$AK$49, ROWS($CD$4:CD30)), IFERROR(INDEX($AO$38:$AO$49, ROWS($CD$4:CD30)-ROWS($AK$38:$AK$49)), IFERROR(INDEX($AS$38:$AS$49, ROWS($CD$4:CD30)-ROWS($AK$38:$AK$49)-ROWS($AO$38:$AO$49)),IFERROR(INDEX($AW$38:$AW$49, ROWS($CD$4:CD30)-ROWS($AK$38:$AK$49)-ROWS($AO$38:$AO$49)-ROWS($AS$38:$AS$49)),IFERROR(INDEX($BA$38:$BA$49, ROWS($CD$4:CD30)-ROWS($AK$38:$AK$49)-ROWS($AO$38:$AO$49)-ROWS($AS$38:$AS$49)-ROWS($AW$38:$AW$49)),IFERROR(INDEX($BE$38:$BE$49, ROWS($CD$4:CD30)-ROWS($AK$38:$AK$49)-ROWS($AO$38:$AO$49)-ROWS($AS$38:$AS$49)-ROWS($AW$38:$AW$49)-ROWS($BA$38:$BA$49)),IFERROR(INDEX($BI$38:$BI$49, ROWS($CD$4:CD30)-ROWS($AK$38:$AK$49)-ROWS($AO$38:$AO$49)-ROWS($AS$38:$AS$49)-ROWS($AW$38:$AW$49)-ROWS($BA$38:$BA$49)-ROWS($BE$38:$BE$49)), "")))))))</f>
        <v/>
      </c>
      <c r="CE32" s="316" t="str">
        <f t="shared" ca="1" si="37"/>
        <v/>
      </c>
      <c r="CF32" s="413" t="str">
        <f t="shared" ca="1" si="38"/>
        <v/>
      </c>
      <c r="CG32" s="412" t="str">
        <f ca="1">IF(OR(CH32="",CH32=0),"",MAX(CG$5:CG31)+1)</f>
        <v/>
      </c>
      <c r="CH32" s="316" t="str">
        <f ca="1">IFERROR(INDEX($AJ$54:$AJ$65, ROWS($CH$4:CH30)), IFERROR(INDEX($AN$54:$AN$65, ROWS($CH$4:CH30)-ROWS($AJ$54:$AJ$65)), IFERROR(INDEX($AR$54:$AR$65, ROWS($CH$4:CH30)-ROWS($AJ$54:$AJ$65)-ROWS($AN$54:$AN$65)),IFERROR(INDEX($AV$54:$AV$65, ROWS($CH$4:CH30)-ROWS($AJ$54:$AJ$65)-ROWS($AN$54:$AN$65)-ROWS($AR$54:$AR$65)),IFERROR(INDEX($AZ$54:$AZ$65, ROWS($CH$4:CH30)-ROWS($AJ$54:$AJ$65)-ROWS($AN$54:$AN$65)-ROWS($AR$54:$AR$65)-ROWS($AV$54:$AV$65)),IFERROR(INDEX($BD$54:$BD$65, ROWS($CH$4:CH30)-ROWS($AJ$54:$AJ$65)-ROWS($AN$54:$AN$65)-ROWS($AR$54:$AR$65)-ROWS($AV$54:$AV$65)-ROWS($AZ$54:$AZ$65)),IFERROR(INDEX($BH$54:$BH$65, ROWS($CH$4:CH30)-ROWS($AJ$54:$AJ$65)-ROWS($AN$54:$AN$65)-ROWS($AR$54:$AR$65)-ROWS($AV$54:$AV$65)-ROWS($AZ$54:$AZ$65)-ROWS($BD$54:$BD$65)), "")))))))</f>
        <v/>
      </c>
      <c r="CI32" s="316" t="str">
        <f t="shared" ca="1" si="39"/>
        <v/>
      </c>
      <c r="CJ32" s="316" t="str">
        <f ca="1">IF(OR(CK32="",CK32=0),"",MAX(CJ$5:CJ31)+1)</f>
        <v/>
      </c>
      <c r="CK32" s="316" t="str">
        <f ca="1">IFERROR(INDEX($AK$54:$AK$65, ROWS($CK$4:CK30)), IFERROR(INDEX($AO$54:$AO$65, ROWS($CK$4:CK30)-ROWS($AK$54:$AK$65)), IFERROR(INDEX($AS$54:$AS$65, ROWS($CK$4:CK30)-ROWS($AK$54:$AK$65)-ROWS($AO$54:$AO$65)),IFERROR(INDEX($AW$54:$AW$65, ROWS($CK$4:CK30)-ROWS($AK$54:$AK$65)-ROWS($AO$54:$AO$65)-ROWS($AS$54:$AS$65)),IFERROR(INDEX($BA$54:$BA$65, ROWS($CK$4:CK30)-ROWS($AK$54:$AK$65)-ROWS($AO$54:$AO$65)-ROWS($AS$54:$AS$65)-ROWS($AW$54:$AW$65)),IFERROR(INDEX($BE$54:$BE$65, ROWS($CK$4:CK30)-ROWS($AK$54:$AK$65)-ROWS($AO$54:$AO$65)-ROWS($AS$54:$AS$65)-ROWS($AW$54:$AW$65)-ROWS($BA$54:$BA$65)),IFERROR(INDEX($BI$54:$BI$65, ROWS($CK$4:CK30)-ROWS($AK$54:$AK$65)-ROWS($AO$54:$AO$65)-ROWS($AS$54:$AS$65)-ROWS($AW$54:$AW$65)-ROWS($BA$54:$BA$65)-ROWS($BE$54:$BE$65)), "")))))))</f>
        <v/>
      </c>
      <c r="CL32" s="316" t="str">
        <f t="shared" ca="1" si="40"/>
        <v/>
      </c>
      <c r="CM32" s="413" t="str">
        <f t="shared" ca="1" si="41"/>
        <v/>
      </c>
      <c r="CN32" s="412" t="str">
        <f ca="1">IF(OR(CO32="",CO32=0),"",MAX(CN$5:CN31)+1)</f>
        <v/>
      </c>
      <c r="CO32" s="316" t="str">
        <f ca="1">IFERROR(INDEX($AJ$70:$AJ$81, ROWS($CO$4:CO30)), IFERROR(INDEX($AN$70:$AN$81, ROWS($CO$4:CO30)-ROWS($AJ$70:$AJ$81)), IFERROR(INDEX($AR$70:$AR$81, ROWS($CO$4:CO30)-ROWS($AJ$70:$AJ$81)-ROWS($AN$70:$AN$81)),IFERROR(INDEX($AV$70:$AV$81, ROWS($CO$4:CO30)-ROWS($AJ$70:$AJ$81)-ROWS($AN$70:$AN$81)-ROWS($AR$70:$AR$81)),IFERROR(INDEX($AZ$70:$AZ$81, ROWS($CO$4:CO30)-ROWS($AJ$70:$AJ$81)-ROWS($AN$70:$AN$81)-ROWS($AR$70:$AR$81)-ROWS($AV$70:$AV$81)),IFERROR(INDEX($BD$70:$BD$81, ROWS($CO$4:CO30)-ROWS($AJ$70:$AJ$81)-ROWS($AN$70:$AN$81)-ROWS($AR$70:$AR$81)-ROWS($AV$70:$AV$81)-ROWS($AZ$70:$AZ$81)),IFERROR(INDEX($BH$70:$BH$81, ROWS($CO$4:CO30)-ROWS($AJ$70:$AJ$81)-ROWS($AN$70:$AN$81)-ROWS($AR$70:$AR$81)-ROWS($AV$70:$AV$81)-ROWS($AZ$70:$AZ$81)-ROWS($BD$70:$BD$81)), "")))))))</f>
        <v/>
      </c>
      <c r="CP32" s="316" t="str">
        <f t="shared" ca="1" si="42"/>
        <v/>
      </c>
      <c r="CQ32" s="316" t="str">
        <f ca="1">IF(OR(CR32="",CR32=0),"",MAX(CQ$5:CQ31)+1)</f>
        <v/>
      </c>
      <c r="CR32" s="316" t="str">
        <f ca="1">IFERROR(INDEX($AK$70:$AK$81, ROWS($CR$4:CR30)), IFERROR(INDEX($AO$70:$AO$81, ROWS($CR$4:CR30)-ROWS($AK$70:$AK$81)), IFERROR(INDEX($AS$70:$AS$81, ROWS($CR$4:CR30)-ROWS($AK$70:$AK$81)-ROWS($AO$70:$AO$81)),IFERROR(INDEX($AW$70:$AW$81, ROWS($CR$4:CR30)-ROWS($AK$70:$AK$81)-ROWS($AO$70:$AO$81)-ROWS($AS$70:$AS$81)),IFERROR(INDEX($BA$70:$BA$81, ROWS($CR$4:CR30)-ROWS($AK$70:$AK$81)-ROWS($AO$70:$AO$81)-ROWS($AS$70:$AS$81)-ROWS($AW$70:$AW$81)),IFERROR(INDEX($BE$70:$BE$81, ROWS($CR$4:CR30)-ROWS($AK$70:$AK$81)-ROWS($AO$70:$AO$81)-ROWS($AS$70:$AS$81)-ROWS($AW$70:$AW$81)-ROWS($BA$70:$BA$81)),IFERROR(INDEX($BI$70:$BI$81, ROWS($CR$4:CR30)-ROWS($AK$70:$AK$81)-ROWS($AO$70:$AO$81)-ROWS($AS$70:$AS$81)-ROWS($AW$70:$AW$81)-ROWS($BA$70:$BA$81)-ROWS($BE$70:$BE$81)), "")))))))</f>
        <v/>
      </c>
      <c r="CS32" s="316" t="str">
        <f t="shared" ca="1" si="43"/>
        <v/>
      </c>
      <c r="CT32" s="413" t="str">
        <f t="shared" ca="1" si="44"/>
        <v/>
      </c>
      <c r="CU32" s="412" t="str">
        <f>IF(OR(CV32="",CV32=0),"",MAX(CU$5:CU31)+1)</f>
        <v/>
      </c>
      <c r="CV32" s="316" t="str">
        <f>IFERROR(INDEX($AJ$86:$AJ$97, ROWS($CV$4:CV30)), IFERROR(INDEX($AN$86:$AN$97, ROWS($CV$4:CV30)-ROWS($AJ$86:$AJ$97)), ""))</f>
        <v/>
      </c>
      <c r="CW32" s="316" t="str">
        <f t="shared" si="45"/>
        <v/>
      </c>
      <c r="CX32" s="316" t="str">
        <f>IF(OR(CY32="",CY32=0),"",MAX(CX$5:CX31)+1)</f>
        <v/>
      </c>
      <c r="CY32" s="316" t="str">
        <f>IFERROR(INDEX($AK$86:$AK$97, ROWS($CY$4:CY30)), IFERROR(INDEX($AO$86:$AO$97, ROWS($CY$4:CY30)-ROWS($AK$86:$AK$97)), ""))</f>
        <v/>
      </c>
      <c r="CZ32" s="316" t="str">
        <f t="shared" si="46"/>
        <v/>
      </c>
      <c r="DA32" s="413" t="str">
        <f t="shared" si="47"/>
        <v/>
      </c>
      <c r="DC32" s="438">
        <f ca="1">IF(OR(DD32="",DD32=0),"",MAX(DC$25:DC31)+1)</f>
        <v>5</v>
      </c>
      <c r="DD32" s="434" t="str">
        <f t="shared" ca="1" si="90"/>
        <v>D. Store Card 1</v>
      </c>
      <c r="DE32" s="413">
        <f t="shared" ca="1" si="91"/>
        <v>30</v>
      </c>
      <c r="DF32" s="431" t="str">
        <f ca="1">IF(OR(DG32="",DG32=0),"",MAX(DF$25:DF31)+1)</f>
        <v/>
      </c>
      <c r="DG32" s="412" t="str">
        <f t="shared" ca="1" si="92"/>
        <v/>
      </c>
      <c r="DH32" s="413" t="str">
        <f t="shared" ca="1" si="93"/>
        <v/>
      </c>
      <c r="DI32" s="412" t="str">
        <f t="shared" ca="1" si="94"/>
        <v/>
      </c>
      <c r="DJ32" s="413" t="str">
        <f t="shared" ca="1" si="95"/>
        <v/>
      </c>
      <c r="DK32" s="412" t="str">
        <f t="shared" ca="1" si="96"/>
        <v/>
      </c>
      <c r="DL32" s="413" t="str">
        <f t="shared" ca="1" si="97"/>
        <v/>
      </c>
      <c r="DN32" s="1192" t="s">
        <v>505</v>
      </c>
      <c r="DO32" s="1193"/>
      <c r="DP32" s="443">
        <f ca="1">IF(DJ26="","",SUM(DJ26:DJ43))</f>
        <v>329.95</v>
      </c>
      <c r="DQ32" s="1192" t="s">
        <v>506</v>
      </c>
      <c r="DR32" s="1193"/>
      <c r="DS32" s="444">
        <f ca="1">IF(DL26="","",SUM(DL26:DL43))</f>
        <v>1950</v>
      </c>
    </row>
    <row r="33" spans="1:123" s="292" customFormat="1" ht="15" customHeight="1" thickBot="1" x14ac:dyDescent="0.35">
      <c r="A33" s="1183" t="s">
        <v>478</v>
      </c>
      <c r="B33" s="1182"/>
      <c r="C33" s="1183" t="s">
        <v>478</v>
      </c>
      <c r="D33" s="1182"/>
      <c r="E33" s="1183" t="s">
        <v>478</v>
      </c>
      <c r="F33" s="1182"/>
      <c r="G33" s="1183" t="s">
        <v>478</v>
      </c>
      <c r="H33" s="1182"/>
      <c r="I33" s="1183" t="s">
        <v>478</v>
      </c>
      <c r="J33" s="1182"/>
      <c r="K33" s="1183" t="s">
        <v>478</v>
      </c>
      <c r="L33" s="1182"/>
      <c r="M33" s="1183" t="s">
        <v>478</v>
      </c>
      <c r="N33" s="1182"/>
      <c r="P33" s="295" t="str">
        <f t="shared" ca="1" si="99"/>
        <v/>
      </c>
      <c r="Q33" s="295" t="str">
        <f t="shared" ca="1" si="98"/>
        <v/>
      </c>
      <c r="R33" s="295" t="str">
        <f t="shared" ca="1" si="98"/>
        <v/>
      </c>
      <c r="S33" s="296" t="str">
        <f t="shared" ca="1" si="98"/>
        <v/>
      </c>
      <c r="T33" s="295" t="str">
        <f t="shared" ca="1" si="98"/>
        <v/>
      </c>
      <c r="U33" s="295" t="str">
        <f t="shared" ca="1" si="98"/>
        <v/>
      </c>
      <c r="V33" s="1158"/>
      <c r="W33" s="1159"/>
      <c r="X33" s="445"/>
      <c r="Y33"/>
      <c r="AB33" s="299"/>
      <c r="AC33" s="358">
        <f>IF('Data Entry'!H17="","",'Data Entry'!H17)</f>
        <v>12</v>
      </c>
      <c r="AD33" s="356" t="str">
        <f>IF('Data Entry'!G17="","",'Data Entry'!G17)</f>
        <v>D. Store Card 4</v>
      </c>
      <c r="AE33" s="363">
        <f>IF('Data Entry'!J17="","",'Data Entry'!J17)</f>
        <v>30</v>
      </c>
      <c r="AF33" s="402">
        <f>IF('Data Entry'!I17="","",'Data Entry'!I17)</f>
        <v>120</v>
      </c>
      <c r="AG33" s="300"/>
      <c r="AH33"/>
      <c r="AI33" s="309" t="str">
        <f t="shared" ca="1" si="82"/>
        <v/>
      </c>
      <c r="AJ33" s="310" t="str">
        <f t="shared" ca="1" si="60"/>
        <v/>
      </c>
      <c r="AK33" s="310" t="str">
        <f t="shared" ca="1" si="61"/>
        <v/>
      </c>
      <c r="AL33" s="311" t="str">
        <f t="shared" ca="1" si="62"/>
        <v/>
      </c>
      <c r="AM33" s="309" t="str">
        <f t="shared" ca="1" si="83"/>
        <v/>
      </c>
      <c r="AN33" s="310" t="str">
        <f t="shared" ca="1" si="63"/>
        <v/>
      </c>
      <c r="AO33" s="310" t="str">
        <f t="shared" ca="1" si="64"/>
        <v/>
      </c>
      <c r="AP33" s="311" t="str">
        <f t="shared" ca="1" si="65"/>
        <v/>
      </c>
      <c r="AQ33" s="309" t="str">
        <f t="shared" ca="1" si="84"/>
        <v/>
      </c>
      <c r="AR33" s="310" t="str">
        <f t="shared" ca="1" si="66"/>
        <v/>
      </c>
      <c r="AS33" s="310" t="str">
        <f t="shared" ca="1" si="67"/>
        <v/>
      </c>
      <c r="AT33" s="311" t="str">
        <f t="shared" ca="1" si="68"/>
        <v/>
      </c>
      <c r="AU33" s="309" t="str">
        <f t="shared" ca="1" si="85"/>
        <v/>
      </c>
      <c r="AV33" s="310" t="str">
        <f t="shared" ca="1" si="69"/>
        <v/>
      </c>
      <c r="AW33" s="310" t="str">
        <f t="shared" ca="1" si="70"/>
        <v/>
      </c>
      <c r="AX33" s="311" t="str">
        <f t="shared" ca="1" si="71"/>
        <v/>
      </c>
      <c r="AY33" s="309" t="str">
        <f t="shared" ca="1" si="86"/>
        <v/>
      </c>
      <c r="AZ33" s="310" t="str">
        <f t="shared" ca="1" si="72"/>
        <v/>
      </c>
      <c r="BA33" s="310" t="str">
        <f t="shared" ca="1" si="73"/>
        <v/>
      </c>
      <c r="BB33" s="311" t="str">
        <f t="shared" ca="1" si="74"/>
        <v/>
      </c>
      <c r="BC33" s="309" t="str">
        <f t="shared" ca="1" si="87"/>
        <v/>
      </c>
      <c r="BD33" s="310" t="str">
        <f t="shared" ca="1" si="75"/>
        <v/>
      </c>
      <c r="BE33" s="310" t="str">
        <f t="shared" ca="1" si="76"/>
        <v/>
      </c>
      <c r="BF33" s="311" t="str">
        <f t="shared" ca="1" si="77"/>
        <v/>
      </c>
      <c r="BG33" s="309" t="str">
        <f t="shared" ca="1" si="88"/>
        <v/>
      </c>
      <c r="BH33" s="310" t="str">
        <f t="shared" ca="1" si="78"/>
        <v/>
      </c>
      <c r="BI33" s="310" t="str">
        <f t="shared" ca="1" si="79"/>
        <v/>
      </c>
      <c r="BJ33" s="311" t="str">
        <f t="shared" ca="1" si="80"/>
        <v/>
      </c>
      <c r="BL33" s="412" t="str">
        <f ca="1">IF(OR(BM33="",BM33=0),"",MAX(BL$5:BL32)+1)</f>
        <v/>
      </c>
      <c r="BM33" s="316" t="str">
        <f ca="1">IFERROR(INDEX($AJ$6:$AJ$17, ROWS(BM$4:$BM31)), IFERROR(INDEX($AN$6:$AN$17, ROWS(BM$4:$BM31)-ROWS($AJ$6:$AJ$17)), IFERROR(INDEX($AR$6:$AR$17, ROWS(BM$4:$BM31)-ROWS($AJ$6:$AJ$17)-ROWS($AN$6:$AN$17)),IFERROR(INDEX($AV$6:$AV$17, ROWS(BM$4:$BM31)-ROWS($AJ$6:$AJ$17)-ROWS($AN$6:$AN$17)-ROWS($AR$6:$AR$17)),IFERROR(INDEX($AZ$6:$AZ$17, ROWS(BM$4:$BM31)-ROWS($AJ$6:$AJ$17)-ROWS($AN$6:$AN$17)-ROWS($AR$6:$AR$17)-ROWS($AV$6:$AV$17)),IFERROR(INDEX($BD$6:$BD$17, ROWS(BM$4:$BM31)-ROWS($AJ$6:$AJ$17)-ROWS($AN$6:$AN$17)-ROWS($AR$6:$AR$17)-ROWS($AV$6:$AV$17)-ROWS($AZ$6:$AZ$17)),IFERROR(INDEX($BH$6:$BH$17, ROWS(BM$4:$BM31)-ROWS($AJ$6:$AJ$17)-ROWS($AN$6:$AN$17)-ROWS($AR$6:$AR$17)-ROWS($AV$6:$AV$17)-ROWS($AZ$6:$AZ$17)-ROWS($BD$6:$BD$17)), "")))))))</f>
        <v/>
      </c>
      <c r="BN33" s="316" t="str">
        <f t="shared" ca="1" si="30"/>
        <v/>
      </c>
      <c r="BO33" s="316" t="str">
        <f ca="1">IF(OR(BP33="",BP33=0),"",MAX(BO$5:BO32)+1)</f>
        <v/>
      </c>
      <c r="BP33" s="316" t="str">
        <f ca="1">IFERROR(INDEX($AK$6:$AK$17, ROWS($BP$4:BP31)), IFERROR(INDEX($AO$6:$AO$17, ROWS($BP$4:BP31)-ROWS($AK$6:$AK$17)), IFERROR(INDEX($AS$6:$AS$17, ROWS($BP$4:BP31)-ROWS($AK$6:$AK$17)-ROWS($AO$6:$AO$17)),IFERROR(INDEX($AW$6:$AW$17, ROWS($BP$4:BP31)-ROWS($AK$6:$AK$17)-ROWS($AO$6:$AO$17)-ROWS($AS$6:$AS$17)),IFERROR(INDEX($BA$6:$BA$17, ROWS($BP$4:BP31)-ROWS($AK$6:$AK$17)-ROWS($AO$6:$AO$17)-ROWS($AS$6:$AS$17)-ROWS($AW$6:$AW$17)),IFERROR(INDEX($BE$6:$BE$17, ROWS($BP$4:BP31)-ROWS($AK$6:$AK$17)-ROWS($AO$6:$AO$17)-ROWS($AS$6:$AS$17)-ROWS($AW$6:$AW$17)-ROWS($BA$6:$BA$17)),IFERROR(INDEX($BI$6:$BI$17, ROWS($BP$4:BP31)-ROWS($AK$6:$AK$17)-ROWS($AO$6:$AO$17)-ROWS($AS$6:$AS$17)-ROWS($AW$6:$AW$17)-ROWS($BA$6:$BA$17)-ROWS($BE$6:$BE$17)), "")))))))</f>
        <v/>
      </c>
      <c r="BQ33" s="316" t="str">
        <f t="shared" ca="1" si="31"/>
        <v/>
      </c>
      <c r="BR33" s="413" t="str">
        <f t="shared" ca="1" si="32"/>
        <v/>
      </c>
      <c r="BS33" s="412" t="str">
        <f ca="1">IF(OR(BT33="",BT33=0),"",MAX(BS$5:BS32)+1)</f>
        <v/>
      </c>
      <c r="BT33" s="316" t="str">
        <f ca="1">IFERROR(INDEX($AJ$22:$AJ$33, ROWS($BT$4:BT31)), IFERROR(INDEX($AN$22:$AN$33, ROWS($BT$4:BT31)-ROWS($AJ$22:$AJ$33)), IFERROR(INDEX($AR$22:$AR$33, ROWS($BT$4:BT31)-ROWS($AJ$22:$AJ$33)-ROWS($AN$22:$AN$33)),IFERROR(INDEX($AV$22:$AV$33, ROWS($BT$4:BT31)-ROWS($AJ$22:$AJ$33)-ROWS($AN$22:$AN$33)-ROWS($AR$22:$AR$33)),IFERROR(INDEX($AZ$22:$AZ$33, ROWS($BT$4:BT31)-ROWS($AJ$22:$AJ$33)-ROWS($AN$22:$AN$33)-ROWS($AR$22:$AR$33)-ROWS($AV$22:$AV$33)),IFERROR(INDEX($BD$22:$BD$33, ROWS($BT$4:BT31)-ROWS($AJ$22:$AJ$33)-ROWS($AN$22:$AN$33)-ROWS($AR$22:$AR$33)-ROWS($AV$22:$AV$33)-ROWS($AZ$22:$AZ$33)),IFERROR(INDEX($BH$22:$BH$33, ROWS($BT$4:BT31)-ROWS($AJ$22:$AJ$33)-ROWS($AN$22:$AN$33)-ROWS($AR$22:$AR$33)-ROWS($AV$22:$AV$33)-ROWS($AZ$22:$AZ$33)-ROWS($BD$22:$BD$33)), "")))))))</f>
        <v/>
      </c>
      <c r="BU33" s="316" t="str">
        <f t="shared" ca="1" si="33"/>
        <v/>
      </c>
      <c r="BV33" s="316" t="str">
        <f ca="1">IF(OR(BW33="",BW33=0),"",MAX(BV$5:BV32)+1)</f>
        <v/>
      </c>
      <c r="BW33" s="316" t="str">
        <f ca="1">IFERROR(INDEX($AK$22:$AK$33, ROWS($BW$4:BW31)), IFERROR(INDEX($AO$22:$AO$33, ROWS($BW$4:BW31)-ROWS($AK$22:$AK$33)), IFERROR(INDEX($AS$22:$AS$33, ROWS($BW$4:BW31)-ROWS($AK$22:$AK$33)-ROWS($AO$22:$AO$33)),IFERROR(INDEX($AW$22:$AW$33, ROWS($BW$4:BW31)-ROWS($AK$22:$AK$33)-ROWS($AO$22:$AO$33)-ROWS($AS$22:$AS$33)),IFERROR(INDEX($BA$22:$BA$33, ROWS($BW$4:BW31)-ROWS($AK$22:$AK$33)-ROWS($AO$22:$AO$33)-ROWS($AS$22:$AS$33)-ROWS($AW$22:$AW$33)),IFERROR(INDEX($BE$22:$BE$33, ROWS($BW$4:BW31)-ROWS($AK$22:$AK$33)-ROWS($AO$22:$AO$33)-ROWS($AS$22:$AS$33)-ROWS($AW$22:$AW$33)-ROWS($BA$22:$BA$33)),IFERROR(INDEX($BI$22:$BI$33, ROWS($BW$4:BW31)-ROWS($AK$22:$AK$33)-ROWS($AO$22:$AO$33)-ROWS($AS$22:$AS$33)-ROWS($AW$22:$AW$33)-ROWS($BA$22:$BA$33)-ROWS($BE$22:$BE$33)), "")))))))</f>
        <v/>
      </c>
      <c r="BX33" s="316" t="str">
        <f t="shared" ca="1" si="34"/>
        <v/>
      </c>
      <c r="BY33" s="413" t="str">
        <f t="shared" ca="1" si="35"/>
        <v/>
      </c>
      <c r="BZ33" s="412" t="str">
        <f ca="1">IF(OR(CA33="",CA33=0),"",MAX(BZ$5:BZ32)+1)</f>
        <v/>
      </c>
      <c r="CA33" s="316" t="str">
        <f ca="1">IFERROR(INDEX($AJ$38:$AJ$49, ROWS($CA$4:CA31)), IFERROR(INDEX($AN$38:$AN$49, ROWS($CA$4:CA31)-ROWS($AJ$38:$AJ$49)), IFERROR(INDEX($AR$38:$AR$49, ROWS($CA$4:CA31)-ROWS($AJ$38:$AJ$49)-ROWS($AN$38:$AN$49)),IFERROR(INDEX($AV$38:$AV$49, ROWS($CA$4:CA31)-ROWS($AJ$38:$AJ$49)-ROWS($AN$38:$AN$49)-ROWS($AR$38:$AR$49)),IFERROR(INDEX($AZ$38:$AZ$49, ROWS($CA$4:CA31)-ROWS($AJ$38:$AJ$49)-ROWS($AN$38:$AN$49)-ROWS($AR$38:$AR$49)-ROWS($AV$38:$AV$49)),IFERROR(INDEX($BD$38:$BD$49, ROWS($CA$4:CA31)-ROWS($AJ$38:$AJ$49)-ROWS($AN$38:$AN$49)-ROWS($AR$38:$AR$49)-ROWS($AV$38:$AV$49)-ROWS($AZ$38:$AZ$49)),IFERROR(INDEX($BH$38:$BH$49, ROWS($CA$4:CA31)-ROWS($AJ$38:$AJ$49)-ROWS($AN$38:$AN$49)-ROWS($AR$38:$AR$49)-ROWS($AV$38:$AV$49)-ROWS($AZ$38:$AZ$49)-ROWS($BD$38:$BD$49)), "")))))))</f>
        <v/>
      </c>
      <c r="CB33" s="316" t="str">
        <f t="shared" ca="1" si="36"/>
        <v/>
      </c>
      <c r="CC33" s="316" t="str">
        <f ca="1">IF(OR(CD33="",CD33=0),"",MAX(CC$5:CC32)+1)</f>
        <v/>
      </c>
      <c r="CD33" s="316" t="str">
        <f ca="1">IFERROR(INDEX($AK$38:$AK$49, ROWS($CD$4:CD31)), IFERROR(INDEX($AO$38:$AO$49, ROWS($CD$4:CD31)-ROWS($AK$38:$AK$49)), IFERROR(INDEX($AS$38:$AS$49, ROWS($CD$4:CD31)-ROWS($AK$38:$AK$49)-ROWS($AO$38:$AO$49)),IFERROR(INDEX($AW$38:$AW$49, ROWS($CD$4:CD31)-ROWS($AK$38:$AK$49)-ROWS($AO$38:$AO$49)-ROWS($AS$38:$AS$49)),IFERROR(INDEX($BA$38:$BA$49, ROWS($CD$4:CD31)-ROWS($AK$38:$AK$49)-ROWS($AO$38:$AO$49)-ROWS($AS$38:$AS$49)-ROWS($AW$38:$AW$49)),IFERROR(INDEX($BE$38:$BE$49, ROWS($CD$4:CD31)-ROWS($AK$38:$AK$49)-ROWS($AO$38:$AO$49)-ROWS($AS$38:$AS$49)-ROWS($AW$38:$AW$49)-ROWS($BA$38:$BA$49)),IFERROR(INDEX($BI$38:$BI$49, ROWS($CD$4:CD31)-ROWS($AK$38:$AK$49)-ROWS($AO$38:$AO$49)-ROWS($AS$38:$AS$49)-ROWS($AW$38:$AW$49)-ROWS($BA$38:$BA$49)-ROWS($BE$38:$BE$49)), "")))))))</f>
        <v/>
      </c>
      <c r="CE33" s="316" t="str">
        <f t="shared" ca="1" si="37"/>
        <v/>
      </c>
      <c r="CF33" s="413" t="str">
        <f t="shared" ca="1" si="38"/>
        <v/>
      </c>
      <c r="CG33" s="412" t="str">
        <f ca="1">IF(OR(CH33="",CH33=0),"",MAX(CG$5:CG32)+1)</f>
        <v/>
      </c>
      <c r="CH33" s="316" t="str">
        <f ca="1">IFERROR(INDEX($AJ$54:$AJ$65, ROWS($CH$4:CH31)), IFERROR(INDEX($AN$54:$AN$65, ROWS($CH$4:CH31)-ROWS($AJ$54:$AJ$65)), IFERROR(INDEX($AR$54:$AR$65, ROWS($CH$4:CH31)-ROWS($AJ$54:$AJ$65)-ROWS($AN$54:$AN$65)),IFERROR(INDEX($AV$54:$AV$65, ROWS($CH$4:CH31)-ROWS($AJ$54:$AJ$65)-ROWS($AN$54:$AN$65)-ROWS($AR$54:$AR$65)),IFERROR(INDEX($AZ$54:$AZ$65, ROWS($CH$4:CH31)-ROWS($AJ$54:$AJ$65)-ROWS($AN$54:$AN$65)-ROWS($AR$54:$AR$65)-ROWS($AV$54:$AV$65)),IFERROR(INDEX($BD$54:$BD$65, ROWS($CH$4:CH31)-ROWS($AJ$54:$AJ$65)-ROWS($AN$54:$AN$65)-ROWS($AR$54:$AR$65)-ROWS($AV$54:$AV$65)-ROWS($AZ$54:$AZ$65)),IFERROR(INDEX($BH$54:$BH$65, ROWS($CH$4:CH31)-ROWS($AJ$54:$AJ$65)-ROWS($AN$54:$AN$65)-ROWS($AR$54:$AR$65)-ROWS($AV$54:$AV$65)-ROWS($AZ$54:$AZ$65)-ROWS($BD$54:$BD$65)), "")))))))</f>
        <v/>
      </c>
      <c r="CI33" s="316" t="str">
        <f t="shared" ca="1" si="39"/>
        <v/>
      </c>
      <c r="CJ33" s="316" t="str">
        <f ca="1">IF(OR(CK33="",CK33=0),"",MAX(CJ$5:CJ32)+1)</f>
        <v/>
      </c>
      <c r="CK33" s="316" t="str">
        <f ca="1">IFERROR(INDEX($AK$54:$AK$65, ROWS($CK$4:CK31)), IFERROR(INDEX($AO$54:$AO$65, ROWS($CK$4:CK31)-ROWS($AK$54:$AK$65)), IFERROR(INDEX($AS$54:$AS$65, ROWS($CK$4:CK31)-ROWS($AK$54:$AK$65)-ROWS($AO$54:$AO$65)),IFERROR(INDEX($AW$54:$AW$65, ROWS($CK$4:CK31)-ROWS($AK$54:$AK$65)-ROWS($AO$54:$AO$65)-ROWS($AS$54:$AS$65)),IFERROR(INDEX($BA$54:$BA$65, ROWS($CK$4:CK31)-ROWS($AK$54:$AK$65)-ROWS($AO$54:$AO$65)-ROWS($AS$54:$AS$65)-ROWS($AW$54:$AW$65)),IFERROR(INDEX($BE$54:$BE$65, ROWS($CK$4:CK31)-ROWS($AK$54:$AK$65)-ROWS($AO$54:$AO$65)-ROWS($AS$54:$AS$65)-ROWS($AW$54:$AW$65)-ROWS($BA$54:$BA$65)),IFERROR(INDEX($BI$54:$BI$65, ROWS($CK$4:CK31)-ROWS($AK$54:$AK$65)-ROWS($AO$54:$AO$65)-ROWS($AS$54:$AS$65)-ROWS($AW$54:$AW$65)-ROWS($BA$54:$BA$65)-ROWS($BE$54:$BE$65)), "")))))))</f>
        <v/>
      </c>
      <c r="CL33" s="316" t="str">
        <f t="shared" ca="1" si="40"/>
        <v/>
      </c>
      <c r="CM33" s="413" t="str">
        <f t="shared" ca="1" si="41"/>
        <v/>
      </c>
      <c r="CN33" s="412" t="str">
        <f ca="1">IF(OR(CO33="",CO33=0),"",MAX(CN$5:CN32)+1)</f>
        <v/>
      </c>
      <c r="CO33" s="316" t="str">
        <f ca="1">IFERROR(INDEX($AJ$70:$AJ$81, ROWS($CO$4:CO31)), IFERROR(INDEX($AN$70:$AN$81, ROWS($CO$4:CO31)-ROWS($AJ$70:$AJ$81)), IFERROR(INDEX($AR$70:$AR$81, ROWS($CO$4:CO31)-ROWS($AJ$70:$AJ$81)-ROWS($AN$70:$AN$81)),IFERROR(INDEX($AV$70:$AV$81, ROWS($CO$4:CO31)-ROWS($AJ$70:$AJ$81)-ROWS($AN$70:$AN$81)-ROWS($AR$70:$AR$81)),IFERROR(INDEX($AZ$70:$AZ$81, ROWS($CO$4:CO31)-ROWS($AJ$70:$AJ$81)-ROWS($AN$70:$AN$81)-ROWS($AR$70:$AR$81)-ROWS($AV$70:$AV$81)),IFERROR(INDEX($BD$70:$BD$81, ROWS($CO$4:CO31)-ROWS($AJ$70:$AJ$81)-ROWS($AN$70:$AN$81)-ROWS($AR$70:$AR$81)-ROWS($AV$70:$AV$81)-ROWS($AZ$70:$AZ$81)),IFERROR(INDEX($BH$70:$BH$81, ROWS($CO$4:CO31)-ROWS($AJ$70:$AJ$81)-ROWS($AN$70:$AN$81)-ROWS($AR$70:$AR$81)-ROWS($AV$70:$AV$81)-ROWS($AZ$70:$AZ$81)-ROWS($BD$70:$BD$81)), "")))))))</f>
        <v/>
      </c>
      <c r="CP33" s="316" t="str">
        <f t="shared" ca="1" si="42"/>
        <v/>
      </c>
      <c r="CQ33" s="316" t="str">
        <f ca="1">IF(OR(CR33="",CR33=0),"",MAX(CQ$5:CQ32)+1)</f>
        <v/>
      </c>
      <c r="CR33" s="316" t="str">
        <f ca="1">IFERROR(INDEX($AK$70:$AK$81, ROWS($CR$4:CR31)), IFERROR(INDEX($AO$70:$AO$81, ROWS($CR$4:CR31)-ROWS($AK$70:$AK$81)), IFERROR(INDEX($AS$70:$AS$81, ROWS($CR$4:CR31)-ROWS($AK$70:$AK$81)-ROWS($AO$70:$AO$81)),IFERROR(INDEX($AW$70:$AW$81, ROWS($CR$4:CR31)-ROWS($AK$70:$AK$81)-ROWS($AO$70:$AO$81)-ROWS($AS$70:$AS$81)),IFERROR(INDEX($BA$70:$BA$81, ROWS($CR$4:CR31)-ROWS($AK$70:$AK$81)-ROWS($AO$70:$AO$81)-ROWS($AS$70:$AS$81)-ROWS($AW$70:$AW$81)),IFERROR(INDEX($BE$70:$BE$81, ROWS($CR$4:CR31)-ROWS($AK$70:$AK$81)-ROWS($AO$70:$AO$81)-ROWS($AS$70:$AS$81)-ROWS($AW$70:$AW$81)-ROWS($BA$70:$BA$81)),IFERROR(INDEX($BI$70:$BI$81, ROWS($CR$4:CR31)-ROWS($AK$70:$AK$81)-ROWS($AO$70:$AO$81)-ROWS($AS$70:$AS$81)-ROWS($AW$70:$AW$81)-ROWS($BA$70:$BA$81)-ROWS($BE$70:$BE$81)), "")))))))</f>
        <v/>
      </c>
      <c r="CS33" s="316" t="str">
        <f t="shared" ca="1" si="43"/>
        <v/>
      </c>
      <c r="CT33" s="413" t="str">
        <f t="shared" ca="1" si="44"/>
        <v/>
      </c>
      <c r="CU33" s="412" t="str">
        <f>IF(OR(CV33="",CV33=0),"",MAX(CU$5:CU32)+1)</f>
        <v/>
      </c>
      <c r="CV33" s="316" t="str">
        <f>IFERROR(INDEX($AJ$86:$AJ$97, ROWS($CV$4:CV31)), IFERROR(INDEX($AN$86:$AN$97, ROWS($CV$4:CV31)-ROWS($AJ$86:$AJ$97)), ""))</f>
        <v/>
      </c>
      <c r="CW33" s="316" t="str">
        <f t="shared" si="45"/>
        <v/>
      </c>
      <c r="CX33" s="316" t="str">
        <f>IF(OR(CY33="",CY33=0),"",MAX(CX$5:CX32)+1)</f>
        <v/>
      </c>
      <c r="CY33" s="316" t="str">
        <f>IFERROR(INDEX($AK$86:$AK$97, ROWS($CY$4:CY31)), IFERROR(INDEX($AO$86:$AO$97, ROWS($CY$4:CY31)-ROWS($AK$86:$AK$97)), ""))</f>
        <v/>
      </c>
      <c r="CZ33" s="316" t="str">
        <f t="shared" si="46"/>
        <v/>
      </c>
      <c r="DA33" s="413" t="str">
        <f t="shared" si="47"/>
        <v/>
      </c>
      <c r="DC33" s="438" t="str">
        <f ca="1">IF(OR(DD33="",DD33=0),"",MAX(DC$25:DC32)+1)</f>
        <v/>
      </c>
      <c r="DD33" s="434" t="str">
        <f t="shared" ca="1" si="90"/>
        <v/>
      </c>
      <c r="DE33" s="413" t="str">
        <f t="shared" ca="1" si="91"/>
        <v/>
      </c>
      <c r="DF33" s="431">
        <f ca="1">IF(OR(DG33="",DG33=0),"",MAX(DF$25:DF32)+1)</f>
        <v>3</v>
      </c>
      <c r="DG33" s="412" t="str">
        <f t="shared" ca="1" si="92"/>
        <v>Paycheck 1</v>
      </c>
      <c r="DH33" s="413">
        <f t="shared" ca="1" si="93"/>
        <v>850</v>
      </c>
      <c r="DI33" s="412" t="str">
        <f t="shared" ca="1" si="94"/>
        <v/>
      </c>
      <c r="DJ33" s="413" t="str">
        <f t="shared" ca="1" si="95"/>
        <v/>
      </c>
      <c r="DK33" s="412" t="str">
        <f t="shared" ca="1" si="96"/>
        <v/>
      </c>
      <c r="DL33" s="413" t="str">
        <f t="shared" ca="1" si="97"/>
        <v/>
      </c>
    </row>
    <row r="34" spans="1:123" s="292" customFormat="1" ht="15" customHeight="1" x14ac:dyDescent="0.3">
      <c r="A34" s="1173" t="s">
        <v>478</v>
      </c>
      <c r="B34" s="1174"/>
      <c r="C34" s="1173" t="s">
        <v>478</v>
      </c>
      <c r="D34" s="1174"/>
      <c r="E34" s="1173" t="s">
        <v>478</v>
      </c>
      <c r="F34" s="1174"/>
      <c r="G34" s="1173" t="s">
        <v>478</v>
      </c>
      <c r="H34" s="1174"/>
      <c r="I34" s="1173" t="s">
        <v>478</v>
      </c>
      <c r="J34" s="1174"/>
      <c r="K34" s="1173" t="s">
        <v>478</v>
      </c>
      <c r="L34" s="1174"/>
      <c r="M34" s="1173" t="s">
        <v>478</v>
      </c>
      <c r="N34" s="1174"/>
      <c r="P34" s="297" t="str">
        <f t="shared" ca="1" si="99"/>
        <v/>
      </c>
      <c r="Q34" s="297" t="str">
        <f t="shared" ca="1" si="98"/>
        <v/>
      </c>
      <c r="R34" s="297" t="str">
        <f t="shared" ca="1" si="98"/>
        <v/>
      </c>
      <c r="S34" s="298" t="str">
        <f t="shared" ca="1" si="98"/>
        <v/>
      </c>
      <c r="T34" s="297" t="str">
        <f t="shared" ca="1" si="98"/>
        <v/>
      </c>
      <c r="U34" s="297" t="str">
        <f t="shared" ca="1" si="98"/>
        <v/>
      </c>
      <c r="V34" s="1160" t="s">
        <v>503</v>
      </c>
      <c r="W34" s="1161"/>
      <c r="X34" s="424">
        <f ca="1">IF(OR(X30="",X31=""),0,SUM(X31+X32-X30))</f>
        <v>11481.039999999999</v>
      </c>
      <c r="Y34"/>
      <c r="AB34" s="299"/>
      <c r="AC34" s="358" t="str">
        <f>IF('Data Entry'!H18="","",'Data Entry'!H18)</f>
        <v/>
      </c>
      <c r="AD34" s="356" t="str">
        <f>IF('Data Entry'!G18="","",'Data Entry'!G18)</f>
        <v/>
      </c>
      <c r="AE34" s="363" t="str">
        <f>IF('Data Entry'!J18="","",'Data Entry'!J18)</f>
        <v/>
      </c>
      <c r="AF34" s="402" t="str">
        <f>IF('Data Entry'!I18="","",'Data Entry'!I18)</f>
        <v/>
      </c>
      <c r="AG34" s="300"/>
      <c r="AH34"/>
      <c r="AL34"/>
      <c r="AM34"/>
      <c r="AN34"/>
      <c r="AO34"/>
      <c r="AP34"/>
      <c r="AQ34"/>
      <c r="AR34"/>
      <c r="AS34"/>
      <c r="AT34"/>
      <c r="AU34"/>
      <c r="AV34"/>
      <c r="BL34" s="412" t="str">
        <f ca="1">IF(OR(BM34="",BM34=0),"",MAX(BL$5:BL33)+1)</f>
        <v/>
      </c>
      <c r="BM34" s="316" t="str">
        <f ca="1">IFERROR(INDEX($AJ$6:$AJ$17, ROWS(BM$4:$BM32)), IFERROR(INDEX($AN$6:$AN$17, ROWS(BM$4:$BM32)-ROWS($AJ$6:$AJ$17)), IFERROR(INDEX($AR$6:$AR$17, ROWS(BM$4:$BM32)-ROWS($AJ$6:$AJ$17)-ROWS($AN$6:$AN$17)),IFERROR(INDEX($AV$6:$AV$17, ROWS(BM$4:$BM32)-ROWS($AJ$6:$AJ$17)-ROWS($AN$6:$AN$17)-ROWS($AR$6:$AR$17)),IFERROR(INDEX($AZ$6:$AZ$17, ROWS(BM$4:$BM32)-ROWS($AJ$6:$AJ$17)-ROWS($AN$6:$AN$17)-ROWS($AR$6:$AR$17)-ROWS($AV$6:$AV$17)),IFERROR(INDEX($BD$6:$BD$17, ROWS(BM$4:$BM32)-ROWS($AJ$6:$AJ$17)-ROWS($AN$6:$AN$17)-ROWS($AR$6:$AR$17)-ROWS($AV$6:$AV$17)-ROWS($AZ$6:$AZ$17)),IFERROR(INDEX($BH$6:$BH$17, ROWS(BM$4:$BM32)-ROWS($AJ$6:$AJ$17)-ROWS($AN$6:$AN$17)-ROWS($AR$6:$AR$17)-ROWS($AV$6:$AV$17)-ROWS($AZ$6:$AZ$17)-ROWS($BD$6:$BD$17)), "")))))))</f>
        <v/>
      </c>
      <c r="BN34" s="316" t="str">
        <f t="shared" ca="1" si="30"/>
        <v/>
      </c>
      <c r="BO34" s="316" t="str">
        <f ca="1">IF(OR(BP34="",BP34=0),"",MAX(BO$5:BO33)+1)</f>
        <v/>
      </c>
      <c r="BP34" s="316" t="str">
        <f ca="1">IFERROR(INDEX($AK$6:$AK$17, ROWS($BP$4:BP32)), IFERROR(INDEX($AO$6:$AO$17, ROWS($BP$4:BP32)-ROWS($AK$6:$AK$17)), IFERROR(INDEX($AS$6:$AS$17, ROWS($BP$4:BP32)-ROWS($AK$6:$AK$17)-ROWS($AO$6:$AO$17)),IFERROR(INDEX($AW$6:$AW$17, ROWS($BP$4:BP32)-ROWS($AK$6:$AK$17)-ROWS($AO$6:$AO$17)-ROWS($AS$6:$AS$17)),IFERROR(INDEX($BA$6:$BA$17, ROWS($BP$4:BP32)-ROWS($AK$6:$AK$17)-ROWS($AO$6:$AO$17)-ROWS($AS$6:$AS$17)-ROWS($AW$6:$AW$17)),IFERROR(INDEX($BE$6:$BE$17, ROWS($BP$4:BP32)-ROWS($AK$6:$AK$17)-ROWS($AO$6:$AO$17)-ROWS($AS$6:$AS$17)-ROWS($AW$6:$AW$17)-ROWS($BA$6:$BA$17)),IFERROR(INDEX($BI$6:$BI$17, ROWS($BP$4:BP32)-ROWS($AK$6:$AK$17)-ROWS($AO$6:$AO$17)-ROWS($AS$6:$AS$17)-ROWS($AW$6:$AW$17)-ROWS($BA$6:$BA$17)-ROWS($BE$6:$BE$17)), "")))))))</f>
        <v/>
      </c>
      <c r="BQ34" s="316" t="str">
        <f t="shared" ca="1" si="31"/>
        <v/>
      </c>
      <c r="BR34" s="413" t="str">
        <f t="shared" ca="1" si="32"/>
        <v/>
      </c>
      <c r="BS34" s="412" t="str">
        <f ca="1">IF(OR(BT34="",BT34=0),"",MAX(BS$5:BS33)+1)</f>
        <v/>
      </c>
      <c r="BT34" s="316" t="str">
        <f ca="1">IFERROR(INDEX($AJ$22:$AJ$33, ROWS($BT$4:BT32)), IFERROR(INDEX($AN$22:$AN$33, ROWS($BT$4:BT32)-ROWS($AJ$22:$AJ$33)), IFERROR(INDEX($AR$22:$AR$33, ROWS($BT$4:BT32)-ROWS($AJ$22:$AJ$33)-ROWS($AN$22:$AN$33)),IFERROR(INDEX($AV$22:$AV$33, ROWS($BT$4:BT32)-ROWS($AJ$22:$AJ$33)-ROWS($AN$22:$AN$33)-ROWS($AR$22:$AR$33)),IFERROR(INDEX($AZ$22:$AZ$33, ROWS($BT$4:BT32)-ROWS($AJ$22:$AJ$33)-ROWS($AN$22:$AN$33)-ROWS($AR$22:$AR$33)-ROWS($AV$22:$AV$33)),IFERROR(INDEX($BD$22:$BD$33, ROWS($BT$4:BT32)-ROWS($AJ$22:$AJ$33)-ROWS($AN$22:$AN$33)-ROWS($AR$22:$AR$33)-ROWS($AV$22:$AV$33)-ROWS($AZ$22:$AZ$33)),IFERROR(INDEX($BH$22:$BH$33, ROWS($BT$4:BT32)-ROWS($AJ$22:$AJ$33)-ROWS($AN$22:$AN$33)-ROWS($AR$22:$AR$33)-ROWS($AV$22:$AV$33)-ROWS($AZ$22:$AZ$33)-ROWS($BD$22:$BD$33)), "")))))))</f>
        <v/>
      </c>
      <c r="BU34" s="316" t="str">
        <f t="shared" ca="1" si="33"/>
        <v/>
      </c>
      <c r="BV34" s="316" t="str">
        <f ca="1">IF(OR(BW34="",BW34=0),"",MAX(BV$5:BV33)+1)</f>
        <v/>
      </c>
      <c r="BW34" s="316" t="str">
        <f ca="1">IFERROR(INDEX($AK$22:$AK$33, ROWS($BW$4:BW32)), IFERROR(INDEX($AO$22:$AO$33, ROWS($BW$4:BW32)-ROWS($AK$22:$AK$33)), IFERROR(INDEX($AS$22:$AS$33, ROWS($BW$4:BW32)-ROWS($AK$22:$AK$33)-ROWS($AO$22:$AO$33)),IFERROR(INDEX($AW$22:$AW$33, ROWS($BW$4:BW32)-ROWS($AK$22:$AK$33)-ROWS($AO$22:$AO$33)-ROWS($AS$22:$AS$33)),IFERROR(INDEX($BA$22:$BA$33, ROWS($BW$4:BW32)-ROWS($AK$22:$AK$33)-ROWS($AO$22:$AO$33)-ROWS($AS$22:$AS$33)-ROWS($AW$22:$AW$33)),IFERROR(INDEX($BE$22:$BE$33, ROWS($BW$4:BW32)-ROWS($AK$22:$AK$33)-ROWS($AO$22:$AO$33)-ROWS($AS$22:$AS$33)-ROWS($AW$22:$AW$33)-ROWS($BA$22:$BA$33)),IFERROR(INDEX($BI$22:$BI$33, ROWS($BW$4:BW32)-ROWS($AK$22:$AK$33)-ROWS($AO$22:$AO$33)-ROWS($AS$22:$AS$33)-ROWS($AW$22:$AW$33)-ROWS($BA$22:$BA$33)-ROWS($BE$22:$BE$33)), "")))))))</f>
        <v/>
      </c>
      <c r="BX34" s="316" t="str">
        <f t="shared" ca="1" si="34"/>
        <v/>
      </c>
      <c r="BY34" s="413" t="str">
        <f t="shared" ca="1" si="35"/>
        <v/>
      </c>
      <c r="BZ34" s="412" t="str">
        <f ca="1">IF(OR(CA34="",CA34=0),"",MAX(BZ$5:BZ33)+1)</f>
        <v/>
      </c>
      <c r="CA34" s="316" t="str">
        <f ca="1">IFERROR(INDEX($AJ$38:$AJ$49, ROWS($CA$4:CA32)), IFERROR(INDEX($AN$38:$AN$49, ROWS($CA$4:CA32)-ROWS($AJ$38:$AJ$49)), IFERROR(INDEX($AR$38:$AR$49, ROWS($CA$4:CA32)-ROWS($AJ$38:$AJ$49)-ROWS($AN$38:$AN$49)),IFERROR(INDEX($AV$38:$AV$49, ROWS($CA$4:CA32)-ROWS($AJ$38:$AJ$49)-ROWS($AN$38:$AN$49)-ROWS($AR$38:$AR$49)),IFERROR(INDEX($AZ$38:$AZ$49, ROWS($CA$4:CA32)-ROWS($AJ$38:$AJ$49)-ROWS($AN$38:$AN$49)-ROWS($AR$38:$AR$49)-ROWS($AV$38:$AV$49)),IFERROR(INDEX($BD$38:$BD$49, ROWS($CA$4:CA32)-ROWS($AJ$38:$AJ$49)-ROWS($AN$38:$AN$49)-ROWS($AR$38:$AR$49)-ROWS($AV$38:$AV$49)-ROWS($AZ$38:$AZ$49)),IFERROR(INDEX($BH$38:$BH$49, ROWS($CA$4:CA32)-ROWS($AJ$38:$AJ$49)-ROWS($AN$38:$AN$49)-ROWS($AR$38:$AR$49)-ROWS($AV$38:$AV$49)-ROWS($AZ$38:$AZ$49)-ROWS($BD$38:$BD$49)), "")))))))</f>
        <v/>
      </c>
      <c r="CB34" s="316" t="str">
        <f t="shared" ca="1" si="36"/>
        <v/>
      </c>
      <c r="CC34" s="316" t="str">
        <f ca="1">IF(OR(CD34="",CD34=0),"",MAX(CC$5:CC33)+1)</f>
        <v/>
      </c>
      <c r="CD34" s="316" t="str">
        <f ca="1">IFERROR(INDEX($AK$38:$AK$49, ROWS($CD$4:CD32)), IFERROR(INDEX($AO$38:$AO$49, ROWS($CD$4:CD32)-ROWS($AK$38:$AK$49)), IFERROR(INDEX($AS$38:$AS$49, ROWS($CD$4:CD32)-ROWS($AK$38:$AK$49)-ROWS($AO$38:$AO$49)),IFERROR(INDEX($AW$38:$AW$49, ROWS($CD$4:CD32)-ROWS($AK$38:$AK$49)-ROWS($AO$38:$AO$49)-ROWS($AS$38:$AS$49)),IFERROR(INDEX($BA$38:$BA$49, ROWS($CD$4:CD32)-ROWS($AK$38:$AK$49)-ROWS($AO$38:$AO$49)-ROWS($AS$38:$AS$49)-ROWS($AW$38:$AW$49)),IFERROR(INDEX($BE$38:$BE$49, ROWS($CD$4:CD32)-ROWS($AK$38:$AK$49)-ROWS($AO$38:$AO$49)-ROWS($AS$38:$AS$49)-ROWS($AW$38:$AW$49)-ROWS($BA$38:$BA$49)),IFERROR(INDEX($BI$38:$BI$49, ROWS($CD$4:CD32)-ROWS($AK$38:$AK$49)-ROWS($AO$38:$AO$49)-ROWS($AS$38:$AS$49)-ROWS($AW$38:$AW$49)-ROWS($BA$38:$BA$49)-ROWS($BE$38:$BE$49)), "")))))))</f>
        <v/>
      </c>
      <c r="CE34" s="316" t="str">
        <f t="shared" ca="1" si="37"/>
        <v/>
      </c>
      <c r="CF34" s="413" t="str">
        <f t="shared" ca="1" si="38"/>
        <v/>
      </c>
      <c r="CG34" s="412" t="str">
        <f ca="1">IF(OR(CH34="",CH34=0),"",MAX(CG$5:CG33)+1)</f>
        <v/>
      </c>
      <c r="CH34" s="316" t="str">
        <f ca="1">IFERROR(INDEX($AJ$54:$AJ$65, ROWS($CH$4:CH32)), IFERROR(INDEX($AN$54:$AN$65, ROWS($CH$4:CH32)-ROWS($AJ$54:$AJ$65)), IFERROR(INDEX($AR$54:$AR$65, ROWS($CH$4:CH32)-ROWS($AJ$54:$AJ$65)-ROWS($AN$54:$AN$65)),IFERROR(INDEX($AV$54:$AV$65, ROWS($CH$4:CH32)-ROWS($AJ$54:$AJ$65)-ROWS($AN$54:$AN$65)-ROWS($AR$54:$AR$65)),IFERROR(INDEX($AZ$54:$AZ$65, ROWS($CH$4:CH32)-ROWS($AJ$54:$AJ$65)-ROWS($AN$54:$AN$65)-ROWS($AR$54:$AR$65)-ROWS($AV$54:$AV$65)),IFERROR(INDEX($BD$54:$BD$65, ROWS($CH$4:CH32)-ROWS($AJ$54:$AJ$65)-ROWS($AN$54:$AN$65)-ROWS($AR$54:$AR$65)-ROWS($AV$54:$AV$65)-ROWS($AZ$54:$AZ$65)),IFERROR(INDEX($BH$54:$BH$65, ROWS($CH$4:CH32)-ROWS($AJ$54:$AJ$65)-ROWS($AN$54:$AN$65)-ROWS($AR$54:$AR$65)-ROWS($AV$54:$AV$65)-ROWS($AZ$54:$AZ$65)-ROWS($BD$54:$BD$65)), "")))))))</f>
        <v/>
      </c>
      <c r="CI34" s="316" t="str">
        <f t="shared" ca="1" si="39"/>
        <v/>
      </c>
      <c r="CJ34" s="316" t="str">
        <f ca="1">IF(OR(CK34="",CK34=0),"",MAX(CJ$5:CJ33)+1)</f>
        <v/>
      </c>
      <c r="CK34" s="316" t="str">
        <f ca="1">IFERROR(INDEX($AK$54:$AK$65, ROWS($CK$4:CK32)), IFERROR(INDEX($AO$54:$AO$65, ROWS($CK$4:CK32)-ROWS($AK$54:$AK$65)), IFERROR(INDEX($AS$54:$AS$65, ROWS($CK$4:CK32)-ROWS($AK$54:$AK$65)-ROWS($AO$54:$AO$65)),IFERROR(INDEX($AW$54:$AW$65, ROWS($CK$4:CK32)-ROWS($AK$54:$AK$65)-ROWS($AO$54:$AO$65)-ROWS($AS$54:$AS$65)),IFERROR(INDEX($BA$54:$BA$65, ROWS($CK$4:CK32)-ROWS($AK$54:$AK$65)-ROWS($AO$54:$AO$65)-ROWS($AS$54:$AS$65)-ROWS($AW$54:$AW$65)),IFERROR(INDEX($BE$54:$BE$65, ROWS($CK$4:CK32)-ROWS($AK$54:$AK$65)-ROWS($AO$54:$AO$65)-ROWS($AS$54:$AS$65)-ROWS($AW$54:$AW$65)-ROWS($BA$54:$BA$65)),IFERROR(INDEX($BI$54:$BI$65, ROWS($CK$4:CK32)-ROWS($AK$54:$AK$65)-ROWS($AO$54:$AO$65)-ROWS($AS$54:$AS$65)-ROWS($AW$54:$AW$65)-ROWS($BA$54:$BA$65)-ROWS($BE$54:$BE$65)), "")))))))</f>
        <v/>
      </c>
      <c r="CL34" s="316" t="str">
        <f t="shared" ca="1" si="40"/>
        <v/>
      </c>
      <c r="CM34" s="413" t="str">
        <f t="shared" ca="1" si="41"/>
        <v/>
      </c>
      <c r="CN34" s="412" t="str">
        <f ca="1">IF(OR(CO34="",CO34=0),"",MAX(CN$5:CN33)+1)</f>
        <v/>
      </c>
      <c r="CO34" s="316" t="str">
        <f ca="1">IFERROR(INDEX($AJ$70:$AJ$81, ROWS($CO$4:CO32)), IFERROR(INDEX($AN$70:$AN$81, ROWS($CO$4:CO32)-ROWS($AJ$70:$AJ$81)), IFERROR(INDEX($AR$70:$AR$81, ROWS($CO$4:CO32)-ROWS($AJ$70:$AJ$81)-ROWS($AN$70:$AN$81)),IFERROR(INDEX($AV$70:$AV$81, ROWS($CO$4:CO32)-ROWS($AJ$70:$AJ$81)-ROWS($AN$70:$AN$81)-ROWS($AR$70:$AR$81)),IFERROR(INDEX($AZ$70:$AZ$81, ROWS($CO$4:CO32)-ROWS($AJ$70:$AJ$81)-ROWS($AN$70:$AN$81)-ROWS($AR$70:$AR$81)-ROWS($AV$70:$AV$81)),IFERROR(INDEX($BD$70:$BD$81, ROWS($CO$4:CO32)-ROWS($AJ$70:$AJ$81)-ROWS($AN$70:$AN$81)-ROWS($AR$70:$AR$81)-ROWS($AV$70:$AV$81)-ROWS($AZ$70:$AZ$81)),IFERROR(INDEX($BH$70:$BH$81, ROWS($CO$4:CO32)-ROWS($AJ$70:$AJ$81)-ROWS($AN$70:$AN$81)-ROWS($AR$70:$AR$81)-ROWS($AV$70:$AV$81)-ROWS($AZ$70:$AZ$81)-ROWS($BD$70:$BD$81)), "")))))))</f>
        <v/>
      </c>
      <c r="CP34" s="316" t="str">
        <f t="shared" ca="1" si="42"/>
        <v/>
      </c>
      <c r="CQ34" s="316" t="str">
        <f ca="1">IF(OR(CR34="",CR34=0),"",MAX(CQ$5:CQ33)+1)</f>
        <v/>
      </c>
      <c r="CR34" s="316" t="str">
        <f ca="1">IFERROR(INDEX($AK$70:$AK$81, ROWS($CR$4:CR32)), IFERROR(INDEX($AO$70:$AO$81, ROWS($CR$4:CR32)-ROWS($AK$70:$AK$81)), IFERROR(INDEX($AS$70:$AS$81, ROWS($CR$4:CR32)-ROWS($AK$70:$AK$81)-ROWS($AO$70:$AO$81)),IFERROR(INDEX($AW$70:$AW$81, ROWS($CR$4:CR32)-ROWS($AK$70:$AK$81)-ROWS($AO$70:$AO$81)-ROWS($AS$70:$AS$81)),IFERROR(INDEX($BA$70:$BA$81, ROWS($CR$4:CR32)-ROWS($AK$70:$AK$81)-ROWS($AO$70:$AO$81)-ROWS($AS$70:$AS$81)-ROWS($AW$70:$AW$81)),IFERROR(INDEX($BE$70:$BE$81, ROWS($CR$4:CR32)-ROWS($AK$70:$AK$81)-ROWS($AO$70:$AO$81)-ROWS($AS$70:$AS$81)-ROWS($AW$70:$AW$81)-ROWS($BA$70:$BA$81)),IFERROR(INDEX($BI$70:$BI$81, ROWS($CR$4:CR32)-ROWS($AK$70:$AK$81)-ROWS($AO$70:$AO$81)-ROWS($AS$70:$AS$81)-ROWS($AW$70:$AW$81)-ROWS($BA$70:$BA$81)-ROWS($BE$70:$BE$81)), "")))))))</f>
        <v/>
      </c>
      <c r="CS34" s="316" t="str">
        <f t="shared" ca="1" si="43"/>
        <v/>
      </c>
      <c r="CT34" s="413" t="str">
        <f t="shared" ca="1" si="44"/>
        <v/>
      </c>
      <c r="CU34" s="412" t="str">
        <f>IF(OR(CV34="",CV34=0),"",MAX(CU$5:CU33)+1)</f>
        <v/>
      </c>
      <c r="CV34" s="316" t="str">
        <f>IFERROR(INDEX($AJ$86:$AJ$97, ROWS($CV$4:CV32)), IFERROR(INDEX($AN$86:$AN$97, ROWS($CV$4:CV32)-ROWS($AJ$86:$AJ$97)), ""))</f>
        <v/>
      </c>
      <c r="CW34" s="316" t="str">
        <f t="shared" si="45"/>
        <v/>
      </c>
      <c r="CX34" s="316" t="str">
        <f>IF(OR(CY34="",CY34=0),"",MAX(CX$5:CX33)+1)</f>
        <v/>
      </c>
      <c r="CY34" s="316" t="str">
        <f>IFERROR(INDEX($AK$86:$AK$97, ROWS($CY$4:CY32)), IFERROR(INDEX($AO$86:$AO$97, ROWS($CY$4:CY32)-ROWS($AK$86:$AK$97)), ""))</f>
        <v/>
      </c>
      <c r="CZ34" s="316" t="str">
        <f t="shared" si="46"/>
        <v/>
      </c>
      <c r="DA34" s="413" t="str">
        <f t="shared" si="47"/>
        <v/>
      </c>
      <c r="DC34" s="438">
        <f ca="1">IF(OR(DD34="",DD34=0),"",MAX(DC$25:DC33)+1)</f>
        <v>6</v>
      </c>
      <c r="DD34" s="434" t="str">
        <f t="shared" ca="1" si="90"/>
        <v>Car 1 Gas</v>
      </c>
      <c r="DE34" s="413">
        <f t="shared" ca="1" si="91"/>
        <v>50</v>
      </c>
      <c r="DF34" s="431" t="str">
        <f ca="1">IF(OR(DG34="",DG34=0),"",MAX(DF$25:DF33)+1)</f>
        <v/>
      </c>
      <c r="DG34" s="412" t="str">
        <f t="shared" ca="1" si="92"/>
        <v/>
      </c>
      <c r="DH34" s="413" t="str">
        <f t="shared" ca="1" si="93"/>
        <v/>
      </c>
      <c r="DI34" s="412" t="str">
        <f t="shared" ca="1" si="94"/>
        <v/>
      </c>
      <c r="DJ34" s="413" t="str">
        <f t="shared" ca="1" si="95"/>
        <v/>
      </c>
      <c r="DK34" s="412" t="str">
        <f t="shared" ca="1" si="96"/>
        <v/>
      </c>
      <c r="DL34" s="413" t="str">
        <f t="shared" ca="1" si="97"/>
        <v/>
      </c>
    </row>
    <row r="35" spans="1:123" ht="15" customHeight="1" thickBot="1" x14ac:dyDescent="0.35">
      <c r="A35" s="291" t="str">
        <f>Year!A43</f>
        <v/>
      </c>
      <c r="B35" s="290" t="str">
        <f>IF(ISERROR(MATCH(A35,event_dates,0)),"",INDEX(events,MATCH(A35,event_dates,0)))</f>
        <v/>
      </c>
      <c r="C35" s="291" t="str">
        <f>Year!B43</f>
        <v/>
      </c>
      <c r="D35" s="290" t="str">
        <f>IF(ISERROR(MATCH(C35,event_dates,0)),"",INDEX(events,MATCH(C35,event_dates,0)))</f>
        <v/>
      </c>
      <c r="E35" s="289" t="s">
        <v>479</v>
      </c>
      <c r="F35" s="288"/>
      <c r="G35" s="287"/>
      <c r="H35" s="287"/>
      <c r="I35" s="287"/>
      <c r="J35" s="287"/>
      <c r="K35" s="287"/>
      <c r="L35" s="287"/>
      <c r="M35" s="287"/>
      <c r="N35" s="286"/>
      <c r="P35" s="295" t="str">
        <f>IF(DN106="","",DN106)</f>
        <v/>
      </c>
      <c r="Q35" s="295" t="str">
        <f t="shared" ref="Q35:U40" si="100">IF(DO106="","",DO106)</f>
        <v/>
      </c>
      <c r="R35" s="295" t="str">
        <f t="shared" si="100"/>
        <v/>
      </c>
      <c r="S35" s="296" t="str">
        <f t="shared" si="100"/>
        <v/>
      </c>
      <c r="T35" s="295" t="str">
        <f t="shared" si="100"/>
        <v/>
      </c>
      <c r="U35" s="295" t="str">
        <f t="shared" si="100"/>
        <v/>
      </c>
      <c r="V35" s="1156"/>
      <c r="W35" s="1157"/>
      <c r="X35" s="445"/>
      <c r="AC35" s="358" t="str">
        <f>IF('Data Entry'!H19="","",'Data Entry'!H19)</f>
        <v/>
      </c>
      <c r="AD35" s="356" t="str">
        <f>IF('Data Entry'!G19="","",'Data Entry'!G19)</f>
        <v/>
      </c>
      <c r="AE35" s="363" t="str">
        <f>IF('Data Entry'!J19="","",'Data Entry'!J19)</f>
        <v/>
      </c>
      <c r="AF35" s="402" t="str">
        <f>IF('Data Entry'!I19="","",'Data Entry'!I19)</f>
        <v/>
      </c>
      <c r="AI35" s="293"/>
      <c r="AJ35" s="293"/>
      <c r="AK35" s="293"/>
      <c r="AL35"/>
      <c r="AM35"/>
      <c r="AN35"/>
      <c r="AO35"/>
      <c r="AP35"/>
      <c r="AQ35"/>
      <c r="AR35"/>
      <c r="AS35"/>
      <c r="AT35"/>
      <c r="AU35"/>
      <c r="AV35"/>
      <c r="AW35" s="293"/>
      <c r="AX35" s="293"/>
      <c r="BL35" s="412" t="str">
        <f ca="1">IF(OR(BM35="",BM35=0),"",MAX(BL$5:BL34)+1)</f>
        <v/>
      </c>
      <c r="BM35" s="316" t="str">
        <f ca="1">IFERROR(INDEX($AJ$6:$AJ$17, ROWS(BM$4:$BM33)), IFERROR(INDEX($AN$6:$AN$17, ROWS(BM$4:$BM33)-ROWS($AJ$6:$AJ$17)), IFERROR(INDEX($AR$6:$AR$17, ROWS(BM$4:$BM33)-ROWS($AJ$6:$AJ$17)-ROWS($AN$6:$AN$17)),IFERROR(INDEX($AV$6:$AV$17, ROWS(BM$4:$BM33)-ROWS($AJ$6:$AJ$17)-ROWS($AN$6:$AN$17)-ROWS($AR$6:$AR$17)),IFERROR(INDEX($AZ$6:$AZ$17, ROWS(BM$4:$BM33)-ROWS($AJ$6:$AJ$17)-ROWS($AN$6:$AN$17)-ROWS($AR$6:$AR$17)-ROWS($AV$6:$AV$17)),IFERROR(INDEX($BD$6:$BD$17, ROWS(BM$4:$BM33)-ROWS($AJ$6:$AJ$17)-ROWS($AN$6:$AN$17)-ROWS($AR$6:$AR$17)-ROWS($AV$6:$AV$17)-ROWS($AZ$6:$AZ$17)),IFERROR(INDEX($BH$6:$BH$17, ROWS(BM$4:$BM33)-ROWS($AJ$6:$AJ$17)-ROWS($AN$6:$AN$17)-ROWS($AR$6:$AR$17)-ROWS($AV$6:$AV$17)-ROWS($AZ$6:$AZ$17)-ROWS($BD$6:$BD$17)), "")))))))</f>
        <v/>
      </c>
      <c r="BN35" s="316" t="str">
        <f t="shared" ca="1" si="30"/>
        <v/>
      </c>
      <c r="BO35" s="316" t="str">
        <f ca="1">IF(OR(BP35="",BP35=0),"",MAX(BO$5:BO34)+1)</f>
        <v/>
      </c>
      <c r="BP35" s="316" t="str">
        <f ca="1">IFERROR(INDEX($AK$6:$AK$17, ROWS($BP$4:BP33)), IFERROR(INDEX($AO$6:$AO$17, ROWS($BP$4:BP33)-ROWS($AK$6:$AK$17)), IFERROR(INDEX($AS$6:$AS$17, ROWS($BP$4:BP33)-ROWS($AK$6:$AK$17)-ROWS($AO$6:$AO$17)),IFERROR(INDEX($AW$6:$AW$17, ROWS($BP$4:BP33)-ROWS($AK$6:$AK$17)-ROWS($AO$6:$AO$17)-ROWS($AS$6:$AS$17)),IFERROR(INDEX($BA$6:$BA$17, ROWS($BP$4:BP33)-ROWS($AK$6:$AK$17)-ROWS($AO$6:$AO$17)-ROWS($AS$6:$AS$17)-ROWS($AW$6:$AW$17)),IFERROR(INDEX($BE$6:$BE$17, ROWS($BP$4:BP33)-ROWS($AK$6:$AK$17)-ROWS($AO$6:$AO$17)-ROWS($AS$6:$AS$17)-ROWS($AW$6:$AW$17)-ROWS($BA$6:$BA$17)),IFERROR(INDEX($BI$6:$BI$17, ROWS($BP$4:BP33)-ROWS($AK$6:$AK$17)-ROWS($AO$6:$AO$17)-ROWS($AS$6:$AS$17)-ROWS($AW$6:$AW$17)-ROWS($BA$6:$BA$17)-ROWS($BE$6:$BE$17)), "")))))))</f>
        <v/>
      </c>
      <c r="BQ35" s="316" t="str">
        <f t="shared" ca="1" si="31"/>
        <v/>
      </c>
      <c r="BR35" s="413" t="str">
        <f t="shared" ca="1" si="32"/>
        <v/>
      </c>
      <c r="BS35" s="412" t="str">
        <f ca="1">IF(OR(BT35="",BT35=0),"",MAX(BS$5:BS34)+1)</f>
        <v/>
      </c>
      <c r="BT35" s="316" t="str">
        <f ca="1">IFERROR(INDEX($AJ$22:$AJ$33, ROWS($BT$4:BT33)), IFERROR(INDEX($AN$22:$AN$33, ROWS($BT$4:BT33)-ROWS($AJ$22:$AJ$33)), IFERROR(INDEX($AR$22:$AR$33, ROWS($BT$4:BT33)-ROWS($AJ$22:$AJ$33)-ROWS($AN$22:$AN$33)),IFERROR(INDEX($AV$22:$AV$33, ROWS($BT$4:BT33)-ROWS($AJ$22:$AJ$33)-ROWS($AN$22:$AN$33)-ROWS($AR$22:$AR$33)),IFERROR(INDEX($AZ$22:$AZ$33, ROWS($BT$4:BT33)-ROWS($AJ$22:$AJ$33)-ROWS($AN$22:$AN$33)-ROWS($AR$22:$AR$33)-ROWS($AV$22:$AV$33)),IFERROR(INDEX($BD$22:$BD$33, ROWS($BT$4:BT33)-ROWS($AJ$22:$AJ$33)-ROWS($AN$22:$AN$33)-ROWS($AR$22:$AR$33)-ROWS($AV$22:$AV$33)-ROWS($AZ$22:$AZ$33)),IFERROR(INDEX($BH$22:$BH$33, ROWS($BT$4:BT33)-ROWS($AJ$22:$AJ$33)-ROWS($AN$22:$AN$33)-ROWS($AR$22:$AR$33)-ROWS($AV$22:$AV$33)-ROWS($AZ$22:$AZ$33)-ROWS($BD$22:$BD$33)), "")))))))</f>
        <v/>
      </c>
      <c r="BU35" s="316" t="str">
        <f t="shared" ca="1" si="33"/>
        <v/>
      </c>
      <c r="BV35" s="316" t="str">
        <f ca="1">IF(OR(BW35="",BW35=0),"",MAX(BV$5:BV34)+1)</f>
        <v/>
      </c>
      <c r="BW35" s="316" t="str">
        <f ca="1">IFERROR(INDEX($AK$22:$AK$33, ROWS($BW$4:BW33)), IFERROR(INDEX($AO$22:$AO$33, ROWS($BW$4:BW33)-ROWS($AK$22:$AK$33)), IFERROR(INDEX($AS$22:$AS$33, ROWS($BW$4:BW33)-ROWS($AK$22:$AK$33)-ROWS($AO$22:$AO$33)),IFERROR(INDEX($AW$22:$AW$33, ROWS($BW$4:BW33)-ROWS($AK$22:$AK$33)-ROWS($AO$22:$AO$33)-ROWS($AS$22:$AS$33)),IFERROR(INDEX($BA$22:$BA$33, ROWS($BW$4:BW33)-ROWS($AK$22:$AK$33)-ROWS($AO$22:$AO$33)-ROWS($AS$22:$AS$33)-ROWS($AW$22:$AW$33)),IFERROR(INDEX($BE$22:$BE$33, ROWS($BW$4:BW33)-ROWS($AK$22:$AK$33)-ROWS($AO$22:$AO$33)-ROWS($AS$22:$AS$33)-ROWS($AW$22:$AW$33)-ROWS($BA$22:$BA$33)),IFERROR(INDEX($BI$22:$BI$33, ROWS($BW$4:BW33)-ROWS($AK$22:$AK$33)-ROWS($AO$22:$AO$33)-ROWS($AS$22:$AS$33)-ROWS($AW$22:$AW$33)-ROWS($BA$22:$BA$33)-ROWS($BE$22:$BE$33)), "")))))))</f>
        <v/>
      </c>
      <c r="BX35" s="316" t="str">
        <f t="shared" ca="1" si="34"/>
        <v/>
      </c>
      <c r="BY35" s="413" t="str">
        <f t="shared" ca="1" si="35"/>
        <v/>
      </c>
      <c r="BZ35" s="412" t="str">
        <f ca="1">IF(OR(CA35="",CA35=0),"",MAX(BZ$5:BZ34)+1)</f>
        <v/>
      </c>
      <c r="CA35" s="316" t="str">
        <f ca="1">IFERROR(INDEX($AJ$38:$AJ$49, ROWS($CA$4:CA33)), IFERROR(INDEX($AN$38:$AN$49, ROWS($CA$4:CA33)-ROWS($AJ$38:$AJ$49)), IFERROR(INDEX($AR$38:$AR$49, ROWS($CA$4:CA33)-ROWS($AJ$38:$AJ$49)-ROWS($AN$38:$AN$49)),IFERROR(INDEX($AV$38:$AV$49, ROWS($CA$4:CA33)-ROWS($AJ$38:$AJ$49)-ROWS($AN$38:$AN$49)-ROWS($AR$38:$AR$49)),IFERROR(INDEX($AZ$38:$AZ$49, ROWS($CA$4:CA33)-ROWS($AJ$38:$AJ$49)-ROWS($AN$38:$AN$49)-ROWS($AR$38:$AR$49)-ROWS($AV$38:$AV$49)),IFERROR(INDEX($BD$38:$BD$49, ROWS($CA$4:CA33)-ROWS($AJ$38:$AJ$49)-ROWS($AN$38:$AN$49)-ROWS($AR$38:$AR$49)-ROWS($AV$38:$AV$49)-ROWS($AZ$38:$AZ$49)),IFERROR(INDEX($BH$38:$BH$49, ROWS($CA$4:CA33)-ROWS($AJ$38:$AJ$49)-ROWS($AN$38:$AN$49)-ROWS($AR$38:$AR$49)-ROWS($AV$38:$AV$49)-ROWS($AZ$38:$AZ$49)-ROWS($BD$38:$BD$49)), "")))))))</f>
        <v/>
      </c>
      <c r="CB35" s="316" t="str">
        <f t="shared" ca="1" si="36"/>
        <v/>
      </c>
      <c r="CC35" s="316" t="str">
        <f ca="1">IF(OR(CD35="",CD35=0),"",MAX(CC$5:CC34)+1)</f>
        <v/>
      </c>
      <c r="CD35" s="316" t="str">
        <f ca="1">IFERROR(INDEX($AK$38:$AK$49, ROWS($CD$4:CD33)), IFERROR(INDEX($AO$38:$AO$49, ROWS($CD$4:CD33)-ROWS($AK$38:$AK$49)), IFERROR(INDEX($AS$38:$AS$49, ROWS($CD$4:CD33)-ROWS($AK$38:$AK$49)-ROWS($AO$38:$AO$49)),IFERROR(INDEX($AW$38:$AW$49, ROWS($CD$4:CD33)-ROWS($AK$38:$AK$49)-ROWS($AO$38:$AO$49)-ROWS($AS$38:$AS$49)),IFERROR(INDEX($BA$38:$BA$49, ROWS($CD$4:CD33)-ROWS($AK$38:$AK$49)-ROWS($AO$38:$AO$49)-ROWS($AS$38:$AS$49)-ROWS($AW$38:$AW$49)),IFERROR(INDEX($BE$38:$BE$49, ROWS($CD$4:CD33)-ROWS($AK$38:$AK$49)-ROWS($AO$38:$AO$49)-ROWS($AS$38:$AS$49)-ROWS($AW$38:$AW$49)-ROWS($BA$38:$BA$49)),IFERROR(INDEX($BI$38:$BI$49, ROWS($CD$4:CD33)-ROWS($AK$38:$AK$49)-ROWS($AO$38:$AO$49)-ROWS($AS$38:$AS$49)-ROWS($AW$38:$AW$49)-ROWS($BA$38:$BA$49)-ROWS($BE$38:$BE$49)), "")))))))</f>
        <v/>
      </c>
      <c r="CE35" s="316" t="str">
        <f t="shared" ca="1" si="37"/>
        <v/>
      </c>
      <c r="CF35" s="413" t="str">
        <f t="shared" ca="1" si="38"/>
        <v/>
      </c>
      <c r="CG35" s="412" t="str">
        <f ca="1">IF(OR(CH35="",CH35=0),"",MAX(CG$5:CG34)+1)</f>
        <v/>
      </c>
      <c r="CH35" s="316" t="str">
        <f ca="1">IFERROR(INDEX($AJ$54:$AJ$65, ROWS($CH$4:CH33)), IFERROR(INDEX($AN$54:$AN$65, ROWS($CH$4:CH33)-ROWS($AJ$54:$AJ$65)), IFERROR(INDEX($AR$54:$AR$65, ROWS($CH$4:CH33)-ROWS($AJ$54:$AJ$65)-ROWS($AN$54:$AN$65)),IFERROR(INDEX($AV$54:$AV$65, ROWS($CH$4:CH33)-ROWS($AJ$54:$AJ$65)-ROWS($AN$54:$AN$65)-ROWS($AR$54:$AR$65)),IFERROR(INDEX($AZ$54:$AZ$65, ROWS($CH$4:CH33)-ROWS($AJ$54:$AJ$65)-ROWS($AN$54:$AN$65)-ROWS($AR$54:$AR$65)-ROWS($AV$54:$AV$65)),IFERROR(INDEX($BD$54:$BD$65, ROWS($CH$4:CH33)-ROWS($AJ$54:$AJ$65)-ROWS($AN$54:$AN$65)-ROWS($AR$54:$AR$65)-ROWS($AV$54:$AV$65)-ROWS($AZ$54:$AZ$65)),IFERROR(INDEX($BH$54:$BH$65, ROWS($CH$4:CH33)-ROWS($AJ$54:$AJ$65)-ROWS($AN$54:$AN$65)-ROWS($AR$54:$AR$65)-ROWS($AV$54:$AV$65)-ROWS($AZ$54:$AZ$65)-ROWS($BD$54:$BD$65)), "")))))))</f>
        <v/>
      </c>
      <c r="CI35" s="316" t="str">
        <f t="shared" ca="1" si="39"/>
        <v/>
      </c>
      <c r="CJ35" s="316" t="str">
        <f ca="1">IF(OR(CK35="",CK35=0),"",MAX(CJ$5:CJ34)+1)</f>
        <v/>
      </c>
      <c r="CK35" s="316" t="str">
        <f ca="1">IFERROR(INDEX($AK$54:$AK$65, ROWS($CK$4:CK33)), IFERROR(INDEX($AO$54:$AO$65, ROWS($CK$4:CK33)-ROWS($AK$54:$AK$65)), IFERROR(INDEX($AS$54:$AS$65, ROWS($CK$4:CK33)-ROWS($AK$54:$AK$65)-ROWS($AO$54:$AO$65)),IFERROR(INDEX($AW$54:$AW$65, ROWS($CK$4:CK33)-ROWS($AK$54:$AK$65)-ROWS($AO$54:$AO$65)-ROWS($AS$54:$AS$65)),IFERROR(INDEX($BA$54:$BA$65, ROWS($CK$4:CK33)-ROWS($AK$54:$AK$65)-ROWS($AO$54:$AO$65)-ROWS($AS$54:$AS$65)-ROWS($AW$54:$AW$65)),IFERROR(INDEX($BE$54:$BE$65, ROWS($CK$4:CK33)-ROWS($AK$54:$AK$65)-ROWS($AO$54:$AO$65)-ROWS($AS$54:$AS$65)-ROWS($AW$54:$AW$65)-ROWS($BA$54:$BA$65)),IFERROR(INDEX($BI$54:$BI$65, ROWS($CK$4:CK33)-ROWS($AK$54:$AK$65)-ROWS($AO$54:$AO$65)-ROWS($AS$54:$AS$65)-ROWS($AW$54:$AW$65)-ROWS($BA$54:$BA$65)-ROWS($BE$54:$BE$65)), "")))))))</f>
        <v/>
      </c>
      <c r="CL35" s="316" t="str">
        <f t="shared" ca="1" si="40"/>
        <v/>
      </c>
      <c r="CM35" s="413" t="str">
        <f t="shared" ca="1" si="41"/>
        <v/>
      </c>
      <c r="CN35" s="412" t="str">
        <f ca="1">IF(OR(CO35="",CO35=0),"",MAX(CN$5:CN34)+1)</f>
        <v/>
      </c>
      <c r="CO35" s="316" t="str">
        <f ca="1">IFERROR(INDEX($AJ$70:$AJ$81, ROWS($CO$4:CO33)), IFERROR(INDEX($AN$70:$AN$81, ROWS($CO$4:CO33)-ROWS($AJ$70:$AJ$81)), IFERROR(INDEX($AR$70:$AR$81, ROWS($CO$4:CO33)-ROWS($AJ$70:$AJ$81)-ROWS($AN$70:$AN$81)),IFERROR(INDEX($AV$70:$AV$81, ROWS($CO$4:CO33)-ROWS($AJ$70:$AJ$81)-ROWS($AN$70:$AN$81)-ROWS($AR$70:$AR$81)),IFERROR(INDEX($AZ$70:$AZ$81, ROWS($CO$4:CO33)-ROWS($AJ$70:$AJ$81)-ROWS($AN$70:$AN$81)-ROWS($AR$70:$AR$81)-ROWS($AV$70:$AV$81)),IFERROR(INDEX($BD$70:$BD$81, ROWS($CO$4:CO33)-ROWS($AJ$70:$AJ$81)-ROWS($AN$70:$AN$81)-ROWS($AR$70:$AR$81)-ROWS($AV$70:$AV$81)-ROWS($AZ$70:$AZ$81)),IFERROR(INDEX($BH$70:$BH$81, ROWS($CO$4:CO33)-ROWS($AJ$70:$AJ$81)-ROWS($AN$70:$AN$81)-ROWS($AR$70:$AR$81)-ROWS($AV$70:$AV$81)-ROWS($AZ$70:$AZ$81)-ROWS($BD$70:$BD$81)), "")))))))</f>
        <v/>
      </c>
      <c r="CP35" s="316" t="str">
        <f t="shared" ca="1" si="42"/>
        <v/>
      </c>
      <c r="CQ35" s="316" t="str">
        <f ca="1">IF(OR(CR35="",CR35=0),"",MAX(CQ$5:CQ34)+1)</f>
        <v/>
      </c>
      <c r="CR35" s="316" t="str">
        <f ca="1">IFERROR(INDEX($AK$70:$AK$81, ROWS($CR$4:CR33)), IFERROR(INDEX($AO$70:$AO$81, ROWS($CR$4:CR33)-ROWS($AK$70:$AK$81)), IFERROR(INDEX($AS$70:$AS$81, ROWS($CR$4:CR33)-ROWS($AK$70:$AK$81)-ROWS($AO$70:$AO$81)),IFERROR(INDEX($AW$70:$AW$81, ROWS($CR$4:CR33)-ROWS($AK$70:$AK$81)-ROWS($AO$70:$AO$81)-ROWS($AS$70:$AS$81)),IFERROR(INDEX($BA$70:$BA$81, ROWS($CR$4:CR33)-ROWS($AK$70:$AK$81)-ROWS($AO$70:$AO$81)-ROWS($AS$70:$AS$81)-ROWS($AW$70:$AW$81)),IFERROR(INDEX($BE$70:$BE$81, ROWS($CR$4:CR33)-ROWS($AK$70:$AK$81)-ROWS($AO$70:$AO$81)-ROWS($AS$70:$AS$81)-ROWS($AW$70:$AW$81)-ROWS($BA$70:$BA$81)),IFERROR(INDEX($BI$70:$BI$81, ROWS($CR$4:CR33)-ROWS($AK$70:$AK$81)-ROWS($AO$70:$AO$81)-ROWS($AS$70:$AS$81)-ROWS($AW$70:$AW$81)-ROWS($BA$70:$BA$81)-ROWS($BE$70:$BE$81)), "")))))))</f>
        <v/>
      </c>
      <c r="CS35" s="316" t="str">
        <f t="shared" ca="1" si="43"/>
        <v/>
      </c>
      <c r="CT35" s="413" t="str">
        <f t="shared" ca="1" si="44"/>
        <v/>
      </c>
      <c r="CU35" s="412" t="str">
        <f>IF(OR(CV35="",CV35=0),"",MAX(CU$5:CU34)+1)</f>
        <v/>
      </c>
      <c r="CV35" s="316" t="str">
        <f>IFERROR(INDEX($AJ$86:$AJ$97, ROWS($CV$4:CV33)), IFERROR(INDEX($AN$86:$AN$97, ROWS($CV$4:CV33)-ROWS($AJ$86:$AJ$97)), ""))</f>
        <v/>
      </c>
      <c r="CW35" s="316" t="str">
        <f t="shared" si="45"/>
        <v/>
      </c>
      <c r="CX35" s="316" t="str">
        <f>IF(OR(CY35="",CY35=0),"",MAX(CX$5:CX34)+1)</f>
        <v/>
      </c>
      <c r="CY35" s="316" t="str">
        <f>IFERROR(INDEX($AK$86:$AK$97, ROWS($CY$4:CY33)), IFERROR(INDEX($AO$86:$AO$97, ROWS($CY$4:CY33)-ROWS($AK$86:$AK$97)), ""))</f>
        <v/>
      </c>
      <c r="CZ35" s="316" t="str">
        <f t="shared" si="46"/>
        <v/>
      </c>
      <c r="DA35" s="413" t="str">
        <f t="shared" si="47"/>
        <v/>
      </c>
      <c r="DC35" s="438" t="str">
        <f ca="1">IF(OR(DD35="",DD35=0),"",MAX(DC$25:DC34)+1)</f>
        <v/>
      </c>
      <c r="DD35" s="434" t="str">
        <f t="shared" ca="1" si="90"/>
        <v/>
      </c>
      <c r="DE35" s="413" t="str">
        <f t="shared" ca="1" si="91"/>
        <v/>
      </c>
      <c r="DF35" s="431" t="str">
        <f ca="1">IF(OR(DG35="",DG35=0),"",MAX(DF$25:DF34)+1)</f>
        <v/>
      </c>
      <c r="DG35" s="412" t="str">
        <f t="shared" ca="1" si="92"/>
        <v/>
      </c>
      <c r="DH35" s="413" t="str">
        <f t="shared" ca="1" si="93"/>
        <v/>
      </c>
      <c r="DI35" s="412" t="str">
        <f t="shared" ca="1" si="94"/>
        <v/>
      </c>
      <c r="DJ35" s="413" t="str">
        <f t="shared" ca="1" si="95"/>
        <v/>
      </c>
      <c r="DK35" s="412" t="str">
        <f t="shared" ca="1" si="96"/>
        <v/>
      </c>
      <c r="DL35" s="413" t="str">
        <f t="shared" ca="1" si="97"/>
        <v/>
      </c>
      <c r="DN35" s="292"/>
      <c r="DO35" s="292"/>
      <c r="DP35" s="292"/>
      <c r="DQ35" s="292"/>
      <c r="DR35" s="292"/>
      <c r="DS35" s="292"/>
    </row>
    <row r="36" spans="1:123" s="278" customFormat="1" ht="15" customHeight="1" x14ac:dyDescent="0.3">
      <c r="A36" s="1181" t="str">
        <f ca="1">IF(ISERROR(MATCH(A35,event_dates,0)+MATCH(A35,OFFSET(event_dates,MATCH(A35,event_dates,0),0,500,1),0)),"",INDEX(events,MATCH(A35,event_dates,0)+MATCH(A35,OFFSET(event_dates,MATCH(A35,event_dates,0),0,500,1),0)))</f>
        <v/>
      </c>
      <c r="B36" s="1182"/>
      <c r="C36" s="1181" t="str">
        <f ca="1">IF(ISERROR(MATCH(C35,event_dates,0)+MATCH(C35,OFFSET(event_dates,MATCH(C35,event_dates,0),0,500,1),0)),"",INDEX(events,MATCH(C35,event_dates,0)+MATCH(C35,OFFSET(event_dates,MATCH(C35,event_dates,0),0,500,1),0)))</f>
        <v/>
      </c>
      <c r="D36" s="1182"/>
      <c r="E36" s="284"/>
      <c r="F36" s="283"/>
      <c r="G36" s="283"/>
      <c r="H36" s="283"/>
      <c r="I36" s="283"/>
      <c r="J36" s="283"/>
      <c r="K36" s="283"/>
      <c r="L36" s="283"/>
      <c r="M36" s="283"/>
      <c r="N36" s="285"/>
      <c r="P36" s="295" t="str">
        <f t="shared" ref="P36:P40" si="101">IF(DN107="","",DN107)</f>
        <v/>
      </c>
      <c r="Q36" s="295" t="str">
        <f t="shared" si="100"/>
        <v/>
      </c>
      <c r="R36" s="295" t="str">
        <f t="shared" si="100"/>
        <v/>
      </c>
      <c r="S36" s="296" t="str">
        <f t="shared" si="100"/>
        <v/>
      </c>
      <c r="T36" s="295" t="str">
        <f t="shared" si="100"/>
        <v/>
      </c>
      <c r="U36" s="295" t="str">
        <f t="shared" si="100"/>
        <v/>
      </c>
      <c r="V36" s="1158" t="s">
        <v>502</v>
      </c>
      <c r="W36" s="1159"/>
      <c r="X36" s="445">
        <f>IF(DP112="",0,DP112)</f>
        <v>0</v>
      </c>
      <c r="Y36"/>
      <c r="AB36" s="261"/>
      <c r="AC36" s="358" t="str">
        <f>IF('Data Entry'!H20="","",'Data Entry'!H20)</f>
        <v/>
      </c>
      <c r="AD36" s="356" t="str">
        <f>IF('Data Entry'!G20="","",'Data Entry'!G20)</f>
        <v/>
      </c>
      <c r="AE36" s="363" t="str">
        <f>IF('Data Entry'!J20="","",'Data Entry'!J20)</f>
        <v/>
      </c>
      <c r="AF36" s="402" t="str">
        <f>IF('Data Entry'!I20="","",'Data Entry'!I20)</f>
        <v/>
      </c>
      <c r="AG36" s="301"/>
      <c r="AH36"/>
      <c r="AI36" s="1153">
        <f>IF(A17="","",--TEXT(A17,"dd"))</f>
        <v>15</v>
      </c>
      <c r="AJ36" s="1154"/>
      <c r="AK36" s="1154"/>
      <c r="AL36" s="1155"/>
      <c r="AM36" s="1153">
        <f>IF(C17="","",--TEXT(C17,"dd"))</f>
        <v>16</v>
      </c>
      <c r="AN36" s="1154"/>
      <c r="AO36" s="1154"/>
      <c r="AP36" s="1155"/>
      <c r="AQ36" s="1153">
        <f>IF(E17="","",--TEXT(E17,"dd"))</f>
        <v>17</v>
      </c>
      <c r="AR36" s="1154"/>
      <c r="AS36" s="1154"/>
      <c r="AT36" s="1155"/>
      <c r="AU36" s="1153">
        <f>IF(G17="","",--TEXT(G17,"dd"))</f>
        <v>18</v>
      </c>
      <c r="AV36" s="1154"/>
      <c r="AW36" s="1154"/>
      <c r="AX36" s="1155"/>
      <c r="AY36" s="1153">
        <f>IF(I17="","",--TEXT(I17,"dd"))</f>
        <v>19</v>
      </c>
      <c r="AZ36" s="1154"/>
      <c r="BA36" s="1154"/>
      <c r="BB36" s="1155"/>
      <c r="BC36" s="1153">
        <f>IF(K17="","",--TEXT(K17,"dd"))</f>
        <v>20</v>
      </c>
      <c r="BD36" s="1154"/>
      <c r="BE36" s="1154"/>
      <c r="BF36" s="1155"/>
      <c r="BG36" s="1153">
        <f>IF(M17="","",--TEXT(M17,"dd"))</f>
        <v>21</v>
      </c>
      <c r="BH36" s="1154"/>
      <c r="BI36" s="1154"/>
      <c r="BJ36" s="1155"/>
      <c r="BL36" s="412" t="str">
        <f ca="1">IF(OR(BM36="",BM36=0),"",MAX(BL$5:BL35)+1)</f>
        <v/>
      </c>
      <c r="BM36" s="316" t="str">
        <f ca="1">IFERROR(INDEX($AJ$6:$AJ$17, ROWS(BM$4:$BM34)), IFERROR(INDEX($AN$6:$AN$17, ROWS(BM$4:$BM34)-ROWS($AJ$6:$AJ$17)), IFERROR(INDEX($AR$6:$AR$17, ROWS(BM$4:$BM34)-ROWS($AJ$6:$AJ$17)-ROWS($AN$6:$AN$17)),IFERROR(INDEX($AV$6:$AV$17, ROWS(BM$4:$BM34)-ROWS($AJ$6:$AJ$17)-ROWS($AN$6:$AN$17)-ROWS($AR$6:$AR$17)),IFERROR(INDEX($AZ$6:$AZ$17, ROWS(BM$4:$BM34)-ROWS($AJ$6:$AJ$17)-ROWS($AN$6:$AN$17)-ROWS($AR$6:$AR$17)-ROWS($AV$6:$AV$17)),IFERROR(INDEX($BD$6:$BD$17, ROWS(BM$4:$BM34)-ROWS($AJ$6:$AJ$17)-ROWS($AN$6:$AN$17)-ROWS($AR$6:$AR$17)-ROWS($AV$6:$AV$17)-ROWS($AZ$6:$AZ$17)),IFERROR(INDEX($BH$6:$BH$17, ROWS(BM$4:$BM34)-ROWS($AJ$6:$AJ$17)-ROWS($AN$6:$AN$17)-ROWS($AR$6:$AR$17)-ROWS($AV$6:$AV$17)-ROWS($AZ$6:$AZ$17)-ROWS($BD$6:$BD$17)), "")))))))</f>
        <v/>
      </c>
      <c r="BN36" s="316" t="str">
        <f t="shared" ca="1" si="30"/>
        <v/>
      </c>
      <c r="BO36" s="316" t="str">
        <f ca="1">IF(OR(BP36="",BP36=0),"",MAX(BO$5:BO35)+1)</f>
        <v/>
      </c>
      <c r="BP36" s="316" t="str">
        <f ca="1">IFERROR(INDEX($AK$6:$AK$17, ROWS($BP$4:BP34)), IFERROR(INDEX($AO$6:$AO$17, ROWS($BP$4:BP34)-ROWS($AK$6:$AK$17)), IFERROR(INDEX($AS$6:$AS$17, ROWS($BP$4:BP34)-ROWS($AK$6:$AK$17)-ROWS($AO$6:$AO$17)),IFERROR(INDEX($AW$6:$AW$17, ROWS($BP$4:BP34)-ROWS($AK$6:$AK$17)-ROWS($AO$6:$AO$17)-ROWS($AS$6:$AS$17)),IFERROR(INDEX($BA$6:$BA$17, ROWS($BP$4:BP34)-ROWS($AK$6:$AK$17)-ROWS($AO$6:$AO$17)-ROWS($AS$6:$AS$17)-ROWS($AW$6:$AW$17)),IFERROR(INDEX($BE$6:$BE$17, ROWS($BP$4:BP34)-ROWS($AK$6:$AK$17)-ROWS($AO$6:$AO$17)-ROWS($AS$6:$AS$17)-ROWS($AW$6:$AW$17)-ROWS($BA$6:$BA$17)),IFERROR(INDEX($BI$6:$BI$17, ROWS($BP$4:BP34)-ROWS($AK$6:$AK$17)-ROWS($AO$6:$AO$17)-ROWS($AS$6:$AS$17)-ROWS($AW$6:$AW$17)-ROWS($BA$6:$BA$17)-ROWS($BE$6:$BE$17)), "")))))))</f>
        <v/>
      </c>
      <c r="BQ36" s="316" t="str">
        <f t="shared" ca="1" si="31"/>
        <v/>
      </c>
      <c r="BR36" s="413" t="str">
        <f t="shared" ca="1" si="32"/>
        <v/>
      </c>
      <c r="BS36" s="412" t="str">
        <f ca="1">IF(OR(BT36="",BT36=0),"",MAX(BS$5:BS35)+1)</f>
        <v/>
      </c>
      <c r="BT36" s="316" t="str">
        <f ca="1">IFERROR(INDEX($AJ$22:$AJ$33, ROWS($BT$4:BT34)), IFERROR(INDEX($AN$22:$AN$33, ROWS($BT$4:BT34)-ROWS($AJ$22:$AJ$33)), IFERROR(INDEX($AR$22:$AR$33, ROWS($BT$4:BT34)-ROWS($AJ$22:$AJ$33)-ROWS($AN$22:$AN$33)),IFERROR(INDEX($AV$22:$AV$33, ROWS($BT$4:BT34)-ROWS($AJ$22:$AJ$33)-ROWS($AN$22:$AN$33)-ROWS($AR$22:$AR$33)),IFERROR(INDEX($AZ$22:$AZ$33, ROWS($BT$4:BT34)-ROWS($AJ$22:$AJ$33)-ROWS($AN$22:$AN$33)-ROWS($AR$22:$AR$33)-ROWS($AV$22:$AV$33)),IFERROR(INDEX($BD$22:$BD$33, ROWS($BT$4:BT34)-ROWS($AJ$22:$AJ$33)-ROWS($AN$22:$AN$33)-ROWS($AR$22:$AR$33)-ROWS($AV$22:$AV$33)-ROWS($AZ$22:$AZ$33)),IFERROR(INDEX($BH$22:$BH$33, ROWS($BT$4:BT34)-ROWS($AJ$22:$AJ$33)-ROWS($AN$22:$AN$33)-ROWS($AR$22:$AR$33)-ROWS($AV$22:$AV$33)-ROWS($AZ$22:$AZ$33)-ROWS($BD$22:$BD$33)), "")))))))</f>
        <v/>
      </c>
      <c r="BU36" s="316" t="str">
        <f t="shared" ca="1" si="33"/>
        <v/>
      </c>
      <c r="BV36" s="316" t="str">
        <f ca="1">IF(OR(BW36="",BW36=0),"",MAX(BV$5:BV35)+1)</f>
        <v/>
      </c>
      <c r="BW36" s="316" t="str">
        <f ca="1">IFERROR(INDEX($AK$22:$AK$33, ROWS($BW$4:BW34)), IFERROR(INDEX($AO$22:$AO$33, ROWS($BW$4:BW34)-ROWS($AK$22:$AK$33)), IFERROR(INDEX($AS$22:$AS$33, ROWS($BW$4:BW34)-ROWS($AK$22:$AK$33)-ROWS($AO$22:$AO$33)),IFERROR(INDEX($AW$22:$AW$33, ROWS($BW$4:BW34)-ROWS($AK$22:$AK$33)-ROWS($AO$22:$AO$33)-ROWS($AS$22:$AS$33)),IFERROR(INDEX($BA$22:$BA$33, ROWS($BW$4:BW34)-ROWS($AK$22:$AK$33)-ROWS($AO$22:$AO$33)-ROWS($AS$22:$AS$33)-ROWS($AW$22:$AW$33)),IFERROR(INDEX($BE$22:$BE$33, ROWS($BW$4:BW34)-ROWS($AK$22:$AK$33)-ROWS($AO$22:$AO$33)-ROWS($AS$22:$AS$33)-ROWS($AW$22:$AW$33)-ROWS($BA$22:$BA$33)),IFERROR(INDEX($BI$22:$BI$33, ROWS($BW$4:BW34)-ROWS($AK$22:$AK$33)-ROWS($AO$22:$AO$33)-ROWS($AS$22:$AS$33)-ROWS($AW$22:$AW$33)-ROWS($BA$22:$BA$33)-ROWS($BE$22:$BE$33)), "")))))))</f>
        <v/>
      </c>
      <c r="BX36" s="316" t="str">
        <f t="shared" ca="1" si="34"/>
        <v/>
      </c>
      <c r="BY36" s="413" t="str">
        <f t="shared" ca="1" si="35"/>
        <v/>
      </c>
      <c r="BZ36" s="412" t="str">
        <f ca="1">IF(OR(CA36="",CA36=0),"",MAX(BZ$5:BZ35)+1)</f>
        <v/>
      </c>
      <c r="CA36" s="316" t="str">
        <f ca="1">IFERROR(INDEX($AJ$38:$AJ$49, ROWS($CA$4:CA34)), IFERROR(INDEX($AN$38:$AN$49, ROWS($CA$4:CA34)-ROWS($AJ$38:$AJ$49)), IFERROR(INDEX($AR$38:$AR$49, ROWS($CA$4:CA34)-ROWS($AJ$38:$AJ$49)-ROWS($AN$38:$AN$49)),IFERROR(INDEX($AV$38:$AV$49, ROWS($CA$4:CA34)-ROWS($AJ$38:$AJ$49)-ROWS($AN$38:$AN$49)-ROWS($AR$38:$AR$49)),IFERROR(INDEX($AZ$38:$AZ$49, ROWS($CA$4:CA34)-ROWS($AJ$38:$AJ$49)-ROWS($AN$38:$AN$49)-ROWS($AR$38:$AR$49)-ROWS($AV$38:$AV$49)),IFERROR(INDEX($BD$38:$BD$49, ROWS($CA$4:CA34)-ROWS($AJ$38:$AJ$49)-ROWS($AN$38:$AN$49)-ROWS($AR$38:$AR$49)-ROWS($AV$38:$AV$49)-ROWS($AZ$38:$AZ$49)),IFERROR(INDEX($BH$38:$BH$49, ROWS($CA$4:CA34)-ROWS($AJ$38:$AJ$49)-ROWS($AN$38:$AN$49)-ROWS($AR$38:$AR$49)-ROWS($AV$38:$AV$49)-ROWS($AZ$38:$AZ$49)-ROWS($BD$38:$BD$49)), "")))))))</f>
        <v/>
      </c>
      <c r="CB36" s="316" t="str">
        <f t="shared" ca="1" si="36"/>
        <v/>
      </c>
      <c r="CC36" s="316" t="str">
        <f ca="1">IF(OR(CD36="",CD36=0),"",MAX(CC$5:CC35)+1)</f>
        <v/>
      </c>
      <c r="CD36" s="316" t="str">
        <f ca="1">IFERROR(INDEX($AK$38:$AK$49, ROWS($CD$4:CD34)), IFERROR(INDEX($AO$38:$AO$49, ROWS($CD$4:CD34)-ROWS($AK$38:$AK$49)), IFERROR(INDEX($AS$38:$AS$49, ROWS($CD$4:CD34)-ROWS($AK$38:$AK$49)-ROWS($AO$38:$AO$49)),IFERROR(INDEX($AW$38:$AW$49, ROWS($CD$4:CD34)-ROWS($AK$38:$AK$49)-ROWS($AO$38:$AO$49)-ROWS($AS$38:$AS$49)),IFERROR(INDEX($BA$38:$BA$49, ROWS($CD$4:CD34)-ROWS($AK$38:$AK$49)-ROWS($AO$38:$AO$49)-ROWS($AS$38:$AS$49)-ROWS($AW$38:$AW$49)),IFERROR(INDEX($BE$38:$BE$49, ROWS($CD$4:CD34)-ROWS($AK$38:$AK$49)-ROWS($AO$38:$AO$49)-ROWS($AS$38:$AS$49)-ROWS($AW$38:$AW$49)-ROWS($BA$38:$BA$49)),IFERROR(INDEX($BI$38:$BI$49, ROWS($CD$4:CD34)-ROWS($AK$38:$AK$49)-ROWS($AO$38:$AO$49)-ROWS($AS$38:$AS$49)-ROWS($AW$38:$AW$49)-ROWS($BA$38:$BA$49)-ROWS($BE$38:$BE$49)), "")))))))</f>
        <v/>
      </c>
      <c r="CE36" s="316" t="str">
        <f t="shared" ca="1" si="37"/>
        <v/>
      </c>
      <c r="CF36" s="413" t="str">
        <f t="shared" ca="1" si="38"/>
        <v/>
      </c>
      <c r="CG36" s="412" t="str">
        <f ca="1">IF(OR(CH36="",CH36=0),"",MAX(CG$5:CG35)+1)</f>
        <v/>
      </c>
      <c r="CH36" s="316" t="str">
        <f ca="1">IFERROR(INDEX($AJ$54:$AJ$65, ROWS($CH$4:CH34)), IFERROR(INDEX($AN$54:$AN$65, ROWS($CH$4:CH34)-ROWS($AJ$54:$AJ$65)), IFERROR(INDEX($AR$54:$AR$65, ROWS($CH$4:CH34)-ROWS($AJ$54:$AJ$65)-ROWS($AN$54:$AN$65)),IFERROR(INDEX($AV$54:$AV$65, ROWS($CH$4:CH34)-ROWS($AJ$54:$AJ$65)-ROWS($AN$54:$AN$65)-ROWS($AR$54:$AR$65)),IFERROR(INDEX($AZ$54:$AZ$65, ROWS($CH$4:CH34)-ROWS($AJ$54:$AJ$65)-ROWS($AN$54:$AN$65)-ROWS($AR$54:$AR$65)-ROWS($AV$54:$AV$65)),IFERROR(INDEX($BD$54:$BD$65, ROWS($CH$4:CH34)-ROWS($AJ$54:$AJ$65)-ROWS($AN$54:$AN$65)-ROWS($AR$54:$AR$65)-ROWS($AV$54:$AV$65)-ROWS($AZ$54:$AZ$65)),IFERROR(INDEX($BH$54:$BH$65, ROWS($CH$4:CH34)-ROWS($AJ$54:$AJ$65)-ROWS($AN$54:$AN$65)-ROWS($AR$54:$AR$65)-ROWS($AV$54:$AV$65)-ROWS($AZ$54:$AZ$65)-ROWS($BD$54:$BD$65)), "")))))))</f>
        <v/>
      </c>
      <c r="CI36" s="316" t="str">
        <f t="shared" ca="1" si="39"/>
        <v/>
      </c>
      <c r="CJ36" s="316" t="str">
        <f ca="1">IF(OR(CK36="",CK36=0),"",MAX(CJ$5:CJ35)+1)</f>
        <v/>
      </c>
      <c r="CK36" s="316" t="str">
        <f ca="1">IFERROR(INDEX($AK$54:$AK$65, ROWS($CK$4:CK34)), IFERROR(INDEX($AO$54:$AO$65, ROWS($CK$4:CK34)-ROWS($AK$54:$AK$65)), IFERROR(INDEX($AS$54:$AS$65, ROWS($CK$4:CK34)-ROWS($AK$54:$AK$65)-ROWS($AO$54:$AO$65)),IFERROR(INDEX($AW$54:$AW$65, ROWS($CK$4:CK34)-ROWS($AK$54:$AK$65)-ROWS($AO$54:$AO$65)-ROWS($AS$54:$AS$65)),IFERROR(INDEX($BA$54:$BA$65, ROWS($CK$4:CK34)-ROWS($AK$54:$AK$65)-ROWS($AO$54:$AO$65)-ROWS($AS$54:$AS$65)-ROWS($AW$54:$AW$65)),IFERROR(INDEX($BE$54:$BE$65, ROWS($CK$4:CK34)-ROWS($AK$54:$AK$65)-ROWS($AO$54:$AO$65)-ROWS($AS$54:$AS$65)-ROWS($AW$54:$AW$65)-ROWS($BA$54:$BA$65)),IFERROR(INDEX($BI$54:$BI$65, ROWS($CK$4:CK34)-ROWS($AK$54:$AK$65)-ROWS($AO$54:$AO$65)-ROWS($AS$54:$AS$65)-ROWS($AW$54:$AW$65)-ROWS($BA$54:$BA$65)-ROWS($BE$54:$BE$65)), "")))))))</f>
        <v/>
      </c>
      <c r="CL36" s="316" t="str">
        <f t="shared" ca="1" si="40"/>
        <v/>
      </c>
      <c r="CM36" s="413" t="str">
        <f t="shared" ca="1" si="41"/>
        <v/>
      </c>
      <c r="CN36" s="412" t="str">
        <f ca="1">IF(OR(CO36="",CO36=0),"",MAX(CN$5:CN35)+1)</f>
        <v/>
      </c>
      <c r="CO36" s="316" t="str">
        <f ca="1">IFERROR(INDEX($AJ$70:$AJ$81, ROWS($CO$4:CO34)), IFERROR(INDEX($AN$70:$AN$81, ROWS($CO$4:CO34)-ROWS($AJ$70:$AJ$81)), IFERROR(INDEX($AR$70:$AR$81, ROWS($CO$4:CO34)-ROWS($AJ$70:$AJ$81)-ROWS($AN$70:$AN$81)),IFERROR(INDEX($AV$70:$AV$81, ROWS($CO$4:CO34)-ROWS($AJ$70:$AJ$81)-ROWS($AN$70:$AN$81)-ROWS($AR$70:$AR$81)),IFERROR(INDEX($AZ$70:$AZ$81, ROWS($CO$4:CO34)-ROWS($AJ$70:$AJ$81)-ROWS($AN$70:$AN$81)-ROWS($AR$70:$AR$81)-ROWS($AV$70:$AV$81)),IFERROR(INDEX($BD$70:$BD$81, ROWS($CO$4:CO34)-ROWS($AJ$70:$AJ$81)-ROWS($AN$70:$AN$81)-ROWS($AR$70:$AR$81)-ROWS($AV$70:$AV$81)-ROWS($AZ$70:$AZ$81)),IFERROR(INDEX($BH$70:$BH$81, ROWS($CO$4:CO34)-ROWS($AJ$70:$AJ$81)-ROWS($AN$70:$AN$81)-ROWS($AR$70:$AR$81)-ROWS($AV$70:$AV$81)-ROWS($AZ$70:$AZ$81)-ROWS($BD$70:$BD$81)), "")))))))</f>
        <v/>
      </c>
      <c r="CP36" s="316" t="str">
        <f t="shared" ca="1" si="42"/>
        <v/>
      </c>
      <c r="CQ36" s="316" t="str">
        <f ca="1">IF(OR(CR36="",CR36=0),"",MAX(CQ$5:CQ35)+1)</f>
        <v/>
      </c>
      <c r="CR36" s="316" t="str">
        <f ca="1">IFERROR(INDEX($AK$70:$AK$81, ROWS($CR$4:CR34)), IFERROR(INDEX($AO$70:$AO$81, ROWS($CR$4:CR34)-ROWS($AK$70:$AK$81)), IFERROR(INDEX($AS$70:$AS$81, ROWS($CR$4:CR34)-ROWS($AK$70:$AK$81)-ROWS($AO$70:$AO$81)),IFERROR(INDEX($AW$70:$AW$81, ROWS($CR$4:CR34)-ROWS($AK$70:$AK$81)-ROWS($AO$70:$AO$81)-ROWS($AS$70:$AS$81)),IFERROR(INDEX($BA$70:$BA$81, ROWS($CR$4:CR34)-ROWS($AK$70:$AK$81)-ROWS($AO$70:$AO$81)-ROWS($AS$70:$AS$81)-ROWS($AW$70:$AW$81)),IFERROR(INDEX($BE$70:$BE$81, ROWS($CR$4:CR34)-ROWS($AK$70:$AK$81)-ROWS($AO$70:$AO$81)-ROWS($AS$70:$AS$81)-ROWS($AW$70:$AW$81)-ROWS($BA$70:$BA$81)),IFERROR(INDEX($BI$70:$BI$81, ROWS($CR$4:CR34)-ROWS($AK$70:$AK$81)-ROWS($AO$70:$AO$81)-ROWS($AS$70:$AS$81)-ROWS($AW$70:$AW$81)-ROWS($BA$70:$BA$81)-ROWS($BE$70:$BE$81)), "")))))))</f>
        <v/>
      </c>
      <c r="CS36" s="316" t="str">
        <f t="shared" ca="1" si="43"/>
        <v/>
      </c>
      <c r="CT36" s="413" t="str">
        <f t="shared" ca="1" si="44"/>
        <v/>
      </c>
      <c r="CU36" s="412" t="str">
        <f>IF(OR(CV36="",CV36=0),"",MAX(CU$5:CU35)+1)</f>
        <v/>
      </c>
      <c r="CV36" s="316" t="str">
        <f>IFERROR(INDEX($AJ$86:$AJ$97, ROWS($CV$4:CV34)), IFERROR(INDEX($AN$86:$AN$97, ROWS($CV$4:CV34)-ROWS($AJ$86:$AJ$97)), ""))</f>
        <v/>
      </c>
      <c r="CW36" s="316" t="str">
        <f t="shared" si="45"/>
        <v/>
      </c>
      <c r="CX36" s="316" t="str">
        <f>IF(OR(CY36="",CY36=0),"",MAX(CX$5:CX35)+1)</f>
        <v/>
      </c>
      <c r="CY36" s="316" t="str">
        <f>IFERROR(INDEX($AK$86:$AK$97, ROWS($CY$4:CY34)), IFERROR(INDEX($AO$86:$AO$97, ROWS($CY$4:CY34)-ROWS($AK$86:$AK$97)), ""))</f>
        <v/>
      </c>
      <c r="CZ36" s="316" t="str">
        <f t="shared" si="46"/>
        <v/>
      </c>
      <c r="DA36" s="413" t="str">
        <f t="shared" si="47"/>
        <v/>
      </c>
      <c r="DC36" s="438" t="str">
        <f ca="1">IF(OR(DD36="",DD36=0),"",MAX(DC$25:DC35)+1)</f>
        <v/>
      </c>
      <c r="DD36" s="434" t="str">
        <f t="shared" ca="1" si="90"/>
        <v/>
      </c>
      <c r="DE36" s="413" t="str">
        <f t="shared" ca="1" si="91"/>
        <v/>
      </c>
      <c r="DF36" s="431" t="str">
        <f ca="1">IF(OR(DG36="",DG36=0),"",MAX(DF$25:DF35)+1)</f>
        <v/>
      </c>
      <c r="DG36" s="412" t="str">
        <f t="shared" ca="1" si="92"/>
        <v/>
      </c>
      <c r="DH36" s="413" t="str">
        <f t="shared" ca="1" si="93"/>
        <v/>
      </c>
      <c r="DI36" s="412" t="str">
        <f t="shared" ca="1" si="94"/>
        <v/>
      </c>
      <c r="DJ36" s="413" t="str">
        <f t="shared" ca="1" si="95"/>
        <v/>
      </c>
      <c r="DK36" s="412" t="str">
        <f t="shared" ca="1" si="96"/>
        <v/>
      </c>
      <c r="DL36" s="413" t="str">
        <f t="shared" ca="1" si="97"/>
        <v/>
      </c>
      <c r="DN36" s="259"/>
      <c r="DO36" s="259"/>
      <c r="DP36" s="259"/>
      <c r="DQ36" s="259"/>
      <c r="DR36" s="259"/>
      <c r="DS36" s="259"/>
    </row>
    <row r="37" spans="1:123" s="278" customFormat="1" ht="15" customHeight="1" thickBot="1" x14ac:dyDescent="0.35">
      <c r="A37" s="1183"/>
      <c r="B37" s="1182"/>
      <c r="C37" s="1183"/>
      <c r="D37" s="1182"/>
      <c r="E37" s="284"/>
      <c r="F37" s="283"/>
      <c r="G37" s="283"/>
      <c r="H37" s="283"/>
      <c r="I37" s="283"/>
      <c r="J37" s="283"/>
      <c r="K37" s="283"/>
      <c r="L37" s="283"/>
      <c r="M37" s="283"/>
      <c r="N37" s="285"/>
      <c r="P37" s="295" t="str">
        <f t="shared" si="101"/>
        <v/>
      </c>
      <c r="Q37" s="295" t="str">
        <f t="shared" si="100"/>
        <v/>
      </c>
      <c r="R37" s="295" t="str">
        <f t="shared" si="100"/>
        <v/>
      </c>
      <c r="S37" s="296" t="str">
        <f t="shared" si="100"/>
        <v/>
      </c>
      <c r="T37" s="295" t="str">
        <f t="shared" si="100"/>
        <v/>
      </c>
      <c r="U37" s="295" t="str">
        <f t="shared" si="100"/>
        <v/>
      </c>
      <c r="V37" s="1158" t="s">
        <v>507</v>
      </c>
      <c r="W37" s="1159"/>
      <c r="X37" s="445">
        <f>IF(DS112="",0,DS112)</f>
        <v>0</v>
      </c>
      <c r="Y37"/>
      <c r="AB37" s="261"/>
      <c r="AC37" s="358" t="str">
        <f>IF('Data Entry'!H21="","",'Data Entry'!H21)</f>
        <v/>
      </c>
      <c r="AD37" s="356" t="str">
        <f>IF('Data Entry'!G21="","",'Data Entry'!G21)</f>
        <v/>
      </c>
      <c r="AE37" s="363" t="str">
        <f>IF('Data Entry'!J21="","",'Data Entry'!J21)</f>
        <v/>
      </c>
      <c r="AF37" s="402" t="str">
        <f>IF('Data Entry'!I21="","",'Data Entry'!I21)</f>
        <v/>
      </c>
      <c r="AG37" s="301"/>
      <c r="AH37"/>
      <c r="AI37" s="312"/>
      <c r="AJ37" s="313" t="s">
        <v>483</v>
      </c>
      <c r="AK37" s="313" t="s">
        <v>13</v>
      </c>
      <c r="AL37" s="314" t="s">
        <v>11</v>
      </c>
      <c r="AM37" s="312"/>
      <c r="AN37" s="313" t="s">
        <v>483</v>
      </c>
      <c r="AO37" s="313" t="s">
        <v>13</v>
      </c>
      <c r="AP37" s="314" t="s">
        <v>11</v>
      </c>
      <c r="AQ37" s="312"/>
      <c r="AR37" s="313" t="s">
        <v>483</v>
      </c>
      <c r="AS37" s="313" t="s">
        <v>13</v>
      </c>
      <c r="AT37" s="314" t="s">
        <v>11</v>
      </c>
      <c r="AU37" s="312"/>
      <c r="AV37" s="313" t="s">
        <v>483</v>
      </c>
      <c r="AW37" s="313" t="s">
        <v>13</v>
      </c>
      <c r="AX37" s="314" t="s">
        <v>11</v>
      </c>
      <c r="AY37" s="312"/>
      <c r="AZ37" s="313" t="s">
        <v>483</v>
      </c>
      <c r="BA37" s="313" t="s">
        <v>13</v>
      </c>
      <c r="BB37" s="314" t="s">
        <v>11</v>
      </c>
      <c r="BC37" s="312"/>
      <c r="BD37" s="313" t="s">
        <v>483</v>
      </c>
      <c r="BE37" s="313" t="s">
        <v>13</v>
      </c>
      <c r="BF37" s="314" t="s">
        <v>11</v>
      </c>
      <c r="BG37" s="312"/>
      <c r="BH37" s="313" t="s">
        <v>483</v>
      </c>
      <c r="BI37" s="313" t="s">
        <v>13</v>
      </c>
      <c r="BJ37" s="314" t="s">
        <v>11</v>
      </c>
      <c r="BL37" s="412" t="str">
        <f ca="1">IF(OR(BM37="",BM37=0),"",MAX(BL$5:BL36)+1)</f>
        <v/>
      </c>
      <c r="BM37" s="316" t="str">
        <f ca="1">IFERROR(INDEX($AJ$6:$AJ$17, ROWS(BM$4:$BM35)), IFERROR(INDEX($AN$6:$AN$17, ROWS(BM$4:$BM35)-ROWS($AJ$6:$AJ$17)), IFERROR(INDEX($AR$6:$AR$17, ROWS(BM$4:$BM35)-ROWS($AJ$6:$AJ$17)-ROWS($AN$6:$AN$17)),IFERROR(INDEX($AV$6:$AV$17, ROWS(BM$4:$BM35)-ROWS($AJ$6:$AJ$17)-ROWS($AN$6:$AN$17)-ROWS($AR$6:$AR$17)),IFERROR(INDEX($AZ$6:$AZ$17, ROWS(BM$4:$BM35)-ROWS($AJ$6:$AJ$17)-ROWS($AN$6:$AN$17)-ROWS($AR$6:$AR$17)-ROWS($AV$6:$AV$17)),IFERROR(INDEX($BD$6:$BD$17, ROWS(BM$4:$BM35)-ROWS($AJ$6:$AJ$17)-ROWS($AN$6:$AN$17)-ROWS($AR$6:$AR$17)-ROWS($AV$6:$AV$17)-ROWS($AZ$6:$AZ$17)),IFERROR(INDEX($BH$6:$BH$17, ROWS(BM$4:$BM35)-ROWS($AJ$6:$AJ$17)-ROWS($AN$6:$AN$17)-ROWS($AR$6:$AR$17)-ROWS($AV$6:$AV$17)-ROWS($AZ$6:$AZ$17)-ROWS($BD$6:$BD$17)), "")))))))</f>
        <v/>
      </c>
      <c r="BN37" s="316" t="str">
        <f t="shared" ca="1" si="30"/>
        <v/>
      </c>
      <c r="BO37" s="316" t="str">
        <f ca="1">IF(OR(BP37="",BP37=0),"",MAX(BO$5:BO36)+1)</f>
        <v/>
      </c>
      <c r="BP37" s="316" t="str">
        <f ca="1">IFERROR(INDEX($AK$6:$AK$17, ROWS($BP$4:BP35)), IFERROR(INDEX($AO$6:$AO$17, ROWS($BP$4:BP35)-ROWS($AK$6:$AK$17)), IFERROR(INDEX($AS$6:$AS$17, ROWS($BP$4:BP35)-ROWS($AK$6:$AK$17)-ROWS($AO$6:$AO$17)),IFERROR(INDEX($AW$6:$AW$17, ROWS($BP$4:BP35)-ROWS($AK$6:$AK$17)-ROWS($AO$6:$AO$17)-ROWS($AS$6:$AS$17)),IFERROR(INDEX($BA$6:$BA$17, ROWS($BP$4:BP35)-ROWS($AK$6:$AK$17)-ROWS($AO$6:$AO$17)-ROWS($AS$6:$AS$17)-ROWS($AW$6:$AW$17)),IFERROR(INDEX($BE$6:$BE$17, ROWS($BP$4:BP35)-ROWS($AK$6:$AK$17)-ROWS($AO$6:$AO$17)-ROWS($AS$6:$AS$17)-ROWS($AW$6:$AW$17)-ROWS($BA$6:$BA$17)),IFERROR(INDEX($BI$6:$BI$17, ROWS($BP$4:BP35)-ROWS($AK$6:$AK$17)-ROWS($AO$6:$AO$17)-ROWS($AS$6:$AS$17)-ROWS($AW$6:$AW$17)-ROWS($BA$6:$BA$17)-ROWS($BE$6:$BE$17)), "")))))))</f>
        <v/>
      </c>
      <c r="BQ37" s="316" t="str">
        <f t="shared" ca="1" si="31"/>
        <v/>
      </c>
      <c r="BR37" s="413" t="str">
        <f t="shared" ca="1" si="32"/>
        <v/>
      </c>
      <c r="BS37" s="412" t="str">
        <f ca="1">IF(OR(BT37="",BT37=0),"",MAX(BS$5:BS36)+1)</f>
        <v/>
      </c>
      <c r="BT37" s="316" t="str">
        <f ca="1">IFERROR(INDEX($AJ$22:$AJ$33, ROWS($BT$4:BT35)), IFERROR(INDEX($AN$22:$AN$33, ROWS($BT$4:BT35)-ROWS($AJ$22:$AJ$33)), IFERROR(INDEX($AR$22:$AR$33, ROWS($BT$4:BT35)-ROWS($AJ$22:$AJ$33)-ROWS($AN$22:$AN$33)),IFERROR(INDEX($AV$22:$AV$33, ROWS($BT$4:BT35)-ROWS($AJ$22:$AJ$33)-ROWS($AN$22:$AN$33)-ROWS($AR$22:$AR$33)),IFERROR(INDEX($AZ$22:$AZ$33, ROWS($BT$4:BT35)-ROWS($AJ$22:$AJ$33)-ROWS($AN$22:$AN$33)-ROWS($AR$22:$AR$33)-ROWS($AV$22:$AV$33)),IFERROR(INDEX($BD$22:$BD$33, ROWS($BT$4:BT35)-ROWS($AJ$22:$AJ$33)-ROWS($AN$22:$AN$33)-ROWS($AR$22:$AR$33)-ROWS($AV$22:$AV$33)-ROWS($AZ$22:$AZ$33)),IFERROR(INDEX($BH$22:$BH$33, ROWS($BT$4:BT35)-ROWS($AJ$22:$AJ$33)-ROWS($AN$22:$AN$33)-ROWS($AR$22:$AR$33)-ROWS($AV$22:$AV$33)-ROWS($AZ$22:$AZ$33)-ROWS($BD$22:$BD$33)), "")))))))</f>
        <v/>
      </c>
      <c r="BU37" s="316" t="str">
        <f t="shared" ca="1" si="33"/>
        <v/>
      </c>
      <c r="BV37" s="316" t="str">
        <f ca="1">IF(OR(BW37="",BW37=0),"",MAX(BV$5:BV36)+1)</f>
        <v/>
      </c>
      <c r="BW37" s="316" t="str">
        <f ca="1">IFERROR(INDEX($AK$22:$AK$33, ROWS($BW$4:BW35)), IFERROR(INDEX($AO$22:$AO$33, ROWS($BW$4:BW35)-ROWS($AK$22:$AK$33)), IFERROR(INDEX($AS$22:$AS$33, ROWS($BW$4:BW35)-ROWS($AK$22:$AK$33)-ROWS($AO$22:$AO$33)),IFERROR(INDEX($AW$22:$AW$33, ROWS($BW$4:BW35)-ROWS($AK$22:$AK$33)-ROWS($AO$22:$AO$33)-ROWS($AS$22:$AS$33)),IFERROR(INDEX($BA$22:$BA$33, ROWS($BW$4:BW35)-ROWS($AK$22:$AK$33)-ROWS($AO$22:$AO$33)-ROWS($AS$22:$AS$33)-ROWS($AW$22:$AW$33)),IFERROR(INDEX($BE$22:$BE$33, ROWS($BW$4:BW35)-ROWS($AK$22:$AK$33)-ROWS($AO$22:$AO$33)-ROWS($AS$22:$AS$33)-ROWS($AW$22:$AW$33)-ROWS($BA$22:$BA$33)),IFERROR(INDEX($BI$22:$BI$33, ROWS($BW$4:BW35)-ROWS($AK$22:$AK$33)-ROWS($AO$22:$AO$33)-ROWS($AS$22:$AS$33)-ROWS($AW$22:$AW$33)-ROWS($BA$22:$BA$33)-ROWS($BE$22:$BE$33)), "")))))))</f>
        <v/>
      </c>
      <c r="BX37" s="316" t="str">
        <f t="shared" ca="1" si="34"/>
        <v/>
      </c>
      <c r="BY37" s="413" t="str">
        <f t="shared" ca="1" si="35"/>
        <v/>
      </c>
      <c r="BZ37" s="412" t="str">
        <f ca="1">IF(OR(CA37="",CA37=0),"",MAX(BZ$5:BZ36)+1)</f>
        <v/>
      </c>
      <c r="CA37" s="316" t="str">
        <f ca="1">IFERROR(INDEX($AJ$38:$AJ$49, ROWS($CA$4:CA35)), IFERROR(INDEX($AN$38:$AN$49, ROWS($CA$4:CA35)-ROWS($AJ$38:$AJ$49)), IFERROR(INDEX($AR$38:$AR$49, ROWS($CA$4:CA35)-ROWS($AJ$38:$AJ$49)-ROWS($AN$38:$AN$49)),IFERROR(INDEX($AV$38:$AV$49, ROWS($CA$4:CA35)-ROWS($AJ$38:$AJ$49)-ROWS($AN$38:$AN$49)-ROWS($AR$38:$AR$49)),IFERROR(INDEX($AZ$38:$AZ$49, ROWS($CA$4:CA35)-ROWS($AJ$38:$AJ$49)-ROWS($AN$38:$AN$49)-ROWS($AR$38:$AR$49)-ROWS($AV$38:$AV$49)),IFERROR(INDEX($BD$38:$BD$49, ROWS($CA$4:CA35)-ROWS($AJ$38:$AJ$49)-ROWS($AN$38:$AN$49)-ROWS($AR$38:$AR$49)-ROWS($AV$38:$AV$49)-ROWS($AZ$38:$AZ$49)),IFERROR(INDEX($BH$38:$BH$49, ROWS($CA$4:CA35)-ROWS($AJ$38:$AJ$49)-ROWS($AN$38:$AN$49)-ROWS($AR$38:$AR$49)-ROWS($AV$38:$AV$49)-ROWS($AZ$38:$AZ$49)-ROWS($BD$38:$BD$49)), "")))))))</f>
        <v/>
      </c>
      <c r="CB37" s="316" t="str">
        <f t="shared" ca="1" si="36"/>
        <v/>
      </c>
      <c r="CC37" s="316" t="str">
        <f ca="1">IF(OR(CD37="",CD37=0),"",MAX(CC$5:CC36)+1)</f>
        <v/>
      </c>
      <c r="CD37" s="316" t="str">
        <f ca="1">IFERROR(INDEX($AK$38:$AK$49, ROWS($CD$4:CD35)), IFERROR(INDEX($AO$38:$AO$49, ROWS($CD$4:CD35)-ROWS($AK$38:$AK$49)), IFERROR(INDEX($AS$38:$AS$49, ROWS($CD$4:CD35)-ROWS($AK$38:$AK$49)-ROWS($AO$38:$AO$49)),IFERROR(INDEX($AW$38:$AW$49, ROWS($CD$4:CD35)-ROWS($AK$38:$AK$49)-ROWS($AO$38:$AO$49)-ROWS($AS$38:$AS$49)),IFERROR(INDEX($BA$38:$BA$49, ROWS($CD$4:CD35)-ROWS($AK$38:$AK$49)-ROWS($AO$38:$AO$49)-ROWS($AS$38:$AS$49)-ROWS($AW$38:$AW$49)),IFERROR(INDEX($BE$38:$BE$49, ROWS($CD$4:CD35)-ROWS($AK$38:$AK$49)-ROWS($AO$38:$AO$49)-ROWS($AS$38:$AS$49)-ROWS($AW$38:$AW$49)-ROWS($BA$38:$BA$49)),IFERROR(INDEX($BI$38:$BI$49, ROWS($CD$4:CD35)-ROWS($AK$38:$AK$49)-ROWS($AO$38:$AO$49)-ROWS($AS$38:$AS$49)-ROWS($AW$38:$AW$49)-ROWS($BA$38:$BA$49)-ROWS($BE$38:$BE$49)), "")))))))</f>
        <v/>
      </c>
      <c r="CE37" s="316" t="str">
        <f t="shared" ca="1" si="37"/>
        <v/>
      </c>
      <c r="CF37" s="413" t="str">
        <f t="shared" ca="1" si="38"/>
        <v/>
      </c>
      <c r="CG37" s="412" t="str">
        <f ca="1">IF(OR(CH37="",CH37=0),"",MAX(CG$5:CG36)+1)</f>
        <v/>
      </c>
      <c r="CH37" s="316" t="str">
        <f ca="1">IFERROR(INDEX($AJ$54:$AJ$65, ROWS($CH$4:CH35)), IFERROR(INDEX($AN$54:$AN$65, ROWS($CH$4:CH35)-ROWS($AJ$54:$AJ$65)), IFERROR(INDEX($AR$54:$AR$65, ROWS($CH$4:CH35)-ROWS($AJ$54:$AJ$65)-ROWS($AN$54:$AN$65)),IFERROR(INDEX($AV$54:$AV$65, ROWS($CH$4:CH35)-ROWS($AJ$54:$AJ$65)-ROWS($AN$54:$AN$65)-ROWS($AR$54:$AR$65)),IFERROR(INDEX($AZ$54:$AZ$65, ROWS($CH$4:CH35)-ROWS($AJ$54:$AJ$65)-ROWS($AN$54:$AN$65)-ROWS($AR$54:$AR$65)-ROWS($AV$54:$AV$65)),IFERROR(INDEX($BD$54:$BD$65, ROWS($CH$4:CH35)-ROWS($AJ$54:$AJ$65)-ROWS($AN$54:$AN$65)-ROWS($AR$54:$AR$65)-ROWS($AV$54:$AV$65)-ROWS($AZ$54:$AZ$65)),IFERROR(INDEX($BH$54:$BH$65, ROWS($CH$4:CH35)-ROWS($AJ$54:$AJ$65)-ROWS($AN$54:$AN$65)-ROWS($AR$54:$AR$65)-ROWS($AV$54:$AV$65)-ROWS($AZ$54:$AZ$65)-ROWS($BD$54:$BD$65)), "")))))))</f>
        <v/>
      </c>
      <c r="CI37" s="316" t="str">
        <f t="shared" ca="1" si="39"/>
        <v/>
      </c>
      <c r="CJ37" s="316" t="str">
        <f ca="1">IF(OR(CK37="",CK37=0),"",MAX(CJ$5:CJ36)+1)</f>
        <v/>
      </c>
      <c r="CK37" s="316" t="str">
        <f ca="1">IFERROR(INDEX($AK$54:$AK$65, ROWS($CK$4:CK35)), IFERROR(INDEX($AO$54:$AO$65, ROWS($CK$4:CK35)-ROWS($AK$54:$AK$65)), IFERROR(INDEX($AS$54:$AS$65, ROWS($CK$4:CK35)-ROWS($AK$54:$AK$65)-ROWS($AO$54:$AO$65)),IFERROR(INDEX($AW$54:$AW$65, ROWS($CK$4:CK35)-ROWS($AK$54:$AK$65)-ROWS($AO$54:$AO$65)-ROWS($AS$54:$AS$65)),IFERROR(INDEX($BA$54:$BA$65, ROWS($CK$4:CK35)-ROWS($AK$54:$AK$65)-ROWS($AO$54:$AO$65)-ROWS($AS$54:$AS$65)-ROWS($AW$54:$AW$65)),IFERROR(INDEX($BE$54:$BE$65, ROWS($CK$4:CK35)-ROWS($AK$54:$AK$65)-ROWS($AO$54:$AO$65)-ROWS($AS$54:$AS$65)-ROWS($AW$54:$AW$65)-ROWS($BA$54:$BA$65)),IFERROR(INDEX($BI$54:$BI$65, ROWS($CK$4:CK35)-ROWS($AK$54:$AK$65)-ROWS($AO$54:$AO$65)-ROWS($AS$54:$AS$65)-ROWS($AW$54:$AW$65)-ROWS($BA$54:$BA$65)-ROWS($BE$54:$BE$65)), "")))))))</f>
        <v/>
      </c>
      <c r="CL37" s="316" t="str">
        <f t="shared" ca="1" si="40"/>
        <v/>
      </c>
      <c r="CM37" s="413" t="str">
        <f t="shared" ca="1" si="41"/>
        <v/>
      </c>
      <c r="CN37" s="412" t="str">
        <f ca="1">IF(OR(CO37="",CO37=0),"",MAX(CN$5:CN36)+1)</f>
        <v/>
      </c>
      <c r="CO37" s="316" t="str">
        <f ca="1">IFERROR(INDEX($AJ$70:$AJ$81, ROWS($CO$4:CO35)), IFERROR(INDEX($AN$70:$AN$81, ROWS($CO$4:CO35)-ROWS($AJ$70:$AJ$81)), IFERROR(INDEX($AR$70:$AR$81, ROWS($CO$4:CO35)-ROWS($AJ$70:$AJ$81)-ROWS($AN$70:$AN$81)),IFERROR(INDEX($AV$70:$AV$81, ROWS($CO$4:CO35)-ROWS($AJ$70:$AJ$81)-ROWS($AN$70:$AN$81)-ROWS($AR$70:$AR$81)),IFERROR(INDEX($AZ$70:$AZ$81, ROWS($CO$4:CO35)-ROWS($AJ$70:$AJ$81)-ROWS($AN$70:$AN$81)-ROWS($AR$70:$AR$81)-ROWS($AV$70:$AV$81)),IFERROR(INDEX($BD$70:$BD$81, ROWS($CO$4:CO35)-ROWS($AJ$70:$AJ$81)-ROWS($AN$70:$AN$81)-ROWS($AR$70:$AR$81)-ROWS($AV$70:$AV$81)-ROWS($AZ$70:$AZ$81)),IFERROR(INDEX($BH$70:$BH$81, ROWS($CO$4:CO35)-ROWS($AJ$70:$AJ$81)-ROWS($AN$70:$AN$81)-ROWS($AR$70:$AR$81)-ROWS($AV$70:$AV$81)-ROWS($AZ$70:$AZ$81)-ROWS($BD$70:$BD$81)), "")))))))</f>
        <v/>
      </c>
      <c r="CP37" s="316" t="str">
        <f t="shared" ca="1" si="42"/>
        <v/>
      </c>
      <c r="CQ37" s="316" t="str">
        <f ca="1">IF(OR(CR37="",CR37=0),"",MAX(CQ$5:CQ36)+1)</f>
        <v/>
      </c>
      <c r="CR37" s="316" t="str">
        <f ca="1">IFERROR(INDEX($AK$70:$AK$81, ROWS($CR$4:CR35)), IFERROR(INDEX($AO$70:$AO$81, ROWS($CR$4:CR35)-ROWS($AK$70:$AK$81)), IFERROR(INDEX($AS$70:$AS$81, ROWS($CR$4:CR35)-ROWS($AK$70:$AK$81)-ROWS($AO$70:$AO$81)),IFERROR(INDEX($AW$70:$AW$81, ROWS($CR$4:CR35)-ROWS($AK$70:$AK$81)-ROWS($AO$70:$AO$81)-ROWS($AS$70:$AS$81)),IFERROR(INDEX($BA$70:$BA$81, ROWS($CR$4:CR35)-ROWS($AK$70:$AK$81)-ROWS($AO$70:$AO$81)-ROWS($AS$70:$AS$81)-ROWS($AW$70:$AW$81)),IFERROR(INDEX($BE$70:$BE$81, ROWS($CR$4:CR35)-ROWS($AK$70:$AK$81)-ROWS($AO$70:$AO$81)-ROWS($AS$70:$AS$81)-ROWS($AW$70:$AW$81)-ROWS($BA$70:$BA$81)),IFERROR(INDEX($BI$70:$BI$81, ROWS($CR$4:CR35)-ROWS($AK$70:$AK$81)-ROWS($AO$70:$AO$81)-ROWS($AS$70:$AS$81)-ROWS($AW$70:$AW$81)-ROWS($BA$70:$BA$81)-ROWS($BE$70:$BE$81)), "")))))))</f>
        <v/>
      </c>
      <c r="CS37" s="316" t="str">
        <f t="shared" ca="1" si="43"/>
        <v/>
      </c>
      <c r="CT37" s="413" t="str">
        <f t="shared" ca="1" si="44"/>
        <v/>
      </c>
      <c r="CU37" s="412" t="str">
        <f>IF(OR(CV37="",CV37=0),"",MAX(CU$5:CU36)+1)</f>
        <v/>
      </c>
      <c r="CV37" s="316" t="str">
        <f>IFERROR(INDEX($AJ$86:$AJ$97, ROWS($CV$4:CV35)), IFERROR(INDEX($AN$86:$AN$97, ROWS($CV$4:CV35)-ROWS($AJ$86:$AJ$97)), ""))</f>
        <v/>
      </c>
      <c r="CW37" s="316" t="str">
        <f t="shared" si="45"/>
        <v/>
      </c>
      <c r="CX37" s="316" t="str">
        <f>IF(OR(CY37="",CY37=0),"",MAX(CX$5:CX36)+1)</f>
        <v/>
      </c>
      <c r="CY37" s="316" t="str">
        <f>IFERROR(INDEX($AK$86:$AK$97, ROWS($CY$4:CY35)), IFERROR(INDEX($AO$86:$AO$97, ROWS($CY$4:CY35)-ROWS($AK$86:$AK$97)), ""))</f>
        <v/>
      </c>
      <c r="CZ37" s="316" t="str">
        <f t="shared" si="46"/>
        <v/>
      </c>
      <c r="DA37" s="413" t="str">
        <f t="shared" si="47"/>
        <v/>
      </c>
      <c r="DC37" s="438" t="str">
        <f ca="1">IF(OR(DD37="",DD37=0),"",MAX(DC$25:DC36)+1)</f>
        <v/>
      </c>
      <c r="DD37" s="435" t="str">
        <f t="shared" ca="1" si="90"/>
        <v/>
      </c>
      <c r="DE37" s="413" t="str">
        <f t="shared" ca="1" si="91"/>
        <v/>
      </c>
      <c r="DF37" s="432" t="str">
        <f ca="1">IF(OR(DG37="",DG37=0),"",MAX(DF$25:DF36)+1)</f>
        <v/>
      </c>
      <c r="DG37" s="414" t="str">
        <f t="shared" ca="1" si="92"/>
        <v/>
      </c>
      <c r="DH37" s="415" t="str">
        <f t="shared" ca="1" si="93"/>
        <v/>
      </c>
      <c r="DI37" s="414" t="str">
        <f t="shared" ca="1" si="94"/>
        <v/>
      </c>
      <c r="DJ37" s="413" t="str">
        <f t="shared" ca="1" si="95"/>
        <v/>
      </c>
      <c r="DK37" s="414" t="str">
        <f t="shared" ca="1" si="96"/>
        <v/>
      </c>
      <c r="DL37" s="415" t="str">
        <f t="shared" ca="1" si="97"/>
        <v/>
      </c>
    </row>
    <row r="38" spans="1:123" s="278" customFormat="1" ht="15" customHeight="1" x14ac:dyDescent="0.3">
      <c r="A38" s="1183"/>
      <c r="B38" s="1182"/>
      <c r="C38" s="1183"/>
      <c r="D38" s="1182"/>
      <c r="E38" s="284"/>
      <c r="F38" s="283"/>
      <c r="G38" s="283"/>
      <c r="H38" s="283"/>
      <c r="I38" s="283"/>
      <c r="J38" s="283"/>
      <c r="K38" s="283"/>
      <c r="L38" s="283"/>
      <c r="M38" s="283"/>
      <c r="N38" s="285"/>
      <c r="P38" s="295" t="str">
        <f t="shared" si="101"/>
        <v/>
      </c>
      <c r="Q38" s="295" t="str">
        <f t="shared" si="100"/>
        <v/>
      </c>
      <c r="R38" s="295" t="str">
        <f t="shared" si="100"/>
        <v/>
      </c>
      <c r="S38" s="296" t="str">
        <f t="shared" si="100"/>
        <v/>
      </c>
      <c r="T38" s="295" t="str">
        <f t="shared" si="100"/>
        <v/>
      </c>
      <c r="U38" s="295" t="str">
        <f t="shared" si="100"/>
        <v/>
      </c>
      <c r="V38" s="1158" t="s">
        <v>508</v>
      </c>
      <c r="W38" s="1159"/>
      <c r="X38" s="445">
        <f ca="1">IF(X34="",0,X34)</f>
        <v>11481.039999999999</v>
      </c>
      <c r="Y38"/>
      <c r="AB38" s="261"/>
      <c r="AC38" s="358" t="str">
        <f>IF('Data Entry'!H22="","",'Data Entry'!H22)</f>
        <v/>
      </c>
      <c r="AD38" s="356" t="str">
        <f>IF('Data Entry'!G22="","",'Data Entry'!G22)</f>
        <v/>
      </c>
      <c r="AE38" s="363" t="str">
        <f>IF('Data Entry'!J22="","",'Data Entry'!J22)</f>
        <v/>
      </c>
      <c r="AF38" s="402" t="str">
        <f>IF('Data Entry'!I22="","",'Data Entry'!I22)</f>
        <v/>
      </c>
      <c r="AG38" s="301"/>
      <c r="AH38"/>
      <c r="AI38" s="304">
        <f ca="1">IFERROR(MATCH($AI$36,OFFSET($AC$1,AI37,,1000),0)+AI37,"")</f>
        <v>11</v>
      </c>
      <c r="AJ38" s="305" t="str">
        <f t="shared" ref="AJ38:AJ49" ca="1" si="102">IFERROR(INDEX(AD:AD,AI38),"")</f>
        <v>Roth IRA</v>
      </c>
      <c r="AK38" s="306">
        <f t="shared" ref="AK38:AK49" ca="1" si="103">IFERROR(INDEX(AE:AE,AI38),"")</f>
        <v>100</v>
      </c>
      <c r="AL38" s="307" t="str">
        <f t="shared" ref="AL38:AL49" ca="1" si="104">IFERROR(INDEX(AF:AF,AI38),"")</f>
        <v>Monthly</v>
      </c>
      <c r="AM38" s="304">
        <f ca="1">IFERROR(MATCH($AM$36,OFFSET($AC$1,AM37,,1000),0)+AM37,"")</f>
        <v>12</v>
      </c>
      <c r="AN38" s="305" t="str">
        <f t="shared" ref="AN38:AN49" ca="1" si="105">IFERROR(INDEX(AD:AD,AM38),"")</f>
        <v>Audible</v>
      </c>
      <c r="AO38" s="306">
        <f t="shared" ref="AO38:AO49" ca="1" si="106">IFERROR(INDEX(AE:AE,AM38),"")</f>
        <v>14.95</v>
      </c>
      <c r="AP38" s="307" t="str">
        <f t="shared" ref="AP38:AP49" ca="1" si="107">IFERROR(INDEX(AF:AF,AM38),"")</f>
        <v>Monthly</v>
      </c>
      <c r="AQ38" s="304">
        <f ca="1">IFERROR(MATCH($AQ$36,OFFSET($AC$1,AQ37,,1000),0)+AQ37,"")</f>
        <v>9</v>
      </c>
      <c r="AR38" s="305" t="str">
        <f t="shared" ref="AR38:AR49" ca="1" si="108">IFERROR(INDEX(AD:AD,AQ38),"")</f>
        <v>Cellular</v>
      </c>
      <c r="AS38" s="306">
        <f t="shared" ref="AS38:AS49" ca="1" si="109">IFERROR(INDEX(AE:AE,AQ38),"")</f>
        <v>225</v>
      </c>
      <c r="AT38" s="307" t="str">
        <f t="shared" ref="AT38:AT49" ca="1" si="110">IFERROR(INDEX(AF:AF,AQ38),"")</f>
        <v>Monthly</v>
      </c>
      <c r="AU38" s="304" t="str">
        <f ca="1">IFERROR(MATCH($AU$36,OFFSET($AC$1,AU37,,1000),0)+AU37,"")</f>
        <v/>
      </c>
      <c r="AV38" s="305" t="str">
        <f t="shared" ref="AV38:AV49" ca="1" si="111">IFERROR(INDEX(AD:AD,AU38),"")</f>
        <v/>
      </c>
      <c r="AW38" s="306" t="str">
        <f t="shared" ref="AW38:AW49" ca="1" si="112">IFERROR(INDEX(AE:AE,AU38),"")</f>
        <v/>
      </c>
      <c r="AX38" s="307" t="str">
        <f t="shared" ref="AX38:AX49" ca="1" si="113">IFERROR(INDEX(AF:AF,AU38),"")</f>
        <v/>
      </c>
      <c r="AY38" s="304" t="str">
        <f ca="1">IFERROR(MATCH($AY$36,OFFSET($AC$1,AY37,,1000),0)+AY37,"")</f>
        <v/>
      </c>
      <c r="AZ38" s="305" t="str">
        <f t="shared" ref="AZ38:AZ49" ca="1" si="114">IFERROR(INDEX(AD:AD,AY38),"")</f>
        <v/>
      </c>
      <c r="BA38" s="306" t="str">
        <f t="shared" ref="BA38:BA49" ca="1" si="115">IFERROR(INDEX(AE:AE,AY38),"")</f>
        <v/>
      </c>
      <c r="BB38" s="307" t="str">
        <f t="shared" ref="BB38:BB49" ca="1" si="116">IFERROR(INDEX(AF:AF,AY38),"")</f>
        <v/>
      </c>
      <c r="BC38" s="304" t="str">
        <f ca="1">IFERROR(MATCH($BC$36,OFFSET($AC$1,BC37,,1000),0)+BC37,"")</f>
        <v/>
      </c>
      <c r="BD38" s="305" t="str">
        <f t="shared" ref="BD38:BD49" ca="1" si="117">IFERROR(INDEX(AD:AD,BC38),"")</f>
        <v/>
      </c>
      <c r="BE38" s="306" t="str">
        <f t="shared" ref="BE38:BE49" ca="1" si="118">IFERROR(INDEX(AE:AE,BC38),"")</f>
        <v/>
      </c>
      <c r="BF38" s="307" t="str">
        <f t="shared" ref="BF38:BF49" ca="1" si="119">IFERROR(INDEX(AF:AF,BC38),"")</f>
        <v/>
      </c>
      <c r="BG38" s="304" t="str">
        <f ca="1">IFERROR(MATCH($BG$36,OFFSET($AC$1,BG37,,1000),0)+BG37,"")</f>
        <v/>
      </c>
      <c r="BH38" s="305" t="str">
        <f t="shared" ref="BH38:BH49" ca="1" si="120">IFERROR(INDEX(AD:AD,BG38),"")</f>
        <v/>
      </c>
      <c r="BI38" s="306" t="str">
        <f t="shared" ref="BI38:BI49" ca="1" si="121">IFERROR(INDEX(AE:AE,BG38),"")</f>
        <v/>
      </c>
      <c r="BJ38" s="307" t="str">
        <f t="shared" ref="BJ38:BJ49" ca="1" si="122">IFERROR(INDEX(AF:AF,BG38),"")</f>
        <v/>
      </c>
      <c r="BL38" s="412" t="str">
        <f ca="1">IF(OR(BM38="",BM38=0),"",MAX(BL$5:BL37)+1)</f>
        <v/>
      </c>
      <c r="BM38" s="316" t="str">
        <f ca="1">IFERROR(INDEX($AJ$6:$AJ$17, ROWS(BM$4:$BM36)), IFERROR(INDEX($AN$6:$AN$17, ROWS(BM$4:$BM36)-ROWS($AJ$6:$AJ$17)), IFERROR(INDEX($AR$6:$AR$17, ROWS(BM$4:$BM36)-ROWS($AJ$6:$AJ$17)-ROWS($AN$6:$AN$17)),IFERROR(INDEX($AV$6:$AV$17, ROWS(BM$4:$BM36)-ROWS($AJ$6:$AJ$17)-ROWS($AN$6:$AN$17)-ROWS($AR$6:$AR$17)),IFERROR(INDEX($AZ$6:$AZ$17, ROWS(BM$4:$BM36)-ROWS($AJ$6:$AJ$17)-ROWS($AN$6:$AN$17)-ROWS($AR$6:$AR$17)-ROWS($AV$6:$AV$17)),IFERROR(INDEX($BD$6:$BD$17, ROWS(BM$4:$BM36)-ROWS($AJ$6:$AJ$17)-ROWS($AN$6:$AN$17)-ROWS($AR$6:$AR$17)-ROWS($AV$6:$AV$17)-ROWS($AZ$6:$AZ$17)),IFERROR(INDEX($BH$6:$BH$17, ROWS(BM$4:$BM36)-ROWS($AJ$6:$AJ$17)-ROWS($AN$6:$AN$17)-ROWS($AR$6:$AR$17)-ROWS($AV$6:$AV$17)-ROWS($AZ$6:$AZ$17)-ROWS($BD$6:$BD$17)), "")))))))</f>
        <v/>
      </c>
      <c r="BN38" s="316" t="str">
        <f t="shared" ca="1" si="30"/>
        <v/>
      </c>
      <c r="BO38" s="316" t="str">
        <f ca="1">IF(OR(BP38="",BP38=0),"",MAX(BO$5:BO37)+1)</f>
        <v/>
      </c>
      <c r="BP38" s="316" t="str">
        <f ca="1">IFERROR(INDEX($AK$6:$AK$17, ROWS($BP$4:BP36)), IFERROR(INDEX($AO$6:$AO$17, ROWS($BP$4:BP36)-ROWS($AK$6:$AK$17)), IFERROR(INDEX($AS$6:$AS$17, ROWS($BP$4:BP36)-ROWS($AK$6:$AK$17)-ROWS($AO$6:$AO$17)),IFERROR(INDEX($AW$6:$AW$17, ROWS($BP$4:BP36)-ROWS($AK$6:$AK$17)-ROWS($AO$6:$AO$17)-ROWS($AS$6:$AS$17)),IFERROR(INDEX($BA$6:$BA$17, ROWS($BP$4:BP36)-ROWS($AK$6:$AK$17)-ROWS($AO$6:$AO$17)-ROWS($AS$6:$AS$17)-ROWS($AW$6:$AW$17)),IFERROR(INDEX($BE$6:$BE$17, ROWS($BP$4:BP36)-ROWS($AK$6:$AK$17)-ROWS($AO$6:$AO$17)-ROWS($AS$6:$AS$17)-ROWS($AW$6:$AW$17)-ROWS($BA$6:$BA$17)),IFERROR(INDEX($BI$6:$BI$17, ROWS($BP$4:BP36)-ROWS($AK$6:$AK$17)-ROWS($AO$6:$AO$17)-ROWS($AS$6:$AS$17)-ROWS($AW$6:$AW$17)-ROWS($BA$6:$BA$17)-ROWS($BE$6:$BE$17)), "")))))))</f>
        <v/>
      </c>
      <c r="BQ38" s="316" t="str">
        <f t="shared" ca="1" si="31"/>
        <v/>
      </c>
      <c r="BR38" s="413" t="str">
        <f t="shared" ca="1" si="32"/>
        <v/>
      </c>
      <c r="BS38" s="412" t="str">
        <f ca="1">IF(OR(BT38="",BT38=0),"",MAX(BS$5:BS37)+1)</f>
        <v/>
      </c>
      <c r="BT38" s="316" t="str">
        <f ca="1">IFERROR(INDEX($AJ$22:$AJ$33, ROWS($BT$4:BT36)), IFERROR(INDEX($AN$22:$AN$33, ROWS($BT$4:BT36)-ROWS($AJ$22:$AJ$33)), IFERROR(INDEX($AR$22:$AR$33, ROWS($BT$4:BT36)-ROWS($AJ$22:$AJ$33)-ROWS($AN$22:$AN$33)),IFERROR(INDEX($AV$22:$AV$33, ROWS($BT$4:BT36)-ROWS($AJ$22:$AJ$33)-ROWS($AN$22:$AN$33)-ROWS($AR$22:$AR$33)),IFERROR(INDEX($AZ$22:$AZ$33, ROWS($BT$4:BT36)-ROWS($AJ$22:$AJ$33)-ROWS($AN$22:$AN$33)-ROWS($AR$22:$AR$33)-ROWS($AV$22:$AV$33)),IFERROR(INDEX($BD$22:$BD$33, ROWS($BT$4:BT36)-ROWS($AJ$22:$AJ$33)-ROWS($AN$22:$AN$33)-ROWS($AR$22:$AR$33)-ROWS($AV$22:$AV$33)-ROWS($AZ$22:$AZ$33)),IFERROR(INDEX($BH$22:$BH$33, ROWS($BT$4:BT36)-ROWS($AJ$22:$AJ$33)-ROWS($AN$22:$AN$33)-ROWS($AR$22:$AR$33)-ROWS($AV$22:$AV$33)-ROWS($AZ$22:$AZ$33)-ROWS($BD$22:$BD$33)), "")))))))</f>
        <v/>
      </c>
      <c r="BU38" s="316" t="str">
        <f t="shared" ca="1" si="33"/>
        <v/>
      </c>
      <c r="BV38" s="316" t="str">
        <f ca="1">IF(OR(BW38="",BW38=0),"",MAX(BV$5:BV37)+1)</f>
        <v/>
      </c>
      <c r="BW38" s="316" t="str">
        <f ca="1">IFERROR(INDEX($AK$22:$AK$33, ROWS($BW$4:BW36)), IFERROR(INDEX($AO$22:$AO$33, ROWS($BW$4:BW36)-ROWS($AK$22:$AK$33)), IFERROR(INDEX($AS$22:$AS$33, ROWS($BW$4:BW36)-ROWS($AK$22:$AK$33)-ROWS($AO$22:$AO$33)),IFERROR(INDEX($AW$22:$AW$33, ROWS($BW$4:BW36)-ROWS($AK$22:$AK$33)-ROWS($AO$22:$AO$33)-ROWS($AS$22:$AS$33)),IFERROR(INDEX($BA$22:$BA$33, ROWS($BW$4:BW36)-ROWS($AK$22:$AK$33)-ROWS($AO$22:$AO$33)-ROWS($AS$22:$AS$33)-ROWS($AW$22:$AW$33)),IFERROR(INDEX($BE$22:$BE$33, ROWS($BW$4:BW36)-ROWS($AK$22:$AK$33)-ROWS($AO$22:$AO$33)-ROWS($AS$22:$AS$33)-ROWS($AW$22:$AW$33)-ROWS($BA$22:$BA$33)),IFERROR(INDEX($BI$22:$BI$33, ROWS($BW$4:BW36)-ROWS($AK$22:$AK$33)-ROWS($AO$22:$AO$33)-ROWS($AS$22:$AS$33)-ROWS($AW$22:$AW$33)-ROWS($BA$22:$BA$33)-ROWS($BE$22:$BE$33)), "")))))))</f>
        <v/>
      </c>
      <c r="BX38" s="316" t="str">
        <f t="shared" ca="1" si="34"/>
        <v/>
      </c>
      <c r="BY38" s="413" t="str">
        <f t="shared" ca="1" si="35"/>
        <v/>
      </c>
      <c r="BZ38" s="412" t="str">
        <f ca="1">IF(OR(CA38="",CA38=0),"",MAX(BZ$5:BZ37)+1)</f>
        <v/>
      </c>
      <c r="CA38" s="316" t="str">
        <f ca="1">IFERROR(INDEX($AJ$38:$AJ$49, ROWS($CA$4:CA36)), IFERROR(INDEX($AN$38:$AN$49, ROWS($CA$4:CA36)-ROWS($AJ$38:$AJ$49)), IFERROR(INDEX($AR$38:$AR$49, ROWS($CA$4:CA36)-ROWS($AJ$38:$AJ$49)-ROWS($AN$38:$AN$49)),IFERROR(INDEX($AV$38:$AV$49, ROWS($CA$4:CA36)-ROWS($AJ$38:$AJ$49)-ROWS($AN$38:$AN$49)-ROWS($AR$38:$AR$49)),IFERROR(INDEX($AZ$38:$AZ$49, ROWS($CA$4:CA36)-ROWS($AJ$38:$AJ$49)-ROWS($AN$38:$AN$49)-ROWS($AR$38:$AR$49)-ROWS($AV$38:$AV$49)),IFERROR(INDEX($BD$38:$BD$49, ROWS($CA$4:CA36)-ROWS($AJ$38:$AJ$49)-ROWS($AN$38:$AN$49)-ROWS($AR$38:$AR$49)-ROWS($AV$38:$AV$49)-ROWS($AZ$38:$AZ$49)),IFERROR(INDEX($BH$38:$BH$49, ROWS($CA$4:CA36)-ROWS($AJ$38:$AJ$49)-ROWS($AN$38:$AN$49)-ROWS($AR$38:$AR$49)-ROWS($AV$38:$AV$49)-ROWS($AZ$38:$AZ$49)-ROWS($BD$38:$BD$49)), "")))))))</f>
        <v/>
      </c>
      <c r="CB38" s="316" t="str">
        <f t="shared" ca="1" si="36"/>
        <v/>
      </c>
      <c r="CC38" s="316" t="str">
        <f ca="1">IF(OR(CD38="",CD38=0),"",MAX(CC$5:CC37)+1)</f>
        <v/>
      </c>
      <c r="CD38" s="316" t="str">
        <f ca="1">IFERROR(INDEX($AK$38:$AK$49, ROWS($CD$4:CD36)), IFERROR(INDEX($AO$38:$AO$49, ROWS($CD$4:CD36)-ROWS($AK$38:$AK$49)), IFERROR(INDEX($AS$38:$AS$49, ROWS($CD$4:CD36)-ROWS($AK$38:$AK$49)-ROWS($AO$38:$AO$49)),IFERROR(INDEX($AW$38:$AW$49, ROWS($CD$4:CD36)-ROWS($AK$38:$AK$49)-ROWS($AO$38:$AO$49)-ROWS($AS$38:$AS$49)),IFERROR(INDEX($BA$38:$BA$49, ROWS($CD$4:CD36)-ROWS($AK$38:$AK$49)-ROWS($AO$38:$AO$49)-ROWS($AS$38:$AS$49)-ROWS($AW$38:$AW$49)),IFERROR(INDEX($BE$38:$BE$49, ROWS($CD$4:CD36)-ROWS($AK$38:$AK$49)-ROWS($AO$38:$AO$49)-ROWS($AS$38:$AS$49)-ROWS($AW$38:$AW$49)-ROWS($BA$38:$BA$49)),IFERROR(INDEX($BI$38:$BI$49, ROWS($CD$4:CD36)-ROWS($AK$38:$AK$49)-ROWS($AO$38:$AO$49)-ROWS($AS$38:$AS$49)-ROWS($AW$38:$AW$49)-ROWS($BA$38:$BA$49)-ROWS($BE$38:$BE$49)), "")))))))</f>
        <v/>
      </c>
      <c r="CE38" s="316" t="str">
        <f t="shared" ca="1" si="37"/>
        <v/>
      </c>
      <c r="CF38" s="413" t="str">
        <f t="shared" ca="1" si="38"/>
        <v/>
      </c>
      <c r="CG38" s="412" t="str">
        <f ca="1">IF(OR(CH38="",CH38=0),"",MAX(CG$5:CG37)+1)</f>
        <v/>
      </c>
      <c r="CH38" s="316" t="str">
        <f ca="1">IFERROR(INDEX($AJ$54:$AJ$65, ROWS($CH$4:CH36)), IFERROR(INDEX($AN$54:$AN$65, ROWS($CH$4:CH36)-ROWS($AJ$54:$AJ$65)), IFERROR(INDEX($AR$54:$AR$65, ROWS($CH$4:CH36)-ROWS($AJ$54:$AJ$65)-ROWS($AN$54:$AN$65)),IFERROR(INDEX($AV$54:$AV$65, ROWS($CH$4:CH36)-ROWS($AJ$54:$AJ$65)-ROWS($AN$54:$AN$65)-ROWS($AR$54:$AR$65)),IFERROR(INDEX($AZ$54:$AZ$65, ROWS($CH$4:CH36)-ROWS($AJ$54:$AJ$65)-ROWS($AN$54:$AN$65)-ROWS($AR$54:$AR$65)-ROWS($AV$54:$AV$65)),IFERROR(INDEX($BD$54:$BD$65, ROWS($CH$4:CH36)-ROWS($AJ$54:$AJ$65)-ROWS($AN$54:$AN$65)-ROWS($AR$54:$AR$65)-ROWS($AV$54:$AV$65)-ROWS($AZ$54:$AZ$65)),IFERROR(INDEX($BH$54:$BH$65, ROWS($CH$4:CH36)-ROWS($AJ$54:$AJ$65)-ROWS($AN$54:$AN$65)-ROWS($AR$54:$AR$65)-ROWS($AV$54:$AV$65)-ROWS($AZ$54:$AZ$65)-ROWS($BD$54:$BD$65)), "")))))))</f>
        <v/>
      </c>
      <c r="CI38" s="316" t="str">
        <f t="shared" ca="1" si="39"/>
        <v/>
      </c>
      <c r="CJ38" s="316" t="str">
        <f ca="1">IF(OR(CK38="",CK38=0),"",MAX(CJ$5:CJ37)+1)</f>
        <v/>
      </c>
      <c r="CK38" s="316" t="str">
        <f ca="1">IFERROR(INDEX($AK$54:$AK$65, ROWS($CK$4:CK36)), IFERROR(INDEX($AO$54:$AO$65, ROWS($CK$4:CK36)-ROWS($AK$54:$AK$65)), IFERROR(INDEX($AS$54:$AS$65, ROWS($CK$4:CK36)-ROWS($AK$54:$AK$65)-ROWS($AO$54:$AO$65)),IFERROR(INDEX($AW$54:$AW$65, ROWS($CK$4:CK36)-ROWS($AK$54:$AK$65)-ROWS($AO$54:$AO$65)-ROWS($AS$54:$AS$65)),IFERROR(INDEX($BA$54:$BA$65, ROWS($CK$4:CK36)-ROWS($AK$54:$AK$65)-ROWS($AO$54:$AO$65)-ROWS($AS$54:$AS$65)-ROWS($AW$54:$AW$65)),IFERROR(INDEX($BE$54:$BE$65, ROWS($CK$4:CK36)-ROWS($AK$54:$AK$65)-ROWS($AO$54:$AO$65)-ROWS($AS$54:$AS$65)-ROWS($AW$54:$AW$65)-ROWS($BA$54:$BA$65)),IFERROR(INDEX($BI$54:$BI$65, ROWS($CK$4:CK36)-ROWS($AK$54:$AK$65)-ROWS($AO$54:$AO$65)-ROWS($AS$54:$AS$65)-ROWS($AW$54:$AW$65)-ROWS($BA$54:$BA$65)-ROWS($BE$54:$BE$65)), "")))))))</f>
        <v/>
      </c>
      <c r="CL38" s="316" t="str">
        <f t="shared" ca="1" si="40"/>
        <v/>
      </c>
      <c r="CM38" s="413" t="str">
        <f t="shared" ca="1" si="41"/>
        <v/>
      </c>
      <c r="CN38" s="412" t="str">
        <f ca="1">IF(OR(CO38="",CO38=0),"",MAX(CN$5:CN37)+1)</f>
        <v/>
      </c>
      <c r="CO38" s="316" t="str">
        <f ca="1">IFERROR(INDEX($AJ$70:$AJ$81, ROWS($CO$4:CO36)), IFERROR(INDEX($AN$70:$AN$81, ROWS($CO$4:CO36)-ROWS($AJ$70:$AJ$81)), IFERROR(INDEX($AR$70:$AR$81, ROWS($CO$4:CO36)-ROWS($AJ$70:$AJ$81)-ROWS($AN$70:$AN$81)),IFERROR(INDEX($AV$70:$AV$81, ROWS($CO$4:CO36)-ROWS($AJ$70:$AJ$81)-ROWS($AN$70:$AN$81)-ROWS($AR$70:$AR$81)),IFERROR(INDEX($AZ$70:$AZ$81, ROWS($CO$4:CO36)-ROWS($AJ$70:$AJ$81)-ROWS($AN$70:$AN$81)-ROWS($AR$70:$AR$81)-ROWS($AV$70:$AV$81)),IFERROR(INDEX($BD$70:$BD$81, ROWS($CO$4:CO36)-ROWS($AJ$70:$AJ$81)-ROWS($AN$70:$AN$81)-ROWS($AR$70:$AR$81)-ROWS($AV$70:$AV$81)-ROWS($AZ$70:$AZ$81)),IFERROR(INDEX($BH$70:$BH$81, ROWS($CO$4:CO36)-ROWS($AJ$70:$AJ$81)-ROWS($AN$70:$AN$81)-ROWS($AR$70:$AR$81)-ROWS($AV$70:$AV$81)-ROWS($AZ$70:$AZ$81)-ROWS($BD$70:$BD$81)), "")))))))</f>
        <v/>
      </c>
      <c r="CP38" s="316" t="str">
        <f t="shared" ca="1" si="42"/>
        <v/>
      </c>
      <c r="CQ38" s="316" t="str">
        <f ca="1">IF(OR(CR38="",CR38=0),"",MAX(CQ$5:CQ37)+1)</f>
        <v/>
      </c>
      <c r="CR38" s="316" t="str">
        <f ca="1">IFERROR(INDEX($AK$70:$AK$81, ROWS($CR$4:CR36)), IFERROR(INDEX($AO$70:$AO$81, ROWS($CR$4:CR36)-ROWS($AK$70:$AK$81)), IFERROR(INDEX($AS$70:$AS$81, ROWS($CR$4:CR36)-ROWS($AK$70:$AK$81)-ROWS($AO$70:$AO$81)),IFERROR(INDEX($AW$70:$AW$81, ROWS($CR$4:CR36)-ROWS($AK$70:$AK$81)-ROWS($AO$70:$AO$81)-ROWS($AS$70:$AS$81)),IFERROR(INDEX($BA$70:$BA$81, ROWS($CR$4:CR36)-ROWS($AK$70:$AK$81)-ROWS($AO$70:$AO$81)-ROWS($AS$70:$AS$81)-ROWS($AW$70:$AW$81)),IFERROR(INDEX($BE$70:$BE$81, ROWS($CR$4:CR36)-ROWS($AK$70:$AK$81)-ROWS($AO$70:$AO$81)-ROWS($AS$70:$AS$81)-ROWS($AW$70:$AW$81)-ROWS($BA$70:$BA$81)),IFERROR(INDEX($BI$70:$BI$81, ROWS($CR$4:CR36)-ROWS($AK$70:$AK$81)-ROWS($AO$70:$AO$81)-ROWS($AS$70:$AS$81)-ROWS($AW$70:$AW$81)-ROWS($BA$70:$BA$81)-ROWS($BE$70:$BE$81)), "")))))))</f>
        <v/>
      </c>
      <c r="CS38" s="316" t="str">
        <f t="shared" ca="1" si="43"/>
        <v/>
      </c>
      <c r="CT38" s="413" t="str">
        <f t="shared" ca="1" si="44"/>
        <v/>
      </c>
      <c r="CU38" s="412" t="str">
        <f>IF(OR(CV38="",CV38=0),"",MAX(CU$5:CU37)+1)</f>
        <v/>
      </c>
      <c r="CV38" s="316" t="str">
        <f>IFERROR(INDEX($AJ$86:$AJ$97, ROWS($CV$4:CV36)), IFERROR(INDEX($AN$86:$AN$97, ROWS($CV$4:CV36)-ROWS($AJ$86:$AJ$97)), ""))</f>
        <v/>
      </c>
      <c r="CW38" s="316" t="str">
        <f t="shared" si="45"/>
        <v/>
      </c>
      <c r="CX38" s="316" t="str">
        <f>IF(OR(CY38="",CY38=0),"",MAX(CX$5:CX37)+1)</f>
        <v/>
      </c>
      <c r="CY38" s="316" t="str">
        <f>IFERROR(INDEX($AK$86:$AK$97, ROWS($CY$4:CY36)), IFERROR(INDEX($AO$86:$AO$97, ROWS($CY$4:CY36)-ROWS($AK$86:$AK$97)), ""))</f>
        <v/>
      </c>
      <c r="CZ38" s="316" t="str">
        <f t="shared" si="46"/>
        <v/>
      </c>
      <c r="DA38" s="413" t="str">
        <f t="shared" si="47"/>
        <v/>
      </c>
      <c r="DC38" s="438" t="str">
        <f ca="1">IF(OR(DD38="",DD38=0),"",MAX(DC$25:DC37)+1)</f>
        <v/>
      </c>
      <c r="DD38" s="434" t="str">
        <f t="shared" ca="1" si="90"/>
        <v/>
      </c>
      <c r="DE38" s="413" t="str">
        <f t="shared" ca="1" si="91"/>
        <v/>
      </c>
      <c r="DF38" s="431" t="str">
        <f ca="1">IF(OR(DG38="",DG38=0),"",MAX(DF$25:DF37)+1)</f>
        <v/>
      </c>
      <c r="DG38" s="412" t="str">
        <f t="shared" ca="1" si="92"/>
        <v/>
      </c>
      <c r="DH38" s="413" t="str">
        <f t="shared" ca="1" si="93"/>
        <v/>
      </c>
      <c r="DI38" s="412" t="str">
        <f t="shared" ca="1" si="94"/>
        <v/>
      </c>
      <c r="DJ38" s="413" t="str">
        <f t="shared" ca="1" si="95"/>
        <v/>
      </c>
      <c r="DK38" s="412" t="str">
        <f t="shared" ca="1" si="96"/>
        <v/>
      </c>
      <c r="DL38" s="413" t="str">
        <f t="shared" ca="1" si="97"/>
        <v/>
      </c>
    </row>
    <row r="39" spans="1:123" s="278" customFormat="1" ht="15" customHeight="1" x14ac:dyDescent="0.3">
      <c r="A39" s="1183" t="s">
        <v>478</v>
      </c>
      <c r="B39" s="1182"/>
      <c r="C39" s="1183" t="s">
        <v>478</v>
      </c>
      <c r="D39" s="1182"/>
      <c r="E39" s="284"/>
      <c r="F39" s="283"/>
      <c r="G39" s="283"/>
      <c r="H39" s="283"/>
      <c r="I39" s="283"/>
      <c r="J39" s="283"/>
      <c r="M39" s="282"/>
      <c r="N39" s="281"/>
      <c r="P39" s="295" t="str">
        <f t="shared" si="101"/>
        <v/>
      </c>
      <c r="Q39" s="295" t="str">
        <f t="shared" si="100"/>
        <v/>
      </c>
      <c r="R39" s="295" t="str">
        <f t="shared" si="100"/>
        <v/>
      </c>
      <c r="S39" s="296" t="str">
        <f t="shared" si="100"/>
        <v/>
      </c>
      <c r="T39" s="295" t="str">
        <f t="shared" si="100"/>
        <v/>
      </c>
      <c r="U39" s="295" t="str">
        <f t="shared" si="100"/>
        <v/>
      </c>
      <c r="V39" s="1158"/>
      <c r="W39" s="1159"/>
      <c r="X39" s="445"/>
      <c r="Y39"/>
      <c r="AB39" s="261"/>
      <c r="AC39" s="358" t="str">
        <f>IF('Data Entry'!H23="","",'Data Entry'!H23)</f>
        <v/>
      </c>
      <c r="AD39" s="356" t="str">
        <f>IF('Data Entry'!G23="","",'Data Entry'!G23)</f>
        <v/>
      </c>
      <c r="AE39" s="363" t="str">
        <f>IF('Data Entry'!J23="","",'Data Entry'!J23)</f>
        <v/>
      </c>
      <c r="AF39" s="402" t="str">
        <f>IF('Data Entry'!I23="","",'Data Entry'!I23)</f>
        <v/>
      </c>
      <c r="AG39" s="301"/>
      <c r="AH39"/>
      <c r="AI39" s="304">
        <f t="shared" ref="AI39:AI49" ca="1" si="123">IFERROR(MATCH($AI$36,OFFSET($AC$1,AI38,,1000),0)+AI38,"")</f>
        <v>31</v>
      </c>
      <c r="AJ39" s="305" t="str">
        <f t="shared" ca="1" si="102"/>
        <v>D. Store Card 2</v>
      </c>
      <c r="AK39" s="306">
        <f t="shared" ca="1" si="103"/>
        <v>30</v>
      </c>
      <c r="AL39" s="307">
        <f t="shared" ca="1" si="104"/>
        <v>350</v>
      </c>
      <c r="AM39" s="304">
        <f t="shared" ref="AM39:AM49" ca="1" si="124">IFERROR(MATCH($AM$36,OFFSET($AC$1,AM38,,1000),0)+AM38,"")</f>
        <v>65</v>
      </c>
      <c r="AN39" s="305" t="str">
        <f t="shared" ca="1" si="105"/>
        <v>Paycheck 2</v>
      </c>
      <c r="AO39" s="306">
        <f t="shared" ca="1" si="106"/>
        <v>400</v>
      </c>
      <c r="AP39" s="307" t="str">
        <f t="shared" ca="1" si="107"/>
        <v>Income</v>
      </c>
      <c r="AQ39" s="304">
        <f t="shared" ref="AQ39:AQ49" ca="1" si="125">IFERROR(MATCH($AQ$36,OFFSET($AC$1,AQ38,,1000),0)+AQ38,"")</f>
        <v>29</v>
      </c>
      <c r="AR39" s="305" t="str">
        <f t="shared" ca="1" si="108"/>
        <v>Credit Card 2</v>
      </c>
      <c r="AS39" s="306">
        <f t="shared" ca="1" si="109"/>
        <v>60</v>
      </c>
      <c r="AT39" s="307">
        <f t="shared" ca="1" si="110"/>
        <v>1400</v>
      </c>
      <c r="AU39" s="304" t="str">
        <f t="shared" ref="AU39:AU49" ca="1" si="126">IFERROR(MATCH($AU$36,OFFSET($AC$1,AU38,,1000),0)+AU38,"")</f>
        <v/>
      </c>
      <c r="AV39" s="305" t="str">
        <f t="shared" ca="1" si="111"/>
        <v/>
      </c>
      <c r="AW39" s="306" t="str">
        <f t="shared" ca="1" si="112"/>
        <v/>
      </c>
      <c r="AX39" s="307" t="str">
        <f t="shared" ca="1" si="113"/>
        <v/>
      </c>
      <c r="AY39" s="304" t="str">
        <f t="shared" ref="AY39:AY49" ca="1" si="127">IFERROR(MATCH($AY$36,OFFSET($AC$1,AY38,,1000),0)+AY38,"")</f>
        <v/>
      </c>
      <c r="AZ39" s="305" t="str">
        <f t="shared" ca="1" si="114"/>
        <v/>
      </c>
      <c r="BA39" s="306" t="str">
        <f t="shared" ca="1" si="115"/>
        <v/>
      </c>
      <c r="BB39" s="307" t="str">
        <f t="shared" ca="1" si="116"/>
        <v/>
      </c>
      <c r="BC39" s="304" t="str">
        <f t="shared" ref="BC39:BC49" ca="1" si="128">IFERROR(MATCH($BC$36,OFFSET($AC$1,BC38,,1000),0)+BC38,"")</f>
        <v/>
      </c>
      <c r="BD39" s="305" t="str">
        <f t="shared" ca="1" si="117"/>
        <v/>
      </c>
      <c r="BE39" s="306" t="str">
        <f t="shared" ca="1" si="118"/>
        <v/>
      </c>
      <c r="BF39" s="307" t="str">
        <f t="shared" ca="1" si="119"/>
        <v/>
      </c>
      <c r="BG39" s="304" t="str">
        <f t="shared" ref="BG39:BG49" ca="1" si="129">IFERROR(MATCH($BG$36,OFFSET($AC$1,BG38,,1000),0)+BG38,"")</f>
        <v/>
      </c>
      <c r="BH39" s="305" t="str">
        <f t="shared" ca="1" si="120"/>
        <v/>
      </c>
      <c r="BI39" s="306" t="str">
        <f t="shared" ca="1" si="121"/>
        <v/>
      </c>
      <c r="BJ39" s="307" t="str">
        <f t="shared" ca="1" si="122"/>
        <v/>
      </c>
      <c r="BL39" s="412" t="str">
        <f ca="1">IF(OR(BM39="",BM39=0),"",MAX(BL$5:BL38)+1)</f>
        <v/>
      </c>
      <c r="BM39" s="316" t="str">
        <f ca="1">IFERROR(INDEX($AJ$6:$AJ$17, ROWS(BM$4:$BM37)), IFERROR(INDEX($AN$6:$AN$17, ROWS(BM$4:$BM37)-ROWS($AJ$6:$AJ$17)), IFERROR(INDEX($AR$6:$AR$17, ROWS(BM$4:$BM37)-ROWS($AJ$6:$AJ$17)-ROWS($AN$6:$AN$17)),IFERROR(INDEX($AV$6:$AV$17, ROWS(BM$4:$BM37)-ROWS($AJ$6:$AJ$17)-ROWS($AN$6:$AN$17)-ROWS($AR$6:$AR$17)),IFERROR(INDEX($AZ$6:$AZ$17, ROWS(BM$4:$BM37)-ROWS($AJ$6:$AJ$17)-ROWS($AN$6:$AN$17)-ROWS($AR$6:$AR$17)-ROWS($AV$6:$AV$17)),IFERROR(INDEX($BD$6:$BD$17, ROWS(BM$4:$BM37)-ROWS($AJ$6:$AJ$17)-ROWS($AN$6:$AN$17)-ROWS($AR$6:$AR$17)-ROWS($AV$6:$AV$17)-ROWS($AZ$6:$AZ$17)),IFERROR(INDEX($BH$6:$BH$17, ROWS(BM$4:$BM37)-ROWS($AJ$6:$AJ$17)-ROWS($AN$6:$AN$17)-ROWS($AR$6:$AR$17)-ROWS($AV$6:$AV$17)-ROWS($AZ$6:$AZ$17)-ROWS($BD$6:$BD$17)), "")))))))</f>
        <v/>
      </c>
      <c r="BN39" s="316" t="str">
        <f t="shared" ca="1" si="30"/>
        <v/>
      </c>
      <c r="BO39" s="316" t="str">
        <f ca="1">IF(OR(BP39="",BP39=0),"",MAX(BO$5:BO38)+1)</f>
        <v/>
      </c>
      <c r="BP39" s="316" t="str">
        <f ca="1">IFERROR(INDEX($AK$6:$AK$17, ROWS($BP$4:BP37)), IFERROR(INDEX($AO$6:$AO$17, ROWS($BP$4:BP37)-ROWS($AK$6:$AK$17)), IFERROR(INDEX($AS$6:$AS$17, ROWS($BP$4:BP37)-ROWS($AK$6:$AK$17)-ROWS($AO$6:$AO$17)),IFERROR(INDEX($AW$6:$AW$17, ROWS($BP$4:BP37)-ROWS($AK$6:$AK$17)-ROWS($AO$6:$AO$17)-ROWS($AS$6:$AS$17)),IFERROR(INDEX($BA$6:$BA$17, ROWS($BP$4:BP37)-ROWS($AK$6:$AK$17)-ROWS($AO$6:$AO$17)-ROWS($AS$6:$AS$17)-ROWS($AW$6:$AW$17)),IFERROR(INDEX($BE$6:$BE$17, ROWS($BP$4:BP37)-ROWS($AK$6:$AK$17)-ROWS($AO$6:$AO$17)-ROWS($AS$6:$AS$17)-ROWS($AW$6:$AW$17)-ROWS($BA$6:$BA$17)),IFERROR(INDEX($BI$6:$BI$17, ROWS($BP$4:BP37)-ROWS($AK$6:$AK$17)-ROWS($AO$6:$AO$17)-ROWS($AS$6:$AS$17)-ROWS($AW$6:$AW$17)-ROWS($BA$6:$BA$17)-ROWS($BE$6:$BE$17)), "")))))))</f>
        <v/>
      </c>
      <c r="BQ39" s="316" t="str">
        <f t="shared" ca="1" si="31"/>
        <v/>
      </c>
      <c r="BR39" s="413" t="str">
        <f t="shared" ca="1" si="32"/>
        <v/>
      </c>
      <c r="BS39" s="412" t="str">
        <f ca="1">IF(OR(BT39="",BT39=0),"",MAX(BS$5:BS38)+1)</f>
        <v/>
      </c>
      <c r="BT39" s="316" t="str">
        <f ca="1">IFERROR(INDEX($AJ$22:$AJ$33, ROWS($BT$4:BT37)), IFERROR(INDEX($AN$22:$AN$33, ROWS($BT$4:BT37)-ROWS($AJ$22:$AJ$33)), IFERROR(INDEX($AR$22:$AR$33, ROWS($BT$4:BT37)-ROWS($AJ$22:$AJ$33)-ROWS($AN$22:$AN$33)),IFERROR(INDEX($AV$22:$AV$33, ROWS($BT$4:BT37)-ROWS($AJ$22:$AJ$33)-ROWS($AN$22:$AN$33)-ROWS($AR$22:$AR$33)),IFERROR(INDEX($AZ$22:$AZ$33, ROWS($BT$4:BT37)-ROWS($AJ$22:$AJ$33)-ROWS($AN$22:$AN$33)-ROWS($AR$22:$AR$33)-ROWS($AV$22:$AV$33)),IFERROR(INDEX($BD$22:$BD$33, ROWS($BT$4:BT37)-ROWS($AJ$22:$AJ$33)-ROWS($AN$22:$AN$33)-ROWS($AR$22:$AR$33)-ROWS($AV$22:$AV$33)-ROWS($AZ$22:$AZ$33)),IFERROR(INDEX($BH$22:$BH$33, ROWS($BT$4:BT37)-ROWS($AJ$22:$AJ$33)-ROWS($AN$22:$AN$33)-ROWS($AR$22:$AR$33)-ROWS($AV$22:$AV$33)-ROWS($AZ$22:$AZ$33)-ROWS($BD$22:$BD$33)), "")))))))</f>
        <v/>
      </c>
      <c r="BU39" s="316" t="str">
        <f t="shared" ca="1" si="33"/>
        <v/>
      </c>
      <c r="BV39" s="316" t="str">
        <f ca="1">IF(OR(BW39="",BW39=0),"",MAX(BV$5:BV38)+1)</f>
        <v/>
      </c>
      <c r="BW39" s="316" t="str">
        <f ca="1">IFERROR(INDEX($AK$22:$AK$33, ROWS($BW$4:BW37)), IFERROR(INDEX($AO$22:$AO$33, ROWS($BW$4:BW37)-ROWS($AK$22:$AK$33)), IFERROR(INDEX($AS$22:$AS$33, ROWS($BW$4:BW37)-ROWS($AK$22:$AK$33)-ROWS($AO$22:$AO$33)),IFERROR(INDEX($AW$22:$AW$33, ROWS($BW$4:BW37)-ROWS($AK$22:$AK$33)-ROWS($AO$22:$AO$33)-ROWS($AS$22:$AS$33)),IFERROR(INDEX($BA$22:$BA$33, ROWS($BW$4:BW37)-ROWS($AK$22:$AK$33)-ROWS($AO$22:$AO$33)-ROWS($AS$22:$AS$33)-ROWS($AW$22:$AW$33)),IFERROR(INDEX($BE$22:$BE$33, ROWS($BW$4:BW37)-ROWS($AK$22:$AK$33)-ROWS($AO$22:$AO$33)-ROWS($AS$22:$AS$33)-ROWS($AW$22:$AW$33)-ROWS($BA$22:$BA$33)),IFERROR(INDEX($BI$22:$BI$33, ROWS($BW$4:BW37)-ROWS($AK$22:$AK$33)-ROWS($AO$22:$AO$33)-ROWS($AS$22:$AS$33)-ROWS($AW$22:$AW$33)-ROWS($BA$22:$BA$33)-ROWS($BE$22:$BE$33)), "")))))))</f>
        <v/>
      </c>
      <c r="BX39" s="316" t="str">
        <f t="shared" ca="1" si="34"/>
        <v/>
      </c>
      <c r="BY39" s="413" t="str">
        <f t="shared" ca="1" si="35"/>
        <v/>
      </c>
      <c r="BZ39" s="412" t="str">
        <f ca="1">IF(OR(CA39="",CA39=0),"",MAX(BZ$5:BZ38)+1)</f>
        <v/>
      </c>
      <c r="CA39" s="316" t="str">
        <f ca="1">IFERROR(INDEX($AJ$38:$AJ$49, ROWS($CA$4:CA37)), IFERROR(INDEX($AN$38:$AN$49, ROWS($CA$4:CA37)-ROWS($AJ$38:$AJ$49)), IFERROR(INDEX($AR$38:$AR$49, ROWS($CA$4:CA37)-ROWS($AJ$38:$AJ$49)-ROWS($AN$38:$AN$49)),IFERROR(INDEX($AV$38:$AV$49, ROWS($CA$4:CA37)-ROWS($AJ$38:$AJ$49)-ROWS($AN$38:$AN$49)-ROWS($AR$38:$AR$49)),IFERROR(INDEX($AZ$38:$AZ$49, ROWS($CA$4:CA37)-ROWS($AJ$38:$AJ$49)-ROWS($AN$38:$AN$49)-ROWS($AR$38:$AR$49)-ROWS($AV$38:$AV$49)),IFERROR(INDEX($BD$38:$BD$49, ROWS($CA$4:CA37)-ROWS($AJ$38:$AJ$49)-ROWS($AN$38:$AN$49)-ROWS($AR$38:$AR$49)-ROWS($AV$38:$AV$49)-ROWS($AZ$38:$AZ$49)),IFERROR(INDEX($BH$38:$BH$49, ROWS($CA$4:CA37)-ROWS($AJ$38:$AJ$49)-ROWS($AN$38:$AN$49)-ROWS($AR$38:$AR$49)-ROWS($AV$38:$AV$49)-ROWS($AZ$38:$AZ$49)-ROWS($BD$38:$BD$49)), "")))))))</f>
        <v/>
      </c>
      <c r="CB39" s="316" t="str">
        <f t="shared" ca="1" si="36"/>
        <v/>
      </c>
      <c r="CC39" s="316" t="str">
        <f ca="1">IF(OR(CD39="",CD39=0),"",MAX(CC$5:CC38)+1)</f>
        <v/>
      </c>
      <c r="CD39" s="316" t="str">
        <f ca="1">IFERROR(INDEX($AK$38:$AK$49, ROWS($CD$4:CD37)), IFERROR(INDEX($AO$38:$AO$49, ROWS($CD$4:CD37)-ROWS($AK$38:$AK$49)), IFERROR(INDEX($AS$38:$AS$49, ROWS($CD$4:CD37)-ROWS($AK$38:$AK$49)-ROWS($AO$38:$AO$49)),IFERROR(INDEX($AW$38:$AW$49, ROWS($CD$4:CD37)-ROWS($AK$38:$AK$49)-ROWS($AO$38:$AO$49)-ROWS($AS$38:$AS$49)),IFERROR(INDEX($BA$38:$BA$49, ROWS($CD$4:CD37)-ROWS($AK$38:$AK$49)-ROWS($AO$38:$AO$49)-ROWS($AS$38:$AS$49)-ROWS($AW$38:$AW$49)),IFERROR(INDEX($BE$38:$BE$49, ROWS($CD$4:CD37)-ROWS($AK$38:$AK$49)-ROWS($AO$38:$AO$49)-ROWS($AS$38:$AS$49)-ROWS($AW$38:$AW$49)-ROWS($BA$38:$BA$49)),IFERROR(INDEX($BI$38:$BI$49, ROWS($CD$4:CD37)-ROWS($AK$38:$AK$49)-ROWS($AO$38:$AO$49)-ROWS($AS$38:$AS$49)-ROWS($AW$38:$AW$49)-ROWS($BA$38:$BA$49)-ROWS($BE$38:$BE$49)), "")))))))</f>
        <v/>
      </c>
      <c r="CE39" s="316" t="str">
        <f t="shared" ca="1" si="37"/>
        <v/>
      </c>
      <c r="CF39" s="413" t="str">
        <f t="shared" ca="1" si="38"/>
        <v/>
      </c>
      <c r="CG39" s="412" t="str">
        <f ca="1">IF(OR(CH39="",CH39=0),"",MAX(CG$5:CG38)+1)</f>
        <v/>
      </c>
      <c r="CH39" s="316" t="str">
        <f ca="1">IFERROR(INDEX($AJ$54:$AJ$65, ROWS($CH$4:CH37)), IFERROR(INDEX($AN$54:$AN$65, ROWS($CH$4:CH37)-ROWS($AJ$54:$AJ$65)), IFERROR(INDEX($AR$54:$AR$65, ROWS($CH$4:CH37)-ROWS($AJ$54:$AJ$65)-ROWS($AN$54:$AN$65)),IFERROR(INDEX($AV$54:$AV$65, ROWS($CH$4:CH37)-ROWS($AJ$54:$AJ$65)-ROWS($AN$54:$AN$65)-ROWS($AR$54:$AR$65)),IFERROR(INDEX($AZ$54:$AZ$65, ROWS($CH$4:CH37)-ROWS($AJ$54:$AJ$65)-ROWS($AN$54:$AN$65)-ROWS($AR$54:$AR$65)-ROWS($AV$54:$AV$65)),IFERROR(INDEX($BD$54:$BD$65, ROWS($CH$4:CH37)-ROWS($AJ$54:$AJ$65)-ROWS($AN$54:$AN$65)-ROWS($AR$54:$AR$65)-ROWS($AV$54:$AV$65)-ROWS($AZ$54:$AZ$65)),IFERROR(INDEX($BH$54:$BH$65, ROWS($CH$4:CH37)-ROWS($AJ$54:$AJ$65)-ROWS($AN$54:$AN$65)-ROWS($AR$54:$AR$65)-ROWS($AV$54:$AV$65)-ROWS($AZ$54:$AZ$65)-ROWS($BD$54:$BD$65)), "")))))))</f>
        <v/>
      </c>
      <c r="CI39" s="316" t="str">
        <f t="shared" ca="1" si="39"/>
        <v/>
      </c>
      <c r="CJ39" s="316" t="str">
        <f ca="1">IF(OR(CK39="",CK39=0),"",MAX(CJ$5:CJ38)+1)</f>
        <v/>
      </c>
      <c r="CK39" s="316" t="str">
        <f ca="1">IFERROR(INDEX($AK$54:$AK$65, ROWS($CK$4:CK37)), IFERROR(INDEX($AO$54:$AO$65, ROWS($CK$4:CK37)-ROWS($AK$54:$AK$65)), IFERROR(INDEX($AS$54:$AS$65, ROWS($CK$4:CK37)-ROWS($AK$54:$AK$65)-ROWS($AO$54:$AO$65)),IFERROR(INDEX($AW$54:$AW$65, ROWS($CK$4:CK37)-ROWS($AK$54:$AK$65)-ROWS($AO$54:$AO$65)-ROWS($AS$54:$AS$65)),IFERROR(INDEX($BA$54:$BA$65, ROWS($CK$4:CK37)-ROWS($AK$54:$AK$65)-ROWS($AO$54:$AO$65)-ROWS($AS$54:$AS$65)-ROWS($AW$54:$AW$65)),IFERROR(INDEX($BE$54:$BE$65, ROWS($CK$4:CK37)-ROWS($AK$54:$AK$65)-ROWS($AO$54:$AO$65)-ROWS($AS$54:$AS$65)-ROWS($AW$54:$AW$65)-ROWS($BA$54:$BA$65)),IFERROR(INDEX($BI$54:$BI$65, ROWS($CK$4:CK37)-ROWS($AK$54:$AK$65)-ROWS($AO$54:$AO$65)-ROWS($AS$54:$AS$65)-ROWS($AW$54:$AW$65)-ROWS($BA$54:$BA$65)-ROWS($BE$54:$BE$65)), "")))))))</f>
        <v/>
      </c>
      <c r="CL39" s="316" t="str">
        <f t="shared" ca="1" si="40"/>
        <v/>
      </c>
      <c r="CM39" s="413" t="str">
        <f t="shared" ca="1" si="41"/>
        <v/>
      </c>
      <c r="CN39" s="412" t="str">
        <f ca="1">IF(OR(CO39="",CO39=0),"",MAX(CN$5:CN38)+1)</f>
        <v/>
      </c>
      <c r="CO39" s="316" t="str">
        <f ca="1">IFERROR(INDEX($AJ$70:$AJ$81, ROWS($CO$4:CO37)), IFERROR(INDEX($AN$70:$AN$81, ROWS($CO$4:CO37)-ROWS($AJ$70:$AJ$81)), IFERROR(INDEX($AR$70:$AR$81, ROWS($CO$4:CO37)-ROWS($AJ$70:$AJ$81)-ROWS($AN$70:$AN$81)),IFERROR(INDEX($AV$70:$AV$81, ROWS($CO$4:CO37)-ROWS($AJ$70:$AJ$81)-ROWS($AN$70:$AN$81)-ROWS($AR$70:$AR$81)),IFERROR(INDEX($AZ$70:$AZ$81, ROWS($CO$4:CO37)-ROWS($AJ$70:$AJ$81)-ROWS($AN$70:$AN$81)-ROWS($AR$70:$AR$81)-ROWS($AV$70:$AV$81)),IFERROR(INDEX($BD$70:$BD$81, ROWS($CO$4:CO37)-ROWS($AJ$70:$AJ$81)-ROWS($AN$70:$AN$81)-ROWS($AR$70:$AR$81)-ROWS($AV$70:$AV$81)-ROWS($AZ$70:$AZ$81)),IFERROR(INDEX($BH$70:$BH$81, ROWS($CO$4:CO37)-ROWS($AJ$70:$AJ$81)-ROWS($AN$70:$AN$81)-ROWS($AR$70:$AR$81)-ROWS($AV$70:$AV$81)-ROWS($AZ$70:$AZ$81)-ROWS($BD$70:$BD$81)), "")))))))</f>
        <v/>
      </c>
      <c r="CP39" s="316" t="str">
        <f t="shared" ca="1" si="42"/>
        <v/>
      </c>
      <c r="CQ39" s="316" t="str">
        <f ca="1">IF(OR(CR39="",CR39=0),"",MAX(CQ$5:CQ38)+1)</f>
        <v/>
      </c>
      <c r="CR39" s="316" t="str">
        <f ca="1">IFERROR(INDEX($AK$70:$AK$81, ROWS($CR$4:CR37)), IFERROR(INDEX($AO$70:$AO$81, ROWS($CR$4:CR37)-ROWS($AK$70:$AK$81)), IFERROR(INDEX($AS$70:$AS$81, ROWS($CR$4:CR37)-ROWS($AK$70:$AK$81)-ROWS($AO$70:$AO$81)),IFERROR(INDEX($AW$70:$AW$81, ROWS($CR$4:CR37)-ROWS($AK$70:$AK$81)-ROWS($AO$70:$AO$81)-ROWS($AS$70:$AS$81)),IFERROR(INDEX($BA$70:$BA$81, ROWS($CR$4:CR37)-ROWS($AK$70:$AK$81)-ROWS($AO$70:$AO$81)-ROWS($AS$70:$AS$81)-ROWS($AW$70:$AW$81)),IFERROR(INDEX($BE$70:$BE$81, ROWS($CR$4:CR37)-ROWS($AK$70:$AK$81)-ROWS($AO$70:$AO$81)-ROWS($AS$70:$AS$81)-ROWS($AW$70:$AW$81)-ROWS($BA$70:$BA$81)),IFERROR(INDEX($BI$70:$BI$81, ROWS($CR$4:CR37)-ROWS($AK$70:$AK$81)-ROWS($AO$70:$AO$81)-ROWS($AS$70:$AS$81)-ROWS($AW$70:$AW$81)-ROWS($BA$70:$BA$81)-ROWS($BE$70:$BE$81)), "")))))))</f>
        <v/>
      </c>
      <c r="CS39" s="316" t="str">
        <f t="shared" ca="1" si="43"/>
        <v/>
      </c>
      <c r="CT39" s="413" t="str">
        <f t="shared" ca="1" si="44"/>
        <v/>
      </c>
      <c r="CU39" s="412" t="str">
        <f>IF(OR(CV39="",CV39=0),"",MAX(CU$5:CU38)+1)</f>
        <v/>
      </c>
      <c r="CV39" s="316" t="str">
        <f>IFERROR(INDEX($AJ$86:$AJ$97, ROWS($CV$4:CV37)), IFERROR(INDEX($AN$86:$AN$97, ROWS($CV$4:CV37)-ROWS($AJ$86:$AJ$97)), ""))</f>
        <v/>
      </c>
      <c r="CW39" s="316" t="str">
        <f t="shared" si="45"/>
        <v/>
      </c>
      <c r="CX39" s="316" t="str">
        <f>IF(OR(CY39="",CY39=0),"",MAX(CX$5:CX38)+1)</f>
        <v/>
      </c>
      <c r="CY39" s="316" t="str">
        <f>IFERROR(INDEX($AK$86:$AK$97, ROWS($CY$4:CY37)), IFERROR(INDEX($AO$86:$AO$97, ROWS($CY$4:CY37)-ROWS($AK$86:$AK$97)), ""))</f>
        <v/>
      </c>
      <c r="CZ39" s="316" t="str">
        <f t="shared" si="46"/>
        <v/>
      </c>
      <c r="DA39" s="413" t="str">
        <f t="shared" si="47"/>
        <v/>
      </c>
      <c r="DC39" s="438" t="str">
        <f ca="1">IF(OR(DD39="",DD39=0),"",MAX(DC$25:DC38)+1)</f>
        <v/>
      </c>
      <c r="DD39" s="434" t="str">
        <f t="shared" ca="1" si="90"/>
        <v/>
      </c>
      <c r="DE39" s="413" t="str">
        <f t="shared" ca="1" si="91"/>
        <v/>
      </c>
      <c r="DF39" s="431" t="str">
        <f ca="1">IF(OR(DG39="",DG39=0),"",MAX(DF$25:DF38)+1)</f>
        <v/>
      </c>
      <c r="DG39" s="412" t="str">
        <f t="shared" ca="1" si="92"/>
        <v/>
      </c>
      <c r="DH39" s="413" t="str">
        <f t="shared" ca="1" si="93"/>
        <v/>
      </c>
      <c r="DI39" s="412" t="str">
        <f t="shared" ca="1" si="94"/>
        <v/>
      </c>
      <c r="DJ39" s="413" t="str">
        <f t="shared" ca="1" si="95"/>
        <v/>
      </c>
      <c r="DK39" s="412" t="str">
        <f t="shared" ca="1" si="96"/>
        <v/>
      </c>
      <c r="DL39" s="413" t="str">
        <f t="shared" ca="1" si="97"/>
        <v/>
      </c>
    </row>
    <row r="40" spans="1:123" s="278" customFormat="1" ht="15" customHeight="1" x14ac:dyDescent="0.3">
      <c r="A40" s="1173" t="s">
        <v>478</v>
      </c>
      <c r="B40" s="1174"/>
      <c r="C40" s="1173"/>
      <c r="D40" s="1174"/>
      <c r="E40" s="280" t="s">
        <v>477</v>
      </c>
      <c r="F40" s="279"/>
      <c r="G40" s="279"/>
      <c r="H40" s="279"/>
      <c r="I40" s="279"/>
      <c r="J40" s="279"/>
      <c r="K40" s="1207"/>
      <c r="L40" s="1207"/>
      <c r="M40" s="1207"/>
      <c r="N40" s="1208"/>
      <c r="P40" s="297" t="str">
        <f t="shared" si="101"/>
        <v/>
      </c>
      <c r="Q40" s="297" t="str">
        <f t="shared" si="100"/>
        <v/>
      </c>
      <c r="R40" s="297" t="str">
        <f t="shared" si="100"/>
        <v/>
      </c>
      <c r="S40" s="298" t="str">
        <f t="shared" si="100"/>
        <v/>
      </c>
      <c r="T40" s="297" t="str">
        <f t="shared" si="100"/>
        <v/>
      </c>
      <c r="U40" s="297" t="str">
        <f t="shared" si="100"/>
        <v/>
      </c>
      <c r="V40" s="1160" t="s">
        <v>503</v>
      </c>
      <c r="W40" s="1161"/>
      <c r="X40" s="424">
        <f ca="1">IF(OR(X36="",X37=""),0,SUM(X37+X38-X36))</f>
        <v>11481.039999999999</v>
      </c>
      <c r="Y40"/>
      <c r="AB40" s="261"/>
      <c r="AC40" s="358" t="str">
        <f>IF('Data Entry'!H24="","",'Data Entry'!H24)</f>
        <v/>
      </c>
      <c r="AD40" s="356" t="str">
        <f>IF('Data Entry'!G24="","",'Data Entry'!G24)</f>
        <v/>
      </c>
      <c r="AE40" s="363" t="str">
        <f>IF('Data Entry'!J24="","",'Data Entry'!J24)</f>
        <v/>
      </c>
      <c r="AF40" s="402" t="str">
        <f>IF('Data Entry'!I24="","",'Data Entry'!I24)</f>
        <v/>
      </c>
      <c r="AG40" s="301"/>
      <c r="AH40"/>
      <c r="AI40" s="304">
        <f t="shared" ca="1" si="123"/>
        <v>49</v>
      </c>
      <c r="AJ40" s="305" t="str">
        <f t="shared" ca="1" si="102"/>
        <v>Car Payment 1</v>
      </c>
      <c r="AK40" s="306">
        <f t="shared" ca="1" si="103"/>
        <v>350</v>
      </c>
      <c r="AL40" s="307">
        <f t="shared" ca="1" si="104"/>
        <v>18000</v>
      </c>
      <c r="AM40" s="304">
        <f t="shared" ca="1" si="124"/>
        <v>95</v>
      </c>
      <c r="AN40" s="305" t="str">
        <f t="shared" ca="1" si="105"/>
        <v>Lawn Service</v>
      </c>
      <c r="AO40" s="306">
        <f t="shared" ca="1" si="106"/>
        <v>50</v>
      </c>
      <c r="AP40" s="307" t="str">
        <f t="shared" ca="1" si="107"/>
        <v>Fixed Bills</v>
      </c>
      <c r="AQ40" s="304" t="str">
        <f t="shared" ca="1" si="125"/>
        <v/>
      </c>
      <c r="AR40" s="305" t="str">
        <f t="shared" ca="1" si="108"/>
        <v/>
      </c>
      <c r="AS40" s="306" t="str">
        <f t="shared" ca="1" si="109"/>
        <v/>
      </c>
      <c r="AT40" s="307" t="str">
        <f t="shared" ca="1" si="110"/>
        <v/>
      </c>
      <c r="AU40" s="304" t="str">
        <f t="shared" ca="1" si="126"/>
        <v/>
      </c>
      <c r="AV40" s="305" t="str">
        <f t="shared" ca="1" si="111"/>
        <v/>
      </c>
      <c r="AW40" s="306" t="str">
        <f t="shared" ca="1" si="112"/>
        <v/>
      </c>
      <c r="AX40" s="307" t="str">
        <f t="shared" ca="1" si="113"/>
        <v/>
      </c>
      <c r="AY40" s="304" t="str">
        <f t="shared" ca="1" si="127"/>
        <v/>
      </c>
      <c r="AZ40" s="305" t="str">
        <f t="shared" ca="1" si="114"/>
        <v/>
      </c>
      <c r="BA40" s="306" t="str">
        <f t="shared" ca="1" si="115"/>
        <v/>
      </c>
      <c r="BB40" s="307" t="str">
        <f t="shared" ca="1" si="116"/>
        <v/>
      </c>
      <c r="BC40" s="304" t="str">
        <f t="shared" ca="1" si="128"/>
        <v/>
      </c>
      <c r="BD40" s="305" t="str">
        <f t="shared" ca="1" si="117"/>
        <v/>
      </c>
      <c r="BE40" s="306" t="str">
        <f t="shared" ca="1" si="118"/>
        <v/>
      </c>
      <c r="BF40" s="307" t="str">
        <f t="shared" ca="1" si="119"/>
        <v/>
      </c>
      <c r="BG40" s="304" t="str">
        <f t="shared" ca="1" si="129"/>
        <v/>
      </c>
      <c r="BH40" s="305" t="str">
        <f t="shared" ca="1" si="120"/>
        <v/>
      </c>
      <c r="BI40" s="306" t="str">
        <f t="shared" ca="1" si="121"/>
        <v/>
      </c>
      <c r="BJ40" s="307" t="str">
        <f t="shared" ca="1" si="122"/>
        <v/>
      </c>
      <c r="BL40" s="412" t="str">
        <f ca="1">IF(OR(BM40="",BM40=0),"",MAX(BL$5:BL39)+1)</f>
        <v/>
      </c>
      <c r="BM40" s="316" t="str">
        <f ca="1">IFERROR(INDEX($AJ$6:$AJ$17, ROWS(BM$4:$BM38)), IFERROR(INDEX($AN$6:$AN$17, ROWS(BM$4:$BM38)-ROWS($AJ$6:$AJ$17)), IFERROR(INDEX($AR$6:$AR$17, ROWS(BM$4:$BM38)-ROWS($AJ$6:$AJ$17)-ROWS($AN$6:$AN$17)),IFERROR(INDEX($AV$6:$AV$17, ROWS(BM$4:$BM38)-ROWS($AJ$6:$AJ$17)-ROWS($AN$6:$AN$17)-ROWS($AR$6:$AR$17)),IFERROR(INDEX($AZ$6:$AZ$17, ROWS(BM$4:$BM38)-ROWS($AJ$6:$AJ$17)-ROWS($AN$6:$AN$17)-ROWS($AR$6:$AR$17)-ROWS($AV$6:$AV$17)),IFERROR(INDEX($BD$6:$BD$17, ROWS(BM$4:$BM38)-ROWS($AJ$6:$AJ$17)-ROWS($AN$6:$AN$17)-ROWS($AR$6:$AR$17)-ROWS($AV$6:$AV$17)-ROWS($AZ$6:$AZ$17)),IFERROR(INDEX($BH$6:$BH$17, ROWS(BM$4:$BM38)-ROWS($AJ$6:$AJ$17)-ROWS($AN$6:$AN$17)-ROWS($AR$6:$AR$17)-ROWS($AV$6:$AV$17)-ROWS($AZ$6:$AZ$17)-ROWS($BD$6:$BD$17)), "")))))))</f>
        <v/>
      </c>
      <c r="BN40" s="316" t="str">
        <f t="shared" ca="1" si="30"/>
        <v/>
      </c>
      <c r="BO40" s="316" t="str">
        <f ca="1">IF(OR(BP40="",BP40=0),"",MAX(BO$5:BO39)+1)</f>
        <v/>
      </c>
      <c r="BP40" s="316" t="str">
        <f ca="1">IFERROR(INDEX($AK$6:$AK$17, ROWS($BP$4:BP38)), IFERROR(INDEX($AO$6:$AO$17, ROWS($BP$4:BP38)-ROWS($AK$6:$AK$17)), IFERROR(INDEX($AS$6:$AS$17, ROWS($BP$4:BP38)-ROWS($AK$6:$AK$17)-ROWS($AO$6:$AO$17)),IFERROR(INDEX($AW$6:$AW$17, ROWS($BP$4:BP38)-ROWS($AK$6:$AK$17)-ROWS($AO$6:$AO$17)-ROWS($AS$6:$AS$17)),IFERROR(INDEX($BA$6:$BA$17, ROWS($BP$4:BP38)-ROWS($AK$6:$AK$17)-ROWS($AO$6:$AO$17)-ROWS($AS$6:$AS$17)-ROWS($AW$6:$AW$17)),IFERROR(INDEX($BE$6:$BE$17, ROWS($BP$4:BP38)-ROWS($AK$6:$AK$17)-ROWS($AO$6:$AO$17)-ROWS($AS$6:$AS$17)-ROWS($AW$6:$AW$17)-ROWS($BA$6:$BA$17)),IFERROR(INDEX($BI$6:$BI$17, ROWS($BP$4:BP38)-ROWS($AK$6:$AK$17)-ROWS($AO$6:$AO$17)-ROWS($AS$6:$AS$17)-ROWS($AW$6:$AW$17)-ROWS($BA$6:$BA$17)-ROWS($BE$6:$BE$17)), "")))))))</f>
        <v/>
      </c>
      <c r="BQ40" s="316" t="str">
        <f t="shared" ca="1" si="31"/>
        <v/>
      </c>
      <c r="BR40" s="413" t="str">
        <f t="shared" ca="1" si="32"/>
        <v/>
      </c>
      <c r="BS40" s="412" t="str">
        <f ca="1">IF(OR(BT40="",BT40=0),"",MAX(BS$5:BS39)+1)</f>
        <v/>
      </c>
      <c r="BT40" s="316" t="str">
        <f ca="1">IFERROR(INDEX($AJ$22:$AJ$33, ROWS($BT$4:BT38)), IFERROR(INDEX($AN$22:$AN$33, ROWS($BT$4:BT38)-ROWS($AJ$22:$AJ$33)), IFERROR(INDEX($AR$22:$AR$33, ROWS($BT$4:BT38)-ROWS($AJ$22:$AJ$33)-ROWS($AN$22:$AN$33)),IFERROR(INDEX($AV$22:$AV$33, ROWS($BT$4:BT38)-ROWS($AJ$22:$AJ$33)-ROWS($AN$22:$AN$33)-ROWS($AR$22:$AR$33)),IFERROR(INDEX($AZ$22:$AZ$33, ROWS($BT$4:BT38)-ROWS($AJ$22:$AJ$33)-ROWS($AN$22:$AN$33)-ROWS($AR$22:$AR$33)-ROWS($AV$22:$AV$33)),IFERROR(INDEX($BD$22:$BD$33, ROWS($BT$4:BT38)-ROWS($AJ$22:$AJ$33)-ROWS($AN$22:$AN$33)-ROWS($AR$22:$AR$33)-ROWS($AV$22:$AV$33)-ROWS($AZ$22:$AZ$33)),IFERROR(INDEX($BH$22:$BH$33, ROWS($BT$4:BT38)-ROWS($AJ$22:$AJ$33)-ROWS($AN$22:$AN$33)-ROWS($AR$22:$AR$33)-ROWS($AV$22:$AV$33)-ROWS($AZ$22:$AZ$33)-ROWS($BD$22:$BD$33)), "")))))))</f>
        <v/>
      </c>
      <c r="BU40" s="316" t="str">
        <f t="shared" ca="1" si="33"/>
        <v/>
      </c>
      <c r="BV40" s="316" t="str">
        <f ca="1">IF(OR(BW40="",BW40=0),"",MAX(BV$5:BV39)+1)</f>
        <v/>
      </c>
      <c r="BW40" s="316" t="str">
        <f ca="1">IFERROR(INDEX($AK$22:$AK$33, ROWS($BW$4:BW38)), IFERROR(INDEX($AO$22:$AO$33, ROWS($BW$4:BW38)-ROWS($AK$22:$AK$33)), IFERROR(INDEX($AS$22:$AS$33, ROWS($BW$4:BW38)-ROWS($AK$22:$AK$33)-ROWS($AO$22:$AO$33)),IFERROR(INDEX($AW$22:$AW$33, ROWS($BW$4:BW38)-ROWS($AK$22:$AK$33)-ROWS($AO$22:$AO$33)-ROWS($AS$22:$AS$33)),IFERROR(INDEX($BA$22:$BA$33, ROWS($BW$4:BW38)-ROWS($AK$22:$AK$33)-ROWS($AO$22:$AO$33)-ROWS($AS$22:$AS$33)-ROWS($AW$22:$AW$33)),IFERROR(INDEX($BE$22:$BE$33, ROWS($BW$4:BW38)-ROWS($AK$22:$AK$33)-ROWS($AO$22:$AO$33)-ROWS($AS$22:$AS$33)-ROWS($AW$22:$AW$33)-ROWS($BA$22:$BA$33)),IFERROR(INDEX($BI$22:$BI$33, ROWS($BW$4:BW38)-ROWS($AK$22:$AK$33)-ROWS($AO$22:$AO$33)-ROWS($AS$22:$AS$33)-ROWS($AW$22:$AW$33)-ROWS($BA$22:$BA$33)-ROWS($BE$22:$BE$33)), "")))))))</f>
        <v/>
      </c>
      <c r="BX40" s="316" t="str">
        <f t="shared" ca="1" si="34"/>
        <v/>
      </c>
      <c r="BY40" s="413" t="str">
        <f t="shared" ca="1" si="35"/>
        <v/>
      </c>
      <c r="BZ40" s="412" t="str">
        <f ca="1">IF(OR(CA40="",CA40=0),"",MAX(BZ$5:BZ39)+1)</f>
        <v/>
      </c>
      <c r="CA40" s="316" t="str">
        <f ca="1">IFERROR(INDEX($AJ$38:$AJ$49, ROWS($CA$4:CA38)), IFERROR(INDEX($AN$38:$AN$49, ROWS($CA$4:CA38)-ROWS($AJ$38:$AJ$49)), IFERROR(INDEX($AR$38:$AR$49, ROWS($CA$4:CA38)-ROWS($AJ$38:$AJ$49)-ROWS($AN$38:$AN$49)),IFERROR(INDEX($AV$38:$AV$49, ROWS($CA$4:CA38)-ROWS($AJ$38:$AJ$49)-ROWS($AN$38:$AN$49)-ROWS($AR$38:$AR$49)),IFERROR(INDEX($AZ$38:$AZ$49, ROWS($CA$4:CA38)-ROWS($AJ$38:$AJ$49)-ROWS($AN$38:$AN$49)-ROWS($AR$38:$AR$49)-ROWS($AV$38:$AV$49)),IFERROR(INDEX($BD$38:$BD$49, ROWS($CA$4:CA38)-ROWS($AJ$38:$AJ$49)-ROWS($AN$38:$AN$49)-ROWS($AR$38:$AR$49)-ROWS($AV$38:$AV$49)-ROWS($AZ$38:$AZ$49)),IFERROR(INDEX($BH$38:$BH$49, ROWS($CA$4:CA38)-ROWS($AJ$38:$AJ$49)-ROWS($AN$38:$AN$49)-ROWS($AR$38:$AR$49)-ROWS($AV$38:$AV$49)-ROWS($AZ$38:$AZ$49)-ROWS($BD$38:$BD$49)), "")))))))</f>
        <v/>
      </c>
      <c r="CB40" s="316" t="str">
        <f t="shared" ca="1" si="36"/>
        <v/>
      </c>
      <c r="CC40" s="316" t="str">
        <f ca="1">IF(OR(CD40="",CD40=0),"",MAX(CC$5:CC39)+1)</f>
        <v/>
      </c>
      <c r="CD40" s="316" t="str">
        <f ca="1">IFERROR(INDEX($AK$38:$AK$49, ROWS($CD$4:CD38)), IFERROR(INDEX($AO$38:$AO$49, ROWS($CD$4:CD38)-ROWS($AK$38:$AK$49)), IFERROR(INDEX($AS$38:$AS$49, ROWS($CD$4:CD38)-ROWS($AK$38:$AK$49)-ROWS($AO$38:$AO$49)),IFERROR(INDEX($AW$38:$AW$49, ROWS($CD$4:CD38)-ROWS($AK$38:$AK$49)-ROWS($AO$38:$AO$49)-ROWS($AS$38:$AS$49)),IFERROR(INDEX($BA$38:$BA$49, ROWS($CD$4:CD38)-ROWS($AK$38:$AK$49)-ROWS($AO$38:$AO$49)-ROWS($AS$38:$AS$49)-ROWS($AW$38:$AW$49)),IFERROR(INDEX($BE$38:$BE$49, ROWS($CD$4:CD38)-ROWS($AK$38:$AK$49)-ROWS($AO$38:$AO$49)-ROWS($AS$38:$AS$49)-ROWS($AW$38:$AW$49)-ROWS($BA$38:$BA$49)),IFERROR(INDEX($BI$38:$BI$49, ROWS($CD$4:CD38)-ROWS($AK$38:$AK$49)-ROWS($AO$38:$AO$49)-ROWS($AS$38:$AS$49)-ROWS($AW$38:$AW$49)-ROWS($BA$38:$BA$49)-ROWS($BE$38:$BE$49)), "")))))))</f>
        <v/>
      </c>
      <c r="CE40" s="316" t="str">
        <f t="shared" ca="1" si="37"/>
        <v/>
      </c>
      <c r="CF40" s="413" t="str">
        <f t="shared" ca="1" si="38"/>
        <v/>
      </c>
      <c r="CG40" s="412" t="str">
        <f ca="1">IF(OR(CH40="",CH40=0),"",MAX(CG$5:CG39)+1)</f>
        <v/>
      </c>
      <c r="CH40" s="316" t="str">
        <f ca="1">IFERROR(INDEX($AJ$54:$AJ$65, ROWS($CH$4:CH38)), IFERROR(INDEX($AN$54:$AN$65, ROWS($CH$4:CH38)-ROWS($AJ$54:$AJ$65)), IFERROR(INDEX($AR$54:$AR$65, ROWS($CH$4:CH38)-ROWS($AJ$54:$AJ$65)-ROWS($AN$54:$AN$65)),IFERROR(INDEX($AV$54:$AV$65, ROWS($CH$4:CH38)-ROWS($AJ$54:$AJ$65)-ROWS($AN$54:$AN$65)-ROWS($AR$54:$AR$65)),IFERROR(INDEX($AZ$54:$AZ$65, ROWS($CH$4:CH38)-ROWS($AJ$54:$AJ$65)-ROWS($AN$54:$AN$65)-ROWS($AR$54:$AR$65)-ROWS($AV$54:$AV$65)),IFERROR(INDEX($BD$54:$BD$65, ROWS($CH$4:CH38)-ROWS($AJ$54:$AJ$65)-ROWS($AN$54:$AN$65)-ROWS($AR$54:$AR$65)-ROWS($AV$54:$AV$65)-ROWS($AZ$54:$AZ$65)),IFERROR(INDEX($BH$54:$BH$65, ROWS($CH$4:CH38)-ROWS($AJ$54:$AJ$65)-ROWS($AN$54:$AN$65)-ROWS($AR$54:$AR$65)-ROWS($AV$54:$AV$65)-ROWS($AZ$54:$AZ$65)-ROWS($BD$54:$BD$65)), "")))))))</f>
        <v/>
      </c>
      <c r="CI40" s="316" t="str">
        <f t="shared" ca="1" si="39"/>
        <v/>
      </c>
      <c r="CJ40" s="316" t="str">
        <f ca="1">IF(OR(CK40="",CK40=0),"",MAX(CJ$5:CJ39)+1)</f>
        <v/>
      </c>
      <c r="CK40" s="316" t="str">
        <f ca="1">IFERROR(INDEX($AK$54:$AK$65, ROWS($CK$4:CK38)), IFERROR(INDEX($AO$54:$AO$65, ROWS($CK$4:CK38)-ROWS($AK$54:$AK$65)), IFERROR(INDEX($AS$54:$AS$65, ROWS($CK$4:CK38)-ROWS($AK$54:$AK$65)-ROWS($AO$54:$AO$65)),IFERROR(INDEX($AW$54:$AW$65, ROWS($CK$4:CK38)-ROWS($AK$54:$AK$65)-ROWS($AO$54:$AO$65)-ROWS($AS$54:$AS$65)),IFERROR(INDEX($BA$54:$BA$65, ROWS($CK$4:CK38)-ROWS($AK$54:$AK$65)-ROWS($AO$54:$AO$65)-ROWS($AS$54:$AS$65)-ROWS($AW$54:$AW$65)),IFERROR(INDEX($BE$54:$BE$65, ROWS($CK$4:CK38)-ROWS($AK$54:$AK$65)-ROWS($AO$54:$AO$65)-ROWS($AS$54:$AS$65)-ROWS($AW$54:$AW$65)-ROWS($BA$54:$BA$65)),IFERROR(INDEX($BI$54:$BI$65, ROWS($CK$4:CK38)-ROWS($AK$54:$AK$65)-ROWS($AO$54:$AO$65)-ROWS($AS$54:$AS$65)-ROWS($AW$54:$AW$65)-ROWS($BA$54:$BA$65)-ROWS($BE$54:$BE$65)), "")))))))</f>
        <v/>
      </c>
      <c r="CL40" s="316" t="str">
        <f t="shared" ca="1" si="40"/>
        <v/>
      </c>
      <c r="CM40" s="413" t="str">
        <f t="shared" ca="1" si="41"/>
        <v/>
      </c>
      <c r="CN40" s="412" t="str">
        <f ca="1">IF(OR(CO40="",CO40=0),"",MAX(CN$5:CN39)+1)</f>
        <v/>
      </c>
      <c r="CO40" s="316" t="str">
        <f ca="1">IFERROR(INDEX($AJ$70:$AJ$81, ROWS($CO$4:CO38)), IFERROR(INDEX($AN$70:$AN$81, ROWS($CO$4:CO38)-ROWS($AJ$70:$AJ$81)), IFERROR(INDEX($AR$70:$AR$81, ROWS($CO$4:CO38)-ROWS($AJ$70:$AJ$81)-ROWS($AN$70:$AN$81)),IFERROR(INDEX($AV$70:$AV$81, ROWS($CO$4:CO38)-ROWS($AJ$70:$AJ$81)-ROWS($AN$70:$AN$81)-ROWS($AR$70:$AR$81)),IFERROR(INDEX($AZ$70:$AZ$81, ROWS($CO$4:CO38)-ROWS($AJ$70:$AJ$81)-ROWS($AN$70:$AN$81)-ROWS($AR$70:$AR$81)-ROWS($AV$70:$AV$81)),IFERROR(INDEX($BD$70:$BD$81, ROWS($CO$4:CO38)-ROWS($AJ$70:$AJ$81)-ROWS($AN$70:$AN$81)-ROWS($AR$70:$AR$81)-ROWS($AV$70:$AV$81)-ROWS($AZ$70:$AZ$81)),IFERROR(INDEX($BH$70:$BH$81, ROWS($CO$4:CO38)-ROWS($AJ$70:$AJ$81)-ROWS($AN$70:$AN$81)-ROWS($AR$70:$AR$81)-ROWS($AV$70:$AV$81)-ROWS($AZ$70:$AZ$81)-ROWS($BD$70:$BD$81)), "")))))))</f>
        <v/>
      </c>
      <c r="CP40" s="316" t="str">
        <f t="shared" ca="1" si="42"/>
        <v/>
      </c>
      <c r="CQ40" s="316" t="str">
        <f ca="1">IF(OR(CR40="",CR40=0),"",MAX(CQ$5:CQ39)+1)</f>
        <v/>
      </c>
      <c r="CR40" s="316" t="str">
        <f ca="1">IFERROR(INDEX($AK$70:$AK$81, ROWS($CR$4:CR38)), IFERROR(INDEX($AO$70:$AO$81, ROWS($CR$4:CR38)-ROWS($AK$70:$AK$81)), IFERROR(INDEX($AS$70:$AS$81, ROWS($CR$4:CR38)-ROWS($AK$70:$AK$81)-ROWS($AO$70:$AO$81)),IFERROR(INDEX($AW$70:$AW$81, ROWS($CR$4:CR38)-ROWS($AK$70:$AK$81)-ROWS($AO$70:$AO$81)-ROWS($AS$70:$AS$81)),IFERROR(INDEX($BA$70:$BA$81, ROWS($CR$4:CR38)-ROWS($AK$70:$AK$81)-ROWS($AO$70:$AO$81)-ROWS($AS$70:$AS$81)-ROWS($AW$70:$AW$81)),IFERROR(INDEX($BE$70:$BE$81, ROWS($CR$4:CR38)-ROWS($AK$70:$AK$81)-ROWS($AO$70:$AO$81)-ROWS($AS$70:$AS$81)-ROWS($AW$70:$AW$81)-ROWS($BA$70:$BA$81)),IFERROR(INDEX($BI$70:$BI$81, ROWS($CR$4:CR38)-ROWS($AK$70:$AK$81)-ROWS($AO$70:$AO$81)-ROWS($AS$70:$AS$81)-ROWS($AW$70:$AW$81)-ROWS($BA$70:$BA$81)-ROWS($BE$70:$BE$81)), "")))))))</f>
        <v/>
      </c>
      <c r="CS40" s="316" t="str">
        <f t="shared" ca="1" si="43"/>
        <v/>
      </c>
      <c r="CT40" s="413" t="str">
        <f t="shared" ca="1" si="44"/>
        <v/>
      </c>
      <c r="CU40" s="412" t="str">
        <f>IF(OR(CV40="",CV40=0),"",MAX(CU$5:CU39)+1)</f>
        <v/>
      </c>
      <c r="CV40" s="316" t="str">
        <f>IFERROR(INDEX($AJ$86:$AJ$97, ROWS($CV$4:CV38)), IFERROR(INDEX($AN$86:$AN$97, ROWS($CV$4:CV38)-ROWS($AJ$86:$AJ$97)), ""))</f>
        <v/>
      </c>
      <c r="CW40" s="316" t="str">
        <f t="shared" si="45"/>
        <v/>
      </c>
      <c r="CX40" s="316" t="str">
        <f>IF(OR(CY40="",CY40=0),"",MAX(CX$5:CX39)+1)</f>
        <v/>
      </c>
      <c r="CY40" s="316" t="str">
        <f>IFERROR(INDEX($AK$86:$AK$97, ROWS($CY$4:CY38)), IFERROR(INDEX($AO$86:$AO$97, ROWS($CY$4:CY38)-ROWS($AK$86:$AK$97)), ""))</f>
        <v/>
      </c>
      <c r="CZ40" s="316" t="str">
        <f t="shared" si="46"/>
        <v/>
      </c>
      <c r="DA40" s="413" t="str">
        <f t="shared" si="47"/>
        <v/>
      </c>
      <c r="DC40" s="438" t="str">
        <f ca="1">IF(OR(DD40="",DD40=0),"",MAX(DC$25:DC39)+1)</f>
        <v/>
      </c>
      <c r="DD40" s="434" t="str">
        <f t="shared" ca="1" si="90"/>
        <v/>
      </c>
      <c r="DE40" s="413" t="str">
        <f t="shared" ca="1" si="91"/>
        <v/>
      </c>
      <c r="DF40" s="431" t="str">
        <f ca="1">IF(OR(DG40="",DG40=0),"",MAX(DF$25:DF39)+1)</f>
        <v/>
      </c>
      <c r="DG40" s="412" t="str">
        <f t="shared" ca="1" si="92"/>
        <v/>
      </c>
      <c r="DH40" s="413" t="str">
        <f t="shared" ca="1" si="93"/>
        <v/>
      </c>
      <c r="DI40" s="412" t="str">
        <f t="shared" ca="1" si="94"/>
        <v/>
      </c>
      <c r="DJ40" s="413" t="str">
        <f t="shared" ca="1" si="95"/>
        <v/>
      </c>
      <c r="DK40" s="412" t="str">
        <f t="shared" ca="1" si="96"/>
        <v/>
      </c>
      <c r="DL40" s="413" t="str">
        <f t="shared" ca="1" si="97"/>
        <v/>
      </c>
    </row>
    <row r="41" spans="1:123" x14ac:dyDescent="0.3">
      <c r="AC41" s="358" t="str">
        <f>IF('Data Entry'!H25="","",'Data Entry'!H25)</f>
        <v/>
      </c>
      <c r="AD41" s="356" t="str">
        <f>IF('Data Entry'!G25="","",'Data Entry'!G25)</f>
        <v/>
      </c>
      <c r="AE41" s="363" t="str">
        <f>IF('Data Entry'!J25="","",'Data Entry'!J25)</f>
        <v/>
      </c>
      <c r="AF41" s="402" t="str">
        <f>IF('Data Entry'!I25="","",'Data Entry'!I25)</f>
        <v/>
      </c>
      <c r="AI41" s="304">
        <f t="shared" ca="1" si="123"/>
        <v>50</v>
      </c>
      <c r="AJ41" s="305" t="str">
        <f t="shared" ca="1" si="102"/>
        <v>Car Payment 2</v>
      </c>
      <c r="AK41" s="306">
        <f t="shared" ca="1" si="103"/>
        <v>200</v>
      </c>
      <c r="AL41" s="307">
        <f t="shared" ca="1" si="104"/>
        <v>8000</v>
      </c>
      <c r="AM41" s="304" t="str">
        <f t="shared" ca="1" si="124"/>
        <v/>
      </c>
      <c r="AN41" s="305" t="str">
        <f t="shared" ca="1" si="105"/>
        <v/>
      </c>
      <c r="AO41" s="306" t="str">
        <f t="shared" ca="1" si="106"/>
        <v/>
      </c>
      <c r="AP41" s="307" t="str">
        <f t="shared" ca="1" si="107"/>
        <v/>
      </c>
      <c r="AQ41" s="304" t="str">
        <f t="shared" ca="1" si="125"/>
        <v/>
      </c>
      <c r="AR41" s="305" t="str">
        <f t="shared" ca="1" si="108"/>
        <v/>
      </c>
      <c r="AS41" s="306" t="str">
        <f t="shared" ca="1" si="109"/>
        <v/>
      </c>
      <c r="AT41" s="307" t="str">
        <f t="shared" ca="1" si="110"/>
        <v/>
      </c>
      <c r="AU41" s="304" t="str">
        <f t="shared" ca="1" si="126"/>
        <v/>
      </c>
      <c r="AV41" s="305" t="str">
        <f t="shared" ca="1" si="111"/>
        <v/>
      </c>
      <c r="AW41" s="306" t="str">
        <f t="shared" ca="1" si="112"/>
        <v/>
      </c>
      <c r="AX41" s="307" t="str">
        <f t="shared" ca="1" si="113"/>
        <v/>
      </c>
      <c r="AY41" s="304" t="str">
        <f t="shared" ca="1" si="127"/>
        <v/>
      </c>
      <c r="AZ41" s="305" t="str">
        <f t="shared" ca="1" si="114"/>
        <v/>
      </c>
      <c r="BA41" s="306" t="str">
        <f t="shared" ca="1" si="115"/>
        <v/>
      </c>
      <c r="BB41" s="307" t="str">
        <f t="shared" ca="1" si="116"/>
        <v/>
      </c>
      <c r="BC41" s="304" t="str">
        <f t="shared" ca="1" si="128"/>
        <v/>
      </c>
      <c r="BD41" s="305" t="str">
        <f t="shared" ca="1" si="117"/>
        <v/>
      </c>
      <c r="BE41" s="306" t="str">
        <f t="shared" ca="1" si="118"/>
        <v/>
      </c>
      <c r="BF41" s="307" t="str">
        <f t="shared" ca="1" si="119"/>
        <v/>
      </c>
      <c r="BG41" s="304" t="str">
        <f t="shared" ca="1" si="129"/>
        <v/>
      </c>
      <c r="BH41" s="305" t="str">
        <f t="shared" ca="1" si="120"/>
        <v/>
      </c>
      <c r="BI41" s="306" t="str">
        <f t="shared" ca="1" si="121"/>
        <v/>
      </c>
      <c r="BJ41" s="307" t="str">
        <f t="shared" ca="1" si="122"/>
        <v/>
      </c>
      <c r="BL41" s="412" t="str">
        <f ca="1">IF(OR(BM41="",BM41=0),"",MAX(BL$5:BL40)+1)</f>
        <v/>
      </c>
      <c r="BM41" s="316" t="str">
        <f ca="1">IFERROR(INDEX($AJ$6:$AJ$17, ROWS(BM$4:$BM39)), IFERROR(INDEX($AN$6:$AN$17, ROWS(BM$4:$BM39)-ROWS($AJ$6:$AJ$17)), IFERROR(INDEX($AR$6:$AR$17, ROWS(BM$4:$BM39)-ROWS($AJ$6:$AJ$17)-ROWS($AN$6:$AN$17)),IFERROR(INDEX($AV$6:$AV$17, ROWS(BM$4:$BM39)-ROWS($AJ$6:$AJ$17)-ROWS($AN$6:$AN$17)-ROWS($AR$6:$AR$17)),IFERROR(INDEX($AZ$6:$AZ$17, ROWS(BM$4:$BM39)-ROWS($AJ$6:$AJ$17)-ROWS($AN$6:$AN$17)-ROWS($AR$6:$AR$17)-ROWS($AV$6:$AV$17)),IFERROR(INDEX($BD$6:$BD$17, ROWS(BM$4:$BM39)-ROWS($AJ$6:$AJ$17)-ROWS($AN$6:$AN$17)-ROWS($AR$6:$AR$17)-ROWS($AV$6:$AV$17)-ROWS($AZ$6:$AZ$17)),IFERROR(INDEX($BH$6:$BH$17, ROWS(BM$4:$BM39)-ROWS($AJ$6:$AJ$17)-ROWS($AN$6:$AN$17)-ROWS($AR$6:$AR$17)-ROWS($AV$6:$AV$17)-ROWS($AZ$6:$AZ$17)-ROWS($BD$6:$BD$17)), "")))))))</f>
        <v/>
      </c>
      <c r="BN41" s="316" t="str">
        <f t="shared" ca="1" si="30"/>
        <v/>
      </c>
      <c r="BO41" s="316" t="str">
        <f ca="1">IF(OR(BP41="",BP41=0),"",MAX(BO$5:BO40)+1)</f>
        <v/>
      </c>
      <c r="BP41" s="316" t="str">
        <f ca="1">IFERROR(INDEX($AK$6:$AK$17, ROWS($BP$4:BP39)), IFERROR(INDEX($AO$6:$AO$17, ROWS($BP$4:BP39)-ROWS($AK$6:$AK$17)), IFERROR(INDEX($AS$6:$AS$17, ROWS($BP$4:BP39)-ROWS($AK$6:$AK$17)-ROWS($AO$6:$AO$17)),IFERROR(INDEX($AW$6:$AW$17, ROWS($BP$4:BP39)-ROWS($AK$6:$AK$17)-ROWS($AO$6:$AO$17)-ROWS($AS$6:$AS$17)),IFERROR(INDEX($BA$6:$BA$17, ROWS($BP$4:BP39)-ROWS($AK$6:$AK$17)-ROWS($AO$6:$AO$17)-ROWS($AS$6:$AS$17)-ROWS($AW$6:$AW$17)),IFERROR(INDEX($BE$6:$BE$17, ROWS($BP$4:BP39)-ROWS($AK$6:$AK$17)-ROWS($AO$6:$AO$17)-ROWS($AS$6:$AS$17)-ROWS($AW$6:$AW$17)-ROWS($BA$6:$BA$17)),IFERROR(INDEX($BI$6:$BI$17, ROWS($BP$4:BP39)-ROWS($AK$6:$AK$17)-ROWS($AO$6:$AO$17)-ROWS($AS$6:$AS$17)-ROWS($AW$6:$AW$17)-ROWS($BA$6:$BA$17)-ROWS($BE$6:$BE$17)), "")))))))</f>
        <v/>
      </c>
      <c r="BQ41" s="316" t="str">
        <f t="shared" ca="1" si="31"/>
        <v/>
      </c>
      <c r="BR41" s="413" t="str">
        <f t="shared" ca="1" si="32"/>
        <v/>
      </c>
      <c r="BS41" s="412" t="str">
        <f ca="1">IF(OR(BT41="",BT41=0),"",MAX(BS$5:BS40)+1)</f>
        <v/>
      </c>
      <c r="BT41" s="316" t="str">
        <f ca="1">IFERROR(INDEX($AJ$22:$AJ$33, ROWS($BT$4:BT39)), IFERROR(INDEX($AN$22:$AN$33, ROWS($BT$4:BT39)-ROWS($AJ$22:$AJ$33)), IFERROR(INDEX($AR$22:$AR$33, ROWS($BT$4:BT39)-ROWS($AJ$22:$AJ$33)-ROWS($AN$22:$AN$33)),IFERROR(INDEX($AV$22:$AV$33, ROWS($BT$4:BT39)-ROWS($AJ$22:$AJ$33)-ROWS($AN$22:$AN$33)-ROWS($AR$22:$AR$33)),IFERROR(INDEX($AZ$22:$AZ$33, ROWS($BT$4:BT39)-ROWS($AJ$22:$AJ$33)-ROWS($AN$22:$AN$33)-ROWS($AR$22:$AR$33)-ROWS($AV$22:$AV$33)),IFERROR(INDEX($BD$22:$BD$33, ROWS($BT$4:BT39)-ROWS($AJ$22:$AJ$33)-ROWS($AN$22:$AN$33)-ROWS($AR$22:$AR$33)-ROWS($AV$22:$AV$33)-ROWS($AZ$22:$AZ$33)),IFERROR(INDEX($BH$22:$BH$33, ROWS($BT$4:BT39)-ROWS($AJ$22:$AJ$33)-ROWS($AN$22:$AN$33)-ROWS($AR$22:$AR$33)-ROWS($AV$22:$AV$33)-ROWS($AZ$22:$AZ$33)-ROWS($BD$22:$BD$33)), "")))))))</f>
        <v/>
      </c>
      <c r="BU41" s="316" t="str">
        <f t="shared" ca="1" si="33"/>
        <v/>
      </c>
      <c r="BV41" s="316" t="str">
        <f ca="1">IF(OR(BW41="",BW41=0),"",MAX(BV$5:BV40)+1)</f>
        <v/>
      </c>
      <c r="BW41" s="316" t="str">
        <f ca="1">IFERROR(INDEX($AK$22:$AK$33, ROWS($BW$4:BW39)), IFERROR(INDEX($AO$22:$AO$33, ROWS($BW$4:BW39)-ROWS($AK$22:$AK$33)), IFERROR(INDEX($AS$22:$AS$33, ROWS($BW$4:BW39)-ROWS($AK$22:$AK$33)-ROWS($AO$22:$AO$33)),IFERROR(INDEX($AW$22:$AW$33, ROWS($BW$4:BW39)-ROWS($AK$22:$AK$33)-ROWS($AO$22:$AO$33)-ROWS($AS$22:$AS$33)),IFERROR(INDEX($BA$22:$BA$33, ROWS($BW$4:BW39)-ROWS($AK$22:$AK$33)-ROWS($AO$22:$AO$33)-ROWS($AS$22:$AS$33)-ROWS($AW$22:$AW$33)),IFERROR(INDEX($BE$22:$BE$33, ROWS($BW$4:BW39)-ROWS($AK$22:$AK$33)-ROWS($AO$22:$AO$33)-ROWS($AS$22:$AS$33)-ROWS($AW$22:$AW$33)-ROWS($BA$22:$BA$33)),IFERROR(INDEX($BI$22:$BI$33, ROWS($BW$4:BW39)-ROWS($AK$22:$AK$33)-ROWS($AO$22:$AO$33)-ROWS($AS$22:$AS$33)-ROWS($AW$22:$AW$33)-ROWS($BA$22:$BA$33)-ROWS($BE$22:$BE$33)), "")))))))</f>
        <v/>
      </c>
      <c r="BX41" s="316" t="str">
        <f t="shared" ca="1" si="34"/>
        <v/>
      </c>
      <c r="BY41" s="413" t="str">
        <f t="shared" ca="1" si="35"/>
        <v/>
      </c>
      <c r="BZ41" s="412" t="str">
        <f ca="1">IF(OR(CA41="",CA41=0),"",MAX(BZ$5:BZ40)+1)</f>
        <v/>
      </c>
      <c r="CA41" s="316" t="str">
        <f ca="1">IFERROR(INDEX($AJ$38:$AJ$49, ROWS($CA$4:CA39)), IFERROR(INDEX($AN$38:$AN$49, ROWS($CA$4:CA39)-ROWS($AJ$38:$AJ$49)), IFERROR(INDEX($AR$38:$AR$49, ROWS($CA$4:CA39)-ROWS($AJ$38:$AJ$49)-ROWS($AN$38:$AN$49)),IFERROR(INDEX($AV$38:$AV$49, ROWS($CA$4:CA39)-ROWS($AJ$38:$AJ$49)-ROWS($AN$38:$AN$49)-ROWS($AR$38:$AR$49)),IFERROR(INDEX($AZ$38:$AZ$49, ROWS($CA$4:CA39)-ROWS($AJ$38:$AJ$49)-ROWS($AN$38:$AN$49)-ROWS($AR$38:$AR$49)-ROWS($AV$38:$AV$49)),IFERROR(INDEX($BD$38:$BD$49, ROWS($CA$4:CA39)-ROWS($AJ$38:$AJ$49)-ROWS($AN$38:$AN$49)-ROWS($AR$38:$AR$49)-ROWS($AV$38:$AV$49)-ROWS($AZ$38:$AZ$49)),IFERROR(INDEX($BH$38:$BH$49, ROWS($CA$4:CA39)-ROWS($AJ$38:$AJ$49)-ROWS($AN$38:$AN$49)-ROWS($AR$38:$AR$49)-ROWS($AV$38:$AV$49)-ROWS($AZ$38:$AZ$49)-ROWS($BD$38:$BD$49)), "")))))))</f>
        <v/>
      </c>
      <c r="CB41" s="316" t="str">
        <f t="shared" ca="1" si="36"/>
        <v/>
      </c>
      <c r="CC41" s="316" t="str">
        <f ca="1">IF(OR(CD41="",CD41=0),"",MAX(CC$5:CC40)+1)</f>
        <v/>
      </c>
      <c r="CD41" s="316" t="str">
        <f ca="1">IFERROR(INDEX($AK$38:$AK$49, ROWS($CD$4:CD39)), IFERROR(INDEX($AO$38:$AO$49, ROWS($CD$4:CD39)-ROWS($AK$38:$AK$49)), IFERROR(INDEX($AS$38:$AS$49, ROWS($CD$4:CD39)-ROWS($AK$38:$AK$49)-ROWS($AO$38:$AO$49)),IFERROR(INDEX($AW$38:$AW$49, ROWS($CD$4:CD39)-ROWS($AK$38:$AK$49)-ROWS($AO$38:$AO$49)-ROWS($AS$38:$AS$49)),IFERROR(INDEX($BA$38:$BA$49, ROWS($CD$4:CD39)-ROWS($AK$38:$AK$49)-ROWS($AO$38:$AO$49)-ROWS($AS$38:$AS$49)-ROWS($AW$38:$AW$49)),IFERROR(INDEX($BE$38:$BE$49, ROWS($CD$4:CD39)-ROWS($AK$38:$AK$49)-ROWS($AO$38:$AO$49)-ROWS($AS$38:$AS$49)-ROWS($AW$38:$AW$49)-ROWS($BA$38:$BA$49)),IFERROR(INDEX($BI$38:$BI$49, ROWS($CD$4:CD39)-ROWS($AK$38:$AK$49)-ROWS($AO$38:$AO$49)-ROWS($AS$38:$AS$49)-ROWS($AW$38:$AW$49)-ROWS($BA$38:$BA$49)-ROWS($BE$38:$BE$49)), "")))))))</f>
        <v/>
      </c>
      <c r="CE41" s="316" t="str">
        <f t="shared" ca="1" si="37"/>
        <v/>
      </c>
      <c r="CF41" s="413" t="str">
        <f t="shared" ca="1" si="38"/>
        <v/>
      </c>
      <c r="CG41" s="412" t="str">
        <f ca="1">IF(OR(CH41="",CH41=0),"",MAX(CG$5:CG40)+1)</f>
        <v/>
      </c>
      <c r="CH41" s="316" t="str">
        <f ca="1">IFERROR(INDEX($AJ$54:$AJ$65, ROWS($CH$4:CH39)), IFERROR(INDEX($AN$54:$AN$65, ROWS($CH$4:CH39)-ROWS($AJ$54:$AJ$65)), IFERROR(INDEX($AR$54:$AR$65, ROWS($CH$4:CH39)-ROWS($AJ$54:$AJ$65)-ROWS($AN$54:$AN$65)),IFERROR(INDEX($AV$54:$AV$65, ROWS($CH$4:CH39)-ROWS($AJ$54:$AJ$65)-ROWS($AN$54:$AN$65)-ROWS($AR$54:$AR$65)),IFERROR(INDEX($AZ$54:$AZ$65, ROWS($CH$4:CH39)-ROWS($AJ$54:$AJ$65)-ROWS($AN$54:$AN$65)-ROWS($AR$54:$AR$65)-ROWS($AV$54:$AV$65)),IFERROR(INDEX($BD$54:$BD$65, ROWS($CH$4:CH39)-ROWS($AJ$54:$AJ$65)-ROWS($AN$54:$AN$65)-ROWS($AR$54:$AR$65)-ROWS($AV$54:$AV$65)-ROWS($AZ$54:$AZ$65)),IFERROR(INDEX($BH$54:$BH$65, ROWS($CH$4:CH39)-ROWS($AJ$54:$AJ$65)-ROWS($AN$54:$AN$65)-ROWS($AR$54:$AR$65)-ROWS($AV$54:$AV$65)-ROWS($AZ$54:$AZ$65)-ROWS($BD$54:$BD$65)), "")))))))</f>
        <v/>
      </c>
      <c r="CI41" s="316" t="str">
        <f t="shared" ca="1" si="39"/>
        <v/>
      </c>
      <c r="CJ41" s="316" t="str">
        <f ca="1">IF(OR(CK41="",CK41=0),"",MAX(CJ$5:CJ40)+1)</f>
        <v/>
      </c>
      <c r="CK41" s="316" t="str">
        <f ca="1">IFERROR(INDEX($AK$54:$AK$65, ROWS($CK$4:CK39)), IFERROR(INDEX($AO$54:$AO$65, ROWS($CK$4:CK39)-ROWS($AK$54:$AK$65)), IFERROR(INDEX($AS$54:$AS$65, ROWS($CK$4:CK39)-ROWS($AK$54:$AK$65)-ROWS($AO$54:$AO$65)),IFERROR(INDEX($AW$54:$AW$65, ROWS($CK$4:CK39)-ROWS($AK$54:$AK$65)-ROWS($AO$54:$AO$65)-ROWS($AS$54:$AS$65)),IFERROR(INDEX($BA$54:$BA$65, ROWS($CK$4:CK39)-ROWS($AK$54:$AK$65)-ROWS($AO$54:$AO$65)-ROWS($AS$54:$AS$65)-ROWS($AW$54:$AW$65)),IFERROR(INDEX($BE$54:$BE$65, ROWS($CK$4:CK39)-ROWS($AK$54:$AK$65)-ROWS($AO$54:$AO$65)-ROWS($AS$54:$AS$65)-ROWS($AW$54:$AW$65)-ROWS($BA$54:$BA$65)),IFERROR(INDEX($BI$54:$BI$65, ROWS($CK$4:CK39)-ROWS($AK$54:$AK$65)-ROWS($AO$54:$AO$65)-ROWS($AS$54:$AS$65)-ROWS($AW$54:$AW$65)-ROWS($BA$54:$BA$65)-ROWS($BE$54:$BE$65)), "")))))))</f>
        <v/>
      </c>
      <c r="CL41" s="316" t="str">
        <f t="shared" ca="1" si="40"/>
        <v/>
      </c>
      <c r="CM41" s="413" t="str">
        <f t="shared" ca="1" si="41"/>
        <v/>
      </c>
      <c r="CN41" s="412" t="str">
        <f ca="1">IF(OR(CO41="",CO41=0),"",MAX(CN$5:CN40)+1)</f>
        <v/>
      </c>
      <c r="CO41" s="316" t="str">
        <f ca="1">IFERROR(INDEX($AJ$70:$AJ$81, ROWS($CO$4:CO39)), IFERROR(INDEX($AN$70:$AN$81, ROWS($CO$4:CO39)-ROWS($AJ$70:$AJ$81)), IFERROR(INDEX($AR$70:$AR$81, ROWS($CO$4:CO39)-ROWS($AJ$70:$AJ$81)-ROWS($AN$70:$AN$81)),IFERROR(INDEX($AV$70:$AV$81, ROWS($CO$4:CO39)-ROWS($AJ$70:$AJ$81)-ROWS($AN$70:$AN$81)-ROWS($AR$70:$AR$81)),IFERROR(INDEX($AZ$70:$AZ$81, ROWS($CO$4:CO39)-ROWS($AJ$70:$AJ$81)-ROWS($AN$70:$AN$81)-ROWS($AR$70:$AR$81)-ROWS($AV$70:$AV$81)),IFERROR(INDEX($BD$70:$BD$81, ROWS($CO$4:CO39)-ROWS($AJ$70:$AJ$81)-ROWS($AN$70:$AN$81)-ROWS($AR$70:$AR$81)-ROWS($AV$70:$AV$81)-ROWS($AZ$70:$AZ$81)),IFERROR(INDEX($BH$70:$BH$81, ROWS($CO$4:CO39)-ROWS($AJ$70:$AJ$81)-ROWS($AN$70:$AN$81)-ROWS($AR$70:$AR$81)-ROWS($AV$70:$AV$81)-ROWS($AZ$70:$AZ$81)-ROWS($BD$70:$BD$81)), "")))))))</f>
        <v/>
      </c>
      <c r="CP41" s="316" t="str">
        <f t="shared" ca="1" si="42"/>
        <v/>
      </c>
      <c r="CQ41" s="316" t="str">
        <f ca="1">IF(OR(CR41="",CR41=0),"",MAX(CQ$5:CQ40)+1)</f>
        <v/>
      </c>
      <c r="CR41" s="316" t="str">
        <f ca="1">IFERROR(INDEX($AK$70:$AK$81, ROWS($CR$4:CR39)), IFERROR(INDEX($AO$70:$AO$81, ROWS($CR$4:CR39)-ROWS($AK$70:$AK$81)), IFERROR(INDEX($AS$70:$AS$81, ROWS($CR$4:CR39)-ROWS($AK$70:$AK$81)-ROWS($AO$70:$AO$81)),IFERROR(INDEX($AW$70:$AW$81, ROWS($CR$4:CR39)-ROWS($AK$70:$AK$81)-ROWS($AO$70:$AO$81)-ROWS($AS$70:$AS$81)),IFERROR(INDEX($BA$70:$BA$81, ROWS($CR$4:CR39)-ROWS($AK$70:$AK$81)-ROWS($AO$70:$AO$81)-ROWS($AS$70:$AS$81)-ROWS($AW$70:$AW$81)),IFERROR(INDEX($BE$70:$BE$81, ROWS($CR$4:CR39)-ROWS($AK$70:$AK$81)-ROWS($AO$70:$AO$81)-ROWS($AS$70:$AS$81)-ROWS($AW$70:$AW$81)-ROWS($BA$70:$BA$81)),IFERROR(INDEX($BI$70:$BI$81, ROWS($CR$4:CR39)-ROWS($AK$70:$AK$81)-ROWS($AO$70:$AO$81)-ROWS($AS$70:$AS$81)-ROWS($AW$70:$AW$81)-ROWS($BA$70:$BA$81)-ROWS($BE$70:$BE$81)), "")))))))</f>
        <v/>
      </c>
      <c r="CS41" s="316" t="str">
        <f t="shared" ca="1" si="43"/>
        <v/>
      </c>
      <c r="CT41" s="413" t="str">
        <f t="shared" ca="1" si="44"/>
        <v/>
      </c>
      <c r="CU41" s="412" t="str">
        <f>IF(OR(CV41="",CV41=0),"",MAX(CU$5:CU40)+1)</f>
        <v/>
      </c>
      <c r="CV41" s="316" t="str">
        <f>IFERROR(INDEX($AJ$86:$AJ$97, ROWS($CV$4:CV39)), IFERROR(INDEX($AN$86:$AN$97, ROWS($CV$4:CV39)-ROWS($AJ$86:$AJ$97)), ""))</f>
        <v/>
      </c>
      <c r="CW41" s="316" t="str">
        <f t="shared" si="45"/>
        <v/>
      </c>
      <c r="CX41" s="316" t="str">
        <f>IF(OR(CY41="",CY41=0),"",MAX(CX$5:CX40)+1)</f>
        <v/>
      </c>
      <c r="CY41" s="316" t="str">
        <f>IFERROR(INDEX($AK$86:$AK$97, ROWS($CY$4:CY39)), IFERROR(INDEX($AO$86:$AO$97, ROWS($CY$4:CY39)-ROWS($AK$86:$AK$97)), ""))</f>
        <v/>
      </c>
      <c r="CZ41" s="316" t="str">
        <f t="shared" si="46"/>
        <v/>
      </c>
      <c r="DA41" s="413" t="str">
        <f t="shared" si="47"/>
        <v/>
      </c>
      <c r="DC41" s="438" t="str">
        <f ca="1">IF(OR(DD41="",DD41=0),"",MAX(DC$25:DC40)+1)</f>
        <v/>
      </c>
      <c r="DD41" s="434" t="str">
        <f t="shared" ca="1" si="90"/>
        <v/>
      </c>
      <c r="DE41" s="413" t="str">
        <f t="shared" ca="1" si="91"/>
        <v/>
      </c>
      <c r="DF41" s="431" t="str">
        <f ca="1">IF(OR(DG41="",DG41=0),"",MAX(DF$25:DF40)+1)</f>
        <v/>
      </c>
      <c r="DG41" s="412" t="str">
        <f t="shared" ca="1" si="92"/>
        <v/>
      </c>
      <c r="DH41" s="413" t="str">
        <f t="shared" ca="1" si="93"/>
        <v/>
      </c>
      <c r="DI41" s="412" t="str">
        <f t="shared" ca="1" si="94"/>
        <v/>
      </c>
      <c r="DJ41" s="413" t="str">
        <f t="shared" ca="1" si="95"/>
        <v/>
      </c>
      <c r="DK41" s="412" t="str">
        <f t="shared" ca="1" si="96"/>
        <v/>
      </c>
      <c r="DL41" s="413" t="str">
        <f t="shared" ca="1" si="97"/>
        <v/>
      </c>
      <c r="DN41" s="278"/>
      <c r="DO41" s="278"/>
      <c r="DP41" s="278"/>
      <c r="DQ41" s="278"/>
      <c r="DR41" s="278"/>
      <c r="DS41" s="278"/>
    </row>
    <row r="42" spans="1:123" x14ac:dyDescent="0.3">
      <c r="AC42" s="358" t="str">
        <f>IF('Data Entry'!H26="","",'Data Entry'!H26)</f>
        <v/>
      </c>
      <c r="AD42" s="356" t="str">
        <f>IF('Data Entry'!G26="","",'Data Entry'!G26)</f>
        <v/>
      </c>
      <c r="AE42" s="363" t="str">
        <f>IF('Data Entry'!J26="","",'Data Entry'!J26)</f>
        <v/>
      </c>
      <c r="AF42" s="402" t="str">
        <f>IF('Data Entry'!I26="","",'Data Entry'!I26)</f>
        <v/>
      </c>
      <c r="AI42" s="304">
        <f t="shared" ca="1" si="123"/>
        <v>68</v>
      </c>
      <c r="AJ42" s="305" t="str">
        <f t="shared" ca="1" si="102"/>
        <v>Investment 1</v>
      </c>
      <c r="AK42" s="306">
        <f t="shared" ca="1" si="103"/>
        <v>200</v>
      </c>
      <c r="AL42" s="307" t="str">
        <f t="shared" ca="1" si="104"/>
        <v>Income</v>
      </c>
      <c r="AM42" s="304" t="str">
        <f t="shared" ca="1" si="124"/>
        <v/>
      </c>
      <c r="AN42" s="305" t="str">
        <f t="shared" ca="1" si="105"/>
        <v/>
      </c>
      <c r="AO42" s="306" t="str">
        <f t="shared" ca="1" si="106"/>
        <v/>
      </c>
      <c r="AP42" s="307" t="str">
        <f t="shared" ca="1" si="107"/>
        <v/>
      </c>
      <c r="AQ42" s="304" t="str">
        <f t="shared" ca="1" si="125"/>
        <v/>
      </c>
      <c r="AR42" s="305" t="str">
        <f t="shared" ca="1" si="108"/>
        <v/>
      </c>
      <c r="AS42" s="306" t="str">
        <f t="shared" ca="1" si="109"/>
        <v/>
      </c>
      <c r="AT42" s="307" t="str">
        <f t="shared" ca="1" si="110"/>
        <v/>
      </c>
      <c r="AU42" s="304" t="str">
        <f t="shared" ca="1" si="126"/>
        <v/>
      </c>
      <c r="AV42" s="305" t="str">
        <f t="shared" ca="1" si="111"/>
        <v/>
      </c>
      <c r="AW42" s="306" t="str">
        <f t="shared" ca="1" si="112"/>
        <v/>
      </c>
      <c r="AX42" s="307" t="str">
        <f t="shared" ca="1" si="113"/>
        <v/>
      </c>
      <c r="AY42" s="304" t="str">
        <f t="shared" ca="1" si="127"/>
        <v/>
      </c>
      <c r="AZ42" s="305" t="str">
        <f t="shared" ca="1" si="114"/>
        <v/>
      </c>
      <c r="BA42" s="306" t="str">
        <f t="shared" ca="1" si="115"/>
        <v/>
      </c>
      <c r="BB42" s="307" t="str">
        <f t="shared" ca="1" si="116"/>
        <v/>
      </c>
      <c r="BC42" s="304" t="str">
        <f t="shared" ca="1" si="128"/>
        <v/>
      </c>
      <c r="BD42" s="305" t="str">
        <f t="shared" ca="1" si="117"/>
        <v/>
      </c>
      <c r="BE42" s="306" t="str">
        <f t="shared" ca="1" si="118"/>
        <v/>
      </c>
      <c r="BF42" s="307" t="str">
        <f t="shared" ca="1" si="119"/>
        <v/>
      </c>
      <c r="BG42" s="304" t="str">
        <f t="shared" ca="1" si="129"/>
        <v/>
      </c>
      <c r="BH42" s="305" t="str">
        <f t="shared" ca="1" si="120"/>
        <v/>
      </c>
      <c r="BI42" s="306" t="str">
        <f t="shared" ca="1" si="121"/>
        <v/>
      </c>
      <c r="BJ42" s="307" t="str">
        <f t="shared" ca="1" si="122"/>
        <v/>
      </c>
      <c r="BL42" s="412" t="str">
        <f ca="1">IF(OR(BM42="",BM42=0),"",MAX(BL$5:BL41)+1)</f>
        <v/>
      </c>
      <c r="BM42" s="316" t="str">
        <f ca="1">IFERROR(INDEX($AJ$6:$AJ$17, ROWS(BM$4:$BM40)), IFERROR(INDEX($AN$6:$AN$17, ROWS(BM$4:$BM40)-ROWS($AJ$6:$AJ$17)), IFERROR(INDEX($AR$6:$AR$17, ROWS(BM$4:$BM40)-ROWS($AJ$6:$AJ$17)-ROWS($AN$6:$AN$17)),IFERROR(INDEX($AV$6:$AV$17, ROWS(BM$4:$BM40)-ROWS($AJ$6:$AJ$17)-ROWS($AN$6:$AN$17)-ROWS($AR$6:$AR$17)),IFERROR(INDEX($AZ$6:$AZ$17, ROWS(BM$4:$BM40)-ROWS($AJ$6:$AJ$17)-ROWS($AN$6:$AN$17)-ROWS($AR$6:$AR$17)-ROWS($AV$6:$AV$17)),IFERROR(INDEX($BD$6:$BD$17, ROWS(BM$4:$BM40)-ROWS($AJ$6:$AJ$17)-ROWS($AN$6:$AN$17)-ROWS($AR$6:$AR$17)-ROWS($AV$6:$AV$17)-ROWS($AZ$6:$AZ$17)),IFERROR(INDEX($BH$6:$BH$17, ROWS(BM$4:$BM40)-ROWS($AJ$6:$AJ$17)-ROWS($AN$6:$AN$17)-ROWS($AR$6:$AR$17)-ROWS($AV$6:$AV$17)-ROWS($AZ$6:$AZ$17)-ROWS($BD$6:$BD$17)), "")))))))</f>
        <v/>
      </c>
      <c r="BN42" s="316" t="str">
        <f t="shared" ca="1" si="30"/>
        <v/>
      </c>
      <c r="BO42" s="316" t="str">
        <f ca="1">IF(OR(BP42="",BP42=0),"",MAX(BO$5:BO41)+1)</f>
        <v/>
      </c>
      <c r="BP42" s="316" t="str">
        <f ca="1">IFERROR(INDEX($AK$6:$AK$17, ROWS($BP$4:BP40)), IFERROR(INDEX($AO$6:$AO$17, ROWS($BP$4:BP40)-ROWS($AK$6:$AK$17)), IFERROR(INDEX($AS$6:$AS$17, ROWS($BP$4:BP40)-ROWS($AK$6:$AK$17)-ROWS($AO$6:$AO$17)),IFERROR(INDEX($AW$6:$AW$17, ROWS($BP$4:BP40)-ROWS($AK$6:$AK$17)-ROWS($AO$6:$AO$17)-ROWS($AS$6:$AS$17)),IFERROR(INDEX($BA$6:$BA$17, ROWS($BP$4:BP40)-ROWS($AK$6:$AK$17)-ROWS($AO$6:$AO$17)-ROWS($AS$6:$AS$17)-ROWS($AW$6:$AW$17)),IFERROR(INDEX($BE$6:$BE$17, ROWS($BP$4:BP40)-ROWS($AK$6:$AK$17)-ROWS($AO$6:$AO$17)-ROWS($AS$6:$AS$17)-ROWS($AW$6:$AW$17)-ROWS($BA$6:$BA$17)),IFERROR(INDEX($BI$6:$BI$17, ROWS($BP$4:BP40)-ROWS($AK$6:$AK$17)-ROWS($AO$6:$AO$17)-ROWS($AS$6:$AS$17)-ROWS($AW$6:$AW$17)-ROWS($BA$6:$BA$17)-ROWS($BE$6:$BE$17)), "")))))))</f>
        <v/>
      </c>
      <c r="BQ42" s="316" t="str">
        <f t="shared" ca="1" si="31"/>
        <v/>
      </c>
      <c r="BR42" s="413" t="str">
        <f t="shared" ca="1" si="32"/>
        <v/>
      </c>
      <c r="BS42" s="412">
        <f ca="1">IF(OR(BT42="",BT42=0),"",MAX(BS$5:BS41)+1)</f>
        <v>4</v>
      </c>
      <c r="BT42" s="316" t="str">
        <f ca="1">IFERROR(INDEX($AJ$22:$AJ$33, ROWS($BT$4:BT40)), IFERROR(INDEX($AN$22:$AN$33, ROWS($BT$4:BT40)-ROWS($AJ$22:$AJ$33)), IFERROR(INDEX($AR$22:$AR$33, ROWS($BT$4:BT40)-ROWS($AJ$22:$AJ$33)-ROWS($AN$22:$AN$33)),IFERROR(INDEX($AV$22:$AV$33, ROWS($BT$4:BT40)-ROWS($AJ$22:$AJ$33)-ROWS($AN$22:$AN$33)-ROWS($AR$22:$AR$33)),IFERROR(INDEX($AZ$22:$AZ$33, ROWS($BT$4:BT40)-ROWS($AJ$22:$AJ$33)-ROWS($AN$22:$AN$33)-ROWS($AR$22:$AR$33)-ROWS($AV$22:$AV$33)),IFERROR(INDEX($BD$22:$BD$33, ROWS($BT$4:BT40)-ROWS($AJ$22:$AJ$33)-ROWS($AN$22:$AN$33)-ROWS($AR$22:$AR$33)-ROWS($AV$22:$AV$33)-ROWS($AZ$22:$AZ$33)),IFERROR(INDEX($BH$22:$BH$33, ROWS($BT$4:BT40)-ROWS($AJ$22:$AJ$33)-ROWS($AN$22:$AN$33)-ROWS($AR$22:$AR$33)-ROWS($AV$22:$AV$33)-ROWS($AZ$22:$AZ$33)-ROWS($BD$22:$BD$33)), "")))))))</f>
        <v>Netflix</v>
      </c>
      <c r="BU42" s="316" t="str">
        <f t="shared" ca="1" si="33"/>
        <v/>
      </c>
      <c r="BV42" s="316">
        <f ca="1">IF(OR(BW42="",BW42=0),"",MAX(BV$5:BV41)+1)</f>
        <v>4</v>
      </c>
      <c r="BW42" s="316">
        <f ca="1">IFERROR(INDEX($AK$22:$AK$33, ROWS($BW$4:BW40)), IFERROR(INDEX($AO$22:$AO$33, ROWS($BW$4:BW40)-ROWS($AK$22:$AK$33)), IFERROR(INDEX($AS$22:$AS$33, ROWS($BW$4:BW40)-ROWS($AK$22:$AK$33)-ROWS($AO$22:$AO$33)),IFERROR(INDEX($AW$22:$AW$33, ROWS($BW$4:BW40)-ROWS($AK$22:$AK$33)-ROWS($AO$22:$AO$33)-ROWS($AS$22:$AS$33)),IFERROR(INDEX($BA$22:$BA$33, ROWS($BW$4:BW40)-ROWS($AK$22:$AK$33)-ROWS($AO$22:$AO$33)-ROWS($AS$22:$AS$33)-ROWS($AW$22:$AW$33)),IFERROR(INDEX($BE$22:$BE$33, ROWS($BW$4:BW40)-ROWS($AK$22:$AK$33)-ROWS($AO$22:$AO$33)-ROWS($AS$22:$AS$33)-ROWS($AW$22:$AW$33)-ROWS($BA$22:$BA$33)),IFERROR(INDEX($BI$22:$BI$33, ROWS($BW$4:BW40)-ROWS($AK$22:$AK$33)-ROWS($AO$22:$AO$33)-ROWS($AS$22:$AS$33)-ROWS($AW$22:$AW$33)-ROWS($BA$22:$BA$33)-ROWS($BE$22:$BE$33)), "")))))))</f>
        <v>14.95</v>
      </c>
      <c r="BX42" s="316" t="str">
        <f t="shared" ca="1" si="34"/>
        <v/>
      </c>
      <c r="BY42" s="413" t="str">
        <f t="shared" ca="1" si="35"/>
        <v/>
      </c>
      <c r="BZ42" s="412" t="str">
        <f ca="1">IF(OR(CA42="",CA42=0),"",MAX(BZ$5:BZ41)+1)</f>
        <v/>
      </c>
      <c r="CA42" s="316" t="str">
        <f ca="1">IFERROR(INDEX($AJ$38:$AJ$49, ROWS($CA$4:CA40)), IFERROR(INDEX($AN$38:$AN$49, ROWS($CA$4:CA40)-ROWS($AJ$38:$AJ$49)), IFERROR(INDEX($AR$38:$AR$49, ROWS($CA$4:CA40)-ROWS($AJ$38:$AJ$49)-ROWS($AN$38:$AN$49)),IFERROR(INDEX($AV$38:$AV$49, ROWS($CA$4:CA40)-ROWS($AJ$38:$AJ$49)-ROWS($AN$38:$AN$49)-ROWS($AR$38:$AR$49)),IFERROR(INDEX($AZ$38:$AZ$49, ROWS($CA$4:CA40)-ROWS($AJ$38:$AJ$49)-ROWS($AN$38:$AN$49)-ROWS($AR$38:$AR$49)-ROWS($AV$38:$AV$49)),IFERROR(INDEX($BD$38:$BD$49, ROWS($CA$4:CA40)-ROWS($AJ$38:$AJ$49)-ROWS($AN$38:$AN$49)-ROWS($AR$38:$AR$49)-ROWS($AV$38:$AV$49)-ROWS($AZ$38:$AZ$49)),IFERROR(INDEX($BH$38:$BH$49, ROWS($CA$4:CA40)-ROWS($AJ$38:$AJ$49)-ROWS($AN$38:$AN$49)-ROWS($AR$38:$AR$49)-ROWS($AV$38:$AV$49)-ROWS($AZ$38:$AZ$49)-ROWS($BD$38:$BD$49)), "")))))))</f>
        <v/>
      </c>
      <c r="CB42" s="316" t="str">
        <f t="shared" ca="1" si="36"/>
        <v/>
      </c>
      <c r="CC42" s="316" t="str">
        <f ca="1">IF(OR(CD42="",CD42=0),"",MAX(CC$5:CC41)+1)</f>
        <v/>
      </c>
      <c r="CD42" s="316" t="str">
        <f ca="1">IFERROR(INDEX($AK$38:$AK$49, ROWS($CD$4:CD40)), IFERROR(INDEX($AO$38:$AO$49, ROWS($CD$4:CD40)-ROWS($AK$38:$AK$49)), IFERROR(INDEX($AS$38:$AS$49, ROWS($CD$4:CD40)-ROWS($AK$38:$AK$49)-ROWS($AO$38:$AO$49)),IFERROR(INDEX($AW$38:$AW$49, ROWS($CD$4:CD40)-ROWS($AK$38:$AK$49)-ROWS($AO$38:$AO$49)-ROWS($AS$38:$AS$49)),IFERROR(INDEX($BA$38:$BA$49, ROWS($CD$4:CD40)-ROWS($AK$38:$AK$49)-ROWS($AO$38:$AO$49)-ROWS($AS$38:$AS$49)-ROWS($AW$38:$AW$49)),IFERROR(INDEX($BE$38:$BE$49, ROWS($CD$4:CD40)-ROWS($AK$38:$AK$49)-ROWS($AO$38:$AO$49)-ROWS($AS$38:$AS$49)-ROWS($AW$38:$AW$49)-ROWS($BA$38:$BA$49)),IFERROR(INDEX($BI$38:$BI$49, ROWS($CD$4:CD40)-ROWS($AK$38:$AK$49)-ROWS($AO$38:$AO$49)-ROWS($AS$38:$AS$49)-ROWS($AW$38:$AW$49)-ROWS($BA$38:$BA$49)-ROWS($BE$38:$BE$49)), "")))))))</f>
        <v/>
      </c>
      <c r="CE42" s="316" t="str">
        <f t="shared" ca="1" si="37"/>
        <v/>
      </c>
      <c r="CF42" s="413" t="str">
        <f t="shared" ca="1" si="38"/>
        <v/>
      </c>
      <c r="CG42" s="412">
        <f ca="1">IF(OR(CH42="",CH42=0),"",MAX(CG$5:CG41)+1)</f>
        <v>6</v>
      </c>
      <c r="CH42" s="316" t="str">
        <f ca="1">IFERROR(INDEX($AJ$54:$AJ$65, ROWS($CH$4:CH40)), IFERROR(INDEX($AN$54:$AN$65, ROWS($CH$4:CH40)-ROWS($AJ$54:$AJ$65)), IFERROR(INDEX($AR$54:$AR$65, ROWS($CH$4:CH40)-ROWS($AJ$54:$AJ$65)-ROWS($AN$54:$AN$65)),IFERROR(INDEX($AV$54:$AV$65, ROWS($CH$4:CH40)-ROWS($AJ$54:$AJ$65)-ROWS($AN$54:$AN$65)-ROWS($AR$54:$AR$65)),IFERROR(INDEX($AZ$54:$AZ$65, ROWS($CH$4:CH40)-ROWS($AJ$54:$AJ$65)-ROWS($AN$54:$AN$65)-ROWS($AR$54:$AR$65)-ROWS($AV$54:$AV$65)),IFERROR(INDEX($BD$54:$BD$65, ROWS($CH$4:CH40)-ROWS($AJ$54:$AJ$65)-ROWS($AN$54:$AN$65)-ROWS($AR$54:$AR$65)-ROWS($AV$54:$AV$65)-ROWS($AZ$54:$AZ$65)),IFERROR(INDEX($BH$54:$BH$65, ROWS($CH$4:CH40)-ROWS($AJ$54:$AJ$65)-ROWS($AN$54:$AN$65)-ROWS($AR$54:$AR$65)-ROWS($AV$54:$AV$65)-ROWS($AZ$54:$AZ$65)-ROWS($BD$54:$BD$65)), "")))))))</f>
        <v>Boat Loan</v>
      </c>
      <c r="CI42" s="316" t="str">
        <f t="shared" ca="1" si="39"/>
        <v/>
      </c>
      <c r="CJ42" s="316">
        <f ca="1">IF(OR(CK42="",CK42=0),"",MAX(CJ$5:CJ41)+1)</f>
        <v>6</v>
      </c>
      <c r="CK42" s="316">
        <f ca="1">IFERROR(INDEX($AK$54:$AK$65, ROWS($CK$4:CK40)), IFERROR(INDEX($AO$54:$AO$65, ROWS($CK$4:CK40)-ROWS($AK$54:$AK$65)), IFERROR(INDEX($AS$54:$AS$65, ROWS($CK$4:CK40)-ROWS($AK$54:$AK$65)-ROWS($AO$54:$AO$65)),IFERROR(INDEX($AW$54:$AW$65, ROWS($CK$4:CK40)-ROWS($AK$54:$AK$65)-ROWS($AO$54:$AO$65)-ROWS($AS$54:$AS$65)),IFERROR(INDEX($BA$54:$BA$65, ROWS($CK$4:CK40)-ROWS($AK$54:$AK$65)-ROWS($AO$54:$AO$65)-ROWS($AS$54:$AS$65)-ROWS($AW$54:$AW$65)),IFERROR(INDEX($BE$54:$BE$65, ROWS($CK$4:CK40)-ROWS($AK$54:$AK$65)-ROWS($AO$54:$AO$65)-ROWS($AS$54:$AS$65)-ROWS($AW$54:$AW$65)-ROWS($BA$54:$BA$65)),IFERROR(INDEX($BI$54:$BI$65, ROWS($CK$4:CK40)-ROWS($AK$54:$AK$65)-ROWS($AO$54:$AO$65)-ROWS($AS$54:$AS$65)-ROWS($AW$54:$AW$65)-ROWS($BA$54:$BA$65)-ROWS($BE$54:$BE$65)), "")))))))</f>
        <v>300</v>
      </c>
      <c r="CL42" s="316" t="str">
        <f t="shared" ca="1" si="40"/>
        <v/>
      </c>
      <c r="CM42" s="413" t="str">
        <f t="shared" ca="1" si="41"/>
        <v/>
      </c>
      <c r="CN42" s="412" t="str">
        <f>IF(OR(CO42="",CO42=0),"",MAX(CN$5:CN41)+1)</f>
        <v/>
      </c>
      <c r="CO42" s="316">
        <f>IFERROR(INDEX($AJ$70:$AJ$81, ROWS($CO$4:CO40)), IFERROR(INDEX($AN$70:$AN$81, ROWS($CO$4:CO40)-ROWS($AJ$70:$AJ$81)), IFERROR(INDEX($AR$70:$AR$81, ROWS($CO$4:CO40)-ROWS($AJ$70:$AJ$81)-ROWS($AN$70:$AN$81)),IFERROR(INDEX($AV$70:$AV$81, ROWS($CO$4:CO40)-ROWS($AJ$70:$AJ$81)-ROWS($AN$70:$AN$81)-ROWS($AR$70:$AR$81)),IFERROR(INDEX($AZ$70:$AZ$81, ROWS($CO$4:CO40)-ROWS($AJ$70:$AJ$81)-ROWS($AN$70:$AN$81)-ROWS($AR$70:$AR$81)-ROWS($AV$70:$AV$81)),IFERROR(INDEX($BD$70:$BD$81, ROWS($CO$4:CO40)-ROWS($AJ$70:$AJ$81)-ROWS($AN$70:$AN$81)-ROWS($AR$70:$AR$81)-ROWS($AV$70:$AV$81)-ROWS($AZ$70:$AZ$81)),IFERROR(INDEX($BH$70:$BH$81, ROWS($CO$4:CO40)-ROWS($AJ$70:$AJ$81)-ROWS($AN$70:$AN$81)-ROWS($AR$70:$AR$81)-ROWS($AV$70:$AV$81)-ROWS($AZ$70:$AZ$81)-ROWS($BD$70:$BD$81)), "")))))))</f>
        <v>0</v>
      </c>
      <c r="CP42" s="316" t="str">
        <f t="shared" ca="1" si="42"/>
        <v/>
      </c>
      <c r="CQ42" s="316" t="str">
        <f>IF(OR(CR42="",CR42=0),"",MAX(CQ$5:CQ41)+1)</f>
        <v/>
      </c>
      <c r="CR42" s="316">
        <f>IFERROR(INDEX($AK$70:$AK$81, ROWS($CR$4:CR40)), IFERROR(INDEX($AO$70:$AO$81, ROWS($CR$4:CR40)-ROWS($AK$70:$AK$81)), IFERROR(INDEX($AS$70:$AS$81, ROWS($CR$4:CR40)-ROWS($AK$70:$AK$81)-ROWS($AO$70:$AO$81)),IFERROR(INDEX($AW$70:$AW$81, ROWS($CR$4:CR40)-ROWS($AK$70:$AK$81)-ROWS($AO$70:$AO$81)-ROWS($AS$70:$AS$81)),IFERROR(INDEX($BA$70:$BA$81, ROWS($CR$4:CR40)-ROWS($AK$70:$AK$81)-ROWS($AO$70:$AO$81)-ROWS($AS$70:$AS$81)-ROWS($AW$70:$AW$81)),IFERROR(INDEX($BE$70:$BE$81, ROWS($CR$4:CR40)-ROWS($AK$70:$AK$81)-ROWS($AO$70:$AO$81)-ROWS($AS$70:$AS$81)-ROWS($AW$70:$AW$81)-ROWS($BA$70:$BA$81)),IFERROR(INDEX($BI$70:$BI$81, ROWS($CR$4:CR40)-ROWS($AK$70:$AK$81)-ROWS($AO$70:$AO$81)-ROWS($AS$70:$AS$81)-ROWS($AW$70:$AW$81)-ROWS($BA$70:$BA$81)-ROWS($BE$70:$BE$81)), "")))))))</f>
        <v>0</v>
      </c>
      <c r="CS42" s="316" t="str">
        <f t="shared" ca="1" si="43"/>
        <v/>
      </c>
      <c r="CT42" s="413" t="str">
        <f t="shared" ca="1" si="44"/>
        <v/>
      </c>
      <c r="CU42" s="412" t="str">
        <f>IF(OR(CV42="",CV42=0),"",MAX(CU$5:CU41)+1)</f>
        <v/>
      </c>
      <c r="CV42" s="316" t="str">
        <f>IFERROR(INDEX($AJ$86:$AJ$97, ROWS($CV$4:CV40)), IFERROR(INDEX($AN$86:$AN$97, ROWS($CV$4:CV40)-ROWS($AJ$86:$AJ$97)), ""))</f>
        <v/>
      </c>
      <c r="CW42" s="316" t="str">
        <f t="shared" si="45"/>
        <v/>
      </c>
      <c r="CX42" s="316" t="str">
        <f>IF(OR(CY42="",CY42=0),"",MAX(CX$5:CX41)+1)</f>
        <v/>
      </c>
      <c r="CY42" s="316" t="str">
        <f>IFERROR(INDEX($AK$86:$AK$97, ROWS($CY$4:CY40)), IFERROR(INDEX($AO$86:$AO$97, ROWS($CY$4:CY40)-ROWS($AK$86:$AK$97)), ""))</f>
        <v/>
      </c>
      <c r="CZ42" s="316" t="str">
        <f t="shared" si="46"/>
        <v/>
      </c>
      <c r="DA42" s="413" t="str">
        <f t="shared" si="47"/>
        <v/>
      </c>
      <c r="DC42" s="438" t="str">
        <f ca="1">IF(OR(DD42="",DD42=0),"",MAX(DC$25:DC41)+1)</f>
        <v/>
      </c>
      <c r="DD42" s="434" t="str">
        <f t="shared" ca="1" si="90"/>
        <v/>
      </c>
      <c r="DE42" s="413" t="str">
        <f t="shared" ca="1" si="91"/>
        <v/>
      </c>
      <c r="DF42" s="431" t="str">
        <f ca="1">IF(OR(DG42="",DG42=0),"",MAX(DF$25:DF41)+1)</f>
        <v/>
      </c>
      <c r="DG42" s="412" t="str">
        <f t="shared" ca="1" si="92"/>
        <v/>
      </c>
      <c r="DH42" s="413" t="str">
        <f t="shared" ca="1" si="93"/>
        <v/>
      </c>
      <c r="DI42" s="412" t="str">
        <f t="shared" ca="1" si="94"/>
        <v/>
      </c>
      <c r="DJ42" s="413" t="str">
        <f t="shared" ca="1" si="95"/>
        <v/>
      </c>
      <c r="DK42" s="412" t="str">
        <f t="shared" ca="1" si="96"/>
        <v/>
      </c>
      <c r="DL42" s="413" t="str">
        <f t="shared" ca="1" si="97"/>
        <v/>
      </c>
    </row>
    <row r="43" spans="1:123" ht="15.75" thickBot="1" x14ac:dyDescent="0.35">
      <c r="AC43" s="358" t="str">
        <f>IF('Data Entry'!H27="","",'Data Entry'!H27)</f>
        <v/>
      </c>
      <c r="AD43" s="356" t="str">
        <f>IF('Data Entry'!G27="","",'Data Entry'!G27)</f>
        <v/>
      </c>
      <c r="AE43" s="363" t="str">
        <f>IF('Data Entry'!J27="","",'Data Entry'!J27)</f>
        <v/>
      </c>
      <c r="AF43" s="402" t="str">
        <f>IF('Data Entry'!I27="","",'Data Entry'!I27)</f>
        <v/>
      </c>
      <c r="AI43" s="304">
        <f t="shared" ca="1" si="123"/>
        <v>134</v>
      </c>
      <c r="AJ43" s="305" t="str">
        <f t="shared" ca="1" si="102"/>
        <v>Groceries</v>
      </c>
      <c r="AK43" s="306">
        <f t="shared" ca="1" si="103"/>
        <v>125</v>
      </c>
      <c r="AL43" s="307" t="str">
        <f t="shared" ca="1" si="104"/>
        <v>Liquid Bills</v>
      </c>
      <c r="AM43" s="304" t="str">
        <f t="shared" ca="1" si="124"/>
        <v/>
      </c>
      <c r="AN43" s="305" t="str">
        <f t="shared" ca="1" si="105"/>
        <v/>
      </c>
      <c r="AO43" s="306" t="str">
        <f t="shared" ca="1" si="106"/>
        <v/>
      </c>
      <c r="AP43" s="307" t="str">
        <f t="shared" ca="1" si="107"/>
        <v/>
      </c>
      <c r="AQ43" s="304" t="str">
        <f t="shared" ca="1" si="125"/>
        <v/>
      </c>
      <c r="AR43" s="305" t="str">
        <f t="shared" ca="1" si="108"/>
        <v/>
      </c>
      <c r="AS43" s="306" t="str">
        <f t="shared" ca="1" si="109"/>
        <v/>
      </c>
      <c r="AT43" s="307" t="str">
        <f t="shared" ca="1" si="110"/>
        <v/>
      </c>
      <c r="AU43" s="304" t="str">
        <f t="shared" ca="1" si="126"/>
        <v/>
      </c>
      <c r="AV43" s="305" t="str">
        <f t="shared" ca="1" si="111"/>
        <v/>
      </c>
      <c r="AW43" s="306" t="str">
        <f t="shared" ca="1" si="112"/>
        <v/>
      </c>
      <c r="AX43" s="307" t="str">
        <f t="shared" ca="1" si="113"/>
        <v/>
      </c>
      <c r="AY43" s="304" t="str">
        <f t="shared" ca="1" si="127"/>
        <v/>
      </c>
      <c r="AZ43" s="305" t="str">
        <f t="shared" ca="1" si="114"/>
        <v/>
      </c>
      <c r="BA43" s="306" t="str">
        <f t="shared" ca="1" si="115"/>
        <v/>
      </c>
      <c r="BB43" s="307" t="str">
        <f t="shared" ca="1" si="116"/>
        <v/>
      </c>
      <c r="BC43" s="304" t="str">
        <f t="shared" ca="1" si="128"/>
        <v/>
      </c>
      <c r="BD43" s="305" t="str">
        <f t="shared" ca="1" si="117"/>
        <v/>
      </c>
      <c r="BE43" s="306" t="str">
        <f t="shared" ca="1" si="118"/>
        <v/>
      </c>
      <c r="BF43" s="307" t="str">
        <f t="shared" ca="1" si="119"/>
        <v/>
      </c>
      <c r="BG43" s="304" t="str">
        <f t="shared" ca="1" si="129"/>
        <v/>
      </c>
      <c r="BH43" s="305" t="str">
        <f t="shared" ca="1" si="120"/>
        <v/>
      </c>
      <c r="BI43" s="306" t="str">
        <f t="shared" ca="1" si="121"/>
        <v/>
      </c>
      <c r="BJ43" s="307" t="str">
        <f t="shared" ca="1" si="122"/>
        <v/>
      </c>
      <c r="BL43" s="412" t="str">
        <f ca="1">IF(OR(BM43="",BM43=0),"",MAX(BL$5:BL42)+1)</f>
        <v/>
      </c>
      <c r="BM43" s="316" t="str">
        <f ca="1">IFERROR(INDEX($AJ$6:$AJ$17, ROWS(BM$4:$BM41)), IFERROR(INDEX($AN$6:$AN$17, ROWS(BM$4:$BM41)-ROWS($AJ$6:$AJ$17)), IFERROR(INDEX($AR$6:$AR$17, ROWS(BM$4:$BM41)-ROWS($AJ$6:$AJ$17)-ROWS($AN$6:$AN$17)),IFERROR(INDEX($AV$6:$AV$17, ROWS(BM$4:$BM41)-ROWS($AJ$6:$AJ$17)-ROWS($AN$6:$AN$17)-ROWS($AR$6:$AR$17)),IFERROR(INDEX($AZ$6:$AZ$17, ROWS(BM$4:$BM41)-ROWS($AJ$6:$AJ$17)-ROWS($AN$6:$AN$17)-ROWS($AR$6:$AR$17)-ROWS($AV$6:$AV$17)),IFERROR(INDEX($BD$6:$BD$17, ROWS(BM$4:$BM41)-ROWS($AJ$6:$AJ$17)-ROWS($AN$6:$AN$17)-ROWS($AR$6:$AR$17)-ROWS($AV$6:$AV$17)-ROWS($AZ$6:$AZ$17)),IFERROR(INDEX($BH$6:$BH$17, ROWS(BM$4:$BM41)-ROWS($AJ$6:$AJ$17)-ROWS($AN$6:$AN$17)-ROWS($AR$6:$AR$17)-ROWS($AV$6:$AV$17)-ROWS($AZ$6:$AZ$17)-ROWS($BD$6:$BD$17)), "")))))))</f>
        <v/>
      </c>
      <c r="BN43" s="316" t="str">
        <f t="shared" ca="1" si="30"/>
        <v/>
      </c>
      <c r="BO43" s="316" t="str">
        <f ca="1">IF(OR(BP43="",BP43=0),"",MAX(BO$5:BO42)+1)</f>
        <v/>
      </c>
      <c r="BP43" s="316" t="str">
        <f ca="1">IFERROR(INDEX($AK$6:$AK$17, ROWS($BP$4:BP41)), IFERROR(INDEX($AO$6:$AO$17, ROWS($BP$4:BP41)-ROWS($AK$6:$AK$17)), IFERROR(INDEX($AS$6:$AS$17, ROWS($BP$4:BP41)-ROWS($AK$6:$AK$17)-ROWS($AO$6:$AO$17)),IFERROR(INDEX($AW$6:$AW$17, ROWS($BP$4:BP41)-ROWS($AK$6:$AK$17)-ROWS($AO$6:$AO$17)-ROWS($AS$6:$AS$17)),IFERROR(INDEX($BA$6:$BA$17, ROWS($BP$4:BP41)-ROWS($AK$6:$AK$17)-ROWS($AO$6:$AO$17)-ROWS($AS$6:$AS$17)-ROWS($AW$6:$AW$17)),IFERROR(INDEX($BE$6:$BE$17, ROWS($BP$4:BP41)-ROWS($AK$6:$AK$17)-ROWS($AO$6:$AO$17)-ROWS($AS$6:$AS$17)-ROWS($AW$6:$AW$17)-ROWS($BA$6:$BA$17)),IFERROR(INDEX($BI$6:$BI$17, ROWS($BP$4:BP41)-ROWS($AK$6:$AK$17)-ROWS($AO$6:$AO$17)-ROWS($AS$6:$AS$17)-ROWS($AW$6:$AW$17)-ROWS($BA$6:$BA$17)-ROWS($BE$6:$BE$17)), "")))))))</f>
        <v/>
      </c>
      <c r="BQ43" s="316" t="str">
        <f t="shared" ca="1" si="31"/>
        <v/>
      </c>
      <c r="BR43" s="413" t="str">
        <f t="shared" ca="1" si="32"/>
        <v/>
      </c>
      <c r="BS43" s="412">
        <f ca="1">IF(OR(BT43="",BT43=0),"",MAX(BS$5:BS42)+1)</f>
        <v>5</v>
      </c>
      <c r="BT43" s="316" t="str">
        <f ca="1">IFERROR(INDEX($AJ$22:$AJ$33, ROWS($BT$4:BT41)), IFERROR(INDEX($AN$22:$AN$33, ROWS($BT$4:BT41)-ROWS($AJ$22:$AJ$33)), IFERROR(INDEX($AR$22:$AR$33, ROWS($BT$4:BT41)-ROWS($AJ$22:$AJ$33)-ROWS($AN$22:$AN$33)),IFERROR(INDEX($AV$22:$AV$33, ROWS($BT$4:BT41)-ROWS($AJ$22:$AJ$33)-ROWS($AN$22:$AN$33)-ROWS($AR$22:$AR$33)),IFERROR(INDEX($AZ$22:$AZ$33, ROWS($BT$4:BT41)-ROWS($AJ$22:$AJ$33)-ROWS($AN$22:$AN$33)-ROWS($AR$22:$AR$33)-ROWS($AV$22:$AV$33)),IFERROR(INDEX($BD$22:$BD$33, ROWS($BT$4:BT41)-ROWS($AJ$22:$AJ$33)-ROWS($AN$22:$AN$33)-ROWS($AR$22:$AR$33)-ROWS($AV$22:$AV$33)-ROWS($AZ$22:$AZ$33)),IFERROR(INDEX($BH$22:$BH$33, ROWS($BT$4:BT41)-ROWS($AJ$22:$AJ$33)-ROWS($AN$22:$AN$33)-ROWS($AR$22:$AR$33)-ROWS($AV$22:$AV$33)-ROWS($AZ$22:$AZ$33)-ROWS($BD$22:$BD$33)), "")))))))</f>
        <v>Paycheck 3</v>
      </c>
      <c r="BU43" s="316" t="str">
        <f t="shared" ca="1" si="33"/>
        <v/>
      </c>
      <c r="BV43" s="316">
        <f ca="1">IF(OR(BW43="",BW43=0),"",MAX(BV$5:BV42)+1)</f>
        <v>5</v>
      </c>
      <c r="BW43" s="316">
        <f ca="1">IFERROR(INDEX($AK$22:$AK$33, ROWS($BW$4:BW41)), IFERROR(INDEX($AO$22:$AO$33, ROWS($BW$4:BW41)-ROWS($AK$22:$AK$33)), IFERROR(INDEX($AS$22:$AS$33, ROWS($BW$4:BW41)-ROWS($AK$22:$AK$33)-ROWS($AO$22:$AO$33)),IFERROR(INDEX($AW$22:$AW$33, ROWS($BW$4:BW41)-ROWS($AK$22:$AK$33)-ROWS($AO$22:$AO$33)-ROWS($AS$22:$AS$33)),IFERROR(INDEX($BA$22:$BA$33, ROWS($BW$4:BW41)-ROWS($AK$22:$AK$33)-ROWS($AO$22:$AO$33)-ROWS($AS$22:$AS$33)-ROWS($AW$22:$AW$33)),IFERROR(INDEX($BE$22:$BE$33, ROWS($BW$4:BW41)-ROWS($AK$22:$AK$33)-ROWS($AO$22:$AO$33)-ROWS($AS$22:$AS$33)-ROWS($AW$22:$AW$33)-ROWS($BA$22:$BA$33)),IFERROR(INDEX($BI$22:$BI$33, ROWS($BW$4:BW41)-ROWS($AK$22:$AK$33)-ROWS($AO$22:$AO$33)-ROWS($AS$22:$AS$33)-ROWS($AW$22:$AW$33)-ROWS($BA$22:$BA$33)-ROWS($BE$22:$BE$33)), "")))))))</f>
        <v>700</v>
      </c>
      <c r="BX43" s="316" t="str">
        <f t="shared" ca="1" si="34"/>
        <v/>
      </c>
      <c r="BY43" s="413" t="str">
        <f t="shared" ca="1" si="35"/>
        <v/>
      </c>
      <c r="BZ43" s="412" t="str">
        <f ca="1">IF(OR(CA43="",CA43=0),"",MAX(BZ$5:BZ42)+1)</f>
        <v/>
      </c>
      <c r="CA43" s="316" t="str">
        <f ca="1">IFERROR(INDEX($AJ$38:$AJ$49, ROWS($CA$4:CA41)), IFERROR(INDEX($AN$38:$AN$49, ROWS($CA$4:CA41)-ROWS($AJ$38:$AJ$49)), IFERROR(INDEX($AR$38:$AR$49, ROWS($CA$4:CA41)-ROWS($AJ$38:$AJ$49)-ROWS($AN$38:$AN$49)),IFERROR(INDEX($AV$38:$AV$49, ROWS($CA$4:CA41)-ROWS($AJ$38:$AJ$49)-ROWS($AN$38:$AN$49)-ROWS($AR$38:$AR$49)),IFERROR(INDEX($AZ$38:$AZ$49, ROWS($CA$4:CA41)-ROWS($AJ$38:$AJ$49)-ROWS($AN$38:$AN$49)-ROWS($AR$38:$AR$49)-ROWS($AV$38:$AV$49)),IFERROR(INDEX($BD$38:$BD$49, ROWS($CA$4:CA41)-ROWS($AJ$38:$AJ$49)-ROWS($AN$38:$AN$49)-ROWS($AR$38:$AR$49)-ROWS($AV$38:$AV$49)-ROWS($AZ$38:$AZ$49)),IFERROR(INDEX($BH$38:$BH$49, ROWS($CA$4:CA41)-ROWS($AJ$38:$AJ$49)-ROWS($AN$38:$AN$49)-ROWS($AR$38:$AR$49)-ROWS($AV$38:$AV$49)-ROWS($AZ$38:$AZ$49)-ROWS($BD$38:$BD$49)), "")))))))</f>
        <v/>
      </c>
      <c r="CB43" s="316" t="str">
        <f t="shared" ca="1" si="36"/>
        <v/>
      </c>
      <c r="CC43" s="316" t="str">
        <f ca="1">IF(OR(CD43="",CD43=0),"",MAX(CC$5:CC42)+1)</f>
        <v/>
      </c>
      <c r="CD43" s="316" t="str">
        <f ca="1">IFERROR(INDEX($AK$38:$AK$49, ROWS($CD$4:CD41)), IFERROR(INDEX($AO$38:$AO$49, ROWS($CD$4:CD41)-ROWS($AK$38:$AK$49)), IFERROR(INDEX($AS$38:$AS$49, ROWS($CD$4:CD41)-ROWS($AK$38:$AK$49)-ROWS($AO$38:$AO$49)),IFERROR(INDEX($AW$38:$AW$49, ROWS($CD$4:CD41)-ROWS($AK$38:$AK$49)-ROWS($AO$38:$AO$49)-ROWS($AS$38:$AS$49)),IFERROR(INDEX($BA$38:$BA$49, ROWS($CD$4:CD41)-ROWS($AK$38:$AK$49)-ROWS($AO$38:$AO$49)-ROWS($AS$38:$AS$49)-ROWS($AW$38:$AW$49)),IFERROR(INDEX($BE$38:$BE$49, ROWS($CD$4:CD41)-ROWS($AK$38:$AK$49)-ROWS($AO$38:$AO$49)-ROWS($AS$38:$AS$49)-ROWS($AW$38:$AW$49)-ROWS($BA$38:$BA$49)),IFERROR(INDEX($BI$38:$BI$49, ROWS($CD$4:CD41)-ROWS($AK$38:$AK$49)-ROWS($AO$38:$AO$49)-ROWS($AS$38:$AS$49)-ROWS($AW$38:$AW$49)-ROWS($BA$38:$BA$49)-ROWS($BE$38:$BE$49)), "")))))))</f>
        <v/>
      </c>
      <c r="CE43" s="316" t="str">
        <f t="shared" ca="1" si="37"/>
        <v/>
      </c>
      <c r="CF43" s="413" t="str">
        <f t="shared" ca="1" si="38"/>
        <v/>
      </c>
      <c r="CG43" s="412">
        <f ca="1">IF(OR(CH43="",CH43=0),"",MAX(CG$5:CG42)+1)</f>
        <v>7</v>
      </c>
      <c r="CH43" s="316" t="str">
        <f ca="1">IFERROR(INDEX($AJ$54:$AJ$65, ROWS($CH$4:CH41)), IFERROR(INDEX($AN$54:$AN$65, ROWS($CH$4:CH41)-ROWS($AJ$54:$AJ$65)), IFERROR(INDEX($AR$54:$AR$65, ROWS($CH$4:CH41)-ROWS($AJ$54:$AJ$65)-ROWS($AN$54:$AN$65)),IFERROR(INDEX($AV$54:$AV$65, ROWS($CH$4:CH41)-ROWS($AJ$54:$AJ$65)-ROWS($AN$54:$AN$65)-ROWS($AR$54:$AR$65)),IFERROR(INDEX($AZ$54:$AZ$65, ROWS($CH$4:CH41)-ROWS($AJ$54:$AJ$65)-ROWS($AN$54:$AN$65)-ROWS($AR$54:$AR$65)-ROWS($AV$54:$AV$65)),IFERROR(INDEX($BD$54:$BD$65, ROWS($CH$4:CH41)-ROWS($AJ$54:$AJ$65)-ROWS($AN$54:$AN$65)-ROWS($AR$54:$AR$65)-ROWS($AV$54:$AV$65)-ROWS($AZ$54:$AZ$65)),IFERROR(INDEX($BH$54:$BH$65, ROWS($CH$4:CH41)-ROWS($AJ$54:$AJ$65)-ROWS($AN$54:$AN$65)-ROWS($AR$54:$AR$65)-ROWS($AV$54:$AV$65)-ROWS($AZ$54:$AZ$65)-ROWS($BD$54:$BD$65)), "")))))))</f>
        <v>Paycheck 3</v>
      </c>
      <c r="CI43" s="316" t="str">
        <f t="shared" ca="1" si="39"/>
        <v/>
      </c>
      <c r="CJ43" s="316">
        <f ca="1">IF(OR(CK43="",CK43=0),"",MAX(CJ$5:CJ42)+1)</f>
        <v>7</v>
      </c>
      <c r="CK43" s="316">
        <f ca="1">IFERROR(INDEX($AK$54:$AK$65, ROWS($CK$4:CK41)), IFERROR(INDEX($AO$54:$AO$65, ROWS($CK$4:CK41)-ROWS($AK$54:$AK$65)), IFERROR(INDEX($AS$54:$AS$65, ROWS($CK$4:CK41)-ROWS($AK$54:$AK$65)-ROWS($AO$54:$AO$65)),IFERROR(INDEX($AW$54:$AW$65, ROWS($CK$4:CK41)-ROWS($AK$54:$AK$65)-ROWS($AO$54:$AO$65)-ROWS($AS$54:$AS$65)),IFERROR(INDEX($BA$54:$BA$65, ROWS($CK$4:CK41)-ROWS($AK$54:$AK$65)-ROWS($AO$54:$AO$65)-ROWS($AS$54:$AS$65)-ROWS($AW$54:$AW$65)),IFERROR(INDEX($BE$54:$BE$65, ROWS($CK$4:CK41)-ROWS($AK$54:$AK$65)-ROWS($AO$54:$AO$65)-ROWS($AS$54:$AS$65)-ROWS($AW$54:$AW$65)-ROWS($BA$54:$BA$65)),IFERROR(INDEX($BI$54:$BI$65, ROWS($CK$4:CK41)-ROWS($AK$54:$AK$65)-ROWS($AO$54:$AO$65)-ROWS($AS$54:$AS$65)-ROWS($AW$54:$AW$65)-ROWS($BA$54:$BA$65)-ROWS($BE$54:$BE$65)), "")))))))</f>
        <v>700</v>
      </c>
      <c r="CL43" s="316" t="str">
        <f t="shared" ca="1" si="40"/>
        <v/>
      </c>
      <c r="CM43" s="413" t="str">
        <f t="shared" ca="1" si="41"/>
        <v/>
      </c>
      <c r="CN43" s="412" t="str">
        <f>IF(OR(CO43="",CO43=0),"",MAX(CN$5:CN42)+1)</f>
        <v/>
      </c>
      <c r="CO43" s="316">
        <f>IFERROR(INDEX($AJ$70:$AJ$81, ROWS($CO$4:CO41)), IFERROR(INDEX($AN$70:$AN$81, ROWS($CO$4:CO41)-ROWS($AJ$70:$AJ$81)), IFERROR(INDEX($AR$70:$AR$81, ROWS($CO$4:CO41)-ROWS($AJ$70:$AJ$81)-ROWS($AN$70:$AN$81)),IFERROR(INDEX($AV$70:$AV$81, ROWS($CO$4:CO41)-ROWS($AJ$70:$AJ$81)-ROWS($AN$70:$AN$81)-ROWS($AR$70:$AR$81)),IFERROR(INDEX($AZ$70:$AZ$81, ROWS($CO$4:CO41)-ROWS($AJ$70:$AJ$81)-ROWS($AN$70:$AN$81)-ROWS($AR$70:$AR$81)-ROWS($AV$70:$AV$81)),IFERROR(INDEX($BD$70:$BD$81, ROWS($CO$4:CO41)-ROWS($AJ$70:$AJ$81)-ROWS($AN$70:$AN$81)-ROWS($AR$70:$AR$81)-ROWS($AV$70:$AV$81)-ROWS($AZ$70:$AZ$81)),IFERROR(INDEX($BH$70:$BH$81, ROWS($CO$4:CO41)-ROWS($AJ$70:$AJ$81)-ROWS($AN$70:$AN$81)-ROWS($AR$70:$AR$81)-ROWS($AV$70:$AV$81)-ROWS($AZ$70:$AZ$81)-ROWS($BD$70:$BD$81)), "")))))))</f>
        <v>0</v>
      </c>
      <c r="CP43" s="316" t="str">
        <f t="shared" ca="1" si="42"/>
        <v/>
      </c>
      <c r="CQ43" s="316" t="str">
        <f>IF(OR(CR43="",CR43=0),"",MAX(CQ$5:CQ42)+1)</f>
        <v/>
      </c>
      <c r="CR43" s="316">
        <f>IFERROR(INDEX($AK$70:$AK$81, ROWS($CR$4:CR41)), IFERROR(INDEX($AO$70:$AO$81, ROWS($CR$4:CR41)-ROWS($AK$70:$AK$81)), IFERROR(INDEX($AS$70:$AS$81, ROWS($CR$4:CR41)-ROWS($AK$70:$AK$81)-ROWS($AO$70:$AO$81)),IFERROR(INDEX($AW$70:$AW$81, ROWS($CR$4:CR41)-ROWS($AK$70:$AK$81)-ROWS($AO$70:$AO$81)-ROWS($AS$70:$AS$81)),IFERROR(INDEX($BA$70:$BA$81, ROWS($CR$4:CR41)-ROWS($AK$70:$AK$81)-ROWS($AO$70:$AO$81)-ROWS($AS$70:$AS$81)-ROWS($AW$70:$AW$81)),IFERROR(INDEX($BE$70:$BE$81, ROWS($CR$4:CR41)-ROWS($AK$70:$AK$81)-ROWS($AO$70:$AO$81)-ROWS($AS$70:$AS$81)-ROWS($AW$70:$AW$81)-ROWS($BA$70:$BA$81)),IFERROR(INDEX($BI$70:$BI$81, ROWS($CR$4:CR41)-ROWS($AK$70:$AK$81)-ROWS($AO$70:$AO$81)-ROWS($AS$70:$AS$81)-ROWS($AW$70:$AW$81)-ROWS($BA$70:$BA$81)-ROWS($BE$70:$BE$81)), "")))))))</f>
        <v>0</v>
      </c>
      <c r="CS43" s="316" t="str">
        <f t="shared" ca="1" si="43"/>
        <v/>
      </c>
      <c r="CT43" s="413" t="str">
        <f t="shared" ca="1" si="44"/>
        <v/>
      </c>
      <c r="CU43" s="412" t="str">
        <f>IF(OR(CV43="",CV43=0),"",MAX(CU$5:CU42)+1)</f>
        <v/>
      </c>
      <c r="CV43" s="316" t="str">
        <f>IFERROR(INDEX($AJ$86:$AJ$97, ROWS($CV$4:CV41)), IFERROR(INDEX($AN$86:$AN$97, ROWS($CV$4:CV41)-ROWS($AJ$86:$AJ$97)), ""))</f>
        <v/>
      </c>
      <c r="CW43" s="316" t="str">
        <f t="shared" si="45"/>
        <v/>
      </c>
      <c r="CX43" s="316" t="str">
        <f>IF(OR(CY43="",CY43=0),"",MAX(CX$5:CX42)+1)</f>
        <v/>
      </c>
      <c r="CY43" s="316" t="str">
        <f>IFERROR(INDEX($AK$86:$AK$97, ROWS($CY$4:CY41)), IFERROR(INDEX($AO$86:$AO$97, ROWS($CY$4:CY41)-ROWS($AK$86:$AK$97)), ""))</f>
        <v/>
      </c>
      <c r="CZ43" s="316" t="str">
        <f t="shared" si="46"/>
        <v/>
      </c>
      <c r="DA43" s="413" t="str">
        <f t="shared" si="47"/>
        <v/>
      </c>
      <c r="DC43" s="439" t="str">
        <f ca="1">IF(OR(DD43="",DD43=0),"",MAX(DC$25:DC42)+1)</f>
        <v/>
      </c>
      <c r="DD43" s="436" t="str">
        <f t="shared" ca="1" si="90"/>
        <v/>
      </c>
      <c r="DE43" s="422" t="str">
        <f t="shared" ca="1" si="91"/>
        <v/>
      </c>
      <c r="DF43" s="433" t="str">
        <f ca="1">IF(OR(DG43="",DG43=0),"",MAX(DF$25:DF42)+1)</f>
        <v/>
      </c>
      <c r="DG43" s="420" t="str">
        <f t="shared" ca="1" si="92"/>
        <v/>
      </c>
      <c r="DH43" s="422" t="str">
        <f t="shared" ca="1" si="93"/>
        <v/>
      </c>
      <c r="DI43" s="420" t="str">
        <f t="shared" ca="1" si="94"/>
        <v/>
      </c>
      <c r="DJ43" s="422" t="str">
        <f t="shared" ca="1" si="95"/>
        <v/>
      </c>
      <c r="DK43" s="420" t="str">
        <f t="shared" ca="1" si="96"/>
        <v/>
      </c>
      <c r="DL43" s="422" t="str">
        <f t="shared" ca="1" si="97"/>
        <v/>
      </c>
    </row>
    <row r="44" spans="1:123" ht="15.75" thickBot="1" x14ac:dyDescent="0.35">
      <c r="P44" s="1097" t="s">
        <v>547</v>
      </c>
      <c r="Q44" s="1098"/>
      <c r="R44" s="1098"/>
      <c r="S44" s="1099"/>
      <c r="U44" s="1093" t="s">
        <v>515</v>
      </c>
      <c r="V44" s="1094"/>
      <c r="W44" s="1094"/>
      <c r="X44" s="1095"/>
      <c r="AC44" s="359" t="str">
        <f>IF('Data Entry'!H28="","",'Data Entry'!H28)</f>
        <v/>
      </c>
      <c r="AD44" s="360" t="str">
        <f>IF('Data Entry'!G28="","",'Data Entry'!G28)</f>
        <v/>
      </c>
      <c r="AE44" s="364" t="str">
        <f>IF('Data Entry'!J28="","",'Data Entry'!J28)</f>
        <v/>
      </c>
      <c r="AF44" s="403" t="str">
        <f>IF('Data Entry'!I28="","",'Data Entry'!I28)</f>
        <v/>
      </c>
      <c r="AI44" s="304" t="str">
        <f t="shared" ca="1" si="123"/>
        <v/>
      </c>
      <c r="AJ44" s="305" t="str">
        <f t="shared" ca="1" si="102"/>
        <v/>
      </c>
      <c r="AK44" s="306" t="str">
        <f t="shared" ca="1" si="103"/>
        <v/>
      </c>
      <c r="AL44" s="307" t="str">
        <f t="shared" ca="1" si="104"/>
        <v/>
      </c>
      <c r="AM44" s="304" t="str">
        <f t="shared" ca="1" si="124"/>
        <v/>
      </c>
      <c r="AN44" s="305" t="str">
        <f t="shared" ca="1" si="105"/>
        <v/>
      </c>
      <c r="AO44" s="306" t="str">
        <f t="shared" ca="1" si="106"/>
        <v/>
      </c>
      <c r="AP44" s="307" t="str">
        <f t="shared" ca="1" si="107"/>
        <v/>
      </c>
      <c r="AQ44" s="304" t="str">
        <f t="shared" ca="1" si="125"/>
        <v/>
      </c>
      <c r="AR44" s="305" t="str">
        <f t="shared" ca="1" si="108"/>
        <v/>
      </c>
      <c r="AS44" s="306" t="str">
        <f t="shared" ca="1" si="109"/>
        <v/>
      </c>
      <c r="AT44" s="307" t="str">
        <f t="shared" ca="1" si="110"/>
        <v/>
      </c>
      <c r="AU44" s="304" t="str">
        <f t="shared" ca="1" si="126"/>
        <v/>
      </c>
      <c r="AV44" s="305" t="str">
        <f t="shared" ca="1" si="111"/>
        <v/>
      </c>
      <c r="AW44" s="306" t="str">
        <f t="shared" ca="1" si="112"/>
        <v/>
      </c>
      <c r="AX44" s="307" t="str">
        <f t="shared" ca="1" si="113"/>
        <v/>
      </c>
      <c r="AY44" s="304" t="str">
        <f t="shared" ca="1" si="127"/>
        <v/>
      </c>
      <c r="AZ44" s="305" t="str">
        <f t="shared" ca="1" si="114"/>
        <v/>
      </c>
      <c r="BA44" s="306" t="str">
        <f t="shared" ca="1" si="115"/>
        <v/>
      </c>
      <c r="BB44" s="307" t="str">
        <f t="shared" ca="1" si="116"/>
        <v/>
      </c>
      <c r="BC44" s="304" t="str">
        <f t="shared" ca="1" si="128"/>
        <v/>
      </c>
      <c r="BD44" s="305" t="str">
        <f t="shared" ca="1" si="117"/>
        <v/>
      </c>
      <c r="BE44" s="306" t="str">
        <f t="shared" ca="1" si="118"/>
        <v/>
      </c>
      <c r="BF44" s="307" t="str">
        <f t="shared" ca="1" si="119"/>
        <v/>
      </c>
      <c r="BG44" s="304" t="str">
        <f t="shared" ca="1" si="129"/>
        <v/>
      </c>
      <c r="BH44" s="305" t="str">
        <f t="shared" ca="1" si="120"/>
        <v/>
      </c>
      <c r="BI44" s="306" t="str">
        <f t="shared" ca="1" si="121"/>
        <v/>
      </c>
      <c r="BJ44" s="307" t="str">
        <f t="shared" ca="1" si="122"/>
        <v/>
      </c>
      <c r="BL44" s="412" t="str">
        <f ca="1">IF(OR(BM44="",BM44=0),"",MAX(BL$5:BL43)+1)</f>
        <v/>
      </c>
      <c r="BM44" s="316" t="str">
        <f ca="1">IFERROR(INDEX($AJ$6:$AJ$17, ROWS(BM$4:$BM42)), IFERROR(INDEX($AN$6:$AN$17, ROWS(BM$4:$BM42)-ROWS($AJ$6:$AJ$17)), IFERROR(INDEX($AR$6:$AR$17, ROWS(BM$4:$BM42)-ROWS($AJ$6:$AJ$17)-ROWS($AN$6:$AN$17)),IFERROR(INDEX($AV$6:$AV$17, ROWS(BM$4:$BM42)-ROWS($AJ$6:$AJ$17)-ROWS($AN$6:$AN$17)-ROWS($AR$6:$AR$17)),IFERROR(INDEX($AZ$6:$AZ$17, ROWS(BM$4:$BM42)-ROWS($AJ$6:$AJ$17)-ROWS($AN$6:$AN$17)-ROWS($AR$6:$AR$17)-ROWS($AV$6:$AV$17)),IFERROR(INDEX($BD$6:$BD$17, ROWS(BM$4:$BM42)-ROWS($AJ$6:$AJ$17)-ROWS($AN$6:$AN$17)-ROWS($AR$6:$AR$17)-ROWS($AV$6:$AV$17)-ROWS($AZ$6:$AZ$17)),IFERROR(INDEX($BH$6:$BH$17, ROWS(BM$4:$BM42)-ROWS($AJ$6:$AJ$17)-ROWS($AN$6:$AN$17)-ROWS($AR$6:$AR$17)-ROWS($AV$6:$AV$17)-ROWS($AZ$6:$AZ$17)-ROWS($BD$6:$BD$17)), "")))))))</f>
        <v/>
      </c>
      <c r="BN44" s="316" t="str">
        <f t="shared" ca="1" si="30"/>
        <v/>
      </c>
      <c r="BO44" s="316" t="str">
        <f ca="1">IF(OR(BP44="",BP44=0),"",MAX(BO$5:BO43)+1)</f>
        <v/>
      </c>
      <c r="BP44" s="316" t="str">
        <f ca="1">IFERROR(INDEX($AK$6:$AK$17, ROWS($BP$4:BP42)), IFERROR(INDEX($AO$6:$AO$17, ROWS($BP$4:BP42)-ROWS($AK$6:$AK$17)), IFERROR(INDEX($AS$6:$AS$17, ROWS($BP$4:BP42)-ROWS($AK$6:$AK$17)-ROWS($AO$6:$AO$17)),IFERROR(INDEX($AW$6:$AW$17, ROWS($BP$4:BP42)-ROWS($AK$6:$AK$17)-ROWS($AO$6:$AO$17)-ROWS($AS$6:$AS$17)),IFERROR(INDEX($BA$6:$BA$17, ROWS($BP$4:BP42)-ROWS($AK$6:$AK$17)-ROWS($AO$6:$AO$17)-ROWS($AS$6:$AS$17)-ROWS($AW$6:$AW$17)),IFERROR(INDEX($BE$6:$BE$17, ROWS($BP$4:BP42)-ROWS($AK$6:$AK$17)-ROWS($AO$6:$AO$17)-ROWS($AS$6:$AS$17)-ROWS($AW$6:$AW$17)-ROWS($BA$6:$BA$17)),IFERROR(INDEX($BI$6:$BI$17, ROWS($BP$4:BP42)-ROWS($AK$6:$AK$17)-ROWS($AO$6:$AO$17)-ROWS($AS$6:$AS$17)-ROWS($AW$6:$AW$17)-ROWS($BA$6:$BA$17)-ROWS($BE$6:$BE$17)), "")))))))</f>
        <v/>
      </c>
      <c r="BQ44" s="316" t="str">
        <f t="shared" ca="1" si="31"/>
        <v/>
      </c>
      <c r="BR44" s="413" t="str">
        <f t="shared" ca="1" si="32"/>
        <v/>
      </c>
      <c r="BS44" s="412" t="str">
        <f ca="1">IF(OR(BT44="",BT44=0),"",MAX(BS$5:BS43)+1)</f>
        <v/>
      </c>
      <c r="BT44" s="316" t="str">
        <f ca="1">IFERROR(INDEX($AJ$22:$AJ$33, ROWS($BT$4:BT42)), IFERROR(INDEX($AN$22:$AN$33, ROWS($BT$4:BT42)-ROWS($AJ$22:$AJ$33)), IFERROR(INDEX($AR$22:$AR$33, ROWS($BT$4:BT42)-ROWS($AJ$22:$AJ$33)-ROWS($AN$22:$AN$33)),IFERROR(INDEX($AV$22:$AV$33, ROWS($BT$4:BT42)-ROWS($AJ$22:$AJ$33)-ROWS($AN$22:$AN$33)-ROWS($AR$22:$AR$33)),IFERROR(INDEX($AZ$22:$AZ$33, ROWS($BT$4:BT42)-ROWS($AJ$22:$AJ$33)-ROWS($AN$22:$AN$33)-ROWS($AR$22:$AR$33)-ROWS($AV$22:$AV$33)),IFERROR(INDEX($BD$22:$BD$33, ROWS($BT$4:BT42)-ROWS($AJ$22:$AJ$33)-ROWS($AN$22:$AN$33)-ROWS($AR$22:$AR$33)-ROWS($AV$22:$AV$33)-ROWS($AZ$22:$AZ$33)),IFERROR(INDEX($BH$22:$BH$33, ROWS($BT$4:BT42)-ROWS($AJ$22:$AJ$33)-ROWS($AN$22:$AN$33)-ROWS($AR$22:$AR$33)-ROWS($AV$22:$AV$33)-ROWS($AZ$22:$AZ$33)-ROWS($BD$22:$BD$33)), "")))))))</f>
        <v/>
      </c>
      <c r="BU44" s="316" t="str">
        <f t="shared" ca="1" si="33"/>
        <v/>
      </c>
      <c r="BV44" s="316" t="str">
        <f ca="1">IF(OR(BW44="",BW44=0),"",MAX(BV$5:BV43)+1)</f>
        <v/>
      </c>
      <c r="BW44" s="316" t="str">
        <f ca="1">IFERROR(INDEX($AK$22:$AK$33, ROWS($BW$4:BW42)), IFERROR(INDEX($AO$22:$AO$33, ROWS($BW$4:BW42)-ROWS($AK$22:$AK$33)), IFERROR(INDEX($AS$22:$AS$33, ROWS($BW$4:BW42)-ROWS($AK$22:$AK$33)-ROWS($AO$22:$AO$33)),IFERROR(INDEX($AW$22:$AW$33, ROWS($BW$4:BW42)-ROWS($AK$22:$AK$33)-ROWS($AO$22:$AO$33)-ROWS($AS$22:$AS$33)),IFERROR(INDEX($BA$22:$BA$33, ROWS($BW$4:BW42)-ROWS($AK$22:$AK$33)-ROWS($AO$22:$AO$33)-ROWS($AS$22:$AS$33)-ROWS($AW$22:$AW$33)),IFERROR(INDEX($BE$22:$BE$33, ROWS($BW$4:BW42)-ROWS($AK$22:$AK$33)-ROWS($AO$22:$AO$33)-ROWS($AS$22:$AS$33)-ROWS($AW$22:$AW$33)-ROWS($BA$22:$BA$33)),IFERROR(INDEX($BI$22:$BI$33, ROWS($BW$4:BW42)-ROWS($AK$22:$AK$33)-ROWS($AO$22:$AO$33)-ROWS($AS$22:$AS$33)-ROWS($AW$22:$AW$33)-ROWS($BA$22:$BA$33)-ROWS($BE$22:$BE$33)), "")))))))</f>
        <v/>
      </c>
      <c r="BX44" s="316" t="str">
        <f t="shared" ca="1" si="34"/>
        <v/>
      </c>
      <c r="BY44" s="413" t="str">
        <f t="shared" ca="1" si="35"/>
        <v/>
      </c>
      <c r="BZ44" s="412" t="str">
        <f ca="1">IF(OR(CA44="",CA44=0),"",MAX(BZ$5:BZ43)+1)</f>
        <v/>
      </c>
      <c r="CA44" s="316" t="str">
        <f ca="1">IFERROR(INDEX($AJ$38:$AJ$49, ROWS($CA$4:CA42)), IFERROR(INDEX($AN$38:$AN$49, ROWS($CA$4:CA42)-ROWS($AJ$38:$AJ$49)), IFERROR(INDEX($AR$38:$AR$49, ROWS($CA$4:CA42)-ROWS($AJ$38:$AJ$49)-ROWS($AN$38:$AN$49)),IFERROR(INDEX($AV$38:$AV$49, ROWS($CA$4:CA42)-ROWS($AJ$38:$AJ$49)-ROWS($AN$38:$AN$49)-ROWS($AR$38:$AR$49)),IFERROR(INDEX($AZ$38:$AZ$49, ROWS($CA$4:CA42)-ROWS($AJ$38:$AJ$49)-ROWS($AN$38:$AN$49)-ROWS($AR$38:$AR$49)-ROWS($AV$38:$AV$49)),IFERROR(INDEX($BD$38:$BD$49, ROWS($CA$4:CA42)-ROWS($AJ$38:$AJ$49)-ROWS($AN$38:$AN$49)-ROWS($AR$38:$AR$49)-ROWS($AV$38:$AV$49)-ROWS($AZ$38:$AZ$49)),IFERROR(INDEX($BH$38:$BH$49, ROWS($CA$4:CA42)-ROWS($AJ$38:$AJ$49)-ROWS($AN$38:$AN$49)-ROWS($AR$38:$AR$49)-ROWS($AV$38:$AV$49)-ROWS($AZ$38:$AZ$49)-ROWS($BD$38:$BD$49)), "")))))))</f>
        <v/>
      </c>
      <c r="CB44" s="316" t="str">
        <f t="shared" ca="1" si="36"/>
        <v/>
      </c>
      <c r="CC44" s="316" t="str">
        <f ca="1">IF(OR(CD44="",CD44=0),"",MAX(CC$5:CC43)+1)</f>
        <v/>
      </c>
      <c r="CD44" s="316" t="str">
        <f ca="1">IFERROR(INDEX($AK$38:$AK$49, ROWS($CD$4:CD42)), IFERROR(INDEX($AO$38:$AO$49, ROWS($CD$4:CD42)-ROWS($AK$38:$AK$49)), IFERROR(INDEX($AS$38:$AS$49, ROWS($CD$4:CD42)-ROWS($AK$38:$AK$49)-ROWS($AO$38:$AO$49)),IFERROR(INDEX($AW$38:$AW$49, ROWS($CD$4:CD42)-ROWS($AK$38:$AK$49)-ROWS($AO$38:$AO$49)-ROWS($AS$38:$AS$49)),IFERROR(INDEX($BA$38:$BA$49, ROWS($CD$4:CD42)-ROWS($AK$38:$AK$49)-ROWS($AO$38:$AO$49)-ROWS($AS$38:$AS$49)-ROWS($AW$38:$AW$49)),IFERROR(INDEX($BE$38:$BE$49, ROWS($CD$4:CD42)-ROWS($AK$38:$AK$49)-ROWS($AO$38:$AO$49)-ROWS($AS$38:$AS$49)-ROWS($AW$38:$AW$49)-ROWS($BA$38:$BA$49)),IFERROR(INDEX($BI$38:$BI$49, ROWS($CD$4:CD42)-ROWS($AK$38:$AK$49)-ROWS($AO$38:$AO$49)-ROWS($AS$38:$AS$49)-ROWS($AW$38:$AW$49)-ROWS($BA$38:$BA$49)-ROWS($BE$38:$BE$49)), "")))))))</f>
        <v/>
      </c>
      <c r="CE44" s="316" t="str">
        <f t="shared" ca="1" si="37"/>
        <v/>
      </c>
      <c r="CF44" s="413" t="str">
        <f t="shared" ca="1" si="38"/>
        <v/>
      </c>
      <c r="CG44" s="412" t="str">
        <f ca="1">IF(OR(CH44="",CH44=0),"",MAX(CG$5:CG43)+1)</f>
        <v/>
      </c>
      <c r="CH44" s="316" t="str">
        <f ca="1">IFERROR(INDEX($AJ$54:$AJ$65, ROWS($CH$4:CH42)), IFERROR(INDEX($AN$54:$AN$65, ROWS($CH$4:CH42)-ROWS($AJ$54:$AJ$65)), IFERROR(INDEX($AR$54:$AR$65, ROWS($CH$4:CH42)-ROWS($AJ$54:$AJ$65)-ROWS($AN$54:$AN$65)),IFERROR(INDEX($AV$54:$AV$65, ROWS($CH$4:CH42)-ROWS($AJ$54:$AJ$65)-ROWS($AN$54:$AN$65)-ROWS($AR$54:$AR$65)),IFERROR(INDEX($AZ$54:$AZ$65, ROWS($CH$4:CH42)-ROWS($AJ$54:$AJ$65)-ROWS($AN$54:$AN$65)-ROWS($AR$54:$AR$65)-ROWS($AV$54:$AV$65)),IFERROR(INDEX($BD$54:$BD$65, ROWS($CH$4:CH42)-ROWS($AJ$54:$AJ$65)-ROWS($AN$54:$AN$65)-ROWS($AR$54:$AR$65)-ROWS($AV$54:$AV$65)-ROWS($AZ$54:$AZ$65)),IFERROR(INDEX($BH$54:$BH$65, ROWS($CH$4:CH42)-ROWS($AJ$54:$AJ$65)-ROWS($AN$54:$AN$65)-ROWS($AR$54:$AR$65)-ROWS($AV$54:$AV$65)-ROWS($AZ$54:$AZ$65)-ROWS($BD$54:$BD$65)), "")))))))</f>
        <v/>
      </c>
      <c r="CI44" s="316" t="str">
        <f t="shared" ca="1" si="39"/>
        <v/>
      </c>
      <c r="CJ44" s="316" t="str">
        <f ca="1">IF(OR(CK44="",CK44=0),"",MAX(CJ$5:CJ43)+1)</f>
        <v/>
      </c>
      <c r="CK44" s="316" t="str">
        <f ca="1">IFERROR(INDEX($AK$54:$AK$65, ROWS($CK$4:CK42)), IFERROR(INDEX($AO$54:$AO$65, ROWS($CK$4:CK42)-ROWS($AK$54:$AK$65)), IFERROR(INDEX($AS$54:$AS$65, ROWS($CK$4:CK42)-ROWS($AK$54:$AK$65)-ROWS($AO$54:$AO$65)),IFERROR(INDEX($AW$54:$AW$65, ROWS($CK$4:CK42)-ROWS($AK$54:$AK$65)-ROWS($AO$54:$AO$65)-ROWS($AS$54:$AS$65)),IFERROR(INDEX($BA$54:$BA$65, ROWS($CK$4:CK42)-ROWS($AK$54:$AK$65)-ROWS($AO$54:$AO$65)-ROWS($AS$54:$AS$65)-ROWS($AW$54:$AW$65)),IFERROR(INDEX($BE$54:$BE$65, ROWS($CK$4:CK42)-ROWS($AK$54:$AK$65)-ROWS($AO$54:$AO$65)-ROWS($AS$54:$AS$65)-ROWS($AW$54:$AW$65)-ROWS($BA$54:$BA$65)),IFERROR(INDEX($BI$54:$BI$65, ROWS($CK$4:CK42)-ROWS($AK$54:$AK$65)-ROWS($AO$54:$AO$65)-ROWS($AS$54:$AS$65)-ROWS($AW$54:$AW$65)-ROWS($BA$54:$BA$65)-ROWS($BE$54:$BE$65)), "")))))))</f>
        <v/>
      </c>
      <c r="CL44" s="316" t="str">
        <f t="shared" ca="1" si="40"/>
        <v/>
      </c>
      <c r="CM44" s="413" t="str">
        <f t="shared" ca="1" si="41"/>
        <v/>
      </c>
      <c r="CN44" s="412" t="str">
        <f>IF(OR(CO44="",CO44=0),"",MAX(CN$5:CN43)+1)</f>
        <v/>
      </c>
      <c r="CO44" s="316">
        <f>IFERROR(INDEX($AJ$70:$AJ$81, ROWS($CO$4:CO42)), IFERROR(INDEX($AN$70:$AN$81, ROWS($CO$4:CO42)-ROWS($AJ$70:$AJ$81)), IFERROR(INDEX($AR$70:$AR$81, ROWS($CO$4:CO42)-ROWS($AJ$70:$AJ$81)-ROWS($AN$70:$AN$81)),IFERROR(INDEX($AV$70:$AV$81, ROWS($CO$4:CO42)-ROWS($AJ$70:$AJ$81)-ROWS($AN$70:$AN$81)-ROWS($AR$70:$AR$81)),IFERROR(INDEX($AZ$70:$AZ$81, ROWS($CO$4:CO42)-ROWS($AJ$70:$AJ$81)-ROWS($AN$70:$AN$81)-ROWS($AR$70:$AR$81)-ROWS($AV$70:$AV$81)),IFERROR(INDEX($BD$70:$BD$81, ROWS($CO$4:CO42)-ROWS($AJ$70:$AJ$81)-ROWS($AN$70:$AN$81)-ROWS($AR$70:$AR$81)-ROWS($AV$70:$AV$81)-ROWS($AZ$70:$AZ$81)),IFERROR(INDEX($BH$70:$BH$81, ROWS($CO$4:CO42)-ROWS($AJ$70:$AJ$81)-ROWS($AN$70:$AN$81)-ROWS($AR$70:$AR$81)-ROWS($AV$70:$AV$81)-ROWS($AZ$70:$AZ$81)-ROWS($BD$70:$BD$81)), "")))))))</f>
        <v>0</v>
      </c>
      <c r="CP44" s="316" t="str">
        <f t="shared" ca="1" si="42"/>
        <v/>
      </c>
      <c r="CQ44" s="316" t="str">
        <f>IF(OR(CR44="",CR44=0),"",MAX(CQ$5:CQ43)+1)</f>
        <v/>
      </c>
      <c r="CR44" s="316">
        <f>IFERROR(INDEX($AK$70:$AK$81, ROWS($CR$4:CR42)), IFERROR(INDEX($AO$70:$AO$81, ROWS($CR$4:CR42)-ROWS($AK$70:$AK$81)), IFERROR(INDEX($AS$70:$AS$81, ROWS($CR$4:CR42)-ROWS($AK$70:$AK$81)-ROWS($AO$70:$AO$81)),IFERROR(INDEX($AW$70:$AW$81, ROWS($CR$4:CR42)-ROWS($AK$70:$AK$81)-ROWS($AO$70:$AO$81)-ROWS($AS$70:$AS$81)),IFERROR(INDEX($BA$70:$BA$81, ROWS($CR$4:CR42)-ROWS($AK$70:$AK$81)-ROWS($AO$70:$AO$81)-ROWS($AS$70:$AS$81)-ROWS($AW$70:$AW$81)),IFERROR(INDEX($BE$70:$BE$81, ROWS($CR$4:CR42)-ROWS($AK$70:$AK$81)-ROWS($AO$70:$AO$81)-ROWS($AS$70:$AS$81)-ROWS($AW$70:$AW$81)-ROWS($BA$70:$BA$81)),IFERROR(INDEX($BI$70:$BI$81, ROWS($CR$4:CR42)-ROWS($AK$70:$AK$81)-ROWS($AO$70:$AO$81)-ROWS($AS$70:$AS$81)-ROWS($AW$70:$AW$81)-ROWS($BA$70:$BA$81)-ROWS($BE$70:$BE$81)), "")))))))</f>
        <v>0</v>
      </c>
      <c r="CS44" s="316" t="str">
        <f t="shared" ca="1" si="43"/>
        <v/>
      </c>
      <c r="CT44" s="413" t="str">
        <f t="shared" ca="1" si="44"/>
        <v/>
      </c>
      <c r="CU44" s="412" t="str">
        <f>IF(OR(CV44="",CV44=0),"",MAX(CU$5:CU43)+1)</f>
        <v/>
      </c>
      <c r="CV44" s="316" t="str">
        <f>IFERROR(INDEX($AJ$86:$AJ$97, ROWS($CV$4:CV42)), IFERROR(INDEX($AN$86:$AN$97, ROWS($CV$4:CV42)-ROWS($AJ$86:$AJ$97)), ""))</f>
        <v/>
      </c>
      <c r="CW44" s="316" t="str">
        <f t="shared" si="45"/>
        <v/>
      </c>
      <c r="CX44" s="316" t="str">
        <f>IF(OR(CY44="",CY44=0),"",MAX(CX$5:CX43)+1)</f>
        <v/>
      </c>
      <c r="CY44" s="316" t="str">
        <f>IFERROR(INDEX($AK$86:$AK$97, ROWS($CY$4:CY42)), IFERROR(INDEX($AO$86:$AO$97, ROWS($CY$4:CY42)-ROWS($AK$86:$AK$97)), ""))</f>
        <v/>
      </c>
      <c r="CZ44" s="316" t="str">
        <f t="shared" si="46"/>
        <v/>
      </c>
      <c r="DA44" s="413" t="str">
        <f t="shared" si="47"/>
        <v/>
      </c>
      <c r="DC44" s="1167" t="s">
        <v>488</v>
      </c>
      <c r="DD44" s="1168"/>
      <c r="DE44" s="1168"/>
      <c r="DF44" s="1168"/>
      <c r="DG44" s="1168"/>
      <c r="DH44" s="1168"/>
      <c r="DI44" s="1168"/>
      <c r="DJ44" s="1168"/>
      <c r="DK44" s="1168"/>
      <c r="DL44" s="1169"/>
      <c r="DM44" s="292"/>
      <c r="DN44" s="1199" t="s">
        <v>488</v>
      </c>
      <c r="DO44" s="1200"/>
      <c r="DP44" s="1200"/>
      <c r="DQ44" s="1200"/>
      <c r="DR44" s="1200"/>
      <c r="DS44" s="1201"/>
    </row>
    <row r="45" spans="1:123" ht="15.75" thickBot="1" x14ac:dyDescent="0.35">
      <c r="P45" s="1175" t="s">
        <v>548</v>
      </c>
      <c r="Q45" s="1176"/>
      <c r="R45" s="450" t="s">
        <v>5</v>
      </c>
      <c r="S45" s="451" t="s">
        <v>193</v>
      </c>
      <c r="T45"/>
      <c r="U45" s="1187" t="s">
        <v>516</v>
      </c>
      <c r="V45" s="1188"/>
      <c r="W45" s="367" t="s">
        <v>5</v>
      </c>
      <c r="X45" s="368" t="s">
        <v>193</v>
      </c>
      <c r="AI45" s="304" t="str">
        <f t="shared" ca="1" si="123"/>
        <v/>
      </c>
      <c r="AJ45" s="305" t="str">
        <f t="shared" ca="1" si="102"/>
        <v/>
      </c>
      <c r="AK45" s="306" t="str">
        <f t="shared" ca="1" si="103"/>
        <v/>
      </c>
      <c r="AL45" s="307" t="str">
        <f t="shared" ca="1" si="104"/>
        <v/>
      </c>
      <c r="AM45" s="304" t="str">
        <f t="shared" ca="1" si="124"/>
        <v/>
      </c>
      <c r="AN45" s="305" t="str">
        <f t="shared" ca="1" si="105"/>
        <v/>
      </c>
      <c r="AO45" s="306" t="str">
        <f t="shared" ca="1" si="106"/>
        <v/>
      </c>
      <c r="AP45" s="307" t="str">
        <f t="shared" ca="1" si="107"/>
        <v/>
      </c>
      <c r="AQ45" s="304" t="str">
        <f t="shared" ca="1" si="125"/>
        <v/>
      </c>
      <c r="AR45" s="305" t="str">
        <f t="shared" ca="1" si="108"/>
        <v/>
      </c>
      <c r="AS45" s="306" t="str">
        <f t="shared" ca="1" si="109"/>
        <v/>
      </c>
      <c r="AT45" s="307" t="str">
        <f t="shared" ca="1" si="110"/>
        <v/>
      </c>
      <c r="AU45" s="304" t="str">
        <f t="shared" ca="1" si="126"/>
        <v/>
      </c>
      <c r="AV45" s="305" t="str">
        <f t="shared" ca="1" si="111"/>
        <v/>
      </c>
      <c r="AW45" s="306" t="str">
        <f t="shared" ca="1" si="112"/>
        <v/>
      </c>
      <c r="AX45" s="307" t="str">
        <f t="shared" ca="1" si="113"/>
        <v/>
      </c>
      <c r="AY45" s="304" t="str">
        <f t="shared" ca="1" si="127"/>
        <v/>
      </c>
      <c r="AZ45" s="305" t="str">
        <f t="shared" ca="1" si="114"/>
        <v/>
      </c>
      <c r="BA45" s="306" t="str">
        <f t="shared" ca="1" si="115"/>
        <v/>
      </c>
      <c r="BB45" s="307" t="str">
        <f t="shared" ca="1" si="116"/>
        <v/>
      </c>
      <c r="BC45" s="304" t="str">
        <f t="shared" ca="1" si="128"/>
        <v/>
      </c>
      <c r="BD45" s="305" t="str">
        <f t="shared" ca="1" si="117"/>
        <v/>
      </c>
      <c r="BE45" s="306" t="str">
        <f t="shared" ca="1" si="118"/>
        <v/>
      </c>
      <c r="BF45" s="307" t="str">
        <f t="shared" ca="1" si="119"/>
        <v/>
      </c>
      <c r="BG45" s="304" t="str">
        <f t="shared" ca="1" si="129"/>
        <v/>
      </c>
      <c r="BH45" s="305" t="str">
        <f t="shared" ca="1" si="120"/>
        <v/>
      </c>
      <c r="BI45" s="306" t="str">
        <f t="shared" ca="1" si="121"/>
        <v/>
      </c>
      <c r="BJ45" s="307" t="str">
        <f t="shared" ca="1" si="122"/>
        <v/>
      </c>
      <c r="BL45" s="412" t="str">
        <f ca="1">IF(OR(BM45="",BM45=0),"",MAX(BL$5:BL44)+1)</f>
        <v/>
      </c>
      <c r="BM45" s="316" t="str">
        <f ca="1">IFERROR(INDEX($AJ$6:$AJ$17, ROWS(BM$4:$BM43)), IFERROR(INDEX($AN$6:$AN$17, ROWS(BM$4:$BM43)-ROWS($AJ$6:$AJ$17)), IFERROR(INDEX($AR$6:$AR$17, ROWS(BM$4:$BM43)-ROWS($AJ$6:$AJ$17)-ROWS($AN$6:$AN$17)),IFERROR(INDEX($AV$6:$AV$17, ROWS(BM$4:$BM43)-ROWS($AJ$6:$AJ$17)-ROWS($AN$6:$AN$17)-ROWS($AR$6:$AR$17)),IFERROR(INDEX($AZ$6:$AZ$17, ROWS(BM$4:$BM43)-ROWS($AJ$6:$AJ$17)-ROWS($AN$6:$AN$17)-ROWS($AR$6:$AR$17)-ROWS($AV$6:$AV$17)),IFERROR(INDEX($BD$6:$BD$17, ROWS(BM$4:$BM43)-ROWS($AJ$6:$AJ$17)-ROWS($AN$6:$AN$17)-ROWS($AR$6:$AR$17)-ROWS($AV$6:$AV$17)-ROWS($AZ$6:$AZ$17)),IFERROR(INDEX($BH$6:$BH$17, ROWS(BM$4:$BM43)-ROWS($AJ$6:$AJ$17)-ROWS($AN$6:$AN$17)-ROWS($AR$6:$AR$17)-ROWS($AV$6:$AV$17)-ROWS($AZ$6:$AZ$17)-ROWS($BD$6:$BD$17)), "")))))))</f>
        <v/>
      </c>
      <c r="BN45" s="316" t="str">
        <f t="shared" ca="1" si="30"/>
        <v/>
      </c>
      <c r="BO45" s="316" t="str">
        <f ca="1">IF(OR(BP45="",BP45=0),"",MAX(BO$5:BO44)+1)</f>
        <v/>
      </c>
      <c r="BP45" s="316" t="str">
        <f ca="1">IFERROR(INDEX($AK$6:$AK$17, ROWS($BP$4:BP43)), IFERROR(INDEX($AO$6:$AO$17, ROWS($BP$4:BP43)-ROWS($AK$6:$AK$17)), IFERROR(INDEX($AS$6:$AS$17, ROWS($BP$4:BP43)-ROWS($AK$6:$AK$17)-ROWS($AO$6:$AO$17)),IFERROR(INDEX($AW$6:$AW$17, ROWS($BP$4:BP43)-ROWS($AK$6:$AK$17)-ROWS($AO$6:$AO$17)-ROWS($AS$6:$AS$17)),IFERROR(INDEX($BA$6:$BA$17, ROWS($BP$4:BP43)-ROWS($AK$6:$AK$17)-ROWS($AO$6:$AO$17)-ROWS($AS$6:$AS$17)-ROWS($AW$6:$AW$17)),IFERROR(INDEX($BE$6:$BE$17, ROWS($BP$4:BP43)-ROWS($AK$6:$AK$17)-ROWS($AO$6:$AO$17)-ROWS($AS$6:$AS$17)-ROWS($AW$6:$AW$17)-ROWS($BA$6:$BA$17)),IFERROR(INDEX($BI$6:$BI$17, ROWS($BP$4:BP43)-ROWS($AK$6:$AK$17)-ROWS($AO$6:$AO$17)-ROWS($AS$6:$AS$17)-ROWS($AW$6:$AW$17)-ROWS($BA$6:$BA$17)-ROWS($BE$6:$BE$17)), "")))))))</f>
        <v/>
      </c>
      <c r="BQ45" s="316" t="str">
        <f t="shared" ca="1" si="31"/>
        <v/>
      </c>
      <c r="BR45" s="413" t="str">
        <f t="shared" ca="1" si="32"/>
        <v/>
      </c>
      <c r="BS45" s="412" t="str">
        <f ca="1">IF(OR(BT45="",BT45=0),"",MAX(BS$5:BS44)+1)</f>
        <v/>
      </c>
      <c r="BT45" s="316" t="str">
        <f ca="1">IFERROR(INDEX($AJ$22:$AJ$33, ROWS($BT$4:BT43)), IFERROR(INDEX($AN$22:$AN$33, ROWS($BT$4:BT43)-ROWS($AJ$22:$AJ$33)), IFERROR(INDEX($AR$22:$AR$33, ROWS($BT$4:BT43)-ROWS($AJ$22:$AJ$33)-ROWS($AN$22:$AN$33)),IFERROR(INDEX($AV$22:$AV$33, ROWS($BT$4:BT43)-ROWS($AJ$22:$AJ$33)-ROWS($AN$22:$AN$33)-ROWS($AR$22:$AR$33)),IFERROR(INDEX($AZ$22:$AZ$33, ROWS($BT$4:BT43)-ROWS($AJ$22:$AJ$33)-ROWS($AN$22:$AN$33)-ROWS($AR$22:$AR$33)-ROWS($AV$22:$AV$33)),IFERROR(INDEX($BD$22:$BD$33, ROWS($BT$4:BT43)-ROWS($AJ$22:$AJ$33)-ROWS($AN$22:$AN$33)-ROWS($AR$22:$AR$33)-ROWS($AV$22:$AV$33)-ROWS($AZ$22:$AZ$33)),IFERROR(INDEX($BH$22:$BH$33, ROWS($BT$4:BT43)-ROWS($AJ$22:$AJ$33)-ROWS($AN$22:$AN$33)-ROWS($AR$22:$AR$33)-ROWS($AV$22:$AV$33)-ROWS($AZ$22:$AZ$33)-ROWS($BD$22:$BD$33)), "")))))))</f>
        <v/>
      </c>
      <c r="BU45" s="316" t="str">
        <f t="shared" ca="1" si="33"/>
        <v/>
      </c>
      <c r="BV45" s="316" t="str">
        <f ca="1">IF(OR(BW45="",BW45=0),"",MAX(BV$5:BV44)+1)</f>
        <v/>
      </c>
      <c r="BW45" s="316" t="str">
        <f ca="1">IFERROR(INDEX($AK$22:$AK$33, ROWS($BW$4:BW43)), IFERROR(INDEX($AO$22:$AO$33, ROWS($BW$4:BW43)-ROWS($AK$22:$AK$33)), IFERROR(INDEX($AS$22:$AS$33, ROWS($BW$4:BW43)-ROWS($AK$22:$AK$33)-ROWS($AO$22:$AO$33)),IFERROR(INDEX($AW$22:$AW$33, ROWS($BW$4:BW43)-ROWS($AK$22:$AK$33)-ROWS($AO$22:$AO$33)-ROWS($AS$22:$AS$33)),IFERROR(INDEX($BA$22:$BA$33, ROWS($BW$4:BW43)-ROWS($AK$22:$AK$33)-ROWS($AO$22:$AO$33)-ROWS($AS$22:$AS$33)-ROWS($AW$22:$AW$33)),IFERROR(INDEX($BE$22:$BE$33, ROWS($BW$4:BW43)-ROWS($AK$22:$AK$33)-ROWS($AO$22:$AO$33)-ROWS($AS$22:$AS$33)-ROWS($AW$22:$AW$33)-ROWS($BA$22:$BA$33)),IFERROR(INDEX($BI$22:$BI$33, ROWS($BW$4:BW43)-ROWS($AK$22:$AK$33)-ROWS($AO$22:$AO$33)-ROWS($AS$22:$AS$33)-ROWS($AW$22:$AW$33)-ROWS($BA$22:$BA$33)-ROWS($BE$22:$BE$33)), "")))))))</f>
        <v/>
      </c>
      <c r="BX45" s="316" t="str">
        <f t="shared" ca="1" si="34"/>
        <v/>
      </c>
      <c r="BY45" s="413" t="str">
        <f t="shared" ca="1" si="35"/>
        <v/>
      </c>
      <c r="BZ45" s="412" t="str">
        <f ca="1">IF(OR(CA45="",CA45=0),"",MAX(BZ$5:BZ44)+1)</f>
        <v/>
      </c>
      <c r="CA45" s="316" t="str">
        <f ca="1">IFERROR(INDEX($AJ$38:$AJ$49, ROWS($CA$4:CA43)), IFERROR(INDEX($AN$38:$AN$49, ROWS($CA$4:CA43)-ROWS($AJ$38:$AJ$49)), IFERROR(INDEX($AR$38:$AR$49, ROWS($CA$4:CA43)-ROWS($AJ$38:$AJ$49)-ROWS($AN$38:$AN$49)),IFERROR(INDEX($AV$38:$AV$49, ROWS($CA$4:CA43)-ROWS($AJ$38:$AJ$49)-ROWS($AN$38:$AN$49)-ROWS($AR$38:$AR$49)),IFERROR(INDEX($AZ$38:$AZ$49, ROWS($CA$4:CA43)-ROWS($AJ$38:$AJ$49)-ROWS($AN$38:$AN$49)-ROWS($AR$38:$AR$49)-ROWS($AV$38:$AV$49)),IFERROR(INDEX($BD$38:$BD$49, ROWS($CA$4:CA43)-ROWS($AJ$38:$AJ$49)-ROWS($AN$38:$AN$49)-ROWS($AR$38:$AR$49)-ROWS($AV$38:$AV$49)-ROWS($AZ$38:$AZ$49)),IFERROR(INDEX($BH$38:$BH$49, ROWS($CA$4:CA43)-ROWS($AJ$38:$AJ$49)-ROWS($AN$38:$AN$49)-ROWS($AR$38:$AR$49)-ROWS($AV$38:$AV$49)-ROWS($AZ$38:$AZ$49)-ROWS($BD$38:$BD$49)), "")))))))</f>
        <v/>
      </c>
      <c r="CB45" s="316" t="str">
        <f t="shared" ca="1" si="36"/>
        <v/>
      </c>
      <c r="CC45" s="316" t="str">
        <f ca="1">IF(OR(CD45="",CD45=0),"",MAX(CC$5:CC44)+1)</f>
        <v/>
      </c>
      <c r="CD45" s="316" t="str">
        <f ca="1">IFERROR(INDEX($AK$38:$AK$49, ROWS($CD$4:CD43)), IFERROR(INDEX($AO$38:$AO$49, ROWS($CD$4:CD43)-ROWS($AK$38:$AK$49)), IFERROR(INDEX($AS$38:$AS$49, ROWS($CD$4:CD43)-ROWS($AK$38:$AK$49)-ROWS($AO$38:$AO$49)),IFERROR(INDEX($AW$38:$AW$49, ROWS($CD$4:CD43)-ROWS($AK$38:$AK$49)-ROWS($AO$38:$AO$49)-ROWS($AS$38:$AS$49)),IFERROR(INDEX($BA$38:$BA$49, ROWS($CD$4:CD43)-ROWS($AK$38:$AK$49)-ROWS($AO$38:$AO$49)-ROWS($AS$38:$AS$49)-ROWS($AW$38:$AW$49)),IFERROR(INDEX($BE$38:$BE$49, ROWS($CD$4:CD43)-ROWS($AK$38:$AK$49)-ROWS($AO$38:$AO$49)-ROWS($AS$38:$AS$49)-ROWS($AW$38:$AW$49)-ROWS($BA$38:$BA$49)),IFERROR(INDEX($BI$38:$BI$49, ROWS($CD$4:CD43)-ROWS($AK$38:$AK$49)-ROWS($AO$38:$AO$49)-ROWS($AS$38:$AS$49)-ROWS($AW$38:$AW$49)-ROWS($BA$38:$BA$49)-ROWS($BE$38:$BE$49)), "")))))))</f>
        <v/>
      </c>
      <c r="CE45" s="316" t="str">
        <f t="shared" ca="1" si="37"/>
        <v/>
      </c>
      <c r="CF45" s="413" t="str">
        <f t="shared" ca="1" si="38"/>
        <v/>
      </c>
      <c r="CG45" s="412" t="str">
        <f ca="1">IF(OR(CH45="",CH45=0),"",MAX(CG$5:CG44)+1)</f>
        <v/>
      </c>
      <c r="CH45" s="316" t="str">
        <f ca="1">IFERROR(INDEX($AJ$54:$AJ$65, ROWS($CH$4:CH43)), IFERROR(INDEX($AN$54:$AN$65, ROWS($CH$4:CH43)-ROWS($AJ$54:$AJ$65)), IFERROR(INDEX($AR$54:$AR$65, ROWS($CH$4:CH43)-ROWS($AJ$54:$AJ$65)-ROWS($AN$54:$AN$65)),IFERROR(INDEX($AV$54:$AV$65, ROWS($CH$4:CH43)-ROWS($AJ$54:$AJ$65)-ROWS($AN$54:$AN$65)-ROWS($AR$54:$AR$65)),IFERROR(INDEX($AZ$54:$AZ$65, ROWS($CH$4:CH43)-ROWS($AJ$54:$AJ$65)-ROWS($AN$54:$AN$65)-ROWS($AR$54:$AR$65)-ROWS($AV$54:$AV$65)),IFERROR(INDEX($BD$54:$BD$65, ROWS($CH$4:CH43)-ROWS($AJ$54:$AJ$65)-ROWS($AN$54:$AN$65)-ROWS($AR$54:$AR$65)-ROWS($AV$54:$AV$65)-ROWS($AZ$54:$AZ$65)),IFERROR(INDEX($BH$54:$BH$65, ROWS($CH$4:CH43)-ROWS($AJ$54:$AJ$65)-ROWS($AN$54:$AN$65)-ROWS($AR$54:$AR$65)-ROWS($AV$54:$AV$65)-ROWS($AZ$54:$AZ$65)-ROWS($BD$54:$BD$65)), "")))))))</f>
        <v/>
      </c>
      <c r="CI45" s="316" t="str">
        <f t="shared" ca="1" si="39"/>
        <v/>
      </c>
      <c r="CJ45" s="316" t="str">
        <f ca="1">IF(OR(CK45="",CK45=0),"",MAX(CJ$5:CJ44)+1)</f>
        <v/>
      </c>
      <c r="CK45" s="316" t="str">
        <f ca="1">IFERROR(INDEX($AK$54:$AK$65, ROWS($CK$4:CK43)), IFERROR(INDEX($AO$54:$AO$65, ROWS($CK$4:CK43)-ROWS($AK$54:$AK$65)), IFERROR(INDEX($AS$54:$AS$65, ROWS($CK$4:CK43)-ROWS($AK$54:$AK$65)-ROWS($AO$54:$AO$65)),IFERROR(INDEX($AW$54:$AW$65, ROWS($CK$4:CK43)-ROWS($AK$54:$AK$65)-ROWS($AO$54:$AO$65)-ROWS($AS$54:$AS$65)),IFERROR(INDEX($BA$54:$BA$65, ROWS($CK$4:CK43)-ROWS($AK$54:$AK$65)-ROWS($AO$54:$AO$65)-ROWS($AS$54:$AS$65)-ROWS($AW$54:$AW$65)),IFERROR(INDEX($BE$54:$BE$65, ROWS($CK$4:CK43)-ROWS($AK$54:$AK$65)-ROWS($AO$54:$AO$65)-ROWS($AS$54:$AS$65)-ROWS($AW$54:$AW$65)-ROWS($BA$54:$BA$65)),IFERROR(INDEX($BI$54:$BI$65, ROWS($CK$4:CK43)-ROWS($AK$54:$AK$65)-ROWS($AO$54:$AO$65)-ROWS($AS$54:$AS$65)-ROWS($AW$54:$AW$65)-ROWS($BA$54:$BA$65)-ROWS($BE$54:$BE$65)), "")))))))</f>
        <v/>
      </c>
      <c r="CL45" s="316" t="str">
        <f t="shared" ca="1" si="40"/>
        <v/>
      </c>
      <c r="CM45" s="413" t="str">
        <f t="shared" ca="1" si="41"/>
        <v/>
      </c>
      <c r="CN45" s="412" t="str">
        <f>IF(OR(CO45="",CO45=0),"",MAX(CN$5:CN44)+1)</f>
        <v/>
      </c>
      <c r="CO45" s="316">
        <f>IFERROR(INDEX($AJ$70:$AJ$81, ROWS($CO$4:CO43)), IFERROR(INDEX($AN$70:$AN$81, ROWS($CO$4:CO43)-ROWS($AJ$70:$AJ$81)), IFERROR(INDEX($AR$70:$AR$81, ROWS($CO$4:CO43)-ROWS($AJ$70:$AJ$81)-ROWS($AN$70:$AN$81)),IFERROR(INDEX($AV$70:$AV$81, ROWS($CO$4:CO43)-ROWS($AJ$70:$AJ$81)-ROWS($AN$70:$AN$81)-ROWS($AR$70:$AR$81)),IFERROR(INDEX($AZ$70:$AZ$81, ROWS($CO$4:CO43)-ROWS($AJ$70:$AJ$81)-ROWS($AN$70:$AN$81)-ROWS($AR$70:$AR$81)-ROWS($AV$70:$AV$81)),IFERROR(INDEX($BD$70:$BD$81, ROWS($CO$4:CO43)-ROWS($AJ$70:$AJ$81)-ROWS($AN$70:$AN$81)-ROWS($AR$70:$AR$81)-ROWS($AV$70:$AV$81)-ROWS($AZ$70:$AZ$81)),IFERROR(INDEX($BH$70:$BH$81, ROWS($CO$4:CO43)-ROWS($AJ$70:$AJ$81)-ROWS($AN$70:$AN$81)-ROWS($AR$70:$AR$81)-ROWS($AV$70:$AV$81)-ROWS($AZ$70:$AZ$81)-ROWS($BD$70:$BD$81)), "")))))))</f>
        <v>0</v>
      </c>
      <c r="CP45" s="316" t="str">
        <f t="shared" ca="1" si="42"/>
        <v/>
      </c>
      <c r="CQ45" s="316" t="str">
        <f>IF(OR(CR45="",CR45=0),"",MAX(CQ$5:CQ44)+1)</f>
        <v/>
      </c>
      <c r="CR45" s="316">
        <f>IFERROR(INDEX($AK$70:$AK$81, ROWS($CR$4:CR43)), IFERROR(INDEX($AO$70:$AO$81, ROWS($CR$4:CR43)-ROWS($AK$70:$AK$81)), IFERROR(INDEX($AS$70:$AS$81, ROWS($CR$4:CR43)-ROWS($AK$70:$AK$81)-ROWS($AO$70:$AO$81)),IFERROR(INDEX($AW$70:$AW$81, ROWS($CR$4:CR43)-ROWS($AK$70:$AK$81)-ROWS($AO$70:$AO$81)-ROWS($AS$70:$AS$81)),IFERROR(INDEX($BA$70:$BA$81, ROWS($CR$4:CR43)-ROWS($AK$70:$AK$81)-ROWS($AO$70:$AO$81)-ROWS($AS$70:$AS$81)-ROWS($AW$70:$AW$81)),IFERROR(INDEX($BE$70:$BE$81, ROWS($CR$4:CR43)-ROWS($AK$70:$AK$81)-ROWS($AO$70:$AO$81)-ROWS($AS$70:$AS$81)-ROWS($AW$70:$AW$81)-ROWS($BA$70:$BA$81)),IFERROR(INDEX($BI$70:$BI$81, ROWS($CR$4:CR43)-ROWS($AK$70:$AK$81)-ROWS($AO$70:$AO$81)-ROWS($AS$70:$AS$81)-ROWS($AW$70:$AW$81)-ROWS($BA$70:$BA$81)-ROWS($BE$70:$BE$81)), "")))))))</f>
        <v>0</v>
      </c>
      <c r="CS45" s="316" t="str">
        <f t="shared" ca="1" si="43"/>
        <v/>
      </c>
      <c r="CT45" s="413" t="str">
        <f t="shared" ca="1" si="44"/>
        <v/>
      </c>
      <c r="CU45" s="412" t="str">
        <f>IF(OR(CV45="",CV45=0),"",MAX(CU$5:CU44)+1)</f>
        <v/>
      </c>
      <c r="CV45" s="316" t="str">
        <f>IFERROR(INDEX($AJ$86:$AJ$97, ROWS($CV$4:CV43)), IFERROR(INDEX($AN$86:$AN$97, ROWS($CV$4:CV43)-ROWS($AJ$86:$AJ$97)), ""))</f>
        <v/>
      </c>
      <c r="CW45" s="316" t="str">
        <f t="shared" si="45"/>
        <v/>
      </c>
      <c r="CX45" s="316" t="str">
        <f>IF(OR(CY45="",CY45=0),"",MAX(CX$5:CX44)+1)</f>
        <v/>
      </c>
      <c r="CY45" s="316" t="str">
        <f>IFERROR(INDEX($AK$86:$AK$97, ROWS($CY$4:CY43)), IFERROR(INDEX($AO$86:$AO$97, ROWS($CY$4:CY43)-ROWS($AK$86:$AK$97)), ""))</f>
        <v/>
      </c>
      <c r="CZ45" s="316" t="str">
        <f t="shared" si="46"/>
        <v/>
      </c>
      <c r="DA45" s="413" t="str">
        <f t="shared" si="47"/>
        <v/>
      </c>
      <c r="DC45" s="437"/>
      <c r="DD45" s="1151" t="s">
        <v>504</v>
      </c>
      <c r="DE45" s="1152"/>
      <c r="DF45" s="430"/>
      <c r="DG45" s="1162" t="s">
        <v>23</v>
      </c>
      <c r="DH45" s="1152"/>
      <c r="DI45" s="1162" t="s">
        <v>504</v>
      </c>
      <c r="DJ45" s="1152"/>
      <c r="DK45" s="1162" t="s">
        <v>23</v>
      </c>
      <c r="DL45" s="1152"/>
      <c r="DM45" s="292"/>
      <c r="DN45" s="1163" t="s">
        <v>481</v>
      </c>
      <c r="DO45" s="1164"/>
      <c r="DP45" s="1164"/>
      <c r="DQ45" s="1165" t="s">
        <v>491</v>
      </c>
      <c r="DR45" s="1164"/>
      <c r="DS45" s="1166"/>
    </row>
    <row r="46" spans="1:123" x14ac:dyDescent="0.3">
      <c r="P46" s="1177"/>
      <c r="Q46" s="1178"/>
      <c r="R46" s="453"/>
      <c r="S46" s="402"/>
      <c r="T46"/>
      <c r="U46" s="1177"/>
      <c r="V46" s="1178"/>
      <c r="W46" s="453"/>
      <c r="X46" s="402"/>
      <c r="AC46" s="1093" t="s">
        <v>22</v>
      </c>
      <c r="AD46" s="1094"/>
      <c r="AE46" s="1094"/>
      <c r="AF46" s="1095"/>
      <c r="AI46" s="304" t="str">
        <f t="shared" ca="1" si="123"/>
        <v/>
      </c>
      <c r="AJ46" s="305" t="str">
        <f t="shared" ca="1" si="102"/>
        <v/>
      </c>
      <c r="AK46" s="306" t="str">
        <f t="shared" ca="1" si="103"/>
        <v/>
      </c>
      <c r="AL46" s="307" t="str">
        <f t="shared" ca="1" si="104"/>
        <v/>
      </c>
      <c r="AM46" s="304" t="str">
        <f t="shared" ca="1" si="124"/>
        <v/>
      </c>
      <c r="AN46" s="305" t="str">
        <f t="shared" ca="1" si="105"/>
        <v/>
      </c>
      <c r="AO46" s="306" t="str">
        <f t="shared" ca="1" si="106"/>
        <v/>
      </c>
      <c r="AP46" s="307" t="str">
        <f t="shared" ca="1" si="107"/>
        <v/>
      </c>
      <c r="AQ46" s="304" t="str">
        <f t="shared" ca="1" si="125"/>
        <v/>
      </c>
      <c r="AR46" s="305" t="str">
        <f t="shared" ca="1" si="108"/>
        <v/>
      </c>
      <c r="AS46" s="306" t="str">
        <f t="shared" ca="1" si="109"/>
        <v/>
      </c>
      <c r="AT46" s="307" t="str">
        <f t="shared" ca="1" si="110"/>
        <v/>
      </c>
      <c r="AU46" s="304" t="str">
        <f t="shared" ca="1" si="126"/>
        <v/>
      </c>
      <c r="AV46" s="305" t="str">
        <f t="shared" ca="1" si="111"/>
        <v/>
      </c>
      <c r="AW46" s="306" t="str">
        <f t="shared" ca="1" si="112"/>
        <v/>
      </c>
      <c r="AX46" s="307" t="str">
        <f t="shared" ca="1" si="113"/>
        <v/>
      </c>
      <c r="AY46" s="304" t="str">
        <f t="shared" ca="1" si="127"/>
        <v/>
      </c>
      <c r="AZ46" s="305" t="str">
        <f t="shared" ca="1" si="114"/>
        <v/>
      </c>
      <c r="BA46" s="306" t="str">
        <f t="shared" ca="1" si="115"/>
        <v/>
      </c>
      <c r="BB46" s="307" t="str">
        <f t="shared" ca="1" si="116"/>
        <v/>
      </c>
      <c r="BC46" s="304" t="str">
        <f t="shared" ca="1" si="128"/>
        <v/>
      </c>
      <c r="BD46" s="305" t="str">
        <f t="shared" ca="1" si="117"/>
        <v/>
      </c>
      <c r="BE46" s="306" t="str">
        <f t="shared" ca="1" si="118"/>
        <v/>
      </c>
      <c r="BF46" s="307" t="str">
        <f t="shared" ca="1" si="119"/>
        <v/>
      </c>
      <c r="BG46" s="304" t="str">
        <f t="shared" ca="1" si="129"/>
        <v/>
      </c>
      <c r="BH46" s="305" t="str">
        <f t="shared" ca="1" si="120"/>
        <v/>
      </c>
      <c r="BI46" s="306" t="str">
        <f t="shared" ca="1" si="121"/>
        <v/>
      </c>
      <c r="BJ46" s="307" t="str">
        <f t="shared" ca="1" si="122"/>
        <v/>
      </c>
      <c r="BL46" s="412" t="str">
        <f ca="1">IF(OR(BM46="",BM46=0),"",MAX(BL$5:BL45)+1)</f>
        <v/>
      </c>
      <c r="BM46" s="316" t="str">
        <f ca="1">IFERROR(INDEX($AJ$6:$AJ$17, ROWS(BM$4:$BM44)), IFERROR(INDEX($AN$6:$AN$17, ROWS(BM$4:$BM44)-ROWS($AJ$6:$AJ$17)), IFERROR(INDEX($AR$6:$AR$17, ROWS(BM$4:$BM44)-ROWS($AJ$6:$AJ$17)-ROWS($AN$6:$AN$17)),IFERROR(INDEX($AV$6:$AV$17, ROWS(BM$4:$BM44)-ROWS($AJ$6:$AJ$17)-ROWS($AN$6:$AN$17)-ROWS($AR$6:$AR$17)),IFERROR(INDEX($AZ$6:$AZ$17, ROWS(BM$4:$BM44)-ROWS($AJ$6:$AJ$17)-ROWS($AN$6:$AN$17)-ROWS($AR$6:$AR$17)-ROWS($AV$6:$AV$17)),IFERROR(INDEX($BD$6:$BD$17, ROWS(BM$4:$BM44)-ROWS($AJ$6:$AJ$17)-ROWS($AN$6:$AN$17)-ROWS($AR$6:$AR$17)-ROWS($AV$6:$AV$17)-ROWS($AZ$6:$AZ$17)),IFERROR(INDEX($BH$6:$BH$17, ROWS(BM$4:$BM44)-ROWS($AJ$6:$AJ$17)-ROWS($AN$6:$AN$17)-ROWS($AR$6:$AR$17)-ROWS($AV$6:$AV$17)-ROWS($AZ$6:$AZ$17)-ROWS($BD$6:$BD$17)), "")))))))</f>
        <v/>
      </c>
      <c r="BN46" s="316" t="str">
        <f t="shared" ca="1" si="30"/>
        <v/>
      </c>
      <c r="BO46" s="316" t="str">
        <f ca="1">IF(OR(BP46="",BP46=0),"",MAX(BO$5:BO45)+1)</f>
        <v/>
      </c>
      <c r="BP46" s="316" t="str">
        <f ca="1">IFERROR(INDEX($AK$6:$AK$17, ROWS($BP$4:BP44)), IFERROR(INDEX($AO$6:$AO$17, ROWS($BP$4:BP44)-ROWS($AK$6:$AK$17)), IFERROR(INDEX($AS$6:$AS$17, ROWS($BP$4:BP44)-ROWS($AK$6:$AK$17)-ROWS($AO$6:$AO$17)),IFERROR(INDEX($AW$6:$AW$17, ROWS($BP$4:BP44)-ROWS($AK$6:$AK$17)-ROWS($AO$6:$AO$17)-ROWS($AS$6:$AS$17)),IFERROR(INDEX($BA$6:$BA$17, ROWS($BP$4:BP44)-ROWS($AK$6:$AK$17)-ROWS($AO$6:$AO$17)-ROWS($AS$6:$AS$17)-ROWS($AW$6:$AW$17)),IFERROR(INDEX($BE$6:$BE$17, ROWS($BP$4:BP44)-ROWS($AK$6:$AK$17)-ROWS($AO$6:$AO$17)-ROWS($AS$6:$AS$17)-ROWS($AW$6:$AW$17)-ROWS($BA$6:$BA$17)),IFERROR(INDEX($BI$6:$BI$17, ROWS($BP$4:BP44)-ROWS($AK$6:$AK$17)-ROWS($AO$6:$AO$17)-ROWS($AS$6:$AS$17)-ROWS($AW$6:$AW$17)-ROWS($BA$6:$BA$17)-ROWS($BE$6:$BE$17)), "")))))))</f>
        <v/>
      </c>
      <c r="BQ46" s="316" t="str">
        <f t="shared" ca="1" si="31"/>
        <v/>
      </c>
      <c r="BR46" s="413" t="str">
        <f t="shared" ca="1" si="32"/>
        <v/>
      </c>
      <c r="BS46" s="412" t="str">
        <f ca="1">IF(OR(BT46="",BT46=0),"",MAX(BS$5:BS45)+1)</f>
        <v/>
      </c>
      <c r="BT46" s="316" t="str">
        <f ca="1">IFERROR(INDEX($AJ$22:$AJ$33, ROWS($BT$4:BT44)), IFERROR(INDEX($AN$22:$AN$33, ROWS($BT$4:BT44)-ROWS($AJ$22:$AJ$33)), IFERROR(INDEX($AR$22:$AR$33, ROWS($BT$4:BT44)-ROWS($AJ$22:$AJ$33)-ROWS($AN$22:$AN$33)),IFERROR(INDEX($AV$22:$AV$33, ROWS($BT$4:BT44)-ROWS($AJ$22:$AJ$33)-ROWS($AN$22:$AN$33)-ROWS($AR$22:$AR$33)),IFERROR(INDEX($AZ$22:$AZ$33, ROWS($BT$4:BT44)-ROWS($AJ$22:$AJ$33)-ROWS($AN$22:$AN$33)-ROWS($AR$22:$AR$33)-ROWS($AV$22:$AV$33)),IFERROR(INDEX($BD$22:$BD$33, ROWS($BT$4:BT44)-ROWS($AJ$22:$AJ$33)-ROWS($AN$22:$AN$33)-ROWS($AR$22:$AR$33)-ROWS($AV$22:$AV$33)-ROWS($AZ$22:$AZ$33)),IFERROR(INDEX($BH$22:$BH$33, ROWS($BT$4:BT44)-ROWS($AJ$22:$AJ$33)-ROWS($AN$22:$AN$33)-ROWS($AR$22:$AR$33)-ROWS($AV$22:$AV$33)-ROWS($AZ$22:$AZ$33)-ROWS($BD$22:$BD$33)), "")))))))</f>
        <v/>
      </c>
      <c r="BU46" s="316" t="str">
        <f t="shared" ca="1" si="33"/>
        <v/>
      </c>
      <c r="BV46" s="316" t="str">
        <f ca="1">IF(OR(BW46="",BW46=0),"",MAX(BV$5:BV45)+1)</f>
        <v/>
      </c>
      <c r="BW46" s="316" t="str">
        <f ca="1">IFERROR(INDEX($AK$22:$AK$33, ROWS($BW$4:BW44)), IFERROR(INDEX($AO$22:$AO$33, ROWS($BW$4:BW44)-ROWS($AK$22:$AK$33)), IFERROR(INDEX($AS$22:$AS$33, ROWS($BW$4:BW44)-ROWS($AK$22:$AK$33)-ROWS($AO$22:$AO$33)),IFERROR(INDEX($AW$22:$AW$33, ROWS($BW$4:BW44)-ROWS($AK$22:$AK$33)-ROWS($AO$22:$AO$33)-ROWS($AS$22:$AS$33)),IFERROR(INDEX($BA$22:$BA$33, ROWS($BW$4:BW44)-ROWS($AK$22:$AK$33)-ROWS($AO$22:$AO$33)-ROWS($AS$22:$AS$33)-ROWS($AW$22:$AW$33)),IFERROR(INDEX($BE$22:$BE$33, ROWS($BW$4:BW44)-ROWS($AK$22:$AK$33)-ROWS($AO$22:$AO$33)-ROWS($AS$22:$AS$33)-ROWS($AW$22:$AW$33)-ROWS($BA$22:$BA$33)),IFERROR(INDEX($BI$22:$BI$33, ROWS($BW$4:BW44)-ROWS($AK$22:$AK$33)-ROWS($AO$22:$AO$33)-ROWS($AS$22:$AS$33)-ROWS($AW$22:$AW$33)-ROWS($BA$22:$BA$33)-ROWS($BE$22:$BE$33)), "")))))))</f>
        <v/>
      </c>
      <c r="BX46" s="316" t="str">
        <f t="shared" ca="1" si="34"/>
        <v/>
      </c>
      <c r="BY46" s="413" t="str">
        <f t="shared" ca="1" si="35"/>
        <v/>
      </c>
      <c r="BZ46" s="412" t="str">
        <f ca="1">IF(OR(CA46="",CA46=0),"",MAX(BZ$5:BZ45)+1)</f>
        <v/>
      </c>
      <c r="CA46" s="316" t="str">
        <f ca="1">IFERROR(INDEX($AJ$38:$AJ$49, ROWS($CA$4:CA44)), IFERROR(INDEX($AN$38:$AN$49, ROWS($CA$4:CA44)-ROWS($AJ$38:$AJ$49)), IFERROR(INDEX($AR$38:$AR$49, ROWS($CA$4:CA44)-ROWS($AJ$38:$AJ$49)-ROWS($AN$38:$AN$49)),IFERROR(INDEX($AV$38:$AV$49, ROWS($CA$4:CA44)-ROWS($AJ$38:$AJ$49)-ROWS($AN$38:$AN$49)-ROWS($AR$38:$AR$49)),IFERROR(INDEX($AZ$38:$AZ$49, ROWS($CA$4:CA44)-ROWS($AJ$38:$AJ$49)-ROWS($AN$38:$AN$49)-ROWS($AR$38:$AR$49)-ROWS($AV$38:$AV$49)),IFERROR(INDEX($BD$38:$BD$49, ROWS($CA$4:CA44)-ROWS($AJ$38:$AJ$49)-ROWS($AN$38:$AN$49)-ROWS($AR$38:$AR$49)-ROWS($AV$38:$AV$49)-ROWS($AZ$38:$AZ$49)),IFERROR(INDEX($BH$38:$BH$49, ROWS($CA$4:CA44)-ROWS($AJ$38:$AJ$49)-ROWS($AN$38:$AN$49)-ROWS($AR$38:$AR$49)-ROWS($AV$38:$AV$49)-ROWS($AZ$38:$AZ$49)-ROWS($BD$38:$BD$49)), "")))))))</f>
        <v/>
      </c>
      <c r="CB46" s="316" t="str">
        <f t="shared" ca="1" si="36"/>
        <v/>
      </c>
      <c r="CC46" s="316" t="str">
        <f ca="1">IF(OR(CD46="",CD46=0),"",MAX(CC$5:CC45)+1)</f>
        <v/>
      </c>
      <c r="CD46" s="316" t="str">
        <f ca="1">IFERROR(INDEX($AK$38:$AK$49, ROWS($CD$4:CD44)), IFERROR(INDEX($AO$38:$AO$49, ROWS($CD$4:CD44)-ROWS($AK$38:$AK$49)), IFERROR(INDEX($AS$38:$AS$49, ROWS($CD$4:CD44)-ROWS($AK$38:$AK$49)-ROWS($AO$38:$AO$49)),IFERROR(INDEX($AW$38:$AW$49, ROWS($CD$4:CD44)-ROWS($AK$38:$AK$49)-ROWS($AO$38:$AO$49)-ROWS($AS$38:$AS$49)),IFERROR(INDEX($BA$38:$BA$49, ROWS($CD$4:CD44)-ROWS($AK$38:$AK$49)-ROWS($AO$38:$AO$49)-ROWS($AS$38:$AS$49)-ROWS($AW$38:$AW$49)),IFERROR(INDEX($BE$38:$BE$49, ROWS($CD$4:CD44)-ROWS($AK$38:$AK$49)-ROWS($AO$38:$AO$49)-ROWS($AS$38:$AS$49)-ROWS($AW$38:$AW$49)-ROWS($BA$38:$BA$49)),IFERROR(INDEX($BI$38:$BI$49, ROWS($CD$4:CD44)-ROWS($AK$38:$AK$49)-ROWS($AO$38:$AO$49)-ROWS($AS$38:$AS$49)-ROWS($AW$38:$AW$49)-ROWS($BA$38:$BA$49)-ROWS($BE$38:$BE$49)), "")))))))</f>
        <v/>
      </c>
      <c r="CE46" s="316" t="str">
        <f t="shared" ca="1" si="37"/>
        <v/>
      </c>
      <c r="CF46" s="413" t="str">
        <f t="shared" ca="1" si="38"/>
        <v/>
      </c>
      <c r="CG46" s="412" t="str">
        <f ca="1">IF(OR(CH46="",CH46=0),"",MAX(CG$5:CG45)+1)</f>
        <v/>
      </c>
      <c r="CH46" s="316" t="str">
        <f ca="1">IFERROR(INDEX($AJ$54:$AJ$65, ROWS($CH$4:CH44)), IFERROR(INDEX($AN$54:$AN$65, ROWS($CH$4:CH44)-ROWS($AJ$54:$AJ$65)), IFERROR(INDEX($AR$54:$AR$65, ROWS($CH$4:CH44)-ROWS($AJ$54:$AJ$65)-ROWS($AN$54:$AN$65)),IFERROR(INDEX($AV$54:$AV$65, ROWS($CH$4:CH44)-ROWS($AJ$54:$AJ$65)-ROWS($AN$54:$AN$65)-ROWS($AR$54:$AR$65)),IFERROR(INDEX($AZ$54:$AZ$65, ROWS($CH$4:CH44)-ROWS($AJ$54:$AJ$65)-ROWS($AN$54:$AN$65)-ROWS($AR$54:$AR$65)-ROWS($AV$54:$AV$65)),IFERROR(INDEX($BD$54:$BD$65, ROWS($CH$4:CH44)-ROWS($AJ$54:$AJ$65)-ROWS($AN$54:$AN$65)-ROWS($AR$54:$AR$65)-ROWS($AV$54:$AV$65)-ROWS($AZ$54:$AZ$65)),IFERROR(INDEX($BH$54:$BH$65, ROWS($CH$4:CH44)-ROWS($AJ$54:$AJ$65)-ROWS($AN$54:$AN$65)-ROWS($AR$54:$AR$65)-ROWS($AV$54:$AV$65)-ROWS($AZ$54:$AZ$65)-ROWS($BD$54:$BD$65)), "")))))))</f>
        <v/>
      </c>
      <c r="CI46" s="316" t="str">
        <f t="shared" ca="1" si="39"/>
        <v/>
      </c>
      <c r="CJ46" s="316" t="str">
        <f ca="1">IF(OR(CK46="",CK46=0),"",MAX(CJ$5:CJ45)+1)</f>
        <v/>
      </c>
      <c r="CK46" s="316" t="str">
        <f ca="1">IFERROR(INDEX($AK$54:$AK$65, ROWS($CK$4:CK44)), IFERROR(INDEX($AO$54:$AO$65, ROWS($CK$4:CK44)-ROWS($AK$54:$AK$65)), IFERROR(INDEX($AS$54:$AS$65, ROWS($CK$4:CK44)-ROWS($AK$54:$AK$65)-ROWS($AO$54:$AO$65)),IFERROR(INDEX($AW$54:$AW$65, ROWS($CK$4:CK44)-ROWS($AK$54:$AK$65)-ROWS($AO$54:$AO$65)-ROWS($AS$54:$AS$65)),IFERROR(INDEX($BA$54:$BA$65, ROWS($CK$4:CK44)-ROWS($AK$54:$AK$65)-ROWS($AO$54:$AO$65)-ROWS($AS$54:$AS$65)-ROWS($AW$54:$AW$65)),IFERROR(INDEX($BE$54:$BE$65, ROWS($CK$4:CK44)-ROWS($AK$54:$AK$65)-ROWS($AO$54:$AO$65)-ROWS($AS$54:$AS$65)-ROWS($AW$54:$AW$65)-ROWS($BA$54:$BA$65)),IFERROR(INDEX($BI$54:$BI$65, ROWS($CK$4:CK44)-ROWS($AK$54:$AK$65)-ROWS($AO$54:$AO$65)-ROWS($AS$54:$AS$65)-ROWS($AW$54:$AW$65)-ROWS($BA$54:$BA$65)-ROWS($BE$54:$BE$65)), "")))))))</f>
        <v/>
      </c>
      <c r="CL46" s="316" t="str">
        <f t="shared" ca="1" si="40"/>
        <v/>
      </c>
      <c r="CM46" s="413" t="str">
        <f t="shared" ca="1" si="41"/>
        <v/>
      </c>
      <c r="CN46" s="412" t="str">
        <f>IF(OR(CO46="",CO46=0),"",MAX(CN$5:CN45)+1)</f>
        <v/>
      </c>
      <c r="CO46" s="316">
        <f>IFERROR(INDEX($AJ$70:$AJ$81, ROWS($CO$4:CO44)), IFERROR(INDEX($AN$70:$AN$81, ROWS($CO$4:CO44)-ROWS($AJ$70:$AJ$81)), IFERROR(INDEX($AR$70:$AR$81, ROWS($CO$4:CO44)-ROWS($AJ$70:$AJ$81)-ROWS($AN$70:$AN$81)),IFERROR(INDEX($AV$70:$AV$81, ROWS($CO$4:CO44)-ROWS($AJ$70:$AJ$81)-ROWS($AN$70:$AN$81)-ROWS($AR$70:$AR$81)),IFERROR(INDEX($AZ$70:$AZ$81, ROWS($CO$4:CO44)-ROWS($AJ$70:$AJ$81)-ROWS($AN$70:$AN$81)-ROWS($AR$70:$AR$81)-ROWS($AV$70:$AV$81)),IFERROR(INDEX($BD$70:$BD$81, ROWS($CO$4:CO44)-ROWS($AJ$70:$AJ$81)-ROWS($AN$70:$AN$81)-ROWS($AR$70:$AR$81)-ROWS($AV$70:$AV$81)-ROWS($AZ$70:$AZ$81)),IFERROR(INDEX($BH$70:$BH$81, ROWS($CO$4:CO44)-ROWS($AJ$70:$AJ$81)-ROWS($AN$70:$AN$81)-ROWS($AR$70:$AR$81)-ROWS($AV$70:$AV$81)-ROWS($AZ$70:$AZ$81)-ROWS($BD$70:$BD$81)), "")))))))</f>
        <v>0</v>
      </c>
      <c r="CP46" s="316" t="str">
        <f t="shared" ca="1" si="42"/>
        <v/>
      </c>
      <c r="CQ46" s="316" t="str">
        <f>IF(OR(CR46="",CR46=0),"",MAX(CQ$5:CQ45)+1)</f>
        <v/>
      </c>
      <c r="CR46" s="316">
        <f>IFERROR(INDEX($AK$70:$AK$81, ROWS($CR$4:CR44)), IFERROR(INDEX($AO$70:$AO$81, ROWS($CR$4:CR44)-ROWS($AK$70:$AK$81)), IFERROR(INDEX($AS$70:$AS$81, ROWS($CR$4:CR44)-ROWS($AK$70:$AK$81)-ROWS($AO$70:$AO$81)),IFERROR(INDEX($AW$70:$AW$81, ROWS($CR$4:CR44)-ROWS($AK$70:$AK$81)-ROWS($AO$70:$AO$81)-ROWS($AS$70:$AS$81)),IFERROR(INDEX($BA$70:$BA$81, ROWS($CR$4:CR44)-ROWS($AK$70:$AK$81)-ROWS($AO$70:$AO$81)-ROWS($AS$70:$AS$81)-ROWS($AW$70:$AW$81)),IFERROR(INDEX($BE$70:$BE$81, ROWS($CR$4:CR44)-ROWS($AK$70:$AK$81)-ROWS($AO$70:$AO$81)-ROWS($AS$70:$AS$81)-ROWS($AW$70:$AW$81)-ROWS($BA$70:$BA$81)),IFERROR(INDEX($BI$70:$BI$81, ROWS($CR$4:CR44)-ROWS($AK$70:$AK$81)-ROWS($AO$70:$AO$81)-ROWS($AS$70:$AS$81)-ROWS($AW$70:$AW$81)-ROWS($BA$70:$BA$81)-ROWS($BE$70:$BE$81)), "")))))))</f>
        <v>0</v>
      </c>
      <c r="CS46" s="316" t="str">
        <f t="shared" ca="1" si="43"/>
        <v/>
      </c>
      <c r="CT46" s="413" t="str">
        <f t="shared" ca="1" si="44"/>
        <v/>
      </c>
      <c r="CU46" s="412" t="str">
        <f>IF(OR(CV46="",CV46=0),"",MAX(CU$5:CU45)+1)</f>
        <v/>
      </c>
      <c r="CV46" s="316" t="str">
        <f>IFERROR(INDEX($AJ$86:$AJ$97, ROWS($CV$4:CV44)), IFERROR(INDEX($AN$86:$AN$97, ROWS($CV$4:CV44)-ROWS($AJ$86:$AJ$97)), ""))</f>
        <v/>
      </c>
      <c r="CW46" s="316" t="str">
        <f t="shared" si="45"/>
        <v/>
      </c>
      <c r="CX46" s="316" t="str">
        <f>IF(OR(CY46="",CY46=0),"",MAX(CX$5:CX45)+1)</f>
        <v/>
      </c>
      <c r="CY46" s="316" t="str">
        <f>IFERROR(INDEX($AK$86:$AK$97, ROWS($CY$4:CY44)), IFERROR(INDEX($AO$86:$AO$97, ROWS($CY$4:CY44)-ROWS($AK$86:$AK$97)), ""))</f>
        <v/>
      </c>
      <c r="CZ46" s="316" t="str">
        <f t="shared" si="46"/>
        <v/>
      </c>
      <c r="DA46" s="413" t="str">
        <f t="shared" si="47"/>
        <v/>
      </c>
      <c r="DC46" s="438">
        <f ca="1">IF(OR(DD46="",DD46=0),"",MAX(DC$45:DC45)+1)</f>
        <v>1</v>
      </c>
      <c r="DD46" s="434" t="str">
        <f ca="1">IF(CB6="","",IF(NOT(CF6="Income"),CB6,""))</f>
        <v>Roth IRA</v>
      </c>
      <c r="DE46" s="413">
        <f ca="1">IF(CE6="","",IF(NOT(CF6="Income"),CE6,""))</f>
        <v>100</v>
      </c>
      <c r="DF46" s="438" t="str">
        <f ca="1">IF(OR(DG46="",DG46=0),"",MAX(DF$45:DF45)+1)</f>
        <v/>
      </c>
      <c r="DG46" s="412" t="str">
        <f ca="1">IF(CB6="","",IF(CF6="Income",CB6,""))</f>
        <v/>
      </c>
      <c r="DH46" s="413" t="str">
        <f ca="1">IF(CB6="","",IF(CF6="Income",CE6,""))</f>
        <v/>
      </c>
      <c r="DI46" s="412" t="str">
        <f ca="1">IFERROR(INDEX($DD$46:$DD$63,MATCH(ROW()-ROW($DI$45),$DC$46:$DC$63,0)),"")</f>
        <v>Roth IRA</v>
      </c>
      <c r="DJ46" s="413">
        <f ca="1">IFERROR(INDEX($DE$46:$DE$63,MATCH(ROW()-ROW($DI$45),$DC$46:$DC$63,0)),"")</f>
        <v>100</v>
      </c>
      <c r="DK46" s="412" t="str">
        <f ca="1">IFERROR(INDEX($DG$46:$DG$63,MATCH(ROW()-ROW($DK$45),$DF$46:$DF$63,0)),"")</f>
        <v>Investment 1</v>
      </c>
      <c r="DL46" s="413">
        <f ca="1">IFERROR(INDEX($DH$46:$DH$63,MATCH(ROW()-ROW($DK$45),$DF$46:$DF$63,0)),"")</f>
        <v>200</v>
      </c>
      <c r="DM46" s="292"/>
      <c r="DN46" s="425" t="str">
        <f ca="1">IF(DI46="","",CONCATENATE(DI46," - ",DJ46))</f>
        <v>Roth IRA - 100</v>
      </c>
      <c r="DO46" s="295" t="str">
        <f ca="1">IF(DI47="","",CONCATENATE(DI47," - ",DJ47))</f>
        <v>D. Store Card 2 - 30</v>
      </c>
      <c r="DP46" s="295" t="str">
        <f ca="1">IF(DI48="","",CONCATENATE(DI48," - ",DJ48))</f>
        <v>Car Payment 1 - 350</v>
      </c>
      <c r="DQ46" s="440" t="str">
        <f ca="1">IF(DK46="","",CONCATENATE(DK46," - ",DL46))</f>
        <v>Investment 1 - 200</v>
      </c>
      <c r="DR46" s="441" t="str">
        <f ca="1">IF(DK47="","",CONCATENATE(DK47," - ",DL47))</f>
        <v>Paycheck 2 - 400</v>
      </c>
      <c r="DS46" s="442" t="str">
        <f ca="1">IF(DK48="","",CONCATENATE(DK48," - ",DL48))</f>
        <v/>
      </c>
    </row>
    <row r="47" spans="1:123" x14ac:dyDescent="0.3">
      <c r="P47" s="1177"/>
      <c r="Q47" s="1178"/>
      <c r="R47" s="453"/>
      <c r="S47" s="402"/>
      <c r="T47"/>
      <c r="U47" s="1177"/>
      <c r="V47" s="1178"/>
      <c r="W47" s="453"/>
      <c r="X47" s="402"/>
      <c r="AC47" s="366" t="s">
        <v>495</v>
      </c>
      <c r="AD47" s="367" t="s">
        <v>192</v>
      </c>
      <c r="AE47" s="367" t="s">
        <v>193</v>
      </c>
      <c r="AF47" s="368" t="s">
        <v>11</v>
      </c>
      <c r="AI47" s="302" t="str">
        <f t="shared" ca="1" si="123"/>
        <v/>
      </c>
      <c r="AJ47" s="305" t="str">
        <f t="shared" ca="1" si="102"/>
        <v/>
      </c>
      <c r="AK47" s="293" t="str">
        <f t="shared" ca="1" si="103"/>
        <v/>
      </c>
      <c r="AL47" s="303" t="str">
        <f t="shared" ca="1" si="104"/>
        <v/>
      </c>
      <c r="AM47" s="302" t="str">
        <f t="shared" ca="1" si="124"/>
        <v/>
      </c>
      <c r="AN47" s="293" t="str">
        <f t="shared" ca="1" si="105"/>
        <v/>
      </c>
      <c r="AO47" s="293" t="str">
        <f t="shared" ca="1" si="106"/>
        <v/>
      </c>
      <c r="AP47" s="303" t="str">
        <f t="shared" ca="1" si="107"/>
        <v/>
      </c>
      <c r="AQ47" s="302" t="str">
        <f t="shared" ca="1" si="125"/>
        <v/>
      </c>
      <c r="AR47" s="293" t="str">
        <f t="shared" ca="1" si="108"/>
        <v/>
      </c>
      <c r="AS47" s="293" t="str">
        <f t="shared" ca="1" si="109"/>
        <v/>
      </c>
      <c r="AT47" s="303" t="str">
        <f t="shared" ca="1" si="110"/>
        <v/>
      </c>
      <c r="AU47" s="302" t="str">
        <f t="shared" ca="1" si="126"/>
        <v/>
      </c>
      <c r="AV47" s="293" t="str">
        <f t="shared" ca="1" si="111"/>
        <v/>
      </c>
      <c r="AW47" s="293" t="str">
        <f t="shared" ca="1" si="112"/>
        <v/>
      </c>
      <c r="AX47" s="303" t="str">
        <f t="shared" ca="1" si="113"/>
        <v/>
      </c>
      <c r="AY47" s="302" t="str">
        <f t="shared" ca="1" si="127"/>
        <v/>
      </c>
      <c r="AZ47" s="293" t="str">
        <f t="shared" ca="1" si="114"/>
        <v/>
      </c>
      <c r="BA47" s="293" t="str">
        <f t="shared" ca="1" si="115"/>
        <v/>
      </c>
      <c r="BB47" s="303" t="str">
        <f t="shared" ca="1" si="116"/>
        <v/>
      </c>
      <c r="BC47" s="302" t="str">
        <f t="shared" ca="1" si="128"/>
        <v/>
      </c>
      <c r="BD47" s="293" t="str">
        <f t="shared" ca="1" si="117"/>
        <v/>
      </c>
      <c r="BE47" s="293" t="str">
        <f t="shared" ca="1" si="118"/>
        <v/>
      </c>
      <c r="BF47" s="303" t="str">
        <f t="shared" ca="1" si="119"/>
        <v/>
      </c>
      <c r="BG47" s="302" t="str">
        <f t="shared" ca="1" si="129"/>
        <v/>
      </c>
      <c r="BH47" s="293" t="str">
        <f t="shared" ca="1" si="120"/>
        <v/>
      </c>
      <c r="BI47" s="293" t="str">
        <f t="shared" ca="1" si="121"/>
        <v/>
      </c>
      <c r="BJ47" s="303" t="str">
        <f t="shared" ca="1" si="122"/>
        <v/>
      </c>
      <c r="BL47" s="412" t="str">
        <f ca="1">IF(OR(BM47="",BM47=0),"",MAX(BL$5:BL46)+1)</f>
        <v/>
      </c>
      <c r="BM47" s="316" t="str">
        <f ca="1">IFERROR(INDEX($AJ$6:$AJ$17, ROWS(BM$4:$BM45)), IFERROR(INDEX($AN$6:$AN$17, ROWS(BM$4:$BM45)-ROWS($AJ$6:$AJ$17)), IFERROR(INDEX($AR$6:$AR$17, ROWS(BM$4:$BM45)-ROWS($AJ$6:$AJ$17)-ROWS($AN$6:$AN$17)),IFERROR(INDEX($AV$6:$AV$17, ROWS(BM$4:$BM45)-ROWS($AJ$6:$AJ$17)-ROWS($AN$6:$AN$17)-ROWS($AR$6:$AR$17)),IFERROR(INDEX($AZ$6:$AZ$17, ROWS(BM$4:$BM45)-ROWS($AJ$6:$AJ$17)-ROWS($AN$6:$AN$17)-ROWS($AR$6:$AR$17)-ROWS($AV$6:$AV$17)),IFERROR(INDEX($BD$6:$BD$17, ROWS(BM$4:$BM45)-ROWS($AJ$6:$AJ$17)-ROWS($AN$6:$AN$17)-ROWS($AR$6:$AR$17)-ROWS($AV$6:$AV$17)-ROWS($AZ$6:$AZ$17)),IFERROR(INDEX($BH$6:$BH$17, ROWS(BM$4:$BM45)-ROWS($AJ$6:$AJ$17)-ROWS($AN$6:$AN$17)-ROWS($AR$6:$AR$17)-ROWS($AV$6:$AV$17)-ROWS($AZ$6:$AZ$17)-ROWS($BD$6:$BD$17)), "")))))))</f>
        <v/>
      </c>
      <c r="BN47" s="316" t="str">
        <f t="shared" ca="1" si="30"/>
        <v/>
      </c>
      <c r="BO47" s="316" t="str">
        <f ca="1">IF(OR(BP47="",BP47=0),"",MAX(BO$5:BO46)+1)</f>
        <v/>
      </c>
      <c r="BP47" s="316" t="str">
        <f ca="1">IFERROR(INDEX($AK$6:$AK$17, ROWS($BP$4:BP45)), IFERROR(INDEX($AO$6:$AO$17, ROWS($BP$4:BP45)-ROWS($AK$6:$AK$17)), IFERROR(INDEX($AS$6:$AS$17, ROWS($BP$4:BP45)-ROWS($AK$6:$AK$17)-ROWS($AO$6:$AO$17)),IFERROR(INDEX($AW$6:$AW$17, ROWS($BP$4:BP45)-ROWS($AK$6:$AK$17)-ROWS($AO$6:$AO$17)-ROWS($AS$6:$AS$17)),IFERROR(INDEX($BA$6:$BA$17, ROWS($BP$4:BP45)-ROWS($AK$6:$AK$17)-ROWS($AO$6:$AO$17)-ROWS($AS$6:$AS$17)-ROWS($AW$6:$AW$17)),IFERROR(INDEX($BE$6:$BE$17, ROWS($BP$4:BP45)-ROWS($AK$6:$AK$17)-ROWS($AO$6:$AO$17)-ROWS($AS$6:$AS$17)-ROWS($AW$6:$AW$17)-ROWS($BA$6:$BA$17)),IFERROR(INDEX($BI$6:$BI$17, ROWS($BP$4:BP45)-ROWS($AK$6:$AK$17)-ROWS($AO$6:$AO$17)-ROWS($AS$6:$AS$17)-ROWS($AW$6:$AW$17)-ROWS($BA$6:$BA$17)-ROWS($BE$6:$BE$17)), "")))))))</f>
        <v/>
      </c>
      <c r="BQ47" s="316" t="str">
        <f t="shared" ca="1" si="31"/>
        <v/>
      </c>
      <c r="BR47" s="413" t="str">
        <f t="shared" ca="1" si="32"/>
        <v/>
      </c>
      <c r="BS47" s="412" t="str">
        <f ca="1">IF(OR(BT47="",BT47=0),"",MAX(BS$5:BS46)+1)</f>
        <v/>
      </c>
      <c r="BT47" s="316" t="str">
        <f ca="1">IFERROR(INDEX($AJ$22:$AJ$33, ROWS($BT$4:BT45)), IFERROR(INDEX($AN$22:$AN$33, ROWS($BT$4:BT45)-ROWS($AJ$22:$AJ$33)), IFERROR(INDEX($AR$22:$AR$33, ROWS($BT$4:BT45)-ROWS($AJ$22:$AJ$33)-ROWS($AN$22:$AN$33)),IFERROR(INDEX($AV$22:$AV$33, ROWS($BT$4:BT45)-ROWS($AJ$22:$AJ$33)-ROWS($AN$22:$AN$33)-ROWS($AR$22:$AR$33)),IFERROR(INDEX($AZ$22:$AZ$33, ROWS($BT$4:BT45)-ROWS($AJ$22:$AJ$33)-ROWS($AN$22:$AN$33)-ROWS($AR$22:$AR$33)-ROWS($AV$22:$AV$33)),IFERROR(INDEX($BD$22:$BD$33, ROWS($BT$4:BT45)-ROWS($AJ$22:$AJ$33)-ROWS($AN$22:$AN$33)-ROWS($AR$22:$AR$33)-ROWS($AV$22:$AV$33)-ROWS($AZ$22:$AZ$33)),IFERROR(INDEX($BH$22:$BH$33, ROWS($BT$4:BT45)-ROWS($AJ$22:$AJ$33)-ROWS($AN$22:$AN$33)-ROWS($AR$22:$AR$33)-ROWS($AV$22:$AV$33)-ROWS($AZ$22:$AZ$33)-ROWS($BD$22:$BD$33)), "")))))))</f>
        <v/>
      </c>
      <c r="BU47" s="316" t="str">
        <f t="shared" ca="1" si="33"/>
        <v/>
      </c>
      <c r="BV47" s="316" t="str">
        <f ca="1">IF(OR(BW47="",BW47=0),"",MAX(BV$5:BV46)+1)</f>
        <v/>
      </c>
      <c r="BW47" s="316" t="str">
        <f ca="1">IFERROR(INDEX($AK$22:$AK$33, ROWS($BW$4:BW45)), IFERROR(INDEX($AO$22:$AO$33, ROWS($BW$4:BW45)-ROWS($AK$22:$AK$33)), IFERROR(INDEX($AS$22:$AS$33, ROWS($BW$4:BW45)-ROWS($AK$22:$AK$33)-ROWS($AO$22:$AO$33)),IFERROR(INDEX($AW$22:$AW$33, ROWS($BW$4:BW45)-ROWS($AK$22:$AK$33)-ROWS($AO$22:$AO$33)-ROWS($AS$22:$AS$33)),IFERROR(INDEX($BA$22:$BA$33, ROWS($BW$4:BW45)-ROWS($AK$22:$AK$33)-ROWS($AO$22:$AO$33)-ROWS($AS$22:$AS$33)-ROWS($AW$22:$AW$33)),IFERROR(INDEX($BE$22:$BE$33, ROWS($BW$4:BW45)-ROWS($AK$22:$AK$33)-ROWS($AO$22:$AO$33)-ROWS($AS$22:$AS$33)-ROWS($AW$22:$AW$33)-ROWS($BA$22:$BA$33)),IFERROR(INDEX($BI$22:$BI$33, ROWS($BW$4:BW45)-ROWS($AK$22:$AK$33)-ROWS($AO$22:$AO$33)-ROWS($AS$22:$AS$33)-ROWS($AW$22:$AW$33)-ROWS($BA$22:$BA$33)-ROWS($BE$22:$BE$33)), "")))))))</f>
        <v/>
      </c>
      <c r="BX47" s="316" t="str">
        <f t="shared" ca="1" si="34"/>
        <v/>
      </c>
      <c r="BY47" s="413" t="str">
        <f t="shared" ca="1" si="35"/>
        <v/>
      </c>
      <c r="BZ47" s="412" t="str">
        <f ca="1">IF(OR(CA47="",CA47=0),"",MAX(BZ$5:BZ46)+1)</f>
        <v/>
      </c>
      <c r="CA47" s="316" t="str">
        <f ca="1">IFERROR(INDEX($AJ$38:$AJ$49, ROWS($CA$4:CA45)), IFERROR(INDEX($AN$38:$AN$49, ROWS($CA$4:CA45)-ROWS($AJ$38:$AJ$49)), IFERROR(INDEX($AR$38:$AR$49, ROWS($CA$4:CA45)-ROWS($AJ$38:$AJ$49)-ROWS($AN$38:$AN$49)),IFERROR(INDEX($AV$38:$AV$49, ROWS($CA$4:CA45)-ROWS($AJ$38:$AJ$49)-ROWS($AN$38:$AN$49)-ROWS($AR$38:$AR$49)),IFERROR(INDEX($AZ$38:$AZ$49, ROWS($CA$4:CA45)-ROWS($AJ$38:$AJ$49)-ROWS($AN$38:$AN$49)-ROWS($AR$38:$AR$49)-ROWS($AV$38:$AV$49)),IFERROR(INDEX($BD$38:$BD$49, ROWS($CA$4:CA45)-ROWS($AJ$38:$AJ$49)-ROWS($AN$38:$AN$49)-ROWS($AR$38:$AR$49)-ROWS($AV$38:$AV$49)-ROWS($AZ$38:$AZ$49)),IFERROR(INDEX($BH$38:$BH$49, ROWS($CA$4:CA45)-ROWS($AJ$38:$AJ$49)-ROWS($AN$38:$AN$49)-ROWS($AR$38:$AR$49)-ROWS($AV$38:$AV$49)-ROWS($AZ$38:$AZ$49)-ROWS($BD$38:$BD$49)), "")))))))</f>
        <v/>
      </c>
      <c r="CB47" s="316" t="str">
        <f t="shared" ca="1" si="36"/>
        <v/>
      </c>
      <c r="CC47" s="316" t="str">
        <f ca="1">IF(OR(CD47="",CD47=0),"",MAX(CC$5:CC46)+1)</f>
        <v/>
      </c>
      <c r="CD47" s="316" t="str">
        <f ca="1">IFERROR(INDEX($AK$38:$AK$49, ROWS($CD$4:CD45)), IFERROR(INDEX($AO$38:$AO$49, ROWS($CD$4:CD45)-ROWS($AK$38:$AK$49)), IFERROR(INDEX($AS$38:$AS$49, ROWS($CD$4:CD45)-ROWS($AK$38:$AK$49)-ROWS($AO$38:$AO$49)),IFERROR(INDEX($AW$38:$AW$49, ROWS($CD$4:CD45)-ROWS($AK$38:$AK$49)-ROWS($AO$38:$AO$49)-ROWS($AS$38:$AS$49)),IFERROR(INDEX($BA$38:$BA$49, ROWS($CD$4:CD45)-ROWS($AK$38:$AK$49)-ROWS($AO$38:$AO$49)-ROWS($AS$38:$AS$49)-ROWS($AW$38:$AW$49)),IFERROR(INDEX($BE$38:$BE$49, ROWS($CD$4:CD45)-ROWS($AK$38:$AK$49)-ROWS($AO$38:$AO$49)-ROWS($AS$38:$AS$49)-ROWS($AW$38:$AW$49)-ROWS($BA$38:$BA$49)),IFERROR(INDEX($BI$38:$BI$49, ROWS($CD$4:CD45)-ROWS($AK$38:$AK$49)-ROWS($AO$38:$AO$49)-ROWS($AS$38:$AS$49)-ROWS($AW$38:$AW$49)-ROWS($BA$38:$BA$49)-ROWS($BE$38:$BE$49)), "")))))))</f>
        <v/>
      </c>
      <c r="CE47" s="316" t="str">
        <f t="shared" ca="1" si="37"/>
        <v/>
      </c>
      <c r="CF47" s="413" t="str">
        <f t="shared" ca="1" si="38"/>
        <v/>
      </c>
      <c r="CG47" s="412" t="str">
        <f ca="1">IF(OR(CH47="",CH47=0),"",MAX(CG$5:CG46)+1)</f>
        <v/>
      </c>
      <c r="CH47" s="316" t="str">
        <f ca="1">IFERROR(INDEX($AJ$54:$AJ$65, ROWS($CH$4:CH45)), IFERROR(INDEX($AN$54:$AN$65, ROWS($CH$4:CH45)-ROWS($AJ$54:$AJ$65)), IFERROR(INDEX($AR$54:$AR$65, ROWS($CH$4:CH45)-ROWS($AJ$54:$AJ$65)-ROWS($AN$54:$AN$65)),IFERROR(INDEX($AV$54:$AV$65, ROWS($CH$4:CH45)-ROWS($AJ$54:$AJ$65)-ROWS($AN$54:$AN$65)-ROWS($AR$54:$AR$65)),IFERROR(INDEX($AZ$54:$AZ$65, ROWS($CH$4:CH45)-ROWS($AJ$54:$AJ$65)-ROWS($AN$54:$AN$65)-ROWS($AR$54:$AR$65)-ROWS($AV$54:$AV$65)),IFERROR(INDEX($BD$54:$BD$65, ROWS($CH$4:CH45)-ROWS($AJ$54:$AJ$65)-ROWS($AN$54:$AN$65)-ROWS($AR$54:$AR$65)-ROWS($AV$54:$AV$65)-ROWS($AZ$54:$AZ$65)),IFERROR(INDEX($BH$54:$BH$65, ROWS($CH$4:CH45)-ROWS($AJ$54:$AJ$65)-ROWS($AN$54:$AN$65)-ROWS($AR$54:$AR$65)-ROWS($AV$54:$AV$65)-ROWS($AZ$54:$AZ$65)-ROWS($BD$54:$BD$65)), "")))))))</f>
        <v/>
      </c>
      <c r="CI47" s="316" t="str">
        <f t="shared" ca="1" si="39"/>
        <v/>
      </c>
      <c r="CJ47" s="316" t="str">
        <f ca="1">IF(OR(CK47="",CK47=0),"",MAX(CJ$5:CJ46)+1)</f>
        <v/>
      </c>
      <c r="CK47" s="316" t="str">
        <f ca="1">IFERROR(INDEX($AK$54:$AK$65, ROWS($CK$4:CK45)), IFERROR(INDEX($AO$54:$AO$65, ROWS($CK$4:CK45)-ROWS($AK$54:$AK$65)), IFERROR(INDEX($AS$54:$AS$65, ROWS($CK$4:CK45)-ROWS($AK$54:$AK$65)-ROWS($AO$54:$AO$65)),IFERROR(INDEX($AW$54:$AW$65, ROWS($CK$4:CK45)-ROWS($AK$54:$AK$65)-ROWS($AO$54:$AO$65)-ROWS($AS$54:$AS$65)),IFERROR(INDEX($BA$54:$BA$65, ROWS($CK$4:CK45)-ROWS($AK$54:$AK$65)-ROWS($AO$54:$AO$65)-ROWS($AS$54:$AS$65)-ROWS($AW$54:$AW$65)),IFERROR(INDEX($BE$54:$BE$65, ROWS($CK$4:CK45)-ROWS($AK$54:$AK$65)-ROWS($AO$54:$AO$65)-ROWS($AS$54:$AS$65)-ROWS($AW$54:$AW$65)-ROWS($BA$54:$BA$65)),IFERROR(INDEX($BI$54:$BI$65, ROWS($CK$4:CK45)-ROWS($AK$54:$AK$65)-ROWS($AO$54:$AO$65)-ROWS($AS$54:$AS$65)-ROWS($AW$54:$AW$65)-ROWS($BA$54:$BA$65)-ROWS($BE$54:$BE$65)), "")))))))</f>
        <v/>
      </c>
      <c r="CL47" s="316" t="str">
        <f t="shared" ca="1" si="40"/>
        <v/>
      </c>
      <c r="CM47" s="413" t="str">
        <f t="shared" ca="1" si="41"/>
        <v/>
      </c>
      <c r="CN47" s="412" t="str">
        <f>IF(OR(CO47="",CO47=0),"",MAX(CN$5:CN46)+1)</f>
        <v/>
      </c>
      <c r="CO47" s="316">
        <f>IFERROR(INDEX($AJ$70:$AJ$81, ROWS($CO$4:CO45)), IFERROR(INDEX($AN$70:$AN$81, ROWS($CO$4:CO45)-ROWS($AJ$70:$AJ$81)), IFERROR(INDEX($AR$70:$AR$81, ROWS($CO$4:CO45)-ROWS($AJ$70:$AJ$81)-ROWS($AN$70:$AN$81)),IFERROR(INDEX($AV$70:$AV$81, ROWS($CO$4:CO45)-ROWS($AJ$70:$AJ$81)-ROWS($AN$70:$AN$81)-ROWS($AR$70:$AR$81)),IFERROR(INDEX($AZ$70:$AZ$81, ROWS($CO$4:CO45)-ROWS($AJ$70:$AJ$81)-ROWS($AN$70:$AN$81)-ROWS($AR$70:$AR$81)-ROWS($AV$70:$AV$81)),IFERROR(INDEX($BD$70:$BD$81, ROWS($CO$4:CO45)-ROWS($AJ$70:$AJ$81)-ROWS($AN$70:$AN$81)-ROWS($AR$70:$AR$81)-ROWS($AV$70:$AV$81)-ROWS($AZ$70:$AZ$81)),IFERROR(INDEX($BH$70:$BH$81, ROWS($CO$4:CO45)-ROWS($AJ$70:$AJ$81)-ROWS($AN$70:$AN$81)-ROWS($AR$70:$AR$81)-ROWS($AV$70:$AV$81)-ROWS($AZ$70:$AZ$81)-ROWS($BD$70:$BD$81)), "")))))))</f>
        <v>0</v>
      </c>
      <c r="CP47" s="316" t="str">
        <f t="shared" ca="1" si="42"/>
        <v/>
      </c>
      <c r="CQ47" s="316" t="str">
        <f>IF(OR(CR47="",CR47=0),"",MAX(CQ$5:CQ46)+1)</f>
        <v/>
      </c>
      <c r="CR47" s="316">
        <f>IFERROR(INDEX($AK$70:$AK$81, ROWS($CR$4:CR45)), IFERROR(INDEX($AO$70:$AO$81, ROWS($CR$4:CR45)-ROWS($AK$70:$AK$81)), IFERROR(INDEX($AS$70:$AS$81, ROWS($CR$4:CR45)-ROWS($AK$70:$AK$81)-ROWS($AO$70:$AO$81)),IFERROR(INDEX($AW$70:$AW$81, ROWS($CR$4:CR45)-ROWS($AK$70:$AK$81)-ROWS($AO$70:$AO$81)-ROWS($AS$70:$AS$81)),IFERROR(INDEX($BA$70:$BA$81, ROWS($CR$4:CR45)-ROWS($AK$70:$AK$81)-ROWS($AO$70:$AO$81)-ROWS($AS$70:$AS$81)-ROWS($AW$70:$AW$81)),IFERROR(INDEX($BE$70:$BE$81, ROWS($CR$4:CR45)-ROWS($AK$70:$AK$81)-ROWS($AO$70:$AO$81)-ROWS($AS$70:$AS$81)-ROWS($AW$70:$AW$81)-ROWS($BA$70:$BA$81)),IFERROR(INDEX($BI$70:$BI$81, ROWS($CR$4:CR45)-ROWS($AK$70:$AK$81)-ROWS($AO$70:$AO$81)-ROWS($AS$70:$AS$81)-ROWS($AW$70:$AW$81)-ROWS($BA$70:$BA$81)-ROWS($BE$70:$BE$81)), "")))))))</f>
        <v>0</v>
      </c>
      <c r="CS47" s="316" t="str">
        <f t="shared" ca="1" si="43"/>
        <v/>
      </c>
      <c r="CT47" s="413" t="str">
        <f t="shared" ca="1" si="44"/>
        <v/>
      </c>
      <c r="CU47" s="412" t="str">
        <f>IF(OR(CV47="",CV47=0),"",MAX(CU$5:CU46)+1)</f>
        <v/>
      </c>
      <c r="CV47" s="316" t="str">
        <f>IFERROR(INDEX($AJ$86:$AJ$97, ROWS($CV$4:CV45)), IFERROR(INDEX($AN$86:$AN$97, ROWS($CV$4:CV45)-ROWS($AJ$86:$AJ$97)), ""))</f>
        <v/>
      </c>
      <c r="CW47" s="316" t="str">
        <f t="shared" si="45"/>
        <v/>
      </c>
      <c r="CX47" s="316" t="str">
        <f>IF(OR(CY47="",CY47=0),"",MAX(CX$5:CX46)+1)</f>
        <v/>
      </c>
      <c r="CY47" s="316" t="str">
        <f>IFERROR(INDEX($AK$86:$AK$97, ROWS($CY$4:CY45)), IFERROR(INDEX($AO$86:$AO$97, ROWS($CY$4:CY45)-ROWS($AK$86:$AK$97)), ""))</f>
        <v/>
      </c>
      <c r="CZ47" s="316" t="str">
        <f t="shared" si="46"/>
        <v/>
      </c>
      <c r="DA47" s="413" t="str">
        <f t="shared" si="47"/>
        <v/>
      </c>
      <c r="DC47" s="438">
        <f ca="1">IF(OR(DD47="",DD47=0),"",MAX(DC$45:DC46)+1)</f>
        <v>2</v>
      </c>
      <c r="DD47" s="434" t="str">
        <f t="shared" ref="DD47:DD63" ca="1" si="130">IF(CB7="","",IF(NOT(CF7="Income"),CB7,""))</f>
        <v>D. Store Card 2</v>
      </c>
      <c r="DE47" s="413">
        <f t="shared" ref="DE47:DE63" ca="1" si="131">IF(CE7="","",IF(NOT(CF7="Income"),CE7,""))</f>
        <v>30</v>
      </c>
      <c r="DF47" s="431" t="str">
        <f ca="1">IF(OR(DG47="",DG47=0),"",MAX(DF$45:DF46)+1)</f>
        <v/>
      </c>
      <c r="DG47" s="412" t="str">
        <f t="shared" ref="DG47:DG63" ca="1" si="132">IF(CB7="","",IF(CF7="Income",CB7,""))</f>
        <v/>
      </c>
      <c r="DH47" s="413" t="str">
        <f t="shared" ref="DH47:DH63" ca="1" si="133">IF(CB7="","",IF(CF7="Income",CE7,""))</f>
        <v/>
      </c>
      <c r="DI47" s="412" t="str">
        <f t="shared" ref="DI47:DI63" ca="1" si="134">IFERROR(INDEX($DD$46:$DD$63,MATCH(ROW()-ROW($DI$45),$DC$46:$DC$63,0)),"")</f>
        <v>D. Store Card 2</v>
      </c>
      <c r="DJ47" s="413">
        <f t="shared" ref="DJ47:DJ63" ca="1" si="135">IFERROR(INDEX($DE$46:$DE$63,MATCH(ROW()-ROW($DI$45),$DC$46:$DC$63,0)),"")</f>
        <v>30</v>
      </c>
      <c r="DK47" s="412" t="str">
        <f t="shared" ref="DK47:DK63" ca="1" si="136">IFERROR(INDEX($DG$46:$DG$63,MATCH(ROW()-ROW($DK$45),$DF$46:$DF$63,0)),"")</f>
        <v>Paycheck 2</v>
      </c>
      <c r="DL47" s="413">
        <f t="shared" ref="DL47:DL63" ca="1" si="137">IFERROR(INDEX($DH$46:$DH$63,MATCH(ROW()-ROW($DK$45),$DF$46:$DF$63,0)),"")</f>
        <v>400</v>
      </c>
      <c r="DM47" s="292"/>
      <c r="DN47" s="425" t="str">
        <f ca="1">IF(DI49="","",CONCATENATE(DI49," - ",DJ49))</f>
        <v>Car Payment 2 - 200</v>
      </c>
      <c r="DO47" s="295" t="str">
        <f ca="1">IF(DI50="","",CONCATENATE(DI50," - ",DJ50))</f>
        <v>Groceries - 125</v>
      </c>
      <c r="DP47" s="295" t="str">
        <f ca="1">IF(DI51="","",CONCATENATE(DI51," - ",DJ51))</f>
        <v>Audible - 14.95</v>
      </c>
      <c r="DQ47" s="425" t="str">
        <f ca="1">IF(DK49="","",CONCATENATE(DK49," - ",DL49))</f>
        <v/>
      </c>
      <c r="DR47" s="295" t="str">
        <f ca="1">IF(DK50="","",CONCATENATE(DK50," - ",DL50))</f>
        <v/>
      </c>
      <c r="DS47" s="426" t="str">
        <f ca="1">IF(DK51="","",CONCATENATE(DK51," - ",DL51))</f>
        <v/>
      </c>
    </row>
    <row r="48" spans="1:123" x14ac:dyDescent="0.3">
      <c r="P48" s="1177"/>
      <c r="Q48" s="1178"/>
      <c r="R48" s="453"/>
      <c r="S48" s="402"/>
      <c r="T48"/>
      <c r="U48" s="1177"/>
      <c r="V48" s="1178"/>
      <c r="W48" s="453"/>
      <c r="X48" s="402"/>
      <c r="AC48" s="358">
        <f>IF('Data Entry'!H30="","",'Data Entry'!H30)</f>
        <v>1</v>
      </c>
      <c r="AD48" s="356" t="str">
        <f>IF('Data Entry'!G30="","",'Data Entry'!G30)</f>
        <v>Bank Loan 1</v>
      </c>
      <c r="AE48" s="357">
        <f>IF('Data Entry'!J30="","",'Data Entry'!J30)</f>
        <v>120</v>
      </c>
      <c r="AF48" s="402">
        <f>IF('Data Entry'!I30="","",'Data Entry'!I30)</f>
        <v>5000</v>
      </c>
      <c r="AI48" s="308" t="str">
        <f t="shared" ca="1" si="123"/>
        <v/>
      </c>
      <c r="AJ48" s="305" t="str">
        <f t="shared" ca="1" si="102"/>
        <v/>
      </c>
      <c r="AK48" s="293" t="str">
        <f t="shared" ca="1" si="103"/>
        <v/>
      </c>
      <c r="AL48" s="303" t="str">
        <f t="shared" ca="1" si="104"/>
        <v/>
      </c>
      <c r="AM48" s="308" t="str">
        <f t="shared" ca="1" si="124"/>
        <v/>
      </c>
      <c r="AN48" s="293" t="str">
        <f t="shared" ca="1" si="105"/>
        <v/>
      </c>
      <c r="AO48" s="293" t="str">
        <f t="shared" ca="1" si="106"/>
        <v/>
      </c>
      <c r="AP48" s="303" t="str">
        <f t="shared" ca="1" si="107"/>
        <v/>
      </c>
      <c r="AQ48" s="308" t="str">
        <f t="shared" ca="1" si="125"/>
        <v/>
      </c>
      <c r="AR48" s="293" t="str">
        <f t="shared" ca="1" si="108"/>
        <v/>
      </c>
      <c r="AS48" s="293" t="str">
        <f t="shared" ca="1" si="109"/>
        <v/>
      </c>
      <c r="AT48" s="303" t="str">
        <f t="shared" ca="1" si="110"/>
        <v/>
      </c>
      <c r="AU48" s="308" t="str">
        <f t="shared" ca="1" si="126"/>
        <v/>
      </c>
      <c r="AV48" s="293" t="str">
        <f t="shared" ca="1" si="111"/>
        <v/>
      </c>
      <c r="AW48" s="293" t="str">
        <f t="shared" ca="1" si="112"/>
        <v/>
      </c>
      <c r="AX48" s="303" t="str">
        <f t="shared" ca="1" si="113"/>
        <v/>
      </c>
      <c r="AY48" s="308" t="str">
        <f t="shared" ca="1" si="127"/>
        <v/>
      </c>
      <c r="AZ48" s="293" t="str">
        <f t="shared" ca="1" si="114"/>
        <v/>
      </c>
      <c r="BA48" s="293" t="str">
        <f t="shared" ca="1" si="115"/>
        <v/>
      </c>
      <c r="BB48" s="303" t="str">
        <f t="shared" ca="1" si="116"/>
        <v/>
      </c>
      <c r="BC48" s="308" t="str">
        <f t="shared" ca="1" si="128"/>
        <v/>
      </c>
      <c r="BD48" s="293" t="str">
        <f t="shared" ca="1" si="117"/>
        <v/>
      </c>
      <c r="BE48" s="293" t="str">
        <f t="shared" ca="1" si="118"/>
        <v/>
      </c>
      <c r="BF48" s="303" t="str">
        <f t="shared" ca="1" si="119"/>
        <v/>
      </c>
      <c r="BG48" s="308" t="str">
        <f t="shared" ca="1" si="129"/>
        <v/>
      </c>
      <c r="BH48" s="293" t="str">
        <f t="shared" ca="1" si="120"/>
        <v/>
      </c>
      <c r="BI48" s="293" t="str">
        <f t="shared" ca="1" si="121"/>
        <v/>
      </c>
      <c r="BJ48" s="303" t="str">
        <f t="shared" ca="1" si="122"/>
        <v/>
      </c>
      <c r="BL48" s="412" t="str">
        <f ca="1">IF(OR(BM48="",BM48=0),"",MAX(BL$5:BL47)+1)</f>
        <v/>
      </c>
      <c r="BM48" s="316" t="str">
        <f ca="1">IFERROR(INDEX($AJ$6:$AJ$17, ROWS(BM$4:$BM46)), IFERROR(INDEX($AN$6:$AN$17, ROWS(BM$4:$BM46)-ROWS($AJ$6:$AJ$17)), IFERROR(INDEX($AR$6:$AR$17, ROWS(BM$4:$BM46)-ROWS($AJ$6:$AJ$17)-ROWS($AN$6:$AN$17)),IFERROR(INDEX($AV$6:$AV$17, ROWS(BM$4:$BM46)-ROWS($AJ$6:$AJ$17)-ROWS($AN$6:$AN$17)-ROWS($AR$6:$AR$17)),IFERROR(INDEX($AZ$6:$AZ$17, ROWS(BM$4:$BM46)-ROWS($AJ$6:$AJ$17)-ROWS($AN$6:$AN$17)-ROWS($AR$6:$AR$17)-ROWS($AV$6:$AV$17)),IFERROR(INDEX($BD$6:$BD$17, ROWS(BM$4:$BM46)-ROWS($AJ$6:$AJ$17)-ROWS($AN$6:$AN$17)-ROWS($AR$6:$AR$17)-ROWS($AV$6:$AV$17)-ROWS($AZ$6:$AZ$17)),IFERROR(INDEX($BH$6:$BH$17, ROWS(BM$4:$BM46)-ROWS($AJ$6:$AJ$17)-ROWS($AN$6:$AN$17)-ROWS($AR$6:$AR$17)-ROWS($AV$6:$AV$17)-ROWS($AZ$6:$AZ$17)-ROWS($BD$6:$BD$17)), "")))))))</f>
        <v/>
      </c>
      <c r="BN48" s="316" t="str">
        <f t="shared" ca="1" si="30"/>
        <v/>
      </c>
      <c r="BO48" s="316" t="str">
        <f ca="1">IF(OR(BP48="",BP48=0),"",MAX(BO$5:BO47)+1)</f>
        <v/>
      </c>
      <c r="BP48" s="316" t="str">
        <f ca="1">IFERROR(INDEX($AK$6:$AK$17, ROWS($BP$4:BP46)), IFERROR(INDEX($AO$6:$AO$17, ROWS($BP$4:BP46)-ROWS($AK$6:$AK$17)), IFERROR(INDEX($AS$6:$AS$17, ROWS($BP$4:BP46)-ROWS($AK$6:$AK$17)-ROWS($AO$6:$AO$17)),IFERROR(INDEX($AW$6:$AW$17, ROWS($BP$4:BP46)-ROWS($AK$6:$AK$17)-ROWS($AO$6:$AO$17)-ROWS($AS$6:$AS$17)),IFERROR(INDEX($BA$6:$BA$17, ROWS($BP$4:BP46)-ROWS($AK$6:$AK$17)-ROWS($AO$6:$AO$17)-ROWS($AS$6:$AS$17)-ROWS($AW$6:$AW$17)),IFERROR(INDEX($BE$6:$BE$17, ROWS($BP$4:BP46)-ROWS($AK$6:$AK$17)-ROWS($AO$6:$AO$17)-ROWS($AS$6:$AS$17)-ROWS($AW$6:$AW$17)-ROWS($BA$6:$BA$17)),IFERROR(INDEX($BI$6:$BI$17, ROWS($BP$4:BP46)-ROWS($AK$6:$AK$17)-ROWS($AO$6:$AO$17)-ROWS($AS$6:$AS$17)-ROWS($AW$6:$AW$17)-ROWS($BA$6:$BA$17)-ROWS($BE$6:$BE$17)), "")))))))</f>
        <v/>
      </c>
      <c r="BQ48" s="316" t="str">
        <f t="shared" ca="1" si="31"/>
        <v/>
      </c>
      <c r="BR48" s="413" t="str">
        <f t="shared" ca="1" si="32"/>
        <v/>
      </c>
      <c r="BS48" s="412" t="str">
        <f ca="1">IF(OR(BT48="",BT48=0),"",MAX(BS$5:BS47)+1)</f>
        <v/>
      </c>
      <c r="BT48" s="316" t="str">
        <f ca="1">IFERROR(INDEX($AJ$22:$AJ$33, ROWS($BT$4:BT46)), IFERROR(INDEX($AN$22:$AN$33, ROWS($BT$4:BT46)-ROWS($AJ$22:$AJ$33)), IFERROR(INDEX($AR$22:$AR$33, ROWS($BT$4:BT46)-ROWS($AJ$22:$AJ$33)-ROWS($AN$22:$AN$33)),IFERROR(INDEX($AV$22:$AV$33, ROWS($BT$4:BT46)-ROWS($AJ$22:$AJ$33)-ROWS($AN$22:$AN$33)-ROWS($AR$22:$AR$33)),IFERROR(INDEX($AZ$22:$AZ$33, ROWS($BT$4:BT46)-ROWS($AJ$22:$AJ$33)-ROWS($AN$22:$AN$33)-ROWS($AR$22:$AR$33)-ROWS($AV$22:$AV$33)),IFERROR(INDEX($BD$22:$BD$33, ROWS($BT$4:BT46)-ROWS($AJ$22:$AJ$33)-ROWS($AN$22:$AN$33)-ROWS($AR$22:$AR$33)-ROWS($AV$22:$AV$33)-ROWS($AZ$22:$AZ$33)),IFERROR(INDEX($BH$22:$BH$33, ROWS($BT$4:BT46)-ROWS($AJ$22:$AJ$33)-ROWS($AN$22:$AN$33)-ROWS($AR$22:$AR$33)-ROWS($AV$22:$AV$33)-ROWS($AZ$22:$AZ$33)-ROWS($BD$22:$BD$33)), "")))))))</f>
        <v/>
      </c>
      <c r="BU48" s="316" t="str">
        <f t="shared" ca="1" si="33"/>
        <v/>
      </c>
      <c r="BV48" s="316" t="str">
        <f ca="1">IF(OR(BW48="",BW48=0),"",MAX(BV$5:BV47)+1)</f>
        <v/>
      </c>
      <c r="BW48" s="316" t="str">
        <f ca="1">IFERROR(INDEX($AK$22:$AK$33, ROWS($BW$4:BW46)), IFERROR(INDEX($AO$22:$AO$33, ROWS($BW$4:BW46)-ROWS($AK$22:$AK$33)), IFERROR(INDEX($AS$22:$AS$33, ROWS($BW$4:BW46)-ROWS($AK$22:$AK$33)-ROWS($AO$22:$AO$33)),IFERROR(INDEX($AW$22:$AW$33, ROWS($BW$4:BW46)-ROWS($AK$22:$AK$33)-ROWS($AO$22:$AO$33)-ROWS($AS$22:$AS$33)),IFERROR(INDEX($BA$22:$BA$33, ROWS($BW$4:BW46)-ROWS($AK$22:$AK$33)-ROWS($AO$22:$AO$33)-ROWS($AS$22:$AS$33)-ROWS($AW$22:$AW$33)),IFERROR(INDEX($BE$22:$BE$33, ROWS($BW$4:BW46)-ROWS($AK$22:$AK$33)-ROWS($AO$22:$AO$33)-ROWS($AS$22:$AS$33)-ROWS($AW$22:$AW$33)-ROWS($BA$22:$BA$33)),IFERROR(INDEX($BI$22:$BI$33, ROWS($BW$4:BW46)-ROWS($AK$22:$AK$33)-ROWS($AO$22:$AO$33)-ROWS($AS$22:$AS$33)-ROWS($AW$22:$AW$33)-ROWS($BA$22:$BA$33)-ROWS($BE$22:$BE$33)), "")))))))</f>
        <v/>
      </c>
      <c r="BX48" s="316" t="str">
        <f t="shared" ca="1" si="34"/>
        <v/>
      </c>
      <c r="BY48" s="413" t="str">
        <f t="shared" ca="1" si="35"/>
        <v/>
      </c>
      <c r="BZ48" s="412" t="str">
        <f ca="1">IF(OR(CA48="",CA48=0),"",MAX(BZ$5:BZ47)+1)</f>
        <v/>
      </c>
      <c r="CA48" s="316" t="str">
        <f ca="1">IFERROR(INDEX($AJ$38:$AJ$49, ROWS($CA$4:CA46)), IFERROR(INDEX($AN$38:$AN$49, ROWS($CA$4:CA46)-ROWS($AJ$38:$AJ$49)), IFERROR(INDEX($AR$38:$AR$49, ROWS($CA$4:CA46)-ROWS($AJ$38:$AJ$49)-ROWS($AN$38:$AN$49)),IFERROR(INDEX($AV$38:$AV$49, ROWS($CA$4:CA46)-ROWS($AJ$38:$AJ$49)-ROWS($AN$38:$AN$49)-ROWS($AR$38:$AR$49)),IFERROR(INDEX($AZ$38:$AZ$49, ROWS($CA$4:CA46)-ROWS($AJ$38:$AJ$49)-ROWS($AN$38:$AN$49)-ROWS($AR$38:$AR$49)-ROWS($AV$38:$AV$49)),IFERROR(INDEX($BD$38:$BD$49, ROWS($CA$4:CA46)-ROWS($AJ$38:$AJ$49)-ROWS($AN$38:$AN$49)-ROWS($AR$38:$AR$49)-ROWS($AV$38:$AV$49)-ROWS($AZ$38:$AZ$49)),IFERROR(INDEX($BH$38:$BH$49, ROWS($CA$4:CA46)-ROWS($AJ$38:$AJ$49)-ROWS($AN$38:$AN$49)-ROWS($AR$38:$AR$49)-ROWS($AV$38:$AV$49)-ROWS($AZ$38:$AZ$49)-ROWS($BD$38:$BD$49)), "")))))))</f>
        <v/>
      </c>
      <c r="CB48" s="316" t="str">
        <f t="shared" ca="1" si="36"/>
        <v/>
      </c>
      <c r="CC48" s="316" t="str">
        <f ca="1">IF(OR(CD48="",CD48=0),"",MAX(CC$5:CC47)+1)</f>
        <v/>
      </c>
      <c r="CD48" s="316" t="str">
        <f ca="1">IFERROR(INDEX($AK$38:$AK$49, ROWS($CD$4:CD46)), IFERROR(INDEX($AO$38:$AO$49, ROWS($CD$4:CD46)-ROWS($AK$38:$AK$49)), IFERROR(INDEX($AS$38:$AS$49, ROWS($CD$4:CD46)-ROWS($AK$38:$AK$49)-ROWS($AO$38:$AO$49)),IFERROR(INDEX($AW$38:$AW$49, ROWS($CD$4:CD46)-ROWS($AK$38:$AK$49)-ROWS($AO$38:$AO$49)-ROWS($AS$38:$AS$49)),IFERROR(INDEX($BA$38:$BA$49, ROWS($CD$4:CD46)-ROWS($AK$38:$AK$49)-ROWS($AO$38:$AO$49)-ROWS($AS$38:$AS$49)-ROWS($AW$38:$AW$49)),IFERROR(INDEX($BE$38:$BE$49, ROWS($CD$4:CD46)-ROWS($AK$38:$AK$49)-ROWS($AO$38:$AO$49)-ROWS($AS$38:$AS$49)-ROWS($AW$38:$AW$49)-ROWS($BA$38:$BA$49)),IFERROR(INDEX($BI$38:$BI$49, ROWS($CD$4:CD46)-ROWS($AK$38:$AK$49)-ROWS($AO$38:$AO$49)-ROWS($AS$38:$AS$49)-ROWS($AW$38:$AW$49)-ROWS($BA$38:$BA$49)-ROWS($BE$38:$BE$49)), "")))))))</f>
        <v/>
      </c>
      <c r="CE48" s="316" t="str">
        <f t="shared" ca="1" si="37"/>
        <v/>
      </c>
      <c r="CF48" s="413" t="str">
        <f t="shared" ca="1" si="38"/>
        <v/>
      </c>
      <c r="CG48" s="412" t="str">
        <f ca="1">IF(OR(CH48="",CH48=0),"",MAX(CG$5:CG47)+1)</f>
        <v/>
      </c>
      <c r="CH48" s="316" t="str">
        <f ca="1">IFERROR(INDEX($AJ$54:$AJ$65, ROWS($CH$4:CH46)), IFERROR(INDEX($AN$54:$AN$65, ROWS($CH$4:CH46)-ROWS($AJ$54:$AJ$65)), IFERROR(INDEX($AR$54:$AR$65, ROWS($CH$4:CH46)-ROWS($AJ$54:$AJ$65)-ROWS($AN$54:$AN$65)),IFERROR(INDEX($AV$54:$AV$65, ROWS($CH$4:CH46)-ROWS($AJ$54:$AJ$65)-ROWS($AN$54:$AN$65)-ROWS($AR$54:$AR$65)),IFERROR(INDEX($AZ$54:$AZ$65, ROWS($CH$4:CH46)-ROWS($AJ$54:$AJ$65)-ROWS($AN$54:$AN$65)-ROWS($AR$54:$AR$65)-ROWS($AV$54:$AV$65)),IFERROR(INDEX($BD$54:$BD$65, ROWS($CH$4:CH46)-ROWS($AJ$54:$AJ$65)-ROWS($AN$54:$AN$65)-ROWS($AR$54:$AR$65)-ROWS($AV$54:$AV$65)-ROWS($AZ$54:$AZ$65)),IFERROR(INDEX($BH$54:$BH$65, ROWS($CH$4:CH46)-ROWS($AJ$54:$AJ$65)-ROWS($AN$54:$AN$65)-ROWS($AR$54:$AR$65)-ROWS($AV$54:$AV$65)-ROWS($AZ$54:$AZ$65)-ROWS($BD$54:$BD$65)), "")))))))</f>
        <v/>
      </c>
      <c r="CI48" s="316" t="str">
        <f t="shared" ca="1" si="39"/>
        <v/>
      </c>
      <c r="CJ48" s="316" t="str">
        <f ca="1">IF(OR(CK48="",CK48=0),"",MAX(CJ$5:CJ47)+1)</f>
        <v/>
      </c>
      <c r="CK48" s="316" t="str">
        <f ca="1">IFERROR(INDEX($AK$54:$AK$65, ROWS($CK$4:CK46)), IFERROR(INDEX($AO$54:$AO$65, ROWS($CK$4:CK46)-ROWS($AK$54:$AK$65)), IFERROR(INDEX($AS$54:$AS$65, ROWS($CK$4:CK46)-ROWS($AK$54:$AK$65)-ROWS($AO$54:$AO$65)),IFERROR(INDEX($AW$54:$AW$65, ROWS($CK$4:CK46)-ROWS($AK$54:$AK$65)-ROWS($AO$54:$AO$65)-ROWS($AS$54:$AS$65)),IFERROR(INDEX($BA$54:$BA$65, ROWS($CK$4:CK46)-ROWS($AK$54:$AK$65)-ROWS($AO$54:$AO$65)-ROWS($AS$54:$AS$65)-ROWS($AW$54:$AW$65)),IFERROR(INDEX($BE$54:$BE$65, ROWS($CK$4:CK46)-ROWS($AK$54:$AK$65)-ROWS($AO$54:$AO$65)-ROWS($AS$54:$AS$65)-ROWS($AW$54:$AW$65)-ROWS($BA$54:$BA$65)),IFERROR(INDEX($BI$54:$BI$65, ROWS($CK$4:CK46)-ROWS($AK$54:$AK$65)-ROWS($AO$54:$AO$65)-ROWS($AS$54:$AS$65)-ROWS($AW$54:$AW$65)-ROWS($BA$54:$BA$65)-ROWS($BE$54:$BE$65)), "")))))))</f>
        <v/>
      </c>
      <c r="CL48" s="316" t="str">
        <f t="shared" ca="1" si="40"/>
        <v/>
      </c>
      <c r="CM48" s="413" t="str">
        <f t="shared" ca="1" si="41"/>
        <v/>
      </c>
      <c r="CN48" s="412" t="str">
        <f>IF(OR(CO48="",CO48=0),"",MAX(CN$5:CN47)+1)</f>
        <v/>
      </c>
      <c r="CO48" s="316">
        <f>IFERROR(INDEX($AJ$70:$AJ$81, ROWS($CO$4:CO46)), IFERROR(INDEX($AN$70:$AN$81, ROWS($CO$4:CO46)-ROWS($AJ$70:$AJ$81)), IFERROR(INDEX($AR$70:$AR$81, ROWS($CO$4:CO46)-ROWS($AJ$70:$AJ$81)-ROWS($AN$70:$AN$81)),IFERROR(INDEX($AV$70:$AV$81, ROWS($CO$4:CO46)-ROWS($AJ$70:$AJ$81)-ROWS($AN$70:$AN$81)-ROWS($AR$70:$AR$81)),IFERROR(INDEX($AZ$70:$AZ$81, ROWS($CO$4:CO46)-ROWS($AJ$70:$AJ$81)-ROWS($AN$70:$AN$81)-ROWS($AR$70:$AR$81)-ROWS($AV$70:$AV$81)),IFERROR(INDEX($BD$70:$BD$81, ROWS($CO$4:CO46)-ROWS($AJ$70:$AJ$81)-ROWS($AN$70:$AN$81)-ROWS($AR$70:$AR$81)-ROWS($AV$70:$AV$81)-ROWS($AZ$70:$AZ$81)),IFERROR(INDEX($BH$70:$BH$81, ROWS($CO$4:CO46)-ROWS($AJ$70:$AJ$81)-ROWS($AN$70:$AN$81)-ROWS($AR$70:$AR$81)-ROWS($AV$70:$AV$81)-ROWS($AZ$70:$AZ$81)-ROWS($BD$70:$BD$81)), "")))))))</f>
        <v>0</v>
      </c>
      <c r="CP48" s="316" t="str">
        <f t="shared" ca="1" si="42"/>
        <v/>
      </c>
      <c r="CQ48" s="316" t="str">
        <f>IF(OR(CR48="",CR48=0),"",MAX(CQ$5:CQ47)+1)</f>
        <v/>
      </c>
      <c r="CR48" s="316">
        <f>IFERROR(INDEX($AK$70:$AK$81, ROWS($CR$4:CR46)), IFERROR(INDEX($AO$70:$AO$81, ROWS($CR$4:CR46)-ROWS($AK$70:$AK$81)), IFERROR(INDEX($AS$70:$AS$81, ROWS($CR$4:CR46)-ROWS($AK$70:$AK$81)-ROWS($AO$70:$AO$81)),IFERROR(INDEX($AW$70:$AW$81, ROWS($CR$4:CR46)-ROWS($AK$70:$AK$81)-ROWS($AO$70:$AO$81)-ROWS($AS$70:$AS$81)),IFERROR(INDEX($BA$70:$BA$81, ROWS($CR$4:CR46)-ROWS($AK$70:$AK$81)-ROWS($AO$70:$AO$81)-ROWS($AS$70:$AS$81)-ROWS($AW$70:$AW$81)),IFERROR(INDEX($BE$70:$BE$81, ROWS($CR$4:CR46)-ROWS($AK$70:$AK$81)-ROWS($AO$70:$AO$81)-ROWS($AS$70:$AS$81)-ROWS($AW$70:$AW$81)-ROWS($BA$70:$BA$81)),IFERROR(INDEX($BI$70:$BI$81, ROWS($CR$4:CR46)-ROWS($AK$70:$AK$81)-ROWS($AO$70:$AO$81)-ROWS($AS$70:$AS$81)-ROWS($AW$70:$AW$81)-ROWS($BA$70:$BA$81)-ROWS($BE$70:$BE$81)), "")))))))</f>
        <v>0</v>
      </c>
      <c r="CS48" s="316" t="str">
        <f t="shared" ca="1" si="43"/>
        <v/>
      </c>
      <c r="CT48" s="413" t="str">
        <f t="shared" ca="1" si="44"/>
        <v/>
      </c>
      <c r="CU48" s="412" t="str">
        <f>IF(OR(CV48="",CV48=0),"",MAX(CU$5:CU47)+1)</f>
        <v/>
      </c>
      <c r="CV48" s="316" t="str">
        <f>IFERROR(INDEX($AJ$86:$AJ$97, ROWS($CV$4:CV46)), IFERROR(INDEX($AN$86:$AN$97, ROWS($CV$4:CV46)-ROWS($AJ$86:$AJ$97)), ""))</f>
        <v/>
      </c>
      <c r="CW48" s="316" t="str">
        <f t="shared" si="45"/>
        <v/>
      </c>
      <c r="CX48" s="316" t="str">
        <f>IF(OR(CY48="",CY48=0),"",MAX(CX$5:CX47)+1)</f>
        <v/>
      </c>
      <c r="CY48" s="316" t="str">
        <f>IFERROR(INDEX($AK$86:$AK$97, ROWS($CY$4:CY46)), IFERROR(INDEX($AO$86:$AO$97, ROWS($CY$4:CY46)-ROWS($AK$86:$AK$97)), ""))</f>
        <v/>
      </c>
      <c r="CZ48" s="316" t="str">
        <f t="shared" si="46"/>
        <v/>
      </c>
      <c r="DA48" s="413" t="str">
        <f t="shared" si="47"/>
        <v/>
      </c>
      <c r="DC48" s="438">
        <f ca="1">IF(OR(DD48="",DD48=0),"",MAX(DC$45:DC47)+1)</f>
        <v>3</v>
      </c>
      <c r="DD48" s="434" t="str">
        <f t="shared" ca="1" si="130"/>
        <v>Car Payment 1</v>
      </c>
      <c r="DE48" s="413">
        <f t="shared" ca="1" si="131"/>
        <v>350</v>
      </c>
      <c r="DF48" s="431" t="str">
        <f ca="1">IF(OR(DG48="",DG48=0),"",MAX(DF$45:DF47)+1)</f>
        <v/>
      </c>
      <c r="DG48" s="412" t="str">
        <f t="shared" ca="1" si="132"/>
        <v/>
      </c>
      <c r="DH48" s="413" t="str">
        <f t="shared" ca="1" si="133"/>
        <v/>
      </c>
      <c r="DI48" s="412" t="str">
        <f t="shared" ca="1" si="134"/>
        <v>Car Payment 1</v>
      </c>
      <c r="DJ48" s="413">
        <f t="shared" ca="1" si="135"/>
        <v>350</v>
      </c>
      <c r="DK48" s="412" t="str">
        <f t="shared" ca="1" si="136"/>
        <v/>
      </c>
      <c r="DL48" s="413" t="str">
        <f t="shared" ca="1" si="137"/>
        <v/>
      </c>
      <c r="DM48" s="292"/>
      <c r="DN48" s="425" t="str">
        <f ca="1">IF(DI52="","",CONCATENATE(DI52," - ",DJ52))</f>
        <v>Lawn Service - 50</v>
      </c>
      <c r="DO48" s="295" t="str">
        <f ca="1">IF(DI53="","",CONCATENATE(DI53," - ",DJ53))</f>
        <v>Cellular - 225</v>
      </c>
      <c r="DP48" s="295" t="str">
        <f ca="1">IF(DI54="","",CONCATENATE(DI54," - ",DJ54))</f>
        <v>Credit Card 2 - 60</v>
      </c>
      <c r="DQ48" s="425" t="str">
        <f ca="1">IF(DK52="","",CONCATENATE(DK52," - ",DL52))</f>
        <v/>
      </c>
      <c r="DR48" s="295" t="str">
        <f ca="1">IF(DK53="","",CONCATENATE(DK53," - ",DL53))</f>
        <v/>
      </c>
      <c r="DS48" s="426" t="str">
        <f ca="1">IF(DK54="","",CONCATENATE(DK54," - ",DL54))</f>
        <v/>
      </c>
    </row>
    <row r="49" spans="16:123" ht="15.75" thickBot="1" x14ac:dyDescent="0.35">
      <c r="P49" s="1177"/>
      <c r="Q49" s="1178"/>
      <c r="R49" s="453"/>
      <c r="S49" s="402"/>
      <c r="T49"/>
      <c r="U49" s="1177"/>
      <c r="V49" s="1178"/>
      <c r="W49" s="453"/>
      <c r="X49" s="402"/>
      <c r="AC49" s="358">
        <f>IF('Data Entry'!H31="","",'Data Entry'!H31)</f>
        <v>15</v>
      </c>
      <c r="AD49" s="356" t="str">
        <f>IF('Data Entry'!G31="","",'Data Entry'!G31)</f>
        <v>Car Payment 1</v>
      </c>
      <c r="AE49" s="357">
        <f>IF('Data Entry'!J31="","",'Data Entry'!J31)</f>
        <v>350</v>
      </c>
      <c r="AF49" s="402">
        <f>IF('Data Entry'!I31="","",'Data Entry'!I31)</f>
        <v>18000</v>
      </c>
      <c r="AI49" s="309" t="str">
        <f t="shared" ca="1" si="123"/>
        <v/>
      </c>
      <c r="AJ49" s="319" t="str">
        <f t="shared" ca="1" si="102"/>
        <v/>
      </c>
      <c r="AK49" s="310" t="str">
        <f t="shared" ca="1" si="103"/>
        <v/>
      </c>
      <c r="AL49" s="311" t="str">
        <f t="shared" ca="1" si="104"/>
        <v/>
      </c>
      <c r="AM49" s="309" t="str">
        <f t="shared" ca="1" si="124"/>
        <v/>
      </c>
      <c r="AN49" s="310" t="str">
        <f t="shared" ca="1" si="105"/>
        <v/>
      </c>
      <c r="AO49" s="310" t="str">
        <f t="shared" ca="1" si="106"/>
        <v/>
      </c>
      <c r="AP49" s="311" t="str">
        <f t="shared" ca="1" si="107"/>
        <v/>
      </c>
      <c r="AQ49" s="309" t="str">
        <f t="shared" ca="1" si="125"/>
        <v/>
      </c>
      <c r="AR49" s="310" t="str">
        <f t="shared" ca="1" si="108"/>
        <v/>
      </c>
      <c r="AS49" s="310" t="str">
        <f t="shared" ca="1" si="109"/>
        <v/>
      </c>
      <c r="AT49" s="311" t="str">
        <f t="shared" ca="1" si="110"/>
        <v/>
      </c>
      <c r="AU49" s="309" t="str">
        <f t="shared" ca="1" si="126"/>
        <v/>
      </c>
      <c r="AV49" s="310" t="str">
        <f t="shared" ca="1" si="111"/>
        <v/>
      </c>
      <c r="AW49" s="310" t="str">
        <f t="shared" ca="1" si="112"/>
        <v/>
      </c>
      <c r="AX49" s="311" t="str">
        <f t="shared" ca="1" si="113"/>
        <v/>
      </c>
      <c r="AY49" s="309" t="str">
        <f t="shared" ca="1" si="127"/>
        <v/>
      </c>
      <c r="AZ49" s="310" t="str">
        <f t="shared" ca="1" si="114"/>
        <v/>
      </c>
      <c r="BA49" s="310" t="str">
        <f t="shared" ca="1" si="115"/>
        <v/>
      </c>
      <c r="BB49" s="311" t="str">
        <f t="shared" ca="1" si="116"/>
        <v/>
      </c>
      <c r="BC49" s="309" t="str">
        <f t="shared" ca="1" si="128"/>
        <v/>
      </c>
      <c r="BD49" s="310" t="str">
        <f t="shared" ca="1" si="117"/>
        <v/>
      </c>
      <c r="BE49" s="310" t="str">
        <f t="shared" ca="1" si="118"/>
        <v/>
      </c>
      <c r="BF49" s="311" t="str">
        <f t="shared" ca="1" si="119"/>
        <v/>
      </c>
      <c r="BG49" s="309" t="str">
        <f t="shared" ca="1" si="129"/>
        <v/>
      </c>
      <c r="BH49" s="310" t="str">
        <f t="shared" ca="1" si="120"/>
        <v/>
      </c>
      <c r="BI49" s="310" t="str">
        <f t="shared" ca="1" si="121"/>
        <v/>
      </c>
      <c r="BJ49" s="311" t="str">
        <f t="shared" ca="1" si="122"/>
        <v/>
      </c>
      <c r="BL49" s="412" t="str">
        <f ca="1">IF(OR(BM49="",BM49=0),"",MAX(BL$5:BL48)+1)</f>
        <v/>
      </c>
      <c r="BM49" s="316" t="str">
        <f ca="1">IFERROR(INDEX($AJ$6:$AJ$17, ROWS(BM$4:$BM47)), IFERROR(INDEX($AN$6:$AN$17, ROWS(BM$4:$BM47)-ROWS($AJ$6:$AJ$17)), IFERROR(INDEX($AR$6:$AR$17, ROWS(BM$4:$BM47)-ROWS($AJ$6:$AJ$17)-ROWS($AN$6:$AN$17)),IFERROR(INDEX($AV$6:$AV$17, ROWS(BM$4:$BM47)-ROWS($AJ$6:$AJ$17)-ROWS($AN$6:$AN$17)-ROWS($AR$6:$AR$17)),IFERROR(INDEX($AZ$6:$AZ$17, ROWS(BM$4:$BM47)-ROWS($AJ$6:$AJ$17)-ROWS($AN$6:$AN$17)-ROWS($AR$6:$AR$17)-ROWS($AV$6:$AV$17)),IFERROR(INDEX($BD$6:$BD$17, ROWS(BM$4:$BM47)-ROWS($AJ$6:$AJ$17)-ROWS($AN$6:$AN$17)-ROWS($AR$6:$AR$17)-ROWS($AV$6:$AV$17)-ROWS($AZ$6:$AZ$17)),IFERROR(INDEX($BH$6:$BH$17, ROWS(BM$4:$BM47)-ROWS($AJ$6:$AJ$17)-ROWS($AN$6:$AN$17)-ROWS($AR$6:$AR$17)-ROWS($AV$6:$AV$17)-ROWS($AZ$6:$AZ$17)-ROWS($BD$6:$BD$17)), "")))))))</f>
        <v/>
      </c>
      <c r="BN49" s="316" t="str">
        <f t="shared" ca="1" si="30"/>
        <v/>
      </c>
      <c r="BO49" s="316" t="str">
        <f ca="1">IF(OR(BP49="",BP49=0),"",MAX(BO$5:BO48)+1)</f>
        <v/>
      </c>
      <c r="BP49" s="316" t="str">
        <f ca="1">IFERROR(INDEX($AK$6:$AK$17, ROWS($BP$4:BP47)), IFERROR(INDEX($AO$6:$AO$17, ROWS($BP$4:BP47)-ROWS($AK$6:$AK$17)), IFERROR(INDEX($AS$6:$AS$17, ROWS($BP$4:BP47)-ROWS($AK$6:$AK$17)-ROWS($AO$6:$AO$17)),IFERROR(INDEX($AW$6:$AW$17, ROWS($BP$4:BP47)-ROWS($AK$6:$AK$17)-ROWS($AO$6:$AO$17)-ROWS($AS$6:$AS$17)),IFERROR(INDEX($BA$6:$BA$17, ROWS($BP$4:BP47)-ROWS($AK$6:$AK$17)-ROWS($AO$6:$AO$17)-ROWS($AS$6:$AS$17)-ROWS($AW$6:$AW$17)),IFERROR(INDEX($BE$6:$BE$17, ROWS($BP$4:BP47)-ROWS($AK$6:$AK$17)-ROWS($AO$6:$AO$17)-ROWS($AS$6:$AS$17)-ROWS($AW$6:$AW$17)-ROWS($BA$6:$BA$17)),IFERROR(INDEX($BI$6:$BI$17, ROWS($BP$4:BP47)-ROWS($AK$6:$AK$17)-ROWS($AO$6:$AO$17)-ROWS($AS$6:$AS$17)-ROWS($AW$6:$AW$17)-ROWS($BA$6:$BA$17)-ROWS($BE$6:$BE$17)), "")))))))</f>
        <v/>
      </c>
      <c r="BQ49" s="316" t="str">
        <f t="shared" ca="1" si="31"/>
        <v/>
      </c>
      <c r="BR49" s="413" t="str">
        <f t="shared" ca="1" si="32"/>
        <v/>
      </c>
      <c r="BS49" s="412" t="str">
        <f ca="1">IF(OR(BT49="",BT49=0),"",MAX(BS$5:BS48)+1)</f>
        <v/>
      </c>
      <c r="BT49" s="316" t="str">
        <f ca="1">IFERROR(INDEX($AJ$22:$AJ$33, ROWS($BT$4:BT47)), IFERROR(INDEX($AN$22:$AN$33, ROWS($BT$4:BT47)-ROWS($AJ$22:$AJ$33)), IFERROR(INDEX($AR$22:$AR$33, ROWS($BT$4:BT47)-ROWS($AJ$22:$AJ$33)-ROWS($AN$22:$AN$33)),IFERROR(INDEX($AV$22:$AV$33, ROWS($BT$4:BT47)-ROWS($AJ$22:$AJ$33)-ROWS($AN$22:$AN$33)-ROWS($AR$22:$AR$33)),IFERROR(INDEX($AZ$22:$AZ$33, ROWS($BT$4:BT47)-ROWS($AJ$22:$AJ$33)-ROWS($AN$22:$AN$33)-ROWS($AR$22:$AR$33)-ROWS($AV$22:$AV$33)),IFERROR(INDEX($BD$22:$BD$33, ROWS($BT$4:BT47)-ROWS($AJ$22:$AJ$33)-ROWS($AN$22:$AN$33)-ROWS($AR$22:$AR$33)-ROWS($AV$22:$AV$33)-ROWS($AZ$22:$AZ$33)),IFERROR(INDEX($BH$22:$BH$33, ROWS($BT$4:BT47)-ROWS($AJ$22:$AJ$33)-ROWS($AN$22:$AN$33)-ROWS($AR$22:$AR$33)-ROWS($AV$22:$AV$33)-ROWS($AZ$22:$AZ$33)-ROWS($BD$22:$BD$33)), "")))))))</f>
        <v/>
      </c>
      <c r="BU49" s="316" t="str">
        <f t="shared" ca="1" si="33"/>
        <v/>
      </c>
      <c r="BV49" s="316" t="str">
        <f ca="1">IF(OR(BW49="",BW49=0),"",MAX(BV$5:BV48)+1)</f>
        <v/>
      </c>
      <c r="BW49" s="316" t="str">
        <f ca="1">IFERROR(INDEX($AK$22:$AK$33, ROWS($BW$4:BW47)), IFERROR(INDEX($AO$22:$AO$33, ROWS($BW$4:BW47)-ROWS($AK$22:$AK$33)), IFERROR(INDEX($AS$22:$AS$33, ROWS($BW$4:BW47)-ROWS($AK$22:$AK$33)-ROWS($AO$22:$AO$33)),IFERROR(INDEX($AW$22:$AW$33, ROWS($BW$4:BW47)-ROWS($AK$22:$AK$33)-ROWS($AO$22:$AO$33)-ROWS($AS$22:$AS$33)),IFERROR(INDEX($BA$22:$BA$33, ROWS($BW$4:BW47)-ROWS($AK$22:$AK$33)-ROWS($AO$22:$AO$33)-ROWS($AS$22:$AS$33)-ROWS($AW$22:$AW$33)),IFERROR(INDEX($BE$22:$BE$33, ROWS($BW$4:BW47)-ROWS($AK$22:$AK$33)-ROWS($AO$22:$AO$33)-ROWS($AS$22:$AS$33)-ROWS($AW$22:$AW$33)-ROWS($BA$22:$BA$33)),IFERROR(INDEX($BI$22:$BI$33, ROWS($BW$4:BW47)-ROWS($AK$22:$AK$33)-ROWS($AO$22:$AO$33)-ROWS($AS$22:$AS$33)-ROWS($AW$22:$AW$33)-ROWS($BA$22:$BA$33)-ROWS($BE$22:$BE$33)), "")))))))</f>
        <v/>
      </c>
      <c r="BX49" s="316" t="str">
        <f t="shared" ca="1" si="34"/>
        <v/>
      </c>
      <c r="BY49" s="413" t="str">
        <f t="shared" ca="1" si="35"/>
        <v/>
      </c>
      <c r="BZ49" s="412" t="str">
        <f ca="1">IF(OR(CA49="",CA49=0),"",MAX(BZ$5:BZ48)+1)</f>
        <v/>
      </c>
      <c r="CA49" s="316" t="str">
        <f ca="1">IFERROR(INDEX($AJ$38:$AJ$49, ROWS($CA$4:CA47)), IFERROR(INDEX($AN$38:$AN$49, ROWS($CA$4:CA47)-ROWS($AJ$38:$AJ$49)), IFERROR(INDEX($AR$38:$AR$49, ROWS($CA$4:CA47)-ROWS($AJ$38:$AJ$49)-ROWS($AN$38:$AN$49)),IFERROR(INDEX($AV$38:$AV$49, ROWS($CA$4:CA47)-ROWS($AJ$38:$AJ$49)-ROWS($AN$38:$AN$49)-ROWS($AR$38:$AR$49)),IFERROR(INDEX($AZ$38:$AZ$49, ROWS($CA$4:CA47)-ROWS($AJ$38:$AJ$49)-ROWS($AN$38:$AN$49)-ROWS($AR$38:$AR$49)-ROWS($AV$38:$AV$49)),IFERROR(INDEX($BD$38:$BD$49, ROWS($CA$4:CA47)-ROWS($AJ$38:$AJ$49)-ROWS($AN$38:$AN$49)-ROWS($AR$38:$AR$49)-ROWS($AV$38:$AV$49)-ROWS($AZ$38:$AZ$49)),IFERROR(INDEX($BH$38:$BH$49, ROWS($CA$4:CA47)-ROWS($AJ$38:$AJ$49)-ROWS($AN$38:$AN$49)-ROWS($AR$38:$AR$49)-ROWS($AV$38:$AV$49)-ROWS($AZ$38:$AZ$49)-ROWS($BD$38:$BD$49)), "")))))))</f>
        <v/>
      </c>
      <c r="CB49" s="316" t="str">
        <f t="shared" ca="1" si="36"/>
        <v/>
      </c>
      <c r="CC49" s="316" t="str">
        <f ca="1">IF(OR(CD49="",CD49=0),"",MAX(CC$5:CC48)+1)</f>
        <v/>
      </c>
      <c r="CD49" s="316" t="str">
        <f ca="1">IFERROR(INDEX($AK$38:$AK$49, ROWS($CD$4:CD47)), IFERROR(INDEX($AO$38:$AO$49, ROWS($CD$4:CD47)-ROWS($AK$38:$AK$49)), IFERROR(INDEX($AS$38:$AS$49, ROWS($CD$4:CD47)-ROWS($AK$38:$AK$49)-ROWS($AO$38:$AO$49)),IFERROR(INDEX($AW$38:$AW$49, ROWS($CD$4:CD47)-ROWS($AK$38:$AK$49)-ROWS($AO$38:$AO$49)-ROWS($AS$38:$AS$49)),IFERROR(INDEX($BA$38:$BA$49, ROWS($CD$4:CD47)-ROWS($AK$38:$AK$49)-ROWS($AO$38:$AO$49)-ROWS($AS$38:$AS$49)-ROWS($AW$38:$AW$49)),IFERROR(INDEX($BE$38:$BE$49, ROWS($CD$4:CD47)-ROWS($AK$38:$AK$49)-ROWS($AO$38:$AO$49)-ROWS($AS$38:$AS$49)-ROWS($AW$38:$AW$49)-ROWS($BA$38:$BA$49)),IFERROR(INDEX($BI$38:$BI$49, ROWS($CD$4:CD47)-ROWS($AK$38:$AK$49)-ROWS($AO$38:$AO$49)-ROWS($AS$38:$AS$49)-ROWS($AW$38:$AW$49)-ROWS($BA$38:$BA$49)-ROWS($BE$38:$BE$49)), "")))))))</f>
        <v/>
      </c>
      <c r="CE49" s="316" t="str">
        <f t="shared" ca="1" si="37"/>
        <v/>
      </c>
      <c r="CF49" s="413" t="str">
        <f t="shared" ca="1" si="38"/>
        <v/>
      </c>
      <c r="CG49" s="412" t="str">
        <f ca="1">IF(OR(CH49="",CH49=0),"",MAX(CG$5:CG48)+1)</f>
        <v/>
      </c>
      <c r="CH49" s="316" t="str">
        <f ca="1">IFERROR(INDEX($AJ$54:$AJ$65, ROWS($CH$4:CH47)), IFERROR(INDEX($AN$54:$AN$65, ROWS($CH$4:CH47)-ROWS($AJ$54:$AJ$65)), IFERROR(INDEX($AR$54:$AR$65, ROWS($CH$4:CH47)-ROWS($AJ$54:$AJ$65)-ROWS($AN$54:$AN$65)),IFERROR(INDEX($AV$54:$AV$65, ROWS($CH$4:CH47)-ROWS($AJ$54:$AJ$65)-ROWS($AN$54:$AN$65)-ROWS($AR$54:$AR$65)),IFERROR(INDEX($AZ$54:$AZ$65, ROWS($CH$4:CH47)-ROWS($AJ$54:$AJ$65)-ROWS($AN$54:$AN$65)-ROWS($AR$54:$AR$65)-ROWS($AV$54:$AV$65)),IFERROR(INDEX($BD$54:$BD$65, ROWS($CH$4:CH47)-ROWS($AJ$54:$AJ$65)-ROWS($AN$54:$AN$65)-ROWS($AR$54:$AR$65)-ROWS($AV$54:$AV$65)-ROWS($AZ$54:$AZ$65)),IFERROR(INDEX($BH$54:$BH$65, ROWS($CH$4:CH47)-ROWS($AJ$54:$AJ$65)-ROWS($AN$54:$AN$65)-ROWS($AR$54:$AR$65)-ROWS($AV$54:$AV$65)-ROWS($AZ$54:$AZ$65)-ROWS($BD$54:$BD$65)), "")))))))</f>
        <v/>
      </c>
      <c r="CI49" s="316" t="str">
        <f t="shared" ca="1" si="39"/>
        <v/>
      </c>
      <c r="CJ49" s="316" t="str">
        <f ca="1">IF(OR(CK49="",CK49=0),"",MAX(CJ$5:CJ48)+1)</f>
        <v/>
      </c>
      <c r="CK49" s="316" t="str">
        <f ca="1">IFERROR(INDEX($AK$54:$AK$65, ROWS($CK$4:CK47)), IFERROR(INDEX($AO$54:$AO$65, ROWS($CK$4:CK47)-ROWS($AK$54:$AK$65)), IFERROR(INDEX($AS$54:$AS$65, ROWS($CK$4:CK47)-ROWS($AK$54:$AK$65)-ROWS($AO$54:$AO$65)),IFERROR(INDEX($AW$54:$AW$65, ROWS($CK$4:CK47)-ROWS($AK$54:$AK$65)-ROWS($AO$54:$AO$65)-ROWS($AS$54:$AS$65)),IFERROR(INDEX($BA$54:$BA$65, ROWS($CK$4:CK47)-ROWS($AK$54:$AK$65)-ROWS($AO$54:$AO$65)-ROWS($AS$54:$AS$65)-ROWS($AW$54:$AW$65)),IFERROR(INDEX($BE$54:$BE$65, ROWS($CK$4:CK47)-ROWS($AK$54:$AK$65)-ROWS($AO$54:$AO$65)-ROWS($AS$54:$AS$65)-ROWS($AW$54:$AW$65)-ROWS($BA$54:$BA$65)),IFERROR(INDEX($BI$54:$BI$65, ROWS($CK$4:CK47)-ROWS($AK$54:$AK$65)-ROWS($AO$54:$AO$65)-ROWS($AS$54:$AS$65)-ROWS($AW$54:$AW$65)-ROWS($BA$54:$BA$65)-ROWS($BE$54:$BE$65)), "")))))))</f>
        <v/>
      </c>
      <c r="CL49" s="316" t="str">
        <f t="shared" ca="1" si="40"/>
        <v/>
      </c>
      <c r="CM49" s="413" t="str">
        <f t="shared" ca="1" si="41"/>
        <v/>
      </c>
      <c r="CN49" s="412" t="str">
        <f>IF(OR(CO49="",CO49=0),"",MAX(CN$5:CN48)+1)</f>
        <v/>
      </c>
      <c r="CO49" s="316">
        <f>IFERROR(INDEX($AJ$70:$AJ$81, ROWS($CO$4:CO47)), IFERROR(INDEX($AN$70:$AN$81, ROWS($CO$4:CO47)-ROWS($AJ$70:$AJ$81)), IFERROR(INDEX($AR$70:$AR$81, ROWS($CO$4:CO47)-ROWS($AJ$70:$AJ$81)-ROWS($AN$70:$AN$81)),IFERROR(INDEX($AV$70:$AV$81, ROWS($CO$4:CO47)-ROWS($AJ$70:$AJ$81)-ROWS($AN$70:$AN$81)-ROWS($AR$70:$AR$81)),IFERROR(INDEX($AZ$70:$AZ$81, ROWS($CO$4:CO47)-ROWS($AJ$70:$AJ$81)-ROWS($AN$70:$AN$81)-ROWS($AR$70:$AR$81)-ROWS($AV$70:$AV$81)),IFERROR(INDEX($BD$70:$BD$81, ROWS($CO$4:CO47)-ROWS($AJ$70:$AJ$81)-ROWS($AN$70:$AN$81)-ROWS($AR$70:$AR$81)-ROWS($AV$70:$AV$81)-ROWS($AZ$70:$AZ$81)),IFERROR(INDEX($BH$70:$BH$81, ROWS($CO$4:CO47)-ROWS($AJ$70:$AJ$81)-ROWS($AN$70:$AN$81)-ROWS($AR$70:$AR$81)-ROWS($AV$70:$AV$81)-ROWS($AZ$70:$AZ$81)-ROWS($BD$70:$BD$81)), "")))))))</f>
        <v>0</v>
      </c>
      <c r="CP49" s="316" t="str">
        <f t="shared" ca="1" si="42"/>
        <v/>
      </c>
      <c r="CQ49" s="316" t="str">
        <f>IF(OR(CR49="",CR49=0),"",MAX(CQ$5:CQ48)+1)</f>
        <v/>
      </c>
      <c r="CR49" s="316">
        <f>IFERROR(INDEX($AK$70:$AK$81, ROWS($CR$4:CR47)), IFERROR(INDEX($AO$70:$AO$81, ROWS($CR$4:CR47)-ROWS($AK$70:$AK$81)), IFERROR(INDEX($AS$70:$AS$81, ROWS($CR$4:CR47)-ROWS($AK$70:$AK$81)-ROWS($AO$70:$AO$81)),IFERROR(INDEX($AW$70:$AW$81, ROWS($CR$4:CR47)-ROWS($AK$70:$AK$81)-ROWS($AO$70:$AO$81)-ROWS($AS$70:$AS$81)),IFERROR(INDEX($BA$70:$BA$81, ROWS($CR$4:CR47)-ROWS($AK$70:$AK$81)-ROWS($AO$70:$AO$81)-ROWS($AS$70:$AS$81)-ROWS($AW$70:$AW$81)),IFERROR(INDEX($BE$70:$BE$81, ROWS($CR$4:CR47)-ROWS($AK$70:$AK$81)-ROWS($AO$70:$AO$81)-ROWS($AS$70:$AS$81)-ROWS($AW$70:$AW$81)-ROWS($BA$70:$BA$81)),IFERROR(INDEX($BI$70:$BI$81, ROWS($CR$4:CR47)-ROWS($AK$70:$AK$81)-ROWS($AO$70:$AO$81)-ROWS($AS$70:$AS$81)-ROWS($AW$70:$AW$81)-ROWS($BA$70:$BA$81)-ROWS($BE$70:$BE$81)), "")))))))</f>
        <v>0</v>
      </c>
      <c r="CS49" s="316" t="str">
        <f t="shared" ca="1" si="43"/>
        <v/>
      </c>
      <c r="CT49" s="413" t="str">
        <f t="shared" ca="1" si="44"/>
        <v/>
      </c>
      <c r="CU49" s="412" t="str">
        <f>IF(OR(CV49="",CV49=0),"",MAX(CU$5:CU48)+1)</f>
        <v/>
      </c>
      <c r="CV49" s="316" t="str">
        <f>IFERROR(INDEX($AJ$86:$AJ$97, ROWS($CV$4:CV47)), IFERROR(INDEX($AN$86:$AN$97, ROWS($CV$4:CV47)-ROWS($AJ$86:$AJ$97)), ""))</f>
        <v/>
      </c>
      <c r="CW49" s="316" t="str">
        <f t="shared" si="45"/>
        <v/>
      </c>
      <c r="CX49" s="316" t="str">
        <f>IF(OR(CY49="",CY49=0),"",MAX(CX$5:CX48)+1)</f>
        <v/>
      </c>
      <c r="CY49" s="316" t="str">
        <f>IFERROR(INDEX($AK$86:$AK$97, ROWS($CY$4:CY47)), IFERROR(INDEX($AO$86:$AO$97, ROWS($CY$4:CY47)-ROWS($AK$86:$AK$97)), ""))</f>
        <v/>
      </c>
      <c r="CZ49" s="316" t="str">
        <f t="shared" si="46"/>
        <v/>
      </c>
      <c r="DA49" s="413" t="str">
        <f t="shared" si="47"/>
        <v/>
      </c>
      <c r="DC49" s="438">
        <f ca="1">IF(OR(DD49="",DD49=0),"",MAX(DC$45:DC48)+1)</f>
        <v>4</v>
      </c>
      <c r="DD49" s="434" t="str">
        <f t="shared" ca="1" si="130"/>
        <v>Car Payment 2</v>
      </c>
      <c r="DE49" s="413">
        <f t="shared" ca="1" si="131"/>
        <v>200</v>
      </c>
      <c r="DF49" s="431" t="str">
        <f ca="1">IF(OR(DG49="",DG49=0),"",MAX(DF$45:DF48)+1)</f>
        <v/>
      </c>
      <c r="DG49" s="412" t="str">
        <f t="shared" ca="1" si="132"/>
        <v/>
      </c>
      <c r="DH49" s="413" t="str">
        <f t="shared" ca="1" si="133"/>
        <v/>
      </c>
      <c r="DI49" s="412" t="str">
        <f t="shared" ca="1" si="134"/>
        <v>Car Payment 2</v>
      </c>
      <c r="DJ49" s="413">
        <f t="shared" ca="1" si="135"/>
        <v>200</v>
      </c>
      <c r="DK49" s="412" t="str">
        <f t="shared" ca="1" si="136"/>
        <v/>
      </c>
      <c r="DL49" s="413" t="str">
        <f t="shared" ca="1" si="137"/>
        <v/>
      </c>
      <c r="DM49" s="293"/>
      <c r="DN49" s="425" t="str">
        <f ca="1">IF(DI55="","",CONCATENATE(DI55," - ",DJ55))</f>
        <v/>
      </c>
      <c r="DO49" s="295" t="str">
        <f ca="1">IF(DI56="","",CONCATENATE(DI56," - ",DJ56))</f>
        <v/>
      </c>
      <c r="DP49" s="295" t="str">
        <f ca="1">IF(DI57="","",CONCATENATE(DI57," - ",DJ57))</f>
        <v/>
      </c>
      <c r="DQ49" s="425" t="str">
        <f ca="1">IF(DK55="","",CONCATENATE(DK55," - ",DL55))</f>
        <v/>
      </c>
      <c r="DR49" s="295" t="str">
        <f ca="1">IF(DK56="","",CONCATENATE(DK56," - ",DL56))</f>
        <v/>
      </c>
      <c r="DS49" s="426" t="str">
        <f ca="1">IF(DK57="","",CONCATENATE(DK57," - ",DL57))</f>
        <v/>
      </c>
    </row>
    <row r="50" spans="16:123" x14ac:dyDescent="0.3">
      <c r="P50" s="1177"/>
      <c r="Q50" s="1178"/>
      <c r="R50" s="453"/>
      <c r="S50" s="402"/>
      <c r="T50"/>
      <c r="U50" s="1177"/>
      <c r="V50" s="1178"/>
      <c r="W50" s="453"/>
      <c r="X50" s="402"/>
      <c r="AC50" s="358">
        <f>IF('Data Entry'!H32="","",'Data Entry'!H32)</f>
        <v>15</v>
      </c>
      <c r="AD50" s="356" t="str">
        <f>IF('Data Entry'!G32="","",'Data Entry'!G32)</f>
        <v>Car Payment 2</v>
      </c>
      <c r="AE50" s="357">
        <f>IF('Data Entry'!J32="","",'Data Entry'!J32)</f>
        <v>200</v>
      </c>
      <c r="AF50" s="402">
        <f>IF('Data Entry'!I32="","",'Data Entry'!I32)</f>
        <v>8000</v>
      </c>
      <c r="AI50" s="278"/>
      <c r="AJ50" s="278"/>
      <c r="AK50" s="278"/>
      <c r="AL50" s="278"/>
      <c r="AM50" s="278"/>
      <c r="AN50" s="278"/>
      <c r="AO50" s="278"/>
      <c r="AP50" s="278"/>
      <c r="AQ50" s="278"/>
      <c r="AR50" s="278"/>
      <c r="AS50" s="278"/>
      <c r="AT50" s="278"/>
      <c r="AU50" s="278"/>
      <c r="AV50" s="278"/>
      <c r="AW50" s="278"/>
      <c r="AX50" s="278"/>
      <c r="AY50" s="278"/>
      <c r="AZ50" s="278"/>
      <c r="BA50" s="278"/>
      <c r="BB50" s="278"/>
      <c r="BC50" s="278"/>
      <c r="BL50" s="412" t="str">
        <f ca="1">IF(OR(BM50="",BM50=0),"",MAX(BL$5:BL49)+1)</f>
        <v/>
      </c>
      <c r="BM50" s="316" t="str">
        <f ca="1">IFERROR(INDEX($AJ$6:$AJ$17, ROWS(BM$4:$BM48)), IFERROR(INDEX($AN$6:$AN$17, ROWS(BM$4:$BM48)-ROWS($AJ$6:$AJ$17)), IFERROR(INDEX($AR$6:$AR$17, ROWS(BM$4:$BM48)-ROWS($AJ$6:$AJ$17)-ROWS($AN$6:$AN$17)),IFERROR(INDEX($AV$6:$AV$17, ROWS(BM$4:$BM48)-ROWS($AJ$6:$AJ$17)-ROWS($AN$6:$AN$17)-ROWS($AR$6:$AR$17)),IFERROR(INDEX($AZ$6:$AZ$17, ROWS(BM$4:$BM48)-ROWS($AJ$6:$AJ$17)-ROWS($AN$6:$AN$17)-ROWS($AR$6:$AR$17)-ROWS($AV$6:$AV$17)),IFERROR(INDEX($BD$6:$BD$17, ROWS(BM$4:$BM48)-ROWS($AJ$6:$AJ$17)-ROWS($AN$6:$AN$17)-ROWS($AR$6:$AR$17)-ROWS($AV$6:$AV$17)-ROWS($AZ$6:$AZ$17)),IFERROR(INDEX($BH$6:$BH$17, ROWS(BM$4:$BM48)-ROWS($AJ$6:$AJ$17)-ROWS($AN$6:$AN$17)-ROWS($AR$6:$AR$17)-ROWS($AV$6:$AV$17)-ROWS($AZ$6:$AZ$17)-ROWS($BD$6:$BD$17)), "")))))))</f>
        <v/>
      </c>
      <c r="BN50" s="316" t="str">
        <f t="shared" ca="1" si="30"/>
        <v/>
      </c>
      <c r="BO50" s="316" t="str">
        <f ca="1">IF(OR(BP50="",BP50=0),"",MAX(BO$5:BO49)+1)</f>
        <v/>
      </c>
      <c r="BP50" s="316" t="str">
        <f ca="1">IFERROR(INDEX($AK$6:$AK$17, ROWS($BP$4:BP48)), IFERROR(INDEX($AO$6:$AO$17, ROWS($BP$4:BP48)-ROWS($AK$6:$AK$17)), IFERROR(INDEX($AS$6:$AS$17, ROWS($BP$4:BP48)-ROWS($AK$6:$AK$17)-ROWS($AO$6:$AO$17)),IFERROR(INDEX($AW$6:$AW$17, ROWS($BP$4:BP48)-ROWS($AK$6:$AK$17)-ROWS($AO$6:$AO$17)-ROWS($AS$6:$AS$17)),IFERROR(INDEX($BA$6:$BA$17, ROWS($BP$4:BP48)-ROWS($AK$6:$AK$17)-ROWS($AO$6:$AO$17)-ROWS($AS$6:$AS$17)-ROWS($AW$6:$AW$17)),IFERROR(INDEX($BE$6:$BE$17, ROWS($BP$4:BP48)-ROWS($AK$6:$AK$17)-ROWS($AO$6:$AO$17)-ROWS($AS$6:$AS$17)-ROWS($AW$6:$AW$17)-ROWS($BA$6:$BA$17)),IFERROR(INDEX($BI$6:$BI$17, ROWS($BP$4:BP48)-ROWS($AK$6:$AK$17)-ROWS($AO$6:$AO$17)-ROWS($AS$6:$AS$17)-ROWS($AW$6:$AW$17)-ROWS($BA$6:$BA$17)-ROWS($BE$6:$BE$17)), "")))))))</f>
        <v/>
      </c>
      <c r="BQ50" s="316" t="str">
        <f t="shared" ca="1" si="31"/>
        <v/>
      </c>
      <c r="BR50" s="413" t="str">
        <f t="shared" ca="1" si="32"/>
        <v/>
      </c>
      <c r="BS50" s="412" t="str">
        <f ca="1">IF(OR(BT50="",BT50=0),"",MAX(BS$5:BS49)+1)</f>
        <v/>
      </c>
      <c r="BT50" s="316" t="str">
        <f ca="1">IFERROR(INDEX($AJ$22:$AJ$33, ROWS($BT$4:BT48)), IFERROR(INDEX($AN$22:$AN$33, ROWS($BT$4:BT48)-ROWS($AJ$22:$AJ$33)), IFERROR(INDEX($AR$22:$AR$33, ROWS($BT$4:BT48)-ROWS($AJ$22:$AJ$33)-ROWS($AN$22:$AN$33)),IFERROR(INDEX($AV$22:$AV$33, ROWS($BT$4:BT48)-ROWS($AJ$22:$AJ$33)-ROWS($AN$22:$AN$33)-ROWS($AR$22:$AR$33)),IFERROR(INDEX($AZ$22:$AZ$33, ROWS($BT$4:BT48)-ROWS($AJ$22:$AJ$33)-ROWS($AN$22:$AN$33)-ROWS($AR$22:$AR$33)-ROWS($AV$22:$AV$33)),IFERROR(INDEX($BD$22:$BD$33, ROWS($BT$4:BT48)-ROWS($AJ$22:$AJ$33)-ROWS($AN$22:$AN$33)-ROWS($AR$22:$AR$33)-ROWS($AV$22:$AV$33)-ROWS($AZ$22:$AZ$33)),IFERROR(INDEX($BH$22:$BH$33, ROWS($BT$4:BT48)-ROWS($AJ$22:$AJ$33)-ROWS($AN$22:$AN$33)-ROWS($AR$22:$AR$33)-ROWS($AV$22:$AV$33)-ROWS($AZ$22:$AZ$33)-ROWS($BD$22:$BD$33)), "")))))))</f>
        <v/>
      </c>
      <c r="BU50" s="316" t="str">
        <f t="shared" ca="1" si="33"/>
        <v/>
      </c>
      <c r="BV50" s="316" t="str">
        <f ca="1">IF(OR(BW50="",BW50=0),"",MAX(BV$5:BV49)+1)</f>
        <v/>
      </c>
      <c r="BW50" s="316" t="str">
        <f ca="1">IFERROR(INDEX($AK$22:$AK$33, ROWS($BW$4:BW48)), IFERROR(INDEX($AO$22:$AO$33, ROWS($BW$4:BW48)-ROWS($AK$22:$AK$33)), IFERROR(INDEX($AS$22:$AS$33, ROWS($BW$4:BW48)-ROWS($AK$22:$AK$33)-ROWS($AO$22:$AO$33)),IFERROR(INDEX($AW$22:$AW$33, ROWS($BW$4:BW48)-ROWS($AK$22:$AK$33)-ROWS($AO$22:$AO$33)-ROWS($AS$22:$AS$33)),IFERROR(INDEX($BA$22:$BA$33, ROWS($BW$4:BW48)-ROWS($AK$22:$AK$33)-ROWS($AO$22:$AO$33)-ROWS($AS$22:$AS$33)-ROWS($AW$22:$AW$33)),IFERROR(INDEX($BE$22:$BE$33, ROWS($BW$4:BW48)-ROWS($AK$22:$AK$33)-ROWS($AO$22:$AO$33)-ROWS($AS$22:$AS$33)-ROWS($AW$22:$AW$33)-ROWS($BA$22:$BA$33)),IFERROR(INDEX($BI$22:$BI$33, ROWS($BW$4:BW48)-ROWS($AK$22:$AK$33)-ROWS($AO$22:$AO$33)-ROWS($AS$22:$AS$33)-ROWS($AW$22:$AW$33)-ROWS($BA$22:$BA$33)-ROWS($BE$22:$BE$33)), "")))))))</f>
        <v/>
      </c>
      <c r="BX50" s="316" t="str">
        <f t="shared" ca="1" si="34"/>
        <v/>
      </c>
      <c r="BY50" s="413" t="str">
        <f t="shared" ca="1" si="35"/>
        <v/>
      </c>
      <c r="BZ50" s="412" t="str">
        <f ca="1">IF(OR(CA50="",CA50=0),"",MAX(BZ$5:BZ49)+1)</f>
        <v/>
      </c>
      <c r="CA50" s="316" t="str">
        <f ca="1">IFERROR(INDEX($AJ$38:$AJ$49, ROWS($CA$4:CA48)), IFERROR(INDEX($AN$38:$AN$49, ROWS($CA$4:CA48)-ROWS($AJ$38:$AJ$49)), IFERROR(INDEX($AR$38:$AR$49, ROWS($CA$4:CA48)-ROWS($AJ$38:$AJ$49)-ROWS($AN$38:$AN$49)),IFERROR(INDEX($AV$38:$AV$49, ROWS($CA$4:CA48)-ROWS($AJ$38:$AJ$49)-ROWS($AN$38:$AN$49)-ROWS($AR$38:$AR$49)),IFERROR(INDEX($AZ$38:$AZ$49, ROWS($CA$4:CA48)-ROWS($AJ$38:$AJ$49)-ROWS($AN$38:$AN$49)-ROWS($AR$38:$AR$49)-ROWS($AV$38:$AV$49)),IFERROR(INDEX($BD$38:$BD$49, ROWS($CA$4:CA48)-ROWS($AJ$38:$AJ$49)-ROWS($AN$38:$AN$49)-ROWS($AR$38:$AR$49)-ROWS($AV$38:$AV$49)-ROWS($AZ$38:$AZ$49)),IFERROR(INDEX($BH$38:$BH$49, ROWS($CA$4:CA48)-ROWS($AJ$38:$AJ$49)-ROWS($AN$38:$AN$49)-ROWS($AR$38:$AR$49)-ROWS($AV$38:$AV$49)-ROWS($AZ$38:$AZ$49)-ROWS($BD$38:$BD$49)), "")))))))</f>
        <v/>
      </c>
      <c r="CB50" s="316" t="str">
        <f t="shared" ca="1" si="36"/>
        <v/>
      </c>
      <c r="CC50" s="316" t="str">
        <f ca="1">IF(OR(CD50="",CD50=0),"",MAX(CC$5:CC49)+1)</f>
        <v/>
      </c>
      <c r="CD50" s="316" t="str">
        <f ca="1">IFERROR(INDEX($AK$38:$AK$49, ROWS($CD$4:CD48)), IFERROR(INDEX($AO$38:$AO$49, ROWS($CD$4:CD48)-ROWS($AK$38:$AK$49)), IFERROR(INDEX($AS$38:$AS$49, ROWS($CD$4:CD48)-ROWS($AK$38:$AK$49)-ROWS($AO$38:$AO$49)),IFERROR(INDEX($AW$38:$AW$49, ROWS($CD$4:CD48)-ROWS($AK$38:$AK$49)-ROWS($AO$38:$AO$49)-ROWS($AS$38:$AS$49)),IFERROR(INDEX($BA$38:$BA$49, ROWS($CD$4:CD48)-ROWS($AK$38:$AK$49)-ROWS($AO$38:$AO$49)-ROWS($AS$38:$AS$49)-ROWS($AW$38:$AW$49)),IFERROR(INDEX($BE$38:$BE$49, ROWS($CD$4:CD48)-ROWS($AK$38:$AK$49)-ROWS($AO$38:$AO$49)-ROWS($AS$38:$AS$49)-ROWS($AW$38:$AW$49)-ROWS($BA$38:$BA$49)),IFERROR(INDEX($BI$38:$BI$49, ROWS($CD$4:CD48)-ROWS($AK$38:$AK$49)-ROWS($AO$38:$AO$49)-ROWS($AS$38:$AS$49)-ROWS($AW$38:$AW$49)-ROWS($BA$38:$BA$49)-ROWS($BE$38:$BE$49)), "")))))))</f>
        <v/>
      </c>
      <c r="CE50" s="316" t="str">
        <f t="shared" ca="1" si="37"/>
        <v/>
      </c>
      <c r="CF50" s="413" t="str">
        <f t="shared" ca="1" si="38"/>
        <v/>
      </c>
      <c r="CG50" s="412" t="str">
        <f ca="1">IF(OR(CH50="",CH50=0),"",MAX(CG$5:CG49)+1)</f>
        <v/>
      </c>
      <c r="CH50" s="316" t="str">
        <f ca="1">IFERROR(INDEX($AJ$54:$AJ$65, ROWS($CH$4:CH48)), IFERROR(INDEX($AN$54:$AN$65, ROWS($CH$4:CH48)-ROWS($AJ$54:$AJ$65)), IFERROR(INDEX($AR$54:$AR$65, ROWS($CH$4:CH48)-ROWS($AJ$54:$AJ$65)-ROWS($AN$54:$AN$65)),IFERROR(INDEX($AV$54:$AV$65, ROWS($CH$4:CH48)-ROWS($AJ$54:$AJ$65)-ROWS($AN$54:$AN$65)-ROWS($AR$54:$AR$65)),IFERROR(INDEX($AZ$54:$AZ$65, ROWS($CH$4:CH48)-ROWS($AJ$54:$AJ$65)-ROWS($AN$54:$AN$65)-ROWS($AR$54:$AR$65)-ROWS($AV$54:$AV$65)),IFERROR(INDEX($BD$54:$BD$65, ROWS($CH$4:CH48)-ROWS($AJ$54:$AJ$65)-ROWS($AN$54:$AN$65)-ROWS($AR$54:$AR$65)-ROWS($AV$54:$AV$65)-ROWS($AZ$54:$AZ$65)),IFERROR(INDEX($BH$54:$BH$65, ROWS($CH$4:CH48)-ROWS($AJ$54:$AJ$65)-ROWS($AN$54:$AN$65)-ROWS($AR$54:$AR$65)-ROWS($AV$54:$AV$65)-ROWS($AZ$54:$AZ$65)-ROWS($BD$54:$BD$65)), "")))))))</f>
        <v/>
      </c>
      <c r="CI50" s="316" t="str">
        <f t="shared" ca="1" si="39"/>
        <v/>
      </c>
      <c r="CJ50" s="316" t="str">
        <f ca="1">IF(OR(CK50="",CK50=0),"",MAX(CJ$5:CJ49)+1)</f>
        <v/>
      </c>
      <c r="CK50" s="316" t="str">
        <f ca="1">IFERROR(INDEX($AK$54:$AK$65, ROWS($CK$4:CK48)), IFERROR(INDEX($AO$54:$AO$65, ROWS($CK$4:CK48)-ROWS($AK$54:$AK$65)), IFERROR(INDEX($AS$54:$AS$65, ROWS($CK$4:CK48)-ROWS($AK$54:$AK$65)-ROWS($AO$54:$AO$65)),IFERROR(INDEX($AW$54:$AW$65, ROWS($CK$4:CK48)-ROWS($AK$54:$AK$65)-ROWS($AO$54:$AO$65)-ROWS($AS$54:$AS$65)),IFERROR(INDEX($BA$54:$BA$65, ROWS($CK$4:CK48)-ROWS($AK$54:$AK$65)-ROWS($AO$54:$AO$65)-ROWS($AS$54:$AS$65)-ROWS($AW$54:$AW$65)),IFERROR(INDEX($BE$54:$BE$65, ROWS($CK$4:CK48)-ROWS($AK$54:$AK$65)-ROWS($AO$54:$AO$65)-ROWS($AS$54:$AS$65)-ROWS($AW$54:$AW$65)-ROWS($BA$54:$BA$65)),IFERROR(INDEX($BI$54:$BI$65, ROWS($CK$4:CK48)-ROWS($AK$54:$AK$65)-ROWS($AO$54:$AO$65)-ROWS($AS$54:$AS$65)-ROWS($AW$54:$AW$65)-ROWS($BA$54:$BA$65)-ROWS($BE$54:$BE$65)), "")))))))</f>
        <v/>
      </c>
      <c r="CL50" s="316" t="str">
        <f t="shared" ca="1" si="40"/>
        <v/>
      </c>
      <c r="CM50" s="413" t="str">
        <f t="shared" ca="1" si="41"/>
        <v/>
      </c>
      <c r="CN50" s="412" t="str">
        <f>IF(OR(CO50="",CO50=0),"",MAX(CN$5:CN49)+1)</f>
        <v/>
      </c>
      <c r="CO50" s="316">
        <f>IFERROR(INDEX($AJ$70:$AJ$81, ROWS($CO$4:CO48)), IFERROR(INDEX($AN$70:$AN$81, ROWS($CO$4:CO48)-ROWS($AJ$70:$AJ$81)), IFERROR(INDEX($AR$70:$AR$81, ROWS($CO$4:CO48)-ROWS($AJ$70:$AJ$81)-ROWS($AN$70:$AN$81)),IFERROR(INDEX($AV$70:$AV$81, ROWS($CO$4:CO48)-ROWS($AJ$70:$AJ$81)-ROWS($AN$70:$AN$81)-ROWS($AR$70:$AR$81)),IFERROR(INDEX($AZ$70:$AZ$81, ROWS($CO$4:CO48)-ROWS($AJ$70:$AJ$81)-ROWS($AN$70:$AN$81)-ROWS($AR$70:$AR$81)-ROWS($AV$70:$AV$81)),IFERROR(INDEX($BD$70:$BD$81, ROWS($CO$4:CO48)-ROWS($AJ$70:$AJ$81)-ROWS($AN$70:$AN$81)-ROWS($AR$70:$AR$81)-ROWS($AV$70:$AV$81)-ROWS($AZ$70:$AZ$81)),IFERROR(INDEX($BH$70:$BH$81, ROWS($CO$4:CO48)-ROWS($AJ$70:$AJ$81)-ROWS($AN$70:$AN$81)-ROWS($AR$70:$AR$81)-ROWS($AV$70:$AV$81)-ROWS($AZ$70:$AZ$81)-ROWS($BD$70:$BD$81)), "")))))))</f>
        <v>0</v>
      </c>
      <c r="CP50" s="316" t="str">
        <f t="shared" ca="1" si="42"/>
        <v/>
      </c>
      <c r="CQ50" s="316" t="str">
        <f>IF(OR(CR50="",CR50=0),"",MAX(CQ$5:CQ49)+1)</f>
        <v/>
      </c>
      <c r="CR50" s="316">
        <f>IFERROR(INDEX($AK$70:$AK$81, ROWS($CR$4:CR48)), IFERROR(INDEX($AO$70:$AO$81, ROWS($CR$4:CR48)-ROWS($AK$70:$AK$81)), IFERROR(INDEX($AS$70:$AS$81, ROWS($CR$4:CR48)-ROWS($AK$70:$AK$81)-ROWS($AO$70:$AO$81)),IFERROR(INDEX($AW$70:$AW$81, ROWS($CR$4:CR48)-ROWS($AK$70:$AK$81)-ROWS($AO$70:$AO$81)-ROWS($AS$70:$AS$81)),IFERROR(INDEX($BA$70:$BA$81, ROWS($CR$4:CR48)-ROWS($AK$70:$AK$81)-ROWS($AO$70:$AO$81)-ROWS($AS$70:$AS$81)-ROWS($AW$70:$AW$81)),IFERROR(INDEX($BE$70:$BE$81, ROWS($CR$4:CR48)-ROWS($AK$70:$AK$81)-ROWS($AO$70:$AO$81)-ROWS($AS$70:$AS$81)-ROWS($AW$70:$AW$81)-ROWS($BA$70:$BA$81)),IFERROR(INDEX($BI$70:$BI$81, ROWS($CR$4:CR48)-ROWS($AK$70:$AK$81)-ROWS($AO$70:$AO$81)-ROWS($AS$70:$AS$81)-ROWS($AW$70:$AW$81)-ROWS($BA$70:$BA$81)-ROWS($BE$70:$BE$81)), "")))))))</f>
        <v>0</v>
      </c>
      <c r="CS50" s="316" t="str">
        <f t="shared" ca="1" si="43"/>
        <v/>
      </c>
      <c r="CT50" s="413" t="str">
        <f t="shared" ca="1" si="44"/>
        <v/>
      </c>
      <c r="CU50" s="412" t="str">
        <f>IF(OR(CV50="",CV50=0),"",MAX(CU$5:CU49)+1)</f>
        <v/>
      </c>
      <c r="CV50" s="316" t="str">
        <f>IFERROR(INDEX($AJ$86:$AJ$97, ROWS($CV$4:CV48)), IFERROR(INDEX($AN$86:$AN$97, ROWS($CV$4:CV48)-ROWS($AJ$86:$AJ$97)), ""))</f>
        <v/>
      </c>
      <c r="CW50" s="316" t="str">
        <f t="shared" si="45"/>
        <v/>
      </c>
      <c r="CX50" s="316" t="str">
        <f>IF(OR(CY50="",CY50=0),"",MAX(CX$5:CX49)+1)</f>
        <v/>
      </c>
      <c r="CY50" s="316" t="str">
        <f>IFERROR(INDEX($AK$86:$AK$97, ROWS($CY$4:CY48)), IFERROR(INDEX($AO$86:$AO$97, ROWS($CY$4:CY48)-ROWS($AK$86:$AK$97)), ""))</f>
        <v/>
      </c>
      <c r="CZ50" s="316" t="str">
        <f t="shared" si="46"/>
        <v/>
      </c>
      <c r="DA50" s="413" t="str">
        <f t="shared" si="47"/>
        <v/>
      </c>
      <c r="DC50" s="438" t="str">
        <f ca="1">IF(OR(DD50="",DD50=0),"",MAX(DC$45:DC49)+1)</f>
        <v/>
      </c>
      <c r="DD50" s="434" t="str">
        <f t="shared" ca="1" si="130"/>
        <v/>
      </c>
      <c r="DE50" s="413" t="str">
        <f t="shared" ca="1" si="131"/>
        <v/>
      </c>
      <c r="DF50" s="431">
        <f ca="1">IF(OR(DG50="",DG50=0),"",MAX(DF$45:DF49)+1)</f>
        <v>1</v>
      </c>
      <c r="DG50" s="412" t="str">
        <f t="shared" ca="1" si="132"/>
        <v>Investment 1</v>
      </c>
      <c r="DH50" s="413">
        <f t="shared" ca="1" si="133"/>
        <v>200</v>
      </c>
      <c r="DI50" s="412" t="str">
        <f t="shared" ca="1" si="134"/>
        <v>Groceries</v>
      </c>
      <c r="DJ50" s="413">
        <f t="shared" ca="1" si="135"/>
        <v>125</v>
      </c>
      <c r="DK50" s="412" t="str">
        <f t="shared" ca="1" si="136"/>
        <v/>
      </c>
      <c r="DL50" s="413" t="str">
        <f t="shared" ca="1" si="137"/>
        <v/>
      </c>
      <c r="DM50" s="292"/>
      <c r="DN50" s="425" t="str">
        <f ca="1">IF(DI58="","",CONCATENATE(DI58," - ",DJ58))</f>
        <v/>
      </c>
      <c r="DO50" s="295" t="str">
        <f ca="1">IF(DI59="","",CONCATENATE(DI59," - ",DJ59))</f>
        <v/>
      </c>
      <c r="DP50" s="295" t="str">
        <f ca="1">IF(DI60="","",CONCATENATE(DI60," - ",DJ60))</f>
        <v/>
      </c>
      <c r="DQ50" s="425" t="str">
        <f ca="1">IF(DK58="","",CONCATENATE(DK58," - ",DL58))</f>
        <v/>
      </c>
      <c r="DR50" s="295" t="str">
        <f ca="1">IF(DK59="","",CONCATENATE(DK59," - ",DL59))</f>
        <v/>
      </c>
      <c r="DS50" s="426" t="str">
        <f ca="1">IF(DK60="","",CONCATENATE(DK60," - ",DL60))</f>
        <v/>
      </c>
    </row>
    <row r="51" spans="16:123" ht="15.75" thickBot="1" x14ac:dyDescent="0.35">
      <c r="P51" s="1177"/>
      <c r="Q51" s="1178"/>
      <c r="R51" s="453"/>
      <c r="S51" s="402"/>
      <c r="T51"/>
      <c r="U51" s="1177"/>
      <c r="V51" s="1178"/>
      <c r="W51" s="453"/>
      <c r="X51" s="402"/>
      <c r="AC51" s="358">
        <f>IF('Data Entry'!H33="","",'Data Entry'!H33)</f>
        <v>1</v>
      </c>
      <c r="AD51" s="356" t="str">
        <f>IF('Data Entry'!G33="","",'Data Entry'!G33)</f>
        <v>Mortgage</v>
      </c>
      <c r="AE51" s="357">
        <f>IF('Data Entry'!J33="","",'Data Entry'!J33)</f>
        <v>800</v>
      </c>
      <c r="AF51" s="402">
        <f>IF('Data Entry'!I33="","",'Data Entry'!I33)</f>
        <v>110000</v>
      </c>
      <c r="AI51" s="278"/>
      <c r="AJ51" s="278"/>
      <c r="AK51" s="278"/>
      <c r="AL51" s="278"/>
      <c r="AM51" s="278"/>
      <c r="AN51" s="278"/>
      <c r="AO51" s="278"/>
      <c r="AP51" s="278"/>
      <c r="AQ51" s="278"/>
      <c r="AR51" s="278"/>
      <c r="AS51" s="278"/>
      <c r="AT51" s="278"/>
      <c r="AU51" s="278"/>
      <c r="AV51" s="278"/>
      <c r="AW51" s="278"/>
      <c r="AX51" s="278"/>
      <c r="AY51" s="278"/>
      <c r="AZ51" s="278"/>
      <c r="BA51" s="278"/>
      <c r="BB51" s="278"/>
      <c r="BC51" s="278"/>
      <c r="BL51" s="412" t="str">
        <f ca="1">IF(OR(BM51="",BM51=0),"",MAX(BL$5:BL50)+1)</f>
        <v/>
      </c>
      <c r="BM51" s="316" t="str">
        <f ca="1">IFERROR(INDEX($AJ$6:$AJ$17, ROWS(BM$4:$BM49)), IFERROR(INDEX($AN$6:$AN$17, ROWS(BM$4:$BM49)-ROWS($AJ$6:$AJ$17)), IFERROR(INDEX($AR$6:$AR$17, ROWS(BM$4:$BM49)-ROWS($AJ$6:$AJ$17)-ROWS($AN$6:$AN$17)),IFERROR(INDEX($AV$6:$AV$17, ROWS(BM$4:$BM49)-ROWS($AJ$6:$AJ$17)-ROWS($AN$6:$AN$17)-ROWS($AR$6:$AR$17)),IFERROR(INDEX($AZ$6:$AZ$17, ROWS(BM$4:$BM49)-ROWS($AJ$6:$AJ$17)-ROWS($AN$6:$AN$17)-ROWS($AR$6:$AR$17)-ROWS($AV$6:$AV$17)),IFERROR(INDEX($BD$6:$BD$17, ROWS(BM$4:$BM49)-ROWS($AJ$6:$AJ$17)-ROWS($AN$6:$AN$17)-ROWS($AR$6:$AR$17)-ROWS($AV$6:$AV$17)-ROWS($AZ$6:$AZ$17)),IFERROR(INDEX($BH$6:$BH$17, ROWS(BM$4:$BM49)-ROWS($AJ$6:$AJ$17)-ROWS($AN$6:$AN$17)-ROWS($AR$6:$AR$17)-ROWS($AV$6:$AV$17)-ROWS($AZ$6:$AZ$17)-ROWS($BD$6:$BD$17)), "")))))))</f>
        <v/>
      </c>
      <c r="BN51" s="316" t="str">
        <f t="shared" ca="1" si="30"/>
        <v/>
      </c>
      <c r="BO51" s="316" t="str">
        <f ca="1">IF(OR(BP51="",BP51=0),"",MAX(BO$5:BO50)+1)</f>
        <v/>
      </c>
      <c r="BP51" s="316" t="str">
        <f ca="1">IFERROR(INDEX($AK$6:$AK$17, ROWS($BP$4:BP49)), IFERROR(INDEX($AO$6:$AO$17, ROWS($BP$4:BP49)-ROWS($AK$6:$AK$17)), IFERROR(INDEX($AS$6:$AS$17, ROWS($BP$4:BP49)-ROWS($AK$6:$AK$17)-ROWS($AO$6:$AO$17)),IFERROR(INDEX($AW$6:$AW$17, ROWS($BP$4:BP49)-ROWS($AK$6:$AK$17)-ROWS($AO$6:$AO$17)-ROWS($AS$6:$AS$17)),IFERROR(INDEX($BA$6:$BA$17, ROWS($BP$4:BP49)-ROWS($AK$6:$AK$17)-ROWS($AO$6:$AO$17)-ROWS($AS$6:$AS$17)-ROWS($AW$6:$AW$17)),IFERROR(INDEX($BE$6:$BE$17, ROWS($BP$4:BP49)-ROWS($AK$6:$AK$17)-ROWS($AO$6:$AO$17)-ROWS($AS$6:$AS$17)-ROWS($AW$6:$AW$17)-ROWS($BA$6:$BA$17)),IFERROR(INDEX($BI$6:$BI$17, ROWS($BP$4:BP49)-ROWS($AK$6:$AK$17)-ROWS($AO$6:$AO$17)-ROWS($AS$6:$AS$17)-ROWS($AW$6:$AW$17)-ROWS($BA$6:$BA$17)-ROWS($BE$6:$BE$17)), "")))))))</f>
        <v/>
      </c>
      <c r="BQ51" s="316" t="str">
        <f t="shared" ca="1" si="31"/>
        <v/>
      </c>
      <c r="BR51" s="413" t="str">
        <f t="shared" ca="1" si="32"/>
        <v/>
      </c>
      <c r="BS51" s="412" t="str">
        <f ca="1">IF(OR(BT51="",BT51=0),"",MAX(BS$5:BS50)+1)</f>
        <v/>
      </c>
      <c r="BT51" s="316" t="str">
        <f ca="1">IFERROR(INDEX($AJ$22:$AJ$33, ROWS($BT$4:BT49)), IFERROR(INDEX($AN$22:$AN$33, ROWS($BT$4:BT49)-ROWS($AJ$22:$AJ$33)), IFERROR(INDEX($AR$22:$AR$33, ROWS($BT$4:BT49)-ROWS($AJ$22:$AJ$33)-ROWS($AN$22:$AN$33)),IFERROR(INDEX($AV$22:$AV$33, ROWS($BT$4:BT49)-ROWS($AJ$22:$AJ$33)-ROWS($AN$22:$AN$33)-ROWS($AR$22:$AR$33)),IFERROR(INDEX($AZ$22:$AZ$33, ROWS($BT$4:BT49)-ROWS($AJ$22:$AJ$33)-ROWS($AN$22:$AN$33)-ROWS($AR$22:$AR$33)-ROWS($AV$22:$AV$33)),IFERROR(INDEX($BD$22:$BD$33, ROWS($BT$4:BT49)-ROWS($AJ$22:$AJ$33)-ROWS($AN$22:$AN$33)-ROWS($AR$22:$AR$33)-ROWS($AV$22:$AV$33)-ROWS($AZ$22:$AZ$33)),IFERROR(INDEX($BH$22:$BH$33, ROWS($BT$4:BT49)-ROWS($AJ$22:$AJ$33)-ROWS($AN$22:$AN$33)-ROWS($AR$22:$AR$33)-ROWS($AV$22:$AV$33)-ROWS($AZ$22:$AZ$33)-ROWS($BD$22:$BD$33)), "")))))))</f>
        <v/>
      </c>
      <c r="BU51" s="316" t="str">
        <f t="shared" ca="1" si="33"/>
        <v/>
      </c>
      <c r="BV51" s="316" t="str">
        <f ca="1">IF(OR(BW51="",BW51=0),"",MAX(BV$5:BV50)+1)</f>
        <v/>
      </c>
      <c r="BW51" s="316" t="str">
        <f ca="1">IFERROR(INDEX($AK$22:$AK$33, ROWS($BW$4:BW49)), IFERROR(INDEX($AO$22:$AO$33, ROWS($BW$4:BW49)-ROWS($AK$22:$AK$33)), IFERROR(INDEX($AS$22:$AS$33, ROWS($BW$4:BW49)-ROWS($AK$22:$AK$33)-ROWS($AO$22:$AO$33)),IFERROR(INDEX($AW$22:$AW$33, ROWS($BW$4:BW49)-ROWS($AK$22:$AK$33)-ROWS($AO$22:$AO$33)-ROWS($AS$22:$AS$33)),IFERROR(INDEX($BA$22:$BA$33, ROWS($BW$4:BW49)-ROWS($AK$22:$AK$33)-ROWS($AO$22:$AO$33)-ROWS($AS$22:$AS$33)-ROWS($AW$22:$AW$33)),IFERROR(INDEX($BE$22:$BE$33, ROWS($BW$4:BW49)-ROWS($AK$22:$AK$33)-ROWS($AO$22:$AO$33)-ROWS($AS$22:$AS$33)-ROWS($AW$22:$AW$33)-ROWS($BA$22:$BA$33)),IFERROR(INDEX($BI$22:$BI$33, ROWS($BW$4:BW49)-ROWS($AK$22:$AK$33)-ROWS($AO$22:$AO$33)-ROWS($AS$22:$AS$33)-ROWS($AW$22:$AW$33)-ROWS($BA$22:$BA$33)-ROWS($BE$22:$BE$33)), "")))))))</f>
        <v/>
      </c>
      <c r="BX51" s="316" t="str">
        <f t="shared" ca="1" si="34"/>
        <v/>
      </c>
      <c r="BY51" s="413" t="str">
        <f t="shared" ca="1" si="35"/>
        <v/>
      </c>
      <c r="BZ51" s="412" t="str">
        <f ca="1">IF(OR(CA51="",CA51=0),"",MAX(BZ$5:BZ50)+1)</f>
        <v/>
      </c>
      <c r="CA51" s="316" t="str">
        <f ca="1">IFERROR(INDEX($AJ$38:$AJ$49, ROWS($CA$4:CA49)), IFERROR(INDEX($AN$38:$AN$49, ROWS($CA$4:CA49)-ROWS($AJ$38:$AJ$49)), IFERROR(INDEX($AR$38:$AR$49, ROWS($CA$4:CA49)-ROWS($AJ$38:$AJ$49)-ROWS($AN$38:$AN$49)),IFERROR(INDEX($AV$38:$AV$49, ROWS($CA$4:CA49)-ROWS($AJ$38:$AJ$49)-ROWS($AN$38:$AN$49)-ROWS($AR$38:$AR$49)),IFERROR(INDEX($AZ$38:$AZ$49, ROWS($CA$4:CA49)-ROWS($AJ$38:$AJ$49)-ROWS($AN$38:$AN$49)-ROWS($AR$38:$AR$49)-ROWS($AV$38:$AV$49)),IFERROR(INDEX($BD$38:$BD$49, ROWS($CA$4:CA49)-ROWS($AJ$38:$AJ$49)-ROWS($AN$38:$AN$49)-ROWS($AR$38:$AR$49)-ROWS($AV$38:$AV$49)-ROWS($AZ$38:$AZ$49)),IFERROR(INDEX($BH$38:$BH$49, ROWS($CA$4:CA49)-ROWS($AJ$38:$AJ$49)-ROWS($AN$38:$AN$49)-ROWS($AR$38:$AR$49)-ROWS($AV$38:$AV$49)-ROWS($AZ$38:$AZ$49)-ROWS($BD$38:$BD$49)), "")))))))</f>
        <v/>
      </c>
      <c r="CB51" s="316" t="str">
        <f t="shared" ca="1" si="36"/>
        <v/>
      </c>
      <c r="CC51" s="316" t="str">
        <f ca="1">IF(OR(CD51="",CD51=0),"",MAX(CC$5:CC50)+1)</f>
        <v/>
      </c>
      <c r="CD51" s="316" t="str">
        <f ca="1">IFERROR(INDEX($AK$38:$AK$49, ROWS($CD$4:CD49)), IFERROR(INDEX($AO$38:$AO$49, ROWS($CD$4:CD49)-ROWS($AK$38:$AK$49)), IFERROR(INDEX($AS$38:$AS$49, ROWS($CD$4:CD49)-ROWS($AK$38:$AK$49)-ROWS($AO$38:$AO$49)),IFERROR(INDEX($AW$38:$AW$49, ROWS($CD$4:CD49)-ROWS($AK$38:$AK$49)-ROWS($AO$38:$AO$49)-ROWS($AS$38:$AS$49)),IFERROR(INDEX($BA$38:$BA$49, ROWS($CD$4:CD49)-ROWS($AK$38:$AK$49)-ROWS($AO$38:$AO$49)-ROWS($AS$38:$AS$49)-ROWS($AW$38:$AW$49)),IFERROR(INDEX($BE$38:$BE$49, ROWS($CD$4:CD49)-ROWS($AK$38:$AK$49)-ROWS($AO$38:$AO$49)-ROWS($AS$38:$AS$49)-ROWS($AW$38:$AW$49)-ROWS($BA$38:$BA$49)),IFERROR(INDEX($BI$38:$BI$49, ROWS($CD$4:CD49)-ROWS($AK$38:$AK$49)-ROWS($AO$38:$AO$49)-ROWS($AS$38:$AS$49)-ROWS($AW$38:$AW$49)-ROWS($BA$38:$BA$49)-ROWS($BE$38:$BE$49)), "")))))))</f>
        <v/>
      </c>
      <c r="CE51" s="316" t="str">
        <f t="shared" ca="1" si="37"/>
        <v/>
      </c>
      <c r="CF51" s="413" t="str">
        <f t="shared" ca="1" si="38"/>
        <v/>
      </c>
      <c r="CG51" s="412" t="str">
        <f ca="1">IF(OR(CH51="",CH51=0),"",MAX(CG$5:CG50)+1)</f>
        <v/>
      </c>
      <c r="CH51" s="316" t="str">
        <f ca="1">IFERROR(INDEX($AJ$54:$AJ$65, ROWS($CH$4:CH49)), IFERROR(INDEX($AN$54:$AN$65, ROWS($CH$4:CH49)-ROWS($AJ$54:$AJ$65)), IFERROR(INDEX($AR$54:$AR$65, ROWS($CH$4:CH49)-ROWS($AJ$54:$AJ$65)-ROWS($AN$54:$AN$65)),IFERROR(INDEX($AV$54:$AV$65, ROWS($CH$4:CH49)-ROWS($AJ$54:$AJ$65)-ROWS($AN$54:$AN$65)-ROWS($AR$54:$AR$65)),IFERROR(INDEX($AZ$54:$AZ$65, ROWS($CH$4:CH49)-ROWS($AJ$54:$AJ$65)-ROWS($AN$54:$AN$65)-ROWS($AR$54:$AR$65)-ROWS($AV$54:$AV$65)),IFERROR(INDEX($BD$54:$BD$65, ROWS($CH$4:CH49)-ROWS($AJ$54:$AJ$65)-ROWS($AN$54:$AN$65)-ROWS($AR$54:$AR$65)-ROWS($AV$54:$AV$65)-ROWS($AZ$54:$AZ$65)),IFERROR(INDEX($BH$54:$BH$65, ROWS($CH$4:CH49)-ROWS($AJ$54:$AJ$65)-ROWS($AN$54:$AN$65)-ROWS($AR$54:$AR$65)-ROWS($AV$54:$AV$65)-ROWS($AZ$54:$AZ$65)-ROWS($BD$54:$BD$65)), "")))))))</f>
        <v/>
      </c>
      <c r="CI51" s="316" t="str">
        <f t="shared" ca="1" si="39"/>
        <v/>
      </c>
      <c r="CJ51" s="316" t="str">
        <f ca="1">IF(OR(CK51="",CK51=0),"",MAX(CJ$5:CJ50)+1)</f>
        <v/>
      </c>
      <c r="CK51" s="316" t="str">
        <f ca="1">IFERROR(INDEX($AK$54:$AK$65, ROWS($CK$4:CK49)), IFERROR(INDEX($AO$54:$AO$65, ROWS($CK$4:CK49)-ROWS($AK$54:$AK$65)), IFERROR(INDEX($AS$54:$AS$65, ROWS($CK$4:CK49)-ROWS($AK$54:$AK$65)-ROWS($AO$54:$AO$65)),IFERROR(INDEX($AW$54:$AW$65, ROWS($CK$4:CK49)-ROWS($AK$54:$AK$65)-ROWS($AO$54:$AO$65)-ROWS($AS$54:$AS$65)),IFERROR(INDEX($BA$54:$BA$65, ROWS($CK$4:CK49)-ROWS($AK$54:$AK$65)-ROWS($AO$54:$AO$65)-ROWS($AS$54:$AS$65)-ROWS($AW$54:$AW$65)),IFERROR(INDEX($BE$54:$BE$65, ROWS($CK$4:CK49)-ROWS($AK$54:$AK$65)-ROWS($AO$54:$AO$65)-ROWS($AS$54:$AS$65)-ROWS($AW$54:$AW$65)-ROWS($BA$54:$BA$65)),IFERROR(INDEX($BI$54:$BI$65, ROWS($CK$4:CK49)-ROWS($AK$54:$AK$65)-ROWS($AO$54:$AO$65)-ROWS($AS$54:$AS$65)-ROWS($AW$54:$AW$65)-ROWS($BA$54:$BA$65)-ROWS($BE$54:$BE$65)), "")))))))</f>
        <v/>
      </c>
      <c r="CL51" s="316" t="str">
        <f t="shared" ca="1" si="40"/>
        <v/>
      </c>
      <c r="CM51" s="413" t="str">
        <f t="shared" ca="1" si="41"/>
        <v/>
      </c>
      <c r="CN51" s="412" t="str">
        <f>IF(OR(CO51="",CO51=0),"",MAX(CN$5:CN50)+1)</f>
        <v/>
      </c>
      <c r="CO51" s="316">
        <f>IFERROR(INDEX($AJ$70:$AJ$81, ROWS($CO$4:CO49)), IFERROR(INDEX($AN$70:$AN$81, ROWS($CO$4:CO49)-ROWS($AJ$70:$AJ$81)), IFERROR(INDEX($AR$70:$AR$81, ROWS($CO$4:CO49)-ROWS($AJ$70:$AJ$81)-ROWS($AN$70:$AN$81)),IFERROR(INDEX($AV$70:$AV$81, ROWS($CO$4:CO49)-ROWS($AJ$70:$AJ$81)-ROWS($AN$70:$AN$81)-ROWS($AR$70:$AR$81)),IFERROR(INDEX($AZ$70:$AZ$81, ROWS($CO$4:CO49)-ROWS($AJ$70:$AJ$81)-ROWS($AN$70:$AN$81)-ROWS($AR$70:$AR$81)-ROWS($AV$70:$AV$81)),IFERROR(INDEX($BD$70:$BD$81, ROWS($CO$4:CO49)-ROWS($AJ$70:$AJ$81)-ROWS($AN$70:$AN$81)-ROWS($AR$70:$AR$81)-ROWS($AV$70:$AV$81)-ROWS($AZ$70:$AZ$81)),IFERROR(INDEX($BH$70:$BH$81, ROWS($CO$4:CO49)-ROWS($AJ$70:$AJ$81)-ROWS($AN$70:$AN$81)-ROWS($AR$70:$AR$81)-ROWS($AV$70:$AV$81)-ROWS($AZ$70:$AZ$81)-ROWS($BD$70:$BD$81)), "")))))))</f>
        <v>0</v>
      </c>
      <c r="CP51" s="316" t="str">
        <f t="shared" ca="1" si="42"/>
        <v/>
      </c>
      <c r="CQ51" s="316" t="str">
        <f>IF(OR(CR51="",CR51=0),"",MAX(CQ$5:CQ50)+1)</f>
        <v/>
      </c>
      <c r="CR51" s="316">
        <f>IFERROR(INDEX($AK$70:$AK$81, ROWS($CR$4:CR49)), IFERROR(INDEX($AO$70:$AO$81, ROWS($CR$4:CR49)-ROWS($AK$70:$AK$81)), IFERROR(INDEX($AS$70:$AS$81, ROWS($CR$4:CR49)-ROWS($AK$70:$AK$81)-ROWS($AO$70:$AO$81)),IFERROR(INDEX($AW$70:$AW$81, ROWS($CR$4:CR49)-ROWS($AK$70:$AK$81)-ROWS($AO$70:$AO$81)-ROWS($AS$70:$AS$81)),IFERROR(INDEX($BA$70:$BA$81, ROWS($CR$4:CR49)-ROWS($AK$70:$AK$81)-ROWS($AO$70:$AO$81)-ROWS($AS$70:$AS$81)-ROWS($AW$70:$AW$81)),IFERROR(INDEX($BE$70:$BE$81, ROWS($CR$4:CR49)-ROWS($AK$70:$AK$81)-ROWS($AO$70:$AO$81)-ROWS($AS$70:$AS$81)-ROWS($AW$70:$AW$81)-ROWS($BA$70:$BA$81)),IFERROR(INDEX($BI$70:$BI$81, ROWS($CR$4:CR49)-ROWS($AK$70:$AK$81)-ROWS($AO$70:$AO$81)-ROWS($AS$70:$AS$81)-ROWS($AW$70:$AW$81)-ROWS($BA$70:$BA$81)-ROWS($BE$70:$BE$81)), "")))))))</f>
        <v>0</v>
      </c>
      <c r="CS51" s="316" t="str">
        <f t="shared" ca="1" si="43"/>
        <v/>
      </c>
      <c r="CT51" s="413" t="str">
        <f t="shared" ca="1" si="44"/>
        <v/>
      </c>
      <c r="CU51" s="412" t="str">
        <f>IF(OR(CV51="",CV51=0),"",MAX(CU$5:CU50)+1)</f>
        <v/>
      </c>
      <c r="CV51" s="316" t="str">
        <f>IFERROR(INDEX($AJ$86:$AJ$97, ROWS($CV$4:CV49)), IFERROR(INDEX($AN$86:$AN$97, ROWS($CV$4:CV49)-ROWS($AJ$86:$AJ$97)), ""))</f>
        <v/>
      </c>
      <c r="CW51" s="316" t="str">
        <f t="shared" si="45"/>
        <v/>
      </c>
      <c r="CX51" s="316" t="str">
        <f>IF(OR(CY51="",CY51=0),"",MAX(CX$5:CX50)+1)</f>
        <v/>
      </c>
      <c r="CY51" s="316" t="str">
        <f>IFERROR(INDEX($AK$86:$AK$97, ROWS($CY$4:CY49)), IFERROR(INDEX($AO$86:$AO$97, ROWS($CY$4:CY49)-ROWS($AK$86:$AK$97)), ""))</f>
        <v/>
      </c>
      <c r="CZ51" s="316" t="str">
        <f t="shared" si="46"/>
        <v/>
      </c>
      <c r="DA51" s="413" t="str">
        <f t="shared" si="47"/>
        <v/>
      </c>
      <c r="DC51" s="438">
        <f ca="1">IF(OR(DD51="",DD51=0),"",MAX(DC$45:DC50)+1)</f>
        <v>5</v>
      </c>
      <c r="DD51" s="434" t="str">
        <f t="shared" ca="1" si="130"/>
        <v>Groceries</v>
      </c>
      <c r="DE51" s="413">
        <f t="shared" ca="1" si="131"/>
        <v>125</v>
      </c>
      <c r="DF51" s="431" t="str">
        <f ca="1">IF(OR(DG51="",DG51=0),"",MAX(DF$45:DF50)+1)</f>
        <v/>
      </c>
      <c r="DG51" s="412" t="str">
        <f t="shared" ca="1" si="132"/>
        <v/>
      </c>
      <c r="DH51" s="413" t="str">
        <f t="shared" ca="1" si="133"/>
        <v/>
      </c>
      <c r="DI51" s="412" t="str">
        <f t="shared" ca="1" si="134"/>
        <v>Audible</v>
      </c>
      <c r="DJ51" s="413">
        <f t="shared" ca="1" si="135"/>
        <v>14.95</v>
      </c>
      <c r="DK51" s="412" t="str">
        <f t="shared" ca="1" si="136"/>
        <v/>
      </c>
      <c r="DL51" s="413" t="str">
        <f t="shared" ca="1" si="137"/>
        <v/>
      </c>
      <c r="DM51" s="292"/>
      <c r="DN51" s="427" t="str">
        <f ca="1">IF(DI61="","",CONCATENATE(DI61," - ",DJ61))</f>
        <v/>
      </c>
      <c r="DO51" s="428" t="str">
        <f ca="1">IF(DI62="","",CONCATENATE(DI62," - ",DJ62))</f>
        <v/>
      </c>
      <c r="DP51" s="428" t="str">
        <f ca="1">IF(DI63="","",CONCATENATE(DI63," - ",DJ63))</f>
        <v/>
      </c>
      <c r="DQ51" s="427" t="str">
        <f ca="1">IF(DK61="","",CONCATENATE(DK61," - ",DL61))</f>
        <v/>
      </c>
      <c r="DR51" s="428" t="str">
        <f ca="1">IF(DK62="","",CONCATENATE(DK62," - ",DL62))</f>
        <v/>
      </c>
      <c r="DS51" s="429" t="str">
        <f ca="1">IF(DK63="","",CONCATENATE(DK63," - ",DL63))</f>
        <v/>
      </c>
    </row>
    <row r="52" spans="16:123" ht="15.75" thickBot="1" x14ac:dyDescent="0.35">
      <c r="P52" s="1177"/>
      <c r="Q52" s="1178"/>
      <c r="R52" s="453"/>
      <c r="S52" s="402"/>
      <c r="T52"/>
      <c r="U52" s="1177"/>
      <c r="V52" s="1178"/>
      <c r="W52" s="453"/>
      <c r="X52" s="402"/>
      <c r="AC52" s="358">
        <f>IF('Data Entry'!H34="","",'Data Entry'!H34)</f>
        <v>25</v>
      </c>
      <c r="AD52" s="356" t="str">
        <f>IF('Data Entry'!G34="","",'Data Entry'!G34)</f>
        <v>Boat Loan</v>
      </c>
      <c r="AE52" s="357">
        <f>IF('Data Entry'!J34="","",'Data Entry'!J34)</f>
        <v>300</v>
      </c>
      <c r="AF52" s="402">
        <f>IF('Data Entry'!I34="","",'Data Entry'!I34)</f>
        <v>22000</v>
      </c>
      <c r="AI52" s="1153">
        <f>IF(A23="","",--TEXT(A23,"dd"))</f>
        <v>22</v>
      </c>
      <c r="AJ52" s="1154"/>
      <c r="AK52" s="1154"/>
      <c r="AL52" s="1155"/>
      <c r="AM52" s="1153">
        <f>IF(C23="","",--TEXT(C23,"dd"))</f>
        <v>23</v>
      </c>
      <c r="AN52" s="1154"/>
      <c r="AO52" s="1154"/>
      <c r="AP52" s="1155"/>
      <c r="AQ52" s="1153">
        <f>IF(E23="","",--TEXT(E23,"dd"))</f>
        <v>24</v>
      </c>
      <c r="AR52" s="1154"/>
      <c r="AS52" s="1154"/>
      <c r="AT52" s="1155"/>
      <c r="AU52" s="1153">
        <f>IF(G23="","",--TEXT(G23,"dd"))</f>
        <v>25</v>
      </c>
      <c r="AV52" s="1154"/>
      <c r="AW52" s="1154"/>
      <c r="AX52" s="1155"/>
      <c r="AY52" s="1153">
        <f>IF(I23="","",--TEXT(I23,"dd"))</f>
        <v>26</v>
      </c>
      <c r="AZ52" s="1154"/>
      <c r="BA52" s="1154"/>
      <c r="BB52" s="1155"/>
      <c r="BC52" s="1153">
        <f>IF(K23="","",--TEXT(K23,"dd"))</f>
        <v>27</v>
      </c>
      <c r="BD52" s="1154"/>
      <c r="BE52" s="1154"/>
      <c r="BF52" s="1155"/>
      <c r="BG52" s="1153">
        <f>IF(M23="","",--TEXT(M23,"dd"))</f>
        <v>28</v>
      </c>
      <c r="BH52" s="1154"/>
      <c r="BI52" s="1154"/>
      <c r="BJ52" s="1155"/>
      <c r="BL52" s="412" t="str">
        <f ca="1">IF(OR(BM52="",BM52=0),"",MAX(BL$5:BL51)+1)</f>
        <v/>
      </c>
      <c r="BM52" s="316" t="str">
        <f ca="1">IFERROR(INDEX($AJ$6:$AJ$17, ROWS(BM$4:$BM50)), IFERROR(INDEX($AN$6:$AN$17, ROWS(BM$4:$BM50)-ROWS($AJ$6:$AJ$17)), IFERROR(INDEX($AR$6:$AR$17, ROWS(BM$4:$BM50)-ROWS($AJ$6:$AJ$17)-ROWS($AN$6:$AN$17)),IFERROR(INDEX($AV$6:$AV$17, ROWS(BM$4:$BM50)-ROWS($AJ$6:$AJ$17)-ROWS($AN$6:$AN$17)-ROWS($AR$6:$AR$17)),IFERROR(INDEX($AZ$6:$AZ$17, ROWS(BM$4:$BM50)-ROWS($AJ$6:$AJ$17)-ROWS($AN$6:$AN$17)-ROWS($AR$6:$AR$17)-ROWS($AV$6:$AV$17)),IFERROR(INDEX($BD$6:$BD$17, ROWS(BM$4:$BM50)-ROWS($AJ$6:$AJ$17)-ROWS($AN$6:$AN$17)-ROWS($AR$6:$AR$17)-ROWS($AV$6:$AV$17)-ROWS($AZ$6:$AZ$17)),IFERROR(INDEX($BH$6:$BH$17, ROWS(BM$4:$BM50)-ROWS($AJ$6:$AJ$17)-ROWS($AN$6:$AN$17)-ROWS($AR$6:$AR$17)-ROWS($AV$6:$AV$17)-ROWS($AZ$6:$AZ$17)-ROWS($BD$6:$BD$17)), "")))))))</f>
        <v/>
      </c>
      <c r="BN52" s="316" t="str">
        <f t="shared" ca="1" si="30"/>
        <v/>
      </c>
      <c r="BO52" s="316" t="str">
        <f ca="1">IF(OR(BP52="",BP52=0),"",MAX(BO$5:BO51)+1)</f>
        <v/>
      </c>
      <c r="BP52" s="316" t="str">
        <f ca="1">IFERROR(INDEX($AK$6:$AK$17, ROWS($BP$4:BP50)), IFERROR(INDEX($AO$6:$AO$17, ROWS($BP$4:BP50)-ROWS($AK$6:$AK$17)), IFERROR(INDEX($AS$6:$AS$17, ROWS($BP$4:BP50)-ROWS($AK$6:$AK$17)-ROWS($AO$6:$AO$17)),IFERROR(INDEX($AW$6:$AW$17, ROWS($BP$4:BP50)-ROWS($AK$6:$AK$17)-ROWS($AO$6:$AO$17)-ROWS($AS$6:$AS$17)),IFERROR(INDEX($BA$6:$BA$17, ROWS($BP$4:BP50)-ROWS($AK$6:$AK$17)-ROWS($AO$6:$AO$17)-ROWS($AS$6:$AS$17)-ROWS($AW$6:$AW$17)),IFERROR(INDEX($BE$6:$BE$17, ROWS($BP$4:BP50)-ROWS($AK$6:$AK$17)-ROWS($AO$6:$AO$17)-ROWS($AS$6:$AS$17)-ROWS($AW$6:$AW$17)-ROWS($BA$6:$BA$17)),IFERROR(INDEX($BI$6:$BI$17, ROWS($BP$4:BP50)-ROWS($AK$6:$AK$17)-ROWS($AO$6:$AO$17)-ROWS($AS$6:$AS$17)-ROWS($AW$6:$AW$17)-ROWS($BA$6:$BA$17)-ROWS($BE$6:$BE$17)), "")))))))</f>
        <v/>
      </c>
      <c r="BQ52" s="316" t="str">
        <f t="shared" ca="1" si="31"/>
        <v/>
      </c>
      <c r="BR52" s="413" t="str">
        <f t="shared" ca="1" si="32"/>
        <v/>
      </c>
      <c r="BS52" s="412" t="str">
        <f ca="1">IF(OR(BT52="",BT52=0),"",MAX(BS$5:BS51)+1)</f>
        <v/>
      </c>
      <c r="BT52" s="316" t="str">
        <f ca="1">IFERROR(INDEX($AJ$22:$AJ$33, ROWS($BT$4:BT50)), IFERROR(INDEX($AN$22:$AN$33, ROWS($BT$4:BT50)-ROWS($AJ$22:$AJ$33)), IFERROR(INDEX($AR$22:$AR$33, ROWS($BT$4:BT50)-ROWS($AJ$22:$AJ$33)-ROWS($AN$22:$AN$33)),IFERROR(INDEX($AV$22:$AV$33, ROWS($BT$4:BT50)-ROWS($AJ$22:$AJ$33)-ROWS($AN$22:$AN$33)-ROWS($AR$22:$AR$33)),IFERROR(INDEX($AZ$22:$AZ$33, ROWS($BT$4:BT50)-ROWS($AJ$22:$AJ$33)-ROWS($AN$22:$AN$33)-ROWS($AR$22:$AR$33)-ROWS($AV$22:$AV$33)),IFERROR(INDEX($BD$22:$BD$33, ROWS($BT$4:BT50)-ROWS($AJ$22:$AJ$33)-ROWS($AN$22:$AN$33)-ROWS($AR$22:$AR$33)-ROWS($AV$22:$AV$33)-ROWS($AZ$22:$AZ$33)),IFERROR(INDEX($BH$22:$BH$33, ROWS($BT$4:BT50)-ROWS($AJ$22:$AJ$33)-ROWS($AN$22:$AN$33)-ROWS($AR$22:$AR$33)-ROWS($AV$22:$AV$33)-ROWS($AZ$22:$AZ$33)-ROWS($BD$22:$BD$33)), "")))))))</f>
        <v/>
      </c>
      <c r="BU52" s="316" t="str">
        <f t="shared" ca="1" si="33"/>
        <v/>
      </c>
      <c r="BV52" s="316" t="str">
        <f ca="1">IF(OR(BW52="",BW52=0),"",MAX(BV$5:BV51)+1)</f>
        <v/>
      </c>
      <c r="BW52" s="316" t="str">
        <f ca="1">IFERROR(INDEX($AK$22:$AK$33, ROWS($BW$4:BW50)), IFERROR(INDEX($AO$22:$AO$33, ROWS($BW$4:BW50)-ROWS($AK$22:$AK$33)), IFERROR(INDEX($AS$22:$AS$33, ROWS($BW$4:BW50)-ROWS($AK$22:$AK$33)-ROWS($AO$22:$AO$33)),IFERROR(INDEX($AW$22:$AW$33, ROWS($BW$4:BW50)-ROWS($AK$22:$AK$33)-ROWS($AO$22:$AO$33)-ROWS($AS$22:$AS$33)),IFERROR(INDEX($BA$22:$BA$33, ROWS($BW$4:BW50)-ROWS($AK$22:$AK$33)-ROWS($AO$22:$AO$33)-ROWS($AS$22:$AS$33)-ROWS($AW$22:$AW$33)),IFERROR(INDEX($BE$22:$BE$33, ROWS($BW$4:BW50)-ROWS($AK$22:$AK$33)-ROWS($AO$22:$AO$33)-ROWS($AS$22:$AS$33)-ROWS($AW$22:$AW$33)-ROWS($BA$22:$BA$33)),IFERROR(INDEX($BI$22:$BI$33, ROWS($BW$4:BW50)-ROWS($AK$22:$AK$33)-ROWS($AO$22:$AO$33)-ROWS($AS$22:$AS$33)-ROWS($AW$22:$AW$33)-ROWS($BA$22:$BA$33)-ROWS($BE$22:$BE$33)), "")))))))</f>
        <v/>
      </c>
      <c r="BX52" s="316" t="str">
        <f t="shared" ca="1" si="34"/>
        <v/>
      </c>
      <c r="BY52" s="413" t="str">
        <f t="shared" ca="1" si="35"/>
        <v/>
      </c>
      <c r="BZ52" s="412" t="str">
        <f ca="1">IF(OR(CA52="",CA52=0),"",MAX(BZ$5:BZ51)+1)</f>
        <v/>
      </c>
      <c r="CA52" s="316" t="str">
        <f ca="1">IFERROR(INDEX($AJ$38:$AJ$49, ROWS($CA$4:CA50)), IFERROR(INDEX($AN$38:$AN$49, ROWS($CA$4:CA50)-ROWS($AJ$38:$AJ$49)), IFERROR(INDEX($AR$38:$AR$49, ROWS($CA$4:CA50)-ROWS($AJ$38:$AJ$49)-ROWS($AN$38:$AN$49)),IFERROR(INDEX($AV$38:$AV$49, ROWS($CA$4:CA50)-ROWS($AJ$38:$AJ$49)-ROWS($AN$38:$AN$49)-ROWS($AR$38:$AR$49)),IFERROR(INDEX($AZ$38:$AZ$49, ROWS($CA$4:CA50)-ROWS($AJ$38:$AJ$49)-ROWS($AN$38:$AN$49)-ROWS($AR$38:$AR$49)-ROWS($AV$38:$AV$49)),IFERROR(INDEX($BD$38:$BD$49, ROWS($CA$4:CA50)-ROWS($AJ$38:$AJ$49)-ROWS($AN$38:$AN$49)-ROWS($AR$38:$AR$49)-ROWS($AV$38:$AV$49)-ROWS($AZ$38:$AZ$49)),IFERROR(INDEX($BH$38:$BH$49, ROWS($CA$4:CA50)-ROWS($AJ$38:$AJ$49)-ROWS($AN$38:$AN$49)-ROWS($AR$38:$AR$49)-ROWS($AV$38:$AV$49)-ROWS($AZ$38:$AZ$49)-ROWS($BD$38:$BD$49)), "")))))))</f>
        <v/>
      </c>
      <c r="CB52" s="316" t="str">
        <f t="shared" ca="1" si="36"/>
        <v/>
      </c>
      <c r="CC52" s="316" t="str">
        <f ca="1">IF(OR(CD52="",CD52=0),"",MAX(CC$5:CC51)+1)</f>
        <v/>
      </c>
      <c r="CD52" s="316" t="str">
        <f ca="1">IFERROR(INDEX($AK$38:$AK$49, ROWS($CD$4:CD50)), IFERROR(INDEX($AO$38:$AO$49, ROWS($CD$4:CD50)-ROWS($AK$38:$AK$49)), IFERROR(INDEX($AS$38:$AS$49, ROWS($CD$4:CD50)-ROWS($AK$38:$AK$49)-ROWS($AO$38:$AO$49)),IFERROR(INDEX($AW$38:$AW$49, ROWS($CD$4:CD50)-ROWS($AK$38:$AK$49)-ROWS($AO$38:$AO$49)-ROWS($AS$38:$AS$49)),IFERROR(INDEX($BA$38:$BA$49, ROWS($CD$4:CD50)-ROWS($AK$38:$AK$49)-ROWS($AO$38:$AO$49)-ROWS($AS$38:$AS$49)-ROWS($AW$38:$AW$49)),IFERROR(INDEX($BE$38:$BE$49, ROWS($CD$4:CD50)-ROWS($AK$38:$AK$49)-ROWS($AO$38:$AO$49)-ROWS($AS$38:$AS$49)-ROWS($AW$38:$AW$49)-ROWS($BA$38:$BA$49)),IFERROR(INDEX($BI$38:$BI$49, ROWS($CD$4:CD50)-ROWS($AK$38:$AK$49)-ROWS($AO$38:$AO$49)-ROWS($AS$38:$AS$49)-ROWS($AW$38:$AW$49)-ROWS($BA$38:$BA$49)-ROWS($BE$38:$BE$49)), "")))))))</f>
        <v/>
      </c>
      <c r="CE52" s="316" t="str">
        <f t="shared" ca="1" si="37"/>
        <v/>
      </c>
      <c r="CF52" s="413" t="str">
        <f t="shared" ca="1" si="38"/>
        <v/>
      </c>
      <c r="CG52" s="412" t="str">
        <f ca="1">IF(OR(CH52="",CH52=0),"",MAX(CG$5:CG51)+1)</f>
        <v/>
      </c>
      <c r="CH52" s="316" t="str">
        <f ca="1">IFERROR(INDEX($AJ$54:$AJ$65, ROWS($CH$4:CH50)), IFERROR(INDEX($AN$54:$AN$65, ROWS($CH$4:CH50)-ROWS($AJ$54:$AJ$65)), IFERROR(INDEX($AR$54:$AR$65, ROWS($CH$4:CH50)-ROWS($AJ$54:$AJ$65)-ROWS($AN$54:$AN$65)),IFERROR(INDEX($AV$54:$AV$65, ROWS($CH$4:CH50)-ROWS($AJ$54:$AJ$65)-ROWS($AN$54:$AN$65)-ROWS($AR$54:$AR$65)),IFERROR(INDEX($AZ$54:$AZ$65, ROWS($CH$4:CH50)-ROWS($AJ$54:$AJ$65)-ROWS($AN$54:$AN$65)-ROWS($AR$54:$AR$65)-ROWS($AV$54:$AV$65)),IFERROR(INDEX($BD$54:$BD$65, ROWS($CH$4:CH50)-ROWS($AJ$54:$AJ$65)-ROWS($AN$54:$AN$65)-ROWS($AR$54:$AR$65)-ROWS($AV$54:$AV$65)-ROWS($AZ$54:$AZ$65)),IFERROR(INDEX($BH$54:$BH$65, ROWS($CH$4:CH50)-ROWS($AJ$54:$AJ$65)-ROWS($AN$54:$AN$65)-ROWS($AR$54:$AR$65)-ROWS($AV$54:$AV$65)-ROWS($AZ$54:$AZ$65)-ROWS($BD$54:$BD$65)), "")))))))</f>
        <v/>
      </c>
      <c r="CI52" s="316" t="str">
        <f t="shared" ca="1" si="39"/>
        <v/>
      </c>
      <c r="CJ52" s="316" t="str">
        <f ca="1">IF(OR(CK52="",CK52=0),"",MAX(CJ$5:CJ51)+1)</f>
        <v/>
      </c>
      <c r="CK52" s="316" t="str">
        <f ca="1">IFERROR(INDEX($AK$54:$AK$65, ROWS($CK$4:CK50)), IFERROR(INDEX($AO$54:$AO$65, ROWS($CK$4:CK50)-ROWS($AK$54:$AK$65)), IFERROR(INDEX($AS$54:$AS$65, ROWS($CK$4:CK50)-ROWS($AK$54:$AK$65)-ROWS($AO$54:$AO$65)),IFERROR(INDEX($AW$54:$AW$65, ROWS($CK$4:CK50)-ROWS($AK$54:$AK$65)-ROWS($AO$54:$AO$65)-ROWS($AS$54:$AS$65)),IFERROR(INDEX($BA$54:$BA$65, ROWS($CK$4:CK50)-ROWS($AK$54:$AK$65)-ROWS($AO$54:$AO$65)-ROWS($AS$54:$AS$65)-ROWS($AW$54:$AW$65)),IFERROR(INDEX($BE$54:$BE$65, ROWS($CK$4:CK50)-ROWS($AK$54:$AK$65)-ROWS($AO$54:$AO$65)-ROWS($AS$54:$AS$65)-ROWS($AW$54:$AW$65)-ROWS($BA$54:$BA$65)),IFERROR(INDEX($BI$54:$BI$65, ROWS($CK$4:CK50)-ROWS($AK$54:$AK$65)-ROWS($AO$54:$AO$65)-ROWS($AS$54:$AS$65)-ROWS($AW$54:$AW$65)-ROWS($BA$54:$BA$65)-ROWS($BE$54:$BE$65)), "")))))))</f>
        <v/>
      </c>
      <c r="CL52" s="316" t="str">
        <f t="shared" ca="1" si="40"/>
        <v/>
      </c>
      <c r="CM52" s="413" t="str">
        <f t="shared" ca="1" si="41"/>
        <v/>
      </c>
      <c r="CN52" s="412" t="str">
        <f>IF(OR(CO52="",CO52=0),"",MAX(CN$5:CN51)+1)</f>
        <v/>
      </c>
      <c r="CO52" s="316">
        <f>IFERROR(INDEX($AJ$70:$AJ$81, ROWS($CO$4:CO50)), IFERROR(INDEX($AN$70:$AN$81, ROWS($CO$4:CO50)-ROWS($AJ$70:$AJ$81)), IFERROR(INDEX($AR$70:$AR$81, ROWS($CO$4:CO50)-ROWS($AJ$70:$AJ$81)-ROWS($AN$70:$AN$81)),IFERROR(INDEX($AV$70:$AV$81, ROWS($CO$4:CO50)-ROWS($AJ$70:$AJ$81)-ROWS($AN$70:$AN$81)-ROWS($AR$70:$AR$81)),IFERROR(INDEX($AZ$70:$AZ$81, ROWS($CO$4:CO50)-ROWS($AJ$70:$AJ$81)-ROWS($AN$70:$AN$81)-ROWS($AR$70:$AR$81)-ROWS($AV$70:$AV$81)),IFERROR(INDEX($BD$70:$BD$81, ROWS($CO$4:CO50)-ROWS($AJ$70:$AJ$81)-ROWS($AN$70:$AN$81)-ROWS($AR$70:$AR$81)-ROWS($AV$70:$AV$81)-ROWS($AZ$70:$AZ$81)),IFERROR(INDEX($BH$70:$BH$81, ROWS($CO$4:CO50)-ROWS($AJ$70:$AJ$81)-ROWS($AN$70:$AN$81)-ROWS($AR$70:$AR$81)-ROWS($AV$70:$AV$81)-ROWS($AZ$70:$AZ$81)-ROWS($BD$70:$BD$81)), "")))))))</f>
        <v>0</v>
      </c>
      <c r="CP52" s="316" t="str">
        <f t="shared" ca="1" si="42"/>
        <v/>
      </c>
      <c r="CQ52" s="316" t="str">
        <f>IF(OR(CR52="",CR52=0),"",MAX(CQ$5:CQ51)+1)</f>
        <v/>
      </c>
      <c r="CR52" s="316">
        <f>IFERROR(INDEX($AK$70:$AK$81, ROWS($CR$4:CR50)), IFERROR(INDEX($AO$70:$AO$81, ROWS($CR$4:CR50)-ROWS($AK$70:$AK$81)), IFERROR(INDEX($AS$70:$AS$81, ROWS($CR$4:CR50)-ROWS($AK$70:$AK$81)-ROWS($AO$70:$AO$81)),IFERROR(INDEX($AW$70:$AW$81, ROWS($CR$4:CR50)-ROWS($AK$70:$AK$81)-ROWS($AO$70:$AO$81)-ROWS($AS$70:$AS$81)),IFERROR(INDEX($BA$70:$BA$81, ROWS($CR$4:CR50)-ROWS($AK$70:$AK$81)-ROWS($AO$70:$AO$81)-ROWS($AS$70:$AS$81)-ROWS($AW$70:$AW$81)),IFERROR(INDEX($BE$70:$BE$81, ROWS($CR$4:CR50)-ROWS($AK$70:$AK$81)-ROWS($AO$70:$AO$81)-ROWS($AS$70:$AS$81)-ROWS($AW$70:$AW$81)-ROWS($BA$70:$BA$81)),IFERROR(INDEX($BI$70:$BI$81, ROWS($CR$4:CR50)-ROWS($AK$70:$AK$81)-ROWS($AO$70:$AO$81)-ROWS($AS$70:$AS$81)-ROWS($AW$70:$AW$81)-ROWS($BA$70:$BA$81)-ROWS($BE$70:$BE$81)), "")))))))</f>
        <v>0</v>
      </c>
      <c r="CS52" s="316" t="str">
        <f t="shared" ca="1" si="43"/>
        <v/>
      </c>
      <c r="CT52" s="413" t="str">
        <f t="shared" ca="1" si="44"/>
        <v/>
      </c>
      <c r="CU52" s="412" t="str">
        <f>IF(OR(CV52="",CV52=0),"",MAX(CU$5:CU51)+1)</f>
        <v/>
      </c>
      <c r="CV52" s="316" t="str">
        <f>IFERROR(INDEX($AJ$86:$AJ$97, ROWS($CV$4:CV50)), IFERROR(INDEX($AN$86:$AN$97, ROWS($CV$4:CV50)-ROWS($AJ$86:$AJ$97)), ""))</f>
        <v/>
      </c>
      <c r="CW52" s="316" t="str">
        <f t="shared" si="45"/>
        <v/>
      </c>
      <c r="CX52" s="316" t="str">
        <f>IF(OR(CY52="",CY52=0),"",MAX(CX$5:CX51)+1)</f>
        <v/>
      </c>
      <c r="CY52" s="316" t="str">
        <f>IFERROR(INDEX($AK$86:$AK$97, ROWS($CY$4:CY50)), IFERROR(INDEX($AO$86:$AO$97, ROWS($CY$4:CY50)-ROWS($AK$86:$AK$97)), ""))</f>
        <v/>
      </c>
      <c r="CZ52" s="316" t="str">
        <f t="shared" si="46"/>
        <v/>
      </c>
      <c r="DA52" s="413" t="str">
        <f t="shared" si="47"/>
        <v/>
      </c>
      <c r="DC52" s="438">
        <f ca="1">IF(OR(DD52="",DD52=0),"",MAX(DC$45:DC51)+1)</f>
        <v>6</v>
      </c>
      <c r="DD52" s="434" t="str">
        <f t="shared" ca="1" si="130"/>
        <v>Audible</v>
      </c>
      <c r="DE52" s="413">
        <f t="shared" ca="1" si="131"/>
        <v>14.95</v>
      </c>
      <c r="DF52" s="431" t="str">
        <f ca="1">IF(OR(DG52="",DG52=0),"",MAX(DF$45:DF51)+1)</f>
        <v/>
      </c>
      <c r="DG52" s="412" t="str">
        <f t="shared" ca="1" si="132"/>
        <v/>
      </c>
      <c r="DH52" s="413" t="str">
        <f t="shared" ca="1" si="133"/>
        <v/>
      </c>
      <c r="DI52" s="412" t="str">
        <f t="shared" ca="1" si="134"/>
        <v>Lawn Service</v>
      </c>
      <c r="DJ52" s="413">
        <f t="shared" ca="1" si="135"/>
        <v>50</v>
      </c>
      <c r="DK52" s="412" t="str">
        <f t="shared" ca="1" si="136"/>
        <v/>
      </c>
      <c r="DL52" s="413" t="str">
        <f t="shared" ca="1" si="137"/>
        <v/>
      </c>
      <c r="DM52" s="292"/>
      <c r="DN52" s="1192" t="s">
        <v>505</v>
      </c>
      <c r="DO52" s="1193"/>
      <c r="DP52" s="443">
        <f ca="1">IF(DJ46="","",SUM(DJ46:DJ63))</f>
        <v>1154.95</v>
      </c>
      <c r="DQ52" s="1192" t="s">
        <v>506</v>
      </c>
      <c r="DR52" s="1193"/>
      <c r="DS52" s="444">
        <f ca="1">IF(DL46="","",SUM(DL46:DL63))</f>
        <v>600</v>
      </c>
    </row>
    <row r="53" spans="16:123" ht="15.75" thickBot="1" x14ac:dyDescent="0.35">
      <c r="P53" s="1177"/>
      <c r="Q53" s="1178"/>
      <c r="R53" s="453"/>
      <c r="S53" s="402"/>
      <c r="T53"/>
      <c r="U53" s="1177"/>
      <c r="V53" s="1178"/>
      <c r="W53" s="453"/>
      <c r="X53" s="402"/>
      <c r="AC53" s="358" t="str">
        <f>IF('Data Entry'!H35="","",'Data Entry'!H35)</f>
        <v/>
      </c>
      <c r="AD53" s="356" t="str">
        <f>IF('Data Entry'!G35="","",'Data Entry'!G35)</f>
        <v/>
      </c>
      <c r="AE53" s="357" t="str">
        <f>IF('Data Entry'!J35="","",'Data Entry'!J35)</f>
        <v/>
      </c>
      <c r="AF53" s="402" t="str">
        <f>IF('Data Entry'!I35="","",'Data Entry'!I35)</f>
        <v/>
      </c>
      <c r="AI53" s="312"/>
      <c r="AJ53" s="313" t="s">
        <v>483</v>
      </c>
      <c r="AK53" s="313" t="s">
        <v>13</v>
      </c>
      <c r="AL53" s="314" t="s">
        <v>11</v>
      </c>
      <c r="AM53" s="312"/>
      <c r="AN53" s="313" t="s">
        <v>483</v>
      </c>
      <c r="AO53" s="313" t="s">
        <v>13</v>
      </c>
      <c r="AP53" s="314" t="s">
        <v>11</v>
      </c>
      <c r="AQ53" s="312"/>
      <c r="AR53" s="313" t="s">
        <v>483</v>
      </c>
      <c r="AS53" s="313" t="s">
        <v>13</v>
      </c>
      <c r="AT53" s="314" t="s">
        <v>11</v>
      </c>
      <c r="AU53" s="312"/>
      <c r="AV53" s="313" t="s">
        <v>483</v>
      </c>
      <c r="AW53" s="313" t="s">
        <v>13</v>
      </c>
      <c r="AX53" s="314" t="s">
        <v>11</v>
      </c>
      <c r="AY53" s="312"/>
      <c r="AZ53" s="313" t="s">
        <v>483</v>
      </c>
      <c r="BA53" s="313" t="s">
        <v>13</v>
      </c>
      <c r="BB53" s="314" t="s">
        <v>11</v>
      </c>
      <c r="BC53" s="312"/>
      <c r="BD53" s="313" t="s">
        <v>483</v>
      </c>
      <c r="BE53" s="313" t="s">
        <v>13</v>
      </c>
      <c r="BF53" s="314" t="s">
        <v>11</v>
      </c>
      <c r="BG53" s="312"/>
      <c r="BH53" s="313" t="s">
        <v>483</v>
      </c>
      <c r="BI53" s="313" t="s">
        <v>13</v>
      </c>
      <c r="BJ53" s="314" t="s">
        <v>11</v>
      </c>
      <c r="BL53" s="412" t="str">
        <f ca="1">IF(OR(BM53="",BM53=0),"",MAX(BL$5:BL52)+1)</f>
        <v/>
      </c>
      <c r="BM53" s="316" t="str">
        <f ca="1">IFERROR(INDEX($AJ$6:$AJ$17, ROWS(BM$4:$BM51)), IFERROR(INDEX($AN$6:$AN$17, ROWS(BM$4:$BM51)-ROWS($AJ$6:$AJ$17)), IFERROR(INDEX($AR$6:$AR$17, ROWS(BM$4:$BM51)-ROWS($AJ$6:$AJ$17)-ROWS($AN$6:$AN$17)),IFERROR(INDEX($AV$6:$AV$17, ROWS(BM$4:$BM51)-ROWS($AJ$6:$AJ$17)-ROWS($AN$6:$AN$17)-ROWS($AR$6:$AR$17)),IFERROR(INDEX($AZ$6:$AZ$17, ROWS(BM$4:$BM51)-ROWS($AJ$6:$AJ$17)-ROWS($AN$6:$AN$17)-ROWS($AR$6:$AR$17)-ROWS($AV$6:$AV$17)),IFERROR(INDEX($BD$6:$BD$17, ROWS(BM$4:$BM51)-ROWS($AJ$6:$AJ$17)-ROWS($AN$6:$AN$17)-ROWS($AR$6:$AR$17)-ROWS($AV$6:$AV$17)-ROWS($AZ$6:$AZ$17)),IFERROR(INDEX($BH$6:$BH$17, ROWS(BM$4:$BM51)-ROWS($AJ$6:$AJ$17)-ROWS($AN$6:$AN$17)-ROWS($AR$6:$AR$17)-ROWS($AV$6:$AV$17)-ROWS($AZ$6:$AZ$17)-ROWS($BD$6:$BD$17)), "")))))))</f>
        <v/>
      </c>
      <c r="BN53" s="316" t="str">
        <f t="shared" ca="1" si="30"/>
        <v/>
      </c>
      <c r="BO53" s="316" t="str">
        <f ca="1">IF(OR(BP53="",BP53=0),"",MAX(BO$5:BO52)+1)</f>
        <v/>
      </c>
      <c r="BP53" s="316" t="str">
        <f ca="1">IFERROR(INDEX($AK$6:$AK$17, ROWS($BP$4:BP51)), IFERROR(INDEX($AO$6:$AO$17, ROWS($BP$4:BP51)-ROWS($AK$6:$AK$17)), IFERROR(INDEX($AS$6:$AS$17, ROWS($BP$4:BP51)-ROWS($AK$6:$AK$17)-ROWS($AO$6:$AO$17)),IFERROR(INDEX($AW$6:$AW$17, ROWS($BP$4:BP51)-ROWS($AK$6:$AK$17)-ROWS($AO$6:$AO$17)-ROWS($AS$6:$AS$17)),IFERROR(INDEX($BA$6:$BA$17, ROWS($BP$4:BP51)-ROWS($AK$6:$AK$17)-ROWS($AO$6:$AO$17)-ROWS($AS$6:$AS$17)-ROWS($AW$6:$AW$17)),IFERROR(INDEX($BE$6:$BE$17, ROWS($BP$4:BP51)-ROWS($AK$6:$AK$17)-ROWS($AO$6:$AO$17)-ROWS($AS$6:$AS$17)-ROWS($AW$6:$AW$17)-ROWS($BA$6:$BA$17)),IFERROR(INDEX($BI$6:$BI$17, ROWS($BP$4:BP51)-ROWS($AK$6:$AK$17)-ROWS($AO$6:$AO$17)-ROWS($AS$6:$AS$17)-ROWS($AW$6:$AW$17)-ROWS($BA$6:$BA$17)-ROWS($BE$6:$BE$17)), "")))))))</f>
        <v/>
      </c>
      <c r="BQ53" s="316" t="str">
        <f t="shared" ca="1" si="31"/>
        <v/>
      </c>
      <c r="BR53" s="413" t="str">
        <f t="shared" ca="1" si="32"/>
        <v/>
      </c>
      <c r="BS53" s="412" t="str">
        <f ca="1">IF(OR(BT53="",BT53=0),"",MAX(BS$5:BS52)+1)</f>
        <v/>
      </c>
      <c r="BT53" s="316" t="str">
        <f ca="1">IFERROR(INDEX($AJ$22:$AJ$33, ROWS($BT$4:BT51)), IFERROR(INDEX($AN$22:$AN$33, ROWS($BT$4:BT51)-ROWS($AJ$22:$AJ$33)), IFERROR(INDEX($AR$22:$AR$33, ROWS($BT$4:BT51)-ROWS($AJ$22:$AJ$33)-ROWS($AN$22:$AN$33)),IFERROR(INDEX($AV$22:$AV$33, ROWS($BT$4:BT51)-ROWS($AJ$22:$AJ$33)-ROWS($AN$22:$AN$33)-ROWS($AR$22:$AR$33)),IFERROR(INDEX($AZ$22:$AZ$33, ROWS($BT$4:BT51)-ROWS($AJ$22:$AJ$33)-ROWS($AN$22:$AN$33)-ROWS($AR$22:$AR$33)-ROWS($AV$22:$AV$33)),IFERROR(INDEX($BD$22:$BD$33, ROWS($BT$4:BT51)-ROWS($AJ$22:$AJ$33)-ROWS($AN$22:$AN$33)-ROWS($AR$22:$AR$33)-ROWS($AV$22:$AV$33)-ROWS($AZ$22:$AZ$33)),IFERROR(INDEX($BH$22:$BH$33, ROWS($BT$4:BT51)-ROWS($AJ$22:$AJ$33)-ROWS($AN$22:$AN$33)-ROWS($AR$22:$AR$33)-ROWS($AV$22:$AV$33)-ROWS($AZ$22:$AZ$33)-ROWS($BD$22:$BD$33)), "")))))))</f>
        <v/>
      </c>
      <c r="BU53" s="316" t="str">
        <f t="shared" ca="1" si="33"/>
        <v/>
      </c>
      <c r="BV53" s="316" t="str">
        <f ca="1">IF(OR(BW53="",BW53=0),"",MAX(BV$5:BV52)+1)</f>
        <v/>
      </c>
      <c r="BW53" s="316" t="str">
        <f ca="1">IFERROR(INDEX($AK$22:$AK$33, ROWS($BW$4:BW51)), IFERROR(INDEX($AO$22:$AO$33, ROWS($BW$4:BW51)-ROWS($AK$22:$AK$33)), IFERROR(INDEX($AS$22:$AS$33, ROWS($BW$4:BW51)-ROWS($AK$22:$AK$33)-ROWS($AO$22:$AO$33)),IFERROR(INDEX($AW$22:$AW$33, ROWS($BW$4:BW51)-ROWS($AK$22:$AK$33)-ROWS($AO$22:$AO$33)-ROWS($AS$22:$AS$33)),IFERROR(INDEX($BA$22:$BA$33, ROWS($BW$4:BW51)-ROWS($AK$22:$AK$33)-ROWS($AO$22:$AO$33)-ROWS($AS$22:$AS$33)-ROWS($AW$22:$AW$33)),IFERROR(INDEX($BE$22:$BE$33, ROWS($BW$4:BW51)-ROWS($AK$22:$AK$33)-ROWS($AO$22:$AO$33)-ROWS($AS$22:$AS$33)-ROWS($AW$22:$AW$33)-ROWS($BA$22:$BA$33)),IFERROR(INDEX($BI$22:$BI$33, ROWS($BW$4:BW51)-ROWS($AK$22:$AK$33)-ROWS($AO$22:$AO$33)-ROWS($AS$22:$AS$33)-ROWS($AW$22:$AW$33)-ROWS($BA$22:$BA$33)-ROWS($BE$22:$BE$33)), "")))))))</f>
        <v/>
      </c>
      <c r="BX53" s="316" t="str">
        <f t="shared" ca="1" si="34"/>
        <v/>
      </c>
      <c r="BY53" s="413" t="str">
        <f t="shared" ca="1" si="35"/>
        <v/>
      </c>
      <c r="BZ53" s="412" t="str">
        <f ca="1">IF(OR(CA53="",CA53=0),"",MAX(BZ$5:BZ52)+1)</f>
        <v/>
      </c>
      <c r="CA53" s="316" t="str">
        <f ca="1">IFERROR(INDEX($AJ$38:$AJ$49, ROWS($CA$4:CA51)), IFERROR(INDEX($AN$38:$AN$49, ROWS($CA$4:CA51)-ROWS($AJ$38:$AJ$49)), IFERROR(INDEX($AR$38:$AR$49, ROWS($CA$4:CA51)-ROWS($AJ$38:$AJ$49)-ROWS($AN$38:$AN$49)),IFERROR(INDEX($AV$38:$AV$49, ROWS($CA$4:CA51)-ROWS($AJ$38:$AJ$49)-ROWS($AN$38:$AN$49)-ROWS($AR$38:$AR$49)),IFERROR(INDEX($AZ$38:$AZ$49, ROWS($CA$4:CA51)-ROWS($AJ$38:$AJ$49)-ROWS($AN$38:$AN$49)-ROWS($AR$38:$AR$49)-ROWS($AV$38:$AV$49)),IFERROR(INDEX($BD$38:$BD$49, ROWS($CA$4:CA51)-ROWS($AJ$38:$AJ$49)-ROWS($AN$38:$AN$49)-ROWS($AR$38:$AR$49)-ROWS($AV$38:$AV$49)-ROWS($AZ$38:$AZ$49)),IFERROR(INDEX($BH$38:$BH$49, ROWS($CA$4:CA51)-ROWS($AJ$38:$AJ$49)-ROWS($AN$38:$AN$49)-ROWS($AR$38:$AR$49)-ROWS($AV$38:$AV$49)-ROWS($AZ$38:$AZ$49)-ROWS($BD$38:$BD$49)), "")))))))</f>
        <v/>
      </c>
      <c r="CB53" s="316" t="str">
        <f t="shared" ca="1" si="36"/>
        <v/>
      </c>
      <c r="CC53" s="316" t="str">
        <f ca="1">IF(OR(CD53="",CD53=0),"",MAX(CC$5:CC52)+1)</f>
        <v/>
      </c>
      <c r="CD53" s="316" t="str">
        <f ca="1">IFERROR(INDEX($AK$38:$AK$49, ROWS($CD$4:CD51)), IFERROR(INDEX($AO$38:$AO$49, ROWS($CD$4:CD51)-ROWS($AK$38:$AK$49)), IFERROR(INDEX($AS$38:$AS$49, ROWS($CD$4:CD51)-ROWS($AK$38:$AK$49)-ROWS($AO$38:$AO$49)),IFERROR(INDEX($AW$38:$AW$49, ROWS($CD$4:CD51)-ROWS($AK$38:$AK$49)-ROWS($AO$38:$AO$49)-ROWS($AS$38:$AS$49)),IFERROR(INDEX($BA$38:$BA$49, ROWS($CD$4:CD51)-ROWS($AK$38:$AK$49)-ROWS($AO$38:$AO$49)-ROWS($AS$38:$AS$49)-ROWS($AW$38:$AW$49)),IFERROR(INDEX($BE$38:$BE$49, ROWS($CD$4:CD51)-ROWS($AK$38:$AK$49)-ROWS($AO$38:$AO$49)-ROWS($AS$38:$AS$49)-ROWS($AW$38:$AW$49)-ROWS($BA$38:$BA$49)),IFERROR(INDEX($BI$38:$BI$49, ROWS($CD$4:CD51)-ROWS($AK$38:$AK$49)-ROWS($AO$38:$AO$49)-ROWS($AS$38:$AS$49)-ROWS($AW$38:$AW$49)-ROWS($BA$38:$BA$49)-ROWS($BE$38:$BE$49)), "")))))))</f>
        <v/>
      </c>
      <c r="CE53" s="316" t="str">
        <f t="shared" ca="1" si="37"/>
        <v/>
      </c>
      <c r="CF53" s="413" t="str">
        <f t="shared" ca="1" si="38"/>
        <v/>
      </c>
      <c r="CG53" s="412" t="str">
        <f ca="1">IF(OR(CH53="",CH53=0),"",MAX(CG$5:CG52)+1)</f>
        <v/>
      </c>
      <c r="CH53" s="316" t="str">
        <f ca="1">IFERROR(INDEX($AJ$54:$AJ$65, ROWS($CH$4:CH51)), IFERROR(INDEX($AN$54:$AN$65, ROWS($CH$4:CH51)-ROWS($AJ$54:$AJ$65)), IFERROR(INDEX($AR$54:$AR$65, ROWS($CH$4:CH51)-ROWS($AJ$54:$AJ$65)-ROWS($AN$54:$AN$65)),IFERROR(INDEX($AV$54:$AV$65, ROWS($CH$4:CH51)-ROWS($AJ$54:$AJ$65)-ROWS($AN$54:$AN$65)-ROWS($AR$54:$AR$65)),IFERROR(INDEX($AZ$54:$AZ$65, ROWS($CH$4:CH51)-ROWS($AJ$54:$AJ$65)-ROWS($AN$54:$AN$65)-ROWS($AR$54:$AR$65)-ROWS($AV$54:$AV$65)),IFERROR(INDEX($BD$54:$BD$65, ROWS($CH$4:CH51)-ROWS($AJ$54:$AJ$65)-ROWS($AN$54:$AN$65)-ROWS($AR$54:$AR$65)-ROWS($AV$54:$AV$65)-ROWS($AZ$54:$AZ$65)),IFERROR(INDEX($BH$54:$BH$65, ROWS($CH$4:CH51)-ROWS($AJ$54:$AJ$65)-ROWS($AN$54:$AN$65)-ROWS($AR$54:$AR$65)-ROWS($AV$54:$AV$65)-ROWS($AZ$54:$AZ$65)-ROWS($BD$54:$BD$65)), "")))))))</f>
        <v/>
      </c>
      <c r="CI53" s="316" t="str">
        <f t="shared" ca="1" si="39"/>
        <v/>
      </c>
      <c r="CJ53" s="316" t="str">
        <f ca="1">IF(OR(CK53="",CK53=0),"",MAX(CJ$5:CJ52)+1)</f>
        <v/>
      </c>
      <c r="CK53" s="316" t="str">
        <f ca="1">IFERROR(INDEX($AK$54:$AK$65, ROWS($CK$4:CK51)), IFERROR(INDEX($AO$54:$AO$65, ROWS($CK$4:CK51)-ROWS($AK$54:$AK$65)), IFERROR(INDEX($AS$54:$AS$65, ROWS($CK$4:CK51)-ROWS($AK$54:$AK$65)-ROWS($AO$54:$AO$65)),IFERROR(INDEX($AW$54:$AW$65, ROWS($CK$4:CK51)-ROWS($AK$54:$AK$65)-ROWS($AO$54:$AO$65)-ROWS($AS$54:$AS$65)),IFERROR(INDEX($BA$54:$BA$65, ROWS($CK$4:CK51)-ROWS($AK$54:$AK$65)-ROWS($AO$54:$AO$65)-ROWS($AS$54:$AS$65)-ROWS($AW$54:$AW$65)),IFERROR(INDEX($BE$54:$BE$65, ROWS($CK$4:CK51)-ROWS($AK$54:$AK$65)-ROWS($AO$54:$AO$65)-ROWS($AS$54:$AS$65)-ROWS($AW$54:$AW$65)-ROWS($BA$54:$BA$65)),IFERROR(INDEX($BI$54:$BI$65, ROWS($CK$4:CK51)-ROWS($AK$54:$AK$65)-ROWS($AO$54:$AO$65)-ROWS($AS$54:$AS$65)-ROWS($AW$54:$AW$65)-ROWS($BA$54:$BA$65)-ROWS($BE$54:$BE$65)), "")))))))</f>
        <v/>
      </c>
      <c r="CL53" s="316" t="str">
        <f t="shared" ca="1" si="40"/>
        <v/>
      </c>
      <c r="CM53" s="413" t="str">
        <f t="shared" ca="1" si="41"/>
        <v/>
      </c>
      <c r="CN53" s="412" t="str">
        <f>IF(OR(CO53="",CO53=0),"",MAX(CN$5:CN52)+1)</f>
        <v/>
      </c>
      <c r="CO53" s="316">
        <f>IFERROR(INDEX($AJ$70:$AJ$81, ROWS($CO$4:CO51)), IFERROR(INDEX($AN$70:$AN$81, ROWS($CO$4:CO51)-ROWS($AJ$70:$AJ$81)), IFERROR(INDEX($AR$70:$AR$81, ROWS($CO$4:CO51)-ROWS($AJ$70:$AJ$81)-ROWS($AN$70:$AN$81)),IFERROR(INDEX($AV$70:$AV$81, ROWS($CO$4:CO51)-ROWS($AJ$70:$AJ$81)-ROWS($AN$70:$AN$81)-ROWS($AR$70:$AR$81)),IFERROR(INDEX($AZ$70:$AZ$81, ROWS($CO$4:CO51)-ROWS($AJ$70:$AJ$81)-ROWS($AN$70:$AN$81)-ROWS($AR$70:$AR$81)-ROWS($AV$70:$AV$81)),IFERROR(INDEX($BD$70:$BD$81, ROWS($CO$4:CO51)-ROWS($AJ$70:$AJ$81)-ROWS($AN$70:$AN$81)-ROWS($AR$70:$AR$81)-ROWS($AV$70:$AV$81)-ROWS($AZ$70:$AZ$81)),IFERROR(INDEX($BH$70:$BH$81, ROWS($CO$4:CO51)-ROWS($AJ$70:$AJ$81)-ROWS($AN$70:$AN$81)-ROWS($AR$70:$AR$81)-ROWS($AV$70:$AV$81)-ROWS($AZ$70:$AZ$81)-ROWS($BD$70:$BD$81)), "")))))))</f>
        <v>0</v>
      </c>
      <c r="CP53" s="316" t="str">
        <f t="shared" ca="1" si="42"/>
        <v/>
      </c>
      <c r="CQ53" s="316" t="str">
        <f>IF(OR(CR53="",CR53=0),"",MAX(CQ$5:CQ52)+1)</f>
        <v/>
      </c>
      <c r="CR53" s="316">
        <f>IFERROR(INDEX($AK$70:$AK$81, ROWS($CR$4:CR51)), IFERROR(INDEX($AO$70:$AO$81, ROWS($CR$4:CR51)-ROWS($AK$70:$AK$81)), IFERROR(INDEX($AS$70:$AS$81, ROWS($CR$4:CR51)-ROWS($AK$70:$AK$81)-ROWS($AO$70:$AO$81)),IFERROR(INDEX($AW$70:$AW$81, ROWS($CR$4:CR51)-ROWS($AK$70:$AK$81)-ROWS($AO$70:$AO$81)-ROWS($AS$70:$AS$81)),IFERROR(INDEX($BA$70:$BA$81, ROWS($CR$4:CR51)-ROWS($AK$70:$AK$81)-ROWS($AO$70:$AO$81)-ROWS($AS$70:$AS$81)-ROWS($AW$70:$AW$81)),IFERROR(INDEX($BE$70:$BE$81, ROWS($CR$4:CR51)-ROWS($AK$70:$AK$81)-ROWS($AO$70:$AO$81)-ROWS($AS$70:$AS$81)-ROWS($AW$70:$AW$81)-ROWS($BA$70:$BA$81)),IFERROR(INDEX($BI$70:$BI$81, ROWS($CR$4:CR51)-ROWS($AK$70:$AK$81)-ROWS($AO$70:$AO$81)-ROWS($AS$70:$AS$81)-ROWS($AW$70:$AW$81)-ROWS($BA$70:$BA$81)-ROWS($BE$70:$BE$81)), "")))))))</f>
        <v>0</v>
      </c>
      <c r="CS53" s="316" t="str">
        <f t="shared" ca="1" si="43"/>
        <v/>
      </c>
      <c r="CT53" s="413" t="str">
        <f t="shared" ca="1" si="44"/>
        <v/>
      </c>
      <c r="CU53" s="412" t="str">
        <f>IF(OR(CV53="",CV53=0),"",MAX(CU$5:CU52)+1)</f>
        <v/>
      </c>
      <c r="CV53" s="316" t="str">
        <f>IFERROR(INDEX($AJ$86:$AJ$97, ROWS($CV$4:CV51)), IFERROR(INDEX($AN$86:$AN$97, ROWS($CV$4:CV51)-ROWS($AJ$86:$AJ$97)), ""))</f>
        <v/>
      </c>
      <c r="CW53" s="316" t="str">
        <f t="shared" si="45"/>
        <v/>
      </c>
      <c r="CX53" s="316" t="str">
        <f>IF(OR(CY53="",CY53=0),"",MAX(CX$5:CX52)+1)</f>
        <v/>
      </c>
      <c r="CY53" s="316" t="str">
        <f>IFERROR(INDEX($AK$86:$AK$97, ROWS($CY$4:CY51)), IFERROR(INDEX($AO$86:$AO$97, ROWS($CY$4:CY51)-ROWS($AK$86:$AK$97)), ""))</f>
        <v/>
      </c>
      <c r="CZ53" s="316" t="str">
        <f t="shared" si="46"/>
        <v/>
      </c>
      <c r="DA53" s="413" t="str">
        <f t="shared" si="47"/>
        <v/>
      </c>
      <c r="DC53" s="438" t="str">
        <f ca="1">IF(OR(DD53="",DD53=0),"",MAX(DC$45:DC52)+1)</f>
        <v/>
      </c>
      <c r="DD53" s="434" t="str">
        <f t="shared" ca="1" si="130"/>
        <v/>
      </c>
      <c r="DE53" s="413" t="str">
        <f t="shared" ca="1" si="131"/>
        <v/>
      </c>
      <c r="DF53" s="431">
        <f ca="1">IF(OR(DG53="",DG53=0),"",MAX(DF$45:DF52)+1)</f>
        <v>2</v>
      </c>
      <c r="DG53" s="412" t="str">
        <f t="shared" ca="1" si="132"/>
        <v>Paycheck 2</v>
      </c>
      <c r="DH53" s="413">
        <f t="shared" ca="1" si="133"/>
        <v>400</v>
      </c>
      <c r="DI53" s="412" t="str">
        <f t="shared" ca="1" si="134"/>
        <v>Cellular</v>
      </c>
      <c r="DJ53" s="413">
        <f t="shared" ca="1" si="135"/>
        <v>225</v>
      </c>
      <c r="DK53" s="412" t="str">
        <f t="shared" ca="1" si="136"/>
        <v/>
      </c>
      <c r="DL53" s="413" t="str">
        <f t="shared" ca="1" si="137"/>
        <v/>
      </c>
      <c r="DM53" s="292"/>
      <c r="DN53" s="292"/>
      <c r="DO53" s="292"/>
      <c r="DP53" s="292"/>
      <c r="DQ53" s="292"/>
      <c r="DR53" s="292"/>
      <c r="DS53" s="292"/>
    </row>
    <row r="54" spans="16:123" x14ac:dyDescent="0.3">
      <c r="P54" s="1177"/>
      <c r="Q54" s="1178"/>
      <c r="R54" s="453"/>
      <c r="S54" s="402"/>
      <c r="T54"/>
      <c r="U54" s="1177"/>
      <c r="V54" s="1178"/>
      <c r="W54" s="453"/>
      <c r="X54" s="402"/>
      <c r="AC54" s="358" t="str">
        <f>IF('Data Entry'!H36="","",'Data Entry'!H36)</f>
        <v/>
      </c>
      <c r="AD54" s="356" t="str">
        <f>IF('Data Entry'!G36="","",'Data Entry'!G36)</f>
        <v/>
      </c>
      <c r="AE54" s="357" t="str">
        <f>IF('Data Entry'!J36="","",'Data Entry'!J36)</f>
        <v/>
      </c>
      <c r="AF54" s="402" t="str">
        <f>IF('Data Entry'!I36="","",'Data Entry'!I36)</f>
        <v/>
      </c>
      <c r="AI54" s="304">
        <f ca="1">IFERROR(MATCH($AI$52,OFFSET($AC$1,AI53,,1000),0)+AI53,"")</f>
        <v>135</v>
      </c>
      <c r="AJ54" s="305" t="str">
        <f t="shared" ref="AJ54:AJ65" ca="1" si="138">IFERROR(INDEX(AD:AD,AI54),"")</f>
        <v>Groceries</v>
      </c>
      <c r="AK54" s="306">
        <f t="shared" ref="AK54:AK65" ca="1" si="139">IFERROR(INDEX(AE:AE,AI54),"")</f>
        <v>125</v>
      </c>
      <c r="AL54" s="307" t="str">
        <f t="shared" ref="AL54:AL65" ca="1" si="140">IFERROR(INDEX(AF:AF,AI54),"")</f>
        <v>Liquid Bills</v>
      </c>
      <c r="AM54" s="304">
        <f ca="1">IFERROR(MATCH($AM$52,OFFSET($AC$1,AM53,,1000),0)+AM53,"")</f>
        <v>28</v>
      </c>
      <c r="AN54" s="305" t="str">
        <f t="shared" ref="AN54:AN65" ca="1" si="141">IFERROR(INDEX(AD:AD,AM54),"")</f>
        <v>Credit Card 1</v>
      </c>
      <c r="AO54" s="306">
        <f t="shared" ref="AO54:AO65" ca="1" si="142">IFERROR(INDEX(AE:AE,AM54),"")</f>
        <v>50</v>
      </c>
      <c r="AP54" s="307">
        <f t="shared" ref="AP54:AP65" ca="1" si="143">IFERROR(INDEX(AF:AF,AM54),"")</f>
        <v>800</v>
      </c>
      <c r="AQ54" s="304">
        <f ca="1">IFERROR(MATCH($AQ$52,OFFSET($AC$1,AQ53,,1000),0)+AQ53,"")</f>
        <v>7</v>
      </c>
      <c r="AR54" s="305" t="str">
        <f t="shared" ref="AR54:AR65" ca="1" si="144">IFERROR(INDEX(AD:AD,AQ54),"")</f>
        <v>Auto Insurance</v>
      </c>
      <c r="AS54" s="306">
        <f t="shared" ref="AS54:AS65" ca="1" si="145">IFERROR(INDEX(AE:AE,AQ54),"")</f>
        <v>180</v>
      </c>
      <c r="AT54" s="307" t="str">
        <f t="shared" ref="AT54:AT65" ca="1" si="146">IFERROR(INDEX(AF:AF,AQ54),"")</f>
        <v>Monthly</v>
      </c>
      <c r="AU54" s="304">
        <f ca="1">IFERROR(MATCH($AU$52,OFFSET($AC$1,AU53,,1000),0)+AU53,"")</f>
        <v>52</v>
      </c>
      <c r="AV54" s="305" t="str">
        <f t="shared" ref="AV54:AV65" ca="1" si="147">IFERROR(INDEX(AD:AD,AU54),"")</f>
        <v>Boat Loan</v>
      </c>
      <c r="AW54" s="306">
        <f t="shared" ref="AW54:AW65" ca="1" si="148">IFERROR(INDEX(AE:AE,AU54),"")</f>
        <v>300</v>
      </c>
      <c r="AX54" s="307">
        <f t="shared" ref="AX54:AX65" ca="1" si="149">IFERROR(INDEX(AF:AF,AU54),"")</f>
        <v>22000</v>
      </c>
      <c r="AY54" s="304" t="str">
        <f ca="1">IFERROR(MATCH($AY$52,OFFSET($AC$1,AY53,,1000),0)+AY53,"")</f>
        <v/>
      </c>
      <c r="AZ54" s="305" t="str">
        <f t="shared" ref="AZ54:AZ65" ca="1" si="150">IFERROR(INDEX(AD:AD,AY54),"")</f>
        <v/>
      </c>
      <c r="BA54" s="306" t="str">
        <f t="shared" ref="BA54:BA65" ca="1" si="151">IFERROR(INDEX(AE:AE,AY54),"")</f>
        <v/>
      </c>
      <c r="BB54" s="307" t="str">
        <f t="shared" ref="BB54:BB65" ca="1" si="152">IFERROR(INDEX(AF:AF,AY54),"")</f>
        <v/>
      </c>
      <c r="BC54" s="304">
        <f ca="1">IFERROR(MATCH($BC$52,OFFSET($AC$1,BC53,,1000),0)+BC53,"")</f>
        <v>62</v>
      </c>
      <c r="BD54" s="305" t="str">
        <f t="shared" ref="BD54:BD65" ca="1" si="153">IFERROR(INDEX(AD:AD,BC54),"")</f>
        <v>Paycheck 1</v>
      </c>
      <c r="BE54" s="306">
        <f t="shared" ref="BE54:BE65" ca="1" si="154">IFERROR(INDEX(AE:AE,BC54),"")</f>
        <v>850</v>
      </c>
      <c r="BF54" s="307" t="str">
        <f t="shared" ref="BF54:BF65" ca="1" si="155">IFERROR(INDEX(AF:AF,BC54),"")</f>
        <v>Income</v>
      </c>
      <c r="BG54" s="304">
        <f ca="1">IFERROR(MATCH($BG$52,OFFSET($AC$1,BG53,,1000),0)+BG53,"")</f>
        <v>129</v>
      </c>
      <c r="BH54" s="305" t="str">
        <f t="shared" ref="BH54:BH65" ca="1" si="156">IFERROR(INDEX(AD:AD,BG54),"")</f>
        <v>Car 1 Gas</v>
      </c>
      <c r="BI54" s="306">
        <f t="shared" ref="BI54:BI65" ca="1" si="157">IFERROR(INDEX(AE:AE,BG54),"")</f>
        <v>50</v>
      </c>
      <c r="BJ54" s="307" t="str">
        <f t="shared" ref="BJ54:BJ65" ca="1" si="158">IFERROR(INDEX(AF:AF,BG54),"")</f>
        <v>Liquid Bills</v>
      </c>
      <c r="BL54" s="412">
        <f ca="1">IF(OR(BM54="",BM54=0),"",MAX(BL$5:BL53)+1)</f>
        <v>6</v>
      </c>
      <c r="BM54" s="316" t="str">
        <f ca="1">IFERROR(INDEX($AJ$6:$AJ$17, ROWS(BM$4:$BM52)), IFERROR(INDEX($AN$6:$AN$17, ROWS(BM$4:$BM52)-ROWS($AJ$6:$AJ$17)), IFERROR(INDEX($AR$6:$AR$17, ROWS(BM$4:$BM52)-ROWS($AJ$6:$AJ$17)-ROWS($AN$6:$AN$17)),IFERROR(INDEX($AV$6:$AV$17, ROWS(BM$4:$BM52)-ROWS($AJ$6:$AJ$17)-ROWS($AN$6:$AN$17)-ROWS($AR$6:$AR$17)),IFERROR(INDEX($AZ$6:$AZ$17, ROWS(BM$4:$BM52)-ROWS($AJ$6:$AJ$17)-ROWS($AN$6:$AN$17)-ROWS($AR$6:$AR$17)-ROWS($AV$6:$AV$17)),IFERROR(INDEX($BD$6:$BD$17, ROWS(BM$4:$BM52)-ROWS($AJ$6:$AJ$17)-ROWS($AN$6:$AN$17)-ROWS($AR$6:$AR$17)-ROWS($AV$6:$AV$17)-ROWS($AZ$6:$AZ$17)),IFERROR(INDEX($BH$6:$BH$17, ROWS(BM$4:$BM52)-ROWS($AJ$6:$AJ$17)-ROWS($AN$6:$AN$17)-ROWS($AR$6:$AR$17)-ROWS($AV$6:$AV$17)-ROWS($AZ$6:$AZ$17)-ROWS($BD$6:$BD$17)), "")))))))</f>
        <v>Internet</v>
      </c>
      <c r="BN54" s="316" t="str">
        <f t="shared" ca="1" si="30"/>
        <v/>
      </c>
      <c r="BO54" s="316">
        <f ca="1">IF(OR(BP54="",BP54=0),"",MAX(BO$5:BO53)+1)</f>
        <v>6</v>
      </c>
      <c r="BP54" s="316">
        <f ca="1">IFERROR(INDEX($AK$6:$AK$17, ROWS($BP$4:BP52)), IFERROR(INDEX($AO$6:$AO$17, ROWS($BP$4:BP52)-ROWS($AK$6:$AK$17)), IFERROR(INDEX($AS$6:$AS$17, ROWS($BP$4:BP52)-ROWS($AK$6:$AK$17)-ROWS($AO$6:$AO$17)),IFERROR(INDEX($AW$6:$AW$17, ROWS($BP$4:BP52)-ROWS($AK$6:$AK$17)-ROWS($AO$6:$AO$17)-ROWS($AS$6:$AS$17)),IFERROR(INDEX($BA$6:$BA$17, ROWS($BP$4:BP52)-ROWS($AK$6:$AK$17)-ROWS($AO$6:$AO$17)-ROWS($AS$6:$AS$17)-ROWS($AW$6:$AW$17)),IFERROR(INDEX($BE$6:$BE$17, ROWS($BP$4:BP52)-ROWS($AK$6:$AK$17)-ROWS($AO$6:$AO$17)-ROWS($AS$6:$AS$17)-ROWS($AW$6:$AW$17)-ROWS($BA$6:$BA$17)),IFERROR(INDEX($BI$6:$BI$17, ROWS($BP$4:BP52)-ROWS($AK$6:$AK$17)-ROWS($AO$6:$AO$17)-ROWS($AS$6:$AS$17)-ROWS($AW$6:$AW$17)-ROWS($BA$6:$BA$17)-ROWS($BE$6:$BE$17)), "")))))))</f>
        <v>100</v>
      </c>
      <c r="BQ54" s="316" t="str">
        <f t="shared" ca="1" si="31"/>
        <v/>
      </c>
      <c r="BR54" s="413" t="str">
        <f t="shared" ca="1" si="32"/>
        <v/>
      </c>
      <c r="BS54" s="412">
        <f ca="1">IF(OR(BT54="",BT54=0),"",MAX(BS$5:BS53)+1)</f>
        <v>6</v>
      </c>
      <c r="BT54" s="316" t="str">
        <f ca="1">IFERROR(INDEX($AJ$22:$AJ$33, ROWS($BT$4:BT52)), IFERROR(INDEX($AN$22:$AN$33, ROWS($BT$4:BT52)-ROWS($AJ$22:$AJ$33)), IFERROR(INDEX($AR$22:$AR$33, ROWS($BT$4:BT52)-ROWS($AJ$22:$AJ$33)-ROWS($AN$22:$AN$33)),IFERROR(INDEX($AV$22:$AV$33, ROWS($BT$4:BT52)-ROWS($AJ$22:$AJ$33)-ROWS($AN$22:$AN$33)-ROWS($AR$22:$AR$33)),IFERROR(INDEX($AZ$22:$AZ$33, ROWS($BT$4:BT52)-ROWS($AJ$22:$AJ$33)-ROWS($AN$22:$AN$33)-ROWS($AR$22:$AR$33)-ROWS($AV$22:$AV$33)),IFERROR(INDEX($BD$22:$BD$33, ROWS($BT$4:BT52)-ROWS($AJ$22:$AJ$33)-ROWS($AN$22:$AN$33)-ROWS($AR$22:$AR$33)-ROWS($AV$22:$AV$33)-ROWS($AZ$22:$AZ$33)),IFERROR(INDEX($BH$22:$BH$33, ROWS($BT$4:BT52)-ROWS($AJ$22:$AJ$33)-ROWS($AN$22:$AN$33)-ROWS($AR$22:$AR$33)-ROWS($AV$22:$AV$33)-ROWS($AZ$22:$AZ$33)-ROWS($BD$22:$BD$33)), "")))))))</f>
        <v>D. Store Card 4</v>
      </c>
      <c r="BU54" s="316" t="str">
        <f t="shared" ca="1" si="33"/>
        <v/>
      </c>
      <c r="BV54" s="316">
        <f ca="1">IF(OR(BW54="",BW54=0),"",MAX(BV$5:BV53)+1)</f>
        <v>6</v>
      </c>
      <c r="BW54" s="316">
        <f ca="1">IFERROR(INDEX($AK$22:$AK$33, ROWS($BW$4:BW52)), IFERROR(INDEX($AO$22:$AO$33, ROWS($BW$4:BW52)-ROWS($AK$22:$AK$33)), IFERROR(INDEX($AS$22:$AS$33, ROWS($BW$4:BW52)-ROWS($AK$22:$AK$33)-ROWS($AO$22:$AO$33)),IFERROR(INDEX($AW$22:$AW$33, ROWS($BW$4:BW52)-ROWS($AK$22:$AK$33)-ROWS($AO$22:$AO$33)-ROWS($AS$22:$AS$33)),IFERROR(INDEX($BA$22:$BA$33, ROWS($BW$4:BW52)-ROWS($AK$22:$AK$33)-ROWS($AO$22:$AO$33)-ROWS($AS$22:$AS$33)-ROWS($AW$22:$AW$33)),IFERROR(INDEX($BE$22:$BE$33, ROWS($BW$4:BW52)-ROWS($AK$22:$AK$33)-ROWS($AO$22:$AO$33)-ROWS($AS$22:$AS$33)-ROWS($AW$22:$AW$33)-ROWS($BA$22:$BA$33)),IFERROR(INDEX($BI$22:$BI$33, ROWS($BW$4:BW52)-ROWS($AK$22:$AK$33)-ROWS($AO$22:$AO$33)-ROWS($AS$22:$AS$33)-ROWS($AW$22:$AW$33)-ROWS($BA$22:$BA$33)-ROWS($BE$22:$BE$33)), "")))))))</f>
        <v>30</v>
      </c>
      <c r="BX54" s="316" t="str">
        <f t="shared" ca="1" si="34"/>
        <v/>
      </c>
      <c r="BY54" s="413" t="str">
        <f t="shared" ca="1" si="35"/>
        <v/>
      </c>
      <c r="BZ54" s="412" t="str">
        <f ca="1">IF(OR(CA54="",CA54=0),"",MAX(BZ$5:BZ53)+1)</f>
        <v/>
      </c>
      <c r="CA54" s="316" t="str">
        <f ca="1">IFERROR(INDEX($AJ$38:$AJ$49, ROWS($CA$4:CA52)), IFERROR(INDEX($AN$38:$AN$49, ROWS($CA$4:CA52)-ROWS($AJ$38:$AJ$49)), IFERROR(INDEX($AR$38:$AR$49, ROWS($CA$4:CA52)-ROWS($AJ$38:$AJ$49)-ROWS($AN$38:$AN$49)),IFERROR(INDEX($AV$38:$AV$49, ROWS($CA$4:CA52)-ROWS($AJ$38:$AJ$49)-ROWS($AN$38:$AN$49)-ROWS($AR$38:$AR$49)),IFERROR(INDEX($AZ$38:$AZ$49, ROWS($CA$4:CA52)-ROWS($AJ$38:$AJ$49)-ROWS($AN$38:$AN$49)-ROWS($AR$38:$AR$49)-ROWS($AV$38:$AV$49)),IFERROR(INDEX($BD$38:$BD$49, ROWS($CA$4:CA52)-ROWS($AJ$38:$AJ$49)-ROWS($AN$38:$AN$49)-ROWS($AR$38:$AR$49)-ROWS($AV$38:$AV$49)-ROWS($AZ$38:$AZ$49)),IFERROR(INDEX($BH$38:$BH$49, ROWS($CA$4:CA52)-ROWS($AJ$38:$AJ$49)-ROWS($AN$38:$AN$49)-ROWS($AR$38:$AR$49)-ROWS($AV$38:$AV$49)-ROWS($AZ$38:$AZ$49)-ROWS($BD$38:$BD$49)), "")))))))</f>
        <v/>
      </c>
      <c r="CB54" s="316" t="str">
        <f t="shared" ca="1" si="36"/>
        <v/>
      </c>
      <c r="CC54" s="316" t="str">
        <f ca="1">IF(OR(CD54="",CD54=0),"",MAX(CC$5:CC53)+1)</f>
        <v/>
      </c>
      <c r="CD54" s="316" t="str">
        <f ca="1">IFERROR(INDEX($AK$38:$AK$49, ROWS($CD$4:CD52)), IFERROR(INDEX($AO$38:$AO$49, ROWS($CD$4:CD52)-ROWS($AK$38:$AK$49)), IFERROR(INDEX($AS$38:$AS$49, ROWS($CD$4:CD52)-ROWS($AK$38:$AK$49)-ROWS($AO$38:$AO$49)),IFERROR(INDEX($AW$38:$AW$49, ROWS($CD$4:CD52)-ROWS($AK$38:$AK$49)-ROWS($AO$38:$AO$49)-ROWS($AS$38:$AS$49)),IFERROR(INDEX($BA$38:$BA$49, ROWS($CD$4:CD52)-ROWS($AK$38:$AK$49)-ROWS($AO$38:$AO$49)-ROWS($AS$38:$AS$49)-ROWS($AW$38:$AW$49)),IFERROR(INDEX($BE$38:$BE$49, ROWS($CD$4:CD52)-ROWS($AK$38:$AK$49)-ROWS($AO$38:$AO$49)-ROWS($AS$38:$AS$49)-ROWS($AW$38:$AW$49)-ROWS($BA$38:$BA$49)),IFERROR(INDEX($BI$38:$BI$49, ROWS($CD$4:CD52)-ROWS($AK$38:$AK$49)-ROWS($AO$38:$AO$49)-ROWS($AS$38:$AS$49)-ROWS($AW$38:$AW$49)-ROWS($BA$38:$BA$49)-ROWS($BE$38:$BE$49)), "")))))))</f>
        <v/>
      </c>
      <c r="CE54" s="316" t="str">
        <f t="shared" ca="1" si="37"/>
        <v/>
      </c>
      <c r="CF54" s="413" t="str">
        <f t="shared" ca="1" si="38"/>
        <v/>
      </c>
      <c r="CG54" s="412" t="str">
        <f ca="1">IF(OR(CH54="",CH54=0),"",MAX(CG$5:CG53)+1)</f>
        <v/>
      </c>
      <c r="CH54" s="316" t="str">
        <f ca="1">IFERROR(INDEX($AJ$54:$AJ$65, ROWS($CH$4:CH52)), IFERROR(INDEX($AN$54:$AN$65, ROWS($CH$4:CH52)-ROWS($AJ$54:$AJ$65)), IFERROR(INDEX($AR$54:$AR$65, ROWS($CH$4:CH52)-ROWS($AJ$54:$AJ$65)-ROWS($AN$54:$AN$65)),IFERROR(INDEX($AV$54:$AV$65, ROWS($CH$4:CH52)-ROWS($AJ$54:$AJ$65)-ROWS($AN$54:$AN$65)-ROWS($AR$54:$AR$65)),IFERROR(INDEX($AZ$54:$AZ$65, ROWS($CH$4:CH52)-ROWS($AJ$54:$AJ$65)-ROWS($AN$54:$AN$65)-ROWS($AR$54:$AR$65)-ROWS($AV$54:$AV$65)),IFERROR(INDEX($BD$54:$BD$65, ROWS($CH$4:CH52)-ROWS($AJ$54:$AJ$65)-ROWS($AN$54:$AN$65)-ROWS($AR$54:$AR$65)-ROWS($AV$54:$AV$65)-ROWS($AZ$54:$AZ$65)),IFERROR(INDEX($BH$54:$BH$65, ROWS($CH$4:CH52)-ROWS($AJ$54:$AJ$65)-ROWS($AN$54:$AN$65)-ROWS($AR$54:$AR$65)-ROWS($AV$54:$AV$65)-ROWS($AZ$54:$AZ$65)-ROWS($BD$54:$BD$65)), "")))))))</f>
        <v/>
      </c>
      <c r="CI54" s="316" t="str">
        <f t="shared" ca="1" si="39"/>
        <v/>
      </c>
      <c r="CJ54" s="316" t="str">
        <f ca="1">IF(OR(CK54="",CK54=0),"",MAX(CJ$5:CJ53)+1)</f>
        <v/>
      </c>
      <c r="CK54" s="316" t="str">
        <f ca="1">IFERROR(INDEX($AK$54:$AK$65, ROWS($CK$4:CK52)), IFERROR(INDEX($AO$54:$AO$65, ROWS($CK$4:CK52)-ROWS($AK$54:$AK$65)), IFERROR(INDEX($AS$54:$AS$65, ROWS($CK$4:CK52)-ROWS($AK$54:$AK$65)-ROWS($AO$54:$AO$65)),IFERROR(INDEX($AW$54:$AW$65, ROWS($CK$4:CK52)-ROWS($AK$54:$AK$65)-ROWS($AO$54:$AO$65)-ROWS($AS$54:$AS$65)),IFERROR(INDEX($BA$54:$BA$65, ROWS($CK$4:CK52)-ROWS($AK$54:$AK$65)-ROWS($AO$54:$AO$65)-ROWS($AS$54:$AS$65)-ROWS($AW$54:$AW$65)),IFERROR(INDEX($BE$54:$BE$65, ROWS($CK$4:CK52)-ROWS($AK$54:$AK$65)-ROWS($AO$54:$AO$65)-ROWS($AS$54:$AS$65)-ROWS($AW$54:$AW$65)-ROWS($BA$54:$BA$65)),IFERROR(INDEX($BI$54:$BI$65, ROWS($CK$4:CK52)-ROWS($AK$54:$AK$65)-ROWS($AO$54:$AO$65)-ROWS($AS$54:$AS$65)-ROWS($AW$54:$AW$65)-ROWS($BA$54:$BA$65)-ROWS($BE$54:$BE$65)), "")))))))</f>
        <v/>
      </c>
      <c r="CL54" s="316" t="str">
        <f t="shared" ca="1" si="40"/>
        <v/>
      </c>
      <c r="CM54" s="413" t="str">
        <f t="shared" ca="1" si="41"/>
        <v/>
      </c>
      <c r="CN54" s="412" t="str">
        <f>IF(OR(CO54="",CO54=0),"",MAX(CN$5:CN53)+1)</f>
        <v/>
      </c>
      <c r="CO54" s="316">
        <f>IFERROR(INDEX($AJ$70:$AJ$81, ROWS($CO$4:CO52)), IFERROR(INDEX($AN$70:$AN$81, ROWS($CO$4:CO52)-ROWS($AJ$70:$AJ$81)), IFERROR(INDEX($AR$70:$AR$81, ROWS($CO$4:CO52)-ROWS($AJ$70:$AJ$81)-ROWS($AN$70:$AN$81)),IFERROR(INDEX($AV$70:$AV$81, ROWS($CO$4:CO52)-ROWS($AJ$70:$AJ$81)-ROWS($AN$70:$AN$81)-ROWS($AR$70:$AR$81)),IFERROR(INDEX($AZ$70:$AZ$81, ROWS($CO$4:CO52)-ROWS($AJ$70:$AJ$81)-ROWS($AN$70:$AN$81)-ROWS($AR$70:$AR$81)-ROWS($AV$70:$AV$81)),IFERROR(INDEX($BD$70:$BD$81, ROWS($CO$4:CO52)-ROWS($AJ$70:$AJ$81)-ROWS($AN$70:$AN$81)-ROWS($AR$70:$AR$81)-ROWS($AV$70:$AV$81)-ROWS($AZ$70:$AZ$81)),IFERROR(INDEX($BH$70:$BH$81, ROWS($CO$4:CO52)-ROWS($AJ$70:$AJ$81)-ROWS($AN$70:$AN$81)-ROWS($AR$70:$AR$81)-ROWS($AV$70:$AV$81)-ROWS($AZ$70:$AZ$81)-ROWS($BD$70:$BD$81)), "")))))))</f>
        <v>0</v>
      </c>
      <c r="CP54" s="316" t="str">
        <f t="shared" ca="1" si="42"/>
        <v/>
      </c>
      <c r="CQ54" s="316" t="str">
        <f>IF(OR(CR54="",CR54=0),"",MAX(CQ$5:CQ53)+1)</f>
        <v/>
      </c>
      <c r="CR54" s="316">
        <f>IFERROR(INDEX($AK$70:$AK$81, ROWS($CR$4:CR52)), IFERROR(INDEX($AO$70:$AO$81, ROWS($CR$4:CR52)-ROWS($AK$70:$AK$81)), IFERROR(INDEX($AS$70:$AS$81, ROWS($CR$4:CR52)-ROWS($AK$70:$AK$81)-ROWS($AO$70:$AO$81)),IFERROR(INDEX($AW$70:$AW$81, ROWS($CR$4:CR52)-ROWS($AK$70:$AK$81)-ROWS($AO$70:$AO$81)-ROWS($AS$70:$AS$81)),IFERROR(INDEX($BA$70:$BA$81, ROWS($CR$4:CR52)-ROWS($AK$70:$AK$81)-ROWS($AO$70:$AO$81)-ROWS($AS$70:$AS$81)-ROWS($AW$70:$AW$81)),IFERROR(INDEX($BE$70:$BE$81, ROWS($CR$4:CR52)-ROWS($AK$70:$AK$81)-ROWS($AO$70:$AO$81)-ROWS($AS$70:$AS$81)-ROWS($AW$70:$AW$81)-ROWS($BA$70:$BA$81)),IFERROR(INDEX($BI$70:$BI$81, ROWS($CR$4:CR52)-ROWS($AK$70:$AK$81)-ROWS($AO$70:$AO$81)-ROWS($AS$70:$AS$81)-ROWS($AW$70:$AW$81)-ROWS($BA$70:$BA$81)-ROWS($BE$70:$BE$81)), "")))))))</f>
        <v>0</v>
      </c>
      <c r="CS54" s="316" t="str">
        <f t="shared" ca="1" si="43"/>
        <v/>
      </c>
      <c r="CT54" s="413" t="str">
        <f t="shared" ca="1" si="44"/>
        <v/>
      </c>
      <c r="CU54" s="412" t="str">
        <f>IF(OR(CV54="",CV54=0),"",MAX(CU$5:CU53)+1)</f>
        <v/>
      </c>
      <c r="CV54" s="316" t="str">
        <f>IFERROR(INDEX($AJ$86:$AJ$97, ROWS($CV$4:CV52)), IFERROR(INDEX($AN$86:$AN$97, ROWS($CV$4:CV52)-ROWS($AJ$86:$AJ$97)), ""))</f>
        <v/>
      </c>
      <c r="CW54" s="316" t="str">
        <f t="shared" si="45"/>
        <v/>
      </c>
      <c r="CX54" s="316" t="str">
        <f>IF(OR(CY54="",CY54=0),"",MAX(CX$5:CX53)+1)</f>
        <v/>
      </c>
      <c r="CY54" s="316" t="str">
        <f>IFERROR(INDEX($AK$86:$AK$97, ROWS($CY$4:CY52)), IFERROR(INDEX($AO$86:$AO$97, ROWS($CY$4:CY52)-ROWS($AK$86:$AK$97)), ""))</f>
        <v/>
      </c>
      <c r="CZ54" s="316" t="str">
        <f t="shared" si="46"/>
        <v/>
      </c>
      <c r="DA54" s="413" t="str">
        <f t="shared" si="47"/>
        <v/>
      </c>
      <c r="DC54" s="438">
        <f ca="1">IF(OR(DD54="",DD54=0),"",MAX(DC$45:DC53)+1)</f>
        <v>7</v>
      </c>
      <c r="DD54" s="434" t="str">
        <f t="shared" ca="1" si="130"/>
        <v>Lawn Service</v>
      </c>
      <c r="DE54" s="413">
        <f t="shared" ca="1" si="131"/>
        <v>50</v>
      </c>
      <c r="DF54" s="431" t="str">
        <f ca="1">IF(OR(DG54="",DG54=0),"",MAX(DF$45:DF53)+1)</f>
        <v/>
      </c>
      <c r="DG54" s="412" t="str">
        <f t="shared" ca="1" si="132"/>
        <v/>
      </c>
      <c r="DH54" s="413" t="str">
        <f t="shared" ca="1" si="133"/>
        <v/>
      </c>
      <c r="DI54" s="412" t="str">
        <f t="shared" ca="1" si="134"/>
        <v>Credit Card 2</v>
      </c>
      <c r="DJ54" s="413">
        <f t="shared" ca="1" si="135"/>
        <v>60</v>
      </c>
      <c r="DK54" s="412" t="str">
        <f t="shared" ca="1" si="136"/>
        <v/>
      </c>
      <c r="DL54" s="413" t="str">
        <f t="shared" ca="1" si="137"/>
        <v/>
      </c>
      <c r="DM54" s="292"/>
      <c r="DN54" s="292"/>
      <c r="DO54" s="292"/>
      <c r="DP54" s="292"/>
      <c r="DQ54" s="292"/>
      <c r="DR54" s="292"/>
      <c r="DS54" s="292"/>
    </row>
    <row r="55" spans="16:123" x14ac:dyDescent="0.3">
      <c r="P55" s="1177"/>
      <c r="Q55" s="1178"/>
      <c r="R55" s="453"/>
      <c r="S55" s="402"/>
      <c r="T55"/>
      <c r="U55" s="1177"/>
      <c r="V55" s="1178"/>
      <c r="W55" s="453"/>
      <c r="X55" s="402"/>
      <c r="AC55" s="358" t="str">
        <f>IF('Data Entry'!H37="","",'Data Entry'!H37)</f>
        <v/>
      </c>
      <c r="AD55" s="356" t="str">
        <f>IF('Data Entry'!G37="","",'Data Entry'!G37)</f>
        <v/>
      </c>
      <c r="AE55" s="357" t="str">
        <f>IF('Data Entry'!J37="","",'Data Entry'!J37)</f>
        <v/>
      </c>
      <c r="AF55" s="402" t="str">
        <f>IF('Data Entry'!I37="","",'Data Entry'!I37)</f>
        <v/>
      </c>
      <c r="AI55" s="304" t="str">
        <f t="shared" ref="AI55:AI65" ca="1" si="159">IFERROR(MATCH($AI$52,OFFSET($AC$1,AI54,,1000),0)+AI54,"")</f>
        <v/>
      </c>
      <c r="AJ55" s="305" t="str">
        <f t="shared" ca="1" si="138"/>
        <v/>
      </c>
      <c r="AK55" s="306" t="str">
        <f t="shared" ca="1" si="139"/>
        <v/>
      </c>
      <c r="AL55" s="307" t="str">
        <f t="shared" ca="1" si="140"/>
        <v/>
      </c>
      <c r="AM55" s="304">
        <f t="shared" ref="AM55:AM65" ca="1" si="160">IFERROR(MATCH($AM$52,OFFSET($AC$1,AM54,,1000),0)+AM54,"")</f>
        <v>66</v>
      </c>
      <c r="AN55" s="305" t="str">
        <f t="shared" ca="1" si="141"/>
        <v>Paycheck 2</v>
      </c>
      <c r="AO55" s="306">
        <f t="shared" ca="1" si="142"/>
        <v>400</v>
      </c>
      <c r="AP55" s="307" t="str">
        <f t="shared" ca="1" si="143"/>
        <v>Income</v>
      </c>
      <c r="AQ55" s="304" t="str">
        <f t="shared" ref="AQ55:AQ65" ca="1" si="161">IFERROR(MATCH($AQ$52,OFFSET($AC$1,AQ54,,1000),0)+AQ54,"")</f>
        <v/>
      </c>
      <c r="AR55" s="305" t="str">
        <f t="shared" ca="1" si="144"/>
        <v/>
      </c>
      <c r="AS55" s="306" t="str">
        <f t="shared" ca="1" si="145"/>
        <v/>
      </c>
      <c r="AT55" s="307" t="str">
        <f t="shared" ca="1" si="146"/>
        <v/>
      </c>
      <c r="AU55" s="304">
        <f t="shared" ref="AU55:AU65" ca="1" si="162">IFERROR(MATCH($AU$52,OFFSET($AC$1,AU54,,1000),0)+AU54,"")</f>
        <v>70</v>
      </c>
      <c r="AV55" s="305" t="str">
        <f t="shared" ca="1" si="147"/>
        <v>Paycheck 3</v>
      </c>
      <c r="AW55" s="306">
        <f t="shared" ca="1" si="148"/>
        <v>700</v>
      </c>
      <c r="AX55" s="307" t="str">
        <f t="shared" ca="1" si="149"/>
        <v>Income</v>
      </c>
      <c r="AY55" s="304" t="str">
        <f t="shared" ref="AY55:AY65" ca="1" si="163">IFERROR(MATCH($AY$52,OFFSET($AC$1,AY54,,1000),0)+AY54,"")</f>
        <v/>
      </c>
      <c r="AZ55" s="305" t="str">
        <f t="shared" ca="1" si="150"/>
        <v/>
      </c>
      <c r="BA55" s="306" t="str">
        <f t="shared" ca="1" si="151"/>
        <v/>
      </c>
      <c r="BB55" s="307" t="str">
        <f t="shared" ca="1" si="152"/>
        <v/>
      </c>
      <c r="BC55" s="304" t="str">
        <f t="shared" ref="BC55:BC65" ca="1" si="164">IFERROR(MATCH($BC$52,OFFSET($AC$1,BC54,,1000),0)+BC54,"")</f>
        <v/>
      </c>
      <c r="BD55" s="305" t="str">
        <f t="shared" ca="1" si="153"/>
        <v/>
      </c>
      <c r="BE55" s="306" t="str">
        <f t="shared" ca="1" si="154"/>
        <v/>
      </c>
      <c r="BF55" s="307" t="str">
        <f t="shared" ca="1" si="155"/>
        <v/>
      </c>
      <c r="BG55" s="304" t="str">
        <f t="shared" ref="BG55:BG65" ca="1" si="165">IFERROR(MATCH($BG$52,OFFSET($AC$1,BG54,,1000),0)+BG54,"")</f>
        <v/>
      </c>
      <c r="BH55" s="305" t="str">
        <f t="shared" ca="1" si="156"/>
        <v/>
      </c>
      <c r="BI55" s="306" t="str">
        <f t="shared" ca="1" si="157"/>
        <v/>
      </c>
      <c r="BJ55" s="307" t="str">
        <f t="shared" ca="1" si="158"/>
        <v/>
      </c>
      <c r="BL55" s="412">
        <f ca="1">IF(OR(BM55="",BM55=0),"",MAX(BL$5:BL54)+1)</f>
        <v>7</v>
      </c>
      <c r="BM55" s="316" t="str">
        <f ca="1">IFERROR(INDEX($AJ$6:$AJ$17, ROWS(BM$4:$BM53)), IFERROR(INDEX($AN$6:$AN$17, ROWS(BM$4:$BM53)-ROWS($AJ$6:$AJ$17)), IFERROR(INDEX($AR$6:$AR$17, ROWS(BM$4:$BM53)-ROWS($AJ$6:$AJ$17)-ROWS($AN$6:$AN$17)),IFERROR(INDEX($AV$6:$AV$17, ROWS(BM$4:$BM53)-ROWS($AJ$6:$AJ$17)-ROWS($AN$6:$AN$17)-ROWS($AR$6:$AR$17)),IFERROR(INDEX($AZ$6:$AZ$17, ROWS(BM$4:$BM53)-ROWS($AJ$6:$AJ$17)-ROWS($AN$6:$AN$17)-ROWS($AR$6:$AR$17)-ROWS($AV$6:$AV$17)),IFERROR(INDEX($BD$6:$BD$17, ROWS(BM$4:$BM53)-ROWS($AJ$6:$AJ$17)-ROWS($AN$6:$AN$17)-ROWS($AR$6:$AR$17)-ROWS($AV$6:$AV$17)-ROWS($AZ$6:$AZ$17)),IFERROR(INDEX($BH$6:$BH$17, ROWS(BM$4:$BM53)-ROWS($AJ$6:$AJ$17)-ROWS($AN$6:$AN$17)-ROWS($AR$6:$AR$17)-ROWS($AV$6:$AV$17)-ROWS($AZ$6:$AZ$17)-ROWS($BD$6:$BD$17)), "")))))))</f>
        <v>D. Store Card 3</v>
      </c>
      <c r="BN55" s="316" t="str">
        <f t="shared" ca="1" si="30"/>
        <v/>
      </c>
      <c r="BO55" s="316">
        <f ca="1">IF(OR(BP55="",BP55=0),"",MAX(BO$5:BO54)+1)</f>
        <v>7</v>
      </c>
      <c r="BP55" s="316">
        <f ca="1">IFERROR(INDEX($AK$6:$AK$17, ROWS($BP$4:BP53)), IFERROR(INDEX($AO$6:$AO$17, ROWS($BP$4:BP53)-ROWS($AK$6:$AK$17)), IFERROR(INDEX($AS$6:$AS$17, ROWS($BP$4:BP53)-ROWS($AK$6:$AK$17)-ROWS($AO$6:$AO$17)),IFERROR(INDEX($AW$6:$AW$17, ROWS($BP$4:BP53)-ROWS($AK$6:$AK$17)-ROWS($AO$6:$AO$17)-ROWS($AS$6:$AS$17)),IFERROR(INDEX($BA$6:$BA$17, ROWS($BP$4:BP53)-ROWS($AK$6:$AK$17)-ROWS($AO$6:$AO$17)-ROWS($AS$6:$AS$17)-ROWS($AW$6:$AW$17)),IFERROR(INDEX($BE$6:$BE$17, ROWS($BP$4:BP53)-ROWS($AK$6:$AK$17)-ROWS($AO$6:$AO$17)-ROWS($AS$6:$AS$17)-ROWS($AW$6:$AW$17)-ROWS($BA$6:$BA$17)),IFERROR(INDEX($BI$6:$BI$17, ROWS($BP$4:BP53)-ROWS($AK$6:$AK$17)-ROWS($AO$6:$AO$17)-ROWS($AS$6:$AS$17)-ROWS($AW$6:$AW$17)-ROWS($BA$6:$BA$17)-ROWS($BE$6:$BE$17)), "")))))))</f>
        <v>30</v>
      </c>
      <c r="BQ55" s="316" t="str">
        <f t="shared" ca="1" si="31"/>
        <v/>
      </c>
      <c r="BR55" s="413" t="str">
        <f t="shared" ca="1" si="32"/>
        <v/>
      </c>
      <c r="BS55" s="412" t="str">
        <f ca="1">IF(OR(BT55="",BT55=0),"",MAX(BS$5:BS54)+1)</f>
        <v/>
      </c>
      <c r="BT55" s="316" t="str">
        <f ca="1">IFERROR(INDEX($AJ$22:$AJ$33, ROWS($BT$4:BT53)), IFERROR(INDEX($AN$22:$AN$33, ROWS($BT$4:BT53)-ROWS($AJ$22:$AJ$33)), IFERROR(INDEX($AR$22:$AR$33, ROWS($BT$4:BT53)-ROWS($AJ$22:$AJ$33)-ROWS($AN$22:$AN$33)),IFERROR(INDEX($AV$22:$AV$33, ROWS($BT$4:BT53)-ROWS($AJ$22:$AJ$33)-ROWS($AN$22:$AN$33)-ROWS($AR$22:$AR$33)),IFERROR(INDEX($AZ$22:$AZ$33, ROWS($BT$4:BT53)-ROWS($AJ$22:$AJ$33)-ROWS($AN$22:$AN$33)-ROWS($AR$22:$AR$33)-ROWS($AV$22:$AV$33)),IFERROR(INDEX($BD$22:$BD$33, ROWS($BT$4:BT53)-ROWS($AJ$22:$AJ$33)-ROWS($AN$22:$AN$33)-ROWS($AR$22:$AR$33)-ROWS($AV$22:$AV$33)-ROWS($AZ$22:$AZ$33)),IFERROR(INDEX($BH$22:$BH$33, ROWS($BT$4:BT53)-ROWS($AJ$22:$AJ$33)-ROWS($AN$22:$AN$33)-ROWS($AR$22:$AR$33)-ROWS($AV$22:$AV$33)-ROWS($AZ$22:$AZ$33)-ROWS($BD$22:$BD$33)), "")))))))</f>
        <v/>
      </c>
      <c r="BU55" s="316" t="str">
        <f t="shared" ca="1" si="33"/>
        <v/>
      </c>
      <c r="BV55" s="316" t="str">
        <f ca="1">IF(OR(BW55="",BW55=0),"",MAX(BV$5:BV54)+1)</f>
        <v/>
      </c>
      <c r="BW55" s="316" t="str">
        <f ca="1">IFERROR(INDEX($AK$22:$AK$33, ROWS($BW$4:BW53)), IFERROR(INDEX($AO$22:$AO$33, ROWS($BW$4:BW53)-ROWS($AK$22:$AK$33)), IFERROR(INDEX($AS$22:$AS$33, ROWS($BW$4:BW53)-ROWS($AK$22:$AK$33)-ROWS($AO$22:$AO$33)),IFERROR(INDEX($AW$22:$AW$33, ROWS($BW$4:BW53)-ROWS($AK$22:$AK$33)-ROWS($AO$22:$AO$33)-ROWS($AS$22:$AS$33)),IFERROR(INDEX($BA$22:$BA$33, ROWS($BW$4:BW53)-ROWS($AK$22:$AK$33)-ROWS($AO$22:$AO$33)-ROWS($AS$22:$AS$33)-ROWS($AW$22:$AW$33)),IFERROR(INDEX($BE$22:$BE$33, ROWS($BW$4:BW53)-ROWS($AK$22:$AK$33)-ROWS($AO$22:$AO$33)-ROWS($AS$22:$AS$33)-ROWS($AW$22:$AW$33)-ROWS($BA$22:$BA$33)),IFERROR(INDEX($BI$22:$BI$33, ROWS($BW$4:BW53)-ROWS($AK$22:$AK$33)-ROWS($AO$22:$AO$33)-ROWS($AS$22:$AS$33)-ROWS($AW$22:$AW$33)-ROWS($BA$22:$BA$33)-ROWS($BE$22:$BE$33)), "")))))))</f>
        <v/>
      </c>
      <c r="BX55" s="316" t="str">
        <f t="shared" ca="1" si="34"/>
        <v/>
      </c>
      <c r="BY55" s="413" t="str">
        <f t="shared" ca="1" si="35"/>
        <v/>
      </c>
      <c r="BZ55" s="412" t="str">
        <f ca="1">IF(OR(CA55="",CA55=0),"",MAX(BZ$5:BZ54)+1)</f>
        <v/>
      </c>
      <c r="CA55" s="316" t="str">
        <f ca="1">IFERROR(INDEX($AJ$38:$AJ$49, ROWS($CA$4:CA53)), IFERROR(INDEX($AN$38:$AN$49, ROWS($CA$4:CA53)-ROWS($AJ$38:$AJ$49)), IFERROR(INDEX($AR$38:$AR$49, ROWS($CA$4:CA53)-ROWS($AJ$38:$AJ$49)-ROWS($AN$38:$AN$49)),IFERROR(INDEX($AV$38:$AV$49, ROWS($CA$4:CA53)-ROWS($AJ$38:$AJ$49)-ROWS($AN$38:$AN$49)-ROWS($AR$38:$AR$49)),IFERROR(INDEX($AZ$38:$AZ$49, ROWS($CA$4:CA53)-ROWS($AJ$38:$AJ$49)-ROWS($AN$38:$AN$49)-ROWS($AR$38:$AR$49)-ROWS($AV$38:$AV$49)),IFERROR(INDEX($BD$38:$BD$49, ROWS($CA$4:CA53)-ROWS($AJ$38:$AJ$49)-ROWS($AN$38:$AN$49)-ROWS($AR$38:$AR$49)-ROWS($AV$38:$AV$49)-ROWS($AZ$38:$AZ$49)),IFERROR(INDEX($BH$38:$BH$49, ROWS($CA$4:CA53)-ROWS($AJ$38:$AJ$49)-ROWS($AN$38:$AN$49)-ROWS($AR$38:$AR$49)-ROWS($AV$38:$AV$49)-ROWS($AZ$38:$AZ$49)-ROWS($BD$38:$BD$49)), "")))))))</f>
        <v/>
      </c>
      <c r="CB55" s="316" t="str">
        <f t="shared" ca="1" si="36"/>
        <v/>
      </c>
      <c r="CC55" s="316" t="str">
        <f ca="1">IF(OR(CD55="",CD55=0),"",MAX(CC$5:CC54)+1)</f>
        <v/>
      </c>
      <c r="CD55" s="316" t="str">
        <f ca="1">IFERROR(INDEX($AK$38:$AK$49, ROWS($CD$4:CD53)), IFERROR(INDEX($AO$38:$AO$49, ROWS($CD$4:CD53)-ROWS($AK$38:$AK$49)), IFERROR(INDEX($AS$38:$AS$49, ROWS($CD$4:CD53)-ROWS($AK$38:$AK$49)-ROWS($AO$38:$AO$49)),IFERROR(INDEX($AW$38:$AW$49, ROWS($CD$4:CD53)-ROWS($AK$38:$AK$49)-ROWS($AO$38:$AO$49)-ROWS($AS$38:$AS$49)),IFERROR(INDEX($BA$38:$BA$49, ROWS($CD$4:CD53)-ROWS($AK$38:$AK$49)-ROWS($AO$38:$AO$49)-ROWS($AS$38:$AS$49)-ROWS($AW$38:$AW$49)),IFERROR(INDEX($BE$38:$BE$49, ROWS($CD$4:CD53)-ROWS($AK$38:$AK$49)-ROWS($AO$38:$AO$49)-ROWS($AS$38:$AS$49)-ROWS($AW$38:$AW$49)-ROWS($BA$38:$BA$49)),IFERROR(INDEX($BI$38:$BI$49, ROWS($CD$4:CD53)-ROWS($AK$38:$AK$49)-ROWS($AO$38:$AO$49)-ROWS($AS$38:$AS$49)-ROWS($AW$38:$AW$49)-ROWS($BA$38:$BA$49)-ROWS($BE$38:$BE$49)), "")))))))</f>
        <v/>
      </c>
      <c r="CE55" s="316" t="str">
        <f t="shared" ca="1" si="37"/>
        <v/>
      </c>
      <c r="CF55" s="413" t="str">
        <f t="shared" ca="1" si="38"/>
        <v/>
      </c>
      <c r="CG55" s="412" t="str">
        <f ca="1">IF(OR(CH55="",CH55=0),"",MAX(CG$5:CG54)+1)</f>
        <v/>
      </c>
      <c r="CH55" s="316" t="str">
        <f ca="1">IFERROR(INDEX($AJ$54:$AJ$65, ROWS($CH$4:CH53)), IFERROR(INDEX($AN$54:$AN$65, ROWS($CH$4:CH53)-ROWS($AJ$54:$AJ$65)), IFERROR(INDEX($AR$54:$AR$65, ROWS($CH$4:CH53)-ROWS($AJ$54:$AJ$65)-ROWS($AN$54:$AN$65)),IFERROR(INDEX($AV$54:$AV$65, ROWS($CH$4:CH53)-ROWS($AJ$54:$AJ$65)-ROWS($AN$54:$AN$65)-ROWS($AR$54:$AR$65)),IFERROR(INDEX($AZ$54:$AZ$65, ROWS($CH$4:CH53)-ROWS($AJ$54:$AJ$65)-ROWS($AN$54:$AN$65)-ROWS($AR$54:$AR$65)-ROWS($AV$54:$AV$65)),IFERROR(INDEX($BD$54:$BD$65, ROWS($CH$4:CH53)-ROWS($AJ$54:$AJ$65)-ROWS($AN$54:$AN$65)-ROWS($AR$54:$AR$65)-ROWS($AV$54:$AV$65)-ROWS($AZ$54:$AZ$65)),IFERROR(INDEX($BH$54:$BH$65, ROWS($CH$4:CH53)-ROWS($AJ$54:$AJ$65)-ROWS($AN$54:$AN$65)-ROWS($AR$54:$AR$65)-ROWS($AV$54:$AV$65)-ROWS($AZ$54:$AZ$65)-ROWS($BD$54:$BD$65)), "")))))))</f>
        <v/>
      </c>
      <c r="CI55" s="316" t="str">
        <f t="shared" ca="1" si="39"/>
        <v/>
      </c>
      <c r="CJ55" s="316" t="str">
        <f ca="1">IF(OR(CK55="",CK55=0),"",MAX(CJ$5:CJ54)+1)</f>
        <v/>
      </c>
      <c r="CK55" s="316" t="str">
        <f ca="1">IFERROR(INDEX($AK$54:$AK$65, ROWS($CK$4:CK53)), IFERROR(INDEX($AO$54:$AO$65, ROWS($CK$4:CK53)-ROWS($AK$54:$AK$65)), IFERROR(INDEX($AS$54:$AS$65, ROWS($CK$4:CK53)-ROWS($AK$54:$AK$65)-ROWS($AO$54:$AO$65)),IFERROR(INDEX($AW$54:$AW$65, ROWS($CK$4:CK53)-ROWS($AK$54:$AK$65)-ROWS($AO$54:$AO$65)-ROWS($AS$54:$AS$65)),IFERROR(INDEX($BA$54:$BA$65, ROWS($CK$4:CK53)-ROWS($AK$54:$AK$65)-ROWS($AO$54:$AO$65)-ROWS($AS$54:$AS$65)-ROWS($AW$54:$AW$65)),IFERROR(INDEX($BE$54:$BE$65, ROWS($CK$4:CK53)-ROWS($AK$54:$AK$65)-ROWS($AO$54:$AO$65)-ROWS($AS$54:$AS$65)-ROWS($AW$54:$AW$65)-ROWS($BA$54:$BA$65)),IFERROR(INDEX($BI$54:$BI$65, ROWS($CK$4:CK53)-ROWS($AK$54:$AK$65)-ROWS($AO$54:$AO$65)-ROWS($AS$54:$AS$65)-ROWS($AW$54:$AW$65)-ROWS($BA$54:$BA$65)-ROWS($BE$54:$BE$65)), "")))))))</f>
        <v/>
      </c>
      <c r="CL55" s="316" t="str">
        <f t="shared" ca="1" si="40"/>
        <v/>
      </c>
      <c r="CM55" s="413" t="str">
        <f t="shared" ca="1" si="41"/>
        <v/>
      </c>
      <c r="CN55" s="412" t="str">
        <f>IF(OR(CO55="",CO55=0),"",MAX(CN$5:CN54)+1)</f>
        <v/>
      </c>
      <c r="CO55" s="316">
        <f>IFERROR(INDEX($AJ$70:$AJ$81, ROWS($CO$4:CO53)), IFERROR(INDEX($AN$70:$AN$81, ROWS($CO$4:CO53)-ROWS($AJ$70:$AJ$81)), IFERROR(INDEX($AR$70:$AR$81, ROWS($CO$4:CO53)-ROWS($AJ$70:$AJ$81)-ROWS($AN$70:$AN$81)),IFERROR(INDEX($AV$70:$AV$81, ROWS($CO$4:CO53)-ROWS($AJ$70:$AJ$81)-ROWS($AN$70:$AN$81)-ROWS($AR$70:$AR$81)),IFERROR(INDEX($AZ$70:$AZ$81, ROWS($CO$4:CO53)-ROWS($AJ$70:$AJ$81)-ROWS($AN$70:$AN$81)-ROWS($AR$70:$AR$81)-ROWS($AV$70:$AV$81)),IFERROR(INDEX($BD$70:$BD$81, ROWS($CO$4:CO53)-ROWS($AJ$70:$AJ$81)-ROWS($AN$70:$AN$81)-ROWS($AR$70:$AR$81)-ROWS($AV$70:$AV$81)-ROWS($AZ$70:$AZ$81)),IFERROR(INDEX($BH$70:$BH$81, ROWS($CO$4:CO53)-ROWS($AJ$70:$AJ$81)-ROWS($AN$70:$AN$81)-ROWS($AR$70:$AR$81)-ROWS($AV$70:$AV$81)-ROWS($AZ$70:$AZ$81)-ROWS($BD$70:$BD$81)), "")))))))</f>
        <v>0</v>
      </c>
      <c r="CP55" s="316" t="str">
        <f t="shared" ca="1" si="42"/>
        <v/>
      </c>
      <c r="CQ55" s="316" t="str">
        <f>IF(OR(CR55="",CR55=0),"",MAX(CQ$5:CQ54)+1)</f>
        <v/>
      </c>
      <c r="CR55" s="316">
        <f>IFERROR(INDEX($AK$70:$AK$81, ROWS($CR$4:CR53)), IFERROR(INDEX($AO$70:$AO$81, ROWS($CR$4:CR53)-ROWS($AK$70:$AK$81)), IFERROR(INDEX($AS$70:$AS$81, ROWS($CR$4:CR53)-ROWS($AK$70:$AK$81)-ROWS($AO$70:$AO$81)),IFERROR(INDEX($AW$70:$AW$81, ROWS($CR$4:CR53)-ROWS($AK$70:$AK$81)-ROWS($AO$70:$AO$81)-ROWS($AS$70:$AS$81)),IFERROR(INDEX($BA$70:$BA$81, ROWS($CR$4:CR53)-ROWS($AK$70:$AK$81)-ROWS($AO$70:$AO$81)-ROWS($AS$70:$AS$81)-ROWS($AW$70:$AW$81)),IFERROR(INDEX($BE$70:$BE$81, ROWS($CR$4:CR53)-ROWS($AK$70:$AK$81)-ROWS($AO$70:$AO$81)-ROWS($AS$70:$AS$81)-ROWS($AW$70:$AW$81)-ROWS($BA$70:$BA$81)),IFERROR(INDEX($BI$70:$BI$81, ROWS($CR$4:CR53)-ROWS($AK$70:$AK$81)-ROWS($AO$70:$AO$81)-ROWS($AS$70:$AS$81)-ROWS($AW$70:$AW$81)-ROWS($BA$70:$BA$81)-ROWS($BE$70:$BE$81)), "")))))))</f>
        <v>0</v>
      </c>
      <c r="CS55" s="316" t="str">
        <f t="shared" ca="1" si="43"/>
        <v/>
      </c>
      <c r="CT55" s="413" t="str">
        <f t="shared" ca="1" si="44"/>
        <v/>
      </c>
      <c r="CU55" s="412" t="str">
        <f>IF(OR(CV55="",CV55=0),"",MAX(CU$5:CU54)+1)</f>
        <v/>
      </c>
      <c r="CV55" s="316" t="str">
        <f>IFERROR(INDEX($AJ$86:$AJ$97, ROWS($CV$4:CV53)), IFERROR(INDEX($AN$86:$AN$97, ROWS($CV$4:CV53)-ROWS($AJ$86:$AJ$97)), ""))</f>
        <v/>
      </c>
      <c r="CW55" s="316" t="str">
        <f t="shared" si="45"/>
        <v/>
      </c>
      <c r="CX55" s="316" t="str">
        <f>IF(OR(CY55="",CY55=0),"",MAX(CX$5:CX54)+1)</f>
        <v/>
      </c>
      <c r="CY55" s="316" t="str">
        <f>IFERROR(INDEX($AK$86:$AK$97, ROWS($CY$4:CY53)), IFERROR(INDEX($AO$86:$AO$97, ROWS($CY$4:CY53)-ROWS($AK$86:$AK$97)), ""))</f>
        <v/>
      </c>
      <c r="CZ55" s="316" t="str">
        <f t="shared" si="46"/>
        <v/>
      </c>
      <c r="DA55" s="413" t="str">
        <f t="shared" si="47"/>
        <v/>
      </c>
      <c r="DC55" s="438">
        <f ca="1">IF(OR(DD55="",DD55=0),"",MAX(DC$45:DC54)+1)</f>
        <v>8</v>
      </c>
      <c r="DD55" s="434" t="str">
        <f t="shared" ca="1" si="130"/>
        <v>Cellular</v>
      </c>
      <c r="DE55" s="413">
        <f t="shared" ca="1" si="131"/>
        <v>225</v>
      </c>
      <c r="DF55" s="431" t="str">
        <f ca="1">IF(OR(DG55="",DG55=0),"",MAX(DF$45:DF54)+1)</f>
        <v/>
      </c>
      <c r="DG55" s="412" t="str">
        <f t="shared" ca="1" si="132"/>
        <v/>
      </c>
      <c r="DH55" s="413" t="str">
        <f t="shared" ca="1" si="133"/>
        <v/>
      </c>
      <c r="DI55" s="412" t="str">
        <f t="shared" ca="1" si="134"/>
        <v/>
      </c>
      <c r="DJ55" s="413" t="str">
        <f t="shared" ca="1" si="135"/>
        <v/>
      </c>
      <c r="DK55" s="412" t="str">
        <f t="shared" ca="1" si="136"/>
        <v/>
      </c>
      <c r="DL55" s="413" t="str">
        <f t="shared" ca="1" si="137"/>
        <v/>
      </c>
      <c r="DN55" s="292"/>
      <c r="DO55" s="292"/>
      <c r="DP55" s="292"/>
      <c r="DQ55" s="292"/>
      <c r="DR55" s="292"/>
      <c r="DS55" s="292"/>
    </row>
    <row r="56" spans="16:123" x14ac:dyDescent="0.3">
      <c r="P56" s="1177"/>
      <c r="Q56" s="1178"/>
      <c r="R56" s="453"/>
      <c r="S56" s="402"/>
      <c r="U56" s="1177"/>
      <c r="V56" s="1178"/>
      <c r="W56" s="453"/>
      <c r="X56" s="402"/>
      <c r="AC56" s="358" t="str">
        <f>IF('Data Entry'!H38="","",'Data Entry'!H38)</f>
        <v/>
      </c>
      <c r="AD56" s="356" t="str">
        <f>IF('Data Entry'!G38="","",'Data Entry'!G38)</f>
        <v/>
      </c>
      <c r="AE56" s="357" t="str">
        <f>IF('Data Entry'!J38="","",'Data Entry'!J38)</f>
        <v/>
      </c>
      <c r="AF56" s="402" t="str">
        <f>IF('Data Entry'!I38="","",'Data Entry'!I38)</f>
        <v/>
      </c>
      <c r="AI56" s="304" t="str">
        <f t="shared" ca="1" si="159"/>
        <v/>
      </c>
      <c r="AJ56" s="305" t="str">
        <f t="shared" ca="1" si="138"/>
        <v/>
      </c>
      <c r="AK56" s="306" t="str">
        <f t="shared" ca="1" si="139"/>
        <v/>
      </c>
      <c r="AL56" s="307" t="str">
        <f t="shared" ca="1" si="140"/>
        <v/>
      </c>
      <c r="AM56" s="304">
        <f t="shared" ca="1" si="160"/>
        <v>131</v>
      </c>
      <c r="AN56" s="305" t="str">
        <f t="shared" ca="1" si="141"/>
        <v>Car 2 Gas</v>
      </c>
      <c r="AO56" s="306">
        <f t="shared" ca="1" si="142"/>
        <v>80</v>
      </c>
      <c r="AP56" s="307" t="str">
        <f t="shared" ca="1" si="143"/>
        <v>Liquid Bills</v>
      </c>
      <c r="AQ56" s="304" t="str">
        <f t="shared" ca="1" si="161"/>
        <v/>
      </c>
      <c r="AR56" s="305" t="str">
        <f t="shared" ca="1" si="144"/>
        <v/>
      </c>
      <c r="AS56" s="306" t="str">
        <f t="shared" ca="1" si="145"/>
        <v/>
      </c>
      <c r="AT56" s="307" t="str">
        <f t="shared" ca="1" si="146"/>
        <v/>
      </c>
      <c r="AU56" s="304" t="str">
        <f t="shared" ca="1" si="162"/>
        <v/>
      </c>
      <c r="AV56" s="305" t="str">
        <f t="shared" ca="1" si="147"/>
        <v/>
      </c>
      <c r="AW56" s="306" t="str">
        <f t="shared" ca="1" si="148"/>
        <v/>
      </c>
      <c r="AX56" s="307" t="str">
        <f t="shared" ca="1" si="149"/>
        <v/>
      </c>
      <c r="AY56" s="304" t="str">
        <f t="shared" ca="1" si="163"/>
        <v/>
      </c>
      <c r="AZ56" s="305" t="str">
        <f t="shared" ca="1" si="150"/>
        <v/>
      </c>
      <c r="BA56" s="306" t="str">
        <f t="shared" ca="1" si="151"/>
        <v/>
      </c>
      <c r="BB56" s="307" t="str">
        <f t="shared" ca="1" si="152"/>
        <v/>
      </c>
      <c r="BC56" s="304" t="str">
        <f t="shared" ca="1" si="164"/>
        <v/>
      </c>
      <c r="BD56" s="305" t="str">
        <f t="shared" ca="1" si="153"/>
        <v/>
      </c>
      <c r="BE56" s="306" t="str">
        <f t="shared" ca="1" si="154"/>
        <v/>
      </c>
      <c r="BF56" s="307" t="str">
        <f t="shared" ca="1" si="155"/>
        <v/>
      </c>
      <c r="BG56" s="304" t="str">
        <f t="shared" ca="1" si="165"/>
        <v/>
      </c>
      <c r="BH56" s="305" t="str">
        <f t="shared" ca="1" si="156"/>
        <v/>
      </c>
      <c r="BI56" s="306" t="str">
        <f t="shared" ca="1" si="157"/>
        <v/>
      </c>
      <c r="BJ56" s="307" t="str">
        <f t="shared" ca="1" si="158"/>
        <v/>
      </c>
      <c r="BL56" s="412">
        <f ca="1">IF(OR(BM56="",BM56=0),"",MAX(BL$5:BL55)+1)</f>
        <v>8</v>
      </c>
      <c r="BM56" s="316" t="str">
        <f ca="1">IFERROR(INDEX($AJ$6:$AJ$17, ROWS(BM$4:$BM54)), IFERROR(INDEX($AN$6:$AN$17, ROWS(BM$4:$BM54)-ROWS($AJ$6:$AJ$17)), IFERROR(INDEX($AR$6:$AR$17, ROWS(BM$4:$BM54)-ROWS($AJ$6:$AJ$17)-ROWS($AN$6:$AN$17)),IFERROR(INDEX($AV$6:$AV$17, ROWS(BM$4:$BM54)-ROWS($AJ$6:$AJ$17)-ROWS($AN$6:$AN$17)-ROWS($AR$6:$AR$17)),IFERROR(INDEX($AZ$6:$AZ$17, ROWS(BM$4:$BM54)-ROWS($AJ$6:$AJ$17)-ROWS($AN$6:$AN$17)-ROWS($AR$6:$AR$17)-ROWS($AV$6:$AV$17)),IFERROR(INDEX($BD$6:$BD$17, ROWS(BM$4:$BM54)-ROWS($AJ$6:$AJ$17)-ROWS($AN$6:$AN$17)-ROWS($AR$6:$AR$17)-ROWS($AV$6:$AV$17)-ROWS($AZ$6:$AZ$17)),IFERROR(INDEX($BH$6:$BH$17, ROWS(BM$4:$BM54)-ROWS($AJ$6:$AJ$17)-ROWS($AN$6:$AN$17)-ROWS($AR$6:$AR$17)-ROWS($AV$6:$AV$17)-ROWS($AZ$6:$AZ$17)-ROWS($BD$6:$BD$17)), "")))))))</f>
        <v>Pet Care</v>
      </c>
      <c r="BN56" s="316" t="str">
        <f t="shared" ca="1" si="30"/>
        <v/>
      </c>
      <c r="BO56" s="316">
        <f ca="1">IF(OR(BP56="",BP56=0),"",MAX(BO$5:BO55)+1)</f>
        <v>8</v>
      </c>
      <c r="BP56" s="316">
        <f ca="1">IFERROR(INDEX($AK$6:$AK$17, ROWS($BP$4:BP54)), IFERROR(INDEX($AO$6:$AO$17, ROWS($BP$4:BP54)-ROWS($AK$6:$AK$17)), IFERROR(INDEX($AS$6:$AS$17, ROWS($BP$4:BP54)-ROWS($AK$6:$AK$17)-ROWS($AO$6:$AO$17)),IFERROR(INDEX($AW$6:$AW$17, ROWS($BP$4:BP54)-ROWS($AK$6:$AK$17)-ROWS($AO$6:$AO$17)-ROWS($AS$6:$AS$17)),IFERROR(INDEX($BA$6:$BA$17, ROWS($BP$4:BP54)-ROWS($AK$6:$AK$17)-ROWS($AO$6:$AO$17)-ROWS($AS$6:$AS$17)-ROWS($AW$6:$AW$17)),IFERROR(INDEX($BE$6:$BE$17, ROWS($BP$4:BP54)-ROWS($AK$6:$AK$17)-ROWS($AO$6:$AO$17)-ROWS($AS$6:$AS$17)-ROWS($AW$6:$AW$17)-ROWS($BA$6:$BA$17)),IFERROR(INDEX($BI$6:$BI$17, ROWS($BP$4:BP54)-ROWS($AK$6:$AK$17)-ROWS($AO$6:$AO$17)-ROWS($AS$6:$AS$17)-ROWS($AW$6:$AW$17)-ROWS($BA$6:$BA$17)-ROWS($BE$6:$BE$17)), "")))))))</f>
        <v>80</v>
      </c>
      <c r="BQ56" s="316" t="str">
        <f t="shared" ca="1" si="31"/>
        <v/>
      </c>
      <c r="BR56" s="413" t="str">
        <f t="shared" ca="1" si="32"/>
        <v/>
      </c>
      <c r="BS56" s="412" t="str">
        <f ca="1">IF(OR(BT56="",BT56=0),"",MAX(BS$5:BS55)+1)</f>
        <v/>
      </c>
      <c r="BT56" s="316" t="str">
        <f ca="1">IFERROR(INDEX($AJ$22:$AJ$33, ROWS($BT$4:BT54)), IFERROR(INDEX($AN$22:$AN$33, ROWS($BT$4:BT54)-ROWS($AJ$22:$AJ$33)), IFERROR(INDEX($AR$22:$AR$33, ROWS($BT$4:BT54)-ROWS($AJ$22:$AJ$33)-ROWS($AN$22:$AN$33)),IFERROR(INDEX($AV$22:$AV$33, ROWS($BT$4:BT54)-ROWS($AJ$22:$AJ$33)-ROWS($AN$22:$AN$33)-ROWS($AR$22:$AR$33)),IFERROR(INDEX($AZ$22:$AZ$33, ROWS($BT$4:BT54)-ROWS($AJ$22:$AJ$33)-ROWS($AN$22:$AN$33)-ROWS($AR$22:$AR$33)-ROWS($AV$22:$AV$33)),IFERROR(INDEX($BD$22:$BD$33, ROWS($BT$4:BT54)-ROWS($AJ$22:$AJ$33)-ROWS($AN$22:$AN$33)-ROWS($AR$22:$AR$33)-ROWS($AV$22:$AV$33)-ROWS($AZ$22:$AZ$33)),IFERROR(INDEX($BH$22:$BH$33, ROWS($BT$4:BT54)-ROWS($AJ$22:$AJ$33)-ROWS($AN$22:$AN$33)-ROWS($AR$22:$AR$33)-ROWS($AV$22:$AV$33)-ROWS($AZ$22:$AZ$33)-ROWS($BD$22:$BD$33)), "")))))))</f>
        <v/>
      </c>
      <c r="BU56" s="316" t="str">
        <f t="shared" ca="1" si="33"/>
        <v/>
      </c>
      <c r="BV56" s="316" t="str">
        <f ca="1">IF(OR(BW56="",BW56=0),"",MAX(BV$5:BV55)+1)</f>
        <v/>
      </c>
      <c r="BW56" s="316" t="str">
        <f ca="1">IFERROR(INDEX($AK$22:$AK$33, ROWS($BW$4:BW54)), IFERROR(INDEX($AO$22:$AO$33, ROWS($BW$4:BW54)-ROWS($AK$22:$AK$33)), IFERROR(INDEX($AS$22:$AS$33, ROWS($BW$4:BW54)-ROWS($AK$22:$AK$33)-ROWS($AO$22:$AO$33)),IFERROR(INDEX($AW$22:$AW$33, ROWS($BW$4:BW54)-ROWS($AK$22:$AK$33)-ROWS($AO$22:$AO$33)-ROWS($AS$22:$AS$33)),IFERROR(INDEX($BA$22:$BA$33, ROWS($BW$4:BW54)-ROWS($AK$22:$AK$33)-ROWS($AO$22:$AO$33)-ROWS($AS$22:$AS$33)-ROWS($AW$22:$AW$33)),IFERROR(INDEX($BE$22:$BE$33, ROWS($BW$4:BW54)-ROWS($AK$22:$AK$33)-ROWS($AO$22:$AO$33)-ROWS($AS$22:$AS$33)-ROWS($AW$22:$AW$33)-ROWS($BA$22:$BA$33)),IFERROR(INDEX($BI$22:$BI$33, ROWS($BW$4:BW54)-ROWS($AK$22:$AK$33)-ROWS($AO$22:$AO$33)-ROWS($AS$22:$AS$33)-ROWS($AW$22:$AW$33)-ROWS($BA$22:$BA$33)-ROWS($BE$22:$BE$33)), "")))))))</f>
        <v/>
      </c>
      <c r="BX56" s="316" t="str">
        <f t="shared" ca="1" si="34"/>
        <v/>
      </c>
      <c r="BY56" s="413" t="str">
        <f t="shared" ca="1" si="35"/>
        <v/>
      </c>
      <c r="BZ56" s="412" t="str">
        <f ca="1">IF(OR(CA56="",CA56=0),"",MAX(BZ$5:BZ55)+1)</f>
        <v/>
      </c>
      <c r="CA56" s="316" t="str">
        <f ca="1">IFERROR(INDEX($AJ$38:$AJ$49, ROWS($CA$4:CA54)), IFERROR(INDEX($AN$38:$AN$49, ROWS($CA$4:CA54)-ROWS($AJ$38:$AJ$49)), IFERROR(INDEX($AR$38:$AR$49, ROWS($CA$4:CA54)-ROWS($AJ$38:$AJ$49)-ROWS($AN$38:$AN$49)),IFERROR(INDEX($AV$38:$AV$49, ROWS($CA$4:CA54)-ROWS($AJ$38:$AJ$49)-ROWS($AN$38:$AN$49)-ROWS($AR$38:$AR$49)),IFERROR(INDEX($AZ$38:$AZ$49, ROWS($CA$4:CA54)-ROWS($AJ$38:$AJ$49)-ROWS($AN$38:$AN$49)-ROWS($AR$38:$AR$49)-ROWS($AV$38:$AV$49)),IFERROR(INDEX($BD$38:$BD$49, ROWS($CA$4:CA54)-ROWS($AJ$38:$AJ$49)-ROWS($AN$38:$AN$49)-ROWS($AR$38:$AR$49)-ROWS($AV$38:$AV$49)-ROWS($AZ$38:$AZ$49)),IFERROR(INDEX($BH$38:$BH$49, ROWS($CA$4:CA54)-ROWS($AJ$38:$AJ$49)-ROWS($AN$38:$AN$49)-ROWS($AR$38:$AR$49)-ROWS($AV$38:$AV$49)-ROWS($AZ$38:$AZ$49)-ROWS($BD$38:$BD$49)), "")))))))</f>
        <v/>
      </c>
      <c r="CB56" s="316" t="str">
        <f t="shared" ca="1" si="36"/>
        <v/>
      </c>
      <c r="CC56" s="316" t="str">
        <f ca="1">IF(OR(CD56="",CD56=0),"",MAX(CC$5:CC55)+1)</f>
        <v/>
      </c>
      <c r="CD56" s="316" t="str">
        <f ca="1">IFERROR(INDEX($AK$38:$AK$49, ROWS($CD$4:CD54)), IFERROR(INDEX($AO$38:$AO$49, ROWS($CD$4:CD54)-ROWS($AK$38:$AK$49)), IFERROR(INDEX($AS$38:$AS$49, ROWS($CD$4:CD54)-ROWS($AK$38:$AK$49)-ROWS($AO$38:$AO$49)),IFERROR(INDEX($AW$38:$AW$49, ROWS($CD$4:CD54)-ROWS($AK$38:$AK$49)-ROWS($AO$38:$AO$49)-ROWS($AS$38:$AS$49)),IFERROR(INDEX($BA$38:$BA$49, ROWS($CD$4:CD54)-ROWS($AK$38:$AK$49)-ROWS($AO$38:$AO$49)-ROWS($AS$38:$AS$49)-ROWS($AW$38:$AW$49)),IFERROR(INDEX($BE$38:$BE$49, ROWS($CD$4:CD54)-ROWS($AK$38:$AK$49)-ROWS($AO$38:$AO$49)-ROWS($AS$38:$AS$49)-ROWS($AW$38:$AW$49)-ROWS($BA$38:$BA$49)),IFERROR(INDEX($BI$38:$BI$49, ROWS($CD$4:CD54)-ROWS($AK$38:$AK$49)-ROWS($AO$38:$AO$49)-ROWS($AS$38:$AS$49)-ROWS($AW$38:$AW$49)-ROWS($BA$38:$BA$49)-ROWS($BE$38:$BE$49)), "")))))))</f>
        <v/>
      </c>
      <c r="CE56" s="316" t="str">
        <f t="shared" ca="1" si="37"/>
        <v/>
      </c>
      <c r="CF56" s="413" t="str">
        <f t="shared" ca="1" si="38"/>
        <v/>
      </c>
      <c r="CG56" s="412" t="str">
        <f ca="1">IF(OR(CH56="",CH56=0),"",MAX(CG$5:CG55)+1)</f>
        <v/>
      </c>
      <c r="CH56" s="316" t="str">
        <f ca="1">IFERROR(INDEX($AJ$54:$AJ$65, ROWS($CH$4:CH54)), IFERROR(INDEX($AN$54:$AN$65, ROWS($CH$4:CH54)-ROWS($AJ$54:$AJ$65)), IFERROR(INDEX($AR$54:$AR$65, ROWS($CH$4:CH54)-ROWS($AJ$54:$AJ$65)-ROWS($AN$54:$AN$65)),IFERROR(INDEX($AV$54:$AV$65, ROWS($CH$4:CH54)-ROWS($AJ$54:$AJ$65)-ROWS($AN$54:$AN$65)-ROWS($AR$54:$AR$65)),IFERROR(INDEX($AZ$54:$AZ$65, ROWS($CH$4:CH54)-ROWS($AJ$54:$AJ$65)-ROWS($AN$54:$AN$65)-ROWS($AR$54:$AR$65)-ROWS($AV$54:$AV$65)),IFERROR(INDEX($BD$54:$BD$65, ROWS($CH$4:CH54)-ROWS($AJ$54:$AJ$65)-ROWS($AN$54:$AN$65)-ROWS($AR$54:$AR$65)-ROWS($AV$54:$AV$65)-ROWS($AZ$54:$AZ$65)),IFERROR(INDEX($BH$54:$BH$65, ROWS($CH$4:CH54)-ROWS($AJ$54:$AJ$65)-ROWS($AN$54:$AN$65)-ROWS($AR$54:$AR$65)-ROWS($AV$54:$AV$65)-ROWS($AZ$54:$AZ$65)-ROWS($BD$54:$BD$65)), "")))))))</f>
        <v/>
      </c>
      <c r="CI56" s="316" t="str">
        <f t="shared" ca="1" si="39"/>
        <v/>
      </c>
      <c r="CJ56" s="316" t="str">
        <f ca="1">IF(OR(CK56="",CK56=0),"",MAX(CJ$5:CJ55)+1)</f>
        <v/>
      </c>
      <c r="CK56" s="316" t="str">
        <f ca="1">IFERROR(INDEX($AK$54:$AK$65, ROWS($CK$4:CK54)), IFERROR(INDEX($AO$54:$AO$65, ROWS($CK$4:CK54)-ROWS($AK$54:$AK$65)), IFERROR(INDEX($AS$54:$AS$65, ROWS($CK$4:CK54)-ROWS($AK$54:$AK$65)-ROWS($AO$54:$AO$65)),IFERROR(INDEX($AW$54:$AW$65, ROWS($CK$4:CK54)-ROWS($AK$54:$AK$65)-ROWS($AO$54:$AO$65)-ROWS($AS$54:$AS$65)),IFERROR(INDEX($BA$54:$BA$65, ROWS($CK$4:CK54)-ROWS($AK$54:$AK$65)-ROWS($AO$54:$AO$65)-ROWS($AS$54:$AS$65)-ROWS($AW$54:$AW$65)),IFERROR(INDEX($BE$54:$BE$65, ROWS($CK$4:CK54)-ROWS($AK$54:$AK$65)-ROWS($AO$54:$AO$65)-ROWS($AS$54:$AS$65)-ROWS($AW$54:$AW$65)-ROWS($BA$54:$BA$65)),IFERROR(INDEX($BI$54:$BI$65, ROWS($CK$4:CK54)-ROWS($AK$54:$AK$65)-ROWS($AO$54:$AO$65)-ROWS($AS$54:$AS$65)-ROWS($AW$54:$AW$65)-ROWS($BA$54:$BA$65)-ROWS($BE$54:$BE$65)), "")))))))</f>
        <v/>
      </c>
      <c r="CL56" s="316" t="str">
        <f t="shared" ca="1" si="40"/>
        <v/>
      </c>
      <c r="CM56" s="413" t="str">
        <f t="shared" ca="1" si="41"/>
        <v/>
      </c>
      <c r="CN56" s="412" t="str">
        <f>IF(OR(CO56="",CO56=0),"",MAX(CN$5:CN55)+1)</f>
        <v/>
      </c>
      <c r="CO56" s="316">
        <f>IFERROR(INDEX($AJ$70:$AJ$81, ROWS($CO$4:CO54)), IFERROR(INDEX($AN$70:$AN$81, ROWS($CO$4:CO54)-ROWS($AJ$70:$AJ$81)), IFERROR(INDEX($AR$70:$AR$81, ROWS($CO$4:CO54)-ROWS($AJ$70:$AJ$81)-ROWS($AN$70:$AN$81)),IFERROR(INDEX($AV$70:$AV$81, ROWS($CO$4:CO54)-ROWS($AJ$70:$AJ$81)-ROWS($AN$70:$AN$81)-ROWS($AR$70:$AR$81)),IFERROR(INDEX($AZ$70:$AZ$81, ROWS($CO$4:CO54)-ROWS($AJ$70:$AJ$81)-ROWS($AN$70:$AN$81)-ROWS($AR$70:$AR$81)-ROWS($AV$70:$AV$81)),IFERROR(INDEX($BD$70:$BD$81, ROWS($CO$4:CO54)-ROWS($AJ$70:$AJ$81)-ROWS($AN$70:$AN$81)-ROWS($AR$70:$AR$81)-ROWS($AV$70:$AV$81)-ROWS($AZ$70:$AZ$81)),IFERROR(INDEX($BH$70:$BH$81, ROWS($CO$4:CO54)-ROWS($AJ$70:$AJ$81)-ROWS($AN$70:$AN$81)-ROWS($AR$70:$AR$81)-ROWS($AV$70:$AV$81)-ROWS($AZ$70:$AZ$81)-ROWS($BD$70:$BD$81)), "")))))))</f>
        <v>0</v>
      </c>
      <c r="CP56" s="316" t="str">
        <f t="shared" ca="1" si="42"/>
        <v/>
      </c>
      <c r="CQ56" s="316" t="str">
        <f>IF(OR(CR56="",CR56=0),"",MAX(CQ$5:CQ55)+1)</f>
        <v/>
      </c>
      <c r="CR56" s="316">
        <f>IFERROR(INDEX($AK$70:$AK$81, ROWS($CR$4:CR54)), IFERROR(INDEX($AO$70:$AO$81, ROWS($CR$4:CR54)-ROWS($AK$70:$AK$81)), IFERROR(INDEX($AS$70:$AS$81, ROWS($CR$4:CR54)-ROWS($AK$70:$AK$81)-ROWS($AO$70:$AO$81)),IFERROR(INDEX($AW$70:$AW$81, ROWS($CR$4:CR54)-ROWS($AK$70:$AK$81)-ROWS($AO$70:$AO$81)-ROWS($AS$70:$AS$81)),IFERROR(INDEX($BA$70:$BA$81, ROWS($CR$4:CR54)-ROWS($AK$70:$AK$81)-ROWS($AO$70:$AO$81)-ROWS($AS$70:$AS$81)-ROWS($AW$70:$AW$81)),IFERROR(INDEX($BE$70:$BE$81, ROWS($CR$4:CR54)-ROWS($AK$70:$AK$81)-ROWS($AO$70:$AO$81)-ROWS($AS$70:$AS$81)-ROWS($AW$70:$AW$81)-ROWS($BA$70:$BA$81)),IFERROR(INDEX($BI$70:$BI$81, ROWS($CR$4:CR54)-ROWS($AK$70:$AK$81)-ROWS($AO$70:$AO$81)-ROWS($AS$70:$AS$81)-ROWS($AW$70:$AW$81)-ROWS($BA$70:$BA$81)-ROWS($BE$70:$BE$81)), "")))))))</f>
        <v>0</v>
      </c>
      <c r="CS56" s="316" t="str">
        <f t="shared" ca="1" si="43"/>
        <v/>
      </c>
      <c r="CT56" s="413" t="str">
        <f t="shared" ca="1" si="44"/>
        <v/>
      </c>
      <c r="CU56" s="412" t="str">
        <f>IF(OR(CV56="",CV56=0),"",MAX(CU$5:CU55)+1)</f>
        <v/>
      </c>
      <c r="CV56" s="316" t="str">
        <f>IFERROR(INDEX($AJ$86:$AJ$97, ROWS($CV$4:CV54)), IFERROR(INDEX($AN$86:$AN$97, ROWS($CV$4:CV54)-ROWS($AJ$86:$AJ$97)), ""))</f>
        <v/>
      </c>
      <c r="CW56" s="316" t="str">
        <f t="shared" si="45"/>
        <v/>
      </c>
      <c r="CX56" s="316" t="str">
        <f>IF(OR(CY56="",CY56=0),"",MAX(CX$5:CX55)+1)</f>
        <v/>
      </c>
      <c r="CY56" s="316" t="str">
        <f>IFERROR(INDEX($AK$86:$AK$97, ROWS($CY$4:CY54)), IFERROR(INDEX($AO$86:$AO$97, ROWS($CY$4:CY54)-ROWS($AK$86:$AK$97)), ""))</f>
        <v/>
      </c>
      <c r="CZ56" s="316" t="str">
        <f t="shared" si="46"/>
        <v/>
      </c>
      <c r="DA56" s="413" t="str">
        <f t="shared" si="47"/>
        <v/>
      </c>
      <c r="DC56" s="438">
        <f ca="1">IF(OR(DD56="",DD56=0),"",MAX(DC$45:DC55)+1)</f>
        <v>9</v>
      </c>
      <c r="DD56" s="434" t="str">
        <f t="shared" ca="1" si="130"/>
        <v>Credit Card 2</v>
      </c>
      <c r="DE56" s="413">
        <f t="shared" ca="1" si="131"/>
        <v>60</v>
      </c>
      <c r="DF56" s="431" t="str">
        <f ca="1">IF(OR(DG56="",DG56=0),"",MAX(DF$45:DF55)+1)</f>
        <v/>
      </c>
      <c r="DG56" s="412" t="str">
        <f t="shared" ca="1" si="132"/>
        <v/>
      </c>
      <c r="DH56" s="413" t="str">
        <f t="shared" ca="1" si="133"/>
        <v/>
      </c>
      <c r="DI56" s="412" t="str">
        <f t="shared" ca="1" si="134"/>
        <v/>
      </c>
      <c r="DJ56" s="413" t="str">
        <f t="shared" ca="1" si="135"/>
        <v/>
      </c>
      <c r="DK56" s="412" t="str">
        <f t="shared" ca="1" si="136"/>
        <v/>
      </c>
      <c r="DL56" s="413" t="str">
        <f t="shared" ca="1" si="137"/>
        <v/>
      </c>
      <c r="DM56" s="278"/>
    </row>
    <row r="57" spans="16:123" ht="15.75" thickBot="1" x14ac:dyDescent="0.35">
      <c r="P57" s="1177"/>
      <c r="Q57" s="1178"/>
      <c r="R57" s="453"/>
      <c r="S57" s="402"/>
      <c r="U57" s="1177"/>
      <c r="V57" s="1178"/>
      <c r="W57" s="453"/>
      <c r="X57" s="402"/>
      <c r="AC57" s="359" t="str">
        <f>IF('Data Entry'!H39="","",'Data Entry'!H39)</f>
        <v/>
      </c>
      <c r="AD57" s="360" t="str">
        <f>IF('Data Entry'!G39="","",'Data Entry'!G39)</f>
        <v/>
      </c>
      <c r="AE57" s="361" t="str">
        <f>IF('Data Entry'!J39="","",'Data Entry'!J39)</f>
        <v/>
      </c>
      <c r="AF57" s="403" t="str">
        <f>IF('Data Entry'!I39="","",'Data Entry'!I39)</f>
        <v/>
      </c>
      <c r="AI57" s="304" t="str">
        <f t="shared" ca="1" si="159"/>
        <v/>
      </c>
      <c r="AJ57" s="305" t="str">
        <f t="shared" ca="1" si="138"/>
        <v/>
      </c>
      <c r="AK57" s="306" t="str">
        <f t="shared" ca="1" si="139"/>
        <v/>
      </c>
      <c r="AL57" s="307" t="str">
        <f t="shared" ca="1" si="140"/>
        <v/>
      </c>
      <c r="AM57" s="304" t="str">
        <f t="shared" ca="1" si="160"/>
        <v/>
      </c>
      <c r="AN57" s="305" t="str">
        <f t="shared" ca="1" si="141"/>
        <v/>
      </c>
      <c r="AO57" s="306" t="str">
        <f t="shared" ca="1" si="142"/>
        <v/>
      </c>
      <c r="AP57" s="307" t="str">
        <f t="shared" ca="1" si="143"/>
        <v/>
      </c>
      <c r="AQ57" s="304" t="str">
        <f t="shared" ca="1" si="161"/>
        <v/>
      </c>
      <c r="AR57" s="305" t="str">
        <f t="shared" ca="1" si="144"/>
        <v/>
      </c>
      <c r="AS57" s="306" t="str">
        <f t="shared" ca="1" si="145"/>
        <v/>
      </c>
      <c r="AT57" s="307" t="str">
        <f t="shared" ca="1" si="146"/>
        <v/>
      </c>
      <c r="AU57" s="304" t="str">
        <f t="shared" ca="1" si="162"/>
        <v/>
      </c>
      <c r="AV57" s="305" t="str">
        <f t="shared" ca="1" si="147"/>
        <v/>
      </c>
      <c r="AW57" s="306" t="str">
        <f t="shared" ca="1" si="148"/>
        <v/>
      </c>
      <c r="AX57" s="307" t="str">
        <f t="shared" ca="1" si="149"/>
        <v/>
      </c>
      <c r="AY57" s="304" t="str">
        <f t="shared" ca="1" si="163"/>
        <v/>
      </c>
      <c r="AZ57" s="305" t="str">
        <f t="shared" ca="1" si="150"/>
        <v/>
      </c>
      <c r="BA57" s="306" t="str">
        <f t="shared" ca="1" si="151"/>
        <v/>
      </c>
      <c r="BB57" s="307" t="str">
        <f t="shared" ca="1" si="152"/>
        <v/>
      </c>
      <c r="BC57" s="304" t="str">
        <f t="shared" ca="1" si="164"/>
        <v/>
      </c>
      <c r="BD57" s="305" t="str">
        <f t="shared" ca="1" si="153"/>
        <v/>
      </c>
      <c r="BE57" s="306" t="str">
        <f t="shared" ca="1" si="154"/>
        <v/>
      </c>
      <c r="BF57" s="307" t="str">
        <f t="shared" ca="1" si="155"/>
        <v/>
      </c>
      <c r="BG57" s="304" t="str">
        <f t="shared" ca="1" si="165"/>
        <v/>
      </c>
      <c r="BH57" s="305" t="str">
        <f t="shared" ca="1" si="156"/>
        <v/>
      </c>
      <c r="BI57" s="306" t="str">
        <f t="shared" ca="1" si="157"/>
        <v/>
      </c>
      <c r="BJ57" s="307" t="str">
        <f t="shared" ca="1" si="158"/>
        <v/>
      </c>
      <c r="BL57" s="412" t="str">
        <f ca="1">IF(OR(BM57="",BM57=0),"",MAX(BL$5:BL56)+1)</f>
        <v/>
      </c>
      <c r="BM57" s="316" t="str">
        <f ca="1">IFERROR(INDEX($AJ$6:$AJ$17, ROWS(BM$4:$BM55)), IFERROR(INDEX($AN$6:$AN$17, ROWS(BM$4:$BM55)-ROWS($AJ$6:$AJ$17)), IFERROR(INDEX($AR$6:$AR$17, ROWS(BM$4:$BM55)-ROWS($AJ$6:$AJ$17)-ROWS($AN$6:$AN$17)),IFERROR(INDEX($AV$6:$AV$17, ROWS(BM$4:$BM55)-ROWS($AJ$6:$AJ$17)-ROWS($AN$6:$AN$17)-ROWS($AR$6:$AR$17)),IFERROR(INDEX($AZ$6:$AZ$17, ROWS(BM$4:$BM55)-ROWS($AJ$6:$AJ$17)-ROWS($AN$6:$AN$17)-ROWS($AR$6:$AR$17)-ROWS($AV$6:$AV$17)),IFERROR(INDEX($BD$6:$BD$17, ROWS(BM$4:$BM55)-ROWS($AJ$6:$AJ$17)-ROWS($AN$6:$AN$17)-ROWS($AR$6:$AR$17)-ROWS($AV$6:$AV$17)-ROWS($AZ$6:$AZ$17)),IFERROR(INDEX($BH$6:$BH$17, ROWS(BM$4:$BM55)-ROWS($AJ$6:$AJ$17)-ROWS($AN$6:$AN$17)-ROWS($AR$6:$AR$17)-ROWS($AV$6:$AV$17)-ROWS($AZ$6:$AZ$17)-ROWS($BD$6:$BD$17)), "")))))))</f>
        <v/>
      </c>
      <c r="BN57" s="316" t="str">
        <f t="shared" ca="1" si="30"/>
        <v/>
      </c>
      <c r="BO57" s="316" t="str">
        <f ca="1">IF(OR(BP57="",BP57=0),"",MAX(BO$5:BO56)+1)</f>
        <v/>
      </c>
      <c r="BP57" s="316" t="str">
        <f ca="1">IFERROR(INDEX($AK$6:$AK$17, ROWS($BP$4:BP55)), IFERROR(INDEX($AO$6:$AO$17, ROWS($BP$4:BP55)-ROWS($AK$6:$AK$17)), IFERROR(INDEX($AS$6:$AS$17, ROWS($BP$4:BP55)-ROWS($AK$6:$AK$17)-ROWS($AO$6:$AO$17)),IFERROR(INDEX($AW$6:$AW$17, ROWS($BP$4:BP55)-ROWS($AK$6:$AK$17)-ROWS($AO$6:$AO$17)-ROWS($AS$6:$AS$17)),IFERROR(INDEX($BA$6:$BA$17, ROWS($BP$4:BP55)-ROWS($AK$6:$AK$17)-ROWS($AO$6:$AO$17)-ROWS($AS$6:$AS$17)-ROWS($AW$6:$AW$17)),IFERROR(INDEX($BE$6:$BE$17, ROWS($BP$4:BP55)-ROWS($AK$6:$AK$17)-ROWS($AO$6:$AO$17)-ROWS($AS$6:$AS$17)-ROWS($AW$6:$AW$17)-ROWS($BA$6:$BA$17)),IFERROR(INDEX($BI$6:$BI$17, ROWS($BP$4:BP55)-ROWS($AK$6:$AK$17)-ROWS($AO$6:$AO$17)-ROWS($AS$6:$AS$17)-ROWS($AW$6:$AW$17)-ROWS($BA$6:$BA$17)-ROWS($BE$6:$BE$17)), "")))))))</f>
        <v/>
      </c>
      <c r="BQ57" s="316" t="str">
        <f t="shared" ca="1" si="31"/>
        <v/>
      </c>
      <c r="BR57" s="413" t="str">
        <f t="shared" ca="1" si="32"/>
        <v/>
      </c>
      <c r="BS57" s="412" t="str">
        <f ca="1">IF(OR(BT57="",BT57=0),"",MAX(BS$5:BS56)+1)</f>
        <v/>
      </c>
      <c r="BT57" s="316" t="str">
        <f ca="1">IFERROR(INDEX($AJ$22:$AJ$33, ROWS($BT$4:BT55)), IFERROR(INDEX($AN$22:$AN$33, ROWS($BT$4:BT55)-ROWS($AJ$22:$AJ$33)), IFERROR(INDEX($AR$22:$AR$33, ROWS($BT$4:BT55)-ROWS($AJ$22:$AJ$33)-ROWS($AN$22:$AN$33)),IFERROR(INDEX($AV$22:$AV$33, ROWS($BT$4:BT55)-ROWS($AJ$22:$AJ$33)-ROWS($AN$22:$AN$33)-ROWS($AR$22:$AR$33)),IFERROR(INDEX($AZ$22:$AZ$33, ROWS($BT$4:BT55)-ROWS($AJ$22:$AJ$33)-ROWS($AN$22:$AN$33)-ROWS($AR$22:$AR$33)-ROWS($AV$22:$AV$33)),IFERROR(INDEX($BD$22:$BD$33, ROWS($BT$4:BT55)-ROWS($AJ$22:$AJ$33)-ROWS($AN$22:$AN$33)-ROWS($AR$22:$AR$33)-ROWS($AV$22:$AV$33)-ROWS($AZ$22:$AZ$33)),IFERROR(INDEX($BH$22:$BH$33, ROWS($BT$4:BT55)-ROWS($AJ$22:$AJ$33)-ROWS($AN$22:$AN$33)-ROWS($AR$22:$AR$33)-ROWS($AV$22:$AV$33)-ROWS($AZ$22:$AZ$33)-ROWS($BD$22:$BD$33)), "")))))))</f>
        <v/>
      </c>
      <c r="BU57" s="316" t="str">
        <f t="shared" ca="1" si="33"/>
        <v/>
      </c>
      <c r="BV57" s="316" t="str">
        <f ca="1">IF(OR(BW57="",BW57=0),"",MAX(BV$5:BV56)+1)</f>
        <v/>
      </c>
      <c r="BW57" s="316" t="str">
        <f ca="1">IFERROR(INDEX($AK$22:$AK$33, ROWS($BW$4:BW55)), IFERROR(INDEX($AO$22:$AO$33, ROWS($BW$4:BW55)-ROWS($AK$22:$AK$33)), IFERROR(INDEX($AS$22:$AS$33, ROWS($BW$4:BW55)-ROWS($AK$22:$AK$33)-ROWS($AO$22:$AO$33)),IFERROR(INDEX($AW$22:$AW$33, ROWS($BW$4:BW55)-ROWS($AK$22:$AK$33)-ROWS($AO$22:$AO$33)-ROWS($AS$22:$AS$33)),IFERROR(INDEX($BA$22:$BA$33, ROWS($BW$4:BW55)-ROWS($AK$22:$AK$33)-ROWS($AO$22:$AO$33)-ROWS($AS$22:$AS$33)-ROWS($AW$22:$AW$33)),IFERROR(INDEX($BE$22:$BE$33, ROWS($BW$4:BW55)-ROWS($AK$22:$AK$33)-ROWS($AO$22:$AO$33)-ROWS($AS$22:$AS$33)-ROWS($AW$22:$AW$33)-ROWS($BA$22:$BA$33)),IFERROR(INDEX($BI$22:$BI$33, ROWS($BW$4:BW55)-ROWS($AK$22:$AK$33)-ROWS($AO$22:$AO$33)-ROWS($AS$22:$AS$33)-ROWS($AW$22:$AW$33)-ROWS($BA$22:$BA$33)-ROWS($BE$22:$BE$33)), "")))))))</f>
        <v/>
      </c>
      <c r="BX57" s="316" t="str">
        <f t="shared" ca="1" si="34"/>
        <v/>
      </c>
      <c r="BY57" s="413" t="str">
        <f t="shared" ca="1" si="35"/>
        <v/>
      </c>
      <c r="BZ57" s="412" t="str">
        <f ca="1">IF(OR(CA57="",CA57=0),"",MAX(BZ$5:BZ56)+1)</f>
        <v/>
      </c>
      <c r="CA57" s="316" t="str">
        <f ca="1">IFERROR(INDEX($AJ$38:$AJ$49, ROWS($CA$4:CA55)), IFERROR(INDEX($AN$38:$AN$49, ROWS($CA$4:CA55)-ROWS($AJ$38:$AJ$49)), IFERROR(INDEX($AR$38:$AR$49, ROWS($CA$4:CA55)-ROWS($AJ$38:$AJ$49)-ROWS($AN$38:$AN$49)),IFERROR(INDEX($AV$38:$AV$49, ROWS($CA$4:CA55)-ROWS($AJ$38:$AJ$49)-ROWS($AN$38:$AN$49)-ROWS($AR$38:$AR$49)),IFERROR(INDEX($AZ$38:$AZ$49, ROWS($CA$4:CA55)-ROWS($AJ$38:$AJ$49)-ROWS($AN$38:$AN$49)-ROWS($AR$38:$AR$49)-ROWS($AV$38:$AV$49)),IFERROR(INDEX($BD$38:$BD$49, ROWS($CA$4:CA55)-ROWS($AJ$38:$AJ$49)-ROWS($AN$38:$AN$49)-ROWS($AR$38:$AR$49)-ROWS($AV$38:$AV$49)-ROWS($AZ$38:$AZ$49)),IFERROR(INDEX($BH$38:$BH$49, ROWS($CA$4:CA55)-ROWS($AJ$38:$AJ$49)-ROWS($AN$38:$AN$49)-ROWS($AR$38:$AR$49)-ROWS($AV$38:$AV$49)-ROWS($AZ$38:$AZ$49)-ROWS($BD$38:$BD$49)), "")))))))</f>
        <v/>
      </c>
      <c r="CB57" s="316" t="str">
        <f t="shared" ca="1" si="36"/>
        <v/>
      </c>
      <c r="CC57" s="316" t="str">
        <f ca="1">IF(OR(CD57="",CD57=0),"",MAX(CC$5:CC56)+1)</f>
        <v/>
      </c>
      <c r="CD57" s="316" t="str">
        <f ca="1">IFERROR(INDEX($AK$38:$AK$49, ROWS($CD$4:CD55)), IFERROR(INDEX($AO$38:$AO$49, ROWS($CD$4:CD55)-ROWS($AK$38:$AK$49)), IFERROR(INDEX($AS$38:$AS$49, ROWS($CD$4:CD55)-ROWS($AK$38:$AK$49)-ROWS($AO$38:$AO$49)),IFERROR(INDEX($AW$38:$AW$49, ROWS($CD$4:CD55)-ROWS($AK$38:$AK$49)-ROWS($AO$38:$AO$49)-ROWS($AS$38:$AS$49)),IFERROR(INDEX($BA$38:$BA$49, ROWS($CD$4:CD55)-ROWS($AK$38:$AK$49)-ROWS($AO$38:$AO$49)-ROWS($AS$38:$AS$49)-ROWS($AW$38:$AW$49)),IFERROR(INDEX($BE$38:$BE$49, ROWS($CD$4:CD55)-ROWS($AK$38:$AK$49)-ROWS($AO$38:$AO$49)-ROWS($AS$38:$AS$49)-ROWS($AW$38:$AW$49)-ROWS($BA$38:$BA$49)),IFERROR(INDEX($BI$38:$BI$49, ROWS($CD$4:CD55)-ROWS($AK$38:$AK$49)-ROWS($AO$38:$AO$49)-ROWS($AS$38:$AS$49)-ROWS($AW$38:$AW$49)-ROWS($BA$38:$BA$49)-ROWS($BE$38:$BE$49)), "")))))))</f>
        <v/>
      </c>
      <c r="CE57" s="316" t="str">
        <f t="shared" ca="1" si="37"/>
        <v/>
      </c>
      <c r="CF57" s="413" t="str">
        <f t="shared" ca="1" si="38"/>
        <v/>
      </c>
      <c r="CG57" s="412" t="str">
        <f ca="1">IF(OR(CH57="",CH57=0),"",MAX(CG$5:CG56)+1)</f>
        <v/>
      </c>
      <c r="CH57" s="316" t="str">
        <f ca="1">IFERROR(INDEX($AJ$54:$AJ$65, ROWS($CH$4:CH55)), IFERROR(INDEX($AN$54:$AN$65, ROWS($CH$4:CH55)-ROWS($AJ$54:$AJ$65)), IFERROR(INDEX($AR$54:$AR$65, ROWS($CH$4:CH55)-ROWS($AJ$54:$AJ$65)-ROWS($AN$54:$AN$65)),IFERROR(INDEX($AV$54:$AV$65, ROWS($CH$4:CH55)-ROWS($AJ$54:$AJ$65)-ROWS($AN$54:$AN$65)-ROWS($AR$54:$AR$65)),IFERROR(INDEX($AZ$54:$AZ$65, ROWS($CH$4:CH55)-ROWS($AJ$54:$AJ$65)-ROWS($AN$54:$AN$65)-ROWS($AR$54:$AR$65)-ROWS($AV$54:$AV$65)),IFERROR(INDEX($BD$54:$BD$65, ROWS($CH$4:CH55)-ROWS($AJ$54:$AJ$65)-ROWS($AN$54:$AN$65)-ROWS($AR$54:$AR$65)-ROWS($AV$54:$AV$65)-ROWS($AZ$54:$AZ$65)),IFERROR(INDEX($BH$54:$BH$65, ROWS($CH$4:CH55)-ROWS($AJ$54:$AJ$65)-ROWS($AN$54:$AN$65)-ROWS($AR$54:$AR$65)-ROWS($AV$54:$AV$65)-ROWS($AZ$54:$AZ$65)-ROWS($BD$54:$BD$65)), "")))))))</f>
        <v/>
      </c>
      <c r="CI57" s="316" t="str">
        <f t="shared" ca="1" si="39"/>
        <v/>
      </c>
      <c r="CJ57" s="316" t="str">
        <f ca="1">IF(OR(CK57="",CK57=0),"",MAX(CJ$5:CJ56)+1)</f>
        <v/>
      </c>
      <c r="CK57" s="316" t="str">
        <f ca="1">IFERROR(INDEX($AK$54:$AK$65, ROWS($CK$4:CK55)), IFERROR(INDEX($AO$54:$AO$65, ROWS($CK$4:CK55)-ROWS($AK$54:$AK$65)), IFERROR(INDEX($AS$54:$AS$65, ROWS($CK$4:CK55)-ROWS($AK$54:$AK$65)-ROWS($AO$54:$AO$65)),IFERROR(INDEX($AW$54:$AW$65, ROWS($CK$4:CK55)-ROWS($AK$54:$AK$65)-ROWS($AO$54:$AO$65)-ROWS($AS$54:$AS$65)),IFERROR(INDEX($BA$54:$BA$65, ROWS($CK$4:CK55)-ROWS($AK$54:$AK$65)-ROWS($AO$54:$AO$65)-ROWS($AS$54:$AS$65)-ROWS($AW$54:$AW$65)),IFERROR(INDEX($BE$54:$BE$65, ROWS($CK$4:CK55)-ROWS($AK$54:$AK$65)-ROWS($AO$54:$AO$65)-ROWS($AS$54:$AS$65)-ROWS($AW$54:$AW$65)-ROWS($BA$54:$BA$65)),IFERROR(INDEX($BI$54:$BI$65, ROWS($CK$4:CK55)-ROWS($AK$54:$AK$65)-ROWS($AO$54:$AO$65)-ROWS($AS$54:$AS$65)-ROWS($AW$54:$AW$65)-ROWS($BA$54:$BA$65)-ROWS($BE$54:$BE$65)), "")))))))</f>
        <v/>
      </c>
      <c r="CL57" s="316" t="str">
        <f t="shared" ca="1" si="40"/>
        <v/>
      </c>
      <c r="CM57" s="413" t="str">
        <f t="shared" ca="1" si="41"/>
        <v/>
      </c>
      <c r="CN57" s="412" t="str">
        <f>IF(OR(CO57="",CO57=0),"",MAX(CN$5:CN56)+1)</f>
        <v/>
      </c>
      <c r="CO57" s="316">
        <f>IFERROR(INDEX($AJ$70:$AJ$81, ROWS($CO$4:CO55)), IFERROR(INDEX($AN$70:$AN$81, ROWS($CO$4:CO55)-ROWS($AJ$70:$AJ$81)), IFERROR(INDEX($AR$70:$AR$81, ROWS($CO$4:CO55)-ROWS($AJ$70:$AJ$81)-ROWS($AN$70:$AN$81)),IFERROR(INDEX($AV$70:$AV$81, ROWS($CO$4:CO55)-ROWS($AJ$70:$AJ$81)-ROWS($AN$70:$AN$81)-ROWS($AR$70:$AR$81)),IFERROR(INDEX($AZ$70:$AZ$81, ROWS($CO$4:CO55)-ROWS($AJ$70:$AJ$81)-ROWS($AN$70:$AN$81)-ROWS($AR$70:$AR$81)-ROWS($AV$70:$AV$81)),IFERROR(INDEX($BD$70:$BD$81, ROWS($CO$4:CO55)-ROWS($AJ$70:$AJ$81)-ROWS($AN$70:$AN$81)-ROWS($AR$70:$AR$81)-ROWS($AV$70:$AV$81)-ROWS($AZ$70:$AZ$81)),IFERROR(INDEX($BH$70:$BH$81, ROWS($CO$4:CO55)-ROWS($AJ$70:$AJ$81)-ROWS($AN$70:$AN$81)-ROWS($AR$70:$AR$81)-ROWS($AV$70:$AV$81)-ROWS($AZ$70:$AZ$81)-ROWS($BD$70:$BD$81)), "")))))))</f>
        <v>0</v>
      </c>
      <c r="CP57" s="316" t="str">
        <f t="shared" ca="1" si="42"/>
        <v/>
      </c>
      <c r="CQ57" s="316" t="str">
        <f>IF(OR(CR57="",CR57=0),"",MAX(CQ$5:CQ56)+1)</f>
        <v/>
      </c>
      <c r="CR57" s="316">
        <f>IFERROR(INDEX($AK$70:$AK$81, ROWS($CR$4:CR55)), IFERROR(INDEX($AO$70:$AO$81, ROWS($CR$4:CR55)-ROWS($AK$70:$AK$81)), IFERROR(INDEX($AS$70:$AS$81, ROWS($CR$4:CR55)-ROWS($AK$70:$AK$81)-ROWS($AO$70:$AO$81)),IFERROR(INDEX($AW$70:$AW$81, ROWS($CR$4:CR55)-ROWS($AK$70:$AK$81)-ROWS($AO$70:$AO$81)-ROWS($AS$70:$AS$81)),IFERROR(INDEX($BA$70:$BA$81, ROWS($CR$4:CR55)-ROWS($AK$70:$AK$81)-ROWS($AO$70:$AO$81)-ROWS($AS$70:$AS$81)-ROWS($AW$70:$AW$81)),IFERROR(INDEX($BE$70:$BE$81, ROWS($CR$4:CR55)-ROWS($AK$70:$AK$81)-ROWS($AO$70:$AO$81)-ROWS($AS$70:$AS$81)-ROWS($AW$70:$AW$81)-ROWS($BA$70:$BA$81)),IFERROR(INDEX($BI$70:$BI$81, ROWS($CR$4:CR55)-ROWS($AK$70:$AK$81)-ROWS($AO$70:$AO$81)-ROWS($AS$70:$AS$81)-ROWS($AW$70:$AW$81)-ROWS($BA$70:$BA$81)-ROWS($BE$70:$BE$81)), "")))))))</f>
        <v>0</v>
      </c>
      <c r="CS57" s="316" t="str">
        <f t="shared" ca="1" si="43"/>
        <v/>
      </c>
      <c r="CT57" s="413" t="str">
        <f t="shared" ca="1" si="44"/>
        <v/>
      </c>
      <c r="CU57" s="412" t="str">
        <f>IF(OR(CV57="",CV57=0),"",MAX(CU$5:CU56)+1)</f>
        <v/>
      </c>
      <c r="CV57" s="316" t="str">
        <f>IFERROR(INDEX($AJ$86:$AJ$97, ROWS($CV$4:CV55)), IFERROR(INDEX($AN$86:$AN$97, ROWS($CV$4:CV55)-ROWS($AJ$86:$AJ$97)), ""))</f>
        <v/>
      </c>
      <c r="CW57" s="316" t="str">
        <f t="shared" si="45"/>
        <v/>
      </c>
      <c r="CX57" s="316" t="str">
        <f>IF(OR(CY57="",CY57=0),"",MAX(CX$5:CX56)+1)</f>
        <v/>
      </c>
      <c r="CY57" s="316" t="str">
        <f>IFERROR(INDEX($AK$86:$AK$97, ROWS($CY$4:CY55)), IFERROR(INDEX($AO$86:$AO$97, ROWS($CY$4:CY55)-ROWS($AK$86:$AK$97)), ""))</f>
        <v/>
      </c>
      <c r="CZ57" s="316" t="str">
        <f t="shared" si="46"/>
        <v/>
      </c>
      <c r="DA57" s="413" t="str">
        <f t="shared" si="47"/>
        <v/>
      </c>
      <c r="DC57" s="438" t="str">
        <f ca="1">IF(OR(DD57="",DD57=0),"",MAX(DC$45:DC56)+1)</f>
        <v/>
      </c>
      <c r="DD57" s="435" t="str">
        <f t="shared" ca="1" si="130"/>
        <v/>
      </c>
      <c r="DE57" s="413" t="str">
        <f t="shared" ca="1" si="131"/>
        <v/>
      </c>
      <c r="DF57" s="432" t="str">
        <f ca="1">IF(OR(DG57="",DG57=0),"",MAX(DF$45:DF56)+1)</f>
        <v/>
      </c>
      <c r="DG57" s="414" t="str">
        <f t="shared" ca="1" si="132"/>
        <v/>
      </c>
      <c r="DH57" s="415" t="str">
        <f t="shared" ca="1" si="133"/>
        <v/>
      </c>
      <c r="DI57" s="414" t="str">
        <f t="shared" ca="1" si="134"/>
        <v/>
      </c>
      <c r="DJ57" s="413" t="str">
        <f t="shared" ca="1" si="135"/>
        <v/>
      </c>
      <c r="DK57" s="414" t="str">
        <f t="shared" ca="1" si="136"/>
        <v/>
      </c>
      <c r="DL57" s="415" t="str">
        <f t="shared" ca="1" si="137"/>
        <v/>
      </c>
      <c r="DM57" s="278"/>
      <c r="DN57" s="278"/>
      <c r="DO57" s="278"/>
      <c r="DP57" s="278"/>
      <c r="DQ57" s="278"/>
      <c r="DR57" s="278"/>
      <c r="DS57" s="278"/>
    </row>
    <row r="58" spans="16:123" ht="15.75" thickBot="1" x14ac:dyDescent="0.35">
      <c r="P58" s="1177"/>
      <c r="Q58" s="1178"/>
      <c r="R58" s="453"/>
      <c r="S58" s="402"/>
      <c r="U58" s="1177"/>
      <c r="V58" s="1178"/>
      <c r="W58" s="453"/>
      <c r="X58" s="402"/>
      <c r="AI58" s="304" t="str">
        <f t="shared" ca="1" si="159"/>
        <v/>
      </c>
      <c r="AJ58" s="305" t="str">
        <f t="shared" ca="1" si="138"/>
        <v/>
      </c>
      <c r="AK58" s="306" t="str">
        <f t="shared" ca="1" si="139"/>
        <v/>
      </c>
      <c r="AL58" s="307" t="str">
        <f t="shared" ca="1" si="140"/>
        <v/>
      </c>
      <c r="AM58" s="304" t="str">
        <f t="shared" ca="1" si="160"/>
        <v/>
      </c>
      <c r="AN58" s="305" t="str">
        <f t="shared" ca="1" si="141"/>
        <v/>
      </c>
      <c r="AO58" s="306" t="str">
        <f t="shared" ca="1" si="142"/>
        <v/>
      </c>
      <c r="AP58" s="307" t="str">
        <f t="shared" ca="1" si="143"/>
        <v/>
      </c>
      <c r="AQ58" s="304" t="str">
        <f t="shared" ca="1" si="161"/>
        <v/>
      </c>
      <c r="AR58" s="305" t="str">
        <f t="shared" ca="1" si="144"/>
        <v/>
      </c>
      <c r="AS58" s="306" t="str">
        <f t="shared" ca="1" si="145"/>
        <v/>
      </c>
      <c r="AT58" s="307" t="str">
        <f t="shared" ca="1" si="146"/>
        <v/>
      </c>
      <c r="AU58" s="304" t="str">
        <f t="shared" ca="1" si="162"/>
        <v/>
      </c>
      <c r="AV58" s="305" t="str">
        <f t="shared" ca="1" si="147"/>
        <v/>
      </c>
      <c r="AW58" s="306" t="str">
        <f t="shared" ca="1" si="148"/>
        <v/>
      </c>
      <c r="AX58" s="307" t="str">
        <f t="shared" ca="1" si="149"/>
        <v/>
      </c>
      <c r="AY58" s="304" t="str">
        <f t="shared" ca="1" si="163"/>
        <v/>
      </c>
      <c r="AZ58" s="305" t="str">
        <f t="shared" ca="1" si="150"/>
        <v/>
      </c>
      <c r="BA58" s="306" t="str">
        <f t="shared" ca="1" si="151"/>
        <v/>
      </c>
      <c r="BB58" s="307" t="str">
        <f t="shared" ca="1" si="152"/>
        <v/>
      </c>
      <c r="BC58" s="304" t="str">
        <f t="shared" ca="1" si="164"/>
        <v/>
      </c>
      <c r="BD58" s="305" t="str">
        <f t="shared" ca="1" si="153"/>
        <v/>
      </c>
      <c r="BE58" s="306" t="str">
        <f t="shared" ca="1" si="154"/>
        <v/>
      </c>
      <c r="BF58" s="307" t="str">
        <f t="shared" ca="1" si="155"/>
        <v/>
      </c>
      <c r="BG58" s="304" t="str">
        <f t="shared" ca="1" si="165"/>
        <v/>
      </c>
      <c r="BH58" s="305" t="str">
        <f t="shared" ca="1" si="156"/>
        <v/>
      </c>
      <c r="BI58" s="306" t="str">
        <f t="shared" ca="1" si="157"/>
        <v/>
      </c>
      <c r="BJ58" s="307" t="str">
        <f t="shared" ca="1" si="158"/>
        <v/>
      </c>
      <c r="BL58" s="412" t="str">
        <f ca="1">IF(OR(BM58="",BM58=0),"",MAX(BL$5:BL57)+1)</f>
        <v/>
      </c>
      <c r="BM58" s="316" t="str">
        <f ca="1">IFERROR(INDEX($AJ$6:$AJ$17, ROWS(BM$4:$BM56)), IFERROR(INDEX($AN$6:$AN$17, ROWS(BM$4:$BM56)-ROWS($AJ$6:$AJ$17)), IFERROR(INDEX($AR$6:$AR$17, ROWS(BM$4:$BM56)-ROWS($AJ$6:$AJ$17)-ROWS($AN$6:$AN$17)),IFERROR(INDEX($AV$6:$AV$17, ROWS(BM$4:$BM56)-ROWS($AJ$6:$AJ$17)-ROWS($AN$6:$AN$17)-ROWS($AR$6:$AR$17)),IFERROR(INDEX($AZ$6:$AZ$17, ROWS(BM$4:$BM56)-ROWS($AJ$6:$AJ$17)-ROWS($AN$6:$AN$17)-ROWS($AR$6:$AR$17)-ROWS($AV$6:$AV$17)),IFERROR(INDEX($BD$6:$BD$17, ROWS(BM$4:$BM56)-ROWS($AJ$6:$AJ$17)-ROWS($AN$6:$AN$17)-ROWS($AR$6:$AR$17)-ROWS($AV$6:$AV$17)-ROWS($AZ$6:$AZ$17)),IFERROR(INDEX($BH$6:$BH$17, ROWS(BM$4:$BM56)-ROWS($AJ$6:$AJ$17)-ROWS($AN$6:$AN$17)-ROWS($AR$6:$AR$17)-ROWS($AV$6:$AV$17)-ROWS($AZ$6:$AZ$17)-ROWS($BD$6:$BD$17)), "")))))))</f>
        <v/>
      </c>
      <c r="BN58" s="316" t="str">
        <f t="shared" ca="1" si="30"/>
        <v/>
      </c>
      <c r="BO58" s="316" t="str">
        <f ca="1">IF(OR(BP58="",BP58=0),"",MAX(BO$5:BO57)+1)</f>
        <v/>
      </c>
      <c r="BP58" s="316" t="str">
        <f ca="1">IFERROR(INDEX($AK$6:$AK$17, ROWS($BP$4:BP56)), IFERROR(INDEX($AO$6:$AO$17, ROWS($BP$4:BP56)-ROWS($AK$6:$AK$17)), IFERROR(INDEX($AS$6:$AS$17, ROWS($BP$4:BP56)-ROWS($AK$6:$AK$17)-ROWS($AO$6:$AO$17)),IFERROR(INDEX($AW$6:$AW$17, ROWS($BP$4:BP56)-ROWS($AK$6:$AK$17)-ROWS($AO$6:$AO$17)-ROWS($AS$6:$AS$17)),IFERROR(INDEX($BA$6:$BA$17, ROWS($BP$4:BP56)-ROWS($AK$6:$AK$17)-ROWS($AO$6:$AO$17)-ROWS($AS$6:$AS$17)-ROWS($AW$6:$AW$17)),IFERROR(INDEX($BE$6:$BE$17, ROWS($BP$4:BP56)-ROWS($AK$6:$AK$17)-ROWS($AO$6:$AO$17)-ROWS($AS$6:$AS$17)-ROWS($AW$6:$AW$17)-ROWS($BA$6:$BA$17)),IFERROR(INDEX($BI$6:$BI$17, ROWS($BP$4:BP56)-ROWS($AK$6:$AK$17)-ROWS($AO$6:$AO$17)-ROWS($AS$6:$AS$17)-ROWS($AW$6:$AW$17)-ROWS($BA$6:$BA$17)-ROWS($BE$6:$BE$17)), "")))))))</f>
        <v/>
      </c>
      <c r="BQ58" s="316" t="str">
        <f t="shared" ca="1" si="31"/>
        <v/>
      </c>
      <c r="BR58" s="413" t="str">
        <f t="shared" ca="1" si="32"/>
        <v/>
      </c>
      <c r="BS58" s="412" t="str">
        <f ca="1">IF(OR(BT58="",BT58=0),"",MAX(BS$5:BS57)+1)</f>
        <v/>
      </c>
      <c r="BT58" s="316" t="str">
        <f ca="1">IFERROR(INDEX($AJ$22:$AJ$33, ROWS($BT$4:BT56)), IFERROR(INDEX($AN$22:$AN$33, ROWS($BT$4:BT56)-ROWS($AJ$22:$AJ$33)), IFERROR(INDEX($AR$22:$AR$33, ROWS($BT$4:BT56)-ROWS($AJ$22:$AJ$33)-ROWS($AN$22:$AN$33)),IFERROR(INDEX($AV$22:$AV$33, ROWS($BT$4:BT56)-ROWS($AJ$22:$AJ$33)-ROWS($AN$22:$AN$33)-ROWS($AR$22:$AR$33)),IFERROR(INDEX($AZ$22:$AZ$33, ROWS($BT$4:BT56)-ROWS($AJ$22:$AJ$33)-ROWS($AN$22:$AN$33)-ROWS($AR$22:$AR$33)-ROWS($AV$22:$AV$33)),IFERROR(INDEX($BD$22:$BD$33, ROWS($BT$4:BT56)-ROWS($AJ$22:$AJ$33)-ROWS($AN$22:$AN$33)-ROWS($AR$22:$AR$33)-ROWS($AV$22:$AV$33)-ROWS($AZ$22:$AZ$33)),IFERROR(INDEX($BH$22:$BH$33, ROWS($BT$4:BT56)-ROWS($AJ$22:$AJ$33)-ROWS($AN$22:$AN$33)-ROWS($AR$22:$AR$33)-ROWS($AV$22:$AV$33)-ROWS($AZ$22:$AZ$33)-ROWS($BD$22:$BD$33)), "")))))))</f>
        <v/>
      </c>
      <c r="BU58" s="316" t="str">
        <f t="shared" ca="1" si="33"/>
        <v/>
      </c>
      <c r="BV58" s="316" t="str">
        <f ca="1">IF(OR(BW58="",BW58=0),"",MAX(BV$5:BV57)+1)</f>
        <v/>
      </c>
      <c r="BW58" s="316" t="str">
        <f ca="1">IFERROR(INDEX($AK$22:$AK$33, ROWS($BW$4:BW56)), IFERROR(INDEX($AO$22:$AO$33, ROWS($BW$4:BW56)-ROWS($AK$22:$AK$33)), IFERROR(INDEX($AS$22:$AS$33, ROWS($BW$4:BW56)-ROWS($AK$22:$AK$33)-ROWS($AO$22:$AO$33)),IFERROR(INDEX($AW$22:$AW$33, ROWS($BW$4:BW56)-ROWS($AK$22:$AK$33)-ROWS($AO$22:$AO$33)-ROWS($AS$22:$AS$33)),IFERROR(INDEX($BA$22:$BA$33, ROWS($BW$4:BW56)-ROWS($AK$22:$AK$33)-ROWS($AO$22:$AO$33)-ROWS($AS$22:$AS$33)-ROWS($AW$22:$AW$33)),IFERROR(INDEX($BE$22:$BE$33, ROWS($BW$4:BW56)-ROWS($AK$22:$AK$33)-ROWS($AO$22:$AO$33)-ROWS($AS$22:$AS$33)-ROWS($AW$22:$AW$33)-ROWS($BA$22:$BA$33)),IFERROR(INDEX($BI$22:$BI$33, ROWS($BW$4:BW56)-ROWS($AK$22:$AK$33)-ROWS($AO$22:$AO$33)-ROWS($AS$22:$AS$33)-ROWS($AW$22:$AW$33)-ROWS($BA$22:$BA$33)-ROWS($BE$22:$BE$33)), "")))))))</f>
        <v/>
      </c>
      <c r="BX58" s="316" t="str">
        <f t="shared" ca="1" si="34"/>
        <v/>
      </c>
      <c r="BY58" s="413" t="str">
        <f t="shared" ca="1" si="35"/>
        <v/>
      </c>
      <c r="BZ58" s="412" t="str">
        <f ca="1">IF(OR(CA58="",CA58=0),"",MAX(BZ$5:BZ57)+1)</f>
        <v/>
      </c>
      <c r="CA58" s="316" t="str">
        <f ca="1">IFERROR(INDEX($AJ$38:$AJ$49, ROWS($CA$4:CA56)), IFERROR(INDEX($AN$38:$AN$49, ROWS($CA$4:CA56)-ROWS($AJ$38:$AJ$49)), IFERROR(INDEX($AR$38:$AR$49, ROWS($CA$4:CA56)-ROWS($AJ$38:$AJ$49)-ROWS($AN$38:$AN$49)),IFERROR(INDEX($AV$38:$AV$49, ROWS($CA$4:CA56)-ROWS($AJ$38:$AJ$49)-ROWS($AN$38:$AN$49)-ROWS($AR$38:$AR$49)),IFERROR(INDEX($AZ$38:$AZ$49, ROWS($CA$4:CA56)-ROWS($AJ$38:$AJ$49)-ROWS($AN$38:$AN$49)-ROWS($AR$38:$AR$49)-ROWS($AV$38:$AV$49)),IFERROR(INDEX($BD$38:$BD$49, ROWS($CA$4:CA56)-ROWS($AJ$38:$AJ$49)-ROWS($AN$38:$AN$49)-ROWS($AR$38:$AR$49)-ROWS($AV$38:$AV$49)-ROWS($AZ$38:$AZ$49)),IFERROR(INDEX($BH$38:$BH$49, ROWS($CA$4:CA56)-ROWS($AJ$38:$AJ$49)-ROWS($AN$38:$AN$49)-ROWS($AR$38:$AR$49)-ROWS($AV$38:$AV$49)-ROWS($AZ$38:$AZ$49)-ROWS($BD$38:$BD$49)), "")))))))</f>
        <v/>
      </c>
      <c r="CB58" s="316" t="str">
        <f t="shared" ca="1" si="36"/>
        <v/>
      </c>
      <c r="CC58" s="316" t="str">
        <f ca="1">IF(OR(CD58="",CD58=0),"",MAX(CC$5:CC57)+1)</f>
        <v/>
      </c>
      <c r="CD58" s="316" t="str">
        <f ca="1">IFERROR(INDEX($AK$38:$AK$49, ROWS($CD$4:CD56)), IFERROR(INDEX($AO$38:$AO$49, ROWS($CD$4:CD56)-ROWS($AK$38:$AK$49)), IFERROR(INDEX($AS$38:$AS$49, ROWS($CD$4:CD56)-ROWS($AK$38:$AK$49)-ROWS($AO$38:$AO$49)),IFERROR(INDEX($AW$38:$AW$49, ROWS($CD$4:CD56)-ROWS($AK$38:$AK$49)-ROWS($AO$38:$AO$49)-ROWS($AS$38:$AS$49)),IFERROR(INDEX($BA$38:$BA$49, ROWS($CD$4:CD56)-ROWS($AK$38:$AK$49)-ROWS($AO$38:$AO$49)-ROWS($AS$38:$AS$49)-ROWS($AW$38:$AW$49)),IFERROR(INDEX($BE$38:$BE$49, ROWS($CD$4:CD56)-ROWS($AK$38:$AK$49)-ROWS($AO$38:$AO$49)-ROWS($AS$38:$AS$49)-ROWS($AW$38:$AW$49)-ROWS($BA$38:$BA$49)),IFERROR(INDEX($BI$38:$BI$49, ROWS($CD$4:CD56)-ROWS($AK$38:$AK$49)-ROWS($AO$38:$AO$49)-ROWS($AS$38:$AS$49)-ROWS($AW$38:$AW$49)-ROWS($BA$38:$BA$49)-ROWS($BE$38:$BE$49)), "")))))))</f>
        <v/>
      </c>
      <c r="CE58" s="316" t="str">
        <f t="shared" ca="1" si="37"/>
        <v/>
      </c>
      <c r="CF58" s="413" t="str">
        <f t="shared" ca="1" si="38"/>
        <v/>
      </c>
      <c r="CG58" s="412" t="str">
        <f ca="1">IF(OR(CH58="",CH58=0),"",MAX(CG$5:CG57)+1)</f>
        <v/>
      </c>
      <c r="CH58" s="316" t="str">
        <f ca="1">IFERROR(INDEX($AJ$54:$AJ$65, ROWS($CH$4:CH56)), IFERROR(INDEX($AN$54:$AN$65, ROWS($CH$4:CH56)-ROWS($AJ$54:$AJ$65)), IFERROR(INDEX($AR$54:$AR$65, ROWS($CH$4:CH56)-ROWS($AJ$54:$AJ$65)-ROWS($AN$54:$AN$65)),IFERROR(INDEX($AV$54:$AV$65, ROWS($CH$4:CH56)-ROWS($AJ$54:$AJ$65)-ROWS($AN$54:$AN$65)-ROWS($AR$54:$AR$65)),IFERROR(INDEX($AZ$54:$AZ$65, ROWS($CH$4:CH56)-ROWS($AJ$54:$AJ$65)-ROWS($AN$54:$AN$65)-ROWS($AR$54:$AR$65)-ROWS($AV$54:$AV$65)),IFERROR(INDEX($BD$54:$BD$65, ROWS($CH$4:CH56)-ROWS($AJ$54:$AJ$65)-ROWS($AN$54:$AN$65)-ROWS($AR$54:$AR$65)-ROWS($AV$54:$AV$65)-ROWS($AZ$54:$AZ$65)),IFERROR(INDEX($BH$54:$BH$65, ROWS($CH$4:CH56)-ROWS($AJ$54:$AJ$65)-ROWS($AN$54:$AN$65)-ROWS($AR$54:$AR$65)-ROWS($AV$54:$AV$65)-ROWS($AZ$54:$AZ$65)-ROWS($BD$54:$BD$65)), "")))))))</f>
        <v/>
      </c>
      <c r="CI58" s="316" t="str">
        <f t="shared" ca="1" si="39"/>
        <v/>
      </c>
      <c r="CJ58" s="316" t="str">
        <f ca="1">IF(OR(CK58="",CK58=0),"",MAX(CJ$5:CJ57)+1)</f>
        <v/>
      </c>
      <c r="CK58" s="316" t="str">
        <f ca="1">IFERROR(INDEX($AK$54:$AK$65, ROWS($CK$4:CK56)), IFERROR(INDEX($AO$54:$AO$65, ROWS($CK$4:CK56)-ROWS($AK$54:$AK$65)), IFERROR(INDEX($AS$54:$AS$65, ROWS($CK$4:CK56)-ROWS($AK$54:$AK$65)-ROWS($AO$54:$AO$65)),IFERROR(INDEX($AW$54:$AW$65, ROWS($CK$4:CK56)-ROWS($AK$54:$AK$65)-ROWS($AO$54:$AO$65)-ROWS($AS$54:$AS$65)),IFERROR(INDEX($BA$54:$BA$65, ROWS($CK$4:CK56)-ROWS($AK$54:$AK$65)-ROWS($AO$54:$AO$65)-ROWS($AS$54:$AS$65)-ROWS($AW$54:$AW$65)),IFERROR(INDEX($BE$54:$BE$65, ROWS($CK$4:CK56)-ROWS($AK$54:$AK$65)-ROWS($AO$54:$AO$65)-ROWS($AS$54:$AS$65)-ROWS($AW$54:$AW$65)-ROWS($BA$54:$BA$65)),IFERROR(INDEX($BI$54:$BI$65, ROWS($CK$4:CK56)-ROWS($AK$54:$AK$65)-ROWS($AO$54:$AO$65)-ROWS($AS$54:$AS$65)-ROWS($AW$54:$AW$65)-ROWS($BA$54:$BA$65)-ROWS($BE$54:$BE$65)), "")))))))</f>
        <v/>
      </c>
      <c r="CL58" s="316" t="str">
        <f t="shared" ca="1" si="40"/>
        <v/>
      </c>
      <c r="CM58" s="413" t="str">
        <f t="shared" ca="1" si="41"/>
        <v/>
      </c>
      <c r="CN58" s="412" t="str">
        <f>IF(OR(CO58="",CO58=0),"",MAX(CN$5:CN57)+1)</f>
        <v/>
      </c>
      <c r="CO58" s="316">
        <f>IFERROR(INDEX($AJ$70:$AJ$81, ROWS($CO$4:CO56)), IFERROR(INDEX($AN$70:$AN$81, ROWS($CO$4:CO56)-ROWS($AJ$70:$AJ$81)), IFERROR(INDEX($AR$70:$AR$81, ROWS($CO$4:CO56)-ROWS($AJ$70:$AJ$81)-ROWS($AN$70:$AN$81)),IFERROR(INDEX($AV$70:$AV$81, ROWS($CO$4:CO56)-ROWS($AJ$70:$AJ$81)-ROWS($AN$70:$AN$81)-ROWS($AR$70:$AR$81)),IFERROR(INDEX($AZ$70:$AZ$81, ROWS($CO$4:CO56)-ROWS($AJ$70:$AJ$81)-ROWS($AN$70:$AN$81)-ROWS($AR$70:$AR$81)-ROWS($AV$70:$AV$81)),IFERROR(INDEX($BD$70:$BD$81, ROWS($CO$4:CO56)-ROWS($AJ$70:$AJ$81)-ROWS($AN$70:$AN$81)-ROWS($AR$70:$AR$81)-ROWS($AV$70:$AV$81)-ROWS($AZ$70:$AZ$81)),IFERROR(INDEX($BH$70:$BH$81, ROWS($CO$4:CO56)-ROWS($AJ$70:$AJ$81)-ROWS($AN$70:$AN$81)-ROWS($AR$70:$AR$81)-ROWS($AV$70:$AV$81)-ROWS($AZ$70:$AZ$81)-ROWS($BD$70:$BD$81)), "")))))))</f>
        <v>0</v>
      </c>
      <c r="CP58" s="316" t="str">
        <f t="shared" ca="1" si="42"/>
        <v/>
      </c>
      <c r="CQ58" s="316" t="str">
        <f>IF(OR(CR58="",CR58=0),"",MAX(CQ$5:CQ57)+1)</f>
        <v/>
      </c>
      <c r="CR58" s="316">
        <f>IFERROR(INDEX($AK$70:$AK$81, ROWS($CR$4:CR56)), IFERROR(INDEX($AO$70:$AO$81, ROWS($CR$4:CR56)-ROWS($AK$70:$AK$81)), IFERROR(INDEX($AS$70:$AS$81, ROWS($CR$4:CR56)-ROWS($AK$70:$AK$81)-ROWS($AO$70:$AO$81)),IFERROR(INDEX($AW$70:$AW$81, ROWS($CR$4:CR56)-ROWS($AK$70:$AK$81)-ROWS($AO$70:$AO$81)-ROWS($AS$70:$AS$81)),IFERROR(INDEX($BA$70:$BA$81, ROWS($CR$4:CR56)-ROWS($AK$70:$AK$81)-ROWS($AO$70:$AO$81)-ROWS($AS$70:$AS$81)-ROWS($AW$70:$AW$81)),IFERROR(INDEX($BE$70:$BE$81, ROWS($CR$4:CR56)-ROWS($AK$70:$AK$81)-ROWS($AO$70:$AO$81)-ROWS($AS$70:$AS$81)-ROWS($AW$70:$AW$81)-ROWS($BA$70:$BA$81)),IFERROR(INDEX($BI$70:$BI$81, ROWS($CR$4:CR56)-ROWS($AK$70:$AK$81)-ROWS($AO$70:$AO$81)-ROWS($AS$70:$AS$81)-ROWS($AW$70:$AW$81)-ROWS($BA$70:$BA$81)-ROWS($BE$70:$BE$81)), "")))))))</f>
        <v>0</v>
      </c>
      <c r="CS58" s="316" t="str">
        <f t="shared" ca="1" si="43"/>
        <v/>
      </c>
      <c r="CT58" s="413" t="str">
        <f t="shared" ca="1" si="44"/>
        <v/>
      </c>
      <c r="CU58" s="412" t="str">
        <f>IF(OR(CV58="",CV58=0),"",MAX(CU$5:CU57)+1)</f>
        <v/>
      </c>
      <c r="CV58" s="316" t="str">
        <f>IFERROR(INDEX($AJ$86:$AJ$97, ROWS($CV$4:CV56)), IFERROR(INDEX($AN$86:$AN$97, ROWS($CV$4:CV56)-ROWS($AJ$86:$AJ$97)), ""))</f>
        <v/>
      </c>
      <c r="CW58" s="316" t="str">
        <f t="shared" si="45"/>
        <v/>
      </c>
      <c r="CX58" s="316" t="str">
        <f>IF(OR(CY58="",CY58=0),"",MAX(CX$5:CX57)+1)</f>
        <v/>
      </c>
      <c r="CY58" s="316" t="str">
        <f>IFERROR(INDEX($AK$86:$AK$97, ROWS($CY$4:CY56)), IFERROR(INDEX($AO$86:$AO$97, ROWS($CY$4:CY56)-ROWS($AK$86:$AK$97)), ""))</f>
        <v/>
      </c>
      <c r="CZ58" s="316" t="str">
        <f t="shared" si="46"/>
        <v/>
      </c>
      <c r="DA58" s="413" t="str">
        <f t="shared" si="47"/>
        <v/>
      </c>
      <c r="DC58" s="438" t="str">
        <f ca="1">IF(OR(DD58="",DD58=0),"",MAX(DC$45:DC57)+1)</f>
        <v/>
      </c>
      <c r="DD58" s="434" t="str">
        <f t="shared" ca="1" si="130"/>
        <v/>
      </c>
      <c r="DE58" s="413" t="str">
        <f t="shared" ca="1" si="131"/>
        <v/>
      </c>
      <c r="DF58" s="431" t="str">
        <f ca="1">IF(OR(DG58="",DG58=0),"",MAX(DF$45:DF57)+1)</f>
        <v/>
      </c>
      <c r="DG58" s="412" t="str">
        <f t="shared" ca="1" si="132"/>
        <v/>
      </c>
      <c r="DH58" s="413" t="str">
        <f t="shared" ca="1" si="133"/>
        <v/>
      </c>
      <c r="DI58" s="412" t="str">
        <f t="shared" ca="1" si="134"/>
        <v/>
      </c>
      <c r="DJ58" s="413" t="str">
        <f t="shared" ca="1" si="135"/>
        <v/>
      </c>
      <c r="DK58" s="412" t="str">
        <f t="shared" ca="1" si="136"/>
        <v/>
      </c>
      <c r="DL58" s="413" t="str">
        <f t="shared" ca="1" si="137"/>
        <v/>
      </c>
      <c r="DM58" s="278"/>
      <c r="DN58" s="278"/>
      <c r="DO58" s="278"/>
      <c r="DP58" s="278"/>
      <c r="DQ58" s="278"/>
      <c r="DR58" s="278"/>
      <c r="DS58" s="278"/>
    </row>
    <row r="59" spans="16:123" x14ac:dyDescent="0.3">
      <c r="P59" s="1177"/>
      <c r="Q59" s="1178"/>
      <c r="R59" s="453"/>
      <c r="S59" s="402"/>
      <c r="U59" s="1177"/>
      <c r="V59" s="1178"/>
      <c r="W59" s="453"/>
      <c r="X59" s="402"/>
      <c r="AB59" s="1170" t="s">
        <v>23</v>
      </c>
      <c r="AC59" s="1171"/>
      <c r="AD59" s="1171"/>
      <c r="AE59" s="1171"/>
      <c r="AF59" s="1172"/>
      <c r="AI59" s="304" t="str">
        <f t="shared" ca="1" si="159"/>
        <v/>
      </c>
      <c r="AJ59" s="305" t="str">
        <f t="shared" ca="1" si="138"/>
        <v/>
      </c>
      <c r="AK59" s="306" t="str">
        <f t="shared" ca="1" si="139"/>
        <v/>
      </c>
      <c r="AL59" s="307" t="str">
        <f t="shared" ca="1" si="140"/>
        <v/>
      </c>
      <c r="AM59" s="304" t="str">
        <f t="shared" ca="1" si="160"/>
        <v/>
      </c>
      <c r="AN59" s="305" t="str">
        <f t="shared" ca="1" si="141"/>
        <v/>
      </c>
      <c r="AO59" s="306" t="str">
        <f t="shared" ca="1" si="142"/>
        <v/>
      </c>
      <c r="AP59" s="307" t="str">
        <f t="shared" ca="1" si="143"/>
        <v/>
      </c>
      <c r="AQ59" s="304" t="str">
        <f t="shared" ca="1" si="161"/>
        <v/>
      </c>
      <c r="AR59" s="305" t="str">
        <f t="shared" ca="1" si="144"/>
        <v/>
      </c>
      <c r="AS59" s="306" t="str">
        <f t="shared" ca="1" si="145"/>
        <v/>
      </c>
      <c r="AT59" s="307" t="str">
        <f t="shared" ca="1" si="146"/>
        <v/>
      </c>
      <c r="AU59" s="304" t="str">
        <f t="shared" ca="1" si="162"/>
        <v/>
      </c>
      <c r="AV59" s="305" t="str">
        <f t="shared" ca="1" si="147"/>
        <v/>
      </c>
      <c r="AW59" s="306" t="str">
        <f t="shared" ca="1" si="148"/>
        <v/>
      </c>
      <c r="AX59" s="307" t="str">
        <f t="shared" ca="1" si="149"/>
        <v/>
      </c>
      <c r="AY59" s="304" t="str">
        <f t="shared" ca="1" si="163"/>
        <v/>
      </c>
      <c r="AZ59" s="305" t="str">
        <f t="shared" ca="1" si="150"/>
        <v/>
      </c>
      <c r="BA59" s="306" t="str">
        <f t="shared" ca="1" si="151"/>
        <v/>
      </c>
      <c r="BB59" s="307" t="str">
        <f t="shared" ca="1" si="152"/>
        <v/>
      </c>
      <c r="BC59" s="304" t="str">
        <f t="shared" ca="1" si="164"/>
        <v/>
      </c>
      <c r="BD59" s="305" t="str">
        <f t="shared" ca="1" si="153"/>
        <v/>
      </c>
      <c r="BE59" s="306" t="str">
        <f t="shared" ca="1" si="154"/>
        <v/>
      </c>
      <c r="BF59" s="307" t="str">
        <f t="shared" ca="1" si="155"/>
        <v/>
      </c>
      <c r="BG59" s="304" t="str">
        <f t="shared" ca="1" si="165"/>
        <v/>
      </c>
      <c r="BH59" s="305" t="str">
        <f t="shared" ca="1" si="156"/>
        <v/>
      </c>
      <c r="BI59" s="306" t="str">
        <f t="shared" ca="1" si="157"/>
        <v/>
      </c>
      <c r="BJ59" s="307" t="str">
        <f t="shared" ca="1" si="158"/>
        <v/>
      </c>
      <c r="BL59" s="412" t="str">
        <f ca="1">IF(OR(BM59="",BM59=0),"",MAX(BL$5:BL58)+1)</f>
        <v/>
      </c>
      <c r="BM59" s="316" t="str">
        <f ca="1">IFERROR(INDEX($AJ$6:$AJ$17, ROWS(BM$4:$BM57)), IFERROR(INDEX($AN$6:$AN$17, ROWS(BM$4:$BM57)-ROWS($AJ$6:$AJ$17)), IFERROR(INDEX($AR$6:$AR$17, ROWS(BM$4:$BM57)-ROWS($AJ$6:$AJ$17)-ROWS($AN$6:$AN$17)),IFERROR(INDEX($AV$6:$AV$17, ROWS(BM$4:$BM57)-ROWS($AJ$6:$AJ$17)-ROWS($AN$6:$AN$17)-ROWS($AR$6:$AR$17)),IFERROR(INDEX($AZ$6:$AZ$17, ROWS(BM$4:$BM57)-ROWS($AJ$6:$AJ$17)-ROWS($AN$6:$AN$17)-ROWS($AR$6:$AR$17)-ROWS($AV$6:$AV$17)),IFERROR(INDEX($BD$6:$BD$17, ROWS(BM$4:$BM57)-ROWS($AJ$6:$AJ$17)-ROWS($AN$6:$AN$17)-ROWS($AR$6:$AR$17)-ROWS($AV$6:$AV$17)-ROWS($AZ$6:$AZ$17)),IFERROR(INDEX($BH$6:$BH$17, ROWS(BM$4:$BM57)-ROWS($AJ$6:$AJ$17)-ROWS($AN$6:$AN$17)-ROWS($AR$6:$AR$17)-ROWS($AV$6:$AV$17)-ROWS($AZ$6:$AZ$17)-ROWS($BD$6:$BD$17)), "")))))))</f>
        <v/>
      </c>
      <c r="BN59" s="316" t="str">
        <f t="shared" ca="1" si="30"/>
        <v/>
      </c>
      <c r="BO59" s="316" t="str">
        <f ca="1">IF(OR(BP59="",BP59=0),"",MAX(BO$5:BO58)+1)</f>
        <v/>
      </c>
      <c r="BP59" s="316" t="str">
        <f ca="1">IFERROR(INDEX($AK$6:$AK$17, ROWS($BP$4:BP57)), IFERROR(INDEX($AO$6:$AO$17, ROWS($BP$4:BP57)-ROWS($AK$6:$AK$17)), IFERROR(INDEX($AS$6:$AS$17, ROWS($BP$4:BP57)-ROWS($AK$6:$AK$17)-ROWS($AO$6:$AO$17)),IFERROR(INDEX($AW$6:$AW$17, ROWS($BP$4:BP57)-ROWS($AK$6:$AK$17)-ROWS($AO$6:$AO$17)-ROWS($AS$6:$AS$17)),IFERROR(INDEX($BA$6:$BA$17, ROWS($BP$4:BP57)-ROWS($AK$6:$AK$17)-ROWS($AO$6:$AO$17)-ROWS($AS$6:$AS$17)-ROWS($AW$6:$AW$17)),IFERROR(INDEX($BE$6:$BE$17, ROWS($BP$4:BP57)-ROWS($AK$6:$AK$17)-ROWS($AO$6:$AO$17)-ROWS($AS$6:$AS$17)-ROWS($AW$6:$AW$17)-ROWS($BA$6:$BA$17)),IFERROR(INDEX($BI$6:$BI$17, ROWS($BP$4:BP57)-ROWS($AK$6:$AK$17)-ROWS($AO$6:$AO$17)-ROWS($AS$6:$AS$17)-ROWS($AW$6:$AW$17)-ROWS($BA$6:$BA$17)-ROWS($BE$6:$BE$17)), "")))))))</f>
        <v/>
      </c>
      <c r="BQ59" s="316" t="str">
        <f t="shared" ca="1" si="31"/>
        <v/>
      </c>
      <c r="BR59" s="413" t="str">
        <f t="shared" ca="1" si="32"/>
        <v/>
      </c>
      <c r="BS59" s="412" t="str">
        <f ca="1">IF(OR(BT59="",BT59=0),"",MAX(BS$5:BS58)+1)</f>
        <v/>
      </c>
      <c r="BT59" s="316" t="str">
        <f ca="1">IFERROR(INDEX($AJ$22:$AJ$33, ROWS($BT$4:BT57)), IFERROR(INDEX($AN$22:$AN$33, ROWS($BT$4:BT57)-ROWS($AJ$22:$AJ$33)), IFERROR(INDEX($AR$22:$AR$33, ROWS($BT$4:BT57)-ROWS($AJ$22:$AJ$33)-ROWS($AN$22:$AN$33)),IFERROR(INDEX($AV$22:$AV$33, ROWS($BT$4:BT57)-ROWS($AJ$22:$AJ$33)-ROWS($AN$22:$AN$33)-ROWS($AR$22:$AR$33)),IFERROR(INDEX($AZ$22:$AZ$33, ROWS($BT$4:BT57)-ROWS($AJ$22:$AJ$33)-ROWS($AN$22:$AN$33)-ROWS($AR$22:$AR$33)-ROWS($AV$22:$AV$33)),IFERROR(INDEX($BD$22:$BD$33, ROWS($BT$4:BT57)-ROWS($AJ$22:$AJ$33)-ROWS($AN$22:$AN$33)-ROWS($AR$22:$AR$33)-ROWS($AV$22:$AV$33)-ROWS($AZ$22:$AZ$33)),IFERROR(INDEX($BH$22:$BH$33, ROWS($BT$4:BT57)-ROWS($AJ$22:$AJ$33)-ROWS($AN$22:$AN$33)-ROWS($AR$22:$AR$33)-ROWS($AV$22:$AV$33)-ROWS($AZ$22:$AZ$33)-ROWS($BD$22:$BD$33)), "")))))))</f>
        <v/>
      </c>
      <c r="BU59" s="316" t="str">
        <f t="shared" ca="1" si="33"/>
        <v/>
      </c>
      <c r="BV59" s="316" t="str">
        <f ca="1">IF(OR(BW59="",BW59=0),"",MAX(BV$5:BV58)+1)</f>
        <v/>
      </c>
      <c r="BW59" s="316" t="str">
        <f ca="1">IFERROR(INDEX($AK$22:$AK$33, ROWS($BW$4:BW57)), IFERROR(INDEX($AO$22:$AO$33, ROWS($BW$4:BW57)-ROWS($AK$22:$AK$33)), IFERROR(INDEX($AS$22:$AS$33, ROWS($BW$4:BW57)-ROWS($AK$22:$AK$33)-ROWS($AO$22:$AO$33)),IFERROR(INDEX($AW$22:$AW$33, ROWS($BW$4:BW57)-ROWS($AK$22:$AK$33)-ROWS($AO$22:$AO$33)-ROWS($AS$22:$AS$33)),IFERROR(INDEX($BA$22:$BA$33, ROWS($BW$4:BW57)-ROWS($AK$22:$AK$33)-ROWS($AO$22:$AO$33)-ROWS($AS$22:$AS$33)-ROWS($AW$22:$AW$33)),IFERROR(INDEX($BE$22:$BE$33, ROWS($BW$4:BW57)-ROWS($AK$22:$AK$33)-ROWS($AO$22:$AO$33)-ROWS($AS$22:$AS$33)-ROWS($AW$22:$AW$33)-ROWS($BA$22:$BA$33)),IFERROR(INDEX($BI$22:$BI$33, ROWS($BW$4:BW57)-ROWS($AK$22:$AK$33)-ROWS($AO$22:$AO$33)-ROWS($AS$22:$AS$33)-ROWS($AW$22:$AW$33)-ROWS($BA$22:$BA$33)-ROWS($BE$22:$BE$33)), "")))))))</f>
        <v/>
      </c>
      <c r="BX59" s="316" t="str">
        <f t="shared" ca="1" si="34"/>
        <v/>
      </c>
      <c r="BY59" s="413" t="str">
        <f t="shared" ca="1" si="35"/>
        <v/>
      </c>
      <c r="BZ59" s="412" t="str">
        <f ca="1">IF(OR(CA59="",CA59=0),"",MAX(BZ$5:BZ58)+1)</f>
        <v/>
      </c>
      <c r="CA59" s="316" t="str">
        <f ca="1">IFERROR(INDEX($AJ$38:$AJ$49, ROWS($CA$4:CA57)), IFERROR(INDEX($AN$38:$AN$49, ROWS($CA$4:CA57)-ROWS($AJ$38:$AJ$49)), IFERROR(INDEX($AR$38:$AR$49, ROWS($CA$4:CA57)-ROWS($AJ$38:$AJ$49)-ROWS($AN$38:$AN$49)),IFERROR(INDEX($AV$38:$AV$49, ROWS($CA$4:CA57)-ROWS($AJ$38:$AJ$49)-ROWS($AN$38:$AN$49)-ROWS($AR$38:$AR$49)),IFERROR(INDEX($AZ$38:$AZ$49, ROWS($CA$4:CA57)-ROWS($AJ$38:$AJ$49)-ROWS($AN$38:$AN$49)-ROWS($AR$38:$AR$49)-ROWS($AV$38:$AV$49)),IFERROR(INDEX($BD$38:$BD$49, ROWS($CA$4:CA57)-ROWS($AJ$38:$AJ$49)-ROWS($AN$38:$AN$49)-ROWS($AR$38:$AR$49)-ROWS($AV$38:$AV$49)-ROWS($AZ$38:$AZ$49)),IFERROR(INDEX($BH$38:$BH$49, ROWS($CA$4:CA57)-ROWS($AJ$38:$AJ$49)-ROWS($AN$38:$AN$49)-ROWS($AR$38:$AR$49)-ROWS($AV$38:$AV$49)-ROWS($AZ$38:$AZ$49)-ROWS($BD$38:$BD$49)), "")))))))</f>
        <v/>
      </c>
      <c r="CB59" s="316" t="str">
        <f t="shared" ca="1" si="36"/>
        <v/>
      </c>
      <c r="CC59" s="316" t="str">
        <f ca="1">IF(OR(CD59="",CD59=0),"",MAX(CC$5:CC58)+1)</f>
        <v/>
      </c>
      <c r="CD59" s="316" t="str">
        <f ca="1">IFERROR(INDEX($AK$38:$AK$49, ROWS($CD$4:CD57)), IFERROR(INDEX($AO$38:$AO$49, ROWS($CD$4:CD57)-ROWS($AK$38:$AK$49)), IFERROR(INDEX($AS$38:$AS$49, ROWS($CD$4:CD57)-ROWS($AK$38:$AK$49)-ROWS($AO$38:$AO$49)),IFERROR(INDEX($AW$38:$AW$49, ROWS($CD$4:CD57)-ROWS($AK$38:$AK$49)-ROWS($AO$38:$AO$49)-ROWS($AS$38:$AS$49)),IFERROR(INDEX($BA$38:$BA$49, ROWS($CD$4:CD57)-ROWS($AK$38:$AK$49)-ROWS($AO$38:$AO$49)-ROWS($AS$38:$AS$49)-ROWS($AW$38:$AW$49)),IFERROR(INDEX($BE$38:$BE$49, ROWS($CD$4:CD57)-ROWS($AK$38:$AK$49)-ROWS($AO$38:$AO$49)-ROWS($AS$38:$AS$49)-ROWS($AW$38:$AW$49)-ROWS($BA$38:$BA$49)),IFERROR(INDEX($BI$38:$BI$49, ROWS($CD$4:CD57)-ROWS($AK$38:$AK$49)-ROWS($AO$38:$AO$49)-ROWS($AS$38:$AS$49)-ROWS($AW$38:$AW$49)-ROWS($BA$38:$BA$49)-ROWS($BE$38:$BE$49)), "")))))))</f>
        <v/>
      </c>
      <c r="CE59" s="316" t="str">
        <f t="shared" ca="1" si="37"/>
        <v/>
      </c>
      <c r="CF59" s="413" t="str">
        <f t="shared" ca="1" si="38"/>
        <v/>
      </c>
      <c r="CG59" s="412" t="str">
        <f ca="1">IF(OR(CH59="",CH59=0),"",MAX(CG$5:CG58)+1)</f>
        <v/>
      </c>
      <c r="CH59" s="316" t="str">
        <f ca="1">IFERROR(INDEX($AJ$54:$AJ$65, ROWS($CH$4:CH57)), IFERROR(INDEX($AN$54:$AN$65, ROWS($CH$4:CH57)-ROWS($AJ$54:$AJ$65)), IFERROR(INDEX($AR$54:$AR$65, ROWS($CH$4:CH57)-ROWS($AJ$54:$AJ$65)-ROWS($AN$54:$AN$65)),IFERROR(INDEX($AV$54:$AV$65, ROWS($CH$4:CH57)-ROWS($AJ$54:$AJ$65)-ROWS($AN$54:$AN$65)-ROWS($AR$54:$AR$65)),IFERROR(INDEX($AZ$54:$AZ$65, ROWS($CH$4:CH57)-ROWS($AJ$54:$AJ$65)-ROWS($AN$54:$AN$65)-ROWS($AR$54:$AR$65)-ROWS($AV$54:$AV$65)),IFERROR(INDEX($BD$54:$BD$65, ROWS($CH$4:CH57)-ROWS($AJ$54:$AJ$65)-ROWS($AN$54:$AN$65)-ROWS($AR$54:$AR$65)-ROWS($AV$54:$AV$65)-ROWS($AZ$54:$AZ$65)),IFERROR(INDEX($BH$54:$BH$65, ROWS($CH$4:CH57)-ROWS($AJ$54:$AJ$65)-ROWS($AN$54:$AN$65)-ROWS($AR$54:$AR$65)-ROWS($AV$54:$AV$65)-ROWS($AZ$54:$AZ$65)-ROWS($BD$54:$BD$65)), "")))))))</f>
        <v/>
      </c>
      <c r="CI59" s="316" t="str">
        <f t="shared" ca="1" si="39"/>
        <v/>
      </c>
      <c r="CJ59" s="316" t="str">
        <f ca="1">IF(OR(CK59="",CK59=0),"",MAX(CJ$5:CJ58)+1)</f>
        <v/>
      </c>
      <c r="CK59" s="316" t="str">
        <f ca="1">IFERROR(INDEX($AK$54:$AK$65, ROWS($CK$4:CK57)), IFERROR(INDEX($AO$54:$AO$65, ROWS($CK$4:CK57)-ROWS($AK$54:$AK$65)), IFERROR(INDEX($AS$54:$AS$65, ROWS($CK$4:CK57)-ROWS($AK$54:$AK$65)-ROWS($AO$54:$AO$65)),IFERROR(INDEX($AW$54:$AW$65, ROWS($CK$4:CK57)-ROWS($AK$54:$AK$65)-ROWS($AO$54:$AO$65)-ROWS($AS$54:$AS$65)),IFERROR(INDEX($BA$54:$BA$65, ROWS($CK$4:CK57)-ROWS($AK$54:$AK$65)-ROWS($AO$54:$AO$65)-ROWS($AS$54:$AS$65)-ROWS($AW$54:$AW$65)),IFERROR(INDEX($BE$54:$BE$65, ROWS($CK$4:CK57)-ROWS($AK$54:$AK$65)-ROWS($AO$54:$AO$65)-ROWS($AS$54:$AS$65)-ROWS($AW$54:$AW$65)-ROWS($BA$54:$BA$65)),IFERROR(INDEX($BI$54:$BI$65, ROWS($CK$4:CK57)-ROWS($AK$54:$AK$65)-ROWS($AO$54:$AO$65)-ROWS($AS$54:$AS$65)-ROWS($AW$54:$AW$65)-ROWS($BA$54:$BA$65)-ROWS($BE$54:$BE$65)), "")))))))</f>
        <v/>
      </c>
      <c r="CL59" s="316" t="str">
        <f t="shared" ca="1" si="40"/>
        <v/>
      </c>
      <c r="CM59" s="413" t="str">
        <f t="shared" ca="1" si="41"/>
        <v/>
      </c>
      <c r="CN59" s="412" t="str">
        <f>IF(OR(CO59="",CO59=0),"",MAX(CN$5:CN58)+1)</f>
        <v/>
      </c>
      <c r="CO59" s="316">
        <f>IFERROR(INDEX($AJ$70:$AJ$81, ROWS($CO$4:CO57)), IFERROR(INDEX($AN$70:$AN$81, ROWS($CO$4:CO57)-ROWS($AJ$70:$AJ$81)), IFERROR(INDEX($AR$70:$AR$81, ROWS($CO$4:CO57)-ROWS($AJ$70:$AJ$81)-ROWS($AN$70:$AN$81)),IFERROR(INDEX($AV$70:$AV$81, ROWS($CO$4:CO57)-ROWS($AJ$70:$AJ$81)-ROWS($AN$70:$AN$81)-ROWS($AR$70:$AR$81)),IFERROR(INDEX($AZ$70:$AZ$81, ROWS($CO$4:CO57)-ROWS($AJ$70:$AJ$81)-ROWS($AN$70:$AN$81)-ROWS($AR$70:$AR$81)-ROWS($AV$70:$AV$81)),IFERROR(INDEX($BD$70:$BD$81, ROWS($CO$4:CO57)-ROWS($AJ$70:$AJ$81)-ROWS($AN$70:$AN$81)-ROWS($AR$70:$AR$81)-ROWS($AV$70:$AV$81)-ROWS($AZ$70:$AZ$81)),IFERROR(INDEX($BH$70:$BH$81, ROWS($CO$4:CO57)-ROWS($AJ$70:$AJ$81)-ROWS($AN$70:$AN$81)-ROWS($AR$70:$AR$81)-ROWS($AV$70:$AV$81)-ROWS($AZ$70:$AZ$81)-ROWS($BD$70:$BD$81)), "")))))))</f>
        <v>0</v>
      </c>
      <c r="CP59" s="316" t="str">
        <f t="shared" ca="1" si="42"/>
        <v/>
      </c>
      <c r="CQ59" s="316" t="str">
        <f>IF(OR(CR59="",CR59=0),"",MAX(CQ$5:CQ58)+1)</f>
        <v/>
      </c>
      <c r="CR59" s="316">
        <f>IFERROR(INDEX($AK$70:$AK$81, ROWS($CR$4:CR57)), IFERROR(INDEX($AO$70:$AO$81, ROWS($CR$4:CR57)-ROWS($AK$70:$AK$81)), IFERROR(INDEX($AS$70:$AS$81, ROWS($CR$4:CR57)-ROWS($AK$70:$AK$81)-ROWS($AO$70:$AO$81)),IFERROR(INDEX($AW$70:$AW$81, ROWS($CR$4:CR57)-ROWS($AK$70:$AK$81)-ROWS($AO$70:$AO$81)-ROWS($AS$70:$AS$81)),IFERROR(INDEX($BA$70:$BA$81, ROWS($CR$4:CR57)-ROWS($AK$70:$AK$81)-ROWS($AO$70:$AO$81)-ROWS($AS$70:$AS$81)-ROWS($AW$70:$AW$81)),IFERROR(INDEX($BE$70:$BE$81, ROWS($CR$4:CR57)-ROWS($AK$70:$AK$81)-ROWS($AO$70:$AO$81)-ROWS($AS$70:$AS$81)-ROWS($AW$70:$AW$81)-ROWS($BA$70:$BA$81)),IFERROR(INDEX($BI$70:$BI$81, ROWS($CR$4:CR57)-ROWS($AK$70:$AK$81)-ROWS($AO$70:$AO$81)-ROWS($AS$70:$AS$81)-ROWS($AW$70:$AW$81)-ROWS($BA$70:$BA$81)-ROWS($BE$70:$BE$81)), "")))))))</f>
        <v>0</v>
      </c>
      <c r="CS59" s="316" t="str">
        <f t="shared" ca="1" si="43"/>
        <v/>
      </c>
      <c r="CT59" s="413" t="str">
        <f t="shared" ca="1" si="44"/>
        <v/>
      </c>
      <c r="CU59" s="412" t="str">
        <f>IF(OR(CV59="",CV59=0),"",MAX(CU$5:CU58)+1)</f>
        <v/>
      </c>
      <c r="CV59" s="316" t="str">
        <f>IFERROR(INDEX($AJ$86:$AJ$97, ROWS($CV$4:CV57)), IFERROR(INDEX($AN$86:$AN$97, ROWS($CV$4:CV57)-ROWS($AJ$86:$AJ$97)), ""))</f>
        <v/>
      </c>
      <c r="CW59" s="316" t="str">
        <f t="shared" si="45"/>
        <v/>
      </c>
      <c r="CX59" s="316" t="str">
        <f>IF(OR(CY59="",CY59=0),"",MAX(CX$5:CX58)+1)</f>
        <v/>
      </c>
      <c r="CY59" s="316" t="str">
        <f>IFERROR(INDEX($AK$86:$AK$97, ROWS($CY$4:CY57)), IFERROR(INDEX($AO$86:$AO$97, ROWS($CY$4:CY57)-ROWS($AK$86:$AK$97)), ""))</f>
        <v/>
      </c>
      <c r="CZ59" s="316" t="str">
        <f t="shared" si="46"/>
        <v/>
      </c>
      <c r="DA59" s="413" t="str">
        <f t="shared" si="47"/>
        <v/>
      </c>
      <c r="DC59" s="438" t="str">
        <f ca="1">IF(OR(DD59="",DD59=0),"",MAX(DC$45:DC58)+1)</f>
        <v/>
      </c>
      <c r="DD59" s="434" t="str">
        <f t="shared" ca="1" si="130"/>
        <v/>
      </c>
      <c r="DE59" s="413" t="str">
        <f t="shared" ca="1" si="131"/>
        <v/>
      </c>
      <c r="DF59" s="431" t="str">
        <f ca="1">IF(OR(DG59="",DG59=0),"",MAX(DF$45:DF58)+1)</f>
        <v/>
      </c>
      <c r="DG59" s="412" t="str">
        <f t="shared" ca="1" si="132"/>
        <v/>
      </c>
      <c r="DH59" s="413" t="str">
        <f t="shared" ca="1" si="133"/>
        <v/>
      </c>
      <c r="DI59" s="412" t="str">
        <f t="shared" ca="1" si="134"/>
        <v/>
      </c>
      <c r="DJ59" s="413" t="str">
        <f t="shared" ca="1" si="135"/>
        <v/>
      </c>
      <c r="DK59" s="412" t="str">
        <f t="shared" ca="1" si="136"/>
        <v/>
      </c>
      <c r="DL59" s="413" t="str">
        <f t="shared" ca="1" si="137"/>
        <v/>
      </c>
      <c r="DM59" s="278"/>
      <c r="DN59" s="278"/>
      <c r="DO59" s="278"/>
      <c r="DP59" s="278"/>
      <c r="DQ59" s="278"/>
      <c r="DR59" s="278"/>
      <c r="DS59" s="278"/>
    </row>
    <row r="60" spans="16:123" x14ac:dyDescent="0.3">
      <c r="P60" s="1177"/>
      <c r="Q60" s="1178"/>
      <c r="R60" s="453"/>
      <c r="S60" s="402"/>
      <c r="U60" s="1177"/>
      <c r="V60" s="1178"/>
      <c r="W60" s="453"/>
      <c r="X60" s="402"/>
      <c r="AB60" s="362"/>
      <c r="AC60" s="396" t="s">
        <v>495</v>
      </c>
      <c r="AD60" s="397" t="s">
        <v>192</v>
      </c>
      <c r="AE60" s="397" t="s">
        <v>193</v>
      </c>
      <c r="AF60" s="398" t="s">
        <v>261</v>
      </c>
      <c r="AI60" s="304" t="str">
        <f t="shared" ca="1" si="159"/>
        <v/>
      </c>
      <c r="AJ60" s="305" t="str">
        <f t="shared" ca="1" si="138"/>
        <v/>
      </c>
      <c r="AK60" s="306" t="str">
        <f t="shared" ca="1" si="139"/>
        <v/>
      </c>
      <c r="AL60" s="307" t="str">
        <f t="shared" ca="1" si="140"/>
        <v/>
      </c>
      <c r="AM60" s="304" t="str">
        <f t="shared" ca="1" si="160"/>
        <v/>
      </c>
      <c r="AN60" s="305" t="str">
        <f t="shared" ca="1" si="141"/>
        <v/>
      </c>
      <c r="AO60" s="306" t="str">
        <f t="shared" ca="1" si="142"/>
        <v/>
      </c>
      <c r="AP60" s="307" t="str">
        <f t="shared" ca="1" si="143"/>
        <v/>
      </c>
      <c r="AQ60" s="304" t="str">
        <f t="shared" ca="1" si="161"/>
        <v/>
      </c>
      <c r="AR60" s="305" t="str">
        <f t="shared" ca="1" si="144"/>
        <v/>
      </c>
      <c r="AS60" s="306" t="str">
        <f t="shared" ca="1" si="145"/>
        <v/>
      </c>
      <c r="AT60" s="307" t="str">
        <f t="shared" ca="1" si="146"/>
        <v/>
      </c>
      <c r="AU60" s="304" t="str">
        <f t="shared" ca="1" si="162"/>
        <v/>
      </c>
      <c r="AV60" s="305" t="str">
        <f t="shared" ca="1" si="147"/>
        <v/>
      </c>
      <c r="AW60" s="306" t="str">
        <f t="shared" ca="1" si="148"/>
        <v/>
      </c>
      <c r="AX60" s="307" t="str">
        <f t="shared" ca="1" si="149"/>
        <v/>
      </c>
      <c r="AY60" s="304" t="str">
        <f t="shared" ca="1" si="163"/>
        <v/>
      </c>
      <c r="AZ60" s="305" t="str">
        <f t="shared" ca="1" si="150"/>
        <v/>
      </c>
      <c r="BA60" s="306" t="str">
        <f t="shared" ca="1" si="151"/>
        <v/>
      </c>
      <c r="BB60" s="307" t="str">
        <f t="shared" ca="1" si="152"/>
        <v/>
      </c>
      <c r="BC60" s="304" t="str">
        <f t="shared" ca="1" si="164"/>
        <v/>
      </c>
      <c r="BD60" s="305" t="str">
        <f t="shared" ca="1" si="153"/>
        <v/>
      </c>
      <c r="BE60" s="306" t="str">
        <f t="shared" ca="1" si="154"/>
        <v/>
      </c>
      <c r="BF60" s="307" t="str">
        <f t="shared" ca="1" si="155"/>
        <v/>
      </c>
      <c r="BG60" s="304" t="str">
        <f t="shared" ca="1" si="165"/>
        <v/>
      </c>
      <c r="BH60" s="305" t="str">
        <f t="shared" ca="1" si="156"/>
        <v/>
      </c>
      <c r="BI60" s="306" t="str">
        <f t="shared" ca="1" si="157"/>
        <v/>
      </c>
      <c r="BJ60" s="307" t="str">
        <f t="shared" ca="1" si="158"/>
        <v/>
      </c>
      <c r="BL60" s="412" t="str">
        <f ca="1">IF(OR(BM60="",BM60=0),"",MAX(BL$5:BL59)+1)</f>
        <v/>
      </c>
      <c r="BM60" s="316" t="str">
        <f ca="1">IFERROR(INDEX($AJ$6:$AJ$17, ROWS(BM$4:$BM58)), IFERROR(INDEX($AN$6:$AN$17, ROWS(BM$4:$BM58)-ROWS($AJ$6:$AJ$17)), IFERROR(INDEX($AR$6:$AR$17, ROWS(BM$4:$BM58)-ROWS($AJ$6:$AJ$17)-ROWS($AN$6:$AN$17)),IFERROR(INDEX($AV$6:$AV$17, ROWS(BM$4:$BM58)-ROWS($AJ$6:$AJ$17)-ROWS($AN$6:$AN$17)-ROWS($AR$6:$AR$17)),IFERROR(INDEX($AZ$6:$AZ$17, ROWS(BM$4:$BM58)-ROWS($AJ$6:$AJ$17)-ROWS($AN$6:$AN$17)-ROWS($AR$6:$AR$17)-ROWS($AV$6:$AV$17)),IFERROR(INDEX($BD$6:$BD$17, ROWS(BM$4:$BM58)-ROWS($AJ$6:$AJ$17)-ROWS($AN$6:$AN$17)-ROWS($AR$6:$AR$17)-ROWS($AV$6:$AV$17)-ROWS($AZ$6:$AZ$17)),IFERROR(INDEX($BH$6:$BH$17, ROWS(BM$4:$BM58)-ROWS($AJ$6:$AJ$17)-ROWS($AN$6:$AN$17)-ROWS($AR$6:$AR$17)-ROWS($AV$6:$AV$17)-ROWS($AZ$6:$AZ$17)-ROWS($BD$6:$BD$17)), "")))))))</f>
        <v/>
      </c>
      <c r="BN60" s="316" t="str">
        <f t="shared" ca="1" si="30"/>
        <v/>
      </c>
      <c r="BO60" s="316" t="str">
        <f ca="1">IF(OR(BP60="",BP60=0),"",MAX(BO$5:BO59)+1)</f>
        <v/>
      </c>
      <c r="BP60" s="316" t="str">
        <f ca="1">IFERROR(INDEX($AK$6:$AK$17, ROWS($BP$4:BP58)), IFERROR(INDEX($AO$6:$AO$17, ROWS($BP$4:BP58)-ROWS($AK$6:$AK$17)), IFERROR(INDEX($AS$6:$AS$17, ROWS($BP$4:BP58)-ROWS($AK$6:$AK$17)-ROWS($AO$6:$AO$17)),IFERROR(INDEX($AW$6:$AW$17, ROWS($BP$4:BP58)-ROWS($AK$6:$AK$17)-ROWS($AO$6:$AO$17)-ROWS($AS$6:$AS$17)),IFERROR(INDEX($BA$6:$BA$17, ROWS($BP$4:BP58)-ROWS($AK$6:$AK$17)-ROWS($AO$6:$AO$17)-ROWS($AS$6:$AS$17)-ROWS($AW$6:$AW$17)),IFERROR(INDEX($BE$6:$BE$17, ROWS($BP$4:BP58)-ROWS($AK$6:$AK$17)-ROWS($AO$6:$AO$17)-ROWS($AS$6:$AS$17)-ROWS($AW$6:$AW$17)-ROWS($BA$6:$BA$17)),IFERROR(INDEX($BI$6:$BI$17, ROWS($BP$4:BP58)-ROWS($AK$6:$AK$17)-ROWS($AO$6:$AO$17)-ROWS($AS$6:$AS$17)-ROWS($AW$6:$AW$17)-ROWS($BA$6:$BA$17)-ROWS($BE$6:$BE$17)), "")))))))</f>
        <v/>
      </c>
      <c r="BQ60" s="316" t="str">
        <f t="shared" ca="1" si="31"/>
        <v/>
      </c>
      <c r="BR60" s="413" t="str">
        <f t="shared" ca="1" si="32"/>
        <v/>
      </c>
      <c r="BS60" s="412" t="str">
        <f ca="1">IF(OR(BT60="",BT60=0),"",MAX(BS$5:BS59)+1)</f>
        <v/>
      </c>
      <c r="BT60" s="316" t="str">
        <f ca="1">IFERROR(INDEX($AJ$22:$AJ$33, ROWS($BT$4:BT58)), IFERROR(INDEX($AN$22:$AN$33, ROWS($BT$4:BT58)-ROWS($AJ$22:$AJ$33)), IFERROR(INDEX($AR$22:$AR$33, ROWS($BT$4:BT58)-ROWS($AJ$22:$AJ$33)-ROWS($AN$22:$AN$33)),IFERROR(INDEX($AV$22:$AV$33, ROWS($BT$4:BT58)-ROWS($AJ$22:$AJ$33)-ROWS($AN$22:$AN$33)-ROWS($AR$22:$AR$33)),IFERROR(INDEX($AZ$22:$AZ$33, ROWS($BT$4:BT58)-ROWS($AJ$22:$AJ$33)-ROWS($AN$22:$AN$33)-ROWS($AR$22:$AR$33)-ROWS($AV$22:$AV$33)),IFERROR(INDEX($BD$22:$BD$33, ROWS($BT$4:BT58)-ROWS($AJ$22:$AJ$33)-ROWS($AN$22:$AN$33)-ROWS($AR$22:$AR$33)-ROWS($AV$22:$AV$33)-ROWS($AZ$22:$AZ$33)),IFERROR(INDEX($BH$22:$BH$33, ROWS($BT$4:BT58)-ROWS($AJ$22:$AJ$33)-ROWS($AN$22:$AN$33)-ROWS($AR$22:$AR$33)-ROWS($AV$22:$AV$33)-ROWS($AZ$22:$AZ$33)-ROWS($BD$22:$BD$33)), "")))))))</f>
        <v/>
      </c>
      <c r="BU60" s="316" t="str">
        <f t="shared" ca="1" si="33"/>
        <v/>
      </c>
      <c r="BV60" s="316" t="str">
        <f ca="1">IF(OR(BW60="",BW60=0),"",MAX(BV$5:BV59)+1)</f>
        <v/>
      </c>
      <c r="BW60" s="316" t="str">
        <f ca="1">IFERROR(INDEX($AK$22:$AK$33, ROWS($BW$4:BW58)), IFERROR(INDEX($AO$22:$AO$33, ROWS($BW$4:BW58)-ROWS($AK$22:$AK$33)), IFERROR(INDEX($AS$22:$AS$33, ROWS($BW$4:BW58)-ROWS($AK$22:$AK$33)-ROWS($AO$22:$AO$33)),IFERROR(INDEX($AW$22:$AW$33, ROWS($BW$4:BW58)-ROWS($AK$22:$AK$33)-ROWS($AO$22:$AO$33)-ROWS($AS$22:$AS$33)),IFERROR(INDEX($BA$22:$BA$33, ROWS($BW$4:BW58)-ROWS($AK$22:$AK$33)-ROWS($AO$22:$AO$33)-ROWS($AS$22:$AS$33)-ROWS($AW$22:$AW$33)),IFERROR(INDEX($BE$22:$BE$33, ROWS($BW$4:BW58)-ROWS($AK$22:$AK$33)-ROWS($AO$22:$AO$33)-ROWS($AS$22:$AS$33)-ROWS($AW$22:$AW$33)-ROWS($BA$22:$BA$33)),IFERROR(INDEX($BI$22:$BI$33, ROWS($BW$4:BW58)-ROWS($AK$22:$AK$33)-ROWS($AO$22:$AO$33)-ROWS($AS$22:$AS$33)-ROWS($AW$22:$AW$33)-ROWS($BA$22:$BA$33)-ROWS($BE$22:$BE$33)), "")))))))</f>
        <v/>
      </c>
      <c r="BX60" s="316" t="str">
        <f t="shared" ca="1" si="34"/>
        <v/>
      </c>
      <c r="BY60" s="413" t="str">
        <f t="shared" ca="1" si="35"/>
        <v/>
      </c>
      <c r="BZ60" s="412" t="str">
        <f ca="1">IF(OR(CA60="",CA60=0),"",MAX(BZ$5:BZ59)+1)</f>
        <v/>
      </c>
      <c r="CA60" s="316" t="str">
        <f ca="1">IFERROR(INDEX($AJ$38:$AJ$49, ROWS($CA$4:CA58)), IFERROR(INDEX($AN$38:$AN$49, ROWS($CA$4:CA58)-ROWS($AJ$38:$AJ$49)), IFERROR(INDEX($AR$38:$AR$49, ROWS($CA$4:CA58)-ROWS($AJ$38:$AJ$49)-ROWS($AN$38:$AN$49)),IFERROR(INDEX($AV$38:$AV$49, ROWS($CA$4:CA58)-ROWS($AJ$38:$AJ$49)-ROWS($AN$38:$AN$49)-ROWS($AR$38:$AR$49)),IFERROR(INDEX($AZ$38:$AZ$49, ROWS($CA$4:CA58)-ROWS($AJ$38:$AJ$49)-ROWS($AN$38:$AN$49)-ROWS($AR$38:$AR$49)-ROWS($AV$38:$AV$49)),IFERROR(INDEX($BD$38:$BD$49, ROWS($CA$4:CA58)-ROWS($AJ$38:$AJ$49)-ROWS($AN$38:$AN$49)-ROWS($AR$38:$AR$49)-ROWS($AV$38:$AV$49)-ROWS($AZ$38:$AZ$49)),IFERROR(INDEX($BH$38:$BH$49, ROWS($CA$4:CA58)-ROWS($AJ$38:$AJ$49)-ROWS($AN$38:$AN$49)-ROWS($AR$38:$AR$49)-ROWS($AV$38:$AV$49)-ROWS($AZ$38:$AZ$49)-ROWS($BD$38:$BD$49)), "")))))))</f>
        <v/>
      </c>
      <c r="CB60" s="316" t="str">
        <f t="shared" ca="1" si="36"/>
        <v/>
      </c>
      <c r="CC60" s="316" t="str">
        <f ca="1">IF(OR(CD60="",CD60=0),"",MAX(CC$5:CC59)+1)</f>
        <v/>
      </c>
      <c r="CD60" s="316" t="str">
        <f ca="1">IFERROR(INDEX($AK$38:$AK$49, ROWS($CD$4:CD58)), IFERROR(INDEX($AO$38:$AO$49, ROWS($CD$4:CD58)-ROWS($AK$38:$AK$49)), IFERROR(INDEX($AS$38:$AS$49, ROWS($CD$4:CD58)-ROWS($AK$38:$AK$49)-ROWS($AO$38:$AO$49)),IFERROR(INDEX($AW$38:$AW$49, ROWS($CD$4:CD58)-ROWS($AK$38:$AK$49)-ROWS($AO$38:$AO$49)-ROWS($AS$38:$AS$49)),IFERROR(INDEX($BA$38:$BA$49, ROWS($CD$4:CD58)-ROWS($AK$38:$AK$49)-ROWS($AO$38:$AO$49)-ROWS($AS$38:$AS$49)-ROWS($AW$38:$AW$49)),IFERROR(INDEX($BE$38:$BE$49, ROWS($CD$4:CD58)-ROWS($AK$38:$AK$49)-ROWS($AO$38:$AO$49)-ROWS($AS$38:$AS$49)-ROWS($AW$38:$AW$49)-ROWS($BA$38:$BA$49)),IFERROR(INDEX($BI$38:$BI$49, ROWS($CD$4:CD58)-ROWS($AK$38:$AK$49)-ROWS($AO$38:$AO$49)-ROWS($AS$38:$AS$49)-ROWS($AW$38:$AW$49)-ROWS($BA$38:$BA$49)-ROWS($BE$38:$BE$49)), "")))))))</f>
        <v/>
      </c>
      <c r="CE60" s="316" t="str">
        <f t="shared" ca="1" si="37"/>
        <v/>
      </c>
      <c r="CF60" s="413" t="str">
        <f t="shared" ca="1" si="38"/>
        <v/>
      </c>
      <c r="CG60" s="412" t="str">
        <f ca="1">IF(OR(CH60="",CH60=0),"",MAX(CG$5:CG59)+1)</f>
        <v/>
      </c>
      <c r="CH60" s="316" t="str">
        <f ca="1">IFERROR(INDEX($AJ$54:$AJ$65, ROWS($CH$4:CH58)), IFERROR(INDEX($AN$54:$AN$65, ROWS($CH$4:CH58)-ROWS($AJ$54:$AJ$65)), IFERROR(INDEX($AR$54:$AR$65, ROWS($CH$4:CH58)-ROWS($AJ$54:$AJ$65)-ROWS($AN$54:$AN$65)),IFERROR(INDEX($AV$54:$AV$65, ROWS($CH$4:CH58)-ROWS($AJ$54:$AJ$65)-ROWS($AN$54:$AN$65)-ROWS($AR$54:$AR$65)),IFERROR(INDEX($AZ$54:$AZ$65, ROWS($CH$4:CH58)-ROWS($AJ$54:$AJ$65)-ROWS($AN$54:$AN$65)-ROWS($AR$54:$AR$65)-ROWS($AV$54:$AV$65)),IFERROR(INDEX($BD$54:$BD$65, ROWS($CH$4:CH58)-ROWS($AJ$54:$AJ$65)-ROWS($AN$54:$AN$65)-ROWS($AR$54:$AR$65)-ROWS($AV$54:$AV$65)-ROWS($AZ$54:$AZ$65)),IFERROR(INDEX($BH$54:$BH$65, ROWS($CH$4:CH58)-ROWS($AJ$54:$AJ$65)-ROWS($AN$54:$AN$65)-ROWS($AR$54:$AR$65)-ROWS($AV$54:$AV$65)-ROWS($AZ$54:$AZ$65)-ROWS($BD$54:$BD$65)), "")))))))</f>
        <v/>
      </c>
      <c r="CI60" s="316" t="str">
        <f t="shared" ca="1" si="39"/>
        <v/>
      </c>
      <c r="CJ60" s="316" t="str">
        <f ca="1">IF(OR(CK60="",CK60=0),"",MAX(CJ$5:CJ59)+1)</f>
        <v/>
      </c>
      <c r="CK60" s="316" t="str">
        <f ca="1">IFERROR(INDEX($AK$54:$AK$65, ROWS($CK$4:CK58)), IFERROR(INDEX($AO$54:$AO$65, ROWS($CK$4:CK58)-ROWS($AK$54:$AK$65)), IFERROR(INDEX($AS$54:$AS$65, ROWS($CK$4:CK58)-ROWS($AK$54:$AK$65)-ROWS($AO$54:$AO$65)),IFERROR(INDEX($AW$54:$AW$65, ROWS($CK$4:CK58)-ROWS($AK$54:$AK$65)-ROWS($AO$54:$AO$65)-ROWS($AS$54:$AS$65)),IFERROR(INDEX($BA$54:$BA$65, ROWS($CK$4:CK58)-ROWS($AK$54:$AK$65)-ROWS($AO$54:$AO$65)-ROWS($AS$54:$AS$65)-ROWS($AW$54:$AW$65)),IFERROR(INDEX($BE$54:$BE$65, ROWS($CK$4:CK58)-ROWS($AK$54:$AK$65)-ROWS($AO$54:$AO$65)-ROWS($AS$54:$AS$65)-ROWS($AW$54:$AW$65)-ROWS($BA$54:$BA$65)),IFERROR(INDEX($BI$54:$BI$65, ROWS($CK$4:CK58)-ROWS($AK$54:$AK$65)-ROWS($AO$54:$AO$65)-ROWS($AS$54:$AS$65)-ROWS($AW$54:$AW$65)-ROWS($BA$54:$BA$65)-ROWS($BE$54:$BE$65)), "")))))))</f>
        <v/>
      </c>
      <c r="CL60" s="316" t="str">
        <f t="shared" ca="1" si="40"/>
        <v/>
      </c>
      <c r="CM60" s="413" t="str">
        <f t="shared" ca="1" si="41"/>
        <v/>
      </c>
      <c r="CN60" s="412" t="str">
        <f>IF(OR(CO60="",CO60=0),"",MAX(CN$5:CN59)+1)</f>
        <v/>
      </c>
      <c r="CO60" s="316">
        <f>IFERROR(INDEX($AJ$70:$AJ$81, ROWS($CO$4:CO58)), IFERROR(INDEX($AN$70:$AN$81, ROWS($CO$4:CO58)-ROWS($AJ$70:$AJ$81)), IFERROR(INDEX($AR$70:$AR$81, ROWS($CO$4:CO58)-ROWS($AJ$70:$AJ$81)-ROWS($AN$70:$AN$81)),IFERROR(INDEX($AV$70:$AV$81, ROWS($CO$4:CO58)-ROWS($AJ$70:$AJ$81)-ROWS($AN$70:$AN$81)-ROWS($AR$70:$AR$81)),IFERROR(INDEX($AZ$70:$AZ$81, ROWS($CO$4:CO58)-ROWS($AJ$70:$AJ$81)-ROWS($AN$70:$AN$81)-ROWS($AR$70:$AR$81)-ROWS($AV$70:$AV$81)),IFERROR(INDEX($BD$70:$BD$81, ROWS($CO$4:CO58)-ROWS($AJ$70:$AJ$81)-ROWS($AN$70:$AN$81)-ROWS($AR$70:$AR$81)-ROWS($AV$70:$AV$81)-ROWS($AZ$70:$AZ$81)),IFERROR(INDEX($BH$70:$BH$81, ROWS($CO$4:CO58)-ROWS($AJ$70:$AJ$81)-ROWS($AN$70:$AN$81)-ROWS($AR$70:$AR$81)-ROWS($AV$70:$AV$81)-ROWS($AZ$70:$AZ$81)-ROWS($BD$70:$BD$81)), "")))))))</f>
        <v>0</v>
      </c>
      <c r="CP60" s="316" t="str">
        <f t="shared" ca="1" si="42"/>
        <v/>
      </c>
      <c r="CQ60" s="316" t="str">
        <f>IF(OR(CR60="",CR60=0),"",MAX(CQ$5:CQ59)+1)</f>
        <v/>
      </c>
      <c r="CR60" s="316">
        <f>IFERROR(INDEX($AK$70:$AK$81, ROWS($CR$4:CR58)), IFERROR(INDEX($AO$70:$AO$81, ROWS($CR$4:CR58)-ROWS($AK$70:$AK$81)), IFERROR(INDEX($AS$70:$AS$81, ROWS($CR$4:CR58)-ROWS($AK$70:$AK$81)-ROWS($AO$70:$AO$81)),IFERROR(INDEX($AW$70:$AW$81, ROWS($CR$4:CR58)-ROWS($AK$70:$AK$81)-ROWS($AO$70:$AO$81)-ROWS($AS$70:$AS$81)),IFERROR(INDEX($BA$70:$BA$81, ROWS($CR$4:CR58)-ROWS($AK$70:$AK$81)-ROWS($AO$70:$AO$81)-ROWS($AS$70:$AS$81)-ROWS($AW$70:$AW$81)),IFERROR(INDEX($BE$70:$BE$81, ROWS($CR$4:CR58)-ROWS($AK$70:$AK$81)-ROWS($AO$70:$AO$81)-ROWS($AS$70:$AS$81)-ROWS($AW$70:$AW$81)-ROWS($BA$70:$BA$81)),IFERROR(INDEX($BI$70:$BI$81, ROWS($CR$4:CR58)-ROWS($AK$70:$AK$81)-ROWS($AO$70:$AO$81)-ROWS($AS$70:$AS$81)-ROWS($AW$70:$AW$81)-ROWS($BA$70:$BA$81)-ROWS($BE$70:$BE$81)), "")))))))</f>
        <v>0</v>
      </c>
      <c r="CS60" s="316" t="str">
        <f t="shared" ca="1" si="43"/>
        <v/>
      </c>
      <c r="CT60" s="413" t="str">
        <f t="shared" ca="1" si="44"/>
        <v/>
      </c>
      <c r="CU60" s="412" t="str">
        <f>IF(OR(CV60="",CV60=0),"",MAX(CU$5:CU59)+1)</f>
        <v/>
      </c>
      <c r="CV60" s="316" t="str">
        <f>IFERROR(INDEX($AJ$86:$AJ$97, ROWS($CV$4:CV58)), IFERROR(INDEX($AN$86:$AN$97, ROWS($CV$4:CV58)-ROWS($AJ$86:$AJ$97)), ""))</f>
        <v/>
      </c>
      <c r="CW60" s="316" t="str">
        <f t="shared" si="45"/>
        <v/>
      </c>
      <c r="CX60" s="316" t="str">
        <f>IF(OR(CY60="",CY60=0),"",MAX(CX$5:CX59)+1)</f>
        <v/>
      </c>
      <c r="CY60" s="316" t="str">
        <f>IFERROR(INDEX($AK$86:$AK$97, ROWS($CY$4:CY58)), IFERROR(INDEX($AO$86:$AO$97, ROWS($CY$4:CY58)-ROWS($AK$86:$AK$97)), ""))</f>
        <v/>
      </c>
      <c r="CZ60" s="316" t="str">
        <f t="shared" si="46"/>
        <v/>
      </c>
      <c r="DA60" s="413" t="str">
        <f t="shared" si="47"/>
        <v/>
      </c>
      <c r="DC60" s="438" t="str">
        <f ca="1">IF(OR(DD60="",DD60=0),"",MAX(DC$45:DC59)+1)</f>
        <v/>
      </c>
      <c r="DD60" s="434" t="str">
        <f t="shared" ca="1" si="130"/>
        <v/>
      </c>
      <c r="DE60" s="413" t="str">
        <f t="shared" ca="1" si="131"/>
        <v/>
      </c>
      <c r="DF60" s="431" t="str">
        <f ca="1">IF(OR(DG60="",DG60=0),"",MAX(DF$45:DF59)+1)</f>
        <v/>
      </c>
      <c r="DG60" s="412" t="str">
        <f t="shared" ca="1" si="132"/>
        <v/>
      </c>
      <c r="DH60" s="413" t="str">
        <f t="shared" ca="1" si="133"/>
        <v/>
      </c>
      <c r="DI60" s="412" t="str">
        <f t="shared" ca="1" si="134"/>
        <v/>
      </c>
      <c r="DJ60" s="413" t="str">
        <f t="shared" ca="1" si="135"/>
        <v/>
      </c>
      <c r="DK60" s="412" t="str">
        <f t="shared" ca="1" si="136"/>
        <v/>
      </c>
      <c r="DL60" s="413" t="str">
        <f t="shared" ca="1" si="137"/>
        <v/>
      </c>
      <c r="DM60" s="278"/>
      <c r="DN60" s="278"/>
      <c r="DO60" s="278"/>
      <c r="DP60" s="278"/>
      <c r="DQ60" s="278"/>
      <c r="DR60" s="278"/>
      <c r="DS60" s="278"/>
    </row>
    <row r="61" spans="16:123" x14ac:dyDescent="0.3">
      <c r="P61" s="1177"/>
      <c r="Q61" s="1178"/>
      <c r="R61" s="453"/>
      <c r="S61" s="402"/>
      <c r="U61" s="1177"/>
      <c r="V61" s="1178"/>
      <c r="W61" s="453"/>
      <c r="X61" s="402"/>
      <c r="AB61" s="395">
        <f ca="1">IFERROR(MATCH($AB$59,OFFSET(Year!$AY$123:$AY$174,AB60,,1000),0)+AB60,"")</f>
        <v>1</v>
      </c>
      <c r="AC61" s="340">
        <f ca="1">IFERROR(INDEX(Year!$BB$123:$BB$174,AB61),"")</f>
        <v>13</v>
      </c>
      <c r="AD61" s="348" t="str">
        <f ca="1">IFERROR(INDEX(Year!$AZ$123:$AZ$174,AB61),"")</f>
        <v>Paycheck 1</v>
      </c>
      <c r="AE61" s="363">
        <f ca="1">IFERROR(INDEX(Year!$BA$123:$BA$174,AB61),"")</f>
        <v>850</v>
      </c>
      <c r="AF61" s="402" t="str">
        <f ca="1">IFERROR(INDEX(Year!$AY$123:$AY$174,AB61),"")</f>
        <v>Income</v>
      </c>
      <c r="AI61" s="304" t="str">
        <f t="shared" ca="1" si="159"/>
        <v/>
      </c>
      <c r="AJ61" s="305" t="str">
        <f t="shared" ca="1" si="138"/>
        <v/>
      </c>
      <c r="AK61" s="306" t="str">
        <f t="shared" ca="1" si="139"/>
        <v/>
      </c>
      <c r="AL61" s="307" t="str">
        <f t="shared" ca="1" si="140"/>
        <v/>
      </c>
      <c r="AM61" s="304" t="str">
        <f t="shared" ca="1" si="160"/>
        <v/>
      </c>
      <c r="AN61" s="305" t="str">
        <f t="shared" ca="1" si="141"/>
        <v/>
      </c>
      <c r="AO61" s="306" t="str">
        <f t="shared" ca="1" si="142"/>
        <v/>
      </c>
      <c r="AP61" s="307" t="str">
        <f t="shared" ca="1" si="143"/>
        <v/>
      </c>
      <c r="AQ61" s="304" t="str">
        <f t="shared" ca="1" si="161"/>
        <v/>
      </c>
      <c r="AR61" s="305" t="str">
        <f t="shared" ca="1" si="144"/>
        <v/>
      </c>
      <c r="AS61" s="306" t="str">
        <f t="shared" ca="1" si="145"/>
        <v/>
      </c>
      <c r="AT61" s="307" t="str">
        <f t="shared" ca="1" si="146"/>
        <v/>
      </c>
      <c r="AU61" s="304" t="str">
        <f t="shared" ca="1" si="162"/>
        <v/>
      </c>
      <c r="AV61" s="305" t="str">
        <f t="shared" ca="1" si="147"/>
        <v/>
      </c>
      <c r="AW61" s="306" t="str">
        <f t="shared" ca="1" si="148"/>
        <v/>
      </c>
      <c r="AX61" s="307" t="str">
        <f t="shared" ca="1" si="149"/>
        <v/>
      </c>
      <c r="AY61" s="304" t="str">
        <f t="shared" ca="1" si="163"/>
        <v/>
      </c>
      <c r="AZ61" s="305" t="str">
        <f t="shared" ca="1" si="150"/>
        <v/>
      </c>
      <c r="BA61" s="306" t="str">
        <f t="shared" ca="1" si="151"/>
        <v/>
      </c>
      <c r="BB61" s="307" t="str">
        <f t="shared" ca="1" si="152"/>
        <v/>
      </c>
      <c r="BC61" s="304" t="str">
        <f t="shared" ca="1" si="164"/>
        <v/>
      </c>
      <c r="BD61" s="305" t="str">
        <f t="shared" ca="1" si="153"/>
        <v/>
      </c>
      <c r="BE61" s="306" t="str">
        <f t="shared" ca="1" si="154"/>
        <v/>
      </c>
      <c r="BF61" s="307" t="str">
        <f t="shared" ca="1" si="155"/>
        <v/>
      </c>
      <c r="BG61" s="304" t="str">
        <f t="shared" ca="1" si="165"/>
        <v/>
      </c>
      <c r="BH61" s="305" t="str">
        <f t="shared" ca="1" si="156"/>
        <v/>
      </c>
      <c r="BI61" s="306" t="str">
        <f t="shared" ca="1" si="157"/>
        <v/>
      </c>
      <c r="BJ61" s="307" t="str">
        <f t="shared" ca="1" si="158"/>
        <v/>
      </c>
      <c r="BL61" s="412" t="str">
        <f ca="1">IF(OR(BM61="",BM61=0),"",MAX(BL$5:BL60)+1)</f>
        <v/>
      </c>
      <c r="BM61" s="316" t="str">
        <f ca="1">IFERROR(INDEX($AJ$6:$AJ$17, ROWS(BM$4:$BM59)), IFERROR(INDEX($AN$6:$AN$17, ROWS(BM$4:$BM59)-ROWS($AJ$6:$AJ$17)), IFERROR(INDEX($AR$6:$AR$17, ROWS(BM$4:$BM59)-ROWS($AJ$6:$AJ$17)-ROWS($AN$6:$AN$17)),IFERROR(INDEX($AV$6:$AV$17, ROWS(BM$4:$BM59)-ROWS($AJ$6:$AJ$17)-ROWS($AN$6:$AN$17)-ROWS($AR$6:$AR$17)),IFERROR(INDEX($AZ$6:$AZ$17, ROWS(BM$4:$BM59)-ROWS($AJ$6:$AJ$17)-ROWS($AN$6:$AN$17)-ROWS($AR$6:$AR$17)-ROWS($AV$6:$AV$17)),IFERROR(INDEX($BD$6:$BD$17, ROWS(BM$4:$BM59)-ROWS($AJ$6:$AJ$17)-ROWS($AN$6:$AN$17)-ROWS($AR$6:$AR$17)-ROWS($AV$6:$AV$17)-ROWS($AZ$6:$AZ$17)),IFERROR(INDEX($BH$6:$BH$17, ROWS(BM$4:$BM59)-ROWS($AJ$6:$AJ$17)-ROWS($AN$6:$AN$17)-ROWS($AR$6:$AR$17)-ROWS($AV$6:$AV$17)-ROWS($AZ$6:$AZ$17)-ROWS($BD$6:$BD$17)), "")))))))</f>
        <v/>
      </c>
      <c r="BN61" s="316" t="str">
        <f t="shared" ca="1" si="30"/>
        <v/>
      </c>
      <c r="BO61" s="316" t="str">
        <f ca="1">IF(OR(BP61="",BP61=0),"",MAX(BO$5:BO60)+1)</f>
        <v/>
      </c>
      <c r="BP61" s="316" t="str">
        <f ca="1">IFERROR(INDEX($AK$6:$AK$17, ROWS($BP$4:BP59)), IFERROR(INDEX($AO$6:$AO$17, ROWS($BP$4:BP59)-ROWS($AK$6:$AK$17)), IFERROR(INDEX($AS$6:$AS$17, ROWS($BP$4:BP59)-ROWS($AK$6:$AK$17)-ROWS($AO$6:$AO$17)),IFERROR(INDEX($AW$6:$AW$17, ROWS($BP$4:BP59)-ROWS($AK$6:$AK$17)-ROWS($AO$6:$AO$17)-ROWS($AS$6:$AS$17)),IFERROR(INDEX($BA$6:$BA$17, ROWS($BP$4:BP59)-ROWS($AK$6:$AK$17)-ROWS($AO$6:$AO$17)-ROWS($AS$6:$AS$17)-ROWS($AW$6:$AW$17)),IFERROR(INDEX($BE$6:$BE$17, ROWS($BP$4:BP59)-ROWS($AK$6:$AK$17)-ROWS($AO$6:$AO$17)-ROWS($AS$6:$AS$17)-ROWS($AW$6:$AW$17)-ROWS($BA$6:$BA$17)),IFERROR(INDEX($BI$6:$BI$17, ROWS($BP$4:BP59)-ROWS($AK$6:$AK$17)-ROWS($AO$6:$AO$17)-ROWS($AS$6:$AS$17)-ROWS($AW$6:$AW$17)-ROWS($BA$6:$BA$17)-ROWS($BE$6:$BE$17)), "")))))))</f>
        <v/>
      </c>
      <c r="BQ61" s="316" t="str">
        <f t="shared" ca="1" si="31"/>
        <v/>
      </c>
      <c r="BR61" s="413" t="str">
        <f t="shared" ca="1" si="32"/>
        <v/>
      </c>
      <c r="BS61" s="412" t="str">
        <f ca="1">IF(OR(BT61="",BT61=0),"",MAX(BS$5:BS60)+1)</f>
        <v/>
      </c>
      <c r="BT61" s="316" t="str">
        <f ca="1">IFERROR(INDEX($AJ$22:$AJ$33, ROWS($BT$4:BT59)), IFERROR(INDEX($AN$22:$AN$33, ROWS($BT$4:BT59)-ROWS($AJ$22:$AJ$33)), IFERROR(INDEX($AR$22:$AR$33, ROWS($BT$4:BT59)-ROWS($AJ$22:$AJ$33)-ROWS($AN$22:$AN$33)),IFERROR(INDEX($AV$22:$AV$33, ROWS($BT$4:BT59)-ROWS($AJ$22:$AJ$33)-ROWS($AN$22:$AN$33)-ROWS($AR$22:$AR$33)),IFERROR(INDEX($AZ$22:$AZ$33, ROWS($BT$4:BT59)-ROWS($AJ$22:$AJ$33)-ROWS($AN$22:$AN$33)-ROWS($AR$22:$AR$33)-ROWS($AV$22:$AV$33)),IFERROR(INDEX($BD$22:$BD$33, ROWS($BT$4:BT59)-ROWS($AJ$22:$AJ$33)-ROWS($AN$22:$AN$33)-ROWS($AR$22:$AR$33)-ROWS($AV$22:$AV$33)-ROWS($AZ$22:$AZ$33)),IFERROR(INDEX($BH$22:$BH$33, ROWS($BT$4:BT59)-ROWS($AJ$22:$AJ$33)-ROWS($AN$22:$AN$33)-ROWS($AR$22:$AR$33)-ROWS($AV$22:$AV$33)-ROWS($AZ$22:$AZ$33)-ROWS($BD$22:$BD$33)), "")))))))</f>
        <v/>
      </c>
      <c r="BU61" s="316" t="str">
        <f t="shared" ca="1" si="33"/>
        <v/>
      </c>
      <c r="BV61" s="316" t="str">
        <f ca="1">IF(OR(BW61="",BW61=0),"",MAX(BV$5:BV60)+1)</f>
        <v/>
      </c>
      <c r="BW61" s="316" t="str">
        <f ca="1">IFERROR(INDEX($AK$22:$AK$33, ROWS($BW$4:BW59)), IFERROR(INDEX($AO$22:$AO$33, ROWS($BW$4:BW59)-ROWS($AK$22:$AK$33)), IFERROR(INDEX($AS$22:$AS$33, ROWS($BW$4:BW59)-ROWS($AK$22:$AK$33)-ROWS($AO$22:$AO$33)),IFERROR(INDEX($AW$22:$AW$33, ROWS($BW$4:BW59)-ROWS($AK$22:$AK$33)-ROWS($AO$22:$AO$33)-ROWS($AS$22:$AS$33)),IFERROR(INDEX($BA$22:$BA$33, ROWS($BW$4:BW59)-ROWS($AK$22:$AK$33)-ROWS($AO$22:$AO$33)-ROWS($AS$22:$AS$33)-ROWS($AW$22:$AW$33)),IFERROR(INDEX($BE$22:$BE$33, ROWS($BW$4:BW59)-ROWS($AK$22:$AK$33)-ROWS($AO$22:$AO$33)-ROWS($AS$22:$AS$33)-ROWS($AW$22:$AW$33)-ROWS($BA$22:$BA$33)),IFERROR(INDEX($BI$22:$BI$33, ROWS($BW$4:BW59)-ROWS($AK$22:$AK$33)-ROWS($AO$22:$AO$33)-ROWS($AS$22:$AS$33)-ROWS($AW$22:$AW$33)-ROWS($BA$22:$BA$33)-ROWS($BE$22:$BE$33)), "")))))))</f>
        <v/>
      </c>
      <c r="BX61" s="316" t="str">
        <f t="shared" ca="1" si="34"/>
        <v/>
      </c>
      <c r="BY61" s="413" t="str">
        <f t="shared" ca="1" si="35"/>
        <v/>
      </c>
      <c r="BZ61" s="412" t="str">
        <f ca="1">IF(OR(CA61="",CA61=0),"",MAX(BZ$5:BZ60)+1)</f>
        <v/>
      </c>
      <c r="CA61" s="316" t="str">
        <f ca="1">IFERROR(INDEX($AJ$38:$AJ$49, ROWS($CA$4:CA59)), IFERROR(INDEX($AN$38:$AN$49, ROWS($CA$4:CA59)-ROWS($AJ$38:$AJ$49)), IFERROR(INDEX($AR$38:$AR$49, ROWS($CA$4:CA59)-ROWS($AJ$38:$AJ$49)-ROWS($AN$38:$AN$49)),IFERROR(INDEX($AV$38:$AV$49, ROWS($CA$4:CA59)-ROWS($AJ$38:$AJ$49)-ROWS($AN$38:$AN$49)-ROWS($AR$38:$AR$49)),IFERROR(INDEX($AZ$38:$AZ$49, ROWS($CA$4:CA59)-ROWS($AJ$38:$AJ$49)-ROWS($AN$38:$AN$49)-ROWS($AR$38:$AR$49)-ROWS($AV$38:$AV$49)),IFERROR(INDEX($BD$38:$BD$49, ROWS($CA$4:CA59)-ROWS($AJ$38:$AJ$49)-ROWS($AN$38:$AN$49)-ROWS($AR$38:$AR$49)-ROWS($AV$38:$AV$49)-ROWS($AZ$38:$AZ$49)),IFERROR(INDEX($BH$38:$BH$49, ROWS($CA$4:CA59)-ROWS($AJ$38:$AJ$49)-ROWS($AN$38:$AN$49)-ROWS($AR$38:$AR$49)-ROWS($AV$38:$AV$49)-ROWS($AZ$38:$AZ$49)-ROWS($BD$38:$BD$49)), "")))))))</f>
        <v/>
      </c>
      <c r="CB61" s="316" t="str">
        <f t="shared" ca="1" si="36"/>
        <v/>
      </c>
      <c r="CC61" s="316" t="str">
        <f ca="1">IF(OR(CD61="",CD61=0),"",MAX(CC$5:CC60)+1)</f>
        <v/>
      </c>
      <c r="CD61" s="316" t="str">
        <f ca="1">IFERROR(INDEX($AK$38:$AK$49, ROWS($CD$4:CD59)), IFERROR(INDEX($AO$38:$AO$49, ROWS($CD$4:CD59)-ROWS($AK$38:$AK$49)), IFERROR(INDEX($AS$38:$AS$49, ROWS($CD$4:CD59)-ROWS($AK$38:$AK$49)-ROWS($AO$38:$AO$49)),IFERROR(INDEX($AW$38:$AW$49, ROWS($CD$4:CD59)-ROWS($AK$38:$AK$49)-ROWS($AO$38:$AO$49)-ROWS($AS$38:$AS$49)),IFERROR(INDEX($BA$38:$BA$49, ROWS($CD$4:CD59)-ROWS($AK$38:$AK$49)-ROWS($AO$38:$AO$49)-ROWS($AS$38:$AS$49)-ROWS($AW$38:$AW$49)),IFERROR(INDEX($BE$38:$BE$49, ROWS($CD$4:CD59)-ROWS($AK$38:$AK$49)-ROWS($AO$38:$AO$49)-ROWS($AS$38:$AS$49)-ROWS($AW$38:$AW$49)-ROWS($BA$38:$BA$49)),IFERROR(INDEX($BI$38:$BI$49, ROWS($CD$4:CD59)-ROWS($AK$38:$AK$49)-ROWS($AO$38:$AO$49)-ROWS($AS$38:$AS$49)-ROWS($AW$38:$AW$49)-ROWS($BA$38:$BA$49)-ROWS($BE$38:$BE$49)), "")))))))</f>
        <v/>
      </c>
      <c r="CE61" s="316" t="str">
        <f t="shared" ca="1" si="37"/>
        <v/>
      </c>
      <c r="CF61" s="413" t="str">
        <f t="shared" ca="1" si="38"/>
        <v/>
      </c>
      <c r="CG61" s="412" t="str">
        <f ca="1">IF(OR(CH61="",CH61=0),"",MAX(CG$5:CG60)+1)</f>
        <v/>
      </c>
      <c r="CH61" s="316" t="str">
        <f ca="1">IFERROR(INDEX($AJ$54:$AJ$65, ROWS($CH$4:CH59)), IFERROR(INDEX($AN$54:$AN$65, ROWS($CH$4:CH59)-ROWS($AJ$54:$AJ$65)), IFERROR(INDEX($AR$54:$AR$65, ROWS($CH$4:CH59)-ROWS($AJ$54:$AJ$65)-ROWS($AN$54:$AN$65)),IFERROR(INDEX($AV$54:$AV$65, ROWS($CH$4:CH59)-ROWS($AJ$54:$AJ$65)-ROWS($AN$54:$AN$65)-ROWS($AR$54:$AR$65)),IFERROR(INDEX($AZ$54:$AZ$65, ROWS($CH$4:CH59)-ROWS($AJ$54:$AJ$65)-ROWS($AN$54:$AN$65)-ROWS($AR$54:$AR$65)-ROWS($AV$54:$AV$65)),IFERROR(INDEX($BD$54:$BD$65, ROWS($CH$4:CH59)-ROWS($AJ$54:$AJ$65)-ROWS($AN$54:$AN$65)-ROWS($AR$54:$AR$65)-ROWS($AV$54:$AV$65)-ROWS($AZ$54:$AZ$65)),IFERROR(INDEX($BH$54:$BH$65, ROWS($CH$4:CH59)-ROWS($AJ$54:$AJ$65)-ROWS($AN$54:$AN$65)-ROWS($AR$54:$AR$65)-ROWS($AV$54:$AV$65)-ROWS($AZ$54:$AZ$65)-ROWS($BD$54:$BD$65)), "")))))))</f>
        <v/>
      </c>
      <c r="CI61" s="316" t="str">
        <f t="shared" ca="1" si="39"/>
        <v/>
      </c>
      <c r="CJ61" s="316" t="str">
        <f ca="1">IF(OR(CK61="",CK61=0),"",MAX(CJ$5:CJ60)+1)</f>
        <v/>
      </c>
      <c r="CK61" s="316" t="str">
        <f ca="1">IFERROR(INDEX($AK$54:$AK$65, ROWS($CK$4:CK59)), IFERROR(INDEX($AO$54:$AO$65, ROWS($CK$4:CK59)-ROWS($AK$54:$AK$65)), IFERROR(INDEX($AS$54:$AS$65, ROWS($CK$4:CK59)-ROWS($AK$54:$AK$65)-ROWS($AO$54:$AO$65)),IFERROR(INDEX($AW$54:$AW$65, ROWS($CK$4:CK59)-ROWS($AK$54:$AK$65)-ROWS($AO$54:$AO$65)-ROWS($AS$54:$AS$65)),IFERROR(INDEX($BA$54:$BA$65, ROWS($CK$4:CK59)-ROWS($AK$54:$AK$65)-ROWS($AO$54:$AO$65)-ROWS($AS$54:$AS$65)-ROWS($AW$54:$AW$65)),IFERROR(INDEX($BE$54:$BE$65, ROWS($CK$4:CK59)-ROWS($AK$54:$AK$65)-ROWS($AO$54:$AO$65)-ROWS($AS$54:$AS$65)-ROWS($AW$54:$AW$65)-ROWS($BA$54:$BA$65)),IFERROR(INDEX($BI$54:$BI$65, ROWS($CK$4:CK59)-ROWS($AK$54:$AK$65)-ROWS($AO$54:$AO$65)-ROWS($AS$54:$AS$65)-ROWS($AW$54:$AW$65)-ROWS($BA$54:$BA$65)-ROWS($BE$54:$BE$65)), "")))))))</f>
        <v/>
      </c>
      <c r="CL61" s="316" t="str">
        <f t="shared" ca="1" si="40"/>
        <v/>
      </c>
      <c r="CM61" s="413" t="str">
        <f t="shared" ca="1" si="41"/>
        <v/>
      </c>
      <c r="CN61" s="412" t="str">
        <f>IF(OR(CO61="",CO61=0),"",MAX(CN$5:CN60)+1)</f>
        <v/>
      </c>
      <c r="CO61" s="316">
        <f>IFERROR(INDEX($AJ$70:$AJ$81, ROWS($CO$4:CO59)), IFERROR(INDEX($AN$70:$AN$81, ROWS($CO$4:CO59)-ROWS($AJ$70:$AJ$81)), IFERROR(INDEX($AR$70:$AR$81, ROWS($CO$4:CO59)-ROWS($AJ$70:$AJ$81)-ROWS($AN$70:$AN$81)),IFERROR(INDEX($AV$70:$AV$81, ROWS($CO$4:CO59)-ROWS($AJ$70:$AJ$81)-ROWS($AN$70:$AN$81)-ROWS($AR$70:$AR$81)),IFERROR(INDEX($AZ$70:$AZ$81, ROWS($CO$4:CO59)-ROWS($AJ$70:$AJ$81)-ROWS($AN$70:$AN$81)-ROWS($AR$70:$AR$81)-ROWS($AV$70:$AV$81)),IFERROR(INDEX($BD$70:$BD$81, ROWS($CO$4:CO59)-ROWS($AJ$70:$AJ$81)-ROWS($AN$70:$AN$81)-ROWS($AR$70:$AR$81)-ROWS($AV$70:$AV$81)-ROWS($AZ$70:$AZ$81)),IFERROR(INDEX($BH$70:$BH$81, ROWS($CO$4:CO59)-ROWS($AJ$70:$AJ$81)-ROWS($AN$70:$AN$81)-ROWS($AR$70:$AR$81)-ROWS($AV$70:$AV$81)-ROWS($AZ$70:$AZ$81)-ROWS($BD$70:$BD$81)), "")))))))</f>
        <v>0</v>
      </c>
      <c r="CP61" s="316" t="str">
        <f t="shared" ca="1" si="42"/>
        <v/>
      </c>
      <c r="CQ61" s="316" t="str">
        <f>IF(OR(CR61="",CR61=0),"",MAX(CQ$5:CQ60)+1)</f>
        <v/>
      </c>
      <c r="CR61" s="316">
        <f>IFERROR(INDEX($AK$70:$AK$81, ROWS($CR$4:CR59)), IFERROR(INDEX($AO$70:$AO$81, ROWS($CR$4:CR59)-ROWS($AK$70:$AK$81)), IFERROR(INDEX($AS$70:$AS$81, ROWS($CR$4:CR59)-ROWS($AK$70:$AK$81)-ROWS($AO$70:$AO$81)),IFERROR(INDEX($AW$70:$AW$81, ROWS($CR$4:CR59)-ROWS($AK$70:$AK$81)-ROWS($AO$70:$AO$81)-ROWS($AS$70:$AS$81)),IFERROR(INDEX($BA$70:$BA$81, ROWS($CR$4:CR59)-ROWS($AK$70:$AK$81)-ROWS($AO$70:$AO$81)-ROWS($AS$70:$AS$81)-ROWS($AW$70:$AW$81)),IFERROR(INDEX($BE$70:$BE$81, ROWS($CR$4:CR59)-ROWS($AK$70:$AK$81)-ROWS($AO$70:$AO$81)-ROWS($AS$70:$AS$81)-ROWS($AW$70:$AW$81)-ROWS($BA$70:$BA$81)),IFERROR(INDEX($BI$70:$BI$81, ROWS($CR$4:CR59)-ROWS($AK$70:$AK$81)-ROWS($AO$70:$AO$81)-ROWS($AS$70:$AS$81)-ROWS($AW$70:$AW$81)-ROWS($BA$70:$BA$81)-ROWS($BE$70:$BE$81)), "")))))))</f>
        <v>0</v>
      </c>
      <c r="CS61" s="316" t="str">
        <f t="shared" ca="1" si="43"/>
        <v/>
      </c>
      <c r="CT61" s="413" t="str">
        <f t="shared" ca="1" si="44"/>
        <v/>
      </c>
      <c r="CU61" s="412" t="str">
        <f>IF(OR(CV61="",CV61=0),"",MAX(CU$5:CU60)+1)</f>
        <v/>
      </c>
      <c r="CV61" s="316" t="str">
        <f>IFERROR(INDEX($AJ$86:$AJ$97, ROWS($CV$4:CV59)), IFERROR(INDEX($AN$86:$AN$97, ROWS($CV$4:CV59)-ROWS($AJ$86:$AJ$97)), ""))</f>
        <v/>
      </c>
      <c r="CW61" s="316" t="str">
        <f t="shared" si="45"/>
        <v/>
      </c>
      <c r="CX61" s="316" t="str">
        <f>IF(OR(CY61="",CY61=0),"",MAX(CX$5:CX60)+1)</f>
        <v/>
      </c>
      <c r="CY61" s="316" t="str">
        <f>IFERROR(INDEX($AK$86:$AK$97, ROWS($CY$4:CY59)), IFERROR(INDEX($AO$86:$AO$97, ROWS($CY$4:CY59)-ROWS($AK$86:$AK$97)), ""))</f>
        <v/>
      </c>
      <c r="CZ61" s="316" t="str">
        <f t="shared" si="46"/>
        <v/>
      </c>
      <c r="DA61" s="413" t="str">
        <f t="shared" si="47"/>
        <v/>
      </c>
      <c r="DC61" s="438" t="str">
        <f ca="1">IF(OR(DD61="",DD61=0),"",MAX(DC$45:DC60)+1)</f>
        <v/>
      </c>
      <c r="DD61" s="434" t="str">
        <f t="shared" ca="1" si="130"/>
        <v/>
      </c>
      <c r="DE61" s="413" t="str">
        <f t="shared" ca="1" si="131"/>
        <v/>
      </c>
      <c r="DF61" s="431" t="str">
        <f ca="1">IF(OR(DG61="",DG61=0),"",MAX(DF$45:DF60)+1)</f>
        <v/>
      </c>
      <c r="DG61" s="412" t="str">
        <f t="shared" ca="1" si="132"/>
        <v/>
      </c>
      <c r="DH61" s="413" t="str">
        <f t="shared" ca="1" si="133"/>
        <v/>
      </c>
      <c r="DI61" s="412" t="str">
        <f t="shared" ca="1" si="134"/>
        <v/>
      </c>
      <c r="DJ61" s="413" t="str">
        <f t="shared" ca="1" si="135"/>
        <v/>
      </c>
      <c r="DK61" s="412" t="str">
        <f t="shared" ca="1" si="136"/>
        <v/>
      </c>
      <c r="DL61" s="413" t="str">
        <f t="shared" ca="1" si="137"/>
        <v/>
      </c>
      <c r="DN61" s="278"/>
      <c r="DO61" s="278"/>
      <c r="DP61" s="278"/>
      <c r="DQ61" s="278"/>
      <c r="DR61" s="278"/>
      <c r="DS61" s="278"/>
    </row>
    <row r="62" spans="16:123" x14ac:dyDescent="0.3">
      <c r="P62" s="1177"/>
      <c r="Q62" s="1178"/>
      <c r="R62" s="453"/>
      <c r="S62" s="402"/>
      <c r="U62" s="1177"/>
      <c r="V62" s="1178"/>
      <c r="W62" s="453"/>
      <c r="X62" s="402"/>
      <c r="AB62" s="395">
        <f ca="1">IFERROR(MATCH($AB$59,OFFSET(Year!$AY$123:$AY$174,AB61,,1000),0)+AB61,"")</f>
        <v>2</v>
      </c>
      <c r="AC62" s="340">
        <f ca="1">IFERROR(INDEX(Year!$BB$123:$BB$174,AB62),"")</f>
        <v>27</v>
      </c>
      <c r="AD62" s="348" t="str">
        <f ca="1">IFERROR(INDEX(Year!$AZ$123:$AZ$174,AB62),"")</f>
        <v>Paycheck 1</v>
      </c>
      <c r="AE62" s="363">
        <f ca="1">IFERROR(INDEX(Year!$BA$123:$BA$174,AB62),"")</f>
        <v>850</v>
      </c>
      <c r="AF62" s="402" t="str">
        <f ca="1">IFERROR(INDEX(Year!$AY$123:$AY$174,AB62),"")</f>
        <v>Income</v>
      </c>
      <c r="AI62" s="304" t="str">
        <f t="shared" ca="1" si="159"/>
        <v/>
      </c>
      <c r="AJ62" s="305" t="str">
        <f t="shared" ca="1" si="138"/>
        <v/>
      </c>
      <c r="AK62" s="306" t="str">
        <f t="shared" ca="1" si="139"/>
        <v/>
      </c>
      <c r="AL62" s="307" t="str">
        <f t="shared" ca="1" si="140"/>
        <v/>
      </c>
      <c r="AM62" s="304" t="str">
        <f t="shared" ca="1" si="160"/>
        <v/>
      </c>
      <c r="AN62" s="305" t="str">
        <f t="shared" ca="1" si="141"/>
        <v/>
      </c>
      <c r="AO62" s="306" t="str">
        <f t="shared" ca="1" si="142"/>
        <v/>
      </c>
      <c r="AP62" s="307" t="str">
        <f t="shared" ca="1" si="143"/>
        <v/>
      </c>
      <c r="AQ62" s="304" t="str">
        <f t="shared" ca="1" si="161"/>
        <v/>
      </c>
      <c r="AR62" s="305" t="str">
        <f t="shared" ca="1" si="144"/>
        <v/>
      </c>
      <c r="AS62" s="306" t="str">
        <f t="shared" ca="1" si="145"/>
        <v/>
      </c>
      <c r="AT62" s="307" t="str">
        <f t="shared" ca="1" si="146"/>
        <v/>
      </c>
      <c r="AU62" s="304" t="str">
        <f t="shared" ca="1" si="162"/>
        <v/>
      </c>
      <c r="AV62" s="305" t="str">
        <f t="shared" ca="1" si="147"/>
        <v/>
      </c>
      <c r="AW62" s="306" t="str">
        <f t="shared" ca="1" si="148"/>
        <v/>
      </c>
      <c r="AX62" s="307" t="str">
        <f t="shared" ca="1" si="149"/>
        <v/>
      </c>
      <c r="AY62" s="304" t="str">
        <f t="shared" ca="1" si="163"/>
        <v/>
      </c>
      <c r="AZ62" s="305" t="str">
        <f t="shared" ca="1" si="150"/>
        <v/>
      </c>
      <c r="BA62" s="306" t="str">
        <f t="shared" ca="1" si="151"/>
        <v/>
      </c>
      <c r="BB62" s="307" t="str">
        <f t="shared" ca="1" si="152"/>
        <v/>
      </c>
      <c r="BC62" s="304" t="str">
        <f t="shared" ca="1" si="164"/>
        <v/>
      </c>
      <c r="BD62" s="305" t="str">
        <f t="shared" ca="1" si="153"/>
        <v/>
      </c>
      <c r="BE62" s="306" t="str">
        <f t="shared" ca="1" si="154"/>
        <v/>
      </c>
      <c r="BF62" s="307" t="str">
        <f t="shared" ca="1" si="155"/>
        <v/>
      </c>
      <c r="BG62" s="304" t="str">
        <f t="shared" ca="1" si="165"/>
        <v/>
      </c>
      <c r="BH62" s="305" t="str">
        <f t="shared" ca="1" si="156"/>
        <v/>
      </c>
      <c r="BI62" s="306" t="str">
        <f t="shared" ca="1" si="157"/>
        <v/>
      </c>
      <c r="BJ62" s="307" t="str">
        <f t="shared" ca="1" si="158"/>
        <v/>
      </c>
      <c r="BL62" s="412" t="str">
        <f ca="1">IF(OR(BM62="",BM62=0),"",MAX(BL$5:BL61)+1)</f>
        <v/>
      </c>
      <c r="BM62" s="316" t="str">
        <f ca="1">IFERROR(INDEX($AJ$6:$AJ$17, ROWS(BM$4:$BM60)), IFERROR(INDEX($AN$6:$AN$17, ROWS(BM$4:$BM60)-ROWS($AJ$6:$AJ$17)), IFERROR(INDEX($AR$6:$AR$17, ROWS(BM$4:$BM60)-ROWS($AJ$6:$AJ$17)-ROWS($AN$6:$AN$17)),IFERROR(INDEX($AV$6:$AV$17, ROWS(BM$4:$BM60)-ROWS($AJ$6:$AJ$17)-ROWS($AN$6:$AN$17)-ROWS($AR$6:$AR$17)),IFERROR(INDEX($AZ$6:$AZ$17, ROWS(BM$4:$BM60)-ROWS($AJ$6:$AJ$17)-ROWS($AN$6:$AN$17)-ROWS($AR$6:$AR$17)-ROWS($AV$6:$AV$17)),IFERROR(INDEX($BD$6:$BD$17, ROWS(BM$4:$BM60)-ROWS($AJ$6:$AJ$17)-ROWS($AN$6:$AN$17)-ROWS($AR$6:$AR$17)-ROWS($AV$6:$AV$17)-ROWS($AZ$6:$AZ$17)),IFERROR(INDEX($BH$6:$BH$17, ROWS(BM$4:$BM60)-ROWS($AJ$6:$AJ$17)-ROWS($AN$6:$AN$17)-ROWS($AR$6:$AR$17)-ROWS($AV$6:$AV$17)-ROWS($AZ$6:$AZ$17)-ROWS($BD$6:$BD$17)), "")))))))</f>
        <v/>
      </c>
      <c r="BN62" s="316" t="str">
        <f t="shared" ca="1" si="30"/>
        <v/>
      </c>
      <c r="BO62" s="316" t="str">
        <f ca="1">IF(OR(BP62="",BP62=0),"",MAX(BO$5:BO61)+1)</f>
        <v/>
      </c>
      <c r="BP62" s="316" t="str">
        <f ca="1">IFERROR(INDEX($AK$6:$AK$17, ROWS($BP$4:BP60)), IFERROR(INDEX($AO$6:$AO$17, ROWS($BP$4:BP60)-ROWS($AK$6:$AK$17)), IFERROR(INDEX($AS$6:$AS$17, ROWS($BP$4:BP60)-ROWS($AK$6:$AK$17)-ROWS($AO$6:$AO$17)),IFERROR(INDEX($AW$6:$AW$17, ROWS($BP$4:BP60)-ROWS($AK$6:$AK$17)-ROWS($AO$6:$AO$17)-ROWS($AS$6:$AS$17)),IFERROR(INDEX($BA$6:$BA$17, ROWS($BP$4:BP60)-ROWS($AK$6:$AK$17)-ROWS($AO$6:$AO$17)-ROWS($AS$6:$AS$17)-ROWS($AW$6:$AW$17)),IFERROR(INDEX($BE$6:$BE$17, ROWS($BP$4:BP60)-ROWS($AK$6:$AK$17)-ROWS($AO$6:$AO$17)-ROWS($AS$6:$AS$17)-ROWS($AW$6:$AW$17)-ROWS($BA$6:$BA$17)),IFERROR(INDEX($BI$6:$BI$17, ROWS($BP$4:BP60)-ROWS($AK$6:$AK$17)-ROWS($AO$6:$AO$17)-ROWS($AS$6:$AS$17)-ROWS($AW$6:$AW$17)-ROWS($BA$6:$BA$17)-ROWS($BE$6:$BE$17)), "")))))))</f>
        <v/>
      </c>
      <c r="BQ62" s="316" t="str">
        <f t="shared" ca="1" si="31"/>
        <v/>
      </c>
      <c r="BR62" s="413" t="str">
        <f t="shared" ca="1" si="32"/>
        <v/>
      </c>
      <c r="BS62" s="412" t="str">
        <f ca="1">IF(OR(BT62="",BT62=0),"",MAX(BS$5:BS61)+1)</f>
        <v/>
      </c>
      <c r="BT62" s="316" t="str">
        <f ca="1">IFERROR(INDEX($AJ$22:$AJ$33, ROWS($BT$4:BT60)), IFERROR(INDEX($AN$22:$AN$33, ROWS($BT$4:BT60)-ROWS($AJ$22:$AJ$33)), IFERROR(INDEX($AR$22:$AR$33, ROWS($BT$4:BT60)-ROWS($AJ$22:$AJ$33)-ROWS($AN$22:$AN$33)),IFERROR(INDEX($AV$22:$AV$33, ROWS($BT$4:BT60)-ROWS($AJ$22:$AJ$33)-ROWS($AN$22:$AN$33)-ROWS($AR$22:$AR$33)),IFERROR(INDEX($AZ$22:$AZ$33, ROWS($BT$4:BT60)-ROWS($AJ$22:$AJ$33)-ROWS($AN$22:$AN$33)-ROWS($AR$22:$AR$33)-ROWS($AV$22:$AV$33)),IFERROR(INDEX($BD$22:$BD$33, ROWS($BT$4:BT60)-ROWS($AJ$22:$AJ$33)-ROWS($AN$22:$AN$33)-ROWS($AR$22:$AR$33)-ROWS($AV$22:$AV$33)-ROWS($AZ$22:$AZ$33)),IFERROR(INDEX($BH$22:$BH$33, ROWS($BT$4:BT60)-ROWS($AJ$22:$AJ$33)-ROWS($AN$22:$AN$33)-ROWS($AR$22:$AR$33)-ROWS($AV$22:$AV$33)-ROWS($AZ$22:$AZ$33)-ROWS($BD$22:$BD$33)), "")))))))</f>
        <v/>
      </c>
      <c r="BU62" s="316" t="str">
        <f t="shared" ca="1" si="33"/>
        <v/>
      </c>
      <c r="BV62" s="316" t="str">
        <f ca="1">IF(OR(BW62="",BW62=0),"",MAX(BV$5:BV61)+1)</f>
        <v/>
      </c>
      <c r="BW62" s="316" t="str">
        <f ca="1">IFERROR(INDEX($AK$22:$AK$33, ROWS($BW$4:BW60)), IFERROR(INDEX($AO$22:$AO$33, ROWS($BW$4:BW60)-ROWS($AK$22:$AK$33)), IFERROR(INDEX($AS$22:$AS$33, ROWS($BW$4:BW60)-ROWS($AK$22:$AK$33)-ROWS($AO$22:$AO$33)),IFERROR(INDEX($AW$22:$AW$33, ROWS($BW$4:BW60)-ROWS($AK$22:$AK$33)-ROWS($AO$22:$AO$33)-ROWS($AS$22:$AS$33)),IFERROR(INDEX($BA$22:$BA$33, ROWS($BW$4:BW60)-ROWS($AK$22:$AK$33)-ROWS($AO$22:$AO$33)-ROWS($AS$22:$AS$33)-ROWS($AW$22:$AW$33)),IFERROR(INDEX($BE$22:$BE$33, ROWS($BW$4:BW60)-ROWS($AK$22:$AK$33)-ROWS($AO$22:$AO$33)-ROWS($AS$22:$AS$33)-ROWS($AW$22:$AW$33)-ROWS($BA$22:$BA$33)),IFERROR(INDEX($BI$22:$BI$33, ROWS($BW$4:BW60)-ROWS($AK$22:$AK$33)-ROWS($AO$22:$AO$33)-ROWS($AS$22:$AS$33)-ROWS($AW$22:$AW$33)-ROWS($BA$22:$BA$33)-ROWS($BE$22:$BE$33)), "")))))))</f>
        <v/>
      </c>
      <c r="BX62" s="316" t="str">
        <f t="shared" ca="1" si="34"/>
        <v/>
      </c>
      <c r="BY62" s="413" t="str">
        <f t="shared" ca="1" si="35"/>
        <v/>
      </c>
      <c r="BZ62" s="412" t="str">
        <f ca="1">IF(OR(CA62="",CA62=0),"",MAX(BZ$5:BZ61)+1)</f>
        <v/>
      </c>
      <c r="CA62" s="316" t="str">
        <f ca="1">IFERROR(INDEX($AJ$38:$AJ$49, ROWS($CA$4:CA60)), IFERROR(INDEX($AN$38:$AN$49, ROWS($CA$4:CA60)-ROWS($AJ$38:$AJ$49)), IFERROR(INDEX($AR$38:$AR$49, ROWS($CA$4:CA60)-ROWS($AJ$38:$AJ$49)-ROWS($AN$38:$AN$49)),IFERROR(INDEX($AV$38:$AV$49, ROWS($CA$4:CA60)-ROWS($AJ$38:$AJ$49)-ROWS($AN$38:$AN$49)-ROWS($AR$38:$AR$49)),IFERROR(INDEX($AZ$38:$AZ$49, ROWS($CA$4:CA60)-ROWS($AJ$38:$AJ$49)-ROWS($AN$38:$AN$49)-ROWS($AR$38:$AR$49)-ROWS($AV$38:$AV$49)),IFERROR(INDEX($BD$38:$BD$49, ROWS($CA$4:CA60)-ROWS($AJ$38:$AJ$49)-ROWS($AN$38:$AN$49)-ROWS($AR$38:$AR$49)-ROWS($AV$38:$AV$49)-ROWS($AZ$38:$AZ$49)),IFERROR(INDEX($BH$38:$BH$49, ROWS($CA$4:CA60)-ROWS($AJ$38:$AJ$49)-ROWS($AN$38:$AN$49)-ROWS($AR$38:$AR$49)-ROWS($AV$38:$AV$49)-ROWS($AZ$38:$AZ$49)-ROWS($BD$38:$BD$49)), "")))))))</f>
        <v/>
      </c>
      <c r="CB62" s="316" t="str">
        <f t="shared" ca="1" si="36"/>
        <v/>
      </c>
      <c r="CC62" s="316" t="str">
        <f ca="1">IF(OR(CD62="",CD62=0),"",MAX(CC$5:CC61)+1)</f>
        <v/>
      </c>
      <c r="CD62" s="316" t="str">
        <f ca="1">IFERROR(INDEX($AK$38:$AK$49, ROWS($CD$4:CD60)), IFERROR(INDEX($AO$38:$AO$49, ROWS($CD$4:CD60)-ROWS($AK$38:$AK$49)), IFERROR(INDEX($AS$38:$AS$49, ROWS($CD$4:CD60)-ROWS($AK$38:$AK$49)-ROWS($AO$38:$AO$49)),IFERROR(INDEX($AW$38:$AW$49, ROWS($CD$4:CD60)-ROWS($AK$38:$AK$49)-ROWS($AO$38:$AO$49)-ROWS($AS$38:$AS$49)),IFERROR(INDEX($BA$38:$BA$49, ROWS($CD$4:CD60)-ROWS($AK$38:$AK$49)-ROWS($AO$38:$AO$49)-ROWS($AS$38:$AS$49)-ROWS($AW$38:$AW$49)),IFERROR(INDEX($BE$38:$BE$49, ROWS($CD$4:CD60)-ROWS($AK$38:$AK$49)-ROWS($AO$38:$AO$49)-ROWS($AS$38:$AS$49)-ROWS($AW$38:$AW$49)-ROWS($BA$38:$BA$49)),IFERROR(INDEX($BI$38:$BI$49, ROWS($CD$4:CD60)-ROWS($AK$38:$AK$49)-ROWS($AO$38:$AO$49)-ROWS($AS$38:$AS$49)-ROWS($AW$38:$AW$49)-ROWS($BA$38:$BA$49)-ROWS($BE$38:$BE$49)), "")))))))</f>
        <v/>
      </c>
      <c r="CE62" s="316" t="str">
        <f t="shared" ca="1" si="37"/>
        <v/>
      </c>
      <c r="CF62" s="413" t="str">
        <f t="shared" ca="1" si="38"/>
        <v/>
      </c>
      <c r="CG62" s="412" t="str">
        <f ca="1">IF(OR(CH62="",CH62=0),"",MAX(CG$5:CG61)+1)</f>
        <v/>
      </c>
      <c r="CH62" s="316" t="str">
        <f ca="1">IFERROR(INDEX($AJ$54:$AJ$65, ROWS($CH$4:CH60)), IFERROR(INDEX($AN$54:$AN$65, ROWS($CH$4:CH60)-ROWS($AJ$54:$AJ$65)), IFERROR(INDEX($AR$54:$AR$65, ROWS($CH$4:CH60)-ROWS($AJ$54:$AJ$65)-ROWS($AN$54:$AN$65)),IFERROR(INDEX($AV$54:$AV$65, ROWS($CH$4:CH60)-ROWS($AJ$54:$AJ$65)-ROWS($AN$54:$AN$65)-ROWS($AR$54:$AR$65)),IFERROR(INDEX($AZ$54:$AZ$65, ROWS($CH$4:CH60)-ROWS($AJ$54:$AJ$65)-ROWS($AN$54:$AN$65)-ROWS($AR$54:$AR$65)-ROWS($AV$54:$AV$65)),IFERROR(INDEX($BD$54:$BD$65, ROWS($CH$4:CH60)-ROWS($AJ$54:$AJ$65)-ROWS($AN$54:$AN$65)-ROWS($AR$54:$AR$65)-ROWS($AV$54:$AV$65)-ROWS($AZ$54:$AZ$65)),IFERROR(INDEX($BH$54:$BH$65, ROWS($CH$4:CH60)-ROWS($AJ$54:$AJ$65)-ROWS($AN$54:$AN$65)-ROWS($AR$54:$AR$65)-ROWS($AV$54:$AV$65)-ROWS($AZ$54:$AZ$65)-ROWS($BD$54:$BD$65)), "")))))))</f>
        <v/>
      </c>
      <c r="CI62" s="316" t="str">
        <f t="shared" ca="1" si="39"/>
        <v/>
      </c>
      <c r="CJ62" s="316" t="str">
        <f ca="1">IF(OR(CK62="",CK62=0),"",MAX(CJ$5:CJ61)+1)</f>
        <v/>
      </c>
      <c r="CK62" s="316" t="str">
        <f ca="1">IFERROR(INDEX($AK$54:$AK$65, ROWS($CK$4:CK60)), IFERROR(INDEX($AO$54:$AO$65, ROWS($CK$4:CK60)-ROWS($AK$54:$AK$65)), IFERROR(INDEX($AS$54:$AS$65, ROWS($CK$4:CK60)-ROWS($AK$54:$AK$65)-ROWS($AO$54:$AO$65)),IFERROR(INDEX($AW$54:$AW$65, ROWS($CK$4:CK60)-ROWS($AK$54:$AK$65)-ROWS($AO$54:$AO$65)-ROWS($AS$54:$AS$65)),IFERROR(INDEX($BA$54:$BA$65, ROWS($CK$4:CK60)-ROWS($AK$54:$AK$65)-ROWS($AO$54:$AO$65)-ROWS($AS$54:$AS$65)-ROWS($AW$54:$AW$65)),IFERROR(INDEX($BE$54:$BE$65, ROWS($CK$4:CK60)-ROWS($AK$54:$AK$65)-ROWS($AO$54:$AO$65)-ROWS($AS$54:$AS$65)-ROWS($AW$54:$AW$65)-ROWS($BA$54:$BA$65)),IFERROR(INDEX($BI$54:$BI$65, ROWS($CK$4:CK60)-ROWS($AK$54:$AK$65)-ROWS($AO$54:$AO$65)-ROWS($AS$54:$AS$65)-ROWS($AW$54:$AW$65)-ROWS($BA$54:$BA$65)-ROWS($BE$54:$BE$65)), "")))))))</f>
        <v/>
      </c>
      <c r="CL62" s="316" t="str">
        <f t="shared" ca="1" si="40"/>
        <v/>
      </c>
      <c r="CM62" s="413" t="str">
        <f t="shared" ca="1" si="41"/>
        <v/>
      </c>
      <c r="CN62" s="412" t="str">
        <f>IF(OR(CO62="",CO62=0),"",MAX(CN$5:CN61)+1)</f>
        <v/>
      </c>
      <c r="CO62" s="316">
        <f>IFERROR(INDEX($AJ$70:$AJ$81, ROWS($CO$4:CO60)), IFERROR(INDEX($AN$70:$AN$81, ROWS($CO$4:CO60)-ROWS($AJ$70:$AJ$81)), IFERROR(INDEX($AR$70:$AR$81, ROWS($CO$4:CO60)-ROWS($AJ$70:$AJ$81)-ROWS($AN$70:$AN$81)),IFERROR(INDEX($AV$70:$AV$81, ROWS($CO$4:CO60)-ROWS($AJ$70:$AJ$81)-ROWS($AN$70:$AN$81)-ROWS($AR$70:$AR$81)),IFERROR(INDEX($AZ$70:$AZ$81, ROWS($CO$4:CO60)-ROWS($AJ$70:$AJ$81)-ROWS($AN$70:$AN$81)-ROWS($AR$70:$AR$81)-ROWS($AV$70:$AV$81)),IFERROR(INDEX($BD$70:$BD$81, ROWS($CO$4:CO60)-ROWS($AJ$70:$AJ$81)-ROWS($AN$70:$AN$81)-ROWS($AR$70:$AR$81)-ROWS($AV$70:$AV$81)-ROWS($AZ$70:$AZ$81)),IFERROR(INDEX($BH$70:$BH$81, ROWS($CO$4:CO60)-ROWS($AJ$70:$AJ$81)-ROWS($AN$70:$AN$81)-ROWS($AR$70:$AR$81)-ROWS($AV$70:$AV$81)-ROWS($AZ$70:$AZ$81)-ROWS($BD$70:$BD$81)), "")))))))</f>
        <v>0</v>
      </c>
      <c r="CP62" s="316" t="str">
        <f t="shared" ca="1" si="42"/>
        <v/>
      </c>
      <c r="CQ62" s="316" t="str">
        <f>IF(OR(CR62="",CR62=0),"",MAX(CQ$5:CQ61)+1)</f>
        <v/>
      </c>
      <c r="CR62" s="316">
        <f>IFERROR(INDEX($AK$70:$AK$81, ROWS($CR$4:CR60)), IFERROR(INDEX($AO$70:$AO$81, ROWS($CR$4:CR60)-ROWS($AK$70:$AK$81)), IFERROR(INDEX($AS$70:$AS$81, ROWS($CR$4:CR60)-ROWS($AK$70:$AK$81)-ROWS($AO$70:$AO$81)),IFERROR(INDEX($AW$70:$AW$81, ROWS($CR$4:CR60)-ROWS($AK$70:$AK$81)-ROWS($AO$70:$AO$81)-ROWS($AS$70:$AS$81)),IFERROR(INDEX($BA$70:$BA$81, ROWS($CR$4:CR60)-ROWS($AK$70:$AK$81)-ROWS($AO$70:$AO$81)-ROWS($AS$70:$AS$81)-ROWS($AW$70:$AW$81)),IFERROR(INDEX($BE$70:$BE$81, ROWS($CR$4:CR60)-ROWS($AK$70:$AK$81)-ROWS($AO$70:$AO$81)-ROWS($AS$70:$AS$81)-ROWS($AW$70:$AW$81)-ROWS($BA$70:$BA$81)),IFERROR(INDEX($BI$70:$BI$81, ROWS($CR$4:CR60)-ROWS($AK$70:$AK$81)-ROWS($AO$70:$AO$81)-ROWS($AS$70:$AS$81)-ROWS($AW$70:$AW$81)-ROWS($BA$70:$BA$81)-ROWS($BE$70:$BE$81)), "")))))))</f>
        <v>0</v>
      </c>
      <c r="CS62" s="316" t="str">
        <f t="shared" ca="1" si="43"/>
        <v/>
      </c>
      <c r="CT62" s="413" t="str">
        <f t="shared" ca="1" si="44"/>
        <v/>
      </c>
      <c r="CU62" s="412" t="str">
        <f>IF(OR(CV62="",CV62=0),"",MAX(CU$5:CU61)+1)</f>
        <v/>
      </c>
      <c r="CV62" s="316" t="str">
        <f>IFERROR(INDEX($AJ$86:$AJ$97, ROWS($CV$4:CV60)), IFERROR(INDEX($AN$86:$AN$97, ROWS($CV$4:CV60)-ROWS($AJ$86:$AJ$97)), ""))</f>
        <v/>
      </c>
      <c r="CW62" s="316" t="str">
        <f t="shared" si="45"/>
        <v/>
      </c>
      <c r="CX62" s="316" t="str">
        <f>IF(OR(CY62="",CY62=0),"",MAX(CX$5:CX61)+1)</f>
        <v/>
      </c>
      <c r="CY62" s="316" t="str">
        <f>IFERROR(INDEX($AK$86:$AK$97, ROWS($CY$4:CY60)), IFERROR(INDEX($AO$86:$AO$97, ROWS($CY$4:CY60)-ROWS($AK$86:$AK$97)), ""))</f>
        <v/>
      </c>
      <c r="CZ62" s="316" t="str">
        <f t="shared" si="46"/>
        <v/>
      </c>
      <c r="DA62" s="413" t="str">
        <f t="shared" si="47"/>
        <v/>
      </c>
      <c r="DC62" s="438" t="str">
        <f ca="1">IF(OR(DD62="",DD62=0),"",MAX(DC$45:DC61)+1)</f>
        <v/>
      </c>
      <c r="DD62" s="434" t="str">
        <f t="shared" ca="1" si="130"/>
        <v/>
      </c>
      <c r="DE62" s="413" t="str">
        <f t="shared" ca="1" si="131"/>
        <v/>
      </c>
      <c r="DF62" s="431" t="str">
        <f ca="1">IF(OR(DG62="",DG62=0),"",MAX(DF$45:DF61)+1)</f>
        <v/>
      </c>
      <c r="DG62" s="412" t="str">
        <f t="shared" ca="1" si="132"/>
        <v/>
      </c>
      <c r="DH62" s="413" t="str">
        <f t="shared" ca="1" si="133"/>
        <v/>
      </c>
      <c r="DI62" s="412" t="str">
        <f t="shared" ca="1" si="134"/>
        <v/>
      </c>
      <c r="DJ62" s="413" t="str">
        <f t="shared" ca="1" si="135"/>
        <v/>
      </c>
      <c r="DK62" s="412" t="str">
        <f t="shared" ca="1" si="136"/>
        <v/>
      </c>
      <c r="DL62" s="413" t="str">
        <f t="shared" ca="1" si="137"/>
        <v/>
      </c>
    </row>
    <row r="63" spans="16:123" ht="15.75" thickBot="1" x14ac:dyDescent="0.35">
      <c r="P63" s="1177"/>
      <c r="Q63" s="1178"/>
      <c r="R63" s="453"/>
      <c r="S63" s="402"/>
      <c r="U63" s="1177"/>
      <c r="V63" s="1178"/>
      <c r="W63" s="453"/>
      <c r="X63" s="402"/>
      <c r="AB63" s="395">
        <f ca="1">IFERROR(MATCH($AB$59,OFFSET(Year!$AY$123:$AY$174,AB62,,1000),0)+AB62,"")</f>
        <v>3</v>
      </c>
      <c r="AC63" s="340">
        <f ca="1">IFERROR(INDEX(Year!$BB$123:$BB$174,AB63),"")</f>
        <v>2</v>
      </c>
      <c r="AD63" s="348" t="str">
        <f ca="1">IFERROR(INDEX(Year!$AZ$123:$AZ$174,AB63),"")</f>
        <v>Paycheck 2</v>
      </c>
      <c r="AE63" s="363">
        <f ca="1">IFERROR(INDEX(Year!$BA$123:$BA$174,AB63),"")</f>
        <v>400</v>
      </c>
      <c r="AF63" s="402" t="str">
        <f ca="1">IFERROR(INDEX(Year!$AY$123:$AY$174,AB63),"")</f>
        <v>Income</v>
      </c>
      <c r="AI63" s="302" t="str">
        <f t="shared" ca="1" si="159"/>
        <v/>
      </c>
      <c r="AJ63" s="293" t="str">
        <f t="shared" ca="1" si="138"/>
        <v/>
      </c>
      <c r="AK63" s="293" t="str">
        <f t="shared" ca="1" si="139"/>
        <v/>
      </c>
      <c r="AL63" s="303" t="str">
        <f t="shared" ca="1" si="140"/>
        <v/>
      </c>
      <c r="AM63" s="302" t="str">
        <f t="shared" ca="1" si="160"/>
        <v/>
      </c>
      <c r="AN63" s="293" t="str">
        <f t="shared" ca="1" si="141"/>
        <v/>
      </c>
      <c r="AO63" s="293" t="str">
        <f t="shared" ca="1" si="142"/>
        <v/>
      </c>
      <c r="AP63" s="303" t="str">
        <f t="shared" ca="1" si="143"/>
        <v/>
      </c>
      <c r="AQ63" s="302" t="str">
        <f t="shared" ca="1" si="161"/>
        <v/>
      </c>
      <c r="AR63" s="293" t="str">
        <f t="shared" ca="1" si="144"/>
        <v/>
      </c>
      <c r="AS63" s="293" t="str">
        <f t="shared" ca="1" si="145"/>
        <v/>
      </c>
      <c r="AT63" s="303" t="str">
        <f t="shared" ca="1" si="146"/>
        <v/>
      </c>
      <c r="AU63" s="302" t="str">
        <f t="shared" ca="1" si="162"/>
        <v/>
      </c>
      <c r="AV63" s="293" t="str">
        <f t="shared" ca="1" si="147"/>
        <v/>
      </c>
      <c r="AW63" s="293" t="str">
        <f t="shared" ca="1" si="148"/>
        <v/>
      </c>
      <c r="AX63" s="303" t="str">
        <f t="shared" ca="1" si="149"/>
        <v/>
      </c>
      <c r="AY63" s="302" t="str">
        <f t="shared" ca="1" si="163"/>
        <v/>
      </c>
      <c r="AZ63" s="293" t="str">
        <f t="shared" ca="1" si="150"/>
        <v/>
      </c>
      <c r="BA63" s="293" t="str">
        <f t="shared" ca="1" si="151"/>
        <v/>
      </c>
      <c r="BB63" s="303" t="str">
        <f t="shared" ca="1" si="152"/>
        <v/>
      </c>
      <c r="BC63" s="302" t="str">
        <f t="shared" ca="1" si="164"/>
        <v/>
      </c>
      <c r="BD63" s="293" t="str">
        <f t="shared" ca="1" si="153"/>
        <v/>
      </c>
      <c r="BE63" s="293" t="str">
        <f t="shared" ca="1" si="154"/>
        <v/>
      </c>
      <c r="BF63" s="303" t="str">
        <f t="shared" ca="1" si="155"/>
        <v/>
      </c>
      <c r="BG63" s="302" t="str">
        <f t="shared" ca="1" si="165"/>
        <v/>
      </c>
      <c r="BH63" s="293" t="str">
        <f t="shared" ca="1" si="156"/>
        <v/>
      </c>
      <c r="BI63" s="293" t="str">
        <f t="shared" ca="1" si="157"/>
        <v/>
      </c>
      <c r="BJ63" s="303" t="str">
        <f t="shared" ca="1" si="158"/>
        <v/>
      </c>
      <c r="BL63" s="412" t="str">
        <f ca="1">IF(OR(BM63="",BM63=0),"",MAX(BL$5:BL62)+1)</f>
        <v/>
      </c>
      <c r="BM63" s="316" t="str">
        <f ca="1">IFERROR(INDEX($AJ$6:$AJ$17, ROWS(BM$4:$BM61)), IFERROR(INDEX($AN$6:$AN$17, ROWS(BM$4:$BM61)-ROWS($AJ$6:$AJ$17)), IFERROR(INDEX($AR$6:$AR$17, ROWS(BM$4:$BM61)-ROWS($AJ$6:$AJ$17)-ROWS($AN$6:$AN$17)),IFERROR(INDEX($AV$6:$AV$17, ROWS(BM$4:$BM61)-ROWS($AJ$6:$AJ$17)-ROWS($AN$6:$AN$17)-ROWS($AR$6:$AR$17)),IFERROR(INDEX($AZ$6:$AZ$17, ROWS(BM$4:$BM61)-ROWS($AJ$6:$AJ$17)-ROWS($AN$6:$AN$17)-ROWS($AR$6:$AR$17)-ROWS($AV$6:$AV$17)),IFERROR(INDEX($BD$6:$BD$17, ROWS(BM$4:$BM61)-ROWS($AJ$6:$AJ$17)-ROWS($AN$6:$AN$17)-ROWS($AR$6:$AR$17)-ROWS($AV$6:$AV$17)-ROWS($AZ$6:$AZ$17)),IFERROR(INDEX($BH$6:$BH$17, ROWS(BM$4:$BM61)-ROWS($AJ$6:$AJ$17)-ROWS($AN$6:$AN$17)-ROWS($AR$6:$AR$17)-ROWS($AV$6:$AV$17)-ROWS($AZ$6:$AZ$17)-ROWS($BD$6:$BD$17)), "")))))))</f>
        <v/>
      </c>
      <c r="BN63" s="316" t="str">
        <f t="shared" ca="1" si="30"/>
        <v/>
      </c>
      <c r="BO63" s="316" t="str">
        <f ca="1">IF(OR(BP63="",BP63=0),"",MAX(BO$5:BO62)+1)</f>
        <v/>
      </c>
      <c r="BP63" s="316" t="str">
        <f ca="1">IFERROR(INDEX($AK$6:$AK$17, ROWS($BP$4:BP61)), IFERROR(INDEX($AO$6:$AO$17, ROWS($BP$4:BP61)-ROWS($AK$6:$AK$17)), IFERROR(INDEX($AS$6:$AS$17, ROWS($BP$4:BP61)-ROWS($AK$6:$AK$17)-ROWS($AO$6:$AO$17)),IFERROR(INDEX($AW$6:$AW$17, ROWS($BP$4:BP61)-ROWS($AK$6:$AK$17)-ROWS($AO$6:$AO$17)-ROWS($AS$6:$AS$17)),IFERROR(INDEX($BA$6:$BA$17, ROWS($BP$4:BP61)-ROWS($AK$6:$AK$17)-ROWS($AO$6:$AO$17)-ROWS($AS$6:$AS$17)-ROWS($AW$6:$AW$17)),IFERROR(INDEX($BE$6:$BE$17, ROWS($BP$4:BP61)-ROWS($AK$6:$AK$17)-ROWS($AO$6:$AO$17)-ROWS($AS$6:$AS$17)-ROWS($AW$6:$AW$17)-ROWS($BA$6:$BA$17)),IFERROR(INDEX($BI$6:$BI$17, ROWS($BP$4:BP61)-ROWS($AK$6:$AK$17)-ROWS($AO$6:$AO$17)-ROWS($AS$6:$AS$17)-ROWS($AW$6:$AW$17)-ROWS($BA$6:$BA$17)-ROWS($BE$6:$BE$17)), "")))))))</f>
        <v/>
      </c>
      <c r="BQ63" s="316" t="str">
        <f t="shared" ca="1" si="31"/>
        <v/>
      </c>
      <c r="BR63" s="413" t="str">
        <f t="shared" ca="1" si="32"/>
        <v/>
      </c>
      <c r="BS63" s="412" t="str">
        <f ca="1">IF(OR(BT63="",BT63=0),"",MAX(BS$5:BS62)+1)</f>
        <v/>
      </c>
      <c r="BT63" s="316" t="str">
        <f ca="1">IFERROR(INDEX($AJ$22:$AJ$33, ROWS($BT$4:BT61)), IFERROR(INDEX($AN$22:$AN$33, ROWS($BT$4:BT61)-ROWS($AJ$22:$AJ$33)), IFERROR(INDEX($AR$22:$AR$33, ROWS($BT$4:BT61)-ROWS($AJ$22:$AJ$33)-ROWS($AN$22:$AN$33)),IFERROR(INDEX($AV$22:$AV$33, ROWS($BT$4:BT61)-ROWS($AJ$22:$AJ$33)-ROWS($AN$22:$AN$33)-ROWS($AR$22:$AR$33)),IFERROR(INDEX($AZ$22:$AZ$33, ROWS($BT$4:BT61)-ROWS($AJ$22:$AJ$33)-ROWS($AN$22:$AN$33)-ROWS($AR$22:$AR$33)-ROWS($AV$22:$AV$33)),IFERROR(INDEX($BD$22:$BD$33, ROWS($BT$4:BT61)-ROWS($AJ$22:$AJ$33)-ROWS($AN$22:$AN$33)-ROWS($AR$22:$AR$33)-ROWS($AV$22:$AV$33)-ROWS($AZ$22:$AZ$33)),IFERROR(INDEX($BH$22:$BH$33, ROWS($BT$4:BT61)-ROWS($AJ$22:$AJ$33)-ROWS($AN$22:$AN$33)-ROWS($AR$22:$AR$33)-ROWS($AV$22:$AV$33)-ROWS($AZ$22:$AZ$33)-ROWS($BD$22:$BD$33)), "")))))))</f>
        <v/>
      </c>
      <c r="BU63" s="316" t="str">
        <f t="shared" ca="1" si="33"/>
        <v/>
      </c>
      <c r="BV63" s="316" t="str">
        <f ca="1">IF(OR(BW63="",BW63=0),"",MAX(BV$5:BV62)+1)</f>
        <v/>
      </c>
      <c r="BW63" s="316" t="str">
        <f ca="1">IFERROR(INDEX($AK$22:$AK$33, ROWS($BW$4:BW61)), IFERROR(INDEX($AO$22:$AO$33, ROWS($BW$4:BW61)-ROWS($AK$22:$AK$33)), IFERROR(INDEX($AS$22:$AS$33, ROWS($BW$4:BW61)-ROWS($AK$22:$AK$33)-ROWS($AO$22:$AO$33)),IFERROR(INDEX($AW$22:$AW$33, ROWS($BW$4:BW61)-ROWS($AK$22:$AK$33)-ROWS($AO$22:$AO$33)-ROWS($AS$22:$AS$33)),IFERROR(INDEX($BA$22:$BA$33, ROWS($BW$4:BW61)-ROWS($AK$22:$AK$33)-ROWS($AO$22:$AO$33)-ROWS($AS$22:$AS$33)-ROWS($AW$22:$AW$33)),IFERROR(INDEX($BE$22:$BE$33, ROWS($BW$4:BW61)-ROWS($AK$22:$AK$33)-ROWS($AO$22:$AO$33)-ROWS($AS$22:$AS$33)-ROWS($AW$22:$AW$33)-ROWS($BA$22:$BA$33)),IFERROR(INDEX($BI$22:$BI$33, ROWS($BW$4:BW61)-ROWS($AK$22:$AK$33)-ROWS($AO$22:$AO$33)-ROWS($AS$22:$AS$33)-ROWS($AW$22:$AW$33)-ROWS($BA$22:$BA$33)-ROWS($BE$22:$BE$33)), "")))))))</f>
        <v/>
      </c>
      <c r="BX63" s="316" t="str">
        <f t="shared" ca="1" si="34"/>
        <v/>
      </c>
      <c r="BY63" s="413" t="str">
        <f t="shared" ca="1" si="35"/>
        <v/>
      </c>
      <c r="BZ63" s="412" t="str">
        <f ca="1">IF(OR(CA63="",CA63=0),"",MAX(BZ$5:BZ62)+1)</f>
        <v/>
      </c>
      <c r="CA63" s="316" t="str">
        <f ca="1">IFERROR(INDEX($AJ$38:$AJ$49, ROWS($CA$4:CA61)), IFERROR(INDEX($AN$38:$AN$49, ROWS($CA$4:CA61)-ROWS($AJ$38:$AJ$49)), IFERROR(INDEX($AR$38:$AR$49, ROWS($CA$4:CA61)-ROWS($AJ$38:$AJ$49)-ROWS($AN$38:$AN$49)),IFERROR(INDEX($AV$38:$AV$49, ROWS($CA$4:CA61)-ROWS($AJ$38:$AJ$49)-ROWS($AN$38:$AN$49)-ROWS($AR$38:$AR$49)),IFERROR(INDEX($AZ$38:$AZ$49, ROWS($CA$4:CA61)-ROWS($AJ$38:$AJ$49)-ROWS($AN$38:$AN$49)-ROWS($AR$38:$AR$49)-ROWS($AV$38:$AV$49)),IFERROR(INDEX($BD$38:$BD$49, ROWS($CA$4:CA61)-ROWS($AJ$38:$AJ$49)-ROWS($AN$38:$AN$49)-ROWS($AR$38:$AR$49)-ROWS($AV$38:$AV$49)-ROWS($AZ$38:$AZ$49)),IFERROR(INDEX($BH$38:$BH$49, ROWS($CA$4:CA61)-ROWS($AJ$38:$AJ$49)-ROWS($AN$38:$AN$49)-ROWS($AR$38:$AR$49)-ROWS($AV$38:$AV$49)-ROWS($AZ$38:$AZ$49)-ROWS($BD$38:$BD$49)), "")))))))</f>
        <v/>
      </c>
      <c r="CB63" s="316" t="str">
        <f t="shared" ca="1" si="36"/>
        <v/>
      </c>
      <c r="CC63" s="316" t="str">
        <f ca="1">IF(OR(CD63="",CD63=0),"",MAX(CC$5:CC62)+1)</f>
        <v/>
      </c>
      <c r="CD63" s="316" t="str">
        <f ca="1">IFERROR(INDEX($AK$38:$AK$49, ROWS($CD$4:CD61)), IFERROR(INDEX($AO$38:$AO$49, ROWS($CD$4:CD61)-ROWS($AK$38:$AK$49)), IFERROR(INDEX($AS$38:$AS$49, ROWS($CD$4:CD61)-ROWS($AK$38:$AK$49)-ROWS($AO$38:$AO$49)),IFERROR(INDEX($AW$38:$AW$49, ROWS($CD$4:CD61)-ROWS($AK$38:$AK$49)-ROWS($AO$38:$AO$49)-ROWS($AS$38:$AS$49)),IFERROR(INDEX($BA$38:$BA$49, ROWS($CD$4:CD61)-ROWS($AK$38:$AK$49)-ROWS($AO$38:$AO$49)-ROWS($AS$38:$AS$49)-ROWS($AW$38:$AW$49)),IFERROR(INDEX($BE$38:$BE$49, ROWS($CD$4:CD61)-ROWS($AK$38:$AK$49)-ROWS($AO$38:$AO$49)-ROWS($AS$38:$AS$49)-ROWS($AW$38:$AW$49)-ROWS($BA$38:$BA$49)),IFERROR(INDEX($BI$38:$BI$49, ROWS($CD$4:CD61)-ROWS($AK$38:$AK$49)-ROWS($AO$38:$AO$49)-ROWS($AS$38:$AS$49)-ROWS($AW$38:$AW$49)-ROWS($BA$38:$BA$49)-ROWS($BE$38:$BE$49)), "")))))))</f>
        <v/>
      </c>
      <c r="CE63" s="316" t="str">
        <f t="shared" ca="1" si="37"/>
        <v/>
      </c>
      <c r="CF63" s="413" t="str">
        <f t="shared" ca="1" si="38"/>
        <v/>
      </c>
      <c r="CG63" s="412" t="str">
        <f ca="1">IF(OR(CH63="",CH63=0),"",MAX(CG$5:CG62)+1)</f>
        <v/>
      </c>
      <c r="CH63" s="316" t="str">
        <f ca="1">IFERROR(INDEX($AJ$54:$AJ$65, ROWS($CH$4:CH61)), IFERROR(INDEX($AN$54:$AN$65, ROWS($CH$4:CH61)-ROWS($AJ$54:$AJ$65)), IFERROR(INDEX($AR$54:$AR$65, ROWS($CH$4:CH61)-ROWS($AJ$54:$AJ$65)-ROWS($AN$54:$AN$65)),IFERROR(INDEX($AV$54:$AV$65, ROWS($CH$4:CH61)-ROWS($AJ$54:$AJ$65)-ROWS($AN$54:$AN$65)-ROWS($AR$54:$AR$65)),IFERROR(INDEX($AZ$54:$AZ$65, ROWS($CH$4:CH61)-ROWS($AJ$54:$AJ$65)-ROWS($AN$54:$AN$65)-ROWS($AR$54:$AR$65)-ROWS($AV$54:$AV$65)),IFERROR(INDEX($BD$54:$BD$65, ROWS($CH$4:CH61)-ROWS($AJ$54:$AJ$65)-ROWS($AN$54:$AN$65)-ROWS($AR$54:$AR$65)-ROWS($AV$54:$AV$65)-ROWS($AZ$54:$AZ$65)),IFERROR(INDEX($BH$54:$BH$65, ROWS($CH$4:CH61)-ROWS($AJ$54:$AJ$65)-ROWS($AN$54:$AN$65)-ROWS($AR$54:$AR$65)-ROWS($AV$54:$AV$65)-ROWS($AZ$54:$AZ$65)-ROWS($BD$54:$BD$65)), "")))))))</f>
        <v/>
      </c>
      <c r="CI63" s="316" t="str">
        <f t="shared" ca="1" si="39"/>
        <v/>
      </c>
      <c r="CJ63" s="316" t="str">
        <f ca="1">IF(OR(CK63="",CK63=0),"",MAX(CJ$5:CJ62)+1)</f>
        <v/>
      </c>
      <c r="CK63" s="316" t="str">
        <f ca="1">IFERROR(INDEX($AK$54:$AK$65, ROWS($CK$4:CK61)), IFERROR(INDEX($AO$54:$AO$65, ROWS($CK$4:CK61)-ROWS($AK$54:$AK$65)), IFERROR(INDEX($AS$54:$AS$65, ROWS($CK$4:CK61)-ROWS($AK$54:$AK$65)-ROWS($AO$54:$AO$65)),IFERROR(INDEX($AW$54:$AW$65, ROWS($CK$4:CK61)-ROWS($AK$54:$AK$65)-ROWS($AO$54:$AO$65)-ROWS($AS$54:$AS$65)),IFERROR(INDEX($BA$54:$BA$65, ROWS($CK$4:CK61)-ROWS($AK$54:$AK$65)-ROWS($AO$54:$AO$65)-ROWS($AS$54:$AS$65)-ROWS($AW$54:$AW$65)),IFERROR(INDEX($BE$54:$BE$65, ROWS($CK$4:CK61)-ROWS($AK$54:$AK$65)-ROWS($AO$54:$AO$65)-ROWS($AS$54:$AS$65)-ROWS($AW$54:$AW$65)-ROWS($BA$54:$BA$65)),IFERROR(INDEX($BI$54:$BI$65, ROWS($CK$4:CK61)-ROWS($AK$54:$AK$65)-ROWS($AO$54:$AO$65)-ROWS($AS$54:$AS$65)-ROWS($AW$54:$AW$65)-ROWS($BA$54:$BA$65)-ROWS($BE$54:$BE$65)), "")))))))</f>
        <v/>
      </c>
      <c r="CL63" s="316" t="str">
        <f t="shared" ca="1" si="40"/>
        <v/>
      </c>
      <c r="CM63" s="413" t="str">
        <f t="shared" ca="1" si="41"/>
        <v/>
      </c>
      <c r="CN63" s="412" t="str">
        <f>IF(OR(CO63="",CO63=0),"",MAX(CN$5:CN62)+1)</f>
        <v/>
      </c>
      <c r="CO63" s="316">
        <f>IFERROR(INDEX($AJ$70:$AJ$81, ROWS($CO$4:CO61)), IFERROR(INDEX($AN$70:$AN$81, ROWS($CO$4:CO61)-ROWS($AJ$70:$AJ$81)), IFERROR(INDEX($AR$70:$AR$81, ROWS($CO$4:CO61)-ROWS($AJ$70:$AJ$81)-ROWS($AN$70:$AN$81)),IFERROR(INDEX($AV$70:$AV$81, ROWS($CO$4:CO61)-ROWS($AJ$70:$AJ$81)-ROWS($AN$70:$AN$81)-ROWS($AR$70:$AR$81)),IFERROR(INDEX($AZ$70:$AZ$81, ROWS($CO$4:CO61)-ROWS($AJ$70:$AJ$81)-ROWS($AN$70:$AN$81)-ROWS($AR$70:$AR$81)-ROWS($AV$70:$AV$81)),IFERROR(INDEX($BD$70:$BD$81, ROWS($CO$4:CO61)-ROWS($AJ$70:$AJ$81)-ROWS($AN$70:$AN$81)-ROWS($AR$70:$AR$81)-ROWS($AV$70:$AV$81)-ROWS($AZ$70:$AZ$81)),IFERROR(INDEX($BH$70:$BH$81, ROWS($CO$4:CO61)-ROWS($AJ$70:$AJ$81)-ROWS($AN$70:$AN$81)-ROWS($AR$70:$AR$81)-ROWS($AV$70:$AV$81)-ROWS($AZ$70:$AZ$81)-ROWS($BD$70:$BD$81)), "")))))))</f>
        <v>0</v>
      </c>
      <c r="CP63" s="316" t="str">
        <f t="shared" ca="1" si="42"/>
        <v/>
      </c>
      <c r="CQ63" s="316" t="str">
        <f>IF(OR(CR63="",CR63=0),"",MAX(CQ$5:CQ62)+1)</f>
        <v/>
      </c>
      <c r="CR63" s="316">
        <f>IFERROR(INDEX($AK$70:$AK$81, ROWS($CR$4:CR61)), IFERROR(INDEX($AO$70:$AO$81, ROWS($CR$4:CR61)-ROWS($AK$70:$AK$81)), IFERROR(INDEX($AS$70:$AS$81, ROWS($CR$4:CR61)-ROWS($AK$70:$AK$81)-ROWS($AO$70:$AO$81)),IFERROR(INDEX($AW$70:$AW$81, ROWS($CR$4:CR61)-ROWS($AK$70:$AK$81)-ROWS($AO$70:$AO$81)-ROWS($AS$70:$AS$81)),IFERROR(INDEX($BA$70:$BA$81, ROWS($CR$4:CR61)-ROWS($AK$70:$AK$81)-ROWS($AO$70:$AO$81)-ROWS($AS$70:$AS$81)-ROWS($AW$70:$AW$81)),IFERROR(INDEX($BE$70:$BE$81, ROWS($CR$4:CR61)-ROWS($AK$70:$AK$81)-ROWS($AO$70:$AO$81)-ROWS($AS$70:$AS$81)-ROWS($AW$70:$AW$81)-ROWS($BA$70:$BA$81)),IFERROR(INDEX($BI$70:$BI$81, ROWS($CR$4:CR61)-ROWS($AK$70:$AK$81)-ROWS($AO$70:$AO$81)-ROWS($AS$70:$AS$81)-ROWS($AW$70:$AW$81)-ROWS($BA$70:$BA$81)-ROWS($BE$70:$BE$81)), "")))))))</f>
        <v>0</v>
      </c>
      <c r="CS63" s="316" t="str">
        <f t="shared" ca="1" si="43"/>
        <v/>
      </c>
      <c r="CT63" s="413" t="str">
        <f t="shared" ca="1" si="44"/>
        <v/>
      </c>
      <c r="CU63" s="412" t="str">
        <f>IF(OR(CV63="",CV63=0),"",MAX(CU$5:CU62)+1)</f>
        <v/>
      </c>
      <c r="CV63" s="316" t="str">
        <f>IFERROR(INDEX($AJ$86:$AJ$97, ROWS($CV$4:CV61)), IFERROR(INDEX($AN$86:$AN$97, ROWS($CV$4:CV61)-ROWS($AJ$86:$AJ$97)), ""))</f>
        <v/>
      </c>
      <c r="CW63" s="316" t="str">
        <f t="shared" si="45"/>
        <v/>
      </c>
      <c r="CX63" s="316" t="str">
        <f>IF(OR(CY63="",CY63=0),"",MAX(CX$5:CX62)+1)</f>
        <v/>
      </c>
      <c r="CY63" s="316" t="str">
        <f>IFERROR(INDEX($AK$86:$AK$97, ROWS($CY$4:CY61)), IFERROR(INDEX($AO$86:$AO$97, ROWS($CY$4:CY61)-ROWS($AK$86:$AK$97)), ""))</f>
        <v/>
      </c>
      <c r="CZ63" s="316" t="str">
        <f t="shared" si="46"/>
        <v/>
      </c>
      <c r="DA63" s="413" t="str">
        <f t="shared" si="47"/>
        <v/>
      </c>
      <c r="DC63" s="439" t="str">
        <f ca="1">IF(OR(DD63="",DD63=0),"",MAX(DC$45:DC62)+1)</f>
        <v/>
      </c>
      <c r="DD63" s="436" t="str">
        <f t="shared" ca="1" si="130"/>
        <v/>
      </c>
      <c r="DE63" s="422" t="str">
        <f t="shared" ca="1" si="131"/>
        <v/>
      </c>
      <c r="DF63" s="433" t="str">
        <f ca="1">IF(OR(DG63="",DG63=0),"",MAX(DF$45:DF62)+1)</f>
        <v/>
      </c>
      <c r="DG63" s="420" t="str">
        <f t="shared" ca="1" si="132"/>
        <v/>
      </c>
      <c r="DH63" s="422" t="str">
        <f t="shared" ca="1" si="133"/>
        <v/>
      </c>
      <c r="DI63" s="420" t="str">
        <f t="shared" ca="1" si="134"/>
        <v/>
      </c>
      <c r="DJ63" s="422" t="str">
        <f t="shared" ca="1" si="135"/>
        <v/>
      </c>
      <c r="DK63" s="420" t="str">
        <f t="shared" ca="1" si="136"/>
        <v/>
      </c>
      <c r="DL63" s="422" t="str">
        <f t="shared" ca="1" si="137"/>
        <v/>
      </c>
    </row>
    <row r="64" spans="16:123" ht="15.75" thickBot="1" x14ac:dyDescent="0.35">
      <c r="P64" s="1177"/>
      <c r="Q64" s="1178"/>
      <c r="R64" s="453"/>
      <c r="S64" s="407"/>
      <c r="U64" s="1177"/>
      <c r="V64" s="1178"/>
      <c r="W64" s="453"/>
      <c r="X64" s="407"/>
      <c r="AB64" s="395">
        <f ca="1">IFERROR(MATCH($AB$59,OFFSET(Year!$AY$123:$AY$174,AB63,,1000),0)+AB63,"")</f>
        <v>4</v>
      </c>
      <c r="AC64" s="340">
        <f ca="1">IFERROR(INDEX(Year!$BB$123:$BB$174,AB64),"")</f>
        <v>9</v>
      </c>
      <c r="AD64" s="348" t="str">
        <f ca="1">IFERROR(INDEX(Year!$AZ$123:$AZ$174,AB64),"")</f>
        <v>Paycheck 2</v>
      </c>
      <c r="AE64" s="363">
        <f ca="1">IFERROR(INDEX(Year!$BA$123:$BA$174,AB64),"")</f>
        <v>400</v>
      </c>
      <c r="AF64" s="402" t="str">
        <f ca="1">IFERROR(INDEX(Year!$AY$123:$AY$174,AB64),"")</f>
        <v>Income</v>
      </c>
      <c r="AI64" s="308" t="str">
        <f t="shared" ca="1" si="159"/>
        <v/>
      </c>
      <c r="AJ64" s="293" t="str">
        <f t="shared" ca="1" si="138"/>
        <v/>
      </c>
      <c r="AK64" s="293" t="str">
        <f t="shared" ca="1" si="139"/>
        <v/>
      </c>
      <c r="AL64" s="303" t="str">
        <f t="shared" ca="1" si="140"/>
        <v/>
      </c>
      <c r="AM64" s="308" t="str">
        <f t="shared" ca="1" si="160"/>
        <v/>
      </c>
      <c r="AN64" s="293" t="str">
        <f t="shared" ca="1" si="141"/>
        <v/>
      </c>
      <c r="AO64" s="293" t="str">
        <f t="shared" ca="1" si="142"/>
        <v/>
      </c>
      <c r="AP64" s="303" t="str">
        <f t="shared" ca="1" si="143"/>
        <v/>
      </c>
      <c r="AQ64" s="308" t="str">
        <f t="shared" ca="1" si="161"/>
        <v/>
      </c>
      <c r="AR64" s="293" t="str">
        <f t="shared" ca="1" si="144"/>
        <v/>
      </c>
      <c r="AS64" s="293" t="str">
        <f t="shared" ca="1" si="145"/>
        <v/>
      </c>
      <c r="AT64" s="303" t="str">
        <f t="shared" ca="1" si="146"/>
        <v/>
      </c>
      <c r="AU64" s="308" t="str">
        <f t="shared" ca="1" si="162"/>
        <v/>
      </c>
      <c r="AV64" s="293" t="str">
        <f t="shared" ca="1" si="147"/>
        <v/>
      </c>
      <c r="AW64" s="293" t="str">
        <f t="shared" ca="1" si="148"/>
        <v/>
      </c>
      <c r="AX64" s="303" t="str">
        <f t="shared" ca="1" si="149"/>
        <v/>
      </c>
      <c r="AY64" s="308" t="str">
        <f t="shared" ca="1" si="163"/>
        <v/>
      </c>
      <c r="AZ64" s="293" t="str">
        <f t="shared" ca="1" si="150"/>
        <v/>
      </c>
      <c r="BA64" s="293" t="str">
        <f t="shared" ca="1" si="151"/>
        <v/>
      </c>
      <c r="BB64" s="303" t="str">
        <f t="shared" ca="1" si="152"/>
        <v/>
      </c>
      <c r="BC64" s="308" t="str">
        <f t="shared" ca="1" si="164"/>
        <v/>
      </c>
      <c r="BD64" s="293" t="str">
        <f t="shared" ca="1" si="153"/>
        <v/>
      </c>
      <c r="BE64" s="293" t="str">
        <f t="shared" ca="1" si="154"/>
        <v/>
      </c>
      <c r="BF64" s="303" t="str">
        <f t="shared" ca="1" si="155"/>
        <v/>
      </c>
      <c r="BG64" s="308" t="str">
        <f t="shared" ca="1" si="165"/>
        <v/>
      </c>
      <c r="BH64" s="293" t="str">
        <f t="shared" ca="1" si="156"/>
        <v/>
      </c>
      <c r="BI64" s="293" t="str">
        <f t="shared" ca="1" si="157"/>
        <v/>
      </c>
      <c r="BJ64" s="303" t="str">
        <f t="shared" ca="1" si="158"/>
        <v/>
      </c>
      <c r="BL64" s="412" t="str">
        <f ca="1">IF(OR(BM64="",BM64=0),"",MAX(BL$5:BL63)+1)</f>
        <v/>
      </c>
      <c r="BM64" s="316" t="str">
        <f ca="1">IFERROR(INDEX($AJ$6:$AJ$17, ROWS(BM$4:$BM62)), IFERROR(INDEX($AN$6:$AN$17, ROWS(BM$4:$BM62)-ROWS($AJ$6:$AJ$17)), IFERROR(INDEX($AR$6:$AR$17, ROWS(BM$4:$BM62)-ROWS($AJ$6:$AJ$17)-ROWS($AN$6:$AN$17)),IFERROR(INDEX($AV$6:$AV$17, ROWS(BM$4:$BM62)-ROWS($AJ$6:$AJ$17)-ROWS($AN$6:$AN$17)-ROWS($AR$6:$AR$17)),IFERROR(INDEX($AZ$6:$AZ$17, ROWS(BM$4:$BM62)-ROWS($AJ$6:$AJ$17)-ROWS($AN$6:$AN$17)-ROWS($AR$6:$AR$17)-ROWS($AV$6:$AV$17)),IFERROR(INDEX($BD$6:$BD$17, ROWS(BM$4:$BM62)-ROWS($AJ$6:$AJ$17)-ROWS($AN$6:$AN$17)-ROWS($AR$6:$AR$17)-ROWS($AV$6:$AV$17)-ROWS($AZ$6:$AZ$17)),IFERROR(INDEX($BH$6:$BH$17, ROWS(BM$4:$BM62)-ROWS($AJ$6:$AJ$17)-ROWS($AN$6:$AN$17)-ROWS($AR$6:$AR$17)-ROWS($AV$6:$AV$17)-ROWS($AZ$6:$AZ$17)-ROWS($BD$6:$BD$17)), "")))))))</f>
        <v/>
      </c>
      <c r="BN64" s="316" t="str">
        <f t="shared" ca="1" si="30"/>
        <v/>
      </c>
      <c r="BO64" s="316" t="str">
        <f ca="1">IF(OR(BP64="",BP64=0),"",MAX(BO$5:BO63)+1)</f>
        <v/>
      </c>
      <c r="BP64" s="316" t="str">
        <f ca="1">IFERROR(INDEX($AK$6:$AK$17, ROWS($BP$4:BP62)), IFERROR(INDEX($AO$6:$AO$17, ROWS($BP$4:BP62)-ROWS($AK$6:$AK$17)), IFERROR(INDEX($AS$6:$AS$17, ROWS($BP$4:BP62)-ROWS($AK$6:$AK$17)-ROWS($AO$6:$AO$17)),IFERROR(INDEX($AW$6:$AW$17, ROWS($BP$4:BP62)-ROWS($AK$6:$AK$17)-ROWS($AO$6:$AO$17)-ROWS($AS$6:$AS$17)),IFERROR(INDEX($BA$6:$BA$17, ROWS($BP$4:BP62)-ROWS($AK$6:$AK$17)-ROWS($AO$6:$AO$17)-ROWS($AS$6:$AS$17)-ROWS($AW$6:$AW$17)),IFERROR(INDEX($BE$6:$BE$17, ROWS($BP$4:BP62)-ROWS($AK$6:$AK$17)-ROWS($AO$6:$AO$17)-ROWS($AS$6:$AS$17)-ROWS($AW$6:$AW$17)-ROWS($BA$6:$BA$17)),IFERROR(INDEX($BI$6:$BI$17, ROWS($BP$4:BP62)-ROWS($AK$6:$AK$17)-ROWS($AO$6:$AO$17)-ROWS($AS$6:$AS$17)-ROWS($AW$6:$AW$17)-ROWS($BA$6:$BA$17)-ROWS($BE$6:$BE$17)), "")))))))</f>
        <v/>
      </c>
      <c r="BQ64" s="316" t="str">
        <f t="shared" ca="1" si="31"/>
        <v/>
      </c>
      <c r="BR64" s="413" t="str">
        <f t="shared" ca="1" si="32"/>
        <v/>
      </c>
      <c r="BS64" s="412" t="str">
        <f ca="1">IF(OR(BT64="",BT64=0),"",MAX(BS$5:BS63)+1)</f>
        <v/>
      </c>
      <c r="BT64" s="316" t="str">
        <f ca="1">IFERROR(INDEX($AJ$22:$AJ$33, ROWS($BT$4:BT62)), IFERROR(INDEX($AN$22:$AN$33, ROWS($BT$4:BT62)-ROWS($AJ$22:$AJ$33)), IFERROR(INDEX($AR$22:$AR$33, ROWS($BT$4:BT62)-ROWS($AJ$22:$AJ$33)-ROWS($AN$22:$AN$33)),IFERROR(INDEX($AV$22:$AV$33, ROWS($BT$4:BT62)-ROWS($AJ$22:$AJ$33)-ROWS($AN$22:$AN$33)-ROWS($AR$22:$AR$33)),IFERROR(INDEX($AZ$22:$AZ$33, ROWS($BT$4:BT62)-ROWS($AJ$22:$AJ$33)-ROWS($AN$22:$AN$33)-ROWS($AR$22:$AR$33)-ROWS($AV$22:$AV$33)),IFERROR(INDEX($BD$22:$BD$33, ROWS($BT$4:BT62)-ROWS($AJ$22:$AJ$33)-ROWS($AN$22:$AN$33)-ROWS($AR$22:$AR$33)-ROWS($AV$22:$AV$33)-ROWS($AZ$22:$AZ$33)),IFERROR(INDEX($BH$22:$BH$33, ROWS($BT$4:BT62)-ROWS($AJ$22:$AJ$33)-ROWS($AN$22:$AN$33)-ROWS($AR$22:$AR$33)-ROWS($AV$22:$AV$33)-ROWS($AZ$22:$AZ$33)-ROWS($BD$22:$BD$33)), "")))))))</f>
        <v/>
      </c>
      <c r="BU64" s="316" t="str">
        <f t="shared" ca="1" si="33"/>
        <v/>
      </c>
      <c r="BV64" s="316" t="str">
        <f ca="1">IF(OR(BW64="",BW64=0),"",MAX(BV$5:BV63)+1)</f>
        <v/>
      </c>
      <c r="BW64" s="316" t="str">
        <f ca="1">IFERROR(INDEX($AK$22:$AK$33, ROWS($BW$4:BW62)), IFERROR(INDEX($AO$22:$AO$33, ROWS($BW$4:BW62)-ROWS($AK$22:$AK$33)), IFERROR(INDEX($AS$22:$AS$33, ROWS($BW$4:BW62)-ROWS($AK$22:$AK$33)-ROWS($AO$22:$AO$33)),IFERROR(INDEX($AW$22:$AW$33, ROWS($BW$4:BW62)-ROWS($AK$22:$AK$33)-ROWS($AO$22:$AO$33)-ROWS($AS$22:$AS$33)),IFERROR(INDEX($BA$22:$BA$33, ROWS($BW$4:BW62)-ROWS($AK$22:$AK$33)-ROWS($AO$22:$AO$33)-ROWS($AS$22:$AS$33)-ROWS($AW$22:$AW$33)),IFERROR(INDEX($BE$22:$BE$33, ROWS($BW$4:BW62)-ROWS($AK$22:$AK$33)-ROWS($AO$22:$AO$33)-ROWS($AS$22:$AS$33)-ROWS($AW$22:$AW$33)-ROWS($BA$22:$BA$33)),IFERROR(INDEX($BI$22:$BI$33, ROWS($BW$4:BW62)-ROWS($AK$22:$AK$33)-ROWS($AO$22:$AO$33)-ROWS($AS$22:$AS$33)-ROWS($AW$22:$AW$33)-ROWS($BA$22:$BA$33)-ROWS($BE$22:$BE$33)), "")))))))</f>
        <v/>
      </c>
      <c r="BX64" s="316" t="str">
        <f t="shared" ca="1" si="34"/>
        <v/>
      </c>
      <c r="BY64" s="413" t="str">
        <f t="shared" ca="1" si="35"/>
        <v/>
      </c>
      <c r="BZ64" s="412" t="str">
        <f ca="1">IF(OR(CA64="",CA64=0),"",MAX(BZ$5:BZ63)+1)</f>
        <v/>
      </c>
      <c r="CA64" s="316" t="str">
        <f ca="1">IFERROR(INDEX($AJ$38:$AJ$49, ROWS($CA$4:CA62)), IFERROR(INDEX($AN$38:$AN$49, ROWS($CA$4:CA62)-ROWS($AJ$38:$AJ$49)), IFERROR(INDEX($AR$38:$AR$49, ROWS($CA$4:CA62)-ROWS($AJ$38:$AJ$49)-ROWS($AN$38:$AN$49)),IFERROR(INDEX($AV$38:$AV$49, ROWS($CA$4:CA62)-ROWS($AJ$38:$AJ$49)-ROWS($AN$38:$AN$49)-ROWS($AR$38:$AR$49)),IFERROR(INDEX($AZ$38:$AZ$49, ROWS($CA$4:CA62)-ROWS($AJ$38:$AJ$49)-ROWS($AN$38:$AN$49)-ROWS($AR$38:$AR$49)-ROWS($AV$38:$AV$49)),IFERROR(INDEX($BD$38:$BD$49, ROWS($CA$4:CA62)-ROWS($AJ$38:$AJ$49)-ROWS($AN$38:$AN$49)-ROWS($AR$38:$AR$49)-ROWS($AV$38:$AV$49)-ROWS($AZ$38:$AZ$49)),IFERROR(INDEX($BH$38:$BH$49, ROWS($CA$4:CA62)-ROWS($AJ$38:$AJ$49)-ROWS($AN$38:$AN$49)-ROWS($AR$38:$AR$49)-ROWS($AV$38:$AV$49)-ROWS($AZ$38:$AZ$49)-ROWS($BD$38:$BD$49)), "")))))))</f>
        <v/>
      </c>
      <c r="CB64" s="316" t="str">
        <f t="shared" ca="1" si="36"/>
        <v/>
      </c>
      <c r="CC64" s="316" t="str">
        <f ca="1">IF(OR(CD64="",CD64=0),"",MAX(CC$5:CC63)+1)</f>
        <v/>
      </c>
      <c r="CD64" s="316" t="str">
        <f ca="1">IFERROR(INDEX($AK$38:$AK$49, ROWS($CD$4:CD62)), IFERROR(INDEX($AO$38:$AO$49, ROWS($CD$4:CD62)-ROWS($AK$38:$AK$49)), IFERROR(INDEX($AS$38:$AS$49, ROWS($CD$4:CD62)-ROWS($AK$38:$AK$49)-ROWS($AO$38:$AO$49)),IFERROR(INDEX($AW$38:$AW$49, ROWS($CD$4:CD62)-ROWS($AK$38:$AK$49)-ROWS($AO$38:$AO$49)-ROWS($AS$38:$AS$49)),IFERROR(INDEX($BA$38:$BA$49, ROWS($CD$4:CD62)-ROWS($AK$38:$AK$49)-ROWS($AO$38:$AO$49)-ROWS($AS$38:$AS$49)-ROWS($AW$38:$AW$49)),IFERROR(INDEX($BE$38:$BE$49, ROWS($CD$4:CD62)-ROWS($AK$38:$AK$49)-ROWS($AO$38:$AO$49)-ROWS($AS$38:$AS$49)-ROWS($AW$38:$AW$49)-ROWS($BA$38:$BA$49)),IFERROR(INDEX($BI$38:$BI$49, ROWS($CD$4:CD62)-ROWS($AK$38:$AK$49)-ROWS($AO$38:$AO$49)-ROWS($AS$38:$AS$49)-ROWS($AW$38:$AW$49)-ROWS($BA$38:$BA$49)-ROWS($BE$38:$BE$49)), "")))))))</f>
        <v/>
      </c>
      <c r="CE64" s="316" t="str">
        <f t="shared" ca="1" si="37"/>
        <v/>
      </c>
      <c r="CF64" s="413" t="str">
        <f t="shared" ca="1" si="38"/>
        <v/>
      </c>
      <c r="CG64" s="412" t="str">
        <f ca="1">IF(OR(CH64="",CH64=0),"",MAX(CG$5:CG63)+1)</f>
        <v/>
      </c>
      <c r="CH64" s="316" t="str">
        <f ca="1">IFERROR(INDEX($AJ$54:$AJ$65, ROWS($CH$4:CH62)), IFERROR(INDEX($AN$54:$AN$65, ROWS($CH$4:CH62)-ROWS($AJ$54:$AJ$65)), IFERROR(INDEX($AR$54:$AR$65, ROWS($CH$4:CH62)-ROWS($AJ$54:$AJ$65)-ROWS($AN$54:$AN$65)),IFERROR(INDEX($AV$54:$AV$65, ROWS($CH$4:CH62)-ROWS($AJ$54:$AJ$65)-ROWS($AN$54:$AN$65)-ROWS($AR$54:$AR$65)),IFERROR(INDEX($AZ$54:$AZ$65, ROWS($CH$4:CH62)-ROWS($AJ$54:$AJ$65)-ROWS($AN$54:$AN$65)-ROWS($AR$54:$AR$65)-ROWS($AV$54:$AV$65)),IFERROR(INDEX($BD$54:$BD$65, ROWS($CH$4:CH62)-ROWS($AJ$54:$AJ$65)-ROWS($AN$54:$AN$65)-ROWS($AR$54:$AR$65)-ROWS($AV$54:$AV$65)-ROWS($AZ$54:$AZ$65)),IFERROR(INDEX($BH$54:$BH$65, ROWS($CH$4:CH62)-ROWS($AJ$54:$AJ$65)-ROWS($AN$54:$AN$65)-ROWS($AR$54:$AR$65)-ROWS($AV$54:$AV$65)-ROWS($AZ$54:$AZ$65)-ROWS($BD$54:$BD$65)), "")))))))</f>
        <v/>
      </c>
      <c r="CI64" s="316" t="str">
        <f t="shared" ca="1" si="39"/>
        <v/>
      </c>
      <c r="CJ64" s="316" t="str">
        <f ca="1">IF(OR(CK64="",CK64=0),"",MAX(CJ$5:CJ63)+1)</f>
        <v/>
      </c>
      <c r="CK64" s="316" t="str">
        <f ca="1">IFERROR(INDEX($AK$54:$AK$65, ROWS($CK$4:CK62)), IFERROR(INDEX($AO$54:$AO$65, ROWS($CK$4:CK62)-ROWS($AK$54:$AK$65)), IFERROR(INDEX($AS$54:$AS$65, ROWS($CK$4:CK62)-ROWS($AK$54:$AK$65)-ROWS($AO$54:$AO$65)),IFERROR(INDEX($AW$54:$AW$65, ROWS($CK$4:CK62)-ROWS($AK$54:$AK$65)-ROWS($AO$54:$AO$65)-ROWS($AS$54:$AS$65)),IFERROR(INDEX($BA$54:$BA$65, ROWS($CK$4:CK62)-ROWS($AK$54:$AK$65)-ROWS($AO$54:$AO$65)-ROWS($AS$54:$AS$65)-ROWS($AW$54:$AW$65)),IFERROR(INDEX($BE$54:$BE$65, ROWS($CK$4:CK62)-ROWS($AK$54:$AK$65)-ROWS($AO$54:$AO$65)-ROWS($AS$54:$AS$65)-ROWS($AW$54:$AW$65)-ROWS($BA$54:$BA$65)),IFERROR(INDEX($BI$54:$BI$65, ROWS($CK$4:CK62)-ROWS($AK$54:$AK$65)-ROWS($AO$54:$AO$65)-ROWS($AS$54:$AS$65)-ROWS($AW$54:$AW$65)-ROWS($BA$54:$BA$65)-ROWS($BE$54:$BE$65)), "")))))))</f>
        <v/>
      </c>
      <c r="CL64" s="316" t="str">
        <f t="shared" ca="1" si="40"/>
        <v/>
      </c>
      <c r="CM64" s="413" t="str">
        <f t="shared" ca="1" si="41"/>
        <v/>
      </c>
      <c r="CN64" s="412" t="str">
        <f>IF(OR(CO64="",CO64=0),"",MAX(CN$5:CN63)+1)</f>
        <v/>
      </c>
      <c r="CO64" s="316">
        <f>IFERROR(INDEX($AJ$70:$AJ$81, ROWS($CO$4:CO62)), IFERROR(INDEX($AN$70:$AN$81, ROWS($CO$4:CO62)-ROWS($AJ$70:$AJ$81)), IFERROR(INDEX($AR$70:$AR$81, ROWS($CO$4:CO62)-ROWS($AJ$70:$AJ$81)-ROWS($AN$70:$AN$81)),IFERROR(INDEX($AV$70:$AV$81, ROWS($CO$4:CO62)-ROWS($AJ$70:$AJ$81)-ROWS($AN$70:$AN$81)-ROWS($AR$70:$AR$81)),IFERROR(INDEX($AZ$70:$AZ$81, ROWS($CO$4:CO62)-ROWS($AJ$70:$AJ$81)-ROWS($AN$70:$AN$81)-ROWS($AR$70:$AR$81)-ROWS($AV$70:$AV$81)),IFERROR(INDEX($BD$70:$BD$81, ROWS($CO$4:CO62)-ROWS($AJ$70:$AJ$81)-ROWS($AN$70:$AN$81)-ROWS($AR$70:$AR$81)-ROWS($AV$70:$AV$81)-ROWS($AZ$70:$AZ$81)),IFERROR(INDEX($BH$70:$BH$81, ROWS($CO$4:CO62)-ROWS($AJ$70:$AJ$81)-ROWS($AN$70:$AN$81)-ROWS($AR$70:$AR$81)-ROWS($AV$70:$AV$81)-ROWS($AZ$70:$AZ$81)-ROWS($BD$70:$BD$81)), "")))))))</f>
        <v>0</v>
      </c>
      <c r="CP64" s="316" t="str">
        <f t="shared" ca="1" si="42"/>
        <v/>
      </c>
      <c r="CQ64" s="316" t="str">
        <f>IF(OR(CR64="",CR64=0),"",MAX(CQ$5:CQ63)+1)</f>
        <v/>
      </c>
      <c r="CR64" s="316">
        <f>IFERROR(INDEX($AK$70:$AK$81, ROWS($CR$4:CR62)), IFERROR(INDEX($AO$70:$AO$81, ROWS($CR$4:CR62)-ROWS($AK$70:$AK$81)), IFERROR(INDEX($AS$70:$AS$81, ROWS($CR$4:CR62)-ROWS($AK$70:$AK$81)-ROWS($AO$70:$AO$81)),IFERROR(INDEX($AW$70:$AW$81, ROWS($CR$4:CR62)-ROWS($AK$70:$AK$81)-ROWS($AO$70:$AO$81)-ROWS($AS$70:$AS$81)),IFERROR(INDEX($BA$70:$BA$81, ROWS($CR$4:CR62)-ROWS($AK$70:$AK$81)-ROWS($AO$70:$AO$81)-ROWS($AS$70:$AS$81)-ROWS($AW$70:$AW$81)),IFERROR(INDEX($BE$70:$BE$81, ROWS($CR$4:CR62)-ROWS($AK$70:$AK$81)-ROWS($AO$70:$AO$81)-ROWS($AS$70:$AS$81)-ROWS($AW$70:$AW$81)-ROWS($BA$70:$BA$81)),IFERROR(INDEX($BI$70:$BI$81, ROWS($CR$4:CR62)-ROWS($AK$70:$AK$81)-ROWS($AO$70:$AO$81)-ROWS($AS$70:$AS$81)-ROWS($AW$70:$AW$81)-ROWS($BA$70:$BA$81)-ROWS($BE$70:$BE$81)), "")))))))</f>
        <v>0</v>
      </c>
      <c r="CS64" s="316" t="str">
        <f t="shared" ca="1" si="43"/>
        <v/>
      </c>
      <c r="CT64" s="413" t="str">
        <f t="shared" ca="1" si="44"/>
        <v/>
      </c>
      <c r="CU64" s="412" t="str">
        <f>IF(OR(CV64="",CV64=0),"",MAX(CU$5:CU63)+1)</f>
        <v/>
      </c>
      <c r="CV64" s="316" t="str">
        <f>IFERROR(INDEX($AJ$86:$AJ$97, ROWS($CV$4:CV62)), IFERROR(INDEX($AN$86:$AN$97, ROWS($CV$4:CV62)-ROWS($AJ$86:$AJ$97)), ""))</f>
        <v/>
      </c>
      <c r="CW64" s="316" t="str">
        <f t="shared" si="45"/>
        <v/>
      </c>
      <c r="CX64" s="316" t="str">
        <f>IF(OR(CY64="",CY64=0),"",MAX(CX$5:CX63)+1)</f>
        <v/>
      </c>
      <c r="CY64" s="316" t="str">
        <f>IFERROR(INDEX($AK$86:$AK$97, ROWS($CY$4:CY62)), IFERROR(INDEX($AO$86:$AO$97, ROWS($CY$4:CY62)-ROWS($AK$86:$AK$97)), ""))</f>
        <v/>
      </c>
      <c r="CZ64" s="316" t="str">
        <f t="shared" si="46"/>
        <v/>
      </c>
      <c r="DA64" s="413" t="str">
        <f t="shared" si="47"/>
        <v/>
      </c>
      <c r="DC64" s="1167" t="s">
        <v>489</v>
      </c>
      <c r="DD64" s="1168"/>
      <c r="DE64" s="1168"/>
      <c r="DF64" s="1168"/>
      <c r="DG64" s="1168"/>
      <c r="DH64" s="1168"/>
      <c r="DI64" s="1168"/>
      <c r="DJ64" s="1168"/>
      <c r="DK64" s="1168"/>
      <c r="DL64" s="1169"/>
      <c r="DM64" s="292"/>
      <c r="DN64" s="1199" t="s">
        <v>489</v>
      </c>
      <c r="DO64" s="1200"/>
      <c r="DP64" s="1200"/>
      <c r="DQ64" s="1200"/>
      <c r="DR64" s="1200"/>
      <c r="DS64" s="1201"/>
    </row>
    <row r="65" spans="16:123" ht="15.75" thickBot="1" x14ac:dyDescent="0.35">
      <c r="P65" s="1179"/>
      <c r="Q65" s="1180"/>
      <c r="R65" s="453"/>
      <c r="S65" s="407"/>
      <c r="U65" s="1179"/>
      <c r="V65" s="1180"/>
      <c r="W65" s="453"/>
      <c r="X65" s="407"/>
      <c r="AB65" s="395">
        <f ca="1">IFERROR(MATCH($AB$59,OFFSET(Year!$AY$123:$AY$174,AB64,,1000),0)+AB64,"")</f>
        <v>5</v>
      </c>
      <c r="AC65" s="340">
        <f ca="1">IFERROR(INDEX(Year!$BB$123:$BB$174,AB65),"")</f>
        <v>16</v>
      </c>
      <c r="AD65" s="348" t="str">
        <f ca="1">IFERROR(INDEX(Year!$AZ$123:$AZ$174,AB65),"")</f>
        <v>Paycheck 2</v>
      </c>
      <c r="AE65" s="363">
        <f ca="1">IFERROR(INDEX(Year!$BA$123:$BA$174,AB65),"")</f>
        <v>400</v>
      </c>
      <c r="AF65" s="402" t="str">
        <f ca="1">IFERROR(INDEX(Year!$AY$123:$AY$174,AB65),"")</f>
        <v>Income</v>
      </c>
      <c r="AI65" s="309" t="str">
        <f t="shared" ca="1" si="159"/>
        <v/>
      </c>
      <c r="AJ65" s="310" t="str">
        <f t="shared" ca="1" si="138"/>
        <v/>
      </c>
      <c r="AK65" s="310" t="str">
        <f t="shared" ca="1" si="139"/>
        <v/>
      </c>
      <c r="AL65" s="311" t="str">
        <f t="shared" ca="1" si="140"/>
        <v/>
      </c>
      <c r="AM65" s="309" t="str">
        <f t="shared" ca="1" si="160"/>
        <v/>
      </c>
      <c r="AN65" s="310" t="str">
        <f t="shared" ca="1" si="141"/>
        <v/>
      </c>
      <c r="AO65" s="310" t="str">
        <f t="shared" ca="1" si="142"/>
        <v/>
      </c>
      <c r="AP65" s="311" t="str">
        <f t="shared" ca="1" si="143"/>
        <v/>
      </c>
      <c r="AQ65" s="309" t="str">
        <f t="shared" ca="1" si="161"/>
        <v/>
      </c>
      <c r="AR65" s="310" t="str">
        <f t="shared" ca="1" si="144"/>
        <v/>
      </c>
      <c r="AS65" s="310" t="str">
        <f t="shared" ca="1" si="145"/>
        <v/>
      </c>
      <c r="AT65" s="311" t="str">
        <f t="shared" ca="1" si="146"/>
        <v/>
      </c>
      <c r="AU65" s="309" t="str">
        <f t="shared" ca="1" si="162"/>
        <v/>
      </c>
      <c r="AV65" s="310" t="str">
        <f t="shared" ca="1" si="147"/>
        <v/>
      </c>
      <c r="AW65" s="310" t="str">
        <f t="shared" ca="1" si="148"/>
        <v/>
      </c>
      <c r="AX65" s="311" t="str">
        <f t="shared" ca="1" si="149"/>
        <v/>
      </c>
      <c r="AY65" s="309" t="str">
        <f t="shared" ca="1" si="163"/>
        <v/>
      </c>
      <c r="AZ65" s="310" t="str">
        <f t="shared" ca="1" si="150"/>
        <v/>
      </c>
      <c r="BA65" s="310" t="str">
        <f t="shared" ca="1" si="151"/>
        <v/>
      </c>
      <c r="BB65" s="311" t="str">
        <f t="shared" ca="1" si="152"/>
        <v/>
      </c>
      <c r="BC65" s="309" t="str">
        <f t="shared" ca="1" si="164"/>
        <v/>
      </c>
      <c r="BD65" s="310" t="str">
        <f t="shared" ca="1" si="153"/>
        <v/>
      </c>
      <c r="BE65" s="310" t="str">
        <f t="shared" ca="1" si="154"/>
        <v/>
      </c>
      <c r="BF65" s="311" t="str">
        <f t="shared" ca="1" si="155"/>
        <v/>
      </c>
      <c r="BG65" s="309" t="str">
        <f t="shared" ca="1" si="165"/>
        <v/>
      </c>
      <c r="BH65" s="310" t="str">
        <f t="shared" ca="1" si="156"/>
        <v/>
      </c>
      <c r="BI65" s="310" t="str">
        <f t="shared" ca="1" si="157"/>
        <v/>
      </c>
      <c r="BJ65" s="311" t="str">
        <f t="shared" ca="1" si="158"/>
        <v/>
      </c>
      <c r="BL65" s="412" t="str">
        <f ca="1">IF(OR(BM65="",BM65=0),"",MAX(BL$5:BL64)+1)</f>
        <v/>
      </c>
      <c r="BM65" s="316" t="str">
        <f ca="1">IFERROR(INDEX($AJ$6:$AJ$17, ROWS(BM$4:$BM63)), IFERROR(INDEX($AN$6:$AN$17, ROWS(BM$4:$BM63)-ROWS($AJ$6:$AJ$17)), IFERROR(INDEX($AR$6:$AR$17, ROWS(BM$4:$BM63)-ROWS($AJ$6:$AJ$17)-ROWS($AN$6:$AN$17)),IFERROR(INDEX($AV$6:$AV$17, ROWS(BM$4:$BM63)-ROWS($AJ$6:$AJ$17)-ROWS($AN$6:$AN$17)-ROWS($AR$6:$AR$17)),IFERROR(INDEX($AZ$6:$AZ$17, ROWS(BM$4:$BM63)-ROWS($AJ$6:$AJ$17)-ROWS($AN$6:$AN$17)-ROWS($AR$6:$AR$17)-ROWS($AV$6:$AV$17)),IFERROR(INDEX($BD$6:$BD$17, ROWS(BM$4:$BM63)-ROWS($AJ$6:$AJ$17)-ROWS($AN$6:$AN$17)-ROWS($AR$6:$AR$17)-ROWS($AV$6:$AV$17)-ROWS($AZ$6:$AZ$17)),IFERROR(INDEX($BH$6:$BH$17, ROWS(BM$4:$BM63)-ROWS($AJ$6:$AJ$17)-ROWS($AN$6:$AN$17)-ROWS($AR$6:$AR$17)-ROWS($AV$6:$AV$17)-ROWS($AZ$6:$AZ$17)-ROWS($BD$6:$BD$17)), "")))))))</f>
        <v/>
      </c>
      <c r="BN65" s="316" t="str">
        <f t="shared" ca="1" si="30"/>
        <v/>
      </c>
      <c r="BO65" s="316" t="str">
        <f ca="1">IF(OR(BP65="",BP65=0),"",MAX(BO$5:BO64)+1)</f>
        <v/>
      </c>
      <c r="BP65" s="316" t="str">
        <f ca="1">IFERROR(INDEX($AK$6:$AK$17, ROWS($BP$4:BP63)), IFERROR(INDEX($AO$6:$AO$17, ROWS($BP$4:BP63)-ROWS($AK$6:$AK$17)), IFERROR(INDEX($AS$6:$AS$17, ROWS($BP$4:BP63)-ROWS($AK$6:$AK$17)-ROWS($AO$6:$AO$17)),IFERROR(INDEX($AW$6:$AW$17, ROWS($BP$4:BP63)-ROWS($AK$6:$AK$17)-ROWS($AO$6:$AO$17)-ROWS($AS$6:$AS$17)),IFERROR(INDEX($BA$6:$BA$17, ROWS($BP$4:BP63)-ROWS($AK$6:$AK$17)-ROWS($AO$6:$AO$17)-ROWS($AS$6:$AS$17)-ROWS($AW$6:$AW$17)),IFERROR(INDEX($BE$6:$BE$17, ROWS($BP$4:BP63)-ROWS($AK$6:$AK$17)-ROWS($AO$6:$AO$17)-ROWS($AS$6:$AS$17)-ROWS($AW$6:$AW$17)-ROWS($BA$6:$BA$17)),IFERROR(INDEX($BI$6:$BI$17, ROWS($BP$4:BP63)-ROWS($AK$6:$AK$17)-ROWS($AO$6:$AO$17)-ROWS($AS$6:$AS$17)-ROWS($AW$6:$AW$17)-ROWS($BA$6:$BA$17)-ROWS($BE$6:$BE$17)), "")))))))</f>
        <v/>
      </c>
      <c r="BQ65" s="316" t="str">
        <f t="shared" ca="1" si="31"/>
        <v/>
      </c>
      <c r="BR65" s="413" t="str">
        <f t="shared" ca="1" si="32"/>
        <v/>
      </c>
      <c r="BS65" s="412" t="str">
        <f ca="1">IF(OR(BT65="",BT65=0),"",MAX(BS$5:BS64)+1)</f>
        <v/>
      </c>
      <c r="BT65" s="316" t="str">
        <f ca="1">IFERROR(INDEX($AJ$22:$AJ$33, ROWS($BT$4:BT63)), IFERROR(INDEX($AN$22:$AN$33, ROWS($BT$4:BT63)-ROWS($AJ$22:$AJ$33)), IFERROR(INDEX($AR$22:$AR$33, ROWS($BT$4:BT63)-ROWS($AJ$22:$AJ$33)-ROWS($AN$22:$AN$33)),IFERROR(INDEX($AV$22:$AV$33, ROWS($BT$4:BT63)-ROWS($AJ$22:$AJ$33)-ROWS($AN$22:$AN$33)-ROWS($AR$22:$AR$33)),IFERROR(INDEX($AZ$22:$AZ$33, ROWS($BT$4:BT63)-ROWS($AJ$22:$AJ$33)-ROWS($AN$22:$AN$33)-ROWS($AR$22:$AR$33)-ROWS($AV$22:$AV$33)),IFERROR(INDEX($BD$22:$BD$33, ROWS($BT$4:BT63)-ROWS($AJ$22:$AJ$33)-ROWS($AN$22:$AN$33)-ROWS($AR$22:$AR$33)-ROWS($AV$22:$AV$33)-ROWS($AZ$22:$AZ$33)),IFERROR(INDEX($BH$22:$BH$33, ROWS($BT$4:BT63)-ROWS($AJ$22:$AJ$33)-ROWS($AN$22:$AN$33)-ROWS($AR$22:$AR$33)-ROWS($AV$22:$AV$33)-ROWS($AZ$22:$AZ$33)-ROWS($BD$22:$BD$33)), "")))))))</f>
        <v/>
      </c>
      <c r="BU65" s="316" t="str">
        <f t="shared" ca="1" si="33"/>
        <v/>
      </c>
      <c r="BV65" s="316" t="str">
        <f ca="1">IF(OR(BW65="",BW65=0),"",MAX(BV$5:BV64)+1)</f>
        <v/>
      </c>
      <c r="BW65" s="316" t="str">
        <f ca="1">IFERROR(INDEX($AK$22:$AK$33, ROWS($BW$4:BW63)), IFERROR(INDEX($AO$22:$AO$33, ROWS($BW$4:BW63)-ROWS($AK$22:$AK$33)), IFERROR(INDEX($AS$22:$AS$33, ROWS($BW$4:BW63)-ROWS($AK$22:$AK$33)-ROWS($AO$22:$AO$33)),IFERROR(INDEX($AW$22:$AW$33, ROWS($BW$4:BW63)-ROWS($AK$22:$AK$33)-ROWS($AO$22:$AO$33)-ROWS($AS$22:$AS$33)),IFERROR(INDEX($BA$22:$BA$33, ROWS($BW$4:BW63)-ROWS($AK$22:$AK$33)-ROWS($AO$22:$AO$33)-ROWS($AS$22:$AS$33)-ROWS($AW$22:$AW$33)),IFERROR(INDEX($BE$22:$BE$33, ROWS($BW$4:BW63)-ROWS($AK$22:$AK$33)-ROWS($AO$22:$AO$33)-ROWS($AS$22:$AS$33)-ROWS($AW$22:$AW$33)-ROWS($BA$22:$BA$33)),IFERROR(INDEX($BI$22:$BI$33, ROWS($BW$4:BW63)-ROWS($AK$22:$AK$33)-ROWS($AO$22:$AO$33)-ROWS($AS$22:$AS$33)-ROWS($AW$22:$AW$33)-ROWS($BA$22:$BA$33)-ROWS($BE$22:$BE$33)), "")))))))</f>
        <v/>
      </c>
      <c r="BX65" s="316" t="str">
        <f t="shared" ca="1" si="34"/>
        <v/>
      </c>
      <c r="BY65" s="413" t="str">
        <f t="shared" ca="1" si="35"/>
        <v/>
      </c>
      <c r="BZ65" s="412" t="str">
        <f ca="1">IF(OR(CA65="",CA65=0),"",MAX(BZ$5:BZ64)+1)</f>
        <v/>
      </c>
      <c r="CA65" s="316" t="str">
        <f ca="1">IFERROR(INDEX($AJ$38:$AJ$49, ROWS($CA$4:CA63)), IFERROR(INDEX($AN$38:$AN$49, ROWS($CA$4:CA63)-ROWS($AJ$38:$AJ$49)), IFERROR(INDEX($AR$38:$AR$49, ROWS($CA$4:CA63)-ROWS($AJ$38:$AJ$49)-ROWS($AN$38:$AN$49)),IFERROR(INDEX($AV$38:$AV$49, ROWS($CA$4:CA63)-ROWS($AJ$38:$AJ$49)-ROWS($AN$38:$AN$49)-ROWS($AR$38:$AR$49)),IFERROR(INDEX($AZ$38:$AZ$49, ROWS($CA$4:CA63)-ROWS($AJ$38:$AJ$49)-ROWS($AN$38:$AN$49)-ROWS($AR$38:$AR$49)-ROWS($AV$38:$AV$49)),IFERROR(INDEX($BD$38:$BD$49, ROWS($CA$4:CA63)-ROWS($AJ$38:$AJ$49)-ROWS($AN$38:$AN$49)-ROWS($AR$38:$AR$49)-ROWS($AV$38:$AV$49)-ROWS($AZ$38:$AZ$49)),IFERROR(INDEX($BH$38:$BH$49, ROWS($CA$4:CA63)-ROWS($AJ$38:$AJ$49)-ROWS($AN$38:$AN$49)-ROWS($AR$38:$AR$49)-ROWS($AV$38:$AV$49)-ROWS($AZ$38:$AZ$49)-ROWS($BD$38:$BD$49)), "")))))))</f>
        <v/>
      </c>
      <c r="CB65" s="316" t="str">
        <f t="shared" ca="1" si="36"/>
        <v/>
      </c>
      <c r="CC65" s="316" t="str">
        <f ca="1">IF(OR(CD65="",CD65=0),"",MAX(CC$5:CC64)+1)</f>
        <v/>
      </c>
      <c r="CD65" s="316" t="str">
        <f ca="1">IFERROR(INDEX($AK$38:$AK$49, ROWS($CD$4:CD63)), IFERROR(INDEX($AO$38:$AO$49, ROWS($CD$4:CD63)-ROWS($AK$38:$AK$49)), IFERROR(INDEX($AS$38:$AS$49, ROWS($CD$4:CD63)-ROWS($AK$38:$AK$49)-ROWS($AO$38:$AO$49)),IFERROR(INDEX($AW$38:$AW$49, ROWS($CD$4:CD63)-ROWS($AK$38:$AK$49)-ROWS($AO$38:$AO$49)-ROWS($AS$38:$AS$49)),IFERROR(INDEX($BA$38:$BA$49, ROWS($CD$4:CD63)-ROWS($AK$38:$AK$49)-ROWS($AO$38:$AO$49)-ROWS($AS$38:$AS$49)-ROWS($AW$38:$AW$49)),IFERROR(INDEX($BE$38:$BE$49, ROWS($CD$4:CD63)-ROWS($AK$38:$AK$49)-ROWS($AO$38:$AO$49)-ROWS($AS$38:$AS$49)-ROWS($AW$38:$AW$49)-ROWS($BA$38:$BA$49)),IFERROR(INDEX($BI$38:$BI$49, ROWS($CD$4:CD63)-ROWS($AK$38:$AK$49)-ROWS($AO$38:$AO$49)-ROWS($AS$38:$AS$49)-ROWS($AW$38:$AW$49)-ROWS($BA$38:$BA$49)-ROWS($BE$38:$BE$49)), "")))))))</f>
        <v/>
      </c>
      <c r="CE65" s="316" t="str">
        <f t="shared" ca="1" si="37"/>
        <v/>
      </c>
      <c r="CF65" s="413" t="str">
        <f t="shared" ca="1" si="38"/>
        <v/>
      </c>
      <c r="CG65" s="412" t="str">
        <f ca="1">IF(OR(CH65="",CH65=0),"",MAX(CG$5:CG64)+1)</f>
        <v/>
      </c>
      <c r="CH65" s="316" t="str">
        <f ca="1">IFERROR(INDEX($AJ$54:$AJ$65, ROWS($CH$4:CH63)), IFERROR(INDEX($AN$54:$AN$65, ROWS($CH$4:CH63)-ROWS($AJ$54:$AJ$65)), IFERROR(INDEX($AR$54:$AR$65, ROWS($CH$4:CH63)-ROWS($AJ$54:$AJ$65)-ROWS($AN$54:$AN$65)),IFERROR(INDEX($AV$54:$AV$65, ROWS($CH$4:CH63)-ROWS($AJ$54:$AJ$65)-ROWS($AN$54:$AN$65)-ROWS($AR$54:$AR$65)),IFERROR(INDEX($AZ$54:$AZ$65, ROWS($CH$4:CH63)-ROWS($AJ$54:$AJ$65)-ROWS($AN$54:$AN$65)-ROWS($AR$54:$AR$65)-ROWS($AV$54:$AV$65)),IFERROR(INDEX($BD$54:$BD$65, ROWS($CH$4:CH63)-ROWS($AJ$54:$AJ$65)-ROWS($AN$54:$AN$65)-ROWS($AR$54:$AR$65)-ROWS($AV$54:$AV$65)-ROWS($AZ$54:$AZ$65)),IFERROR(INDEX($BH$54:$BH$65, ROWS($CH$4:CH63)-ROWS($AJ$54:$AJ$65)-ROWS($AN$54:$AN$65)-ROWS($AR$54:$AR$65)-ROWS($AV$54:$AV$65)-ROWS($AZ$54:$AZ$65)-ROWS($BD$54:$BD$65)), "")))))))</f>
        <v/>
      </c>
      <c r="CI65" s="316" t="str">
        <f t="shared" ca="1" si="39"/>
        <v/>
      </c>
      <c r="CJ65" s="316" t="str">
        <f ca="1">IF(OR(CK65="",CK65=0),"",MAX(CJ$5:CJ64)+1)</f>
        <v/>
      </c>
      <c r="CK65" s="316" t="str">
        <f ca="1">IFERROR(INDEX($AK$54:$AK$65, ROWS($CK$4:CK63)), IFERROR(INDEX($AO$54:$AO$65, ROWS($CK$4:CK63)-ROWS($AK$54:$AK$65)), IFERROR(INDEX($AS$54:$AS$65, ROWS($CK$4:CK63)-ROWS($AK$54:$AK$65)-ROWS($AO$54:$AO$65)),IFERROR(INDEX($AW$54:$AW$65, ROWS($CK$4:CK63)-ROWS($AK$54:$AK$65)-ROWS($AO$54:$AO$65)-ROWS($AS$54:$AS$65)),IFERROR(INDEX($BA$54:$BA$65, ROWS($CK$4:CK63)-ROWS($AK$54:$AK$65)-ROWS($AO$54:$AO$65)-ROWS($AS$54:$AS$65)-ROWS($AW$54:$AW$65)),IFERROR(INDEX($BE$54:$BE$65, ROWS($CK$4:CK63)-ROWS($AK$54:$AK$65)-ROWS($AO$54:$AO$65)-ROWS($AS$54:$AS$65)-ROWS($AW$54:$AW$65)-ROWS($BA$54:$BA$65)),IFERROR(INDEX($BI$54:$BI$65, ROWS($CK$4:CK63)-ROWS($AK$54:$AK$65)-ROWS($AO$54:$AO$65)-ROWS($AS$54:$AS$65)-ROWS($AW$54:$AW$65)-ROWS($BA$54:$BA$65)-ROWS($BE$54:$BE$65)), "")))))))</f>
        <v/>
      </c>
      <c r="CL65" s="316" t="str">
        <f t="shared" ca="1" si="40"/>
        <v/>
      </c>
      <c r="CM65" s="413" t="str">
        <f t="shared" ca="1" si="41"/>
        <v/>
      </c>
      <c r="CN65" s="412" t="str">
        <f>IF(OR(CO65="",CO65=0),"",MAX(CN$5:CN64)+1)</f>
        <v/>
      </c>
      <c r="CO65" s="316">
        <f>IFERROR(INDEX($AJ$70:$AJ$81, ROWS($CO$4:CO63)), IFERROR(INDEX($AN$70:$AN$81, ROWS($CO$4:CO63)-ROWS($AJ$70:$AJ$81)), IFERROR(INDEX($AR$70:$AR$81, ROWS($CO$4:CO63)-ROWS($AJ$70:$AJ$81)-ROWS($AN$70:$AN$81)),IFERROR(INDEX($AV$70:$AV$81, ROWS($CO$4:CO63)-ROWS($AJ$70:$AJ$81)-ROWS($AN$70:$AN$81)-ROWS($AR$70:$AR$81)),IFERROR(INDEX($AZ$70:$AZ$81, ROWS($CO$4:CO63)-ROWS($AJ$70:$AJ$81)-ROWS($AN$70:$AN$81)-ROWS($AR$70:$AR$81)-ROWS($AV$70:$AV$81)),IFERROR(INDEX($BD$70:$BD$81, ROWS($CO$4:CO63)-ROWS($AJ$70:$AJ$81)-ROWS($AN$70:$AN$81)-ROWS($AR$70:$AR$81)-ROWS($AV$70:$AV$81)-ROWS($AZ$70:$AZ$81)),IFERROR(INDEX($BH$70:$BH$81, ROWS($CO$4:CO63)-ROWS($AJ$70:$AJ$81)-ROWS($AN$70:$AN$81)-ROWS($AR$70:$AR$81)-ROWS($AV$70:$AV$81)-ROWS($AZ$70:$AZ$81)-ROWS($BD$70:$BD$81)), "")))))))</f>
        <v>0</v>
      </c>
      <c r="CP65" s="316" t="str">
        <f t="shared" ca="1" si="42"/>
        <v/>
      </c>
      <c r="CQ65" s="316" t="str">
        <f>IF(OR(CR65="",CR65=0),"",MAX(CQ$5:CQ64)+1)</f>
        <v/>
      </c>
      <c r="CR65" s="316">
        <f>IFERROR(INDEX($AK$70:$AK$81, ROWS($CR$4:CR63)), IFERROR(INDEX($AO$70:$AO$81, ROWS($CR$4:CR63)-ROWS($AK$70:$AK$81)), IFERROR(INDEX($AS$70:$AS$81, ROWS($CR$4:CR63)-ROWS($AK$70:$AK$81)-ROWS($AO$70:$AO$81)),IFERROR(INDEX($AW$70:$AW$81, ROWS($CR$4:CR63)-ROWS($AK$70:$AK$81)-ROWS($AO$70:$AO$81)-ROWS($AS$70:$AS$81)),IFERROR(INDEX($BA$70:$BA$81, ROWS($CR$4:CR63)-ROWS($AK$70:$AK$81)-ROWS($AO$70:$AO$81)-ROWS($AS$70:$AS$81)-ROWS($AW$70:$AW$81)),IFERROR(INDEX($BE$70:$BE$81, ROWS($CR$4:CR63)-ROWS($AK$70:$AK$81)-ROWS($AO$70:$AO$81)-ROWS($AS$70:$AS$81)-ROWS($AW$70:$AW$81)-ROWS($BA$70:$BA$81)),IFERROR(INDEX($BI$70:$BI$81, ROWS($CR$4:CR63)-ROWS($AK$70:$AK$81)-ROWS($AO$70:$AO$81)-ROWS($AS$70:$AS$81)-ROWS($AW$70:$AW$81)-ROWS($BA$70:$BA$81)-ROWS($BE$70:$BE$81)), "")))))))</f>
        <v>0</v>
      </c>
      <c r="CS65" s="316" t="str">
        <f t="shared" ca="1" si="43"/>
        <v/>
      </c>
      <c r="CT65" s="413" t="str">
        <f t="shared" ca="1" si="44"/>
        <v/>
      </c>
      <c r="CU65" s="412" t="str">
        <f>IF(OR(CV65="",CV65=0),"",MAX(CU$5:CU64)+1)</f>
        <v/>
      </c>
      <c r="CV65" s="316" t="str">
        <f>IFERROR(INDEX($AJ$86:$AJ$97, ROWS($CV$4:CV63)), IFERROR(INDEX($AN$86:$AN$97, ROWS($CV$4:CV63)-ROWS($AJ$86:$AJ$97)), ""))</f>
        <v/>
      </c>
      <c r="CW65" s="316" t="str">
        <f t="shared" si="45"/>
        <v/>
      </c>
      <c r="CX65" s="316" t="str">
        <f>IF(OR(CY65="",CY65=0),"",MAX(CX$5:CX64)+1)</f>
        <v/>
      </c>
      <c r="CY65" s="316" t="str">
        <f>IFERROR(INDEX($AK$86:$AK$97, ROWS($CY$4:CY63)), IFERROR(INDEX($AO$86:$AO$97, ROWS($CY$4:CY63)-ROWS($AK$86:$AK$97)), ""))</f>
        <v/>
      </c>
      <c r="CZ65" s="316" t="str">
        <f t="shared" si="46"/>
        <v/>
      </c>
      <c r="DA65" s="413" t="str">
        <f t="shared" si="47"/>
        <v/>
      </c>
      <c r="DC65" s="437"/>
      <c r="DD65" s="1151" t="s">
        <v>504</v>
      </c>
      <c r="DE65" s="1152"/>
      <c r="DF65" s="430"/>
      <c r="DG65" s="1162" t="s">
        <v>23</v>
      </c>
      <c r="DH65" s="1152"/>
      <c r="DI65" s="1162" t="s">
        <v>504</v>
      </c>
      <c r="DJ65" s="1152"/>
      <c r="DK65" s="1162" t="s">
        <v>23</v>
      </c>
      <c r="DL65" s="1152"/>
      <c r="DM65" s="292"/>
      <c r="DN65" s="1163" t="s">
        <v>481</v>
      </c>
      <c r="DO65" s="1164"/>
      <c r="DP65" s="1164"/>
      <c r="DQ65" s="1165" t="s">
        <v>491</v>
      </c>
      <c r="DR65" s="1164"/>
      <c r="DS65" s="1166"/>
    </row>
    <row r="66" spans="16:123" x14ac:dyDescent="0.3">
      <c r="P66" s="1202" t="s">
        <v>549</v>
      </c>
      <c r="Q66" s="1203"/>
      <c r="R66" s="1203"/>
      <c r="S66" s="452">
        <f>IF(AND(S46="",S47="",S48="",S49="",S50="",S51="",S52="",S53="",S54="",S55="",S56="",S57="",S58="",S59="",S60="",S61="",S62="",S63="",S65=""),0,SUM(S46:S65))</f>
        <v>0</v>
      </c>
      <c r="U66" s="1149" t="s">
        <v>517</v>
      </c>
      <c r="V66" s="1150"/>
      <c r="W66" s="1150"/>
      <c r="X66" s="447">
        <f>IF(AND(X46="",X47="",X48="",X49="",X50="",X51="",X52="",X53="",X54="",X55="",X56="",X57="",X58="",X59="",X60="",X61="",X62="",X63="",X65=""),0,SUM(X46:X65))</f>
        <v>0</v>
      </c>
      <c r="AB66" s="395">
        <f ca="1">IFERROR(MATCH($AB$59,OFFSET(Year!$AY$123:$AY$174,AB65,,1000),0)+AB65,"")</f>
        <v>6</v>
      </c>
      <c r="AC66" s="340">
        <f ca="1">IFERROR(INDEX(Year!$BB$123:$BB$174,AB66),"")</f>
        <v>23</v>
      </c>
      <c r="AD66" s="348" t="str">
        <f ca="1">IFERROR(INDEX(Year!$AZ$123:$AZ$174,AB66),"")</f>
        <v>Paycheck 2</v>
      </c>
      <c r="AE66" s="363">
        <f ca="1">IFERROR(INDEX(Year!$BA$123:$BA$174,AB66),"")</f>
        <v>400</v>
      </c>
      <c r="AF66" s="402" t="str">
        <f ca="1">IFERROR(INDEX(Year!$AY$123:$AY$174,AB66),"")</f>
        <v>Income</v>
      </c>
      <c r="BL66" s="412">
        <f ca="1">IF(OR(BM66="",BM66=0),"",MAX(BL$5:BL65)+1)</f>
        <v>9</v>
      </c>
      <c r="BM66" s="316" t="str">
        <f ca="1">IFERROR(INDEX($AJ$6:$AJ$17, ROWS(BM$4:$BM64)), IFERROR(INDEX($AN$6:$AN$17, ROWS(BM$4:$BM64)-ROWS($AJ$6:$AJ$17)), IFERROR(INDEX($AR$6:$AR$17, ROWS(BM$4:$BM64)-ROWS($AJ$6:$AJ$17)-ROWS($AN$6:$AN$17)),IFERROR(INDEX($AV$6:$AV$17, ROWS(BM$4:$BM64)-ROWS($AJ$6:$AJ$17)-ROWS($AN$6:$AN$17)-ROWS($AR$6:$AR$17)),IFERROR(INDEX($AZ$6:$AZ$17, ROWS(BM$4:$BM64)-ROWS($AJ$6:$AJ$17)-ROWS($AN$6:$AN$17)-ROWS($AR$6:$AR$17)-ROWS($AV$6:$AV$17)),IFERROR(INDEX($BD$6:$BD$17, ROWS(BM$4:$BM64)-ROWS($AJ$6:$AJ$17)-ROWS($AN$6:$AN$17)-ROWS($AR$6:$AR$17)-ROWS($AV$6:$AV$17)-ROWS($AZ$6:$AZ$17)),IFERROR(INDEX($BH$6:$BH$17, ROWS(BM$4:$BM64)-ROWS($AJ$6:$AJ$17)-ROWS($AN$6:$AN$17)-ROWS($AR$6:$AR$17)-ROWS($AV$6:$AV$17)-ROWS($AZ$6:$AZ$17)-ROWS($BD$6:$BD$17)), "")))))))</f>
        <v>Life Insurance</v>
      </c>
      <c r="BN66" s="316" t="str">
        <f t="shared" ca="1" si="30"/>
        <v/>
      </c>
      <c r="BO66" s="316">
        <f ca="1">IF(OR(BP66="",BP66=0),"",MAX(BO$5:BO65)+1)</f>
        <v>9</v>
      </c>
      <c r="BP66" s="316">
        <f ca="1">IFERROR(INDEX($AK$6:$AK$17, ROWS($BP$4:BP64)), IFERROR(INDEX($AO$6:$AO$17, ROWS($BP$4:BP64)-ROWS($AK$6:$AK$17)), IFERROR(INDEX($AS$6:$AS$17, ROWS($BP$4:BP64)-ROWS($AK$6:$AK$17)-ROWS($AO$6:$AO$17)),IFERROR(INDEX($AW$6:$AW$17, ROWS($BP$4:BP64)-ROWS($AK$6:$AK$17)-ROWS($AO$6:$AO$17)-ROWS($AS$6:$AS$17)),IFERROR(INDEX($BA$6:$BA$17, ROWS($BP$4:BP64)-ROWS($AK$6:$AK$17)-ROWS($AO$6:$AO$17)-ROWS($AS$6:$AS$17)-ROWS($AW$6:$AW$17)),IFERROR(INDEX($BE$6:$BE$17, ROWS($BP$4:BP64)-ROWS($AK$6:$AK$17)-ROWS($AO$6:$AO$17)-ROWS($AS$6:$AS$17)-ROWS($AW$6:$AW$17)-ROWS($BA$6:$BA$17)),IFERROR(INDEX($BI$6:$BI$17, ROWS($BP$4:BP64)-ROWS($AK$6:$AK$17)-ROWS($AO$6:$AO$17)-ROWS($AS$6:$AS$17)-ROWS($AW$6:$AW$17)-ROWS($BA$6:$BA$17)-ROWS($BE$6:$BE$17)), "")))))))</f>
        <v>70</v>
      </c>
      <c r="BQ66" s="316" t="str">
        <f t="shared" ca="1" si="31"/>
        <v/>
      </c>
      <c r="BR66" s="413" t="str">
        <f t="shared" ca="1" si="32"/>
        <v/>
      </c>
      <c r="BS66" s="412">
        <f ca="1">IF(OR(BT66="",BT66=0),"",MAX(BS$5:BS65)+1)</f>
        <v>7</v>
      </c>
      <c r="BT66" s="316" t="str">
        <f ca="1">IFERROR(INDEX($AJ$22:$AJ$33, ROWS($BT$4:BT64)), IFERROR(INDEX($AN$22:$AN$33, ROWS($BT$4:BT64)-ROWS($AJ$22:$AJ$33)), IFERROR(INDEX($AR$22:$AR$33, ROWS($BT$4:BT64)-ROWS($AJ$22:$AJ$33)-ROWS($AN$22:$AN$33)),IFERROR(INDEX($AV$22:$AV$33, ROWS($BT$4:BT64)-ROWS($AJ$22:$AJ$33)-ROWS($AN$22:$AN$33)-ROWS($AR$22:$AR$33)),IFERROR(INDEX($AZ$22:$AZ$33, ROWS($BT$4:BT64)-ROWS($AJ$22:$AJ$33)-ROWS($AN$22:$AN$33)-ROWS($AR$22:$AR$33)-ROWS($AV$22:$AV$33)),IFERROR(INDEX($BD$22:$BD$33, ROWS($BT$4:BT64)-ROWS($AJ$22:$AJ$33)-ROWS($AN$22:$AN$33)-ROWS($AR$22:$AR$33)-ROWS($AV$22:$AV$33)-ROWS($AZ$22:$AZ$33)),IFERROR(INDEX($BH$22:$BH$33, ROWS($BT$4:BT64)-ROWS($AJ$22:$AJ$33)-ROWS($AN$22:$AN$33)-ROWS($AR$22:$AR$33)-ROWS($AV$22:$AV$33)-ROWS($AZ$22:$AZ$33)-ROWS($BD$22:$BD$33)), "")))))))</f>
        <v>D. Store Card 1</v>
      </c>
      <c r="BU66" s="316" t="str">
        <f t="shared" ca="1" si="33"/>
        <v/>
      </c>
      <c r="BV66" s="316">
        <f ca="1">IF(OR(BW66="",BW66=0),"",MAX(BV$5:BV65)+1)</f>
        <v>7</v>
      </c>
      <c r="BW66" s="316">
        <f ca="1">IFERROR(INDEX($AK$22:$AK$33, ROWS($BW$4:BW64)), IFERROR(INDEX($AO$22:$AO$33, ROWS($BW$4:BW64)-ROWS($AK$22:$AK$33)), IFERROR(INDEX($AS$22:$AS$33, ROWS($BW$4:BW64)-ROWS($AK$22:$AK$33)-ROWS($AO$22:$AO$33)),IFERROR(INDEX($AW$22:$AW$33, ROWS($BW$4:BW64)-ROWS($AK$22:$AK$33)-ROWS($AO$22:$AO$33)-ROWS($AS$22:$AS$33)),IFERROR(INDEX($BA$22:$BA$33, ROWS($BW$4:BW64)-ROWS($AK$22:$AK$33)-ROWS($AO$22:$AO$33)-ROWS($AS$22:$AS$33)-ROWS($AW$22:$AW$33)),IFERROR(INDEX($BE$22:$BE$33, ROWS($BW$4:BW64)-ROWS($AK$22:$AK$33)-ROWS($AO$22:$AO$33)-ROWS($AS$22:$AS$33)-ROWS($AW$22:$AW$33)-ROWS($BA$22:$BA$33)),IFERROR(INDEX($BI$22:$BI$33, ROWS($BW$4:BW64)-ROWS($AK$22:$AK$33)-ROWS($AO$22:$AO$33)-ROWS($AS$22:$AS$33)-ROWS($AW$22:$AW$33)-ROWS($BA$22:$BA$33)-ROWS($BE$22:$BE$33)), "")))))))</f>
        <v>30</v>
      </c>
      <c r="BX66" s="316" t="str">
        <f t="shared" ca="1" si="34"/>
        <v/>
      </c>
      <c r="BY66" s="413" t="str">
        <f t="shared" ca="1" si="35"/>
        <v/>
      </c>
      <c r="BZ66" s="412" t="str">
        <f ca="1">IF(OR(CA66="",CA66=0),"",MAX(BZ$5:BZ65)+1)</f>
        <v/>
      </c>
      <c r="CA66" s="316" t="str">
        <f ca="1">IFERROR(INDEX($AJ$38:$AJ$49, ROWS($CA$4:CA64)), IFERROR(INDEX($AN$38:$AN$49, ROWS($CA$4:CA64)-ROWS($AJ$38:$AJ$49)), IFERROR(INDEX($AR$38:$AR$49, ROWS($CA$4:CA64)-ROWS($AJ$38:$AJ$49)-ROWS($AN$38:$AN$49)),IFERROR(INDEX($AV$38:$AV$49, ROWS($CA$4:CA64)-ROWS($AJ$38:$AJ$49)-ROWS($AN$38:$AN$49)-ROWS($AR$38:$AR$49)),IFERROR(INDEX($AZ$38:$AZ$49, ROWS($CA$4:CA64)-ROWS($AJ$38:$AJ$49)-ROWS($AN$38:$AN$49)-ROWS($AR$38:$AR$49)-ROWS($AV$38:$AV$49)),IFERROR(INDEX($BD$38:$BD$49, ROWS($CA$4:CA64)-ROWS($AJ$38:$AJ$49)-ROWS($AN$38:$AN$49)-ROWS($AR$38:$AR$49)-ROWS($AV$38:$AV$49)-ROWS($AZ$38:$AZ$49)),IFERROR(INDEX($BH$38:$BH$49, ROWS($CA$4:CA64)-ROWS($AJ$38:$AJ$49)-ROWS($AN$38:$AN$49)-ROWS($AR$38:$AR$49)-ROWS($AV$38:$AV$49)-ROWS($AZ$38:$AZ$49)-ROWS($BD$38:$BD$49)), "")))))))</f>
        <v/>
      </c>
      <c r="CB66" s="316" t="str">
        <f t="shared" ca="1" si="36"/>
        <v/>
      </c>
      <c r="CC66" s="316" t="str">
        <f ca="1">IF(OR(CD66="",CD66=0),"",MAX(CC$5:CC65)+1)</f>
        <v/>
      </c>
      <c r="CD66" s="316" t="str">
        <f ca="1">IFERROR(INDEX($AK$38:$AK$49, ROWS($CD$4:CD64)), IFERROR(INDEX($AO$38:$AO$49, ROWS($CD$4:CD64)-ROWS($AK$38:$AK$49)), IFERROR(INDEX($AS$38:$AS$49, ROWS($CD$4:CD64)-ROWS($AK$38:$AK$49)-ROWS($AO$38:$AO$49)),IFERROR(INDEX($AW$38:$AW$49, ROWS($CD$4:CD64)-ROWS($AK$38:$AK$49)-ROWS($AO$38:$AO$49)-ROWS($AS$38:$AS$49)),IFERROR(INDEX($BA$38:$BA$49, ROWS($CD$4:CD64)-ROWS($AK$38:$AK$49)-ROWS($AO$38:$AO$49)-ROWS($AS$38:$AS$49)-ROWS($AW$38:$AW$49)),IFERROR(INDEX($BE$38:$BE$49, ROWS($CD$4:CD64)-ROWS($AK$38:$AK$49)-ROWS($AO$38:$AO$49)-ROWS($AS$38:$AS$49)-ROWS($AW$38:$AW$49)-ROWS($BA$38:$BA$49)),IFERROR(INDEX($BI$38:$BI$49, ROWS($CD$4:CD64)-ROWS($AK$38:$AK$49)-ROWS($AO$38:$AO$49)-ROWS($AS$38:$AS$49)-ROWS($AW$38:$AW$49)-ROWS($BA$38:$BA$49)-ROWS($BE$38:$BE$49)), "")))))))</f>
        <v/>
      </c>
      <c r="CE66" s="316" t="str">
        <f t="shared" ca="1" si="37"/>
        <v/>
      </c>
      <c r="CF66" s="413" t="str">
        <f t="shared" ca="1" si="38"/>
        <v/>
      </c>
      <c r="CG66" s="412">
        <f ca="1">IF(OR(CH66="",CH66=0),"",MAX(CG$5:CG65)+1)</f>
        <v>8</v>
      </c>
      <c r="CH66" s="316" t="str">
        <f ca="1">IFERROR(INDEX($AJ$54:$AJ$65, ROWS($CH$4:CH64)), IFERROR(INDEX($AN$54:$AN$65, ROWS($CH$4:CH64)-ROWS($AJ$54:$AJ$65)), IFERROR(INDEX($AR$54:$AR$65, ROWS($CH$4:CH64)-ROWS($AJ$54:$AJ$65)-ROWS($AN$54:$AN$65)),IFERROR(INDEX($AV$54:$AV$65, ROWS($CH$4:CH64)-ROWS($AJ$54:$AJ$65)-ROWS($AN$54:$AN$65)-ROWS($AR$54:$AR$65)),IFERROR(INDEX($AZ$54:$AZ$65, ROWS($CH$4:CH64)-ROWS($AJ$54:$AJ$65)-ROWS($AN$54:$AN$65)-ROWS($AR$54:$AR$65)-ROWS($AV$54:$AV$65)),IFERROR(INDEX($BD$54:$BD$65, ROWS($CH$4:CH64)-ROWS($AJ$54:$AJ$65)-ROWS($AN$54:$AN$65)-ROWS($AR$54:$AR$65)-ROWS($AV$54:$AV$65)-ROWS($AZ$54:$AZ$65)),IFERROR(INDEX($BH$54:$BH$65, ROWS($CH$4:CH64)-ROWS($AJ$54:$AJ$65)-ROWS($AN$54:$AN$65)-ROWS($AR$54:$AR$65)-ROWS($AV$54:$AV$65)-ROWS($AZ$54:$AZ$65)-ROWS($BD$54:$BD$65)), "")))))))</f>
        <v>Paycheck 1</v>
      </c>
      <c r="CI66" s="316" t="str">
        <f t="shared" ca="1" si="39"/>
        <v/>
      </c>
      <c r="CJ66" s="316">
        <f ca="1">IF(OR(CK66="",CK66=0),"",MAX(CJ$5:CJ65)+1)</f>
        <v>8</v>
      </c>
      <c r="CK66" s="316">
        <f ca="1">IFERROR(INDEX($AK$54:$AK$65, ROWS($CK$4:CK64)), IFERROR(INDEX($AO$54:$AO$65, ROWS($CK$4:CK64)-ROWS($AK$54:$AK$65)), IFERROR(INDEX($AS$54:$AS$65, ROWS($CK$4:CK64)-ROWS($AK$54:$AK$65)-ROWS($AO$54:$AO$65)),IFERROR(INDEX($AW$54:$AW$65, ROWS($CK$4:CK64)-ROWS($AK$54:$AK$65)-ROWS($AO$54:$AO$65)-ROWS($AS$54:$AS$65)),IFERROR(INDEX($BA$54:$BA$65, ROWS($CK$4:CK64)-ROWS($AK$54:$AK$65)-ROWS($AO$54:$AO$65)-ROWS($AS$54:$AS$65)-ROWS($AW$54:$AW$65)),IFERROR(INDEX($BE$54:$BE$65, ROWS($CK$4:CK64)-ROWS($AK$54:$AK$65)-ROWS($AO$54:$AO$65)-ROWS($AS$54:$AS$65)-ROWS($AW$54:$AW$65)-ROWS($BA$54:$BA$65)),IFERROR(INDEX($BI$54:$BI$65, ROWS($CK$4:CK64)-ROWS($AK$54:$AK$65)-ROWS($AO$54:$AO$65)-ROWS($AS$54:$AS$65)-ROWS($AW$54:$AW$65)-ROWS($BA$54:$BA$65)-ROWS($BE$54:$BE$65)), "")))))))</f>
        <v>850</v>
      </c>
      <c r="CL66" s="316" t="str">
        <f t="shared" ca="1" si="40"/>
        <v/>
      </c>
      <c r="CM66" s="413" t="str">
        <f t="shared" ca="1" si="41"/>
        <v/>
      </c>
      <c r="CN66" s="412" t="str">
        <f>IF(OR(CO66="",CO66=0),"",MAX(CN$5:CN65)+1)</f>
        <v/>
      </c>
      <c r="CO66" s="316">
        <f>IFERROR(INDEX($AJ$70:$AJ$81, ROWS($CO$4:CO64)), IFERROR(INDEX($AN$70:$AN$81, ROWS($CO$4:CO64)-ROWS($AJ$70:$AJ$81)), IFERROR(INDEX($AR$70:$AR$81, ROWS($CO$4:CO64)-ROWS($AJ$70:$AJ$81)-ROWS($AN$70:$AN$81)),IFERROR(INDEX($AV$70:$AV$81, ROWS($CO$4:CO64)-ROWS($AJ$70:$AJ$81)-ROWS($AN$70:$AN$81)-ROWS($AR$70:$AR$81)),IFERROR(INDEX($AZ$70:$AZ$81, ROWS($CO$4:CO64)-ROWS($AJ$70:$AJ$81)-ROWS($AN$70:$AN$81)-ROWS($AR$70:$AR$81)-ROWS($AV$70:$AV$81)),IFERROR(INDEX($BD$70:$BD$81, ROWS($CO$4:CO64)-ROWS($AJ$70:$AJ$81)-ROWS($AN$70:$AN$81)-ROWS($AR$70:$AR$81)-ROWS($AV$70:$AV$81)-ROWS($AZ$70:$AZ$81)),IFERROR(INDEX($BH$70:$BH$81, ROWS($CO$4:CO64)-ROWS($AJ$70:$AJ$81)-ROWS($AN$70:$AN$81)-ROWS($AR$70:$AR$81)-ROWS($AV$70:$AV$81)-ROWS($AZ$70:$AZ$81)-ROWS($BD$70:$BD$81)), "")))))))</f>
        <v>0</v>
      </c>
      <c r="CP66" s="316" t="str">
        <f t="shared" ca="1" si="42"/>
        <v/>
      </c>
      <c r="CQ66" s="316" t="str">
        <f>IF(OR(CR66="",CR66=0),"",MAX(CQ$5:CQ65)+1)</f>
        <v/>
      </c>
      <c r="CR66" s="316">
        <f>IFERROR(INDEX($AK$70:$AK$81, ROWS($CR$4:CR64)), IFERROR(INDEX($AO$70:$AO$81, ROWS($CR$4:CR64)-ROWS($AK$70:$AK$81)), IFERROR(INDEX($AS$70:$AS$81, ROWS($CR$4:CR64)-ROWS($AK$70:$AK$81)-ROWS($AO$70:$AO$81)),IFERROR(INDEX($AW$70:$AW$81, ROWS($CR$4:CR64)-ROWS($AK$70:$AK$81)-ROWS($AO$70:$AO$81)-ROWS($AS$70:$AS$81)),IFERROR(INDEX($BA$70:$BA$81, ROWS($CR$4:CR64)-ROWS($AK$70:$AK$81)-ROWS($AO$70:$AO$81)-ROWS($AS$70:$AS$81)-ROWS($AW$70:$AW$81)),IFERROR(INDEX($BE$70:$BE$81, ROWS($CR$4:CR64)-ROWS($AK$70:$AK$81)-ROWS($AO$70:$AO$81)-ROWS($AS$70:$AS$81)-ROWS($AW$70:$AW$81)-ROWS($BA$70:$BA$81)),IFERROR(INDEX($BI$70:$BI$81, ROWS($CR$4:CR64)-ROWS($AK$70:$AK$81)-ROWS($AO$70:$AO$81)-ROWS($AS$70:$AS$81)-ROWS($AW$70:$AW$81)-ROWS($BA$70:$BA$81)-ROWS($BE$70:$BE$81)), "")))))))</f>
        <v>0</v>
      </c>
      <c r="CS66" s="316" t="str">
        <f t="shared" ca="1" si="43"/>
        <v/>
      </c>
      <c r="CT66" s="413" t="str">
        <f t="shared" ca="1" si="44"/>
        <v/>
      </c>
      <c r="CU66" s="412" t="str">
        <f>IF(OR(CV66="",CV66=0),"",MAX(CU$5:CU65)+1)</f>
        <v/>
      </c>
      <c r="CV66" s="316" t="str">
        <f>IFERROR(INDEX($AJ$86:$AJ$97, ROWS($CV$4:CV64)), IFERROR(INDEX($AN$86:$AN$97, ROWS($CV$4:CV64)-ROWS($AJ$86:$AJ$97)), ""))</f>
        <v/>
      </c>
      <c r="CW66" s="316" t="str">
        <f t="shared" si="45"/>
        <v/>
      </c>
      <c r="CX66" s="316" t="str">
        <f>IF(OR(CY66="",CY66=0),"",MAX(CX$5:CX65)+1)</f>
        <v/>
      </c>
      <c r="CY66" s="316" t="str">
        <f>IFERROR(INDEX($AK$86:$AK$97, ROWS($CY$4:CY64)), IFERROR(INDEX($AO$86:$AO$97, ROWS($CY$4:CY64)-ROWS($AK$86:$AK$97)), ""))</f>
        <v/>
      </c>
      <c r="CZ66" s="316" t="str">
        <f t="shared" si="46"/>
        <v/>
      </c>
      <c r="DA66" s="413" t="str">
        <f t="shared" si="47"/>
        <v/>
      </c>
      <c r="DC66" s="438">
        <f ca="1">IF(OR(DD66="",DD66=0),"",MAX(DC$65:DC65)+1)</f>
        <v>1</v>
      </c>
      <c r="DD66" s="434" t="str">
        <f ca="1">IF(CI6="","",IF(NOT(CM6="Income"),CI6,""))</f>
        <v>Groceries</v>
      </c>
      <c r="DE66" s="413">
        <f ca="1">IF(CL6="","",IF(NOT(CM6="Income"),CL6,""))</f>
        <v>125</v>
      </c>
      <c r="DF66" s="438" t="str">
        <f ca="1">IF(OR(DG66="",DG66=0),"",MAX(DF$65:DF65)+1)</f>
        <v/>
      </c>
      <c r="DG66" s="412" t="str">
        <f ca="1">IF(CI6="","",IF(CM6="Income",CI6,""))</f>
        <v/>
      </c>
      <c r="DH66" s="413" t="str">
        <f ca="1">IF(CI6="","",IF(CM6="Income",CL6,""))</f>
        <v/>
      </c>
      <c r="DI66" s="412" t="str">
        <f ca="1">IFERROR(INDEX($DD$66:$DD$83,MATCH(ROW()-ROW($DI$65),$DC$66:$DC$83,0)),"")</f>
        <v>Groceries</v>
      </c>
      <c r="DJ66" s="413">
        <f ca="1">IFERROR(INDEX($DE$66:$DE$83,MATCH(ROW()-ROW($DI$65),$DC$66:$DC$83,0)),"")</f>
        <v>125</v>
      </c>
      <c r="DK66" s="412" t="str">
        <f ca="1">IFERROR(INDEX($DG$66:$DG$83,MATCH(ROW()-ROW($DK$65),$DF$66:$DF$83,0)),"")</f>
        <v>Paycheck 2</v>
      </c>
      <c r="DL66" s="413">
        <f ca="1">IFERROR(INDEX($DH$66:$DH$83,MATCH(ROW()-ROW($DK$65),$DF$66:$DF$83,0)),"")</f>
        <v>400</v>
      </c>
      <c r="DM66" s="292"/>
      <c r="DN66" s="425" t="str">
        <f ca="1">IF(DI66="","",CONCATENATE(DI66," - ",DJ66))</f>
        <v>Groceries - 125</v>
      </c>
      <c r="DO66" s="295" t="str">
        <f ca="1">IF(DI67="","",CONCATENATE(DI67," - ",DJ67))</f>
        <v>Credit Card 1 - 50</v>
      </c>
      <c r="DP66" s="295" t="str">
        <f ca="1">IF(DI68="","",CONCATENATE(DI68," - ",DJ68))</f>
        <v>Car 2 Gas - 80</v>
      </c>
      <c r="DQ66" s="440" t="str">
        <f ca="1">IF(DK66="","",CONCATENATE(DK66," - ",DL66))</f>
        <v>Paycheck 2 - 400</v>
      </c>
      <c r="DR66" s="441" t="str">
        <f ca="1">IF(DK67="","",CONCATENATE(DK67," - ",DL67))</f>
        <v>Paycheck 3 - 700</v>
      </c>
      <c r="DS66" s="442" t="str">
        <f ca="1">IF(DK68="","",CONCATENATE(DK68," - ",DL68))</f>
        <v>Paycheck 1 - 850</v>
      </c>
    </row>
    <row r="67" spans="16:123" ht="15.75" thickBot="1" x14ac:dyDescent="0.35">
      <c r="P67" s="1202" t="s">
        <v>518</v>
      </c>
      <c r="Q67" s="1203"/>
      <c r="R67" s="1203"/>
      <c r="S67" s="452">
        <f ca="1">IF(X40=0,0,X40)</f>
        <v>11481.039999999999</v>
      </c>
      <c r="U67" s="1149" t="s">
        <v>551</v>
      </c>
      <c r="V67" s="1150"/>
      <c r="W67" s="1150"/>
      <c r="X67" s="447">
        <f ca="1">IF(S68=0,0,S68)</f>
        <v>11481.039999999999</v>
      </c>
      <c r="AB67" s="395">
        <f ca="1">IFERROR(MATCH($AB$59,OFFSET(Year!$AY$123:$AY$174,AB66,,1000),0)+AB66,"")</f>
        <v>7</v>
      </c>
      <c r="AC67" s="340">
        <f ca="1">IFERROR(INDEX(Year!$BB$123:$BB$174,AB67),"")</f>
        <v>30</v>
      </c>
      <c r="AD67" s="348" t="str">
        <f ca="1">IFERROR(INDEX(Year!$AZ$123:$AZ$174,AB67),"")</f>
        <v>Paycheck 2</v>
      </c>
      <c r="AE67" s="363">
        <f ca="1">IFERROR(INDEX(Year!$BA$123:$BA$174,AB67),"")</f>
        <v>400</v>
      </c>
      <c r="AF67" s="402" t="str">
        <f ca="1">IFERROR(INDEX(Year!$AY$123:$AY$174,AB67),"")</f>
        <v>Income</v>
      </c>
      <c r="BL67" s="412" t="str">
        <f ca="1">IF(OR(BM67="",BM67=0),"",MAX(BL$5:BL66)+1)</f>
        <v/>
      </c>
      <c r="BM67" s="316" t="str">
        <f ca="1">IFERROR(INDEX($AJ$6:$AJ$17, ROWS(BM$4:$BM65)), IFERROR(INDEX($AN$6:$AN$17, ROWS(BM$4:$BM65)-ROWS($AJ$6:$AJ$17)), IFERROR(INDEX($AR$6:$AR$17, ROWS(BM$4:$BM65)-ROWS($AJ$6:$AJ$17)-ROWS($AN$6:$AN$17)),IFERROR(INDEX($AV$6:$AV$17, ROWS(BM$4:$BM65)-ROWS($AJ$6:$AJ$17)-ROWS($AN$6:$AN$17)-ROWS($AR$6:$AR$17)),IFERROR(INDEX($AZ$6:$AZ$17, ROWS(BM$4:$BM65)-ROWS($AJ$6:$AJ$17)-ROWS($AN$6:$AN$17)-ROWS($AR$6:$AR$17)-ROWS($AV$6:$AV$17)),IFERROR(INDEX($BD$6:$BD$17, ROWS(BM$4:$BM65)-ROWS($AJ$6:$AJ$17)-ROWS($AN$6:$AN$17)-ROWS($AR$6:$AR$17)-ROWS($AV$6:$AV$17)-ROWS($AZ$6:$AZ$17)),IFERROR(INDEX($BH$6:$BH$17, ROWS(BM$4:$BM65)-ROWS($AJ$6:$AJ$17)-ROWS($AN$6:$AN$17)-ROWS($AR$6:$AR$17)-ROWS($AV$6:$AV$17)-ROWS($AZ$6:$AZ$17)-ROWS($BD$6:$BD$17)), "")))))))</f>
        <v/>
      </c>
      <c r="BN67" s="316" t="str">
        <f t="shared" ca="1" si="30"/>
        <v/>
      </c>
      <c r="BO67" s="316" t="str">
        <f ca="1">IF(OR(BP67="",BP67=0),"",MAX(BO$5:BO66)+1)</f>
        <v/>
      </c>
      <c r="BP67" s="316" t="str">
        <f ca="1">IFERROR(INDEX($AK$6:$AK$17, ROWS($BP$4:BP65)), IFERROR(INDEX($AO$6:$AO$17, ROWS($BP$4:BP65)-ROWS($AK$6:$AK$17)), IFERROR(INDEX($AS$6:$AS$17, ROWS($BP$4:BP65)-ROWS($AK$6:$AK$17)-ROWS($AO$6:$AO$17)),IFERROR(INDEX($AW$6:$AW$17, ROWS($BP$4:BP65)-ROWS($AK$6:$AK$17)-ROWS($AO$6:$AO$17)-ROWS($AS$6:$AS$17)),IFERROR(INDEX($BA$6:$BA$17, ROWS($BP$4:BP65)-ROWS($AK$6:$AK$17)-ROWS($AO$6:$AO$17)-ROWS($AS$6:$AS$17)-ROWS($AW$6:$AW$17)),IFERROR(INDEX($BE$6:$BE$17, ROWS($BP$4:BP65)-ROWS($AK$6:$AK$17)-ROWS($AO$6:$AO$17)-ROWS($AS$6:$AS$17)-ROWS($AW$6:$AW$17)-ROWS($BA$6:$BA$17)),IFERROR(INDEX($BI$6:$BI$17, ROWS($BP$4:BP65)-ROWS($AK$6:$AK$17)-ROWS($AO$6:$AO$17)-ROWS($AS$6:$AS$17)-ROWS($AW$6:$AW$17)-ROWS($BA$6:$BA$17)-ROWS($BE$6:$BE$17)), "")))))))</f>
        <v/>
      </c>
      <c r="BQ67" s="316" t="str">
        <f t="shared" ca="1" si="31"/>
        <v/>
      </c>
      <c r="BR67" s="413" t="str">
        <f t="shared" ca="1" si="32"/>
        <v/>
      </c>
      <c r="BS67" s="412">
        <f ca="1">IF(OR(BT67="",BT67=0),"",MAX(BS$5:BS66)+1)</f>
        <v>8</v>
      </c>
      <c r="BT67" s="316" t="str">
        <f ca="1">IFERROR(INDEX($AJ$22:$AJ$33, ROWS($BT$4:BT65)), IFERROR(INDEX($AN$22:$AN$33, ROWS($BT$4:BT65)-ROWS($AJ$22:$AJ$33)), IFERROR(INDEX($AR$22:$AR$33, ROWS($BT$4:BT65)-ROWS($AJ$22:$AJ$33)-ROWS($AN$22:$AN$33)),IFERROR(INDEX($AV$22:$AV$33, ROWS($BT$4:BT65)-ROWS($AJ$22:$AJ$33)-ROWS($AN$22:$AN$33)-ROWS($AR$22:$AR$33)),IFERROR(INDEX($AZ$22:$AZ$33, ROWS($BT$4:BT65)-ROWS($AJ$22:$AJ$33)-ROWS($AN$22:$AN$33)-ROWS($AR$22:$AR$33)-ROWS($AV$22:$AV$33)),IFERROR(INDEX($BD$22:$BD$33, ROWS($BT$4:BT65)-ROWS($AJ$22:$AJ$33)-ROWS($AN$22:$AN$33)-ROWS($AR$22:$AR$33)-ROWS($AV$22:$AV$33)-ROWS($AZ$22:$AZ$33)),IFERROR(INDEX($BH$22:$BH$33, ROWS($BT$4:BT65)-ROWS($AJ$22:$AJ$33)-ROWS($AN$22:$AN$33)-ROWS($AR$22:$AR$33)-ROWS($AV$22:$AV$33)-ROWS($AZ$22:$AZ$33)-ROWS($BD$22:$BD$33)), "")))))))</f>
        <v>Paycheck 1</v>
      </c>
      <c r="BU67" s="316" t="str">
        <f t="shared" ca="1" si="33"/>
        <v/>
      </c>
      <c r="BV67" s="316">
        <f ca="1">IF(OR(BW67="",BW67=0),"",MAX(BV$5:BV66)+1)</f>
        <v>8</v>
      </c>
      <c r="BW67" s="316">
        <f ca="1">IFERROR(INDEX($AK$22:$AK$33, ROWS($BW$4:BW65)), IFERROR(INDEX($AO$22:$AO$33, ROWS($BW$4:BW65)-ROWS($AK$22:$AK$33)), IFERROR(INDEX($AS$22:$AS$33, ROWS($BW$4:BW65)-ROWS($AK$22:$AK$33)-ROWS($AO$22:$AO$33)),IFERROR(INDEX($AW$22:$AW$33, ROWS($BW$4:BW65)-ROWS($AK$22:$AK$33)-ROWS($AO$22:$AO$33)-ROWS($AS$22:$AS$33)),IFERROR(INDEX($BA$22:$BA$33, ROWS($BW$4:BW65)-ROWS($AK$22:$AK$33)-ROWS($AO$22:$AO$33)-ROWS($AS$22:$AS$33)-ROWS($AW$22:$AW$33)),IFERROR(INDEX($BE$22:$BE$33, ROWS($BW$4:BW65)-ROWS($AK$22:$AK$33)-ROWS($AO$22:$AO$33)-ROWS($AS$22:$AS$33)-ROWS($AW$22:$AW$33)-ROWS($BA$22:$BA$33)),IFERROR(INDEX($BI$22:$BI$33, ROWS($BW$4:BW65)-ROWS($AK$22:$AK$33)-ROWS($AO$22:$AO$33)-ROWS($AS$22:$AS$33)-ROWS($AW$22:$AW$33)-ROWS($BA$22:$BA$33)-ROWS($BE$22:$BE$33)), "")))))))</f>
        <v>850</v>
      </c>
      <c r="BX67" s="316" t="str">
        <f t="shared" ca="1" si="34"/>
        <v/>
      </c>
      <c r="BY67" s="413" t="str">
        <f t="shared" ca="1" si="35"/>
        <v/>
      </c>
      <c r="BZ67" s="412" t="str">
        <f ca="1">IF(OR(CA67="",CA67=0),"",MAX(BZ$5:BZ66)+1)</f>
        <v/>
      </c>
      <c r="CA67" s="316" t="str">
        <f ca="1">IFERROR(INDEX($AJ$38:$AJ$49, ROWS($CA$4:CA65)), IFERROR(INDEX($AN$38:$AN$49, ROWS($CA$4:CA65)-ROWS($AJ$38:$AJ$49)), IFERROR(INDEX($AR$38:$AR$49, ROWS($CA$4:CA65)-ROWS($AJ$38:$AJ$49)-ROWS($AN$38:$AN$49)),IFERROR(INDEX($AV$38:$AV$49, ROWS($CA$4:CA65)-ROWS($AJ$38:$AJ$49)-ROWS($AN$38:$AN$49)-ROWS($AR$38:$AR$49)),IFERROR(INDEX($AZ$38:$AZ$49, ROWS($CA$4:CA65)-ROWS($AJ$38:$AJ$49)-ROWS($AN$38:$AN$49)-ROWS($AR$38:$AR$49)-ROWS($AV$38:$AV$49)),IFERROR(INDEX($BD$38:$BD$49, ROWS($CA$4:CA65)-ROWS($AJ$38:$AJ$49)-ROWS($AN$38:$AN$49)-ROWS($AR$38:$AR$49)-ROWS($AV$38:$AV$49)-ROWS($AZ$38:$AZ$49)),IFERROR(INDEX($BH$38:$BH$49, ROWS($CA$4:CA65)-ROWS($AJ$38:$AJ$49)-ROWS($AN$38:$AN$49)-ROWS($AR$38:$AR$49)-ROWS($AV$38:$AV$49)-ROWS($AZ$38:$AZ$49)-ROWS($BD$38:$BD$49)), "")))))))</f>
        <v/>
      </c>
      <c r="CB67" s="316" t="str">
        <f t="shared" ca="1" si="36"/>
        <v/>
      </c>
      <c r="CC67" s="316" t="str">
        <f ca="1">IF(OR(CD67="",CD67=0),"",MAX(CC$5:CC66)+1)</f>
        <v/>
      </c>
      <c r="CD67" s="316" t="str">
        <f ca="1">IFERROR(INDEX($AK$38:$AK$49, ROWS($CD$4:CD65)), IFERROR(INDEX($AO$38:$AO$49, ROWS($CD$4:CD65)-ROWS($AK$38:$AK$49)), IFERROR(INDEX($AS$38:$AS$49, ROWS($CD$4:CD65)-ROWS($AK$38:$AK$49)-ROWS($AO$38:$AO$49)),IFERROR(INDEX($AW$38:$AW$49, ROWS($CD$4:CD65)-ROWS($AK$38:$AK$49)-ROWS($AO$38:$AO$49)-ROWS($AS$38:$AS$49)),IFERROR(INDEX($BA$38:$BA$49, ROWS($CD$4:CD65)-ROWS($AK$38:$AK$49)-ROWS($AO$38:$AO$49)-ROWS($AS$38:$AS$49)-ROWS($AW$38:$AW$49)),IFERROR(INDEX($BE$38:$BE$49, ROWS($CD$4:CD65)-ROWS($AK$38:$AK$49)-ROWS($AO$38:$AO$49)-ROWS($AS$38:$AS$49)-ROWS($AW$38:$AW$49)-ROWS($BA$38:$BA$49)),IFERROR(INDEX($BI$38:$BI$49, ROWS($CD$4:CD65)-ROWS($AK$38:$AK$49)-ROWS($AO$38:$AO$49)-ROWS($AS$38:$AS$49)-ROWS($AW$38:$AW$49)-ROWS($BA$38:$BA$49)-ROWS($BE$38:$BE$49)), "")))))))</f>
        <v/>
      </c>
      <c r="CE67" s="316" t="str">
        <f t="shared" ca="1" si="37"/>
        <v/>
      </c>
      <c r="CF67" s="413" t="str">
        <f t="shared" ca="1" si="38"/>
        <v/>
      </c>
      <c r="CG67" s="412" t="str">
        <f ca="1">IF(OR(CH67="",CH67=0),"",MAX(CG$5:CG66)+1)</f>
        <v/>
      </c>
      <c r="CH67" s="316" t="str">
        <f ca="1">IFERROR(INDEX($AJ$54:$AJ$65, ROWS($CH$4:CH65)), IFERROR(INDEX($AN$54:$AN$65, ROWS($CH$4:CH65)-ROWS($AJ$54:$AJ$65)), IFERROR(INDEX($AR$54:$AR$65, ROWS($CH$4:CH65)-ROWS($AJ$54:$AJ$65)-ROWS($AN$54:$AN$65)),IFERROR(INDEX($AV$54:$AV$65, ROWS($CH$4:CH65)-ROWS($AJ$54:$AJ$65)-ROWS($AN$54:$AN$65)-ROWS($AR$54:$AR$65)),IFERROR(INDEX($AZ$54:$AZ$65, ROWS($CH$4:CH65)-ROWS($AJ$54:$AJ$65)-ROWS($AN$54:$AN$65)-ROWS($AR$54:$AR$65)-ROWS($AV$54:$AV$65)),IFERROR(INDEX($BD$54:$BD$65, ROWS($CH$4:CH65)-ROWS($AJ$54:$AJ$65)-ROWS($AN$54:$AN$65)-ROWS($AR$54:$AR$65)-ROWS($AV$54:$AV$65)-ROWS($AZ$54:$AZ$65)),IFERROR(INDEX($BH$54:$BH$65, ROWS($CH$4:CH65)-ROWS($AJ$54:$AJ$65)-ROWS($AN$54:$AN$65)-ROWS($AR$54:$AR$65)-ROWS($AV$54:$AV$65)-ROWS($AZ$54:$AZ$65)-ROWS($BD$54:$BD$65)), "")))))))</f>
        <v/>
      </c>
      <c r="CI67" s="316" t="str">
        <f t="shared" ca="1" si="39"/>
        <v/>
      </c>
      <c r="CJ67" s="316" t="str">
        <f ca="1">IF(OR(CK67="",CK67=0),"",MAX(CJ$5:CJ66)+1)</f>
        <v/>
      </c>
      <c r="CK67" s="316" t="str">
        <f ca="1">IFERROR(INDEX($AK$54:$AK$65, ROWS($CK$4:CK65)), IFERROR(INDEX($AO$54:$AO$65, ROWS($CK$4:CK65)-ROWS($AK$54:$AK$65)), IFERROR(INDEX($AS$54:$AS$65, ROWS($CK$4:CK65)-ROWS($AK$54:$AK$65)-ROWS($AO$54:$AO$65)),IFERROR(INDEX($AW$54:$AW$65, ROWS($CK$4:CK65)-ROWS($AK$54:$AK$65)-ROWS($AO$54:$AO$65)-ROWS($AS$54:$AS$65)),IFERROR(INDEX($BA$54:$BA$65, ROWS($CK$4:CK65)-ROWS($AK$54:$AK$65)-ROWS($AO$54:$AO$65)-ROWS($AS$54:$AS$65)-ROWS($AW$54:$AW$65)),IFERROR(INDEX($BE$54:$BE$65, ROWS($CK$4:CK65)-ROWS($AK$54:$AK$65)-ROWS($AO$54:$AO$65)-ROWS($AS$54:$AS$65)-ROWS($AW$54:$AW$65)-ROWS($BA$54:$BA$65)),IFERROR(INDEX($BI$54:$BI$65, ROWS($CK$4:CK65)-ROWS($AK$54:$AK$65)-ROWS($AO$54:$AO$65)-ROWS($AS$54:$AS$65)-ROWS($AW$54:$AW$65)-ROWS($BA$54:$BA$65)-ROWS($BE$54:$BE$65)), "")))))))</f>
        <v/>
      </c>
      <c r="CL67" s="316" t="str">
        <f t="shared" ca="1" si="40"/>
        <v/>
      </c>
      <c r="CM67" s="413" t="str">
        <f t="shared" ca="1" si="41"/>
        <v/>
      </c>
      <c r="CN67" s="412" t="str">
        <f>IF(OR(CO67="",CO67=0),"",MAX(CN$5:CN66)+1)</f>
        <v/>
      </c>
      <c r="CO67" s="316">
        <f>IFERROR(INDEX($AJ$70:$AJ$81, ROWS($CO$4:CO65)), IFERROR(INDEX($AN$70:$AN$81, ROWS($CO$4:CO65)-ROWS($AJ$70:$AJ$81)), IFERROR(INDEX($AR$70:$AR$81, ROWS($CO$4:CO65)-ROWS($AJ$70:$AJ$81)-ROWS($AN$70:$AN$81)),IFERROR(INDEX($AV$70:$AV$81, ROWS($CO$4:CO65)-ROWS($AJ$70:$AJ$81)-ROWS($AN$70:$AN$81)-ROWS($AR$70:$AR$81)),IFERROR(INDEX($AZ$70:$AZ$81, ROWS($CO$4:CO65)-ROWS($AJ$70:$AJ$81)-ROWS($AN$70:$AN$81)-ROWS($AR$70:$AR$81)-ROWS($AV$70:$AV$81)),IFERROR(INDEX($BD$70:$BD$81, ROWS($CO$4:CO65)-ROWS($AJ$70:$AJ$81)-ROWS($AN$70:$AN$81)-ROWS($AR$70:$AR$81)-ROWS($AV$70:$AV$81)-ROWS($AZ$70:$AZ$81)),IFERROR(INDEX($BH$70:$BH$81, ROWS($CO$4:CO65)-ROWS($AJ$70:$AJ$81)-ROWS($AN$70:$AN$81)-ROWS($AR$70:$AR$81)-ROWS($AV$70:$AV$81)-ROWS($AZ$70:$AZ$81)-ROWS($BD$70:$BD$81)), "")))))))</f>
        <v>0</v>
      </c>
      <c r="CP67" s="316" t="str">
        <f t="shared" ca="1" si="42"/>
        <v/>
      </c>
      <c r="CQ67" s="316" t="str">
        <f>IF(OR(CR67="",CR67=0),"",MAX(CQ$5:CQ66)+1)</f>
        <v/>
      </c>
      <c r="CR67" s="316">
        <f>IFERROR(INDEX($AK$70:$AK$81, ROWS($CR$4:CR65)), IFERROR(INDEX($AO$70:$AO$81, ROWS($CR$4:CR65)-ROWS($AK$70:$AK$81)), IFERROR(INDEX($AS$70:$AS$81, ROWS($CR$4:CR65)-ROWS($AK$70:$AK$81)-ROWS($AO$70:$AO$81)),IFERROR(INDEX($AW$70:$AW$81, ROWS($CR$4:CR65)-ROWS($AK$70:$AK$81)-ROWS($AO$70:$AO$81)-ROWS($AS$70:$AS$81)),IFERROR(INDEX($BA$70:$BA$81, ROWS($CR$4:CR65)-ROWS($AK$70:$AK$81)-ROWS($AO$70:$AO$81)-ROWS($AS$70:$AS$81)-ROWS($AW$70:$AW$81)),IFERROR(INDEX($BE$70:$BE$81, ROWS($CR$4:CR65)-ROWS($AK$70:$AK$81)-ROWS($AO$70:$AO$81)-ROWS($AS$70:$AS$81)-ROWS($AW$70:$AW$81)-ROWS($BA$70:$BA$81)),IFERROR(INDEX($BI$70:$BI$81, ROWS($CR$4:CR65)-ROWS($AK$70:$AK$81)-ROWS($AO$70:$AO$81)-ROWS($AS$70:$AS$81)-ROWS($AW$70:$AW$81)-ROWS($BA$70:$BA$81)-ROWS($BE$70:$BE$81)), "")))))))</f>
        <v>0</v>
      </c>
      <c r="CS67" s="316" t="str">
        <f t="shared" ca="1" si="43"/>
        <v/>
      </c>
      <c r="CT67" s="413" t="str">
        <f t="shared" ca="1" si="44"/>
        <v/>
      </c>
      <c r="CU67" s="412" t="str">
        <f>IF(OR(CV67="",CV67=0),"",MAX(CU$5:CU66)+1)</f>
        <v/>
      </c>
      <c r="CV67" s="316" t="str">
        <f>IFERROR(INDEX($AJ$86:$AJ$97, ROWS($CV$4:CV65)), IFERROR(INDEX($AN$86:$AN$97, ROWS($CV$4:CV65)-ROWS($AJ$86:$AJ$97)), ""))</f>
        <v/>
      </c>
      <c r="CW67" s="316" t="str">
        <f t="shared" si="45"/>
        <v/>
      </c>
      <c r="CX67" s="316" t="str">
        <f>IF(OR(CY67="",CY67=0),"",MAX(CX$5:CX66)+1)</f>
        <v/>
      </c>
      <c r="CY67" s="316" t="str">
        <f>IFERROR(INDEX($AK$86:$AK$97, ROWS($CY$4:CY65)), IFERROR(INDEX($AO$86:$AO$97, ROWS($CY$4:CY65)-ROWS($AK$86:$AK$97)), ""))</f>
        <v/>
      </c>
      <c r="CZ67" s="316" t="str">
        <f t="shared" si="46"/>
        <v/>
      </c>
      <c r="DA67" s="413" t="str">
        <f t="shared" si="47"/>
        <v/>
      </c>
      <c r="DC67" s="438">
        <f ca="1">IF(OR(DD67="",DD67=0),"",MAX(DC$65:DC66)+1)</f>
        <v>2</v>
      </c>
      <c r="DD67" s="434" t="str">
        <f t="shared" ref="DD67:DD83" ca="1" si="166">IF(CI7="","",IF(NOT(CM7="Income"),CI7,""))</f>
        <v>Credit Card 1</v>
      </c>
      <c r="DE67" s="413">
        <f t="shared" ref="DE67:DE83" ca="1" si="167">IF(CL7="","",IF(NOT(CM7="Income"),CL7,""))</f>
        <v>50</v>
      </c>
      <c r="DF67" s="431" t="str">
        <f ca="1">IF(OR(DG67="",DG67=0),"",MAX(DF$65:DF66)+1)</f>
        <v/>
      </c>
      <c r="DG67" s="412" t="str">
        <f t="shared" ref="DG67:DG83" ca="1" si="168">IF(CI7="","",IF(CM7="Income",CI7,""))</f>
        <v/>
      </c>
      <c r="DH67" s="413" t="str">
        <f t="shared" ref="DH67:DH83" ca="1" si="169">IF(CI7="","",IF(CM7="Income",CL7,""))</f>
        <v/>
      </c>
      <c r="DI67" s="412" t="str">
        <f t="shared" ref="DI67:DI83" ca="1" si="170">IFERROR(INDEX($DD$66:$DD$83,MATCH(ROW()-ROW($DI$65),$DC$66:$DC$83,0)),"")</f>
        <v>Credit Card 1</v>
      </c>
      <c r="DJ67" s="413">
        <f t="shared" ref="DJ67:DJ83" ca="1" si="171">IFERROR(INDEX($DE$66:$DE$83,MATCH(ROW()-ROW($DI$65),$DC$66:$DC$83,0)),"")</f>
        <v>50</v>
      </c>
      <c r="DK67" s="412" t="str">
        <f t="shared" ref="DK67:DK83" ca="1" si="172">IFERROR(INDEX($DG$66:$DG$83,MATCH(ROW()-ROW($DK$65),$DF$66:$DF$83,0)),"")</f>
        <v>Paycheck 3</v>
      </c>
      <c r="DL67" s="413">
        <f t="shared" ref="DL67:DL83" ca="1" si="173">IFERROR(INDEX($DH$66:$DH$83,MATCH(ROW()-ROW($DK$65),$DF$66:$DF$83,0)),"")</f>
        <v>700</v>
      </c>
      <c r="DM67" s="292"/>
      <c r="DN67" s="425" t="str">
        <f ca="1">IF(DI69="","",CONCATENATE(DI69," - ",DJ69))</f>
        <v>Auto Insurance - 180</v>
      </c>
      <c r="DO67" s="295" t="str">
        <f ca="1">IF(DI70="","",CONCATENATE(DI70," - ",DJ70))</f>
        <v>Boat Loan - 300</v>
      </c>
      <c r="DP67" s="295" t="str">
        <f ca="1">IF(DI71="","",CONCATENATE(DI71," - ",DJ71))</f>
        <v>Car 1 Gas - 50</v>
      </c>
      <c r="DQ67" s="425" t="str">
        <f ca="1">IF(DK69="","",CONCATENATE(DK69," - ",DL69))</f>
        <v/>
      </c>
      <c r="DR67" s="295" t="str">
        <f ca="1">IF(DK70="","",CONCATENATE(DK70," - ",DL70))</f>
        <v/>
      </c>
      <c r="DS67" s="426" t="str">
        <f ca="1">IF(DK71="","",CONCATENATE(DK71," - ",DL71))</f>
        <v/>
      </c>
    </row>
    <row r="68" spans="16:123" x14ac:dyDescent="0.3">
      <c r="P68" s="1202" t="s">
        <v>550</v>
      </c>
      <c r="Q68" s="1203"/>
      <c r="R68" s="1203"/>
      <c r="S68" s="452">
        <f ca="1">IF(AND(S66=0,S67=0),0,SUM(S67,S66))</f>
        <v>11481.039999999999</v>
      </c>
      <c r="U68" s="1149" t="s">
        <v>519</v>
      </c>
      <c r="V68" s="1150"/>
      <c r="W68" s="1150"/>
      <c r="X68" s="447">
        <f ca="1">IF(AND(X66=0,X67=0),0,SUM(X67-X66))</f>
        <v>11481.039999999999</v>
      </c>
      <c r="AB68" s="395">
        <f ca="1">IFERROR(MATCH($AB$59,OFFSET(Year!$AY$123:$AY$174,AB67,,1000),0)+AB67,"")</f>
        <v>8</v>
      </c>
      <c r="AC68" s="340">
        <f ca="1">IFERROR(INDEX(Year!$BB$123:$BB$174,AB68),"")</f>
        <v>15</v>
      </c>
      <c r="AD68" s="348" t="str">
        <f ca="1">IFERROR(INDEX(Year!$AZ$123:$AZ$174,AB68),"")</f>
        <v>Investment 1</v>
      </c>
      <c r="AE68" s="363">
        <f ca="1">IFERROR(INDEX(Year!$BA$123:$BA$174,AB68),"")</f>
        <v>200</v>
      </c>
      <c r="AF68" s="402" t="str">
        <f ca="1">IFERROR(INDEX(Year!$AY$123:$AY$174,AB68),"")</f>
        <v>Income</v>
      </c>
      <c r="AI68" s="1153">
        <f>IF(A29="","",--TEXT(A29,"dd"))</f>
        <v>29</v>
      </c>
      <c r="AJ68" s="1154"/>
      <c r="AK68" s="1154"/>
      <c r="AL68" s="1155"/>
      <c r="AM68" s="1153">
        <f>IF(C29="","",--TEXT(C29,"dd"))</f>
        <v>30</v>
      </c>
      <c r="AN68" s="1154"/>
      <c r="AO68" s="1154"/>
      <c r="AP68" s="1155"/>
      <c r="AQ68" s="1153">
        <f>IF(E29="","",--TEXT(E29,"dd"))</f>
        <v>31</v>
      </c>
      <c r="AR68" s="1154"/>
      <c r="AS68" s="1154"/>
      <c r="AT68" s="1155"/>
      <c r="AU68" s="1153" t="str">
        <f>IF(G29="","",--TEXT(G29,"dd"))</f>
        <v/>
      </c>
      <c r="AV68" s="1154"/>
      <c r="AW68" s="1154"/>
      <c r="AX68" s="1155"/>
      <c r="AY68" s="1153" t="str">
        <f>IF(I29="","",--TEXT(I29,"dd"))</f>
        <v/>
      </c>
      <c r="AZ68" s="1154"/>
      <c r="BA68" s="1154"/>
      <c r="BB68" s="1155"/>
      <c r="BC68" s="1153" t="str">
        <f>IF(K29="","",--TEXT(K29,"dd"))</f>
        <v/>
      </c>
      <c r="BD68" s="1154"/>
      <c r="BE68" s="1154"/>
      <c r="BF68" s="1155"/>
      <c r="BG68" s="1153" t="str">
        <f>IF(M29="","",--TEXT(M29,"dd"))</f>
        <v/>
      </c>
      <c r="BH68" s="1154"/>
      <c r="BI68" s="1154"/>
      <c r="BJ68" s="1155"/>
      <c r="BL68" s="412" t="str">
        <f ca="1">IF(OR(BM68="",BM68=0),"",MAX(BL$5:BL67)+1)</f>
        <v/>
      </c>
      <c r="BM68" s="316" t="str">
        <f ca="1">IFERROR(INDEX($AJ$6:$AJ$17, ROWS(BM$4:$BM66)), IFERROR(INDEX($AN$6:$AN$17, ROWS(BM$4:$BM66)-ROWS($AJ$6:$AJ$17)), IFERROR(INDEX($AR$6:$AR$17, ROWS(BM$4:$BM66)-ROWS($AJ$6:$AJ$17)-ROWS($AN$6:$AN$17)),IFERROR(INDEX($AV$6:$AV$17, ROWS(BM$4:$BM66)-ROWS($AJ$6:$AJ$17)-ROWS($AN$6:$AN$17)-ROWS($AR$6:$AR$17)),IFERROR(INDEX($AZ$6:$AZ$17, ROWS(BM$4:$BM66)-ROWS($AJ$6:$AJ$17)-ROWS($AN$6:$AN$17)-ROWS($AR$6:$AR$17)-ROWS($AV$6:$AV$17)),IFERROR(INDEX($BD$6:$BD$17, ROWS(BM$4:$BM66)-ROWS($AJ$6:$AJ$17)-ROWS($AN$6:$AN$17)-ROWS($AR$6:$AR$17)-ROWS($AV$6:$AV$17)-ROWS($AZ$6:$AZ$17)),IFERROR(INDEX($BH$6:$BH$17, ROWS(BM$4:$BM66)-ROWS($AJ$6:$AJ$17)-ROWS($AN$6:$AN$17)-ROWS($AR$6:$AR$17)-ROWS($AV$6:$AV$17)-ROWS($AZ$6:$AZ$17)-ROWS($BD$6:$BD$17)), "")))))))</f>
        <v/>
      </c>
      <c r="BN68" s="316" t="str">
        <f t="shared" ca="1" si="30"/>
        <v/>
      </c>
      <c r="BO68" s="316" t="str">
        <f ca="1">IF(OR(BP68="",BP68=0),"",MAX(BO$5:BO67)+1)</f>
        <v/>
      </c>
      <c r="BP68" s="316" t="str">
        <f ca="1">IFERROR(INDEX($AK$6:$AK$17, ROWS($BP$4:BP66)), IFERROR(INDEX($AO$6:$AO$17, ROWS($BP$4:BP66)-ROWS($AK$6:$AK$17)), IFERROR(INDEX($AS$6:$AS$17, ROWS($BP$4:BP66)-ROWS($AK$6:$AK$17)-ROWS($AO$6:$AO$17)),IFERROR(INDEX($AW$6:$AW$17, ROWS($BP$4:BP66)-ROWS($AK$6:$AK$17)-ROWS($AO$6:$AO$17)-ROWS($AS$6:$AS$17)),IFERROR(INDEX($BA$6:$BA$17, ROWS($BP$4:BP66)-ROWS($AK$6:$AK$17)-ROWS($AO$6:$AO$17)-ROWS($AS$6:$AS$17)-ROWS($AW$6:$AW$17)),IFERROR(INDEX($BE$6:$BE$17, ROWS($BP$4:BP66)-ROWS($AK$6:$AK$17)-ROWS($AO$6:$AO$17)-ROWS($AS$6:$AS$17)-ROWS($AW$6:$AW$17)-ROWS($BA$6:$BA$17)),IFERROR(INDEX($BI$6:$BI$17, ROWS($BP$4:BP66)-ROWS($AK$6:$AK$17)-ROWS($AO$6:$AO$17)-ROWS($AS$6:$AS$17)-ROWS($AW$6:$AW$17)-ROWS($BA$6:$BA$17)-ROWS($BE$6:$BE$17)), "")))))))</f>
        <v/>
      </c>
      <c r="BQ68" s="316" t="str">
        <f t="shared" ca="1" si="31"/>
        <v/>
      </c>
      <c r="BR68" s="413" t="str">
        <f t="shared" ca="1" si="32"/>
        <v/>
      </c>
      <c r="BS68" s="412" t="str">
        <f ca="1">IF(OR(BT68="",BT68=0),"",MAX(BS$5:BS67)+1)</f>
        <v/>
      </c>
      <c r="BT68" s="316" t="str">
        <f ca="1">IFERROR(INDEX($AJ$22:$AJ$33, ROWS($BT$4:BT66)), IFERROR(INDEX($AN$22:$AN$33, ROWS($BT$4:BT66)-ROWS($AJ$22:$AJ$33)), IFERROR(INDEX($AR$22:$AR$33, ROWS($BT$4:BT66)-ROWS($AJ$22:$AJ$33)-ROWS($AN$22:$AN$33)),IFERROR(INDEX($AV$22:$AV$33, ROWS($BT$4:BT66)-ROWS($AJ$22:$AJ$33)-ROWS($AN$22:$AN$33)-ROWS($AR$22:$AR$33)),IFERROR(INDEX($AZ$22:$AZ$33, ROWS($BT$4:BT66)-ROWS($AJ$22:$AJ$33)-ROWS($AN$22:$AN$33)-ROWS($AR$22:$AR$33)-ROWS($AV$22:$AV$33)),IFERROR(INDEX($BD$22:$BD$33, ROWS($BT$4:BT66)-ROWS($AJ$22:$AJ$33)-ROWS($AN$22:$AN$33)-ROWS($AR$22:$AR$33)-ROWS($AV$22:$AV$33)-ROWS($AZ$22:$AZ$33)),IFERROR(INDEX($BH$22:$BH$33, ROWS($BT$4:BT66)-ROWS($AJ$22:$AJ$33)-ROWS($AN$22:$AN$33)-ROWS($AR$22:$AR$33)-ROWS($AV$22:$AV$33)-ROWS($AZ$22:$AZ$33)-ROWS($BD$22:$BD$33)), "")))))))</f>
        <v/>
      </c>
      <c r="BU68" s="316" t="str">
        <f t="shared" ca="1" si="33"/>
        <v/>
      </c>
      <c r="BV68" s="316" t="str">
        <f ca="1">IF(OR(BW68="",BW68=0),"",MAX(BV$5:BV67)+1)</f>
        <v/>
      </c>
      <c r="BW68" s="316" t="str">
        <f ca="1">IFERROR(INDEX($AK$22:$AK$33, ROWS($BW$4:BW66)), IFERROR(INDEX($AO$22:$AO$33, ROWS($BW$4:BW66)-ROWS($AK$22:$AK$33)), IFERROR(INDEX($AS$22:$AS$33, ROWS($BW$4:BW66)-ROWS($AK$22:$AK$33)-ROWS($AO$22:$AO$33)),IFERROR(INDEX($AW$22:$AW$33, ROWS($BW$4:BW66)-ROWS($AK$22:$AK$33)-ROWS($AO$22:$AO$33)-ROWS($AS$22:$AS$33)),IFERROR(INDEX($BA$22:$BA$33, ROWS($BW$4:BW66)-ROWS($AK$22:$AK$33)-ROWS($AO$22:$AO$33)-ROWS($AS$22:$AS$33)-ROWS($AW$22:$AW$33)),IFERROR(INDEX($BE$22:$BE$33, ROWS($BW$4:BW66)-ROWS($AK$22:$AK$33)-ROWS($AO$22:$AO$33)-ROWS($AS$22:$AS$33)-ROWS($AW$22:$AW$33)-ROWS($BA$22:$BA$33)),IFERROR(INDEX($BI$22:$BI$33, ROWS($BW$4:BW66)-ROWS($AK$22:$AK$33)-ROWS($AO$22:$AO$33)-ROWS($AS$22:$AS$33)-ROWS($AW$22:$AW$33)-ROWS($BA$22:$BA$33)-ROWS($BE$22:$BE$33)), "")))))))</f>
        <v/>
      </c>
      <c r="BX68" s="316" t="str">
        <f t="shared" ca="1" si="34"/>
        <v/>
      </c>
      <c r="BY68" s="413" t="str">
        <f t="shared" ca="1" si="35"/>
        <v/>
      </c>
      <c r="BZ68" s="412" t="str">
        <f ca="1">IF(OR(CA68="",CA68=0),"",MAX(BZ$5:BZ67)+1)</f>
        <v/>
      </c>
      <c r="CA68" s="316" t="str">
        <f ca="1">IFERROR(INDEX($AJ$38:$AJ$49, ROWS($CA$4:CA66)), IFERROR(INDEX($AN$38:$AN$49, ROWS($CA$4:CA66)-ROWS($AJ$38:$AJ$49)), IFERROR(INDEX($AR$38:$AR$49, ROWS($CA$4:CA66)-ROWS($AJ$38:$AJ$49)-ROWS($AN$38:$AN$49)),IFERROR(INDEX($AV$38:$AV$49, ROWS($CA$4:CA66)-ROWS($AJ$38:$AJ$49)-ROWS($AN$38:$AN$49)-ROWS($AR$38:$AR$49)),IFERROR(INDEX($AZ$38:$AZ$49, ROWS($CA$4:CA66)-ROWS($AJ$38:$AJ$49)-ROWS($AN$38:$AN$49)-ROWS($AR$38:$AR$49)-ROWS($AV$38:$AV$49)),IFERROR(INDEX($BD$38:$BD$49, ROWS($CA$4:CA66)-ROWS($AJ$38:$AJ$49)-ROWS($AN$38:$AN$49)-ROWS($AR$38:$AR$49)-ROWS($AV$38:$AV$49)-ROWS($AZ$38:$AZ$49)),IFERROR(INDEX($BH$38:$BH$49, ROWS($CA$4:CA66)-ROWS($AJ$38:$AJ$49)-ROWS($AN$38:$AN$49)-ROWS($AR$38:$AR$49)-ROWS($AV$38:$AV$49)-ROWS($AZ$38:$AZ$49)-ROWS($BD$38:$BD$49)), "")))))))</f>
        <v/>
      </c>
      <c r="CB68" s="316" t="str">
        <f t="shared" ca="1" si="36"/>
        <v/>
      </c>
      <c r="CC68" s="316" t="str">
        <f ca="1">IF(OR(CD68="",CD68=0),"",MAX(CC$5:CC67)+1)</f>
        <v/>
      </c>
      <c r="CD68" s="316" t="str">
        <f ca="1">IFERROR(INDEX($AK$38:$AK$49, ROWS($CD$4:CD66)), IFERROR(INDEX($AO$38:$AO$49, ROWS($CD$4:CD66)-ROWS($AK$38:$AK$49)), IFERROR(INDEX($AS$38:$AS$49, ROWS($CD$4:CD66)-ROWS($AK$38:$AK$49)-ROWS($AO$38:$AO$49)),IFERROR(INDEX($AW$38:$AW$49, ROWS($CD$4:CD66)-ROWS($AK$38:$AK$49)-ROWS($AO$38:$AO$49)-ROWS($AS$38:$AS$49)),IFERROR(INDEX($BA$38:$BA$49, ROWS($CD$4:CD66)-ROWS($AK$38:$AK$49)-ROWS($AO$38:$AO$49)-ROWS($AS$38:$AS$49)-ROWS($AW$38:$AW$49)),IFERROR(INDEX($BE$38:$BE$49, ROWS($CD$4:CD66)-ROWS($AK$38:$AK$49)-ROWS($AO$38:$AO$49)-ROWS($AS$38:$AS$49)-ROWS($AW$38:$AW$49)-ROWS($BA$38:$BA$49)),IFERROR(INDEX($BI$38:$BI$49, ROWS($CD$4:CD66)-ROWS($AK$38:$AK$49)-ROWS($AO$38:$AO$49)-ROWS($AS$38:$AS$49)-ROWS($AW$38:$AW$49)-ROWS($BA$38:$BA$49)-ROWS($BE$38:$BE$49)), "")))))))</f>
        <v/>
      </c>
      <c r="CE68" s="316" t="str">
        <f t="shared" ca="1" si="37"/>
        <v/>
      </c>
      <c r="CF68" s="413" t="str">
        <f t="shared" ca="1" si="38"/>
        <v/>
      </c>
      <c r="CG68" s="412" t="str">
        <f ca="1">IF(OR(CH68="",CH68=0),"",MAX(CG$5:CG67)+1)</f>
        <v/>
      </c>
      <c r="CH68" s="316" t="str">
        <f ca="1">IFERROR(INDEX($AJ$54:$AJ$65, ROWS($CH$4:CH66)), IFERROR(INDEX($AN$54:$AN$65, ROWS($CH$4:CH66)-ROWS($AJ$54:$AJ$65)), IFERROR(INDEX($AR$54:$AR$65, ROWS($CH$4:CH66)-ROWS($AJ$54:$AJ$65)-ROWS($AN$54:$AN$65)),IFERROR(INDEX($AV$54:$AV$65, ROWS($CH$4:CH66)-ROWS($AJ$54:$AJ$65)-ROWS($AN$54:$AN$65)-ROWS($AR$54:$AR$65)),IFERROR(INDEX($AZ$54:$AZ$65, ROWS($CH$4:CH66)-ROWS($AJ$54:$AJ$65)-ROWS($AN$54:$AN$65)-ROWS($AR$54:$AR$65)-ROWS($AV$54:$AV$65)),IFERROR(INDEX($BD$54:$BD$65, ROWS($CH$4:CH66)-ROWS($AJ$54:$AJ$65)-ROWS($AN$54:$AN$65)-ROWS($AR$54:$AR$65)-ROWS($AV$54:$AV$65)-ROWS($AZ$54:$AZ$65)),IFERROR(INDEX($BH$54:$BH$65, ROWS($CH$4:CH66)-ROWS($AJ$54:$AJ$65)-ROWS($AN$54:$AN$65)-ROWS($AR$54:$AR$65)-ROWS($AV$54:$AV$65)-ROWS($AZ$54:$AZ$65)-ROWS($BD$54:$BD$65)), "")))))))</f>
        <v/>
      </c>
      <c r="CI68" s="316" t="str">
        <f t="shared" ca="1" si="39"/>
        <v/>
      </c>
      <c r="CJ68" s="316" t="str">
        <f ca="1">IF(OR(CK68="",CK68=0),"",MAX(CJ$5:CJ67)+1)</f>
        <v/>
      </c>
      <c r="CK68" s="316" t="str">
        <f ca="1">IFERROR(INDEX($AK$54:$AK$65, ROWS($CK$4:CK66)), IFERROR(INDEX($AO$54:$AO$65, ROWS($CK$4:CK66)-ROWS($AK$54:$AK$65)), IFERROR(INDEX($AS$54:$AS$65, ROWS($CK$4:CK66)-ROWS($AK$54:$AK$65)-ROWS($AO$54:$AO$65)),IFERROR(INDEX($AW$54:$AW$65, ROWS($CK$4:CK66)-ROWS($AK$54:$AK$65)-ROWS($AO$54:$AO$65)-ROWS($AS$54:$AS$65)),IFERROR(INDEX($BA$54:$BA$65, ROWS($CK$4:CK66)-ROWS($AK$54:$AK$65)-ROWS($AO$54:$AO$65)-ROWS($AS$54:$AS$65)-ROWS($AW$54:$AW$65)),IFERROR(INDEX($BE$54:$BE$65, ROWS($CK$4:CK66)-ROWS($AK$54:$AK$65)-ROWS($AO$54:$AO$65)-ROWS($AS$54:$AS$65)-ROWS($AW$54:$AW$65)-ROWS($BA$54:$BA$65)),IFERROR(INDEX($BI$54:$BI$65, ROWS($CK$4:CK66)-ROWS($AK$54:$AK$65)-ROWS($AO$54:$AO$65)-ROWS($AS$54:$AS$65)-ROWS($AW$54:$AW$65)-ROWS($BA$54:$BA$65)-ROWS($BE$54:$BE$65)), "")))))))</f>
        <v/>
      </c>
      <c r="CL68" s="316" t="str">
        <f t="shared" ca="1" si="40"/>
        <v/>
      </c>
      <c r="CM68" s="413" t="str">
        <f t="shared" ca="1" si="41"/>
        <v/>
      </c>
      <c r="CN68" s="412" t="str">
        <f>IF(OR(CO68="",CO68=0),"",MAX(CN$5:CN67)+1)</f>
        <v/>
      </c>
      <c r="CO68" s="316">
        <f>IFERROR(INDEX($AJ$70:$AJ$81, ROWS($CO$4:CO66)), IFERROR(INDEX($AN$70:$AN$81, ROWS($CO$4:CO66)-ROWS($AJ$70:$AJ$81)), IFERROR(INDEX($AR$70:$AR$81, ROWS($CO$4:CO66)-ROWS($AJ$70:$AJ$81)-ROWS($AN$70:$AN$81)),IFERROR(INDEX($AV$70:$AV$81, ROWS($CO$4:CO66)-ROWS($AJ$70:$AJ$81)-ROWS($AN$70:$AN$81)-ROWS($AR$70:$AR$81)),IFERROR(INDEX($AZ$70:$AZ$81, ROWS($CO$4:CO66)-ROWS($AJ$70:$AJ$81)-ROWS($AN$70:$AN$81)-ROWS($AR$70:$AR$81)-ROWS($AV$70:$AV$81)),IFERROR(INDEX($BD$70:$BD$81, ROWS($CO$4:CO66)-ROWS($AJ$70:$AJ$81)-ROWS($AN$70:$AN$81)-ROWS($AR$70:$AR$81)-ROWS($AV$70:$AV$81)-ROWS($AZ$70:$AZ$81)),IFERROR(INDEX($BH$70:$BH$81, ROWS($CO$4:CO66)-ROWS($AJ$70:$AJ$81)-ROWS($AN$70:$AN$81)-ROWS($AR$70:$AR$81)-ROWS($AV$70:$AV$81)-ROWS($AZ$70:$AZ$81)-ROWS($BD$70:$BD$81)), "")))))))</f>
        <v>0</v>
      </c>
      <c r="CP68" s="316" t="str">
        <f t="shared" ca="1" si="42"/>
        <v/>
      </c>
      <c r="CQ68" s="316" t="str">
        <f>IF(OR(CR68="",CR68=0),"",MAX(CQ$5:CQ67)+1)</f>
        <v/>
      </c>
      <c r="CR68" s="316">
        <f>IFERROR(INDEX($AK$70:$AK$81, ROWS($CR$4:CR66)), IFERROR(INDEX($AO$70:$AO$81, ROWS($CR$4:CR66)-ROWS($AK$70:$AK$81)), IFERROR(INDEX($AS$70:$AS$81, ROWS($CR$4:CR66)-ROWS($AK$70:$AK$81)-ROWS($AO$70:$AO$81)),IFERROR(INDEX($AW$70:$AW$81, ROWS($CR$4:CR66)-ROWS($AK$70:$AK$81)-ROWS($AO$70:$AO$81)-ROWS($AS$70:$AS$81)),IFERROR(INDEX($BA$70:$BA$81, ROWS($CR$4:CR66)-ROWS($AK$70:$AK$81)-ROWS($AO$70:$AO$81)-ROWS($AS$70:$AS$81)-ROWS($AW$70:$AW$81)),IFERROR(INDEX($BE$70:$BE$81, ROWS($CR$4:CR66)-ROWS($AK$70:$AK$81)-ROWS($AO$70:$AO$81)-ROWS($AS$70:$AS$81)-ROWS($AW$70:$AW$81)-ROWS($BA$70:$BA$81)),IFERROR(INDEX($BI$70:$BI$81, ROWS($CR$4:CR66)-ROWS($AK$70:$AK$81)-ROWS($AO$70:$AO$81)-ROWS($AS$70:$AS$81)-ROWS($AW$70:$AW$81)-ROWS($BA$70:$BA$81)-ROWS($BE$70:$BE$81)), "")))))))</f>
        <v>0</v>
      </c>
      <c r="CS68" s="316" t="str">
        <f t="shared" ca="1" si="43"/>
        <v/>
      </c>
      <c r="CT68" s="413" t="str">
        <f t="shared" ca="1" si="44"/>
        <v/>
      </c>
      <c r="CU68" s="412" t="str">
        <f>IF(OR(CV68="",CV68=0),"",MAX(CU$5:CU67)+1)</f>
        <v/>
      </c>
      <c r="CV68" s="316" t="str">
        <f>IFERROR(INDEX($AJ$86:$AJ$97, ROWS($CV$4:CV66)), IFERROR(INDEX($AN$86:$AN$97, ROWS($CV$4:CV66)-ROWS($AJ$86:$AJ$97)), ""))</f>
        <v/>
      </c>
      <c r="CW68" s="316" t="str">
        <f t="shared" si="45"/>
        <v/>
      </c>
      <c r="CX68" s="316" t="str">
        <f>IF(OR(CY68="",CY68=0),"",MAX(CX$5:CX67)+1)</f>
        <v/>
      </c>
      <c r="CY68" s="316" t="str">
        <f>IFERROR(INDEX($AK$86:$AK$97, ROWS($CY$4:CY66)), IFERROR(INDEX($AO$86:$AO$97, ROWS($CY$4:CY66)-ROWS($AK$86:$AK$97)), ""))</f>
        <v/>
      </c>
      <c r="CZ68" s="316" t="str">
        <f t="shared" si="46"/>
        <v/>
      </c>
      <c r="DA68" s="413" t="str">
        <f t="shared" si="47"/>
        <v/>
      </c>
      <c r="DC68" s="438" t="str">
        <f ca="1">IF(OR(DD68="",DD68=0),"",MAX(DC$65:DC67)+1)</f>
        <v/>
      </c>
      <c r="DD68" s="434" t="str">
        <f t="shared" ca="1" si="166"/>
        <v/>
      </c>
      <c r="DE68" s="413" t="str">
        <f t="shared" ca="1" si="167"/>
        <v/>
      </c>
      <c r="DF68" s="431">
        <f ca="1">IF(OR(DG68="",DG68=0),"",MAX(DF$65:DF67)+1)</f>
        <v>1</v>
      </c>
      <c r="DG68" s="412" t="str">
        <f t="shared" ca="1" si="168"/>
        <v>Paycheck 2</v>
      </c>
      <c r="DH68" s="413">
        <f t="shared" ca="1" si="169"/>
        <v>400</v>
      </c>
      <c r="DI68" s="412" t="str">
        <f t="shared" ca="1" si="170"/>
        <v>Car 2 Gas</v>
      </c>
      <c r="DJ68" s="413">
        <f t="shared" ca="1" si="171"/>
        <v>80</v>
      </c>
      <c r="DK68" s="412" t="str">
        <f t="shared" ca="1" si="172"/>
        <v>Paycheck 1</v>
      </c>
      <c r="DL68" s="413">
        <f t="shared" ca="1" si="173"/>
        <v>850</v>
      </c>
      <c r="DM68" s="292"/>
      <c r="DN68" s="425" t="str">
        <f ca="1">IF(DI72="","",CONCATENATE(DI72," - ",DJ72))</f>
        <v/>
      </c>
      <c r="DO68" s="295" t="str">
        <f ca="1">IF(DI73="","",CONCATENATE(DI73," - ",DJ73))</f>
        <v/>
      </c>
      <c r="DP68" s="295" t="str">
        <f ca="1">IF(DI74="","",CONCATENATE(DI74," - ",DJ74))</f>
        <v/>
      </c>
      <c r="DQ68" s="425" t="str">
        <f ca="1">IF(DK72="","",CONCATENATE(DK72," - ",DL72))</f>
        <v/>
      </c>
      <c r="DR68" s="295" t="str">
        <f ca="1">IF(DK73="","",CONCATENATE(DK73," - ",DL73))</f>
        <v/>
      </c>
      <c r="DS68" s="426" t="str">
        <f ca="1">IF(DK74="","",CONCATENATE(DK74," - ",DL74))</f>
        <v/>
      </c>
    </row>
    <row r="69" spans="16:123" ht="15.75" thickBot="1" x14ac:dyDescent="0.35">
      <c r="P69" s="1204"/>
      <c r="Q69" s="1205"/>
      <c r="R69" s="1205"/>
      <c r="S69" s="1206"/>
      <c r="U69" s="1189"/>
      <c r="V69" s="1190"/>
      <c r="W69" s="1190"/>
      <c r="X69" s="1191"/>
      <c r="AB69" s="395">
        <f ca="1">IFERROR(MATCH($AB$59,OFFSET(Year!$AY$123:$AY$174,AB68,,1000),0)+AB68,"")</f>
        <v>9</v>
      </c>
      <c r="AC69" s="340">
        <f ca="1">IFERROR(INDEX(Year!$BB$123:$BB$174,AB69),"")</f>
        <v>11</v>
      </c>
      <c r="AD69" s="348" t="str">
        <f ca="1">IFERROR(INDEX(Year!$AZ$123:$AZ$174,AB69),"")</f>
        <v>Paycheck 3</v>
      </c>
      <c r="AE69" s="363">
        <f ca="1">IFERROR(INDEX(Year!$BA$123:$BA$174,AB69),"")</f>
        <v>700</v>
      </c>
      <c r="AF69" s="402" t="str">
        <f ca="1">IFERROR(INDEX(Year!$AY$123:$AY$174,AB69),"")</f>
        <v>Income</v>
      </c>
      <c r="AI69" s="312"/>
      <c r="AJ69" s="313" t="s">
        <v>483</v>
      </c>
      <c r="AK69" s="313" t="s">
        <v>13</v>
      </c>
      <c r="AL69" s="314" t="s">
        <v>11</v>
      </c>
      <c r="AM69" s="312"/>
      <c r="AN69" s="313" t="s">
        <v>483</v>
      </c>
      <c r="AO69" s="313" t="s">
        <v>13</v>
      </c>
      <c r="AP69" s="314" t="s">
        <v>11</v>
      </c>
      <c r="AQ69" s="312"/>
      <c r="AR69" s="313" t="s">
        <v>483</v>
      </c>
      <c r="AS69" s="313" t="s">
        <v>13</v>
      </c>
      <c r="AT69" s="314" t="s">
        <v>11</v>
      </c>
      <c r="AU69" s="312"/>
      <c r="AV69" s="313" t="s">
        <v>483</v>
      </c>
      <c r="AW69" s="313" t="s">
        <v>13</v>
      </c>
      <c r="AX69" s="314" t="s">
        <v>11</v>
      </c>
      <c r="AY69" s="312"/>
      <c r="AZ69" s="313" t="s">
        <v>483</v>
      </c>
      <c r="BA69" s="313" t="s">
        <v>13</v>
      </c>
      <c r="BB69" s="314" t="s">
        <v>11</v>
      </c>
      <c r="BC69" s="312"/>
      <c r="BD69" s="313" t="s">
        <v>483</v>
      </c>
      <c r="BE69" s="313" t="s">
        <v>13</v>
      </c>
      <c r="BF69" s="314" t="s">
        <v>11</v>
      </c>
      <c r="BG69" s="312"/>
      <c r="BH69" s="313" t="s">
        <v>483</v>
      </c>
      <c r="BI69" s="313" t="s">
        <v>13</v>
      </c>
      <c r="BJ69" s="314" t="s">
        <v>11</v>
      </c>
      <c r="BL69" s="412" t="str">
        <f ca="1">IF(OR(BM69="",BM69=0),"",MAX(BL$5:BL68)+1)</f>
        <v/>
      </c>
      <c r="BM69" s="316" t="str">
        <f ca="1">IFERROR(INDEX($AJ$6:$AJ$17, ROWS(BM$4:$BM67)), IFERROR(INDEX($AN$6:$AN$17, ROWS(BM$4:$BM67)-ROWS($AJ$6:$AJ$17)), IFERROR(INDEX($AR$6:$AR$17, ROWS(BM$4:$BM67)-ROWS($AJ$6:$AJ$17)-ROWS($AN$6:$AN$17)),IFERROR(INDEX($AV$6:$AV$17, ROWS(BM$4:$BM67)-ROWS($AJ$6:$AJ$17)-ROWS($AN$6:$AN$17)-ROWS($AR$6:$AR$17)),IFERROR(INDEX($AZ$6:$AZ$17, ROWS(BM$4:$BM67)-ROWS($AJ$6:$AJ$17)-ROWS($AN$6:$AN$17)-ROWS($AR$6:$AR$17)-ROWS($AV$6:$AV$17)),IFERROR(INDEX($BD$6:$BD$17, ROWS(BM$4:$BM67)-ROWS($AJ$6:$AJ$17)-ROWS($AN$6:$AN$17)-ROWS($AR$6:$AR$17)-ROWS($AV$6:$AV$17)-ROWS($AZ$6:$AZ$17)),IFERROR(INDEX($BH$6:$BH$17, ROWS(BM$4:$BM67)-ROWS($AJ$6:$AJ$17)-ROWS($AN$6:$AN$17)-ROWS($AR$6:$AR$17)-ROWS($AV$6:$AV$17)-ROWS($AZ$6:$AZ$17)-ROWS($BD$6:$BD$17)), "")))))))</f>
        <v/>
      </c>
      <c r="BN69" s="316" t="str">
        <f t="shared" ca="1" si="30"/>
        <v/>
      </c>
      <c r="BO69" s="316" t="str">
        <f ca="1">IF(OR(BP69="",BP69=0),"",MAX(BO$5:BO68)+1)</f>
        <v/>
      </c>
      <c r="BP69" s="316" t="str">
        <f ca="1">IFERROR(INDEX($AK$6:$AK$17, ROWS($BP$4:BP67)), IFERROR(INDEX($AO$6:$AO$17, ROWS($BP$4:BP67)-ROWS($AK$6:$AK$17)), IFERROR(INDEX($AS$6:$AS$17, ROWS($BP$4:BP67)-ROWS($AK$6:$AK$17)-ROWS($AO$6:$AO$17)),IFERROR(INDEX($AW$6:$AW$17, ROWS($BP$4:BP67)-ROWS($AK$6:$AK$17)-ROWS($AO$6:$AO$17)-ROWS($AS$6:$AS$17)),IFERROR(INDEX($BA$6:$BA$17, ROWS($BP$4:BP67)-ROWS($AK$6:$AK$17)-ROWS($AO$6:$AO$17)-ROWS($AS$6:$AS$17)-ROWS($AW$6:$AW$17)),IFERROR(INDEX($BE$6:$BE$17, ROWS($BP$4:BP67)-ROWS($AK$6:$AK$17)-ROWS($AO$6:$AO$17)-ROWS($AS$6:$AS$17)-ROWS($AW$6:$AW$17)-ROWS($BA$6:$BA$17)),IFERROR(INDEX($BI$6:$BI$17, ROWS($BP$4:BP67)-ROWS($AK$6:$AK$17)-ROWS($AO$6:$AO$17)-ROWS($AS$6:$AS$17)-ROWS($AW$6:$AW$17)-ROWS($BA$6:$BA$17)-ROWS($BE$6:$BE$17)), "")))))))</f>
        <v/>
      </c>
      <c r="BQ69" s="316" t="str">
        <f t="shared" ca="1" si="31"/>
        <v/>
      </c>
      <c r="BR69" s="413" t="str">
        <f t="shared" ca="1" si="32"/>
        <v/>
      </c>
      <c r="BS69" s="412" t="str">
        <f ca="1">IF(OR(BT69="",BT69=0),"",MAX(BS$5:BS68)+1)</f>
        <v/>
      </c>
      <c r="BT69" s="316" t="str">
        <f ca="1">IFERROR(INDEX($AJ$22:$AJ$33, ROWS($BT$4:BT67)), IFERROR(INDEX($AN$22:$AN$33, ROWS($BT$4:BT67)-ROWS($AJ$22:$AJ$33)), IFERROR(INDEX($AR$22:$AR$33, ROWS($BT$4:BT67)-ROWS($AJ$22:$AJ$33)-ROWS($AN$22:$AN$33)),IFERROR(INDEX($AV$22:$AV$33, ROWS($BT$4:BT67)-ROWS($AJ$22:$AJ$33)-ROWS($AN$22:$AN$33)-ROWS($AR$22:$AR$33)),IFERROR(INDEX($AZ$22:$AZ$33, ROWS($BT$4:BT67)-ROWS($AJ$22:$AJ$33)-ROWS($AN$22:$AN$33)-ROWS($AR$22:$AR$33)-ROWS($AV$22:$AV$33)),IFERROR(INDEX($BD$22:$BD$33, ROWS($BT$4:BT67)-ROWS($AJ$22:$AJ$33)-ROWS($AN$22:$AN$33)-ROWS($AR$22:$AR$33)-ROWS($AV$22:$AV$33)-ROWS($AZ$22:$AZ$33)),IFERROR(INDEX($BH$22:$BH$33, ROWS($BT$4:BT67)-ROWS($AJ$22:$AJ$33)-ROWS($AN$22:$AN$33)-ROWS($AR$22:$AR$33)-ROWS($AV$22:$AV$33)-ROWS($AZ$22:$AZ$33)-ROWS($BD$22:$BD$33)), "")))))))</f>
        <v/>
      </c>
      <c r="BU69" s="316" t="str">
        <f t="shared" ca="1" si="33"/>
        <v/>
      </c>
      <c r="BV69" s="316" t="str">
        <f ca="1">IF(OR(BW69="",BW69=0),"",MAX(BV$5:BV68)+1)</f>
        <v/>
      </c>
      <c r="BW69" s="316" t="str">
        <f ca="1">IFERROR(INDEX($AK$22:$AK$33, ROWS($BW$4:BW67)), IFERROR(INDEX($AO$22:$AO$33, ROWS($BW$4:BW67)-ROWS($AK$22:$AK$33)), IFERROR(INDEX($AS$22:$AS$33, ROWS($BW$4:BW67)-ROWS($AK$22:$AK$33)-ROWS($AO$22:$AO$33)),IFERROR(INDEX($AW$22:$AW$33, ROWS($BW$4:BW67)-ROWS($AK$22:$AK$33)-ROWS($AO$22:$AO$33)-ROWS($AS$22:$AS$33)),IFERROR(INDEX($BA$22:$BA$33, ROWS($BW$4:BW67)-ROWS($AK$22:$AK$33)-ROWS($AO$22:$AO$33)-ROWS($AS$22:$AS$33)-ROWS($AW$22:$AW$33)),IFERROR(INDEX($BE$22:$BE$33, ROWS($BW$4:BW67)-ROWS($AK$22:$AK$33)-ROWS($AO$22:$AO$33)-ROWS($AS$22:$AS$33)-ROWS($AW$22:$AW$33)-ROWS($BA$22:$BA$33)),IFERROR(INDEX($BI$22:$BI$33, ROWS($BW$4:BW67)-ROWS($AK$22:$AK$33)-ROWS($AO$22:$AO$33)-ROWS($AS$22:$AS$33)-ROWS($AW$22:$AW$33)-ROWS($BA$22:$BA$33)-ROWS($BE$22:$BE$33)), "")))))))</f>
        <v/>
      </c>
      <c r="BX69" s="316" t="str">
        <f t="shared" ca="1" si="34"/>
        <v/>
      </c>
      <c r="BY69" s="413" t="str">
        <f t="shared" ca="1" si="35"/>
        <v/>
      </c>
      <c r="BZ69" s="412" t="str">
        <f ca="1">IF(OR(CA69="",CA69=0),"",MAX(BZ$5:BZ68)+1)</f>
        <v/>
      </c>
      <c r="CA69" s="316" t="str">
        <f ca="1">IFERROR(INDEX($AJ$38:$AJ$49, ROWS($CA$4:CA67)), IFERROR(INDEX($AN$38:$AN$49, ROWS($CA$4:CA67)-ROWS($AJ$38:$AJ$49)), IFERROR(INDEX($AR$38:$AR$49, ROWS($CA$4:CA67)-ROWS($AJ$38:$AJ$49)-ROWS($AN$38:$AN$49)),IFERROR(INDEX($AV$38:$AV$49, ROWS($CA$4:CA67)-ROWS($AJ$38:$AJ$49)-ROWS($AN$38:$AN$49)-ROWS($AR$38:$AR$49)),IFERROR(INDEX($AZ$38:$AZ$49, ROWS($CA$4:CA67)-ROWS($AJ$38:$AJ$49)-ROWS($AN$38:$AN$49)-ROWS($AR$38:$AR$49)-ROWS($AV$38:$AV$49)),IFERROR(INDEX($BD$38:$BD$49, ROWS($CA$4:CA67)-ROWS($AJ$38:$AJ$49)-ROWS($AN$38:$AN$49)-ROWS($AR$38:$AR$49)-ROWS($AV$38:$AV$49)-ROWS($AZ$38:$AZ$49)),IFERROR(INDEX($BH$38:$BH$49, ROWS($CA$4:CA67)-ROWS($AJ$38:$AJ$49)-ROWS($AN$38:$AN$49)-ROWS($AR$38:$AR$49)-ROWS($AV$38:$AV$49)-ROWS($AZ$38:$AZ$49)-ROWS($BD$38:$BD$49)), "")))))))</f>
        <v/>
      </c>
      <c r="CB69" s="316" t="str">
        <f t="shared" ca="1" si="36"/>
        <v/>
      </c>
      <c r="CC69" s="316" t="str">
        <f ca="1">IF(OR(CD69="",CD69=0),"",MAX(CC$5:CC68)+1)</f>
        <v/>
      </c>
      <c r="CD69" s="316" t="str">
        <f ca="1">IFERROR(INDEX($AK$38:$AK$49, ROWS($CD$4:CD67)), IFERROR(INDEX($AO$38:$AO$49, ROWS($CD$4:CD67)-ROWS($AK$38:$AK$49)), IFERROR(INDEX($AS$38:$AS$49, ROWS($CD$4:CD67)-ROWS($AK$38:$AK$49)-ROWS($AO$38:$AO$49)),IFERROR(INDEX($AW$38:$AW$49, ROWS($CD$4:CD67)-ROWS($AK$38:$AK$49)-ROWS($AO$38:$AO$49)-ROWS($AS$38:$AS$49)),IFERROR(INDEX($BA$38:$BA$49, ROWS($CD$4:CD67)-ROWS($AK$38:$AK$49)-ROWS($AO$38:$AO$49)-ROWS($AS$38:$AS$49)-ROWS($AW$38:$AW$49)),IFERROR(INDEX($BE$38:$BE$49, ROWS($CD$4:CD67)-ROWS($AK$38:$AK$49)-ROWS($AO$38:$AO$49)-ROWS($AS$38:$AS$49)-ROWS($AW$38:$AW$49)-ROWS($BA$38:$BA$49)),IFERROR(INDEX($BI$38:$BI$49, ROWS($CD$4:CD67)-ROWS($AK$38:$AK$49)-ROWS($AO$38:$AO$49)-ROWS($AS$38:$AS$49)-ROWS($AW$38:$AW$49)-ROWS($BA$38:$BA$49)-ROWS($BE$38:$BE$49)), "")))))))</f>
        <v/>
      </c>
      <c r="CE69" s="316" t="str">
        <f t="shared" ca="1" si="37"/>
        <v/>
      </c>
      <c r="CF69" s="413" t="str">
        <f t="shared" ca="1" si="38"/>
        <v/>
      </c>
      <c r="CG69" s="412" t="str">
        <f ca="1">IF(OR(CH69="",CH69=0),"",MAX(CG$5:CG68)+1)</f>
        <v/>
      </c>
      <c r="CH69" s="316" t="str">
        <f ca="1">IFERROR(INDEX($AJ$54:$AJ$65, ROWS($CH$4:CH67)), IFERROR(INDEX($AN$54:$AN$65, ROWS($CH$4:CH67)-ROWS($AJ$54:$AJ$65)), IFERROR(INDEX($AR$54:$AR$65, ROWS($CH$4:CH67)-ROWS($AJ$54:$AJ$65)-ROWS($AN$54:$AN$65)),IFERROR(INDEX($AV$54:$AV$65, ROWS($CH$4:CH67)-ROWS($AJ$54:$AJ$65)-ROWS($AN$54:$AN$65)-ROWS($AR$54:$AR$65)),IFERROR(INDEX($AZ$54:$AZ$65, ROWS($CH$4:CH67)-ROWS($AJ$54:$AJ$65)-ROWS($AN$54:$AN$65)-ROWS($AR$54:$AR$65)-ROWS($AV$54:$AV$65)),IFERROR(INDEX($BD$54:$BD$65, ROWS($CH$4:CH67)-ROWS($AJ$54:$AJ$65)-ROWS($AN$54:$AN$65)-ROWS($AR$54:$AR$65)-ROWS($AV$54:$AV$65)-ROWS($AZ$54:$AZ$65)),IFERROR(INDEX($BH$54:$BH$65, ROWS($CH$4:CH67)-ROWS($AJ$54:$AJ$65)-ROWS($AN$54:$AN$65)-ROWS($AR$54:$AR$65)-ROWS($AV$54:$AV$65)-ROWS($AZ$54:$AZ$65)-ROWS($BD$54:$BD$65)), "")))))))</f>
        <v/>
      </c>
      <c r="CI69" s="316" t="str">
        <f t="shared" ca="1" si="39"/>
        <v/>
      </c>
      <c r="CJ69" s="316" t="str">
        <f ca="1">IF(OR(CK69="",CK69=0),"",MAX(CJ$5:CJ68)+1)</f>
        <v/>
      </c>
      <c r="CK69" s="316" t="str">
        <f ca="1">IFERROR(INDEX($AK$54:$AK$65, ROWS($CK$4:CK67)), IFERROR(INDEX($AO$54:$AO$65, ROWS($CK$4:CK67)-ROWS($AK$54:$AK$65)), IFERROR(INDEX($AS$54:$AS$65, ROWS($CK$4:CK67)-ROWS($AK$54:$AK$65)-ROWS($AO$54:$AO$65)),IFERROR(INDEX($AW$54:$AW$65, ROWS($CK$4:CK67)-ROWS($AK$54:$AK$65)-ROWS($AO$54:$AO$65)-ROWS($AS$54:$AS$65)),IFERROR(INDEX($BA$54:$BA$65, ROWS($CK$4:CK67)-ROWS($AK$54:$AK$65)-ROWS($AO$54:$AO$65)-ROWS($AS$54:$AS$65)-ROWS($AW$54:$AW$65)),IFERROR(INDEX($BE$54:$BE$65, ROWS($CK$4:CK67)-ROWS($AK$54:$AK$65)-ROWS($AO$54:$AO$65)-ROWS($AS$54:$AS$65)-ROWS($AW$54:$AW$65)-ROWS($BA$54:$BA$65)),IFERROR(INDEX($BI$54:$BI$65, ROWS($CK$4:CK67)-ROWS($AK$54:$AK$65)-ROWS($AO$54:$AO$65)-ROWS($AS$54:$AS$65)-ROWS($AW$54:$AW$65)-ROWS($BA$54:$BA$65)-ROWS($BE$54:$BE$65)), "")))))))</f>
        <v/>
      </c>
      <c r="CL69" s="316" t="str">
        <f t="shared" ca="1" si="40"/>
        <v/>
      </c>
      <c r="CM69" s="413" t="str">
        <f t="shared" ca="1" si="41"/>
        <v/>
      </c>
      <c r="CN69" s="412" t="str">
        <f>IF(OR(CO69="",CO69=0),"",MAX(CN$5:CN68)+1)</f>
        <v/>
      </c>
      <c r="CO69" s="316">
        <f>IFERROR(INDEX($AJ$70:$AJ$81, ROWS($CO$4:CO67)), IFERROR(INDEX($AN$70:$AN$81, ROWS($CO$4:CO67)-ROWS($AJ$70:$AJ$81)), IFERROR(INDEX($AR$70:$AR$81, ROWS($CO$4:CO67)-ROWS($AJ$70:$AJ$81)-ROWS($AN$70:$AN$81)),IFERROR(INDEX($AV$70:$AV$81, ROWS($CO$4:CO67)-ROWS($AJ$70:$AJ$81)-ROWS($AN$70:$AN$81)-ROWS($AR$70:$AR$81)),IFERROR(INDEX($AZ$70:$AZ$81, ROWS($CO$4:CO67)-ROWS($AJ$70:$AJ$81)-ROWS($AN$70:$AN$81)-ROWS($AR$70:$AR$81)-ROWS($AV$70:$AV$81)),IFERROR(INDEX($BD$70:$BD$81, ROWS($CO$4:CO67)-ROWS($AJ$70:$AJ$81)-ROWS($AN$70:$AN$81)-ROWS($AR$70:$AR$81)-ROWS($AV$70:$AV$81)-ROWS($AZ$70:$AZ$81)),IFERROR(INDEX($BH$70:$BH$81, ROWS($CO$4:CO67)-ROWS($AJ$70:$AJ$81)-ROWS($AN$70:$AN$81)-ROWS($AR$70:$AR$81)-ROWS($AV$70:$AV$81)-ROWS($AZ$70:$AZ$81)-ROWS($BD$70:$BD$81)), "")))))))</f>
        <v>0</v>
      </c>
      <c r="CP69" s="316" t="str">
        <f t="shared" ca="1" si="42"/>
        <v/>
      </c>
      <c r="CQ69" s="316" t="str">
        <f>IF(OR(CR69="",CR69=0),"",MAX(CQ$5:CQ68)+1)</f>
        <v/>
      </c>
      <c r="CR69" s="316">
        <f>IFERROR(INDEX($AK$70:$AK$81, ROWS($CR$4:CR67)), IFERROR(INDEX($AO$70:$AO$81, ROWS($CR$4:CR67)-ROWS($AK$70:$AK$81)), IFERROR(INDEX($AS$70:$AS$81, ROWS($CR$4:CR67)-ROWS($AK$70:$AK$81)-ROWS($AO$70:$AO$81)),IFERROR(INDEX($AW$70:$AW$81, ROWS($CR$4:CR67)-ROWS($AK$70:$AK$81)-ROWS($AO$70:$AO$81)-ROWS($AS$70:$AS$81)),IFERROR(INDEX($BA$70:$BA$81, ROWS($CR$4:CR67)-ROWS($AK$70:$AK$81)-ROWS($AO$70:$AO$81)-ROWS($AS$70:$AS$81)-ROWS($AW$70:$AW$81)),IFERROR(INDEX($BE$70:$BE$81, ROWS($CR$4:CR67)-ROWS($AK$70:$AK$81)-ROWS($AO$70:$AO$81)-ROWS($AS$70:$AS$81)-ROWS($AW$70:$AW$81)-ROWS($BA$70:$BA$81)),IFERROR(INDEX($BI$70:$BI$81, ROWS($CR$4:CR67)-ROWS($AK$70:$AK$81)-ROWS($AO$70:$AO$81)-ROWS($AS$70:$AS$81)-ROWS($AW$70:$AW$81)-ROWS($BA$70:$BA$81)-ROWS($BE$70:$BE$81)), "")))))))</f>
        <v>0</v>
      </c>
      <c r="CS69" s="316" t="str">
        <f t="shared" ca="1" si="43"/>
        <v/>
      </c>
      <c r="CT69" s="413" t="str">
        <f t="shared" ca="1" si="44"/>
        <v/>
      </c>
      <c r="CU69" s="412" t="str">
        <f>IF(OR(CV69="",CV69=0),"",MAX(CU$5:CU68)+1)</f>
        <v/>
      </c>
      <c r="CV69" s="316" t="str">
        <f>IFERROR(INDEX($AJ$86:$AJ$97, ROWS($CV$4:CV67)), IFERROR(INDEX($AN$86:$AN$97, ROWS($CV$4:CV67)-ROWS($AJ$86:$AJ$97)), ""))</f>
        <v/>
      </c>
      <c r="CW69" s="316" t="str">
        <f t="shared" si="45"/>
        <v/>
      </c>
      <c r="CX69" s="316" t="str">
        <f>IF(OR(CY69="",CY69=0),"",MAX(CX$5:CX68)+1)</f>
        <v/>
      </c>
      <c r="CY69" s="316" t="str">
        <f>IFERROR(INDEX($AK$86:$AK$97, ROWS($CY$4:CY67)), IFERROR(INDEX($AO$86:$AO$97, ROWS($CY$4:CY67)-ROWS($AK$86:$AK$97)), ""))</f>
        <v/>
      </c>
      <c r="CZ69" s="316" t="str">
        <f t="shared" si="46"/>
        <v/>
      </c>
      <c r="DA69" s="413" t="str">
        <f t="shared" si="47"/>
        <v/>
      </c>
      <c r="DC69" s="438">
        <f ca="1">IF(OR(DD69="",DD69=0),"",MAX(DC$65:DC68)+1)</f>
        <v>3</v>
      </c>
      <c r="DD69" s="434" t="str">
        <f t="shared" ca="1" si="166"/>
        <v>Car 2 Gas</v>
      </c>
      <c r="DE69" s="413">
        <f t="shared" ca="1" si="167"/>
        <v>80</v>
      </c>
      <c r="DF69" s="431" t="str">
        <f ca="1">IF(OR(DG69="",DG69=0),"",MAX(DF$65:DF68)+1)</f>
        <v/>
      </c>
      <c r="DG69" s="412" t="str">
        <f t="shared" ca="1" si="168"/>
        <v/>
      </c>
      <c r="DH69" s="413" t="str">
        <f t="shared" ca="1" si="169"/>
        <v/>
      </c>
      <c r="DI69" s="412" t="str">
        <f t="shared" ca="1" si="170"/>
        <v>Auto Insurance</v>
      </c>
      <c r="DJ69" s="413">
        <f t="shared" ca="1" si="171"/>
        <v>180</v>
      </c>
      <c r="DK69" s="412" t="str">
        <f t="shared" ca="1" si="172"/>
        <v/>
      </c>
      <c r="DL69" s="413" t="str">
        <f t="shared" ca="1" si="173"/>
        <v/>
      </c>
      <c r="DM69" s="293"/>
      <c r="DN69" s="425" t="str">
        <f ca="1">IF(DI75="","",CONCATENATE(DI75," - ",DJ75))</f>
        <v/>
      </c>
      <c r="DO69" s="295" t="str">
        <f ca="1">IF(DI76="","",CONCATENATE(DI76," - ",DJ76))</f>
        <v/>
      </c>
      <c r="DP69" s="295" t="str">
        <f ca="1">IF(DI77="","",CONCATENATE(DI77," - ",DJ77))</f>
        <v/>
      </c>
      <c r="DQ69" s="425" t="str">
        <f ca="1">IF(DK75="","",CONCATENATE(DK75," - ",DL75))</f>
        <v/>
      </c>
      <c r="DR69" s="295" t="str">
        <f ca="1">IF(DK76="","",CONCATENATE(DK76," - ",DL76))</f>
        <v/>
      </c>
      <c r="DS69" s="426" t="str">
        <f ca="1">IF(DK77="","",CONCATENATE(DK77," - ",DL77))</f>
        <v/>
      </c>
    </row>
    <row r="70" spans="16:123" x14ac:dyDescent="0.3">
      <c r="AB70" s="395">
        <f ca="1">IFERROR(MATCH($AB$59,OFFSET(Year!$AY$123:$AY$174,AB69,,1000),0)+AB69,"")</f>
        <v>10</v>
      </c>
      <c r="AC70" s="340">
        <f ca="1">IFERROR(INDEX(Year!$BB$123:$BB$174,AB70),"")</f>
        <v>25</v>
      </c>
      <c r="AD70" s="348" t="str">
        <f ca="1">IFERROR(INDEX(Year!$AZ$123:$AZ$174,AB70),"")</f>
        <v>Paycheck 3</v>
      </c>
      <c r="AE70" s="363">
        <f ca="1">IFERROR(INDEX(Year!$BA$123:$BA$174,AB70),"")</f>
        <v>700</v>
      </c>
      <c r="AF70" s="402" t="str">
        <f ca="1">IFERROR(INDEX(Year!$AY$123:$AY$174,AB70),"")</f>
        <v>Income</v>
      </c>
      <c r="AI70" s="304">
        <f ca="1">IFERROR(MATCH($AI$68,OFFSET($AC$1,AI69,,1000),0)+AI69,"")</f>
        <v>13</v>
      </c>
      <c r="AJ70" s="305" t="str">
        <f t="shared" ref="AJ70:AJ81" ca="1" si="174">IFERROR(INDEX(AD:AD,AI70),"")</f>
        <v>Spotify</v>
      </c>
      <c r="AK70" s="306">
        <f t="shared" ref="AK70:AK81" ca="1" si="175">IFERROR(INDEX(AE:AE,AI70),"")</f>
        <v>9.99</v>
      </c>
      <c r="AL70" s="307" t="str">
        <f t="shared" ref="AL70:AL81" ca="1" si="176">IFERROR(INDEX(AF:AF,AI70),"")</f>
        <v>Monthly</v>
      </c>
      <c r="AM70" s="304">
        <f ca="1">IFERROR(MATCH($AM$68,OFFSET($AC$1,AM69,,1000),0)+AM69,"")</f>
        <v>6</v>
      </c>
      <c r="AN70" s="305" t="str">
        <f t="shared" ref="AN70:AN81" ca="1" si="177">IFERROR(INDEX(AD:AD,AM70),"")</f>
        <v>Electric / Water</v>
      </c>
      <c r="AO70" s="306">
        <f t="shared" ref="AO70:AO81" ca="1" si="178">IFERROR(INDEX(AE:AE,AM70),"")</f>
        <v>150</v>
      </c>
      <c r="AP70" s="307" t="str">
        <f t="shared" ref="AP70:AP81" ca="1" si="179">IFERROR(INDEX(AF:AF,AM70),"")</f>
        <v>Monthly</v>
      </c>
      <c r="AQ70" s="304" t="str">
        <f ca="1">IFERROR(MATCH($AQ$68,OFFSET($AC$1,AQ69,,1000),0)+AQ69,"")</f>
        <v/>
      </c>
      <c r="AR70" s="305" t="str">
        <f t="shared" ref="AR70:AR81" ca="1" si="180">IFERROR(INDEX(AD:AD,AQ70),"")</f>
        <v/>
      </c>
      <c r="AS70" s="306" t="str">
        <f t="shared" ref="AS70:AS81" ca="1" si="181">IFERROR(INDEX(AE:AE,AQ70),"")</f>
        <v/>
      </c>
      <c r="AT70" s="307" t="str">
        <f t="shared" ref="AT70:AT81" ca="1" si="182">IFERROR(INDEX(AF:AF,AQ70),"")</f>
        <v/>
      </c>
      <c r="AU70" s="304"/>
      <c r="AV70" s="305"/>
      <c r="AW70" s="306"/>
      <c r="AX70" s="307"/>
      <c r="AY70" s="304"/>
      <c r="AZ70" s="305"/>
      <c r="BA70" s="306"/>
      <c r="BB70" s="307"/>
      <c r="BC70" s="304"/>
      <c r="BD70" s="305"/>
      <c r="BE70" s="306"/>
      <c r="BF70" s="307"/>
      <c r="BG70" s="304"/>
      <c r="BH70" s="305"/>
      <c r="BI70" s="306"/>
      <c r="BJ70" s="307"/>
      <c r="BL70" s="412" t="str">
        <f ca="1">IF(OR(BM70="",BM70=0),"",MAX(BL$5:BL69)+1)</f>
        <v/>
      </c>
      <c r="BM70" s="316" t="str">
        <f ca="1">IFERROR(INDEX($AJ$6:$AJ$17, ROWS(BM$4:$BM68)), IFERROR(INDEX($AN$6:$AN$17, ROWS(BM$4:$BM68)-ROWS($AJ$6:$AJ$17)), IFERROR(INDEX($AR$6:$AR$17, ROWS(BM$4:$BM68)-ROWS($AJ$6:$AJ$17)-ROWS($AN$6:$AN$17)),IFERROR(INDEX($AV$6:$AV$17, ROWS(BM$4:$BM68)-ROWS($AJ$6:$AJ$17)-ROWS($AN$6:$AN$17)-ROWS($AR$6:$AR$17)),IFERROR(INDEX($AZ$6:$AZ$17, ROWS(BM$4:$BM68)-ROWS($AJ$6:$AJ$17)-ROWS($AN$6:$AN$17)-ROWS($AR$6:$AR$17)-ROWS($AV$6:$AV$17)),IFERROR(INDEX($BD$6:$BD$17, ROWS(BM$4:$BM68)-ROWS($AJ$6:$AJ$17)-ROWS($AN$6:$AN$17)-ROWS($AR$6:$AR$17)-ROWS($AV$6:$AV$17)-ROWS($AZ$6:$AZ$17)),IFERROR(INDEX($BH$6:$BH$17, ROWS(BM$4:$BM68)-ROWS($AJ$6:$AJ$17)-ROWS($AN$6:$AN$17)-ROWS($AR$6:$AR$17)-ROWS($AV$6:$AV$17)-ROWS($AZ$6:$AZ$17)-ROWS($BD$6:$BD$17)), "")))))))</f>
        <v/>
      </c>
      <c r="BN70" s="316" t="str">
        <f t="shared" ca="1" si="30"/>
        <v/>
      </c>
      <c r="BO70" s="316" t="str">
        <f ca="1">IF(OR(BP70="",BP70=0),"",MAX(BO$5:BO69)+1)</f>
        <v/>
      </c>
      <c r="BP70" s="316" t="str">
        <f ca="1">IFERROR(INDEX($AK$6:$AK$17, ROWS($BP$4:BP68)), IFERROR(INDEX($AO$6:$AO$17, ROWS($BP$4:BP68)-ROWS($AK$6:$AK$17)), IFERROR(INDEX($AS$6:$AS$17, ROWS($BP$4:BP68)-ROWS($AK$6:$AK$17)-ROWS($AO$6:$AO$17)),IFERROR(INDEX($AW$6:$AW$17, ROWS($BP$4:BP68)-ROWS($AK$6:$AK$17)-ROWS($AO$6:$AO$17)-ROWS($AS$6:$AS$17)),IFERROR(INDEX($BA$6:$BA$17, ROWS($BP$4:BP68)-ROWS($AK$6:$AK$17)-ROWS($AO$6:$AO$17)-ROWS($AS$6:$AS$17)-ROWS($AW$6:$AW$17)),IFERROR(INDEX($BE$6:$BE$17, ROWS($BP$4:BP68)-ROWS($AK$6:$AK$17)-ROWS($AO$6:$AO$17)-ROWS($AS$6:$AS$17)-ROWS($AW$6:$AW$17)-ROWS($BA$6:$BA$17)),IFERROR(INDEX($BI$6:$BI$17, ROWS($BP$4:BP68)-ROWS($AK$6:$AK$17)-ROWS($AO$6:$AO$17)-ROWS($AS$6:$AS$17)-ROWS($AW$6:$AW$17)-ROWS($BA$6:$BA$17)-ROWS($BE$6:$BE$17)), "")))))))</f>
        <v/>
      </c>
      <c r="BQ70" s="316" t="str">
        <f t="shared" ca="1" si="31"/>
        <v/>
      </c>
      <c r="BR70" s="413" t="str">
        <f t="shared" ca="1" si="32"/>
        <v/>
      </c>
      <c r="BS70" s="412" t="str">
        <f ca="1">IF(OR(BT70="",BT70=0),"",MAX(BS$5:BS69)+1)</f>
        <v/>
      </c>
      <c r="BT70" s="316" t="str">
        <f ca="1">IFERROR(INDEX($AJ$22:$AJ$33, ROWS($BT$4:BT68)), IFERROR(INDEX($AN$22:$AN$33, ROWS($BT$4:BT68)-ROWS($AJ$22:$AJ$33)), IFERROR(INDEX($AR$22:$AR$33, ROWS($BT$4:BT68)-ROWS($AJ$22:$AJ$33)-ROWS($AN$22:$AN$33)),IFERROR(INDEX($AV$22:$AV$33, ROWS($BT$4:BT68)-ROWS($AJ$22:$AJ$33)-ROWS($AN$22:$AN$33)-ROWS($AR$22:$AR$33)),IFERROR(INDEX($AZ$22:$AZ$33, ROWS($BT$4:BT68)-ROWS($AJ$22:$AJ$33)-ROWS($AN$22:$AN$33)-ROWS($AR$22:$AR$33)-ROWS($AV$22:$AV$33)),IFERROR(INDEX($BD$22:$BD$33, ROWS($BT$4:BT68)-ROWS($AJ$22:$AJ$33)-ROWS($AN$22:$AN$33)-ROWS($AR$22:$AR$33)-ROWS($AV$22:$AV$33)-ROWS($AZ$22:$AZ$33)),IFERROR(INDEX($BH$22:$BH$33, ROWS($BT$4:BT68)-ROWS($AJ$22:$AJ$33)-ROWS($AN$22:$AN$33)-ROWS($AR$22:$AR$33)-ROWS($AV$22:$AV$33)-ROWS($AZ$22:$AZ$33)-ROWS($BD$22:$BD$33)), "")))))))</f>
        <v/>
      </c>
      <c r="BU70" s="316" t="str">
        <f t="shared" ca="1" si="33"/>
        <v/>
      </c>
      <c r="BV70" s="316" t="str">
        <f ca="1">IF(OR(BW70="",BW70=0),"",MAX(BV$5:BV69)+1)</f>
        <v/>
      </c>
      <c r="BW70" s="316" t="str">
        <f ca="1">IFERROR(INDEX($AK$22:$AK$33, ROWS($BW$4:BW68)), IFERROR(INDEX($AO$22:$AO$33, ROWS($BW$4:BW68)-ROWS($AK$22:$AK$33)), IFERROR(INDEX($AS$22:$AS$33, ROWS($BW$4:BW68)-ROWS($AK$22:$AK$33)-ROWS($AO$22:$AO$33)),IFERROR(INDEX($AW$22:$AW$33, ROWS($BW$4:BW68)-ROWS($AK$22:$AK$33)-ROWS($AO$22:$AO$33)-ROWS($AS$22:$AS$33)),IFERROR(INDEX($BA$22:$BA$33, ROWS($BW$4:BW68)-ROWS($AK$22:$AK$33)-ROWS($AO$22:$AO$33)-ROWS($AS$22:$AS$33)-ROWS($AW$22:$AW$33)),IFERROR(INDEX($BE$22:$BE$33, ROWS($BW$4:BW68)-ROWS($AK$22:$AK$33)-ROWS($AO$22:$AO$33)-ROWS($AS$22:$AS$33)-ROWS($AW$22:$AW$33)-ROWS($BA$22:$BA$33)),IFERROR(INDEX($BI$22:$BI$33, ROWS($BW$4:BW68)-ROWS($AK$22:$AK$33)-ROWS($AO$22:$AO$33)-ROWS($AS$22:$AS$33)-ROWS($AW$22:$AW$33)-ROWS($BA$22:$BA$33)-ROWS($BE$22:$BE$33)), "")))))))</f>
        <v/>
      </c>
      <c r="BX70" s="316" t="str">
        <f t="shared" ca="1" si="34"/>
        <v/>
      </c>
      <c r="BY70" s="413" t="str">
        <f t="shared" ca="1" si="35"/>
        <v/>
      </c>
      <c r="BZ70" s="412" t="str">
        <f ca="1">IF(OR(CA70="",CA70=0),"",MAX(BZ$5:BZ69)+1)</f>
        <v/>
      </c>
      <c r="CA70" s="316" t="str">
        <f ca="1">IFERROR(INDEX($AJ$38:$AJ$49, ROWS($CA$4:CA68)), IFERROR(INDEX($AN$38:$AN$49, ROWS($CA$4:CA68)-ROWS($AJ$38:$AJ$49)), IFERROR(INDEX($AR$38:$AR$49, ROWS($CA$4:CA68)-ROWS($AJ$38:$AJ$49)-ROWS($AN$38:$AN$49)),IFERROR(INDEX($AV$38:$AV$49, ROWS($CA$4:CA68)-ROWS($AJ$38:$AJ$49)-ROWS($AN$38:$AN$49)-ROWS($AR$38:$AR$49)),IFERROR(INDEX($AZ$38:$AZ$49, ROWS($CA$4:CA68)-ROWS($AJ$38:$AJ$49)-ROWS($AN$38:$AN$49)-ROWS($AR$38:$AR$49)-ROWS($AV$38:$AV$49)),IFERROR(INDEX($BD$38:$BD$49, ROWS($CA$4:CA68)-ROWS($AJ$38:$AJ$49)-ROWS($AN$38:$AN$49)-ROWS($AR$38:$AR$49)-ROWS($AV$38:$AV$49)-ROWS($AZ$38:$AZ$49)),IFERROR(INDEX($BH$38:$BH$49, ROWS($CA$4:CA68)-ROWS($AJ$38:$AJ$49)-ROWS($AN$38:$AN$49)-ROWS($AR$38:$AR$49)-ROWS($AV$38:$AV$49)-ROWS($AZ$38:$AZ$49)-ROWS($BD$38:$BD$49)), "")))))))</f>
        <v/>
      </c>
      <c r="CB70" s="316" t="str">
        <f t="shared" ca="1" si="36"/>
        <v/>
      </c>
      <c r="CC70" s="316" t="str">
        <f ca="1">IF(OR(CD70="",CD70=0),"",MAX(CC$5:CC69)+1)</f>
        <v/>
      </c>
      <c r="CD70" s="316" t="str">
        <f ca="1">IFERROR(INDEX($AK$38:$AK$49, ROWS($CD$4:CD68)), IFERROR(INDEX($AO$38:$AO$49, ROWS($CD$4:CD68)-ROWS($AK$38:$AK$49)), IFERROR(INDEX($AS$38:$AS$49, ROWS($CD$4:CD68)-ROWS($AK$38:$AK$49)-ROWS($AO$38:$AO$49)),IFERROR(INDEX($AW$38:$AW$49, ROWS($CD$4:CD68)-ROWS($AK$38:$AK$49)-ROWS($AO$38:$AO$49)-ROWS($AS$38:$AS$49)),IFERROR(INDEX($BA$38:$BA$49, ROWS($CD$4:CD68)-ROWS($AK$38:$AK$49)-ROWS($AO$38:$AO$49)-ROWS($AS$38:$AS$49)-ROWS($AW$38:$AW$49)),IFERROR(INDEX($BE$38:$BE$49, ROWS($CD$4:CD68)-ROWS($AK$38:$AK$49)-ROWS($AO$38:$AO$49)-ROWS($AS$38:$AS$49)-ROWS($AW$38:$AW$49)-ROWS($BA$38:$BA$49)),IFERROR(INDEX($BI$38:$BI$49, ROWS($CD$4:CD68)-ROWS($AK$38:$AK$49)-ROWS($AO$38:$AO$49)-ROWS($AS$38:$AS$49)-ROWS($AW$38:$AW$49)-ROWS($BA$38:$BA$49)-ROWS($BE$38:$BE$49)), "")))))))</f>
        <v/>
      </c>
      <c r="CE70" s="316" t="str">
        <f t="shared" ca="1" si="37"/>
        <v/>
      </c>
      <c r="CF70" s="413" t="str">
        <f t="shared" ca="1" si="38"/>
        <v/>
      </c>
      <c r="CG70" s="412" t="str">
        <f ca="1">IF(OR(CH70="",CH70=0),"",MAX(CG$5:CG69)+1)</f>
        <v/>
      </c>
      <c r="CH70" s="316" t="str">
        <f ca="1">IFERROR(INDEX($AJ$54:$AJ$65, ROWS($CH$4:CH68)), IFERROR(INDEX($AN$54:$AN$65, ROWS($CH$4:CH68)-ROWS($AJ$54:$AJ$65)), IFERROR(INDEX($AR$54:$AR$65, ROWS($CH$4:CH68)-ROWS($AJ$54:$AJ$65)-ROWS($AN$54:$AN$65)),IFERROR(INDEX($AV$54:$AV$65, ROWS($CH$4:CH68)-ROWS($AJ$54:$AJ$65)-ROWS($AN$54:$AN$65)-ROWS($AR$54:$AR$65)),IFERROR(INDEX($AZ$54:$AZ$65, ROWS($CH$4:CH68)-ROWS($AJ$54:$AJ$65)-ROWS($AN$54:$AN$65)-ROWS($AR$54:$AR$65)-ROWS($AV$54:$AV$65)),IFERROR(INDEX($BD$54:$BD$65, ROWS($CH$4:CH68)-ROWS($AJ$54:$AJ$65)-ROWS($AN$54:$AN$65)-ROWS($AR$54:$AR$65)-ROWS($AV$54:$AV$65)-ROWS($AZ$54:$AZ$65)),IFERROR(INDEX($BH$54:$BH$65, ROWS($CH$4:CH68)-ROWS($AJ$54:$AJ$65)-ROWS($AN$54:$AN$65)-ROWS($AR$54:$AR$65)-ROWS($AV$54:$AV$65)-ROWS($AZ$54:$AZ$65)-ROWS($BD$54:$BD$65)), "")))))))</f>
        <v/>
      </c>
      <c r="CI70" s="316" t="str">
        <f t="shared" ca="1" si="39"/>
        <v/>
      </c>
      <c r="CJ70" s="316" t="str">
        <f ca="1">IF(OR(CK70="",CK70=0),"",MAX(CJ$5:CJ69)+1)</f>
        <v/>
      </c>
      <c r="CK70" s="316" t="str">
        <f ca="1">IFERROR(INDEX($AK$54:$AK$65, ROWS($CK$4:CK68)), IFERROR(INDEX($AO$54:$AO$65, ROWS($CK$4:CK68)-ROWS($AK$54:$AK$65)), IFERROR(INDEX($AS$54:$AS$65, ROWS($CK$4:CK68)-ROWS($AK$54:$AK$65)-ROWS($AO$54:$AO$65)),IFERROR(INDEX($AW$54:$AW$65, ROWS($CK$4:CK68)-ROWS($AK$54:$AK$65)-ROWS($AO$54:$AO$65)-ROWS($AS$54:$AS$65)),IFERROR(INDEX($BA$54:$BA$65, ROWS($CK$4:CK68)-ROWS($AK$54:$AK$65)-ROWS($AO$54:$AO$65)-ROWS($AS$54:$AS$65)-ROWS($AW$54:$AW$65)),IFERROR(INDEX($BE$54:$BE$65, ROWS($CK$4:CK68)-ROWS($AK$54:$AK$65)-ROWS($AO$54:$AO$65)-ROWS($AS$54:$AS$65)-ROWS($AW$54:$AW$65)-ROWS($BA$54:$BA$65)),IFERROR(INDEX($BI$54:$BI$65, ROWS($CK$4:CK68)-ROWS($AK$54:$AK$65)-ROWS($AO$54:$AO$65)-ROWS($AS$54:$AS$65)-ROWS($AW$54:$AW$65)-ROWS($BA$54:$BA$65)-ROWS($BE$54:$BE$65)), "")))))))</f>
        <v/>
      </c>
      <c r="CL70" s="316" t="str">
        <f t="shared" ca="1" si="40"/>
        <v/>
      </c>
      <c r="CM70" s="413" t="str">
        <f t="shared" ca="1" si="41"/>
        <v/>
      </c>
      <c r="CN70" s="412" t="str">
        <f>IF(OR(CO70="",CO70=0),"",MAX(CN$5:CN69)+1)</f>
        <v/>
      </c>
      <c r="CO70" s="316">
        <f>IFERROR(INDEX($AJ$70:$AJ$81, ROWS($CO$4:CO68)), IFERROR(INDEX($AN$70:$AN$81, ROWS($CO$4:CO68)-ROWS($AJ$70:$AJ$81)), IFERROR(INDEX($AR$70:$AR$81, ROWS($CO$4:CO68)-ROWS($AJ$70:$AJ$81)-ROWS($AN$70:$AN$81)),IFERROR(INDEX($AV$70:$AV$81, ROWS($CO$4:CO68)-ROWS($AJ$70:$AJ$81)-ROWS($AN$70:$AN$81)-ROWS($AR$70:$AR$81)),IFERROR(INDEX($AZ$70:$AZ$81, ROWS($CO$4:CO68)-ROWS($AJ$70:$AJ$81)-ROWS($AN$70:$AN$81)-ROWS($AR$70:$AR$81)-ROWS($AV$70:$AV$81)),IFERROR(INDEX($BD$70:$BD$81, ROWS($CO$4:CO68)-ROWS($AJ$70:$AJ$81)-ROWS($AN$70:$AN$81)-ROWS($AR$70:$AR$81)-ROWS($AV$70:$AV$81)-ROWS($AZ$70:$AZ$81)),IFERROR(INDEX($BH$70:$BH$81, ROWS($CO$4:CO68)-ROWS($AJ$70:$AJ$81)-ROWS($AN$70:$AN$81)-ROWS($AR$70:$AR$81)-ROWS($AV$70:$AV$81)-ROWS($AZ$70:$AZ$81)-ROWS($BD$70:$BD$81)), "")))))))</f>
        <v>0</v>
      </c>
      <c r="CP70" s="316" t="str">
        <f t="shared" ca="1" si="42"/>
        <v/>
      </c>
      <c r="CQ70" s="316" t="str">
        <f>IF(OR(CR70="",CR70=0),"",MAX(CQ$5:CQ69)+1)</f>
        <v/>
      </c>
      <c r="CR70" s="316">
        <f>IFERROR(INDEX($AK$70:$AK$81, ROWS($CR$4:CR68)), IFERROR(INDEX($AO$70:$AO$81, ROWS($CR$4:CR68)-ROWS($AK$70:$AK$81)), IFERROR(INDEX($AS$70:$AS$81, ROWS($CR$4:CR68)-ROWS($AK$70:$AK$81)-ROWS($AO$70:$AO$81)),IFERROR(INDEX($AW$70:$AW$81, ROWS($CR$4:CR68)-ROWS($AK$70:$AK$81)-ROWS($AO$70:$AO$81)-ROWS($AS$70:$AS$81)),IFERROR(INDEX($BA$70:$BA$81, ROWS($CR$4:CR68)-ROWS($AK$70:$AK$81)-ROWS($AO$70:$AO$81)-ROWS($AS$70:$AS$81)-ROWS($AW$70:$AW$81)),IFERROR(INDEX($BE$70:$BE$81, ROWS($CR$4:CR68)-ROWS($AK$70:$AK$81)-ROWS($AO$70:$AO$81)-ROWS($AS$70:$AS$81)-ROWS($AW$70:$AW$81)-ROWS($BA$70:$BA$81)),IFERROR(INDEX($BI$70:$BI$81, ROWS($CR$4:CR68)-ROWS($AK$70:$AK$81)-ROWS($AO$70:$AO$81)-ROWS($AS$70:$AS$81)-ROWS($AW$70:$AW$81)-ROWS($BA$70:$BA$81)-ROWS($BE$70:$BE$81)), "")))))))</f>
        <v>0</v>
      </c>
      <c r="CS70" s="316" t="str">
        <f t="shared" ca="1" si="43"/>
        <v/>
      </c>
      <c r="CT70" s="413" t="str">
        <f t="shared" ca="1" si="44"/>
        <v/>
      </c>
      <c r="CU70" s="412" t="str">
        <f>IF(OR(CV70="",CV70=0),"",MAX(CU$5:CU69)+1)</f>
        <v/>
      </c>
      <c r="CV70" s="316" t="str">
        <f>IFERROR(INDEX($AJ$86:$AJ$97, ROWS($CV$4:CV68)), IFERROR(INDEX($AN$86:$AN$97, ROWS($CV$4:CV68)-ROWS($AJ$86:$AJ$97)), ""))</f>
        <v/>
      </c>
      <c r="CW70" s="316" t="str">
        <f t="shared" si="45"/>
        <v/>
      </c>
      <c r="CX70" s="316" t="str">
        <f>IF(OR(CY70="",CY70=0),"",MAX(CX$5:CX69)+1)</f>
        <v/>
      </c>
      <c r="CY70" s="316" t="str">
        <f>IFERROR(INDEX($AK$86:$AK$97, ROWS($CY$4:CY68)), IFERROR(INDEX($AO$86:$AO$97, ROWS($CY$4:CY68)-ROWS($AK$86:$AK$97)), ""))</f>
        <v/>
      </c>
      <c r="CZ70" s="316" t="str">
        <f t="shared" si="46"/>
        <v/>
      </c>
      <c r="DA70" s="413" t="str">
        <f t="shared" si="47"/>
        <v/>
      </c>
      <c r="DC70" s="438">
        <f ca="1">IF(OR(DD70="",DD70=0),"",MAX(DC$65:DC69)+1)</f>
        <v>4</v>
      </c>
      <c r="DD70" s="434" t="str">
        <f t="shared" ca="1" si="166"/>
        <v>Auto Insurance</v>
      </c>
      <c r="DE70" s="413">
        <f t="shared" ca="1" si="167"/>
        <v>180</v>
      </c>
      <c r="DF70" s="431" t="str">
        <f ca="1">IF(OR(DG70="",DG70=0),"",MAX(DF$65:DF69)+1)</f>
        <v/>
      </c>
      <c r="DG70" s="412" t="str">
        <f t="shared" ca="1" si="168"/>
        <v/>
      </c>
      <c r="DH70" s="413" t="str">
        <f t="shared" ca="1" si="169"/>
        <v/>
      </c>
      <c r="DI70" s="412" t="str">
        <f t="shared" ca="1" si="170"/>
        <v>Boat Loan</v>
      </c>
      <c r="DJ70" s="413">
        <f t="shared" ca="1" si="171"/>
        <v>300</v>
      </c>
      <c r="DK70" s="412" t="str">
        <f t="shared" ca="1" si="172"/>
        <v/>
      </c>
      <c r="DL70" s="413" t="str">
        <f t="shared" ca="1" si="173"/>
        <v/>
      </c>
      <c r="DM70" s="292"/>
      <c r="DN70" s="425" t="str">
        <f ca="1">IF(DI78="","",CONCATENATE(DI78," - ",DJ78))</f>
        <v/>
      </c>
      <c r="DO70" s="295" t="str">
        <f ca="1">IF(DI79="","",CONCATENATE(DI79," - ",DJ79))</f>
        <v/>
      </c>
      <c r="DP70" s="295" t="str">
        <f ca="1">IF(DI80="","",CONCATENATE(DI80," - ",DJ80))</f>
        <v/>
      </c>
      <c r="DQ70" s="425" t="str">
        <f ca="1">IF(DK78="","",CONCATENATE(DK78," - ",DL78))</f>
        <v/>
      </c>
      <c r="DR70" s="295" t="str">
        <f ca="1">IF(DK79="","",CONCATENATE(DK79," - ",DL79))</f>
        <v/>
      </c>
      <c r="DS70" s="426" t="str">
        <f ca="1">IF(DK80="","",CONCATENATE(DK80," - ",DL80))</f>
        <v/>
      </c>
    </row>
    <row r="71" spans="16:123" ht="15.75" thickBot="1" x14ac:dyDescent="0.35">
      <c r="AB71" s="395" t="str">
        <f ca="1">IFERROR(MATCH($AB$59,OFFSET(Year!$AY$123:$AY$174,AB70,,1000),0)+AB70,"")</f>
        <v/>
      </c>
      <c r="AC71" s="404" t="str">
        <f ca="1">IFERROR(INDEX(Year!$BB$123:$BB$174,AB71),"")</f>
        <v/>
      </c>
      <c r="AD71" s="405" t="str">
        <f ca="1">IFERROR(INDEX(Year!$AZ$123:$AZ$174,AB71),"")</f>
        <v/>
      </c>
      <c r="AE71" s="406" t="str">
        <f ca="1">IFERROR(INDEX(Year!$BA$123:$BA$174,AB71),"")</f>
        <v/>
      </c>
      <c r="AF71" s="407" t="str">
        <f ca="1">IFERROR(INDEX(Year!$AY$123:$AY$174,AB71),"")</f>
        <v/>
      </c>
      <c r="AI71" s="304">
        <f t="shared" ref="AI71:AI81" ca="1" si="183">IFERROR(MATCH($AI$68,OFFSET($AC$1,AI70,,1000),0)+AI70,"")</f>
        <v>136</v>
      </c>
      <c r="AJ71" s="305" t="str">
        <f t="shared" ca="1" si="174"/>
        <v>Groceries</v>
      </c>
      <c r="AK71" s="306">
        <f t="shared" ca="1" si="175"/>
        <v>125</v>
      </c>
      <c r="AL71" s="307" t="str">
        <f t="shared" ca="1" si="176"/>
        <v>Liquid Bills</v>
      </c>
      <c r="AM71" s="304">
        <f t="shared" ref="AM71:AM81" ca="1" si="184">IFERROR(MATCH($AM$68,OFFSET($AC$1,AM70,,1000),0)+AM70,"")</f>
        <v>67</v>
      </c>
      <c r="AN71" s="305" t="str">
        <f t="shared" ca="1" si="177"/>
        <v>Paycheck 2</v>
      </c>
      <c r="AO71" s="306">
        <f t="shared" ca="1" si="178"/>
        <v>400</v>
      </c>
      <c r="AP71" s="307" t="str">
        <f t="shared" ca="1" si="179"/>
        <v>Income</v>
      </c>
      <c r="AQ71" s="304" t="str">
        <f t="shared" ref="AQ71:AQ81" ca="1" si="185">IFERROR(MATCH($AQ$68,OFFSET($AC$1,AQ70,,1000),0)+AQ70,"")</f>
        <v/>
      </c>
      <c r="AR71" s="305" t="str">
        <f t="shared" ca="1" si="180"/>
        <v/>
      </c>
      <c r="AS71" s="306" t="str">
        <f t="shared" ca="1" si="181"/>
        <v/>
      </c>
      <c r="AT71" s="307" t="str">
        <f t="shared" ca="1" si="182"/>
        <v/>
      </c>
      <c r="AU71" s="304"/>
      <c r="AV71" s="305"/>
      <c r="AW71" s="306"/>
      <c r="AX71" s="307"/>
      <c r="AY71" s="304"/>
      <c r="AZ71" s="305"/>
      <c r="BA71" s="306"/>
      <c r="BB71" s="307"/>
      <c r="BC71" s="304"/>
      <c r="BD71" s="305"/>
      <c r="BE71" s="306"/>
      <c r="BF71" s="307"/>
      <c r="BG71" s="304"/>
      <c r="BH71" s="305"/>
      <c r="BI71" s="306"/>
      <c r="BJ71" s="307"/>
      <c r="BL71" s="412" t="str">
        <f ca="1">IF(OR(BM71="",BM71=0),"",MAX(BL$5:BL70)+1)</f>
        <v/>
      </c>
      <c r="BM71" s="316" t="str">
        <f ca="1">IFERROR(INDEX($AJ$6:$AJ$17, ROWS(BM$4:$BM69)), IFERROR(INDEX($AN$6:$AN$17, ROWS(BM$4:$BM69)-ROWS($AJ$6:$AJ$17)), IFERROR(INDEX($AR$6:$AR$17, ROWS(BM$4:$BM69)-ROWS($AJ$6:$AJ$17)-ROWS($AN$6:$AN$17)),IFERROR(INDEX($AV$6:$AV$17, ROWS(BM$4:$BM69)-ROWS($AJ$6:$AJ$17)-ROWS($AN$6:$AN$17)-ROWS($AR$6:$AR$17)),IFERROR(INDEX($AZ$6:$AZ$17, ROWS(BM$4:$BM69)-ROWS($AJ$6:$AJ$17)-ROWS($AN$6:$AN$17)-ROWS($AR$6:$AR$17)-ROWS($AV$6:$AV$17)),IFERROR(INDEX($BD$6:$BD$17, ROWS(BM$4:$BM69)-ROWS($AJ$6:$AJ$17)-ROWS($AN$6:$AN$17)-ROWS($AR$6:$AR$17)-ROWS($AV$6:$AV$17)-ROWS($AZ$6:$AZ$17)),IFERROR(INDEX($BH$6:$BH$17, ROWS(BM$4:$BM69)-ROWS($AJ$6:$AJ$17)-ROWS($AN$6:$AN$17)-ROWS($AR$6:$AR$17)-ROWS($AV$6:$AV$17)-ROWS($AZ$6:$AZ$17)-ROWS($BD$6:$BD$17)), "")))))))</f>
        <v/>
      </c>
      <c r="BN71" s="316" t="str">
        <f t="shared" ref="BN71:BN90" ca="1" si="186">IFERROR(INDEX($BM$6:$BM$90,MATCH(ROW()-ROW($BN$5),$BL$6:$BL$90,0)),"")</f>
        <v/>
      </c>
      <c r="BO71" s="316" t="str">
        <f ca="1">IF(OR(BP71="",BP71=0),"",MAX(BO$5:BO70)+1)</f>
        <v/>
      </c>
      <c r="BP71" s="316" t="str">
        <f ca="1">IFERROR(INDEX($AK$6:$AK$17, ROWS($BP$4:BP69)), IFERROR(INDEX($AO$6:$AO$17, ROWS($BP$4:BP69)-ROWS($AK$6:$AK$17)), IFERROR(INDEX($AS$6:$AS$17, ROWS($BP$4:BP69)-ROWS($AK$6:$AK$17)-ROWS($AO$6:$AO$17)),IFERROR(INDEX($AW$6:$AW$17, ROWS($BP$4:BP69)-ROWS($AK$6:$AK$17)-ROWS($AO$6:$AO$17)-ROWS($AS$6:$AS$17)),IFERROR(INDEX($BA$6:$BA$17, ROWS($BP$4:BP69)-ROWS($AK$6:$AK$17)-ROWS($AO$6:$AO$17)-ROWS($AS$6:$AS$17)-ROWS($AW$6:$AW$17)),IFERROR(INDEX($BE$6:$BE$17, ROWS($BP$4:BP69)-ROWS($AK$6:$AK$17)-ROWS($AO$6:$AO$17)-ROWS($AS$6:$AS$17)-ROWS($AW$6:$AW$17)-ROWS($BA$6:$BA$17)),IFERROR(INDEX($BI$6:$BI$17, ROWS($BP$4:BP69)-ROWS($AK$6:$AK$17)-ROWS($AO$6:$AO$17)-ROWS($AS$6:$AS$17)-ROWS($AW$6:$AW$17)-ROWS($BA$6:$BA$17)-ROWS($BE$6:$BE$17)), "")))))))</f>
        <v/>
      </c>
      <c r="BQ71" s="316" t="str">
        <f t="shared" ref="BQ71:BQ90" ca="1" si="187">IFERROR(INDEX($BP$6:$BP$90,MATCH(ROW()-ROW($BQ$5),$BO$6:$BO$90,0)),"")</f>
        <v/>
      </c>
      <c r="BR71" s="413" t="str">
        <f t="shared" ref="BR71:BR90" ca="1" si="188">IF(INDEX($AB$3:$AF$156,MATCH(BN71,$AD$3:$AD$156,0),5)="Income",INDEX($AB$3:$AF$156,MATCH(BN71,$AD$3:$AD$156,0),5),"")</f>
        <v/>
      </c>
      <c r="BS71" s="412" t="str">
        <f ca="1">IF(OR(BT71="",BT71=0),"",MAX(BS$5:BS70)+1)</f>
        <v/>
      </c>
      <c r="BT71" s="316" t="str">
        <f ca="1">IFERROR(INDEX($AJ$22:$AJ$33, ROWS($BT$4:BT69)), IFERROR(INDEX($AN$22:$AN$33, ROWS($BT$4:BT69)-ROWS($AJ$22:$AJ$33)), IFERROR(INDEX($AR$22:$AR$33, ROWS($BT$4:BT69)-ROWS($AJ$22:$AJ$33)-ROWS($AN$22:$AN$33)),IFERROR(INDEX($AV$22:$AV$33, ROWS($BT$4:BT69)-ROWS($AJ$22:$AJ$33)-ROWS($AN$22:$AN$33)-ROWS($AR$22:$AR$33)),IFERROR(INDEX($AZ$22:$AZ$33, ROWS($BT$4:BT69)-ROWS($AJ$22:$AJ$33)-ROWS($AN$22:$AN$33)-ROWS($AR$22:$AR$33)-ROWS($AV$22:$AV$33)),IFERROR(INDEX($BD$22:$BD$33, ROWS($BT$4:BT69)-ROWS($AJ$22:$AJ$33)-ROWS($AN$22:$AN$33)-ROWS($AR$22:$AR$33)-ROWS($AV$22:$AV$33)-ROWS($AZ$22:$AZ$33)),IFERROR(INDEX($BH$22:$BH$33, ROWS($BT$4:BT69)-ROWS($AJ$22:$AJ$33)-ROWS($AN$22:$AN$33)-ROWS($AR$22:$AR$33)-ROWS($AV$22:$AV$33)-ROWS($AZ$22:$AZ$33)-ROWS($BD$22:$BD$33)), "")))))))</f>
        <v/>
      </c>
      <c r="BU71" s="316" t="str">
        <f t="shared" ref="BU71:BU90" ca="1" si="189">IFERROR(INDEX($BT$6:$BT$90,MATCH(ROW()-ROW($BU$5),$BS$6:$BS$90,0)),"")</f>
        <v/>
      </c>
      <c r="BV71" s="316" t="str">
        <f ca="1">IF(OR(BW71="",BW71=0),"",MAX(BV$5:BV70)+1)</f>
        <v/>
      </c>
      <c r="BW71" s="316" t="str">
        <f ca="1">IFERROR(INDEX($AK$22:$AK$33, ROWS($BW$4:BW69)), IFERROR(INDEX($AO$22:$AO$33, ROWS($BW$4:BW69)-ROWS($AK$22:$AK$33)), IFERROR(INDEX($AS$22:$AS$33, ROWS($BW$4:BW69)-ROWS($AK$22:$AK$33)-ROWS($AO$22:$AO$33)),IFERROR(INDEX($AW$22:$AW$33, ROWS($BW$4:BW69)-ROWS($AK$22:$AK$33)-ROWS($AO$22:$AO$33)-ROWS($AS$22:$AS$33)),IFERROR(INDEX($BA$22:$BA$33, ROWS($BW$4:BW69)-ROWS($AK$22:$AK$33)-ROWS($AO$22:$AO$33)-ROWS($AS$22:$AS$33)-ROWS($AW$22:$AW$33)),IFERROR(INDEX($BE$22:$BE$33, ROWS($BW$4:BW69)-ROWS($AK$22:$AK$33)-ROWS($AO$22:$AO$33)-ROWS($AS$22:$AS$33)-ROWS($AW$22:$AW$33)-ROWS($BA$22:$BA$33)),IFERROR(INDEX($BI$22:$BI$33, ROWS($BW$4:BW69)-ROWS($AK$22:$AK$33)-ROWS($AO$22:$AO$33)-ROWS($AS$22:$AS$33)-ROWS($AW$22:$AW$33)-ROWS($BA$22:$BA$33)-ROWS($BE$22:$BE$33)), "")))))))</f>
        <v/>
      </c>
      <c r="BX71" s="316" t="str">
        <f t="shared" ref="BX71:BX90" ca="1" si="190">IFERROR(INDEX($BW$6:$BW$90,MATCH(ROW()-ROW($BX$5),$BV$6:$BV$90,0)),"")</f>
        <v/>
      </c>
      <c r="BY71" s="413" t="str">
        <f t="shared" ref="BY71:BY90" ca="1" si="191">IF(INDEX($AB$3:$AF$156,MATCH(BU71,$AD$3:$AD$156,0),5)="Income",INDEX($AB$3:$AF$156,MATCH(BU71,$AD$3:$AD$156,0),5),"")</f>
        <v/>
      </c>
      <c r="BZ71" s="412" t="str">
        <f ca="1">IF(OR(CA71="",CA71=0),"",MAX(BZ$5:BZ70)+1)</f>
        <v/>
      </c>
      <c r="CA71" s="316" t="str">
        <f ca="1">IFERROR(INDEX($AJ$38:$AJ$49, ROWS($CA$4:CA69)), IFERROR(INDEX($AN$38:$AN$49, ROWS($CA$4:CA69)-ROWS($AJ$38:$AJ$49)), IFERROR(INDEX($AR$38:$AR$49, ROWS($CA$4:CA69)-ROWS($AJ$38:$AJ$49)-ROWS($AN$38:$AN$49)),IFERROR(INDEX($AV$38:$AV$49, ROWS($CA$4:CA69)-ROWS($AJ$38:$AJ$49)-ROWS($AN$38:$AN$49)-ROWS($AR$38:$AR$49)),IFERROR(INDEX($AZ$38:$AZ$49, ROWS($CA$4:CA69)-ROWS($AJ$38:$AJ$49)-ROWS($AN$38:$AN$49)-ROWS($AR$38:$AR$49)-ROWS($AV$38:$AV$49)),IFERROR(INDEX($BD$38:$BD$49, ROWS($CA$4:CA69)-ROWS($AJ$38:$AJ$49)-ROWS($AN$38:$AN$49)-ROWS($AR$38:$AR$49)-ROWS($AV$38:$AV$49)-ROWS($AZ$38:$AZ$49)),IFERROR(INDEX($BH$38:$BH$49, ROWS($CA$4:CA69)-ROWS($AJ$38:$AJ$49)-ROWS($AN$38:$AN$49)-ROWS($AR$38:$AR$49)-ROWS($AV$38:$AV$49)-ROWS($AZ$38:$AZ$49)-ROWS($BD$38:$BD$49)), "")))))))</f>
        <v/>
      </c>
      <c r="CB71" s="316" t="str">
        <f t="shared" ref="CB71:CB90" ca="1" si="192">IFERROR(INDEX($CA$6:$CA$90,MATCH(ROW()-ROW($CB$5),$BZ$6:$BZ$90,0)),"")</f>
        <v/>
      </c>
      <c r="CC71" s="316" t="str">
        <f ca="1">IF(OR(CD71="",CD71=0),"",MAX(CC$5:CC70)+1)</f>
        <v/>
      </c>
      <c r="CD71" s="316" t="str">
        <f ca="1">IFERROR(INDEX($AK$38:$AK$49, ROWS($CD$4:CD69)), IFERROR(INDEX($AO$38:$AO$49, ROWS($CD$4:CD69)-ROWS($AK$38:$AK$49)), IFERROR(INDEX($AS$38:$AS$49, ROWS($CD$4:CD69)-ROWS($AK$38:$AK$49)-ROWS($AO$38:$AO$49)),IFERROR(INDEX($AW$38:$AW$49, ROWS($CD$4:CD69)-ROWS($AK$38:$AK$49)-ROWS($AO$38:$AO$49)-ROWS($AS$38:$AS$49)),IFERROR(INDEX($BA$38:$BA$49, ROWS($CD$4:CD69)-ROWS($AK$38:$AK$49)-ROWS($AO$38:$AO$49)-ROWS($AS$38:$AS$49)-ROWS($AW$38:$AW$49)),IFERROR(INDEX($BE$38:$BE$49, ROWS($CD$4:CD69)-ROWS($AK$38:$AK$49)-ROWS($AO$38:$AO$49)-ROWS($AS$38:$AS$49)-ROWS($AW$38:$AW$49)-ROWS($BA$38:$BA$49)),IFERROR(INDEX($BI$38:$BI$49, ROWS($CD$4:CD69)-ROWS($AK$38:$AK$49)-ROWS($AO$38:$AO$49)-ROWS($AS$38:$AS$49)-ROWS($AW$38:$AW$49)-ROWS($BA$38:$BA$49)-ROWS($BE$38:$BE$49)), "")))))))</f>
        <v/>
      </c>
      <c r="CE71" s="316" t="str">
        <f t="shared" ref="CE71:CE90" ca="1" si="193">IFERROR(INDEX($CD$6:$CD$90,MATCH(ROW()-ROW($CE$5),$CC$6:$CC$90,0)),"")</f>
        <v/>
      </c>
      <c r="CF71" s="413" t="str">
        <f t="shared" ref="CF71:CF90" ca="1" si="194">IF(INDEX($AB$3:$AF$156,MATCH(CB71,$AD$3:$AD$156,0),5)="Income",INDEX($AB$3:$AF$156,MATCH(CB71,$AD$3:$AD$156,0),5),"")</f>
        <v/>
      </c>
      <c r="CG71" s="412" t="str">
        <f ca="1">IF(OR(CH71="",CH71=0),"",MAX(CG$5:CG70)+1)</f>
        <v/>
      </c>
      <c r="CH71" s="316" t="str">
        <f ca="1">IFERROR(INDEX($AJ$54:$AJ$65, ROWS($CH$4:CH69)), IFERROR(INDEX($AN$54:$AN$65, ROWS($CH$4:CH69)-ROWS($AJ$54:$AJ$65)), IFERROR(INDEX($AR$54:$AR$65, ROWS($CH$4:CH69)-ROWS($AJ$54:$AJ$65)-ROWS($AN$54:$AN$65)),IFERROR(INDEX($AV$54:$AV$65, ROWS($CH$4:CH69)-ROWS($AJ$54:$AJ$65)-ROWS($AN$54:$AN$65)-ROWS($AR$54:$AR$65)),IFERROR(INDEX($AZ$54:$AZ$65, ROWS($CH$4:CH69)-ROWS($AJ$54:$AJ$65)-ROWS($AN$54:$AN$65)-ROWS($AR$54:$AR$65)-ROWS($AV$54:$AV$65)),IFERROR(INDEX($BD$54:$BD$65, ROWS($CH$4:CH69)-ROWS($AJ$54:$AJ$65)-ROWS($AN$54:$AN$65)-ROWS($AR$54:$AR$65)-ROWS($AV$54:$AV$65)-ROWS($AZ$54:$AZ$65)),IFERROR(INDEX($BH$54:$BH$65, ROWS($CH$4:CH69)-ROWS($AJ$54:$AJ$65)-ROWS($AN$54:$AN$65)-ROWS($AR$54:$AR$65)-ROWS($AV$54:$AV$65)-ROWS($AZ$54:$AZ$65)-ROWS($BD$54:$BD$65)), "")))))))</f>
        <v/>
      </c>
      <c r="CI71" s="316" t="str">
        <f t="shared" ref="CI71:CI90" ca="1" si="195">IFERROR(INDEX($CH$6:$CH$90,MATCH(ROW()-ROW($CI$5),$CG$6:$CG$90,0)),"")</f>
        <v/>
      </c>
      <c r="CJ71" s="316" t="str">
        <f ca="1">IF(OR(CK71="",CK71=0),"",MAX(CJ$5:CJ70)+1)</f>
        <v/>
      </c>
      <c r="CK71" s="316" t="str">
        <f ca="1">IFERROR(INDEX($AK$54:$AK$65, ROWS($CK$4:CK69)), IFERROR(INDEX($AO$54:$AO$65, ROWS($CK$4:CK69)-ROWS($AK$54:$AK$65)), IFERROR(INDEX($AS$54:$AS$65, ROWS($CK$4:CK69)-ROWS($AK$54:$AK$65)-ROWS($AO$54:$AO$65)),IFERROR(INDEX($AW$54:$AW$65, ROWS($CK$4:CK69)-ROWS($AK$54:$AK$65)-ROWS($AO$54:$AO$65)-ROWS($AS$54:$AS$65)),IFERROR(INDEX($BA$54:$BA$65, ROWS($CK$4:CK69)-ROWS($AK$54:$AK$65)-ROWS($AO$54:$AO$65)-ROWS($AS$54:$AS$65)-ROWS($AW$54:$AW$65)),IFERROR(INDEX($BE$54:$BE$65, ROWS($CK$4:CK69)-ROWS($AK$54:$AK$65)-ROWS($AO$54:$AO$65)-ROWS($AS$54:$AS$65)-ROWS($AW$54:$AW$65)-ROWS($BA$54:$BA$65)),IFERROR(INDEX($BI$54:$BI$65, ROWS($CK$4:CK69)-ROWS($AK$54:$AK$65)-ROWS($AO$54:$AO$65)-ROWS($AS$54:$AS$65)-ROWS($AW$54:$AW$65)-ROWS($BA$54:$BA$65)-ROWS($BE$54:$BE$65)), "")))))))</f>
        <v/>
      </c>
      <c r="CL71" s="316" t="str">
        <f t="shared" ref="CL71:CL90" ca="1" si="196">IFERROR(INDEX($CK$6:$CK$90,MATCH(ROW()-ROW($CL$5),$CJ$6:$CJ$90,0)),"")</f>
        <v/>
      </c>
      <c r="CM71" s="413" t="str">
        <f t="shared" ref="CM71:CM90" ca="1" si="197">IF(INDEX($AB$3:$AF$156,MATCH(CI71,$AD$3:$AD$156,0),5)="Income",INDEX($AB$3:$AF$156,MATCH(CI71,$AD$3:$AD$156,0),5),"")</f>
        <v/>
      </c>
      <c r="CN71" s="412" t="str">
        <f>IF(OR(CO71="",CO71=0),"",MAX(CN$5:CN70)+1)</f>
        <v/>
      </c>
      <c r="CO71" s="316">
        <f>IFERROR(INDEX($AJ$70:$AJ$81, ROWS($CO$4:CO69)), IFERROR(INDEX($AN$70:$AN$81, ROWS($CO$4:CO69)-ROWS($AJ$70:$AJ$81)), IFERROR(INDEX($AR$70:$AR$81, ROWS($CO$4:CO69)-ROWS($AJ$70:$AJ$81)-ROWS($AN$70:$AN$81)),IFERROR(INDEX($AV$70:$AV$81, ROWS($CO$4:CO69)-ROWS($AJ$70:$AJ$81)-ROWS($AN$70:$AN$81)-ROWS($AR$70:$AR$81)),IFERROR(INDEX($AZ$70:$AZ$81, ROWS($CO$4:CO69)-ROWS($AJ$70:$AJ$81)-ROWS($AN$70:$AN$81)-ROWS($AR$70:$AR$81)-ROWS($AV$70:$AV$81)),IFERROR(INDEX($BD$70:$BD$81, ROWS($CO$4:CO69)-ROWS($AJ$70:$AJ$81)-ROWS($AN$70:$AN$81)-ROWS($AR$70:$AR$81)-ROWS($AV$70:$AV$81)-ROWS($AZ$70:$AZ$81)),IFERROR(INDEX($BH$70:$BH$81, ROWS($CO$4:CO69)-ROWS($AJ$70:$AJ$81)-ROWS($AN$70:$AN$81)-ROWS($AR$70:$AR$81)-ROWS($AV$70:$AV$81)-ROWS($AZ$70:$AZ$81)-ROWS($BD$70:$BD$81)), "")))))))</f>
        <v>0</v>
      </c>
      <c r="CP71" s="316" t="str">
        <f t="shared" ref="CP71:CP90" ca="1" si="198">IFERROR(INDEX($CO$6:$CO$90,MATCH(ROW()-ROW($CP$5),$CN$6:$CN$90,0)),"")</f>
        <v/>
      </c>
      <c r="CQ71" s="316" t="str">
        <f>IF(OR(CR71="",CR71=0),"",MAX(CQ$5:CQ70)+1)</f>
        <v/>
      </c>
      <c r="CR71" s="316">
        <f>IFERROR(INDEX($AK$70:$AK$81, ROWS($CR$4:CR69)), IFERROR(INDEX($AO$70:$AO$81, ROWS($CR$4:CR69)-ROWS($AK$70:$AK$81)), IFERROR(INDEX($AS$70:$AS$81, ROWS($CR$4:CR69)-ROWS($AK$70:$AK$81)-ROWS($AO$70:$AO$81)),IFERROR(INDEX($AW$70:$AW$81, ROWS($CR$4:CR69)-ROWS($AK$70:$AK$81)-ROWS($AO$70:$AO$81)-ROWS($AS$70:$AS$81)),IFERROR(INDEX($BA$70:$BA$81, ROWS($CR$4:CR69)-ROWS($AK$70:$AK$81)-ROWS($AO$70:$AO$81)-ROWS($AS$70:$AS$81)-ROWS($AW$70:$AW$81)),IFERROR(INDEX($BE$70:$BE$81, ROWS($CR$4:CR69)-ROWS($AK$70:$AK$81)-ROWS($AO$70:$AO$81)-ROWS($AS$70:$AS$81)-ROWS($AW$70:$AW$81)-ROWS($BA$70:$BA$81)),IFERROR(INDEX($BI$70:$BI$81, ROWS($CR$4:CR69)-ROWS($AK$70:$AK$81)-ROWS($AO$70:$AO$81)-ROWS($AS$70:$AS$81)-ROWS($AW$70:$AW$81)-ROWS($BA$70:$BA$81)-ROWS($BE$70:$BE$81)), "")))))))</f>
        <v>0</v>
      </c>
      <c r="CS71" s="316" t="str">
        <f t="shared" ref="CS71:CS90" ca="1" si="199">IFERROR(INDEX($CR$6:$CR$90,MATCH(ROW()-ROW($CS$5),$CQ$6:$CQ$90,0)),"")</f>
        <v/>
      </c>
      <c r="CT71" s="413" t="str">
        <f t="shared" ref="CT71:CT90" ca="1" si="200">IF(INDEX($AB$3:$AF$156,MATCH(CP71,$AD$3:$AD$156,0),5)="Income",INDEX($AB$3:$AF$156,MATCH(CP71,$AD$3:$AD$156,0),5),"")</f>
        <v/>
      </c>
      <c r="CU71" s="412" t="str">
        <f>IF(OR(CV71="",CV71=0),"",MAX(CU$5:CU70)+1)</f>
        <v/>
      </c>
      <c r="CV71" s="316" t="str">
        <f>IFERROR(INDEX($AJ$86:$AJ$97, ROWS($CV$4:CV69)), IFERROR(INDEX($AN$86:$AN$97, ROWS($CV$4:CV69)-ROWS($AJ$86:$AJ$97)), ""))</f>
        <v/>
      </c>
      <c r="CW71" s="316" t="str">
        <f t="shared" ref="CW71:CW90" si="201">IFERROR(INDEX($CV$6:$CV$90,MATCH(ROW()-ROW($CW$5),$CU$6:$CU$90,0)),"")</f>
        <v/>
      </c>
      <c r="CX71" s="316" t="str">
        <f>IF(OR(CY71="",CY71=0),"",MAX(CX$5:CX70)+1)</f>
        <v/>
      </c>
      <c r="CY71" s="316" t="str">
        <f>IFERROR(INDEX($AK$86:$AK$97, ROWS($CY$4:CY69)), IFERROR(INDEX($AO$86:$AO$97, ROWS($CY$4:CY69)-ROWS($AK$86:$AK$97)), ""))</f>
        <v/>
      </c>
      <c r="CZ71" s="316" t="str">
        <f t="shared" ref="CZ71:CZ90" si="202">IFERROR(INDEX($CY$6:$CY$90,MATCH(ROW()-ROW($CZ$5),$CX$6:$CX$90,0)),"")</f>
        <v/>
      </c>
      <c r="DA71" s="413" t="str">
        <f t="shared" ref="DA71:DA90" si="203">IF(INDEX($AB$3:$AF$156,MATCH(CW71,$AD$3:$AD$156,0),5)="Income",INDEX($AB$3:$AF$156,MATCH(CW71,$AD$3:$AD$156,0),5),"")</f>
        <v/>
      </c>
      <c r="DC71" s="438">
        <f ca="1">IF(OR(DD71="",DD71=0),"",MAX(DC$65:DC70)+1)</f>
        <v>5</v>
      </c>
      <c r="DD71" s="434" t="str">
        <f t="shared" ca="1" si="166"/>
        <v>Boat Loan</v>
      </c>
      <c r="DE71" s="413">
        <f t="shared" ca="1" si="167"/>
        <v>300</v>
      </c>
      <c r="DF71" s="431" t="str">
        <f ca="1">IF(OR(DG71="",DG71=0),"",MAX(DF$65:DF70)+1)</f>
        <v/>
      </c>
      <c r="DG71" s="412" t="str">
        <f t="shared" ca="1" si="168"/>
        <v/>
      </c>
      <c r="DH71" s="413" t="str">
        <f t="shared" ca="1" si="169"/>
        <v/>
      </c>
      <c r="DI71" s="412" t="str">
        <f t="shared" ca="1" si="170"/>
        <v>Car 1 Gas</v>
      </c>
      <c r="DJ71" s="413">
        <f t="shared" ca="1" si="171"/>
        <v>50</v>
      </c>
      <c r="DK71" s="412" t="str">
        <f t="shared" ca="1" si="172"/>
        <v/>
      </c>
      <c r="DL71" s="413" t="str">
        <f t="shared" ca="1" si="173"/>
        <v/>
      </c>
      <c r="DM71" s="292"/>
      <c r="DN71" s="427" t="str">
        <f ca="1">IF(DI81="","",CONCATENATE(DI81," - ",DJ81))</f>
        <v/>
      </c>
      <c r="DO71" s="428" t="str">
        <f ca="1">IF(DI82="","",CONCATENATE(DI82," - ",DJ82))</f>
        <v/>
      </c>
      <c r="DP71" s="428" t="str">
        <f ca="1">IF(DI83="","",CONCATENATE(DI83," - ",DJ83))</f>
        <v/>
      </c>
      <c r="DQ71" s="427" t="str">
        <f ca="1">IF(DK81="","",CONCATENATE(DK81," - ",DL81))</f>
        <v/>
      </c>
      <c r="DR71" s="428" t="str">
        <f ca="1">IF(DK82="","",CONCATENATE(DK82," - ",DL82))</f>
        <v/>
      </c>
      <c r="DS71" s="429" t="str">
        <f ca="1">IF(DK83="","",CONCATENATE(DK83," - ",DL83))</f>
        <v/>
      </c>
    </row>
    <row r="72" spans="16:123" ht="15.75" thickBot="1" x14ac:dyDescent="0.35">
      <c r="AB72" s="395" t="str">
        <f ca="1">IFERROR(MATCH($AB$59,OFFSET(Year!$AY$123:$AY$174,AB71,,1000),0)+AB71,"")</f>
        <v/>
      </c>
      <c r="AC72" s="404" t="str">
        <f ca="1">IFERROR(INDEX(Year!$BB$123:$BB$174,AB72),"")</f>
        <v/>
      </c>
      <c r="AD72" s="405" t="str">
        <f ca="1">IFERROR(INDEX(Year!$AZ$123:$AZ$174,AB72),"")</f>
        <v/>
      </c>
      <c r="AE72" s="406" t="str">
        <f ca="1">IFERROR(INDEX(Year!$BA$123:$BA$174,AB72),"")</f>
        <v/>
      </c>
      <c r="AF72" s="407" t="str">
        <f ca="1">IFERROR(INDEX(Year!$AY$123:$AY$174,AB72),"")</f>
        <v/>
      </c>
      <c r="AI72" s="304" t="str">
        <f t="shared" ca="1" si="183"/>
        <v/>
      </c>
      <c r="AJ72" s="305" t="str">
        <f t="shared" ca="1" si="174"/>
        <v/>
      </c>
      <c r="AK72" s="306" t="str">
        <f t="shared" ca="1" si="175"/>
        <v/>
      </c>
      <c r="AL72" s="307" t="str">
        <f t="shared" ca="1" si="176"/>
        <v/>
      </c>
      <c r="AM72" s="304">
        <f t="shared" ca="1" si="184"/>
        <v>96</v>
      </c>
      <c r="AN72" s="305" t="str">
        <f t="shared" ca="1" si="177"/>
        <v>Lawn Service</v>
      </c>
      <c r="AO72" s="306">
        <f t="shared" ca="1" si="178"/>
        <v>50</v>
      </c>
      <c r="AP72" s="307" t="str">
        <f t="shared" ca="1" si="179"/>
        <v>Fixed Bills</v>
      </c>
      <c r="AQ72" s="304" t="str">
        <f t="shared" ca="1" si="185"/>
        <v/>
      </c>
      <c r="AR72" s="305" t="str">
        <f t="shared" ca="1" si="180"/>
        <v/>
      </c>
      <c r="AS72" s="306" t="str">
        <f t="shared" ca="1" si="181"/>
        <v/>
      </c>
      <c r="AT72" s="307" t="str">
        <f t="shared" ca="1" si="182"/>
        <v/>
      </c>
      <c r="AU72" s="304"/>
      <c r="AV72" s="305"/>
      <c r="AW72" s="306"/>
      <c r="AX72" s="307"/>
      <c r="AY72" s="304"/>
      <c r="AZ72" s="305"/>
      <c r="BA72" s="306"/>
      <c r="BB72" s="307"/>
      <c r="BC72" s="304"/>
      <c r="BD72" s="305"/>
      <c r="BE72" s="306"/>
      <c r="BF72" s="307"/>
      <c r="BG72" s="304"/>
      <c r="BH72" s="305"/>
      <c r="BI72" s="306"/>
      <c r="BJ72" s="307"/>
      <c r="BL72" s="412" t="str">
        <f ca="1">IF(OR(BM72="",BM72=0),"",MAX(BL$5:BL71)+1)</f>
        <v/>
      </c>
      <c r="BM72" s="316" t="str">
        <f ca="1">IFERROR(INDEX($AJ$6:$AJ$17, ROWS(BM$4:$BM70)), IFERROR(INDEX($AN$6:$AN$17, ROWS(BM$4:$BM70)-ROWS($AJ$6:$AJ$17)), IFERROR(INDEX($AR$6:$AR$17, ROWS(BM$4:$BM70)-ROWS($AJ$6:$AJ$17)-ROWS($AN$6:$AN$17)),IFERROR(INDEX($AV$6:$AV$17, ROWS(BM$4:$BM70)-ROWS($AJ$6:$AJ$17)-ROWS($AN$6:$AN$17)-ROWS($AR$6:$AR$17)),IFERROR(INDEX($AZ$6:$AZ$17, ROWS(BM$4:$BM70)-ROWS($AJ$6:$AJ$17)-ROWS($AN$6:$AN$17)-ROWS($AR$6:$AR$17)-ROWS($AV$6:$AV$17)),IFERROR(INDEX($BD$6:$BD$17, ROWS(BM$4:$BM70)-ROWS($AJ$6:$AJ$17)-ROWS($AN$6:$AN$17)-ROWS($AR$6:$AR$17)-ROWS($AV$6:$AV$17)-ROWS($AZ$6:$AZ$17)),IFERROR(INDEX($BH$6:$BH$17, ROWS(BM$4:$BM70)-ROWS($AJ$6:$AJ$17)-ROWS($AN$6:$AN$17)-ROWS($AR$6:$AR$17)-ROWS($AV$6:$AV$17)-ROWS($AZ$6:$AZ$17)-ROWS($BD$6:$BD$17)), "")))))))</f>
        <v/>
      </c>
      <c r="BN72" s="316" t="str">
        <f t="shared" ca="1" si="186"/>
        <v/>
      </c>
      <c r="BO72" s="316" t="str">
        <f ca="1">IF(OR(BP72="",BP72=0),"",MAX(BO$5:BO71)+1)</f>
        <v/>
      </c>
      <c r="BP72" s="316" t="str">
        <f ca="1">IFERROR(INDEX($AK$6:$AK$17, ROWS($BP$4:BP70)), IFERROR(INDEX($AO$6:$AO$17, ROWS($BP$4:BP70)-ROWS($AK$6:$AK$17)), IFERROR(INDEX($AS$6:$AS$17, ROWS($BP$4:BP70)-ROWS($AK$6:$AK$17)-ROWS($AO$6:$AO$17)),IFERROR(INDEX($AW$6:$AW$17, ROWS($BP$4:BP70)-ROWS($AK$6:$AK$17)-ROWS($AO$6:$AO$17)-ROWS($AS$6:$AS$17)),IFERROR(INDEX($BA$6:$BA$17, ROWS($BP$4:BP70)-ROWS($AK$6:$AK$17)-ROWS($AO$6:$AO$17)-ROWS($AS$6:$AS$17)-ROWS($AW$6:$AW$17)),IFERROR(INDEX($BE$6:$BE$17, ROWS($BP$4:BP70)-ROWS($AK$6:$AK$17)-ROWS($AO$6:$AO$17)-ROWS($AS$6:$AS$17)-ROWS($AW$6:$AW$17)-ROWS($BA$6:$BA$17)),IFERROR(INDEX($BI$6:$BI$17, ROWS($BP$4:BP70)-ROWS($AK$6:$AK$17)-ROWS($AO$6:$AO$17)-ROWS($AS$6:$AS$17)-ROWS($AW$6:$AW$17)-ROWS($BA$6:$BA$17)-ROWS($BE$6:$BE$17)), "")))))))</f>
        <v/>
      </c>
      <c r="BQ72" s="316" t="str">
        <f t="shared" ca="1" si="187"/>
        <v/>
      </c>
      <c r="BR72" s="413" t="str">
        <f t="shared" ca="1" si="188"/>
        <v/>
      </c>
      <c r="BS72" s="412" t="str">
        <f ca="1">IF(OR(BT72="",BT72=0),"",MAX(BS$5:BS71)+1)</f>
        <v/>
      </c>
      <c r="BT72" s="316" t="str">
        <f ca="1">IFERROR(INDEX($AJ$22:$AJ$33, ROWS($BT$4:BT70)), IFERROR(INDEX($AN$22:$AN$33, ROWS($BT$4:BT70)-ROWS($AJ$22:$AJ$33)), IFERROR(INDEX($AR$22:$AR$33, ROWS($BT$4:BT70)-ROWS($AJ$22:$AJ$33)-ROWS($AN$22:$AN$33)),IFERROR(INDEX($AV$22:$AV$33, ROWS($BT$4:BT70)-ROWS($AJ$22:$AJ$33)-ROWS($AN$22:$AN$33)-ROWS($AR$22:$AR$33)),IFERROR(INDEX($AZ$22:$AZ$33, ROWS($BT$4:BT70)-ROWS($AJ$22:$AJ$33)-ROWS($AN$22:$AN$33)-ROWS($AR$22:$AR$33)-ROWS($AV$22:$AV$33)),IFERROR(INDEX($BD$22:$BD$33, ROWS($BT$4:BT70)-ROWS($AJ$22:$AJ$33)-ROWS($AN$22:$AN$33)-ROWS($AR$22:$AR$33)-ROWS($AV$22:$AV$33)-ROWS($AZ$22:$AZ$33)),IFERROR(INDEX($BH$22:$BH$33, ROWS($BT$4:BT70)-ROWS($AJ$22:$AJ$33)-ROWS($AN$22:$AN$33)-ROWS($AR$22:$AR$33)-ROWS($AV$22:$AV$33)-ROWS($AZ$22:$AZ$33)-ROWS($BD$22:$BD$33)), "")))))))</f>
        <v/>
      </c>
      <c r="BU72" s="316" t="str">
        <f t="shared" ca="1" si="189"/>
        <v/>
      </c>
      <c r="BV72" s="316" t="str">
        <f ca="1">IF(OR(BW72="",BW72=0),"",MAX(BV$5:BV71)+1)</f>
        <v/>
      </c>
      <c r="BW72" s="316" t="str">
        <f ca="1">IFERROR(INDEX($AK$22:$AK$33, ROWS($BW$4:BW70)), IFERROR(INDEX($AO$22:$AO$33, ROWS($BW$4:BW70)-ROWS($AK$22:$AK$33)), IFERROR(INDEX($AS$22:$AS$33, ROWS($BW$4:BW70)-ROWS($AK$22:$AK$33)-ROWS($AO$22:$AO$33)),IFERROR(INDEX($AW$22:$AW$33, ROWS($BW$4:BW70)-ROWS($AK$22:$AK$33)-ROWS($AO$22:$AO$33)-ROWS($AS$22:$AS$33)),IFERROR(INDEX($BA$22:$BA$33, ROWS($BW$4:BW70)-ROWS($AK$22:$AK$33)-ROWS($AO$22:$AO$33)-ROWS($AS$22:$AS$33)-ROWS($AW$22:$AW$33)),IFERROR(INDEX($BE$22:$BE$33, ROWS($BW$4:BW70)-ROWS($AK$22:$AK$33)-ROWS($AO$22:$AO$33)-ROWS($AS$22:$AS$33)-ROWS($AW$22:$AW$33)-ROWS($BA$22:$BA$33)),IFERROR(INDEX($BI$22:$BI$33, ROWS($BW$4:BW70)-ROWS($AK$22:$AK$33)-ROWS($AO$22:$AO$33)-ROWS($AS$22:$AS$33)-ROWS($AW$22:$AW$33)-ROWS($BA$22:$BA$33)-ROWS($BE$22:$BE$33)), "")))))))</f>
        <v/>
      </c>
      <c r="BX72" s="316" t="str">
        <f t="shared" ca="1" si="190"/>
        <v/>
      </c>
      <c r="BY72" s="413" t="str">
        <f t="shared" ca="1" si="191"/>
        <v/>
      </c>
      <c r="BZ72" s="412" t="str">
        <f ca="1">IF(OR(CA72="",CA72=0),"",MAX(BZ$5:BZ71)+1)</f>
        <v/>
      </c>
      <c r="CA72" s="316" t="str">
        <f ca="1">IFERROR(INDEX($AJ$38:$AJ$49, ROWS($CA$4:CA70)), IFERROR(INDEX($AN$38:$AN$49, ROWS($CA$4:CA70)-ROWS($AJ$38:$AJ$49)), IFERROR(INDEX($AR$38:$AR$49, ROWS($CA$4:CA70)-ROWS($AJ$38:$AJ$49)-ROWS($AN$38:$AN$49)),IFERROR(INDEX($AV$38:$AV$49, ROWS($CA$4:CA70)-ROWS($AJ$38:$AJ$49)-ROWS($AN$38:$AN$49)-ROWS($AR$38:$AR$49)),IFERROR(INDEX($AZ$38:$AZ$49, ROWS($CA$4:CA70)-ROWS($AJ$38:$AJ$49)-ROWS($AN$38:$AN$49)-ROWS($AR$38:$AR$49)-ROWS($AV$38:$AV$49)),IFERROR(INDEX($BD$38:$BD$49, ROWS($CA$4:CA70)-ROWS($AJ$38:$AJ$49)-ROWS($AN$38:$AN$49)-ROWS($AR$38:$AR$49)-ROWS($AV$38:$AV$49)-ROWS($AZ$38:$AZ$49)),IFERROR(INDEX($BH$38:$BH$49, ROWS($CA$4:CA70)-ROWS($AJ$38:$AJ$49)-ROWS($AN$38:$AN$49)-ROWS($AR$38:$AR$49)-ROWS($AV$38:$AV$49)-ROWS($AZ$38:$AZ$49)-ROWS($BD$38:$BD$49)), "")))))))</f>
        <v/>
      </c>
      <c r="CB72" s="316" t="str">
        <f t="shared" ca="1" si="192"/>
        <v/>
      </c>
      <c r="CC72" s="316" t="str">
        <f ca="1">IF(OR(CD72="",CD72=0),"",MAX(CC$5:CC71)+1)</f>
        <v/>
      </c>
      <c r="CD72" s="316" t="str">
        <f ca="1">IFERROR(INDEX($AK$38:$AK$49, ROWS($CD$4:CD70)), IFERROR(INDEX($AO$38:$AO$49, ROWS($CD$4:CD70)-ROWS($AK$38:$AK$49)), IFERROR(INDEX($AS$38:$AS$49, ROWS($CD$4:CD70)-ROWS($AK$38:$AK$49)-ROWS($AO$38:$AO$49)),IFERROR(INDEX($AW$38:$AW$49, ROWS($CD$4:CD70)-ROWS($AK$38:$AK$49)-ROWS($AO$38:$AO$49)-ROWS($AS$38:$AS$49)),IFERROR(INDEX($BA$38:$BA$49, ROWS($CD$4:CD70)-ROWS($AK$38:$AK$49)-ROWS($AO$38:$AO$49)-ROWS($AS$38:$AS$49)-ROWS($AW$38:$AW$49)),IFERROR(INDEX($BE$38:$BE$49, ROWS($CD$4:CD70)-ROWS($AK$38:$AK$49)-ROWS($AO$38:$AO$49)-ROWS($AS$38:$AS$49)-ROWS($AW$38:$AW$49)-ROWS($BA$38:$BA$49)),IFERROR(INDEX($BI$38:$BI$49, ROWS($CD$4:CD70)-ROWS($AK$38:$AK$49)-ROWS($AO$38:$AO$49)-ROWS($AS$38:$AS$49)-ROWS($AW$38:$AW$49)-ROWS($BA$38:$BA$49)-ROWS($BE$38:$BE$49)), "")))))))</f>
        <v/>
      </c>
      <c r="CE72" s="316" t="str">
        <f t="shared" ca="1" si="193"/>
        <v/>
      </c>
      <c r="CF72" s="413" t="str">
        <f t="shared" ca="1" si="194"/>
        <v/>
      </c>
      <c r="CG72" s="412" t="str">
        <f ca="1">IF(OR(CH72="",CH72=0),"",MAX(CG$5:CG71)+1)</f>
        <v/>
      </c>
      <c r="CH72" s="316" t="str">
        <f ca="1">IFERROR(INDEX($AJ$54:$AJ$65, ROWS($CH$4:CH70)), IFERROR(INDEX($AN$54:$AN$65, ROWS($CH$4:CH70)-ROWS($AJ$54:$AJ$65)), IFERROR(INDEX($AR$54:$AR$65, ROWS($CH$4:CH70)-ROWS($AJ$54:$AJ$65)-ROWS($AN$54:$AN$65)),IFERROR(INDEX($AV$54:$AV$65, ROWS($CH$4:CH70)-ROWS($AJ$54:$AJ$65)-ROWS($AN$54:$AN$65)-ROWS($AR$54:$AR$65)),IFERROR(INDEX($AZ$54:$AZ$65, ROWS($CH$4:CH70)-ROWS($AJ$54:$AJ$65)-ROWS($AN$54:$AN$65)-ROWS($AR$54:$AR$65)-ROWS($AV$54:$AV$65)),IFERROR(INDEX($BD$54:$BD$65, ROWS($CH$4:CH70)-ROWS($AJ$54:$AJ$65)-ROWS($AN$54:$AN$65)-ROWS($AR$54:$AR$65)-ROWS($AV$54:$AV$65)-ROWS($AZ$54:$AZ$65)),IFERROR(INDEX($BH$54:$BH$65, ROWS($CH$4:CH70)-ROWS($AJ$54:$AJ$65)-ROWS($AN$54:$AN$65)-ROWS($AR$54:$AR$65)-ROWS($AV$54:$AV$65)-ROWS($AZ$54:$AZ$65)-ROWS($BD$54:$BD$65)), "")))))))</f>
        <v/>
      </c>
      <c r="CI72" s="316" t="str">
        <f t="shared" ca="1" si="195"/>
        <v/>
      </c>
      <c r="CJ72" s="316" t="str">
        <f ca="1">IF(OR(CK72="",CK72=0),"",MAX(CJ$5:CJ71)+1)</f>
        <v/>
      </c>
      <c r="CK72" s="316" t="str">
        <f ca="1">IFERROR(INDEX($AK$54:$AK$65, ROWS($CK$4:CK70)), IFERROR(INDEX($AO$54:$AO$65, ROWS($CK$4:CK70)-ROWS($AK$54:$AK$65)), IFERROR(INDEX($AS$54:$AS$65, ROWS($CK$4:CK70)-ROWS($AK$54:$AK$65)-ROWS($AO$54:$AO$65)),IFERROR(INDEX($AW$54:$AW$65, ROWS($CK$4:CK70)-ROWS($AK$54:$AK$65)-ROWS($AO$54:$AO$65)-ROWS($AS$54:$AS$65)),IFERROR(INDEX($BA$54:$BA$65, ROWS($CK$4:CK70)-ROWS($AK$54:$AK$65)-ROWS($AO$54:$AO$65)-ROWS($AS$54:$AS$65)-ROWS($AW$54:$AW$65)),IFERROR(INDEX($BE$54:$BE$65, ROWS($CK$4:CK70)-ROWS($AK$54:$AK$65)-ROWS($AO$54:$AO$65)-ROWS($AS$54:$AS$65)-ROWS($AW$54:$AW$65)-ROWS($BA$54:$BA$65)),IFERROR(INDEX($BI$54:$BI$65, ROWS($CK$4:CK70)-ROWS($AK$54:$AK$65)-ROWS($AO$54:$AO$65)-ROWS($AS$54:$AS$65)-ROWS($AW$54:$AW$65)-ROWS($BA$54:$BA$65)-ROWS($BE$54:$BE$65)), "")))))))</f>
        <v/>
      </c>
      <c r="CL72" s="316" t="str">
        <f t="shared" ca="1" si="196"/>
        <v/>
      </c>
      <c r="CM72" s="413" t="str">
        <f t="shared" ca="1" si="197"/>
        <v/>
      </c>
      <c r="CN72" s="412" t="str">
        <f>IF(OR(CO72="",CO72=0),"",MAX(CN$5:CN71)+1)</f>
        <v/>
      </c>
      <c r="CO72" s="316">
        <f>IFERROR(INDEX($AJ$70:$AJ$81, ROWS($CO$4:CO70)), IFERROR(INDEX($AN$70:$AN$81, ROWS($CO$4:CO70)-ROWS($AJ$70:$AJ$81)), IFERROR(INDEX($AR$70:$AR$81, ROWS($CO$4:CO70)-ROWS($AJ$70:$AJ$81)-ROWS($AN$70:$AN$81)),IFERROR(INDEX($AV$70:$AV$81, ROWS($CO$4:CO70)-ROWS($AJ$70:$AJ$81)-ROWS($AN$70:$AN$81)-ROWS($AR$70:$AR$81)),IFERROR(INDEX($AZ$70:$AZ$81, ROWS($CO$4:CO70)-ROWS($AJ$70:$AJ$81)-ROWS($AN$70:$AN$81)-ROWS($AR$70:$AR$81)-ROWS($AV$70:$AV$81)),IFERROR(INDEX($BD$70:$BD$81, ROWS($CO$4:CO70)-ROWS($AJ$70:$AJ$81)-ROWS($AN$70:$AN$81)-ROWS($AR$70:$AR$81)-ROWS($AV$70:$AV$81)-ROWS($AZ$70:$AZ$81)),IFERROR(INDEX($BH$70:$BH$81, ROWS($CO$4:CO70)-ROWS($AJ$70:$AJ$81)-ROWS($AN$70:$AN$81)-ROWS($AR$70:$AR$81)-ROWS($AV$70:$AV$81)-ROWS($AZ$70:$AZ$81)-ROWS($BD$70:$BD$81)), "")))))))</f>
        <v>0</v>
      </c>
      <c r="CP72" s="316" t="str">
        <f t="shared" ca="1" si="198"/>
        <v/>
      </c>
      <c r="CQ72" s="316" t="str">
        <f>IF(OR(CR72="",CR72=0),"",MAX(CQ$5:CQ71)+1)</f>
        <v/>
      </c>
      <c r="CR72" s="316">
        <f>IFERROR(INDEX($AK$70:$AK$81, ROWS($CR$4:CR70)), IFERROR(INDEX($AO$70:$AO$81, ROWS($CR$4:CR70)-ROWS($AK$70:$AK$81)), IFERROR(INDEX($AS$70:$AS$81, ROWS($CR$4:CR70)-ROWS($AK$70:$AK$81)-ROWS($AO$70:$AO$81)),IFERROR(INDEX($AW$70:$AW$81, ROWS($CR$4:CR70)-ROWS($AK$70:$AK$81)-ROWS($AO$70:$AO$81)-ROWS($AS$70:$AS$81)),IFERROR(INDEX($BA$70:$BA$81, ROWS($CR$4:CR70)-ROWS($AK$70:$AK$81)-ROWS($AO$70:$AO$81)-ROWS($AS$70:$AS$81)-ROWS($AW$70:$AW$81)),IFERROR(INDEX($BE$70:$BE$81, ROWS($CR$4:CR70)-ROWS($AK$70:$AK$81)-ROWS($AO$70:$AO$81)-ROWS($AS$70:$AS$81)-ROWS($AW$70:$AW$81)-ROWS($BA$70:$BA$81)),IFERROR(INDEX($BI$70:$BI$81, ROWS($CR$4:CR70)-ROWS($AK$70:$AK$81)-ROWS($AO$70:$AO$81)-ROWS($AS$70:$AS$81)-ROWS($AW$70:$AW$81)-ROWS($BA$70:$BA$81)-ROWS($BE$70:$BE$81)), "")))))))</f>
        <v>0</v>
      </c>
      <c r="CS72" s="316" t="str">
        <f t="shared" ca="1" si="199"/>
        <v/>
      </c>
      <c r="CT72" s="413" t="str">
        <f t="shared" ca="1" si="200"/>
        <v/>
      </c>
      <c r="CU72" s="412" t="str">
        <f>IF(OR(CV72="",CV72=0),"",MAX(CU$5:CU71)+1)</f>
        <v/>
      </c>
      <c r="CV72" s="316" t="str">
        <f>IFERROR(INDEX($AJ$86:$AJ$97, ROWS($CV$4:CV70)), IFERROR(INDEX($AN$86:$AN$97, ROWS($CV$4:CV70)-ROWS($AJ$86:$AJ$97)), ""))</f>
        <v/>
      </c>
      <c r="CW72" s="316" t="str">
        <f t="shared" si="201"/>
        <v/>
      </c>
      <c r="CX72" s="316" t="str">
        <f>IF(OR(CY72="",CY72=0),"",MAX(CX$5:CX71)+1)</f>
        <v/>
      </c>
      <c r="CY72" s="316" t="str">
        <f>IFERROR(INDEX($AK$86:$AK$97, ROWS($CY$4:CY70)), IFERROR(INDEX($AO$86:$AO$97, ROWS($CY$4:CY70)-ROWS($AK$86:$AK$97)), ""))</f>
        <v/>
      </c>
      <c r="CZ72" s="316" t="str">
        <f t="shared" si="202"/>
        <v/>
      </c>
      <c r="DA72" s="413" t="str">
        <f t="shared" si="203"/>
        <v/>
      </c>
      <c r="DC72" s="438" t="str">
        <f ca="1">IF(OR(DD72="",DD72=0),"",MAX(DC$65:DC71)+1)</f>
        <v/>
      </c>
      <c r="DD72" s="434" t="str">
        <f t="shared" ca="1" si="166"/>
        <v/>
      </c>
      <c r="DE72" s="413" t="str">
        <f t="shared" ca="1" si="167"/>
        <v/>
      </c>
      <c r="DF72" s="431">
        <f ca="1">IF(OR(DG72="",DG72=0),"",MAX(DF$65:DF71)+1)</f>
        <v>2</v>
      </c>
      <c r="DG72" s="412" t="str">
        <f t="shared" ca="1" si="168"/>
        <v>Paycheck 3</v>
      </c>
      <c r="DH72" s="413">
        <f t="shared" ca="1" si="169"/>
        <v>700</v>
      </c>
      <c r="DI72" s="412" t="str">
        <f t="shared" ca="1" si="170"/>
        <v/>
      </c>
      <c r="DJ72" s="413" t="str">
        <f t="shared" ca="1" si="171"/>
        <v/>
      </c>
      <c r="DK72" s="412" t="str">
        <f t="shared" ca="1" si="172"/>
        <v/>
      </c>
      <c r="DL72" s="413" t="str">
        <f t="shared" ca="1" si="173"/>
        <v/>
      </c>
      <c r="DM72" s="292"/>
      <c r="DN72" s="1192" t="s">
        <v>505</v>
      </c>
      <c r="DO72" s="1193"/>
      <c r="DP72" s="443">
        <f ca="1">IF(DJ66="","",SUM(DJ66:DJ83))</f>
        <v>785</v>
      </c>
      <c r="DQ72" s="1192" t="s">
        <v>506</v>
      </c>
      <c r="DR72" s="1193"/>
      <c r="DS72" s="444">
        <f ca="1">IF(DL66="","",SUM(DL66:DL83))</f>
        <v>1950</v>
      </c>
    </row>
    <row r="73" spans="16:123" x14ac:dyDescent="0.3">
      <c r="AB73" s="395" t="str">
        <f ca="1">IFERROR(MATCH($AB$59,OFFSET(Year!$AY$123:$AY$174,AB72,,1000),0)+AB72,"")</f>
        <v/>
      </c>
      <c r="AC73" s="404" t="str">
        <f ca="1">IFERROR(INDEX(Year!$BB$123:$BB$174,AB73),"")</f>
        <v/>
      </c>
      <c r="AD73" s="405" t="str">
        <f ca="1">IFERROR(INDEX(Year!$AZ$123:$AZ$174,AB73),"")</f>
        <v/>
      </c>
      <c r="AE73" s="406" t="str">
        <f ca="1">IFERROR(INDEX(Year!$BA$123:$BA$174,AB73),"")</f>
        <v/>
      </c>
      <c r="AF73" s="407" t="str">
        <f ca="1">IFERROR(INDEX(Year!$AY$123:$AY$174,AB73),"")</f>
        <v/>
      </c>
      <c r="AI73" s="304" t="str">
        <f t="shared" ca="1" si="183"/>
        <v/>
      </c>
      <c r="AJ73" s="305" t="str">
        <f t="shared" ca="1" si="174"/>
        <v/>
      </c>
      <c r="AK73" s="306" t="str">
        <f t="shared" ca="1" si="175"/>
        <v/>
      </c>
      <c r="AL73" s="307" t="str">
        <f t="shared" ca="1" si="176"/>
        <v/>
      </c>
      <c r="AM73" s="304" t="str">
        <f t="shared" ca="1" si="184"/>
        <v/>
      </c>
      <c r="AN73" s="305" t="str">
        <f t="shared" ca="1" si="177"/>
        <v/>
      </c>
      <c r="AO73" s="306" t="str">
        <f t="shared" ca="1" si="178"/>
        <v/>
      </c>
      <c r="AP73" s="307" t="str">
        <f t="shared" ca="1" si="179"/>
        <v/>
      </c>
      <c r="AQ73" s="304" t="str">
        <f t="shared" ca="1" si="185"/>
        <v/>
      </c>
      <c r="AR73" s="305" t="str">
        <f t="shared" ca="1" si="180"/>
        <v/>
      </c>
      <c r="AS73" s="306" t="str">
        <f t="shared" ca="1" si="181"/>
        <v/>
      </c>
      <c r="AT73" s="307" t="str">
        <f t="shared" ca="1" si="182"/>
        <v/>
      </c>
      <c r="AU73" s="304"/>
      <c r="AV73" s="305"/>
      <c r="AW73" s="306"/>
      <c r="AX73" s="307"/>
      <c r="AY73" s="304"/>
      <c r="AZ73" s="305"/>
      <c r="BA73" s="306"/>
      <c r="BB73" s="307"/>
      <c r="BC73" s="304"/>
      <c r="BD73" s="305"/>
      <c r="BE73" s="306"/>
      <c r="BF73" s="307"/>
      <c r="BG73" s="304"/>
      <c r="BH73" s="305"/>
      <c r="BI73" s="306"/>
      <c r="BJ73" s="307"/>
      <c r="BL73" s="412" t="str">
        <f ca="1">IF(OR(BM73="",BM73=0),"",MAX(BL$5:BL72)+1)</f>
        <v/>
      </c>
      <c r="BM73" s="316" t="str">
        <f ca="1">IFERROR(INDEX($AJ$6:$AJ$17, ROWS(BM$4:$BM71)), IFERROR(INDEX($AN$6:$AN$17, ROWS(BM$4:$BM71)-ROWS($AJ$6:$AJ$17)), IFERROR(INDEX($AR$6:$AR$17, ROWS(BM$4:$BM71)-ROWS($AJ$6:$AJ$17)-ROWS($AN$6:$AN$17)),IFERROR(INDEX($AV$6:$AV$17, ROWS(BM$4:$BM71)-ROWS($AJ$6:$AJ$17)-ROWS($AN$6:$AN$17)-ROWS($AR$6:$AR$17)),IFERROR(INDEX($AZ$6:$AZ$17, ROWS(BM$4:$BM71)-ROWS($AJ$6:$AJ$17)-ROWS($AN$6:$AN$17)-ROWS($AR$6:$AR$17)-ROWS($AV$6:$AV$17)),IFERROR(INDEX($BD$6:$BD$17, ROWS(BM$4:$BM71)-ROWS($AJ$6:$AJ$17)-ROWS($AN$6:$AN$17)-ROWS($AR$6:$AR$17)-ROWS($AV$6:$AV$17)-ROWS($AZ$6:$AZ$17)),IFERROR(INDEX($BH$6:$BH$17, ROWS(BM$4:$BM71)-ROWS($AJ$6:$AJ$17)-ROWS($AN$6:$AN$17)-ROWS($AR$6:$AR$17)-ROWS($AV$6:$AV$17)-ROWS($AZ$6:$AZ$17)-ROWS($BD$6:$BD$17)), "")))))))</f>
        <v/>
      </c>
      <c r="BN73" s="316" t="str">
        <f t="shared" ca="1" si="186"/>
        <v/>
      </c>
      <c r="BO73" s="316" t="str">
        <f ca="1">IF(OR(BP73="",BP73=0),"",MAX(BO$5:BO72)+1)</f>
        <v/>
      </c>
      <c r="BP73" s="316" t="str">
        <f ca="1">IFERROR(INDEX($AK$6:$AK$17, ROWS($BP$4:BP71)), IFERROR(INDEX($AO$6:$AO$17, ROWS($BP$4:BP71)-ROWS($AK$6:$AK$17)), IFERROR(INDEX($AS$6:$AS$17, ROWS($BP$4:BP71)-ROWS($AK$6:$AK$17)-ROWS($AO$6:$AO$17)),IFERROR(INDEX($AW$6:$AW$17, ROWS($BP$4:BP71)-ROWS($AK$6:$AK$17)-ROWS($AO$6:$AO$17)-ROWS($AS$6:$AS$17)),IFERROR(INDEX($BA$6:$BA$17, ROWS($BP$4:BP71)-ROWS($AK$6:$AK$17)-ROWS($AO$6:$AO$17)-ROWS($AS$6:$AS$17)-ROWS($AW$6:$AW$17)),IFERROR(INDEX($BE$6:$BE$17, ROWS($BP$4:BP71)-ROWS($AK$6:$AK$17)-ROWS($AO$6:$AO$17)-ROWS($AS$6:$AS$17)-ROWS($AW$6:$AW$17)-ROWS($BA$6:$BA$17)),IFERROR(INDEX($BI$6:$BI$17, ROWS($BP$4:BP71)-ROWS($AK$6:$AK$17)-ROWS($AO$6:$AO$17)-ROWS($AS$6:$AS$17)-ROWS($AW$6:$AW$17)-ROWS($BA$6:$BA$17)-ROWS($BE$6:$BE$17)), "")))))))</f>
        <v/>
      </c>
      <c r="BQ73" s="316" t="str">
        <f t="shared" ca="1" si="187"/>
        <v/>
      </c>
      <c r="BR73" s="413" t="str">
        <f t="shared" ca="1" si="188"/>
        <v/>
      </c>
      <c r="BS73" s="412" t="str">
        <f ca="1">IF(OR(BT73="",BT73=0),"",MAX(BS$5:BS72)+1)</f>
        <v/>
      </c>
      <c r="BT73" s="316" t="str">
        <f ca="1">IFERROR(INDEX($AJ$22:$AJ$33, ROWS($BT$4:BT71)), IFERROR(INDEX($AN$22:$AN$33, ROWS($BT$4:BT71)-ROWS($AJ$22:$AJ$33)), IFERROR(INDEX($AR$22:$AR$33, ROWS($BT$4:BT71)-ROWS($AJ$22:$AJ$33)-ROWS($AN$22:$AN$33)),IFERROR(INDEX($AV$22:$AV$33, ROWS($BT$4:BT71)-ROWS($AJ$22:$AJ$33)-ROWS($AN$22:$AN$33)-ROWS($AR$22:$AR$33)),IFERROR(INDEX($AZ$22:$AZ$33, ROWS($BT$4:BT71)-ROWS($AJ$22:$AJ$33)-ROWS($AN$22:$AN$33)-ROWS($AR$22:$AR$33)-ROWS($AV$22:$AV$33)),IFERROR(INDEX($BD$22:$BD$33, ROWS($BT$4:BT71)-ROWS($AJ$22:$AJ$33)-ROWS($AN$22:$AN$33)-ROWS($AR$22:$AR$33)-ROWS($AV$22:$AV$33)-ROWS($AZ$22:$AZ$33)),IFERROR(INDEX($BH$22:$BH$33, ROWS($BT$4:BT71)-ROWS($AJ$22:$AJ$33)-ROWS($AN$22:$AN$33)-ROWS($AR$22:$AR$33)-ROWS($AV$22:$AV$33)-ROWS($AZ$22:$AZ$33)-ROWS($BD$22:$BD$33)), "")))))))</f>
        <v/>
      </c>
      <c r="BU73" s="316" t="str">
        <f t="shared" ca="1" si="189"/>
        <v/>
      </c>
      <c r="BV73" s="316" t="str">
        <f ca="1">IF(OR(BW73="",BW73=0),"",MAX(BV$5:BV72)+1)</f>
        <v/>
      </c>
      <c r="BW73" s="316" t="str">
        <f ca="1">IFERROR(INDEX($AK$22:$AK$33, ROWS($BW$4:BW71)), IFERROR(INDEX($AO$22:$AO$33, ROWS($BW$4:BW71)-ROWS($AK$22:$AK$33)), IFERROR(INDEX($AS$22:$AS$33, ROWS($BW$4:BW71)-ROWS($AK$22:$AK$33)-ROWS($AO$22:$AO$33)),IFERROR(INDEX($AW$22:$AW$33, ROWS($BW$4:BW71)-ROWS($AK$22:$AK$33)-ROWS($AO$22:$AO$33)-ROWS($AS$22:$AS$33)),IFERROR(INDEX($BA$22:$BA$33, ROWS($BW$4:BW71)-ROWS($AK$22:$AK$33)-ROWS($AO$22:$AO$33)-ROWS($AS$22:$AS$33)-ROWS($AW$22:$AW$33)),IFERROR(INDEX($BE$22:$BE$33, ROWS($BW$4:BW71)-ROWS($AK$22:$AK$33)-ROWS($AO$22:$AO$33)-ROWS($AS$22:$AS$33)-ROWS($AW$22:$AW$33)-ROWS($BA$22:$BA$33)),IFERROR(INDEX($BI$22:$BI$33, ROWS($BW$4:BW71)-ROWS($AK$22:$AK$33)-ROWS($AO$22:$AO$33)-ROWS($AS$22:$AS$33)-ROWS($AW$22:$AW$33)-ROWS($BA$22:$BA$33)-ROWS($BE$22:$BE$33)), "")))))))</f>
        <v/>
      </c>
      <c r="BX73" s="316" t="str">
        <f t="shared" ca="1" si="190"/>
        <v/>
      </c>
      <c r="BY73" s="413" t="str">
        <f t="shared" ca="1" si="191"/>
        <v/>
      </c>
      <c r="BZ73" s="412" t="str">
        <f ca="1">IF(OR(CA73="",CA73=0),"",MAX(BZ$5:BZ72)+1)</f>
        <v/>
      </c>
      <c r="CA73" s="316" t="str">
        <f ca="1">IFERROR(INDEX($AJ$38:$AJ$49, ROWS($CA$4:CA71)), IFERROR(INDEX($AN$38:$AN$49, ROWS($CA$4:CA71)-ROWS($AJ$38:$AJ$49)), IFERROR(INDEX($AR$38:$AR$49, ROWS($CA$4:CA71)-ROWS($AJ$38:$AJ$49)-ROWS($AN$38:$AN$49)),IFERROR(INDEX($AV$38:$AV$49, ROWS($CA$4:CA71)-ROWS($AJ$38:$AJ$49)-ROWS($AN$38:$AN$49)-ROWS($AR$38:$AR$49)),IFERROR(INDEX($AZ$38:$AZ$49, ROWS($CA$4:CA71)-ROWS($AJ$38:$AJ$49)-ROWS($AN$38:$AN$49)-ROWS($AR$38:$AR$49)-ROWS($AV$38:$AV$49)),IFERROR(INDEX($BD$38:$BD$49, ROWS($CA$4:CA71)-ROWS($AJ$38:$AJ$49)-ROWS($AN$38:$AN$49)-ROWS($AR$38:$AR$49)-ROWS($AV$38:$AV$49)-ROWS($AZ$38:$AZ$49)),IFERROR(INDEX($BH$38:$BH$49, ROWS($CA$4:CA71)-ROWS($AJ$38:$AJ$49)-ROWS($AN$38:$AN$49)-ROWS($AR$38:$AR$49)-ROWS($AV$38:$AV$49)-ROWS($AZ$38:$AZ$49)-ROWS($BD$38:$BD$49)), "")))))))</f>
        <v/>
      </c>
      <c r="CB73" s="316" t="str">
        <f t="shared" ca="1" si="192"/>
        <v/>
      </c>
      <c r="CC73" s="316" t="str">
        <f ca="1">IF(OR(CD73="",CD73=0),"",MAX(CC$5:CC72)+1)</f>
        <v/>
      </c>
      <c r="CD73" s="316" t="str">
        <f ca="1">IFERROR(INDEX($AK$38:$AK$49, ROWS($CD$4:CD71)), IFERROR(INDEX($AO$38:$AO$49, ROWS($CD$4:CD71)-ROWS($AK$38:$AK$49)), IFERROR(INDEX($AS$38:$AS$49, ROWS($CD$4:CD71)-ROWS($AK$38:$AK$49)-ROWS($AO$38:$AO$49)),IFERROR(INDEX($AW$38:$AW$49, ROWS($CD$4:CD71)-ROWS($AK$38:$AK$49)-ROWS($AO$38:$AO$49)-ROWS($AS$38:$AS$49)),IFERROR(INDEX($BA$38:$BA$49, ROWS($CD$4:CD71)-ROWS($AK$38:$AK$49)-ROWS($AO$38:$AO$49)-ROWS($AS$38:$AS$49)-ROWS($AW$38:$AW$49)),IFERROR(INDEX($BE$38:$BE$49, ROWS($CD$4:CD71)-ROWS($AK$38:$AK$49)-ROWS($AO$38:$AO$49)-ROWS($AS$38:$AS$49)-ROWS($AW$38:$AW$49)-ROWS($BA$38:$BA$49)),IFERROR(INDEX($BI$38:$BI$49, ROWS($CD$4:CD71)-ROWS($AK$38:$AK$49)-ROWS($AO$38:$AO$49)-ROWS($AS$38:$AS$49)-ROWS($AW$38:$AW$49)-ROWS($BA$38:$BA$49)-ROWS($BE$38:$BE$49)), "")))))))</f>
        <v/>
      </c>
      <c r="CE73" s="316" t="str">
        <f t="shared" ca="1" si="193"/>
        <v/>
      </c>
      <c r="CF73" s="413" t="str">
        <f t="shared" ca="1" si="194"/>
        <v/>
      </c>
      <c r="CG73" s="412" t="str">
        <f ca="1">IF(OR(CH73="",CH73=0),"",MAX(CG$5:CG72)+1)</f>
        <v/>
      </c>
      <c r="CH73" s="316" t="str">
        <f ca="1">IFERROR(INDEX($AJ$54:$AJ$65, ROWS($CH$4:CH71)), IFERROR(INDEX($AN$54:$AN$65, ROWS($CH$4:CH71)-ROWS($AJ$54:$AJ$65)), IFERROR(INDEX($AR$54:$AR$65, ROWS($CH$4:CH71)-ROWS($AJ$54:$AJ$65)-ROWS($AN$54:$AN$65)),IFERROR(INDEX($AV$54:$AV$65, ROWS($CH$4:CH71)-ROWS($AJ$54:$AJ$65)-ROWS($AN$54:$AN$65)-ROWS($AR$54:$AR$65)),IFERROR(INDEX($AZ$54:$AZ$65, ROWS($CH$4:CH71)-ROWS($AJ$54:$AJ$65)-ROWS($AN$54:$AN$65)-ROWS($AR$54:$AR$65)-ROWS($AV$54:$AV$65)),IFERROR(INDEX($BD$54:$BD$65, ROWS($CH$4:CH71)-ROWS($AJ$54:$AJ$65)-ROWS($AN$54:$AN$65)-ROWS($AR$54:$AR$65)-ROWS($AV$54:$AV$65)-ROWS($AZ$54:$AZ$65)),IFERROR(INDEX($BH$54:$BH$65, ROWS($CH$4:CH71)-ROWS($AJ$54:$AJ$65)-ROWS($AN$54:$AN$65)-ROWS($AR$54:$AR$65)-ROWS($AV$54:$AV$65)-ROWS($AZ$54:$AZ$65)-ROWS($BD$54:$BD$65)), "")))))))</f>
        <v/>
      </c>
      <c r="CI73" s="316" t="str">
        <f t="shared" ca="1" si="195"/>
        <v/>
      </c>
      <c r="CJ73" s="316" t="str">
        <f ca="1">IF(OR(CK73="",CK73=0),"",MAX(CJ$5:CJ72)+1)</f>
        <v/>
      </c>
      <c r="CK73" s="316" t="str">
        <f ca="1">IFERROR(INDEX($AK$54:$AK$65, ROWS($CK$4:CK71)), IFERROR(INDEX($AO$54:$AO$65, ROWS($CK$4:CK71)-ROWS($AK$54:$AK$65)), IFERROR(INDEX($AS$54:$AS$65, ROWS($CK$4:CK71)-ROWS($AK$54:$AK$65)-ROWS($AO$54:$AO$65)),IFERROR(INDEX($AW$54:$AW$65, ROWS($CK$4:CK71)-ROWS($AK$54:$AK$65)-ROWS($AO$54:$AO$65)-ROWS($AS$54:$AS$65)),IFERROR(INDEX($BA$54:$BA$65, ROWS($CK$4:CK71)-ROWS($AK$54:$AK$65)-ROWS($AO$54:$AO$65)-ROWS($AS$54:$AS$65)-ROWS($AW$54:$AW$65)),IFERROR(INDEX($BE$54:$BE$65, ROWS($CK$4:CK71)-ROWS($AK$54:$AK$65)-ROWS($AO$54:$AO$65)-ROWS($AS$54:$AS$65)-ROWS($AW$54:$AW$65)-ROWS($BA$54:$BA$65)),IFERROR(INDEX($BI$54:$BI$65, ROWS($CK$4:CK71)-ROWS($AK$54:$AK$65)-ROWS($AO$54:$AO$65)-ROWS($AS$54:$AS$65)-ROWS($AW$54:$AW$65)-ROWS($BA$54:$BA$65)-ROWS($BE$54:$BE$65)), "")))))))</f>
        <v/>
      </c>
      <c r="CL73" s="316" t="str">
        <f t="shared" ca="1" si="196"/>
        <v/>
      </c>
      <c r="CM73" s="413" t="str">
        <f t="shared" ca="1" si="197"/>
        <v/>
      </c>
      <c r="CN73" s="412" t="str">
        <f>IF(OR(CO73="",CO73=0),"",MAX(CN$5:CN72)+1)</f>
        <v/>
      </c>
      <c r="CO73" s="316">
        <f>IFERROR(INDEX($AJ$70:$AJ$81, ROWS($CO$4:CO71)), IFERROR(INDEX($AN$70:$AN$81, ROWS($CO$4:CO71)-ROWS($AJ$70:$AJ$81)), IFERROR(INDEX($AR$70:$AR$81, ROWS($CO$4:CO71)-ROWS($AJ$70:$AJ$81)-ROWS($AN$70:$AN$81)),IFERROR(INDEX($AV$70:$AV$81, ROWS($CO$4:CO71)-ROWS($AJ$70:$AJ$81)-ROWS($AN$70:$AN$81)-ROWS($AR$70:$AR$81)),IFERROR(INDEX($AZ$70:$AZ$81, ROWS($CO$4:CO71)-ROWS($AJ$70:$AJ$81)-ROWS($AN$70:$AN$81)-ROWS($AR$70:$AR$81)-ROWS($AV$70:$AV$81)),IFERROR(INDEX($BD$70:$BD$81, ROWS($CO$4:CO71)-ROWS($AJ$70:$AJ$81)-ROWS($AN$70:$AN$81)-ROWS($AR$70:$AR$81)-ROWS($AV$70:$AV$81)-ROWS($AZ$70:$AZ$81)),IFERROR(INDEX($BH$70:$BH$81, ROWS($CO$4:CO71)-ROWS($AJ$70:$AJ$81)-ROWS($AN$70:$AN$81)-ROWS($AR$70:$AR$81)-ROWS($AV$70:$AV$81)-ROWS($AZ$70:$AZ$81)-ROWS($BD$70:$BD$81)), "")))))))</f>
        <v>0</v>
      </c>
      <c r="CP73" s="316" t="str">
        <f t="shared" ca="1" si="198"/>
        <v/>
      </c>
      <c r="CQ73" s="316" t="str">
        <f>IF(OR(CR73="",CR73=0),"",MAX(CQ$5:CQ72)+1)</f>
        <v/>
      </c>
      <c r="CR73" s="316">
        <f>IFERROR(INDEX($AK$70:$AK$81, ROWS($CR$4:CR71)), IFERROR(INDEX($AO$70:$AO$81, ROWS($CR$4:CR71)-ROWS($AK$70:$AK$81)), IFERROR(INDEX($AS$70:$AS$81, ROWS($CR$4:CR71)-ROWS($AK$70:$AK$81)-ROWS($AO$70:$AO$81)),IFERROR(INDEX($AW$70:$AW$81, ROWS($CR$4:CR71)-ROWS($AK$70:$AK$81)-ROWS($AO$70:$AO$81)-ROWS($AS$70:$AS$81)),IFERROR(INDEX($BA$70:$BA$81, ROWS($CR$4:CR71)-ROWS($AK$70:$AK$81)-ROWS($AO$70:$AO$81)-ROWS($AS$70:$AS$81)-ROWS($AW$70:$AW$81)),IFERROR(INDEX($BE$70:$BE$81, ROWS($CR$4:CR71)-ROWS($AK$70:$AK$81)-ROWS($AO$70:$AO$81)-ROWS($AS$70:$AS$81)-ROWS($AW$70:$AW$81)-ROWS($BA$70:$BA$81)),IFERROR(INDEX($BI$70:$BI$81, ROWS($CR$4:CR71)-ROWS($AK$70:$AK$81)-ROWS($AO$70:$AO$81)-ROWS($AS$70:$AS$81)-ROWS($AW$70:$AW$81)-ROWS($BA$70:$BA$81)-ROWS($BE$70:$BE$81)), "")))))))</f>
        <v>0</v>
      </c>
      <c r="CS73" s="316" t="str">
        <f t="shared" ca="1" si="199"/>
        <v/>
      </c>
      <c r="CT73" s="413" t="str">
        <f t="shared" ca="1" si="200"/>
        <v/>
      </c>
      <c r="CU73" s="412" t="str">
        <f>IF(OR(CV73="",CV73=0),"",MAX(CU$5:CU72)+1)</f>
        <v/>
      </c>
      <c r="CV73" s="316" t="str">
        <f>IFERROR(INDEX($AJ$86:$AJ$97, ROWS($CV$4:CV71)), IFERROR(INDEX($AN$86:$AN$97, ROWS($CV$4:CV71)-ROWS($AJ$86:$AJ$97)), ""))</f>
        <v/>
      </c>
      <c r="CW73" s="316" t="str">
        <f t="shared" si="201"/>
        <v/>
      </c>
      <c r="CX73" s="316" t="str">
        <f>IF(OR(CY73="",CY73=0),"",MAX(CX$5:CX72)+1)</f>
        <v/>
      </c>
      <c r="CY73" s="316" t="str">
        <f>IFERROR(INDEX($AK$86:$AK$97, ROWS($CY$4:CY71)), IFERROR(INDEX($AO$86:$AO$97, ROWS($CY$4:CY71)-ROWS($AK$86:$AK$97)), ""))</f>
        <v/>
      </c>
      <c r="CZ73" s="316" t="str">
        <f t="shared" si="202"/>
        <v/>
      </c>
      <c r="DA73" s="413" t="str">
        <f t="shared" si="203"/>
        <v/>
      </c>
      <c r="DC73" s="438" t="str">
        <f ca="1">IF(OR(DD73="",DD73=0),"",MAX(DC$65:DC72)+1)</f>
        <v/>
      </c>
      <c r="DD73" s="434" t="str">
        <f t="shared" ca="1" si="166"/>
        <v/>
      </c>
      <c r="DE73" s="413" t="str">
        <f t="shared" ca="1" si="167"/>
        <v/>
      </c>
      <c r="DF73" s="431">
        <f ca="1">IF(OR(DG73="",DG73=0),"",MAX(DF$65:DF72)+1)</f>
        <v>3</v>
      </c>
      <c r="DG73" s="412" t="str">
        <f t="shared" ca="1" si="168"/>
        <v>Paycheck 1</v>
      </c>
      <c r="DH73" s="413">
        <f t="shared" ca="1" si="169"/>
        <v>850</v>
      </c>
      <c r="DI73" s="412" t="str">
        <f t="shared" ca="1" si="170"/>
        <v/>
      </c>
      <c r="DJ73" s="413" t="str">
        <f t="shared" ca="1" si="171"/>
        <v/>
      </c>
      <c r="DK73" s="412" t="str">
        <f t="shared" ca="1" si="172"/>
        <v/>
      </c>
      <c r="DL73" s="413" t="str">
        <f t="shared" ca="1" si="173"/>
        <v/>
      </c>
      <c r="DM73" s="292"/>
      <c r="DN73" s="292"/>
      <c r="DO73" s="292"/>
      <c r="DP73" s="292"/>
      <c r="DQ73" s="292"/>
      <c r="DR73" s="292"/>
      <c r="DS73" s="292"/>
    </row>
    <row r="74" spans="16:123" x14ac:dyDescent="0.3">
      <c r="AB74" s="395" t="str">
        <f ca="1">IFERROR(MATCH($AB$59,OFFSET(Year!$AY$123:$AY$174,AB73,,1000),0)+AB73,"")</f>
        <v/>
      </c>
      <c r="AC74" s="404" t="str">
        <f ca="1">IFERROR(INDEX(Year!$BB$123:$BB$174,AB74),"")</f>
        <v/>
      </c>
      <c r="AD74" s="405" t="str">
        <f ca="1">IFERROR(INDEX(Year!$AZ$123:$AZ$174,AB74),"")</f>
        <v/>
      </c>
      <c r="AE74" s="406" t="str">
        <f ca="1">IFERROR(INDEX(Year!$BA$123:$BA$174,AB74),"")</f>
        <v/>
      </c>
      <c r="AF74" s="407" t="str">
        <f ca="1">IFERROR(INDEX(Year!$AY$123:$AY$174,AB74),"")</f>
        <v/>
      </c>
      <c r="AI74" s="304" t="str">
        <f t="shared" ca="1" si="183"/>
        <v/>
      </c>
      <c r="AJ74" s="305" t="str">
        <f t="shared" ca="1" si="174"/>
        <v/>
      </c>
      <c r="AK74" s="306" t="str">
        <f t="shared" ca="1" si="175"/>
        <v/>
      </c>
      <c r="AL74" s="307" t="str">
        <f t="shared" ca="1" si="176"/>
        <v/>
      </c>
      <c r="AM74" s="304" t="str">
        <f t="shared" ca="1" si="184"/>
        <v/>
      </c>
      <c r="AN74" s="305" t="str">
        <f t="shared" ca="1" si="177"/>
        <v/>
      </c>
      <c r="AO74" s="306" t="str">
        <f t="shared" ca="1" si="178"/>
        <v/>
      </c>
      <c r="AP74" s="307" t="str">
        <f t="shared" ca="1" si="179"/>
        <v/>
      </c>
      <c r="AQ74" s="304" t="str">
        <f t="shared" ca="1" si="185"/>
        <v/>
      </c>
      <c r="AR74" s="305" t="str">
        <f t="shared" ca="1" si="180"/>
        <v/>
      </c>
      <c r="AS74" s="306" t="str">
        <f t="shared" ca="1" si="181"/>
        <v/>
      </c>
      <c r="AT74" s="307" t="str">
        <f t="shared" ca="1" si="182"/>
        <v/>
      </c>
      <c r="AU74" s="304"/>
      <c r="AV74" s="305"/>
      <c r="AW74" s="306"/>
      <c r="AX74" s="307"/>
      <c r="AY74" s="304"/>
      <c r="AZ74" s="305"/>
      <c r="BA74" s="306"/>
      <c r="BB74" s="307"/>
      <c r="BC74" s="304"/>
      <c r="BD74" s="305"/>
      <c r="BE74" s="306"/>
      <c r="BF74" s="307"/>
      <c r="BG74" s="304"/>
      <c r="BH74" s="305"/>
      <c r="BI74" s="306"/>
      <c r="BJ74" s="307"/>
      <c r="BL74" s="412" t="str">
        <f ca="1">IF(OR(BM74="",BM74=0),"",MAX(BL$5:BL73)+1)</f>
        <v/>
      </c>
      <c r="BM74" s="316" t="str">
        <f ca="1">IFERROR(INDEX($AJ$6:$AJ$17, ROWS(BM$4:$BM72)), IFERROR(INDEX($AN$6:$AN$17, ROWS(BM$4:$BM72)-ROWS($AJ$6:$AJ$17)), IFERROR(INDEX($AR$6:$AR$17, ROWS(BM$4:$BM72)-ROWS($AJ$6:$AJ$17)-ROWS($AN$6:$AN$17)),IFERROR(INDEX($AV$6:$AV$17, ROWS(BM$4:$BM72)-ROWS($AJ$6:$AJ$17)-ROWS($AN$6:$AN$17)-ROWS($AR$6:$AR$17)),IFERROR(INDEX($AZ$6:$AZ$17, ROWS(BM$4:$BM72)-ROWS($AJ$6:$AJ$17)-ROWS($AN$6:$AN$17)-ROWS($AR$6:$AR$17)-ROWS($AV$6:$AV$17)),IFERROR(INDEX($BD$6:$BD$17, ROWS(BM$4:$BM72)-ROWS($AJ$6:$AJ$17)-ROWS($AN$6:$AN$17)-ROWS($AR$6:$AR$17)-ROWS($AV$6:$AV$17)-ROWS($AZ$6:$AZ$17)),IFERROR(INDEX($BH$6:$BH$17, ROWS(BM$4:$BM72)-ROWS($AJ$6:$AJ$17)-ROWS($AN$6:$AN$17)-ROWS($AR$6:$AR$17)-ROWS($AV$6:$AV$17)-ROWS($AZ$6:$AZ$17)-ROWS($BD$6:$BD$17)), "")))))))</f>
        <v/>
      </c>
      <c r="BN74" s="316" t="str">
        <f t="shared" ca="1" si="186"/>
        <v/>
      </c>
      <c r="BO74" s="316" t="str">
        <f ca="1">IF(OR(BP74="",BP74=0),"",MAX(BO$5:BO73)+1)</f>
        <v/>
      </c>
      <c r="BP74" s="316" t="str">
        <f ca="1">IFERROR(INDEX($AK$6:$AK$17, ROWS($BP$4:BP72)), IFERROR(INDEX($AO$6:$AO$17, ROWS($BP$4:BP72)-ROWS($AK$6:$AK$17)), IFERROR(INDEX($AS$6:$AS$17, ROWS($BP$4:BP72)-ROWS($AK$6:$AK$17)-ROWS($AO$6:$AO$17)),IFERROR(INDEX($AW$6:$AW$17, ROWS($BP$4:BP72)-ROWS($AK$6:$AK$17)-ROWS($AO$6:$AO$17)-ROWS($AS$6:$AS$17)),IFERROR(INDEX($BA$6:$BA$17, ROWS($BP$4:BP72)-ROWS($AK$6:$AK$17)-ROWS($AO$6:$AO$17)-ROWS($AS$6:$AS$17)-ROWS($AW$6:$AW$17)),IFERROR(INDEX($BE$6:$BE$17, ROWS($BP$4:BP72)-ROWS($AK$6:$AK$17)-ROWS($AO$6:$AO$17)-ROWS($AS$6:$AS$17)-ROWS($AW$6:$AW$17)-ROWS($BA$6:$BA$17)),IFERROR(INDEX($BI$6:$BI$17, ROWS($BP$4:BP72)-ROWS($AK$6:$AK$17)-ROWS($AO$6:$AO$17)-ROWS($AS$6:$AS$17)-ROWS($AW$6:$AW$17)-ROWS($BA$6:$BA$17)-ROWS($BE$6:$BE$17)), "")))))))</f>
        <v/>
      </c>
      <c r="BQ74" s="316" t="str">
        <f t="shared" ca="1" si="187"/>
        <v/>
      </c>
      <c r="BR74" s="413" t="str">
        <f t="shared" ca="1" si="188"/>
        <v/>
      </c>
      <c r="BS74" s="412" t="str">
        <f ca="1">IF(OR(BT74="",BT74=0),"",MAX(BS$5:BS73)+1)</f>
        <v/>
      </c>
      <c r="BT74" s="316" t="str">
        <f ca="1">IFERROR(INDEX($AJ$22:$AJ$33, ROWS($BT$4:BT72)), IFERROR(INDEX($AN$22:$AN$33, ROWS($BT$4:BT72)-ROWS($AJ$22:$AJ$33)), IFERROR(INDEX($AR$22:$AR$33, ROWS($BT$4:BT72)-ROWS($AJ$22:$AJ$33)-ROWS($AN$22:$AN$33)),IFERROR(INDEX($AV$22:$AV$33, ROWS($BT$4:BT72)-ROWS($AJ$22:$AJ$33)-ROWS($AN$22:$AN$33)-ROWS($AR$22:$AR$33)),IFERROR(INDEX($AZ$22:$AZ$33, ROWS($BT$4:BT72)-ROWS($AJ$22:$AJ$33)-ROWS($AN$22:$AN$33)-ROWS($AR$22:$AR$33)-ROWS($AV$22:$AV$33)),IFERROR(INDEX($BD$22:$BD$33, ROWS($BT$4:BT72)-ROWS($AJ$22:$AJ$33)-ROWS($AN$22:$AN$33)-ROWS($AR$22:$AR$33)-ROWS($AV$22:$AV$33)-ROWS($AZ$22:$AZ$33)),IFERROR(INDEX($BH$22:$BH$33, ROWS($BT$4:BT72)-ROWS($AJ$22:$AJ$33)-ROWS($AN$22:$AN$33)-ROWS($AR$22:$AR$33)-ROWS($AV$22:$AV$33)-ROWS($AZ$22:$AZ$33)-ROWS($BD$22:$BD$33)), "")))))))</f>
        <v/>
      </c>
      <c r="BU74" s="316" t="str">
        <f t="shared" ca="1" si="189"/>
        <v/>
      </c>
      <c r="BV74" s="316" t="str">
        <f ca="1">IF(OR(BW74="",BW74=0),"",MAX(BV$5:BV73)+1)</f>
        <v/>
      </c>
      <c r="BW74" s="316" t="str">
        <f ca="1">IFERROR(INDEX($AK$22:$AK$33, ROWS($BW$4:BW72)), IFERROR(INDEX($AO$22:$AO$33, ROWS($BW$4:BW72)-ROWS($AK$22:$AK$33)), IFERROR(INDEX($AS$22:$AS$33, ROWS($BW$4:BW72)-ROWS($AK$22:$AK$33)-ROWS($AO$22:$AO$33)),IFERROR(INDEX($AW$22:$AW$33, ROWS($BW$4:BW72)-ROWS($AK$22:$AK$33)-ROWS($AO$22:$AO$33)-ROWS($AS$22:$AS$33)),IFERROR(INDEX($BA$22:$BA$33, ROWS($BW$4:BW72)-ROWS($AK$22:$AK$33)-ROWS($AO$22:$AO$33)-ROWS($AS$22:$AS$33)-ROWS($AW$22:$AW$33)),IFERROR(INDEX($BE$22:$BE$33, ROWS($BW$4:BW72)-ROWS($AK$22:$AK$33)-ROWS($AO$22:$AO$33)-ROWS($AS$22:$AS$33)-ROWS($AW$22:$AW$33)-ROWS($BA$22:$BA$33)),IFERROR(INDEX($BI$22:$BI$33, ROWS($BW$4:BW72)-ROWS($AK$22:$AK$33)-ROWS($AO$22:$AO$33)-ROWS($AS$22:$AS$33)-ROWS($AW$22:$AW$33)-ROWS($BA$22:$BA$33)-ROWS($BE$22:$BE$33)), "")))))))</f>
        <v/>
      </c>
      <c r="BX74" s="316" t="str">
        <f t="shared" ca="1" si="190"/>
        <v/>
      </c>
      <c r="BY74" s="413" t="str">
        <f t="shared" ca="1" si="191"/>
        <v/>
      </c>
      <c r="BZ74" s="412" t="str">
        <f ca="1">IF(OR(CA74="",CA74=0),"",MAX(BZ$5:BZ73)+1)</f>
        <v/>
      </c>
      <c r="CA74" s="316" t="str">
        <f ca="1">IFERROR(INDEX($AJ$38:$AJ$49, ROWS($CA$4:CA72)), IFERROR(INDEX($AN$38:$AN$49, ROWS($CA$4:CA72)-ROWS($AJ$38:$AJ$49)), IFERROR(INDEX($AR$38:$AR$49, ROWS($CA$4:CA72)-ROWS($AJ$38:$AJ$49)-ROWS($AN$38:$AN$49)),IFERROR(INDEX($AV$38:$AV$49, ROWS($CA$4:CA72)-ROWS($AJ$38:$AJ$49)-ROWS($AN$38:$AN$49)-ROWS($AR$38:$AR$49)),IFERROR(INDEX($AZ$38:$AZ$49, ROWS($CA$4:CA72)-ROWS($AJ$38:$AJ$49)-ROWS($AN$38:$AN$49)-ROWS($AR$38:$AR$49)-ROWS($AV$38:$AV$49)),IFERROR(INDEX($BD$38:$BD$49, ROWS($CA$4:CA72)-ROWS($AJ$38:$AJ$49)-ROWS($AN$38:$AN$49)-ROWS($AR$38:$AR$49)-ROWS($AV$38:$AV$49)-ROWS($AZ$38:$AZ$49)),IFERROR(INDEX($BH$38:$BH$49, ROWS($CA$4:CA72)-ROWS($AJ$38:$AJ$49)-ROWS($AN$38:$AN$49)-ROWS($AR$38:$AR$49)-ROWS($AV$38:$AV$49)-ROWS($AZ$38:$AZ$49)-ROWS($BD$38:$BD$49)), "")))))))</f>
        <v/>
      </c>
      <c r="CB74" s="316" t="str">
        <f t="shared" ca="1" si="192"/>
        <v/>
      </c>
      <c r="CC74" s="316" t="str">
        <f ca="1">IF(OR(CD74="",CD74=0),"",MAX(CC$5:CC73)+1)</f>
        <v/>
      </c>
      <c r="CD74" s="316" t="str">
        <f ca="1">IFERROR(INDEX($AK$38:$AK$49, ROWS($CD$4:CD72)), IFERROR(INDEX($AO$38:$AO$49, ROWS($CD$4:CD72)-ROWS($AK$38:$AK$49)), IFERROR(INDEX($AS$38:$AS$49, ROWS($CD$4:CD72)-ROWS($AK$38:$AK$49)-ROWS($AO$38:$AO$49)),IFERROR(INDEX($AW$38:$AW$49, ROWS($CD$4:CD72)-ROWS($AK$38:$AK$49)-ROWS($AO$38:$AO$49)-ROWS($AS$38:$AS$49)),IFERROR(INDEX($BA$38:$BA$49, ROWS($CD$4:CD72)-ROWS($AK$38:$AK$49)-ROWS($AO$38:$AO$49)-ROWS($AS$38:$AS$49)-ROWS($AW$38:$AW$49)),IFERROR(INDEX($BE$38:$BE$49, ROWS($CD$4:CD72)-ROWS($AK$38:$AK$49)-ROWS($AO$38:$AO$49)-ROWS($AS$38:$AS$49)-ROWS($AW$38:$AW$49)-ROWS($BA$38:$BA$49)),IFERROR(INDEX($BI$38:$BI$49, ROWS($CD$4:CD72)-ROWS($AK$38:$AK$49)-ROWS($AO$38:$AO$49)-ROWS($AS$38:$AS$49)-ROWS($AW$38:$AW$49)-ROWS($BA$38:$BA$49)-ROWS($BE$38:$BE$49)), "")))))))</f>
        <v/>
      </c>
      <c r="CE74" s="316" t="str">
        <f t="shared" ca="1" si="193"/>
        <v/>
      </c>
      <c r="CF74" s="413" t="str">
        <f t="shared" ca="1" si="194"/>
        <v/>
      </c>
      <c r="CG74" s="412" t="str">
        <f ca="1">IF(OR(CH74="",CH74=0),"",MAX(CG$5:CG73)+1)</f>
        <v/>
      </c>
      <c r="CH74" s="316" t="str">
        <f ca="1">IFERROR(INDEX($AJ$54:$AJ$65, ROWS($CH$4:CH72)), IFERROR(INDEX($AN$54:$AN$65, ROWS($CH$4:CH72)-ROWS($AJ$54:$AJ$65)), IFERROR(INDEX($AR$54:$AR$65, ROWS($CH$4:CH72)-ROWS($AJ$54:$AJ$65)-ROWS($AN$54:$AN$65)),IFERROR(INDEX($AV$54:$AV$65, ROWS($CH$4:CH72)-ROWS($AJ$54:$AJ$65)-ROWS($AN$54:$AN$65)-ROWS($AR$54:$AR$65)),IFERROR(INDEX($AZ$54:$AZ$65, ROWS($CH$4:CH72)-ROWS($AJ$54:$AJ$65)-ROWS($AN$54:$AN$65)-ROWS($AR$54:$AR$65)-ROWS($AV$54:$AV$65)),IFERROR(INDEX($BD$54:$BD$65, ROWS($CH$4:CH72)-ROWS($AJ$54:$AJ$65)-ROWS($AN$54:$AN$65)-ROWS($AR$54:$AR$65)-ROWS($AV$54:$AV$65)-ROWS($AZ$54:$AZ$65)),IFERROR(INDEX($BH$54:$BH$65, ROWS($CH$4:CH72)-ROWS($AJ$54:$AJ$65)-ROWS($AN$54:$AN$65)-ROWS($AR$54:$AR$65)-ROWS($AV$54:$AV$65)-ROWS($AZ$54:$AZ$65)-ROWS($BD$54:$BD$65)), "")))))))</f>
        <v/>
      </c>
      <c r="CI74" s="316" t="str">
        <f t="shared" ca="1" si="195"/>
        <v/>
      </c>
      <c r="CJ74" s="316" t="str">
        <f ca="1">IF(OR(CK74="",CK74=0),"",MAX(CJ$5:CJ73)+1)</f>
        <v/>
      </c>
      <c r="CK74" s="316" t="str">
        <f ca="1">IFERROR(INDEX($AK$54:$AK$65, ROWS($CK$4:CK72)), IFERROR(INDEX($AO$54:$AO$65, ROWS($CK$4:CK72)-ROWS($AK$54:$AK$65)), IFERROR(INDEX($AS$54:$AS$65, ROWS($CK$4:CK72)-ROWS($AK$54:$AK$65)-ROWS($AO$54:$AO$65)),IFERROR(INDEX($AW$54:$AW$65, ROWS($CK$4:CK72)-ROWS($AK$54:$AK$65)-ROWS($AO$54:$AO$65)-ROWS($AS$54:$AS$65)),IFERROR(INDEX($BA$54:$BA$65, ROWS($CK$4:CK72)-ROWS($AK$54:$AK$65)-ROWS($AO$54:$AO$65)-ROWS($AS$54:$AS$65)-ROWS($AW$54:$AW$65)),IFERROR(INDEX($BE$54:$BE$65, ROWS($CK$4:CK72)-ROWS($AK$54:$AK$65)-ROWS($AO$54:$AO$65)-ROWS($AS$54:$AS$65)-ROWS($AW$54:$AW$65)-ROWS($BA$54:$BA$65)),IFERROR(INDEX($BI$54:$BI$65, ROWS($CK$4:CK72)-ROWS($AK$54:$AK$65)-ROWS($AO$54:$AO$65)-ROWS($AS$54:$AS$65)-ROWS($AW$54:$AW$65)-ROWS($BA$54:$BA$65)-ROWS($BE$54:$BE$65)), "")))))))</f>
        <v/>
      </c>
      <c r="CL74" s="316" t="str">
        <f t="shared" ca="1" si="196"/>
        <v/>
      </c>
      <c r="CM74" s="413" t="str">
        <f t="shared" ca="1" si="197"/>
        <v/>
      </c>
      <c r="CN74" s="412" t="str">
        <f>IF(OR(CO74="",CO74=0),"",MAX(CN$5:CN73)+1)</f>
        <v/>
      </c>
      <c r="CO74" s="316">
        <f>IFERROR(INDEX($AJ$70:$AJ$81, ROWS($CO$4:CO72)), IFERROR(INDEX($AN$70:$AN$81, ROWS($CO$4:CO72)-ROWS($AJ$70:$AJ$81)), IFERROR(INDEX($AR$70:$AR$81, ROWS($CO$4:CO72)-ROWS($AJ$70:$AJ$81)-ROWS($AN$70:$AN$81)),IFERROR(INDEX($AV$70:$AV$81, ROWS($CO$4:CO72)-ROWS($AJ$70:$AJ$81)-ROWS($AN$70:$AN$81)-ROWS($AR$70:$AR$81)),IFERROR(INDEX($AZ$70:$AZ$81, ROWS($CO$4:CO72)-ROWS($AJ$70:$AJ$81)-ROWS($AN$70:$AN$81)-ROWS($AR$70:$AR$81)-ROWS($AV$70:$AV$81)),IFERROR(INDEX($BD$70:$BD$81, ROWS($CO$4:CO72)-ROWS($AJ$70:$AJ$81)-ROWS($AN$70:$AN$81)-ROWS($AR$70:$AR$81)-ROWS($AV$70:$AV$81)-ROWS($AZ$70:$AZ$81)),IFERROR(INDEX($BH$70:$BH$81, ROWS($CO$4:CO72)-ROWS($AJ$70:$AJ$81)-ROWS($AN$70:$AN$81)-ROWS($AR$70:$AR$81)-ROWS($AV$70:$AV$81)-ROWS($AZ$70:$AZ$81)-ROWS($BD$70:$BD$81)), "")))))))</f>
        <v>0</v>
      </c>
      <c r="CP74" s="316" t="str">
        <f t="shared" ca="1" si="198"/>
        <v/>
      </c>
      <c r="CQ74" s="316" t="str">
        <f>IF(OR(CR74="",CR74=0),"",MAX(CQ$5:CQ73)+1)</f>
        <v/>
      </c>
      <c r="CR74" s="316">
        <f>IFERROR(INDEX($AK$70:$AK$81, ROWS($CR$4:CR72)), IFERROR(INDEX($AO$70:$AO$81, ROWS($CR$4:CR72)-ROWS($AK$70:$AK$81)), IFERROR(INDEX($AS$70:$AS$81, ROWS($CR$4:CR72)-ROWS($AK$70:$AK$81)-ROWS($AO$70:$AO$81)),IFERROR(INDEX($AW$70:$AW$81, ROWS($CR$4:CR72)-ROWS($AK$70:$AK$81)-ROWS($AO$70:$AO$81)-ROWS($AS$70:$AS$81)),IFERROR(INDEX($BA$70:$BA$81, ROWS($CR$4:CR72)-ROWS($AK$70:$AK$81)-ROWS($AO$70:$AO$81)-ROWS($AS$70:$AS$81)-ROWS($AW$70:$AW$81)),IFERROR(INDEX($BE$70:$BE$81, ROWS($CR$4:CR72)-ROWS($AK$70:$AK$81)-ROWS($AO$70:$AO$81)-ROWS($AS$70:$AS$81)-ROWS($AW$70:$AW$81)-ROWS($BA$70:$BA$81)),IFERROR(INDEX($BI$70:$BI$81, ROWS($CR$4:CR72)-ROWS($AK$70:$AK$81)-ROWS($AO$70:$AO$81)-ROWS($AS$70:$AS$81)-ROWS($AW$70:$AW$81)-ROWS($BA$70:$BA$81)-ROWS($BE$70:$BE$81)), "")))))))</f>
        <v>0</v>
      </c>
      <c r="CS74" s="316" t="str">
        <f t="shared" ca="1" si="199"/>
        <v/>
      </c>
      <c r="CT74" s="413" t="str">
        <f t="shared" ca="1" si="200"/>
        <v/>
      </c>
      <c r="CU74" s="412" t="str">
        <f>IF(OR(CV74="",CV74=0),"",MAX(CU$5:CU73)+1)</f>
        <v/>
      </c>
      <c r="CV74" s="316" t="str">
        <f>IFERROR(INDEX($AJ$86:$AJ$97, ROWS($CV$4:CV72)), IFERROR(INDEX($AN$86:$AN$97, ROWS($CV$4:CV72)-ROWS($AJ$86:$AJ$97)), ""))</f>
        <v/>
      </c>
      <c r="CW74" s="316" t="str">
        <f t="shared" si="201"/>
        <v/>
      </c>
      <c r="CX74" s="316" t="str">
        <f>IF(OR(CY74="",CY74=0),"",MAX(CX$5:CX73)+1)</f>
        <v/>
      </c>
      <c r="CY74" s="316" t="str">
        <f>IFERROR(INDEX($AK$86:$AK$97, ROWS($CY$4:CY72)), IFERROR(INDEX($AO$86:$AO$97, ROWS($CY$4:CY72)-ROWS($AK$86:$AK$97)), ""))</f>
        <v/>
      </c>
      <c r="CZ74" s="316" t="str">
        <f t="shared" si="202"/>
        <v/>
      </c>
      <c r="DA74" s="413" t="str">
        <f t="shared" si="203"/>
        <v/>
      </c>
      <c r="DC74" s="438">
        <f ca="1">IF(OR(DD74="",DD74=0),"",MAX(DC$65:DC73)+1)</f>
        <v>6</v>
      </c>
      <c r="DD74" s="434" t="str">
        <f t="shared" ca="1" si="166"/>
        <v>Car 1 Gas</v>
      </c>
      <c r="DE74" s="413">
        <f t="shared" ca="1" si="167"/>
        <v>50</v>
      </c>
      <c r="DF74" s="431" t="str">
        <f ca="1">IF(OR(DG74="",DG74=0),"",MAX(DF$65:DF73)+1)</f>
        <v/>
      </c>
      <c r="DG74" s="412" t="str">
        <f t="shared" ca="1" si="168"/>
        <v/>
      </c>
      <c r="DH74" s="413" t="str">
        <f t="shared" ca="1" si="169"/>
        <v/>
      </c>
      <c r="DI74" s="412" t="str">
        <f t="shared" ca="1" si="170"/>
        <v/>
      </c>
      <c r="DJ74" s="413" t="str">
        <f t="shared" ca="1" si="171"/>
        <v/>
      </c>
      <c r="DK74" s="412" t="str">
        <f t="shared" ca="1" si="172"/>
        <v/>
      </c>
      <c r="DL74" s="413" t="str">
        <f t="shared" ca="1" si="173"/>
        <v/>
      </c>
      <c r="DM74" s="292"/>
      <c r="DN74" s="292"/>
      <c r="DO74" s="292"/>
      <c r="DP74" s="292"/>
      <c r="DQ74" s="292"/>
      <c r="DR74" s="292"/>
      <c r="DS74" s="292"/>
    </row>
    <row r="75" spans="16:123" x14ac:dyDescent="0.3">
      <c r="AB75" s="395" t="str">
        <f ca="1">IFERROR(MATCH($AB$59,OFFSET(Year!$AY$123:$AY$174,AB74,,1000),0)+AB74,"")</f>
        <v/>
      </c>
      <c r="AC75" s="404" t="str">
        <f ca="1">IFERROR(INDEX(Year!$BB$123:$BB$174,AB75),"")</f>
        <v/>
      </c>
      <c r="AD75" s="405" t="str">
        <f ca="1">IFERROR(INDEX(Year!$AZ$123:$AZ$174,AB75),"")</f>
        <v/>
      </c>
      <c r="AE75" s="406" t="str">
        <f ca="1">IFERROR(INDEX(Year!$BA$123:$BA$174,AB75),"")</f>
        <v/>
      </c>
      <c r="AF75" s="407" t="str">
        <f ca="1">IFERROR(INDEX(Year!$AY$123:$AY$174,AB75),"")</f>
        <v/>
      </c>
      <c r="AI75" s="304" t="str">
        <f t="shared" ca="1" si="183"/>
        <v/>
      </c>
      <c r="AJ75" s="305" t="str">
        <f t="shared" ca="1" si="174"/>
        <v/>
      </c>
      <c r="AK75" s="306" t="str">
        <f t="shared" ca="1" si="175"/>
        <v/>
      </c>
      <c r="AL75" s="307" t="str">
        <f t="shared" ca="1" si="176"/>
        <v/>
      </c>
      <c r="AM75" s="304" t="str">
        <f t="shared" ca="1" si="184"/>
        <v/>
      </c>
      <c r="AN75" s="305" t="str">
        <f t="shared" ca="1" si="177"/>
        <v/>
      </c>
      <c r="AO75" s="306" t="str">
        <f t="shared" ca="1" si="178"/>
        <v/>
      </c>
      <c r="AP75" s="307" t="str">
        <f t="shared" ca="1" si="179"/>
        <v/>
      </c>
      <c r="AQ75" s="304" t="str">
        <f t="shared" ca="1" si="185"/>
        <v/>
      </c>
      <c r="AR75" s="305" t="str">
        <f t="shared" ca="1" si="180"/>
        <v/>
      </c>
      <c r="AS75" s="306" t="str">
        <f t="shared" ca="1" si="181"/>
        <v/>
      </c>
      <c r="AT75" s="307" t="str">
        <f t="shared" ca="1" si="182"/>
        <v/>
      </c>
      <c r="AU75" s="304"/>
      <c r="AV75" s="305"/>
      <c r="AW75" s="306"/>
      <c r="AX75" s="307"/>
      <c r="AY75" s="304"/>
      <c r="AZ75" s="305"/>
      <c r="BA75" s="306"/>
      <c r="BB75" s="307"/>
      <c r="BC75" s="304"/>
      <c r="BD75" s="305"/>
      <c r="BE75" s="306"/>
      <c r="BF75" s="307"/>
      <c r="BG75" s="304"/>
      <c r="BH75" s="305"/>
      <c r="BI75" s="306"/>
      <c r="BJ75" s="307"/>
      <c r="BL75" s="412" t="str">
        <f ca="1">IF(OR(BM75="",BM75=0),"",MAX(BL$5:BL74)+1)</f>
        <v/>
      </c>
      <c r="BM75" s="316" t="str">
        <f ca="1">IFERROR(INDEX($AJ$6:$AJ$17, ROWS(BM$4:$BM73)), IFERROR(INDEX($AN$6:$AN$17, ROWS(BM$4:$BM73)-ROWS($AJ$6:$AJ$17)), IFERROR(INDEX($AR$6:$AR$17, ROWS(BM$4:$BM73)-ROWS($AJ$6:$AJ$17)-ROWS($AN$6:$AN$17)),IFERROR(INDEX($AV$6:$AV$17, ROWS(BM$4:$BM73)-ROWS($AJ$6:$AJ$17)-ROWS($AN$6:$AN$17)-ROWS($AR$6:$AR$17)),IFERROR(INDEX($AZ$6:$AZ$17, ROWS(BM$4:$BM73)-ROWS($AJ$6:$AJ$17)-ROWS($AN$6:$AN$17)-ROWS($AR$6:$AR$17)-ROWS($AV$6:$AV$17)),IFERROR(INDEX($BD$6:$BD$17, ROWS(BM$4:$BM73)-ROWS($AJ$6:$AJ$17)-ROWS($AN$6:$AN$17)-ROWS($AR$6:$AR$17)-ROWS($AV$6:$AV$17)-ROWS($AZ$6:$AZ$17)),IFERROR(INDEX($BH$6:$BH$17, ROWS(BM$4:$BM73)-ROWS($AJ$6:$AJ$17)-ROWS($AN$6:$AN$17)-ROWS($AR$6:$AR$17)-ROWS($AV$6:$AV$17)-ROWS($AZ$6:$AZ$17)-ROWS($BD$6:$BD$17)), "")))))))</f>
        <v/>
      </c>
      <c r="BN75" s="316" t="str">
        <f t="shared" ca="1" si="186"/>
        <v/>
      </c>
      <c r="BO75" s="316" t="str">
        <f ca="1">IF(OR(BP75="",BP75=0),"",MAX(BO$5:BO74)+1)</f>
        <v/>
      </c>
      <c r="BP75" s="316" t="str">
        <f ca="1">IFERROR(INDEX($AK$6:$AK$17, ROWS($BP$4:BP73)), IFERROR(INDEX($AO$6:$AO$17, ROWS($BP$4:BP73)-ROWS($AK$6:$AK$17)), IFERROR(INDEX($AS$6:$AS$17, ROWS($BP$4:BP73)-ROWS($AK$6:$AK$17)-ROWS($AO$6:$AO$17)),IFERROR(INDEX($AW$6:$AW$17, ROWS($BP$4:BP73)-ROWS($AK$6:$AK$17)-ROWS($AO$6:$AO$17)-ROWS($AS$6:$AS$17)),IFERROR(INDEX($BA$6:$BA$17, ROWS($BP$4:BP73)-ROWS($AK$6:$AK$17)-ROWS($AO$6:$AO$17)-ROWS($AS$6:$AS$17)-ROWS($AW$6:$AW$17)),IFERROR(INDEX($BE$6:$BE$17, ROWS($BP$4:BP73)-ROWS($AK$6:$AK$17)-ROWS($AO$6:$AO$17)-ROWS($AS$6:$AS$17)-ROWS($AW$6:$AW$17)-ROWS($BA$6:$BA$17)),IFERROR(INDEX($BI$6:$BI$17, ROWS($BP$4:BP73)-ROWS($AK$6:$AK$17)-ROWS($AO$6:$AO$17)-ROWS($AS$6:$AS$17)-ROWS($AW$6:$AW$17)-ROWS($BA$6:$BA$17)-ROWS($BE$6:$BE$17)), "")))))))</f>
        <v/>
      </c>
      <c r="BQ75" s="316" t="str">
        <f t="shared" ca="1" si="187"/>
        <v/>
      </c>
      <c r="BR75" s="413" t="str">
        <f t="shared" ca="1" si="188"/>
        <v/>
      </c>
      <c r="BS75" s="412" t="str">
        <f ca="1">IF(OR(BT75="",BT75=0),"",MAX(BS$5:BS74)+1)</f>
        <v/>
      </c>
      <c r="BT75" s="316" t="str">
        <f ca="1">IFERROR(INDEX($AJ$22:$AJ$33, ROWS($BT$4:BT73)), IFERROR(INDEX($AN$22:$AN$33, ROWS($BT$4:BT73)-ROWS($AJ$22:$AJ$33)), IFERROR(INDEX($AR$22:$AR$33, ROWS($BT$4:BT73)-ROWS($AJ$22:$AJ$33)-ROWS($AN$22:$AN$33)),IFERROR(INDEX($AV$22:$AV$33, ROWS($BT$4:BT73)-ROWS($AJ$22:$AJ$33)-ROWS($AN$22:$AN$33)-ROWS($AR$22:$AR$33)),IFERROR(INDEX($AZ$22:$AZ$33, ROWS($BT$4:BT73)-ROWS($AJ$22:$AJ$33)-ROWS($AN$22:$AN$33)-ROWS($AR$22:$AR$33)-ROWS($AV$22:$AV$33)),IFERROR(INDEX($BD$22:$BD$33, ROWS($BT$4:BT73)-ROWS($AJ$22:$AJ$33)-ROWS($AN$22:$AN$33)-ROWS($AR$22:$AR$33)-ROWS($AV$22:$AV$33)-ROWS($AZ$22:$AZ$33)),IFERROR(INDEX($BH$22:$BH$33, ROWS($BT$4:BT73)-ROWS($AJ$22:$AJ$33)-ROWS($AN$22:$AN$33)-ROWS($AR$22:$AR$33)-ROWS($AV$22:$AV$33)-ROWS($AZ$22:$AZ$33)-ROWS($BD$22:$BD$33)), "")))))))</f>
        <v/>
      </c>
      <c r="BU75" s="316" t="str">
        <f t="shared" ca="1" si="189"/>
        <v/>
      </c>
      <c r="BV75" s="316" t="str">
        <f ca="1">IF(OR(BW75="",BW75=0),"",MAX(BV$5:BV74)+1)</f>
        <v/>
      </c>
      <c r="BW75" s="316" t="str">
        <f ca="1">IFERROR(INDEX($AK$22:$AK$33, ROWS($BW$4:BW73)), IFERROR(INDEX($AO$22:$AO$33, ROWS($BW$4:BW73)-ROWS($AK$22:$AK$33)), IFERROR(INDEX($AS$22:$AS$33, ROWS($BW$4:BW73)-ROWS($AK$22:$AK$33)-ROWS($AO$22:$AO$33)),IFERROR(INDEX($AW$22:$AW$33, ROWS($BW$4:BW73)-ROWS($AK$22:$AK$33)-ROWS($AO$22:$AO$33)-ROWS($AS$22:$AS$33)),IFERROR(INDEX($BA$22:$BA$33, ROWS($BW$4:BW73)-ROWS($AK$22:$AK$33)-ROWS($AO$22:$AO$33)-ROWS($AS$22:$AS$33)-ROWS($AW$22:$AW$33)),IFERROR(INDEX($BE$22:$BE$33, ROWS($BW$4:BW73)-ROWS($AK$22:$AK$33)-ROWS($AO$22:$AO$33)-ROWS($AS$22:$AS$33)-ROWS($AW$22:$AW$33)-ROWS($BA$22:$BA$33)),IFERROR(INDEX($BI$22:$BI$33, ROWS($BW$4:BW73)-ROWS($AK$22:$AK$33)-ROWS($AO$22:$AO$33)-ROWS($AS$22:$AS$33)-ROWS($AW$22:$AW$33)-ROWS($BA$22:$BA$33)-ROWS($BE$22:$BE$33)), "")))))))</f>
        <v/>
      </c>
      <c r="BX75" s="316" t="str">
        <f t="shared" ca="1" si="190"/>
        <v/>
      </c>
      <c r="BY75" s="413" t="str">
        <f t="shared" ca="1" si="191"/>
        <v/>
      </c>
      <c r="BZ75" s="412" t="str">
        <f ca="1">IF(OR(CA75="",CA75=0),"",MAX(BZ$5:BZ74)+1)</f>
        <v/>
      </c>
      <c r="CA75" s="316" t="str">
        <f ca="1">IFERROR(INDEX($AJ$38:$AJ$49, ROWS($CA$4:CA73)), IFERROR(INDEX($AN$38:$AN$49, ROWS($CA$4:CA73)-ROWS($AJ$38:$AJ$49)), IFERROR(INDEX($AR$38:$AR$49, ROWS($CA$4:CA73)-ROWS($AJ$38:$AJ$49)-ROWS($AN$38:$AN$49)),IFERROR(INDEX($AV$38:$AV$49, ROWS($CA$4:CA73)-ROWS($AJ$38:$AJ$49)-ROWS($AN$38:$AN$49)-ROWS($AR$38:$AR$49)),IFERROR(INDEX($AZ$38:$AZ$49, ROWS($CA$4:CA73)-ROWS($AJ$38:$AJ$49)-ROWS($AN$38:$AN$49)-ROWS($AR$38:$AR$49)-ROWS($AV$38:$AV$49)),IFERROR(INDEX($BD$38:$BD$49, ROWS($CA$4:CA73)-ROWS($AJ$38:$AJ$49)-ROWS($AN$38:$AN$49)-ROWS($AR$38:$AR$49)-ROWS($AV$38:$AV$49)-ROWS($AZ$38:$AZ$49)),IFERROR(INDEX($BH$38:$BH$49, ROWS($CA$4:CA73)-ROWS($AJ$38:$AJ$49)-ROWS($AN$38:$AN$49)-ROWS($AR$38:$AR$49)-ROWS($AV$38:$AV$49)-ROWS($AZ$38:$AZ$49)-ROWS($BD$38:$BD$49)), "")))))))</f>
        <v/>
      </c>
      <c r="CB75" s="316" t="str">
        <f t="shared" ca="1" si="192"/>
        <v/>
      </c>
      <c r="CC75" s="316" t="str">
        <f ca="1">IF(OR(CD75="",CD75=0),"",MAX(CC$5:CC74)+1)</f>
        <v/>
      </c>
      <c r="CD75" s="316" t="str">
        <f ca="1">IFERROR(INDEX($AK$38:$AK$49, ROWS($CD$4:CD73)), IFERROR(INDEX($AO$38:$AO$49, ROWS($CD$4:CD73)-ROWS($AK$38:$AK$49)), IFERROR(INDEX($AS$38:$AS$49, ROWS($CD$4:CD73)-ROWS($AK$38:$AK$49)-ROWS($AO$38:$AO$49)),IFERROR(INDEX($AW$38:$AW$49, ROWS($CD$4:CD73)-ROWS($AK$38:$AK$49)-ROWS($AO$38:$AO$49)-ROWS($AS$38:$AS$49)),IFERROR(INDEX($BA$38:$BA$49, ROWS($CD$4:CD73)-ROWS($AK$38:$AK$49)-ROWS($AO$38:$AO$49)-ROWS($AS$38:$AS$49)-ROWS($AW$38:$AW$49)),IFERROR(INDEX($BE$38:$BE$49, ROWS($CD$4:CD73)-ROWS($AK$38:$AK$49)-ROWS($AO$38:$AO$49)-ROWS($AS$38:$AS$49)-ROWS($AW$38:$AW$49)-ROWS($BA$38:$BA$49)),IFERROR(INDEX($BI$38:$BI$49, ROWS($CD$4:CD73)-ROWS($AK$38:$AK$49)-ROWS($AO$38:$AO$49)-ROWS($AS$38:$AS$49)-ROWS($AW$38:$AW$49)-ROWS($BA$38:$BA$49)-ROWS($BE$38:$BE$49)), "")))))))</f>
        <v/>
      </c>
      <c r="CE75" s="316" t="str">
        <f t="shared" ca="1" si="193"/>
        <v/>
      </c>
      <c r="CF75" s="413" t="str">
        <f t="shared" ca="1" si="194"/>
        <v/>
      </c>
      <c r="CG75" s="412" t="str">
        <f ca="1">IF(OR(CH75="",CH75=0),"",MAX(CG$5:CG74)+1)</f>
        <v/>
      </c>
      <c r="CH75" s="316" t="str">
        <f ca="1">IFERROR(INDEX($AJ$54:$AJ$65, ROWS($CH$4:CH73)), IFERROR(INDEX($AN$54:$AN$65, ROWS($CH$4:CH73)-ROWS($AJ$54:$AJ$65)), IFERROR(INDEX($AR$54:$AR$65, ROWS($CH$4:CH73)-ROWS($AJ$54:$AJ$65)-ROWS($AN$54:$AN$65)),IFERROR(INDEX($AV$54:$AV$65, ROWS($CH$4:CH73)-ROWS($AJ$54:$AJ$65)-ROWS($AN$54:$AN$65)-ROWS($AR$54:$AR$65)),IFERROR(INDEX($AZ$54:$AZ$65, ROWS($CH$4:CH73)-ROWS($AJ$54:$AJ$65)-ROWS($AN$54:$AN$65)-ROWS($AR$54:$AR$65)-ROWS($AV$54:$AV$65)),IFERROR(INDEX($BD$54:$BD$65, ROWS($CH$4:CH73)-ROWS($AJ$54:$AJ$65)-ROWS($AN$54:$AN$65)-ROWS($AR$54:$AR$65)-ROWS($AV$54:$AV$65)-ROWS($AZ$54:$AZ$65)),IFERROR(INDEX($BH$54:$BH$65, ROWS($CH$4:CH73)-ROWS($AJ$54:$AJ$65)-ROWS($AN$54:$AN$65)-ROWS($AR$54:$AR$65)-ROWS($AV$54:$AV$65)-ROWS($AZ$54:$AZ$65)-ROWS($BD$54:$BD$65)), "")))))))</f>
        <v/>
      </c>
      <c r="CI75" s="316" t="str">
        <f t="shared" ca="1" si="195"/>
        <v/>
      </c>
      <c r="CJ75" s="316" t="str">
        <f ca="1">IF(OR(CK75="",CK75=0),"",MAX(CJ$5:CJ74)+1)</f>
        <v/>
      </c>
      <c r="CK75" s="316" t="str">
        <f ca="1">IFERROR(INDEX($AK$54:$AK$65, ROWS($CK$4:CK73)), IFERROR(INDEX($AO$54:$AO$65, ROWS($CK$4:CK73)-ROWS($AK$54:$AK$65)), IFERROR(INDEX($AS$54:$AS$65, ROWS($CK$4:CK73)-ROWS($AK$54:$AK$65)-ROWS($AO$54:$AO$65)),IFERROR(INDEX($AW$54:$AW$65, ROWS($CK$4:CK73)-ROWS($AK$54:$AK$65)-ROWS($AO$54:$AO$65)-ROWS($AS$54:$AS$65)),IFERROR(INDEX($BA$54:$BA$65, ROWS($CK$4:CK73)-ROWS($AK$54:$AK$65)-ROWS($AO$54:$AO$65)-ROWS($AS$54:$AS$65)-ROWS($AW$54:$AW$65)),IFERROR(INDEX($BE$54:$BE$65, ROWS($CK$4:CK73)-ROWS($AK$54:$AK$65)-ROWS($AO$54:$AO$65)-ROWS($AS$54:$AS$65)-ROWS($AW$54:$AW$65)-ROWS($BA$54:$BA$65)),IFERROR(INDEX($BI$54:$BI$65, ROWS($CK$4:CK73)-ROWS($AK$54:$AK$65)-ROWS($AO$54:$AO$65)-ROWS($AS$54:$AS$65)-ROWS($AW$54:$AW$65)-ROWS($BA$54:$BA$65)-ROWS($BE$54:$BE$65)), "")))))))</f>
        <v/>
      </c>
      <c r="CL75" s="316" t="str">
        <f t="shared" ca="1" si="196"/>
        <v/>
      </c>
      <c r="CM75" s="413" t="str">
        <f t="shared" ca="1" si="197"/>
        <v/>
      </c>
      <c r="CN75" s="412" t="str">
        <f>IF(OR(CO75="",CO75=0),"",MAX(CN$5:CN74)+1)</f>
        <v/>
      </c>
      <c r="CO75" s="316">
        <f>IFERROR(INDEX($AJ$70:$AJ$81, ROWS($CO$4:CO73)), IFERROR(INDEX($AN$70:$AN$81, ROWS($CO$4:CO73)-ROWS($AJ$70:$AJ$81)), IFERROR(INDEX($AR$70:$AR$81, ROWS($CO$4:CO73)-ROWS($AJ$70:$AJ$81)-ROWS($AN$70:$AN$81)),IFERROR(INDEX($AV$70:$AV$81, ROWS($CO$4:CO73)-ROWS($AJ$70:$AJ$81)-ROWS($AN$70:$AN$81)-ROWS($AR$70:$AR$81)),IFERROR(INDEX($AZ$70:$AZ$81, ROWS($CO$4:CO73)-ROWS($AJ$70:$AJ$81)-ROWS($AN$70:$AN$81)-ROWS($AR$70:$AR$81)-ROWS($AV$70:$AV$81)),IFERROR(INDEX($BD$70:$BD$81, ROWS($CO$4:CO73)-ROWS($AJ$70:$AJ$81)-ROWS($AN$70:$AN$81)-ROWS($AR$70:$AR$81)-ROWS($AV$70:$AV$81)-ROWS($AZ$70:$AZ$81)),IFERROR(INDEX($BH$70:$BH$81, ROWS($CO$4:CO73)-ROWS($AJ$70:$AJ$81)-ROWS($AN$70:$AN$81)-ROWS($AR$70:$AR$81)-ROWS($AV$70:$AV$81)-ROWS($AZ$70:$AZ$81)-ROWS($BD$70:$BD$81)), "")))))))</f>
        <v>0</v>
      </c>
      <c r="CP75" s="316" t="str">
        <f t="shared" ca="1" si="198"/>
        <v/>
      </c>
      <c r="CQ75" s="316" t="str">
        <f>IF(OR(CR75="",CR75=0),"",MAX(CQ$5:CQ74)+1)</f>
        <v/>
      </c>
      <c r="CR75" s="316">
        <f>IFERROR(INDEX($AK$70:$AK$81, ROWS($CR$4:CR73)), IFERROR(INDEX($AO$70:$AO$81, ROWS($CR$4:CR73)-ROWS($AK$70:$AK$81)), IFERROR(INDEX($AS$70:$AS$81, ROWS($CR$4:CR73)-ROWS($AK$70:$AK$81)-ROWS($AO$70:$AO$81)),IFERROR(INDEX($AW$70:$AW$81, ROWS($CR$4:CR73)-ROWS($AK$70:$AK$81)-ROWS($AO$70:$AO$81)-ROWS($AS$70:$AS$81)),IFERROR(INDEX($BA$70:$BA$81, ROWS($CR$4:CR73)-ROWS($AK$70:$AK$81)-ROWS($AO$70:$AO$81)-ROWS($AS$70:$AS$81)-ROWS($AW$70:$AW$81)),IFERROR(INDEX($BE$70:$BE$81, ROWS($CR$4:CR73)-ROWS($AK$70:$AK$81)-ROWS($AO$70:$AO$81)-ROWS($AS$70:$AS$81)-ROWS($AW$70:$AW$81)-ROWS($BA$70:$BA$81)),IFERROR(INDEX($BI$70:$BI$81, ROWS($CR$4:CR73)-ROWS($AK$70:$AK$81)-ROWS($AO$70:$AO$81)-ROWS($AS$70:$AS$81)-ROWS($AW$70:$AW$81)-ROWS($BA$70:$BA$81)-ROWS($BE$70:$BE$81)), "")))))))</f>
        <v>0</v>
      </c>
      <c r="CS75" s="316" t="str">
        <f t="shared" ca="1" si="199"/>
        <v/>
      </c>
      <c r="CT75" s="413" t="str">
        <f t="shared" ca="1" si="200"/>
        <v/>
      </c>
      <c r="CU75" s="412" t="str">
        <f>IF(OR(CV75="",CV75=0),"",MAX(CU$5:CU74)+1)</f>
        <v/>
      </c>
      <c r="CV75" s="316" t="str">
        <f>IFERROR(INDEX($AJ$86:$AJ$97, ROWS($CV$4:CV73)), IFERROR(INDEX($AN$86:$AN$97, ROWS($CV$4:CV73)-ROWS($AJ$86:$AJ$97)), ""))</f>
        <v/>
      </c>
      <c r="CW75" s="316" t="str">
        <f t="shared" si="201"/>
        <v/>
      </c>
      <c r="CX75" s="316" t="str">
        <f>IF(OR(CY75="",CY75=0),"",MAX(CX$5:CX74)+1)</f>
        <v/>
      </c>
      <c r="CY75" s="316" t="str">
        <f>IFERROR(INDEX($AK$86:$AK$97, ROWS($CY$4:CY73)), IFERROR(INDEX($AO$86:$AO$97, ROWS($CY$4:CY73)-ROWS($AK$86:$AK$97)), ""))</f>
        <v/>
      </c>
      <c r="CZ75" s="316" t="str">
        <f t="shared" si="202"/>
        <v/>
      </c>
      <c r="DA75" s="413" t="str">
        <f t="shared" si="203"/>
        <v/>
      </c>
      <c r="DC75" s="438" t="str">
        <f ca="1">IF(OR(DD75="",DD75=0),"",MAX(DC$65:DC74)+1)</f>
        <v/>
      </c>
      <c r="DD75" s="434" t="str">
        <f t="shared" ca="1" si="166"/>
        <v/>
      </c>
      <c r="DE75" s="413" t="str">
        <f t="shared" ca="1" si="167"/>
        <v/>
      </c>
      <c r="DF75" s="431" t="str">
        <f ca="1">IF(OR(DG75="",DG75=0),"",MAX(DF$65:DF74)+1)</f>
        <v/>
      </c>
      <c r="DG75" s="412" t="str">
        <f t="shared" ca="1" si="168"/>
        <v/>
      </c>
      <c r="DH75" s="413" t="str">
        <f t="shared" ca="1" si="169"/>
        <v/>
      </c>
      <c r="DI75" s="412" t="str">
        <f t="shared" ca="1" si="170"/>
        <v/>
      </c>
      <c r="DJ75" s="413" t="str">
        <f t="shared" ca="1" si="171"/>
        <v/>
      </c>
      <c r="DK75" s="412" t="str">
        <f t="shared" ca="1" si="172"/>
        <v/>
      </c>
      <c r="DL75" s="413" t="str">
        <f t="shared" ca="1" si="173"/>
        <v/>
      </c>
      <c r="DN75" s="292"/>
      <c r="DO75" s="292"/>
      <c r="DP75" s="292"/>
      <c r="DQ75" s="292"/>
      <c r="DR75" s="292"/>
      <c r="DS75" s="292"/>
    </row>
    <row r="76" spans="16:123" x14ac:dyDescent="0.3">
      <c r="AB76" s="395" t="str">
        <f ca="1">IFERROR(MATCH($AB$59,OFFSET(Year!$AY$123:$AY$174,AB75,,1000),0)+AB75,"")</f>
        <v/>
      </c>
      <c r="AC76" s="404" t="str">
        <f ca="1">IFERROR(INDEX(Year!$BB$123:$BB$174,AB76),"")</f>
        <v/>
      </c>
      <c r="AD76" s="405" t="str">
        <f ca="1">IFERROR(INDEX(Year!$AZ$123:$AZ$174,AB76),"")</f>
        <v/>
      </c>
      <c r="AE76" s="406" t="str">
        <f ca="1">IFERROR(INDEX(Year!$BA$123:$BA$174,AB76),"")</f>
        <v/>
      </c>
      <c r="AF76" s="407" t="str">
        <f ca="1">IFERROR(INDEX(Year!$AY$123:$AY$174,AB76),"")</f>
        <v/>
      </c>
      <c r="AI76" s="304" t="str">
        <f t="shared" ca="1" si="183"/>
        <v/>
      </c>
      <c r="AJ76" s="305" t="str">
        <f t="shared" ca="1" si="174"/>
        <v/>
      </c>
      <c r="AK76" s="306" t="str">
        <f t="shared" ca="1" si="175"/>
        <v/>
      </c>
      <c r="AL76" s="307" t="str">
        <f t="shared" ca="1" si="176"/>
        <v/>
      </c>
      <c r="AM76" s="304" t="str">
        <f t="shared" ca="1" si="184"/>
        <v/>
      </c>
      <c r="AN76" s="305" t="str">
        <f t="shared" ca="1" si="177"/>
        <v/>
      </c>
      <c r="AO76" s="306" t="str">
        <f t="shared" ca="1" si="178"/>
        <v/>
      </c>
      <c r="AP76" s="307" t="str">
        <f t="shared" ca="1" si="179"/>
        <v/>
      </c>
      <c r="AQ76" s="304" t="str">
        <f t="shared" ca="1" si="185"/>
        <v/>
      </c>
      <c r="AR76" s="305" t="str">
        <f t="shared" ca="1" si="180"/>
        <v/>
      </c>
      <c r="AS76" s="306" t="str">
        <f t="shared" ca="1" si="181"/>
        <v/>
      </c>
      <c r="AT76" s="307" t="str">
        <f t="shared" ca="1" si="182"/>
        <v/>
      </c>
      <c r="AU76" s="304"/>
      <c r="AV76" s="305"/>
      <c r="AW76" s="306"/>
      <c r="AX76" s="307"/>
      <c r="AY76" s="304"/>
      <c r="AZ76" s="305"/>
      <c r="BA76" s="306"/>
      <c r="BB76" s="307"/>
      <c r="BC76" s="304"/>
      <c r="BD76" s="305"/>
      <c r="BE76" s="306"/>
      <c r="BF76" s="307"/>
      <c r="BG76" s="304"/>
      <c r="BH76" s="305"/>
      <c r="BI76" s="306"/>
      <c r="BJ76" s="307"/>
      <c r="BL76" s="412" t="str">
        <f ca="1">IF(OR(BM76="",BM76=0),"",MAX(BL$5:BL75)+1)</f>
        <v/>
      </c>
      <c r="BM76" s="316" t="str">
        <f ca="1">IFERROR(INDEX($AJ$6:$AJ$17, ROWS(BM$4:$BM74)), IFERROR(INDEX($AN$6:$AN$17, ROWS(BM$4:$BM74)-ROWS($AJ$6:$AJ$17)), IFERROR(INDEX($AR$6:$AR$17, ROWS(BM$4:$BM74)-ROWS($AJ$6:$AJ$17)-ROWS($AN$6:$AN$17)),IFERROR(INDEX($AV$6:$AV$17, ROWS(BM$4:$BM74)-ROWS($AJ$6:$AJ$17)-ROWS($AN$6:$AN$17)-ROWS($AR$6:$AR$17)),IFERROR(INDEX($AZ$6:$AZ$17, ROWS(BM$4:$BM74)-ROWS($AJ$6:$AJ$17)-ROWS($AN$6:$AN$17)-ROWS($AR$6:$AR$17)-ROWS($AV$6:$AV$17)),IFERROR(INDEX($BD$6:$BD$17, ROWS(BM$4:$BM74)-ROWS($AJ$6:$AJ$17)-ROWS($AN$6:$AN$17)-ROWS($AR$6:$AR$17)-ROWS($AV$6:$AV$17)-ROWS($AZ$6:$AZ$17)),IFERROR(INDEX($BH$6:$BH$17, ROWS(BM$4:$BM74)-ROWS($AJ$6:$AJ$17)-ROWS($AN$6:$AN$17)-ROWS($AR$6:$AR$17)-ROWS($AV$6:$AV$17)-ROWS($AZ$6:$AZ$17)-ROWS($BD$6:$BD$17)), "")))))))</f>
        <v/>
      </c>
      <c r="BN76" s="316" t="str">
        <f t="shared" ca="1" si="186"/>
        <v/>
      </c>
      <c r="BO76" s="316" t="str">
        <f ca="1">IF(OR(BP76="",BP76=0),"",MAX(BO$5:BO75)+1)</f>
        <v/>
      </c>
      <c r="BP76" s="316" t="str">
        <f ca="1">IFERROR(INDEX($AK$6:$AK$17, ROWS($BP$4:BP74)), IFERROR(INDEX($AO$6:$AO$17, ROWS($BP$4:BP74)-ROWS($AK$6:$AK$17)), IFERROR(INDEX($AS$6:$AS$17, ROWS($BP$4:BP74)-ROWS($AK$6:$AK$17)-ROWS($AO$6:$AO$17)),IFERROR(INDEX($AW$6:$AW$17, ROWS($BP$4:BP74)-ROWS($AK$6:$AK$17)-ROWS($AO$6:$AO$17)-ROWS($AS$6:$AS$17)),IFERROR(INDEX($BA$6:$BA$17, ROWS($BP$4:BP74)-ROWS($AK$6:$AK$17)-ROWS($AO$6:$AO$17)-ROWS($AS$6:$AS$17)-ROWS($AW$6:$AW$17)),IFERROR(INDEX($BE$6:$BE$17, ROWS($BP$4:BP74)-ROWS($AK$6:$AK$17)-ROWS($AO$6:$AO$17)-ROWS($AS$6:$AS$17)-ROWS($AW$6:$AW$17)-ROWS($BA$6:$BA$17)),IFERROR(INDEX($BI$6:$BI$17, ROWS($BP$4:BP74)-ROWS($AK$6:$AK$17)-ROWS($AO$6:$AO$17)-ROWS($AS$6:$AS$17)-ROWS($AW$6:$AW$17)-ROWS($BA$6:$BA$17)-ROWS($BE$6:$BE$17)), "")))))))</f>
        <v/>
      </c>
      <c r="BQ76" s="316" t="str">
        <f t="shared" ca="1" si="187"/>
        <v/>
      </c>
      <c r="BR76" s="413" t="str">
        <f t="shared" ca="1" si="188"/>
        <v/>
      </c>
      <c r="BS76" s="412" t="str">
        <f ca="1">IF(OR(BT76="",BT76=0),"",MAX(BS$5:BS75)+1)</f>
        <v/>
      </c>
      <c r="BT76" s="316" t="str">
        <f ca="1">IFERROR(INDEX($AJ$22:$AJ$33, ROWS($BT$4:BT74)), IFERROR(INDEX($AN$22:$AN$33, ROWS($BT$4:BT74)-ROWS($AJ$22:$AJ$33)), IFERROR(INDEX($AR$22:$AR$33, ROWS($BT$4:BT74)-ROWS($AJ$22:$AJ$33)-ROWS($AN$22:$AN$33)),IFERROR(INDEX($AV$22:$AV$33, ROWS($BT$4:BT74)-ROWS($AJ$22:$AJ$33)-ROWS($AN$22:$AN$33)-ROWS($AR$22:$AR$33)),IFERROR(INDEX($AZ$22:$AZ$33, ROWS($BT$4:BT74)-ROWS($AJ$22:$AJ$33)-ROWS($AN$22:$AN$33)-ROWS($AR$22:$AR$33)-ROWS($AV$22:$AV$33)),IFERROR(INDEX($BD$22:$BD$33, ROWS($BT$4:BT74)-ROWS($AJ$22:$AJ$33)-ROWS($AN$22:$AN$33)-ROWS($AR$22:$AR$33)-ROWS($AV$22:$AV$33)-ROWS($AZ$22:$AZ$33)),IFERROR(INDEX($BH$22:$BH$33, ROWS($BT$4:BT74)-ROWS($AJ$22:$AJ$33)-ROWS($AN$22:$AN$33)-ROWS($AR$22:$AR$33)-ROWS($AV$22:$AV$33)-ROWS($AZ$22:$AZ$33)-ROWS($BD$22:$BD$33)), "")))))))</f>
        <v/>
      </c>
      <c r="BU76" s="316" t="str">
        <f t="shared" ca="1" si="189"/>
        <v/>
      </c>
      <c r="BV76" s="316" t="str">
        <f ca="1">IF(OR(BW76="",BW76=0),"",MAX(BV$5:BV75)+1)</f>
        <v/>
      </c>
      <c r="BW76" s="316" t="str">
        <f ca="1">IFERROR(INDEX($AK$22:$AK$33, ROWS($BW$4:BW74)), IFERROR(INDEX($AO$22:$AO$33, ROWS($BW$4:BW74)-ROWS($AK$22:$AK$33)), IFERROR(INDEX($AS$22:$AS$33, ROWS($BW$4:BW74)-ROWS($AK$22:$AK$33)-ROWS($AO$22:$AO$33)),IFERROR(INDEX($AW$22:$AW$33, ROWS($BW$4:BW74)-ROWS($AK$22:$AK$33)-ROWS($AO$22:$AO$33)-ROWS($AS$22:$AS$33)),IFERROR(INDEX($BA$22:$BA$33, ROWS($BW$4:BW74)-ROWS($AK$22:$AK$33)-ROWS($AO$22:$AO$33)-ROWS($AS$22:$AS$33)-ROWS($AW$22:$AW$33)),IFERROR(INDEX($BE$22:$BE$33, ROWS($BW$4:BW74)-ROWS($AK$22:$AK$33)-ROWS($AO$22:$AO$33)-ROWS($AS$22:$AS$33)-ROWS($AW$22:$AW$33)-ROWS($BA$22:$BA$33)),IFERROR(INDEX($BI$22:$BI$33, ROWS($BW$4:BW74)-ROWS($AK$22:$AK$33)-ROWS($AO$22:$AO$33)-ROWS($AS$22:$AS$33)-ROWS($AW$22:$AW$33)-ROWS($BA$22:$BA$33)-ROWS($BE$22:$BE$33)), "")))))))</f>
        <v/>
      </c>
      <c r="BX76" s="316" t="str">
        <f t="shared" ca="1" si="190"/>
        <v/>
      </c>
      <c r="BY76" s="413" t="str">
        <f t="shared" ca="1" si="191"/>
        <v/>
      </c>
      <c r="BZ76" s="412" t="str">
        <f ca="1">IF(OR(CA76="",CA76=0),"",MAX(BZ$5:BZ75)+1)</f>
        <v/>
      </c>
      <c r="CA76" s="316" t="str">
        <f ca="1">IFERROR(INDEX($AJ$38:$AJ$49, ROWS($CA$4:CA74)), IFERROR(INDEX($AN$38:$AN$49, ROWS($CA$4:CA74)-ROWS($AJ$38:$AJ$49)), IFERROR(INDEX($AR$38:$AR$49, ROWS($CA$4:CA74)-ROWS($AJ$38:$AJ$49)-ROWS($AN$38:$AN$49)),IFERROR(INDEX($AV$38:$AV$49, ROWS($CA$4:CA74)-ROWS($AJ$38:$AJ$49)-ROWS($AN$38:$AN$49)-ROWS($AR$38:$AR$49)),IFERROR(INDEX($AZ$38:$AZ$49, ROWS($CA$4:CA74)-ROWS($AJ$38:$AJ$49)-ROWS($AN$38:$AN$49)-ROWS($AR$38:$AR$49)-ROWS($AV$38:$AV$49)),IFERROR(INDEX($BD$38:$BD$49, ROWS($CA$4:CA74)-ROWS($AJ$38:$AJ$49)-ROWS($AN$38:$AN$49)-ROWS($AR$38:$AR$49)-ROWS($AV$38:$AV$49)-ROWS($AZ$38:$AZ$49)),IFERROR(INDEX($BH$38:$BH$49, ROWS($CA$4:CA74)-ROWS($AJ$38:$AJ$49)-ROWS($AN$38:$AN$49)-ROWS($AR$38:$AR$49)-ROWS($AV$38:$AV$49)-ROWS($AZ$38:$AZ$49)-ROWS($BD$38:$BD$49)), "")))))))</f>
        <v/>
      </c>
      <c r="CB76" s="316" t="str">
        <f t="shared" ca="1" si="192"/>
        <v/>
      </c>
      <c r="CC76" s="316" t="str">
        <f ca="1">IF(OR(CD76="",CD76=0),"",MAX(CC$5:CC75)+1)</f>
        <v/>
      </c>
      <c r="CD76" s="316" t="str">
        <f ca="1">IFERROR(INDEX($AK$38:$AK$49, ROWS($CD$4:CD74)), IFERROR(INDEX($AO$38:$AO$49, ROWS($CD$4:CD74)-ROWS($AK$38:$AK$49)), IFERROR(INDEX($AS$38:$AS$49, ROWS($CD$4:CD74)-ROWS($AK$38:$AK$49)-ROWS($AO$38:$AO$49)),IFERROR(INDEX($AW$38:$AW$49, ROWS($CD$4:CD74)-ROWS($AK$38:$AK$49)-ROWS($AO$38:$AO$49)-ROWS($AS$38:$AS$49)),IFERROR(INDEX($BA$38:$BA$49, ROWS($CD$4:CD74)-ROWS($AK$38:$AK$49)-ROWS($AO$38:$AO$49)-ROWS($AS$38:$AS$49)-ROWS($AW$38:$AW$49)),IFERROR(INDEX($BE$38:$BE$49, ROWS($CD$4:CD74)-ROWS($AK$38:$AK$49)-ROWS($AO$38:$AO$49)-ROWS($AS$38:$AS$49)-ROWS($AW$38:$AW$49)-ROWS($BA$38:$BA$49)),IFERROR(INDEX($BI$38:$BI$49, ROWS($CD$4:CD74)-ROWS($AK$38:$AK$49)-ROWS($AO$38:$AO$49)-ROWS($AS$38:$AS$49)-ROWS($AW$38:$AW$49)-ROWS($BA$38:$BA$49)-ROWS($BE$38:$BE$49)), "")))))))</f>
        <v/>
      </c>
      <c r="CE76" s="316" t="str">
        <f t="shared" ca="1" si="193"/>
        <v/>
      </c>
      <c r="CF76" s="413" t="str">
        <f t="shared" ca="1" si="194"/>
        <v/>
      </c>
      <c r="CG76" s="412" t="str">
        <f ca="1">IF(OR(CH76="",CH76=0),"",MAX(CG$5:CG75)+1)</f>
        <v/>
      </c>
      <c r="CH76" s="316" t="str">
        <f ca="1">IFERROR(INDEX($AJ$54:$AJ$65, ROWS($CH$4:CH74)), IFERROR(INDEX($AN$54:$AN$65, ROWS($CH$4:CH74)-ROWS($AJ$54:$AJ$65)), IFERROR(INDEX($AR$54:$AR$65, ROWS($CH$4:CH74)-ROWS($AJ$54:$AJ$65)-ROWS($AN$54:$AN$65)),IFERROR(INDEX($AV$54:$AV$65, ROWS($CH$4:CH74)-ROWS($AJ$54:$AJ$65)-ROWS($AN$54:$AN$65)-ROWS($AR$54:$AR$65)),IFERROR(INDEX($AZ$54:$AZ$65, ROWS($CH$4:CH74)-ROWS($AJ$54:$AJ$65)-ROWS($AN$54:$AN$65)-ROWS($AR$54:$AR$65)-ROWS($AV$54:$AV$65)),IFERROR(INDEX($BD$54:$BD$65, ROWS($CH$4:CH74)-ROWS($AJ$54:$AJ$65)-ROWS($AN$54:$AN$65)-ROWS($AR$54:$AR$65)-ROWS($AV$54:$AV$65)-ROWS($AZ$54:$AZ$65)),IFERROR(INDEX($BH$54:$BH$65, ROWS($CH$4:CH74)-ROWS($AJ$54:$AJ$65)-ROWS($AN$54:$AN$65)-ROWS($AR$54:$AR$65)-ROWS($AV$54:$AV$65)-ROWS($AZ$54:$AZ$65)-ROWS($BD$54:$BD$65)), "")))))))</f>
        <v/>
      </c>
      <c r="CI76" s="316" t="str">
        <f t="shared" ca="1" si="195"/>
        <v/>
      </c>
      <c r="CJ76" s="316" t="str">
        <f ca="1">IF(OR(CK76="",CK76=0),"",MAX(CJ$5:CJ75)+1)</f>
        <v/>
      </c>
      <c r="CK76" s="316" t="str">
        <f ca="1">IFERROR(INDEX($AK$54:$AK$65, ROWS($CK$4:CK74)), IFERROR(INDEX($AO$54:$AO$65, ROWS($CK$4:CK74)-ROWS($AK$54:$AK$65)), IFERROR(INDEX($AS$54:$AS$65, ROWS($CK$4:CK74)-ROWS($AK$54:$AK$65)-ROWS($AO$54:$AO$65)),IFERROR(INDEX($AW$54:$AW$65, ROWS($CK$4:CK74)-ROWS($AK$54:$AK$65)-ROWS($AO$54:$AO$65)-ROWS($AS$54:$AS$65)),IFERROR(INDEX($BA$54:$BA$65, ROWS($CK$4:CK74)-ROWS($AK$54:$AK$65)-ROWS($AO$54:$AO$65)-ROWS($AS$54:$AS$65)-ROWS($AW$54:$AW$65)),IFERROR(INDEX($BE$54:$BE$65, ROWS($CK$4:CK74)-ROWS($AK$54:$AK$65)-ROWS($AO$54:$AO$65)-ROWS($AS$54:$AS$65)-ROWS($AW$54:$AW$65)-ROWS($BA$54:$BA$65)),IFERROR(INDEX($BI$54:$BI$65, ROWS($CK$4:CK74)-ROWS($AK$54:$AK$65)-ROWS($AO$54:$AO$65)-ROWS($AS$54:$AS$65)-ROWS($AW$54:$AW$65)-ROWS($BA$54:$BA$65)-ROWS($BE$54:$BE$65)), "")))))))</f>
        <v/>
      </c>
      <c r="CL76" s="316" t="str">
        <f t="shared" ca="1" si="196"/>
        <v/>
      </c>
      <c r="CM76" s="413" t="str">
        <f t="shared" ca="1" si="197"/>
        <v/>
      </c>
      <c r="CN76" s="412" t="str">
        <f>IF(OR(CO76="",CO76=0),"",MAX(CN$5:CN75)+1)</f>
        <v/>
      </c>
      <c r="CO76" s="316">
        <f>IFERROR(INDEX($AJ$70:$AJ$81, ROWS($CO$4:CO74)), IFERROR(INDEX($AN$70:$AN$81, ROWS($CO$4:CO74)-ROWS($AJ$70:$AJ$81)), IFERROR(INDEX($AR$70:$AR$81, ROWS($CO$4:CO74)-ROWS($AJ$70:$AJ$81)-ROWS($AN$70:$AN$81)),IFERROR(INDEX($AV$70:$AV$81, ROWS($CO$4:CO74)-ROWS($AJ$70:$AJ$81)-ROWS($AN$70:$AN$81)-ROWS($AR$70:$AR$81)),IFERROR(INDEX($AZ$70:$AZ$81, ROWS($CO$4:CO74)-ROWS($AJ$70:$AJ$81)-ROWS($AN$70:$AN$81)-ROWS($AR$70:$AR$81)-ROWS($AV$70:$AV$81)),IFERROR(INDEX($BD$70:$BD$81, ROWS($CO$4:CO74)-ROWS($AJ$70:$AJ$81)-ROWS($AN$70:$AN$81)-ROWS($AR$70:$AR$81)-ROWS($AV$70:$AV$81)-ROWS($AZ$70:$AZ$81)),IFERROR(INDEX($BH$70:$BH$81, ROWS($CO$4:CO74)-ROWS($AJ$70:$AJ$81)-ROWS($AN$70:$AN$81)-ROWS($AR$70:$AR$81)-ROWS($AV$70:$AV$81)-ROWS($AZ$70:$AZ$81)-ROWS($BD$70:$BD$81)), "")))))))</f>
        <v>0</v>
      </c>
      <c r="CP76" s="316" t="str">
        <f t="shared" ca="1" si="198"/>
        <v/>
      </c>
      <c r="CQ76" s="316" t="str">
        <f>IF(OR(CR76="",CR76=0),"",MAX(CQ$5:CQ75)+1)</f>
        <v/>
      </c>
      <c r="CR76" s="316">
        <f>IFERROR(INDEX($AK$70:$AK$81, ROWS($CR$4:CR74)), IFERROR(INDEX($AO$70:$AO$81, ROWS($CR$4:CR74)-ROWS($AK$70:$AK$81)), IFERROR(INDEX($AS$70:$AS$81, ROWS($CR$4:CR74)-ROWS($AK$70:$AK$81)-ROWS($AO$70:$AO$81)),IFERROR(INDEX($AW$70:$AW$81, ROWS($CR$4:CR74)-ROWS($AK$70:$AK$81)-ROWS($AO$70:$AO$81)-ROWS($AS$70:$AS$81)),IFERROR(INDEX($BA$70:$BA$81, ROWS($CR$4:CR74)-ROWS($AK$70:$AK$81)-ROWS($AO$70:$AO$81)-ROWS($AS$70:$AS$81)-ROWS($AW$70:$AW$81)),IFERROR(INDEX($BE$70:$BE$81, ROWS($CR$4:CR74)-ROWS($AK$70:$AK$81)-ROWS($AO$70:$AO$81)-ROWS($AS$70:$AS$81)-ROWS($AW$70:$AW$81)-ROWS($BA$70:$BA$81)),IFERROR(INDEX($BI$70:$BI$81, ROWS($CR$4:CR74)-ROWS($AK$70:$AK$81)-ROWS($AO$70:$AO$81)-ROWS($AS$70:$AS$81)-ROWS($AW$70:$AW$81)-ROWS($BA$70:$BA$81)-ROWS($BE$70:$BE$81)), "")))))))</f>
        <v>0</v>
      </c>
      <c r="CS76" s="316" t="str">
        <f t="shared" ca="1" si="199"/>
        <v/>
      </c>
      <c r="CT76" s="413" t="str">
        <f t="shared" ca="1" si="200"/>
        <v/>
      </c>
      <c r="CU76" s="412" t="str">
        <f>IF(OR(CV76="",CV76=0),"",MAX(CU$5:CU75)+1)</f>
        <v/>
      </c>
      <c r="CV76" s="316" t="str">
        <f>IFERROR(INDEX($AJ$86:$AJ$97, ROWS($CV$4:CV74)), IFERROR(INDEX($AN$86:$AN$97, ROWS($CV$4:CV74)-ROWS($AJ$86:$AJ$97)), ""))</f>
        <v/>
      </c>
      <c r="CW76" s="316" t="str">
        <f t="shared" si="201"/>
        <v/>
      </c>
      <c r="CX76" s="316" t="str">
        <f>IF(OR(CY76="",CY76=0),"",MAX(CX$5:CX75)+1)</f>
        <v/>
      </c>
      <c r="CY76" s="316" t="str">
        <f>IFERROR(INDEX($AK$86:$AK$97, ROWS($CY$4:CY74)), IFERROR(INDEX($AO$86:$AO$97, ROWS($CY$4:CY74)-ROWS($AK$86:$AK$97)), ""))</f>
        <v/>
      </c>
      <c r="CZ76" s="316" t="str">
        <f t="shared" si="202"/>
        <v/>
      </c>
      <c r="DA76" s="413" t="str">
        <f t="shared" si="203"/>
        <v/>
      </c>
      <c r="DC76" s="438" t="str">
        <f ca="1">IF(OR(DD76="",DD76=0),"",MAX(DC$65:DC75)+1)</f>
        <v/>
      </c>
      <c r="DD76" s="434" t="str">
        <f t="shared" ca="1" si="166"/>
        <v/>
      </c>
      <c r="DE76" s="413" t="str">
        <f t="shared" ca="1" si="167"/>
        <v/>
      </c>
      <c r="DF76" s="431" t="str">
        <f ca="1">IF(OR(DG76="",DG76=0),"",MAX(DF$65:DF75)+1)</f>
        <v/>
      </c>
      <c r="DG76" s="412" t="str">
        <f t="shared" ca="1" si="168"/>
        <v/>
      </c>
      <c r="DH76" s="413" t="str">
        <f t="shared" ca="1" si="169"/>
        <v/>
      </c>
      <c r="DI76" s="412" t="str">
        <f t="shared" ca="1" si="170"/>
        <v/>
      </c>
      <c r="DJ76" s="413" t="str">
        <f t="shared" ca="1" si="171"/>
        <v/>
      </c>
      <c r="DK76" s="412" t="str">
        <f t="shared" ca="1" si="172"/>
        <v/>
      </c>
      <c r="DL76" s="413" t="str">
        <f t="shared" ca="1" si="173"/>
        <v/>
      </c>
      <c r="DM76" s="278"/>
    </row>
    <row r="77" spans="16:123" x14ac:dyDescent="0.3">
      <c r="AB77" s="395" t="str">
        <f ca="1">IFERROR(MATCH($AB$59,OFFSET(Year!$AY$123:$AY$174,AB76,,1000),0)+AB76,"")</f>
        <v/>
      </c>
      <c r="AC77" s="404" t="str">
        <f ca="1">IFERROR(INDEX(Year!$BB$123:$BB$174,AB77),"")</f>
        <v/>
      </c>
      <c r="AD77" s="405" t="str">
        <f ca="1">IFERROR(INDEX(Year!$AZ$123:$AZ$174,AB77),"")</f>
        <v/>
      </c>
      <c r="AE77" s="406" t="str">
        <f ca="1">IFERROR(INDEX(Year!$BA$123:$BA$174,AB77),"")</f>
        <v/>
      </c>
      <c r="AF77" s="407" t="str">
        <f ca="1">IFERROR(INDEX(Year!$AY$123:$AY$174,AB77),"")</f>
        <v/>
      </c>
      <c r="AI77" s="304" t="str">
        <f t="shared" ca="1" si="183"/>
        <v/>
      </c>
      <c r="AJ77" s="305" t="str">
        <f t="shared" ca="1" si="174"/>
        <v/>
      </c>
      <c r="AK77" s="306" t="str">
        <f t="shared" ca="1" si="175"/>
        <v/>
      </c>
      <c r="AL77" s="307" t="str">
        <f t="shared" ca="1" si="176"/>
        <v/>
      </c>
      <c r="AM77" s="304" t="str">
        <f t="shared" ca="1" si="184"/>
        <v/>
      </c>
      <c r="AN77" s="305" t="str">
        <f t="shared" ca="1" si="177"/>
        <v/>
      </c>
      <c r="AO77" s="306" t="str">
        <f t="shared" ca="1" si="178"/>
        <v/>
      </c>
      <c r="AP77" s="307" t="str">
        <f t="shared" ca="1" si="179"/>
        <v/>
      </c>
      <c r="AQ77" s="304" t="str">
        <f t="shared" ca="1" si="185"/>
        <v/>
      </c>
      <c r="AR77" s="305" t="str">
        <f t="shared" ca="1" si="180"/>
        <v/>
      </c>
      <c r="AS77" s="306" t="str">
        <f t="shared" ca="1" si="181"/>
        <v/>
      </c>
      <c r="AT77" s="307" t="str">
        <f t="shared" ca="1" si="182"/>
        <v/>
      </c>
      <c r="AU77" s="304"/>
      <c r="AV77" s="305"/>
      <c r="AW77" s="306"/>
      <c r="AX77" s="307"/>
      <c r="AY77" s="304"/>
      <c r="AZ77" s="305"/>
      <c r="BA77" s="306"/>
      <c r="BB77" s="307"/>
      <c r="BC77" s="304"/>
      <c r="BD77" s="305"/>
      <c r="BE77" s="306"/>
      <c r="BF77" s="307"/>
      <c r="BG77" s="304"/>
      <c r="BH77" s="305"/>
      <c r="BI77" s="306"/>
      <c r="BJ77" s="307"/>
      <c r="BL77" s="412" t="str">
        <f ca="1">IF(OR(BM77="",BM77=0),"",MAX(BL$5:BL76)+1)</f>
        <v/>
      </c>
      <c r="BM77" s="316" t="str">
        <f ca="1">IFERROR(INDEX($AJ$6:$AJ$17, ROWS(BM$4:$BM75)), IFERROR(INDEX($AN$6:$AN$17, ROWS(BM$4:$BM75)-ROWS($AJ$6:$AJ$17)), IFERROR(INDEX($AR$6:$AR$17, ROWS(BM$4:$BM75)-ROWS($AJ$6:$AJ$17)-ROWS($AN$6:$AN$17)),IFERROR(INDEX($AV$6:$AV$17, ROWS(BM$4:$BM75)-ROWS($AJ$6:$AJ$17)-ROWS($AN$6:$AN$17)-ROWS($AR$6:$AR$17)),IFERROR(INDEX($AZ$6:$AZ$17, ROWS(BM$4:$BM75)-ROWS($AJ$6:$AJ$17)-ROWS($AN$6:$AN$17)-ROWS($AR$6:$AR$17)-ROWS($AV$6:$AV$17)),IFERROR(INDEX($BD$6:$BD$17, ROWS(BM$4:$BM75)-ROWS($AJ$6:$AJ$17)-ROWS($AN$6:$AN$17)-ROWS($AR$6:$AR$17)-ROWS($AV$6:$AV$17)-ROWS($AZ$6:$AZ$17)),IFERROR(INDEX($BH$6:$BH$17, ROWS(BM$4:$BM75)-ROWS($AJ$6:$AJ$17)-ROWS($AN$6:$AN$17)-ROWS($AR$6:$AR$17)-ROWS($AV$6:$AV$17)-ROWS($AZ$6:$AZ$17)-ROWS($BD$6:$BD$17)), "")))))))</f>
        <v/>
      </c>
      <c r="BN77" s="316" t="str">
        <f t="shared" ca="1" si="186"/>
        <v/>
      </c>
      <c r="BO77" s="316" t="str">
        <f ca="1">IF(OR(BP77="",BP77=0),"",MAX(BO$5:BO76)+1)</f>
        <v/>
      </c>
      <c r="BP77" s="316" t="str">
        <f ca="1">IFERROR(INDEX($AK$6:$AK$17, ROWS($BP$4:BP75)), IFERROR(INDEX($AO$6:$AO$17, ROWS($BP$4:BP75)-ROWS($AK$6:$AK$17)), IFERROR(INDEX($AS$6:$AS$17, ROWS($BP$4:BP75)-ROWS($AK$6:$AK$17)-ROWS($AO$6:$AO$17)),IFERROR(INDEX($AW$6:$AW$17, ROWS($BP$4:BP75)-ROWS($AK$6:$AK$17)-ROWS($AO$6:$AO$17)-ROWS($AS$6:$AS$17)),IFERROR(INDEX($BA$6:$BA$17, ROWS($BP$4:BP75)-ROWS($AK$6:$AK$17)-ROWS($AO$6:$AO$17)-ROWS($AS$6:$AS$17)-ROWS($AW$6:$AW$17)),IFERROR(INDEX($BE$6:$BE$17, ROWS($BP$4:BP75)-ROWS($AK$6:$AK$17)-ROWS($AO$6:$AO$17)-ROWS($AS$6:$AS$17)-ROWS($AW$6:$AW$17)-ROWS($BA$6:$BA$17)),IFERROR(INDEX($BI$6:$BI$17, ROWS($BP$4:BP75)-ROWS($AK$6:$AK$17)-ROWS($AO$6:$AO$17)-ROWS($AS$6:$AS$17)-ROWS($AW$6:$AW$17)-ROWS($BA$6:$BA$17)-ROWS($BE$6:$BE$17)), "")))))))</f>
        <v/>
      </c>
      <c r="BQ77" s="316" t="str">
        <f t="shared" ca="1" si="187"/>
        <v/>
      </c>
      <c r="BR77" s="413" t="str">
        <f t="shared" ca="1" si="188"/>
        <v/>
      </c>
      <c r="BS77" s="412" t="str">
        <f ca="1">IF(OR(BT77="",BT77=0),"",MAX(BS$5:BS76)+1)</f>
        <v/>
      </c>
      <c r="BT77" s="316" t="str">
        <f ca="1">IFERROR(INDEX($AJ$22:$AJ$33, ROWS($BT$4:BT75)), IFERROR(INDEX($AN$22:$AN$33, ROWS($BT$4:BT75)-ROWS($AJ$22:$AJ$33)), IFERROR(INDEX($AR$22:$AR$33, ROWS($BT$4:BT75)-ROWS($AJ$22:$AJ$33)-ROWS($AN$22:$AN$33)),IFERROR(INDEX($AV$22:$AV$33, ROWS($BT$4:BT75)-ROWS($AJ$22:$AJ$33)-ROWS($AN$22:$AN$33)-ROWS($AR$22:$AR$33)),IFERROR(INDEX($AZ$22:$AZ$33, ROWS($BT$4:BT75)-ROWS($AJ$22:$AJ$33)-ROWS($AN$22:$AN$33)-ROWS($AR$22:$AR$33)-ROWS($AV$22:$AV$33)),IFERROR(INDEX($BD$22:$BD$33, ROWS($BT$4:BT75)-ROWS($AJ$22:$AJ$33)-ROWS($AN$22:$AN$33)-ROWS($AR$22:$AR$33)-ROWS($AV$22:$AV$33)-ROWS($AZ$22:$AZ$33)),IFERROR(INDEX($BH$22:$BH$33, ROWS($BT$4:BT75)-ROWS($AJ$22:$AJ$33)-ROWS($AN$22:$AN$33)-ROWS($AR$22:$AR$33)-ROWS($AV$22:$AV$33)-ROWS($AZ$22:$AZ$33)-ROWS($BD$22:$BD$33)), "")))))))</f>
        <v/>
      </c>
      <c r="BU77" s="316" t="str">
        <f t="shared" ca="1" si="189"/>
        <v/>
      </c>
      <c r="BV77" s="316" t="str">
        <f ca="1">IF(OR(BW77="",BW77=0),"",MAX(BV$5:BV76)+1)</f>
        <v/>
      </c>
      <c r="BW77" s="316" t="str">
        <f ca="1">IFERROR(INDEX($AK$22:$AK$33, ROWS($BW$4:BW75)), IFERROR(INDEX($AO$22:$AO$33, ROWS($BW$4:BW75)-ROWS($AK$22:$AK$33)), IFERROR(INDEX($AS$22:$AS$33, ROWS($BW$4:BW75)-ROWS($AK$22:$AK$33)-ROWS($AO$22:$AO$33)),IFERROR(INDEX($AW$22:$AW$33, ROWS($BW$4:BW75)-ROWS($AK$22:$AK$33)-ROWS($AO$22:$AO$33)-ROWS($AS$22:$AS$33)),IFERROR(INDEX($BA$22:$BA$33, ROWS($BW$4:BW75)-ROWS($AK$22:$AK$33)-ROWS($AO$22:$AO$33)-ROWS($AS$22:$AS$33)-ROWS($AW$22:$AW$33)),IFERROR(INDEX($BE$22:$BE$33, ROWS($BW$4:BW75)-ROWS($AK$22:$AK$33)-ROWS($AO$22:$AO$33)-ROWS($AS$22:$AS$33)-ROWS($AW$22:$AW$33)-ROWS($BA$22:$BA$33)),IFERROR(INDEX($BI$22:$BI$33, ROWS($BW$4:BW75)-ROWS($AK$22:$AK$33)-ROWS($AO$22:$AO$33)-ROWS($AS$22:$AS$33)-ROWS($AW$22:$AW$33)-ROWS($BA$22:$BA$33)-ROWS($BE$22:$BE$33)), "")))))))</f>
        <v/>
      </c>
      <c r="BX77" s="316" t="str">
        <f t="shared" ca="1" si="190"/>
        <v/>
      </c>
      <c r="BY77" s="413" t="str">
        <f t="shared" ca="1" si="191"/>
        <v/>
      </c>
      <c r="BZ77" s="412" t="str">
        <f ca="1">IF(OR(CA77="",CA77=0),"",MAX(BZ$5:BZ76)+1)</f>
        <v/>
      </c>
      <c r="CA77" s="316" t="str">
        <f ca="1">IFERROR(INDEX($AJ$38:$AJ$49, ROWS($CA$4:CA75)), IFERROR(INDEX($AN$38:$AN$49, ROWS($CA$4:CA75)-ROWS($AJ$38:$AJ$49)), IFERROR(INDEX($AR$38:$AR$49, ROWS($CA$4:CA75)-ROWS($AJ$38:$AJ$49)-ROWS($AN$38:$AN$49)),IFERROR(INDEX($AV$38:$AV$49, ROWS($CA$4:CA75)-ROWS($AJ$38:$AJ$49)-ROWS($AN$38:$AN$49)-ROWS($AR$38:$AR$49)),IFERROR(INDEX($AZ$38:$AZ$49, ROWS($CA$4:CA75)-ROWS($AJ$38:$AJ$49)-ROWS($AN$38:$AN$49)-ROWS($AR$38:$AR$49)-ROWS($AV$38:$AV$49)),IFERROR(INDEX($BD$38:$BD$49, ROWS($CA$4:CA75)-ROWS($AJ$38:$AJ$49)-ROWS($AN$38:$AN$49)-ROWS($AR$38:$AR$49)-ROWS($AV$38:$AV$49)-ROWS($AZ$38:$AZ$49)),IFERROR(INDEX($BH$38:$BH$49, ROWS($CA$4:CA75)-ROWS($AJ$38:$AJ$49)-ROWS($AN$38:$AN$49)-ROWS($AR$38:$AR$49)-ROWS($AV$38:$AV$49)-ROWS($AZ$38:$AZ$49)-ROWS($BD$38:$BD$49)), "")))))))</f>
        <v/>
      </c>
      <c r="CB77" s="316" t="str">
        <f t="shared" ca="1" si="192"/>
        <v/>
      </c>
      <c r="CC77" s="316" t="str">
        <f ca="1">IF(OR(CD77="",CD77=0),"",MAX(CC$5:CC76)+1)</f>
        <v/>
      </c>
      <c r="CD77" s="316" t="str">
        <f ca="1">IFERROR(INDEX($AK$38:$AK$49, ROWS($CD$4:CD75)), IFERROR(INDEX($AO$38:$AO$49, ROWS($CD$4:CD75)-ROWS($AK$38:$AK$49)), IFERROR(INDEX($AS$38:$AS$49, ROWS($CD$4:CD75)-ROWS($AK$38:$AK$49)-ROWS($AO$38:$AO$49)),IFERROR(INDEX($AW$38:$AW$49, ROWS($CD$4:CD75)-ROWS($AK$38:$AK$49)-ROWS($AO$38:$AO$49)-ROWS($AS$38:$AS$49)),IFERROR(INDEX($BA$38:$BA$49, ROWS($CD$4:CD75)-ROWS($AK$38:$AK$49)-ROWS($AO$38:$AO$49)-ROWS($AS$38:$AS$49)-ROWS($AW$38:$AW$49)),IFERROR(INDEX($BE$38:$BE$49, ROWS($CD$4:CD75)-ROWS($AK$38:$AK$49)-ROWS($AO$38:$AO$49)-ROWS($AS$38:$AS$49)-ROWS($AW$38:$AW$49)-ROWS($BA$38:$BA$49)),IFERROR(INDEX($BI$38:$BI$49, ROWS($CD$4:CD75)-ROWS($AK$38:$AK$49)-ROWS($AO$38:$AO$49)-ROWS($AS$38:$AS$49)-ROWS($AW$38:$AW$49)-ROWS($BA$38:$BA$49)-ROWS($BE$38:$BE$49)), "")))))))</f>
        <v/>
      </c>
      <c r="CE77" s="316" t="str">
        <f t="shared" ca="1" si="193"/>
        <v/>
      </c>
      <c r="CF77" s="413" t="str">
        <f t="shared" ca="1" si="194"/>
        <v/>
      </c>
      <c r="CG77" s="412" t="str">
        <f ca="1">IF(OR(CH77="",CH77=0),"",MAX(CG$5:CG76)+1)</f>
        <v/>
      </c>
      <c r="CH77" s="316" t="str">
        <f ca="1">IFERROR(INDEX($AJ$54:$AJ$65, ROWS($CH$4:CH75)), IFERROR(INDEX($AN$54:$AN$65, ROWS($CH$4:CH75)-ROWS($AJ$54:$AJ$65)), IFERROR(INDEX($AR$54:$AR$65, ROWS($CH$4:CH75)-ROWS($AJ$54:$AJ$65)-ROWS($AN$54:$AN$65)),IFERROR(INDEX($AV$54:$AV$65, ROWS($CH$4:CH75)-ROWS($AJ$54:$AJ$65)-ROWS($AN$54:$AN$65)-ROWS($AR$54:$AR$65)),IFERROR(INDEX($AZ$54:$AZ$65, ROWS($CH$4:CH75)-ROWS($AJ$54:$AJ$65)-ROWS($AN$54:$AN$65)-ROWS($AR$54:$AR$65)-ROWS($AV$54:$AV$65)),IFERROR(INDEX($BD$54:$BD$65, ROWS($CH$4:CH75)-ROWS($AJ$54:$AJ$65)-ROWS($AN$54:$AN$65)-ROWS($AR$54:$AR$65)-ROWS($AV$54:$AV$65)-ROWS($AZ$54:$AZ$65)),IFERROR(INDEX($BH$54:$BH$65, ROWS($CH$4:CH75)-ROWS($AJ$54:$AJ$65)-ROWS($AN$54:$AN$65)-ROWS($AR$54:$AR$65)-ROWS($AV$54:$AV$65)-ROWS($AZ$54:$AZ$65)-ROWS($BD$54:$BD$65)), "")))))))</f>
        <v/>
      </c>
      <c r="CI77" s="316" t="str">
        <f t="shared" ca="1" si="195"/>
        <v/>
      </c>
      <c r="CJ77" s="316" t="str">
        <f ca="1">IF(OR(CK77="",CK77=0),"",MAX(CJ$5:CJ76)+1)</f>
        <v/>
      </c>
      <c r="CK77" s="316" t="str">
        <f ca="1">IFERROR(INDEX($AK$54:$AK$65, ROWS($CK$4:CK75)), IFERROR(INDEX($AO$54:$AO$65, ROWS($CK$4:CK75)-ROWS($AK$54:$AK$65)), IFERROR(INDEX($AS$54:$AS$65, ROWS($CK$4:CK75)-ROWS($AK$54:$AK$65)-ROWS($AO$54:$AO$65)),IFERROR(INDEX($AW$54:$AW$65, ROWS($CK$4:CK75)-ROWS($AK$54:$AK$65)-ROWS($AO$54:$AO$65)-ROWS($AS$54:$AS$65)),IFERROR(INDEX($BA$54:$BA$65, ROWS($CK$4:CK75)-ROWS($AK$54:$AK$65)-ROWS($AO$54:$AO$65)-ROWS($AS$54:$AS$65)-ROWS($AW$54:$AW$65)),IFERROR(INDEX($BE$54:$BE$65, ROWS($CK$4:CK75)-ROWS($AK$54:$AK$65)-ROWS($AO$54:$AO$65)-ROWS($AS$54:$AS$65)-ROWS($AW$54:$AW$65)-ROWS($BA$54:$BA$65)),IFERROR(INDEX($BI$54:$BI$65, ROWS($CK$4:CK75)-ROWS($AK$54:$AK$65)-ROWS($AO$54:$AO$65)-ROWS($AS$54:$AS$65)-ROWS($AW$54:$AW$65)-ROWS($BA$54:$BA$65)-ROWS($BE$54:$BE$65)), "")))))))</f>
        <v/>
      </c>
      <c r="CL77" s="316" t="str">
        <f t="shared" ca="1" si="196"/>
        <v/>
      </c>
      <c r="CM77" s="413" t="str">
        <f t="shared" ca="1" si="197"/>
        <v/>
      </c>
      <c r="CN77" s="412" t="str">
        <f>IF(OR(CO77="",CO77=0),"",MAX(CN$5:CN76)+1)</f>
        <v/>
      </c>
      <c r="CO77" s="316">
        <f>IFERROR(INDEX($AJ$70:$AJ$81, ROWS($CO$4:CO75)), IFERROR(INDEX($AN$70:$AN$81, ROWS($CO$4:CO75)-ROWS($AJ$70:$AJ$81)), IFERROR(INDEX($AR$70:$AR$81, ROWS($CO$4:CO75)-ROWS($AJ$70:$AJ$81)-ROWS($AN$70:$AN$81)),IFERROR(INDEX($AV$70:$AV$81, ROWS($CO$4:CO75)-ROWS($AJ$70:$AJ$81)-ROWS($AN$70:$AN$81)-ROWS($AR$70:$AR$81)),IFERROR(INDEX($AZ$70:$AZ$81, ROWS($CO$4:CO75)-ROWS($AJ$70:$AJ$81)-ROWS($AN$70:$AN$81)-ROWS($AR$70:$AR$81)-ROWS($AV$70:$AV$81)),IFERROR(INDEX($BD$70:$BD$81, ROWS($CO$4:CO75)-ROWS($AJ$70:$AJ$81)-ROWS($AN$70:$AN$81)-ROWS($AR$70:$AR$81)-ROWS($AV$70:$AV$81)-ROWS($AZ$70:$AZ$81)),IFERROR(INDEX($BH$70:$BH$81, ROWS($CO$4:CO75)-ROWS($AJ$70:$AJ$81)-ROWS($AN$70:$AN$81)-ROWS($AR$70:$AR$81)-ROWS($AV$70:$AV$81)-ROWS($AZ$70:$AZ$81)-ROWS($BD$70:$BD$81)), "")))))))</f>
        <v>0</v>
      </c>
      <c r="CP77" s="316" t="str">
        <f t="shared" ca="1" si="198"/>
        <v/>
      </c>
      <c r="CQ77" s="316" t="str">
        <f>IF(OR(CR77="",CR77=0),"",MAX(CQ$5:CQ76)+1)</f>
        <v/>
      </c>
      <c r="CR77" s="316">
        <f>IFERROR(INDEX($AK$70:$AK$81, ROWS($CR$4:CR75)), IFERROR(INDEX($AO$70:$AO$81, ROWS($CR$4:CR75)-ROWS($AK$70:$AK$81)), IFERROR(INDEX($AS$70:$AS$81, ROWS($CR$4:CR75)-ROWS($AK$70:$AK$81)-ROWS($AO$70:$AO$81)),IFERROR(INDEX($AW$70:$AW$81, ROWS($CR$4:CR75)-ROWS($AK$70:$AK$81)-ROWS($AO$70:$AO$81)-ROWS($AS$70:$AS$81)),IFERROR(INDEX($BA$70:$BA$81, ROWS($CR$4:CR75)-ROWS($AK$70:$AK$81)-ROWS($AO$70:$AO$81)-ROWS($AS$70:$AS$81)-ROWS($AW$70:$AW$81)),IFERROR(INDEX($BE$70:$BE$81, ROWS($CR$4:CR75)-ROWS($AK$70:$AK$81)-ROWS($AO$70:$AO$81)-ROWS($AS$70:$AS$81)-ROWS($AW$70:$AW$81)-ROWS($BA$70:$BA$81)),IFERROR(INDEX($BI$70:$BI$81, ROWS($CR$4:CR75)-ROWS($AK$70:$AK$81)-ROWS($AO$70:$AO$81)-ROWS($AS$70:$AS$81)-ROWS($AW$70:$AW$81)-ROWS($BA$70:$BA$81)-ROWS($BE$70:$BE$81)), "")))))))</f>
        <v>0</v>
      </c>
      <c r="CS77" s="316" t="str">
        <f t="shared" ca="1" si="199"/>
        <v/>
      </c>
      <c r="CT77" s="413" t="str">
        <f t="shared" ca="1" si="200"/>
        <v/>
      </c>
      <c r="CU77" s="412" t="str">
        <f>IF(OR(CV77="",CV77=0),"",MAX(CU$5:CU76)+1)</f>
        <v/>
      </c>
      <c r="CV77" s="316" t="str">
        <f>IFERROR(INDEX($AJ$86:$AJ$97, ROWS($CV$4:CV75)), IFERROR(INDEX($AN$86:$AN$97, ROWS($CV$4:CV75)-ROWS($AJ$86:$AJ$97)), ""))</f>
        <v/>
      </c>
      <c r="CW77" s="316" t="str">
        <f t="shared" si="201"/>
        <v/>
      </c>
      <c r="CX77" s="316" t="str">
        <f>IF(OR(CY77="",CY77=0),"",MAX(CX$5:CX76)+1)</f>
        <v/>
      </c>
      <c r="CY77" s="316" t="str">
        <f>IFERROR(INDEX($AK$86:$AK$97, ROWS($CY$4:CY75)), IFERROR(INDEX($AO$86:$AO$97, ROWS($CY$4:CY75)-ROWS($AK$86:$AK$97)), ""))</f>
        <v/>
      </c>
      <c r="CZ77" s="316" t="str">
        <f t="shared" si="202"/>
        <v/>
      </c>
      <c r="DA77" s="413" t="str">
        <f t="shared" si="203"/>
        <v/>
      </c>
      <c r="DC77" s="438" t="str">
        <f ca="1">IF(OR(DD77="",DD77=0),"",MAX(DC$65:DC76)+1)</f>
        <v/>
      </c>
      <c r="DD77" s="435" t="str">
        <f t="shared" ca="1" si="166"/>
        <v/>
      </c>
      <c r="DE77" s="413" t="str">
        <f t="shared" ca="1" si="167"/>
        <v/>
      </c>
      <c r="DF77" s="432" t="str">
        <f ca="1">IF(OR(DG77="",DG77=0),"",MAX(DF$65:DF76)+1)</f>
        <v/>
      </c>
      <c r="DG77" s="414" t="str">
        <f t="shared" ca="1" si="168"/>
        <v/>
      </c>
      <c r="DH77" s="415" t="str">
        <f t="shared" ca="1" si="169"/>
        <v/>
      </c>
      <c r="DI77" s="414" t="str">
        <f t="shared" ca="1" si="170"/>
        <v/>
      </c>
      <c r="DJ77" s="413" t="str">
        <f t="shared" ca="1" si="171"/>
        <v/>
      </c>
      <c r="DK77" s="414" t="str">
        <f t="shared" ca="1" si="172"/>
        <v/>
      </c>
      <c r="DL77" s="415" t="str">
        <f t="shared" ca="1" si="173"/>
        <v/>
      </c>
      <c r="DM77" s="278"/>
      <c r="DN77" s="278"/>
      <c r="DO77" s="278"/>
      <c r="DP77" s="278"/>
      <c r="DQ77" s="278"/>
      <c r="DR77" s="278"/>
      <c r="DS77" s="278"/>
    </row>
    <row r="78" spans="16:123" x14ac:dyDescent="0.3">
      <c r="AB78" s="395" t="str">
        <f ca="1">IFERROR(MATCH($AB$59,OFFSET(Year!$AY$123:$AY$174,AB77,,1000),0)+AB77,"")</f>
        <v/>
      </c>
      <c r="AC78" s="404" t="str">
        <f ca="1">IFERROR(INDEX(Year!$BB$123:$BB$174,AB78),"")</f>
        <v/>
      </c>
      <c r="AD78" s="405" t="str">
        <f ca="1">IFERROR(INDEX(Year!$AZ$123:$AZ$174,AB78),"")</f>
        <v/>
      </c>
      <c r="AE78" s="406" t="str">
        <f ca="1">IFERROR(INDEX(Year!$BA$123:$BA$174,AB78),"")</f>
        <v/>
      </c>
      <c r="AF78" s="407" t="str">
        <f ca="1">IFERROR(INDEX(Year!$AY$123:$AY$174,AB78),"")</f>
        <v/>
      </c>
      <c r="AI78" s="304" t="str">
        <f t="shared" ca="1" si="183"/>
        <v/>
      </c>
      <c r="AJ78" s="305" t="str">
        <f t="shared" ca="1" si="174"/>
        <v/>
      </c>
      <c r="AK78" s="306" t="str">
        <f t="shared" ca="1" si="175"/>
        <v/>
      </c>
      <c r="AL78" s="307" t="str">
        <f t="shared" ca="1" si="176"/>
        <v/>
      </c>
      <c r="AM78" s="304" t="str">
        <f t="shared" ca="1" si="184"/>
        <v/>
      </c>
      <c r="AN78" s="305" t="str">
        <f t="shared" ca="1" si="177"/>
        <v/>
      </c>
      <c r="AO78" s="306" t="str">
        <f t="shared" ca="1" si="178"/>
        <v/>
      </c>
      <c r="AP78" s="307" t="str">
        <f t="shared" ca="1" si="179"/>
        <v/>
      </c>
      <c r="AQ78" s="304" t="str">
        <f t="shared" ca="1" si="185"/>
        <v/>
      </c>
      <c r="AR78" s="305" t="str">
        <f t="shared" ca="1" si="180"/>
        <v/>
      </c>
      <c r="AS78" s="306" t="str">
        <f t="shared" ca="1" si="181"/>
        <v/>
      </c>
      <c r="AT78" s="307" t="str">
        <f t="shared" ca="1" si="182"/>
        <v/>
      </c>
      <c r="AU78" s="304"/>
      <c r="AV78" s="305"/>
      <c r="AW78" s="306"/>
      <c r="AX78" s="307"/>
      <c r="AY78" s="304"/>
      <c r="AZ78" s="305"/>
      <c r="BA78" s="306"/>
      <c r="BB78" s="307"/>
      <c r="BC78" s="304"/>
      <c r="BD78" s="305"/>
      <c r="BE78" s="306"/>
      <c r="BF78" s="307"/>
      <c r="BG78" s="304"/>
      <c r="BH78" s="305"/>
      <c r="BI78" s="306"/>
      <c r="BJ78" s="307"/>
      <c r="BL78" s="412" t="str">
        <f ca="1">IF(OR(BM78="",BM78=0),"",MAX(BL$5:BL77)+1)</f>
        <v/>
      </c>
      <c r="BM78" s="316" t="str">
        <f ca="1">IFERROR(INDEX($AJ$6:$AJ$17, ROWS(BM$4:$BM76)), IFERROR(INDEX($AN$6:$AN$17, ROWS(BM$4:$BM76)-ROWS($AJ$6:$AJ$17)), IFERROR(INDEX($AR$6:$AR$17, ROWS(BM$4:$BM76)-ROWS($AJ$6:$AJ$17)-ROWS($AN$6:$AN$17)),IFERROR(INDEX($AV$6:$AV$17, ROWS(BM$4:$BM76)-ROWS($AJ$6:$AJ$17)-ROWS($AN$6:$AN$17)-ROWS($AR$6:$AR$17)),IFERROR(INDEX($AZ$6:$AZ$17, ROWS(BM$4:$BM76)-ROWS($AJ$6:$AJ$17)-ROWS($AN$6:$AN$17)-ROWS($AR$6:$AR$17)-ROWS($AV$6:$AV$17)),IFERROR(INDEX($BD$6:$BD$17, ROWS(BM$4:$BM76)-ROWS($AJ$6:$AJ$17)-ROWS($AN$6:$AN$17)-ROWS($AR$6:$AR$17)-ROWS($AV$6:$AV$17)-ROWS($AZ$6:$AZ$17)),IFERROR(INDEX($BH$6:$BH$17, ROWS(BM$4:$BM76)-ROWS($AJ$6:$AJ$17)-ROWS($AN$6:$AN$17)-ROWS($AR$6:$AR$17)-ROWS($AV$6:$AV$17)-ROWS($AZ$6:$AZ$17)-ROWS($BD$6:$BD$17)), "")))))))</f>
        <v/>
      </c>
      <c r="BN78" s="316" t="str">
        <f t="shared" ca="1" si="186"/>
        <v/>
      </c>
      <c r="BO78" s="316" t="str">
        <f ca="1">IF(OR(BP78="",BP78=0),"",MAX(BO$5:BO77)+1)</f>
        <v/>
      </c>
      <c r="BP78" s="316" t="str">
        <f ca="1">IFERROR(INDEX($AK$6:$AK$17, ROWS($BP$4:BP76)), IFERROR(INDEX($AO$6:$AO$17, ROWS($BP$4:BP76)-ROWS($AK$6:$AK$17)), IFERROR(INDEX($AS$6:$AS$17, ROWS($BP$4:BP76)-ROWS($AK$6:$AK$17)-ROWS($AO$6:$AO$17)),IFERROR(INDEX($AW$6:$AW$17, ROWS($BP$4:BP76)-ROWS($AK$6:$AK$17)-ROWS($AO$6:$AO$17)-ROWS($AS$6:$AS$17)),IFERROR(INDEX($BA$6:$BA$17, ROWS($BP$4:BP76)-ROWS($AK$6:$AK$17)-ROWS($AO$6:$AO$17)-ROWS($AS$6:$AS$17)-ROWS($AW$6:$AW$17)),IFERROR(INDEX($BE$6:$BE$17, ROWS($BP$4:BP76)-ROWS($AK$6:$AK$17)-ROWS($AO$6:$AO$17)-ROWS($AS$6:$AS$17)-ROWS($AW$6:$AW$17)-ROWS($BA$6:$BA$17)),IFERROR(INDEX($BI$6:$BI$17, ROWS($BP$4:BP76)-ROWS($AK$6:$AK$17)-ROWS($AO$6:$AO$17)-ROWS($AS$6:$AS$17)-ROWS($AW$6:$AW$17)-ROWS($BA$6:$BA$17)-ROWS($BE$6:$BE$17)), "")))))))</f>
        <v/>
      </c>
      <c r="BQ78" s="316" t="str">
        <f t="shared" ca="1" si="187"/>
        <v/>
      </c>
      <c r="BR78" s="413" t="str">
        <f t="shared" ca="1" si="188"/>
        <v/>
      </c>
      <c r="BS78" s="412">
        <f ca="1">IF(OR(BT78="",BT78=0),"",MAX(BS$5:BS77)+1)</f>
        <v>9</v>
      </c>
      <c r="BT78" s="316" t="str">
        <f ca="1">IFERROR(INDEX($AJ$22:$AJ$33, ROWS($BT$4:BT76)), IFERROR(INDEX($AN$22:$AN$33, ROWS($BT$4:BT76)-ROWS($AJ$22:$AJ$33)), IFERROR(INDEX($AR$22:$AR$33, ROWS($BT$4:BT76)-ROWS($AJ$22:$AJ$33)-ROWS($AN$22:$AN$33)),IFERROR(INDEX($AV$22:$AV$33, ROWS($BT$4:BT76)-ROWS($AJ$22:$AJ$33)-ROWS($AN$22:$AN$33)-ROWS($AR$22:$AR$33)),IFERROR(INDEX($AZ$22:$AZ$33, ROWS($BT$4:BT76)-ROWS($AJ$22:$AJ$33)-ROWS($AN$22:$AN$33)-ROWS($AR$22:$AR$33)-ROWS($AV$22:$AV$33)),IFERROR(INDEX($BD$22:$BD$33, ROWS($BT$4:BT76)-ROWS($AJ$22:$AJ$33)-ROWS($AN$22:$AN$33)-ROWS($AR$22:$AR$33)-ROWS($AV$22:$AV$33)-ROWS($AZ$22:$AZ$33)),IFERROR(INDEX($BH$22:$BH$33, ROWS($BT$4:BT76)-ROWS($AJ$22:$AJ$33)-ROWS($AN$22:$AN$33)-ROWS($AR$22:$AR$33)-ROWS($AV$22:$AV$33)-ROWS($AZ$22:$AZ$33)-ROWS($BD$22:$BD$33)), "")))))))</f>
        <v>Car 1 Gas</v>
      </c>
      <c r="BU78" s="316" t="str">
        <f t="shared" ca="1" si="189"/>
        <v/>
      </c>
      <c r="BV78" s="316">
        <f ca="1">IF(OR(BW78="",BW78=0),"",MAX(BV$5:BV77)+1)</f>
        <v>9</v>
      </c>
      <c r="BW78" s="316">
        <f ca="1">IFERROR(INDEX($AK$22:$AK$33, ROWS($BW$4:BW76)), IFERROR(INDEX($AO$22:$AO$33, ROWS($BW$4:BW76)-ROWS($AK$22:$AK$33)), IFERROR(INDEX($AS$22:$AS$33, ROWS($BW$4:BW76)-ROWS($AK$22:$AK$33)-ROWS($AO$22:$AO$33)),IFERROR(INDEX($AW$22:$AW$33, ROWS($BW$4:BW76)-ROWS($AK$22:$AK$33)-ROWS($AO$22:$AO$33)-ROWS($AS$22:$AS$33)),IFERROR(INDEX($BA$22:$BA$33, ROWS($BW$4:BW76)-ROWS($AK$22:$AK$33)-ROWS($AO$22:$AO$33)-ROWS($AS$22:$AS$33)-ROWS($AW$22:$AW$33)),IFERROR(INDEX($BE$22:$BE$33, ROWS($BW$4:BW76)-ROWS($AK$22:$AK$33)-ROWS($AO$22:$AO$33)-ROWS($AS$22:$AS$33)-ROWS($AW$22:$AW$33)-ROWS($BA$22:$BA$33)),IFERROR(INDEX($BI$22:$BI$33, ROWS($BW$4:BW76)-ROWS($AK$22:$AK$33)-ROWS($AO$22:$AO$33)-ROWS($AS$22:$AS$33)-ROWS($AW$22:$AW$33)-ROWS($BA$22:$BA$33)-ROWS($BE$22:$BE$33)), "")))))))</f>
        <v>50</v>
      </c>
      <c r="BX78" s="316" t="str">
        <f t="shared" ca="1" si="190"/>
        <v/>
      </c>
      <c r="BY78" s="413" t="str">
        <f t="shared" ca="1" si="191"/>
        <v/>
      </c>
      <c r="BZ78" s="412" t="str">
        <f ca="1">IF(OR(CA78="",CA78=0),"",MAX(BZ$5:BZ77)+1)</f>
        <v/>
      </c>
      <c r="CA78" s="316" t="str">
        <f ca="1">IFERROR(INDEX($AJ$38:$AJ$49, ROWS($CA$4:CA76)), IFERROR(INDEX($AN$38:$AN$49, ROWS($CA$4:CA76)-ROWS($AJ$38:$AJ$49)), IFERROR(INDEX($AR$38:$AR$49, ROWS($CA$4:CA76)-ROWS($AJ$38:$AJ$49)-ROWS($AN$38:$AN$49)),IFERROR(INDEX($AV$38:$AV$49, ROWS($CA$4:CA76)-ROWS($AJ$38:$AJ$49)-ROWS($AN$38:$AN$49)-ROWS($AR$38:$AR$49)),IFERROR(INDEX($AZ$38:$AZ$49, ROWS($CA$4:CA76)-ROWS($AJ$38:$AJ$49)-ROWS($AN$38:$AN$49)-ROWS($AR$38:$AR$49)-ROWS($AV$38:$AV$49)),IFERROR(INDEX($BD$38:$BD$49, ROWS($CA$4:CA76)-ROWS($AJ$38:$AJ$49)-ROWS($AN$38:$AN$49)-ROWS($AR$38:$AR$49)-ROWS($AV$38:$AV$49)-ROWS($AZ$38:$AZ$49)),IFERROR(INDEX($BH$38:$BH$49, ROWS($CA$4:CA76)-ROWS($AJ$38:$AJ$49)-ROWS($AN$38:$AN$49)-ROWS($AR$38:$AR$49)-ROWS($AV$38:$AV$49)-ROWS($AZ$38:$AZ$49)-ROWS($BD$38:$BD$49)), "")))))))</f>
        <v/>
      </c>
      <c r="CB78" s="316" t="str">
        <f t="shared" ca="1" si="192"/>
        <v/>
      </c>
      <c r="CC78" s="316" t="str">
        <f ca="1">IF(OR(CD78="",CD78=0),"",MAX(CC$5:CC77)+1)</f>
        <v/>
      </c>
      <c r="CD78" s="316" t="str">
        <f ca="1">IFERROR(INDEX($AK$38:$AK$49, ROWS($CD$4:CD76)), IFERROR(INDEX($AO$38:$AO$49, ROWS($CD$4:CD76)-ROWS($AK$38:$AK$49)), IFERROR(INDEX($AS$38:$AS$49, ROWS($CD$4:CD76)-ROWS($AK$38:$AK$49)-ROWS($AO$38:$AO$49)),IFERROR(INDEX($AW$38:$AW$49, ROWS($CD$4:CD76)-ROWS($AK$38:$AK$49)-ROWS($AO$38:$AO$49)-ROWS($AS$38:$AS$49)),IFERROR(INDEX($BA$38:$BA$49, ROWS($CD$4:CD76)-ROWS($AK$38:$AK$49)-ROWS($AO$38:$AO$49)-ROWS($AS$38:$AS$49)-ROWS($AW$38:$AW$49)),IFERROR(INDEX($BE$38:$BE$49, ROWS($CD$4:CD76)-ROWS($AK$38:$AK$49)-ROWS($AO$38:$AO$49)-ROWS($AS$38:$AS$49)-ROWS($AW$38:$AW$49)-ROWS($BA$38:$BA$49)),IFERROR(INDEX($BI$38:$BI$49, ROWS($CD$4:CD76)-ROWS($AK$38:$AK$49)-ROWS($AO$38:$AO$49)-ROWS($AS$38:$AS$49)-ROWS($AW$38:$AW$49)-ROWS($BA$38:$BA$49)-ROWS($BE$38:$BE$49)), "")))))))</f>
        <v/>
      </c>
      <c r="CE78" s="316" t="str">
        <f t="shared" ca="1" si="193"/>
        <v/>
      </c>
      <c r="CF78" s="413" t="str">
        <f t="shared" ca="1" si="194"/>
        <v/>
      </c>
      <c r="CG78" s="412">
        <f ca="1">IF(OR(CH78="",CH78=0),"",MAX(CG$5:CG77)+1)</f>
        <v>9</v>
      </c>
      <c r="CH78" s="316" t="str">
        <f ca="1">IFERROR(INDEX($AJ$54:$AJ$65, ROWS($CH$4:CH76)), IFERROR(INDEX($AN$54:$AN$65, ROWS($CH$4:CH76)-ROWS($AJ$54:$AJ$65)), IFERROR(INDEX($AR$54:$AR$65, ROWS($CH$4:CH76)-ROWS($AJ$54:$AJ$65)-ROWS($AN$54:$AN$65)),IFERROR(INDEX($AV$54:$AV$65, ROWS($CH$4:CH76)-ROWS($AJ$54:$AJ$65)-ROWS($AN$54:$AN$65)-ROWS($AR$54:$AR$65)),IFERROR(INDEX($AZ$54:$AZ$65, ROWS($CH$4:CH76)-ROWS($AJ$54:$AJ$65)-ROWS($AN$54:$AN$65)-ROWS($AR$54:$AR$65)-ROWS($AV$54:$AV$65)),IFERROR(INDEX($BD$54:$BD$65, ROWS($CH$4:CH76)-ROWS($AJ$54:$AJ$65)-ROWS($AN$54:$AN$65)-ROWS($AR$54:$AR$65)-ROWS($AV$54:$AV$65)-ROWS($AZ$54:$AZ$65)),IFERROR(INDEX($BH$54:$BH$65, ROWS($CH$4:CH76)-ROWS($AJ$54:$AJ$65)-ROWS($AN$54:$AN$65)-ROWS($AR$54:$AR$65)-ROWS($AV$54:$AV$65)-ROWS($AZ$54:$AZ$65)-ROWS($BD$54:$BD$65)), "")))))))</f>
        <v>Car 1 Gas</v>
      </c>
      <c r="CI78" s="316" t="str">
        <f t="shared" ca="1" si="195"/>
        <v/>
      </c>
      <c r="CJ78" s="316">
        <f ca="1">IF(OR(CK78="",CK78=0),"",MAX(CJ$5:CJ77)+1)</f>
        <v>9</v>
      </c>
      <c r="CK78" s="316">
        <f ca="1">IFERROR(INDEX($AK$54:$AK$65, ROWS($CK$4:CK76)), IFERROR(INDEX($AO$54:$AO$65, ROWS($CK$4:CK76)-ROWS($AK$54:$AK$65)), IFERROR(INDEX($AS$54:$AS$65, ROWS($CK$4:CK76)-ROWS($AK$54:$AK$65)-ROWS($AO$54:$AO$65)),IFERROR(INDEX($AW$54:$AW$65, ROWS($CK$4:CK76)-ROWS($AK$54:$AK$65)-ROWS($AO$54:$AO$65)-ROWS($AS$54:$AS$65)),IFERROR(INDEX($BA$54:$BA$65, ROWS($CK$4:CK76)-ROWS($AK$54:$AK$65)-ROWS($AO$54:$AO$65)-ROWS($AS$54:$AS$65)-ROWS($AW$54:$AW$65)),IFERROR(INDEX($BE$54:$BE$65, ROWS($CK$4:CK76)-ROWS($AK$54:$AK$65)-ROWS($AO$54:$AO$65)-ROWS($AS$54:$AS$65)-ROWS($AW$54:$AW$65)-ROWS($BA$54:$BA$65)),IFERROR(INDEX($BI$54:$BI$65, ROWS($CK$4:CK76)-ROWS($AK$54:$AK$65)-ROWS($AO$54:$AO$65)-ROWS($AS$54:$AS$65)-ROWS($AW$54:$AW$65)-ROWS($BA$54:$BA$65)-ROWS($BE$54:$BE$65)), "")))))))</f>
        <v>50</v>
      </c>
      <c r="CL78" s="316" t="str">
        <f t="shared" ca="1" si="196"/>
        <v/>
      </c>
      <c r="CM78" s="413" t="str">
        <f t="shared" ca="1" si="197"/>
        <v/>
      </c>
      <c r="CN78" s="412" t="str">
        <f>IF(OR(CO78="",CO78=0),"",MAX(CN$5:CN77)+1)</f>
        <v/>
      </c>
      <c r="CO78" s="316">
        <f>IFERROR(INDEX($AJ$70:$AJ$81, ROWS($CO$4:CO76)), IFERROR(INDEX($AN$70:$AN$81, ROWS($CO$4:CO76)-ROWS($AJ$70:$AJ$81)), IFERROR(INDEX($AR$70:$AR$81, ROWS($CO$4:CO76)-ROWS($AJ$70:$AJ$81)-ROWS($AN$70:$AN$81)),IFERROR(INDEX($AV$70:$AV$81, ROWS($CO$4:CO76)-ROWS($AJ$70:$AJ$81)-ROWS($AN$70:$AN$81)-ROWS($AR$70:$AR$81)),IFERROR(INDEX($AZ$70:$AZ$81, ROWS($CO$4:CO76)-ROWS($AJ$70:$AJ$81)-ROWS($AN$70:$AN$81)-ROWS($AR$70:$AR$81)-ROWS($AV$70:$AV$81)),IFERROR(INDEX($BD$70:$BD$81, ROWS($CO$4:CO76)-ROWS($AJ$70:$AJ$81)-ROWS($AN$70:$AN$81)-ROWS($AR$70:$AR$81)-ROWS($AV$70:$AV$81)-ROWS($AZ$70:$AZ$81)),IFERROR(INDEX($BH$70:$BH$81, ROWS($CO$4:CO76)-ROWS($AJ$70:$AJ$81)-ROWS($AN$70:$AN$81)-ROWS($AR$70:$AR$81)-ROWS($AV$70:$AV$81)-ROWS($AZ$70:$AZ$81)-ROWS($BD$70:$BD$81)), "")))))))</f>
        <v>0</v>
      </c>
      <c r="CP78" s="316" t="str">
        <f t="shared" ca="1" si="198"/>
        <v/>
      </c>
      <c r="CQ78" s="316" t="str">
        <f>IF(OR(CR78="",CR78=0),"",MAX(CQ$5:CQ77)+1)</f>
        <v/>
      </c>
      <c r="CR78" s="316">
        <f>IFERROR(INDEX($AK$70:$AK$81, ROWS($CR$4:CR76)), IFERROR(INDEX($AO$70:$AO$81, ROWS($CR$4:CR76)-ROWS($AK$70:$AK$81)), IFERROR(INDEX($AS$70:$AS$81, ROWS($CR$4:CR76)-ROWS($AK$70:$AK$81)-ROWS($AO$70:$AO$81)),IFERROR(INDEX($AW$70:$AW$81, ROWS($CR$4:CR76)-ROWS($AK$70:$AK$81)-ROWS($AO$70:$AO$81)-ROWS($AS$70:$AS$81)),IFERROR(INDEX($BA$70:$BA$81, ROWS($CR$4:CR76)-ROWS($AK$70:$AK$81)-ROWS($AO$70:$AO$81)-ROWS($AS$70:$AS$81)-ROWS($AW$70:$AW$81)),IFERROR(INDEX($BE$70:$BE$81, ROWS($CR$4:CR76)-ROWS($AK$70:$AK$81)-ROWS($AO$70:$AO$81)-ROWS($AS$70:$AS$81)-ROWS($AW$70:$AW$81)-ROWS($BA$70:$BA$81)),IFERROR(INDEX($BI$70:$BI$81, ROWS($CR$4:CR76)-ROWS($AK$70:$AK$81)-ROWS($AO$70:$AO$81)-ROWS($AS$70:$AS$81)-ROWS($AW$70:$AW$81)-ROWS($BA$70:$BA$81)-ROWS($BE$70:$BE$81)), "")))))))</f>
        <v>0</v>
      </c>
      <c r="CS78" s="316" t="str">
        <f t="shared" ca="1" si="199"/>
        <v/>
      </c>
      <c r="CT78" s="413" t="str">
        <f t="shared" ca="1" si="200"/>
        <v/>
      </c>
      <c r="CU78" s="412" t="str">
        <f>IF(OR(CV78="",CV78=0),"",MAX(CU$5:CU77)+1)</f>
        <v/>
      </c>
      <c r="CV78" s="316" t="str">
        <f>IFERROR(INDEX($AJ$86:$AJ$97, ROWS($CV$4:CV76)), IFERROR(INDEX($AN$86:$AN$97, ROWS($CV$4:CV76)-ROWS($AJ$86:$AJ$97)), ""))</f>
        <v/>
      </c>
      <c r="CW78" s="316" t="str">
        <f t="shared" si="201"/>
        <v/>
      </c>
      <c r="CX78" s="316" t="str">
        <f>IF(OR(CY78="",CY78=0),"",MAX(CX$5:CX77)+1)</f>
        <v/>
      </c>
      <c r="CY78" s="316" t="str">
        <f>IFERROR(INDEX($AK$86:$AK$97, ROWS($CY$4:CY76)), IFERROR(INDEX($AO$86:$AO$97, ROWS($CY$4:CY76)-ROWS($AK$86:$AK$97)), ""))</f>
        <v/>
      </c>
      <c r="CZ78" s="316" t="str">
        <f t="shared" si="202"/>
        <v/>
      </c>
      <c r="DA78" s="413" t="str">
        <f t="shared" si="203"/>
        <v/>
      </c>
      <c r="DC78" s="438" t="str">
        <f ca="1">IF(OR(DD78="",DD78=0),"",MAX(DC$65:DC77)+1)</f>
        <v/>
      </c>
      <c r="DD78" s="434" t="str">
        <f t="shared" ca="1" si="166"/>
        <v/>
      </c>
      <c r="DE78" s="413" t="str">
        <f t="shared" ca="1" si="167"/>
        <v/>
      </c>
      <c r="DF78" s="431" t="str">
        <f ca="1">IF(OR(DG78="",DG78=0),"",MAX(DF$65:DF77)+1)</f>
        <v/>
      </c>
      <c r="DG78" s="412" t="str">
        <f t="shared" ca="1" si="168"/>
        <v/>
      </c>
      <c r="DH78" s="413" t="str">
        <f t="shared" ca="1" si="169"/>
        <v/>
      </c>
      <c r="DI78" s="412" t="str">
        <f t="shared" ca="1" si="170"/>
        <v/>
      </c>
      <c r="DJ78" s="413" t="str">
        <f t="shared" ca="1" si="171"/>
        <v/>
      </c>
      <c r="DK78" s="412" t="str">
        <f t="shared" ca="1" si="172"/>
        <v/>
      </c>
      <c r="DL78" s="413" t="str">
        <f t="shared" ca="1" si="173"/>
        <v/>
      </c>
      <c r="DM78" s="278"/>
      <c r="DN78" s="278"/>
      <c r="DO78" s="278"/>
      <c r="DP78" s="278"/>
      <c r="DQ78" s="278"/>
      <c r="DR78" s="278"/>
      <c r="DS78" s="278"/>
    </row>
    <row r="79" spans="16:123" x14ac:dyDescent="0.3">
      <c r="AB79" s="395" t="str">
        <f ca="1">IFERROR(MATCH($AB$59,OFFSET(Year!$AY$123:$AY$174,AB78,,1000),0)+AB78,"")</f>
        <v/>
      </c>
      <c r="AC79" s="404" t="str">
        <f ca="1">IFERROR(INDEX(Year!$BB$123:$BB$174,AB79),"")</f>
        <v/>
      </c>
      <c r="AD79" s="405" t="str">
        <f ca="1">IFERROR(INDEX(Year!$AZ$123:$AZ$174,AB79),"")</f>
        <v/>
      </c>
      <c r="AE79" s="406" t="str">
        <f ca="1">IFERROR(INDEX(Year!$BA$123:$BA$174,AB79),"")</f>
        <v/>
      </c>
      <c r="AF79" s="407" t="str">
        <f ca="1">IFERROR(INDEX(Year!$AY$123:$AY$174,AB79),"")</f>
        <v/>
      </c>
      <c r="AI79" s="302" t="str">
        <f t="shared" ca="1" si="183"/>
        <v/>
      </c>
      <c r="AJ79" s="293" t="str">
        <f t="shared" ca="1" si="174"/>
        <v/>
      </c>
      <c r="AK79" s="293" t="str">
        <f t="shared" ca="1" si="175"/>
        <v/>
      </c>
      <c r="AL79" s="303" t="str">
        <f t="shared" ca="1" si="176"/>
        <v/>
      </c>
      <c r="AM79" s="302" t="str">
        <f t="shared" ca="1" si="184"/>
        <v/>
      </c>
      <c r="AN79" s="293" t="str">
        <f t="shared" ca="1" si="177"/>
        <v/>
      </c>
      <c r="AO79" s="293" t="str">
        <f t="shared" ca="1" si="178"/>
        <v/>
      </c>
      <c r="AP79" s="303" t="str">
        <f t="shared" ca="1" si="179"/>
        <v/>
      </c>
      <c r="AQ79" s="302" t="str">
        <f t="shared" ca="1" si="185"/>
        <v/>
      </c>
      <c r="AR79" s="293" t="str">
        <f t="shared" ca="1" si="180"/>
        <v/>
      </c>
      <c r="AS79" s="293" t="str">
        <f t="shared" ca="1" si="181"/>
        <v/>
      </c>
      <c r="AT79" s="303" t="str">
        <f t="shared" ca="1" si="182"/>
        <v/>
      </c>
      <c r="AU79" s="302"/>
      <c r="AV79" s="293"/>
      <c r="AW79" s="293"/>
      <c r="AX79" s="303"/>
      <c r="AY79" s="302"/>
      <c r="AZ79" s="293"/>
      <c r="BA79" s="293"/>
      <c r="BB79" s="303"/>
      <c r="BC79" s="302"/>
      <c r="BD79" s="293"/>
      <c r="BE79" s="293"/>
      <c r="BF79" s="303"/>
      <c r="BG79" s="302"/>
      <c r="BH79" s="293"/>
      <c r="BI79" s="293"/>
      <c r="BJ79" s="303"/>
      <c r="BL79" s="412" t="str">
        <f ca="1">IF(OR(BM79="",BM79=0),"",MAX(BL$5:BL78)+1)</f>
        <v/>
      </c>
      <c r="BM79" s="316" t="str">
        <f ca="1">IFERROR(INDEX($AJ$6:$AJ$17, ROWS(BM$4:$BM77)), IFERROR(INDEX($AN$6:$AN$17, ROWS(BM$4:$BM77)-ROWS($AJ$6:$AJ$17)), IFERROR(INDEX($AR$6:$AR$17, ROWS(BM$4:$BM77)-ROWS($AJ$6:$AJ$17)-ROWS($AN$6:$AN$17)),IFERROR(INDEX($AV$6:$AV$17, ROWS(BM$4:$BM77)-ROWS($AJ$6:$AJ$17)-ROWS($AN$6:$AN$17)-ROWS($AR$6:$AR$17)),IFERROR(INDEX($AZ$6:$AZ$17, ROWS(BM$4:$BM77)-ROWS($AJ$6:$AJ$17)-ROWS($AN$6:$AN$17)-ROWS($AR$6:$AR$17)-ROWS($AV$6:$AV$17)),IFERROR(INDEX($BD$6:$BD$17, ROWS(BM$4:$BM77)-ROWS($AJ$6:$AJ$17)-ROWS($AN$6:$AN$17)-ROWS($AR$6:$AR$17)-ROWS($AV$6:$AV$17)-ROWS($AZ$6:$AZ$17)),IFERROR(INDEX($BH$6:$BH$17, ROWS(BM$4:$BM77)-ROWS($AJ$6:$AJ$17)-ROWS($AN$6:$AN$17)-ROWS($AR$6:$AR$17)-ROWS($AV$6:$AV$17)-ROWS($AZ$6:$AZ$17)-ROWS($BD$6:$BD$17)), "")))))))</f>
        <v/>
      </c>
      <c r="BN79" s="316" t="str">
        <f t="shared" ca="1" si="186"/>
        <v/>
      </c>
      <c r="BO79" s="316" t="str">
        <f ca="1">IF(OR(BP79="",BP79=0),"",MAX(BO$5:BO78)+1)</f>
        <v/>
      </c>
      <c r="BP79" s="316" t="str">
        <f ca="1">IFERROR(INDEX($AK$6:$AK$17, ROWS($BP$4:BP77)), IFERROR(INDEX($AO$6:$AO$17, ROWS($BP$4:BP77)-ROWS($AK$6:$AK$17)), IFERROR(INDEX($AS$6:$AS$17, ROWS($BP$4:BP77)-ROWS($AK$6:$AK$17)-ROWS($AO$6:$AO$17)),IFERROR(INDEX($AW$6:$AW$17, ROWS($BP$4:BP77)-ROWS($AK$6:$AK$17)-ROWS($AO$6:$AO$17)-ROWS($AS$6:$AS$17)),IFERROR(INDEX($BA$6:$BA$17, ROWS($BP$4:BP77)-ROWS($AK$6:$AK$17)-ROWS($AO$6:$AO$17)-ROWS($AS$6:$AS$17)-ROWS($AW$6:$AW$17)),IFERROR(INDEX($BE$6:$BE$17, ROWS($BP$4:BP77)-ROWS($AK$6:$AK$17)-ROWS($AO$6:$AO$17)-ROWS($AS$6:$AS$17)-ROWS($AW$6:$AW$17)-ROWS($BA$6:$BA$17)),IFERROR(INDEX($BI$6:$BI$17, ROWS($BP$4:BP77)-ROWS($AK$6:$AK$17)-ROWS($AO$6:$AO$17)-ROWS($AS$6:$AS$17)-ROWS($AW$6:$AW$17)-ROWS($BA$6:$BA$17)-ROWS($BE$6:$BE$17)), "")))))))</f>
        <v/>
      </c>
      <c r="BQ79" s="316" t="str">
        <f t="shared" ca="1" si="187"/>
        <v/>
      </c>
      <c r="BR79" s="413" t="str">
        <f t="shared" ca="1" si="188"/>
        <v/>
      </c>
      <c r="BS79" s="412" t="str">
        <f ca="1">IF(OR(BT79="",BT79=0),"",MAX(BS$5:BS78)+1)</f>
        <v/>
      </c>
      <c r="BT79" s="316" t="str">
        <f ca="1">IFERROR(INDEX($AJ$22:$AJ$33, ROWS($BT$4:BT77)), IFERROR(INDEX($AN$22:$AN$33, ROWS($BT$4:BT77)-ROWS($AJ$22:$AJ$33)), IFERROR(INDEX($AR$22:$AR$33, ROWS($BT$4:BT77)-ROWS($AJ$22:$AJ$33)-ROWS($AN$22:$AN$33)),IFERROR(INDEX($AV$22:$AV$33, ROWS($BT$4:BT77)-ROWS($AJ$22:$AJ$33)-ROWS($AN$22:$AN$33)-ROWS($AR$22:$AR$33)),IFERROR(INDEX($AZ$22:$AZ$33, ROWS($BT$4:BT77)-ROWS($AJ$22:$AJ$33)-ROWS($AN$22:$AN$33)-ROWS($AR$22:$AR$33)-ROWS($AV$22:$AV$33)),IFERROR(INDEX($BD$22:$BD$33, ROWS($BT$4:BT77)-ROWS($AJ$22:$AJ$33)-ROWS($AN$22:$AN$33)-ROWS($AR$22:$AR$33)-ROWS($AV$22:$AV$33)-ROWS($AZ$22:$AZ$33)),IFERROR(INDEX($BH$22:$BH$33, ROWS($BT$4:BT77)-ROWS($AJ$22:$AJ$33)-ROWS($AN$22:$AN$33)-ROWS($AR$22:$AR$33)-ROWS($AV$22:$AV$33)-ROWS($AZ$22:$AZ$33)-ROWS($BD$22:$BD$33)), "")))))))</f>
        <v/>
      </c>
      <c r="BU79" s="316" t="str">
        <f t="shared" ca="1" si="189"/>
        <v/>
      </c>
      <c r="BV79" s="316" t="str">
        <f ca="1">IF(OR(BW79="",BW79=0),"",MAX(BV$5:BV78)+1)</f>
        <v/>
      </c>
      <c r="BW79" s="316" t="str">
        <f ca="1">IFERROR(INDEX($AK$22:$AK$33, ROWS($BW$4:BW77)), IFERROR(INDEX($AO$22:$AO$33, ROWS($BW$4:BW77)-ROWS($AK$22:$AK$33)), IFERROR(INDEX($AS$22:$AS$33, ROWS($BW$4:BW77)-ROWS($AK$22:$AK$33)-ROWS($AO$22:$AO$33)),IFERROR(INDEX($AW$22:$AW$33, ROWS($BW$4:BW77)-ROWS($AK$22:$AK$33)-ROWS($AO$22:$AO$33)-ROWS($AS$22:$AS$33)),IFERROR(INDEX($BA$22:$BA$33, ROWS($BW$4:BW77)-ROWS($AK$22:$AK$33)-ROWS($AO$22:$AO$33)-ROWS($AS$22:$AS$33)-ROWS($AW$22:$AW$33)),IFERROR(INDEX($BE$22:$BE$33, ROWS($BW$4:BW77)-ROWS($AK$22:$AK$33)-ROWS($AO$22:$AO$33)-ROWS($AS$22:$AS$33)-ROWS($AW$22:$AW$33)-ROWS($BA$22:$BA$33)),IFERROR(INDEX($BI$22:$BI$33, ROWS($BW$4:BW77)-ROWS($AK$22:$AK$33)-ROWS($AO$22:$AO$33)-ROWS($AS$22:$AS$33)-ROWS($AW$22:$AW$33)-ROWS($BA$22:$BA$33)-ROWS($BE$22:$BE$33)), "")))))))</f>
        <v/>
      </c>
      <c r="BX79" s="316" t="str">
        <f t="shared" ca="1" si="190"/>
        <v/>
      </c>
      <c r="BY79" s="413" t="str">
        <f t="shared" ca="1" si="191"/>
        <v/>
      </c>
      <c r="BZ79" s="412" t="str">
        <f ca="1">IF(OR(CA79="",CA79=0),"",MAX(BZ$5:BZ78)+1)</f>
        <v/>
      </c>
      <c r="CA79" s="316" t="str">
        <f ca="1">IFERROR(INDEX($AJ$38:$AJ$49, ROWS($CA$4:CA77)), IFERROR(INDEX($AN$38:$AN$49, ROWS($CA$4:CA77)-ROWS($AJ$38:$AJ$49)), IFERROR(INDEX($AR$38:$AR$49, ROWS($CA$4:CA77)-ROWS($AJ$38:$AJ$49)-ROWS($AN$38:$AN$49)),IFERROR(INDEX($AV$38:$AV$49, ROWS($CA$4:CA77)-ROWS($AJ$38:$AJ$49)-ROWS($AN$38:$AN$49)-ROWS($AR$38:$AR$49)),IFERROR(INDEX($AZ$38:$AZ$49, ROWS($CA$4:CA77)-ROWS($AJ$38:$AJ$49)-ROWS($AN$38:$AN$49)-ROWS($AR$38:$AR$49)-ROWS($AV$38:$AV$49)),IFERROR(INDEX($BD$38:$BD$49, ROWS($CA$4:CA77)-ROWS($AJ$38:$AJ$49)-ROWS($AN$38:$AN$49)-ROWS($AR$38:$AR$49)-ROWS($AV$38:$AV$49)-ROWS($AZ$38:$AZ$49)),IFERROR(INDEX($BH$38:$BH$49, ROWS($CA$4:CA77)-ROWS($AJ$38:$AJ$49)-ROWS($AN$38:$AN$49)-ROWS($AR$38:$AR$49)-ROWS($AV$38:$AV$49)-ROWS($AZ$38:$AZ$49)-ROWS($BD$38:$BD$49)), "")))))))</f>
        <v/>
      </c>
      <c r="CB79" s="316" t="str">
        <f t="shared" ca="1" si="192"/>
        <v/>
      </c>
      <c r="CC79" s="316" t="str">
        <f ca="1">IF(OR(CD79="",CD79=0),"",MAX(CC$5:CC78)+1)</f>
        <v/>
      </c>
      <c r="CD79" s="316" t="str">
        <f ca="1">IFERROR(INDEX($AK$38:$AK$49, ROWS($CD$4:CD77)), IFERROR(INDEX($AO$38:$AO$49, ROWS($CD$4:CD77)-ROWS($AK$38:$AK$49)), IFERROR(INDEX($AS$38:$AS$49, ROWS($CD$4:CD77)-ROWS($AK$38:$AK$49)-ROWS($AO$38:$AO$49)),IFERROR(INDEX($AW$38:$AW$49, ROWS($CD$4:CD77)-ROWS($AK$38:$AK$49)-ROWS($AO$38:$AO$49)-ROWS($AS$38:$AS$49)),IFERROR(INDEX($BA$38:$BA$49, ROWS($CD$4:CD77)-ROWS($AK$38:$AK$49)-ROWS($AO$38:$AO$49)-ROWS($AS$38:$AS$49)-ROWS($AW$38:$AW$49)),IFERROR(INDEX($BE$38:$BE$49, ROWS($CD$4:CD77)-ROWS($AK$38:$AK$49)-ROWS($AO$38:$AO$49)-ROWS($AS$38:$AS$49)-ROWS($AW$38:$AW$49)-ROWS($BA$38:$BA$49)),IFERROR(INDEX($BI$38:$BI$49, ROWS($CD$4:CD77)-ROWS($AK$38:$AK$49)-ROWS($AO$38:$AO$49)-ROWS($AS$38:$AS$49)-ROWS($AW$38:$AW$49)-ROWS($BA$38:$BA$49)-ROWS($BE$38:$BE$49)), "")))))))</f>
        <v/>
      </c>
      <c r="CE79" s="316" t="str">
        <f t="shared" ca="1" si="193"/>
        <v/>
      </c>
      <c r="CF79" s="413" t="str">
        <f t="shared" ca="1" si="194"/>
        <v/>
      </c>
      <c r="CG79" s="412" t="str">
        <f ca="1">IF(OR(CH79="",CH79=0),"",MAX(CG$5:CG78)+1)</f>
        <v/>
      </c>
      <c r="CH79" s="316" t="str">
        <f ca="1">IFERROR(INDEX($AJ$54:$AJ$65, ROWS($CH$4:CH77)), IFERROR(INDEX($AN$54:$AN$65, ROWS($CH$4:CH77)-ROWS($AJ$54:$AJ$65)), IFERROR(INDEX($AR$54:$AR$65, ROWS($CH$4:CH77)-ROWS($AJ$54:$AJ$65)-ROWS($AN$54:$AN$65)),IFERROR(INDEX($AV$54:$AV$65, ROWS($CH$4:CH77)-ROWS($AJ$54:$AJ$65)-ROWS($AN$54:$AN$65)-ROWS($AR$54:$AR$65)),IFERROR(INDEX($AZ$54:$AZ$65, ROWS($CH$4:CH77)-ROWS($AJ$54:$AJ$65)-ROWS($AN$54:$AN$65)-ROWS($AR$54:$AR$65)-ROWS($AV$54:$AV$65)),IFERROR(INDEX($BD$54:$BD$65, ROWS($CH$4:CH77)-ROWS($AJ$54:$AJ$65)-ROWS($AN$54:$AN$65)-ROWS($AR$54:$AR$65)-ROWS($AV$54:$AV$65)-ROWS($AZ$54:$AZ$65)),IFERROR(INDEX($BH$54:$BH$65, ROWS($CH$4:CH77)-ROWS($AJ$54:$AJ$65)-ROWS($AN$54:$AN$65)-ROWS($AR$54:$AR$65)-ROWS($AV$54:$AV$65)-ROWS($AZ$54:$AZ$65)-ROWS($BD$54:$BD$65)), "")))))))</f>
        <v/>
      </c>
      <c r="CI79" s="316" t="str">
        <f t="shared" ca="1" si="195"/>
        <v/>
      </c>
      <c r="CJ79" s="316" t="str">
        <f ca="1">IF(OR(CK79="",CK79=0),"",MAX(CJ$5:CJ78)+1)</f>
        <v/>
      </c>
      <c r="CK79" s="316" t="str">
        <f ca="1">IFERROR(INDEX($AK$54:$AK$65, ROWS($CK$4:CK77)), IFERROR(INDEX($AO$54:$AO$65, ROWS($CK$4:CK77)-ROWS($AK$54:$AK$65)), IFERROR(INDEX($AS$54:$AS$65, ROWS($CK$4:CK77)-ROWS($AK$54:$AK$65)-ROWS($AO$54:$AO$65)),IFERROR(INDEX($AW$54:$AW$65, ROWS($CK$4:CK77)-ROWS($AK$54:$AK$65)-ROWS($AO$54:$AO$65)-ROWS($AS$54:$AS$65)),IFERROR(INDEX($BA$54:$BA$65, ROWS($CK$4:CK77)-ROWS($AK$54:$AK$65)-ROWS($AO$54:$AO$65)-ROWS($AS$54:$AS$65)-ROWS($AW$54:$AW$65)),IFERROR(INDEX($BE$54:$BE$65, ROWS($CK$4:CK77)-ROWS($AK$54:$AK$65)-ROWS($AO$54:$AO$65)-ROWS($AS$54:$AS$65)-ROWS($AW$54:$AW$65)-ROWS($BA$54:$BA$65)),IFERROR(INDEX($BI$54:$BI$65, ROWS($CK$4:CK77)-ROWS($AK$54:$AK$65)-ROWS($AO$54:$AO$65)-ROWS($AS$54:$AS$65)-ROWS($AW$54:$AW$65)-ROWS($BA$54:$BA$65)-ROWS($BE$54:$BE$65)), "")))))))</f>
        <v/>
      </c>
      <c r="CL79" s="316" t="str">
        <f t="shared" ca="1" si="196"/>
        <v/>
      </c>
      <c r="CM79" s="413" t="str">
        <f t="shared" ca="1" si="197"/>
        <v/>
      </c>
      <c r="CN79" s="412" t="str">
        <f>IF(OR(CO79="",CO79=0),"",MAX(CN$5:CN78)+1)</f>
        <v/>
      </c>
      <c r="CO79" s="316">
        <f>IFERROR(INDEX($AJ$70:$AJ$81, ROWS($CO$4:CO77)), IFERROR(INDEX($AN$70:$AN$81, ROWS($CO$4:CO77)-ROWS($AJ$70:$AJ$81)), IFERROR(INDEX($AR$70:$AR$81, ROWS($CO$4:CO77)-ROWS($AJ$70:$AJ$81)-ROWS($AN$70:$AN$81)),IFERROR(INDEX($AV$70:$AV$81, ROWS($CO$4:CO77)-ROWS($AJ$70:$AJ$81)-ROWS($AN$70:$AN$81)-ROWS($AR$70:$AR$81)),IFERROR(INDEX($AZ$70:$AZ$81, ROWS($CO$4:CO77)-ROWS($AJ$70:$AJ$81)-ROWS($AN$70:$AN$81)-ROWS($AR$70:$AR$81)-ROWS($AV$70:$AV$81)),IFERROR(INDEX($BD$70:$BD$81, ROWS($CO$4:CO77)-ROWS($AJ$70:$AJ$81)-ROWS($AN$70:$AN$81)-ROWS($AR$70:$AR$81)-ROWS($AV$70:$AV$81)-ROWS($AZ$70:$AZ$81)),IFERROR(INDEX($BH$70:$BH$81, ROWS($CO$4:CO77)-ROWS($AJ$70:$AJ$81)-ROWS($AN$70:$AN$81)-ROWS($AR$70:$AR$81)-ROWS($AV$70:$AV$81)-ROWS($AZ$70:$AZ$81)-ROWS($BD$70:$BD$81)), "")))))))</f>
        <v>0</v>
      </c>
      <c r="CP79" s="316" t="str">
        <f t="shared" ca="1" si="198"/>
        <v/>
      </c>
      <c r="CQ79" s="316" t="str">
        <f>IF(OR(CR79="",CR79=0),"",MAX(CQ$5:CQ78)+1)</f>
        <v/>
      </c>
      <c r="CR79" s="316">
        <f>IFERROR(INDEX($AK$70:$AK$81, ROWS($CR$4:CR77)), IFERROR(INDEX($AO$70:$AO$81, ROWS($CR$4:CR77)-ROWS($AK$70:$AK$81)), IFERROR(INDEX($AS$70:$AS$81, ROWS($CR$4:CR77)-ROWS($AK$70:$AK$81)-ROWS($AO$70:$AO$81)),IFERROR(INDEX($AW$70:$AW$81, ROWS($CR$4:CR77)-ROWS($AK$70:$AK$81)-ROWS($AO$70:$AO$81)-ROWS($AS$70:$AS$81)),IFERROR(INDEX($BA$70:$BA$81, ROWS($CR$4:CR77)-ROWS($AK$70:$AK$81)-ROWS($AO$70:$AO$81)-ROWS($AS$70:$AS$81)-ROWS($AW$70:$AW$81)),IFERROR(INDEX($BE$70:$BE$81, ROWS($CR$4:CR77)-ROWS($AK$70:$AK$81)-ROWS($AO$70:$AO$81)-ROWS($AS$70:$AS$81)-ROWS($AW$70:$AW$81)-ROWS($BA$70:$BA$81)),IFERROR(INDEX($BI$70:$BI$81, ROWS($CR$4:CR77)-ROWS($AK$70:$AK$81)-ROWS($AO$70:$AO$81)-ROWS($AS$70:$AS$81)-ROWS($AW$70:$AW$81)-ROWS($BA$70:$BA$81)-ROWS($BE$70:$BE$81)), "")))))))</f>
        <v>0</v>
      </c>
      <c r="CS79" s="316" t="str">
        <f t="shared" ca="1" si="199"/>
        <v/>
      </c>
      <c r="CT79" s="413" t="str">
        <f t="shared" ca="1" si="200"/>
        <v/>
      </c>
      <c r="CU79" s="412" t="str">
        <f>IF(OR(CV79="",CV79=0),"",MAX(CU$5:CU78)+1)</f>
        <v/>
      </c>
      <c r="CV79" s="316" t="str">
        <f>IFERROR(INDEX($AJ$86:$AJ$97, ROWS($CV$4:CV77)), IFERROR(INDEX($AN$86:$AN$97, ROWS($CV$4:CV77)-ROWS($AJ$86:$AJ$97)), ""))</f>
        <v/>
      </c>
      <c r="CW79" s="316" t="str">
        <f t="shared" si="201"/>
        <v/>
      </c>
      <c r="CX79" s="316" t="str">
        <f>IF(OR(CY79="",CY79=0),"",MAX(CX$5:CX78)+1)</f>
        <v/>
      </c>
      <c r="CY79" s="316" t="str">
        <f>IFERROR(INDEX($AK$86:$AK$97, ROWS($CY$4:CY77)), IFERROR(INDEX($AO$86:$AO$97, ROWS($CY$4:CY77)-ROWS($AK$86:$AK$97)), ""))</f>
        <v/>
      </c>
      <c r="CZ79" s="316" t="str">
        <f t="shared" si="202"/>
        <v/>
      </c>
      <c r="DA79" s="413" t="str">
        <f t="shared" si="203"/>
        <v/>
      </c>
      <c r="DC79" s="438" t="str">
        <f ca="1">IF(OR(DD79="",DD79=0),"",MAX(DC$65:DC78)+1)</f>
        <v/>
      </c>
      <c r="DD79" s="434" t="str">
        <f t="shared" ca="1" si="166"/>
        <v/>
      </c>
      <c r="DE79" s="413" t="str">
        <f t="shared" ca="1" si="167"/>
        <v/>
      </c>
      <c r="DF79" s="431" t="str">
        <f ca="1">IF(OR(DG79="",DG79=0),"",MAX(DF$65:DF78)+1)</f>
        <v/>
      </c>
      <c r="DG79" s="412" t="str">
        <f t="shared" ca="1" si="168"/>
        <v/>
      </c>
      <c r="DH79" s="413" t="str">
        <f t="shared" ca="1" si="169"/>
        <v/>
      </c>
      <c r="DI79" s="412" t="str">
        <f t="shared" ca="1" si="170"/>
        <v/>
      </c>
      <c r="DJ79" s="413" t="str">
        <f t="shared" ca="1" si="171"/>
        <v/>
      </c>
      <c r="DK79" s="412" t="str">
        <f t="shared" ca="1" si="172"/>
        <v/>
      </c>
      <c r="DL79" s="413" t="str">
        <f t="shared" ca="1" si="173"/>
        <v/>
      </c>
      <c r="DM79" s="278"/>
      <c r="DN79" s="278"/>
      <c r="DO79" s="278"/>
      <c r="DP79" s="278"/>
      <c r="DQ79" s="278"/>
      <c r="DR79" s="278"/>
      <c r="DS79" s="278"/>
    </row>
    <row r="80" spans="16:123" x14ac:dyDescent="0.3">
      <c r="AB80" s="395" t="str">
        <f ca="1">IFERROR(MATCH($AB$59,OFFSET(Year!$AY$123:$AY$174,AB79,,1000),0)+AB79,"")</f>
        <v/>
      </c>
      <c r="AC80" s="404" t="str">
        <f ca="1">IFERROR(INDEX(Year!$BB$123:$BB$174,AB80),"")</f>
        <v/>
      </c>
      <c r="AD80" s="405" t="str">
        <f ca="1">IFERROR(INDEX(Year!$AZ$123:$AZ$174,AB80),"")</f>
        <v/>
      </c>
      <c r="AE80" s="406" t="str">
        <f ca="1">IFERROR(INDEX(Year!$BA$123:$BA$174,AB80),"")</f>
        <v/>
      </c>
      <c r="AF80" s="407" t="str">
        <f ca="1">IFERROR(INDEX(Year!$AY$123:$AY$174,AB80),"")</f>
        <v/>
      </c>
      <c r="AI80" s="308" t="str">
        <f t="shared" ca="1" si="183"/>
        <v/>
      </c>
      <c r="AJ80" s="293" t="str">
        <f t="shared" ca="1" si="174"/>
        <v/>
      </c>
      <c r="AK80" s="293" t="str">
        <f t="shared" ca="1" si="175"/>
        <v/>
      </c>
      <c r="AL80" s="303" t="str">
        <f t="shared" ca="1" si="176"/>
        <v/>
      </c>
      <c r="AM80" s="308" t="str">
        <f t="shared" ca="1" si="184"/>
        <v/>
      </c>
      <c r="AN80" s="293" t="str">
        <f t="shared" ca="1" si="177"/>
        <v/>
      </c>
      <c r="AO80" s="293" t="str">
        <f t="shared" ca="1" si="178"/>
        <v/>
      </c>
      <c r="AP80" s="303" t="str">
        <f t="shared" ca="1" si="179"/>
        <v/>
      </c>
      <c r="AQ80" s="308" t="str">
        <f t="shared" ca="1" si="185"/>
        <v/>
      </c>
      <c r="AR80" s="293" t="str">
        <f t="shared" ca="1" si="180"/>
        <v/>
      </c>
      <c r="AS80" s="293" t="str">
        <f t="shared" ca="1" si="181"/>
        <v/>
      </c>
      <c r="AT80" s="303" t="str">
        <f t="shared" ca="1" si="182"/>
        <v/>
      </c>
      <c r="AU80" s="308"/>
      <c r="AV80" s="293"/>
      <c r="AW80" s="293"/>
      <c r="AX80" s="303"/>
      <c r="AY80" s="308"/>
      <c r="AZ80" s="293"/>
      <c r="BA80" s="293"/>
      <c r="BB80" s="303"/>
      <c r="BC80" s="308"/>
      <c r="BD80" s="293"/>
      <c r="BE80" s="293"/>
      <c r="BF80" s="303"/>
      <c r="BG80" s="308"/>
      <c r="BH80" s="293"/>
      <c r="BI80" s="293"/>
      <c r="BJ80" s="303"/>
      <c r="BL80" s="412" t="str">
        <f ca="1">IF(OR(BM80="",BM80=0),"",MAX(BL$5:BL79)+1)</f>
        <v/>
      </c>
      <c r="BM80" s="316" t="str">
        <f ca="1">IFERROR(INDEX($AJ$6:$AJ$17, ROWS(BM$4:$BM78)), IFERROR(INDEX($AN$6:$AN$17, ROWS(BM$4:$BM78)-ROWS($AJ$6:$AJ$17)), IFERROR(INDEX($AR$6:$AR$17, ROWS(BM$4:$BM78)-ROWS($AJ$6:$AJ$17)-ROWS($AN$6:$AN$17)),IFERROR(INDEX($AV$6:$AV$17, ROWS(BM$4:$BM78)-ROWS($AJ$6:$AJ$17)-ROWS($AN$6:$AN$17)-ROWS($AR$6:$AR$17)),IFERROR(INDEX($AZ$6:$AZ$17, ROWS(BM$4:$BM78)-ROWS($AJ$6:$AJ$17)-ROWS($AN$6:$AN$17)-ROWS($AR$6:$AR$17)-ROWS($AV$6:$AV$17)),IFERROR(INDEX($BD$6:$BD$17, ROWS(BM$4:$BM78)-ROWS($AJ$6:$AJ$17)-ROWS($AN$6:$AN$17)-ROWS($AR$6:$AR$17)-ROWS($AV$6:$AV$17)-ROWS($AZ$6:$AZ$17)),IFERROR(INDEX($BH$6:$BH$17, ROWS(BM$4:$BM78)-ROWS($AJ$6:$AJ$17)-ROWS($AN$6:$AN$17)-ROWS($AR$6:$AR$17)-ROWS($AV$6:$AV$17)-ROWS($AZ$6:$AZ$17)-ROWS($BD$6:$BD$17)), "")))))))</f>
        <v/>
      </c>
      <c r="BN80" s="316" t="str">
        <f t="shared" ca="1" si="186"/>
        <v/>
      </c>
      <c r="BO80" s="316" t="str">
        <f ca="1">IF(OR(BP80="",BP80=0),"",MAX(BO$5:BO79)+1)</f>
        <v/>
      </c>
      <c r="BP80" s="316" t="str">
        <f ca="1">IFERROR(INDEX($AK$6:$AK$17, ROWS($BP$4:BP78)), IFERROR(INDEX($AO$6:$AO$17, ROWS($BP$4:BP78)-ROWS($AK$6:$AK$17)), IFERROR(INDEX($AS$6:$AS$17, ROWS($BP$4:BP78)-ROWS($AK$6:$AK$17)-ROWS($AO$6:$AO$17)),IFERROR(INDEX($AW$6:$AW$17, ROWS($BP$4:BP78)-ROWS($AK$6:$AK$17)-ROWS($AO$6:$AO$17)-ROWS($AS$6:$AS$17)),IFERROR(INDEX($BA$6:$BA$17, ROWS($BP$4:BP78)-ROWS($AK$6:$AK$17)-ROWS($AO$6:$AO$17)-ROWS($AS$6:$AS$17)-ROWS($AW$6:$AW$17)),IFERROR(INDEX($BE$6:$BE$17, ROWS($BP$4:BP78)-ROWS($AK$6:$AK$17)-ROWS($AO$6:$AO$17)-ROWS($AS$6:$AS$17)-ROWS($AW$6:$AW$17)-ROWS($BA$6:$BA$17)),IFERROR(INDEX($BI$6:$BI$17, ROWS($BP$4:BP78)-ROWS($AK$6:$AK$17)-ROWS($AO$6:$AO$17)-ROWS($AS$6:$AS$17)-ROWS($AW$6:$AW$17)-ROWS($BA$6:$BA$17)-ROWS($BE$6:$BE$17)), "")))))))</f>
        <v/>
      </c>
      <c r="BQ80" s="316" t="str">
        <f t="shared" ca="1" si="187"/>
        <v/>
      </c>
      <c r="BR80" s="413" t="str">
        <f t="shared" ca="1" si="188"/>
        <v/>
      </c>
      <c r="BS80" s="412" t="str">
        <f ca="1">IF(OR(BT80="",BT80=0),"",MAX(BS$5:BS79)+1)</f>
        <v/>
      </c>
      <c r="BT80" s="316" t="str">
        <f ca="1">IFERROR(INDEX($AJ$22:$AJ$33, ROWS($BT$4:BT78)), IFERROR(INDEX($AN$22:$AN$33, ROWS($BT$4:BT78)-ROWS($AJ$22:$AJ$33)), IFERROR(INDEX($AR$22:$AR$33, ROWS($BT$4:BT78)-ROWS($AJ$22:$AJ$33)-ROWS($AN$22:$AN$33)),IFERROR(INDEX($AV$22:$AV$33, ROWS($BT$4:BT78)-ROWS($AJ$22:$AJ$33)-ROWS($AN$22:$AN$33)-ROWS($AR$22:$AR$33)),IFERROR(INDEX($AZ$22:$AZ$33, ROWS($BT$4:BT78)-ROWS($AJ$22:$AJ$33)-ROWS($AN$22:$AN$33)-ROWS($AR$22:$AR$33)-ROWS($AV$22:$AV$33)),IFERROR(INDEX($BD$22:$BD$33, ROWS($BT$4:BT78)-ROWS($AJ$22:$AJ$33)-ROWS($AN$22:$AN$33)-ROWS($AR$22:$AR$33)-ROWS($AV$22:$AV$33)-ROWS($AZ$22:$AZ$33)),IFERROR(INDEX($BH$22:$BH$33, ROWS($BT$4:BT78)-ROWS($AJ$22:$AJ$33)-ROWS($AN$22:$AN$33)-ROWS($AR$22:$AR$33)-ROWS($AV$22:$AV$33)-ROWS($AZ$22:$AZ$33)-ROWS($BD$22:$BD$33)), "")))))))</f>
        <v/>
      </c>
      <c r="BU80" s="316" t="str">
        <f t="shared" ca="1" si="189"/>
        <v/>
      </c>
      <c r="BV80" s="316" t="str">
        <f ca="1">IF(OR(BW80="",BW80=0),"",MAX(BV$5:BV79)+1)</f>
        <v/>
      </c>
      <c r="BW80" s="316" t="str">
        <f ca="1">IFERROR(INDEX($AK$22:$AK$33, ROWS($BW$4:BW78)), IFERROR(INDEX($AO$22:$AO$33, ROWS($BW$4:BW78)-ROWS($AK$22:$AK$33)), IFERROR(INDEX($AS$22:$AS$33, ROWS($BW$4:BW78)-ROWS($AK$22:$AK$33)-ROWS($AO$22:$AO$33)),IFERROR(INDEX($AW$22:$AW$33, ROWS($BW$4:BW78)-ROWS($AK$22:$AK$33)-ROWS($AO$22:$AO$33)-ROWS($AS$22:$AS$33)),IFERROR(INDEX($BA$22:$BA$33, ROWS($BW$4:BW78)-ROWS($AK$22:$AK$33)-ROWS($AO$22:$AO$33)-ROWS($AS$22:$AS$33)-ROWS($AW$22:$AW$33)),IFERROR(INDEX($BE$22:$BE$33, ROWS($BW$4:BW78)-ROWS($AK$22:$AK$33)-ROWS($AO$22:$AO$33)-ROWS($AS$22:$AS$33)-ROWS($AW$22:$AW$33)-ROWS($BA$22:$BA$33)),IFERROR(INDEX($BI$22:$BI$33, ROWS($BW$4:BW78)-ROWS($AK$22:$AK$33)-ROWS($AO$22:$AO$33)-ROWS($AS$22:$AS$33)-ROWS($AW$22:$AW$33)-ROWS($BA$22:$BA$33)-ROWS($BE$22:$BE$33)), "")))))))</f>
        <v/>
      </c>
      <c r="BX80" s="316" t="str">
        <f t="shared" ca="1" si="190"/>
        <v/>
      </c>
      <c r="BY80" s="413" t="str">
        <f t="shared" ca="1" si="191"/>
        <v/>
      </c>
      <c r="BZ80" s="412" t="str">
        <f ca="1">IF(OR(CA80="",CA80=0),"",MAX(BZ$5:BZ79)+1)</f>
        <v/>
      </c>
      <c r="CA80" s="316" t="str">
        <f ca="1">IFERROR(INDEX($AJ$38:$AJ$49, ROWS($CA$4:CA78)), IFERROR(INDEX($AN$38:$AN$49, ROWS($CA$4:CA78)-ROWS($AJ$38:$AJ$49)), IFERROR(INDEX($AR$38:$AR$49, ROWS($CA$4:CA78)-ROWS($AJ$38:$AJ$49)-ROWS($AN$38:$AN$49)),IFERROR(INDEX($AV$38:$AV$49, ROWS($CA$4:CA78)-ROWS($AJ$38:$AJ$49)-ROWS($AN$38:$AN$49)-ROWS($AR$38:$AR$49)),IFERROR(INDEX($AZ$38:$AZ$49, ROWS($CA$4:CA78)-ROWS($AJ$38:$AJ$49)-ROWS($AN$38:$AN$49)-ROWS($AR$38:$AR$49)-ROWS($AV$38:$AV$49)),IFERROR(INDEX($BD$38:$BD$49, ROWS($CA$4:CA78)-ROWS($AJ$38:$AJ$49)-ROWS($AN$38:$AN$49)-ROWS($AR$38:$AR$49)-ROWS($AV$38:$AV$49)-ROWS($AZ$38:$AZ$49)),IFERROR(INDEX($BH$38:$BH$49, ROWS($CA$4:CA78)-ROWS($AJ$38:$AJ$49)-ROWS($AN$38:$AN$49)-ROWS($AR$38:$AR$49)-ROWS($AV$38:$AV$49)-ROWS($AZ$38:$AZ$49)-ROWS($BD$38:$BD$49)), "")))))))</f>
        <v/>
      </c>
      <c r="CB80" s="316" t="str">
        <f t="shared" ca="1" si="192"/>
        <v/>
      </c>
      <c r="CC80" s="316" t="str">
        <f ca="1">IF(OR(CD80="",CD80=0),"",MAX(CC$5:CC79)+1)</f>
        <v/>
      </c>
      <c r="CD80" s="316" t="str">
        <f ca="1">IFERROR(INDEX($AK$38:$AK$49, ROWS($CD$4:CD78)), IFERROR(INDEX($AO$38:$AO$49, ROWS($CD$4:CD78)-ROWS($AK$38:$AK$49)), IFERROR(INDEX($AS$38:$AS$49, ROWS($CD$4:CD78)-ROWS($AK$38:$AK$49)-ROWS($AO$38:$AO$49)),IFERROR(INDEX($AW$38:$AW$49, ROWS($CD$4:CD78)-ROWS($AK$38:$AK$49)-ROWS($AO$38:$AO$49)-ROWS($AS$38:$AS$49)),IFERROR(INDEX($BA$38:$BA$49, ROWS($CD$4:CD78)-ROWS($AK$38:$AK$49)-ROWS($AO$38:$AO$49)-ROWS($AS$38:$AS$49)-ROWS($AW$38:$AW$49)),IFERROR(INDEX($BE$38:$BE$49, ROWS($CD$4:CD78)-ROWS($AK$38:$AK$49)-ROWS($AO$38:$AO$49)-ROWS($AS$38:$AS$49)-ROWS($AW$38:$AW$49)-ROWS($BA$38:$BA$49)),IFERROR(INDEX($BI$38:$BI$49, ROWS($CD$4:CD78)-ROWS($AK$38:$AK$49)-ROWS($AO$38:$AO$49)-ROWS($AS$38:$AS$49)-ROWS($AW$38:$AW$49)-ROWS($BA$38:$BA$49)-ROWS($BE$38:$BE$49)), "")))))))</f>
        <v/>
      </c>
      <c r="CE80" s="316" t="str">
        <f t="shared" ca="1" si="193"/>
        <v/>
      </c>
      <c r="CF80" s="413" t="str">
        <f t="shared" ca="1" si="194"/>
        <v/>
      </c>
      <c r="CG80" s="412" t="str">
        <f ca="1">IF(OR(CH80="",CH80=0),"",MAX(CG$5:CG79)+1)</f>
        <v/>
      </c>
      <c r="CH80" s="316" t="str">
        <f ca="1">IFERROR(INDEX($AJ$54:$AJ$65, ROWS($CH$4:CH78)), IFERROR(INDEX($AN$54:$AN$65, ROWS($CH$4:CH78)-ROWS($AJ$54:$AJ$65)), IFERROR(INDEX($AR$54:$AR$65, ROWS($CH$4:CH78)-ROWS($AJ$54:$AJ$65)-ROWS($AN$54:$AN$65)),IFERROR(INDEX($AV$54:$AV$65, ROWS($CH$4:CH78)-ROWS($AJ$54:$AJ$65)-ROWS($AN$54:$AN$65)-ROWS($AR$54:$AR$65)),IFERROR(INDEX($AZ$54:$AZ$65, ROWS($CH$4:CH78)-ROWS($AJ$54:$AJ$65)-ROWS($AN$54:$AN$65)-ROWS($AR$54:$AR$65)-ROWS($AV$54:$AV$65)),IFERROR(INDEX($BD$54:$BD$65, ROWS($CH$4:CH78)-ROWS($AJ$54:$AJ$65)-ROWS($AN$54:$AN$65)-ROWS($AR$54:$AR$65)-ROWS($AV$54:$AV$65)-ROWS($AZ$54:$AZ$65)),IFERROR(INDEX($BH$54:$BH$65, ROWS($CH$4:CH78)-ROWS($AJ$54:$AJ$65)-ROWS($AN$54:$AN$65)-ROWS($AR$54:$AR$65)-ROWS($AV$54:$AV$65)-ROWS($AZ$54:$AZ$65)-ROWS($BD$54:$BD$65)), "")))))))</f>
        <v/>
      </c>
      <c r="CI80" s="316" t="str">
        <f t="shared" ca="1" si="195"/>
        <v/>
      </c>
      <c r="CJ80" s="316" t="str">
        <f ca="1">IF(OR(CK80="",CK80=0),"",MAX(CJ$5:CJ79)+1)</f>
        <v/>
      </c>
      <c r="CK80" s="316" t="str">
        <f ca="1">IFERROR(INDEX($AK$54:$AK$65, ROWS($CK$4:CK78)), IFERROR(INDEX($AO$54:$AO$65, ROWS($CK$4:CK78)-ROWS($AK$54:$AK$65)), IFERROR(INDEX($AS$54:$AS$65, ROWS($CK$4:CK78)-ROWS($AK$54:$AK$65)-ROWS($AO$54:$AO$65)),IFERROR(INDEX($AW$54:$AW$65, ROWS($CK$4:CK78)-ROWS($AK$54:$AK$65)-ROWS($AO$54:$AO$65)-ROWS($AS$54:$AS$65)),IFERROR(INDEX($BA$54:$BA$65, ROWS($CK$4:CK78)-ROWS($AK$54:$AK$65)-ROWS($AO$54:$AO$65)-ROWS($AS$54:$AS$65)-ROWS($AW$54:$AW$65)),IFERROR(INDEX($BE$54:$BE$65, ROWS($CK$4:CK78)-ROWS($AK$54:$AK$65)-ROWS($AO$54:$AO$65)-ROWS($AS$54:$AS$65)-ROWS($AW$54:$AW$65)-ROWS($BA$54:$BA$65)),IFERROR(INDEX($BI$54:$BI$65, ROWS($CK$4:CK78)-ROWS($AK$54:$AK$65)-ROWS($AO$54:$AO$65)-ROWS($AS$54:$AS$65)-ROWS($AW$54:$AW$65)-ROWS($BA$54:$BA$65)-ROWS($BE$54:$BE$65)), "")))))))</f>
        <v/>
      </c>
      <c r="CL80" s="316" t="str">
        <f t="shared" ca="1" si="196"/>
        <v/>
      </c>
      <c r="CM80" s="413" t="str">
        <f t="shared" ca="1" si="197"/>
        <v/>
      </c>
      <c r="CN80" s="412" t="str">
        <f>IF(OR(CO80="",CO80=0),"",MAX(CN$5:CN79)+1)</f>
        <v/>
      </c>
      <c r="CO80" s="316">
        <f>IFERROR(INDEX($AJ$70:$AJ$81, ROWS($CO$4:CO78)), IFERROR(INDEX($AN$70:$AN$81, ROWS($CO$4:CO78)-ROWS($AJ$70:$AJ$81)), IFERROR(INDEX($AR$70:$AR$81, ROWS($CO$4:CO78)-ROWS($AJ$70:$AJ$81)-ROWS($AN$70:$AN$81)),IFERROR(INDEX($AV$70:$AV$81, ROWS($CO$4:CO78)-ROWS($AJ$70:$AJ$81)-ROWS($AN$70:$AN$81)-ROWS($AR$70:$AR$81)),IFERROR(INDEX($AZ$70:$AZ$81, ROWS($CO$4:CO78)-ROWS($AJ$70:$AJ$81)-ROWS($AN$70:$AN$81)-ROWS($AR$70:$AR$81)-ROWS($AV$70:$AV$81)),IFERROR(INDEX($BD$70:$BD$81, ROWS($CO$4:CO78)-ROWS($AJ$70:$AJ$81)-ROWS($AN$70:$AN$81)-ROWS($AR$70:$AR$81)-ROWS($AV$70:$AV$81)-ROWS($AZ$70:$AZ$81)),IFERROR(INDEX($BH$70:$BH$81, ROWS($CO$4:CO78)-ROWS($AJ$70:$AJ$81)-ROWS($AN$70:$AN$81)-ROWS($AR$70:$AR$81)-ROWS($AV$70:$AV$81)-ROWS($AZ$70:$AZ$81)-ROWS($BD$70:$BD$81)), "")))))))</f>
        <v>0</v>
      </c>
      <c r="CP80" s="316" t="str">
        <f t="shared" ca="1" si="198"/>
        <v/>
      </c>
      <c r="CQ80" s="316" t="str">
        <f>IF(OR(CR80="",CR80=0),"",MAX(CQ$5:CQ79)+1)</f>
        <v/>
      </c>
      <c r="CR80" s="316">
        <f>IFERROR(INDEX($AK$70:$AK$81, ROWS($CR$4:CR78)), IFERROR(INDEX($AO$70:$AO$81, ROWS($CR$4:CR78)-ROWS($AK$70:$AK$81)), IFERROR(INDEX($AS$70:$AS$81, ROWS($CR$4:CR78)-ROWS($AK$70:$AK$81)-ROWS($AO$70:$AO$81)),IFERROR(INDEX($AW$70:$AW$81, ROWS($CR$4:CR78)-ROWS($AK$70:$AK$81)-ROWS($AO$70:$AO$81)-ROWS($AS$70:$AS$81)),IFERROR(INDEX($BA$70:$BA$81, ROWS($CR$4:CR78)-ROWS($AK$70:$AK$81)-ROWS($AO$70:$AO$81)-ROWS($AS$70:$AS$81)-ROWS($AW$70:$AW$81)),IFERROR(INDEX($BE$70:$BE$81, ROWS($CR$4:CR78)-ROWS($AK$70:$AK$81)-ROWS($AO$70:$AO$81)-ROWS($AS$70:$AS$81)-ROWS($AW$70:$AW$81)-ROWS($BA$70:$BA$81)),IFERROR(INDEX($BI$70:$BI$81, ROWS($CR$4:CR78)-ROWS($AK$70:$AK$81)-ROWS($AO$70:$AO$81)-ROWS($AS$70:$AS$81)-ROWS($AW$70:$AW$81)-ROWS($BA$70:$BA$81)-ROWS($BE$70:$BE$81)), "")))))))</f>
        <v>0</v>
      </c>
      <c r="CS80" s="316" t="str">
        <f t="shared" ca="1" si="199"/>
        <v/>
      </c>
      <c r="CT80" s="413" t="str">
        <f t="shared" ca="1" si="200"/>
        <v/>
      </c>
      <c r="CU80" s="412" t="str">
        <f>IF(OR(CV80="",CV80=0),"",MAX(CU$5:CU79)+1)</f>
        <v/>
      </c>
      <c r="CV80" s="316" t="str">
        <f>IFERROR(INDEX($AJ$86:$AJ$97, ROWS($CV$4:CV78)), IFERROR(INDEX($AN$86:$AN$97, ROWS($CV$4:CV78)-ROWS($AJ$86:$AJ$97)), ""))</f>
        <v/>
      </c>
      <c r="CW80" s="316" t="str">
        <f t="shared" si="201"/>
        <v/>
      </c>
      <c r="CX80" s="316" t="str">
        <f>IF(OR(CY80="",CY80=0),"",MAX(CX$5:CX79)+1)</f>
        <v/>
      </c>
      <c r="CY80" s="316" t="str">
        <f>IFERROR(INDEX($AK$86:$AK$97, ROWS($CY$4:CY78)), IFERROR(INDEX($AO$86:$AO$97, ROWS($CY$4:CY78)-ROWS($AK$86:$AK$97)), ""))</f>
        <v/>
      </c>
      <c r="CZ80" s="316" t="str">
        <f t="shared" si="202"/>
        <v/>
      </c>
      <c r="DA80" s="413" t="str">
        <f t="shared" si="203"/>
        <v/>
      </c>
      <c r="DC80" s="438" t="str">
        <f ca="1">IF(OR(DD80="",DD80=0),"",MAX(DC$65:DC79)+1)</f>
        <v/>
      </c>
      <c r="DD80" s="434" t="str">
        <f t="shared" ca="1" si="166"/>
        <v/>
      </c>
      <c r="DE80" s="413" t="str">
        <f t="shared" ca="1" si="167"/>
        <v/>
      </c>
      <c r="DF80" s="431" t="str">
        <f ca="1">IF(OR(DG80="",DG80=0),"",MAX(DF$65:DF79)+1)</f>
        <v/>
      </c>
      <c r="DG80" s="412" t="str">
        <f t="shared" ca="1" si="168"/>
        <v/>
      </c>
      <c r="DH80" s="413" t="str">
        <f t="shared" ca="1" si="169"/>
        <v/>
      </c>
      <c r="DI80" s="412" t="str">
        <f t="shared" ca="1" si="170"/>
        <v/>
      </c>
      <c r="DJ80" s="413" t="str">
        <f t="shared" ca="1" si="171"/>
        <v/>
      </c>
      <c r="DK80" s="412" t="str">
        <f t="shared" ca="1" si="172"/>
        <v/>
      </c>
      <c r="DL80" s="413" t="str">
        <f t="shared" ca="1" si="173"/>
        <v/>
      </c>
      <c r="DM80" s="278"/>
      <c r="DN80" s="278"/>
      <c r="DO80" s="278"/>
      <c r="DP80" s="278"/>
      <c r="DQ80" s="278"/>
      <c r="DR80" s="278"/>
      <c r="DS80" s="278"/>
    </row>
    <row r="81" spans="28:123" ht="15.75" thickBot="1" x14ac:dyDescent="0.35">
      <c r="AB81" s="395" t="str">
        <f ca="1">IFERROR(MATCH($AB$59,OFFSET(Year!$AY$123:$AY$174,AB80,,1000),0)+AB80,"")</f>
        <v/>
      </c>
      <c r="AC81" s="404" t="str">
        <f ca="1">IFERROR(INDEX(Year!$BB$123:$BB$174,AB81),"")</f>
        <v/>
      </c>
      <c r="AD81" s="405" t="str">
        <f ca="1">IFERROR(INDEX(Year!$AZ$123:$AZ$174,AB81),"")</f>
        <v/>
      </c>
      <c r="AE81" s="406" t="str">
        <f ca="1">IFERROR(INDEX(Year!$BA$123:$BA$174,AB81),"")</f>
        <v/>
      </c>
      <c r="AF81" s="407" t="str">
        <f ca="1">IFERROR(INDEX(Year!$AY$123:$AY$174,AB81),"")</f>
        <v/>
      </c>
      <c r="AI81" s="309" t="str">
        <f t="shared" ca="1" si="183"/>
        <v/>
      </c>
      <c r="AJ81" s="310" t="str">
        <f t="shared" ca="1" si="174"/>
        <v/>
      </c>
      <c r="AK81" s="310" t="str">
        <f t="shared" ca="1" si="175"/>
        <v/>
      </c>
      <c r="AL81" s="311" t="str">
        <f t="shared" ca="1" si="176"/>
        <v/>
      </c>
      <c r="AM81" s="309" t="str">
        <f t="shared" ca="1" si="184"/>
        <v/>
      </c>
      <c r="AN81" s="310" t="str">
        <f t="shared" ca="1" si="177"/>
        <v/>
      </c>
      <c r="AO81" s="310" t="str">
        <f t="shared" ca="1" si="178"/>
        <v/>
      </c>
      <c r="AP81" s="311" t="str">
        <f t="shared" ca="1" si="179"/>
        <v/>
      </c>
      <c r="AQ81" s="309" t="str">
        <f t="shared" ca="1" si="185"/>
        <v/>
      </c>
      <c r="AR81" s="310" t="str">
        <f t="shared" ca="1" si="180"/>
        <v/>
      </c>
      <c r="AS81" s="310" t="str">
        <f t="shared" ca="1" si="181"/>
        <v/>
      </c>
      <c r="AT81" s="311" t="str">
        <f t="shared" ca="1" si="182"/>
        <v/>
      </c>
      <c r="AU81" s="309"/>
      <c r="AV81" s="310"/>
      <c r="AW81" s="310"/>
      <c r="AX81" s="311"/>
      <c r="AY81" s="309"/>
      <c r="AZ81" s="310"/>
      <c r="BA81" s="310"/>
      <c r="BB81" s="311"/>
      <c r="BC81" s="309"/>
      <c r="BD81" s="310"/>
      <c r="BE81" s="310"/>
      <c r="BF81" s="311"/>
      <c r="BG81" s="309"/>
      <c r="BH81" s="310"/>
      <c r="BI81" s="310"/>
      <c r="BJ81" s="311"/>
      <c r="BL81" s="412" t="str">
        <f ca="1">IF(OR(BM81="",BM81=0),"",MAX(BL$5:BL80)+1)</f>
        <v/>
      </c>
      <c r="BM81" s="316" t="str">
        <f ca="1">IFERROR(INDEX($AJ$6:$AJ$17, ROWS(BM$4:$BM79)), IFERROR(INDEX($AN$6:$AN$17, ROWS(BM$4:$BM79)-ROWS($AJ$6:$AJ$17)), IFERROR(INDEX($AR$6:$AR$17, ROWS(BM$4:$BM79)-ROWS($AJ$6:$AJ$17)-ROWS($AN$6:$AN$17)),IFERROR(INDEX($AV$6:$AV$17, ROWS(BM$4:$BM79)-ROWS($AJ$6:$AJ$17)-ROWS($AN$6:$AN$17)-ROWS($AR$6:$AR$17)),IFERROR(INDEX($AZ$6:$AZ$17, ROWS(BM$4:$BM79)-ROWS($AJ$6:$AJ$17)-ROWS($AN$6:$AN$17)-ROWS($AR$6:$AR$17)-ROWS($AV$6:$AV$17)),IFERROR(INDEX($BD$6:$BD$17, ROWS(BM$4:$BM79)-ROWS($AJ$6:$AJ$17)-ROWS($AN$6:$AN$17)-ROWS($AR$6:$AR$17)-ROWS($AV$6:$AV$17)-ROWS($AZ$6:$AZ$17)),IFERROR(INDEX($BH$6:$BH$17, ROWS(BM$4:$BM79)-ROWS($AJ$6:$AJ$17)-ROWS($AN$6:$AN$17)-ROWS($AR$6:$AR$17)-ROWS($AV$6:$AV$17)-ROWS($AZ$6:$AZ$17)-ROWS($BD$6:$BD$17)), "")))))))</f>
        <v/>
      </c>
      <c r="BN81" s="316" t="str">
        <f t="shared" ca="1" si="186"/>
        <v/>
      </c>
      <c r="BO81" s="316" t="str">
        <f ca="1">IF(OR(BP81="",BP81=0),"",MAX(BO$5:BO80)+1)</f>
        <v/>
      </c>
      <c r="BP81" s="316" t="str">
        <f ca="1">IFERROR(INDEX($AK$6:$AK$17, ROWS($BP$4:BP79)), IFERROR(INDEX($AO$6:$AO$17, ROWS($BP$4:BP79)-ROWS($AK$6:$AK$17)), IFERROR(INDEX($AS$6:$AS$17, ROWS($BP$4:BP79)-ROWS($AK$6:$AK$17)-ROWS($AO$6:$AO$17)),IFERROR(INDEX($AW$6:$AW$17, ROWS($BP$4:BP79)-ROWS($AK$6:$AK$17)-ROWS($AO$6:$AO$17)-ROWS($AS$6:$AS$17)),IFERROR(INDEX($BA$6:$BA$17, ROWS($BP$4:BP79)-ROWS($AK$6:$AK$17)-ROWS($AO$6:$AO$17)-ROWS($AS$6:$AS$17)-ROWS($AW$6:$AW$17)),IFERROR(INDEX($BE$6:$BE$17, ROWS($BP$4:BP79)-ROWS($AK$6:$AK$17)-ROWS($AO$6:$AO$17)-ROWS($AS$6:$AS$17)-ROWS($AW$6:$AW$17)-ROWS($BA$6:$BA$17)),IFERROR(INDEX($BI$6:$BI$17, ROWS($BP$4:BP79)-ROWS($AK$6:$AK$17)-ROWS($AO$6:$AO$17)-ROWS($AS$6:$AS$17)-ROWS($AW$6:$AW$17)-ROWS($BA$6:$BA$17)-ROWS($BE$6:$BE$17)), "")))))))</f>
        <v/>
      </c>
      <c r="BQ81" s="316" t="str">
        <f t="shared" ca="1" si="187"/>
        <v/>
      </c>
      <c r="BR81" s="413" t="str">
        <f t="shared" ca="1" si="188"/>
        <v/>
      </c>
      <c r="BS81" s="412" t="str">
        <f ca="1">IF(OR(BT81="",BT81=0),"",MAX(BS$5:BS80)+1)</f>
        <v/>
      </c>
      <c r="BT81" s="316" t="str">
        <f ca="1">IFERROR(INDEX($AJ$22:$AJ$33, ROWS($BT$4:BT79)), IFERROR(INDEX($AN$22:$AN$33, ROWS($BT$4:BT79)-ROWS($AJ$22:$AJ$33)), IFERROR(INDEX($AR$22:$AR$33, ROWS($BT$4:BT79)-ROWS($AJ$22:$AJ$33)-ROWS($AN$22:$AN$33)),IFERROR(INDEX($AV$22:$AV$33, ROWS($BT$4:BT79)-ROWS($AJ$22:$AJ$33)-ROWS($AN$22:$AN$33)-ROWS($AR$22:$AR$33)),IFERROR(INDEX($AZ$22:$AZ$33, ROWS($BT$4:BT79)-ROWS($AJ$22:$AJ$33)-ROWS($AN$22:$AN$33)-ROWS($AR$22:$AR$33)-ROWS($AV$22:$AV$33)),IFERROR(INDEX($BD$22:$BD$33, ROWS($BT$4:BT79)-ROWS($AJ$22:$AJ$33)-ROWS($AN$22:$AN$33)-ROWS($AR$22:$AR$33)-ROWS($AV$22:$AV$33)-ROWS($AZ$22:$AZ$33)),IFERROR(INDEX($BH$22:$BH$33, ROWS($BT$4:BT79)-ROWS($AJ$22:$AJ$33)-ROWS($AN$22:$AN$33)-ROWS($AR$22:$AR$33)-ROWS($AV$22:$AV$33)-ROWS($AZ$22:$AZ$33)-ROWS($BD$22:$BD$33)), "")))))))</f>
        <v/>
      </c>
      <c r="BU81" s="316" t="str">
        <f t="shared" ca="1" si="189"/>
        <v/>
      </c>
      <c r="BV81" s="316" t="str">
        <f ca="1">IF(OR(BW81="",BW81=0),"",MAX(BV$5:BV80)+1)</f>
        <v/>
      </c>
      <c r="BW81" s="316" t="str">
        <f ca="1">IFERROR(INDEX($AK$22:$AK$33, ROWS($BW$4:BW79)), IFERROR(INDEX($AO$22:$AO$33, ROWS($BW$4:BW79)-ROWS($AK$22:$AK$33)), IFERROR(INDEX($AS$22:$AS$33, ROWS($BW$4:BW79)-ROWS($AK$22:$AK$33)-ROWS($AO$22:$AO$33)),IFERROR(INDEX($AW$22:$AW$33, ROWS($BW$4:BW79)-ROWS($AK$22:$AK$33)-ROWS($AO$22:$AO$33)-ROWS($AS$22:$AS$33)),IFERROR(INDEX($BA$22:$BA$33, ROWS($BW$4:BW79)-ROWS($AK$22:$AK$33)-ROWS($AO$22:$AO$33)-ROWS($AS$22:$AS$33)-ROWS($AW$22:$AW$33)),IFERROR(INDEX($BE$22:$BE$33, ROWS($BW$4:BW79)-ROWS($AK$22:$AK$33)-ROWS($AO$22:$AO$33)-ROWS($AS$22:$AS$33)-ROWS($AW$22:$AW$33)-ROWS($BA$22:$BA$33)),IFERROR(INDEX($BI$22:$BI$33, ROWS($BW$4:BW79)-ROWS($AK$22:$AK$33)-ROWS($AO$22:$AO$33)-ROWS($AS$22:$AS$33)-ROWS($AW$22:$AW$33)-ROWS($BA$22:$BA$33)-ROWS($BE$22:$BE$33)), "")))))))</f>
        <v/>
      </c>
      <c r="BX81" s="316" t="str">
        <f t="shared" ca="1" si="190"/>
        <v/>
      </c>
      <c r="BY81" s="413" t="str">
        <f t="shared" ca="1" si="191"/>
        <v/>
      </c>
      <c r="BZ81" s="412" t="str">
        <f ca="1">IF(OR(CA81="",CA81=0),"",MAX(BZ$5:BZ80)+1)</f>
        <v/>
      </c>
      <c r="CA81" s="316" t="str">
        <f ca="1">IFERROR(INDEX($AJ$38:$AJ$49, ROWS($CA$4:CA79)), IFERROR(INDEX($AN$38:$AN$49, ROWS($CA$4:CA79)-ROWS($AJ$38:$AJ$49)), IFERROR(INDEX($AR$38:$AR$49, ROWS($CA$4:CA79)-ROWS($AJ$38:$AJ$49)-ROWS($AN$38:$AN$49)),IFERROR(INDEX($AV$38:$AV$49, ROWS($CA$4:CA79)-ROWS($AJ$38:$AJ$49)-ROWS($AN$38:$AN$49)-ROWS($AR$38:$AR$49)),IFERROR(INDEX($AZ$38:$AZ$49, ROWS($CA$4:CA79)-ROWS($AJ$38:$AJ$49)-ROWS($AN$38:$AN$49)-ROWS($AR$38:$AR$49)-ROWS($AV$38:$AV$49)),IFERROR(INDEX($BD$38:$BD$49, ROWS($CA$4:CA79)-ROWS($AJ$38:$AJ$49)-ROWS($AN$38:$AN$49)-ROWS($AR$38:$AR$49)-ROWS($AV$38:$AV$49)-ROWS($AZ$38:$AZ$49)),IFERROR(INDEX($BH$38:$BH$49, ROWS($CA$4:CA79)-ROWS($AJ$38:$AJ$49)-ROWS($AN$38:$AN$49)-ROWS($AR$38:$AR$49)-ROWS($AV$38:$AV$49)-ROWS($AZ$38:$AZ$49)-ROWS($BD$38:$BD$49)), "")))))))</f>
        <v/>
      </c>
      <c r="CB81" s="316" t="str">
        <f t="shared" ca="1" si="192"/>
        <v/>
      </c>
      <c r="CC81" s="316" t="str">
        <f ca="1">IF(OR(CD81="",CD81=0),"",MAX(CC$5:CC80)+1)</f>
        <v/>
      </c>
      <c r="CD81" s="316" t="str">
        <f ca="1">IFERROR(INDEX($AK$38:$AK$49, ROWS($CD$4:CD79)), IFERROR(INDEX($AO$38:$AO$49, ROWS($CD$4:CD79)-ROWS($AK$38:$AK$49)), IFERROR(INDEX($AS$38:$AS$49, ROWS($CD$4:CD79)-ROWS($AK$38:$AK$49)-ROWS($AO$38:$AO$49)),IFERROR(INDEX($AW$38:$AW$49, ROWS($CD$4:CD79)-ROWS($AK$38:$AK$49)-ROWS($AO$38:$AO$49)-ROWS($AS$38:$AS$49)),IFERROR(INDEX($BA$38:$BA$49, ROWS($CD$4:CD79)-ROWS($AK$38:$AK$49)-ROWS($AO$38:$AO$49)-ROWS($AS$38:$AS$49)-ROWS($AW$38:$AW$49)),IFERROR(INDEX($BE$38:$BE$49, ROWS($CD$4:CD79)-ROWS($AK$38:$AK$49)-ROWS($AO$38:$AO$49)-ROWS($AS$38:$AS$49)-ROWS($AW$38:$AW$49)-ROWS($BA$38:$BA$49)),IFERROR(INDEX($BI$38:$BI$49, ROWS($CD$4:CD79)-ROWS($AK$38:$AK$49)-ROWS($AO$38:$AO$49)-ROWS($AS$38:$AS$49)-ROWS($AW$38:$AW$49)-ROWS($BA$38:$BA$49)-ROWS($BE$38:$BE$49)), "")))))))</f>
        <v/>
      </c>
      <c r="CE81" s="316" t="str">
        <f t="shared" ca="1" si="193"/>
        <v/>
      </c>
      <c r="CF81" s="413" t="str">
        <f t="shared" ca="1" si="194"/>
        <v/>
      </c>
      <c r="CG81" s="412" t="str">
        <f ca="1">IF(OR(CH81="",CH81=0),"",MAX(CG$5:CG80)+1)</f>
        <v/>
      </c>
      <c r="CH81" s="316" t="str">
        <f ca="1">IFERROR(INDEX($AJ$54:$AJ$65, ROWS($CH$4:CH79)), IFERROR(INDEX($AN$54:$AN$65, ROWS($CH$4:CH79)-ROWS($AJ$54:$AJ$65)), IFERROR(INDEX($AR$54:$AR$65, ROWS($CH$4:CH79)-ROWS($AJ$54:$AJ$65)-ROWS($AN$54:$AN$65)),IFERROR(INDEX($AV$54:$AV$65, ROWS($CH$4:CH79)-ROWS($AJ$54:$AJ$65)-ROWS($AN$54:$AN$65)-ROWS($AR$54:$AR$65)),IFERROR(INDEX($AZ$54:$AZ$65, ROWS($CH$4:CH79)-ROWS($AJ$54:$AJ$65)-ROWS($AN$54:$AN$65)-ROWS($AR$54:$AR$65)-ROWS($AV$54:$AV$65)),IFERROR(INDEX($BD$54:$BD$65, ROWS($CH$4:CH79)-ROWS($AJ$54:$AJ$65)-ROWS($AN$54:$AN$65)-ROWS($AR$54:$AR$65)-ROWS($AV$54:$AV$65)-ROWS($AZ$54:$AZ$65)),IFERROR(INDEX($BH$54:$BH$65, ROWS($CH$4:CH79)-ROWS($AJ$54:$AJ$65)-ROWS($AN$54:$AN$65)-ROWS($AR$54:$AR$65)-ROWS($AV$54:$AV$65)-ROWS($AZ$54:$AZ$65)-ROWS($BD$54:$BD$65)), "")))))))</f>
        <v/>
      </c>
      <c r="CI81" s="316" t="str">
        <f t="shared" ca="1" si="195"/>
        <v/>
      </c>
      <c r="CJ81" s="316" t="str">
        <f ca="1">IF(OR(CK81="",CK81=0),"",MAX(CJ$5:CJ80)+1)</f>
        <v/>
      </c>
      <c r="CK81" s="316" t="str">
        <f ca="1">IFERROR(INDEX($AK$54:$AK$65, ROWS($CK$4:CK79)), IFERROR(INDEX($AO$54:$AO$65, ROWS($CK$4:CK79)-ROWS($AK$54:$AK$65)), IFERROR(INDEX($AS$54:$AS$65, ROWS($CK$4:CK79)-ROWS($AK$54:$AK$65)-ROWS($AO$54:$AO$65)),IFERROR(INDEX($AW$54:$AW$65, ROWS($CK$4:CK79)-ROWS($AK$54:$AK$65)-ROWS($AO$54:$AO$65)-ROWS($AS$54:$AS$65)),IFERROR(INDEX($BA$54:$BA$65, ROWS($CK$4:CK79)-ROWS($AK$54:$AK$65)-ROWS($AO$54:$AO$65)-ROWS($AS$54:$AS$65)-ROWS($AW$54:$AW$65)),IFERROR(INDEX($BE$54:$BE$65, ROWS($CK$4:CK79)-ROWS($AK$54:$AK$65)-ROWS($AO$54:$AO$65)-ROWS($AS$54:$AS$65)-ROWS($AW$54:$AW$65)-ROWS($BA$54:$BA$65)),IFERROR(INDEX($BI$54:$BI$65, ROWS($CK$4:CK79)-ROWS($AK$54:$AK$65)-ROWS($AO$54:$AO$65)-ROWS($AS$54:$AS$65)-ROWS($AW$54:$AW$65)-ROWS($BA$54:$BA$65)-ROWS($BE$54:$BE$65)), "")))))))</f>
        <v/>
      </c>
      <c r="CL81" s="316" t="str">
        <f t="shared" ca="1" si="196"/>
        <v/>
      </c>
      <c r="CM81" s="413" t="str">
        <f t="shared" ca="1" si="197"/>
        <v/>
      </c>
      <c r="CN81" s="412" t="str">
        <f>IF(OR(CO81="",CO81=0),"",MAX(CN$5:CN80)+1)</f>
        <v/>
      </c>
      <c r="CO81" s="316">
        <f>IFERROR(INDEX($AJ$70:$AJ$81, ROWS($CO$4:CO79)), IFERROR(INDEX($AN$70:$AN$81, ROWS($CO$4:CO79)-ROWS($AJ$70:$AJ$81)), IFERROR(INDEX($AR$70:$AR$81, ROWS($CO$4:CO79)-ROWS($AJ$70:$AJ$81)-ROWS($AN$70:$AN$81)),IFERROR(INDEX($AV$70:$AV$81, ROWS($CO$4:CO79)-ROWS($AJ$70:$AJ$81)-ROWS($AN$70:$AN$81)-ROWS($AR$70:$AR$81)),IFERROR(INDEX($AZ$70:$AZ$81, ROWS($CO$4:CO79)-ROWS($AJ$70:$AJ$81)-ROWS($AN$70:$AN$81)-ROWS($AR$70:$AR$81)-ROWS($AV$70:$AV$81)),IFERROR(INDEX($BD$70:$BD$81, ROWS($CO$4:CO79)-ROWS($AJ$70:$AJ$81)-ROWS($AN$70:$AN$81)-ROWS($AR$70:$AR$81)-ROWS($AV$70:$AV$81)-ROWS($AZ$70:$AZ$81)),IFERROR(INDEX($BH$70:$BH$81, ROWS($CO$4:CO79)-ROWS($AJ$70:$AJ$81)-ROWS($AN$70:$AN$81)-ROWS($AR$70:$AR$81)-ROWS($AV$70:$AV$81)-ROWS($AZ$70:$AZ$81)-ROWS($BD$70:$BD$81)), "")))))))</f>
        <v>0</v>
      </c>
      <c r="CP81" s="316" t="str">
        <f t="shared" ca="1" si="198"/>
        <v/>
      </c>
      <c r="CQ81" s="316" t="str">
        <f>IF(OR(CR81="",CR81=0),"",MAX(CQ$5:CQ80)+1)</f>
        <v/>
      </c>
      <c r="CR81" s="316">
        <f>IFERROR(INDEX($AK$70:$AK$81, ROWS($CR$4:CR79)), IFERROR(INDEX($AO$70:$AO$81, ROWS($CR$4:CR79)-ROWS($AK$70:$AK$81)), IFERROR(INDEX($AS$70:$AS$81, ROWS($CR$4:CR79)-ROWS($AK$70:$AK$81)-ROWS($AO$70:$AO$81)),IFERROR(INDEX($AW$70:$AW$81, ROWS($CR$4:CR79)-ROWS($AK$70:$AK$81)-ROWS($AO$70:$AO$81)-ROWS($AS$70:$AS$81)),IFERROR(INDEX($BA$70:$BA$81, ROWS($CR$4:CR79)-ROWS($AK$70:$AK$81)-ROWS($AO$70:$AO$81)-ROWS($AS$70:$AS$81)-ROWS($AW$70:$AW$81)),IFERROR(INDEX($BE$70:$BE$81, ROWS($CR$4:CR79)-ROWS($AK$70:$AK$81)-ROWS($AO$70:$AO$81)-ROWS($AS$70:$AS$81)-ROWS($AW$70:$AW$81)-ROWS($BA$70:$BA$81)),IFERROR(INDEX($BI$70:$BI$81, ROWS($CR$4:CR79)-ROWS($AK$70:$AK$81)-ROWS($AO$70:$AO$81)-ROWS($AS$70:$AS$81)-ROWS($AW$70:$AW$81)-ROWS($BA$70:$BA$81)-ROWS($BE$70:$BE$81)), "")))))))</f>
        <v>0</v>
      </c>
      <c r="CS81" s="316" t="str">
        <f t="shared" ca="1" si="199"/>
        <v/>
      </c>
      <c r="CT81" s="413" t="str">
        <f t="shared" ca="1" si="200"/>
        <v/>
      </c>
      <c r="CU81" s="412" t="str">
        <f>IF(OR(CV81="",CV81=0),"",MAX(CU$5:CU80)+1)</f>
        <v/>
      </c>
      <c r="CV81" s="316" t="str">
        <f>IFERROR(INDEX($AJ$86:$AJ$97, ROWS($CV$4:CV79)), IFERROR(INDEX($AN$86:$AN$97, ROWS($CV$4:CV79)-ROWS($AJ$86:$AJ$97)), ""))</f>
        <v/>
      </c>
      <c r="CW81" s="316" t="str">
        <f t="shared" si="201"/>
        <v/>
      </c>
      <c r="CX81" s="316" t="str">
        <f>IF(OR(CY81="",CY81=0),"",MAX(CX$5:CX80)+1)</f>
        <v/>
      </c>
      <c r="CY81" s="316" t="str">
        <f>IFERROR(INDEX($AK$86:$AK$97, ROWS($CY$4:CY79)), IFERROR(INDEX($AO$86:$AO$97, ROWS($CY$4:CY79)-ROWS($AK$86:$AK$97)), ""))</f>
        <v/>
      </c>
      <c r="CZ81" s="316" t="str">
        <f t="shared" si="202"/>
        <v/>
      </c>
      <c r="DA81" s="413" t="str">
        <f t="shared" si="203"/>
        <v/>
      </c>
      <c r="DC81" s="438" t="str">
        <f ca="1">IF(OR(DD81="",DD81=0),"",MAX(DC$65:DC80)+1)</f>
        <v/>
      </c>
      <c r="DD81" s="434" t="str">
        <f t="shared" ca="1" si="166"/>
        <v/>
      </c>
      <c r="DE81" s="413" t="str">
        <f t="shared" ca="1" si="167"/>
        <v/>
      </c>
      <c r="DF81" s="431" t="str">
        <f ca="1">IF(OR(DG81="",DG81=0),"",MAX(DF$65:DF80)+1)</f>
        <v/>
      </c>
      <c r="DG81" s="412" t="str">
        <f t="shared" ca="1" si="168"/>
        <v/>
      </c>
      <c r="DH81" s="413" t="str">
        <f t="shared" ca="1" si="169"/>
        <v/>
      </c>
      <c r="DI81" s="412" t="str">
        <f t="shared" ca="1" si="170"/>
        <v/>
      </c>
      <c r="DJ81" s="413" t="str">
        <f t="shared" ca="1" si="171"/>
        <v/>
      </c>
      <c r="DK81" s="412" t="str">
        <f t="shared" ca="1" si="172"/>
        <v/>
      </c>
      <c r="DL81" s="413" t="str">
        <f t="shared" ca="1" si="173"/>
        <v/>
      </c>
      <c r="DN81" s="278"/>
      <c r="DO81" s="278"/>
      <c r="DP81" s="278"/>
      <c r="DQ81" s="278"/>
      <c r="DR81" s="278"/>
      <c r="DS81" s="278"/>
    </row>
    <row r="82" spans="28:123" x14ac:dyDescent="0.3">
      <c r="AB82" s="395" t="str">
        <f ca="1">IFERROR(MATCH($AB$59,OFFSET(Year!$AY$123:$AY$174,AB81,,1000),0)+AB81,"")</f>
        <v/>
      </c>
      <c r="AC82" s="404" t="str">
        <f ca="1">IFERROR(INDEX(Year!$BB$123:$BB$174,AB82),"")</f>
        <v/>
      </c>
      <c r="AD82" s="405" t="str">
        <f ca="1">IFERROR(INDEX(Year!$AZ$123:$AZ$174,AB82),"")</f>
        <v/>
      </c>
      <c r="AE82" s="406" t="str">
        <f ca="1">IFERROR(INDEX(Year!$BA$123:$BA$174,AB82),"")</f>
        <v/>
      </c>
      <c r="AF82" s="407" t="str">
        <f ca="1">IFERROR(INDEX(Year!$AY$123:$AY$174,AB82),"")</f>
        <v/>
      </c>
      <c r="BL82" s="412" t="str">
        <f ca="1">IF(OR(BM82="",BM82=0),"",MAX(BL$5:BL81)+1)</f>
        <v/>
      </c>
      <c r="BM82" s="316" t="str">
        <f ca="1">IFERROR(INDEX($AJ$6:$AJ$17, ROWS(BM$4:$BM80)), IFERROR(INDEX($AN$6:$AN$17, ROWS(BM$4:$BM80)-ROWS($AJ$6:$AJ$17)), IFERROR(INDEX($AR$6:$AR$17, ROWS(BM$4:$BM80)-ROWS($AJ$6:$AJ$17)-ROWS($AN$6:$AN$17)),IFERROR(INDEX($AV$6:$AV$17, ROWS(BM$4:$BM80)-ROWS($AJ$6:$AJ$17)-ROWS($AN$6:$AN$17)-ROWS($AR$6:$AR$17)),IFERROR(INDEX($AZ$6:$AZ$17, ROWS(BM$4:$BM80)-ROWS($AJ$6:$AJ$17)-ROWS($AN$6:$AN$17)-ROWS($AR$6:$AR$17)-ROWS($AV$6:$AV$17)),IFERROR(INDEX($BD$6:$BD$17, ROWS(BM$4:$BM80)-ROWS($AJ$6:$AJ$17)-ROWS($AN$6:$AN$17)-ROWS($AR$6:$AR$17)-ROWS($AV$6:$AV$17)-ROWS($AZ$6:$AZ$17)),IFERROR(INDEX($BH$6:$BH$17, ROWS(BM$4:$BM80)-ROWS($AJ$6:$AJ$17)-ROWS($AN$6:$AN$17)-ROWS($AR$6:$AR$17)-ROWS($AV$6:$AV$17)-ROWS($AZ$6:$AZ$17)-ROWS($BD$6:$BD$17)), "")))))))</f>
        <v/>
      </c>
      <c r="BN82" s="316" t="str">
        <f t="shared" ca="1" si="186"/>
        <v/>
      </c>
      <c r="BO82" s="316" t="str">
        <f ca="1">IF(OR(BP82="",BP82=0),"",MAX(BO$5:BO81)+1)</f>
        <v/>
      </c>
      <c r="BP82" s="316" t="str">
        <f ca="1">IFERROR(INDEX($AK$6:$AK$17, ROWS($BP$4:BP80)), IFERROR(INDEX($AO$6:$AO$17, ROWS($BP$4:BP80)-ROWS($AK$6:$AK$17)), IFERROR(INDEX($AS$6:$AS$17, ROWS($BP$4:BP80)-ROWS($AK$6:$AK$17)-ROWS($AO$6:$AO$17)),IFERROR(INDEX($AW$6:$AW$17, ROWS($BP$4:BP80)-ROWS($AK$6:$AK$17)-ROWS($AO$6:$AO$17)-ROWS($AS$6:$AS$17)),IFERROR(INDEX($BA$6:$BA$17, ROWS($BP$4:BP80)-ROWS($AK$6:$AK$17)-ROWS($AO$6:$AO$17)-ROWS($AS$6:$AS$17)-ROWS($AW$6:$AW$17)),IFERROR(INDEX($BE$6:$BE$17, ROWS($BP$4:BP80)-ROWS($AK$6:$AK$17)-ROWS($AO$6:$AO$17)-ROWS($AS$6:$AS$17)-ROWS($AW$6:$AW$17)-ROWS($BA$6:$BA$17)),IFERROR(INDEX($BI$6:$BI$17, ROWS($BP$4:BP80)-ROWS($AK$6:$AK$17)-ROWS($AO$6:$AO$17)-ROWS($AS$6:$AS$17)-ROWS($AW$6:$AW$17)-ROWS($BA$6:$BA$17)-ROWS($BE$6:$BE$17)), "")))))))</f>
        <v/>
      </c>
      <c r="BQ82" s="316" t="str">
        <f t="shared" ca="1" si="187"/>
        <v/>
      </c>
      <c r="BR82" s="413" t="str">
        <f t="shared" ca="1" si="188"/>
        <v/>
      </c>
      <c r="BS82" s="412" t="str">
        <f ca="1">IF(OR(BT82="",BT82=0),"",MAX(BS$5:BS81)+1)</f>
        <v/>
      </c>
      <c r="BT82" s="316" t="str">
        <f ca="1">IFERROR(INDEX($AJ$22:$AJ$33, ROWS($BT$4:BT80)), IFERROR(INDEX($AN$22:$AN$33, ROWS($BT$4:BT80)-ROWS($AJ$22:$AJ$33)), IFERROR(INDEX($AR$22:$AR$33, ROWS($BT$4:BT80)-ROWS($AJ$22:$AJ$33)-ROWS($AN$22:$AN$33)),IFERROR(INDEX($AV$22:$AV$33, ROWS($BT$4:BT80)-ROWS($AJ$22:$AJ$33)-ROWS($AN$22:$AN$33)-ROWS($AR$22:$AR$33)),IFERROR(INDEX($AZ$22:$AZ$33, ROWS($BT$4:BT80)-ROWS($AJ$22:$AJ$33)-ROWS($AN$22:$AN$33)-ROWS($AR$22:$AR$33)-ROWS($AV$22:$AV$33)),IFERROR(INDEX($BD$22:$BD$33, ROWS($BT$4:BT80)-ROWS($AJ$22:$AJ$33)-ROWS($AN$22:$AN$33)-ROWS($AR$22:$AR$33)-ROWS($AV$22:$AV$33)-ROWS($AZ$22:$AZ$33)),IFERROR(INDEX($BH$22:$BH$33, ROWS($BT$4:BT80)-ROWS($AJ$22:$AJ$33)-ROWS($AN$22:$AN$33)-ROWS($AR$22:$AR$33)-ROWS($AV$22:$AV$33)-ROWS($AZ$22:$AZ$33)-ROWS($BD$22:$BD$33)), "")))))))</f>
        <v/>
      </c>
      <c r="BU82" s="316" t="str">
        <f t="shared" ca="1" si="189"/>
        <v/>
      </c>
      <c r="BV82" s="316" t="str">
        <f ca="1">IF(OR(BW82="",BW82=0),"",MAX(BV$5:BV81)+1)</f>
        <v/>
      </c>
      <c r="BW82" s="316" t="str">
        <f ca="1">IFERROR(INDEX($AK$22:$AK$33, ROWS($BW$4:BW80)), IFERROR(INDEX($AO$22:$AO$33, ROWS($BW$4:BW80)-ROWS($AK$22:$AK$33)), IFERROR(INDEX($AS$22:$AS$33, ROWS($BW$4:BW80)-ROWS($AK$22:$AK$33)-ROWS($AO$22:$AO$33)),IFERROR(INDEX($AW$22:$AW$33, ROWS($BW$4:BW80)-ROWS($AK$22:$AK$33)-ROWS($AO$22:$AO$33)-ROWS($AS$22:$AS$33)),IFERROR(INDEX($BA$22:$BA$33, ROWS($BW$4:BW80)-ROWS($AK$22:$AK$33)-ROWS($AO$22:$AO$33)-ROWS($AS$22:$AS$33)-ROWS($AW$22:$AW$33)),IFERROR(INDEX($BE$22:$BE$33, ROWS($BW$4:BW80)-ROWS($AK$22:$AK$33)-ROWS($AO$22:$AO$33)-ROWS($AS$22:$AS$33)-ROWS($AW$22:$AW$33)-ROWS($BA$22:$BA$33)),IFERROR(INDEX($BI$22:$BI$33, ROWS($BW$4:BW80)-ROWS($AK$22:$AK$33)-ROWS($AO$22:$AO$33)-ROWS($AS$22:$AS$33)-ROWS($AW$22:$AW$33)-ROWS($BA$22:$BA$33)-ROWS($BE$22:$BE$33)), "")))))))</f>
        <v/>
      </c>
      <c r="BX82" s="316" t="str">
        <f t="shared" ca="1" si="190"/>
        <v/>
      </c>
      <c r="BY82" s="413" t="str">
        <f t="shared" ca="1" si="191"/>
        <v/>
      </c>
      <c r="BZ82" s="412" t="str">
        <f ca="1">IF(OR(CA82="",CA82=0),"",MAX(BZ$5:BZ81)+1)</f>
        <v/>
      </c>
      <c r="CA82" s="316" t="str">
        <f ca="1">IFERROR(INDEX($AJ$38:$AJ$49, ROWS($CA$4:CA80)), IFERROR(INDEX($AN$38:$AN$49, ROWS($CA$4:CA80)-ROWS($AJ$38:$AJ$49)), IFERROR(INDEX($AR$38:$AR$49, ROWS($CA$4:CA80)-ROWS($AJ$38:$AJ$49)-ROWS($AN$38:$AN$49)),IFERROR(INDEX($AV$38:$AV$49, ROWS($CA$4:CA80)-ROWS($AJ$38:$AJ$49)-ROWS($AN$38:$AN$49)-ROWS($AR$38:$AR$49)),IFERROR(INDEX($AZ$38:$AZ$49, ROWS($CA$4:CA80)-ROWS($AJ$38:$AJ$49)-ROWS($AN$38:$AN$49)-ROWS($AR$38:$AR$49)-ROWS($AV$38:$AV$49)),IFERROR(INDEX($BD$38:$BD$49, ROWS($CA$4:CA80)-ROWS($AJ$38:$AJ$49)-ROWS($AN$38:$AN$49)-ROWS($AR$38:$AR$49)-ROWS($AV$38:$AV$49)-ROWS($AZ$38:$AZ$49)),IFERROR(INDEX($BH$38:$BH$49, ROWS($CA$4:CA80)-ROWS($AJ$38:$AJ$49)-ROWS($AN$38:$AN$49)-ROWS($AR$38:$AR$49)-ROWS($AV$38:$AV$49)-ROWS($AZ$38:$AZ$49)-ROWS($BD$38:$BD$49)), "")))))))</f>
        <v/>
      </c>
      <c r="CB82" s="316" t="str">
        <f t="shared" ca="1" si="192"/>
        <v/>
      </c>
      <c r="CC82" s="316" t="str">
        <f ca="1">IF(OR(CD82="",CD82=0),"",MAX(CC$5:CC81)+1)</f>
        <v/>
      </c>
      <c r="CD82" s="316" t="str">
        <f ca="1">IFERROR(INDEX($AK$38:$AK$49, ROWS($CD$4:CD80)), IFERROR(INDEX($AO$38:$AO$49, ROWS($CD$4:CD80)-ROWS($AK$38:$AK$49)), IFERROR(INDEX($AS$38:$AS$49, ROWS($CD$4:CD80)-ROWS($AK$38:$AK$49)-ROWS($AO$38:$AO$49)),IFERROR(INDEX($AW$38:$AW$49, ROWS($CD$4:CD80)-ROWS($AK$38:$AK$49)-ROWS($AO$38:$AO$49)-ROWS($AS$38:$AS$49)),IFERROR(INDEX($BA$38:$BA$49, ROWS($CD$4:CD80)-ROWS($AK$38:$AK$49)-ROWS($AO$38:$AO$49)-ROWS($AS$38:$AS$49)-ROWS($AW$38:$AW$49)),IFERROR(INDEX($BE$38:$BE$49, ROWS($CD$4:CD80)-ROWS($AK$38:$AK$49)-ROWS($AO$38:$AO$49)-ROWS($AS$38:$AS$49)-ROWS($AW$38:$AW$49)-ROWS($BA$38:$BA$49)),IFERROR(INDEX($BI$38:$BI$49, ROWS($CD$4:CD80)-ROWS($AK$38:$AK$49)-ROWS($AO$38:$AO$49)-ROWS($AS$38:$AS$49)-ROWS($AW$38:$AW$49)-ROWS($BA$38:$BA$49)-ROWS($BE$38:$BE$49)), "")))))))</f>
        <v/>
      </c>
      <c r="CE82" s="316" t="str">
        <f t="shared" ca="1" si="193"/>
        <v/>
      </c>
      <c r="CF82" s="413" t="str">
        <f t="shared" ca="1" si="194"/>
        <v/>
      </c>
      <c r="CG82" s="412" t="str">
        <f ca="1">IF(OR(CH82="",CH82=0),"",MAX(CG$5:CG81)+1)</f>
        <v/>
      </c>
      <c r="CH82" s="316" t="str">
        <f ca="1">IFERROR(INDEX($AJ$54:$AJ$65, ROWS($CH$4:CH80)), IFERROR(INDEX($AN$54:$AN$65, ROWS($CH$4:CH80)-ROWS($AJ$54:$AJ$65)), IFERROR(INDEX($AR$54:$AR$65, ROWS($CH$4:CH80)-ROWS($AJ$54:$AJ$65)-ROWS($AN$54:$AN$65)),IFERROR(INDEX($AV$54:$AV$65, ROWS($CH$4:CH80)-ROWS($AJ$54:$AJ$65)-ROWS($AN$54:$AN$65)-ROWS($AR$54:$AR$65)),IFERROR(INDEX($AZ$54:$AZ$65, ROWS($CH$4:CH80)-ROWS($AJ$54:$AJ$65)-ROWS($AN$54:$AN$65)-ROWS($AR$54:$AR$65)-ROWS($AV$54:$AV$65)),IFERROR(INDEX($BD$54:$BD$65, ROWS($CH$4:CH80)-ROWS($AJ$54:$AJ$65)-ROWS($AN$54:$AN$65)-ROWS($AR$54:$AR$65)-ROWS($AV$54:$AV$65)-ROWS($AZ$54:$AZ$65)),IFERROR(INDEX($BH$54:$BH$65, ROWS($CH$4:CH80)-ROWS($AJ$54:$AJ$65)-ROWS($AN$54:$AN$65)-ROWS($AR$54:$AR$65)-ROWS($AV$54:$AV$65)-ROWS($AZ$54:$AZ$65)-ROWS($BD$54:$BD$65)), "")))))))</f>
        <v/>
      </c>
      <c r="CI82" s="316" t="str">
        <f t="shared" ca="1" si="195"/>
        <v/>
      </c>
      <c r="CJ82" s="316" t="str">
        <f ca="1">IF(OR(CK82="",CK82=0),"",MAX(CJ$5:CJ81)+1)</f>
        <v/>
      </c>
      <c r="CK82" s="316" t="str">
        <f ca="1">IFERROR(INDEX($AK$54:$AK$65, ROWS($CK$4:CK80)), IFERROR(INDEX($AO$54:$AO$65, ROWS($CK$4:CK80)-ROWS($AK$54:$AK$65)), IFERROR(INDEX($AS$54:$AS$65, ROWS($CK$4:CK80)-ROWS($AK$54:$AK$65)-ROWS($AO$54:$AO$65)),IFERROR(INDEX($AW$54:$AW$65, ROWS($CK$4:CK80)-ROWS($AK$54:$AK$65)-ROWS($AO$54:$AO$65)-ROWS($AS$54:$AS$65)),IFERROR(INDEX($BA$54:$BA$65, ROWS($CK$4:CK80)-ROWS($AK$54:$AK$65)-ROWS($AO$54:$AO$65)-ROWS($AS$54:$AS$65)-ROWS($AW$54:$AW$65)),IFERROR(INDEX($BE$54:$BE$65, ROWS($CK$4:CK80)-ROWS($AK$54:$AK$65)-ROWS($AO$54:$AO$65)-ROWS($AS$54:$AS$65)-ROWS($AW$54:$AW$65)-ROWS($BA$54:$BA$65)),IFERROR(INDEX($BI$54:$BI$65, ROWS($CK$4:CK80)-ROWS($AK$54:$AK$65)-ROWS($AO$54:$AO$65)-ROWS($AS$54:$AS$65)-ROWS($AW$54:$AW$65)-ROWS($BA$54:$BA$65)-ROWS($BE$54:$BE$65)), "")))))))</f>
        <v/>
      </c>
      <c r="CL82" s="316" t="str">
        <f t="shared" ca="1" si="196"/>
        <v/>
      </c>
      <c r="CM82" s="413" t="str">
        <f t="shared" ca="1" si="197"/>
        <v/>
      </c>
      <c r="CN82" s="412" t="str">
        <f>IF(OR(CO82="",CO82=0),"",MAX(CN$5:CN81)+1)</f>
        <v/>
      </c>
      <c r="CO82" s="316">
        <f>IFERROR(INDEX($AJ$70:$AJ$81, ROWS($CO$4:CO80)), IFERROR(INDEX($AN$70:$AN$81, ROWS($CO$4:CO80)-ROWS($AJ$70:$AJ$81)), IFERROR(INDEX($AR$70:$AR$81, ROWS($CO$4:CO80)-ROWS($AJ$70:$AJ$81)-ROWS($AN$70:$AN$81)),IFERROR(INDEX($AV$70:$AV$81, ROWS($CO$4:CO80)-ROWS($AJ$70:$AJ$81)-ROWS($AN$70:$AN$81)-ROWS($AR$70:$AR$81)),IFERROR(INDEX($AZ$70:$AZ$81, ROWS($CO$4:CO80)-ROWS($AJ$70:$AJ$81)-ROWS($AN$70:$AN$81)-ROWS($AR$70:$AR$81)-ROWS($AV$70:$AV$81)),IFERROR(INDEX($BD$70:$BD$81, ROWS($CO$4:CO80)-ROWS($AJ$70:$AJ$81)-ROWS($AN$70:$AN$81)-ROWS($AR$70:$AR$81)-ROWS($AV$70:$AV$81)-ROWS($AZ$70:$AZ$81)),IFERROR(INDEX($BH$70:$BH$81, ROWS($CO$4:CO80)-ROWS($AJ$70:$AJ$81)-ROWS($AN$70:$AN$81)-ROWS($AR$70:$AR$81)-ROWS($AV$70:$AV$81)-ROWS($AZ$70:$AZ$81)-ROWS($BD$70:$BD$81)), "")))))))</f>
        <v>0</v>
      </c>
      <c r="CP82" s="316" t="str">
        <f t="shared" ca="1" si="198"/>
        <v/>
      </c>
      <c r="CQ82" s="316" t="str">
        <f>IF(OR(CR82="",CR82=0),"",MAX(CQ$5:CQ81)+1)</f>
        <v/>
      </c>
      <c r="CR82" s="316">
        <f>IFERROR(INDEX($AK$70:$AK$81, ROWS($CR$4:CR80)), IFERROR(INDEX($AO$70:$AO$81, ROWS($CR$4:CR80)-ROWS($AK$70:$AK$81)), IFERROR(INDEX($AS$70:$AS$81, ROWS($CR$4:CR80)-ROWS($AK$70:$AK$81)-ROWS($AO$70:$AO$81)),IFERROR(INDEX($AW$70:$AW$81, ROWS($CR$4:CR80)-ROWS($AK$70:$AK$81)-ROWS($AO$70:$AO$81)-ROWS($AS$70:$AS$81)),IFERROR(INDEX($BA$70:$BA$81, ROWS($CR$4:CR80)-ROWS($AK$70:$AK$81)-ROWS($AO$70:$AO$81)-ROWS($AS$70:$AS$81)-ROWS($AW$70:$AW$81)),IFERROR(INDEX($BE$70:$BE$81, ROWS($CR$4:CR80)-ROWS($AK$70:$AK$81)-ROWS($AO$70:$AO$81)-ROWS($AS$70:$AS$81)-ROWS($AW$70:$AW$81)-ROWS($BA$70:$BA$81)),IFERROR(INDEX($BI$70:$BI$81, ROWS($CR$4:CR80)-ROWS($AK$70:$AK$81)-ROWS($AO$70:$AO$81)-ROWS($AS$70:$AS$81)-ROWS($AW$70:$AW$81)-ROWS($BA$70:$BA$81)-ROWS($BE$70:$BE$81)), "")))))))</f>
        <v>0</v>
      </c>
      <c r="CS82" s="316" t="str">
        <f t="shared" ca="1" si="199"/>
        <v/>
      </c>
      <c r="CT82" s="413" t="str">
        <f t="shared" ca="1" si="200"/>
        <v/>
      </c>
      <c r="CU82" s="412" t="str">
        <f>IF(OR(CV82="",CV82=0),"",MAX(CU$5:CU81)+1)</f>
        <v/>
      </c>
      <c r="CV82" s="316" t="str">
        <f>IFERROR(INDEX($AJ$86:$AJ$97, ROWS($CV$4:CV80)), IFERROR(INDEX($AN$86:$AN$97, ROWS($CV$4:CV80)-ROWS($AJ$86:$AJ$97)), ""))</f>
        <v/>
      </c>
      <c r="CW82" s="316" t="str">
        <f t="shared" si="201"/>
        <v/>
      </c>
      <c r="CX82" s="316" t="str">
        <f>IF(OR(CY82="",CY82=0),"",MAX(CX$5:CX81)+1)</f>
        <v/>
      </c>
      <c r="CY82" s="316" t="str">
        <f>IFERROR(INDEX($AK$86:$AK$97, ROWS($CY$4:CY80)), IFERROR(INDEX($AO$86:$AO$97, ROWS($CY$4:CY80)-ROWS($AK$86:$AK$97)), ""))</f>
        <v/>
      </c>
      <c r="CZ82" s="316" t="str">
        <f t="shared" si="202"/>
        <v/>
      </c>
      <c r="DA82" s="413" t="str">
        <f t="shared" si="203"/>
        <v/>
      </c>
      <c r="DC82" s="438" t="str">
        <f ca="1">IF(OR(DD82="",DD82=0),"",MAX(DC$65:DC81)+1)</f>
        <v/>
      </c>
      <c r="DD82" s="434" t="str">
        <f t="shared" ca="1" si="166"/>
        <v/>
      </c>
      <c r="DE82" s="413" t="str">
        <f t="shared" ca="1" si="167"/>
        <v/>
      </c>
      <c r="DF82" s="431" t="str">
        <f ca="1">IF(OR(DG82="",DG82=0),"",MAX(DF$65:DF81)+1)</f>
        <v/>
      </c>
      <c r="DG82" s="412" t="str">
        <f t="shared" ca="1" si="168"/>
        <v/>
      </c>
      <c r="DH82" s="413" t="str">
        <f t="shared" ca="1" si="169"/>
        <v/>
      </c>
      <c r="DI82" s="412" t="str">
        <f t="shared" ca="1" si="170"/>
        <v/>
      </c>
      <c r="DJ82" s="413" t="str">
        <f t="shared" ca="1" si="171"/>
        <v/>
      </c>
      <c r="DK82" s="412" t="str">
        <f t="shared" ca="1" si="172"/>
        <v/>
      </c>
      <c r="DL82" s="413" t="str">
        <f t="shared" ca="1" si="173"/>
        <v/>
      </c>
    </row>
    <row r="83" spans="28:123" ht="15.75" thickBot="1" x14ac:dyDescent="0.35">
      <c r="AB83" s="395" t="str">
        <f ca="1">IFERROR(MATCH($AB$59,OFFSET(Year!$AY$123:$AY$174,AB82,,1000),0)+AB82,"")</f>
        <v/>
      </c>
      <c r="AC83" s="404" t="str">
        <f ca="1">IFERROR(INDEX(Year!$BB$123:$BB$174,AB83),"")</f>
        <v/>
      </c>
      <c r="AD83" s="405" t="str">
        <f ca="1">IFERROR(INDEX(Year!$AZ$123:$AZ$174,AB83),"")</f>
        <v/>
      </c>
      <c r="AE83" s="406" t="str">
        <f ca="1">IFERROR(INDEX(Year!$BA$123:$BA$174,AB83),"")</f>
        <v/>
      </c>
      <c r="AF83" s="407" t="str">
        <f ca="1">IFERROR(INDEX(Year!$AY$123:$AY$174,AB83),"")</f>
        <v/>
      </c>
      <c r="BL83" s="412" t="str">
        <f ca="1">IF(OR(BM83="",BM83=0),"",MAX(BL$5:BL82)+1)</f>
        <v/>
      </c>
      <c r="BM83" s="316" t="str">
        <f ca="1">IFERROR(INDEX($AJ$6:$AJ$17, ROWS(BM$4:$BM81)), IFERROR(INDEX($AN$6:$AN$17, ROWS(BM$4:$BM81)-ROWS($AJ$6:$AJ$17)), IFERROR(INDEX($AR$6:$AR$17, ROWS(BM$4:$BM81)-ROWS($AJ$6:$AJ$17)-ROWS($AN$6:$AN$17)),IFERROR(INDEX($AV$6:$AV$17, ROWS(BM$4:$BM81)-ROWS($AJ$6:$AJ$17)-ROWS($AN$6:$AN$17)-ROWS($AR$6:$AR$17)),IFERROR(INDEX($AZ$6:$AZ$17, ROWS(BM$4:$BM81)-ROWS($AJ$6:$AJ$17)-ROWS($AN$6:$AN$17)-ROWS($AR$6:$AR$17)-ROWS($AV$6:$AV$17)),IFERROR(INDEX($BD$6:$BD$17, ROWS(BM$4:$BM81)-ROWS($AJ$6:$AJ$17)-ROWS($AN$6:$AN$17)-ROWS($AR$6:$AR$17)-ROWS($AV$6:$AV$17)-ROWS($AZ$6:$AZ$17)),IFERROR(INDEX($BH$6:$BH$17, ROWS(BM$4:$BM81)-ROWS($AJ$6:$AJ$17)-ROWS($AN$6:$AN$17)-ROWS($AR$6:$AR$17)-ROWS($AV$6:$AV$17)-ROWS($AZ$6:$AZ$17)-ROWS($BD$6:$BD$17)), "")))))))</f>
        <v/>
      </c>
      <c r="BN83" s="316" t="str">
        <f t="shared" ca="1" si="186"/>
        <v/>
      </c>
      <c r="BO83" s="316" t="str">
        <f ca="1">IF(OR(BP83="",BP83=0),"",MAX(BO$5:BO82)+1)</f>
        <v/>
      </c>
      <c r="BP83" s="316" t="str">
        <f ca="1">IFERROR(INDEX($AK$6:$AK$17, ROWS($BP$4:BP81)), IFERROR(INDEX($AO$6:$AO$17, ROWS($BP$4:BP81)-ROWS($AK$6:$AK$17)), IFERROR(INDEX($AS$6:$AS$17, ROWS($BP$4:BP81)-ROWS($AK$6:$AK$17)-ROWS($AO$6:$AO$17)),IFERROR(INDEX($AW$6:$AW$17, ROWS($BP$4:BP81)-ROWS($AK$6:$AK$17)-ROWS($AO$6:$AO$17)-ROWS($AS$6:$AS$17)),IFERROR(INDEX($BA$6:$BA$17, ROWS($BP$4:BP81)-ROWS($AK$6:$AK$17)-ROWS($AO$6:$AO$17)-ROWS($AS$6:$AS$17)-ROWS($AW$6:$AW$17)),IFERROR(INDEX($BE$6:$BE$17, ROWS($BP$4:BP81)-ROWS($AK$6:$AK$17)-ROWS($AO$6:$AO$17)-ROWS($AS$6:$AS$17)-ROWS($AW$6:$AW$17)-ROWS($BA$6:$BA$17)),IFERROR(INDEX($BI$6:$BI$17, ROWS($BP$4:BP81)-ROWS($AK$6:$AK$17)-ROWS($AO$6:$AO$17)-ROWS($AS$6:$AS$17)-ROWS($AW$6:$AW$17)-ROWS($BA$6:$BA$17)-ROWS($BE$6:$BE$17)), "")))))))</f>
        <v/>
      </c>
      <c r="BQ83" s="316" t="str">
        <f t="shared" ca="1" si="187"/>
        <v/>
      </c>
      <c r="BR83" s="413" t="str">
        <f t="shared" ca="1" si="188"/>
        <v/>
      </c>
      <c r="BS83" s="412" t="str">
        <f ca="1">IF(OR(BT83="",BT83=0),"",MAX(BS$5:BS82)+1)</f>
        <v/>
      </c>
      <c r="BT83" s="316" t="str">
        <f ca="1">IFERROR(INDEX($AJ$22:$AJ$33, ROWS($BT$4:BT81)), IFERROR(INDEX($AN$22:$AN$33, ROWS($BT$4:BT81)-ROWS($AJ$22:$AJ$33)), IFERROR(INDEX($AR$22:$AR$33, ROWS($BT$4:BT81)-ROWS($AJ$22:$AJ$33)-ROWS($AN$22:$AN$33)),IFERROR(INDEX($AV$22:$AV$33, ROWS($BT$4:BT81)-ROWS($AJ$22:$AJ$33)-ROWS($AN$22:$AN$33)-ROWS($AR$22:$AR$33)),IFERROR(INDEX($AZ$22:$AZ$33, ROWS($BT$4:BT81)-ROWS($AJ$22:$AJ$33)-ROWS($AN$22:$AN$33)-ROWS($AR$22:$AR$33)-ROWS($AV$22:$AV$33)),IFERROR(INDEX($BD$22:$BD$33, ROWS($BT$4:BT81)-ROWS($AJ$22:$AJ$33)-ROWS($AN$22:$AN$33)-ROWS($AR$22:$AR$33)-ROWS($AV$22:$AV$33)-ROWS($AZ$22:$AZ$33)),IFERROR(INDEX($BH$22:$BH$33, ROWS($BT$4:BT81)-ROWS($AJ$22:$AJ$33)-ROWS($AN$22:$AN$33)-ROWS($AR$22:$AR$33)-ROWS($AV$22:$AV$33)-ROWS($AZ$22:$AZ$33)-ROWS($BD$22:$BD$33)), "")))))))</f>
        <v/>
      </c>
      <c r="BU83" s="316" t="str">
        <f t="shared" ca="1" si="189"/>
        <v/>
      </c>
      <c r="BV83" s="316" t="str">
        <f ca="1">IF(OR(BW83="",BW83=0),"",MAX(BV$5:BV82)+1)</f>
        <v/>
      </c>
      <c r="BW83" s="316" t="str">
        <f ca="1">IFERROR(INDEX($AK$22:$AK$33, ROWS($BW$4:BW81)), IFERROR(INDEX($AO$22:$AO$33, ROWS($BW$4:BW81)-ROWS($AK$22:$AK$33)), IFERROR(INDEX($AS$22:$AS$33, ROWS($BW$4:BW81)-ROWS($AK$22:$AK$33)-ROWS($AO$22:$AO$33)),IFERROR(INDEX($AW$22:$AW$33, ROWS($BW$4:BW81)-ROWS($AK$22:$AK$33)-ROWS($AO$22:$AO$33)-ROWS($AS$22:$AS$33)),IFERROR(INDEX($BA$22:$BA$33, ROWS($BW$4:BW81)-ROWS($AK$22:$AK$33)-ROWS($AO$22:$AO$33)-ROWS($AS$22:$AS$33)-ROWS($AW$22:$AW$33)),IFERROR(INDEX($BE$22:$BE$33, ROWS($BW$4:BW81)-ROWS($AK$22:$AK$33)-ROWS($AO$22:$AO$33)-ROWS($AS$22:$AS$33)-ROWS($AW$22:$AW$33)-ROWS($BA$22:$BA$33)),IFERROR(INDEX($BI$22:$BI$33, ROWS($BW$4:BW81)-ROWS($AK$22:$AK$33)-ROWS($AO$22:$AO$33)-ROWS($AS$22:$AS$33)-ROWS($AW$22:$AW$33)-ROWS($BA$22:$BA$33)-ROWS($BE$22:$BE$33)), "")))))))</f>
        <v/>
      </c>
      <c r="BX83" s="316" t="str">
        <f t="shared" ca="1" si="190"/>
        <v/>
      </c>
      <c r="BY83" s="413" t="str">
        <f t="shared" ca="1" si="191"/>
        <v/>
      </c>
      <c r="BZ83" s="412" t="str">
        <f ca="1">IF(OR(CA83="",CA83=0),"",MAX(BZ$5:BZ82)+1)</f>
        <v/>
      </c>
      <c r="CA83" s="316" t="str">
        <f ca="1">IFERROR(INDEX($AJ$38:$AJ$49, ROWS($CA$4:CA81)), IFERROR(INDEX($AN$38:$AN$49, ROWS($CA$4:CA81)-ROWS($AJ$38:$AJ$49)), IFERROR(INDEX($AR$38:$AR$49, ROWS($CA$4:CA81)-ROWS($AJ$38:$AJ$49)-ROWS($AN$38:$AN$49)),IFERROR(INDEX($AV$38:$AV$49, ROWS($CA$4:CA81)-ROWS($AJ$38:$AJ$49)-ROWS($AN$38:$AN$49)-ROWS($AR$38:$AR$49)),IFERROR(INDEX($AZ$38:$AZ$49, ROWS($CA$4:CA81)-ROWS($AJ$38:$AJ$49)-ROWS($AN$38:$AN$49)-ROWS($AR$38:$AR$49)-ROWS($AV$38:$AV$49)),IFERROR(INDEX($BD$38:$BD$49, ROWS($CA$4:CA81)-ROWS($AJ$38:$AJ$49)-ROWS($AN$38:$AN$49)-ROWS($AR$38:$AR$49)-ROWS($AV$38:$AV$49)-ROWS($AZ$38:$AZ$49)),IFERROR(INDEX($BH$38:$BH$49, ROWS($CA$4:CA81)-ROWS($AJ$38:$AJ$49)-ROWS($AN$38:$AN$49)-ROWS($AR$38:$AR$49)-ROWS($AV$38:$AV$49)-ROWS($AZ$38:$AZ$49)-ROWS($BD$38:$BD$49)), "")))))))</f>
        <v/>
      </c>
      <c r="CB83" s="316" t="str">
        <f t="shared" ca="1" si="192"/>
        <v/>
      </c>
      <c r="CC83" s="316" t="str">
        <f ca="1">IF(OR(CD83="",CD83=0),"",MAX(CC$5:CC82)+1)</f>
        <v/>
      </c>
      <c r="CD83" s="316" t="str">
        <f ca="1">IFERROR(INDEX($AK$38:$AK$49, ROWS($CD$4:CD81)), IFERROR(INDEX($AO$38:$AO$49, ROWS($CD$4:CD81)-ROWS($AK$38:$AK$49)), IFERROR(INDEX($AS$38:$AS$49, ROWS($CD$4:CD81)-ROWS($AK$38:$AK$49)-ROWS($AO$38:$AO$49)),IFERROR(INDEX($AW$38:$AW$49, ROWS($CD$4:CD81)-ROWS($AK$38:$AK$49)-ROWS($AO$38:$AO$49)-ROWS($AS$38:$AS$49)),IFERROR(INDEX($BA$38:$BA$49, ROWS($CD$4:CD81)-ROWS($AK$38:$AK$49)-ROWS($AO$38:$AO$49)-ROWS($AS$38:$AS$49)-ROWS($AW$38:$AW$49)),IFERROR(INDEX($BE$38:$BE$49, ROWS($CD$4:CD81)-ROWS($AK$38:$AK$49)-ROWS($AO$38:$AO$49)-ROWS($AS$38:$AS$49)-ROWS($AW$38:$AW$49)-ROWS($BA$38:$BA$49)),IFERROR(INDEX($BI$38:$BI$49, ROWS($CD$4:CD81)-ROWS($AK$38:$AK$49)-ROWS($AO$38:$AO$49)-ROWS($AS$38:$AS$49)-ROWS($AW$38:$AW$49)-ROWS($BA$38:$BA$49)-ROWS($BE$38:$BE$49)), "")))))))</f>
        <v/>
      </c>
      <c r="CE83" s="316" t="str">
        <f t="shared" ca="1" si="193"/>
        <v/>
      </c>
      <c r="CF83" s="413" t="str">
        <f t="shared" ca="1" si="194"/>
        <v/>
      </c>
      <c r="CG83" s="412" t="str">
        <f ca="1">IF(OR(CH83="",CH83=0),"",MAX(CG$5:CG82)+1)</f>
        <v/>
      </c>
      <c r="CH83" s="316" t="str">
        <f ca="1">IFERROR(INDEX($AJ$54:$AJ$65, ROWS($CH$4:CH81)), IFERROR(INDEX($AN$54:$AN$65, ROWS($CH$4:CH81)-ROWS($AJ$54:$AJ$65)), IFERROR(INDEX($AR$54:$AR$65, ROWS($CH$4:CH81)-ROWS($AJ$54:$AJ$65)-ROWS($AN$54:$AN$65)),IFERROR(INDEX($AV$54:$AV$65, ROWS($CH$4:CH81)-ROWS($AJ$54:$AJ$65)-ROWS($AN$54:$AN$65)-ROWS($AR$54:$AR$65)),IFERROR(INDEX($AZ$54:$AZ$65, ROWS($CH$4:CH81)-ROWS($AJ$54:$AJ$65)-ROWS($AN$54:$AN$65)-ROWS($AR$54:$AR$65)-ROWS($AV$54:$AV$65)),IFERROR(INDEX($BD$54:$BD$65, ROWS($CH$4:CH81)-ROWS($AJ$54:$AJ$65)-ROWS($AN$54:$AN$65)-ROWS($AR$54:$AR$65)-ROWS($AV$54:$AV$65)-ROWS($AZ$54:$AZ$65)),IFERROR(INDEX($BH$54:$BH$65, ROWS($CH$4:CH81)-ROWS($AJ$54:$AJ$65)-ROWS($AN$54:$AN$65)-ROWS($AR$54:$AR$65)-ROWS($AV$54:$AV$65)-ROWS($AZ$54:$AZ$65)-ROWS($BD$54:$BD$65)), "")))))))</f>
        <v/>
      </c>
      <c r="CI83" s="316" t="str">
        <f t="shared" ca="1" si="195"/>
        <v/>
      </c>
      <c r="CJ83" s="316" t="str">
        <f ca="1">IF(OR(CK83="",CK83=0),"",MAX(CJ$5:CJ82)+1)</f>
        <v/>
      </c>
      <c r="CK83" s="316" t="str">
        <f ca="1">IFERROR(INDEX($AK$54:$AK$65, ROWS($CK$4:CK81)), IFERROR(INDEX($AO$54:$AO$65, ROWS($CK$4:CK81)-ROWS($AK$54:$AK$65)), IFERROR(INDEX($AS$54:$AS$65, ROWS($CK$4:CK81)-ROWS($AK$54:$AK$65)-ROWS($AO$54:$AO$65)),IFERROR(INDEX($AW$54:$AW$65, ROWS($CK$4:CK81)-ROWS($AK$54:$AK$65)-ROWS($AO$54:$AO$65)-ROWS($AS$54:$AS$65)),IFERROR(INDEX($BA$54:$BA$65, ROWS($CK$4:CK81)-ROWS($AK$54:$AK$65)-ROWS($AO$54:$AO$65)-ROWS($AS$54:$AS$65)-ROWS($AW$54:$AW$65)),IFERROR(INDEX($BE$54:$BE$65, ROWS($CK$4:CK81)-ROWS($AK$54:$AK$65)-ROWS($AO$54:$AO$65)-ROWS($AS$54:$AS$65)-ROWS($AW$54:$AW$65)-ROWS($BA$54:$BA$65)),IFERROR(INDEX($BI$54:$BI$65, ROWS($CK$4:CK81)-ROWS($AK$54:$AK$65)-ROWS($AO$54:$AO$65)-ROWS($AS$54:$AS$65)-ROWS($AW$54:$AW$65)-ROWS($BA$54:$BA$65)-ROWS($BE$54:$BE$65)), "")))))))</f>
        <v/>
      </c>
      <c r="CL83" s="316" t="str">
        <f t="shared" ca="1" si="196"/>
        <v/>
      </c>
      <c r="CM83" s="413" t="str">
        <f t="shared" ca="1" si="197"/>
        <v/>
      </c>
      <c r="CN83" s="412" t="str">
        <f>IF(OR(CO83="",CO83=0),"",MAX(CN$5:CN82)+1)</f>
        <v/>
      </c>
      <c r="CO83" s="316">
        <f>IFERROR(INDEX($AJ$70:$AJ$81, ROWS($CO$4:CO81)), IFERROR(INDEX($AN$70:$AN$81, ROWS($CO$4:CO81)-ROWS($AJ$70:$AJ$81)), IFERROR(INDEX($AR$70:$AR$81, ROWS($CO$4:CO81)-ROWS($AJ$70:$AJ$81)-ROWS($AN$70:$AN$81)),IFERROR(INDEX($AV$70:$AV$81, ROWS($CO$4:CO81)-ROWS($AJ$70:$AJ$81)-ROWS($AN$70:$AN$81)-ROWS($AR$70:$AR$81)),IFERROR(INDEX($AZ$70:$AZ$81, ROWS($CO$4:CO81)-ROWS($AJ$70:$AJ$81)-ROWS($AN$70:$AN$81)-ROWS($AR$70:$AR$81)-ROWS($AV$70:$AV$81)),IFERROR(INDEX($BD$70:$BD$81, ROWS($CO$4:CO81)-ROWS($AJ$70:$AJ$81)-ROWS($AN$70:$AN$81)-ROWS($AR$70:$AR$81)-ROWS($AV$70:$AV$81)-ROWS($AZ$70:$AZ$81)),IFERROR(INDEX($BH$70:$BH$81, ROWS($CO$4:CO81)-ROWS($AJ$70:$AJ$81)-ROWS($AN$70:$AN$81)-ROWS($AR$70:$AR$81)-ROWS($AV$70:$AV$81)-ROWS($AZ$70:$AZ$81)-ROWS($BD$70:$BD$81)), "")))))))</f>
        <v>0</v>
      </c>
      <c r="CP83" s="316" t="str">
        <f t="shared" ca="1" si="198"/>
        <v/>
      </c>
      <c r="CQ83" s="316" t="str">
        <f>IF(OR(CR83="",CR83=0),"",MAX(CQ$5:CQ82)+1)</f>
        <v/>
      </c>
      <c r="CR83" s="316">
        <f>IFERROR(INDEX($AK$70:$AK$81, ROWS($CR$4:CR81)), IFERROR(INDEX($AO$70:$AO$81, ROWS($CR$4:CR81)-ROWS($AK$70:$AK$81)), IFERROR(INDEX($AS$70:$AS$81, ROWS($CR$4:CR81)-ROWS($AK$70:$AK$81)-ROWS($AO$70:$AO$81)),IFERROR(INDEX($AW$70:$AW$81, ROWS($CR$4:CR81)-ROWS($AK$70:$AK$81)-ROWS($AO$70:$AO$81)-ROWS($AS$70:$AS$81)),IFERROR(INDEX($BA$70:$BA$81, ROWS($CR$4:CR81)-ROWS($AK$70:$AK$81)-ROWS($AO$70:$AO$81)-ROWS($AS$70:$AS$81)-ROWS($AW$70:$AW$81)),IFERROR(INDEX($BE$70:$BE$81, ROWS($CR$4:CR81)-ROWS($AK$70:$AK$81)-ROWS($AO$70:$AO$81)-ROWS($AS$70:$AS$81)-ROWS($AW$70:$AW$81)-ROWS($BA$70:$BA$81)),IFERROR(INDEX($BI$70:$BI$81, ROWS($CR$4:CR81)-ROWS($AK$70:$AK$81)-ROWS($AO$70:$AO$81)-ROWS($AS$70:$AS$81)-ROWS($AW$70:$AW$81)-ROWS($BA$70:$BA$81)-ROWS($BE$70:$BE$81)), "")))))))</f>
        <v>0</v>
      </c>
      <c r="CS83" s="316" t="str">
        <f t="shared" ca="1" si="199"/>
        <v/>
      </c>
      <c r="CT83" s="413" t="str">
        <f t="shared" ca="1" si="200"/>
        <v/>
      </c>
      <c r="CU83" s="412" t="str">
        <f>IF(OR(CV83="",CV83=0),"",MAX(CU$5:CU82)+1)</f>
        <v/>
      </c>
      <c r="CV83" s="316" t="str">
        <f>IFERROR(INDEX($AJ$86:$AJ$97, ROWS($CV$4:CV81)), IFERROR(INDEX($AN$86:$AN$97, ROWS($CV$4:CV81)-ROWS($AJ$86:$AJ$97)), ""))</f>
        <v/>
      </c>
      <c r="CW83" s="316" t="str">
        <f t="shared" si="201"/>
        <v/>
      </c>
      <c r="CX83" s="316" t="str">
        <f>IF(OR(CY83="",CY83=0),"",MAX(CX$5:CX82)+1)</f>
        <v/>
      </c>
      <c r="CY83" s="316" t="str">
        <f>IFERROR(INDEX($AK$86:$AK$97, ROWS($CY$4:CY81)), IFERROR(INDEX($AO$86:$AO$97, ROWS($CY$4:CY81)-ROWS($AK$86:$AK$97)), ""))</f>
        <v/>
      </c>
      <c r="CZ83" s="316" t="str">
        <f t="shared" si="202"/>
        <v/>
      </c>
      <c r="DA83" s="413" t="str">
        <f t="shared" si="203"/>
        <v/>
      </c>
      <c r="DC83" s="439" t="str">
        <f ca="1">IF(OR(DD83="",DD83=0),"",MAX(DC$65:DC82)+1)</f>
        <v/>
      </c>
      <c r="DD83" s="436" t="str">
        <f t="shared" ca="1" si="166"/>
        <v/>
      </c>
      <c r="DE83" s="422" t="str">
        <f t="shared" ca="1" si="167"/>
        <v/>
      </c>
      <c r="DF83" s="433" t="str">
        <f ca="1">IF(OR(DG83="",DG83=0),"",MAX(DF$65:DF82)+1)</f>
        <v/>
      </c>
      <c r="DG83" s="420" t="str">
        <f t="shared" ca="1" si="168"/>
        <v/>
      </c>
      <c r="DH83" s="422" t="str">
        <f t="shared" ca="1" si="169"/>
        <v/>
      </c>
      <c r="DI83" s="420" t="str">
        <f t="shared" ca="1" si="170"/>
        <v/>
      </c>
      <c r="DJ83" s="422" t="str">
        <f t="shared" ca="1" si="171"/>
        <v/>
      </c>
      <c r="DK83" s="420" t="str">
        <f t="shared" ca="1" si="172"/>
        <v/>
      </c>
      <c r="DL83" s="422" t="str">
        <f t="shared" ca="1" si="173"/>
        <v/>
      </c>
    </row>
    <row r="84" spans="28:123" ht="15.75" thickBot="1" x14ac:dyDescent="0.35">
      <c r="AB84" s="395" t="str">
        <f ca="1">IFERROR(MATCH($AB$59,OFFSET(Year!$AY$123:$AY$174,AB83,,1000),0)+AB83,"")</f>
        <v/>
      </c>
      <c r="AC84" s="404" t="str">
        <f ca="1">IFERROR(INDEX(Year!$BB$123:$BB$174,AB84),"")</f>
        <v/>
      </c>
      <c r="AD84" s="405" t="str">
        <f ca="1">IFERROR(INDEX(Year!$AZ$123:$AZ$174,AB84),"")</f>
        <v/>
      </c>
      <c r="AE84" s="406" t="str">
        <f ca="1">IFERROR(INDEX(Year!$BA$123:$BA$174,AB84),"")</f>
        <v/>
      </c>
      <c r="AF84" s="407" t="str">
        <f ca="1">IFERROR(INDEX(Year!$AY$123:$AY$174,AB84),"")</f>
        <v/>
      </c>
      <c r="AI84" s="1153" t="str">
        <f>IF(A35="","",--TEXT(A35,"dd"))</f>
        <v/>
      </c>
      <c r="AJ84" s="1154"/>
      <c r="AK84" s="1154"/>
      <c r="AL84" s="1155"/>
      <c r="AM84" s="1153" t="str">
        <f>IF(C35="","",--TEXT(C35,"dd"))</f>
        <v/>
      </c>
      <c r="AN84" s="1154"/>
      <c r="AO84" s="1154"/>
      <c r="AP84" s="1155"/>
      <c r="BL84" s="412" t="str">
        <f ca="1">IF(OR(BM84="",BM84=0),"",MAX(BL$5:BL83)+1)</f>
        <v/>
      </c>
      <c r="BM84" s="316" t="str">
        <f ca="1">IFERROR(INDEX($AJ$6:$AJ$17, ROWS(BM$4:$BM82)), IFERROR(INDEX($AN$6:$AN$17, ROWS(BM$4:$BM82)-ROWS($AJ$6:$AJ$17)), IFERROR(INDEX($AR$6:$AR$17, ROWS(BM$4:$BM82)-ROWS($AJ$6:$AJ$17)-ROWS($AN$6:$AN$17)),IFERROR(INDEX($AV$6:$AV$17, ROWS(BM$4:$BM82)-ROWS($AJ$6:$AJ$17)-ROWS($AN$6:$AN$17)-ROWS($AR$6:$AR$17)),IFERROR(INDEX($AZ$6:$AZ$17, ROWS(BM$4:$BM82)-ROWS($AJ$6:$AJ$17)-ROWS($AN$6:$AN$17)-ROWS($AR$6:$AR$17)-ROWS($AV$6:$AV$17)),IFERROR(INDEX($BD$6:$BD$17, ROWS(BM$4:$BM82)-ROWS($AJ$6:$AJ$17)-ROWS($AN$6:$AN$17)-ROWS($AR$6:$AR$17)-ROWS($AV$6:$AV$17)-ROWS($AZ$6:$AZ$17)),IFERROR(INDEX($BH$6:$BH$17, ROWS(BM$4:$BM82)-ROWS($AJ$6:$AJ$17)-ROWS($AN$6:$AN$17)-ROWS($AR$6:$AR$17)-ROWS($AV$6:$AV$17)-ROWS($AZ$6:$AZ$17)-ROWS($BD$6:$BD$17)), "")))))))</f>
        <v/>
      </c>
      <c r="BN84" s="316" t="str">
        <f t="shared" ca="1" si="186"/>
        <v/>
      </c>
      <c r="BO84" s="316" t="str">
        <f ca="1">IF(OR(BP84="",BP84=0),"",MAX(BO$5:BO83)+1)</f>
        <v/>
      </c>
      <c r="BP84" s="316" t="str">
        <f ca="1">IFERROR(INDEX($AK$6:$AK$17, ROWS($BP$4:BP82)), IFERROR(INDEX($AO$6:$AO$17, ROWS($BP$4:BP82)-ROWS($AK$6:$AK$17)), IFERROR(INDEX($AS$6:$AS$17, ROWS($BP$4:BP82)-ROWS($AK$6:$AK$17)-ROWS($AO$6:$AO$17)),IFERROR(INDEX($AW$6:$AW$17, ROWS($BP$4:BP82)-ROWS($AK$6:$AK$17)-ROWS($AO$6:$AO$17)-ROWS($AS$6:$AS$17)),IFERROR(INDEX($BA$6:$BA$17, ROWS($BP$4:BP82)-ROWS($AK$6:$AK$17)-ROWS($AO$6:$AO$17)-ROWS($AS$6:$AS$17)-ROWS($AW$6:$AW$17)),IFERROR(INDEX($BE$6:$BE$17, ROWS($BP$4:BP82)-ROWS($AK$6:$AK$17)-ROWS($AO$6:$AO$17)-ROWS($AS$6:$AS$17)-ROWS($AW$6:$AW$17)-ROWS($BA$6:$BA$17)),IFERROR(INDEX($BI$6:$BI$17, ROWS($BP$4:BP82)-ROWS($AK$6:$AK$17)-ROWS($AO$6:$AO$17)-ROWS($AS$6:$AS$17)-ROWS($AW$6:$AW$17)-ROWS($BA$6:$BA$17)-ROWS($BE$6:$BE$17)), "")))))))</f>
        <v/>
      </c>
      <c r="BQ84" s="316" t="str">
        <f t="shared" ca="1" si="187"/>
        <v/>
      </c>
      <c r="BR84" s="413" t="str">
        <f t="shared" ca="1" si="188"/>
        <v/>
      </c>
      <c r="BS84" s="412" t="str">
        <f ca="1">IF(OR(BT84="",BT84=0),"",MAX(BS$5:BS83)+1)</f>
        <v/>
      </c>
      <c r="BT84" s="316" t="str">
        <f ca="1">IFERROR(INDEX($AJ$22:$AJ$33, ROWS($BT$4:BT82)), IFERROR(INDEX($AN$22:$AN$33, ROWS($BT$4:BT82)-ROWS($AJ$22:$AJ$33)), IFERROR(INDEX($AR$22:$AR$33, ROWS($BT$4:BT82)-ROWS($AJ$22:$AJ$33)-ROWS($AN$22:$AN$33)),IFERROR(INDEX($AV$22:$AV$33, ROWS($BT$4:BT82)-ROWS($AJ$22:$AJ$33)-ROWS($AN$22:$AN$33)-ROWS($AR$22:$AR$33)),IFERROR(INDEX($AZ$22:$AZ$33, ROWS($BT$4:BT82)-ROWS($AJ$22:$AJ$33)-ROWS($AN$22:$AN$33)-ROWS($AR$22:$AR$33)-ROWS($AV$22:$AV$33)),IFERROR(INDEX($BD$22:$BD$33, ROWS($BT$4:BT82)-ROWS($AJ$22:$AJ$33)-ROWS($AN$22:$AN$33)-ROWS($AR$22:$AR$33)-ROWS($AV$22:$AV$33)-ROWS($AZ$22:$AZ$33)),IFERROR(INDEX($BH$22:$BH$33, ROWS($BT$4:BT82)-ROWS($AJ$22:$AJ$33)-ROWS($AN$22:$AN$33)-ROWS($AR$22:$AR$33)-ROWS($AV$22:$AV$33)-ROWS($AZ$22:$AZ$33)-ROWS($BD$22:$BD$33)), "")))))))</f>
        <v/>
      </c>
      <c r="BU84" s="316" t="str">
        <f t="shared" ca="1" si="189"/>
        <v/>
      </c>
      <c r="BV84" s="316" t="str">
        <f ca="1">IF(OR(BW84="",BW84=0),"",MAX(BV$5:BV83)+1)</f>
        <v/>
      </c>
      <c r="BW84" s="316" t="str">
        <f ca="1">IFERROR(INDEX($AK$22:$AK$33, ROWS($BW$4:BW82)), IFERROR(INDEX($AO$22:$AO$33, ROWS($BW$4:BW82)-ROWS($AK$22:$AK$33)), IFERROR(INDEX($AS$22:$AS$33, ROWS($BW$4:BW82)-ROWS($AK$22:$AK$33)-ROWS($AO$22:$AO$33)),IFERROR(INDEX($AW$22:$AW$33, ROWS($BW$4:BW82)-ROWS($AK$22:$AK$33)-ROWS($AO$22:$AO$33)-ROWS($AS$22:$AS$33)),IFERROR(INDEX($BA$22:$BA$33, ROWS($BW$4:BW82)-ROWS($AK$22:$AK$33)-ROWS($AO$22:$AO$33)-ROWS($AS$22:$AS$33)-ROWS($AW$22:$AW$33)),IFERROR(INDEX($BE$22:$BE$33, ROWS($BW$4:BW82)-ROWS($AK$22:$AK$33)-ROWS($AO$22:$AO$33)-ROWS($AS$22:$AS$33)-ROWS($AW$22:$AW$33)-ROWS($BA$22:$BA$33)),IFERROR(INDEX($BI$22:$BI$33, ROWS($BW$4:BW82)-ROWS($AK$22:$AK$33)-ROWS($AO$22:$AO$33)-ROWS($AS$22:$AS$33)-ROWS($AW$22:$AW$33)-ROWS($BA$22:$BA$33)-ROWS($BE$22:$BE$33)), "")))))))</f>
        <v/>
      </c>
      <c r="BX84" s="316" t="str">
        <f t="shared" ca="1" si="190"/>
        <v/>
      </c>
      <c r="BY84" s="413" t="str">
        <f t="shared" ca="1" si="191"/>
        <v/>
      </c>
      <c r="BZ84" s="412" t="str">
        <f ca="1">IF(OR(CA84="",CA84=0),"",MAX(BZ$5:BZ83)+1)</f>
        <v/>
      </c>
      <c r="CA84" s="316" t="str">
        <f ca="1">IFERROR(INDEX($AJ$38:$AJ$49, ROWS($CA$4:CA82)), IFERROR(INDEX($AN$38:$AN$49, ROWS($CA$4:CA82)-ROWS($AJ$38:$AJ$49)), IFERROR(INDEX($AR$38:$AR$49, ROWS($CA$4:CA82)-ROWS($AJ$38:$AJ$49)-ROWS($AN$38:$AN$49)),IFERROR(INDEX($AV$38:$AV$49, ROWS($CA$4:CA82)-ROWS($AJ$38:$AJ$49)-ROWS($AN$38:$AN$49)-ROWS($AR$38:$AR$49)),IFERROR(INDEX($AZ$38:$AZ$49, ROWS($CA$4:CA82)-ROWS($AJ$38:$AJ$49)-ROWS($AN$38:$AN$49)-ROWS($AR$38:$AR$49)-ROWS($AV$38:$AV$49)),IFERROR(INDEX($BD$38:$BD$49, ROWS($CA$4:CA82)-ROWS($AJ$38:$AJ$49)-ROWS($AN$38:$AN$49)-ROWS($AR$38:$AR$49)-ROWS($AV$38:$AV$49)-ROWS($AZ$38:$AZ$49)),IFERROR(INDEX($BH$38:$BH$49, ROWS($CA$4:CA82)-ROWS($AJ$38:$AJ$49)-ROWS($AN$38:$AN$49)-ROWS($AR$38:$AR$49)-ROWS($AV$38:$AV$49)-ROWS($AZ$38:$AZ$49)-ROWS($BD$38:$BD$49)), "")))))))</f>
        <v/>
      </c>
      <c r="CB84" s="316" t="str">
        <f t="shared" ca="1" si="192"/>
        <v/>
      </c>
      <c r="CC84" s="316" t="str">
        <f ca="1">IF(OR(CD84="",CD84=0),"",MAX(CC$5:CC83)+1)</f>
        <v/>
      </c>
      <c r="CD84" s="316" t="str">
        <f ca="1">IFERROR(INDEX($AK$38:$AK$49, ROWS($CD$4:CD82)), IFERROR(INDEX($AO$38:$AO$49, ROWS($CD$4:CD82)-ROWS($AK$38:$AK$49)), IFERROR(INDEX($AS$38:$AS$49, ROWS($CD$4:CD82)-ROWS($AK$38:$AK$49)-ROWS($AO$38:$AO$49)),IFERROR(INDEX($AW$38:$AW$49, ROWS($CD$4:CD82)-ROWS($AK$38:$AK$49)-ROWS($AO$38:$AO$49)-ROWS($AS$38:$AS$49)),IFERROR(INDEX($BA$38:$BA$49, ROWS($CD$4:CD82)-ROWS($AK$38:$AK$49)-ROWS($AO$38:$AO$49)-ROWS($AS$38:$AS$49)-ROWS($AW$38:$AW$49)),IFERROR(INDEX($BE$38:$BE$49, ROWS($CD$4:CD82)-ROWS($AK$38:$AK$49)-ROWS($AO$38:$AO$49)-ROWS($AS$38:$AS$49)-ROWS($AW$38:$AW$49)-ROWS($BA$38:$BA$49)),IFERROR(INDEX($BI$38:$BI$49, ROWS($CD$4:CD82)-ROWS($AK$38:$AK$49)-ROWS($AO$38:$AO$49)-ROWS($AS$38:$AS$49)-ROWS($AW$38:$AW$49)-ROWS($BA$38:$BA$49)-ROWS($BE$38:$BE$49)), "")))))))</f>
        <v/>
      </c>
      <c r="CE84" s="316" t="str">
        <f t="shared" ca="1" si="193"/>
        <v/>
      </c>
      <c r="CF84" s="413" t="str">
        <f t="shared" ca="1" si="194"/>
        <v/>
      </c>
      <c r="CG84" s="412" t="str">
        <f ca="1">IF(OR(CH84="",CH84=0),"",MAX(CG$5:CG83)+1)</f>
        <v/>
      </c>
      <c r="CH84" s="316" t="str">
        <f ca="1">IFERROR(INDEX($AJ$54:$AJ$65, ROWS($CH$4:CH82)), IFERROR(INDEX($AN$54:$AN$65, ROWS($CH$4:CH82)-ROWS($AJ$54:$AJ$65)), IFERROR(INDEX($AR$54:$AR$65, ROWS($CH$4:CH82)-ROWS($AJ$54:$AJ$65)-ROWS($AN$54:$AN$65)),IFERROR(INDEX($AV$54:$AV$65, ROWS($CH$4:CH82)-ROWS($AJ$54:$AJ$65)-ROWS($AN$54:$AN$65)-ROWS($AR$54:$AR$65)),IFERROR(INDEX($AZ$54:$AZ$65, ROWS($CH$4:CH82)-ROWS($AJ$54:$AJ$65)-ROWS($AN$54:$AN$65)-ROWS($AR$54:$AR$65)-ROWS($AV$54:$AV$65)),IFERROR(INDEX($BD$54:$BD$65, ROWS($CH$4:CH82)-ROWS($AJ$54:$AJ$65)-ROWS($AN$54:$AN$65)-ROWS($AR$54:$AR$65)-ROWS($AV$54:$AV$65)-ROWS($AZ$54:$AZ$65)),IFERROR(INDEX($BH$54:$BH$65, ROWS($CH$4:CH82)-ROWS($AJ$54:$AJ$65)-ROWS($AN$54:$AN$65)-ROWS($AR$54:$AR$65)-ROWS($AV$54:$AV$65)-ROWS($AZ$54:$AZ$65)-ROWS($BD$54:$BD$65)), "")))))))</f>
        <v/>
      </c>
      <c r="CI84" s="316" t="str">
        <f t="shared" ca="1" si="195"/>
        <v/>
      </c>
      <c r="CJ84" s="316" t="str">
        <f ca="1">IF(OR(CK84="",CK84=0),"",MAX(CJ$5:CJ83)+1)</f>
        <v/>
      </c>
      <c r="CK84" s="316" t="str">
        <f ca="1">IFERROR(INDEX($AK$54:$AK$65, ROWS($CK$4:CK82)), IFERROR(INDEX($AO$54:$AO$65, ROWS($CK$4:CK82)-ROWS($AK$54:$AK$65)), IFERROR(INDEX($AS$54:$AS$65, ROWS($CK$4:CK82)-ROWS($AK$54:$AK$65)-ROWS($AO$54:$AO$65)),IFERROR(INDEX($AW$54:$AW$65, ROWS($CK$4:CK82)-ROWS($AK$54:$AK$65)-ROWS($AO$54:$AO$65)-ROWS($AS$54:$AS$65)),IFERROR(INDEX($BA$54:$BA$65, ROWS($CK$4:CK82)-ROWS($AK$54:$AK$65)-ROWS($AO$54:$AO$65)-ROWS($AS$54:$AS$65)-ROWS($AW$54:$AW$65)),IFERROR(INDEX($BE$54:$BE$65, ROWS($CK$4:CK82)-ROWS($AK$54:$AK$65)-ROWS($AO$54:$AO$65)-ROWS($AS$54:$AS$65)-ROWS($AW$54:$AW$65)-ROWS($BA$54:$BA$65)),IFERROR(INDEX($BI$54:$BI$65, ROWS($CK$4:CK82)-ROWS($AK$54:$AK$65)-ROWS($AO$54:$AO$65)-ROWS($AS$54:$AS$65)-ROWS($AW$54:$AW$65)-ROWS($BA$54:$BA$65)-ROWS($BE$54:$BE$65)), "")))))))</f>
        <v/>
      </c>
      <c r="CL84" s="316" t="str">
        <f t="shared" ca="1" si="196"/>
        <v/>
      </c>
      <c r="CM84" s="413" t="str">
        <f t="shared" ca="1" si="197"/>
        <v/>
      </c>
      <c r="CN84" s="412" t="str">
        <f>IF(OR(CO84="",CO84=0),"",MAX(CN$5:CN83)+1)</f>
        <v/>
      </c>
      <c r="CO84" s="316">
        <f>IFERROR(INDEX($AJ$70:$AJ$81, ROWS($CO$4:CO82)), IFERROR(INDEX($AN$70:$AN$81, ROWS($CO$4:CO82)-ROWS($AJ$70:$AJ$81)), IFERROR(INDEX($AR$70:$AR$81, ROWS($CO$4:CO82)-ROWS($AJ$70:$AJ$81)-ROWS($AN$70:$AN$81)),IFERROR(INDEX($AV$70:$AV$81, ROWS($CO$4:CO82)-ROWS($AJ$70:$AJ$81)-ROWS($AN$70:$AN$81)-ROWS($AR$70:$AR$81)),IFERROR(INDEX($AZ$70:$AZ$81, ROWS($CO$4:CO82)-ROWS($AJ$70:$AJ$81)-ROWS($AN$70:$AN$81)-ROWS($AR$70:$AR$81)-ROWS($AV$70:$AV$81)),IFERROR(INDEX($BD$70:$BD$81, ROWS($CO$4:CO82)-ROWS($AJ$70:$AJ$81)-ROWS($AN$70:$AN$81)-ROWS($AR$70:$AR$81)-ROWS($AV$70:$AV$81)-ROWS($AZ$70:$AZ$81)),IFERROR(INDEX($BH$70:$BH$81, ROWS($CO$4:CO82)-ROWS($AJ$70:$AJ$81)-ROWS($AN$70:$AN$81)-ROWS($AR$70:$AR$81)-ROWS($AV$70:$AV$81)-ROWS($AZ$70:$AZ$81)-ROWS($BD$70:$BD$81)), "")))))))</f>
        <v>0</v>
      </c>
      <c r="CP84" s="316" t="str">
        <f t="shared" ca="1" si="198"/>
        <v/>
      </c>
      <c r="CQ84" s="316" t="str">
        <f>IF(OR(CR84="",CR84=0),"",MAX(CQ$5:CQ83)+1)</f>
        <v/>
      </c>
      <c r="CR84" s="316">
        <f>IFERROR(INDEX($AK$70:$AK$81, ROWS($CR$4:CR82)), IFERROR(INDEX($AO$70:$AO$81, ROWS($CR$4:CR82)-ROWS($AK$70:$AK$81)), IFERROR(INDEX($AS$70:$AS$81, ROWS($CR$4:CR82)-ROWS($AK$70:$AK$81)-ROWS($AO$70:$AO$81)),IFERROR(INDEX($AW$70:$AW$81, ROWS($CR$4:CR82)-ROWS($AK$70:$AK$81)-ROWS($AO$70:$AO$81)-ROWS($AS$70:$AS$81)),IFERROR(INDEX($BA$70:$BA$81, ROWS($CR$4:CR82)-ROWS($AK$70:$AK$81)-ROWS($AO$70:$AO$81)-ROWS($AS$70:$AS$81)-ROWS($AW$70:$AW$81)),IFERROR(INDEX($BE$70:$BE$81, ROWS($CR$4:CR82)-ROWS($AK$70:$AK$81)-ROWS($AO$70:$AO$81)-ROWS($AS$70:$AS$81)-ROWS($AW$70:$AW$81)-ROWS($BA$70:$BA$81)),IFERROR(INDEX($BI$70:$BI$81, ROWS($CR$4:CR82)-ROWS($AK$70:$AK$81)-ROWS($AO$70:$AO$81)-ROWS($AS$70:$AS$81)-ROWS($AW$70:$AW$81)-ROWS($BA$70:$BA$81)-ROWS($BE$70:$BE$81)), "")))))))</f>
        <v>0</v>
      </c>
      <c r="CS84" s="316" t="str">
        <f t="shared" ca="1" si="199"/>
        <v/>
      </c>
      <c r="CT84" s="413" t="str">
        <f t="shared" ca="1" si="200"/>
        <v/>
      </c>
      <c r="CU84" s="412" t="str">
        <f>IF(OR(CV84="",CV84=0),"",MAX(CU$5:CU83)+1)</f>
        <v/>
      </c>
      <c r="CV84" s="316" t="str">
        <f>IFERROR(INDEX($AJ$86:$AJ$97, ROWS($CV$4:CV82)), IFERROR(INDEX($AN$86:$AN$97, ROWS($CV$4:CV82)-ROWS($AJ$86:$AJ$97)), ""))</f>
        <v/>
      </c>
      <c r="CW84" s="316" t="str">
        <f t="shared" si="201"/>
        <v/>
      </c>
      <c r="CX84" s="316" t="str">
        <f>IF(OR(CY84="",CY84=0),"",MAX(CX$5:CX83)+1)</f>
        <v/>
      </c>
      <c r="CY84" s="316" t="str">
        <f>IFERROR(INDEX($AK$86:$AK$97, ROWS($CY$4:CY82)), IFERROR(INDEX($AO$86:$AO$97, ROWS($CY$4:CY82)-ROWS($AK$86:$AK$97)), ""))</f>
        <v/>
      </c>
      <c r="CZ84" s="316" t="str">
        <f t="shared" si="202"/>
        <v/>
      </c>
      <c r="DA84" s="413" t="str">
        <f t="shared" si="203"/>
        <v/>
      </c>
      <c r="DC84" s="1167" t="s">
        <v>490</v>
      </c>
      <c r="DD84" s="1168"/>
      <c r="DE84" s="1168"/>
      <c r="DF84" s="1168"/>
      <c r="DG84" s="1168"/>
      <c r="DH84" s="1168"/>
      <c r="DI84" s="1168"/>
      <c r="DJ84" s="1168"/>
      <c r="DK84" s="1168"/>
      <c r="DL84" s="1169"/>
      <c r="DM84" s="292"/>
      <c r="DN84" s="1199" t="s">
        <v>490</v>
      </c>
      <c r="DO84" s="1200"/>
      <c r="DP84" s="1200"/>
      <c r="DQ84" s="1200"/>
      <c r="DR84" s="1200"/>
      <c r="DS84" s="1201"/>
    </row>
    <row r="85" spans="28:123" ht="15.75" thickBot="1" x14ac:dyDescent="0.35">
      <c r="AB85" s="395" t="str">
        <f ca="1">IFERROR(MATCH($AB$59,OFFSET(Year!$AY$123:$AY$174,AB84,,1000),0)+AB84,"")</f>
        <v/>
      </c>
      <c r="AC85" s="404" t="str">
        <f ca="1">IFERROR(INDEX(Year!$BB$123:$BB$174,AB85),"")</f>
        <v/>
      </c>
      <c r="AD85" s="405" t="str">
        <f ca="1">IFERROR(INDEX(Year!$AZ$123:$AZ$174,AB85),"")</f>
        <v/>
      </c>
      <c r="AE85" s="406" t="str">
        <f ca="1">IFERROR(INDEX(Year!$BA$123:$BA$174,AB85),"")</f>
        <v/>
      </c>
      <c r="AF85" s="407" t="str">
        <f ca="1">IFERROR(INDEX(Year!$AY$123:$AY$174,AB85),"")</f>
        <v/>
      </c>
      <c r="AI85" s="312"/>
      <c r="AJ85" s="313" t="s">
        <v>483</v>
      </c>
      <c r="AK85" s="313" t="s">
        <v>13</v>
      </c>
      <c r="AL85" s="314" t="s">
        <v>11</v>
      </c>
      <c r="AM85" s="312"/>
      <c r="AN85" s="313" t="s">
        <v>483</v>
      </c>
      <c r="AO85" s="313" t="s">
        <v>13</v>
      </c>
      <c r="AP85" s="314" t="s">
        <v>11</v>
      </c>
      <c r="BL85" s="412" t="str">
        <f ca="1">IF(OR(BM85="",BM85=0),"",MAX(BL$5:BL84)+1)</f>
        <v/>
      </c>
      <c r="BM85" s="316" t="str">
        <f ca="1">IFERROR(INDEX($AJ$6:$AJ$17, ROWS(BM$4:$BM83)), IFERROR(INDEX($AN$6:$AN$17, ROWS(BM$4:$BM83)-ROWS($AJ$6:$AJ$17)), IFERROR(INDEX($AR$6:$AR$17, ROWS(BM$4:$BM83)-ROWS($AJ$6:$AJ$17)-ROWS($AN$6:$AN$17)),IFERROR(INDEX($AV$6:$AV$17, ROWS(BM$4:$BM83)-ROWS($AJ$6:$AJ$17)-ROWS($AN$6:$AN$17)-ROWS($AR$6:$AR$17)),IFERROR(INDEX($AZ$6:$AZ$17, ROWS(BM$4:$BM83)-ROWS($AJ$6:$AJ$17)-ROWS($AN$6:$AN$17)-ROWS($AR$6:$AR$17)-ROWS($AV$6:$AV$17)),IFERROR(INDEX($BD$6:$BD$17, ROWS(BM$4:$BM83)-ROWS($AJ$6:$AJ$17)-ROWS($AN$6:$AN$17)-ROWS($AR$6:$AR$17)-ROWS($AV$6:$AV$17)-ROWS($AZ$6:$AZ$17)),IFERROR(INDEX($BH$6:$BH$17, ROWS(BM$4:$BM83)-ROWS($AJ$6:$AJ$17)-ROWS($AN$6:$AN$17)-ROWS($AR$6:$AR$17)-ROWS($AV$6:$AV$17)-ROWS($AZ$6:$AZ$17)-ROWS($BD$6:$BD$17)), "")))))))</f>
        <v/>
      </c>
      <c r="BN85" s="316" t="str">
        <f t="shared" ca="1" si="186"/>
        <v/>
      </c>
      <c r="BO85" s="316" t="str">
        <f ca="1">IF(OR(BP85="",BP85=0),"",MAX(BO$5:BO84)+1)</f>
        <v/>
      </c>
      <c r="BP85" s="316" t="str">
        <f ca="1">IFERROR(INDEX($AK$6:$AK$17, ROWS($BP$4:BP83)), IFERROR(INDEX($AO$6:$AO$17, ROWS($BP$4:BP83)-ROWS($AK$6:$AK$17)), IFERROR(INDEX($AS$6:$AS$17, ROWS($BP$4:BP83)-ROWS($AK$6:$AK$17)-ROWS($AO$6:$AO$17)),IFERROR(INDEX($AW$6:$AW$17, ROWS($BP$4:BP83)-ROWS($AK$6:$AK$17)-ROWS($AO$6:$AO$17)-ROWS($AS$6:$AS$17)),IFERROR(INDEX($BA$6:$BA$17, ROWS($BP$4:BP83)-ROWS($AK$6:$AK$17)-ROWS($AO$6:$AO$17)-ROWS($AS$6:$AS$17)-ROWS($AW$6:$AW$17)),IFERROR(INDEX($BE$6:$BE$17, ROWS($BP$4:BP83)-ROWS($AK$6:$AK$17)-ROWS($AO$6:$AO$17)-ROWS($AS$6:$AS$17)-ROWS($AW$6:$AW$17)-ROWS($BA$6:$BA$17)),IFERROR(INDEX($BI$6:$BI$17, ROWS($BP$4:BP83)-ROWS($AK$6:$AK$17)-ROWS($AO$6:$AO$17)-ROWS($AS$6:$AS$17)-ROWS($AW$6:$AW$17)-ROWS($BA$6:$BA$17)-ROWS($BE$6:$BE$17)), "")))))))</f>
        <v/>
      </c>
      <c r="BQ85" s="316" t="str">
        <f t="shared" ca="1" si="187"/>
        <v/>
      </c>
      <c r="BR85" s="413" t="str">
        <f t="shared" ca="1" si="188"/>
        <v/>
      </c>
      <c r="BS85" s="412" t="str">
        <f ca="1">IF(OR(BT85="",BT85=0),"",MAX(BS$5:BS84)+1)</f>
        <v/>
      </c>
      <c r="BT85" s="316" t="str">
        <f ca="1">IFERROR(INDEX($AJ$22:$AJ$33, ROWS($BT$4:BT83)), IFERROR(INDEX($AN$22:$AN$33, ROWS($BT$4:BT83)-ROWS($AJ$22:$AJ$33)), IFERROR(INDEX($AR$22:$AR$33, ROWS($BT$4:BT83)-ROWS($AJ$22:$AJ$33)-ROWS($AN$22:$AN$33)),IFERROR(INDEX($AV$22:$AV$33, ROWS($BT$4:BT83)-ROWS($AJ$22:$AJ$33)-ROWS($AN$22:$AN$33)-ROWS($AR$22:$AR$33)),IFERROR(INDEX($AZ$22:$AZ$33, ROWS($BT$4:BT83)-ROWS($AJ$22:$AJ$33)-ROWS($AN$22:$AN$33)-ROWS($AR$22:$AR$33)-ROWS($AV$22:$AV$33)),IFERROR(INDEX($BD$22:$BD$33, ROWS($BT$4:BT83)-ROWS($AJ$22:$AJ$33)-ROWS($AN$22:$AN$33)-ROWS($AR$22:$AR$33)-ROWS($AV$22:$AV$33)-ROWS($AZ$22:$AZ$33)),IFERROR(INDEX($BH$22:$BH$33, ROWS($BT$4:BT83)-ROWS($AJ$22:$AJ$33)-ROWS($AN$22:$AN$33)-ROWS($AR$22:$AR$33)-ROWS($AV$22:$AV$33)-ROWS($AZ$22:$AZ$33)-ROWS($BD$22:$BD$33)), "")))))))</f>
        <v/>
      </c>
      <c r="BU85" s="316" t="str">
        <f t="shared" ca="1" si="189"/>
        <v/>
      </c>
      <c r="BV85" s="316" t="str">
        <f ca="1">IF(OR(BW85="",BW85=0),"",MAX(BV$5:BV84)+1)</f>
        <v/>
      </c>
      <c r="BW85" s="316" t="str">
        <f ca="1">IFERROR(INDEX($AK$22:$AK$33, ROWS($BW$4:BW83)), IFERROR(INDEX($AO$22:$AO$33, ROWS($BW$4:BW83)-ROWS($AK$22:$AK$33)), IFERROR(INDEX($AS$22:$AS$33, ROWS($BW$4:BW83)-ROWS($AK$22:$AK$33)-ROWS($AO$22:$AO$33)),IFERROR(INDEX($AW$22:$AW$33, ROWS($BW$4:BW83)-ROWS($AK$22:$AK$33)-ROWS($AO$22:$AO$33)-ROWS($AS$22:$AS$33)),IFERROR(INDEX($BA$22:$BA$33, ROWS($BW$4:BW83)-ROWS($AK$22:$AK$33)-ROWS($AO$22:$AO$33)-ROWS($AS$22:$AS$33)-ROWS($AW$22:$AW$33)),IFERROR(INDEX($BE$22:$BE$33, ROWS($BW$4:BW83)-ROWS($AK$22:$AK$33)-ROWS($AO$22:$AO$33)-ROWS($AS$22:$AS$33)-ROWS($AW$22:$AW$33)-ROWS($BA$22:$BA$33)),IFERROR(INDEX($BI$22:$BI$33, ROWS($BW$4:BW83)-ROWS($AK$22:$AK$33)-ROWS($AO$22:$AO$33)-ROWS($AS$22:$AS$33)-ROWS($AW$22:$AW$33)-ROWS($BA$22:$BA$33)-ROWS($BE$22:$BE$33)), "")))))))</f>
        <v/>
      </c>
      <c r="BX85" s="316" t="str">
        <f t="shared" ca="1" si="190"/>
        <v/>
      </c>
      <c r="BY85" s="413" t="str">
        <f t="shared" ca="1" si="191"/>
        <v/>
      </c>
      <c r="BZ85" s="412" t="str">
        <f ca="1">IF(OR(CA85="",CA85=0),"",MAX(BZ$5:BZ84)+1)</f>
        <v/>
      </c>
      <c r="CA85" s="316" t="str">
        <f ca="1">IFERROR(INDEX($AJ$38:$AJ$49, ROWS($CA$4:CA83)), IFERROR(INDEX($AN$38:$AN$49, ROWS($CA$4:CA83)-ROWS($AJ$38:$AJ$49)), IFERROR(INDEX($AR$38:$AR$49, ROWS($CA$4:CA83)-ROWS($AJ$38:$AJ$49)-ROWS($AN$38:$AN$49)),IFERROR(INDEX($AV$38:$AV$49, ROWS($CA$4:CA83)-ROWS($AJ$38:$AJ$49)-ROWS($AN$38:$AN$49)-ROWS($AR$38:$AR$49)),IFERROR(INDEX($AZ$38:$AZ$49, ROWS($CA$4:CA83)-ROWS($AJ$38:$AJ$49)-ROWS($AN$38:$AN$49)-ROWS($AR$38:$AR$49)-ROWS($AV$38:$AV$49)),IFERROR(INDEX($BD$38:$BD$49, ROWS($CA$4:CA83)-ROWS($AJ$38:$AJ$49)-ROWS($AN$38:$AN$49)-ROWS($AR$38:$AR$49)-ROWS($AV$38:$AV$49)-ROWS($AZ$38:$AZ$49)),IFERROR(INDEX($BH$38:$BH$49, ROWS($CA$4:CA83)-ROWS($AJ$38:$AJ$49)-ROWS($AN$38:$AN$49)-ROWS($AR$38:$AR$49)-ROWS($AV$38:$AV$49)-ROWS($AZ$38:$AZ$49)-ROWS($BD$38:$BD$49)), "")))))))</f>
        <v/>
      </c>
      <c r="CB85" s="316" t="str">
        <f t="shared" ca="1" si="192"/>
        <v/>
      </c>
      <c r="CC85" s="316" t="str">
        <f ca="1">IF(OR(CD85="",CD85=0),"",MAX(CC$5:CC84)+1)</f>
        <v/>
      </c>
      <c r="CD85" s="316" t="str">
        <f ca="1">IFERROR(INDEX($AK$38:$AK$49, ROWS($CD$4:CD83)), IFERROR(INDEX($AO$38:$AO$49, ROWS($CD$4:CD83)-ROWS($AK$38:$AK$49)), IFERROR(INDEX($AS$38:$AS$49, ROWS($CD$4:CD83)-ROWS($AK$38:$AK$49)-ROWS($AO$38:$AO$49)),IFERROR(INDEX($AW$38:$AW$49, ROWS($CD$4:CD83)-ROWS($AK$38:$AK$49)-ROWS($AO$38:$AO$49)-ROWS($AS$38:$AS$49)),IFERROR(INDEX($BA$38:$BA$49, ROWS($CD$4:CD83)-ROWS($AK$38:$AK$49)-ROWS($AO$38:$AO$49)-ROWS($AS$38:$AS$49)-ROWS($AW$38:$AW$49)),IFERROR(INDEX($BE$38:$BE$49, ROWS($CD$4:CD83)-ROWS($AK$38:$AK$49)-ROWS($AO$38:$AO$49)-ROWS($AS$38:$AS$49)-ROWS($AW$38:$AW$49)-ROWS($BA$38:$BA$49)),IFERROR(INDEX($BI$38:$BI$49, ROWS($CD$4:CD83)-ROWS($AK$38:$AK$49)-ROWS($AO$38:$AO$49)-ROWS($AS$38:$AS$49)-ROWS($AW$38:$AW$49)-ROWS($BA$38:$BA$49)-ROWS($BE$38:$BE$49)), "")))))))</f>
        <v/>
      </c>
      <c r="CE85" s="316" t="str">
        <f t="shared" ca="1" si="193"/>
        <v/>
      </c>
      <c r="CF85" s="413" t="str">
        <f t="shared" ca="1" si="194"/>
        <v/>
      </c>
      <c r="CG85" s="412" t="str">
        <f ca="1">IF(OR(CH85="",CH85=0),"",MAX(CG$5:CG84)+1)</f>
        <v/>
      </c>
      <c r="CH85" s="316" t="str">
        <f ca="1">IFERROR(INDEX($AJ$54:$AJ$65, ROWS($CH$4:CH83)), IFERROR(INDEX($AN$54:$AN$65, ROWS($CH$4:CH83)-ROWS($AJ$54:$AJ$65)), IFERROR(INDEX($AR$54:$AR$65, ROWS($CH$4:CH83)-ROWS($AJ$54:$AJ$65)-ROWS($AN$54:$AN$65)),IFERROR(INDEX($AV$54:$AV$65, ROWS($CH$4:CH83)-ROWS($AJ$54:$AJ$65)-ROWS($AN$54:$AN$65)-ROWS($AR$54:$AR$65)),IFERROR(INDEX($AZ$54:$AZ$65, ROWS($CH$4:CH83)-ROWS($AJ$54:$AJ$65)-ROWS($AN$54:$AN$65)-ROWS($AR$54:$AR$65)-ROWS($AV$54:$AV$65)),IFERROR(INDEX($BD$54:$BD$65, ROWS($CH$4:CH83)-ROWS($AJ$54:$AJ$65)-ROWS($AN$54:$AN$65)-ROWS($AR$54:$AR$65)-ROWS($AV$54:$AV$65)-ROWS($AZ$54:$AZ$65)),IFERROR(INDEX($BH$54:$BH$65, ROWS($CH$4:CH83)-ROWS($AJ$54:$AJ$65)-ROWS($AN$54:$AN$65)-ROWS($AR$54:$AR$65)-ROWS($AV$54:$AV$65)-ROWS($AZ$54:$AZ$65)-ROWS($BD$54:$BD$65)), "")))))))</f>
        <v/>
      </c>
      <c r="CI85" s="316" t="str">
        <f t="shared" ca="1" si="195"/>
        <v/>
      </c>
      <c r="CJ85" s="316" t="str">
        <f ca="1">IF(OR(CK85="",CK85=0),"",MAX(CJ$5:CJ84)+1)</f>
        <v/>
      </c>
      <c r="CK85" s="316" t="str">
        <f ca="1">IFERROR(INDEX($AK$54:$AK$65, ROWS($CK$4:CK83)), IFERROR(INDEX($AO$54:$AO$65, ROWS($CK$4:CK83)-ROWS($AK$54:$AK$65)), IFERROR(INDEX($AS$54:$AS$65, ROWS($CK$4:CK83)-ROWS($AK$54:$AK$65)-ROWS($AO$54:$AO$65)),IFERROR(INDEX($AW$54:$AW$65, ROWS($CK$4:CK83)-ROWS($AK$54:$AK$65)-ROWS($AO$54:$AO$65)-ROWS($AS$54:$AS$65)),IFERROR(INDEX($BA$54:$BA$65, ROWS($CK$4:CK83)-ROWS($AK$54:$AK$65)-ROWS($AO$54:$AO$65)-ROWS($AS$54:$AS$65)-ROWS($AW$54:$AW$65)),IFERROR(INDEX($BE$54:$BE$65, ROWS($CK$4:CK83)-ROWS($AK$54:$AK$65)-ROWS($AO$54:$AO$65)-ROWS($AS$54:$AS$65)-ROWS($AW$54:$AW$65)-ROWS($BA$54:$BA$65)),IFERROR(INDEX($BI$54:$BI$65, ROWS($CK$4:CK83)-ROWS($AK$54:$AK$65)-ROWS($AO$54:$AO$65)-ROWS($AS$54:$AS$65)-ROWS($AW$54:$AW$65)-ROWS($BA$54:$BA$65)-ROWS($BE$54:$BE$65)), "")))))))</f>
        <v/>
      </c>
      <c r="CL85" s="316" t="str">
        <f t="shared" ca="1" si="196"/>
        <v/>
      </c>
      <c r="CM85" s="413" t="str">
        <f t="shared" ca="1" si="197"/>
        <v/>
      </c>
      <c r="CN85" s="412" t="str">
        <f>IF(OR(CO85="",CO85=0),"",MAX(CN$5:CN84)+1)</f>
        <v/>
      </c>
      <c r="CO85" s="316">
        <f>IFERROR(INDEX($AJ$70:$AJ$81, ROWS($CO$4:CO83)), IFERROR(INDEX($AN$70:$AN$81, ROWS($CO$4:CO83)-ROWS($AJ$70:$AJ$81)), IFERROR(INDEX($AR$70:$AR$81, ROWS($CO$4:CO83)-ROWS($AJ$70:$AJ$81)-ROWS($AN$70:$AN$81)),IFERROR(INDEX($AV$70:$AV$81, ROWS($CO$4:CO83)-ROWS($AJ$70:$AJ$81)-ROWS($AN$70:$AN$81)-ROWS($AR$70:$AR$81)),IFERROR(INDEX($AZ$70:$AZ$81, ROWS($CO$4:CO83)-ROWS($AJ$70:$AJ$81)-ROWS($AN$70:$AN$81)-ROWS($AR$70:$AR$81)-ROWS($AV$70:$AV$81)),IFERROR(INDEX($BD$70:$BD$81, ROWS($CO$4:CO83)-ROWS($AJ$70:$AJ$81)-ROWS($AN$70:$AN$81)-ROWS($AR$70:$AR$81)-ROWS($AV$70:$AV$81)-ROWS($AZ$70:$AZ$81)),IFERROR(INDEX($BH$70:$BH$81, ROWS($CO$4:CO83)-ROWS($AJ$70:$AJ$81)-ROWS($AN$70:$AN$81)-ROWS($AR$70:$AR$81)-ROWS($AV$70:$AV$81)-ROWS($AZ$70:$AZ$81)-ROWS($BD$70:$BD$81)), "")))))))</f>
        <v>0</v>
      </c>
      <c r="CP85" s="316" t="str">
        <f t="shared" ca="1" si="198"/>
        <v/>
      </c>
      <c r="CQ85" s="316" t="str">
        <f>IF(OR(CR85="",CR85=0),"",MAX(CQ$5:CQ84)+1)</f>
        <v/>
      </c>
      <c r="CR85" s="316">
        <f>IFERROR(INDEX($AK$70:$AK$81, ROWS($CR$4:CR83)), IFERROR(INDEX($AO$70:$AO$81, ROWS($CR$4:CR83)-ROWS($AK$70:$AK$81)), IFERROR(INDEX($AS$70:$AS$81, ROWS($CR$4:CR83)-ROWS($AK$70:$AK$81)-ROWS($AO$70:$AO$81)),IFERROR(INDEX($AW$70:$AW$81, ROWS($CR$4:CR83)-ROWS($AK$70:$AK$81)-ROWS($AO$70:$AO$81)-ROWS($AS$70:$AS$81)),IFERROR(INDEX($BA$70:$BA$81, ROWS($CR$4:CR83)-ROWS($AK$70:$AK$81)-ROWS($AO$70:$AO$81)-ROWS($AS$70:$AS$81)-ROWS($AW$70:$AW$81)),IFERROR(INDEX($BE$70:$BE$81, ROWS($CR$4:CR83)-ROWS($AK$70:$AK$81)-ROWS($AO$70:$AO$81)-ROWS($AS$70:$AS$81)-ROWS($AW$70:$AW$81)-ROWS($BA$70:$BA$81)),IFERROR(INDEX($BI$70:$BI$81, ROWS($CR$4:CR83)-ROWS($AK$70:$AK$81)-ROWS($AO$70:$AO$81)-ROWS($AS$70:$AS$81)-ROWS($AW$70:$AW$81)-ROWS($BA$70:$BA$81)-ROWS($BE$70:$BE$81)), "")))))))</f>
        <v>0</v>
      </c>
      <c r="CS85" s="316" t="str">
        <f t="shared" ca="1" si="199"/>
        <v/>
      </c>
      <c r="CT85" s="413" t="str">
        <f t="shared" ca="1" si="200"/>
        <v/>
      </c>
      <c r="CU85" s="412" t="str">
        <f>IF(OR(CV85="",CV85=0),"",MAX(CU$5:CU84)+1)</f>
        <v/>
      </c>
      <c r="CV85" s="316" t="str">
        <f>IFERROR(INDEX($AJ$86:$AJ$97, ROWS($CV$4:CV83)), IFERROR(INDEX($AN$86:$AN$97, ROWS($CV$4:CV83)-ROWS($AJ$86:$AJ$97)), ""))</f>
        <v/>
      </c>
      <c r="CW85" s="316" t="str">
        <f t="shared" si="201"/>
        <v/>
      </c>
      <c r="CX85" s="316" t="str">
        <f>IF(OR(CY85="",CY85=0),"",MAX(CX$5:CX84)+1)</f>
        <v/>
      </c>
      <c r="CY85" s="316" t="str">
        <f>IFERROR(INDEX($AK$86:$AK$97, ROWS($CY$4:CY83)), IFERROR(INDEX($AO$86:$AO$97, ROWS($CY$4:CY83)-ROWS($AK$86:$AK$97)), ""))</f>
        <v/>
      </c>
      <c r="CZ85" s="316" t="str">
        <f t="shared" si="202"/>
        <v/>
      </c>
      <c r="DA85" s="413" t="str">
        <f t="shared" si="203"/>
        <v/>
      </c>
      <c r="DC85" s="437"/>
      <c r="DD85" s="1151" t="s">
        <v>504</v>
      </c>
      <c r="DE85" s="1152"/>
      <c r="DF85" s="430"/>
      <c r="DG85" s="1162" t="s">
        <v>23</v>
      </c>
      <c r="DH85" s="1152"/>
      <c r="DI85" s="1162" t="s">
        <v>504</v>
      </c>
      <c r="DJ85" s="1152"/>
      <c r="DK85" s="1162" t="s">
        <v>23</v>
      </c>
      <c r="DL85" s="1152"/>
      <c r="DM85" s="292"/>
      <c r="DN85" s="1163" t="s">
        <v>481</v>
      </c>
      <c r="DO85" s="1164"/>
      <c r="DP85" s="1164"/>
      <c r="DQ85" s="1165" t="s">
        <v>491</v>
      </c>
      <c r="DR85" s="1164"/>
      <c r="DS85" s="1166"/>
    </row>
    <row r="86" spans="28:123" x14ac:dyDescent="0.3">
      <c r="AB86" s="395" t="str">
        <f ca="1">IFERROR(MATCH($AB$59,OFFSET(Year!$AY$123:$AY$174,AB85,,1000),0)+AB85,"")</f>
        <v/>
      </c>
      <c r="AC86" s="404" t="str">
        <f ca="1">IFERROR(INDEX(Year!$BB$123:$BB$174,AB86),"")</f>
        <v/>
      </c>
      <c r="AD86" s="405" t="str">
        <f ca="1">IFERROR(INDEX(Year!$AZ$123:$AZ$174,AB86),"")</f>
        <v/>
      </c>
      <c r="AE86" s="406" t="str">
        <f ca="1">IFERROR(INDEX(Year!$BA$123:$BA$174,AB86),"")</f>
        <v/>
      </c>
      <c r="AF86" s="407" t="str">
        <f ca="1">IFERROR(INDEX(Year!$AY$123:$AY$174,AB86),"")</f>
        <v/>
      </c>
      <c r="AI86" s="304"/>
      <c r="AJ86" s="305"/>
      <c r="AK86" s="306"/>
      <c r="AL86" s="307"/>
      <c r="AM86" s="304"/>
      <c r="AN86" s="305"/>
      <c r="AO86" s="306"/>
      <c r="AP86" s="307"/>
      <c r="BL86" s="412" t="str">
        <f ca="1">IF(OR(BM86="",BM86=0),"",MAX(BL$5:BL85)+1)</f>
        <v/>
      </c>
      <c r="BM86" s="316" t="str">
        <f ca="1">IFERROR(INDEX($AJ$6:$AJ$17, ROWS(BM$4:$BM84)), IFERROR(INDEX($AN$6:$AN$17, ROWS(BM$4:$BM84)-ROWS($AJ$6:$AJ$17)), IFERROR(INDEX($AR$6:$AR$17, ROWS(BM$4:$BM84)-ROWS($AJ$6:$AJ$17)-ROWS($AN$6:$AN$17)),IFERROR(INDEX($AV$6:$AV$17, ROWS(BM$4:$BM84)-ROWS($AJ$6:$AJ$17)-ROWS($AN$6:$AN$17)-ROWS($AR$6:$AR$17)),IFERROR(INDEX($AZ$6:$AZ$17, ROWS(BM$4:$BM84)-ROWS($AJ$6:$AJ$17)-ROWS($AN$6:$AN$17)-ROWS($AR$6:$AR$17)-ROWS($AV$6:$AV$17)),IFERROR(INDEX($BD$6:$BD$17, ROWS(BM$4:$BM84)-ROWS($AJ$6:$AJ$17)-ROWS($AN$6:$AN$17)-ROWS($AR$6:$AR$17)-ROWS($AV$6:$AV$17)-ROWS($AZ$6:$AZ$17)),IFERROR(INDEX($BH$6:$BH$17, ROWS(BM$4:$BM84)-ROWS($AJ$6:$AJ$17)-ROWS($AN$6:$AN$17)-ROWS($AR$6:$AR$17)-ROWS($AV$6:$AV$17)-ROWS($AZ$6:$AZ$17)-ROWS($BD$6:$BD$17)), "")))))))</f>
        <v/>
      </c>
      <c r="BN86" s="316" t="str">
        <f t="shared" ca="1" si="186"/>
        <v/>
      </c>
      <c r="BO86" s="316" t="str">
        <f ca="1">IF(OR(BP86="",BP86=0),"",MAX(BO$5:BO85)+1)</f>
        <v/>
      </c>
      <c r="BP86" s="316" t="str">
        <f ca="1">IFERROR(INDEX($AK$6:$AK$17, ROWS($BP$4:BP84)), IFERROR(INDEX($AO$6:$AO$17, ROWS($BP$4:BP84)-ROWS($AK$6:$AK$17)), IFERROR(INDEX($AS$6:$AS$17, ROWS($BP$4:BP84)-ROWS($AK$6:$AK$17)-ROWS($AO$6:$AO$17)),IFERROR(INDEX($AW$6:$AW$17, ROWS($BP$4:BP84)-ROWS($AK$6:$AK$17)-ROWS($AO$6:$AO$17)-ROWS($AS$6:$AS$17)),IFERROR(INDEX($BA$6:$BA$17, ROWS($BP$4:BP84)-ROWS($AK$6:$AK$17)-ROWS($AO$6:$AO$17)-ROWS($AS$6:$AS$17)-ROWS($AW$6:$AW$17)),IFERROR(INDEX($BE$6:$BE$17, ROWS($BP$4:BP84)-ROWS($AK$6:$AK$17)-ROWS($AO$6:$AO$17)-ROWS($AS$6:$AS$17)-ROWS($AW$6:$AW$17)-ROWS($BA$6:$BA$17)),IFERROR(INDEX($BI$6:$BI$17, ROWS($BP$4:BP84)-ROWS($AK$6:$AK$17)-ROWS($AO$6:$AO$17)-ROWS($AS$6:$AS$17)-ROWS($AW$6:$AW$17)-ROWS($BA$6:$BA$17)-ROWS($BE$6:$BE$17)), "")))))))</f>
        <v/>
      </c>
      <c r="BQ86" s="316" t="str">
        <f t="shared" ca="1" si="187"/>
        <v/>
      </c>
      <c r="BR86" s="413" t="str">
        <f t="shared" ca="1" si="188"/>
        <v/>
      </c>
      <c r="BS86" s="412" t="str">
        <f ca="1">IF(OR(BT86="",BT86=0),"",MAX(BS$5:BS85)+1)</f>
        <v/>
      </c>
      <c r="BT86" s="316" t="str">
        <f ca="1">IFERROR(INDEX($AJ$22:$AJ$33, ROWS($BT$4:BT84)), IFERROR(INDEX($AN$22:$AN$33, ROWS($BT$4:BT84)-ROWS($AJ$22:$AJ$33)), IFERROR(INDEX($AR$22:$AR$33, ROWS($BT$4:BT84)-ROWS($AJ$22:$AJ$33)-ROWS($AN$22:$AN$33)),IFERROR(INDEX($AV$22:$AV$33, ROWS($BT$4:BT84)-ROWS($AJ$22:$AJ$33)-ROWS($AN$22:$AN$33)-ROWS($AR$22:$AR$33)),IFERROR(INDEX($AZ$22:$AZ$33, ROWS($BT$4:BT84)-ROWS($AJ$22:$AJ$33)-ROWS($AN$22:$AN$33)-ROWS($AR$22:$AR$33)-ROWS($AV$22:$AV$33)),IFERROR(INDEX($BD$22:$BD$33, ROWS($BT$4:BT84)-ROWS($AJ$22:$AJ$33)-ROWS($AN$22:$AN$33)-ROWS($AR$22:$AR$33)-ROWS($AV$22:$AV$33)-ROWS($AZ$22:$AZ$33)),IFERROR(INDEX($BH$22:$BH$33, ROWS($BT$4:BT84)-ROWS($AJ$22:$AJ$33)-ROWS($AN$22:$AN$33)-ROWS($AR$22:$AR$33)-ROWS($AV$22:$AV$33)-ROWS($AZ$22:$AZ$33)-ROWS($BD$22:$BD$33)), "")))))))</f>
        <v/>
      </c>
      <c r="BU86" s="316" t="str">
        <f t="shared" ca="1" si="189"/>
        <v/>
      </c>
      <c r="BV86" s="316" t="str">
        <f ca="1">IF(OR(BW86="",BW86=0),"",MAX(BV$5:BV85)+1)</f>
        <v/>
      </c>
      <c r="BW86" s="316" t="str">
        <f ca="1">IFERROR(INDEX($AK$22:$AK$33, ROWS($BW$4:BW84)), IFERROR(INDEX($AO$22:$AO$33, ROWS($BW$4:BW84)-ROWS($AK$22:$AK$33)), IFERROR(INDEX($AS$22:$AS$33, ROWS($BW$4:BW84)-ROWS($AK$22:$AK$33)-ROWS($AO$22:$AO$33)),IFERROR(INDEX($AW$22:$AW$33, ROWS($BW$4:BW84)-ROWS($AK$22:$AK$33)-ROWS($AO$22:$AO$33)-ROWS($AS$22:$AS$33)),IFERROR(INDEX($BA$22:$BA$33, ROWS($BW$4:BW84)-ROWS($AK$22:$AK$33)-ROWS($AO$22:$AO$33)-ROWS($AS$22:$AS$33)-ROWS($AW$22:$AW$33)),IFERROR(INDEX($BE$22:$BE$33, ROWS($BW$4:BW84)-ROWS($AK$22:$AK$33)-ROWS($AO$22:$AO$33)-ROWS($AS$22:$AS$33)-ROWS($AW$22:$AW$33)-ROWS($BA$22:$BA$33)),IFERROR(INDEX($BI$22:$BI$33, ROWS($BW$4:BW84)-ROWS($AK$22:$AK$33)-ROWS($AO$22:$AO$33)-ROWS($AS$22:$AS$33)-ROWS($AW$22:$AW$33)-ROWS($BA$22:$BA$33)-ROWS($BE$22:$BE$33)), "")))))))</f>
        <v/>
      </c>
      <c r="BX86" s="316" t="str">
        <f t="shared" ca="1" si="190"/>
        <v/>
      </c>
      <c r="BY86" s="413" t="str">
        <f t="shared" ca="1" si="191"/>
        <v/>
      </c>
      <c r="BZ86" s="412" t="str">
        <f ca="1">IF(OR(CA86="",CA86=0),"",MAX(BZ$5:BZ85)+1)</f>
        <v/>
      </c>
      <c r="CA86" s="316" t="str">
        <f ca="1">IFERROR(INDEX($AJ$38:$AJ$49, ROWS($CA$4:CA84)), IFERROR(INDEX($AN$38:$AN$49, ROWS($CA$4:CA84)-ROWS($AJ$38:$AJ$49)), IFERROR(INDEX($AR$38:$AR$49, ROWS($CA$4:CA84)-ROWS($AJ$38:$AJ$49)-ROWS($AN$38:$AN$49)),IFERROR(INDEX($AV$38:$AV$49, ROWS($CA$4:CA84)-ROWS($AJ$38:$AJ$49)-ROWS($AN$38:$AN$49)-ROWS($AR$38:$AR$49)),IFERROR(INDEX($AZ$38:$AZ$49, ROWS($CA$4:CA84)-ROWS($AJ$38:$AJ$49)-ROWS($AN$38:$AN$49)-ROWS($AR$38:$AR$49)-ROWS($AV$38:$AV$49)),IFERROR(INDEX($BD$38:$BD$49, ROWS($CA$4:CA84)-ROWS($AJ$38:$AJ$49)-ROWS($AN$38:$AN$49)-ROWS($AR$38:$AR$49)-ROWS($AV$38:$AV$49)-ROWS($AZ$38:$AZ$49)),IFERROR(INDEX($BH$38:$BH$49, ROWS($CA$4:CA84)-ROWS($AJ$38:$AJ$49)-ROWS($AN$38:$AN$49)-ROWS($AR$38:$AR$49)-ROWS($AV$38:$AV$49)-ROWS($AZ$38:$AZ$49)-ROWS($BD$38:$BD$49)), "")))))))</f>
        <v/>
      </c>
      <c r="CB86" s="316" t="str">
        <f t="shared" ca="1" si="192"/>
        <v/>
      </c>
      <c r="CC86" s="316" t="str">
        <f ca="1">IF(OR(CD86="",CD86=0),"",MAX(CC$5:CC85)+1)</f>
        <v/>
      </c>
      <c r="CD86" s="316" t="str">
        <f ca="1">IFERROR(INDEX($AK$38:$AK$49, ROWS($CD$4:CD84)), IFERROR(INDEX($AO$38:$AO$49, ROWS($CD$4:CD84)-ROWS($AK$38:$AK$49)), IFERROR(INDEX($AS$38:$AS$49, ROWS($CD$4:CD84)-ROWS($AK$38:$AK$49)-ROWS($AO$38:$AO$49)),IFERROR(INDEX($AW$38:$AW$49, ROWS($CD$4:CD84)-ROWS($AK$38:$AK$49)-ROWS($AO$38:$AO$49)-ROWS($AS$38:$AS$49)),IFERROR(INDEX($BA$38:$BA$49, ROWS($CD$4:CD84)-ROWS($AK$38:$AK$49)-ROWS($AO$38:$AO$49)-ROWS($AS$38:$AS$49)-ROWS($AW$38:$AW$49)),IFERROR(INDEX($BE$38:$BE$49, ROWS($CD$4:CD84)-ROWS($AK$38:$AK$49)-ROWS($AO$38:$AO$49)-ROWS($AS$38:$AS$49)-ROWS($AW$38:$AW$49)-ROWS($BA$38:$BA$49)),IFERROR(INDEX($BI$38:$BI$49, ROWS($CD$4:CD84)-ROWS($AK$38:$AK$49)-ROWS($AO$38:$AO$49)-ROWS($AS$38:$AS$49)-ROWS($AW$38:$AW$49)-ROWS($BA$38:$BA$49)-ROWS($BE$38:$BE$49)), "")))))))</f>
        <v/>
      </c>
      <c r="CE86" s="316" t="str">
        <f t="shared" ca="1" si="193"/>
        <v/>
      </c>
      <c r="CF86" s="413" t="str">
        <f t="shared" ca="1" si="194"/>
        <v/>
      </c>
      <c r="CG86" s="412" t="str">
        <f ca="1">IF(OR(CH86="",CH86=0),"",MAX(CG$5:CG85)+1)</f>
        <v/>
      </c>
      <c r="CH86" s="316" t="str">
        <f ca="1">IFERROR(INDEX($AJ$54:$AJ$65, ROWS($CH$4:CH84)), IFERROR(INDEX($AN$54:$AN$65, ROWS($CH$4:CH84)-ROWS($AJ$54:$AJ$65)), IFERROR(INDEX($AR$54:$AR$65, ROWS($CH$4:CH84)-ROWS($AJ$54:$AJ$65)-ROWS($AN$54:$AN$65)),IFERROR(INDEX($AV$54:$AV$65, ROWS($CH$4:CH84)-ROWS($AJ$54:$AJ$65)-ROWS($AN$54:$AN$65)-ROWS($AR$54:$AR$65)),IFERROR(INDEX($AZ$54:$AZ$65, ROWS($CH$4:CH84)-ROWS($AJ$54:$AJ$65)-ROWS($AN$54:$AN$65)-ROWS($AR$54:$AR$65)-ROWS($AV$54:$AV$65)),IFERROR(INDEX($BD$54:$BD$65, ROWS($CH$4:CH84)-ROWS($AJ$54:$AJ$65)-ROWS($AN$54:$AN$65)-ROWS($AR$54:$AR$65)-ROWS($AV$54:$AV$65)-ROWS($AZ$54:$AZ$65)),IFERROR(INDEX($BH$54:$BH$65, ROWS($CH$4:CH84)-ROWS($AJ$54:$AJ$65)-ROWS($AN$54:$AN$65)-ROWS($AR$54:$AR$65)-ROWS($AV$54:$AV$65)-ROWS($AZ$54:$AZ$65)-ROWS($BD$54:$BD$65)), "")))))))</f>
        <v/>
      </c>
      <c r="CI86" s="316" t="str">
        <f t="shared" ca="1" si="195"/>
        <v/>
      </c>
      <c r="CJ86" s="316" t="str">
        <f ca="1">IF(OR(CK86="",CK86=0),"",MAX(CJ$5:CJ85)+1)</f>
        <v/>
      </c>
      <c r="CK86" s="316" t="str">
        <f ca="1">IFERROR(INDEX($AK$54:$AK$65, ROWS($CK$4:CK84)), IFERROR(INDEX($AO$54:$AO$65, ROWS($CK$4:CK84)-ROWS($AK$54:$AK$65)), IFERROR(INDEX($AS$54:$AS$65, ROWS($CK$4:CK84)-ROWS($AK$54:$AK$65)-ROWS($AO$54:$AO$65)),IFERROR(INDEX($AW$54:$AW$65, ROWS($CK$4:CK84)-ROWS($AK$54:$AK$65)-ROWS($AO$54:$AO$65)-ROWS($AS$54:$AS$65)),IFERROR(INDEX($BA$54:$BA$65, ROWS($CK$4:CK84)-ROWS($AK$54:$AK$65)-ROWS($AO$54:$AO$65)-ROWS($AS$54:$AS$65)-ROWS($AW$54:$AW$65)),IFERROR(INDEX($BE$54:$BE$65, ROWS($CK$4:CK84)-ROWS($AK$54:$AK$65)-ROWS($AO$54:$AO$65)-ROWS($AS$54:$AS$65)-ROWS($AW$54:$AW$65)-ROWS($BA$54:$BA$65)),IFERROR(INDEX($BI$54:$BI$65, ROWS($CK$4:CK84)-ROWS($AK$54:$AK$65)-ROWS($AO$54:$AO$65)-ROWS($AS$54:$AS$65)-ROWS($AW$54:$AW$65)-ROWS($BA$54:$BA$65)-ROWS($BE$54:$BE$65)), "")))))))</f>
        <v/>
      </c>
      <c r="CL86" s="316" t="str">
        <f t="shared" ca="1" si="196"/>
        <v/>
      </c>
      <c r="CM86" s="413" t="str">
        <f t="shared" ca="1" si="197"/>
        <v/>
      </c>
      <c r="CN86" s="412" t="str">
        <f>IF(OR(CO86="",CO86=0),"",MAX(CN$5:CN85)+1)</f>
        <v/>
      </c>
      <c r="CO86" s="316">
        <f>IFERROR(INDEX($AJ$70:$AJ$81, ROWS($CO$4:CO84)), IFERROR(INDEX($AN$70:$AN$81, ROWS($CO$4:CO84)-ROWS($AJ$70:$AJ$81)), IFERROR(INDEX($AR$70:$AR$81, ROWS($CO$4:CO84)-ROWS($AJ$70:$AJ$81)-ROWS($AN$70:$AN$81)),IFERROR(INDEX($AV$70:$AV$81, ROWS($CO$4:CO84)-ROWS($AJ$70:$AJ$81)-ROWS($AN$70:$AN$81)-ROWS($AR$70:$AR$81)),IFERROR(INDEX($AZ$70:$AZ$81, ROWS($CO$4:CO84)-ROWS($AJ$70:$AJ$81)-ROWS($AN$70:$AN$81)-ROWS($AR$70:$AR$81)-ROWS($AV$70:$AV$81)),IFERROR(INDEX($BD$70:$BD$81, ROWS($CO$4:CO84)-ROWS($AJ$70:$AJ$81)-ROWS($AN$70:$AN$81)-ROWS($AR$70:$AR$81)-ROWS($AV$70:$AV$81)-ROWS($AZ$70:$AZ$81)),IFERROR(INDEX($BH$70:$BH$81, ROWS($CO$4:CO84)-ROWS($AJ$70:$AJ$81)-ROWS($AN$70:$AN$81)-ROWS($AR$70:$AR$81)-ROWS($AV$70:$AV$81)-ROWS($AZ$70:$AZ$81)-ROWS($BD$70:$BD$81)), "")))))))</f>
        <v>0</v>
      </c>
      <c r="CP86" s="316" t="str">
        <f t="shared" ca="1" si="198"/>
        <v/>
      </c>
      <c r="CQ86" s="316" t="str">
        <f>IF(OR(CR86="",CR86=0),"",MAX(CQ$5:CQ85)+1)</f>
        <v/>
      </c>
      <c r="CR86" s="316">
        <f>IFERROR(INDEX($AK$70:$AK$81, ROWS($CR$4:CR84)), IFERROR(INDEX($AO$70:$AO$81, ROWS($CR$4:CR84)-ROWS($AK$70:$AK$81)), IFERROR(INDEX($AS$70:$AS$81, ROWS($CR$4:CR84)-ROWS($AK$70:$AK$81)-ROWS($AO$70:$AO$81)),IFERROR(INDEX($AW$70:$AW$81, ROWS($CR$4:CR84)-ROWS($AK$70:$AK$81)-ROWS($AO$70:$AO$81)-ROWS($AS$70:$AS$81)),IFERROR(INDEX($BA$70:$BA$81, ROWS($CR$4:CR84)-ROWS($AK$70:$AK$81)-ROWS($AO$70:$AO$81)-ROWS($AS$70:$AS$81)-ROWS($AW$70:$AW$81)),IFERROR(INDEX($BE$70:$BE$81, ROWS($CR$4:CR84)-ROWS($AK$70:$AK$81)-ROWS($AO$70:$AO$81)-ROWS($AS$70:$AS$81)-ROWS($AW$70:$AW$81)-ROWS($BA$70:$BA$81)),IFERROR(INDEX($BI$70:$BI$81, ROWS($CR$4:CR84)-ROWS($AK$70:$AK$81)-ROWS($AO$70:$AO$81)-ROWS($AS$70:$AS$81)-ROWS($AW$70:$AW$81)-ROWS($BA$70:$BA$81)-ROWS($BE$70:$BE$81)), "")))))))</f>
        <v>0</v>
      </c>
      <c r="CS86" s="316" t="str">
        <f t="shared" ca="1" si="199"/>
        <v/>
      </c>
      <c r="CT86" s="413" t="str">
        <f t="shared" ca="1" si="200"/>
        <v/>
      </c>
      <c r="CU86" s="412" t="str">
        <f>IF(OR(CV86="",CV86=0),"",MAX(CU$5:CU85)+1)</f>
        <v/>
      </c>
      <c r="CV86" s="316" t="str">
        <f>IFERROR(INDEX($AJ$86:$AJ$97, ROWS($CV$4:CV84)), IFERROR(INDEX($AN$86:$AN$97, ROWS($CV$4:CV84)-ROWS($AJ$86:$AJ$97)), ""))</f>
        <v/>
      </c>
      <c r="CW86" s="316" t="str">
        <f t="shared" si="201"/>
        <v/>
      </c>
      <c r="CX86" s="316" t="str">
        <f>IF(OR(CY86="",CY86=0),"",MAX(CX$5:CX85)+1)</f>
        <v/>
      </c>
      <c r="CY86" s="316" t="str">
        <f>IFERROR(INDEX($AK$86:$AK$97, ROWS($CY$4:CY84)), IFERROR(INDEX($AO$86:$AO$97, ROWS($CY$4:CY84)-ROWS($AK$86:$AK$97)), ""))</f>
        <v/>
      </c>
      <c r="CZ86" s="316" t="str">
        <f t="shared" si="202"/>
        <v/>
      </c>
      <c r="DA86" s="413" t="str">
        <f t="shared" si="203"/>
        <v/>
      </c>
      <c r="DC86" s="438">
        <f ca="1">IF(OR(DD86="",DD86=0),"",MAX(DC$85:DC85)+1)</f>
        <v>1</v>
      </c>
      <c r="DD86" s="434" t="str">
        <f ca="1">IF(CP6="","",IF(NOT(CT6="Income"),CP6,""))</f>
        <v>Spotify</v>
      </c>
      <c r="DE86" s="413">
        <f ca="1">IF(CS6="","",IF(NOT(CT6="Income"),CS6,""))</f>
        <v>9.99</v>
      </c>
      <c r="DF86" s="438" t="str">
        <f ca="1">IF(OR(DG86="",DG86=0),"",MAX(DF$85:DF85)+1)</f>
        <v/>
      </c>
      <c r="DG86" s="412" t="str">
        <f ca="1">IF(CP6="","",IF(CT6="Income",CP6,""))</f>
        <v/>
      </c>
      <c r="DH86" s="413" t="str">
        <f ca="1">IF(CP6="","",IF(CT6="Income",CS6,""))</f>
        <v/>
      </c>
      <c r="DI86" s="412" t="str">
        <f ca="1">IFERROR(INDEX($DD$86:$DD$103,MATCH(ROW()-ROW($DI$85),$DC$86:$DC$103,0)),"")</f>
        <v>Spotify</v>
      </c>
      <c r="DJ86" s="413">
        <f ca="1">IFERROR(INDEX($DE$86:$DE$103,MATCH(ROW()-ROW($DI$85),$DC$86:$DC$103,0)),"")</f>
        <v>9.99</v>
      </c>
      <c r="DK86" s="412" t="str">
        <f ca="1">IFERROR(INDEX($DG$86:$DG$103,MATCH(ROW()-ROW($DK$85),$DF$86:$DF$103,0)),"")</f>
        <v>Paycheck 2</v>
      </c>
      <c r="DL86" s="413">
        <f ca="1">IFERROR(INDEX($DH$86:$DH$103,MATCH(ROW()-ROW($DK$85),$DF$86:$DF$103,0)),"")</f>
        <v>400</v>
      </c>
      <c r="DM86" s="292"/>
      <c r="DN86" s="425" t="str">
        <f ca="1">IF(DI86="","",CONCATENATE(DI86," - ",DJ86))</f>
        <v>Spotify - 9.99</v>
      </c>
      <c r="DO86" s="295" t="str">
        <f ca="1">IF(DI87="","",CONCATENATE(DI87," - ",DJ87))</f>
        <v>Groceries - 125</v>
      </c>
      <c r="DP86" s="295" t="str">
        <f ca="1">IF(DI88="","",CONCATENATE(DI88," - ",DJ88))</f>
        <v>Electric / Water - 150</v>
      </c>
      <c r="DQ86" s="440" t="str">
        <f ca="1">IF(DK86="","",CONCATENATE(DK86," - ",DL86))</f>
        <v>Paycheck 2 - 400</v>
      </c>
      <c r="DR86" s="441" t="str">
        <f ca="1">IF(DK87="","",CONCATENATE(DK87," - ",DL87))</f>
        <v/>
      </c>
      <c r="DS86" s="442" t="str">
        <f ca="1">IF(DK88="","",CONCATENATE(DK88," - ",DL88))</f>
        <v/>
      </c>
    </row>
    <row r="87" spans="28:123" x14ac:dyDescent="0.3">
      <c r="AB87" s="395" t="str">
        <f ca="1">IFERROR(MATCH($AB$59,OFFSET(Year!$AY$123:$AY$174,AB86,,1000),0)+AB86,"")</f>
        <v/>
      </c>
      <c r="AC87" s="404" t="str">
        <f ca="1">IFERROR(INDEX(Year!$BB$123:$BB$174,AB87),"")</f>
        <v/>
      </c>
      <c r="AD87" s="405" t="str">
        <f ca="1">IFERROR(INDEX(Year!$AZ$123:$AZ$174,AB87),"")</f>
        <v/>
      </c>
      <c r="AE87" s="406" t="str">
        <f ca="1">IFERROR(INDEX(Year!$BA$123:$BA$174,AB87),"")</f>
        <v/>
      </c>
      <c r="AF87" s="407" t="str">
        <f ca="1">IFERROR(INDEX(Year!$AY$123:$AY$174,AB87),"")</f>
        <v/>
      </c>
      <c r="AI87" s="304"/>
      <c r="AJ87" s="305"/>
      <c r="AK87" s="306"/>
      <c r="AL87" s="307"/>
      <c r="AM87" s="304"/>
      <c r="AN87" s="305"/>
      <c r="AO87" s="306"/>
      <c r="AP87" s="307"/>
      <c r="BL87" s="412" t="str">
        <f ca="1">IF(OR(BM87="",BM87=0),"",MAX(BL$5:BL86)+1)</f>
        <v/>
      </c>
      <c r="BM87" s="316" t="str">
        <f ca="1">IFERROR(INDEX($AJ$6:$AJ$17, ROWS(BM$4:$BM85)), IFERROR(INDEX($AN$6:$AN$17, ROWS(BM$4:$BM85)-ROWS($AJ$6:$AJ$17)), IFERROR(INDEX($AR$6:$AR$17, ROWS(BM$4:$BM85)-ROWS($AJ$6:$AJ$17)-ROWS($AN$6:$AN$17)),IFERROR(INDEX($AV$6:$AV$17, ROWS(BM$4:$BM85)-ROWS($AJ$6:$AJ$17)-ROWS($AN$6:$AN$17)-ROWS($AR$6:$AR$17)),IFERROR(INDEX($AZ$6:$AZ$17, ROWS(BM$4:$BM85)-ROWS($AJ$6:$AJ$17)-ROWS($AN$6:$AN$17)-ROWS($AR$6:$AR$17)-ROWS($AV$6:$AV$17)),IFERROR(INDEX($BD$6:$BD$17, ROWS(BM$4:$BM85)-ROWS($AJ$6:$AJ$17)-ROWS($AN$6:$AN$17)-ROWS($AR$6:$AR$17)-ROWS($AV$6:$AV$17)-ROWS($AZ$6:$AZ$17)),IFERROR(INDEX($BH$6:$BH$17, ROWS(BM$4:$BM85)-ROWS($AJ$6:$AJ$17)-ROWS($AN$6:$AN$17)-ROWS($AR$6:$AR$17)-ROWS($AV$6:$AV$17)-ROWS($AZ$6:$AZ$17)-ROWS($BD$6:$BD$17)), "")))))))</f>
        <v/>
      </c>
      <c r="BN87" s="316" t="str">
        <f t="shared" ca="1" si="186"/>
        <v/>
      </c>
      <c r="BO87" s="316" t="str">
        <f ca="1">IF(OR(BP87="",BP87=0),"",MAX(BO$5:BO86)+1)</f>
        <v/>
      </c>
      <c r="BP87" s="316" t="str">
        <f ca="1">IFERROR(INDEX($AK$6:$AK$17, ROWS($BP$4:BP85)), IFERROR(INDEX($AO$6:$AO$17, ROWS($BP$4:BP85)-ROWS($AK$6:$AK$17)), IFERROR(INDEX($AS$6:$AS$17, ROWS($BP$4:BP85)-ROWS($AK$6:$AK$17)-ROWS($AO$6:$AO$17)),IFERROR(INDEX($AW$6:$AW$17, ROWS($BP$4:BP85)-ROWS($AK$6:$AK$17)-ROWS($AO$6:$AO$17)-ROWS($AS$6:$AS$17)),IFERROR(INDEX($BA$6:$BA$17, ROWS($BP$4:BP85)-ROWS($AK$6:$AK$17)-ROWS($AO$6:$AO$17)-ROWS($AS$6:$AS$17)-ROWS($AW$6:$AW$17)),IFERROR(INDEX($BE$6:$BE$17, ROWS($BP$4:BP85)-ROWS($AK$6:$AK$17)-ROWS($AO$6:$AO$17)-ROWS($AS$6:$AS$17)-ROWS($AW$6:$AW$17)-ROWS($BA$6:$BA$17)),IFERROR(INDEX($BI$6:$BI$17, ROWS($BP$4:BP85)-ROWS($AK$6:$AK$17)-ROWS($AO$6:$AO$17)-ROWS($AS$6:$AS$17)-ROWS($AW$6:$AW$17)-ROWS($BA$6:$BA$17)-ROWS($BE$6:$BE$17)), "")))))))</f>
        <v/>
      </c>
      <c r="BQ87" s="316" t="str">
        <f t="shared" ca="1" si="187"/>
        <v/>
      </c>
      <c r="BR87" s="413" t="str">
        <f t="shared" ca="1" si="188"/>
        <v/>
      </c>
      <c r="BS87" s="412" t="str">
        <f ca="1">IF(OR(BT87="",BT87=0),"",MAX(BS$5:BS86)+1)</f>
        <v/>
      </c>
      <c r="BT87" s="316" t="str">
        <f ca="1">IFERROR(INDEX($AJ$22:$AJ$33, ROWS($BT$4:BT85)), IFERROR(INDEX($AN$22:$AN$33, ROWS($BT$4:BT85)-ROWS($AJ$22:$AJ$33)), IFERROR(INDEX($AR$22:$AR$33, ROWS($BT$4:BT85)-ROWS($AJ$22:$AJ$33)-ROWS($AN$22:$AN$33)),IFERROR(INDEX($AV$22:$AV$33, ROWS($BT$4:BT85)-ROWS($AJ$22:$AJ$33)-ROWS($AN$22:$AN$33)-ROWS($AR$22:$AR$33)),IFERROR(INDEX($AZ$22:$AZ$33, ROWS($BT$4:BT85)-ROWS($AJ$22:$AJ$33)-ROWS($AN$22:$AN$33)-ROWS($AR$22:$AR$33)-ROWS($AV$22:$AV$33)),IFERROR(INDEX($BD$22:$BD$33, ROWS($BT$4:BT85)-ROWS($AJ$22:$AJ$33)-ROWS($AN$22:$AN$33)-ROWS($AR$22:$AR$33)-ROWS($AV$22:$AV$33)-ROWS($AZ$22:$AZ$33)),IFERROR(INDEX($BH$22:$BH$33, ROWS($BT$4:BT85)-ROWS($AJ$22:$AJ$33)-ROWS($AN$22:$AN$33)-ROWS($AR$22:$AR$33)-ROWS($AV$22:$AV$33)-ROWS($AZ$22:$AZ$33)-ROWS($BD$22:$BD$33)), "")))))))</f>
        <v/>
      </c>
      <c r="BU87" s="316" t="str">
        <f t="shared" ca="1" si="189"/>
        <v/>
      </c>
      <c r="BV87" s="316" t="str">
        <f ca="1">IF(OR(BW87="",BW87=0),"",MAX(BV$5:BV86)+1)</f>
        <v/>
      </c>
      <c r="BW87" s="316" t="str">
        <f ca="1">IFERROR(INDEX($AK$22:$AK$33, ROWS($BW$4:BW85)), IFERROR(INDEX($AO$22:$AO$33, ROWS($BW$4:BW85)-ROWS($AK$22:$AK$33)), IFERROR(INDEX($AS$22:$AS$33, ROWS($BW$4:BW85)-ROWS($AK$22:$AK$33)-ROWS($AO$22:$AO$33)),IFERROR(INDEX($AW$22:$AW$33, ROWS($BW$4:BW85)-ROWS($AK$22:$AK$33)-ROWS($AO$22:$AO$33)-ROWS($AS$22:$AS$33)),IFERROR(INDEX($BA$22:$BA$33, ROWS($BW$4:BW85)-ROWS($AK$22:$AK$33)-ROWS($AO$22:$AO$33)-ROWS($AS$22:$AS$33)-ROWS($AW$22:$AW$33)),IFERROR(INDEX($BE$22:$BE$33, ROWS($BW$4:BW85)-ROWS($AK$22:$AK$33)-ROWS($AO$22:$AO$33)-ROWS($AS$22:$AS$33)-ROWS($AW$22:$AW$33)-ROWS($BA$22:$BA$33)),IFERROR(INDEX($BI$22:$BI$33, ROWS($BW$4:BW85)-ROWS($AK$22:$AK$33)-ROWS($AO$22:$AO$33)-ROWS($AS$22:$AS$33)-ROWS($AW$22:$AW$33)-ROWS($BA$22:$BA$33)-ROWS($BE$22:$BE$33)), "")))))))</f>
        <v/>
      </c>
      <c r="BX87" s="316" t="str">
        <f t="shared" ca="1" si="190"/>
        <v/>
      </c>
      <c r="BY87" s="413" t="str">
        <f t="shared" ca="1" si="191"/>
        <v/>
      </c>
      <c r="BZ87" s="412" t="str">
        <f ca="1">IF(OR(CA87="",CA87=0),"",MAX(BZ$5:BZ86)+1)</f>
        <v/>
      </c>
      <c r="CA87" s="316" t="str">
        <f ca="1">IFERROR(INDEX($AJ$38:$AJ$49, ROWS($CA$4:CA85)), IFERROR(INDEX($AN$38:$AN$49, ROWS($CA$4:CA85)-ROWS($AJ$38:$AJ$49)), IFERROR(INDEX($AR$38:$AR$49, ROWS($CA$4:CA85)-ROWS($AJ$38:$AJ$49)-ROWS($AN$38:$AN$49)),IFERROR(INDEX($AV$38:$AV$49, ROWS($CA$4:CA85)-ROWS($AJ$38:$AJ$49)-ROWS($AN$38:$AN$49)-ROWS($AR$38:$AR$49)),IFERROR(INDEX($AZ$38:$AZ$49, ROWS($CA$4:CA85)-ROWS($AJ$38:$AJ$49)-ROWS($AN$38:$AN$49)-ROWS($AR$38:$AR$49)-ROWS($AV$38:$AV$49)),IFERROR(INDEX($BD$38:$BD$49, ROWS($CA$4:CA85)-ROWS($AJ$38:$AJ$49)-ROWS($AN$38:$AN$49)-ROWS($AR$38:$AR$49)-ROWS($AV$38:$AV$49)-ROWS($AZ$38:$AZ$49)),IFERROR(INDEX($BH$38:$BH$49, ROWS($CA$4:CA85)-ROWS($AJ$38:$AJ$49)-ROWS($AN$38:$AN$49)-ROWS($AR$38:$AR$49)-ROWS($AV$38:$AV$49)-ROWS($AZ$38:$AZ$49)-ROWS($BD$38:$BD$49)), "")))))))</f>
        <v/>
      </c>
      <c r="CB87" s="316" t="str">
        <f t="shared" ca="1" si="192"/>
        <v/>
      </c>
      <c r="CC87" s="316" t="str">
        <f ca="1">IF(OR(CD87="",CD87=0),"",MAX(CC$5:CC86)+1)</f>
        <v/>
      </c>
      <c r="CD87" s="316" t="str">
        <f ca="1">IFERROR(INDEX($AK$38:$AK$49, ROWS($CD$4:CD85)), IFERROR(INDEX($AO$38:$AO$49, ROWS($CD$4:CD85)-ROWS($AK$38:$AK$49)), IFERROR(INDEX($AS$38:$AS$49, ROWS($CD$4:CD85)-ROWS($AK$38:$AK$49)-ROWS($AO$38:$AO$49)),IFERROR(INDEX($AW$38:$AW$49, ROWS($CD$4:CD85)-ROWS($AK$38:$AK$49)-ROWS($AO$38:$AO$49)-ROWS($AS$38:$AS$49)),IFERROR(INDEX($BA$38:$BA$49, ROWS($CD$4:CD85)-ROWS($AK$38:$AK$49)-ROWS($AO$38:$AO$49)-ROWS($AS$38:$AS$49)-ROWS($AW$38:$AW$49)),IFERROR(INDEX($BE$38:$BE$49, ROWS($CD$4:CD85)-ROWS($AK$38:$AK$49)-ROWS($AO$38:$AO$49)-ROWS($AS$38:$AS$49)-ROWS($AW$38:$AW$49)-ROWS($BA$38:$BA$49)),IFERROR(INDEX($BI$38:$BI$49, ROWS($CD$4:CD85)-ROWS($AK$38:$AK$49)-ROWS($AO$38:$AO$49)-ROWS($AS$38:$AS$49)-ROWS($AW$38:$AW$49)-ROWS($BA$38:$BA$49)-ROWS($BE$38:$BE$49)), "")))))))</f>
        <v/>
      </c>
      <c r="CE87" s="316" t="str">
        <f t="shared" ca="1" si="193"/>
        <v/>
      </c>
      <c r="CF87" s="413" t="str">
        <f t="shared" ca="1" si="194"/>
        <v/>
      </c>
      <c r="CG87" s="412" t="str">
        <f ca="1">IF(OR(CH87="",CH87=0),"",MAX(CG$5:CG86)+1)</f>
        <v/>
      </c>
      <c r="CH87" s="316" t="str">
        <f ca="1">IFERROR(INDEX($AJ$54:$AJ$65, ROWS($CH$4:CH85)), IFERROR(INDEX($AN$54:$AN$65, ROWS($CH$4:CH85)-ROWS($AJ$54:$AJ$65)), IFERROR(INDEX($AR$54:$AR$65, ROWS($CH$4:CH85)-ROWS($AJ$54:$AJ$65)-ROWS($AN$54:$AN$65)),IFERROR(INDEX($AV$54:$AV$65, ROWS($CH$4:CH85)-ROWS($AJ$54:$AJ$65)-ROWS($AN$54:$AN$65)-ROWS($AR$54:$AR$65)),IFERROR(INDEX($AZ$54:$AZ$65, ROWS($CH$4:CH85)-ROWS($AJ$54:$AJ$65)-ROWS($AN$54:$AN$65)-ROWS($AR$54:$AR$65)-ROWS($AV$54:$AV$65)),IFERROR(INDEX($BD$54:$BD$65, ROWS($CH$4:CH85)-ROWS($AJ$54:$AJ$65)-ROWS($AN$54:$AN$65)-ROWS($AR$54:$AR$65)-ROWS($AV$54:$AV$65)-ROWS($AZ$54:$AZ$65)),IFERROR(INDEX($BH$54:$BH$65, ROWS($CH$4:CH85)-ROWS($AJ$54:$AJ$65)-ROWS($AN$54:$AN$65)-ROWS($AR$54:$AR$65)-ROWS($AV$54:$AV$65)-ROWS($AZ$54:$AZ$65)-ROWS($BD$54:$BD$65)), "")))))))</f>
        <v/>
      </c>
      <c r="CI87" s="316" t="str">
        <f t="shared" ca="1" si="195"/>
        <v/>
      </c>
      <c r="CJ87" s="316" t="str">
        <f ca="1">IF(OR(CK87="",CK87=0),"",MAX(CJ$5:CJ86)+1)</f>
        <v/>
      </c>
      <c r="CK87" s="316" t="str">
        <f ca="1">IFERROR(INDEX($AK$54:$AK$65, ROWS($CK$4:CK85)), IFERROR(INDEX($AO$54:$AO$65, ROWS($CK$4:CK85)-ROWS($AK$54:$AK$65)), IFERROR(INDEX($AS$54:$AS$65, ROWS($CK$4:CK85)-ROWS($AK$54:$AK$65)-ROWS($AO$54:$AO$65)),IFERROR(INDEX($AW$54:$AW$65, ROWS($CK$4:CK85)-ROWS($AK$54:$AK$65)-ROWS($AO$54:$AO$65)-ROWS($AS$54:$AS$65)),IFERROR(INDEX($BA$54:$BA$65, ROWS($CK$4:CK85)-ROWS($AK$54:$AK$65)-ROWS($AO$54:$AO$65)-ROWS($AS$54:$AS$65)-ROWS($AW$54:$AW$65)),IFERROR(INDEX($BE$54:$BE$65, ROWS($CK$4:CK85)-ROWS($AK$54:$AK$65)-ROWS($AO$54:$AO$65)-ROWS($AS$54:$AS$65)-ROWS($AW$54:$AW$65)-ROWS($BA$54:$BA$65)),IFERROR(INDEX($BI$54:$BI$65, ROWS($CK$4:CK85)-ROWS($AK$54:$AK$65)-ROWS($AO$54:$AO$65)-ROWS($AS$54:$AS$65)-ROWS($AW$54:$AW$65)-ROWS($BA$54:$BA$65)-ROWS($BE$54:$BE$65)), "")))))))</f>
        <v/>
      </c>
      <c r="CL87" s="316" t="str">
        <f t="shared" ca="1" si="196"/>
        <v/>
      </c>
      <c r="CM87" s="413" t="str">
        <f t="shared" ca="1" si="197"/>
        <v/>
      </c>
      <c r="CN87" s="412" t="str">
        <f>IF(OR(CO87="",CO87=0),"",MAX(CN$5:CN86)+1)</f>
        <v/>
      </c>
      <c r="CO87" s="316">
        <f>IFERROR(INDEX($AJ$70:$AJ$81, ROWS($CO$4:CO85)), IFERROR(INDEX($AN$70:$AN$81, ROWS($CO$4:CO85)-ROWS($AJ$70:$AJ$81)), IFERROR(INDEX($AR$70:$AR$81, ROWS($CO$4:CO85)-ROWS($AJ$70:$AJ$81)-ROWS($AN$70:$AN$81)),IFERROR(INDEX($AV$70:$AV$81, ROWS($CO$4:CO85)-ROWS($AJ$70:$AJ$81)-ROWS($AN$70:$AN$81)-ROWS($AR$70:$AR$81)),IFERROR(INDEX($AZ$70:$AZ$81, ROWS($CO$4:CO85)-ROWS($AJ$70:$AJ$81)-ROWS($AN$70:$AN$81)-ROWS($AR$70:$AR$81)-ROWS($AV$70:$AV$81)),IFERROR(INDEX($BD$70:$BD$81, ROWS($CO$4:CO85)-ROWS($AJ$70:$AJ$81)-ROWS($AN$70:$AN$81)-ROWS($AR$70:$AR$81)-ROWS($AV$70:$AV$81)-ROWS($AZ$70:$AZ$81)),IFERROR(INDEX($BH$70:$BH$81, ROWS($CO$4:CO85)-ROWS($AJ$70:$AJ$81)-ROWS($AN$70:$AN$81)-ROWS($AR$70:$AR$81)-ROWS($AV$70:$AV$81)-ROWS($AZ$70:$AZ$81)-ROWS($BD$70:$BD$81)), "")))))))</f>
        <v>0</v>
      </c>
      <c r="CP87" s="316" t="str">
        <f t="shared" ca="1" si="198"/>
        <v/>
      </c>
      <c r="CQ87" s="316" t="str">
        <f>IF(OR(CR87="",CR87=0),"",MAX(CQ$5:CQ86)+1)</f>
        <v/>
      </c>
      <c r="CR87" s="316">
        <f>IFERROR(INDEX($AK$70:$AK$81, ROWS($CR$4:CR85)), IFERROR(INDEX($AO$70:$AO$81, ROWS($CR$4:CR85)-ROWS($AK$70:$AK$81)), IFERROR(INDEX($AS$70:$AS$81, ROWS($CR$4:CR85)-ROWS($AK$70:$AK$81)-ROWS($AO$70:$AO$81)),IFERROR(INDEX($AW$70:$AW$81, ROWS($CR$4:CR85)-ROWS($AK$70:$AK$81)-ROWS($AO$70:$AO$81)-ROWS($AS$70:$AS$81)),IFERROR(INDEX($BA$70:$BA$81, ROWS($CR$4:CR85)-ROWS($AK$70:$AK$81)-ROWS($AO$70:$AO$81)-ROWS($AS$70:$AS$81)-ROWS($AW$70:$AW$81)),IFERROR(INDEX($BE$70:$BE$81, ROWS($CR$4:CR85)-ROWS($AK$70:$AK$81)-ROWS($AO$70:$AO$81)-ROWS($AS$70:$AS$81)-ROWS($AW$70:$AW$81)-ROWS($BA$70:$BA$81)),IFERROR(INDEX($BI$70:$BI$81, ROWS($CR$4:CR85)-ROWS($AK$70:$AK$81)-ROWS($AO$70:$AO$81)-ROWS($AS$70:$AS$81)-ROWS($AW$70:$AW$81)-ROWS($BA$70:$BA$81)-ROWS($BE$70:$BE$81)), "")))))))</f>
        <v>0</v>
      </c>
      <c r="CS87" s="316" t="str">
        <f t="shared" ca="1" si="199"/>
        <v/>
      </c>
      <c r="CT87" s="413" t="str">
        <f t="shared" ca="1" si="200"/>
        <v/>
      </c>
      <c r="CU87" s="412" t="str">
        <f>IF(OR(CV87="",CV87=0),"",MAX(CU$5:CU86)+1)</f>
        <v/>
      </c>
      <c r="CV87" s="316" t="str">
        <f>IFERROR(INDEX($AJ$86:$AJ$97, ROWS($CV$4:CV85)), IFERROR(INDEX($AN$86:$AN$97, ROWS($CV$4:CV85)-ROWS($AJ$86:$AJ$97)), ""))</f>
        <v/>
      </c>
      <c r="CW87" s="316" t="str">
        <f t="shared" si="201"/>
        <v/>
      </c>
      <c r="CX87" s="316" t="str">
        <f>IF(OR(CY87="",CY87=0),"",MAX(CX$5:CX86)+1)</f>
        <v/>
      </c>
      <c r="CY87" s="316" t="str">
        <f>IFERROR(INDEX($AK$86:$AK$97, ROWS($CY$4:CY85)), IFERROR(INDEX($AO$86:$AO$97, ROWS($CY$4:CY85)-ROWS($AK$86:$AK$97)), ""))</f>
        <v/>
      </c>
      <c r="CZ87" s="316" t="str">
        <f t="shared" si="202"/>
        <v/>
      </c>
      <c r="DA87" s="413" t="str">
        <f t="shared" si="203"/>
        <v/>
      </c>
      <c r="DC87" s="438">
        <f ca="1">IF(OR(DD87="",DD87=0),"",MAX(DC$85:DC86)+1)</f>
        <v>2</v>
      </c>
      <c r="DD87" s="434" t="str">
        <f t="shared" ref="DD87:DD103" ca="1" si="204">IF(CP7="","",IF(NOT(CT7="Income"),CP7,""))</f>
        <v>Groceries</v>
      </c>
      <c r="DE87" s="413">
        <f t="shared" ref="DE87:DE103" ca="1" si="205">IF(CS7="","",IF(NOT(CT7="Income"),CS7,""))</f>
        <v>125</v>
      </c>
      <c r="DF87" s="431" t="str">
        <f ca="1">IF(OR(DG87="",DG87=0),"",MAX(DF$85:DF86)+1)</f>
        <v/>
      </c>
      <c r="DG87" s="412" t="str">
        <f t="shared" ref="DG87:DG103" ca="1" si="206">IF(CP7="","",IF(CT7="Income",CP7,""))</f>
        <v/>
      </c>
      <c r="DH87" s="413" t="str">
        <f t="shared" ref="DH87:DH103" ca="1" si="207">IF(CP7="","",IF(CT7="Income",CS7,""))</f>
        <v/>
      </c>
      <c r="DI87" s="412" t="str">
        <f t="shared" ref="DI87:DI103" ca="1" si="208">IFERROR(INDEX($DD$86:$DD$103,MATCH(ROW()-ROW($DI$85),$DC$86:$DC$103,0)),"")</f>
        <v>Groceries</v>
      </c>
      <c r="DJ87" s="413">
        <f t="shared" ref="DJ87:DJ103" ca="1" si="209">IFERROR(INDEX($DE$86:$DE$103,MATCH(ROW()-ROW($DI$85),$DC$86:$DC$103,0)),"")</f>
        <v>125</v>
      </c>
      <c r="DK87" s="412" t="str">
        <f t="shared" ref="DK87:DK103" ca="1" si="210">IFERROR(INDEX($DG$86:$DG$103,MATCH(ROW()-ROW($DK$85),$DF$86:$DF$103,0)),"")</f>
        <v/>
      </c>
      <c r="DL87" s="413" t="str">
        <f t="shared" ref="DL87:DL103" ca="1" si="211">IFERROR(INDEX($DH$86:$DH$103,MATCH(ROW()-ROW($DK$85),$DF$86:$DF$103,0)),"")</f>
        <v/>
      </c>
      <c r="DM87" s="292"/>
      <c r="DN87" s="425" t="str">
        <f ca="1">IF(DI89="","",CONCATENATE(DI89," - ",DJ89))</f>
        <v>Lawn Service - 50</v>
      </c>
      <c r="DO87" s="295" t="str">
        <f ca="1">IF(DI90="","",CONCATENATE(DI90," - ",DJ90))</f>
        <v/>
      </c>
      <c r="DP87" s="295" t="str">
        <f ca="1">IF(DI91="","",CONCATENATE(DI91," - ",DJ91))</f>
        <v/>
      </c>
      <c r="DQ87" s="425" t="str">
        <f ca="1">IF(DK89="","",CONCATENATE(DK89," - ",DL89))</f>
        <v/>
      </c>
      <c r="DR87" s="295" t="str">
        <f ca="1">IF(DK90="","",CONCATENATE(DK90," - ",DL90))</f>
        <v/>
      </c>
      <c r="DS87" s="426" t="str">
        <f ca="1">IF(DK91="","",CONCATENATE(DK91," - ",DL91))</f>
        <v/>
      </c>
    </row>
    <row r="88" spans="28:123" x14ac:dyDescent="0.3">
      <c r="AB88" s="395" t="str">
        <f ca="1">IFERROR(MATCH($AB$59,OFFSET(Year!$AY$123:$AY$174,AB87,,1000),0)+AB87,"")</f>
        <v/>
      </c>
      <c r="AC88" s="404" t="str">
        <f ca="1">IFERROR(INDEX(Year!$BB$123:$BB$174,AB88),"")</f>
        <v/>
      </c>
      <c r="AD88" s="405" t="str">
        <f ca="1">IFERROR(INDEX(Year!$AZ$123:$AZ$174,AB88),"")</f>
        <v/>
      </c>
      <c r="AE88" s="406" t="str">
        <f ca="1">IFERROR(INDEX(Year!$BA$123:$BA$174,AB88),"")</f>
        <v/>
      </c>
      <c r="AF88" s="407" t="str">
        <f ca="1">IFERROR(INDEX(Year!$AY$123:$AY$174,AB88),"")</f>
        <v/>
      </c>
      <c r="AI88" s="304"/>
      <c r="AJ88" s="305"/>
      <c r="AK88" s="306"/>
      <c r="AL88" s="307"/>
      <c r="AM88" s="304"/>
      <c r="AN88" s="305"/>
      <c r="AO88" s="306"/>
      <c r="AP88" s="307"/>
      <c r="BL88" s="412" t="str">
        <f ca="1">IF(OR(BM88="",BM88=0),"",MAX(BL$5:BL87)+1)</f>
        <v/>
      </c>
      <c r="BM88" s="316" t="str">
        <f ca="1">IFERROR(INDEX($AJ$6:$AJ$17, ROWS(BM$4:$BM86)), IFERROR(INDEX($AN$6:$AN$17, ROWS(BM$4:$BM86)-ROWS($AJ$6:$AJ$17)), IFERROR(INDEX($AR$6:$AR$17, ROWS(BM$4:$BM86)-ROWS($AJ$6:$AJ$17)-ROWS($AN$6:$AN$17)),IFERROR(INDEX($AV$6:$AV$17, ROWS(BM$4:$BM86)-ROWS($AJ$6:$AJ$17)-ROWS($AN$6:$AN$17)-ROWS($AR$6:$AR$17)),IFERROR(INDEX($AZ$6:$AZ$17, ROWS(BM$4:$BM86)-ROWS($AJ$6:$AJ$17)-ROWS($AN$6:$AN$17)-ROWS($AR$6:$AR$17)-ROWS($AV$6:$AV$17)),IFERROR(INDEX($BD$6:$BD$17, ROWS(BM$4:$BM86)-ROWS($AJ$6:$AJ$17)-ROWS($AN$6:$AN$17)-ROWS($AR$6:$AR$17)-ROWS($AV$6:$AV$17)-ROWS($AZ$6:$AZ$17)),IFERROR(INDEX($BH$6:$BH$17, ROWS(BM$4:$BM86)-ROWS($AJ$6:$AJ$17)-ROWS($AN$6:$AN$17)-ROWS($AR$6:$AR$17)-ROWS($AV$6:$AV$17)-ROWS($AZ$6:$AZ$17)-ROWS($BD$6:$BD$17)), "")))))))</f>
        <v/>
      </c>
      <c r="BN88" s="316" t="str">
        <f t="shared" ca="1" si="186"/>
        <v/>
      </c>
      <c r="BO88" s="316" t="str">
        <f ca="1">IF(OR(BP88="",BP88=0),"",MAX(BO$5:BO87)+1)</f>
        <v/>
      </c>
      <c r="BP88" s="316" t="str">
        <f ca="1">IFERROR(INDEX($AK$6:$AK$17, ROWS($BP$4:BP86)), IFERROR(INDEX($AO$6:$AO$17, ROWS($BP$4:BP86)-ROWS($AK$6:$AK$17)), IFERROR(INDEX($AS$6:$AS$17, ROWS($BP$4:BP86)-ROWS($AK$6:$AK$17)-ROWS($AO$6:$AO$17)),IFERROR(INDEX($AW$6:$AW$17, ROWS($BP$4:BP86)-ROWS($AK$6:$AK$17)-ROWS($AO$6:$AO$17)-ROWS($AS$6:$AS$17)),IFERROR(INDEX($BA$6:$BA$17, ROWS($BP$4:BP86)-ROWS($AK$6:$AK$17)-ROWS($AO$6:$AO$17)-ROWS($AS$6:$AS$17)-ROWS($AW$6:$AW$17)),IFERROR(INDEX($BE$6:$BE$17, ROWS($BP$4:BP86)-ROWS($AK$6:$AK$17)-ROWS($AO$6:$AO$17)-ROWS($AS$6:$AS$17)-ROWS($AW$6:$AW$17)-ROWS($BA$6:$BA$17)),IFERROR(INDEX($BI$6:$BI$17, ROWS($BP$4:BP86)-ROWS($AK$6:$AK$17)-ROWS($AO$6:$AO$17)-ROWS($AS$6:$AS$17)-ROWS($AW$6:$AW$17)-ROWS($BA$6:$BA$17)-ROWS($BE$6:$BE$17)), "")))))))</f>
        <v/>
      </c>
      <c r="BQ88" s="316" t="str">
        <f t="shared" ca="1" si="187"/>
        <v/>
      </c>
      <c r="BR88" s="413" t="str">
        <f t="shared" ca="1" si="188"/>
        <v/>
      </c>
      <c r="BS88" s="412" t="str">
        <f ca="1">IF(OR(BT88="",BT88=0),"",MAX(BS$5:BS87)+1)</f>
        <v/>
      </c>
      <c r="BT88" s="316" t="str">
        <f ca="1">IFERROR(INDEX($AJ$22:$AJ$33, ROWS($BT$4:BT86)), IFERROR(INDEX($AN$22:$AN$33, ROWS($BT$4:BT86)-ROWS($AJ$22:$AJ$33)), IFERROR(INDEX($AR$22:$AR$33, ROWS($BT$4:BT86)-ROWS($AJ$22:$AJ$33)-ROWS($AN$22:$AN$33)),IFERROR(INDEX($AV$22:$AV$33, ROWS($BT$4:BT86)-ROWS($AJ$22:$AJ$33)-ROWS($AN$22:$AN$33)-ROWS($AR$22:$AR$33)),IFERROR(INDEX($AZ$22:$AZ$33, ROWS($BT$4:BT86)-ROWS($AJ$22:$AJ$33)-ROWS($AN$22:$AN$33)-ROWS($AR$22:$AR$33)-ROWS($AV$22:$AV$33)),IFERROR(INDEX($BD$22:$BD$33, ROWS($BT$4:BT86)-ROWS($AJ$22:$AJ$33)-ROWS($AN$22:$AN$33)-ROWS($AR$22:$AR$33)-ROWS($AV$22:$AV$33)-ROWS($AZ$22:$AZ$33)),IFERROR(INDEX($BH$22:$BH$33, ROWS($BT$4:BT86)-ROWS($AJ$22:$AJ$33)-ROWS($AN$22:$AN$33)-ROWS($AR$22:$AR$33)-ROWS($AV$22:$AV$33)-ROWS($AZ$22:$AZ$33)-ROWS($BD$22:$BD$33)), "")))))))</f>
        <v/>
      </c>
      <c r="BU88" s="316" t="str">
        <f t="shared" ca="1" si="189"/>
        <v/>
      </c>
      <c r="BV88" s="316" t="str">
        <f ca="1">IF(OR(BW88="",BW88=0),"",MAX(BV$5:BV87)+1)</f>
        <v/>
      </c>
      <c r="BW88" s="316" t="str">
        <f ca="1">IFERROR(INDEX($AK$22:$AK$33, ROWS($BW$4:BW86)), IFERROR(INDEX($AO$22:$AO$33, ROWS($BW$4:BW86)-ROWS($AK$22:$AK$33)), IFERROR(INDEX($AS$22:$AS$33, ROWS($BW$4:BW86)-ROWS($AK$22:$AK$33)-ROWS($AO$22:$AO$33)),IFERROR(INDEX($AW$22:$AW$33, ROWS($BW$4:BW86)-ROWS($AK$22:$AK$33)-ROWS($AO$22:$AO$33)-ROWS($AS$22:$AS$33)),IFERROR(INDEX($BA$22:$BA$33, ROWS($BW$4:BW86)-ROWS($AK$22:$AK$33)-ROWS($AO$22:$AO$33)-ROWS($AS$22:$AS$33)-ROWS($AW$22:$AW$33)),IFERROR(INDEX($BE$22:$BE$33, ROWS($BW$4:BW86)-ROWS($AK$22:$AK$33)-ROWS($AO$22:$AO$33)-ROWS($AS$22:$AS$33)-ROWS($AW$22:$AW$33)-ROWS($BA$22:$BA$33)),IFERROR(INDEX($BI$22:$BI$33, ROWS($BW$4:BW86)-ROWS($AK$22:$AK$33)-ROWS($AO$22:$AO$33)-ROWS($AS$22:$AS$33)-ROWS($AW$22:$AW$33)-ROWS($BA$22:$BA$33)-ROWS($BE$22:$BE$33)), "")))))))</f>
        <v/>
      </c>
      <c r="BX88" s="316" t="str">
        <f t="shared" ca="1" si="190"/>
        <v/>
      </c>
      <c r="BY88" s="413" t="str">
        <f t="shared" ca="1" si="191"/>
        <v/>
      </c>
      <c r="BZ88" s="412" t="str">
        <f ca="1">IF(OR(CA88="",CA88=0),"",MAX(BZ$5:BZ87)+1)</f>
        <v/>
      </c>
      <c r="CA88" s="316" t="str">
        <f ca="1">IFERROR(INDEX($AJ$38:$AJ$49, ROWS($CA$4:CA86)), IFERROR(INDEX($AN$38:$AN$49, ROWS($CA$4:CA86)-ROWS($AJ$38:$AJ$49)), IFERROR(INDEX($AR$38:$AR$49, ROWS($CA$4:CA86)-ROWS($AJ$38:$AJ$49)-ROWS($AN$38:$AN$49)),IFERROR(INDEX($AV$38:$AV$49, ROWS($CA$4:CA86)-ROWS($AJ$38:$AJ$49)-ROWS($AN$38:$AN$49)-ROWS($AR$38:$AR$49)),IFERROR(INDEX($AZ$38:$AZ$49, ROWS($CA$4:CA86)-ROWS($AJ$38:$AJ$49)-ROWS($AN$38:$AN$49)-ROWS($AR$38:$AR$49)-ROWS($AV$38:$AV$49)),IFERROR(INDEX($BD$38:$BD$49, ROWS($CA$4:CA86)-ROWS($AJ$38:$AJ$49)-ROWS($AN$38:$AN$49)-ROWS($AR$38:$AR$49)-ROWS($AV$38:$AV$49)-ROWS($AZ$38:$AZ$49)),IFERROR(INDEX($BH$38:$BH$49, ROWS($CA$4:CA86)-ROWS($AJ$38:$AJ$49)-ROWS($AN$38:$AN$49)-ROWS($AR$38:$AR$49)-ROWS($AV$38:$AV$49)-ROWS($AZ$38:$AZ$49)-ROWS($BD$38:$BD$49)), "")))))))</f>
        <v/>
      </c>
      <c r="CB88" s="316" t="str">
        <f t="shared" ca="1" si="192"/>
        <v/>
      </c>
      <c r="CC88" s="316" t="str">
        <f ca="1">IF(OR(CD88="",CD88=0),"",MAX(CC$5:CC87)+1)</f>
        <v/>
      </c>
      <c r="CD88" s="316" t="str">
        <f ca="1">IFERROR(INDEX($AK$38:$AK$49, ROWS($CD$4:CD86)), IFERROR(INDEX($AO$38:$AO$49, ROWS($CD$4:CD86)-ROWS($AK$38:$AK$49)), IFERROR(INDEX($AS$38:$AS$49, ROWS($CD$4:CD86)-ROWS($AK$38:$AK$49)-ROWS($AO$38:$AO$49)),IFERROR(INDEX($AW$38:$AW$49, ROWS($CD$4:CD86)-ROWS($AK$38:$AK$49)-ROWS($AO$38:$AO$49)-ROWS($AS$38:$AS$49)),IFERROR(INDEX($BA$38:$BA$49, ROWS($CD$4:CD86)-ROWS($AK$38:$AK$49)-ROWS($AO$38:$AO$49)-ROWS($AS$38:$AS$49)-ROWS($AW$38:$AW$49)),IFERROR(INDEX($BE$38:$BE$49, ROWS($CD$4:CD86)-ROWS($AK$38:$AK$49)-ROWS($AO$38:$AO$49)-ROWS($AS$38:$AS$49)-ROWS($AW$38:$AW$49)-ROWS($BA$38:$BA$49)),IFERROR(INDEX($BI$38:$BI$49, ROWS($CD$4:CD86)-ROWS($AK$38:$AK$49)-ROWS($AO$38:$AO$49)-ROWS($AS$38:$AS$49)-ROWS($AW$38:$AW$49)-ROWS($BA$38:$BA$49)-ROWS($BE$38:$BE$49)), "")))))))</f>
        <v/>
      </c>
      <c r="CE88" s="316" t="str">
        <f t="shared" ca="1" si="193"/>
        <v/>
      </c>
      <c r="CF88" s="413" t="str">
        <f t="shared" ca="1" si="194"/>
        <v/>
      </c>
      <c r="CG88" s="412" t="str">
        <f ca="1">IF(OR(CH88="",CH88=0),"",MAX(CG$5:CG87)+1)</f>
        <v/>
      </c>
      <c r="CH88" s="316" t="str">
        <f ca="1">IFERROR(INDEX($AJ$54:$AJ$65, ROWS($CH$4:CH86)), IFERROR(INDEX($AN$54:$AN$65, ROWS($CH$4:CH86)-ROWS($AJ$54:$AJ$65)), IFERROR(INDEX($AR$54:$AR$65, ROWS($CH$4:CH86)-ROWS($AJ$54:$AJ$65)-ROWS($AN$54:$AN$65)),IFERROR(INDEX($AV$54:$AV$65, ROWS($CH$4:CH86)-ROWS($AJ$54:$AJ$65)-ROWS($AN$54:$AN$65)-ROWS($AR$54:$AR$65)),IFERROR(INDEX($AZ$54:$AZ$65, ROWS($CH$4:CH86)-ROWS($AJ$54:$AJ$65)-ROWS($AN$54:$AN$65)-ROWS($AR$54:$AR$65)-ROWS($AV$54:$AV$65)),IFERROR(INDEX($BD$54:$BD$65, ROWS($CH$4:CH86)-ROWS($AJ$54:$AJ$65)-ROWS($AN$54:$AN$65)-ROWS($AR$54:$AR$65)-ROWS($AV$54:$AV$65)-ROWS($AZ$54:$AZ$65)),IFERROR(INDEX($BH$54:$BH$65, ROWS($CH$4:CH86)-ROWS($AJ$54:$AJ$65)-ROWS($AN$54:$AN$65)-ROWS($AR$54:$AR$65)-ROWS($AV$54:$AV$65)-ROWS($AZ$54:$AZ$65)-ROWS($BD$54:$BD$65)), "")))))))</f>
        <v/>
      </c>
      <c r="CI88" s="316" t="str">
        <f t="shared" ca="1" si="195"/>
        <v/>
      </c>
      <c r="CJ88" s="316" t="str">
        <f ca="1">IF(OR(CK88="",CK88=0),"",MAX(CJ$5:CJ87)+1)</f>
        <v/>
      </c>
      <c r="CK88" s="316" t="str">
        <f ca="1">IFERROR(INDEX($AK$54:$AK$65, ROWS($CK$4:CK86)), IFERROR(INDEX($AO$54:$AO$65, ROWS($CK$4:CK86)-ROWS($AK$54:$AK$65)), IFERROR(INDEX($AS$54:$AS$65, ROWS($CK$4:CK86)-ROWS($AK$54:$AK$65)-ROWS($AO$54:$AO$65)),IFERROR(INDEX($AW$54:$AW$65, ROWS($CK$4:CK86)-ROWS($AK$54:$AK$65)-ROWS($AO$54:$AO$65)-ROWS($AS$54:$AS$65)),IFERROR(INDEX($BA$54:$BA$65, ROWS($CK$4:CK86)-ROWS($AK$54:$AK$65)-ROWS($AO$54:$AO$65)-ROWS($AS$54:$AS$65)-ROWS($AW$54:$AW$65)),IFERROR(INDEX($BE$54:$BE$65, ROWS($CK$4:CK86)-ROWS($AK$54:$AK$65)-ROWS($AO$54:$AO$65)-ROWS($AS$54:$AS$65)-ROWS($AW$54:$AW$65)-ROWS($BA$54:$BA$65)),IFERROR(INDEX($BI$54:$BI$65, ROWS($CK$4:CK86)-ROWS($AK$54:$AK$65)-ROWS($AO$54:$AO$65)-ROWS($AS$54:$AS$65)-ROWS($AW$54:$AW$65)-ROWS($BA$54:$BA$65)-ROWS($BE$54:$BE$65)), "")))))))</f>
        <v/>
      </c>
      <c r="CL88" s="316" t="str">
        <f t="shared" ca="1" si="196"/>
        <v/>
      </c>
      <c r="CM88" s="413" t="str">
        <f t="shared" ca="1" si="197"/>
        <v/>
      </c>
      <c r="CN88" s="412" t="str">
        <f>IF(OR(CO88="",CO88=0),"",MAX(CN$5:CN87)+1)</f>
        <v/>
      </c>
      <c r="CO88" s="316">
        <f>IFERROR(INDEX($AJ$70:$AJ$81, ROWS($CO$4:CO86)), IFERROR(INDEX($AN$70:$AN$81, ROWS($CO$4:CO86)-ROWS($AJ$70:$AJ$81)), IFERROR(INDEX($AR$70:$AR$81, ROWS($CO$4:CO86)-ROWS($AJ$70:$AJ$81)-ROWS($AN$70:$AN$81)),IFERROR(INDEX($AV$70:$AV$81, ROWS($CO$4:CO86)-ROWS($AJ$70:$AJ$81)-ROWS($AN$70:$AN$81)-ROWS($AR$70:$AR$81)),IFERROR(INDEX($AZ$70:$AZ$81, ROWS($CO$4:CO86)-ROWS($AJ$70:$AJ$81)-ROWS($AN$70:$AN$81)-ROWS($AR$70:$AR$81)-ROWS($AV$70:$AV$81)),IFERROR(INDEX($BD$70:$BD$81, ROWS($CO$4:CO86)-ROWS($AJ$70:$AJ$81)-ROWS($AN$70:$AN$81)-ROWS($AR$70:$AR$81)-ROWS($AV$70:$AV$81)-ROWS($AZ$70:$AZ$81)),IFERROR(INDEX($BH$70:$BH$81, ROWS($CO$4:CO86)-ROWS($AJ$70:$AJ$81)-ROWS($AN$70:$AN$81)-ROWS($AR$70:$AR$81)-ROWS($AV$70:$AV$81)-ROWS($AZ$70:$AZ$81)-ROWS($BD$70:$BD$81)), "")))))))</f>
        <v>0</v>
      </c>
      <c r="CP88" s="316" t="str">
        <f t="shared" ca="1" si="198"/>
        <v/>
      </c>
      <c r="CQ88" s="316" t="str">
        <f>IF(OR(CR88="",CR88=0),"",MAX(CQ$5:CQ87)+1)</f>
        <v/>
      </c>
      <c r="CR88" s="316">
        <f>IFERROR(INDEX($AK$70:$AK$81, ROWS($CR$4:CR86)), IFERROR(INDEX($AO$70:$AO$81, ROWS($CR$4:CR86)-ROWS($AK$70:$AK$81)), IFERROR(INDEX($AS$70:$AS$81, ROWS($CR$4:CR86)-ROWS($AK$70:$AK$81)-ROWS($AO$70:$AO$81)),IFERROR(INDEX($AW$70:$AW$81, ROWS($CR$4:CR86)-ROWS($AK$70:$AK$81)-ROWS($AO$70:$AO$81)-ROWS($AS$70:$AS$81)),IFERROR(INDEX($BA$70:$BA$81, ROWS($CR$4:CR86)-ROWS($AK$70:$AK$81)-ROWS($AO$70:$AO$81)-ROWS($AS$70:$AS$81)-ROWS($AW$70:$AW$81)),IFERROR(INDEX($BE$70:$BE$81, ROWS($CR$4:CR86)-ROWS($AK$70:$AK$81)-ROWS($AO$70:$AO$81)-ROWS($AS$70:$AS$81)-ROWS($AW$70:$AW$81)-ROWS($BA$70:$BA$81)),IFERROR(INDEX($BI$70:$BI$81, ROWS($CR$4:CR86)-ROWS($AK$70:$AK$81)-ROWS($AO$70:$AO$81)-ROWS($AS$70:$AS$81)-ROWS($AW$70:$AW$81)-ROWS($BA$70:$BA$81)-ROWS($BE$70:$BE$81)), "")))))))</f>
        <v>0</v>
      </c>
      <c r="CS88" s="316" t="str">
        <f t="shared" ca="1" si="199"/>
        <v/>
      </c>
      <c r="CT88" s="413" t="str">
        <f t="shared" ca="1" si="200"/>
        <v/>
      </c>
      <c r="CU88" s="412" t="str">
        <f>IF(OR(CV88="",CV88=0),"",MAX(CU$5:CU87)+1)</f>
        <v/>
      </c>
      <c r="CV88" s="316" t="str">
        <f>IFERROR(INDEX($AJ$86:$AJ$97, ROWS($CV$4:CV86)), IFERROR(INDEX($AN$86:$AN$97, ROWS($CV$4:CV86)-ROWS($AJ$86:$AJ$97)), ""))</f>
        <v/>
      </c>
      <c r="CW88" s="316" t="str">
        <f t="shared" si="201"/>
        <v/>
      </c>
      <c r="CX88" s="316" t="str">
        <f>IF(OR(CY88="",CY88=0),"",MAX(CX$5:CX87)+1)</f>
        <v/>
      </c>
      <c r="CY88" s="316" t="str">
        <f>IFERROR(INDEX($AK$86:$AK$97, ROWS($CY$4:CY86)), IFERROR(INDEX($AO$86:$AO$97, ROWS($CY$4:CY86)-ROWS($AK$86:$AK$97)), ""))</f>
        <v/>
      </c>
      <c r="CZ88" s="316" t="str">
        <f t="shared" si="202"/>
        <v/>
      </c>
      <c r="DA88" s="413" t="str">
        <f t="shared" si="203"/>
        <v/>
      </c>
      <c r="DC88" s="438">
        <f ca="1">IF(OR(DD88="",DD88=0),"",MAX(DC$85:DC87)+1)</f>
        <v>3</v>
      </c>
      <c r="DD88" s="434" t="str">
        <f t="shared" ca="1" si="204"/>
        <v>Electric / Water</v>
      </c>
      <c r="DE88" s="413">
        <f t="shared" ca="1" si="205"/>
        <v>150</v>
      </c>
      <c r="DF88" s="431" t="str">
        <f ca="1">IF(OR(DG88="",DG88=0),"",MAX(DF$85:DF87)+1)</f>
        <v/>
      </c>
      <c r="DG88" s="412" t="str">
        <f t="shared" ca="1" si="206"/>
        <v/>
      </c>
      <c r="DH88" s="413" t="str">
        <f t="shared" ca="1" si="207"/>
        <v/>
      </c>
      <c r="DI88" s="412" t="str">
        <f t="shared" ca="1" si="208"/>
        <v>Electric / Water</v>
      </c>
      <c r="DJ88" s="413">
        <f t="shared" ca="1" si="209"/>
        <v>150</v>
      </c>
      <c r="DK88" s="412" t="str">
        <f t="shared" ca="1" si="210"/>
        <v/>
      </c>
      <c r="DL88" s="413" t="str">
        <f t="shared" ca="1" si="211"/>
        <v/>
      </c>
      <c r="DM88" s="292"/>
      <c r="DN88" s="425" t="str">
        <f ca="1">IF(DI92="","",CONCATENATE(DI92," - ",DJ92))</f>
        <v/>
      </c>
      <c r="DO88" s="295" t="str">
        <f ca="1">IF(DI93="","",CONCATENATE(DI93," - ",DJ93))</f>
        <v/>
      </c>
      <c r="DP88" s="295" t="str">
        <f ca="1">IF(DI94="","",CONCATENATE(DI94," - ",DJ94))</f>
        <v/>
      </c>
      <c r="DQ88" s="425" t="str">
        <f ca="1">IF(DK92="","",CONCATENATE(DK92," - ",DL92))</f>
        <v/>
      </c>
      <c r="DR88" s="295" t="str">
        <f ca="1">IF(DK93="","",CONCATENATE(DK93," - ",DL93))</f>
        <v/>
      </c>
      <c r="DS88" s="426" t="str">
        <f ca="1">IF(DK94="","",CONCATENATE(DK94," - ",DL94))</f>
        <v/>
      </c>
    </row>
    <row r="89" spans="28:123" x14ac:dyDescent="0.3">
      <c r="AB89" s="395" t="str">
        <f ca="1">IFERROR(MATCH($AB$59,OFFSET(Year!$AY$123:$AY$174,AB88,,1000),0)+AB88,"")</f>
        <v/>
      </c>
      <c r="AC89" s="404" t="str">
        <f ca="1">IFERROR(INDEX(Year!$BB$123:$BB$174,AB89),"")</f>
        <v/>
      </c>
      <c r="AD89" s="405" t="str">
        <f ca="1">IFERROR(INDEX(Year!$AZ$123:$AZ$174,AB89),"")</f>
        <v/>
      </c>
      <c r="AE89" s="406" t="str">
        <f ca="1">IFERROR(INDEX(Year!$BA$123:$BA$174,AB89),"")</f>
        <v/>
      </c>
      <c r="AF89" s="407" t="str">
        <f ca="1">IFERROR(INDEX(Year!$AY$123:$AY$174,AB89),"")</f>
        <v/>
      </c>
      <c r="AI89" s="304"/>
      <c r="AJ89" s="305"/>
      <c r="AK89" s="306"/>
      <c r="AL89" s="307"/>
      <c r="AM89" s="304"/>
      <c r="AN89" s="305"/>
      <c r="AO89" s="306"/>
      <c r="AP89" s="307"/>
      <c r="BL89" s="412" t="str">
        <f ca="1">IF(OR(BM89="",BM89=0),"",MAX(BL$5:BL88)+1)</f>
        <v/>
      </c>
      <c r="BM89" s="316" t="str">
        <f ca="1">IFERROR(INDEX($AJ$6:$AJ$17, ROWS(BM$4:$BM87)), IFERROR(INDEX($AN$6:$AN$17, ROWS(BM$4:$BM87)-ROWS($AJ$6:$AJ$17)), IFERROR(INDEX($AR$6:$AR$17, ROWS(BM$4:$BM87)-ROWS($AJ$6:$AJ$17)-ROWS($AN$6:$AN$17)),IFERROR(INDEX($AV$6:$AV$17, ROWS(BM$4:$BM87)-ROWS($AJ$6:$AJ$17)-ROWS($AN$6:$AN$17)-ROWS($AR$6:$AR$17)),IFERROR(INDEX($AZ$6:$AZ$17, ROWS(BM$4:$BM87)-ROWS($AJ$6:$AJ$17)-ROWS($AN$6:$AN$17)-ROWS($AR$6:$AR$17)-ROWS($AV$6:$AV$17)),IFERROR(INDEX($BD$6:$BD$17, ROWS(BM$4:$BM87)-ROWS($AJ$6:$AJ$17)-ROWS($AN$6:$AN$17)-ROWS($AR$6:$AR$17)-ROWS($AV$6:$AV$17)-ROWS($AZ$6:$AZ$17)),IFERROR(INDEX($BH$6:$BH$17, ROWS(BM$4:$BM87)-ROWS($AJ$6:$AJ$17)-ROWS($AN$6:$AN$17)-ROWS($AR$6:$AR$17)-ROWS($AV$6:$AV$17)-ROWS($AZ$6:$AZ$17)-ROWS($BD$6:$BD$17)), "")))))))</f>
        <v/>
      </c>
      <c r="BN89" s="316" t="str">
        <f t="shared" ca="1" si="186"/>
        <v/>
      </c>
      <c r="BO89" s="316" t="str">
        <f ca="1">IF(OR(BP89="",BP89=0),"",MAX(BO$5:BO88)+1)</f>
        <v/>
      </c>
      <c r="BP89" s="316" t="str">
        <f ca="1">IFERROR(INDEX($AK$6:$AK$17, ROWS($BP$4:BP87)), IFERROR(INDEX($AO$6:$AO$17, ROWS($BP$4:BP87)-ROWS($AK$6:$AK$17)), IFERROR(INDEX($AS$6:$AS$17, ROWS($BP$4:BP87)-ROWS($AK$6:$AK$17)-ROWS($AO$6:$AO$17)),IFERROR(INDEX($AW$6:$AW$17, ROWS($BP$4:BP87)-ROWS($AK$6:$AK$17)-ROWS($AO$6:$AO$17)-ROWS($AS$6:$AS$17)),IFERROR(INDEX($BA$6:$BA$17, ROWS($BP$4:BP87)-ROWS($AK$6:$AK$17)-ROWS($AO$6:$AO$17)-ROWS($AS$6:$AS$17)-ROWS($AW$6:$AW$17)),IFERROR(INDEX($BE$6:$BE$17, ROWS($BP$4:BP87)-ROWS($AK$6:$AK$17)-ROWS($AO$6:$AO$17)-ROWS($AS$6:$AS$17)-ROWS($AW$6:$AW$17)-ROWS($BA$6:$BA$17)),IFERROR(INDEX($BI$6:$BI$17, ROWS($BP$4:BP87)-ROWS($AK$6:$AK$17)-ROWS($AO$6:$AO$17)-ROWS($AS$6:$AS$17)-ROWS($AW$6:$AW$17)-ROWS($BA$6:$BA$17)-ROWS($BE$6:$BE$17)), "")))))))</f>
        <v/>
      </c>
      <c r="BQ89" s="316" t="str">
        <f t="shared" ca="1" si="187"/>
        <v/>
      </c>
      <c r="BR89" s="413" t="str">
        <f t="shared" ca="1" si="188"/>
        <v/>
      </c>
      <c r="BS89" s="412" t="str">
        <f ca="1">IF(OR(BT89="",BT89=0),"",MAX(BS$5:BS88)+1)</f>
        <v/>
      </c>
      <c r="BT89" s="316" t="str">
        <f ca="1">IFERROR(INDEX($AJ$22:$AJ$33, ROWS($BT$4:BT87)), IFERROR(INDEX($AN$22:$AN$33, ROWS($BT$4:BT87)-ROWS($AJ$22:$AJ$33)), IFERROR(INDEX($AR$22:$AR$33, ROWS($BT$4:BT87)-ROWS($AJ$22:$AJ$33)-ROWS($AN$22:$AN$33)),IFERROR(INDEX($AV$22:$AV$33, ROWS($BT$4:BT87)-ROWS($AJ$22:$AJ$33)-ROWS($AN$22:$AN$33)-ROWS($AR$22:$AR$33)),IFERROR(INDEX($AZ$22:$AZ$33, ROWS($BT$4:BT87)-ROWS($AJ$22:$AJ$33)-ROWS($AN$22:$AN$33)-ROWS($AR$22:$AR$33)-ROWS($AV$22:$AV$33)),IFERROR(INDEX($BD$22:$BD$33, ROWS($BT$4:BT87)-ROWS($AJ$22:$AJ$33)-ROWS($AN$22:$AN$33)-ROWS($AR$22:$AR$33)-ROWS($AV$22:$AV$33)-ROWS($AZ$22:$AZ$33)),IFERROR(INDEX($BH$22:$BH$33, ROWS($BT$4:BT87)-ROWS($AJ$22:$AJ$33)-ROWS($AN$22:$AN$33)-ROWS($AR$22:$AR$33)-ROWS($AV$22:$AV$33)-ROWS($AZ$22:$AZ$33)-ROWS($BD$22:$BD$33)), "")))))))</f>
        <v/>
      </c>
      <c r="BU89" s="316" t="str">
        <f t="shared" ca="1" si="189"/>
        <v/>
      </c>
      <c r="BV89" s="316" t="str">
        <f ca="1">IF(OR(BW89="",BW89=0),"",MAX(BV$5:BV88)+1)</f>
        <v/>
      </c>
      <c r="BW89" s="316" t="str">
        <f ca="1">IFERROR(INDEX($AK$22:$AK$33, ROWS($BW$4:BW87)), IFERROR(INDEX($AO$22:$AO$33, ROWS($BW$4:BW87)-ROWS($AK$22:$AK$33)), IFERROR(INDEX($AS$22:$AS$33, ROWS($BW$4:BW87)-ROWS($AK$22:$AK$33)-ROWS($AO$22:$AO$33)),IFERROR(INDEX($AW$22:$AW$33, ROWS($BW$4:BW87)-ROWS($AK$22:$AK$33)-ROWS($AO$22:$AO$33)-ROWS($AS$22:$AS$33)),IFERROR(INDEX($BA$22:$BA$33, ROWS($BW$4:BW87)-ROWS($AK$22:$AK$33)-ROWS($AO$22:$AO$33)-ROWS($AS$22:$AS$33)-ROWS($AW$22:$AW$33)),IFERROR(INDEX($BE$22:$BE$33, ROWS($BW$4:BW87)-ROWS($AK$22:$AK$33)-ROWS($AO$22:$AO$33)-ROWS($AS$22:$AS$33)-ROWS($AW$22:$AW$33)-ROWS($BA$22:$BA$33)),IFERROR(INDEX($BI$22:$BI$33, ROWS($BW$4:BW87)-ROWS($AK$22:$AK$33)-ROWS($AO$22:$AO$33)-ROWS($AS$22:$AS$33)-ROWS($AW$22:$AW$33)-ROWS($BA$22:$BA$33)-ROWS($BE$22:$BE$33)), "")))))))</f>
        <v/>
      </c>
      <c r="BX89" s="316" t="str">
        <f t="shared" ca="1" si="190"/>
        <v/>
      </c>
      <c r="BY89" s="413" t="str">
        <f t="shared" ca="1" si="191"/>
        <v/>
      </c>
      <c r="BZ89" s="412" t="str">
        <f ca="1">IF(OR(CA89="",CA89=0),"",MAX(BZ$5:BZ88)+1)</f>
        <v/>
      </c>
      <c r="CA89" s="316" t="str">
        <f ca="1">IFERROR(INDEX($AJ$38:$AJ$49, ROWS($CA$4:CA87)), IFERROR(INDEX($AN$38:$AN$49, ROWS($CA$4:CA87)-ROWS($AJ$38:$AJ$49)), IFERROR(INDEX($AR$38:$AR$49, ROWS($CA$4:CA87)-ROWS($AJ$38:$AJ$49)-ROWS($AN$38:$AN$49)),IFERROR(INDEX($AV$38:$AV$49, ROWS($CA$4:CA87)-ROWS($AJ$38:$AJ$49)-ROWS($AN$38:$AN$49)-ROWS($AR$38:$AR$49)),IFERROR(INDEX($AZ$38:$AZ$49, ROWS($CA$4:CA87)-ROWS($AJ$38:$AJ$49)-ROWS($AN$38:$AN$49)-ROWS($AR$38:$AR$49)-ROWS($AV$38:$AV$49)),IFERROR(INDEX($BD$38:$BD$49, ROWS($CA$4:CA87)-ROWS($AJ$38:$AJ$49)-ROWS($AN$38:$AN$49)-ROWS($AR$38:$AR$49)-ROWS($AV$38:$AV$49)-ROWS($AZ$38:$AZ$49)),IFERROR(INDEX($BH$38:$BH$49, ROWS($CA$4:CA87)-ROWS($AJ$38:$AJ$49)-ROWS($AN$38:$AN$49)-ROWS($AR$38:$AR$49)-ROWS($AV$38:$AV$49)-ROWS($AZ$38:$AZ$49)-ROWS($BD$38:$BD$49)), "")))))))</f>
        <v/>
      </c>
      <c r="CB89" s="316" t="str">
        <f t="shared" ca="1" si="192"/>
        <v/>
      </c>
      <c r="CC89" s="316" t="str">
        <f ca="1">IF(OR(CD89="",CD89=0),"",MAX(CC$5:CC88)+1)</f>
        <v/>
      </c>
      <c r="CD89" s="316" t="str">
        <f ca="1">IFERROR(INDEX($AK$38:$AK$49, ROWS($CD$4:CD87)), IFERROR(INDEX($AO$38:$AO$49, ROWS($CD$4:CD87)-ROWS($AK$38:$AK$49)), IFERROR(INDEX($AS$38:$AS$49, ROWS($CD$4:CD87)-ROWS($AK$38:$AK$49)-ROWS($AO$38:$AO$49)),IFERROR(INDEX($AW$38:$AW$49, ROWS($CD$4:CD87)-ROWS($AK$38:$AK$49)-ROWS($AO$38:$AO$49)-ROWS($AS$38:$AS$49)),IFERROR(INDEX($BA$38:$BA$49, ROWS($CD$4:CD87)-ROWS($AK$38:$AK$49)-ROWS($AO$38:$AO$49)-ROWS($AS$38:$AS$49)-ROWS($AW$38:$AW$49)),IFERROR(INDEX($BE$38:$BE$49, ROWS($CD$4:CD87)-ROWS($AK$38:$AK$49)-ROWS($AO$38:$AO$49)-ROWS($AS$38:$AS$49)-ROWS($AW$38:$AW$49)-ROWS($BA$38:$BA$49)),IFERROR(INDEX($BI$38:$BI$49, ROWS($CD$4:CD87)-ROWS($AK$38:$AK$49)-ROWS($AO$38:$AO$49)-ROWS($AS$38:$AS$49)-ROWS($AW$38:$AW$49)-ROWS($BA$38:$BA$49)-ROWS($BE$38:$BE$49)), "")))))))</f>
        <v/>
      </c>
      <c r="CE89" s="316" t="str">
        <f t="shared" ca="1" si="193"/>
        <v/>
      </c>
      <c r="CF89" s="413" t="str">
        <f t="shared" ca="1" si="194"/>
        <v/>
      </c>
      <c r="CG89" s="412" t="str">
        <f ca="1">IF(OR(CH89="",CH89=0),"",MAX(CG$5:CG88)+1)</f>
        <v/>
      </c>
      <c r="CH89" s="316" t="str">
        <f ca="1">IFERROR(INDEX($AJ$54:$AJ$65, ROWS($CH$4:CH87)), IFERROR(INDEX($AN$54:$AN$65, ROWS($CH$4:CH87)-ROWS($AJ$54:$AJ$65)), IFERROR(INDEX($AR$54:$AR$65, ROWS($CH$4:CH87)-ROWS($AJ$54:$AJ$65)-ROWS($AN$54:$AN$65)),IFERROR(INDEX($AV$54:$AV$65, ROWS($CH$4:CH87)-ROWS($AJ$54:$AJ$65)-ROWS($AN$54:$AN$65)-ROWS($AR$54:$AR$65)),IFERROR(INDEX($AZ$54:$AZ$65, ROWS($CH$4:CH87)-ROWS($AJ$54:$AJ$65)-ROWS($AN$54:$AN$65)-ROWS($AR$54:$AR$65)-ROWS($AV$54:$AV$65)),IFERROR(INDEX($BD$54:$BD$65, ROWS($CH$4:CH87)-ROWS($AJ$54:$AJ$65)-ROWS($AN$54:$AN$65)-ROWS($AR$54:$AR$65)-ROWS($AV$54:$AV$65)-ROWS($AZ$54:$AZ$65)),IFERROR(INDEX($BH$54:$BH$65, ROWS($CH$4:CH87)-ROWS($AJ$54:$AJ$65)-ROWS($AN$54:$AN$65)-ROWS($AR$54:$AR$65)-ROWS($AV$54:$AV$65)-ROWS($AZ$54:$AZ$65)-ROWS($BD$54:$BD$65)), "")))))))</f>
        <v/>
      </c>
      <c r="CI89" s="316" t="str">
        <f t="shared" ca="1" si="195"/>
        <v/>
      </c>
      <c r="CJ89" s="316" t="str">
        <f ca="1">IF(OR(CK89="",CK89=0),"",MAX(CJ$5:CJ88)+1)</f>
        <v/>
      </c>
      <c r="CK89" s="316" t="str">
        <f ca="1">IFERROR(INDEX($AK$54:$AK$65, ROWS($CK$4:CK87)), IFERROR(INDEX($AO$54:$AO$65, ROWS($CK$4:CK87)-ROWS($AK$54:$AK$65)), IFERROR(INDEX($AS$54:$AS$65, ROWS($CK$4:CK87)-ROWS($AK$54:$AK$65)-ROWS($AO$54:$AO$65)),IFERROR(INDEX($AW$54:$AW$65, ROWS($CK$4:CK87)-ROWS($AK$54:$AK$65)-ROWS($AO$54:$AO$65)-ROWS($AS$54:$AS$65)),IFERROR(INDEX($BA$54:$BA$65, ROWS($CK$4:CK87)-ROWS($AK$54:$AK$65)-ROWS($AO$54:$AO$65)-ROWS($AS$54:$AS$65)-ROWS($AW$54:$AW$65)),IFERROR(INDEX($BE$54:$BE$65, ROWS($CK$4:CK87)-ROWS($AK$54:$AK$65)-ROWS($AO$54:$AO$65)-ROWS($AS$54:$AS$65)-ROWS($AW$54:$AW$65)-ROWS($BA$54:$BA$65)),IFERROR(INDEX($BI$54:$BI$65, ROWS($CK$4:CK87)-ROWS($AK$54:$AK$65)-ROWS($AO$54:$AO$65)-ROWS($AS$54:$AS$65)-ROWS($AW$54:$AW$65)-ROWS($BA$54:$BA$65)-ROWS($BE$54:$BE$65)), "")))))))</f>
        <v/>
      </c>
      <c r="CL89" s="316" t="str">
        <f t="shared" ca="1" si="196"/>
        <v/>
      </c>
      <c r="CM89" s="413" t="str">
        <f t="shared" ca="1" si="197"/>
        <v/>
      </c>
      <c r="CN89" s="412" t="str">
        <f>IF(OR(CO89="",CO89=0),"",MAX(CN$5:CN88)+1)</f>
        <v/>
      </c>
      <c r="CO89" s="316">
        <f>IFERROR(INDEX($AJ$70:$AJ$81, ROWS($CO$4:CO87)), IFERROR(INDEX($AN$70:$AN$81, ROWS($CO$4:CO87)-ROWS($AJ$70:$AJ$81)), IFERROR(INDEX($AR$70:$AR$81, ROWS($CO$4:CO87)-ROWS($AJ$70:$AJ$81)-ROWS($AN$70:$AN$81)),IFERROR(INDEX($AV$70:$AV$81, ROWS($CO$4:CO87)-ROWS($AJ$70:$AJ$81)-ROWS($AN$70:$AN$81)-ROWS($AR$70:$AR$81)),IFERROR(INDEX($AZ$70:$AZ$81, ROWS($CO$4:CO87)-ROWS($AJ$70:$AJ$81)-ROWS($AN$70:$AN$81)-ROWS($AR$70:$AR$81)-ROWS($AV$70:$AV$81)),IFERROR(INDEX($BD$70:$BD$81, ROWS($CO$4:CO87)-ROWS($AJ$70:$AJ$81)-ROWS($AN$70:$AN$81)-ROWS($AR$70:$AR$81)-ROWS($AV$70:$AV$81)-ROWS($AZ$70:$AZ$81)),IFERROR(INDEX($BH$70:$BH$81, ROWS($CO$4:CO87)-ROWS($AJ$70:$AJ$81)-ROWS($AN$70:$AN$81)-ROWS($AR$70:$AR$81)-ROWS($AV$70:$AV$81)-ROWS($AZ$70:$AZ$81)-ROWS($BD$70:$BD$81)), "")))))))</f>
        <v>0</v>
      </c>
      <c r="CP89" s="316" t="str">
        <f t="shared" ca="1" si="198"/>
        <v/>
      </c>
      <c r="CQ89" s="316" t="str">
        <f>IF(OR(CR89="",CR89=0),"",MAX(CQ$5:CQ88)+1)</f>
        <v/>
      </c>
      <c r="CR89" s="316">
        <f>IFERROR(INDEX($AK$70:$AK$81, ROWS($CR$4:CR87)), IFERROR(INDEX($AO$70:$AO$81, ROWS($CR$4:CR87)-ROWS($AK$70:$AK$81)), IFERROR(INDEX($AS$70:$AS$81, ROWS($CR$4:CR87)-ROWS($AK$70:$AK$81)-ROWS($AO$70:$AO$81)),IFERROR(INDEX($AW$70:$AW$81, ROWS($CR$4:CR87)-ROWS($AK$70:$AK$81)-ROWS($AO$70:$AO$81)-ROWS($AS$70:$AS$81)),IFERROR(INDEX($BA$70:$BA$81, ROWS($CR$4:CR87)-ROWS($AK$70:$AK$81)-ROWS($AO$70:$AO$81)-ROWS($AS$70:$AS$81)-ROWS($AW$70:$AW$81)),IFERROR(INDEX($BE$70:$BE$81, ROWS($CR$4:CR87)-ROWS($AK$70:$AK$81)-ROWS($AO$70:$AO$81)-ROWS($AS$70:$AS$81)-ROWS($AW$70:$AW$81)-ROWS($BA$70:$BA$81)),IFERROR(INDEX($BI$70:$BI$81, ROWS($CR$4:CR87)-ROWS($AK$70:$AK$81)-ROWS($AO$70:$AO$81)-ROWS($AS$70:$AS$81)-ROWS($AW$70:$AW$81)-ROWS($BA$70:$BA$81)-ROWS($BE$70:$BE$81)), "")))))))</f>
        <v>0</v>
      </c>
      <c r="CS89" s="316" t="str">
        <f t="shared" ca="1" si="199"/>
        <v/>
      </c>
      <c r="CT89" s="413" t="str">
        <f t="shared" ca="1" si="200"/>
        <v/>
      </c>
      <c r="CU89" s="412" t="str">
        <f>IF(OR(CV89="",CV89=0),"",MAX(CU$5:CU88)+1)</f>
        <v/>
      </c>
      <c r="CV89" s="316" t="str">
        <f>IFERROR(INDEX($AJ$86:$AJ$97, ROWS($CV$4:CV87)), IFERROR(INDEX($AN$86:$AN$97, ROWS($CV$4:CV87)-ROWS($AJ$86:$AJ$97)), ""))</f>
        <v/>
      </c>
      <c r="CW89" s="316" t="str">
        <f t="shared" si="201"/>
        <v/>
      </c>
      <c r="CX89" s="316" t="str">
        <f>IF(OR(CY89="",CY89=0),"",MAX(CX$5:CX88)+1)</f>
        <v/>
      </c>
      <c r="CY89" s="316" t="str">
        <f>IFERROR(INDEX($AK$86:$AK$97, ROWS($CY$4:CY87)), IFERROR(INDEX($AO$86:$AO$97, ROWS($CY$4:CY87)-ROWS($AK$86:$AK$97)), ""))</f>
        <v/>
      </c>
      <c r="CZ89" s="316" t="str">
        <f t="shared" si="202"/>
        <v/>
      </c>
      <c r="DA89" s="413" t="str">
        <f t="shared" si="203"/>
        <v/>
      </c>
      <c r="DC89" s="438" t="str">
        <f ca="1">IF(OR(DD89="",DD89=0),"",MAX(DC$85:DC88)+1)</f>
        <v/>
      </c>
      <c r="DD89" s="434" t="str">
        <f t="shared" ca="1" si="204"/>
        <v/>
      </c>
      <c r="DE89" s="413" t="str">
        <f t="shared" ca="1" si="205"/>
        <v/>
      </c>
      <c r="DF89" s="431">
        <f ca="1">IF(OR(DG89="",DG89=0),"",MAX(DF$85:DF88)+1)</f>
        <v>1</v>
      </c>
      <c r="DG89" s="412" t="str">
        <f t="shared" ca="1" si="206"/>
        <v>Paycheck 2</v>
      </c>
      <c r="DH89" s="413">
        <f t="shared" ca="1" si="207"/>
        <v>400</v>
      </c>
      <c r="DI89" s="412" t="str">
        <f t="shared" ca="1" si="208"/>
        <v>Lawn Service</v>
      </c>
      <c r="DJ89" s="413">
        <f t="shared" ca="1" si="209"/>
        <v>50</v>
      </c>
      <c r="DK89" s="412" t="str">
        <f t="shared" ca="1" si="210"/>
        <v/>
      </c>
      <c r="DL89" s="413" t="str">
        <f t="shared" ca="1" si="211"/>
        <v/>
      </c>
      <c r="DM89" s="293"/>
      <c r="DN89" s="425" t="str">
        <f ca="1">IF(DI95="","",CONCATENATE(DI95," - ",DJ95))</f>
        <v/>
      </c>
      <c r="DO89" s="295" t="str">
        <f ca="1">IF(DI96="","",CONCATENATE(DI96," - ",DJ96))</f>
        <v/>
      </c>
      <c r="DP89" s="295" t="str">
        <f ca="1">IF(DI97="","",CONCATENATE(DI97," - ",DJ97))</f>
        <v/>
      </c>
      <c r="DQ89" s="425" t="str">
        <f ca="1">IF(DK95="","",CONCATENATE(DK95," - ",DL95))</f>
        <v/>
      </c>
      <c r="DR89" s="295" t="str">
        <f ca="1">IF(DK96="","",CONCATENATE(DK96," - ",DL96))</f>
        <v/>
      </c>
      <c r="DS89" s="426" t="str">
        <f ca="1">IF(DK97="","",CONCATENATE(DK97," - ",DL97))</f>
        <v/>
      </c>
    </row>
    <row r="90" spans="28:123" ht="15.75" thickBot="1" x14ac:dyDescent="0.35">
      <c r="AB90" s="408" t="str">
        <f ca="1">IFERROR(MATCH($AB$59,OFFSET(Year!$AY$123:$AY$174,AB89,,1000),0)+AB89,"")</f>
        <v/>
      </c>
      <c r="AC90" s="399" t="str">
        <f ca="1">IFERROR(INDEX(Year!$BB$123:$BB$174,AB90),"")</f>
        <v/>
      </c>
      <c r="AD90" s="349" t="str">
        <f ca="1">IFERROR(INDEX(Year!$AZ$123:$AZ$174,AB90),"")</f>
        <v/>
      </c>
      <c r="AE90" s="364" t="str">
        <f ca="1">IFERROR(INDEX(Year!$BA$123:$BA$174,AB90),"")</f>
        <v/>
      </c>
      <c r="AF90" s="403" t="str">
        <f ca="1">IFERROR(INDEX(Year!$AY$123:$AY$174,AB90),"")</f>
        <v/>
      </c>
      <c r="AI90" s="304"/>
      <c r="AJ90" s="305"/>
      <c r="AK90" s="306"/>
      <c r="AL90" s="307"/>
      <c r="AM90" s="304"/>
      <c r="AN90" s="305"/>
      <c r="AO90" s="306"/>
      <c r="AP90" s="307"/>
      <c r="BL90" s="420" t="str">
        <f>IF(OR(BM90="",BM90=0),"",MAX(BL$5:BL89)+1)</f>
        <v/>
      </c>
      <c r="BM90" s="421" t="str">
        <f>IFERROR(INDEX($AJ$6:$AJ$17, ROWS(BM$4:$BM88)), IFERROR(INDEX($AN$6:$AN$17, ROWS(BM$4:$BM88)-ROWS($AJ$6:$AJ$17)), IFERROR(INDEX($AR$6:$AR$17, ROWS(BM$4:$BM88)-ROWS($AJ$6:$AJ$17)-ROWS($AN$6:$AN$17)),IFERROR(INDEX($AV$6:$AV$17, ROWS(BM$4:$BM88)-ROWS($AJ$6:$AJ$17)-ROWS($AN$6:$AN$17)-ROWS($AR$6:$AR$17)),IFERROR(INDEX($AZ$6:$AZ$17, ROWS(BM$4:$BM88)-ROWS($AJ$6:$AJ$17)-ROWS($AN$6:$AN$17)-ROWS($AR$6:$AR$17)-ROWS($AV$6:$AV$17)),IFERROR(INDEX($BD$6:$BD$17, ROWS(BM$4:$BM88)-ROWS($AJ$6:$AJ$17)-ROWS($AN$6:$AN$17)-ROWS($AR$6:$AR$17)-ROWS($AV$6:$AV$17)-ROWS($AZ$6:$AZ$17)),IFERROR(INDEX($BH$6:$BH$17, ROWS(BM$4:$BM88)-ROWS($AJ$6:$AJ$17)-ROWS($AN$6:$AN$17)-ROWS($AR$6:$AR$17)-ROWS($AV$6:$AV$17)-ROWS($AZ$6:$AZ$17)-ROWS($BD$6:$BD$17)), "")))))))</f>
        <v/>
      </c>
      <c r="BN90" s="421" t="str">
        <f t="shared" ca="1" si="186"/>
        <v/>
      </c>
      <c r="BO90" s="421" t="str">
        <f>IF(OR(BP90="",BP90=0),"",MAX(BO$5:BO89)+1)</f>
        <v/>
      </c>
      <c r="BP90" s="421" t="str">
        <f>IFERROR(INDEX($AK$6:$AK$17, ROWS($BP$4:BP88)), IFERROR(INDEX($AO$6:$AO$17, ROWS($BP$4:BP88)-ROWS($AK$6:$AK$17)), IFERROR(INDEX($AS$6:$AS$17, ROWS($BP$4:BP88)-ROWS($AK$6:$AK$17)-ROWS($AO$6:$AO$17)),IFERROR(INDEX($AW$6:$AW$17, ROWS($BP$4:BP88)-ROWS($AK$6:$AK$17)-ROWS($AO$6:$AO$17)-ROWS($AS$6:$AS$17)),IFERROR(INDEX($BA$6:$BA$17, ROWS($BP$4:BP88)-ROWS($AK$6:$AK$17)-ROWS($AO$6:$AO$17)-ROWS($AS$6:$AS$17)-ROWS($AW$6:$AW$17)),IFERROR(INDEX($BE$6:$BE$17, ROWS($BP$4:BP88)-ROWS($AK$6:$AK$17)-ROWS($AO$6:$AO$17)-ROWS($AS$6:$AS$17)-ROWS($AW$6:$AW$17)-ROWS($BA$6:$BA$17)),IFERROR(INDEX($BI$6:$BI$17, ROWS($BP$4:BP88)-ROWS($AK$6:$AK$17)-ROWS($AO$6:$AO$17)-ROWS($AS$6:$AS$17)-ROWS($AW$6:$AW$17)-ROWS($BA$6:$BA$17)-ROWS($BE$6:$BE$17)), "")))))))</f>
        <v/>
      </c>
      <c r="BQ90" s="421" t="str">
        <f t="shared" ca="1" si="187"/>
        <v/>
      </c>
      <c r="BR90" s="422" t="str">
        <f t="shared" ca="1" si="188"/>
        <v/>
      </c>
      <c r="BS90" s="420" t="str">
        <f>IF(OR(BT90="",BT90=0),"",MAX(BS$5:BS89)+1)</f>
        <v/>
      </c>
      <c r="BT90" s="421" t="str">
        <f>IFERROR(INDEX($AJ$22:$AJ$33, ROWS($BT$4:BT88)), IFERROR(INDEX($AN$22:$AN$33, ROWS($BT$4:BT88)-ROWS($AJ$22:$AJ$33)), IFERROR(INDEX($AR$22:$AR$33, ROWS($BT$4:BT88)-ROWS($AJ$22:$AJ$33)-ROWS($AN$22:$AN$33)),IFERROR(INDEX($AV$22:$AV$33, ROWS($BT$4:BT88)-ROWS($AJ$22:$AJ$33)-ROWS($AN$22:$AN$33)-ROWS($AR$22:$AR$33)),IFERROR(INDEX($AZ$22:$AZ$33, ROWS($BT$4:BT88)-ROWS($AJ$22:$AJ$33)-ROWS($AN$22:$AN$33)-ROWS($AR$22:$AR$33)-ROWS($AV$22:$AV$33)),IFERROR(INDEX($BD$22:$BD$33, ROWS($BT$4:BT88)-ROWS($AJ$22:$AJ$33)-ROWS($AN$22:$AN$33)-ROWS($AR$22:$AR$33)-ROWS($AV$22:$AV$33)-ROWS($AZ$22:$AZ$33)),IFERROR(INDEX($BH$22:$BH$33, ROWS($BT$4:BT88)-ROWS($AJ$22:$AJ$33)-ROWS($AN$22:$AN$33)-ROWS($AR$22:$AR$33)-ROWS($AV$22:$AV$33)-ROWS($AZ$22:$AZ$33)-ROWS($BD$22:$BD$33)), "")))))))</f>
        <v/>
      </c>
      <c r="BU90" s="421" t="str">
        <f t="shared" ca="1" si="189"/>
        <v/>
      </c>
      <c r="BV90" s="421" t="str">
        <f>IF(OR(BW90="",BW90=0),"",MAX(BV$5:BV89)+1)</f>
        <v/>
      </c>
      <c r="BW90" s="421" t="str">
        <f>IFERROR(INDEX($AK$22:$AK$33, ROWS($BW$4:BW88)), IFERROR(INDEX($AO$22:$AO$33, ROWS($BW$4:BW88)-ROWS($AK$22:$AK$33)), IFERROR(INDEX($AS$22:$AS$33, ROWS($BW$4:BW88)-ROWS($AK$22:$AK$33)-ROWS($AO$22:$AO$33)),IFERROR(INDEX($AW$22:$AW$33, ROWS($BW$4:BW88)-ROWS($AK$22:$AK$33)-ROWS($AO$22:$AO$33)-ROWS($AS$22:$AS$33)),IFERROR(INDEX($BA$22:$BA$33, ROWS($BW$4:BW88)-ROWS($AK$22:$AK$33)-ROWS($AO$22:$AO$33)-ROWS($AS$22:$AS$33)-ROWS($AW$22:$AW$33)),IFERROR(INDEX($BE$22:$BE$33, ROWS($BW$4:BW88)-ROWS($AK$22:$AK$33)-ROWS($AO$22:$AO$33)-ROWS($AS$22:$AS$33)-ROWS($AW$22:$AW$33)-ROWS($BA$22:$BA$33)),IFERROR(INDEX($BI$22:$BI$33, ROWS($BW$4:BW88)-ROWS($AK$22:$AK$33)-ROWS($AO$22:$AO$33)-ROWS($AS$22:$AS$33)-ROWS($AW$22:$AW$33)-ROWS($BA$22:$BA$33)-ROWS($BE$22:$BE$33)), "")))))))</f>
        <v/>
      </c>
      <c r="BX90" s="421" t="str">
        <f t="shared" ca="1" si="190"/>
        <v/>
      </c>
      <c r="BY90" s="422" t="str">
        <f t="shared" ca="1" si="191"/>
        <v/>
      </c>
      <c r="BZ90" s="420" t="str">
        <f>IF(OR(CA90="",CA90=0),"",MAX(BZ$5:BZ89)+1)</f>
        <v/>
      </c>
      <c r="CA90" s="421" t="str">
        <f>IFERROR(INDEX($AJ$38:$AJ$49, ROWS($CA$4:CA88)), IFERROR(INDEX($AN$38:$AN$49, ROWS($CA$4:CA88)-ROWS($AJ$38:$AJ$49)), IFERROR(INDEX($AR$38:$AR$49, ROWS($CA$4:CA88)-ROWS($AJ$38:$AJ$49)-ROWS($AN$38:$AN$49)),IFERROR(INDEX($AV$38:$AV$49, ROWS($CA$4:CA88)-ROWS($AJ$38:$AJ$49)-ROWS($AN$38:$AN$49)-ROWS($AR$38:$AR$49)),IFERROR(INDEX($AZ$38:$AZ$49, ROWS($CA$4:CA88)-ROWS($AJ$38:$AJ$49)-ROWS($AN$38:$AN$49)-ROWS($AR$38:$AR$49)-ROWS($AV$38:$AV$49)),IFERROR(INDEX($BD$38:$BD$49, ROWS($CA$4:CA88)-ROWS($AJ$38:$AJ$49)-ROWS($AN$38:$AN$49)-ROWS($AR$38:$AR$49)-ROWS($AV$38:$AV$49)-ROWS($AZ$38:$AZ$49)),IFERROR(INDEX($BH$38:$BH$49, ROWS($CA$4:CA88)-ROWS($AJ$38:$AJ$49)-ROWS($AN$38:$AN$49)-ROWS($AR$38:$AR$49)-ROWS($AV$38:$AV$49)-ROWS($AZ$38:$AZ$49)-ROWS($BD$38:$BD$49)), "")))))))</f>
        <v/>
      </c>
      <c r="CB90" s="421" t="str">
        <f t="shared" ca="1" si="192"/>
        <v/>
      </c>
      <c r="CC90" s="421" t="str">
        <f>IF(OR(CD90="",CD90=0),"",MAX(CC$5:CC89)+1)</f>
        <v/>
      </c>
      <c r="CD90" s="421" t="str">
        <f>IFERROR(INDEX($AK$38:$AK$49, ROWS($CD$4:CD88)), IFERROR(INDEX($AO$38:$AO$49, ROWS($CD$4:CD88)-ROWS($AK$38:$AK$49)), IFERROR(INDEX($AS$38:$AS$49, ROWS($CD$4:CD88)-ROWS($AK$38:$AK$49)-ROWS($AO$38:$AO$49)),IFERROR(INDEX($AW$38:$AW$49, ROWS($CD$4:CD88)-ROWS($AK$38:$AK$49)-ROWS($AO$38:$AO$49)-ROWS($AS$38:$AS$49)),IFERROR(INDEX($BA$38:$BA$49, ROWS($CD$4:CD88)-ROWS($AK$38:$AK$49)-ROWS($AO$38:$AO$49)-ROWS($AS$38:$AS$49)-ROWS($AW$38:$AW$49)),IFERROR(INDEX($BE$38:$BE$49, ROWS($CD$4:CD88)-ROWS($AK$38:$AK$49)-ROWS($AO$38:$AO$49)-ROWS($AS$38:$AS$49)-ROWS($AW$38:$AW$49)-ROWS($BA$38:$BA$49)),IFERROR(INDEX($BI$38:$BI$49, ROWS($CD$4:CD88)-ROWS($AK$38:$AK$49)-ROWS($AO$38:$AO$49)-ROWS($AS$38:$AS$49)-ROWS($AW$38:$AW$49)-ROWS($BA$38:$BA$49)-ROWS($BE$38:$BE$49)), "")))))))</f>
        <v/>
      </c>
      <c r="CE90" s="421" t="str">
        <f t="shared" ca="1" si="193"/>
        <v/>
      </c>
      <c r="CF90" s="422" t="str">
        <f t="shared" ca="1" si="194"/>
        <v/>
      </c>
      <c r="CG90" s="420" t="str">
        <f>IF(OR(CH90="",CH90=0),"",MAX(CG$5:CG89)+1)</f>
        <v/>
      </c>
      <c r="CH90" s="421" t="str">
        <f>IFERROR(INDEX($AJ$54:$AJ$65, ROWS($CH$4:CH88)), IFERROR(INDEX($AN$54:$AN$65, ROWS($CH$4:CH88)-ROWS($AJ$54:$AJ$65)), IFERROR(INDEX($AR$54:$AR$65, ROWS($CH$4:CH88)-ROWS($AJ$54:$AJ$65)-ROWS($AN$54:$AN$65)),IFERROR(INDEX($AV$54:$AV$65, ROWS($CH$4:CH88)-ROWS($AJ$54:$AJ$65)-ROWS($AN$54:$AN$65)-ROWS($AR$54:$AR$65)),IFERROR(INDEX($AZ$54:$AZ$65, ROWS($CH$4:CH88)-ROWS($AJ$54:$AJ$65)-ROWS($AN$54:$AN$65)-ROWS($AR$54:$AR$65)-ROWS($AV$54:$AV$65)),IFERROR(INDEX($BD$54:$BD$65, ROWS($CH$4:CH88)-ROWS($AJ$54:$AJ$65)-ROWS($AN$54:$AN$65)-ROWS($AR$54:$AR$65)-ROWS($AV$54:$AV$65)-ROWS($AZ$54:$AZ$65)),IFERROR(INDEX($BH$54:$BH$65, ROWS($CH$4:CH88)-ROWS($AJ$54:$AJ$65)-ROWS($AN$54:$AN$65)-ROWS($AR$54:$AR$65)-ROWS($AV$54:$AV$65)-ROWS($AZ$54:$AZ$65)-ROWS($BD$54:$BD$65)), "")))))))</f>
        <v/>
      </c>
      <c r="CI90" s="421" t="str">
        <f t="shared" ca="1" si="195"/>
        <v/>
      </c>
      <c r="CJ90" s="421" t="str">
        <f>IF(OR(CK90="",CK90=0),"",MAX(CJ$5:CJ89)+1)</f>
        <v/>
      </c>
      <c r="CK90" s="421" t="str">
        <f>IFERROR(INDEX($AK$54:$AK$65, ROWS($CK$4:CK88)), IFERROR(INDEX($AO$54:$AO$65, ROWS($CK$4:CK88)-ROWS($AK$54:$AK$65)), IFERROR(INDEX($AS$54:$AS$65, ROWS($CK$4:CK88)-ROWS($AK$54:$AK$65)-ROWS($AO$54:$AO$65)),IFERROR(INDEX($AW$54:$AW$65, ROWS($CK$4:CK88)-ROWS($AK$54:$AK$65)-ROWS($AO$54:$AO$65)-ROWS($AS$54:$AS$65)),IFERROR(INDEX($BA$54:$BA$65, ROWS($CK$4:CK88)-ROWS($AK$54:$AK$65)-ROWS($AO$54:$AO$65)-ROWS($AS$54:$AS$65)-ROWS($AW$54:$AW$65)),IFERROR(INDEX($BE$54:$BE$65, ROWS($CK$4:CK88)-ROWS($AK$54:$AK$65)-ROWS($AO$54:$AO$65)-ROWS($AS$54:$AS$65)-ROWS($AW$54:$AW$65)-ROWS($BA$54:$BA$65)),IFERROR(INDEX($BI$54:$BI$65, ROWS($CK$4:CK88)-ROWS($AK$54:$AK$65)-ROWS($AO$54:$AO$65)-ROWS($AS$54:$AS$65)-ROWS($AW$54:$AW$65)-ROWS($BA$54:$BA$65)-ROWS($BE$54:$BE$65)), "")))))))</f>
        <v/>
      </c>
      <c r="CL90" s="421" t="str">
        <f t="shared" ca="1" si="196"/>
        <v/>
      </c>
      <c r="CM90" s="422" t="str">
        <f t="shared" ca="1" si="197"/>
        <v/>
      </c>
      <c r="CN90" s="420" t="str">
        <f>IF(OR(CO90="",CO90=0),"",MAX(CN$5:CN89)+1)</f>
        <v/>
      </c>
      <c r="CO90" s="421" t="str">
        <f>IFERROR(INDEX($AJ$70:$AJ$81, ROWS($CO$4:CO88)), IFERROR(INDEX($AN$70:$AN$81, ROWS($CO$4:CO88)-ROWS($AJ$70:$AJ$81)), IFERROR(INDEX($AR$70:$AR$81, ROWS($CO$4:CO88)-ROWS($AJ$70:$AJ$81)-ROWS($AN$70:$AN$81)),IFERROR(INDEX($AV$70:$AV$81, ROWS($CO$4:CO88)-ROWS($AJ$70:$AJ$81)-ROWS($AN$70:$AN$81)-ROWS($AR$70:$AR$81)),IFERROR(INDEX($AZ$70:$AZ$81, ROWS($CO$4:CO88)-ROWS($AJ$70:$AJ$81)-ROWS($AN$70:$AN$81)-ROWS($AR$70:$AR$81)-ROWS($AV$70:$AV$81)),IFERROR(INDEX($BD$70:$BD$81, ROWS($CO$4:CO88)-ROWS($AJ$70:$AJ$81)-ROWS($AN$70:$AN$81)-ROWS($AR$70:$AR$81)-ROWS($AV$70:$AV$81)-ROWS($AZ$70:$AZ$81)),IFERROR(INDEX($BH$70:$BH$81, ROWS($CO$4:CO88)-ROWS($AJ$70:$AJ$81)-ROWS($AN$70:$AN$81)-ROWS($AR$70:$AR$81)-ROWS($AV$70:$AV$81)-ROWS($AZ$70:$AZ$81)-ROWS($BD$70:$BD$81)), "")))))))</f>
        <v/>
      </c>
      <c r="CP90" s="421" t="str">
        <f t="shared" ca="1" si="198"/>
        <v/>
      </c>
      <c r="CQ90" s="421" t="str">
        <f>IF(OR(CR90="",CR90=0),"",MAX(CQ$5:CQ89)+1)</f>
        <v/>
      </c>
      <c r="CR90" s="421" t="str">
        <f>IFERROR(INDEX($AK$70:$AK$81, ROWS($CR$4:CR88)), IFERROR(INDEX($AO$70:$AO$81, ROWS($CR$4:CR88)-ROWS($AK$70:$AK$81)), IFERROR(INDEX($AS$70:$AS$81, ROWS($CR$4:CR88)-ROWS($AK$70:$AK$81)-ROWS($AO$70:$AO$81)),IFERROR(INDEX($AW$70:$AW$81, ROWS($CR$4:CR88)-ROWS($AK$70:$AK$81)-ROWS($AO$70:$AO$81)-ROWS($AS$70:$AS$81)),IFERROR(INDEX($BA$70:$BA$81, ROWS($CR$4:CR88)-ROWS($AK$70:$AK$81)-ROWS($AO$70:$AO$81)-ROWS($AS$70:$AS$81)-ROWS($AW$70:$AW$81)),IFERROR(INDEX($BE$70:$BE$81, ROWS($CR$4:CR88)-ROWS($AK$70:$AK$81)-ROWS($AO$70:$AO$81)-ROWS($AS$70:$AS$81)-ROWS($AW$70:$AW$81)-ROWS($BA$70:$BA$81)),IFERROR(INDEX($BI$70:$BI$81, ROWS($CR$4:CR88)-ROWS($AK$70:$AK$81)-ROWS($AO$70:$AO$81)-ROWS($AS$70:$AS$81)-ROWS($AW$70:$AW$81)-ROWS($BA$70:$BA$81)-ROWS($BE$70:$BE$81)), "")))))))</f>
        <v/>
      </c>
      <c r="CS90" s="421" t="str">
        <f t="shared" ca="1" si="199"/>
        <v/>
      </c>
      <c r="CT90" s="422" t="str">
        <f t="shared" ca="1" si="200"/>
        <v/>
      </c>
      <c r="CU90" s="420" t="str">
        <f>IF(OR(CV90="",CV90=0),"",MAX(CU$5:CU89)+1)</f>
        <v/>
      </c>
      <c r="CV90" s="421" t="str">
        <f>IFERROR(INDEX($AJ$86:$AJ$97, ROWS($CV$4:CV88)), IFERROR(INDEX($AN$86:$AN$97, ROWS($CV$4:CV88)-ROWS($AJ$86:$AJ$97)), ""))</f>
        <v/>
      </c>
      <c r="CW90" s="421" t="str">
        <f t="shared" si="201"/>
        <v/>
      </c>
      <c r="CX90" s="421" t="str">
        <f>IF(OR(CY90="",CY90=0),"",MAX(CX$5:CX89)+1)</f>
        <v/>
      </c>
      <c r="CY90" s="421" t="str">
        <f>IFERROR(INDEX($AK$86:$AK$97, ROWS($CY$4:CY88)), IFERROR(INDEX($AO$86:$AO$97, ROWS($CY$4:CY88)-ROWS($AK$86:$AK$97)), ""))</f>
        <v/>
      </c>
      <c r="CZ90" s="421" t="str">
        <f t="shared" si="202"/>
        <v/>
      </c>
      <c r="DA90" s="422" t="str">
        <f t="shared" si="203"/>
        <v/>
      </c>
      <c r="DC90" s="438">
        <f ca="1">IF(OR(DD90="",DD90=0),"",MAX(DC$85:DC89)+1)</f>
        <v>4</v>
      </c>
      <c r="DD90" s="434" t="str">
        <f t="shared" ca="1" si="204"/>
        <v>Lawn Service</v>
      </c>
      <c r="DE90" s="413">
        <f t="shared" ca="1" si="205"/>
        <v>50</v>
      </c>
      <c r="DF90" s="431" t="str">
        <f ca="1">IF(OR(DG90="",DG90=0),"",MAX(DF$85:DF89)+1)</f>
        <v/>
      </c>
      <c r="DG90" s="412" t="str">
        <f t="shared" ca="1" si="206"/>
        <v/>
      </c>
      <c r="DH90" s="413" t="str">
        <f t="shared" ca="1" si="207"/>
        <v/>
      </c>
      <c r="DI90" s="412" t="str">
        <f t="shared" ca="1" si="208"/>
        <v/>
      </c>
      <c r="DJ90" s="413" t="str">
        <f t="shared" ca="1" si="209"/>
        <v/>
      </c>
      <c r="DK90" s="412" t="str">
        <f t="shared" ca="1" si="210"/>
        <v/>
      </c>
      <c r="DL90" s="413" t="str">
        <f t="shared" ca="1" si="211"/>
        <v/>
      </c>
      <c r="DM90" s="292"/>
      <c r="DN90" s="425" t="str">
        <f ca="1">IF(DI98="","",CONCATENATE(DI98," - ",DJ98))</f>
        <v/>
      </c>
      <c r="DO90" s="295" t="str">
        <f ca="1">IF(DI99="","",CONCATENATE(DI99," - ",DJ99))</f>
        <v/>
      </c>
      <c r="DP90" s="295" t="str">
        <f ca="1">IF(DI100="","",CONCATENATE(DI100," - ",DJ100))</f>
        <v/>
      </c>
      <c r="DQ90" s="425" t="str">
        <f ca="1">IF(DK98="","",CONCATENATE(DK98," - ",DL98))</f>
        <v/>
      </c>
      <c r="DR90" s="295" t="str">
        <f ca="1">IF(DK99="","",CONCATENATE(DK99," - ",DL99))</f>
        <v/>
      </c>
      <c r="DS90" s="426" t="str">
        <f ca="1">IF(DK100="","",CONCATENATE(DK100," - ",DL100))</f>
        <v/>
      </c>
    </row>
    <row r="91" spans="28:123" ht="16.5" thickBot="1" x14ac:dyDescent="0.35">
      <c r="AI91" s="304"/>
      <c r="AJ91" s="305"/>
      <c r="AK91" s="306"/>
      <c r="AL91" s="307"/>
      <c r="AM91" s="304"/>
      <c r="AN91" s="305"/>
      <c r="AO91" s="306"/>
      <c r="AP91" s="307"/>
      <c r="BL91" s="315"/>
      <c r="BM91" s="315"/>
      <c r="BN91" s="315"/>
      <c r="BO91" s="315"/>
      <c r="BP91" s="315"/>
      <c r="BQ91" s="315"/>
      <c r="BR91" s="315"/>
      <c r="BY91" s="315"/>
      <c r="CF91" s="315"/>
      <c r="CM91" s="315"/>
      <c r="CT91" s="315"/>
      <c r="DA91" s="315"/>
      <c r="DC91" s="438" t="str">
        <f ca="1">IF(OR(DD91="",DD91=0),"",MAX(DC$85:DC90)+1)</f>
        <v/>
      </c>
      <c r="DD91" s="434" t="str">
        <f t="shared" ca="1" si="204"/>
        <v/>
      </c>
      <c r="DE91" s="413" t="str">
        <f t="shared" ca="1" si="205"/>
        <v/>
      </c>
      <c r="DF91" s="431" t="str">
        <f ca="1">IF(OR(DG91="",DG91=0),"",MAX(DF$85:DF90)+1)</f>
        <v/>
      </c>
      <c r="DG91" s="412" t="str">
        <f t="shared" ca="1" si="206"/>
        <v/>
      </c>
      <c r="DH91" s="413" t="str">
        <f t="shared" ca="1" si="207"/>
        <v/>
      </c>
      <c r="DI91" s="412" t="str">
        <f t="shared" ca="1" si="208"/>
        <v/>
      </c>
      <c r="DJ91" s="413" t="str">
        <f t="shared" ca="1" si="209"/>
        <v/>
      </c>
      <c r="DK91" s="412" t="str">
        <f t="shared" ca="1" si="210"/>
        <v/>
      </c>
      <c r="DL91" s="413" t="str">
        <f t="shared" ca="1" si="211"/>
        <v/>
      </c>
      <c r="DM91" s="292"/>
      <c r="DN91" s="427" t="str">
        <f ca="1">IF(DI101="","",CONCATENATE(DI101," - ",DJ101))</f>
        <v/>
      </c>
      <c r="DO91" s="428" t="str">
        <f ca="1">IF(DI102="","",CONCATENATE(DI102," - ",DJ102))</f>
        <v/>
      </c>
      <c r="DP91" s="428" t="str">
        <f ca="1">IF(DI103="","",CONCATENATE(DI103," - ",DJ103))</f>
        <v/>
      </c>
      <c r="DQ91" s="427" t="str">
        <f ca="1">IF(DK101="","",CONCATENATE(DK101," - ",DL101))</f>
        <v/>
      </c>
      <c r="DR91" s="428" t="str">
        <f ca="1">IF(DK102="","",CONCATENATE(DK102," - ",DL102))</f>
        <v/>
      </c>
      <c r="DS91" s="429" t="str">
        <f ca="1">IF(DK103="","",CONCATENATE(DK103," - ",DL103))</f>
        <v/>
      </c>
    </row>
    <row r="92" spans="28:123" ht="16.5" thickBot="1" x14ac:dyDescent="0.35">
      <c r="AB92" s="1093" t="s">
        <v>18</v>
      </c>
      <c r="AC92" s="1094"/>
      <c r="AD92" s="1094"/>
      <c r="AE92" s="1094"/>
      <c r="AF92" s="1095"/>
      <c r="AI92" s="304"/>
      <c r="AJ92" s="305"/>
      <c r="AK92" s="306"/>
      <c r="AL92" s="307"/>
      <c r="AM92" s="304"/>
      <c r="AN92" s="305"/>
      <c r="AO92" s="306"/>
      <c r="AP92" s="307"/>
      <c r="BL92" s="315"/>
      <c r="BM92" s="315"/>
      <c r="BN92" s="315"/>
      <c r="BO92" s="315"/>
      <c r="BP92" s="315"/>
      <c r="BQ92" s="315"/>
      <c r="BR92" s="315"/>
      <c r="BY92" s="315"/>
      <c r="CF92" s="315"/>
      <c r="CM92" s="315"/>
      <c r="CT92" s="315"/>
      <c r="DA92" s="315"/>
      <c r="DC92" s="438" t="str">
        <f ca="1">IF(OR(DD92="",DD92=0),"",MAX(DC$85:DC91)+1)</f>
        <v/>
      </c>
      <c r="DD92" s="434" t="str">
        <f t="shared" ca="1" si="204"/>
        <v/>
      </c>
      <c r="DE92" s="413" t="str">
        <f t="shared" ca="1" si="205"/>
        <v/>
      </c>
      <c r="DF92" s="431" t="str">
        <f ca="1">IF(OR(DG92="",DG92=0),"",MAX(DF$85:DF91)+1)</f>
        <v/>
      </c>
      <c r="DG92" s="412" t="str">
        <f t="shared" ca="1" si="206"/>
        <v/>
      </c>
      <c r="DH92" s="413" t="str">
        <f t="shared" ca="1" si="207"/>
        <v/>
      </c>
      <c r="DI92" s="412" t="str">
        <f t="shared" ca="1" si="208"/>
        <v/>
      </c>
      <c r="DJ92" s="413" t="str">
        <f t="shared" ca="1" si="209"/>
        <v/>
      </c>
      <c r="DK92" s="412" t="str">
        <f t="shared" ca="1" si="210"/>
        <v/>
      </c>
      <c r="DL92" s="413" t="str">
        <f t="shared" ca="1" si="211"/>
        <v/>
      </c>
      <c r="DM92" s="292"/>
      <c r="DN92" s="1192" t="s">
        <v>505</v>
      </c>
      <c r="DO92" s="1193"/>
      <c r="DP92" s="443">
        <f ca="1">IF(DJ86="","",SUM(DJ86:DJ103))</f>
        <v>334.99</v>
      </c>
      <c r="DQ92" s="1192" t="s">
        <v>506</v>
      </c>
      <c r="DR92" s="1193"/>
      <c r="DS92" s="444">
        <f ca="1">IF(DL86="","",SUM(DL86:DL103))</f>
        <v>400</v>
      </c>
    </row>
    <row r="93" spans="28:123" ht="15.75" x14ac:dyDescent="0.3">
      <c r="AB93" s="389"/>
      <c r="AC93" s="400" t="s">
        <v>495</v>
      </c>
      <c r="AD93" s="400" t="s">
        <v>192</v>
      </c>
      <c r="AE93" s="400" t="s">
        <v>193</v>
      </c>
      <c r="AF93" s="401" t="s">
        <v>11</v>
      </c>
      <c r="AI93" s="304"/>
      <c r="AJ93" s="305"/>
      <c r="AK93" s="306"/>
      <c r="AL93" s="307"/>
      <c r="AM93" s="304"/>
      <c r="AN93" s="305"/>
      <c r="AO93" s="306"/>
      <c r="AP93" s="307"/>
      <c r="BL93" s="315"/>
      <c r="BM93" s="315"/>
      <c r="BN93" s="315"/>
      <c r="BO93" s="315"/>
      <c r="BP93" s="315"/>
      <c r="BQ93" s="315"/>
      <c r="BR93" s="315"/>
      <c r="BY93" s="315"/>
      <c r="CF93" s="315"/>
      <c r="CM93" s="315"/>
      <c r="CT93" s="315"/>
      <c r="DA93" s="315"/>
      <c r="DC93" s="438" t="str">
        <f ca="1">IF(OR(DD93="",DD93=0),"",MAX(DC$85:DC92)+1)</f>
        <v/>
      </c>
      <c r="DD93" s="434" t="str">
        <f t="shared" ca="1" si="204"/>
        <v/>
      </c>
      <c r="DE93" s="413" t="str">
        <f t="shared" ca="1" si="205"/>
        <v/>
      </c>
      <c r="DF93" s="431" t="str">
        <f ca="1">IF(OR(DG93="",DG93=0),"",MAX(DF$85:DF92)+1)</f>
        <v/>
      </c>
      <c r="DG93" s="412" t="str">
        <f t="shared" ca="1" si="206"/>
        <v/>
      </c>
      <c r="DH93" s="413" t="str">
        <f t="shared" ca="1" si="207"/>
        <v/>
      </c>
      <c r="DI93" s="412" t="str">
        <f t="shared" ca="1" si="208"/>
        <v/>
      </c>
      <c r="DJ93" s="413" t="str">
        <f t="shared" ca="1" si="209"/>
        <v/>
      </c>
      <c r="DK93" s="412" t="str">
        <f t="shared" ca="1" si="210"/>
        <v/>
      </c>
      <c r="DL93" s="413" t="str">
        <f t="shared" ca="1" si="211"/>
        <v/>
      </c>
      <c r="DM93" s="292"/>
      <c r="DN93" s="292"/>
      <c r="DO93" s="292"/>
      <c r="DP93" s="292"/>
      <c r="DQ93" s="292"/>
      <c r="DR93" s="292"/>
      <c r="DS93" s="292"/>
    </row>
    <row r="94" spans="28:123" ht="15.75" x14ac:dyDescent="0.3">
      <c r="AB94" s="395">
        <f ca="1">IFERROR(MATCH($AB$92,OFFSET(Year!$AY$123:$AY$174,AB93,,1000),0)+AB93,"")</f>
        <v>11</v>
      </c>
      <c r="AC94" s="340">
        <f ca="1">IFERROR(INDEX(Year!$BB$123:$BB$174,AB94),"")</f>
        <v>2</v>
      </c>
      <c r="AD94" s="348" t="str">
        <f ca="1">IFERROR(INDEX(Year!$AZ$123:$AZ$174,AB94),"")</f>
        <v>Lawn Service</v>
      </c>
      <c r="AE94" s="363">
        <f ca="1">IFERROR(INDEX(Year!$BA$123:$BA$174,AB94),"")</f>
        <v>50</v>
      </c>
      <c r="AF94" s="402" t="str">
        <f ca="1">IFERROR(INDEX(Year!$AY$123:$AY$174,AB94),"")</f>
        <v>Fixed Bills</v>
      </c>
      <c r="AI94" s="304"/>
      <c r="AJ94" s="305"/>
      <c r="AK94" s="306"/>
      <c r="AL94" s="307"/>
      <c r="AM94" s="304"/>
      <c r="AN94" s="305"/>
      <c r="AO94" s="306"/>
      <c r="AP94" s="307"/>
      <c r="BL94" s="315"/>
      <c r="BM94" s="315"/>
      <c r="BN94" s="315"/>
      <c r="BO94" s="315"/>
      <c r="BP94" s="315"/>
      <c r="BQ94" s="315"/>
      <c r="BR94" s="315"/>
      <c r="BY94" s="315"/>
      <c r="CF94" s="315"/>
      <c r="CM94" s="315"/>
      <c r="CT94" s="315"/>
      <c r="DA94" s="315"/>
      <c r="DC94" s="438" t="str">
        <f ca="1">IF(OR(DD94="",DD94=0),"",MAX(DC$85:DC93)+1)</f>
        <v/>
      </c>
      <c r="DD94" s="434" t="str">
        <f t="shared" ca="1" si="204"/>
        <v/>
      </c>
      <c r="DE94" s="413" t="str">
        <f t="shared" ca="1" si="205"/>
        <v/>
      </c>
      <c r="DF94" s="431" t="str">
        <f ca="1">IF(OR(DG94="",DG94=0),"",MAX(DF$85:DF93)+1)</f>
        <v/>
      </c>
      <c r="DG94" s="412" t="str">
        <f t="shared" ca="1" si="206"/>
        <v/>
      </c>
      <c r="DH94" s="413" t="str">
        <f t="shared" ca="1" si="207"/>
        <v/>
      </c>
      <c r="DI94" s="412" t="str">
        <f t="shared" ca="1" si="208"/>
        <v/>
      </c>
      <c r="DJ94" s="413" t="str">
        <f t="shared" ca="1" si="209"/>
        <v/>
      </c>
      <c r="DK94" s="412" t="str">
        <f t="shared" ca="1" si="210"/>
        <v/>
      </c>
      <c r="DL94" s="413" t="str">
        <f t="shared" ca="1" si="211"/>
        <v/>
      </c>
      <c r="DM94" s="292"/>
      <c r="DN94" s="292"/>
      <c r="DO94" s="292"/>
      <c r="DP94" s="292"/>
      <c r="DQ94" s="292"/>
      <c r="DR94" s="292"/>
      <c r="DS94" s="292"/>
    </row>
    <row r="95" spans="28:123" ht="15.75" x14ac:dyDescent="0.3">
      <c r="AB95" s="395">
        <f ca="1">IFERROR(MATCH($AB$92,OFFSET(Year!$AY$123:$AY$174,AB94,,1000),0)+AB94,"")</f>
        <v>12</v>
      </c>
      <c r="AC95" s="340">
        <f ca="1">IFERROR(INDEX(Year!$BB$123:$BB$174,AB95),"")</f>
        <v>16</v>
      </c>
      <c r="AD95" s="348" t="str">
        <f ca="1">IFERROR(INDEX(Year!$AZ$123:$AZ$174,AB95),"")</f>
        <v>Lawn Service</v>
      </c>
      <c r="AE95" s="363">
        <f ca="1">IFERROR(INDEX(Year!$BA$123:$BA$174,AB95),"")</f>
        <v>50</v>
      </c>
      <c r="AF95" s="402" t="str">
        <f ca="1">IFERROR(INDEX(Year!$AY$123:$AY$174,AB95),"")</f>
        <v>Fixed Bills</v>
      </c>
      <c r="AI95" s="302"/>
      <c r="AJ95" s="293"/>
      <c r="AK95" s="293"/>
      <c r="AL95" s="303"/>
      <c r="AM95" s="302"/>
      <c r="AN95" s="293"/>
      <c r="AO95" s="293"/>
      <c r="AP95" s="303"/>
      <c r="BL95" s="315"/>
      <c r="BM95" s="315"/>
      <c r="BN95" s="315"/>
      <c r="BO95" s="315"/>
      <c r="BP95" s="315"/>
      <c r="BQ95" s="315"/>
      <c r="BR95" s="315"/>
      <c r="BY95" s="315"/>
      <c r="CF95" s="315"/>
      <c r="CM95" s="315"/>
      <c r="CT95" s="315"/>
      <c r="DA95" s="315"/>
      <c r="DC95" s="438" t="str">
        <f ca="1">IF(OR(DD95="",DD95=0),"",MAX(DC$85:DC94)+1)</f>
        <v/>
      </c>
      <c r="DD95" s="434" t="str">
        <f t="shared" ca="1" si="204"/>
        <v/>
      </c>
      <c r="DE95" s="413" t="str">
        <f t="shared" ca="1" si="205"/>
        <v/>
      </c>
      <c r="DF95" s="431" t="str">
        <f ca="1">IF(OR(DG95="",DG95=0),"",MAX(DF$85:DF94)+1)</f>
        <v/>
      </c>
      <c r="DG95" s="412" t="str">
        <f t="shared" ca="1" si="206"/>
        <v/>
      </c>
      <c r="DH95" s="413" t="str">
        <f t="shared" ca="1" si="207"/>
        <v/>
      </c>
      <c r="DI95" s="412" t="str">
        <f t="shared" ca="1" si="208"/>
        <v/>
      </c>
      <c r="DJ95" s="413" t="str">
        <f t="shared" ca="1" si="209"/>
        <v/>
      </c>
      <c r="DK95" s="412" t="str">
        <f t="shared" ca="1" si="210"/>
        <v/>
      </c>
      <c r="DL95" s="413" t="str">
        <f t="shared" ca="1" si="211"/>
        <v/>
      </c>
      <c r="DN95" s="292"/>
      <c r="DO95" s="292"/>
      <c r="DP95" s="292"/>
      <c r="DQ95" s="292"/>
      <c r="DR95" s="292"/>
      <c r="DS95" s="292"/>
    </row>
    <row r="96" spans="28:123" ht="15.75" x14ac:dyDescent="0.3">
      <c r="AB96" s="395">
        <f ca="1">IFERROR(MATCH($AB$92,OFFSET(Year!$AY$123:$AY$174,AB95,,1000),0)+AB95,"")</f>
        <v>13</v>
      </c>
      <c r="AC96" s="340">
        <f ca="1">IFERROR(INDEX(Year!$BB$123:$BB$174,AB96),"")</f>
        <v>30</v>
      </c>
      <c r="AD96" s="348" t="str">
        <f ca="1">IFERROR(INDEX(Year!$AZ$123:$AZ$174,AB96),"")</f>
        <v>Lawn Service</v>
      </c>
      <c r="AE96" s="363">
        <f ca="1">IFERROR(INDEX(Year!$BA$123:$BA$174,AB96),"")</f>
        <v>50</v>
      </c>
      <c r="AF96" s="402" t="str">
        <f ca="1">IFERROR(INDEX(Year!$AY$123:$AY$174,AB96),"")</f>
        <v>Fixed Bills</v>
      </c>
      <c r="AI96" s="308"/>
      <c r="AJ96" s="293"/>
      <c r="AK96" s="293"/>
      <c r="AL96" s="303"/>
      <c r="AM96" s="308"/>
      <c r="AN96" s="293"/>
      <c r="AO96" s="293"/>
      <c r="AP96" s="303"/>
      <c r="BL96" s="315"/>
      <c r="BM96" s="315"/>
      <c r="BN96" s="315"/>
      <c r="BO96" s="315"/>
      <c r="BP96" s="315"/>
      <c r="BQ96" s="315"/>
      <c r="BR96" s="315"/>
      <c r="BY96" s="315"/>
      <c r="CF96" s="315"/>
      <c r="CM96" s="315"/>
      <c r="CT96" s="315"/>
      <c r="DA96" s="315"/>
      <c r="DC96" s="438" t="str">
        <f ca="1">IF(OR(DD96="",DD96=0),"",MAX(DC$85:DC95)+1)</f>
        <v/>
      </c>
      <c r="DD96" s="434" t="str">
        <f t="shared" ca="1" si="204"/>
        <v/>
      </c>
      <c r="DE96" s="413" t="str">
        <f t="shared" ca="1" si="205"/>
        <v/>
      </c>
      <c r="DF96" s="431" t="str">
        <f ca="1">IF(OR(DG96="",DG96=0),"",MAX(DF$85:DF95)+1)</f>
        <v/>
      </c>
      <c r="DG96" s="412" t="str">
        <f t="shared" ca="1" si="206"/>
        <v/>
      </c>
      <c r="DH96" s="413" t="str">
        <f t="shared" ca="1" si="207"/>
        <v/>
      </c>
      <c r="DI96" s="412" t="str">
        <f t="shared" ca="1" si="208"/>
        <v/>
      </c>
      <c r="DJ96" s="413" t="str">
        <f t="shared" ca="1" si="209"/>
        <v/>
      </c>
      <c r="DK96" s="412" t="str">
        <f t="shared" ca="1" si="210"/>
        <v/>
      </c>
      <c r="DL96" s="413" t="str">
        <f t="shared" ca="1" si="211"/>
        <v/>
      </c>
      <c r="DM96" s="278"/>
    </row>
    <row r="97" spans="28:123" ht="16.5" thickBot="1" x14ac:dyDescent="0.35">
      <c r="AB97" s="395" t="str">
        <f ca="1">IFERROR(MATCH($AB$92,OFFSET(Year!$AY$123:$AY$174,AB96,,1000),0)+AB96,"")</f>
        <v/>
      </c>
      <c r="AC97" s="340" t="str">
        <f ca="1">IFERROR(INDEX(Year!$BB$123:$BB$174,AB97),"")</f>
        <v/>
      </c>
      <c r="AD97" s="348" t="str">
        <f ca="1">IFERROR(INDEX(Year!$AZ$123:$AZ$174,AB97),"")</f>
        <v/>
      </c>
      <c r="AE97" s="363" t="str">
        <f ca="1">IFERROR(INDEX(Year!$BA$123:$BA$174,AB97),"")</f>
        <v/>
      </c>
      <c r="AF97" s="402" t="str">
        <f ca="1">IFERROR(INDEX(Year!$AY$123:$AY$174,AB97),"")</f>
        <v/>
      </c>
      <c r="AI97" s="309"/>
      <c r="AJ97" s="310"/>
      <c r="AK97" s="310"/>
      <c r="AL97" s="311"/>
      <c r="AM97" s="309"/>
      <c r="AN97" s="310"/>
      <c r="AO97" s="310"/>
      <c r="AP97" s="311"/>
      <c r="BL97" s="315"/>
      <c r="BM97" s="315"/>
      <c r="BN97" s="315"/>
      <c r="BO97" s="315"/>
      <c r="BP97" s="315"/>
      <c r="BQ97" s="315"/>
      <c r="BR97" s="315"/>
      <c r="BY97" s="315"/>
      <c r="CF97" s="315"/>
      <c r="CM97" s="315"/>
      <c r="CT97" s="315"/>
      <c r="DA97" s="315"/>
      <c r="DC97" s="438" t="str">
        <f ca="1">IF(OR(DD97="",DD97=0),"",MAX(DC$85:DC96)+1)</f>
        <v/>
      </c>
      <c r="DD97" s="435" t="str">
        <f t="shared" ca="1" si="204"/>
        <v/>
      </c>
      <c r="DE97" s="413" t="str">
        <f t="shared" ca="1" si="205"/>
        <v/>
      </c>
      <c r="DF97" s="432" t="str">
        <f ca="1">IF(OR(DG97="",DG97=0),"",MAX(DF$85:DF96)+1)</f>
        <v/>
      </c>
      <c r="DG97" s="414" t="str">
        <f t="shared" ca="1" si="206"/>
        <v/>
      </c>
      <c r="DH97" s="415" t="str">
        <f t="shared" ca="1" si="207"/>
        <v/>
      </c>
      <c r="DI97" s="414" t="str">
        <f t="shared" ca="1" si="208"/>
        <v/>
      </c>
      <c r="DJ97" s="413" t="str">
        <f t="shared" ca="1" si="209"/>
        <v/>
      </c>
      <c r="DK97" s="414" t="str">
        <f t="shared" ca="1" si="210"/>
        <v/>
      </c>
      <c r="DL97" s="415" t="str">
        <f t="shared" ca="1" si="211"/>
        <v/>
      </c>
      <c r="DM97" s="278"/>
      <c r="DN97" s="278"/>
      <c r="DO97" s="278"/>
      <c r="DP97" s="278"/>
      <c r="DQ97" s="278"/>
      <c r="DR97" s="278"/>
      <c r="DS97" s="278"/>
    </row>
    <row r="98" spans="28:123" ht="15.75" x14ac:dyDescent="0.3">
      <c r="AB98" s="395" t="str">
        <f ca="1">IFERROR(MATCH($AB$92,OFFSET(Year!$AY$123:$AY$174,AB97,,1000),0)+AB97,"")</f>
        <v/>
      </c>
      <c r="AC98" s="340" t="str">
        <f ca="1">IFERROR(INDEX(Year!$BB$123:$BB$174,AB98),"")</f>
        <v/>
      </c>
      <c r="AD98" s="348" t="str">
        <f ca="1">IFERROR(INDEX(Year!$AZ$123:$AZ$174,AB98),"")</f>
        <v/>
      </c>
      <c r="AE98" s="363" t="str">
        <f ca="1">IFERROR(INDEX(Year!$BA$123:$BA$174,AB98),"")</f>
        <v/>
      </c>
      <c r="AF98" s="402" t="str">
        <f ca="1">IFERROR(INDEX(Year!$AY$123:$AY$174,AB98),"")</f>
        <v/>
      </c>
      <c r="BL98" s="315"/>
      <c r="BM98" s="315"/>
      <c r="BN98" s="315"/>
      <c r="BO98" s="315"/>
      <c r="BP98" s="315"/>
      <c r="BQ98" s="315"/>
      <c r="BR98" s="315"/>
      <c r="BY98" s="315"/>
      <c r="CF98" s="315"/>
      <c r="CM98" s="315"/>
      <c r="CT98" s="315"/>
      <c r="DA98" s="315"/>
      <c r="DC98" s="438" t="str">
        <f ca="1">IF(OR(DD98="",DD98=0),"",MAX(DC$85:DC97)+1)</f>
        <v/>
      </c>
      <c r="DD98" s="434" t="str">
        <f t="shared" ca="1" si="204"/>
        <v/>
      </c>
      <c r="DE98" s="413" t="str">
        <f t="shared" ca="1" si="205"/>
        <v/>
      </c>
      <c r="DF98" s="431" t="str">
        <f ca="1">IF(OR(DG98="",DG98=0),"",MAX(DF$85:DF97)+1)</f>
        <v/>
      </c>
      <c r="DG98" s="412" t="str">
        <f t="shared" ca="1" si="206"/>
        <v/>
      </c>
      <c r="DH98" s="413" t="str">
        <f t="shared" ca="1" si="207"/>
        <v/>
      </c>
      <c r="DI98" s="412" t="str">
        <f t="shared" ca="1" si="208"/>
        <v/>
      </c>
      <c r="DJ98" s="413" t="str">
        <f t="shared" ca="1" si="209"/>
        <v/>
      </c>
      <c r="DK98" s="412" t="str">
        <f t="shared" ca="1" si="210"/>
        <v/>
      </c>
      <c r="DL98" s="413" t="str">
        <f t="shared" ca="1" si="211"/>
        <v/>
      </c>
      <c r="DM98" s="278"/>
      <c r="DN98" s="278"/>
      <c r="DO98" s="278"/>
      <c r="DP98" s="278"/>
      <c r="DQ98" s="278"/>
      <c r="DR98" s="278"/>
      <c r="DS98" s="278"/>
    </row>
    <row r="99" spans="28:123" x14ac:dyDescent="0.3">
      <c r="AB99" s="395" t="str">
        <f ca="1">IFERROR(MATCH($AB$92,OFFSET(Year!$AY$123:$AY$174,AB98,,1000),0)+AB98,"")</f>
        <v/>
      </c>
      <c r="AC99" s="340" t="str">
        <f ca="1">IFERROR(INDEX(Year!$BB$123:$BB$174,AB99),"")</f>
        <v/>
      </c>
      <c r="AD99" s="348" t="str">
        <f ca="1">IFERROR(INDEX(Year!$AZ$123:$AZ$174,AB99),"")</f>
        <v/>
      </c>
      <c r="AE99" s="363" t="str">
        <f ca="1">IFERROR(INDEX(Year!$BA$123:$BA$174,AB99),"")</f>
        <v/>
      </c>
      <c r="AF99" s="402" t="str">
        <f ca="1">IFERROR(INDEX(Year!$AY$123:$AY$174,AB99),"")</f>
        <v/>
      </c>
      <c r="DC99" s="438" t="str">
        <f ca="1">IF(OR(DD99="",DD99=0),"",MAX(DC$85:DC98)+1)</f>
        <v/>
      </c>
      <c r="DD99" s="434" t="str">
        <f t="shared" ca="1" si="204"/>
        <v/>
      </c>
      <c r="DE99" s="413" t="str">
        <f t="shared" ca="1" si="205"/>
        <v/>
      </c>
      <c r="DF99" s="431" t="str">
        <f ca="1">IF(OR(DG99="",DG99=0),"",MAX(DF$85:DF98)+1)</f>
        <v/>
      </c>
      <c r="DG99" s="412" t="str">
        <f t="shared" ca="1" si="206"/>
        <v/>
      </c>
      <c r="DH99" s="413" t="str">
        <f t="shared" ca="1" si="207"/>
        <v/>
      </c>
      <c r="DI99" s="412" t="str">
        <f t="shared" ca="1" si="208"/>
        <v/>
      </c>
      <c r="DJ99" s="413" t="str">
        <f t="shared" ca="1" si="209"/>
        <v/>
      </c>
      <c r="DK99" s="412" t="str">
        <f t="shared" ca="1" si="210"/>
        <v/>
      </c>
      <c r="DL99" s="413" t="str">
        <f t="shared" ca="1" si="211"/>
        <v/>
      </c>
      <c r="DM99" s="278"/>
      <c r="DN99" s="278"/>
      <c r="DO99" s="278"/>
      <c r="DP99" s="278"/>
      <c r="DQ99" s="278"/>
      <c r="DR99" s="278"/>
      <c r="DS99" s="278"/>
    </row>
    <row r="100" spans="28:123" x14ac:dyDescent="0.3">
      <c r="AB100" s="395" t="str">
        <f ca="1">IFERROR(MATCH($AB$92,OFFSET(Year!$AY$123:$AY$174,AB99,,1000),0)+AB99,"")</f>
        <v/>
      </c>
      <c r="AC100" s="340" t="str">
        <f ca="1">IFERROR(INDEX(Year!$BB$123:$BB$174,AB100),"")</f>
        <v/>
      </c>
      <c r="AD100" s="348" t="str">
        <f ca="1">IFERROR(INDEX(Year!$AZ$123:$AZ$174,AB100),"")</f>
        <v/>
      </c>
      <c r="AE100" s="363" t="str">
        <f ca="1">IFERROR(INDEX(Year!$BA$123:$BA$174,AB100),"")</f>
        <v/>
      </c>
      <c r="AF100" s="402" t="str">
        <f ca="1">IFERROR(INDEX(Year!$AY$123:$AY$174,AB100),"")</f>
        <v/>
      </c>
      <c r="DC100" s="438" t="str">
        <f ca="1">IF(OR(DD100="",DD100=0),"",MAX(DC$85:DC99)+1)</f>
        <v/>
      </c>
      <c r="DD100" s="434" t="str">
        <f t="shared" ca="1" si="204"/>
        <v/>
      </c>
      <c r="DE100" s="413" t="str">
        <f t="shared" ca="1" si="205"/>
        <v/>
      </c>
      <c r="DF100" s="431" t="str">
        <f ca="1">IF(OR(DG100="",DG100=0),"",MAX(DF$85:DF99)+1)</f>
        <v/>
      </c>
      <c r="DG100" s="412" t="str">
        <f t="shared" ca="1" si="206"/>
        <v/>
      </c>
      <c r="DH100" s="413" t="str">
        <f t="shared" ca="1" si="207"/>
        <v/>
      </c>
      <c r="DI100" s="412" t="str">
        <f t="shared" ca="1" si="208"/>
        <v/>
      </c>
      <c r="DJ100" s="413" t="str">
        <f t="shared" ca="1" si="209"/>
        <v/>
      </c>
      <c r="DK100" s="412" t="str">
        <f t="shared" ca="1" si="210"/>
        <v/>
      </c>
      <c r="DL100" s="413" t="str">
        <f t="shared" ca="1" si="211"/>
        <v/>
      </c>
      <c r="DM100" s="278"/>
      <c r="DN100" s="278"/>
      <c r="DO100" s="278"/>
      <c r="DP100" s="278"/>
      <c r="DQ100" s="278"/>
      <c r="DR100" s="278"/>
      <c r="DS100" s="278"/>
    </row>
    <row r="101" spans="28:123" x14ac:dyDescent="0.3">
      <c r="AB101" s="395" t="str">
        <f ca="1">IFERROR(MATCH($AB$92,OFFSET(Year!$AY$123:$AY$174,AB100,,1000),0)+AB100,"")</f>
        <v/>
      </c>
      <c r="AC101" s="340" t="str">
        <f ca="1">IFERROR(INDEX(Year!$BB$123:$BB$174,AB101),"")</f>
        <v/>
      </c>
      <c r="AD101" s="348" t="str">
        <f ca="1">IFERROR(INDEX(Year!$AZ$123:$AZ$174,AB101),"")</f>
        <v/>
      </c>
      <c r="AE101" s="363" t="str">
        <f ca="1">IFERROR(INDEX(Year!$BA$123:$BA$174,AB101),"")</f>
        <v/>
      </c>
      <c r="AF101" s="402" t="str">
        <f ca="1">IFERROR(INDEX(Year!$AY$123:$AY$174,AB101),"")</f>
        <v/>
      </c>
      <c r="DC101" s="438" t="str">
        <f ca="1">IF(OR(DD101="",DD101=0),"",MAX(DC$85:DC100)+1)</f>
        <v/>
      </c>
      <c r="DD101" s="434" t="str">
        <f t="shared" ca="1" si="204"/>
        <v/>
      </c>
      <c r="DE101" s="413" t="str">
        <f t="shared" ca="1" si="205"/>
        <v/>
      </c>
      <c r="DF101" s="431" t="str">
        <f ca="1">IF(OR(DG101="",DG101=0),"",MAX(DF$85:DF100)+1)</f>
        <v/>
      </c>
      <c r="DG101" s="412" t="str">
        <f t="shared" ca="1" si="206"/>
        <v/>
      </c>
      <c r="DH101" s="413" t="str">
        <f t="shared" ca="1" si="207"/>
        <v/>
      </c>
      <c r="DI101" s="412" t="str">
        <f t="shared" ca="1" si="208"/>
        <v/>
      </c>
      <c r="DJ101" s="413" t="str">
        <f t="shared" ca="1" si="209"/>
        <v/>
      </c>
      <c r="DK101" s="412" t="str">
        <f t="shared" ca="1" si="210"/>
        <v/>
      </c>
      <c r="DL101" s="413" t="str">
        <f t="shared" ca="1" si="211"/>
        <v/>
      </c>
      <c r="DN101" s="278"/>
      <c r="DO101" s="278"/>
      <c r="DP101" s="278"/>
      <c r="DQ101" s="278"/>
      <c r="DR101" s="278"/>
      <c r="DS101" s="278"/>
    </row>
    <row r="102" spans="28:123" x14ac:dyDescent="0.3">
      <c r="AB102" s="395" t="str">
        <f ca="1">IFERROR(MATCH($AB$92,OFFSET(Year!$AY$123:$AY$174,AB101,,1000),0)+AB101,"")</f>
        <v/>
      </c>
      <c r="AC102" s="340" t="str">
        <f ca="1">IFERROR(INDEX(Year!$BB$123:$BB$174,AB102),"")</f>
        <v/>
      </c>
      <c r="AD102" s="348" t="str">
        <f ca="1">IFERROR(INDEX(Year!$AZ$123:$AZ$174,AB102),"")</f>
        <v/>
      </c>
      <c r="AE102" s="363" t="str">
        <f ca="1">IFERROR(INDEX(Year!$BA$123:$BA$174,AB102),"")</f>
        <v/>
      </c>
      <c r="AF102" s="402" t="str">
        <f ca="1">IFERROR(INDEX(Year!$AY$123:$AY$174,AB102),"")</f>
        <v/>
      </c>
      <c r="DC102" s="438" t="str">
        <f ca="1">IF(OR(DD102="",DD102=0),"",MAX(DC$85:DC101)+1)</f>
        <v/>
      </c>
      <c r="DD102" s="434" t="str">
        <f t="shared" ca="1" si="204"/>
        <v/>
      </c>
      <c r="DE102" s="413" t="str">
        <f t="shared" ca="1" si="205"/>
        <v/>
      </c>
      <c r="DF102" s="431" t="str">
        <f ca="1">IF(OR(DG102="",DG102=0),"",MAX(DF$85:DF101)+1)</f>
        <v/>
      </c>
      <c r="DG102" s="412" t="str">
        <f t="shared" ca="1" si="206"/>
        <v/>
      </c>
      <c r="DH102" s="413" t="str">
        <f t="shared" ca="1" si="207"/>
        <v/>
      </c>
      <c r="DI102" s="412" t="str">
        <f t="shared" ca="1" si="208"/>
        <v/>
      </c>
      <c r="DJ102" s="413" t="str">
        <f t="shared" ca="1" si="209"/>
        <v/>
      </c>
      <c r="DK102" s="412" t="str">
        <f t="shared" ca="1" si="210"/>
        <v/>
      </c>
      <c r="DL102" s="413" t="str">
        <f t="shared" ca="1" si="211"/>
        <v/>
      </c>
    </row>
    <row r="103" spans="28:123" ht="15.75" thickBot="1" x14ac:dyDescent="0.35">
      <c r="AB103" s="395" t="str">
        <f ca="1">IFERROR(MATCH($AB$92,OFFSET(Year!$AY$123:$AY$174,AB102,,1000),0)+AB102,"")</f>
        <v/>
      </c>
      <c r="AC103" s="340" t="str">
        <f ca="1">IFERROR(INDEX(Year!$BB$123:$BB$174,AB103),"")</f>
        <v/>
      </c>
      <c r="AD103" s="348" t="str">
        <f ca="1">IFERROR(INDEX(Year!$AZ$123:$AZ$174,AB103),"")</f>
        <v/>
      </c>
      <c r="AE103" s="363" t="str">
        <f ca="1">IFERROR(INDEX(Year!$BA$123:$BA$174,AB103),"")</f>
        <v/>
      </c>
      <c r="AF103" s="402" t="str">
        <f ca="1">IFERROR(INDEX(Year!$AY$123:$AY$174,AB103),"")</f>
        <v/>
      </c>
      <c r="DC103" s="439" t="str">
        <f ca="1">IF(OR(DD103="",DD103=0),"",MAX(DC$85:DC102)+1)</f>
        <v/>
      </c>
      <c r="DD103" s="436" t="str">
        <f t="shared" ca="1" si="204"/>
        <v/>
      </c>
      <c r="DE103" s="422" t="str">
        <f t="shared" ca="1" si="205"/>
        <v/>
      </c>
      <c r="DF103" s="433" t="str">
        <f ca="1">IF(OR(DG103="",DG103=0),"",MAX(DF$85:DF102)+1)</f>
        <v/>
      </c>
      <c r="DG103" s="420" t="str">
        <f t="shared" ca="1" si="206"/>
        <v/>
      </c>
      <c r="DH103" s="422" t="str">
        <f t="shared" ca="1" si="207"/>
        <v/>
      </c>
      <c r="DI103" s="420" t="str">
        <f t="shared" ca="1" si="208"/>
        <v/>
      </c>
      <c r="DJ103" s="422" t="str">
        <f t="shared" ca="1" si="209"/>
        <v/>
      </c>
      <c r="DK103" s="420" t="str">
        <f t="shared" ca="1" si="210"/>
        <v/>
      </c>
      <c r="DL103" s="422" t="str">
        <f t="shared" ca="1" si="211"/>
        <v/>
      </c>
    </row>
    <row r="104" spans="28:123" ht="15.75" thickBot="1" x14ac:dyDescent="0.35">
      <c r="AB104" s="395" t="str">
        <f ca="1">IFERROR(MATCH($AB$92,OFFSET(Year!$AY$123:$AY$174,AB103,,1000),0)+AB103,"")</f>
        <v/>
      </c>
      <c r="AC104" s="340" t="str">
        <f ca="1">IFERROR(INDEX(Year!$BB$123:$BB$174,AB104),"")</f>
        <v/>
      </c>
      <c r="AD104" s="348" t="str">
        <f ca="1">IFERROR(INDEX(Year!$AZ$123:$AZ$174,AB104),"")</f>
        <v/>
      </c>
      <c r="AE104" s="363" t="str">
        <f ca="1">IFERROR(INDEX(Year!$BA$123:$BA$174,AB104),"")</f>
        <v/>
      </c>
      <c r="AF104" s="402" t="str">
        <f ca="1">IFERROR(INDEX(Year!$AY$123:$AY$174,AB104),"")</f>
        <v/>
      </c>
      <c r="DC104" s="1167" t="s">
        <v>493</v>
      </c>
      <c r="DD104" s="1168"/>
      <c r="DE104" s="1168"/>
      <c r="DF104" s="1168"/>
      <c r="DG104" s="1168"/>
      <c r="DH104" s="1168"/>
      <c r="DI104" s="1168"/>
      <c r="DJ104" s="1168"/>
      <c r="DK104" s="1168"/>
      <c r="DL104" s="1169"/>
      <c r="DM104" s="292"/>
      <c r="DN104" s="1199" t="s">
        <v>493</v>
      </c>
      <c r="DO104" s="1200"/>
      <c r="DP104" s="1200"/>
      <c r="DQ104" s="1200"/>
      <c r="DR104" s="1200"/>
      <c r="DS104" s="1201"/>
    </row>
    <row r="105" spans="28:123" ht="15.75" thickBot="1" x14ac:dyDescent="0.35">
      <c r="AB105" s="395" t="str">
        <f ca="1">IFERROR(MATCH($AB$92,OFFSET(Year!$AY$123:$AY$174,AB104,,1000),0)+AB104,"")</f>
        <v/>
      </c>
      <c r="AC105" s="340" t="str">
        <f ca="1">IFERROR(INDEX(Year!$BB$123:$BB$174,AB105),"")</f>
        <v/>
      </c>
      <c r="AD105" s="348" t="str">
        <f ca="1">IFERROR(INDEX(Year!$AZ$123:$AZ$174,AB105),"")</f>
        <v/>
      </c>
      <c r="AE105" s="363" t="str">
        <f ca="1">IFERROR(INDEX(Year!$BA$123:$BA$174,AB105),"")</f>
        <v/>
      </c>
      <c r="AF105" s="402" t="str">
        <f ca="1">IFERROR(INDEX(Year!$AY$123:$AY$174,AB105),"")</f>
        <v/>
      </c>
      <c r="DC105" s="437"/>
      <c r="DD105" s="1151" t="s">
        <v>504</v>
      </c>
      <c r="DE105" s="1152"/>
      <c r="DF105" s="430"/>
      <c r="DG105" s="1162" t="s">
        <v>23</v>
      </c>
      <c r="DH105" s="1152"/>
      <c r="DI105" s="1162" t="s">
        <v>504</v>
      </c>
      <c r="DJ105" s="1152"/>
      <c r="DK105" s="1162" t="s">
        <v>23</v>
      </c>
      <c r="DL105" s="1152"/>
      <c r="DM105" s="292"/>
      <c r="DN105" s="1163" t="s">
        <v>481</v>
      </c>
      <c r="DO105" s="1164"/>
      <c r="DP105" s="1164"/>
      <c r="DQ105" s="1165" t="s">
        <v>491</v>
      </c>
      <c r="DR105" s="1164"/>
      <c r="DS105" s="1166"/>
    </row>
    <row r="106" spans="28:123" x14ac:dyDescent="0.3">
      <c r="AB106" s="395" t="str">
        <f ca="1">IFERROR(MATCH($AB$92,OFFSET(Year!$AY$123:$AY$174,AB105,,1000),0)+AB105,"")</f>
        <v/>
      </c>
      <c r="AC106" s="340" t="str">
        <f ca="1">IFERROR(INDEX(Year!$BB$123:$BB$174,AB106),"")</f>
        <v/>
      </c>
      <c r="AD106" s="348" t="str">
        <f ca="1">IFERROR(INDEX(Year!$AZ$123:$AZ$174,AB106),"")</f>
        <v/>
      </c>
      <c r="AE106" s="363" t="str">
        <f ca="1">IFERROR(INDEX(Year!$BA$123:$BA$174,AB106),"")</f>
        <v/>
      </c>
      <c r="AF106" s="402" t="str">
        <f ca="1">IFERROR(INDEX(Year!$AY$123:$AY$174,AB106),"")</f>
        <v/>
      </c>
      <c r="DC106" s="438" t="str">
        <f>IF(OR(DD106="",DD106=0),"",MAX(DC$105:DC105)+1)</f>
        <v/>
      </c>
      <c r="DD106" s="434" t="str">
        <f>IF(CW6="","",IF(NOT(DA6="Income"),CW6,""))</f>
        <v/>
      </c>
      <c r="DE106" s="413" t="str">
        <f>IF(CZ6="","",IF(NOT(DA6="Income"),CZ6,""))</f>
        <v/>
      </c>
      <c r="DF106" s="438" t="str">
        <f>IF(OR(DG106="",DG106=0),"",MAX(DF$105:DF105)+1)</f>
        <v/>
      </c>
      <c r="DG106" s="412" t="str">
        <f>IF(CW6="","",IF(DA6="Income",CW6,""))</f>
        <v/>
      </c>
      <c r="DH106" s="413" t="str">
        <f>IF(CW6="","",IF(DA6="Income",CZ6,""))</f>
        <v/>
      </c>
      <c r="DI106" s="412" t="str">
        <f>IFERROR(INDEX($DD$106:$DD$123,MATCH(ROW()-ROW($DI$105),$DC$106:$DC$123,0)),"")</f>
        <v/>
      </c>
      <c r="DJ106" s="413" t="str">
        <f>IFERROR(INDEX($DE$106:$DE$123,MATCH(ROW()-ROW($DI$105),$DC$106:$DC$123,0)),"")</f>
        <v/>
      </c>
      <c r="DK106" s="412" t="str">
        <f>IFERROR(INDEX($DG$106:$DG$123,MATCH(ROW()-ROW($DK$105),$DF$106:$DF$123,0)),"")</f>
        <v/>
      </c>
      <c r="DL106" s="413" t="str">
        <f>IFERROR(INDEX($DH$106:$DH$123,MATCH(ROW()-ROW($DK$105),$DF$106:$DF$123,0)),"")</f>
        <v/>
      </c>
      <c r="DM106" s="292"/>
      <c r="DN106" s="425" t="str">
        <f>IF(DI106="","",CONCATENATE(DI106," - ",DJ106))</f>
        <v/>
      </c>
      <c r="DO106" s="295" t="str">
        <f>IF(DI107="","",CONCATENATE(DI107," - ",DJ107))</f>
        <v/>
      </c>
      <c r="DP106" s="295" t="str">
        <f>IF(DI108="","",CONCATENATE(DI108," - ",DJ108))</f>
        <v/>
      </c>
      <c r="DQ106" s="440" t="str">
        <f>IF(DK106="","",CONCATENATE(DK106," - ",DL106))</f>
        <v/>
      </c>
      <c r="DR106" s="441" t="str">
        <f>IF(DK107="","",CONCATENATE(DK107," - ",DL107))</f>
        <v/>
      </c>
      <c r="DS106" s="442" t="str">
        <f>IF(DK108="","",CONCATENATE(DK108," - ",DL108))</f>
        <v/>
      </c>
    </row>
    <row r="107" spans="28:123" x14ac:dyDescent="0.3">
      <c r="AB107" s="395" t="str">
        <f ca="1">IFERROR(MATCH($AB$92,OFFSET(Year!$AY$123:$AY$174,AB106,,1000),0)+AB106,"")</f>
        <v/>
      </c>
      <c r="AC107" s="340" t="str">
        <f ca="1">IFERROR(INDEX(Year!$BB$123:$BB$174,AB107),"")</f>
        <v/>
      </c>
      <c r="AD107" s="348" t="str">
        <f ca="1">IFERROR(INDEX(Year!$AZ$123:$AZ$174,AB107),"")</f>
        <v/>
      </c>
      <c r="AE107" s="363" t="str">
        <f ca="1">IFERROR(INDEX(Year!$BA$123:$BA$174,AB107),"")</f>
        <v/>
      </c>
      <c r="AF107" s="402" t="str">
        <f ca="1">IFERROR(INDEX(Year!$AY$123:$AY$174,AB107),"")</f>
        <v/>
      </c>
      <c r="DC107" s="438" t="str">
        <f>IF(OR(DD107="",DD107=0),"",MAX(DC$105:DC106)+1)</f>
        <v/>
      </c>
      <c r="DD107" s="434" t="str">
        <f t="shared" ref="DD107:DD123" si="212">IF(CW7="","",IF(NOT(DA7="Income"),CW7,""))</f>
        <v/>
      </c>
      <c r="DE107" s="413" t="str">
        <f t="shared" ref="DE107:DE123" si="213">IF(CZ7="","",IF(NOT(DA7="Income"),CZ7,""))</f>
        <v/>
      </c>
      <c r="DF107" s="431" t="str">
        <f>IF(OR(DG107="",DG107=0),"",MAX(DF$105:DF106)+1)</f>
        <v/>
      </c>
      <c r="DG107" s="412" t="str">
        <f t="shared" ref="DG107:DG123" si="214">IF(CW7="","",IF(DA7="Income",CW7,""))</f>
        <v/>
      </c>
      <c r="DH107" s="413" t="str">
        <f t="shared" ref="DH107:DH123" si="215">IF(CW7="","",IF(DA7="Income",CZ7,""))</f>
        <v/>
      </c>
      <c r="DI107" s="412" t="str">
        <f t="shared" ref="DI107:DI123" si="216">IFERROR(INDEX($DD$106:$DD$123,MATCH(ROW()-ROW($DI$105),$DC$106:$DC$123,0)),"")</f>
        <v/>
      </c>
      <c r="DJ107" s="413" t="str">
        <f t="shared" ref="DJ107:DJ123" si="217">IFERROR(INDEX($DE$106:$DE$123,MATCH(ROW()-ROW($DI$105),$DC$106:$DC$123,0)),"")</f>
        <v/>
      </c>
      <c r="DK107" s="412" t="str">
        <f t="shared" ref="DK107:DK123" si="218">IFERROR(INDEX($DG$106:$DG$123,MATCH(ROW()-ROW($DK$105),$DF$106:$DF$123,0)),"")</f>
        <v/>
      </c>
      <c r="DL107" s="413" t="str">
        <f t="shared" ref="DL107:DL123" si="219">IFERROR(INDEX($DH$106:$DH$123,MATCH(ROW()-ROW($DK$105),$DF$106:$DF$123,0)),"")</f>
        <v/>
      </c>
      <c r="DM107" s="292"/>
      <c r="DN107" s="425" t="str">
        <f>IF(DI109="","",CONCATENATE(DI109," - ",DJ109))</f>
        <v/>
      </c>
      <c r="DO107" s="295" t="str">
        <f>IF(DI110="","",CONCATENATE(DI110," - ",DJ110))</f>
        <v/>
      </c>
      <c r="DP107" s="295" t="str">
        <f>IF(DI111="","",CONCATENATE(DI111," - ",DJ111))</f>
        <v/>
      </c>
      <c r="DQ107" s="425" t="str">
        <f>IF(DK109="","",CONCATENATE(DK109," - ",DL109))</f>
        <v/>
      </c>
      <c r="DR107" s="295" t="str">
        <f>IF(DK110="","",CONCATENATE(DK110," - ",DL110))</f>
        <v/>
      </c>
      <c r="DS107" s="426" t="str">
        <f>IF(DK111="","",CONCATENATE(DK111," - ",DL111))</f>
        <v/>
      </c>
    </row>
    <row r="108" spans="28:123" x14ac:dyDescent="0.3">
      <c r="AB108" s="395" t="str">
        <f ca="1">IFERROR(MATCH($AB$92,OFFSET(Year!$AY$123:$AY$174,AB107,,1000),0)+AB107,"")</f>
        <v/>
      </c>
      <c r="AC108" s="340" t="str">
        <f ca="1">IFERROR(INDEX(Year!$BB$123:$BB$174,AB108),"")</f>
        <v/>
      </c>
      <c r="AD108" s="348" t="str">
        <f ca="1">IFERROR(INDEX(Year!$AZ$123:$AZ$174,AB108),"")</f>
        <v/>
      </c>
      <c r="AE108" s="363" t="str">
        <f ca="1">IFERROR(INDEX(Year!$BA$123:$BA$174,AB108),"")</f>
        <v/>
      </c>
      <c r="AF108" s="402" t="str">
        <f ca="1">IFERROR(INDEX(Year!$AY$123:$AY$174,AB108),"")</f>
        <v/>
      </c>
      <c r="DC108" s="438" t="str">
        <f>IF(OR(DD108="",DD108=0),"",MAX(DC$105:DC107)+1)</f>
        <v/>
      </c>
      <c r="DD108" s="434" t="str">
        <f t="shared" si="212"/>
        <v/>
      </c>
      <c r="DE108" s="413" t="str">
        <f t="shared" si="213"/>
        <v/>
      </c>
      <c r="DF108" s="431" t="str">
        <f>IF(OR(DG108="",DG108=0),"",MAX(DF$105:DF107)+1)</f>
        <v/>
      </c>
      <c r="DG108" s="412" t="str">
        <f t="shared" si="214"/>
        <v/>
      </c>
      <c r="DH108" s="413" t="str">
        <f t="shared" si="215"/>
        <v/>
      </c>
      <c r="DI108" s="412" t="str">
        <f t="shared" si="216"/>
        <v/>
      </c>
      <c r="DJ108" s="413" t="str">
        <f t="shared" si="217"/>
        <v/>
      </c>
      <c r="DK108" s="412" t="str">
        <f t="shared" si="218"/>
        <v/>
      </c>
      <c r="DL108" s="413" t="str">
        <f t="shared" si="219"/>
        <v/>
      </c>
      <c r="DM108" s="292"/>
      <c r="DN108" s="425" t="str">
        <f>IF(DI112="","",CONCATENATE(DI112," - ",DJ112))</f>
        <v/>
      </c>
      <c r="DO108" s="295" t="str">
        <f>IF(DI113="","",CONCATENATE(DI113," - ",DJ113))</f>
        <v/>
      </c>
      <c r="DP108" s="295" t="str">
        <f>IF(DI114="","",CONCATENATE(DI114," - ",DJ114))</f>
        <v/>
      </c>
      <c r="DQ108" s="425" t="str">
        <f>IF(DK112="","",CONCATENATE(DK112," - ",DL112))</f>
        <v/>
      </c>
      <c r="DR108" s="295" t="str">
        <f>IF(DK113="","",CONCATENATE(DK113," - ",DL113))</f>
        <v/>
      </c>
      <c r="DS108" s="426" t="str">
        <f>IF(DK114="","",CONCATENATE(DK114," - ",DL114))</f>
        <v/>
      </c>
    </row>
    <row r="109" spans="28:123" x14ac:dyDescent="0.3">
      <c r="AB109" s="395" t="str">
        <f ca="1">IFERROR(MATCH($AB$92,OFFSET(Year!$AY$123:$AY$174,AB108,,1000),0)+AB108,"")</f>
        <v/>
      </c>
      <c r="AC109" s="340" t="str">
        <f ca="1">IFERROR(INDEX(Year!$BB$123:$BB$174,AB109),"")</f>
        <v/>
      </c>
      <c r="AD109" s="348" t="str">
        <f ca="1">IFERROR(INDEX(Year!$AZ$123:$AZ$174,AB109),"")</f>
        <v/>
      </c>
      <c r="AE109" s="363" t="str">
        <f ca="1">IFERROR(INDEX(Year!$BA$123:$BA$174,AB109),"")</f>
        <v/>
      </c>
      <c r="AF109" s="402" t="str">
        <f ca="1">IFERROR(INDEX(Year!$AY$123:$AY$174,AB109),"")</f>
        <v/>
      </c>
      <c r="DC109" s="438" t="str">
        <f>IF(OR(DD109="",DD109=0),"",MAX(DC$105:DC108)+1)</f>
        <v/>
      </c>
      <c r="DD109" s="434" t="str">
        <f t="shared" si="212"/>
        <v/>
      </c>
      <c r="DE109" s="413" t="str">
        <f t="shared" si="213"/>
        <v/>
      </c>
      <c r="DF109" s="431" t="str">
        <f>IF(OR(DG109="",DG109=0),"",MAX(DF$105:DF108)+1)</f>
        <v/>
      </c>
      <c r="DG109" s="412" t="str">
        <f t="shared" si="214"/>
        <v/>
      </c>
      <c r="DH109" s="413" t="str">
        <f t="shared" si="215"/>
        <v/>
      </c>
      <c r="DI109" s="412" t="str">
        <f t="shared" si="216"/>
        <v/>
      </c>
      <c r="DJ109" s="413" t="str">
        <f t="shared" si="217"/>
        <v/>
      </c>
      <c r="DK109" s="412" t="str">
        <f t="shared" si="218"/>
        <v/>
      </c>
      <c r="DL109" s="413" t="str">
        <f t="shared" si="219"/>
        <v/>
      </c>
      <c r="DM109" s="293"/>
      <c r="DN109" s="425" t="str">
        <f>IF(DI115="","",CONCATENATE(DI115," - ",DJ115))</f>
        <v/>
      </c>
      <c r="DO109" s="295" t="str">
        <f>IF(DI116="","",CONCATENATE(DI116," - ",DJ116))</f>
        <v/>
      </c>
      <c r="DP109" s="295" t="str">
        <f>IF(DI117="","",CONCATENATE(DI117," - ",DJ117))</f>
        <v/>
      </c>
      <c r="DQ109" s="425" t="str">
        <f>IF(DK115="","",CONCATENATE(DK115," - ",DL115))</f>
        <v/>
      </c>
      <c r="DR109" s="295" t="str">
        <f>IF(DK116="","",CONCATENATE(DK116," - ",DL116))</f>
        <v/>
      </c>
      <c r="DS109" s="426" t="str">
        <f>IF(DK117="","",CONCATENATE(DK117," - ",DL117))</f>
        <v/>
      </c>
    </row>
    <row r="110" spans="28:123" x14ac:dyDescent="0.3">
      <c r="AB110" s="395" t="str">
        <f ca="1">IFERROR(MATCH($AB$92,OFFSET(Year!$AY$123:$AY$174,AB109,,1000),0)+AB109,"")</f>
        <v/>
      </c>
      <c r="AC110" s="340" t="str">
        <f ca="1">IFERROR(INDEX(Year!$BB$123:$BB$174,AB110),"")</f>
        <v/>
      </c>
      <c r="AD110" s="348" t="str">
        <f ca="1">IFERROR(INDEX(Year!$AZ$123:$AZ$174,AB110),"")</f>
        <v/>
      </c>
      <c r="AE110" s="363" t="str">
        <f ca="1">IFERROR(INDEX(Year!$BA$123:$BA$174,AB110),"")</f>
        <v/>
      </c>
      <c r="AF110" s="402" t="str">
        <f ca="1">IFERROR(INDEX(Year!$AY$123:$AY$174,AB110),"")</f>
        <v/>
      </c>
      <c r="DC110" s="438" t="str">
        <f>IF(OR(DD110="",DD110=0),"",MAX(DC$105:DC109)+1)</f>
        <v/>
      </c>
      <c r="DD110" s="434" t="str">
        <f t="shared" si="212"/>
        <v/>
      </c>
      <c r="DE110" s="413" t="str">
        <f t="shared" si="213"/>
        <v/>
      </c>
      <c r="DF110" s="431" t="str">
        <f>IF(OR(DG110="",DG110=0),"",MAX(DF$105:DF109)+1)</f>
        <v/>
      </c>
      <c r="DG110" s="412" t="str">
        <f t="shared" si="214"/>
        <v/>
      </c>
      <c r="DH110" s="413" t="str">
        <f t="shared" si="215"/>
        <v/>
      </c>
      <c r="DI110" s="412" t="str">
        <f t="shared" si="216"/>
        <v/>
      </c>
      <c r="DJ110" s="413" t="str">
        <f t="shared" si="217"/>
        <v/>
      </c>
      <c r="DK110" s="412" t="str">
        <f t="shared" si="218"/>
        <v/>
      </c>
      <c r="DL110" s="413" t="str">
        <f t="shared" si="219"/>
        <v/>
      </c>
      <c r="DM110" s="292"/>
      <c r="DN110" s="425" t="str">
        <f>IF(DI118="","",CONCATENATE(DI118," - ",DJ118))</f>
        <v/>
      </c>
      <c r="DO110" s="295" t="str">
        <f>IF(DI119="","",CONCATENATE(DI119," - ",DJ119))</f>
        <v/>
      </c>
      <c r="DP110" s="295" t="str">
        <f>IF(DI120="","",CONCATENATE(DI120," - ",DJ120))</f>
        <v/>
      </c>
      <c r="DQ110" s="425" t="str">
        <f>IF(DK118="","",CONCATENATE(DK118," - ",DL118))</f>
        <v/>
      </c>
      <c r="DR110" s="295" t="str">
        <f>IF(DK119="","",CONCATENATE(DK119," - ",DL119))</f>
        <v/>
      </c>
      <c r="DS110" s="426" t="str">
        <f>IF(DK120="","",CONCATENATE(DK120," - ",DL120))</f>
        <v/>
      </c>
    </row>
    <row r="111" spans="28:123" ht="15.75" thickBot="1" x14ac:dyDescent="0.35">
      <c r="AB111" s="395" t="str">
        <f ca="1">IFERROR(MATCH($AB$92,OFFSET(Year!$AY$123:$AY$174,AB110,,1000),0)+AB110,"")</f>
        <v/>
      </c>
      <c r="AC111" s="340" t="str">
        <f ca="1">IFERROR(INDEX(Year!$BB$123:$BB$174,AB111),"")</f>
        <v/>
      </c>
      <c r="AD111" s="348" t="str">
        <f ca="1">IFERROR(INDEX(Year!$AZ$123:$AZ$174,AB111),"")</f>
        <v/>
      </c>
      <c r="AE111" s="363" t="str">
        <f ca="1">IFERROR(INDEX(Year!$BA$123:$BA$174,AB111),"")</f>
        <v/>
      </c>
      <c r="AF111" s="402" t="str">
        <f ca="1">IFERROR(INDEX(Year!$AY$123:$AY$174,AB111),"")</f>
        <v/>
      </c>
      <c r="DC111" s="438" t="str">
        <f>IF(OR(DD111="",DD111=0),"",MAX(DC$105:DC110)+1)</f>
        <v/>
      </c>
      <c r="DD111" s="434" t="str">
        <f t="shared" si="212"/>
        <v/>
      </c>
      <c r="DE111" s="413" t="str">
        <f t="shared" si="213"/>
        <v/>
      </c>
      <c r="DF111" s="431" t="str">
        <f>IF(OR(DG111="",DG111=0),"",MAX(DF$105:DF110)+1)</f>
        <v/>
      </c>
      <c r="DG111" s="412" t="str">
        <f t="shared" si="214"/>
        <v/>
      </c>
      <c r="DH111" s="413" t="str">
        <f t="shared" si="215"/>
        <v/>
      </c>
      <c r="DI111" s="412" t="str">
        <f t="shared" si="216"/>
        <v/>
      </c>
      <c r="DJ111" s="413" t="str">
        <f t="shared" si="217"/>
        <v/>
      </c>
      <c r="DK111" s="412" t="str">
        <f t="shared" si="218"/>
        <v/>
      </c>
      <c r="DL111" s="413" t="str">
        <f t="shared" si="219"/>
        <v/>
      </c>
      <c r="DM111" s="292"/>
      <c r="DN111" s="427" t="str">
        <f>IF(DI121="","",CONCATENATE(DI121," - ",DJ121))</f>
        <v/>
      </c>
      <c r="DO111" s="428" t="str">
        <f>IF(DI122="","",CONCATENATE(DI122," - ",DJ122))</f>
        <v/>
      </c>
      <c r="DP111" s="428" t="str">
        <f>IF(DI123="","",CONCATENATE(DI123," - ",DJ123))</f>
        <v/>
      </c>
      <c r="DQ111" s="427" t="str">
        <f>IF(DK121="","",CONCATENATE(DK121," - ",DL121))</f>
        <v/>
      </c>
      <c r="DR111" s="428" t="str">
        <f>IF(DK122="","",CONCATENATE(DK122," - ",DL122))</f>
        <v/>
      </c>
      <c r="DS111" s="429" t="str">
        <f>IF(DK123="","",CONCATENATE(DK123," - ",DL123))</f>
        <v/>
      </c>
    </row>
    <row r="112" spans="28:123" ht="15.75" thickBot="1" x14ac:dyDescent="0.35">
      <c r="AB112" s="395" t="str">
        <f ca="1">IFERROR(MATCH($AB$92,OFFSET(Year!$AY$123:$AY$174,AB111,,1000),0)+AB111,"")</f>
        <v/>
      </c>
      <c r="AC112" s="340" t="str">
        <f ca="1">IFERROR(INDEX(Year!$BB$123:$BB$174,AB112),"")</f>
        <v/>
      </c>
      <c r="AD112" s="348" t="str">
        <f ca="1">IFERROR(INDEX(Year!$AZ$123:$AZ$174,AB112),"")</f>
        <v/>
      </c>
      <c r="AE112" s="363" t="str">
        <f ca="1">IFERROR(INDEX(Year!$BA$123:$BA$174,AB112),"")</f>
        <v/>
      </c>
      <c r="AF112" s="402" t="str">
        <f ca="1">IFERROR(INDEX(Year!$AY$123:$AY$174,AB112),"")</f>
        <v/>
      </c>
      <c r="DC112" s="438" t="str">
        <f>IF(OR(DD112="",DD112=0),"",MAX(DC$105:DC111)+1)</f>
        <v/>
      </c>
      <c r="DD112" s="434" t="str">
        <f t="shared" si="212"/>
        <v/>
      </c>
      <c r="DE112" s="413" t="str">
        <f t="shared" si="213"/>
        <v/>
      </c>
      <c r="DF112" s="431" t="str">
        <f>IF(OR(DG112="",DG112=0),"",MAX(DF$105:DF111)+1)</f>
        <v/>
      </c>
      <c r="DG112" s="412" t="str">
        <f t="shared" si="214"/>
        <v/>
      </c>
      <c r="DH112" s="413" t="str">
        <f t="shared" si="215"/>
        <v/>
      </c>
      <c r="DI112" s="412" t="str">
        <f t="shared" si="216"/>
        <v/>
      </c>
      <c r="DJ112" s="413" t="str">
        <f t="shared" si="217"/>
        <v/>
      </c>
      <c r="DK112" s="412" t="str">
        <f t="shared" si="218"/>
        <v/>
      </c>
      <c r="DL112" s="413" t="str">
        <f t="shared" si="219"/>
        <v/>
      </c>
      <c r="DM112" s="292"/>
      <c r="DN112" s="1192" t="s">
        <v>505</v>
      </c>
      <c r="DO112" s="1193"/>
      <c r="DP112" s="443" t="str">
        <f>IF(DJ106="","",SUM(DJ106:DJ123))</f>
        <v/>
      </c>
      <c r="DQ112" s="1192" t="s">
        <v>506</v>
      </c>
      <c r="DR112" s="1193"/>
      <c r="DS112" s="444" t="str">
        <f>IF(DL106="","",SUM(DL106:DL123))</f>
        <v/>
      </c>
    </row>
    <row r="113" spans="28:123" x14ac:dyDescent="0.3">
      <c r="AB113" s="395" t="str">
        <f ca="1">IFERROR(MATCH($AB$92,OFFSET(Year!$AY$123:$AY$174,AB112,,1000),0)+AB112,"")</f>
        <v/>
      </c>
      <c r="AC113" s="340" t="str">
        <f ca="1">IFERROR(INDEX(Year!$BB$123:$BB$174,AB113),"")</f>
        <v/>
      </c>
      <c r="AD113" s="348" t="str">
        <f ca="1">IFERROR(INDEX(Year!$AZ$123:$AZ$174,AB113),"")</f>
        <v/>
      </c>
      <c r="AE113" s="363" t="str">
        <f ca="1">IFERROR(INDEX(Year!$BA$123:$BA$174,AB113),"")</f>
        <v/>
      </c>
      <c r="AF113" s="402" t="str">
        <f ca="1">IFERROR(INDEX(Year!$AY$123:$AY$174,AB113),"")</f>
        <v/>
      </c>
      <c r="DC113" s="438" t="str">
        <f>IF(OR(DD113="",DD113=0),"",MAX(DC$105:DC112)+1)</f>
        <v/>
      </c>
      <c r="DD113" s="434" t="str">
        <f t="shared" si="212"/>
        <v/>
      </c>
      <c r="DE113" s="413" t="str">
        <f t="shared" si="213"/>
        <v/>
      </c>
      <c r="DF113" s="431" t="str">
        <f>IF(OR(DG113="",DG113=0),"",MAX(DF$105:DF112)+1)</f>
        <v/>
      </c>
      <c r="DG113" s="412" t="str">
        <f t="shared" si="214"/>
        <v/>
      </c>
      <c r="DH113" s="413" t="str">
        <f t="shared" si="215"/>
        <v/>
      </c>
      <c r="DI113" s="412" t="str">
        <f t="shared" si="216"/>
        <v/>
      </c>
      <c r="DJ113" s="413" t="str">
        <f t="shared" si="217"/>
        <v/>
      </c>
      <c r="DK113" s="412" t="str">
        <f t="shared" si="218"/>
        <v/>
      </c>
      <c r="DL113" s="413" t="str">
        <f t="shared" si="219"/>
        <v/>
      </c>
      <c r="DM113" s="292"/>
      <c r="DN113" s="292"/>
      <c r="DO113" s="292"/>
      <c r="DP113" s="292"/>
      <c r="DQ113" s="292"/>
      <c r="DR113" s="292"/>
      <c r="DS113" s="292"/>
    </row>
    <row r="114" spans="28:123" x14ac:dyDescent="0.3">
      <c r="AB114" s="395" t="str">
        <f ca="1">IFERROR(MATCH($AB$92,OFFSET(Year!$AY$123:$AY$174,AB113,,1000),0)+AB113,"")</f>
        <v/>
      </c>
      <c r="AC114" s="340" t="str">
        <f ca="1">IFERROR(INDEX(Year!$BB$123:$BB$174,AB114),"")</f>
        <v/>
      </c>
      <c r="AD114" s="348" t="str">
        <f ca="1">IFERROR(INDEX(Year!$AZ$123:$AZ$174,AB114),"")</f>
        <v/>
      </c>
      <c r="AE114" s="363" t="str">
        <f ca="1">IFERROR(INDEX(Year!$BA$123:$BA$174,AB114),"")</f>
        <v/>
      </c>
      <c r="AF114" s="402" t="str">
        <f ca="1">IFERROR(INDEX(Year!$AY$123:$AY$174,AB114),"")</f>
        <v/>
      </c>
      <c r="DC114" s="438" t="str">
        <f>IF(OR(DD114="",DD114=0),"",MAX(DC$105:DC113)+1)</f>
        <v/>
      </c>
      <c r="DD114" s="434" t="str">
        <f t="shared" si="212"/>
        <v/>
      </c>
      <c r="DE114" s="413" t="str">
        <f t="shared" si="213"/>
        <v/>
      </c>
      <c r="DF114" s="431" t="str">
        <f>IF(OR(DG114="",DG114=0),"",MAX(DF$105:DF113)+1)</f>
        <v/>
      </c>
      <c r="DG114" s="412" t="str">
        <f t="shared" si="214"/>
        <v/>
      </c>
      <c r="DH114" s="413" t="str">
        <f t="shared" si="215"/>
        <v/>
      </c>
      <c r="DI114" s="412" t="str">
        <f t="shared" si="216"/>
        <v/>
      </c>
      <c r="DJ114" s="413" t="str">
        <f t="shared" si="217"/>
        <v/>
      </c>
      <c r="DK114" s="412" t="str">
        <f t="shared" si="218"/>
        <v/>
      </c>
      <c r="DL114" s="413" t="str">
        <f t="shared" si="219"/>
        <v/>
      </c>
      <c r="DM114" s="292"/>
      <c r="DN114" s="292"/>
      <c r="DO114" s="292"/>
      <c r="DP114" s="292"/>
      <c r="DQ114" s="292"/>
      <c r="DR114" s="292"/>
      <c r="DS114" s="292"/>
    </row>
    <row r="115" spans="28:123" x14ac:dyDescent="0.3">
      <c r="AB115" s="395" t="str">
        <f ca="1">IFERROR(MATCH($AB$92,OFFSET(Year!$AY$123:$AY$174,AB114,,1000),0)+AB114,"")</f>
        <v/>
      </c>
      <c r="AC115" s="340" t="str">
        <f ca="1">IFERROR(INDEX(Year!$BB$123:$BB$174,AB115),"")</f>
        <v/>
      </c>
      <c r="AD115" s="348" t="str">
        <f ca="1">IFERROR(INDEX(Year!$AZ$123:$AZ$174,AB115),"")</f>
        <v/>
      </c>
      <c r="AE115" s="363" t="str">
        <f ca="1">IFERROR(INDEX(Year!$BA$123:$BA$174,AB115),"")</f>
        <v/>
      </c>
      <c r="AF115" s="402" t="str">
        <f ca="1">IFERROR(INDEX(Year!$AY$123:$AY$174,AB115),"")</f>
        <v/>
      </c>
      <c r="DC115" s="438" t="str">
        <f>IF(OR(DD115="",DD115=0),"",MAX(DC$105:DC114)+1)</f>
        <v/>
      </c>
      <c r="DD115" s="434" t="str">
        <f t="shared" si="212"/>
        <v/>
      </c>
      <c r="DE115" s="413" t="str">
        <f t="shared" si="213"/>
        <v/>
      </c>
      <c r="DF115" s="431" t="str">
        <f>IF(OR(DG115="",DG115=0),"",MAX(DF$105:DF114)+1)</f>
        <v/>
      </c>
      <c r="DG115" s="412" t="str">
        <f t="shared" si="214"/>
        <v/>
      </c>
      <c r="DH115" s="413" t="str">
        <f t="shared" si="215"/>
        <v/>
      </c>
      <c r="DI115" s="412" t="str">
        <f t="shared" si="216"/>
        <v/>
      </c>
      <c r="DJ115" s="413" t="str">
        <f t="shared" si="217"/>
        <v/>
      </c>
      <c r="DK115" s="412" t="str">
        <f t="shared" si="218"/>
        <v/>
      </c>
      <c r="DL115" s="413" t="str">
        <f t="shared" si="219"/>
        <v/>
      </c>
      <c r="DN115" s="292"/>
      <c r="DO115" s="292"/>
      <c r="DP115" s="292"/>
      <c r="DQ115" s="292"/>
      <c r="DR115" s="292"/>
      <c r="DS115" s="292"/>
    </row>
    <row r="116" spans="28:123" x14ac:dyDescent="0.3">
      <c r="AB116" s="395" t="str">
        <f ca="1">IFERROR(MATCH($AB$92,OFFSET(Year!$AY$123:$AY$174,AB115,,1000),0)+AB115,"")</f>
        <v/>
      </c>
      <c r="AC116" s="340" t="str">
        <f ca="1">IFERROR(INDEX(Year!$BB$123:$BB$174,AB116),"")</f>
        <v/>
      </c>
      <c r="AD116" s="348" t="str">
        <f ca="1">IFERROR(INDEX(Year!$AZ$123:$AZ$174,AB116),"")</f>
        <v/>
      </c>
      <c r="AE116" s="363" t="str">
        <f ca="1">IFERROR(INDEX(Year!$BA$123:$BA$174,AB116),"")</f>
        <v/>
      </c>
      <c r="AF116" s="402" t="str">
        <f ca="1">IFERROR(INDEX(Year!$AY$123:$AY$174,AB116),"")</f>
        <v/>
      </c>
      <c r="DC116" s="438" t="str">
        <f>IF(OR(DD116="",DD116=0),"",MAX(DC$105:DC115)+1)</f>
        <v/>
      </c>
      <c r="DD116" s="434" t="str">
        <f t="shared" si="212"/>
        <v/>
      </c>
      <c r="DE116" s="413" t="str">
        <f t="shared" si="213"/>
        <v/>
      </c>
      <c r="DF116" s="431" t="str">
        <f>IF(OR(DG116="",DG116=0),"",MAX(DF$105:DF115)+1)</f>
        <v/>
      </c>
      <c r="DG116" s="412" t="str">
        <f t="shared" si="214"/>
        <v/>
      </c>
      <c r="DH116" s="413" t="str">
        <f t="shared" si="215"/>
        <v/>
      </c>
      <c r="DI116" s="412" t="str">
        <f t="shared" si="216"/>
        <v/>
      </c>
      <c r="DJ116" s="413" t="str">
        <f t="shared" si="217"/>
        <v/>
      </c>
      <c r="DK116" s="412" t="str">
        <f t="shared" si="218"/>
        <v/>
      </c>
      <c r="DL116" s="413" t="str">
        <f t="shared" si="219"/>
        <v/>
      </c>
      <c r="DM116" s="278"/>
    </row>
    <row r="117" spans="28:123" x14ac:dyDescent="0.3">
      <c r="AB117" s="395" t="str">
        <f ca="1">IFERROR(MATCH($AB$92,OFFSET(Year!$AY$123:$AY$174,AB116,,1000),0)+AB116,"")</f>
        <v/>
      </c>
      <c r="AC117" s="340" t="str">
        <f ca="1">IFERROR(INDEX(Year!$BB$123:$BB$174,AB117),"")</f>
        <v/>
      </c>
      <c r="AD117" s="348" t="str">
        <f ca="1">IFERROR(INDEX(Year!$AZ$123:$AZ$174,AB117),"")</f>
        <v/>
      </c>
      <c r="AE117" s="363" t="str">
        <f ca="1">IFERROR(INDEX(Year!$BA$123:$BA$174,AB117),"")</f>
        <v/>
      </c>
      <c r="AF117" s="402" t="str">
        <f ca="1">IFERROR(INDEX(Year!$AY$123:$AY$174,AB117),"")</f>
        <v/>
      </c>
      <c r="DC117" s="438" t="str">
        <f>IF(OR(DD117="",DD117=0),"",MAX(DC$105:DC116)+1)</f>
        <v/>
      </c>
      <c r="DD117" s="435" t="str">
        <f t="shared" si="212"/>
        <v/>
      </c>
      <c r="DE117" s="413" t="str">
        <f t="shared" si="213"/>
        <v/>
      </c>
      <c r="DF117" s="432" t="str">
        <f>IF(OR(DG117="",DG117=0),"",MAX(DF$105:DF116)+1)</f>
        <v/>
      </c>
      <c r="DG117" s="414" t="str">
        <f t="shared" si="214"/>
        <v/>
      </c>
      <c r="DH117" s="415" t="str">
        <f t="shared" si="215"/>
        <v/>
      </c>
      <c r="DI117" s="414" t="str">
        <f t="shared" si="216"/>
        <v/>
      </c>
      <c r="DJ117" s="413" t="str">
        <f t="shared" si="217"/>
        <v/>
      </c>
      <c r="DK117" s="414" t="str">
        <f t="shared" si="218"/>
        <v/>
      </c>
      <c r="DL117" s="415" t="str">
        <f t="shared" si="219"/>
        <v/>
      </c>
      <c r="DM117" s="278"/>
      <c r="DN117" s="278"/>
      <c r="DO117" s="278"/>
      <c r="DP117" s="278"/>
      <c r="DQ117" s="278"/>
      <c r="DR117" s="278"/>
      <c r="DS117" s="278"/>
    </row>
    <row r="118" spans="28:123" x14ac:dyDescent="0.3">
      <c r="AB118" s="395" t="str">
        <f ca="1">IFERROR(MATCH($AB$92,OFFSET(Year!$AY$123:$AY$174,AB117,,1000),0)+AB117,"")</f>
        <v/>
      </c>
      <c r="AC118" s="340" t="str">
        <f ca="1">IFERROR(INDEX(Year!$BB$123:$BB$174,AB118),"")</f>
        <v/>
      </c>
      <c r="AD118" s="348" t="str">
        <f ca="1">IFERROR(INDEX(Year!$AZ$123:$AZ$174,AB118),"")</f>
        <v/>
      </c>
      <c r="AE118" s="363" t="str">
        <f ca="1">IFERROR(INDEX(Year!$BA$123:$BA$174,AB118),"")</f>
        <v/>
      </c>
      <c r="AF118" s="402" t="str">
        <f ca="1">IFERROR(INDEX(Year!$AY$123:$AY$174,AB118),"")</f>
        <v/>
      </c>
      <c r="DC118" s="438" t="str">
        <f>IF(OR(DD118="",DD118=0),"",MAX(DC$105:DC117)+1)</f>
        <v/>
      </c>
      <c r="DD118" s="434" t="str">
        <f t="shared" si="212"/>
        <v/>
      </c>
      <c r="DE118" s="413" t="str">
        <f t="shared" si="213"/>
        <v/>
      </c>
      <c r="DF118" s="431" t="str">
        <f>IF(OR(DG118="",DG118=0),"",MAX(DF$105:DF117)+1)</f>
        <v/>
      </c>
      <c r="DG118" s="412" t="str">
        <f t="shared" si="214"/>
        <v/>
      </c>
      <c r="DH118" s="413" t="str">
        <f t="shared" si="215"/>
        <v/>
      </c>
      <c r="DI118" s="412" t="str">
        <f t="shared" si="216"/>
        <v/>
      </c>
      <c r="DJ118" s="413" t="str">
        <f t="shared" si="217"/>
        <v/>
      </c>
      <c r="DK118" s="412" t="str">
        <f t="shared" si="218"/>
        <v/>
      </c>
      <c r="DL118" s="413" t="str">
        <f t="shared" si="219"/>
        <v/>
      </c>
      <c r="DM118" s="278"/>
      <c r="DN118" s="278"/>
      <c r="DO118" s="278"/>
      <c r="DP118" s="278"/>
      <c r="DQ118" s="278"/>
      <c r="DR118" s="278"/>
      <c r="DS118" s="278"/>
    </row>
    <row r="119" spans="28:123" x14ac:dyDescent="0.3">
      <c r="AB119" s="395" t="str">
        <f ca="1">IFERROR(MATCH($AB$92,OFFSET(Year!$AY$123:$AY$174,AB118,,1000),0)+AB118,"")</f>
        <v/>
      </c>
      <c r="AC119" s="340" t="str">
        <f ca="1">IFERROR(INDEX(Year!$BB$123:$BB$174,AB119),"")</f>
        <v/>
      </c>
      <c r="AD119" s="348" t="str">
        <f ca="1">IFERROR(INDEX(Year!$AZ$123:$AZ$174,AB119),"")</f>
        <v/>
      </c>
      <c r="AE119" s="363" t="str">
        <f ca="1">IFERROR(INDEX(Year!$BA$123:$BA$174,AB119),"")</f>
        <v/>
      </c>
      <c r="AF119" s="402" t="str">
        <f ca="1">IFERROR(INDEX(Year!$AY$123:$AY$174,AB119),"")</f>
        <v/>
      </c>
      <c r="DC119" s="438" t="str">
        <f>IF(OR(DD119="",DD119=0),"",MAX(DC$105:DC118)+1)</f>
        <v/>
      </c>
      <c r="DD119" s="434" t="str">
        <f t="shared" si="212"/>
        <v/>
      </c>
      <c r="DE119" s="413" t="str">
        <f t="shared" si="213"/>
        <v/>
      </c>
      <c r="DF119" s="431" t="str">
        <f>IF(OR(DG119="",DG119=0),"",MAX(DF$105:DF118)+1)</f>
        <v/>
      </c>
      <c r="DG119" s="412" t="str">
        <f t="shared" si="214"/>
        <v/>
      </c>
      <c r="DH119" s="413" t="str">
        <f t="shared" si="215"/>
        <v/>
      </c>
      <c r="DI119" s="412" t="str">
        <f t="shared" si="216"/>
        <v/>
      </c>
      <c r="DJ119" s="413" t="str">
        <f t="shared" si="217"/>
        <v/>
      </c>
      <c r="DK119" s="412" t="str">
        <f t="shared" si="218"/>
        <v/>
      </c>
      <c r="DL119" s="413" t="str">
        <f t="shared" si="219"/>
        <v/>
      </c>
      <c r="DM119" s="278"/>
      <c r="DN119" s="278"/>
      <c r="DO119" s="278"/>
      <c r="DP119" s="278"/>
      <c r="DQ119" s="278"/>
      <c r="DR119" s="278"/>
      <c r="DS119" s="278"/>
    </row>
    <row r="120" spans="28:123" x14ac:dyDescent="0.3">
      <c r="AB120" s="395" t="str">
        <f ca="1">IFERROR(MATCH($AB$92,OFFSET(Year!$AY$123:$AY$174,AB119,,1000),0)+AB119,"")</f>
        <v/>
      </c>
      <c r="AC120" s="340" t="str">
        <f ca="1">IFERROR(INDEX(Year!$BB$123:$BB$174,AB120),"")</f>
        <v/>
      </c>
      <c r="AD120" s="348" t="str">
        <f ca="1">IFERROR(INDEX(Year!$AZ$123:$AZ$174,AB120),"")</f>
        <v/>
      </c>
      <c r="AE120" s="363" t="str">
        <f ca="1">IFERROR(INDEX(Year!$BA$123:$BA$174,AB120),"")</f>
        <v/>
      </c>
      <c r="AF120" s="402" t="str">
        <f ca="1">IFERROR(INDEX(Year!$AY$123:$AY$174,AB120),"")</f>
        <v/>
      </c>
      <c r="DC120" s="438" t="str">
        <f>IF(OR(DD120="",DD120=0),"",MAX(DC$105:DC119)+1)</f>
        <v/>
      </c>
      <c r="DD120" s="434" t="str">
        <f t="shared" si="212"/>
        <v/>
      </c>
      <c r="DE120" s="413" t="str">
        <f t="shared" si="213"/>
        <v/>
      </c>
      <c r="DF120" s="431" t="str">
        <f>IF(OR(DG120="",DG120=0),"",MAX(DF$105:DF119)+1)</f>
        <v/>
      </c>
      <c r="DG120" s="412" t="str">
        <f t="shared" si="214"/>
        <v/>
      </c>
      <c r="DH120" s="413" t="str">
        <f t="shared" si="215"/>
        <v/>
      </c>
      <c r="DI120" s="412" t="str">
        <f t="shared" si="216"/>
        <v/>
      </c>
      <c r="DJ120" s="413" t="str">
        <f t="shared" si="217"/>
        <v/>
      </c>
      <c r="DK120" s="412" t="str">
        <f t="shared" si="218"/>
        <v/>
      </c>
      <c r="DL120" s="413" t="str">
        <f t="shared" si="219"/>
        <v/>
      </c>
      <c r="DM120" s="278"/>
      <c r="DN120" s="278"/>
      <c r="DO120" s="278"/>
      <c r="DP120" s="278"/>
      <c r="DQ120" s="278"/>
      <c r="DR120" s="278"/>
      <c r="DS120" s="278"/>
    </row>
    <row r="121" spans="28:123" x14ac:dyDescent="0.3">
      <c r="AB121" s="395" t="str">
        <f ca="1">IFERROR(MATCH($AB$92,OFFSET(Year!$AY$123:$AY$174,AB120,,1000),0)+AB120,"")</f>
        <v/>
      </c>
      <c r="AC121" s="340" t="str">
        <f ca="1">IFERROR(INDEX(Year!$BB$123:$BB$174,AB121),"")</f>
        <v/>
      </c>
      <c r="AD121" s="348" t="str">
        <f ca="1">IFERROR(INDEX(Year!$AZ$123:$AZ$174,AB121),"")</f>
        <v/>
      </c>
      <c r="AE121" s="363" t="str">
        <f ca="1">IFERROR(INDEX(Year!$BA$123:$BA$174,AB121),"")</f>
        <v/>
      </c>
      <c r="AF121" s="402" t="str">
        <f ca="1">IFERROR(INDEX(Year!$AY$123:$AY$174,AB121),"")</f>
        <v/>
      </c>
      <c r="DC121" s="438" t="str">
        <f>IF(OR(DD121="",DD121=0),"",MAX(DC$105:DC120)+1)</f>
        <v/>
      </c>
      <c r="DD121" s="434" t="str">
        <f t="shared" si="212"/>
        <v/>
      </c>
      <c r="DE121" s="413" t="str">
        <f t="shared" si="213"/>
        <v/>
      </c>
      <c r="DF121" s="431" t="str">
        <f>IF(OR(DG121="",DG121=0),"",MAX(DF$105:DF120)+1)</f>
        <v/>
      </c>
      <c r="DG121" s="412" t="str">
        <f t="shared" si="214"/>
        <v/>
      </c>
      <c r="DH121" s="413" t="str">
        <f t="shared" si="215"/>
        <v/>
      </c>
      <c r="DI121" s="412" t="str">
        <f t="shared" si="216"/>
        <v/>
      </c>
      <c r="DJ121" s="413" t="str">
        <f t="shared" si="217"/>
        <v/>
      </c>
      <c r="DK121" s="412" t="str">
        <f t="shared" si="218"/>
        <v/>
      </c>
      <c r="DL121" s="413" t="str">
        <f t="shared" si="219"/>
        <v/>
      </c>
      <c r="DN121" s="278"/>
      <c r="DO121" s="278"/>
      <c r="DP121" s="278"/>
      <c r="DQ121" s="278"/>
      <c r="DR121" s="278"/>
      <c r="DS121" s="278"/>
    </row>
    <row r="122" spans="28:123" x14ac:dyDescent="0.3">
      <c r="AB122" s="395" t="str">
        <f ca="1">IFERROR(MATCH($AB$92,OFFSET(Year!$AY$123:$AY$174,AB121,,1000),0)+AB121,"")</f>
        <v/>
      </c>
      <c r="AC122" s="340" t="str">
        <f ca="1">IFERROR(INDEX(Year!$BB$123:$BB$174,AB122),"")</f>
        <v/>
      </c>
      <c r="AD122" s="348" t="str">
        <f ca="1">IFERROR(INDEX(Year!$AZ$123:$AZ$174,AB122),"")</f>
        <v/>
      </c>
      <c r="AE122" s="363" t="str">
        <f ca="1">IFERROR(INDEX(Year!$BA$123:$BA$174,AB122),"")</f>
        <v/>
      </c>
      <c r="AF122" s="402" t="str">
        <f ca="1">IFERROR(INDEX(Year!$AY$123:$AY$174,AB122),"")</f>
        <v/>
      </c>
      <c r="DC122" s="438" t="str">
        <f>IF(OR(DD122="",DD122=0),"",MAX(DC$105:DC121)+1)</f>
        <v/>
      </c>
      <c r="DD122" s="434" t="str">
        <f t="shared" si="212"/>
        <v/>
      </c>
      <c r="DE122" s="413" t="str">
        <f t="shared" si="213"/>
        <v/>
      </c>
      <c r="DF122" s="431" t="str">
        <f>IF(OR(DG122="",DG122=0),"",MAX(DF$105:DF121)+1)</f>
        <v/>
      </c>
      <c r="DG122" s="412" t="str">
        <f t="shared" si="214"/>
        <v/>
      </c>
      <c r="DH122" s="413" t="str">
        <f t="shared" si="215"/>
        <v/>
      </c>
      <c r="DI122" s="412" t="str">
        <f t="shared" si="216"/>
        <v/>
      </c>
      <c r="DJ122" s="413" t="str">
        <f t="shared" si="217"/>
        <v/>
      </c>
      <c r="DK122" s="412" t="str">
        <f t="shared" si="218"/>
        <v/>
      </c>
      <c r="DL122" s="413" t="str">
        <f t="shared" si="219"/>
        <v/>
      </c>
    </row>
    <row r="123" spans="28:123" ht="15.75" thickBot="1" x14ac:dyDescent="0.35">
      <c r="AB123" s="408" t="str">
        <f ca="1">IFERROR(MATCH($AB$92,OFFSET(Year!$AY$123:$AY$174,AB122,,1000),0)+AB122,"")</f>
        <v/>
      </c>
      <c r="AC123" s="399" t="str">
        <f ca="1">IFERROR(INDEX(Year!$BB$123:$BB$174,AB123),"")</f>
        <v/>
      </c>
      <c r="AD123" s="349" t="str">
        <f ca="1">IFERROR(INDEX(Year!$AZ$123:$AZ$174,AB123),"")</f>
        <v/>
      </c>
      <c r="AE123" s="364" t="str">
        <f ca="1">IFERROR(INDEX(Year!$BA$123:$BA$174,AB123),"")</f>
        <v/>
      </c>
      <c r="AF123" s="403" t="str">
        <f ca="1">IFERROR(INDEX(Year!$AY$123:$AY$174,AB123),"")</f>
        <v/>
      </c>
      <c r="DC123" s="439" t="str">
        <f>IF(OR(DD123="",DD123=0),"",MAX(DC$105:DC122)+1)</f>
        <v/>
      </c>
      <c r="DD123" s="436" t="str">
        <f t="shared" si="212"/>
        <v/>
      </c>
      <c r="DE123" s="422" t="str">
        <f t="shared" si="213"/>
        <v/>
      </c>
      <c r="DF123" s="433" t="str">
        <f>IF(OR(DG123="",DG123=0),"",MAX(DF$105:DF122)+1)</f>
        <v/>
      </c>
      <c r="DG123" s="420" t="str">
        <f t="shared" si="214"/>
        <v/>
      </c>
      <c r="DH123" s="422" t="str">
        <f t="shared" si="215"/>
        <v/>
      </c>
      <c r="DI123" s="420" t="str">
        <f t="shared" si="216"/>
        <v/>
      </c>
      <c r="DJ123" s="422" t="str">
        <f t="shared" si="217"/>
        <v/>
      </c>
      <c r="DK123" s="420" t="str">
        <f t="shared" si="218"/>
        <v/>
      </c>
      <c r="DL123" s="422" t="str">
        <f t="shared" si="219"/>
        <v/>
      </c>
    </row>
    <row r="124" spans="28:123" ht="15.75" thickBot="1" x14ac:dyDescent="0.35"/>
    <row r="125" spans="28:123" x14ac:dyDescent="0.3">
      <c r="AB125" s="1093" t="s">
        <v>24</v>
      </c>
      <c r="AC125" s="1094"/>
      <c r="AD125" s="1094"/>
      <c r="AE125" s="1094"/>
      <c r="AF125" s="1095"/>
    </row>
    <row r="126" spans="28:123" x14ac:dyDescent="0.3">
      <c r="AB126" s="389"/>
      <c r="AC126" s="400" t="s">
        <v>495</v>
      </c>
      <c r="AD126" s="400" t="s">
        <v>192</v>
      </c>
      <c r="AE126" s="400" t="s">
        <v>193</v>
      </c>
      <c r="AF126" s="401" t="s">
        <v>11</v>
      </c>
    </row>
    <row r="127" spans="28:123" x14ac:dyDescent="0.3">
      <c r="AB127" s="395">
        <f ca="1">IFERROR(MATCH($AB$125,OFFSET(Year!$AY$123:$AY$174,AB126,,1000),0)+AB126,"")</f>
        <v>14</v>
      </c>
      <c r="AC127" s="340">
        <f ca="1">IFERROR(INDEX(Year!$BB$123:$BB$174,AB127),"")</f>
        <v>5</v>
      </c>
      <c r="AD127" s="348" t="str">
        <f ca="1">IFERROR(INDEX(Year!$AZ$123:$AZ$174,AB127),"")</f>
        <v>Pet Care</v>
      </c>
      <c r="AE127" s="363">
        <f ca="1">IFERROR(INDEX(Year!$BA$123:$BA$174,AB127),"")</f>
        <v>80</v>
      </c>
      <c r="AF127" s="402" t="str">
        <f ca="1">IFERROR(INDEX(Year!$AY$123:$AY$174,AB127),"")</f>
        <v>Liquid Bills</v>
      </c>
    </row>
    <row r="128" spans="28:123" x14ac:dyDescent="0.3">
      <c r="AB128" s="358">
        <f ca="1">IFERROR(MATCH($AB$125,OFFSET(Year!$AY$123:$AY$174,AB127,,1000),0)+AB127,"")</f>
        <v>15</v>
      </c>
      <c r="AC128" s="384">
        <f ca="1">IFERROR(INDEX(Year!$BB$123:$BB$174,AB128),"")</f>
        <v>14</v>
      </c>
      <c r="AD128" s="356" t="str">
        <f ca="1">IFERROR(INDEX(Year!$AZ$123:$AZ$174,AB128),"")</f>
        <v>Car 1 Gas</v>
      </c>
      <c r="AE128" s="363">
        <f ca="1">IFERROR(INDEX(Year!$BA$123:$BA$174,AB128),"")</f>
        <v>50</v>
      </c>
      <c r="AF128" s="402" t="str">
        <f ca="1">IFERROR(INDEX(Year!$AY$123:$AY$174,AB128),"")</f>
        <v>Liquid Bills</v>
      </c>
    </row>
    <row r="129" spans="28:32" x14ac:dyDescent="0.3">
      <c r="AB129" s="358">
        <f ca="1">IFERROR(MATCH($AB$125,OFFSET(Year!$AY$123:$AY$174,AB128,,1000),0)+AB128,"")</f>
        <v>16</v>
      </c>
      <c r="AC129" s="384">
        <f ca="1">IFERROR(INDEX(Year!$BB$123:$BB$174,AB129),"")</f>
        <v>28</v>
      </c>
      <c r="AD129" s="356" t="str">
        <f ca="1">IFERROR(INDEX(Year!$AZ$123:$AZ$174,AB129),"")</f>
        <v>Car 1 Gas</v>
      </c>
      <c r="AE129" s="363">
        <f ca="1">IFERROR(INDEX(Year!$BA$123:$BA$174,AB129),"")</f>
        <v>50</v>
      </c>
      <c r="AF129" s="402" t="str">
        <f ca="1">IFERROR(INDEX(Year!$AY$123:$AY$174,AB129),"")</f>
        <v>Liquid Bills</v>
      </c>
    </row>
    <row r="130" spans="28:32" x14ac:dyDescent="0.3">
      <c r="AB130" s="358">
        <f ca="1">IFERROR(MATCH($AB$125,OFFSET(Year!$AY$123:$AY$174,AB129,,1000),0)+AB129,"")</f>
        <v>17</v>
      </c>
      <c r="AC130" s="384">
        <f ca="1">IFERROR(INDEX(Year!$BB$123:$BB$174,AB130),"")</f>
        <v>9</v>
      </c>
      <c r="AD130" s="356" t="str">
        <f ca="1">IFERROR(INDEX(Year!$AZ$123:$AZ$174,AB130),"")</f>
        <v>Car 2 Gas</v>
      </c>
      <c r="AE130" s="363">
        <f ca="1">IFERROR(INDEX(Year!$BA$123:$BA$174,AB130),"")</f>
        <v>80</v>
      </c>
      <c r="AF130" s="402" t="str">
        <f ca="1">IFERROR(INDEX(Year!$AY$123:$AY$174,AB130),"")</f>
        <v>Liquid Bills</v>
      </c>
    </row>
    <row r="131" spans="28:32" x14ac:dyDescent="0.3">
      <c r="AB131" s="358">
        <f ca="1">IFERROR(MATCH($AB$125,OFFSET(Year!$AY$123:$AY$174,AB130,,1000),0)+AB130,"")</f>
        <v>18</v>
      </c>
      <c r="AC131" s="384">
        <f ca="1">IFERROR(INDEX(Year!$BB$123:$BB$174,AB131),"")</f>
        <v>23</v>
      </c>
      <c r="AD131" s="356" t="str">
        <f ca="1">IFERROR(INDEX(Year!$AZ$123:$AZ$174,AB131),"")</f>
        <v>Car 2 Gas</v>
      </c>
      <c r="AE131" s="363">
        <f ca="1">IFERROR(INDEX(Year!$BA$123:$BA$174,AB131),"")</f>
        <v>80</v>
      </c>
      <c r="AF131" s="402" t="str">
        <f ca="1">IFERROR(INDEX(Year!$AY$123:$AY$174,AB131),"")</f>
        <v>Liquid Bills</v>
      </c>
    </row>
    <row r="132" spans="28:32" x14ac:dyDescent="0.3">
      <c r="AB132" s="358">
        <f ca="1">IFERROR(MATCH($AB$125,OFFSET(Year!$AY$123:$AY$174,AB131,,1000),0)+AB131,"")</f>
        <v>19</v>
      </c>
      <c r="AC132" s="384">
        <f ca="1">IFERROR(INDEX(Year!$BB$123:$BB$174,AB132),"")</f>
        <v>1</v>
      </c>
      <c r="AD132" s="356" t="str">
        <f ca="1">IFERROR(INDEX(Year!$AZ$123:$AZ$174,AB132),"")</f>
        <v>Groceries</v>
      </c>
      <c r="AE132" s="363">
        <f ca="1">IFERROR(INDEX(Year!$BA$123:$BA$174,AB132),"")</f>
        <v>125</v>
      </c>
      <c r="AF132" s="402" t="str">
        <f ca="1">IFERROR(INDEX(Year!$AY$123:$AY$174,AB132),"")</f>
        <v>Liquid Bills</v>
      </c>
    </row>
    <row r="133" spans="28:32" x14ac:dyDescent="0.3">
      <c r="AB133" s="358">
        <f ca="1">IFERROR(MATCH($AB$125,OFFSET(Year!$AY$123:$AY$174,AB132,,1000),0)+AB132,"")</f>
        <v>20</v>
      </c>
      <c r="AC133" s="384">
        <f ca="1">IFERROR(INDEX(Year!$BB$123:$BB$174,AB133),"")</f>
        <v>8</v>
      </c>
      <c r="AD133" s="356" t="str">
        <f ca="1">IFERROR(INDEX(Year!$AZ$123:$AZ$174,AB133),"")</f>
        <v>Groceries</v>
      </c>
      <c r="AE133" s="363">
        <f ca="1">IFERROR(INDEX(Year!$BA$123:$BA$174,AB133),"")</f>
        <v>125</v>
      </c>
      <c r="AF133" s="402" t="str">
        <f ca="1">IFERROR(INDEX(Year!$AY$123:$AY$174,AB133),"")</f>
        <v>Liquid Bills</v>
      </c>
    </row>
    <row r="134" spans="28:32" x14ac:dyDescent="0.3">
      <c r="AB134" s="358">
        <f ca="1">IFERROR(MATCH($AB$125,OFFSET(Year!$AY$123:$AY$174,AB133,,1000),0)+AB133,"")</f>
        <v>21</v>
      </c>
      <c r="AC134" s="384">
        <f ca="1">IFERROR(INDEX(Year!$BB$123:$BB$174,AB134),"")</f>
        <v>15</v>
      </c>
      <c r="AD134" s="356" t="str">
        <f ca="1">IFERROR(INDEX(Year!$AZ$123:$AZ$174,AB134),"")</f>
        <v>Groceries</v>
      </c>
      <c r="AE134" s="363">
        <f ca="1">IFERROR(INDEX(Year!$BA$123:$BA$174,AB134),"")</f>
        <v>125</v>
      </c>
      <c r="AF134" s="402" t="str">
        <f ca="1">IFERROR(INDEX(Year!$AY$123:$AY$174,AB134),"")</f>
        <v>Liquid Bills</v>
      </c>
    </row>
    <row r="135" spans="28:32" x14ac:dyDescent="0.3">
      <c r="AB135" s="358">
        <f ca="1">IFERROR(MATCH($AB$125,OFFSET(Year!$AY$123:$AY$174,AB134,,1000),0)+AB134,"")</f>
        <v>22</v>
      </c>
      <c r="AC135" s="384">
        <f ca="1">IFERROR(INDEX(Year!$BB$123:$BB$174,AB135),"")</f>
        <v>22</v>
      </c>
      <c r="AD135" s="356" t="str">
        <f ca="1">IFERROR(INDEX(Year!$AZ$123:$AZ$174,AB135),"")</f>
        <v>Groceries</v>
      </c>
      <c r="AE135" s="363">
        <f ca="1">IFERROR(INDEX(Year!$BA$123:$BA$174,AB135),"")</f>
        <v>125</v>
      </c>
      <c r="AF135" s="402" t="str">
        <f ca="1">IFERROR(INDEX(Year!$AY$123:$AY$174,AB135),"")</f>
        <v>Liquid Bills</v>
      </c>
    </row>
    <row r="136" spans="28:32" x14ac:dyDescent="0.3">
      <c r="AB136" s="358">
        <f ca="1">IFERROR(MATCH($AB$125,OFFSET(Year!$AY$123:$AY$174,AB135,,1000),0)+AB135,"")</f>
        <v>23</v>
      </c>
      <c r="AC136" s="384">
        <f ca="1">IFERROR(INDEX(Year!$BB$123:$BB$174,AB136),"")</f>
        <v>29</v>
      </c>
      <c r="AD136" s="356" t="str">
        <f ca="1">IFERROR(INDEX(Year!$AZ$123:$AZ$174,AB136),"")</f>
        <v>Groceries</v>
      </c>
      <c r="AE136" s="363">
        <f ca="1">IFERROR(INDEX(Year!$BA$123:$BA$174,AB136),"")</f>
        <v>125</v>
      </c>
      <c r="AF136" s="402" t="str">
        <f ca="1">IFERROR(INDEX(Year!$AY$123:$AY$174,AB136),"")</f>
        <v>Liquid Bills</v>
      </c>
    </row>
    <row r="137" spans="28:32" x14ac:dyDescent="0.3">
      <c r="AB137" s="358" t="str">
        <f ca="1">IFERROR(MATCH($AB$125,OFFSET(Year!$AY$123:$AY$174,AB136,,1000),0)+AB136,"")</f>
        <v/>
      </c>
      <c r="AC137" s="384" t="str">
        <f ca="1">IFERROR(INDEX(Year!$BB$123:$BB$174,AB137),"")</f>
        <v/>
      </c>
      <c r="AD137" s="356" t="str">
        <f ca="1">IFERROR(INDEX(Year!$AZ$123:$AZ$174,AB137),"")</f>
        <v/>
      </c>
      <c r="AE137" s="363" t="str">
        <f ca="1">IFERROR(INDEX(Year!$BA$123:$BA$174,AB137),"")</f>
        <v/>
      </c>
      <c r="AF137" s="402" t="str">
        <f ca="1">IFERROR(INDEX(Year!$AY$123:$AY$174,AB137),"")</f>
        <v/>
      </c>
    </row>
    <row r="138" spans="28:32" x14ac:dyDescent="0.3">
      <c r="AB138" s="358" t="str">
        <f ca="1">IFERROR(MATCH($AB$125,OFFSET(Year!$AY$123:$AY$174,AB137,,1000),0)+AB137,"")</f>
        <v/>
      </c>
      <c r="AC138" s="384" t="str">
        <f ca="1">IFERROR(INDEX(Year!$BB$123:$BB$174,AB138),"")</f>
        <v/>
      </c>
      <c r="AD138" s="356" t="str">
        <f ca="1">IFERROR(INDEX(Year!$AZ$123:$AZ$174,AB138),"")</f>
        <v/>
      </c>
      <c r="AE138" s="363" t="str">
        <f ca="1">IFERROR(INDEX(Year!$BA$123:$BA$174,AB138),"")</f>
        <v/>
      </c>
      <c r="AF138" s="402" t="str">
        <f ca="1">IFERROR(INDEX(Year!$AY$123:$AY$174,AB138),"")</f>
        <v/>
      </c>
    </row>
    <row r="139" spans="28:32" x14ac:dyDescent="0.3">
      <c r="AB139" s="358" t="str">
        <f ca="1">IFERROR(MATCH($AB$125,OFFSET(Year!$AY$123:$AY$174,AB138,,1000),0)+AB138,"")</f>
        <v/>
      </c>
      <c r="AC139" s="384" t="str">
        <f ca="1">IFERROR(INDEX(Year!$BB$123:$BB$174,AB139),"")</f>
        <v/>
      </c>
      <c r="AD139" s="356" t="str">
        <f ca="1">IFERROR(INDEX(Year!$AZ$123:$AZ$174,AB139),"")</f>
        <v/>
      </c>
      <c r="AE139" s="363" t="str">
        <f ca="1">IFERROR(INDEX(Year!$BA$123:$BA$174,AB139),"")</f>
        <v/>
      </c>
      <c r="AF139" s="402" t="str">
        <f ca="1">IFERROR(INDEX(Year!$AY$123:$AY$174,AB139),"")</f>
        <v/>
      </c>
    </row>
    <row r="140" spans="28:32" x14ac:dyDescent="0.3">
      <c r="AB140" s="358" t="str">
        <f ca="1">IFERROR(MATCH($AB$125,OFFSET(Year!$AY$123:$AY$174,AB139,,1000),0)+AB139,"")</f>
        <v/>
      </c>
      <c r="AC140" s="384" t="str">
        <f ca="1">IFERROR(INDEX(Year!$BB$123:$BB$174,AB140),"")</f>
        <v/>
      </c>
      <c r="AD140" s="356" t="str">
        <f ca="1">IFERROR(INDEX(Year!$AZ$123:$AZ$174,AB140),"")</f>
        <v/>
      </c>
      <c r="AE140" s="363" t="str">
        <f ca="1">IFERROR(INDEX(Year!$BA$123:$BA$174,AB140),"")</f>
        <v/>
      </c>
      <c r="AF140" s="402" t="str">
        <f ca="1">IFERROR(INDEX(Year!$AY$123:$AY$174,AB140),"")</f>
        <v/>
      </c>
    </row>
    <row r="141" spans="28:32" x14ac:dyDescent="0.3">
      <c r="AB141" s="358" t="str">
        <f ca="1">IFERROR(MATCH($AB$125,OFFSET(Year!$AY$123:$AY$174,AB140,,1000),0)+AB140,"")</f>
        <v/>
      </c>
      <c r="AC141" s="384" t="str">
        <f ca="1">IFERROR(INDEX(Year!$BB$123:$BB$174,AB141),"")</f>
        <v/>
      </c>
      <c r="AD141" s="356" t="str">
        <f ca="1">IFERROR(INDEX(Year!$AZ$123:$AZ$174,AB141),"")</f>
        <v/>
      </c>
      <c r="AE141" s="363" t="str">
        <f ca="1">IFERROR(INDEX(Year!$BA$123:$BA$174,AB141),"")</f>
        <v/>
      </c>
      <c r="AF141" s="402" t="str">
        <f ca="1">IFERROR(INDEX(Year!$AY$123:$AY$174,AB141),"")</f>
        <v/>
      </c>
    </row>
    <row r="142" spans="28:32" x14ac:dyDescent="0.3">
      <c r="AB142" s="358" t="str">
        <f ca="1">IFERROR(MATCH($AB$125,OFFSET(Year!$AY$123:$AY$174,AB141,,1000),0)+AB141,"")</f>
        <v/>
      </c>
      <c r="AC142" s="384" t="str">
        <f ca="1">IFERROR(INDEX(Year!$BB$123:$BB$174,AB142),"")</f>
        <v/>
      </c>
      <c r="AD142" s="356" t="str">
        <f ca="1">IFERROR(INDEX(Year!$AZ$123:$AZ$174,AB142),"")</f>
        <v/>
      </c>
      <c r="AE142" s="363" t="str">
        <f ca="1">IFERROR(INDEX(Year!$BA$123:$BA$174,AB142),"")</f>
        <v/>
      </c>
      <c r="AF142" s="402" t="str">
        <f ca="1">IFERROR(INDEX(Year!$AY$123:$AY$174,AB142),"")</f>
        <v/>
      </c>
    </row>
    <row r="143" spans="28:32" x14ac:dyDescent="0.3">
      <c r="AB143" s="358" t="str">
        <f ca="1">IFERROR(MATCH($AB$125,OFFSET(Year!$AY$123:$AY$174,AB142,,1000),0)+AB142,"")</f>
        <v/>
      </c>
      <c r="AC143" s="384" t="str">
        <f ca="1">IFERROR(INDEX(Year!$BB$123:$BB$174,AB143),"")</f>
        <v/>
      </c>
      <c r="AD143" s="356" t="str">
        <f ca="1">IFERROR(INDEX(Year!$AZ$123:$AZ$174,AB143),"")</f>
        <v/>
      </c>
      <c r="AE143" s="363" t="str">
        <f ca="1">IFERROR(INDEX(Year!$BA$123:$BA$174,AB143),"")</f>
        <v/>
      </c>
      <c r="AF143" s="402" t="str">
        <f ca="1">IFERROR(INDEX(Year!$AY$123:$AY$174,AB143),"")</f>
        <v/>
      </c>
    </row>
    <row r="144" spans="28:32" x14ac:dyDescent="0.3">
      <c r="AB144" s="358" t="str">
        <f ca="1">IFERROR(MATCH($AB$125,OFFSET(Year!$AY$123:$AY$174,AB143,,1000),0)+AB143,"")</f>
        <v/>
      </c>
      <c r="AC144" s="384" t="str">
        <f ca="1">IFERROR(INDEX(Year!$BB$123:$BB$174,AB144),"")</f>
        <v/>
      </c>
      <c r="AD144" s="356" t="str">
        <f ca="1">IFERROR(INDEX(Year!$AZ$123:$AZ$174,AB144),"")</f>
        <v/>
      </c>
      <c r="AE144" s="363" t="str">
        <f ca="1">IFERROR(INDEX(Year!$BA$123:$BA$174,AB144),"")</f>
        <v/>
      </c>
      <c r="AF144" s="402" t="str">
        <f ca="1">IFERROR(INDEX(Year!$AY$123:$AY$174,AB144),"")</f>
        <v/>
      </c>
    </row>
    <row r="145" spans="28:32" x14ac:dyDescent="0.3">
      <c r="AB145" s="358" t="str">
        <f ca="1">IFERROR(MATCH($AB$125,OFFSET(Year!$AY$123:$AY$174,AB144,,1000),0)+AB144,"")</f>
        <v/>
      </c>
      <c r="AC145" s="384" t="str">
        <f ca="1">IFERROR(INDEX(Year!$BB$123:$BB$174,AB145),"")</f>
        <v/>
      </c>
      <c r="AD145" s="356" t="str">
        <f ca="1">IFERROR(INDEX(Year!$AZ$123:$AZ$174,AB145),"")</f>
        <v/>
      </c>
      <c r="AE145" s="363" t="str">
        <f ca="1">IFERROR(INDEX(Year!$BA$123:$BA$174,AB145),"")</f>
        <v/>
      </c>
      <c r="AF145" s="402" t="str">
        <f ca="1">IFERROR(INDEX(Year!$AY$123:$AY$174,AB145),"")</f>
        <v/>
      </c>
    </row>
    <row r="146" spans="28:32" x14ac:dyDescent="0.3">
      <c r="AB146" s="358" t="str">
        <f ca="1">IFERROR(MATCH($AB$125,OFFSET(Year!$AY$123:$AY$174,AB145,,1000),0)+AB145,"")</f>
        <v/>
      </c>
      <c r="AC146" s="384" t="str">
        <f ca="1">IFERROR(INDEX(Year!$BB$123:$BB$174,AB146),"")</f>
        <v/>
      </c>
      <c r="AD146" s="356" t="str">
        <f ca="1">IFERROR(INDEX(Year!$AZ$123:$AZ$174,AB146),"")</f>
        <v/>
      </c>
      <c r="AE146" s="363" t="str">
        <f ca="1">IFERROR(INDEX(Year!$BA$123:$BA$174,AB146),"")</f>
        <v/>
      </c>
      <c r="AF146" s="402" t="str">
        <f ca="1">IFERROR(INDEX(Year!$AY$123:$AY$174,AB146),"")</f>
        <v/>
      </c>
    </row>
    <row r="147" spans="28:32" x14ac:dyDescent="0.3">
      <c r="AB147" s="358" t="str">
        <f ca="1">IFERROR(MATCH($AB$125,OFFSET(Year!$AY$123:$AY$174,AB146,,1000),0)+AB146,"")</f>
        <v/>
      </c>
      <c r="AC147" s="384" t="str">
        <f ca="1">IFERROR(INDEX(Year!$BB$123:$BB$174,AB147),"")</f>
        <v/>
      </c>
      <c r="AD147" s="356" t="str">
        <f ca="1">IFERROR(INDEX(Year!$AZ$123:$AZ$174,AB147),"")</f>
        <v/>
      </c>
      <c r="AE147" s="363" t="str">
        <f ca="1">IFERROR(INDEX(Year!$BA$123:$BA$174,AB147),"")</f>
        <v/>
      </c>
      <c r="AF147" s="402" t="str">
        <f ca="1">IFERROR(INDEX(Year!$AY$123:$AY$174,AB147),"")</f>
        <v/>
      </c>
    </row>
    <row r="148" spans="28:32" x14ac:dyDescent="0.3">
      <c r="AB148" s="358" t="str">
        <f ca="1">IFERROR(MATCH($AB$125,OFFSET(Year!$AY$123:$AY$174,AB147,,1000),0)+AB147,"")</f>
        <v/>
      </c>
      <c r="AC148" s="384" t="str">
        <f ca="1">IFERROR(INDEX(Year!$BB$123:$BB$174,AB148),"")</f>
        <v/>
      </c>
      <c r="AD148" s="356" t="str">
        <f ca="1">IFERROR(INDEX(Year!$AZ$123:$AZ$174,AB148),"")</f>
        <v/>
      </c>
      <c r="AE148" s="363" t="str">
        <f ca="1">IFERROR(INDEX(Year!$BA$123:$BA$174,AB148),"")</f>
        <v/>
      </c>
      <c r="AF148" s="402" t="str">
        <f ca="1">IFERROR(INDEX(Year!$AY$123:$AY$174,AB148),"")</f>
        <v/>
      </c>
    </row>
    <row r="149" spans="28:32" x14ac:dyDescent="0.3">
      <c r="AB149" s="358" t="str">
        <f ca="1">IFERROR(MATCH($AB$125,OFFSET(Year!$AY$123:$AY$174,AB148,,1000),0)+AB148,"")</f>
        <v/>
      </c>
      <c r="AC149" s="384" t="str">
        <f ca="1">IFERROR(INDEX(Year!$BB$123:$BB$174,AB149),"")</f>
        <v/>
      </c>
      <c r="AD149" s="356" t="str">
        <f ca="1">IFERROR(INDEX(Year!$AZ$123:$AZ$174,AB149),"")</f>
        <v/>
      </c>
      <c r="AE149" s="363" t="str">
        <f ca="1">IFERROR(INDEX(Year!$BA$123:$BA$174,AB149),"")</f>
        <v/>
      </c>
      <c r="AF149" s="402" t="str">
        <f ca="1">IFERROR(INDEX(Year!$AY$123:$AY$174,AB149),"")</f>
        <v/>
      </c>
    </row>
    <row r="150" spans="28:32" x14ac:dyDescent="0.3">
      <c r="AB150" s="358" t="str">
        <f ca="1">IFERROR(MATCH($AB$125,OFFSET(Year!$AY$123:$AY$174,AB149,,1000),0)+AB149,"")</f>
        <v/>
      </c>
      <c r="AC150" s="384" t="str">
        <f ca="1">IFERROR(INDEX(Year!$BB$123:$BB$174,AB150),"")</f>
        <v/>
      </c>
      <c r="AD150" s="356" t="str">
        <f ca="1">IFERROR(INDEX(Year!$AZ$123:$AZ$174,AB150),"")</f>
        <v/>
      </c>
      <c r="AE150" s="363" t="str">
        <f ca="1">IFERROR(INDEX(Year!$BA$123:$BA$174,AB150),"")</f>
        <v/>
      </c>
      <c r="AF150" s="402" t="str">
        <f ca="1">IFERROR(INDEX(Year!$AY$123:$AY$174,AB150),"")</f>
        <v/>
      </c>
    </row>
    <row r="151" spans="28:32" x14ac:dyDescent="0.3">
      <c r="AB151" s="358" t="str">
        <f ca="1">IFERROR(MATCH($AB$125,OFFSET(Year!$AY$123:$AY$174,AB150,,1000),0)+AB150,"")</f>
        <v/>
      </c>
      <c r="AC151" s="384" t="str">
        <f ca="1">IFERROR(INDEX(Year!$BB$123:$BB$174,AB151),"")</f>
        <v/>
      </c>
      <c r="AD151" s="356" t="str">
        <f ca="1">IFERROR(INDEX(Year!$AZ$123:$AZ$174,AB151),"")</f>
        <v/>
      </c>
      <c r="AE151" s="363" t="str">
        <f ca="1">IFERROR(INDEX(Year!$BA$123:$BA$174,AB151),"")</f>
        <v/>
      </c>
      <c r="AF151" s="402" t="str">
        <f ca="1">IFERROR(INDEX(Year!$AY$123:$AY$174,AB151),"")</f>
        <v/>
      </c>
    </row>
    <row r="152" spans="28:32" x14ac:dyDescent="0.3">
      <c r="AB152" s="358" t="str">
        <f ca="1">IFERROR(MATCH($AB$125,OFFSET(Year!$AY$123:$AY$174,AB151,,1000),0)+AB151,"")</f>
        <v/>
      </c>
      <c r="AC152" s="384" t="str">
        <f ca="1">IFERROR(INDEX(Year!$BB$123:$BB$174,AB152),"")</f>
        <v/>
      </c>
      <c r="AD152" s="356" t="str">
        <f ca="1">IFERROR(INDEX(Year!$AZ$123:$AZ$174,AB152),"")</f>
        <v/>
      </c>
      <c r="AE152" s="363" t="str">
        <f ca="1">IFERROR(INDEX(Year!$BA$123:$BA$174,AB152),"")</f>
        <v/>
      </c>
      <c r="AF152" s="402" t="str">
        <f ca="1">IFERROR(INDEX(Year!$AY$123:$AY$174,AB152),"")</f>
        <v/>
      </c>
    </row>
    <row r="153" spans="28:32" x14ac:dyDescent="0.3">
      <c r="AB153" s="358" t="str">
        <f ca="1">IFERROR(MATCH($AB$125,OFFSET(Year!$AY$123:$AY$174,AB152,,1000),0)+AB152,"")</f>
        <v/>
      </c>
      <c r="AC153" s="384" t="str">
        <f ca="1">IFERROR(INDEX(Year!$BB$123:$BB$174,AB153),"")</f>
        <v/>
      </c>
      <c r="AD153" s="356" t="str">
        <f ca="1">IFERROR(INDEX(Year!$AZ$123:$AZ$174,AB153),"")</f>
        <v/>
      </c>
      <c r="AE153" s="363" t="str">
        <f ca="1">IFERROR(INDEX(Year!$BA$123:$BA$174,AB153),"")</f>
        <v/>
      </c>
      <c r="AF153" s="402" t="str">
        <f ca="1">IFERROR(INDEX(Year!$AY$123:$AY$174,AB153),"")</f>
        <v/>
      </c>
    </row>
    <row r="154" spans="28:32" x14ac:dyDescent="0.3">
      <c r="AB154" s="358" t="str">
        <f ca="1">IFERROR(MATCH($AB$125,OFFSET(Year!$AY$123:$AY$174,AB153,,1000),0)+AB153,"")</f>
        <v/>
      </c>
      <c r="AC154" s="384" t="str">
        <f ca="1">IFERROR(INDEX(Year!$BB$123:$BB$174,AB154),"")</f>
        <v/>
      </c>
      <c r="AD154" s="356" t="str">
        <f ca="1">IFERROR(INDEX(Year!$AZ$123:$AZ$174,AB154),"")</f>
        <v/>
      </c>
      <c r="AE154" s="363" t="str">
        <f ca="1">IFERROR(INDEX(Year!$BA$123:$BA$174,AB154),"")</f>
        <v/>
      </c>
      <c r="AF154" s="402" t="str">
        <f ca="1">IFERROR(INDEX(Year!$AY$123:$AY$174,AB154),"")</f>
        <v/>
      </c>
    </row>
    <row r="155" spans="28:32" x14ac:dyDescent="0.3">
      <c r="AB155" s="358" t="str">
        <f ca="1">IFERROR(MATCH($AB$125,OFFSET(Year!$AY$123:$AY$174,AB154,,1000),0)+AB154,"")</f>
        <v/>
      </c>
      <c r="AC155" s="384" t="str">
        <f ca="1">IFERROR(INDEX(Year!$BB$123:$BB$174,AB155),"")</f>
        <v/>
      </c>
      <c r="AD155" s="356" t="str">
        <f ca="1">IFERROR(INDEX(Year!$AZ$123:$AZ$174,AB155),"")</f>
        <v/>
      </c>
      <c r="AE155" s="363" t="str">
        <f ca="1">IFERROR(INDEX(Year!$BA$123:$BA$174,AB155),"")</f>
        <v/>
      </c>
      <c r="AF155" s="402" t="str">
        <f ca="1">IFERROR(INDEX(Year!$AY$123:$AY$174,AB155),"")</f>
        <v/>
      </c>
    </row>
    <row r="156" spans="28:32" ht="15.75" thickBot="1" x14ac:dyDescent="0.35">
      <c r="AB156" s="359" t="str">
        <f ca="1">IFERROR(MATCH($AB$125,OFFSET(Year!$AY$123:$AY$174,AB155,,1000),0)+AB155,"")</f>
        <v/>
      </c>
      <c r="AC156" s="386" t="str">
        <f ca="1">IFERROR(INDEX(Year!$BB$123:$BB$174,AB156),"")</f>
        <v/>
      </c>
      <c r="AD156" s="360" t="str">
        <f ca="1">IFERROR(INDEX(Year!$AZ$123:$AZ$174,AB156),"")</f>
        <v/>
      </c>
      <c r="AE156" s="364" t="str">
        <f ca="1">IFERROR(INDEX(Year!$BA$123:$BA$174,AB156),"")</f>
        <v/>
      </c>
      <c r="AF156" s="365" t="str">
        <f ca="1">IFERROR(INDEX(Year!$AY$123:$AY$174,AB156),"")</f>
        <v/>
      </c>
    </row>
  </sheetData>
  <mergeCells count="397">
    <mergeCell ref="P62:Q62"/>
    <mergeCell ref="P63:Q63"/>
    <mergeCell ref="P64:Q64"/>
    <mergeCell ref="P65:Q65"/>
    <mergeCell ref="P66:R66"/>
    <mergeCell ref="P67:R67"/>
    <mergeCell ref="P68:R68"/>
    <mergeCell ref="P69:S69"/>
    <mergeCell ref="P53:Q53"/>
    <mergeCell ref="P54:Q54"/>
    <mergeCell ref="P55:Q55"/>
    <mergeCell ref="P56:Q56"/>
    <mergeCell ref="P57:Q57"/>
    <mergeCell ref="P58:Q58"/>
    <mergeCell ref="P59:Q59"/>
    <mergeCell ref="P60:Q60"/>
    <mergeCell ref="P61:Q61"/>
    <mergeCell ref="P44:S44"/>
    <mergeCell ref="P45:Q45"/>
    <mergeCell ref="P46:Q46"/>
    <mergeCell ref="P47:Q47"/>
    <mergeCell ref="P48:Q48"/>
    <mergeCell ref="P49:Q49"/>
    <mergeCell ref="P50:Q50"/>
    <mergeCell ref="P51:Q51"/>
    <mergeCell ref="P52:Q52"/>
    <mergeCell ref="A1:G3"/>
    <mergeCell ref="H1:N3"/>
    <mergeCell ref="A34:B34"/>
    <mergeCell ref="C34:D34"/>
    <mergeCell ref="E34:F34"/>
    <mergeCell ref="G34:H34"/>
    <mergeCell ref="I34:J34"/>
    <mergeCell ref="K34:L34"/>
    <mergeCell ref="M31:N31"/>
    <mergeCell ref="K32:L32"/>
    <mergeCell ref="M32:N32"/>
    <mergeCell ref="A31:B31"/>
    <mergeCell ref="C31:D31"/>
    <mergeCell ref="E31:F31"/>
    <mergeCell ref="G31:H31"/>
    <mergeCell ref="I31:J31"/>
    <mergeCell ref="K31:L31"/>
    <mergeCell ref="A30:B30"/>
    <mergeCell ref="C30:D30"/>
    <mergeCell ref="E30:F30"/>
    <mergeCell ref="G30:H30"/>
    <mergeCell ref="I30:J30"/>
    <mergeCell ref="K30:L30"/>
    <mergeCell ref="M30:N30"/>
    <mergeCell ref="K40:N40"/>
    <mergeCell ref="I33:J33"/>
    <mergeCell ref="K33:L33"/>
    <mergeCell ref="M33:N33"/>
    <mergeCell ref="A32:B32"/>
    <mergeCell ref="I32:J32"/>
    <mergeCell ref="C32:D32"/>
    <mergeCell ref="E32:F32"/>
    <mergeCell ref="G32:H32"/>
    <mergeCell ref="A33:B33"/>
    <mergeCell ref="A40:B40"/>
    <mergeCell ref="C40:D40"/>
    <mergeCell ref="A37:B37"/>
    <mergeCell ref="C37:D37"/>
    <mergeCell ref="A38:B38"/>
    <mergeCell ref="C38:D38"/>
    <mergeCell ref="A39:B39"/>
    <mergeCell ref="C39:D39"/>
    <mergeCell ref="M34:N34"/>
    <mergeCell ref="A36:B36"/>
    <mergeCell ref="C36:D36"/>
    <mergeCell ref="C33:D33"/>
    <mergeCell ref="E33:F33"/>
    <mergeCell ref="G33:H33"/>
    <mergeCell ref="A28:B28"/>
    <mergeCell ref="C28:D28"/>
    <mergeCell ref="K27:L27"/>
    <mergeCell ref="M27:N27"/>
    <mergeCell ref="A26:B26"/>
    <mergeCell ref="C26:D26"/>
    <mergeCell ref="E26:F26"/>
    <mergeCell ref="G26:H26"/>
    <mergeCell ref="I26:J26"/>
    <mergeCell ref="K26:L26"/>
    <mergeCell ref="E28:F28"/>
    <mergeCell ref="G28:H28"/>
    <mergeCell ref="I28:J28"/>
    <mergeCell ref="K28:L28"/>
    <mergeCell ref="M26:N26"/>
    <mergeCell ref="A27:B27"/>
    <mergeCell ref="C27:D27"/>
    <mergeCell ref="E27:F27"/>
    <mergeCell ref="G27:H27"/>
    <mergeCell ref="I27:J27"/>
    <mergeCell ref="M28:N28"/>
    <mergeCell ref="A25:B25"/>
    <mergeCell ref="C25:D25"/>
    <mergeCell ref="E25:F25"/>
    <mergeCell ref="G25:H25"/>
    <mergeCell ref="I25:J25"/>
    <mergeCell ref="K25:L25"/>
    <mergeCell ref="M25:N25"/>
    <mergeCell ref="A24:B24"/>
    <mergeCell ref="C24:D24"/>
    <mergeCell ref="K22:L22"/>
    <mergeCell ref="M22:N22"/>
    <mergeCell ref="A21:B21"/>
    <mergeCell ref="C21:D21"/>
    <mergeCell ref="E21:F21"/>
    <mergeCell ref="G21:H21"/>
    <mergeCell ref="I21:J21"/>
    <mergeCell ref="K21:L21"/>
    <mergeCell ref="E24:F24"/>
    <mergeCell ref="G24:H24"/>
    <mergeCell ref="I24:J24"/>
    <mergeCell ref="K24:L24"/>
    <mergeCell ref="M21:N21"/>
    <mergeCell ref="A22:B22"/>
    <mergeCell ref="C22:D22"/>
    <mergeCell ref="E22:F22"/>
    <mergeCell ref="G22:H22"/>
    <mergeCell ref="I22:J22"/>
    <mergeCell ref="M24:N24"/>
    <mergeCell ref="A20:B20"/>
    <mergeCell ref="C20:D20"/>
    <mergeCell ref="E20:F20"/>
    <mergeCell ref="G20:H20"/>
    <mergeCell ref="I20:J20"/>
    <mergeCell ref="K20:L20"/>
    <mergeCell ref="M20:N20"/>
    <mergeCell ref="A19:B19"/>
    <mergeCell ref="C19:D19"/>
    <mergeCell ref="K18:L18"/>
    <mergeCell ref="M18:N18"/>
    <mergeCell ref="A16:B16"/>
    <mergeCell ref="C16:D16"/>
    <mergeCell ref="E16:F16"/>
    <mergeCell ref="G16:H16"/>
    <mergeCell ref="I16:J16"/>
    <mergeCell ref="K16:L16"/>
    <mergeCell ref="E19:F19"/>
    <mergeCell ref="G19:H19"/>
    <mergeCell ref="I19:J19"/>
    <mergeCell ref="K19:L19"/>
    <mergeCell ref="M16:N16"/>
    <mergeCell ref="A18:B18"/>
    <mergeCell ref="C18:D18"/>
    <mergeCell ref="E18:F18"/>
    <mergeCell ref="G18:H18"/>
    <mergeCell ref="I18:J18"/>
    <mergeCell ref="M19:N19"/>
    <mergeCell ref="A15:B15"/>
    <mergeCell ref="C15:D15"/>
    <mergeCell ref="E15:F15"/>
    <mergeCell ref="G15:H15"/>
    <mergeCell ref="I15:J15"/>
    <mergeCell ref="K15:L15"/>
    <mergeCell ref="M15:N15"/>
    <mergeCell ref="A14:B14"/>
    <mergeCell ref="C14:D14"/>
    <mergeCell ref="K13:L13"/>
    <mergeCell ref="M13:N13"/>
    <mergeCell ref="A12:B12"/>
    <mergeCell ref="C12:D12"/>
    <mergeCell ref="E12:F12"/>
    <mergeCell ref="G12:H12"/>
    <mergeCell ref="I12:J12"/>
    <mergeCell ref="K12:L12"/>
    <mergeCell ref="E14:F14"/>
    <mergeCell ref="G14:H14"/>
    <mergeCell ref="I14:J14"/>
    <mergeCell ref="K14:L14"/>
    <mergeCell ref="M12:N12"/>
    <mergeCell ref="A13:B13"/>
    <mergeCell ref="C13:D13"/>
    <mergeCell ref="E13:F13"/>
    <mergeCell ref="G13:H13"/>
    <mergeCell ref="I13:J13"/>
    <mergeCell ref="M14:N14"/>
    <mergeCell ref="A10:B10"/>
    <mergeCell ref="I4:J4"/>
    <mergeCell ref="K4:L4"/>
    <mergeCell ref="M4:N4"/>
    <mergeCell ref="A4:B4"/>
    <mergeCell ref="C4:D4"/>
    <mergeCell ref="E4:F4"/>
    <mergeCell ref="G4:H4"/>
    <mergeCell ref="A9:B9"/>
    <mergeCell ref="C9:D9"/>
    <mergeCell ref="E9:F9"/>
    <mergeCell ref="G9:H9"/>
    <mergeCell ref="I9:J9"/>
    <mergeCell ref="K9:L9"/>
    <mergeCell ref="C10:D10"/>
    <mergeCell ref="E10:F10"/>
    <mergeCell ref="G10:H10"/>
    <mergeCell ref="I10:J10"/>
    <mergeCell ref="K10:L10"/>
    <mergeCell ref="M10:N10"/>
    <mergeCell ref="A6:B6"/>
    <mergeCell ref="C6:D6"/>
    <mergeCell ref="E6:F6"/>
    <mergeCell ref="G6:H6"/>
    <mergeCell ref="I6:J6"/>
    <mergeCell ref="K6:L6"/>
    <mergeCell ref="M6:N6"/>
    <mergeCell ref="M9:N9"/>
    <mergeCell ref="E7:F7"/>
    <mergeCell ref="G7:H7"/>
    <mergeCell ref="I7:J7"/>
    <mergeCell ref="K7:L7"/>
    <mergeCell ref="M7:N7"/>
    <mergeCell ref="A8:B8"/>
    <mergeCell ref="C8:D8"/>
    <mergeCell ref="E8:F8"/>
    <mergeCell ref="G8:H8"/>
    <mergeCell ref="I8:J8"/>
    <mergeCell ref="K8:L8"/>
    <mergeCell ref="M8:N8"/>
    <mergeCell ref="A7:B7"/>
    <mergeCell ref="C7:D7"/>
    <mergeCell ref="V1:W2"/>
    <mergeCell ref="X1:X2"/>
    <mergeCell ref="P4:R4"/>
    <mergeCell ref="S4:U4"/>
    <mergeCell ref="V4:X4"/>
    <mergeCell ref="AC4:AF4"/>
    <mergeCell ref="AI4:AL4"/>
    <mergeCell ref="AM4:AP4"/>
    <mergeCell ref="AQ4:AT4"/>
    <mergeCell ref="CU4:DA4"/>
    <mergeCell ref="DC4:DL4"/>
    <mergeCell ref="DN4:DS4"/>
    <mergeCell ref="V5:W5"/>
    <mergeCell ref="DD5:DE5"/>
    <mergeCell ref="DG5:DH5"/>
    <mergeCell ref="DI5:DJ5"/>
    <mergeCell ref="DK5:DL5"/>
    <mergeCell ref="DN5:DP5"/>
    <mergeCell ref="DQ5:DS5"/>
    <mergeCell ref="AU4:AX4"/>
    <mergeCell ref="AY4:BB4"/>
    <mergeCell ref="BC4:BF4"/>
    <mergeCell ref="BG4:BJ4"/>
    <mergeCell ref="BL4:BR4"/>
    <mergeCell ref="BS4:BY4"/>
    <mergeCell ref="BZ4:CF4"/>
    <mergeCell ref="CG4:CM4"/>
    <mergeCell ref="CN4:CT4"/>
    <mergeCell ref="V6:W6"/>
    <mergeCell ref="V7:W7"/>
    <mergeCell ref="V8:W8"/>
    <mergeCell ref="V9:W9"/>
    <mergeCell ref="V10:W10"/>
    <mergeCell ref="V11:W11"/>
    <mergeCell ref="V12:W12"/>
    <mergeCell ref="DN12:DO12"/>
    <mergeCell ref="DQ12:DR12"/>
    <mergeCell ref="V13:W13"/>
    <mergeCell ref="V14:W14"/>
    <mergeCell ref="V15:W15"/>
    <mergeCell ref="V16:W16"/>
    <mergeCell ref="V17:W17"/>
    <mergeCell ref="V18:W18"/>
    <mergeCell ref="V19:W19"/>
    <mergeCell ref="V20:W20"/>
    <mergeCell ref="AI20:AL20"/>
    <mergeCell ref="AM20:AP20"/>
    <mergeCell ref="AQ20:AT20"/>
    <mergeCell ref="AU20:AX20"/>
    <mergeCell ref="AY20:BB20"/>
    <mergeCell ref="BC20:BF20"/>
    <mergeCell ref="BG20:BJ20"/>
    <mergeCell ref="V21:W21"/>
    <mergeCell ref="V22:W22"/>
    <mergeCell ref="V23:W23"/>
    <mergeCell ref="V24:W24"/>
    <mergeCell ref="DC24:DL24"/>
    <mergeCell ref="DN24:DS24"/>
    <mergeCell ref="V25:W25"/>
    <mergeCell ref="DD25:DE25"/>
    <mergeCell ref="DG25:DH25"/>
    <mergeCell ref="DI25:DJ25"/>
    <mergeCell ref="DK25:DL25"/>
    <mergeCell ref="DN25:DP25"/>
    <mergeCell ref="DQ25:DS25"/>
    <mergeCell ref="V26:W26"/>
    <mergeCell ref="AC26:AF26"/>
    <mergeCell ref="V27:W27"/>
    <mergeCell ref="V28:W28"/>
    <mergeCell ref="V29:W29"/>
    <mergeCell ref="V30:W30"/>
    <mergeCell ref="V31:W31"/>
    <mergeCell ref="V32:W32"/>
    <mergeCell ref="DN32:DO32"/>
    <mergeCell ref="DQ32:DR32"/>
    <mergeCell ref="V33:W33"/>
    <mergeCell ref="V34:W34"/>
    <mergeCell ref="V35:W35"/>
    <mergeCell ref="V36:W36"/>
    <mergeCell ref="AI36:AL36"/>
    <mergeCell ref="AM36:AP36"/>
    <mergeCell ref="AQ36:AT36"/>
    <mergeCell ref="AU36:AX36"/>
    <mergeCell ref="AY36:BB36"/>
    <mergeCell ref="BC36:BF36"/>
    <mergeCell ref="BG36:BJ36"/>
    <mergeCell ref="V37:W37"/>
    <mergeCell ref="V38:W38"/>
    <mergeCell ref="V39:W39"/>
    <mergeCell ref="V40:W40"/>
    <mergeCell ref="DC44:DL44"/>
    <mergeCell ref="DN44:DS44"/>
    <mergeCell ref="DD45:DE45"/>
    <mergeCell ref="DG45:DH45"/>
    <mergeCell ref="DI45:DJ45"/>
    <mergeCell ref="DK45:DL45"/>
    <mergeCell ref="DN45:DP45"/>
    <mergeCell ref="DQ45:DS45"/>
    <mergeCell ref="AC46:AF46"/>
    <mergeCell ref="AI52:AL52"/>
    <mergeCell ref="AM52:AP52"/>
    <mergeCell ref="AQ52:AT52"/>
    <mergeCell ref="AU52:AX52"/>
    <mergeCell ref="AY52:BB52"/>
    <mergeCell ref="BC52:BF52"/>
    <mergeCell ref="BG52:BJ52"/>
    <mergeCell ref="DN52:DO52"/>
    <mergeCell ref="DQ52:DR52"/>
    <mergeCell ref="AB59:AF59"/>
    <mergeCell ref="DC64:DL64"/>
    <mergeCell ref="DN64:DS64"/>
    <mergeCell ref="DD65:DE65"/>
    <mergeCell ref="DG65:DH65"/>
    <mergeCell ref="DI65:DJ65"/>
    <mergeCell ref="DK65:DL65"/>
    <mergeCell ref="DN65:DP65"/>
    <mergeCell ref="DQ65:DS65"/>
    <mergeCell ref="DN105:DP105"/>
    <mergeCell ref="DQ105:DS105"/>
    <mergeCell ref="AI84:AL84"/>
    <mergeCell ref="AM84:AP84"/>
    <mergeCell ref="DC84:DL84"/>
    <mergeCell ref="DN84:DS84"/>
    <mergeCell ref="DD85:DE85"/>
    <mergeCell ref="DG85:DH85"/>
    <mergeCell ref="DI85:DJ85"/>
    <mergeCell ref="DK85:DL85"/>
    <mergeCell ref="DN85:DP85"/>
    <mergeCell ref="DQ85:DS85"/>
    <mergeCell ref="DN92:DO92"/>
    <mergeCell ref="DQ92:DR92"/>
    <mergeCell ref="DN104:DS104"/>
    <mergeCell ref="DI105:DJ105"/>
    <mergeCell ref="DK105:DL105"/>
    <mergeCell ref="U65:V65"/>
    <mergeCell ref="U66:W66"/>
    <mergeCell ref="U67:W67"/>
    <mergeCell ref="U68:W68"/>
    <mergeCell ref="U69:X69"/>
    <mergeCell ref="DD105:DE105"/>
    <mergeCell ref="DG105:DH105"/>
    <mergeCell ref="U63:V63"/>
    <mergeCell ref="U64:V64"/>
    <mergeCell ref="AB92:AF92"/>
    <mergeCell ref="DC104:DL104"/>
    <mergeCell ref="AI68:AL68"/>
    <mergeCell ref="AM68:AP68"/>
    <mergeCell ref="AQ68:AT68"/>
    <mergeCell ref="AU68:AX68"/>
    <mergeCell ref="AY68:BB68"/>
    <mergeCell ref="BC68:BF68"/>
    <mergeCell ref="BG68:BJ68"/>
    <mergeCell ref="DN72:DO72"/>
    <mergeCell ref="DQ72:DR72"/>
    <mergeCell ref="DN112:DO112"/>
    <mergeCell ref="DQ112:DR112"/>
    <mergeCell ref="AB125:AF125"/>
    <mergeCell ref="U44:X44"/>
    <mergeCell ref="U45:V45"/>
    <mergeCell ref="U46:V46"/>
    <mergeCell ref="U47:V47"/>
    <mergeCell ref="U48:V48"/>
    <mergeCell ref="U49:V49"/>
    <mergeCell ref="U50:V50"/>
    <mergeCell ref="U51:V51"/>
    <mergeCell ref="U52:V52"/>
    <mergeCell ref="U53:V53"/>
    <mergeCell ref="U54:V54"/>
    <mergeCell ref="U55:V55"/>
    <mergeCell ref="U56:V56"/>
    <mergeCell ref="U57:V57"/>
    <mergeCell ref="U58:V58"/>
    <mergeCell ref="U59:V59"/>
    <mergeCell ref="U60:V60"/>
    <mergeCell ref="U61:V61"/>
    <mergeCell ref="U62:V62"/>
  </mergeCells>
  <printOptions horizontalCentered="1" verticalCentered="1"/>
  <pageMargins left="0.5" right="0.5" top="0.25" bottom="0.25" header="0.25" footer="0.25"/>
  <pageSetup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8" tint="-0.249977111117893"/>
    <pageSetUpPr fitToPage="1"/>
  </sheetPr>
  <dimension ref="A1:DS156"/>
  <sheetViews>
    <sheetView workbookViewId="0">
      <selection sqref="A1:G3"/>
    </sheetView>
  </sheetViews>
  <sheetFormatPr defaultRowHeight="15" x14ac:dyDescent="0.3"/>
  <cols>
    <col min="1" max="1" width="4.140625" style="259" customWidth="1"/>
    <col min="2" max="2" width="13.7109375" style="259" customWidth="1"/>
    <col min="3" max="3" width="4.140625" style="259" customWidth="1"/>
    <col min="4" max="4" width="13.7109375" style="259" customWidth="1"/>
    <col min="5" max="5" width="4.140625" style="259" customWidth="1"/>
    <col min="6" max="6" width="13.7109375" style="259" customWidth="1"/>
    <col min="7" max="7" width="4.140625" style="259" customWidth="1"/>
    <col min="8" max="8" width="13.7109375" style="259" customWidth="1"/>
    <col min="9" max="9" width="4.140625" style="259" customWidth="1"/>
    <col min="10" max="10" width="13.7109375" style="259" customWidth="1"/>
    <col min="11" max="11" width="4.140625" style="259" customWidth="1"/>
    <col min="12" max="12" width="13.7109375" style="259" customWidth="1"/>
    <col min="13" max="13" width="4.140625" style="259" customWidth="1"/>
    <col min="14" max="14" width="13.7109375" style="259" customWidth="1"/>
    <col min="15" max="15" width="9.140625" style="259"/>
    <col min="16" max="21" width="22.7109375" style="259" customWidth="1"/>
    <col min="22" max="22" width="12.7109375" style="259" customWidth="1"/>
    <col min="23" max="23" width="15.28515625" style="259" customWidth="1"/>
    <col min="24" max="24" width="12.7109375" style="259" customWidth="1"/>
    <col min="25" max="25" width="9.140625" customWidth="1"/>
    <col min="26" max="27" width="9.140625" style="259" hidden="1" customWidth="1"/>
    <col min="28" max="28" width="9.140625" style="261" hidden="1" customWidth="1"/>
    <col min="29" max="29" width="13.140625" style="301" hidden="1" customWidth="1"/>
    <col min="30" max="30" width="15.5703125" style="301" hidden="1" customWidth="1"/>
    <col min="31" max="31" width="9.140625" style="301" hidden="1" customWidth="1"/>
    <col min="32" max="32" width="12.7109375" style="301" hidden="1" customWidth="1"/>
    <col min="33" max="33" width="9.140625" style="301" hidden="1" customWidth="1"/>
    <col min="34" max="34" width="9.140625" hidden="1" customWidth="1"/>
    <col min="35" max="35" width="6.7109375" style="259" hidden="1" customWidth="1"/>
    <col min="36" max="36" width="15.7109375" style="259" hidden="1" customWidth="1"/>
    <col min="37" max="38" width="10.7109375" style="259" hidden="1" customWidth="1"/>
    <col min="39" max="39" width="6.7109375" style="259" hidden="1" customWidth="1"/>
    <col min="40" max="40" width="15.7109375" style="259" hidden="1" customWidth="1"/>
    <col min="41" max="42" width="10.7109375" style="259" hidden="1" customWidth="1"/>
    <col min="43" max="43" width="6.7109375" style="259" hidden="1" customWidth="1"/>
    <col min="44" max="44" width="15.7109375" style="259" hidden="1" customWidth="1"/>
    <col min="45" max="46" width="10.7109375" style="259" hidden="1" customWidth="1"/>
    <col min="47" max="47" width="6.7109375" style="259" hidden="1" customWidth="1"/>
    <col min="48" max="48" width="15.7109375" style="259" hidden="1" customWidth="1"/>
    <col min="49" max="50" width="10.7109375" style="259" hidden="1" customWidth="1"/>
    <col min="51" max="51" width="6.7109375" style="259" hidden="1" customWidth="1"/>
    <col min="52" max="52" width="15.7109375" style="259" hidden="1" customWidth="1"/>
    <col min="53" max="54" width="10.7109375" style="259" hidden="1" customWidth="1"/>
    <col min="55" max="55" width="6.7109375" style="259" hidden="1" customWidth="1"/>
    <col min="56" max="56" width="15.7109375" style="259" hidden="1" customWidth="1"/>
    <col min="57" max="58" width="10.7109375" style="259" hidden="1" customWidth="1"/>
    <col min="59" max="59" width="6.7109375" style="259" hidden="1" customWidth="1"/>
    <col min="60" max="60" width="15.7109375" style="259" hidden="1" customWidth="1"/>
    <col min="61" max="62" width="10.7109375" style="259" hidden="1" customWidth="1"/>
    <col min="63" max="63" width="9.140625" style="259" hidden="1" customWidth="1"/>
    <col min="64" max="64" width="5.7109375" style="259" hidden="1" customWidth="1"/>
    <col min="65" max="66" width="15.7109375" style="259" hidden="1" customWidth="1"/>
    <col min="67" max="67" width="5.7109375" style="259" hidden="1" customWidth="1"/>
    <col min="68" max="69" width="15.7109375" style="259" hidden="1" customWidth="1"/>
    <col min="70" max="70" width="10.7109375" style="259" hidden="1" customWidth="1"/>
    <col min="71" max="71" width="5.7109375" style="259" hidden="1" customWidth="1"/>
    <col min="72" max="73" width="15.7109375" style="259" hidden="1" customWidth="1"/>
    <col min="74" max="74" width="5.7109375" style="259" hidden="1" customWidth="1"/>
    <col min="75" max="76" width="15.7109375" style="259" hidden="1" customWidth="1"/>
    <col min="77" max="77" width="10.7109375" style="259" hidden="1" customWidth="1"/>
    <col min="78" max="78" width="5.7109375" style="259" hidden="1" customWidth="1"/>
    <col min="79" max="80" width="15.7109375" style="259" hidden="1" customWidth="1"/>
    <col min="81" max="81" width="5.7109375" style="259" hidden="1" customWidth="1"/>
    <col min="82" max="83" width="15.7109375" style="259" hidden="1" customWidth="1"/>
    <col min="84" max="84" width="10.7109375" style="259" hidden="1" customWidth="1"/>
    <col min="85" max="85" width="5.7109375" style="259" hidden="1" customWidth="1"/>
    <col min="86" max="87" width="15.7109375" style="259" hidden="1" customWidth="1"/>
    <col min="88" max="88" width="5.7109375" style="259" hidden="1" customWidth="1"/>
    <col min="89" max="90" width="15.7109375" style="259" hidden="1" customWidth="1"/>
    <col min="91" max="91" width="10.7109375" style="259" hidden="1" customWidth="1"/>
    <col min="92" max="92" width="5.7109375" style="259" hidden="1" customWidth="1"/>
    <col min="93" max="94" width="15.7109375" style="259" hidden="1" customWidth="1"/>
    <col min="95" max="95" width="5.7109375" style="259" hidden="1" customWidth="1"/>
    <col min="96" max="97" width="15.7109375" style="259" hidden="1" customWidth="1"/>
    <col min="98" max="98" width="10.7109375" style="259" hidden="1" customWidth="1"/>
    <col min="99" max="99" width="5.7109375" style="259" hidden="1" customWidth="1"/>
    <col min="100" max="101" width="15.7109375" style="259" hidden="1" customWidth="1"/>
    <col min="102" max="102" width="5.7109375" style="259" hidden="1" customWidth="1"/>
    <col min="103" max="104" width="15.7109375" style="259" hidden="1" customWidth="1"/>
    <col min="105" max="105" width="10.7109375" style="259" hidden="1" customWidth="1"/>
    <col min="106" max="106" width="9.140625" style="259" hidden="1" customWidth="1"/>
    <col min="107" max="107" width="6" style="259" hidden="1" customWidth="1"/>
    <col min="108" max="108" width="18.140625" style="259" hidden="1" customWidth="1"/>
    <col min="109" max="109" width="10.85546875" style="259" hidden="1" customWidth="1"/>
    <col min="110" max="110" width="6.7109375" style="259" hidden="1" customWidth="1"/>
    <col min="111" max="111" width="18.140625" style="259" hidden="1" customWidth="1"/>
    <col min="112" max="112" width="10.85546875" style="259" hidden="1" customWidth="1"/>
    <col min="113" max="113" width="18.140625" style="259" hidden="1" customWidth="1"/>
    <col min="114" max="114" width="10.85546875" style="259" hidden="1" customWidth="1"/>
    <col min="115" max="115" width="18.140625" style="259" hidden="1" customWidth="1"/>
    <col min="116" max="116" width="10.85546875" style="259" hidden="1" customWidth="1"/>
    <col min="117" max="117" width="9.140625" style="259" hidden="1" customWidth="1"/>
    <col min="118" max="123" width="22.7109375" style="259" hidden="1" customWidth="1"/>
    <col min="124" max="16384" width="9.140625" style="259"/>
  </cols>
  <sheetData>
    <row r="1" spans="1:123" ht="15.6" customHeight="1" x14ac:dyDescent="0.3">
      <c r="A1" s="1209" t="str">
        <f>IF(Year!$Q$4="","",Year!$Q$4)</f>
        <v/>
      </c>
      <c r="B1" s="1209"/>
      <c r="C1" s="1209"/>
      <c r="D1" s="1209"/>
      <c r="E1" s="1209"/>
      <c r="F1" s="1209"/>
      <c r="G1" s="1209"/>
      <c r="H1" s="1194">
        <f>Year!I36</f>
        <v>45231</v>
      </c>
      <c r="I1" s="1194"/>
      <c r="J1" s="1194"/>
      <c r="K1" s="1194"/>
      <c r="L1" s="1194"/>
      <c r="M1" s="1194"/>
      <c r="N1" s="1194"/>
      <c r="V1" s="1198" t="s">
        <v>509</v>
      </c>
      <c r="W1" s="1198"/>
      <c r="X1" s="1196">
        <f ca="1">IF('10'!X68="",0,'10'!X68)</f>
        <v>11481.039999999999</v>
      </c>
    </row>
    <row r="2" spans="1:123" ht="15.6" customHeight="1" x14ac:dyDescent="0.3">
      <c r="A2" s="1209"/>
      <c r="B2" s="1209"/>
      <c r="C2" s="1209"/>
      <c r="D2" s="1209"/>
      <c r="E2" s="1209"/>
      <c r="F2" s="1209"/>
      <c r="G2" s="1209"/>
      <c r="H2" s="1194"/>
      <c r="I2" s="1194"/>
      <c r="J2" s="1194"/>
      <c r="K2" s="1194"/>
      <c r="L2" s="1194"/>
      <c r="M2" s="1194"/>
      <c r="N2" s="1194"/>
      <c r="V2" s="1198"/>
      <c r="W2" s="1198"/>
      <c r="X2" s="1196"/>
    </row>
    <row r="3" spans="1:123" s="293" customFormat="1" ht="15.6" customHeight="1" thickBot="1" x14ac:dyDescent="0.35">
      <c r="A3" s="1210"/>
      <c r="B3" s="1210"/>
      <c r="C3" s="1210"/>
      <c r="D3" s="1210"/>
      <c r="E3" s="1210"/>
      <c r="F3" s="1210"/>
      <c r="G3" s="1210"/>
      <c r="H3" s="1195"/>
      <c r="I3" s="1195"/>
      <c r="J3" s="1195"/>
      <c r="K3" s="1195"/>
      <c r="L3" s="1195"/>
      <c r="M3" s="1195"/>
      <c r="N3" s="1195"/>
      <c r="P3"/>
      <c r="Q3"/>
      <c r="R3"/>
      <c r="S3"/>
      <c r="T3"/>
      <c r="U3"/>
      <c r="V3"/>
      <c r="W3"/>
      <c r="X3"/>
      <c r="Y3"/>
      <c r="AB3" s="299"/>
      <c r="AC3" s="300"/>
      <c r="AD3" s="300"/>
      <c r="AE3" s="300"/>
      <c r="AF3" s="300"/>
      <c r="AG3" s="300"/>
      <c r="AH3"/>
      <c r="BL3" s="315"/>
      <c r="BM3" s="315"/>
      <c r="BN3" s="315"/>
      <c r="BO3" s="315"/>
      <c r="BP3" s="315"/>
      <c r="BQ3" s="315"/>
      <c r="BR3" s="315"/>
      <c r="BY3" s="315"/>
      <c r="CF3" s="315"/>
      <c r="CM3" s="315"/>
      <c r="CT3" s="315"/>
      <c r="DA3" s="315"/>
      <c r="DN3" s="259"/>
      <c r="DO3" s="259"/>
      <c r="DP3" s="259"/>
      <c r="DQ3" s="259"/>
      <c r="DR3" s="259"/>
      <c r="DS3" s="259"/>
    </row>
    <row r="4" spans="1:123" s="293" customFormat="1" ht="16.5" customHeight="1" thickBot="1" x14ac:dyDescent="0.35">
      <c r="A4" s="1184">
        <f>A11</f>
        <v>45235</v>
      </c>
      <c r="B4" s="1184"/>
      <c r="C4" s="1184">
        <f>C11</f>
        <v>45236</v>
      </c>
      <c r="D4" s="1184"/>
      <c r="E4" s="1184">
        <f>E11</f>
        <v>45237</v>
      </c>
      <c r="F4" s="1184"/>
      <c r="G4" s="1184">
        <f>G11</f>
        <v>45238</v>
      </c>
      <c r="H4" s="1184"/>
      <c r="I4" s="1184">
        <f>I11</f>
        <v>45239</v>
      </c>
      <c r="J4" s="1184"/>
      <c r="K4" s="1184">
        <f>K11</f>
        <v>45240</v>
      </c>
      <c r="L4" s="1184"/>
      <c r="M4" s="1184">
        <f>M11</f>
        <v>45241</v>
      </c>
      <c r="N4" s="1184"/>
      <c r="P4" s="1185" t="s">
        <v>481</v>
      </c>
      <c r="Q4" s="1185"/>
      <c r="R4" s="1185"/>
      <c r="S4" s="1186" t="s">
        <v>491</v>
      </c>
      <c r="T4" s="1185"/>
      <c r="U4" s="1185"/>
      <c r="V4" s="1186" t="s">
        <v>492</v>
      </c>
      <c r="W4" s="1185"/>
      <c r="X4" s="1185"/>
      <c r="Y4"/>
      <c r="AB4" s="299"/>
      <c r="AC4" s="1093" t="s">
        <v>498</v>
      </c>
      <c r="AD4" s="1094"/>
      <c r="AE4" s="1094"/>
      <c r="AF4" s="1095"/>
      <c r="AG4" s="300"/>
      <c r="AH4"/>
      <c r="AI4" s="1153" t="str">
        <f>IF(A5="","",--TEXT(A5,"dd"))</f>
        <v/>
      </c>
      <c r="AJ4" s="1154"/>
      <c r="AK4" s="1154"/>
      <c r="AL4" s="1155"/>
      <c r="AM4" s="1153" t="str">
        <f>IF(C5="","",--TEXT(C5,"dd"))</f>
        <v/>
      </c>
      <c r="AN4" s="1154"/>
      <c r="AO4" s="1154"/>
      <c r="AP4" s="1155"/>
      <c r="AQ4" s="1153" t="str">
        <f>IF(E5="","",--TEXT(E5,"dd"))</f>
        <v/>
      </c>
      <c r="AR4" s="1154"/>
      <c r="AS4" s="1154"/>
      <c r="AT4" s="1155"/>
      <c r="AU4" s="1153">
        <f>IF(G5="","",--TEXT(G5,"dd"))</f>
        <v>1</v>
      </c>
      <c r="AV4" s="1154"/>
      <c r="AW4" s="1154"/>
      <c r="AX4" s="1155"/>
      <c r="AY4" s="1153">
        <f>IF(I5="","",--TEXT(I5,"dd"))</f>
        <v>2</v>
      </c>
      <c r="AZ4" s="1154"/>
      <c r="BA4" s="1154"/>
      <c r="BB4" s="1155"/>
      <c r="BC4" s="1153">
        <f>IF(K5="","",--TEXT(K5,"dd"))</f>
        <v>3</v>
      </c>
      <c r="BD4" s="1154"/>
      <c r="BE4" s="1154"/>
      <c r="BF4" s="1155"/>
      <c r="BG4" s="1153">
        <f>IF(M5="","",--TEXT(M5,"dd"))</f>
        <v>4</v>
      </c>
      <c r="BH4" s="1154"/>
      <c r="BI4" s="1154"/>
      <c r="BJ4" s="1155"/>
      <c r="BL4" s="1167" t="s">
        <v>484</v>
      </c>
      <c r="BM4" s="1168"/>
      <c r="BN4" s="1168"/>
      <c r="BO4" s="1168"/>
      <c r="BP4" s="1168"/>
      <c r="BQ4" s="1168"/>
      <c r="BR4" s="1169"/>
      <c r="BS4" s="1167" t="s">
        <v>487</v>
      </c>
      <c r="BT4" s="1168"/>
      <c r="BU4" s="1168"/>
      <c r="BV4" s="1168"/>
      <c r="BW4" s="1168"/>
      <c r="BX4" s="1168"/>
      <c r="BY4" s="1169"/>
      <c r="BZ4" s="1167" t="s">
        <v>488</v>
      </c>
      <c r="CA4" s="1168"/>
      <c r="CB4" s="1168"/>
      <c r="CC4" s="1168"/>
      <c r="CD4" s="1168"/>
      <c r="CE4" s="1168"/>
      <c r="CF4" s="1169"/>
      <c r="CG4" s="1167" t="s">
        <v>489</v>
      </c>
      <c r="CH4" s="1168"/>
      <c r="CI4" s="1168"/>
      <c r="CJ4" s="1168"/>
      <c r="CK4" s="1168"/>
      <c r="CL4" s="1168"/>
      <c r="CM4" s="1169"/>
      <c r="CN4" s="1167" t="s">
        <v>490</v>
      </c>
      <c r="CO4" s="1168"/>
      <c r="CP4" s="1168"/>
      <c r="CQ4" s="1168"/>
      <c r="CR4" s="1168"/>
      <c r="CS4" s="1168"/>
      <c r="CT4" s="1169"/>
      <c r="CU4" s="1167" t="s">
        <v>493</v>
      </c>
      <c r="CV4" s="1168"/>
      <c r="CW4" s="1168"/>
      <c r="CX4" s="1168"/>
      <c r="CY4" s="1168"/>
      <c r="CZ4" s="1168"/>
      <c r="DA4" s="1169"/>
      <c r="DC4" s="1167" t="s">
        <v>484</v>
      </c>
      <c r="DD4" s="1168"/>
      <c r="DE4" s="1168"/>
      <c r="DF4" s="1168"/>
      <c r="DG4" s="1168"/>
      <c r="DH4" s="1168"/>
      <c r="DI4" s="1168"/>
      <c r="DJ4" s="1168"/>
      <c r="DK4" s="1168"/>
      <c r="DL4" s="1169"/>
      <c r="DN4" s="1199" t="s">
        <v>484</v>
      </c>
      <c r="DO4" s="1200"/>
      <c r="DP4" s="1200"/>
      <c r="DQ4" s="1200"/>
      <c r="DR4" s="1200"/>
      <c r="DS4" s="1201"/>
    </row>
    <row r="5" spans="1:123" s="293" customFormat="1" ht="15" customHeight="1" thickBot="1" x14ac:dyDescent="0.35">
      <c r="A5" s="294" t="str">
        <f>Year!I38</f>
        <v/>
      </c>
      <c r="B5" s="290" t="str">
        <f>IF(ISERROR(MATCH(A5,event_dates,0)),"",INDEX(events,MATCH(A5,event_dates,0)))</f>
        <v/>
      </c>
      <c r="C5" s="294" t="str">
        <f>Year!J38</f>
        <v/>
      </c>
      <c r="D5" s="290" t="str">
        <f>IF(ISERROR(MATCH(C5,event_dates,0)),"",INDEX(events,MATCH(C5,event_dates,0)))</f>
        <v/>
      </c>
      <c r="E5" s="294" t="str">
        <f>Year!K38</f>
        <v/>
      </c>
      <c r="F5" s="290" t="str">
        <f>IF(ISERROR(MATCH(E5,event_dates,0)),"",INDEX(events,MATCH(E5,event_dates,0)))</f>
        <v/>
      </c>
      <c r="G5" s="294">
        <f>Year!L38</f>
        <v>45231</v>
      </c>
      <c r="H5" s="290" t="str">
        <f>IF(ISERROR(MATCH(G5,event_dates,0)),"",INDEX(events,MATCH(G5,event_dates,0)))</f>
        <v/>
      </c>
      <c r="I5" s="294">
        <f>Year!M38</f>
        <v>45232</v>
      </c>
      <c r="J5" s="290" t="str">
        <f>IF(ISERROR(MATCH(I5,event_dates,0)),"",INDEX(events,MATCH(I5,event_dates,0)))</f>
        <v/>
      </c>
      <c r="K5" s="294">
        <f>Year!N38</f>
        <v>45233</v>
      </c>
      <c r="L5" s="290" t="str">
        <f>IF(ISERROR(MATCH(K5,event_dates,0)),"",INDEX(events,MATCH(K5,event_dates,0)))</f>
        <v/>
      </c>
      <c r="M5" s="294">
        <f>Year!O38</f>
        <v>45234</v>
      </c>
      <c r="N5" s="290" t="str">
        <f>IF(ISERROR(MATCH(M5,event_dates,0)),"",INDEX(events,MATCH(M5,event_dates,0)))</f>
        <v/>
      </c>
      <c r="P5" s="295" t="str">
        <f ca="1">IF(DN6="","",DN6)</f>
        <v>Bank Loan 1 - 120</v>
      </c>
      <c r="Q5" s="295" t="str">
        <f t="shared" ref="Q5:U10" ca="1" si="0">IF(DO6="","",DO6)</f>
        <v>Mortgage - 800</v>
      </c>
      <c r="R5" s="295" t="str">
        <f t="shared" ca="1" si="0"/>
        <v/>
      </c>
      <c r="S5" s="296" t="str">
        <f t="shared" ca="1" si="0"/>
        <v/>
      </c>
      <c r="T5" s="295" t="str">
        <f t="shared" ca="1" si="0"/>
        <v/>
      </c>
      <c r="U5" s="295" t="str">
        <f t="shared" ca="1" si="0"/>
        <v/>
      </c>
      <c r="V5" s="1158"/>
      <c r="W5" s="1159"/>
      <c r="X5" s="423"/>
      <c r="Y5"/>
      <c r="AB5" s="299"/>
      <c r="AC5" s="366" t="s">
        <v>495</v>
      </c>
      <c r="AD5" s="367" t="s">
        <v>192</v>
      </c>
      <c r="AE5" s="367" t="s">
        <v>193</v>
      </c>
      <c r="AF5" s="368" t="s">
        <v>194</v>
      </c>
      <c r="AG5" s="300"/>
      <c r="AH5"/>
      <c r="AI5" s="312"/>
      <c r="AJ5" s="313" t="s">
        <v>483</v>
      </c>
      <c r="AK5" s="313" t="s">
        <v>13</v>
      </c>
      <c r="AL5" s="314" t="s">
        <v>11</v>
      </c>
      <c r="AM5" s="312"/>
      <c r="AN5" s="313" t="s">
        <v>483</v>
      </c>
      <c r="AO5" s="313" t="s">
        <v>13</v>
      </c>
      <c r="AP5" s="314" t="s">
        <v>11</v>
      </c>
      <c r="AQ5" s="312"/>
      <c r="AR5" s="313" t="s">
        <v>483</v>
      </c>
      <c r="AS5" s="313" t="s">
        <v>13</v>
      </c>
      <c r="AT5" s="314" t="s">
        <v>11</v>
      </c>
      <c r="AU5" s="312"/>
      <c r="AV5" s="313" t="s">
        <v>483</v>
      </c>
      <c r="AW5" s="313" t="s">
        <v>13</v>
      </c>
      <c r="AX5" s="314" t="s">
        <v>11</v>
      </c>
      <c r="AY5" s="312"/>
      <c r="AZ5" s="313" t="s">
        <v>483</v>
      </c>
      <c r="BA5" s="313" t="s">
        <v>13</v>
      </c>
      <c r="BB5" s="314" t="s">
        <v>11</v>
      </c>
      <c r="BC5" s="312"/>
      <c r="BD5" s="313" t="s">
        <v>483</v>
      </c>
      <c r="BE5" s="313" t="s">
        <v>13</v>
      </c>
      <c r="BF5" s="314" t="s">
        <v>11</v>
      </c>
      <c r="BG5" s="312"/>
      <c r="BH5" s="313" t="s">
        <v>483</v>
      </c>
      <c r="BI5" s="313" t="s">
        <v>13</v>
      </c>
      <c r="BJ5" s="314" t="s">
        <v>11</v>
      </c>
      <c r="BL5" s="410"/>
      <c r="BM5" s="318" t="s">
        <v>486</v>
      </c>
      <c r="BN5" s="317" t="s">
        <v>485</v>
      </c>
      <c r="BO5" s="317"/>
      <c r="BP5" s="318" t="s">
        <v>13</v>
      </c>
      <c r="BQ5" s="317" t="s">
        <v>485</v>
      </c>
      <c r="BR5" s="411" t="s">
        <v>261</v>
      </c>
      <c r="BS5" s="410"/>
      <c r="BT5" s="318" t="s">
        <v>486</v>
      </c>
      <c r="BU5" s="317" t="s">
        <v>485</v>
      </c>
      <c r="BV5" s="317"/>
      <c r="BW5" s="318" t="s">
        <v>13</v>
      </c>
      <c r="BX5" s="317" t="s">
        <v>485</v>
      </c>
      <c r="BY5" s="411" t="s">
        <v>261</v>
      </c>
      <c r="BZ5" s="410"/>
      <c r="CA5" s="318" t="s">
        <v>486</v>
      </c>
      <c r="CB5" s="317" t="s">
        <v>485</v>
      </c>
      <c r="CC5" s="317"/>
      <c r="CD5" s="318" t="s">
        <v>13</v>
      </c>
      <c r="CE5" s="317" t="s">
        <v>485</v>
      </c>
      <c r="CF5" s="411" t="s">
        <v>261</v>
      </c>
      <c r="CG5" s="410"/>
      <c r="CH5" s="318" t="s">
        <v>486</v>
      </c>
      <c r="CI5" s="317" t="s">
        <v>485</v>
      </c>
      <c r="CJ5" s="317"/>
      <c r="CK5" s="318" t="s">
        <v>13</v>
      </c>
      <c r="CL5" s="317" t="s">
        <v>485</v>
      </c>
      <c r="CM5" s="411" t="s">
        <v>261</v>
      </c>
      <c r="CN5" s="410"/>
      <c r="CO5" s="318" t="s">
        <v>486</v>
      </c>
      <c r="CP5" s="317" t="s">
        <v>485</v>
      </c>
      <c r="CQ5" s="317"/>
      <c r="CR5" s="318" t="s">
        <v>13</v>
      </c>
      <c r="CS5" s="317" t="s">
        <v>485</v>
      </c>
      <c r="CT5" s="411" t="s">
        <v>261</v>
      </c>
      <c r="CU5" s="410"/>
      <c r="CV5" s="318" t="s">
        <v>486</v>
      </c>
      <c r="CW5" s="317" t="s">
        <v>485</v>
      </c>
      <c r="CX5" s="317"/>
      <c r="CY5" s="318" t="s">
        <v>13</v>
      </c>
      <c r="CZ5" s="317" t="s">
        <v>485</v>
      </c>
      <c r="DA5" s="411" t="s">
        <v>261</v>
      </c>
      <c r="DC5" s="437"/>
      <c r="DD5" s="1151" t="s">
        <v>504</v>
      </c>
      <c r="DE5" s="1152"/>
      <c r="DF5" s="430"/>
      <c r="DG5" s="1162" t="s">
        <v>23</v>
      </c>
      <c r="DH5" s="1152"/>
      <c r="DI5" s="1162" t="s">
        <v>504</v>
      </c>
      <c r="DJ5" s="1152"/>
      <c r="DK5" s="1162" t="s">
        <v>23</v>
      </c>
      <c r="DL5" s="1152"/>
      <c r="DN5" s="1163" t="s">
        <v>481</v>
      </c>
      <c r="DO5" s="1164"/>
      <c r="DP5" s="1164"/>
      <c r="DQ5" s="1165" t="s">
        <v>491</v>
      </c>
      <c r="DR5" s="1164"/>
      <c r="DS5" s="1166"/>
    </row>
    <row r="6" spans="1:123" s="292" customFormat="1" ht="15" customHeight="1" x14ac:dyDescent="0.3">
      <c r="A6" s="1181" t="str">
        <f ca="1">IF(ISERROR(MATCH(A5,event_dates,0)+MATCH(A5,OFFSET(event_dates,MATCH(A5,event_dates,0),0,500,1),0)),"",INDEX(events,MATCH(A5,event_dates,0)+MATCH(A5,OFFSET(event_dates,MATCH(A5,event_dates,0),0,500,1),0)))</f>
        <v/>
      </c>
      <c r="B6" s="1182"/>
      <c r="C6" s="1181" t="str">
        <f ca="1">IF(ISERROR(MATCH(C5,event_dates,0)+MATCH(C5,OFFSET(event_dates,MATCH(C5,event_dates,0),0,500,1),0)),"",INDEX(events,MATCH(C5,event_dates,0)+MATCH(C5,OFFSET(event_dates,MATCH(C5,event_dates,0),0,500,1),0)))</f>
        <v/>
      </c>
      <c r="D6" s="1182"/>
      <c r="E6" s="1181" t="str">
        <f ca="1">IF(ISERROR(MATCH(E5,event_dates,0)+MATCH(E5,OFFSET(event_dates,MATCH(E5,event_dates,0),0,500,1),0)),"",INDEX(events,MATCH(E5,event_dates,0)+MATCH(E5,OFFSET(event_dates,MATCH(E5,event_dates,0),0,500,1),0)))</f>
        <v/>
      </c>
      <c r="F6" s="1182"/>
      <c r="G6" s="1181" t="str">
        <f ca="1">IF(ISERROR(MATCH(G5,event_dates,0)+MATCH(G5,OFFSET(event_dates,MATCH(G5,event_dates,0),0,500,1),0)),"",INDEX(events,MATCH(G5,event_dates,0)+MATCH(G5,OFFSET(event_dates,MATCH(G5,event_dates,0),0,500,1),0)))</f>
        <v/>
      </c>
      <c r="H6" s="1182"/>
      <c r="I6" s="1181" t="str">
        <f ca="1">IF(ISERROR(MATCH(I5,event_dates,0)+MATCH(I5,OFFSET(event_dates,MATCH(I5,event_dates,0),0,500,1),0)),"",INDEX(events,MATCH(I5,event_dates,0)+MATCH(I5,OFFSET(event_dates,MATCH(I5,event_dates,0),0,500,1),0)))</f>
        <v/>
      </c>
      <c r="J6" s="1182"/>
      <c r="K6" s="1181" t="str">
        <f ca="1">IF(ISERROR(MATCH(K5,event_dates,0)+MATCH(K5,OFFSET(event_dates,MATCH(K5,event_dates,0),0,500,1),0)),"",INDEX(events,MATCH(K5,event_dates,0)+MATCH(K5,OFFSET(event_dates,MATCH(K5,event_dates,0),0,500,1),0)))</f>
        <v/>
      </c>
      <c r="L6" s="1182"/>
      <c r="M6" s="1181" t="str">
        <f ca="1">IF(ISERROR(MATCH(M5,event_dates,0)+MATCH(M5,OFFSET(event_dates,MATCH(M5,event_dates,0),0,500,1),0)),"",INDEX(events,MATCH(M5,event_dates,0)+MATCH(M5,OFFSET(event_dates,MATCH(M5,event_dates,0),0,500,1),0)))</f>
        <v/>
      </c>
      <c r="N6" s="1182"/>
      <c r="P6" s="295" t="str">
        <f t="shared" ref="P6:P10" ca="1" si="1">IF(DN7="","",DN7)</f>
        <v/>
      </c>
      <c r="Q6" s="295" t="str">
        <f t="shared" ca="1" si="0"/>
        <v/>
      </c>
      <c r="R6" s="295" t="str">
        <f t="shared" ca="1" si="0"/>
        <v/>
      </c>
      <c r="S6" s="296" t="str">
        <f t="shared" ca="1" si="0"/>
        <v/>
      </c>
      <c r="T6" s="295" t="str">
        <f t="shared" ca="1" si="0"/>
        <v/>
      </c>
      <c r="U6" s="295" t="str">
        <f t="shared" ca="1" si="0"/>
        <v/>
      </c>
      <c r="V6" s="1158" t="s">
        <v>502</v>
      </c>
      <c r="W6" s="1159"/>
      <c r="X6" s="445">
        <f ca="1">IF(DP12="",0,DP12)</f>
        <v>920</v>
      </c>
      <c r="Y6"/>
      <c r="AB6" s="299"/>
      <c r="AC6" s="358">
        <f>IF('Data Entry'!B12="","",'Data Entry'!B12)</f>
        <v>30</v>
      </c>
      <c r="AD6" s="356" t="str">
        <f>IF('Data Entry'!A12="","",'Data Entry'!A12)</f>
        <v>Electric / Water</v>
      </c>
      <c r="AE6" s="363">
        <f>IF('Data Entry'!C12="","",'Data Entry'!C12)</f>
        <v>150</v>
      </c>
      <c r="AF6" s="402" t="str">
        <f>IF('Data Entry'!E12="","",'Data Entry'!E12)</f>
        <v>Monthly</v>
      </c>
      <c r="AG6" s="300"/>
      <c r="AH6"/>
      <c r="AI6" s="304">
        <f ca="1">IFERROR(MATCH($AI$4,OFFSET($AC$1,AI5,,1000),0)+AI5,"")</f>
        <v>15</v>
      </c>
      <c r="AJ6" s="305" t="str">
        <f t="shared" ref="AJ6:AJ17" ca="1" si="2">IFERROR(INDEX(AD:AD,AI6),"")</f>
        <v/>
      </c>
      <c r="AK6" s="306" t="str">
        <f t="shared" ref="AK6:AK17" ca="1" si="3">IFERROR(INDEX(AE:AE,AI6),"")</f>
        <v/>
      </c>
      <c r="AL6" s="307" t="str">
        <f t="shared" ref="AL6:AL17" ca="1" si="4">IFERROR(INDEX(AF:AF,AI6),"")</f>
        <v/>
      </c>
      <c r="AM6" s="304">
        <f ca="1">IFERROR(MATCH($AM$4,OFFSET($AC$1,AM5,,1000),0)+AM5,"")</f>
        <v>15</v>
      </c>
      <c r="AN6" s="305" t="str">
        <f t="shared" ref="AN6:AN17" ca="1" si="5">IFERROR(INDEX(AD:AD,AM6),"")</f>
        <v/>
      </c>
      <c r="AO6" s="306" t="str">
        <f t="shared" ref="AO6:AO17" ca="1" si="6">IFERROR(INDEX(AE:AE,AM6),"")</f>
        <v/>
      </c>
      <c r="AP6" s="307" t="str">
        <f t="shared" ref="AP6:AP17" ca="1" si="7">IFERROR(INDEX(AF:AF,AM6),"")</f>
        <v/>
      </c>
      <c r="AQ6" s="304">
        <f ca="1">IFERROR(MATCH($AQ$4,OFFSET($AC$1,AQ5,,1000),0)+AQ5,"")</f>
        <v>15</v>
      </c>
      <c r="AR6" s="305" t="str">
        <f t="shared" ref="AR6:AR17" ca="1" si="8">IFERROR(INDEX(AD:AD,AQ6),"")</f>
        <v/>
      </c>
      <c r="AS6" s="306" t="str">
        <f t="shared" ref="AS6:AS17" ca="1" si="9">IFERROR(INDEX(AE:AE,AQ6),"")</f>
        <v/>
      </c>
      <c r="AT6" s="307" t="str">
        <f t="shared" ref="AT6:AT17" ca="1" si="10">IFERROR(INDEX(AF:AF,AQ6),"")</f>
        <v/>
      </c>
      <c r="AU6" s="304">
        <f ca="1">IFERROR(MATCH($AU$4,OFFSET($AC$1,AU5,,1000),0)+AU5,"")</f>
        <v>48</v>
      </c>
      <c r="AV6" s="305" t="str">
        <f t="shared" ref="AV6:AV17" ca="1" si="11">IFERROR(INDEX(AD:AD,AU6),"")</f>
        <v>Bank Loan 1</v>
      </c>
      <c r="AW6" s="306">
        <f t="shared" ref="AW6:AW17" ca="1" si="12">IFERROR(INDEX(AE:AE,AU6),"")</f>
        <v>120</v>
      </c>
      <c r="AX6" s="307">
        <f t="shared" ref="AX6:AX17" ca="1" si="13">IFERROR(INDEX(AF:AF,AU6),"")</f>
        <v>5000</v>
      </c>
      <c r="AY6" s="304" t="str">
        <f ca="1">IFERROR(MATCH($AY$4,OFFSET($AC$1,AY5,,1000),0)+AY5,"")</f>
        <v/>
      </c>
      <c r="AZ6" s="305" t="str">
        <f t="shared" ref="AZ6:AZ17" ca="1" si="14">IFERROR(INDEX(AD:AD,AY6),"")</f>
        <v/>
      </c>
      <c r="BA6" s="306" t="str">
        <f t="shared" ref="BA6:BA17" ca="1" si="15">IFERROR(INDEX(AE:AE,AY6),"")</f>
        <v/>
      </c>
      <c r="BB6" s="307" t="str">
        <f t="shared" ref="BB6:BB17" ca="1" si="16">IFERROR(INDEX(AF:AF,AY6),"")</f>
        <v/>
      </c>
      <c r="BC6" s="304" t="str">
        <f ca="1">IFERROR(MATCH($BC$4,OFFSET($AC$1,BC5,,1000),0)+BC5,"")</f>
        <v/>
      </c>
      <c r="BD6" s="305" t="str">
        <f t="shared" ref="BD6:BD17" ca="1" si="17">IFERROR(INDEX(AD:AD,BC6),"")</f>
        <v/>
      </c>
      <c r="BE6" s="306" t="str">
        <f t="shared" ref="BE6:BE17" ca="1" si="18">IFERROR(INDEX(AE:AE,BC6),"")</f>
        <v/>
      </c>
      <c r="BF6" s="307" t="str">
        <f t="shared" ref="BF6:BF17" ca="1" si="19">IFERROR(INDEX(AF:AF,BC6),"")</f>
        <v/>
      </c>
      <c r="BG6" s="304" t="str">
        <f ca="1">IFERROR(MATCH($BG$4,OFFSET($AC$1,BG5,,1000),0)+BG5,"")</f>
        <v/>
      </c>
      <c r="BH6" s="305" t="str">
        <f t="shared" ref="BH6:BH17" ca="1" si="20">IFERROR(INDEX(AD:AD,BG6),"")</f>
        <v/>
      </c>
      <c r="BI6" s="306" t="str">
        <f t="shared" ref="BI6:BI17" ca="1" si="21">IFERROR(INDEX(AE:AE,BG6),"")</f>
        <v/>
      </c>
      <c r="BJ6" s="307" t="str">
        <f t="shared" ref="BJ6:BJ17" ca="1" si="22">IFERROR(INDEX(AF:AF,BG6),"")</f>
        <v/>
      </c>
      <c r="BL6" s="412" t="str">
        <f ca="1">IF(OR(BM6="",BM6=0),"",MAX(BL$5:BL5)+1)</f>
        <v/>
      </c>
      <c r="BM6" s="316" t="str">
        <f ca="1">IFERROR(INDEX($AJ$6:$AJ$17, ROWS(BM4:$BM$4)), IFERROR(INDEX($AN$6:$AN$17, ROWS(BM4:$BM$4)-ROWS($AJ$6:$AJ$17)), IFERROR(INDEX($AR$6:$AR$17, ROWS(BM4:$BM$4)-ROWS($AJ$6:$AJ$17)-ROWS($AN$6:$AN$17)),IFERROR(INDEX($AV$6:$AV$17, ROWS(BM4:$BM$4)-ROWS($AJ$6:$AJ$17)-ROWS($AN$6:$AN$17)-ROWS($AR$6:$AR$17)),IFERROR(INDEX($AZ$6:$AZ$17, ROWS(BM4:$BM$4)-ROWS($AJ$6:$AJ$17)-ROWS($AN$6:$AN$17)-ROWS($AR$6:$AR$17)-ROWS($AV$6:$AV$17)),IFERROR(INDEX($BD$6:$BD$17, ROWS(BM4:$BM$4)-ROWS($AJ$6:$AJ$17)-ROWS($AN$6:$AN$17)-ROWS($AR$6:$AR$17)-ROWS($AV$6:$AV$17)-ROWS($AZ$6:$AZ$17)),IFERROR(INDEX($BH$6:$BH$17, ROWS(BM4:$BM$4)-ROWS($AJ$6:$AJ$17)-ROWS($AN$6:$AN$17)-ROWS($AR$6:$AR$17)-ROWS($AV$6:$AV$17)-ROWS($AZ$6:$AZ$17)-ROWS($BD$6:$BD$17)), "")))))))</f>
        <v/>
      </c>
      <c r="BN6" s="316" t="str">
        <f ca="1">IFERROR(INDEX($BM$6:$BM$90,MATCH(ROW()-ROW($BN$5),$BL$6:$BL$90,0)),"")</f>
        <v>Bank Loan 1</v>
      </c>
      <c r="BO6" s="316" t="str">
        <f ca="1">IF(OR(BP6="",BP6=0),"",MAX(BO$5:BO5)+1)</f>
        <v/>
      </c>
      <c r="BP6" s="316" t="str">
        <f ca="1">IFERROR(INDEX($AK$6:$AK$17, ROWS($BP4:BP$4)), IFERROR(INDEX($AO$6:$AO$17, ROWS($BP4:BP$4)-ROWS($AK$6:$AK$17)), IFERROR(INDEX($AS$6:$AS$17, ROWS($BP4:BP$4)-ROWS($AK$6:$AK$17)-ROWS($AO$6:$AO$17)),IFERROR(INDEX($AW$6:$AW$17, ROWS($BP4:BP$4)-ROWS($AK$6:$AK$17)-ROWS($AO$6:$AO$17)-ROWS($AS$6:$AS$17)),IFERROR(INDEX($BA$6:$BA$17, ROWS($BP4:BP$4)-ROWS($AK$6:$AK$17)-ROWS($AO$6:$AO$17)-ROWS($AS$6:$AS$17)-ROWS($AW$6:$AW$17)),IFERROR(INDEX($BE$6:$BE$17, ROWS($BP4:BP$4)-ROWS($AK$6:$AK$17)-ROWS($AO$6:$AO$17)-ROWS($AS$6:$AS$17)-ROWS($AW$6:$AW$17)-ROWS($BA$6:$BA$17)),IFERROR(INDEX($BI$6:$BI$17, ROWS($BP4:BP$4)-ROWS($AK$6:$AK$17)-ROWS($AO$6:$AO$17)-ROWS($AS$6:$AS$17)-ROWS($AW$6:$AW$17)-ROWS($BA$6:$BA$17)-ROWS($BE$6:$BE$17)), "")))))))</f>
        <v/>
      </c>
      <c r="BQ6" s="316">
        <f ca="1">IFERROR(INDEX($BP$6:$BP$90,MATCH(ROW()-ROW($BQ$5),$BO$6:$BO$90,0)),"")</f>
        <v>120</v>
      </c>
      <c r="BR6" s="413" t="str">
        <f ca="1">IF(INDEX($AB$3:$AF$156,MATCH(BN6,$AD$3:$AD$156,0),5)="Income",INDEX($AB$3:$AF$156,MATCH(BN6,$AD$3:$AD$156,0),5),"")</f>
        <v/>
      </c>
      <c r="BS6" s="412">
        <f ca="1">IF(OR(BT6="",BT6=0),"",MAX(BS$5:BS5)+1)</f>
        <v>1</v>
      </c>
      <c r="BT6" s="316" t="str">
        <f ca="1">IFERROR(INDEX($AJ$22:$AJ$33, ROWS($BT4:BT$4)), IFERROR(INDEX($AN$22:$AN$33, ROWS($BT4:BT$4)-ROWS($AJ$22:$AJ$33)), IFERROR(INDEX($AR$22:$AR$33, ROWS($BT4:BT$4)-ROWS($AJ$22:$AJ$33)-ROWS($AN$22:$AN$33)),IFERROR(INDEX($AV$22:$AV$33, ROWS($BT4:BT$4)-ROWS($AJ$22:$AJ$33)-ROWS($AN$22:$AN$33)-ROWS($AR$22:$AR$33)),IFERROR(INDEX($AZ$22:$AZ$33, ROWS($BT4:BT$4)-ROWS($AJ$22:$AJ$33)-ROWS($AN$22:$AN$33)-ROWS($AR$22:$AR$33)-ROWS($AV$22:$AV$33)),IFERROR(INDEX($BD$22:$BD$33, ROWS($BT4:BT$4)-ROWS($AJ$22:$AJ$33)-ROWS($AN$22:$AN$33)-ROWS($AR$22:$AR$33)-ROWS($AV$22:$AV$33)-ROWS($AZ$22:$AZ$33)),IFERROR(INDEX($BH$22:$BH$33, ROWS($BT4:BT$4)-ROWS($AJ$22:$AJ$33)-ROWS($AN$22:$AN$33)-ROWS($AR$22:$AR$33)-ROWS($AV$22:$AV$33)-ROWS($AZ$22:$AZ$33)-ROWS($BD$22:$BD$33)), "")))))))</f>
        <v>Internet</v>
      </c>
      <c r="BU6" s="316" t="str">
        <f ca="1">IFERROR(INDEX($BT$6:$BT$90,MATCH(ROW()-ROW($BU$5),$BS$6:$BS$90,0)),"")</f>
        <v>Internet</v>
      </c>
      <c r="BV6" s="316">
        <f ca="1">IF(OR(BW6="",BW6=0),"",MAX(BV$5:BV5)+1)</f>
        <v>1</v>
      </c>
      <c r="BW6" s="316">
        <f ca="1">IFERROR(INDEX($AK$22:$AK$33, ROWS($BW4:BW$4)), IFERROR(INDEX($AO$22:$AO$33, ROWS($BW4:BW$4)-ROWS($AK$22:$AK$33)), IFERROR(INDEX($AS$22:$AS$33, ROWS($BW4:BW$4)-ROWS($AK$22:$AK$33)-ROWS($AO$22:$AO$33)),IFERROR(INDEX($AW$22:$AW$33, ROWS($BW4:BW$4)-ROWS($AK$22:$AK$33)-ROWS($AO$22:$AO$33)-ROWS($AS$22:$AS$33)),IFERROR(INDEX($BA$22:$BA$33, ROWS($BW4:BW$4)-ROWS($AK$22:$AK$33)-ROWS($AO$22:$AO$33)-ROWS($AS$22:$AS$33)-ROWS($AW$22:$AW$33)),IFERROR(INDEX($BE$22:$BE$33, ROWS($BW4:BW$4)-ROWS($AK$22:$AK$33)-ROWS($AO$22:$AO$33)-ROWS($AS$22:$AS$33)-ROWS($AW$22:$AW$33)-ROWS($BA$22:$BA$33)),IFERROR(INDEX($BI$22:$BI$33, ROWS($BW4:BW$4)-ROWS($AK$22:$AK$33)-ROWS($AO$22:$AO$33)-ROWS($AS$22:$AS$33)-ROWS($AW$22:$AW$33)-ROWS($BA$22:$BA$33)-ROWS($BE$22:$BE$33)), "")))))))</f>
        <v>100</v>
      </c>
      <c r="BX6" s="316">
        <f ca="1">IFERROR(INDEX($BW$6:$BW$90,MATCH(ROW()-ROW($BX$5),$BV$6:$BV$90,0)),"")</f>
        <v>100</v>
      </c>
      <c r="BY6" s="413" t="str">
        <f ca="1">IF(INDEX($AB$3:$AF$156,MATCH(BU6,$AD$3:$AD$156,0),5)="Income",INDEX($AB$3:$AF$156,MATCH(BU6,$AD$3:$AD$156,0),5),"")</f>
        <v/>
      </c>
      <c r="BZ6" s="412">
        <f ca="1">IF(OR(CA6="",CA6=0),"",MAX(BZ$5:BZ5)+1)</f>
        <v>1</v>
      </c>
      <c r="CA6" s="316" t="str">
        <f ca="1">IFERROR(INDEX($AJ$38:$AJ$49, ROWS($CA4:CA$4)), IFERROR(INDEX($AN$38:$AN$49, ROWS($CA4:CA$4)-ROWS($AJ$38:$AJ$49)), IFERROR(INDEX($AR$38:$AR$49, ROWS($CA4:CA$4)-ROWS($AJ$38:$AJ$49)-ROWS($AN$38:$AN$49)),IFERROR(INDEX($AV$38:$AV$49, ROWS($CA4:CA$4)-ROWS($AJ$38:$AJ$49)-ROWS($AN$38:$AN$49)-ROWS($AR$38:$AR$49)),IFERROR(INDEX($AZ$38:$AZ$49, ROWS($CA4:CA$4)-ROWS($AJ$38:$AJ$49)-ROWS($AN$38:$AN$49)-ROWS($AR$38:$AR$49)-ROWS($AV$38:$AV$49)),IFERROR(INDEX($BD$38:$BD$49, ROWS($CA4:CA$4)-ROWS($AJ$38:$AJ$49)-ROWS($AN$38:$AN$49)-ROWS($AR$38:$AR$49)-ROWS($AV$38:$AV$49)-ROWS($AZ$38:$AZ$49)),IFERROR(INDEX($BH$38:$BH$49, ROWS($CA4:CA$4)-ROWS($AJ$38:$AJ$49)-ROWS($AN$38:$AN$49)-ROWS($AR$38:$AR$49)-ROWS($AV$38:$AV$49)-ROWS($AZ$38:$AZ$49)-ROWS($BD$38:$BD$49)), "")))))))</f>
        <v>D. Store Card 4</v>
      </c>
      <c r="CB6" s="316" t="str">
        <f ca="1">IFERROR(INDEX($CA$6:$CA$90,MATCH(ROW()-ROW($CB$5),$BZ$6:$BZ$90,0)),"")</f>
        <v>D. Store Card 4</v>
      </c>
      <c r="CC6" s="316">
        <f ca="1">IF(OR(CD6="",CD6=0),"",MAX(CC$5:CC5)+1)</f>
        <v>1</v>
      </c>
      <c r="CD6" s="316">
        <f ca="1">IFERROR(INDEX($AK$38:$AK$49, ROWS($CD4:CD$4)), IFERROR(INDEX($AO$38:$AO$49, ROWS($CD4:CD$4)-ROWS($AK$38:$AK$49)), IFERROR(INDEX($AS$38:$AS$49, ROWS($CD4:CD$4)-ROWS($AK$38:$AK$49)-ROWS($AO$38:$AO$49)),IFERROR(INDEX($AW$38:$AW$49, ROWS($CD4:CD$4)-ROWS($AK$38:$AK$49)-ROWS($AO$38:$AO$49)-ROWS($AS$38:$AS$49)),IFERROR(INDEX($BA$38:$BA$49, ROWS($CD4:CD$4)-ROWS($AK$38:$AK$49)-ROWS($AO$38:$AO$49)-ROWS($AS$38:$AS$49)-ROWS($AW$38:$AW$49)),IFERROR(INDEX($BE$38:$BE$49, ROWS($CD4:CD$4)-ROWS($AK$38:$AK$49)-ROWS($AO$38:$AO$49)-ROWS($AS$38:$AS$49)-ROWS($AW$38:$AW$49)-ROWS($BA$38:$BA$49)),IFERROR(INDEX($BI$38:$BI$49, ROWS($CD4:CD$4)-ROWS($AK$38:$AK$49)-ROWS($AO$38:$AO$49)-ROWS($AS$38:$AS$49)-ROWS($AW$38:$AW$49)-ROWS($BA$38:$BA$49)-ROWS($BE$38:$BE$49)), "")))))))</f>
        <v>30</v>
      </c>
      <c r="CE6" s="316">
        <f ca="1">IFERROR(INDEX($CD$6:$CD$90,MATCH(ROW()-ROW($CE$5),$CC$6:$CC$90,0)),"")</f>
        <v>30</v>
      </c>
      <c r="CF6" s="413" t="str">
        <f ca="1">IF(INDEX($AB$3:$AF$156,MATCH(CB6,$AD$3:$AD$156,0),5)="Income",INDEX($AB$3:$AF$156,MATCH(CB6,$AD$3:$AD$156,0),5),"")</f>
        <v/>
      </c>
      <c r="CG6" s="412">
        <f ca="1">IF(OR(CH6="",CH6=0),"",MAX(CG$5:CG5)+1)</f>
        <v>1</v>
      </c>
      <c r="CH6" s="316" t="str">
        <f ca="1">IFERROR(INDEX($AJ$54:$AJ$65, ROWS($CH4:CH$4)), IFERROR(INDEX($AN$54:$AN$65, ROWS($CH4:CH$4)-ROWS($AJ$54:$AJ$65)), IFERROR(INDEX($AR$54:$AR$65, ROWS($CH4:CH$4)-ROWS($AJ$54:$AJ$65)-ROWS($AN$54:$AN$65)),IFERROR(INDEX($AV$54:$AV$65, ROWS($CH4:CH$4)-ROWS($AJ$54:$AJ$65)-ROWS($AN$54:$AN$65)-ROWS($AR$54:$AR$65)),IFERROR(INDEX($AZ$54:$AZ$65, ROWS($CH4:CH$4)-ROWS($AJ$54:$AJ$65)-ROWS($AN$54:$AN$65)-ROWS($AR$54:$AR$65)-ROWS($AV$54:$AV$65)),IFERROR(INDEX($BD$54:$BD$65, ROWS($CH4:CH$4)-ROWS($AJ$54:$AJ$65)-ROWS($AN$54:$AN$65)-ROWS($AR$54:$AR$65)-ROWS($AV$54:$AV$65)-ROWS($AZ$54:$AZ$65)),IFERROR(INDEX($BH$54:$BH$65, ROWS($CH4:CH$4)-ROWS($AJ$54:$AJ$65)-ROWS($AN$54:$AN$65)-ROWS($AR$54:$AR$65)-ROWS($AV$54:$AV$65)-ROWS($AZ$54:$AZ$65)-ROWS($BD$54:$BD$65)), "")))))))</f>
        <v>Groceries</v>
      </c>
      <c r="CI6" s="316" t="str">
        <f ca="1">IFERROR(INDEX($CH$6:$CH$90,MATCH(ROW()-ROW($CI$5),$CG$6:$CG$90,0)),"")</f>
        <v>Groceries</v>
      </c>
      <c r="CJ6" s="316">
        <f ca="1">IF(OR(CK6="",CK6=0),"",MAX(CJ$5:CJ5)+1)</f>
        <v>1</v>
      </c>
      <c r="CK6" s="316">
        <f ca="1">IFERROR(INDEX($AK$54:$AK$65, ROWS($CK4:CK$4)), IFERROR(INDEX($AO$54:$AO$65, ROWS($CK4:CK$4)-ROWS($AK$54:$AK$65)), IFERROR(INDEX($AS$54:$AS$65, ROWS($CK4:CK$4)-ROWS($AK$54:$AK$65)-ROWS($AO$54:$AO$65)),IFERROR(INDEX($AW$54:$AW$65, ROWS($CK4:CK$4)-ROWS($AK$54:$AK$65)-ROWS($AO$54:$AO$65)-ROWS($AS$54:$AS$65)),IFERROR(INDEX($BA$54:$BA$65, ROWS($CK4:CK$4)-ROWS($AK$54:$AK$65)-ROWS($AO$54:$AO$65)-ROWS($AS$54:$AS$65)-ROWS($AW$54:$AW$65)),IFERROR(INDEX($BE$54:$BE$65, ROWS($CK4:CK$4)-ROWS($AK$54:$AK$65)-ROWS($AO$54:$AO$65)-ROWS($AS$54:$AS$65)-ROWS($AW$54:$AW$65)-ROWS($BA$54:$BA$65)),IFERROR(INDEX($BI$54:$BI$65, ROWS($CK4:CK$4)-ROWS($AK$54:$AK$65)-ROWS($AO$54:$AO$65)-ROWS($AS$54:$AS$65)-ROWS($AW$54:$AW$65)-ROWS($BA$54:$BA$65)-ROWS($BE$54:$BE$65)), "")))))))</f>
        <v>125</v>
      </c>
      <c r="CL6" s="316">
        <f ca="1">IFERROR(INDEX($CK$6:$CK$90,MATCH(ROW()-ROW($CL$5),$CJ$6:$CJ$90,0)),"")</f>
        <v>125</v>
      </c>
      <c r="CM6" s="413" t="str">
        <f ca="1">IF(INDEX($AB$3:$AF$156,MATCH(CI6,$AD$3:$AD$156,0),5)="Income",INDEX($AB$3:$AF$156,MATCH(CI6,$AD$3:$AD$156,0),5),"")</f>
        <v/>
      </c>
      <c r="CN6" s="412">
        <f ca="1">IF(OR(CO6="",CO6=0),"",MAX(CN$5:CN5)+1)</f>
        <v>1</v>
      </c>
      <c r="CO6" s="316" t="str">
        <f ca="1">IFERROR(INDEX($AJ$70:$AJ$81, ROWS($CO4:CO$4)), IFERROR(INDEX($AN$70:$AN$81, ROWS($CO4:CO$4)-ROWS($AJ$70:$AJ$81)), IFERROR(INDEX($AR$70:$AR$81, ROWS($CO4:CO$4)-ROWS($AJ$70:$AJ$81)-ROWS($AN$70:$AN$81)),IFERROR(INDEX($AV$70:$AV$81, ROWS($CO4:CO$4)-ROWS($AJ$70:$AJ$81)-ROWS($AN$70:$AN$81)-ROWS($AR$70:$AR$81)),IFERROR(INDEX($AZ$70:$AZ$81, ROWS($CO4:CO$4)-ROWS($AJ$70:$AJ$81)-ROWS($AN$70:$AN$81)-ROWS($AR$70:$AR$81)-ROWS($AV$70:$AV$81)),IFERROR(INDEX($BD$70:$BD$81, ROWS($CO4:CO$4)-ROWS($AJ$70:$AJ$81)-ROWS($AN$70:$AN$81)-ROWS($AR$70:$AR$81)-ROWS($AV$70:$AV$81)-ROWS($AZ$70:$AZ$81)),IFERROR(INDEX($BH$70:$BH$81, ROWS($CO4:CO$4)-ROWS($AJ$70:$AJ$81)-ROWS($AN$70:$AN$81)-ROWS($AR$70:$AR$81)-ROWS($AV$70:$AV$81)-ROWS($AZ$70:$AZ$81)-ROWS($BD$70:$BD$81)), "")))))))</f>
        <v>Groceries</v>
      </c>
      <c r="CP6" s="316" t="str">
        <f ca="1">IFERROR(INDEX($CO$6:$CO$90,MATCH(ROW()-ROW($CP$5),$CN$6:$CN$90,0)),"")</f>
        <v>Groceries</v>
      </c>
      <c r="CQ6" s="316">
        <f ca="1">IF(OR(CR6="",CR6=0),"",MAX(CQ$5:CQ5)+1)</f>
        <v>1</v>
      </c>
      <c r="CR6" s="316">
        <f ca="1">IFERROR(INDEX($AK$70:$AK$81, ROWS($CR4:CR$4)), IFERROR(INDEX($AO$70:$AO$81, ROWS($CR4:CR$4)-ROWS($AK$70:$AK$81)), IFERROR(INDEX($AS$70:$AS$81, ROWS($CR4:CR$4)-ROWS($AK$70:$AK$81)-ROWS($AO$70:$AO$81)),IFERROR(INDEX($AW$70:$AW$81, ROWS($CR4:CR$4)-ROWS($AK$70:$AK$81)-ROWS($AO$70:$AO$81)-ROWS($AS$70:$AS$81)),IFERROR(INDEX($BA$70:$BA$81, ROWS($CR4:CR$4)-ROWS($AK$70:$AK$81)-ROWS($AO$70:$AO$81)-ROWS($AS$70:$AS$81)-ROWS($AW$70:$AW$81)),IFERROR(INDEX($BE$70:$BE$81, ROWS($CR4:CR$4)-ROWS($AK$70:$AK$81)-ROWS($AO$70:$AO$81)-ROWS($AS$70:$AS$81)-ROWS($AW$70:$AW$81)-ROWS($BA$70:$BA$81)),IFERROR(INDEX($BI$70:$BI$81, ROWS($CR4:CR$4)-ROWS($AK$70:$AK$81)-ROWS($AO$70:$AO$81)-ROWS($AS$70:$AS$81)-ROWS($AW$70:$AW$81)-ROWS($BA$70:$BA$81)-ROWS($BE$70:$BE$81)), "")))))))</f>
        <v>125</v>
      </c>
      <c r="CS6" s="316">
        <f ca="1">IFERROR(INDEX($CR$6:$CR$90,MATCH(ROW()-ROW($CS$5),$CQ$6:$CQ$90,0)),"")</f>
        <v>125</v>
      </c>
      <c r="CT6" s="413" t="str">
        <f ca="1">IF(INDEX($AB$3:$AF$156,MATCH(CP6,$AD$3:$AD$156,0),5)="Income",INDEX($AB$3:$AF$156,MATCH(CP6,$AD$3:$AD$156,0),5),"")</f>
        <v/>
      </c>
      <c r="CU6" s="412" t="str">
        <f>IF(OR(CV6="",CV6=0),"",MAX(CU$5:CU5)+1)</f>
        <v/>
      </c>
      <c r="CV6" s="316">
        <f>IFERROR(INDEX($AJ$86:$AJ$97, ROWS($CV4:CV$4)), IFERROR(INDEX($AN$86:$AN$97, ROWS($CV4:CV$4)-ROWS($AJ$86:$AJ$97)), ""))</f>
        <v>0</v>
      </c>
      <c r="CW6" s="316" t="str">
        <f>IFERROR(INDEX($CV$6:$CV$90,MATCH(ROW()-ROW($CW$5),$CU$6:$CU$90,0)),"")</f>
        <v/>
      </c>
      <c r="CX6" s="316" t="str">
        <f>IF(OR(CY6="",CY6=0),"",MAX(CX$5:CX5)+1)</f>
        <v/>
      </c>
      <c r="CY6" s="316">
        <f>IFERROR(INDEX($AK$86:$AK$97, ROWS($CY4:CY$4)), IFERROR(INDEX($AO$86:$AO$97, ROWS($CY4:CY$4)-ROWS($AK$86:$AK$97)), ""))</f>
        <v>0</v>
      </c>
      <c r="CZ6" s="316" t="str">
        <f>IFERROR(INDEX($CY$6:$CY$90,MATCH(ROW()-ROW($CZ$5),$CX$6:$CX$90,0)),"")</f>
        <v/>
      </c>
      <c r="DA6" s="413" t="str">
        <f>IF(INDEX($AB$3:$AF$156,MATCH(CW6,$AD$3:$AD$156,0),5)="Income",INDEX($AB$3:$AF$156,MATCH(CW6,$AD$3:$AD$156,0),5),"")</f>
        <v/>
      </c>
      <c r="DC6" s="438">
        <f ca="1">IF(OR(DD6="",DD6=0),"",MAX(DC$5:DC5)+1)</f>
        <v>1</v>
      </c>
      <c r="DD6" s="434" t="str">
        <f ca="1">IF(BN6="","",IF(NOT(BR6="Income"),BN6,""))</f>
        <v>Bank Loan 1</v>
      </c>
      <c r="DE6" s="413">
        <f ca="1">IF(BQ6="","",IF(NOT(BR6="Income"),BQ6,""))</f>
        <v>120</v>
      </c>
      <c r="DF6" s="438" t="str">
        <f ca="1">IF(OR(DG6="",DG6=0),"",MAX(DF$5:DF5)+1)</f>
        <v/>
      </c>
      <c r="DG6" s="412" t="str">
        <f ca="1">IF(BN6="","",IF(BR6="Income",BN6,""))</f>
        <v/>
      </c>
      <c r="DH6" s="413" t="str">
        <f ca="1">IF(BN6="","",IF(BR6="Income",BQ6,""))</f>
        <v/>
      </c>
      <c r="DI6" s="412" t="str">
        <f ca="1">IFERROR(INDEX($DD$6:$DD$23,MATCH(ROW()-ROW($DI$5),$DC$6:$DC$23,0)),"")</f>
        <v>Bank Loan 1</v>
      </c>
      <c r="DJ6" s="413">
        <f ca="1">IFERROR(INDEX($DE$6:$DE$23,MATCH(ROW()-ROW($DI$5),$DC$6:$DC$23,0)),"")</f>
        <v>120</v>
      </c>
      <c r="DK6" s="412" t="str">
        <f ca="1">IFERROR(INDEX($DG$6:$DG$23,MATCH(ROW()-ROW($DK$5),$DF$6:$DF$23,0)),"")</f>
        <v/>
      </c>
      <c r="DL6" s="413" t="str">
        <f ca="1">IFERROR(INDEX($DH$6:$DH$23,MATCH(ROW()-ROW($DK$5),$DF$6:$DF$23,0)),"")</f>
        <v/>
      </c>
      <c r="DN6" s="425" t="str">
        <f ca="1">IF(DI6="","",CONCATENATE(DI6," - ",DJ6))</f>
        <v>Bank Loan 1 - 120</v>
      </c>
      <c r="DO6" s="295" t="str">
        <f ca="1">IF(DI7="","",CONCATENATE(DI7," - ",DJ7))</f>
        <v>Mortgage - 800</v>
      </c>
      <c r="DP6" s="295" t="str">
        <f ca="1">IF(DI8="","",CONCATENATE(DI8," - ",DJ8))</f>
        <v/>
      </c>
      <c r="DQ6" s="440" t="str">
        <f ca="1">IF(DK6="","",CONCATENATE(DK6," - ",DL6))</f>
        <v/>
      </c>
      <c r="DR6" s="441" t="str">
        <f ca="1">IF(DK7="","",CONCATENATE(DK7," - ",DL7))</f>
        <v/>
      </c>
      <c r="DS6" s="442" t="str">
        <f ca="1">IF(DK8="","",CONCATENATE(DK8," - ",DL8))</f>
        <v/>
      </c>
    </row>
    <row r="7" spans="1:123" s="292" customFormat="1" ht="15" customHeight="1" x14ac:dyDescent="0.3">
      <c r="A7" s="1183"/>
      <c r="B7" s="1182"/>
      <c r="C7" s="1183"/>
      <c r="D7" s="1182"/>
      <c r="E7" s="1183"/>
      <c r="F7" s="1182"/>
      <c r="G7" s="1183"/>
      <c r="H7" s="1182"/>
      <c r="I7" s="1183"/>
      <c r="J7" s="1182"/>
      <c r="K7" s="1183"/>
      <c r="L7" s="1182"/>
      <c r="M7" s="1183"/>
      <c r="N7" s="1182"/>
      <c r="P7" s="295" t="str">
        <f t="shared" ca="1" si="1"/>
        <v/>
      </c>
      <c r="Q7" s="295" t="str">
        <f t="shared" ca="1" si="0"/>
        <v/>
      </c>
      <c r="R7" s="295" t="str">
        <f t="shared" ca="1" si="0"/>
        <v/>
      </c>
      <c r="S7" s="296" t="str">
        <f t="shared" ca="1" si="0"/>
        <v/>
      </c>
      <c r="T7" s="295" t="str">
        <f t="shared" ca="1" si="0"/>
        <v/>
      </c>
      <c r="U7" s="295" t="str">
        <f t="shared" ca="1" si="0"/>
        <v/>
      </c>
      <c r="V7" s="1158" t="s">
        <v>507</v>
      </c>
      <c r="W7" s="1159"/>
      <c r="X7" s="445">
        <f ca="1">IF(DS12="",0,DS12)</f>
        <v>0</v>
      </c>
      <c r="Y7"/>
      <c r="AB7" s="299"/>
      <c r="AC7" s="358">
        <f>IF('Data Entry'!B13="","",'Data Entry'!B13)</f>
        <v>24</v>
      </c>
      <c r="AD7" s="356" t="str">
        <f>IF('Data Entry'!A13="","",'Data Entry'!A13)</f>
        <v>Auto Insurance</v>
      </c>
      <c r="AE7" s="363">
        <f>IF('Data Entry'!C13="","",'Data Entry'!C13)</f>
        <v>180</v>
      </c>
      <c r="AF7" s="402" t="str">
        <f>IF('Data Entry'!E13="","",'Data Entry'!E13)</f>
        <v>Monthly</v>
      </c>
      <c r="AG7" s="300"/>
      <c r="AH7"/>
      <c r="AI7" s="304">
        <f t="shared" ref="AI7:AI17" ca="1" si="23">IFERROR(MATCH($AI$4,OFFSET($AC$1,AI6,,1000),0)+AI6,"")</f>
        <v>16</v>
      </c>
      <c r="AJ7" s="305" t="str">
        <f t="shared" ca="1" si="2"/>
        <v/>
      </c>
      <c r="AK7" s="306" t="str">
        <f t="shared" ca="1" si="3"/>
        <v/>
      </c>
      <c r="AL7" s="307" t="str">
        <f t="shared" ca="1" si="4"/>
        <v/>
      </c>
      <c r="AM7" s="304">
        <f t="shared" ref="AM7:AM17" ca="1" si="24">IFERROR(MATCH($AM$4,OFFSET($AC$1,AM6,,1000),0)+AM6,"")</f>
        <v>16</v>
      </c>
      <c r="AN7" s="305" t="str">
        <f t="shared" ca="1" si="5"/>
        <v/>
      </c>
      <c r="AO7" s="306" t="str">
        <f t="shared" ca="1" si="6"/>
        <v/>
      </c>
      <c r="AP7" s="307" t="str">
        <f t="shared" ca="1" si="7"/>
        <v/>
      </c>
      <c r="AQ7" s="304">
        <f t="shared" ref="AQ7:AQ17" ca="1" si="25">IFERROR(MATCH($AQ$4,OFFSET($AC$1,AQ6,,1000),0)+AQ6,"")</f>
        <v>16</v>
      </c>
      <c r="AR7" s="305" t="str">
        <f t="shared" ca="1" si="8"/>
        <v/>
      </c>
      <c r="AS7" s="306" t="str">
        <f t="shared" ca="1" si="9"/>
        <v/>
      </c>
      <c r="AT7" s="307" t="str">
        <f t="shared" ca="1" si="10"/>
        <v/>
      </c>
      <c r="AU7" s="304">
        <f t="shared" ref="AU7:AU17" ca="1" si="26">IFERROR(MATCH($AU$4,OFFSET($AC$1,AU6,,1000),0)+AU6,"")</f>
        <v>51</v>
      </c>
      <c r="AV7" s="305" t="str">
        <f t="shared" ca="1" si="11"/>
        <v>Mortgage</v>
      </c>
      <c r="AW7" s="306">
        <f t="shared" ca="1" si="12"/>
        <v>800</v>
      </c>
      <c r="AX7" s="307">
        <f t="shared" ca="1" si="13"/>
        <v>110000</v>
      </c>
      <c r="AY7" s="304" t="str">
        <f t="shared" ref="AY7:AY17" ca="1" si="27">IFERROR(MATCH($AY$4,OFFSET($AC$1,AY6,,1000),0)+AY6,"")</f>
        <v/>
      </c>
      <c r="AZ7" s="305" t="str">
        <f t="shared" ca="1" si="14"/>
        <v/>
      </c>
      <c r="BA7" s="306" t="str">
        <f t="shared" ca="1" si="15"/>
        <v/>
      </c>
      <c r="BB7" s="307" t="str">
        <f t="shared" ca="1" si="16"/>
        <v/>
      </c>
      <c r="BC7" s="304" t="str">
        <f t="shared" ref="BC7:BC17" ca="1" si="28">IFERROR(MATCH($BC$4,OFFSET($AC$1,BC6,,1000),0)+BC6,"")</f>
        <v/>
      </c>
      <c r="BD7" s="305" t="str">
        <f t="shared" ca="1" si="17"/>
        <v/>
      </c>
      <c r="BE7" s="306" t="str">
        <f t="shared" ca="1" si="18"/>
        <v/>
      </c>
      <c r="BF7" s="307" t="str">
        <f t="shared" ca="1" si="19"/>
        <v/>
      </c>
      <c r="BG7" s="304" t="str">
        <f t="shared" ref="BG7:BG17" ca="1" si="29">IFERROR(MATCH($BG$4,OFFSET($AC$1,BG6,,1000),0)+BG6,"")</f>
        <v/>
      </c>
      <c r="BH7" s="305" t="str">
        <f t="shared" ca="1" si="20"/>
        <v/>
      </c>
      <c r="BI7" s="306" t="str">
        <f t="shared" ca="1" si="21"/>
        <v/>
      </c>
      <c r="BJ7" s="307" t="str">
        <f t="shared" ca="1" si="22"/>
        <v/>
      </c>
      <c r="BL7" s="412" t="str">
        <f ca="1">IF(OR(BM7="",BM7=0),"",MAX(BL$5:BL6)+1)</f>
        <v/>
      </c>
      <c r="BM7" s="316" t="str">
        <f ca="1">IFERROR(INDEX($AJ$6:$AJ$17, ROWS(BM$4:$BM5)), IFERROR(INDEX($AN$6:$AN$17, ROWS(BM$4:$BM5)-ROWS($AJ$6:$AJ$17)), IFERROR(INDEX($AR$6:$AR$17, ROWS(BM$4:$BM5)-ROWS($AJ$6:$AJ$17)-ROWS($AN$6:$AN$17)),IFERROR(INDEX($AV$6:$AV$17, ROWS(BM$4:$BM5)-ROWS($AJ$6:$AJ$17)-ROWS($AN$6:$AN$17)-ROWS($AR$6:$AR$17)),IFERROR(INDEX($AZ$6:$AZ$17, ROWS(BM$4:$BM5)-ROWS($AJ$6:$AJ$17)-ROWS($AN$6:$AN$17)-ROWS($AR$6:$AR$17)-ROWS($AV$6:$AV$17)),IFERROR(INDEX($BD$6:$BD$17, ROWS(BM$4:$BM5)-ROWS($AJ$6:$AJ$17)-ROWS($AN$6:$AN$17)-ROWS($AR$6:$AR$17)-ROWS($AV$6:$AV$17)-ROWS($AZ$6:$AZ$17)),IFERROR(INDEX($BH$6:$BH$17, ROWS(BM$4:$BM5)-ROWS($AJ$6:$AJ$17)-ROWS($AN$6:$AN$17)-ROWS($AR$6:$AR$17)-ROWS($AV$6:$AV$17)-ROWS($AZ$6:$AZ$17)-ROWS($BD$6:$BD$17)), "")))))))</f>
        <v/>
      </c>
      <c r="BN7" s="316" t="str">
        <f t="shared" ref="BN7:BN70" ca="1" si="30">IFERROR(INDEX($BM$6:$BM$90,MATCH(ROW()-ROW($BN$5),$BL$6:$BL$90,0)),"")</f>
        <v>Mortgage</v>
      </c>
      <c r="BO7" s="316" t="str">
        <f ca="1">IF(OR(BP7="",BP7=0),"",MAX(BO$5:BO6)+1)</f>
        <v/>
      </c>
      <c r="BP7" s="316" t="str">
        <f ca="1">IFERROR(INDEX($AK$6:$AK$17, ROWS($BP$4:BP5)), IFERROR(INDEX($AO$6:$AO$17, ROWS($BP$4:BP5)-ROWS($AK$6:$AK$17)), IFERROR(INDEX($AS$6:$AS$17, ROWS($BP$4:BP5)-ROWS($AK$6:$AK$17)-ROWS($AO$6:$AO$17)),IFERROR(INDEX($AW$6:$AW$17, ROWS($BP$4:BP5)-ROWS($AK$6:$AK$17)-ROWS($AO$6:$AO$17)-ROWS($AS$6:$AS$17)),IFERROR(INDEX($BA$6:$BA$17, ROWS($BP$4:BP5)-ROWS($AK$6:$AK$17)-ROWS($AO$6:$AO$17)-ROWS($AS$6:$AS$17)-ROWS($AW$6:$AW$17)),IFERROR(INDEX($BE$6:$BE$17, ROWS($BP$4:BP5)-ROWS($AK$6:$AK$17)-ROWS($AO$6:$AO$17)-ROWS($AS$6:$AS$17)-ROWS($AW$6:$AW$17)-ROWS($BA$6:$BA$17)),IFERROR(INDEX($BI$6:$BI$17, ROWS($BP$4:BP5)-ROWS($AK$6:$AK$17)-ROWS($AO$6:$AO$17)-ROWS($AS$6:$AS$17)-ROWS($AW$6:$AW$17)-ROWS($BA$6:$BA$17)-ROWS($BE$6:$BE$17)), "")))))))</f>
        <v/>
      </c>
      <c r="BQ7" s="316">
        <f t="shared" ref="BQ7:BQ70" ca="1" si="31">IFERROR(INDEX($BP$6:$BP$90,MATCH(ROW()-ROW($BQ$5),$BO$6:$BO$90,0)),"")</f>
        <v>800</v>
      </c>
      <c r="BR7" s="413" t="str">
        <f t="shared" ref="BR7:BR70" ca="1" si="32">IF(INDEX($AB$3:$AF$156,MATCH(BN7,$AD$3:$AD$156,0),5)="Income",INDEX($AB$3:$AF$156,MATCH(BN7,$AD$3:$AD$156,0),5),"")</f>
        <v/>
      </c>
      <c r="BS7" s="412">
        <f ca="1">IF(OR(BT7="",BT7=0),"",MAX(BS$5:BS6)+1)</f>
        <v>2</v>
      </c>
      <c r="BT7" s="316" t="str">
        <f ca="1">IFERROR(INDEX($AJ$22:$AJ$33, ROWS($BT$4:BT5)), IFERROR(INDEX($AN$22:$AN$33, ROWS($BT$4:BT5)-ROWS($AJ$22:$AJ$33)), IFERROR(INDEX($AR$22:$AR$33, ROWS($BT$4:BT5)-ROWS($AJ$22:$AJ$33)-ROWS($AN$22:$AN$33)),IFERROR(INDEX($AV$22:$AV$33, ROWS($BT$4:BT5)-ROWS($AJ$22:$AJ$33)-ROWS($AN$22:$AN$33)-ROWS($AR$22:$AR$33)),IFERROR(INDEX($AZ$22:$AZ$33, ROWS($BT$4:BT5)-ROWS($AJ$22:$AJ$33)-ROWS($AN$22:$AN$33)-ROWS($AR$22:$AR$33)-ROWS($AV$22:$AV$33)),IFERROR(INDEX($BD$22:$BD$33, ROWS($BT$4:BT5)-ROWS($AJ$22:$AJ$33)-ROWS($AN$22:$AN$33)-ROWS($AR$22:$AR$33)-ROWS($AV$22:$AV$33)-ROWS($AZ$22:$AZ$33)),IFERROR(INDEX($BH$22:$BH$33, ROWS($BT$4:BT5)-ROWS($AJ$22:$AJ$33)-ROWS($AN$22:$AN$33)-ROWS($AR$22:$AR$33)-ROWS($AV$22:$AV$33)-ROWS($AZ$22:$AZ$33)-ROWS($BD$22:$BD$33)), "")))))))</f>
        <v>D. Store Card 3</v>
      </c>
      <c r="BU7" s="316" t="str">
        <f t="shared" ref="BU7:BU70" ca="1" si="33">IFERROR(INDEX($BT$6:$BT$90,MATCH(ROW()-ROW($BU$5),$BS$6:$BS$90,0)),"")</f>
        <v>D. Store Card 3</v>
      </c>
      <c r="BV7" s="316">
        <f ca="1">IF(OR(BW7="",BW7=0),"",MAX(BV$5:BV6)+1)</f>
        <v>2</v>
      </c>
      <c r="BW7" s="316">
        <f ca="1">IFERROR(INDEX($AK$22:$AK$33, ROWS($BW$4:BW5)), IFERROR(INDEX($AO$22:$AO$33, ROWS($BW$4:BW5)-ROWS($AK$22:$AK$33)), IFERROR(INDEX($AS$22:$AS$33, ROWS($BW$4:BW5)-ROWS($AK$22:$AK$33)-ROWS($AO$22:$AO$33)),IFERROR(INDEX($AW$22:$AW$33, ROWS($BW$4:BW5)-ROWS($AK$22:$AK$33)-ROWS($AO$22:$AO$33)-ROWS($AS$22:$AS$33)),IFERROR(INDEX($BA$22:$BA$33, ROWS($BW$4:BW5)-ROWS($AK$22:$AK$33)-ROWS($AO$22:$AO$33)-ROWS($AS$22:$AS$33)-ROWS($AW$22:$AW$33)),IFERROR(INDEX($BE$22:$BE$33, ROWS($BW$4:BW5)-ROWS($AK$22:$AK$33)-ROWS($AO$22:$AO$33)-ROWS($AS$22:$AS$33)-ROWS($AW$22:$AW$33)-ROWS($BA$22:$BA$33)),IFERROR(INDEX($BI$22:$BI$33, ROWS($BW$4:BW5)-ROWS($AK$22:$AK$33)-ROWS($AO$22:$AO$33)-ROWS($AS$22:$AS$33)-ROWS($AW$22:$AW$33)-ROWS($BA$22:$BA$33)-ROWS($BE$22:$BE$33)), "")))))))</f>
        <v>30</v>
      </c>
      <c r="BX7" s="316">
        <f t="shared" ref="BX7:BX70" ca="1" si="34">IFERROR(INDEX($BW$6:$BW$90,MATCH(ROW()-ROW($BX$5),$BV$6:$BV$90,0)),"")</f>
        <v>30</v>
      </c>
      <c r="BY7" s="413" t="str">
        <f t="shared" ref="BY7:BY70" ca="1" si="35">IF(INDEX($AB$3:$AF$156,MATCH(BU7,$AD$3:$AD$156,0),5)="Income",INDEX($AB$3:$AF$156,MATCH(BU7,$AD$3:$AD$156,0),5),"")</f>
        <v/>
      </c>
      <c r="BZ7" s="412">
        <f ca="1">IF(OR(CA7="",CA7=0),"",MAX(BZ$5:BZ6)+1)</f>
        <v>2</v>
      </c>
      <c r="CA7" s="316" t="str">
        <f ca="1">IFERROR(INDEX($AJ$38:$AJ$49, ROWS($CA$4:CA5)), IFERROR(INDEX($AN$38:$AN$49, ROWS($CA$4:CA5)-ROWS($AJ$38:$AJ$49)), IFERROR(INDEX($AR$38:$AR$49, ROWS($CA$4:CA5)-ROWS($AJ$38:$AJ$49)-ROWS($AN$38:$AN$49)),IFERROR(INDEX($AV$38:$AV$49, ROWS($CA$4:CA5)-ROWS($AJ$38:$AJ$49)-ROWS($AN$38:$AN$49)-ROWS($AR$38:$AR$49)),IFERROR(INDEX($AZ$38:$AZ$49, ROWS($CA$4:CA5)-ROWS($AJ$38:$AJ$49)-ROWS($AN$38:$AN$49)-ROWS($AR$38:$AR$49)-ROWS($AV$38:$AV$49)),IFERROR(INDEX($BD$38:$BD$49, ROWS($CA$4:CA5)-ROWS($AJ$38:$AJ$49)-ROWS($AN$38:$AN$49)-ROWS($AR$38:$AR$49)-ROWS($AV$38:$AV$49)-ROWS($AZ$38:$AZ$49)),IFERROR(INDEX($BH$38:$BH$49, ROWS($CA$4:CA5)-ROWS($AJ$38:$AJ$49)-ROWS($AN$38:$AN$49)-ROWS($AR$38:$AR$49)-ROWS($AV$38:$AV$49)-ROWS($AZ$38:$AZ$49)-ROWS($BD$38:$BD$49)), "")))))))</f>
        <v>Groceries</v>
      </c>
      <c r="CB7" s="316" t="str">
        <f t="shared" ref="CB7:CB70" ca="1" si="36">IFERROR(INDEX($CA$6:$CA$90,MATCH(ROW()-ROW($CB$5),$BZ$6:$BZ$90,0)),"")</f>
        <v>Groceries</v>
      </c>
      <c r="CC7" s="316">
        <f ca="1">IF(OR(CD7="",CD7=0),"",MAX(CC$5:CC6)+1)</f>
        <v>2</v>
      </c>
      <c r="CD7" s="316">
        <f ca="1">IFERROR(INDEX($AK$38:$AK$49, ROWS($CD$4:CD5)), IFERROR(INDEX($AO$38:$AO$49, ROWS($CD$4:CD5)-ROWS($AK$38:$AK$49)), IFERROR(INDEX($AS$38:$AS$49, ROWS($CD$4:CD5)-ROWS($AK$38:$AK$49)-ROWS($AO$38:$AO$49)),IFERROR(INDEX($AW$38:$AW$49, ROWS($CD$4:CD5)-ROWS($AK$38:$AK$49)-ROWS($AO$38:$AO$49)-ROWS($AS$38:$AS$49)),IFERROR(INDEX($BA$38:$BA$49, ROWS($CD$4:CD5)-ROWS($AK$38:$AK$49)-ROWS($AO$38:$AO$49)-ROWS($AS$38:$AS$49)-ROWS($AW$38:$AW$49)),IFERROR(INDEX($BE$38:$BE$49, ROWS($CD$4:CD5)-ROWS($AK$38:$AK$49)-ROWS($AO$38:$AO$49)-ROWS($AS$38:$AS$49)-ROWS($AW$38:$AW$49)-ROWS($BA$38:$BA$49)),IFERROR(INDEX($BI$38:$BI$49, ROWS($CD$4:CD5)-ROWS($AK$38:$AK$49)-ROWS($AO$38:$AO$49)-ROWS($AS$38:$AS$49)-ROWS($AW$38:$AW$49)-ROWS($BA$38:$BA$49)-ROWS($BE$38:$BE$49)), "")))))))</f>
        <v>125</v>
      </c>
      <c r="CE7" s="316">
        <f t="shared" ref="CE7:CE70" ca="1" si="37">IFERROR(INDEX($CD$6:$CD$90,MATCH(ROW()-ROW($CE$5),$CC$6:$CC$90,0)),"")</f>
        <v>125</v>
      </c>
      <c r="CF7" s="413" t="str">
        <f t="shared" ref="CF7:CF70" ca="1" si="38">IF(INDEX($AB$3:$AF$156,MATCH(CB7,$AD$3:$AD$156,0),5)="Income",INDEX($AB$3:$AF$156,MATCH(CB7,$AD$3:$AD$156,0),5),"")</f>
        <v/>
      </c>
      <c r="CG7" s="412" t="str">
        <f ca="1">IF(OR(CH7="",CH7=0),"",MAX(CG$5:CG6)+1)</f>
        <v/>
      </c>
      <c r="CH7" s="316" t="str">
        <f ca="1">IFERROR(INDEX($AJ$54:$AJ$65, ROWS($CH$4:CH5)), IFERROR(INDEX($AN$54:$AN$65, ROWS($CH$4:CH5)-ROWS($AJ$54:$AJ$65)), IFERROR(INDEX($AR$54:$AR$65, ROWS($CH$4:CH5)-ROWS($AJ$54:$AJ$65)-ROWS($AN$54:$AN$65)),IFERROR(INDEX($AV$54:$AV$65, ROWS($CH$4:CH5)-ROWS($AJ$54:$AJ$65)-ROWS($AN$54:$AN$65)-ROWS($AR$54:$AR$65)),IFERROR(INDEX($AZ$54:$AZ$65, ROWS($CH$4:CH5)-ROWS($AJ$54:$AJ$65)-ROWS($AN$54:$AN$65)-ROWS($AR$54:$AR$65)-ROWS($AV$54:$AV$65)),IFERROR(INDEX($BD$54:$BD$65, ROWS($CH$4:CH5)-ROWS($AJ$54:$AJ$65)-ROWS($AN$54:$AN$65)-ROWS($AR$54:$AR$65)-ROWS($AV$54:$AV$65)-ROWS($AZ$54:$AZ$65)),IFERROR(INDEX($BH$54:$BH$65, ROWS($CH$4:CH5)-ROWS($AJ$54:$AJ$65)-ROWS($AN$54:$AN$65)-ROWS($AR$54:$AR$65)-ROWS($AV$54:$AV$65)-ROWS($AZ$54:$AZ$65)-ROWS($BD$54:$BD$65)), "")))))))</f>
        <v/>
      </c>
      <c r="CI7" s="316" t="str">
        <f t="shared" ref="CI7:CI70" ca="1" si="39">IFERROR(INDEX($CH$6:$CH$90,MATCH(ROW()-ROW($CI$5),$CG$6:$CG$90,0)),"")</f>
        <v>Paycheck 2</v>
      </c>
      <c r="CJ7" s="316" t="str">
        <f ca="1">IF(OR(CK7="",CK7=0),"",MAX(CJ$5:CJ6)+1)</f>
        <v/>
      </c>
      <c r="CK7" s="316" t="str">
        <f ca="1">IFERROR(INDEX($AK$54:$AK$65, ROWS($CK$4:CK5)), IFERROR(INDEX($AO$54:$AO$65, ROWS($CK$4:CK5)-ROWS($AK$54:$AK$65)), IFERROR(INDEX($AS$54:$AS$65, ROWS($CK$4:CK5)-ROWS($AK$54:$AK$65)-ROWS($AO$54:$AO$65)),IFERROR(INDEX($AW$54:$AW$65, ROWS($CK$4:CK5)-ROWS($AK$54:$AK$65)-ROWS($AO$54:$AO$65)-ROWS($AS$54:$AS$65)),IFERROR(INDEX($BA$54:$BA$65, ROWS($CK$4:CK5)-ROWS($AK$54:$AK$65)-ROWS($AO$54:$AO$65)-ROWS($AS$54:$AS$65)-ROWS($AW$54:$AW$65)),IFERROR(INDEX($BE$54:$BE$65, ROWS($CK$4:CK5)-ROWS($AK$54:$AK$65)-ROWS($AO$54:$AO$65)-ROWS($AS$54:$AS$65)-ROWS($AW$54:$AW$65)-ROWS($BA$54:$BA$65)),IFERROR(INDEX($BI$54:$BI$65, ROWS($CK$4:CK5)-ROWS($AK$54:$AK$65)-ROWS($AO$54:$AO$65)-ROWS($AS$54:$AS$65)-ROWS($AW$54:$AW$65)-ROWS($BA$54:$BA$65)-ROWS($BE$54:$BE$65)), "")))))))</f>
        <v/>
      </c>
      <c r="CL7" s="316">
        <f t="shared" ref="CL7:CL70" ca="1" si="40">IFERROR(INDEX($CK$6:$CK$90,MATCH(ROW()-ROW($CL$5),$CJ$6:$CJ$90,0)),"")</f>
        <v>400</v>
      </c>
      <c r="CM7" s="413" t="str">
        <f t="shared" ref="CM7:CM70" ca="1" si="41">IF(INDEX($AB$3:$AF$156,MATCH(CI7,$AD$3:$AD$156,0),5)="Income",INDEX($AB$3:$AF$156,MATCH(CI7,$AD$3:$AD$156,0),5),"")</f>
        <v>Income</v>
      </c>
      <c r="CN7" s="412" t="str">
        <f ca="1">IF(OR(CO7="",CO7=0),"",MAX(CN$5:CN6)+1)</f>
        <v/>
      </c>
      <c r="CO7" s="316" t="str">
        <f ca="1">IFERROR(INDEX($AJ$70:$AJ$81, ROWS($CO$4:CO5)), IFERROR(INDEX($AN$70:$AN$81, ROWS($CO$4:CO5)-ROWS($AJ$70:$AJ$81)), IFERROR(INDEX($AR$70:$AR$81, ROWS($CO$4:CO5)-ROWS($AJ$70:$AJ$81)-ROWS($AN$70:$AN$81)),IFERROR(INDEX($AV$70:$AV$81, ROWS($CO$4:CO5)-ROWS($AJ$70:$AJ$81)-ROWS($AN$70:$AN$81)-ROWS($AR$70:$AR$81)),IFERROR(INDEX($AZ$70:$AZ$81, ROWS($CO$4:CO5)-ROWS($AJ$70:$AJ$81)-ROWS($AN$70:$AN$81)-ROWS($AR$70:$AR$81)-ROWS($AV$70:$AV$81)),IFERROR(INDEX($BD$70:$BD$81, ROWS($CO$4:CO5)-ROWS($AJ$70:$AJ$81)-ROWS($AN$70:$AN$81)-ROWS($AR$70:$AR$81)-ROWS($AV$70:$AV$81)-ROWS($AZ$70:$AZ$81)),IFERROR(INDEX($BH$70:$BH$81, ROWS($CO$4:CO5)-ROWS($AJ$70:$AJ$81)-ROWS($AN$70:$AN$81)-ROWS($AR$70:$AR$81)-ROWS($AV$70:$AV$81)-ROWS($AZ$70:$AZ$81)-ROWS($BD$70:$BD$81)), "")))))))</f>
        <v/>
      </c>
      <c r="CP7" s="316" t="str">
        <f t="shared" ref="CP7:CP70" ca="1" si="42">IFERROR(INDEX($CO$6:$CO$90,MATCH(ROW()-ROW($CP$5),$CN$6:$CN$90,0)),"")</f>
        <v>Paycheck 2</v>
      </c>
      <c r="CQ7" s="316" t="str">
        <f ca="1">IF(OR(CR7="",CR7=0),"",MAX(CQ$5:CQ6)+1)</f>
        <v/>
      </c>
      <c r="CR7" s="316" t="str">
        <f ca="1">IFERROR(INDEX($AK$70:$AK$81, ROWS($CR$4:CR5)), IFERROR(INDEX($AO$70:$AO$81, ROWS($CR$4:CR5)-ROWS($AK$70:$AK$81)), IFERROR(INDEX($AS$70:$AS$81, ROWS($CR$4:CR5)-ROWS($AK$70:$AK$81)-ROWS($AO$70:$AO$81)),IFERROR(INDEX($AW$70:$AW$81, ROWS($CR$4:CR5)-ROWS($AK$70:$AK$81)-ROWS($AO$70:$AO$81)-ROWS($AS$70:$AS$81)),IFERROR(INDEX($BA$70:$BA$81, ROWS($CR$4:CR5)-ROWS($AK$70:$AK$81)-ROWS($AO$70:$AO$81)-ROWS($AS$70:$AS$81)-ROWS($AW$70:$AW$81)),IFERROR(INDEX($BE$70:$BE$81, ROWS($CR$4:CR5)-ROWS($AK$70:$AK$81)-ROWS($AO$70:$AO$81)-ROWS($AS$70:$AS$81)-ROWS($AW$70:$AW$81)-ROWS($BA$70:$BA$81)),IFERROR(INDEX($BI$70:$BI$81, ROWS($CR$4:CR5)-ROWS($AK$70:$AK$81)-ROWS($AO$70:$AO$81)-ROWS($AS$70:$AS$81)-ROWS($AW$70:$AW$81)-ROWS($BA$70:$BA$81)-ROWS($BE$70:$BE$81)), "")))))))</f>
        <v/>
      </c>
      <c r="CS7" s="316">
        <f t="shared" ref="CS7:CS70" ca="1" si="43">IFERROR(INDEX($CR$6:$CR$90,MATCH(ROW()-ROW($CS$5),$CQ$6:$CQ$90,0)),"")</f>
        <v>400</v>
      </c>
      <c r="CT7" s="413" t="str">
        <f t="shared" ref="CT7:CT70" ca="1" si="44">IF(INDEX($AB$3:$AF$156,MATCH(CP7,$AD$3:$AD$156,0),5)="Income",INDEX($AB$3:$AF$156,MATCH(CP7,$AD$3:$AD$156,0),5),"")</f>
        <v>Income</v>
      </c>
      <c r="CU7" s="412" t="str">
        <f>IF(OR(CV7="",CV7=0),"",MAX(CU$5:CU6)+1)</f>
        <v/>
      </c>
      <c r="CV7" s="316">
        <f>IFERROR(INDEX($AJ$86:$AJ$97, ROWS($CV$4:CV5)), IFERROR(INDEX($AN$86:$AN$97, ROWS($CV$4:CV5)-ROWS($AJ$86:$AJ$97)), ""))</f>
        <v>0</v>
      </c>
      <c r="CW7" s="316" t="str">
        <f t="shared" ref="CW7:CW70" si="45">IFERROR(INDEX($CV$6:$CV$90,MATCH(ROW()-ROW($CW$5),$CU$6:$CU$90,0)),"")</f>
        <v/>
      </c>
      <c r="CX7" s="316" t="str">
        <f>IF(OR(CY7="",CY7=0),"",MAX(CX$5:CX6)+1)</f>
        <v/>
      </c>
      <c r="CY7" s="316">
        <f>IFERROR(INDEX($AK$86:$AK$97, ROWS($CY$4:CY5)), IFERROR(INDEX($AO$86:$AO$97, ROWS($CY$4:CY5)-ROWS($AK$86:$AK$97)), ""))</f>
        <v>0</v>
      </c>
      <c r="CZ7" s="316" t="str">
        <f t="shared" ref="CZ7:CZ70" si="46">IFERROR(INDEX($CY$6:$CY$90,MATCH(ROW()-ROW($CZ$5),$CX$6:$CX$90,0)),"")</f>
        <v/>
      </c>
      <c r="DA7" s="413" t="str">
        <f t="shared" ref="DA7:DA70" si="47">IF(INDEX($AB$3:$AF$156,MATCH(CW7,$AD$3:$AD$156,0),5)="Income",INDEX($AB$3:$AF$156,MATCH(CW7,$AD$3:$AD$156,0),5),"")</f>
        <v/>
      </c>
      <c r="DC7" s="438">
        <f ca="1">IF(OR(DD7="",DD7=0),"",MAX(DC$5:DC6)+1)</f>
        <v>2</v>
      </c>
      <c r="DD7" s="434" t="str">
        <f t="shared" ref="DD7:DD23" ca="1" si="48">IF(BN7="","",IF(NOT(BR7="Income"),BN7,""))</f>
        <v>Mortgage</v>
      </c>
      <c r="DE7" s="413">
        <f t="shared" ref="DE7:DE23" ca="1" si="49">IF(BQ7="","",IF(NOT(BR7="Income"),BQ7,""))</f>
        <v>800</v>
      </c>
      <c r="DF7" s="431" t="str">
        <f ca="1">IF(OR(DG7="",DG7=0),"",MAX(DF$5:DF6)+1)</f>
        <v/>
      </c>
      <c r="DG7" s="412" t="str">
        <f t="shared" ref="DG7:DG23" ca="1" si="50">IF(BN7="","",IF(BR7="Income",BN7,""))</f>
        <v/>
      </c>
      <c r="DH7" s="413" t="str">
        <f t="shared" ref="DH7:DH23" ca="1" si="51">IF(BN7="","",IF(BR7="Income",BQ7,""))</f>
        <v/>
      </c>
      <c r="DI7" s="412" t="str">
        <f t="shared" ref="DI7:DI23" ca="1" si="52">IFERROR(INDEX($DD$6:$DD$23,MATCH(ROW()-ROW($DI$5),$DC$6:$DC$23,0)),"")</f>
        <v>Mortgage</v>
      </c>
      <c r="DJ7" s="413">
        <f t="shared" ref="DJ7:DJ23" ca="1" si="53">IFERROR(INDEX($DE$6:$DE$23,MATCH(ROW()-ROW($DI$5),$DC$6:$DC$23,0)),"")</f>
        <v>800</v>
      </c>
      <c r="DK7" s="412" t="str">
        <f t="shared" ref="DK7:DK23" ca="1" si="54">IFERROR(INDEX($DG$6:$DG$23,MATCH(ROW()-ROW($DK$5),$DF$6:$DF$23,0)),"")</f>
        <v/>
      </c>
      <c r="DL7" s="413" t="str">
        <f t="shared" ref="DL7:DL23" ca="1" si="55">IFERROR(INDEX($DH$6:$DH$23,MATCH(ROW()-ROW($DK$5),$DF$6:$DF$23,0)),"")</f>
        <v/>
      </c>
      <c r="DN7" s="425" t="str">
        <f ca="1">IF(DI9="","",CONCATENATE(DI9," - ",DJ9))</f>
        <v/>
      </c>
      <c r="DO7" s="295" t="str">
        <f ca="1">IF(DI10="","",CONCATENATE(DI10," - ",DJ10))</f>
        <v/>
      </c>
      <c r="DP7" s="295" t="str">
        <f ca="1">IF(DI11="","",CONCATENATE(DI11," - ",DJ11))</f>
        <v/>
      </c>
      <c r="DQ7" s="425" t="str">
        <f ca="1">IF(DK9="","",CONCATENATE(DK9," - ",DL9))</f>
        <v/>
      </c>
      <c r="DR7" s="295" t="str">
        <f ca="1">IF(DK10="","",CONCATENATE(DK10," - ",DL10))</f>
        <v/>
      </c>
      <c r="DS7" s="426" t="str">
        <f ca="1">IF(DK11="","",CONCATENATE(DK11," - ",DL11))</f>
        <v/>
      </c>
    </row>
    <row r="8" spans="1:123" s="292" customFormat="1" ht="15" customHeight="1" x14ac:dyDescent="0.3">
      <c r="A8" s="1183"/>
      <c r="B8" s="1182"/>
      <c r="C8" s="1183"/>
      <c r="D8" s="1182"/>
      <c r="E8" s="1183"/>
      <c r="F8" s="1182"/>
      <c r="G8" s="1183"/>
      <c r="H8" s="1182"/>
      <c r="I8" s="1183"/>
      <c r="J8" s="1182"/>
      <c r="K8" s="1183"/>
      <c r="L8" s="1182"/>
      <c r="M8" s="1183"/>
      <c r="N8" s="1182"/>
      <c r="P8" s="295" t="str">
        <f t="shared" ca="1" si="1"/>
        <v/>
      </c>
      <c r="Q8" s="295" t="str">
        <f t="shared" ca="1" si="0"/>
        <v/>
      </c>
      <c r="R8" s="295" t="str">
        <f t="shared" ca="1" si="0"/>
        <v/>
      </c>
      <c r="S8" s="296" t="str">
        <f t="shared" ca="1" si="0"/>
        <v/>
      </c>
      <c r="T8" s="295" t="str">
        <f t="shared" ca="1" si="0"/>
        <v/>
      </c>
      <c r="U8" s="295" t="str">
        <f t="shared" ca="1" si="0"/>
        <v/>
      </c>
      <c r="V8" s="1158" t="s">
        <v>508</v>
      </c>
      <c r="W8" s="1159"/>
      <c r="X8" s="445">
        <f ca="1">IF(X1="",0,X1)</f>
        <v>11481.039999999999</v>
      </c>
      <c r="Y8"/>
      <c r="AB8" s="299"/>
      <c r="AC8" s="358">
        <f>IF('Data Entry'!B14="","",'Data Entry'!B14)</f>
        <v>6</v>
      </c>
      <c r="AD8" s="356" t="str">
        <f>IF('Data Entry'!A14="","",'Data Entry'!A14)</f>
        <v>Life Insurance</v>
      </c>
      <c r="AE8" s="363">
        <f>IF('Data Entry'!C14="","",'Data Entry'!C14)</f>
        <v>70</v>
      </c>
      <c r="AF8" s="402" t="str">
        <f>IF('Data Entry'!E14="","",'Data Entry'!E14)</f>
        <v>Monthly</v>
      </c>
      <c r="AG8" s="300"/>
      <c r="AH8"/>
      <c r="AI8" s="304">
        <f t="shared" ca="1" si="23"/>
        <v>17</v>
      </c>
      <c r="AJ8" s="305" t="str">
        <f t="shared" ca="1" si="2"/>
        <v/>
      </c>
      <c r="AK8" s="306" t="str">
        <f t="shared" ca="1" si="3"/>
        <v/>
      </c>
      <c r="AL8" s="307" t="str">
        <f t="shared" ca="1" si="4"/>
        <v/>
      </c>
      <c r="AM8" s="304">
        <f t="shared" ca="1" si="24"/>
        <v>17</v>
      </c>
      <c r="AN8" s="305" t="str">
        <f t="shared" ca="1" si="5"/>
        <v/>
      </c>
      <c r="AO8" s="306" t="str">
        <f t="shared" ca="1" si="6"/>
        <v/>
      </c>
      <c r="AP8" s="307" t="str">
        <f t="shared" ca="1" si="7"/>
        <v/>
      </c>
      <c r="AQ8" s="304">
        <f t="shared" ca="1" si="25"/>
        <v>17</v>
      </c>
      <c r="AR8" s="305" t="str">
        <f t="shared" ca="1" si="8"/>
        <v/>
      </c>
      <c r="AS8" s="306" t="str">
        <f t="shared" ca="1" si="9"/>
        <v/>
      </c>
      <c r="AT8" s="307" t="str">
        <f t="shared" ca="1" si="10"/>
        <v/>
      </c>
      <c r="AU8" s="304" t="str">
        <f t="shared" ca="1" si="26"/>
        <v/>
      </c>
      <c r="AV8" s="305" t="str">
        <f t="shared" ca="1" si="11"/>
        <v/>
      </c>
      <c r="AW8" s="306" t="str">
        <f t="shared" ca="1" si="12"/>
        <v/>
      </c>
      <c r="AX8" s="307" t="str">
        <f t="shared" ca="1" si="13"/>
        <v/>
      </c>
      <c r="AY8" s="304" t="str">
        <f t="shared" ca="1" si="27"/>
        <v/>
      </c>
      <c r="AZ8" s="305" t="str">
        <f t="shared" ca="1" si="14"/>
        <v/>
      </c>
      <c r="BA8" s="306" t="str">
        <f t="shared" ca="1" si="15"/>
        <v/>
      </c>
      <c r="BB8" s="307" t="str">
        <f t="shared" ca="1" si="16"/>
        <v/>
      </c>
      <c r="BC8" s="304" t="str">
        <f t="shared" ca="1" si="28"/>
        <v/>
      </c>
      <c r="BD8" s="305" t="str">
        <f t="shared" ca="1" si="17"/>
        <v/>
      </c>
      <c r="BE8" s="306" t="str">
        <f t="shared" ca="1" si="18"/>
        <v/>
      </c>
      <c r="BF8" s="307" t="str">
        <f t="shared" ca="1" si="19"/>
        <v/>
      </c>
      <c r="BG8" s="304" t="str">
        <f t="shared" ca="1" si="29"/>
        <v/>
      </c>
      <c r="BH8" s="305" t="str">
        <f t="shared" ca="1" si="20"/>
        <v/>
      </c>
      <c r="BI8" s="306" t="str">
        <f t="shared" ca="1" si="21"/>
        <v/>
      </c>
      <c r="BJ8" s="307" t="str">
        <f t="shared" ca="1" si="22"/>
        <v/>
      </c>
      <c r="BL8" s="412" t="str">
        <f ca="1">IF(OR(BM8="",BM8=0),"",MAX(BL$5:BL7)+1)</f>
        <v/>
      </c>
      <c r="BM8" s="316" t="str">
        <f ca="1">IFERROR(INDEX($AJ$6:$AJ$17, ROWS(BM$4:$BM6)), IFERROR(INDEX($AN$6:$AN$17, ROWS(BM$4:$BM6)-ROWS($AJ$6:$AJ$17)), IFERROR(INDEX($AR$6:$AR$17, ROWS(BM$4:$BM6)-ROWS($AJ$6:$AJ$17)-ROWS($AN$6:$AN$17)),IFERROR(INDEX($AV$6:$AV$17, ROWS(BM$4:$BM6)-ROWS($AJ$6:$AJ$17)-ROWS($AN$6:$AN$17)-ROWS($AR$6:$AR$17)),IFERROR(INDEX($AZ$6:$AZ$17, ROWS(BM$4:$BM6)-ROWS($AJ$6:$AJ$17)-ROWS($AN$6:$AN$17)-ROWS($AR$6:$AR$17)-ROWS($AV$6:$AV$17)),IFERROR(INDEX($BD$6:$BD$17, ROWS(BM$4:$BM6)-ROWS($AJ$6:$AJ$17)-ROWS($AN$6:$AN$17)-ROWS($AR$6:$AR$17)-ROWS($AV$6:$AV$17)-ROWS($AZ$6:$AZ$17)),IFERROR(INDEX($BH$6:$BH$17, ROWS(BM$4:$BM6)-ROWS($AJ$6:$AJ$17)-ROWS($AN$6:$AN$17)-ROWS($AR$6:$AR$17)-ROWS($AV$6:$AV$17)-ROWS($AZ$6:$AZ$17)-ROWS($BD$6:$BD$17)), "")))))))</f>
        <v/>
      </c>
      <c r="BN8" s="316" t="str">
        <f t="shared" ca="1" si="30"/>
        <v/>
      </c>
      <c r="BO8" s="316" t="str">
        <f ca="1">IF(OR(BP8="",BP8=0),"",MAX(BO$5:BO7)+1)</f>
        <v/>
      </c>
      <c r="BP8" s="316" t="str">
        <f ca="1">IFERROR(INDEX($AK$6:$AK$17, ROWS($BP$4:BP6)), IFERROR(INDEX($AO$6:$AO$17, ROWS($BP$4:BP6)-ROWS($AK$6:$AK$17)), IFERROR(INDEX($AS$6:$AS$17, ROWS($BP$4:BP6)-ROWS($AK$6:$AK$17)-ROWS($AO$6:$AO$17)),IFERROR(INDEX($AW$6:$AW$17, ROWS($BP$4:BP6)-ROWS($AK$6:$AK$17)-ROWS($AO$6:$AO$17)-ROWS($AS$6:$AS$17)),IFERROR(INDEX($BA$6:$BA$17, ROWS($BP$4:BP6)-ROWS($AK$6:$AK$17)-ROWS($AO$6:$AO$17)-ROWS($AS$6:$AS$17)-ROWS($AW$6:$AW$17)),IFERROR(INDEX($BE$6:$BE$17, ROWS($BP$4:BP6)-ROWS($AK$6:$AK$17)-ROWS($AO$6:$AO$17)-ROWS($AS$6:$AS$17)-ROWS($AW$6:$AW$17)-ROWS($BA$6:$BA$17)),IFERROR(INDEX($BI$6:$BI$17, ROWS($BP$4:BP6)-ROWS($AK$6:$AK$17)-ROWS($AO$6:$AO$17)-ROWS($AS$6:$AS$17)-ROWS($AW$6:$AW$17)-ROWS($BA$6:$BA$17)-ROWS($BE$6:$BE$17)), "")))))))</f>
        <v/>
      </c>
      <c r="BQ8" s="316" t="str">
        <f t="shared" ca="1" si="31"/>
        <v/>
      </c>
      <c r="BR8" s="413" t="str">
        <f t="shared" ca="1" si="32"/>
        <v/>
      </c>
      <c r="BS8" s="412">
        <f ca="1">IF(OR(BT8="",BT8=0),"",MAX(BS$5:BS7)+1)</f>
        <v>3</v>
      </c>
      <c r="BT8" s="316" t="str">
        <f ca="1">IFERROR(INDEX($AJ$22:$AJ$33, ROWS($BT$4:BT6)), IFERROR(INDEX($AN$22:$AN$33, ROWS($BT$4:BT6)-ROWS($AJ$22:$AJ$33)), IFERROR(INDEX($AR$22:$AR$33, ROWS($BT$4:BT6)-ROWS($AJ$22:$AJ$33)-ROWS($AN$22:$AN$33)),IFERROR(INDEX($AV$22:$AV$33, ROWS($BT$4:BT6)-ROWS($AJ$22:$AJ$33)-ROWS($AN$22:$AN$33)-ROWS($AR$22:$AR$33)),IFERROR(INDEX($AZ$22:$AZ$33, ROWS($BT$4:BT6)-ROWS($AJ$22:$AJ$33)-ROWS($AN$22:$AN$33)-ROWS($AR$22:$AR$33)-ROWS($AV$22:$AV$33)),IFERROR(INDEX($BD$22:$BD$33, ROWS($BT$4:BT6)-ROWS($AJ$22:$AJ$33)-ROWS($AN$22:$AN$33)-ROWS($AR$22:$AR$33)-ROWS($AV$22:$AV$33)-ROWS($AZ$22:$AZ$33)),IFERROR(INDEX($BH$22:$BH$33, ROWS($BT$4:BT6)-ROWS($AJ$22:$AJ$33)-ROWS($AN$22:$AN$33)-ROWS($AR$22:$AR$33)-ROWS($AV$22:$AV$33)-ROWS($AZ$22:$AZ$33)-ROWS($BD$22:$BD$33)), "")))))))</f>
        <v>Wholesale Club</v>
      </c>
      <c r="BU8" s="316" t="str">
        <f t="shared" ca="1" si="33"/>
        <v>Wholesale Club</v>
      </c>
      <c r="BV8" s="316">
        <f ca="1">IF(OR(BW8="",BW8=0),"",MAX(BV$5:BV7)+1)</f>
        <v>3</v>
      </c>
      <c r="BW8" s="316">
        <f ca="1">IFERROR(INDEX($AK$22:$AK$33, ROWS($BW$4:BW6)), IFERROR(INDEX($AO$22:$AO$33, ROWS($BW$4:BW6)-ROWS($AK$22:$AK$33)), IFERROR(INDEX($AS$22:$AS$33, ROWS($BW$4:BW6)-ROWS($AK$22:$AK$33)-ROWS($AO$22:$AO$33)),IFERROR(INDEX($AW$22:$AW$33, ROWS($BW$4:BW6)-ROWS($AK$22:$AK$33)-ROWS($AO$22:$AO$33)-ROWS($AS$22:$AS$33)),IFERROR(INDEX($BA$22:$BA$33, ROWS($BW$4:BW6)-ROWS($AK$22:$AK$33)-ROWS($AO$22:$AO$33)-ROWS($AS$22:$AS$33)-ROWS($AW$22:$AW$33)),IFERROR(INDEX($BE$22:$BE$33, ROWS($BW$4:BW6)-ROWS($AK$22:$AK$33)-ROWS($AO$22:$AO$33)-ROWS($AS$22:$AS$33)-ROWS($AW$22:$AW$33)-ROWS($BA$22:$BA$33)),IFERROR(INDEX($BI$22:$BI$33, ROWS($BW$4:BW6)-ROWS($AK$22:$AK$33)-ROWS($AO$22:$AO$33)-ROWS($AS$22:$AS$33)-ROWS($AW$22:$AW$33)-ROWS($BA$22:$BA$33)-ROWS($BE$22:$BE$33)), "")))))))</f>
        <v>50</v>
      </c>
      <c r="BX8" s="316">
        <f t="shared" ca="1" si="34"/>
        <v>50</v>
      </c>
      <c r="BY8" s="413" t="str">
        <f t="shared" ca="1" si="35"/>
        <v/>
      </c>
      <c r="BZ8" s="412" t="str">
        <f ca="1">IF(OR(CA8="",CA8=0),"",MAX(BZ$5:BZ7)+1)</f>
        <v/>
      </c>
      <c r="CA8" s="316" t="str">
        <f ca="1">IFERROR(INDEX($AJ$38:$AJ$49, ROWS($CA$4:CA6)), IFERROR(INDEX($AN$38:$AN$49, ROWS($CA$4:CA6)-ROWS($AJ$38:$AJ$49)), IFERROR(INDEX($AR$38:$AR$49, ROWS($CA$4:CA6)-ROWS($AJ$38:$AJ$49)-ROWS($AN$38:$AN$49)),IFERROR(INDEX($AV$38:$AV$49, ROWS($CA$4:CA6)-ROWS($AJ$38:$AJ$49)-ROWS($AN$38:$AN$49)-ROWS($AR$38:$AR$49)),IFERROR(INDEX($AZ$38:$AZ$49, ROWS($CA$4:CA6)-ROWS($AJ$38:$AJ$49)-ROWS($AN$38:$AN$49)-ROWS($AR$38:$AR$49)-ROWS($AV$38:$AV$49)),IFERROR(INDEX($BD$38:$BD$49, ROWS($CA$4:CA6)-ROWS($AJ$38:$AJ$49)-ROWS($AN$38:$AN$49)-ROWS($AR$38:$AR$49)-ROWS($AV$38:$AV$49)-ROWS($AZ$38:$AZ$49)),IFERROR(INDEX($BH$38:$BH$49, ROWS($CA$4:CA6)-ROWS($AJ$38:$AJ$49)-ROWS($AN$38:$AN$49)-ROWS($AR$38:$AR$49)-ROWS($AV$38:$AV$49)-ROWS($AZ$38:$AZ$49)-ROWS($BD$38:$BD$49)), "")))))))</f>
        <v/>
      </c>
      <c r="CB8" s="316" t="str">
        <f t="shared" ca="1" si="36"/>
        <v>D. Store Card 1</v>
      </c>
      <c r="CC8" s="316" t="str">
        <f ca="1">IF(OR(CD8="",CD8=0),"",MAX(CC$5:CC7)+1)</f>
        <v/>
      </c>
      <c r="CD8" s="316" t="str">
        <f ca="1">IFERROR(INDEX($AK$38:$AK$49, ROWS($CD$4:CD6)), IFERROR(INDEX($AO$38:$AO$49, ROWS($CD$4:CD6)-ROWS($AK$38:$AK$49)), IFERROR(INDEX($AS$38:$AS$49, ROWS($CD$4:CD6)-ROWS($AK$38:$AK$49)-ROWS($AO$38:$AO$49)),IFERROR(INDEX($AW$38:$AW$49, ROWS($CD$4:CD6)-ROWS($AK$38:$AK$49)-ROWS($AO$38:$AO$49)-ROWS($AS$38:$AS$49)),IFERROR(INDEX($BA$38:$BA$49, ROWS($CD$4:CD6)-ROWS($AK$38:$AK$49)-ROWS($AO$38:$AO$49)-ROWS($AS$38:$AS$49)-ROWS($AW$38:$AW$49)),IFERROR(INDEX($BE$38:$BE$49, ROWS($CD$4:CD6)-ROWS($AK$38:$AK$49)-ROWS($AO$38:$AO$49)-ROWS($AS$38:$AS$49)-ROWS($AW$38:$AW$49)-ROWS($BA$38:$BA$49)),IFERROR(INDEX($BI$38:$BI$49, ROWS($CD$4:CD6)-ROWS($AK$38:$AK$49)-ROWS($AO$38:$AO$49)-ROWS($AS$38:$AS$49)-ROWS($AW$38:$AW$49)-ROWS($BA$38:$BA$49)-ROWS($BE$38:$BE$49)), "")))))))</f>
        <v/>
      </c>
      <c r="CE8" s="316">
        <f t="shared" ca="1" si="37"/>
        <v>30</v>
      </c>
      <c r="CF8" s="413" t="str">
        <f t="shared" ca="1" si="38"/>
        <v/>
      </c>
      <c r="CG8" s="412" t="str">
        <f ca="1">IF(OR(CH8="",CH8=0),"",MAX(CG$5:CG7)+1)</f>
        <v/>
      </c>
      <c r="CH8" s="316" t="str">
        <f ca="1">IFERROR(INDEX($AJ$54:$AJ$65, ROWS($CH$4:CH6)), IFERROR(INDEX($AN$54:$AN$65, ROWS($CH$4:CH6)-ROWS($AJ$54:$AJ$65)), IFERROR(INDEX($AR$54:$AR$65, ROWS($CH$4:CH6)-ROWS($AJ$54:$AJ$65)-ROWS($AN$54:$AN$65)),IFERROR(INDEX($AV$54:$AV$65, ROWS($CH$4:CH6)-ROWS($AJ$54:$AJ$65)-ROWS($AN$54:$AN$65)-ROWS($AR$54:$AR$65)),IFERROR(INDEX($AZ$54:$AZ$65, ROWS($CH$4:CH6)-ROWS($AJ$54:$AJ$65)-ROWS($AN$54:$AN$65)-ROWS($AR$54:$AR$65)-ROWS($AV$54:$AV$65)),IFERROR(INDEX($BD$54:$BD$65, ROWS($CH$4:CH6)-ROWS($AJ$54:$AJ$65)-ROWS($AN$54:$AN$65)-ROWS($AR$54:$AR$65)-ROWS($AV$54:$AV$65)-ROWS($AZ$54:$AZ$65)),IFERROR(INDEX($BH$54:$BH$65, ROWS($CH$4:CH6)-ROWS($AJ$54:$AJ$65)-ROWS($AN$54:$AN$65)-ROWS($AR$54:$AR$65)-ROWS($AV$54:$AV$65)-ROWS($AZ$54:$AZ$65)-ROWS($BD$54:$BD$65)), "")))))))</f>
        <v/>
      </c>
      <c r="CI8" s="316" t="str">
        <f t="shared" ca="1" si="39"/>
        <v>Car 2 Gas</v>
      </c>
      <c r="CJ8" s="316" t="str">
        <f ca="1">IF(OR(CK8="",CK8=0),"",MAX(CJ$5:CJ7)+1)</f>
        <v/>
      </c>
      <c r="CK8" s="316" t="str">
        <f ca="1">IFERROR(INDEX($AK$54:$AK$65, ROWS($CK$4:CK6)), IFERROR(INDEX($AO$54:$AO$65, ROWS($CK$4:CK6)-ROWS($AK$54:$AK$65)), IFERROR(INDEX($AS$54:$AS$65, ROWS($CK$4:CK6)-ROWS($AK$54:$AK$65)-ROWS($AO$54:$AO$65)),IFERROR(INDEX($AW$54:$AW$65, ROWS($CK$4:CK6)-ROWS($AK$54:$AK$65)-ROWS($AO$54:$AO$65)-ROWS($AS$54:$AS$65)),IFERROR(INDEX($BA$54:$BA$65, ROWS($CK$4:CK6)-ROWS($AK$54:$AK$65)-ROWS($AO$54:$AO$65)-ROWS($AS$54:$AS$65)-ROWS($AW$54:$AW$65)),IFERROR(INDEX($BE$54:$BE$65, ROWS($CK$4:CK6)-ROWS($AK$54:$AK$65)-ROWS($AO$54:$AO$65)-ROWS($AS$54:$AS$65)-ROWS($AW$54:$AW$65)-ROWS($BA$54:$BA$65)),IFERROR(INDEX($BI$54:$BI$65, ROWS($CK$4:CK6)-ROWS($AK$54:$AK$65)-ROWS($AO$54:$AO$65)-ROWS($AS$54:$AS$65)-ROWS($AW$54:$AW$65)-ROWS($BA$54:$BA$65)-ROWS($BE$54:$BE$65)), "")))))))</f>
        <v/>
      </c>
      <c r="CL8" s="316">
        <f t="shared" ca="1" si="40"/>
        <v>80</v>
      </c>
      <c r="CM8" s="413" t="str">
        <f t="shared" ca="1" si="41"/>
        <v/>
      </c>
      <c r="CN8" s="412" t="str">
        <f ca="1">IF(OR(CO8="",CO8=0),"",MAX(CN$5:CN7)+1)</f>
        <v/>
      </c>
      <c r="CO8" s="316" t="str">
        <f ca="1">IFERROR(INDEX($AJ$70:$AJ$81, ROWS($CO$4:CO6)), IFERROR(INDEX($AN$70:$AN$81, ROWS($CO$4:CO6)-ROWS($AJ$70:$AJ$81)), IFERROR(INDEX($AR$70:$AR$81, ROWS($CO$4:CO6)-ROWS($AJ$70:$AJ$81)-ROWS($AN$70:$AN$81)),IFERROR(INDEX($AV$70:$AV$81, ROWS($CO$4:CO6)-ROWS($AJ$70:$AJ$81)-ROWS($AN$70:$AN$81)-ROWS($AR$70:$AR$81)),IFERROR(INDEX($AZ$70:$AZ$81, ROWS($CO$4:CO6)-ROWS($AJ$70:$AJ$81)-ROWS($AN$70:$AN$81)-ROWS($AR$70:$AR$81)-ROWS($AV$70:$AV$81)),IFERROR(INDEX($BD$70:$BD$81, ROWS($CO$4:CO6)-ROWS($AJ$70:$AJ$81)-ROWS($AN$70:$AN$81)-ROWS($AR$70:$AR$81)-ROWS($AV$70:$AV$81)-ROWS($AZ$70:$AZ$81)),IFERROR(INDEX($BH$70:$BH$81, ROWS($CO$4:CO6)-ROWS($AJ$70:$AJ$81)-ROWS($AN$70:$AN$81)-ROWS($AR$70:$AR$81)-ROWS($AV$70:$AV$81)-ROWS($AZ$70:$AZ$81)-ROWS($BD$70:$BD$81)), "")))))))</f>
        <v/>
      </c>
      <c r="CP8" s="316" t="str">
        <f t="shared" ca="1" si="42"/>
        <v>Lawn Service</v>
      </c>
      <c r="CQ8" s="316" t="str">
        <f ca="1">IF(OR(CR8="",CR8=0),"",MAX(CQ$5:CQ7)+1)</f>
        <v/>
      </c>
      <c r="CR8" s="316" t="str">
        <f ca="1">IFERROR(INDEX($AK$70:$AK$81, ROWS($CR$4:CR6)), IFERROR(INDEX($AO$70:$AO$81, ROWS($CR$4:CR6)-ROWS($AK$70:$AK$81)), IFERROR(INDEX($AS$70:$AS$81, ROWS($CR$4:CR6)-ROWS($AK$70:$AK$81)-ROWS($AO$70:$AO$81)),IFERROR(INDEX($AW$70:$AW$81, ROWS($CR$4:CR6)-ROWS($AK$70:$AK$81)-ROWS($AO$70:$AO$81)-ROWS($AS$70:$AS$81)),IFERROR(INDEX($BA$70:$BA$81, ROWS($CR$4:CR6)-ROWS($AK$70:$AK$81)-ROWS($AO$70:$AO$81)-ROWS($AS$70:$AS$81)-ROWS($AW$70:$AW$81)),IFERROR(INDEX($BE$70:$BE$81, ROWS($CR$4:CR6)-ROWS($AK$70:$AK$81)-ROWS($AO$70:$AO$81)-ROWS($AS$70:$AS$81)-ROWS($AW$70:$AW$81)-ROWS($BA$70:$BA$81)),IFERROR(INDEX($BI$70:$BI$81, ROWS($CR$4:CR6)-ROWS($AK$70:$AK$81)-ROWS($AO$70:$AO$81)-ROWS($AS$70:$AS$81)-ROWS($AW$70:$AW$81)-ROWS($BA$70:$BA$81)-ROWS($BE$70:$BE$81)), "")))))))</f>
        <v/>
      </c>
      <c r="CS8" s="316">
        <f t="shared" ca="1" si="43"/>
        <v>50</v>
      </c>
      <c r="CT8" s="413" t="str">
        <f t="shared" ca="1" si="44"/>
        <v/>
      </c>
      <c r="CU8" s="412" t="str">
        <f>IF(OR(CV8="",CV8=0),"",MAX(CU$5:CU7)+1)</f>
        <v/>
      </c>
      <c r="CV8" s="316">
        <f>IFERROR(INDEX($AJ$86:$AJ$97, ROWS($CV$4:CV6)), IFERROR(INDEX($AN$86:$AN$97, ROWS($CV$4:CV6)-ROWS($AJ$86:$AJ$97)), ""))</f>
        <v>0</v>
      </c>
      <c r="CW8" s="316" t="str">
        <f t="shared" si="45"/>
        <v/>
      </c>
      <c r="CX8" s="316" t="str">
        <f>IF(OR(CY8="",CY8=0),"",MAX(CX$5:CX7)+1)</f>
        <v/>
      </c>
      <c r="CY8" s="316">
        <f>IFERROR(INDEX($AK$86:$AK$97, ROWS($CY$4:CY6)), IFERROR(INDEX($AO$86:$AO$97, ROWS($CY$4:CY6)-ROWS($AK$86:$AK$97)), ""))</f>
        <v>0</v>
      </c>
      <c r="CZ8" s="316" t="str">
        <f t="shared" si="46"/>
        <v/>
      </c>
      <c r="DA8" s="413" t="str">
        <f t="shared" si="47"/>
        <v/>
      </c>
      <c r="DC8" s="438" t="str">
        <f ca="1">IF(OR(DD8="",DD8=0),"",MAX(DC$5:DC7)+1)</f>
        <v/>
      </c>
      <c r="DD8" s="434" t="str">
        <f t="shared" ca="1" si="48"/>
        <v/>
      </c>
      <c r="DE8" s="413" t="str">
        <f t="shared" ca="1" si="49"/>
        <v/>
      </c>
      <c r="DF8" s="431" t="str">
        <f ca="1">IF(OR(DG8="",DG8=0),"",MAX(DF$5:DF7)+1)</f>
        <v/>
      </c>
      <c r="DG8" s="412" t="str">
        <f t="shared" ca="1" si="50"/>
        <v/>
      </c>
      <c r="DH8" s="413" t="str">
        <f t="shared" ca="1" si="51"/>
        <v/>
      </c>
      <c r="DI8" s="412" t="str">
        <f t="shared" ca="1" si="52"/>
        <v/>
      </c>
      <c r="DJ8" s="413" t="str">
        <f t="shared" ca="1" si="53"/>
        <v/>
      </c>
      <c r="DK8" s="412" t="str">
        <f t="shared" ca="1" si="54"/>
        <v/>
      </c>
      <c r="DL8" s="413" t="str">
        <f t="shared" ca="1" si="55"/>
        <v/>
      </c>
      <c r="DN8" s="425" t="str">
        <f ca="1">IF(DI12="","",CONCATENATE(DI12," - ",DJ12))</f>
        <v/>
      </c>
      <c r="DO8" s="295" t="str">
        <f ca="1">IF(DI13="","",CONCATENATE(DI13," - ",DJ13))</f>
        <v/>
      </c>
      <c r="DP8" s="295" t="str">
        <f ca="1">IF(DI14="","",CONCATENATE(DI14," - ",DJ14))</f>
        <v/>
      </c>
      <c r="DQ8" s="425" t="str">
        <f ca="1">IF(DK12="","",CONCATENATE(DK12," - ",DL12))</f>
        <v/>
      </c>
      <c r="DR8" s="295" t="str">
        <f ca="1">IF(DK13="","",CONCATENATE(DK13," - ",DL13))</f>
        <v/>
      </c>
      <c r="DS8" s="426" t="str">
        <f ca="1">IF(DK14="","",CONCATENATE(DK14," - ",DL14))</f>
        <v/>
      </c>
    </row>
    <row r="9" spans="1:123" s="292" customFormat="1" ht="15" customHeight="1" x14ac:dyDescent="0.3">
      <c r="A9" s="1183" t="s">
        <v>478</v>
      </c>
      <c r="B9" s="1182"/>
      <c r="C9" s="1183" t="s">
        <v>478</v>
      </c>
      <c r="D9" s="1182"/>
      <c r="E9" s="1183" t="s">
        <v>478</v>
      </c>
      <c r="F9" s="1182"/>
      <c r="G9" s="1183" t="s">
        <v>478</v>
      </c>
      <c r="H9" s="1182"/>
      <c r="I9" s="1183" t="s">
        <v>478</v>
      </c>
      <c r="J9" s="1182"/>
      <c r="K9" s="1183" t="s">
        <v>478</v>
      </c>
      <c r="L9" s="1182"/>
      <c r="M9" s="1183" t="s">
        <v>478</v>
      </c>
      <c r="N9" s="1182"/>
      <c r="P9" s="295" t="str">
        <f t="shared" ca="1" si="1"/>
        <v/>
      </c>
      <c r="Q9" s="295" t="str">
        <f t="shared" ca="1" si="0"/>
        <v/>
      </c>
      <c r="R9" s="295" t="str">
        <f t="shared" ca="1" si="0"/>
        <v/>
      </c>
      <c r="S9" s="296" t="str">
        <f t="shared" ca="1" si="0"/>
        <v/>
      </c>
      <c r="T9" s="295" t="str">
        <f t="shared" ca="1" si="0"/>
        <v/>
      </c>
      <c r="U9" s="295" t="str">
        <f t="shared" ca="1" si="0"/>
        <v/>
      </c>
      <c r="V9" s="1158"/>
      <c r="W9" s="1159"/>
      <c r="X9" s="445"/>
      <c r="Y9"/>
      <c r="AB9" s="299"/>
      <c r="AC9" s="358">
        <f>IF('Data Entry'!B15="","",'Data Entry'!B15)</f>
        <v>17</v>
      </c>
      <c r="AD9" s="356" t="str">
        <f>IF('Data Entry'!A15="","",'Data Entry'!A15)</f>
        <v>Cellular</v>
      </c>
      <c r="AE9" s="363">
        <f>IF('Data Entry'!C15="","",'Data Entry'!C15)</f>
        <v>225</v>
      </c>
      <c r="AF9" s="402" t="str">
        <f>IF('Data Entry'!E15="","",'Data Entry'!E15)</f>
        <v>Monthly</v>
      </c>
      <c r="AG9" s="300"/>
      <c r="AH9"/>
      <c r="AI9" s="304">
        <f t="shared" ca="1" si="23"/>
        <v>18</v>
      </c>
      <c r="AJ9" s="305" t="str">
        <f t="shared" ca="1" si="2"/>
        <v/>
      </c>
      <c r="AK9" s="306" t="str">
        <f t="shared" ca="1" si="3"/>
        <v/>
      </c>
      <c r="AL9" s="307" t="str">
        <f t="shared" ca="1" si="4"/>
        <v/>
      </c>
      <c r="AM9" s="304">
        <f t="shared" ca="1" si="24"/>
        <v>18</v>
      </c>
      <c r="AN9" s="305" t="str">
        <f t="shared" ca="1" si="5"/>
        <v/>
      </c>
      <c r="AO9" s="306" t="str">
        <f t="shared" ca="1" si="6"/>
        <v/>
      </c>
      <c r="AP9" s="307" t="str">
        <f t="shared" ca="1" si="7"/>
        <v/>
      </c>
      <c r="AQ9" s="304">
        <f t="shared" ca="1" si="25"/>
        <v>18</v>
      </c>
      <c r="AR9" s="305" t="str">
        <f t="shared" ca="1" si="8"/>
        <v/>
      </c>
      <c r="AS9" s="306" t="str">
        <f t="shared" ca="1" si="9"/>
        <v/>
      </c>
      <c r="AT9" s="307" t="str">
        <f t="shared" ca="1" si="10"/>
        <v/>
      </c>
      <c r="AU9" s="304" t="str">
        <f t="shared" ca="1" si="26"/>
        <v/>
      </c>
      <c r="AV9" s="305" t="str">
        <f t="shared" ca="1" si="11"/>
        <v/>
      </c>
      <c r="AW9" s="306" t="str">
        <f t="shared" ca="1" si="12"/>
        <v/>
      </c>
      <c r="AX9" s="307" t="str">
        <f t="shared" ca="1" si="13"/>
        <v/>
      </c>
      <c r="AY9" s="304" t="str">
        <f t="shared" ca="1" si="27"/>
        <v/>
      </c>
      <c r="AZ9" s="305" t="str">
        <f t="shared" ca="1" si="14"/>
        <v/>
      </c>
      <c r="BA9" s="306" t="str">
        <f t="shared" ca="1" si="15"/>
        <v/>
      </c>
      <c r="BB9" s="307" t="str">
        <f t="shared" ca="1" si="16"/>
        <v/>
      </c>
      <c r="BC9" s="304" t="str">
        <f t="shared" ca="1" si="28"/>
        <v/>
      </c>
      <c r="BD9" s="305" t="str">
        <f t="shared" ca="1" si="17"/>
        <v/>
      </c>
      <c r="BE9" s="306" t="str">
        <f t="shared" ca="1" si="18"/>
        <v/>
      </c>
      <c r="BF9" s="307" t="str">
        <f t="shared" ca="1" si="19"/>
        <v/>
      </c>
      <c r="BG9" s="304" t="str">
        <f t="shared" ca="1" si="29"/>
        <v/>
      </c>
      <c r="BH9" s="305" t="str">
        <f t="shared" ca="1" si="20"/>
        <v/>
      </c>
      <c r="BI9" s="306" t="str">
        <f t="shared" ca="1" si="21"/>
        <v/>
      </c>
      <c r="BJ9" s="307" t="str">
        <f t="shared" ca="1" si="22"/>
        <v/>
      </c>
      <c r="BL9" s="412" t="str">
        <f ca="1">IF(OR(BM9="",BM9=0),"",MAX(BL$5:BL8)+1)</f>
        <v/>
      </c>
      <c r="BM9" s="316" t="str">
        <f ca="1">IFERROR(INDEX($AJ$6:$AJ$17, ROWS(BM$4:$BM7)), IFERROR(INDEX($AN$6:$AN$17, ROWS(BM$4:$BM7)-ROWS($AJ$6:$AJ$17)), IFERROR(INDEX($AR$6:$AR$17, ROWS(BM$4:$BM7)-ROWS($AJ$6:$AJ$17)-ROWS($AN$6:$AN$17)),IFERROR(INDEX($AV$6:$AV$17, ROWS(BM$4:$BM7)-ROWS($AJ$6:$AJ$17)-ROWS($AN$6:$AN$17)-ROWS($AR$6:$AR$17)),IFERROR(INDEX($AZ$6:$AZ$17, ROWS(BM$4:$BM7)-ROWS($AJ$6:$AJ$17)-ROWS($AN$6:$AN$17)-ROWS($AR$6:$AR$17)-ROWS($AV$6:$AV$17)),IFERROR(INDEX($BD$6:$BD$17, ROWS(BM$4:$BM7)-ROWS($AJ$6:$AJ$17)-ROWS($AN$6:$AN$17)-ROWS($AR$6:$AR$17)-ROWS($AV$6:$AV$17)-ROWS($AZ$6:$AZ$17)),IFERROR(INDEX($BH$6:$BH$17, ROWS(BM$4:$BM7)-ROWS($AJ$6:$AJ$17)-ROWS($AN$6:$AN$17)-ROWS($AR$6:$AR$17)-ROWS($AV$6:$AV$17)-ROWS($AZ$6:$AZ$17)-ROWS($BD$6:$BD$17)), "")))))))</f>
        <v/>
      </c>
      <c r="BN9" s="316" t="str">
        <f t="shared" ca="1" si="30"/>
        <v/>
      </c>
      <c r="BO9" s="316" t="str">
        <f ca="1">IF(OR(BP9="",BP9=0),"",MAX(BO$5:BO8)+1)</f>
        <v/>
      </c>
      <c r="BP9" s="316" t="str">
        <f ca="1">IFERROR(INDEX($AK$6:$AK$17, ROWS($BP$4:BP7)), IFERROR(INDEX($AO$6:$AO$17, ROWS($BP$4:BP7)-ROWS($AK$6:$AK$17)), IFERROR(INDEX($AS$6:$AS$17, ROWS($BP$4:BP7)-ROWS($AK$6:$AK$17)-ROWS($AO$6:$AO$17)),IFERROR(INDEX($AW$6:$AW$17, ROWS($BP$4:BP7)-ROWS($AK$6:$AK$17)-ROWS($AO$6:$AO$17)-ROWS($AS$6:$AS$17)),IFERROR(INDEX($BA$6:$BA$17, ROWS($BP$4:BP7)-ROWS($AK$6:$AK$17)-ROWS($AO$6:$AO$17)-ROWS($AS$6:$AS$17)-ROWS($AW$6:$AW$17)),IFERROR(INDEX($BE$6:$BE$17, ROWS($BP$4:BP7)-ROWS($AK$6:$AK$17)-ROWS($AO$6:$AO$17)-ROWS($AS$6:$AS$17)-ROWS($AW$6:$AW$17)-ROWS($BA$6:$BA$17)),IFERROR(INDEX($BI$6:$BI$17, ROWS($BP$4:BP7)-ROWS($AK$6:$AK$17)-ROWS($AO$6:$AO$17)-ROWS($AS$6:$AS$17)-ROWS($AW$6:$AW$17)-ROWS($BA$6:$BA$17)-ROWS($BE$6:$BE$17)), "")))))))</f>
        <v/>
      </c>
      <c r="BQ9" s="316" t="str">
        <f t="shared" ca="1" si="31"/>
        <v/>
      </c>
      <c r="BR9" s="413" t="str">
        <f t="shared" ca="1" si="32"/>
        <v/>
      </c>
      <c r="BS9" s="412">
        <f ca="1">IF(OR(BT9="",BT9=0),"",MAX(BS$5:BS8)+1)</f>
        <v>4</v>
      </c>
      <c r="BT9" s="316" t="str">
        <f ca="1">IFERROR(INDEX($AJ$22:$AJ$33, ROWS($BT$4:BT7)), IFERROR(INDEX($AN$22:$AN$33, ROWS($BT$4:BT7)-ROWS($AJ$22:$AJ$33)), IFERROR(INDEX($AR$22:$AR$33, ROWS($BT$4:BT7)-ROWS($AJ$22:$AJ$33)-ROWS($AN$22:$AN$33)),IFERROR(INDEX($AV$22:$AV$33, ROWS($BT$4:BT7)-ROWS($AJ$22:$AJ$33)-ROWS($AN$22:$AN$33)-ROWS($AR$22:$AR$33)),IFERROR(INDEX($AZ$22:$AZ$33, ROWS($BT$4:BT7)-ROWS($AJ$22:$AJ$33)-ROWS($AN$22:$AN$33)-ROWS($AR$22:$AR$33)-ROWS($AV$22:$AV$33)),IFERROR(INDEX($BD$22:$BD$33, ROWS($BT$4:BT7)-ROWS($AJ$22:$AJ$33)-ROWS($AN$22:$AN$33)-ROWS($AR$22:$AR$33)-ROWS($AV$22:$AV$33)-ROWS($AZ$22:$AZ$33)),IFERROR(INDEX($BH$22:$BH$33, ROWS($BT$4:BT7)-ROWS($AJ$22:$AJ$33)-ROWS($AN$22:$AN$33)-ROWS($AR$22:$AR$33)-ROWS($AV$22:$AV$33)-ROWS($AZ$22:$AZ$33)-ROWS($BD$22:$BD$33)), "")))))))</f>
        <v>Pet Care</v>
      </c>
      <c r="BU9" s="316" t="str">
        <f t="shared" ca="1" si="33"/>
        <v>Pet Care</v>
      </c>
      <c r="BV9" s="316">
        <f ca="1">IF(OR(BW9="",BW9=0),"",MAX(BV$5:BV8)+1)</f>
        <v>4</v>
      </c>
      <c r="BW9" s="316">
        <f ca="1">IFERROR(INDEX($AK$22:$AK$33, ROWS($BW$4:BW7)), IFERROR(INDEX($AO$22:$AO$33, ROWS($BW$4:BW7)-ROWS($AK$22:$AK$33)), IFERROR(INDEX($AS$22:$AS$33, ROWS($BW$4:BW7)-ROWS($AK$22:$AK$33)-ROWS($AO$22:$AO$33)),IFERROR(INDEX($AW$22:$AW$33, ROWS($BW$4:BW7)-ROWS($AK$22:$AK$33)-ROWS($AO$22:$AO$33)-ROWS($AS$22:$AS$33)),IFERROR(INDEX($BA$22:$BA$33, ROWS($BW$4:BW7)-ROWS($AK$22:$AK$33)-ROWS($AO$22:$AO$33)-ROWS($AS$22:$AS$33)-ROWS($AW$22:$AW$33)),IFERROR(INDEX($BE$22:$BE$33, ROWS($BW$4:BW7)-ROWS($AK$22:$AK$33)-ROWS($AO$22:$AO$33)-ROWS($AS$22:$AS$33)-ROWS($AW$22:$AW$33)-ROWS($BA$22:$BA$33)),IFERROR(INDEX($BI$22:$BI$33, ROWS($BW$4:BW7)-ROWS($AK$22:$AK$33)-ROWS($AO$22:$AO$33)-ROWS($AS$22:$AS$33)-ROWS($AW$22:$AW$33)-ROWS($BA$22:$BA$33)-ROWS($BE$22:$BE$33)), "")))))))</f>
        <v>80</v>
      </c>
      <c r="BX9" s="316">
        <f t="shared" ca="1" si="34"/>
        <v>80</v>
      </c>
      <c r="BY9" s="413" t="str">
        <f t="shared" ca="1" si="35"/>
        <v/>
      </c>
      <c r="BZ9" s="412" t="str">
        <f ca="1">IF(OR(CA9="",CA9=0),"",MAX(BZ$5:BZ8)+1)</f>
        <v/>
      </c>
      <c r="CA9" s="316" t="str">
        <f ca="1">IFERROR(INDEX($AJ$38:$AJ$49, ROWS($CA$4:CA7)), IFERROR(INDEX($AN$38:$AN$49, ROWS($CA$4:CA7)-ROWS($AJ$38:$AJ$49)), IFERROR(INDEX($AR$38:$AR$49, ROWS($CA$4:CA7)-ROWS($AJ$38:$AJ$49)-ROWS($AN$38:$AN$49)),IFERROR(INDEX($AV$38:$AV$49, ROWS($CA$4:CA7)-ROWS($AJ$38:$AJ$49)-ROWS($AN$38:$AN$49)-ROWS($AR$38:$AR$49)),IFERROR(INDEX($AZ$38:$AZ$49, ROWS($CA$4:CA7)-ROWS($AJ$38:$AJ$49)-ROWS($AN$38:$AN$49)-ROWS($AR$38:$AR$49)-ROWS($AV$38:$AV$49)),IFERROR(INDEX($BD$38:$BD$49, ROWS($CA$4:CA7)-ROWS($AJ$38:$AJ$49)-ROWS($AN$38:$AN$49)-ROWS($AR$38:$AR$49)-ROWS($AV$38:$AV$49)-ROWS($AZ$38:$AZ$49)),IFERROR(INDEX($BH$38:$BH$49, ROWS($CA$4:CA7)-ROWS($AJ$38:$AJ$49)-ROWS($AN$38:$AN$49)-ROWS($AR$38:$AR$49)-ROWS($AV$38:$AV$49)-ROWS($AZ$38:$AZ$49)-ROWS($BD$38:$BD$49)), "")))))))</f>
        <v/>
      </c>
      <c r="CB9" s="316" t="str">
        <f t="shared" ca="1" si="36"/>
        <v>Paycheck 2</v>
      </c>
      <c r="CC9" s="316" t="str">
        <f ca="1">IF(OR(CD9="",CD9=0),"",MAX(CC$5:CC8)+1)</f>
        <v/>
      </c>
      <c r="CD9" s="316" t="str">
        <f ca="1">IFERROR(INDEX($AK$38:$AK$49, ROWS($CD$4:CD7)), IFERROR(INDEX($AO$38:$AO$49, ROWS($CD$4:CD7)-ROWS($AK$38:$AK$49)), IFERROR(INDEX($AS$38:$AS$49, ROWS($CD$4:CD7)-ROWS($AK$38:$AK$49)-ROWS($AO$38:$AO$49)),IFERROR(INDEX($AW$38:$AW$49, ROWS($CD$4:CD7)-ROWS($AK$38:$AK$49)-ROWS($AO$38:$AO$49)-ROWS($AS$38:$AS$49)),IFERROR(INDEX($BA$38:$BA$49, ROWS($CD$4:CD7)-ROWS($AK$38:$AK$49)-ROWS($AO$38:$AO$49)-ROWS($AS$38:$AS$49)-ROWS($AW$38:$AW$49)),IFERROR(INDEX($BE$38:$BE$49, ROWS($CD$4:CD7)-ROWS($AK$38:$AK$49)-ROWS($AO$38:$AO$49)-ROWS($AS$38:$AS$49)-ROWS($AW$38:$AW$49)-ROWS($BA$38:$BA$49)),IFERROR(INDEX($BI$38:$BI$49, ROWS($CD$4:CD7)-ROWS($AK$38:$AK$49)-ROWS($AO$38:$AO$49)-ROWS($AS$38:$AS$49)-ROWS($AW$38:$AW$49)-ROWS($BA$38:$BA$49)-ROWS($BE$38:$BE$49)), "")))))))</f>
        <v/>
      </c>
      <c r="CE9" s="316">
        <f t="shared" ca="1" si="37"/>
        <v>400</v>
      </c>
      <c r="CF9" s="413" t="str">
        <f t="shared" ca="1" si="38"/>
        <v>Income</v>
      </c>
      <c r="CG9" s="412" t="str">
        <f ca="1">IF(OR(CH9="",CH9=0),"",MAX(CG$5:CG8)+1)</f>
        <v/>
      </c>
      <c r="CH9" s="316" t="str">
        <f ca="1">IFERROR(INDEX($AJ$54:$AJ$65, ROWS($CH$4:CH7)), IFERROR(INDEX($AN$54:$AN$65, ROWS($CH$4:CH7)-ROWS($AJ$54:$AJ$65)), IFERROR(INDEX($AR$54:$AR$65, ROWS($CH$4:CH7)-ROWS($AJ$54:$AJ$65)-ROWS($AN$54:$AN$65)),IFERROR(INDEX($AV$54:$AV$65, ROWS($CH$4:CH7)-ROWS($AJ$54:$AJ$65)-ROWS($AN$54:$AN$65)-ROWS($AR$54:$AR$65)),IFERROR(INDEX($AZ$54:$AZ$65, ROWS($CH$4:CH7)-ROWS($AJ$54:$AJ$65)-ROWS($AN$54:$AN$65)-ROWS($AR$54:$AR$65)-ROWS($AV$54:$AV$65)),IFERROR(INDEX($BD$54:$BD$65, ROWS($CH$4:CH7)-ROWS($AJ$54:$AJ$65)-ROWS($AN$54:$AN$65)-ROWS($AR$54:$AR$65)-ROWS($AV$54:$AV$65)-ROWS($AZ$54:$AZ$65)),IFERROR(INDEX($BH$54:$BH$65, ROWS($CH$4:CH7)-ROWS($AJ$54:$AJ$65)-ROWS($AN$54:$AN$65)-ROWS($AR$54:$AR$65)-ROWS($AV$54:$AV$65)-ROWS($AZ$54:$AZ$65)-ROWS($BD$54:$BD$65)), "")))))))</f>
        <v/>
      </c>
      <c r="CI9" s="316" t="str">
        <f t="shared" ca="1" si="39"/>
        <v>Paycheck 3</v>
      </c>
      <c r="CJ9" s="316" t="str">
        <f ca="1">IF(OR(CK9="",CK9=0),"",MAX(CJ$5:CJ8)+1)</f>
        <v/>
      </c>
      <c r="CK9" s="316" t="str">
        <f ca="1">IFERROR(INDEX($AK$54:$AK$65, ROWS($CK$4:CK7)), IFERROR(INDEX($AO$54:$AO$65, ROWS($CK$4:CK7)-ROWS($AK$54:$AK$65)), IFERROR(INDEX($AS$54:$AS$65, ROWS($CK$4:CK7)-ROWS($AK$54:$AK$65)-ROWS($AO$54:$AO$65)),IFERROR(INDEX($AW$54:$AW$65, ROWS($CK$4:CK7)-ROWS($AK$54:$AK$65)-ROWS($AO$54:$AO$65)-ROWS($AS$54:$AS$65)),IFERROR(INDEX($BA$54:$BA$65, ROWS($CK$4:CK7)-ROWS($AK$54:$AK$65)-ROWS($AO$54:$AO$65)-ROWS($AS$54:$AS$65)-ROWS($AW$54:$AW$65)),IFERROR(INDEX($BE$54:$BE$65, ROWS($CK$4:CK7)-ROWS($AK$54:$AK$65)-ROWS($AO$54:$AO$65)-ROWS($AS$54:$AS$65)-ROWS($AW$54:$AW$65)-ROWS($BA$54:$BA$65)),IFERROR(INDEX($BI$54:$BI$65, ROWS($CK$4:CK7)-ROWS($AK$54:$AK$65)-ROWS($AO$54:$AO$65)-ROWS($AS$54:$AS$65)-ROWS($AW$54:$AW$65)-ROWS($BA$54:$BA$65)-ROWS($BE$54:$BE$65)), "")))))))</f>
        <v/>
      </c>
      <c r="CL9" s="316">
        <f t="shared" ca="1" si="40"/>
        <v>700</v>
      </c>
      <c r="CM9" s="413" t="str">
        <f t="shared" ca="1" si="41"/>
        <v>Income</v>
      </c>
      <c r="CN9" s="412" t="str">
        <f ca="1">IF(OR(CO9="",CO9=0),"",MAX(CN$5:CN8)+1)</f>
        <v/>
      </c>
      <c r="CO9" s="316" t="str">
        <f ca="1">IFERROR(INDEX($AJ$70:$AJ$81, ROWS($CO$4:CO7)), IFERROR(INDEX($AN$70:$AN$81, ROWS($CO$4:CO7)-ROWS($AJ$70:$AJ$81)), IFERROR(INDEX($AR$70:$AR$81, ROWS($CO$4:CO7)-ROWS($AJ$70:$AJ$81)-ROWS($AN$70:$AN$81)),IFERROR(INDEX($AV$70:$AV$81, ROWS($CO$4:CO7)-ROWS($AJ$70:$AJ$81)-ROWS($AN$70:$AN$81)-ROWS($AR$70:$AR$81)),IFERROR(INDEX($AZ$70:$AZ$81, ROWS($CO$4:CO7)-ROWS($AJ$70:$AJ$81)-ROWS($AN$70:$AN$81)-ROWS($AR$70:$AR$81)-ROWS($AV$70:$AV$81)),IFERROR(INDEX($BD$70:$BD$81, ROWS($CO$4:CO7)-ROWS($AJ$70:$AJ$81)-ROWS($AN$70:$AN$81)-ROWS($AR$70:$AR$81)-ROWS($AV$70:$AV$81)-ROWS($AZ$70:$AZ$81)),IFERROR(INDEX($BH$70:$BH$81, ROWS($CO$4:CO7)-ROWS($AJ$70:$AJ$81)-ROWS($AN$70:$AN$81)-ROWS($AR$70:$AR$81)-ROWS($AV$70:$AV$81)-ROWS($AZ$70:$AZ$81)-ROWS($BD$70:$BD$81)), "")))))))</f>
        <v/>
      </c>
      <c r="CP9" s="316" t="str">
        <f t="shared" ca="1" si="42"/>
        <v/>
      </c>
      <c r="CQ9" s="316" t="str">
        <f ca="1">IF(OR(CR9="",CR9=0),"",MAX(CQ$5:CQ8)+1)</f>
        <v/>
      </c>
      <c r="CR9" s="316" t="str">
        <f ca="1">IFERROR(INDEX($AK$70:$AK$81, ROWS($CR$4:CR7)), IFERROR(INDEX($AO$70:$AO$81, ROWS($CR$4:CR7)-ROWS($AK$70:$AK$81)), IFERROR(INDEX($AS$70:$AS$81, ROWS($CR$4:CR7)-ROWS($AK$70:$AK$81)-ROWS($AO$70:$AO$81)),IFERROR(INDEX($AW$70:$AW$81, ROWS($CR$4:CR7)-ROWS($AK$70:$AK$81)-ROWS($AO$70:$AO$81)-ROWS($AS$70:$AS$81)),IFERROR(INDEX($BA$70:$BA$81, ROWS($CR$4:CR7)-ROWS($AK$70:$AK$81)-ROWS($AO$70:$AO$81)-ROWS($AS$70:$AS$81)-ROWS($AW$70:$AW$81)),IFERROR(INDEX($BE$70:$BE$81, ROWS($CR$4:CR7)-ROWS($AK$70:$AK$81)-ROWS($AO$70:$AO$81)-ROWS($AS$70:$AS$81)-ROWS($AW$70:$AW$81)-ROWS($BA$70:$BA$81)),IFERROR(INDEX($BI$70:$BI$81, ROWS($CR$4:CR7)-ROWS($AK$70:$AK$81)-ROWS($AO$70:$AO$81)-ROWS($AS$70:$AS$81)-ROWS($AW$70:$AW$81)-ROWS($BA$70:$BA$81)-ROWS($BE$70:$BE$81)), "")))))))</f>
        <v/>
      </c>
      <c r="CS9" s="316" t="str">
        <f t="shared" ca="1" si="43"/>
        <v/>
      </c>
      <c r="CT9" s="413" t="str">
        <f t="shared" ca="1" si="44"/>
        <v/>
      </c>
      <c r="CU9" s="412" t="str">
        <f>IF(OR(CV9="",CV9=0),"",MAX(CU$5:CU8)+1)</f>
        <v/>
      </c>
      <c r="CV9" s="316">
        <f>IFERROR(INDEX($AJ$86:$AJ$97, ROWS($CV$4:CV7)), IFERROR(INDEX($AN$86:$AN$97, ROWS($CV$4:CV7)-ROWS($AJ$86:$AJ$97)), ""))</f>
        <v>0</v>
      </c>
      <c r="CW9" s="316" t="str">
        <f t="shared" si="45"/>
        <v/>
      </c>
      <c r="CX9" s="316" t="str">
        <f>IF(OR(CY9="",CY9=0),"",MAX(CX$5:CX8)+1)</f>
        <v/>
      </c>
      <c r="CY9" s="316">
        <f>IFERROR(INDEX($AK$86:$AK$97, ROWS($CY$4:CY7)), IFERROR(INDEX($AO$86:$AO$97, ROWS($CY$4:CY7)-ROWS($AK$86:$AK$97)), ""))</f>
        <v>0</v>
      </c>
      <c r="CZ9" s="316" t="str">
        <f t="shared" si="46"/>
        <v/>
      </c>
      <c r="DA9" s="413" t="str">
        <f t="shared" si="47"/>
        <v/>
      </c>
      <c r="DC9" s="438" t="str">
        <f ca="1">IF(OR(DD9="",DD9=0),"",MAX(DC$5:DC8)+1)</f>
        <v/>
      </c>
      <c r="DD9" s="434" t="str">
        <f t="shared" ca="1" si="48"/>
        <v/>
      </c>
      <c r="DE9" s="413" t="str">
        <f t="shared" ca="1" si="49"/>
        <v/>
      </c>
      <c r="DF9" s="431" t="str">
        <f ca="1">IF(OR(DG9="",DG9=0),"",MAX(DF$5:DF8)+1)</f>
        <v/>
      </c>
      <c r="DG9" s="412" t="str">
        <f t="shared" ca="1" si="50"/>
        <v/>
      </c>
      <c r="DH9" s="413" t="str">
        <f t="shared" ca="1" si="51"/>
        <v/>
      </c>
      <c r="DI9" s="412" t="str">
        <f t="shared" ca="1" si="52"/>
        <v/>
      </c>
      <c r="DJ9" s="413" t="str">
        <f t="shared" ca="1" si="53"/>
        <v/>
      </c>
      <c r="DK9" s="412" t="str">
        <f t="shared" ca="1" si="54"/>
        <v/>
      </c>
      <c r="DL9" s="413" t="str">
        <f t="shared" ca="1" si="55"/>
        <v/>
      </c>
      <c r="DN9" s="425" t="str">
        <f ca="1">IF(DI15="","",CONCATENATE(DI15," - ",DJ15))</f>
        <v/>
      </c>
      <c r="DO9" s="295" t="str">
        <f ca="1">IF(DI16="","",CONCATENATE(DI16," - ",DJ16))</f>
        <v/>
      </c>
      <c r="DP9" s="295" t="str">
        <f ca="1">IF(DI17="","",CONCATENATE(DI17," - ",DJ17))</f>
        <v/>
      </c>
      <c r="DQ9" s="425" t="str">
        <f ca="1">IF(DK15="","",CONCATENATE(DK15," - ",DL15))</f>
        <v/>
      </c>
      <c r="DR9" s="295" t="str">
        <f ca="1">IF(DK16="","",CONCATENATE(DK16," - ",DL16))</f>
        <v/>
      </c>
      <c r="DS9" s="426" t="str">
        <f ca="1">IF(DK17="","",CONCATENATE(DK17," - ",DL17))</f>
        <v/>
      </c>
    </row>
    <row r="10" spans="1:123" s="292" customFormat="1" ht="15" customHeight="1" x14ac:dyDescent="0.3">
      <c r="A10" s="1173" t="s">
        <v>478</v>
      </c>
      <c r="B10" s="1174"/>
      <c r="C10" s="1173" t="s">
        <v>478</v>
      </c>
      <c r="D10" s="1174"/>
      <c r="E10" s="1173" t="s">
        <v>478</v>
      </c>
      <c r="F10" s="1174"/>
      <c r="G10" s="1173" t="s">
        <v>478</v>
      </c>
      <c r="H10" s="1174"/>
      <c r="I10" s="1173" t="s">
        <v>478</v>
      </c>
      <c r="J10" s="1174"/>
      <c r="K10" s="1173" t="s">
        <v>478</v>
      </c>
      <c r="L10" s="1174"/>
      <c r="M10" s="1173" t="s">
        <v>478</v>
      </c>
      <c r="N10" s="1174"/>
      <c r="P10" s="297" t="str">
        <f t="shared" ca="1" si="1"/>
        <v/>
      </c>
      <c r="Q10" s="297" t="str">
        <f t="shared" ca="1" si="0"/>
        <v/>
      </c>
      <c r="R10" s="297" t="str">
        <f t="shared" ca="1" si="0"/>
        <v/>
      </c>
      <c r="S10" s="298" t="str">
        <f t="shared" ca="1" si="0"/>
        <v/>
      </c>
      <c r="T10" s="297" t="str">
        <f t="shared" ca="1" si="0"/>
        <v/>
      </c>
      <c r="U10" s="297" t="str">
        <f t="shared" ca="1" si="0"/>
        <v/>
      </c>
      <c r="V10" s="1160" t="s">
        <v>503</v>
      </c>
      <c r="W10" s="1161"/>
      <c r="X10" s="424">
        <f ca="1">IF(OR(X6="",X7=""),0,SUM(X7+X8-X6))</f>
        <v>10561.039999999999</v>
      </c>
      <c r="Y10"/>
      <c r="AB10" s="299"/>
      <c r="AC10" s="358">
        <f>IF('Data Entry'!B16="","",'Data Entry'!B16)</f>
        <v>5</v>
      </c>
      <c r="AD10" s="356" t="str">
        <f>IF('Data Entry'!A16="","",'Data Entry'!A16)</f>
        <v>Internet</v>
      </c>
      <c r="AE10" s="363">
        <f>IF('Data Entry'!C16="","",'Data Entry'!C16)</f>
        <v>100</v>
      </c>
      <c r="AF10" s="402" t="str">
        <f>IF('Data Entry'!E16="","",'Data Entry'!E16)</f>
        <v>Monthly</v>
      </c>
      <c r="AG10" s="300"/>
      <c r="AH10"/>
      <c r="AI10" s="304">
        <f t="shared" ca="1" si="23"/>
        <v>19</v>
      </c>
      <c r="AJ10" s="305" t="str">
        <f t="shared" ca="1" si="2"/>
        <v/>
      </c>
      <c r="AK10" s="306" t="str">
        <f t="shared" ca="1" si="3"/>
        <v/>
      </c>
      <c r="AL10" s="307" t="str">
        <f t="shared" ca="1" si="4"/>
        <v/>
      </c>
      <c r="AM10" s="304">
        <f t="shared" ca="1" si="24"/>
        <v>19</v>
      </c>
      <c r="AN10" s="305" t="str">
        <f t="shared" ca="1" si="5"/>
        <v/>
      </c>
      <c r="AO10" s="306" t="str">
        <f t="shared" ca="1" si="6"/>
        <v/>
      </c>
      <c r="AP10" s="307" t="str">
        <f t="shared" ca="1" si="7"/>
        <v/>
      </c>
      <c r="AQ10" s="304">
        <f t="shared" ca="1" si="25"/>
        <v>19</v>
      </c>
      <c r="AR10" s="305" t="str">
        <f t="shared" ca="1" si="8"/>
        <v/>
      </c>
      <c r="AS10" s="306" t="str">
        <f t="shared" ca="1" si="9"/>
        <v/>
      </c>
      <c r="AT10" s="307" t="str">
        <f t="shared" ca="1" si="10"/>
        <v/>
      </c>
      <c r="AU10" s="304" t="str">
        <f t="shared" ca="1" si="26"/>
        <v/>
      </c>
      <c r="AV10" s="305" t="str">
        <f t="shared" ca="1" si="11"/>
        <v/>
      </c>
      <c r="AW10" s="306" t="str">
        <f t="shared" ca="1" si="12"/>
        <v/>
      </c>
      <c r="AX10" s="307" t="str">
        <f t="shared" ca="1" si="13"/>
        <v/>
      </c>
      <c r="AY10" s="304" t="str">
        <f t="shared" ca="1" si="27"/>
        <v/>
      </c>
      <c r="AZ10" s="305" t="str">
        <f t="shared" ca="1" si="14"/>
        <v/>
      </c>
      <c r="BA10" s="306" t="str">
        <f t="shared" ca="1" si="15"/>
        <v/>
      </c>
      <c r="BB10" s="307" t="str">
        <f t="shared" ca="1" si="16"/>
        <v/>
      </c>
      <c r="BC10" s="304" t="str">
        <f t="shared" ca="1" si="28"/>
        <v/>
      </c>
      <c r="BD10" s="305" t="str">
        <f t="shared" ca="1" si="17"/>
        <v/>
      </c>
      <c r="BE10" s="306" t="str">
        <f t="shared" ca="1" si="18"/>
        <v/>
      </c>
      <c r="BF10" s="307" t="str">
        <f t="shared" ca="1" si="19"/>
        <v/>
      </c>
      <c r="BG10" s="304" t="str">
        <f t="shared" ca="1" si="29"/>
        <v/>
      </c>
      <c r="BH10" s="305" t="str">
        <f t="shared" ca="1" si="20"/>
        <v/>
      </c>
      <c r="BI10" s="306" t="str">
        <f t="shared" ca="1" si="21"/>
        <v/>
      </c>
      <c r="BJ10" s="307" t="str">
        <f t="shared" ca="1" si="22"/>
        <v/>
      </c>
      <c r="BL10" s="412" t="str">
        <f ca="1">IF(OR(BM10="",BM10=0),"",MAX(BL$5:BL9)+1)</f>
        <v/>
      </c>
      <c r="BM10" s="316" t="str">
        <f ca="1">IFERROR(INDEX($AJ$6:$AJ$17, ROWS(BM$4:$BM8)), IFERROR(INDEX($AN$6:$AN$17, ROWS(BM$4:$BM8)-ROWS($AJ$6:$AJ$17)), IFERROR(INDEX($AR$6:$AR$17, ROWS(BM$4:$BM8)-ROWS($AJ$6:$AJ$17)-ROWS($AN$6:$AN$17)),IFERROR(INDEX($AV$6:$AV$17, ROWS(BM$4:$BM8)-ROWS($AJ$6:$AJ$17)-ROWS($AN$6:$AN$17)-ROWS($AR$6:$AR$17)),IFERROR(INDEX($AZ$6:$AZ$17, ROWS(BM$4:$BM8)-ROWS($AJ$6:$AJ$17)-ROWS($AN$6:$AN$17)-ROWS($AR$6:$AR$17)-ROWS($AV$6:$AV$17)),IFERROR(INDEX($BD$6:$BD$17, ROWS(BM$4:$BM8)-ROWS($AJ$6:$AJ$17)-ROWS($AN$6:$AN$17)-ROWS($AR$6:$AR$17)-ROWS($AV$6:$AV$17)-ROWS($AZ$6:$AZ$17)),IFERROR(INDEX($BH$6:$BH$17, ROWS(BM$4:$BM8)-ROWS($AJ$6:$AJ$17)-ROWS($AN$6:$AN$17)-ROWS($AR$6:$AR$17)-ROWS($AV$6:$AV$17)-ROWS($AZ$6:$AZ$17)-ROWS($BD$6:$BD$17)), "")))))))</f>
        <v/>
      </c>
      <c r="BN10" s="316" t="str">
        <f t="shared" ca="1" si="30"/>
        <v/>
      </c>
      <c r="BO10" s="316" t="str">
        <f ca="1">IF(OR(BP10="",BP10=0),"",MAX(BO$5:BO9)+1)</f>
        <v/>
      </c>
      <c r="BP10" s="316" t="str">
        <f ca="1">IFERROR(INDEX($AK$6:$AK$17, ROWS($BP$4:BP8)), IFERROR(INDEX($AO$6:$AO$17, ROWS($BP$4:BP8)-ROWS($AK$6:$AK$17)), IFERROR(INDEX($AS$6:$AS$17, ROWS($BP$4:BP8)-ROWS($AK$6:$AK$17)-ROWS($AO$6:$AO$17)),IFERROR(INDEX($AW$6:$AW$17, ROWS($BP$4:BP8)-ROWS($AK$6:$AK$17)-ROWS($AO$6:$AO$17)-ROWS($AS$6:$AS$17)),IFERROR(INDEX($BA$6:$BA$17, ROWS($BP$4:BP8)-ROWS($AK$6:$AK$17)-ROWS($AO$6:$AO$17)-ROWS($AS$6:$AS$17)-ROWS($AW$6:$AW$17)),IFERROR(INDEX($BE$6:$BE$17, ROWS($BP$4:BP8)-ROWS($AK$6:$AK$17)-ROWS($AO$6:$AO$17)-ROWS($AS$6:$AS$17)-ROWS($AW$6:$AW$17)-ROWS($BA$6:$BA$17)),IFERROR(INDEX($BI$6:$BI$17, ROWS($BP$4:BP8)-ROWS($AK$6:$AK$17)-ROWS($AO$6:$AO$17)-ROWS($AS$6:$AS$17)-ROWS($AW$6:$AW$17)-ROWS($BA$6:$BA$17)-ROWS($BE$6:$BE$17)), "")))))))</f>
        <v/>
      </c>
      <c r="BQ10" s="316" t="str">
        <f t="shared" ca="1" si="31"/>
        <v/>
      </c>
      <c r="BR10" s="413" t="str">
        <f t="shared" ca="1" si="32"/>
        <v/>
      </c>
      <c r="BS10" s="412">
        <f ca="1">IF(OR(BT10="",BT10=0),"",MAX(BS$5:BS9)+1)</f>
        <v>5</v>
      </c>
      <c r="BT10" s="316" t="str">
        <f ca="1">IFERROR(INDEX($AJ$22:$AJ$33, ROWS($BT$4:BT8)), IFERROR(INDEX($AN$22:$AN$33, ROWS($BT$4:BT8)-ROWS($AJ$22:$AJ$33)), IFERROR(INDEX($AR$22:$AR$33, ROWS($BT$4:BT8)-ROWS($AJ$22:$AJ$33)-ROWS($AN$22:$AN$33)),IFERROR(INDEX($AV$22:$AV$33, ROWS($BT$4:BT8)-ROWS($AJ$22:$AJ$33)-ROWS($AN$22:$AN$33)-ROWS($AR$22:$AR$33)),IFERROR(INDEX($AZ$22:$AZ$33, ROWS($BT$4:BT8)-ROWS($AJ$22:$AJ$33)-ROWS($AN$22:$AN$33)-ROWS($AR$22:$AR$33)-ROWS($AV$22:$AV$33)),IFERROR(INDEX($BD$22:$BD$33, ROWS($BT$4:BT8)-ROWS($AJ$22:$AJ$33)-ROWS($AN$22:$AN$33)-ROWS($AR$22:$AR$33)-ROWS($AV$22:$AV$33)-ROWS($AZ$22:$AZ$33)),IFERROR(INDEX($BH$22:$BH$33, ROWS($BT$4:BT8)-ROWS($AJ$22:$AJ$33)-ROWS($AN$22:$AN$33)-ROWS($AR$22:$AR$33)-ROWS($AV$22:$AV$33)-ROWS($AZ$22:$AZ$33)-ROWS($BD$22:$BD$33)), "")))))))</f>
        <v>Groceries</v>
      </c>
      <c r="BU10" s="316" t="str">
        <f t="shared" ca="1" si="33"/>
        <v>Groceries</v>
      </c>
      <c r="BV10" s="316">
        <f ca="1">IF(OR(BW10="",BW10=0),"",MAX(BV$5:BV9)+1)</f>
        <v>5</v>
      </c>
      <c r="BW10" s="316">
        <f ca="1">IFERROR(INDEX($AK$22:$AK$33, ROWS($BW$4:BW8)), IFERROR(INDEX($AO$22:$AO$33, ROWS($BW$4:BW8)-ROWS($AK$22:$AK$33)), IFERROR(INDEX($AS$22:$AS$33, ROWS($BW$4:BW8)-ROWS($AK$22:$AK$33)-ROWS($AO$22:$AO$33)),IFERROR(INDEX($AW$22:$AW$33, ROWS($BW$4:BW8)-ROWS($AK$22:$AK$33)-ROWS($AO$22:$AO$33)-ROWS($AS$22:$AS$33)),IFERROR(INDEX($BA$22:$BA$33, ROWS($BW$4:BW8)-ROWS($AK$22:$AK$33)-ROWS($AO$22:$AO$33)-ROWS($AS$22:$AS$33)-ROWS($AW$22:$AW$33)),IFERROR(INDEX($BE$22:$BE$33, ROWS($BW$4:BW8)-ROWS($AK$22:$AK$33)-ROWS($AO$22:$AO$33)-ROWS($AS$22:$AS$33)-ROWS($AW$22:$AW$33)-ROWS($BA$22:$BA$33)),IFERROR(INDEX($BI$22:$BI$33, ROWS($BW$4:BW8)-ROWS($AK$22:$AK$33)-ROWS($AO$22:$AO$33)-ROWS($AS$22:$AS$33)-ROWS($AW$22:$AW$33)-ROWS($BA$22:$BA$33)-ROWS($BE$22:$BE$33)), "")))))))</f>
        <v>125</v>
      </c>
      <c r="BX10" s="316">
        <f t="shared" ca="1" si="34"/>
        <v>125</v>
      </c>
      <c r="BY10" s="413" t="str">
        <f t="shared" ca="1" si="35"/>
        <v/>
      </c>
      <c r="BZ10" s="412" t="str">
        <f ca="1">IF(OR(CA10="",CA10=0),"",MAX(BZ$5:BZ9)+1)</f>
        <v/>
      </c>
      <c r="CA10" s="316" t="str">
        <f ca="1">IFERROR(INDEX($AJ$38:$AJ$49, ROWS($CA$4:CA8)), IFERROR(INDEX($AN$38:$AN$49, ROWS($CA$4:CA8)-ROWS($AJ$38:$AJ$49)), IFERROR(INDEX($AR$38:$AR$49, ROWS($CA$4:CA8)-ROWS($AJ$38:$AJ$49)-ROWS($AN$38:$AN$49)),IFERROR(INDEX($AV$38:$AV$49, ROWS($CA$4:CA8)-ROWS($AJ$38:$AJ$49)-ROWS($AN$38:$AN$49)-ROWS($AR$38:$AR$49)),IFERROR(INDEX($AZ$38:$AZ$49, ROWS($CA$4:CA8)-ROWS($AJ$38:$AJ$49)-ROWS($AN$38:$AN$49)-ROWS($AR$38:$AR$49)-ROWS($AV$38:$AV$49)),IFERROR(INDEX($BD$38:$BD$49, ROWS($CA$4:CA8)-ROWS($AJ$38:$AJ$49)-ROWS($AN$38:$AN$49)-ROWS($AR$38:$AR$49)-ROWS($AV$38:$AV$49)-ROWS($AZ$38:$AZ$49)),IFERROR(INDEX($BH$38:$BH$49, ROWS($CA$4:CA8)-ROWS($AJ$38:$AJ$49)-ROWS($AN$38:$AN$49)-ROWS($AR$38:$AR$49)-ROWS($AV$38:$AV$49)-ROWS($AZ$38:$AZ$49)-ROWS($BD$38:$BD$49)), "")))))))</f>
        <v/>
      </c>
      <c r="CB10" s="316" t="str">
        <f t="shared" ca="1" si="36"/>
        <v>Lawn Service</v>
      </c>
      <c r="CC10" s="316" t="str">
        <f ca="1">IF(OR(CD10="",CD10=0),"",MAX(CC$5:CC9)+1)</f>
        <v/>
      </c>
      <c r="CD10" s="316" t="str">
        <f ca="1">IFERROR(INDEX($AK$38:$AK$49, ROWS($CD$4:CD8)), IFERROR(INDEX($AO$38:$AO$49, ROWS($CD$4:CD8)-ROWS($AK$38:$AK$49)), IFERROR(INDEX($AS$38:$AS$49, ROWS($CD$4:CD8)-ROWS($AK$38:$AK$49)-ROWS($AO$38:$AO$49)),IFERROR(INDEX($AW$38:$AW$49, ROWS($CD$4:CD8)-ROWS($AK$38:$AK$49)-ROWS($AO$38:$AO$49)-ROWS($AS$38:$AS$49)),IFERROR(INDEX($BA$38:$BA$49, ROWS($CD$4:CD8)-ROWS($AK$38:$AK$49)-ROWS($AO$38:$AO$49)-ROWS($AS$38:$AS$49)-ROWS($AW$38:$AW$49)),IFERROR(INDEX($BE$38:$BE$49, ROWS($CD$4:CD8)-ROWS($AK$38:$AK$49)-ROWS($AO$38:$AO$49)-ROWS($AS$38:$AS$49)-ROWS($AW$38:$AW$49)-ROWS($BA$38:$BA$49)),IFERROR(INDEX($BI$38:$BI$49, ROWS($CD$4:CD8)-ROWS($AK$38:$AK$49)-ROWS($AO$38:$AO$49)-ROWS($AS$38:$AS$49)-ROWS($AW$38:$AW$49)-ROWS($BA$38:$BA$49)-ROWS($BE$38:$BE$49)), "")))))))</f>
        <v/>
      </c>
      <c r="CE10" s="316">
        <f t="shared" ca="1" si="37"/>
        <v>50</v>
      </c>
      <c r="CF10" s="413" t="str">
        <f t="shared" ca="1" si="38"/>
        <v/>
      </c>
      <c r="CG10" s="412" t="str">
        <f ca="1">IF(OR(CH10="",CH10=0),"",MAX(CG$5:CG9)+1)</f>
        <v/>
      </c>
      <c r="CH10" s="316" t="str">
        <f ca="1">IFERROR(INDEX($AJ$54:$AJ$65, ROWS($CH$4:CH8)), IFERROR(INDEX($AN$54:$AN$65, ROWS($CH$4:CH8)-ROWS($AJ$54:$AJ$65)), IFERROR(INDEX($AR$54:$AR$65, ROWS($CH$4:CH8)-ROWS($AJ$54:$AJ$65)-ROWS($AN$54:$AN$65)),IFERROR(INDEX($AV$54:$AV$65, ROWS($CH$4:CH8)-ROWS($AJ$54:$AJ$65)-ROWS($AN$54:$AN$65)-ROWS($AR$54:$AR$65)),IFERROR(INDEX($AZ$54:$AZ$65, ROWS($CH$4:CH8)-ROWS($AJ$54:$AJ$65)-ROWS($AN$54:$AN$65)-ROWS($AR$54:$AR$65)-ROWS($AV$54:$AV$65)),IFERROR(INDEX($BD$54:$BD$65, ROWS($CH$4:CH8)-ROWS($AJ$54:$AJ$65)-ROWS($AN$54:$AN$65)-ROWS($AR$54:$AR$65)-ROWS($AV$54:$AV$65)-ROWS($AZ$54:$AZ$65)),IFERROR(INDEX($BH$54:$BH$65, ROWS($CH$4:CH8)-ROWS($AJ$54:$AJ$65)-ROWS($AN$54:$AN$65)-ROWS($AR$54:$AR$65)-ROWS($AV$54:$AV$65)-ROWS($AZ$54:$AZ$65)-ROWS($BD$54:$BD$65)), "")))))))</f>
        <v/>
      </c>
      <c r="CI10" s="316" t="str">
        <f t="shared" ca="1" si="39"/>
        <v>Credit Card 1</v>
      </c>
      <c r="CJ10" s="316" t="str">
        <f ca="1">IF(OR(CK10="",CK10=0),"",MAX(CJ$5:CJ9)+1)</f>
        <v/>
      </c>
      <c r="CK10" s="316" t="str">
        <f ca="1">IFERROR(INDEX($AK$54:$AK$65, ROWS($CK$4:CK8)), IFERROR(INDEX($AO$54:$AO$65, ROWS($CK$4:CK8)-ROWS($AK$54:$AK$65)), IFERROR(INDEX($AS$54:$AS$65, ROWS($CK$4:CK8)-ROWS($AK$54:$AK$65)-ROWS($AO$54:$AO$65)),IFERROR(INDEX($AW$54:$AW$65, ROWS($CK$4:CK8)-ROWS($AK$54:$AK$65)-ROWS($AO$54:$AO$65)-ROWS($AS$54:$AS$65)),IFERROR(INDEX($BA$54:$BA$65, ROWS($CK$4:CK8)-ROWS($AK$54:$AK$65)-ROWS($AO$54:$AO$65)-ROWS($AS$54:$AS$65)-ROWS($AW$54:$AW$65)),IFERROR(INDEX($BE$54:$BE$65, ROWS($CK$4:CK8)-ROWS($AK$54:$AK$65)-ROWS($AO$54:$AO$65)-ROWS($AS$54:$AS$65)-ROWS($AW$54:$AW$65)-ROWS($BA$54:$BA$65)),IFERROR(INDEX($BI$54:$BI$65, ROWS($CK$4:CK8)-ROWS($AK$54:$AK$65)-ROWS($AO$54:$AO$65)-ROWS($AS$54:$AS$65)-ROWS($AW$54:$AW$65)-ROWS($BA$54:$BA$65)-ROWS($BE$54:$BE$65)), "")))))))</f>
        <v/>
      </c>
      <c r="CL10" s="316">
        <f t="shared" ca="1" si="40"/>
        <v>50</v>
      </c>
      <c r="CM10" s="413" t="str">
        <f t="shared" ca="1" si="41"/>
        <v/>
      </c>
      <c r="CN10" s="412" t="str">
        <f ca="1">IF(OR(CO10="",CO10=0),"",MAX(CN$5:CN9)+1)</f>
        <v/>
      </c>
      <c r="CO10" s="316" t="str">
        <f ca="1">IFERROR(INDEX($AJ$70:$AJ$81, ROWS($CO$4:CO8)), IFERROR(INDEX($AN$70:$AN$81, ROWS($CO$4:CO8)-ROWS($AJ$70:$AJ$81)), IFERROR(INDEX($AR$70:$AR$81, ROWS($CO$4:CO8)-ROWS($AJ$70:$AJ$81)-ROWS($AN$70:$AN$81)),IFERROR(INDEX($AV$70:$AV$81, ROWS($CO$4:CO8)-ROWS($AJ$70:$AJ$81)-ROWS($AN$70:$AN$81)-ROWS($AR$70:$AR$81)),IFERROR(INDEX($AZ$70:$AZ$81, ROWS($CO$4:CO8)-ROWS($AJ$70:$AJ$81)-ROWS($AN$70:$AN$81)-ROWS($AR$70:$AR$81)-ROWS($AV$70:$AV$81)),IFERROR(INDEX($BD$70:$BD$81, ROWS($CO$4:CO8)-ROWS($AJ$70:$AJ$81)-ROWS($AN$70:$AN$81)-ROWS($AR$70:$AR$81)-ROWS($AV$70:$AV$81)-ROWS($AZ$70:$AZ$81)),IFERROR(INDEX($BH$70:$BH$81, ROWS($CO$4:CO8)-ROWS($AJ$70:$AJ$81)-ROWS($AN$70:$AN$81)-ROWS($AR$70:$AR$81)-ROWS($AV$70:$AV$81)-ROWS($AZ$70:$AZ$81)-ROWS($BD$70:$BD$81)), "")))))))</f>
        <v/>
      </c>
      <c r="CP10" s="316" t="str">
        <f t="shared" ca="1" si="42"/>
        <v/>
      </c>
      <c r="CQ10" s="316" t="str">
        <f ca="1">IF(OR(CR10="",CR10=0),"",MAX(CQ$5:CQ9)+1)</f>
        <v/>
      </c>
      <c r="CR10" s="316" t="str">
        <f ca="1">IFERROR(INDEX($AK$70:$AK$81, ROWS($CR$4:CR8)), IFERROR(INDEX($AO$70:$AO$81, ROWS($CR$4:CR8)-ROWS($AK$70:$AK$81)), IFERROR(INDEX($AS$70:$AS$81, ROWS($CR$4:CR8)-ROWS($AK$70:$AK$81)-ROWS($AO$70:$AO$81)),IFERROR(INDEX($AW$70:$AW$81, ROWS($CR$4:CR8)-ROWS($AK$70:$AK$81)-ROWS($AO$70:$AO$81)-ROWS($AS$70:$AS$81)),IFERROR(INDEX($BA$70:$BA$81, ROWS($CR$4:CR8)-ROWS($AK$70:$AK$81)-ROWS($AO$70:$AO$81)-ROWS($AS$70:$AS$81)-ROWS($AW$70:$AW$81)),IFERROR(INDEX($BE$70:$BE$81, ROWS($CR$4:CR8)-ROWS($AK$70:$AK$81)-ROWS($AO$70:$AO$81)-ROWS($AS$70:$AS$81)-ROWS($AW$70:$AW$81)-ROWS($BA$70:$BA$81)),IFERROR(INDEX($BI$70:$BI$81, ROWS($CR$4:CR8)-ROWS($AK$70:$AK$81)-ROWS($AO$70:$AO$81)-ROWS($AS$70:$AS$81)-ROWS($AW$70:$AW$81)-ROWS($BA$70:$BA$81)-ROWS($BE$70:$BE$81)), "")))))))</f>
        <v/>
      </c>
      <c r="CS10" s="316" t="str">
        <f t="shared" ca="1" si="43"/>
        <v/>
      </c>
      <c r="CT10" s="413" t="str">
        <f t="shared" ca="1" si="44"/>
        <v/>
      </c>
      <c r="CU10" s="412" t="str">
        <f>IF(OR(CV10="",CV10=0),"",MAX(CU$5:CU9)+1)</f>
        <v/>
      </c>
      <c r="CV10" s="316">
        <f>IFERROR(INDEX($AJ$86:$AJ$97, ROWS($CV$4:CV8)), IFERROR(INDEX($AN$86:$AN$97, ROWS($CV$4:CV8)-ROWS($AJ$86:$AJ$97)), ""))</f>
        <v>0</v>
      </c>
      <c r="CW10" s="316" t="str">
        <f t="shared" si="45"/>
        <v/>
      </c>
      <c r="CX10" s="316" t="str">
        <f>IF(OR(CY10="",CY10=0),"",MAX(CX$5:CX9)+1)</f>
        <v/>
      </c>
      <c r="CY10" s="316">
        <f>IFERROR(INDEX($AK$86:$AK$97, ROWS($CY$4:CY8)), IFERROR(INDEX($AO$86:$AO$97, ROWS($CY$4:CY8)-ROWS($AK$86:$AK$97)), ""))</f>
        <v>0</v>
      </c>
      <c r="CZ10" s="316" t="str">
        <f t="shared" si="46"/>
        <v/>
      </c>
      <c r="DA10" s="413" t="str">
        <f t="shared" si="47"/>
        <v/>
      </c>
      <c r="DC10" s="438" t="str">
        <f ca="1">IF(OR(DD10="",DD10=0),"",MAX(DC$5:DC9)+1)</f>
        <v/>
      </c>
      <c r="DD10" s="434" t="str">
        <f t="shared" ca="1" si="48"/>
        <v/>
      </c>
      <c r="DE10" s="413" t="str">
        <f t="shared" ca="1" si="49"/>
        <v/>
      </c>
      <c r="DF10" s="431" t="str">
        <f ca="1">IF(OR(DG10="",DG10=0),"",MAX(DF$5:DF9)+1)</f>
        <v/>
      </c>
      <c r="DG10" s="412" t="str">
        <f t="shared" ca="1" si="50"/>
        <v/>
      </c>
      <c r="DH10" s="413" t="str">
        <f t="shared" ca="1" si="51"/>
        <v/>
      </c>
      <c r="DI10" s="412" t="str">
        <f t="shared" ca="1" si="52"/>
        <v/>
      </c>
      <c r="DJ10" s="413" t="str">
        <f t="shared" ca="1" si="53"/>
        <v/>
      </c>
      <c r="DK10" s="412" t="str">
        <f t="shared" ca="1" si="54"/>
        <v/>
      </c>
      <c r="DL10" s="413" t="str">
        <f t="shared" ca="1" si="55"/>
        <v/>
      </c>
      <c r="DN10" s="425" t="str">
        <f ca="1">IF(DI18="","",CONCATENATE(DI18," - ",DJ18))</f>
        <v/>
      </c>
      <c r="DO10" s="295" t="str">
        <f ca="1">IF(DI19="","",CONCATENATE(DI19," - ",DJ19))</f>
        <v/>
      </c>
      <c r="DP10" s="295" t="str">
        <f ca="1">IF(DI20="","",CONCATENATE(DI20," - ",DJ20))</f>
        <v/>
      </c>
      <c r="DQ10" s="425" t="str">
        <f ca="1">IF(DK18="","",CONCATENATE(DK18," - ",DL18))</f>
        <v/>
      </c>
      <c r="DR10" s="295" t="str">
        <f ca="1">IF(DK19="","",CONCATENATE(DK19," - ",DL19))</f>
        <v/>
      </c>
      <c r="DS10" s="426" t="str">
        <f ca="1">IF(DK20="","",CONCATENATE(DK20," - ",DL20))</f>
        <v/>
      </c>
    </row>
    <row r="11" spans="1:123" s="293" customFormat="1" ht="15" customHeight="1" thickBot="1" x14ac:dyDescent="0.35">
      <c r="A11" s="291">
        <f>Year!I39</f>
        <v>45235</v>
      </c>
      <c r="B11" s="290" t="str">
        <f>IF(ISERROR(MATCH(A11,event_dates,0)),"",INDEX(events,MATCH(A11,event_dates,0)))</f>
        <v>Daylight Saving (end)</v>
      </c>
      <c r="C11" s="291">
        <f>Year!J39</f>
        <v>45236</v>
      </c>
      <c r="D11" s="290" t="str">
        <f>IF(ISERROR(MATCH(C11,event_dates,0)),"",INDEX(events,MATCH(C11,event_dates,0)))</f>
        <v/>
      </c>
      <c r="E11" s="291">
        <f>Year!K39</f>
        <v>45237</v>
      </c>
      <c r="F11" s="290" t="str">
        <f>IF(ISERROR(MATCH(E11,event_dates,0)),"",INDEX(events,MATCH(E11,event_dates,0)))</f>
        <v/>
      </c>
      <c r="G11" s="291">
        <f>Year!L39</f>
        <v>45238</v>
      </c>
      <c r="H11" s="290" t="str">
        <f>IF(ISERROR(MATCH(G11,event_dates,0)),"",INDEX(events,MATCH(G11,event_dates,0)))</f>
        <v/>
      </c>
      <c r="I11" s="291">
        <f>Year!M39</f>
        <v>45239</v>
      </c>
      <c r="J11" s="290" t="str">
        <f>IF(ISERROR(MATCH(I11,event_dates,0)),"",INDEX(events,MATCH(I11,event_dates,0)))</f>
        <v/>
      </c>
      <c r="K11" s="291">
        <f>Year!N39</f>
        <v>45240</v>
      </c>
      <c r="L11" s="290" t="str">
        <f>IF(ISERROR(MATCH(K11,event_dates,0)),"",INDEX(events,MATCH(K11,event_dates,0)))</f>
        <v/>
      </c>
      <c r="M11" s="291">
        <f>Year!O39</f>
        <v>45241</v>
      </c>
      <c r="N11" s="290" t="str">
        <f>IF(ISERROR(MATCH(M11,event_dates,0)),"",INDEX(events,MATCH(M11,event_dates,0)))</f>
        <v>Veterans Day</v>
      </c>
      <c r="P11" s="295" t="str">
        <f ca="1">IF(DN26="","",DN26)</f>
        <v>Internet - 100</v>
      </c>
      <c r="Q11" s="295" t="str">
        <f t="shared" ref="Q11:U16" ca="1" si="56">IF(DO26="","",DO26)</f>
        <v>D. Store Card 3 - 30</v>
      </c>
      <c r="R11" s="295" t="str">
        <f t="shared" ca="1" si="56"/>
        <v>Wholesale Club - 50</v>
      </c>
      <c r="S11" s="296" t="str">
        <f t="shared" ca="1" si="56"/>
        <v>Paycheck 2 - 400</v>
      </c>
      <c r="T11" s="295" t="str">
        <f t="shared" ca="1" si="56"/>
        <v>Paycheck 3 - 700</v>
      </c>
      <c r="U11" s="295" t="str">
        <f t="shared" ca="1" si="56"/>
        <v>Paycheck 1 - 850</v>
      </c>
      <c r="V11" s="1156"/>
      <c r="W11" s="1157"/>
      <c r="X11" s="445"/>
      <c r="Y11"/>
      <c r="AB11" s="299"/>
      <c r="AC11" s="358">
        <f>IF('Data Entry'!B17="","",'Data Entry'!B17)</f>
        <v>15</v>
      </c>
      <c r="AD11" s="356" t="str">
        <f>IF('Data Entry'!A17="","",'Data Entry'!A17)</f>
        <v>Roth IRA</v>
      </c>
      <c r="AE11" s="363">
        <f>IF('Data Entry'!C17="","",'Data Entry'!C17)</f>
        <v>100</v>
      </c>
      <c r="AF11" s="402" t="str">
        <f>IF('Data Entry'!E17="","",'Data Entry'!E17)</f>
        <v>Monthly</v>
      </c>
      <c r="AG11" s="300"/>
      <c r="AH11"/>
      <c r="AI11" s="304">
        <f t="shared" ca="1" si="23"/>
        <v>20</v>
      </c>
      <c r="AJ11" s="305" t="str">
        <f t="shared" ca="1" si="2"/>
        <v/>
      </c>
      <c r="AK11" s="306" t="str">
        <f t="shared" ca="1" si="3"/>
        <v/>
      </c>
      <c r="AL11" s="307" t="str">
        <f t="shared" ca="1" si="4"/>
        <v/>
      </c>
      <c r="AM11" s="304">
        <f t="shared" ca="1" si="24"/>
        <v>20</v>
      </c>
      <c r="AN11" s="305" t="str">
        <f t="shared" ca="1" si="5"/>
        <v/>
      </c>
      <c r="AO11" s="306" t="str">
        <f t="shared" ca="1" si="6"/>
        <v/>
      </c>
      <c r="AP11" s="307" t="str">
        <f t="shared" ca="1" si="7"/>
        <v/>
      </c>
      <c r="AQ11" s="304">
        <f t="shared" ca="1" si="25"/>
        <v>20</v>
      </c>
      <c r="AR11" s="305" t="str">
        <f t="shared" ca="1" si="8"/>
        <v/>
      </c>
      <c r="AS11" s="306" t="str">
        <f t="shared" ca="1" si="9"/>
        <v/>
      </c>
      <c r="AT11" s="307" t="str">
        <f t="shared" ca="1" si="10"/>
        <v/>
      </c>
      <c r="AU11" s="304" t="str">
        <f t="shared" ca="1" si="26"/>
        <v/>
      </c>
      <c r="AV11" s="305" t="str">
        <f t="shared" ca="1" si="11"/>
        <v/>
      </c>
      <c r="AW11" s="306" t="str">
        <f t="shared" ca="1" si="12"/>
        <v/>
      </c>
      <c r="AX11" s="307" t="str">
        <f t="shared" ca="1" si="13"/>
        <v/>
      </c>
      <c r="AY11" s="304" t="str">
        <f t="shared" ca="1" si="27"/>
        <v/>
      </c>
      <c r="AZ11" s="305" t="str">
        <f t="shared" ca="1" si="14"/>
        <v/>
      </c>
      <c r="BA11" s="306" t="str">
        <f t="shared" ca="1" si="15"/>
        <v/>
      </c>
      <c r="BB11" s="307" t="str">
        <f t="shared" ca="1" si="16"/>
        <v/>
      </c>
      <c r="BC11" s="304" t="str">
        <f t="shared" ca="1" si="28"/>
        <v/>
      </c>
      <c r="BD11" s="305" t="str">
        <f t="shared" ca="1" si="17"/>
        <v/>
      </c>
      <c r="BE11" s="306" t="str">
        <f t="shared" ca="1" si="18"/>
        <v/>
      </c>
      <c r="BF11" s="307" t="str">
        <f t="shared" ca="1" si="19"/>
        <v/>
      </c>
      <c r="BG11" s="304" t="str">
        <f t="shared" ca="1" si="29"/>
        <v/>
      </c>
      <c r="BH11" s="305" t="str">
        <f t="shared" ca="1" si="20"/>
        <v/>
      </c>
      <c r="BI11" s="306" t="str">
        <f t="shared" ca="1" si="21"/>
        <v/>
      </c>
      <c r="BJ11" s="307" t="str">
        <f t="shared" ca="1" si="22"/>
        <v/>
      </c>
      <c r="BL11" s="412" t="str">
        <f ca="1">IF(OR(BM11="",BM11=0),"",MAX(BL$5:BL10)+1)</f>
        <v/>
      </c>
      <c r="BM11" s="316" t="str">
        <f ca="1">IFERROR(INDEX($AJ$6:$AJ$17, ROWS(BM$4:$BM9)), IFERROR(INDEX($AN$6:$AN$17, ROWS(BM$4:$BM9)-ROWS($AJ$6:$AJ$17)), IFERROR(INDEX($AR$6:$AR$17, ROWS(BM$4:$BM9)-ROWS($AJ$6:$AJ$17)-ROWS($AN$6:$AN$17)),IFERROR(INDEX($AV$6:$AV$17, ROWS(BM$4:$BM9)-ROWS($AJ$6:$AJ$17)-ROWS($AN$6:$AN$17)-ROWS($AR$6:$AR$17)),IFERROR(INDEX($AZ$6:$AZ$17, ROWS(BM$4:$BM9)-ROWS($AJ$6:$AJ$17)-ROWS($AN$6:$AN$17)-ROWS($AR$6:$AR$17)-ROWS($AV$6:$AV$17)),IFERROR(INDEX($BD$6:$BD$17, ROWS(BM$4:$BM9)-ROWS($AJ$6:$AJ$17)-ROWS($AN$6:$AN$17)-ROWS($AR$6:$AR$17)-ROWS($AV$6:$AV$17)-ROWS($AZ$6:$AZ$17)),IFERROR(INDEX($BH$6:$BH$17, ROWS(BM$4:$BM9)-ROWS($AJ$6:$AJ$17)-ROWS($AN$6:$AN$17)-ROWS($AR$6:$AR$17)-ROWS($AV$6:$AV$17)-ROWS($AZ$6:$AZ$17)-ROWS($BD$6:$BD$17)), "")))))))</f>
        <v/>
      </c>
      <c r="BN11" s="316" t="str">
        <f t="shared" ca="1" si="30"/>
        <v/>
      </c>
      <c r="BO11" s="316" t="str">
        <f ca="1">IF(OR(BP11="",BP11=0),"",MAX(BO$5:BO10)+1)</f>
        <v/>
      </c>
      <c r="BP11" s="316" t="str">
        <f ca="1">IFERROR(INDEX($AK$6:$AK$17, ROWS($BP$4:BP9)), IFERROR(INDEX($AO$6:$AO$17, ROWS($BP$4:BP9)-ROWS($AK$6:$AK$17)), IFERROR(INDEX($AS$6:$AS$17, ROWS($BP$4:BP9)-ROWS($AK$6:$AK$17)-ROWS($AO$6:$AO$17)),IFERROR(INDEX($AW$6:$AW$17, ROWS($BP$4:BP9)-ROWS($AK$6:$AK$17)-ROWS($AO$6:$AO$17)-ROWS($AS$6:$AS$17)),IFERROR(INDEX($BA$6:$BA$17, ROWS($BP$4:BP9)-ROWS($AK$6:$AK$17)-ROWS($AO$6:$AO$17)-ROWS($AS$6:$AS$17)-ROWS($AW$6:$AW$17)),IFERROR(INDEX($BE$6:$BE$17, ROWS($BP$4:BP9)-ROWS($AK$6:$AK$17)-ROWS($AO$6:$AO$17)-ROWS($AS$6:$AS$17)-ROWS($AW$6:$AW$17)-ROWS($BA$6:$BA$17)),IFERROR(INDEX($BI$6:$BI$17, ROWS($BP$4:BP9)-ROWS($AK$6:$AK$17)-ROWS($AO$6:$AO$17)-ROWS($AS$6:$AS$17)-ROWS($AW$6:$AW$17)-ROWS($BA$6:$BA$17)-ROWS($BE$6:$BE$17)), "")))))))</f>
        <v/>
      </c>
      <c r="BQ11" s="316" t="str">
        <f t="shared" ca="1" si="31"/>
        <v/>
      </c>
      <c r="BR11" s="413" t="str">
        <f t="shared" ca="1" si="32"/>
        <v/>
      </c>
      <c r="BS11" s="412" t="str">
        <f ca="1">IF(OR(BT11="",BT11=0),"",MAX(BS$5:BS10)+1)</f>
        <v/>
      </c>
      <c r="BT11" s="316" t="str">
        <f ca="1">IFERROR(INDEX($AJ$22:$AJ$33, ROWS($BT$4:BT9)), IFERROR(INDEX($AN$22:$AN$33, ROWS($BT$4:BT9)-ROWS($AJ$22:$AJ$33)), IFERROR(INDEX($AR$22:$AR$33, ROWS($BT$4:BT9)-ROWS($AJ$22:$AJ$33)-ROWS($AN$22:$AN$33)),IFERROR(INDEX($AV$22:$AV$33, ROWS($BT$4:BT9)-ROWS($AJ$22:$AJ$33)-ROWS($AN$22:$AN$33)-ROWS($AR$22:$AR$33)),IFERROR(INDEX($AZ$22:$AZ$33, ROWS($BT$4:BT9)-ROWS($AJ$22:$AJ$33)-ROWS($AN$22:$AN$33)-ROWS($AR$22:$AR$33)-ROWS($AV$22:$AV$33)),IFERROR(INDEX($BD$22:$BD$33, ROWS($BT$4:BT9)-ROWS($AJ$22:$AJ$33)-ROWS($AN$22:$AN$33)-ROWS($AR$22:$AR$33)-ROWS($AV$22:$AV$33)-ROWS($AZ$22:$AZ$33)),IFERROR(INDEX($BH$22:$BH$33, ROWS($BT$4:BT9)-ROWS($AJ$22:$AJ$33)-ROWS($AN$22:$AN$33)-ROWS($AR$22:$AR$33)-ROWS($AV$22:$AV$33)-ROWS($AZ$22:$AZ$33)-ROWS($BD$22:$BD$33)), "")))))))</f>
        <v/>
      </c>
      <c r="BU11" s="316" t="str">
        <f t="shared" ca="1" si="33"/>
        <v>Life Insurance</v>
      </c>
      <c r="BV11" s="316" t="str">
        <f ca="1">IF(OR(BW11="",BW11=0),"",MAX(BV$5:BV10)+1)</f>
        <v/>
      </c>
      <c r="BW11" s="316" t="str">
        <f ca="1">IFERROR(INDEX($AK$22:$AK$33, ROWS($BW$4:BW9)), IFERROR(INDEX($AO$22:$AO$33, ROWS($BW$4:BW9)-ROWS($AK$22:$AK$33)), IFERROR(INDEX($AS$22:$AS$33, ROWS($BW$4:BW9)-ROWS($AK$22:$AK$33)-ROWS($AO$22:$AO$33)),IFERROR(INDEX($AW$22:$AW$33, ROWS($BW$4:BW9)-ROWS($AK$22:$AK$33)-ROWS($AO$22:$AO$33)-ROWS($AS$22:$AS$33)),IFERROR(INDEX($BA$22:$BA$33, ROWS($BW$4:BW9)-ROWS($AK$22:$AK$33)-ROWS($AO$22:$AO$33)-ROWS($AS$22:$AS$33)-ROWS($AW$22:$AW$33)),IFERROR(INDEX($BE$22:$BE$33, ROWS($BW$4:BW9)-ROWS($AK$22:$AK$33)-ROWS($AO$22:$AO$33)-ROWS($AS$22:$AS$33)-ROWS($AW$22:$AW$33)-ROWS($BA$22:$BA$33)),IFERROR(INDEX($BI$22:$BI$33, ROWS($BW$4:BW9)-ROWS($AK$22:$AK$33)-ROWS($AO$22:$AO$33)-ROWS($AS$22:$AS$33)-ROWS($AW$22:$AW$33)-ROWS($BA$22:$BA$33)-ROWS($BE$22:$BE$33)), "")))))))</f>
        <v/>
      </c>
      <c r="BX11" s="316">
        <f t="shared" ca="1" si="34"/>
        <v>70</v>
      </c>
      <c r="BY11" s="413" t="str">
        <f t="shared" ca="1" si="35"/>
        <v/>
      </c>
      <c r="BZ11" s="412" t="str">
        <f ca="1">IF(OR(CA11="",CA11=0),"",MAX(BZ$5:BZ10)+1)</f>
        <v/>
      </c>
      <c r="CA11" s="316" t="str">
        <f ca="1">IFERROR(INDEX($AJ$38:$AJ$49, ROWS($CA$4:CA9)), IFERROR(INDEX($AN$38:$AN$49, ROWS($CA$4:CA9)-ROWS($AJ$38:$AJ$49)), IFERROR(INDEX($AR$38:$AR$49, ROWS($CA$4:CA9)-ROWS($AJ$38:$AJ$49)-ROWS($AN$38:$AN$49)),IFERROR(INDEX($AV$38:$AV$49, ROWS($CA$4:CA9)-ROWS($AJ$38:$AJ$49)-ROWS($AN$38:$AN$49)-ROWS($AR$38:$AR$49)),IFERROR(INDEX($AZ$38:$AZ$49, ROWS($CA$4:CA9)-ROWS($AJ$38:$AJ$49)-ROWS($AN$38:$AN$49)-ROWS($AR$38:$AR$49)-ROWS($AV$38:$AV$49)),IFERROR(INDEX($BD$38:$BD$49, ROWS($CA$4:CA9)-ROWS($AJ$38:$AJ$49)-ROWS($AN$38:$AN$49)-ROWS($AR$38:$AR$49)-ROWS($AV$38:$AV$49)-ROWS($AZ$38:$AZ$49)),IFERROR(INDEX($BH$38:$BH$49, ROWS($CA$4:CA9)-ROWS($AJ$38:$AJ$49)-ROWS($AN$38:$AN$49)-ROWS($AR$38:$AR$49)-ROWS($AV$38:$AV$49)-ROWS($AZ$38:$AZ$49)-ROWS($BD$38:$BD$49)), "")))))))</f>
        <v/>
      </c>
      <c r="CB11" s="316" t="str">
        <f t="shared" ca="1" si="36"/>
        <v>Roth IRA</v>
      </c>
      <c r="CC11" s="316" t="str">
        <f ca="1">IF(OR(CD11="",CD11=0),"",MAX(CC$5:CC10)+1)</f>
        <v/>
      </c>
      <c r="CD11" s="316" t="str">
        <f ca="1">IFERROR(INDEX($AK$38:$AK$49, ROWS($CD$4:CD9)), IFERROR(INDEX($AO$38:$AO$49, ROWS($CD$4:CD9)-ROWS($AK$38:$AK$49)), IFERROR(INDEX($AS$38:$AS$49, ROWS($CD$4:CD9)-ROWS($AK$38:$AK$49)-ROWS($AO$38:$AO$49)),IFERROR(INDEX($AW$38:$AW$49, ROWS($CD$4:CD9)-ROWS($AK$38:$AK$49)-ROWS($AO$38:$AO$49)-ROWS($AS$38:$AS$49)),IFERROR(INDEX($BA$38:$BA$49, ROWS($CD$4:CD9)-ROWS($AK$38:$AK$49)-ROWS($AO$38:$AO$49)-ROWS($AS$38:$AS$49)-ROWS($AW$38:$AW$49)),IFERROR(INDEX($BE$38:$BE$49, ROWS($CD$4:CD9)-ROWS($AK$38:$AK$49)-ROWS($AO$38:$AO$49)-ROWS($AS$38:$AS$49)-ROWS($AW$38:$AW$49)-ROWS($BA$38:$BA$49)),IFERROR(INDEX($BI$38:$BI$49, ROWS($CD$4:CD9)-ROWS($AK$38:$AK$49)-ROWS($AO$38:$AO$49)-ROWS($AS$38:$AS$49)-ROWS($AW$38:$AW$49)-ROWS($BA$38:$BA$49)-ROWS($BE$38:$BE$49)), "")))))))</f>
        <v/>
      </c>
      <c r="CE11" s="316">
        <f t="shared" ca="1" si="37"/>
        <v>100</v>
      </c>
      <c r="CF11" s="413" t="str">
        <f t="shared" ca="1" si="38"/>
        <v/>
      </c>
      <c r="CG11" s="412" t="str">
        <f ca="1">IF(OR(CH11="",CH11=0),"",MAX(CG$5:CG10)+1)</f>
        <v/>
      </c>
      <c r="CH11" s="316" t="str">
        <f ca="1">IFERROR(INDEX($AJ$54:$AJ$65, ROWS($CH$4:CH9)), IFERROR(INDEX($AN$54:$AN$65, ROWS($CH$4:CH9)-ROWS($AJ$54:$AJ$65)), IFERROR(INDEX($AR$54:$AR$65, ROWS($CH$4:CH9)-ROWS($AJ$54:$AJ$65)-ROWS($AN$54:$AN$65)),IFERROR(INDEX($AV$54:$AV$65, ROWS($CH$4:CH9)-ROWS($AJ$54:$AJ$65)-ROWS($AN$54:$AN$65)-ROWS($AR$54:$AR$65)),IFERROR(INDEX($AZ$54:$AZ$65, ROWS($CH$4:CH9)-ROWS($AJ$54:$AJ$65)-ROWS($AN$54:$AN$65)-ROWS($AR$54:$AR$65)-ROWS($AV$54:$AV$65)),IFERROR(INDEX($BD$54:$BD$65, ROWS($CH$4:CH9)-ROWS($AJ$54:$AJ$65)-ROWS($AN$54:$AN$65)-ROWS($AR$54:$AR$65)-ROWS($AV$54:$AV$65)-ROWS($AZ$54:$AZ$65)),IFERROR(INDEX($BH$54:$BH$65, ROWS($CH$4:CH9)-ROWS($AJ$54:$AJ$65)-ROWS($AN$54:$AN$65)-ROWS($AR$54:$AR$65)-ROWS($AV$54:$AV$65)-ROWS($AZ$54:$AZ$65)-ROWS($BD$54:$BD$65)), "")))))))</f>
        <v/>
      </c>
      <c r="CI11" s="316" t="str">
        <f t="shared" ca="1" si="39"/>
        <v>Auto Insurance</v>
      </c>
      <c r="CJ11" s="316" t="str">
        <f ca="1">IF(OR(CK11="",CK11=0),"",MAX(CJ$5:CJ10)+1)</f>
        <v/>
      </c>
      <c r="CK11" s="316" t="str">
        <f ca="1">IFERROR(INDEX($AK$54:$AK$65, ROWS($CK$4:CK9)), IFERROR(INDEX($AO$54:$AO$65, ROWS($CK$4:CK9)-ROWS($AK$54:$AK$65)), IFERROR(INDEX($AS$54:$AS$65, ROWS($CK$4:CK9)-ROWS($AK$54:$AK$65)-ROWS($AO$54:$AO$65)),IFERROR(INDEX($AW$54:$AW$65, ROWS($CK$4:CK9)-ROWS($AK$54:$AK$65)-ROWS($AO$54:$AO$65)-ROWS($AS$54:$AS$65)),IFERROR(INDEX($BA$54:$BA$65, ROWS($CK$4:CK9)-ROWS($AK$54:$AK$65)-ROWS($AO$54:$AO$65)-ROWS($AS$54:$AS$65)-ROWS($AW$54:$AW$65)),IFERROR(INDEX($BE$54:$BE$65, ROWS($CK$4:CK9)-ROWS($AK$54:$AK$65)-ROWS($AO$54:$AO$65)-ROWS($AS$54:$AS$65)-ROWS($AW$54:$AW$65)-ROWS($BA$54:$BA$65)),IFERROR(INDEX($BI$54:$BI$65, ROWS($CK$4:CK9)-ROWS($AK$54:$AK$65)-ROWS($AO$54:$AO$65)-ROWS($AS$54:$AS$65)-ROWS($AW$54:$AW$65)-ROWS($BA$54:$BA$65)-ROWS($BE$54:$BE$65)), "")))))))</f>
        <v/>
      </c>
      <c r="CL11" s="316">
        <f t="shared" ca="1" si="40"/>
        <v>180</v>
      </c>
      <c r="CM11" s="413" t="str">
        <f t="shared" ca="1" si="41"/>
        <v/>
      </c>
      <c r="CN11" s="412" t="str">
        <f ca="1">IF(OR(CO11="",CO11=0),"",MAX(CN$5:CN10)+1)</f>
        <v/>
      </c>
      <c r="CO11" s="316" t="str">
        <f ca="1">IFERROR(INDEX($AJ$70:$AJ$81, ROWS($CO$4:CO9)), IFERROR(INDEX($AN$70:$AN$81, ROWS($CO$4:CO9)-ROWS($AJ$70:$AJ$81)), IFERROR(INDEX($AR$70:$AR$81, ROWS($CO$4:CO9)-ROWS($AJ$70:$AJ$81)-ROWS($AN$70:$AN$81)),IFERROR(INDEX($AV$70:$AV$81, ROWS($CO$4:CO9)-ROWS($AJ$70:$AJ$81)-ROWS($AN$70:$AN$81)-ROWS($AR$70:$AR$81)),IFERROR(INDEX($AZ$70:$AZ$81, ROWS($CO$4:CO9)-ROWS($AJ$70:$AJ$81)-ROWS($AN$70:$AN$81)-ROWS($AR$70:$AR$81)-ROWS($AV$70:$AV$81)),IFERROR(INDEX($BD$70:$BD$81, ROWS($CO$4:CO9)-ROWS($AJ$70:$AJ$81)-ROWS($AN$70:$AN$81)-ROWS($AR$70:$AR$81)-ROWS($AV$70:$AV$81)-ROWS($AZ$70:$AZ$81)),IFERROR(INDEX($BH$70:$BH$81, ROWS($CO$4:CO9)-ROWS($AJ$70:$AJ$81)-ROWS($AN$70:$AN$81)-ROWS($AR$70:$AR$81)-ROWS($AV$70:$AV$81)-ROWS($AZ$70:$AZ$81)-ROWS($BD$70:$BD$81)), "")))))))</f>
        <v/>
      </c>
      <c r="CP11" s="316" t="str">
        <f t="shared" ca="1" si="42"/>
        <v/>
      </c>
      <c r="CQ11" s="316" t="str">
        <f ca="1">IF(OR(CR11="",CR11=0),"",MAX(CQ$5:CQ10)+1)</f>
        <v/>
      </c>
      <c r="CR11" s="316" t="str">
        <f ca="1">IFERROR(INDEX($AK$70:$AK$81, ROWS($CR$4:CR9)), IFERROR(INDEX($AO$70:$AO$81, ROWS($CR$4:CR9)-ROWS($AK$70:$AK$81)), IFERROR(INDEX($AS$70:$AS$81, ROWS($CR$4:CR9)-ROWS($AK$70:$AK$81)-ROWS($AO$70:$AO$81)),IFERROR(INDEX($AW$70:$AW$81, ROWS($CR$4:CR9)-ROWS($AK$70:$AK$81)-ROWS($AO$70:$AO$81)-ROWS($AS$70:$AS$81)),IFERROR(INDEX($BA$70:$BA$81, ROWS($CR$4:CR9)-ROWS($AK$70:$AK$81)-ROWS($AO$70:$AO$81)-ROWS($AS$70:$AS$81)-ROWS($AW$70:$AW$81)),IFERROR(INDEX($BE$70:$BE$81, ROWS($CR$4:CR9)-ROWS($AK$70:$AK$81)-ROWS($AO$70:$AO$81)-ROWS($AS$70:$AS$81)-ROWS($AW$70:$AW$81)-ROWS($BA$70:$BA$81)),IFERROR(INDEX($BI$70:$BI$81, ROWS($CR$4:CR9)-ROWS($AK$70:$AK$81)-ROWS($AO$70:$AO$81)-ROWS($AS$70:$AS$81)-ROWS($AW$70:$AW$81)-ROWS($BA$70:$BA$81)-ROWS($BE$70:$BE$81)), "")))))))</f>
        <v/>
      </c>
      <c r="CS11" s="316" t="str">
        <f t="shared" ca="1" si="43"/>
        <v/>
      </c>
      <c r="CT11" s="413" t="str">
        <f t="shared" ca="1" si="44"/>
        <v/>
      </c>
      <c r="CU11" s="412" t="str">
        <f>IF(OR(CV11="",CV11=0),"",MAX(CU$5:CU10)+1)</f>
        <v/>
      </c>
      <c r="CV11" s="316">
        <f>IFERROR(INDEX($AJ$86:$AJ$97, ROWS($CV$4:CV9)), IFERROR(INDEX($AN$86:$AN$97, ROWS($CV$4:CV9)-ROWS($AJ$86:$AJ$97)), ""))</f>
        <v>0</v>
      </c>
      <c r="CW11" s="316" t="str">
        <f t="shared" si="45"/>
        <v/>
      </c>
      <c r="CX11" s="316" t="str">
        <f>IF(OR(CY11="",CY11=0),"",MAX(CX$5:CX10)+1)</f>
        <v/>
      </c>
      <c r="CY11" s="316">
        <f>IFERROR(INDEX($AK$86:$AK$97, ROWS($CY$4:CY9)), IFERROR(INDEX($AO$86:$AO$97, ROWS($CY$4:CY9)-ROWS($AK$86:$AK$97)), ""))</f>
        <v>0</v>
      </c>
      <c r="CZ11" s="316" t="str">
        <f t="shared" si="46"/>
        <v/>
      </c>
      <c r="DA11" s="413" t="str">
        <f t="shared" si="47"/>
        <v/>
      </c>
      <c r="DC11" s="438" t="str">
        <f ca="1">IF(OR(DD11="",DD11=0),"",MAX(DC$5:DC10)+1)</f>
        <v/>
      </c>
      <c r="DD11" s="434" t="str">
        <f t="shared" ca="1" si="48"/>
        <v/>
      </c>
      <c r="DE11" s="413" t="str">
        <f t="shared" ca="1" si="49"/>
        <v/>
      </c>
      <c r="DF11" s="431" t="str">
        <f ca="1">IF(OR(DG11="",DG11=0),"",MAX(DF$5:DF10)+1)</f>
        <v/>
      </c>
      <c r="DG11" s="412" t="str">
        <f t="shared" ca="1" si="50"/>
        <v/>
      </c>
      <c r="DH11" s="413" t="str">
        <f t="shared" ca="1" si="51"/>
        <v/>
      </c>
      <c r="DI11" s="412" t="str">
        <f t="shared" ca="1" si="52"/>
        <v/>
      </c>
      <c r="DJ11" s="413" t="str">
        <f t="shared" ca="1" si="53"/>
        <v/>
      </c>
      <c r="DK11" s="412" t="str">
        <f t="shared" ca="1" si="54"/>
        <v/>
      </c>
      <c r="DL11" s="413" t="str">
        <f t="shared" ca="1" si="55"/>
        <v/>
      </c>
      <c r="DN11" s="427" t="str">
        <f ca="1">IF(DI21="","",CONCATENATE(DI21," - ",DJ21))</f>
        <v/>
      </c>
      <c r="DO11" s="428" t="str">
        <f ca="1">IF(DI22="","",CONCATENATE(DI22," - ",DJ22))</f>
        <v/>
      </c>
      <c r="DP11" s="428" t="str">
        <f ca="1">IF(DI23="","",CONCATENATE(DI23," - ",DJ23))</f>
        <v/>
      </c>
      <c r="DQ11" s="427" t="str">
        <f ca="1">IF(DK21="","",CONCATENATE(DK21," - ",DL21))</f>
        <v/>
      </c>
      <c r="DR11" s="428" t="str">
        <f ca="1">IF(DK22="","",CONCATENATE(DK22," - ",DL22))</f>
        <v/>
      </c>
      <c r="DS11" s="429" t="str">
        <f ca="1">IF(DK23="","",CONCATENATE(DK23," - ",DL23))</f>
        <v/>
      </c>
    </row>
    <row r="12" spans="1:123" s="292" customFormat="1" ht="15" customHeight="1" thickBot="1" x14ac:dyDescent="0.35">
      <c r="A12" s="1181" t="str">
        <f ca="1">IF(ISERROR(MATCH(A11,event_dates,0)+MATCH(A11,OFFSET(event_dates,MATCH(A11,event_dates,0),0,500,1),0)),"",INDEX(events,MATCH(A11,event_dates,0)+MATCH(A11,OFFSET(event_dates,MATCH(A11,event_dates,0),0,500,1),0)))</f>
        <v/>
      </c>
      <c r="B12" s="1182"/>
      <c r="C12" s="1181" t="str">
        <f ca="1">IF(ISERROR(MATCH(C11,event_dates,0)+MATCH(C11,OFFSET(event_dates,MATCH(C11,event_dates,0),0,500,1),0)),"",INDEX(events,MATCH(C11,event_dates,0)+MATCH(C11,OFFSET(event_dates,MATCH(C11,event_dates,0),0,500,1),0)))</f>
        <v/>
      </c>
      <c r="D12" s="1182"/>
      <c r="E12" s="1181" t="str">
        <f ca="1">IF(ISERROR(MATCH(E11,event_dates,0)+MATCH(E11,OFFSET(event_dates,MATCH(E11,event_dates,0),0,500,1),0)),"",INDEX(events,MATCH(E11,event_dates,0)+MATCH(E11,OFFSET(event_dates,MATCH(E11,event_dates,0),0,500,1),0)))</f>
        <v/>
      </c>
      <c r="F12" s="1182"/>
      <c r="G12" s="1181" t="str">
        <f ca="1">IF(ISERROR(MATCH(G11,event_dates,0)+MATCH(G11,OFFSET(event_dates,MATCH(G11,event_dates,0),0,500,1),0)),"",INDEX(events,MATCH(G11,event_dates,0)+MATCH(G11,OFFSET(event_dates,MATCH(G11,event_dates,0),0,500,1),0)))</f>
        <v/>
      </c>
      <c r="H12" s="1182"/>
      <c r="I12" s="1181" t="str">
        <f ca="1">IF(ISERROR(MATCH(I11,event_dates,0)+MATCH(I11,OFFSET(event_dates,MATCH(I11,event_dates,0),0,500,1),0)),"",INDEX(events,MATCH(I11,event_dates,0)+MATCH(I11,OFFSET(event_dates,MATCH(I11,event_dates,0),0,500,1),0)))</f>
        <v/>
      </c>
      <c r="J12" s="1182"/>
      <c r="K12" s="1181" t="str">
        <f ca="1">IF(ISERROR(MATCH(K11,event_dates,0)+MATCH(K11,OFFSET(event_dates,MATCH(K11,event_dates,0),0,500,1),0)),"",INDEX(events,MATCH(K11,event_dates,0)+MATCH(K11,OFFSET(event_dates,MATCH(K11,event_dates,0),0,500,1),0)))</f>
        <v/>
      </c>
      <c r="L12" s="1182"/>
      <c r="M12" s="1181" t="str">
        <f ca="1">IF(ISERROR(MATCH(M11,event_dates,0)+MATCH(M11,OFFSET(event_dates,MATCH(M11,event_dates,0),0,500,1),0)),"",INDEX(events,MATCH(M11,event_dates,0)+MATCH(M11,OFFSET(event_dates,MATCH(M11,event_dates,0),0,500,1),0)))</f>
        <v/>
      </c>
      <c r="N12" s="1182"/>
      <c r="P12" s="295" t="str">
        <f t="shared" ref="P12:P16" ca="1" si="57">IF(DN27="","",DN27)</f>
        <v>Pet Care - 80</v>
      </c>
      <c r="Q12" s="295" t="str">
        <f t="shared" ca="1" si="56"/>
        <v>Groceries - 125</v>
      </c>
      <c r="R12" s="295" t="str">
        <f t="shared" ca="1" si="56"/>
        <v>Life Insurance - 70</v>
      </c>
      <c r="S12" s="296" t="str">
        <f t="shared" ca="1" si="56"/>
        <v/>
      </c>
      <c r="T12" s="295" t="str">
        <f t="shared" ca="1" si="56"/>
        <v/>
      </c>
      <c r="U12" s="295" t="str">
        <f t="shared" ca="1" si="56"/>
        <v/>
      </c>
      <c r="V12" s="1158" t="s">
        <v>502</v>
      </c>
      <c r="W12" s="1159"/>
      <c r="X12" s="445">
        <f ca="1">IF(DP32="",0,DP32)</f>
        <v>599.95000000000005</v>
      </c>
      <c r="Y12"/>
      <c r="AB12" s="299"/>
      <c r="AC12" s="358">
        <f>IF('Data Entry'!B18="","",'Data Entry'!B18)</f>
        <v>16</v>
      </c>
      <c r="AD12" s="356" t="str">
        <f>IF('Data Entry'!A18="","",'Data Entry'!A18)</f>
        <v>Audible</v>
      </c>
      <c r="AE12" s="363">
        <f>IF('Data Entry'!C18="","",'Data Entry'!C18)</f>
        <v>14.95</v>
      </c>
      <c r="AF12" s="402" t="str">
        <f>IF('Data Entry'!E18="","",'Data Entry'!E18)</f>
        <v>Monthly</v>
      </c>
      <c r="AG12" s="300"/>
      <c r="AH12"/>
      <c r="AI12" s="304">
        <f t="shared" ca="1" si="23"/>
        <v>21</v>
      </c>
      <c r="AJ12" s="305" t="str">
        <f t="shared" ca="1" si="2"/>
        <v/>
      </c>
      <c r="AK12" s="306" t="str">
        <f t="shared" ca="1" si="3"/>
        <v/>
      </c>
      <c r="AL12" s="307" t="str">
        <f t="shared" ca="1" si="4"/>
        <v/>
      </c>
      <c r="AM12" s="304">
        <f t="shared" ca="1" si="24"/>
        <v>21</v>
      </c>
      <c r="AN12" s="305" t="str">
        <f t="shared" ca="1" si="5"/>
        <v/>
      </c>
      <c r="AO12" s="306" t="str">
        <f t="shared" ca="1" si="6"/>
        <v/>
      </c>
      <c r="AP12" s="307" t="str">
        <f t="shared" ca="1" si="7"/>
        <v/>
      </c>
      <c r="AQ12" s="304">
        <f t="shared" ca="1" si="25"/>
        <v>21</v>
      </c>
      <c r="AR12" s="305" t="str">
        <f t="shared" ca="1" si="8"/>
        <v/>
      </c>
      <c r="AS12" s="306" t="str">
        <f t="shared" ca="1" si="9"/>
        <v/>
      </c>
      <c r="AT12" s="307" t="str">
        <f t="shared" ca="1" si="10"/>
        <v/>
      </c>
      <c r="AU12" s="304" t="str">
        <f t="shared" ca="1" si="26"/>
        <v/>
      </c>
      <c r="AV12" s="305" t="str">
        <f t="shared" ca="1" si="11"/>
        <v/>
      </c>
      <c r="AW12" s="306" t="str">
        <f t="shared" ca="1" si="12"/>
        <v/>
      </c>
      <c r="AX12" s="307" t="str">
        <f t="shared" ca="1" si="13"/>
        <v/>
      </c>
      <c r="AY12" s="304" t="str">
        <f t="shared" ca="1" si="27"/>
        <v/>
      </c>
      <c r="AZ12" s="305" t="str">
        <f t="shared" ca="1" si="14"/>
        <v/>
      </c>
      <c r="BA12" s="306" t="str">
        <f t="shared" ca="1" si="15"/>
        <v/>
      </c>
      <c r="BB12" s="307" t="str">
        <f t="shared" ca="1" si="16"/>
        <v/>
      </c>
      <c r="BC12" s="304" t="str">
        <f t="shared" ca="1" si="28"/>
        <v/>
      </c>
      <c r="BD12" s="305" t="str">
        <f t="shared" ca="1" si="17"/>
        <v/>
      </c>
      <c r="BE12" s="306" t="str">
        <f t="shared" ca="1" si="18"/>
        <v/>
      </c>
      <c r="BF12" s="307" t="str">
        <f t="shared" ca="1" si="19"/>
        <v/>
      </c>
      <c r="BG12" s="304" t="str">
        <f t="shared" ca="1" si="29"/>
        <v/>
      </c>
      <c r="BH12" s="305" t="str">
        <f t="shared" ca="1" si="20"/>
        <v/>
      </c>
      <c r="BI12" s="306" t="str">
        <f t="shared" ca="1" si="21"/>
        <v/>
      </c>
      <c r="BJ12" s="307" t="str">
        <f t="shared" ca="1" si="22"/>
        <v/>
      </c>
      <c r="BL12" s="412" t="str">
        <f ca="1">IF(OR(BM12="",BM12=0),"",MAX(BL$5:BL11)+1)</f>
        <v/>
      </c>
      <c r="BM12" s="316" t="str">
        <f ca="1">IFERROR(INDEX($AJ$6:$AJ$17, ROWS(BM$4:$BM10)), IFERROR(INDEX($AN$6:$AN$17, ROWS(BM$4:$BM10)-ROWS($AJ$6:$AJ$17)), IFERROR(INDEX($AR$6:$AR$17, ROWS(BM$4:$BM10)-ROWS($AJ$6:$AJ$17)-ROWS($AN$6:$AN$17)),IFERROR(INDEX($AV$6:$AV$17, ROWS(BM$4:$BM10)-ROWS($AJ$6:$AJ$17)-ROWS($AN$6:$AN$17)-ROWS($AR$6:$AR$17)),IFERROR(INDEX($AZ$6:$AZ$17, ROWS(BM$4:$BM10)-ROWS($AJ$6:$AJ$17)-ROWS($AN$6:$AN$17)-ROWS($AR$6:$AR$17)-ROWS($AV$6:$AV$17)),IFERROR(INDEX($BD$6:$BD$17, ROWS(BM$4:$BM10)-ROWS($AJ$6:$AJ$17)-ROWS($AN$6:$AN$17)-ROWS($AR$6:$AR$17)-ROWS($AV$6:$AV$17)-ROWS($AZ$6:$AZ$17)),IFERROR(INDEX($BH$6:$BH$17, ROWS(BM$4:$BM10)-ROWS($AJ$6:$AJ$17)-ROWS($AN$6:$AN$17)-ROWS($AR$6:$AR$17)-ROWS($AV$6:$AV$17)-ROWS($AZ$6:$AZ$17)-ROWS($BD$6:$BD$17)), "")))))))</f>
        <v/>
      </c>
      <c r="BN12" s="316" t="str">
        <f t="shared" ca="1" si="30"/>
        <v/>
      </c>
      <c r="BO12" s="316" t="str">
        <f ca="1">IF(OR(BP12="",BP12=0),"",MAX(BO$5:BO11)+1)</f>
        <v/>
      </c>
      <c r="BP12" s="316" t="str">
        <f ca="1">IFERROR(INDEX($AK$6:$AK$17, ROWS($BP$4:BP10)), IFERROR(INDEX($AO$6:$AO$17, ROWS($BP$4:BP10)-ROWS($AK$6:$AK$17)), IFERROR(INDEX($AS$6:$AS$17, ROWS($BP$4:BP10)-ROWS($AK$6:$AK$17)-ROWS($AO$6:$AO$17)),IFERROR(INDEX($AW$6:$AW$17, ROWS($BP$4:BP10)-ROWS($AK$6:$AK$17)-ROWS($AO$6:$AO$17)-ROWS($AS$6:$AS$17)),IFERROR(INDEX($BA$6:$BA$17, ROWS($BP$4:BP10)-ROWS($AK$6:$AK$17)-ROWS($AO$6:$AO$17)-ROWS($AS$6:$AS$17)-ROWS($AW$6:$AW$17)),IFERROR(INDEX($BE$6:$BE$17, ROWS($BP$4:BP10)-ROWS($AK$6:$AK$17)-ROWS($AO$6:$AO$17)-ROWS($AS$6:$AS$17)-ROWS($AW$6:$AW$17)-ROWS($BA$6:$BA$17)),IFERROR(INDEX($BI$6:$BI$17, ROWS($BP$4:BP10)-ROWS($AK$6:$AK$17)-ROWS($AO$6:$AO$17)-ROWS($AS$6:$AS$17)-ROWS($AW$6:$AW$17)-ROWS($BA$6:$BA$17)-ROWS($BE$6:$BE$17)), "")))))))</f>
        <v/>
      </c>
      <c r="BQ12" s="316" t="str">
        <f t="shared" ca="1" si="31"/>
        <v/>
      </c>
      <c r="BR12" s="413" t="str">
        <f t="shared" ca="1" si="32"/>
        <v/>
      </c>
      <c r="BS12" s="412" t="str">
        <f ca="1">IF(OR(BT12="",BT12=0),"",MAX(BS$5:BS11)+1)</f>
        <v/>
      </c>
      <c r="BT12" s="316" t="str">
        <f ca="1">IFERROR(INDEX($AJ$22:$AJ$33, ROWS($BT$4:BT10)), IFERROR(INDEX($AN$22:$AN$33, ROWS($BT$4:BT10)-ROWS($AJ$22:$AJ$33)), IFERROR(INDEX($AR$22:$AR$33, ROWS($BT$4:BT10)-ROWS($AJ$22:$AJ$33)-ROWS($AN$22:$AN$33)),IFERROR(INDEX($AV$22:$AV$33, ROWS($BT$4:BT10)-ROWS($AJ$22:$AJ$33)-ROWS($AN$22:$AN$33)-ROWS($AR$22:$AR$33)),IFERROR(INDEX($AZ$22:$AZ$33, ROWS($BT$4:BT10)-ROWS($AJ$22:$AJ$33)-ROWS($AN$22:$AN$33)-ROWS($AR$22:$AR$33)-ROWS($AV$22:$AV$33)),IFERROR(INDEX($BD$22:$BD$33, ROWS($BT$4:BT10)-ROWS($AJ$22:$AJ$33)-ROWS($AN$22:$AN$33)-ROWS($AR$22:$AR$33)-ROWS($AV$22:$AV$33)-ROWS($AZ$22:$AZ$33)),IFERROR(INDEX($BH$22:$BH$33, ROWS($BT$4:BT10)-ROWS($AJ$22:$AJ$33)-ROWS($AN$22:$AN$33)-ROWS($AR$22:$AR$33)-ROWS($AV$22:$AV$33)-ROWS($AZ$22:$AZ$33)-ROWS($BD$22:$BD$33)), "")))))))</f>
        <v/>
      </c>
      <c r="BU12" s="316" t="str">
        <f t="shared" ca="1" si="33"/>
        <v>Paycheck 2</v>
      </c>
      <c r="BV12" s="316" t="str">
        <f ca="1">IF(OR(BW12="",BW12=0),"",MAX(BV$5:BV11)+1)</f>
        <v/>
      </c>
      <c r="BW12" s="316" t="str">
        <f ca="1">IFERROR(INDEX($AK$22:$AK$33, ROWS($BW$4:BW10)), IFERROR(INDEX($AO$22:$AO$33, ROWS($BW$4:BW10)-ROWS($AK$22:$AK$33)), IFERROR(INDEX($AS$22:$AS$33, ROWS($BW$4:BW10)-ROWS($AK$22:$AK$33)-ROWS($AO$22:$AO$33)),IFERROR(INDEX($AW$22:$AW$33, ROWS($BW$4:BW10)-ROWS($AK$22:$AK$33)-ROWS($AO$22:$AO$33)-ROWS($AS$22:$AS$33)),IFERROR(INDEX($BA$22:$BA$33, ROWS($BW$4:BW10)-ROWS($AK$22:$AK$33)-ROWS($AO$22:$AO$33)-ROWS($AS$22:$AS$33)-ROWS($AW$22:$AW$33)),IFERROR(INDEX($BE$22:$BE$33, ROWS($BW$4:BW10)-ROWS($AK$22:$AK$33)-ROWS($AO$22:$AO$33)-ROWS($AS$22:$AS$33)-ROWS($AW$22:$AW$33)-ROWS($BA$22:$BA$33)),IFERROR(INDEX($BI$22:$BI$33, ROWS($BW$4:BW10)-ROWS($AK$22:$AK$33)-ROWS($AO$22:$AO$33)-ROWS($AS$22:$AS$33)-ROWS($AW$22:$AW$33)-ROWS($BA$22:$BA$33)-ROWS($BE$22:$BE$33)), "")))))))</f>
        <v/>
      </c>
      <c r="BX12" s="316">
        <f t="shared" ca="1" si="34"/>
        <v>400</v>
      </c>
      <c r="BY12" s="413" t="str">
        <f t="shared" ca="1" si="35"/>
        <v>Income</v>
      </c>
      <c r="BZ12" s="412" t="str">
        <f ca="1">IF(OR(CA12="",CA12=0),"",MAX(BZ$5:BZ11)+1)</f>
        <v/>
      </c>
      <c r="CA12" s="316" t="str">
        <f ca="1">IFERROR(INDEX($AJ$38:$AJ$49, ROWS($CA$4:CA10)), IFERROR(INDEX($AN$38:$AN$49, ROWS($CA$4:CA10)-ROWS($AJ$38:$AJ$49)), IFERROR(INDEX($AR$38:$AR$49, ROWS($CA$4:CA10)-ROWS($AJ$38:$AJ$49)-ROWS($AN$38:$AN$49)),IFERROR(INDEX($AV$38:$AV$49, ROWS($CA$4:CA10)-ROWS($AJ$38:$AJ$49)-ROWS($AN$38:$AN$49)-ROWS($AR$38:$AR$49)),IFERROR(INDEX($AZ$38:$AZ$49, ROWS($CA$4:CA10)-ROWS($AJ$38:$AJ$49)-ROWS($AN$38:$AN$49)-ROWS($AR$38:$AR$49)-ROWS($AV$38:$AV$49)),IFERROR(INDEX($BD$38:$BD$49, ROWS($CA$4:CA10)-ROWS($AJ$38:$AJ$49)-ROWS($AN$38:$AN$49)-ROWS($AR$38:$AR$49)-ROWS($AV$38:$AV$49)-ROWS($AZ$38:$AZ$49)),IFERROR(INDEX($BH$38:$BH$49, ROWS($CA$4:CA10)-ROWS($AJ$38:$AJ$49)-ROWS($AN$38:$AN$49)-ROWS($AR$38:$AR$49)-ROWS($AV$38:$AV$49)-ROWS($AZ$38:$AZ$49)-ROWS($BD$38:$BD$49)), "")))))))</f>
        <v/>
      </c>
      <c r="CB12" s="316" t="str">
        <f t="shared" ca="1" si="36"/>
        <v>D. Store Card 2</v>
      </c>
      <c r="CC12" s="316" t="str">
        <f ca="1">IF(OR(CD12="",CD12=0),"",MAX(CC$5:CC11)+1)</f>
        <v/>
      </c>
      <c r="CD12" s="316" t="str">
        <f ca="1">IFERROR(INDEX($AK$38:$AK$49, ROWS($CD$4:CD10)), IFERROR(INDEX($AO$38:$AO$49, ROWS($CD$4:CD10)-ROWS($AK$38:$AK$49)), IFERROR(INDEX($AS$38:$AS$49, ROWS($CD$4:CD10)-ROWS($AK$38:$AK$49)-ROWS($AO$38:$AO$49)),IFERROR(INDEX($AW$38:$AW$49, ROWS($CD$4:CD10)-ROWS($AK$38:$AK$49)-ROWS($AO$38:$AO$49)-ROWS($AS$38:$AS$49)),IFERROR(INDEX($BA$38:$BA$49, ROWS($CD$4:CD10)-ROWS($AK$38:$AK$49)-ROWS($AO$38:$AO$49)-ROWS($AS$38:$AS$49)-ROWS($AW$38:$AW$49)),IFERROR(INDEX($BE$38:$BE$49, ROWS($CD$4:CD10)-ROWS($AK$38:$AK$49)-ROWS($AO$38:$AO$49)-ROWS($AS$38:$AS$49)-ROWS($AW$38:$AW$49)-ROWS($BA$38:$BA$49)),IFERROR(INDEX($BI$38:$BI$49, ROWS($CD$4:CD10)-ROWS($AK$38:$AK$49)-ROWS($AO$38:$AO$49)-ROWS($AS$38:$AS$49)-ROWS($AW$38:$AW$49)-ROWS($BA$38:$BA$49)-ROWS($BE$38:$BE$49)), "")))))))</f>
        <v/>
      </c>
      <c r="CE12" s="316">
        <f t="shared" ca="1" si="37"/>
        <v>30</v>
      </c>
      <c r="CF12" s="413" t="str">
        <f t="shared" ca="1" si="38"/>
        <v/>
      </c>
      <c r="CG12" s="412" t="str">
        <f ca="1">IF(OR(CH12="",CH12=0),"",MAX(CG$5:CG11)+1)</f>
        <v/>
      </c>
      <c r="CH12" s="316" t="str">
        <f ca="1">IFERROR(INDEX($AJ$54:$AJ$65, ROWS($CH$4:CH10)), IFERROR(INDEX($AN$54:$AN$65, ROWS($CH$4:CH10)-ROWS($AJ$54:$AJ$65)), IFERROR(INDEX($AR$54:$AR$65, ROWS($CH$4:CH10)-ROWS($AJ$54:$AJ$65)-ROWS($AN$54:$AN$65)),IFERROR(INDEX($AV$54:$AV$65, ROWS($CH$4:CH10)-ROWS($AJ$54:$AJ$65)-ROWS($AN$54:$AN$65)-ROWS($AR$54:$AR$65)),IFERROR(INDEX($AZ$54:$AZ$65, ROWS($CH$4:CH10)-ROWS($AJ$54:$AJ$65)-ROWS($AN$54:$AN$65)-ROWS($AR$54:$AR$65)-ROWS($AV$54:$AV$65)),IFERROR(INDEX($BD$54:$BD$65, ROWS($CH$4:CH10)-ROWS($AJ$54:$AJ$65)-ROWS($AN$54:$AN$65)-ROWS($AR$54:$AR$65)-ROWS($AV$54:$AV$65)-ROWS($AZ$54:$AZ$65)),IFERROR(INDEX($BH$54:$BH$65, ROWS($CH$4:CH10)-ROWS($AJ$54:$AJ$65)-ROWS($AN$54:$AN$65)-ROWS($AR$54:$AR$65)-ROWS($AV$54:$AV$65)-ROWS($AZ$54:$AZ$65)-ROWS($BD$54:$BD$65)), "")))))))</f>
        <v/>
      </c>
      <c r="CI12" s="316" t="str">
        <f t="shared" ca="1" si="39"/>
        <v>Paycheck 1</v>
      </c>
      <c r="CJ12" s="316" t="str">
        <f ca="1">IF(OR(CK12="",CK12=0),"",MAX(CJ$5:CJ11)+1)</f>
        <v/>
      </c>
      <c r="CK12" s="316" t="str">
        <f ca="1">IFERROR(INDEX($AK$54:$AK$65, ROWS($CK$4:CK10)), IFERROR(INDEX($AO$54:$AO$65, ROWS($CK$4:CK10)-ROWS($AK$54:$AK$65)), IFERROR(INDEX($AS$54:$AS$65, ROWS($CK$4:CK10)-ROWS($AK$54:$AK$65)-ROWS($AO$54:$AO$65)),IFERROR(INDEX($AW$54:$AW$65, ROWS($CK$4:CK10)-ROWS($AK$54:$AK$65)-ROWS($AO$54:$AO$65)-ROWS($AS$54:$AS$65)),IFERROR(INDEX($BA$54:$BA$65, ROWS($CK$4:CK10)-ROWS($AK$54:$AK$65)-ROWS($AO$54:$AO$65)-ROWS($AS$54:$AS$65)-ROWS($AW$54:$AW$65)),IFERROR(INDEX($BE$54:$BE$65, ROWS($CK$4:CK10)-ROWS($AK$54:$AK$65)-ROWS($AO$54:$AO$65)-ROWS($AS$54:$AS$65)-ROWS($AW$54:$AW$65)-ROWS($BA$54:$BA$65)),IFERROR(INDEX($BI$54:$BI$65, ROWS($CK$4:CK10)-ROWS($AK$54:$AK$65)-ROWS($AO$54:$AO$65)-ROWS($AS$54:$AS$65)-ROWS($AW$54:$AW$65)-ROWS($BA$54:$BA$65)-ROWS($BE$54:$BE$65)), "")))))))</f>
        <v/>
      </c>
      <c r="CL12" s="316">
        <f t="shared" ca="1" si="40"/>
        <v>850</v>
      </c>
      <c r="CM12" s="413" t="str">
        <f t="shared" ca="1" si="41"/>
        <v>Income</v>
      </c>
      <c r="CN12" s="412" t="str">
        <f ca="1">IF(OR(CO12="",CO12=0),"",MAX(CN$5:CN11)+1)</f>
        <v/>
      </c>
      <c r="CO12" s="316" t="str">
        <f ca="1">IFERROR(INDEX($AJ$70:$AJ$81, ROWS($CO$4:CO10)), IFERROR(INDEX($AN$70:$AN$81, ROWS($CO$4:CO10)-ROWS($AJ$70:$AJ$81)), IFERROR(INDEX($AR$70:$AR$81, ROWS($CO$4:CO10)-ROWS($AJ$70:$AJ$81)-ROWS($AN$70:$AN$81)),IFERROR(INDEX($AV$70:$AV$81, ROWS($CO$4:CO10)-ROWS($AJ$70:$AJ$81)-ROWS($AN$70:$AN$81)-ROWS($AR$70:$AR$81)),IFERROR(INDEX($AZ$70:$AZ$81, ROWS($CO$4:CO10)-ROWS($AJ$70:$AJ$81)-ROWS($AN$70:$AN$81)-ROWS($AR$70:$AR$81)-ROWS($AV$70:$AV$81)),IFERROR(INDEX($BD$70:$BD$81, ROWS($CO$4:CO10)-ROWS($AJ$70:$AJ$81)-ROWS($AN$70:$AN$81)-ROWS($AR$70:$AR$81)-ROWS($AV$70:$AV$81)-ROWS($AZ$70:$AZ$81)),IFERROR(INDEX($BH$70:$BH$81, ROWS($CO$4:CO10)-ROWS($AJ$70:$AJ$81)-ROWS($AN$70:$AN$81)-ROWS($AR$70:$AR$81)-ROWS($AV$70:$AV$81)-ROWS($AZ$70:$AZ$81)-ROWS($BD$70:$BD$81)), "")))))))</f>
        <v/>
      </c>
      <c r="CP12" s="316" t="str">
        <f t="shared" ca="1" si="42"/>
        <v/>
      </c>
      <c r="CQ12" s="316" t="str">
        <f ca="1">IF(OR(CR12="",CR12=0),"",MAX(CQ$5:CQ11)+1)</f>
        <v/>
      </c>
      <c r="CR12" s="316" t="str">
        <f ca="1">IFERROR(INDEX($AK$70:$AK$81, ROWS($CR$4:CR10)), IFERROR(INDEX($AO$70:$AO$81, ROWS($CR$4:CR10)-ROWS($AK$70:$AK$81)), IFERROR(INDEX($AS$70:$AS$81, ROWS($CR$4:CR10)-ROWS($AK$70:$AK$81)-ROWS($AO$70:$AO$81)),IFERROR(INDEX($AW$70:$AW$81, ROWS($CR$4:CR10)-ROWS($AK$70:$AK$81)-ROWS($AO$70:$AO$81)-ROWS($AS$70:$AS$81)),IFERROR(INDEX($BA$70:$BA$81, ROWS($CR$4:CR10)-ROWS($AK$70:$AK$81)-ROWS($AO$70:$AO$81)-ROWS($AS$70:$AS$81)-ROWS($AW$70:$AW$81)),IFERROR(INDEX($BE$70:$BE$81, ROWS($CR$4:CR10)-ROWS($AK$70:$AK$81)-ROWS($AO$70:$AO$81)-ROWS($AS$70:$AS$81)-ROWS($AW$70:$AW$81)-ROWS($BA$70:$BA$81)),IFERROR(INDEX($BI$70:$BI$81, ROWS($CR$4:CR10)-ROWS($AK$70:$AK$81)-ROWS($AO$70:$AO$81)-ROWS($AS$70:$AS$81)-ROWS($AW$70:$AW$81)-ROWS($BA$70:$BA$81)-ROWS($BE$70:$BE$81)), "")))))))</f>
        <v/>
      </c>
      <c r="CS12" s="316" t="str">
        <f t="shared" ca="1" si="43"/>
        <v/>
      </c>
      <c r="CT12" s="413" t="str">
        <f t="shared" ca="1" si="44"/>
        <v/>
      </c>
      <c r="CU12" s="412" t="str">
        <f>IF(OR(CV12="",CV12=0),"",MAX(CU$5:CU11)+1)</f>
        <v/>
      </c>
      <c r="CV12" s="316">
        <f>IFERROR(INDEX($AJ$86:$AJ$97, ROWS($CV$4:CV10)), IFERROR(INDEX($AN$86:$AN$97, ROWS($CV$4:CV10)-ROWS($AJ$86:$AJ$97)), ""))</f>
        <v>0</v>
      </c>
      <c r="CW12" s="316" t="str">
        <f t="shared" si="45"/>
        <v/>
      </c>
      <c r="CX12" s="316" t="str">
        <f>IF(OR(CY12="",CY12=0),"",MAX(CX$5:CX11)+1)</f>
        <v/>
      </c>
      <c r="CY12" s="316">
        <f>IFERROR(INDEX($AK$86:$AK$97, ROWS($CY$4:CY10)), IFERROR(INDEX($AO$86:$AO$97, ROWS($CY$4:CY10)-ROWS($AK$86:$AK$97)), ""))</f>
        <v>0</v>
      </c>
      <c r="CZ12" s="316" t="str">
        <f t="shared" si="46"/>
        <v/>
      </c>
      <c r="DA12" s="413" t="str">
        <f t="shared" si="47"/>
        <v/>
      </c>
      <c r="DC12" s="438" t="str">
        <f ca="1">IF(OR(DD12="",DD12=0),"",MAX(DC$5:DC11)+1)</f>
        <v/>
      </c>
      <c r="DD12" s="434" t="str">
        <f t="shared" ca="1" si="48"/>
        <v/>
      </c>
      <c r="DE12" s="413" t="str">
        <f t="shared" ca="1" si="49"/>
        <v/>
      </c>
      <c r="DF12" s="431" t="str">
        <f ca="1">IF(OR(DG12="",DG12=0),"",MAX(DF$5:DF11)+1)</f>
        <v/>
      </c>
      <c r="DG12" s="412" t="str">
        <f t="shared" ca="1" si="50"/>
        <v/>
      </c>
      <c r="DH12" s="413" t="str">
        <f t="shared" ca="1" si="51"/>
        <v/>
      </c>
      <c r="DI12" s="412" t="str">
        <f t="shared" ca="1" si="52"/>
        <v/>
      </c>
      <c r="DJ12" s="413" t="str">
        <f t="shared" ca="1" si="53"/>
        <v/>
      </c>
      <c r="DK12" s="412" t="str">
        <f t="shared" ca="1" si="54"/>
        <v/>
      </c>
      <c r="DL12" s="413" t="str">
        <f t="shared" ca="1" si="55"/>
        <v/>
      </c>
      <c r="DN12" s="1192" t="s">
        <v>505</v>
      </c>
      <c r="DO12" s="1193"/>
      <c r="DP12" s="443">
        <f ca="1">IF(DJ6="","",SUM(DJ6:DJ23))</f>
        <v>920</v>
      </c>
      <c r="DQ12" s="1192" t="s">
        <v>506</v>
      </c>
      <c r="DR12" s="1193"/>
      <c r="DS12" s="444" t="str">
        <f ca="1">IF(DL6="","",SUM(DL6:DL23))</f>
        <v/>
      </c>
    </row>
    <row r="13" spans="1:123" s="292" customFormat="1" ht="15" customHeight="1" x14ac:dyDescent="0.3">
      <c r="A13" s="1183"/>
      <c r="B13" s="1182"/>
      <c r="C13" s="1183"/>
      <c r="D13" s="1182"/>
      <c r="E13" s="1183"/>
      <c r="F13" s="1182"/>
      <c r="G13" s="1183"/>
      <c r="H13" s="1182"/>
      <c r="I13" s="1183"/>
      <c r="J13" s="1182"/>
      <c r="K13" s="1183"/>
      <c r="L13" s="1182"/>
      <c r="M13" s="1183"/>
      <c r="N13" s="1182"/>
      <c r="P13" s="295" t="str">
        <f t="shared" ca="1" si="57"/>
        <v>Car 2 Gas - 80</v>
      </c>
      <c r="Q13" s="295" t="str">
        <f t="shared" ca="1" si="56"/>
        <v>Netflix - 14.95</v>
      </c>
      <c r="R13" s="295" t="str">
        <f t="shared" ca="1" si="56"/>
        <v>Car 1 Gas - 50</v>
      </c>
      <c r="S13" s="296" t="str">
        <f t="shared" ca="1" si="56"/>
        <v/>
      </c>
      <c r="T13" s="295" t="str">
        <f t="shared" ca="1" si="56"/>
        <v/>
      </c>
      <c r="U13" s="295" t="str">
        <f t="shared" ca="1" si="56"/>
        <v/>
      </c>
      <c r="V13" s="1158" t="s">
        <v>507</v>
      </c>
      <c r="W13" s="1159"/>
      <c r="X13" s="445">
        <f ca="1">IF(DS32="",0,DS32)</f>
        <v>1950</v>
      </c>
      <c r="Y13"/>
      <c r="AB13" s="299"/>
      <c r="AC13" s="358">
        <f>IF('Data Entry'!B19="","",'Data Entry'!B19)</f>
        <v>29</v>
      </c>
      <c r="AD13" s="356" t="str">
        <f>IF('Data Entry'!A19="","",'Data Entry'!A19)</f>
        <v>Spotify</v>
      </c>
      <c r="AE13" s="363">
        <f>IF('Data Entry'!C19="","",'Data Entry'!C19)</f>
        <v>9.99</v>
      </c>
      <c r="AF13" s="402" t="str">
        <f>IF('Data Entry'!E19="","",'Data Entry'!E19)</f>
        <v>Monthly</v>
      </c>
      <c r="AG13" s="300"/>
      <c r="AH13"/>
      <c r="AI13" s="304">
        <f t="shared" ca="1" si="23"/>
        <v>22</v>
      </c>
      <c r="AJ13" s="305" t="str">
        <f t="shared" ca="1" si="2"/>
        <v/>
      </c>
      <c r="AK13" s="306" t="str">
        <f t="shared" ca="1" si="3"/>
        <v/>
      </c>
      <c r="AL13" s="307" t="str">
        <f t="shared" ca="1" si="4"/>
        <v/>
      </c>
      <c r="AM13" s="304">
        <f t="shared" ca="1" si="24"/>
        <v>22</v>
      </c>
      <c r="AN13" s="305" t="str">
        <f t="shared" ca="1" si="5"/>
        <v/>
      </c>
      <c r="AO13" s="306" t="str">
        <f t="shared" ca="1" si="6"/>
        <v/>
      </c>
      <c r="AP13" s="307" t="str">
        <f t="shared" ca="1" si="7"/>
        <v/>
      </c>
      <c r="AQ13" s="304">
        <f t="shared" ca="1" si="25"/>
        <v>22</v>
      </c>
      <c r="AR13" s="305" t="str">
        <f t="shared" ca="1" si="8"/>
        <v/>
      </c>
      <c r="AS13" s="306" t="str">
        <f t="shared" ca="1" si="9"/>
        <v/>
      </c>
      <c r="AT13" s="307" t="str">
        <f t="shared" ca="1" si="10"/>
        <v/>
      </c>
      <c r="AU13" s="304" t="str">
        <f t="shared" ca="1" si="26"/>
        <v/>
      </c>
      <c r="AV13" s="305" t="str">
        <f t="shared" ca="1" si="11"/>
        <v/>
      </c>
      <c r="AW13" s="306" t="str">
        <f t="shared" ca="1" si="12"/>
        <v/>
      </c>
      <c r="AX13" s="307" t="str">
        <f t="shared" ca="1" si="13"/>
        <v/>
      </c>
      <c r="AY13" s="304" t="str">
        <f t="shared" ca="1" si="27"/>
        <v/>
      </c>
      <c r="AZ13" s="305" t="str">
        <f t="shared" ca="1" si="14"/>
        <v/>
      </c>
      <c r="BA13" s="306" t="str">
        <f t="shared" ca="1" si="15"/>
        <v/>
      </c>
      <c r="BB13" s="307" t="str">
        <f t="shared" ca="1" si="16"/>
        <v/>
      </c>
      <c r="BC13" s="304" t="str">
        <f t="shared" ca="1" si="28"/>
        <v/>
      </c>
      <c r="BD13" s="305" t="str">
        <f t="shared" ca="1" si="17"/>
        <v/>
      </c>
      <c r="BE13" s="306" t="str">
        <f t="shared" ca="1" si="18"/>
        <v/>
      </c>
      <c r="BF13" s="307" t="str">
        <f t="shared" ca="1" si="19"/>
        <v/>
      </c>
      <c r="BG13" s="304" t="str">
        <f t="shared" ca="1" si="29"/>
        <v/>
      </c>
      <c r="BH13" s="305" t="str">
        <f t="shared" ca="1" si="20"/>
        <v/>
      </c>
      <c r="BI13" s="306" t="str">
        <f t="shared" ca="1" si="21"/>
        <v/>
      </c>
      <c r="BJ13" s="307" t="str">
        <f t="shared" ca="1" si="22"/>
        <v/>
      </c>
      <c r="BL13" s="412" t="str">
        <f ca="1">IF(OR(BM13="",BM13=0),"",MAX(BL$5:BL12)+1)</f>
        <v/>
      </c>
      <c r="BM13" s="316" t="str">
        <f ca="1">IFERROR(INDEX($AJ$6:$AJ$17, ROWS(BM$4:$BM11)), IFERROR(INDEX($AN$6:$AN$17, ROWS(BM$4:$BM11)-ROWS($AJ$6:$AJ$17)), IFERROR(INDEX($AR$6:$AR$17, ROWS(BM$4:$BM11)-ROWS($AJ$6:$AJ$17)-ROWS($AN$6:$AN$17)),IFERROR(INDEX($AV$6:$AV$17, ROWS(BM$4:$BM11)-ROWS($AJ$6:$AJ$17)-ROWS($AN$6:$AN$17)-ROWS($AR$6:$AR$17)),IFERROR(INDEX($AZ$6:$AZ$17, ROWS(BM$4:$BM11)-ROWS($AJ$6:$AJ$17)-ROWS($AN$6:$AN$17)-ROWS($AR$6:$AR$17)-ROWS($AV$6:$AV$17)),IFERROR(INDEX($BD$6:$BD$17, ROWS(BM$4:$BM11)-ROWS($AJ$6:$AJ$17)-ROWS($AN$6:$AN$17)-ROWS($AR$6:$AR$17)-ROWS($AV$6:$AV$17)-ROWS($AZ$6:$AZ$17)),IFERROR(INDEX($BH$6:$BH$17, ROWS(BM$4:$BM11)-ROWS($AJ$6:$AJ$17)-ROWS($AN$6:$AN$17)-ROWS($AR$6:$AR$17)-ROWS($AV$6:$AV$17)-ROWS($AZ$6:$AZ$17)-ROWS($BD$6:$BD$17)), "")))))))</f>
        <v/>
      </c>
      <c r="BN13" s="316" t="str">
        <f t="shared" ca="1" si="30"/>
        <v/>
      </c>
      <c r="BO13" s="316" t="str">
        <f ca="1">IF(OR(BP13="",BP13=0),"",MAX(BO$5:BO12)+1)</f>
        <v/>
      </c>
      <c r="BP13" s="316" t="str">
        <f ca="1">IFERROR(INDEX($AK$6:$AK$17, ROWS($BP$4:BP11)), IFERROR(INDEX($AO$6:$AO$17, ROWS($BP$4:BP11)-ROWS($AK$6:$AK$17)), IFERROR(INDEX($AS$6:$AS$17, ROWS($BP$4:BP11)-ROWS($AK$6:$AK$17)-ROWS($AO$6:$AO$17)),IFERROR(INDEX($AW$6:$AW$17, ROWS($BP$4:BP11)-ROWS($AK$6:$AK$17)-ROWS($AO$6:$AO$17)-ROWS($AS$6:$AS$17)),IFERROR(INDEX($BA$6:$BA$17, ROWS($BP$4:BP11)-ROWS($AK$6:$AK$17)-ROWS($AO$6:$AO$17)-ROWS($AS$6:$AS$17)-ROWS($AW$6:$AW$17)),IFERROR(INDEX($BE$6:$BE$17, ROWS($BP$4:BP11)-ROWS($AK$6:$AK$17)-ROWS($AO$6:$AO$17)-ROWS($AS$6:$AS$17)-ROWS($AW$6:$AW$17)-ROWS($BA$6:$BA$17)),IFERROR(INDEX($BI$6:$BI$17, ROWS($BP$4:BP11)-ROWS($AK$6:$AK$17)-ROWS($AO$6:$AO$17)-ROWS($AS$6:$AS$17)-ROWS($AW$6:$AW$17)-ROWS($BA$6:$BA$17)-ROWS($BE$6:$BE$17)), "")))))))</f>
        <v/>
      </c>
      <c r="BQ13" s="316" t="str">
        <f t="shared" ca="1" si="31"/>
        <v/>
      </c>
      <c r="BR13" s="413" t="str">
        <f t="shared" ca="1" si="32"/>
        <v/>
      </c>
      <c r="BS13" s="412" t="str">
        <f ca="1">IF(OR(BT13="",BT13=0),"",MAX(BS$5:BS12)+1)</f>
        <v/>
      </c>
      <c r="BT13" s="316" t="str">
        <f ca="1">IFERROR(INDEX($AJ$22:$AJ$33, ROWS($BT$4:BT11)), IFERROR(INDEX($AN$22:$AN$33, ROWS($BT$4:BT11)-ROWS($AJ$22:$AJ$33)), IFERROR(INDEX($AR$22:$AR$33, ROWS($BT$4:BT11)-ROWS($AJ$22:$AJ$33)-ROWS($AN$22:$AN$33)),IFERROR(INDEX($AV$22:$AV$33, ROWS($BT$4:BT11)-ROWS($AJ$22:$AJ$33)-ROWS($AN$22:$AN$33)-ROWS($AR$22:$AR$33)),IFERROR(INDEX($AZ$22:$AZ$33, ROWS($BT$4:BT11)-ROWS($AJ$22:$AJ$33)-ROWS($AN$22:$AN$33)-ROWS($AR$22:$AR$33)-ROWS($AV$22:$AV$33)),IFERROR(INDEX($BD$22:$BD$33, ROWS($BT$4:BT11)-ROWS($AJ$22:$AJ$33)-ROWS($AN$22:$AN$33)-ROWS($AR$22:$AR$33)-ROWS($AV$22:$AV$33)-ROWS($AZ$22:$AZ$33)),IFERROR(INDEX($BH$22:$BH$33, ROWS($BT$4:BT11)-ROWS($AJ$22:$AJ$33)-ROWS($AN$22:$AN$33)-ROWS($AR$22:$AR$33)-ROWS($AV$22:$AV$33)-ROWS($AZ$22:$AZ$33)-ROWS($BD$22:$BD$33)), "")))))))</f>
        <v/>
      </c>
      <c r="BU13" s="316" t="str">
        <f t="shared" ca="1" si="33"/>
        <v>Car 2 Gas</v>
      </c>
      <c r="BV13" s="316" t="str">
        <f ca="1">IF(OR(BW13="",BW13=0),"",MAX(BV$5:BV12)+1)</f>
        <v/>
      </c>
      <c r="BW13" s="316" t="str">
        <f ca="1">IFERROR(INDEX($AK$22:$AK$33, ROWS($BW$4:BW11)), IFERROR(INDEX($AO$22:$AO$33, ROWS($BW$4:BW11)-ROWS($AK$22:$AK$33)), IFERROR(INDEX($AS$22:$AS$33, ROWS($BW$4:BW11)-ROWS($AK$22:$AK$33)-ROWS($AO$22:$AO$33)),IFERROR(INDEX($AW$22:$AW$33, ROWS($BW$4:BW11)-ROWS($AK$22:$AK$33)-ROWS($AO$22:$AO$33)-ROWS($AS$22:$AS$33)),IFERROR(INDEX($BA$22:$BA$33, ROWS($BW$4:BW11)-ROWS($AK$22:$AK$33)-ROWS($AO$22:$AO$33)-ROWS($AS$22:$AS$33)-ROWS($AW$22:$AW$33)),IFERROR(INDEX($BE$22:$BE$33, ROWS($BW$4:BW11)-ROWS($AK$22:$AK$33)-ROWS($AO$22:$AO$33)-ROWS($AS$22:$AS$33)-ROWS($AW$22:$AW$33)-ROWS($BA$22:$BA$33)),IFERROR(INDEX($BI$22:$BI$33, ROWS($BW$4:BW11)-ROWS($AK$22:$AK$33)-ROWS($AO$22:$AO$33)-ROWS($AS$22:$AS$33)-ROWS($AW$22:$AW$33)-ROWS($BA$22:$BA$33)-ROWS($BE$22:$BE$33)), "")))))))</f>
        <v/>
      </c>
      <c r="BX13" s="316">
        <f t="shared" ca="1" si="34"/>
        <v>80</v>
      </c>
      <c r="BY13" s="413" t="str">
        <f t="shared" ca="1" si="35"/>
        <v/>
      </c>
      <c r="BZ13" s="412" t="str">
        <f ca="1">IF(OR(CA13="",CA13=0),"",MAX(BZ$5:BZ12)+1)</f>
        <v/>
      </c>
      <c r="CA13" s="316" t="str">
        <f ca="1">IFERROR(INDEX($AJ$38:$AJ$49, ROWS($CA$4:CA11)), IFERROR(INDEX($AN$38:$AN$49, ROWS($CA$4:CA11)-ROWS($AJ$38:$AJ$49)), IFERROR(INDEX($AR$38:$AR$49, ROWS($CA$4:CA11)-ROWS($AJ$38:$AJ$49)-ROWS($AN$38:$AN$49)),IFERROR(INDEX($AV$38:$AV$49, ROWS($CA$4:CA11)-ROWS($AJ$38:$AJ$49)-ROWS($AN$38:$AN$49)-ROWS($AR$38:$AR$49)),IFERROR(INDEX($AZ$38:$AZ$49, ROWS($CA$4:CA11)-ROWS($AJ$38:$AJ$49)-ROWS($AN$38:$AN$49)-ROWS($AR$38:$AR$49)-ROWS($AV$38:$AV$49)),IFERROR(INDEX($BD$38:$BD$49, ROWS($CA$4:CA11)-ROWS($AJ$38:$AJ$49)-ROWS($AN$38:$AN$49)-ROWS($AR$38:$AR$49)-ROWS($AV$38:$AV$49)-ROWS($AZ$38:$AZ$49)),IFERROR(INDEX($BH$38:$BH$49, ROWS($CA$4:CA11)-ROWS($AJ$38:$AJ$49)-ROWS($AN$38:$AN$49)-ROWS($AR$38:$AR$49)-ROWS($AV$38:$AV$49)-ROWS($AZ$38:$AZ$49)-ROWS($BD$38:$BD$49)), "")))))))</f>
        <v/>
      </c>
      <c r="CB13" s="316" t="str">
        <f t="shared" ca="1" si="36"/>
        <v>Car Payment 1</v>
      </c>
      <c r="CC13" s="316" t="str">
        <f ca="1">IF(OR(CD13="",CD13=0),"",MAX(CC$5:CC12)+1)</f>
        <v/>
      </c>
      <c r="CD13" s="316" t="str">
        <f ca="1">IFERROR(INDEX($AK$38:$AK$49, ROWS($CD$4:CD11)), IFERROR(INDEX($AO$38:$AO$49, ROWS($CD$4:CD11)-ROWS($AK$38:$AK$49)), IFERROR(INDEX($AS$38:$AS$49, ROWS($CD$4:CD11)-ROWS($AK$38:$AK$49)-ROWS($AO$38:$AO$49)),IFERROR(INDEX($AW$38:$AW$49, ROWS($CD$4:CD11)-ROWS($AK$38:$AK$49)-ROWS($AO$38:$AO$49)-ROWS($AS$38:$AS$49)),IFERROR(INDEX($BA$38:$BA$49, ROWS($CD$4:CD11)-ROWS($AK$38:$AK$49)-ROWS($AO$38:$AO$49)-ROWS($AS$38:$AS$49)-ROWS($AW$38:$AW$49)),IFERROR(INDEX($BE$38:$BE$49, ROWS($CD$4:CD11)-ROWS($AK$38:$AK$49)-ROWS($AO$38:$AO$49)-ROWS($AS$38:$AS$49)-ROWS($AW$38:$AW$49)-ROWS($BA$38:$BA$49)),IFERROR(INDEX($BI$38:$BI$49, ROWS($CD$4:CD11)-ROWS($AK$38:$AK$49)-ROWS($AO$38:$AO$49)-ROWS($AS$38:$AS$49)-ROWS($AW$38:$AW$49)-ROWS($BA$38:$BA$49)-ROWS($BE$38:$BE$49)), "")))))))</f>
        <v/>
      </c>
      <c r="CE13" s="316">
        <f t="shared" ca="1" si="37"/>
        <v>350</v>
      </c>
      <c r="CF13" s="413" t="str">
        <f t="shared" ca="1" si="38"/>
        <v/>
      </c>
      <c r="CG13" s="412" t="str">
        <f ca="1">IF(OR(CH13="",CH13=0),"",MAX(CG$5:CG12)+1)</f>
        <v/>
      </c>
      <c r="CH13" s="316" t="str">
        <f ca="1">IFERROR(INDEX($AJ$54:$AJ$65, ROWS($CH$4:CH11)), IFERROR(INDEX($AN$54:$AN$65, ROWS($CH$4:CH11)-ROWS($AJ$54:$AJ$65)), IFERROR(INDEX($AR$54:$AR$65, ROWS($CH$4:CH11)-ROWS($AJ$54:$AJ$65)-ROWS($AN$54:$AN$65)),IFERROR(INDEX($AV$54:$AV$65, ROWS($CH$4:CH11)-ROWS($AJ$54:$AJ$65)-ROWS($AN$54:$AN$65)-ROWS($AR$54:$AR$65)),IFERROR(INDEX($AZ$54:$AZ$65, ROWS($CH$4:CH11)-ROWS($AJ$54:$AJ$65)-ROWS($AN$54:$AN$65)-ROWS($AR$54:$AR$65)-ROWS($AV$54:$AV$65)),IFERROR(INDEX($BD$54:$BD$65, ROWS($CH$4:CH11)-ROWS($AJ$54:$AJ$65)-ROWS($AN$54:$AN$65)-ROWS($AR$54:$AR$65)-ROWS($AV$54:$AV$65)-ROWS($AZ$54:$AZ$65)),IFERROR(INDEX($BH$54:$BH$65, ROWS($CH$4:CH11)-ROWS($AJ$54:$AJ$65)-ROWS($AN$54:$AN$65)-ROWS($AR$54:$AR$65)-ROWS($AV$54:$AV$65)-ROWS($AZ$54:$AZ$65)-ROWS($BD$54:$BD$65)), "")))))))</f>
        <v/>
      </c>
      <c r="CI13" s="316" t="str">
        <f t="shared" ca="1" si="39"/>
        <v>Boat Loan</v>
      </c>
      <c r="CJ13" s="316" t="str">
        <f ca="1">IF(OR(CK13="",CK13=0),"",MAX(CJ$5:CJ12)+1)</f>
        <v/>
      </c>
      <c r="CK13" s="316" t="str">
        <f ca="1">IFERROR(INDEX($AK$54:$AK$65, ROWS($CK$4:CK11)), IFERROR(INDEX($AO$54:$AO$65, ROWS($CK$4:CK11)-ROWS($AK$54:$AK$65)), IFERROR(INDEX($AS$54:$AS$65, ROWS($CK$4:CK11)-ROWS($AK$54:$AK$65)-ROWS($AO$54:$AO$65)),IFERROR(INDEX($AW$54:$AW$65, ROWS($CK$4:CK11)-ROWS($AK$54:$AK$65)-ROWS($AO$54:$AO$65)-ROWS($AS$54:$AS$65)),IFERROR(INDEX($BA$54:$BA$65, ROWS($CK$4:CK11)-ROWS($AK$54:$AK$65)-ROWS($AO$54:$AO$65)-ROWS($AS$54:$AS$65)-ROWS($AW$54:$AW$65)),IFERROR(INDEX($BE$54:$BE$65, ROWS($CK$4:CK11)-ROWS($AK$54:$AK$65)-ROWS($AO$54:$AO$65)-ROWS($AS$54:$AS$65)-ROWS($AW$54:$AW$65)-ROWS($BA$54:$BA$65)),IFERROR(INDEX($BI$54:$BI$65, ROWS($CK$4:CK11)-ROWS($AK$54:$AK$65)-ROWS($AO$54:$AO$65)-ROWS($AS$54:$AS$65)-ROWS($AW$54:$AW$65)-ROWS($BA$54:$BA$65)-ROWS($BE$54:$BE$65)), "")))))))</f>
        <v/>
      </c>
      <c r="CL13" s="316">
        <f t="shared" ca="1" si="40"/>
        <v>300</v>
      </c>
      <c r="CM13" s="413" t="str">
        <f t="shared" ca="1" si="41"/>
        <v/>
      </c>
      <c r="CN13" s="412" t="str">
        <f ca="1">IF(OR(CO13="",CO13=0),"",MAX(CN$5:CN12)+1)</f>
        <v/>
      </c>
      <c r="CO13" s="316" t="str">
        <f ca="1">IFERROR(INDEX($AJ$70:$AJ$81, ROWS($CO$4:CO11)), IFERROR(INDEX($AN$70:$AN$81, ROWS($CO$4:CO11)-ROWS($AJ$70:$AJ$81)), IFERROR(INDEX($AR$70:$AR$81, ROWS($CO$4:CO11)-ROWS($AJ$70:$AJ$81)-ROWS($AN$70:$AN$81)),IFERROR(INDEX($AV$70:$AV$81, ROWS($CO$4:CO11)-ROWS($AJ$70:$AJ$81)-ROWS($AN$70:$AN$81)-ROWS($AR$70:$AR$81)),IFERROR(INDEX($AZ$70:$AZ$81, ROWS($CO$4:CO11)-ROWS($AJ$70:$AJ$81)-ROWS($AN$70:$AN$81)-ROWS($AR$70:$AR$81)-ROWS($AV$70:$AV$81)),IFERROR(INDEX($BD$70:$BD$81, ROWS($CO$4:CO11)-ROWS($AJ$70:$AJ$81)-ROWS($AN$70:$AN$81)-ROWS($AR$70:$AR$81)-ROWS($AV$70:$AV$81)-ROWS($AZ$70:$AZ$81)),IFERROR(INDEX($BH$70:$BH$81, ROWS($CO$4:CO11)-ROWS($AJ$70:$AJ$81)-ROWS($AN$70:$AN$81)-ROWS($AR$70:$AR$81)-ROWS($AV$70:$AV$81)-ROWS($AZ$70:$AZ$81)-ROWS($BD$70:$BD$81)), "")))))))</f>
        <v/>
      </c>
      <c r="CP13" s="316" t="str">
        <f t="shared" ca="1" si="42"/>
        <v/>
      </c>
      <c r="CQ13" s="316" t="str">
        <f ca="1">IF(OR(CR13="",CR13=0),"",MAX(CQ$5:CQ12)+1)</f>
        <v/>
      </c>
      <c r="CR13" s="316" t="str">
        <f ca="1">IFERROR(INDEX($AK$70:$AK$81, ROWS($CR$4:CR11)), IFERROR(INDEX($AO$70:$AO$81, ROWS($CR$4:CR11)-ROWS($AK$70:$AK$81)), IFERROR(INDEX($AS$70:$AS$81, ROWS($CR$4:CR11)-ROWS($AK$70:$AK$81)-ROWS($AO$70:$AO$81)),IFERROR(INDEX($AW$70:$AW$81, ROWS($CR$4:CR11)-ROWS($AK$70:$AK$81)-ROWS($AO$70:$AO$81)-ROWS($AS$70:$AS$81)),IFERROR(INDEX($BA$70:$BA$81, ROWS($CR$4:CR11)-ROWS($AK$70:$AK$81)-ROWS($AO$70:$AO$81)-ROWS($AS$70:$AS$81)-ROWS($AW$70:$AW$81)),IFERROR(INDEX($BE$70:$BE$81, ROWS($CR$4:CR11)-ROWS($AK$70:$AK$81)-ROWS($AO$70:$AO$81)-ROWS($AS$70:$AS$81)-ROWS($AW$70:$AW$81)-ROWS($BA$70:$BA$81)),IFERROR(INDEX($BI$70:$BI$81, ROWS($CR$4:CR11)-ROWS($AK$70:$AK$81)-ROWS($AO$70:$AO$81)-ROWS($AS$70:$AS$81)-ROWS($AW$70:$AW$81)-ROWS($BA$70:$BA$81)-ROWS($BE$70:$BE$81)), "")))))))</f>
        <v/>
      </c>
      <c r="CS13" s="316" t="str">
        <f t="shared" ca="1" si="43"/>
        <v/>
      </c>
      <c r="CT13" s="413" t="str">
        <f t="shared" ca="1" si="44"/>
        <v/>
      </c>
      <c r="CU13" s="412" t="str">
        <f>IF(OR(CV13="",CV13=0),"",MAX(CU$5:CU12)+1)</f>
        <v/>
      </c>
      <c r="CV13" s="316">
        <f>IFERROR(INDEX($AJ$86:$AJ$97, ROWS($CV$4:CV11)), IFERROR(INDEX($AN$86:$AN$97, ROWS($CV$4:CV11)-ROWS($AJ$86:$AJ$97)), ""))</f>
        <v>0</v>
      </c>
      <c r="CW13" s="316" t="str">
        <f t="shared" si="45"/>
        <v/>
      </c>
      <c r="CX13" s="316" t="str">
        <f>IF(OR(CY13="",CY13=0),"",MAX(CX$5:CX12)+1)</f>
        <v/>
      </c>
      <c r="CY13" s="316">
        <f>IFERROR(INDEX($AK$86:$AK$97, ROWS($CY$4:CY11)), IFERROR(INDEX($AO$86:$AO$97, ROWS($CY$4:CY11)-ROWS($AK$86:$AK$97)), ""))</f>
        <v>0</v>
      </c>
      <c r="CZ13" s="316" t="str">
        <f t="shared" si="46"/>
        <v/>
      </c>
      <c r="DA13" s="413" t="str">
        <f t="shared" si="47"/>
        <v/>
      </c>
      <c r="DC13" s="438" t="str">
        <f ca="1">IF(OR(DD13="",DD13=0),"",MAX(DC$5:DC12)+1)</f>
        <v/>
      </c>
      <c r="DD13" s="434" t="str">
        <f t="shared" ca="1" si="48"/>
        <v/>
      </c>
      <c r="DE13" s="413" t="str">
        <f t="shared" ca="1" si="49"/>
        <v/>
      </c>
      <c r="DF13" s="431" t="str">
        <f ca="1">IF(OR(DG13="",DG13=0),"",MAX(DF$5:DF12)+1)</f>
        <v/>
      </c>
      <c r="DG13" s="412" t="str">
        <f t="shared" ca="1" si="50"/>
        <v/>
      </c>
      <c r="DH13" s="413" t="str">
        <f t="shared" ca="1" si="51"/>
        <v/>
      </c>
      <c r="DI13" s="412" t="str">
        <f t="shared" ca="1" si="52"/>
        <v/>
      </c>
      <c r="DJ13" s="413" t="str">
        <f t="shared" ca="1" si="53"/>
        <v/>
      </c>
      <c r="DK13" s="412" t="str">
        <f t="shared" ca="1" si="54"/>
        <v/>
      </c>
      <c r="DL13" s="413" t="str">
        <f t="shared" ca="1" si="55"/>
        <v/>
      </c>
    </row>
    <row r="14" spans="1:123" s="292" customFormat="1" ht="15" customHeight="1" x14ac:dyDescent="0.3">
      <c r="A14" s="1183"/>
      <c r="B14" s="1182"/>
      <c r="C14" s="1183"/>
      <c r="D14" s="1182"/>
      <c r="E14" s="1183"/>
      <c r="F14" s="1182"/>
      <c r="G14" s="1183"/>
      <c r="H14" s="1182"/>
      <c r="I14" s="1183"/>
      <c r="J14" s="1182"/>
      <c r="K14" s="1183"/>
      <c r="L14" s="1182"/>
      <c r="M14" s="1183"/>
      <c r="N14" s="1182"/>
      <c r="P14" s="295" t="str">
        <f t="shared" ca="1" si="57"/>
        <v/>
      </c>
      <c r="Q14" s="295" t="str">
        <f t="shared" ca="1" si="56"/>
        <v/>
      </c>
      <c r="R14" s="295" t="str">
        <f t="shared" ca="1" si="56"/>
        <v/>
      </c>
      <c r="S14" s="296" t="str">
        <f t="shared" ca="1" si="56"/>
        <v/>
      </c>
      <c r="T14" s="295" t="str">
        <f t="shared" ca="1" si="56"/>
        <v/>
      </c>
      <c r="U14" s="295" t="str">
        <f t="shared" ca="1" si="56"/>
        <v/>
      </c>
      <c r="V14" s="1158" t="s">
        <v>508</v>
      </c>
      <c r="W14" s="1159"/>
      <c r="X14" s="445">
        <f ca="1">IF(X10="",0,X10)</f>
        <v>10561.039999999999</v>
      </c>
      <c r="Y14"/>
      <c r="AB14" s="299"/>
      <c r="AC14" s="358">
        <f>IF('Data Entry'!B20="","",'Data Entry'!B20)</f>
        <v>11</v>
      </c>
      <c r="AD14" s="356" t="str">
        <f>IF('Data Entry'!A20="","",'Data Entry'!A20)</f>
        <v>Netflix</v>
      </c>
      <c r="AE14" s="363">
        <f>IF('Data Entry'!C20="","",'Data Entry'!C20)</f>
        <v>14.95</v>
      </c>
      <c r="AF14" s="402" t="str">
        <f>IF('Data Entry'!E20="","",'Data Entry'!E20)</f>
        <v>Monthly</v>
      </c>
      <c r="AG14" s="300"/>
      <c r="AH14"/>
      <c r="AI14" s="304">
        <f t="shared" ca="1" si="23"/>
        <v>23</v>
      </c>
      <c r="AJ14" s="305" t="str">
        <f t="shared" ca="1" si="2"/>
        <v/>
      </c>
      <c r="AK14" s="306" t="str">
        <f t="shared" ca="1" si="3"/>
        <v/>
      </c>
      <c r="AL14" s="307" t="str">
        <f t="shared" ca="1" si="4"/>
        <v/>
      </c>
      <c r="AM14" s="304">
        <f t="shared" ca="1" si="24"/>
        <v>23</v>
      </c>
      <c r="AN14" s="305" t="str">
        <f t="shared" ca="1" si="5"/>
        <v/>
      </c>
      <c r="AO14" s="306" t="str">
        <f t="shared" ca="1" si="6"/>
        <v/>
      </c>
      <c r="AP14" s="307" t="str">
        <f t="shared" ca="1" si="7"/>
        <v/>
      </c>
      <c r="AQ14" s="304">
        <f t="shared" ca="1" si="25"/>
        <v>23</v>
      </c>
      <c r="AR14" s="305" t="str">
        <f t="shared" ca="1" si="8"/>
        <v/>
      </c>
      <c r="AS14" s="306" t="str">
        <f t="shared" ca="1" si="9"/>
        <v/>
      </c>
      <c r="AT14" s="307" t="str">
        <f t="shared" ca="1" si="10"/>
        <v/>
      </c>
      <c r="AU14" s="304" t="str">
        <f t="shared" ca="1" si="26"/>
        <v/>
      </c>
      <c r="AV14" s="305" t="str">
        <f t="shared" ca="1" si="11"/>
        <v/>
      </c>
      <c r="AW14" s="306" t="str">
        <f t="shared" ca="1" si="12"/>
        <v/>
      </c>
      <c r="AX14" s="307" t="str">
        <f t="shared" ca="1" si="13"/>
        <v/>
      </c>
      <c r="AY14" s="304" t="str">
        <f t="shared" ca="1" si="27"/>
        <v/>
      </c>
      <c r="AZ14" s="305" t="str">
        <f t="shared" ca="1" si="14"/>
        <v/>
      </c>
      <c r="BA14" s="306" t="str">
        <f t="shared" ca="1" si="15"/>
        <v/>
      </c>
      <c r="BB14" s="307" t="str">
        <f t="shared" ca="1" si="16"/>
        <v/>
      </c>
      <c r="BC14" s="304" t="str">
        <f t="shared" ca="1" si="28"/>
        <v/>
      </c>
      <c r="BD14" s="305" t="str">
        <f t="shared" ca="1" si="17"/>
        <v/>
      </c>
      <c r="BE14" s="306" t="str">
        <f t="shared" ca="1" si="18"/>
        <v/>
      </c>
      <c r="BF14" s="307" t="str">
        <f t="shared" ca="1" si="19"/>
        <v/>
      </c>
      <c r="BG14" s="304" t="str">
        <f t="shared" ca="1" si="29"/>
        <v/>
      </c>
      <c r="BH14" s="305" t="str">
        <f t="shared" ca="1" si="20"/>
        <v/>
      </c>
      <c r="BI14" s="306" t="str">
        <f t="shared" ca="1" si="21"/>
        <v/>
      </c>
      <c r="BJ14" s="307" t="str">
        <f t="shared" ca="1" si="22"/>
        <v/>
      </c>
      <c r="BL14" s="412" t="str">
        <f ca="1">IF(OR(BM14="",BM14=0),"",MAX(BL$5:BL13)+1)</f>
        <v/>
      </c>
      <c r="BM14" s="316" t="str">
        <f ca="1">IFERROR(INDEX($AJ$6:$AJ$17, ROWS(BM$4:$BM12)), IFERROR(INDEX($AN$6:$AN$17, ROWS(BM$4:$BM12)-ROWS($AJ$6:$AJ$17)), IFERROR(INDEX($AR$6:$AR$17, ROWS(BM$4:$BM12)-ROWS($AJ$6:$AJ$17)-ROWS($AN$6:$AN$17)),IFERROR(INDEX($AV$6:$AV$17, ROWS(BM$4:$BM12)-ROWS($AJ$6:$AJ$17)-ROWS($AN$6:$AN$17)-ROWS($AR$6:$AR$17)),IFERROR(INDEX($AZ$6:$AZ$17, ROWS(BM$4:$BM12)-ROWS($AJ$6:$AJ$17)-ROWS($AN$6:$AN$17)-ROWS($AR$6:$AR$17)-ROWS($AV$6:$AV$17)),IFERROR(INDEX($BD$6:$BD$17, ROWS(BM$4:$BM12)-ROWS($AJ$6:$AJ$17)-ROWS($AN$6:$AN$17)-ROWS($AR$6:$AR$17)-ROWS($AV$6:$AV$17)-ROWS($AZ$6:$AZ$17)),IFERROR(INDEX($BH$6:$BH$17, ROWS(BM$4:$BM12)-ROWS($AJ$6:$AJ$17)-ROWS($AN$6:$AN$17)-ROWS($AR$6:$AR$17)-ROWS($AV$6:$AV$17)-ROWS($AZ$6:$AZ$17)-ROWS($BD$6:$BD$17)), "")))))))</f>
        <v/>
      </c>
      <c r="BN14" s="316" t="str">
        <f t="shared" ca="1" si="30"/>
        <v/>
      </c>
      <c r="BO14" s="316" t="str">
        <f ca="1">IF(OR(BP14="",BP14=0),"",MAX(BO$5:BO13)+1)</f>
        <v/>
      </c>
      <c r="BP14" s="316" t="str">
        <f ca="1">IFERROR(INDEX($AK$6:$AK$17, ROWS($BP$4:BP12)), IFERROR(INDEX($AO$6:$AO$17, ROWS($BP$4:BP12)-ROWS($AK$6:$AK$17)), IFERROR(INDEX($AS$6:$AS$17, ROWS($BP$4:BP12)-ROWS($AK$6:$AK$17)-ROWS($AO$6:$AO$17)),IFERROR(INDEX($AW$6:$AW$17, ROWS($BP$4:BP12)-ROWS($AK$6:$AK$17)-ROWS($AO$6:$AO$17)-ROWS($AS$6:$AS$17)),IFERROR(INDEX($BA$6:$BA$17, ROWS($BP$4:BP12)-ROWS($AK$6:$AK$17)-ROWS($AO$6:$AO$17)-ROWS($AS$6:$AS$17)-ROWS($AW$6:$AW$17)),IFERROR(INDEX($BE$6:$BE$17, ROWS($BP$4:BP12)-ROWS($AK$6:$AK$17)-ROWS($AO$6:$AO$17)-ROWS($AS$6:$AS$17)-ROWS($AW$6:$AW$17)-ROWS($BA$6:$BA$17)),IFERROR(INDEX($BI$6:$BI$17, ROWS($BP$4:BP12)-ROWS($AK$6:$AK$17)-ROWS($AO$6:$AO$17)-ROWS($AS$6:$AS$17)-ROWS($AW$6:$AW$17)-ROWS($BA$6:$BA$17)-ROWS($BE$6:$BE$17)), "")))))))</f>
        <v/>
      </c>
      <c r="BQ14" s="316" t="str">
        <f t="shared" ca="1" si="31"/>
        <v/>
      </c>
      <c r="BR14" s="413" t="str">
        <f t="shared" ca="1" si="32"/>
        <v/>
      </c>
      <c r="BS14" s="412" t="str">
        <f ca="1">IF(OR(BT14="",BT14=0),"",MAX(BS$5:BS13)+1)</f>
        <v/>
      </c>
      <c r="BT14" s="316" t="str">
        <f ca="1">IFERROR(INDEX($AJ$22:$AJ$33, ROWS($BT$4:BT12)), IFERROR(INDEX($AN$22:$AN$33, ROWS($BT$4:BT12)-ROWS($AJ$22:$AJ$33)), IFERROR(INDEX($AR$22:$AR$33, ROWS($BT$4:BT12)-ROWS($AJ$22:$AJ$33)-ROWS($AN$22:$AN$33)),IFERROR(INDEX($AV$22:$AV$33, ROWS($BT$4:BT12)-ROWS($AJ$22:$AJ$33)-ROWS($AN$22:$AN$33)-ROWS($AR$22:$AR$33)),IFERROR(INDEX($AZ$22:$AZ$33, ROWS($BT$4:BT12)-ROWS($AJ$22:$AJ$33)-ROWS($AN$22:$AN$33)-ROWS($AR$22:$AR$33)-ROWS($AV$22:$AV$33)),IFERROR(INDEX($BD$22:$BD$33, ROWS($BT$4:BT12)-ROWS($AJ$22:$AJ$33)-ROWS($AN$22:$AN$33)-ROWS($AR$22:$AR$33)-ROWS($AV$22:$AV$33)-ROWS($AZ$22:$AZ$33)),IFERROR(INDEX($BH$22:$BH$33, ROWS($BT$4:BT12)-ROWS($AJ$22:$AJ$33)-ROWS($AN$22:$AN$33)-ROWS($AR$22:$AR$33)-ROWS($AV$22:$AV$33)-ROWS($AZ$22:$AZ$33)-ROWS($BD$22:$BD$33)), "")))))))</f>
        <v/>
      </c>
      <c r="BU14" s="316" t="str">
        <f t="shared" ca="1" si="33"/>
        <v>Paycheck 3</v>
      </c>
      <c r="BV14" s="316" t="str">
        <f ca="1">IF(OR(BW14="",BW14=0),"",MAX(BV$5:BV13)+1)</f>
        <v/>
      </c>
      <c r="BW14" s="316" t="str">
        <f ca="1">IFERROR(INDEX($AK$22:$AK$33, ROWS($BW$4:BW12)), IFERROR(INDEX($AO$22:$AO$33, ROWS($BW$4:BW12)-ROWS($AK$22:$AK$33)), IFERROR(INDEX($AS$22:$AS$33, ROWS($BW$4:BW12)-ROWS($AK$22:$AK$33)-ROWS($AO$22:$AO$33)),IFERROR(INDEX($AW$22:$AW$33, ROWS($BW$4:BW12)-ROWS($AK$22:$AK$33)-ROWS($AO$22:$AO$33)-ROWS($AS$22:$AS$33)),IFERROR(INDEX($BA$22:$BA$33, ROWS($BW$4:BW12)-ROWS($AK$22:$AK$33)-ROWS($AO$22:$AO$33)-ROWS($AS$22:$AS$33)-ROWS($AW$22:$AW$33)),IFERROR(INDEX($BE$22:$BE$33, ROWS($BW$4:BW12)-ROWS($AK$22:$AK$33)-ROWS($AO$22:$AO$33)-ROWS($AS$22:$AS$33)-ROWS($AW$22:$AW$33)-ROWS($BA$22:$BA$33)),IFERROR(INDEX($BI$22:$BI$33, ROWS($BW$4:BW12)-ROWS($AK$22:$AK$33)-ROWS($AO$22:$AO$33)-ROWS($AS$22:$AS$33)-ROWS($AW$22:$AW$33)-ROWS($BA$22:$BA$33)-ROWS($BE$22:$BE$33)), "")))))))</f>
        <v/>
      </c>
      <c r="BX14" s="316">
        <f t="shared" ca="1" si="34"/>
        <v>700</v>
      </c>
      <c r="BY14" s="413" t="str">
        <f t="shared" ca="1" si="35"/>
        <v>Income</v>
      </c>
      <c r="BZ14" s="412" t="str">
        <f ca="1">IF(OR(CA14="",CA14=0),"",MAX(BZ$5:BZ13)+1)</f>
        <v/>
      </c>
      <c r="CA14" s="316" t="str">
        <f ca="1">IFERROR(INDEX($AJ$38:$AJ$49, ROWS($CA$4:CA12)), IFERROR(INDEX($AN$38:$AN$49, ROWS($CA$4:CA12)-ROWS($AJ$38:$AJ$49)), IFERROR(INDEX($AR$38:$AR$49, ROWS($CA$4:CA12)-ROWS($AJ$38:$AJ$49)-ROWS($AN$38:$AN$49)),IFERROR(INDEX($AV$38:$AV$49, ROWS($CA$4:CA12)-ROWS($AJ$38:$AJ$49)-ROWS($AN$38:$AN$49)-ROWS($AR$38:$AR$49)),IFERROR(INDEX($AZ$38:$AZ$49, ROWS($CA$4:CA12)-ROWS($AJ$38:$AJ$49)-ROWS($AN$38:$AN$49)-ROWS($AR$38:$AR$49)-ROWS($AV$38:$AV$49)),IFERROR(INDEX($BD$38:$BD$49, ROWS($CA$4:CA12)-ROWS($AJ$38:$AJ$49)-ROWS($AN$38:$AN$49)-ROWS($AR$38:$AR$49)-ROWS($AV$38:$AV$49)-ROWS($AZ$38:$AZ$49)),IFERROR(INDEX($BH$38:$BH$49, ROWS($CA$4:CA12)-ROWS($AJ$38:$AJ$49)-ROWS($AN$38:$AN$49)-ROWS($AR$38:$AR$49)-ROWS($AV$38:$AV$49)-ROWS($AZ$38:$AZ$49)-ROWS($BD$38:$BD$49)), "")))))))</f>
        <v/>
      </c>
      <c r="CB14" s="316" t="str">
        <f t="shared" ca="1" si="36"/>
        <v>Car Payment 2</v>
      </c>
      <c r="CC14" s="316" t="str">
        <f ca="1">IF(OR(CD14="",CD14=0),"",MAX(CC$5:CC13)+1)</f>
        <v/>
      </c>
      <c r="CD14" s="316" t="str">
        <f ca="1">IFERROR(INDEX($AK$38:$AK$49, ROWS($CD$4:CD12)), IFERROR(INDEX($AO$38:$AO$49, ROWS($CD$4:CD12)-ROWS($AK$38:$AK$49)), IFERROR(INDEX($AS$38:$AS$49, ROWS($CD$4:CD12)-ROWS($AK$38:$AK$49)-ROWS($AO$38:$AO$49)),IFERROR(INDEX($AW$38:$AW$49, ROWS($CD$4:CD12)-ROWS($AK$38:$AK$49)-ROWS($AO$38:$AO$49)-ROWS($AS$38:$AS$49)),IFERROR(INDEX($BA$38:$BA$49, ROWS($CD$4:CD12)-ROWS($AK$38:$AK$49)-ROWS($AO$38:$AO$49)-ROWS($AS$38:$AS$49)-ROWS($AW$38:$AW$49)),IFERROR(INDEX($BE$38:$BE$49, ROWS($CD$4:CD12)-ROWS($AK$38:$AK$49)-ROWS($AO$38:$AO$49)-ROWS($AS$38:$AS$49)-ROWS($AW$38:$AW$49)-ROWS($BA$38:$BA$49)),IFERROR(INDEX($BI$38:$BI$49, ROWS($CD$4:CD12)-ROWS($AK$38:$AK$49)-ROWS($AO$38:$AO$49)-ROWS($AS$38:$AS$49)-ROWS($AW$38:$AW$49)-ROWS($BA$38:$BA$49)-ROWS($BE$38:$BE$49)), "")))))))</f>
        <v/>
      </c>
      <c r="CE14" s="316">
        <f t="shared" ca="1" si="37"/>
        <v>200</v>
      </c>
      <c r="CF14" s="413" t="str">
        <f t="shared" ca="1" si="38"/>
        <v/>
      </c>
      <c r="CG14" s="412" t="str">
        <f ca="1">IF(OR(CH14="",CH14=0),"",MAX(CG$5:CG13)+1)</f>
        <v/>
      </c>
      <c r="CH14" s="316" t="str">
        <f ca="1">IFERROR(INDEX($AJ$54:$AJ$65, ROWS($CH$4:CH12)), IFERROR(INDEX($AN$54:$AN$65, ROWS($CH$4:CH12)-ROWS($AJ$54:$AJ$65)), IFERROR(INDEX($AR$54:$AR$65, ROWS($CH$4:CH12)-ROWS($AJ$54:$AJ$65)-ROWS($AN$54:$AN$65)),IFERROR(INDEX($AV$54:$AV$65, ROWS($CH$4:CH12)-ROWS($AJ$54:$AJ$65)-ROWS($AN$54:$AN$65)-ROWS($AR$54:$AR$65)),IFERROR(INDEX($AZ$54:$AZ$65, ROWS($CH$4:CH12)-ROWS($AJ$54:$AJ$65)-ROWS($AN$54:$AN$65)-ROWS($AR$54:$AR$65)-ROWS($AV$54:$AV$65)),IFERROR(INDEX($BD$54:$BD$65, ROWS($CH$4:CH12)-ROWS($AJ$54:$AJ$65)-ROWS($AN$54:$AN$65)-ROWS($AR$54:$AR$65)-ROWS($AV$54:$AV$65)-ROWS($AZ$54:$AZ$65)),IFERROR(INDEX($BH$54:$BH$65, ROWS($CH$4:CH12)-ROWS($AJ$54:$AJ$65)-ROWS($AN$54:$AN$65)-ROWS($AR$54:$AR$65)-ROWS($AV$54:$AV$65)-ROWS($AZ$54:$AZ$65)-ROWS($BD$54:$BD$65)), "")))))))</f>
        <v/>
      </c>
      <c r="CI14" s="316" t="str">
        <f t="shared" ca="1" si="39"/>
        <v>Car 1 Gas</v>
      </c>
      <c r="CJ14" s="316" t="str">
        <f ca="1">IF(OR(CK14="",CK14=0),"",MAX(CJ$5:CJ13)+1)</f>
        <v/>
      </c>
      <c r="CK14" s="316" t="str">
        <f ca="1">IFERROR(INDEX($AK$54:$AK$65, ROWS($CK$4:CK12)), IFERROR(INDEX($AO$54:$AO$65, ROWS($CK$4:CK12)-ROWS($AK$54:$AK$65)), IFERROR(INDEX($AS$54:$AS$65, ROWS($CK$4:CK12)-ROWS($AK$54:$AK$65)-ROWS($AO$54:$AO$65)),IFERROR(INDEX($AW$54:$AW$65, ROWS($CK$4:CK12)-ROWS($AK$54:$AK$65)-ROWS($AO$54:$AO$65)-ROWS($AS$54:$AS$65)),IFERROR(INDEX($BA$54:$BA$65, ROWS($CK$4:CK12)-ROWS($AK$54:$AK$65)-ROWS($AO$54:$AO$65)-ROWS($AS$54:$AS$65)-ROWS($AW$54:$AW$65)),IFERROR(INDEX($BE$54:$BE$65, ROWS($CK$4:CK12)-ROWS($AK$54:$AK$65)-ROWS($AO$54:$AO$65)-ROWS($AS$54:$AS$65)-ROWS($AW$54:$AW$65)-ROWS($BA$54:$BA$65)),IFERROR(INDEX($BI$54:$BI$65, ROWS($CK$4:CK12)-ROWS($AK$54:$AK$65)-ROWS($AO$54:$AO$65)-ROWS($AS$54:$AS$65)-ROWS($AW$54:$AW$65)-ROWS($BA$54:$BA$65)-ROWS($BE$54:$BE$65)), "")))))))</f>
        <v/>
      </c>
      <c r="CL14" s="316">
        <f t="shared" ca="1" si="40"/>
        <v>50</v>
      </c>
      <c r="CM14" s="413" t="str">
        <f t="shared" ca="1" si="41"/>
        <v/>
      </c>
      <c r="CN14" s="412" t="str">
        <f ca="1">IF(OR(CO14="",CO14=0),"",MAX(CN$5:CN13)+1)</f>
        <v/>
      </c>
      <c r="CO14" s="316" t="str">
        <f ca="1">IFERROR(INDEX($AJ$70:$AJ$81, ROWS($CO$4:CO12)), IFERROR(INDEX($AN$70:$AN$81, ROWS($CO$4:CO12)-ROWS($AJ$70:$AJ$81)), IFERROR(INDEX($AR$70:$AR$81, ROWS($CO$4:CO12)-ROWS($AJ$70:$AJ$81)-ROWS($AN$70:$AN$81)),IFERROR(INDEX($AV$70:$AV$81, ROWS($CO$4:CO12)-ROWS($AJ$70:$AJ$81)-ROWS($AN$70:$AN$81)-ROWS($AR$70:$AR$81)),IFERROR(INDEX($AZ$70:$AZ$81, ROWS($CO$4:CO12)-ROWS($AJ$70:$AJ$81)-ROWS($AN$70:$AN$81)-ROWS($AR$70:$AR$81)-ROWS($AV$70:$AV$81)),IFERROR(INDEX($BD$70:$BD$81, ROWS($CO$4:CO12)-ROWS($AJ$70:$AJ$81)-ROWS($AN$70:$AN$81)-ROWS($AR$70:$AR$81)-ROWS($AV$70:$AV$81)-ROWS($AZ$70:$AZ$81)),IFERROR(INDEX($BH$70:$BH$81, ROWS($CO$4:CO12)-ROWS($AJ$70:$AJ$81)-ROWS($AN$70:$AN$81)-ROWS($AR$70:$AR$81)-ROWS($AV$70:$AV$81)-ROWS($AZ$70:$AZ$81)-ROWS($BD$70:$BD$81)), "")))))))</f>
        <v/>
      </c>
      <c r="CP14" s="316" t="str">
        <f t="shared" ca="1" si="42"/>
        <v/>
      </c>
      <c r="CQ14" s="316" t="str">
        <f ca="1">IF(OR(CR14="",CR14=0),"",MAX(CQ$5:CQ13)+1)</f>
        <v/>
      </c>
      <c r="CR14" s="316" t="str">
        <f ca="1">IFERROR(INDEX($AK$70:$AK$81, ROWS($CR$4:CR12)), IFERROR(INDEX($AO$70:$AO$81, ROWS($CR$4:CR12)-ROWS($AK$70:$AK$81)), IFERROR(INDEX($AS$70:$AS$81, ROWS($CR$4:CR12)-ROWS($AK$70:$AK$81)-ROWS($AO$70:$AO$81)),IFERROR(INDEX($AW$70:$AW$81, ROWS($CR$4:CR12)-ROWS($AK$70:$AK$81)-ROWS($AO$70:$AO$81)-ROWS($AS$70:$AS$81)),IFERROR(INDEX($BA$70:$BA$81, ROWS($CR$4:CR12)-ROWS($AK$70:$AK$81)-ROWS($AO$70:$AO$81)-ROWS($AS$70:$AS$81)-ROWS($AW$70:$AW$81)),IFERROR(INDEX($BE$70:$BE$81, ROWS($CR$4:CR12)-ROWS($AK$70:$AK$81)-ROWS($AO$70:$AO$81)-ROWS($AS$70:$AS$81)-ROWS($AW$70:$AW$81)-ROWS($BA$70:$BA$81)),IFERROR(INDEX($BI$70:$BI$81, ROWS($CR$4:CR12)-ROWS($AK$70:$AK$81)-ROWS($AO$70:$AO$81)-ROWS($AS$70:$AS$81)-ROWS($AW$70:$AW$81)-ROWS($BA$70:$BA$81)-ROWS($BE$70:$BE$81)), "")))))))</f>
        <v/>
      </c>
      <c r="CS14" s="316" t="str">
        <f t="shared" ca="1" si="43"/>
        <v/>
      </c>
      <c r="CT14" s="413" t="str">
        <f t="shared" ca="1" si="44"/>
        <v/>
      </c>
      <c r="CU14" s="412" t="str">
        <f>IF(OR(CV14="",CV14=0),"",MAX(CU$5:CU13)+1)</f>
        <v/>
      </c>
      <c r="CV14" s="316">
        <f>IFERROR(INDEX($AJ$86:$AJ$97, ROWS($CV$4:CV12)), IFERROR(INDEX($AN$86:$AN$97, ROWS($CV$4:CV12)-ROWS($AJ$86:$AJ$97)), ""))</f>
        <v>0</v>
      </c>
      <c r="CW14" s="316" t="str">
        <f t="shared" si="45"/>
        <v/>
      </c>
      <c r="CX14" s="316" t="str">
        <f>IF(OR(CY14="",CY14=0),"",MAX(CX$5:CX13)+1)</f>
        <v/>
      </c>
      <c r="CY14" s="316">
        <f>IFERROR(INDEX($AK$86:$AK$97, ROWS($CY$4:CY12)), IFERROR(INDEX($AO$86:$AO$97, ROWS($CY$4:CY12)-ROWS($AK$86:$AK$97)), ""))</f>
        <v>0</v>
      </c>
      <c r="CZ14" s="316" t="str">
        <f t="shared" si="46"/>
        <v/>
      </c>
      <c r="DA14" s="413" t="str">
        <f t="shared" si="47"/>
        <v/>
      </c>
      <c r="DC14" s="438" t="str">
        <f ca="1">IF(OR(DD14="",DD14=0),"",MAX(DC$5:DC13)+1)</f>
        <v/>
      </c>
      <c r="DD14" s="434" t="str">
        <f t="shared" ca="1" si="48"/>
        <v/>
      </c>
      <c r="DE14" s="413" t="str">
        <f t="shared" ca="1" si="49"/>
        <v/>
      </c>
      <c r="DF14" s="431" t="str">
        <f ca="1">IF(OR(DG14="",DG14=0),"",MAX(DF$5:DF13)+1)</f>
        <v/>
      </c>
      <c r="DG14" s="412" t="str">
        <f t="shared" ca="1" si="50"/>
        <v/>
      </c>
      <c r="DH14" s="413" t="str">
        <f t="shared" ca="1" si="51"/>
        <v/>
      </c>
      <c r="DI14" s="412" t="str">
        <f t="shared" ca="1" si="52"/>
        <v/>
      </c>
      <c r="DJ14" s="413" t="str">
        <f t="shared" ca="1" si="53"/>
        <v/>
      </c>
      <c r="DK14" s="412" t="str">
        <f t="shared" ca="1" si="54"/>
        <v/>
      </c>
      <c r="DL14" s="413" t="str">
        <f t="shared" ca="1" si="55"/>
        <v/>
      </c>
    </row>
    <row r="15" spans="1:123" s="292" customFormat="1" ht="15" customHeight="1" x14ac:dyDescent="0.3">
      <c r="A15" s="1183" t="s">
        <v>478</v>
      </c>
      <c r="B15" s="1182"/>
      <c r="C15" s="1183" t="s">
        <v>478</v>
      </c>
      <c r="D15" s="1182"/>
      <c r="E15" s="1183" t="s">
        <v>478</v>
      </c>
      <c r="F15" s="1182"/>
      <c r="G15" s="1183" t="s">
        <v>478</v>
      </c>
      <c r="H15" s="1182"/>
      <c r="I15" s="1183" t="s">
        <v>478</v>
      </c>
      <c r="J15" s="1182"/>
      <c r="K15" s="1183" t="s">
        <v>478</v>
      </c>
      <c r="L15" s="1182"/>
      <c r="M15" s="1183" t="s">
        <v>478</v>
      </c>
      <c r="N15" s="1182"/>
      <c r="P15" s="295" t="str">
        <f t="shared" ca="1" si="57"/>
        <v/>
      </c>
      <c r="Q15" s="295" t="str">
        <f t="shared" ca="1" si="56"/>
        <v/>
      </c>
      <c r="R15" s="295" t="str">
        <f t="shared" ca="1" si="56"/>
        <v/>
      </c>
      <c r="S15" s="296" t="str">
        <f t="shared" ca="1" si="56"/>
        <v/>
      </c>
      <c r="T15" s="295" t="str">
        <f t="shared" ca="1" si="56"/>
        <v/>
      </c>
      <c r="U15" s="295" t="str">
        <f t="shared" ca="1" si="56"/>
        <v/>
      </c>
      <c r="V15" s="1158"/>
      <c r="W15" s="1159"/>
      <c r="X15" s="445"/>
      <c r="Y15"/>
      <c r="AB15" s="299"/>
      <c r="AC15" s="358" t="str">
        <f>IF('Data Entry'!B21="","",'Data Entry'!B21)</f>
        <v/>
      </c>
      <c r="AD15" s="356" t="str">
        <f>IF('Data Entry'!A21="","",'Data Entry'!A21)</f>
        <v/>
      </c>
      <c r="AE15" s="363" t="str">
        <f>IF('Data Entry'!C21="","",'Data Entry'!C21)</f>
        <v/>
      </c>
      <c r="AF15" s="402" t="str">
        <f>IF('Data Entry'!E21="","",'Data Entry'!E21)</f>
        <v/>
      </c>
      <c r="AG15" s="300"/>
      <c r="AH15"/>
      <c r="AI15" s="302">
        <f t="shared" ca="1" si="23"/>
        <v>24</v>
      </c>
      <c r="AJ15" s="293" t="str">
        <f t="shared" ca="1" si="2"/>
        <v/>
      </c>
      <c r="AK15" s="293" t="str">
        <f t="shared" ca="1" si="3"/>
        <v/>
      </c>
      <c r="AL15" s="303" t="str">
        <f t="shared" ca="1" si="4"/>
        <v/>
      </c>
      <c r="AM15" s="302">
        <f t="shared" ca="1" si="24"/>
        <v>24</v>
      </c>
      <c r="AN15" s="293" t="str">
        <f t="shared" ca="1" si="5"/>
        <v/>
      </c>
      <c r="AO15" s="293" t="str">
        <f t="shared" ca="1" si="6"/>
        <v/>
      </c>
      <c r="AP15" s="303" t="str">
        <f t="shared" ca="1" si="7"/>
        <v/>
      </c>
      <c r="AQ15" s="302">
        <f t="shared" ca="1" si="25"/>
        <v>24</v>
      </c>
      <c r="AR15" s="293" t="str">
        <f t="shared" ca="1" si="8"/>
        <v/>
      </c>
      <c r="AS15" s="293" t="str">
        <f t="shared" ca="1" si="9"/>
        <v/>
      </c>
      <c r="AT15" s="303" t="str">
        <f t="shared" ca="1" si="10"/>
        <v/>
      </c>
      <c r="AU15" s="302" t="str">
        <f t="shared" ca="1" si="26"/>
        <v/>
      </c>
      <c r="AV15" s="293" t="str">
        <f t="shared" ca="1" si="11"/>
        <v/>
      </c>
      <c r="AW15" s="293" t="str">
        <f t="shared" ca="1" si="12"/>
        <v/>
      </c>
      <c r="AX15" s="303" t="str">
        <f t="shared" ca="1" si="13"/>
        <v/>
      </c>
      <c r="AY15" s="302" t="str">
        <f t="shared" ca="1" si="27"/>
        <v/>
      </c>
      <c r="AZ15" s="293" t="str">
        <f t="shared" ca="1" si="14"/>
        <v/>
      </c>
      <c r="BA15" s="293" t="str">
        <f t="shared" ca="1" si="15"/>
        <v/>
      </c>
      <c r="BB15" s="303" t="str">
        <f t="shared" ca="1" si="16"/>
        <v/>
      </c>
      <c r="BC15" s="302" t="str">
        <f t="shared" ca="1" si="28"/>
        <v/>
      </c>
      <c r="BD15" s="293" t="str">
        <f t="shared" ca="1" si="17"/>
        <v/>
      </c>
      <c r="BE15" s="293" t="str">
        <f t="shared" ca="1" si="18"/>
        <v/>
      </c>
      <c r="BF15" s="303" t="str">
        <f t="shared" ca="1" si="19"/>
        <v/>
      </c>
      <c r="BG15" s="302" t="str">
        <f t="shared" ca="1" si="29"/>
        <v/>
      </c>
      <c r="BH15" s="293" t="str">
        <f t="shared" ca="1" si="20"/>
        <v/>
      </c>
      <c r="BI15" s="293" t="str">
        <f t="shared" ca="1" si="21"/>
        <v/>
      </c>
      <c r="BJ15" s="303" t="str">
        <f t="shared" ca="1" si="22"/>
        <v/>
      </c>
      <c r="BL15" s="412" t="str">
        <f ca="1">IF(OR(BM15="",BM15=0),"",MAX(BL$5:BL14)+1)</f>
        <v/>
      </c>
      <c r="BM15" s="316" t="str">
        <f ca="1">IFERROR(INDEX($AJ$6:$AJ$17, ROWS(BM$4:$BM13)), IFERROR(INDEX($AN$6:$AN$17, ROWS(BM$4:$BM13)-ROWS($AJ$6:$AJ$17)), IFERROR(INDEX($AR$6:$AR$17, ROWS(BM$4:$BM13)-ROWS($AJ$6:$AJ$17)-ROWS($AN$6:$AN$17)),IFERROR(INDEX($AV$6:$AV$17, ROWS(BM$4:$BM13)-ROWS($AJ$6:$AJ$17)-ROWS($AN$6:$AN$17)-ROWS($AR$6:$AR$17)),IFERROR(INDEX($AZ$6:$AZ$17, ROWS(BM$4:$BM13)-ROWS($AJ$6:$AJ$17)-ROWS($AN$6:$AN$17)-ROWS($AR$6:$AR$17)-ROWS($AV$6:$AV$17)),IFERROR(INDEX($BD$6:$BD$17, ROWS(BM$4:$BM13)-ROWS($AJ$6:$AJ$17)-ROWS($AN$6:$AN$17)-ROWS($AR$6:$AR$17)-ROWS($AV$6:$AV$17)-ROWS($AZ$6:$AZ$17)),IFERROR(INDEX($BH$6:$BH$17, ROWS(BM$4:$BM13)-ROWS($AJ$6:$AJ$17)-ROWS($AN$6:$AN$17)-ROWS($AR$6:$AR$17)-ROWS($AV$6:$AV$17)-ROWS($AZ$6:$AZ$17)-ROWS($BD$6:$BD$17)), "")))))))</f>
        <v/>
      </c>
      <c r="BN15" s="316" t="str">
        <f t="shared" ca="1" si="30"/>
        <v/>
      </c>
      <c r="BO15" s="316" t="str">
        <f ca="1">IF(OR(BP15="",BP15=0),"",MAX(BO$5:BO14)+1)</f>
        <v/>
      </c>
      <c r="BP15" s="316" t="str">
        <f ca="1">IFERROR(INDEX($AK$6:$AK$17, ROWS($BP$4:BP13)), IFERROR(INDEX($AO$6:$AO$17, ROWS($BP$4:BP13)-ROWS($AK$6:$AK$17)), IFERROR(INDEX($AS$6:$AS$17, ROWS($BP$4:BP13)-ROWS($AK$6:$AK$17)-ROWS($AO$6:$AO$17)),IFERROR(INDEX($AW$6:$AW$17, ROWS($BP$4:BP13)-ROWS($AK$6:$AK$17)-ROWS($AO$6:$AO$17)-ROWS($AS$6:$AS$17)),IFERROR(INDEX($BA$6:$BA$17, ROWS($BP$4:BP13)-ROWS($AK$6:$AK$17)-ROWS($AO$6:$AO$17)-ROWS($AS$6:$AS$17)-ROWS($AW$6:$AW$17)),IFERROR(INDEX($BE$6:$BE$17, ROWS($BP$4:BP13)-ROWS($AK$6:$AK$17)-ROWS($AO$6:$AO$17)-ROWS($AS$6:$AS$17)-ROWS($AW$6:$AW$17)-ROWS($BA$6:$BA$17)),IFERROR(INDEX($BI$6:$BI$17, ROWS($BP$4:BP13)-ROWS($AK$6:$AK$17)-ROWS($AO$6:$AO$17)-ROWS($AS$6:$AS$17)-ROWS($AW$6:$AW$17)-ROWS($BA$6:$BA$17)-ROWS($BE$6:$BE$17)), "")))))))</f>
        <v/>
      </c>
      <c r="BQ15" s="316" t="str">
        <f t="shared" ca="1" si="31"/>
        <v/>
      </c>
      <c r="BR15" s="413" t="str">
        <f t="shared" ca="1" si="32"/>
        <v/>
      </c>
      <c r="BS15" s="412" t="str">
        <f ca="1">IF(OR(BT15="",BT15=0),"",MAX(BS$5:BS14)+1)</f>
        <v/>
      </c>
      <c r="BT15" s="316" t="str">
        <f ca="1">IFERROR(INDEX($AJ$22:$AJ$33, ROWS($BT$4:BT13)), IFERROR(INDEX($AN$22:$AN$33, ROWS($BT$4:BT13)-ROWS($AJ$22:$AJ$33)), IFERROR(INDEX($AR$22:$AR$33, ROWS($BT$4:BT13)-ROWS($AJ$22:$AJ$33)-ROWS($AN$22:$AN$33)),IFERROR(INDEX($AV$22:$AV$33, ROWS($BT$4:BT13)-ROWS($AJ$22:$AJ$33)-ROWS($AN$22:$AN$33)-ROWS($AR$22:$AR$33)),IFERROR(INDEX($AZ$22:$AZ$33, ROWS($BT$4:BT13)-ROWS($AJ$22:$AJ$33)-ROWS($AN$22:$AN$33)-ROWS($AR$22:$AR$33)-ROWS($AV$22:$AV$33)),IFERROR(INDEX($BD$22:$BD$33, ROWS($BT$4:BT13)-ROWS($AJ$22:$AJ$33)-ROWS($AN$22:$AN$33)-ROWS($AR$22:$AR$33)-ROWS($AV$22:$AV$33)-ROWS($AZ$22:$AZ$33)),IFERROR(INDEX($BH$22:$BH$33, ROWS($BT$4:BT13)-ROWS($AJ$22:$AJ$33)-ROWS($AN$22:$AN$33)-ROWS($AR$22:$AR$33)-ROWS($AV$22:$AV$33)-ROWS($AZ$22:$AZ$33)-ROWS($BD$22:$BD$33)), "")))))))</f>
        <v/>
      </c>
      <c r="BU15" s="316" t="str">
        <f t="shared" ca="1" si="33"/>
        <v>Paycheck 1</v>
      </c>
      <c r="BV15" s="316" t="str">
        <f ca="1">IF(OR(BW15="",BW15=0),"",MAX(BV$5:BV14)+1)</f>
        <v/>
      </c>
      <c r="BW15" s="316" t="str">
        <f ca="1">IFERROR(INDEX($AK$22:$AK$33, ROWS($BW$4:BW13)), IFERROR(INDEX($AO$22:$AO$33, ROWS($BW$4:BW13)-ROWS($AK$22:$AK$33)), IFERROR(INDEX($AS$22:$AS$33, ROWS($BW$4:BW13)-ROWS($AK$22:$AK$33)-ROWS($AO$22:$AO$33)),IFERROR(INDEX($AW$22:$AW$33, ROWS($BW$4:BW13)-ROWS($AK$22:$AK$33)-ROWS($AO$22:$AO$33)-ROWS($AS$22:$AS$33)),IFERROR(INDEX($BA$22:$BA$33, ROWS($BW$4:BW13)-ROWS($AK$22:$AK$33)-ROWS($AO$22:$AO$33)-ROWS($AS$22:$AS$33)-ROWS($AW$22:$AW$33)),IFERROR(INDEX($BE$22:$BE$33, ROWS($BW$4:BW13)-ROWS($AK$22:$AK$33)-ROWS($AO$22:$AO$33)-ROWS($AS$22:$AS$33)-ROWS($AW$22:$AW$33)-ROWS($BA$22:$BA$33)),IFERROR(INDEX($BI$22:$BI$33, ROWS($BW$4:BW13)-ROWS($AK$22:$AK$33)-ROWS($AO$22:$AO$33)-ROWS($AS$22:$AS$33)-ROWS($AW$22:$AW$33)-ROWS($BA$22:$BA$33)-ROWS($BE$22:$BE$33)), "")))))))</f>
        <v/>
      </c>
      <c r="BX15" s="316">
        <f t="shared" ca="1" si="34"/>
        <v>850</v>
      </c>
      <c r="BY15" s="413" t="str">
        <f t="shared" ca="1" si="35"/>
        <v>Income</v>
      </c>
      <c r="BZ15" s="412" t="str">
        <f ca="1">IF(OR(CA15="",CA15=0),"",MAX(BZ$5:BZ14)+1)</f>
        <v/>
      </c>
      <c r="CA15" s="316" t="str">
        <f ca="1">IFERROR(INDEX($AJ$38:$AJ$49, ROWS($CA$4:CA13)), IFERROR(INDEX($AN$38:$AN$49, ROWS($CA$4:CA13)-ROWS($AJ$38:$AJ$49)), IFERROR(INDEX($AR$38:$AR$49, ROWS($CA$4:CA13)-ROWS($AJ$38:$AJ$49)-ROWS($AN$38:$AN$49)),IFERROR(INDEX($AV$38:$AV$49, ROWS($CA$4:CA13)-ROWS($AJ$38:$AJ$49)-ROWS($AN$38:$AN$49)-ROWS($AR$38:$AR$49)),IFERROR(INDEX($AZ$38:$AZ$49, ROWS($CA$4:CA13)-ROWS($AJ$38:$AJ$49)-ROWS($AN$38:$AN$49)-ROWS($AR$38:$AR$49)-ROWS($AV$38:$AV$49)),IFERROR(INDEX($BD$38:$BD$49, ROWS($CA$4:CA13)-ROWS($AJ$38:$AJ$49)-ROWS($AN$38:$AN$49)-ROWS($AR$38:$AR$49)-ROWS($AV$38:$AV$49)-ROWS($AZ$38:$AZ$49)),IFERROR(INDEX($BH$38:$BH$49, ROWS($CA$4:CA13)-ROWS($AJ$38:$AJ$49)-ROWS($AN$38:$AN$49)-ROWS($AR$38:$AR$49)-ROWS($AV$38:$AV$49)-ROWS($AZ$38:$AZ$49)-ROWS($BD$38:$BD$49)), "")))))))</f>
        <v/>
      </c>
      <c r="CB15" s="316" t="str">
        <f t="shared" ca="1" si="36"/>
        <v>Investment 1</v>
      </c>
      <c r="CC15" s="316" t="str">
        <f ca="1">IF(OR(CD15="",CD15=0),"",MAX(CC$5:CC14)+1)</f>
        <v/>
      </c>
      <c r="CD15" s="316" t="str">
        <f ca="1">IFERROR(INDEX($AK$38:$AK$49, ROWS($CD$4:CD13)), IFERROR(INDEX($AO$38:$AO$49, ROWS($CD$4:CD13)-ROWS($AK$38:$AK$49)), IFERROR(INDEX($AS$38:$AS$49, ROWS($CD$4:CD13)-ROWS($AK$38:$AK$49)-ROWS($AO$38:$AO$49)),IFERROR(INDEX($AW$38:$AW$49, ROWS($CD$4:CD13)-ROWS($AK$38:$AK$49)-ROWS($AO$38:$AO$49)-ROWS($AS$38:$AS$49)),IFERROR(INDEX($BA$38:$BA$49, ROWS($CD$4:CD13)-ROWS($AK$38:$AK$49)-ROWS($AO$38:$AO$49)-ROWS($AS$38:$AS$49)-ROWS($AW$38:$AW$49)),IFERROR(INDEX($BE$38:$BE$49, ROWS($CD$4:CD13)-ROWS($AK$38:$AK$49)-ROWS($AO$38:$AO$49)-ROWS($AS$38:$AS$49)-ROWS($AW$38:$AW$49)-ROWS($BA$38:$BA$49)),IFERROR(INDEX($BI$38:$BI$49, ROWS($CD$4:CD13)-ROWS($AK$38:$AK$49)-ROWS($AO$38:$AO$49)-ROWS($AS$38:$AS$49)-ROWS($AW$38:$AW$49)-ROWS($BA$38:$BA$49)-ROWS($BE$38:$BE$49)), "")))))))</f>
        <v/>
      </c>
      <c r="CE15" s="316">
        <f t="shared" ca="1" si="37"/>
        <v>200</v>
      </c>
      <c r="CF15" s="413" t="str">
        <f t="shared" ca="1" si="38"/>
        <v>Income</v>
      </c>
      <c r="CG15" s="412" t="str">
        <f ca="1">IF(OR(CH15="",CH15=0),"",MAX(CG$5:CG14)+1)</f>
        <v/>
      </c>
      <c r="CH15" s="316" t="str">
        <f ca="1">IFERROR(INDEX($AJ$54:$AJ$65, ROWS($CH$4:CH13)), IFERROR(INDEX($AN$54:$AN$65, ROWS($CH$4:CH13)-ROWS($AJ$54:$AJ$65)), IFERROR(INDEX($AR$54:$AR$65, ROWS($CH$4:CH13)-ROWS($AJ$54:$AJ$65)-ROWS($AN$54:$AN$65)),IFERROR(INDEX($AV$54:$AV$65, ROWS($CH$4:CH13)-ROWS($AJ$54:$AJ$65)-ROWS($AN$54:$AN$65)-ROWS($AR$54:$AR$65)),IFERROR(INDEX($AZ$54:$AZ$65, ROWS($CH$4:CH13)-ROWS($AJ$54:$AJ$65)-ROWS($AN$54:$AN$65)-ROWS($AR$54:$AR$65)-ROWS($AV$54:$AV$65)),IFERROR(INDEX($BD$54:$BD$65, ROWS($CH$4:CH13)-ROWS($AJ$54:$AJ$65)-ROWS($AN$54:$AN$65)-ROWS($AR$54:$AR$65)-ROWS($AV$54:$AV$65)-ROWS($AZ$54:$AZ$65)),IFERROR(INDEX($BH$54:$BH$65, ROWS($CH$4:CH13)-ROWS($AJ$54:$AJ$65)-ROWS($AN$54:$AN$65)-ROWS($AR$54:$AR$65)-ROWS($AV$54:$AV$65)-ROWS($AZ$54:$AZ$65)-ROWS($BD$54:$BD$65)), "")))))))</f>
        <v/>
      </c>
      <c r="CI15" s="316" t="str">
        <f t="shared" ca="1" si="39"/>
        <v/>
      </c>
      <c r="CJ15" s="316" t="str">
        <f ca="1">IF(OR(CK15="",CK15=0),"",MAX(CJ$5:CJ14)+1)</f>
        <v/>
      </c>
      <c r="CK15" s="316" t="str">
        <f ca="1">IFERROR(INDEX($AK$54:$AK$65, ROWS($CK$4:CK13)), IFERROR(INDEX($AO$54:$AO$65, ROWS($CK$4:CK13)-ROWS($AK$54:$AK$65)), IFERROR(INDEX($AS$54:$AS$65, ROWS($CK$4:CK13)-ROWS($AK$54:$AK$65)-ROWS($AO$54:$AO$65)),IFERROR(INDEX($AW$54:$AW$65, ROWS($CK$4:CK13)-ROWS($AK$54:$AK$65)-ROWS($AO$54:$AO$65)-ROWS($AS$54:$AS$65)),IFERROR(INDEX($BA$54:$BA$65, ROWS($CK$4:CK13)-ROWS($AK$54:$AK$65)-ROWS($AO$54:$AO$65)-ROWS($AS$54:$AS$65)-ROWS($AW$54:$AW$65)),IFERROR(INDEX($BE$54:$BE$65, ROWS($CK$4:CK13)-ROWS($AK$54:$AK$65)-ROWS($AO$54:$AO$65)-ROWS($AS$54:$AS$65)-ROWS($AW$54:$AW$65)-ROWS($BA$54:$BA$65)),IFERROR(INDEX($BI$54:$BI$65, ROWS($CK$4:CK13)-ROWS($AK$54:$AK$65)-ROWS($AO$54:$AO$65)-ROWS($AS$54:$AS$65)-ROWS($AW$54:$AW$65)-ROWS($BA$54:$BA$65)-ROWS($BE$54:$BE$65)), "")))))))</f>
        <v/>
      </c>
      <c r="CL15" s="316" t="str">
        <f t="shared" ca="1" si="40"/>
        <v/>
      </c>
      <c r="CM15" s="413" t="str">
        <f t="shared" ca="1" si="41"/>
        <v/>
      </c>
      <c r="CN15" s="412" t="str">
        <f ca="1">IF(OR(CO15="",CO15=0),"",MAX(CN$5:CN14)+1)</f>
        <v/>
      </c>
      <c r="CO15" s="316" t="str">
        <f ca="1">IFERROR(INDEX($AJ$70:$AJ$81, ROWS($CO$4:CO13)), IFERROR(INDEX($AN$70:$AN$81, ROWS($CO$4:CO13)-ROWS($AJ$70:$AJ$81)), IFERROR(INDEX($AR$70:$AR$81, ROWS($CO$4:CO13)-ROWS($AJ$70:$AJ$81)-ROWS($AN$70:$AN$81)),IFERROR(INDEX($AV$70:$AV$81, ROWS($CO$4:CO13)-ROWS($AJ$70:$AJ$81)-ROWS($AN$70:$AN$81)-ROWS($AR$70:$AR$81)),IFERROR(INDEX($AZ$70:$AZ$81, ROWS($CO$4:CO13)-ROWS($AJ$70:$AJ$81)-ROWS($AN$70:$AN$81)-ROWS($AR$70:$AR$81)-ROWS($AV$70:$AV$81)),IFERROR(INDEX($BD$70:$BD$81, ROWS($CO$4:CO13)-ROWS($AJ$70:$AJ$81)-ROWS($AN$70:$AN$81)-ROWS($AR$70:$AR$81)-ROWS($AV$70:$AV$81)-ROWS($AZ$70:$AZ$81)),IFERROR(INDEX($BH$70:$BH$81, ROWS($CO$4:CO13)-ROWS($AJ$70:$AJ$81)-ROWS($AN$70:$AN$81)-ROWS($AR$70:$AR$81)-ROWS($AV$70:$AV$81)-ROWS($AZ$70:$AZ$81)-ROWS($BD$70:$BD$81)), "")))))))</f>
        <v/>
      </c>
      <c r="CP15" s="316" t="str">
        <f t="shared" ca="1" si="42"/>
        <v/>
      </c>
      <c r="CQ15" s="316" t="str">
        <f ca="1">IF(OR(CR15="",CR15=0),"",MAX(CQ$5:CQ14)+1)</f>
        <v/>
      </c>
      <c r="CR15" s="316" t="str">
        <f ca="1">IFERROR(INDEX($AK$70:$AK$81, ROWS($CR$4:CR13)), IFERROR(INDEX($AO$70:$AO$81, ROWS($CR$4:CR13)-ROWS($AK$70:$AK$81)), IFERROR(INDEX($AS$70:$AS$81, ROWS($CR$4:CR13)-ROWS($AK$70:$AK$81)-ROWS($AO$70:$AO$81)),IFERROR(INDEX($AW$70:$AW$81, ROWS($CR$4:CR13)-ROWS($AK$70:$AK$81)-ROWS($AO$70:$AO$81)-ROWS($AS$70:$AS$81)),IFERROR(INDEX($BA$70:$BA$81, ROWS($CR$4:CR13)-ROWS($AK$70:$AK$81)-ROWS($AO$70:$AO$81)-ROWS($AS$70:$AS$81)-ROWS($AW$70:$AW$81)),IFERROR(INDEX($BE$70:$BE$81, ROWS($CR$4:CR13)-ROWS($AK$70:$AK$81)-ROWS($AO$70:$AO$81)-ROWS($AS$70:$AS$81)-ROWS($AW$70:$AW$81)-ROWS($BA$70:$BA$81)),IFERROR(INDEX($BI$70:$BI$81, ROWS($CR$4:CR13)-ROWS($AK$70:$AK$81)-ROWS($AO$70:$AO$81)-ROWS($AS$70:$AS$81)-ROWS($AW$70:$AW$81)-ROWS($BA$70:$BA$81)-ROWS($BE$70:$BE$81)), "")))))))</f>
        <v/>
      </c>
      <c r="CS15" s="316" t="str">
        <f t="shared" ca="1" si="43"/>
        <v/>
      </c>
      <c r="CT15" s="413" t="str">
        <f t="shared" ca="1" si="44"/>
        <v/>
      </c>
      <c r="CU15" s="412" t="str">
        <f>IF(OR(CV15="",CV15=0),"",MAX(CU$5:CU14)+1)</f>
        <v/>
      </c>
      <c r="CV15" s="316">
        <f>IFERROR(INDEX($AJ$86:$AJ$97, ROWS($CV$4:CV13)), IFERROR(INDEX($AN$86:$AN$97, ROWS($CV$4:CV13)-ROWS($AJ$86:$AJ$97)), ""))</f>
        <v>0</v>
      </c>
      <c r="CW15" s="316" t="str">
        <f t="shared" si="45"/>
        <v/>
      </c>
      <c r="CX15" s="316" t="str">
        <f>IF(OR(CY15="",CY15=0),"",MAX(CX$5:CX14)+1)</f>
        <v/>
      </c>
      <c r="CY15" s="316">
        <f>IFERROR(INDEX($AK$86:$AK$97, ROWS($CY$4:CY13)), IFERROR(INDEX($AO$86:$AO$97, ROWS($CY$4:CY13)-ROWS($AK$86:$AK$97)), ""))</f>
        <v>0</v>
      </c>
      <c r="CZ15" s="316" t="str">
        <f t="shared" si="46"/>
        <v/>
      </c>
      <c r="DA15" s="413" t="str">
        <f t="shared" si="47"/>
        <v/>
      </c>
      <c r="DC15" s="438" t="str">
        <f ca="1">IF(OR(DD15="",DD15=0),"",MAX(DC$5:DC14)+1)</f>
        <v/>
      </c>
      <c r="DD15" s="434" t="str">
        <f t="shared" ca="1" si="48"/>
        <v/>
      </c>
      <c r="DE15" s="413" t="str">
        <f t="shared" ca="1" si="49"/>
        <v/>
      </c>
      <c r="DF15" s="431" t="str">
        <f ca="1">IF(OR(DG15="",DG15=0),"",MAX(DF$5:DF14)+1)</f>
        <v/>
      </c>
      <c r="DG15" s="412" t="str">
        <f t="shared" ca="1" si="50"/>
        <v/>
      </c>
      <c r="DH15" s="413" t="str">
        <f t="shared" ca="1" si="51"/>
        <v/>
      </c>
      <c r="DI15" s="412" t="str">
        <f t="shared" ca="1" si="52"/>
        <v/>
      </c>
      <c r="DJ15" s="413" t="str">
        <f t="shared" ca="1" si="53"/>
        <v/>
      </c>
      <c r="DK15" s="412" t="str">
        <f t="shared" ca="1" si="54"/>
        <v/>
      </c>
      <c r="DL15" s="413" t="str">
        <f t="shared" ca="1" si="55"/>
        <v/>
      </c>
    </row>
    <row r="16" spans="1:123" s="292" customFormat="1" ht="15" customHeight="1" x14ac:dyDescent="0.3">
      <c r="A16" s="1173" t="s">
        <v>478</v>
      </c>
      <c r="B16" s="1174"/>
      <c r="C16" s="1173" t="s">
        <v>478</v>
      </c>
      <c r="D16" s="1174"/>
      <c r="E16" s="1173" t="s">
        <v>478</v>
      </c>
      <c r="F16" s="1174"/>
      <c r="G16" s="1173" t="s">
        <v>478</v>
      </c>
      <c r="H16" s="1174"/>
      <c r="I16" s="1173" t="s">
        <v>478</v>
      </c>
      <c r="J16" s="1174"/>
      <c r="K16" s="1173" t="s">
        <v>478</v>
      </c>
      <c r="L16" s="1174"/>
      <c r="M16" s="1173" t="s">
        <v>478</v>
      </c>
      <c r="N16" s="1174"/>
      <c r="P16" s="297" t="str">
        <f t="shared" ca="1" si="57"/>
        <v/>
      </c>
      <c r="Q16" s="297" t="str">
        <f t="shared" ca="1" si="56"/>
        <v/>
      </c>
      <c r="R16" s="297" t="str">
        <f t="shared" ca="1" si="56"/>
        <v/>
      </c>
      <c r="S16" s="298" t="str">
        <f t="shared" ca="1" si="56"/>
        <v/>
      </c>
      <c r="T16" s="297" t="str">
        <f t="shared" ca="1" si="56"/>
        <v/>
      </c>
      <c r="U16" s="297" t="str">
        <f t="shared" ca="1" si="56"/>
        <v/>
      </c>
      <c r="V16" s="1160" t="s">
        <v>503</v>
      </c>
      <c r="W16" s="1161"/>
      <c r="X16" s="424">
        <f ca="1">IF(OR(X14=""),0,SUM(X13+X14-X12))</f>
        <v>11911.089999999998</v>
      </c>
      <c r="Y16"/>
      <c r="AB16" s="299"/>
      <c r="AC16" s="358" t="str">
        <f>IF('Data Entry'!B22="","",'Data Entry'!B22)</f>
        <v/>
      </c>
      <c r="AD16" s="356" t="str">
        <f>IF('Data Entry'!A22="","",'Data Entry'!A22)</f>
        <v/>
      </c>
      <c r="AE16" s="363" t="str">
        <f>IF('Data Entry'!C22="","",'Data Entry'!C22)</f>
        <v/>
      </c>
      <c r="AF16" s="402" t="str">
        <f>IF('Data Entry'!E22="","",'Data Entry'!E22)</f>
        <v/>
      </c>
      <c r="AG16" s="300"/>
      <c r="AH16"/>
      <c r="AI16" s="308">
        <f t="shared" ca="1" si="23"/>
        <v>34</v>
      </c>
      <c r="AJ16" s="293" t="str">
        <f t="shared" ca="1" si="2"/>
        <v/>
      </c>
      <c r="AK16" s="293" t="str">
        <f t="shared" ca="1" si="3"/>
        <v/>
      </c>
      <c r="AL16" s="303" t="str">
        <f t="shared" ca="1" si="4"/>
        <v/>
      </c>
      <c r="AM16" s="308">
        <f t="shared" ca="1" si="24"/>
        <v>34</v>
      </c>
      <c r="AN16" s="293" t="str">
        <f t="shared" ca="1" si="5"/>
        <v/>
      </c>
      <c r="AO16" s="293" t="str">
        <f t="shared" ca="1" si="6"/>
        <v/>
      </c>
      <c r="AP16" s="303" t="str">
        <f t="shared" ca="1" si="7"/>
        <v/>
      </c>
      <c r="AQ16" s="308">
        <f t="shared" ca="1" si="25"/>
        <v>34</v>
      </c>
      <c r="AR16" s="293" t="str">
        <f t="shared" ca="1" si="8"/>
        <v/>
      </c>
      <c r="AS16" s="293" t="str">
        <f t="shared" ca="1" si="9"/>
        <v/>
      </c>
      <c r="AT16" s="303" t="str">
        <f t="shared" ca="1" si="10"/>
        <v/>
      </c>
      <c r="AU16" s="308" t="str">
        <f t="shared" ca="1" si="26"/>
        <v/>
      </c>
      <c r="AV16" s="293" t="str">
        <f t="shared" ca="1" si="11"/>
        <v/>
      </c>
      <c r="AW16" s="293" t="str">
        <f t="shared" ca="1" si="12"/>
        <v/>
      </c>
      <c r="AX16" s="303" t="str">
        <f t="shared" ca="1" si="13"/>
        <v/>
      </c>
      <c r="AY16" s="308" t="str">
        <f t="shared" ca="1" si="27"/>
        <v/>
      </c>
      <c r="AZ16" s="293" t="str">
        <f t="shared" ca="1" si="14"/>
        <v/>
      </c>
      <c r="BA16" s="293" t="str">
        <f t="shared" ca="1" si="15"/>
        <v/>
      </c>
      <c r="BB16" s="303" t="str">
        <f t="shared" ca="1" si="16"/>
        <v/>
      </c>
      <c r="BC16" s="308" t="str">
        <f t="shared" ca="1" si="28"/>
        <v/>
      </c>
      <c r="BD16" s="293" t="str">
        <f t="shared" ca="1" si="17"/>
        <v/>
      </c>
      <c r="BE16" s="293" t="str">
        <f t="shared" ca="1" si="18"/>
        <v/>
      </c>
      <c r="BF16" s="303" t="str">
        <f t="shared" ca="1" si="19"/>
        <v/>
      </c>
      <c r="BG16" s="308" t="str">
        <f t="shared" ca="1" si="29"/>
        <v/>
      </c>
      <c r="BH16" s="293" t="str">
        <f t="shared" ca="1" si="20"/>
        <v/>
      </c>
      <c r="BI16" s="293" t="str">
        <f t="shared" ca="1" si="21"/>
        <v/>
      </c>
      <c r="BJ16" s="303" t="str">
        <f t="shared" ca="1" si="22"/>
        <v/>
      </c>
      <c r="BL16" s="412" t="str">
        <f ca="1">IF(OR(BM16="",BM16=0),"",MAX(BL$5:BL15)+1)</f>
        <v/>
      </c>
      <c r="BM16" s="316" t="str">
        <f ca="1">IFERROR(INDEX($AJ$6:$AJ$17, ROWS(BM$4:$BM14)), IFERROR(INDEX($AN$6:$AN$17, ROWS(BM$4:$BM14)-ROWS($AJ$6:$AJ$17)), IFERROR(INDEX($AR$6:$AR$17, ROWS(BM$4:$BM14)-ROWS($AJ$6:$AJ$17)-ROWS($AN$6:$AN$17)),IFERROR(INDEX($AV$6:$AV$17, ROWS(BM$4:$BM14)-ROWS($AJ$6:$AJ$17)-ROWS($AN$6:$AN$17)-ROWS($AR$6:$AR$17)),IFERROR(INDEX($AZ$6:$AZ$17, ROWS(BM$4:$BM14)-ROWS($AJ$6:$AJ$17)-ROWS($AN$6:$AN$17)-ROWS($AR$6:$AR$17)-ROWS($AV$6:$AV$17)),IFERROR(INDEX($BD$6:$BD$17, ROWS(BM$4:$BM14)-ROWS($AJ$6:$AJ$17)-ROWS($AN$6:$AN$17)-ROWS($AR$6:$AR$17)-ROWS($AV$6:$AV$17)-ROWS($AZ$6:$AZ$17)),IFERROR(INDEX($BH$6:$BH$17, ROWS(BM$4:$BM14)-ROWS($AJ$6:$AJ$17)-ROWS($AN$6:$AN$17)-ROWS($AR$6:$AR$17)-ROWS($AV$6:$AV$17)-ROWS($AZ$6:$AZ$17)-ROWS($BD$6:$BD$17)), "")))))))</f>
        <v/>
      </c>
      <c r="BN16" s="316" t="str">
        <f t="shared" ca="1" si="30"/>
        <v/>
      </c>
      <c r="BO16" s="316" t="str">
        <f ca="1">IF(OR(BP16="",BP16=0),"",MAX(BO$5:BO15)+1)</f>
        <v/>
      </c>
      <c r="BP16" s="316" t="str">
        <f ca="1">IFERROR(INDEX($AK$6:$AK$17, ROWS($BP$4:BP14)), IFERROR(INDEX($AO$6:$AO$17, ROWS($BP$4:BP14)-ROWS($AK$6:$AK$17)), IFERROR(INDEX($AS$6:$AS$17, ROWS($BP$4:BP14)-ROWS($AK$6:$AK$17)-ROWS($AO$6:$AO$17)),IFERROR(INDEX($AW$6:$AW$17, ROWS($BP$4:BP14)-ROWS($AK$6:$AK$17)-ROWS($AO$6:$AO$17)-ROWS($AS$6:$AS$17)),IFERROR(INDEX($BA$6:$BA$17, ROWS($BP$4:BP14)-ROWS($AK$6:$AK$17)-ROWS($AO$6:$AO$17)-ROWS($AS$6:$AS$17)-ROWS($AW$6:$AW$17)),IFERROR(INDEX($BE$6:$BE$17, ROWS($BP$4:BP14)-ROWS($AK$6:$AK$17)-ROWS($AO$6:$AO$17)-ROWS($AS$6:$AS$17)-ROWS($AW$6:$AW$17)-ROWS($BA$6:$BA$17)),IFERROR(INDEX($BI$6:$BI$17, ROWS($BP$4:BP14)-ROWS($AK$6:$AK$17)-ROWS($AO$6:$AO$17)-ROWS($AS$6:$AS$17)-ROWS($AW$6:$AW$17)-ROWS($BA$6:$BA$17)-ROWS($BE$6:$BE$17)), "")))))))</f>
        <v/>
      </c>
      <c r="BQ16" s="316" t="str">
        <f t="shared" ca="1" si="31"/>
        <v/>
      </c>
      <c r="BR16" s="413" t="str">
        <f t="shared" ca="1" si="32"/>
        <v/>
      </c>
      <c r="BS16" s="412" t="str">
        <f ca="1">IF(OR(BT16="",BT16=0),"",MAX(BS$5:BS15)+1)</f>
        <v/>
      </c>
      <c r="BT16" s="316" t="str">
        <f ca="1">IFERROR(INDEX($AJ$22:$AJ$33, ROWS($BT$4:BT14)), IFERROR(INDEX($AN$22:$AN$33, ROWS($BT$4:BT14)-ROWS($AJ$22:$AJ$33)), IFERROR(INDEX($AR$22:$AR$33, ROWS($BT$4:BT14)-ROWS($AJ$22:$AJ$33)-ROWS($AN$22:$AN$33)),IFERROR(INDEX($AV$22:$AV$33, ROWS($BT$4:BT14)-ROWS($AJ$22:$AJ$33)-ROWS($AN$22:$AN$33)-ROWS($AR$22:$AR$33)),IFERROR(INDEX($AZ$22:$AZ$33, ROWS($BT$4:BT14)-ROWS($AJ$22:$AJ$33)-ROWS($AN$22:$AN$33)-ROWS($AR$22:$AR$33)-ROWS($AV$22:$AV$33)),IFERROR(INDEX($BD$22:$BD$33, ROWS($BT$4:BT14)-ROWS($AJ$22:$AJ$33)-ROWS($AN$22:$AN$33)-ROWS($AR$22:$AR$33)-ROWS($AV$22:$AV$33)-ROWS($AZ$22:$AZ$33)),IFERROR(INDEX($BH$22:$BH$33, ROWS($BT$4:BT14)-ROWS($AJ$22:$AJ$33)-ROWS($AN$22:$AN$33)-ROWS($AR$22:$AR$33)-ROWS($AV$22:$AV$33)-ROWS($AZ$22:$AZ$33)-ROWS($BD$22:$BD$33)), "")))))))</f>
        <v/>
      </c>
      <c r="BU16" s="316" t="str">
        <f t="shared" ca="1" si="33"/>
        <v>Netflix</v>
      </c>
      <c r="BV16" s="316" t="str">
        <f ca="1">IF(OR(BW16="",BW16=0),"",MAX(BV$5:BV15)+1)</f>
        <v/>
      </c>
      <c r="BW16" s="316" t="str">
        <f ca="1">IFERROR(INDEX($AK$22:$AK$33, ROWS($BW$4:BW14)), IFERROR(INDEX($AO$22:$AO$33, ROWS($BW$4:BW14)-ROWS($AK$22:$AK$33)), IFERROR(INDEX($AS$22:$AS$33, ROWS($BW$4:BW14)-ROWS($AK$22:$AK$33)-ROWS($AO$22:$AO$33)),IFERROR(INDEX($AW$22:$AW$33, ROWS($BW$4:BW14)-ROWS($AK$22:$AK$33)-ROWS($AO$22:$AO$33)-ROWS($AS$22:$AS$33)),IFERROR(INDEX($BA$22:$BA$33, ROWS($BW$4:BW14)-ROWS($AK$22:$AK$33)-ROWS($AO$22:$AO$33)-ROWS($AS$22:$AS$33)-ROWS($AW$22:$AW$33)),IFERROR(INDEX($BE$22:$BE$33, ROWS($BW$4:BW14)-ROWS($AK$22:$AK$33)-ROWS($AO$22:$AO$33)-ROWS($AS$22:$AS$33)-ROWS($AW$22:$AW$33)-ROWS($BA$22:$BA$33)),IFERROR(INDEX($BI$22:$BI$33, ROWS($BW$4:BW14)-ROWS($AK$22:$AK$33)-ROWS($AO$22:$AO$33)-ROWS($AS$22:$AS$33)-ROWS($AW$22:$AW$33)-ROWS($BA$22:$BA$33)-ROWS($BE$22:$BE$33)), "")))))))</f>
        <v/>
      </c>
      <c r="BX16" s="316">
        <f t="shared" ca="1" si="34"/>
        <v>14.95</v>
      </c>
      <c r="BY16" s="413" t="str">
        <f t="shared" ca="1" si="35"/>
        <v/>
      </c>
      <c r="BZ16" s="412" t="str">
        <f ca="1">IF(OR(CA16="",CA16=0),"",MAX(BZ$5:BZ15)+1)</f>
        <v/>
      </c>
      <c r="CA16" s="316" t="str">
        <f ca="1">IFERROR(INDEX($AJ$38:$AJ$49, ROWS($CA$4:CA14)), IFERROR(INDEX($AN$38:$AN$49, ROWS($CA$4:CA14)-ROWS($AJ$38:$AJ$49)), IFERROR(INDEX($AR$38:$AR$49, ROWS($CA$4:CA14)-ROWS($AJ$38:$AJ$49)-ROWS($AN$38:$AN$49)),IFERROR(INDEX($AV$38:$AV$49, ROWS($CA$4:CA14)-ROWS($AJ$38:$AJ$49)-ROWS($AN$38:$AN$49)-ROWS($AR$38:$AR$49)),IFERROR(INDEX($AZ$38:$AZ$49, ROWS($CA$4:CA14)-ROWS($AJ$38:$AJ$49)-ROWS($AN$38:$AN$49)-ROWS($AR$38:$AR$49)-ROWS($AV$38:$AV$49)),IFERROR(INDEX($BD$38:$BD$49, ROWS($CA$4:CA14)-ROWS($AJ$38:$AJ$49)-ROWS($AN$38:$AN$49)-ROWS($AR$38:$AR$49)-ROWS($AV$38:$AV$49)-ROWS($AZ$38:$AZ$49)),IFERROR(INDEX($BH$38:$BH$49, ROWS($CA$4:CA14)-ROWS($AJ$38:$AJ$49)-ROWS($AN$38:$AN$49)-ROWS($AR$38:$AR$49)-ROWS($AV$38:$AV$49)-ROWS($AZ$38:$AZ$49)-ROWS($BD$38:$BD$49)), "")))))))</f>
        <v/>
      </c>
      <c r="CB16" s="316" t="str">
        <f t="shared" ca="1" si="36"/>
        <v>Audible</v>
      </c>
      <c r="CC16" s="316" t="str">
        <f ca="1">IF(OR(CD16="",CD16=0),"",MAX(CC$5:CC15)+1)</f>
        <v/>
      </c>
      <c r="CD16" s="316" t="str">
        <f ca="1">IFERROR(INDEX($AK$38:$AK$49, ROWS($CD$4:CD14)), IFERROR(INDEX($AO$38:$AO$49, ROWS($CD$4:CD14)-ROWS($AK$38:$AK$49)), IFERROR(INDEX($AS$38:$AS$49, ROWS($CD$4:CD14)-ROWS($AK$38:$AK$49)-ROWS($AO$38:$AO$49)),IFERROR(INDEX($AW$38:$AW$49, ROWS($CD$4:CD14)-ROWS($AK$38:$AK$49)-ROWS($AO$38:$AO$49)-ROWS($AS$38:$AS$49)),IFERROR(INDEX($BA$38:$BA$49, ROWS($CD$4:CD14)-ROWS($AK$38:$AK$49)-ROWS($AO$38:$AO$49)-ROWS($AS$38:$AS$49)-ROWS($AW$38:$AW$49)),IFERROR(INDEX($BE$38:$BE$49, ROWS($CD$4:CD14)-ROWS($AK$38:$AK$49)-ROWS($AO$38:$AO$49)-ROWS($AS$38:$AS$49)-ROWS($AW$38:$AW$49)-ROWS($BA$38:$BA$49)),IFERROR(INDEX($BI$38:$BI$49, ROWS($CD$4:CD14)-ROWS($AK$38:$AK$49)-ROWS($AO$38:$AO$49)-ROWS($AS$38:$AS$49)-ROWS($AW$38:$AW$49)-ROWS($BA$38:$BA$49)-ROWS($BE$38:$BE$49)), "")))))))</f>
        <v/>
      </c>
      <c r="CE16" s="316">
        <f t="shared" ca="1" si="37"/>
        <v>14.95</v>
      </c>
      <c r="CF16" s="413" t="str">
        <f t="shared" ca="1" si="38"/>
        <v/>
      </c>
      <c r="CG16" s="412" t="str">
        <f ca="1">IF(OR(CH16="",CH16=0),"",MAX(CG$5:CG15)+1)</f>
        <v/>
      </c>
      <c r="CH16" s="316" t="str">
        <f ca="1">IFERROR(INDEX($AJ$54:$AJ$65, ROWS($CH$4:CH14)), IFERROR(INDEX($AN$54:$AN$65, ROWS($CH$4:CH14)-ROWS($AJ$54:$AJ$65)), IFERROR(INDEX($AR$54:$AR$65, ROWS($CH$4:CH14)-ROWS($AJ$54:$AJ$65)-ROWS($AN$54:$AN$65)),IFERROR(INDEX($AV$54:$AV$65, ROWS($CH$4:CH14)-ROWS($AJ$54:$AJ$65)-ROWS($AN$54:$AN$65)-ROWS($AR$54:$AR$65)),IFERROR(INDEX($AZ$54:$AZ$65, ROWS($CH$4:CH14)-ROWS($AJ$54:$AJ$65)-ROWS($AN$54:$AN$65)-ROWS($AR$54:$AR$65)-ROWS($AV$54:$AV$65)),IFERROR(INDEX($BD$54:$BD$65, ROWS($CH$4:CH14)-ROWS($AJ$54:$AJ$65)-ROWS($AN$54:$AN$65)-ROWS($AR$54:$AR$65)-ROWS($AV$54:$AV$65)-ROWS($AZ$54:$AZ$65)),IFERROR(INDEX($BH$54:$BH$65, ROWS($CH$4:CH14)-ROWS($AJ$54:$AJ$65)-ROWS($AN$54:$AN$65)-ROWS($AR$54:$AR$65)-ROWS($AV$54:$AV$65)-ROWS($AZ$54:$AZ$65)-ROWS($BD$54:$BD$65)), "")))))))</f>
        <v/>
      </c>
      <c r="CI16" s="316" t="str">
        <f t="shared" ca="1" si="39"/>
        <v/>
      </c>
      <c r="CJ16" s="316" t="str">
        <f ca="1">IF(OR(CK16="",CK16=0),"",MAX(CJ$5:CJ15)+1)</f>
        <v/>
      </c>
      <c r="CK16" s="316" t="str">
        <f ca="1">IFERROR(INDEX($AK$54:$AK$65, ROWS($CK$4:CK14)), IFERROR(INDEX($AO$54:$AO$65, ROWS($CK$4:CK14)-ROWS($AK$54:$AK$65)), IFERROR(INDEX($AS$54:$AS$65, ROWS($CK$4:CK14)-ROWS($AK$54:$AK$65)-ROWS($AO$54:$AO$65)),IFERROR(INDEX($AW$54:$AW$65, ROWS($CK$4:CK14)-ROWS($AK$54:$AK$65)-ROWS($AO$54:$AO$65)-ROWS($AS$54:$AS$65)),IFERROR(INDEX($BA$54:$BA$65, ROWS($CK$4:CK14)-ROWS($AK$54:$AK$65)-ROWS($AO$54:$AO$65)-ROWS($AS$54:$AS$65)-ROWS($AW$54:$AW$65)),IFERROR(INDEX($BE$54:$BE$65, ROWS($CK$4:CK14)-ROWS($AK$54:$AK$65)-ROWS($AO$54:$AO$65)-ROWS($AS$54:$AS$65)-ROWS($AW$54:$AW$65)-ROWS($BA$54:$BA$65)),IFERROR(INDEX($BI$54:$BI$65, ROWS($CK$4:CK14)-ROWS($AK$54:$AK$65)-ROWS($AO$54:$AO$65)-ROWS($AS$54:$AS$65)-ROWS($AW$54:$AW$65)-ROWS($BA$54:$BA$65)-ROWS($BE$54:$BE$65)), "")))))))</f>
        <v/>
      </c>
      <c r="CL16" s="316" t="str">
        <f t="shared" ca="1" si="40"/>
        <v/>
      </c>
      <c r="CM16" s="413" t="str">
        <f t="shared" ca="1" si="41"/>
        <v/>
      </c>
      <c r="CN16" s="412" t="str">
        <f ca="1">IF(OR(CO16="",CO16=0),"",MAX(CN$5:CN15)+1)</f>
        <v/>
      </c>
      <c r="CO16" s="316" t="str">
        <f ca="1">IFERROR(INDEX($AJ$70:$AJ$81, ROWS($CO$4:CO14)), IFERROR(INDEX($AN$70:$AN$81, ROWS($CO$4:CO14)-ROWS($AJ$70:$AJ$81)), IFERROR(INDEX($AR$70:$AR$81, ROWS($CO$4:CO14)-ROWS($AJ$70:$AJ$81)-ROWS($AN$70:$AN$81)),IFERROR(INDEX($AV$70:$AV$81, ROWS($CO$4:CO14)-ROWS($AJ$70:$AJ$81)-ROWS($AN$70:$AN$81)-ROWS($AR$70:$AR$81)),IFERROR(INDEX($AZ$70:$AZ$81, ROWS($CO$4:CO14)-ROWS($AJ$70:$AJ$81)-ROWS($AN$70:$AN$81)-ROWS($AR$70:$AR$81)-ROWS($AV$70:$AV$81)),IFERROR(INDEX($BD$70:$BD$81, ROWS($CO$4:CO14)-ROWS($AJ$70:$AJ$81)-ROWS($AN$70:$AN$81)-ROWS($AR$70:$AR$81)-ROWS($AV$70:$AV$81)-ROWS($AZ$70:$AZ$81)),IFERROR(INDEX($BH$70:$BH$81, ROWS($CO$4:CO14)-ROWS($AJ$70:$AJ$81)-ROWS($AN$70:$AN$81)-ROWS($AR$70:$AR$81)-ROWS($AV$70:$AV$81)-ROWS($AZ$70:$AZ$81)-ROWS($BD$70:$BD$81)), "")))))))</f>
        <v/>
      </c>
      <c r="CP16" s="316" t="str">
        <f t="shared" ca="1" si="42"/>
        <v/>
      </c>
      <c r="CQ16" s="316" t="str">
        <f ca="1">IF(OR(CR16="",CR16=0),"",MAX(CQ$5:CQ15)+1)</f>
        <v/>
      </c>
      <c r="CR16" s="316" t="str">
        <f ca="1">IFERROR(INDEX($AK$70:$AK$81, ROWS($CR$4:CR14)), IFERROR(INDEX($AO$70:$AO$81, ROWS($CR$4:CR14)-ROWS($AK$70:$AK$81)), IFERROR(INDEX($AS$70:$AS$81, ROWS($CR$4:CR14)-ROWS($AK$70:$AK$81)-ROWS($AO$70:$AO$81)),IFERROR(INDEX($AW$70:$AW$81, ROWS($CR$4:CR14)-ROWS($AK$70:$AK$81)-ROWS($AO$70:$AO$81)-ROWS($AS$70:$AS$81)),IFERROR(INDEX($BA$70:$BA$81, ROWS($CR$4:CR14)-ROWS($AK$70:$AK$81)-ROWS($AO$70:$AO$81)-ROWS($AS$70:$AS$81)-ROWS($AW$70:$AW$81)),IFERROR(INDEX($BE$70:$BE$81, ROWS($CR$4:CR14)-ROWS($AK$70:$AK$81)-ROWS($AO$70:$AO$81)-ROWS($AS$70:$AS$81)-ROWS($AW$70:$AW$81)-ROWS($BA$70:$BA$81)),IFERROR(INDEX($BI$70:$BI$81, ROWS($CR$4:CR14)-ROWS($AK$70:$AK$81)-ROWS($AO$70:$AO$81)-ROWS($AS$70:$AS$81)-ROWS($AW$70:$AW$81)-ROWS($BA$70:$BA$81)-ROWS($BE$70:$BE$81)), "")))))))</f>
        <v/>
      </c>
      <c r="CS16" s="316" t="str">
        <f t="shared" ca="1" si="43"/>
        <v/>
      </c>
      <c r="CT16" s="413" t="str">
        <f t="shared" ca="1" si="44"/>
        <v/>
      </c>
      <c r="CU16" s="412" t="str">
        <f>IF(OR(CV16="",CV16=0),"",MAX(CU$5:CU15)+1)</f>
        <v/>
      </c>
      <c r="CV16" s="316">
        <f>IFERROR(INDEX($AJ$86:$AJ$97, ROWS($CV$4:CV14)), IFERROR(INDEX($AN$86:$AN$97, ROWS($CV$4:CV14)-ROWS($AJ$86:$AJ$97)), ""))</f>
        <v>0</v>
      </c>
      <c r="CW16" s="316" t="str">
        <f t="shared" si="45"/>
        <v/>
      </c>
      <c r="CX16" s="316" t="str">
        <f>IF(OR(CY16="",CY16=0),"",MAX(CX$5:CX15)+1)</f>
        <v/>
      </c>
      <c r="CY16" s="316">
        <f>IFERROR(INDEX($AK$86:$AK$97, ROWS($CY$4:CY14)), IFERROR(INDEX($AO$86:$AO$97, ROWS($CY$4:CY14)-ROWS($AK$86:$AK$97)), ""))</f>
        <v>0</v>
      </c>
      <c r="CZ16" s="316" t="str">
        <f t="shared" si="46"/>
        <v/>
      </c>
      <c r="DA16" s="413" t="str">
        <f t="shared" si="47"/>
        <v/>
      </c>
      <c r="DC16" s="438" t="str">
        <f ca="1">IF(OR(DD16="",DD16=0),"",MAX(DC$5:DC15)+1)</f>
        <v/>
      </c>
      <c r="DD16" s="434" t="str">
        <f t="shared" ca="1" si="48"/>
        <v/>
      </c>
      <c r="DE16" s="413" t="str">
        <f t="shared" ca="1" si="49"/>
        <v/>
      </c>
      <c r="DF16" s="431" t="str">
        <f ca="1">IF(OR(DG16="",DG16=0),"",MAX(DF$5:DF15)+1)</f>
        <v/>
      </c>
      <c r="DG16" s="412" t="str">
        <f t="shared" ca="1" si="50"/>
        <v/>
      </c>
      <c r="DH16" s="413" t="str">
        <f t="shared" ca="1" si="51"/>
        <v/>
      </c>
      <c r="DI16" s="412" t="str">
        <f t="shared" ca="1" si="52"/>
        <v/>
      </c>
      <c r="DJ16" s="413" t="str">
        <f t="shared" ca="1" si="53"/>
        <v/>
      </c>
      <c r="DK16" s="412" t="str">
        <f t="shared" ca="1" si="54"/>
        <v/>
      </c>
      <c r="DL16" s="413" t="str">
        <f t="shared" ca="1" si="55"/>
        <v/>
      </c>
    </row>
    <row r="17" spans="1:123" s="293" customFormat="1" ht="15" customHeight="1" thickBot="1" x14ac:dyDescent="0.35">
      <c r="A17" s="291">
        <f>Year!I40</f>
        <v>45242</v>
      </c>
      <c r="B17" s="290" t="str">
        <f>IF(ISERROR(MATCH(A17,event_dates,0)),"",INDEX(events,MATCH(A17,event_dates,0)))</f>
        <v/>
      </c>
      <c r="C17" s="291">
        <f>Year!J40</f>
        <v>45243</v>
      </c>
      <c r="D17" s="290" t="str">
        <f>IF(ISERROR(MATCH(C17,event_dates,0)),"",INDEX(events,MATCH(C17,event_dates,0)))</f>
        <v/>
      </c>
      <c r="E17" s="291">
        <f>Year!K40</f>
        <v>45244</v>
      </c>
      <c r="F17" s="290" t="str">
        <f>IF(ISERROR(MATCH(E17,event_dates,0)),"",INDEX(events,MATCH(E17,event_dates,0)))</f>
        <v/>
      </c>
      <c r="G17" s="291">
        <f>Year!L40</f>
        <v>45245</v>
      </c>
      <c r="H17" s="290" t="str">
        <f>IF(ISERROR(MATCH(G17,event_dates,0)),"",INDEX(events,MATCH(G17,event_dates,0)))</f>
        <v/>
      </c>
      <c r="I17" s="291">
        <f>Year!M40</f>
        <v>45246</v>
      </c>
      <c r="J17" s="290" t="str">
        <f>IF(ISERROR(MATCH(I17,event_dates,0)),"",INDEX(events,MATCH(I17,event_dates,0)))</f>
        <v/>
      </c>
      <c r="K17" s="291">
        <f>Year!N40</f>
        <v>45247</v>
      </c>
      <c r="L17" s="290" t="str">
        <f>IF(ISERROR(MATCH(K17,event_dates,0)),"",INDEX(events,MATCH(K17,event_dates,0)))</f>
        <v/>
      </c>
      <c r="M17" s="291">
        <f>Year!O40</f>
        <v>45248</v>
      </c>
      <c r="N17" s="290" t="str">
        <f>IF(ISERROR(MATCH(M17,event_dates,0)),"",INDEX(events,MATCH(M17,event_dates,0)))</f>
        <v/>
      </c>
      <c r="P17" s="295" t="str">
        <f ca="1">IF(DN46="","",DN46)</f>
        <v>D. Store Card 4 - 30</v>
      </c>
      <c r="Q17" s="295" t="str">
        <f t="shared" ref="Q17:U22" ca="1" si="58">IF(DO46="","",DO46)</f>
        <v>Groceries - 125</v>
      </c>
      <c r="R17" s="446" t="str">
        <f t="shared" ca="1" si="58"/>
        <v>D. Store Card 1 - 30</v>
      </c>
      <c r="S17" s="295" t="str">
        <f t="shared" ca="1" si="58"/>
        <v>Paycheck 2 - 400</v>
      </c>
      <c r="T17" s="295" t="str">
        <f t="shared" ca="1" si="58"/>
        <v>Investment 1 - 200</v>
      </c>
      <c r="U17" s="295" t="str">
        <f t="shared" ca="1" si="58"/>
        <v/>
      </c>
      <c r="V17" s="1156"/>
      <c r="W17" s="1157"/>
      <c r="X17" s="445"/>
      <c r="Y17"/>
      <c r="AB17" s="299"/>
      <c r="AC17" s="358" t="str">
        <f>IF('Data Entry'!B23="","",'Data Entry'!B23)</f>
        <v/>
      </c>
      <c r="AD17" s="356" t="str">
        <f>IF('Data Entry'!A23="","",'Data Entry'!A23)</f>
        <v/>
      </c>
      <c r="AE17" s="363" t="str">
        <f>IF('Data Entry'!C23="","",'Data Entry'!C23)</f>
        <v/>
      </c>
      <c r="AF17" s="402" t="str">
        <f>IF('Data Entry'!E23="","",'Data Entry'!E23)</f>
        <v/>
      </c>
      <c r="AG17" s="300"/>
      <c r="AH17"/>
      <c r="AI17" s="309">
        <f t="shared" ca="1" si="23"/>
        <v>35</v>
      </c>
      <c r="AJ17" s="310" t="str">
        <f t="shared" ca="1" si="2"/>
        <v/>
      </c>
      <c r="AK17" s="310" t="str">
        <f t="shared" ca="1" si="3"/>
        <v/>
      </c>
      <c r="AL17" s="311" t="str">
        <f t="shared" ca="1" si="4"/>
        <v/>
      </c>
      <c r="AM17" s="309">
        <f t="shared" ca="1" si="24"/>
        <v>35</v>
      </c>
      <c r="AN17" s="310" t="str">
        <f t="shared" ca="1" si="5"/>
        <v/>
      </c>
      <c r="AO17" s="310" t="str">
        <f t="shared" ca="1" si="6"/>
        <v/>
      </c>
      <c r="AP17" s="311" t="str">
        <f t="shared" ca="1" si="7"/>
        <v/>
      </c>
      <c r="AQ17" s="309">
        <f t="shared" ca="1" si="25"/>
        <v>35</v>
      </c>
      <c r="AR17" s="310" t="str">
        <f t="shared" ca="1" si="8"/>
        <v/>
      </c>
      <c r="AS17" s="310" t="str">
        <f t="shared" ca="1" si="9"/>
        <v/>
      </c>
      <c r="AT17" s="311" t="str">
        <f t="shared" ca="1" si="10"/>
        <v/>
      </c>
      <c r="AU17" s="309" t="str">
        <f t="shared" ca="1" si="26"/>
        <v/>
      </c>
      <c r="AV17" s="310" t="str">
        <f t="shared" ca="1" si="11"/>
        <v/>
      </c>
      <c r="AW17" s="310" t="str">
        <f t="shared" ca="1" si="12"/>
        <v/>
      </c>
      <c r="AX17" s="311" t="str">
        <f t="shared" ca="1" si="13"/>
        <v/>
      </c>
      <c r="AY17" s="309" t="str">
        <f t="shared" ca="1" si="27"/>
        <v/>
      </c>
      <c r="AZ17" s="310" t="str">
        <f t="shared" ca="1" si="14"/>
        <v/>
      </c>
      <c r="BA17" s="310" t="str">
        <f t="shared" ca="1" si="15"/>
        <v/>
      </c>
      <c r="BB17" s="311" t="str">
        <f t="shared" ca="1" si="16"/>
        <v/>
      </c>
      <c r="BC17" s="309" t="str">
        <f t="shared" ca="1" si="28"/>
        <v/>
      </c>
      <c r="BD17" s="310" t="str">
        <f t="shared" ca="1" si="17"/>
        <v/>
      </c>
      <c r="BE17" s="310" t="str">
        <f t="shared" ca="1" si="18"/>
        <v/>
      </c>
      <c r="BF17" s="311" t="str">
        <f t="shared" ca="1" si="19"/>
        <v/>
      </c>
      <c r="BG17" s="309" t="str">
        <f t="shared" ca="1" si="29"/>
        <v/>
      </c>
      <c r="BH17" s="310" t="str">
        <f t="shared" ca="1" si="20"/>
        <v/>
      </c>
      <c r="BI17" s="310" t="str">
        <f t="shared" ca="1" si="21"/>
        <v/>
      </c>
      <c r="BJ17" s="311" t="str">
        <f t="shared" ca="1" si="22"/>
        <v/>
      </c>
      <c r="BL17" s="414" t="str">
        <f ca="1">IF(OR(BM17="",BM17=0),"",MAX(BL$5:BL16)+1)</f>
        <v/>
      </c>
      <c r="BM17" s="409" t="str">
        <f ca="1">IFERROR(INDEX($AJ$6:$AJ$17, ROWS(BM$4:$BM15)), IFERROR(INDEX($AN$6:$AN$17, ROWS(BM$4:$BM15)-ROWS($AJ$6:$AJ$17)), IFERROR(INDEX($AR$6:$AR$17, ROWS(BM$4:$BM15)-ROWS($AJ$6:$AJ$17)-ROWS($AN$6:$AN$17)),IFERROR(INDEX($AV$6:$AV$17, ROWS(BM$4:$BM15)-ROWS($AJ$6:$AJ$17)-ROWS($AN$6:$AN$17)-ROWS($AR$6:$AR$17)),IFERROR(INDEX($AZ$6:$AZ$17, ROWS(BM$4:$BM15)-ROWS($AJ$6:$AJ$17)-ROWS($AN$6:$AN$17)-ROWS($AR$6:$AR$17)-ROWS($AV$6:$AV$17)),IFERROR(INDEX($BD$6:$BD$17, ROWS(BM$4:$BM15)-ROWS($AJ$6:$AJ$17)-ROWS($AN$6:$AN$17)-ROWS($AR$6:$AR$17)-ROWS($AV$6:$AV$17)-ROWS($AZ$6:$AZ$17)),IFERROR(INDEX($BH$6:$BH$17, ROWS(BM$4:$BM15)-ROWS($AJ$6:$AJ$17)-ROWS($AN$6:$AN$17)-ROWS($AR$6:$AR$17)-ROWS($AV$6:$AV$17)-ROWS($AZ$6:$AZ$17)-ROWS($BD$6:$BD$17)), "")))))))</f>
        <v/>
      </c>
      <c r="BN17" s="409" t="str">
        <f t="shared" ca="1" si="30"/>
        <v/>
      </c>
      <c r="BO17" s="409" t="str">
        <f ca="1">IF(OR(BP17="",BP17=0),"",MAX(BO$5:BO16)+1)</f>
        <v/>
      </c>
      <c r="BP17" s="409" t="str">
        <f ca="1">IFERROR(INDEX($AK$6:$AK$17, ROWS($BP$4:BP15)), IFERROR(INDEX($AO$6:$AO$17, ROWS($BP$4:BP15)-ROWS($AK$6:$AK$17)), IFERROR(INDEX($AS$6:$AS$17, ROWS($BP$4:BP15)-ROWS($AK$6:$AK$17)-ROWS($AO$6:$AO$17)),IFERROR(INDEX($AW$6:$AW$17, ROWS($BP$4:BP15)-ROWS($AK$6:$AK$17)-ROWS($AO$6:$AO$17)-ROWS($AS$6:$AS$17)),IFERROR(INDEX($BA$6:$BA$17, ROWS($BP$4:BP15)-ROWS($AK$6:$AK$17)-ROWS($AO$6:$AO$17)-ROWS($AS$6:$AS$17)-ROWS($AW$6:$AW$17)),IFERROR(INDEX($BE$6:$BE$17, ROWS($BP$4:BP15)-ROWS($AK$6:$AK$17)-ROWS($AO$6:$AO$17)-ROWS($AS$6:$AS$17)-ROWS($AW$6:$AW$17)-ROWS($BA$6:$BA$17)),IFERROR(INDEX($BI$6:$BI$17, ROWS($BP$4:BP15)-ROWS($AK$6:$AK$17)-ROWS($AO$6:$AO$17)-ROWS($AS$6:$AS$17)-ROWS($AW$6:$AW$17)-ROWS($BA$6:$BA$17)-ROWS($BE$6:$BE$17)), "")))))))</f>
        <v/>
      </c>
      <c r="BQ17" s="409" t="str">
        <f t="shared" ca="1" si="31"/>
        <v/>
      </c>
      <c r="BR17" s="415" t="str">
        <f t="shared" ca="1" si="32"/>
        <v/>
      </c>
      <c r="BS17" s="414" t="str">
        <f ca="1">IF(OR(BT17="",BT17=0),"",MAX(BS$5:BS16)+1)</f>
        <v/>
      </c>
      <c r="BT17" s="409" t="str">
        <f ca="1">IFERROR(INDEX($AJ$22:$AJ$33, ROWS($BT$4:BT15)), IFERROR(INDEX($AN$22:$AN$33, ROWS($BT$4:BT15)-ROWS($AJ$22:$AJ$33)), IFERROR(INDEX($AR$22:$AR$33, ROWS($BT$4:BT15)-ROWS($AJ$22:$AJ$33)-ROWS($AN$22:$AN$33)),IFERROR(INDEX($AV$22:$AV$33, ROWS($BT$4:BT15)-ROWS($AJ$22:$AJ$33)-ROWS($AN$22:$AN$33)-ROWS($AR$22:$AR$33)),IFERROR(INDEX($AZ$22:$AZ$33, ROWS($BT$4:BT15)-ROWS($AJ$22:$AJ$33)-ROWS($AN$22:$AN$33)-ROWS($AR$22:$AR$33)-ROWS($AV$22:$AV$33)),IFERROR(INDEX($BD$22:$BD$33, ROWS($BT$4:BT15)-ROWS($AJ$22:$AJ$33)-ROWS($AN$22:$AN$33)-ROWS($AR$22:$AR$33)-ROWS($AV$22:$AV$33)-ROWS($AZ$22:$AZ$33)),IFERROR(INDEX($BH$22:$BH$33, ROWS($BT$4:BT15)-ROWS($AJ$22:$AJ$33)-ROWS($AN$22:$AN$33)-ROWS($AR$22:$AR$33)-ROWS($AV$22:$AV$33)-ROWS($AZ$22:$AZ$33)-ROWS($BD$22:$BD$33)), "")))))))</f>
        <v/>
      </c>
      <c r="BU17" s="409" t="str">
        <f t="shared" ca="1" si="33"/>
        <v>Car 1 Gas</v>
      </c>
      <c r="BV17" s="409" t="str">
        <f ca="1">IF(OR(BW17="",BW17=0),"",MAX(BV$5:BV16)+1)</f>
        <v/>
      </c>
      <c r="BW17" s="409" t="str">
        <f ca="1">IFERROR(INDEX($AK$22:$AK$33, ROWS($BW$4:BW15)), IFERROR(INDEX($AO$22:$AO$33, ROWS($BW$4:BW15)-ROWS($AK$22:$AK$33)), IFERROR(INDEX($AS$22:$AS$33, ROWS($BW$4:BW15)-ROWS($AK$22:$AK$33)-ROWS($AO$22:$AO$33)),IFERROR(INDEX($AW$22:$AW$33, ROWS($BW$4:BW15)-ROWS($AK$22:$AK$33)-ROWS($AO$22:$AO$33)-ROWS($AS$22:$AS$33)),IFERROR(INDEX($BA$22:$BA$33, ROWS($BW$4:BW15)-ROWS($AK$22:$AK$33)-ROWS($AO$22:$AO$33)-ROWS($AS$22:$AS$33)-ROWS($AW$22:$AW$33)),IFERROR(INDEX($BE$22:$BE$33, ROWS($BW$4:BW15)-ROWS($AK$22:$AK$33)-ROWS($AO$22:$AO$33)-ROWS($AS$22:$AS$33)-ROWS($AW$22:$AW$33)-ROWS($BA$22:$BA$33)),IFERROR(INDEX($BI$22:$BI$33, ROWS($BW$4:BW15)-ROWS($AK$22:$AK$33)-ROWS($AO$22:$AO$33)-ROWS($AS$22:$AS$33)-ROWS($AW$22:$AW$33)-ROWS($BA$22:$BA$33)-ROWS($BE$22:$BE$33)), "")))))))</f>
        <v/>
      </c>
      <c r="BX17" s="409">
        <f t="shared" ca="1" si="34"/>
        <v>50</v>
      </c>
      <c r="BY17" s="415" t="str">
        <f t="shared" ca="1" si="35"/>
        <v/>
      </c>
      <c r="BZ17" s="414" t="str">
        <f ca="1">IF(OR(CA17="",CA17=0),"",MAX(BZ$5:BZ16)+1)</f>
        <v/>
      </c>
      <c r="CA17" s="409" t="str">
        <f ca="1">IFERROR(INDEX($AJ$38:$AJ$49, ROWS($CA$4:CA15)), IFERROR(INDEX($AN$38:$AN$49, ROWS($CA$4:CA15)-ROWS($AJ$38:$AJ$49)), IFERROR(INDEX($AR$38:$AR$49, ROWS($CA$4:CA15)-ROWS($AJ$38:$AJ$49)-ROWS($AN$38:$AN$49)),IFERROR(INDEX($AV$38:$AV$49, ROWS($CA$4:CA15)-ROWS($AJ$38:$AJ$49)-ROWS($AN$38:$AN$49)-ROWS($AR$38:$AR$49)),IFERROR(INDEX($AZ$38:$AZ$49, ROWS($CA$4:CA15)-ROWS($AJ$38:$AJ$49)-ROWS($AN$38:$AN$49)-ROWS($AR$38:$AR$49)-ROWS($AV$38:$AV$49)),IFERROR(INDEX($BD$38:$BD$49, ROWS($CA$4:CA15)-ROWS($AJ$38:$AJ$49)-ROWS($AN$38:$AN$49)-ROWS($AR$38:$AR$49)-ROWS($AV$38:$AV$49)-ROWS($AZ$38:$AZ$49)),IFERROR(INDEX($BH$38:$BH$49, ROWS($CA$4:CA15)-ROWS($AJ$38:$AJ$49)-ROWS($AN$38:$AN$49)-ROWS($AR$38:$AR$49)-ROWS($AV$38:$AV$49)-ROWS($AZ$38:$AZ$49)-ROWS($BD$38:$BD$49)), "")))))))</f>
        <v/>
      </c>
      <c r="CB17" s="409" t="str">
        <f t="shared" ca="1" si="36"/>
        <v>Cellular</v>
      </c>
      <c r="CC17" s="409" t="str">
        <f ca="1">IF(OR(CD17="",CD17=0),"",MAX(CC$5:CC16)+1)</f>
        <v/>
      </c>
      <c r="CD17" s="409" t="str">
        <f ca="1">IFERROR(INDEX($AK$38:$AK$49, ROWS($CD$4:CD15)), IFERROR(INDEX($AO$38:$AO$49, ROWS($CD$4:CD15)-ROWS($AK$38:$AK$49)), IFERROR(INDEX($AS$38:$AS$49, ROWS($CD$4:CD15)-ROWS($AK$38:$AK$49)-ROWS($AO$38:$AO$49)),IFERROR(INDEX($AW$38:$AW$49, ROWS($CD$4:CD15)-ROWS($AK$38:$AK$49)-ROWS($AO$38:$AO$49)-ROWS($AS$38:$AS$49)),IFERROR(INDEX($BA$38:$BA$49, ROWS($CD$4:CD15)-ROWS($AK$38:$AK$49)-ROWS($AO$38:$AO$49)-ROWS($AS$38:$AS$49)-ROWS($AW$38:$AW$49)),IFERROR(INDEX($BE$38:$BE$49, ROWS($CD$4:CD15)-ROWS($AK$38:$AK$49)-ROWS($AO$38:$AO$49)-ROWS($AS$38:$AS$49)-ROWS($AW$38:$AW$49)-ROWS($BA$38:$BA$49)),IFERROR(INDEX($BI$38:$BI$49, ROWS($CD$4:CD15)-ROWS($AK$38:$AK$49)-ROWS($AO$38:$AO$49)-ROWS($AS$38:$AS$49)-ROWS($AW$38:$AW$49)-ROWS($BA$38:$BA$49)-ROWS($BE$38:$BE$49)), "")))))))</f>
        <v/>
      </c>
      <c r="CE17" s="409">
        <f t="shared" ca="1" si="37"/>
        <v>225</v>
      </c>
      <c r="CF17" s="415" t="str">
        <f t="shared" ca="1" si="38"/>
        <v/>
      </c>
      <c r="CG17" s="414" t="str">
        <f ca="1">IF(OR(CH17="",CH17=0),"",MAX(CG$5:CG16)+1)</f>
        <v/>
      </c>
      <c r="CH17" s="409" t="str">
        <f ca="1">IFERROR(INDEX($AJ$54:$AJ$65, ROWS($CH$4:CH15)), IFERROR(INDEX($AN$54:$AN$65, ROWS($CH$4:CH15)-ROWS($AJ$54:$AJ$65)), IFERROR(INDEX($AR$54:$AR$65, ROWS($CH$4:CH15)-ROWS($AJ$54:$AJ$65)-ROWS($AN$54:$AN$65)),IFERROR(INDEX($AV$54:$AV$65, ROWS($CH$4:CH15)-ROWS($AJ$54:$AJ$65)-ROWS($AN$54:$AN$65)-ROWS($AR$54:$AR$65)),IFERROR(INDEX($AZ$54:$AZ$65, ROWS($CH$4:CH15)-ROWS($AJ$54:$AJ$65)-ROWS($AN$54:$AN$65)-ROWS($AR$54:$AR$65)-ROWS($AV$54:$AV$65)),IFERROR(INDEX($BD$54:$BD$65, ROWS($CH$4:CH15)-ROWS($AJ$54:$AJ$65)-ROWS($AN$54:$AN$65)-ROWS($AR$54:$AR$65)-ROWS($AV$54:$AV$65)-ROWS($AZ$54:$AZ$65)),IFERROR(INDEX($BH$54:$BH$65, ROWS($CH$4:CH15)-ROWS($AJ$54:$AJ$65)-ROWS($AN$54:$AN$65)-ROWS($AR$54:$AR$65)-ROWS($AV$54:$AV$65)-ROWS($AZ$54:$AZ$65)-ROWS($BD$54:$BD$65)), "")))))))</f>
        <v/>
      </c>
      <c r="CI17" s="409" t="str">
        <f t="shared" ca="1" si="39"/>
        <v/>
      </c>
      <c r="CJ17" s="409" t="str">
        <f ca="1">IF(OR(CK17="",CK17=0),"",MAX(CJ$5:CJ16)+1)</f>
        <v/>
      </c>
      <c r="CK17" s="409" t="str">
        <f ca="1">IFERROR(INDEX($AK$54:$AK$65, ROWS($CK$4:CK15)), IFERROR(INDEX($AO$54:$AO$65, ROWS($CK$4:CK15)-ROWS($AK$54:$AK$65)), IFERROR(INDEX($AS$54:$AS$65, ROWS($CK$4:CK15)-ROWS($AK$54:$AK$65)-ROWS($AO$54:$AO$65)),IFERROR(INDEX($AW$54:$AW$65, ROWS($CK$4:CK15)-ROWS($AK$54:$AK$65)-ROWS($AO$54:$AO$65)-ROWS($AS$54:$AS$65)),IFERROR(INDEX($BA$54:$BA$65, ROWS($CK$4:CK15)-ROWS($AK$54:$AK$65)-ROWS($AO$54:$AO$65)-ROWS($AS$54:$AS$65)-ROWS($AW$54:$AW$65)),IFERROR(INDEX($BE$54:$BE$65, ROWS($CK$4:CK15)-ROWS($AK$54:$AK$65)-ROWS($AO$54:$AO$65)-ROWS($AS$54:$AS$65)-ROWS($AW$54:$AW$65)-ROWS($BA$54:$BA$65)),IFERROR(INDEX($BI$54:$BI$65, ROWS($CK$4:CK15)-ROWS($AK$54:$AK$65)-ROWS($AO$54:$AO$65)-ROWS($AS$54:$AS$65)-ROWS($AW$54:$AW$65)-ROWS($BA$54:$BA$65)-ROWS($BE$54:$BE$65)), "")))))))</f>
        <v/>
      </c>
      <c r="CL17" s="409" t="str">
        <f t="shared" ca="1" si="40"/>
        <v/>
      </c>
      <c r="CM17" s="415" t="str">
        <f t="shared" ca="1" si="41"/>
        <v/>
      </c>
      <c r="CN17" s="414" t="str">
        <f ca="1">IF(OR(CO17="",CO17=0),"",MAX(CN$5:CN16)+1)</f>
        <v/>
      </c>
      <c r="CO17" s="409" t="str">
        <f ca="1">IFERROR(INDEX($AJ$70:$AJ$81, ROWS($CO$4:CO15)), IFERROR(INDEX($AN$70:$AN$81, ROWS($CO$4:CO15)-ROWS($AJ$70:$AJ$81)), IFERROR(INDEX($AR$70:$AR$81, ROWS($CO$4:CO15)-ROWS($AJ$70:$AJ$81)-ROWS($AN$70:$AN$81)),IFERROR(INDEX($AV$70:$AV$81, ROWS($CO$4:CO15)-ROWS($AJ$70:$AJ$81)-ROWS($AN$70:$AN$81)-ROWS($AR$70:$AR$81)),IFERROR(INDEX($AZ$70:$AZ$81, ROWS($CO$4:CO15)-ROWS($AJ$70:$AJ$81)-ROWS($AN$70:$AN$81)-ROWS($AR$70:$AR$81)-ROWS($AV$70:$AV$81)),IFERROR(INDEX($BD$70:$BD$81, ROWS($CO$4:CO15)-ROWS($AJ$70:$AJ$81)-ROWS($AN$70:$AN$81)-ROWS($AR$70:$AR$81)-ROWS($AV$70:$AV$81)-ROWS($AZ$70:$AZ$81)),IFERROR(INDEX($BH$70:$BH$81, ROWS($CO$4:CO15)-ROWS($AJ$70:$AJ$81)-ROWS($AN$70:$AN$81)-ROWS($AR$70:$AR$81)-ROWS($AV$70:$AV$81)-ROWS($AZ$70:$AZ$81)-ROWS($BD$70:$BD$81)), "")))))))</f>
        <v/>
      </c>
      <c r="CP17" s="409" t="str">
        <f t="shared" ca="1" si="42"/>
        <v/>
      </c>
      <c r="CQ17" s="409" t="str">
        <f ca="1">IF(OR(CR17="",CR17=0),"",MAX(CQ$5:CQ16)+1)</f>
        <v/>
      </c>
      <c r="CR17" s="409" t="str">
        <f ca="1">IFERROR(INDEX($AK$70:$AK$81, ROWS($CR$4:CR15)), IFERROR(INDEX($AO$70:$AO$81, ROWS($CR$4:CR15)-ROWS($AK$70:$AK$81)), IFERROR(INDEX($AS$70:$AS$81, ROWS($CR$4:CR15)-ROWS($AK$70:$AK$81)-ROWS($AO$70:$AO$81)),IFERROR(INDEX($AW$70:$AW$81, ROWS($CR$4:CR15)-ROWS($AK$70:$AK$81)-ROWS($AO$70:$AO$81)-ROWS($AS$70:$AS$81)),IFERROR(INDEX($BA$70:$BA$81, ROWS($CR$4:CR15)-ROWS($AK$70:$AK$81)-ROWS($AO$70:$AO$81)-ROWS($AS$70:$AS$81)-ROWS($AW$70:$AW$81)),IFERROR(INDEX($BE$70:$BE$81, ROWS($CR$4:CR15)-ROWS($AK$70:$AK$81)-ROWS($AO$70:$AO$81)-ROWS($AS$70:$AS$81)-ROWS($AW$70:$AW$81)-ROWS($BA$70:$BA$81)),IFERROR(INDEX($BI$70:$BI$81, ROWS($CR$4:CR15)-ROWS($AK$70:$AK$81)-ROWS($AO$70:$AO$81)-ROWS($AS$70:$AS$81)-ROWS($AW$70:$AW$81)-ROWS($BA$70:$BA$81)-ROWS($BE$70:$BE$81)), "")))))))</f>
        <v/>
      </c>
      <c r="CS17" s="409" t="str">
        <f t="shared" ca="1" si="43"/>
        <v/>
      </c>
      <c r="CT17" s="415" t="str">
        <f t="shared" ca="1" si="44"/>
        <v/>
      </c>
      <c r="CU17" s="414" t="str">
        <f>IF(OR(CV17="",CV17=0),"",MAX(CU$5:CU16)+1)</f>
        <v/>
      </c>
      <c r="CV17" s="409">
        <f>IFERROR(INDEX($AJ$86:$AJ$97, ROWS($CV$4:CV15)), IFERROR(INDEX($AN$86:$AN$97, ROWS($CV$4:CV15)-ROWS($AJ$86:$AJ$97)), ""))</f>
        <v>0</v>
      </c>
      <c r="CW17" s="409" t="str">
        <f t="shared" si="45"/>
        <v/>
      </c>
      <c r="CX17" s="409" t="str">
        <f>IF(OR(CY17="",CY17=0),"",MAX(CX$5:CX16)+1)</f>
        <v/>
      </c>
      <c r="CY17" s="409">
        <f>IFERROR(INDEX($AK$86:$AK$97, ROWS($CY$4:CY15)), IFERROR(INDEX($AO$86:$AO$97, ROWS($CY$4:CY15)-ROWS($AK$86:$AK$97)), ""))</f>
        <v>0</v>
      </c>
      <c r="CZ17" s="409" t="str">
        <f t="shared" si="46"/>
        <v/>
      </c>
      <c r="DA17" s="415" t="str">
        <f t="shared" si="47"/>
        <v/>
      </c>
      <c r="DC17" s="438" t="str">
        <f ca="1">IF(OR(DD17="",DD17=0),"",MAX(DC$5:DC16)+1)</f>
        <v/>
      </c>
      <c r="DD17" s="435" t="str">
        <f t="shared" ca="1" si="48"/>
        <v/>
      </c>
      <c r="DE17" s="413" t="str">
        <f t="shared" ca="1" si="49"/>
        <v/>
      </c>
      <c r="DF17" s="432" t="str">
        <f ca="1">IF(OR(DG17="",DG17=0),"",MAX(DF$5:DF16)+1)</f>
        <v/>
      </c>
      <c r="DG17" s="414" t="str">
        <f t="shared" ca="1" si="50"/>
        <v/>
      </c>
      <c r="DH17" s="415" t="str">
        <f t="shared" ca="1" si="51"/>
        <v/>
      </c>
      <c r="DI17" s="414" t="str">
        <f t="shared" ca="1" si="52"/>
        <v/>
      </c>
      <c r="DJ17" s="413" t="str">
        <f t="shared" ca="1" si="53"/>
        <v/>
      </c>
      <c r="DK17" s="414" t="str">
        <f t="shared" ca="1" si="54"/>
        <v/>
      </c>
      <c r="DL17" s="415" t="str">
        <f t="shared" ca="1" si="55"/>
        <v/>
      </c>
      <c r="DN17" s="292"/>
      <c r="DO17" s="292"/>
      <c r="DP17" s="292"/>
      <c r="DQ17" s="292"/>
      <c r="DR17" s="292"/>
      <c r="DS17" s="292"/>
    </row>
    <row r="18" spans="1:123" s="292" customFormat="1" ht="15" customHeight="1" x14ac:dyDescent="0.3">
      <c r="A18" s="1181" t="str">
        <f ca="1">IF(ISERROR(MATCH(A17,event_dates,0)+MATCH(A17,OFFSET(event_dates,MATCH(A17,event_dates,0),0,500,1),0)),"",INDEX(events,MATCH(A17,event_dates,0)+MATCH(A17,OFFSET(event_dates,MATCH(A17,event_dates,0),0,500,1),0)))</f>
        <v/>
      </c>
      <c r="B18" s="1182"/>
      <c r="C18" s="1181" t="str">
        <f ca="1">IF(ISERROR(MATCH(C17,event_dates,0)+MATCH(C17,OFFSET(event_dates,MATCH(C17,event_dates,0),0,500,1),0)),"",INDEX(events,MATCH(C17,event_dates,0)+MATCH(C17,OFFSET(event_dates,MATCH(C17,event_dates,0),0,500,1),0)))</f>
        <v/>
      </c>
      <c r="D18" s="1182"/>
      <c r="E18" s="1181" t="str">
        <f ca="1">IF(ISERROR(MATCH(E17,event_dates,0)+MATCH(E17,OFFSET(event_dates,MATCH(E17,event_dates,0),0,500,1),0)),"",INDEX(events,MATCH(E17,event_dates,0)+MATCH(E17,OFFSET(event_dates,MATCH(E17,event_dates,0),0,500,1),0)))</f>
        <v/>
      </c>
      <c r="F18" s="1182"/>
      <c r="G18" s="1181" t="str">
        <f ca="1">IF(ISERROR(MATCH(G17,event_dates,0)+MATCH(G17,OFFSET(event_dates,MATCH(G17,event_dates,0),0,500,1),0)),"",INDEX(events,MATCH(G17,event_dates,0)+MATCH(G17,OFFSET(event_dates,MATCH(G17,event_dates,0),0,500,1),0)))</f>
        <v/>
      </c>
      <c r="H18" s="1182"/>
      <c r="I18" s="1181" t="str">
        <f ca="1">IF(ISERROR(MATCH(I17,event_dates,0)+MATCH(I17,OFFSET(event_dates,MATCH(I17,event_dates,0),0,500,1),0)),"",INDEX(events,MATCH(I17,event_dates,0)+MATCH(I17,OFFSET(event_dates,MATCH(I17,event_dates,0),0,500,1),0)))</f>
        <v/>
      </c>
      <c r="J18" s="1182"/>
      <c r="K18" s="1181" t="str">
        <f ca="1">IF(ISERROR(MATCH(K17,event_dates,0)+MATCH(K17,OFFSET(event_dates,MATCH(K17,event_dates,0),0,500,1),0)),"",INDEX(events,MATCH(K17,event_dates,0)+MATCH(K17,OFFSET(event_dates,MATCH(K17,event_dates,0),0,500,1),0)))</f>
        <v/>
      </c>
      <c r="L18" s="1182"/>
      <c r="M18" s="1181" t="str">
        <f ca="1">IF(ISERROR(MATCH(M17,event_dates,0)+MATCH(M17,OFFSET(event_dates,MATCH(M17,event_dates,0),0,500,1),0)),"",INDEX(events,MATCH(M17,event_dates,0)+MATCH(M17,OFFSET(event_dates,MATCH(M17,event_dates,0),0,500,1),0)))</f>
        <v/>
      </c>
      <c r="N18" s="1182"/>
      <c r="P18" s="295" t="str">
        <f t="shared" ref="P18:P22" ca="1" si="59">IF(DN47="","",DN47)</f>
        <v>Lawn Service - 50</v>
      </c>
      <c r="Q18" s="295" t="str">
        <f t="shared" ca="1" si="58"/>
        <v>Roth IRA - 100</v>
      </c>
      <c r="R18" s="295" t="str">
        <f t="shared" ca="1" si="58"/>
        <v>D. Store Card 2 - 30</v>
      </c>
      <c r="S18" s="296" t="str">
        <f t="shared" ca="1" si="58"/>
        <v/>
      </c>
      <c r="T18" s="295" t="str">
        <f t="shared" ca="1" si="58"/>
        <v/>
      </c>
      <c r="U18" s="295" t="str">
        <f t="shared" ca="1" si="58"/>
        <v/>
      </c>
      <c r="V18" s="1158" t="s">
        <v>502</v>
      </c>
      <c r="W18" s="1159"/>
      <c r="X18" s="445">
        <f ca="1">IF(DP52="",0,DP52)</f>
        <v>1214.95</v>
      </c>
      <c r="Y18"/>
      <c r="AB18" s="299"/>
      <c r="AC18" s="358" t="str">
        <f>IF('Data Entry'!B24="","",'Data Entry'!B24)</f>
        <v/>
      </c>
      <c r="AD18" s="356" t="str">
        <f>IF('Data Entry'!A24="","",'Data Entry'!A24)</f>
        <v/>
      </c>
      <c r="AE18" s="363" t="str">
        <f>IF('Data Entry'!C24="","",'Data Entry'!C24)</f>
        <v/>
      </c>
      <c r="AF18" s="402" t="str">
        <f>IF('Data Entry'!E24="","",'Data Entry'!E24)</f>
        <v/>
      </c>
      <c r="AG18" s="300"/>
      <c r="AH18"/>
      <c r="AI18"/>
      <c r="AJ18"/>
      <c r="AK18"/>
      <c r="AL18"/>
      <c r="BL18" s="412" t="str">
        <f ca="1">IF(OR(BM18="",BM18=0),"",MAX(BL$5:BL17)+1)</f>
        <v/>
      </c>
      <c r="BM18" s="316" t="str">
        <f ca="1">IFERROR(INDEX($AJ$6:$AJ$17, ROWS(BM$4:$BM16)), IFERROR(INDEX($AN$6:$AN$17, ROWS(BM$4:$BM16)-ROWS($AJ$6:$AJ$17)), IFERROR(INDEX($AR$6:$AR$17, ROWS(BM$4:$BM16)-ROWS($AJ$6:$AJ$17)-ROWS($AN$6:$AN$17)),IFERROR(INDEX($AV$6:$AV$17, ROWS(BM$4:$BM16)-ROWS($AJ$6:$AJ$17)-ROWS($AN$6:$AN$17)-ROWS($AR$6:$AR$17)),IFERROR(INDEX($AZ$6:$AZ$17, ROWS(BM$4:$BM16)-ROWS($AJ$6:$AJ$17)-ROWS($AN$6:$AN$17)-ROWS($AR$6:$AR$17)-ROWS($AV$6:$AV$17)),IFERROR(INDEX($BD$6:$BD$17, ROWS(BM$4:$BM16)-ROWS($AJ$6:$AJ$17)-ROWS($AN$6:$AN$17)-ROWS($AR$6:$AR$17)-ROWS($AV$6:$AV$17)-ROWS($AZ$6:$AZ$17)),IFERROR(INDEX($BH$6:$BH$17, ROWS(BM$4:$BM16)-ROWS($AJ$6:$AJ$17)-ROWS($AN$6:$AN$17)-ROWS($AR$6:$AR$17)-ROWS($AV$6:$AV$17)-ROWS($AZ$6:$AZ$17)-ROWS($BD$6:$BD$17)), "")))))))</f>
        <v/>
      </c>
      <c r="BN18" s="316" t="str">
        <f t="shared" ca="1" si="30"/>
        <v/>
      </c>
      <c r="BO18" s="316" t="str">
        <f ca="1">IF(OR(BP18="",BP18=0),"",MAX(BO$5:BO17)+1)</f>
        <v/>
      </c>
      <c r="BP18" s="316" t="str">
        <f ca="1">IFERROR(INDEX($AK$6:$AK$17, ROWS($BP$4:BP16)), IFERROR(INDEX($AO$6:$AO$17, ROWS($BP$4:BP16)-ROWS($AK$6:$AK$17)), IFERROR(INDEX($AS$6:$AS$17, ROWS($BP$4:BP16)-ROWS($AK$6:$AK$17)-ROWS($AO$6:$AO$17)),IFERROR(INDEX($AW$6:$AW$17, ROWS($BP$4:BP16)-ROWS($AK$6:$AK$17)-ROWS($AO$6:$AO$17)-ROWS($AS$6:$AS$17)),IFERROR(INDEX($BA$6:$BA$17, ROWS($BP$4:BP16)-ROWS($AK$6:$AK$17)-ROWS($AO$6:$AO$17)-ROWS($AS$6:$AS$17)-ROWS($AW$6:$AW$17)),IFERROR(INDEX($BE$6:$BE$17, ROWS($BP$4:BP16)-ROWS($AK$6:$AK$17)-ROWS($AO$6:$AO$17)-ROWS($AS$6:$AS$17)-ROWS($AW$6:$AW$17)-ROWS($BA$6:$BA$17)),IFERROR(INDEX($BI$6:$BI$17, ROWS($BP$4:BP16)-ROWS($AK$6:$AK$17)-ROWS($AO$6:$AO$17)-ROWS($AS$6:$AS$17)-ROWS($AW$6:$AW$17)-ROWS($BA$6:$BA$17)-ROWS($BE$6:$BE$17)), "")))))))</f>
        <v/>
      </c>
      <c r="BQ18" s="316" t="str">
        <f t="shared" ca="1" si="31"/>
        <v/>
      </c>
      <c r="BR18" s="413" t="str">
        <f t="shared" ca="1" si="32"/>
        <v/>
      </c>
      <c r="BS18" s="412">
        <f ca="1">IF(OR(BT18="",BT18=0),"",MAX(BS$5:BS17)+1)</f>
        <v>6</v>
      </c>
      <c r="BT18" s="316" t="str">
        <f ca="1">IFERROR(INDEX($AJ$22:$AJ$33, ROWS($BT$4:BT16)), IFERROR(INDEX($AN$22:$AN$33, ROWS($BT$4:BT16)-ROWS($AJ$22:$AJ$33)), IFERROR(INDEX($AR$22:$AR$33, ROWS($BT$4:BT16)-ROWS($AJ$22:$AJ$33)-ROWS($AN$22:$AN$33)),IFERROR(INDEX($AV$22:$AV$33, ROWS($BT$4:BT16)-ROWS($AJ$22:$AJ$33)-ROWS($AN$22:$AN$33)-ROWS($AR$22:$AR$33)),IFERROR(INDEX($AZ$22:$AZ$33, ROWS($BT$4:BT16)-ROWS($AJ$22:$AJ$33)-ROWS($AN$22:$AN$33)-ROWS($AR$22:$AR$33)-ROWS($AV$22:$AV$33)),IFERROR(INDEX($BD$22:$BD$33, ROWS($BT$4:BT16)-ROWS($AJ$22:$AJ$33)-ROWS($AN$22:$AN$33)-ROWS($AR$22:$AR$33)-ROWS($AV$22:$AV$33)-ROWS($AZ$22:$AZ$33)),IFERROR(INDEX($BH$22:$BH$33, ROWS($BT$4:BT16)-ROWS($AJ$22:$AJ$33)-ROWS($AN$22:$AN$33)-ROWS($AR$22:$AR$33)-ROWS($AV$22:$AV$33)-ROWS($AZ$22:$AZ$33)-ROWS($BD$22:$BD$33)), "")))))))</f>
        <v>Life Insurance</v>
      </c>
      <c r="BU18" s="316" t="str">
        <f t="shared" ca="1" si="33"/>
        <v/>
      </c>
      <c r="BV18" s="316">
        <f ca="1">IF(OR(BW18="",BW18=0),"",MAX(BV$5:BV17)+1)</f>
        <v>6</v>
      </c>
      <c r="BW18" s="316">
        <f ca="1">IFERROR(INDEX($AK$22:$AK$33, ROWS($BW$4:BW16)), IFERROR(INDEX($AO$22:$AO$33, ROWS($BW$4:BW16)-ROWS($AK$22:$AK$33)), IFERROR(INDEX($AS$22:$AS$33, ROWS($BW$4:BW16)-ROWS($AK$22:$AK$33)-ROWS($AO$22:$AO$33)),IFERROR(INDEX($AW$22:$AW$33, ROWS($BW$4:BW16)-ROWS($AK$22:$AK$33)-ROWS($AO$22:$AO$33)-ROWS($AS$22:$AS$33)),IFERROR(INDEX($BA$22:$BA$33, ROWS($BW$4:BW16)-ROWS($AK$22:$AK$33)-ROWS($AO$22:$AO$33)-ROWS($AS$22:$AS$33)-ROWS($AW$22:$AW$33)),IFERROR(INDEX($BE$22:$BE$33, ROWS($BW$4:BW16)-ROWS($AK$22:$AK$33)-ROWS($AO$22:$AO$33)-ROWS($AS$22:$AS$33)-ROWS($AW$22:$AW$33)-ROWS($BA$22:$BA$33)),IFERROR(INDEX($BI$22:$BI$33, ROWS($BW$4:BW16)-ROWS($AK$22:$AK$33)-ROWS($AO$22:$AO$33)-ROWS($AS$22:$AS$33)-ROWS($AW$22:$AW$33)-ROWS($BA$22:$BA$33)-ROWS($BE$22:$BE$33)), "")))))))</f>
        <v>70</v>
      </c>
      <c r="BX18" s="316" t="str">
        <f t="shared" ca="1" si="34"/>
        <v/>
      </c>
      <c r="BY18" s="413" t="str">
        <f t="shared" ca="1" si="35"/>
        <v/>
      </c>
      <c r="BZ18" s="412">
        <f ca="1">IF(OR(CA18="",CA18=0),"",MAX(BZ$5:BZ17)+1)</f>
        <v>3</v>
      </c>
      <c r="CA18" s="316" t="str">
        <f ca="1">IFERROR(INDEX($AJ$38:$AJ$49, ROWS($CA$4:CA16)), IFERROR(INDEX($AN$38:$AN$49, ROWS($CA$4:CA16)-ROWS($AJ$38:$AJ$49)), IFERROR(INDEX($AR$38:$AR$49, ROWS($CA$4:CA16)-ROWS($AJ$38:$AJ$49)-ROWS($AN$38:$AN$49)),IFERROR(INDEX($AV$38:$AV$49, ROWS($CA$4:CA16)-ROWS($AJ$38:$AJ$49)-ROWS($AN$38:$AN$49)-ROWS($AR$38:$AR$49)),IFERROR(INDEX($AZ$38:$AZ$49, ROWS($CA$4:CA16)-ROWS($AJ$38:$AJ$49)-ROWS($AN$38:$AN$49)-ROWS($AR$38:$AR$49)-ROWS($AV$38:$AV$49)),IFERROR(INDEX($BD$38:$BD$49, ROWS($CA$4:CA16)-ROWS($AJ$38:$AJ$49)-ROWS($AN$38:$AN$49)-ROWS($AR$38:$AR$49)-ROWS($AV$38:$AV$49)-ROWS($AZ$38:$AZ$49)),IFERROR(INDEX($BH$38:$BH$49, ROWS($CA$4:CA16)-ROWS($AJ$38:$AJ$49)-ROWS($AN$38:$AN$49)-ROWS($AR$38:$AR$49)-ROWS($AV$38:$AV$49)-ROWS($AZ$38:$AZ$49)-ROWS($BD$38:$BD$49)), "")))))))</f>
        <v>D. Store Card 1</v>
      </c>
      <c r="CB18" s="316" t="str">
        <f t="shared" ca="1" si="36"/>
        <v>Credit Card 2</v>
      </c>
      <c r="CC18" s="316">
        <f ca="1">IF(OR(CD18="",CD18=0),"",MAX(CC$5:CC17)+1)</f>
        <v>3</v>
      </c>
      <c r="CD18" s="316">
        <f ca="1">IFERROR(INDEX($AK$38:$AK$49, ROWS($CD$4:CD16)), IFERROR(INDEX($AO$38:$AO$49, ROWS($CD$4:CD16)-ROWS($AK$38:$AK$49)), IFERROR(INDEX($AS$38:$AS$49, ROWS($CD$4:CD16)-ROWS($AK$38:$AK$49)-ROWS($AO$38:$AO$49)),IFERROR(INDEX($AW$38:$AW$49, ROWS($CD$4:CD16)-ROWS($AK$38:$AK$49)-ROWS($AO$38:$AO$49)-ROWS($AS$38:$AS$49)),IFERROR(INDEX($BA$38:$BA$49, ROWS($CD$4:CD16)-ROWS($AK$38:$AK$49)-ROWS($AO$38:$AO$49)-ROWS($AS$38:$AS$49)-ROWS($AW$38:$AW$49)),IFERROR(INDEX($BE$38:$BE$49, ROWS($CD$4:CD16)-ROWS($AK$38:$AK$49)-ROWS($AO$38:$AO$49)-ROWS($AS$38:$AS$49)-ROWS($AW$38:$AW$49)-ROWS($BA$38:$BA$49)),IFERROR(INDEX($BI$38:$BI$49, ROWS($CD$4:CD16)-ROWS($AK$38:$AK$49)-ROWS($AO$38:$AO$49)-ROWS($AS$38:$AS$49)-ROWS($AW$38:$AW$49)-ROWS($BA$38:$BA$49)-ROWS($BE$38:$BE$49)), "")))))))</f>
        <v>30</v>
      </c>
      <c r="CE18" s="316">
        <f t="shared" ca="1" si="37"/>
        <v>60</v>
      </c>
      <c r="CF18" s="413" t="str">
        <f t="shared" ca="1" si="38"/>
        <v/>
      </c>
      <c r="CG18" s="412">
        <f ca="1">IF(OR(CH18="",CH18=0),"",MAX(CG$5:CG17)+1)</f>
        <v>2</v>
      </c>
      <c r="CH18" s="316" t="str">
        <f ca="1">IFERROR(INDEX($AJ$54:$AJ$65, ROWS($CH$4:CH16)), IFERROR(INDEX($AN$54:$AN$65, ROWS($CH$4:CH16)-ROWS($AJ$54:$AJ$65)), IFERROR(INDEX($AR$54:$AR$65, ROWS($CH$4:CH16)-ROWS($AJ$54:$AJ$65)-ROWS($AN$54:$AN$65)),IFERROR(INDEX($AV$54:$AV$65, ROWS($CH$4:CH16)-ROWS($AJ$54:$AJ$65)-ROWS($AN$54:$AN$65)-ROWS($AR$54:$AR$65)),IFERROR(INDEX($AZ$54:$AZ$65, ROWS($CH$4:CH16)-ROWS($AJ$54:$AJ$65)-ROWS($AN$54:$AN$65)-ROWS($AR$54:$AR$65)-ROWS($AV$54:$AV$65)),IFERROR(INDEX($BD$54:$BD$65, ROWS($CH$4:CH16)-ROWS($AJ$54:$AJ$65)-ROWS($AN$54:$AN$65)-ROWS($AR$54:$AR$65)-ROWS($AV$54:$AV$65)-ROWS($AZ$54:$AZ$65)),IFERROR(INDEX($BH$54:$BH$65, ROWS($CH$4:CH16)-ROWS($AJ$54:$AJ$65)-ROWS($AN$54:$AN$65)-ROWS($AR$54:$AR$65)-ROWS($AV$54:$AV$65)-ROWS($AZ$54:$AZ$65)-ROWS($BD$54:$BD$65)), "")))))))</f>
        <v>Paycheck 2</v>
      </c>
      <c r="CI18" s="316" t="str">
        <f t="shared" ca="1" si="39"/>
        <v/>
      </c>
      <c r="CJ18" s="316">
        <f ca="1">IF(OR(CK18="",CK18=0),"",MAX(CJ$5:CJ17)+1)</f>
        <v>2</v>
      </c>
      <c r="CK18" s="316">
        <f ca="1">IFERROR(INDEX($AK$54:$AK$65, ROWS($CK$4:CK16)), IFERROR(INDEX($AO$54:$AO$65, ROWS($CK$4:CK16)-ROWS($AK$54:$AK$65)), IFERROR(INDEX($AS$54:$AS$65, ROWS($CK$4:CK16)-ROWS($AK$54:$AK$65)-ROWS($AO$54:$AO$65)),IFERROR(INDEX($AW$54:$AW$65, ROWS($CK$4:CK16)-ROWS($AK$54:$AK$65)-ROWS($AO$54:$AO$65)-ROWS($AS$54:$AS$65)),IFERROR(INDEX($BA$54:$BA$65, ROWS($CK$4:CK16)-ROWS($AK$54:$AK$65)-ROWS($AO$54:$AO$65)-ROWS($AS$54:$AS$65)-ROWS($AW$54:$AW$65)),IFERROR(INDEX($BE$54:$BE$65, ROWS($CK$4:CK16)-ROWS($AK$54:$AK$65)-ROWS($AO$54:$AO$65)-ROWS($AS$54:$AS$65)-ROWS($AW$54:$AW$65)-ROWS($BA$54:$BA$65)),IFERROR(INDEX($BI$54:$BI$65, ROWS($CK$4:CK16)-ROWS($AK$54:$AK$65)-ROWS($AO$54:$AO$65)-ROWS($AS$54:$AS$65)-ROWS($AW$54:$AW$65)-ROWS($BA$54:$BA$65)-ROWS($BE$54:$BE$65)), "")))))))</f>
        <v>400</v>
      </c>
      <c r="CL18" s="316" t="str">
        <f t="shared" ca="1" si="40"/>
        <v/>
      </c>
      <c r="CM18" s="413" t="str">
        <f t="shared" ca="1" si="41"/>
        <v/>
      </c>
      <c r="CN18" s="412">
        <f ca="1">IF(OR(CO18="",CO18=0),"",MAX(CN$5:CN17)+1)</f>
        <v>2</v>
      </c>
      <c r="CO18" s="316" t="str">
        <f ca="1">IFERROR(INDEX($AJ$70:$AJ$81, ROWS($CO$4:CO16)), IFERROR(INDEX($AN$70:$AN$81, ROWS($CO$4:CO16)-ROWS($AJ$70:$AJ$81)), IFERROR(INDEX($AR$70:$AR$81, ROWS($CO$4:CO16)-ROWS($AJ$70:$AJ$81)-ROWS($AN$70:$AN$81)),IFERROR(INDEX($AV$70:$AV$81, ROWS($CO$4:CO16)-ROWS($AJ$70:$AJ$81)-ROWS($AN$70:$AN$81)-ROWS($AR$70:$AR$81)),IFERROR(INDEX($AZ$70:$AZ$81, ROWS($CO$4:CO16)-ROWS($AJ$70:$AJ$81)-ROWS($AN$70:$AN$81)-ROWS($AR$70:$AR$81)-ROWS($AV$70:$AV$81)),IFERROR(INDEX($BD$70:$BD$81, ROWS($CO$4:CO16)-ROWS($AJ$70:$AJ$81)-ROWS($AN$70:$AN$81)-ROWS($AR$70:$AR$81)-ROWS($AV$70:$AV$81)-ROWS($AZ$70:$AZ$81)),IFERROR(INDEX($BH$70:$BH$81, ROWS($CO$4:CO16)-ROWS($AJ$70:$AJ$81)-ROWS($AN$70:$AN$81)-ROWS($AR$70:$AR$81)-ROWS($AV$70:$AV$81)-ROWS($AZ$70:$AZ$81)-ROWS($BD$70:$BD$81)), "")))))))</f>
        <v>Paycheck 2</v>
      </c>
      <c r="CP18" s="316" t="str">
        <f t="shared" ca="1" si="42"/>
        <v/>
      </c>
      <c r="CQ18" s="316">
        <f ca="1">IF(OR(CR18="",CR18=0),"",MAX(CQ$5:CQ17)+1)</f>
        <v>2</v>
      </c>
      <c r="CR18" s="316">
        <f ca="1">IFERROR(INDEX($AK$70:$AK$81, ROWS($CR$4:CR16)), IFERROR(INDEX($AO$70:$AO$81, ROWS($CR$4:CR16)-ROWS($AK$70:$AK$81)), IFERROR(INDEX($AS$70:$AS$81, ROWS($CR$4:CR16)-ROWS($AK$70:$AK$81)-ROWS($AO$70:$AO$81)),IFERROR(INDEX($AW$70:$AW$81, ROWS($CR$4:CR16)-ROWS($AK$70:$AK$81)-ROWS($AO$70:$AO$81)-ROWS($AS$70:$AS$81)),IFERROR(INDEX($BA$70:$BA$81, ROWS($CR$4:CR16)-ROWS($AK$70:$AK$81)-ROWS($AO$70:$AO$81)-ROWS($AS$70:$AS$81)-ROWS($AW$70:$AW$81)),IFERROR(INDEX($BE$70:$BE$81, ROWS($CR$4:CR16)-ROWS($AK$70:$AK$81)-ROWS($AO$70:$AO$81)-ROWS($AS$70:$AS$81)-ROWS($AW$70:$AW$81)-ROWS($BA$70:$BA$81)),IFERROR(INDEX($BI$70:$BI$81, ROWS($CR$4:CR16)-ROWS($AK$70:$AK$81)-ROWS($AO$70:$AO$81)-ROWS($AS$70:$AS$81)-ROWS($AW$70:$AW$81)-ROWS($BA$70:$BA$81)-ROWS($BE$70:$BE$81)), "")))))))</f>
        <v>400</v>
      </c>
      <c r="CS18" s="316" t="str">
        <f t="shared" ca="1" si="43"/>
        <v/>
      </c>
      <c r="CT18" s="413" t="str">
        <f t="shared" ca="1" si="44"/>
        <v/>
      </c>
      <c r="CU18" s="412" t="str">
        <f>IF(OR(CV18="",CV18=0),"",MAX(CU$5:CU17)+1)</f>
        <v/>
      </c>
      <c r="CV18" s="316">
        <f>IFERROR(INDEX($AJ$86:$AJ$97, ROWS($CV$4:CV16)), IFERROR(INDEX($AN$86:$AN$97, ROWS($CV$4:CV16)-ROWS($AJ$86:$AJ$97)), ""))</f>
        <v>0</v>
      </c>
      <c r="CW18" s="316" t="str">
        <f t="shared" si="45"/>
        <v/>
      </c>
      <c r="CX18" s="316" t="str">
        <f>IF(OR(CY18="",CY18=0),"",MAX(CX$5:CX17)+1)</f>
        <v/>
      </c>
      <c r="CY18" s="316">
        <f>IFERROR(INDEX($AK$86:$AK$97, ROWS($CY$4:CY16)), IFERROR(INDEX($AO$86:$AO$97, ROWS($CY$4:CY16)-ROWS($AK$86:$AK$97)), ""))</f>
        <v>0</v>
      </c>
      <c r="CZ18" s="316" t="str">
        <f t="shared" si="46"/>
        <v/>
      </c>
      <c r="DA18" s="413" t="str">
        <f t="shared" si="47"/>
        <v/>
      </c>
      <c r="DC18" s="438" t="str">
        <f ca="1">IF(OR(DD18="",DD18=0),"",MAX(DC$5:DC17)+1)</f>
        <v/>
      </c>
      <c r="DD18" s="434" t="str">
        <f t="shared" ca="1" si="48"/>
        <v/>
      </c>
      <c r="DE18" s="413" t="str">
        <f t="shared" ca="1" si="49"/>
        <v/>
      </c>
      <c r="DF18" s="431" t="str">
        <f ca="1">IF(OR(DG18="",DG18=0),"",MAX(DF$5:DF17)+1)</f>
        <v/>
      </c>
      <c r="DG18" s="412" t="str">
        <f t="shared" ca="1" si="50"/>
        <v/>
      </c>
      <c r="DH18" s="413" t="str">
        <f t="shared" ca="1" si="51"/>
        <v/>
      </c>
      <c r="DI18" s="412" t="str">
        <f t="shared" ca="1" si="52"/>
        <v/>
      </c>
      <c r="DJ18" s="413" t="str">
        <f t="shared" ca="1" si="53"/>
        <v/>
      </c>
      <c r="DK18" s="412" t="str">
        <f t="shared" ca="1" si="54"/>
        <v/>
      </c>
      <c r="DL18" s="413" t="str">
        <f t="shared" ca="1" si="55"/>
        <v/>
      </c>
      <c r="DN18" s="293"/>
      <c r="DO18" s="293"/>
      <c r="DP18" s="293"/>
      <c r="DQ18" s="293"/>
      <c r="DR18" s="293"/>
      <c r="DS18" s="293"/>
    </row>
    <row r="19" spans="1:123" s="292" customFormat="1" ht="15" customHeight="1" thickBot="1" x14ac:dyDescent="0.35">
      <c r="A19" s="1183"/>
      <c r="B19" s="1182"/>
      <c r="C19" s="1183"/>
      <c r="D19" s="1182"/>
      <c r="E19" s="1183"/>
      <c r="F19" s="1182"/>
      <c r="G19" s="1183"/>
      <c r="H19" s="1182"/>
      <c r="I19" s="1183"/>
      <c r="J19" s="1182"/>
      <c r="K19" s="1183"/>
      <c r="L19" s="1182"/>
      <c r="M19" s="1183"/>
      <c r="N19" s="1182"/>
      <c r="P19" s="295" t="str">
        <f t="shared" ca="1" si="59"/>
        <v>Car Payment 1 - 350</v>
      </c>
      <c r="Q19" s="295" t="str">
        <f t="shared" ca="1" si="58"/>
        <v>Car Payment 2 - 200</v>
      </c>
      <c r="R19" s="295" t="str">
        <f t="shared" ca="1" si="58"/>
        <v>Audible - 14.95</v>
      </c>
      <c r="S19" s="296" t="str">
        <f t="shared" ca="1" si="58"/>
        <v/>
      </c>
      <c r="T19" s="295" t="str">
        <f t="shared" ca="1" si="58"/>
        <v/>
      </c>
      <c r="U19" s="295" t="str">
        <f t="shared" ca="1" si="58"/>
        <v/>
      </c>
      <c r="V19" s="1158" t="s">
        <v>507</v>
      </c>
      <c r="W19" s="1159"/>
      <c r="X19" s="445">
        <f ca="1">IF(DS52="",0,DS52)</f>
        <v>600</v>
      </c>
      <c r="Y19"/>
      <c r="AB19" s="299"/>
      <c r="AC19" s="358" t="str">
        <f>IF('Data Entry'!B25="","",'Data Entry'!B25)</f>
        <v/>
      </c>
      <c r="AD19" s="356" t="str">
        <f>IF('Data Entry'!A25="","",'Data Entry'!A25)</f>
        <v/>
      </c>
      <c r="AE19" s="363" t="str">
        <f>IF('Data Entry'!C25="","",'Data Entry'!C25)</f>
        <v/>
      </c>
      <c r="AF19" s="402" t="str">
        <f>IF('Data Entry'!E25="","",'Data Entry'!E25)</f>
        <v/>
      </c>
      <c r="AG19" s="300"/>
      <c r="AH19"/>
      <c r="AI19"/>
      <c r="AJ19"/>
      <c r="AK19"/>
      <c r="AL19"/>
      <c r="BL19" s="412" t="str">
        <f ca="1">IF(OR(BM19="",BM19=0),"",MAX(BL$5:BL18)+1)</f>
        <v/>
      </c>
      <c r="BM19" s="316" t="str">
        <f ca="1">IFERROR(INDEX($AJ$6:$AJ$17, ROWS(BM$4:$BM17)), IFERROR(INDEX($AN$6:$AN$17, ROWS(BM$4:$BM17)-ROWS($AJ$6:$AJ$17)), IFERROR(INDEX($AR$6:$AR$17, ROWS(BM$4:$BM17)-ROWS($AJ$6:$AJ$17)-ROWS($AN$6:$AN$17)),IFERROR(INDEX($AV$6:$AV$17, ROWS(BM$4:$BM17)-ROWS($AJ$6:$AJ$17)-ROWS($AN$6:$AN$17)-ROWS($AR$6:$AR$17)),IFERROR(INDEX($AZ$6:$AZ$17, ROWS(BM$4:$BM17)-ROWS($AJ$6:$AJ$17)-ROWS($AN$6:$AN$17)-ROWS($AR$6:$AR$17)-ROWS($AV$6:$AV$17)),IFERROR(INDEX($BD$6:$BD$17, ROWS(BM$4:$BM17)-ROWS($AJ$6:$AJ$17)-ROWS($AN$6:$AN$17)-ROWS($AR$6:$AR$17)-ROWS($AV$6:$AV$17)-ROWS($AZ$6:$AZ$17)),IFERROR(INDEX($BH$6:$BH$17, ROWS(BM$4:$BM17)-ROWS($AJ$6:$AJ$17)-ROWS($AN$6:$AN$17)-ROWS($AR$6:$AR$17)-ROWS($AV$6:$AV$17)-ROWS($AZ$6:$AZ$17)-ROWS($BD$6:$BD$17)), "")))))))</f>
        <v/>
      </c>
      <c r="BN19" s="316" t="str">
        <f t="shared" ca="1" si="30"/>
        <v/>
      </c>
      <c r="BO19" s="316" t="str">
        <f ca="1">IF(OR(BP19="",BP19=0),"",MAX(BO$5:BO18)+1)</f>
        <v/>
      </c>
      <c r="BP19" s="316" t="str">
        <f ca="1">IFERROR(INDEX($AK$6:$AK$17, ROWS($BP$4:BP17)), IFERROR(INDEX($AO$6:$AO$17, ROWS($BP$4:BP17)-ROWS($AK$6:$AK$17)), IFERROR(INDEX($AS$6:$AS$17, ROWS($BP$4:BP17)-ROWS($AK$6:$AK$17)-ROWS($AO$6:$AO$17)),IFERROR(INDEX($AW$6:$AW$17, ROWS($BP$4:BP17)-ROWS($AK$6:$AK$17)-ROWS($AO$6:$AO$17)-ROWS($AS$6:$AS$17)),IFERROR(INDEX($BA$6:$BA$17, ROWS($BP$4:BP17)-ROWS($AK$6:$AK$17)-ROWS($AO$6:$AO$17)-ROWS($AS$6:$AS$17)-ROWS($AW$6:$AW$17)),IFERROR(INDEX($BE$6:$BE$17, ROWS($BP$4:BP17)-ROWS($AK$6:$AK$17)-ROWS($AO$6:$AO$17)-ROWS($AS$6:$AS$17)-ROWS($AW$6:$AW$17)-ROWS($BA$6:$BA$17)),IFERROR(INDEX($BI$6:$BI$17, ROWS($BP$4:BP17)-ROWS($AK$6:$AK$17)-ROWS($AO$6:$AO$17)-ROWS($AS$6:$AS$17)-ROWS($AW$6:$AW$17)-ROWS($BA$6:$BA$17)-ROWS($BE$6:$BE$17)), "")))))))</f>
        <v/>
      </c>
      <c r="BQ19" s="316" t="str">
        <f t="shared" ca="1" si="31"/>
        <v/>
      </c>
      <c r="BR19" s="413" t="str">
        <f t="shared" ca="1" si="32"/>
        <v/>
      </c>
      <c r="BS19" s="412">
        <f ca="1">IF(OR(BT19="",BT19=0),"",MAX(BS$5:BS18)+1)</f>
        <v>7</v>
      </c>
      <c r="BT19" s="316" t="str">
        <f ca="1">IFERROR(INDEX($AJ$22:$AJ$33, ROWS($BT$4:BT17)), IFERROR(INDEX($AN$22:$AN$33, ROWS($BT$4:BT17)-ROWS($AJ$22:$AJ$33)), IFERROR(INDEX($AR$22:$AR$33, ROWS($BT$4:BT17)-ROWS($AJ$22:$AJ$33)-ROWS($AN$22:$AN$33)),IFERROR(INDEX($AV$22:$AV$33, ROWS($BT$4:BT17)-ROWS($AJ$22:$AJ$33)-ROWS($AN$22:$AN$33)-ROWS($AR$22:$AR$33)),IFERROR(INDEX($AZ$22:$AZ$33, ROWS($BT$4:BT17)-ROWS($AJ$22:$AJ$33)-ROWS($AN$22:$AN$33)-ROWS($AR$22:$AR$33)-ROWS($AV$22:$AV$33)),IFERROR(INDEX($BD$22:$BD$33, ROWS($BT$4:BT17)-ROWS($AJ$22:$AJ$33)-ROWS($AN$22:$AN$33)-ROWS($AR$22:$AR$33)-ROWS($AV$22:$AV$33)-ROWS($AZ$22:$AZ$33)),IFERROR(INDEX($BH$22:$BH$33, ROWS($BT$4:BT17)-ROWS($AJ$22:$AJ$33)-ROWS($AN$22:$AN$33)-ROWS($AR$22:$AR$33)-ROWS($AV$22:$AV$33)-ROWS($AZ$22:$AZ$33)-ROWS($BD$22:$BD$33)), "")))))))</f>
        <v>Paycheck 2</v>
      </c>
      <c r="BU19" s="316" t="str">
        <f t="shared" ca="1" si="33"/>
        <v/>
      </c>
      <c r="BV19" s="316">
        <f ca="1">IF(OR(BW19="",BW19=0),"",MAX(BV$5:BV18)+1)</f>
        <v>7</v>
      </c>
      <c r="BW19" s="316">
        <f ca="1">IFERROR(INDEX($AK$22:$AK$33, ROWS($BW$4:BW17)), IFERROR(INDEX($AO$22:$AO$33, ROWS($BW$4:BW17)-ROWS($AK$22:$AK$33)), IFERROR(INDEX($AS$22:$AS$33, ROWS($BW$4:BW17)-ROWS($AK$22:$AK$33)-ROWS($AO$22:$AO$33)),IFERROR(INDEX($AW$22:$AW$33, ROWS($BW$4:BW17)-ROWS($AK$22:$AK$33)-ROWS($AO$22:$AO$33)-ROWS($AS$22:$AS$33)),IFERROR(INDEX($BA$22:$BA$33, ROWS($BW$4:BW17)-ROWS($AK$22:$AK$33)-ROWS($AO$22:$AO$33)-ROWS($AS$22:$AS$33)-ROWS($AW$22:$AW$33)),IFERROR(INDEX($BE$22:$BE$33, ROWS($BW$4:BW17)-ROWS($AK$22:$AK$33)-ROWS($AO$22:$AO$33)-ROWS($AS$22:$AS$33)-ROWS($AW$22:$AW$33)-ROWS($BA$22:$BA$33)),IFERROR(INDEX($BI$22:$BI$33, ROWS($BW$4:BW17)-ROWS($AK$22:$AK$33)-ROWS($AO$22:$AO$33)-ROWS($AS$22:$AS$33)-ROWS($AW$22:$AW$33)-ROWS($BA$22:$BA$33)-ROWS($BE$22:$BE$33)), "")))))))</f>
        <v>400</v>
      </c>
      <c r="BX19" s="316" t="str">
        <f t="shared" ca="1" si="34"/>
        <v/>
      </c>
      <c r="BY19" s="413" t="str">
        <f t="shared" ca="1" si="35"/>
        <v/>
      </c>
      <c r="BZ19" s="412">
        <f ca="1">IF(OR(CA19="",CA19=0),"",MAX(BZ$5:BZ18)+1)</f>
        <v>4</v>
      </c>
      <c r="CA19" s="316" t="str">
        <f ca="1">IFERROR(INDEX($AJ$38:$AJ$49, ROWS($CA$4:CA17)), IFERROR(INDEX($AN$38:$AN$49, ROWS($CA$4:CA17)-ROWS($AJ$38:$AJ$49)), IFERROR(INDEX($AR$38:$AR$49, ROWS($CA$4:CA17)-ROWS($AJ$38:$AJ$49)-ROWS($AN$38:$AN$49)),IFERROR(INDEX($AV$38:$AV$49, ROWS($CA$4:CA17)-ROWS($AJ$38:$AJ$49)-ROWS($AN$38:$AN$49)-ROWS($AR$38:$AR$49)),IFERROR(INDEX($AZ$38:$AZ$49, ROWS($CA$4:CA17)-ROWS($AJ$38:$AJ$49)-ROWS($AN$38:$AN$49)-ROWS($AR$38:$AR$49)-ROWS($AV$38:$AV$49)),IFERROR(INDEX($BD$38:$BD$49, ROWS($CA$4:CA17)-ROWS($AJ$38:$AJ$49)-ROWS($AN$38:$AN$49)-ROWS($AR$38:$AR$49)-ROWS($AV$38:$AV$49)-ROWS($AZ$38:$AZ$49)),IFERROR(INDEX($BH$38:$BH$49, ROWS($CA$4:CA17)-ROWS($AJ$38:$AJ$49)-ROWS($AN$38:$AN$49)-ROWS($AR$38:$AR$49)-ROWS($AV$38:$AV$49)-ROWS($AZ$38:$AZ$49)-ROWS($BD$38:$BD$49)), "")))))))</f>
        <v>Paycheck 2</v>
      </c>
      <c r="CB19" s="316" t="str">
        <f t="shared" ca="1" si="36"/>
        <v/>
      </c>
      <c r="CC19" s="316">
        <f ca="1">IF(OR(CD19="",CD19=0),"",MAX(CC$5:CC18)+1)</f>
        <v>4</v>
      </c>
      <c r="CD19" s="316">
        <f ca="1">IFERROR(INDEX($AK$38:$AK$49, ROWS($CD$4:CD17)), IFERROR(INDEX($AO$38:$AO$49, ROWS($CD$4:CD17)-ROWS($AK$38:$AK$49)), IFERROR(INDEX($AS$38:$AS$49, ROWS($CD$4:CD17)-ROWS($AK$38:$AK$49)-ROWS($AO$38:$AO$49)),IFERROR(INDEX($AW$38:$AW$49, ROWS($CD$4:CD17)-ROWS($AK$38:$AK$49)-ROWS($AO$38:$AO$49)-ROWS($AS$38:$AS$49)),IFERROR(INDEX($BA$38:$BA$49, ROWS($CD$4:CD17)-ROWS($AK$38:$AK$49)-ROWS($AO$38:$AO$49)-ROWS($AS$38:$AS$49)-ROWS($AW$38:$AW$49)),IFERROR(INDEX($BE$38:$BE$49, ROWS($CD$4:CD17)-ROWS($AK$38:$AK$49)-ROWS($AO$38:$AO$49)-ROWS($AS$38:$AS$49)-ROWS($AW$38:$AW$49)-ROWS($BA$38:$BA$49)),IFERROR(INDEX($BI$38:$BI$49, ROWS($CD$4:CD17)-ROWS($AK$38:$AK$49)-ROWS($AO$38:$AO$49)-ROWS($AS$38:$AS$49)-ROWS($AW$38:$AW$49)-ROWS($BA$38:$BA$49)-ROWS($BE$38:$BE$49)), "")))))))</f>
        <v>400</v>
      </c>
      <c r="CE19" s="316" t="str">
        <f t="shared" ca="1" si="37"/>
        <v/>
      </c>
      <c r="CF19" s="413" t="str">
        <f t="shared" ca="1" si="38"/>
        <v/>
      </c>
      <c r="CG19" s="412">
        <f ca="1">IF(OR(CH19="",CH19=0),"",MAX(CG$5:CG18)+1)</f>
        <v>3</v>
      </c>
      <c r="CH19" s="316" t="str">
        <f ca="1">IFERROR(INDEX($AJ$54:$AJ$65, ROWS($CH$4:CH17)), IFERROR(INDEX($AN$54:$AN$65, ROWS($CH$4:CH17)-ROWS($AJ$54:$AJ$65)), IFERROR(INDEX($AR$54:$AR$65, ROWS($CH$4:CH17)-ROWS($AJ$54:$AJ$65)-ROWS($AN$54:$AN$65)),IFERROR(INDEX($AV$54:$AV$65, ROWS($CH$4:CH17)-ROWS($AJ$54:$AJ$65)-ROWS($AN$54:$AN$65)-ROWS($AR$54:$AR$65)),IFERROR(INDEX($AZ$54:$AZ$65, ROWS($CH$4:CH17)-ROWS($AJ$54:$AJ$65)-ROWS($AN$54:$AN$65)-ROWS($AR$54:$AR$65)-ROWS($AV$54:$AV$65)),IFERROR(INDEX($BD$54:$BD$65, ROWS($CH$4:CH17)-ROWS($AJ$54:$AJ$65)-ROWS($AN$54:$AN$65)-ROWS($AR$54:$AR$65)-ROWS($AV$54:$AV$65)-ROWS($AZ$54:$AZ$65)),IFERROR(INDEX($BH$54:$BH$65, ROWS($CH$4:CH17)-ROWS($AJ$54:$AJ$65)-ROWS($AN$54:$AN$65)-ROWS($AR$54:$AR$65)-ROWS($AV$54:$AV$65)-ROWS($AZ$54:$AZ$65)-ROWS($BD$54:$BD$65)), "")))))))</f>
        <v>Car 2 Gas</v>
      </c>
      <c r="CI19" s="316" t="str">
        <f t="shared" ca="1" si="39"/>
        <v/>
      </c>
      <c r="CJ19" s="316">
        <f ca="1">IF(OR(CK19="",CK19=0),"",MAX(CJ$5:CJ18)+1)</f>
        <v>3</v>
      </c>
      <c r="CK19" s="316">
        <f ca="1">IFERROR(INDEX($AK$54:$AK$65, ROWS($CK$4:CK17)), IFERROR(INDEX($AO$54:$AO$65, ROWS($CK$4:CK17)-ROWS($AK$54:$AK$65)), IFERROR(INDEX($AS$54:$AS$65, ROWS($CK$4:CK17)-ROWS($AK$54:$AK$65)-ROWS($AO$54:$AO$65)),IFERROR(INDEX($AW$54:$AW$65, ROWS($CK$4:CK17)-ROWS($AK$54:$AK$65)-ROWS($AO$54:$AO$65)-ROWS($AS$54:$AS$65)),IFERROR(INDEX($BA$54:$BA$65, ROWS($CK$4:CK17)-ROWS($AK$54:$AK$65)-ROWS($AO$54:$AO$65)-ROWS($AS$54:$AS$65)-ROWS($AW$54:$AW$65)),IFERROR(INDEX($BE$54:$BE$65, ROWS($CK$4:CK17)-ROWS($AK$54:$AK$65)-ROWS($AO$54:$AO$65)-ROWS($AS$54:$AS$65)-ROWS($AW$54:$AW$65)-ROWS($BA$54:$BA$65)),IFERROR(INDEX($BI$54:$BI$65, ROWS($CK$4:CK17)-ROWS($AK$54:$AK$65)-ROWS($AO$54:$AO$65)-ROWS($AS$54:$AS$65)-ROWS($AW$54:$AW$65)-ROWS($BA$54:$BA$65)-ROWS($BE$54:$BE$65)), "")))))))</f>
        <v>80</v>
      </c>
      <c r="CL19" s="316" t="str">
        <f t="shared" ca="1" si="40"/>
        <v/>
      </c>
      <c r="CM19" s="413" t="str">
        <f t="shared" ca="1" si="41"/>
        <v/>
      </c>
      <c r="CN19" s="412">
        <f ca="1">IF(OR(CO19="",CO19=0),"",MAX(CN$5:CN18)+1)</f>
        <v>3</v>
      </c>
      <c r="CO19" s="316" t="str">
        <f ca="1">IFERROR(INDEX($AJ$70:$AJ$81, ROWS($CO$4:CO17)), IFERROR(INDEX($AN$70:$AN$81, ROWS($CO$4:CO17)-ROWS($AJ$70:$AJ$81)), IFERROR(INDEX($AR$70:$AR$81, ROWS($CO$4:CO17)-ROWS($AJ$70:$AJ$81)-ROWS($AN$70:$AN$81)),IFERROR(INDEX($AV$70:$AV$81, ROWS($CO$4:CO17)-ROWS($AJ$70:$AJ$81)-ROWS($AN$70:$AN$81)-ROWS($AR$70:$AR$81)),IFERROR(INDEX($AZ$70:$AZ$81, ROWS($CO$4:CO17)-ROWS($AJ$70:$AJ$81)-ROWS($AN$70:$AN$81)-ROWS($AR$70:$AR$81)-ROWS($AV$70:$AV$81)),IFERROR(INDEX($BD$70:$BD$81, ROWS($CO$4:CO17)-ROWS($AJ$70:$AJ$81)-ROWS($AN$70:$AN$81)-ROWS($AR$70:$AR$81)-ROWS($AV$70:$AV$81)-ROWS($AZ$70:$AZ$81)),IFERROR(INDEX($BH$70:$BH$81, ROWS($CO$4:CO17)-ROWS($AJ$70:$AJ$81)-ROWS($AN$70:$AN$81)-ROWS($AR$70:$AR$81)-ROWS($AV$70:$AV$81)-ROWS($AZ$70:$AZ$81)-ROWS($BD$70:$BD$81)), "")))))))</f>
        <v>Lawn Service</v>
      </c>
      <c r="CP19" s="316" t="str">
        <f t="shared" ca="1" si="42"/>
        <v/>
      </c>
      <c r="CQ19" s="316">
        <f ca="1">IF(OR(CR19="",CR19=0),"",MAX(CQ$5:CQ18)+1)</f>
        <v>3</v>
      </c>
      <c r="CR19" s="316">
        <f ca="1">IFERROR(INDEX($AK$70:$AK$81, ROWS($CR$4:CR17)), IFERROR(INDEX($AO$70:$AO$81, ROWS($CR$4:CR17)-ROWS($AK$70:$AK$81)), IFERROR(INDEX($AS$70:$AS$81, ROWS($CR$4:CR17)-ROWS($AK$70:$AK$81)-ROWS($AO$70:$AO$81)),IFERROR(INDEX($AW$70:$AW$81, ROWS($CR$4:CR17)-ROWS($AK$70:$AK$81)-ROWS($AO$70:$AO$81)-ROWS($AS$70:$AS$81)),IFERROR(INDEX($BA$70:$BA$81, ROWS($CR$4:CR17)-ROWS($AK$70:$AK$81)-ROWS($AO$70:$AO$81)-ROWS($AS$70:$AS$81)-ROWS($AW$70:$AW$81)),IFERROR(INDEX($BE$70:$BE$81, ROWS($CR$4:CR17)-ROWS($AK$70:$AK$81)-ROWS($AO$70:$AO$81)-ROWS($AS$70:$AS$81)-ROWS($AW$70:$AW$81)-ROWS($BA$70:$BA$81)),IFERROR(INDEX($BI$70:$BI$81, ROWS($CR$4:CR17)-ROWS($AK$70:$AK$81)-ROWS($AO$70:$AO$81)-ROWS($AS$70:$AS$81)-ROWS($AW$70:$AW$81)-ROWS($BA$70:$BA$81)-ROWS($BE$70:$BE$81)), "")))))))</f>
        <v>50</v>
      </c>
      <c r="CS19" s="316" t="str">
        <f t="shared" ca="1" si="43"/>
        <v/>
      </c>
      <c r="CT19" s="413" t="str">
        <f t="shared" ca="1" si="44"/>
        <v/>
      </c>
      <c r="CU19" s="412" t="str">
        <f>IF(OR(CV19="",CV19=0),"",MAX(CU$5:CU18)+1)</f>
        <v/>
      </c>
      <c r="CV19" s="316">
        <f>IFERROR(INDEX($AJ$86:$AJ$97, ROWS($CV$4:CV17)), IFERROR(INDEX($AN$86:$AN$97, ROWS($CV$4:CV17)-ROWS($AJ$86:$AJ$97)), ""))</f>
        <v>0</v>
      </c>
      <c r="CW19" s="316" t="str">
        <f t="shared" si="45"/>
        <v/>
      </c>
      <c r="CX19" s="316" t="str">
        <f>IF(OR(CY19="",CY19=0),"",MAX(CX$5:CX18)+1)</f>
        <v/>
      </c>
      <c r="CY19" s="316">
        <f>IFERROR(INDEX($AK$86:$AK$97, ROWS($CY$4:CY17)), IFERROR(INDEX($AO$86:$AO$97, ROWS($CY$4:CY17)-ROWS($AK$86:$AK$97)), ""))</f>
        <v>0</v>
      </c>
      <c r="CZ19" s="316" t="str">
        <f t="shared" si="46"/>
        <v/>
      </c>
      <c r="DA19" s="413" t="str">
        <f t="shared" si="47"/>
        <v/>
      </c>
      <c r="DC19" s="438" t="str">
        <f ca="1">IF(OR(DD19="",DD19=0),"",MAX(DC$5:DC18)+1)</f>
        <v/>
      </c>
      <c r="DD19" s="434" t="str">
        <f t="shared" ca="1" si="48"/>
        <v/>
      </c>
      <c r="DE19" s="413" t="str">
        <f t="shared" ca="1" si="49"/>
        <v/>
      </c>
      <c r="DF19" s="431" t="str">
        <f ca="1">IF(OR(DG19="",DG19=0),"",MAX(DF$5:DF18)+1)</f>
        <v/>
      </c>
      <c r="DG19" s="412" t="str">
        <f t="shared" ca="1" si="50"/>
        <v/>
      </c>
      <c r="DH19" s="413" t="str">
        <f t="shared" ca="1" si="51"/>
        <v/>
      </c>
      <c r="DI19" s="412" t="str">
        <f t="shared" ca="1" si="52"/>
        <v/>
      </c>
      <c r="DJ19" s="413" t="str">
        <f t="shared" ca="1" si="53"/>
        <v/>
      </c>
      <c r="DK19" s="412" t="str">
        <f t="shared" ca="1" si="54"/>
        <v/>
      </c>
      <c r="DL19" s="413" t="str">
        <f t="shared" ca="1" si="55"/>
        <v/>
      </c>
    </row>
    <row r="20" spans="1:123" s="292" customFormat="1" ht="15" customHeight="1" x14ac:dyDescent="0.3">
      <c r="A20" s="1183"/>
      <c r="B20" s="1182"/>
      <c r="C20" s="1183"/>
      <c r="D20" s="1182"/>
      <c r="E20" s="1183"/>
      <c r="F20" s="1182"/>
      <c r="G20" s="1183"/>
      <c r="H20" s="1182"/>
      <c r="I20" s="1183"/>
      <c r="J20" s="1182"/>
      <c r="K20" s="1183"/>
      <c r="L20" s="1182"/>
      <c r="M20" s="1183"/>
      <c r="N20" s="1182"/>
      <c r="P20" s="295" t="str">
        <f t="shared" ca="1" si="59"/>
        <v>Cellular - 225</v>
      </c>
      <c r="Q20" s="295" t="str">
        <f t="shared" ca="1" si="58"/>
        <v>Credit Card 2 - 60</v>
      </c>
      <c r="R20" s="295" t="str">
        <f t="shared" ca="1" si="58"/>
        <v/>
      </c>
      <c r="S20" s="296" t="str">
        <f t="shared" ca="1" si="58"/>
        <v/>
      </c>
      <c r="T20" s="295" t="str">
        <f t="shared" ca="1" si="58"/>
        <v/>
      </c>
      <c r="U20" s="295" t="str">
        <f t="shared" ca="1" si="58"/>
        <v/>
      </c>
      <c r="V20" s="1158" t="s">
        <v>508</v>
      </c>
      <c r="W20" s="1159"/>
      <c r="X20" s="445">
        <f ca="1">IF(X16="",0,X16)</f>
        <v>11911.089999999998</v>
      </c>
      <c r="Y20"/>
      <c r="AB20" s="299"/>
      <c r="AC20" s="358" t="str">
        <f>IF('Data Entry'!B26="","",'Data Entry'!B26)</f>
        <v/>
      </c>
      <c r="AD20" s="356" t="str">
        <f>IF('Data Entry'!A26="","",'Data Entry'!A26)</f>
        <v/>
      </c>
      <c r="AE20" s="363" t="str">
        <f>IF('Data Entry'!C26="","",'Data Entry'!C26)</f>
        <v/>
      </c>
      <c r="AF20" s="402" t="str">
        <f>IF('Data Entry'!E26="","",'Data Entry'!E26)</f>
        <v/>
      </c>
      <c r="AG20" s="300"/>
      <c r="AH20"/>
      <c r="AI20" s="1153">
        <f>IF(A11="","",--TEXT(A11,"dd"))</f>
        <v>5</v>
      </c>
      <c r="AJ20" s="1154"/>
      <c r="AK20" s="1154"/>
      <c r="AL20" s="1155"/>
      <c r="AM20" s="1153">
        <f>IF(C11="","",--TEXT(C11,"dd"))</f>
        <v>6</v>
      </c>
      <c r="AN20" s="1154"/>
      <c r="AO20" s="1154"/>
      <c r="AP20" s="1155"/>
      <c r="AQ20" s="1153">
        <f>IF(E11="","",--TEXT(E11,"dd"))</f>
        <v>7</v>
      </c>
      <c r="AR20" s="1154"/>
      <c r="AS20" s="1154"/>
      <c r="AT20" s="1155"/>
      <c r="AU20" s="1153">
        <f>IF(G11="","",--TEXT(G11,"dd"))</f>
        <v>8</v>
      </c>
      <c r="AV20" s="1154"/>
      <c r="AW20" s="1154"/>
      <c r="AX20" s="1155"/>
      <c r="AY20" s="1153">
        <f>IF(I11="","",--TEXT(I11,"dd"))</f>
        <v>9</v>
      </c>
      <c r="AZ20" s="1154"/>
      <c r="BA20" s="1154"/>
      <c r="BB20" s="1155"/>
      <c r="BC20" s="1153">
        <f>IF(K11="","",--TEXT(K11,"dd"))</f>
        <v>10</v>
      </c>
      <c r="BD20" s="1154"/>
      <c r="BE20" s="1154"/>
      <c r="BF20" s="1155"/>
      <c r="BG20" s="1153">
        <f>IF(M11="","",--TEXT(M11,"dd"))</f>
        <v>11</v>
      </c>
      <c r="BH20" s="1154"/>
      <c r="BI20" s="1154"/>
      <c r="BJ20" s="1155"/>
      <c r="BL20" s="412" t="str">
        <f ca="1">IF(OR(BM20="",BM20=0),"",MAX(BL$5:BL19)+1)</f>
        <v/>
      </c>
      <c r="BM20" s="316" t="str">
        <f ca="1">IFERROR(INDEX($AJ$6:$AJ$17, ROWS(BM$4:$BM18)), IFERROR(INDEX($AN$6:$AN$17, ROWS(BM$4:$BM18)-ROWS($AJ$6:$AJ$17)), IFERROR(INDEX($AR$6:$AR$17, ROWS(BM$4:$BM18)-ROWS($AJ$6:$AJ$17)-ROWS($AN$6:$AN$17)),IFERROR(INDEX($AV$6:$AV$17, ROWS(BM$4:$BM18)-ROWS($AJ$6:$AJ$17)-ROWS($AN$6:$AN$17)-ROWS($AR$6:$AR$17)),IFERROR(INDEX($AZ$6:$AZ$17, ROWS(BM$4:$BM18)-ROWS($AJ$6:$AJ$17)-ROWS($AN$6:$AN$17)-ROWS($AR$6:$AR$17)-ROWS($AV$6:$AV$17)),IFERROR(INDEX($BD$6:$BD$17, ROWS(BM$4:$BM18)-ROWS($AJ$6:$AJ$17)-ROWS($AN$6:$AN$17)-ROWS($AR$6:$AR$17)-ROWS($AV$6:$AV$17)-ROWS($AZ$6:$AZ$17)),IFERROR(INDEX($BH$6:$BH$17, ROWS(BM$4:$BM18)-ROWS($AJ$6:$AJ$17)-ROWS($AN$6:$AN$17)-ROWS($AR$6:$AR$17)-ROWS($AV$6:$AV$17)-ROWS($AZ$6:$AZ$17)-ROWS($BD$6:$BD$17)), "")))))))</f>
        <v/>
      </c>
      <c r="BN20" s="316" t="str">
        <f t="shared" ca="1" si="30"/>
        <v/>
      </c>
      <c r="BO20" s="316" t="str">
        <f ca="1">IF(OR(BP20="",BP20=0),"",MAX(BO$5:BO19)+1)</f>
        <v/>
      </c>
      <c r="BP20" s="316" t="str">
        <f ca="1">IFERROR(INDEX($AK$6:$AK$17, ROWS($BP$4:BP18)), IFERROR(INDEX($AO$6:$AO$17, ROWS($BP$4:BP18)-ROWS($AK$6:$AK$17)), IFERROR(INDEX($AS$6:$AS$17, ROWS($BP$4:BP18)-ROWS($AK$6:$AK$17)-ROWS($AO$6:$AO$17)),IFERROR(INDEX($AW$6:$AW$17, ROWS($BP$4:BP18)-ROWS($AK$6:$AK$17)-ROWS($AO$6:$AO$17)-ROWS($AS$6:$AS$17)),IFERROR(INDEX($BA$6:$BA$17, ROWS($BP$4:BP18)-ROWS($AK$6:$AK$17)-ROWS($AO$6:$AO$17)-ROWS($AS$6:$AS$17)-ROWS($AW$6:$AW$17)),IFERROR(INDEX($BE$6:$BE$17, ROWS($BP$4:BP18)-ROWS($AK$6:$AK$17)-ROWS($AO$6:$AO$17)-ROWS($AS$6:$AS$17)-ROWS($AW$6:$AW$17)-ROWS($BA$6:$BA$17)),IFERROR(INDEX($BI$6:$BI$17, ROWS($BP$4:BP18)-ROWS($AK$6:$AK$17)-ROWS($AO$6:$AO$17)-ROWS($AS$6:$AS$17)-ROWS($AW$6:$AW$17)-ROWS($BA$6:$BA$17)-ROWS($BE$6:$BE$17)), "")))))))</f>
        <v/>
      </c>
      <c r="BQ20" s="316" t="str">
        <f t="shared" ca="1" si="31"/>
        <v/>
      </c>
      <c r="BR20" s="413" t="str">
        <f t="shared" ca="1" si="32"/>
        <v/>
      </c>
      <c r="BS20" s="412">
        <f ca="1">IF(OR(BT20="",BT20=0),"",MAX(BS$5:BS19)+1)</f>
        <v>8</v>
      </c>
      <c r="BT20" s="316" t="str">
        <f ca="1">IFERROR(INDEX($AJ$22:$AJ$33, ROWS($BT$4:BT18)), IFERROR(INDEX($AN$22:$AN$33, ROWS($BT$4:BT18)-ROWS($AJ$22:$AJ$33)), IFERROR(INDEX($AR$22:$AR$33, ROWS($BT$4:BT18)-ROWS($AJ$22:$AJ$33)-ROWS($AN$22:$AN$33)),IFERROR(INDEX($AV$22:$AV$33, ROWS($BT$4:BT18)-ROWS($AJ$22:$AJ$33)-ROWS($AN$22:$AN$33)-ROWS($AR$22:$AR$33)),IFERROR(INDEX($AZ$22:$AZ$33, ROWS($BT$4:BT18)-ROWS($AJ$22:$AJ$33)-ROWS($AN$22:$AN$33)-ROWS($AR$22:$AR$33)-ROWS($AV$22:$AV$33)),IFERROR(INDEX($BD$22:$BD$33, ROWS($BT$4:BT18)-ROWS($AJ$22:$AJ$33)-ROWS($AN$22:$AN$33)-ROWS($AR$22:$AR$33)-ROWS($AV$22:$AV$33)-ROWS($AZ$22:$AZ$33)),IFERROR(INDEX($BH$22:$BH$33, ROWS($BT$4:BT18)-ROWS($AJ$22:$AJ$33)-ROWS($AN$22:$AN$33)-ROWS($AR$22:$AR$33)-ROWS($AV$22:$AV$33)-ROWS($AZ$22:$AZ$33)-ROWS($BD$22:$BD$33)), "")))))))</f>
        <v>Car 2 Gas</v>
      </c>
      <c r="BU20" s="316" t="str">
        <f t="shared" ca="1" si="33"/>
        <v/>
      </c>
      <c r="BV20" s="316">
        <f ca="1">IF(OR(BW20="",BW20=0),"",MAX(BV$5:BV19)+1)</f>
        <v>8</v>
      </c>
      <c r="BW20" s="316">
        <f ca="1">IFERROR(INDEX($AK$22:$AK$33, ROWS($BW$4:BW18)), IFERROR(INDEX($AO$22:$AO$33, ROWS($BW$4:BW18)-ROWS($AK$22:$AK$33)), IFERROR(INDEX($AS$22:$AS$33, ROWS($BW$4:BW18)-ROWS($AK$22:$AK$33)-ROWS($AO$22:$AO$33)),IFERROR(INDEX($AW$22:$AW$33, ROWS($BW$4:BW18)-ROWS($AK$22:$AK$33)-ROWS($AO$22:$AO$33)-ROWS($AS$22:$AS$33)),IFERROR(INDEX($BA$22:$BA$33, ROWS($BW$4:BW18)-ROWS($AK$22:$AK$33)-ROWS($AO$22:$AO$33)-ROWS($AS$22:$AS$33)-ROWS($AW$22:$AW$33)),IFERROR(INDEX($BE$22:$BE$33, ROWS($BW$4:BW18)-ROWS($AK$22:$AK$33)-ROWS($AO$22:$AO$33)-ROWS($AS$22:$AS$33)-ROWS($AW$22:$AW$33)-ROWS($BA$22:$BA$33)),IFERROR(INDEX($BI$22:$BI$33, ROWS($BW$4:BW18)-ROWS($AK$22:$AK$33)-ROWS($AO$22:$AO$33)-ROWS($AS$22:$AS$33)-ROWS($AW$22:$AW$33)-ROWS($BA$22:$BA$33)-ROWS($BE$22:$BE$33)), "")))))))</f>
        <v>80</v>
      </c>
      <c r="BX20" s="316" t="str">
        <f t="shared" ca="1" si="34"/>
        <v/>
      </c>
      <c r="BY20" s="413" t="str">
        <f t="shared" ca="1" si="35"/>
        <v/>
      </c>
      <c r="BZ20" s="412">
        <f ca="1">IF(OR(CA20="",CA20=0),"",MAX(BZ$5:BZ19)+1)</f>
        <v>5</v>
      </c>
      <c r="CA20" s="316" t="str">
        <f ca="1">IFERROR(INDEX($AJ$38:$AJ$49, ROWS($CA$4:CA18)), IFERROR(INDEX($AN$38:$AN$49, ROWS($CA$4:CA18)-ROWS($AJ$38:$AJ$49)), IFERROR(INDEX($AR$38:$AR$49, ROWS($CA$4:CA18)-ROWS($AJ$38:$AJ$49)-ROWS($AN$38:$AN$49)),IFERROR(INDEX($AV$38:$AV$49, ROWS($CA$4:CA18)-ROWS($AJ$38:$AJ$49)-ROWS($AN$38:$AN$49)-ROWS($AR$38:$AR$49)),IFERROR(INDEX($AZ$38:$AZ$49, ROWS($CA$4:CA18)-ROWS($AJ$38:$AJ$49)-ROWS($AN$38:$AN$49)-ROWS($AR$38:$AR$49)-ROWS($AV$38:$AV$49)),IFERROR(INDEX($BD$38:$BD$49, ROWS($CA$4:CA18)-ROWS($AJ$38:$AJ$49)-ROWS($AN$38:$AN$49)-ROWS($AR$38:$AR$49)-ROWS($AV$38:$AV$49)-ROWS($AZ$38:$AZ$49)),IFERROR(INDEX($BH$38:$BH$49, ROWS($CA$4:CA18)-ROWS($AJ$38:$AJ$49)-ROWS($AN$38:$AN$49)-ROWS($AR$38:$AR$49)-ROWS($AV$38:$AV$49)-ROWS($AZ$38:$AZ$49)-ROWS($BD$38:$BD$49)), "")))))))</f>
        <v>Lawn Service</v>
      </c>
      <c r="CB20" s="316" t="str">
        <f t="shared" ca="1" si="36"/>
        <v/>
      </c>
      <c r="CC20" s="316">
        <f ca="1">IF(OR(CD20="",CD20=0),"",MAX(CC$5:CC19)+1)</f>
        <v>5</v>
      </c>
      <c r="CD20" s="316">
        <f ca="1">IFERROR(INDEX($AK$38:$AK$49, ROWS($CD$4:CD18)), IFERROR(INDEX($AO$38:$AO$49, ROWS($CD$4:CD18)-ROWS($AK$38:$AK$49)), IFERROR(INDEX($AS$38:$AS$49, ROWS($CD$4:CD18)-ROWS($AK$38:$AK$49)-ROWS($AO$38:$AO$49)),IFERROR(INDEX($AW$38:$AW$49, ROWS($CD$4:CD18)-ROWS($AK$38:$AK$49)-ROWS($AO$38:$AO$49)-ROWS($AS$38:$AS$49)),IFERROR(INDEX($BA$38:$BA$49, ROWS($CD$4:CD18)-ROWS($AK$38:$AK$49)-ROWS($AO$38:$AO$49)-ROWS($AS$38:$AS$49)-ROWS($AW$38:$AW$49)),IFERROR(INDEX($BE$38:$BE$49, ROWS($CD$4:CD18)-ROWS($AK$38:$AK$49)-ROWS($AO$38:$AO$49)-ROWS($AS$38:$AS$49)-ROWS($AW$38:$AW$49)-ROWS($BA$38:$BA$49)),IFERROR(INDEX($BI$38:$BI$49, ROWS($CD$4:CD18)-ROWS($AK$38:$AK$49)-ROWS($AO$38:$AO$49)-ROWS($AS$38:$AS$49)-ROWS($AW$38:$AW$49)-ROWS($BA$38:$BA$49)-ROWS($BE$38:$BE$49)), "")))))))</f>
        <v>50</v>
      </c>
      <c r="CE20" s="316" t="str">
        <f t="shared" ca="1" si="37"/>
        <v/>
      </c>
      <c r="CF20" s="413" t="str">
        <f t="shared" ca="1" si="38"/>
        <v/>
      </c>
      <c r="CG20" s="412" t="str">
        <f ca="1">IF(OR(CH20="",CH20=0),"",MAX(CG$5:CG19)+1)</f>
        <v/>
      </c>
      <c r="CH20" s="316" t="str">
        <f ca="1">IFERROR(INDEX($AJ$54:$AJ$65, ROWS($CH$4:CH18)), IFERROR(INDEX($AN$54:$AN$65, ROWS($CH$4:CH18)-ROWS($AJ$54:$AJ$65)), IFERROR(INDEX($AR$54:$AR$65, ROWS($CH$4:CH18)-ROWS($AJ$54:$AJ$65)-ROWS($AN$54:$AN$65)),IFERROR(INDEX($AV$54:$AV$65, ROWS($CH$4:CH18)-ROWS($AJ$54:$AJ$65)-ROWS($AN$54:$AN$65)-ROWS($AR$54:$AR$65)),IFERROR(INDEX($AZ$54:$AZ$65, ROWS($CH$4:CH18)-ROWS($AJ$54:$AJ$65)-ROWS($AN$54:$AN$65)-ROWS($AR$54:$AR$65)-ROWS($AV$54:$AV$65)),IFERROR(INDEX($BD$54:$BD$65, ROWS($CH$4:CH18)-ROWS($AJ$54:$AJ$65)-ROWS($AN$54:$AN$65)-ROWS($AR$54:$AR$65)-ROWS($AV$54:$AV$65)-ROWS($AZ$54:$AZ$65)),IFERROR(INDEX($BH$54:$BH$65, ROWS($CH$4:CH18)-ROWS($AJ$54:$AJ$65)-ROWS($AN$54:$AN$65)-ROWS($AR$54:$AR$65)-ROWS($AV$54:$AV$65)-ROWS($AZ$54:$AZ$65)-ROWS($BD$54:$BD$65)), "")))))))</f>
        <v/>
      </c>
      <c r="CI20" s="316" t="str">
        <f t="shared" ca="1" si="39"/>
        <v/>
      </c>
      <c r="CJ20" s="316" t="str">
        <f ca="1">IF(OR(CK20="",CK20=0),"",MAX(CJ$5:CJ19)+1)</f>
        <v/>
      </c>
      <c r="CK20" s="316" t="str">
        <f ca="1">IFERROR(INDEX($AK$54:$AK$65, ROWS($CK$4:CK18)), IFERROR(INDEX($AO$54:$AO$65, ROWS($CK$4:CK18)-ROWS($AK$54:$AK$65)), IFERROR(INDEX($AS$54:$AS$65, ROWS($CK$4:CK18)-ROWS($AK$54:$AK$65)-ROWS($AO$54:$AO$65)),IFERROR(INDEX($AW$54:$AW$65, ROWS($CK$4:CK18)-ROWS($AK$54:$AK$65)-ROWS($AO$54:$AO$65)-ROWS($AS$54:$AS$65)),IFERROR(INDEX($BA$54:$BA$65, ROWS($CK$4:CK18)-ROWS($AK$54:$AK$65)-ROWS($AO$54:$AO$65)-ROWS($AS$54:$AS$65)-ROWS($AW$54:$AW$65)),IFERROR(INDEX($BE$54:$BE$65, ROWS($CK$4:CK18)-ROWS($AK$54:$AK$65)-ROWS($AO$54:$AO$65)-ROWS($AS$54:$AS$65)-ROWS($AW$54:$AW$65)-ROWS($BA$54:$BA$65)),IFERROR(INDEX($BI$54:$BI$65, ROWS($CK$4:CK18)-ROWS($AK$54:$AK$65)-ROWS($AO$54:$AO$65)-ROWS($AS$54:$AS$65)-ROWS($AW$54:$AW$65)-ROWS($BA$54:$BA$65)-ROWS($BE$54:$BE$65)), "")))))))</f>
        <v/>
      </c>
      <c r="CL20" s="316" t="str">
        <f t="shared" ca="1" si="40"/>
        <v/>
      </c>
      <c r="CM20" s="413" t="str">
        <f t="shared" ca="1" si="41"/>
        <v/>
      </c>
      <c r="CN20" s="412" t="str">
        <f ca="1">IF(OR(CO20="",CO20=0),"",MAX(CN$5:CN19)+1)</f>
        <v/>
      </c>
      <c r="CO20" s="316" t="str">
        <f ca="1">IFERROR(INDEX($AJ$70:$AJ$81, ROWS($CO$4:CO18)), IFERROR(INDEX($AN$70:$AN$81, ROWS($CO$4:CO18)-ROWS($AJ$70:$AJ$81)), IFERROR(INDEX($AR$70:$AR$81, ROWS($CO$4:CO18)-ROWS($AJ$70:$AJ$81)-ROWS($AN$70:$AN$81)),IFERROR(INDEX($AV$70:$AV$81, ROWS($CO$4:CO18)-ROWS($AJ$70:$AJ$81)-ROWS($AN$70:$AN$81)-ROWS($AR$70:$AR$81)),IFERROR(INDEX($AZ$70:$AZ$81, ROWS($CO$4:CO18)-ROWS($AJ$70:$AJ$81)-ROWS($AN$70:$AN$81)-ROWS($AR$70:$AR$81)-ROWS($AV$70:$AV$81)),IFERROR(INDEX($BD$70:$BD$81, ROWS($CO$4:CO18)-ROWS($AJ$70:$AJ$81)-ROWS($AN$70:$AN$81)-ROWS($AR$70:$AR$81)-ROWS($AV$70:$AV$81)-ROWS($AZ$70:$AZ$81)),IFERROR(INDEX($BH$70:$BH$81, ROWS($CO$4:CO18)-ROWS($AJ$70:$AJ$81)-ROWS($AN$70:$AN$81)-ROWS($AR$70:$AR$81)-ROWS($AV$70:$AV$81)-ROWS($AZ$70:$AZ$81)-ROWS($BD$70:$BD$81)), "")))))))</f>
        <v/>
      </c>
      <c r="CP20" s="316" t="str">
        <f t="shared" ca="1" si="42"/>
        <v/>
      </c>
      <c r="CQ20" s="316" t="str">
        <f ca="1">IF(OR(CR20="",CR20=0),"",MAX(CQ$5:CQ19)+1)</f>
        <v/>
      </c>
      <c r="CR20" s="316" t="str">
        <f ca="1">IFERROR(INDEX($AK$70:$AK$81, ROWS($CR$4:CR18)), IFERROR(INDEX($AO$70:$AO$81, ROWS($CR$4:CR18)-ROWS($AK$70:$AK$81)), IFERROR(INDEX($AS$70:$AS$81, ROWS($CR$4:CR18)-ROWS($AK$70:$AK$81)-ROWS($AO$70:$AO$81)),IFERROR(INDEX($AW$70:$AW$81, ROWS($CR$4:CR18)-ROWS($AK$70:$AK$81)-ROWS($AO$70:$AO$81)-ROWS($AS$70:$AS$81)),IFERROR(INDEX($BA$70:$BA$81, ROWS($CR$4:CR18)-ROWS($AK$70:$AK$81)-ROWS($AO$70:$AO$81)-ROWS($AS$70:$AS$81)-ROWS($AW$70:$AW$81)),IFERROR(INDEX($BE$70:$BE$81, ROWS($CR$4:CR18)-ROWS($AK$70:$AK$81)-ROWS($AO$70:$AO$81)-ROWS($AS$70:$AS$81)-ROWS($AW$70:$AW$81)-ROWS($BA$70:$BA$81)),IFERROR(INDEX($BI$70:$BI$81, ROWS($CR$4:CR18)-ROWS($AK$70:$AK$81)-ROWS($AO$70:$AO$81)-ROWS($AS$70:$AS$81)-ROWS($AW$70:$AW$81)-ROWS($BA$70:$BA$81)-ROWS($BE$70:$BE$81)), "")))))))</f>
        <v/>
      </c>
      <c r="CS20" s="316" t="str">
        <f t="shared" ca="1" si="43"/>
        <v/>
      </c>
      <c r="CT20" s="413" t="str">
        <f t="shared" ca="1" si="44"/>
        <v/>
      </c>
      <c r="CU20" s="412" t="str">
        <f>IF(OR(CV20="",CV20=0),"",MAX(CU$5:CU19)+1)</f>
        <v/>
      </c>
      <c r="CV20" s="316">
        <f>IFERROR(INDEX($AJ$86:$AJ$97, ROWS($CV$4:CV18)), IFERROR(INDEX($AN$86:$AN$97, ROWS($CV$4:CV18)-ROWS($AJ$86:$AJ$97)), ""))</f>
        <v>0</v>
      </c>
      <c r="CW20" s="316" t="str">
        <f t="shared" si="45"/>
        <v/>
      </c>
      <c r="CX20" s="316" t="str">
        <f>IF(OR(CY20="",CY20=0),"",MAX(CX$5:CX19)+1)</f>
        <v/>
      </c>
      <c r="CY20" s="316">
        <f>IFERROR(INDEX($AK$86:$AK$97, ROWS($CY$4:CY18)), IFERROR(INDEX($AO$86:$AO$97, ROWS($CY$4:CY18)-ROWS($AK$86:$AK$97)), ""))</f>
        <v>0</v>
      </c>
      <c r="CZ20" s="316" t="str">
        <f t="shared" si="46"/>
        <v/>
      </c>
      <c r="DA20" s="413" t="str">
        <f t="shared" si="47"/>
        <v/>
      </c>
      <c r="DC20" s="438" t="str">
        <f ca="1">IF(OR(DD20="",DD20=0),"",MAX(DC$5:DC19)+1)</f>
        <v/>
      </c>
      <c r="DD20" s="434" t="str">
        <f t="shared" ca="1" si="48"/>
        <v/>
      </c>
      <c r="DE20" s="413" t="str">
        <f t="shared" ca="1" si="49"/>
        <v/>
      </c>
      <c r="DF20" s="431" t="str">
        <f ca="1">IF(OR(DG20="",DG20=0),"",MAX(DF$5:DF19)+1)</f>
        <v/>
      </c>
      <c r="DG20" s="412" t="str">
        <f t="shared" ca="1" si="50"/>
        <v/>
      </c>
      <c r="DH20" s="413" t="str">
        <f t="shared" ca="1" si="51"/>
        <v/>
      </c>
      <c r="DI20" s="412" t="str">
        <f t="shared" ca="1" si="52"/>
        <v/>
      </c>
      <c r="DJ20" s="413" t="str">
        <f t="shared" ca="1" si="53"/>
        <v/>
      </c>
      <c r="DK20" s="412" t="str">
        <f t="shared" ca="1" si="54"/>
        <v/>
      </c>
      <c r="DL20" s="413" t="str">
        <f t="shared" ca="1" si="55"/>
        <v/>
      </c>
    </row>
    <row r="21" spans="1:123" s="292" customFormat="1" ht="15" customHeight="1" thickBot="1" x14ac:dyDescent="0.35">
      <c r="A21" s="1183" t="s">
        <v>478</v>
      </c>
      <c r="B21" s="1182"/>
      <c r="C21" s="1183" t="s">
        <v>478</v>
      </c>
      <c r="D21" s="1182"/>
      <c r="E21" s="1183" t="s">
        <v>478</v>
      </c>
      <c r="F21" s="1182"/>
      <c r="G21" s="1183" t="s">
        <v>478</v>
      </c>
      <c r="H21" s="1182"/>
      <c r="I21" s="1183" t="s">
        <v>478</v>
      </c>
      <c r="J21" s="1182"/>
      <c r="K21" s="1183" t="s">
        <v>478</v>
      </c>
      <c r="L21" s="1182"/>
      <c r="M21" s="1183" t="s">
        <v>478</v>
      </c>
      <c r="N21" s="1182"/>
      <c r="P21" s="295" t="str">
        <f t="shared" ca="1" si="59"/>
        <v/>
      </c>
      <c r="Q21" s="295" t="str">
        <f t="shared" ca="1" si="58"/>
        <v/>
      </c>
      <c r="R21" s="295" t="str">
        <f t="shared" ca="1" si="58"/>
        <v/>
      </c>
      <c r="S21" s="296" t="str">
        <f t="shared" ca="1" si="58"/>
        <v/>
      </c>
      <c r="T21" s="295" t="str">
        <f t="shared" ca="1" si="58"/>
        <v/>
      </c>
      <c r="U21" s="295" t="str">
        <f t="shared" ca="1" si="58"/>
        <v/>
      </c>
      <c r="V21" s="1158"/>
      <c r="W21" s="1159"/>
      <c r="X21" s="445"/>
      <c r="Y21"/>
      <c r="AB21" s="299"/>
      <c r="AC21" s="358" t="str">
        <f>IF('Data Entry'!B27="","",'Data Entry'!B27)</f>
        <v/>
      </c>
      <c r="AD21" s="356" t="str">
        <f>IF('Data Entry'!A27="","",'Data Entry'!A27)</f>
        <v/>
      </c>
      <c r="AE21" s="363" t="str">
        <f>IF('Data Entry'!C27="","",'Data Entry'!C27)</f>
        <v/>
      </c>
      <c r="AF21" s="402" t="str">
        <f>IF('Data Entry'!E27="","",'Data Entry'!E27)</f>
        <v/>
      </c>
      <c r="AG21" s="300"/>
      <c r="AH21"/>
      <c r="AI21" s="312"/>
      <c r="AJ21" s="313" t="s">
        <v>483</v>
      </c>
      <c r="AK21" s="313" t="s">
        <v>13</v>
      </c>
      <c r="AL21" s="314" t="s">
        <v>11</v>
      </c>
      <c r="AM21" s="312"/>
      <c r="AN21" s="313" t="s">
        <v>483</v>
      </c>
      <c r="AO21" s="313" t="s">
        <v>13</v>
      </c>
      <c r="AP21" s="314" t="s">
        <v>11</v>
      </c>
      <c r="AQ21" s="312"/>
      <c r="AR21" s="313" t="s">
        <v>483</v>
      </c>
      <c r="AS21" s="313" t="s">
        <v>13</v>
      </c>
      <c r="AT21" s="314" t="s">
        <v>11</v>
      </c>
      <c r="AU21" s="312"/>
      <c r="AV21" s="313" t="s">
        <v>483</v>
      </c>
      <c r="AW21" s="313" t="s">
        <v>13</v>
      </c>
      <c r="AX21" s="314" t="s">
        <v>11</v>
      </c>
      <c r="AY21" s="312"/>
      <c r="AZ21" s="313" t="s">
        <v>483</v>
      </c>
      <c r="BA21" s="313" t="s">
        <v>13</v>
      </c>
      <c r="BB21" s="314" t="s">
        <v>11</v>
      </c>
      <c r="BC21" s="312"/>
      <c r="BD21" s="313" t="s">
        <v>483</v>
      </c>
      <c r="BE21" s="313" t="s">
        <v>13</v>
      </c>
      <c r="BF21" s="314" t="s">
        <v>11</v>
      </c>
      <c r="BG21" s="312"/>
      <c r="BH21" s="313" t="s">
        <v>483</v>
      </c>
      <c r="BI21" s="313" t="s">
        <v>13</v>
      </c>
      <c r="BJ21" s="314" t="s">
        <v>11</v>
      </c>
      <c r="BL21" s="412" t="str">
        <f ca="1">IF(OR(BM21="",BM21=0),"",MAX(BL$5:BL20)+1)</f>
        <v/>
      </c>
      <c r="BM21" s="316" t="str">
        <f ca="1">IFERROR(INDEX($AJ$6:$AJ$17, ROWS(BM$4:$BM19)), IFERROR(INDEX($AN$6:$AN$17, ROWS(BM$4:$BM19)-ROWS($AJ$6:$AJ$17)), IFERROR(INDEX($AR$6:$AR$17, ROWS(BM$4:$BM19)-ROWS($AJ$6:$AJ$17)-ROWS($AN$6:$AN$17)),IFERROR(INDEX($AV$6:$AV$17, ROWS(BM$4:$BM19)-ROWS($AJ$6:$AJ$17)-ROWS($AN$6:$AN$17)-ROWS($AR$6:$AR$17)),IFERROR(INDEX($AZ$6:$AZ$17, ROWS(BM$4:$BM19)-ROWS($AJ$6:$AJ$17)-ROWS($AN$6:$AN$17)-ROWS($AR$6:$AR$17)-ROWS($AV$6:$AV$17)),IFERROR(INDEX($BD$6:$BD$17, ROWS(BM$4:$BM19)-ROWS($AJ$6:$AJ$17)-ROWS($AN$6:$AN$17)-ROWS($AR$6:$AR$17)-ROWS($AV$6:$AV$17)-ROWS($AZ$6:$AZ$17)),IFERROR(INDEX($BH$6:$BH$17, ROWS(BM$4:$BM19)-ROWS($AJ$6:$AJ$17)-ROWS($AN$6:$AN$17)-ROWS($AR$6:$AR$17)-ROWS($AV$6:$AV$17)-ROWS($AZ$6:$AZ$17)-ROWS($BD$6:$BD$17)), "")))))))</f>
        <v/>
      </c>
      <c r="BN21" s="316" t="str">
        <f t="shared" ca="1" si="30"/>
        <v/>
      </c>
      <c r="BO21" s="316" t="str">
        <f ca="1">IF(OR(BP21="",BP21=0),"",MAX(BO$5:BO20)+1)</f>
        <v/>
      </c>
      <c r="BP21" s="316" t="str">
        <f ca="1">IFERROR(INDEX($AK$6:$AK$17, ROWS($BP$4:BP19)), IFERROR(INDEX($AO$6:$AO$17, ROWS($BP$4:BP19)-ROWS($AK$6:$AK$17)), IFERROR(INDEX($AS$6:$AS$17, ROWS($BP$4:BP19)-ROWS($AK$6:$AK$17)-ROWS($AO$6:$AO$17)),IFERROR(INDEX($AW$6:$AW$17, ROWS($BP$4:BP19)-ROWS($AK$6:$AK$17)-ROWS($AO$6:$AO$17)-ROWS($AS$6:$AS$17)),IFERROR(INDEX($BA$6:$BA$17, ROWS($BP$4:BP19)-ROWS($AK$6:$AK$17)-ROWS($AO$6:$AO$17)-ROWS($AS$6:$AS$17)-ROWS($AW$6:$AW$17)),IFERROR(INDEX($BE$6:$BE$17, ROWS($BP$4:BP19)-ROWS($AK$6:$AK$17)-ROWS($AO$6:$AO$17)-ROWS($AS$6:$AS$17)-ROWS($AW$6:$AW$17)-ROWS($BA$6:$BA$17)),IFERROR(INDEX($BI$6:$BI$17, ROWS($BP$4:BP19)-ROWS($AK$6:$AK$17)-ROWS($AO$6:$AO$17)-ROWS($AS$6:$AS$17)-ROWS($AW$6:$AW$17)-ROWS($BA$6:$BA$17)-ROWS($BE$6:$BE$17)), "")))))))</f>
        <v/>
      </c>
      <c r="BQ21" s="316" t="str">
        <f t="shared" ca="1" si="31"/>
        <v/>
      </c>
      <c r="BR21" s="413" t="str">
        <f t="shared" ca="1" si="32"/>
        <v/>
      </c>
      <c r="BS21" s="412" t="str">
        <f ca="1">IF(OR(BT21="",BT21=0),"",MAX(BS$5:BS20)+1)</f>
        <v/>
      </c>
      <c r="BT21" s="316" t="str">
        <f ca="1">IFERROR(INDEX($AJ$22:$AJ$33, ROWS($BT$4:BT19)), IFERROR(INDEX($AN$22:$AN$33, ROWS($BT$4:BT19)-ROWS($AJ$22:$AJ$33)), IFERROR(INDEX($AR$22:$AR$33, ROWS($BT$4:BT19)-ROWS($AJ$22:$AJ$33)-ROWS($AN$22:$AN$33)),IFERROR(INDEX($AV$22:$AV$33, ROWS($BT$4:BT19)-ROWS($AJ$22:$AJ$33)-ROWS($AN$22:$AN$33)-ROWS($AR$22:$AR$33)),IFERROR(INDEX($AZ$22:$AZ$33, ROWS($BT$4:BT19)-ROWS($AJ$22:$AJ$33)-ROWS($AN$22:$AN$33)-ROWS($AR$22:$AR$33)-ROWS($AV$22:$AV$33)),IFERROR(INDEX($BD$22:$BD$33, ROWS($BT$4:BT19)-ROWS($AJ$22:$AJ$33)-ROWS($AN$22:$AN$33)-ROWS($AR$22:$AR$33)-ROWS($AV$22:$AV$33)-ROWS($AZ$22:$AZ$33)),IFERROR(INDEX($BH$22:$BH$33, ROWS($BT$4:BT19)-ROWS($AJ$22:$AJ$33)-ROWS($AN$22:$AN$33)-ROWS($AR$22:$AR$33)-ROWS($AV$22:$AV$33)-ROWS($AZ$22:$AZ$33)-ROWS($BD$22:$BD$33)), "")))))))</f>
        <v/>
      </c>
      <c r="BU21" s="316" t="str">
        <f t="shared" ca="1" si="33"/>
        <v/>
      </c>
      <c r="BV21" s="316" t="str">
        <f ca="1">IF(OR(BW21="",BW21=0),"",MAX(BV$5:BV20)+1)</f>
        <v/>
      </c>
      <c r="BW21" s="316" t="str">
        <f ca="1">IFERROR(INDEX($AK$22:$AK$33, ROWS($BW$4:BW19)), IFERROR(INDEX($AO$22:$AO$33, ROWS($BW$4:BW19)-ROWS($AK$22:$AK$33)), IFERROR(INDEX($AS$22:$AS$33, ROWS($BW$4:BW19)-ROWS($AK$22:$AK$33)-ROWS($AO$22:$AO$33)),IFERROR(INDEX($AW$22:$AW$33, ROWS($BW$4:BW19)-ROWS($AK$22:$AK$33)-ROWS($AO$22:$AO$33)-ROWS($AS$22:$AS$33)),IFERROR(INDEX($BA$22:$BA$33, ROWS($BW$4:BW19)-ROWS($AK$22:$AK$33)-ROWS($AO$22:$AO$33)-ROWS($AS$22:$AS$33)-ROWS($AW$22:$AW$33)),IFERROR(INDEX($BE$22:$BE$33, ROWS($BW$4:BW19)-ROWS($AK$22:$AK$33)-ROWS($AO$22:$AO$33)-ROWS($AS$22:$AS$33)-ROWS($AW$22:$AW$33)-ROWS($BA$22:$BA$33)),IFERROR(INDEX($BI$22:$BI$33, ROWS($BW$4:BW19)-ROWS($AK$22:$AK$33)-ROWS($AO$22:$AO$33)-ROWS($AS$22:$AS$33)-ROWS($AW$22:$AW$33)-ROWS($BA$22:$BA$33)-ROWS($BE$22:$BE$33)), "")))))))</f>
        <v/>
      </c>
      <c r="BX21" s="316" t="str">
        <f t="shared" ca="1" si="34"/>
        <v/>
      </c>
      <c r="BY21" s="413" t="str">
        <f t="shared" ca="1" si="35"/>
        <v/>
      </c>
      <c r="BZ21" s="412" t="str">
        <f ca="1">IF(OR(CA21="",CA21=0),"",MAX(BZ$5:BZ20)+1)</f>
        <v/>
      </c>
      <c r="CA21" s="316" t="str">
        <f ca="1">IFERROR(INDEX($AJ$38:$AJ$49, ROWS($CA$4:CA19)), IFERROR(INDEX($AN$38:$AN$49, ROWS($CA$4:CA19)-ROWS($AJ$38:$AJ$49)), IFERROR(INDEX($AR$38:$AR$49, ROWS($CA$4:CA19)-ROWS($AJ$38:$AJ$49)-ROWS($AN$38:$AN$49)),IFERROR(INDEX($AV$38:$AV$49, ROWS($CA$4:CA19)-ROWS($AJ$38:$AJ$49)-ROWS($AN$38:$AN$49)-ROWS($AR$38:$AR$49)),IFERROR(INDEX($AZ$38:$AZ$49, ROWS($CA$4:CA19)-ROWS($AJ$38:$AJ$49)-ROWS($AN$38:$AN$49)-ROWS($AR$38:$AR$49)-ROWS($AV$38:$AV$49)),IFERROR(INDEX($BD$38:$BD$49, ROWS($CA$4:CA19)-ROWS($AJ$38:$AJ$49)-ROWS($AN$38:$AN$49)-ROWS($AR$38:$AR$49)-ROWS($AV$38:$AV$49)-ROWS($AZ$38:$AZ$49)),IFERROR(INDEX($BH$38:$BH$49, ROWS($CA$4:CA19)-ROWS($AJ$38:$AJ$49)-ROWS($AN$38:$AN$49)-ROWS($AR$38:$AR$49)-ROWS($AV$38:$AV$49)-ROWS($AZ$38:$AZ$49)-ROWS($BD$38:$BD$49)), "")))))))</f>
        <v/>
      </c>
      <c r="CB21" s="316" t="str">
        <f t="shared" ca="1" si="36"/>
        <v/>
      </c>
      <c r="CC21" s="316" t="str">
        <f ca="1">IF(OR(CD21="",CD21=0),"",MAX(CC$5:CC20)+1)</f>
        <v/>
      </c>
      <c r="CD21" s="316" t="str">
        <f ca="1">IFERROR(INDEX($AK$38:$AK$49, ROWS($CD$4:CD19)), IFERROR(INDEX($AO$38:$AO$49, ROWS($CD$4:CD19)-ROWS($AK$38:$AK$49)), IFERROR(INDEX($AS$38:$AS$49, ROWS($CD$4:CD19)-ROWS($AK$38:$AK$49)-ROWS($AO$38:$AO$49)),IFERROR(INDEX($AW$38:$AW$49, ROWS($CD$4:CD19)-ROWS($AK$38:$AK$49)-ROWS($AO$38:$AO$49)-ROWS($AS$38:$AS$49)),IFERROR(INDEX($BA$38:$BA$49, ROWS($CD$4:CD19)-ROWS($AK$38:$AK$49)-ROWS($AO$38:$AO$49)-ROWS($AS$38:$AS$49)-ROWS($AW$38:$AW$49)),IFERROR(INDEX($BE$38:$BE$49, ROWS($CD$4:CD19)-ROWS($AK$38:$AK$49)-ROWS($AO$38:$AO$49)-ROWS($AS$38:$AS$49)-ROWS($AW$38:$AW$49)-ROWS($BA$38:$BA$49)),IFERROR(INDEX($BI$38:$BI$49, ROWS($CD$4:CD19)-ROWS($AK$38:$AK$49)-ROWS($AO$38:$AO$49)-ROWS($AS$38:$AS$49)-ROWS($AW$38:$AW$49)-ROWS($BA$38:$BA$49)-ROWS($BE$38:$BE$49)), "")))))))</f>
        <v/>
      </c>
      <c r="CE21" s="316" t="str">
        <f t="shared" ca="1" si="37"/>
        <v/>
      </c>
      <c r="CF21" s="413" t="str">
        <f t="shared" ca="1" si="38"/>
        <v/>
      </c>
      <c r="CG21" s="412" t="str">
        <f ca="1">IF(OR(CH21="",CH21=0),"",MAX(CG$5:CG20)+1)</f>
        <v/>
      </c>
      <c r="CH21" s="316" t="str">
        <f ca="1">IFERROR(INDEX($AJ$54:$AJ$65, ROWS($CH$4:CH19)), IFERROR(INDEX($AN$54:$AN$65, ROWS($CH$4:CH19)-ROWS($AJ$54:$AJ$65)), IFERROR(INDEX($AR$54:$AR$65, ROWS($CH$4:CH19)-ROWS($AJ$54:$AJ$65)-ROWS($AN$54:$AN$65)),IFERROR(INDEX($AV$54:$AV$65, ROWS($CH$4:CH19)-ROWS($AJ$54:$AJ$65)-ROWS($AN$54:$AN$65)-ROWS($AR$54:$AR$65)),IFERROR(INDEX($AZ$54:$AZ$65, ROWS($CH$4:CH19)-ROWS($AJ$54:$AJ$65)-ROWS($AN$54:$AN$65)-ROWS($AR$54:$AR$65)-ROWS($AV$54:$AV$65)),IFERROR(INDEX($BD$54:$BD$65, ROWS($CH$4:CH19)-ROWS($AJ$54:$AJ$65)-ROWS($AN$54:$AN$65)-ROWS($AR$54:$AR$65)-ROWS($AV$54:$AV$65)-ROWS($AZ$54:$AZ$65)),IFERROR(INDEX($BH$54:$BH$65, ROWS($CH$4:CH19)-ROWS($AJ$54:$AJ$65)-ROWS($AN$54:$AN$65)-ROWS($AR$54:$AR$65)-ROWS($AV$54:$AV$65)-ROWS($AZ$54:$AZ$65)-ROWS($BD$54:$BD$65)), "")))))))</f>
        <v/>
      </c>
      <c r="CI21" s="316" t="str">
        <f t="shared" ca="1" si="39"/>
        <v/>
      </c>
      <c r="CJ21" s="316" t="str">
        <f ca="1">IF(OR(CK21="",CK21=0),"",MAX(CJ$5:CJ20)+1)</f>
        <v/>
      </c>
      <c r="CK21" s="316" t="str">
        <f ca="1">IFERROR(INDEX($AK$54:$AK$65, ROWS($CK$4:CK19)), IFERROR(INDEX($AO$54:$AO$65, ROWS($CK$4:CK19)-ROWS($AK$54:$AK$65)), IFERROR(INDEX($AS$54:$AS$65, ROWS($CK$4:CK19)-ROWS($AK$54:$AK$65)-ROWS($AO$54:$AO$65)),IFERROR(INDEX($AW$54:$AW$65, ROWS($CK$4:CK19)-ROWS($AK$54:$AK$65)-ROWS($AO$54:$AO$65)-ROWS($AS$54:$AS$65)),IFERROR(INDEX($BA$54:$BA$65, ROWS($CK$4:CK19)-ROWS($AK$54:$AK$65)-ROWS($AO$54:$AO$65)-ROWS($AS$54:$AS$65)-ROWS($AW$54:$AW$65)),IFERROR(INDEX($BE$54:$BE$65, ROWS($CK$4:CK19)-ROWS($AK$54:$AK$65)-ROWS($AO$54:$AO$65)-ROWS($AS$54:$AS$65)-ROWS($AW$54:$AW$65)-ROWS($BA$54:$BA$65)),IFERROR(INDEX($BI$54:$BI$65, ROWS($CK$4:CK19)-ROWS($AK$54:$AK$65)-ROWS($AO$54:$AO$65)-ROWS($AS$54:$AS$65)-ROWS($AW$54:$AW$65)-ROWS($BA$54:$BA$65)-ROWS($BE$54:$BE$65)), "")))))))</f>
        <v/>
      </c>
      <c r="CL21" s="316" t="str">
        <f t="shared" ca="1" si="40"/>
        <v/>
      </c>
      <c r="CM21" s="413" t="str">
        <f t="shared" ca="1" si="41"/>
        <v/>
      </c>
      <c r="CN21" s="412" t="str">
        <f ca="1">IF(OR(CO21="",CO21=0),"",MAX(CN$5:CN20)+1)</f>
        <v/>
      </c>
      <c r="CO21" s="316" t="str">
        <f ca="1">IFERROR(INDEX($AJ$70:$AJ$81, ROWS($CO$4:CO19)), IFERROR(INDEX($AN$70:$AN$81, ROWS($CO$4:CO19)-ROWS($AJ$70:$AJ$81)), IFERROR(INDEX($AR$70:$AR$81, ROWS($CO$4:CO19)-ROWS($AJ$70:$AJ$81)-ROWS($AN$70:$AN$81)),IFERROR(INDEX($AV$70:$AV$81, ROWS($CO$4:CO19)-ROWS($AJ$70:$AJ$81)-ROWS($AN$70:$AN$81)-ROWS($AR$70:$AR$81)),IFERROR(INDEX($AZ$70:$AZ$81, ROWS($CO$4:CO19)-ROWS($AJ$70:$AJ$81)-ROWS($AN$70:$AN$81)-ROWS($AR$70:$AR$81)-ROWS($AV$70:$AV$81)),IFERROR(INDEX($BD$70:$BD$81, ROWS($CO$4:CO19)-ROWS($AJ$70:$AJ$81)-ROWS($AN$70:$AN$81)-ROWS($AR$70:$AR$81)-ROWS($AV$70:$AV$81)-ROWS($AZ$70:$AZ$81)),IFERROR(INDEX($BH$70:$BH$81, ROWS($CO$4:CO19)-ROWS($AJ$70:$AJ$81)-ROWS($AN$70:$AN$81)-ROWS($AR$70:$AR$81)-ROWS($AV$70:$AV$81)-ROWS($AZ$70:$AZ$81)-ROWS($BD$70:$BD$81)), "")))))))</f>
        <v/>
      </c>
      <c r="CP21" s="316" t="str">
        <f t="shared" ca="1" si="42"/>
        <v/>
      </c>
      <c r="CQ21" s="316" t="str">
        <f ca="1">IF(OR(CR21="",CR21=0),"",MAX(CQ$5:CQ20)+1)</f>
        <v/>
      </c>
      <c r="CR21" s="316" t="str">
        <f ca="1">IFERROR(INDEX($AK$70:$AK$81, ROWS($CR$4:CR19)), IFERROR(INDEX($AO$70:$AO$81, ROWS($CR$4:CR19)-ROWS($AK$70:$AK$81)), IFERROR(INDEX($AS$70:$AS$81, ROWS($CR$4:CR19)-ROWS($AK$70:$AK$81)-ROWS($AO$70:$AO$81)),IFERROR(INDEX($AW$70:$AW$81, ROWS($CR$4:CR19)-ROWS($AK$70:$AK$81)-ROWS($AO$70:$AO$81)-ROWS($AS$70:$AS$81)),IFERROR(INDEX($BA$70:$BA$81, ROWS($CR$4:CR19)-ROWS($AK$70:$AK$81)-ROWS($AO$70:$AO$81)-ROWS($AS$70:$AS$81)-ROWS($AW$70:$AW$81)),IFERROR(INDEX($BE$70:$BE$81, ROWS($CR$4:CR19)-ROWS($AK$70:$AK$81)-ROWS($AO$70:$AO$81)-ROWS($AS$70:$AS$81)-ROWS($AW$70:$AW$81)-ROWS($BA$70:$BA$81)),IFERROR(INDEX($BI$70:$BI$81, ROWS($CR$4:CR19)-ROWS($AK$70:$AK$81)-ROWS($AO$70:$AO$81)-ROWS($AS$70:$AS$81)-ROWS($AW$70:$AW$81)-ROWS($BA$70:$BA$81)-ROWS($BE$70:$BE$81)), "")))))))</f>
        <v/>
      </c>
      <c r="CS21" s="316" t="str">
        <f t="shared" ca="1" si="43"/>
        <v/>
      </c>
      <c r="CT21" s="413" t="str">
        <f t="shared" ca="1" si="44"/>
        <v/>
      </c>
      <c r="CU21" s="412" t="str">
        <f>IF(OR(CV21="",CV21=0),"",MAX(CU$5:CU20)+1)</f>
        <v/>
      </c>
      <c r="CV21" s="316">
        <f>IFERROR(INDEX($AJ$86:$AJ$97, ROWS($CV$4:CV19)), IFERROR(INDEX($AN$86:$AN$97, ROWS($CV$4:CV19)-ROWS($AJ$86:$AJ$97)), ""))</f>
        <v>0</v>
      </c>
      <c r="CW21" s="316" t="str">
        <f t="shared" si="45"/>
        <v/>
      </c>
      <c r="CX21" s="316" t="str">
        <f>IF(OR(CY21="",CY21=0),"",MAX(CX$5:CX20)+1)</f>
        <v/>
      </c>
      <c r="CY21" s="316">
        <f>IFERROR(INDEX($AK$86:$AK$97, ROWS($CY$4:CY19)), IFERROR(INDEX($AO$86:$AO$97, ROWS($CY$4:CY19)-ROWS($AK$86:$AK$97)), ""))</f>
        <v>0</v>
      </c>
      <c r="CZ21" s="316" t="str">
        <f t="shared" si="46"/>
        <v/>
      </c>
      <c r="DA21" s="413" t="str">
        <f t="shared" si="47"/>
        <v/>
      </c>
      <c r="DC21" s="438" t="str">
        <f ca="1">IF(OR(DD21="",DD21=0),"",MAX(DC$5:DC20)+1)</f>
        <v/>
      </c>
      <c r="DD21" s="434" t="str">
        <f t="shared" ca="1" si="48"/>
        <v/>
      </c>
      <c r="DE21" s="413" t="str">
        <f t="shared" ca="1" si="49"/>
        <v/>
      </c>
      <c r="DF21" s="431" t="str">
        <f ca="1">IF(OR(DG21="",DG21=0),"",MAX(DF$5:DF20)+1)</f>
        <v/>
      </c>
      <c r="DG21" s="412" t="str">
        <f t="shared" ca="1" si="50"/>
        <v/>
      </c>
      <c r="DH21" s="413" t="str">
        <f t="shared" ca="1" si="51"/>
        <v/>
      </c>
      <c r="DI21" s="412" t="str">
        <f t="shared" ca="1" si="52"/>
        <v/>
      </c>
      <c r="DJ21" s="413" t="str">
        <f t="shared" ca="1" si="53"/>
        <v/>
      </c>
      <c r="DK21" s="412" t="str">
        <f t="shared" ca="1" si="54"/>
        <v/>
      </c>
      <c r="DL21" s="413" t="str">
        <f t="shared" ca="1" si="55"/>
        <v/>
      </c>
    </row>
    <row r="22" spans="1:123" s="292" customFormat="1" ht="15" customHeight="1" x14ac:dyDescent="0.3">
      <c r="A22" s="1173" t="s">
        <v>478</v>
      </c>
      <c r="B22" s="1174"/>
      <c r="C22" s="1173" t="s">
        <v>478</v>
      </c>
      <c r="D22" s="1174"/>
      <c r="E22" s="1173" t="s">
        <v>478</v>
      </c>
      <c r="F22" s="1174"/>
      <c r="G22" s="1173" t="s">
        <v>478</v>
      </c>
      <c r="H22" s="1174"/>
      <c r="I22" s="1173" t="s">
        <v>478</v>
      </c>
      <c r="J22" s="1174"/>
      <c r="K22" s="1173" t="s">
        <v>478</v>
      </c>
      <c r="L22" s="1174"/>
      <c r="M22" s="1173" t="s">
        <v>478</v>
      </c>
      <c r="N22" s="1174"/>
      <c r="P22" s="297" t="str">
        <f t="shared" ca="1" si="59"/>
        <v/>
      </c>
      <c r="Q22" s="297" t="str">
        <f t="shared" ca="1" si="58"/>
        <v/>
      </c>
      <c r="R22" s="297" t="str">
        <f t="shared" ca="1" si="58"/>
        <v/>
      </c>
      <c r="S22" s="298" t="str">
        <f t="shared" ca="1" si="58"/>
        <v/>
      </c>
      <c r="T22" s="297" t="str">
        <f t="shared" ca="1" si="58"/>
        <v/>
      </c>
      <c r="U22" s="297" t="str">
        <f t="shared" ca="1" si="58"/>
        <v/>
      </c>
      <c r="V22" s="1160" t="s">
        <v>503</v>
      </c>
      <c r="W22" s="1161"/>
      <c r="X22" s="424">
        <f ca="1">IF(OR(X20=""),0,SUM(X19+X20-X18))</f>
        <v>11296.139999999998</v>
      </c>
      <c r="Y22"/>
      <c r="AB22" s="299"/>
      <c r="AC22" s="358" t="str">
        <f>IF('Data Entry'!B28="","",'Data Entry'!B28)</f>
        <v/>
      </c>
      <c r="AD22" s="356" t="str">
        <f>IF('Data Entry'!A28="","",'Data Entry'!A28)</f>
        <v/>
      </c>
      <c r="AE22" s="363" t="str">
        <f>IF('Data Entry'!C28="","",'Data Entry'!C28)</f>
        <v/>
      </c>
      <c r="AF22" s="402" t="str">
        <f>IF('Data Entry'!E28="","",'Data Entry'!E28)</f>
        <v/>
      </c>
      <c r="AG22" s="300"/>
      <c r="AH22"/>
      <c r="AI22" s="304">
        <f ca="1">IFERROR(MATCH($AI$20,OFFSET($AC$1,AI21,,1000),0)+AI21,"")</f>
        <v>10</v>
      </c>
      <c r="AJ22" s="305" t="str">
        <f t="shared" ref="AJ22:AJ33" ca="1" si="60">IFERROR(INDEX(AD:AD,AI22),"")</f>
        <v>Internet</v>
      </c>
      <c r="AK22" s="306">
        <f t="shared" ref="AK22:AK33" ca="1" si="61">IFERROR(INDEX(AE:AE,AI22),"")</f>
        <v>100</v>
      </c>
      <c r="AL22" s="307" t="str">
        <f t="shared" ref="AL22:AL33" ca="1" si="62">IFERROR(INDEX(AF:AF,AI22),"")</f>
        <v>Monthly</v>
      </c>
      <c r="AM22" s="304">
        <f ca="1">IFERROR(MATCH($AM$20,OFFSET($AC$1,AM21,,1000),0)+AM21,"")</f>
        <v>8</v>
      </c>
      <c r="AN22" s="305" t="str">
        <f t="shared" ref="AN22:AN33" ca="1" si="63">IFERROR(INDEX(AD:AD,AM22),"")</f>
        <v>Life Insurance</v>
      </c>
      <c r="AO22" s="306">
        <f t="shared" ref="AO22:AO33" ca="1" si="64">IFERROR(INDEX(AE:AE,AM22),"")</f>
        <v>70</v>
      </c>
      <c r="AP22" s="307" t="str">
        <f t="shared" ref="AP22:AP33" ca="1" si="65">IFERROR(INDEX(AF:AF,AM22),"")</f>
        <v>Monthly</v>
      </c>
      <c r="AQ22" s="304" t="str">
        <f ca="1">IFERROR(MATCH($AQ$20,OFFSET($AC$1,AQ21,,1000),0)+AQ21,"")</f>
        <v/>
      </c>
      <c r="AR22" s="305" t="str">
        <f t="shared" ref="AR22:AR33" ca="1" si="66">IFERROR(INDEX(AD:AD,AQ22),"")</f>
        <v/>
      </c>
      <c r="AS22" s="306" t="str">
        <f t="shared" ref="AS22:AS33" ca="1" si="67">IFERROR(INDEX(AE:AE,AQ22),"")</f>
        <v/>
      </c>
      <c r="AT22" s="307" t="str">
        <f t="shared" ref="AT22:AT33" ca="1" si="68">IFERROR(INDEX(AF:AF,AQ22),"")</f>
        <v/>
      </c>
      <c r="AU22" s="304">
        <f ca="1">IFERROR(MATCH($AU$20,OFFSET($AC$1,AU21,,1000),0)+AU21,"")</f>
        <v>68</v>
      </c>
      <c r="AV22" s="305" t="str">
        <f t="shared" ref="AV22:AV33" ca="1" si="69">IFERROR(INDEX(AD:AD,AU22),"")</f>
        <v>Paycheck 3</v>
      </c>
      <c r="AW22" s="306">
        <f t="shared" ref="AW22:AW33" ca="1" si="70">IFERROR(INDEX(AE:AE,AU22),"")</f>
        <v>700</v>
      </c>
      <c r="AX22" s="307" t="str">
        <f t="shared" ref="AX22:AX33" ca="1" si="71">IFERROR(INDEX(AF:AF,AU22),"")</f>
        <v>Income</v>
      </c>
      <c r="AY22" s="304" t="str">
        <f ca="1">IFERROR(MATCH($AY$20,OFFSET($AC$1,AY21,,1000),0)+AY21,"")</f>
        <v/>
      </c>
      <c r="AZ22" s="305" t="str">
        <f t="shared" ref="AZ22:AZ33" ca="1" si="72">IFERROR(INDEX(AD:AD,AY22),"")</f>
        <v/>
      </c>
      <c r="BA22" s="306" t="str">
        <f t="shared" ref="BA22:BA33" ca="1" si="73">IFERROR(INDEX(AE:AE,AY22),"")</f>
        <v/>
      </c>
      <c r="BB22" s="307" t="str">
        <f t="shared" ref="BB22:BB33" ca="1" si="74">IFERROR(INDEX(AF:AF,AY22),"")</f>
        <v/>
      </c>
      <c r="BC22" s="304">
        <f ca="1">IFERROR(MATCH($BC$20,OFFSET($AC$1,BC21,,1000),0)+BC21,"")</f>
        <v>61</v>
      </c>
      <c r="BD22" s="305" t="str">
        <f t="shared" ref="BD22:BD33" ca="1" si="75">IFERROR(INDEX(AD:AD,BC22),"")</f>
        <v>Paycheck 1</v>
      </c>
      <c r="BE22" s="306">
        <f t="shared" ref="BE22:BE33" ca="1" si="76">IFERROR(INDEX(AE:AE,BC22),"")</f>
        <v>850</v>
      </c>
      <c r="BF22" s="307" t="str">
        <f t="shared" ref="BF22:BF33" ca="1" si="77">IFERROR(INDEX(AF:AF,BC22),"")</f>
        <v>Income</v>
      </c>
      <c r="BG22" s="304">
        <f ca="1">IFERROR(MATCH($BG$20,OFFSET($AC$1,BG21,,1000),0)+BG21,"")</f>
        <v>14</v>
      </c>
      <c r="BH22" s="305" t="str">
        <f t="shared" ref="BH22:BH33" ca="1" si="78">IFERROR(INDEX(AD:AD,BG22),"")</f>
        <v>Netflix</v>
      </c>
      <c r="BI22" s="306">
        <f t="shared" ref="BI22:BI33" ca="1" si="79">IFERROR(INDEX(AE:AE,BG22),"")</f>
        <v>14.95</v>
      </c>
      <c r="BJ22" s="307" t="str">
        <f t="shared" ref="BJ22:BJ33" ca="1" si="80">IFERROR(INDEX(AF:AF,BG22),"")</f>
        <v>Monthly</v>
      </c>
      <c r="BL22" s="412" t="str">
        <f ca="1">IF(OR(BM22="",BM22=0),"",MAX(BL$5:BL21)+1)</f>
        <v/>
      </c>
      <c r="BM22" s="316" t="str">
        <f ca="1">IFERROR(INDEX($AJ$6:$AJ$17, ROWS(BM$4:$BM20)), IFERROR(INDEX($AN$6:$AN$17, ROWS(BM$4:$BM20)-ROWS($AJ$6:$AJ$17)), IFERROR(INDEX($AR$6:$AR$17, ROWS(BM$4:$BM20)-ROWS($AJ$6:$AJ$17)-ROWS($AN$6:$AN$17)),IFERROR(INDEX($AV$6:$AV$17, ROWS(BM$4:$BM20)-ROWS($AJ$6:$AJ$17)-ROWS($AN$6:$AN$17)-ROWS($AR$6:$AR$17)),IFERROR(INDEX($AZ$6:$AZ$17, ROWS(BM$4:$BM20)-ROWS($AJ$6:$AJ$17)-ROWS($AN$6:$AN$17)-ROWS($AR$6:$AR$17)-ROWS($AV$6:$AV$17)),IFERROR(INDEX($BD$6:$BD$17, ROWS(BM$4:$BM20)-ROWS($AJ$6:$AJ$17)-ROWS($AN$6:$AN$17)-ROWS($AR$6:$AR$17)-ROWS($AV$6:$AV$17)-ROWS($AZ$6:$AZ$17)),IFERROR(INDEX($BH$6:$BH$17, ROWS(BM$4:$BM20)-ROWS($AJ$6:$AJ$17)-ROWS($AN$6:$AN$17)-ROWS($AR$6:$AR$17)-ROWS($AV$6:$AV$17)-ROWS($AZ$6:$AZ$17)-ROWS($BD$6:$BD$17)), "")))))))</f>
        <v/>
      </c>
      <c r="BN22" s="316" t="str">
        <f t="shared" ca="1" si="30"/>
        <v/>
      </c>
      <c r="BO22" s="316" t="str">
        <f ca="1">IF(OR(BP22="",BP22=0),"",MAX(BO$5:BO21)+1)</f>
        <v/>
      </c>
      <c r="BP22" s="316" t="str">
        <f ca="1">IFERROR(INDEX($AK$6:$AK$17, ROWS($BP$4:BP20)), IFERROR(INDEX($AO$6:$AO$17, ROWS($BP$4:BP20)-ROWS($AK$6:$AK$17)), IFERROR(INDEX($AS$6:$AS$17, ROWS($BP$4:BP20)-ROWS($AK$6:$AK$17)-ROWS($AO$6:$AO$17)),IFERROR(INDEX($AW$6:$AW$17, ROWS($BP$4:BP20)-ROWS($AK$6:$AK$17)-ROWS($AO$6:$AO$17)-ROWS($AS$6:$AS$17)),IFERROR(INDEX($BA$6:$BA$17, ROWS($BP$4:BP20)-ROWS($AK$6:$AK$17)-ROWS($AO$6:$AO$17)-ROWS($AS$6:$AS$17)-ROWS($AW$6:$AW$17)),IFERROR(INDEX($BE$6:$BE$17, ROWS($BP$4:BP20)-ROWS($AK$6:$AK$17)-ROWS($AO$6:$AO$17)-ROWS($AS$6:$AS$17)-ROWS($AW$6:$AW$17)-ROWS($BA$6:$BA$17)),IFERROR(INDEX($BI$6:$BI$17, ROWS($BP$4:BP20)-ROWS($AK$6:$AK$17)-ROWS($AO$6:$AO$17)-ROWS($AS$6:$AS$17)-ROWS($AW$6:$AW$17)-ROWS($BA$6:$BA$17)-ROWS($BE$6:$BE$17)), "")))))))</f>
        <v/>
      </c>
      <c r="BQ22" s="316" t="str">
        <f t="shared" ca="1" si="31"/>
        <v/>
      </c>
      <c r="BR22" s="413" t="str">
        <f t="shared" ca="1" si="32"/>
        <v/>
      </c>
      <c r="BS22" s="412" t="str">
        <f ca="1">IF(OR(BT22="",BT22=0),"",MAX(BS$5:BS21)+1)</f>
        <v/>
      </c>
      <c r="BT22" s="316" t="str">
        <f ca="1">IFERROR(INDEX($AJ$22:$AJ$33, ROWS($BT$4:BT20)), IFERROR(INDEX($AN$22:$AN$33, ROWS($BT$4:BT20)-ROWS($AJ$22:$AJ$33)), IFERROR(INDEX($AR$22:$AR$33, ROWS($BT$4:BT20)-ROWS($AJ$22:$AJ$33)-ROWS($AN$22:$AN$33)),IFERROR(INDEX($AV$22:$AV$33, ROWS($BT$4:BT20)-ROWS($AJ$22:$AJ$33)-ROWS($AN$22:$AN$33)-ROWS($AR$22:$AR$33)),IFERROR(INDEX($AZ$22:$AZ$33, ROWS($BT$4:BT20)-ROWS($AJ$22:$AJ$33)-ROWS($AN$22:$AN$33)-ROWS($AR$22:$AR$33)-ROWS($AV$22:$AV$33)),IFERROR(INDEX($BD$22:$BD$33, ROWS($BT$4:BT20)-ROWS($AJ$22:$AJ$33)-ROWS($AN$22:$AN$33)-ROWS($AR$22:$AR$33)-ROWS($AV$22:$AV$33)-ROWS($AZ$22:$AZ$33)),IFERROR(INDEX($BH$22:$BH$33, ROWS($BT$4:BT20)-ROWS($AJ$22:$AJ$33)-ROWS($AN$22:$AN$33)-ROWS($AR$22:$AR$33)-ROWS($AV$22:$AV$33)-ROWS($AZ$22:$AZ$33)-ROWS($BD$22:$BD$33)), "")))))))</f>
        <v/>
      </c>
      <c r="BU22" s="316" t="str">
        <f t="shared" ca="1" si="33"/>
        <v/>
      </c>
      <c r="BV22" s="316" t="str">
        <f ca="1">IF(OR(BW22="",BW22=0),"",MAX(BV$5:BV21)+1)</f>
        <v/>
      </c>
      <c r="BW22" s="316" t="str">
        <f ca="1">IFERROR(INDEX($AK$22:$AK$33, ROWS($BW$4:BW20)), IFERROR(INDEX($AO$22:$AO$33, ROWS($BW$4:BW20)-ROWS($AK$22:$AK$33)), IFERROR(INDEX($AS$22:$AS$33, ROWS($BW$4:BW20)-ROWS($AK$22:$AK$33)-ROWS($AO$22:$AO$33)),IFERROR(INDEX($AW$22:$AW$33, ROWS($BW$4:BW20)-ROWS($AK$22:$AK$33)-ROWS($AO$22:$AO$33)-ROWS($AS$22:$AS$33)),IFERROR(INDEX($BA$22:$BA$33, ROWS($BW$4:BW20)-ROWS($AK$22:$AK$33)-ROWS($AO$22:$AO$33)-ROWS($AS$22:$AS$33)-ROWS($AW$22:$AW$33)),IFERROR(INDEX($BE$22:$BE$33, ROWS($BW$4:BW20)-ROWS($AK$22:$AK$33)-ROWS($AO$22:$AO$33)-ROWS($AS$22:$AS$33)-ROWS($AW$22:$AW$33)-ROWS($BA$22:$BA$33)),IFERROR(INDEX($BI$22:$BI$33, ROWS($BW$4:BW20)-ROWS($AK$22:$AK$33)-ROWS($AO$22:$AO$33)-ROWS($AS$22:$AS$33)-ROWS($AW$22:$AW$33)-ROWS($BA$22:$BA$33)-ROWS($BE$22:$BE$33)), "")))))))</f>
        <v/>
      </c>
      <c r="BX22" s="316" t="str">
        <f t="shared" ca="1" si="34"/>
        <v/>
      </c>
      <c r="BY22" s="413" t="str">
        <f t="shared" ca="1" si="35"/>
        <v/>
      </c>
      <c r="BZ22" s="412" t="str">
        <f ca="1">IF(OR(CA22="",CA22=0),"",MAX(BZ$5:BZ21)+1)</f>
        <v/>
      </c>
      <c r="CA22" s="316" t="str">
        <f ca="1">IFERROR(INDEX($AJ$38:$AJ$49, ROWS($CA$4:CA20)), IFERROR(INDEX($AN$38:$AN$49, ROWS($CA$4:CA20)-ROWS($AJ$38:$AJ$49)), IFERROR(INDEX($AR$38:$AR$49, ROWS($CA$4:CA20)-ROWS($AJ$38:$AJ$49)-ROWS($AN$38:$AN$49)),IFERROR(INDEX($AV$38:$AV$49, ROWS($CA$4:CA20)-ROWS($AJ$38:$AJ$49)-ROWS($AN$38:$AN$49)-ROWS($AR$38:$AR$49)),IFERROR(INDEX($AZ$38:$AZ$49, ROWS($CA$4:CA20)-ROWS($AJ$38:$AJ$49)-ROWS($AN$38:$AN$49)-ROWS($AR$38:$AR$49)-ROWS($AV$38:$AV$49)),IFERROR(INDEX($BD$38:$BD$49, ROWS($CA$4:CA20)-ROWS($AJ$38:$AJ$49)-ROWS($AN$38:$AN$49)-ROWS($AR$38:$AR$49)-ROWS($AV$38:$AV$49)-ROWS($AZ$38:$AZ$49)),IFERROR(INDEX($BH$38:$BH$49, ROWS($CA$4:CA20)-ROWS($AJ$38:$AJ$49)-ROWS($AN$38:$AN$49)-ROWS($AR$38:$AR$49)-ROWS($AV$38:$AV$49)-ROWS($AZ$38:$AZ$49)-ROWS($BD$38:$BD$49)), "")))))))</f>
        <v/>
      </c>
      <c r="CB22" s="316" t="str">
        <f t="shared" ca="1" si="36"/>
        <v/>
      </c>
      <c r="CC22" s="316" t="str">
        <f ca="1">IF(OR(CD22="",CD22=0),"",MAX(CC$5:CC21)+1)</f>
        <v/>
      </c>
      <c r="CD22" s="316" t="str">
        <f ca="1">IFERROR(INDEX($AK$38:$AK$49, ROWS($CD$4:CD20)), IFERROR(INDEX($AO$38:$AO$49, ROWS($CD$4:CD20)-ROWS($AK$38:$AK$49)), IFERROR(INDEX($AS$38:$AS$49, ROWS($CD$4:CD20)-ROWS($AK$38:$AK$49)-ROWS($AO$38:$AO$49)),IFERROR(INDEX($AW$38:$AW$49, ROWS($CD$4:CD20)-ROWS($AK$38:$AK$49)-ROWS($AO$38:$AO$49)-ROWS($AS$38:$AS$49)),IFERROR(INDEX($BA$38:$BA$49, ROWS($CD$4:CD20)-ROWS($AK$38:$AK$49)-ROWS($AO$38:$AO$49)-ROWS($AS$38:$AS$49)-ROWS($AW$38:$AW$49)),IFERROR(INDEX($BE$38:$BE$49, ROWS($CD$4:CD20)-ROWS($AK$38:$AK$49)-ROWS($AO$38:$AO$49)-ROWS($AS$38:$AS$49)-ROWS($AW$38:$AW$49)-ROWS($BA$38:$BA$49)),IFERROR(INDEX($BI$38:$BI$49, ROWS($CD$4:CD20)-ROWS($AK$38:$AK$49)-ROWS($AO$38:$AO$49)-ROWS($AS$38:$AS$49)-ROWS($AW$38:$AW$49)-ROWS($BA$38:$BA$49)-ROWS($BE$38:$BE$49)), "")))))))</f>
        <v/>
      </c>
      <c r="CE22" s="316" t="str">
        <f t="shared" ca="1" si="37"/>
        <v/>
      </c>
      <c r="CF22" s="413" t="str">
        <f t="shared" ca="1" si="38"/>
        <v/>
      </c>
      <c r="CG22" s="412" t="str">
        <f ca="1">IF(OR(CH22="",CH22=0),"",MAX(CG$5:CG21)+1)</f>
        <v/>
      </c>
      <c r="CH22" s="316" t="str">
        <f ca="1">IFERROR(INDEX($AJ$54:$AJ$65, ROWS($CH$4:CH20)), IFERROR(INDEX($AN$54:$AN$65, ROWS($CH$4:CH20)-ROWS($AJ$54:$AJ$65)), IFERROR(INDEX($AR$54:$AR$65, ROWS($CH$4:CH20)-ROWS($AJ$54:$AJ$65)-ROWS($AN$54:$AN$65)),IFERROR(INDEX($AV$54:$AV$65, ROWS($CH$4:CH20)-ROWS($AJ$54:$AJ$65)-ROWS($AN$54:$AN$65)-ROWS($AR$54:$AR$65)),IFERROR(INDEX($AZ$54:$AZ$65, ROWS($CH$4:CH20)-ROWS($AJ$54:$AJ$65)-ROWS($AN$54:$AN$65)-ROWS($AR$54:$AR$65)-ROWS($AV$54:$AV$65)),IFERROR(INDEX($BD$54:$BD$65, ROWS($CH$4:CH20)-ROWS($AJ$54:$AJ$65)-ROWS($AN$54:$AN$65)-ROWS($AR$54:$AR$65)-ROWS($AV$54:$AV$65)-ROWS($AZ$54:$AZ$65)),IFERROR(INDEX($BH$54:$BH$65, ROWS($CH$4:CH20)-ROWS($AJ$54:$AJ$65)-ROWS($AN$54:$AN$65)-ROWS($AR$54:$AR$65)-ROWS($AV$54:$AV$65)-ROWS($AZ$54:$AZ$65)-ROWS($BD$54:$BD$65)), "")))))))</f>
        <v/>
      </c>
      <c r="CI22" s="316" t="str">
        <f t="shared" ca="1" si="39"/>
        <v/>
      </c>
      <c r="CJ22" s="316" t="str">
        <f ca="1">IF(OR(CK22="",CK22=0),"",MAX(CJ$5:CJ21)+1)</f>
        <v/>
      </c>
      <c r="CK22" s="316" t="str">
        <f ca="1">IFERROR(INDEX($AK$54:$AK$65, ROWS($CK$4:CK20)), IFERROR(INDEX($AO$54:$AO$65, ROWS($CK$4:CK20)-ROWS($AK$54:$AK$65)), IFERROR(INDEX($AS$54:$AS$65, ROWS($CK$4:CK20)-ROWS($AK$54:$AK$65)-ROWS($AO$54:$AO$65)),IFERROR(INDEX($AW$54:$AW$65, ROWS($CK$4:CK20)-ROWS($AK$54:$AK$65)-ROWS($AO$54:$AO$65)-ROWS($AS$54:$AS$65)),IFERROR(INDEX($BA$54:$BA$65, ROWS($CK$4:CK20)-ROWS($AK$54:$AK$65)-ROWS($AO$54:$AO$65)-ROWS($AS$54:$AS$65)-ROWS($AW$54:$AW$65)),IFERROR(INDEX($BE$54:$BE$65, ROWS($CK$4:CK20)-ROWS($AK$54:$AK$65)-ROWS($AO$54:$AO$65)-ROWS($AS$54:$AS$65)-ROWS($AW$54:$AW$65)-ROWS($BA$54:$BA$65)),IFERROR(INDEX($BI$54:$BI$65, ROWS($CK$4:CK20)-ROWS($AK$54:$AK$65)-ROWS($AO$54:$AO$65)-ROWS($AS$54:$AS$65)-ROWS($AW$54:$AW$65)-ROWS($BA$54:$BA$65)-ROWS($BE$54:$BE$65)), "")))))))</f>
        <v/>
      </c>
      <c r="CL22" s="316" t="str">
        <f t="shared" ca="1" si="40"/>
        <v/>
      </c>
      <c r="CM22" s="413" t="str">
        <f t="shared" ca="1" si="41"/>
        <v/>
      </c>
      <c r="CN22" s="412" t="str">
        <f ca="1">IF(OR(CO22="",CO22=0),"",MAX(CN$5:CN21)+1)</f>
        <v/>
      </c>
      <c r="CO22" s="316" t="str">
        <f ca="1">IFERROR(INDEX($AJ$70:$AJ$81, ROWS($CO$4:CO20)), IFERROR(INDEX($AN$70:$AN$81, ROWS($CO$4:CO20)-ROWS($AJ$70:$AJ$81)), IFERROR(INDEX($AR$70:$AR$81, ROWS($CO$4:CO20)-ROWS($AJ$70:$AJ$81)-ROWS($AN$70:$AN$81)),IFERROR(INDEX($AV$70:$AV$81, ROWS($CO$4:CO20)-ROWS($AJ$70:$AJ$81)-ROWS($AN$70:$AN$81)-ROWS($AR$70:$AR$81)),IFERROR(INDEX($AZ$70:$AZ$81, ROWS($CO$4:CO20)-ROWS($AJ$70:$AJ$81)-ROWS($AN$70:$AN$81)-ROWS($AR$70:$AR$81)-ROWS($AV$70:$AV$81)),IFERROR(INDEX($BD$70:$BD$81, ROWS($CO$4:CO20)-ROWS($AJ$70:$AJ$81)-ROWS($AN$70:$AN$81)-ROWS($AR$70:$AR$81)-ROWS($AV$70:$AV$81)-ROWS($AZ$70:$AZ$81)),IFERROR(INDEX($BH$70:$BH$81, ROWS($CO$4:CO20)-ROWS($AJ$70:$AJ$81)-ROWS($AN$70:$AN$81)-ROWS($AR$70:$AR$81)-ROWS($AV$70:$AV$81)-ROWS($AZ$70:$AZ$81)-ROWS($BD$70:$BD$81)), "")))))))</f>
        <v/>
      </c>
      <c r="CP22" s="316" t="str">
        <f t="shared" ca="1" si="42"/>
        <v/>
      </c>
      <c r="CQ22" s="316" t="str">
        <f ca="1">IF(OR(CR22="",CR22=0),"",MAX(CQ$5:CQ21)+1)</f>
        <v/>
      </c>
      <c r="CR22" s="316" t="str">
        <f ca="1">IFERROR(INDEX($AK$70:$AK$81, ROWS($CR$4:CR20)), IFERROR(INDEX($AO$70:$AO$81, ROWS($CR$4:CR20)-ROWS($AK$70:$AK$81)), IFERROR(INDEX($AS$70:$AS$81, ROWS($CR$4:CR20)-ROWS($AK$70:$AK$81)-ROWS($AO$70:$AO$81)),IFERROR(INDEX($AW$70:$AW$81, ROWS($CR$4:CR20)-ROWS($AK$70:$AK$81)-ROWS($AO$70:$AO$81)-ROWS($AS$70:$AS$81)),IFERROR(INDEX($BA$70:$BA$81, ROWS($CR$4:CR20)-ROWS($AK$70:$AK$81)-ROWS($AO$70:$AO$81)-ROWS($AS$70:$AS$81)-ROWS($AW$70:$AW$81)),IFERROR(INDEX($BE$70:$BE$81, ROWS($CR$4:CR20)-ROWS($AK$70:$AK$81)-ROWS($AO$70:$AO$81)-ROWS($AS$70:$AS$81)-ROWS($AW$70:$AW$81)-ROWS($BA$70:$BA$81)),IFERROR(INDEX($BI$70:$BI$81, ROWS($CR$4:CR20)-ROWS($AK$70:$AK$81)-ROWS($AO$70:$AO$81)-ROWS($AS$70:$AS$81)-ROWS($AW$70:$AW$81)-ROWS($BA$70:$BA$81)-ROWS($BE$70:$BE$81)), "")))))))</f>
        <v/>
      </c>
      <c r="CS22" s="316" t="str">
        <f t="shared" ca="1" si="43"/>
        <v/>
      </c>
      <c r="CT22" s="413" t="str">
        <f t="shared" ca="1" si="44"/>
        <v/>
      </c>
      <c r="CU22" s="412" t="str">
        <f>IF(OR(CV22="",CV22=0),"",MAX(CU$5:CU21)+1)</f>
        <v/>
      </c>
      <c r="CV22" s="316">
        <f>IFERROR(INDEX($AJ$86:$AJ$97, ROWS($CV$4:CV20)), IFERROR(INDEX($AN$86:$AN$97, ROWS($CV$4:CV20)-ROWS($AJ$86:$AJ$97)), ""))</f>
        <v>0</v>
      </c>
      <c r="CW22" s="316" t="str">
        <f t="shared" si="45"/>
        <v/>
      </c>
      <c r="CX22" s="316" t="str">
        <f>IF(OR(CY22="",CY22=0),"",MAX(CX$5:CX21)+1)</f>
        <v/>
      </c>
      <c r="CY22" s="316">
        <f>IFERROR(INDEX($AK$86:$AK$97, ROWS($CY$4:CY20)), IFERROR(INDEX($AO$86:$AO$97, ROWS($CY$4:CY20)-ROWS($AK$86:$AK$97)), ""))</f>
        <v>0</v>
      </c>
      <c r="CZ22" s="316" t="str">
        <f t="shared" si="46"/>
        <v/>
      </c>
      <c r="DA22" s="413" t="str">
        <f t="shared" si="47"/>
        <v/>
      </c>
      <c r="DC22" s="438" t="str">
        <f ca="1">IF(OR(DD22="",DD22=0),"",MAX(DC$5:DC21)+1)</f>
        <v/>
      </c>
      <c r="DD22" s="434" t="str">
        <f t="shared" ca="1" si="48"/>
        <v/>
      </c>
      <c r="DE22" s="413" t="str">
        <f t="shared" ca="1" si="49"/>
        <v/>
      </c>
      <c r="DF22" s="431" t="str">
        <f ca="1">IF(OR(DG22="",DG22=0),"",MAX(DF$5:DF21)+1)</f>
        <v/>
      </c>
      <c r="DG22" s="412" t="str">
        <f t="shared" ca="1" si="50"/>
        <v/>
      </c>
      <c r="DH22" s="413" t="str">
        <f t="shared" ca="1" si="51"/>
        <v/>
      </c>
      <c r="DI22" s="412" t="str">
        <f t="shared" ca="1" si="52"/>
        <v/>
      </c>
      <c r="DJ22" s="413" t="str">
        <f t="shared" ca="1" si="53"/>
        <v/>
      </c>
      <c r="DK22" s="412" t="str">
        <f t="shared" ca="1" si="54"/>
        <v/>
      </c>
      <c r="DL22" s="413" t="str">
        <f t="shared" ca="1" si="55"/>
        <v/>
      </c>
    </row>
    <row r="23" spans="1:123" s="293" customFormat="1" ht="15" customHeight="1" thickBot="1" x14ac:dyDescent="0.35">
      <c r="A23" s="291">
        <f>Year!I41</f>
        <v>45249</v>
      </c>
      <c r="B23" s="290" t="str">
        <f>IF(ISERROR(MATCH(A23,event_dates,0)),"",INDEX(events,MATCH(A23,event_dates,0)))</f>
        <v/>
      </c>
      <c r="C23" s="291">
        <f>Year!J41</f>
        <v>45250</v>
      </c>
      <c r="D23" s="290" t="str">
        <f>IF(ISERROR(MATCH(C23,event_dates,0)),"",INDEX(events,MATCH(C23,event_dates,0)))</f>
        <v/>
      </c>
      <c r="E23" s="291">
        <f>Year!K41</f>
        <v>45251</v>
      </c>
      <c r="F23" s="290" t="str">
        <f>IF(ISERROR(MATCH(E23,event_dates,0)),"",INDEX(events,MATCH(E23,event_dates,0)))</f>
        <v/>
      </c>
      <c r="G23" s="291">
        <f>Year!L41</f>
        <v>45252</v>
      </c>
      <c r="H23" s="290" t="str">
        <f>IF(ISERROR(MATCH(G23,event_dates,0)),"",INDEX(events,MATCH(G23,event_dates,0)))</f>
        <v/>
      </c>
      <c r="I23" s="291">
        <f>Year!M41</f>
        <v>45253</v>
      </c>
      <c r="J23" s="290" t="str">
        <f>IF(ISERROR(MATCH(I23,event_dates,0)),"",INDEX(events,MATCH(I23,event_dates,0)))</f>
        <v>Thanksgiving</v>
      </c>
      <c r="K23" s="291">
        <f>Year!N41</f>
        <v>45254</v>
      </c>
      <c r="L23" s="290" t="str">
        <f>IF(ISERROR(MATCH(K23,event_dates,0)),"",INDEX(events,MATCH(K23,event_dates,0)))</f>
        <v/>
      </c>
      <c r="M23" s="291">
        <f>Year!O41</f>
        <v>45255</v>
      </c>
      <c r="N23" s="290" t="str">
        <f>IF(ISERROR(MATCH(M23,event_dates,0)),"",INDEX(events,MATCH(M23,event_dates,0)))</f>
        <v/>
      </c>
      <c r="P23" s="295" t="str">
        <f ca="1">IF(DN66="","",DN66)</f>
        <v>Groceries - 125</v>
      </c>
      <c r="Q23" s="295" t="str">
        <f t="shared" ref="Q23:U28" ca="1" si="81">IF(DO66="","",DO66)</f>
        <v>Car 2 Gas - 80</v>
      </c>
      <c r="R23" s="295" t="str">
        <f t="shared" ca="1" si="81"/>
        <v>Credit Card 1 - 50</v>
      </c>
      <c r="S23" s="296" t="str">
        <f t="shared" ca="1" si="81"/>
        <v>Paycheck 2 - 400</v>
      </c>
      <c r="T23" s="295" t="str">
        <f t="shared" ca="1" si="81"/>
        <v>Paycheck 3 - 700</v>
      </c>
      <c r="U23" s="295" t="str">
        <f t="shared" ca="1" si="81"/>
        <v>Paycheck 1 - 850</v>
      </c>
      <c r="V23" s="1156"/>
      <c r="W23" s="1157"/>
      <c r="X23" s="445"/>
      <c r="Y23"/>
      <c r="AB23" s="299"/>
      <c r="AC23" s="358" t="str">
        <f>IF('Data Entry'!B29="","",'Data Entry'!B29)</f>
        <v/>
      </c>
      <c r="AD23" s="356" t="str">
        <f>IF('Data Entry'!A29="","",'Data Entry'!A29)</f>
        <v/>
      </c>
      <c r="AE23" s="363" t="str">
        <f>IF('Data Entry'!C29="","",'Data Entry'!C29)</f>
        <v/>
      </c>
      <c r="AF23" s="402" t="str">
        <f>IF('Data Entry'!E29="","",'Data Entry'!E29)</f>
        <v/>
      </c>
      <c r="AG23" s="300"/>
      <c r="AH23"/>
      <c r="AI23" s="304">
        <f t="shared" ref="AI23:AI33" ca="1" si="82">IFERROR(MATCH($AI$20,OFFSET($AC$1,AI22,,1000),0)+AI22,"")</f>
        <v>32</v>
      </c>
      <c r="AJ23" s="305" t="str">
        <f t="shared" ca="1" si="60"/>
        <v>D. Store Card 3</v>
      </c>
      <c r="AK23" s="306">
        <f t="shared" ca="1" si="61"/>
        <v>30</v>
      </c>
      <c r="AL23" s="307">
        <f t="shared" ca="1" si="62"/>
        <v>400</v>
      </c>
      <c r="AM23" s="304">
        <f t="shared" ref="AM23:AM33" ca="1" si="83">IFERROR(MATCH($AM$20,OFFSET($AC$1,AM22,,1000),0)+AM22,"")</f>
        <v>63</v>
      </c>
      <c r="AN23" s="305" t="str">
        <f t="shared" ca="1" si="63"/>
        <v>Paycheck 2</v>
      </c>
      <c r="AO23" s="306">
        <f t="shared" ca="1" si="64"/>
        <v>400</v>
      </c>
      <c r="AP23" s="307" t="str">
        <f t="shared" ca="1" si="65"/>
        <v>Income</v>
      </c>
      <c r="AQ23" s="304" t="str">
        <f t="shared" ref="AQ23:AQ33" ca="1" si="84">IFERROR(MATCH($AQ$20,OFFSET($AC$1,AQ22,,1000),0)+AQ22,"")</f>
        <v/>
      </c>
      <c r="AR23" s="305" t="str">
        <f t="shared" ca="1" si="66"/>
        <v/>
      </c>
      <c r="AS23" s="306" t="str">
        <f t="shared" ca="1" si="67"/>
        <v/>
      </c>
      <c r="AT23" s="307" t="str">
        <f t="shared" ca="1" si="68"/>
        <v/>
      </c>
      <c r="AU23" s="304" t="str">
        <f t="shared" ref="AU23:AU33" ca="1" si="85">IFERROR(MATCH($AU$20,OFFSET($AC$1,AU22,,1000),0)+AU22,"")</f>
        <v/>
      </c>
      <c r="AV23" s="305" t="str">
        <f t="shared" ca="1" si="69"/>
        <v/>
      </c>
      <c r="AW23" s="306" t="str">
        <f t="shared" ca="1" si="70"/>
        <v/>
      </c>
      <c r="AX23" s="307" t="str">
        <f t="shared" ca="1" si="71"/>
        <v/>
      </c>
      <c r="AY23" s="304" t="str">
        <f t="shared" ref="AY23:AY33" ca="1" si="86">IFERROR(MATCH($AY$20,OFFSET($AC$1,AY22,,1000),0)+AY22,"")</f>
        <v/>
      </c>
      <c r="AZ23" s="305" t="str">
        <f t="shared" ca="1" si="72"/>
        <v/>
      </c>
      <c r="BA23" s="306" t="str">
        <f t="shared" ca="1" si="73"/>
        <v/>
      </c>
      <c r="BB23" s="307" t="str">
        <f t="shared" ca="1" si="74"/>
        <v/>
      </c>
      <c r="BC23" s="304" t="str">
        <f t="shared" ref="BC23:BC33" ca="1" si="87">IFERROR(MATCH($BC$20,OFFSET($AC$1,BC22,,1000),0)+BC22,"")</f>
        <v/>
      </c>
      <c r="BD23" s="305" t="str">
        <f t="shared" ca="1" si="75"/>
        <v/>
      </c>
      <c r="BE23" s="306" t="str">
        <f t="shared" ca="1" si="76"/>
        <v/>
      </c>
      <c r="BF23" s="307" t="str">
        <f t="shared" ca="1" si="77"/>
        <v/>
      </c>
      <c r="BG23" s="304">
        <f t="shared" ref="BG23:BG33" ca="1" si="88">IFERROR(MATCH($BG$20,OFFSET($AC$1,BG22,,1000),0)+BG22,"")</f>
        <v>128</v>
      </c>
      <c r="BH23" s="305" t="str">
        <f t="shared" ca="1" si="78"/>
        <v>Car 1 Gas</v>
      </c>
      <c r="BI23" s="306">
        <f t="shared" ca="1" si="79"/>
        <v>50</v>
      </c>
      <c r="BJ23" s="307" t="str">
        <f t="shared" ca="1" si="80"/>
        <v>Liquid Bills</v>
      </c>
      <c r="BL23" s="416" t="str">
        <f ca="1">IF(OR(BM23="",BM23=0),"",MAX(BL$5:BL22)+1)</f>
        <v/>
      </c>
      <c r="BM23" s="321" t="str">
        <f ca="1">IFERROR(INDEX($AJ$6:$AJ$17, ROWS(BM$4:$BM21)), IFERROR(INDEX($AN$6:$AN$17, ROWS(BM$4:$BM21)-ROWS($AJ$6:$AJ$17)), IFERROR(INDEX($AR$6:$AR$17, ROWS(BM$4:$BM21)-ROWS($AJ$6:$AJ$17)-ROWS($AN$6:$AN$17)),IFERROR(INDEX($AV$6:$AV$17, ROWS(BM$4:$BM21)-ROWS($AJ$6:$AJ$17)-ROWS($AN$6:$AN$17)-ROWS($AR$6:$AR$17)),IFERROR(INDEX($AZ$6:$AZ$17, ROWS(BM$4:$BM21)-ROWS($AJ$6:$AJ$17)-ROWS($AN$6:$AN$17)-ROWS($AR$6:$AR$17)-ROWS($AV$6:$AV$17)),IFERROR(INDEX($BD$6:$BD$17, ROWS(BM$4:$BM21)-ROWS($AJ$6:$AJ$17)-ROWS($AN$6:$AN$17)-ROWS($AR$6:$AR$17)-ROWS($AV$6:$AV$17)-ROWS($AZ$6:$AZ$17)),IFERROR(INDEX($BH$6:$BH$17, ROWS(BM$4:$BM21)-ROWS($AJ$6:$AJ$17)-ROWS($AN$6:$AN$17)-ROWS($AR$6:$AR$17)-ROWS($AV$6:$AV$17)-ROWS($AZ$6:$AZ$17)-ROWS($BD$6:$BD$17)), "")))))))</f>
        <v/>
      </c>
      <c r="BN23" s="321" t="str">
        <f t="shared" ca="1" si="30"/>
        <v/>
      </c>
      <c r="BO23" s="321" t="str">
        <f ca="1">IF(OR(BP23="",BP23=0),"",MAX(BO$5:BO22)+1)</f>
        <v/>
      </c>
      <c r="BP23" s="321" t="str">
        <f ca="1">IFERROR(INDEX($AK$6:$AK$17, ROWS($BP$4:BP21)), IFERROR(INDEX($AO$6:$AO$17, ROWS($BP$4:BP21)-ROWS($AK$6:$AK$17)), IFERROR(INDEX($AS$6:$AS$17, ROWS($BP$4:BP21)-ROWS($AK$6:$AK$17)-ROWS($AO$6:$AO$17)),IFERROR(INDEX($AW$6:$AW$17, ROWS($BP$4:BP21)-ROWS($AK$6:$AK$17)-ROWS($AO$6:$AO$17)-ROWS($AS$6:$AS$17)),IFERROR(INDEX($BA$6:$BA$17, ROWS($BP$4:BP21)-ROWS($AK$6:$AK$17)-ROWS($AO$6:$AO$17)-ROWS($AS$6:$AS$17)-ROWS($AW$6:$AW$17)),IFERROR(INDEX($BE$6:$BE$17, ROWS($BP$4:BP21)-ROWS($AK$6:$AK$17)-ROWS($AO$6:$AO$17)-ROWS($AS$6:$AS$17)-ROWS($AW$6:$AW$17)-ROWS($BA$6:$BA$17)),IFERROR(INDEX($BI$6:$BI$17, ROWS($BP$4:BP21)-ROWS($AK$6:$AK$17)-ROWS($AO$6:$AO$17)-ROWS($AS$6:$AS$17)-ROWS($AW$6:$AW$17)-ROWS($BA$6:$BA$17)-ROWS($BE$6:$BE$17)), "")))))))</f>
        <v/>
      </c>
      <c r="BQ23" s="321" t="str">
        <f t="shared" ca="1" si="31"/>
        <v/>
      </c>
      <c r="BR23" s="417" t="str">
        <f t="shared" ca="1" si="32"/>
        <v/>
      </c>
      <c r="BS23" s="416" t="str">
        <f ca="1">IF(OR(BT23="",BT23=0),"",MAX(BS$5:BS22)+1)</f>
        <v/>
      </c>
      <c r="BT23" s="321" t="str">
        <f ca="1">IFERROR(INDEX($AJ$22:$AJ$33, ROWS($BT$4:BT21)), IFERROR(INDEX($AN$22:$AN$33, ROWS($BT$4:BT21)-ROWS($AJ$22:$AJ$33)), IFERROR(INDEX($AR$22:$AR$33, ROWS($BT$4:BT21)-ROWS($AJ$22:$AJ$33)-ROWS($AN$22:$AN$33)),IFERROR(INDEX($AV$22:$AV$33, ROWS($BT$4:BT21)-ROWS($AJ$22:$AJ$33)-ROWS($AN$22:$AN$33)-ROWS($AR$22:$AR$33)),IFERROR(INDEX($AZ$22:$AZ$33, ROWS($BT$4:BT21)-ROWS($AJ$22:$AJ$33)-ROWS($AN$22:$AN$33)-ROWS($AR$22:$AR$33)-ROWS($AV$22:$AV$33)),IFERROR(INDEX($BD$22:$BD$33, ROWS($BT$4:BT21)-ROWS($AJ$22:$AJ$33)-ROWS($AN$22:$AN$33)-ROWS($AR$22:$AR$33)-ROWS($AV$22:$AV$33)-ROWS($AZ$22:$AZ$33)),IFERROR(INDEX($BH$22:$BH$33, ROWS($BT$4:BT21)-ROWS($AJ$22:$AJ$33)-ROWS($AN$22:$AN$33)-ROWS($AR$22:$AR$33)-ROWS($AV$22:$AV$33)-ROWS($AZ$22:$AZ$33)-ROWS($BD$22:$BD$33)), "")))))))</f>
        <v/>
      </c>
      <c r="BU23" s="321" t="str">
        <f t="shared" ca="1" si="33"/>
        <v/>
      </c>
      <c r="BV23" s="321" t="str">
        <f ca="1">IF(OR(BW23="",BW23=0),"",MAX(BV$5:BV22)+1)</f>
        <v/>
      </c>
      <c r="BW23" s="321" t="str">
        <f ca="1">IFERROR(INDEX($AK$22:$AK$33, ROWS($BW$4:BW21)), IFERROR(INDEX($AO$22:$AO$33, ROWS($BW$4:BW21)-ROWS($AK$22:$AK$33)), IFERROR(INDEX($AS$22:$AS$33, ROWS($BW$4:BW21)-ROWS($AK$22:$AK$33)-ROWS($AO$22:$AO$33)),IFERROR(INDEX($AW$22:$AW$33, ROWS($BW$4:BW21)-ROWS($AK$22:$AK$33)-ROWS($AO$22:$AO$33)-ROWS($AS$22:$AS$33)),IFERROR(INDEX($BA$22:$BA$33, ROWS($BW$4:BW21)-ROWS($AK$22:$AK$33)-ROWS($AO$22:$AO$33)-ROWS($AS$22:$AS$33)-ROWS($AW$22:$AW$33)),IFERROR(INDEX($BE$22:$BE$33, ROWS($BW$4:BW21)-ROWS($AK$22:$AK$33)-ROWS($AO$22:$AO$33)-ROWS($AS$22:$AS$33)-ROWS($AW$22:$AW$33)-ROWS($BA$22:$BA$33)),IFERROR(INDEX($BI$22:$BI$33, ROWS($BW$4:BW21)-ROWS($AK$22:$AK$33)-ROWS($AO$22:$AO$33)-ROWS($AS$22:$AS$33)-ROWS($AW$22:$AW$33)-ROWS($BA$22:$BA$33)-ROWS($BE$22:$BE$33)), "")))))))</f>
        <v/>
      </c>
      <c r="BX23" s="321" t="str">
        <f t="shared" ca="1" si="34"/>
        <v/>
      </c>
      <c r="BY23" s="417" t="str">
        <f t="shared" ca="1" si="35"/>
        <v/>
      </c>
      <c r="BZ23" s="416" t="str">
        <f ca="1">IF(OR(CA23="",CA23=0),"",MAX(BZ$5:BZ22)+1)</f>
        <v/>
      </c>
      <c r="CA23" s="321" t="str">
        <f ca="1">IFERROR(INDEX($AJ$38:$AJ$49, ROWS($CA$4:CA21)), IFERROR(INDEX($AN$38:$AN$49, ROWS($CA$4:CA21)-ROWS($AJ$38:$AJ$49)), IFERROR(INDEX($AR$38:$AR$49, ROWS($CA$4:CA21)-ROWS($AJ$38:$AJ$49)-ROWS($AN$38:$AN$49)),IFERROR(INDEX($AV$38:$AV$49, ROWS($CA$4:CA21)-ROWS($AJ$38:$AJ$49)-ROWS($AN$38:$AN$49)-ROWS($AR$38:$AR$49)),IFERROR(INDEX($AZ$38:$AZ$49, ROWS($CA$4:CA21)-ROWS($AJ$38:$AJ$49)-ROWS($AN$38:$AN$49)-ROWS($AR$38:$AR$49)-ROWS($AV$38:$AV$49)),IFERROR(INDEX($BD$38:$BD$49, ROWS($CA$4:CA21)-ROWS($AJ$38:$AJ$49)-ROWS($AN$38:$AN$49)-ROWS($AR$38:$AR$49)-ROWS($AV$38:$AV$49)-ROWS($AZ$38:$AZ$49)),IFERROR(INDEX($BH$38:$BH$49, ROWS($CA$4:CA21)-ROWS($AJ$38:$AJ$49)-ROWS($AN$38:$AN$49)-ROWS($AR$38:$AR$49)-ROWS($AV$38:$AV$49)-ROWS($AZ$38:$AZ$49)-ROWS($BD$38:$BD$49)), "")))))))</f>
        <v/>
      </c>
      <c r="CB23" s="321" t="str">
        <f t="shared" ca="1" si="36"/>
        <v/>
      </c>
      <c r="CC23" s="321" t="str">
        <f ca="1">IF(OR(CD23="",CD23=0),"",MAX(CC$5:CC22)+1)</f>
        <v/>
      </c>
      <c r="CD23" s="321" t="str">
        <f ca="1">IFERROR(INDEX($AK$38:$AK$49, ROWS($CD$4:CD21)), IFERROR(INDEX($AO$38:$AO$49, ROWS($CD$4:CD21)-ROWS($AK$38:$AK$49)), IFERROR(INDEX($AS$38:$AS$49, ROWS($CD$4:CD21)-ROWS($AK$38:$AK$49)-ROWS($AO$38:$AO$49)),IFERROR(INDEX($AW$38:$AW$49, ROWS($CD$4:CD21)-ROWS($AK$38:$AK$49)-ROWS($AO$38:$AO$49)-ROWS($AS$38:$AS$49)),IFERROR(INDEX($BA$38:$BA$49, ROWS($CD$4:CD21)-ROWS($AK$38:$AK$49)-ROWS($AO$38:$AO$49)-ROWS($AS$38:$AS$49)-ROWS($AW$38:$AW$49)),IFERROR(INDEX($BE$38:$BE$49, ROWS($CD$4:CD21)-ROWS($AK$38:$AK$49)-ROWS($AO$38:$AO$49)-ROWS($AS$38:$AS$49)-ROWS($AW$38:$AW$49)-ROWS($BA$38:$BA$49)),IFERROR(INDEX($BI$38:$BI$49, ROWS($CD$4:CD21)-ROWS($AK$38:$AK$49)-ROWS($AO$38:$AO$49)-ROWS($AS$38:$AS$49)-ROWS($AW$38:$AW$49)-ROWS($BA$38:$BA$49)-ROWS($BE$38:$BE$49)), "")))))))</f>
        <v/>
      </c>
      <c r="CE23" s="321" t="str">
        <f t="shared" ca="1" si="37"/>
        <v/>
      </c>
      <c r="CF23" s="417" t="str">
        <f t="shared" ca="1" si="38"/>
        <v/>
      </c>
      <c r="CG23" s="416" t="str">
        <f ca="1">IF(OR(CH23="",CH23=0),"",MAX(CG$5:CG22)+1)</f>
        <v/>
      </c>
      <c r="CH23" s="321" t="str">
        <f ca="1">IFERROR(INDEX($AJ$54:$AJ$65, ROWS($CH$4:CH21)), IFERROR(INDEX($AN$54:$AN$65, ROWS($CH$4:CH21)-ROWS($AJ$54:$AJ$65)), IFERROR(INDEX($AR$54:$AR$65, ROWS($CH$4:CH21)-ROWS($AJ$54:$AJ$65)-ROWS($AN$54:$AN$65)),IFERROR(INDEX($AV$54:$AV$65, ROWS($CH$4:CH21)-ROWS($AJ$54:$AJ$65)-ROWS($AN$54:$AN$65)-ROWS($AR$54:$AR$65)),IFERROR(INDEX($AZ$54:$AZ$65, ROWS($CH$4:CH21)-ROWS($AJ$54:$AJ$65)-ROWS($AN$54:$AN$65)-ROWS($AR$54:$AR$65)-ROWS($AV$54:$AV$65)),IFERROR(INDEX($BD$54:$BD$65, ROWS($CH$4:CH21)-ROWS($AJ$54:$AJ$65)-ROWS($AN$54:$AN$65)-ROWS($AR$54:$AR$65)-ROWS($AV$54:$AV$65)-ROWS($AZ$54:$AZ$65)),IFERROR(INDEX($BH$54:$BH$65, ROWS($CH$4:CH21)-ROWS($AJ$54:$AJ$65)-ROWS($AN$54:$AN$65)-ROWS($AR$54:$AR$65)-ROWS($AV$54:$AV$65)-ROWS($AZ$54:$AZ$65)-ROWS($BD$54:$BD$65)), "")))))))</f>
        <v/>
      </c>
      <c r="CI23" s="321" t="str">
        <f t="shared" ca="1" si="39"/>
        <v/>
      </c>
      <c r="CJ23" s="321" t="str">
        <f ca="1">IF(OR(CK23="",CK23=0),"",MAX(CJ$5:CJ22)+1)</f>
        <v/>
      </c>
      <c r="CK23" s="321" t="str">
        <f ca="1">IFERROR(INDEX($AK$54:$AK$65, ROWS($CK$4:CK21)), IFERROR(INDEX($AO$54:$AO$65, ROWS($CK$4:CK21)-ROWS($AK$54:$AK$65)), IFERROR(INDEX($AS$54:$AS$65, ROWS($CK$4:CK21)-ROWS($AK$54:$AK$65)-ROWS($AO$54:$AO$65)),IFERROR(INDEX($AW$54:$AW$65, ROWS($CK$4:CK21)-ROWS($AK$54:$AK$65)-ROWS($AO$54:$AO$65)-ROWS($AS$54:$AS$65)),IFERROR(INDEX($BA$54:$BA$65, ROWS($CK$4:CK21)-ROWS($AK$54:$AK$65)-ROWS($AO$54:$AO$65)-ROWS($AS$54:$AS$65)-ROWS($AW$54:$AW$65)),IFERROR(INDEX($BE$54:$BE$65, ROWS($CK$4:CK21)-ROWS($AK$54:$AK$65)-ROWS($AO$54:$AO$65)-ROWS($AS$54:$AS$65)-ROWS($AW$54:$AW$65)-ROWS($BA$54:$BA$65)),IFERROR(INDEX($BI$54:$BI$65, ROWS($CK$4:CK21)-ROWS($AK$54:$AK$65)-ROWS($AO$54:$AO$65)-ROWS($AS$54:$AS$65)-ROWS($AW$54:$AW$65)-ROWS($BA$54:$BA$65)-ROWS($BE$54:$BE$65)), "")))))))</f>
        <v/>
      </c>
      <c r="CL23" s="321" t="str">
        <f t="shared" ca="1" si="40"/>
        <v/>
      </c>
      <c r="CM23" s="417" t="str">
        <f t="shared" ca="1" si="41"/>
        <v/>
      </c>
      <c r="CN23" s="416" t="str">
        <f ca="1">IF(OR(CO23="",CO23=0),"",MAX(CN$5:CN22)+1)</f>
        <v/>
      </c>
      <c r="CO23" s="321" t="str">
        <f ca="1">IFERROR(INDEX($AJ$70:$AJ$81, ROWS($CO$4:CO21)), IFERROR(INDEX($AN$70:$AN$81, ROWS($CO$4:CO21)-ROWS($AJ$70:$AJ$81)), IFERROR(INDEX($AR$70:$AR$81, ROWS($CO$4:CO21)-ROWS($AJ$70:$AJ$81)-ROWS($AN$70:$AN$81)),IFERROR(INDEX($AV$70:$AV$81, ROWS($CO$4:CO21)-ROWS($AJ$70:$AJ$81)-ROWS($AN$70:$AN$81)-ROWS($AR$70:$AR$81)),IFERROR(INDEX($AZ$70:$AZ$81, ROWS($CO$4:CO21)-ROWS($AJ$70:$AJ$81)-ROWS($AN$70:$AN$81)-ROWS($AR$70:$AR$81)-ROWS($AV$70:$AV$81)),IFERROR(INDEX($BD$70:$BD$81, ROWS($CO$4:CO21)-ROWS($AJ$70:$AJ$81)-ROWS($AN$70:$AN$81)-ROWS($AR$70:$AR$81)-ROWS($AV$70:$AV$81)-ROWS($AZ$70:$AZ$81)),IFERROR(INDEX($BH$70:$BH$81, ROWS($CO$4:CO21)-ROWS($AJ$70:$AJ$81)-ROWS($AN$70:$AN$81)-ROWS($AR$70:$AR$81)-ROWS($AV$70:$AV$81)-ROWS($AZ$70:$AZ$81)-ROWS($BD$70:$BD$81)), "")))))))</f>
        <v/>
      </c>
      <c r="CP23" s="321" t="str">
        <f t="shared" ca="1" si="42"/>
        <v/>
      </c>
      <c r="CQ23" s="321" t="str">
        <f ca="1">IF(OR(CR23="",CR23=0),"",MAX(CQ$5:CQ22)+1)</f>
        <v/>
      </c>
      <c r="CR23" s="321" t="str">
        <f ca="1">IFERROR(INDEX($AK$70:$AK$81, ROWS($CR$4:CR21)), IFERROR(INDEX($AO$70:$AO$81, ROWS($CR$4:CR21)-ROWS($AK$70:$AK$81)), IFERROR(INDEX($AS$70:$AS$81, ROWS($CR$4:CR21)-ROWS($AK$70:$AK$81)-ROWS($AO$70:$AO$81)),IFERROR(INDEX($AW$70:$AW$81, ROWS($CR$4:CR21)-ROWS($AK$70:$AK$81)-ROWS($AO$70:$AO$81)-ROWS($AS$70:$AS$81)),IFERROR(INDEX($BA$70:$BA$81, ROWS($CR$4:CR21)-ROWS($AK$70:$AK$81)-ROWS($AO$70:$AO$81)-ROWS($AS$70:$AS$81)-ROWS($AW$70:$AW$81)),IFERROR(INDEX($BE$70:$BE$81, ROWS($CR$4:CR21)-ROWS($AK$70:$AK$81)-ROWS($AO$70:$AO$81)-ROWS($AS$70:$AS$81)-ROWS($AW$70:$AW$81)-ROWS($BA$70:$BA$81)),IFERROR(INDEX($BI$70:$BI$81, ROWS($CR$4:CR21)-ROWS($AK$70:$AK$81)-ROWS($AO$70:$AO$81)-ROWS($AS$70:$AS$81)-ROWS($AW$70:$AW$81)-ROWS($BA$70:$BA$81)-ROWS($BE$70:$BE$81)), "")))))))</f>
        <v/>
      </c>
      <c r="CS23" s="321" t="str">
        <f t="shared" ca="1" si="43"/>
        <v/>
      </c>
      <c r="CT23" s="417" t="str">
        <f t="shared" ca="1" si="44"/>
        <v/>
      </c>
      <c r="CU23" s="416" t="str">
        <f>IF(OR(CV23="",CV23=0),"",MAX(CU$5:CU22)+1)</f>
        <v/>
      </c>
      <c r="CV23" s="321">
        <f>IFERROR(INDEX($AJ$86:$AJ$97, ROWS($CV$4:CV21)), IFERROR(INDEX($AN$86:$AN$97, ROWS($CV$4:CV21)-ROWS($AJ$86:$AJ$97)), ""))</f>
        <v>0</v>
      </c>
      <c r="CW23" s="321" t="str">
        <f t="shared" si="45"/>
        <v/>
      </c>
      <c r="CX23" s="321" t="str">
        <f>IF(OR(CY23="",CY23=0),"",MAX(CX$5:CX22)+1)</f>
        <v/>
      </c>
      <c r="CY23" s="321">
        <f>IFERROR(INDEX($AK$86:$AK$97, ROWS($CY$4:CY21)), IFERROR(INDEX($AO$86:$AO$97, ROWS($CY$4:CY21)-ROWS($AK$86:$AK$97)), ""))</f>
        <v>0</v>
      </c>
      <c r="CZ23" s="321" t="str">
        <f t="shared" si="46"/>
        <v/>
      </c>
      <c r="DA23" s="417" t="str">
        <f t="shared" si="47"/>
        <v/>
      </c>
      <c r="DC23" s="439" t="str">
        <f ca="1">IF(OR(DD23="",DD23=0),"",MAX(DC$5:DC22)+1)</f>
        <v/>
      </c>
      <c r="DD23" s="436" t="str">
        <f t="shared" ca="1" si="48"/>
        <v/>
      </c>
      <c r="DE23" s="422" t="str">
        <f t="shared" ca="1" si="49"/>
        <v/>
      </c>
      <c r="DF23" s="433" t="str">
        <f ca="1">IF(OR(DG23="",DG23=0),"",MAX(DF$5:DF22)+1)</f>
        <v/>
      </c>
      <c r="DG23" s="420" t="str">
        <f t="shared" ca="1" si="50"/>
        <v/>
      </c>
      <c r="DH23" s="422" t="str">
        <f t="shared" ca="1" si="51"/>
        <v/>
      </c>
      <c r="DI23" s="420" t="str">
        <f t="shared" ca="1" si="52"/>
        <v/>
      </c>
      <c r="DJ23" s="422" t="str">
        <f t="shared" ca="1" si="53"/>
        <v/>
      </c>
      <c r="DK23" s="420" t="str">
        <f t="shared" ca="1" si="54"/>
        <v/>
      </c>
      <c r="DL23" s="422" t="str">
        <f t="shared" ca="1" si="55"/>
        <v/>
      </c>
      <c r="DN23" s="292"/>
      <c r="DO23" s="292"/>
      <c r="DP23" s="292"/>
      <c r="DQ23" s="292"/>
      <c r="DR23" s="292"/>
      <c r="DS23" s="292"/>
    </row>
    <row r="24" spans="1:123" s="292" customFormat="1" ht="15" customHeight="1" thickTop="1" thickBot="1" x14ac:dyDescent="0.35">
      <c r="A24" s="1181" t="str">
        <f ca="1">IF(ISERROR(MATCH(A23,event_dates,0)+MATCH(A23,OFFSET(event_dates,MATCH(A23,event_dates,0),0,500,1),0)),"",INDEX(events,MATCH(A23,event_dates,0)+MATCH(A23,OFFSET(event_dates,MATCH(A23,event_dates,0),0,500,1),0)))</f>
        <v/>
      </c>
      <c r="B24" s="1182"/>
      <c r="C24" s="1181" t="str">
        <f ca="1">IF(ISERROR(MATCH(C23,event_dates,0)+MATCH(C23,OFFSET(event_dates,MATCH(C23,event_dates,0),0,500,1),0)),"",INDEX(events,MATCH(C23,event_dates,0)+MATCH(C23,OFFSET(event_dates,MATCH(C23,event_dates,0),0,500,1),0)))</f>
        <v/>
      </c>
      <c r="D24" s="1182"/>
      <c r="E24" s="1181" t="str">
        <f ca="1">IF(ISERROR(MATCH(E23,event_dates,0)+MATCH(E23,OFFSET(event_dates,MATCH(E23,event_dates,0),0,500,1),0)),"",INDEX(events,MATCH(E23,event_dates,0)+MATCH(E23,OFFSET(event_dates,MATCH(E23,event_dates,0),0,500,1),0)))</f>
        <v/>
      </c>
      <c r="F24" s="1182"/>
      <c r="G24" s="1181" t="str">
        <f ca="1">IF(ISERROR(MATCH(G23,event_dates,0)+MATCH(G23,OFFSET(event_dates,MATCH(G23,event_dates,0),0,500,1),0)),"",INDEX(events,MATCH(G23,event_dates,0)+MATCH(G23,OFFSET(event_dates,MATCH(G23,event_dates,0),0,500,1),0)))</f>
        <v/>
      </c>
      <c r="H24" s="1182"/>
      <c r="I24" s="1181" t="str">
        <f ca="1">IF(ISERROR(MATCH(I23,event_dates,0)+MATCH(I23,OFFSET(event_dates,MATCH(I23,event_dates,0),0,500,1),0)),"",INDEX(events,MATCH(I23,event_dates,0)+MATCH(I23,OFFSET(event_dates,MATCH(I23,event_dates,0),0,500,1),0)))</f>
        <v/>
      </c>
      <c r="J24" s="1182"/>
      <c r="K24" s="1181" t="str">
        <f ca="1">IF(ISERROR(MATCH(K23,event_dates,0)+MATCH(K23,OFFSET(event_dates,MATCH(K23,event_dates,0),0,500,1),0)),"",INDEX(events,MATCH(K23,event_dates,0)+MATCH(K23,OFFSET(event_dates,MATCH(K23,event_dates,0),0,500,1),0)))</f>
        <v/>
      </c>
      <c r="L24" s="1182"/>
      <c r="M24" s="1181" t="str">
        <f ca="1">IF(ISERROR(MATCH(M23,event_dates,0)+MATCH(M23,OFFSET(event_dates,MATCH(M23,event_dates,0),0,500,1),0)),"",INDEX(events,MATCH(M23,event_dates,0)+MATCH(M23,OFFSET(event_dates,MATCH(M23,event_dates,0),0,500,1),0)))</f>
        <v/>
      </c>
      <c r="N24" s="1182"/>
      <c r="P24" s="295" t="str">
        <f t="shared" ref="P24:P28" ca="1" si="89">IF(DN67="","",DN67)</f>
        <v>Auto Insurance - 180</v>
      </c>
      <c r="Q24" s="295" t="str">
        <f t="shared" ca="1" si="81"/>
        <v>Boat Loan - 300</v>
      </c>
      <c r="R24" s="295" t="str">
        <f t="shared" ca="1" si="81"/>
        <v>Car 1 Gas - 50</v>
      </c>
      <c r="S24" s="296" t="str">
        <f t="shared" ca="1" si="81"/>
        <v/>
      </c>
      <c r="T24" s="295" t="str">
        <f t="shared" ca="1" si="81"/>
        <v/>
      </c>
      <c r="U24" s="295" t="str">
        <f t="shared" ca="1" si="81"/>
        <v/>
      </c>
      <c r="V24" s="1158" t="s">
        <v>502</v>
      </c>
      <c r="W24" s="1159"/>
      <c r="X24" s="445">
        <f ca="1">IF(DP72="",0,DP72)</f>
        <v>785</v>
      </c>
      <c r="Y24"/>
      <c r="AB24" s="299"/>
      <c r="AC24" s="359" t="str">
        <f>IF('Data Entry'!B30="","",'Data Entry'!B30)</f>
        <v/>
      </c>
      <c r="AD24" s="360" t="str">
        <f>IF('Data Entry'!A30="","",'Data Entry'!A30)</f>
        <v/>
      </c>
      <c r="AE24" s="364" t="str">
        <f>IF('Data Entry'!C30="","",'Data Entry'!C30)</f>
        <v/>
      </c>
      <c r="AF24" s="403" t="str">
        <f>IF('Data Entry'!E30="","",'Data Entry'!E30)</f>
        <v/>
      </c>
      <c r="AG24" s="300"/>
      <c r="AH24"/>
      <c r="AI24" s="304">
        <f t="shared" ca="1" si="82"/>
        <v>96</v>
      </c>
      <c r="AJ24" s="305" t="str">
        <f t="shared" ca="1" si="60"/>
        <v>Wholesale Club</v>
      </c>
      <c r="AK24" s="306">
        <f t="shared" ca="1" si="61"/>
        <v>50</v>
      </c>
      <c r="AL24" s="307" t="str">
        <f t="shared" ca="1" si="62"/>
        <v>Fixed Bills</v>
      </c>
      <c r="AM24" s="304">
        <f t="shared" ca="1" si="83"/>
        <v>130</v>
      </c>
      <c r="AN24" s="305" t="str">
        <f t="shared" ca="1" si="63"/>
        <v>Car 2 Gas</v>
      </c>
      <c r="AO24" s="306">
        <f t="shared" ca="1" si="64"/>
        <v>80</v>
      </c>
      <c r="AP24" s="307" t="str">
        <f t="shared" ca="1" si="65"/>
        <v>Liquid Bills</v>
      </c>
      <c r="AQ24" s="304" t="str">
        <f t="shared" ca="1" si="84"/>
        <v/>
      </c>
      <c r="AR24" s="305" t="str">
        <f t="shared" ca="1" si="66"/>
        <v/>
      </c>
      <c r="AS24" s="306" t="str">
        <f t="shared" ca="1" si="67"/>
        <v/>
      </c>
      <c r="AT24" s="307" t="str">
        <f t="shared" ca="1" si="68"/>
        <v/>
      </c>
      <c r="AU24" s="304" t="str">
        <f t="shared" ca="1" si="85"/>
        <v/>
      </c>
      <c r="AV24" s="305" t="str">
        <f t="shared" ca="1" si="69"/>
        <v/>
      </c>
      <c r="AW24" s="306" t="str">
        <f t="shared" ca="1" si="70"/>
        <v/>
      </c>
      <c r="AX24" s="307" t="str">
        <f t="shared" ca="1" si="71"/>
        <v/>
      </c>
      <c r="AY24" s="304" t="str">
        <f t="shared" ca="1" si="86"/>
        <v/>
      </c>
      <c r="AZ24" s="305" t="str">
        <f t="shared" ca="1" si="72"/>
        <v/>
      </c>
      <c r="BA24" s="306" t="str">
        <f t="shared" ca="1" si="73"/>
        <v/>
      </c>
      <c r="BB24" s="307" t="str">
        <f t="shared" ca="1" si="74"/>
        <v/>
      </c>
      <c r="BC24" s="304" t="str">
        <f t="shared" ca="1" si="87"/>
        <v/>
      </c>
      <c r="BD24" s="305" t="str">
        <f t="shared" ca="1" si="75"/>
        <v/>
      </c>
      <c r="BE24" s="306" t="str">
        <f t="shared" ca="1" si="76"/>
        <v/>
      </c>
      <c r="BF24" s="307" t="str">
        <f t="shared" ca="1" si="77"/>
        <v/>
      </c>
      <c r="BG24" s="304" t="str">
        <f t="shared" ca="1" si="88"/>
        <v/>
      </c>
      <c r="BH24" s="305" t="str">
        <f t="shared" ca="1" si="78"/>
        <v/>
      </c>
      <c r="BI24" s="306" t="str">
        <f t="shared" ca="1" si="79"/>
        <v/>
      </c>
      <c r="BJ24" s="307" t="str">
        <f t="shared" ca="1" si="80"/>
        <v/>
      </c>
      <c r="BL24" s="418" t="str">
        <f ca="1">IF(OR(BM24="",BM24=0),"",MAX(BL$5:BL23)+1)</f>
        <v/>
      </c>
      <c r="BM24" s="320" t="str">
        <f ca="1">IFERROR(INDEX($AJ$6:$AJ$17, ROWS(BM$4:$BM22)), IFERROR(INDEX($AN$6:$AN$17, ROWS(BM$4:$BM22)-ROWS($AJ$6:$AJ$17)), IFERROR(INDEX($AR$6:$AR$17, ROWS(BM$4:$BM22)-ROWS($AJ$6:$AJ$17)-ROWS($AN$6:$AN$17)),IFERROR(INDEX($AV$6:$AV$17, ROWS(BM$4:$BM22)-ROWS($AJ$6:$AJ$17)-ROWS($AN$6:$AN$17)-ROWS($AR$6:$AR$17)),IFERROR(INDEX($AZ$6:$AZ$17, ROWS(BM$4:$BM22)-ROWS($AJ$6:$AJ$17)-ROWS($AN$6:$AN$17)-ROWS($AR$6:$AR$17)-ROWS($AV$6:$AV$17)),IFERROR(INDEX($BD$6:$BD$17, ROWS(BM$4:$BM22)-ROWS($AJ$6:$AJ$17)-ROWS($AN$6:$AN$17)-ROWS($AR$6:$AR$17)-ROWS($AV$6:$AV$17)-ROWS($AZ$6:$AZ$17)),IFERROR(INDEX($BH$6:$BH$17, ROWS(BM$4:$BM22)-ROWS($AJ$6:$AJ$17)-ROWS($AN$6:$AN$17)-ROWS($AR$6:$AR$17)-ROWS($AV$6:$AV$17)-ROWS($AZ$6:$AZ$17)-ROWS($BD$6:$BD$17)), "")))))))</f>
        <v/>
      </c>
      <c r="BN24" s="320" t="str">
        <f t="shared" ca="1" si="30"/>
        <v/>
      </c>
      <c r="BO24" s="320" t="str">
        <f ca="1">IF(OR(BP24="",BP24=0),"",MAX(BO$5:BO23)+1)</f>
        <v/>
      </c>
      <c r="BP24" s="320" t="str">
        <f ca="1">IFERROR(INDEX($AK$6:$AK$17, ROWS($BP$4:BP22)), IFERROR(INDEX($AO$6:$AO$17, ROWS($BP$4:BP22)-ROWS($AK$6:$AK$17)), IFERROR(INDEX($AS$6:$AS$17, ROWS($BP$4:BP22)-ROWS($AK$6:$AK$17)-ROWS($AO$6:$AO$17)),IFERROR(INDEX($AW$6:$AW$17, ROWS($BP$4:BP22)-ROWS($AK$6:$AK$17)-ROWS($AO$6:$AO$17)-ROWS($AS$6:$AS$17)),IFERROR(INDEX($BA$6:$BA$17, ROWS($BP$4:BP22)-ROWS($AK$6:$AK$17)-ROWS($AO$6:$AO$17)-ROWS($AS$6:$AS$17)-ROWS($AW$6:$AW$17)),IFERROR(INDEX($BE$6:$BE$17, ROWS($BP$4:BP22)-ROWS($AK$6:$AK$17)-ROWS($AO$6:$AO$17)-ROWS($AS$6:$AS$17)-ROWS($AW$6:$AW$17)-ROWS($BA$6:$BA$17)),IFERROR(INDEX($BI$6:$BI$17, ROWS($BP$4:BP22)-ROWS($AK$6:$AK$17)-ROWS($AO$6:$AO$17)-ROWS($AS$6:$AS$17)-ROWS($AW$6:$AW$17)-ROWS($BA$6:$BA$17)-ROWS($BE$6:$BE$17)), "")))))))</f>
        <v/>
      </c>
      <c r="BQ24" s="320" t="str">
        <f t="shared" ca="1" si="31"/>
        <v/>
      </c>
      <c r="BR24" s="419" t="str">
        <f t="shared" ca="1" si="32"/>
        <v/>
      </c>
      <c r="BS24" s="418" t="str">
        <f ca="1">IF(OR(BT24="",BT24=0),"",MAX(BS$5:BS23)+1)</f>
        <v/>
      </c>
      <c r="BT24" s="320" t="str">
        <f ca="1">IFERROR(INDEX($AJ$22:$AJ$33, ROWS($BT$4:BT22)), IFERROR(INDEX($AN$22:$AN$33, ROWS($BT$4:BT22)-ROWS($AJ$22:$AJ$33)), IFERROR(INDEX($AR$22:$AR$33, ROWS($BT$4:BT22)-ROWS($AJ$22:$AJ$33)-ROWS($AN$22:$AN$33)),IFERROR(INDEX($AV$22:$AV$33, ROWS($BT$4:BT22)-ROWS($AJ$22:$AJ$33)-ROWS($AN$22:$AN$33)-ROWS($AR$22:$AR$33)),IFERROR(INDEX($AZ$22:$AZ$33, ROWS($BT$4:BT22)-ROWS($AJ$22:$AJ$33)-ROWS($AN$22:$AN$33)-ROWS($AR$22:$AR$33)-ROWS($AV$22:$AV$33)),IFERROR(INDEX($BD$22:$BD$33, ROWS($BT$4:BT22)-ROWS($AJ$22:$AJ$33)-ROWS($AN$22:$AN$33)-ROWS($AR$22:$AR$33)-ROWS($AV$22:$AV$33)-ROWS($AZ$22:$AZ$33)),IFERROR(INDEX($BH$22:$BH$33, ROWS($BT$4:BT22)-ROWS($AJ$22:$AJ$33)-ROWS($AN$22:$AN$33)-ROWS($AR$22:$AR$33)-ROWS($AV$22:$AV$33)-ROWS($AZ$22:$AZ$33)-ROWS($BD$22:$BD$33)), "")))))))</f>
        <v/>
      </c>
      <c r="BU24" s="320" t="str">
        <f t="shared" ca="1" si="33"/>
        <v/>
      </c>
      <c r="BV24" s="320" t="str">
        <f ca="1">IF(OR(BW24="",BW24=0),"",MAX(BV$5:BV23)+1)</f>
        <v/>
      </c>
      <c r="BW24" s="320" t="str">
        <f ca="1">IFERROR(INDEX($AK$22:$AK$33, ROWS($BW$4:BW22)), IFERROR(INDEX($AO$22:$AO$33, ROWS($BW$4:BW22)-ROWS($AK$22:$AK$33)), IFERROR(INDEX($AS$22:$AS$33, ROWS($BW$4:BW22)-ROWS($AK$22:$AK$33)-ROWS($AO$22:$AO$33)),IFERROR(INDEX($AW$22:$AW$33, ROWS($BW$4:BW22)-ROWS($AK$22:$AK$33)-ROWS($AO$22:$AO$33)-ROWS($AS$22:$AS$33)),IFERROR(INDEX($BA$22:$BA$33, ROWS($BW$4:BW22)-ROWS($AK$22:$AK$33)-ROWS($AO$22:$AO$33)-ROWS($AS$22:$AS$33)-ROWS($AW$22:$AW$33)),IFERROR(INDEX($BE$22:$BE$33, ROWS($BW$4:BW22)-ROWS($AK$22:$AK$33)-ROWS($AO$22:$AO$33)-ROWS($AS$22:$AS$33)-ROWS($AW$22:$AW$33)-ROWS($BA$22:$BA$33)),IFERROR(INDEX($BI$22:$BI$33, ROWS($BW$4:BW22)-ROWS($AK$22:$AK$33)-ROWS($AO$22:$AO$33)-ROWS($AS$22:$AS$33)-ROWS($AW$22:$AW$33)-ROWS($BA$22:$BA$33)-ROWS($BE$22:$BE$33)), "")))))))</f>
        <v/>
      </c>
      <c r="BX24" s="320" t="str">
        <f t="shared" ca="1" si="34"/>
        <v/>
      </c>
      <c r="BY24" s="419" t="str">
        <f t="shared" ca="1" si="35"/>
        <v/>
      </c>
      <c r="BZ24" s="418" t="str">
        <f ca="1">IF(OR(CA24="",CA24=0),"",MAX(BZ$5:BZ23)+1)</f>
        <v/>
      </c>
      <c r="CA24" s="320" t="str">
        <f ca="1">IFERROR(INDEX($AJ$38:$AJ$49, ROWS($CA$4:CA22)), IFERROR(INDEX($AN$38:$AN$49, ROWS($CA$4:CA22)-ROWS($AJ$38:$AJ$49)), IFERROR(INDEX($AR$38:$AR$49, ROWS($CA$4:CA22)-ROWS($AJ$38:$AJ$49)-ROWS($AN$38:$AN$49)),IFERROR(INDEX($AV$38:$AV$49, ROWS($CA$4:CA22)-ROWS($AJ$38:$AJ$49)-ROWS($AN$38:$AN$49)-ROWS($AR$38:$AR$49)),IFERROR(INDEX($AZ$38:$AZ$49, ROWS($CA$4:CA22)-ROWS($AJ$38:$AJ$49)-ROWS($AN$38:$AN$49)-ROWS($AR$38:$AR$49)-ROWS($AV$38:$AV$49)),IFERROR(INDEX($BD$38:$BD$49, ROWS($CA$4:CA22)-ROWS($AJ$38:$AJ$49)-ROWS($AN$38:$AN$49)-ROWS($AR$38:$AR$49)-ROWS($AV$38:$AV$49)-ROWS($AZ$38:$AZ$49)),IFERROR(INDEX($BH$38:$BH$49, ROWS($CA$4:CA22)-ROWS($AJ$38:$AJ$49)-ROWS($AN$38:$AN$49)-ROWS($AR$38:$AR$49)-ROWS($AV$38:$AV$49)-ROWS($AZ$38:$AZ$49)-ROWS($BD$38:$BD$49)), "")))))))</f>
        <v/>
      </c>
      <c r="CB24" s="320" t="str">
        <f t="shared" ca="1" si="36"/>
        <v/>
      </c>
      <c r="CC24" s="320" t="str">
        <f ca="1">IF(OR(CD24="",CD24=0),"",MAX(CC$5:CC23)+1)</f>
        <v/>
      </c>
      <c r="CD24" s="320" t="str">
        <f ca="1">IFERROR(INDEX($AK$38:$AK$49, ROWS($CD$4:CD22)), IFERROR(INDEX($AO$38:$AO$49, ROWS($CD$4:CD22)-ROWS($AK$38:$AK$49)), IFERROR(INDEX($AS$38:$AS$49, ROWS($CD$4:CD22)-ROWS($AK$38:$AK$49)-ROWS($AO$38:$AO$49)),IFERROR(INDEX($AW$38:$AW$49, ROWS($CD$4:CD22)-ROWS($AK$38:$AK$49)-ROWS($AO$38:$AO$49)-ROWS($AS$38:$AS$49)),IFERROR(INDEX($BA$38:$BA$49, ROWS($CD$4:CD22)-ROWS($AK$38:$AK$49)-ROWS($AO$38:$AO$49)-ROWS($AS$38:$AS$49)-ROWS($AW$38:$AW$49)),IFERROR(INDEX($BE$38:$BE$49, ROWS($CD$4:CD22)-ROWS($AK$38:$AK$49)-ROWS($AO$38:$AO$49)-ROWS($AS$38:$AS$49)-ROWS($AW$38:$AW$49)-ROWS($BA$38:$BA$49)),IFERROR(INDEX($BI$38:$BI$49, ROWS($CD$4:CD22)-ROWS($AK$38:$AK$49)-ROWS($AO$38:$AO$49)-ROWS($AS$38:$AS$49)-ROWS($AW$38:$AW$49)-ROWS($BA$38:$BA$49)-ROWS($BE$38:$BE$49)), "")))))))</f>
        <v/>
      </c>
      <c r="CE24" s="320" t="str">
        <f t="shared" ca="1" si="37"/>
        <v/>
      </c>
      <c r="CF24" s="419" t="str">
        <f t="shared" ca="1" si="38"/>
        <v/>
      </c>
      <c r="CG24" s="418" t="str">
        <f ca="1">IF(OR(CH24="",CH24=0),"",MAX(CG$5:CG23)+1)</f>
        <v/>
      </c>
      <c r="CH24" s="320" t="str">
        <f ca="1">IFERROR(INDEX($AJ$54:$AJ$65, ROWS($CH$4:CH22)), IFERROR(INDEX($AN$54:$AN$65, ROWS($CH$4:CH22)-ROWS($AJ$54:$AJ$65)), IFERROR(INDEX($AR$54:$AR$65, ROWS($CH$4:CH22)-ROWS($AJ$54:$AJ$65)-ROWS($AN$54:$AN$65)),IFERROR(INDEX($AV$54:$AV$65, ROWS($CH$4:CH22)-ROWS($AJ$54:$AJ$65)-ROWS($AN$54:$AN$65)-ROWS($AR$54:$AR$65)),IFERROR(INDEX($AZ$54:$AZ$65, ROWS($CH$4:CH22)-ROWS($AJ$54:$AJ$65)-ROWS($AN$54:$AN$65)-ROWS($AR$54:$AR$65)-ROWS($AV$54:$AV$65)),IFERROR(INDEX($BD$54:$BD$65, ROWS($CH$4:CH22)-ROWS($AJ$54:$AJ$65)-ROWS($AN$54:$AN$65)-ROWS($AR$54:$AR$65)-ROWS($AV$54:$AV$65)-ROWS($AZ$54:$AZ$65)),IFERROR(INDEX($BH$54:$BH$65, ROWS($CH$4:CH22)-ROWS($AJ$54:$AJ$65)-ROWS($AN$54:$AN$65)-ROWS($AR$54:$AR$65)-ROWS($AV$54:$AV$65)-ROWS($AZ$54:$AZ$65)-ROWS($BD$54:$BD$65)), "")))))))</f>
        <v/>
      </c>
      <c r="CI24" s="320" t="str">
        <f t="shared" ca="1" si="39"/>
        <v/>
      </c>
      <c r="CJ24" s="320" t="str">
        <f ca="1">IF(OR(CK24="",CK24=0),"",MAX(CJ$5:CJ23)+1)</f>
        <v/>
      </c>
      <c r="CK24" s="320" t="str">
        <f ca="1">IFERROR(INDEX($AK$54:$AK$65, ROWS($CK$4:CK22)), IFERROR(INDEX($AO$54:$AO$65, ROWS($CK$4:CK22)-ROWS($AK$54:$AK$65)), IFERROR(INDEX($AS$54:$AS$65, ROWS($CK$4:CK22)-ROWS($AK$54:$AK$65)-ROWS($AO$54:$AO$65)),IFERROR(INDEX($AW$54:$AW$65, ROWS($CK$4:CK22)-ROWS($AK$54:$AK$65)-ROWS($AO$54:$AO$65)-ROWS($AS$54:$AS$65)),IFERROR(INDEX($BA$54:$BA$65, ROWS($CK$4:CK22)-ROWS($AK$54:$AK$65)-ROWS($AO$54:$AO$65)-ROWS($AS$54:$AS$65)-ROWS($AW$54:$AW$65)),IFERROR(INDEX($BE$54:$BE$65, ROWS($CK$4:CK22)-ROWS($AK$54:$AK$65)-ROWS($AO$54:$AO$65)-ROWS($AS$54:$AS$65)-ROWS($AW$54:$AW$65)-ROWS($BA$54:$BA$65)),IFERROR(INDEX($BI$54:$BI$65, ROWS($CK$4:CK22)-ROWS($AK$54:$AK$65)-ROWS($AO$54:$AO$65)-ROWS($AS$54:$AS$65)-ROWS($AW$54:$AW$65)-ROWS($BA$54:$BA$65)-ROWS($BE$54:$BE$65)), "")))))))</f>
        <v/>
      </c>
      <c r="CL24" s="320" t="str">
        <f t="shared" ca="1" si="40"/>
        <v/>
      </c>
      <c r="CM24" s="419" t="str">
        <f t="shared" ca="1" si="41"/>
        <v/>
      </c>
      <c r="CN24" s="418" t="str">
        <f ca="1">IF(OR(CO24="",CO24=0),"",MAX(CN$5:CN23)+1)</f>
        <v/>
      </c>
      <c r="CO24" s="320" t="str">
        <f ca="1">IFERROR(INDEX($AJ$70:$AJ$81, ROWS($CO$4:CO22)), IFERROR(INDEX($AN$70:$AN$81, ROWS($CO$4:CO22)-ROWS($AJ$70:$AJ$81)), IFERROR(INDEX($AR$70:$AR$81, ROWS($CO$4:CO22)-ROWS($AJ$70:$AJ$81)-ROWS($AN$70:$AN$81)),IFERROR(INDEX($AV$70:$AV$81, ROWS($CO$4:CO22)-ROWS($AJ$70:$AJ$81)-ROWS($AN$70:$AN$81)-ROWS($AR$70:$AR$81)),IFERROR(INDEX($AZ$70:$AZ$81, ROWS($CO$4:CO22)-ROWS($AJ$70:$AJ$81)-ROWS($AN$70:$AN$81)-ROWS($AR$70:$AR$81)-ROWS($AV$70:$AV$81)),IFERROR(INDEX($BD$70:$BD$81, ROWS($CO$4:CO22)-ROWS($AJ$70:$AJ$81)-ROWS($AN$70:$AN$81)-ROWS($AR$70:$AR$81)-ROWS($AV$70:$AV$81)-ROWS($AZ$70:$AZ$81)),IFERROR(INDEX($BH$70:$BH$81, ROWS($CO$4:CO22)-ROWS($AJ$70:$AJ$81)-ROWS($AN$70:$AN$81)-ROWS($AR$70:$AR$81)-ROWS($AV$70:$AV$81)-ROWS($AZ$70:$AZ$81)-ROWS($BD$70:$BD$81)), "")))))))</f>
        <v/>
      </c>
      <c r="CP24" s="320" t="str">
        <f t="shared" ca="1" si="42"/>
        <v/>
      </c>
      <c r="CQ24" s="320" t="str">
        <f ca="1">IF(OR(CR24="",CR24=0),"",MAX(CQ$5:CQ23)+1)</f>
        <v/>
      </c>
      <c r="CR24" s="320" t="str">
        <f ca="1">IFERROR(INDEX($AK$70:$AK$81, ROWS($CR$4:CR22)), IFERROR(INDEX($AO$70:$AO$81, ROWS($CR$4:CR22)-ROWS($AK$70:$AK$81)), IFERROR(INDEX($AS$70:$AS$81, ROWS($CR$4:CR22)-ROWS($AK$70:$AK$81)-ROWS($AO$70:$AO$81)),IFERROR(INDEX($AW$70:$AW$81, ROWS($CR$4:CR22)-ROWS($AK$70:$AK$81)-ROWS($AO$70:$AO$81)-ROWS($AS$70:$AS$81)),IFERROR(INDEX($BA$70:$BA$81, ROWS($CR$4:CR22)-ROWS($AK$70:$AK$81)-ROWS($AO$70:$AO$81)-ROWS($AS$70:$AS$81)-ROWS($AW$70:$AW$81)),IFERROR(INDEX($BE$70:$BE$81, ROWS($CR$4:CR22)-ROWS($AK$70:$AK$81)-ROWS($AO$70:$AO$81)-ROWS($AS$70:$AS$81)-ROWS($AW$70:$AW$81)-ROWS($BA$70:$BA$81)),IFERROR(INDEX($BI$70:$BI$81, ROWS($CR$4:CR22)-ROWS($AK$70:$AK$81)-ROWS($AO$70:$AO$81)-ROWS($AS$70:$AS$81)-ROWS($AW$70:$AW$81)-ROWS($BA$70:$BA$81)-ROWS($BE$70:$BE$81)), "")))))))</f>
        <v/>
      </c>
      <c r="CS24" s="320" t="str">
        <f t="shared" ca="1" si="43"/>
        <v/>
      </c>
      <c r="CT24" s="419" t="str">
        <f t="shared" ca="1" si="44"/>
        <v/>
      </c>
      <c r="CU24" s="418" t="str">
        <f>IF(OR(CV24="",CV24=0),"",MAX(CU$5:CU23)+1)</f>
        <v/>
      </c>
      <c r="CV24" s="320">
        <f>IFERROR(INDEX($AJ$86:$AJ$97, ROWS($CV$4:CV22)), IFERROR(INDEX($AN$86:$AN$97, ROWS($CV$4:CV22)-ROWS($AJ$86:$AJ$97)), ""))</f>
        <v>0</v>
      </c>
      <c r="CW24" s="320" t="str">
        <f t="shared" si="45"/>
        <v/>
      </c>
      <c r="CX24" s="320" t="str">
        <f>IF(OR(CY24="",CY24=0),"",MAX(CX$5:CX23)+1)</f>
        <v/>
      </c>
      <c r="CY24" s="320">
        <f>IFERROR(INDEX($AK$86:$AK$97, ROWS($CY$4:CY22)), IFERROR(INDEX($AO$86:$AO$97, ROWS($CY$4:CY22)-ROWS($AK$86:$AK$97)), ""))</f>
        <v>0</v>
      </c>
      <c r="CZ24" s="320" t="str">
        <f t="shared" si="46"/>
        <v/>
      </c>
      <c r="DA24" s="419" t="str">
        <f t="shared" si="47"/>
        <v/>
      </c>
      <c r="DC24" s="1167" t="s">
        <v>487</v>
      </c>
      <c r="DD24" s="1168"/>
      <c r="DE24" s="1168"/>
      <c r="DF24" s="1168"/>
      <c r="DG24" s="1168"/>
      <c r="DH24" s="1168"/>
      <c r="DI24" s="1168"/>
      <c r="DJ24" s="1168"/>
      <c r="DK24" s="1168"/>
      <c r="DL24" s="1169"/>
      <c r="DN24" s="1199" t="s">
        <v>487</v>
      </c>
      <c r="DO24" s="1200"/>
      <c r="DP24" s="1200"/>
      <c r="DQ24" s="1200"/>
      <c r="DR24" s="1200"/>
      <c r="DS24" s="1201"/>
    </row>
    <row r="25" spans="1:123" s="292" customFormat="1" ht="15" customHeight="1" thickBot="1" x14ac:dyDescent="0.35">
      <c r="A25" s="1183"/>
      <c r="B25" s="1182"/>
      <c r="C25" s="1183"/>
      <c r="D25" s="1182"/>
      <c r="E25" s="1183"/>
      <c r="F25" s="1182"/>
      <c r="G25" s="1183"/>
      <c r="H25" s="1182"/>
      <c r="I25" s="1183"/>
      <c r="J25" s="1182"/>
      <c r="K25" s="1183"/>
      <c r="L25" s="1182"/>
      <c r="M25" s="1183"/>
      <c r="N25" s="1182"/>
      <c r="P25" s="295" t="str">
        <f t="shared" ca="1" si="89"/>
        <v/>
      </c>
      <c r="Q25" s="295" t="str">
        <f t="shared" ca="1" si="81"/>
        <v/>
      </c>
      <c r="R25" s="295" t="str">
        <f t="shared" ca="1" si="81"/>
        <v/>
      </c>
      <c r="S25" s="296" t="str">
        <f t="shared" ca="1" si="81"/>
        <v/>
      </c>
      <c r="T25" s="295" t="str">
        <f t="shared" ca="1" si="81"/>
        <v/>
      </c>
      <c r="U25" s="295" t="str">
        <f t="shared" ca="1" si="81"/>
        <v/>
      </c>
      <c r="V25" s="1158" t="s">
        <v>507</v>
      </c>
      <c r="W25" s="1159"/>
      <c r="X25" s="445">
        <f ca="1">IF(DS72="",0,DS72)</f>
        <v>1950</v>
      </c>
      <c r="Y25"/>
      <c r="AB25" s="299"/>
      <c r="AC25" s="301"/>
      <c r="AD25" s="301"/>
      <c r="AE25" s="301"/>
      <c r="AF25" s="301"/>
      <c r="AG25" s="300"/>
      <c r="AH25"/>
      <c r="AI25" s="304">
        <f t="shared" ca="1" si="82"/>
        <v>127</v>
      </c>
      <c r="AJ25" s="305" t="str">
        <f t="shared" ca="1" si="60"/>
        <v>Pet Care</v>
      </c>
      <c r="AK25" s="306">
        <f t="shared" ca="1" si="61"/>
        <v>80</v>
      </c>
      <c r="AL25" s="307" t="str">
        <f t="shared" ca="1" si="62"/>
        <v>Liquid Bills</v>
      </c>
      <c r="AM25" s="304" t="str">
        <f t="shared" ca="1" si="83"/>
        <v/>
      </c>
      <c r="AN25" s="305" t="str">
        <f t="shared" ca="1" si="63"/>
        <v/>
      </c>
      <c r="AO25" s="306" t="str">
        <f t="shared" ca="1" si="64"/>
        <v/>
      </c>
      <c r="AP25" s="307" t="str">
        <f t="shared" ca="1" si="65"/>
        <v/>
      </c>
      <c r="AQ25" s="304" t="str">
        <f t="shared" ca="1" si="84"/>
        <v/>
      </c>
      <c r="AR25" s="305" t="str">
        <f t="shared" ca="1" si="66"/>
        <v/>
      </c>
      <c r="AS25" s="306" t="str">
        <f t="shared" ca="1" si="67"/>
        <v/>
      </c>
      <c r="AT25" s="307" t="str">
        <f t="shared" ca="1" si="68"/>
        <v/>
      </c>
      <c r="AU25" s="304" t="str">
        <f t="shared" ca="1" si="85"/>
        <v/>
      </c>
      <c r="AV25" s="305" t="str">
        <f t="shared" ca="1" si="69"/>
        <v/>
      </c>
      <c r="AW25" s="306" t="str">
        <f t="shared" ca="1" si="70"/>
        <v/>
      </c>
      <c r="AX25" s="307" t="str">
        <f t="shared" ca="1" si="71"/>
        <v/>
      </c>
      <c r="AY25" s="304" t="str">
        <f t="shared" ca="1" si="86"/>
        <v/>
      </c>
      <c r="AZ25" s="305" t="str">
        <f t="shared" ca="1" si="72"/>
        <v/>
      </c>
      <c r="BA25" s="306" t="str">
        <f t="shared" ca="1" si="73"/>
        <v/>
      </c>
      <c r="BB25" s="307" t="str">
        <f t="shared" ca="1" si="74"/>
        <v/>
      </c>
      <c r="BC25" s="304" t="str">
        <f t="shared" ca="1" si="87"/>
        <v/>
      </c>
      <c r="BD25" s="305" t="str">
        <f t="shared" ca="1" si="75"/>
        <v/>
      </c>
      <c r="BE25" s="306" t="str">
        <f t="shared" ca="1" si="76"/>
        <v/>
      </c>
      <c r="BF25" s="307" t="str">
        <f t="shared" ca="1" si="77"/>
        <v/>
      </c>
      <c r="BG25" s="304" t="str">
        <f t="shared" ca="1" si="88"/>
        <v/>
      </c>
      <c r="BH25" s="305" t="str">
        <f t="shared" ca="1" si="78"/>
        <v/>
      </c>
      <c r="BI25" s="306" t="str">
        <f t="shared" ca="1" si="79"/>
        <v/>
      </c>
      <c r="BJ25" s="307" t="str">
        <f t="shared" ca="1" si="80"/>
        <v/>
      </c>
      <c r="BL25" s="412" t="str">
        <f ca="1">IF(OR(BM25="",BM25=0),"",MAX(BL$5:BL24)+1)</f>
        <v/>
      </c>
      <c r="BM25" s="316" t="str">
        <f ca="1">IFERROR(INDEX($AJ$6:$AJ$17, ROWS(BM$4:$BM23)), IFERROR(INDEX($AN$6:$AN$17, ROWS(BM$4:$BM23)-ROWS($AJ$6:$AJ$17)), IFERROR(INDEX($AR$6:$AR$17, ROWS(BM$4:$BM23)-ROWS($AJ$6:$AJ$17)-ROWS($AN$6:$AN$17)),IFERROR(INDEX($AV$6:$AV$17, ROWS(BM$4:$BM23)-ROWS($AJ$6:$AJ$17)-ROWS($AN$6:$AN$17)-ROWS($AR$6:$AR$17)),IFERROR(INDEX($AZ$6:$AZ$17, ROWS(BM$4:$BM23)-ROWS($AJ$6:$AJ$17)-ROWS($AN$6:$AN$17)-ROWS($AR$6:$AR$17)-ROWS($AV$6:$AV$17)),IFERROR(INDEX($BD$6:$BD$17, ROWS(BM$4:$BM23)-ROWS($AJ$6:$AJ$17)-ROWS($AN$6:$AN$17)-ROWS($AR$6:$AR$17)-ROWS($AV$6:$AV$17)-ROWS($AZ$6:$AZ$17)),IFERROR(INDEX($BH$6:$BH$17, ROWS(BM$4:$BM23)-ROWS($AJ$6:$AJ$17)-ROWS($AN$6:$AN$17)-ROWS($AR$6:$AR$17)-ROWS($AV$6:$AV$17)-ROWS($AZ$6:$AZ$17)-ROWS($BD$6:$BD$17)), "")))))))</f>
        <v/>
      </c>
      <c r="BN25" s="316" t="str">
        <f t="shared" ca="1" si="30"/>
        <v/>
      </c>
      <c r="BO25" s="316" t="str">
        <f ca="1">IF(OR(BP25="",BP25=0),"",MAX(BO$5:BO24)+1)</f>
        <v/>
      </c>
      <c r="BP25" s="316" t="str">
        <f ca="1">IFERROR(INDEX($AK$6:$AK$17, ROWS($BP$4:BP23)), IFERROR(INDEX($AO$6:$AO$17, ROWS($BP$4:BP23)-ROWS($AK$6:$AK$17)), IFERROR(INDEX($AS$6:$AS$17, ROWS($BP$4:BP23)-ROWS($AK$6:$AK$17)-ROWS($AO$6:$AO$17)),IFERROR(INDEX($AW$6:$AW$17, ROWS($BP$4:BP23)-ROWS($AK$6:$AK$17)-ROWS($AO$6:$AO$17)-ROWS($AS$6:$AS$17)),IFERROR(INDEX($BA$6:$BA$17, ROWS($BP$4:BP23)-ROWS($AK$6:$AK$17)-ROWS($AO$6:$AO$17)-ROWS($AS$6:$AS$17)-ROWS($AW$6:$AW$17)),IFERROR(INDEX($BE$6:$BE$17, ROWS($BP$4:BP23)-ROWS($AK$6:$AK$17)-ROWS($AO$6:$AO$17)-ROWS($AS$6:$AS$17)-ROWS($AW$6:$AW$17)-ROWS($BA$6:$BA$17)),IFERROR(INDEX($BI$6:$BI$17, ROWS($BP$4:BP23)-ROWS($AK$6:$AK$17)-ROWS($AO$6:$AO$17)-ROWS($AS$6:$AS$17)-ROWS($AW$6:$AW$17)-ROWS($BA$6:$BA$17)-ROWS($BE$6:$BE$17)), "")))))))</f>
        <v/>
      </c>
      <c r="BQ25" s="316" t="str">
        <f t="shared" ca="1" si="31"/>
        <v/>
      </c>
      <c r="BR25" s="413" t="str">
        <f t="shared" ca="1" si="32"/>
        <v/>
      </c>
      <c r="BS25" s="412" t="str">
        <f ca="1">IF(OR(BT25="",BT25=0),"",MAX(BS$5:BS24)+1)</f>
        <v/>
      </c>
      <c r="BT25" s="316" t="str">
        <f ca="1">IFERROR(INDEX($AJ$22:$AJ$33, ROWS($BT$4:BT23)), IFERROR(INDEX($AN$22:$AN$33, ROWS($BT$4:BT23)-ROWS($AJ$22:$AJ$33)), IFERROR(INDEX($AR$22:$AR$33, ROWS($BT$4:BT23)-ROWS($AJ$22:$AJ$33)-ROWS($AN$22:$AN$33)),IFERROR(INDEX($AV$22:$AV$33, ROWS($BT$4:BT23)-ROWS($AJ$22:$AJ$33)-ROWS($AN$22:$AN$33)-ROWS($AR$22:$AR$33)),IFERROR(INDEX($AZ$22:$AZ$33, ROWS($BT$4:BT23)-ROWS($AJ$22:$AJ$33)-ROWS($AN$22:$AN$33)-ROWS($AR$22:$AR$33)-ROWS($AV$22:$AV$33)),IFERROR(INDEX($BD$22:$BD$33, ROWS($BT$4:BT23)-ROWS($AJ$22:$AJ$33)-ROWS($AN$22:$AN$33)-ROWS($AR$22:$AR$33)-ROWS($AV$22:$AV$33)-ROWS($AZ$22:$AZ$33)),IFERROR(INDEX($BH$22:$BH$33, ROWS($BT$4:BT23)-ROWS($AJ$22:$AJ$33)-ROWS($AN$22:$AN$33)-ROWS($AR$22:$AR$33)-ROWS($AV$22:$AV$33)-ROWS($AZ$22:$AZ$33)-ROWS($BD$22:$BD$33)), "")))))))</f>
        <v/>
      </c>
      <c r="BU25" s="316" t="str">
        <f t="shared" ca="1" si="33"/>
        <v/>
      </c>
      <c r="BV25" s="316" t="str">
        <f ca="1">IF(OR(BW25="",BW25=0),"",MAX(BV$5:BV24)+1)</f>
        <v/>
      </c>
      <c r="BW25" s="316" t="str">
        <f ca="1">IFERROR(INDEX($AK$22:$AK$33, ROWS($BW$4:BW23)), IFERROR(INDEX($AO$22:$AO$33, ROWS($BW$4:BW23)-ROWS($AK$22:$AK$33)), IFERROR(INDEX($AS$22:$AS$33, ROWS($BW$4:BW23)-ROWS($AK$22:$AK$33)-ROWS($AO$22:$AO$33)),IFERROR(INDEX($AW$22:$AW$33, ROWS($BW$4:BW23)-ROWS($AK$22:$AK$33)-ROWS($AO$22:$AO$33)-ROWS($AS$22:$AS$33)),IFERROR(INDEX($BA$22:$BA$33, ROWS($BW$4:BW23)-ROWS($AK$22:$AK$33)-ROWS($AO$22:$AO$33)-ROWS($AS$22:$AS$33)-ROWS($AW$22:$AW$33)),IFERROR(INDEX($BE$22:$BE$33, ROWS($BW$4:BW23)-ROWS($AK$22:$AK$33)-ROWS($AO$22:$AO$33)-ROWS($AS$22:$AS$33)-ROWS($AW$22:$AW$33)-ROWS($BA$22:$BA$33)),IFERROR(INDEX($BI$22:$BI$33, ROWS($BW$4:BW23)-ROWS($AK$22:$AK$33)-ROWS($AO$22:$AO$33)-ROWS($AS$22:$AS$33)-ROWS($AW$22:$AW$33)-ROWS($BA$22:$BA$33)-ROWS($BE$22:$BE$33)), "")))))))</f>
        <v/>
      </c>
      <c r="BX25" s="316" t="str">
        <f t="shared" ca="1" si="34"/>
        <v/>
      </c>
      <c r="BY25" s="413" t="str">
        <f t="shared" ca="1" si="35"/>
        <v/>
      </c>
      <c r="BZ25" s="412" t="str">
        <f ca="1">IF(OR(CA25="",CA25=0),"",MAX(BZ$5:BZ24)+1)</f>
        <v/>
      </c>
      <c r="CA25" s="316" t="str">
        <f ca="1">IFERROR(INDEX($AJ$38:$AJ$49, ROWS($CA$4:CA23)), IFERROR(INDEX($AN$38:$AN$49, ROWS($CA$4:CA23)-ROWS($AJ$38:$AJ$49)), IFERROR(INDEX($AR$38:$AR$49, ROWS($CA$4:CA23)-ROWS($AJ$38:$AJ$49)-ROWS($AN$38:$AN$49)),IFERROR(INDEX($AV$38:$AV$49, ROWS($CA$4:CA23)-ROWS($AJ$38:$AJ$49)-ROWS($AN$38:$AN$49)-ROWS($AR$38:$AR$49)),IFERROR(INDEX($AZ$38:$AZ$49, ROWS($CA$4:CA23)-ROWS($AJ$38:$AJ$49)-ROWS($AN$38:$AN$49)-ROWS($AR$38:$AR$49)-ROWS($AV$38:$AV$49)),IFERROR(INDEX($BD$38:$BD$49, ROWS($CA$4:CA23)-ROWS($AJ$38:$AJ$49)-ROWS($AN$38:$AN$49)-ROWS($AR$38:$AR$49)-ROWS($AV$38:$AV$49)-ROWS($AZ$38:$AZ$49)),IFERROR(INDEX($BH$38:$BH$49, ROWS($CA$4:CA23)-ROWS($AJ$38:$AJ$49)-ROWS($AN$38:$AN$49)-ROWS($AR$38:$AR$49)-ROWS($AV$38:$AV$49)-ROWS($AZ$38:$AZ$49)-ROWS($BD$38:$BD$49)), "")))))))</f>
        <v/>
      </c>
      <c r="CB25" s="316" t="str">
        <f t="shared" ca="1" si="36"/>
        <v/>
      </c>
      <c r="CC25" s="316" t="str">
        <f ca="1">IF(OR(CD25="",CD25=0),"",MAX(CC$5:CC24)+1)</f>
        <v/>
      </c>
      <c r="CD25" s="316" t="str">
        <f ca="1">IFERROR(INDEX($AK$38:$AK$49, ROWS($CD$4:CD23)), IFERROR(INDEX($AO$38:$AO$49, ROWS($CD$4:CD23)-ROWS($AK$38:$AK$49)), IFERROR(INDEX($AS$38:$AS$49, ROWS($CD$4:CD23)-ROWS($AK$38:$AK$49)-ROWS($AO$38:$AO$49)),IFERROR(INDEX($AW$38:$AW$49, ROWS($CD$4:CD23)-ROWS($AK$38:$AK$49)-ROWS($AO$38:$AO$49)-ROWS($AS$38:$AS$49)),IFERROR(INDEX($BA$38:$BA$49, ROWS($CD$4:CD23)-ROWS($AK$38:$AK$49)-ROWS($AO$38:$AO$49)-ROWS($AS$38:$AS$49)-ROWS($AW$38:$AW$49)),IFERROR(INDEX($BE$38:$BE$49, ROWS($CD$4:CD23)-ROWS($AK$38:$AK$49)-ROWS($AO$38:$AO$49)-ROWS($AS$38:$AS$49)-ROWS($AW$38:$AW$49)-ROWS($BA$38:$BA$49)),IFERROR(INDEX($BI$38:$BI$49, ROWS($CD$4:CD23)-ROWS($AK$38:$AK$49)-ROWS($AO$38:$AO$49)-ROWS($AS$38:$AS$49)-ROWS($AW$38:$AW$49)-ROWS($BA$38:$BA$49)-ROWS($BE$38:$BE$49)), "")))))))</f>
        <v/>
      </c>
      <c r="CE25" s="316" t="str">
        <f t="shared" ca="1" si="37"/>
        <v/>
      </c>
      <c r="CF25" s="413" t="str">
        <f t="shared" ca="1" si="38"/>
        <v/>
      </c>
      <c r="CG25" s="412" t="str">
        <f ca="1">IF(OR(CH25="",CH25=0),"",MAX(CG$5:CG24)+1)</f>
        <v/>
      </c>
      <c r="CH25" s="316" t="str">
        <f ca="1">IFERROR(INDEX($AJ$54:$AJ$65, ROWS($CH$4:CH23)), IFERROR(INDEX($AN$54:$AN$65, ROWS($CH$4:CH23)-ROWS($AJ$54:$AJ$65)), IFERROR(INDEX($AR$54:$AR$65, ROWS($CH$4:CH23)-ROWS($AJ$54:$AJ$65)-ROWS($AN$54:$AN$65)),IFERROR(INDEX($AV$54:$AV$65, ROWS($CH$4:CH23)-ROWS($AJ$54:$AJ$65)-ROWS($AN$54:$AN$65)-ROWS($AR$54:$AR$65)),IFERROR(INDEX($AZ$54:$AZ$65, ROWS($CH$4:CH23)-ROWS($AJ$54:$AJ$65)-ROWS($AN$54:$AN$65)-ROWS($AR$54:$AR$65)-ROWS($AV$54:$AV$65)),IFERROR(INDEX($BD$54:$BD$65, ROWS($CH$4:CH23)-ROWS($AJ$54:$AJ$65)-ROWS($AN$54:$AN$65)-ROWS($AR$54:$AR$65)-ROWS($AV$54:$AV$65)-ROWS($AZ$54:$AZ$65)),IFERROR(INDEX($BH$54:$BH$65, ROWS($CH$4:CH23)-ROWS($AJ$54:$AJ$65)-ROWS($AN$54:$AN$65)-ROWS($AR$54:$AR$65)-ROWS($AV$54:$AV$65)-ROWS($AZ$54:$AZ$65)-ROWS($BD$54:$BD$65)), "")))))))</f>
        <v/>
      </c>
      <c r="CI25" s="316" t="str">
        <f t="shared" ca="1" si="39"/>
        <v/>
      </c>
      <c r="CJ25" s="316" t="str">
        <f ca="1">IF(OR(CK25="",CK25=0),"",MAX(CJ$5:CJ24)+1)</f>
        <v/>
      </c>
      <c r="CK25" s="316" t="str">
        <f ca="1">IFERROR(INDEX($AK$54:$AK$65, ROWS($CK$4:CK23)), IFERROR(INDEX($AO$54:$AO$65, ROWS($CK$4:CK23)-ROWS($AK$54:$AK$65)), IFERROR(INDEX($AS$54:$AS$65, ROWS($CK$4:CK23)-ROWS($AK$54:$AK$65)-ROWS($AO$54:$AO$65)),IFERROR(INDEX($AW$54:$AW$65, ROWS($CK$4:CK23)-ROWS($AK$54:$AK$65)-ROWS($AO$54:$AO$65)-ROWS($AS$54:$AS$65)),IFERROR(INDEX($BA$54:$BA$65, ROWS($CK$4:CK23)-ROWS($AK$54:$AK$65)-ROWS($AO$54:$AO$65)-ROWS($AS$54:$AS$65)-ROWS($AW$54:$AW$65)),IFERROR(INDEX($BE$54:$BE$65, ROWS($CK$4:CK23)-ROWS($AK$54:$AK$65)-ROWS($AO$54:$AO$65)-ROWS($AS$54:$AS$65)-ROWS($AW$54:$AW$65)-ROWS($BA$54:$BA$65)),IFERROR(INDEX($BI$54:$BI$65, ROWS($CK$4:CK23)-ROWS($AK$54:$AK$65)-ROWS($AO$54:$AO$65)-ROWS($AS$54:$AS$65)-ROWS($AW$54:$AW$65)-ROWS($BA$54:$BA$65)-ROWS($BE$54:$BE$65)), "")))))))</f>
        <v/>
      </c>
      <c r="CL25" s="316" t="str">
        <f t="shared" ca="1" si="40"/>
        <v/>
      </c>
      <c r="CM25" s="413" t="str">
        <f t="shared" ca="1" si="41"/>
        <v/>
      </c>
      <c r="CN25" s="412" t="str">
        <f ca="1">IF(OR(CO25="",CO25=0),"",MAX(CN$5:CN24)+1)</f>
        <v/>
      </c>
      <c r="CO25" s="316" t="str">
        <f ca="1">IFERROR(INDEX($AJ$70:$AJ$81, ROWS($CO$4:CO23)), IFERROR(INDEX($AN$70:$AN$81, ROWS($CO$4:CO23)-ROWS($AJ$70:$AJ$81)), IFERROR(INDEX($AR$70:$AR$81, ROWS($CO$4:CO23)-ROWS($AJ$70:$AJ$81)-ROWS($AN$70:$AN$81)),IFERROR(INDEX($AV$70:$AV$81, ROWS($CO$4:CO23)-ROWS($AJ$70:$AJ$81)-ROWS($AN$70:$AN$81)-ROWS($AR$70:$AR$81)),IFERROR(INDEX($AZ$70:$AZ$81, ROWS($CO$4:CO23)-ROWS($AJ$70:$AJ$81)-ROWS($AN$70:$AN$81)-ROWS($AR$70:$AR$81)-ROWS($AV$70:$AV$81)),IFERROR(INDEX($BD$70:$BD$81, ROWS($CO$4:CO23)-ROWS($AJ$70:$AJ$81)-ROWS($AN$70:$AN$81)-ROWS($AR$70:$AR$81)-ROWS($AV$70:$AV$81)-ROWS($AZ$70:$AZ$81)),IFERROR(INDEX($BH$70:$BH$81, ROWS($CO$4:CO23)-ROWS($AJ$70:$AJ$81)-ROWS($AN$70:$AN$81)-ROWS($AR$70:$AR$81)-ROWS($AV$70:$AV$81)-ROWS($AZ$70:$AZ$81)-ROWS($BD$70:$BD$81)), "")))))))</f>
        <v/>
      </c>
      <c r="CP25" s="316" t="str">
        <f t="shared" ca="1" si="42"/>
        <v/>
      </c>
      <c r="CQ25" s="316" t="str">
        <f ca="1">IF(OR(CR25="",CR25=0),"",MAX(CQ$5:CQ24)+1)</f>
        <v/>
      </c>
      <c r="CR25" s="316" t="str">
        <f ca="1">IFERROR(INDEX($AK$70:$AK$81, ROWS($CR$4:CR23)), IFERROR(INDEX($AO$70:$AO$81, ROWS($CR$4:CR23)-ROWS($AK$70:$AK$81)), IFERROR(INDEX($AS$70:$AS$81, ROWS($CR$4:CR23)-ROWS($AK$70:$AK$81)-ROWS($AO$70:$AO$81)),IFERROR(INDEX($AW$70:$AW$81, ROWS($CR$4:CR23)-ROWS($AK$70:$AK$81)-ROWS($AO$70:$AO$81)-ROWS($AS$70:$AS$81)),IFERROR(INDEX($BA$70:$BA$81, ROWS($CR$4:CR23)-ROWS($AK$70:$AK$81)-ROWS($AO$70:$AO$81)-ROWS($AS$70:$AS$81)-ROWS($AW$70:$AW$81)),IFERROR(INDEX($BE$70:$BE$81, ROWS($CR$4:CR23)-ROWS($AK$70:$AK$81)-ROWS($AO$70:$AO$81)-ROWS($AS$70:$AS$81)-ROWS($AW$70:$AW$81)-ROWS($BA$70:$BA$81)),IFERROR(INDEX($BI$70:$BI$81, ROWS($CR$4:CR23)-ROWS($AK$70:$AK$81)-ROWS($AO$70:$AO$81)-ROWS($AS$70:$AS$81)-ROWS($AW$70:$AW$81)-ROWS($BA$70:$BA$81)-ROWS($BE$70:$BE$81)), "")))))))</f>
        <v/>
      </c>
      <c r="CS25" s="316" t="str">
        <f t="shared" ca="1" si="43"/>
        <v/>
      </c>
      <c r="CT25" s="413" t="str">
        <f t="shared" ca="1" si="44"/>
        <v/>
      </c>
      <c r="CU25" s="412" t="str">
        <f>IF(OR(CV25="",CV25=0),"",MAX(CU$5:CU24)+1)</f>
        <v/>
      </c>
      <c r="CV25" s="316">
        <f>IFERROR(INDEX($AJ$86:$AJ$97, ROWS($CV$4:CV23)), IFERROR(INDEX($AN$86:$AN$97, ROWS($CV$4:CV23)-ROWS($AJ$86:$AJ$97)), ""))</f>
        <v>0</v>
      </c>
      <c r="CW25" s="316" t="str">
        <f t="shared" si="45"/>
        <v/>
      </c>
      <c r="CX25" s="316" t="str">
        <f>IF(OR(CY25="",CY25=0),"",MAX(CX$5:CX24)+1)</f>
        <v/>
      </c>
      <c r="CY25" s="316">
        <f>IFERROR(INDEX($AK$86:$AK$97, ROWS($CY$4:CY23)), IFERROR(INDEX($AO$86:$AO$97, ROWS($CY$4:CY23)-ROWS($AK$86:$AK$97)), ""))</f>
        <v>0</v>
      </c>
      <c r="CZ25" s="316" t="str">
        <f t="shared" si="46"/>
        <v/>
      </c>
      <c r="DA25" s="413" t="str">
        <f t="shared" si="47"/>
        <v/>
      </c>
      <c r="DC25" s="437"/>
      <c r="DD25" s="1151" t="s">
        <v>504</v>
      </c>
      <c r="DE25" s="1152"/>
      <c r="DF25" s="430"/>
      <c r="DG25" s="1162" t="s">
        <v>23</v>
      </c>
      <c r="DH25" s="1152"/>
      <c r="DI25" s="1162" t="s">
        <v>504</v>
      </c>
      <c r="DJ25" s="1152"/>
      <c r="DK25" s="1162" t="s">
        <v>23</v>
      </c>
      <c r="DL25" s="1152"/>
      <c r="DN25" s="1163" t="s">
        <v>481</v>
      </c>
      <c r="DO25" s="1164"/>
      <c r="DP25" s="1164"/>
      <c r="DQ25" s="1165" t="s">
        <v>491</v>
      </c>
      <c r="DR25" s="1164"/>
      <c r="DS25" s="1166"/>
    </row>
    <row r="26" spans="1:123" s="292" customFormat="1" ht="15" customHeight="1" x14ac:dyDescent="0.3">
      <c r="A26" s="1183"/>
      <c r="B26" s="1182"/>
      <c r="C26" s="1183"/>
      <c r="D26" s="1182"/>
      <c r="E26" s="1183"/>
      <c r="F26" s="1182"/>
      <c r="G26" s="1183"/>
      <c r="H26" s="1182"/>
      <c r="I26" s="1183"/>
      <c r="J26" s="1182"/>
      <c r="K26" s="1183"/>
      <c r="L26" s="1182"/>
      <c r="M26" s="1183"/>
      <c r="N26" s="1182"/>
      <c r="P26" s="295" t="str">
        <f t="shared" ca="1" si="89"/>
        <v/>
      </c>
      <c r="Q26" s="295" t="str">
        <f t="shared" ca="1" si="81"/>
        <v/>
      </c>
      <c r="R26" s="295" t="str">
        <f t="shared" ca="1" si="81"/>
        <v/>
      </c>
      <c r="S26" s="296" t="str">
        <f t="shared" ca="1" si="81"/>
        <v/>
      </c>
      <c r="T26" s="295" t="str">
        <f t="shared" ca="1" si="81"/>
        <v/>
      </c>
      <c r="U26" s="295" t="str">
        <f t="shared" ca="1" si="81"/>
        <v/>
      </c>
      <c r="V26" s="1158" t="s">
        <v>508</v>
      </c>
      <c r="W26" s="1159"/>
      <c r="X26" s="445">
        <f ca="1">IF(X22="",0,X22)</f>
        <v>11296.139999999998</v>
      </c>
      <c r="Y26"/>
      <c r="AB26" s="299"/>
      <c r="AC26" s="1093" t="s">
        <v>19</v>
      </c>
      <c r="AD26" s="1094"/>
      <c r="AE26" s="1094"/>
      <c r="AF26" s="1095"/>
      <c r="AG26" s="300"/>
      <c r="AH26"/>
      <c r="AI26" s="304">
        <f t="shared" ca="1" si="82"/>
        <v>132</v>
      </c>
      <c r="AJ26" s="305" t="str">
        <f t="shared" ca="1" si="60"/>
        <v>Groceries</v>
      </c>
      <c r="AK26" s="306">
        <f t="shared" ca="1" si="61"/>
        <v>125</v>
      </c>
      <c r="AL26" s="307" t="str">
        <f t="shared" ca="1" si="62"/>
        <v>Liquid Bills</v>
      </c>
      <c r="AM26" s="304" t="str">
        <f t="shared" ca="1" si="83"/>
        <v/>
      </c>
      <c r="AN26" s="305" t="str">
        <f t="shared" ca="1" si="63"/>
        <v/>
      </c>
      <c r="AO26" s="306" t="str">
        <f t="shared" ca="1" si="64"/>
        <v/>
      </c>
      <c r="AP26" s="307" t="str">
        <f t="shared" ca="1" si="65"/>
        <v/>
      </c>
      <c r="AQ26" s="304" t="str">
        <f t="shared" ca="1" si="84"/>
        <v/>
      </c>
      <c r="AR26" s="305" t="str">
        <f t="shared" ca="1" si="66"/>
        <v/>
      </c>
      <c r="AS26" s="306" t="str">
        <f t="shared" ca="1" si="67"/>
        <v/>
      </c>
      <c r="AT26" s="307" t="str">
        <f t="shared" ca="1" si="68"/>
        <v/>
      </c>
      <c r="AU26" s="304" t="str">
        <f t="shared" ca="1" si="85"/>
        <v/>
      </c>
      <c r="AV26" s="305" t="str">
        <f t="shared" ca="1" si="69"/>
        <v/>
      </c>
      <c r="AW26" s="306" t="str">
        <f t="shared" ca="1" si="70"/>
        <v/>
      </c>
      <c r="AX26" s="307" t="str">
        <f t="shared" ca="1" si="71"/>
        <v/>
      </c>
      <c r="AY26" s="304" t="str">
        <f t="shared" ca="1" si="86"/>
        <v/>
      </c>
      <c r="AZ26" s="305" t="str">
        <f t="shared" ca="1" si="72"/>
        <v/>
      </c>
      <c r="BA26" s="306" t="str">
        <f t="shared" ca="1" si="73"/>
        <v/>
      </c>
      <c r="BB26" s="307" t="str">
        <f t="shared" ca="1" si="74"/>
        <v/>
      </c>
      <c r="BC26" s="304" t="str">
        <f t="shared" ca="1" si="87"/>
        <v/>
      </c>
      <c r="BD26" s="305" t="str">
        <f t="shared" ca="1" si="75"/>
        <v/>
      </c>
      <c r="BE26" s="306" t="str">
        <f t="shared" ca="1" si="76"/>
        <v/>
      </c>
      <c r="BF26" s="307" t="str">
        <f t="shared" ca="1" si="77"/>
        <v/>
      </c>
      <c r="BG26" s="304" t="str">
        <f t="shared" ca="1" si="88"/>
        <v/>
      </c>
      <c r="BH26" s="305" t="str">
        <f t="shared" ca="1" si="78"/>
        <v/>
      </c>
      <c r="BI26" s="306" t="str">
        <f t="shared" ca="1" si="79"/>
        <v/>
      </c>
      <c r="BJ26" s="307" t="str">
        <f t="shared" ca="1" si="80"/>
        <v/>
      </c>
      <c r="BL26" s="412" t="str">
        <f ca="1">IF(OR(BM26="",BM26=0),"",MAX(BL$5:BL25)+1)</f>
        <v/>
      </c>
      <c r="BM26" s="316" t="str">
        <f ca="1">IFERROR(INDEX($AJ$6:$AJ$17, ROWS(BM$4:$BM24)), IFERROR(INDEX($AN$6:$AN$17, ROWS(BM$4:$BM24)-ROWS($AJ$6:$AJ$17)), IFERROR(INDEX($AR$6:$AR$17, ROWS(BM$4:$BM24)-ROWS($AJ$6:$AJ$17)-ROWS($AN$6:$AN$17)),IFERROR(INDEX($AV$6:$AV$17, ROWS(BM$4:$BM24)-ROWS($AJ$6:$AJ$17)-ROWS($AN$6:$AN$17)-ROWS($AR$6:$AR$17)),IFERROR(INDEX($AZ$6:$AZ$17, ROWS(BM$4:$BM24)-ROWS($AJ$6:$AJ$17)-ROWS($AN$6:$AN$17)-ROWS($AR$6:$AR$17)-ROWS($AV$6:$AV$17)),IFERROR(INDEX($BD$6:$BD$17, ROWS(BM$4:$BM24)-ROWS($AJ$6:$AJ$17)-ROWS($AN$6:$AN$17)-ROWS($AR$6:$AR$17)-ROWS($AV$6:$AV$17)-ROWS($AZ$6:$AZ$17)),IFERROR(INDEX($BH$6:$BH$17, ROWS(BM$4:$BM24)-ROWS($AJ$6:$AJ$17)-ROWS($AN$6:$AN$17)-ROWS($AR$6:$AR$17)-ROWS($AV$6:$AV$17)-ROWS($AZ$6:$AZ$17)-ROWS($BD$6:$BD$17)), "")))))))</f>
        <v/>
      </c>
      <c r="BN26" s="316" t="str">
        <f t="shared" ca="1" si="30"/>
        <v/>
      </c>
      <c r="BO26" s="316" t="str">
        <f ca="1">IF(OR(BP26="",BP26=0),"",MAX(BO$5:BO25)+1)</f>
        <v/>
      </c>
      <c r="BP26" s="316" t="str">
        <f ca="1">IFERROR(INDEX($AK$6:$AK$17, ROWS($BP$4:BP24)), IFERROR(INDEX($AO$6:$AO$17, ROWS($BP$4:BP24)-ROWS($AK$6:$AK$17)), IFERROR(INDEX($AS$6:$AS$17, ROWS($BP$4:BP24)-ROWS($AK$6:$AK$17)-ROWS($AO$6:$AO$17)),IFERROR(INDEX($AW$6:$AW$17, ROWS($BP$4:BP24)-ROWS($AK$6:$AK$17)-ROWS($AO$6:$AO$17)-ROWS($AS$6:$AS$17)),IFERROR(INDEX($BA$6:$BA$17, ROWS($BP$4:BP24)-ROWS($AK$6:$AK$17)-ROWS($AO$6:$AO$17)-ROWS($AS$6:$AS$17)-ROWS($AW$6:$AW$17)),IFERROR(INDEX($BE$6:$BE$17, ROWS($BP$4:BP24)-ROWS($AK$6:$AK$17)-ROWS($AO$6:$AO$17)-ROWS($AS$6:$AS$17)-ROWS($AW$6:$AW$17)-ROWS($BA$6:$BA$17)),IFERROR(INDEX($BI$6:$BI$17, ROWS($BP$4:BP24)-ROWS($AK$6:$AK$17)-ROWS($AO$6:$AO$17)-ROWS($AS$6:$AS$17)-ROWS($AW$6:$AW$17)-ROWS($BA$6:$BA$17)-ROWS($BE$6:$BE$17)), "")))))))</f>
        <v/>
      </c>
      <c r="BQ26" s="316" t="str">
        <f t="shared" ca="1" si="31"/>
        <v/>
      </c>
      <c r="BR26" s="413" t="str">
        <f t="shared" ca="1" si="32"/>
        <v/>
      </c>
      <c r="BS26" s="412" t="str">
        <f ca="1">IF(OR(BT26="",BT26=0),"",MAX(BS$5:BS25)+1)</f>
        <v/>
      </c>
      <c r="BT26" s="316" t="str">
        <f ca="1">IFERROR(INDEX($AJ$22:$AJ$33, ROWS($BT$4:BT24)), IFERROR(INDEX($AN$22:$AN$33, ROWS($BT$4:BT24)-ROWS($AJ$22:$AJ$33)), IFERROR(INDEX($AR$22:$AR$33, ROWS($BT$4:BT24)-ROWS($AJ$22:$AJ$33)-ROWS($AN$22:$AN$33)),IFERROR(INDEX($AV$22:$AV$33, ROWS($BT$4:BT24)-ROWS($AJ$22:$AJ$33)-ROWS($AN$22:$AN$33)-ROWS($AR$22:$AR$33)),IFERROR(INDEX($AZ$22:$AZ$33, ROWS($BT$4:BT24)-ROWS($AJ$22:$AJ$33)-ROWS($AN$22:$AN$33)-ROWS($AR$22:$AR$33)-ROWS($AV$22:$AV$33)),IFERROR(INDEX($BD$22:$BD$33, ROWS($BT$4:BT24)-ROWS($AJ$22:$AJ$33)-ROWS($AN$22:$AN$33)-ROWS($AR$22:$AR$33)-ROWS($AV$22:$AV$33)-ROWS($AZ$22:$AZ$33)),IFERROR(INDEX($BH$22:$BH$33, ROWS($BT$4:BT24)-ROWS($AJ$22:$AJ$33)-ROWS($AN$22:$AN$33)-ROWS($AR$22:$AR$33)-ROWS($AV$22:$AV$33)-ROWS($AZ$22:$AZ$33)-ROWS($BD$22:$BD$33)), "")))))))</f>
        <v/>
      </c>
      <c r="BU26" s="316" t="str">
        <f t="shared" ca="1" si="33"/>
        <v/>
      </c>
      <c r="BV26" s="316" t="str">
        <f ca="1">IF(OR(BW26="",BW26=0),"",MAX(BV$5:BV25)+1)</f>
        <v/>
      </c>
      <c r="BW26" s="316" t="str">
        <f ca="1">IFERROR(INDEX($AK$22:$AK$33, ROWS($BW$4:BW24)), IFERROR(INDEX($AO$22:$AO$33, ROWS($BW$4:BW24)-ROWS($AK$22:$AK$33)), IFERROR(INDEX($AS$22:$AS$33, ROWS($BW$4:BW24)-ROWS($AK$22:$AK$33)-ROWS($AO$22:$AO$33)),IFERROR(INDEX($AW$22:$AW$33, ROWS($BW$4:BW24)-ROWS($AK$22:$AK$33)-ROWS($AO$22:$AO$33)-ROWS($AS$22:$AS$33)),IFERROR(INDEX($BA$22:$BA$33, ROWS($BW$4:BW24)-ROWS($AK$22:$AK$33)-ROWS($AO$22:$AO$33)-ROWS($AS$22:$AS$33)-ROWS($AW$22:$AW$33)),IFERROR(INDEX($BE$22:$BE$33, ROWS($BW$4:BW24)-ROWS($AK$22:$AK$33)-ROWS($AO$22:$AO$33)-ROWS($AS$22:$AS$33)-ROWS($AW$22:$AW$33)-ROWS($BA$22:$BA$33)),IFERROR(INDEX($BI$22:$BI$33, ROWS($BW$4:BW24)-ROWS($AK$22:$AK$33)-ROWS($AO$22:$AO$33)-ROWS($AS$22:$AS$33)-ROWS($AW$22:$AW$33)-ROWS($BA$22:$BA$33)-ROWS($BE$22:$BE$33)), "")))))))</f>
        <v/>
      </c>
      <c r="BX26" s="316" t="str">
        <f t="shared" ca="1" si="34"/>
        <v/>
      </c>
      <c r="BY26" s="413" t="str">
        <f t="shared" ca="1" si="35"/>
        <v/>
      </c>
      <c r="BZ26" s="412" t="str">
        <f ca="1">IF(OR(CA26="",CA26=0),"",MAX(BZ$5:BZ25)+1)</f>
        <v/>
      </c>
      <c r="CA26" s="316" t="str">
        <f ca="1">IFERROR(INDEX($AJ$38:$AJ$49, ROWS($CA$4:CA24)), IFERROR(INDEX($AN$38:$AN$49, ROWS($CA$4:CA24)-ROWS($AJ$38:$AJ$49)), IFERROR(INDEX($AR$38:$AR$49, ROWS($CA$4:CA24)-ROWS($AJ$38:$AJ$49)-ROWS($AN$38:$AN$49)),IFERROR(INDEX($AV$38:$AV$49, ROWS($CA$4:CA24)-ROWS($AJ$38:$AJ$49)-ROWS($AN$38:$AN$49)-ROWS($AR$38:$AR$49)),IFERROR(INDEX($AZ$38:$AZ$49, ROWS($CA$4:CA24)-ROWS($AJ$38:$AJ$49)-ROWS($AN$38:$AN$49)-ROWS($AR$38:$AR$49)-ROWS($AV$38:$AV$49)),IFERROR(INDEX($BD$38:$BD$49, ROWS($CA$4:CA24)-ROWS($AJ$38:$AJ$49)-ROWS($AN$38:$AN$49)-ROWS($AR$38:$AR$49)-ROWS($AV$38:$AV$49)-ROWS($AZ$38:$AZ$49)),IFERROR(INDEX($BH$38:$BH$49, ROWS($CA$4:CA24)-ROWS($AJ$38:$AJ$49)-ROWS($AN$38:$AN$49)-ROWS($AR$38:$AR$49)-ROWS($AV$38:$AV$49)-ROWS($AZ$38:$AZ$49)-ROWS($BD$38:$BD$49)), "")))))))</f>
        <v/>
      </c>
      <c r="CB26" s="316" t="str">
        <f t="shared" ca="1" si="36"/>
        <v/>
      </c>
      <c r="CC26" s="316" t="str">
        <f ca="1">IF(OR(CD26="",CD26=0),"",MAX(CC$5:CC25)+1)</f>
        <v/>
      </c>
      <c r="CD26" s="316" t="str">
        <f ca="1">IFERROR(INDEX($AK$38:$AK$49, ROWS($CD$4:CD24)), IFERROR(INDEX($AO$38:$AO$49, ROWS($CD$4:CD24)-ROWS($AK$38:$AK$49)), IFERROR(INDEX($AS$38:$AS$49, ROWS($CD$4:CD24)-ROWS($AK$38:$AK$49)-ROWS($AO$38:$AO$49)),IFERROR(INDEX($AW$38:$AW$49, ROWS($CD$4:CD24)-ROWS($AK$38:$AK$49)-ROWS($AO$38:$AO$49)-ROWS($AS$38:$AS$49)),IFERROR(INDEX($BA$38:$BA$49, ROWS($CD$4:CD24)-ROWS($AK$38:$AK$49)-ROWS($AO$38:$AO$49)-ROWS($AS$38:$AS$49)-ROWS($AW$38:$AW$49)),IFERROR(INDEX($BE$38:$BE$49, ROWS($CD$4:CD24)-ROWS($AK$38:$AK$49)-ROWS($AO$38:$AO$49)-ROWS($AS$38:$AS$49)-ROWS($AW$38:$AW$49)-ROWS($BA$38:$BA$49)),IFERROR(INDEX($BI$38:$BI$49, ROWS($CD$4:CD24)-ROWS($AK$38:$AK$49)-ROWS($AO$38:$AO$49)-ROWS($AS$38:$AS$49)-ROWS($AW$38:$AW$49)-ROWS($BA$38:$BA$49)-ROWS($BE$38:$BE$49)), "")))))))</f>
        <v/>
      </c>
      <c r="CE26" s="316" t="str">
        <f t="shared" ca="1" si="37"/>
        <v/>
      </c>
      <c r="CF26" s="413" t="str">
        <f t="shared" ca="1" si="38"/>
        <v/>
      </c>
      <c r="CG26" s="412" t="str">
        <f ca="1">IF(OR(CH26="",CH26=0),"",MAX(CG$5:CG25)+1)</f>
        <v/>
      </c>
      <c r="CH26" s="316" t="str">
        <f ca="1">IFERROR(INDEX($AJ$54:$AJ$65, ROWS($CH$4:CH24)), IFERROR(INDEX($AN$54:$AN$65, ROWS($CH$4:CH24)-ROWS($AJ$54:$AJ$65)), IFERROR(INDEX($AR$54:$AR$65, ROWS($CH$4:CH24)-ROWS($AJ$54:$AJ$65)-ROWS($AN$54:$AN$65)),IFERROR(INDEX($AV$54:$AV$65, ROWS($CH$4:CH24)-ROWS($AJ$54:$AJ$65)-ROWS($AN$54:$AN$65)-ROWS($AR$54:$AR$65)),IFERROR(INDEX($AZ$54:$AZ$65, ROWS($CH$4:CH24)-ROWS($AJ$54:$AJ$65)-ROWS($AN$54:$AN$65)-ROWS($AR$54:$AR$65)-ROWS($AV$54:$AV$65)),IFERROR(INDEX($BD$54:$BD$65, ROWS($CH$4:CH24)-ROWS($AJ$54:$AJ$65)-ROWS($AN$54:$AN$65)-ROWS($AR$54:$AR$65)-ROWS($AV$54:$AV$65)-ROWS($AZ$54:$AZ$65)),IFERROR(INDEX($BH$54:$BH$65, ROWS($CH$4:CH24)-ROWS($AJ$54:$AJ$65)-ROWS($AN$54:$AN$65)-ROWS($AR$54:$AR$65)-ROWS($AV$54:$AV$65)-ROWS($AZ$54:$AZ$65)-ROWS($BD$54:$BD$65)), "")))))))</f>
        <v/>
      </c>
      <c r="CI26" s="316" t="str">
        <f t="shared" ca="1" si="39"/>
        <v/>
      </c>
      <c r="CJ26" s="316" t="str">
        <f ca="1">IF(OR(CK26="",CK26=0),"",MAX(CJ$5:CJ25)+1)</f>
        <v/>
      </c>
      <c r="CK26" s="316" t="str">
        <f ca="1">IFERROR(INDEX($AK$54:$AK$65, ROWS($CK$4:CK24)), IFERROR(INDEX($AO$54:$AO$65, ROWS($CK$4:CK24)-ROWS($AK$54:$AK$65)), IFERROR(INDEX($AS$54:$AS$65, ROWS($CK$4:CK24)-ROWS($AK$54:$AK$65)-ROWS($AO$54:$AO$65)),IFERROR(INDEX($AW$54:$AW$65, ROWS($CK$4:CK24)-ROWS($AK$54:$AK$65)-ROWS($AO$54:$AO$65)-ROWS($AS$54:$AS$65)),IFERROR(INDEX($BA$54:$BA$65, ROWS($CK$4:CK24)-ROWS($AK$54:$AK$65)-ROWS($AO$54:$AO$65)-ROWS($AS$54:$AS$65)-ROWS($AW$54:$AW$65)),IFERROR(INDEX($BE$54:$BE$65, ROWS($CK$4:CK24)-ROWS($AK$54:$AK$65)-ROWS($AO$54:$AO$65)-ROWS($AS$54:$AS$65)-ROWS($AW$54:$AW$65)-ROWS($BA$54:$BA$65)),IFERROR(INDEX($BI$54:$BI$65, ROWS($CK$4:CK24)-ROWS($AK$54:$AK$65)-ROWS($AO$54:$AO$65)-ROWS($AS$54:$AS$65)-ROWS($AW$54:$AW$65)-ROWS($BA$54:$BA$65)-ROWS($BE$54:$BE$65)), "")))))))</f>
        <v/>
      </c>
      <c r="CL26" s="316" t="str">
        <f t="shared" ca="1" si="40"/>
        <v/>
      </c>
      <c r="CM26" s="413" t="str">
        <f t="shared" ca="1" si="41"/>
        <v/>
      </c>
      <c r="CN26" s="412" t="str">
        <f ca="1">IF(OR(CO26="",CO26=0),"",MAX(CN$5:CN25)+1)</f>
        <v/>
      </c>
      <c r="CO26" s="316" t="str">
        <f ca="1">IFERROR(INDEX($AJ$70:$AJ$81, ROWS($CO$4:CO24)), IFERROR(INDEX($AN$70:$AN$81, ROWS($CO$4:CO24)-ROWS($AJ$70:$AJ$81)), IFERROR(INDEX($AR$70:$AR$81, ROWS($CO$4:CO24)-ROWS($AJ$70:$AJ$81)-ROWS($AN$70:$AN$81)),IFERROR(INDEX($AV$70:$AV$81, ROWS($CO$4:CO24)-ROWS($AJ$70:$AJ$81)-ROWS($AN$70:$AN$81)-ROWS($AR$70:$AR$81)),IFERROR(INDEX($AZ$70:$AZ$81, ROWS($CO$4:CO24)-ROWS($AJ$70:$AJ$81)-ROWS($AN$70:$AN$81)-ROWS($AR$70:$AR$81)-ROWS($AV$70:$AV$81)),IFERROR(INDEX($BD$70:$BD$81, ROWS($CO$4:CO24)-ROWS($AJ$70:$AJ$81)-ROWS($AN$70:$AN$81)-ROWS($AR$70:$AR$81)-ROWS($AV$70:$AV$81)-ROWS($AZ$70:$AZ$81)),IFERROR(INDEX($BH$70:$BH$81, ROWS($CO$4:CO24)-ROWS($AJ$70:$AJ$81)-ROWS($AN$70:$AN$81)-ROWS($AR$70:$AR$81)-ROWS($AV$70:$AV$81)-ROWS($AZ$70:$AZ$81)-ROWS($BD$70:$BD$81)), "")))))))</f>
        <v/>
      </c>
      <c r="CP26" s="316" t="str">
        <f t="shared" ca="1" si="42"/>
        <v/>
      </c>
      <c r="CQ26" s="316" t="str">
        <f ca="1">IF(OR(CR26="",CR26=0),"",MAX(CQ$5:CQ25)+1)</f>
        <v/>
      </c>
      <c r="CR26" s="316" t="str">
        <f ca="1">IFERROR(INDEX($AK$70:$AK$81, ROWS($CR$4:CR24)), IFERROR(INDEX($AO$70:$AO$81, ROWS($CR$4:CR24)-ROWS($AK$70:$AK$81)), IFERROR(INDEX($AS$70:$AS$81, ROWS($CR$4:CR24)-ROWS($AK$70:$AK$81)-ROWS($AO$70:$AO$81)),IFERROR(INDEX($AW$70:$AW$81, ROWS($CR$4:CR24)-ROWS($AK$70:$AK$81)-ROWS($AO$70:$AO$81)-ROWS($AS$70:$AS$81)),IFERROR(INDEX($BA$70:$BA$81, ROWS($CR$4:CR24)-ROWS($AK$70:$AK$81)-ROWS($AO$70:$AO$81)-ROWS($AS$70:$AS$81)-ROWS($AW$70:$AW$81)),IFERROR(INDEX($BE$70:$BE$81, ROWS($CR$4:CR24)-ROWS($AK$70:$AK$81)-ROWS($AO$70:$AO$81)-ROWS($AS$70:$AS$81)-ROWS($AW$70:$AW$81)-ROWS($BA$70:$BA$81)),IFERROR(INDEX($BI$70:$BI$81, ROWS($CR$4:CR24)-ROWS($AK$70:$AK$81)-ROWS($AO$70:$AO$81)-ROWS($AS$70:$AS$81)-ROWS($AW$70:$AW$81)-ROWS($BA$70:$BA$81)-ROWS($BE$70:$BE$81)), "")))))))</f>
        <v/>
      </c>
      <c r="CS26" s="316" t="str">
        <f t="shared" ca="1" si="43"/>
        <v/>
      </c>
      <c r="CT26" s="413" t="str">
        <f t="shared" ca="1" si="44"/>
        <v/>
      </c>
      <c r="CU26" s="412" t="str">
        <f>IF(OR(CV26="",CV26=0),"",MAX(CU$5:CU25)+1)</f>
        <v/>
      </c>
      <c r="CV26" s="316">
        <f>IFERROR(INDEX($AJ$86:$AJ$97, ROWS($CV$4:CV24)), IFERROR(INDEX($AN$86:$AN$97, ROWS($CV$4:CV24)-ROWS($AJ$86:$AJ$97)), ""))</f>
        <v>0</v>
      </c>
      <c r="CW26" s="316" t="str">
        <f t="shared" si="45"/>
        <v/>
      </c>
      <c r="CX26" s="316" t="str">
        <f>IF(OR(CY26="",CY26=0),"",MAX(CX$5:CX25)+1)</f>
        <v/>
      </c>
      <c r="CY26" s="316">
        <f>IFERROR(INDEX($AK$86:$AK$97, ROWS($CY$4:CY24)), IFERROR(INDEX($AO$86:$AO$97, ROWS($CY$4:CY24)-ROWS($AK$86:$AK$97)), ""))</f>
        <v>0</v>
      </c>
      <c r="CZ26" s="316" t="str">
        <f t="shared" si="46"/>
        <v/>
      </c>
      <c r="DA26" s="413" t="str">
        <f t="shared" si="47"/>
        <v/>
      </c>
      <c r="DC26" s="438">
        <f ca="1">IF(OR(DD26="",DD26=0),"",MAX(DC$25:DC25)+1)</f>
        <v>1</v>
      </c>
      <c r="DD26" s="434" t="str">
        <f ca="1">IF(BU6="","",IF(NOT(BY6="Income"),BU6,""))</f>
        <v>Internet</v>
      </c>
      <c r="DE26" s="413">
        <f ca="1">IF(BX6="","",IF(NOT(BY6="Income"),BX6,""))</f>
        <v>100</v>
      </c>
      <c r="DF26" s="438" t="str">
        <f ca="1">IF(OR(DG26="",DG26=0),"",MAX(DF$25:DF25)+1)</f>
        <v/>
      </c>
      <c r="DG26" s="412" t="str">
        <f ca="1">IF(BU6="","",IF(BY6="Income",BU6,""))</f>
        <v/>
      </c>
      <c r="DH26" s="413" t="str">
        <f ca="1">IF(BU6="","",IF(BY6="Income",BX6,""))</f>
        <v/>
      </c>
      <c r="DI26" s="412" t="str">
        <f ca="1">IFERROR(INDEX($DD$26:$DD$43,MATCH(ROW()-ROW($DI$25),$DC$26:$DC$43,0)),"")</f>
        <v>Internet</v>
      </c>
      <c r="DJ26" s="413">
        <f ca="1">IFERROR(INDEX($DE$26:$DE$43,MATCH(ROW()-ROW($DI$25),$DC$26:$DC$43,0)),"")</f>
        <v>100</v>
      </c>
      <c r="DK26" s="412" t="str">
        <f ca="1">IFERROR(INDEX($DG$26:$DG$43,MATCH(ROW()-ROW($DK$25),$DF$26:$DF$43,0)),"")</f>
        <v>Paycheck 2</v>
      </c>
      <c r="DL26" s="413">
        <f ca="1">IFERROR(INDEX($DH$26:$DH$43,MATCH(ROW()-ROW($DK$25),$DF$26:$DF$43,0)),"")</f>
        <v>400</v>
      </c>
      <c r="DN26" s="425" t="str">
        <f ca="1">IF(DI26="","",CONCATENATE(DI26," - ",DJ26))</f>
        <v>Internet - 100</v>
      </c>
      <c r="DO26" s="295" t="str">
        <f ca="1">IF(DI27="","",CONCATENATE(DI27," - ",DJ27))</f>
        <v>D. Store Card 3 - 30</v>
      </c>
      <c r="DP26" s="295" t="str">
        <f ca="1">IF(DI28="","",CONCATENATE(DI28," - ",DJ28))</f>
        <v>Wholesale Club - 50</v>
      </c>
      <c r="DQ26" s="440" t="str">
        <f ca="1">IF(DK26="","",CONCATENATE(DK26," - ",DL26))</f>
        <v>Paycheck 2 - 400</v>
      </c>
      <c r="DR26" s="441" t="str">
        <f ca="1">IF(DK27="","",CONCATENATE(DK27," - ",DL27))</f>
        <v>Paycheck 3 - 700</v>
      </c>
      <c r="DS26" s="442" t="str">
        <f ca="1">IF(DK28="","",CONCATENATE(DK28," - ",DL28))</f>
        <v>Paycheck 1 - 850</v>
      </c>
    </row>
    <row r="27" spans="1:123" s="292" customFormat="1" ht="15" customHeight="1" x14ac:dyDescent="0.3">
      <c r="A27" s="1183" t="s">
        <v>478</v>
      </c>
      <c r="B27" s="1182"/>
      <c r="C27" s="1183" t="s">
        <v>478</v>
      </c>
      <c r="D27" s="1182"/>
      <c r="E27" s="1183" t="s">
        <v>478</v>
      </c>
      <c r="F27" s="1182"/>
      <c r="G27" s="1183" t="s">
        <v>478</v>
      </c>
      <c r="H27" s="1182"/>
      <c r="I27" s="1183" t="s">
        <v>478</v>
      </c>
      <c r="J27" s="1182"/>
      <c r="K27" s="1183" t="s">
        <v>478</v>
      </c>
      <c r="L27" s="1182"/>
      <c r="M27" s="1183" t="s">
        <v>478</v>
      </c>
      <c r="N27" s="1182"/>
      <c r="P27" s="295" t="str">
        <f t="shared" ca="1" si="89"/>
        <v/>
      </c>
      <c r="Q27" s="295" t="str">
        <f t="shared" ca="1" si="81"/>
        <v/>
      </c>
      <c r="R27" s="295" t="str">
        <f t="shared" ca="1" si="81"/>
        <v/>
      </c>
      <c r="S27" s="296" t="str">
        <f t="shared" ca="1" si="81"/>
        <v/>
      </c>
      <c r="T27" s="295" t="str">
        <f t="shared" ca="1" si="81"/>
        <v/>
      </c>
      <c r="U27" s="295" t="str">
        <f t="shared" ca="1" si="81"/>
        <v/>
      </c>
      <c r="V27" s="1158"/>
      <c r="W27" s="1159"/>
      <c r="X27" s="445"/>
      <c r="Y27"/>
      <c r="AB27" s="299"/>
      <c r="AC27" s="366" t="s">
        <v>495</v>
      </c>
      <c r="AD27" s="367" t="s">
        <v>192</v>
      </c>
      <c r="AE27" s="367" t="s">
        <v>193</v>
      </c>
      <c r="AF27" s="368" t="s">
        <v>11</v>
      </c>
      <c r="AG27" s="300"/>
      <c r="AH27"/>
      <c r="AI27" s="304" t="str">
        <f t="shared" ca="1" si="82"/>
        <v/>
      </c>
      <c r="AJ27" s="305" t="str">
        <f t="shared" ca="1" si="60"/>
        <v/>
      </c>
      <c r="AK27" s="306" t="str">
        <f t="shared" ca="1" si="61"/>
        <v/>
      </c>
      <c r="AL27" s="307" t="str">
        <f t="shared" ca="1" si="62"/>
        <v/>
      </c>
      <c r="AM27" s="304" t="str">
        <f t="shared" ca="1" si="83"/>
        <v/>
      </c>
      <c r="AN27" s="305" t="str">
        <f t="shared" ca="1" si="63"/>
        <v/>
      </c>
      <c r="AO27" s="306" t="str">
        <f t="shared" ca="1" si="64"/>
        <v/>
      </c>
      <c r="AP27" s="307" t="str">
        <f t="shared" ca="1" si="65"/>
        <v/>
      </c>
      <c r="AQ27" s="304" t="str">
        <f t="shared" ca="1" si="84"/>
        <v/>
      </c>
      <c r="AR27" s="305" t="str">
        <f t="shared" ca="1" si="66"/>
        <v/>
      </c>
      <c r="AS27" s="306" t="str">
        <f t="shared" ca="1" si="67"/>
        <v/>
      </c>
      <c r="AT27" s="307" t="str">
        <f t="shared" ca="1" si="68"/>
        <v/>
      </c>
      <c r="AU27" s="304" t="str">
        <f t="shared" ca="1" si="85"/>
        <v/>
      </c>
      <c r="AV27" s="305" t="str">
        <f t="shared" ca="1" si="69"/>
        <v/>
      </c>
      <c r="AW27" s="306" t="str">
        <f t="shared" ca="1" si="70"/>
        <v/>
      </c>
      <c r="AX27" s="307" t="str">
        <f t="shared" ca="1" si="71"/>
        <v/>
      </c>
      <c r="AY27" s="304" t="str">
        <f t="shared" ca="1" si="86"/>
        <v/>
      </c>
      <c r="AZ27" s="305" t="str">
        <f t="shared" ca="1" si="72"/>
        <v/>
      </c>
      <c r="BA27" s="306" t="str">
        <f t="shared" ca="1" si="73"/>
        <v/>
      </c>
      <c r="BB27" s="307" t="str">
        <f t="shared" ca="1" si="74"/>
        <v/>
      </c>
      <c r="BC27" s="304" t="str">
        <f t="shared" ca="1" si="87"/>
        <v/>
      </c>
      <c r="BD27" s="305" t="str">
        <f t="shared" ca="1" si="75"/>
        <v/>
      </c>
      <c r="BE27" s="306" t="str">
        <f t="shared" ca="1" si="76"/>
        <v/>
      </c>
      <c r="BF27" s="307" t="str">
        <f t="shared" ca="1" si="77"/>
        <v/>
      </c>
      <c r="BG27" s="304" t="str">
        <f t="shared" ca="1" si="88"/>
        <v/>
      </c>
      <c r="BH27" s="305" t="str">
        <f t="shared" ca="1" si="78"/>
        <v/>
      </c>
      <c r="BI27" s="306" t="str">
        <f t="shared" ca="1" si="79"/>
        <v/>
      </c>
      <c r="BJ27" s="307" t="str">
        <f t="shared" ca="1" si="80"/>
        <v/>
      </c>
      <c r="BL27" s="412" t="str">
        <f ca="1">IF(OR(BM27="",BM27=0),"",MAX(BL$5:BL26)+1)</f>
        <v/>
      </c>
      <c r="BM27" s="316" t="str">
        <f ca="1">IFERROR(INDEX($AJ$6:$AJ$17, ROWS(BM$4:$BM25)), IFERROR(INDEX($AN$6:$AN$17, ROWS(BM$4:$BM25)-ROWS($AJ$6:$AJ$17)), IFERROR(INDEX($AR$6:$AR$17, ROWS(BM$4:$BM25)-ROWS($AJ$6:$AJ$17)-ROWS($AN$6:$AN$17)),IFERROR(INDEX($AV$6:$AV$17, ROWS(BM$4:$BM25)-ROWS($AJ$6:$AJ$17)-ROWS($AN$6:$AN$17)-ROWS($AR$6:$AR$17)),IFERROR(INDEX($AZ$6:$AZ$17, ROWS(BM$4:$BM25)-ROWS($AJ$6:$AJ$17)-ROWS($AN$6:$AN$17)-ROWS($AR$6:$AR$17)-ROWS($AV$6:$AV$17)),IFERROR(INDEX($BD$6:$BD$17, ROWS(BM$4:$BM25)-ROWS($AJ$6:$AJ$17)-ROWS($AN$6:$AN$17)-ROWS($AR$6:$AR$17)-ROWS($AV$6:$AV$17)-ROWS($AZ$6:$AZ$17)),IFERROR(INDEX($BH$6:$BH$17, ROWS(BM$4:$BM25)-ROWS($AJ$6:$AJ$17)-ROWS($AN$6:$AN$17)-ROWS($AR$6:$AR$17)-ROWS($AV$6:$AV$17)-ROWS($AZ$6:$AZ$17)-ROWS($BD$6:$BD$17)), "")))))))</f>
        <v/>
      </c>
      <c r="BN27" s="316" t="str">
        <f t="shared" ca="1" si="30"/>
        <v/>
      </c>
      <c r="BO27" s="316" t="str">
        <f ca="1">IF(OR(BP27="",BP27=0),"",MAX(BO$5:BO26)+1)</f>
        <v/>
      </c>
      <c r="BP27" s="316" t="str">
        <f ca="1">IFERROR(INDEX($AK$6:$AK$17, ROWS($BP$4:BP25)), IFERROR(INDEX($AO$6:$AO$17, ROWS($BP$4:BP25)-ROWS($AK$6:$AK$17)), IFERROR(INDEX($AS$6:$AS$17, ROWS($BP$4:BP25)-ROWS($AK$6:$AK$17)-ROWS($AO$6:$AO$17)),IFERROR(INDEX($AW$6:$AW$17, ROWS($BP$4:BP25)-ROWS($AK$6:$AK$17)-ROWS($AO$6:$AO$17)-ROWS($AS$6:$AS$17)),IFERROR(INDEX($BA$6:$BA$17, ROWS($BP$4:BP25)-ROWS($AK$6:$AK$17)-ROWS($AO$6:$AO$17)-ROWS($AS$6:$AS$17)-ROWS($AW$6:$AW$17)),IFERROR(INDEX($BE$6:$BE$17, ROWS($BP$4:BP25)-ROWS($AK$6:$AK$17)-ROWS($AO$6:$AO$17)-ROWS($AS$6:$AS$17)-ROWS($AW$6:$AW$17)-ROWS($BA$6:$BA$17)),IFERROR(INDEX($BI$6:$BI$17, ROWS($BP$4:BP25)-ROWS($AK$6:$AK$17)-ROWS($AO$6:$AO$17)-ROWS($AS$6:$AS$17)-ROWS($AW$6:$AW$17)-ROWS($BA$6:$BA$17)-ROWS($BE$6:$BE$17)), "")))))))</f>
        <v/>
      </c>
      <c r="BQ27" s="316" t="str">
        <f t="shared" ca="1" si="31"/>
        <v/>
      </c>
      <c r="BR27" s="413" t="str">
        <f t="shared" ca="1" si="32"/>
        <v/>
      </c>
      <c r="BS27" s="412" t="str">
        <f ca="1">IF(OR(BT27="",BT27=0),"",MAX(BS$5:BS26)+1)</f>
        <v/>
      </c>
      <c r="BT27" s="316" t="str">
        <f ca="1">IFERROR(INDEX($AJ$22:$AJ$33, ROWS($BT$4:BT25)), IFERROR(INDEX($AN$22:$AN$33, ROWS($BT$4:BT25)-ROWS($AJ$22:$AJ$33)), IFERROR(INDEX($AR$22:$AR$33, ROWS($BT$4:BT25)-ROWS($AJ$22:$AJ$33)-ROWS($AN$22:$AN$33)),IFERROR(INDEX($AV$22:$AV$33, ROWS($BT$4:BT25)-ROWS($AJ$22:$AJ$33)-ROWS($AN$22:$AN$33)-ROWS($AR$22:$AR$33)),IFERROR(INDEX($AZ$22:$AZ$33, ROWS($BT$4:BT25)-ROWS($AJ$22:$AJ$33)-ROWS($AN$22:$AN$33)-ROWS($AR$22:$AR$33)-ROWS($AV$22:$AV$33)),IFERROR(INDEX($BD$22:$BD$33, ROWS($BT$4:BT25)-ROWS($AJ$22:$AJ$33)-ROWS($AN$22:$AN$33)-ROWS($AR$22:$AR$33)-ROWS($AV$22:$AV$33)-ROWS($AZ$22:$AZ$33)),IFERROR(INDEX($BH$22:$BH$33, ROWS($BT$4:BT25)-ROWS($AJ$22:$AJ$33)-ROWS($AN$22:$AN$33)-ROWS($AR$22:$AR$33)-ROWS($AV$22:$AV$33)-ROWS($AZ$22:$AZ$33)-ROWS($BD$22:$BD$33)), "")))))))</f>
        <v/>
      </c>
      <c r="BU27" s="316" t="str">
        <f t="shared" ca="1" si="33"/>
        <v/>
      </c>
      <c r="BV27" s="316" t="str">
        <f ca="1">IF(OR(BW27="",BW27=0),"",MAX(BV$5:BV26)+1)</f>
        <v/>
      </c>
      <c r="BW27" s="316" t="str">
        <f ca="1">IFERROR(INDEX($AK$22:$AK$33, ROWS($BW$4:BW25)), IFERROR(INDEX($AO$22:$AO$33, ROWS($BW$4:BW25)-ROWS($AK$22:$AK$33)), IFERROR(INDEX($AS$22:$AS$33, ROWS($BW$4:BW25)-ROWS($AK$22:$AK$33)-ROWS($AO$22:$AO$33)),IFERROR(INDEX($AW$22:$AW$33, ROWS($BW$4:BW25)-ROWS($AK$22:$AK$33)-ROWS($AO$22:$AO$33)-ROWS($AS$22:$AS$33)),IFERROR(INDEX($BA$22:$BA$33, ROWS($BW$4:BW25)-ROWS($AK$22:$AK$33)-ROWS($AO$22:$AO$33)-ROWS($AS$22:$AS$33)-ROWS($AW$22:$AW$33)),IFERROR(INDEX($BE$22:$BE$33, ROWS($BW$4:BW25)-ROWS($AK$22:$AK$33)-ROWS($AO$22:$AO$33)-ROWS($AS$22:$AS$33)-ROWS($AW$22:$AW$33)-ROWS($BA$22:$BA$33)),IFERROR(INDEX($BI$22:$BI$33, ROWS($BW$4:BW25)-ROWS($AK$22:$AK$33)-ROWS($AO$22:$AO$33)-ROWS($AS$22:$AS$33)-ROWS($AW$22:$AW$33)-ROWS($BA$22:$BA$33)-ROWS($BE$22:$BE$33)), "")))))))</f>
        <v/>
      </c>
      <c r="BX27" s="316" t="str">
        <f t="shared" ca="1" si="34"/>
        <v/>
      </c>
      <c r="BY27" s="413" t="str">
        <f t="shared" ca="1" si="35"/>
        <v/>
      </c>
      <c r="BZ27" s="412" t="str">
        <f ca="1">IF(OR(CA27="",CA27=0),"",MAX(BZ$5:BZ26)+1)</f>
        <v/>
      </c>
      <c r="CA27" s="316" t="str">
        <f ca="1">IFERROR(INDEX($AJ$38:$AJ$49, ROWS($CA$4:CA25)), IFERROR(INDEX($AN$38:$AN$49, ROWS($CA$4:CA25)-ROWS($AJ$38:$AJ$49)), IFERROR(INDEX($AR$38:$AR$49, ROWS($CA$4:CA25)-ROWS($AJ$38:$AJ$49)-ROWS($AN$38:$AN$49)),IFERROR(INDEX($AV$38:$AV$49, ROWS($CA$4:CA25)-ROWS($AJ$38:$AJ$49)-ROWS($AN$38:$AN$49)-ROWS($AR$38:$AR$49)),IFERROR(INDEX($AZ$38:$AZ$49, ROWS($CA$4:CA25)-ROWS($AJ$38:$AJ$49)-ROWS($AN$38:$AN$49)-ROWS($AR$38:$AR$49)-ROWS($AV$38:$AV$49)),IFERROR(INDEX($BD$38:$BD$49, ROWS($CA$4:CA25)-ROWS($AJ$38:$AJ$49)-ROWS($AN$38:$AN$49)-ROWS($AR$38:$AR$49)-ROWS($AV$38:$AV$49)-ROWS($AZ$38:$AZ$49)),IFERROR(INDEX($BH$38:$BH$49, ROWS($CA$4:CA25)-ROWS($AJ$38:$AJ$49)-ROWS($AN$38:$AN$49)-ROWS($AR$38:$AR$49)-ROWS($AV$38:$AV$49)-ROWS($AZ$38:$AZ$49)-ROWS($BD$38:$BD$49)), "")))))))</f>
        <v/>
      </c>
      <c r="CB27" s="316" t="str">
        <f t="shared" ca="1" si="36"/>
        <v/>
      </c>
      <c r="CC27" s="316" t="str">
        <f ca="1">IF(OR(CD27="",CD27=0),"",MAX(CC$5:CC26)+1)</f>
        <v/>
      </c>
      <c r="CD27" s="316" t="str">
        <f ca="1">IFERROR(INDEX($AK$38:$AK$49, ROWS($CD$4:CD25)), IFERROR(INDEX($AO$38:$AO$49, ROWS($CD$4:CD25)-ROWS($AK$38:$AK$49)), IFERROR(INDEX($AS$38:$AS$49, ROWS($CD$4:CD25)-ROWS($AK$38:$AK$49)-ROWS($AO$38:$AO$49)),IFERROR(INDEX($AW$38:$AW$49, ROWS($CD$4:CD25)-ROWS($AK$38:$AK$49)-ROWS($AO$38:$AO$49)-ROWS($AS$38:$AS$49)),IFERROR(INDEX($BA$38:$BA$49, ROWS($CD$4:CD25)-ROWS($AK$38:$AK$49)-ROWS($AO$38:$AO$49)-ROWS($AS$38:$AS$49)-ROWS($AW$38:$AW$49)),IFERROR(INDEX($BE$38:$BE$49, ROWS($CD$4:CD25)-ROWS($AK$38:$AK$49)-ROWS($AO$38:$AO$49)-ROWS($AS$38:$AS$49)-ROWS($AW$38:$AW$49)-ROWS($BA$38:$BA$49)),IFERROR(INDEX($BI$38:$BI$49, ROWS($CD$4:CD25)-ROWS($AK$38:$AK$49)-ROWS($AO$38:$AO$49)-ROWS($AS$38:$AS$49)-ROWS($AW$38:$AW$49)-ROWS($BA$38:$BA$49)-ROWS($BE$38:$BE$49)), "")))))))</f>
        <v/>
      </c>
      <c r="CE27" s="316" t="str">
        <f t="shared" ca="1" si="37"/>
        <v/>
      </c>
      <c r="CF27" s="413" t="str">
        <f t="shared" ca="1" si="38"/>
        <v/>
      </c>
      <c r="CG27" s="412" t="str">
        <f ca="1">IF(OR(CH27="",CH27=0),"",MAX(CG$5:CG26)+1)</f>
        <v/>
      </c>
      <c r="CH27" s="316" t="str">
        <f ca="1">IFERROR(INDEX($AJ$54:$AJ$65, ROWS($CH$4:CH25)), IFERROR(INDEX($AN$54:$AN$65, ROWS($CH$4:CH25)-ROWS($AJ$54:$AJ$65)), IFERROR(INDEX($AR$54:$AR$65, ROWS($CH$4:CH25)-ROWS($AJ$54:$AJ$65)-ROWS($AN$54:$AN$65)),IFERROR(INDEX($AV$54:$AV$65, ROWS($CH$4:CH25)-ROWS($AJ$54:$AJ$65)-ROWS($AN$54:$AN$65)-ROWS($AR$54:$AR$65)),IFERROR(INDEX($AZ$54:$AZ$65, ROWS($CH$4:CH25)-ROWS($AJ$54:$AJ$65)-ROWS($AN$54:$AN$65)-ROWS($AR$54:$AR$65)-ROWS($AV$54:$AV$65)),IFERROR(INDEX($BD$54:$BD$65, ROWS($CH$4:CH25)-ROWS($AJ$54:$AJ$65)-ROWS($AN$54:$AN$65)-ROWS($AR$54:$AR$65)-ROWS($AV$54:$AV$65)-ROWS($AZ$54:$AZ$65)),IFERROR(INDEX($BH$54:$BH$65, ROWS($CH$4:CH25)-ROWS($AJ$54:$AJ$65)-ROWS($AN$54:$AN$65)-ROWS($AR$54:$AR$65)-ROWS($AV$54:$AV$65)-ROWS($AZ$54:$AZ$65)-ROWS($BD$54:$BD$65)), "")))))))</f>
        <v/>
      </c>
      <c r="CI27" s="316" t="str">
        <f t="shared" ca="1" si="39"/>
        <v/>
      </c>
      <c r="CJ27" s="316" t="str">
        <f ca="1">IF(OR(CK27="",CK27=0),"",MAX(CJ$5:CJ26)+1)</f>
        <v/>
      </c>
      <c r="CK27" s="316" t="str">
        <f ca="1">IFERROR(INDEX($AK$54:$AK$65, ROWS($CK$4:CK25)), IFERROR(INDEX($AO$54:$AO$65, ROWS($CK$4:CK25)-ROWS($AK$54:$AK$65)), IFERROR(INDEX($AS$54:$AS$65, ROWS($CK$4:CK25)-ROWS($AK$54:$AK$65)-ROWS($AO$54:$AO$65)),IFERROR(INDEX($AW$54:$AW$65, ROWS($CK$4:CK25)-ROWS($AK$54:$AK$65)-ROWS($AO$54:$AO$65)-ROWS($AS$54:$AS$65)),IFERROR(INDEX($BA$54:$BA$65, ROWS($CK$4:CK25)-ROWS($AK$54:$AK$65)-ROWS($AO$54:$AO$65)-ROWS($AS$54:$AS$65)-ROWS($AW$54:$AW$65)),IFERROR(INDEX($BE$54:$BE$65, ROWS($CK$4:CK25)-ROWS($AK$54:$AK$65)-ROWS($AO$54:$AO$65)-ROWS($AS$54:$AS$65)-ROWS($AW$54:$AW$65)-ROWS($BA$54:$BA$65)),IFERROR(INDEX($BI$54:$BI$65, ROWS($CK$4:CK25)-ROWS($AK$54:$AK$65)-ROWS($AO$54:$AO$65)-ROWS($AS$54:$AS$65)-ROWS($AW$54:$AW$65)-ROWS($BA$54:$BA$65)-ROWS($BE$54:$BE$65)), "")))))))</f>
        <v/>
      </c>
      <c r="CL27" s="316" t="str">
        <f t="shared" ca="1" si="40"/>
        <v/>
      </c>
      <c r="CM27" s="413" t="str">
        <f t="shared" ca="1" si="41"/>
        <v/>
      </c>
      <c r="CN27" s="412" t="str">
        <f ca="1">IF(OR(CO27="",CO27=0),"",MAX(CN$5:CN26)+1)</f>
        <v/>
      </c>
      <c r="CO27" s="316" t="str">
        <f ca="1">IFERROR(INDEX($AJ$70:$AJ$81, ROWS($CO$4:CO25)), IFERROR(INDEX($AN$70:$AN$81, ROWS($CO$4:CO25)-ROWS($AJ$70:$AJ$81)), IFERROR(INDEX($AR$70:$AR$81, ROWS($CO$4:CO25)-ROWS($AJ$70:$AJ$81)-ROWS($AN$70:$AN$81)),IFERROR(INDEX($AV$70:$AV$81, ROWS($CO$4:CO25)-ROWS($AJ$70:$AJ$81)-ROWS($AN$70:$AN$81)-ROWS($AR$70:$AR$81)),IFERROR(INDEX($AZ$70:$AZ$81, ROWS($CO$4:CO25)-ROWS($AJ$70:$AJ$81)-ROWS($AN$70:$AN$81)-ROWS($AR$70:$AR$81)-ROWS($AV$70:$AV$81)),IFERROR(INDEX($BD$70:$BD$81, ROWS($CO$4:CO25)-ROWS($AJ$70:$AJ$81)-ROWS($AN$70:$AN$81)-ROWS($AR$70:$AR$81)-ROWS($AV$70:$AV$81)-ROWS($AZ$70:$AZ$81)),IFERROR(INDEX($BH$70:$BH$81, ROWS($CO$4:CO25)-ROWS($AJ$70:$AJ$81)-ROWS($AN$70:$AN$81)-ROWS($AR$70:$AR$81)-ROWS($AV$70:$AV$81)-ROWS($AZ$70:$AZ$81)-ROWS($BD$70:$BD$81)), "")))))))</f>
        <v/>
      </c>
      <c r="CP27" s="316" t="str">
        <f t="shared" ca="1" si="42"/>
        <v/>
      </c>
      <c r="CQ27" s="316" t="str">
        <f ca="1">IF(OR(CR27="",CR27=0),"",MAX(CQ$5:CQ26)+1)</f>
        <v/>
      </c>
      <c r="CR27" s="316" t="str">
        <f ca="1">IFERROR(INDEX($AK$70:$AK$81, ROWS($CR$4:CR25)), IFERROR(INDEX($AO$70:$AO$81, ROWS($CR$4:CR25)-ROWS($AK$70:$AK$81)), IFERROR(INDEX($AS$70:$AS$81, ROWS($CR$4:CR25)-ROWS($AK$70:$AK$81)-ROWS($AO$70:$AO$81)),IFERROR(INDEX($AW$70:$AW$81, ROWS($CR$4:CR25)-ROWS($AK$70:$AK$81)-ROWS($AO$70:$AO$81)-ROWS($AS$70:$AS$81)),IFERROR(INDEX($BA$70:$BA$81, ROWS($CR$4:CR25)-ROWS($AK$70:$AK$81)-ROWS($AO$70:$AO$81)-ROWS($AS$70:$AS$81)-ROWS($AW$70:$AW$81)),IFERROR(INDEX($BE$70:$BE$81, ROWS($CR$4:CR25)-ROWS($AK$70:$AK$81)-ROWS($AO$70:$AO$81)-ROWS($AS$70:$AS$81)-ROWS($AW$70:$AW$81)-ROWS($BA$70:$BA$81)),IFERROR(INDEX($BI$70:$BI$81, ROWS($CR$4:CR25)-ROWS($AK$70:$AK$81)-ROWS($AO$70:$AO$81)-ROWS($AS$70:$AS$81)-ROWS($AW$70:$AW$81)-ROWS($BA$70:$BA$81)-ROWS($BE$70:$BE$81)), "")))))))</f>
        <v/>
      </c>
      <c r="CS27" s="316" t="str">
        <f t="shared" ca="1" si="43"/>
        <v/>
      </c>
      <c r="CT27" s="413" t="str">
        <f t="shared" ca="1" si="44"/>
        <v/>
      </c>
      <c r="CU27" s="412" t="str">
        <f>IF(OR(CV27="",CV27=0),"",MAX(CU$5:CU26)+1)</f>
        <v/>
      </c>
      <c r="CV27" s="316">
        <f>IFERROR(INDEX($AJ$86:$AJ$97, ROWS($CV$4:CV25)), IFERROR(INDEX($AN$86:$AN$97, ROWS($CV$4:CV25)-ROWS($AJ$86:$AJ$97)), ""))</f>
        <v>0</v>
      </c>
      <c r="CW27" s="316" t="str">
        <f t="shared" si="45"/>
        <v/>
      </c>
      <c r="CX27" s="316" t="str">
        <f>IF(OR(CY27="",CY27=0),"",MAX(CX$5:CX26)+1)</f>
        <v/>
      </c>
      <c r="CY27" s="316">
        <f>IFERROR(INDEX($AK$86:$AK$97, ROWS($CY$4:CY25)), IFERROR(INDEX($AO$86:$AO$97, ROWS($CY$4:CY25)-ROWS($AK$86:$AK$97)), ""))</f>
        <v>0</v>
      </c>
      <c r="CZ27" s="316" t="str">
        <f t="shared" si="46"/>
        <v/>
      </c>
      <c r="DA27" s="413" t="str">
        <f t="shared" si="47"/>
        <v/>
      </c>
      <c r="DC27" s="438">
        <f ca="1">IF(OR(DD27="",DD27=0),"",MAX(DC$25:DC26)+1)</f>
        <v>2</v>
      </c>
      <c r="DD27" s="434" t="str">
        <f t="shared" ref="DD27:DD43" ca="1" si="90">IF(BU7="","",IF(NOT(BY7="Income"),BU7,""))</f>
        <v>D. Store Card 3</v>
      </c>
      <c r="DE27" s="413">
        <f t="shared" ref="DE27:DE43" ca="1" si="91">IF(BX7="","",IF(NOT(BY7="Income"),BX7,""))</f>
        <v>30</v>
      </c>
      <c r="DF27" s="431" t="str">
        <f ca="1">IF(OR(DG27="",DG27=0),"",MAX(DF$25:DF26)+1)</f>
        <v/>
      </c>
      <c r="DG27" s="412" t="str">
        <f t="shared" ref="DG27:DG43" ca="1" si="92">IF(BU7="","",IF(BY7="Income",BU7,""))</f>
        <v/>
      </c>
      <c r="DH27" s="413" t="str">
        <f t="shared" ref="DH27:DH43" ca="1" si="93">IF(BU7="","",IF(BY7="Income",BX7,""))</f>
        <v/>
      </c>
      <c r="DI27" s="412" t="str">
        <f t="shared" ref="DI27:DI43" ca="1" si="94">IFERROR(INDEX($DD$26:$DD$43,MATCH(ROW()-ROW($DI$25),$DC$26:$DC$43,0)),"")</f>
        <v>D. Store Card 3</v>
      </c>
      <c r="DJ27" s="413">
        <f t="shared" ref="DJ27:DJ43" ca="1" si="95">IFERROR(INDEX($DE$26:$DE$43,MATCH(ROW()-ROW($DI$25),$DC$26:$DC$43,0)),"")</f>
        <v>30</v>
      </c>
      <c r="DK27" s="412" t="str">
        <f t="shared" ref="DK27:DK43" ca="1" si="96">IFERROR(INDEX($DG$26:$DG$43,MATCH(ROW()-ROW($DK$25),$DF$26:$DF$43,0)),"")</f>
        <v>Paycheck 3</v>
      </c>
      <c r="DL27" s="413">
        <f t="shared" ref="DL27:DL43" ca="1" si="97">IFERROR(INDEX($DH$26:$DH$43,MATCH(ROW()-ROW($DK$25),$DF$26:$DF$43,0)),"")</f>
        <v>700</v>
      </c>
      <c r="DN27" s="425" t="str">
        <f ca="1">IF(DI29="","",CONCATENATE(DI29," - ",DJ29))</f>
        <v>Pet Care - 80</v>
      </c>
      <c r="DO27" s="295" t="str">
        <f ca="1">IF(DI30="","",CONCATENATE(DI30," - ",DJ30))</f>
        <v>Groceries - 125</v>
      </c>
      <c r="DP27" s="295" t="str">
        <f ca="1">IF(DI31="","",CONCATENATE(DI31," - ",DJ31))</f>
        <v>Life Insurance - 70</v>
      </c>
      <c r="DQ27" s="425" t="str">
        <f ca="1">IF(DK29="","",CONCATENATE(DK29," - ",DL29))</f>
        <v/>
      </c>
      <c r="DR27" s="295" t="str">
        <f ca="1">IF(DK30="","",CONCATENATE(DK30," - ",DL30))</f>
        <v/>
      </c>
      <c r="DS27" s="426" t="str">
        <f ca="1">IF(DK31="","",CONCATENATE(DK31," - ",DL31))</f>
        <v/>
      </c>
    </row>
    <row r="28" spans="1:123" s="292" customFormat="1" ht="15" customHeight="1" x14ac:dyDescent="0.3">
      <c r="A28" s="1173" t="s">
        <v>478</v>
      </c>
      <c r="B28" s="1174"/>
      <c r="C28" s="1173" t="s">
        <v>478</v>
      </c>
      <c r="D28" s="1174"/>
      <c r="E28" s="1173" t="s">
        <v>478</v>
      </c>
      <c r="F28" s="1174"/>
      <c r="G28" s="1173" t="s">
        <v>478</v>
      </c>
      <c r="H28" s="1174"/>
      <c r="I28" s="1173" t="s">
        <v>478</v>
      </c>
      <c r="J28" s="1174"/>
      <c r="K28" s="1173" t="s">
        <v>478</v>
      </c>
      <c r="L28" s="1174"/>
      <c r="M28" s="1173" t="s">
        <v>478</v>
      </c>
      <c r="N28" s="1174"/>
      <c r="P28" s="297" t="str">
        <f t="shared" ca="1" si="89"/>
        <v/>
      </c>
      <c r="Q28" s="297" t="str">
        <f t="shared" ca="1" si="81"/>
        <v/>
      </c>
      <c r="R28" s="297" t="str">
        <f t="shared" ca="1" si="81"/>
        <v/>
      </c>
      <c r="S28" s="298" t="str">
        <f t="shared" ca="1" si="81"/>
        <v/>
      </c>
      <c r="T28" s="297" t="str">
        <f t="shared" ca="1" si="81"/>
        <v/>
      </c>
      <c r="U28" s="297" t="str">
        <f t="shared" ca="1" si="81"/>
        <v/>
      </c>
      <c r="V28" s="1160" t="s">
        <v>503</v>
      </c>
      <c r="W28" s="1161"/>
      <c r="X28" s="424">
        <f ca="1">IF(OR(X26=""),0,SUM(X25+X26-X24))</f>
        <v>12461.139999999998</v>
      </c>
      <c r="Y28"/>
      <c r="AB28" s="299"/>
      <c r="AC28" s="358">
        <f>IF('Data Entry'!H12="","",'Data Entry'!H12)</f>
        <v>23</v>
      </c>
      <c r="AD28" s="356" t="str">
        <f>IF('Data Entry'!G12="","",'Data Entry'!G12)</f>
        <v>Credit Card 1</v>
      </c>
      <c r="AE28" s="363">
        <f>IF('Data Entry'!J12="","",'Data Entry'!J12)</f>
        <v>50</v>
      </c>
      <c r="AF28" s="402">
        <f>IF('Data Entry'!I12="","",'Data Entry'!I12)</f>
        <v>800</v>
      </c>
      <c r="AG28" s="300"/>
      <c r="AH28"/>
      <c r="AI28" s="304" t="str">
        <f t="shared" ca="1" si="82"/>
        <v/>
      </c>
      <c r="AJ28" s="305" t="str">
        <f t="shared" ca="1" si="60"/>
        <v/>
      </c>
      <c r="AK28" s="306" t="str">
        <f t="shared" ca="1" si="61"/>
        <v/>
      </c>
      <c r="AL28" s="307" t="str">
        <f t="shared" ca="1" si="62"/>
        <v/>
      </c>
      <c r="AM28" s="304" t="str">
        <f t="shared" ca="1" si="83"/>
        <v/>
      </c>
      <c r="AN28" s="305" t="str">
        <f t="shared" ca="1" si="63"/>
        <v/>
      </c>
      <c r="AO28" s="306" t="str">
        <f t="shared" ca="1" si="64"/>
        <v/>
      </c>
      <c r="AP28" s="307" t="str">
        <f t="shared" ca="1" si="65"/>
        <v/>
      </c>
      <c r="AQ28" s="304" t="str">
        <f t="shared" ca="1" si="84"/>
        <v/>
      </c>
      <c r="AR28" s="305" t="str">
        <f t="shared" ca="1" si="66"/>
        <v/>
      </c>
      <c r="AS28" s="306" t="str">
        <f t="shared" ca="1" si="67"/>
        <v/>
      </c>
      <c r="AT28" s="307" t="str">
        <f t="shared" ca="1" si="68"/>
        <v/>
      </c>
      <c r="AU28" s="304" t="str">
        <f t="shared" ca="1" si="85"/>
        <v/>
      </c>
      <c r="AV28" s="305" t="str">
        <f t="shared" ca="1" si="69"/>
        <v/>
      </c>
      <c r="AW28" s="306" t="str">
        <f t="shared" ca="1" si="70"/>
        <v/>
      </c>
      <c r="AX28" s="307" t="str">
        <f t="shared" ca="1" si="71"/>
        <v/>
      </c>
      <c r="AY28" s="304" t="str">
        <f t="shared" ca="1" si="86"/>
        <v/>
      </c>
      <c r="AZ28" s="305" t="str">
        <f t="shared" ca="1" si="72"/>
        <v/>
      </c>
      <c r="BA28" s="306" t="str">
        <f t="shared" ca="1" si="73"/>
        <v/>
      </c>
      <c r="BB28" s="307" t="str">
        <f t="shared" ca="1" si="74"/>
        <v/>
      </c>
      <c r="BC28" s="304" t="str">
        <f t="shared" ca="1" si="87"/>
        <v/>
      </c>
      <c r="BD28" s="305" t="str">
        <f t="shared" ca="1" si="75"/>
        <v/>
      </c>
      <c r="BE28" s="306" t="str">
        <f t="shared" ca="1" si="76"/>
        <v/>
      </c>
      <c r="BF28" s="307" t="str">
        <f t="shared" ca="1" si="77"/>
        <v/>
      </c>
      <c r="BG28" s="304" t="str">
        <f t="shared" ca="1" si="88"/>
        <v/>
      </c>
      <c r="BH28" s="305" t="str">
        <f t="shared" ca="1" si="78"/>
        <v/>
      </c>
      <c r="BI28" s="306" t="str">
        <f t="shared" ca="1" si="79"/>
        <v/>
      </c>
      <c r="BJ28" s="307" t="str">
        <f t="shared" ca="1" si="80"/>
        <v/>
      </c>
      <c r="BL28" s="412" t="str">
        <f ca="1">IF(OR(BM28="",BM28=0),"",MAX(BL$5:BL27)+1)</f>
        <v/>
      </c>
      <c r="BM28" s="316" t="str">
        <f ca="1">IFERROR(INDEX($AJ$6:$AJ$17, ROWS(BM$4:$BM26)), IFERROR(INDEX($AN$6:$AN$17, ROWS(BM$4:$BM26)-ROWS($AJ$6:$AJ$17)), IFERROR(INDEX($AR$6:$AR$17, ROWS(BM$4:$BM26)-ROWS($AJ$6:$AJ$17)-ROWS($AN$6:$AN$17)),IFERROR(INDEX($AV$6:$AV$17, ROWS(BM$4:$BM26)-ROWS($AJ$6:$AJ$17)-ROWS($AN$6:$AN$17)-ROWS($AR$6:$AR$17)),IFERROR(INDEX($AZ$6:$AZ$17, ROWS(BM$4:$BM26)-ROWS($AJ$6:$AJ$17)-ROWS($AN$6:$AN$17)-ROWS($AR$6:$AR$17)-ROWS($AV$6:$AV$17)),IFERROR(INDEX($BD$6:$BD$17, ROWS(BM$4:$BM26)-ROWS($AJ$6:$AJ$17)-ROWS($AN$6:$AN$17)-ROWS($AR$6:$AR$17)-ROWS($AV$6:$AV$17)-ROWS($AZ$6:$AZ$17)),IFERROR(INDEX($BH$6:$BH$17, ROWS(BM$4:$BM26)-ROWS($AJ$6:$AJ$17)-ROWS($AN$6:$AN$17)-ROWS($AR$6:$AR$17)-ROWS($AV$6:$AV$17)-ROWS($AZ$6:$AZ$17)-ROWS($BD$6:$BD$17)), "")))))))</f>
        <v/>
      </c>
      <c r="BN28" s="316" t="str">
        <f t="shared" ca="1" si="30"/>
        <v/>
      </c>
      <c r="BO28" s="316" t="str">
        <f ca="1">IF(OR(BP28="",BP28=0),"",MAX(BO$5:BO27)+1)</f>
        <v/>
      </c>
      <c r="BP28" s="316" t="str">
        <f ca="1">IFERROR(INDEX($AK$6:$AK$17, ROWS($BP$4:BP26)), IFERROR(INDEX($AO$6:$AO$17, ROWS($BP$4:BP26)-ROWS($AK$6:$AK$17)), IFERROR(INDEX($AS$6:$AS$17, ROWS($BP$4:BP26)-ROWS($AK$6:$AK$17)-ROWS($AO$6:$AO$17)),IFERROR(INDEX($AW$6:$AW$17, ROWS($BP$4:BP26)-ROWS($AK$6:$AK$17)-ROWS($AO$6:$AO$17)-ROWS($AS$6:$AS$17)),IFERROR(INDEX($BA$6:$BA$17, ROWS($BP$4:BP26)-ROWS($AK$6:$AK$17)-ROWS($AO$6:$AO$17)-ROWS($AS$6:$AS$17)-ROWS($AW$6:$AW$17)),IFERROR(INDEX($BE$6:$BE$17, ROWS($BP$4:BP26)-ROWS($AK$6:$AK$17)-ROWS($AO$6:$AO$17)-ROWS($AS$6:$AS$17)-ROWS($AW$6:$AW$17)-ROWS($BA$6:$BA$17)),IFERROR(INDEX($BI$6:$BI$17, ROWS($BP$4:BP26)-ROWS($AK$6:$AK$17)-ROWS($AO$6:$AO$17)-ROWS($AS$6:$AS$17)-ROWS($AW$6:$AW$17)-ROWS($BA$6:$BA$17)-ROWS($BE$6:$BE$17)), "")))))))</f>
        <v/>
      </c>
      <c r="BQ28" s="316" t="str">
        <f t="shared" ca="1" si="31"/>
        <v/>
      </c>
      <c r="BR28" s="413" t="str">
        <f t="shared" ca="1" si="32"/>
        <v/>
      </c>
      <c r="BS28" s="412" t="str">
        <f ca="1">IF(OR(BT28="",BT28=0),"",MAX(BS$5:BS27)+1)</f>
        <v/>
      </c>
      <c r="BT28" s="316" t="str">
        <f ca="1">IFERROR(INDEX($AJ$22:$AJ$33, ROWS($BT$4:BT26)), IFERROR(INDEX($AN$22:$AN$33, ROWS($BT$4:BT26)-ROWS($AJ$22:$AJ$33)), IFERROR(INDEX($AR$22:$AR$33, ROWS($BT$4:BT26)-ROWS($AJ$22:$AJ$33)-ROWS($AN$22:$AN$33)),IFERROR(INDEX($AV$22:$AV$33, ROWS($BT$4:BT26)-ROWS($AJ$22:$AJ$33)-ROWS($AN$22:$AN$33)-ROWS($AR$22:$AR$33)),IFERROR(INDEX($AZ$22:$AZ$33, ROWS($BT$4:BT26)-ROWS($AJ$22:$AJ$33)-ROWS($AN$22:$AN$33)-ROWS($AR$22:$AR$33)-ROWS($AV$22:$AV$33)),IFERROR(INDEX($BD$22:$BD$33, ROWS($BT$4:BT26)-ROWS($AJ$22:$AJ$33)-ROWS($AN$22:$AN$33)-ROWS($AR$22:$AR$33)-ROWS($AV$22:$AV$33)-ROWS($AZ$22:$AZ$33)),IFERROR(INDEX($BH$22:$BH$33, ROWS($BT$4:BT26)-ROWS($AJ$22:$AJ$33)-ROWS($AN$22:$AN$33)-ROWS($AR$22:$AR$33)-ROWS($AV$22:$AV$33)-ROWS($AZ$22:$AZ$33)-ROWS($BD$22:$BD$33)), "")))))))</f>
        <v/>
      </c>
      <c r="BU28" s="316" t="str">
        <f t="shared" ca="1" si="33"/>
        <v/>
      </c>
      <c r="BV28" s="316" t="str">
        <f ca="1">IF(OR(BW28="",BW28=0),"",MAX(BV$5:BV27)+1)</f>
        <v/>
      </c>
      <c r="BW28" s="316" t="str">
        <f ca="1">IFERROR(INDEX($AK$22:$AK$33, ROWS($BW$4:BW26)), IFERROR(INDEX($AO$22:$AO$33, ROWS($BW$4:BW26)-ROWS($AK$22:$AK$33)), IFERROR(INDEX($AS$22:$AS$33, ROWS($BW$4:BW26)-ROWS($AK$22:$AK$33)-ROWS($AO$22:$AO$33)),IFERROR(INDEX($AW$22:$AW$33, ROWS($BW$4:BW26)-ROWS($AK$22:$AK$33)-ROWS($AO$22:$AO$33)-ROWS($AS$22:$AS$33)),IFERROR(INDEX($BA$22:$BA$33, ROWS($BW$4:BW26)-ROWS($AK$22:$AK$33)-ROWS($AO$22:$AO$33)-ROWS($AS$22:$AS$33)-ROWS($AW$22:$AW$33)),IFERROR(INDEX($BE$22:$BE$33, ROWS($BW$4:BW26)-ROWS($AK$22:$AK$33)-ROWS($AO$22:$AO$33)-ROWS($AS$22:$AS$33)-ROWS($AW$22:$AW$33)-ROWS($BA$22:$BA$33)),IFERROR(INDEX($BI$22:$BI$33, ROWS($BW$4:BW26)-ROWS($AK$22:$AK$33)-ROWS($AO$22:$AO$33)-ROWS($AS$22:$AS$33)-ROWS($AW$22:$AW$33)-ROWS($BA$22:$BA$33)-ROWS($BE$22:$BE$33)), "")))))))</f>
        <v/>
      </c>
      <c r="BX28" s="316" t="str">
        <f t="shared" ca="1" si="34"/>
        <v/>
      </c>
      <c r="BY28" s="413" t="str">
        <f t="shared" ca="1" si="35"/>
        <v/>
      </c>
      <c r="BZ28" s="412" t="str">
        <f ca="1">IF(OR(CA28="",CA28=0),"",MAX(BZ$5:BZ27)+1)</f>
        <v/>
      </c>
      <c r="CA28" s="316" t="str">
        <f ca="1">IFERROR(INDEX($AJ$38:$AJ$49, ROWS($CA$4:CA26)), IFERROR(INDEX($AN$38:$AN$49, ROWS($CA$4:CA26)-ROWS($AJ$38:$AJ$49)), IFERROR(INDEX($AR$38:$AR$49, ROWS($CA$4:CA26)-ROWS($AJ$38:$AJ$49)-ROWS($AN$38:$AN$49)),IFERROR(INDEX($AV$38:$AV$49, ROWS($CA$4:CA26)-ROWS($AJ$38:$AJ$49)-ROWS($AN$38:$AN$49)-ROWS($AR$38:$AR$49)),IFERROR(INDEX($AZ$38:$AZ$49, ROWS($CA$4:CA26)-ROWS($AJ$38:$AJ$49)-ROWS($AN$38:$AN$49)-ROWS($AR$38:$AR$49)-ROWS($AV$38:$AV$49)),IFERROR(INDEX($BD$38:$BD$49, ROWS($CA$4:CA26)-ROWS($AJ$38:$AJ$49)-ROWS($AN$38:$AN$49)-ROWS($AR$38:$AR$49)-ROWS($AV$38:$AV$49)-ROWS($AZ$38:$AZ$49)),IFERROR(INDEX($BH$38:$BH$49, ROWS($CA$4:CA26)-ROWS($AJ$38:$AJ$49)-ROWS($AN$38:$AN$49)-ROWS($AR$38:$AR$49)-ROWS($AV$38:$AV$49)-ROWS($AZ$38:$AZ$49)-ROWS($BD$38:$BD$49)), "")))))))</f>
        <v/>
      </c>
      <c r="CB28" s="316" t="str">
        <f t="shared" ca="1" si="36"/>
        <v/>
      </c>
      <c r="CC28" s="316" t="str">
        <f ca="1">IF(OR(CD28="",CD28=0),"",MAX(CC$5:CC27)+1)</f>
        <v/>
      </c>
      <c r="CD28" s="316" t="str">
        <f ca="1">IFERROR(INDEX($AK$38:$AK$49, ROWS($CD$4:CD26)), IFERROR(INDEX($AO$38:$AO$49, ROWS($CD$4:CD26)-ROWS($AK$38:$AK$49)), IFERROR(INDEX($AS$38:$AS$49, ROWS($CD$4:CD26)-ROWS($AK$38:$AK$49)-ROWS($AO$38:$AO$49)),IFERROR(INDEX($AW$38:$AW$49, ROWS($CD$4:CD26)-ROWS($AK$38:$AK$49)-ROWS($AO$38:$AO$49)-ROWS($AS$38:$AS$49)),IFERROR(INDEX($BA$38:$BA$49, ROWS($CD$4:CD26)-ROWS($AK$38:$AK$49)-ROWS($AO$38:$AO$49)-ROWS($AS$38:$AS$49)-ROWS($AW$38:$AW$49)),IFERROR(INDEX($BE$38:$BE$49, ROWS($CD$4:CD26)-ROWS($AK$38:$AK$49)-ROWS($AO$38:$AO$49)-ROWS($AS$38:$AS$49)-ROWS($AW$38:$AW$49)-ROWS($BA$38:$BA$49)),IFERROR(INDEX($BI$38:$BI$49, ROWS($CD$4:CD26)-ROWS($AK$38:$AK$49)-ROWS($AO$38:$AO$49)-ROWS($AS$38:$AS$49)-ROWS($AW$38:$AW$49)-ROWS($BA$38:$BA$49)-ROWS($BE$38:$BE$49)), "")))))))</f>
        <v/>
      </c>
      <c r="CE28" s="316" t="str">
        <f t="shared" ca="1" si="37"/>
        <v/>
      </c>
      <c r="CF28" s="413" t="str">
        <f t="shared" ca="1" si="38"/>
        <v/>
      </c>
      <c r="CG28" s="412" t="str">
        <f ca="1">IF(OR(CH28="",CH28=0),"",MAX(CG$5:CG27)+1)</f>
        <v/>
      </c>
      <c r="CH28" s="316" t="str">
        <f ca="1">IFERROR(INDEX($AJ$54:$AJ$65, ROWS($CH$4:CH26)), IFERROR(INDEX($AN$54:$AN$65, ROWS($CH$4:CH26)-ROWS($AJ$54:$AJ$65)), IFERROR(INDEX($AR$54:$AR$65, ROWS($CH$4:CH26)-ROWS($AJ$54:$AJ$65)-ROWS($AN$54:$AN$65)),IFERROR(INDEX($AV$54:$AV$65, ROWS($CH$4:CH26)-ROWS($AJ$54:$AJ$65)-ROWS($AN$54:$AN$65)-ROWS($AR$54:$AR$65)),IFERROR(INDEX($AZ$54:$AZ$65, ROWS($CH$4:CH26)-ROWS($AJ$54:$AJ$65)-ROWS($AN$54:$AN$65)-ROWS($AR$54:$AR$65)-ROWS($AV$54:$AV$65)),IFERROR(INDEX($BD$54:$BD$65, ROWS($CH$4:CH26)-ROWS($AJ$54:$AJ$65)-ROWS($AN$54:$AN$65)-ROWS($AR$54:$AR$65)-ROWS($AV$54:$AV$65)-ROWS($AZ$54:$AZ$65)),IFERROR(INDEX($BH$54:$BH$65, ROWS($CH$4:CH26)-ROWS($AJ$54:$AJ$65)-ROWS($AN$54:$AN$65)-ROWS($AR$54:$AR$65)-ROWS($AV$54:$AV$65)-ROWS($AZ$54:$AZ$65)-ROWS($BD$54:$BD$65)), "")))))))</f>
        <v/>
      </c>
      <c r="CI28" s="316" t="str">
        <f t="shared" ca="1" si="39"/>
        <v/>
      </c>
      <c r="CJ28" s="316" t="str">
        <f ca="1">IF(OR(CK28="",CK28=0),"",MAX(CJ$5:CJ27)+1)</f>
        <v/>
      </c>
      <c r="CK28" s="316" t="str">
        <f ca="1">IFERROR(INDEX($AK$54:$AK$65, ROWS($CK$4:CK26)), IFERROR(INDEX($AO$54:$AO$65, ROWS($CK$4:CK26)-ROWS($AK$54:$AK$65)), IFERROR(INDEX($AS$54:$AS$65, ROWS($CK$4:CK26)-ROWS($AK$54:$AK$65)-ROWS($AO$54:$AO$65)),IFERROR(INDEX($AW$54:$AW$65, ROWS($CK$4:CK26)-ROWS($AK$54:$AK$65)-ROWS($AO$54:$AO$65)-ROWS($AS$54:$AS$65)),IFERROR(INDEX($BA$54:$BA$65, ROWS($CK$4:CK26)-ROWS($AK$54:$AK$65)-ROWS($AO$54:$AO$65)-ROWS($AS$54:$AS$65)-ROWS($AW$54:$AW$65)),IFERROR(INDEX($BE$54:$BE$65, ROWS($CK$4:CK26)-ROWS($AK$54:$AK$65)-ROWS($AO$54:$AO$65)-ROWS($AS$54:$AS$65)-ROWS($AW$54:$AW$65)-ROWS($BA$54:$BA$65)),IFERROR(INDEX($BI$54:$BI$65, ROWS($CK$4:CK26)-ROWS($AK$54:$AK$65)-ROWS($AO$54:$AO$65)-ROWS($AS$54:$AS$65)-ROWS($AW$54:$AW$65)-ROWS($BA$54:$BA$65)-ROWS($BE$54:$BE$65)), "")))))))</f>
        <v/>
      </c>
      <c r="CL28" s="316" t="str">
        <f t="shared" ca="1" si="40"/>
        <v/>
      </c>
      <c r="CM28" s="413" t="str">
        <f t="shared" ca="1" si="41"/>
        <v/>
      </c>
      <c r="CN28" s="412" t="str">
        <f ca="1">IF(OR(CO28="",CO28=0),"",MAX(CN$5:CN27)+1)</f>
        <v/>
      </c>
      <c r="CO28" s="316" t="str">
        <f ca="1">IFERROR(INDEX($AJ$70:$AJ$81, ROWS($CO$4:CO26)), IFERROR(INDEX($AN$70:$AN$81, ROWS($CO$4:CO26)-ROWS($AJ$70:$AJ$81)), IFERROR(INDEX($AR$70:$AR$81, ROWS($CO$4:CO26)-ROWS($AJ$70:$AJ$81)-ROWS($AN$70:$AN$81)),IFERROR(INDEX($AV$70:$AV$81, ROWS($CO$4:CO26)-ROWS($AJ$70:$AJ$81)-ROWS($AN$70:$AN$81)-ROWS($AR$70:$AR$81)),IFERROR(INDEX($AZ$70:$AZ$81, ROWS($CO$4:CO26)-ROWS($AJ$70:$AJ$81)-ROWS($AN$70:$AN$81)-ROWS($AR$70:$AR$81)-ROWS($AV$70:$AV$81)),IFERROR(INDEX($BD$70:$BD$81, ROWS($CO$4:CO26)-ROWS($AJ$70:$AJ$81)-ROWS($AN$70:$AN$81)-ROWS($AR$70:$AR$81)-ROWS($AV$70:$AV$81)-ROWS($AZ$70:$AZ$81)),IFERROR(INDEX($BH$70:$BH$81, ROWS($CO$4:CO26)-ROWS($AJ$70:$AJ$81)-ROWS($AN$70:$AN$81)-ROWS($AR$70:$AR$81)-ROWS($AV$70:$AV$81)-ROWS($AZ$70:$AZ$81)-ROWS($BD$70:$BD$81)), "")))))))</f>
        <v/>
      </c>
      <c r="CP28" s="316" t="str">
        <f t="shared" ca="1" si="42"/>
        <v/>
      </c>
      <c r="CQ28" s="316" t="str">
        <f ca="1">IF(OR(CR28="",CR28=0),"",MAX(CQ$5:CQ27)+1)</f>
        <v/>
      </c>
      <c r="CR28" s="316" t="str">
        <f ca="1">IFERROR(INDEX($AK$70:$AK$81, ROWS($CR$4:CR26)), IFERROR(INDEX($AO$70:$AO$81, ROWS($CR$4:CR26)-ROWS($AK$70:$AK$81)), IFERROR(INDEX($AS$70:$AS$81, ROWS($CR$4:CR26)-ROWS($AK$70:$AK$81)-ROWS($AO$70:$AO$81)),IFERROR(INDEX($AW$70:$AW$81, ROWS($CR$4:CR26)-ROWS($AK$70:$AK$81)-ROWS($AO$70:$AO$81)-ROWS($AS$70:$AS$81)),IFERROR(INDEX($BA$70:$BA$81, ROWS($CR$4:CR26)-ROWS($AK$70:$AK$81)-ROWS($AO$70:$AO$81)-ROWS($AS$70:$AS$81)-ROWS($AW$70:$AW$81)),IFERROR(INDEX($BE$70:$BE$81, ROWS($CR$4:CR26)-ROWS($AK$70:$AK$81)-ROWS($AO$70:$AO$81)-ROWS($AS$70:$AS$81)-ROWS($AW$70:$AW$81)-ROWS($BA$70:$BA$81)),IFERROR(INDEX($BI$70:$BI$81, ROWS($CR$4:CR26)-ROWS($AK$70:$AK$81)-ROWS($AO$70:$AO$81)-ROWS($AS$70:$AS$81)-ROWS($AW$70:$AW$81)-ROWS($BA$70:$BA$81)-ROWS($BE$70:$BE$81)), "")))))))</f>
        <v/>
      </c>
      <c r="CS28" s="316" t="str">
        <f t="shared" ca="1" si="43"/>
        <v/>
      </c>
      <c r="CT28" s="413" t="str">
        <f t="shared" ca="1" si="44"/>
        <v/>
      </c>
      <c r="CU28" s="412" t="str">
        <f>IF(OR(CV28="",CV28=0),"",MAX(CU$5:CU27)+1)</f>
        <v/>
      </c>
      <c r="CV28" s="316">
        <f>IFERROR(INDEX($AJ$86:$AJ$97, ROWS($CV$4:CV26)), IFERROR(INDEX($AN$86:$AN$97, ROWS($CV$4:CV26)-ROWS($AJ$86:$AJ$97)), ""))</f>
        <v>0</v>
      </c>
      <c r="CW28" s="316" t="str">
        <f t="shared" si="45"/>
        <v/>
      </c>
      <c r="CX28" s="316" t="str">
        <f>IF(OR(CY28="",CY28=0),"",MAX(CX$5:CX27)+1)</f>
        <v/>
      </c>
      <c r="CY28" s="316">
        <f>IFERROR(INDEX($AK$86:$AK$97, ROWS($CY$4:CY26)), IFERROR(INDEX($AO$86:$AO$97, ROWS($CY$4:CY26)-ROWS($AK$86:$AK$97)), ""))</f>
        <v>0</v>
      </c>
      <c r="CZ28" s="316" t="str">
        <f t="shared" si="46"/>
        <v/>
      </c>
      <c r="DA28" s="413" t="str">
        <f t="shared" si="47"/>
        <v/>
      </c>
      <c r="DC28" s="438">
        <f ca="1">IF(OR(DD28="",DD28=0),"",MAX(DC$25:DC27)+1)</f>
        <v>3</v>
      </c>
      <c r="DD28" s="434" t="str">
        <f t="shared" ca="1" si="90"/>
        <v>Wholesale Club</v>
      </c>
      <c r="DE28" s="413">
        <f t="shared" ca="1" si="91"/>
        <v>50</v>
      </c>
      <c r="DF28" s="431" t="str">
        <f ca="1">IF(OR(DG28="",DG28=0),"",MAX(DF$25:DF27)+1)</f>
        <v/>
      </c>
      <c r="DG28" s="412" t="str">
        <f t="shared" ca="1" si="92"/>
        <v/>
      </c>
      <c r="DH28" s="413" t="str">
        <f t="shared" ca="1" si="93"/>
        <v/>
      </c>
      <c r="DI28" s="412" t="str">
        <f t="shared" ca="1" si="94"/>
        <v>Wholesale Club</v>
      </c>
      <c r="DJ28" s="413">
        <f t="shared" ca="1" si="95"/>
        <v>50</v>
      </c>
      <c r="DK28" s="412" t="str">
        <f t="shared" ca="1" si="96"/>
        <v>Paycheck 1</v>
      </c>
      <c r="DL28" s="413">
        <f t="shared" ca="1" si="97"/>
        <v>850</v>
      </c>
      <c r="DN28" s="425" t="str">
        <f ca="1">IF(DI32="","",CONCATENATE(DI32," - ",DJ32))</f>
        <v>Car 2 Gas - 80</v>
      </c>
      <c r="DO28" s="295" t="str">
        <f ca="1">IF(DI33="","",CONCATENATE(DI33," - ",DJ33))</f>
        <v>Netflix - 14.95</v>
      </c>
      <c r="DP28" s="295" t="str">
        <f ca="1">IF(DI34="","",CONCATENATE(DI34," - ",DJ34))</f>
        <v>Car 1 Gas - 50</v>
      </c>
      <c r="DQ28" s="425" t="str">
        <f ca="1">IF(DK32="","",CONCATENATE(DK32," - ",DL32))</f>
        <v/>
      </c>
      <c r="DR28" s="295" t="str">
        <f ca="1">IF(DK33="","",CONCATENATE(DK33," - ",DL33))</f>
        <v/>
      </c>
      <c r="DS28" s="426" t="str">
        <f ca="1">IF(DK34="","",CONCATENATE(DK34," - ",DL34))</f>
        <v/>
      </c>
    </row>
    <row r="29" spans="1:123" s="293" customFormat="1" ht="15" customHeight="1" x14ac:dyDescent="0.3">
      <c r="A29" s="291">
        <f>Year!I42</f>
        <v>45256</v>
      </c>
      <c r="B29" s="290" t="str">
        <f>IF(ISERROR(MATCH(A29,event_dates,0)),"",INDEX(events,MATCH(A29,event_dates,0)))</f>
        <v/>
      </c>
      <c r="C29" s="291">
        <f>Year!J42</f>
        <v>45257</v>
      </c>
      <c r="D29" s="290" t="str">
        <f>IF(ISERROR(MATCH(C29,event_dates,0)),"",INDEX(events,MATCH(C29,event_dates,0)))</f>
        <v/>
      </c>
      <c r="E29" s="291">
        <f>Year!K42</f>
        <v>45258</v>
      </c>
      <c r="F29" s="290" t="str">
        <f>IF(ISERROR(MATCH(E29,event_dates,0)),"",INDEX(events,MATCH(E29,event_dates,0)))</f>
        <v/>
      </c>
      <c r="G29" s="291">
        <f>Year!L42</f>
        <v>45259</v>
      </c>
      <c r="H29" s="290" t="str">
        <f>IF(ISERROR(MATCH(G29,event_dates,0)),"",INDEX(events,MATCH(G29,event_dates,0)))</f>
        <v/>
      </c>
      <c r="I29" s="291">
        <f>Year!M42</f>
        <v>45260</v>
      </c>
      <c r="J29" s="290" t="str">
        <f>IF(ISERROR(MATCH(I29,event_dates,0)),"",INDEX(events,MATCH(I29,event_dates,0)))</f>
        <v/>
      </c>
      <c r="K29" s="291" t="str">
        <f>Year!N42</f>
        <v/>
      </c>
      <c r="L29" s="290" t="str">
        <f>IF(ISERROR(MATCH(K29,event_dates,0)),"",INDEX(events,MATCH(K29,event_dates,0)))</f>
        <v/>
      </c>
      <c r="M29" s="291" t="str">
        <f>Year!O42</f>
        <v/>
      </c>
      <c r="N29" s="290" t="str">
        <f>IF(ISERROR(MATCH(M29,event_dates,0)),"",INDEX(events,MATCH(M29,event_dates,0)))</f>
        <v/>
      </c>
      <c r="P29" s="295" t="str">
        <f ca="1">IF(DN86="","",DN86)</f>
        <v>Groceries - 125</v>
      </c>
      <c r="Q29" s="295" t="str">
        <f t="shared" ref="Q29:U34" ca="1" si="98">IF(DO86="","",DO86)</f>
        <v>Lawn Service - 50</v>
      </c>
      <c r="R29" s="295" t="str">
        <f t="shared" ca="1" si="98"/>
        <v/>
      </c>
      <c r="S29" s="296" t="str">
        <f t="shared" ca="1" si="98"/>
        <v>Paycheck 2 - 400</v>
      </c>
      <c r="T29" s="295" t="str">
        <f t="shared" ca="1" si="98"/>
        <v/>
      </c>
      <c r="U29" s="295" t="str">
        <f t="shared" ca="1" si="98"/>
        <v/>
      </c>
      <c r="V29" s="1156"/>
      <c r="W29" s="1157"/>
      <c r="X29" s="445"/>
      <c r="Y29"/>
      <c r="AB29" s="299"/>
      <c r="AC29" s="358">
        <f>IF('Data Entry'!H13="","",'Data Entry'!H13)</f>
        <v>17</v>
      </c>
      <c r="AD29" s="356" t="str">
        <f>IF('Data Entry'!G13="","",'Data Entry'!G13)</f>
        <v>Credit Card 2</v>
      </c>
      <c r="AE29" s="363">
        <f>IF('Data Entry'!J13="","",'Data Entry'!J13)</f>
        <v>60</v>
      </c>
      <c r="AF29" s="402">
        <f>IF('Data Entry'!I13="","",'Data Entry'!I13)</f>
        <v>1400</v>
      </c>
      <c r="AG29" s="300"/>
      <c r="AH29"/>
      <c r="AI29" s="304" t="str">
        <f t="shared" ca="1" si="82"/>
        <v/>
      </c>
      <c r="AJ29" s="305" t="str">
        <f t="shared" ca="1" si="60"/>
        <v/>
      </c>
      <c r="AK29" s="306" t="str">
        <f t="shared" ca="1" si="61"/>
        <v/>
      </c>
      <c r="AL29" s="307" t="str">
        <f t="shared" ca="1" si="62"/>
        <v/>
      </c>
      <c r="AM29" s="304" t="str">
        <f t="shared" ca="1" si="83"/>
        <v/>
      </c>
      <c r="AN29" s="305" t="str">
        <f t="shared" ca="1" si="63"/>
        <v/>
      </c>
      <c r="AO29" s="306" t="str">
        <f t="shared" ca="1" si="64"/>
        <v/>
      </c>
      <c r="AP29" s="307" t="str">
        <f t="shared" ca="1" si="65"/>
        <v/>
      </c>
      <c r="AQ29" s="304" t="str">
        <f t="shared" ca="1" si="84"/>
        <v/>
      </c>
      <c r="AR29" s="305" t="str">
        <f t="shared" ca="1" si="66"/>
        <v/>
      </c>
      <c r="AS29" s="306" t="str">
        <f t="shared" ca="1" si="67"/>
        <v/>
      </c>
      <c r="AT29" s="307" t="str">
        <f t="shared" ca="1" si="68"/>
        <v/>
      </c>
      <c r="AU29" s="304" t="str">
        <f t="shared" ca="1" si="85"/>
        <v/>
      </c>
      <c r="AV29" s="305" t="str">
        <f t="shared" ca="1" si="69"/>
        <v/>
      </c>
      <c r="AW29" s="306" t="str">
        <f t="shared" ca="1" si="70"/>
        <v/>
      </c>
      <c r="AX29" s="307" t="str">
        <f t="shared" ca="1" si="71"/>
        <v/>
      </c>
      <c r="AY29" s="304" t="str">
        <f t="shared" ca="1" si="86"/>
        <v/>
      </c>
      <c r="AZ29" s="305" t="str">
        <f t="shared" ca="1" si="72"/>
        <v/>
      </c>
      <c r="BA29" s="306" t="str">
        <f t="shared" ca="1" si="73"/>
        <v/>
      </c>
      <c r="BB29" s="307" t="str">
        <f t="shared" ca="1" si="74"/>
        <v/>
      </c>
      <c r="BC29" s="304" t="str">
        <f t="shared" ca="1" si="87"/>
        <v/>
      </c>
      <c r="BD29" s="305" t="str">
        <f t="shared" ca="1" si="75"/>
        <v/>
      </c>
      <c r="BE29" s="306" t="str">
        <f t="shared" ca="1" si="76"/>
        <v/>
      </c>
      <c r="BF29" s="307" t="str">
        <f t="shared" ca="1" si="77"/>
        <v/>
      </c>
      <c r="BG29" s="304" t="str">
        <f t="shared" ca="1" si="88"/>
        <v/>
      </c>
      <c r="BH29" s="305" t="str">
        <f t="shared" ca="1" si="78"/>
        <v/>
      </c>
      <c r="BI29" s="306" t="str">
        <f t="shared" ca="1" si="79"/>
        <v/>
      </c>
      <c r="BJ29" s="307" t="str">
        <f t="shared" ca="1" si="80"/>
        <v/>
      </c>
      <c r="BL29" s="412" t="str">
        <f ca="1">IF(OR(BM29="",BM29=0),"",MAX(BL$5:BL28)+1)</f>
        <v/>
      </c>
      <c r="BM29" s="316" t="str">
        <f ca="1">IFERROR(INDEX($AJ$6:$AJ$17, ROWS(BM$4:$BM27)), IFERROR(INDEX($AN$6:$AN$17, ROWS(BM$4:$BM27)-ROWS($AJ$6:$AJ$17)), IFERROR(INDEX($AR$6:$AR$17, ROWS(BM$4:$BM27)-ROWS($AJ$6:$AJ$17)-ROWS($AN$6:$AN$17)),IFERROR(INDEX($AV$6:$AV$17, ROWS(BM$4:$BM27)-ROWS($AJ$6:$AJ$17)-ROWS($AN$6:$AN$17)-ROWS($AR$6:$AR$17)),IFERROR(INDEX($AZ$6:$AZ$17, ROWS(BM$4:$BM27)-ROWS($AJ$6:$AJ$17)-ROWS($AN$6:$AN$17)-ROWS($AR$6:$AR$17)-ROWS($AV$6:$AV$17)),IFERROR(INDEX($BD$6:$BD$17, ROWS(BM$4:$BM27)-ROWS($AJ$6:$AJ$17)-ROWS($AN$6:$AN$17)-ROWS($AR$6:$AR$17)-ROWS($AV$6:$AV$17)-ROWS($AZ$6:$AZ$17)),IFERROR(INDEX($BH$6:$BH$17, ROWS(BM$4:$BM27)-ROWS($AJ$6:$AJ$17)-ROWS($AN$6:$AN$17)-ROWS($AR$6:$AR$17)-ROWS($AV$6:$AV$17)-ROWS($AZ$6:$AZ$17)-ROWS($BD$6:$BD$17)), "")))))))</f>
        <v/>
      </c>
      <c r="BN29" s="316" t="str">
        <f t="shared" ca="1" si="30"/>
        <v/>
      </c>
      <c r="BO29" s="316" t="str">
        <f ca="1">IF(OR(BP29="",BP29=0),"",MAX(BO$5:BO28)+1)</f>
        <v/>
      </c>
      <c r="BP29" s="316" t="str">
        <f ca="1">IFERROR(INDEX($AK$6:$AK$17, ROWS($BP$4:BP27)), IFERROR(INDEX($AO$6:$AO$17, ROWS($BP$4:BP27)-ROWS($AK$6:$AK$17)), IFERROR(INDEX($AS$6:$AS$17, ROWS($BP$4:BP27)-ROWS($AK$6:$AK$17)-ROWS($AO$6:$AO$17)),IFERROR(INDEX($AW$6:$AW$17, ROWS($BP$4:BP27)-ROWS($AK$6:$AK$17)-ROWS($AO$6:$AO$17)-ROWS($AS$6:$AS$17)),IFERROR(INDEX($BA$6:$BA$17, ROWS($BP$4:BP27)-ROWS($AK$6:$AK$17)-ROWS($AO$6:$AO$17)-ROWS($AS$6:$AS$17)-ROWS($AW$6:$AW$17)),IFERROR(INDEX($BE$6:$BE$17, ROWS($BP$4:BP27)-ROWS($AK$6:$AK$17)-ROWS($AO$6:$AO$17)-ROWS($AS$6:$AS$17)-ROWS($AW$6:$AW$17)-ROWS($BA$6:$BA$17)),IFERROR(INDEX($BI$6:$BI$17, ROWS($BP$4:BP27)-ROWS($AK$6:$AK$17)-ROWS($AO$6:$AO$17)-ROWS($AS$6:$AS$17)-ROWS($AW$6:$AW$17)-ROWS($BA$6:$BA$17)-ROWS($BE$6:$BE$17)), "")))))))</f>
        <v/>
      </c>
      <c r="BQ29" s="316" t="str">
        <f t="shared" ca="1" si="31"/>
        <v/>
      </c>
      <c r="BR29" s="413" t="str">
        <f t="shared" ca="1" si="32"/>
        <v/>
      </c>
      <c r="BS29" s="412" t="str">
        <f ca="1">IF(OR(BT29="",BT29=0),"",MAX(BS$5:BS28)+1)</f>
        <v/>
      </c>
      <c r="BT29" s="316" t="str">
        <f ca="1">IFERROR(INDEX($AJ$22:$AJ$33, ROWS($BT$4:BT27)), IFERROR(INDEX($AN$22:$AN$33, ROWS($BT$4:BT27)-ROWS($AJ$22:$AJ$33)), IFERROR(INDEX($AR$22:$AR$33, ROWS($BT$4:BT27)-ROWS($AJ$22:$AJ$33)-ROWS($AN$22:$AN$33)),IFERROR(INDEX($AV$22:$AV$33, ROWS($BT$4:BT27)-ROWS($AJ$22:$AJ$33)-ROWS($AN$22:$AN$33)-ROWS($AR$22:$AR$33)),IFERROR(INDEX($AZ$22:$AZ$33, ROWS($BT$4:BT27)-ROWS($AJ$22:$AJ$33)-ROWS($AN$22:$AN$33)-ROWS($AR$22:$AR$33)-ROWS($AV$22:$AV$33)),IFERROR(INDEX($BD$22:$BD$33, ROWS($BT$4:BT27)-ROWS($AJ$22:$AJ$33)-ROWS($AN$22:$AN$33)-ROWS($AR$22:$AR$33)-ROWS($AV$22:$AV$33)-ROWS($AZ$22:$AZ$33)),IFERROR(INDEX($BH$22:$BH$33, ROWS($BT$4:BT27)-ROWS($AJ$22:$AJ$33)-ROWS($AN$22:$AN$33)-ROWS($AR$22:$AR$33)-ROWS($AV$22:$AV$33)-ROWS($AZ$22:$AZ$33)-ROWS($BD$22:$BD$33)), "")))))))</f>
        <v/>
      </c>
      <c r="BU29" s="316" t="str">
        <f t="shared" ca="1" si="33"/>
        <v/>
      </c>
      <c r="BV29" s="316" t="str">
        <f ca="1">IF(OR(BW29="",BW29=0),"",MAX(BV$5:BV28)+1)</f>
        <v/>
      </c>
      <c r="BW29" s="316" t="str">
        <f ca="1">IFERROR(INDEX($AK$22:$AK$33, ROWS($BW$4:BW27)), IFERROR(INDEX($AO$22:$AO$33, ROWS($BW$4:BW27)-ROWS($AK$22:$AK$33)), IFERROR(INDEX($AS$22:$AS$33, ROWS($BW$4:BW27)-ROWS($AK$22:$AK$33)-ROWS($AO$22:$AO$33)),IFERROR(INDEX($AW$22:$AW$33, ROWS($BW$4:BW27)-ROWS($AK$22:$AK$33)-ROWS($AO$22:$AO$33)-ROWS($AS$22:$AS$33)),IFERROR(INDEX($BA$22:$BA$33, ROWS($BW$4:BW27)-ROWS($AK$22:$AK$33)-ROWS($AO$22:$AO$33)-ROWS($AS$22:$AS$33)-ROWS($AW$22:$AW$33)),IFERROR(INDEX($BE$22:$BE$33, ROWS($BW$4:BW27)-ROWS($AK$22:$AK$33)-ROWS($AO$22:$AO$33)-ROWS($AS$22:$AS$33)-ROWS($AW$22:$AW$33)-ROWS($BA$22:$BA$33)),IFERROR(INDEX($BI$22:$BI$33, ROWS($BW$4:BW27)-ROWS($AK$22:$AK$33)-ROWS($AO$22:$AO$33)-ROWS($AS$22:$AS$33)-ROWS($AW$22:$AW$33)-ROWS($BA$22:$BA$33)-ROWS($BE$22:$BE$33)), "")))))))</f>
        <v/>
      </c>
      <c r="BX29" s="316" t="str">
        <f t="shared" ca="1" si="34"/>
        <v/>
      </c>
      <c r="BY29" s="413" t="str">
        <f t="shared" ca="1" si="35"/>
        <v/>
      </c>
      <c r="BZ29" s="412" t="str">
        <f ca="1">IF(OR(CA29="",CA29=0),"",MAX(BZ$5:BZ28)+1)</f>
        <v/>
      </c>
      <c r="CA29" s="316" t="str">
        <f ca="1">IFERROR(INDEX($AJ$38:$AJ$49, ROWS($CA$4:CA27)), IFERROR(INDEX($AN$38:$AN$49, ROWS($CA$4:CA27)-ROWS($AJ$38:$AJ$49)), IFERROR(INDEX($AR$38:$AR$49, ROWS($CA$4:CA27)-ROWS($AJ$38:$AJ$49)-ROWS($AN$38:$AN$49)),IFERROR(INDEX($AV$38:$AV$49, ROWS($CA$4:CA27)-ROWS($AJ$38:$AJ$49)-ROWS($AN$38:$AN$49)-ROWS($AR$38:$AR$49)),IFERROR(INDEX($AZ$38:$AZ$49, ROWS($CA$4:CA27)-ROWS($AJ$38:$AJ$49)-ROWS($AN$38:$AN$49)-ROWS($AR$38:$AR$49)-ROWS($AV$38:$AV$49)),IFERROR(INDEX($BD$38:$BD$49, ROWS($CA$4:CA27)-ROWS($AJ$38:$AJ$49)-ROWS($AN$38:$AN$49)-ROWS($AR$38:$AR$49)-ROWS($AV$38:$AV$49)-ROWS($AZ$38:$AZ$49)),IFERROR(INDEX($BH$38:$BH$49, ROWS($CA$4:CA27)-ROWS($AJ$38:$AJ$49)-ROWS($AN$38:$AN$49)-ROWS($AR$38:$AR$49)-ROWS($AV$38:$AV$49)-ROWS($AZ$38:$AZ$49)-ROWS($BD$38:$BD$49)), "")))))))</f>
        <v/>
      </c>
      <c r="CB29" s="316" t="str">
        <f t="shared" ca="1" si="36"/>
        <v/>
      </c>
      <c r="CC29" s="316" t="str">
        <f ca="1">IF(OR(CD29="",CD29=0),"",MAX(CC$5:CC28)+1)</f>
        <v/>
      </c>
      <c r="CD29" s="316" t="str">
        <f ca="1">IFERROR(INDEX($AK$38:$AK$49, ROWS($CD$4:CD27)), IFERROR(INDEX($AO$38:$AO$49, ROWS($CD$4:CD27)-ROWS($AK$38:$AK$49)), IFERROR(INDEX($AS$38:$AS$49, ROWS($CD$4:CD27)-ROWS($AK$38:$AK$49)-ROWS($AO$38:$AO$49)),IFERROR(INDEX($AW$38:$AW$49, ROWS($CD$4:CD27)-ROWS($AK$38:$AK$49)-ROWS($AO$38:$AO$49)-ROWS($AS$38:$AS$49)),IFERROR(INDEX($BA$38:$BA$49, ROWS($CD$4:CD27)-ROWS($AK$38:$AK$49)-ROWS($AO$38:$AO$49)-ROWS($AS$38:$AS$49)-ROWS($AW$38:$AW$49)),IFERROR(INDEX($BE$38:$BE$49, ROWS($CD$4:CD27)-ROWS($AK$38:$AK$49)-ROWS($AO$38:$AO$49)-ROWS($AS$38:$AS$49)-ROWS($AW$38:$AW$49)-ROWS($BA$38:$BA$49)),IFERROR(INDEX($BI$38:$BI$49, ROWS($CD$4:CD27)-ROWS($AK$38:$AK$49)-ROWS($AO$38:$AO$49)-ROWS($AS$38:$AS$49)-ROWS($AW$38:$AW$49)-ROWS($BA$38:$BA$49)-ROWS($BE$38:$BE$49)), "")))))))</f>
        <v/>
      </c>
      <c r="CE29" s="316" t="str">
        <f t="shared" ca="1" si="37"/>
        <v/>
      </c>
      <c r="CF29" s="413" t="str">
        <f t="shared" ca="1" si="38"/>
        <v/>
      </c>
      <c r="CG29" s="412" t="str">
        <f ca="1">IF(OR(CH29="",CH29=0),"",MAX(CG$5:CG28)+1)</f>
        <v/>
      </c>
      <c r="CH29" s="316" t="str">
        <f ca="1">IFERROR(INDEX($AJ$54:$AJ$65, ROWS($CH$4:CH27)), IFERROR(INDEX($AN$54:$AN$65, ROWS($CH$4:CH27)-ROWS($AJ$54:$AJ$65)), IFERROR(INDEX($AR$54:$AR$65, ROWS($CH$4:CH27)-ROWS($AJ$54:$AJ$65)-ROWS($AN$54:$AN$65)),IFERROR(INDEX($AV$54:$AV$65, ROWS($CH$4:CH27)-ROWS($AJ$54:$AJ$65)-ROWS($AN$54:$AN$65)-ROWS($AR$54:$AR$65)),IFERROR(INDEX($AZ$54:$AZ$65, ROWS($CH$4:CH27)-ROWS($AJ$54:$AJ$65)-ROWS($AN$54:$AN$65)-ROWS($AR$54:$AR$65)-ROWS($AV$54:$AV$65)),IFERROR(INDEX($BD$54:$BD$65, ROWS($CH$4:CH27)-ROWS($AJ$54:$AJ$65)-ROWS($AN$54:$AN$65)-ROWS($AR$54:$AR$65)-ROWS($AV$54:$AV$65)-ROWS($AZ$54:$AZ$65)),IFERROR(INDEX($BH$54:$BH$65, ROWS($CH$4:CH27)-ROWS($AJ$54:$AJ$65)-ROWS($AN$54:$AN$65)-ROWS($AR$54:$AR$65)-ROWS($AV$54:$AV$65)-ROWS($AZ$54:$AZ$65)-ROWS($BD$54:$BD$65)), "")))))))</f>
        <v/>
      </c>
      <c r="CI29" s="316" t="str">
        <f t="shared" ca="1" si="39"/>
        <v/>
      </c>
      <c r="CJ29" s="316" t="str">
        <f ca="1">IF(OR(CK29="",CK29=0),"",MAX(CJ$5:CJ28)+1)</f>
        <v/>
      </c>
      <c r="CK29" s="316" t="str">
        <f ca="1">IFERROR(INDEX($AK$54:$AK$65, ROWS($CK$4:CK27)), IFERROR(INDEX($AO$54:$AO$65, ROWS($CK$4:CK27)-ROWS($AK$54:$AK$65)), IFERROR(INDEX($AS$54:$AS$65, ROWS($CK$4:CK27)-ROWS($AK$54:$AK$65)-ROWS($AO$54:$AO$65)),IFERROR(INDEX($AW$54:$AW$65, ROWS($CK$4:CK27)-ROWS($AK$54:$AK$65)-ROWS($AO$54:$AO$65)-ROWS($AS$54:$AS$65)),IFERROR(INDEX($BA$54:$BA$65, ROWS($CK$4:CK27)-ROWS($AK$54:$AK$65)-ROWS($AO$54:$AO$65)-ROWS($AS$54:$AS$65)-ROWS($AW$54:$AW$65)),IFERROR(INDEX($BE$54:$BE$65, ROWS($CK$4:CK27)-ROWS($AK$54:$AK$65)-ROWS($AO$54:$AO$65)-ROWS($AS$54:$AS$65)-ROWS($AW$54:$AW$65)-ROWS($BA$54:$BA$65)),IFERROR(INDEX($BI$54:$BI$65, ROWS($CK$4:CK27)-ROWS($AK$54:$AK$65)-ROWS($AO$54:$AO$65)-ROWS($AS$54:$AS$65)-ROWS($AW$54:$AW$65)-ROWS($BA$54:$BA$65)-ROWS($BE$54:$BE$65)), "")))))))</f>
        <v/>
      </c>
      <c r="CL29" s="316" t="str">
        <f t="shared" ca="1" si="40"/>
        <v/>
      </c>
      <c r="CM29" s="413" t="str">
        <f t="shared" ca="1" si="41"/>
        <v/>
      </c>
      <c r="CN29" s="412" t="str">
        <f ca="1">IF(OR(CO29="",CO29=0),"",MAX(CN$5:CN28)+1)</f>
        <v/>
      </c>
      <c r="CO29" s="316" t="str">
        <f ca="1">IFERROR(INDEX($AJ$70:$AJ$81, ROWS($CO$4:CO27)), IFERROR(INDEX($AN$70:$AN$81, ROWS($CO$4:CO27)-ROWS($AJ$70:$AJ$81)), IFERROR(INDEX($AR$70:$AR$81, ROWS($CO$4:CO27)-ROWS($AJ$70:$AJ$81)-ROWS($AN$70:$AN$81)),IFERROR(INDEX($AV$70:$AV$81, ROWS($CO$4:CO27)-ROWS($AJ$70:$AJ$81)-ROWS($AN$70:$AN$81)-ROWS($AR$70:$AR$81)),IFERROR(INDEX($AZ$70:$AZ$81, ROWS($CO$4:CO27)-ROWS($AJ$70:$AJ$81)-ROWS($AN$70:$AN$81)-ROWS($AR$70:$AR$81)-ROWS($AV$70:$AV$81)),IFERROR(INDEX($BD$70:$BD$81, ROWS($CO$4:CO27)-ROWS($AJ$70:$AJ$81)-ROWS($AN$70:$AN$81)-ROWS($AR$70:$AR$81)-ROWS($AV$70:$AV$81)-ROWS($AZ$70:$AZ$81)),IFERROR(INDEX($BH$70:$BH$81, ROWS($CO$4:CO27)-ROWS($AJ$70:$AJ$81)-ROWS($AN$70:$AN$81)-ROWS($AR$70:$AR$81)-ROWS($AV$70:$AV$81)-ROWS($AZ$70:$AZ$81)-ROWS($BD$70:$BD$81)), "")))))))</f>
        <v/>
      </c>
      <c r="CP29" s="316" t="str">
        <f t="shared" ca="1" si="42"/>
        <v/>
      </c>
      <c r="CQ29" s="316" t="str">
        <f ca="1">IF(OR(CR29="",CR29=0),"",MAX(CQ$5:CQ28)+1)</f>
        <v/>
      </c>
      <c r="CR29" s="316" t="str">
        <f ca="1">IFERROR(INDEX($AK$70:$AK$81, ROWS($CR$4:CR27)), IFERROR(INDEX($AO$70:$AO$81, ROWS($CR$4:CR27)-ROWS($AK$70:$AK$81)), IFERROR(INDEX($AS$70:$AS$81, ROWS($CR$4:CR27)-ROWS($AK$70:$AK$81)-ROWS($AO$70:$AO$81)),IFERROR(INDEX($AW$70:$AW$81, ROWS($CR$4:CR27)-ROWS($AK$70:$AK$81)-ROWS($AO$70:$AO$81)-ROWS($AS$70:$AS$81)),IFERROR(INDEX($BA$70:$BA$81, ROWS($CR$4:CR27)-ROWS($AK$70:$AK$81)-ROWS($AO$70:$AO$81)-ROWS($AS$70:$AS$81)-ROWS($AW$70:$AW$81)),IFERROR(INDEX($BE$70:$BE$81, ROWS($CR$4:CR27)-ROWS($AK$70:$AK$81)-ROWS($AO$70:$AO$81)-ROWS($AS$70:$AS$81)-ROWS($AW$70:$AW$81)-ROWS($BA$70:$BA$81)),IFERROR(INDEX($BI$70:$BI$81, ROWS($CR$4:CR27)-ROWS($AK$70:$AK$81)-ROWS($AO$70:$AO$81)-ROWS($AS$70:$AS$81)-ROWS($AW$70:$AW$81)-ROWS($BA$70:$BA$81)-ROWS($BE$70:$BE$81)), "")))))))</f>
        <v/>
      </c>
      <c r="CS29" s="316" t="str">
        <f t="shared" ca="1" si="43"/>
        <v/>
      </c>
      <c r="CT29" s="413" t="str">
        <f t="shared" ca="1" si="44"/>
        <v/>
      </c>
      <c r="CU29" s="412" t="str">
        <f>IF(OR(CV29="",CV29=0),"",MAX(CU$5:CU28)+1)</f>
        <v/>
      </c>
      <c r="CV29" s="316">
        <f>IFERROR(INDEX($AJ$86:$AJ$97, ROWS($CV$4:CV27)), IFERROR(INDEX($AN$86:$AN$97, ROWS($CV$4:CV27)-ROWS($AJ$86:$AJ$97)), ""))</f>
        <v>0</v>
      </c>
      <c r="CW29" s="316" t="str">
        <f t="shared" si="45"/>
        <v/>
      </c>
      <c r="CX29" s="316" t="str">
        <f>IF(OR(CY29="",CY29=0),"",MAX(CX$5:CX28)+1)</f>
        <v/>
      </c>
      <c r="CY29" s="316">
        <f>IFERROR(INDEX($AK$86:$AK$97, ROWS($CY$4:CY27)), IFERROR(INDEX($AO$86:$AO$97, ROWS($CY$4:CY27)-ROWS($AK$86:$AK$97)), ""))</f>
        <v>0</v>
      </c>
      <c r="CZ29" s="316" t="str">
        <f t="shared" si="46"/>
        <v/>
      </c>
      <c r="DA29" s="413" t="str">
        <f t="shared" si="47"/>
        <v/>
      </c>
      <c r="DC29" s="438">
        <f ca="1">IF(OR(DD29="",DD29=0),"",MAX(DC$25:DC28)+1)</f>
        <v>4</v>
      </c>
      <c r="DD29" s="434" t="str">
        <f t="shared" ca="1" si="90"/>
        <v>Pet Care</v>
      </c>
      <c r="DE29" s="413">
        <f t="shared" ca="1" si="91"/>
        <v>80</v>
      </c>
      <c r="DF29" s="431" t="str">
        <f ca="1">IF(OR(DG29="",DG29=0),"",MAX(DF$25:DF28)+1)</f>
        <v/>
      </c>
      <c r="DG29" s="412" t="str">
        <f t="shared" ca="1" si="92"/>
        <v/>
      </c>
      <c r="DH29" s="413" t="str">
        <f t="shared" ca="1" si="93"/>
        <v/>
      </c>
      <c r="DI29" s="412" t="str">
        <f t="shared" ca="1" si="94"/>
        <v>Pet Care</v>
      </c>
      <c r="DJ29" s="413">
        <f t="shared" ca="1" si="95"/>
        <v>80</v>
      </c>
      <c r="DK29" s="412" t="str">
        <f t="shared" ca="1" si="96"/>
        <v/>
      </c>
      <c r="DL29" s="413" t="str">
        <f t="shared" ca="1" si="97"/>
        <v/>
      </c>
      <c r="DN29" s="425" t="str">
        <f ca="1">IF(DI35="","",CONCATENATE(DI35," - ",DJ35))</f>
        <v/>
      </c>
      <c r="DO29" s="295" t="str">
        <f ca="1">IF(DI36="","",CONCATENATE(DI36," - ",DJ36))</f>
        <v/>
      </c>
      <c r="DP29" s="295" t="str">
        <f ca="1">IF(DI37="","",CONCATENATE(DI37," - ",DJ37))</f>
        <v/>
      </c>
      <c r="DQ29" s="425" t="str">
        <f ca="1">IF(DK35="","",CONCATENATE(DK35," - ",DL35))</f>
        <v/>
      </c>
      <c r="DR29" s="295" t="str">
        <f ca="1">IF(DK36="","",CONCATENATE(DK36," - ",DL36))</f>
        <v/>
      </c>
      <c r="DS29" s="426" t="str">
        <f ca="1">IF(DK37="","",CONCATENATE(DK37," - ",DL37))</f>
        <v/>
      </c>
    </row>
    <row r="30" spans="1:123" s="292" customFormat="1" ht="15" customHeight="1" x14ac:dyDescent="0.3">
      <c r="A30" s="1181" t="str">
        <f ca="1">IF(ISERROR(MATCH(A29,event_dates,0)+MATCH(A29,OFFSET(event_dates,MATCH(A29,event_dates,0),0,500,1),0)),"",INDEX(events,MATCH(A29,event_dates,0)+MATCH(A29,OFFSET(event_dates,MATCH(A29,event_dates,0),0,500,1),0)))</f>
        <v/>
      </c>
      <c r="B30" s="1182"/>
      <c r="C30" s="1181" t="str">
        <f ca="1">IF(ISERROR(MATCH(C29,event_dates,0)+MATCH(C29,OFFSET(event_dates,MATCH(C29,event_dates,0),0,500,1),0)),"",INDEX(events,MATCH(C29,event_dates,0)+MATCH(C29,OFFSET(event_dates,MATCH(C29,event_dates,0),0,500,1),0)))</f>
        <v/>
      </c>
      <c r="D30" s="1182"/>
      <c r="E30" s="1181" t="str">
        <f ca="1">IF(ISERROR(MATCH(E29,event_dates,0)+MATCH(E29,OFFSET(event_dates,MATCH(E29,event_dates,0),0,500,1),0)),"",INDEX(events,MATCH(E29,event_dates,0)+MATCH(E29,OFFSET(event_dates,MATCH(E29,event_dates,0),0,500,1),0)))</f>
        <v/>
      </c>
      <c r="F30" s="1182"/>
      <c r="G30" s="1181" t="str">
        <f ca="1">IF(ISERROR(MATCH(G29,event_dates,0)+MATCH(G29,OFFSET(event_dates,MATCH(G29,event_dates,0),0,500,1),0)),"",INDEX(events,MATCH(G29,event_dates,0)+MATCH(G29,OFFSET(event_dates,MATCH(G29,event_dates,0),0,500,1),0)))</f>
        <v/>
      </c>
      <c r="H30" s="1182"/>
      <c r="I30" s="1181" t="str">
        <f ca="1">IF(ISERROR(MATCH(I29,event_dates,0)+MATCH(I29,OFFSET(event_dates,MATCH(I29,event_dates,0),0,500,1),0)),"",INDEX(events,MATCH(I29,event_dates,0)+MATCH(I29,OFFSET(event_dates,MATCH(I29,event_dates,0),0,500,1),0)))</f>
        <v/>
      </c>
      <c r="J30" s="1182"/>
      <c r="K30" s="1181" t="str">
        <f ca="1">IF(ISERROR(MATCH(K29,event_dates,0)+MATCH(K29,OFFSET(event_dates,MATCH(K29,event_dates,0),0,500,1),0)),"",INDEX(events,MATCH(K29,event_dates,0)+MATCH(K29,OFFSET(event_dates,MATCH(K29,event_dates,0),0,500,1),0)))</f>
        <v/>
      </c>
      <c r="L30" s="1182"/>
      <c r="M30" s="1181" t="str">
        <f ca="1">IF(ISERROR(MATCH(M29,event_dates,0)+MATCH(M29,OFFSET(event_dates,MATCH(M29,event_dates,0),0,500,1),0)),"",INDEX(events,MATCH(M29,event_dates,0)+MATCH(M29,OFFSET(event_dates,MATCH(M29,event_dates,0),0,500,1),0)))</f>
        <v/>
      </c>
      <c r="N30" s="1182"/>
      <c r="P30" s="295" t="str">
        <f t="shared" ref="P30:P34" ca="1" si="99">IF(DN87="","",DN87)</f>
        <v/>
      </c>
      <c r="Q30" s="295" t="str">
        <f t="shared" ca="1" si="98"/>
        <v/>
      </c>
      <c r="R30" s="295" t="str">
        <f t="shared" ca="1" si="98"/>
        <v/>
      </c>
      <c r="S30" s="296" t="str">
        <f t="shared" ca="1" si="98"/>
        <v/>
      </c>
      <c r="T30" s="295" t="str">
        <f t="shared" ca="1" si="98"/>
        <v/>
      </c>
      <c r="U30" s="295" t="str">
        <f t="shared" ca="1" si="98"/>
        <v/>
      </c>
      <c r="V30" s="1158" t="s">
        <v>502</v>
      </c>
      <c r="W30" s="1159"/>
      <c r="X30" s="445">
        <f ca="1">IF(DP92="",0,DP92)</f>
        <v>175</v>
      </c>
      <c r="Y30"/>
      <c r="AB30" s="299"/>
      <c r="AC30" s="358">
        <f>IF('Data Entry'!H14="","",'Data Entry'!H14)</f>
        <v>13</v>
      </c>
      <c r="AD30" s="356" t="str">
        <f>IF('Data Entry'!G14="","",'Data Entry'!G14)</f>
        <v>D. Store Card 1</v>
      </c>
      <c r="AE30" s="363">
        <f>IF('Data Entry'!J14="","",'Data Entry'!J14)</f>
        <v>30</v>
      </c>
      <c r="AF30" s="402">
        <f>IF('Data Entry'!I14="","",'Data Entry'!I14)</f>
        <v>200</v>
      </c>
      <c r="AG30" s="300"/>
      <c r="AH30"/>
      <c r="AI30" s="304" t="str">
        <f t="shared" ca="1" si="82"/>
        <v/>
      </c>
      <c r="AJ30" s="305" t="str">
        <f t="shared" ca="1" si="60"/>
        <v/>
      </c>
      <c r="AK30" s="306" t="str">
        <f t="shared" ca="1" si="61"/>
        <v/>
      </c>
      <c r="AL30" s="307" t="str">
        <f t="shared" ca="1" si="62"/>
        <v/>
      </c>
      <c r="AM30" s="304" t="str">
        <f t="shared" ca="1" si="83"/>
        <v/>
      </c>
      <c r="AN30" s="305" t="str">
        <f t="shared" ca="1" si="63"/>
        <v/>
      </c>
      <c r="AO30" s="306" t="str">
        <f t="shared" ca="1" si="64"/>
        <v/>
      </c>
      <c r="AP30" s="307" t="str">
        <f t="shared" ca="1" si="65"/>
        <v/>
      </c>
      <c r="AQ30" s="304" t="str">
        <f t="shared" ca="1" si="84"/>
        <v/>
      </c>
      <c r="AR30" s="305" t="str">
        <f t="shared" ca="1" si="66"/>
        <v/>
      </c>
      <c r="AS30" s="306" t="str">
        <f t="shared" ca="1" si="67"/>
        <v/>
      </c>
      <c r="AT30" s="307" t="str">
        <f t="shared" ca="1" si="68"/>
        <v/>
      </c>
      <c r="AU30" s="304" t="str">
        <f t="shared" ca="1" si="85"/>
        <v/>
      </c>
      <c r="AV30" s="305" t="str">
        <f t="shared" ca="1" si="69"/>
        <v/>
      </c>
      <c r="AW30" s="306" t="str">
        <f t="shared" ca="1" si="70"/>
        <v/>
      </c>
      <c r="AX30" s="307" t="str">
        <f t="shared" ca="1" si="71"/>
        <v/>
      </c>
      <c r="AY30" s="304" t="str">
        <f t="shared" ca="1" si="86"/>
        <v/>
      </c>
      <c r="AZ30" s="305" t="str">
        <f t="shared" ca="1" si="72"/>
        <v/>
      </c>
      <c r="BA30" s="306" t="str">
        <f t="shared" ca="1" si="73"/>
        <v/>
      </c>
      <c r="BB30" s="307" t="str">
        <f t="shared" ca="1" si="74"/>
        <v/>
      </c>
      <c r="BC30" s="304" t="str">
        <f t="shared" ca="1" si="87"/>
        <v/>
      </c>
      <c r="BD30" s="305" t="str">
        <f t="shared" ca="1" si="75"/>
        <v/>
      </c>
      <c r="BE30" s="306" t="str">
        <f t="shared" ca="1" si="76"/>
        <v/>
      </c>
      <c r="BF30" s="307" t="str">
        <f t="shared" ca="1" si="77"/>
        <v/>
      </c>
      <c r="BG30" s="304" t="str">
        <f t="shared" ca="1" si="88"/>
        <v/>
      </c>
      <c r="BH30" s="305" t="str">
        <f t="shared" ca="1" si="78"/>
        <v/>
      </c>
      <c r="BI30" s="306" t="str">
        <f t="shared" ca="1" si="79"/>
        <v/>
      </c>
      <c r="BJ30" s="307" t="str">
        <f t="shared" ca="1" si="80"/>
        <v/>
      </c>
      <c r="BL30" s="412" t="str">
        <f ca="1">IF(OR(BM30="",BM30=0),"",MAX(BL$5:BL29)+1)</f>
        <v/>
      </c>
      <c r="BM30" s="316" t="str">
        <f ca="1">IFERROR(INDEX($AJ$6:$AJ$17, ROWS(BM$4:$BM28)), IFERROR(INDEX($AN$6:$AN$17, ROWS(BM$4:$BM28)-ROWS($AJ$6:$AJ$17)), IFERROR(INDEX($AR$6:$AR$17, ROWS(BM$4:$BM28)-ROWS($AJ$6:$AJ$17)-ROWS($AN$6:$AN$17)),IFERROR(INDEX($AV$6:$AV$17, ROWS(BM$4:$BM28)-ROWS($AJ$6:$AJ$17)-ROWS($AN$6:$AN$17)-ROWS($AR$6:$AR$17)),IFERROR(INDEX($AZ$6:$AZ$17, ROWS(BM$4:$BM28)-ROWS($AJ$6:$AJ$17)-ROWS($AN$6:$AN$17)-ROWS($AR$6:$AR$17)-ROWS($AV$6:$AV$17)),IFERROR(INDEX($BD$6:$BD$17, ROWS(BM$4:$BM28)-ROWS($AJ$6:$AJ$17)-ROWS($AN$6:$AN$17)-ROWS($AR$6:$AR$17)-ROWS($AV$6:$AV$17)-ROWS($AZ$6:$AZ$17)),IFERROR(INDEX($BH$6:$BH$17, ROWS(BM$4:$BM28)-ROWS($AJ$6:$AJ$17)-ROWS($AN$6:$AN$17)-ROWS($AR$6:$AR$17)-ROWS($AV$6:$AV$17)-ROWS($AZ$6:$AZ$17)-ROWS($BD$6:$BD$17)), "")))))))</f>
        <v/>
      </c>
      <c r="BN30" s="316" t="str">
        <f t="shared" ca="1" si="30"/>
        <v/>
      </c>
      <c r="BO30" s="316" t="str">
        <f ca="1">IF(OR(BP30="",BP30=0),"",MAX(BO$5:BO29)+1)</f>
        <v/>
      </c>
      <c r="BP30" s="316" t="str">
        <f ca="1">IFERROR(INDEX($AK$6:$AK$17, ROWS($BP$4:BP28)), IFERROR(INDEX($AO$6:$AO$17, ROWS($BP$4:BP28)-ROWS($AK$6:$AK$17)), IFERROR(INDEX($AS$6:$AS$17, ROWS($BP$4:BP28)-ROWS($AK$6:$AK$17)-ROWS($AO$6:$AO$17)),IFERROR(INDEX($AW$6:$AW$17, ROWS($BP$4:BP28)-ROWS($AK$6:$AK$17)-ROWS($AO$6:$AO$17)-ROWS($AS$6:$AS$17)),IFERROR(INDEX($BA$6:$BA$17, ROWS($BP$4:BP28)-ROWS($AK$6:$AK$17)-ROWS($AO$6:$AO$17)-ROWS($AS$6:$AS$17)-ROWS($AW$6:$AW$17)),IFERROR(INDEX($BE$6:$BE$17, ROWS($BP$4:BP28)-ROWS($AK$6:$AK$17)-ROWS($AO$6:$AO$17)-ROWS($AS$6:$AS$17)-ROWS($AW$6:$AW$17)-ROWS($BA$6:$BA$17)),IFERROR(INDEX($BI$6:$BI$17, ROWS($BP$4:BP28)-ROWS($AK$6:$AK$17)-ROWS($AO$6:$AO$17)-ROWS($AS$6:$AS$17)-ROWS($AW$6:$AW$17)-ROWS($BA$6:$BA$17)-ROWS($BE$6:$BE$17)), "")))))))</f>
        <v/>
      </c>
      <c r="BQ30" s="316" t="str">
        <f t="shared" ca="1" si="31"/>
        <v/>
      </c>
      <c r="BR30" s="413" t="str">
        <f t="shared" ca="1" si="32"/>
        <v/>
      </c>
      <c r="BS30" s="412" t="str">
        <f ca="1">IF(OR(BT30="",BT30=0),"",MAX(BS$5:BS29)+1)</f>
        <v/>
      </c>
      <c r="BT30" s="316" t="str">
        <f ca="1">IFERROR(INDEX($AJ$22:$AJ$33, ROWS($BT$4:BT28)), IFERROR(INDEX($AN$22:$AN$33, ROWS($BT$4:BT28)-ROWS($AJ$22:$AJ$33)), IFERROR(INDEX($AR$22:$AR$33, ROWS($BT$4:BT28)-ROWS($AJ$22:$AJ$33)-ROWS($AN$22:$AN$33)),IFERROR(INDEX($AV$22:$AV$33, ROWS($BT$4:BT28)-ROWS($AJ$22:$AJ$33)-ROWS($AN$22:$AN$33)-ROWS($AR$22:$AR$33)),IFERROR(INDEX($AZ$22:$AZ$33, ROWS($BT$4:BT28)-ROWS($AJ$22:$AJ$33)-ROWS($AN$22:$AN$33)-ROWS($AR$22:$AR$33)-ROWS($AV$22:$AV$33)),IFERROR(INDEX($BD$22:$BD$33, ROWS($BT$4:BT28)-ROWS($AJ$22:$AJ$33)-ROWS($AN$22:$AN$33)-ROWS($AR$22:$AR$33)-ROWS($AV$22:$AV$33)-ROWS($AZ$22:$AZ$33)),IFERROR(INDEX($BH$22:$BH$33, ROWS($BT$4:BT28)-ROWS($AJ$22:$AJ$33)-ROWS($AN$22:$AN$33)-ROWS($AR$22:$AR$33)-ROWS($AV$22:$AV$33)-ROWS($AZ$22:$AZ$33)-ROWS($BD$22:$BD$33)), "")))))))</f>
        <v/>
      </c>
      <c r="BU30" s="316" t="str">
        <f t="shared" ca="1" si="33"/>
        <v/>
      </c>
      <c r="BV30" s="316" t="str">
        <f ca="1">IF(OR(BW30="",BW30=0),"",MAX(BV$5:BV29)+1)</f>
        <v/>
      </c>
      <c r="BW30" s="316" t="str">
        <f ca="1">IFERROR(INDEX($AK$22:$AK$33, ROWS($BW$4:BW28)), IFERROR(INDEX($AO$22:$AO$33, ROWS($BW$4:BW28)-ROWS($AK$22:$AK$33)), IFERROR(INDEX($AS$22:$AS$33, ROWS($BW$4:BW28)-ROWS($AK$22:$AK$33)-ROWS($AO$22:$AO$33)),IFERROR(INDEX($AW$22:$AW$33, ROWS($BW$4:BW28)-ROWS($AK$22:$AK$33)-ROWS($AO$22:$AO$33)-ROWS($AS$22:$AS$33)),IFERROR(INDEX($BA$22:$BA$33, ROWS($BW$4:BW28)-ROWS($AK$22:$AK$33)-ROWS($AO$22:$AO$33)-ROWS($AS$22:$AS$33)-ROWS($AW$22:$AW$33)),IFERROR(INDEX($BE$22:$BE$33, ROWS($BW$4:BW28)-ROWS($AK$22:$AK$33)-ROWS($AO$22:$AO$33)-ROWS($AS$22:$AS$33)-ROWS($AW$22:$AW$33)-ROWS($BA$22:$BA$33)),IFERROR(INDEX($BI$22:$BI$33, ROWS($BW$4:BW28)-ROWS($AK$22:$AK$33)-ROWS($AO$22:$AO$33)-ROWS($AS$22:$AS$33)-ROWS($AW$22:$AW$33)-ROWS($BA$22:$BA$33)-ROWS($BE$22:$BE$33)), "")))))))</f>
        <v/>
      </c>
      <c r="BX30" s="316" t="str">
        <f t="shared" ca="1" si="34"/>
        <v/>
      </c>
      <c r="BY30" s="413" t="str">
        <f t="shared" ca="1" si="35"/>
        <v/>
      </c>
      <c r="BZ30" s="412" t="str">
        <f ca="1">IF(OR(CA30="",CA30=0),"",MAX(BZ$5:BZ29)+1)</f>
        <v/>
      </c>
      <c r="CA30" s="316" t="str">
        <f ca="1">IFERROR(INDEX($AJ$38:$AJ$49, ROWS($CA$4:CA28)), IFERROR(INDEX($AN$38:$AN$49, ROWS($CA$4:CA28)-ROWS($AJ$38:$AJ$49)), IFERROR(INDEX($AR$38:$AR$49, ROWS($CA$4:CA28)-ROWS($AJ$38:$AJ$49)-ROWS($AN$38:$AN$49)),IFERROR(INDEX($AV$38:$AV$49, ROWS($CA$4:CA28)-ROWS($AJ$38:$AJ$49)-ROWS($AN$38:$AN$49)-ROWS($AR$38:$AR$49)),IFERROR(INDEX($AZ$38:$AZ$49, ROWS($CA$4:CA28)-ROWS($AJ$38:$AJ$49)-ROWS($AN$38:$AN$49)-ROWS($AR$38:$AR$49)-ROWS($AV$38:$AV$49)),IFERROR(INDEX($BD$38:$BD$49, ROWS($CA$4:CA28)-ROWS($AJ$38:$AJ$49)-ROWS($AN$38:$AN$49)-ROWS($AR$38:$AR$49)-ROWS($AV$38:$AV$49)-ROWS($AZ$38:$AZ$49)),IFERROR(INDEX($BH$38:$BH$49, ROWS($CA$4:CA28)-ROWS($AJ$38:$AJ$49)-ROWS($AN$38:$AN$49)-ROWS($AR$38:$AR$49)-ROWS($AV$38:$AV$49)-ROWS($AZ$38:$AZ$49)-ROWS($BD$38:$BD$49)), "")))))))</f>
        <v/>
      </c>
      <c r="CB30" s="316" t="str">
        <f t="shared" ca="1" si="36"/>
        <v/>
      </c>
      <c r="CC30" s="316" t="str">
        <f ca="1">IF(OR(CD30="",CD30=0),"",MAX(CC$5:CC29)+1)</f>
        <v/>
      </c>
      <c r="CD30" s="316" t="str">
        <f ca="1">IFERROR(INDEX($AK$38:$AK$49, ROWS($CD$4:CD28)), IFERROR(INDEX($AO$38:$AO$49, ROWS($CD$4:CD28)-ROWS($AK$38:$AK$49)), IFERROR(INDEX($AS$38:$AS$49, ROWS($CD$4:CD28)-ROWS($AK$38:$AK$49)-ROWS($AO$38:$AO$49)),IFERROR(INDEX($AW$38:$AW$49, ROWS($CD$4:CD28)-ROWS($AK$38:$AK$49)-ROWS($AO$38:$AO$49)-ROWS($AS$38:$AS$49)),IFERROR(INDEX($BA$38:$BA$49, ROWS($CD$4:CD28)-ROWS($AK$38:$AK$49)-ROWS($AO$38:$AO$49)-ROWS($AS$38:$AS$49)-ROWS($AW$38:$AW$49)),IFERROR(INDEX($BE$38:$BE$49, ROWS($CD$4:CD28)-ROWS($AK$38:$AK$49)-ROWS($AO$38:$AO$49)-ROWS($AS$38:$AS$49)-ROWS($AW$38:$AW$49)-ROWS($BA$38:$BA$49)),IFERROR(INDEX($BI$38:$BI$49, ROWS($CD$4:CD28)-ROWS($AK$38:$AK$49)-ROWS($AO$38:$AO$49)-ROWS($AS$38:$AS$49)-ROWS($AW$38:$AW$49)-ROWS($BA$38:$BA$49)-ROWS($BE$38:$BE$49)), "")))))))</f>
        <v/>
      </c>
      <c r="CE30" s="316" t="str">
        <f t="shared" ca="1" si="37"/>
        <v/>
      </c>
      <c r="CF30" s="413" t="str">
        <f t="shared" ca="1" si="38"/>
        <v/>
      </c>
      <c r="CG30" s="412" t="str">
        <f ca="1">IF(OR(CH30="",CH30=0),"",MAX(CG$5:CG29)+1)</f>
        <v/>
      </c>
      <c r="CH30" s="316" t="str">
        <f ca="1">IFERROR(INDEX($AJ$54:$AJ$65, ROWS($CH$4:CH28)), IFERROR(INDEX($AN$54:$AN$65, ROWS($CH$4:CH28)-ROWS($AJ$54:$AJ$65)), IFERROR(INDEX($AR$54:$AR$65, ROWS($CH$4:CH28)-ROWS($AJ$54:$AJ$65)-ROWS($AN$54:$AN$65)),IFERROR(INDEX($AV$54:$AV$65, ROWS($CH$4:CH28)-ROWS($AJ$54:$AJ$65)-ROWS($AN$54:$AN$65)-ROWS($AR$54:$AR$65)),IFERROR(INDEX($AZ$54:$AZ$65, ROWS($CH$4:CH28)-ROWS($AJ$54:$AJ$65)-ROWS($AN$54:$AN$65)-ROWS($AR$54:$AR$65)-ROWS($AV$54:$AV$65)),IFERROR(INDEX($BD$54:$BD$65, ROWS($CH$4:CH28)-ROWS($AJ$54:$AJ$65)-ROWS($AN$54:$AN$65)-ROWS($AR$54:$AR$65)-ROWS($AV$54:$AV$65)-ROWS($AZ$54:$AZ$65)),IFERROR(INDEX($BH$54:$BH$65, ROWS($CH$4:CH28)-ROWS($AJ$54:$AJ$65)-ROWS($AN$54:$AN$65)-ROWS($AR$54:$AR$65)-ROWS($AV$54:$AV$65)-ROWS($AZ$54:$AZ$65)-ROWS($BD$54:$BD$65)), "")))))))</f>
        <v/>
      </c>
      <c r="CI30" s="316" t="str">
        <f t="shared" ca="1" si="39"/>
        <v/>
      </c>
      <c r="CJ30" s="316" t="str">
        <f ca="1">IF(OR(CK30="",CK30=0),"",MAX(CJ$5:CJ29)+1)</f>
        <v/>
      </c>
      <c r="CK30" s="316" t="str">
        <f ca="1">IFERROR(INDEX($AK$54:$AK$65, ROWS($CK$4:CK28)), IFERROR(INDEX($AO$54:$AO$65, ROWS($CK$4:CK28)-ROWS($AK$54:$AK$65)), IFERROR(INDEX($AS$54:$AS$65, ROWS($CK$4:CK28)-ROWS($AK$54:$AK$65)-ROWS($AO$54:$AO$65)),IFERROR(INDEX($AW$54:$AW$65, ROWS($CK$4:CK28)-ROWS($AK$54:$AK$65)-ROWS($AO$54:$AO$65)-ROWS($AS$54:$AS$65)),IFERROR(INDEX($BA$54:$BA$65, ROWS($CK$4:CK28)-ROWS($AK$54:$AK$65)-ROWS($AO$54:$AO$65)-ROWS($AS$54:$AS$65)-ROWS($AW$54:$AW$65)),IFERROR(INDEX($BE$54:$BE$65, ROWS($CK$4:CK28)-ROWS($AK$54:$AK$65)-ROWS($AO$54:$AO$65)-ROWS($AS$54:$AS$65)-ROWS($AW$54:$AW$65)-ROWS($BA$54:$BA$65)),IFERROR(INDEX($BI$54:$BI$65, ROWS($CK$4:CK28)-ROWS($AK$54:$AK$65)-ROWS($AO$54:$AO$65)-ROWS($AS$54:$AS$65)-ROWS($AW$54:$AW$65)-ROWS($BA$54:$BA$65)-ROWS($BE$54:$BE$65)), "")))))))</f>
        <v/>
      </c>
      <c r="CL30" s="316" t="str">
        <f t="shared" ca="1" si="40"/>
        <v/>
      </c>
      <c r="CM30" s="413" t="str">
        <f t="shared" ca="1" si="41"/>
        <v/>
      </c>
      <c r="CN30" s="412" t="str">
        <f ca="1">IF(OR(CO30="",CO30=0),"",MAX(CN$5:CN29)+1)</f>
        <v/>
      </c>
      <c r="CO30" s="316" t="str">
        <f ca="1">IFERROR(INDEX($AJ$70:$AJ$81, ROWS($CO$4:CO28)), IFERROR(INDEX($AN$70:$AN$81, ROWS($CO$4:CO28)-ROWS($AJ$70:$AJ$81)), IFERROR(INDEX($AR$70:$AR$81, ROWS($CO$4:CO28)-ROWS($AJ$70:$AJ$81)-ROWS($AN$70:$AN$81)),IFERROR(INDEX($AV$70:$AV$81, ROWS($CO$4:CO28)-ROWS($AJ$70:$AJ$81)-ROWS($AN$70:$AN$81)-ROWS($AR$70:$AR$81)),IFERROR(INDEX($AZ$70:$AZ$81, ROWS($CO$4:CO28)-ROWS($AJ$70:$AJ$81)-ROWS($AN$70:$AN$81)-ROWS($AR$70:$AR$81)-ROWS($AV$70:$AV$81)),IFERROR(INDEX($BD$70:$BD$81, ROWS($CO$4:CO28)-ROWS($AJ$70:$AJ$81)-ROWS($AN$70:$AN$81)-ROWS($AR$70:$AR$81)-ROWS($AV$70:$AV$81)-ROWS($AZ$70:$AZ$81)),IFERROR(INDEX($BH$70:$BH$81, ROWS($CO$4:CO28)-ROWS($AJ$70:$AJ$81)-ROWS($AN$70:$AN$81)-ROWS($AR$70:$AR$81)-ROWS($AV$70:$AV$81)-ROWS($AZ$70:$AZ$81)-ROWS($BD$70:$BD$81)), "")))))))</f>
        <v/>
      </c>
      <c r="CP30" s="316" t="str">
        <f t="shared" ca="1" si="42"/>
        <v/>
      </c>
      <c r="CQ30" s="316" t="str">
        <f ca="1">IF(OR(CR30="",CR30=0),"",MAX(CQ$5:CQ29)+1)</f>
        <v/>
      </c>
      <c r="CR30" s="316" t="str">
        <f ca="1">IFERROR(INDEX($AK$70:$AK$81, ROWS($CR$4:CR28)), IFERROR(INDEX($AO$70:$AO$81, ROWS($CR$4:CR28)-ROWS($AK$70:$AK$81)), IFERROR(INDEX($AS$70:$AS$81, ROWS($CR$4:CR28)-ROWS($AK$70:$AK$81)-ROWS($AO$70:$AO$81)),IFERROR(INDEX($AW$70:$AW$81, ROWS($CR$4:CR28)-ROWS($AK$70:$AK$81)-ROWS($AO$70:$AO$81)-ROWS($AS$70:$AS$81)),IFERROR(INDEX($BA$70:$BA$81, ROWS($CR$4:CR28)-ROWS($AK$70:$AK$81)-ROWS($AO$70:$AO$81)-ROWS($AS$70:$AS$81)-ROWS($AW$70:$AW$81)),IFERROR(INDEX($BE$70:$BE$81, ROWS($CR$4:CR28)-ROWS($AK$70:$AK$81)-ROWS($AO$70:$AO$81)-ROWS($AS$70:$AS$81)-ROWS($AW$70:$AW$81)-ROWS($BA$70:$BA$81)),IFERROR(INDEX($BI$70:$BI$81, ROWS($CR$4:CR28)-ROWS($AK$70:$AK$81)-ROWS($AO$70:$AO$81)-ROWS($AS$70:$AS$81)-ROWS($AW$70:$AW$81)-ROWS($BA$70:$BA$81)-ROWS($BE$70:$BE$81)), "")))))))</f>
        <v/>
      </c>
      <c r="CS30" s="316" t="str">
        <f t="shared" ca="1" si="43"/>
        <v/>
      </c>
      <c r="CT30" s="413" t="str">
        <f t="shared" ca="1" si="44"/>
        <v/>
      </c>
      <c r="CU30" s="412" t="str">
        <f>IF(OR(CV30="",CV30=0),"",MAX(CU$5:CU29)+1)</f>
        <v/>
      </c>
      <c r="CV30" s="316" t="str">
        <f>IFERROR(INDEX($AJ$86:$AJ$97, ROWS($CV$4:CV28)), IFERROR(INDEX($AN$86:$AN$97, ROWS($CV$4:CV28)-ROWS($AJ$86:$AJ$97)), ""))</f>
        <v/>
      </c>
      <c r="CW30" s="316" t="str">
        <f t="shared" si="45"/>
        <v/>
      </c>
      <c r="CX30" s="316" t="str">
        <f>IF(OR(CY30="",CY30=0),"",MAX(CX$5:CX29)+1)</f>
        <v/>
      </c>
      <c r="CY30" s="316" t="str">
        <f>IFERROR(INDEX($AK$86:$AK$97, ROWS($CY$4:CY28)), IFERROR(INDEX($AO$86:$AO$97, ROWS($CY$4:CY28)-ROWS($AK$86:$AK$97)), ""))</f>
        <v/>
      </c>
      <c r="CZ30" s="316" t="str">
        <f t="shared" si="46"/>
        <v/>
      </c>
      <c r="DA30" s="413" t="str">
        <f t="shared" si="47"/>
        <v/>
      </c>
      <c r="DC30" s="438">
        <f ca="1">IF(OR(DD30="",DD30=0),"",MAX(DC$25:DC29)+1)</f>
        <v>5</v>
      </c>
      <c r="DD30" s="434" t="str">
        <f t="shared" ca="1" si="90"/>
        <v>Groceries</v>
      </c>
      <c r="DE30" s="413">
        <f t="shared" ca="1" si="91"/>
        <v>125</v>
      </c>
      <c r="DF30" s="431" t="str">
        <f ca="1">IF(OR(DG30="",DG30=0),"",MAX(DF$25:DF29)+1)</f>
        <v/>
      </c>
      <c r="DG30" s="412" t="str">
        <f t="shared" ca="1" si="92"/>
        <v/>
      </c>
      <c r="DH30" s="413" t="str">
        <f t="shared" ca="1" si="93"/>
        <v/>
      </c>
      <c r="DI30" s="412" t="str">
        <f t="shared" ca="1" si="94"/>
        <v>Groceries</v>
      </c>
      <c r="DJ30" s="413">
        <f t="shared" ca="1" si="95"/>
        <v>125</v>
      </c>
      <c r="DK30" s="412" t="str">
        <f t="shared" ca="1" si="96"/>
        <v/>
      </c>
      <c r="DL30" s="413" t="str">
        <f t="shared" ca="1" si="97"/>
        <v/>
      </c>
      <c r="DN30" s="425" t="str">
        <f ca="1">IF(DI38="","",CONCATENATE(DI38," - ",DJ38))</f>
        <v/>
      </c>
      <c r="DO30" s="295" t="str">
        <f ca="1">IF(DI39="","",CONCATENATE(DI39," - ",DJ39))</f>
        <v/>
      </c>
      <c r="DP30" s="295" t="str">
        <f ca="1">IF(DI40="","",CONCATENATE(DI40," - ",DJ40))</f>
        <v/>
      </c>
      <c r="DQ30" s="425" t="str">
        <f ca="1">IF(DK38="","",CONCATENATE(DK38," - ",DL38))</f>
        <v/>
      </c>
      <c r="DR30" s="295" t="str">
        <f ca="1">IF(DK39="","",CONCATENATE(DK39," - ",DL39))</f>
        <v/>
      </c>
      <c r="DS30" s="426" t="str">
        <f ca="1">IF(DK40="","",CONCATENATE(DK40," - ",DL40))</f>
        <v/>
      </c>
    </row>
    <row r="31" spans="1:123" s="292" customFormat="1" ht="15" customHeight="1" thickBot="1" x14ac:dyDescent="0.35">
      <c r="A31" s="1183"/>
      <c r="B31" s="1182"/>
      <c r="C31" s="1183"/>
      <c r="D31" s="1182"/>
      <c r="E31" s="1183"/>
      <c r="F31" s="1182"/>
      <c r="G31" s="1183"/>
      <c r="H31" s="1182"/>
      <c r="I31" s="1183"/>
      <c r="J31" s="1182"/>
      <c r="K31" s="1183"/>
      <c r="L31" s="1182"/>
      <c r="M31" s="1183"/>
      <c r="N31" s="1182"/>
      <c r="P31" s="295" t="str">
        <f t="shared" ca="1" si="99"/>
        <v/>
      </c>
      <c r="Q31" s="295" t="str">
        <f t="shared" ca="1" si="98"/>
        <v/>
      </c>
      <c r="R31" s="295" t="str">
        <f t="shared" ca="1" si="98"/>
        <v/>
      </c>
      <c r="S31" s="296" t="str">
        <f t="shared" ca="1" si="98"/>
        <v/>
      </c>
      <c r="T31" s="295" t="str">
        <f t="shared" ca="1" si="98"/>
        <v/>
      </c>
      <c r="U31" s="295" t="str">
        <f t="shared" ca="1" si="98"/>
        <v/>
      </c>
      <c r="V31" s="1158" t="s">
        <v>507</v>
      </c>
      <c r="W31" s="1159"/>
      <c r="X31" s="445">
        <f ca="1">IF(DS92="",0,DS92)</f>
        <v>400</v>
      </c>
      <c r="Y31"/>
      <c r="AB31" s="299"/>
      <c r="AC31" s="358">
        <f>IF('Data Entry'!H15="","",'Data Entry'!H15)</f>
        <v>15</v>
      </c>
      <c r="AD31" s="356" t="str">
        <f>IF('Data Entry'!G15="","",'Data Entry'!G15)</f>
        <v>D. Store Card 2</v>
      </c>
      <c r="AE31" s="363">
        <f>IF('Data Entry'!J15="","",'Data Entry'!J15)</f>
        <v>30</v>
      </c>
      <c r="AF31" s="402">
        <f>IF('Data Entry'!I15="","",'Data Entry'!I15)</f>
        <v>350</v>
      </c>
      <c r="AG31" s="300"/>
      <c r="AH31"/>
      <c r="AI31" s="302" t="str">
        <f t="shared" ca="1" si="82"/>
        <v/>
      </c>
      <c r="AJ31" s="293" t="str">
        <f t="shared" ca="1" si="60"/>
        <v/>
      </c>
      <c r="AK31" s="293" t="str">
        <f t="shared" ca="1" si="61"/>
        <v/>
      </c>
      <c r="AL31" s="303" t="str">
        <f t="shared" ca="1" si="62"/>
        <v/>
      </c>
      <c r="AM31" s="302" t="str">
        <f t="shared" ca="1" si="83"/>
        <v/>
      </c>
      <c r="AN31" s="293" t="str">
        <f t="shared" ca="1" si="63"/>
        <v/>
      </c>
      <c r="AO31" s="293" t="str">
        <f t="shared" ca="1" si="64"/>
        <v/>
      </c>
      <c r="AP31" s="303" t="str">
        <f t="shared" ca="1" si="65"/>
        <v/>
      </c>
      <c r="AQ31" s="302" t="str">
        <f t="shared" ca="1" si="84"/>
        <v/>
      </c>
      <c r="AR31" s="293" t="str">
        <f t="shared" ca="1" si="66"/>
        <v/>
      </c>
      <c r="AS31" s="293" t="str">
        <f t="shared" ca="1" si="67"/>
        <v/>
      </c>
      <c r="AT31" s="303" t="str">
        <f t="shared" ca="1" si="68"/>
        <v/>
      </c>
      <c r="AU31" s="302" t="str">
        <f t="shared" ca="1" si="85"/>
        <v/>
      </c>
      <c r="AV31" s="293" t="str">
        <f t="shared" ca="1" si="69"/>
        <v/>
      </c>
      <c r="AW31" s="293" t="str">
        <f t="shared" ca="1" si="70"/>
        <v/>
      </c>
      <c r="AX31" s="303" t="str">
        <f t="shared" ca="1" si="71"/>
        <v/>
      </c>
      <c r="AY31" s="302" t="str">
        <f t="shared" ca="1" si="86"/>
        <v/>
      </c>
      <c r="AZ31" s="293" t="str">
        <f t="shared" ca="1" si="72"/>
        <v/>
      </c>
      <c r="BA31" s="293" t="str">
        <f t="shared" ca="1" si="73"/>
        <v/>
      </c>
      <c r="BB31" s="303" t="str">
        <f t="shared" ca="1" si="74"/>
        <v/>
      </c>
      <c r="BC31" s="302" t="str">
        <f t="shared" ca="1" si="87"/>
        <v/>
      </c>
      <c r="BD31" s="293" t="str">
        <f t="shared" ca="1" si="75"/>
        <v/>
      </c>
      <c r="BE31" s="293" t="str">
        <f t="shared" ca="1" si="76"/>
        <v/>
      </c>
      <c r="BF31" s="303" t="str">
        <f t="shared" ca="1" si="77"/>
        <v/>
      </c>
      <c r="BG31" s="302" t="str">
        <f t="shared" ca="1" si="88"/>
        <v/>
      </c>
      <c r="BH31" s="293" t="str">
        <f t="shared" ca="1" si="78"/>
        <v/>
      </c>
      <c r="BI31" s="293" t="str">
        <f t="shared" ca="1" si="79"/>
        <v/>
      </c>
      <c r="BJ31" s="303" t="str">
        <f t="shared" ca="1" si="80"/>
        <v/>
      </c>
      <c r="BL31" s="412" t="str">
        <f ca="1">IF(OR(BM31="",BM31=0),"",MAX(BL$5:BL30)+1)</f>
        <v/>
      </c>
      <c r="BM31" s="316" t="str">
        <f ca="1">IFERROR(INDEX($AJ$6:$AJ$17, ROWS(BM$4:$BM29)), IFERROR(INDEX($AN$6:$AN$17, ROWS(BM$4:$BM29)-ROWS($AJ$6:$AJ$17)), IFERROR(INDEX($AR$6:$AR$17, ROWS(BM$4:$BM29)-ROWS($AJ$6:$AJ$17)-ROWS($AN$6:$AN$17)),IFERROR(INDEX($AV$6:$AV$17, ROWS(BM$4:$BM29)-ROWS($AJ$6:$AJ$17)-ROWS($AN$6:$AN$17)-ROWS($AR$6:$AR$17)),IFERROR(INDEX($AZ$6:$AZ$17, ROWS(BM$4:$BM29)-ROWS($AJ$6:$AJ$17)-ROWS($AN$6:$AN$17)-ROWS($AR$6:$AR$17)-ROWS($AV$6:$AV$17)),IFERROR(INDEX($BD$6:$BD$17, ROWS(BM$4:$BM29)-ROWS($AJ$6:$AJ$17)-ROWS($AN$6:$AN$17)-ROWS($AR$6:$AR$17)-ROWS($AV$6:$AV$17)-ROWS($AZ$6:$AZ$17)),IFERROR(INDEX($BH$6:$BH$17, ROWS(BM$4:$BM29)-ROWS($AJ$6:$AJ$17)-ROWS($AN$6:$AN$17)-ROWS($AR$6:$AR$17)-ROWS($AV$6:$AV$17)-ROWS($AZ$6:$AZ$17)-ROWS($BD$6:$BD$17)), "")))))))</f>
        <v/>
      </c>
      <c r="BN31" s="316" t="str">
        <f t="shared" ca="1" si="30"/>
        <v/>
      </c>
      <c r="BO31" s="316" t="str">
        <f ca="1">IF(OR(BP31="",BP31=0),"",MAX(BO$5:BO30)+1)</f>
        <v/>
      </c>
      <c r="BP31" s="316" t="str">
        <f ca="1">IFERROR(INDEX($AK$6:$AK$17, ROWS($BP$4:BP29)), IFERROR(INDEX($AO$6:$AO$17, ROWS($BP$4:BP29)-ROWS($AK$6:$AK$17)), IFERROR(INDEX($AS$6:$AS$17, ROWS($BP$4:BP29)-ROWS($AK$6:$AK$17)-ROWS($AO$6:$AO$17)),IFERROR(INDEX($AW$6:$AW$17, ROWS($BP$4:BP29)-ROWS($AK$6:$AK$17)-ROWS($AO$6:$AO$17)-ROWS($AS$6:$AS$17)),IFERROR(INDEX($BA$6:$BA$17, ROWS($BP$4:BP29)-ROWS($AK$6:$AK$17)-ROWS($AO$6:$AO$17)-ROWS($AS$6:$AS$17)-ROWS($AW$6:$AW$17)),IFERROR(INDEX($BE$6:$BE$17, ROWS($BP$4:BP29)-ROWS($AK$6:$AK$17)-ROWS($AO$6:$AO$17)-ROWS($AS$6:$AS$17)-ROWS($AW$6:$AW$17)-ROWS($BA$6:$BA$17)),IFERROR(INDEX($BI$6:$BI$17, ROWS($BP$4:BP29)-ROWS($AK$6:$AK$17)-ROWS($AO$6:$AO$17)-ROWS($AS$6:$AS$17)-ROWS($AW$6:$AW$17)-ROWS($BA$6:$BA$17)-ROWS($BE$6:$BE$17)), "")))))))</f>
        <v/>
      </c>
      <c r="BQ31" s="316" t="str">
        <f t="shared" ca="1" si="31"/>
        <v/>
      </c>
      <c r="BR31" s="413" t="str">
        <f t="shared" ca="1" si="32"/>
        <v/>
      </c>
      <c r="BS31" s="412" t="str">
        <f ca="1">IF(OR(BT31="",BT31=0),"",MAX(BS$5:BS30)+1)</f>
        <v/>
      </c>
      <c r="BT31" s="316" t="str">
        <f ca="1">IFERROR(INDEX($AJ$22:$AJ$33, ROWS($BT$4:BT29)), IFERROR(INDEX($AN$22:$AN$33, ROWS($BT$4:BT29)-ROWS($AJ$22:$AJ$33)), IFERROR(INDEX($AR$22:$AR$33, ROWS($BT$4:BT29)-ROWS($AJ$22:$AJ$33)-ROWS($AN$22:$AN$33)),IFERROR(INDEX($AV$22:$AV$33, ROWS($BT$4:BT29)-ROWS($AJ$22:$AJ$33)-ROWS($AN$22:$AN$33)-ROWS($AR$22:$AR$33)),IFERROR(INDEX($AZ$22:$AZ$33, ROWS($BT$4:BT29)-ROWS($AJ$22:$AJ$33)-ROWS($AN$22:$AN$33)-ROWS($AR$22:$AR$33)-ROWS($AV$22:$AV$33)),IFERROR(INDEX($BD$22:$BD$33, ROWS($BT$4:BT29)-ROWS($AJ$22:$AJ$33)-ROWS($AN$22:$AN$33)-ROWS($AR$22:$AR$33)-ROWS($AV$22:$AV$33)-ROWS($AZ$22:$AZ$33)),IFERROR(INDEX($BH$22:$BH$33, ROWS($BT$4:BT29)-ROWS($AJ$22:$AJ$33)-ROWS($AN$22:$AN$33)-ROWS($AR$22:$AR$33)-ROWS($AV$22:$AV$33)-ROWS($AZ$22:$AZ$33)-ROWS($BD$22:$BD$33)), "")))))))</f>
        <v/>
      </c>
      <c r="BU31" s="316" t="str">
        <f t="shared" ca="1" si="33"/>
        <v/>
      </c>
      <c r="BV31" s="316" t="str">
        <f ca="1">IF(OR(BW31="",BW31=0),"",MAX(BV$5:BV30)+1)</f>
        <v/>
      </c>
      <c r="BW31" s="316" t="str">
        <f ca="1">IFERROR(INDEX($AK$22:$AK$33, ROWS($BW$4:BW29)), IFERROR(INDEX($AO$22:$AO$33, ROWS($BW$4:BW29)-ROWS($AK$22:$AK$33)), IFERROR(INDEX($AS$22:$AS$33, ROWS($BW$4:BW29)-ROWS($AK$22:$AK$33)-ROWS($AO$22:$AO$33)),IFERROR(INDEX($AW$22:$AW$33, ROWS($BW$4:BW29)-ROWS($AK$22:$AK$33)-ROWS($AO$22:$AO$33)-ROWS($AS$22:$AS$33)),IFERROR(INDEX($BA$22:$BA$33, ROWS($BW$4:BW29)-ROWS($AK$22:$AK$33)-ROWS($AO$22:$AO$33)-ROWS($AS$22:$AS$33)-ROWS($AW$22:$AW$33)),IFERROR(INDEX($BE$22:$BE$33, ROWS($BW$4:BW29)-ROWS($AK$22:$AK$33)-ROWS($AO$22:$AO$33)-ROWS($AS$22:$AS$33)-ROWS($AW$22:$AW$33)-ROWS($BA$22:$BA$33)),IFERROR(INDEX($BI$22:$BI$33, ROWS($BW$4:BW29)-ROWS($AK$22:$AK$33)-ROWS($AO$22:$AO$33)-ROWS($AS$22:$AS$33)-ROWS($AW$22:$AW$33)-ROWS($BA$22:$BA$33)-ROWS($BE$22:$BE$33)), "")))))))</f>
        <v/>
      </c>
      <c r="BX31" s="316" t="str">
        <f t="shared" ca="1" si="34"/>
        <v/>
      </c>
      <c r="BY31" s="413" t="str">
        <f t="shared" ca="1" si="35"/>
        <v/>
      </c>
      <c r="BZ31" s="412" t="str">
        <f ca="1">IF(OR(CA31="",CA31=0),"",MAX(BZ$5:BZ30)+1)</f>
        <v/>
      </c>
      <c r="CA31" s="316" t="str">
        <f ca="1">IFERROR(INDEX($AJ$38:$AJ$49, ROWS($CA$4:CA29)), IFERROR(INDEX($AN$38:$AN$49, ROWS($CA$4:CA29)-ROWS($AJ$38:$AJ$49)), IFERROR(INDEX($AR$38:$AR$49, ROWS($CA$4:CA29)-ROWS($AJ$38:$AJ$49)-ROWS($AN$38:$AN$49)),IFERROR(INDEX($AV$38:$AV$49, ROWS($CA$4:CA29)-ROWS($AJ$38:$AJ$49)-ROWS($AN$38:$AN$49)-ROWS($AR$38:$AR$49)),IFERROR(INDEX($AZ$38:$AZ$49, ROWS($CA$4:CA29)-ROWS($AJ$38:$AJ$49)-ROWS($AN$38:$AN$49)-ROWS($AR$38:$AR$49)-ROWS($AV$38:$AV$49)),IFERROR(INDEX($BD$38:$BD$49, ROWS($CA$4:CA29)-ROWS($AJ$38:$AJ$49)-ROWS($AN$38:$AN$49)-ROWS($AR$38:$AR$49)-ROWS($AV$38:$AV$49)-ROWS($AZ$38:$AZ$49)),IFERROR(INDEX($BH$38:$BH$49, ROWS($CA$4:CA29)-ROWS($AJ$38:$AJ$49)-ROWS($AN$38:$AN$49)-ROWS($AR$38:$AR$49)-ROWS($AV$38:$AV$49)-ROWS($AZ$38:$AZ$49)-ROWS($BD$38:$BD$49)), "")))))))</f>
        <v/>
      </c>
      <c r="CB31" s="316" t="str">
        <f t="shared" ca="1" si="36"/>
        <v/>
      </c>
      <c r="CC31" s="316" t="str">
        <f ca="1">IF(OR(CD31="",CD31=0),"",MAX(CC$5:CC30)+1)</f>
        <v/>
      </c>
      <c r="CD31" s="316" t="str">
        <f ca="1">IFERROR(INDEX($AK$38:$AK$49, ROWS($CD$4:CD29)), IFERROR(INDEX($AO$38:$AO$49, ROWS($CD$4:CD29)-ROWS($AK$38:$AK$49)), IFERROR(INDEX($AS$38:$AS$49, ROWS($CD$4:CD29)-ROWS($AK$38:$AK$49)-ROWS($AO$38:$AO$49)),IFERROR(INDEX($AW$38:$AW$49, ROWS($CD$4:CD29)-ROWS($AK$38:$AK$49)-ROWS($AO$38:$AO$49)-ROWS($AS$38:$AS$49)),IFERROR(INDEX($BA$38:$BA$49, ROWS($CD$4:CD29)-ROWS($AK$38:$AK$49)-ROWS($AO$38:$AO$49)-ROWS($AS$38:$AS$49)-ROWS($AW$38:$AW$49)),IFERROR(INDEX($BE$38:$BE$49, ROWS($CD$4:CD29)-ROWS($AK$38:$AK$49)-ROWS($AO$38:$AO$49)-ROWS($AS$38:$AS$49)-ROWS($AW$38:$AW$49)-ROWS($BA$38:$BA$49)),IFERROR(INDEX($BI$38:$BI$49, ROWS($CD$4:CD29)-ROWS($AK$38:$AK$49)-ROWS($AO$38:$AO$49)-ROWS($AS$38:$AS$49)-ROWS($AW$38:$AW$49)-ROWS($BA$38:$BA$49)-ROWS($BE$38:$BE$49)), "")))))))</f>
        <v/>
      </c>
      <c r="CE31" s="316" t="str">
        <f t="shared" ca="1" si="37"/>
        <v/>
      </c>
      <c r="CF31" s="413" t="str">
        <f t="shared" ca="1" si="38"/>
        <v/>
      </c>
      <c r="CG31" s="412" t="str">
        <f ca="1">IF(OR(CH31="",CH31=0),"",MAX(CG$5:CG30)+1)</f>
        <v/>
      </c>
      <c r="CH31" s="316" t="str">
        <f ca="1">IFERROR(INDEX($AJ$54:$AJ$65, ROWS($CH$4:CH29)), IFERROR(INDEX($AN$54:$AN$65, ROWS($CH$4:CH29)-ROWS($AJ$54:$AJ$65)), IFERROR(INDEX($AR$54:$AR$65, ROWS($CH$4:CH29)-ROWS($AJ$54:$AJ$65)-ROWS($AN$54:$AN$65)),IFERROR(INDEX($AV$54:$AV$65, ROWS($CH$4:CH29)-ROWS($AJ$54:$AJ$65)-ROWS($AN$54:$AN$65)-ROWS($AR$54:$AR$65)),IFERROR(INDEX($AZ$54:$AZ$65, ROWS($CH$4:CH29)-ROWS($AJ$54:$AJ$65)-ROWS($AN$54:$AN$65)-ROWS($AR$54:$AR$65)-ROWS($AV$54:$AV$65)),IFERROR(INDEX($BD$54:$BD$65, ROWS($CH$4:CH29)-ROWS($AJ$54:$AJ$65)-ROWS($AN$54:$AN$65)-ROWS($AR$54:$AR$65)-ROWS($AV$54:$AV$65)-ROWS($AZ$54:$AZ$65)),IFERROR(INDEX($BH$54:$BH$65, ROWS($CH$4:CH29)-ROWS($AJ$54:$AJ$65)-ROWS($AN$54:$AN$65)-ROWS($AR$54:$AR$65)-ROWS($AV$54:$AV$65)-ROWS($AZ$54:$AZ$65)-ROWS($BD$54:$BD$65)), "")))))))</f>
        <v/>
      </c>
      <c r="CI31" s="316" t="str">
        <f t="shared" ca="1" si="39"/>
        <v/>
      </c>
      <c r="CJ31" s="316" t="str">
        <f ca="1">IF(OR(CK31="",CK31=0),"",MAX(CJ$5:CJ30)+1)</f>
        <v/>
      </c>
      <c r="CK31" s="316" t="str">
        <f ca="1">IFERROR(INDEX($AK$54:$AK$65, ROWS($CK$4:CK29)), IFERROR(INDEX($AO$54:$AO$65, ROWS($CK$4:CK29)-ROWS($AK$54:$AK$65)), IFERROR(INDEX($AS$54:$AS$65, ROWS($CK$4:CK29)-ROWS($AK$54:$AK$65)-ROWS($AO$54:$AO$65)),IFERROR(INDEX($AW$54:$AW$65, ROWS($CK$4:CK29)-ROWS($AK$54:$AK$65)-ROWS($AO$54:$AO$65)-ROWS($AS$54:$AS$65)),IFERROR(INDEX($BA$54:$BA$65, ROWS($CK$4:CK29)-ROWS($AK$54:$AK$65)-ROWS($AO$54:$AO$65)-ROWS($AS$54:$AS$65)-ROWS($AW$54:$AW$65)),IFERROR(INDEX($BE$54:$BE$65, ROWS($CK$4:CK29)-ROWS($AK$54:$AK$65)-ROWS($AO$54:$AO$65)-ROWS($AS$54:$AS$65)-ROWS($AW$54:$AW$65)-ROWS($BA$54:$BA$65)),IFERROR(INDEX($BI$54:$BI$65, ROWS($CK$4:CK29)-ROWS($AK$54:$AK$65)-ROWS($AO$54:$AO$65)-ROWS($AS$54:$AS$65)-ROWS($AW$54:$AW$65)-ROWS($BA$54:$BA$65)-ROWS($BE$54:$BE$65)), "")))))))</f>
        <v/>
      </c>
      <c r="CL31" s="316" t="str">
        <f t="shared" ca="1" si="40"/>
        <v/>
      </c>
      <c r="CM31" s="413" t="str">
        <f t="shared" ca="1" si="41"/>
        <v/>
      </c>
      <c r="CN31" s="412" t="str">
        <f ca="1">IF(OR(CO31="",CO31=0),"",MAX(CN$5:CN30)+1)</f>
        <v/>
      </c>
      <c r="CO31" s="316" t="str">
        <f ca="1">IFERROR(INDEX($AJ$70:$AJ$81, ROWS($CO$4:CO29)), IFERROR(INDEX($AN$70:$AN$81, ROWS($CO$4:CO29)-ROWS($AJ$70:$AJ$81)), IFERROR(INDEX($AR$70:$AR$81, ROWS($CO$4:CO29)-ROWS($AJ$70:$AJ$81)-ROWS($AN$70:$AN$81)),IFERROR(INDEX($AV$70:$AV$81, ROWS($CO$4:CO29)-ROWS($AJ$70:$AJ$81)-ROWS($AN$70:$AN$81)-ROWS($AR$70:$AR$81)),IFERROR(INDEX($AZ$70:$AZ$81, ROWS($CO$4:CO29)-ROWS($AJ$70:$AJ$81)-ROWS($AN$70:$AN$81)-ROWS($AR$70:$AR$81)-ROWS($AV$70:$AV$81)),IFERROR(INDEX($BD$70:$BD$81, ROWS($CO$4:CO29)-ROWS($AJ$70:$AJ$81)-ROWS($AN$70:$AN$81)-ROWS($AR$70:$AR$81)-ROWS($AV$70:$AV$81)-ROWS($AZ$70:$AZ$81)),IFERROR(INDEX($BH$70:$BH$81, ROWS($CO$4:CO29)-ROWS($AJ$70:$AJ$81)-ROWS($AN$70:$AN$81)-ROWS($AR$70:$AR$81)-ROWS($AV$70:$AV$81)-ROWS($AZ$70:$AZ$81)-ROWS($BD$70:$BD$81)), "")))))))</f>
        <v/>
      </c>
      <c r="CP31" s="316" t="str">
        <f t="shared" ca="1" si="42"/>
        <v/>
      </c>
      <c r="CQ31" s="316" t="str">
        <f ca="1">IF(OR(CR31="",CR31=0),"",MAX(CQ$5:CQ30)+1)</f>
        <v/>
      </c>
      <c r="CR31" s="316" t="str">
        <f ca="1">IFERROR(INDEX($AK$70:$AK$81, ROWS($CR$4:CR29)), IFERROR(INDEX($AO$70:$AO$81, ROWS($CR$4:CR29)-ROWS($AK$70:$AK$81)), IFERROR(INDEX($AS$70:$AS$81, ROWS($CR$4:CR29)-ROWS($AK$70:$AK$81)-ROWS($AO$70:$AO$81)),IFERROR(INDEX($AW$70:$AW$81, ROWS($CR$4:CR29)-ROWS($AK$70:$AK$81)-ROWS($AO$70:$AO$81)-ROWS($AS$70:$AS$81)),IFERROR(INDEX($BA$70:$BA$81, ROWS($CR$4:CR29)-ROWS($AK$70:$AK$81)-ROWS($AO$70:$AO$81)-ROWS($AS$70:$AS$81)-ROWS($AW$70:$AW$81)),IFERROR(INDEX($BE$70:$BE$81, ROWS($CR$4:CR29)-ROWS($AK$70:$AK$81)-ROWS($AO$70:$AO$81)-ROWS($AS$70:$AS$81)-ROWS($AW$70:$AW$81)-ROWS($BA$70:$BA$81)),IFERROR(INDEX($BI$70:$BI$81, ROWS($CR$4:CR29)-ROWS($AK$70:$AK$81)-ROWS($AO$70:$AO$81)-ROWS($AS$70:$AS$81)-ROWS($AW$70:$AW$81)-ROWS($BA$70:$BA$81)-ROWS($BE$70:$BE$81)), "")))))))</f>
        <v/>
      </c>
      <c r="CS31" s="316" t="str">
        <f t="shared" ca="1" si="43"/>
        <v/>
      </c>
      <c r="CT31" s="413" t="str">
        <f t="shared" ca="1" si="44"/>
        <v/>
      </c>
      <c r="CU31" s="412" t="str">
        <f>IF(OR(CV31="",CV31=0),"",MAX(CU$5:CU30)+1)</f>
        <v/>
      </c>
      <c r="CV31" s="316" t="str">
        <f>IFERROR(INDEX($AJ$86:$AJ$97, ROWS($CV$4:CV29)), IFERROR(INDEX($AN$86:$AN$97, ROWS($CV$4:CV29)-ROWS($AJ$86:$AJ$97)), ""))</f>
        <v/>
      </c>
      <c r="CW31" s="316" t="str">
        <f t="shared" si="45"/>
        <v/>
      </c>
      <c r="CX31" s="316" t="str">
        <f>IF(OR(CY31="",CY31=0),"",MAX(CX$5:CX30)+1)</f>
        <v/>
      </c>
      <c r="CY31" s="316" t="str">
        <f>IFERROR(INDEX($AK$86:$AK$97, ROWS($CY$4:CY29)), IFERROR(INDEX($AO$86:$AO$97, ROWS($CY$4:CY29)-ROWS($AK$86:$AK$97)), ""))</f>
        <v/>
      </c>
      <c r="CZ31" s="316" t="str">
        <f t="shared" si="46"/>
        <v/>
      </c>
      <c r="DA31" s="413" t="str">
        <f t="shared" si="47"/>
        <v/>
      </c>
      <c r="DC31" s="438">
        <f ca="1">IF(OR(DD31="",DD31=0),"",MAX(DC$25:DC30)+1)</f>
        <v>6</v>
      </c>
      <c r="DD31" s="434" t="str">
        <f t="shared" ca="1" si="90"/>
        <v>Life Insurance</v>
      </c>
      <c r="DE31" s="413">
        <f t="shared" ca="1" si="91"/>
        <v>70</v>
      </c>
      <c r="DF31" s="431" t="str">
        <f ca="1">IF(OR(DG31="",DG31=0),"",MAX(DF$25:DF30)+1)</f>
        <v/>
      </c>
      <c r="DG31" s="412" t="str">
        <f t="shared" ca="1" si="92"/>
        <v/>
      </c>
      <c r="DH31" s="413" t="str">
        <f t="shared" ca="1" si="93"/>
        <v/>
      </c>
      <c r="DI31" s="412" t="str">
        <f t="shared" ca="1" si="94"/>
        <v>Life Insurance</v>
      </c>
      <c r="DJ31" s="413">
        <f t="shared" ca="1" si="95"/>
        <v>70</v>
      </c>
      <c r="DK31" s="412" t="str">
        <f t="shared" ca="1" si="96"/>
        <v/>
      </c>
      <c r="DL31" s="413" t="str">
        <f t="shared" ca="1" si="97"/>
        <v/>
      </c>
      <c r="DN31" s="427" t="str">
        <f ca="1">IF(DI41="","",CONCATENATE(DI41," - ",DJ41))</f>
        <v/>
      </c>
      <c r="DO31" s="428" t="str">
        <f ca="1">IF(DI42="","",CONCATENATE(DI42," - ",DJ42))</f>
        <v/>
      </c>
      <c r="DP31" s="428" t="str">
        <f ca="1">IF(DI43="","",CONCATENATE(DI43," - ",DJ43))</f>
        <v/>
      </c>
      <c r="DQ31" s="427" t="str">
        <f ca="1">IF(DK41="","",CONCATENATE(DK41," - ",DL41))</f>
        <v/>
      </c>
      <c r="DR31" s="428" t="str">
        <f ca="1">IF(DK42="","",CONCATENATE(DK42," - ",DL42))</f>
        <v/>
      </c>
      <c r="DS31" s="429" t="str">
        <f ca="1">IF(DK43="","",CONCATENATE(DK43," - ",DL43))</f>
        <v/>
      </c>
    </row>
    <row r="32" spans="1:123" s="292" customFormat="1" ht="15" customHeight="1" thickBot="1" x14ac:dyDescent="0.35">
      <c r="A32" s="1183"/>
      <c r="B32" s="1182"/>
      <c r="C32" s="1183"/>
      <c r="D32" s="1182"/>
      <c r="E32" s="1183"/>
      <c r="F32" s="1182"/>
      <c r="G32" s="1183"/>
      <c r="H32" s="1182"/>
      <c r="I32" s="1183"/>
      <c r="J32" s="1182"/>
      <c r="K32" s="1183"/>
      <c r="L32" s="1182"/>
      <c r="M32" s="1183"/>
      <c r="N32" s="1182"/>
      <c r="P32" s="295" t="str">
        <f t="shared" ca="1" si="99"/>
        <v/>
      </c>
      <c r="Q32" s="295" t="str">
        <f t="shared" ca="1" si="98"/>
        <v/>
      </c>
      <c r="R32" s="295" t="str">
        <f t="shared" ca="1" si="98"/>
        <v/>
      </c>
      <c r="S32" s="296" t="str">
        <f t="shared" ca="1" si="98"/>
        <v/>
      </c>
      <c r="T32" s="295" t="str">
        <f t="shared" ca="1" si="98"/>
        <v/>
      </c>
      <c r="U32" s="295" t="str">
        <f t="shared" ca="1" si="98"/>
        <v/>
      </c>
      <c r="V32" s="1158" t="s">
        <v>508</v>
      </c>
      <c r="W32" s="1159"/>
      <c r="X32" s="445">
        <f ca="1">IF(X28="",0,X28)</f>
        <v>12461.139999999998</v>
      </c>
      <c r="Y32"/>
      <c r="AB32" s="299"/>
      <c r="AC32" s="358">
        <f>IF('Data Entry'!H16="","",'Data Entry'!H16)</f>
        <v>5</v>
      </c>
      <c r="AD32" s="356" t="str">
        <f>IF('Data Entry'!G16="","",'Data Entry'!G16)</f>
        <v>D. Store Card 3</v>
      </c>
      <c r="AE32" s="363">
        <f>IF('Data Entry'!J16="","",'Data Entry'!J16)</f>
        <v>30</v>
      </c>
      <c r="AF32" s="402">
        <f>IF('Data Entry'!I16="","",'Data Entry'!I16)</f>
        <v>400</v>
      </c>
      <c r="AG32" s="300"/>
      <c r="AH32"/>
      <c r="AI32" s="308" t="str">
        <f t="shared" ca="1" si="82"/>
        <v/>
      </c>
      <c r="AJ32" s="293" t="str">
        <f t="shared" ca="1" si="60"/>
        <v/>
      </c>
      <c r="AK32" s="293" t="str">
        <f t="shared" ca="1" si="61"/>
        <v/>
      </c>
      <c r="AL32" s="303" t="str">
        <f t="shared" ca="1" si="62"/>
        <v/>
      </c>
      <c r="AM32" s="308" t="str">
        <f t="shared" ca="1" si="83"/>
        <v/>
      </c>
      <c r="AN32" s="293" t="str">
        <f t="shared" ca="1" si="63"/>
        <v/>
      </c>
      <c r="AO32" s="293" t="str">
        <f t="shared" ca="1" si="64"/>
        <v/>
      </c>
      <c r="AP32" s="303" t="str">
        <f t="shared" ca="1" si="65"/>
        <v/>
      </c>
      <c r="AQ32" s="308" t="str">
        <f t="shared" ca="1" si="84"/>
        <v/>
      </c>
      <c r="AR32" s="293" t="str">
        <f t="shared" ca="1" si="66"/>
        <v/>
      </c>
      <c r="AS32" s="293" t="str">
        <f t="shared" ca="1" si="67"/>
        <v/>
      </c>
      <c r="AT32" s="303" t="str">
        <f t="shared" ca="1" si="68"/>
        <v/>
      </c>
      <c r="AU32" s="308" t="str">
        <f t="shared" ca="1" si="85"/>
        <v/>
      </c>
      <c r="AV32" s="293" t="str">
        <f t="shared" ca="1" si="69"/>
        <v/>
      </c>
      <c r="AW32" s="293" t="str">
        <f t="shared" ca="1" si="70"/>
        <v/>
      </c>
      <c r="AX32" s="303" t="str">
        <f t="shared" ca="1" si="71"/>
        <v/>
      </c>
      <c r="AY32" s="308" t="str">
        <f t="shared" ca="1" si="86"/>
        <v/>
      </c>
      <c r="AZ32" s="293" t="str">
        <f t="shared" ca="1" si="72"/>
        <v/>
      </c>
      <c r="BA32" s="293" t="str">
        <f t="shared" ca="1" si="73"/>
        <v/>
      </c>
      <c r="BB32" s="303" t="str">
        <f t="shared" ca="1" si="74"/>
        <v/>
      </c>
      <c r="BC32" s="308" t="str">
        <f t="shared" ca="1" si="87"/>
        <v/>
      </c>
      <c r="BD32" s="293" t="str">
        <f t="shared" ca="1" si="75"/>
        <v/>
      </c>
      <c r="BE32" s="293" t="str">
        <f t="shared" ca="1" si="76"/>
        <v/>
      </c>
      <c r="BF32" s="303" t="str">
        <f t="shared" ca="1" si="77"/>
        <v/>
      </c>
      <c r="BG32" s="308" t="str">
        <f t="shared" ca="1" si="88"/>
        <v/>
      </c>
      <c r="BH32" s="293" t="str">
        <f t="shared" ca="1" si="78"/>
        <v/>
      </c>
      <c r="BI32" s="293" t="str">
        <f t="shared" ca="1" si="79"/>
        <v/>
      </c>
      <c r="BJ32" s="303" t="str">
        <f t="shared" ca="1" si="80"/>
        <v/>
      </c>
      <c r="BL32" s="412" t="str">
        <f ca="1">IF(OR(BM32="",BM32=0),"",MAX(BL$5:BL31)+1)</f>
        <v/>
      </c>
      <c r="BM32" s="316" t="str">
        <f ca="1">IFERROR(INDEX($AJ$6:$AJ$17, ROWS(BM$4:$BM30)), IFERROR(INDEX($AN$6:$AN$17, ROWS(BM$4:$BM30)-ROWS($AJ$6:$AJ$17)), IFERROR(INDEX($AR$6:$AR$17, ROWS(BM$4:$BM30)-ROWS($AJ$6:$AJ$17)-ROWS($AN$6:$AN$17)),IFERROR(INDEX($AV$6:$AV$17, ROWS(BM$4:$BM30)-ROWS($AJ$6:$AJ$17)-ROWS($AN$6:$AN$17)-ROWS($AR$6:$AR$17)),IFERROR(INDEX($AZ$6:$AZ$17, ROWS(BM$4:$BM30)-ROWS($AJ$6:$AJ$17)-ROWS($AN$6:$AN$17)-ROWS($AR$6:$AR$17)-ROWS($AV$6:$AV$17)),IFERROR(INDEX($BD$6:$BD$17, ROWS(BM$4:$BM30)-ROWS($AJ$6:$AJ$17)-ROWS($AN$6:$AN$17)-ROWS($AR$6:$AR$17)-ROWS($AV$6:$AV$17)-ROWS($AZ$6:$AZ$17)),IFERROR(INDEX($BH$6:$BH$17, ROWS(BM$4:$BM30)-ROWS($AJ$6:$AJ$17)-ROWS($AN$6:$AN$17)-ROWS($AR$6:$AR$17)-ROWS($AV$6:$AV$17)-ROWS($AZ$6:$AZ$17)-ROWS($BD$6:$BD$17)), "")))))))</f>
        <v/>
      </c>
      <c r="BN32" s="316" t="str">
        <f t="shared" ca="1" si="30"/>
        <v/>
      </c>
      <c r="BO32" s="316" t="str">
        <f ca="1">IF(OR(BP32="",BP32=0),"",MAX(BO$5:BO31)+1)</f>
        <v/>
      </c>
      <c r="BP32" s="316" t="str">
        <f ca="1">IFERROR(INDEX($AK$6:$AK$17, ROWS($BP$4:BP30)), IFERROR(INDEX($AO$6:$AO$17, ROWS($BP$4:BP30)-ROWS($AK$6:$AK$17)), IFERROR(INDEX($AS$6:$AS$17, ROWS($BP$4:BP30)-ROWS($AK$6:$AK$17)-ROWS($AO$6:$AO$17)),IFERROR(INDEX($AW$6:$AW$17, ROWS($BP$4:BP30)-ROWS($AK$6:$AK$17)-ROWS($AO$6:$AO$17)-ROWS($AS$6:$AS$17)),IFERROR(INDEX($BA$6:$BA$17, ROWS($BP$4:BP30)-ROWS($AK$6:$AK$17)-ROWS($AO$6:$AO$17)-ROWS($AS$6:$AS$17)-ROWS($AW$6:$AW$17)),IFERROR(INDEX($BE$6:$BE$17, ROWS($BP$4:BP30)-ROWS($AK$6:$AK$17)-ROWS($AO$6:$AO$17)-ROWS($AS$6:$AS$17)-ROWS($AW$6:$AW$17)-ROWS($BA$6:$BA$17)),IFERROR(INDEX($BI$6:$BI$17, ROWS($BP$4:BP30)-ROWS($AK$6:$AK$17)-ROWS($AO$6:$AO$17)-ROWS($AS$6:$AS$17)-ROWS($AW$6:$AW$17)-ROWS($BA$6:$BA$17)-ROWS($BE$6:$BE$17)), "")))))))</f>
        <v/>
      </c>
      <c r="BQ32" s="316" t="str">
        <f t="shared" ca="1" si="31"/>
        <v/>
      </c>
      <c r="BR32" s="413" t="str">
        <f t="shared" ca="1" si="32"/>
        <v/>
      </c>
      <c r="BS32" s="412" t="str">
        <f ca="1">IF(OR(BT32="",BT32=0),"",MAX(BS$5:BS31)+1)</f>
        <v/>
      </c>
      <c r="BT32" s="316" t="str">
        <f ca="1">IFERROR(INDEX($AJ$22:$AJ$33, ROWS($BT$4:BT30)), IFERROR(INDEX($AN$22:$AN$33, ROWS($BT$4:BT30)-ROWS($AJ$22:$AJ$33)), IFERROR(INDEX($AR$22:$AR$33, ROWS($BT$4:BT30)-ROWS($AJ$22:$AJ$33)-ROWS($AN$22:$AN$33)),IFERROR(INDEX($AV$22:$AV$33, ROWS($BT$4:BT30)-ROWS($AJ$22:$AJ$33)-ROWS($AN$22:$AN$33)-ROWS($AR$22:$AR$33)),IFERROR(INDEX($AZ$22:$AZ$33, ROWS($BT$4:BT30)-ROWS($AJ$22:$AJ$33)-ROWS($AN$22:$AN$33)-ROWS($AR$22:$AR$33)-ROWS($AV$22:$AV$33)),IFERROR(INDEX($BD$22:$BD$33, ROWS($BT$4:BT30)-ROWS($AJ$22:$AJ$33)-ROWS($AN$22:$AN$33)-ROWS($AR$22:$AR$33)-ROWS($AV$22:$AV$33)-ROWS($AZ$22:$AZ$33)),IFERROR(INDEX($BH$22:$BH$33, ROWS($BT$4:BT30)-ROWS($AJ$22:$AJ$33)-ROWS($AN$22:$AN$33)-ROWS($AR$22:$AR$33)-ROWS($AV$22:$AV$33)-ROWS($AZ$22:$AZ$33)-ROWS($BD$22:$BD$33)), "")))))))</f>
        <v/>
      </c>
      <c r="BU32" s="316" t="str">
        <f t="shared" ca="1" si="33"/>
        <v/>
      </c>
      <c r="BV32" s="316" t="str">
        <f ca="1">IF(OR(BW32="",BW32=0),"",MAX(BV$5:BV31)+1)</f>
        <v/>
      </c>
      <c r="BW32" s="316" t="str">
        <f ca="1">IFERROR(INDEX($AK$22:$AK$33, ROWS($BW$4:BW30)), IFERROR(INDEX($AO$22:$AO$33, ROWS($BW$4:BW30)-ROWS($AK$22:$AK$33)), IFERROR(INDEX($AS$22:$AS$33, ROWS($BW$4:BW30)-ROWS($AK$22:$AK$33)-ROWS($AO$22:$AO$33)),IFERROR(INDEX($AW$22:$AW$33, ROWS($BW$4:BW30)-ROWS($AK$22:$AK$33)-ROWS($AO$22:$AO$33)-ROWS($AS$22:$AS$33)),IFERROR(INDEX($BA$22:$BA$33, ROWS($BW$4:BW30)-ROWS($AK$22:$AK$33)-ROWS($AO$22:$AO$33)-ROWS($AS$22:$AS$33)-ROWS($AW$22:$AW$33)),IFERROR(INDEX($BE$22:$BE$33, ROWS($BW$4:BW30)-ROWS($AK$22:$AK$33)-ROWS($AO$22:$AO$33)-ROWS($AS$22:$AS$33)-ROWS($AW$22:$AW$33)-ROWS($BA$22:$BA$33)),IFERROR(INDEX($BI$22:$BI$33, ROWS($BW$4:BW30)-ROWS($AK$22:$AK$33)-ROWS($AO$22:$AO$33)-ROWS($AS$22:$AS$33)-ROWS($AW$22:$AW$33)-ROWS($BA$22:$BA$33)-ROWS($BE$22:$BE$33)), "")))))))</f>
        <v/>
      </c>
      <c r="BX32" s="316" t="str">
        <f t="shared" ca="1" si="34"/>
        <v/>
      </c>
      <c r="BY32" s="413" t="str">
        <f t="shared" ca="1" si="35"/>
        <v/>
      </c>
      <c r="BZ32" s="412" t="str">
        <f ca="1">IF(OR(CA32="",CA32=0),"",MAX(BZ$5:BZ31)+1)</f>
        <v/>
      </c>
      <c r="CA32" s="316" t="str">
        <f ca="1">IFERROR(INDEX($AJ$38:$AJ$49, ROWS($CA$4:CA30)), IFERROR(INDEX($AN$38:$AN$49, ROWS($CA$4:CA30)-ROWS($AJ$38:$AJ$49)), IFERROR(INDEX($AR$38:$AR$49, ROWS($CA$4:CA30)-ROWS($AJ$38:$AJ$49)-ROWS($AN$38:$AN$49)),IFERROR(INDEX($AV$38:$AV$49, ROWS($CA$4:CA30)-ROWS($AJ$38:$AJ$49)-ROWS($AN$38:$AN$49)-ROWS($AR$38:$AR$49)),IFERROR(INDEX($AZ$38:$AZ$49, ROWS($CA$4:CA30)-ROWS($AJ$38:$AJ$49)-ROWS($AN$38:$AN$49)-ROWS($AR$38:$AR$49)-ROWS($AV$38:$AV$49)),IFERROR(INDEX($BD$38:$BD$49, ROWS($CA$4:CA30)-ROWS($AJ$38:$AJ$49)-ROWS($AN$38:$AN$49)-ROWS($AR$38:$AR$49)-ROWS($AV$38:$AV$49)-ROWS($AZ$38:$AZ$49)),IFERROR(INDEX($BH$38:$BH$49, ROWS($CA$4:CA30)-ROWS($AJ$38:$AJ$49)-ROWS($AN$38:$AN$49)-ROWS($AR$38:$AR$49)-ROWS($AV$38:$AV$49)-ROWS($AZ$38:$AZ$49)-ROWS($BD$38:$BD$49)), "")))))))</f>
        <v/>
      </c>
      <c r="CB32" s="316" t="str">
        <f t="shared" ca="1" si="36"/>
        <v/>
      </c>
      <c r="CC32" s="316" t="str">
        <f ca="1">IF(OR(CD32="",CD32=0),"",MAX(CC$5:CC31)+1)</f>
        <v/>
      </c>
      <c r="CD32" s="316" t="str">
        <f ca="1">IFERROR(INDEX($AK$38:$AK$49, ROWS($CD$4:CD30)), IFERROR(INDEX($AO$38:$AO$49, ROWS($CD$4:CD30)-ROWS($AK$38:$AK$49)), IFERROR(INDEX($AS$38:$AS$49, ROWS($CD$4:CD30)-ROWS($AK$38:$AK$49)-ROWS($AO$38:$AO$49)),IFERROR(INDEX($AW$38:$AW$49, ROWS($CD$4:CD30)-ROWS($AK$38:$AK$49)-ROWS($AO$38:$AO$49)-ROWS($AS$38:$AS$49)),IFERROR(INDEX($BA$38:$BA$49, ROWS($CD$4:CD30)-ROWS($AK$38:$AK$49)-ROWS($AO$38:$AO$49)-ROWS($AS$38:$AS$49)-ROWS($AW$38:$AW$49)),IFERROR(INDEX($BE$38:$BE$49, ROWS($CD$4:CD30)-ROWS($AK$38:$AK$49)-ROWS($AO$38:$AO$49)-ROWS($AS$38:$AS$49)-ROWS($AW$38:$AW$49)-ROWS($BA$38:$BA$49)),IFERROR(INDEX($BI$38:$BI$49, ROWS($CD$4:CD30)-ROWS($AK$38:$AK$49)-ROWS($AO$38:$AO$49)-ROWS($AS$38:$AS$49)-ROWS($AW$38:$AW$49)-ROWS($BA$38:$BA$49)-ROWS($BE$38:$BE$49)), "")))))))</f>
        <v/>
      </c>
      <c r="CE32" s="316" t="str">
        <f t="shared" ca="1" si="37"/>
        <v/>
      </c>
      <c r="CF32" s="413" t="str">
        <f t="shared" ca="1" si="38"/>
        <v/>
      </c>
      <c r="CG32" s="412" t="str">
        <f ca="1">IF(OR(CH32="",CH32=0),"",MAX(CG$5:CG31)+1)</f>
        <v/>
      </c>
      <c r="CH32" s="316" t="str">
        <f ca="1">IFERROR(INDEX($AJ$54:$AJ$65, ROWS($CH$4:CH30)), IFERROR(INDEX($AN$54:$AN$65, ROWS($CH$4:CH30)-ROWS($AJ$54:$AJ$65)), IFERROR(INDEX($AR$54:$AR$65, ROWS($CH$4:CH30)-ROWS($AJ$54:$AJ$65)-ROWS($AN$54:$AN$65)),IFERROR(INDEX($AV$54:$AV$65, ROWS($CH$4:CH30)-ROWS($AJ$54:$AJ$65)-ROWS($AN$54:$AN$65)-ROWS($AR$54:$AR$65)),IFERROR(INDEX($AZ$54:$AZ$65, ROWS($CH$4:CH30)-ROWS($AJ$54:$AJ$65)-ROWS($AN$54:$AN$65)-ROWS($AR$54:$AR$65)-ROWS($AV$54:$AV$65)),IFERROR(INDEX($BD$54:$BD$65, ROWS($CH$4:CH30)-ROWS($AJ$54:$AJ$65)-ROWS($AN$54:$AN$65)-ROWS($AR$54:$AR$65)-ROWS($AV$54:$AV$65)-ROWS($AZ$54:$AZ$65)),IFERROR(INDEX($BH$54:$BH$65, ROWS($CH$4:CH30)-ROWS($AJ$54:$AJ$65)-ROWS($AN$54:$AN$65)-ROWS($AR$54:$AR$65)-ROWS($AV$54:$AV$65)-ROWS($AZ$54:$AZ$65)-ROWS($BD$54:$BD$65)), "")))))))</f>
        <v/>
      </c>
      <c r="CI32" s="316" t="str">
        <f t="shared" ca="1" si="39"/>
        <v/>
      </c>
      <c r="CJ32" s="316" t="str">
        <f ca="1">IF(OR(CK32="",CK32=0),"",MAX(CJ$5:CJ31)+1)</f>
        <v/>
      </c>
      <c r="CK32" s="316" t="str">
        <f ca="1">IFERROR(INDEX($AK$54:$AK$65, ROWS($CK$4:CK30)), IFERROR(INDEX($AO$54:$AO$65, ROWS($CK$4:CK30)-ROWS($AK$54:$AK$65)), IFERROR(INDEX($AS$54:$AS$65, ROWS($CK$4:CK30)-ROWS($AK$54:$AK$65)-ROWS($AO$54:$AO$65)),IFERROR(INDEX($AW$54:$AW$65, ROWS($CK$4:CK30)-ROWS($AK$54:$AK$65)-ROWS($AO$54:$AO$65)-ROWS($AS$54:$AS$65)),IFERROR(INDEX($BA$54:$BA$65, ROWS($CK$4:CK30)-ROWS($AK$54:$AK$65)-ROWS($AO$54:$AO$65)-ROWS($AS$54:$AS$65)-ROWS($AW$54:$AW$65)),IFERROR(INDEX($BE$54:$BE$65, ROWS($CK$4:CK30)-ROWS($AK$54:$AK$65)-ROWS($AO$54:$AO$65)-ROWS($AS$54:$AS$65)-ROWS($AW$54:$AW$65)-ROWS($BA$54:$BA$65)),IFERROR(INDEX($BI$54:$BI$65, ROWS($CK$4:CK30)-ROWS($AK$54:$AK$65)-ROWS($AO$54:$AO$65)-ROWS($AS$54:$AS$65)-ROWS($AW$54:$AW$65)-ROWS($BA$54:$BA$65)-ROWS($BE$54:$BE$65)), "")))))))</f>
        <v/>
      </c>
      <c r="CL32" s="316" t="str">
        <f t="shared" ca="1" si="40"/>
        <v/>
      </c>
      <c r="CM32" s="413" t="str">
        <f t="shared" ca="1" si="41"/>
        <v/>
      </c>
      <c r="CN32" s="412" t="str">
        <f ca="1">IF(OR(CO32="",CO32=0),"",MAX(CN$5:CN31)+1)</f>
        <v/>
      </c>
      <c r="CO32" s="316" t="str">
        <f ca="1">IFERROR(INDEX($AJ$70:$AJ$81, ROWS($CO$4:CO30)), IFERROR(INDEX($AN$70:$AN$81, ROWS($CO$4:CO30)-ROWS($AJ$70:$AJ$81)), IFERROR(INDEX($AR$70:$AR$81, ROWS($CO$4:CO30)-ROWS($AJ$70:$AJ$81)-ROWS($AN$70:$AN$81)),IFERROR(INDEX($AV$70:$AV$81, ROWS($CO$4:CO30)-ROWS($AJ$70:$AJ$81)-ROWS($AN$70:$AN$81)-ROWS($AR$70:$AR$81)),IFERROR(INDEX($AZ$70:$AZ$81, ROWS($CO$4:CO30)-ROWS($AJ$70:$AJ$81)-ROWS($AN$70:$AN$81)-ROWS($AR$70:$AR$81)-ROWS($AV$70:$AV$81)),IFERROR(INDEX($BD$70:$BD$81, ROWS($CO$4:CO30)-ROWS($AJ$70:$AJ$81)-ROWS($AN$70:$AN$81)-ROWS($AR$70:$AR$81)-ROWS($AV$70:$AV$81)-ROWS($AZ$70:$AZ$81)),IFERROR(INDEX($BH$70:$BH$81, ROWS($CO$4:CO30)-ROWS($AJ$70:$AJ$81)-ROWS($AN$70:$AN$81)-ROWS($AR$70:$AR$81)-ROWS($AV$70:$AV$81)-ROWS($AZ$70:$AZ$81)-ROWS($BD$70:$BD$81)), "")))))))</f>
        <v/>
      </c>
      <c r="CP32" s="316" t="str">
        <f t="shared" ca="1" si="42"/>
        <v/>
      </c>
      <c r="CQ32" s="316" t="str">
        <f ca="1">IF(OR(CR32="",CR32=0),"",MAX(CQ$5:CQ31)+1)</f>
        <v/>
      </c>
      <c r="CR32" s="316" t="str">
        <f ca="1">IFERROR(INDEX($AK$70:$AK$81, ROWS($CR$4:CR30)), IFERROR(INDEX($AO$70:$AO$81, ROWS($CR$4:CR30)-ROWS($AK$70:$AK$81)), IFERROR(INDEX($AS$70:$AS$81, ROWS($CR$4:CR30)-ROWS($AK$70:$AK$81)-ROWS($AO$70:$AO$81)),IFERROR(INDEX($AW$70:$AW$81, ROWS($CR$4:CR30)-ROWS($AK$70:$AK$81)-ROWS($AO$70:$AO$81)-ROWS($AS$70:$AS$81)),IFERROR(INDEX($BA$70:$BA$81, ROWS($CR$4:CR30)-ROWS($AK$70:$AK$81)-ROWS($AO$70:$AO$81)-ROWS($AS$70:$AS$81)-ROWS($AW$70:$AW$81)),IFERROR(INDEX($BE$70:$BE$81, ROWS($CR$4:CR30)-ROWS($AK$70:$AK$81)-ROWS($AO$70:$AO$81)-ROWS($AS$70:$AS$81)-ROWS($AW$70:$AW$81)-ROWS($BA$70:$BA$81)),IFERROR(INDEX($BI$70:$BI$81, ROWS($CR$4:CR30)-ROWS($AK$70:$AK$81)-ROWS($AO$70:$AO$81)-ROWS($AS$70:$AS$81)-ROWS($AW$70:$AW$81)-ROWS($BA$70:$BA$81)-ROWS($BE$70:$BE$81)), "")))))))</f>
        <v/>
      </c>
      <c r="CS32" s="316" t="str">
        <f t="shared" ca="1" si="43"/>
        <v/>
      </c>
      <c r="CT32" s="413" t="str">
        <f t="shared" ca="1" si="44"/>
        <v/>
      </c>
      <c r="CU32" s="412" t="str">
        <f>IF(OR(CV32="",CV32=0),"",MAX(CU$5:CU31)+1)</f>
        <v/>
      </c>
      <c r="CV32" s="316" t="str">
        <f>IFERROR(INDEX($AJ$86:$AJ$97, ROWS($CV$4:CV30)), IFERROR(INDEX($AN$86:$AN$97, ROWS($CV$4:CV30)-ROWS($AJ$86:$AJ$97)), ""))</f>
        <v/>
      </c>
      <c r="CW32" s="316" t="str">
        <f t="shared" si="45"/>
        <v/>
      </c>
      <c r="CX32" s="316" t="str">
        <f>IF(OR(CY32="",CY32=0),"",MAX(CX$5:CX31)+1)</f>
        <v/>
      </c>
      <c r="CY32" s="316" t="str">
        <f>IFERROR(INDEX($AK$86:$AK$97, ROWS($CY$4:CY30)), IFERROR(INDEX($AO$86:$AO$97, ROWS($CY$4:CY30)-ROWS($AK$86:$AK$97)), ""))</f>
        <v/>
      </c>
      <c r="CZ32" s="316" t="str">
        <f t="shared" si="46"/>
        <v/>
      </c>
      <c r="DA32" s="413" t="str">
        <f t="shared" si="47"/>
        <v/>
      </c>
      <c r="DC32" s="438" t="str">
        <f ca="1">IF(OR(DD32="",DD32=0),"",MAX(DC$25:DC31)+1)</f>
        <v/>
      </c>
      <c r="DD32" s="434" t="str">
        <f t="shared" ca="1" si="90"/>
        <v/>
      </c>
      <c r="DE32" s="413" t="str">
        <f t="shared" ca="1" si="91"/>
        <v/>
      </c>
      <c r="DF32" s="431">
        <f ca="1">IF(OR(DG32="",DG32=0),"",MAX(DF$25:DF31)+1)</f>
        <v>1</v>
      </c>
      <c r="DG32" s="412" t="str">
        <f t="shared" ca="1" si="92"/>
        <v>Paycheck 2</v>
      </c>
      <c r="DH32" s="413">
        <f t="shared" ca="1" si="93"/>
        <v>400</v>
      </c>
      <c r="DI32" s="412" t="str">
        <f t="shared" ca="1" si="94"/>
        <v>Car 2 Gas</v>
      </c>
      <c r="DJ32" s="413">
        <f t="shared" ca="1" si="95"/>
        <v>80</v>
      </c>
      <c r="DK32" s="412" t="str">
        <f t="shared" ca="1" si="96"/>
        <v/>
      </c>
      <c r="DL32" s="413" t="str">
        <f t="shared" ca="1" si="97"/>
        <v/>
      </c>
      <c r="DN32" s="1192" t="s">
        <v>505</v>
      </c>
      <c r="DO32" s="1193"/>
      <c r="DP32" s="443">
        <f ca="1">IF(DJ26="","",SUM(DJ26:DJ43))</f>
        <v>599.95000000000005</v>
      </c>
      <c r="DQ32" s="1192" t="s">
        <v>506</v>
      </c>
      <c r="DR32" s="1193"/>
      <c r="DS32" s="444">
        <f ca="1">IF(DL26="","",SUM(DL26:DL43))</f>
        <v>1950</v>
      </c>
    </row>
    <row r="33" spans="1:123" s="292" customFormat="1" ht="15" customHeight="1" thickBot="1" x14ac:dyDescent="0.35">
      <c r="A33" s="1183" t="s">
        <v>478</v>
      </c>
      <c r="B33" s="1182"/>
      <c r="C33" s="1183" t="s">
        <v>478</v>
      </c>
      <c r="D33" s="1182"/>
      <c r="E33" s="1183" t="s">
        <v>478</v>
      </c>
      <c r="F33" s="1182"/>
      <c r="G33" s="1183" t="s">
        <v>478</v>
      </c>
      <c r="H33" s="1182"/>
      <c r="I33" s="1183" t="s">
        <v>478</v>
      </c>
      <c r="J33" s="1182"/>
      <c r="K33" s="1183" t="s">
        <v>478</v>
      </c>
      <c r="L33" s="1182"/>
      <c r="M33" s="1183" t="s">
        <v>478</v>
      </c>
      <c r="N33" s="1182"/>
      <c r="P33" s="295" t="str">
        <f t="shared" ca="1" si="99"/>
        <v/>
      </c>
      <c r="Q33" s="295" t="str">
        <f t="shared" ca="1" si="98"/>
        <v/>
      </c>
      <c r="R33" s="295" t="str">
        <f t="shared" ca="1" si="98"/>
        <v/>
      </c>
      <c r="S33" s="296" t="str">
        <f t="shared" ca="1" si="98"/>
        <v/>
      </c>
      <c r="T33" s="295" t="str">
        <f t="shared" ca="1" si="98"/>
        <v/>
      </c>
      <c r="U33" s="295" t="str">
        <f t="shared" ca="1" si="98"/>
        <v/>
      </c>
      <c r="V33" s="1158"/>
      <c r="W33" s="1159"/>
      <c r="X33" s="445"/>
      <c r="Y33"/>
      <c r="AB33" s="299"/>
      <c r="AC33" s="358">
        <f>IF('Data Entry'!H17="","",'Data Entry'!H17)</f>
        <v>12</v>
      </c>
      <c r="AD33" s="356" t="str">
        <f>IF('Data Entry'!G17="","",'Data Entry'!G17)</f>
        <v>D. Store Card 4</v>
      </c>
      <c r="AE33" s="363">
        <f>IF('Data Entry'!J17="","",'Data Entry'!J17)</f>
        <v>30</v>
      </c>
      <c r="AF33" s="402">
        <f>IF('Data Entry'!I17="","",'Data Entry'!I17)</f>
        <v>120</v>
      </c>
      <c r="AG33" s="300"/>
      <c r="AH33"/>
      <c r="AI33" s="309" t="str">
        <f t="shared" ca="1" si="82"/>
        <v/>
      </c>
      <c r="AJ33" s="310" t="str">
        <f t="shared" ca="1" si="60"/>
        <v/>
      </c>
      <c r="AK33" s="310" t="str">
        <f t="shared" ca="1" si="61"/>
        <v/>
      </c>
      <c r="AL33" s="311" t="str">
        <f t="shared" ca="1" si="62"/>
        <v/>
      </c>
      <c r="AM33" s="309" t="str">
        <f t="shared" ca="1" si="83"/>
        <v/>
      </c>
      <c r="AN33" s="310" t="str">
        <f t="shared" ca="1" si="63"/>
        <v/>
      </c>
      <c r="AO33" s="310" t="str">
        <f t="shared" ca="1" si="64"/>
        <v/>
      </c>
      <c r="AP33" s="311" t="str">
        <f t="shared" ca="1" si="65"/>
        <v/>
      </c>
      <c r="AQ33" s="309" t="str">
        <f t="shared" ca="1" si="84"/>
        <v/>
      </c>
      <c r="AR33" s="310" t="str">
        <f t="shared" ca="1" si="66"/>
        <v/>
      </c>
      <c r="AS33" s="310" t="str">
        <f t="shared" ca="1" si="67"/>
        <v/>
      </c>
      <c r="AT33" s="311" t="str">
        <f t="shared" ca="1" si="68"/>
        <v/>
      </c>
      <c r="AU33" s="309" t="str">
        <f t="shared" ca="1" si="85"/>
        <v/>
      </c>
      <c r="AV33" s="310" t="str">
        <f t="shared" ca="1" si="69"/>
        <v/>
      </c>
      <c r="AW33" s="310" t="str">
        <f t="shared" ca="1" si="70"/>
        <v/>
      </c>
      <c r="AX33" s="311" t="str">
        <f t="shared" ca="1" si="71"/>
        <v/>
      </c>
      <c r="AY33" s="309" t="str">
        <f t="shared" ca="1" si="86"/>
        <v/>
      </c>
      <c r="AZ33" s="310" t="str">
        <f t="shared" ca="1" si="72"/>
        <v/>
      </c>
      <c r="BA33" s="310" t="str">
        <f t="shared" ca="1" si="73"/>
        <v/>
      </c>
      <c r="BB33" s="311" t="str">
        <f t="shared" ca="1" si="74"/>
        <v/>
      </c>
      <c r="BC33" s="309" t="str">
        <f t="shared" ca="1" si="87"/>
        <v/>
      </c>
      <c r="BD33" s="310" t="str">
        <f t="shared" ca="1" si="75"/>
        <v/>
      </c>
      <c r="BE33" s="310" t="str">
        <f t="shared" ca="1" si="76"/>
        <v/>
      </c>
      <c r="BF33" s="311" t="str">
        <f t="shared" ca="1" si="77"/>
        <v/>
      </c>
      <c r="BG33" s="309" t="str">
        <f t="shared" ca="1" si="88"/>
        <v/>
      </c>
      <c r="BH33" s="310" t="str">
        <f t="shared" ca="1" si="78"/>
        <v/>
      </c>
      <c r="BI33" s="310" t="str">
        <f t="shared" ca="1" si="79"/>
        <v/>
      </c>
      <c r="BJ33" s="311" t="str">
        <f t="shared" ca="1" si="80"/>
        <v/>
      </c>
      <c r="BL33" s="412" t="str">
        <f ca="1">IF(OR(BM33="",BM33=0),"",MAX(BL$5:BL32)+1)</f>
        <v/>
      </c>
      <c r="BM33" s="316" t="str">
        <f ca="1">IFERROR(INDEX($AJ$6:$AJ$17, ROWS(BM$4:$BM31)), IFERROR(INDEX($AN$6:$AN$17, ROWS(BM$4:$BM31)-ROWS($AJ$6:$AJ$17)), IFERROR(INDEX($AR$6:$AR$17, ROWS(BM$4:$BM31)-ROWS($AJ$6:$AJ$17)-ROWS($AN$6:$AN$17)),IFERROR(INDEX($AV$6:$AV$17, ROWS(BM$4:$BM31)-ROWS($AJ$6:$AJ$17)-ROWS($AN$6:$AN$17)-ROWS($AR$6:$AR$17)),IFERROR(INDEX($AZ$6:$AZ$17, ROWS(BM$4:$BM31)-ROWS($AJ$6:$AJ$17)-ROWS($AN$6:$AN$17)-ROWS($AR$6:$AR$17)-ROWS($AV$6:$AV$17)),IFERROR(INDEX($BD$6:$BD$17, ROWS(BM$4:$BM31)-ROWS($AJ$6:$AJ$17)-ROWS($AN$6:$AN$17)-ROWS($AR$6:$AR$17)-ROWS($AV$6:$AV$17)-ROWS($AZ$6:$AZ$17)),IFERROR(INDEX($BH$6:$BH$17, ROWS(BM$4:$BM31)-ROWS($AJ$6:$AJ$17)-ROWS($AN$6:$AN$17)-ROWS($AR$6:$AR$17)-ROWS($AV$6:$AV$17)-ROWS($AZ$6:$AZ$17)-ROWS($BD$6:$BD$17)), "")))))))</f>
        <v/>
      </c>
      <c r="BN33" s="316" t="str">
        <f t="shared" ca="1" si="30"/>
        <v/>
      </c>
      <c r="BO33" s="316" t="str">
        <f ca="1">IF(OR(BP33="",BP33=0),"",MAX(BO$5:BO32)+1)</f>
        <v/>
      </c>
      <c r="BP33" s="316" t="str">
        <f ca="1">IFERROR(INDEX($AK$6:$AK$17, ROWS($BP$4:BP31)), IFERROR(INDEX($AO$6:$AO$17, ROWS($BP$4:BP31)-ROWS($AK$6:$AK$17)), IFERROR(INDEX($AS$6:$AS$17, ROWS($BP$4:BP31)-ROWS($AK$6:$AK$17)-ROWS($AO$6:$AO$17)),IFERROR(INDEX($AW$6:$AW$17, ROWS($BP$4:BP31)-ROWS($AK$6:$AK$17)-ROWS($AO$6:$AO$17)-ROWS($AS$6:$AS$17)),IFERROR(INDEX($BA$6:$BA$17, ROWS($BP$4:BP31)-ROWS($AK$6:$AK$17)-ROWS($AO$6:$AO$17)-ROWS($AS$6:$AS$17)-ROWS($AW$6:$AW$17)),IFERROR(INDEX($BE$6:$BE$17, ROWS($BP$4:BP31)-ROWS($AK$6:$AK$17)-ROWS($AO$6:$AO$17)-ROWS($AS$6:$AS$17)-ROWS($AW$6:$AW$17)-ROWS($BA$6:$BA$17)),IFERROR(INDEX($BI$6:$BI$17, ROWS($BP$4:BP31)-ROWS($AK$6:$AK$17)-ROWS($AO$6:$AO$17)-ROWS($AS$6:$AS$17)-ROWS($AW$6:$AW$17)-ROWS($BA$6:$BA$17)-ROWS($BE$6:$BE$17)), "")))))))</f>
        <v/>
      </c>
      <c r="BQ33" s="316" t="str">
        <f t="shared" ca="1" si="31"/>
        <v/>
      </c>
      <c r="BR33" s="413" t="str">
        <f t="shared" ca="1" si="32"/>
        <v/>
      </c>
      <c r="BS33" s="412" t="str">
        <f ca="1">IF(OR(BT33="",BT33=0),"",MAX(BS$5:BS32)+1)</f>
        <v/>
      </c>
      <c r="BT33" s="316" t="str">
        <f ca="1">IFERROR(INDEX($AJ$22:$AJ$33, ROWS($BT$4:BT31)), IFERROR(INDEX($AN$22:$AN$33, ROWS($BT$4:BT31)-ROWS($AJ$22:$AJ$33)), IFERROR(INDEX($AR$22:$AR$33, ROWS($BT$4:BT31)-ROWS($AJ$22:$AJ$33)-ROWS($AN$22:$AN$33)),IFERROR(INDEX($AV$22:$AV$33, ROWS($BT$4:BT31)-ROWS($AJ$22:$AJ$33)-ROWS($AN$22:$AN$33)-ROWS($AR$22:$AR$33)),IFERROR(INDEX($AZ$22:$AZ$33, ROWS($BT$4:BT31)-ROWS($AJ$22:$AJ$33)-ROWS($AN$22:$AN$33)-ROWS($AR$22:$AR$33)-ROWS($AV$22:$AV$33)),IFERROR(INDEX($BD$22:$BD$33, ROWS($BT$4:BT31)-ROWS($AJ$22:$AJ$33)-ROWS($AN$22:$AN$33)-ROWS($AR$22:$AR$33)-ROWS($AV$22:$AV$33)-ROWS($AZ$22:$AZ$33)),IFERROR(INDEX($BH$22:$BH$33, ROWS($BT$4:BT31)-ROWS($AJ$22:$AJ$33)-ROWS($AN$22:$AN$33)-ROWS($AR$22:$AR$33)-ROWS($AV$22:$AV$33)-ROWS($AZ$22:$AZ$33)-ROWS($BD$22:$BD$33)), "")))))))</f>
        <v/>
      </c>
      <c r="BU33" s="316" t="str">
        <f t="shared" ca="1" si="33"/>
        <v/>
      </c>
      <c r="BV33" s="316" t="str">
        <f ca="1">IF(OR(BW33="",BW33=0),"",MAX(BV$5:BV32)+1)</f>
        <v/>
      </c>
      <c r="BW33" s="316" t="str">
        <f ca="1">IFERROR(INDEX($AK$22:$AK$33, ROWS($BW$4:BW31)), IFERROR(INDEX($AO$22:$AO$33, ROWS($BW$4:BW31)-ROWS($AK$22:$AK$33)), IFERROR(INDEX($AS$22:$AS$33, ROWS($BW$4:BW31)-ROWS($AK$22:$AK$33)-ROWS($AO$22:$AO$33)),IFERROR(INDEX($AW$22:$AW$33, ROWS($BW$4:BW31)-ROWS($AK$22:$AK$33)-ROWS($AO$22:$AO$33)-ROWS($AS$22:$AS$33)),IFERROR(INDEX($BA$22:$BA$33, ROWS($BW$4:BW31)-ROWS($AK$22:$AK$33)-ROWS($AO$22:$AO$33)-ROWS($AS$22:$AS$33)-ROWS($AW$22:$AW$33)),IFERROR(INDEX($BE$22:$BE$33, ROWS($BW$4:BW31)-ROWS($AK$22:$AK$33)-ROWS($AO$22:$AO$33)-ROWS($AS$22:$AS$33)-ROWS($AW$22:$AW$33)-ROWS($BA$22:$BA$33)),IFERROR(INDEX($BI$22:$BI$33, ROWS($BW$4:BW31)-ROWS($AK$22:$AK$33)-ROWS($AO$22:$AO$33)-ROWS($AS$22:$AS$33)-ROWS($AW$22:$AW$33)-ROWS($BA$22:$BA$33)-ROWS($BE$22:$BE$33)), "")))))))</f>
        <v/>
      </c>
      <c r="BX33" s="316" t="str">
        <f t="shared" ca="1" si="34"/>
        <v/>
      </c>
      <c r="BY33" s="413" t="str">
        <f t="shared" ca="1" si="35"/>
        <v/>
      </c>
      <c r="BZ33" s="412" t="str">
        <f ca="1">IF(OR(CA33="",CA33=0),"",MAX(BZ$5:BZ32)+1)</f>
        <v/>
      </c>
      <c r="CA33" s="316" t="str">
        <f ca="1">IFERROR(INDEX($AJ$38:$AJ$49, ROWS($CA$4:CA31)), IFERROR(INDEX($AN$38:$AN$49, ROWS($CA$4:CA31)-ROWS($AJ$38:$AJ$49)), IFERROR(INDEX($AR$38:$AR$49, ROWS($CA$4:CA31)-ROWS($AJ$38:$AJ$49)-ROWS($AN$38:$AN$49)),IFERROR(INDEX($AV$38:$AV$49, ROWS($CA$4:CA31)-ROWS($AJ$38:$AJ$49)-ROWS($AN$38:$AN$49)-ROWS($AR$38:$AR$49)),IFERROR(INDEX($AZ$38:$AZ$49, ROWS($CA$4:CA31)-ROWS($AJ$38:$AJ$49)-ROWS($AN$38:$AN$49)-ROWS($AR$38:$AR$49)-ROWS($AV$38:$AV$49)),IFERROR(INDEX($BD$38:$BD$49, ROWS($CA$4:CA31)-ROWS($AJ$38:$AJ$49)-ROWS($AN$38:$AN$49)-ROWS($AR$38:$AR$49)-ROWS($AV$38:$AV$49)-ROWS($AZ$38:$AZ$49)),IFERROR(INDEX($BH$38:$BH$49, ROWS($CA$4:CA31)-ROWS($AJ$38:$AJ$49)-ROWS($AN$38:$AN$49)-ROWS($AR$38:$AR$49)-ROWS($AV$38:$AV$49)-ROWS($AZ$38:$AZ$49)-ROWS($BD$38:$BD$49)), "")))))))</f>
        <v/>
      </c>
      <c r="CB33" s="316" t="str">
        <f t="shared" ca="1" si="36"/>
        <v/>
      </c>
      <c r="CC33" s="316" t="str">
        <f ca="1">IF(OR(CD33="",CD33=0),"",MAX(CC$5:CC32)+1)</f>
        <v/>
      </c>
      <c r="CD33" s="316" t="str">
        <f ca="1">IFERROR(INDEX($AK$38:$AK$49, ROWS($CD$4:CD31)), IFERROR(INDEX($AO$38:$AO$49, ROWS($CD$4:CD31)-ROWS($AK$38:$AK$49)), IFERROR(INDEX($AS$38:$AS$49, ROWS($CD$4:CD31)-ROWS($AK$38:$AK$49)-ROWS($AO$38:$AO$49)),IFERROR(INDEX($AW$38:$AW$49, ROWS($CD$4:CD31)-ROWS($AK$38:$AK$49)-ROWS($AO$38:$AO$49)-ROWS($AS$38:$AS$49)),IFERROR(INDEX($BA$38:$BA$49, ROWS($CD$4:CD31)-ROWS($AK$38:$AK$49)-ROWS($AO$38:$AO$49)-ROWS($AS$38:$AS$49)-ROWS($AW$38:$AW$49)),IFERROR(INDEX($BE$38:$BE$49, ROWS($CD$4:CD31)-ROWS($AK$38:$AK$49)-ROWS($AO$38:$AO$49)-ROWS($AS$38:$AS$49)-ROWS($AW$38:$AW$49)-ROWS($BA$38:$BA$49)),IFERROR(INDEX($BI$38:$BI$49, ROWS($CD$4:CD31)-ROWS($AK$38:$AK$49)-ROWS($AO$38:$AO$49)-ROWS($AS$38:$AS$49)-ROWS($AW$38:$AW$49)-ROWS($BA$38:$BA$49)-ROWS($BE$38:$BE$49)), "")))))))</f>
        <v/>
      </c>
      <c r="CE33" s="316" t="str">
        <f t="shared" ca="1" si="37"/>
        <v/>
      </c>
      <c r="CF33" s="413" t="str">
        <f t="shared" ca="1" si="38"/>
        <v/>
      </c>
      <c r="CG33" s="412" t="str">
        <f ca="1">IF(OR(CH33="",CH33=0),"",MAX(CG$5:CG32)+1)</f>
        <v/>
      </c>
      <c r="CH33" s="316" t="str">
        <f ca="1">IFERROR(INDEX($AJ$54:$AJ$65, ROWS($CH$4:CH31)), IFERROR(INDEX($AN$54:$AN$65, ROWS($CH$4:CH31)-ROWS($AJ$54:$AJ$65)), IFERROR(INDEX($AR$54:$AR$65, ROWS($CH$4:CH31)-ROWS($AJ$54:$AJ$65)-ROWS($AN$54:$AN$65)),IFERROR(INDEX($AV$54:$AV$65, ROWS($CH$4:CH31)-ROWS($AJ$54:$AJ$65)-ROWS($AN$54:$AN$65)-ROWS($AR$54:$AR$65)),IFERROR(INDEX($AZ$54:$AZ$65, ROWS($CH$4:CH31)-ROWS($AJ$54:$AJ$65)-ROWS($AN$54:$AN$65)-ROWS($AR$54:$AR$65)-ROWS($AV$54:$AV$65)),IFERROR(INDEX($BD$54:$BD$65, ROWS($CH$4:CH31)-ROWS($AJ$54:$AJ$65)-ROWS($AN$54:$AN$65)-ROWS($AR$54:$AR$65)-ROWS($AV$54:$AV$65)-ROWS($AZ$54:$AZ$65)),IFERROR(INDEX($BH$54:$BH$65, ROWS($CH$4:CH31)-ROWS($AJ$54:$AJ$65)-ROWS($AN$54:$AN$65)-ROWS($AR$54:$AR$65)-ROWS($AV$54:$AV$65)-ROWS($AZ$54:$AZ$65)-ROWS($BD$54:$BD$65)), "")))))))</f>
        <v/>
      </c>
      <c r="CI33" s="316" t="str">
        <f t="shared" ca="1" si="39"/>
        <v/>
      </c>
      <c r="CJ33" s="316" t="str">
        <f ca="1">IF(OR(CK33="",CK33=0),"",MAX(CJ$5:CJ32)+1)</f>
        <v/>
      </c>
      <c r="CK33" s="316" t="str">
        <f ca="1">IFERROR(INDEX($AK$54:$AK$65, ROWS($CK$4:CK31)), IFERROR(INDEX($AO$54:$AO$65, ROWS($CK$4:CK31)-ROWS($AK$54:$AK$65)), IFERROR(INDEX($AS$54:$AS$65, ROWS($CK$4:CK31)-ROWS($AK$54:$AK$65)-ROWS($AO$54:$AO$65)),IFERROR(INDEX($AW$54:$AW$65, ROWS($CK$4:CK31)-ROWS($AK$54:$AK$65)-ROWS($AO$54:$AO$65)-ROWS($AS$54:$AS$65)),IFERROR(INDEX($BA$54:$BA$65, ROWS($CK$4:CK31)-ROWS($AK$54:$AK$65)-ROWS($AO$54:$AO$65)-ROWS($AS$54:$AS$65)-ROWS($AW$54:$AW$65)),IFERROR(INDEX($BE$54:$BE$65, ROWS($CK$4:CK31)-ROWS($AK$54:$AK$65)-ROWS($AO$54:$AO$65)-ROWS($AS$54:$AS$65)-ROWS($AW$54:$AW$65)-ROWS($BA$54:$BA$65)),IFERROR(INDEX($BI$54:$BI$65, ROWS($CK$4:CK31)-ROWS($AK$54:$AK$65)-ROWS($AO$54:$AO$65)-ROWS($AS$54:$AS$65)-ROWS($AW$54:$AW$65)-ROWS($BA$54:$BA$65)-ROWS($BE$54:$BE$65)), "")))))))</f>
        <v/>
      </c>
      <c r="CL33" s="316" t="str">
        <f t="shared" ca="1" si="40"/>
        <v/>
      </c>
      <c r="CM33" s="413" t="str">
        <f t="shared" ca="1" si="41"/>
        <v/>
      </c>
      <c r="CN33" s="412" t="str">
        <f ca="1">IF(OR(CO33="",CO33=0),"",MAX(CN$5:CN32)+1)</f>
        <v/>
      </c>
      <c r="CO33" s="316" t="str">
        <f ca="1">IFERROR(INDEX($AJ$70:$AJ$81, ROWS($CO$4:CO31)), IFERROR(INDEX($AN$70:$AN$81, ROWS($CO$4:CO31)-ROWS($AJ$70:$AJ$81)), IFERROR(INDEX($AR$70:$AR$81, ROWS($CO$4:CO31)-ROWS($AJ$70:$AJ$81)-ROWS($AN$70:$AN$81)),IFERROR(INDEX($AV$70:$AV$81, ROWS($CO$4:CO31)-ROWS($AJ$70:$AJ$81)-ROWS($AN$70:$AN$81)-ROWS($AR$70:$AR$81)),IFERROR(INDEX($AZ$70:$AZ$81, ROWS($CO$4:CO31)-ROWS($AJ$70:$AJ$81)-ROWS($AN$70:$AN$81)-ROWS($AR$70:$AR$81)-ROWS($AV$70:$AV$81)),IFERROR(INDEX($BD$70:$BD$81, ROWS($CO$4:CO31)-ROWS($AJ$70:$AJ$81)-ROWS($AN$70:$AN$81)-ROWS($AR$70:$AR$81)-ROWS($AV$70:$AV$81)-ROWS($AZ$70:$AZ$81)),IFERROR(INDEX($BH$70:$BH$81, ROWS($CO$4:CO31)-ROWS($AJ$70:$AJ$81)-ROWS($AN$70:$AN$81)-ROWS($AR$70:$AR$81)-ROWS($AV$70:$AV$81)-ROWS($AZ$70:$AZ$81)-ROWS($BD$70:$BD$81)), "")))))))</f>
        <v/>
      </c>
      <c r="CP33" s="316" t="str">
        <f t="shared" ca="1" si="42"/>
        <v/>
      </c>
      <c r="CQ33" s="316" t="str">
        <f ca="1">IF(OR(CR33="",CR33=0),"",MAX(CQ$5:CQ32)+1)</f>
        <v/>
      </c>
      <c r="CR33" s="316" t="str">
        <f ca="1">IFERROR(INDEX($AK$70:$AK$81, ROWS($CR$4:CR31)), IFERROR(INDEX($AO$70:$AO$81, ROWS($CR$4:CR31)-ROWS($AK$70:$AK$81)), IFERROR(INDEX($AS$70:$AS$81, ROWS($CR$4:CR31)-ROWS($AK$70:$AK$81)-ROWS($AO$70:$AO$81)),IFERROR(INDEX($AW$70:$AW$81, ROWS($CR$4:CR31)-ROWS($AK$70:$AK$81)-ROWS($AO$70:$AO$81)-ROWS($AS$70:$AS$81)),IFERROR(INDEX($BA$70:$BA$81, ROWS($CR$4:CR31)-ROWS($AK$70:$AK$81)-ROWS($AO$70:$AO$81)-ROWS($AS$70:$AS$81)-ROWS($AW$70:$AW$81)),IFERROR(INDEX($BE$70:$BE$81, ROWS($CR$4:CR31)-ROWS($AK$70:$AK$81)-ROWS($AO$70:$AO$81)-ROWS($AS$70:$AS$81)-ROWS($AW$70:$AW$81)-ROWS($BA$70:$BA$81)),IFERROR(INDEX($BI$70:$BI$81, ROWS($CR$4:CR31)-ROWS($AK$70:$AK$81)-ROWS($AO$70:$AO$81)-ROWS($AS$70:$AS$81)-ROWS($AW$70:$AW$81)-ROWS($BA$70:$BA$81)-ROWS($BE$70:$BE$81)), "")))))))</f>
        <v/>
      </c>
      <c r="CS33" s="316" t="str">
        <f t="shared" ca="1" si="43"/>
        <v/>
      </c>
      <c r="CT33" s="413" t="str">
        <f t="shared" ca="1" si="44"/>
        <v/>
      </c>
      <c r="CU33" s="412" t="str">
        <f>IF(OR(CV33="",CV33=0),"",MAX(CU$5:CU32)+1)</f>
        <v/>
      </c>
      <c r="CV33" s="316" t="str">
        <f>IFERROR(INDEX($AJ$86:$AJ$97, ROWS($CV$4:CV31)), IFERROR(INDEX($AN$86:$AN$97, ROWS($CV$4:CV31)-ROWS($AJ$86:$AJ$97)), ""))</f>
        <v/>
      </c>
      <c r="CW33" s="316" t="str">
        <f t="shared" si="45"/>
        <v/>
      </c>
      <c r="CX33" s="316" t="str">
        <f>IF(OR(CY33="",CY33=0),"",MAX(CX$5:CX32)+1)</f>
        <v/>
      </c>
      <c r="CY33" s="316" t="str">
        <f>IFERROR(INDEX($AK$86:$AK$97, ROWS($CY$4:CY31)), IFERROR(INDEX($AO$86:$AO$97, ROWS($CY$4:CY31)-ROWS($AK$86:$AK$97)), ""))</f>
        <v/>
      </c>
      <c r="CZ33" s="316" t="str">
        <f t="shared" si="46"/>
        <v/>
      </c>
      <c r="DA33" s="413" t="str">
        <f t="shared" si="47"/>
        <v/>
      </c>
      <c r="DC33" s="438">
        <f ca="1">IF(OR(DD33="",DD33=0),"",MAX(DC$25:DC32)+1)</f>
        <v>7</v>
      </c>
      <c r="DD33" s="434" t="str">
        <f t="shared" ca="1" si="90"/>
        <v>Car 2 Gas</v>
      </c>
      <c r="DE33" s="413">
        <f t="shared" ca="1" si="91"/>
        <v>80</v>
      </c>
      <c r="DF33" s="431" t="str">
        <f ca="1">IF(OR(DG33="",DG33=0),"",MAX(DF$25:DF32)+1)</f>
        <v/>
      </c>
      <c r="DG33" s="412" t="str">
        <f t="shared" ca="1" si="92"/>
        <v/>
      </c>
      <c r="DH33" s="413" t="str">
        <f t="shared" ca="1" si="93"/>
        <v/>
      </c>
      <c r="DI33" s="412" t="str">
        <f t="shared" ca="1" si="94"/>
        <v>Netflix</v>
      </c>
      <c r="DJ33" s="413">
        <f t="shared" ca="1" si="95"/>
        <v>14.95</v>
      </c>
      <c r="DK33" s="412" t="str">
        <f t="shared" ca="1" si="96"/>
        <v/>
      </c>
      <c r="DL33" s="413" t="str">
        <f t="shared" ca="1" si="97"/>
        <v/>
      </c>
    </row>
    <row r="34" spans="1:123" s="292" customFormat="1" ht="15" customHeight="1" x14ac:dyDescent="0.3">
      <c r="A34" s="1173" t="s">
        <v>478</v>
      </c>
      <c r="B34" s="1174"/>
      <c r="C34" s="1173" t="s">
        <v>478</v>
      </c>
      <c r="D34" s="1174"/>
      <c r="E34" s="1173" t="s">
        <v>478</v>
      </c>
      <c r="F34" s="1174"/>
      <c r="G34" s="1173" t="s">
        <v>478</v>
      </c>
      <c r="H34" s="1174"/>
      <c r="I34" s="1173" t="s">
        <v>478</v>
      </c>
      <c r="J34" s="1174"/>
      <c r="K34" s="1173" t="s">
        <v>478</v>
      </c>
      <c r="L34" s="1174"/>
      <c r="M34" s="1173" t="s">
        <v>478</v>
      </c>
      <c r="N34" s="1174"/>
      <c r="P34" s="297" t="str">
        <f t="shared" ca="1" si="99"/>
        <v/>
      </c>
      <c r="Q34" s="297" t="str">
        <f t="shared" ca="1" si="98"/>
        <v/>
      </c>
      <c r="R34" s="297" t="str">
        <f t="shared" ca="1" si="98"/>
        <v/>
      </c>
      <c r="S34" s="298" t="str">
        <f t="shared" ca="1" si="98"/>
        <v/>
      </c>
      <c r="T34" s="297" t="str">
        <f t="shared" ca="1" si="98"/>
        <v/>
      </c>
      <c r="U34" s="297" t="str">
        <f t="shared" ca="1" si="98"/>
        <v/>
      </c>
      <c r="V34" s="1160" t="s">
        <v>503</v>
      </c>
      <c r="W34" s="1161"/>
      <c r="X34" s="424">
        <f ca="1">IF(OR(X30="",X31=""),0,SUM(X31+X32-X30))</f>
        <v>12686.139999999998</v>
      </c>
      <c r="Y34"/>
      <c r="AB34" s="299"/>
      <c r="AC34" s="358" t="str">
        <f>IF('Data Entry'!H18="","",'Data Entry'!H18)</f>
        <v/>
      </c>
      <c r="AD34" s="356" t="str">
        <f>IF('Data Entry'!G18="","",'Data Entry'!G18)</f>
        <v/>
      </c>
      <c r="AE34" s="363" t="str">
        <f>IF('Data Entry'!J18="","",'Data Entry'!J18)</f>
        <v/>
      </c>
      <c r="AF34" s="402" t="str">
        <f>IF('Data Entry'!I18="","",'Data Entry'!I18)</f>
        <v/>
      </c>
      <c r="AG34" s="300"/>
      <c r="AH34"/>
      <c r="AL34"/>
      <c r="AM34"/>
      <c r="AN34"/>
      <c r="AO34"/>
      <c r="AP34"/>
      <c r="AQ34"/>
      <c r="AR34"/>
      <c r="AS34"/>
      <c r="AT34"/>
      <c r="AU34"/>
      <c r="AV34"/>
      <c r="BL34" s="412" t="str">
        <f ca="1">IF(OR(BM34="",BM34=0),"",MAX(BL$5:BL33)+1)</f>
        <v/>
      </c>
      <c r="BM34" s="316" t="str">
        <f ca="1">IFERROR(INDEX($AJ$6:$AJ$17, ROWS(BM$4:$BM32)), IFERROR(INDEX($AN$6:$AN$17, ROWS(BM$4:$BM32)-ROWS($AJ$6:$AJ$17)), IFERROR(INDEX($AR$6:$AR$17, ROWS(BM$4:$BM32)-ROWS($AJ$6:$AJ$17)-ROWS($AN$6:$AN$17)),IFERROR(INDEX($AV$6:$AV$17, ROWS(BM$4:$BM32)-ROWS($AJ$6:$AJ$17)-ROWS($AN$6:$AN$17)-ROWS($AR$6:$AR$17)),IFERROR(INDEX($AZ$6:$AZ$17, ROWS(BM$4:$BM32)-ROWS($AJ$6:$AJ$17)-ROWS($AN$6:$AN$17)-ROWS($AR$6:$AR$17)-ROWS($AV$6:$AV$17)),IFERROR(INDEX($BD$6:$BD$17, ROWS(BM$4:$BM32)-ROWS($AJ$6:$AJ$17)-ROWS($AN$6:$AN$17)-ROWS($AR$6:$AR$17)-ROWS($AV$6:$AV$17)-ROWS($AZ$6:$AZ$17)),IFERROR(INDEX($BH$6:$BH$17, ROWS(BM$4:$BM32)-ROWS($AJ$6:$AJ$17)-ROWS($AN$6:$AN$17)-ROWS($AR$6:$AR$17)-ROWS($AV$6:$AV$17)-ROWS($AZ$6:$AZ$17)-ROWS($BD$6:$BD$17)), "")))))))</f>
        <v/>
      </c>
      <c r="BN34" s="316" t="str">
        <f t="shared" ca="1" si="30"/>
        <v/>
      </c>
      <c r="BO34" s="316" t="str">
        <f ca="1">IF(OR(BP34="",BP34=0),"",MAX(BO$5:BO33)+1)</f>
        <v/>
      </c>
      <c r="BP34" s="316" t="str">
        <f ca="1">IFERROR(INDEX($AK$6:$AK$17, ROWS($BP$4:BP32)), IFERROR(INDEX($AO$6:$AO$17, ROWS($BP$4:BP32)-ROWS($AK$6:$AK$17)), IFERROR(INDEX($AS$6:$AS$17, ROWS($BP$4:BP32)-ROWS($AK$6:$AK$17)-ROWS($AO$6:$AO$17)),IFERROR(INDEX($AW$6:$AW$17, ROWS($BP$4:BP32)-ROWS($AK$6:$AK$17)-ROWS($AO$6:$AO$17)-ROWS($AS$6:$AS$17)),IFERROR(INDEX($BA$6:$BA$17, ROWS($BP$4:BP32)-ROWS($AK$6:$AK$17)-ROWS($AO$6:$AO$17)-ROWS($AS$6:$AS$17)-ROWS($AW$6:$AW$17)),IFERROR(INDEX($BE$6:$BE$17, ROWS($BP$4:BP32)-ROWS($AK$6:$AK$17)-ROWS($AO$6:$AO$17)-ROWS($AS$6:$AS$17)-ROWS($AW$6:$AW$17)-ROWS($BA$6:$BA$17)),IFERROR(INDEX($BI$6:$BI$17, ROWS($BP$4:BP32)-ROWS($AK$6:$AK$17)-ROWS($AO$6:$AO$17)-ROWS($AS$6:$AS$17)-ROWS($AW$6:$AW$17)-ROWS($BA$6:$BA$17)-ROWS($BE$6:$BE$17)), "")))))))</f>
        <v/>
      </c>
      <c r="BQ34" s="316" t="str">
        <f t="shared" ca="1" si="31"/>
        <v/>
      </c>
      <c r="BR34" s="413" t="str">
        <f t="shared" ca="1" si="32"/>
        <v/>
      </c>
      <c r="BS34" s="412" t="str">
        <f ca="1">IF(OR(BT34="",BT34=0),"",MAX(BS$5:BS33)+1)</f>
        <v/>
      </c>
      <c r="BT34" s="316" t="str">
        <f ca="1">IFERROR(INDEX($AJ$22:$AJ$33, ROWS($BT$4:BT32)), IFERROR(INDEX($AN$22:$AN$33, ROWS($BT$4:BT32)-ROWS($AJ$22:$AJ$33)), IFERROR(INDEX($AR$22:$AR$33, ROWS($BT$4:BT32)-ROWS($AJ$22:$AJ$33)-ROWS($AN$22:$AN$33)),IFERROR(INDEX($AV$22:$AV$33, ROWS($BT$4:BT32)-ROWS($AJ$22:$AJ$33)-ROWS($AN$22:$AN$33)-ROWS($AR$22:$AR$33)),IFERROR(INDEX($AZ$22:$AZ$33, ROWS($BT$4:BT32)-ROWS($AJ$22:$AJ$33)-ROWS($AN$22:$AN$33)-ROWS($AR$22:$AR$33)-ROWS($AV$22:$AV$33)),IFERROR(INDEX($BD$22:$BD$33, ROWS($BT$4:BT32)-ROWS($AJ$22:$AJ$33)-ROWS($AN$22:$AN$33)-ROWS($AR$22:$AR$33)-ROWS($AV$22:$AV$33)-ROWS($AZ$22:$AZ$33)),IFERROR(INDEX($BH$22:$BH$33, ROWS($BT$4:BT32)-ROWS($AJ$22:$AJ$33)-ROWS($AN$22:$AN$33)-ROWS($AR$22:$AR$33)-ROWS($AV$22:$AV$33)-ROWS($AZ$22:$AZ$33)-ROWS($BD$22:$BD$33)), "")))))))</f>
        <v/>
      </c>
      <c r="BU34" s="316" t="str">
        <f t="shared" ca="1" si="33"/>
        <v/>
      </c>
      <c r="BV34" s="316" t="str">
        <f ca="1">IF(OR(BW34="",BW34=0),"",MAX(BV$5:BV33)+1)</f>
        <v/>
      </c>
      <c r="BW34" s="316" t="str">
        <f ca="1">IFERROR(INDEX($AK$22:$AK$33, ROWS($BW$4:BW32)), IFERROR(INDEX($AO$22:$AO$33, ROWS($BW$4:BW32)-ROWS($AK$22:$AK$33)), IFERROR(INDEX($AS$22:$AS$33, ROWS($BW$4:BW32)-ROWS($AK$22:$AK$33)-ROWS($AO$22:$AO$33)),IFERROR(INDEX($AW$22:$AW$33, ROWS($BW$4:BW32)-ROWS($AK$22:$AK$33)-ROWS($AO$22:$AO$33)-ROWS($AS$22:$AS$33)),IFERROR(INDEX($BA$22:$BA$33, ROWS($BW$4:BW32)-ROWS($AK$22:$AK$33)-ROWS($AO$22:$AO$33)-ROWS($AS$22:$AS$33)-ROWS($AW$22:$AW$33)),IFERROR(INDEX($BE$22:$BE$33, ROWS($BW$4:BW32)-ROWS($AK$22:$AK$33)-ROWS($AO$22:$AO$33)-ROWS($AS$22:$AS$33)-ROWS($AW$22:$AW$33)-ROWS($BA$22:$BA$33)),IFERROR(INDEX($BI$22:$BI$33, ROWS($BW$4:BW32)-ROWS($AK$22:$AK$33)-ROWS($AO$22:$AO$33)-ROWS($AS$22:$AS$33)-ROWS($AW$22:$AW$33)-ROWS($BA$22:$BA$33)-ROWS($BE$22:$BE$33)), "")))))))</f>
        <v/>
      </c>
      <c r="BX34" s="316" t="str">
        <f t="shared" ca="1" si="34"/>
        <v/>
      </c>
      <c r="BY34" s="413" t="str">
        <f t="shared" ca="1" si="35"/>
        <v/>
      </c>
      <c r="BZ34" s="412" t="str">
        <f ca="1">IF(OR(CA34="",CA34=0),"",MAX(BZ$5:BZ33)+1)</f>
        <v/>
      </c>
      <c r="CA34" s="316" t="str">
        <f ca="1">IFERROR(INDEX($AJ$38:$AJ$49, ROWS($CA$4:CA32)), IFERROR(INDEX($AN$38:$AN$49, ROWS($CA$4:CA32)-ROWS($AJ$38:$AJ$49)), IFERROR(INDEX($AR$38:$AR$49, ROWS($CA$4:CA32)-ROWS($AJ$38:$AJ$49)-ROWS($AN$38:$AN$49)),IFERROR(INDEX($AV$38:$AV$49, ROWS($CA$4:CA32)-ROWS($AJ$38:$AJ$49)-ROWS($AN$38:$AN$49)-ROWS($AR$38:$AR$49)),IFERROR(INDEX($AZ$38:$AZ$49, ROWS($CA$4:CA32)-ROWS($AJ$38:$AJ$49)-ROWS($AN$38:$AN$49)-ROWS($AR$38:$AR$49)-ROWS($AV$38:$AV$49)),IFERROR(INDEX($BD$38:$BD$49, ROWS($CA$4:CA32)-ROWS($AJ$38:$AJ$49)-ROWS($AN$38:$AN$49)-ROWS($AR$38:$AR$49)-ROWS($AV$38:$AV$49)-ROWS($AZ$38:$AZ$49)),IFERROR(INDEX($BH$38:$BH$49, ROWS($CA$4:CA32)-ROWS($AJ$38:$AJ$49)-ROWS($AN$38:$AN$49)-ROWS($AR$38:$AR$49)-ROWS($AV$38:$AV$49)-ROWS($AZ$38:$AZ$49)-ROWS($BD$38:$BD$49)), "")))))))</f>
        <v/>
      </c>
      <c r="CB34" s="316" t="str">
        <f t="shared" ca="1" si="36"/>
        <v/>
      </c>
      <c r="CC34" s="316" t="str">
        <f ca="1">IF(OR(CD34="",CD34=0),"",MAX(CC$5:CC33)+1)</f>
        <v/>
      </c>
      <c r="CD34" s="316" t="str">
        <f ca="1">IFERROR(INDEX($AK$38:$AK$49, ROWS($CD$4:CD32)), IFERROR(INDEX($AO$38:$AO$49, ROWS($CD$4:CD32)-ROWS($AK$38:$AK$49)), IFERROR(INDEX($AS$38:$AS$49, ROWS($CD$4:CD32)-ROWS($AK$38:$AK$49)-ROWS($AO$38:$AO$49)),IFERROR(INDEX($AW$38:$AW$49, ROWS($CD$4:CD32)-ROWS($AK$38:$AK$49)-ROWS($AO$38:$AO$49)-ROWS($AS$38:$AS$49)),IFERROR(INDEX($BA$38:$BA$49, ROWS($CD$4:CD32)-ROWS($AK$38:$AK$49)-ROWS($AO$38:$AO$49)-ROWS($AS$38:$AS$49)-ROWS($AW$38:$AW$49)),IFERROR(INDEX($BE$38:$BE$49, ROWS($CD$4:CD32)-ROWS($AK$38:$AK$49)-ROWS($AO$38:$AO$49)-ROWS($AS$38:$AS$49)-ROWS($AW$38:$AW$49)-ROWS($BA$38:$BA$49)),IFERROR(INDEX($BI$38:$BI$49, ROWS($CD$4:CD32)-ROWS($AK$38:$AK$49)-ROWS($AO$38:$AO$49)-ROWS($AS$38:$AS$49)-ROWS($AW$38:$AW$49)-ROWS($BA$38:$BA$49)-ROWS($BE$38:$BE$49)), "")))))))</f>
        <v/>
      </c>
      <c r="CE34" s="316" t="str">
        <f t="shared" ca="1" si="37"/>
        <v/>
      </c>
      <c r="CF34" s="413" t="str">
        <f t="shared" ca="1" si="38"/>
        <v/>
      </c>
      <c r="CG34" s="412" t="str">
        <f ca="1">IF(OR(CH34="",CH34=0),"",MAX(CG$5:CG33)+1)</f>
        <v/>
      </c>
      <c r="CH34" s="316" t="str">
        <f ca="1">IFERROR(INDEX($AJ$54:$AJ$65, ROWS($CH$4:CH32)), IFERROR(INDEX($AN$54:$AN$65, ROWS($CH$4:CH32)-ROWS($AJ$54:$AJ$65)), IFERROR(INDEX($AR$54:$AR$65, ROWS($CH$4:CH32)-ROWS($AJ$54:$AJ$65)-ROWS($AN$54:$AN$65)),IFERROR(INDEX($AV$54:$AV$65, ROWS($CH$4:CH32)-ROWS($AJ$54:$AJ$65)-ROWS($AN$54:$AN$65)-ROWS($AR$54:$AR$65)),IFERROR(INDEX($AZ$54:$AZ$65, ROWS($CH$4:CH32)-ROWS($AJ$54:$AJ$65)-ROWS($AN$54:$AN$65)-ROWS($AR$54:$AR$65)-ROWS($AV$54:$AV$65)),IFERROR(INDEX($BD$54:$BD$65, ROWS($CH$4:CH32)-ROWS($AJ$54:$AJ$65)-ROWS($AN$54:$AN$65)-ROWS($AR$54:$AR$65)-ROWS($AV$54:$AV$65)-ROWS($AZ$54:$AZ$65)),IFERROR(INDEX($BH$54:$BH$65, ROWS($CH$4:CH32)-ROWS($AJ$54:$AJ$65)-ROWS($AN$54:$AN$65)-ROWS($AR$54:$AR$65)-ROWS($AV$54:$AV$65)-ROWS($AZ$54:$AZ$65)-ROWS($BD$54:$BD$65)), "")))))))</f>
        <v/>
      </c>
      <c r="CI34" s="316" t="str">
        <f t="shared" ca="1" si="39"/>
        <v/>
      </c>
      <c r="CJ34" s="316" t="str">
        <f ca="1">IF(OR(CK34="",CK34=0),"",MAX(CJ$5:CJ33)+1)</f>
        <v/>
      </c>
      <c r="CK34" s="316" t="str">
        <f ca="1">IFERROR(INDEX($AK$54:$AK$65, ROWS($CK$4:CK32)), IFERROR(INDEX($AO$54:$AO$65, ROWS($CK$4:CK32)-ROWS($AK$54:$AK$65)), IFERROR(INDEX($AS$54:$AS$65, ROWS($CK$4:CK32)-ROWS($AK$54:$AK$65)-ROWS($AO$54:$AO$65)),IFERROR(INDEX($AW$54:$AW$65, ROWS($CK$4:CK32)-ROWS($AK$54:$AK$65)-ROWS($AO$54:$AO$65)-ROWS($AS$54:$AS$65)),IFERROR(INDEX($BA$54:$BA$65, ROWS($CK$4:CK32)-ROWS($AK$54:$AK$65)-ROWS($AO$54:$AO$65)-ROWS($AS$54:$AS$65)-ROWS($AW$54:$AW$65)),IFERROR(INDEX($BE$54:$BE$65, ROWS($CK$4:CK32)-ROWS($AK$54:$AK$65)-ROWS($AO$54:$AO$65)-ROWS($AS$54:$AS$65)-ROWS($AW$54:$AW$65)-ROWS($BA$54:$BA$65)),IFERROR(INDEX($BI$54:$BI$65, ROWS($CK$4:CK32)-ROWS($AK$54:$AK$65)-ROWS($AO$54:$AO$65)-ROWS($AS$54:$AS$65)-ROWS($AW$54:$AW$65)-ROWS($BA$54:$BA$65)-ROWS($BE$54:$BE$65)), "")))))))</f>
        <v/>
      </c>
      <c r="CL34" s="316" t="str">
        <f t="shared" ca="1" si="40"/>
        <v/>
      </c>
      <c r="CM34" s="413" t="str">
        <f t="shared" ca="1" si="41"/>
        <v/>
      </c>
      <c r="CN34" s="412" t="str">
        <f ca="1">IF(OR(CO34="",CO34=0),"",MAX(CN$5:CN33)+1)</f>
        <v/>
      </c>
      <c r="CO34" s="316" t="str">
        <f ca="1">IFERROR(INDEX($AJ$70:$AJ$81, ROWS($CO$4:CO32)), IFERROR(INDEX($AN$70:$AN$81, ROWS($CO$4:CO32)-ROWS($AJ$70:$AJ$81)), IFERROR(INDEX($AR$70:$AR$81, ROWS($CO$4:CO32)-ROWS($AJ$70:$AJ$81)-ROWS($AN$70:$AN$81)),IFERROR(INDEX($AV$70:$AV$81, ROWS($CO$4:CO32)-ROWS($AJ$70:$AJ$81)-ROWS($AN$70:$AN$81)-ROWS($AR$70:$AR$81)),IFERROR(INDEX($AZ$70:$AZ$81, ROWS($CO$4:CO32)-ROWS($AJ$70:$AJ$81)-ROWS($AN$70:$AN$81)-ROWS($AR$70:$AR$81)-ROWS($AV$70:$AV$81)),IFERROR(INDEX($BD$70:$BD$81, ROWS($CO$4:CO32)-ROWS($AJ$70:$AJ$81)-ROWS($AN$70:$AN$81)-ROWS($AR$70:$AR$81)-ROWS($AV$70:$AV$81)-ROWS($AZ$70:$AZ$81)),IFERROR(INDEX($BH$70:$BH$81, ROWS($CO$4:CO32)-ROWS($AJ$70:$AJ$81)-ROWS($AN$70:$AN$81)-ROWS($AR$70:$AR$81)-ROWS($AV$70:$AV$81)-ROWS($AZ$70:$AZ$81)-ROWS($BD$70:$BD$81)), "")))))))</f>
        <v/>
      </c>
      <c r="CP34" s="316" t="str">
        <f t="shared" ca="1" si="42"/>
        <v/>
      </c>
      <c r="CQ34" s="316" t="str">
        <f ca="1">IF(OR(CR34="",CR34=0),"",MAX(CQ$5:CQ33)+1)</f>
        <v/>
      </c>
      <c r="CR34" s="316" t="str">
        <f ca="1">IFERROR(INDEX($AK$70:$AK$81, ROWS($CR$4:CR32)), IFERROR(INDEX($AO$70:$AO$81, ROWS($CR$4:CR32)-ROWS($AK$70:$AK$81)), IFERROR(INDEX($AS$70:$AS$81, ROWS($CR$4:CR32)-ROWS($AK$70:$AK$81)-ROWS($AO$70:$AO$81)),IFERROR(INDEX($AW$70:$AW$81, ROWS($CR$4:CR32)-ROWS($AK$70:$AK$81)-ROWS($AO$70:$AO$81)-ROWS($AS$70:$AS$81)),IFERROR(INDEX($BA$70:$BA$81, ROWS($CR$4:CR32)-ROWS($AK$70:$AK$81)-ROWS($AO$70:$AO$81)-ROWS($AS$70:$AS$81)-ROWS($AW$70:$AW$81)),IFERROR(INDEX($BE$70:$BE$81, ROWS($CR$4:CR32)-ROWS($AK$70:$AK$81)-ROWS($AO$70:$AO$81)-ROWS($AS$70:$AS$81)-ROWS($AW$70:$AW$81)-ROWS($BA$70:$BA$81)),IFERROR(INDEX($BI$70:$BI$81, ROWS($CR$4:CR32)-ROWS($AK$70:$AK$81)-ROWS($AO$70:$AO$81)-ROWS($AS$70:$AS$81)-ROWS($AW$70:$AW$81)-ROWS($BA$70:$BA$81)-ROWS($BE$70:$BE$81)), "")))))))</f>
        <v/>
      </c>
      <c r="CS34" s="316" t="str">
        <f t="shared" ca="1" si="43"/>
        <v/>
      </c>
      <c r="CT34" s="413" t="str">
        <f t="shared" ca="1" si="44"/>
        <v/>
      </c>
      <c r="CU34" s="412" t="str">
        <f>IF(OR(CV34="",CV34=0),"",MAX(CU$5:CU33)+1)</f>
        <v/>
      </c>
      <c r="CV34" s="316" t="str">
        <f>IFERROR(INDEX($AJ$86:$AJ$97, ROWS($CV$4:CV32)), IFERROR(INDEX($AN$86:$AN$97, ROWS($CV$4:CV32)-ROWS($AJ$86:$AJ$97)), ""))</f>
        <v/>
      </c>
      <c r="CW34" s="316" t="str">
        <f t="shared" si="45"/>
        <v/>
      </c>
      <c r="CX34" s="316" t="str">
        <f>IF(OR(CY34="",CY34=0),"",MAX(CX$5:CX33)+1)</f>
        <v/>
      </c>
      <c r="CY34" s="316" t="str">
        <f>IFERROR(INDEX($AK$86:$AK$97, ROWS($CY$4:CY32)), IFERROR(INDEX($AO$86:$AO$97, ROWS($CY$4:CY32)-ROWS($AK$86:$AK$97)), ""))</f>
        <v/>
      </c>
      <c r="CZ34" s="316" t="str">
        <f t="shared" si="46"/>
        <v/>
      </c>
      <c r="DA34" s="413" t="str">
        <f t="shared" si="47"/>
        <v/>
      </c>
      <c r="DC34" s="438" t="str">
        <f ca="1">IF(OR(DD34="",DD34=0),"",MAX(DC$25:DC33)+1)</f>
        <v/>
      </c>
      <c r="DD34" s="434" t="str">
        <f t="shared" ca="1" si="90"/>
        <v/>
      </c>
      <c r="DE34" s="413" t="str">
        <f t="shared" ca="1" si="91"/>
        <v/>
      </c>
      <c r="DF34" s="431">
        <f ca="1">IF(OR(DG34="",DG34=0),"",MAX(DF$25:DF33)+1)</f>
        <v>2</v>
      </c>
      <c r="DG34" s="412" t="str">
        <f t="shared" ca="1" si="92"/>
        <v>Paycheck 3</v>
      </c>
      <c r="DH34" s="413">
        <f t="shared" ca="1" si="93"/>
        <v>700</v>
      </c>
      <c r="DI34" s="412" t="str">
        <f t="shared" ca="1" si="94"/>
        <v>Car 1 Gas</v>
      </c>
      <c r="DJ34" s="413">
        <f t="shared" ca="1" si="95"/>
        <v>50</v>
      </c>
      <c r="DK34" s="412" t="str">
        <f t="shared" ca="1" si="96"/>
        <v/>
      </c>
      <c r="DL34" s="413" t="str">
        <f t="shared" ca="1" si="97"/>
        <v/>
      </c>
    </row>
    <row r="35" spans="1:123" ht="15" customHeight="1" thickBot="1" x14ac:dyDescent="0.35">
      <c r="A35" s="291" t="str">
        <f>Year!I43</f>
        <v/>
      </c>
      <c r="B35" s="290" t="str">
        <f>IF(ISERROR(MATCH(A35,event_dates,0)),"",INDEX(events,MATCH(A35,event_dates,0)))</f>
        <v/>
      </c>
      <c r="C35" s="291" t="str">
        <f>Year!J43</f>
        <v/>
      </c>
      <c r="D35" s="290" t="str">
        <f>IF(ISERROR(MATCH(C35,event_dates,0)),"",INDEX(events,MATCH(C35,event_dates,0)))</f>
        <v/>
      </c>
      <c r="E35" s="289" t="s">
        <v>479</v>
      </c>
      <c r="F35" s="288"/>
      <c r="G35" s="287"/>
      <c r="H35" s="287"/>
      <c r="I35" s="287"/>
      <c r="J35" s="287"/>
      <c r="K35" s="287"/>
      <c r="L35" s="287"/>
      <c r="M35" s="287"/>
      <c r="N35" s="286"/>
      <c r="P35" s="295" t="str">
        <f>IF(DN106="","",DN106)</f>
        <v/>
      </c>
      <c r="Q35" s="295" t="str">
        <f t="shared" ref="Q35:U40" si="100">IF(DO106="","",DO106)</f>
        <v/>
      </c>
      <c r="R35" s="295" t="str">
        <f t="shared" si="100"/>
        <v/>
      </c>
      <c r="S35" s="296" t="str">
        <f t="shared" si="100"/>
        <v/>
      </c>
      <c r="T35" s="295" t="str">
        <f t="shared" si="100"/>
        <v/>
      </c>
      <c r="U35" s="295" t="str">
        <f t="shared" si="100"/>
        <v/>
      </c>
      <c r="V35" s="1156"/>
      <c r="W35" s="1157"/>
      <c r="X35" s="445"/>
      <c r="AC35" s="358" t="str">
        <f>IF('Data Entry'!H19="","",'Data Entry'!H19)</f>
        <v/>
      </c>
      <c r="AD35" s="356" t="str">
        <f>IF('Data Entry'!G19="","",'Data Entry'!G19)</f>
        <v/>
      </c>
      <c r="AE35" s="363" t="str">
        <f>IF('Data Entry'!J19="","",'Data Entry'!J19)</f>
        <v/>
      </c>
      <c r="AF35" s="402" t="str">
        <f>IF('Data Entry'!I19="","",'Data Entry'!I19)</f>
        <v/>
      </c>
      <c r="AI35" s="293"/>
      <c r="AJ35" s="293"/>
      <c r="AK35" s="293"/>
      <c r="AL35"/>
      <c r="AM35"/>
      <c r="AN35"/>
      <c r="AO35"/>
      <c r="AP35"/>
      <c r="AQ35"/>
      <c r="AR35"/>
      <c r="AS35"/>
      <c r="AT35"/>
      <c r="AU35"/>
      <c r="AV35"/>
      <c r="AW35" s="293"/>
      <c r="AX35" s="293"/>
      <c r="BL35" s="412" t="str">
        <f ca="1">IF(OR(BM35="",BM35=0),"",MAX(BL$5:BL34)+1)</f>
        <v/>
      </c>
      <c r="BM35" s="316" t="str">
        <f ca="1">IFERROR(INDEX($AJ$6:$AJ$17, ROWS(BM$4:$BM33)), IFERROR(INDEX($AN$6:$AN$17, ROWS(BM$4:$BM33)-ROWS($AJ$6:$AJ$17)), IFERROR(INDEX($AR$6:$AR$17, ROWS(BM$4:$BM33)-ROWS($AJ$6:$AJ$17)-ROWS($AN$6:$AN$17)),IFERROR(INDEX($AV$6:$AV$17, ROWS(BM$4:$BM33)-ROWS($AJ$6:$AJ$17)-ROWS($AN$6:$AN$17)-ROWS($AR$6:$AR$17)),IFERROR(INDEX($AZ$6:$AZ$17, ROWS(BM$4:$BM33)-ROWS($AJ$6:$AJ$17)-ROWS($AN$6:$AN$17)-ROWS($AR$6:$AR$17)-ROWS($AV$6:$AV$17)),IFERROR(INDEX($BD$6:$BD$17, ROWS(BM$4:$BM33)-ROWS($AJ$6:$AJ$17)-ROWS($AN$6:$AN$17)-ROWS($AR$6:$AR$17)-ROWS($AV$6:$AV$17)-ROWS($AZ$6:$AZ$17)),IFERROR(INDEX($BH$6:$BH$17, ROWS(BM$4:$BM33)-ROWS($AJ$6:$AJ$17)-ROWS($AN$6:$AN$17)-ROWS($AR$6:$AR$17)-ROWS($AV$6:$AV$17)-ROWS($AZ$6:$AZ$17)-ROWS($BD$6:$BD$17)), "")))))))</f>
        <v/>
      </c>
      <c r="BN35" s="316" t="str">
        <f t="shared" ca="1" si="30"/>
        <v/>
      </c>
      <c r="BO35" s="316" t="str">
        <f ca="1">IF(OR(BP35="",BP35=0),"",MAX(BO$5:BO34)+1)</f>
        <v/>
      </c>
      <c r="BP35" s="316" t="str">
        <f ca="1">IFERROR(INDEX($AK$6:$AK$17, ROWS($BP$4:BP33)), IFERROR(INDEX($AO$6:$AO$17, ROWS($BP$4:BP33)-ROWS($AK$6:$AK$17)), IFERROR(INDEX($AS$6:$AS$17, ROWS($BP$4:BP33)-ROWS($AK$6:$AK$17)-ROWS($AO$6:$AO$17)),IFERROR(INDEX($AW$6:$AW$17, ROWS($BP$4:BP33)-ROWS($AK$6:$AK$17)-ROWS($AO$6:$AO$17)-ROWS($AS$6:$AS$17)),IFERROR(INDEX($BA$6:$BA$17, ROWS($BP$4:BP33)-ROWS($AK$6:$AK$17)-ROWS($AO$6:$AO$17)-ROWS($AS$6:$AS$17)-ROWS($AW$6:$AW$17)),IFERROR(INDEX($BE$6:$BE$17, ROWS($BP$4:BP33)-ROWS($AK$6:$AK$17)-ROWS($AO$6:$AO$17)-ROWS($AS$6:$AS$17)-ROWS($AW$6:$AW$17)-ROWS($BA$6:$BA$17)),IFERROR(INDEX($BI$6:$BI$17, ROWS($BP$4:BP33)-ROWS($AK$6:$AK$17)-ROWS($AO$6:$AO$17)-ROWS($AS$6:$AS$17)-ROWS($AW$6:$AW$17)-ROWS($BA$6:$BA$17)-ROWS($BE$6:$BE$17)), "")))))))</f>
        <v/>
      </c>
      <c r="BQ35" s="316" t="str">
        <f t="shared" ca="1" si="31"/>
        <v/>
      </c>
      <c r="BR35" s="413" t="str">
        <f t="shared" ca="1" si="32"/>
        <v/>
      </c>
      <c r="BS35" s="412" t="str">
        <f ca="1">IF(OR(BT35="",BT35=0),"",MAX(BS$5:BS34)+1)</f>
        <v/>
      </c>
      <c r="BT35" s="316" t="str">
        <f ca="1">IFERROR(INDEX($AJ$22:$AJ$33, ROWS($BT$4:BT33)), IFERROR(INDEX($AN$22:$AN$33, ROWS($BT$4:BT33)-ROWS($AJ$22:$AJ$33)), IFERROR(INDEX($AR$22:$AR$33, ROWS($BT$4:BT33)-ROWS($AJ$22:$AJ$33)-ROWS($AN$22:$AN$33)),IFERROR(INDEX($AV$22:$AV$33, ROWS($BT$4:BT33)-ROWS($AJ$22:$AJ$33)-ROWS($AN$22:$AN$33)-ROWS($AR$22:$AR$33)),IFERROR(INDEX($AZ$22:$AZ$33, ROWS($BT$4:BT33)-ROWS($AJ$22:$AJ$33)-ROWS($AN$22:$AN$33)-ROWS($AR$22:$AR$33)-ROWS($AV$22:$AV$33)),IFERROR(INDEX($BD$22:$BD$33, ROWS($BT$4:BT33)-ROWS($AJ$22:$AJ$33)-ROWS($AN$22:$AN$33)-ROWS($AR$22:$AR$33)-ROWS($AV$22:$AV$33)-ROWS($AZ$22:$AZ$33)),IFERROR(INDEX($BH$22:$BH$33, ROWS($BT$4:BT33)-ROWS($AJ$22:$AJ$33)-ROWS($AN$22:$AN$33)-ROWS($AR$22:$AR$33)-ROWS($AV$22:$AV$33)-ROWS($AZ$22:$AZ$33)-ROWS($BD$22:$BD$33)), "")))))))</f>
        <v/>
      </c>
      <c r="BU35" s="316" t="str">
        <f t="shared" ca="1" si="33"/>
        <v/>
      </c>
      <c r="BV35" s="316" t="str">
        <f ca="1">IF(OR(BW35="",BW35=0),"",MAX(BV$5:BV34)+1)</f>
        <v/>
      </c>
      <c r="BW35" s="316" t="str">
        <f ca="1">IFERROR(INDEX($AK$22:$AK$33, ROWS($BW$4:BW33)), IFERROR(INDEX($AO$22:$AO$33, ROWS($BW$4:BW33)-ROWS($AK$22:$AK$33)), IFERROR(INDEX($AS$22:$AS$33, ROWS($BW$4:BW33)-ROWS($AK$22:$AK$33)-ROWS($AO$22:$AO$33)),IFERROR(INDEX($AW$22:$AW$33, ROWS($BW$4:BW33)-ROWS($AK$22:$AK$33)-ROWS($AO$22:$AO$33)-ROWS($AS$22:$AS$33)),IFERROR(INDEX($BA$22:$BA$33, ROWS($BW$4:BW33)-ROWS($AK$22:$AK$33)-ROWS($AO$22:$AO$33)-ROWS($AS$22:$AS$33)-ROWS($AW$22:$AW$33)),IFERROR(INDEX($BE$22:$BE$33, ROWS($BW$4:BW33)-ROWS($AK$22:$AK$33)-ROWS($AO$22:$AO$33)-ROWS($AS$22:$AS$33)-ROWS($AW$22:$AW$33)-ROWS($BA$22:$BA$33)),IFERROR(INDEX($BI$22:$BI$33, ROWS($BW$4:BW33)-ROWS($AK$22:$AK$33)-ROWS($AO$22:$AO$33)-ROWS($AS$22:$AS$33)-ROWS($AW$22:$AW$33)-ROWS($BA$22:$BA$33)-ROWS($BE$22:$BE$33)), "")))))))</f>
        <v/>
      </c>
      <c r="BX35" s="316" t="str">
        <f t="shared" ca="1" si="34"/>
        <v/>
      </c>
      <c r="BY35" s="413" t="str">
        <f t="shared" ca="1" si="35"/>
        <v/>
      </c>
      <c r="BZ35" s="412" t="str">
        <f ca="1">IF(OR(CA35="",CA35=0),"",MAX(BZ$5:BZ34)+1)</f>
        <v/>
      </c>
      <c r="CA35" s="316" t="str">
        <f ca="1">IFERROR(INDEX($AJ$38:$AJ$49, ROWS($CA$4:CA33)), IFERROR(INDEX($AN$38:$AN$49, ROWS($CA$4:CA33)-ROWS($AJ$38:$AJ$49)), IFERROR(INDEX($AR$38:$AR$49, ROWS($CA$4:CA33)-ROWS($AJ$38:$AJ$49)-ROWS($AN$38:$AN$49)),IFERROR(INDEX($AV$38:$AV$49, ROWS($CA$4:CA33)-ROWS($AJ$38:$AJ$49)-ROWS($AN$38:$AN$49)-ROWS($AR$38:$AR$49)),IFERROR(INDEX($AZ$38:$AZ$49, ROWS($CA$4:CA33)-ROWS($AJ$38:$AJ$49)-ROWS($AN$38:$AN$49)-ROWS($AR$38:$AR$49)-ROWS($AV$38:$AV$49)),IFERROR(INDEX($BD$38:$BD$49, ROWS($CA$4:CA33)-ROWS($AJ$38:$AJ$49)-ROWS($AN$38:$AN$49)-ROWS($AR$38:$AR$49)-ROWS($AV$38:$AV$49)-ROWS($AZ$38:$AZ$49)),IFERROR(INDEX($BH$38:$BH$49, ROWS($CA$4:CA33)-ROWS($AJ$38:$AJ$49)-ROWS($AN$38:$AN$49)-ROWS($AR$38:$AR$49)-ROWS($AV$38:$AV$49)-ROWS($AZ$38:$AZ$49)-ROWS($BD$38:$BD$49)), "")))))))</f>
        <v/>
      </c>
      <c r="CB35" s="316" t="str">
        <f t="shared" ca="1" si="36"/>
        <v/>
      </c>
      <c r="CC35" s="316" t="str">
        <f ca="1">IF(OR(CD35="",CD35=0),"",MAX(CC$5:CC34)+1)</f>
        <v/>
      </c>
      <c r="CD35" s="316" t="str">
        <f ca="1">IFERROR(INDEX($AK$38:$AK$49, ROWS($CD$4:CD33)), IFERROR(INDEX($AO$38:$AO$49, ROWS($CD$4:CD33)-ROWS($AK$38:$AK$49)), IFERROR(INDEX($AS$38:$AS$49, ROWS($CD$4:CD33)-ROWS($AK$38:$AK$49)-ROWS($AO$38:$AO$49)),IFERROR(INDEX($AW$38:$AW$49, ROWS($CD$4:CD33)-ROWS($AK$38:$AK$49)-ROWS($AO$38:$AO$49)-ROWS($AS$38:$AS$49)),IFERROR(INDEX($BA$38:$BA$49, ROWS($CD$4:CD33)-ROWS($AK$38:$AK$49)-ROWS($AO$38:$AO$49)-ROWS($AS$38:$AS$49)-ROWS($AW$38:$AW$49)),IFERROR(INDEX($BE$38:$BE$49, ROWS($CD$4:CD33)-ROWS($AK$38:$AK$49)-ROWS($AO$38:$AO$49)-ROWS($AS$38:$AS$49)-ROWS($AW$38:$AW$49)-ROWS($BA$38:$BA$49)),IFERROR(INDEX($BI$38:$BI$49, ROWS($CD$4:CD33)-ROWS($AK$38:$AK$49)-ROWS($AO$38:$AO$49)-ROWS($AS$38:$AS$49)-ROWS($AW$38:$AW$49)-ROWS($BA$38:$BA$49)-ROWS($BE$38:$BE$49)), "")))))))</f>
        <v/>
      </c>
      <c r="CE35" s="316" t="str">
        <f t="shared" ca="1" si="37"/>
        <v/>
      </c>
      <c r="CF35" s="413" t="str">
        <f t="shared" ca="1" si="38"/>
        <v/>
      </c>
      <c r="CG35" s="412" t="str">
        <f ca="1">IF(OR(CH35="",CH35=0),"",MAX(CG$5:CG34)+1)</f>
        <v/>
      </c>
      <c r="CH35" s="316" t="str">
        <f ca="1">IFERROR(INDEX($AJ$54:$AJ$65, ROWS($CH$4:CH33)), IFERROR(INDEX($AN$54:$AN$65, ROWS($CH$4:CH33)-ROWS($AJ$54:$AJ$65)), IFERROR(INDEX($AR$54:$AR$65, ROWS($CH$4:CH33)-ROWS($AJ$54:$AJ$65)-ROWS($AN$54:$AN$65)),IFERROR(INDEX($AV$54:$AV$65, ROWS($CH$4:CH33)-ROWS($AJ$54:$AJ$65)-ROWS($AN$54:$AN$65)-ROWS($AR$54:$AR$65)),IFERROR(INDEX($AZ$54:$AZ$65, ROWS($CH$4:CH33)-ROWS($AJ$54:$AJ$65)-ROWS($AN$54:$AN$65)-ROWS($AR$54:$AR$65)-ROWS($AV$54:$AV$65)),IFERROR(INDEX($BD$54:$BD$65, ROWS($CH$4:CH33)-ROWS($AJ$54:$AJ$65)-ROWS($AN$54:$AN$65)-ROWS($AR$54:$AR$65)-ROWS($AV$54:$AV$65)-ROWS($AZ$54:$AZ$65)),IFERROR(INDEX($BH$54:$BH$65, ROWS($CH$4:CH33)-ROWS($AJ$54:$AJ$65)-ROWS($AN$54:$AN$65)-ROWS($AR$54:$AR$65)-ROWS($AV$54:$AV$65)-ROWS($AZ$54:$AZ$65)-ROWS($BD$54:$BD$65)), "")))))))</f>
        <v/>
      </c>
      <c r="CI35" s="316" t="str">
        <f t="shared" ca="1" si="39"/>
        <v/>
      </c>
      <c r="CJ35" s="316" t="str">
        <f ca="1">IF(OR(CK35="",CK35=0),"",MAX(CJ$5:CJ34)+1)</f>
        <v/>
      </c>
      <c r="CK35" s="316" t="str">
        <f ca="1">IFERROR(INDEX($AK$54:$AK$65, ROWS($CK$4:CK33)), IFERROR(INDEX($AO$54:$AO$65, ROWS($CK$4:CK33)-ROWS($AK$54:$AK$65)), IFERROR(INDEX($AS$54:$AS$65, ROWS($CK$4:CK33)-ROWS($AK$54:$AK$65)-ROWS($AO$54:$AO$65)),IFERROR(INDEX($AW$54:$AW$65, ROWS($CK$4:CK33)-ROWS($AK$54:$AK$65)-ROWS($AO$54:$AO$65)-ROWS($AS$54:$AS$65)),IFERROR(INDEX($BA$54:$BA$65, ROWS($CK$4:CK33)-ROWS($AK$54:$AK$65)-ROWS($AO$54:$AO$65)-ROWS($AS$54:$AS$65)-ROWS($AW$54:$AW$65)),IFERROR(INDEX($BE$54:$BE$65, ROWS($CK$4:CK33)-ROWS($AK$54:$AK$65)-ROWS($AO$54:$AO$65)-ROWS($AS$54:$AS$65)-ROWS($AW$54:$AW$65)-ROWS($BA$54:$BA$65)),IFERROR(INDEX($BI$54:$BI$65, ROWS($CK$4:CK33)-ROWS($AK$54:$AK$65)-ROWS($AO$54:$AO$65)-ROWS($AS$54:$AS$65)-ROWS($AW$54:$AW$65)-ROWS($BA$54:$BA$65)-ROWS($BE$54:$BE$65)), "")))))))</f>
        <v/>
      </c>
      <c r="CL35" s="316" t="str">
        <f t="shared" ca="1" si="40"/>
        <v/>
      </c>
      <c r="CM35" s="413" t="str">
        <f t="shared" ca="1" si="41"/>
        <v/>
      </c>
      <c r="CN35" s="412" t="str">
        <f ca="1">IF(OR(CO35="",CO35=0),"",MAX(CN$5:CN34)+1)</f>
        <v/>
      </c>
      <c r="CO35" s="316" t="str">
        <f ca="1">IFERROR(INDEX($AJ$70:$AJ$81, ROWS($CO$4:CO33)), IFERROR(INDEX($AN$70:$AN$81, ROWS($CO$4:CO33)-ROWS($AJ$70:$AJ$81)), IFERROR(INDEX($AR$70:$AR$81, ROWS($CO$4:CO33)-ROWS($AJ$70:$AJ$81)-ROWS($AN$70:$AN$81)),IFERROR(INDEX($AV$70:$AV$81, ROWS($CO$4:CO33)-ROWS($AJ$70:$AJ$81)-ROWS($AN$70:$AN$81)-ROWS($AR$70:$AR$81)),IFERROR(INDEX($AZ$70:$AZ$81, ROWS($CO$4:CO33)-ROWS($AJ$70:$AJ$81)-ROWS($AN$70:$AN$81)-ROWS($AR$70:$AR$81)-ROWS($AV$70:$AV$81)),IFERROR(INDEX($BD$70:$BD$81, ROWS($CO$4:CO33)-ROWS($AJ$70:$AJ$81)-ROWS($AN$70:$AN$81)-ROWS($AR$70:$AR$81)-ROWS($AV$70:$AV$81)-ROWS($AZ$70:$AZ$81)),IFERROR(INDEX($BH$70:$BH$81, ROWS($CO$4:CO33)-ROWS($AJ$70:$AJ$81)-ROWS($AN$70:$AN$81)-ROWS($AR$70:$AR$81)-ROWS($AV$70:$AV$81)-ROWS($AZ$70:$AZ$81)-ROWS($BD$70:$BD$81)), "")))))))</f>
        <v/>
      </c>
      <c r="CP35" s="316" t="str">
        <f t="shared" ca="1" si="42"/>
        <v/>
      </c>
      <c r="CQ35" s="316" t="str">
        <f ca="1">IF(OR(CR35="",CR35=0),"",MAX(CQ$5:CQ34)+1)</f>
        <v/>
      </c>
      <c r="CR35" s="316" t="str">
        <f ca="1">IFERROR(INDEX($AK$70:$AK$81, ROWS($CR$4:CR33)), IFERROR(INDEX($AO$70:$AO$81, ROWS($CR$4:CR33)-ROWS($AK$70:$AK$81)), IFERROR(INDEX($AS$70:$AS$81, ROWS($CR$4:CR33)-ROWS($AK$70:$AK$81)-ROWS($AO$70:$AO$81)),IFERROR(INDEX($AW$70:$AW$81, ROWS($CR$4:CR33)-ROWS($AK$70:$AK$81)-ROWS($AO$70:$AO$81)-ROWS($AS$70:$AS$81)),IFERROR(INDEX($BA$70:$BA$81, ROWS($CR$4:CR33)-ROWS($AK$70:$AK$81)-ROWS($AO$70:$AO$81)-ROWS($AS$70:$AS$81)-ROWS($AW$70:$AW$81)),IFERROR(INDEX($BE$70:$BE$81, ROWS($CR$4:CR33)-ROWS($AK$70:$AK$81)-ROWS($AO$70:$AO$81)-ROWS($AS$70:$AS$81)-ROWS($AW$70:$AW$81)-ROWS($BA$70:$BA$81)),IFERROR(INDEX($BI$70:$BI$81, ROWS($CR$4:CR33)-ROWS($AK$70:$AK$81)-ROWS($AO$70:$AO$81)-ROWS($AS$70:$AS$81)-ROWS($AW$70:$AW$81)-ROWS($BA$70:$BA$81)-ROWS($BE$70:$BE$81)), "")))))))</f>
        <v/>
      </c>
      <c r="CS35" s="316" t="str">
        <f t="shared" ca="1" si="43"/>
        <v/>
      </c>
      <c r="CT35" s="413" t="str">
        <f t="shared" ca="1" si="44"/>
        <v/>
      </c>
      <c r="CU35" s="412" t="str">
        <f>IF(OR(CV35="",CV35=0),"",MAX(CU$5:CU34)+1)</f>
        <v/>
      </c>
      <c r="CV35" s="316" t="str">
        <f>IFERROR(INDEX($AJ$86:$AJ$97, ROWS($CV$4:CV33)), IFERROR(INDEX($AN$86:$AN$97, ROWS($CV$4:CV33)-ROWS($AJ$86:$AJ$97)), ""))</f>
        <v/>
      </c>
      <c r="CW35" s="316" t="str">
        <f t="shared" si="45"/>
        <v/>
      </c>
      <c r="CX35" s="316" t="str">
        <f>IF(OR(CY35="",CY35=0),"",MAX(CX$5:CX34)+1)</f>
        <v/>
      </c>
      <c r="CY35" s="316" t="str">
        <f>IFERROR(INDEX($AK$86:$AK$97, ROWS($CY$4:CY33)), IFERROR(INDEX($AO$86:$AO$97, ROWS($CY$4:CY33)-ROWS($AK$86:$AK$97)), ""))</f>
        <v/>
      </c>
      <c r="CZ35" s="316" t="str">
        <f t="shared" si="46"/>
        <v/>
      </c>
      <c r="DA35" s="413" t="str">
        <f t="shared" si="47"/>
        <v/>
      </c>
      <c r="DC35" s="438" t="str">
        <f ca="1">IF(OR(DD35="",DD35=0),"",MAX(DC$25:DC34)+1)</f>
        <v/>
      </c>
      <c r="DD35" s="434" t="str">
        <f t="shared" ca="1" si="90"/>
        <v/>
      </c>
      <c r="DE35" s="413" t="str">
        <f t="shared" ca="1" si="91"/>
        <v/>
      </c>
      <c r="DF35" s="431">
        <f ca="1">IF(OR(DG35="",DG35=0),"",MAX(DF$25:DF34)+1)</f>
        <v>3</v>
      </c>
      <c r="DG35" s="412" t="str">
        <f t="shared" ca="1" si="92"/>
        <v>Paycheck 1</v>
      </c>
      <c r="DH35" s="413">
        <f t="shared" ca="1" si="93"/>
        <v>850</v>
      </c>
      <c r="DI35" s="412" t="str">
        <f t="shared" ca="1" si="94"/>
        <v/>
      </c>
      <c r="DJ35" s="413" t="str">
        <f t="shared" ca="1" si="95"/>
        <v/>
      </c>
      <c r="DK35" s="412" t="str">
        <f t="shared" ca="1" si="96"/>
        <v/>
      </c>
      <c r="DL35" s="413" t="str">
        <f t="shared" ca="1" si="97"/>
        <v/>
      </c>
      <c r="DN35" s="292"/>
      <c r="DO35" s="292"/>
      <c r="DP35" s="292"/>
      <c r="DQ35" s="292"/>
      <c r="DR35" s="292"/>
      <c r="DS35" s="292"/>
    </row>
    <row r="36" spans="1:123" s="278" customFormat="1" ht="15" customHeight="1" x14ac:dyDescent="0.3">
      <c r="A36" s="1181" t="str">
        <f ca="1">IF(ISERROR(MATCH(A35,event_dates,0)+MATCH(A35,OFFSET(event_dates,MATCH(A35,event_dates,0),0,500,1),0)),"",INDEX(events,MATCH(A35,event_dates,0)+MATCH(A35,OFFSET(event_dates,MATCH(A35,event_dates,0),0,500,1),0)))</f>
        <v/>
      </c>
      <c r="B36" s="1182"/>
      <c r="C36" s="1181" t="str">
        <f ca="1">IF(ISERROR(MATCH(C35,event_dates,0)+MATCH(C35,OFFSET(event_dates,MATCH(C35,event_dates,0),0,500,1),0)),"",INDEX(events,MATCH(C35,event_dates,0)+MATCH(C35,OFFSET(event_dates,MATCH(C35,event_dates,0),0,500,1),0)))</f>
        <v/>
      </c>
      <c r="D36" s="1182"/>
      <c r="E36" s="284"/>
      <c r="F36" s="283"/>
      <c r="G36" s="283"/>
      <c r="H36" s="283"/>
      <c r="I36" s="283"/>
      <c r="J36" s="283"/>
      <c r="K36" s="283"/>
      <c r="L36" s="283"/>
      <c r="M36" s="283"/>
      <c r="N36" s="285"/>
      <c r="P36" s="295" t="str">
        <f t="shared" ref="P36:P40" si="101">IF(DN107="","",DN107)</f>
        <v/>
      </c>
      <c r="Q36" s="295" t="str">
        <f t="shared" si="100"/>
        <v/>
      </c>
      <c r="R36" s="295" t="str">
        <f t="shared" si="100"/>
        <v/>
      </c>
      <c r="S36" s="296" t="str">
        <f t="shared" si="100"/>
        <v/>
      </c>
      <c r="T36" s="295" t="str">
        <f t="shared" si="100"/>
        <v/>
      </c>
      <c r="U36" s="295" t="str">
        <f t="shared" si="100"/>
        <v/>
      </c>
      <c r="V36" s="1158" t="s">
        <v>502</v>
      </c>
      <c r="W36" s="1159"/>
      <c r="X36" s="445">
        <f>IF(DP112="",0,DP112)</f>
        <v>0</v>
      </c>
      <c r="Y36"/>
      <c r="AB36" s="261"/>
      <c r="AC36" s="358" t="str">
        <f>IF('Data Entry'!H20="","",'Data Entry'!H20)</f>
        <v/>
      </c>
      <c r="AD36" s="356" t="str">
        <f>IF('Data Entry'!G20="","",'Data Entry'!G20)</f>
        <v/>
      </c>
      <c r="AE36" s="363" t="str">
        <f>IF('Data Entry'!J20="","",'Data Entry'!J20)</f>
        <v/>
      </c>
      <c r="AF36" s="402" t="str">
        <f>IF('Data Entry'!I20="","",'Data Entry'!I20)</f>
        <v/>
      </c>
      <c r="AG36" s="301"/>
      <c r="AH36"/>
      <c r="AI36" s="1153">
        <f>IF(A17="","",--TEXT(A17,"dd"))</f>
        <v>12</v>
      </c>
      <c r="AJ36" s="1154"/>
      <c r="AK36" s="1154"/>
      <c r="AL36" s="1155"/>
      <c r="AM36" s="1153">
        <f>IF(C17="","",--TEXT(C17,"dd"))</f>
        <v>13</v>
      </c>
      <c r="AN36" s="1154"/>
      <c r="AO36" s="1154"/>
      <c r="AP36" s="1155"/>
      <c r="AQ36" s="1153">
        <f>IF(E17="","",--TEXT(E17,"dd"))</f>
        <v>14</v>
      </c>
      <c r="AR36" s="1154"/>
      <c r="AS36" s="1154"/>
      <c r="AT36" s="1155"/>
      <c r="AU36" s="1153">
        <f>IF(G17="","",--TEXT(G17,"dd"))</f>
        <v>15</v>
      </c>
      <c r="AV36" s="1154"/>
      <c r="AW36" s="1154"/>
      <c r="AX36" s="1155"/>
      <c r="AY36" s="1153">
        <f>IF(I17="","",--TEXT(I17,"dd"))</f>
        <v>16</v>
      </c>
      <c r="AZ36" s="1154"/>
      <c r="BA36" s="1154"/>
      <c r="BB36" s="1155"/>
      <c r="BC36" s="1153">
        <f>IF(K17="","",--TEXT(K17,"dd"))</f>
        <v>17</v>
      </c>
      <c r="BD36" s="1154"/>
      <c r="BE36" s="1154"/>
      <c r="BF36" s="1155"/>
      <c r="BG36" s="1153">
        <f>IF(M17="","",--TEXT(M17,"dd"))</f>
        <v>18</v>
      </c>
      <c r="BH36" s="1154"/>
      <c r="BI36" s="1154"/>
      <c r="BJ36" s="1155"/>
      <c r="BL36" s="412" t="str">
        <f ca="1">IF(OR(BM36="",BM36=0),"",MAX(BL$5:BL35)+1)</f>
        <v/>
      </c>
      <c r="BM36" s="316" t="str">
        <f ca="1">IFERROR(INDEX($AJ$6:$AJ$17, ROWS(BM$4:$BM34)), IFERROR(INDEX($AN$6:$AN$17, ROWS(BM$4:$BM34)-ROWS($AJ$6:$AJ$17)), IFERROR(INDEX($AR$6:$AR$17, ROWS(BM$4:$BM34)-ROWS($AJ$6:$AJ$17)-ROWS($AN$6:$AN$17)),IFERROR(INDEX($AV$6:$AV$17, ROWS(BM$4:$BM34)-ROWS($AJ$6:$AJ$17)-ROWS($AN$6:$AN$17)-ROWS($AR$6:$AR$17)),IFERROR(INDEX($AZ$6:$AZ$17, ROWS(BM$4:$BM34)-ROWS($AJ$6:$AJ$17)-ROWS($AN$6:$AN$17)-ROWS($AR$6:$AR$17)-ROWS($AV$6:$AV$17)),IFERROR(INDEX($BD$6:$BD$17, ROWS(BM$4:$BM34)-ROWS($AJ$6:$AJ$17)-ROWS($AN$6:$AN$17)-ROWS($AR$6:$AR$17)-ROWS($AV$6:$AV$17)-ROWS($AZ$6:$AZ$17)),IFERROR(INDEX($BH$6:$BH$17, ROWS(BM$4:$BM34)-ROWS($AJ$6:$AJ$17)-ROWS($AN$6:$AN$17)-ROWS($AR$6:$AR$17)-ROWS($AV$6:$AV$17)-ROWS($AZ$6:$AZ$17)-ROWS($BD$6:$BD$17)), "")))))))</f>
        <v/>
      </c>
      <c r="BN36" s="316" t="str">
        <f t="shared" ca="1" si="30"/>
        <v/>
      </c>
      <c r="BO36" s="316" t="str">
        <f ca="1">IF(OR(BP36="",BP36=0),"",MAX(BO$5:BO35)+1)</f>
        <v/>
      </c>
      <c r="BP36" s="316" t="str">
        <f ca="1">IFERROR(INDEX($AK$6:$AK$17, ROWS($BP$4:BP34)), IFERROR(INDEX($AO$6:$AO$17, ROWS($BP$4:BP34)-ROWS($AK$6:$AK$17)), IFERROR(INDEX($AS$6:$AS$17, ROWS($BP$4:BP34)-ROWS($AK$6:$AK$17)-ROWS($AO$6:$AO$17)),IFERROR(INDEX($AW$6:$AW$17, ROWS($BP$4:BP34)-ROWS($AK$6:$AK$17)-ROWS($AO$6:$AO$17)-ROWS($AS$6:$AS$17)),IFERROR(INDEX($BA$6:$BA$17, ROWS($BP$4:BP34)-ROWS($AK$6:$AK$17)-ROWS($AO$6:$AO$17)-ROWS($AS$6:$AS$17)-ROWS($AW$6:$AW$17)),IFERROR(INDEX($BE$6:$BE$17, ROWS($BP$4:BP34)-ROWS($AK$6:$AK$17)-ROWS($AO$6:$AO$17)-ROWS($AS$6:$AS$17)-ROWS($AW$6:$AW$17)-ROWS($BA$6:$BA$17)),IFERROR(INDEX($BI$6:$BI$17, ROWS($BP$4:BP34)-ROWS($AK$6:$AK$17)-ROWS($AO$6:$AO$17)-ROWS($AS$6:$AS$17)-ROWS($AW$6:$AW$17)-ROWS($BA$6:$BA$17)-ROWS($BE$6:$BE$17)), "")))))))</f>
        <v/>
      </c>
      <c r="BQ36" s="316" t="str">
        <f t="shared" ca="1" si="31"/>
        <v/>
      </c>
      <c r="BR36" s="413" t="str">
        <f t="shared" ca="1" si="32"/>
        <v/>
      </c>
      <c r="BS36" s="412" t="str">
        <f ca="1">IF(OR(BT36="",BT36=0),"",MAX(BS$5:BS35)+1)</f>
        <v/>
      </c>
      <c r="BT36" s="316" t="str">
        <f ca="1">IFERROR(INDEX($AJ$22:$AJ$33, ROWS($BT$4:BT34)), IFERROR(INDEX($AN$22:$AN$33, ROWS($BT$4:BT34)-ROWS($AJ$22:$AJ$33)), IFERROR(INDEX($AR$22:$AR$33, ROWS($BT$4:BT34)-ROWS($AJ$22:$AJ$33)-ROWS($AN$22:$AN$33)),IFERROR(INDEX($AV$22:$AV$33, ROWS($BT$4:BT34)-ROWS($AJ$22:$AJ$33)-ROWS($AN$22:$AN$33)-ROWS($AR$22:$AR$33)),IFERROR(INDEX($AZ$22:$AZ$33, ROWS($BT$4:BT34)-ROWS($AJ$22:$AJ$33)-ROWS($AN$22:$AN$33)-ROWS($AR$22:$AR$33)-ROWS($AV$22:$AV$33)),IFERROR(INDEX($BD$22:$BD$33, ROWS($BT$4:BT34)-ROWS($AJ$22:$AJ$33)-ROWS($AN$22:$AN$33)-ROWS($AR$22:$AR$33)-ROWS($AV$22:$AV$33)-ROWS($AZ$22:$AZ$33)),IFERROR(INDEX($BH$22:$BH$33, ROWS($BT$4:BT34)-ROWS($AJ$22:$AJ$33)-ROWS($AN$22:$AN$33)-ROWS($AR$22:$AR$33)-ROWS($AV$22:$AV$33)-ROWS($AZ$22:$AZ$33)-ROWS($BD$22:$BD$33)), "")))))))</f>
        <v/>
      </c>
      <c r="BU36" s="316" t="str">
        <f t="shared" ca="1" si="33"/>
        <v/>
      </c>
      <c r="BV36" s="316" t="str">
        <f ca="1">IF(OR(BW36="",BW36=0),"",MAX(BV$5:BV35)+1)</f>
        <v/>
      </c>
      <c r="BW36" s="316" t="str">
        <f ca="1">IFERROR(INDEX($AK$22:$AK$33, ROWS($BW$4:BW34)), IFERROR(INDEX($AO$22:$AO$33, ROWS($BW$4:BW34)-ROWS($AK$22:$AK$33)), IFERROR(INDEX($AS$22:$AS$33, ROWS($BW$4:BW34)-ROWS($AK$22:$AK$33)-ROWS($AO$22:$AO$33)),IFERROR(INDEX($AW$22:$AW$33, ROWS($BW$4:BW34)-ROWS($AK$22:$AK$33)-ROWS($AO$22:$AO$33)-ROWS($AS$22:$AS$33)),IFERROR(INDEX($BA$22:$BA$33, ROWS($BW$4:BW34)-ROWS($AK$22:$AK$33)-ROWS($AO$22:$AO$33)-ROWS($AS$22:$AS$33)-ROWS($AW$22:$AW$33)),IFERROR(INDEX($BE$22:$BE$33, ROWS($BW$4:BW34)-ROWS($AK$22:$AK$33)-ROWS($AO$22:$AO$33)-ROWS($AS$22:$AS$33)-ROWS($AW$22:$AW$33)-ROWS($BA$22:$BA$33)),IFERROR(INDEX($BI$22:$BI$33, ROWS($BW$4:BW34)-ROWS($AK$22:$AK$33)-ROWS($AO$22:$AO$33)-ROWS($AS$22:$AS$33)-ROWS($AW$22:$AW$33)-ROWS($BA$22:$BA$33)-ROWS($BE$22:$BE$33)), "")))))))</f>
        <v/>
      </c>
      <c r="BX36" s="316" t="str">
        <f t="shared" ca="1" si="34"/>
        <v/>
      </c>
      <c r="BY36" s="413" t="str">
        <f t="shared" ca="1" si="35"/>
        <v/>
      </c>
      <c r="BZ36" s="412" t="str">
        <f ca="1">IF(OR(CA36="",CA36=0),"",MAX(BZ$5:BZ35)+1)</f>
        <v/>
      </c>
      <c r="CA36" s="316" t="str">
        <f ca="1">IFERROR(INDEX($AJ$38:$AJ$49, ROWS($CA$4:CA34)), IFERROR(INDEX($AN$38:$AN$49, ROWS($CA$4:CA34)-ROWS($AJ$38:$AJ$49)), IFERROR(INDEX($AR$38:$AR$49, ROWS($CA$4:CA34)-ROWS($AJ$38:$AJ$49)-ROWS($AN$38:$AN$49)),IFERROR(INDEX($AV$38:$AV$49, ROWS($CA$4:CA34)-ROWS($AJ$38:$AJ$49)-ROWS($AN$38:$AN$49)-ROWS($AR$38:$AR$49)),IFERROR(INDEX($AZ$38:$AZ$49, ROWS($CA$4:CA34)-ROWS($AJ$38:$AJ$49)-ROWS($AN$38:$AN$49)-ROWS($AR$38:$AR$49)-ROWS($AV$38:$AV$49)),IFERROR(INDEX($BD$38:$BD$49, ROWS($CA$4:CA34)-ROWS($AJ$38:$AJ$49)-ROWS($AN$38:$AN$49)-ROWS($AR$38:$AR$49)-ROWS($AV$38:$AV$49)-ROWS($AZ$38:$AZ$49)),IFERROR(INDEX($BH$38:$BH$49, ROWS($CA$4:CA34)-ROWS($AJ$38:$AJ$49)-ROWS($AN$38:$AN$49)-ROWS($AR$38:$AR$49)-ROWS($AV$38:$AV$49)-ROWS($AZ$38:$AZ$49)-ROWS($BD$38:$BD$49)), "")))))))</f>
        <v/>
      </c>
      <c r="CB36" s="316" t="str">
        <f t="shared" ca="1" si="36"/>
        <v/>
      </c>
      <c r="CC36" s="316" t="str">
        <f ca="1">IF(OR(CD36="",CD36=0),"",MAX(CC$5:CC35)+1)</f>
        <v/>
      </c>
      <c r="CD36" s="316" t="str">
        <f ca="1">IFERROR(INDEX($AK$38:$AK$49, ROWS($CD$4:CD34)), IFERROR(INDEX($AO$38:$AO$49, ROWS($CD$4:CD34)-ROWS($AK$38:$AK$49)), IFERROR(INDEX($AS$38:$AS$49, ROWS($CD$4:CD34)-ROWS($AK$38:$AK$49)-ROWS($AO$38:$AO$49)),IFERROR(INDEX($AW$38:$AW$49, ROWS($CD$4:CD34)-ROWS($AK$38:$AK$49)-ROWS($AO$38:$AO$49)-ROWS($AS$38:$AS$49)),IFERROR(INDEX($BA$38:$BA$49, ROWS($CD$4:CD34)-ROWS($AK$38:$AK$49)-ROWS($AO$38:$AO$49)-ROWS($AS$38:$AS$49)-ROWS($AW$38:$AW$49)),IFERROR(INDEX($BE$38:$BE$49, ROWS($CD$4:CD34)-ROWS($AK$38:$AK$49)-ROWS($AO$38:$AO$49)-ROWS($AS$38:$AS$49)-ROWS($AW$38:$AW$49)-ROWS($BA$38:$BA$49)),IFERROR(INDEX($BI$38:$BI$49, ROWS($CD$4:CD34)-ROWS($AK$38:$AK$49)-ROWS($AO$38:$AO$49)-ROWS($AS$38:$AS$49)-ROWS($AW$38:$AW$49)-ROWS($BA$38:$BA$49)-ROWS($BE$38:$BE$49)), "")))))))</f>
        <v/>
      </c>
      <c r="CE36" s="316" t="str">
        <f t="shared" ca="1" si="37"/>
        <v/>
      </c>
      <c r="CF36" s="413" t="str">
        <f t="shared" ca="1" si="38"/>
        <v/>
      </c>
      <c r="CG36" s="412" t="str">
        <f ca="1">IF(OR(CH36="",CH36=0),"",MAX(CG$5:CG35)+1)</f>
        <v/>
      </c>
      <c r="CH36" s="316" t="str">
        <f ca="1">IFERROR(INDEX($AJ$54:$AJ$65, ROWS($CH$4:CH34)), IFERROR(INDEX($AN$54:$AN$65, ROWS($CH$4:CH34)-ROWS($AJ$54:$AJ$65)), IFERROR(INDEX($AR$54:$AR$65, ROWS($CH$4:CH34)-ROWS($AJ$54:$AJ$65)-ROWS($AN$54:$AN$65)),IFERROR(INDEX($AV$54:$AV$65, ROWS($CH$4:CH34)-ROWS($AJ$54:$AJ$65)-ROWS($AN$54:$AN$65)-ROWS($AR$54:$AR$65)),IFERROR(INDEX($AZ$54:$AZ$65, ROWS($CH$4:CH34)-ROWS($AJ$54:$AJ$65)-ROWS($AN$54:$AN$65)-ROWS($AR$54:$AR$65)-ROWS($AV$54:$AV$65)),IFERROR(INDEX($BD$54:$BD$65, ROWS($CH$4:CH34)-ROWS($AJ$54:$AJ$65)-ROWS($AN$54:$AN$65)-ROWS($AR$54:$AR$65)-ROWS($AV$54:$AV$65)-ROWS($AZ$54:$AZ$65)),IFERROR(INDEX($BH$54:$BH$65, ROWS($CH$4:CH34)-ROWS($AJ$54:$AJ$65)-ROWS($AN$54:$AN$65)-ROWS($AR$54:$AR$65)-ROWS($AV$54:$AV$65)-ROWS($AZ$54:$AZ$65)-ROWS($BD$54:$BD$65)), "")))))))</f>
        <v/>
      </c>
      <c r="CI36" s="316" t="str">
        <f t="shared" ca="1" si="39"/>
        <v/>
      </c>
      <c r="CJ36" s="316" t="str">
        <f ca="1">IF(OR(CK36="",CK36=0),"",MAX(CJ$5:CJ35)+1)</f>
        <v/>
      </c>
      <c r="CK36" s="316" t="str">
        <f ca="1">IFERROR(INDEX($AK$54:$AK$65, ROWS($CK$4:CK34)), IFERROR(INDEX($AO$54:$AO$65, ROWS($CK$4:CK34)-ROWS($AK$54:$AK$65)), IFERROR(INDEX($AS$54:$AS$65, ROWS($CK$4:CK34)-ROWS($AK$54:$AK$65)-ROWS($AO$54:$AO$65)),IFERROR(INDEX($AW$54:$AW$65, ROWS($CK$4:CK34)-ROWS($AK$54:$AK$65)-ROWS($AO$54:$AO$65)-ROWS($AS$54:$AS$65)),IFERROR(INDEX($BA$54:$BA$65, ROWS($CK$4:CK34)-ROWS($AK$54:$AK$65)-ROWS($AO$54:$AO$65)-ROWS($AS$54:$AS$65)-ROWS($AW$54:$AW$65)),IFERROR(INDEX($BE$54:$BE$65, ROWS($CK$4:CK34)-ROWS($AK$54:$AK$65)-ROWS($AO$54:$AO$65)-ROWS($AS$54:$AS$65)-ROWS($AW$54:$AW$65)-ROWS($BA$54:$BA$65)),IFERROR(INDEX($BI$54:$BI$65, ROWS($CK$4:CK34)-ROWS($AK$54:$AK$65)-ROWS($AO$54:$AO$65)-ROWS($AS$54:$AS$65)-ROWS($AW$54:$AW$65)-ROWS($BA$54:$BA$65)-ROWS($BE$54:$BE$65)), "")))))))</f>
        <v/>
      </c>
      <c r="CL36" s="316" t="str">
        <f t="shared" ca="1" si="40"/>
        <v/>
      </c>
      <c r="CM36" s="413" t="str">
        <f t="shared" ca="1" si="41"/>
        <v/>
      </c>
      <c r="CN36" s="412" t="str">
        <f ca="1">IF(OR(CO36="",CO36=0),"",MAX(CN$5:CN35)+1)</f>
        <v/>
      </c>
      <c r="CO36" s="316" t="str">
        <f ca="1">IFERROR(INDEX($AJ$70:$AJ$81, ROWS($CO$4:CO34)), IFERROR(INDEX($AN$70:$AN$81, ROWS($CO$4:CO34)-ROWS($AJ$70:$AJ$81)), IFERROR(INDEX($AR$70:$AR$81, ROWS($CO$4:CO34)-ROWS($AJ$70:$AJ$81)-ROWS($AN$70:$AN$81)),IFERROR(INDEX($AV$70:$AV$81, ROWS($CO$4:CO34)-ROWS($AJ$70:$AJ$81)-ROWS($AN$70:$AN$81)-ROWS($AR$70:$AR$81)),IFERROR(INDEX($AZ$70:$AZ$81, ROWS($CO$4:CO34)-ROWS($AJ$70:$AJ$81)-ROWS($AN$70:$AN$81)-ROWS($AR$70:$AR$81)-ROWS($AV$70:$AV$81)),IFERROR(INDEX($BD$70:$BD$81, ROWS($CO$4:CO34)-ROWS($AJ$70:$AJ$81)-ROWS($AN$70:$AN$81)-ROWS($AR$70:$AR$81)-ROWS($AV$70:$AV$81)-ROWS($AZ$70:$AZ$81)),IFERROR(INDEX($BH$70:$BH$81, ROWS($CO$4:CO34)-ROWS($AJ$70:$AJ$81)-ROWS($AN$70:$AN$81)-ROWS($AR$70:$AR$81)-ROWS($AV$70:$AV$81)-ROWS($AZ$70:$AZ$81)-ROWS($BD$70:$BD$81)), "")))))))</f>
        <v/>
      </c>
      <c r="CP36" s="316" t="str">
        <f t="shared" ca="1" si="42"/>
        <v/>
      </c>
      <c r="CQ36" s="316" t="str">
        <f ca="1">IF(OR(CR36="",CR36=0),"",MAX(CQ$5:CQ35)+1)</f>
        <v/>
      </c>
      <c r="CR36" s="316" t="str">
        <f ca="1">IFERROR(INDEX($AK$70:$AK$81, ROWS($CR$4:CR34)), IFERROR(INDEX($AO$70:$AO$81, ROWS($CR$4:CR34)-ROWS($AK$70:$AK$81)), IFERROR(INDEX($AS$70:$AS$81, ROWS($CR$4:CR34)-ROWS($AK$70:$AK$81)-ROWS($AO$70:$AO$81)),IFERROR(INDEX($AW$70:$AW$81, ROWS($CR$4:CR34)-ROWS($AK$70:$AK$81)-ROWS($AO$70:$AO$81)-ROWS($AS$70:$AS$81)),IFERROR(INDEX($BA$70:$BA$81, ROWS($CR$4:CR34)-ROWS($AK$70:$AK$81)-ROWS($AO$70:$AO$81)-ROWS($AS$70:$AS$81)-ROWS($AW$70:$AW$81)),IFERROR(INDEX($BE$70:$BE$81, ROWS($CR$4:CR34)-ROWS($AK$70:$AK$81)-ROWS($AO$70:$AO$81)-ROWS($AS$70:$AS$81)-ROWS($AW$70:$AW$81)-ROWS($BA$70:$BA$81)),IFERROR(INDEX($BI$70:$BI$81, ROWS($CR$4:CR34)-ROWS($AK$70:$AK$81)-ROWS($AO$70:$AO$81)-ROWS($AS$70:$AS$81)-ROWS($AW$70:$AW$81)-ROWS($BA$70:$BA$81)-ROWS($BE$70:$BE$81)), "")))))))</f>
        <v/>
      </c>
      <c r="CS36" s="316" t="str">
        <f t="shared" ca="1" si="43"/>
        <v/>
      </c>
      <c r="CT36" s="413" t="str">
        <f t="shared" ca="1" si="44"/>
        <v/>
      </c>
      <c r="CU36" s="412" t="str">
        <f>IF(OR(CV36="",CV36=0),"",MAX(CU$5:CU35)+1)</f>
        <v/>
      </c>
      <c r="CV36" s="316" t="str">
        <f>IFERROR(INDEX($AJ$86:$AJ$97, ROWS($CV$4:CV34)), IFERROR(INDEX($AN$86:$AN$97, ROWS($CV$4:CV34)-ROWS($AJ$86:$AJ$97)), ""))</f>
        <v/>
      </c>
      <c r="CW36" s="316" t="str">
        <f t="shared" si="45"/>
        <v/>
      </c>
      <c r="CX36" s="316" t="str">
        <f>IF(OR(CY36="",CY36=0),"",MAX(CX$5:CX35)+1)</f>
        <v/>
      </c>
      <c r="CY36" s="316" t="str">
        <f>IFERROR(INDEX($AK$86:$AK$97, ROWS($CY$4:CY34)), IFERROR(INDEX($AO$86:$AO$97, ROWS($CY$4:CY34)-ROWS($AK$86:$AK$97)), ""))</f>
        <v/>
      </c>
      <c r="CZ36" s="316" t="str">
        <f t="shared" si="46"/>
        <v/>
      </c>
      <c r="DA36" s="413" t="str">
        <f t="shared" si="47"/>
        <v/>
      </c>
      <c r="DC36" s="438">
        <f ca="1">IF(OR(DD36="",DD36=0),"",MAX(DC$25:DC35)+1)</f>
        <v>8</v>
      </c>
      <c r="DD36" s="434" t="str">
        <f t="shared" ca="1" si="90"/>
        <v>Netflix</v>
      </c>
      <c r="DE36" s="413">
        <f t="shared" ca="1" si="91"/>
        <v>14.95</v>
      </c>
      <c r="DF36" s="431" t="str">
        <f ca="1">IF(OR(DG36="",DG36=0),"",MAX(DF$25:DF35)+1)</f>
        <v/>
      </c>
      <c r="DG36" s="412" t="str">
        <f t="shared" ca="1" si="92"/>
        <v/>
      </c>
      <c r="DH36" s="413" t="str">
        <f t="shared" ca="1" si="93"/>
        <v/>
      </c>
      <c r="DI36" s="412" t="str">
        <f t="shared" ca="1" si="94"/>
        <v/>
      </c>
      <c r="DJ36" s="413" t="str">
        <f t="shared" ca="1" si="95"/>
        <v/>
      </c>
      <c r="DK36" s="412" t="str">
        <f t="shared" ca="1" si="96"/>
        <v/>
      </c>
      <c r="DL36" s="413" t="str">
        <f t="shared" ca="1" si="97"/>
        <v/>
      </c>
      <c r="DN36" s="259"/>
      <c r="DO36" s="259"/>
      <c r="DP36" s="259"/>
      <c r="DQ36" s="259"/>
      <c r="DR36" s="259"/>
      <c r="DS36" s="259"/>
    </row>
    <row r="37" spans="1:123" s="278" customFormat="1" ht="15" customHeight="1" thickBot="1" x14ac:dyDescent="0.35">
      <c r="A37" s="1183"/>
      <c r="B37" s="1182"/>
      <c r="C37" s="1183"/>
      <c r="D37" s="1182"/>
      <c r="E37" s="284"/>
      <c r="F37" s="283"/>
      <c r="G37" s="283"/>
      <c r="H37" s="283"/>
      <c r="I37" s="283"/>
      <c r="J37" s="283"/>
      <c r="K37" s="283"/>
      <c r="L37" s="283"/>
      <c r="M37" s="283"/>
      <c r="N37" s="285"/>
      <c r="P37" s="295" t="str">
        <f t="shared" si="101"/>
        <v/>
      </c>
      <c r="Q37" s="295" t="str">
        <f t="shared" si="100"/>
        <v/>
      </c>
      <c r="R37" s="295" t="str">
        <f t="shared" si="100"/>
        <v/>
      </c>
      <c r="S37" s="296" t="str">
        <f t="shared" si="100"/>
        <v/>
      </c>
      <c r="T37" s="295" t="str">
        <f t="shared" si="100"/>
        <v/>
      </c>
      <c r="U37" s="295" t="str">
        <f t="shared" si="100"/>
        <v/>
      </c>
      <c r="V37" s="1158" t="s">
        <v>507</v>
      </c>
      <c r="W37" s="1159"/>
      <c r="X37" s="445">
        <f>IF(DS112="",0,DS112)</f>
        <v>0</v>
      </c>
      <c r="Y37"/>
      <c r="AB37" s="261"/>
      <c r="AC37" s="358" t="str">
        <f>IF('Data Entry'!H21="","",'Data Entry'!H21)</f>
        <v/>
      </c>
      <c r="AD37" s="356" t="str">
        <f>IF('Data Entry'!G21="","",'Data Entry'!G21)</f>
        <v/>
      </c>
      <c r="AE37" s="363" t="str">
        <f>IF('Data Entry'!J21="","",'Data Entry'!J21)</f>
        <v/>
      </c>
      <c r="AF37" s="402" t="str">
        <f>IF('Data Entry'!I21="","",'Data Entry'!I21)</f>
        <v/>
      </c>
      <c r="AG37" s="301"/>
      <c r="AH37"/>
      <c r="AI37" s="312"/>
      <c r="AJ37" s="313" t="s">
        <v>483</v>
      </c>
      <c r="AK37" s="313" t="s">
        <v>13</v>
      </c>
      <c r="AL37" s="314" t="s">
        <v>11</v>
      </c>
      <c r="AM37" s="312"/>
      <c r="AN37" s="313" t="s">
        <v>483</v>
      </c>
      <c r="AO37" s="313" t="s">
        <v>13</v>
      </c>
      <c r="AP37" s="314" t="s">
        <v>11</v>
      </c>
      <c r="AQ37" s="312"/>
      <c r="AR37" s="313" t="s">
        <v>483</v>
      </c>
      <c r="AS37" s="313" t="s">
        <v>13</v>
      </c>
      <c r="AT37" s="314" t="s">
        <v>11</v>
      </c>
      <c r="AU37" s="312"/>
      <c r="AV37" s="313" t="s">
        <v>483</v>
      </c>
      <c r="AW37" s="313" t="s">
        <v>13</v>
      </c>
      <c r="AX37" s="314" t="s">
        <v>11</v>
      </c>
      <c r="AY37" s="312"/>
      <c r="AZ37" s="313" t="s">
        <v>483</v>
      </c>
      <c r="BA37" s="313" t="s">
        <v>13</v>
      </c>
      <c r="BB37" s="314" t="s">
        <v>11</v>
      </c>
      <c r="BC37" s="312"/>
      <c r="BD37" s="313" t="s">
        <v>483</v>
      </c>
      <c r="BE37" s="313" t="s">
        <v>13</v>
      </c>
      <c r="BF37" s="314" t="s">
        <v>11</v>
      </c>
      <c r="BG37" s="312"/>
      <c r="BH37" s="313" t="s">
        <v>483</v>
      </c>
      <c r="BI37" s="313" t="s">
        <v>13</v>
      </c>
      <c r="BJ37" s="314" t="s">
        <v>11</v>
      </c>
      <c r="BL37" s="412" t="str">
        <f ca="1">IF(OR(BM37="",BM37=0),"",MAX(BL$5:BL36)+1)</f>
        <v/>
      </c>
      <c r="BM37" s="316" t="str">
        <f ca="1">IFERROR(INDEX($AJ$6:$AJ$17, ROWS(BM$4:$BM35)), IFERROR(INDEX($AN$6:$AN$17, ROWS(BM$4:$BM35)-ROWS($AJ$6:$AJ$17)), IFERROR(INDEX($AR$6:$AR$17, ROWS(BM$4:$BM35)-ROWS($AJ$6:$AJ$17)-ROWS($AN$6:$AN$17)),IFERROR(INDEX($AV$6:$AV$17, ROWS(BM$4:$BM35)-ROWS($AJ$6:$AJ$17)-ROWS($AN$6:$AN$17)-ROWS($AR$6:$AR$17)),IFERROR(INDEX($AZ$6:$AZ$17, ROWS(BM$4:$BM35)-ROWS($AJ$6:$AJ$17)-ROWS($AN$6:$AN$17)-ROWS($AR$6:$AR$17)-ROWS($AV$6:$AV$17)),IFERROR(INDEX($BD$6:$BD$17, ROWS(BM$4:$BM35)-ROWS($AJ$6:$AJ$17)-ROWS($AN$6:$AN$17)-ROWS($AR$6:$AR$17)-ROWS($AV$6:$AV$17)-ROWS($AZ$6:$AZ$17)),IFERROR(INDEX($BH$6:$BH$17, ROWS(BM$4:$BM35)-ROWS($AJ$6:$AJ$17)-ROWS($AN$6:$AN$17)-ROWS($AR$6:$AR$17)-ROWS($AV$6:$AV$17)-ROWS($AZ$6:$AZ$17)-ROWS($BD$6:$BD$17)), "")))))))</f>
        <v/>
      </c>
      <c r="BN37" s="316" t="str">
        <f t="shared" ca="1" si="30"/>
        <v/>
      </c>
      <c r="BO37" s="316" t="str">
        <f ca="1">IF(OR(BP37="",BP37=0),"",MAX(BO$5:BO36)+1)</f>
        <v/>
      </c>
      <c r="BP37" s="316" t="str">
        <f ca="1">IFERROR(INDEX($AK$6:$AK$17, ROWS($BP$4:BP35)), IFERROR(INDEX($AO$6:$AO$17, ROWS($BP$4:BP35)-ROWS($AK$6:$AK$17)), IFERROR(INDEX($AS$6:$AS$17, ROWS($BP$4:BP35)-ROWS($AK$6:$AK$17)-ROWS($AO$6:$AO$17)),IFERROR(INDEX($AW$6:$AW$17, ROWS($BP$4:BP35)-ROWS($AK$6:$AK$17)-ROWS($AO$6:$AO$17)-ROWS($AS$6:$AS$17)),IFERROR(INDEX($BA$6:$BA$17, ROWS($BP$4:BP35)-ROWS($AK$6:$AK$17)-ROWS($AO$6:$AO$17)-ROWS($AS$6:$AS$17)-ROWS($AW$6:$AW$17)),IFERROR(INDEX($BE$6:$BE$17, ROWS($BP$4:BP35)-ROWS($AK$6:$AK$17)-ROWS($AO$6:$AO$17)-ROWS($AS$6:$AS$17)-ROWS($AW$6:$AW$17)-ROWS($BA$6:$BA$17)),IFERROR(INDEX($BI$6:$BI$17, ROWS($BP$4:BP35)-ROWS($AK$6:$AK$17)-ROWS($AO$6:$AO$17)-ROWS($AS$6:$AS$17)-ROWS($AW$6:$AW$17)-ROWS($BA$6:$BA$17)-ROWS($BE$6:$BE$17)), "")))))))</f>
        <v/>
      </c>
      <c r="BQ37" s="316" t="str">
        <f t="shared" ca="1" si="31"/>
        <v/>
      </c>
      <c r="BR37" s="413" t="str">
        <f t="shared" ca="1" si="32"/>
        <v/>
      </c>
      <c r="BS37" s="412" t="str">
        <f ca="1">IF(OR(BT37="",BT37=0),"",MAX(BS$5:BS36)+1)</f>
        <v/>
      </c>
      <c r="BT37" s="316" t="str">
        <f ca="1">IFERROR(INDEX($AJ$22:$AJ$33, ROWS($BT$4:BT35)), IFERROR(INDEX($AN$22:$AN$33, ROWS($BT$4:BT35)-ROWS($AJ$22:$AJ$33)), IFERROR(INDEX($AR$22:$AR$33, ROWS($BT$4:BT35)-ROWS($AJ$22:$AJ$33)-ROWS($AN$22:$AN$33)),IFERROR(INDEX($AV$22:$AV$33, ROWS($BT$4:BT35)-ROWS($AJ$22:$AJ$33)-ROWS($AN$22:$AN$33)-ROWS($AR$22:$AR$33)),IFERROR(INDEX($AZ$22:$AZ$33, ROWS($BT$4:BT35)-ROWS($AJ$22:$AJ$33)-ROWS($AN$22:$AN$33)-ROWS($AR$22:$AR$33)-ROWS($AV$22:$AV$33)),IFERROR(INDEX($BD$22:$BD$33, ROWS($BT$4:BT35)-ROWS($AJ$22:$AJ$33)-ROWS($AN$22:$AN$33)-ROWS($AR$22:$AR$33)-ROWS($AV$22:$AV$33)-ROWS($AZ$22:$AZ$33)),IFERROR(INDEX($BH$22:$BH$33, ROWS($BT$4:BT35)-ROWS($AJ$22:$AJ$33)-ROWS($AN$22:$AN$33)-ROWS($AR$22:$AR$33)-ROWS($AV$22:$AV$33)-ROWS($AZ$22:$AZ$33)-ROWS($BD$22:$BD$33)), "")))))))</f>
        <v/>
      </c>
      <c r="BU37" s="316" t="str">
        <f t="shared" ca="1" si="33"/>
        <v/>
      </c>
      <c r="BV37" s="316" t="str">
        <f ca="1">IF(OR(BW37="",BW37=0),"",MAX(BV$5:BV36)+1)</f>
        <v/>
      </c>
      <c r="BW37" s="316" t="str">
        <f ca="1">IFERROR(INDEX($AK$22:$AK$33, ROWS($BW$4:BW35)), IFERROR(INDEX($AO$22:$AO$33, ROWS($BW$4:BW35)-ROWS($AK$22:$AK$33)), IFERROR(INDEX($AS$22:$AS$33, ROWS($BW$4:BW35)-ROWS($AK$22:$AK$33)-ROWS($AO$22:$AO$33)),IFERROR(INDEX($AW$22:$AW$33, ROWS($BW$4:BW35)-ROWS($AK$22:$AK$33)-ROWS($AO$22:$AO$33)-ROWS($AS$22:$AS$33)),IFERROR(INDEX($BA$22:$BA$33, ROWS($BW$4:BW35)-ROWS($AK$22:$AK$33)-ROWS($AO$22:$AO$33)-ROWS($AS$22:$AS$33)-ROWS($AW$22:$AW$33)),IFERROR(INDEX($BE$22:$BE$33, ROWS($BW$4:BW35)-ROWS($AK$22:$AK$33)-ROWS($AO$22:$AO$33)-ROWS($AS$22:$AS$33)-ROWS($AW$22:$AW$33)-ROWS($BA$22:$BA$33)),IFERROR(INDEX($BI$22:$BI$33, ROWS($BW$4:BW35)-ROWS($AK$22:$AK$33)-ROWS($AO$22:$AO$33)-ROWS($AS$22:$AS$33)-ROWS($AW$22:$AW$33)-ROWS($BA$22:$BA$33)-ROWS($BE$22:$BE$33)), "")))))))</f>
        <v/>
      </c>
      <c r="BX37" s="316" t="str">
        <f t="shared" ca="1" si="34"/>
        <v/>
      </c>
      <c r="BY37" s="413" t="str">
        <f t="shared" ca="1" si="35"/>
        <v/>
      </c>
      <c r="BZ37" s="412" t="str">
        <f ca="1">IF(OR(CA37="",CA37=0),"",MAX(BZ$5:BZ36)+1)</f>
        <v/>
      </c>
      <c r="CA37" s="316" t="str">
        <f ca="1">IFERROR(INDEX($AJ$38:$AJ$49, ROWS($CA$4:CA35)), IFERROR(INDEX($AN$38:$AN$49, ROWS($CA$4:CA35)-ROWS($AJ$38:$AJ$49)), IFERROR(INDEX($AR$38:$AR$49, ROWS($CA$4:CA35)-ROWS($AJ$38:$AJ$49)-ROWS($AN$38:$AN$49)),IFERROR(INDEX($AV$38:$AV$49, ROWS($CA$4:CA35)-ROWS($AJ$38:$AJ$49)-ROWS($AN$38:$AN$49)-ROWS($AR$38:$AR$49)),IFERROR(INDEX($AZ$38:$AZ$49, ROWS($CA$4:CA35)-ROWS($AJ$38:$AJ$49)-ROWS($AN$38:$AN$49)-ROWS($AR$38:$AR$49)-ROWS($AV$38:$AV$49)),IFERROR(INDEX($BD$38:$BD$49, ROWS($CA$4:CA35)-ROWS($AJ$38:$AJ$49)-ROWS($AN$38:$AN$49)-ROWS($AR$38:$AR$49)-ROWS($AV$38:$AV$49)-ROWS($AZ$38:$AZ$49)),IFERROR(INDEX($BH$38:$BH$49, ROWS($CA$4:CA35)-ROWS($AJ$38:$AJ$49)-ROWS($AN$38:$AN$49)-ROWS($AR$38:$AR$49)-ROWS($AV$38:$AV$49)-ROWS($AZ$38:$AZ$49)-ROWS($BD$38:$BD$49)), "")))))))</f>
        <v/>
      </c>
      <c r="CB37" s="316" t="str">
        <f t="shared" ca="1" si="36"/>
        <v/>
      </c>
      <c r="CC37" s="316" t="str">
        <f ca="1">IF(OR(CD37="",CD37=0),"",MAX(CC$5:CC36)+1)</f>
        <v/>
      </c>
      <c r="CD37" s="316" t="str">
        <f ca="1">IFERROR(INDEX($AK$38:$AK$49, ROWS($CD$4:CD35)), IFERROR(INDEX($AO$38:$AO$49, ROWS($CD$4:CD35)-ROWS($AK$38:$AK$49)), IFERROR(INDEX($AS$38:$AS$49, ROWS($CD$4:CD35)-ROWS($AK$38:$AK$49)-ROWS($AO$38:$AO$49)),IFERROR(INDEX($AW$38:$AW$49, ROWS($CD$4:CD35)-ROWS($AK$38:$AK$49)-ROWS($AO$38:$AO$49)-ROWS($AS$38:$AS$49)),IFERROR(INDEX($BA$38:$BA$49, ROWS($CD$4:CD35)-ROWS($AK$38:$AK$49)-ROWS($AO$38:$AO$49)-ROWS($AS$38:$AS$49)-ROWS($AW$38:$AW$49)),IFERROR(INDEX($BE$38:$BE$49, ROWS($CD$4:CD35)-ROWS($AK$38:$AK$49)-ROWS($AO$38:$AO$49)-ROWS($AS$38:$AS$49)-ROWS($AW$38:$AW$49)-ROWS($BA$38:$BA$49)),IFERROR(INDEX($BI$38:$BI$49, ROWS($CD$4:CD35)-ROWS($AK$38:$AK$49)-ROWS($AO$38:$AO$49)-ROWS($AS$38:$AS$49)-ROWS($AW$38:$AW$49)-ROWS($BA$38:$BA$49)-ROWS($BE$38:$BE$49)), "")))))))</f>
        <v/>
      </c>
      <c r="CE37" s="316" t="str">
        <f t="shared" ca="1" si="37"/>
        <v/>
      </c>
      <c r="CF37" s="413" t="str">
        <f t="shared" ca="1" si="38"/>
        <v/>
      </c>
      <c r="CG37" s="412" t="str">
        <f ca="1">IF(OR(CH37="",CH37=0),"",MAX(CG$5:CG36)+1)</f>
        <v/>
      </c>
      <c r="CH37" s="316" t="str">
        <f ca="1">IFERROR(INDEX($AJ$54:$AJ$65, ROWS($CH$4:CH35)), IFERROR(INDEX($AN$54:$AN$65, ROWS($CH$4:CH35)-ROWS($AJ$54:$AJ$65)), IFERROR(INDEX($AR$54:$AR$65, ROWS($CH$4:CH35)-ROWS($AJ$54:$AJ$65)-ROWS($AN$54:$AN$65)),IFERROR(INDEX($AV$54:$AV$65, ROWS($CH$4:CH35)-ROWS($AJ$54:$AJ$65)-ROWS($AN$54:$AN$65)-ROWS($AR$54:$AR$65)),IFERROR(INDEX($AZ$54:$AZ$65, ROWS($CH$4:CH35)-ROWS($AJ$54:$AJ$65)-ROWS($AN$54:$AN$65)-ROWS($AR$54:$AR$65)-ROWS($AV$54:$AV$65)),IFERROR(INDEX($BD$54:$BD$65, ROWS($CH$4:CH35)-ROWS($AJ$54:$AJ$65)-ROWS($AN$54:$AN$65)-ROWS($AR$54:$AR$65)-ROWS($AV$54:$AV$65)-ROWS($AZ$54:$AZ$65)),IFERROR(INDEX($BH$54:$BH$65, ROWS($CH$4:CH35)-ROWS($AJ$54:$AJ$65)-ROWS($AN$54:$AN$65)-ROWS($AR$54:$AR$65)-ROWS($AV$54:$AV$65)-ROWS($AZ$54:$AZ$65)-ROWS($BD$54:$BD$65)), "")))))))</f>
        <v/>
      </c>
      <c r="CI37" s="316" t="str">
        <f t="shared" ca="1" si="39"/>
        <v/>
      </c>
      <c r="CJ37" s="316" t="str">
        <f ca="1">IF(OR(CK37="",CK37=0),"",MAX(CJ$5:CJ36)+1)</f>
        <v/>
      </c>
      <c r="CK37" s="316" t="str">
        <f ca="1">IFERROR(INDEX($AK$54:$AK$65, ROWS($CK$4:CK35)), IFERROR(INDEX($AO$54:$AO$65, ROWS($CK$4:CK35)-ROWS($AK$54:$AK$65)), IFERROR(INDEX($AS$54:$AS$65, ROWS($CK$4:CK35)-ROWS($AK$54:$AK$65)-ROWS($AO$54:$AO$65)),IFERROR(INDEX($AW$54:$AW$65, ROWS($CK$4:CK35)-ROWS($AK$54:$AK$65)-ROWS($AO$54:$AO$65)-ROWS($AS$54:$AS$65)),IFERROR(INDEX($BA$54:$BA$65, ROWS($CK$4:CK35)-ROWS($AK$54:$AK$65)-ROWS($AO$54:$AO$65)-ROWS($AS$54:$AS$65)-ROWS($AW$54:$AW$65)),IFERROR(INDEX($BE$54:$BE$65, ROWS($CK$4:CK35)-ROWS($AK$54:$AK$65)-ROWS($AO$54:$AO$65)-ROWS($AS$54:$AS$65)-ROWS($AW$54:$AW$65)-ROWS($BA$54:$BA$65)),IFERROR(INDEX($BI$54:$BI$65, ROWS($CK$4:CK35)-ROWS($AK$54:$AK$65)-ROWS($AO$54:$AO$65)-ROWS($AS$54:$AS$65)-ROWS($AW$54:$AW$65)-ROWS($BA$54:$BA$65)-ROWS($BE$54:$BE$65)), "")))))))</f>
        <v/>
      </c>
      <c r="CL37" s="316" t="str">
        <f t="shared" ca="1" si="40"/>
        <v/>
      </c>
      <c r="CM37" s="413" t="str">
        <f t="shared" ca="1" si="41"/>
        <v/>
      </c>
      <c r="CN37" s="412" t="str">
        <f ca="1">IF(OR(CO37="",CO37=0),"",MAX(CN$5:CN36)+1)</f>
        <v/>
      </c>
      <c r="CO37" s="316" t="str">
        <f ca="1">IFERROR(INDEX($AJ$70:$AJ$81, ROWS($CO$4:CO35)), IFERROR(INDEX($AN$70:$AN$81, ROWS($CO$4:CO35)-ROWS($AJ$70:$AJ$81)), IFERROR(INDEX($AR$70:$AR$81, ROWS($CO$4:CO35)-ROWS($AJ$70:$AJ$81)-ROWS($AN$70:$AN$81)),IFERROR(INDEX($AV$70:$AV$81, ROWS($CO$4:CO35)-ROWS($AJ$70:$AJ$81)-ROWS($AN$70:$AN$81)-ROWS($AR$70:$AR$81)),IFERROR(INDEX($AZ$70:$AZ$81, ROWS($CO$4:CO35)-ROWS($AJ$70:$AJ$81)-ROWS($AN$70:$AN$81)-ROWS($AR$70:$AR$81)-ROWS($AV$70:$AV$81)),IFERROR(INDEX($BD$70:$BD$81, ROWS($CO$4:CO35)-ROWS($AJ$70:$AJ$81)-ROWS($AN$70:$AN$81)-ROWS($AR$70:$AR$81)-ROWS($AV$70:$AV$81)-ROWS($AZ$70:$AZ$81)),IFERROR(INDEX($BH$70:$BH$81, ROWS($CO$4:CO35)-ROWS($AJ$70:$AJ$81)-ROWS($AN$70:$AN$81)-ROWS($AR$70:$AR$81)-ROWS($AV$70:$AV$81)-ROWS($AZ$70:$AZ$81)-ROWS($BD$70:$BD$81)), "")))))))</f>
        <v/>
      </c>
      <c r="CP37" s="316" t="str">
        <f t="shared" ca="1" si="42"/>
        <v/>
      </c>
      <c r="CQ37" s="316" t="str">
        <f ca="1">IF(OR(CR37="",CR37=0),"",MAX(CQ$5:CQ36)+1)</f>
        <v/>
      </c>
      <c r="CR37" s="316" t="str">
        <f ca="1">IFERROR(INDEX($AK$70:$AK$81, ROWS($CR$4:CR35)), IFERROR(INDEX($AO$70:$AO$81, ROWS($CR$4:CR35)-ROWS($AK$70:$AK$81)), IFERROR(INDEX($AS$70:$AS$81, ROWS($CR$4:CR35)-ROWS($AK$70:$AK$81)-ROWS($AO$70:$AO$81)),IFERROR(INDEX($AW$70:$AW$81, ROWS($CR$4:CR35)-ROWS($AK$70:$AK$81)-ROWS($AO$70:$AO$81)-ROWS($AS$70:$AS$81)),IFERROR(INDEX($BA$70:$BA$81, ROWS($CR$4:CR35)-ROWS($AK$70:$AK$81)-ROWS($AO$70:$AO$81)-ROWS($AS$70:$AS$81)-ROWS($AW$70:$AW$81)),IFERROR(INDEX($BE$70:$BE$81, ROWS($CR$4:CR35)-ROWS($AK$70:$AK$81)-ROWS($AO$70:$AO$81)-ROWS($AS$70:$AS$81)-ROWS($AW$70:$AW$81)-ROWS($BA$70:$BA$81)),IFERROR(INDEX($BI$70:$BI$81, ROWS($CR$4:CR35)-ROWS($AK$70:$AK$81)-ROWS($AO$70:$AO$81)-ROWS($AS$70:$AS$81)-ROWS($AW$70:$AW$81)-ROWS($BA$70:$BA$81)-ROWS($BE$70:$BE$81)), "")))))))</f>
        <v/>
      </c>
      <c r="CS37" s="316" t="str">
        <f t="shared" ca="1" si="43"/>
        <v/>
      </c>
      <c r="CT37" s="413" t="str">
        <f t="shared" ca="1" si="44"/>
        <v/>
      </c>
      <c r="CU37" s="412" t="str">
        <f>IF(OR(CV37="",CV37=0),"",MAX(CU$5:CU36)+1)</f>
        <v/>
      </c>
      <c r="CV37" s="316" t="str">
        <f>IFERROR(INDEX($AJ$86:$AJ$97, ROWS($CV$4:CV35)), IFERROR(INDEX($AN$86:$AN$97, ROWS($CV$4:CV35)-ROWS($AJ$86:$AJ$97)), ""))</f>
        <v/>
      </c>
      <c r="CW37" s="316" t="str">
        <f t="shared" si="45"/>
        <v/>
      </c>
      <c r="CX37" s="316" t="str">
        <f>IF(OR(CY37="",CY37=0),"",MAX(CX$5:CX36)+1)</f>
        <v/>
      </c>
      <c r="CY37" s="316" t="str">
        <f>IFERROR(INDEX($AK$86:$AK$97, ROWS($CY$4:CY35)), IFERROR(INDEX($AO$86:$AO$97, ROWS($CY$4:CY35)-ROWS($AK$86:$AK$97)), ""))</f>
        <v/>
      </c>
      <c r="CZ37" s="316" t="str">
        <f t="shared" si="46"/>
        <v/>
      </c>
      <c r="DA37" s="413" t="str">
        <f t="shared" si="47"/>
        <v/>
      </c>
      <c r="DC37" s="438">
        <f ca="1">IF(OR(DD37="",DD37=0),"",MAX(DC$25:DC36)+1)</f>
        <v>9</v>
      </c>
      <c r="DD37" s="435" t="str">
        <f t="shared" ca="1" si="90"/>
        <v>Car 1 Gas</v>
      </c>
      <c r="DE37" s="413">
        <f t="shared" ca="1" si="91"/>
        <v>50</v>
      </c>
      <c r="DF37" s="432" t="str">
        <f ca="1">IF(OR(DG37="",DG37=0),"",MAX(DF$25:DF36)+1)</f>
        <v/>
      </c>
      <c r="DG37" s="414" t="str">
        <f t="shared" ca="1" si="92"/>
        <v/>
      </c>
      <c r="DH37" s="415" t="str">
        <f t="shared" ca="1" si="93"/>
        <v/>
      </c>
      <c r="DI37" s="414" t="str">
        <f t="shared" ca="1" si="94"/>
        <v/>
      </c>
      <c r="DJ37" s="413" t="str">
        <f t="shared" ca="1" si="95"/>
        <v/>
      </c>
      <c r="DK37" s="414" t="str">
        <f t="shared" ca="1" si="96"/>
        <v/>
      </c>
      <c r="DL37" s="415" t="str">
        <f t="shared" ca="1" si="97"/>
        <v/>
      </c>
    </row>
    <row r="38" spans="1:123" s="278" customFormat="1" ht="15" customHeight="1" x14ac:dyDescent="0.3">
      <c r="A38" s="1183"/>
      <c r="B38" s="1182"/>
      <c r="C38" s="1183"/>
      <c r="D38" s="1182"/>
      <c r="E38" s="284"/>
      <c r="F38" s="283"/>
      <c r="G38" s="283"/>
      <c r="H38" s="283"/>
      <c r="I38" s="283"/>
      <c r="J38" s="283"/>
      <c r="K38" s="283"/>
      <c r="L38" s="283"/>
      <c r="M38" s="283"/>
      <c r="N38" s="285"/>
      <c r="P38" s="295" t="str">
        <f t="shared" si="101"/>
        <v/>
      </c>
      <c r="Q38" s="295" t="str">
        <f t="shared" si="100"/>
        <v/>
      </c>
      <c r="R38" s="295" t="str">
        <f t="shared" si="100"/>
        <v/>
      </c>
      <c r="S38" s="296" t="str">
        <f t="shared" si="100"/>
        <v/>
      </c>
      <c r="T38" s="295" t="str">
        <f t="shared" si="100"/>
        <v/>
      </c>
      <c r="U38" s="295" t="str">
        <f t="shared" si="100"/>
        <v/>
      </c>
      <c r="V38" s="1158" t="s">
        <v>508</v>
      </c>
      <c r="W38" s="1159"/>
      <c r="X38" s="445">
        <f ca="1">IF(X34="",0,X34)</f>
        <v>12686.139999999998</v>
      </c>
      <c r="Y38"/>
      <c r="AB38" s="261"/>
      <c r="AC38" s="358" t="str">
        <f>IF('Data Entry'!H22="","",'Data Entry'!H22)</f>
        <v/>
      </c>
      <c r="AD38" s="356" t="str">
        <f>IF('Data Entry'!G22="","",'Data Entry'!G22)</f>
        <v/>
      </c>
      <c r="AE38" s="363" t="str">
        <f>IF('Data Entry'!J22="","",'Data Entry'!J22)</f>
        <v/>
      </c>
      <c r="AF38" s="402" t="str">
        <f>IF('Data Entry'!I22="","",'Data Entry'!I22)</f>
        <v/>
      </c>
      <c r="AG38" s="301"/>
      <c r="AH38"/>
      <c r="AI38" s="304">
        <f ca="1">IFERROR(MATCH($AI$36,OFFSET($AC$1,AI37,,1000),0)+AI37,"")</f>
        <v>33</v>
      </c>
      <c r="AJ38" s="305" t="str">
        <f t="shared" ref="AJ38:AJ49" ca="1" si="102">IFERROR(INDEX(AD:AD,AI38),"")</f>
        <v>D. Store Card 4</v>
      </c>
      <c r="AK38" s="306">
        <f t="shared" ref="AK38:AK49" ca="1" si="103">IFERROR(INDEX(AE:AE,AI38),"")</f>
        <v>30</v>
      </c>
      <c r="AL38" s="307">
        <f t="shared" ref="AL38:AL49" ca="1" si="104">IFERROR(INDEX(AF:AF,AI38),"")</f>
        <v>120</v>
      </c>
      <c r="AM38" s="304">
        <f ca="1">IFERROR(MATCH($AM$36,OFFSET($AC$1,AM37,,1000),0)+AM37,"")</f>
        <v>30</v>
      </c>
      <c r="AN38" s="305" t="str">
        <f t="shared" ref="AN38:AN49" ca="1" si="105">IFERROR(INDEX(AD:AD,AM38),"")</f>
        <v>D. Store Card 1</v>
      </c>
      <c r="AO38" s="306">
        <f t="shared" ref="AO38:AO49" ca="1" si="106">IFERROR(INDEX(AE:AE,AM38),"")</f>
        <v>30</v>
      </c>
      <c r="AP38" s="307">
        <f t="shared" ref="AP38:AP49" ca="1" si="107">IFERROR(INDEX(AF:AF,AM38),"")</f>
        <v>200</v>
      </c>
      <c r="AQ38" s="304" t="str">
        <f ca="1">IFERROR(MATCH($AQ$36,OFFSET($AC$1,AQ37,,1000),0)+AQ37,"")</f>
        <v/>
      </c>
      <c r="AR38" s="305" t="str">
        <f t="shared" ref="AR38:AR49" ca="1" si="108">IFERROR(INDEX(AD:AD,AQ38),"")</f>
        <v/>
      </c>
      <c r="AS38" s="306" t="str">
        <f t="shared" ref="AS38:AS49" ca="1" si="109">IFERROR(INDEX(AE:AE,AQ38),"")</f>
        <v/>
      </c>
      <c r="AT38" s="307" t="str">
        <f t="shared" ref="AT38:AT49" ca="1" si="110">IFERROR(INDEX(AF:AF,AQ38),"")</f>
        <v/>
      </c>
      <c r="AU38" s="304">
        <f ca="1">IFERROR(MATCH($AU$36,OFFSET($AC$1,AU37,,1000),0)+AU37,"")</f>
        <v>11</v>
      </c>
      <c r="AV38" s="305" t="str">
        <f t="shared" ref="AV38:AV49" ca="1" si="111">IFERROR(INDEX(AD:AD,AU38),"")</f>
        <v>Roth IRA</v>
      </c>
      <c r="AW38" s="306">
        <f t="shared" ref="AW38:AW49" ca="1" si="112">IFERROR(INDEX(AE:AE,AU38),"")</f>
        <v>100</v>
      </c>
      <c r="AX38" s="307" t="str">
        <f t="shared" ref="AX38:AX49" ca="1" si="113">IFERROR(INDEX(AF:AF,AU38),"")</f>
        <v>Monthly</v>
      </c>
      <c r="AY38" s="304">
        <f ca="1">IFERROR(MATCH($AY$36,OFFSET($AC$1,AY37,,1000),0)+AY37,"")</f>
        <v>12</v>
      </c>
      <c r="AZ38" s="305" t="str">
        <f t="shared" ref="AZ38:AZ49" ca="1" si="114">IFERROR(INDEX(AD:AD,AY38),"")</f>
        <v>Audible</v>
      </c>
      <c r="BA38" s="306">
        <f t="shared" ref="BA38:BA49" ca="1" si="115">IFERROR(INDEX(AE:AE,AY38),"")</f>
        <v>14.95</v>
      </c>
      <c r="BB38" s="307" t="str">
        <f t="shared" ref="BB38:BB49" ca="1" si="116">IFERROR(INDEX(AF:AF,AY38),"")</f>
        <v>Monthly</v>
      </c>
      <c r="BC38" s="304">
        <f ca="1">IFERROR(MATCH($BC$36,OFFSET($AC$1,BC37,,1000),0)+BC37,"")</f>
        <v>9</v>
      </c>
      <c r="BD38" s="305" t="str">
        <f t="shared" ref="BD38:BD49" ca="1" si="117">IFERROR(INDEX(AD:AD,BC38),"")</f>
        <v>Cellular</v>
      </c>
      <c r="BE38" s="306">
        <f t="shared" ref="BE38:BE49" ca="1" si="118">IFERROR(INDEX(AE:AE,BC38),"")</f>
        <v>225</v>
      </c>
      <c r="BF38" s="307" t="str">
        <f t="shared" ref="BF38:BF49" ca="1" si="119">IFERROR(INDEX(AF:AF,BC38),"")</f>
        <v>Monthly</v>
      </c>
      <c r="BG38" s="304" t="str">
        <f ca="1">IFERROR(MATCH($BG$36,OFFSET($AC$1,BG37,,1000),0)+BG37,"")</f>
        <v/>
      </c>
      <c r="BH38" s="305" t="str">
        <f t="shared" ref="BH38:BH49" ca="1" si="120">IFERROR(INDEX(AD:AD,BG38),"")</f>
        <v/>
      </c>
      <c r="BI38" s="306" t="str">
        <f t="shared" ref="BI38:BI49" ca="1" si="121">IFERROR(INDEX(AE:AE,BG38),"")</f>
        <v/>
      </c>
      <c r="BJ38" s="307" t="str">
        <f t="shared" ref="BJ38:BJ49" ca="1" si="122">IFERROR(INDEX(AF:AF,BG38),"")</f>
        <v/>
      </c>
      <c r="BL38" s="412" t="str">
        <f ca="1">IF(OR(BM38="",BM38=0),"",MAX(BL$5:BL37)+1)</f>
        <v/>
      </c>
      <c r="BM38" s="316" t="str">
        <f ca="1">IFERROR(INDEX($AJ$6:$AJ$17, ROWS(BM$4:$BM36)), IFERROR(INDEX($AN$6:$AN$17, ROWS(BM$4:$BM36)-ROWS($AJ$6:$AJ$17)), IFERROR(INDEX($AR$6:$AR$17, ROWS(BM$4:$BM36)-ROWS($AJ$6:$AJ$17)-ROWS($AN$6:$AN$17)),IFERROR(INDEX($AV$6:$AV$17, ROWS(BM$4:$BM36)-ROWS($AJ$6:$AJ$17)-ROWS($AN$6:$AN$17)-ROWS($AR$6:$AR$17)),IFERROR(INDEX($AZ$6:$AZ$17, ROWS(BM$4:$BM36)-ROWS($AJ$6:$AJ$17)-ROWS($AN$6:$AN$17)-ROWS($AR$6:$AR$17)-ROWS($AV$6:$AV$17)),IFERROR(INDEX($BD$6:$BD$17, ROWS(BM$4:$BM36)-ROWS($AJ$6:$AJ$17)-ROWS($AN$6:$AN$17)-ROWS($AR$6:$AR$17)-ROWS($AV$6:$AV$17)-ROWS($AZ$6:$AZ$17)),IFERROR(INDEX($BH$6:$BH$17, ROWS(BM$4:$BM36)-ROWS($AJ$6:$AJ$17)-ROWS($AN$6:$AN$17)-ROWS($AR$6:$AR$17)-ROWS($AV$6:$AV$17)-ROWS($AZ$6:$AZ$17)-ROWS($BD$6:$BD$17)), "")))))))</f>
        <v/>
      </c>
      <c r="BN38" s="316" t="str">
        <f t="shared" ca="1" si="30"/>
        <v/>
      </c>
      <c r="BO38" s="316" t="str">
        <f ca="1">IF(OR(BP38="",BP38=0),"",MAX(BO$5:BO37)+1)</f>
        <v/>
      </c>
      <c r="BP38" s="316" t="str">
        <f ca="1">IFERROR(INDEX($AK$6:$AK$17, ROWS($BP$4:BP36)), IFERROR(INDEX($AO$6:$AO$17, ROWS($BP$4:BP36)-ROWS($AK$6:$AK$17)), IFERROR(INDEX($AS$6:$AS$17, ROWS($BP$4:BP36)-ROWS($AK$6:$AK$17)-ROWS($AO$6:$AO$17)),IFERROR(INDEX($AW$6:$AW$17, ROWS($BP$4:BP36)-ROWS($AK$6:$AK$17)-ROWS($AO$6:$AO$17)-ROWS($AS$6:$AS$17)),IFERROR(INDEX($BA$6:$BA$17, ROWS($BP$4:BP36)-ROWS($AK$6:$AK$17)-ROWS($AO$6:$AO$17)-ROWS($AS$6:$AS$17)-ROWS($AW$6:$AW$17)),IFERROR(INDEX($BE$6:$BE$17, ROWS($BP$4:BP36)-ROWS($AK$6:$AK$17)-ROWS($AO$6:$AO$17)-ROWS($AS$6:$AS$17)-ROWS($AW$6:$AW$17)-ROWS($BA$6:$BA$17)),IFERROR(INDEX($BI$6:$BI$17, ROWS($BP$4:BP36)-ROWS($AK$6:$AK$17)-ROWS($AO$6:$AO$17)-ROWS($AS$6:$AS$17)-ROWS($AW$6:$AW$17)-ROWS($BA$6:$BA$17)-ROWS($BE$6:$BE$17)), "")))))))</f>
        <v/>
      </c>
      <c r="BQ38" s="316" t="str">
        <f t="shared" ca="1" si="31"/>
        <v/>
      </c>
      <c r="BR38" s="413" t="str">
        <f t="shared" ca="1" si="32"/>
        <v/>
      </c>
      <c r="BS38" s="412" t="str">
        <f ca="1">IF(OR(BT38="",BT38=0),"",MAX(BS$5:BS37)+1)</f>
        <v/>
      </c>
      <c r="BT38" s="316" t="str">
        <f ca="1">IFERROR(INDEX($AJ$22:$AJ$33, ROWS($BT$4:BT36)), IFERROR(INDEX($AN$22:$AN$33, ROWS($BT$4:BT36)-ROWS($AJ$22:$AJ$33)), IFERROR(INDEX($AR$22:$AR$33, ROWS($BT$4:BT36)-ROWS($AJ$22:$AJ$33)-ROWS($AN$22:$AN$33)),IFERROR(INDEX($AV$22:$AV$33, ROWS($BT$4:BT36)-ROWS($AJ$22:$AJ$33)-ROWS($AN$22:$AN$33)-ROWS($AR$22:$AR$33)),IFERROR(INDEX($AZ$22:$AZ$33, ROWS($BT$4:BT36)-ROWS($AJ$22:$AJ$33)-ROWS($AN$22:$AN$33)-ROWS($AR$22:$AR$33)-ROWS($AV$22:$AV$33)),IFERROR(INDEX($BD$22:$BD$33, ROWS($BT$4:BT36)-ROWS($AJ$22:$AJ$33)-ROWS($AN$22:$AN$33)-ROWS($AR$22:$AR$33)-ROWS($AV$22:$AV$33)-ROWS($AZ$22:$AZ$33)),IFERROR(INDEX($BH$22:$BH$33, ROWS($BT$4:BT36)-ROWS($AJ$22:$AJ$33)-ROWS($AN$22:$AN$33)-ROWS($AR$22:$AR$33)-ROWS($AV$22:$AV$33)-ROWS($AZ$22:$AZ$33)-ROWS($BD$22:$BD$33)), "")))))))</f>
        <v/>
      </c>
      <c r="BU38" s="316" t="str">
        <f t="shared" ca="1" si="33"/>
        <v/>
      </c>
      <c r="BV38" s="316" t="str">
        <f ca="1">IF(OR(BW38="",BW38=0),"",MAX(BV$5:BV37)+1)</f>
        <v/>
      </c>
      <c r="BW38" s="316" t="str">
        <f ca="1">IFERROR(INDEX($AK$22:$AK$33, ROWS($BW$4:BW36)), IFERROR(INDEX($AO$22:$AO$33, ROWS($BW$4:BW36)-ROWS($AK$22:$AK$33)), IFERROR(INDEX($AS$22:$AS$33, ROWS($BW$4:BW36)-ROWS($AK$22:$AK$33)-ROWS($AO$22:$AO$33)),IFERROR(INDEX($AW$22:$AW$33, ROWS($BW$4:BW36)-ROWS($AK$22:$AK$33)-ROWS($AO$22:$AO$33)-ROWS($AS$22:$AS$33)),IFERROR(INDEX($BA$22:$BA$33, ROWS($BW$4:BW36)-ROWS($AK$22:$AK$33)-ROWS($AO$22:$AO$33)-ROWS($AS$22:$AS$33)-ROWS($AW$22:$AW$33)),IFERROR(INDEX($BE$22:$BE$33, ROWS($BW$4:BW36)-ROWS($AK$22:$AK$33)-ROWS($AO$22:$AO$33)-ROWS($AS$22:$AS$33)-ROWS($AW$22:$AW$33)-ROWS($BA$22:$BA$33)),IFERROR(INDEX($BI$22:$BI$33, ROWS($BW$4:BW36)-ROWS($AK$22:$AK$33)-ROWS($AO$22:$AO$33)-ROWS($AS$22:$AS$33)-ROWS($AW$22:$AW$33)-ROWS($BA$22:$BA$33)-ROWS($BE$22:$BE$33)), "")))))))</f>
        <v/>
      </c>
      <c r="BX38" s="316" t="str">
        <f t="shared" ca="1" si="34"/>
        <v/>
      </c>
      <c r="BY38" s="413" t="str">
        <f t="shared" ca="1" si="35"/>
        <v/>
      </c>
      <c r="BZ38" s="412" t="str">
        <f ca="1">IF(OR(CA38="",CA38=0),"",MAX(BZ$5:BZ37)+1)</f>
        <v/>
      </c>
      <c r="CA38" s="316" t="str">
        <f ca="1">IFERROR(INDEX($AJ$38:$AJ$49, ROWS($CA$4:CA36)), IFERROR(INDEX($AN$38:$AN$49, ROWS($CA$4:CA36)-ROWS($AJ$38:$AJ$49)), IFERROR(INDEX($AR$38:$AR$49, ROWS($CA$4:CA36)-ROWS($AJ$38:$AJ$49)-ROWS($AN$38:$AN$49)),IFERROR(INDEX($AV$38:$AV$49, ROWS($CA$4:CA36)-ROWS($AJ$38:$AJ$49)-ROWS($AN$38:$AN$49)-ROWS($AR$38:$AR$49)),IFERROR(INDEX($AZ$38:$AZ$49, ROWS($CA$4:CA36)-ROWS($AJ$38:$AJ$49)-ROWS($AN$38:$AN$49)-ROWS($AR$38:$AR$49)-ROWS($AV$38:$AV$49)),IFERROR(INDEX($BD$38:$BD$49, ROWS($CA$4:CA36)-ROWS($AJ$38:$AJ$49)-ROWS($AN$38:$AN$49)-ROWS($AR$38:$AR$49)-ROWS($AV$38:$AV$49)-ROWS($AZ$38:$AZ$49)),IFERROR(INDEX($BH$38:$BH$49, ROWS($CA$4:CA36)-ROWS($AJ$38:$AJ$49)-ROWS($AN$38:$AN$49)-ROWS($AR$38:$AR$49)-ROWS($AV$38:$AV$49)-ROWS($AZ$38:$AZ$49)-ROWS($BD$38:$BD$49)), "")))))))</f>
        <v/>
      </c>
      <c r="CB38" s="316" t="str">
        <f t="shared" ca="1" si="36"/>
        <v/>
      </c>
      <c r="CC38" s="316" t="str">
        <f ca="1">IF(OR(CD38="",CD38=0),"",MAX(CC$5:CC37)+1)</f>
        <v/>
      </c>
      <c r="CD38" s="316" t="str">
        <f ca="1">IFERROR(INDEX($AK$38:$AK$49, ROWS($CD$4:CD36)), IFERROR(INDEX($AO$38:$AO$49, ROWS($CD$4:CD36)-ROWS($AK$38:$AK$49)), IFERROR(INDEX($AS$38:$AS$49, ROWS($CD$4:CD36)-ROWS($AK$38:$AK$49)-ROWS($AO$38:$AO$49)),IFERROR(INDEX($AW$38:$AW$49, ROWS($CD$4:CD36)-ROWS($AK$38:$AK$49)-ROWS($AO$38:$AO$49)-ROWS($AS$38:$AS$49)),IFERROR(INDEX($BA$38:$BA$49, ROWS($CD$4:CD36)-ROWS($AK$38:$AK$49)-ROWS($AO$38:$AO$49)-ROWS($AS$38:$AS$49)-ROWS($AW$38:$AW$49)),IFERROR(INDEX($BE$38:$BE$49, ROWS($CD$4:CD36)-ROWS($AK$38:$AK$49)-ROWS($AO$38:$AO$49)-ROWS($AS$38:$AS$49)-ROWS($AW$38:$AW$49)-ROWS($BA$38:$BA$49)),IFERROR(INDEX($BI$38:$BI$49, ROWS($CD$4:CD36)-ROWS($AK$38:$AK$49)-ROWS($AO$38:$AO$49)-ROWS($AS$38:$AS$49)-ROWS($AW$38:$AW$49)-ROWS($BA$38:$BA$49)-ROWS($BE$38:$BE$49)), "")))))))</f>
        <v/>
      </c>
      <c r="CE38" s="316" t="str">
        <f t="shared" ca="1" si="37"/>
        <v/>
      </c>
      <c r="CF38" s="413" t="str">
        <f t="shared" ca="1" si="38"/>
        <v/>
      </c>
      <c r="CG38" s="412" t="str">
        <f ca="1">IF(OR(CH38="",CH38=0),"",MAX(CG$5:CG37)+1)</f>
        <v/>
      </c>
      <c r="CH38" s="316" t="str">
        <f ca="1">IFERROR(INDEX($AJ$54:$AJ$65, ROWS($CH$4:CH36)), IFERROR(INDEX($AN$54:$AN$65, ROWS($CH$4:CH36)-ROWS($AJ$54:$AJ$65)), IFERROR(INDEX($AR$54:$AR$65, ROWS($CH$4:CH36)-ROWS($AJ$54:$AJ$65)-ROWS($AN$54:$AN$65)),IFERROR(INDEX($AV$54:$AV$65, ROWS($CH$4:CH36)-ROWS($AJ$54:$AJ$65)-ROWS($AN$54:$AN$65)-ROWS($AR$54:$AR$65)),IFERROR(INDEX($AZ$54:$AZ$65, ROWS($CH$4:CH36)-ROWS($AJ$54:$AJ$65)-ROWS($AN$54:$AN$65)-ROWS($AR$54:$AR$65)-ROWS($AV$54:$AV$65)),IFERROR(INDEX($BD$54:$BD$65, ROWS($CH$4:CH36)-ROWS($AJ$54:$AJ$65)-ROWS($AN$54:$AN$65)-ROWS($AR$54:$AR$65)-ROWS($AV$54:$AV$65)-ROWS($AZ$54:$AZ$65)),IFERROR(INDEX($BH$54:$BH$65, ROWS($CH$4:CH36)-ROWS($AJ$54:$AJ$65)-ROWS($AN$54:$AN$65)-ROWS($AR$54:$AR$65)-ROWS($AV$54:$AV$65)-ROWS($AZ$54:$AZ$65)-ROWS($BD$54:$BD$65)), "")))))))</f>
        <v/>
      </c>
      <c r="CI38" s="316" t="str">
        <f t="shared" ca="1" si="39"/>
        <v/>
      </c>
      <c r="CJ38" s="316" t="str">
        <f ca="1">IF(OR(CK38="",CK38=0),"",MAX(CJ$5:CJ37)+1)</f>
        <v/>
      </c>
      <c r="CK38" s="316" t="str">
        <f ca="1">IFERROR(INDEX($AK$54:$AK$65, ROWS($CK$4:CK36)), IFERROR(INDEX($AO$54:$AO$65, ROWS($CK$4:CK36)-ROWS($AK$54:$AK$65)), IFERROR(INDEX($AS$54:$AS$65, ROWS($CK$4:CK36)-ROWS($AK$54:$AK$65)-ROWS($AO$54:$AO$65)),IFERROR(INDEX($AW$54:$AW$65, ROWS($CK$4:CK36)-ROWS($AK$54:$AK$65)-ROWS($AO$54:$AO$65)-ROWS($AS$54:$AS$65)),IFERROR(INDEX($BA$54:$BA$65, ROWS($CK$4:CK36)-ROWS($AK$54:$AK$65)-ROWS($AO$54:$AO$65)-ROWS($AS$54:$AS$65)-ROWS($AW$54:$AW$65)),IFERROR(INDEX($BE$54:$BE$65, ROWS($CK$4:CK36)-ROWS($AK$54:$AK$65)-ROWS($AO$54:$AO$65)-ROWS($AS$54:$AS$65)-ROWS($AW$54:$AW$65)-ROWS($BA$54:$BA$65)),IFERROR(INDEX($BI$54:$BI$65, ROWS($CK$4:CK36)-ROWS($AK$54:$AK$65)-ROWS($AO$54:$AO$65)-ROWS($AS$54:$AS$65)-ROWS($AW$54:$AW$65)-ROWS($BA$54:$BA$65)-ROWS($BE$54:$BE$65)), "")))))))</f>
        <v/>
      </c>
      <c r="CL38" s="316" t="str">
        <f t="shared" ca="1" si="40"/>
        <v/>
      </c>
      <c r="CM38" s="413" t="str">
        <f t="shared" ca="1" si="41"/>
        <v/>
      </c>
      <c r="CN38" s="412" t="str">
        <f ca="1">IF(OR(CO38="",CO38=0),"",MAX(CN$5:CN37)+1)</f>
        <v/>
      </c>
      <c r="CO38" s="316" t="str">
        <f ca="1">IFERROR(INDEX($AJ$70:$AJ$81, ROWS($CO$4:CO36)), IFERROR(INDEX($AN$70:$AN$81, ROWS($CO$4:CO36)-ROWS($AJ$70:$AJ$81)), IFERROR(INDEX($AR$70:$AR$81, ROWS($CO$4:CO36)-ROWS($AJ$70:$AJ$81)-ROWS($AN$70:$AN$81)),IFERROR(INDEX($AV$70:$AV$81, ROWS($CO$4:CO36)-ROWS($AJ$70:$AJ$81)-ROWS($AN$70:$AN$81)-ROWS($AR$70:$AR$81)),IFERROR(INDEX($AZ$70:$AZ$81, ROWS($CO$4:CO36)-ROWS($AJ$70:$AJ$81)-ROWS($AN$70:$AN$81)-ROWS($AR$70:$AR$81)-ROWS($AV$70:$AV$81)),IFERROR(INDEX($BD$70:$BD$81, ROWS($CO$4:CO36)-ROWS($AJ$70:$AJ$81)-ROWS($AN$70:$AN$81)-ROWS($AR$70:$AR$81)-ROWS($AV$70:$AV$81)-ROWS($AZ$70:$AZ$81)),IFERROR(INDEX($BH$70:$BH$81, ROWS($CO$4:CO36)-ROWS($AJ$70:$AJ$81)-ROWS($AN$70:$AN$81)-ROWS($AR$70:$AR$81)-ROWS($AV$70:$AV$81)-ROWS($AZ$70:$AZ$81)-ROWS($BD$70:$BD$81)), "")))))))</f>
        <v/>
      </c>
      <c r="CP38" s="316" t="str">
        <f t="shared" ca="1" si="42"/>
        <v/>
      </c>
      <c r="CQ38" s="316" t="str">
        <f ca="1">IF(OR(CR38="",CR38=0),"",MAX(CQ$5:CQ37)+1)</f>
        <v/>
      </c>
      <c r="CR38" s="316" t="str">
        <f ca="1">IFERROR(INDEX($AK$70:$AK$81, ROWS($CR$4:CR36)), IFERROR(INDEX($AO$70:$AO$81, ROWS($CR$4:CR36)-ROWS($AK$70:$AK$81)), IFERROR(INDEX($AS$70:$AS$81, ROWS($CR$4:CR36)-ROWS($AK$70:$AK$81)-ROWS($AO$70:$AO$81)),IFERROR(INDEX($AW$70:$AW$81, ROWS($CR$4:CR36)-ROWS($AK$70:$AK$81)-ROWS($AO$70:$AO$81)-ROWS($AS$70:$AS$81)),IFERROR(INDEX($BA$70:$BA$81, ROWS($CR$4:CR36)-ROWS($AK$70:$AK$81)-ROWS($AO$70:$AO$81)-ROWS($AS$70:$AS$81)-ROWS($AW$70:$AW$81)),IFERROR(INDEX($BE$70:$BE$81, ROWS($CR$4:CR36)-ROWS($AK$70:$AK$81)-ROWS($AO$70:$AO$81)-ROWS($AS$70:$AS$81)-ROWS($AW$70:$AW$81)-ROWS($BA$70:$BA$81)),IFERROR(INDEX($BI$70:$BI$81, ROWS($CR$4:CR36)-ROWS($AK$70:$AK$81)-ROWS($AO$70:$AO$81)-ROWS($AS$70:$AS$81)-ROWS($AW$70:$AW$81)-ROWS($BA$70:$BA$81)-ROWS($BE$70:$BE$81)), "")))))))</f>
        <v/>
      </c>
      <c r="CS38" s="316" t="str">
        <f t="shared" ca="1" si="43"/>
        <v/>
      </c>
      <c r="CT38" s="413" t="str">
        <f t="shared" ca="1" si="44"/>
        <v/>
      </c>
      <c r="CU38" s="412" t="str">
        <f>IF(OR(CV38="",CV38=0),"",MAX(CU$5:CU37)+1)</f>
        <v/>
      </c>
      <c r="CV38" s="316" t="str">
        <f>IFERROR(INDEX($AJ$86:$AJ$97, ROWS($CV$4:CV36)), IFERROR(INDEX($AN$86:$AN$97, ROWS($CV$4:CV36)-ROWS($AJ$86:$AJ$97)), ""))</f>
        <v/>
      </c>
      <c r="CW38" s="316" t="str">
        <f t="shared" si="45"/>
        <v/>
      </c>
      <c r="CX38" s="316" t="str">
        <f>IF(OR(CY38="",CY38=0),"",MAX(CX$5:CX37)+1)</f>
        <v/>
      </c>
      <c r="CY38" s="316" t="str">
        <f>IFERROR(INDEX($AK$86:$AK$97, ROWS($CY$4:CY36)), IFERROR(INDEX($AO$86:$AO$97, ROWS($CY$4:CY36)-ROWS($AK$86:$AK$97)), ""))</f>
        <v/>
      </c>
      <c r="CZ38" s="316" t="str">
        <f t="shared" si="46"/>
        <v/>
      </c>
      <c r="DA38" s="413" t="str">
        <f t="shared" si="47"/>
        <v/>
      </c>
      <c r="DC38" s="438" t="str">
        <f ca="1">IF(OR(DD38="",DD38=0),"",MAX(DC$25:DC37)+1)</f>
        <v/>
      </c>
      <c r="DD38" s="434" t="str">
        <f t="shared" ca="1" si="90"/>
        <v/>
      </c>
      <c r="DE38" s="413" t="str">
        <f t="shared" ca="1" si="91"/>
        <v/>
      </c>
      <c r="DF38" s="431" t="str">
        <f ca="1">IF(OR(DG38="",DG38=0),"",MAX(DF$25:DF37)+1)</f>
        <v/>
      </c>
      <c r="DG38" s="412" t="str">
        <f t="shared" ca="1" si="92"/>
        <v/>
      </c>
      <c r="DH38" s="413" t="str">
        <f t="shared" ca="1" si="93"/>
        <v/>
      </c>
      <c r="DI38" s="412" t="str">
        <f t="shared" ca="1" si="94"/>
        <v/>
      </c>
      <c r="DJ38" s="413" t="str">
        <f t="shared" ca="1" si="95"/>
        <v/>
      </c>
      <c r="DK38" s="412" t="str">
        <f t="shared" ca="1" si="96"/>
        <v/>
      </c>
      <c r="DL38" s="413" t="str">
        <f t="shared" ca="1" si="97"/>
        <v/>
      </c>
    </row>
    <row r="39" spans="1:123" s="278" customFormat="1" ht="15" customHeight="1" x14ac:dyDescent="0.3">
      <c r="A39" s="1183" t="s">
        <v>478</v>
      </c>
      <c r="B39" s="1182"/>
      <c r="C39" s="1183" t="s">
        <v>478</v>
      </c>
      <c r="D39" s="1182"/>
      <c r="E39" s="284"/>
      <c r="F39" s="283"/>
      <c r="G39" s="283"/>
      <c r="H39" s="283"/>
      <c r="I39" s="283"/>
      <c r="J39" s="283"/>
      <c r="M39" s="282"/>
      <c r="N39" s="281"/>
      <c r="P39" s="295" t="str">
        <f t="shared" si="101"/>
        <v/>
      </c>
      <c r="Q39" s="295" t="str">
        <f t="shared" si="100"/>
        <v/>
      </c>
      <c r="R39" s="295" t="str">
        <f t="shared" si="100"/>
        <v/>
      </c>
      <c r="S39" s="296" t="str">
        <f t="shared" si="100"/>
        <v/>
      </c>
      <c r="T39" s="295" t="str">
        <f t="shared" si="100"/>
        <v/>
      </c>
      <c r="U39" s="295" t="str">
        <f t="shared" si="100"/>
        <v/>
      </c>
      <c r="V39" s="1158"/>
      <c r="W39" s="1159"/>
      <c r="X39" s="445"/>
      <c r="Y39"/>
      <c r="AB39" s="261"/>
      <c r="AC39" s="358" t="str">
        <f>IF('Data Entry'!H23="","",'Data Entry'!H23)</f>
        <v/>
      </c>
      <c r="AD39" s="356" t="str">
        <f>IF('Data Entry'!G23="","",'Data Entry'!G23)</f>
        <v/>
      </c>
      <c r="AE39" s="363" t="str">
        <f>IF('Data Entry'!J23="","",'Data Entry'!J23)</f>
        <v/>
      </c>
      <c r="AF39" s="402" t="str">
        <f>IF('Data Entry'!I23="","",'Data Entry'!I23)</f>
        <v/>
      </c>
      <c r="AG39" s="301"/>
      <c r="AH39"/>
      <c r="AI39" s="304">
        <f t="shared" ref="AI39:AI49" ca="1" si="123">IFERROR(MATCH($AI$36,OFFSET($AC$1,AI38,,1000),0)+AI38,"")</f>
        <v>133</v>
      </c>
      <c r="AJ39" s="305" t="str">
        <f t="shared" ca="1" si="102"/>
        <v>Groceries</v>
      </c>
      <c r="AK39" s="306">
        <f t="shared" ca="1" si="103"/>
        <v>125</v>
      </c>
      <c r="AL39" s="307" t="str">
        <f t="shared" ca="1" si="104"/>
        <v>Liquid Bills</v>
      </c>
      <c r="AM39" s="304">
        <f t="shared" ref="AM39:AM49" ca="1" si="124">IFERROR(MATCH($AM$36,OFFSET($AC$1,AM38,,1000),0)+AM38,"")</f>
        <v>64</v>
      </c>
      <c r="AN39" s="305" t="str">
        <f t="shared" ca="1" si="105"/>
        <v>Paycheck 2</v>
      </c>
      <c r="AO39" s="306">
        <f t="shared" ca="1" si="106"/>
        <v>400</v>
      </c>
      <c r="AP39" s="307" t="str">
        <f t="shared" ca="1" si="107"/>
        <v>Income</v>
      </c>
      <c r="AQ39" s="304" t="str">
        <f t="shared" ref="AQ39:AQ49" ca="1" si="125">IFERROR(MATCH($AQ$36,OFFSET($AC$1,AQ38,,1000),0)+AQ38,"")</f>
        <v/>
      </c>
      <c r="AR39" s="305" t="str">
        <f t="shared" ca="1" si="108"/>
        <v/>
      </c>
      <c r="AS39" s="306" t="str">
        <f t="shared" ca="1" si="109"/>
        <v/>
      </c>
      <c r="AT39" s="307" t="str">
        <f t="shared" ca="1" si="110"/>
        <v/>
      </c>
      <c r="AU39" s="304">
        <f t="shared" ref="AU39:AU49" ca="1" si="126">IFERROR(MATCH($AU$36,OFFSET($AC$1,AU38,,1000),0)+AU38,"")</f>
        <v>31</v>
      </c>
      <c r="AV39" s="305" t="str">
        <f t="shared" ca="1" si="111"/>
        <v>D. Store Card 2</v>
      </c>
      <c r="AW39" s="306">
        <f t="shared" ca="1" si="112"/>
        <v>30</v>
      </c>
      <c r="AX39" s="307">
        <f t="shared" ca="1" si="113"/>
        <v>350</v>
      </c>
      <c r="AY39" s="304" t="str">
        <f t="shared" ref="AY39:AY49" ca="1" si="127">IFERROR(MATCH($AY$36,OFFSET($AC$1,AY38,,1000),0)+AY38,"")</f>
        <v/>
      </c>
      <c r="AZ39" s="305" t="str">
        <f t="shared" ca="1" si="114"/>
        <v/>
      </c>
      <c r="BA39" s="306" t="str">
        <f t="shared" ca="1" si="115"/>
        <v/>
      </c>
      <c r="BB39" s="307" t="str">
        <f t="shared" ca="1" si="116"/>
        <v/>
      </c>
      <c r="BC39" s="304">
        <f t="shared" ref="BC39:BC49" ca="1" si="128">IFERROR(MATCH($BC$36,OFFSET($AC$1,BC38,,1000),0)+BC38,"")</f>
        <v>29</v>
      </c>
      <c r="BD39" s="305" t="str">
        <f t="shared" ca="1" si="117"/>
        <v>Credit Card 2</v>
      </c>
      <c r="BE39" s="306">
        <f t="shared" ca="1" si="118"/>
        <v>60</v>
      </c>
      <c r="BF39" s="307">
        <f t="shared" ca="1" si="119"/>
        <v>1400</v>
      </c>
      <c r="BG39" s="304" t="str">
        <f t="shared" ref="BG39:BG49" ca="1" si="129">IFERROR(MATCH($BG$36,OFFSET($AC$1,BG38,,1000),0)+BG38,"")</f>
        <v/>
      </c>
      <c r="BH39" s="305" t="str">
        <f t="shared" ca="1" si="120"/>
        <v/>
      </c>
      <c r="BI39" s="306" t="str">
        <f t="shared" ca="1" si="121"/>
        <v/>
      </c>
      <c r="BJ39" s="307" t="str">
        <f t="shared" ca="1" si="122"/>
        <v/>
      </c>
      <c r="BL39" s="412" t="str">
        <f ca="1">IF(OR(BM39="",BM39=0),"",MAX(BL$5:BL38)+1)</f>
        <v/>
      </c>
      <c r="BM39" s="316" t="str">
        <f ca="1">IFERROR(INDEX($AJ$6:$AJ$17, ROWS(BM$4:$BM37)), IFERROR(INDEX($AN$6:$AN$17, ROWS(BM$4:$BM37)-ROWS($AJ$6:$AJ$17)), IFERROR(INDEX($AR$6:$AR$17, ROWS(BM$4:$BM37)-ROWS($AJ$6:$AJ$17)-ROWS($AN$6:$AN$17)),IFERROR(INDEX($AV$6:$AV$17, ROWS(BM$4:$BM37)-ROWS($AJ$6:$AJ$17)-ROWS($AN$6:$AN$17)-ROWS($AR$6:$AR$17)),IFERROR(INDEX($AZ$6:$AZ$17, ROWS(BM$4:$BM37)-ROWS($AJ$6:$AJ$17)-ROWS($AN$6:$AN$17)-ROWS($AR$6:$AR$17)-ROWS($AV$6:$AV$17)),IFERROR(INDEX($BD$6:$BD$17, ROWS(BM$4:$BM37)-ROWS($AJ$6:$AJ$17)-ROWS($AN$6:$AN$17)-ROWS($AR$6:$AR$17)-ROWS($AV$6:$AV$17)-ROWS($AZ$6:$AZ$17)),IFERROR(INDEX($BH$6:$BH$17, ROWS(BM$4:$BM37)-ROWS($AJ$6:$AJ$17)-ROWS($AN$6:$AN$17)-ROWS($AR$6:$AR$17)-ROWS($AV$6:$AV$17)-ROWS($AZ$6:$AZ$17)-ROWS($BD$6:$BD$17)), "")))))))</f>
        <v/>
      </c>
      <c r="BN39" s="316" t="str">
        <f t="shared" ca="1" si="30"/>
        <v/>
      </c>
      <c r="BO39" s="316" t="str">
        <f ca="1">IF(OR(BP39="",BP39=0),"",MAX(BO$5:BO38)+1)</f>
        <v/>
      </c>
      <c r="BP39" s="316" t="str">
        <f ca="1">IFERROR(INDEX($AK$6:$AK$17, ROWS($BP$4:BP37)), IFERROR(INDEX($AO$6:$AO$17, ROWS($BP$4:BP37)-ROWS($AK$6:$AK$17)), IFERROR(INDEX($AS$6:$AS$17, ROWS($BP$4:BP37)-ROWS($AK$6:$AK$17)-ROWS($AO$6:$AO$17)),IFERROR(INDEX($AW$6:$AW$17, ROWS($BP$4:BP37)-ROWS($AK$6:$AK$17)-ROWS($AO$6:$AO$17)-ROWS($AS$6:$AS$17)),IFERROR(INDEX($BA$6:$BA$17, ROWS($BP$4:BP37)-ROWS($AK$6:$AK$17)-ROWS($AO$6:$AO$17)-ROWS($AS$6:$AS$17)-ROWS($AW$6:$AW$17)),IFERROR(INDEX($BE$6:$BE$17, ROWS($BP$4:BP37)-ROWS($AK$6:$AK$17)-ROWS($AO$6:$AO$17)-ROWS($AS$6:$AS$17)-ROWS($AW$6:$AW$17)-ROWS($BA$6:$BA$17)),IFERROR(INDEX($BI$6:$BI$17, ROWS($BP$4:BP37)-ROWS($AK$6:$AK$17)-ROWS($AO$6:$AO$17)-ROWS($AS$6:$AS$17)-ROWS($AW$6:$AW$17)-ROWS($BA$6:$BA$17)-ROWS($BE$6:$BE$17)), "")))))))</f>
        <v/>
      </c>
      <c r="BQ39" s="316" t="str">
        <f t="shared" ca="1" si="31"/>
        <v/>
      </c>
      <c r="BR39" s="413" t="str">
        <f t="shared" ca="1" si="32"/>
        <v/>
      </c>
      <c r="BS39" s="412" t="str">
        <f ca="1">IF(OR(BT39="",BT39=0),"",MAX(BS$5:BS38)+1)</f>
        <v/>
      </c>
      <c r="BT39" s="316" t="str">
        <f ca="1">IFERROR(INDEX($AJ$22:$AJ$33, ROWS($BT$4:BT37)), IFERROR(INDEX($AN$22:$AN$33, ROWS($BT$4:BT37)-ROWS($AJ$22:$AJ$33)), IFERROR(INDEX($AR$22:$AR$33, ROWS($BT$4:BT37)-ROWS($AJ$22:$AJ$33)-ROWS($AN$22:$AN$33)),IFERROR(INDEX($AV$22:$AV$33, ROWS($BT$4:BT37)-ROWS($AJ$22:$AJ$33)-ROWS($AN$22:$AN$33)-ROWS($AR$22:$AR$33)),IFERROR(INDEX($AZ$22:$AZ$33, ROWS($BT$4:BT37)-ROWS($AJ$22:$AJ$33)-ROWS($AN$22:$AN$33)-ROWS($AR$22:$AR$33)-ROWS($AV$22:$AV$33)),IFERROR(INDEX($BD$22:$BD$33, ROWS($BT$4:BT37)-ROWS($AJ$22:$AJ$33)-ROWS($AN$22:$AN$33)-ROWS($AR$22:$AR$33)-ROWS($AV$22:$AV$33)-ROWS($AZ$22:$AZ$33)),IFERROR(INDEX($BH$22:$BH$33, ROWS($BT$4:BT37)-ROWS($AJ$22:$AJ$33)-ROWS($AN$22:$AN$33)-ROWS($AR$22:$AR$33)-ROWS($AV$22:$AV$33)-ROWS($AZ$22:$AZ$33)-ROWS($BD$22:$BD$33)), "")))))))</f>
        <v/>
      </c>
      <c r="BU39" s="316" t="str">
        <f t="shared" ca="1" si="33"/>
        <v/>
      </c>
      <c r="BV39" s="316" t="str">
        <f ca="1">IF(OR(BW39="",BW39=0),"",MAX(BV$5:BV38)+1)</f>
        <v/>
      </c>
      <c r="BW39" s="316" t="str">
        <f ca="1">IFERROR(INDEX($AK$22:$AK$33, ROWS($BW$4:BW37)), IFERROR(INDEX($AO$22:$AO$33, ROWS($BW$4:BW37)-ROWS($AK$22:$AK$33)), IFERROR(INDEX($AS$22:$AS$33, ROWS($BW$4:BW37)-ROWS($AK$22:$AK$33)-ROWS($AO$22:$AO$33)),IFERROR(INDEX($AW$22:$AW$33, ROWS($BW$4:BW37)-ROWS($AK$22:$AK$33)-ROWS($AO$22:$AO$33)-ROWS($AS$22:$AS$33)),IFERROR(INDEX($BA$22:$BA$33, ROWS($BW$4:BW37)-ROWS($AK$22:$AK$33)-ROWS($AO$22:$AO$33)-ROWS($AS$22:$AS$33)-ROWS($AW$22:$AW$33)),IFERROR(INDEX($BE$22:$BE$33, ROWS($BW$4:BW37)-ROWS($AK$22:$AK$33)-ROWS($AO$22:$AO$33)-ROWS($AS$22:$AS$33)-ROWS($AW$22:$AW$33)-ROWS($BA$22:$BA$33)),IFERROR(INDEX($BI$22:$BI$33, ROWS($BW$4:BW37)-ROWS($AK$22:$AK$33)-ROWS($AO$22:$AO$33)-ROWS($AS$22:$AS$33)-ROWS($AW$22:$AW$33)-ROWS($BA$22:$BA$33)-ROWS($BE$22:$BE$33)), "")))))))</f>
        <v/>
      </c>
      <c r="BX39" s="316" t="str">
        <f t="shared" ca="1" si="34"/>
        <v/>
      </c>
      <c r="BY39" s="413" t="str">
        <f t="shared" ca="1" si="35"/>
        <v/>
      </c>
      <c r="BZ39" s="412" t="str">
        <f ca="1">IF(OR(CA39="",CA39=0),"",MAX(BZ$5:BZ38)+1)</f>
        <v/>
      </c>
      <c r="CA39" s="316" t="str">
        <f ca="1">IFERROR(INDEX($AJ$38:$AJ$49, ROWS($CA$4:CA37)), IFERROR(INDEX($AN$38:$AN$49, ROWS($CA$4:CA37)-ROWS($AJ$38:$AJ$49)), IFERROR(INDEX($AR$38:$AR$49, ROWS($CA$4:CA37)-ROWS($AJ$38:$AJ$49)-ROWS($AN$38:$AN$49)),IFERROR(INDEX($AV$38:$AV$49, ROWS($CA$4:CA37)-ROWS($AJ$38:$AJ$49)-ROWS($AN$38:$AN$49)-ROWS($AR$38:$AR$49)),IFERROR(INDEX($AZ$38:$AZ$49, ROWS($CA$4:CA37)-ROWS($AJ$38:$AJ$49)-ROWS($AN$38:$AN$49)-ROWS($AR$38:$AR$49)-ROWS($AV$38:$AV$49)),IFERROR(INDEX($BD$38:$BD$49, ROWS($CA$4:CA37)-ROWS($AJ$38:$AJ$49)-ROWS($AN$38:$AN$49)-ROWS($AR$38:$AR$49)-ROWS($AV$38:$AV$49)-ROWS($AZ$38:$AZ$49)),IFERROR(INDEX($BH$38:$BH$49, ROWS($CA$4:CA37)-ROWS($AJ$38:$AJ$49)-ROWS($AN$38:$AN$49)-ROWS($AR$38:$AR$49)-ROWS($AV$38:$AV$49)-ROWS($AZ$38:$AZ$49)-ROWS($BD$38:$BD$49)), "")))))))</f>
        <v/>
      </c>
      <c r="CB39" s="316" t="str">
        <f t="shared" ca="1" si="36"/>
        <v/>
      </c>
      <c r="CC39" s="316" t="str">
        <f ca="1">IF(OR(CD39="",CD39=0),"",MAX(CC$5:CC38)+1)</f>
        <v/>
      </c>
      <c r="CD39" s="316" t="str">
        <f ca="1">IFERROR(INDEX($AK$38:$AK$49, ROWS($CD$4:CD37)), IFERROR(INDEX($AO$38:$AO$49, ROWS($CD$4:CD37)-ROWS($AK$38:$AK$49)), IFERROR(INDEX($AS$38:$AS$49, ROWS($CD$4:CD37)-ROWS($AK$38:$AK$49)-ROWS($AO$38:$AO$49)),IFERROR(INDEX($AW$38:$AW$49, ROWS($CD$4:CD37)-ROWS($AK$38:$AK$49)-ROWS($AO$38:$AO$49)-ROWS($AS$38:$AS$49)),IFERROR(INDEX($BA$38:$BA$49, ROWS($CD$4:CD37)-ROWS($AK$38:$AK$49)-ROWS($AO$38:$AO$49)-ROWS($AS$38:$AS$49)-ROWS($AW$38:$AW$49)),IFERROR(INDEX($BE$38:$BE$49, ROWS($CD$4:CD37)-ROWS($AK$38:$AK$49)-ROWS($AO$38:$AO$49)-ROWS($AS$38:$AS$49)-ROWS($AW$38:$AW$49)-ROWS($BA$38:$BA$49)),IFERROR(INDEX($BI$38:$BI$49, ROWS($CD$4:CD37)-ROWS($AK$38:$AK$49)-ROWS($AO$38:$AO$49)-ROWS($AS$38:$AS$49)-ROWS($AW$38:$AW$49)-ROWS($BA$38:$BA$49)-ROWS($BE$38:$BE$49)), "")))))))</f>
        <v/>
      </c>
      <c r="CE39" s="316" t="str">
        <f t="shared" ca="1" si="37"/>
        <v/>
      </c>
      <c r="CF39" s="413" t="str">
        <f t="shared" ca="1" si="38"/>
        <v/>
      </c>
      <c r="CG39" s="412" t="str">
        <f ca="1">IF(OR(CH39="",CH39=0),"",MAX(CG$5:CG38)+1)</f>
        <v/>
      </c>
      <c r="CH39" s="316" t="str">
        <f ca="1">IFERROR(INDEX($AJ$54:$AJ$65, ROWS($CH$4:CH37)), IFERROR(INDEX($AN$54:$AN$65, ROWS($CH$4:CH37)-ROWS($AJ$54:$AJ$65)), IFERROR(INDEX($AR$54:$AR$65, ROWS($CH$4:CH37)-ROWS($AJ$54:$AJ$65)-ROWS($AN$54:$AN$65)),IFERROR(INDEX($AV$54:$AV$65, ROWS($CH$4:CH37)-ROWS($AJ$54:$AJ$65)-ROWS($AN$54:$AN$65)-ROWS($AR$54:$AR$65)),IFERROR(INDEX($AZ$54:$AZ$65, ROWS($CH$4:CH37)-ROWS($AJ$54:$AJ$65)-ROWS($AN$54:$AN$65)-ROWS($AR$54:$AR$65)-ROWS($AV$54:$AV$65)),IFERROR(INDEX($BD$54:$BD$65, ROWS($CH$4:CH37)-ROWS($AJ$54:$AJ$65)-ROWS($AN$54:$AN$65)-ROWS($AR$54:$AR$65)-ROWS($AV$54:$AV$65)-ROWS($AZ$54:$AZ$65)),IFERROR(INDEX($BH$54:$BH$65, ROWS($CH$4:CH37)-ROWS($AJ$54:$AJ$65)-ROWS($AN$54:$AN$65)-ROWS($AR$54:$AR$65)-ROWS($AV$54:$AV$65)-ROWS($AZ$54:$AZ$65)-ROWS($BD$54:$BD$65)), "")))))))</f>
        <v/>
      </c>
      <c r="CI39" s="316" t="str">
        <f t="shared" ca="1" si="39"/>
        <v/>
      </c>
      <c r="CJ39" s="316" t="str">
        <f ca="1">IF(OR(CK39="",CK39=0),"",MAX(CJ$5:CJ38)+1)</f>
        <v/>
      </c>
      <c r="CK39" s="316" t="str">
        <f ca="1">IFERROR(INDEX($AK$54:$AK$65, ROWS($CK$4:CK37)), IFERROR(INDEX($AO$54:$AO$65, ROWS($CK$4:CK37)-ROWS($AK$54:$AK$65)), IFERROR(INDEX($AS$54:$AS$65, ROWS($CK$4:CK37)-ROWS($AK$54:$AK$65)-ROWS($AO$54:$AO$65)),IFERROR(INDEX($AW$54:$AW$65, ROWS($CK$4:CK37)-ROWS($AK$54:$AK$65)-ROWS($AO$54:$AO$65)-ROWS($AS$54:$AS$65)),IFERROR(INDEX($BA$54:$BA$65, ROWS($CK$4:CK37)-ROWS($AK$54:$AK$65)-ROWS($AO$54:$AO$65)-ROWS($AS$54:$AS$65)-ROWS($AW$54:$AW$65)),IFERROR(INDEX($BE$54:$BE$65, ROWS($CK$4:CK37)-ROWS($AK$54:$AK$65)-ROWS($AO$54:$AO$65)-ROWS($AS$54:$AS$65)-ROWS($AW$54:$AW$65)-ROWS($BA$54:$BA$65)),IFERROR(INDEX($BI$54:$BI$65, ROWS($CK$4:CK37)-ROWS($AK$54:$AK$65)-ROWS($AO$54:$AO$65)-ROWS($AS$54:$AS$65)-ROWS($AW$54:$AW$65)-ROWS($BA$54:$BA$65)-ROWS($BE$54:$BE$65)), "")))))))</f>
        <v/>
      </c>
      <c r="CL39" s="316" t="str">
        <f t="shared" ca="1" si="40"/>
        <v/>
      </c>
      <c r="CM39" s="413" t="str">
        <f t="shared" ca="1" si="41"/>
        <v/>
      </c>
      <c r="CN39" s="412" t="str">
        <f ca="1">IF(OR(CO39="",CO39=0),"",MAX(CN$5:CN38)+1)</f>
        <v/>
      </c>
      <c r="CO39" s="316" t="str">
        <f ca="1">IFERROR(INDEX($AJ$70:$AJ$81, ROWS($CO$4:CO37)), IFERROR(INDEX($AN$70:$AN$81, ROWS($CO$4:CO37)-ROWS($AJ$70:$AJ$81)), IFERROR(INDEX($AR$70:$AR$81, ROWS($CO$4:CO37)-ROWS($AJ$70:$AJ$81)-ROWS($AN$70:$AN$81)),IFERROR(INDEX($AV$70:$AV$81, ROWS($CO$4:CO37)-ROWS($AJ$70:$AJ$81)-ROWS($AN$70:$AN$81)-ROWS($AR$70:$AR$81)),IFERROR(INDEX($AZ$70:$AZ$81, ROWS($CO$4:CO37)-ROWS($AJ$70:$AJ$81)-ROWS($AN$70:$AN$81)-ROWS($AR$70:$AR$81)-ROWS($AV$70:$AV$81)),IFERROR(INDEX($BD$70:$BD$81, ROWS($CO$4:CO37)-ROWS($AJ$70:$AJ$81)-ROWS($AN$70:$AN$81)-ROWS($AR$70:$AR$81)-ROWS($AV$70:$AV$81)-ROWS($AZ$70:$AZ$81)),IFERROR(INDEX($BH$70:$BH$81, ROWS($CO$4:CO37)-ROWS($AJ$70:$AJ$81)-ROWS($AN$70:$AN$81)-ROWS($AR$70:$AR$81)-ROWS($AV$70:$AV$81)-ROWS($AZ$70:$AZ$81)-ROWS($BD$70:$BD$81)), "")))))))</f>
        <v/>
      </c>
      <c r="CP39" s="316" t="str">
        <f t="shared" ca="1" si="42"/>
        <v/>
      </c>
      <c r="CQ39" s="316" t="str">
        <f ca="1">IF(OR(CR39="",CR39=0),"",MAX(CQ$5:CQ38)+1)</f>
        <v/>
      </c>
      <c r="CR39" s="316" t="str">
        <f ca="1">IFERROR(INDEX($AK$70:$AK$81, ROWS($CR$4:CR37)), IFERROR(INDEX($AO$70:$AO$81, ROWS($CR$4:CR37)-ROWS($AK$70:$AK$81)), IFERROR(INDEX($AS$70:$AS$81, ROWS($CR$4:CR37)-ROWS($AK$70:$AK$81)-ROWS($AO$70:$AO$81)),IFERROR(INDEX($AW$70:$AW$81, ROWS($CR$4:CR37)-ROWS($AK$70:$AK$81)-ROWS($AO$70:$AO$81)-ROWS($AS$70:$AS$81)),IFERROR(INDEX($BA$70:$BA$81, ROWS($CR$4:CR37)-ROWS($AK$70:$AK$81)-ROWS($AO$70:$AO$81)-ROWS($AS$70:$AS$81)-ROWS($AW$70:$AW$81)),IFERROR(INDEX($BE$70:$BE$81, ROWS($CR$4:CR37)-ROWS($AK$70:$AK$81)-ROWS($AO$70:$AO$81)-ROWS($AS$70:$AS$81)-ROWS($AW$70:$AW$81)-ROWS($BA$70:$BA$81)),IFERROR(INDEX($BI$70:$BI$81, ROWS($CR$4:CR37)-ROWS($AK$70:$AK$81)-ROWS($AO$70:$AO$81)-ROWS($AS$70:$AS$81)-ROWS($AW$70:$AW$81)-ROWS($BA$70:$BA$81)-ROWS($BE$70:$BE$81)), "")))))))</f>
        <v/>
      </c>
      <c r="CS39" s="316" t="str">
        <f t="shared" ca="1" si="43"/>
        <v/>
      </c>
      <c r="CT39" s="413" t="str">
        <f t="shared" ca="1" si="44"/>
        <v/>
      </c>
      <c r="CU39" s="412" t="str">
        <f>IF(OR(CV39="",CV39=0),"",MAX(CU$5:CU38)+1)</f>
        <v/>
      </c>
      <c r="CV39" s="316" t="str">
        <f>IFERROR(INDEX($AJ$86:$AJ$97, ROWS($CV$4:CV37)), IFERROR(INDEX($AN$86:$AN$97, ROWS($CV$4:CV37)-ROWS($AJ$86:$AJ$97)), ""))</f>
        <v/>
      </c>
      <c r="CW39" s="316" t="str">
        <f t="shared" si="45"/>
        <v/>
      </c>
      <c r="CX39" s="316" t="str">
        <f>IF(OR(CY39="",CY39=0),"",MAX(CX$5:CX38)+1)</f>
        <v/>
      </c>
      <c r="CY39" s="316" t="str">
        <f>IFERROR(INDEX($AK$86:$AK$97, ROWS($CY$4:CY37)), IFERROR(INDEX($AO$86:$AO$97, ROWS($CY$4:CY37)-ROWS($AK$86:$AK$97)), ""))</f>
        <v/>
      </c>
      <c r="CZ39" s="316" t="str">
        <f t="shared" si="46"/>
        <v/>
      </c>
      <c r="DA39" s="413" t="str">
        <f t="shared" si="47"/>
        <v/>
      </c>
      <c r="DC39" s="438" t="str">
        <f ca="1">IF(OR(DD39="",DD39=0),"",MAX(DC$25:DC38)+1)</f>
        <v/>
      </c>
      <c r="DD39" s="434" t="str">
        <f t="shared" ca="1" si="90"/>
        <v/>
      </c>
      <c r="DE39" s="413" t="str">
        <f t="shared" ca="1" si="91"/>
        <v/>
      </c>
      <c r="DF39" s="431" t="str">
        <f ca="1">IF(OR(DG39="",DG39=0),"",MAX(DF$25:DF38)+1)</f>
        <v/>
      </c>
      <c r="DG39" s="412" t="str">
        <f t="shared" ca="1" si="92"/>
        <v/>
      </c>
      <c r="DH39" s="413" t="str">
        <f t="shared" ca="1" si="93"/>
        <v/>
      </c>
      <c r="DI39" s="412" t="str">
        <f t="shared" ca="1" si="94"/>
        <v/>
      </c>
      <c r="DJ39" s="413" t="str">
        <f t="shared" ca="1" si="95"/>
        <v/>
      </c>
      <c r="DK39" s="412" t="str">
        <f t="shared" ca="1" si="96"/>
        <v/>
      </c>
      <c r="DL39" s="413" t="str">
        <f t="shared" ca="1" si="97"/>
        <v/>
      </c>
    </row>
    <row r="40" spans="1:123" s="278" customFormat="1" ht="15" customHeight="1" x14ac:dyDescent="0.3">
      <c r="A40" s="1173" t="s">
        <v>478</v>
      </c>
      <c r="B40" s="1174"/>
      <c r="C40" s="1173"/>
      <c r="D40" s="1174"/>
      <c r="E40" s="280" t="s">
        <v>477</v>
      </c>
      <c r="F40" s="279"/>
      <c r="G40" s="279"/>
      <c r="H40" s="279"/>
      <c r="I40" s="279"/>
      <c r="J40" s="279"/>
      <c r="K40" s="1207"/>
      <c r="L40" s="1207"/>
      <c r="M40" s="1207"/>
      <c r="N40" s="1208"/>
      <c r="P40" s="297" t="str">
        <f t="shared" si="101"/>
        <v/>
      </c>
      <c r="Q40" s="297" t="str">
        <f t="shared" si="100"/>
        <v/>
      </c>
      <c r="R40" s="297" t="str">
        <f t="shared" si="100"/>
        <v/>
      </c>
      <c r="S40" s="298" t="str">
        <f t="shared" si="100"/>
        <v/>
      </c>
      <c r="T40" s="297" t="str">
        <f t="shared" si="100"/>
        <v/>
      </c>
      <c r="U40" s="297" t="str">
        <f t="shared" si="100"/>
        <v/>
      </c>
      <c r="V40" s="1160" t="s">
        <v>503</v>
      </c>
      <c r="W40" s="1161"/>
      <c r="X40" s="424">
        <f ca="1">IF(OR(X36="",X37=""),0,SUM(X37+X38-X36))</f>
        <v>12686.139999999998</v>
      </c>
      <c r="Y40"/>
      <c r="AB40" s="261"/>
      <c r="AC40" s="358" t="str">
        <f>IF('Data Entry'!H24="","",'Data Entry'!H24)</f>
        <v/>
      </c>
      <c r="AD40" s="356" t="str">
        <f>IF('Data Entry'!G24="","",'Data Entry'!G24)</f>
        <v/>
      </c>
      <c r="AE40" s="363" t="str">
        <f>IF('Data Entry'!J24="","",'Data Entry'!J24)</f>
        <v/>
      </c>
      <c r="AF40" s="402" t="str">
        <f>IF('Data Entry'!I24="","",'Data Entry'!I24)</f>
        <v/>
      </c>
      <c r="AG40" s="301"/>
      <c r="AH40"/>
      <c r="AI40" s="304" t="str">
        <f t="shared" ca="1" si="123"/>
        <v/>
      </c>
      <c r="AJ40" s="305" t="str">
        <f t="shared" ca="1" si="102"/>
        <v/>
      </c>
      <c r="AK40" s="306" t="str">
        <f t="shared" ca="1" si="103"/>
        <v/>
      </c>
      <c r="AL40" s="307" t="str">
        <f t="shared" ca="1" si="104"/>
        <v/>
      </c>
      <c r="AM40" s="304">
        <f t="shared" ca="1" si="124"/>
        <v>94</v>
      </c>
      <c r="AN40" s="305" t="str">
        <f t="shared" ca="1" si="105"/>
        <v>Lawn Service</v>
      </c>
      <c r="AO40" s="306">
        <f t="shared" ca="1" si="106"/>
        <v>50</v>
      </c>
      <c r="AP40" s="307" t="str">
        <f t="shared" ca="1" si="107"/>
        <v>Fixed Bills</v>
      </c>
      <c r="AQ40" s="304" t="str">
        <f t="shared" ca="1" si="125"/>
        <v/>
      </c>
      <c r="AR40" s="305" t="str">
        <f t="shared" ca="1" si="108"/>
        <v/>
      </c>
      <c r="AS40" s="306" t="str">
        <f t="shared" ca="1" si="109"/>
        <v/>
      </c>
      <c r="AT40" s="307" t="str">
        <f t="shared" ca="1" si="110"/>
        <v/>
      </c>
      <c r="AU40" s="304">
        <f t="shared" ca="1" si="126"/>
        <v>49</v>
      </c>
      <c r="AV40" s="305" t="str">
        <f t="shared" ca="1" si="111"/>
        <v>Car Payment 1</v>
      </c>
      <c r="AW40" s="306">
        <f t="shared" ca="1" si="112"/>
        <v>350</v>
      </c>
      <c r="AX40" s="307">
        <f t="shared" ca="1" si="113"/>
        <v>18000</v>
      </c>
      <c r="AY40" s="304" t="str">
        <f t="shared" ca="1" si="127"/>
        <v/>
      </c>
      <c r="AZ40" s="305" t="str">
        <f t="shared" ca="1" si="114"/>
        <v/>
      </c>
      <c r="BA40" s="306" t="str">
        <f t="shared" ca="1" si="115"/>
        <v/>
      </c>
      <c r="BB40" s="307" t="str">
        <f t="shared" ca="1" si="116"/>
        <v/>
      </c>
      <c r="BC40" s="304" t="str">
        <f t="shared" ca="1" si="128"/>
        <v/>
      </c>
      <c r="BD40" s="305" t="str">
        <f t="shared" ca="1" si="117"/>
        <v/>
      </c>
      <c r="BE40" s="306" t="str">
        <f t="shared" ca="1" si="118"/>
        <v/>
      </c>
      <c r="BF40" s="307" t="str">
        <f t="shared" ca="1" si="119"/>
        <v/>
      </c>
      <c r="BG40" s="304" t="str">
        <f t="shared" ca="1" si="129"/>
        <v/>
      </c>
      <c r="BH40" s="305" t="str">
        <f t="shared" ca="1" si="120"/>
        <v/>
      </c>
      <c r="BI40" s="306" t="str">
        <f t="shared" ca="1" si="121"/>
        <v/>
      </c>
      <c r="BJ40" s="307" t="str">
        <f t="shared" ca="1" si="122"/>
        <v/>
      </c>
      <c r="BL40" s="412" t="str">
        <f ca="1">IF(OR(BM40="",BM40=0),"",MAX(BL$5:BL39)+1)</f>
        <v/>
      </c>
      <c r="BM40" s="316" t="str">
        <f ca="1">IFERROR(INDEX($AJ$6:$AJ$17, ROWS(BM$4:$BM38)), IFERROR(INDEX($AN$6:$AN$17, ROWS(BM$4:$BM38)-ROWS($AJ$6:$AJ$17)), IFERROR(INDEX($AR$6:$AR$17, ROWS(BM$4:$BM38)-ROWS($AJ$6:$AJ$17)-ROWS($AN$6:$AN$17)),IFERROR(INDEX($AV$6:$AV$17, ROWS(BM$4:$BM38)-ROWS($AJ$6:$AJ$17)-ROWS($AN$6:$AN$17)-ROWS($AR$6:$AR$17)),IFERROR(INDEX($AZ$6:$AZ$17, ROWS(BM$4:$BM38)-ROWS($AJ$6:$AJ$17)-ROWS($AN$6:$AN$17)-ROWS($AR$6:$AR$17)-ROWS($AV$6:$AV$17)),IFERROR(INDEX($BD$6:$BD$17, ROWS(BM$4:$BM38)-ROWS($AJ$6:$AJ$17)-ROWS($AN$6:$AN$17)-ROWS($AR$6:$AR$17)-ROWS($AV$6:$AV$17)-ROWS($AZ$6:$AZ$17)),IFERROR(INDEX($BH$6:$BH$17, ROWS(BM$4:$BM38)-ROWS($AJ$6:$AJ$17)-ROWS($AN$6:$AN$17)-ROWS($AR$6:$AR$17)-ROWS($AV$6:$AV$17)-ROWS($AZ$6:$AZ$17)-ROWS($BD$6:$BD$17)), "")))))))</f>
        <v/>
      </c>
      <c r="BN40" s="316" t="str">
        <f t="shared" ca="1" si="30"/>
        <v/>
      </c>
      <c r="BO40" s="316" t="str">
        <f ca="1">IF(OR(BP40="",BP40=0),"",MAX(BO$5:BO39)+1)</f>
        <v/>
      </c>
      <c r="BP40" s="316" t="str">
        <f ca="1">IFERROR(INDEX($AK$6:$AK$17, ROWS($BP$4:BP38)), IFERROR(INDEX($AO$6:$AO$17, ROWS($BP$4:BP38)-ROWS($AK$6:$AK$17)), IFERROR(INDEX($AS$6:$AS$17, ROWS($BP$4:BP38)-ROWS($AK$6:$AK$17)-ROWS($AO$6:$AO$17)),IFERROR(INDEX($AW$6:$AW$17, ROWS($BP$4:BP38)-ROWS($AK$6:$AK$17)-ROWS($AO$6:$AO$17)-ROWS($AS$6:$AS$17)),IFERROR(INDEX($BA$6:$BA$17, ROWS($BP$4:BP38)-ROWS($AK$6:$AK$17)-ROWS($AO$6:$AO$17)-ROWS($AS$6:$AS$17)-ROWS($AW$6:$AW$17)),IFERROR(INDEX($BE$6:$BE$17, ROWS($BP$4:BP38)-ROWS($AK$6:$AK$17)-ROWS($AO$6:$AO$17)-ROWS($AS$6:$AS$17)-ROWS($AW$6:$AW$17)-ROWS($BA$6:$BA$17)),IFERROR(INDEX($BI$6:$BI$17, ROWS($BP$4:BP38)-ROWS($AK$6:$AK$17)-ROWS($AO$6:$AO$17)-ROWS($AS$6:$AS$17)-ROWS($AW$6:$AW$17)-ROWS($BA$6:$BA$17)-ROWS($BE$6:$BE$17)), "")))))))</f>
        <v/>
      </c>
      <c r="BQ40" s="316" t="str">
        <f t="shared" ca="1" si="31"/>
        <v/>
      </c>
      <c r="BR40" s="413" t="str">
        <f t="shared" ca="1" si="32"/>
        <v/>
      </c>
      <c r="BS40" s="412" t="str">
        <f ca="1">IF(OR(BT40="",BT40=0),"",MAX(BS$5:BS39)+1)</f>
        <v/>
      </c>
      <c r="BT40" s="316" t="str">
        <f ca="1">IFERROR(INDEX($AJ$22:$AJ$33, ROWS($BT$4:BT38)), IFERROR(INDEX($AN$22:$AN$33, ROWS($BT$4:BT38)-ROWS($AJ$22:$AJ$33)), IFERROR(INDEX($AR$22:$AR$33, ROWS($BT$4:BT38)-ROWS($AJ$22:$AJ$33)-ROWS($AN$22:$AN$33)),IFERROR(INDEX($AV$22:$AV$33, ROWS($BT$4:BT38)-ROWS($AJ$22:$AJ$33)-ROWS($AN$22:$AN$33)-ROWS($AR$22:$AR$33)),IFERROR(INDEX($AZ$22:$AZ$33, ROWS($BT$4:BT38)-ROWS($AJ$22:$AJ$33)-ROWS($AN$22:$AN$33)-ROWS($AR$22:$AR$33)-ROWS($AV$22:$AV$33)),IFERROR(INDEX($BD$22:$BD$33, ROWS($BT$4:BT38)-ROWS($AJ$22:$AJ$33)-ROWS($AN$22:$AN$33)-ROWS($AR$22:$AR$33)-ROWS($AV$22:$AV$33)-ROWS($AZ$22:$AZ$33)),IFERROR(INDEX($BH$22:$BH$33, ROWS($BT$4:BT38)-ROWS($AJ$22:$AJ$33)-ROWS($AN$22:$AN$33)-ROWS($AR$22:$AR$33)-ROWS($AV$22:$AV$33)-ROWS($AZ$22:$AZ$33)-ROWS($BD$22:$BD$33)), "")))))))</f>
        <v/>
      </c>
      <c r="BU40" s="316" t="str">
        <f t="shared" ca="1" si="33"/>
        <v/>
      </c>
      <c r="BV40" s="316" t="str">
        <f ca="1">IF(OR(BW40="",BW40=0),"",MAX(BV$5:BV39)+1)</f>
        <v/>
      </c>
      <c r="BW40" s="316" t="str">
        <f ca="1">IFERROR(INDEX($AK$22:$AK$33, ROWS($BW$4:BW38)), IFERROR(INDEX($AO$22:$AO$33, ROWS($BW$4:BW38)-ROWS($AK$22:$AK$33)), IFERROR(INDEX($AS$22:$AS$33, ROWS($BW$4:BW38)-ROWS($AK$22:$AK$33)-ROWS($AO$22:$AO$33)),IFERROR(INDEX($AW$22:$AW$33, ROWS($BW$4:BW38)-ROWS($AK$22:$AK$33)-ROWS($AO$22:$AO$33)-ROWS($AS$22:$AS$33)),IFERROR(INDEX($BA$22:$BA$33, ROWS($BW$4:BW38)-ROWS($AK$22:$AK$33)-ROWS($AO$22:$AO$33)-ROWS($AS$22:$AS$33)-ROWS($AW$22:$AW$33)),IFERROR(INDEX($BE$22:$BE$33, ROWS($BW$4:BW38)-ROWS($AK$22:$AK$33)-ROWS($AO$22:$AO$33)-ROWS($AS$22:$AS$33)-ROWS($AW$22:$AW$33)-ROWS($BA$22:$BA$33)),IFERROR(INDEX($BI$22:$BI$33, ROWS($BW$4:BW38)-ROWS($AK$22:$AK$33)-ROWS($AO$22:$AO$33)-ROWS($AS$22:$AS$33)-ROWS($AW$22:$AW$33)-ROWS($BA$22:$BA$33)-ROWS($BE$22:$BE$33)), "")))))))</f>
        <v/>
      </c>
      <c r="BX40" s="316" t="str">
        <f t="shared" ca="1" si="34"/>
        <v/>
      </c>
      <c r="BY40" s="413" t="str">
        <f t="shared" ca="1" si="35"/>
        <v/>
      </c>
      <c r="BZ40" s="412" t="str">
        <f ca="1">IF(OR(CA40="",CA40=0),"",MAX(BZ$5:BZ39)+1)</f>
        <v/>
      </c>
      <c r="CA40" s="316" t="str">
        <f ca="1">IFERROR(INDEX($AJ$38:$AJ$49, ROWS($CA$4:CA38)), IFERROR(INDEX($AN$38:$AN$49, ROWS($CA$4:CA38)-ROWS($AJ$38:$AJ$49)), IFERROR(INDEX($AR$38:$AR$49, ROWS($CA$4:CA38)-ROWS($AJ$38:$AJ$49)-ROWS($AN$38:$AN$49)),IFERROR(INDEX($AV$38:$AV$49, ROWS($CA$4:CA38)-ROWS($AJ$38:$AJ$49)-ROWS($AN$38:$AN$49)-ROWS($AR$38:$AR$49)),IFERROR(INDEX($AZ$38:$AZ$49, ROWS($CA$4:CA38)-ROWS($AJ$38:$AJ$49)-ROWS($AN$38:$AN$49)-ROWS($AR$38:$AR$49)-ROWS($AV$38:$AV$49)),IFERROR(INDEX($BD$38:$BD$49, ROWS($CA$4:CA38)-ROWS($AJ$38:$AJ$49)-ROWS($AN$38:$AN$49)-ROWS($AR$38:$AR$49)-ROWS($AV$38:$AV$49)-ROWS($AZ$38:$AZ$49)),IFERROR(INDEX($BH$38:$BH$49, ROWS($CA$4:CA38)-ROWS($AJ$38:$AJ$49)-ROWS($AN$38:$AN$49)-ROWS($AR$38:$AR$49)-ROWS($AV$38:$AV$49)-ROWS($AZ$38:$AZ$49)-ROWS($BD$38:$BD$49)), "")))))))</f>
        <v/>
      </c>
      <c r="CB40" s="316" t="str">
        <f t="shared" ca="1" si="36"/>
        <v/>
      </c>
      <c r="CC40" s="316" t="str">
        <f ca="1">IF(OR(CD40="",CD40=0),"",MAX(CC$5:CC39)+1)</f>
        <v/>
      </c>
      <c r="CD40" s="316" t="str">
        <f ca="1">IFERROR(INDEX($AK$38:$AK$49, ROWS($CD$4:CD38)), IFERROR(INDEX($AO$38:$AO$49, ROWS($CD$4:CD38)-ROWS($AK$38:$AK$49)), IFERROR(INDEX($AS$38:$AS$49, ROWS($CD$4:CD38)-ROWS($AK$38:$AK$49)-ROWS($AO$38:$AO$49)),IFERROR(INDEX($AW$38:$AW$49, ROWS($CD$4:CD38)-ROWS($AK$38:$AK$49)-ROWS($AO$38:$AO$49)-ROWS($AS$38:$AS$49)),IFERROR(INDEX($BA$38:$BA$49, ROWS($CD$4:CD38)-ROWS($AK$38:$AK$49)-ROWS($AO$38:$AO$49)-ROWS($AS$38:$AS$49)-ROWS($AW$38:$AW$49)),IFERROR(INDEX($BE$38:$BE$49, ROWS($CD$4:CD38)-ROWS($AK$38:$AK$49)-ROWS($AO$38:$AO$49)-ROWS($AS$38:$AS$49)-ROWS($AW$38:$AW$49)-ROWS($BA$38:$BA$49)),IFERROR(INDEX($BI$38:$BI$49, ROWS($CD$4:CD38)-ROWS($AK$38:$AK$49)-ROWS($AO$38:$AO$49)-ROWS($AS$38:$AS$49)-ROWS($AW$38:$AW$49)-ROWS($BA$38:$BA$49)-ROWS($BE$38:$BE$49)), "")))))))</f>
        <v/>
      </c>
      <c r="CE40" s="316" t="str">
        <f t="shared" ca="1" si="37"/>
        <v/>
      </c>
      <c r="CF40" s="413" t="str">
        <f t="shared" ca="1" si="38"/>
        <v/>
      </c>
      <c r="CG40" s="412" t="str">
        <f ca="1">IF(OR(CH40="",CH40=0),"",MAX(CG$5:CG39)+1)</f>
        <v/>
      </c>
      <c r="CH40" s="316" t="str">
        <f ca="1">IFERROR(INDEX($AJ$54:$AJ$65, ROWS($CH$4:CH38)), IFERROR(INDEX($AN$54:$AN$65, ROWS($CH$4:CH38)-ROWS($AJ$54:$AJ$65)), IFERROR(INDEX($AR$54:$AR$65, ROWS($CH$4:CH38)-ROWS($AJ$54:$AJ$65)-ROWS($AN$54:$AN$65)),IFERROR(INDEX($AV$54:$AV$65, ROWS($CH$4:CH38)-ROWS($AJ$54:$AJ$65)-ROWS($AN$54:$AN$65)-ROWS($AR$54:$AR$65)),IFERROR(INDEX($AZ$54:$AZ$65, ROWS($CH$4:CH38)-ROWS($AJ$54:$AJ$65)-ROWS($AN$54:$AN$65)-ROWS($AR$54:$AR$65)-ROWS($AV$54:$AV$65)),IFERROR(INDEX($BD$54:$BD$65, ROWS($CH$4:CH38)-ROWS($AJ$54:$AJ$65)-ROWS($AN$54:$AN$65)-ROWS($AR$54:$AR$65)-ROWS($AV$54:$AV$65)-ROWS($AZ$54:$AZ$65)),IFERROR(INDEX($BH$54:$BH$65, ROWS($CH$4:CH38)-ROWS($AJ$54:$AJ$65)-ROWS($AN$54:$AN$65)-ROWS($AR$54:$AR$65)-ROWS($AV$54:$AV$65)-ROWS($AZ$54:$AZ$65)-ROWS($BD$54:$BD$65)), "")))))))</f>
        <v/>
      </c>
      <c r="CI40" s="316" t="str">
        <f t="shared" ca="1" si="39"/>
        <v/>
      </c>
      <c r="CJ40" s="316" t="str">
        <f ca="1">IF(OR(CK40="",CK40=0),"",MAX(CJ$5:CJ39)+1)</f>
        <v/>
      </c>
      <c r="CK40" s="316" t="str">
        <f ca="1">IFERROR(INDEX($AK$54:$AK$65, ROWS($CK$4:CK38)), IFERROR(INDEX($AO$54:$AO$65, ROWS($CK$4:CK38)-ROWS($AK$54:$AK$65)), IFERROR(INDEX($AS$54:$AS$65, ROWS($CK$4:CK38)-ROWS($AK$54:$AK$65)-ROWS($AO$54:$AO$65)),IFERROR(INDEX($AW$54:$AW$65, ROWS($CK$4:CK38)-ROWS($AK$54:$AK$65)-ROWS($AO$54:$AO$65)-ROWS($AS$54:$AS$65)),IFERROR(INDEX($BA$54:$BA$65, ROWS($CK$4:CK38)-ROWS($AK$54:$AK$65)-ROWS($AO$54:$AO$65)-ROWS($AS$54:$AS$65)-ROWS($AW$54:$AW$65)),IFERROR(INDEX($BE$54:$BE$65, ROWS($CK$4:CK38)-ROWS($AK$54:$AK$65)-ROWS($AO$54:$AO$65)-ROWS($AS$54:$AS$65)-ROWS($AW$54:$AW$65)-ROWS($BA$54:$BA$65)),IFERROR(INDEX($BI$54:$BI$65, ROWS($CK$4:CK38)-ROWS($AK$54:$AK$65)-ROWS($AO$54:$AO$65)-ROWS($AS$54:$AS$65)-ROWS($AW$54:$AW$65)-ROWS($BA$54:$BA$65)-ROWS($BE$54:$BE$65)), "")))))))</f>
        <v/>
      </c>
      <c r="CL40" s="316" t="str">
        <f t="shared" ca="1" si="40"/>
        <v/>
      </c>
      <c r="CM40" s="413" t="str">
        <f t="shared" ca="1" si="41"/>
        <v/>
      </c>
      <c r="CN40" s="412" t="str">
        <f ca="1">IF(OR(CO40="",CO40=0),"",MAX(CN$5:CN39)+1)</f>
        <v/>
      </c>
      <c r="CO40" s="316" t="str">
        <f ca="1">IFERROR(INDEX($AJ$70:$AJ$81, ROWS($CO$4:CO38)), IFERROR(INDEX($AN$70:$AN$81, ROWS($CO$4:CO38)-ROWS($AJ$70:$AJ$81)), IFERROR(INDEX($AR$70:$AR$81, ROWS($CO$4:CO38)-ROWS($AJ$70:$AJ$81)-ROWS($AN$70:$AN$81)),IFERROR(INDEX($AV$70:$AV$81, ROWS($CO$4:CO38)-ROWS($AJ$70:$AJ$81)-ROWS($AN$70:$AN$81)-ROWS($AR$70:$AR$81)),IFERROR(INDEX($AZ$70:$AZ$81, ROWS($CO$4:CO38)-ROWS($AJ$70:$AJ$81)-ROWS($AN$70:$AN$81)-ROWS($AR$70:$AR$81)-ROWS($AV$70:$AV$81)),IFERROR(INDEX($BD$70:$BD$81, ROWS($CO$4:CO38)-ROWS($AJ$70:$AJ$81)-ROWS($AN$70:$AN$81)-ROWS($AR$70:$AR$81)-ROWS($AV$70:$AV$81)-ROWS($AZ$70:$AZ$81)),IFERROR(INDEX($BH$70:$BH$81, ROWS($CO$4:CO38)-ROWS($AJ$70:$AJ$81)-ROWS($AN$70:$AN$81)-ROWS($AR$70:$AR$81)-ROWS($AV$70:$AV$81)-ROWS($AZ$70:$AZ$81)-ROWS($BD$70:$BD$81)), "")))))))</f>
        <v/>
      </c>
      <c r="CP40" s="316" t="str">
        <f t="shared" ca="1" si="42"/>
        <v/>
      </c>
      <c r="CQ40" s="316" t="str">
        <f ca="1">IF(OR(CR40="",CR40=0),"",MAX(CQ$5:CQ39)+1)</f>
        <v/>
      </c>
      <c r="CR40" s="316" t="str">
        <f ca="1">IFERROR(INDEX($AK$70:$AK$81, ROWS($CR$4:CR38)), IFERROR(INDEX($AO$70:$AO$81, ROWS($CR$4:CR38)-ROWS($AK$70:$AK$81)), IFERROR(INDEX($AS$70:$AS$81, ROWS($CR$4:CR38)-ROWS($AK$70:$AK$81)-ROWS($AO$70:$AO$81)),IFERROR(INDEX($AW$70:$AW$81, ROWS($CR$4:CR38)-ROWS($AK$70:$AK$81)-ROWS($AO$70:$AO$81)-ROWS($AS$70:$AS$81)),IFERROR(INDEX($BA$70:$BA$81, ROWS($CR$4:CR38)-ROWS($AK$70:$AK$81)-ROWS($AO$70:$AO$81)-ROWS($AS$70:$AS$81)-ROWS($AW$70:$AW$81)),IFERROR(INDEX($BE$70:$BE$81, ROWS($CR$4:CR38)-ROWS($AK$70:$AK$81)-ROWS($AO$70:$AO$81)-ROWS($AS$70:$AS$81)-ROWS($AW$70:$AW$81)-ROWS($BA$70:$BA$81)),IFERROR(INDEX($BI$70:$BI$81, ROWS($CR$4:CR38)-ROWS($AK$70:$AK$81)-ROWS($AO$70:$AO$81)-ROWS($AS$70:$AS$81)-ROWS($AW$70:$AW$81)-ROWS($BA$70:$BA$81)-ROWS($BE$70:$BE$81)), "")))))))</f>
        <v/>
      </c>
      <c r="CS40" s="316" t="str">
        <f t="shared" ca="1" si="43"/>
        <v/>
      </c>
      <c r="CT40" s="413" t="str">
        <f t="shared" ca="1" si="44"/>
        <v/>
      </c>
      <c r="CU40" s="412" t="str">
        <f>IF(OR(CV40="",CV40=0),"",MAX(CU$5:CU39)+1)</f>
        <v/>
      </c>
      <c r="CV40" s="316" t="str">
        <f>IFERROR(INDEX($AJ$86:$AJ$97, ROWS($CV$4:CV38)), IFERROR(INDEX($AN$86:$AN$97, ROWS($CV$4:CV38)-ROWS($AJ$86:$AJ$97)), ""))</f>
        <v/>
      </c>
      <c r="CW40" s="316" t="str">
        <f t="shared" si="45"/>
        <v/>
      </c>
      <c r="CX40" s="316" t="str">
        <f>IF(OR(CY40="",CY40=0),"",MAX(CX$5:CX39)+1)</f>
        <v/>
      </c>
      <c r="CY40" s="316" t="str">
        <f>IFERROR(INDEX($AK$86:$AK$97, ROWS($CY$4:CY38)), IFERROR(INDEX($AO$86:$AO$97, ROWS($CY$4:CY38)-ROWS($AK$86:$AK$97)), ""))</f>
        <v/>
      </c>
      <c r="CZ40" s="316" t="str">
        <f t="shared" si="46"/>
        <v/>
      </c>
      <c r="DA40" s="413" t="str">
        <f t="shared" si="47"/>
        <v/>
      </c>
      <c r="DC40" s="438" t="str">
        <f ca="1">IF(OR(DD40="",DD40=0),"",MAX(DC$25:DC39)+1)</f>
        <v/>
      </c>
      <c r="DD40" s="434" t="str">
        <f t="shared" ca="1" si="90"/>
        <v/>
      </c>
      <c r="DE40" s="413" t="str">
        <f t="shared" ca="1" si="91"/>
        <v/>
      </c>
      <c r="DF40" s="431" t="str">
        <f ca="1">IF(OR(DG40="",DG40=0),"",MAX(DF$25:DF39)+1)</f>
        <v/>
      </c>
      <c r="DG40" s="412" t="str">
        <f t="shared" ca="1" si="92"/>
        <v/>
      </c>
      <c r="DH40" s="413" t="str">
        <f t="shared" ca="1" si="93"/>
        <v/>
      </c>
      <c r="DI40" s="412" t="str">
        <f t="shared" ca="1" si="94"/>
        <v/>
      </c>
      <c r="DJ40" s="413" t="str">
        <f t="shared" ca="1" si="95"/>
        <v/>
      </c>
      <c r="DK40" s="412" t="str">
        <f t="shared" ca="1" si="96"/>
        <v/>
      </c>
      <c r="DL40" s="413" t="str">
        <f t="shared" ca="1" si="97"/>
        <v/>
      </c>
    </row>
    <row r="41" spans="1:123" x14ac:dyDescent="0.3">
      <c r="AC41" s="358" t="str">
        <f>IF('Data Entry'!H25="","",'Data Entry'!H25)</f>
        <v/>
      </c>
      <c r="AD41" s="356" t="str">
        <f>IF('Data Entry'!G25="","",'Data Entry'!G25)</f>
        <v/>
      </c>
      <c r="AE41" s="363" t="str">
        <f>IF('Data Entry'!J25="","",'Data Entry'!J25)</f>
        <v/>
      </c>
      <c r="AF41" s="402" t="str">
        <f>IF('Data Entry'!I25="","",'Data Entry'!I25)</f>
        <v/>
      </c>
      <c r="AI41" s="304" t="str">
        <f t="shared" ca="1" si="123"/>
        <v/>
      </c>
      <c r="AJ41" s="305" t="str">
        <f t="shared" ca="1" si="102"/>
        <v/>
      </c>
      <c r="AK41" s="306" t="str">
        <f t="shared" ca="1" si="103"/>
        <v/>
      </c>
      <c r="AL41" s="307" t="str">
        <f t="shared" ca="1" si="104"/>
        <v/>
      </c>
      <c r="AM41" s="304" t="str">
        <f t="shared" ca="1" si="124"/>
        <v/>
      </c>
      <c r="AN41" s="305" t="str">
        <f t="shared" ca="1" si="105"/>
        <v/>
      </c>
      <c r="AO41" s="306" t="str">
        <f t="shared" ca="1" si="106"/>
        <v/>
      </c>
      <c r="AP41" s="307" t="str">
        <f t="shared" ca="1" si="107"/>
        <v/>
      </c>
      <c r="AQ41" s="304" t="str">
        <f t="shared" ca="1" si="125"/>
        <v/>
      </c>
      <c r="AR41" s="305" t="str">
        <f t="shared" ca="1" si="108"/>
        <v/>
      </c>
      <c r="AS41" s="306" t="str">
        <f t="shared" ca="1" si="109"/>
        <v/>
      </c>
      <c r="AT41" s="307" t="str">
        <f t="shared" ca="1" si="110"/>
        <v/>
      </c>
      <c r="AU41" s="304">
        <f t="shared" ca="1" si="126"/>
        <v>50</v>
      </c>
      <c r="AV41" s="305" t="str">
        <f t="shared" ca="1" si="111"/>
        <v>Car Payment 2</v>
      </c>
      <c r="AW41" s="306">
        <f t="shared" ca="1" si="112"/>
        <v>200</v>
      </c>
      <c r="AX41" s="307">
        <f t="shared" ca="1" si="113"/>
        <v>8000</v>
      </c>
      <c r="AY41" s="304" t="str">
        <f t="shared" ca="1" si="127"/>
        <v/>
      </c>
      <c r="AZ41" s="305" t="str">
        <f t="shared" ca="1" si="114"/>
        <v/>
      </c>
      <c r="BA41" s="306" t="str">
        <f t="shared" ca="1" si="115"/>
        <v/>
      </c>
      <c r="BB41" s="307" t="str">
        <f t="shared" ca="1" si="116"/>
        <v/>
      </c>
      <c r="BC41" s="304" t="str">
        <f t="shared" ca="1" si="128"/>
        <v/>
      </c>
      <c r="BD41" s="305" t="str">
        <f t="shared" ca="1" si="117"/>
        <v/>
      </c>
      <c r="BE41" s="306" t="str">
        <f t="shared" ca="1" si="118"/>
        <v/>
      </c>
      <c r="BF41" s="307" t="str">
        <f t="shared" ca="1" si="119"/>
        <v/>
      </c>
      <c r="BG41" s="304" t="str">
        <f t="shared" ca="1" si="129"/>
        <v/>
      </c>
      <c r="BH41" s="305" t="str">
        <f t="shared" ca="1" si="120"/>
        <v/>
      </c>
      <c r="BI41" s="306" t="str">
        <f t="shared" ca="1" si="121"/>
        <v/>
      </c>
      <c r="BJ41" s="307" t="str">
        <f t="shared" ca="1" si="122"/>
        <v/>
      </c>
      <c r="BL41" s="412" t="str">
        <f ca="1">IF(OR(BM41="",BM41=0),"",MAX(BL$5:BL40)+1)</f>
        <v/>
      </c>
      <c r="BM41" s="316" t="str">
        <f ca="1">IFERROR(INDEX($AJ$6:$AJ$17, ROWS(BM$4:$BM39)), IFERROR(INDEX($AN$6:$AN$17, ROWS(BM$4:$BM39)-ROWS($AJ$6:$AJ$17)), IFERROR(INDEX($AR$6:$AR$17, ROWS(BM$4:$BM39)-ROWS($AJ$6:$AJ$17)-ROWS($AN$6:$AN$17)),IFERROR(INDEX($AV$6:$AV$17, ROWS(BM$4:$BM39)-ROWS($AJ$6:$AJ$17)-ROWS($AN$6:$AN$17)-ROWS($AR$6:$AR$17)),IFERROR(INDEX($AZ$6:$AZ$17, ROWS(BM$4:$BM39)-ROWS($AJ$6:$AJ$17)-ROWS($AN$6:$AN$17)-ROWS($AR$6:$AR$17)-ROWS($AV$6:$AV$17)),IFERROR(INDEX($BD$6:$BD$17, ROWS(BM$4:$BM39)-ROWS($AJ$6:$AJ$17)-ROWS($AN$6:$AN$17)-ROWS($AR$6:$AR$17)-ROWS($AV$6:$AV$17)-ROWS($AZ$6:$AZ$17)),IFERROR(INDEX($BH$6:$BH$17, ROWS(BM$4:$BM39)-ROWS($AJ$6:$AJ$17)-ROWS($AN$6:$AN$17)-ROWS($AR$6:$AR$17)-ROWS($AV$6:$AV$17)-ROWS($AZ$6:$AZ$17)-ROWS($BD$6:$BD$17)), "")))))))</f>
        <v/>
      </c>
      <c r="BN41" s="316" t="str">
        <f t="shared" ca="1" si="30"/>
        <v/>
      </c>
      <c r="BO41" s="316" t="str">
        <f ca="1">IF(OR(BP41="",BP41=0),"",MAX(BO$5:BO40)+1)</f>
        <v/>
      </c>
      <c r="BP41" s="316" t="str">
        <f ca="1">IFERROR(INDEX($AK$6:$AK$17, ROWS($BP$4:BP39)), IFERROR(INDEX($AO$6:$AO$17, ROWS($BP$4:BP39)-ROWS($AK$6:$AK$17)), IFERROR(INDEX($AS$6:$AS$17, ROWS($BP$4:BP39)-ROWS($AK$6:$AK$17)-ROWS($AO$6:$AO$17)),IFERROR(INDEX($AW$6:$AW$17, ROWS($BP$4:BP39)-ROWS($AK$6:$AK$17)-ROWS($AO$6:$AO$17)-ROWS($AS$6:$AS$17)),IFERROR(INDEX($BA$6:$BA$17, ROWS($BP$4:BP39)-ROWS($AK$6:$AK$17)-ROWS($AO$6:$AO$17)-ROWS($AS$6:$AS$17)-ROWS($AW$6:$AW$17)),IFERROR(INDEX($BE$6:$BE$17, ROWS($BP$4:BP39)-ROWS($AK$6:$AK$17)-ROWS($AO$6:$AO$17)-ROWS($AS$6:$AS$17)-ROWS($AW$6:$AW$17)-ROWS($BA$6:$BA$17)),IFERROR(INDEX($BI$6:$BI$17, ROWS($BP$4:BP39)-ROWS($AK$6:$AK$17)-ROWS($AO$6:$AO$17)-ROWS($AS$6:$AS$17)-ROWS($AW$6:$AW$17)-ROWS($BA$6:$BA$17)-ROWS($BE$6:$BE$17)), "")))))))</f>
        <v/>
      </c>
      <c r="BQ41" s="316" t="str">
        <f t="shared" ca="1" si="31"/>
        <v/>
      </c>
      <c r="BR41" s="413" t="str">
        <f t="shared" ca="1" si="32"/>
        <v/>
      </c>
      <c r="BS41" s="412" t="str">
        <f ca="1">IF(OR(BT41="",BT41=0),"",MAX(BS$5:BS40)+1)</f>
        <v/>
      </c>
      <c r="BT41" s="316" t="str">
        <f ca="1">IFERROR(INDEX($AJ$22:$AJ$33, ROWS($BT$4:BT39)), IFERROR(INDEX($AN$22:$AN$33, ROWS($BT$4:BT39)-ROWS($AJ$22:$AJ$33)), IFERROR(INDEX($AR$22:$AR$33, ROWS($BT$4:BT39)-ROWS($AJ$22:$AJ$33)-ROWS($AN$22:$AN$33)),IFERROR(INDEX($AV$22:$AV$33, ROWS($BT$4:BT39)-ROWS($AJ$22:$AJ$33)-ROWS($AN$22:$AN$33)-ROWS($AR$22:$AR$33)),IFERROR(INDEX($AZ$22:$AZ$33, ROWS($BT$4:BT39)-ROWS($AJ$22:$AJ$33)-ROWS($AN$22:$AN$33)-ROWS($AR$22:$AR$33)-ROWS($AV$22:$AV$33)),IFERROR(INDEX($BD$22:$BD$33, ROWS($BT$4:BT39)-ROWS($AJ$22:$AJ$33)-ROWS($AN$22:$AN$33)-ROWS($AR$22:$AR$33)-ROWS($AV$22:$AV$33)-ROWS($AZ$22:$AZ$33)),IFERROR(INDEX($BH$22:$BH$33, ROWS($BT$4:BT39)-ROWS($AJ$22:$AJ$33)-ROWS($AN$22:$AN$33)-ROWS($AR$22:$AR$33)-ROWS($AV$22:$AV$33)-ROWS($AZ$22:$AZ$33)-ROWS($BD$22:$BD$33)), "")))))))</f>
        <v/>
      </c>
      <c r="BU41" s="316" t="str">
        <f t="shared" ca="1" si="33"/>
        <v/>
      </c>
      <c r="BV41" s="316" t="str">
        <f ca="1">IF(OR(BW41="",BW41=0),"",MAX(BV$5:BV40)+1)</f>
        <v/>
      </c>
      <c r="BW41" s="316" t="str">
        <f ca="1">IFERROR(INDEX($AK$22:$AK$33, ROWS($BW$4:BW39)), IFERROR(INDEX($AO$22:$AO$33, ROWS($BW$4:BW39)-ROWS($AK$22:$AK$33)), IFERROR(INDEX($AS$22:$AS$33, ROWS($BW$4:BW39)-ROWS($AK$22:$AK$33)-ROWS($AO$22:$AO$33)),IFERROR(INDEX($AW$22:$AW$33, ROWS($BW$4:BW39)-ROWS($AK$22:$AK$33)-ROWS($AO$22:$AO$33)-ROWS($AS$22:$AS$33)),IFERROR(INDEX($BA$22:$BA$33, ROWS($BW$4:BW39)-ROWS($AK$22:$AK$33)-ROWS($AO$22:$AO$33)-ROWS($AS$22:$AS$33)-ROWS($AW$22:$AW$33)),IFERROR(INDEX($BE$22:$BE$33, ROWS($BW$4:BW39)-ROWS($AK$22:$AK$33)-ROWS($AO$22:$AO$33)-ROWS($AS$22:$AS$33)-ROWS($AW$22:$AW$33)-ROWS($BA$22:$BA$33)),IFERROR(INDEX($BI$22:$BI$33, ROWS($BW$4:BW39)-ROWS($AK$22:$AK$33)-ROWS($AO$22:$AO$33)-ROWS($AS$22:$AS$33)-ROWS($AW$22:$AW$33)-ROWS($BA$22:$BA$33)-ROWS($BE$22:$BE$33)), "")))))))</f>
        <v/>
      </c>
      <c r="BX41" s="316" t="str">
        <f t="shared" ca="1" si="34"/>
        <v/>
      </c>
      <c r="BY41" s="413" t="str">
        <f t="shared" ca="1" si="35"/>
        <v/>
      </c>
      <c r="BZ41" s="412" t="str">
        <f ca="1">IF(OR(CA41="",CA41=0),"",MAX(BZ$5:BZ40)+1)</f>
        <v/>
      </c>
      <c r="CA41" s="316" t="str">
        <f ca="1">IFERROR(INDEX($AJ$38:$AJ$49, ROWS($CA$4:CA39)), IFERROR(INDEX($AN$38:$AN$49, ROWS($CA$4:CA39)-ROWS($AJ$38:$AJ$49)), IFERROR(INDEX($AR$38:$AR$49, ROWS($CA$4:CA39)-ROWS($AJ$38:$AJ$49)-ROWS($AN$38:$AN$49)),IFERROR(INDEX($AV$38:$AV$49, ROWS($CA$4:CA39)-ROWS($AJ$38:$AJ$49)-ROWS($AN$38:$AN$49)-ROWS($AR$38:$AR$49)),IFERROR(INDEX($AZ$38:$AZ$49, ROWS($CA$4:CA39)-ROWS($AJ$38:$AJ$49)-ROWS($AN$38:$AN$49)-ROWS($AR$38:$AR$49)-ROWS($AV$38:$AV$49)),IFERROR(INDEX($BD$38:$BD$49, ROWS($CA$4:CA39)-ROWS($AJ$38:$AJ$49)-ROWS($AN$38:$AN$49)-ROWS($AR$38:$AR$49)-ROWS($AV$38:$AV$49)-ROWS($AZ$38:$AZ$49)),IFERROR(INDEX($BH$38:$BH$49, ROWS($CA$4:CA39)-ROWS($AJ$38:$AJ$49)-ROWS($AN$38:$AN$49)-ROWS($AR$38:$AR$49)-ROWS($AV$38:$AV$49)-ROWS($AZ$38:$AZ$49)-ROWS($BD$38:$BD$49)), "")))))))</f>
        <v/>
      </c>
      <c r="CB41" s="316" t="str">
        <f t="shared" ca="1" si="36"/>
        <v/>
      </c>
      <c r="CC41" s="316" t="str">
        <f ca="1">IF(OR(CD41="",CD41=0),"",MAX(CC$5:CC40)+1)</f>
        <v/>
      </c>
      <c r="CD41" s="316" t="str">
        <f ca="1">IFERROR(INDEX($AK$38:$AK$49, ROWS($CD$4:CD39)), IFERROR(INDEX($AO$38:$AO$49, ROWS($CD$4:CD39)-ROWS($AK$38:$AK$49)), IFERROR(INDEX($AS$38:$AS$49, ROWS($CD$4:CD39)-ROWS($AK$38:$AK$49)-ROWS($AO$38:$AO$49)),IFERROR(INDEX($AW$38:$AW$49, ROWS($CD$4:CD39)-ROWS($AK$38:$AK$49)-ROWS($AO$38:$AO$49)-ROWS($AS$38:$AS$49)),IFERROR(INDEX($BA$38:$BA$49, ROWS($CD$4:CD39)-ROWS($AK$38:$AK$49)-ROWS($AO$38:$AO$49)-ROWS($AS$38:$AS$49)-ROWS($AW$38:$AW$49)),IFERROR(INDEX($BE$38:$BE$49, ROWS($CD$4:CD39)-ROWS($AK$38:$AK$49)-ROWS($AO$38:$AO$49)-ROWS($AS$38:$AS$49)-ROWS($AW$38:$AW$49)-ROWS($BA$38:$BA$49)),IFERROR(INDEX($BI$38:$BI$49, ROWS($CD$4:CD39)-ROWS($AK$38:$AK$49)-ROWS($AO$38:$AO$49)-ROWS($AS$38:$AS$49)-ROWS($AW$38:$AW$49)-ROWS($BA$38:$BA$49)-ROWS($BE$38:$BE$49)), "")))))))</f>
        <v/>
      </c>
      <c r="CE41" s="316" t="str">
        <f t="shared" ca="1" si="37"/>
        <v/>
      </c>
      <c r="CF41" s="413" t="str">
        <f t="shared" ca="1" si="38"/>
        <v/>
      </c>
      <c r="CG41" s="412" t="str">
        <f ca="1">IF(OR(CH41="",CH41=0),"",MAX(CG$5:CG40)+1)</f>
        <v/>
      </c>
      <c r="CH41" s="316" t="str">
        <f ca="1">IFERROR(INDEX($AJ$54:$AJ$65, ROWS($CH$4:CH39)), IFERROR(INDEX($AN$54:$AN$65, ROWS($CH$4:CH39)-ROWS($AJ$54:$AJ$65)), IFERROR(INDEX($AR$54:$AR$65, ROWS($CH$4:CH39)-ROWS($AJ$54:$AJ$65)-ROWS($AN$54:$AN$65)),IFERROR(INDEX($AV$54:$AV$65, ROWS($CH$4:CH39)-ROWS($AJ$54:$AJ$65)-ROWS($AN$54:$AN$65)-ROWS($AR$54:$AR$65)),IFERROR(INDEX($AZ$54:$AZ$65, ROWS($CH$4:CH39)-ROWS($AJ$54:$AJ$65)-ROWS($AN$54:$AN$65)-ROWS($AR$54:$AR$65)-ROWS($AV$54:$AV$65)),IFERROR(INDEX($BD$54:$BD$65, ROWS($CH$4:CH39)-ROWS($AJ$54:$AJ$65)-ROWS($AN$54:$AN$65)-ROWS($AR$54:$AR$65)-ROWS($AV$54:$AV$65)-ROWS($AZ$54:$AZ$65)),IFERROR(INDEX($BH$54:$BH$65, ROWS($CH$4:CH39)-ROWS($AJ$54:$AJ$65)-ROWS($AN$54:$AN$65)-ROWS($AR$54:$AR$65)-ROWS($AV$54:$AV$65)-ROWS($AZ$54:$AZ$65)-ROWS($BD$54:$BD$65)), "")))))))</f>
        <v/>
      </c>
      <c r="CI41" s="316" t="str">
        <f t="shared" ca="1" si="39"/>
        <v/>
      </c>
      <c r="CJ41" s="316" t="str">
        <f ca="1">IF(OR(CK41="",CK41=0),"",MAX(CJ$5:CJ40)+1)</f>
        <v/>
      </c>
      <c r="CK41" s="316" t="str">
        <f ca="1">IFERROR(INDEX($AK$54:$AK$65, ROWS($CK$4:CK39)), IFERROR(INDEX($AO$54:$AO$65, ROWS($CK$4:CK39)-ROWS($AK$54:$AK$65)), IFERROR(INDEX($AS$54:$AS$65, ROWS($CK$4:CK39)-ROWS($AK$54:$AK$65)-ROWS($AO$54:$AO$65)),IFERROR(INDEX($AW$54:$AW$65, ROWS($CK$4:CK39)-ROWS($AK$54:$AK$65)-ROWS($AO$54:$AO$65)-ROWS($AS$54:$AS$65)),IFERROR(INDEX($BA$54:$BA$65, ROWS($CK$4:CK39)-ROWS($AK$54:$AK$65)-ROWS($AO$54:$AO$65)-ROWS($AS$54:$AS$65)-ROWS($AW$54:$AW$65)),IFERROR(INDEX($BE$54:$BE$65, ROWS($CK$4:CK39)-ROWS($AK$54:$AK$65)-ROWS($AO$54:$AO$65)-ROWS($AS$54:$AS$65)-ROWS($AW$54:$AW$65)-ROWS($BA$54:$BA$65)),IFERROR(INDEX($BI$54:$BI$65, ROWS($CK$4:CK39)-ROWS($AK$54:$AK$65)-ROWS($AO$54:$AO$65)-ROWS($AS$54:$AS$65)-ROWS($AW$54:$AW$65)-ROWS($BA$54:$BA$65)-ROWS($BE$54:$BE$65)), "")))))))</f>
        <v/>
      </c>
      <c r="CL41" s="316" t="str">
        <f t="shared" ca="1" si="40"/>
        <v/>
      </c>
      <c r="CM41" s="413" t="str">
        <f t="shared" ca="1" si="41"/>
        <v/>
      </c>
      <c r="CN41" s="412" t="str">
        <f ca="1">IF(OR(CO41="",CO41=0),"",MAX(CN$5:CN40)+1)</f>
        <v/>
      </c>
      <c r="CO41" s="316" t="str">
        <f ca="1">IFERROR(INDEX($AJ$70:$AJ$81, ROWS($CO$4:CO39)), IFERROR(INDEX($AN$70:$AN$81, ROWS($CO$4:CO39)-ROWS($AJ$70:$AJ$81)), IFERROR(INDEX($AR$70:$AR$81, ROWS($CO$4:CO39)-ROWS($AJ$70:$AJ$81)-ROWS($AN$70:$AN$81)),IFERROR(INDEX($AV$70:$AV$81, ROWS($CO$4:CO39)-ROWS($AJ$70:$AJ$81)-ROWS($AN$70:$AN$81)-ROWS($AR$70:$AR$81)),IFERROR(INDEX($AZ$70:$AZ$81, ROWS($CO$4:CO39)-ROWS($AJ$70:$AJ$81)-ROWS($AN$70:$AN$81)-ROWS($AR$70:$AR$81)-ROWS($AV$70:$AV$81)),IFERROR(INDEX($BD$70:$BD$81, ROWS($CO$4:CO39)-ROWS($AJ$70:$AJ$81)-ROWS($AN$70:$AN$81)-ROWS($AR$70:$AR$81)-ROWS($AV$70:$AV$81)-ROWS($AZ$70:$AZ$81)),IFERROR(INDEX($BH$70:$BH$81, ROWS($CO$4:CO39)-ROWS($AJ$70:$AJ$81)-ROWS($AN$70:$AN$81)-ROWS($AR$70:$AR$81)-ROWS($AV$70:$AV$81)-ROWS($AZ$70:$AZ$81)-ROWS($BD$70:$BD$81)), "")))))))</f>
        <v/>
      </c>
      <c r="CP41" s="316" t="str">
        <f t="shared" ca="1" si="42"/>
        <v/>
      </c>
      <c r="CQ41" s="316" t="str">
        <f ca="1">IF(OR(CR41="",CR41=0),"",MAX(CQ$5:CQ40)+1)</f>
        <v/>
      </c>
      <c r="CR41" s="316" t="str">
        <f ca="1">IFERROR(INDEX($AK$70:$AK$81, ROWS($CR$4:CR39)), IFERROR(INDEX($AO$70:$AO$81, ROWS($CR$4:CR39)-ROWS($AK$70:$AK$81)), IFERROR(INDEX($AS$70:$AS$81, ROWS($CR$4:CR39)-ROWS($AK$70:$AK$81)-ROWS($AO$70:$AO$81)),IFERROR(INDEX($AW$70:$AW$81, ROWS($CR$4:CR39)-ROWS($AK$70:$AK$81)-ROWS($AO$70:$AO$81)-ROWS($AS$70:$AS$81)),IFERROR(INDEX($BA$70:$BA$81, ROWS($CR$4:CR39)-ROWS($AK$70:$AK$81)-ROWS($AO$70:$AO$81)-ROWS($AS$70:$AS$81)-ROWS($AW$70:$AW$81)),IFERROR(INDEX($BE$70:$BE$81, ROWS($CR$4:CR39)-ROWS($AK$70:$AK$81)-ROWS($AO$70:$AO$81)-ROWS($AS$70:$AS$81)-ROWS($AW$70:$AW$81)-ROWS($BA$70:$BA$81)),IFERROR(INDEX($BI$70:$BI$81, ROWS($CR$4:CR39)-ROWS($AK$70:$AK$81)-ROWS($AO$70:$AO$81)-ROWS($AS$70:$AS$81)-ROWS($AW$70:$AW$81)-ROWS($BA$70:$BA$81)-ROWS($BE$70:$BE$81)), "")))))))</f>
        <v/>
      </c>
      <c r="CS41" s="316" t="str">
        <f t="shared" ca="1" si="43"/>
        <v/>
      </c>
      <c r="CT41" s="413" t="str">
        <f t="shared" ca="1" si="44"/>
        <v/>
      </c>
      <c r="CU41" s="412" t="str">
        <f>IF(OR(CV41="",CV41=0),"",MAX(CU$5:CU40)+1)</f>
        <v/>
      </c>
      <c r="CV41" s="316" t="str">
        <f>IFERROR(INDEX($AJ$86:$AJ$97, ROWS($CV$4:CV39)), IFERROR(INDEX($AN$86:$AN$97, ROWS($CV$4:CV39)-ROWS($AJ$86:$AJ$97)), ""))</f>
        <v/>
      </c>
      <c r="CW41" s="316" t="str">
        <f t="shared" si="45"/>
        <v/>
      </c>
      <c r="CX41" s="316" t="str">
        <f>IF(OR(CY41="",CY41=0),"",MAX(CX$5:CX40)+1)</f>
        <v/>
      </c>
      <c r="CY41" s="316" t="str">
        <f>IFERROR(INDEX($AK$86:$AK$97, ROWS($CY$4:CY39)), IFERROR(INDEX($AO$86:$AO$97, ROWS($CY$4:CY39)-ROWS($AK$86:$AK$97)), ""))</f>
        <v/>
      </c>
      <c r="CZ41" s="316" t="str">
        <f t="shared" si="46"/>
        <v/>
      </c>
      <c r="DA41" s="413" t="str">
        <f t="shared" si="47"/>
        <v/>
      </c>
      <c r="DC41" s="438" t="str">
        <f ca="1">IF(OR(DD41="",DD41=0),"",MAX(DC$25:DC40)+1)</f>
        <v/>
      </c>
      <c r="DD41" s="434" t="str">
        <f t="shared" ca="1" si="90"/>
        <v/>
      </c>
      <c r="DE41" s="413" t="str">
        <f t="shared" ca="1" si="91"/>
        <v/>
      </c>
      <c r="DF41" s="431" t="str">
        <f ca="1">IF(OR(DG41="",DG41=0),"",MAX(DF$25:DF40)+1)</f>
        <v/>
      </c>
      <c r="DG41" s="412" t="str">
        <f t="shared" ca="1" si="92"/>
        <v/>
      </c>
      <c r="DH41" s="413" t="str">
        <f t="shared" ca="1" si="93"/>
        <v/>
      </c>
      <c r="DI41" s="412" t="str">
        <f t="shared" ca="1" si="94"/>
        <v/>
      </c>
      <c r="DJ41" s="413" t="str">
        <f t="shared" ca="1" si="95"/>
        <v/>
      </c>
      <c r="DK41" s="412" t="str">
        <f t="shared" ca="1" si="96"/>
        <v/>
      </c>
      <c r="DL41" s="413" t="str">
        <f t="shared" ca="1" si="97"/>
        <v/>
      </c>
      <c r="DN41" s="278"/>
      <c r="DO41" s="278"/>
      <c r="DP41" s="278"/>
      <c r="DQ41" s="278"/>
      <c r="DR41" s="278"/>
      <c r="DS41" s="278"/>
    </row>
    <row r="42" spans="1:123" x14ac:dyDescent="0.3">
      <c r="AC42" s="358" t="str">
        <f>IF('Data Entry'!H26="","",'Data Entry'!H26)</f>
        <v/>
      </c>
      <c r="AD42" s="356" t="str">
        <f>IF('Data Entry'!G26="","",'Data Entry'!G26)</f>
        <v/>
      </c>
      <c r="AE42" s="363" t="str">
        <f>IF('Data Entry'!J26="","",'Data Entry'!J26)</f>
        <v/>
      </c>
      <c r="AF42" s="402" t="str">
        <f>IF('Data Entry'!I26="","",'Data Entry'!I26)</f>
        <v/>
      </c>
      <c r="AI42" s="304" t="str">
        <f t="shared" ca="1" si="123"/>
        <v/>
      </c>
      <c r="AJ42" s="305" t="str">
        <f t="shared" ca="1" si="102"/>
        <v/>
      </c>
      <c r="AK42" s="306" t="str">
        <f t="shared" ca="1" si="103"/>
        <v/>
      </c>
      <c r="AL42" s="307" t="str">
        <f t="shared" ca="1" si="104"/>
        <v/>
      </c>
      <c r="AM42" s="304" t="str">
        <f t="shared" ca="1" si="124"/>
        <v/>
      </c>
      <c r="AN42" s="305" t="str">
        <f t="shared" ca="1" si="105"/>
        <v/>
      </c>
      <c r="AO42" s="306" t="str">
        <f t="shared" ca="1" si="106"/>
        <v/>
      </c>
      <c r="AP42" s="307" t="str">
        <f t="shared" ca="1" si="107"/>
        <v/>
      </c>
      <c r="AQ42" s="304" t="str">
        <f t="shared" ca="1" si="125"/>
        <v/>
      </c>
      <c r="AR42" s="305" t="str">
        <f t="shared" ca="1" si="108"/>
        <v/>
      </c>
      <c r="AS42" s="306" t="str">
        <f t="shared" ca="1" si="109"/>
        <v/>
      </c>
      <c r="AT42" s="307" t="str">
        <f t="shared" ca="1" si="110"/>
        <v/>
      </c>
      <c r="AU42" s="304">
        <f t="shared" ca="1" si="126"/>
        <v>67</v>
      </c>
      <c r="AV42" s="305" t="str">
        <f t="shared" ca="1" si="111"/>
        <v>Investment 1</v>
      </c>
      <c r="AW42" s="306">
        <f t="shared" ca="1" si="112"/>
        <v>200</v>
      </c>
      <c r="AX42" s="307" t="str">
        <f t="shared" ca="1" si="113"/>
        <v>Income</v>
      </c>
      <c r="AY42" s="304" t="str">
        <f t="shared" ca="1" si="127"/>
        <v/>
      </c>
      <c r="AZ42" s="305" t="str">
        <f t="shared" ca="1" si="114"/>
        <v/>
      </c>
      <c r="BA42" s="306" t="str">
        <f t="shared" ca="1" si="115"/>
        <v/>
      </c>
      <c r="BB42" s="307" t="str">
        <f t="shared" ca="1" si="116"/>
        <v/>
      </c>
      <c r="BC42" s="304" t="str">
        <f t="shared" ca="1" si="128"/>
        <v/>
      </c>
      <c r="BD42" s="305" t="str">
        <f t="shared" ca="1" si="117"/>
        <v/>
      </c>
      <c r="BE42" s="306" t="str">
        <f t="shared" ca="1" si="118"/>
        <v/>
      </c>
      <c r="BF42" s="307" t="str">
        <f t="shared" ca="1" si="119"/>
        <v/>
      </c>
      <c r="BG42" s="304" t="str">
        <f t="shared" ca="1" si="129"/>
        <v/>
      </c>
      <c r="BH42" s="305" t="str">
        <f t="shared" ca="1" si="120"/>
        <v/>
      </c>
      <c r="BI42" s="306" t="str">
        <f t="shared" ca="1" si="121"/>
        <v/>
      </c>
      <c r="BJ42" s="307" t="str">
        <f t="shared" ca="1" si="122"/>
        <v/>
      </c>
      <c r="BL42" s="412">
        <f ca="1">IF(OR(BM42="",BM42=0),"",MAX(BL$5:BL41)+1)</f>
        <v>1</v>
      </c>
      <c r="BM42" s="316" t="str">
        <f ca="1">IFERROR(INDEX($AJ$6:$AJ$17, ROWS(BM$4:$BM40)), IFERROR(INDEX($AN$6:$AN$17, ROWS(BM$4:$BM40)-ROWS($AJ$6:$AJ$17)), IFERROR(INDEX($AR$6:$AR$17, ROWS(BM$4:$BM40)-ROWS($AJ$6:$AJ$17)-ROWS($AN$6:$AN$17)),IFERROR(INDEX($AV$6:$AV$17, ROWS(BM$4:$BM40)-ROWS($AJ$6:$AJ$17)-ROWS($AN$6:$AN$17)-ROWS($AR$6:$AR$17)),IFERROR(INDEX($AZ$6:$AZ$17, ROWS(BM$4:$BM40)-ROWS($AJ$6:$AJ$17)-ROWS($AN$6:$AN$17)-ROWS($AR$6:$AR$17)-ROWS($AV$6:$AV$17)),IFERROR(INDEX($BD$6:$BD$17, ROWS(BM$4:$BM40)-ROWS($AJ$6:$AJ$17)-ROWS($AN$6:$AN$17)-ROWS($AR$6:$AR$17)-ROWS($AV$6:$AV$17)-ROWS($AZ$6:$AZ$17)),IFERROR(INDEX($BH$6:$BH$17, ROWS(BM$4:$BM40)-ROWS($AJ$6:$AJ$17)-ROWS($AN$6:$AN$17)-ROWS($AR$6:$AR$17)-ROWS($AV$6:$AV$17)-ROWS($AZ$6:$AZ$17)-ROWS($BD$6:$BD$17)), "")))))))</f>
        <v>Bank Loan 1</v>
      </c>
      <c r="BN42" s="316" t="str">
        <f t="shared" ca="1" si="30"/>
        <v/>
      </c>
      <c r="BO42" s="316">
        <f ca="1">IF(OR(BP42="",BP42=0),"",MAX(BO$5:BO41)+1)</f>
        <v>1</v>
      </c>
      <c r="BP42" s="316">
        <f ca="1">IFERROR(INDEX($AK$6:$AK$17, ROWS($BP$4:BP40)), IFERROR(INDEX($AO$6:$AO$17, ROWS($BP$4:BP40)-ROWS($AK$6:$AK$17)), IFERROR(INDEX($AS$6:$AS$17, ROWS($BP$4:BP40)-ROWS($AK$6:$AK$17)-ROWS($AO$6:$AO$17)),IFERROR(INDEX($AW$6:$AW$17, ROWS($BP$4:BP40)-ROWS($AK$6:$AK$17)-ROWS($AO$6:$AO$17)-ROWS($AS$6:$AS$17)),IFERROR(INDEX($BA$6:$BA$17, ROWS($BP$4:BP40)-ROWS($AK$6:$AK$17)-ROWS($AO$6:$AO$17)-ROWS($AS$6:$AS$17)-ROWS($AW$6:$AW$17)),IFERROR(INDEX($BE$6:$BE$17, ROWS($BP$4:BP40)-ROWS($AK$6:$AK$17)-ROWS($AO$6:$AO$17)-ROWS($AS$6:$AS$17)-ROWS($AW$6:$AW$17)-ROWS($BA$6:$BA$17)),IFERROR(INDEX($BI$6:$BI$17, ROWS($BP$4:BP40)-ROWS($AK$6:$AK$17)-ROWS($AO$6:$AO$17)-ROWS($AS$6:$AS$17)-ROWS($AW$6:$AW$17)-ROWS($BA$6:$BA$17)-ROWS($BE$6:$BE$17)), "")))))))</f>
        <v>120</v>
      </c>
      <c r="BQ42" s="316" t="str">
        <f t="shared" ca="1" si="31"/>
        <v/>
      </c>
      <c r="BR42" s="413" t="str">
        <f t="shared" ca="1" si="32"/>
        <v/>
      </c>
      <c r="BS42" s="412">
        <f ca="1">IF(OR(BT42="",BT42=0),"",MAX(BS$5:BS41)+1)</f>
        <v>9</v>
      </c>
      <c r="BT42" s="316" t="str">
        <f ca="1">IFERROR(INDEX($AJ$22:$AJ$33, ROWS($BT$4:BT40)), IFERROR(INDEX($AN$22:$AN$33, ROWS($BT$4:BT40)-ROWS($AJ$22:$AJ$33)), IFERROR(INDEX($AR$22:$AR$33, ROWS($BT$4:BT40)-ROWS($AJ$22:$AJ$33)-ROWS($AN$22:$AN$33)),IFERROR(INDEX($AV$22:$AV$33, ROWS($BT$4:BT40)-ROWS($AJ$22:$AJ$33)-ROWS($AN$22:$AN$33)-ROWS($AR$22:$AR$33)),IFERROR(INDEX($AZ$22:$AZ$33, ROWS($BT$4:BT40)-ROWS($AJ$22:$AJ$33)-ROWS($AN$22:$AN$33)-ROWS($AR$22:$AR$33)-ROWS($AV$22:$AV$33)),IFERROR(INDEX($BD$22:$BD$33, ROWS($BT$4:BT40)-ROWS($AJ$22:$AJ$33)-ROWS($AN$22:$AN$33)-ROWS($AR$22:$AR$33)-ROWS($AV$22:$AV$33)-ROWS($AZ$22:$AZ$33)),IFERROR(INDEX($BH$22:$BH$33, ROWS($BT$4:BT40)-ROWS($AJ$22:$AJ$33)-ROWS($AN$22:$AN$33)-ROWS($AR$22:$AR$33)-ROWS($AV$22:$AV$33)-ROWS($AZ$22:$AZ$33)-ROWS($BD$22:$BD$33)), "")))))))</f>
        <v>Paycheck 3</v>
      </c>
      <c r="BU42" s="316" t="str">
        <f t="shared" ca="1" si="33"/>
        <v/>
      </c>
      <c r="BV42" s="316">
        <f ca="1">IF(OR(BW42="",BW42=0),"",MAX(BV$5:BV41)+1)</f>
        <v>9</v>
      </c>
      <c r="BW42" s="316">
        <f ca="1">IFERROR(INDEX($AK$22:$AK$33, ROWS($BW$4:BW40)), IFERROR(INDEX($AO$22:$AO$33, ROWS($BW$4:BW40)-ROWS($AK$22:$AK$33)), IFERROR(INDEX($AS$22:$AS$33, ROWS($BW$4:BW40)-ROWS($AK$22:$AK$33)-ROWS($AO$22:$AO$33)),IFERROR(INDEX($AW$22:$AW$33, ROWS($BW$4:BW40)-ROWS($AK$22:$AK$33)-ROWS($AO$22:$AO$33)-ROWS($AS$22:$AS$33)),IFERROR(INDEX($BA$22:$BA$33, ROWS($BW$4:BW40)-ROWS($AK$22:$AK$33)-ROWS($AO$22:$AO$33)-ROWS($AS$22:$AS$33)-ROWS($AW$22:$AW$33)),IFERROR(INDEX($BE$22:$BE$33, ROWS($BW$4:BW40)-ROWS($AK$22:$AK$33)-ROWS($AO$22:$AO$33)-ROWS($AS$22:$AS$33)-ROWS($AW$22:$AW$33)-ROWS($BA$22:$BA$33)),IFERROR(INDEX($BI$22:$BI$33, ROWS($BW$4:BW40)-ROWS($AK$22:$AK$33)-ROWS($AO$22:$AO$33)-ROWS($AS$22:$AS$33)-ROWS($AW$22:$AW$33)-ROWS($BA$22:$BA$33)-ROWS($BE$22:$BE$33)), "")))))))</f>
        <v>700</v>
      </c>
      <c r="BX42" s="316" t="str">
        <f t="shared" ca="1" si="34"/>
        <v/>
      </c>
      <c r="BY42" s="413" t="str">
        <f t="shared" ca="1" si="35"/>
        <v/>
      </c>
      <c r="BZ42" s="412">
        <f ca="1">IF(OR(CA42="",CA42=0),"",MAX(BZ$5:BZ41)+1)</f>
        <v>6</v>
      </c>
      <c r="CA42" s="316" t="str">
        <f ca="1">IFERROR(INDEX($AJ$38:$AJ$49, ROWS($CA$4:CA40)), IFERROR(INDEX($AN$38:$AN$49, ROWS($CA$4:CA40)-ROWS($AJ$38:$AJ$49)), IFERROR(INDEX($AR$38:$AR$49, ROWS($CA$4:CA40)-ROWS($AJ$38:$AJ$49)-ROWS($AN$38:$AN$49)),IFERROR(INDEX($AV$38:$AV$49, ROWS($CA$4:CA40)-ROWS($AJ$38:$AJ$49)-ROWS($AN$38:$AN$49)-ROWS($AR$38:$AR$49)),IFERROR(INDEX($AZ$38:$AZ$49, ROWS($CA$4:CA40)-ROWS($AJ$38:$AJ$49)-ROWS($AN$38:$AN$49)-ROWS($AR$38:$AR$49)-ROWS($AV$38:$AV$49)),IFERROR(INDEX($BD$38:$BD$49, ROWS($CA$4:CA40)-ROWS($AJ$38:$AJ$49)-ROWS($AN$38:$AN$49)-ROWS($AR$38:$AR$49)-ROWS($AV$38:$AV$49)-ROWS($AZ$38:$AZ$49)),IFERROR(INDEX($BH$38:$BH$49, ROWS($CA$4:CA40)-ROWS($AJ$38:$AJ$49)-ROWS($AN$38:$AN$49)-ROWS($AR$38:$AR$49)-ROWS($AV$38:$AV$49)-ROWS($AZ$38:$AZ$49)-ROWS($BD$38:$BD$49)), "")))))))</f>
        <v>Roth IRA</v>
      </c>
      <c r="CB42" s="316" t="str">
        <f t="shared" ca="1" si="36"/>
        <v/>
      </c>
      <c r="CC42" s="316">
        <f ca="1">IF(OR(CD42="",CD42=0),"",MAX(CC$5:CC41)+1)</f>
        <v>6</v>
      </c>
      <c r="CD42" s="316">
        <f ca="1">IFERROR(INDEX($AK$38:$AK$49, ROWS($CD$4:CD40)), IFERROR(INDEX($AO$38:$AO$49, ROWS($CD$4:CD40)-ROWS($AK$38:$AK$49)), IFERROR(INDEX($AS$38:$AS$49, ROWS($CD$4:CD40)-ROWS($AK$38:$AK$49)-ROWS($AO$38:$AO$49)),IFERROR(INDEX($AW$38:$AW$49, ROWS($CD$4:CD40)-ROWS($AK$38:$AK$49)-ROWS($AO$38:$AO$49)-ROWS($AS$38:$AS$49)),IFERROR(INDEX($BA$38:$BA$49, ROWS($CD$4:CD40)-ROWS($AK$38:$AK$49)-ROWS($AO$38:$AO$49)-ROWS($AS$38:$AS$49)-ROWS($AW$38:$AW$49)),IFERROR(INDEX($BE$38:$BE$49, ROWS($CD$4:CD40)-ROWS($AK$38:$AK$49)-ROWS($AO$38:$AO$49)-ROWS($AS$38:$AS$49)-ROWS($AW$38:$AW$49)-ROWS($BA$38:$BA$49)),IFERROR(INDEX($BI$38:$BI$49, ROWS($CD$4:CD40)-ROWS($AK$38:$AK$49)-ROWS($AO$38:$AO$49)-ROWS($AS$38:$AS$49)-ROWS($AW$38:$AW$49)-ROWS($BA$38:$BA$49)-ROWS($BE$38:$BE$49)), "")))))))</f>
        <v>100</v>
      </c>
      <c r="CE42" s="316" t="str">
        <f t="shared" ca="1" si="37"/>
        <v/>
      </c>
      <c r="CF42" s="413" t="str">
        <f t="shared" ca="1" si="38"/>
        <v/>
      </c>
      <c r="CG42" s="412">
        <f ca="1">IF(OR(CH42="",CH42=0),"",MAX(CG$5:CG41)+1)</f>
        <v>4</v>
      </c>
      <c r="CH42" s="316" t="str">
        <f ca="1">IFERROR(INDEX($AJ$54:$AJ$65, ROWS($CH$4:CH40)), IFERROR(INDEX($AN$54:$AN$65, ROWS($CH$4:CH40)-ROWS($AJ$54:$AJ$65)), IFERROR(INDEX($AR$54:$AR$65, ROWS($CH$4:CH40)-ROWS($AJ$54:$AJ$65)-ROWS($AN$54:$AN$65)),IFERROR(INDEX($AV$54:$AV$65, ROWS($CH$4:CH40)-ROWS($AJ$54:$AJ$65)-ROWS($AN$54:$AN$65)-ROWS($AR$54:$AR$65)),IFERROR(INDEX($AZ$54:$AZ$65, ROWS($CH$4:CH40)-ROWS($AJ$54:$AJ$65)-ROWS($AN$54:$AN$65)-ROWS($AR$54:$AR$65)-ROWS($AV$54:$AV$65)),IFERROR(INDEX($BD$54:$BD$65, ROWS($CH$4:CH40)-ROWS($AJ$54:$AJ$65)-ROWS($AN$54:$AN$65)-ROWS($AR$54:$AR$65)-ROWS($AV$54:$AV$65)-ROWS($AZ$54:$AZ$65)),IFERROR(INDEX($BH$54:$BH$65, ROWS($CH$4:CH40)-ROWS($AJ$54:$AJ$65)-ROWS($AN$54:$AN$65)-ROWS($AR$54:$AR$65)-ROWS($AV$54:$AV$65)-ROWS($AZ$54:$AZ$65)-ROWS($BD$54:$BD$65)), "")))))))</f>
        <v>Paycheck 3</v>
      </c>
      <c r="CI42" s="316" t="str">
        <f t="shared" ca="1" si="39"/>
        <v/>
      </c>
      <c r="CJ42" s="316">
        <f ca="1">IF(OR(CK42="",CK42=0),"",MAX(CJ$5:CJ41)+1)</f>
        <v>4</v>
      </c>
      <c r="CK42" s="316">
        <f ca="1">IFERROR(INDEX($AK$54:$AK$65, ROWS($CK$4:CK40)), IFERROR(INDEX($AO$54:$AO$65, ROWS($CK$4:CK40)-ROWS($AK$54:$AK$65)), IFERROR(INDEX($AS$54:$AS$65, ROWS($CK$4:CK40)-ROWS($AK$54:$AK$65)-ROWS($AO$54:$AO$65)),IFERROR(INDEX($AW$54:$AW$65, ROWS($CK$4:CK40)-ROWS($AK$54:$AK$65)-ROWS($AO$54:$AO$65)-ROWS($AS$54:$AS$65)),IFERROR(INDEX($BA$54:$BA$65, ROWS($CK$4:CK40)-ROWS($AK$54:$AK$65)-ROWS($AO$54:$AO$65)-ROWS($AS$54:$AS$65)-ROWS($AW$54:$AW$65)),IFERROR(INDEX($BE$54:$BE$65, ROWS($CK$4:CK40)-ROWS($AK$54:$AK$65)-ROWS($AO$54:$AO$65)-ROWS($AS$54:$AS$65)-ROWS($AW$54:$AW$65)-ROWS($BA$54:$BA$65)),IFERROR(INDEX($BI$54:$BI$65, ROWS($CK$4:CK40)-ROWS($AK$54:$AK$65)-ROWS($AO$54:$AO$65)-ROWS($AS$54:$AS$65)-ROWS($AW$54:$AW$65)-ROWS($BA$54:$BA$65)-ROWS($BE$54:$BE$65)), "")))))))</f>
        <v>700</v>
      </c>
      <c r="CL42" s="316" t="str">
        <f t="shared" ca="1" si="40"/>
        <v/>
      </c>
      <c r="CM42" s="413" t="str">
        <f t="shared" ca="1" si="41"/>
        <v/>
      </c>
      <c r="CN42" s="412" t="str">
        <f>IF(OR(CO42="",CO42=0),"",MAX(CN$5:CN41)+1)</f>
        <v/>
      </c>
      <c r="CO42" s="316">
        <f>IFERROR(INDEX($AJ$70:$AJ$81, ROWS($CO$4:CO40)), IFERROR(INDEX($AN$70:$AN$81, ROWS($CO$4:CO40)-ROWS($AJ$70:$AJ$81)), IFERROR(INDEX($AR$70:$AR$81, ROWS($CO$4:CO40)-ROWS($AJ$70:$AJ$81)-ROWS($AN$70:$AN$81)),IFERROR(INDEX($AV$70:$AV$81, ROWS($CO$4:CO40)-ROWS($AJ$70:$AJ$81)-ROWS($AN$70:$AN$81)-ROWS($AR$70:$AR$81)),IFERROR(INDEX($AZ$70:$AZ$81, ROWS($CO$4:CO40)-ROWS($AJ$70:$AJ$81)-ROWS($AN$70:$AN$81)-ROWS($AR$70:$AR$81)-ROWS($AV$70:$AV$81)),IFERROR(INDEX($BD$70:$BD$81, ROWS($CO$4:CO40)-ROWS($AJ$70:$AJ$81)-ROWS($AN$70:$AN$81)-ROWS($AR$70:$AR$81)-ROWS($AV$70:$AV$81)-ROWS($AZ$70:$AZ$81)),IFERROR(INDEX($BH$70:$BH$81, ROWS($CO$4:CO40)-ROWS($AJ$70:$AJ$81)-ROWS($AN$70:$AN$81)-ROWS($AR$70:$AR$81)-ROWS($AV$70:$AV$81)-ROWS($AZ$70:$AZ$81)-ROWS($BD$70:$BD$81)), "")))))))</f>
        <v>0</v>
      </c>
      <c r="CP42" s="316" t="str">
        <f t="shared" ca="1" si="42"/>
        <v/>
      </c>
      <c r="CQ42" s="316" t="str">
        <f>IF(OR(CR42="",CR42=0),"",MAX(CQ$5:CQ41)+1)</f>
        <v/>
      </c>
      <c r="CR42" s="316">
        <f>IFERROR(INDEX($AK$70:$AK$81, ROWS($CR$4:CR40)), IFERROR(INDEX($AO$70:$AO$81, ROWS($CR$4:CR40)-ROWS($AK$70:$AK$81)), IFERROR(INDEX($AS$70:$AS$81, ROWS($CR$4:CR40)-ROWS($AK$70:$AK$81)-ROWS($AO$70:$AO$81)),IFERROR(INDEX($AW$70:$AW$81, ROWS($CR$4:CR40)-ROWS($AK$70:$AK$81)-ROWS($AO$70:$AO$81)-ROWS($AS$70:$AS$81)),IFERROR(INDEX($BA$70:$BA$81, ROWS($CR$4:CR40)-ROWS($AK$70:$AK$81)-ROWS($AO$70:$AO$81)-ROWS($AS$70:$AS$81)-ROWS($AW$70:$AW$81)),IFERROR(INDEX($BE$70:$BE$81, ROWS($CR$4:CR40)-ROWS($AK$70:$AK$81)-ROWS($AO$70:$AO$81)-ROWS($AS$70:$AS$81)-ROWS($AW$70:$AW$81)-ROWS($BA$70:$BA$81)),IFERROR(INDEX($BI$70:$BI$81, ROWS($CR$4:CR40)-ROWS($AK$70:$AK$81)-ROWS($AO$70:$AO$81)-ROWS($AS$70:$AS$81)-ROWS($AW$70:$AW$81)-ROWS($BA$70:$BA$81)-ROWS($BE$70:$BE$81)), "")))))))</f>
        <v>0</v>
      </c>
      <c r="CS42" s="316" t="str">
        <f t="shared" ca="1" si="43"/>
        <v/>
      </c>
      <c r="CT42" s="413" t="str">
        <f t="shared" ca="1" si="44"/>
        <v/>
      </c>
      <c r="CU42" s="412" t="str">
        <f>IF(OR(CV42="",CV42=0),"",MAX(CU$5:CU41)+1)</f>
        <v/>
      </c>
      <c r="CV42" s="316" t="str">
        <f>IFERROR(INDEX($AJ$86:$AJ$97, ROWS($CV$4:CV40)), IFERROR(INDEX($AN$86:$AN$97, ROWS($CV$4:CV40)-ROWS($AJ$86:$AJ$97)), ""))</f>
        <v/>
      </c>
      <c r="CW42" s="316" t="str">
        <f t="shared" si="45"/>
        <v/>
      </c>
      <c r="CX42" s="316" t="str">
        <f>IF(OR(CY42="",CY42=0),"",MAX(CX$5:CX41)+1)</f>
        <v/>
      </c>
      <c r="CY42" s="316" t="str">
        <f>IFERROR(INDEX($AK$86:$AK$97, ROWS($CY$4:CY40)), IFERROR(INDEX($AO$86:$AO$97, ROWS($CY$4:CY40)-ROWS($AK$86:$AK$97)), ""))</f>
        <v/>
      </c>
      <c r="CZ42" s="316" t="str">
        <f t="shared" si="46"/>
        <v/>
      </c>
      <c r="DA42" s="413" t="str">
        <f t="shared" si="47"/>
        <v/>
      </c>
      <c r="DC42" s="438" t="str">
        <f ca="1">IF(OR(DD42="",DD42=0),"",MAX(DC$25:DC41)+1)</f>
        <v/>
      </c>
      <c r="DD42" s="434" t="str">
        <f t="shared" ca="1" si="90"/>
        <v/>
      </c>
      <c r="DE42" s="413" t="str">
        <f t="shared" ca="1" si="91"/>
        <v/>
      </c>
      <c r="DF42" s="431" t="str">
        <f ca="1">IF(OR(DG42="",DG42=0),"",MAX(DF$25:DF41)+1)</f>
        <v/>
      </c>
      <c r="DG42" s="412" t="str">
        <f t="shared" ca="1" si="92"/>
        <v/>
      </c>
      <c r="DH42" s="413" t="str">
        <f t="shared" ca="1" si="93"/>
        <v/>
      </c>
      <c r="DI42" s="412" t="str">
        <f t="shared" ca="1" si="94"/>
        <v/>
      </c>
      <c r="DJ42" s="413" t="str">
        <f t="shared" ca="1" si="95"/>
        <v/>
      </c>
      <c r="DK42" s="412" t="str">
        <f t="shared" ca="1" si="96"/>
        <v/>
      </c>
      <c r="DL42" s="413" t="str">
        <f t="shared" ca="1" si="97"/>
        <v/>
      </c>
    </row>
    <row r="43" spans="1:123" ht="15.75" thickBot="1" x14ac:dyDescent="0.35">
      <c r="AC43" s="358" t="str">
        <f>IF('Data Entry'!H27="","",'Data Entry'!H27)</f>
        <v/>
      </c>
      <c r="AD43" s="356" t="str">
        <f>IF('Data Entry'!G27="","",'Data Entry'!G27)</f>
        <v/>
      </c>
      <c r="AE43" s="363" t="str">
        <f>IF('Data Entry'!J27="","",'Data Entry'!J27)</f>
        <v/>
      </c>
      <c r="AF43" s="402" t="str">
        <f>IF('Data Entry'!I27="","",'Data Entry'!I27)</f>
        <v/>
      </c>
      <c r="AI43" s="304" t="str">
        <f t="shared" ca="1" si="123"/>
        <v/>
      </c>
      <c r="AJ43" s="305" t="str">
        <f t="shared" ca="1" si="102"/>
        <v/>
      </c>
      <c r="AK43" s="306" t="str">
        <f t="shared" ca="1" si="103"/>
        <v/>
      </c>
      <c r="AL43" s="307" t="str">
        <f t="shared" ca="1" si="104"/>
        <v/>
      </c>
      <c r="AM43" s="304" t="str">
        <f t="shared" ca="1" si="124"/>
        <v/>
      </c>
      <c r="AN43" s="305" t="str">
        <f t="shared" ca="1" si="105"/>
        <v/>
      </c>
      <c r="AO43" s="306" t="str">
        <f t="shared" ca="1" si="106"/>
        <v/>
      </c>
      <c r="AP43" s="307" t="str">
        <f t="shared" ca="1" si="107"/>
        <v/>
      </c>
      <c r="AQ43" s="304" t="str">
        <f t="shared" ca="1" si="125"/>
        <v/>
      </c>
      <c r="AR43" s="305" t="str">
        <f t="shared" ca="1" si="108"/>
        <v/>
      </c>
      <c r="AS43" s="306" t="str">
        <f t="shared" ca="1" si="109"/>
        <v/>
      </c>
      <c r="AT43" s="307" t="str">
        <f t="shared" ca="1" si="110"/>
        <v/>
      </c>
      <c r="AU43" s="304" t="str">
        <f t="shared" ca="1" si="126"/>
        <v/>
      </c>
      <c r="AV43" s="305" t="str">
        <f t="shared" ca="1" si="111"/>
        <v/>
      </c>
      <c r="AW43" s="306" t="str">
        <f t="shared" ca="1" si="112"/>
        <v/>
      </c>
      <c r="AX43" s="307" t="str">
        <f t="shared" ca="1" si="113"/>
        <v/>
      </c>
      <c r="AY43" s="304" t="str">
        <f t="shared" ca="1" si="127"/>
        <v/>
      </c>
      <c r="AZ43" s="305" t="str">
        <f t="shared" ca="1" si="114"/>
        <v/>
      </c>
      <c r="BA43" s="306" t="str">
        <f t="shared" ca="1" si="115"/>
        <v/>
      </c>
      <c r="BB43" s="307" t="str">
        <f t="shared" ca="1" si="116"/>
        <v/>
      </c>
      <c r="BC43" s="304" t="str">
        <f t="shared" ca="1" si="128"/>
        <v/>
      </c>
      <c r="BD43" s="305" t="str">
        <f t="shared" ca="1" si="117"/>
        <v/>
      </c>
      <c r="BE43" s="306" t="str">
        <f t="shared" ca="1" si="118"/>
        <v/>
      </c>
      <c r="BF43" s="307" t="str">
        <f t="shared" ca="1" si="119"/>
        <v/>
      </c>
      <c r="BG43" s="304" t="str">
        <f t="shared" ca="1" si="129"/>
        <v/>
      </c>
      <c r="BH43" s="305" t="str">
        <f t="shared" ca="1" si="120"/>
        <v/>
      </c>
      <c r="BI43" s="306" t="str">
        <f t="shared" ca="1" si="121"/>
        <v/>
      </c>
      <c r="BJ43" s="307" t="str">
        <f t="shared" ca="1" si="122"/>
        <v/>
      </c>
      <c r="BL43" s="412">
        <f ca="1">IF(OR(BM43="",BM43=0),"",MAX(BL$5:BL42)+1)</f>
        <v>2</v>
      </c>
      <c r="BM43" s="316" t="str">
        <f ca="1">IFERROR(INDEX($AJ$6:$AJ$17, ROWS(BM$4:$BM41)), IFERROR(INDEX($AN$6:$AN$17, ROWS(BM$4:$BM41)-ROWS($AJ$6:$AJ$17)), IFERROR(INDEX($AR$6:$AR$17, ROWS(BM$4:$BM41)-ROWS($AJ$6:$AJ$17)-ROWS($AN$6:$AN$17)),IFERROR(INDEX($AV$6:$AV$17, ROWS(BM$4:$BM41)-ROWS($AJ$6:$AJ$17)-ROWS($AN$6:$AN$17)-ROWS($AR$6:$AR$17)),IFERROR(INDEX($AZ$6:$AZ$17, ROWS(BM$4:$BM41)-ROWS($AJ$6:$AJ$17)-ROWS($AN$6:$AN$17)-ROWS($AR$6:$AR$17)-ROWS($AV$6:$AV$17)),IFERROR(INDEX($BD$6:$BD$17, ROWS(BM$4:$BM41)-ROWS($AJ$6:$AJ$17)-ROWS($AN$6:$AN$17)-ROWS($AR$6:$AR$17)-ROWS($AV$6:$AV$17)-ROWS($AZ$6:$AZ$17)),IFERROR(INDEX($BH$6:$BH$17, ROWS(BM$4:$BM41)-ROWS($AJ$6:$AJ$17)-ROWS($AN$6:$AN$17)-ROWS($AR$6:$AR$17)-ROWS($AV$6:$AV$17)-ROWS($AZ$6:$AZ$17)-ROWS($BD$6:$BD$17)), "")))))))</f>
        <v>Mortgage</v>
      </c>
      <c r="BN43" s="316" t="str">
        <f t="shared" ca="1" si="30"/>
        <v/>
      </c>
      <c r="BO43" s="316">
        <f ca="1">IF(OR(BP43="",BP43=0),"",MAX(BO$5:BO42)+1)</f>
        <v>2</v>
      </c>
      <c r="BP43" s="316">
        <f ca="1">IFERROR(INDEX($AK$6:$AK$17, ROWS($BP$4:BP41)), IFERROR(INDEX($AO$6:$AO$17, ROWS($BP$4:BP41)-ROWS($AK$6:$AK$17)), IFERROR(INDEX($AS$6:$AS$17, ROWS($BP$4:BP41)-ROWS($AK$6:$AK$17)-ROWS($AO$6:$AO$17)),IFERROR(INDEX($AW$6:$AW$17, ROWS($BP$4:BP41)-ROWS($AK$6:$AK$17)-ROWS($AO$6:$AO$17)-ROWS($AS$6:$AS$17)),IFERROR(INDEX($BA$6:$BA$17, ROWS($BP$4:BP41)-ROWS($AK$6:$AK$17)-ROWS($AO$6:$AO$17)-ROWS($AS$6:$AS$17)-ROWS($AW$6:$AW$17)),IFERROR(INDEX($BE$6:$BE$17, ROWS($BP$4:BP41)-ROWS($AK$6:$AK$17)-ROWS($AO$6:$AO$17)-ROWS($AS$6:$AS$17)-ROWS($AW$6:$AW$17)-ROWS($BA$6:$BA$17)),IFERROR(INDEX($BI$6:$BI$17, ROWS($BP$4:BP41)-ROWS($AK$6:$AK$17)-ROWS($AO$6:$AO$17)-ROWS($AS$6:$AS$17)-ROWS($AW$6:$AW$17)-ROWS($BA$6:$BA$17)-ROWS($BE$6:$BE$17)), "")))))))</f>
        <v>800</v>
      </c>
      <c r="BQ43" s="316" t="str">
        <f t="shared" ca="1" si="31"/>
        <v/>
      </c>
      <c r="BR43" s="413" t="str">
        <f t="shared" ca="1" si="32"/>
        <v/>
      </c>
      <c r="BS43" s="412" t="str">
        <f ca="1">IF(OR(BT43="",BT43=0),"",MAX(BS$5:BS42)+1)</f>
        <v/>
      </c>
      <c r="BT43" s="316" t="str">
        <f ca="1">IFERROR(INDEX($AJ$22:$AJ$33, ROWS($BT$4:BT41)), IFERROR(INDEX($AN$22:$AN$33, ROWS($BT$4:BT41)-ROWS($AJ$22:$AJ$33)), IFERROR(INDEX($AR$22:$AR$33, ROWS($BT$4:BT41)-ROWS($AJ$22:$AJ$33)-ROWS($AN$22:$AN$33)),IFERROR(INDEX($AV$22:$AV$33, ROWS($BT$4:BT41)-ROWS($AJ$22:$AJ$33)-ROWS($AN$22:$AN$33)-ROWS($AR$22:$AR$33)),IFERROR(INDEX($AZ$22:$AZ$33, ROWS($BT$4:BT41)-ROWS($AJ$22:$AJ$33)-ROWS($AN$22:$AN$33)-ROWS($AR$22:$AR$33)-ROWS($AV$22:$AV$33)),IFERROR(INDEX($BD$22:$BD$33, ROWS($BT$4:BT41)-ROWS($AJ$22:$AJ$33)-ROWS($AN$22:$AN$33)-ROWS($AR$22:$AR$33)-ROWS($AV$22:$AV$33)-ROWS($AZ$22:$AZ$33)),IFERROR(INDEX($BH$22:$BH$33, ROWS($BT$4:BT41)-ROWS($AJ$22:$AJ$33)-ROWS($AN$22:$AN$33)-ROWS($AR$22:$AR$33)-ROWS($AV$22:$AV$33)-ROWS($AZ$22:$AZ$33)-ROWS($BD$22:$BD$33)), "")))))))</f>
        <v/>
      </c>
      <c r="BU43" s="316" t="str">
        <f t="shared" ca="1" si="33"/>
        <v/>
      </c>
      <c r="BV43" s="316" t="str">
        <f ca="1">IF(OR(BW43="",BW43=0),"",MAX(BV$5:BV42)+1)</f>
        <v/>
      </c>
      <c r="BW43" s="316" t="str">
        <f ca="1">IFERROR(INDEX($AK$22:$AK$33, ROWS($BW$4:BW41)), IFERROR(INDEX($AO$22:$AO$33, ROWS($BW$4:BW41)-ROWS($AK$22:$AK$33)), IFERROR(INDEX($AS$22:$AS$33, ROWS($BW$4:BW41)-ROWS($AK$22:$AK$33)-ROWS($AO$22:$AO$33)),IFERROR(INDEX($AW$22:$AW$33, ROWS($BW$4:BW41)-ROWS($AK$22:$AK$33)-ROWS($AO$22:$AO$33)-ROWS($AS$22:$AS$33)),IFERROR(INDEX($BA$22:$BA$33, ROWS($BW$4:BW41)-ROWS($AK$22:$AK$33)-ROWS($AO$22:$AO$33)-ROWS($AS$22:$AS$33)-ROWS($AW$22:$AW$33)),IFERROR(INDEX($BE$22:$BE$33, ROWS($BW$4:BW41)-ROWS($AK$22:$AK$33)-ROWS($AO$22:$AO$33)-ROWS($AS$22:$AS$33)-ROWS($AW$22:$AW$33)-ROWS($BA$22:$BA$33)),IFERROR(INDEX($BI$22:$BI$33, ROWS($BW$4:BW41)-ROWS($AK$22:$AK$33)-ROWS($AO$22:$AO$33)-ROWS($AS$22:$AS$33)-ROWS($AW$22:$AW$33)-ROWS($BA$22:$BA$33)-ROWS($BE$22:$BE$33)), "")))))))</f>
        <v/>
      </c>
      <c r="BX43" s="316" t="str">
        <f t="shared" ca="1" si="34"/>
        <v/>
      </c>
      <c r="BY43" s="413" t="str">
        <f t="shared" ca="1" si="35"/>
        <v/>
      </c>
      <c r="BZ43" s="412">
        <f ca="1">IF(OR(CA43="",CA43=0),"",MAX(BZ$5:BZ42)+1)</f>
        <v>7</v>
      </c>
      <c r="CA43" s="316" t="str">
        <f ca="1">IFERROR(INDEX($AJ$38:$AJ$49, ROWS($CA$4:CA41)), IFERROR(INDEX($AN$38:$AN$49, ROWS($CA$4:CA41)-ROWS($AJ$38:$AJ$49)), IFERROR(INDEX($AR$38:$AR$49, ROWS($CA$4:CA41)-ROWS($AJ$38:$AJ$49)-ROWS($AN$38:$AN$49)),IFERROR(INDEX($AV$38:$AV$49, ROWS($CA$4:CA41)-ROWS($AJ$38:$AJ$49)-ROWS($AN$38:$AN$49)-ROWS($AR$38:$AR$49)),IFERROR(INDEX($AZ$38:$AZ$49, ROWS($CA$4:CA41)-ROWS($AJ$38:$AJ$49)-ROWS($AN$38:$AN$49)-ROWS($AR$38:$AR$49)-ROWS($AV$38:$AV$49)),IFERROR(INDEX($BD$38:$BD$49, ROWS($CA$4:CA41)-ROWS($AJ$38:$AJ$49)-ROWS($AN$38:$AN$49)-ROWS($AR$38:$AR$49)-ROWS($AV$38:$AV$49)-ROWS($AZ$38:$AZ$49)),IFERROR(INDEX($BH$38:$BH$49, ROWS($CA$4:CA41)-ROWS($AJ$38:$AJ$49)-ROWS($AN$38:$AN$49)-ROWS($AR$38:$AR$49)-ROWS($AV$38:$AV$49)-ROWS($AZ$38:$AZ$49)-ROWS($BD$38:$BD$49)), "")))))))</f>
        <v>D. Store Card 2</v>
      </c>
      <c r="CB43" s="316" t="str">
        <f t="shared" ca="1" si="36"/>
        <v/>
      </c>
      <c r="CC43" s="316">
        <f ca="1">IF(OR(CD43="",CD43=0),"",MAX(CC$5:CC42)+1)</f>
        <v>7</v>
      </c>
      <c r="CD43" s="316">
        <f ca="1">IFERROR(INDEX($AK$38:$AK$49, ROWS($CD$4:CD41)), IFERROR(INDEX($AO$38:$AO$49, ROWS($CD$4:CD41)-ROWS($AK$38:$AK$49)), IFERROR(INDEX($AS$38:$AS$49, ROWS($CD$4:CD41)-ROWS($AK$38:$AK$49)-ROWS($AO$38:$AO$49)),IFERROR(INDEX($AW$38:$AW$49, ROWS($CD$4:CD41)-ROWS($AK$38:$AK$49)-ROWS($AO$38:$AO$49)-ROWS($AS$38:$AS$49)),IFERROR(INDEX($BA$38:$BA$49, ROWS($CD$4:CD41)-ROWS($AK$38:$AK$49)-ROWS($AO$38:$AO$49)-ROWS($AS$38:$AS$49)-ROWS($AW$38:$AW$49)),IFERROR(INDEX($BE$38:$BE$49, ROWS($CD$4:CD41)-ROWS($AK$38:$AK$49)-ROWS($AO$38:$AO$49)-ROWS($AS$38:$AS$49)-ROWS($AW$38:$AW$49)-ROWS($BA$38:$BA$49)),IFERROR(INDEX($BI$38:$BI$49, ROWS($CD$4:CD41)-ROWS($AK$38:$AK$49)-ROWS($AO$38:$AO$49)-ROWS($AS$38:$AS$49)-ROWS($AW$38:$AW$49)-ROWS($BA$38:$BA$49)-ROWS($BE$38:$BE$49)), "")))))))</f>
        <v>30</v>
      </c>
      <c r="CE43" s="316" t="str">
        <f t="shared" ca="1" si="37"/>
        <v/>
      </c>
      <c r="CF43" s="413" t="str">
        <f t="shared" ca="1" si="38"/>
        <v/>
      </c>
      <c r="CG43" s="412" t="str">
        <f ca="1">IF(OR(CH43="",CH43=0),"",MAX(CG$5:CG42)+1)</f>
        <v/>
      </c>
      <c r="CH43" s="316" t="str">
        <f ca="1">IFERROR(INDEX($AJ$54:$AJ$65, ROWS($CH$4:CH41)), IFERROR(INDEX($AN$54:$AN$65, ROWS($CH$4:CH41)-ROWS($AJ$54:$AJ$65)), IFERROR(INDEX($AR$54:$AR$65, ROWS($CH$4:CH41)-ROWS($AJ$54:$AJ$65)-ROWS($AN$54:$AN$65)),IFERROR(INDEX($AV$54:$AV$65, ROWS($CH$4:CH41)-ROWS($AJ$54:$AJ$65)-ROWS($AN$54:$AN$65)-ROWS($AR$54:$AR$65)),IFERROR(INDEX($AZ$54:$AZ$65, ROWS($CH$4:CH41)-ROWS($AJ$54:$AJ$65)-ROWS($AN$54:$AN$65)-ROWS($AR$54:$AR$65)-ROWS($AV$54:$AV$65)),IFERROR(INDEX($BD$54:$BD$65, ROWS($CH$4:CH41)-ROWS($AJ$54:$AJ$65)-ROWS($AN$54:$AN$65)-ROWS($AR$54:$AR$65)-ROWS($AV$54:$AV$65)-ROWS($AZ$54:$AZ$65)),IFERROR(INDEX($BH$54:$BH$65, ROWS($CH$4:CH41)-ROWS($AJ$54:$AJ$65)-ROWS($AN$54:$AN$65)-ROWS($AR$54:$AR$65)-ROWS($AV$54:$AV$65)-ROWS($AZ$54:$AZ$65)-ROWS($BD$54:$BD$65)), "")))))))</f>
        <v/>
      </c>
      <c r="CI43" s="316" t="str">
        <f t="shared" ca="1" si="39"/>
        <v/>
      </c>
      <c r="CJ43" s="316" t="str">
        <f ca="1">IF(OR(CK43="",CK43=0),"",MAX(CJ$5:CJ42)+1)</f>
        <v/>
      </c>
      <c r="CK43" s="316" t="str">
        <f ca="1">IFERROR(INDEX($AK$54:$AK$65, ROWS($CK$4:CK41)), IFERROR(INDEX($AO$54:$AO$65, ROWS($CK$4:CK41)-ROWS($AK$54:$AK$65)), IFERROR(INDEX($AS$54:$AS$65, ROWS($CK$4:CK41)-ROWS($AK$54:$AK$65)-ROWS($AO$54:$AO$65)),IFERROR(INDEX($AW$54:$AW$65, ROWS($CK$4:CK41)-ROWS($AK$54:$AK$65)-ROWS($AO$54:$AO$65)-ROWS($AS$54:$AS$65)),IFERROR(INDEX($BA$54:$BA$65, ROWS($CK$4:CK41)-ROWS($AK$54:$AK$65)-ROWS($AO$54:$AO$65)-ROWS($AS$54:$AS$65)-ROWS($AW$54:$AW$65)),IFERROR(INDEX($BE$54:$BE$65, ROWS($CK$4:CK41)-ROWS($AK$54:$AK$65)-ROWS($AO$54:$AO$65)-ROWS($AS$54:$AS$65)-ROWS($AW$54:$AW$65)-ROWS($BA$54:$BA$65)),IFERROR(INDEX($BI$54:$BI$65, ROWS($CK$4:CK41)-ROWS($AK$54:$AK$65)-ROWS($AO$54:$AO$65)-ROWS($AS$54:$AS$65)-ROWS($AW$54:$AW$65)-ROWS($BA$54:$BA$65)-ROWS($BE$54:$BE$65)), "")))))))</f>
        <v/>
      </c>
      <c r="CL43" s="316" t="str">
        <f t="shared" ca="1" si="40"/>
        <v/>
      </c>
      <c r="CM43" s="413" t="str">
        <f t="shared" ca="1" si="41"/>
        <v/>
      </c>
      <c r="CN43" s="412" t="str">
        <f>IF(OR(CO43="",CO43=0),"",MAX(CN$5:CN42)+1)</f>
        <v/>
      </c>
      <c r="CO43" s="316">
        <f>IFERROR(INDEX($AJ$70:$AJ$81, ROWS($CO$4:CO41)), IFERROR(INDEX($AN$70:$AN$81, ROWS($CO$4:CO41)-ROWS($AJ$70:$AJ$81)), IFERROR(INDEX($AR$70:$AR$81, ROWS($CO$4:CO41)-ROWS($AJ$70:$AJ$81)-ROWS($AN$70:$AN$81)),IFERROR(INDEX($AV$70:$AV$81, ROWS($CO$4:CO41)-ROWS($AJ$70:$AJ$81)-ROWS($AN$70:$AN$81)-ROWS($AR$70:$AR$81)),IFERROR(INDEX($AZ$70:$AZ$81, ROWS($CO$4:CO41)-ROWS($AJ$70:$AJ$81)-ROWS($AN$70:$AN$81)-ROWS($AR$70:$AR$81)-ROWS($AV$70:$AV$81)),IFERROR(INDEX($BD$70:$BD$81, ROWS($CO$4:CO41)-ROWS($AJ$70:$AJ$81)-ROWS($AN$70:$AN$81)-ROWS($AR$70:$AR$81)-ROWS($AV$70:$AV$81)-ROWS($AZ$70:$AZ$81)),IFERROR(INDEX($BH$70:$BH$81, ROWS($CO$4:CO41)-ROWS($AJ$70:$AJ$81)-ROWS($AN$70:$AN$81)-ROWS($AR$70:$AR$81)-ROWS($AV$70:$AV$81)-ROWS($AZ$70:$AZ$81)-ROWS($BD$70:$BD$81)), "")))))))</f>
        <v>0</v>
      </c>
      <c r="CP43" s="316" t="str">
        <f t="shared" ca="1" si="42"/>
        <v/>
      </c>
      <c r="CQ43" s="316" t="str">
        <f>IF(OR(CR43="",CR43=0),"",MAX(CQ$5:CQ42)+1)</f>
        <v/>
      </c>
      <c r="CR43" s="316">
        <f>IFERROR(INDEX($AK$70:$AK$81, ROWS($CR$4:CR41)), IFERROR(INDEX($AO$70:$AO$81, ROWS($CR$4:CR41)-ROWS($AK$70:$AK$81)), IFERROR(INDEX($AS$70:$AS$81, ROWS($CR$4:CR41)-ROWS($AK$70:$AK$81)-ROWS($AO$70:$AO$81)),IFERROR(INDEX($AW$70:$AW$81, ROWS($CR$4:CR41)-ROWS($AK$70:$AK$81)-ROWS($AO$70:$AO$81)-ROWS($AS$70:$AS$81)),IFERROR(INDEX($BA$70:$BA$81, ROWS($CR$4:CR41)-ROWS($AK$70:$AK$81)-ROWS($AO$70:$AO$81)-ROWS($AS$70:$AS$81)-ROWS($AW$70:$AW$81)),IFERROR(INDEX($BE$70:$BE$81, ROWS($CR$4:CR41)-ROWS($AK$70:$AK$81)-ROWS($AO$70:$AO$81)-ROWS($AS$70:$AS$81)-ROWS($AW$70:$AW$81)-ROWS($BA$70:$BA$81)),IFERROR(INDEX($BI$70:$BI$81, ROWS($CR$4:CR41)-ROWS($AK$70:$AK$81)-ROWS($AO$70:$AO$81)-ROWS($AS$70:$AS$81)-ROWS($AW$70:$AW$81)-ROWS($BA$70:$BA$81)-ROWS($BE$70:$BE$81)), "")))))))</f>
        <v>0</v>
      </c>
      <c r="CS43" s="316" t="str">
        <f t="shared" ca="1" si="43"/>
        <v/>
      </c>
      <c r="CT43" s="413" t="str">
        <f t="shared" ca="1" si="44"/>
        <v/>
      </c>
      <c r="CU43" s="412" t="str">
        <f>IF(OR(CV43="",CV43=0),"",MAX(CU$5:CU42)+1)</f>
        <v/>
      </c>
      <c r="CV43" s="316" t="str">
        <f>IFERROR(INDEX($AJ$86:$AJ$97, ROWS($CV$4:CV41)), IFERROR(INDEX($AN$86:$AN$97, ROWS($CV$4:CV41)-ROWS($AJ$86:$AJ$97)), ""))</f>
        <v/>
      </c>
      <c r="CW43" s="316" t="str">
        <f t="shared" si="45"/>
        <v/>
      </c>
      <c r="CX43" s="316" t="str">
        <f>IF(OR(CY43="",CY43=0),"",MAX(CX$5:CX42)+1)</f>
        <v/>
      </c>
      <c r="CY43" s="316" t="str">
        <f>IFERROR(INDEX($AK$86:$AK$97, ROWS($CY$4:CY41)), IFERROR(INDEX($AO$86:$AO$97, ROWS($CY$4:CY41)-ROWS($AK$86:$AK$97)), ""))</f>
        <v/>
      </c>
      <c r="CZ43" s="316" t="str">
        <f t="shared" si="46"/>
        <v/>
      </c>
      <c r="DA43" s="413" t="str">
        <f t="shared" si="47"/>
        <v/>
      </c>
      <c r="DC43" s="439" t="str">
        <f ca="1">IF(OR(DD43="",DD43=0),"",MAX(DC$25:DC42)+1)</f>
        <v/>
      </c>
      <c r="DD43" s="436" t="str">
        <f t="shared" ca="1" si="90"/>
        <v/>
      </c>
      <c r="DE43" s="422" t="str">
        <f t="shared" ca="1" si="91"/>
        <v/>
      </c>
      <c r="DF43" s="433" t="str">
        <f ca="1">IF(OR(DG43="",DG43=0),"",MAX(DF$25:DF42)+1)</f>
        <v/>
      </c>
      <c r="DG43" s="420" t="str">
        <f t="shared" ca="1" si="92"/>
        <v/>
      </c>
      <c r="DH43" s="422" t="str">
        <f t="shared" ca="1" si="93"/>
        <v/>
      </c>
      <c r="DI43" s="420" t="str">
        <f t="shared" ca="1" si="94"/>
        <v/>
      </c>
      <c r="DJ43" s="422" t="str">
        <f t="shared" ca="1" si="95"/>
        <v/>
      </c>
      <c r="DK43" s="420" t="str">
        <f t="shared" ca="1" si="96"/>
        <v/>
      </c>
      <c r="DL43" s="422" t="str">
        <f t="shared" ca="1" si="97"/>
        <v/>
      </c>
    </row>
    <row r="44" spans="1:123" ht="15.75" thickBot="1" x14ac:dyDescent="0.35">
      <c r="P44" s="1097" t="s">
        <v>547</v>
      </c>
      <c r="Q44" s="1098"/>
      <c r="R44" s="1098"/>
      <c r="S44" s="1099"/>
      <c r="U44" s="1093" t="s">
        <v>515</v>
      </c>
      <c r="V44" s="1094"/>
      <c r="W44" s="1094"/>
      <c r="X44" s="1095"/>
      <c r="AC44" s="359" t="str">
        <f>IF('Data Entry'!H28="","",'Data Entry'!H28)</f>
        <v/>
      </c>
      <c r="AD44" s="360" t="str">
        <f>IF('Data Entry'!G28="","",'Data Entry'!G28)</f>
        <v/>
      </c>
      <c r="AE44" s="364" t="str">
        <f>IF('Data Entry'!J28="","",'Data Entry'!J28)</f>
        <v/>
      </c>
      <c r="AF44" s="403" t="str">
        <f>IF('Data Entry'!I28="","",'Data Entry'!I28)</f>
        <v/>
      </c>
      <c r="AI44" s="304" t="str">
        <f t="shared" ca="1" si="123"/>
        <v/>
      </c>
      <c r="AJ44" s="305" t="str">
        <f t="shared" ca="1" si="102"/>
        <v/>
      </c>
      <c r="AK44" s="306" t="str">
        <f t="shared" ca="1" si="103"/>
        <v/>
      </c>
      <c r="AL44" s="307" t="str">
        <f t="shared" ca="1" si="104"/>
        <v/>
      </c>
      <c r="AM44" s="304" t="str">
        <f t="shared" ca="1" si="124"/>
        <v/>
      </c>
      <c r="AN44" s="305" t="str">
        <f t="shared" ca="1" si="105"/>
        <v/>
      </c>
      <c r="AO44" s="306" t="str">
        <f t="shared" ca="1" si="106"/>
        <v/>
      </c>
      <c r="AP44" s="307" t="str">
        <f t="shared" ca="1" si="107"/>
        <v/>
      </c>
      <c r="AQ44" s="304" t="str">
        <f t="shared" ca="1" si="125"/>
        <v/>
      </c>
      <c r="AR44" s="305" t="str">
        <f t="shared" ca="1" si="108"/>
        <v/>
      </c>
      <c r="AS44" s="306" t="str">
        <f t="shared" ca="1" si="109"/>
        <v/>
      </c>
      <c r="AT44" s="307" t="str">
        <f t="shared" ca="1" si="110"/>
        <v/>
      </c>
      <c r="AU44" s="304" t="str">
        <f t="shared" ca="1" si="126"/>
        <v/>
      </c>
      <c r="AV44" s="305" t="str">
        <f t="shared" ca="1" si="111"/>
        <v/>
      </c>
      <c r="AW44" s="306" t="str">
        <f t="shared" ca="1" si="112"/>
        <v/>
      </c>
      <c r="AX44" s="307" t="str">
        <f t="shared" ca="1" si="113"/>
        <v/>
      </c>
      <c r="AY44" s="304" t="str">
        <f t="shared" ca="1" si="127"/>
        <v/>
      </c>
      <c r="AZ44" s="305" t="str">
        <f t="shared" ca="1" si="114"/>
        <v/>
      </c>
      <c r="BA44" s="306" t="str">
        <f t="shared" ca="1" si="115"/>
        <v/>
      </c>
      <c r="BB44" s="307" t="str">
        <f t="shared" ca="1" si="116"/>
        <v/>
      </c>
      <c r="BC44" s="304" t="str">
        <f t="shared" ca="1" si="128"/>
        <v/>
      </c>
      <c r="BD44" s="305" t="str">
        <f t="shared" ca="1" si="117"/>
        <v/>
      </c>
      <c r="BE44" s="306" t="str">
        <f t="shared" ca="1" si="118"/>
        <v/>
      </c>
      <c r="BF44" s="307" t="str">
        <f t="shared" ca="1" si="119"/>
        <v/>
      </c>
      <c r="BG44" s="304" t="str">
        <f t="shared" ca="1" si="129"/>
        <v/>
      </c>
      <c r="BH44" s="305" t="str">
        <f t="shared" ca="1" si="120"/>
        <v/>
      </c>
      <c r="BI44" s="306" t="str">
        <f t="shared" ca="1" si="121"/>
        <v/>
      </c>
      <c r="BJ44" s="307" t="str">
        <f t="shared" ca="1" si="122"/>
        <v/>
      </c>
      <c r="BL44" s="412" t="str">
        <f ca="1">IF(OR(BM44="",BM44=0),"",MAX(BL$5:BL43)+1)</f>
        <v/>
      </c>
      <c r="BM44" s="316" t="str">
        <f ca="1">IFERROR(INDEX($AJ$6:$AJ$17, ROWS(BM$4:$BM42)), IFERROR(INDEX($AN$6:$AN$17, ROWS(BM$4:$BM42)-ROWS($AJ$6:$AJ$17)), IFERROR(INDEX($AR$6:$AR$17, ROWS(BM$4:$BM42)-ROWS($AJ$6:$AJ$17)-ROWS($AN$6:$AN$17)),IFERROR(INDEX($AV$6:$AV$17, ROWS(BM$4:$BM42)-ROWS($AJ$6:$AJ$17)-ROWS($AN$6:$AN$17)-ROWS($AR$6:$AR$17)),IFERROR(INDEX($AZ$6:$AZ$17, ROWS(BM$4:$BM42)-ROWS($AJ$6:$AJ$17)-ROWS($AN$6:$AN$17)-ROWS($AR$6:$AR$17)-ROWS($AV$6:$AV$17)),IFERROR(INDEX($BD$6:$BD$17, ROWS(BM$4:$BM42)-ROWS($AJ$6:$AJ$17)-ROWS($AN$6:$AN$17)-ROWS($AR$6:$AR$17)-ROWS($AV$6:$AV$17)-ROWS($AZ$6:$AZ$17)),IFERROR(INDEX($BH$6:$BH$17, ROWS(BM$4:$BM42)-ROWS($AJ$6:$AJ$17)-ROWS($AN$6:$AN$17)-ROWS($AR$6:$AR$17)-ROWS($AV$6:$AV$17)-ROWS($AZ$6:$AZ$17)-ROWS($BD$6:$BD$17)), "")))))))</f>
        <v/>
      </c>
      <c r="BN44" s="316" t="str">
        <f t="shared" ca="1" si="30"/>
        <v/>
      </c>
      <c r="BO44" s="316" t="str">
        <f ca="1">IF(OR(BP44="",BP44=0),"",MAX(BO$5:BO43)+1)</f>
        <v/>
      </c>
      <c r="BP44" s="316" t="str">
        <f ca="1">IFERROR(INDEX($AK$6:$AK$17, ROWS($BP$4:BP42)), IFERROR(INDEX($AO$6:$AO$17, ROWS($BP$4:BP42)-ROWS($AK$6:$AK$17)), IFERROR(INDEX($AS$6:$AS$17, ROWS($BP$4:BP42)-ROWS($AK$6:$AK$17)-ROWS($AO$6:$AO$17)),IFERROR(INDEX($AW$6:$AW$17, ROWS($BP$4:BP42)-ROWS($AK$6:$AK$17)-ROWS($AO$6:$AO$17)-ROWS($AS$6:$AS$17)),IFERROR(INDEX($BA$6:$BA$17, ROWS($BP$4:BP42)-ROWS($AK$6:$AK$17)-ROWS($AO$6:$AO$17)-ROWS($AS$6:$AS$17)-ROWS($AW$6:$AW$17)),IFERROR(INDEX($BE$6:$BE$17, ROWS($BP$4:BP42)-ROWS($AK$6:$AK$17)-ROWS($AO$6:$AO$17)-ROWS($AS$6:$AS$17)-ROWS($AW$6:$AW$17)-ROWS($BA$6:$BA$17)),IFERROR(INDEX($BI$6:$BI$17, ROWS($BP$4:BP42)-ROWS($AK$6:$AK$17)-ROWS($AO$6:$AO$17)-ROWS($AS$6:$AS$17)-ROWS($AW$6:$AW$17)-ROWS($BA$6:$BA$17)-ROWS($BE$6:$BE$17)), "")))))))</f>
        <v/>
      </c>
      <c r="BQ44" s="316" t="str">
        <f t="shared" ca="1" si="31"/>
        <v/>
      </c>
      <c r="BR44" s="413" t="str">
        <f t="shared" ca="1" si="32"/>
        <v/>
      </c>
      <c r="BS44" s="412" t="str">
        <f ca="1">IF(OR(BT44="",BT44=0),"",MAX(BS$5:BS43)+1)</f>
        <v/>
      </c>
      <c r="BT44" s="316" t="str">
        <f ca="1">IFERROR(INDEX($AJ$22:$AJ$33, ROWS($BT$4:BT42)), IFERROR(INDEX($AN$22:$AN$33, ROWS($BT$4:BT42)-ROWS($AJ$22:$AJ$33)), IFERROR(INDEX($AR$22:$AR$33, ROWS($BT$4:BT42)-ROWS($AJ$22:$AJ$33)-ROWS($AN$22:$AN$33)),IFERROR(INDEX($AV$22:$AV$33, ROWS($BT$4:BT42)-ROWS($AJ$22:$AJ$33)-ROWS($AN$22:$AN$33)-ROWS($AR$22:$AR$33)),IFERROR(INDEX($AZ$22:$AZ$33, ROWS($BT$4:BT42)-ROWS($AJ$22:$AJ$33)-ROWS($AN$22:$AN$33)-ROWS($AR$22:$AR$33)-ROWS($AV$22:$AV$33)),IFERROR(INDEX($BD$22:$BD$33, ROWS($BT$4:BT42)-ROWS($AJ$22:$AJ$33)-ROWS($AN$22:$AN$33)-ROWS($AR$22:$AR$33)-ROWS($AV$22:$AV$33)-ROWS($AZ$22:$AZ$33)),IFERROR(INDEX($BH$22:$BH$33, ROWS($BT$4:BT42)-ROWS($AJ$22:$AJ$33)-ROWS($AN$22:$AN$33)-ROWS($AR$22:$AR$33)-ROWS($AV$22:$AV$33)-ROWS($AZ$22:$AZ$33)-ROWS($BD$22:$BD$33)), "")))))))</f>
        <v/>
      </c>
      <c r="BU44" s="316" t="str">
        <f t="shared" ca="1" si="33"/>
        <v/>
      </c>
      <c r="BV44" s="316" t="str">
        <f ca="1">IF(OR(BW44="",BW44=0),"",MAX(BV$5:BV43)+1)</f>
        <v/>
      </c>
      <c r="BW44" s="316" t="str">
        <f ca="1">IFERROR(INDEX($AK$22:$AK$33, ROWS($BW$4:BW42)), IFERROR(INDEX($AO$22:$AO$33, ROWS($BW$4:BW42)-ROWS($AK$22:$AK$33)), IFERROR(INDEX($AS$22:$AS$33, ROWS($BW$4:BW42)-ROWS($AK$22:$AK$33)-ROWS($AO$22:$AO$33)),IFERROR(INDEX($AW$22:$AW$33, ROWS($BW$4:BW42)-ROWS($AK$22:$AK$33)-ROWS($AO$22:$AO$33)-ROWS($AS$22:$AS$33)),IFERROR(INDEX($BA$22:$BA$33, ROWS($BW$4:BW42)-ROWS($AK$22:$AK$33)-ROWS($AO$22:$AO$33)-ROWS($AS$22:$AS$33)-ROWS($AW$22:$AW$33)),IFERROR(INDEX($BE$22:$BE$33, ROWS($BW$4:BW42)-ROWS($AK$22:$AK$33)-ROWS($AO$22:$AO$33)-ROWS($AS$22:$AS$33)-ROWS($AW$22:$AW$33)-ROWS($BA$22:$BA$33)),IFERROR(INDEX($BI$22:$BI$33, ROWS($BW$4:BW42)-ROWS($AK$22:$AK$33)-ROWS($AO$22:$AO$33)-ROWS($AS$22:$AS$33)-ROWS($AW$22:$AW$33)-ROWS($BA$22:$BA$33)-ROWS($BE$22:$BE$33)), "")))))))</f>
        <v/>
      </c>
      <c r="BX44" s="316" t="str">
        <f t="shared" ca="1" si="34"/>
        <v/>
      </c>
      <c r="BY44" s="413" t="str">
        <f t="shared" ca="1" si="35"/>
        <v/>
      </c>
      <c r="BZ44" s="412">
        <f ca="1">IF(OR(CA44="",CA44=0),"",MAX(BZ$5:BZ43)+1)</f>
        <v>8</v>
      </c>
      <c r="CA44" s="316" t="str">
        <f ca="1">IFERROR(INDEX($AJ$38:$AJ$49, ROWS($CA$4:CA42)), IFERROR(INDEX($AN$38:$AN$49, ROWS($CA$4:CA42)-ROWS($AJ$38:$AJ$49)), IFERROR(INDEX($AR$38:$AR$49, ROWS($CA$4:CA42)-ROWS($AJ$38:$AJ$49)-ROWS($AN$38:$AN$49)),IFERROR(INDEX($AV$38:$AV$49, ROWS($CA$4:CA42)-ROWS($AJ$38:$AJ$49)-ROWS($AN$38:$AN$49)-ROWS($AR$38:$AR$49)),IFERROR(INDEX($AZ$38:$AZ$49, ROWS($CA$4:CA42)-ROWS($AJ$38:$AJ$49)-ROWS($AN$38:$AN$49)-ROWS($AR$38:$AR$49)-ROWS($AV$38:$AV$49)),IFERROR(INDEX($BD$38:$BD$49, ROWS($CA$4:CA42)-ROWS($AJ$38:$AJ$49)-ROWS($AN$38:$AN$49)-ROWS($AR$38:$AR$49)-ROWS($AV$38:$AV$49)-ROWS($AZ$38:$AZ$49)),IFERROR(INDEX($BH$38:$BH$49, ROWS($CA$4:CA42)-ROWS($AJ$38:$AJ$49)-ROWS($AN$38:$AN$49)-ROWS($AR$38:$AR$49)-ROWS($AV$38:$AV$49)-ROWS($AZ$38:$AZ$49)-ROWS($BD$38:$BD$49)), "")))))))</f>
        <v>Car Payment 1</v>
      </c>
      <c r="CB44" s="316" t="str">
        <f t="shared" ca="1" si="36"/>
        <v/>
      </c>
      <c r="CC44" s="316">
        <f ca="1">IF(OR(CD44="",CD44=0),"",MAX(CC$5:CC43)+1)</f>
        <v>8</v>
      </c>
      <c r="CD44" s="316">
        <f ca="1">IFERROR(INDEX($AK$38:$AK$49, ROWS($CD$4:CD42)), IFERROR(INDEX($AO$38:$AO$49, ROWS($CD$4:CD42)-ROWS($AK$38:$AK$49)), IFERROR(INDEX($AS$38:$AS$49, ROWS($CD$4:CD42)-ROWS($AK$38:$AK$49)-ROWS($AO$38:$AO$49)),IFERROR(INDEX($AW$38:$AW$49, ROWS($CD$4:CD42)-ROWS($AK$38:$AK$49)-ROWS($AO$38:$AO$49)-ROWS($AS$38:$AS$49)),IFERROR(INDEX($BA$38:$BA$49, ROWS($CD$4:CD42)-ROWS($AK$38:$AK$49)-ROWS($AO$38:$AO$49)-ROWS($AS$38:$AS$49)-ROWS($AW$38:$AW$49)),IFERROR(INDEX($BE$38:$BE$49, ROWS($CD$4:CD42)-ROWS($AK$38:$AK$49)-ROWS($AO$38:$AO$49)-ROWS($AS$38:$AS$49)-ROWS($AW$38:$AW$49)-ROWS($BA$38:$BA$49)),IFERROR(INDEX($BI$38:$BI$49, ROWS($CD$4:CD42)-ROWS($AK$38:$AK$49)-ROWS($AO$38:$AO$49)-ROWS($AS$38:$AS$49)-ROWS($AW$38:$AW$49)-ROWS($BA$38:$BA$49)-ROWS($BE$38:$BE$49)), "")))))))</f>
        <v>350</v>
      </c>
      <c r="CE44" s="316" t="str">
        <f t="shared" ca="1" si="37"/>
        <v/>
      </c>
      <c r="CF44" s="413" t="str">
        <f t="shared" ca="1" si="38"/>
        <v/>
      </c>
      <c r="CG44" s="412" t="str">
        <f ca="1">IF(OR(CH44="",CH44=0),"",MAX(CG$5:CG43)+1)</f>
        <v/>
      </c>
      <c r="CH44" s="316" t="str">
        <f ca="1">IFERROR(INDEX($AJ$54:$AJ$65, ROWS($CH$4:CH42)), IFERROR(INDEX($AN$54:$AN$65, ROWS($CH$4:CH42)-ROWS($AJ$54:$AJ$65)), IFERROR(INDEX($AR$54:$AR$65, ROWS($CH$4:CH42)-ROWS($AJ$54:$AJ$65)-ROWS($AN$54:$AN$65)),IFERROR(INDEX($AV$54:$AV$65, ROWS($CH$4:CH42)-ROWS($AJ$54:$AJ$65)-ROWS($AN$54:$AN$65)-ROWS($AR$54:$AR$65)),IFERROR(INDEX($AZ$54:$AZ$65, ROWS($CH$4:CH42)-ROWS($AJ$54:$AJ$65)-ROWS($AN$54:$AN$65)-ROWS($AR$54:$AR$65)-ROWS($AV$54:$AV$65)),IFERROR(INDEX($BD$54:$BD$65, ROWS($CH$4:CH42)-ROWS($AJ$54:$AJ$65)-ROWS($AN$54:$AN$65)-ROWS($AR$54:$AR$65)-ROWS($AV$54:$AV$65)-ROWS($AZ$54:$AZ$65)),IFERROR(INDEX($BH$54:$BH$65, ROWS($CH$4:CH42)-ROWS($AJ$54:$AJ$65)-ROWS($AN$54:$AN$65)-ROWS($AR$54:$AR$65)-ROWS($AV$54:$AV$65)-ROWS($AZ$54:$AZ$65)-ROWS($BD$54:$BD$65)), "")))))))</f>
        <v/>
      </c>
      <c r="CI44" s="316" t="str">
        <f t="shared" ca="1" si="39"/>
        <v/>
      </c>
      <c r="CJ44" s="316" t="str">
        <f ca="1">IF(OR(CK44="",CK44=0),"",MAX(CJ$5:CJ43)+1)</f>
        <v/>
      </c>
      <c r="CK44" s="316" t="str">
        <f ca="1">IFERROR(INDEX($AK$54:$AK$65, ROWS($CK$4:CK42)), IFERROR(INDEX($AO$54:$AO$65, ROWS($CK$4:CK42)-ROWS($AK$54:$AK$65)), IFERROR(INDEX($AS$54:$AS$65, ROWS($CK$4:CK42)-ROWS($AK$54:$AK$65)-ROWS($AO$54:$AO$65)),IFERROR(INDEX($AW$54:$AW$65, ROWS($CK$4:CK42)-ROWS($AK$54:$AK$65)-ROWS($AO$54:$AO$65)-ROWS($AS$54:$AS$65)),IFERROR(INDEX($BA$54:$BA$65, ROWS($CK$4:CK42)-ROWS($AK$54:$AK$65)-ROWS($AO$54:$AO$65)-ROWS($AS$54:$AS$65)-ROWS($AW$54:$AW$65)),IFERROR(INDEX($BE$54:$BE$65, ROWS($CK$4:CK42)-ROWS($AK$54:$AK$65)-ROWS($AO$54:$AO$65)-ROWS($AS$54:$AS$65)-ROWS($AW$54:$AW$65)-ROWS($BA$54:$BA$65)),IFERROR(INDEX($BI$54:$BI$65, ROWS($CK$4:CK42)-ROWS($AK$54:$AK$65)-ROWS($AO$54:$AO$65)-ROWS($AS$54:$AS$65)-ROWS($AW$54:$AW$65)-ROWS($BA$54:$BA$65)-ROWS($BE$54:$BE$65)), "")))))))</f>
        <v/>
      </c>
      <c r="CL44" s="316" t="str">
        <f t="shared" ca="1" si="40"/>
        <v/>
      </c>
      <c r="CM44" s="413" t="str">
        <f t="shared" ca="1" si="41"/>
        <v/>
      </c>
      <c r="CN44" s="412" t="str">
        <f>IF(OR(CO44="",CO44=0),"",MAX(CN$5:CN43)+1)</f>
        <v/>
      </c>
      <c r="CO44" s="316">
        <f>IFERROR(INDEX($AJ$70:$AJ$81, ROWS($CO$4:CO42)), IFERROR(INDEX($AN$70:$AN$81, ROWS($CO$4:CO42)-ROWS($AJ$70:$AJ$81)), IFERROR(INDEX($AR$70:$AR$81, ROWS($CO$4:CO42)-ROWS($AJ$70:$AJ$81)-ROWS($AN$70:$AN$81)),IFERROR(INDEX($AV$70:$AV$81, ROWS($CO$4:CO42)-ROWS($AJ$70:$AJ$81)-ROWS($AN$70:$AN$81)-ROWS($AR$70:$AR$81)),IFERROR(INDEX($AZ$70:$AZ$81, ROWS($CO$4:CO42)-ROWS($AJ$70:$AJ$81)-ROWS($AN$70:$AN$81)-ROWS($AR$70:$AR$81)-ROWS($AV$70:$AV$81)),IFERROR(INDEX($BD$70:$BD$81, ROWS($CO$4:CO42)-ROWS($AJ$70:$AJ$81)-ROWS($AN$70:$AN$81)-ROWS($AR$70:$AR$81)-ROWS($AV$70:$AV$81)-ROWS($AZ$70:$AZ$81)),IFERROR(INDEX($BH$70:$BH$81, ROWS($CO$4:CO42)-ROWS($AJ$70:$AJ$81)-ROWS($AN$70:$AN$81)-ROWS($AR$70:$AR$81)-ROWS($AV$70:$AV$81)-ROWS($AZ$70:$AZ$81)-ROWS($BD$70:$BD$81)), "")))))))</f>
        <v>0</v>
      </c>
      <c r="CP44" s="316" t="str">
        <f t="shared" ca="1" si="42"/>
        <v/>
      </c>
      <c r="CQ44" s="316" t="str">
        <f>IF(OR(CR44="",CR44=0),"",MAX(CQ$5:CQ43)+1)</f>
        <v/>
      </c>
      <c r="CR44" s="316">
        <f>IFERROR(INDEX($AK$70:$AK$81, ROWS($CR$4:CR42)), IFERROR(INDEX($AO$70:$AO$81, ROWS($CR$4:CR42)-ROWS($AK$70:$AK$81)), IFERROR(INDEX($AS$70:$AS$81, ROWS($CR$4:CR42)-ROWS($AK$70:$AK$81)-ROWS($AO$70:$AO$81)),IFERROR(INDEX($AW$70:$AW$81, ROWS($CR$4:CR42)-ROWS($AK$70:$AK$81)-ROWS($AO$70:$AO$81)-ROWS($AS$70:$AS$81)),IFERROR(INDEX($BA$70:$BA$81, ROWS($CR$4:CR42)-ROWS($AK$70:$AK$81)-ROWS($AO$70:$AO$81)-ROWS($AS$70:$AS$81)-ROWS($AW$70:$AW$81)),IFERROR(INDEX($BE$70:$BE$81, ROWS($CR$4:CR42)-ROWS($AK$70:$AK$81)-ROWS($AO$70:$AO$81)-ROWS($AS$70:$AS$81)-ROWS($AW$70:$AW$81)-ROWS($BA$70:$BA$81)),IFERROR(INDEX($BI$70:$BI$81, ROWS($CR$4:CR42)-ROWS($AK$70:$AK$81)-ROWS($AO$70:$AO$81)-ROWS($AS$70:$AS$81)-ROWS($AW$70:$AW$81)-ROWS($BA$70:$BA$81)-ROWS($BE$70:$BE$81)), "")))))))</f>
        <v>0</v>
      </c>
      <c r="CS44" s="316" t="str">
        <f t="shared" ca="1" si="43"/>
        <v/>
      </c>
      <c r="CT44" s="413" t="str">
        <f t="shared" ca="1" si="44"/>
        <v/>
      </c>
      <c r="CU44" s="412" t="str">
        <f>IF(OR(CV44="",CV44=0),"",MAX(CU$5:CU43)+1)</f>
        <v/>
      </c>
      <c r="CV44" s="316" t="str">
        <f>IFERROR(INDEX($AJ$86:$AJ$97, ROWS($CV$4:CV42)), IFERROR(INDEX($AN$86:$AN$97, ROWS($CV$4:CV42)-ROWS($AJ$86:$AJ$97)), ""))</f>
        <v/>
      </c>
      <c r="CW44" s="316" t="str">
        <f t="shared" si="45"/>
        <v/>
      </c>
      <c r="CX44" s="316" t="str">
        <f>IF(OR(CY44="",CY44=0),"",MAX(CX$5:CX43)+1)</f>
        <v/>
      </c>
      <c r="CY44" s="316" t="str">
        <f>IFERROR(INDEX($AK$86:$AK$97, ROWS($CY$4:CY42)), IFERROR(INDEX($AO$86:$AO$97, ROWS($CY$4:CY42)-ROWS($AK$86:$AK$97)), ""))</f>
        <v/>
      </c>
      <c r="CZ44" s="316" t="str">
        <f t="shared" si="46"/>
        <v/>
      </c>
      <c r="DA44" s="413" t="str">
        <f t="shared" si="47"/>
        <v/>
      </c>
      <c r="DC44" s="1167" t="s">
        <v>488</v>
      </c>
      <c r="DD44" s="1168"/>
      <c r="DE44" s="1168"/>
      <c r="DF44" s="1168"/>
      <c r="DG44" s="1168"/>
      <c r="DH44" s="1168"/>
      <c r="DI44" s="1168"/>
      <c r="DJ44" s="1168"/>
      <c r="DK44" s="1168"/>
      <c r="DL44" s="1169"/>
      <c r="DM44" s="292"/>
      <c r="DN44" s="1199" t="s">
        <v>488</v>
      </c>
      <c r="DO44" s="1200"/>
      <c r="DP44" s="1200"/>
      <c r="DQ44" s="1200"/>
      <c r="DR44" s="1200"/>
      <c r="DS44" s="1201"/>
    </row>
    <row r="45" spans="1:123" ht="15.75" thickBot="1" x14ac:dyDescent="0.35">
      <c r="P45" s="1175" t="s">
        <v>548</v>
      </c>
      <c r="Q45" s="1176"/>
      <c r="R45" s="450" t="s">
        <v>5</v>
      </c>
      <c r="S45" s="451" t="s">
        <v>193</v>
      </c>
      <c r="T45"/>
      <c r="U45" s="1187" t="s">
        <v>516</v>
      </c>
      <c r="V45" s="1188"/>
      <c r="W45" s="367" t="s">
        <v>5</v>
      </c>
      <c r="X45" s="368" t="s">
        <v>193</v>
      </c>
      <c r="AI45" s="304" t="str">
        <f t="shared" ca="1" si="123"/>
        <v/>
      </c>
      <c r="AJ45" s="305" t="str">
        <f t="shared" ca="1" si="102"/>
        <v/>
      </c>
      <c r="AK45" s="306" t="str">
        <f t="shared" ca="1" si="103"/>
        <v/>
      </c>
      <c r="AL45" s="307" t="str">
        <f t="shared" ca="1" si="104"/>
        <v/>
      </c>
      <c r="AM45" s="304" t="str">
        <f t="shared" ca="1" si="124"/>
        <v/>
      </c>
      <c r="AN45" s="305" t="str">
        <f t="shared" ca="1" si="105"/>
        <v/>
      </c>
      <c r="AO45" s="306" t="str">
        <f t="shared" ca="1" si="106"/>
        <v/>
      </c>
      <c r="AP45" s="307" t="str">
        <f t="shared" ca="1" si="107"/>
        <v/>
      </c>
      <c r="AQ45" s="304" t="str">
        <f t="shared" ca="1" si="125"/>
        <v/>
      </c>
      <c r="AR45" s="305" t="str">
        <f t="shared" ca="1" si="108"/>
        <v/>
      </c>
      <c r="AS45" s="306" t="str">
        <f t="shared" ca="1" si="109"/>
        <v/>
      </c>
      <c r="AT45" s="307" t="str">
        <f t="shared" ca="1" si="110"/>
        <v/>
      </c>
      <c r="AU45" s="304" t="str">
        <f t="shared" ca="1" si="126"/>
        <v/>
      </c>
      <c r="AV45" s="305" t="str">
        <f t="shared" ca="1" si="111"/>
        <v/>
      </c>
      <c r="AW45" s="306" t="str">
        <f t="shared" ca="1" si="112"/>
        <v/>
      </c>
      <c r="AX45" s="307" t="str">
        <f t="shared" ca="1" si="113"/>
        <v/>
      </c>
      <c r="AY45" s="304" t="str">
        <f t="shared" ca="1" si="127"/>
        <v/>
      </c>
      <c r="AZ45" s="305" t="str">
        <f t="shared" ca="1" si="114"/>
        <v/>
      </c>
      <c r="BA45" s="306" t="str">
        <f t="shared" ca="1" si="115"/>
        <v/>
      </c>
      <c r="BB45" s="307" t="str">
        <f t="shared" ca="1" si="116"/>
        <v/>
      </c>
      <c r="BC45" s="304" t="str">
        <f t="shared" ca="1" si="128"/>
        <v/>
      </c>
      <c r="BD45" s="305" t="str">
        <f t="shared" ca="1" si="117"/>
        <v/>
      </c>
      <c r="BE45" s="306" t="str">
        <f t="shared" ca="1" si="118"/>
        <v/>
      </c>
      <c r="BF45" s="307" t="str">
        <f t="shared" ca="1" si="119"/>
        <v/>
      </c>
      <c r="BG45" s="304" t="str">
        <f t="shared" ca="1" si="129"/>
        <v/>
      </c>
      <c r="BH45" s="305" t="str">
        <f t="shared" ca="1" si="120"/>
        <v/>
      </c>
      <c r="BI45" s="306" t="str">
        <f t="shared" ca="1" si="121"/>
        <v/>
      </c>
      <c r="BJ45" s="307" t="str">
        <f t="shared" ca="1" si="122"/>
        <v/>
      </c>
      <c r="BL45" s="412" t="str">
        <f ca="1">IF(OR(BM45="",BM45=0),"",MAX(BL$5:BL44)+1)</f>
        <v/>
      </c>
      <c r="BM45" s="316" t="str">
        <f ca="1">IFERROR(INDEX($AJ$6:$AJ$17, ROWS(BM$4:$BM43)), IFERROR(INDEX($AN$6:$AN$17, ROWS(BM$4:$BM43)-ROWS($AJ$6:$AJ$17)), IFERROR(INDEX($AR$6:$AR$17, ROWS(BM$4:$BM43)-ROWS($AJ$6:$AJ$17)-ROWS($AN$6:$AN$17)),IFERROR(INDEX($AV$6:$AV$17, ROWS(BM$4:$BM43)-ROWS($AJ$6:$AJ$17)-ROWS($AN$6:$AN$17)-ROWS($AR$6:$AR$17)),IFERROR(INDEX($AZ$6:$AZ$17, ROWS(BM$4:$BM43)-ROWS($AJ$6:$AJ$17)-ROWS($AN$6:$AN$17)-ROWS($AR$6:$AR$17)-ROWS($AV$6:$AV$17)),IFERROR(INDEX($BD$6:$BD$17, ROWS(BM$4:$BM43)-ROWS($AJ$6:$AJ$17)-ROWS($AN$6:$AN$17)-ROWS($AR$6:$AR$17)-ROWS($AV$6:$AV$17)-ROWS($AZ$6:$AZ$17)),IFERROR(INDEX($BH$6:$BH$17, ROWS(BM$4:$BM43)-ROWS($AJ$6:$AJ$17)-ROWS($AN$6:$AN$17)-ROWS($AR$6:$AR$17)-ROWS($AV$6:$AV$17)-ROWS($AZ$6:$AZ$17)-ROWS($BD$6:$BD$17)), "")))))))</f>
        <v/>
      </c>
      <c r="BN45" s="316" t="str">
        <f t="shared" ca="1" si="30"/>
        <v/>
      </c>
      <c r="BO45" s="316" t="str">
        <f ca="1">IF(OR(BP45="",BP45=0),"",MAX(BO$5:BO44)+1)</f>
        <v/>
      </c>
      <c r="BP45" s="316" t="str">
        <f ca="1">IFERROR(INDEX($AK$6:$AK$17, ROWS($BP$4:BP43)), IFERROR(INDEX($AO$6:$AO$17, ROWS($BP$4:BP43)-ROWS($AK$6:$AK$17)), IFERROR(INDEX($AS$6:$AS$17, ROWS($BP$4:BP43)-ROWS($AK$6:$AK$17)-ROWS($AO$6:$AO$17)),IFERROR(INDEX($AW$6:$AW$17, ROWS($BP$4:BP43)-ROWS($AK$6:$AK$17)-ROWS($AO$6:$AO$17)-ROWS($AS$6:$AS$17)),IFERROR(INDEX($BA$6:$BA$17, ROWS($BP$4:BP43)-ROWS($AK$6:$AK$17)-ROWS($AO$6:$AO$17)-ROWS($AS$6:$AS$17)-ROWS($AW$6:$AW$17)),IFERROR(INDEX($BE$6:$BE$17, ROWS($BP$4:BP43)-ROWS($AK$6:$AK$17)-ROWS($AO$6:$AO$17)-ROWS($AS$6:$AS$17)-ROWS($AW$6:$AW$17)-ROWS($BA$6:$BA$17)),IFERROR(INDEX($BI$6:$BI$17, ROWS($BP$4:BP43)-ROWS($AK$6:$AK$17)-ROWS($AO$6:$AO$17)-ROWS($AS$6:$AS$17)-ROWS($AW$6:$AW$17)-ROWS($BA$6:$BA$17)-ROWS($BE$6:$BE$17)), "")))))))</f>
        <v/>
      </c>
      <c r="BQ45" s="316" t="str">
        <f t="shared" ca="1" si="31"/>
        <v/>
      </c>
      <c r="BR45" s="413" t="str">
        <f t="shared" ca="1" si="32"/>
        <v/>
      </c>
      <c r="BS45" s="412" t="str">
        <f ca="1">IF(OR(BT45="",BT45=0),"",MAX(BS$5:BS44)+1)</f>
        <v/>
      </c>
      <c r="BT45" s="316" t="str">
        <f ca="1">IFERROR(INDEX($AJ$22:$AJ$33, ROWS($BT$4:BT43)), IFERROR(INDEX($AN$22:$AN$33, ROWS($BT$4:BT43)-ROWS($AJ$22:$AJ$33)), IFERROR(INDEX($AR$22:$AR$33, ROWS($BT$4:BT43)-ROWS($AJ$22:$AJ$33)-ROWS($AN$22:$AN$33)),IFERROR(INDEX($AV$22:$AV$33, ROWS($BT$4:BT43)-ROWS($AJ$22:$AJ$33)-ROWS($AN$22:$AN$33)-ROWS($AR$22:$AR$33)),IFERROR(INDEX($AZ$22:$AZ$33, ROWS($BT$4:BT43)-ROWS($AJ$22:$AJ$33)-ROWS($AN$22:$AN$33)-ROWS($AR$22:$AR$33)-ROWS($AV$22:$AV$33)),IFERROR(INDEX($BD$22:$BD$33, ROWS($BT$4:BT43)-ROWS($AJ$22:$AJ$33)-ROWS($AN$22:$AN$33)-ROWS($AR$22:$AR$33)-ROWS($AV$22:$AV$33)-ROWS($AZ$22:$AZ$33)),IFERROR(INDEX($BH$22:$BH$33, ROWS($BT$4:BT43)-ROWS($AJ$22:$AJ$33)-ROWS($AN$22:$AN$33)-ROWS($AR$22:$AR$33)-ROWS($AV$22:$AV$33)-ROWS($AZ$22:$AZ$33)-ROWS($BD$22:$BD$33)), "")))))))</f>
        <v/>
      </c>
      <c r="BU45" s="316" t="str">
        <f t="shared" ca="1" si="33"/>
        <v/>
      </c>
      <c r="BV45" s="316" t="str">
        <f ca="1">IF(OR(BW45="",BW45=0),"",MAX(BV$5:BV44)+1)</f>
        <v/>
      </c>
      <c r="BW45" s="316" t="str">
        <f ca="1">IFERROR(INDEX($AK$22:$AK$33, ROWS($BW$4:BW43)), IFERROR(INDEX($AO$22:$AO$33, ROWS($BW$4:BW43)-ROWS($AK$22:$AK$33)), IFERROR(INDEX($AS$22:$AS$33, ROWS($BW$4:BW43)-ROWS($AK$22:$AK$33)-ROWS($AO$22:$AO$33)),IFERROR(INDEX($AW$22:$AW$33, ROWS($BW$4:BW43)-ROWS($AK$22:$AK$33)-ROWS($AO$22:$AO$33)-ROWS($AS$22:$AS$33)),IFERROR(INDEX($BA$22:$BA$33, ROWS($BW$4:BW43)-ROWS($AK$22:$AK$33)-ROWS($AO$22:$AO$33)-ROWS($AS$22:$AS$33)-ROWS($AW$22:$AW$33)),IFERROR(INDEX($BE$22:$BE$33, ROWS($BW$4:BW43)-ROWS($AK$22:$AK$33)-ROWS($AO$22:$AO$33)-ROWS($AS$22:$AS$33)-ROWS($AW$22:$AW$33)-ROWS($BA$22:$BA$33)),IFERROR(INDEX($BI$22:$BI$33, ROWS($BW$4:BW43)-ROWS($AK$22:$AK$33)-ROWS($AO$22:$AO$33)-ROWS($AS$22:$AS$33)-ROWS($AW$22:$AW$33)-ROWS($BA$22:$BA$33)-ROWS($BE$22:$BE$33)), "")))))))</f>
        <v/>
      </c>
      <c r="BX45" s="316" t="str">
        <f t="shared" ca="1" si="34"/>
        <v/>
      </c>
      <c r="BY45" s="413" t="str">
        <f t="shared" ca="1" si="35"/>
        <v/>
      </c>
      <c r="BZ45" s="412">
        <f ca="1">IF(OR(CA45="",CA45=0),"",MAX(BZ$5:BZ44)+1)</f>
        <v>9</v>
      </c>
      <c r="CA45" s="316" t="str">
        <f ca="1">IFERROR(INDEX($AJ$38:$AJ$49, ROWS($CA$4:CA43)), IFERROR(INDEX($AN$38:$AN$49, ROWS($CA$4:CA43)-ROWS($AJ$38:$AJ$49)), IFERROR(INDEX($AR$38:$AR$49, ROWS($CA$4:CA43)-ROWS($AJ$38:$AJ$49)-ROWS($AN$38:$AN$49)),IFERROR(INDEX($AV$38:$AV$49, ROWS($CA$4:CA43)-ROWS($AJ$38:$AJ$49)-ROWS($AN$38:$AN$49)-ROWS($AR$38:$AR$49)),IFERROR(INDEX($AZ$38:$AZ$49, ROWS($CA$4:CA43)-ROWS($AJ$38:$AJ$49)-ROWS($AN$38:$AN$49)-ROWS($AR$38:$AR$49)-ROWS($AV$38:$AV$49)),IFERROR(INDEX($BD$38:$BD$49, ROWS($CA$4:CA43)-ROWS($AJ$38:$AJ$49)-ROWS($AN$38:$AN$49)-ROWS($AR$38:$AR$49)-ROWS($AV$38:$AV$49)-ROWS($AZ$38:$AZ$49)),IFERROR(INDEX($BH$38:$BH$49, ROWS($CA$4:CA43)-ROWS($AJ$38:$AJ$49)-ROWS($AN$38:$AN$49)-ROWS($AR$38:$AR$49)-ROWS($AV$38:$AV$49)-ROWS($AZ$38:$AZ$49)-ROWS($BD$38:$BD$49)), "")))))))</f>
        <v>Car Payment 2</v>
      </c>
      <c r="CB45" s="316" t="str">
        <f t="shared" ca="1" si="36"/>
        <v/>
      </c>
      <c r="CC45" s="316">
        <f ca="1">IF(OR(CD45="",CD45=0),"",MAX(CC$5:CC44)+1)</f>
        <v>9</v>
      </c>
      <c r="CD45" s="316">
        <f ca="1">IFERROR(INDEX($AK$38:$AK$49, ROWS($CD$4:CD43)), IFERROR(INDEX($AO$38:$AO$49, ROWS($CD$4:CD43)-ROWS($AK$38:$AK$49)), IFERROR(INDEX($AS$38:$AS$49, ROWS($CD$4:CD43)-ROWS($AK$38:$AK$49)-ROWS($AO$38:$AO$49)),IFERROR(INDEX($AW$38:$AW$49, ROWS($CD$4:CD43)-ROWS($AK$38:$AK$49)-ROWS($AO$38:$AO$49)-ROWS($AS$38:$AS$49)),IFERROR(INDEX($BA$38:$BA$49, ROWS($CD$4:CD43)-ROWS($AK$38:$AK$49)-ROWS($AO$38:$AO$49)-ROWS($AS$38:$AS$49)-ROWS($AW$38:$AW$49)),IFERROR(INDEX($BE$38:$BE$49, ROWS($CD$4:CD43)-ROWS($AK$38:$AK$49)-ROWS($AO$38:$AO$49)-ROWS($AS$38:$AS$49)-ROWS($AW$38:$AW$49)-ROWS($BA$38:$BA$49)),IFERROR(INDEX($BI$38:$BI$49, ROWS($CD$4:CD43)-ROWS($AK$38:$AK$49)-ROWS($AO$38:$AO$49)-ROWS($AS$38:$AS$49)-ROWS($AW$38:$AW$49)-ROWS($BA$38:$BA$49)-ROWS($BE$38:$BE$49)), "")))))))</f>
        <v>200</v>
      </c>
      <c r="CE45" s="316" t="str">
        <f t="shared" ca="1" si="37"/>
        <v/>
      </c>
      <c r="CF45" s="413" t="str">
        <f t="shared" ca="1" si="38"/>
        <v/>
      </c>
      <c r="CG45" s="412" t="str">
        <f ca="1">IF(OR(CH45="",CH45=0),"",MAX(CG$5:CG44)+1)</f>
        <v/>
      </c>
      <c r="CH45" s="316" t="str">
        <f ca="1">IFERROR(INDEX($AJ$54:$AJ$65, ROWS($CH$4:CH43)), IFERROR(INDEX($AN$54:$AN$65, ROWS($CH$4:CH43)-ROWS($AJ$54:$AJ$65)), IFERROR(INDEX($AR$54:$AR$65, ROWS($CH$4:CH43)-ROWS($AJ$54:$AJ$65)-ROWS($AN$54:$AN$65)),IFERROR(INDEX($AV$54:$AV$65, ROWS($CH$4:CH43)-ROWS($AJ$54:$AJ$65)-ROWS($AN$54:$AN$65)-ROWS($AR$54:$AR$65)),IFERROR(INDEX($AZ$54:$AZ$65, ROWS($CH$4:CH43)-ROWS($AJ$54:$AJ$65)-ROWS($AN$54:$AN$65)-ROWS($AR$54:$AR$65)-ROWS($AV$54:$AV$65)),IFERROR(INDEX($BD$54:$BD$65, ROWS($CH$4:CH43)-ROWS($AJ$54:$AJ$65)-ROWS($AN$54:$AN$65)-ROWS($AR$54:$AR$65)-ROWS($AV$54:$AV$65)-ROWS($AZ$54:$AZ$65)),IFERROR(INDEX($BH$54:$BH$65, ROWS($CH$4:CH43)-ROWS($AJ$54:$AJ$65)-ROWS($AN$54:$AN$65)-ROWS($AR$54:$AR$65)-ROWS($AV$54:$AV$65)-ROWS($AZ$54:$AZ$65)-ROWS($BD$54:$BD$65)), "")))))))</f>
        <v/>
      </c>
      <c r="CI45" s="316" t="str">
        <f t="shared" ca="1" si="39"/>
        <v/>
      </c>
      <c r="CJ45" s="316" t="str">
        <f ca="1">IF(OR(CK45="",CK45=0),"",MAX(CJ$5:CJ44)+1)</f>
        <v/>
      </c>
      <c r="CK45" s="316" t="str">
        <f ca="1">IFERROR(INDEX($AK$54:$AK$65, ROWS($CK$4:CK43)), IFERROR(INDEX($AO$54:$AO$65, ROWS($CK$4:CK43)-ROWS($AK$54:$AK$65)), IFERROR(INDEX($AS$54:$AS$65, ROWS($CK$4:CK43)-ROWS($AK$54:$AK$65)-ROWS($AO$54:$AO$65)),IFERROR(INDEX($AW$54:$AW$65, ROWS($CK$4:CK43)-ROWS($AK$54:$AK$65)-ROWS($AO$54:$AO$65)-ROWS($AS$54:$AS$65)),IFERROR(INDEX($BA$54:$BA$65, ROWS($CK$4:CK43)-ROWS($AK$54:$AK$65)-ROWS($AO$54:$AO$65)-ROWS($AS$54:$AS$65)-ROWS($AW$54:$AW$65)),IFERROR(INDEX($BE$54:$BE$65, ROWS($CK$4:CK43)-ROWS($AK$54:$AK$65)-ROWS($AO$54:$AO$65)-ROWS($AS$54:$AS$65)-ROWS($AW$54:$AW$65)-ROWS($BA$54:$BA$65)),IFERROR(INDEX($BI$54:$BI$65, ROWS($CK$4:CK43)-ROWS($AK$54:$AK$65)-ROWS($AO$54:$AO$65)-ROWS($AS$54:$AS$65)-ROWS($AW$54:$AW$65)-ROWS($BA$54:$BA$65)-ROWS($BE$54:$BE$65)), "")))))))</f>
        <v/>
      </c>
      <c r="CL45" s="316" t="str">
        <f t="shared" ca="1" si="40"/>
        <v/>
      </c>
      <c r="CM45" s="413" t="str">
        <f t="shared" ca="1" si="41"/>
        <v/>
      </c>
      <c r="CN45" s="412" t="str">
        <f>IF(OR(CO45="",CO45=0),"",MAX(CN$5:CN44)+1)</f>
        <v/>
      </c>
      <c r="CO45" s="316">
        <f>IFERROR(INDEX($AJ$70:$AJ$81, ROWS($CO$4:CO43)), IFERROR(INDEX($AN$70:$AN$81, ROWS($CO$4:CO43)-ROWS($AJ$70:$AJ$81)), IFERROR(INDEX($AR$70:$AR$81, ROWS($CO$4:CO43)-ROWS($AJ$70:$AJ$81)-ROWS($AN$70:$AN$81)),IFERROR(INDEX($AV$70:$AV$81, ROWS($CO$4:CO43)-ROWS($AJ$70:$AJ$81)-ROWS($AN$70:$AN$81)-ROWS($AR$70:$AR$81)),IFERROR(INDEX($AZ$70:$AZ$81, ROWS($CO$4:CO43)-ROWS($AJ$70:$AJ$81)-ROWS($AN$70:$AN$81)-ROWS($AR$70:$AR$81)-ROWS($AV$70:$AV$81)),IFERROR(INDEX($BD$70:$BD$81, ROWS($CO$4:CO43)-ROWS($AJ$70:$AJ$81)-ROWS($AN$70:$AN$81)-ROWS($AR$70:$AR$81)-ROWS($AV$70:$AV$81)-ROWS($AZ$70:$AZ$81)),IFERROR(INDEX($BH$70:$BH$81, ROWS($CO$4:CO43)-ROWS($AJ$70:$AJ$81)-ROWS($AN$70:$AN$81)-ROWS($AR$70:$AR$81)-ROWS($AV$70:$AV$81)-ROWS($AZ$70:$AZ$81)-ROWS($BD$70:$BD$81)), "")))))))</f>
        <v>0</v>
      </c>
      <c r="CP45" s="316" t="str">
        <f t="shared" ca="1" si="42"/>
        <v/>
      </c>
      <c r="CQ45" s="316" t="str">
        <f>IF(OR(CR45="",CR45=0),"",MAX(CQ$5:CQ44)+1)</f>
        <v/>
      </c>
      <c r="CR45" s="316">
        <f>IFERROR(INDEX($AK$70:$AK$81, ROWS($CR$4:CR43)), IFERROR(INDEX($AO$70:$AO$81, ROWS($CR$4:CR43)-ROWS($AK$70:$AK$81)), IFERROR(INDEX($AS$70:$AS$81, ROWS($CR$4:CR43)-ROWS($AK$70:$AK$81)-ROWS($AO$70:$AO$81)),IFERROR(INDEX($AW$70:$AW$81, ROWS($CR$4:CR43)-ROWS($AK$70:$AK$81)-ROWS($AO$70:$AO$81)-ROWS($AS$70:$AS$81)),IFERROR(INDEX($BA$70:$BA$81, ROWS($CR$4:CR43)-ROWS($AK$70:$AK$81)-ROWS($AO$70:$AO$81)-ROWS($AS$70:$AS$81)-ROWS($AW$70:$AW$81)),IFERROR(INDEX($BE$70:$BE$81, ROWS($CR$4:CR43)-ROWS($AK$70:$AK$81)-ROWS($AO$70:$AO$81)-ROWS($AS$70:$AS$81)-ROWS($AW$70:$AW$81)-ROWS($BA$70:$BA$81)),IFERROR(INDEX($BI$70:$BI$81, ROWS($CR$4:CR43)-ROWS($AK$70:$AK$81)-ROWS($AO$70:$AO$81)-ROWS($AS$70:$AS$81)-ROWS($AW$70:$AW$81)-ROWS($BA$70:$BA$81)-ROWS($BE$70:$BE$81)), "")))))))</f>
        <v>0</v>
      </c>
      <c r="CS45" s="316" t="str">
        <f t="shared" ca="1" si="43"/>
        <v/>
      </c>
      <c r="CT45" s="413" t="str">
        <f t="shared" ca="1" si="44"/>
        <v/>
      </c>
      <c r="CU45" s="412" t="str">
        <f>IF(OR(CV45="",CV45=0),"",MAX(CU$5:CU44)+1)</f>
        <v/>
      </c>
      <c r="CV45" s="316" t="str">
        <f>IFERROR(INDEX($AJ$86:$AJ$97, ROWS($CV$4:CV43)), IFERROR(INDEX($AN$86:$AN$97, ROWS($CV$4:CV43)-ROWS($AJ$86:$AJ$97)), ""))</f>
        <v/>
      </c>
      <c r="CW45" s="316" t="str">
        <f t="shared" si="45"/>
        <v/>
      </c>
      <c r="CX45" s="316" t="str">
        <f>IF(OR(CY45="",CY45=0),"",MAX(CX$5:CX44)+1)</f>
        <v/>
      </c>
      <c r="CY45" s="316" t="str">
        <f>IFERROR(INDEX($AK$86:$AK$97, ROWS($CY$4:CY43)), IFERROR(INDEX($AO$86:$AO$97, ROWS($CY$4:CY43)-ROWS($AK$86:$AK$97)), ""))</f>
        <v/>
      </c>
      <c r="CZ45" s="316" t="str">
        <f t="shared" si="46"/>
        <v/>
      </c>
      <c r="DA45" s="413" t="str">
        <f t="shared" si="47"/>
        <v/>
      </c>
      <c r="DC45" s="437"/>
      <c r="DD45" s="1151" t="s">
        <v>504</v>
      </c>
      <c r="DE45" s="1152"/>
      <c r="DF45" s="430"/>
      <c r="DG45" s="1162" t="s">
        <v>23</v>
      </c>
      <c r="DH45" s="1152"/>
      <c r="DI45" s="1162" t="s">
        <v>504</v>
      </c>
      <c r="DJ45" s="1152"/>
      <c r="DK45" s="1162" t="s">
        <v>23</v>
      </c>
      <c r="DL45" s="1152"/>
      <c r="DM45" s="292"/>
      <c r="DN45" s="1163" t="s">
        <v>481</v>
      </c>
      <c r="DO45" s="1164"/>
      <c r="DP45" s="1164"/>
      <c r="DQ45" s="1165" t="s">
        <v>491</v>
      </c>
      <c r="DR45" s="1164"/>
      <c r="DS45" s="1166"/>
    </row>
    <row r="46" spans="1:123" x14ac:dyDescent="0.3">
      <c r="P46" s="1177"/>
      <c r="Q46" s="1178"/>
      <c r="R46" s="453"/>
      <c r="S46" s="402"/>
      <c r="T46"/>
      <c r="U46" s="1177"/>
      <c r="V46" s="1178"/>
      <c r="W46" s="453"/>
      <c r="X46" s="402"/>
      <c r="AC46" s="1093" t="s">
        <v>22</v>
      </c>
      <c r="AD46" s="1094"/>
      <c r="AE46" s="1094"/>
      <c r="AF46" s="1095"/>
      <c r="AI46" s="304" t="str">
        <f t="shared" ca="1" si="123"/>
        <v/>
      </c>
      <c r="AJ46" s="305" t="str">
        <f t="shared" ca="1" si="102"/>
        <v/>
      </c>
      <c r="AK46" s="306" t="str">
        <f t="shared" ca="1" si="103"/>
        <v/>
      </c>
      <c r="AL46" s="307" t="str">
        <f t="shared" ca="1" si="104"/>
        <v/>
      </c>
      <c r="AM46" s="304" t="str">
        <f t="shared" ca="1" si="124"/>
        <v/>
      </c>
      <c r="AN46" s="305" t="str">
        <f t="shared" ca="1" si="105"/>
        <v/>
      </c>
      <c r="AO46" s="306" t="str">
        <f t="shared" ca="1" si="106"/>
        <v/>
      </c>
      <c r="AP46" s="307" t="str">
        <f t="shared" ca="1" si="107"/>
        <v/>
      </c>
      <c r="AQ46" s="304" t="str">
        <f t="shared" ca="1" si="125"/>
        <v/>
      </c>
      <c r="AR46" s="305" t="str">
        <f t="shared" ca="1" si="108"/>
        <v/>
      </c>
      <c r="AS46" s="306" t="str">
        <f t="shared" ca="1" si="109"/>
        <v/>
      </c>
      <c r="AT46" s="307" t="str">
        <f t="shared" ca="1" si="110"/>
        <v/>
      </c>
      <c r="AU46" s="304" t="str">
        <f t="shared" ca="1" si="126"/>
        <v/>
      </c>
      <c r="AV46" s="305" t="str">
        <f t="shared" ca="1" si="111"/>
        <v/>
      </c>
      <c r="AW46" s="306" t="str">
        <f t="shared" ca="1" si="112"/>
        <v/>
      </c>
      <c r="AX46" s="307" t="str">
        <f t="shared" ca="1" si="113"/>
        <v/>
      </c>
      <c r="AY46" s="304" t="str">
        <f t="shared" ca="1" si="127"/>
        <v/>
      </c>
      <c r="AZ46" s="305" t="str">
        <f t="shared" ca="1" si="114"/>
        <v/>
      </c>
      <c r="BA46" s="306" t="str">
        <f t="shared" ca="1" si="115"/>
        <v/>
      </c>
      <c r="BB46" s="307" t="str">
        <f t="shared" ca="1" si="116"/>
        <v/>
      </c>
      <c r="BC46" s="304" t="str">
        <f t="shared" ca="1" si="128"/>
        <v/>
      </c>
      <c r="BD46" s="305" t="str">
        <f t="shared" ca="1" si="117"/>
        <v/>
      </c>
      <c r="BE46" s="306" t="str">
        <f t="shared" ca="1" si="118"/>
        <v/>
      </c>
      <c r="BF46" s="307" t="str">
        <f t="shared" ca="1" si="119"/>
        <v/>
      </c>
      <c r="BG46" s="304" t="str">
        <f t="shared" ca="1" si="129"/>
        <v/>
      </c>
      <c r="BH46" s="305" t="str">
        <f t="shared" ca="1" si="120"/>
        <v/>
      </c>
      <c r="BI46" s="306" t="str">
        <f t="shared" ca="1" si="121"/>
        <v/>
      </c>
      <c r="BJ46" s="307" t="str">
        <f t="shared" ca="1" si="122"/>
        <v/>
      </c>
      <c r="BL46" s="412" t="str">
        <f ca="1">IF(OR(BM46="",BM46=0),"",MAX(BL$5:BL45)+1)</f>
        <v/>
      </c>
      <c r="BM46" s="316" t="str">
        <f ca="1">IFERROR(INDEX($AJ$6:$AJ$17, ROWS(BM$4:$BM44)), IFERROR(INDEX($AN$6:$AN$17, ROWS(BM$4:$BM44)-ROWS($AJ$6:$AJ$17)), IFERROR(INDEX($AR$6:$AR$17, ROWS(BM$4:$BM44)-ROWS($AJ$6:$AJ$17)-ROWS($AN$6:$AN$17)),IFERROR(INDEX($AV$6:$AV$17, ROWS(BM$4:$BM44)-ROWS($AJ$6:$AJ$17)-ROWS($AN$6:$AN$17)-ROWS($AR$6:$AR$17)),IFERROR(INDEX($AZ$6:$AZ$17, ROWS(BM$4:$BM44)-ROWS($AJ$6:$AJ$17)-ROWS($AN$6:$AN$17)-ROWS($AR$6:$AR$17)-ROWS($AV$6:$AV$17)),IFERROR(INDEX($BD$6:$BD$17, ROWS(BM$4:$BM44)-ROWS($AJ$6:$AJ$17)-ROWS($AN$6:$AN$17)-ROWS($AR$6:$AR$17)-ROWS($AV$6:$AV$17)-ROWS($AZ$6:$AZ$17)),IFERROR(INDEX($BH$6:$BH$17, ROWS(BM$4:$BM44)-ROWS($AJ$6:$AJ$17)-ROWS($AN$6:$AN$17)-ROWS($AR$6:$AR$17)-ROWS($AV$6:$AV$17)-ROWS($AZ$6:$AZ$17)-ROWS($BD$6:$BD$17)), "")))))))</f>
        <v/>
      </c>
      <c r="BN46" s="316" t="str">
        <f t="shared" ca="1" si="30"/>
        <v/>
      </c>
      <c r="BO46" s="316" t="str">
        <f ca="1">IF(OR(BP46="",BP46=0),"",MAX(BO$5:BO45)+1)</f>
        <v/>
      </c>
      <c r="BP46" s="316" t="str">
        <f ca="1">IFERROR(INDEX($AK$6:$AK$17, ROWS($BP$4:BP44)), IFERROR(INDEX($AO$6:$AO$17, ROWS($BP$4:BP44)-ROWS($AK$6:$AK$17)), IFERROR(INDEX($AS$6:$AS$17, ROWS($BP$4:BP44)-ROWS($AK$6:$AK$17)-ROWS($AO$6:$AO$17)),IFERROR(INDEX($AW$6:$AW$17, ROWS($BP$4:BP44)-ROWS($AK$6:$AK$17)-ROWS($AO$6:$AO$17)-ROWS($AS$6:$AS$17)),IFERROR(INDEX($BA$6:$BA$17, ROWS($BP$4:BP44)-ROWS($AK$6:$AK$17)-ROWS($AO$6:$AO$17)-ROWS($AS$6:$AS$17)-ROWS($AW$6:$AW$17)),IFERROR(INDEX($BE$6:$BE$17, ROWS($BP$4:BP44)-ROWS($AK$6:$AK$17)-ROWS($AO$6:$AO$17)-ROWS($AS$6:$AS$17)-ROWS($AW$6:$AW$17)-ROWS($BA$6:$BA$17)),IFERROR(INDEX($BI$6:$BI$17, ROWS($BP$4:BP44)-ROWS($AK$6:$AK$17)-ROWS($AO$6:$AO$17)-ROWS($AS$6:$AS$17)-ROWS($AW$6:$AW$17)-ROWS($BA$6:$BA$17)-ROWS($BE$6:$BE$17)), "")))))))</f>
        <v/>
      </c>
      <c r="BQ46" s="316" t="str">
        <f t="shared" ca="1" si="31"/>
        <v/>
      </c>
      <c r="BR46" s="413" t="str">
        <f t="shared" ca="1" si="32"/>
        <v/>
      </c>
      <c r="BS46" s="412" t="str">
        <f ca="1">IF(OR(BT46="",BT46=0),"",MAX(BS$5:BS45)+1)</f>
        <v/>
      </c>
      <c r="BT46" s="316" t="str">
        <f ca="1">IFERROR(INDEX($AJ$22:$AJ$33, ROWS($BT$4:BT44)), IFERROR(INDEX($AN$22:$AN$33, ROWS($BT$4:BT44)-ROWS($AJ$22:$AJ$33)), IFERROR(INDEX($AR$22:$AR$33, ROWS($BT$4:BT44)-ROWS($AJ$22:$AJ$33)-ROWS($AN$22:$AN$33)),IFERROR(INDEX($AV$22:$AV$33, ROWS($BT$4:BT44)-ROWS($AJ$22:$AJ$33)-ROWS($AN$22:$AN$33)-ROWS($AR$22:$AR$33)),IFERROR(INDEX($AZ$22:$AZ$33, ROWS($BT$4:BT44)-ROWS($AJ$22:$AJ$33)-ROWS($AN$22:$AN$33)-ROWS($AR$22:$AR$33)-ROWS($AV$22:$AV$33)),IFERROR(INDEX($BD$22:$BD$33, ROWS($BT$4:BT44)-ROWS($AJ$22:$AJ$33)-ROWS($AN$22:$AN$33)-ROWS($AR$22:$AR$33)-ROWS($AV$22:$AV$33)-ROWS($AZ$22:$AZ$33)),IFERROR(INDEX($BH$22:$BH$33, ROWS($BT$4:BT44)-ROWS($AJ$22:$AJ$33)-ROWS($AN$22:$AN$33)-ROWS($AR$22:$AR$33)-ROWS($AV$22:$AV$33)-ROWS($AZ$22:$AZ$33)-ROWS($BD$22:$BD$33)), "")))))))</f>
        <v/>
      </c>
      <c r="BU46" s="316" t="str">
        <f t="shared" ca="1" si="33"/>
        <v/>
      </c>
      <c r="BV46" s="316" t="str">
        <f ca="1">IF(OR(BW46="",BW46=0),"",MAX(BV$5:BV45)+1)</f>
        <v/>
      </c>
      <c r="BW46" s="316" t="str">
        <f ca="1">IFERROR(INDEX($AK$22:$AK$33, ROWS($BW$4:BW44)), IFERROR(INDEX($AO$22:$AO$33, ROWS($BW$4:BW44)-ROWS($AK$22:$AK$33)), IFERROR(INDEX($AS$22:$AS$33, ROWS($BW$4:BW44)-ROWS($AK$22:$AK$33)-ROWS($AO$22:$AO$33)),IFERROR(INDEX($AW$22:$AW$33, ROWS($BW$4:BW44)-ROWS($AK$22:$AK$33)-ROWS($AO$22:$AO$33)-ROWS($AS$22:$AS$33)),IFERROR(INDEX($BA$22:$BA$33, ROWS($BW$4:BW44)-ROWS($AK$22:$AK$33)-ROWS($AO$22:$AO$33)-ROWS($AS$22:$AS$33)-ROWS($AW$22:$AW$33)),IFERROR(INDEX($BE$22:$BE$33, ROWS($BW$4:BW44)-ROWS($AK$22:$AK$33)-ROWS($AO$22:$AO$33)-ROWS($AS$22:$AS$33)-ROWS($AW$22:$AW$33)-ROWS($BA$22:$BA$33)),IFERROR(INDEX($BI$22:$BI$33, ROWS($BW$4:BW44)-ROWS($AK$22:$AK$33)-ROWS($AO$22:$AO$33)-ROWS($AS$22:$AS$33)-ROWS($AW$22:$AW$33)-ROWS($BA$22:$BA$33)-ROWS($BE$22:$BE$33)), "")))))))</f>
        <v/>
      </c>
      <c r="BX46" s="316" t="str">
        <f t="shared" ca="1" si="34"/>
        <v/>
      </c>
      <c r="BY46" s="413" t="str">
        <f t="shared" ca="1" si="35"/>
        <v/>
      </c>
      <c r="BZ46" s="412">
        <f ca="1">IF(OR(CA46="",CA46=0),"",MAX(BZ$5:BZ45)+1)</f>
        <v>10</v>
      </c>
      <c r="CA46" s="316" t="str">
        <f ca="1">IFERROR(INDEX($AJ$38:$AJ$49, ROWS($CA$4:CA44)), IFERROR(INDEX($AN$38:$AN$49, ROWS($CA$4:CA44)-ROWS($AJ$38:$AJ$49)), IFERROR(INDEX($AR$38:$AR$49, ROWS($CA$4:CA44)-ROWS($AJ$38:$AJ$49)-ROWS($AN$38:$AN$49)),IFERROR(INDEX($AV$38:$AV$49, ROWS($CA$4:CA44)-ROWS($AJ$38:$AJ$49)-ROWS($AN$38:$AN$49)-ROWS($AR$38:$AR$49)),IFERROR(INDEX($AZ$38:$AZ$49, ROWS($CA$4:CA44)-ROWS($AJ$38:$AJ$49)-ROWS($AN$38:$AN$49)-ROWS($AR$38:$AR$49)-ROWS($AV$38:$AV$49)),IFERROR(INDEX($BD$38:$BD$49, ROWS($CA$4:CA44)-ROWS($AJ$38:$AJ$49)-ROWS($AN$38:$AN$49)-ROWS($AR$38:$AR$49)-ROWS($AV$38:$AV$49)-ROWS($AZ$38:$AZ$49)),IFERROR(INDEX($BH$38:$BH$49, ROWS($CA$4:CA44)-ROWS($AJ$38:$AJ$49)-ROWS($AN$38:$AN$49)-ROWS($AR$38:$AR$49)-ROWS($AV$38:$AV$49)-ROWS($AZ$38:$AZ$49)-ROWS($BD$38:$BD$49)), "")))))))</f>
        <v>Investment 1</v>
      </c>
      <c r="CB46" s="316" t="str">
        <f t="shared" ca="1" si="36"/>
        <v/>
      </c>
      <c r="CC46" s="316">
        <f ca="1">IF(OR(CD46="",CD46=0),"",MAX(CC$5:CC45)+1)</f>
        <v>10</v>
      </c>
      <c r="CD46" s="316">
        <f ca="1">IFERROR(INDEX($AK$38:$AK$49, ROWS($CD$4:CD44)), IFERROR(INDEX($AO$38:$AO$49, ROWS($CD$4:CD44)-ROWS($AK$38:$AK$49)), IFERROR(INDEX($AS$38:$AS$49, ROWS($CD$4:CD44)-ROWS($AK$38:$AK$49)-ROWS($AO$38:$AO$49)),IFERROR(INDEX($AW$38:$AW$49, ROWS($CD$4:CD44)-ROWS($AK$38:$AK$49)-ROWS($AO$38:$AO$49)-ROWS($AS$38:$AS$49)),IFERROR(INDEX($BA$38:$BA$49, ROWS($CD$4:CD44)-ROWS($AK$38:$AK$49)-ROWS($AO$38:$AO$49)-ROWS($AS$38:$AS$49)-ROWS($AW$38:$AW$49)),IFERROR(INDEX($BE$38:$BE$49, ROWS($CD$4:CD44)-ROWS($AK$38:$AK$49)-ROWS($AO$38:$AO$49)-ROWS($AS$38:$AS$49)-ROWS($AW$38:$AW$49)-ROWS($BA$38:$BA$49)),IFERROR(INDEX($BI$38:$BI$49, ROWS($CD$4:CD44)-ROWS($AK$38:$AK$49)-ROWS($AO$38:$AO$49)-ROWS($AS$38:$AS$49)-ROWS($AW$38:$AW$49)-ROWS($BA$38:$BA$49)-ROWS($BE$38:$BE$49)), "")))))))</f>
        <v>200</v>
      </c>
      <c r="CE46" s="316" t="str">
        <f t="shared" ca="1" si="37"/>
        <v/>
      </c>
      <c r="CF46" s="413" t="str">
        <f t="shared" ca="1" si="38"/>
        <v/>
      </c>
      <c r="CG46" s="412" t="str">
        <f ca="1">IF(OR(CH46="",CH46=0),"",MAX(CG$5:CG45)+1)</f>
        <v/>
      </c>
      <c r="CH46" s="316" t="str">
        <f ca="1">IFERROR(INDEX($AJ$54:$AJ$65, ROWS($CH$4:CH44)), IFERROR(INDEX($AN$54:$AN$65, ROWS($CH$4:CH44)-ROWS($AJ$54:$AJ$65)), IFERROR(INDEX($AR$54:$AR$65, ROWS($CH$4:CH44)-ROWS($AJ$54:$AJ$65)-ROWS($AN$54:$AN$65)),IFERROR(INDEX($AV$54:$AV$65, ROWS($CH$4:CH44)-ROWS($AJ$54:$AJ$65)-ROWS($AN$54:$AN$65)-ROWS($AR$54:$AR$65)),IFERROR(INDEX($AZ$54:$AZ$65, ROWS($CH$4:CH44)-ROWS($AJ$54:$AJ$65)-ROWS($AN$54:$AN$65)-ROWS($AR$54:$AR$65)-ROWS($AV$54:$AV$65)),IFERROR(INDEX($BD$54:$BD$65, ROWS($CH$4:CH44)-ROWS($AJ$54:$AJ$65)-ROWS($AN$54:$AN$65)-ROWS($AR$54:$AR$65)-ROWS($AV$54:$AV$65)-ROWS($AZ$54:$AZ$65)),IFERROR(INDEX($BH$54:$BH$65, ROWS($CH$4:CH44)-ROWS($AJ$54:$AJ$65)-ROWS($AN$54:$AN$65)-ROWS($AR$54:$AR$65)-ROWS($AV$54:$AV$65)-ROWS($AZ$54:$AZ$65)-ROWS($BD$54:$BD$65)), "")))))))</f>
        <v/>
      </c>
      <c r="CI46" s="316" t="str">
        <f t="shared" ca="1" si="39"/>
        <v/>
      </c>
      <c r="CJ46" s="316" t="str">
        <f ca="1">IF(OR(CK46="",CK46=0),"",MAX(CJ$5:CJ45)+1)</f>
        <v/>
      </c>
      <c r="CK46" s="316" t="str">
        <f ca="1">IFERROR(INDEX($AK$54:$AK$65, ROWS($CK$4:CK44)), IFERROR(INDEX($AO$54:$AO$65, ROWS($CK$4:CK44)-ROWS($AK$54:$AK$65)), IFERROR(INDEX($AS$54:$AS$65, ROWS($CK$4:CK44)-ROWS($AK$54:$AK$65)-ROWS($AO$54:$AO$65)),IFERROR(INDEX($AW$54:$AW$65, ROWS($CK$4:CK44)-ROWS($AK$54:$AK$65)-ROWS($AO$54:$AO$65)-ROWS($AS$54:$AS$65)),IFERROR(INDEX($BA$54:$BA$65, ROWS($CK$4:CK44)-ROWS($AK$54:$AK$65)-ROWS($AO$54:$AO$65)-ROWS($AS$54:$AS$65)-ROWS($AW$54:$AW$65)),IFERROR(INDEX($BE$54:$BE$65, ROWS($CK$4:CK44)-ROWS($AK$54:$AK$65)-ROWS($AO$54:$AO$65)-ROWS($AS$54:$AS$65)-ROWS($AW$54:$AW$65)-ROWS($BA$54:$BA$65)),IFERROR(INDEX($BI$54:$BI$65, ROWS($CK$4:CK44)-ROWS($AK$54:$AK$65)-ROWS($AO$54:$AO$65)-ROWS($AS$54:$AS$65)-ROWS($AW$54:$AW$65)-ROWS($BA$54:$BA$65)-ROWS($BE$54:$BE$65)), "")))))))</f>
        <v/>
      </c>
      <c r="CL46" s="316" t="str">
        <f t="shared" ca="1" si="40"/>
        <v/>
      </c>
      <c r="CM46" s="413" t="str">
        <f t="shared" ca="1" si="41"/>
        <v/>
      </c>
      <c r="CN46" s="412" t="str">
        <f>IF(OR(CO46="",CO46=0),"",MAX(CN$5:CN45)+1)</f>
        <v/>
      </c>
      <c r="CO46" s="316">
        <f>IFERROR(INDEX($AJ$70:$AJ$81, ROWS($CO$4:CO44)), IFERROR(INDEX($AN$70:$AN$81, ROWS($CO$4:CO44)-ROWS($AJ$70:$AJ$81)), IFERROR(INDEX($AR$70:$AR$81, ROWS($CO$4:CO44)-ROWS($AJ$70:$AJ$81)-ROWS($AN$70:$AN$81)),IFERROR(INDEX($AV$70:$AV$81, ROWS($CO$4:CO44)-ROWS($AJ$70:$AJ$81)-ROWS($AN$70:$AN$81)-ROWS($AR$70:$AR$81)),IFERROR(INDEX($AZ$70:$AZ$81, ROWS($CO$4:CO44)-ROWS($AJ$70:$AJ$81)-ROWS($AN$70:$AN$81)-ROWS($AR$70:$AR$81)-ROWS($AV$70:$AV$81)),IFERROR(INDEX($BD$70:$BD$81, ROWS($CO$4:CO44)-ROWS($AJ$70:$AJ$81)-ROWS($AN$70:$AN$81)-ROWS($AR$70:$AR$81)-ROWS($AV$70:$AV$81)-ROWS($AZ$70:$AZ$81)),IFERROR(INDEX($BH$70:$BH$81, ROWS($CO$4:CO44)-ROWS($AJ$70:$AJ$81)-ROWS($AN$70:$AN$81)-ROWS($AR$70:$AR$81)-ROWS($AV$70:$AV$81)-ROWS($AZ$70:$AZ$81)-ROWS($BD$70:$BD$81)), "")))))))</f>
        <v>0</v>
      </c>
      <c r="CP46" s="316" t="str">
        <f t="shared" ca="1" si="42"/>
        <v/>
      </c>
      <c r="CQ46" s="316" t="str">
        <f>IF(OR(CR46="",CR46=0),"",MAX(CQ$5:CQ45)+1)</f>
        <v/>
      </c>
      <c r="CR46" s="316">
        <f>IFERROR(INDEX($AK$70:$AK$81, ROWS($CR$4:CR44)), IFERROR(INDEX($AO$70:$AO$81, ROWS($CR$4:CR44)-ROWS($AK$70:$AK$81)), IFERROR(INDEX($AS$70:$AS$81, ROWS($CR$4:CR44)-ROWS($AK$70:$AK$81)-ROWS($AO$70:$AO$81)),IFERROR(INDEX($AW$70:$AW$81, ROWS($CR$4:CR44)-ROWS($AK$70:$AK$81)-ROWS($AO$70:$AO$81)-ROWS($AS$70:$AS$81)),IFERROR(INDEX($BA$70:$BA$81, ROWS($CR$4:CR44)-ROWS($AK$70:$AK$81)-ROWS($AO$70:$AO$81)-ROWS($AS$70:$AS$81)-ROWS($AW$70:$AW$81)),IFERROR(INDEX($BE$70:$BE$81, ROWS($CR$4:CR44)-ROWS($AK$70:$AK$81)-ROWS($AO$70:$AO$81)-ROWS($AS$70:$AS$81)-ROWS($AW$70:$AW$81)-ROWS($BA$70:$BA$81)),IFERROR(INDEX($BI$70:$BI$81, ROWS($CR$4:CR44)-ROWS($AK$70:$AK$81)-ROWS($AO$70:$AO$81)-ROWS($AS$70:$AS$81)-ROWS($AW$70:$AW$81)-ROWS($BA$70:$BA$81)-ROWS($BE$70:$BE$81)), "")))))))</f>
        <v>0</v>
      </c>
      <c r="CS46" s="316" t="str">
        <f t="shared" ca="1" si="43"/>
        <v/>
      </c>
      <c r="CT46" s="413" t="str">
        <f t="shared" ca="1" si="44"/>
        <v/>
      </c>
      <c r="CU46" s="412" t="str">
        <f>IF(OR(CV46="",CV46=0),"",MAX(CU$5:CU45)+1)</f>
        <v/>
      </c>
      <c r="CV46" s="316" t="str">
        <f>IFERROR(INDEX($AJ$86:$AJ$97, ROWS($CV$4:CV44)), IFERROR(INDEX($AN$86:$AN$97, ROWS($CV$4:CV44)-ROWS($AJ$86:$AJ$97)), ""))</f>
        <v/>
      </c>
      <c r="CW46" s="316" t="str">
        <f t="shared" si="45"/>
        <v/>
      </c>
      <c r="CX46" s="316" t="str">
        <f>IF(OR(CY46="",CY46=0),"",MAX(CX$5:CX45)+1)</f>
        <v/>
      </c>
      <c r="CY46" s="316" t="str">
        <f>IFERROR(INDEX($AK$86:$AK$97, ROWS($CY$4:CY44)), IFERROR(INDEX($AO$86:$AO$97, ROWS($CY$4:CY44)-ROWS($AK$86:$AK$97)), ""))</f>
        <v/>
      </c>
      <c r="CZ46" s="316" t="str">
        <f t="shared" si="46"/>
        <v/>
      </c>
      <c r="DA46" s="413" t="str">
        <f t="shared" si="47"/>
        <v/>
      </c>
      <c r="DC46" s="438">
        <f ca="1">IF(OR(DD46="",DD46=0),"",MAX(DC$45:DC45)+1)</f>
        <v>1</v>
      </c>
      <c r="DD46" s="434" t="str">
        <f ca="1">IF(CB6="","",IF(NOT(CF6="Income"),CB6,""))</f>
        <v>D. Store Card 4</v>
      </c>
      <c r="DE46" s="413">
        <f ca="1">IF(CE6="","",IF(NOT(CF6="Income"),CE6,""))</f>
        <v>30</v>
      </c>
      <c r="DF46" s="438" t="str">
        <f ca="1">IF(OR(DG46="",DG46=0),"",MAX(DF$45:DF45)+1)</f>
        <v/>
      </c>
      <c r="DG46" s="412" t="str">
        <f ca="1">IF(CB6="","",IF(CF6="Income",CB6,""))</f>
        <v/>
      </c>
      <c r="DH46" s="413" t="str">
        <f ca="1">IF(CB6="","",IF(CF6="Income",CE6,""))</f>
        <v/>
      </c>
      <c r="DI46" s="412" t="str">
        <f ca="1">IFERROR(INDEX($DD$46:$DD$63,MATCH(ROW()-ROW($DI$45),$DC$46:$DC$63,0)),"")</f>
        <v>D. Store Card 4</v>
      </c>
      <c r="DJ46" s="413">
        <f ca="1">IFERROR(INDEX($DE$46:$DE$63,MATCH(ROW()-ROW($DI$45),$DC$46:$DC$63,0)),"")</f>
        <v>30</v>
      </c>
      <c r="DK46" s="412" t="str">
        <f ca="1">IFERROR(INDEX($DG$46:$DG$63,MATCH(ROW()-ROW($DK$45),$DF$46:$DF$63,0)),"")</f>
        <v>Paycheck 2</v>
      </c>
      <c r="DL46" s="413">
        <f ca="1">IFERROR(INDEX($DH$46:$DH$63,MATCH(ROW()-ROW($DK$45),$DF$46:$DF$63,0)),"")</f>
        <v>400</v>
      </c>
      <c r="DM46" s="292"/>
      <c r="DN46" s="425" t="str">
        <f ca="1">IF(DI46="","",CONCATENATE(DI46," - ",DJ46))</f>
        <v>D. Store Card 4 - 30</v>
      </c>
      <c r="DO46" s="295" t="str">
        <f ca="1">IF(DI47="","",CONCATENATE(DI47," - ",DJ47))</f>
        <v>Groceries - 125</v>
      </c>
      <c r="DP46" s="295" t="str">
        <f ca="1">IF(DI48="","",CONCATENATE(DI48," - ",DJ48))</f>
        <v>D. Store Card 1 - 30</v>
      </c>
      <c r="DQ46" s="440" t="str">
        <f ca="1">IF(DK46="","",CONCATENATE(DK46," - ",DL46))</f>
        <v>Paycheck 2 - 400</v>
      </c>
      <c r="DR46" s="441" t="str">
        <f ca="1">IF(DK47="","",CONCATENATE(DK47," - ",DL47))</f>
        <v>Investment 1 - 200</v>
      </c>
      <c r="DS46" s="442" t="str">
        <f ca="1">IF(DK48="","",CONCATENATE(DK48," - ",DL48))</f>
        <v/>
      </c>
    </row>
    <row r="47" spans="1:123" x14ac:dyDescent="0.3">
      <c r="P47" s="1177"/>
      <c r="Q47" s="1178"/>
      <c r="R47" s="453"/>
      <c r="S47" s="402"/>
      <c r="T47"/>
      <c r="U47" s="1177"/>
      <c r="V47" s="1178"/>
      <c r="W47" s="453"/>
      <c r="X47" s="402"/>
      <c r="AC47" s="366" t="s">
        <v>495</v>
      </c>
      <c r="AD47" s="367" t="s">
        <v>192</v>
      </c>
      <c r="AE47" s="367" t="s">
        <v>193</v>
      </c>
      <c r="AF47" s="368" t="s">
        <v>11</v>
      </c>
      <c r="AI47" s="302" t="str">
        <f t="shared" ca="1" si="123"/>
        <v/>
      </c>
      <c r="AJ47" s="305" t="str">
        <f t="shared" ca="1" si="102"/>
        <v/>
      </c>
      <c r="AK47" s="293" t="str">
        <f t="shared" ca="1" si="103"/>
        <v/>
      </c>
      <c r="AL47" s="303" t="str">
        <f t="shared" ca="1" si="104"/>
        <v/>
      </c>
      <c r="AM47" s="302" t="str">
        <f t="shared" ca="1" si="124"/>
        <v/>
      </c>
      <c r="AN47" s="293" t="str">
        <f t="shared" ca="1" si="105"/>
        <v/>
      </c>
      <c r="AO47" s="293" t="str">
        <f t="shared" ca="1" si="106"/>
        <v/>
      </c>
      <c r="AP47" s="303" t="str">
        <f t="shared" ca="1" si="107"/>
        <v/>
      </c>
      <c r="AQ47" s="302" t="str">
        <f t="shared" ca="1" si="125"/>
        <v/>
      </c>
      <c r="AR47" s="293" t="str">
        <f t="shared" ca="1" si="108"/>
        <v/>
      </c>
      <c r="AS47" s="293" t="str">
        <f t="shared" ca="1" si="109"/>
        <v/>
      </c>
      <c r="AT47" s="303" t="str">
        <f t="shared" ca="1" si="110"/>
        <v/>
      </c>
      <c r="AU47" s="302" t="str">
        <f t="shared" ca="1" si="126"/>
        <v/>
      </c>
      <c r="AV47" s="293" t="str">
        <f t="shared" ca="1" si="111"/>
        <v/>
      </c>
      <c r="AW47" s="293" t="str">
        <f t="shared" ca="1" si="112"/>
        <v/>
      </c>
      <c r="AX47" s="303" t="str">
        <f t="shared" ca="1" si="113"/>
        <v/>
      </c>
      <c r="AY47" s="302" t="str">
        <f t="shared" ca="1" si="127"/>
        <v/>
      </c>
      <c r="AZ47" s="293" t="str">
        <f t="shared" ca="1" si="114"/>
        <v/>
      </c>
      <c r="BA47" s="293" t="str">
        <f t="shared" ca="1" si="115"/>
        <v/>
      </c>
      <c r="BB47" s="303" t="str">
        <f t="shared" ca="1" si="116"/>
        <v/>
      </c>
      <c r="BC47" s="302" t="str">
        <f t="shared" ca="1" si="128"/>
        <v/>
      </c>
      <c r="BD47" s="293" t="str">
        <f t="shared" ca="1" si="117"/>
        <v/>
      </c>
      <c r="BE47" s="293" t="str">
        <f t="shared" ca="1" si="118"/>
        <v/>
      </c>
      <c r="BF47" s="303" t="str">
        <f t="shared" ca="1" si="119"/>
        <v/>
      </c>
      <c r="BG47" s="302" t="str">
        <f t="shared" ca="1" si="129"/>
        <v/>
      </c>
      <c r="BH47" s="293" t="str">
        <f t="shared" ca="1" si="120"/>
        <v/>
      </c>
      <c r="BI47" s="293" t="str">
        <f t="shared" ca="1" si="121"/>
        <v/>
      </c>
      <c r="BJ47" s="303" t="str">
        <f t="shared" ca="1" si="122"/>
        <v/>
      </c>
      <c r="BL47" s="412" t="str">
        <f ca="1">IF(OR(BM47="",BM47=0),"",MAX(BL$5:BL46)+1)</f>
        <v/>
      </c>
      <c r="BM47" s="316" t="str">
        <f ca="1">IFERROR(INDEX($AJ$6:$AJ$17, ROWS(BM$4:$BM45)), IFERROR(INDEX($AN$6:$AN$17, ROWS(BM$4:$BM45)-ROWS($AJ$6:$AJ$17)), IFERROR(INDEX($AR$6:$AR$17, ROWS(BM$4:$BM45)-ROWS($AJ$6:$AJ$17)-ROWS($AN$6:$AN$17)),IFERROR(INDEX($AV$6:$AV$17, ROWS(BM$4:$BM45)-ROWS($AJ$6:$AJ$17)-ROWS($AN$6:$AN$17)-ROWS($AR$6:$AR$17)),IFERROR(INDEX($AZ$6:$AZ$17, ROWS(BM$4:$BM45)-ROWS($AJ$6:$AJ$17)-ROWS($AN$6:$AN$17)-ROWS($AR$6:$AR$17)-ROWS($AV$6:$AV$17)),IFERROR(INDEX($BD$6:$BD$17, ROWS(BM$4:$BM45)-ROWS($AJ$6:$AJ$17)-ROWS($AN$6:$AN$17)-ROWS($AR$6:$AR$17)-ROWS($AV$6:$AV$17)-ROWS($AZ$6:$AZ$17)),IFERROR(INDEX($BH$6:$BH$17, ROWS(BM$4:$BM45)-ROWS($AJ$6:$AJ$17)-ROWS($AN$6:$AN$17)-ROWS($AR$6:$AR$17)-ROWS($AV$6:$AV$17)-ROWS($AZ$6:$AZ$17)-ROWS($BD$6:$BD$17)), "")))))))</f>
        <v/>
      </c>
      <c r="BN47" s="316" t="str">
        <f t="shared" ca="1" si="30"/>
        <v/>
      </c>
      <c r="BO47" s="316" t="str">
        <f ca="1">IF(OR(BP47="",BP47=0),"",MAX(BO$5:BO46)+1)</f>
        <v/>
      </c>
      <c r="BP47" s="316" t="str">
        <f ca="1">IFERROR(INDEX($AK$6:$AK$17, ROWS($BP$4:BP45)), IFERROR(INDEX($AO$6:$AO$17, ROWS($BP$4:BP45)-ROWS($AK$6:$AK$17)), IFERROR(INDEX($AS$6:$AS$17, ROWS($BP$4:BP45)-ROWS($AK$6:$AK$17)-ROWS($AO$6:$AO$17)),IFERROR(INDEX($AW$6:$AW$17, ROWS($BP$4:BP45)-ROWS($AK$6:$AK$17)-ROWS($AO$6:$AO$17)-ROWS($AS$6:$AS$17)),IFERROR(INDEX($BA$6:$BA$17, ROWS($BP$4:BP45)-ROWS($AK$6:$AK$17)-ROWS($AO$6:$AO$17)-ROWS($AS$6:$AS$17)-ROWS($AW$6:$AW$17)),IFERROR(INDEX($BE$6:$BE$17, ROWS($BP$4:BP45)-ROWS($AK$6:$AK$17)-ROWS($AO$6:$AO$17)-ROWS($AS$6:$AS$17)-ROWS($AW$6:$AW$17)-ROWS($BA$6:$BA$17)),IFERROR(INDEX($BI$6:$BI$17, ROWS($BP$4:BP45)-ROWS($AK$6:$AK$17)-ROWS($AO$6:$AO$17)-ROWS($AS$6:$AS$17)-ROWS($AW$6:$AW$17)-ROWS($BA$6:$BA$17)-ROWS($BE$6:$BE$17)), "")))))))</f>
        <v/>
      </c>
      <c r="BQ47" s="316" t="str">
        <f t="shared" ca="1" si="31"/>
        <v/>
      </c>
      <c r="BR47" s="413" t="str">
        <f t="shared" ca="1" si="32"/>
        <v/>
      </c>
      <c r="BS47" s="412" t="str">
        <f ca="1">IF(OR(BT47="",BT47=0),"",MAX(BS$5:BS46)+1)</f>
        <v/>
      </c>
      <c r="BT47" s="316" t="str">
        <f ca="1">IFERROR(INDEX($AJ$22:$AJ$33, ROWS($BT$4:BT45)), IFERROR(INDEX($AN$22:$AN$33, ROWS($BT$4:BT45)-ROWS($AJ$22:$AJ$33)), IFERROR(INDEX($AR$22:$AR$33, ROWS($BT$4:BT45)-ROWS($AJ$22:$AJ$33)-ROWS($AN$22:$AN$33)),IFERROR(INDEX($AV$22:$AV$33, ROWS($BT$4:BT45)-ROWS($AJ$22:$AJ$33)-ROWS($AN$22:$AN$33)-ROWS($AR$22:$AR$33)),IFERROR(INDEX($AZ$22:$AZ$33, ROWS($BT$4:BT45)-ROWS($AJ$22:$AJ$33)-ROWS($AN$22:$AN$33)-ROWS($AR$22:$AR$33)-ROWS($AV$22:$AV$33)),IFERROR(INDEX($BD$22:$BD$33, ROWS($BT$4:BT45)-ROWS($AJ$22:$AJ$33)-ROWS($AN$22:$AN$33)-ROWS($AR$22:$AR$33)-ROWS($AV$22:$AV$33)-ROWS($AZ$22:$AZ$33)),IFERROR(INDEX($BH$22:$BH$33, ROWS($BT$4:BT45)-ROWS($AJ$22:$AJ$33)-ROWS($AN$22:$AN$33)-ROWS($AR$22:$AR$33)-ROWS($AV$22:$AV$33)-ROWS($AZ$22:$AZ$33)-ROWS($BD$22:$BD$33)), "")))))))</f>
        <v/>
      </c>
      <c r="BU47" s="316" t="str">
        <f t="shared" ca="1" si="33"/>
        <v/>
      </c>
      <c r="BV47" s="316" t="str">
        <f ca="1">IF(OR(BW47="",BW47=0),"",MAX(BV$5:BV46)+1)</f>
        <v/>
      </c>
      <c r="BW47" s="316" t="str">
        <f ca="1">IFERROR(INDEX($AK$22:$AK$33, ROWS($BW$4:BW45)), IFERROR(INDEX($AO$22:$AO$33, ROWS($BW$4:BW45)-ROWS($AK$22:$AK$33)), IFERROR(INDEX($AS$22:$AS$33, ROWS($BW$4:BW45)-ROWS($AK$22:$AK$33)-ROWS($AO$22:$AO$33)),IFERROR(INDEX($AW$22:$AW$33, ROWS($BW$4:BW45)-ROWS($AK$22:$AK$33)-ROWS($AO$22:$AO$33)-ROWS($AS$22:$AS$33)),IFERROR(INDEX($BA$22:$BA$33, ROWS($BW$4:BW45)-ROWS($AK$22:$AK$33)-ROWS($AO$22:$AO$33)-ROWS($AS$22:$AS$33)-ROWS($AW$22:$AW$33)),IFERROR(INDEX($BE$22:$BE$33, ROWS($BW$4:BW45)-ROWS($AK$22:$AK$33)-ROWS($AO$22:$AO$33)-ROWS($AS$22:$AS$33)-ROWS($AW$22:$AW$33)-ROWS($BA$22:$BA$33)),IFERROR(INDEX($BI$22:$BI$33, ROWS($BW$4:BW45)-ROWS($AK$22:$AK$33)-ROWS($AO$22:$AO$33)-ROWS($AS$22:$AS$33)-ROWS($AW$22:$AW$33)-ROWS($BA$22:$BA$33)-ROWS($BE$22:$BE$33)), "")))))))</f>
        <v/>
      </c>
      <c r="BX47" s="316" t="str">
        <f t="shared" ca="1" si="34"/>
        <v/>
      </c>
      <c r="BY47" s="413" t="str">
        <f t="shared" ca="1" si="35"/>
        <v/>
      </c>
      <c r="BZ47" s="412" t="str">
        <f ca="1">IF(OR(CA47="",CA47=0),"",MAX(BZ$5:BZ46)+1)</f>
        <v/>
      </c>
      <c r="CA47" s="316" t="str">
        <f ca="1">IFERROR(INDEX($AJ$38:$AJ$49, ROWS($CA$4:CA45)), IFERROR(INDEX($AN$38:$AN$49, ROWS($CA$4:CA45)-ROWS($AJ$38:$AJ$49)), IFERROR(INDEX($AR$38:$AR$49, ROWS($CA$4:CA45)-ROWS($AJ$38:$AJ$49)-ROWS($AN$38:$AN$49)),IFERROR(INDEX($AV$38:$AV$49, ROWS($CA$4:CA45)-ROWS($AJ$38:$AJ$49)-ROWS($AN$38:$AN$49)-ROWS($AR$38:$AR$49)),IFERROR(INDEX($AZ$38:$AZ$49, ROWS($CA$4:CA45)-ROWS($AJ$38:$AJ$49)-ROWS($AN$38:$AN$49)-ROWS($AR$38:$AR$49)-ROWS($AV$38:$AV$49)),IFERROR(INDEX($BD$38:$BD$49, ROWS($CA$4:CA45)-ROWS($AJ$38:$AJ$49)-ROWS($AN$38:$AN$49)-ROWS($AR$38:$AR$49)-ROWS($AV$38:$AV$49)-ROWS($AZ$38:$AZ$49)),IFERROR(INDEX($BH$38:$BH$49, ROWS($CA$4:CA45)-ROWS($AJ$38:$AJ$49)-ROWS($AN$38:$AN$49)-ROWS($AR$38:$AR$49)-ROWS($AV$38:$AV$49)-ROWS($AZ$38:$AZ$49)-ROWS($BD$38:$BD$49)), "")))))))</f>
        <v/>
      </c>
      <c r="CB47" s="316" t="str">
        <f t="shared" ca="1" si="36"/>
        <v/>
      </c>
      <c r="CC47" s="316" t="str">
        <f ca="1">IF(OR(CD47="",CD47=0),"",MAX(CC$5:CC46)+1)</f>
        <v/>
      </c>
      <c r="CD47" s="316" t="str">
        <f ca="1">IFERROR(INDEX($AK$38:$AK$49, ROWS($CD$4:CD45)), IFERROR(INDEX($AO$38:$AO$49, ROWS($CD$4:CD45)-ROWS($AK$38:$AK$49)), IFERROR(INDEX($AS$38:$AS$49, ROWS($CD$4:CD45)-ROWS($AK$38:$AK$49)-ROWS($AO$38:$AO$49)),IFERROR(INDEX($AW$38:$AW$49, ROWS($CD$4:CD45)-ROWS($AK$38:$AK$49)-ROWS($AO$38:$AO$49)-ROWS($AS$38:$AS$49)),IFERROR(INDEX($BA$38:$BA$49, ROWS($CD$4:CD45)-ROWS($AK$38:$AK$49)-ROWS($AO$38:$AO$49)-ROWS($AS$38:$AS$49)-ROWS($AW$38:$AW$49)),IFERROR(INDEX($BE$38:$BE$49, ROWS($CD$4:CD45)-ROWS($AK$38:$AK$49)-ROWS($AO$38:$AO$49)-ROWS($AS$38:$AS$49)-ROWS($AW$38:$AW$49)-ROWS($BA$38:$BA$49)),IFERROR(INDEX($BI$38:$BI$49, ROWS($CD$4:CD45)-ROWS($AK$38:$AK$49)-ROWS($AO$38:$AO$49)-ROWS($AS$38:$AS$49)-ROWS($AW$38:$AW$49)-ROWS($BA$38:$BA$49)-ROWS($BE$38:$BE$49)), "")))))))</f>
        <v/>
      </c>
      <c r="CE47" s="316" t="str">
        <f t="shared" ca="1" si="37"/>
        <v/>
      </c>
      <c r="CF47" s="413" t="str">
        <f t="shared" ca="1" si="38"/>
        <v/>
      </c>
      <c r="CG47" s="412" t="str">
        <f ca="1">IF(OR(CH47="",CH47=0),"",MAX(CG$5:CG46)+1)</f>
        <v/>
      </c>
      <c r="CH47" s="316" t="str">
        <f ca="1">IFERROR(INDEX($AJ$54:$AJ$65, ROWS($CH$4:CH45)), IFERROR(INDEX($AN$54:$AN$65, ROWS($CH$4:CH45)-ROWS($AJ$54:$AJ$65)), IFERROR(INDEX($AR$54:$AR$65, ROWS($CH$4:CH45)-ROWS($AJ$54:$AJ$65)-ROWS($AN$54:$AN$65)),IFERROR(INDEX($AV$54:$AV$65, ROWS($CH$4:CH45)-ROWS($AJ$54:$AJ$65)-ROWS($AN$54:$AN$65)-ROWS($AR$54:$AR$65)),IFERROR(INDEX($AZ$54:$AZ$65, ROWS($CH$4:CH45)-ROWS($AJ$54:$AJ$65)-ROWS($AN$54:$AN$65)-ROWS($AR$54:$AR$65)-ROWS($AV$54:$AV$65)),IFERROR(INDEX($BD$54:$BD$65, ROWS($CH$4:CH45)-ROWS($AJ$54:$AJ$65)-ROWS($AN$54:$AN$65)-ROWS($AR$54:$AR$65)-ROWS($AV$54:$AV$65)-ROWS($AZ$54:$AZ$65)),IFERROR(INDEX($BH$54:$BH$65, ROWS($CH$4:CH45)-ROWS($AJ$54:$AJ$65)-ROWS($AN$54:$AN$65)-ROWS($AR$54:$AR$65)-ROWS($AV$54:$AV$65)-ROWS($AZ$54:$AZ$65)-ROWS($BD$54:$BD$65)), "")))))))</f>
        <v/>
      </c>
      <c r="CI47" s="316" t="str">
        <f t="shared" ca="1" si="39"/>
        <v/>
      </c>
      <c r="CJ47" s="316" t="str">
        <f ca="1">IF(OR(CK47="",CK47=0),"",MAX(CJ$5:CJ46)+1)</f>
        <v/>
      </c>
      <c r="CK47" s="316" t="str">
        <f ca="1">IFERROR(INDEX($AK$54:$AK$65, ROWS($CK$4:CK45)), IFERROR(INDEX($AO$54:$AO$65, ROWS($CK$4:CK45)-ROWS($AK$54:$AK$65)), IFERROR(INDEX($AS$54:$AS$65, ROWS($CK$4:CK45)-ROWS($AK$54:$AK$65)-ROWS($AO$54:$AO$65)),IFERROR(INDEX($AW$54:$AW$65, ROWS($CK$4:CK45)-ROWS($AK$54:$AK$65)-ROWS($AO$54:$AO$65)-ROWS($AS$54:$AS$65)),IFERROR(INDEX($BA$54:$BA$65, ROWS($CK$4:CK45)-ROWS($AK$54:$AK$65)-ROWS($AO$54:$AO$65)-ROWS($AS$54:$AS$65)-ROWS($AW$54:$AW$65)),IFERROR(INDEX($BE$54:$BE$65, ROWS($CK$4:CK45)-ROWS($AK$54:$AK$65)-ROWS($AO$54:$AO$65)-ROWS($AS$54:$AS$65)-ROWS($AW$54:$AW$65)-ROWS($BA$54:$BA$65)),IFERROR(INDEX($BI$54:$BI$65, ROWS($CK$4:CK45)-ROWS($AK$54:$AK$65)-ROWS($AO$54:$AO$65)-ROWS($AS$54:$AS$65)-ROWS($AW$54:$AW$65)-ROWS($BA$54:$BA$65)-ROWS($BE$54:$BE$65)), "")))))))</f>
        <v/>
      </c>
      <c r="CL47" s="316" t="str">
        <f t="shared" ca="1" si="40"/>
        <v/>
      </c>
      <c r="CM47" s="413" t="str">
        <f t="shared" ca="1" si="41"/>
        <v/>
      </c>
      <c r="CN47" s="412" t="str">
        <f>IF(OR(CO47="",CO47=0),"",MAX(CN$5:CN46)+1)</f>
        <v/>
      </c>
      <c r="CO47" s="316">
        <f>IFERROR(INDEX($AJ$70:$AJ$81, ROWS($CO$4:CO45)), IFERROR(INDEX($AN$70:$AN$81, ROWS($CO$4:CO45)-ROWS($AJ$70:$AJ$81)), IFERROR(INDEX($AR$70:$AR$81, ROWS($CO$4:CO45)-ROWS($AJ$70:$AJ$81)-ROWS($AN$70:$AN$81)),IFERROR(INDEX($AV$70:$AV$81, ROWS($CO$4:CO45)-ROWS($AJ$70:$AJ$81)-ROWS($AN$70:$AN$81)-ROWS($AR$70:$AR$81)),IFERROR(INDEX($AZ$70:$AZ$81, ROWS($CO$4:CO45)-ROWS($AJ$70:$AJ$81)-ROWS($AN$70:$AN$81)-ROWS($AR$70:$AR$81)-ROWS($AV$70:$AV$81)),IFERROR(INDEX($BD$70:$BD$81, ROWS($CO$4:CO45)-ROWS($AJ$70:$AJ$81)-ROWS($AN$70:$AN$81)-ROWS($AR$70:$AR$81)-ROWS($AV$70:$AV$81)-ROWS($AZ$70:$AZ$81)),IFERROR(INDEX($BH$70:$BH$81, ROWS($CO$4:CO45)-ROWS($AJ$70:$AJ$81)-ROWS($AN$70:$AN$81)-ROWS($AR$70:$AR$81)-ROWS($AV$70:$AV$81)-ROWS($AZ$70:$AZ$81)-ROWS($BD$70:$BD$81)), "")))))))</f>
        <v>0</v>
      </c>
      <c r="CP47" s="316" t="str">
        <f t="shared" ca="1" si="42"/>
        <v/>
      </c>
      <c r="CQ47" s="316" t="str">
        <f>IF(OR(CR47="",CR47=0),"",MAX(CQ$5:CQ46)+1)</f>
        <v/>
      </c>
      <c r="CR47" s="316">
        <f>IFERROR(INDEX($AK$70:$AK$81, ROWS($CR$4:CR45)), IFERROR(INDEX($AO$70:$AO$81, ROWS($CR$4:CR45)-ROWS($AK$70:$AK$81)), IFERROR(INDEX($AS$70:$AS$81, ROWS($CR$4:CR45)-ROWS($AK$70:$AK$81)-ROWS($AO$70:$AO$81)),IFERROR(INDEX($AW$70:$AW$81, ROWS($CR$4:CR45)-ROWS($AK$70:$AK$81)-ROWS($AO$70:$AO$81)-ROWS($AS$70:$AS$81)),IFERROR(INDEX($BA$70:$BA$81, ROWS($CR$4:CR45)-ROWS($AK$70:$AK$81)-ROWS($AO$70:$AO$81)-ROWS($AS$70:$AS$81)-ROWS($AW$70:$AW$81)),IFERROR(INDEX($BE$70:$BE$81, ROWS($CR$4:CR45)-ROWS($AK$70:$AK$81)-ROWS($AO$70:$AO$81)-ROWS($AS$70:$AS$81)-ROWS($AW$70:$AW$81)-ROWS($BA$70:$BA$81)),IFERROR(INDEX($BI$70:$BI$81, ROWS($CR$4:CR45)-ROWS($AK$70:$AK$81)-ROWS($AO$70:$AO$81)-ROWS($AS$70:$AS$81)-ROWS($AW$70:$AW$81)-ROWS($BA$70:$BA$81)-ROWS($BE$70:$BE$81)), "")))))))</f>
        <v>0</v>
      </c>
      <c r="CS47" s="316" t="str">
        <f t="shared" ca="1" si="43"/>
        <v/>
      </c>
      <c r="CT47" s="413" t="str">
        <f t="shared" ca="1" si="44"/>
        <v/>
      </c>
      <c r="CU47" s="412" t="str">
        <f>IF(OR(CV47="",CV47=0),"",MAX(CU$5:CU46)+1)</f>
        <v/>
      </c>
      <c r="CV47" s="316" t="str">
        <f>IFERROR(INDEX($AJ$86:$AJ$97, ROWS($CV$4:CV45)), IFERROR(INDEX($AN$86:$AN$97, ROWS($CV$4:CV45)-ROWS($AJ$86:$AJ$97)), ""))</f>
        <v/>
      </c>
      <c r="CW47" s="316" t="str">
        <f t="shared" si="45"/>
        <v/>
      </c>
      <c r="CX47" s="316" t="str">
        <f>IF(OR(CY47="",CY47=0),"",MAX(CX$5:CX46)+1)</f>
        <v/>
      </c>
      <c r="CY47" s="316" t="str">
        <f>IFERROR(INDEX($AK$86:$AK$97, ROWS($CY$4:CY45)), IFERROR(INDEX($AO$86:$AO$97, ROWS($CY$4:CY45)-ROWS($AK$86:$AK$97)), ""))</f>
        <v/>
      </c>
      <c r="CZ47" s="316" t="str">
        <f t="shared" si="46"/>
        <v/>
      </c>
      <c r="DA47" s="413" t="str">
        <f t="shared" si="47"/>
        <v/>
      </c>
      <c r="DC47" s="438">
        <f ca="1">IF(OR(DD47="",DD47=0),"",MAX(DC$45:DC46)+1)</f>
        <v>2</v>
      </c>
      <c r="DD47" s="434" t="str">
        <f t="shared" ref="DD47:DD63" ca="1" si="130">IF(CB7="","",IF(NOT(CF7="Income"),CB7,""))</f>
        <v>Groceries</v>
      </c>
      <c r="DE47" s="413">
        <f t="shared" ref="DE47:DE63" ca="1" si="131">IF(CE7="","",IF(NOT(CF7="Income"),CE7,""))</f>
        <v>125</v>
      </c>
      <c r="DF47" s="431" t="str">
        <f ca="1">IF(OR(DG47="",DG47=0),"",MAX(DF$45:DF46)+1)</f>
        <v/>
      </c>
      <c r="DG47" s="412" t="str">
        <f t="shared" ref="DG47:DG63" ca="1" si="132">IF(CB7="","",IF(CF7="Income",CB7,""))</f>
        <v/>
      </c>
      <c r="DH47" s="413" t="str">
        <f t="shared" ref="DH47:DH63" ca="1" si="133">IF(CB7="","",IF(CF7="Income",CE7,""))</f>
        <v/>
      </c>
      <c r="DI47" s="412" t="str">
        <f t="shared" ref="DI47:DI63" ca="1" si="134">IFERROR(INDEX($DD$46:$DD$63,MATCH(ROW()-ROW($DI$45),$DC$46:$DC$63,0)),"")</f>
        <v>Groceries</v>
      </c>
      <c r="DJ47" s="413">
        <f t="shared" ref="DJ47:DJ63" ca="1" si="135">IFERROR(INDEX($DE$46:$DE$63,MATCH(ROW()-ROW($DI$45),$DC$46:$DC$63,0)),"")</f>
        <v>125</v>
      </c>
      <c r="DK47" s="412" t="str">
        <f t="shared" ref="DK47:DK63" ca="1" si="136">IFERROR(INDEX($DG$46:$DG$63,MATCH(ROW()-ROW($DK$45),$DF$46:$DF$63,0)),"")</f>
        <v>Investment 1</v>
      </c>
      <c r="DL47" s="413">
        <f t="shared" ref="DL47:DL63" ca="1" si="137">IFERROR(INDEX($DH$46:$DH$63,MATCH(ROW()-ROW($DK$45),$DF$46:$DF$63,0)),"")</f>
        <v>200</v>
      </c>
      <c r="DM47" s="292"/>
      <c r="DN47" s="425" t="str">
        <f ca="1">IF(DI49="","",CONCATENATE(DI49," - ",DJ49))</f>
        <v>Lawn Service - 50</v>
      </c>
      <c r="DO47" s="295" t="str">
        <f ca="1">IF(DI50="","",CONCATENATE(DI50," - ",DJ50))</f>
        <v>Roth IRA - 100</v>
      </c>
      <c r="DP47" s="295" t="str">
        <f ca="1">IF(DI51="","",CONCATENATE(DI51," - ",DJ51))</f>
        <v>D. Store Card 2 - 30</v>
      </c>
      <c r="DQ47" s="425" t="str">
        <f ca="1">IF(DK49="","",CONCATENATE(DK49," - ",DL49))</f>
        <v/>
      </c>
      <c r="DR47" s="295" t="str">
        <f ca="1">IF(DK50="","",CONCATENATE(DK50," - ",DL50))</f>
        <v/>
      </c>
      <c r="DS47" s="426" t="str">
        <f ca="1">IF(DK51="","",CONCATENATE(DK51," - ",DL51))</f>
        <v/>
      </c>
    </row>
    <row r="48" spans="1:123" x14ac:dyDescent="0.3">
      <c r="P48" s="1177"/>
      <c r="Q48" s="1178"/>
      <c r="R48" s="453"/>
      <c r="S48" s="402"/>
      <c r="T48"/>
      <c r="U48" s="1177"/>
      <c r="V48" s="1178"/>
      <c r="W48" s="453"/>
      <c r="X48" s="402"/>
      <c r="AC48" s="358">
        <f>IF('Data Entry'!H30="","",'Data Entry'!H30)</f>
        <v>1</v>
      </c>
      <c r="AD48" s="356" t="str">
        <f>IF('Data Entry'!G30="","",'Data Entry'!G30)</f>
        <v>Bank Loan 1</v>
      </c>
      <c r="AE48" s="357">
        <f>IF('Data Entry'!J30="","",'Data Entry'!J30)</f>
        <v>120</v>
      </c>
      <c r="AF48" s="402">
        <f>IF('Data Entry'!I30="","",'Data Entry'!I30)</f>
        <v>5000</v>
      </c>
      <c r="AI48" s="308" t="str">
        <f t="shared" ca="1" si="123"/>
        <v/>
      </c>
      <c r="AJ48" s="305" t="str">
        <f t="shared" ca="1" si="102"/>
        <v/>
      </c>
      <c r="AK48" s="293" t="str">
        <f t="shared" ca="1" si="103"/>
        <v/>
      </c>
      <c r="AL48" s="303" t="str">
        <f t="shared" ca="1" si="104"/>
        <v/>
      </c>
      <c r="AM48" s="308" t="str">
        <f t="shared" ca="1" si="124"/>
        <v/>
      </c>
      <c r="AN48" s="293" t="str">
        <f t="shared" ca="1" si="105"/>
        <v/>
      </c>
      <c r="AO48" s="293" t="str">
        <f t="shared" ca="1" si="106"/>
        <v/>
      </c>
      <c r="AP48" s="303" t="str">
        <f t="shared" ca="1" si="107"/>
        <v/>
      </c>
      <c r="AQ48" s="308" t="str">
        <f t="shared" ca="1" si="125"/>
        <v/>
      </c>
      <c r="AR48" s="293" t="str">
        <f t="shared" ca="1" si="108"/>
        <v/>
      </c>
      <c r="AS48" s="293" t="str">
        <f t="shared" ca="1" si="109"/>
        <v/>
      </c>
      <c r="AT48" s="303" t="str">
        <f t="shared" ca="1" si="110"/>
        <v/>
      </c>
      <c r="AU48" s="308" t="str">
        <f t="shared" ca="1" si="126"/>
        <v/>
      </c>
      <c r="AV48" s="293" t="str">
        <f t="shared" ca="1" si="111"/>
        <v/>
      </c>
      <c r="AW48" s="293" t="str">
        <f t="shared" ca="1" si="112"/>
        <v/>
      </c>
      <c r="AX48" s="303" t="str">
        <f t="shared" ca="1" si="113"/>
        <v/>
      </c>
      <c r="AY48" s="308" t="str">
        <f t="shared" ca="1" si="127"/>
        <v/>
      </c>
      <c r="AZ48" s="293" t="str">
        <f t="shared" ca="1" si="114"/>
        <v/>
      </c>
      <c r="BA48" s="293" t="str">
        <f t="shared" ca="1" si="115"/>
        <v/>
      </c>
      <c r="BB48" s="303" t="str">
        <f t="shared" ca="1" si="116"/>
        <v/>
      </c>
      <c r="BC48" s="308" t="str">
        <f t="shared" ca="1" si="128"/>
        <v/>
      </c>
      <c r="BD48" s="293" t="str">
        <f t="shared" ca="1" si="117"/>
        <v/>
      </c>
      <c r="BE48" s="293" t="str">
        <f t="shared" ca="1" si="118"/>
        <v/>
      </c>
      <c r="BF48" s="303" t="str">
        <f t="shared" ca="1" si="119"/>
        <v/>
      </c>
      <c r="BG48" s="308" t="str">
        <f t="shared" ca="1" si="129"/>
        <v/>
      </c>
      <c r="BH48" s="293" t="str">
        <f t="shared" ca="1" si="120"/>
        <v/>
      </c>
      <c r="BI48" s="293" t="str">
        <f t="shared" ca="1" si="121"/>
        <v/>
      </c>
      <c r="BJ48" s="303" t="str">
        <f t="shared" ca="1" si="122"/>
        <v/>
      </c>
      <c r="BL48" s="412" t="str">
        <f ca="1">IF(OR(BM48="",BM48=0),"",MAX(BL$5:BL47)+1)</f>
        <v/>
      </c>
      <c r="BM48" s="316" t="str">
        <f ca="1">IFERROR(INDEX($AJ$6:$AJ$17, ROWS(BM$4:$BM46)), IFERROR(INDEX($AN$6:$AN$17, ROWS(BM$4:$BM46)-ROWS($AJ$6:$AJ$17)), IFERROR(INDEX($AR$6:$AR$17, ROWS(BM$4:$BM46)-ROWS($AJ$6:$AJ$17)-ROWS($AN$6:$AN$17)),IFERROR(INDEX($AV$6:$AV$17, ROWS(BM$4:$BM46)-ROWS($AJ$6:$AJ$17)-ROWS($AN$6:$AN$17)-ROWS($AR$6:$AR$17)),IFERROR(INDEX($AZ$6:$AZ$17, ROWS(BM$4:$BM46)-ROWS($AJ$6:$AJ$17)-ROWS($AN$6:$AN$17)-ROWS($AR$6:$AR$17)-ROWS($AV$6:$AV$17)),IFERROR(INDEX($BD$6:$BD$17, ROWS(BM$4:$BM46)-ROWS($AJ$6:$AJ$17)-ROWS($AN$6:$AN$17)-ROWS($AR$6:$AR$17)-ROWS($AV$6:$AV$17)-ROWS($AZ$6:$AZ$17)),IFERROR(INDEX($BH$6:$BH$17, ROWS(BM$4:$BM46)-ROWS($AJ$6:$AJ$17)-ROWS($AN$6:$AN$17)-ROWS($AR$6:$AR$17)-ROWS($AV$6:$AV$17)-ROWS($AZ$6:$AZ$17)-ROWS($BD$6:$BD$17)), "")))))))</f>
        <v/>
      </c>
      <c r="BN48" s="316" t="str">
        <f t="shared" ca="1" si="30"/>
        <v/>
      </c>
      <c r="BO48" s="316" t="str">
        <f ca="1">IF(OR(BP48="",BP48=0),"",MAX(BO$5:BO47)+1)</f>
        <v/>
      </c>
      <c r="BP48" s="316" t="str">
        <f ca="1">IFERROR(INDEX($AK$6:$AK$17, ROWS($BP$4:BP46)), IFERROR(INDEX($AO$6:$AO$17, ROWS($BP$4:BP46)-ROWS($AK$6:$AK$17)), IFERROR(INDEX($AS$6:$AS$17, ROWS($BP$4:BP46)-ROWS($AK$6:$AK$17)-ROWS($AO$6:$AO$17)),IFERROR(INDEX($AW$6:$AW$17, ROWS($BP$4:BP46)-ROWS($AK$6:$AK$17)-ROWS($AO$6:$AO$17)-ROWS($AS$6:$AS$17)),IFERROR(INDEX($BA$6:$BA$17, ROWS($BP$4:BP46)-ROWS($AK$6:$AK$17)-ROWS($AO$6:$AO$17)-ROWS($AS$6:$AS$17)-ROWS($AW$6:$AW$17)),IFERROR(INDEX($BE$6:$BE$17, ROWS($BP$4:BP46)-ROWS($AK$6:$AK$17)-ROWS($AO$6:$AO$17)-ROWS($AS$6:$AS$17)-ROWS($AW$6:$AW$17)-ROWS($BA$6:$BA$17)),IFERROR(INDEX($BI$6:$BI$17, ROWS($BP$4:BP46)-ROWS($AK$6:$AK$17)-ROWS($AO$6:$AO$17)-ROWS($AS$6:$AS$17)-ROWS($AW$6:$AW$17)-ROWS($BA$6:$BA$17)-ROWS($BE$6:$BE$17)), "")))))))</f>
        <v/>
      </c>
      <c r="BQ48" s="316" t="str">
        <f t="shared" ca="1" si="31"/>
        <v/>
      </c>
      <c r="BR48" s="413" t="str">
        <f t="shared" ca="1" si="32"/>
        <v/>
      </c>
      <c r="BS48" s="412" t="str">
        <f ca="1">IF(OR(BT48="",BT48=0),"",MAX(BS$5:BS47)+1)</f>
        <v/>
      </c>
      <c r="BT48" s="316" t="str">
        <f ca="1">IFERROR(INDEX($AJ$22:$AJ$33, ROWS($BT$4:BT46)), IFERROR(INDEX($AN$22:$AN$33, ROWS($BT$4:BT46)-ROWS($AJ$22:$AJ$33)), IFERROR(INDEX($AR$22:$AR$33, ROWS($BT$4:BT46)-ROWS($AJ$22:$AJ$33)-ROWS($AN$22:$AN$33)),IFERROR(INDEX($AV$22:$AV$33, ROWS($BT$4:BT46)-ROWS($AJ$22:$AJ$33)-ROWS($AN$22:$AN$33)-ROWS($AR$22:$AR$33)),IFERROR(INDEX($AZ$22:$AZ$33, ROWS($BT$4:BT46)-ROWS($AJ$22:$AJ$33)-ROWS($AN$22:$AN$33)-ROWS($AR$22:$AR$33)-ROWS($AV$22:$AV$33)),IFERROR(INDEX($BD$22:$BD$33, ROWS($BT$4:BT46)-ROWS($AJ$22:$AJ$33)-ROWS($AN$22:$AN$33)-ROWS($AR$22:$AR$33)-ROWS($AV$22:$AV$33)-ROWS($AZ$22:$AZ$33)),IFERROR(INDEX($BH$22:$BH$33, ROWS($BT$4:BT46)-ROWS($AJ$22:$AJ$33)-ROWS($AN$22:$AN$33)-ROWS($AR$22:$AR$33)-ROWS($AV$22:$AV$33)-ROWS($AZ$22:$AZ$33)-ROWS($BD$22:$BD$33)), "")))))))</f>
        <v/>
      </c>
      <c r="BU48" s="316" t="str">
        <f t="shared" ca="1" si="33"/>
        <v/>
      </c>
      <c r="BV48" s="316" t="str">
        <f ca="1">IF(OR(BW48="",BW48=0),"",MAX(BV$5:BV47)+1)</f>
        <v/>
      </c>
      <c r="BW48" s="316" t="str">
        <f ca="1">IFERROR(INDEX($AK$22:$AK$33, ROWS($BW$4:BW46)), IFERROR(INDEX($AO$22:$AO$33, ROWS($BW$4:BW46)-ROWS($AK$22:$AK$33)), IFERROR(INDEX($AS$22:$AS$33, ROWS($BW$4:BW46)-ROWS($AK$22:$AK$33)-ROWS($AO$22:$AO$33)),IFERROR(INDEX($AW$22:$AW$33, ROWS($BW$4:BW46)-ROWS($AK$22:$AK$33)-ROWS($AO$22:$AO$33)-ROWS($AS$22:$AS$33)),IFERROR(INDEX($BA$22:$BA$33, ROWS($BW$4:BW46)-ROWS($AK$22:$AK$33)-ROWS($AO$22:$AO$33)-ROWS($AS$22:$AS$33)-ROWS($AW$22:$AW$33)),IFERROR(INDEX($BE$22:$BE$33, ROWS($BW$4:BW46)-ROWS($AK$22:$AK$33)-ROWS($AO$22:$AO$33)-ROWS($AS$22:$AS$33)-ROWS($AW$22:$AW$33)-ROWS($BA$22:$BA$33)),IFERROR(INDEX($BI$22:$BI$33, ROWS($BW$4:BW46)-ROWS($AK$22:$AK$33)-ROWS($AO$22:$AO$33)-ROWS($AS$22:$AS$33)-ROWS($AW$22:$AW$33)-ROWS($BA$22:$BA$33)-ROWS($BE$22:$BE$33)), "")))))))</f>
        <v/>
      </c>
      <c r="BX48" s="316" t="str">
        <f t="shared" ca="1" si="34"/>
        <v/>
      </c>
      <c r="BY48" s="413" t="str">
        <f t="shared" ca="1" si="35"/>
        <v/>
      </c>
      <c r="BZ48" s="412" t="str">
        <f ca="1">IF(OR(CA48="",CA48=0),"",MAX(BZ$5:BZ47)+1)</f>
        <v/>
      </c>
      <c r="CA48" s="316" t="str">
        <f ca="1">IFERROR(INDEX($AJ$38:$AJ$49, ROWS($CA$4:CA46)), IFERROR(INDEX($AN$38:$AN$49, ROWS($CA$4:CA46)-ROWS($AJ$38:$AJ$49)), IFERROR(INDEX($AR$38:$AR$49, ROWS($CA$4:CA46)-ROWS($AJ$38:$AJ$49)-ROWS($AN$38:$AN$49)),IFERROR(INDEX($AV$38:$AV$49, ROWS($CA$4:CA46)-ROWS($AJ$38:$AJ$49)-ROWS($AN$38:$AN$49)-ROWS($AR$38:$AR$49)),IFERROR(INDEX($AZ$38:$AZ$49, ROWS($CA$4:CA46)-ROWS($AJ$38:$AJ$49)-ROWS($AN$38:$AN$49)-ROWS($AR$38:$AR$49)-ROWS($AV$38:$AV$49)),IFERROR(INDEX($BD$38:$BD$49, ROWS($CA$4:CA46)-ROWS($AJ$38:$AJ$49)-ROWS($AN$38:$AN$49)-ROWS($AR$38:$AR$49)-ROWS($AV$38:$AV$49)-ROWS($AZ$38:$AZ$49)),IFERROR(INDEX($BH$38:$BH$49, ROWS($CA$4:CA46)-ROWS($AJ$38:$AJ$49)-ROWS($AN$38:$AN$49)-ROWS($AR$38:$AR$49)-ROWS($AV$38:$AV$49)-ROWS($AZ$38:$AZ$49)-ROWS($BD$38:$BD$49)), "")))))))</f>
        <v/>
      </c>
      <c r="CB48" s="316" t="str">
        <f t="shared" ca="1" si="36"/>
        <v/>
      </c>
      <c r="CC48" s="316" t="str">
        <f ca="1">IF(OR(CD48="",CD48=0),"",MAX(CC$5:CC47)+1)</f>
        <v/>
      </c>
      <c r="CD48" s="316" t="str">
        <f ca="1">IFERROR(INDEX($AK$38:$AK$49, ROWS($CD$4:CD46)), IFERROR(INDEX($AO$38:$AO$49, ROWS($CD$4:CD46)-ROWS($AK$38:$AK$49)), IFERROR(INDEX($AS$38:$AS$49, ROWS($CD$4:CD46)-ROWS($AK$38:$AK$49)-ROWS($AO$38:$AO$49)),IFERROR(INDEX($AW$38:$AW$49, ROWS($CD$4:CD46)-ROWS($AK$38:$AK$49)-ROWS($AO$38:$AO$49)-ROWS($AS$38:$AS$49)),IFERROR(INDEX($BA$38:$BA$49, ROWS($CD$4:CD46)-ROWS($AK$38:$AK$49)-ROWS($AO$38:$AO$49)-ROWS($AS$38:$AS$49)-ROWS($AW$38:$AW$49)),IFERROR(INDEX($BE$38:$BE$49, ROWS($CD$4:CD46)-ROWS($AK$38:$AK$49)-ROWS($AO$38:$AO$49)-ROWS($AS$38:$AS$49)-ROWS($AW$38:$AW$49)-ROWS($BA$38:$BA$49)),IFERROR(INDEX($BI$38:$BI$49, ROWS($CD$4:CD46)-ROWS($AK$38:$AK$49)-ROWS($AO$38:$AO$49)-ROWS($AS$38:$AS$49)-ROWS($AW$38:$AW$49)-ROWS($BA$38:$BA$49)-ROWS($BE$38:$BE$49)), "")))))))</f>
        <v/>
      </c>
      <c r="CE48" s="316" t="str">
        <f t="shared" ca="1" si="37"/>
        <v/>
      </c>
      <c r="CF48" s="413" t="str">
        <f t="shared" ca="1" si="38"/>
        <v/>
      </c>
      <c r="CG48" s="412" t="str">
        <f ca="1">IF(OR(CH48="",CH48=0),"",MAX(CG$5:CG47)+1)</f>
        <v/>
      </c>
      <c r="CH48" s="316" t="str">
        <f ca="1">IFERROR(INDEX($AJ$54:$AJ$65, ROWS($CH$4:CH46)), IFERROR(INDEX($AN$54:$AN$65, ROWS($CH$4:CH46)-ROWS($AJ$54:$AJ$65)), IFERROR(INDEX($AR$54:$AR$65, ROWS($CH$4:CH46)-ROWS($AJ$54:$AJ$65)-ROWS($AN$54:$AN$65)),IFERROR(INDEX($AV$54:$AV$65, ROWS($CH$4:CH46)-ROWS($AJ$54:$AJ$65)-ROWS($AN$54:$AN$65)-ROWS($AR$54:$AR$65)),IFERROR(INDEX($AZ$54:$AZ$65, ROWS($CH$4:CH46)-ROWS($AJ$54:$AJ$65)-ROWS($AN$54:$AN$65)-ROWS($AR$54:$AR$65)-ROWS($AV$54:$AV$65)),IFERROR(INDEX($BD$54:$BD$65, ROWS($CH$4:CH46)-ROWS($AJ$54:$AJ$65)-ROWS($AN$54:$AN$65)-ROWS($AR$54:$AR$65)-ROWS($AV$54:$AV$65)-ROWS($AZ$54:$AZ$65)),IFERROR(INDEX($BH$54:$BH$65, ROWS($CH$4:CH46)-ROWS($AJ$54:$AJ$65)-ROWS($AN$54:$AN$65)-ROWS($AR$54:$AR$65)-ROWS($AV$54:$AV$65)-ROWS($AZ$54:$AZ$65)-ROWS($BD$54:$BD$65)), "")))))))</f>
        <v/>
      </c>
      <c r="CI48" s="316" t="str">
        <f t="shared" ca="1" si="39"/>
        <v/>
      </c>
      <c r="CJ48" s="316" t="str">
        <f ca="1">IF(OR(CK48="",CK48=0),"",MAX(CJ$5:CJ47)+1)</f>
        <v/>
      </c>
      <c r="CK48" s="316" t="str">
        <f ca="1">IFERROR(INDEX($AK$54:$AK$65, ROWS($CK$4:CK46)), IFERROR(INDEX($AO$54:$AO$65, ROWS($CK$4:CK46)-ROWS($AK$54:$AK$65)), IFERROR(INDEX($AS$54:$AS$65, ROWS($CK$4:CK46)-ROWS($AK$54:$AK$65)-ROWS($AO$54:$AO$65)),IFERROR(INDEX($AW$54:$AW$65, ROWS($CK$4:CK46)-ROWS($AK$54:$AK$65)-ROWS($AO$54:$AO$65)-ROWS($AS$54:$AS$65)),IFERROR(INDEX($BA$54:$BA$65, ROWS($CK$4:CK46)-ROWS($AK$54:$AK$65)-ROWS($AO$54:$AO$65)-ROWS($AS$54:$AS$65)-ROWS($AW$54:$AW$65)),IFERROR(INDEX($BE$54:$BE$65, ROWS($CK$4:CK46)-ROWS($AK$54:$AK$65)-ROWS($AO$54:$AO$65)-ROWS($AS$54:$AS$65)-ROWS($AW$54:$AW$65)-ROWS($BA$54:$BA$65)),IFERROR(INDEX($BI$54:$BI$65, ROWS($CK$4:CK46)-ROWS($AK$54:$AK$65)-ROWS($AO$54:$AO$65)-ROWS($AS$54:$AS$65)-ROWS($AW$54:$AW$65)-ROWS($BA$54:$BA$65)-ROWS($BE$54:$BE$65)), "")))))))</f>
        <v/>
      </c>
      <c r="CL48" s="316" t="str">
        <f t="shared" ca="1" si="40"/>
        <v/>
      </c>
      <c r="CM48" s="413" t="str">
        <f t="shared" ca="1" si="41"/>
        <v/>
      </c>
      <c r="CN48" s="412" t="str">
        <f>IF(OR(CO48="",CO48=0),"",MAX(CN$5:CN47)+1)</f>
        <v/>
      </c>
      <c r="CO48" s="316">
        <f>IFERROR(INDEX($AJ$70:$AJ$81, ROWS($CO$4:CO46)), IFERROR(INDEX($AN$70:$AN$81, ROWS($CO$4:CO46)-ROWS($AJ$70:$AJ$81)), IFERROR(INDEX($AR$70:$AR$81, ROWS($CO$4:CO46)-ROWS($AJ$70:$AJ$81)-ROWS($AN$70:$AN$81)),IFERROR(INDEX($AV$70:$AV$81, ROWS($CO$4:CO46)-ROWS($AJ$70:$AJ$81)-ROWS($AN$70:$AN$81)-ROWS($AR$70:$AR$81)),IFERROR(INDEX($AZ$70:$AZ$81, ROWS($CO$4:CO46)-ROWS($AJ$70:$AJ$81)-ROWS($AN$70:$AN$81)-ROWS($AR$70:$AR$81)-ROWS($AV$70:$AV$81)),IFERROR(INDEX($BD$70:$BD$81, ROWS($CO$4:CO46)-ROWS($AJ$70:$AJ$81)-ROWS($AN$70:$AN$81)-ROWS($AR$70:$AR$81)-ROWS($AV$70:$AV$81)-ROWS($AZ$70:$AZ$81)),IFERROR(INDEX($BH$70:$BH$81, ROWS($CO$4:CO46)-ROWS($AJ$70:$AJ$81)-ROWS($AN$70:$AN$81)-ROWS($AR$70:$AR$81)-ROWS($AV$70:$AV$81)-ROWS($AZ$70:$AZ$81)-ROWS($BD$70:$BD$81)), "")))))))</f>
        <v>0</v>
      </c>
      <c r="CP48" s="316" t="str">
        <f t="shared" ca="1" si="42"/>
        <v/>
      </c>
      <c r="CQ48" s="316" t="str">
        <f>IF(OR(CR48="",CR48=0),"",MAX(CQ$5:CQ47)+1)</f>
        <v/>
      </c>
      <c r="CR48" s="316">
        <f>IFERROR(INDEX($AK$70:$AK$81, ROWS($CR$4:CR46)), IFERROR(INDEX($AO$70:$AO$81, ROWS($CR$4:CR46)-ROWS($AK$70:$AK$81)), IFERROR(INDEX($AS$70:$AS$81, ROWS($CR$4:CR46)-ROWS($AK$70:$AK$81)-ROWS($AO$70:$AO$81)),IFERROR(INDEX($AW$70:$AW$81, ROWS($CR$4:CR46)-ROWS($AK$70:$AK$81)-ROWS($AO$70:$AO$81)-ROWS($AS$70:$AS$81)),IFERROR(INDEX($BA$70:$BA$81, ROWS($CR$4:CR46)-ROWS($AK$70:$AK$81)-ROWS($AO$70:$AO$81)-ROWS($AS$70:$AS$81)-ROWS($AW$70:$AW$81)),IFERROR(INDEX($BE$70:$BE$81, ROWS($CR$4:CR46)-ROWS($AK$70:$AK$81)-ROWS($AO$70:$AO$81)-ROWS($AS$70:$AS$81)-ROWS($AW$70:$AW$81)-ROWS($BA$70:$BA$81)),IFERROR(INDEX($BI$70:$BI$81, ROWS($CR$4:CR46)-ROWS($AK$70:$AK$81)-ROWS($AO$70:$AO$81)-ROWS($AS$70:$AS$81)-ROWS($AW$70:$AW$81)-ROWS($BA$70:$BA$81)-ROWS($BE$70:$BE$81)), "")))))))</f>
        <v>0</v>
      </c>
      <c r="CS48" s="316" t="str">
        <f t="shared" ca="1" si="43"/>
        <v/>
      </c>
      <c r="CT48" s="413" t="str">
        <f t="shared" ca="1" si="44"/>
        <v/>
      </c>
      <c r="CU48" s="412" t="str">
        <f>IF(OR(CV48="",CV48=0),"",MAX(CU$5:CU47)+1)</f>
        <v/>
      </c>
      <c r="CV48" s="316" t="str">
        <f>IFERROR(INDEX($AJ$86:$AJ$97, ROWS($CV$4:CV46)), IFERROR(INDEX($AN$86:$AN$97, ROWS($CV$4:CV46)-ROWS($AJ$86:$AJ$97)), ""))</f>
        <v/>
      </c>
      <c r="CW48" s="316" t="str">
        <f t="shared" si="45"/>
        <v/>
      </c>
      <c r="CX48" s="316" t="str">
        <f>IF(OR(CY48="",CY48=0),"",MAX(CX$5:CX47)+1)</f>
        <v/>
      </c>
      <c r="CY48" s="316" t="str">
        <f>IFERROR(INDEX($AK$86:$AK$97, ROWS($CY$4:CY46)), IFERROR(INDEX($AO$86:$AO$97, ROWS($CY$4:CY46)-ROWS($AK$86:$AK$97)), ""))</f>
        <v/>
      </c>
      <c r="CZ48" s="316" t="str">
        <f t="shared" si="46"/>
        <v/>
      </c>
      <c r="DA48" s="413" t="str">
        <f t="shared" si="47"/>
        <v/>
      </c>
      <c r="DC48" s="438">
        <f ca="1">IF(OR(DD48="",DD48=0),"",MAX(DC$45:DC47)+1)</f>
        <v>3</v>
      </c>
      <c r="DD48" s="434" t="str">
        <f t="shared" ca="1" si="130"/>
        <v>D. Store Card 1</v>
      </c>
      <c r="DE48" s="413">
        <f t="shared" ca="1" si="131"/>
        <v>30</v>
      </c>
      <c r="DF48" s="431" t="str">
        <f ca="1">IF(OR(DG48="",DG48=0),"",MAX(DF$45:DF47)+1)</f>
        <v/>
      </c>
      <c r="DG48" s="412" t="str">
        <f t="shared" ca="1" si="132"/>
        <v/>
      </c>
      <c r="DH48" s="413" t="str">
        <f t="shared" ca="1" si="133"/>
        <v/>
      </c>
      <c r="DI48" s="412" t="str">
        <f t="shared" ca="1" si="134"/>
        <v>D. Store Card 1</v>
      </c>
      <c r="DJ48" s="413">
        <f t="shared" ca="1" si="135"/>
        <v>30</v>
      </c>
      <c r="DK48" s="412" t="str">
        <f t="shared" ca="1" si="136"/>
        <v/>
      </c>
      <c r="DL48" s="413" t="str">
        <f t="shared" ca="1" si="137"/>
        <v/>
      </c>
      <c r="DM48" s="292"/>
      <c r="DN48" s="425" t="str">
        <f ca="1">IF(DI52="","",CONCATENATE(DI52," - ",DJ52))</f>
        <v>Car Payment 1 - 350</v>
      </c>
      <c r="DO48" s="295" t="str">
        <f ca="1">IF(DI53="","",CONCATENATE(DI53," - ",DJ53))</f>
        <v>Car Payment 2 - 200</v>
      </c>
      <c r="DP48" s="295" t="str">
        <f ca="1">IF(DI54="","",CONCATENATE(DI54," - ",DJ54))</f>
        <v>Audible - 14.95</v>
      </c>
      <c r="DQ48" s="425" t="str">
        <f ca="1">IF(DK52="","",CONCATENATE(DK52," - ",DL52))</f>
        <v/>
      </c>
      <c r="DR48" s="295" t="str">
        <f ca="1">IF(DK53="","",CONCATENATE(DK53," - ",DL53))</f>
        <v/>
      </c>
      <c r="DS48" s="426" t="str">
        <f ca="1">IF(DK54="","",CONCATENATE(DK54," - ",DL54))</f>
        <v/>
      </c>
    </row>
    <row r="49" spans="16:123" ht="15.75" thickBot="1" x14ac:dyDescent="0.35">
      <c r="P49" s="1177"/>
      <c r="Q49" s="1178"/>
      <c r="R49" s="453"/>
      <c r="S49" s="402"/>
      <c r="T49"/>
      <c r="U49" s="1177"/>
      <c r="V49" s="1178"/>
      <c r="W49" s="453"/>
      <c r="X49" s="402"/>
      <c r="AC49" s="358">
        <f>IF('Data Entry'!H31="","",'Data Entry'!H31)</f>
        <v>15</v>
      </c>
      <c r="AD49" s="356" t="str">
        <f>IF('Data Entry'!G31="","",'Data Entry'!G31)</f>
        <v>Car Payment 1</v>
      </c>
      <c r="AE49" s="357">
        <f>IF('Data Entry'!J31="","",'Data Entry'!J31)</f>
        <v>350</v>
      </c>
      <c r="AF49" s="402">
        <f>IF('Data Entry'!I31="","",'Data Entry'!I31)</f>
        <v>18000</v>
      </c>
      <c r="AI49" s="309" t="str">
        <f t="shared" ca="1" si="123"/>
        <v/>
      </c>
      <c r="AJ49" s="319" t="str">
        <f t="shared" ca="1" si="102"/>
        <v/>
      </c>
      <c r="AK49" s="310" t="str">
        <f t="shared" ca="1" si="103"/>
        <v/>
      </c>
      <c r="AL49" s="311" t="str">
        <f t="shared" ca="1" si="104"/>
        <v/>
      </c>
      <c r="AM49" s="309" t="str">
        <f t="shared" ca="1" si="124"/>
        <v/>
      </c>
      <c r="AN49" s="310" t="str">
        <f t="shared" ca="1" si="105"/>
        <v/>
      </c>
      <c r="AO49" s="310" t="str">
        <f t="shared" ca="1" si="106"/>
        <v/>
      </c>
      <c r="AP49" s="311" t="str">
        <f t="shared" ca="1" si="107"/>
        <v/>
      </c>
      <c r="AQ49" s="309" t="str">
        <f t="shared" ca="1" si="125"/>
        <v/>
      </c>
      <c r="AR49" s="310" t="str">
        <f t="shared" ca="1" si="108"/>
        <v/>
      </c>
      <c r="AS49" s="310" t="str">
        <f t="shared" ca="1" si="109"/>
        <v/>
      </c>
      <c r="AT49" s="311" t="str">
        <f t="shared" ca="1" si="110"/>
        <v/>
      </c>
      <c r="AU49" s="309" t="str">
        <f t="shared" ca="1" si="126"/>
        <v/>
      </c>
      <c r="AV49" s="310" t="str">
        <f t="shared" ca="1" si="111"/>
        <v/>
      </c>
      <c r="AW49" s="310" t="str">
        <f t="shared" ca="1" si="112"/>
        <v/>
      </c>
      <c r="AX49" s="311" t="str">
        <f t="shared" ca="1" si="113"/>
        <v/>
      </c>
      <c r="AY49" s="309" t="str">
        <f t="shared" ca="1" si="127"/>
        <v/>
      </c>
      <c r="AZ49" s="310" t="str">
        <f t="shared" ca="1" si="114"/>
        <v/>
      </c>
      <c r="BA49" s="310" t="str">
        <f t="shared" ca="1" si="115"/>
        <v/>
      </c>
      <c r="BB49" s="311" t="str">
        <f t="shared" ca="1" si="116"/>
        <v/>
      </c>
      <c r="BC49" s="309" t="str">
        <f t="shared" ca="1" si="128"/>
        <v/>
      </c>
      <c r="BD49" s="310" t="str">
        <f t="shared" ca="1" si="117"/>
        <v/>
      </c>
      <c r="BE49" s="310" t="str">
        <f t="shared" ca="1" si="118"/>
        <v/>
      </c>
      <c r="BF49" s="311" t="str">
        <f t="shared" ca="1" si="119"/>
        <v/>
      </c>
      <c r="BG49" s="309" t="str">
        <f t="shared" ca="1" si="129"/>
        <v/>
      </c>
      <c r="BH49" s="310" t="str">
        <f t="shared" ca="1" si="120"/>
        <v/>
      </c>
      <c r="BI49" s="310" t="str">
        <f t="shared" ca="1" si="121"/>
        <v/>
      </c>
      <c r="BJ49" s="311" t="str">
        <f t="shared" ca="1" si="122"/>
        <v/>
      </c>
      <c r="BL49" s="412" t="str">
        <f ca="1">IF(OR(BM49="",BM49=0),"",MAX(BL$5:BL48)+1)</f>
        <v/>
      </c>
      <c r="BM49" s="316" t="str">
        <f ca="1">IFERROR(INDEX($AJ$6:$AJ$17, ROWS(BM$4:$BM47)), IFERROR(INDEX($AN$6:$AN$17, ROWS(BM$4:$BM47)-ROWS($AJ$6:$AJ$17)), IFERROR(INDEX($AR$6:$AR$17, ROWS(BM$4:$BM47)-ROWS($AJ$6:$AJ$17)-ROWS($AN$6:$AN$17)),IFERROR(INDEX($AV$6:$AV$17, ROWS(BM$4:$BM47)-ROWS($AJ$6:$AJ$17)-ROWS($AN$6:$AN$17)-ROWS($AR$6:$AR$17)),IFERROR(INDEX($AZ$6:$AZ$17, ROWS(BM$4:$BM47)-ROWS($AJ$6:$AJ$17)-ROWS($AN$6:$AN$17)-ROWS($AR$6:$AR$17)-ROWS($AV$6:$AV$17)),IFERROR(INDEX($BD$6:$BD$17, ROWS(BM$4:$BM47)-ROWS($AJ$6:$AJ$17)-ROWS($AN$6:$AN$17)-ROWS($AR$6:$AR$17)-ROWS($AV$6:$AV$17)-ROWS($AZ$6:$AZ$17)),IFERROR(INDEX($BH$6:$BH$17, ROWS(BM$4:$BM47)-ROWS($AJ$6:$AJ$17)-ROWS($AN$6:$AN$17)-ROWS($AR$6:$AR$17)-ROWS($AV$6:$AV$17)-ROWS($AZ$6:$AZ$17)-ROWS($BD$6:$BD$17)), "")))))))</f>
        <v/>
      </c>
      <c r="BN49" s="316" t="str">
        <f t="shared" ca="1" si="30"/>
        <v/>
      </c>
      <c r="BO49" s="316" t="str">
        <f ca="1">IF(OR(BP49="",BP49=0),"",MAX(BO$5:BO48)+1)</f>
        <v/>
      </c>
      <c r="BP49" s="316" t="str">
        <f ca="1">IFERROR(INDEX($AK$6:$AK$17, ROWS($BP$4:BP47)), IFERROR(INDEX($AO$6:$AO$17, ROWS($BP$4:BP47)-ROWS($AK$6:$AK$17)), IFERROR(INDEX($AS$6:$AS$17, ROWS($BP$4:BP47)-ROWS($AK$6:$AK$17)-ROWS($AO$6:$AO$17)),IFERROR(INDEX($AW$6:$AW$17, ROWS($BP$4:BP47)-ROWS($AK$6:$AK$17)-ROWS($AO$6:$AO$17)-ROWS($AS$6:$AS$17)),IFERROR(INDEX($BA$6:$BA$17, ROWS($BP$4:BP47)-ROWS($AK$6:$AK$17)-ROWS($AO$6:$AO$17)-ROWS($AS$6:$AS$17)-ROWS($AW$6:$AW$17)),IFERROR(INDEX($BE$6:$BE$17, ROWS($BP$4:BP47)-ROWS($AK$6:$AK$17)-ROWS($AO$6:$AO$17)-ROWS($AS$6:$AS$17)-ROWS($AW$6:$AW$17)-ROWS($BA$6:$BA$17)),IFERROR(INDEX($BI$6:$BI$17, ROWS($BP$4:BP47)-ROWS($AK$6:$AK$17)-ROWS($AO$6:$AO$17)-ROWS($AS$6:$AS$17)-ROWS($AW$6:$AW$17)-ROWS($BA$6:$BA$17)-ROWS($BE$6:$BE$17)), "")))))))</f>
        <v/>
      </c>
      <c r="BQ49" s="316" t="str">
        <f t="shared" ca="1" si="31"/>
        <v/>
      </c>
      <c r="BR49" s="413" t="str">
        <f t="shared" ca="1" si="32"/>
        <v/>
      </c>
      <c r="BS49" s="412" t="str">
        <f ca="1">IF(OR(BT49="",BT49=0),"",MAX(BS$5:BS48)+1)</f>
        <v/>
      </c>
      <c r="BT49" s="316" t="str">
        <f ca="1">IFERROR(INDEX($AJ$22:$AJ$33, ROWS($BT$4:BT47)), IFERROR(INDEX($AN$22:$AN$33, ROWS($BT$4:BT47)-ROWS($AJ$22:$AJ$33)), IFERROR(INDEX($AR$22:$AR$33, ROWS($BT$4:BT47)-ROWS($AJ$22:$AJ$33)-ROWS($AN$22:$AN$33)),IFERROR(INDEX($AV$22:$AV$33, ROWS($BT$4:BT47)-ROWS($AJ$22:$AJ$33)-ROWS($AN$22:$AN$33)-ROWS($AR$22:$AR$33)),IFERROR(INDEX($AZ$22:$AZ$33, ROWS($BT$4:BT47)-ROWS($AJ$22:$AJ$33)-ROWS($AN$22:$AN$33)-ROWS($AR$22:$AR$33)-ROWS($AV$22:$AV$33)),IFERROR(INDEX($BD$22:$BD$33, ROWS($BT$4:BT47)-ROWS($AJ$22:$AJ$33)-ROWS($AN$22:$AN$33)-ROWS($AR$22:$AR$33)-ROWS($AV$22:$AV$33)-ROWS($AZ$22:$AZ$33)),IFERROR(INDEX($BH$22:$BH$33, ROWS($BT$4:BT47)-ROWS($AJ$22:$AJ$33)-ROWS($AN$22:$AN$33)-ROWS($AR$22:$AR$33)-ROWS($AV$22:$AV$33)-ROWS($AZ$22:$AZ$33)-ROWS($BD$22:$BD$33)), "")))))))</f>
        <v/>
      </c>
      <c r="BU49" s="316" t="str">
        <f t="shared" ca="1" si="33"/>
        <v/>
      </c>
      <c r="BV49" s="316" t="str">
        <f ca="1">IF(OR(BW49="",BW49=0),"",MAX(BV$5:BV48)+1)</f>
        <v/>
      </c>
      <c r="BW49" s="316" t="str">
        <f ca="1">IFERROR(INDEX($AK$22:$AK$33, ROWS($BW$4:BW47)), IFERROR(INDEX($AO$22:$AO$33, ROWS($BW$4:BW47)-ROWS($AK$22:$AK$33)), IFERROR(INDEX($AS$22:$AS$33, ROWS($BW$4:BW47)-ROWS($AK$22:$AK$33)-ROWS($AO$22:$AO$33)),IFERROR(INDEX($AW$22:$AW$33, ROWS($BW$4:BW47)-ROWS($AK$22:$AK$33)-ROWS($AO$22:$AO$33)-ROWS($AS$22:$AS$33)),IFERROR(INDEX($BA$22:$BA$33, ROWS($BW$4:BW47)-ROWS($AK$22:$AK$33)-ROWS($AO$22:$AO$33)-ROWS($AS$22:$AS$33)-ROWS($AW$22:$AW$33)),IFERROR(INDEX($BE$22:$BE$33, ROWS($BW$4:BW47)-ROWS($AK$22:$AK$33)-ROWS($AO$22:$AO$33)-ROWS($AS$22:$AS$33)-ROWS($AW$22:$AW$33)-ROWS($BA$22:$BA$33)),IFERROR(INDEX($BI$22:$BI$33, ROWS($BW$4:BW47)-ROWS($AK$22:$AK$33)-ROWS($AO$22:$AO$33)-ROWS($AS$22:$AS$33)-ROWS($AW$22:$AW$33)-ROWS($BA$22:$BA$33)-ROWS($BE$22:$BE$33)), "")))))))</f>
        <v/>
      </c>
      <c r="BX49" s="316" t="str">
        <f t="shared" ca="1" si="34"/>
        <v/>
      </c>
      <c r="BY49" s="413" t="str">
        <f t="shared" ca="1" si="35"/>
        <v/>
      </c>
      <c r="BZ49" s="412" t="str">
        <f ca="1">IF(OR(CA49="",CA49=0),"",MAX(BZ$5:BZ48)+1)</f>
        <v/>
      </c>
      <c r="CA49" s="316" t="str">
        <f ca="1">IFERROR(INDEX($AJ$38:$AJ$49, ROWS($CA$4:CA47)), IFERROR(INDEX($AN$38:$AN$49, ROWS($CA$4:CA47)-ROWS($AJ$38:$AJ$49)), IFERROR(INDEX($AR$38:$AR$49, ROWS($CA$4:CA47)-ROWS($AJ$38:$AJ$49)-ROWS($AN$38:$AN$49)),IFERROR(INDEX($AV$38:$AV$49, ROWS($CA$4:CA47)-ROWS($AJ$38:$AJ$49)-ROWS($AN$38:$AN$49)-ROWS($AR$38:$AR$49)),IFERROR(INDEX($AZ$38:$AZ$49, ROWS($CA$4:CA47)-ROWS($AJ$38:$AJ$49)-ROWS($AN$38:$AN$49)-ROWS($AR$38:$AR$49)-ROWS($AV$38:$AV$49)),IFERROR(INDEX($BD$38:$BD$49, ROWS($CA$4:CA47)-ROWS($AJ$38:$AJ$49)-ROWS($AN$38:$AN$49)-ROWS($AR$38:$AR$49)-ROWS($AV$38:$AV$49)-ROWS($AZ$38:$AZ$49)),IFERROR(INDEX($BH$38:$BH$49, ROWS($CA$4:CA47)-ROWS($AJ$38:$AJ$49)-ROWS($AN$38:$AN$49)-ROWS($AR$38:$AR$49)-ROWS($AV$38:$AV$49)-ROWS($AZ$38:$AZ$49)-ROWS($BD$38:$BD$49)), "")))))))</f>
        <v/>
      </c>
      <c r="CB49" s="316" t="str">
        <f t="shared" ca="1" si="36"/>
        <v/>
      </c>
      <c r="CC49" s="316" t="str">
        <f ca="1">IF(OR(CD49="",CD49=0),"",MAX(CC$5:CC48)+1)</f>
        <v/>
      </c>
      <c r="CD49" s="316" t="str">
        <f ca="1">IFERROR(INDEX($AK$38:$AK$49, ROWS($CD$4:CD47)), IFERROR(INDEX($AO$38:$AO$49, ROWS($CD$4:CD47)-ROWS($AK$38:$AK$49)), IFERROR(INDEX($AS$38:$AS$49, ROWS($CD$4:CD47)-ROWS($AK$38:$AK$49)-ROWS($AO$38:$AO$49)),IFERROR(INDEX($AW$38:$AW$49, ROWS($CD$4:CD47)-ROWS($AK$38:$AK$49)-ROWS($AO$38:$AO$49)-ROWS($AS$38:$AS$49)),IFERROR(INDEX($BA$38:$BA$49, ROWS($CD$4:CD47)-ROWS($AK$38:$AK$49)-ROWS($AO$38:$AO$49)-ROWS($AS$38:$AS$49)-ROWS($AW$38:$AW$49)),IFERROR(INDEX($BE$38:$BE$49, ROWS($CD$4:CD47)-ROWS($AK$38:$AK$49)-ROWS($AO$38:$AO$49)-ROWS($AS$38:$AS$49)-ROWS($AW$38:$AW$49)-ROWS($BA$38:$BA$49)),IFERROR(INDEX($BI$38:$BI$49, ROWS($CD$4:CD47)-ROWS($AK$38:$AK$49)-ROWS($AO$38:$AO$49)-ROWS($AS$38:$AS$49)-ROWS($AW$38:$AW$49)-ROWS($BA$38:$BA$49)-ROWS($BE$38:$BE$49)), "")))))))</f>
        <v/>
      </c>
      <c r="CE49" s="316" t="str">
        <f t="shared" ca="1" si="37"/>
        <v/>
      </c>
      <c r="CF49" s="413" t="str">
        <f t="shared" ca="1" si="38"/>
        <v/>
      </c>
      <c r="CG49" s="412" t="str">
        <f ca="1">IF(OR(CH49="",CH49=0),"",MAX(CG$5:CG48)+1)</f>
        <v/>
      </c>
      <c r="CH49" s="316" t="str">
        <f ca="1">IFERROR(INDEX($AJ$54:$AJ$65, ROWS($CH$4:CH47)), IFERROR(INDEX($AN$54:$AN$65, ROWS($CH$4:CH47)-ROWS($AJ$54:$AJ$65)), IFERROR(INDEX($AR$54:$AR$65, ROWS($CH$4:CH47)-ROWS($AJ$54:$AJ$65)-ROWS($AN$54:$AN$65)),IFERROR(INDEX($AV$54:$AV$65, ROWS($CH$4:CH47)-ROWS($AJ$54:$AJ$65)-ROWS($AN$54:$AN$65)-ROWS($AR$54:$AR$65)),IFERROR(INDEX($AZ$54:$AZ$65, ROWS($CH$4:CH47)-ROWS($AJ$54:$AJ$65)-ROWS($AN$54:$AN$65)-ROWS($AR$54:$AR$65)-ROWS($AV$54:$AV$65)),IFERROR(INDEX($BD$54:$BD$65, ROWS($CH$4:CH47)-ROWS($AJ$54:$AJ$65)-ROWS($AN$54:$AN$65)-ROWS($AR$54:$AR$65)-ROWS($AV$54:$AV$65)-ROWS($AZ$54:$AZ$65)),IFERROR(INDEX($BH$54:$BH$65, ROWS($CH$4:CH47)-ROWS($AJ$54:$AJ$65)-ROWS($AN$54:$AN$65)-ROWS($AR$54:$AR$65)-ROWS($AV$54:$AV$65)-ROWS($AZ$54:$AZ$65)-ROWS($BD$54:$BD$65)), "")))))))</f>
        <v/>
      </c>
      <c r="CI49" s="316" t="str">
        <f t="shared" ca="1" si="39"/>
        <v/>
      </c>
      <c r="CJ49" s="316" t="str">
        <f ca="1">IF(OR(CK49="",CK49=0),"",MAX(CJ$5:CJ48)+1)</f>
        <v/>
      </c>
      <c r="CK49" s="316" t="str">
        <f ca="1">IFERROR(INDEX($AK$54:$AK$65, ROWS($CK$4:CK47)), IFERROR(INDEX($AO$54:$AO$65, ROWS($CK$4:CK47)-ROWS($AK$54:$AK$65)), IFERROR(INDEX($AS$54:$AS$65, ROWS($CK$4:CK47)-ROWS($AK$54:$AK$65)-ROWS($AO$54:$AO$65)),IFERROR(INDEX($AW$54:$AW$65, ROWS($CK$4:CK47)-ROWS($AK$54:$AK$65)-ROWS($AO$54:$AO$65)-ROWS($AS$54:$AS$65)),IFERROR(INDEX($BA$54:$BA$65, ROWS($CK$4:CK47)-ROWS($AK$54:$AK$65)-ROWS($AO$54:$AO$65)-ROWS($AS$54:$AS$65)-ROWS($AW$54:$AW$65)),IFERROR(INDEX($BE$54:$BE$65, ROWS($CK$4:CK47)-ROWS($AK$54:$AK$65)-ROWS($AO$54:$AO$65)-ROWS($AS$54:$AS$65)-ROWS($AW$54:$AW$65)-ROWS($BA$54:$BA$65)),IFERROR(INDEX($BI$54:$BI$65, ROWS($CK$4:CK47)-ROWS($AK$54:$AK$65)-ROWS($AO$54:$AO$65)-ROWS($AS$54:$AS$65)-ROWS($AW$54:$AW$65)-ROWS($BA$54:$BA$65)-ROWS($BE$54:$BE$65)), "")))))))</f>
        <v/>
      </c>
      <c r="CL49" s="316" t="str">
        <f t="shared" ca="1" si="40"/>
        <v/>
      </c>
      <c r="CM49" s="413" t="str">
        <f t="shared" ca="1" si="41"/>
        <v/>
      </c>
      <c r="CN49" s="412" t="str">
        <f>IF(OR(CO49="",CO49=0),"",MAX(CN$5:CN48)+1)</f>
        <v/>
      </c>
      <c r="CO49" s="316">
        <f>IFERROR(INDEX($AJ$70:$AJ$81, ROWS($CO$4:CO47)), IFERROR(INDEX($AN$70:$AN$81, ROWS($CO$4:CO47)-ROWS($AJ$70:$AJ$81)), IFERROR(INDEX($AR$70:$AR$81, ROWS($CO$4:CO47)-ROWS($AJ$70:$AJ$81)-ROWS($AN$70:$AN$81)),IFERROR(INDEX($AV$70:$AV$81, ROWS($CO$4:CO47)-ROWS($AJ$70:$AJ$81)-ROWS($AN$70:$AN$81)-ROWS($AR$70:$AR$81)),IFERROR(INDEX($AZ$70:$AZ$81, ROWS($CO$4:CO47)-ROWS($AJ$70:$AJ$81)-ROWS($AN$70:$AN$81)-ROWS($AR$70:$AR$81)-ROWS($AV$70:$AV$81)),IFERROR(INDEX($BD$70:$BD$81, ROWS($CO$4:CO47)-ROWS($AJ$70:$AJ$81)-ROWS($AN$70:$AN$81)-ROWS($AR$70:$AR$81)-ROWS($AV$70:$AV$81)-ROWS($AZ$70:$AZ$81)),IFERROR(INDEX($BH$70:$BH$81, ROWS($CO$4:CO47)-ROWS($AJ$70:$AJ$81)-ROWS($AN$70:$AN$81)-ROWS($AR$70:$AR$81)-ROWS($AV$70:$AV$81)-ROWS($AZ$70:$AZ$81)-ROWS($BD$70:$BD$81)), "")))))))</f>
        <v>0</v>
      </c>
      <c r="CP49" s="316" t="str">
        <f t="shared" ca="1" si="42"/>
        <v/>
      </c>
      <c r="CQ49" s="316" t="str">
        <f>IF(OR(CR49="",CR49=0),"",MAX(CQ$5:CQ48)+1)</f>
        <v/>
      </c>
      <c r="CR49" s="316">
        <f>IFERROR(INDEX($AK$70:$AK$81, ROWS($CR$4:CR47)), IFERROR(INDEX($AO$70:$AO$81, ROWS($CR$4:CR47)-ROWS($AK$70:$AK$81)), IFERROR(INDEX($AS$70:$AS$81, ROWS($CR$4:CR47)-ROWS($AK$70:$AK$81)-ROWS($AO$70:$AO$81)),IFERROR(INDEX($AW$70:$AW$81, ROWS($CR$4:CR47)-ROWS($AK$70:$AK$81)-ROWS($AO$70:$AO$81)-ROWS($AS$70:$AS$81)),IFERROR(INDEX($BA$70:$BA$81, ROWS($CR$4:CR47)-ROWS($AK$70:$AK$81)-ROWS($AO$70:$AO$81)-ROWS($AS$70:$AS$81)-ROWS($AW$70:$AW$81)),IFERROR(INDEX($BE$70:$BE$81, ROWS($CR$4:CR47)-ROWS($AK$70:$AK$81)-ROWS($AO$70:$AO$81)-ROWS($AS$70:$AS$81)-ROWS($AW$70:$AW$81)-ROWS($BA$70:$BA$81)),IFERROR(INDEX($BI$70:$BI$81, ROWS($CR$4:CR47)-ROWS($AK$70:$AK$81)-ROWS($AO$70:$AO$81)-ROWS($AS$70:$AS$81)-ROWS($AW$70:$AW$81)-ROWS($BA$70:$BA$81)-ROWS($BE$70:$BE$81)), "")))))))</f>
        <v>0</v>
      </c>
      <c r="CS49" s="316" t="str">
        <f t="shared" ca="1" si="43"/>
        <v/>
      </c>
      <c r="CT49" s="413" t="str">
        <f t="shared" ca="1" si="44"/>
        <v/>
      </c>
      <c r="CU49" s="412" t="str">
        <f>IF(OR(CV49="",CV49=0),"",MAX(CU$5:CU48)+1)</f>
        <v/>
      </c>
      <c r="CV49" s="316" t="str">
        <f>IFERROR(INDEX($AJ$86:$AJ$97, ROWS($CV$4:CV47)), IFERROR(INDEX($AN$86:$AN$97, ROWS($CV$4:CV47)-ROWS($AJ$86:$AJ$97)), ""))</f>
        <v/>
      </c>
      <c r="CW49" s="316" t="str">
        <f t="shared" si="45"/>
        <v/>
      </c>
      <c r="CX49" s="316" t="str">
        <f>IF(OR(CY49="",CY49=0),"",MAX(CX$5:CX48)+1)</f>
        <v/>
      </c>
      <c r="CY49" s="316" t="str">
        <f>IFERROR(INDEX($AK$86:$AK$97, ROWS($CY$4:CY47)), IFERROR(INDEX($AO$86:$AO$97, ROWS($CY$4:CY47)-ROWS($AK$86:$AK$97)), ""))</f>
        <v/>
      </c>
      <c r="CZ49" s="316" t="str">
        <f t="shared" si="46"/>
        <v/>
      </c>
      <c r="DA49" s="413" t="str">
        <f t="shared" si="47"/>
        <v/>
      </c>
      <c r="DC49" s="438" t="str">
        <f ca="1">IF(OR(DD49="",DD49=0),"",MAX(DC$45:DC48)+1)</f>
        <v/>
      </c>
      <c r="DD49" s="434" t="str">
        <f t="shared" ca="1" si="130"/>
        <v/>
      </c>
      <c r="DE49" s="413" t="str">
        <f t="shared" ca="1" si="131"/>
        <v/>
      </c>
      <c r="DF49" s="431">
        <f ca="1">IF(OR(DG49="",DG49=0),"",MAX(DF$45:DF48)+1)</f>
        <v>1</v>
      </c>
      <c r="DG49" s="412" t="str">
        <f t="shared" ca="1" si="132"/>
        <v>Paycheck 2</v>
      </c>
      <c r="DH49" s="413">
        <f t="shared" ca="1" si="133"/>
        <v>400</v>
      </c>
      <c r="DI49" s="412" t="str">
        <f t="shared" ca="1" si="134"/>
        <v>Lawn Service</v>
      </c>
      <c r="DJ49" s="413">
        <f t="shared" ca="1" si="135"/>
        <v>50</v>
      </c>
      <c r="DK49" s="412" t="str">
        <f t="shared" ca="1" si="136"/>
        <v/>
      </c>
      <c r="DL49" s="413" t="str">
        <f t="shared" ca="1" si="137"/>
        <v/>
      </c>
      <c r="DM49" s="293"/>
      <c r="DN49" s="425" t="str">
        <f ca="1">IF(DI55="","",CONCATENATE(DI55," - ",DJ55))</f>
        <v>Cellular - 225</v>
      </c>
      <c r="DO49" s="295" t="str">
        <f ca="1">IF(DI56="","",CONCATENATE(DI56," - ",DJ56))</f>
        <v>Credit Card 2 - 60</v>
      </c>
      <c r="DP49" s="295" t="str">
        <f ca="1">IF(DI57="","",CONCATENATE(DI57," - ",DJ57))</f>
        <v/>
      </c>
      <c r="DQ49" s="425" t="str">
        <f ca="1">IF(DK55="","",CONCATENATE(DK55," - ",DL55))</f>
        <v/>
      </c>
      <c r="DR49" s="295" t="str">
        <f ca="1">IF(DK56="","",CONCATENATE(DK56," - ",DL56))</f>
        <v/>
      </c>
      <c r="DS49" s="426" t="str">
        <f ca="1">IF(DK57="","",CONCATENATE(DK57," - ",DL57))</f>
        <v/>
      </c>
    </row>
    <row r="50" spans="16:123" x14ac:dyDescent="0.3">
      <c r="P50" s="1177"/>
      <c r="Q50" s="1178"/>
      <c r="R50" s="453"/>
      <c r="S50" s="402"/>
      <c r="T50"/>
      <c r="U50" s="1177"/>
      <c r="V50" s="1178"/>
      <c r="W50" s="453"/>
      <c r="X50" s="402"/>
      <c r="AC50" s="358">
        <f>IF('Data Entry'!H32="","",'Data Entry'!H32)</f>
        <v>15</v>
      </c>
      <c r="AD50" s="356" t="str">
        <f>IF('Data Entry'!G32="","",'Data Entry'!G32)</f>
        <v>Car Payment 2</v>
      </c>
      <c r="AE50" s="357">
        <f>IF('Data Entry'!J32="","",'Data Entry'!J32)</f>
        <v>200</v>
      </c>
      <c r="AF50" s="402">
        <f>IF('Data Entry'!I32="","",'Data Entry'!I32)</f>
        <v>8000</v>
      </c>
      <c r="AI50" s="278"/>
      <c r="AJ50" s="278"/>
      <c r="AK50" s="278"/>
      <c r="AL50" s="278"/>
      <c r="AM50" s="278"/>
      <c r="AN50" s="278"/>
      <c r="AO50" s="278"/>
      <c r="AP50" s="278"/>
      <c r="AQ50" s="278"/>
      <c r="AR50" s="278"/>
      <c r="AS50" s="278"/>
      <c r="AT50" s="278"/>
      <c r="AU50" s="278"/>
      <c r="AV50" s="278"/>
      <c r="AW50" s="278"/>
      <c r="AX50" s="278"/>
      <c r="AY50" s="278"/>
      <c r="AZ50" s="278"/>
      <c r="BA50" s="278"/>
      <c r="BB50" s="278"/>
      <c r="BC50" s="278"/>
      <c r="BL50" s="412" t="str">
        <f ca="1">IF(OR(BM50="",BM50=0),"",MAX(BL$5:BL49)+1)</f>
        <v/>
      </c>
      <c r="BM50" s="316" t="str">
        <f ca="1">IFERROR(INDEX($AJ$6:$AJ$17, ROWS(BM$4:$BM48)), IFERROR(INDEX($AN$6:$AN$17, ROWS(BM$4:$BM48)-ROWS($AJ$6:$AJ$17)), IFERROR(INDEX($AR$6:$AR$17, ROWS(BM$4:$BM48)-ROWS($AJ$6:$AJ$17)-ROWS($AN$6:$AN$17)),IFERROR(INDEX($AV$6:$AV$17, ROWS(BM$4:$BM48)-ROWS($AJ$6:$AJ$17)-ROWS($AN$6:$AN$17)-ROWS($AR$6:$AR$17)),IFERROR(INDEX($AZ$6:$AZ$17, ROWS(BM$4:$BM48)-ROWS($AJ$6:$AJ$17)-ROWS($AN$6:$AN$17)-ROWS($AR$6:$AR$17)-ROWS($AV$6:$AV$17)),IFERROR(INDEX($BD$6:$BD$17, ROWS(BM$4:$BM48)-ROWS($AJ$6:$AJ$17)-ROWS($AN$6:$AN$17)-ROWS($AR$6:$AR$17)-ROWS($AV$6:$AV$17)-ROWS($AZ$6:$AZ$17)),IFERROR(INDEX($BH$6:$BH$17, ROWS(BM$4:$BM48)-ROWS($AJ$6:$AJ$17)-ROWS($AN$6:$AN$17)-ROWS($AR$6:$AR$17)-ROWS($AV$6:$AV$17)-ROWS($AZ$6:$AZ$17)-ROWS($BD$6:$BD$17)), "")))))))</f>
        <v/>
      </c>
      <c r="BN50" s="316" t="str">
        <f t="shared" ca="1" si="30"/>
        <v/>
      </c>
      <c r="BO50" s="316" t="str">
        <f ca="1">IF(OR(BP50="",BP50=0),"",MAX(BO$5:BO49)+1)</f>
        <v/>
      </c>
      <c r="BP50" s="316" t="str">
        <f ca="1">IFERROR(INDEX($AK$6:$AK$17, ROWS($BP$4:BP48)), IFERROR(INDEX($AO$6:$AO$17, ROWS($BP$4:BP48)-ROWS($AK$6:$AK$17)), IFERROR(INDEX($AS$6:$AS$17, ROWS($BP$4:BP48)-ROWS($AK$6:$AK$17)-ROWS($AO$6:$AO$17)),IFERROR(INDEX($AW$6:$AW$17, ROWS($BP$4:BP48)-ROWS($AK$6:$AK$17)-ROWS($AO$6:$AO$17)-ROWS($AS$6:$AS$17)),IFERROR(INDEX($BA$6:$BA$17, ROWS($BP$4:BP48)-ROWS($AK$6:$AK$17)-ROWS($AO$6:$AO$17)-ROWS($AS$6:$AS$17)-ROWS($AW$6:$AW$17)),IFERROR(INDEX($BE$6:$BE$17, ROWS($BP$4:BP48)-ROWS($AK$6:$AK$17)-ROWS($AO$6:$AO$17)-ROWS($AS$6:$AS$17)-ROWS($AW$6:$AW$17)-ROWS($BA$6:$BA$17)),IFERROR(INDEX($BI$6:$BI$17, ROWS($BP$4:BP48)-ROWS($AK$6:$AK$17)-ROWS($AO$6:$AO$17)-ROWS($AS$6:$AS$17)-ROWS($AW$6:$AW$17)-ROWS($BA$6:$BA$17)-ROWS($BE$6:$BE$17)), "")))))))</f>
        <v/>
      </c>
      <c r="BQ50" s="316" t="str">
        <f t="shared" ca="1" si="31"/>
        <v/>
      </c>
      <c r="BR50" s="413" t="str">
        <f t="shared" ca="1" si="32"/>
        <v/>
      </c>
      <c r="BS50" s="412" t="str">
        <f ca="1">IF(OR(BT50="",BT50=0),"",MAX(BS$5:BS49)+1)</f>
        <v/>
      </c>
      <c r="BT50" s="316" t="str">
        <f ca="1">IFERROR(INDEX($AJ$22:$AJ$33, ROWS($BT$4:BT48)), IFERROR(INDEX($AN$22:$AN$33, ROWS($BT$4:BT48)-ROWS($AJ$22:$AJ$33)), IFERROR(INDEX($AR$22:$AR$33, ROWS($BT$4:BT48)-ROWS($AJ$22:$AJ$33)-ROWS($AN$22:$AN$33)),IFERROR(INDEX($AV$22:$AV$33, ROWS($BT$4:BT48)-ROWS($AJ$22:$AJ$33)-ROWS($AN$22:$AN$33)-ROWS($AR$22:$AR$33)),IFERROR(INDEX($AZ$22:$AZ$33, ROWS($BT$4:BT48)-ROWS($AJ$22:$AJ$33)-ROWS($AN$22:$AN$33)-ROWS($AR$22:$AR$33)-ROWS($AV$22:$AV$33)),IFERROR(INDEX($BD$22:$BD$33, ROWS($BT$4:BT48)-ROWS($AJ$22:$AJ$33)-ROWS($AN$22:$AN$33)-ROWS($AR$22:$AR$33)-ROWS($AV$22:$AV$33)-ROWS($AZ$22:$AZ$33)),IFERROR(INDEX($BH$22:$BH$33, ROWS($BT$4:BT48)-ROWS($AJ$22:$AJ$33)-ROWS($AN$22:$AN$33)-ROWS($AR$22:$AR$33)-ROWS($AV$22:$AV$33)-ROWS($AZ$22:$AZ$33)-ROWS($BD$22:$BD$33)), "")))))))</f>
        <v/>
      </c>
      <c r="BU50" s="316" t="str">
        <f t="shared" ca="1" si="33"/>
        <v/>
      </c>
      <c r="BV50" s="316" t="str">
        <f ca="1">IF(OR(BW50="",BW50=0),"",MAX(BV$5:BV49)+1)</f>
        <v/>
      </c>
      <c r="BW50" s="316" t="str">
        <f ca="1">IFERROR(INDEX($AK$22:$AK$33, ROWS($BW$4:BW48)), IFERROR(INDEX($AO$22:$AO$33, ROWS($BW$4:BW48)-ROWS($AK$22:$AK$33)), IFERROR(INDEX($AS$22:$AS$33, ROWS($BW$4:BW48)-ROWS($AK$22:$AK$33)-ROWS($AO$22:$AO$33)),IFERROR(INDEX($AW$22:$AW$33, ROWS($BW$4:BW48)-ROWS($AK$22:$AK$33)-ROWS($AO$22:$AO$33)-ROWS($AS$22:$AS$33)),IFERROR(INDEX($BA$22:$BA$33, ROWS($BW$4:BW48)-ROWS($AK$22:$AK$33)-ROWS($AO$22:$AO$33)-ROWS($AS$22:$AS$33)-ROWS($AW$22:$AW$33)),IFERROR(INDEX($BE$22:$BE$33, ROWS($BW$4:BW48)-ROWS($AK$22:$AK$33)-ROWS($AO$22:$AO$33)-ROWS($AS$22:$AS$33)-ROWS($AW$22:$AW$33)-ROWS($BA$22:$BA$33)),IFERROR(INDEX($BI$22:$BI$33, ROWS($BW$4:BW48)-ROWS($AK$22:$AK$33)-ROWS($AO$22:$AO$33)-ROWS($AS$22:$AS$33)-ROWS($AW$22:$AW$33)-ROWS($BA$22:$BA$33)-ROWS($BE$22:$BE$33)), "")))))))</f>
        <v/>
      </c>
      <c r="BX50" s="316" t="str">
        <f t="shared" ca="1" si="34"/>
        <v/>
      </c>
      <c r="BY50" s="413" t="str">
        <f t="shared" ca="1" si="35"/>
        <v/>
      </c>
      <c r="BZ50" s="412" t="str">
        <f ca="1">IF(OR(CA50="",CA50=0),"",MAX(BZ$5:BZ49)+1)</f>
        <v/>
      </c>
      <c r="CA50" s="316" t="str">
        <f ca="1">IFERROR(INDEX($AJ$38:$AJ$49, ROWS($CA$4:CA48)), IFERROR(INDEX($AN$38:$AN$49, ROWS($CA$4:CA48)-ROWS($AJ$38:$AJ$49)), IFERROR(INDEX($AR$38:$AR$49, ROWS($CA$4:CA48)-ROWS($AJ$38:$AJ$49)-ROWS($AN$38:$AN$49)),IFERROR(INDEX($AV$38:$AV$49, ROWS($CA$4:CA48)-ROWS($AJ$38:$AJ$49)-ROWS($AN$38:$AN$49)-ROWS($AR$38:$AR$49)),IFERROR(INDEX($AZ$38:$AZ$49, ROWS($CA$4:CA48)-ROWS($AJ$38:$AJ$49)-ROWS($AN$38:$AN$49)-ROWS($AR$38:$AR$49)-ROWS($AV$38:$AV$49)),IFERROR(INDEX($BD$38:$BD$49, ROWS($CA$4:CA48)-ROWS($AJ$38:$AJ$49)-ROWS($AN$38:$AN$49)-ROWS($AR$38:$AR$49)-ROWS($AV$38:$AV$49)-ROWS($AZ$38:$AZ$49)),IFERROR(INDEX($BH$38:$BH$49, ROWS($CA$4:CA48)-ROWS($AJ$38:$AJ$49)-ROWS($AN$38:$AN$49)-ROWS($AR$38:$AR$49)-ROWS($AV$38:$AV$49)-ROWS($AZ$38:$AZ$49)-ROWS($BD$38:$BD$49)), "")))))))</f>
        <v/>
      </c>
      <c r="CB50" s="316" t="str">
        <f t="shared" ca="1" si="36"/>
        <v/>
      </c>
      <c r="CC50" s="316" t="str">
        <f ca="1">IF(OR(CD50="",CD50=0),"",MAX(CC$5:CC49)+1)</f>
        <v/>
      </c>
      <c r="CD50" s="316" t="str">
        <f ca="1">IFERROR(INDEX($AK$38:$AK$49, ROWS($CD$4:CD48)), IFERROR(INDEX($AO$38:$AO$49, ROWS($CD$4:CD48)-ROWS($AK$38:$AK$49)), IFERROR(INDEX($AS$38:$AS$49, ROWS($CD$4:CD48)-ROWS($AK$38:$AK$49)-ROWS($AO$38:$AO$49)),IFERROR(INDEX($AW$38:$AW$49, ROWS($CD$4:CD48)-ROWS($AK$38:$AK$49)-ROWS($AO$38:$AO$49)-ROWS($AS$38:$AS$49)),IFERROR(INDEX($BA$38:$BA$49, ROWS($CD$4:CD48)-ROWS($AK$38:$AK$49)-ROWS($AO$38:$AO$49)-ROWS($AS$38:$AS$49)-ROWS($AW$38:$AW$49)),IFERROR(INDEX($BE$38:$BE$49, ROWS($CD$4:CD48)-ROWS($AK$38:$AK$49)-ROWS($AO$38:$AO$49)-ROWS($AS$38:$AS$49)-ROWS($AW$38:$AW$49)-ROWS($BA$38:$BA$49)),IFERROR(INDEX($BI$38:$BI$49, ROWS($CD$4:CD48)-ROWS($AK$38:$AK$49)-ROWS($AO$38:$AO$49)-ROWS($AS$38:$AS$49)-ROWS($AW$38:$AW$49)-ROWS($BA$38:$BA$49)-ROWS($BE$38:$BE$49)), "")))))))</f>
        <v/>
      </c>
      <c r="CE50" s="316" t="str">
        <f t="shared" ca="1" si="37"/>
        <v/>
      </c>
      <c r="CF50" s="413" t="str">
        <f t="shared" ca="1" si="38"/>
        <v/>
      </c>
      <c r="CG50" s="412" t="str">
        <f ca="1">IF(OR(CH50="",CH50=0),"",MAX(CG$5:CG49)+1)</f>
        <v/>
      </c>
      <c r="CH50" s="316" t="str">
        <f ca="1">IFERROR(INDEX($AJ$54:$AJ$65, ROWS($CH$4:CH48)), IFERROR(INDEX($AN$54:$AN$65, ROWS($CH$4:CH48)-ROWS($AJ$54:$AJ$65)), IFERROR(INDEX($AR$54:$AR$65, ROWS($CH$4:CH48)-ROWS($AJ$54:$AJ$65)-ROWS($AN$54:$AN$65)),IFERROR(INDEX($AV$54:$AV$65, ROWS($CH$4:CH48)-ROWS($AJ$54:$AJ$65)-ROWS($AN$54:$AN$65)-ROWS($AR$54:$AR$65)),IFERROR(INDEX($AZ$54:$AZ$65, ROWS($CH$4:CH48)-ROWS($AJ$54:$AJ$65)-ROWS($AN$54:$AN$65)-ROWS($AR$54:$AR$65)-ROWS($AV$54:$AV$65)),IFERROR(INDEX($BD$54:$BD$65, ROWS($CH$4:CH48)-ROWS($AJ$54:$AJ$65)-ROWS($AN$54:$AN$65)-ROWS($AR$54:$AR$65)-ROWS($AV$54:$AV$65)-ROWS($AZ$54:$AZ$65)),IFERROR(INDEX($BH$54:$BH$65, ROWS($CH$4:CH48)-ROWS($AJ$54:$AJ$65)-ROWS($AN$54:$AN$65)-ROWS($AR$54:$AR$65)-ROWS($AV$54:$AV$65)-ROWS($AZ$54:$AZ$65)-ROWS($BD$54:$BD$65)), "")))))))</f>
        <v/>
      </c>
      <c r="CI50" s="316" t="str">
        <f t="shared" ca="1" si="39"/>
        <v/>
      </c>
      <c r="CJ50" s="316" t="str">
        <f ca="1">IF(OR(CK50="",CK50=0),"",MAX(CJ$5:CJ49)+1)</f>
        <v/>
      </c>
      <c r="CK50" s="316" t="str">
        <f ca="1">IFERROR(INDEX($AK$54:$AK$65, ROWS($CK$4:CK48)), IFERROR(INDEX($AO$54:$AO$65, ROWS($CK$4:CK48)-ROWS($AK$54:$AK$65)), IFERROR(INDEX($AS$54:$AS$65, ROWS($CK$4:CK48)-ROWS($AK$54:$AK$65)-ROWS($AO$54:$AO$65)),IFERROR(INDEX($AW$54:$AW$65, ROWS($CK$4:CK48)-ROWS($AK$54:$AK$65)-ROWS($AO$54:$AO$65)-ROWS($AS$54:$AS$65)),IFERROR(INDEX($BA$54:$BA$65, ROWS($CK$4:CK48)-ROWS($AK$54:$AK$65)-ROWS($AO$54:$AO$65)-ROWS($AS$54:$AS$65)-ROWS($AW$54:$AW$65)),IFERROR(INDEX($BE$54:$BE$65, ROWS($CK$4:CK48)-ROWS($AK$54:$AK$65)-ROWS($AO$54:$AO$65)-ROWS($AS$54:$AS$65)-ROWS($AW$54:$AW$65)-ROWS($BA$54:$BA$65)),IFERROR(INDEX($BI$54:$BI$65, ROWS($CK$4:CK48)-ROWS($AK$54:$AK$65)-ROWS($AO$54:$AO$65)-ROWS($AS$54:$AS$65)-ROWS($AW$54:$AW$65)-ROWS($BA$54:$BA$65)-ROWS($BE$54:$BE$65)), "")))))))</f>
        <v/>
      </c>
      <c r="CL50" s="316" t="str">
        <f t="shared" ca="1" si="40"/>
        <v/>
      </c>
      <c r="CM50" s="413" t="str">
        <f t="shared" ca="1" si="41"/>
        <v/>
      </c>
      <c r="CN50" s="412" t="str">
        <f>IF(OR(CO50="",CO50=0),"",MAX(CN$5:CN49)+1)</f>
        <v/>
      </c>
      <c r="CO50" s="316">
        <f>IFERROR(INDEX($AJ$70:$AJ$81, ROWS($CO$4:CO48)), IFERROR(INDEX($AN$70:$AN$81, ROWS($CO$4:CO48)-ROWS($AJ$70:$AJ$81)), IFERROR(INDEX($AR$70:$AR$81, ROWS($CO$4:CO48)-ROWS($AJ$70:$AJ$81)-ROWS($AN$70:$AN$81)),IFERROR(INDEX($AV$70:$AV$81, ROWS($CO$4:CO48)-ROWS($AJ$70:$AJ$81)-ROWS($AN$70:$AN$81)-ROWS($AR$70:$AR$81)),IFERROR(INDEX($AZ$70:$AZ$81, ROWS($CO$4:CO48)-ROWS($AJ$70:$AJ$81)-ROWS($AN$70:$AN$81)-ROWS($AR$70:$AR$81)-ROWS($AV$70:$AV$81)),IFERROR(INDEX($BD$70:$BD$81, ROWS($CO$4:CO48)-ROWS($AJ$70:$AJ$81)-ROWS($AN$70:$AN$81)-ROWS($AR$70:$AR$81)-ROWS($AV$70:$AV$81)-ROWS($AZ$70:$AZ$81)),IFERROR(INDEX($BH$70:$BH$81, ROWS($CO$4:CO48)-ROWS($AJ$70:$AJ$81)-ROWS($AN$70:$AN$81)-ROWS($AR$70:$AR$81)-ROWS($AV$70:$AV$81)-ROWS($AZ$70:$AZ$81)-ROWS($BD$70:$BD$81)), "")))))))</f>
        <v>0</v>
      </c>
      <c r="CP50" s="316" t="str">
        <f t="shared" ca="1" si="42"/>
        <v/>
      </c>
      <c r="CQ50" s="316" t="str">
        <f>IF(OR(CR50="",CR50=0),"",MAX(CQ$5:CQ49)+1)</f>
        <v/>
      </c>
      <c r="CR50" s="316">
        <f>IFERROR(INDEX($AK$70:$AK$81, ROWS($CR$4:CR48)), IFERROR(INDEX($AO$70:$AO$81, ROWS($CR$4:CR48)-ROWS($AK$70:$AK$81)), IFERROR(INDEX($AS$70:$AS$81, ROWS($CR$4:CR48)-ROWS($AK$70:$AK$81)-ROWS($AO$70:$AO$81)),IFERROR(INDEX($AW$70:$AW$81, ROWS($CR$4:CR48)-ROWS($AK$70:$AK$81)-ROWS($AO$70:$AO$81)-ROWS($AS$70:$AS$81)),IFERROR(INDEX($BA$70:$BA$81, ROWS($CR$4:CR48)-ROWS($AK$70:$AK$81)-ROWS($AO$70:$AO$81)-ROWS($AS$70:$AS$81)-ROWS($AW$70:$AW$81)),IFERROR(INDEX($BE$70:$BE$81, ROWS($CR$4:CR48)-ROWS($AK$70:$AK$81)-ROWS($AO$70:$AO$81)-ROWS($AS$70:$AS$81)-ROWS($AW$70:$AW$81)-ROWS($BA$70:$BA$81)),IFERROR(INDEX($BI$70:$BI$81, ROWS($CR$4:CR48)-ROWS($AK$70:$AK$81)-ROWS($AO$70:$AO$81)-ROWS($AS$70:$AS$81)-ROWS($AW$70:$AW$81)-ROWS($BA$70:$BA$81)-ROWS($BE$70:$BE$81)), "")))))))</f>
        <v>0</v>
      </c>
      <c r="CS50" s="316" t="str">
        <f t="shared" ca="1" si="43"/>
        <v/>
      </c>
      <c r="CT50" s="413" t="str">
        <f t="shared" ca="1" si="44"/>
        <v/>
      </c>
      <c r="CU50" s="412" t="str">
        <f>IF(OR(CV50="",CV50=0),"",MAX(CU$5:CU49)+1)</f>
        <v/>
      </c>
      <c r="CV50" s="316" t="str">
        <f>IFERROR(INDEX($AJ$86:$AJ$97, ROWS($CV$4:CV48)), IFERROR(INDEX($AN$86:$AN$97, ROWS($CV$4:CV48)-ROWS($AJ$86:$AJ$97)), ""))</f>
        <v/>
      </c>
      <c r="CW50" s="316" t="str">
        <f t="shared" si="45"/>
        <v/>
      </c>
      <c r="CX50" s="316" t="str">
        <f>IF(OR(CY50="",CY50=0),"",MAX(CX$5:CX49)+1)</f>
        <v/>
      </c>
      <c r="CY50" s="316" t="str">
        <f>IFERROR(INDEX($AK$86:$AK$97, ROWS($CY$4:CY48)), IFERROR(INDEX($AO$86:$AO$97, ROWS($CY$4:CY48)-ROWS($AK$86:$AK$97)), ""))</f>
        <v/>
      </c>
      <c r="CZ50" s="316" t="str">
        <f t="shared" si="46"/>
        <v/>
      </c>
      <c r="DA50" s="413" t="str">
        <f t="shared" si="47"/>
        <v/>
      </c>
      <c r="DC50" s="438">
        <f ca="1">IF(OR(DD50="",DD50=0),"",MAX(DC$45:DC49)+1)</f>
        <v>4</v>
      </c>
      <c r="DD50" s="434" t="str">
        <f t="shared" ca="1" si="130"/>
        <v>Lawn Service</v>
      </c>
      <c r="DE50" s="413">
        <f t="shared" ca="1" si="131"/>
        <v>50</v>
      </c>
      <c r="DF50" s="431" t="str">
        <f ca="1">IF(OR(DG50="",DG50=0),"",MAX(DF$45:DF49)+1)</f>
        <v/>
      </c>
      <c r="DG50" s="412" t="str">
        <f t="shared" ca="1" si="132"/>
        <v/>
      </c>
      <c r="DH50" s="413" t="str">
        <f t="shared" ca="1" si="133"/>
        <v/>
      </c>
      <c r="DI50" s="412" t="str">
        <f t="shared" ca="1" si="134"/>
        <v>Roth IRA</v>
      </c>
      <c r="DJ50" s="413">
        <f t="shared" ca="1" si="135"/>
        <v>100</v>
      </c>
      <c r="DK50" s="412" t="str">
        <f t="shared" ca="1" si="136"/>
        <v/>
      </c>
      <c r="DL50" s="413" t="str">
        <f t="shared" ca="1" si="137"/>
        <v/>
      </c>
      <c r="DM50" s="292"/>
      <c r="DN50" s="425" t="str">
        <f ca="1">IF(DI58="","",CONCATENATE(DI58," - ",DJ58))</f>
        <v/>
      </c>
      <c r="DO50" s="295" t="str">
        <f ca="1">IF(DI59="","",CONCATENATE(DI59," - ",DJ59))</f>
        <v/>
      </c>
      <c r="DP50" s="295" t="str">
        <f ca="1">IF(DI60="","",CONCATENATE(DI60," - ",DJ60))</f>
        <v/>
      </c>
      <c r="DQ50" s="425" t="str">
        <f ca="1">IF(DK58="","",CONCATENATE(DK58," - ",DL58))</f>
        <v/>
      </c>
      <c r="DR50" s="295" t="str">
        <f ca="1">IF(DK59="","",CONCATENATE(DK59," - ",DL59))</f>
        <v/>
      </c>
      <c r="DS50" s="426" t="str">
        <f ca="1">IF(DK60="","",CONCATENATE(DK60," - ",DL60))</f>
        <v/>
      </c>
    </row>
    <row r="51" spans="16:123" ht="15.75" thickBot="1" x14ac:dyDescent="0.35">
      <c r="P51" s="1177"/>
      <c r="Q51" s="1178"/>
      <c r="R51" s="453"/>
      <c r="S51" s="402"/>
      <c r="T51"/>
      <c r="U51" s="1177"/>
      <c r="V51" s="1178"/>
      <c r="W51" s="453"/>
      <c r="X51" s="402"/>
      <c r="AC51" s="358">
        <f>IF('Data Entry'!H33="","",'Data Entry'!H33)</f>
        <v>1</v>
      </c>
      <c r="AD51" s="356" t="str">
        <f>IF('Data Entry'!G33="","",'Data Entry'!G33)</f>
        <v>Mortgage</v>
      </c>
      <c r="AE51" s="357">
        <f>IF('Data Entry'!J33="","",'Data Entry'!J33)</f>
        <v>800</v>
      </c>
      <c r="AF51" s="402">
        <f>IF('Data Entry'!I33="","",'Data Entry'!I33)</f>
        <v>110000</v>
      </c>
      <c r="AI51" s="278"/>
      <c r="AJ51" s="278"/>
      <c r="AK51" s="278"/>
      <c r="AL51" s="278"/>
      <c r="AM51" s="278"/>
      <c r="AN51" s="278"/>
      <c r="AO51" s="278"/>
      <c r="AP51" s="278"/>
      <c r="AQ51" s="278"/>
      <c r="AR51" s="278"/>
      <c r="AS51" s="278"/>
      <c r="AT51" s="278"/>
      <c r="AU51" s="278"/>
      <c r="AV51" s="278"/>
      <c r="AW51" s="278"/>
      <c r="AX51" s="278"/>
      <c r="AY51" s="278"/>
      <c r="AZ51" s="278"/>
      <c r="BA51" s="278"/>
      <c r="BB51" s="278"/>
      <c r="BC51" s="278"/>
      <c r="BL51" s="412" t="str">
        <f ca="1">IF(OR(BM51="",BM51=0),"",MAX(BL$5:BL50)+1)</f>
        <v/>
      </c>
      <c r="BM51" s="316" t="str">
        <f ca="1">IFERROR(INDEX($AJ$6:$AJ$17, ROWS(BM$4:$BM49)), IFERROR(INDEX($AN$6:$AN$17, ROWS(BM$4:$BM49)-ROWS($AJ$6:$AJ$17)), IFERROR(INDEX($AR$6:$AR$17, ROWS(BM$4:$BM49)-ROWS($AJ$6:$AJ$17)-ROWS($AN$6:$AN$17)),IFERROR(INDEX($AV$6:$AV$17, ROWS(BM$4:$BM49)-ROWS($AJ$6:$AJ$17)-ROWS($AN$6:$AN$17)-ROWS($AR$6:$AR$17)),IFERROR(INDEX($AZ$6:$AZ$17, ROWS(BM$4:$BM49)-ROWS($AJ$6:$AJ$17)-ROWS($AN$6:$AN$17)-ROWS($AR$6:$AR$17)-ROWS($AV$6:$AV$17)),IFERROR(INDEX($BD$6:$BD$17, ROWS(BM$4:$BM49)-ROWS($AJ$6:$AJ$17)-ROWS($AN$6:$AN$17)-ROWS($AR$6:$AR$17)-ROWS($AV$6:$AV$17)-ROWS($AZ$6:$AZ$17)),IFERROR(INDEX($BH$6:$BH$17, ROWS(BM$4:$BM49)-ROWS($AJ$6:$AJ$17)-ROWS($AN$6:$AN$17)-ROWS($AR$6:$AR$17)-ROWS($AV$6:$AV$17)-ROWS($AZ$6:$AZ$17)-ROWS($BD$6:$BD$17)), "")))))))</f>
        <v/>
      </c>
      <c r="BN51" s="316" t="str">
        <f t="shared" ca="1" si="30"/>
        <v/>
      </c>
      <c r="BO51" s="316" t="str">
        <f ca="1">IF(OR(BP51="",BP51=0),"",MAX(BO$5:BO50)+1)</f>
        <v/>
      </c>
      <c r="BP51" s="316" t="str">
        <f ca="1">IFERROR(INDEX($AK$6:$AK$17, ROWS($BP$4:BP49)), IFERROR(INDEX($AO$6:$AO$17, ROWS($BP$4:BP49)-ROWS($AK$6:$AK$17)), IFERROR(INDEX($AS$6:$AS$17, ROWS($BP$4:BP49)-ROWS($AK$6:$AK$17)-ROWS($AO$6:$AO$17)),IFERROR(INDEX($AW$6:$AW$17, ROWS($BP$4:BP49)-ROWS($AK$6:$AK$17)-ROWS($AO$6:$AO$17)-ROWS($AS$6:$AS$17)),IFERROR(INDEX($BA$6:$BA$17, ROWS($BP$4:BP49)-ROWS($AK$6:$AK$17)-ROWS($AO$6:$AO$17)-ROWS($AS$6:$AS$17)-ROWS($AW$6:$AW$17)),IFERROR(INDEX($BE$6:$BE$17, ROWS($BP$4:BP49)-ROWS($AK$6:$AK$17)-ROWS($AO$6:$AO$17)-ROWS($AS$6:$AS$17)-ROWS($AW$6:$AW$17)-ROWS($BA$6:$BA$17)),IFERROR(INDEX($BI$6:$BI$17, ROWS($BP$4:BP49)-ROWS($AK$6:$AK$17)-ROWS($AO$6:$AO$17)-ROWS($AS$6:$AS$17)-ROWS($AW$6:$AW$17)-ROWS($BA$6:$BA$17)-ROWS($BE$6:$BE$17)), "")))))))</f>
        <v/>
      </c>
      <c r="BQ51" s="316" t="str">
        <f t="shared" ca="1" si="31"/>
        <v/>
      </c>
      <c r="BR51" s="413" t="str">
        <f t="shared" ca="1" si="32"/>
        <v/>
      </c>
      <c r="BS51" s="412" t="str">
        <f ca="1">IF(OR(BT51="",BT51=0),"",MAX(BS$5:BS50)+1)</f>
        <v/>
      </c>
      <c r="BT51" s="316" t="str">
        <f ca="1">IFERROR(INDEX($AJ$22:$AJ$33, ROWS($BT$4:BT49)), IFERROR(INDEX($AN$22:$AN$33, ROWS($BT$4:BT49)-ROWS($AJ$22:$AJ$33)), IFERROR(INDEX($AR$22:$AR$33, ROWS($BT$4:BT49)-ROWS($AJ$22:$AJ$33)-ROWS($AN$22:$AN$33)),IFERROR(INDEX($AV$22:$AV$33, ROWS($BT$4:BT49)-ROWS($AJ$22:$AJ$33)-ROWS($AN$22:$AN$33)-ROWS($AR$22:$AR$33)),IFERROR(INDEX($AZ$22:$AZ$33, ROWS($BT$4:BT49)-ROWS($AJ$22:$AJ$33)-ROWS($AN$22:$AN$33)-ROWS($AR$22:$AR$33)-ROWS($AV$22:$AV$33)),IFERROR(INDEX($BD$22:$BD$33, ROWS($BT$4:BT49)-ROWS($AJ$22:$AJ$33)-ROWS($AN$22:$AN$33)-ROWS($AR$22:$AR$33)-ROWS($AV$22:$AV$33)-ROWS($AZ$22:$AZ$33)),IFERROR(INDEX($BH$22:$BH$33, ROWS($BT$4:BT49)-ROWS($AJ$22:$AJ$33)-ROWS($AN$22:$AN$33)-ROWS($AR$22:$AR$33)-ROWS($AV$22:$AV$33)-ROWS($AZ$22:$AZ$33)-ROWS($BD$22:$BD$33)), "")))))))</f>
        <v/>
      </c>
      <c r="BU51" s="316" t="str">
        <f t="shared" ca="1" si="33"/>
        <v/>
      </c>
      <c r="BV51" s="316" t="str">
        <f ca="1">IF(OR(BW51="",BW51=0),"",MAX(BV$5:BV50)+1)</f>
        <v/>
      </c>
      <c r="BW51" s="316" t="str">
        <f ca="1">IFERROR(INDEX($AK$22:$AK$33, ROWS($BW$4:BW49)), IFERROR(INDEX($AO$22:$AO$33, ROWS($BW$4:BW49)-ROWS($AK$22:$AK$33)), IFERROR(INDEX($AS$22:$AS$33, ROWS($BW$4:BW49)-ROWS($AK$22:$AK$33)-ROWS($AO$22:$AO$33)),IFERROR(INDEX($AW$22:$AW$33, ROWS($BW$4:BW49)-ROWS($AK$22:$AK$33)-ROWS($AO$22:$AO$33)-ROWS($AS$22:$AS$33)),IFERROR(INDEX($BA$22:$BA$33, ROWS($BW$4:BW49)-ROWS($AK$22:$AK$33)-ROWS($AO$22:$AO$33)-ROWS($AS$22:$AS$33)-ROWS($AW$22:$AW$33)),IFERROR(INDEX($BE$22:$BE$33, ROWS($BW$4:BW49)-ROWS($AK$22:$AK$33)-ROWS($AO$22:$AO$33)-ROWS($AS$22:$AS$33)-ROWS($AW$22:$AW$33)-ROWS($BA$22:$BA$33)),IFERROR(INDEX($BI$22:$BI$33, ROWS($BW$4:BW49)-ROWS($AK$22:$AK$33)-ROWS($AO$22:$AO$33)-ROWS($AS$22:$AS$33)-ROWS($AW$22:$AW$33)-ROWS($BA$22:$BA$33)-ROWS($BE$22:$BE$33)), "")))))))</f>
        <v/>
      </c>
      <c r="BX51" s="316" t="str">
        <f t="shared" ca="1" si="34"/>
        <v/>
      </c>
      <c r="BY51" s="413" t="str">
        <f t="shared" ca="1" si="35"/>
        <v/>
      </c>
      <c r="BZ51" s="412" t="str">
        <f ca="1">IF(OR(CA51="",CA51=0),"",MAX(BZ$5:BZ50)+1)</f>
        <v/>
      </c>
      <c r="CA51" s="316" t="str">
        <f ca="1">IFERROR(INDEX($AJ$38:$AJ$49, ROWS($CA$4:CA49)), IFERROR(INDEX($AN$38:$AN$49, ROWS($CA$4:CA49)-ROWS($AJ$38:$AJ$49)), IFERROR(INDEX($AR$38:$AR$49, ROWS($CA$4:CA49)-ROWS($AJ$38:$AJ$49)-ROWS($AN$38:$AN$49)),IFERROR(INDEX($AV$38:$AV$49, ROWS($CA$4:CA49)-ROWS($AJ$38:$AJ$49)-ROWS($AN$38:$AN$49)-ROWS($AR$38:$AR$49)),IFERROR(INDEX($AZ$38:$AZ$49, ROWS($CA$4:CA49)-ROWS($AJ$38:$AJ$49)-ROWS($AN$38:$AN$49)-ROWS($AR$38:$AR$49)-ROWS($AV$38:$AV$49)),IFERROR(INDEX($BD$38:$BD$49, ROWS($CA$4:CA49)-ROWS($AJ$38:$AJ$49)-ROWS($AN$38:$AN$49)-ROWS($AR$38:$AR$49)-ROWS($AV$38:$AV$49)-ROWS($AZ$38:$AZ$49)),IFERROR(INDEX($BH$38:$BH$49, ROWS($CA$4:CA49)-ROWS($AJ$38:$AJ$49)-ROWS($AN$38:$AN$49)-ROWS($AR$38:$AR$49)-ROWS($AV$38:$AV$49)-ROWS($AZ$38:$AZ$49)-ROWS($BD$38:$BD$49)), "")))))))</f>
        <v/>
      </c>
      <c r="CB51" s="316" t="str">
        <f t="shared" ca="1" si="36"/>
        <v/>
      </c>
      <c r="CC51" s="316" t="str">
        <f ca="1">IF(OR(CD51="",CD51=0),"",MAX(CC$5:CC50)+1)</f>
        <v/>
      </c>
      <c r="CD51" s="316" t="str">
        <f ca="1">IFERROR(INDEX($AK$38:$AK$49, ROWS($CD$4:CD49)), IFERROR(INDEX($AO$38:$AO$49, ROWS($CD$4:CD49)-ROWS($AK$38:$AK$49)), IFERROR(INDEX($AS$38:$AS$49, ROWS($CD$4:CD49)-ROWS($AK$38:$AK$49)-ROWS($AO$38:$AO$49)),IFERROR(INDEX($AW$38:$AW$49, ROWS($CD$4:CD49)-ROWS($AK$38:$AK$49)-ROWS($AO$38:$AO$49)-ROWS($AS$38:$AS$49)),IFERROR(INDEX($BA$38:$BA$49, ROWS($CD$4:CD49)-ROWS($AK$38:$AK$49)-ROWS($AO$38:$AO$49)-ROWS($AS$38:$AS$49)-ROWS($AW$38:$AW$49)),IFERROR(INDEX($BE$38:$BE$49, ROWS($CD$4:CD49)-ROWS($AK$38:$AK$49)-ROWS($AO$38:$AO$49)-ROWS($AS$38:$AS$49)-ROWS($AW$38:$AW$49)-ROWS($BA$38:$BA$49)),IFERROR(INDEX($BI$38:$BI$49, ROWS($CD$4:CD49)-ROWS($AK$38:$AK$49)-ROWS($AO$38:$AO$49)-ROWS($AS$38:$AS$49)-ROWS($AW$38:$AW$49)-ROWS($BA$38:$BA$49)-ROWS($BE$38:$BE$49)), "")))))))</f>
        <v/>
      </c>
      <c r="CE51" s="316" t="str">
        <f t="shared" ca="1" si="37"/>
        <v/>
      </c>
      <c r="CF51" s="413" t="str">
        <f t="shared" ca="1" si="38"/>
        <v/>
      </c>
      <c r="CG51" s="412" t="str">
        <f ca="1">IF(OR(CH51="",CH51=0),"",MAX(CG$5:CG50)+1)</f>
        <v/>
      </c>
      <c r="CH51" s="316" t="str">
        <f ca="1">IFERROR(INDEX($AJ$54:$AJ$65, ROWS($CH$4:CH49)), IFERROR(INDEX($AN$54:$AN$65, ROWS($CH$4:CH49)-ROWS($AJ$54:$AJ$65)), IFERROR(INDEX($AR$54:$AR$65, ROWS($CH$4:CH49)-ROWS($AJ$54:$AJ$65)-ROWS($AN$54:$AN$65)),IFERROR(INDEX($AV$54:$AV$65, ROWS($CH$4:CH49)-ROWS($AJ$54:$AJ$65)-ROWS($AN$54:$AN$65)-ROWS($AR$54:$AR$65)),IFERROR(INDEX($AZ$54:$AZ$65, ROWS($CH$4:CH49)-ROWS($AJ$54:$AJ$65)-ROWS($AN$54:$AN$65)-ROWS($AR$54:$AR$65)-ROWS($AV$54:$AV$65)),IFERROR(INDEX($BD$54:$BD$65, ROWS($CH$4:CH49)-ROWS($AJ$54:$AJ$65)-ROWS($AN$54:$AN$65)-ROWS($AR$54:$AR$65)-ROWS($AV$54:$AV$65)-ROWS($AZ$54:$AZ$65)),IFERROR(INDEX($BH$54:$BH$65, ROWS($CH$4:CH49)-ROWS($AJ$54:$AJ$65)-ROWS($AN$54:$AN$65)-ROWS($AR$54:$AR$65)-ROWS($AV$54:$AV$65)-ROWS($AZ$54:$AZ$65)-ROWS($BD$54:$BD$65)), "")))))))</f>
        <v/>
      </c>
      <c r="CI51" s="316" t="str">
        <f t="shared" ca="1" si="39"/>
        <v/>
      </c>
      <c r="CJ51" s="316" t="str">
        <f ca="1">IF(OR(CK51="",CK51=0),"",MAX(CJ$5:CJ50)+1)</f>
        <v/>
      </c>
      <c r="CK51" s="316" t="str">
        <f ca="1">IFERROR(INDEX($AK$54:$AK$65, ROWS($CK$4:CK49)), IFERROR(INDEX($AO$54:$AO$65, ROWS($CK$4:CK49)-ROWS($AK$54:$AK$65)), IFERROR(INDEX($AS$54:$AS$65, ROWS($CK$4:CK49)-ROWS($AK$54:$AK$65)-ROWS($AO$54:$AO$65)),IFERROR(INDEX($AW$54:$AW$65, ROWS($CK$4:CK49)-ROWS($AK$54:$AK$65)-ROWS($AO$54:$AO$65)-ROWS($AS$54:$AS$65)),IFERROR(INDEX($BA$54:$BA$65, ROWS($CK$4:CK49)-ROWS($AK$54:$AK$65)-ROWS($AO$54:$AO$65)-ROWS($AS$54:$AS$65)-ROWS($AW$54:$AW$65)),IFERROR(INDEX($BE$54:$BE$65, ROWS($CK$4:CK49)-ROWS($AK$54:$AK$65)-ROWS($AO$54:$AO$65)-ROWS($AS$54:$AS$65)-ROWS($AW$54:$AW$65)-ROWS($BA$54:$BA$65)),IFERROR(INDEX($BI$54:$BI$65, ROWS($CK$4:CK49)-ROWS($AK$54:$AK$65)-ROWS($AO$54:$AO$65)-ROWS($AS$54:$AS$65)-ROWS($AW$54:$AW$65)-ROWS($BA$54:$BA$65)-ROWS($BE$54:$BE$65)), "")))))))</f>
        <v/>
      </c>
      <c r="CL51" s="316" t="str">
        <f t="shared" ca="1" si="40"/>
        <v/>
      </c>
      <c r="CM51" s="413" t="str">
        <f t="shared" ca="1" si="41"/>
        <v/>
      </c>
      <c r="CN51" s="412" t="str">
        <f>IF(OR(CO51="",CO51=0),"",MAX(CN$5:CN50)+1)</f>
        <v/>
      </c>
      <c r="CO51" s="316">
        <f>IFERROR(INDEX($AJ$70:$AJ$81, ROWS($CO$4:CO49)), IFERROR(INDEX($AN$70:$AN$81, ROWS($CO$4:CO49)-ROWS($AJ$70:$AJ$81)), IFERROR(INDEX($AR$70:$AR$81, ROWS($CO$4:CO49)-ROWS($AJ$70:$AJ$81)-ROWS($AN$70:$AN$81)),IFERROR(INDEX($AV$70:$AV$81, ROWS($CO$4:CO49)-ROWS($AJ$70:$AJ$81)-ROWS($AN$70:$AN$81)-ROWS($AR$70:$AR$81)),IFERROR(INDEX($AZ$70:$AZ$81, ROWS($CO$4:CO49)-ROWS($AJ$70:$AJ$81)-ROWS($AN$70:$AN$81)-ROWS($AR$70:$AR$81)-ROWS($AV$70:$AV$81)),IFERROR(INDEX($BD$70:$BD$81, ROWS($CO$4:CO49)-ROWS($AJ$70:$AJ$81)-ROWS($AN$70:$AN$81)-ROWS($AR$70:$AR$81)-ROWS($AV$70:$AV$81)-ROWS($AZ$70:$AZ$81)),IFERROR(INDEX($BH$70:$BH$81, ROWS($CO$4:CO49)-ROWS($AJ$70:$AJ$81)-ROWS($AN$70:$AN$81)-ROWS($AR$70:$AR$81)-ROWS($AV$70:$AV$81)-ROWS($AZ$70:$AZ$81)-ROWS($BD$70:$BD$81)), "")))))))</f>
        <v>0</v>
      </c>
      <c r="CP51" s="316" t="str">
        <f t="shared" ca="1" si="42"/>
        <v/>
      </c>
      <c r="CQ51" s="316" t="str">
        <f>IF(OR(CR51="",CR51=0),"",MAX(CQ$5:CQ50)+1)</f>
        <v/>
      </c>
      <c r="CR51" s="316">
        <f>IFERROR(INDEX($AK$70:$AK$81, ROWS($CR$4:CR49)), IFERROR(INDEX($AO$70:$AO$81, ROWS($CR$4:CR49)-ROWS($AK$70:$AK$81)), IFERROR(INDEX($AS$70:$AS$81, ROWS($CR$4:CR49)-ROWS($AK$70:$AK$81)-ROWS($AO$70:$AO$81)),IFERROR(INDEX($AW$70:$AW$81, ROWS($CR$4:CR49)-ROWS($AK$70:$AK$81)-ROWS($AO$70:$AO$81)-ROWS($AS$70:$AS$81)),IFERROR(INDEX($BA$70:$BA$81, ROWS($CR$4:CR49)-ROWS($AK$70:$AK$81)-ROWS($AO$70:$AO$81)-ROWS($AS$70:$AS$81)-ROWS($AW$70:$AW$81)),IFERROR(INDEX($BE$70:$BE$81, ROWS($CR$4:CR49)-ROWS($AK$70:$AK$81)-ROWS($AO$70:$AO$81)-ROWS($AS$70:$AS$81)-ROWS($AW$70:$AW$81)-ROWS($BA$70:$BA$81)),IFERROR(INDEX($BI$70:$BI$81, ROWS($CR$4:CR49)-ROWS($AK$70:$AK$81)-ROWS($AO$70:$AO$81)-ROWS($AS$70:$AS$81)-ROWS($AW$70:$AW$81)-ROWS($BA$70:$BA$81)-ROWS($BE$70:$BE$81)), "")))))))</f>
        <v>0</v>
      </c>
      <c r="CS51" s="316" t="str">
        <f t="shared" ca="1" si="43"/>
        <v/>
      </c>
      <c r="CT51" s="413" t="str">
        <f t="shared" ca="1" si="44"/>
        <v/>
      </c>
      <c r="CU51" s="412" t="str">
        <f>IF(OR(CV51="",CV51=0),"",MAX(CU$5:CU50)+1)</f>
        <v/>
      </c>
      <c r="CV51" s="316" t="str">
        <f>IFERROR(INDEX($AJ$86:$AJ$97, ROWS($CV$4:CV49)), IFERROR(INDEX($AN$86:$AN$97, ROWS($CV$4:CV49)-ROWS($AJ$86:$AJ$97)), ""))</f>
        <v/>
      </c>
      <c r="CW51" s="316" t="str">
        <f t="shared" si="45"/>
        <v/>
      </c>
      <c r="CX51" s="316" t="str">
        <f>IF(OR(CY51="",CY51=0),"",MAX(CX$5:CX50)+1)</f>
        <v/>
      </c>
      <c r="CY51" s="316" t="str">
        <f>IFERROR(INDEX($AK$86:$AK$97, ROWS($CY$4:CY49)), IFERROR(INDEX($AO$86:$AO$97, ROWS($CY$4:CY49)-ROWS($AK$86:$AK$97)), ""))</f>
        <v/>
      </c>
      <c r="CZ51" s="316" t="str">
        <f t="shared" si="46"/>
        <v/>
      </c>
      <c r="DA51" s="413" t="str">
        <f t="shared" si="47"/>
        <v/>
      </c>
      <c r="DC51" s="438">
        <f ca="1">IF(OR(DD51="",DD51=0),"",MAX(DC$45:DC50)+1)</f>
        <v>5</v>
      </c>
      <c r="DD51" s="434" t="str">
        <f t="shared" ca="1" si="130"/>
        <v>Roth IRA</v>
      </c>
      <c r="DE51" s="413">
        <f t="shared" ca="1" si="131"/>
        <v>100</v>
      </c>
      <c r="DF51" s="431" t="str">
        <f ca="1">IF(OR(DG51="",DG51=0),"",MAX(DF$45:DF50)+1)</f>
        <v/>
      </c>
      <c r="DG51" s="412" t="str">
        <f t="shared" ca="1" si="132"/>
        <v/>
      </c>
      <c r="DH51" s="413" t="str">
        <f t="shared" ca="1" si="133"/>
        <v/>
      </c>
      <c r="DI51" s="412" t="str">
        <f t="shared" ca="1" si="134"/>
        <v>D. Store Card 2</v>
      </c>
      <c r="DJ51" s="413">
        <f t="shared" ca="1" si="135"/>
        <v>30</v>
      </c>
      <c r="DK51" s="412" t="str">
        <f t="shared" ca="1" si="136"/>
        <v/>
      </c>
      <c r="DL51" s="413" t="str">
        <f t="shared" ca="1" si="137"/>
        <v/>
      </c>
      <c r="DM51" s="292"/>
      <c r="DN51" s="427" t="str">
        <f ca="1">IF(DI61="","",CONCATENATE(DI61," - ",DJ61))</f>
        <v/>
      </c>
      <c r="DO51" s="428" t="str">
        <f ca="1">IF(DI62="","",CONCATENATE(DI62," - ",DJ62))</f>
        <v/>
      </c>
      <c r="DP51" s="428" t="str">
        <f ca="1">IF(DI63="","",CONCATENATE(DI63," - ",DJ63))</f>
        <v/>
      </c>
      <c r="DQ51" s="427" t="str">
        <f ca="1">IF(DK61="","",CONCATENATE(DK61," - ",DL61))</f>
        <v/>
      </c>
      <c r="DR51" s="428" t="str">
        <f ca="1">IF(DK62="","",CONCATENATE(DK62," - ",DL62))</f>
        <v/>
      </c>
      <c r="DS51" s="429" t="str">
        <f ca="1">IF(DK63="","",CONCATENATE(DK63," - ",DL63))</f>
        <v/>
      </c>
    </row>
    <row r="52" spans="16:123" ht="15.75" thickBot="1" x14ac:dyDescent="0.35">
      <c r="P52" s="1177"/>
      <c r="Q52" s="1178"/>
      <c r="R52" s="453"/>
      <c r="S52" s="402"/>
      <c r="T52"/>
      <c r="U52" s="1177"/>
      <c r="V52" s="1178"/>
      <c r="W52" s="453"/>
      <c r="X52" s="402"/>
      <c r="AC52" s="358">
        <f>IF('Data Entry'!H34="","",'Data Entry'!H34)</f>
        <v>25</v>
      </c>
      <c r="AD52" s="356" t="str">
        <f>IF('Data Entry'!G34="","",'Data Entry'!G34)</f>
        <v>Boat Loan</v>
      </c>
      <c r="AE52" s="357">
        <f>IF('Data Entry'!J34="","",'Data Entry'!J34)</f>
        <v>300</v>
      </c>
      <c r="AF52" s="402">
        <f>IF('Data Entry'!I34="","",'Data Entry'!I34)</f>
        <v>22000</v>
      </c>
      <c r="AI52" s="1153">
        <f>IF(A23="","",--TEXT(A23,"dd"))</f>
        <v>19</v>
      </c>
      <c r="AJ52" s="1154"/>
      <c r="AK52" s="1154"/>
      <c r="AL52" s="1155"/>
      <c r="AM52" s="1153">
        <f>IF(C23="","",--TEXT(C23,"dd"))</f>
        <v>20</v>
      </c>
      <c r="AN52" s="1154"/>
      <c r="AO52" s="1154"/>
      <c r="AP52" s="1155"/>
      <c r="AQ52" s="1153">
        <f>IF(E23="","",--TEXT(E23,"dd"))</f>
        <v>21</v>
      </c>
      <c r="AR52" s="1154"/>
      <c r="AS52" s="1154"/>
      <c r="AT52" s="1155"/>
      <c r="AU52" s="1153">
        <f>IF(G23="","",--TEXT(G23,"dd"))</f>
        <v>22</v>
      </c>
      <c r="AV52" s="1154"/>
      <c r="AW52" s="1154"/>
      <c r="AX52" s="1155"/>
      <c r="AY52" s="1153">
        <f>IF(I23="","",--TEXT(I23,"dd"))</f>
        <v>23</v>
      </c>
      <c r="AZ52" s="1154"/>
      <c r="BA52" s="1154"/>
      <c r="BB52" s="1155"/>
      <c r="BC52" s="1153">
        <f>IF(K23="","",--TEXT(K23,"dd"))</f>
        <v>24</v>
      </c>
      <c r="BD52" s="1154"/>
      <c r="BE52" s="1154"/>
      <c r="BF52" s="1155"/>
      <c r="BG52" s="1153">
        <f>IF(M23="","",--TEXT(M23,"dd"))</f>
        <v>25</v>
      </c>
      <c r="BH52" s="1154"/>
      <c r="BI52" s="1154"/>
      <c r="BJ52" s="1155"/>
      <c r="BL52" s="412" t="str">
        <f ca="1">IF(OR(BM52="",BM52=0),"",MAX(BL$5:BL51)+1)</f>
        <v/>
      </c>
      <c r="BM52" s="316" t="str">
        <f ca="1">IFERROR(INDEX($AJ$6:$AJ$17, ROWS(BM$4:$BM50)), IFERROR(INDEX($AN$6:$AN$17, ROWS(BM$4:$BM50)-ROWS($AJ$6:$AJ$17)), IFERROR(INDEX($AR$6:$AR$17, ROWS(BM$4:$BM50)-ROWS($AJ$6:$AJ$17)-ROWS($AN$6:$AN$17)),IFERROR(INDEX($AV$6:$AV$17, ROWS(BM$4:$BM50)-ROWS($AJ$6:$AJ$17)-ROWS($AN$6:$AN$17)-ROWS($AR$6:$AR$17)),IFERROR(INDEX($AZ$6:$AZ$17, ROWS(BM$4:$BM50)-ROWS($AJ$6:$AJ$17)-ROWS($AN$6:$AN$17)-ROWS($AR$6:$AR$17)-ROWS($AV$6:$AV$17)),IFERROR(INDEX($BD$6:$BD$17, ROWS(BM$4:$BM50)-ROWS($AJ$6:$AJ$17)-ROWS($AN$6:$AN$17)-ROWS($AR$6:$AR$17)-ROWS($AV$6:$AV$17)-ROWS($AZ$6:$AZ$17)),IFERROR(INDEX($BH$6:$BH$17, ROWS(BM$4:$BM50)-ROWS($AJ$6:$AJ$17)-ROWS($AN$6:$AN$17)-ROWS($AR$6:$AR$17)-ROWS($AV$6:$AV$17)-ROWS($AZ$6:$AZ$17)-ROWS($BD$6:$BD$17)), "")))))))</f>
        <v/>
      </c>
      <c r="BN52" s="316" t="str">
        <f t="shared" ca="1" si="30"/>
        <v/>
      </c>
      <c r="BO52" s="316" t="str">
        <f ca="1">IF(OR(BP52="",BP52=0),"",MAX(BO$5:BO51)+1)</f>
        <v/>
      </c>
      <c r="BP52" s="316" t="str">
        <f ca="1">IFERROR(INDEX($AK$6:$AK$17, ROWS($BP$4:BP50)), IFERROR(INDEX($AO$6:$AO$17, ROWS($BP$4:BP50)-ROWS($AK$6:$AK$17)), IFERROR(INDEX($AS$6:$AS$17, ROWS($BP$4:BP50)-ROWS($AK$6:$AK$17)-ROWS($AO$6:$AO$17)),IFERROR(INDEX($AW$6:$AW$17, ROWS($BP$4:BP50)-ROWS($AK$6:$AK$17)-ROWS($AO$6:$AO$17)-ROWS($AS$6:$AS$17)),IFERROR(INDEX($BA$6:$BA$17, ROWS($BP$4:BP50)-ROWS($AK$6:$AK$17)-ROWS($AO$6:$AO$17)-ROWS($AS$6:$AS$17)-ROWS($AW$6:$AW$17)),IFERROR(INDEX($BE$6:$BE$17, ROWS($BP$4:BP50)-ROWS($AK$6:$AK$17)-ROWS($AO$6:$AO$17)-ROWS($AS$6:$AS$17)-ROWS($AW$6:$AW$17)-ROWS($BA$6:$BA$17)),IFERROR(INDEX($BI$6:$BI$17, ROWS($BP$4:BP50)-ROWS($AK$6:$AK$17)-ROWS($AO$6:$AO$17)-ROWS($AS$6:$AS$17)-ROWS($AW$6:$AW$17)-ROWS($BA$6:$BA$17)-ROWS($BE$6:$BE$17)), "")))))))</f>
        <v/>
      </c>
      <c r="BQ52" s="316" t="str">
        <f t="shared" ca="1" si="31"/>
        <v/>
      </c>
      <c r="BR52" s="413" t="str">
        <f t="shared" ca="1" si="32"/>
        <v/>
      </c>
      <c r="BS52" s="412" t="str">
        <f ca="1">IF(OR(BT52="",BT52=0),"",MAX(BS$5:BS51)+1)</f>
        <v/>
      </c>
      <c r="BT52" s="316" t="str">
        <f ca="1">IFERROR(INDEX($AJ$22:$AJ$33, ROWS($BT$4:BT50)), IFERROR(INDEX($AN$22:$AN$33, ROWS($BT$4:BT50)-ROWS($AJ$22:$AJ$33)), IFERROR(INDEX($AR$22:$AR$33, ROWS($BT$4:BT50)-ROWS($AJ$22:$AJ$33)-ROWS($AN$22:$AN$33)),IFERROR(INDEX($AV$22:$AV$33, ROWS($BT$4:BT50)-ROWS($AJ$22:$AJ$33)-ROWS($AN$22:$AN$33)-ROWS($AR$22:$AR$33)),IFERROR(INDEX($AZ$22:$AZ$33, ROWS($BT$4:BT50)-ROWS($AJ$22:$AJ$33)-ROWS($AN$22:$AN$33)-ROWS($AR$22:$AR$33)-ROWS($AV$22:$AV$33)),IFERROR(INDEX($BD$22:$BD$33, ROWS($BT$4:BT50)-ROWS($AJ$22:$AJ$33)-ROWS($AN$22:$AN$33)-ROWS($AR$22:$AR$33)-ROWS($AV$22:$AV$33)-ROWS($AZ$22:$AZ$33)),IFERROR(INDEX($BH$22:$BH$33, ROWS($BT$4:BT50)-ROWS($AJ$22:$AJ$33)-ROWS($AN$22:$AN$33)-ROWS($AR$22:$AR$33)-ROWS($AV$22:$AV$33)-ROWS($AZ$22:$AZ$33)-ROWS($BD$22:$BD$33)), "")))))))</f>
        <v/>
      </c>
      <c r="BU52" s="316" t="str">
        <f t="shared" ca="1" si="33"/>
        <v/>
      </c>
      <c r="BV52" s="316" t="str">
        <f ca="1">IF(OR(BW52="",BW52=0),"",MAX(BV$5:BV51)+1)</f>
        <v/>
      </c>
      <c r="BW52" s="316" t="str">
        <f ca="1">IFERROR(INDEX($AK$22:$AK$33, ROWS($BW$4:BW50)), IFERROR(INDEX($AO$22:$AO$33, ROWS($BW$4:BW50)-ROWS($AK$22:$AK$33)), IFERROR(INDEX($AS$22:$AS$33, ROWS($BW$4:BW50)-ROWS($AK$22:$AK$33)-ROWS($AO$22:$AO$33)),IFERROR(INDEX($AW$22:$AW$33, ROWS($BW$4:BW50)-ROWS($AK$22:$AK$33)-ROWS($AO$22:$AO$33)-ROWS($AS$22:$AS$33)),IFERROR(INDEX($BA$22:$BA$33, ROWS($BW$4:BW50)-ROWS($AK$22:$AK$33)-ROWS($AO$22:$AO$33)-ROWS($AS$22:$AS$33)-ROWS($AW$22:$AW$33)),IFERROR(INDEX($BE$22:$BE$33, ROWS($BW$4:BW50)-ROWS($AK$22:$AK$33)-ROWS($AO$22:$AO$33)-ROWS($AS$22:$AS$33)-ROWS($AW$22:$AW$33)-ROWS($BA$22:$BA$33)),IFERROR(INDEX($BI$22:$BI$33, ROWS($BW$4:BW50)-ROWS($AK$22:$AK$33)-ROWS($AO$22:$AO$33)-ROWS($AS$22:$AS$33)-ROWS($AW$22:$AW$33)-ROWS($BA$22:$BA$33)-ROWS($BE$22:$BE$33)), "")))))))</f>
        <v/>
      </c>
      <c r="BX52" s="316" t="str">
        <f t="shared" ca="1" si="34"/>
        <v/>
      </c>
      <c r="BY52" s="413" t="str">
        <f t="shared" ca="1" si="35"/>
        <v/>
      </c>
      <c r="BZ52" s="412" t="str">
        <f ca="1">IF(OR(CA52="",CA52=0),"",MAX(BZ$5:BZ51)+1)</f>
        <v/>
      </c>
      <c r="CA52" s="316" t="str">
        <f ca="1">IFERROR(INDEX($AJ$38:$AJ$49, ROWS($CA$4:CA50)), IFERROR(INDEX($AN$38:$AN$49, ROWS($CA$4:CA50)-ROWS($AJ$38:$AJ$49)), IFERROR(INDEX($AR$38:$AR$49, ROWS($CA$4:CA50)-ROWS($AJ$38:$AJ$49)-ROWS($AN$38:$AN$49)),IFERROR(INDEX($AV$38:$AV$49, ROWS($CA$4:CA50)-ROWS($AJ$38:$AJ$49)-ROWS($AN$38:$AN$49)-ROWS($AR$38:$AR$49)),IFERROR(INDEX($AZ$38:$AZ$49, ROWS($CA$4:CA50)-ROWS($AJ$38:$AJ$49)-ROWS($AN$38:$AN$49)-ROWS($AR$38:$AR$49)-ROWS($AV$38:$AV$49)),IFERROR(INDEX($BD$38:$BD$49, ROWS($CA$4:CA50)-ROWS($AJ$38:$AJ$49)-ROWS($AN$38:$AN$49)-ROWS($AR$38:$AR$49)-ROWS($AV$38:$AV$49)-ROWS($AZ$38:$AZ$49)),IFERROR(INDEX($BH$38:$BH$49, ROWS($CA$4:CA50)-ROWS($AJ$38:$AJ$49)-ROWS($AN$38:$AN$49)-ROWS($AR$38:$AR$49)-ROWS($AV$38:$AV$49)-ROWS($AZ$38:$AZ$49)-ROWS($BD$38:$BD$49)), "")))))))</f>
        <v/>
      </c>
      <c r="CB52" s="316" t="str">
        <f t="shared" ca="1" si="36"/>
        <v/>
      </c>
      <c r="CC52" s="316" t="str">
        <f ca="1">IF(OR(CD52="",CD52=0),"",MAX(CC$5:CC51)+1)</f>
        <v/>
      </c>
      <c r="CD52" s="316" t="str">
        <f ca="1">IFERROR(INDEX($AK$38:$AK$49, ROWS($CD$4:CD50)), IFERROR(INDEX($AO$38:$AO$49, ROWS($CD$4:CD50)-ROWS($AK$38:$AK$49)), IFERROR(INDEX($AS$38:$AS$49, ROWS($CD$4:CD50)-ROWS($AK$38:$AK$49)-ROWS($AO$38:$AO$49)),IFERROR(INDEX($AW$38:$AW$49, ROWS($CD$4:CD50)-ROWS($AK$38:$AK$49)-ROWS($AO$38:$AO$49)-ROWS($AS$38:$AS$49)),IFERROR(INDEX($BA$38:$BA$49, ROWS($CD$4:CD50)-ROWS($AK$38:$AK$49)-ROWS($AO$38:$AO$49)-ROWS($AS$38:$AS$49)-ROWS($AW$38:$AW$49)),IFERROR(INDEX($BE$38:$BE$49, ROWS($CD$4:CD50)-ROWS($AK$38:$AK$49)-ROWS($AO$38:$AO$49)-ROWS($AS$38:$AS$49)-ROWS($AW$38:$AW$49)-ROWS($BA$38:$BA$49)),IFERROR(INDEX($BI$38:$BI$49, ROWS($CD$4:CD50)-ROWS($AK$38:$AK$49)-ROWS($AO$38:$AO$49)-ROWS($AS$38:$AS$49)-ROWS($AW$38:$AW$49)-ROWS($BA$38:$BA$49)-ROWS($BE$38:$BE$49)), "")))))))</f>
        <v/>
      </c>
      <c r="CE52" s="316" t="str">
        <f t="shared" ca="1" si="37"/>
        <v/>
      </c>
      <c r="CF52" s="413" t="str">
        <f t="shared" ca="1" si="38"/>
        <v/>
      </c>
      <c r="CG52" s="412" t="str">
        <f ca="1">IF(OR(CH52="",CH52=0),"",MAX(CG$5:CG51)+1)</f>
        <v/>
      </c>
      <c r="CH52" s="316" t="str">
        <f ca="1">IFERROR(INDEX($AJ$54:$AJ$65, ROWS($CH$4:CH50)), IFERROR(INDEX($AN$54:$AN$65, ROWS($CH$4:CH50)-ROWS($AJ$54:$AJ$65)), IFERROR(INDEX($AR$54:$AR$65, ROWS($CH$4:CH50)-ROWS($AJ$54:$AJ$65)-ROWS($AN$54:$AN$65)),IFERROR(INDEX($AV$54:$AV$65, ROWS($CH$4:CH50)-ROWS($AJ$54:$AJ$65)-ROWS($AN$54:$AN$65)-ROWS($AR$54:$AR$65)),IFERROR(INDEX($AZ$54:$AZ$65, ROWS($CH$4:CH50)-ROWS($AJ$54:$AJ$65)-ROWS($AN$54:$AN$65)-ROWS($AR$54:$AR$65)-ROWS($AV$54:$AV$65)),IFERROR(INDEX($BD$54:$BD$65, ROWS($CH$4:CH50)-ROWS($AJ$54:$AJ$65)-ROWS($AN$54:$AN$65)-ROWS($AR$54:$AR$65)-ROWS($AV$54:$AV$65)-ROWS($AZ$54:$AZ$65)),IFERROR(INDEX($BH$54:$BH$65, ROWS($CH$4:CH50)-ROWS($AJ$54:$AJ$65)-ROWS($AN$54:$AN$65)-ROWS($AR$54:$AR$65)-ROWS($AV$54:$AV$65)-ROWS($AZ$54:$AZ$65)-ROWS($BD$54:$BD$65)), "")))))))</f>
        <v/>
      </c>
      <c r="CI52" s="316" t="str">
        <f t="shared" ca="1" si="39"/>
        <v/>
      </c>
      <c r="CJ52" s="316" t="str">
        <f ca="1">IF(OR(CK52="",CK52=0),"",MAX(CJ$5:CJ51)+1)</f>
        <v/>
      </c>
      <c r="CK52" s="316" t="str">
        <f ca="1">IFERROR(INDEX($AK$54:$AK$65, ROWS($CK$4:CK50)), IFERROR(INDEX($AO$54:$AO$65, ROWS($CK$4:CK50)-ROWS($AK$54:$AK$65)), IFERROR(INDEX($AS$54:$AS$65, ROWS($CK$4:CK50)-ROWS($AK$54:$AK$65)-ROWS($AO$54:$AO$65)),IFERROR(INDEX($AW$54:$AW$65, ROWS($CK$4:CK50)-ROWS($AK$54:$AK$65)-ROWS($AO$54:$AO$65)-ROWS($AS$54:$AS$65)),IFERROR(INDEX($BA$54:$BA$65, ROWS($CK$4:CK50)-ROWS($AK$54:$AK$65)-ROWS($AO$54:$AO$65)-ROWS($AS$54:$AS$65)-ROWS($AW$54:$AW$65)),IFERROR(INDEX($BE$54:$BE$65, ROWS($CK$4:CK50)-ROWS($AK$54:$AK$65)-ROWS($AO$54:$AO$65)-ROWS($AS$54:$AS$65)-ROWS($AW$54:$AW$65)-ROWS($BA$54:$BA$65)),IFERROR(INDEX($BI$54:$BI$65, ROWS($CK$4:CK50)-ROWS($AK$54:$AK$65)-ROWS($AO$54:$AO$65)-ROWS($AS$54:$AS$65)-ROWS($AW$54:$AW$65)-ROWS($BA$54:$BA$65)-ROWS($BE$54:$BE$65)), "")))))))</f>
        <v/>
      </c>
      <c r="CL52" s="316" t="str">
        <f t="shared" ca="1" si="40"/>
        <v/>
      </c>
      <c r="CM52" s="413" t="str">
        <f t="shared" ca="1" si="41"/>
        <v/>
      </c>
      <c r="CN52" s="412" t="str">
        <f>IF(OR(CO52="",CO52=0),"",MAX(CN$5:CN51)+1)</f>
        <v/>
      </c>
      <c r="CO52" s="316">
        <f>IFERROR(INDEX($AJ$70:$AJ$81, ROWS($CO$4:CO50)), IFERROR(INDEX($AN$70:$AN$81, ROWS($CO$4:CO50)-ROWS($AJ$70:$AJ$81)), IFERROR(INDEX($AR$70:$AR$81, ROWS($CO$4:CO50)-ROWS($AJ$70:$AJ$81)-ROWS($AN$70:$AN$81)),IFERROR(INDEX($AV$70:$AV$81, ROWS($CO$4:CO50)-ROWS($AJ$70:$AJ$81)-ROWS($AN$70:$AN$81)-ROWS($AR$70:$AR$81)),IFERROR(INDEX($AZ$70:$AZ$81, ROWS($CO$4:CO50)-ROWS($AJ$70:$AJ$81)-ROWS($AN$70:$AN$81)-ROWS($AR$70:$AR$81)-ROWS($AV$70:$AV$81)),IFERROR(INDEX($BD$70:$BD$81, ROWS($CO$4:CO50)-ROWS($AJ$70:$AJ$81)-ROWS($AN$70:$AN$81)-ROWS($AR$70:$AR$81)-ROWS($AV$70:$AV$81)-ROWS($AZ$70:$AZ$81)),IFERROR(INDEX($BH$70:$BH$81, ROWS($CO$4:CO50)-ROWS($AJ$70:$AJ$81)-ROWS($AN$70:$AN$81)-ROWS($AR$70:$AR$81)-ROWS($AV$70:$AV$81)-ROWS($AZ$70:$AZ$81)-ROWS($BD$70:$BD$81)), "")))))))</f>
        <v>0</v>
      </c>
      <c r="CP52" s="316" t="str">
        <f t="shared" ca="1" si="42"/>
        <v/>
      </c>
      <c r="CQ52" s="316" t="str">
        <f>IF(OR(CR52="",CR52=0),"",MAX(CQ$5:CQ51)+1)</f>
        <v/>
      </c>
      <c r="CR52" s="316">
        <f>IFERROR(INDEX($AK$70:$AK$81, ROWS($CR$4:CR50)), IFERROR(INDEX($AO$70:$AO$81, ROWS($CR$4:CR50)-ROWS($AK$70:$AK$81)), IFERROR(INDEX($AS$70:$AS$81, ROWS($CR$4:CR50)-ROWS($AK$70:$AK$81)-ROWS($AO$70:$AO$81)),IFERROR(INDEX($AW$70:$AW$81, ROWS($CR$4:CR50)-ROWS($AK$70:$AK$81)-ROWS($AO$70:$AO$81)-ROWS($AS$70:$AS$81)),IFERROR(INDEX($BA$70:$BA$81, ROWS($CR$4:CR50)-ROWS($AK$70:$AK$81)-ROWS($AO$70:$AO$81)-ROWS($AS$70:$AS$81)-ROWS($AW$70:$AW$81)),IFERROR(INDEX($BE$70:$BE$81, ROWS($CR$4:CR50)-ROWS($AK$70:$AK$81)-ROWS($AO$70:$AO$81)-ROWS($AS$70:$AS$81)-ROWS($AW$70:$AW$81)-ROWS($BA$70:$BA$81)),IFERROR(INDEX($BI$70:$BI$81, ROWS($CR$4:CR50)-ROWS($AK$70:$AK$81)-ROWS($AO$70:$AO$81)-ROWS($AS$70:$AS$81)-ROWS($AW$70:$AW$81)-ROWS($BA$70:$BA$81)-ROWS($BE$70:$BE$81)), "")))))))</f>
        <v>0</v>
      </c>
      <c r="CS52" s="316" t="str">
        <f t="shared" ca="1" si="43"/>
        <v/>
      </c>
      <c r="CT52" s="413" t="str">
        <f t="shared" ca="1" si="44"/>
        <v/>
      </c>
      <c r="CU52" s="412" t="str">
        <f>IF(OR(CV52="",CV52=0),"",MAX(CU$5:CU51)+1)</f>
        <v/>
      </c>
      <c r="CV52" s="316" t="str">
        <f>IFERROR(INDEX($AJ$86:$AJ$97, ROWS($CV$4:CV50)), IFERROR(INDEX($AN$86:$AN$97, ROWS($CV$4:CV50)-ROWS($AJ$86:$AJ$97)), ""))</f>
        <v/>
      </c>
      <c r="CW52" s="316" t="str">
        <f t="shared" si="45"/>
        <v/>
      </c>
      <c r="CX52" s="316" t="str">
        <f>IF(OR(CY52="",CY52=0),"",MAX(CX$5:CX51)+1)</f>
        <v/>
      </c>
      <c r="CY52" s="316" t="str">
        <f>IFERROR(INDEX($AK$86:$AK$97, ROWS($CY$4:CY50)), IFERROR(INDEX($AO$86:$AO$97, ROWS($CY$4:CY50)-ROWS($AK$86:$AK$97)), ""))</f>
        <v/>
      </c>
      <c r="CZ52" s="316" t="str">
        <f t="shared" si="46"/>
        <v/>
      </c>
      <c r="DA52" s="413" t="str">
        <f t="shared" si="47"/>
        <v/>
      </c>
      <c r="DC52" s="438">
        <f ca="1">IF(OR(DD52="",DD52=0),"",MAX(DC$45:DC51)+1)</f>
        <v>6</v>
      </c>
      <c r="DD52" s="434" t="str">
        <f t="shared" ca="1" si="130"/>
        <v>D. Store Card 2</v>
      </c>
      <c r="DE52" s="413">
        <f t="shared" ca="1" si="131"/>
        <v>30</v>
      </c>
      <c r="DF52" s="431" t="str">
        <f ca="1">IF(OR(DG52="",DG52=0),"",MAX(DF$45:DF51)+1)</f>
        <v/>
      </c>
      <c r="DG52" s="412" t="str">
        <f t="shared" ca="1" si="132"/>
        <v/>
      </c>
      <c r="DH52" s="413" t="str">
        <f t="shared" ca="1" si="133"/>
        <v/>
      </c>
      <c r="DI52" s="412" t="str">
        <f t="shared" ca="1" si="134"/>
        <v>Car Payment 1</v>
      </c>
      <c r="DJ52" s="413">
        <f t="shared" ca="1" si="135"/>
        <v>350</v>
      </c>
      <c r="DK52" s="412" t="str">
        <f t="shared" ca="1" si="136"/>
        <v/>
      </c>
      <c r="DL52" s="413" t="str">
        <f t="shared" ca="1" si="137"/>
        <v/>
      </c>
      <c r="DM52" s="292"/>
      <c r="DN52" s="1192" t="s">
        <v>505</v>
      </c>
      <c r="DO52" s="1193"/>
      <c r="DP52" s="443">
        <f ca="1">IF(DJ46="","",SUM(DJ46:DJ63))</f>
        <v>1214.95</v>
      </c>
      <c r="DQ52" s="1192" t="s">
        <v>506</v>
      </c>
      <c r="DR52" s="1193"/>
      <c r="DS52" s="444">
        <f ca="1">IF(DL46="","",SUM(DL46:DL63))</f>
        <v>600</v>
      </c>
    </row>
    <row r="53" spans="16:123" ht="15.75" thickBot="1" x14ac:dyDescent="0.35">
      <c r="P53" s="1177"/>
      <c r="Q53" s="1178"/>
      <c r="R53" s="453"/>
      <c r="S53" s="402"/>
      <c r="T53"/>
      <c r="U53" s="1177"/>
      <c r="V53" s="1178"/>
      <c r="W53" s="453"/>
      <c r="X53" s="402"/>
      <c r="AC53" s="358" t="str">
        <f>IF('Data Entry'!H35="","",'Data Entry'!H35)</f>
        <v/>
      </c>
      <c r="AD53" s="356" t="str">
        <f>IF('Data Entry'!G35="","",'Data Entry'!G35)</f>
        <v/>
      </c>
      <c r="AE53" s="357" t="str">
        <f>IF('Data Entry'!J35="","",'Data Entry'!J35)</f>
        <v/>
      </c>
      <c r="AF53" s="402" t="str">
        <f>IF('Data Entry'!I35="","",'Data Entry'!I35)</f>
        <v/>
      </c>
      <c r="AI53" s="312"/>
      <c r="AJ53" s="313" t="s">
        <v>483</v>
      </c>
      <c r="AK53" s="313" t="s">
        <v>13</v>
      </c>
      <c r="AL53" s="314" t="s">
        <v>11</v>
      </c>
      <c r="AM53" s="312"/>
      <c r="AN53" s="313" t="s">
        <v>483</v>
      </c>
      <c r="AO53" s="313" t="s">
        <v>13</v>
      </c>
      <c r="AP53" s="314" t="s">
        <v>11</v>
      </c>
      <c r="AQ53" s="312"/>
      <c r="AR53" s="313" t="s">
        <v>483</v>
      </c>
      <c r="AS53" s="313" t="s">
        <v>13</v>
      </c>
      <c r="AT53" s="314" t="s">
        <v>11</v>
      </c>
      <c r="AU53" s="312"/>
      <c r="AV53" s="313" t="s">
        <v>483</v>
      </c>
      <c r="AW53" s="313" t="s">
        <v>13</v>
      </c>
      <c r="AX53" s="314" t="s">
        <v>11</v>
      </c>
      <c r="AY53" s="312"/>
      <c r="AZ53" s="313" t="s">
        <v>483</v>
      </c>
      <c r="BA53" s="313" t="s">
        <v>13</v>
      </c>
      <c r="BB53" s="314" t="s">
        <v>11</v>
      </c>
      <c r="BC53" s="312"/>
      <c r="BD53" s="313" t="s">
        <v>483</v>
      </c>
      <c r="BE53" s="313" t="s">
        <v>13</v>
      </c>
      <c r="BF53" s="314" t="s">
        <v>11</v>
      </c>
      <c r="BG53" s="312"/>
      <c r="BH53" s="313" t="s">
        <v>483</v>
      </c>
      <c r="BI53" s="313" t="s">
        <v>13</v>
      </c>
      <c r="BJ53" s="314" t="s">
        <v>11</v>
      </c>
      <c r="BL53" s="412" t="str">
        <f ca="1">IF(OR(BM53="",BM53=0),"",MAX(BL$5:BL52)+1)</f>
        <v/>
      </c>
      <c r="BM53" s="316" t="str">
        <f ca="1">IFERROR(INDEX($AJ$6:$AJ$17, ROWS(BM$4:$BM51)), IFERROR(INDEX($AN$6:$AN$17, ROWS(BM$4:$BM51)-ROWS($AJ$6:$AJ$17)), IFERROR(INDEX($AR$6:$AR$17, ROWS(BM$4:$BM51)-ROWS($AJ$6:$AJ$17)-ROWS($AN$6:$AN$17)),IFERROR(INDEX($AV$6:$AV$17, ROWS(BM$4:$BM51)-ROWS($AJ$6:$AJ$17)-ROWS($AN$6:$AN$17)-ROWS($AR$6:$AR$17)),IFERROR(INDEX($AZ$6:$AZ$17, ROWS(BM$4:$BM51)-ROWS($AJ$6:$AJ$17)-ROWS($AN$6:$AN$17)-ROWS($AR$6:$AR$17)-ROWS($AV$6:$AV$17)),IFERROR(INDEX($BD$6:$BD$17, ROWS(BM$4:$BM51)-ROWS($AJ$6:$AJ$17)-ROWS($AN$6:$AN$17)-ROWS($AR$6:$AR$17)-ROWS($AV$6:$AV$17)-ROWS($AZ$6:$AZ$17)),IFERROR(INDEX($BH$6:$BH$17, ROWS(BM$4:$BM51)-ROWS($AJ$6:$AJ$17)-ROWS($AN$6:$AN$17)-ROWS($AR$6:$AR$17)-ROWS($AV$6:$AV$17)-ROWS($AZ$6:$AZ$17)-ROWS($BD$6:$BD$17)), "")))))))</f>
        <v/>
      </c>
      <c r="BN53" s="316" t="str">
        <f t="shared" ca="1" si="30"/>
        <v/>
      </c>
      <c r="BO53" s="316" t="str">
        <f ca="1">IF(OR(BP53="",BP53=0),"",MAX(BO$5:BO52)+1)</f>
        <v/>
      </c>
      <c r="BP53" s="316" t="str">
        <f ca="1">IFERROR(INDEX($AK$6:$AK$17, ROWS($BP$4:BP51)), IFERROR(INDEX($AO$6:$AO$17, ROWS($BP$4:BP51)-ROWS($AK$6:$AK$17)), IFERROR(INDEX($AS$6:$AS$17, ROWS($BP$4:BP51)-ROWS($AK$6:$AK$17)-ROWS($AO$6:$AO$17)),IFERROR(INDEX($AW$6:$AW$17, ROWS($BP$4:BP51)-ROWS($AK$6:$AK$17)-ROWS($AO$6:$AO$17)-ROWS($AS$6:$AS$17)),IFERROR(INDEX($BA$6:$BA$17, ROWS($BP$4:BP51)-ROWS($AK$6:$AK$17)-ROWS($AO$6:$AO$17)-ROWS($AS$6:$AS$17)-ROWS($AW$6:$AW$17)),IFERROR(INDEX($BE$6:$BE$17, ROWS($BP$4:BP51)-ROWS($AK$6:$AK$17)-ROWS($AO$6:$AO$17)-ROWS($AS$6:$AS$17)-ROWS($AW$6:$AW$17)-ROWS($BA$6:$BA$17)),IFERROR(INDEX($BI$6:$BI$17, ROWS($BP$4:BP51)-ROWS($AK$6:$AK$17)-ROWS($AO$6:$AO$17)-ROWS($AS$6:$AS$17)-ROWS($AW$6:$AW$17)-ROWS($BA$6:$BA$17)-ROWS($BE$6:$BE$17)), "")))))))</f>
        <v/>
      </c>
      <c r="BQ53" s="316" t="str">
        <f t="shared" ca="1" si="31"/>
        <v/>
      </c>
      <c r="BR53" s="413" t="str">
        <f t="shared" ca="1" si="32"/>
        <v/>
      </c>
      <c r="BS53" s="412" t="str">
        <f ca="1">IF(OR(BT53="",BT53=0),"",MAX(BS$5:BS52)+1)</f>
        <v/>
      </c>
      <c r="BT53" s="316" t="str">
        <f ca="1">IFERROR(INDEX($AJ$22:$AJ$33, ROWS($BT$4:BT51)), IFERROR(INDEX($AN$22:$AN$33, ROWS($BT$4:BT51)-ROWS($AJ$22:$AJ$33)), IFERROR(INDEX($AR$22:$AR$33, ROWS($BT$4:BT51)-ROWS($AJ$22:$AJ$33)-ROWS($AN$22:$AN$33)),IFERROR(INDEX($AV$22:$AV$33, ROWS($BT$4:BT51)-ROWS($AJ$22:$AJ$33)-ROWS($AN$22:$AN$33)-ROWS($AR$22:$AR$33)),IFERROR(INDEX($AZ$22:$AZ$33, ROWS($BT$4:BT51)-ROWS($AJ$22:$AJ$33)-ROWS($AN$22:$AN$33)-ROWS($AR$22:$AR$33)-ROWS($AV$22:$AV$33)),IFERROR(INDEX($BD$22:$BD$33, ROWS($BT$4:BT51)-ROWS($AJ$22:$AJ$33)-ROWS($AN$22:$AN$33)-ROWS($AR$22:$AR$33)-ROWS($AV$22:$AV$33)-ROWS($AZ$22:$AZ$33)),IFERROR(INDEX($BH$22:$BH$33, ROWS($BT$4:BT51)-ROWS($AJ$22:$AJ$33)-ROWS($AN$22:$AN$33)-ROWS($AR$22:$AR$33)-ROWS($AV$22:$AV$33)-ROWS($AZ$22:$AZ$33)-ROWS($BD$22:$BD$33)), "")))))))</f>
        <v/>
      </c>
      <c r="BU53" s="316" t="str">
        <f t="shared" ca="1" si="33"/>
        <v/>
      </c>
      <c r="BV53" s="316" t="str">
        <f ca="1">IF(OR(BW53="",BW53=0),"",MAX(BV$5:BV52)+1)</f>
        <v/>
      </c>
      <c r="BW53" s="316" t="str">
        <f ca="1">IFERROR(INDEX($AK$22:$AK$33, ROWS($BW$4:BW51)), IFERROR(INDEX($AO$22:$AO$33, ROWS($BW$4:BW51)-ROWS($AK$22:$AK$33)), IFERROR(INDEX($AS$22:$AS$33, ROWS($BW$4:BW51)-ROWS($AK$22:$AK$33)-ROWS($AO$22:$AO$33)),IFERROR(INDEX($AW$22:$AW$33, ROWS($BW$4:BW51)-ROWS($AK$22:$AK$33)-ROWS($AO$22:$AO$33)-ROWS($AS$22:$AS$33)),IFERROR(INDEX($BA$22:$BA$33, ROWS($BW$4:BW51)-ROWS($AK$22:$AK$33)-ROWS($AO$22:$AO$33)-ROWS($AS$22:$AS$33)-ROWS($AW$22:$AW$33)),IFERROR(INDEX($BE$22:$BE$33, ROWS($BW$4:BW51)-ROWS($AK$22:$AK$33)-ROWS($AO$22:$AO$33)-ROWS($AS$22:$AS$33)-ROWS($AW$22:$AW$33)-ROWS($BA$22:$BA$33)),IFERROR(INDEX($BI$22:$BI$33, ROWS($BW$4:BW51)-ROWS($AK$22:$AK$33)-ROWS($AO$22:$AO$33)-ROWS($AS$22:$AS$33)-ROWS($AW$22:$AW$33)-ROWS($BA$22:$BA$33)-ROWS($BE$22:$BE$33)), "")))))))</f>
        <v/>
      </c>
      <c r="BX53" s="316" t="str">
        <f t="shared" ca="1" si="34"/>
        <v/>
      </c>
      <c r="BY53" s="413" t="str">
        <f t="shared" ca="1" si="35"/>
        <v/>
      </c>
      <c r="BZ53" s="412" t="str">
        <f ca="1">IF(OR(CA53="",CA53=0),"",MAX(BZ$5:BZ52)+1)</f>
        <v/>
      </c>
      <c r="CA53" s="316" t="str">
        <f ca="1">IFERROR(INDEX($AJ$38:$AJ$49, ROWS($CA$4:CA51)), IFERROR(INDEX($AN$38:$AN$49, ROWS($CA$4:CA51)-ROWS($AJ$38:$AJ$49)), IFERROR(INDEX($AR$38:$AR$49, ROWS($CA$4:CA51)-ROWS($AJ$38:$AJ$49)-ROWS($AN$38:$AN$49)),IFERROR(INDEX($AV$38:$AV$49, ROWS($CA$4:CA51)-ROWS($AJ$38:$AJ$49)-ROWS($AN$38:$AN$49)-ROWS($AR$38:$AR$49)),IFERROR(INDEX($AZ$38:$AZ$49, ROWS($CA$4:CA51)-ROWS($AJ$38:$AJ$49)-ROWS($AN$38:$AN$49)-ROWS($AR$38:$AR$49)-ROWS($AV$38:$AV$49)),IFERROR(INDEX($BD$38:$BD$49, ROWS($CA$4:CA51)-ROWS($AJ$38:$AJ$49)-ROWS($AN$38:$AN$49)-ROWS($AR$38:$AR$49)-ROWS($AV$38:$AV$49)-ROWS($AZ$38:$AZ$49)),IFERROR(INDEX($BH$38:$BH$49, ROWS($CA$4:CA51)-ROWS($AJ$38:$AJ$49)-ROWS($AN$38:$AN$49)-ROWS($AR$38:$AR$49)-ROWS($AV$38:$AV$49)-ROWS($AZ$38:$AZ$49)-ROWS($BD$38:$BD$49)), "")))))))</f>
        <v/>
      </c>
      <c r="CB53" s="316" t="str">
        <f t="shared" ca="1" si="36"/>
        <v/>
      </c>
      <c r="CC53" s="316" t="str">
        <f ca="1">IF(OR(CD53="",CD53=0),"",MAX(CC$5:CC52)+1)</f>
        <v/>
      </c>
      <c r="CD53" s="316" t="str">
        <f ca="1">IFERROR(INDEX($AK$38:$AK$49, ROWS($CD$4:CD51)), IFERROR(INDEX($AO$38:$AO$49, ROWS($CD$4:CD51)-ROWS($AK$38:$AK$49)), IFERROR(INDEX($AS$38:$AS$49, ROWS($CD$4:CD51)-ROWS($AK$38:$AK$49)-ROWS($AO$38:$AO$49)),IFERROR(INDEX($AW$38:$AW$49, ROWS($CD$4:CD51)-ROWS($AK$38:$AK$49)-ROWS($AO$38:$AO$49)-ROWS($AS$38:$AS$49)),IFERROR(INDEX($BA$38:$BA$49, ROWS($CD$4:CD51)-ROWS($AK$38:$AK$49)-ROWS($AO$38:$AO$49)-ROWS($AS$38:$AS$49)-ROWS($AW$38:$AW$49)),IFERROR(INDEX($BE$38:$BE$49, ROWS($CD$4:CD51)-ROWS($AK$38:$AK$49)-ROWS($AO$38:$AO$49)-ROWS($AS$38:$AS$49)-ROWS($AW$38:$AW$49)-ROWS($BA$38:$BA$49)),IFERROR(INDEX($BI$38:$BI$49, ROWS($CD$4:CD51)-ROWS($AK$38:$AK$49)-ROWS($AO$38:$AO$49)-ROWS($AS$38:$AS$49)-ROWS($AW$38:$AW$49)-ROWS($BA$38:$BA$49)-ROWS($BE$38:$BE$49)), "")))))))</f>
        <v/>
      </c>
      <c r="CE53" s="316" t="str">
        <f t="shared" ca="1" si="37"/>
        <v/>
      </c>
      <c r="CF53" s="413" t="str">
        <f t="shared" ca="1" si="38"/>
        <v/>
      </c>
      <c r="CG53" s="412" t="str">
        <f ca="1">IF(OR(CH53="",CH53=0),"",MAX(CG$5:CG52)+1)</f>
        <v/>
      </c>
      <c r="CH53" s="316" t="str">
        <f ca="1">IFERROR(INDEX($AJ$54:$AJ$65, ROWS($CH$4:CH51)), IFERROR(INDEX($AN$54:$AN$65, ROWS($CH$4:CH51)-ROWS($AJ$54:$AJ$65)), IFERROR(INDEX($AR$54:$AR$65, ROWS($CH$4:CH51)-ROWS($AJ$54:$AJ$65)-ROWS($AN$54:$AN$65)),IFERROR(INDEX($AV$54:$AV$65, ROWS($CH$4:CH51)-ROWS($AJ$54:$AJ$65)-ROWS($AN$54:$AN$65)-ROWS($AR$54:$AR$65)),IFERROR(INDEX($AZ$54:$AZ$65, ROWS($CH$4:CH51)-ROWS($AJ$54:$AJ$65)-ROWS($AN$54:$AN$65)-ROWS($AR$54:$AR$65)-ROWS($AV$54:$AV$65)),IFERROR(INDEX($BD$54:$BD$65, ROWS($CH$4:CH51)-ROWS($AJ$54:$AJ$65)-ROWS($AN$54:$AN$65)-ROWS($AR$54:$AR$65)-ROWS($AV$54:$AV$65)-ROWS($AZ$54:$AZ$65)),IFERROR(INDEX($BH$54:$BH$65, ROWS($CH$4:CH51)-ROWS($AJ$54:$AJ$65)-ROWS($AN$54:$AN$65)-ROWS($AR$54:$AR$65)-ROWS($AV$54:$AV$65)-ROWS($AZ$54:$AZ$65)-ROWS($BD$54:$BD$65)), "")))))))</f>
        <v/>
      </c>
      <c r="CI53" s="316" t="str">
        <f t="shared" ca="1" si="39"/>
        <v/>
      </c>
      <c r="CJ53" s="316" t="str">
        <f ca="1">IF(OR(CK53="",CK53=0),"",MAX(CJ$5:CJ52)+1)</f>
        <v/>
      </c>
      <c r="CK53" s="316" t="str">
        <f ca="1">IFERROR(INDEX($AK$54:$AK$65, ROWS($CK$4:CK51)), IFERROR(INDEX($AO$54:$AO$65, ROWS($CK$4:CK51)-ROWS($AK$54:$AK$65)), IFERROR(INDEX($AS$54:$AS$65, ROWS($CK$4:CK51)-ROWS($AK$54:$AK$65)-ROWS($AO$54:$AO$65)),IFERROR(INDEX($AW$54:$AW$65, ROWS($CK$4:CK51)-ROWS($AK$54:$AK$65)-ROWS($AO$54:$AO$65)-ROWS($AS$54:$AS$65)),IFERROR(INDEX($BA$54:$BA$65, ROWS($CK$4:CK51)-ROWS($AK$54:$AK$65)-ROWS($AO$54:$AO$65)-ROWS($AS$54:$AS$65)-ROWS($AW$54:$AW$65)),IFERROR(INDEX($BE$54:$BE$65, ROWS($CK$4:CK51)-ROWS($AK$54:$AK$65)-ROWS($AO$54:$AO$65)-ROWS($AS$54:$AS$65)-ROWS($AW$54:$AW$65)-ROWS($BA$54:$BA$65)),IFERROR(INDEX($BI$54:$BI$65, ROWS($CK$4:CK51)-ROWS($AK$54:$AK$65)-ROWS($AO$54:$AO$65)-ROWS($AS$54:$AS$65)-ROWS($AW$54:$AW$65)-ROWS($BA$54:$BA$65)-ROWS($BE$54:$BE$65)), "")))))))</f>
        <v/>
      </c>
      <c r="CL53" s="316" t="str">
        <f t="shared" ca="1" si="40"/>
        <v/>
      </c>
      <c r="CM53" s="413" t="str">
        <f t="shared" ca="1" si="41"/>
        <v/>
      </c>
      <c r="CN53" s="412" t="str">
        <f>IF(OR(CO53="",CO53=0),"",MAX(CN$5:CN52)+1)</f>
        <v/>
      </c>
      <c r="CO53" s="316">
        <f>IFERROR(INDEX($AJ$70:$AJ$81, ROWS($CO$4:CO51)), IFERROR(INDEX($AN$70:$AN$81, ROWS($CO$4:CO51)-ROWS($AJ$70:$AJ$81)), IFERROR(INDEX($AR$70:$AR$81, ROWS($CO$4:CO51)-ROWS($AJ$70:$AJ$81)-ROWS($AN$70:$AN$81)),IFERROR(INDEX($AV$70:$AV$81, ROWS($CO$4:CO51)-ROWS($AJ$70:$AJ$81)-ROWS($AN$70:$AN$81)-ROWS($AR$70:$AR$81)),IFERROR(INDEX($AZ$70:$AZ$81, ROWS($CO$4:CO51)-ROWS($AJ$70:$AJ$81)-ROWS($AN$70:$AN$81)-ROWS($AR$70:$AR$81)-ROWS($AV$70:$AV$81)),IFERROR(INDEX($BD$70:$BD$81, ROWS($CO$4:CO51)-ROWS($AJ$70:$AJ$81)-ROWS($AN$70:$AN$81)-ROWS($AR$70:$AR$81)-ROWS($AV$70:$AV$81)-ROWS($AZ$70:$AZ$81)),IFERROR(INDEX($BH$70:$BH$81, ROWS($CO$4:CO51)-ROWS($AJ$70:$AJ$81)-ROWS($AN$70:$AN$81)-ROWS($AR$70:$AR$81)-ROWS($AV$70:$AV$81)-ROWS($AZ$70:$AZ$81)-ROWS($BD$70:$BD$81)), "")))))))</f>
        <v>0</v>
      </c>
      <c r="CP53" s="316" t="str">
        <f t="shared" ca="1" si="42"/>
        <v/>
      </c>
      <c r="CQ53" s="316" t="str">
        <f>IF(OR(CR53="",CR53=0),"",MAX(CQ$5:CQ52)+1)</f>
        <v/>
      </c>
      <c r="CR53" s="316">
        <f>IFERROR(INDEX($AK$70:$AK$81, ROWS($CR$4:CR51)), IFERROR(INDEX($AO$70:$AO$81, ROWS($CR$4:CR51)-ROWS($AK$70:$AK$81)), IFERROR(INDEX($AS$70:$AS$81, ROWS($CR$4:CR51)-ROWS($AK$70:$AK$81)-ROWS($AO$70:$AO$81)),IFERROR(INDEX($AW$70:$AW$81, ROWS($CR$4:CR51)-ROWS($AK$70:$AK$81)-ROWS($AO$70:$AO$81)-ROWS($AS$70:$AS$81)),IFERROR(INDEX($BA$70:$BA$81, ROWS($CR$4:CR51)-ROWS($AK$70:$AK$81)-ROWS($AO$70:$AO$81)-ROWS($AS$70:$AS$81)-ROWS($AW$70:$AW$81)),IFERROR(INDEX($BE$70:$BE$81, ROWS($CR$4:CR51)-ROWS($AK$70:$AK$81)-ROWS($AO$70:$AO$81)-ROWS($AS$70:$AS$81)-ROWS($AW$70:$AW$81)-ROWS($BA$70:$BA$81)),IFERROR(INDEX($BI$70:$BI$81, ROWS($CR$4:CR51)-ROWS($AK$70:$AK$81)-ROWS($AO$70:$AO$81)-ROWS($AS$70:$AS$81)-ROWS($AW$70:$AW$81)-ROWS($BA$70:$BA$81)-ROWS($BE$70:$BE$81)), "")))))))</f>
        <v>0</v>
      </c>
      <c r="CS53" s="316" t="str">
        <f t="shared" ca="1" si="43"/>
        <v/>
      </c>
      <c r="CT53" s="413" t="str">
        <f t="shared" ca="1" si="44"/>
        <v/>
      </c>
      <c r="CU53" s="412" t="str">
        <f>IF(OR(CV53="",CV53=0),"",MAX(CU$5:CU52)+1)</f>
        <v/>
      </c>
      <c r="CV53" s="316" t="str">
        <f>IFERROR(INDEX($AJ$86:$AJ$97, ROWS($CV$4:CV51)), IFERROR(INDEX($AN$86:$AN$97, ROWS($CV$4:CV51)-ROWS($AJ$86:$AJ$97)), ""))</f>
        <v/>
      </c>
      <c r="CW53" s="316" t="str">
        <f t="shared" si="45"/>
        <v/>
      </c>
      <c r="CX53" s="316" t="str">
        <f>IF(OR(CY53="",CY53=0),"",MAX(CX$5:CX52)+1)</f>
        <v/>
      </c>
      <c r="CY53" s="316" t="str">
        <f>IFERROR(INDEX($AK$86:$AK$97, ROWS($CY$4:CY51)), IFERROR(INDEX($AO$86:$AO$97, ROWS($CY$4:CY51)-ROWS($AK$86:$AK$97)), ""))</f>
        <v/>
      </c>
      <c r="CZ53" s="316" t="str">
        <f t="shared" si="46"/>
        <v/>
      </c>
      <c r="DA53" s="413" t="str">
        <f t="shared" si="47"/>
        <v/>
      </c>
      <c r="DC53" s="438">
        <f ca="1">IF(OR(DD53="",DD53=0),"",MAX(DC$45:DC52)+1)</f>
        <v>7</v>
      </c>
      <c r="DD53" s="434" t="str">
        <f t="shared" ca="1" si="130"/>
        <v>Car Payment 1</v>
      </c>
      <c r="DE53" s="413">
        <f t="shared" ca="1" si="131"/>
        <v>350</v>
      </c>
      <c r="DF53" s="431" t="str">
        <f ca="1">IF(OR(DG53="",DG53=0),"",MAX(DF$45:DF52)+1)</f>
        <v/>
      </c>
      <c r="DG53" s="412" t="str">
        <f t="shared" ca="1" si="132"/>
        <v/>
      </c>
      <c r="DH53" s="413" t="str">
        <f t="shared" ca="1" si="133"/>
        <v/>
      </c>
      <c r="DI53" s="412" t="str">
        <f t="shared" ca="1" si="134"/>
        <v>Car Payment 2</v>
      </c>
      <c r="DJ53" s="413">
        <f t="shared" ca="1" si="135"/>
        <v>200</v>
      </c>
      <c r="DK53" s="412" t="str">
        <f t="shared" ca="1" si="136"/>
        <v/>
      </c>
      <c r="DL53" s="413" t="str">
        <f t="shared" ca="1" si="137"/>
        <v/>
      </c>
      <c r="DM53" s="292"/>
      <c r="DN53" s="292"/>
      <c r="DO53" s="292"/>
      <c r="DP53" s="292"/>
      <c r="DQ53" s="292"/>
      <c r="DR53" s="292"/>
      <c r="DS53" s="292"/>
    </row>
    <row r="54" spans="16:123" x14ac:dyDescent="0.3">
      <c r="P54" s="1177"/>
      <c r="Q54" s="1178"/>
      <c r="R54" s="453"/>
      <c r="S54" s="402"/>
      <c r="T54"/>
      <c r="U54" s="1177"/>
      <c r="V54" s="1178"/>
      <c r="W54" s="453"/>
      <c r="X54" s="402"/>
      <c r="AC54" s="358" t="str">
        <f>IF('Data Entry'!H36="","",'Data Entry'!H36)</f>
        <v/>
      </c>
      <c r="AD54" s="356" t="str">
        <f>IF('Data Entry'!G36="","",'Data Entry'!G36)</f>
        <v/>
      </c>
      <c r="AE54" s="357" t="str">
        <f>IF('Data Entry'!J36="","",'Data Entry'!J36)</f>
        <v/>
      </c>
      <c r="AF54" s="402" t="str">
        <f>IF('Data Entry'!I36="","",'Data Entry'!I36)</f>
        <v/>
      </c>
      <c r="AI54" s="304">
        <f ca="1">IFERROR(MATCH($AI$52,OFFSET($AC$1,AI53,,1000),0)+AI53,"")</f>
        <v>134</v>
      </c>
      <c r="AJ54" s="305" t="str">
        <f t="shared" ref="AJ54:AJ65" ca="1" si="138">IFERROR(INDEX(AD:AD,AI54),"")</f>
        <v>Groceries</v>
      </c>
      <c r="AK54" s="306">
        <f t="shared" ref="AK54:AK65" ca="1" si="139">IFERROR(INDEX(AE:AE,AI54),"")</f>
        <v>125</v>
      </c>
      <c r="AL54" s="307" t="str">
        <f t="shared" ref="AL54:AL65" ca="1" si="140">IFERROR(INDEX(AF:AF,AI54),"")</f>
        <v>Liquid Bills</v>
      </c>
      <c r="AM54" s="304">
        <f ca="1">IFERROR(MATCH($AM$52,OFFSET($AC$1,AM53,,1000),0)+AM53,"")</f>
        <v>65</v>
      </c>
      <c r="AN54" s="305" t="str">
        <f t="shared" ref="AN54:AN65" ca="1" si="141">IFERROR(INDEX(AD:AD,AM54),"")</f>
        <v>Paycheck 2</v>
      </c>
      <c r="AO54" s="306">
        <f t="shared" ref="AO54:AO65" ca="1" si="142">IFERROR(INDEX(AE:AE,AM54),"")</f>
        <v>400</v>
      </c>
      <c r="AP54" s="307" t="str">
        <f t="shared" ref="AP54:AP65" ca="1" si="143">IFERROR(INDEX(AF:AF,AM54),"")</f>
        <v>Income</v>
      </c>
      <c r="AQ54" s="304" t="str">
        <f ca="1">IFERROR(MATCH($AQ$52,OFFSET($AC$1,AQ53,,1000),0)+AQ53,"")</f>
        <v/>
      </c>
      <c r="AR54" s="305" t="str">
        <f t="shared" ref="AR54:AR65" ca="1" si="144">IFERROR(INDEX(AD:AD,AQ54),"")</f>
        <v/>
      </c>
      <c r="AS54" s="306" t="str">
        <f t="shared" ref="AS54:AS65" ca="1" si="145">IFERROR(INDEX(AE:AE,AQ54),"")</f>
        <v/>
      </c>
      <c r="AT54" s="307" t="str">
        <f t="shared" ref="AT54:AT65" ca="1" si="146">IFERROR(INDEX(AF:AF,AQ54),"")</f>
        <v/>
      </c>
      <c r="AU54" s="304">
        <f ca="1">IFERROR(MATCH($AU$52,OFFSET($AC$1,AU53,,1000),0)+AU53,"")</f>
        <v>69</v>
      </c>
      <c r="AV54" s="305" t="str">
        <f t="shared" ref="AV54:AV65" ca="1" si="147">IFERROR(INDEX(AD:AD,AU54),"")</f>
        <v>Paycheck 3</v>
      </c>
      <c r="AW54" s="306">
        <f t="shared" ref="AW54:AW65" ca="1" si="148">IFERROR(INDEX(AE:AE,AU54),"")</f>
        <v>700</v>
      </c>
      <c r="AX54" s="307" t="str">
        <f t="shared" ref="AX54:AX65" ca="1" si="149">IFERROR(INDEX(AF:AF,AU54),"")</f>
        <v>Income</v>
      </c>
      <c r="AY54" s="304">
        <f ca="1">IFERROR(MATCH($AY$52,OFFSET($AC$1,AY53,,1000),0)+AY53,"")</f>
        <v>28</v>
      </c>
      <c r="AZ54" s="305" t="str">
        <f t="shared" ref="AZ54:AZ65" ca="1" si="150">IFERROR(INDEX(AD:AD,AY54),"")</f>
        <v>Credit Card 1</v>
      </c>
      <c r="BA54" s="306">
        <f t="shared" ref="BA54:BA65" ca="1" si="151">IFERROR(INDEX(AE:AE,AY54),"")</f>
        <v>50</v>
      </c>
      <c r="BB54" s="307">
        <f t="shared" ref="BB54:BB65" ca="1" si="152">IFERROR(INDEX(AF:AF,AY54),"")</f>
        <v>800</v>
      </c>
      <c r="BC54" s="304">
        <f ca="1">IFERROR(MATCH($BC$52,OFFSET($AC$1,BC53,,1000),0)+BC53,"")</f>
        <v>7</v>
      </c>
      <c r="BD54" s="305" t="str">
        <f t="shared" ref="BD54:BD65" ca="1" si="153">IFERROR(INDEX(AD:AD,BC54),"")</f>
        <v>Auto Insurance</v>
      </c>
      <c r="BE54" s="306">
        <f t="shared" ref="BE54:BE65" ca="1" si="154">IFERROR(INDEX(AE:AE,BC54),"")</f>
        <v>180</v>
      </c>
      <c r="BF54" s="307" t="str">
        <f t="shared" ref="BF54:BF65" ca="1" si="155">IFERROR(INDEX(AF:AF,BC54),"")</f>
        <v>Monthly</v>
      </c>
      <c r="BG54" s="304">
        <f ca="1">IFERROR(MATCH($BG$52,OFFSET($AC$1,BG53,,1000),0)+BG53,"")</f>
        <v>52</v>
      </c>
      <c r="BH54" s="305" t="str">
        <f t="shared" ref="BH54:BH65" ca="1" si="156">IFERROR(INDEX(AD:AD,BG54),"")</f>
        <v>Boat Loan</v>
      </c>
      <c r="BI54" s="306">
        <f t="shared" ref="BI54:BI65" ca="1" si="157">IFERROR(INDEX(AE:AE,BG54),"")</f>
        <v>300</v>
      </c>
      <c r="BJ54" s="307">
        <f t="shared" ref="BJ54:BJ65" ca="1" si="158">IFERROR(INDEX(AF:AF,BG54),"")</f>
        <v>22000</v>
      </c>
      <c r="BL54" s="412" t="str">
        <f ca="1">IF(OR(BM54="",BM54=0),"",MAX(BL$5:BL53)+1)</f>
        <v/>
      </c>
      <c r="BM54" s="316" t="str">
        <f ca="1">IFERROR(INDEX($AJ$6:$AJ$17, ROWS(BM$4:$BM52)), IFERROR(INDEX($AN$6:$AN$17, ROWS(BM$4:$BM52)-ROWS($AJ$6:$AJ$17)), IFERROR(INDEX($AR$6:$AR$17, ROWS(BM$4:$BM52)-ROWS($AJ$6:$AJ$17)-ROWS($AN$6:$AN$17)),IFERROR(INDEX($AV$6:$AV$17, ROWS(BM$4:$BM52)-ROWS($AJ$6:$AJ$17)-ROWS($AN$6:$AN$17)-ROWS($AR$6:$AR$17)),IFERROR(INDEX($AZ$6:$AZ$17, ROWS(BM$4:$BM52)-ROWS($AJ$6:$AJ$17)-ROWS($AN$6:$AN$17)-ROWS($AR$6:$AR$17)-ROWS($AV$6:$AV$17)),IFERROR(INDEX($BD$6:$BD$17, ROWS(BM$4:$BM52)-ROWS($AJ$6:$AJ$17)-ROWS($AN$6:$AN$17)-ROWS($AR$6:$AR$17)-ROWS($AV$6:$AV$17)-ROWS($AZ$6:$AZ$17)),IFERROR(INDEX($BH$6:$BH$17, ROWS(BM$4:$BM52)-ROWS($AJ$6:$AJ$17)-ROWS($AN$6:$AN$17)-ROWS($AR$6:$AR$17)-ROWS($AV$6:$AV$17)-ROWS($AZ$6:$AZ$17)-ROWS($BD$6:$BD$17)), "")))))))</f>
        <v/>
      </c>
      <c r="BN54" s="316" t="str">
        <f t="shared" ca="1" si="30"/>
        <v/>
      </c>
      <c r="BO54" s="316" t="str">
        <f ca="1">IF(OR(BP54="",BP54=0),"",MAX(BO$5:BO53)+1)</f>
        <v/>
      </c>
      <c r="BP54" s="316" t="str">
        <f ca="1">IFERROR(INDEX($AK$6:$AK$17, ROWS($BP$4:BP52)), IFERROR(INDEX($AO$6:$AO$17, ROWS($BP$4:BP52)-ROWS($AK$6:$AK$17)), IFERROR(INDEX($AS$6:$AS$17, ROWS($BP$4:BP52)-ROWS($AK$6:$AK$17)-ROWS($AO$6:$AO$17)),IFERROR(INDEX($AW$6:$AW$17, ROWS($BP$4:BP52)-ROWS($AK$6:$AK$17)-ROWS($AO$6:$AO$17)-ROWS($AS$6:$AS$17)),IFERROR(INDEX($BA$6:$BA$17, ROWS($BP$4:BP52)-ROWS($AK$6:$AK$17)-ROWS($AO$6:$AO$17)-ROWS($AS$6:$AS$17)-ROWS($AW$6:$AW$17)),IFERROR(INDEX($BE$6:$BE$17, ROWS($BP$4:BP52)-ROWS($AK$6:$AK$17)-ROWS($AO$6:$AO$17)-ROWS($AS$6:$AS$17)-ROWS($AW$6:$AW$17)-ROWS($BA$6:$BA$17)),IFERROR(INDEX($BI$6:$BI$17, ROWS($BP$4:BP52)-ROWS($AK$6:$AK$17)-ROWS($AO$6:$AO$17)-ROWS($AS$6:$AS$17)-ROWS($AW$6:$AW$17)-ROWS($BA$6:$BA$17)-ROWS($BE$6:$BE$17)), "")))))))</f>
        <v/>
      </c>
      <c r="BQ54" s="316" t="str">
        <f t="shared" ca="1" si="31"/>
        <v/>
      </c>
      <c r="BR54" s="413" t="str">
        <f t="shared" ca="1" si="32"/>
        <v/>
      </c>
      <c r="BS54" s="412" t="str">
        <f ca="1">IF(OR(BT54="",BT54=0),"",MAX(BS$5:BS53)+1)</f>
        <v/>
      </c>
      <c r="BT54" s="316" t="str">
        <f ca="1">IFERROR(INDEX($AJ$22:$AJ$33, ROWS($BT$4:BT52)), IFERROR(INDEX($AN$22:$AN$33, ROWS($BT$4:BT52)-ROWS($AJ$22:$AJ$33)), IFERROR(INDEX($AR$22:$AR$33, ROWS($BT$4:BT52)-ROWS($AJ$22:$AJ$33)-ROWS($AN$22:$AN$33)),IFERROR(INDEX($AV$22:$AV$33, ROWS($BT$4:BT52)-ROWS($AJ$22:$AJ$33)-ROWS($AN$22:$AN$33)-ROWS($AR$22:$AR$33)),IFERROR(INDEX($AZ$22:$AZ$33, ROWS($BT$4:BT52)-ROWS($AJ$22:$AJ$33)-ROWS($AN$22:$AN$33)-ROWS($AR$22:$AR$33)-ROWS($AV$22:$AV$33)),IFERROR(INDEX($BD$22:$BD$33, ROWS($BT$4:BT52)-ROWS($AJ$22:$AJ$33)-ROWS($AN$22:$AN$33)-ROWS($AR$22:$AR$33)-ROWS($AV$22:$AV$33)-ROWS($AZ$22:$AZ$33)),IFERROR(INDEX($BH$22:$BH$33, ROWS($BT$4:BT52)-ROWS($AJ$22:$AJ$33)-ROWS($AN$22:$AN$33)-ROWS($AR$22:$AR$33)-ROWS($AV$22:$AV$33)-ROWS($AZ$22:$AZ$33)-ROWS($BD$22:$BD$33)), "")))))))</f>
        <v/>
      </c>
      <c r="BU54" s="316" t="str">
        <f t="shared" ca="1" si="33"/>
        <v/>
      </c>
      <c r="BV54" s="316" t="str">
        <f ca="1">IF(OR(BW54="",BW54=0),"",MAX(BV$5:BV53)+1)</f>
        <v/>
      </c>
      <c r="BW54" s="316" t="str">
        <f ca="1">IFERROR(INDEX($AK$22:$AK$33, ROWS($BW$4:BW52)), IFERROR(INDEX($AO$22:$AO$33, ROWS($BW$4:BW52)-ROWS($AK$22:$AK$33)), IFERROR(INDEX($AS$22:$AS$33, ROWS($BW$4:BW52)-ROWS($AK$22:$AK$33)-ROWS($AO$22:$AO$33)),IFERROR(INDEX($AW$22:$AW$33, ROWS($BW$4:BW52)-ROWS($AK$22:$AK$33)-ROWS($AO$22:$AO$33)-ROWS($AS$22:$AS$33)),IFERROR(INDEX($BA$22:$BA$33, ROWS($BW$4:BW52)-ROWS($AK$22:$AK$33)-ROWS($AO$22:$AO$33)-ROWS($AS$22:$AS$33)-ROWS($AW$22:$AW$33)),IFERROR(INDEX($BE$22:$BE$33, ROWS($BW$4:BW52)-ROWS($AK$22:$AK$33)-ROWS($AO$22:$AO$33)-ROWS($AS$22:$AS$33)-ROWS($AW$22:$AW$33)-ROWS($BA$22:$BA$33)),IFERROR(INDEX($BI$22:$BI$33, ROWS($BW$4:BW52)-ROWS($AK$22:$AK$33)-ROWS($AO$22:$AO$33)-ROWS($AS$22:$AS$33)-ROWS($AW$22:$AW$33)-ROWS($BA$22:$BA$33)-ROWS($BE$22:$BE$33)), "")))))))</f>
        <v/>
      </c>
      <c r="BX54" s="316" t="str">
        <f t="shared" ca="1" si="34"/>
        <v/>
      </c>
      <c r="BY54" s="413" t="str">
        <f t="shared" ca="1" si="35"/>
        <v/>
      </c>
      <c r="BZ54" s="412">
        <f ca="1">IF(OR(CA54="",CA54=0),"",MAX(BZ$5:BZ53)+1)</f>
        <v>11</v>
      </c>
      <c r="CA54" s="316" t="str">
        <f ca="1">IFERROR(INDEX($AJ$38:$AJ$49, ROWS($CA$4:CA52)), IFERROR(INDEX($AN$38:$AN$49, ROWS($CA$4:CA52)-ROWS($AJ$38:$AJ$49)), IFERROR(INDEX($AR$38:$AR$49, ROWS($CA$4:CA52)-ROWS($AJ$38:$AJ$49)-ROWS($AN$38:$AN$49)),IFERROR(INDEX($AV$38:$AV$49, ROWS($CA$4:CA52)-ROWS($AJ$38:$AJ$49)-ROWS($AN$38:$AN$49)-ROWS($AR$38:$AR$49)),IFERROR(INDEX($AZ$38:$AZ$49, ROWS($CA$4:CA52)-ROWS($AJ$38:$AJ$49)-ROWS($AN$38:$AN$49)-ROWS($AR$38:$AR$49)-ROWS($AV$38:$AV$49)),IFERROR(INDEX($BD$38:$BD$49, ROWS($CA$4:CA52)-ROWS($AJ$38:$AJ$49)-ROWS($AN$38:$AN$49)-ROWS($AR$38:$AR$49)-ROWS($AV$38:$AV$49)-ROWS($AZ$38:$AZ$49)),IFERROR(INDEX($BH$38:$BH$49, ROWS($CA$4:CA52)-ROWS($AJ$38:$AJ$49)-ROWS($AN$38:$AN$49)-ROWS($AR$38:$AR$49)-ROWS($AV$38:$AV$49)-ROWS($AZ$38:$AZ$49)-ROWS($BD$38:$BD$49)), "")))))))</f>
        <v>Audible</v>
      </c>
      <c r="CB54" s="316" t="str">
        <f t="shared" ca="1" si="36"/>
        <v/>
      </c>
      <c r="CC54" s="316">
        <f ca="1">IF(OR(CD54="",CD54=0),"",MAX(CC$5:CC53)+1)</f>
        <v>11</v>
      </c>
      <c r="CD54" s="316">
        <f ca="1">IFERROR(INDEX($AK$38:$AK$49, ROWS($CD$4:CD52)), IFERROR(INDEX($AO$38:$AO$49, ROWS($CD$4:CD52)-ROWS($AK$38:$AK$49)), IFERROR(INDEX($AS$38:$AS$49, ROWS($CD$4:CD52)-ROWS($AK$38:$AK$49)-ROWS($AO$38:$AO$49)),IFERROR(INDEX($AW$38:$AW$49, ROWS($CD$4:CD52)-ROWS($AK$38:$AK$49)-ROWS($AO$38:$AO$49)-ROWS($AS$38:$AS$49)),IFERROR(INDEX($BA$38:$BA$49, ROWS($CD$4:CD52)-ROWS($AK$38:$AK$49)-ROWS($AO$38:$AO$49)-ROWS($AS$38:$AS$49)-ROWS($AW$38:$AW$49)),IFERROR(INDEX($BE$38:$BE$49, ROWS($CD$4:CD52)-ROWS($AK$38:$AK$49)-ROWS($AO$38:$AO$49)-ROWS($AS$38:$AS$49)-ROWS($AW$38:$AW$49)-ROWS($BA$38:$BA$49)),IFERROR(INDEX($BI$38:$BI$49, ROWS($CD$4:CD52)-ROWS($AK$38:$AK$49)-ROWS($AO$38:$AO$49)-ROWS($AS$38:$AS$49)-ROWS($AW$38:$AW$49)-ROWS($BA$38:$BA$49)-ROWS($BE$38:$BE$49)), "")))))))</f>
        <v>14.95</v>
      </c>
      <c r="CE54" s="316" t="str">
        <f t="shared" ca="1" si="37"/>
        <v/>
      </c>
      <c r="CF54" s="413" t="str">
        <f t="shared" ca="1" si="38"/>
        <v/>
      </c>
      <c r="CG54" s="412">
        <f ca="1">IF(OR(CH54="",CH54=0),"",MAX(CG$5:CG53)+1)</f>
        <v>5</v>
      </c>
      <c r="CH54" s="316" t="str">
        <f ca="1">IFERROR(INDEX($AJ$54:$AJ$65, ROWS($CH$4:CH52)), IFERROR(INDEX($AN$54:$AN$65, ROWS($CH$4:CH52)-ROWS($AJ$54:$AJ$65)), IFERROR(INDEX($AR$54:$AR$65, ROWS($CH$4:CH52)-ROWS($AJ$54:$AJ$65)-ROWS($AN$54:$AN$65)),IFERROR(INDEX($AV$54:$AV$65, ROWS($CH$4:CH52)-ROWS($AJ$54:$AJ$65)-ROWS($AN$54:$AN$65)-ROWS($AR$54:$AR$65)),IFERROR(INDEX($AZ$54:$AZ$65, ROWS($CH$4:CH52)-ROWS($AJ$54:$AJ$65)-ROWS($AN$54:$AN$65)-ROWS($AR$54:$AR$65)-ROWS($AV$54:$AV$65)),IFERROR(INDEX($BD$54:$BD$65, ROWS($CH$4:CH52)-ROWS($AJ$54:$AJ$65)-ROWS($AN$54:$AN$65)-ROWS($AR$54:$AR$65)-ROWS($AV$54:$AV$65)-ROWS($AZ$54:$AZ$65)),IFERROR(INDEX($BH$54:$BH$65, ROWS($CH$4:CH52)-ROWS($AJ$54:$AJ$65)-ROWS($AN$54:$AN$65)-ROWS($AR$54:$AR$65)-ROWS($AV$54:$AV$65)-ROWS($AZ$54:$AZ$65)-ROWS($BD$54:$BD$65)), "")))))))</f>
        <v>Credit Card 1</v>
      </c>
      <c r="CI54" s="316" t="str">
        <f t="shared" ca="1" si="39"/>
        <v/>
      </c>
      <c r="CJ54" s="316">
        <f ca="1">IF(OR(CK54="",CK54=0),"",MAX(CJ$5:CJ53)+1)</f>
        <v>5</v>
      </c>
      <c r="CK54" s="316">
        <f ca="1">IFERROR(INDEX($AK$54:$AK$65, ROWS($CK$4:CK52)), IFERROR(INDEX($AO$54:$AO$65, ROWS($CK$4:CK52)-ROWS($AK$54:$AK$65)), IFERROR(INDEX($AS$54:$AS$65, ROWS($CK$4:CK52)-ROWS($AK$54:$AK$65)-ROWS($AO$54:$AO$65)),IFERROR(INDEX($AW$54:$AW$65, ROWS($CK$4:CK52)-ROWS($AK$54:$AK$65)-ROWS($AO$54:$AO$65)-ROWS($AS$54:$AS$65)),IFERROR(INDEX($BA$54:$BA$65, ROWS($CK$4:CK52)-ROWS($AK$54:$AK$65)-ROWS($AO$54:$AO$65)-ROWS($AS$54:$AS$65)-ROWS($AW$54:$AW$65)),IFERROR(INDEX($BE$54:$BE$65, ROWS($CK$4:CK52)-ROWS($AK$54:$AK$65)-ROWS($AO$54:$AO$65)-ROWS($AS$54:$AS$65)-ROWS($AW$54:$AW$65)-ROWS($BA$54:$BA$65)),IFERROR(INDEX($BI$54:$BI$65, ROWS($CK$4:CK52)-ROWS($AK$54:$AK$65)-ROWS($AO$54:$AO$65)-ROWS($AS$54:$AS$65)-ROWS($AW$54:$AW$65)-ROWS($BA$54:$BA$65)-ROWS($BE$54:$BE$65)), "")))))))</f>
        <v>50</v>
      </c>
      <c r="CL54" s="316" t="str">
        <f t="shared" ca="1" si="40"/>
        <v/>
      </c>
      <c r="CM54" s="413" t="str">
        <f t="shared" ca="1" si="41"/>
        <v/>
      </c>
      <c r="CN54" s="412" t="str">
        <f>IF(OR(CO54="",CO54=0),"",MAX(CN$5:CN53)+1)</f>
        <v/>
      </c>
      <c r="CO54" s="316">
        <f>IFERROR(INDEX($AJ$70:$AJ$81, ROWS($CO$4:CO52)), IFERROR(INDEX($AN$70:$AN$81, ROWS($CO$4:CO52)-ROWS($AJ$70:$AJ$81)), IFERROR(INDEX($AR$70:$AR$81, ROWS($CO$4:CO52)-ROWS($AJ$70:$AJ$81)-ROWS($AN$70:$AN$81)),IFERROR(INDEX($AV$70:$AV$81, ROWS($CO$4:CO52)-ROWS($AJ$70:$AJ$81)-ROWS($AN$70:$AN$81)-ROWS($AR$70:$AR$81)),IFERROR(INDEX($AZ$70:$AZ$81, ROWS($CO$4:CO52)-ROWS($AJ$70:$AJ$81)-ROWS($AN$70:$AN$81)-ROWS($AR$70:$AR$81)-ROWS($AV$70:$AV$81)),IFERROR(INDEX($BD$70:$BD$81, ROWS($CO$4:CO52)-ROWS($AJ$70:$AJ$81)-ROWS($AN$70:$AN$81)-ROWS($AR$70:$AR$81)-ROWS($AV$70:$AV$81)-ROWS($AZ$70:$AZ$81)),IFERROR(INDEX($BH$70:$BH$81, ROWS($CO$4:CO52)-ROWS($AJ$70:$AJ$81)-ROWS($AN$70:$AN$81)-ROWS($AR$70:$AR$81)-ROWS($AV$70:$AV$81)-ROWS($AZ$70:$AZ$81)-ROWS($BD$70:$BD$81)), "")))))))</f>
        <v>0</v>
      </c>
      <c r="CP54" s="316" t="str">
        <f t="shared" ca="1" si="42"/>
        <v/>
      </c>
      <c r="CQ54" s="316" t="str">
        <f>IF(OR(CR54="",CR54=0),"",MAX(CQ$5:CQ53)+1)</f>
        <v/>
      </c>
      <c r="CR54" s="316">
        <f>IFERROR(INDEX($AK$70:$AK$81, ROWS($CR$4:CR52)), IFERROR(INDEX($AO$70:$AO$81, ROWS($CR$4:CR52)-ROWS($AK$70:$AK$81)), IFERROR(INDEX($AS$70:$AS$81, ROWS($CR$4:CR52)-ROWS($AK$70:$AK$81)-ROWS($AO$70:$AO$81)),IFERROR(INDEX($AW$70:$AW$81, ROWS($CR$4:CR52)-ROWS($AK$70:$AK$81)-ROWS($AO$70:$AO$81)-ROWS($AS$70:$AS$81)),IFERROR(INDEX($BA$70:$BA$81, ROWS($CR$4:CR52)-ROWS($AK$70:$AK$81)-ROWS($AO$70:$AO$81)-ROWS($AS$70:$AS$81)-ROWS($AW$70:$AW$81)),IFERROR(INDEX($BE$70:$BE$81, ROWS($CR$4:CR52)-ROWS($AK$70:$AK$81)-ROWS($AO$70:$AO$81)-ROWS($AS$70:$AS$81)-ROWS($AW$70:$AW$81)-ROWS($BA$70:$BA$81)),IFERROR(INDEX($BI$70:$BI$81, ROWS($CR$4:CR52)-ROWS($AK$70:$AK$81)-ROWS($AO$70:$AO$81)-ROWS($AS$70:$AS$81)-ROWS($AW$70:$AW$81)-ROWS($BA$70:$BA$81)-ROWS($BE$70:$BE$81)), "")))))))</f>
        <v>0</v>
      </c>
      <c r="CS54" s="316" t="str">
        <f t="shared" ca="1" si="43"/>
        <v/>
      </c>
      <c r="CT54" s="413" t="str">
        <f t="shared" ca="1" si="44"/>
        <v/>
      </c>
      <c r="CU54" s="412" t="str">
        <f>IF(OR(CV54="",CV54=0),"",MAX(CU$5:CU53)+1)</f>
        <v/>
      </c>
      <c r="CV54" s="316" t="str">
        <f>IFERROR(INDEX($AJ$86:$AJ$97, ROWS($CV$4:CV52)), IFERROR(INDEX($AN$86:$AN$97, ROWS($CV$4:CV52)-ROWS($AJ$86:$AJ$97)), ""))</f>
        <v/>
      </c>
      <c r="CW54" s="316" t="str">
        <f t="shared" si="45"/>
        <v/>
      </c>
      <c r="CX54" s="316" t="str">
        <f>IF(OR(CY54="",CY54=0),"",MAX(CX$5:CX53)+1)</f>
        <v/>
      </c>
      <c r="CY54" s="316" t="str">
        <f>IFERROR(INDEX($AK$86:$AK$97, ROWS($CY$4:CY52)), IFERROR(INDEX($AO$86:$AO$97, ROWS($CY$4:CY52)-ROWS($AK$86:$AK$97)), ""))</f>
        <v/>
      </c>
      <c r="CZ54" s="316" t="str">
        <f t="shared" si="46"/>
        <v/>
      </c>
      <c r="DA54" s="413" t="str">
        <f t="shared" si="47"/>
        <v/>
      </c>
      <c r="DC54" s="438">
        <f ca="1">IF(OR(DD54="",DD54=0),"",MAX(DC$45:DC53)+1)</f>
        <v>8</v>
      </c>
      <c r="DD54" s="434" t="str">
        <f t="shared" ca="1" si="130"/>
        <v>Car Payment 2</v>
      </c>
      <c r="DE54" s="413">
        <f t="shared" ca="1" si="131"/>
        <v>200</v>
      </c>
      <c r="DF54" s="431" t="str">
        <f ca="1">IF(OR(DG54="",DG54=0),"",MAX(DF$45:DF53)+1)</f>
        <v/>
      </c>
      <c r="DG54" s="412" t="str">
        <f t="shared" ca="1" si="132"/>
        <v/>
      </c>
      <c r="DH54" s="413" t="str">
        <f t="shared" ca="1" si="133"/>
        <v/>
      </c>
      <c r="DI54" s="412" t="str">
        <f t="shared" ca="1" si="134"/>
        <v>Audible</v>
      </c>
      <c r="DJ54" s="413">
        <f t="shared" ca="1" si="135"/>
        <v>14.95</v>
      </c>
      <c r="DK54" s="412" t="str">
        <f t="shared" ca="1" si="136"/>
        <v/>
      </c>
      <c r="DL54" s="413" t="str">
        <f t="shared" ca="1" si="137"/>
        <v/>
      </c>
      <c r="DM54" s="292"/>
      <c r="DN54" s="292"/>
      <c r="DO54" s="292"/>
      <c r="DP54" s="292"/>
      <c r="DQ54" s="292"/>
      <c r="DR54" s="292"/>
      <c r="DS54" s="292"/>
    </row>
    <row r="55" spans="16:123" x14ac:dyDescent="0.3">
      <c r="P55" s="1177"/>
      <c r="Q55" s="1178"/>
      <c r="R55" s="453"/>
      <c r="S55" s="402"/>
      <c r="T55"/>
      <c r="U55" s="1177"/>
      <c r="V55" s="1178"/>
      <c r="W55" s="453"/>
      <c r="X55" s="402"/>
      <c r="AC55" s="358" t="str">
        <f>IF('Data Entry'!H37="","",'Data Entry'!H37)</f>
        <v/>
      </c>
      <c r="AD55" s="356" t="str">
        <f>IF('Data Entry'!G37="","",'Data Entry'!G37)</f>
        <v/>
      </c>
      <c r="AE55" s="357" t="str">
        <f>IF('Data Entry'!J37="","",'Data Entry'!J37)</f>
        <v/>
      </c>
      <c r="AF55" s="402" t="str">
        <f>IF('Data Entry'!I37="","",'Data Entry'!I37)</f>
        <v/>
      </c>
      <c r="AI55" s="304" t="str">
        <f t="shared" ref="AI55:AI65" ca="1" si="159">IFERROR(MATCH($AI$52,OFFSET($AC$1,AI54,,1000),0)+AI54,"")</f>
        <v/>
      </c>
      <c r="AJ55" s="305" t="str">
        <f t="shared" ca="1" si="138"/>
        <v/>
      </c>
      <c r="AK55" s="306" t="str">
        <f t="shared" ca="1" si="139"/>
        <v/>
      </c>
      <c r="AL55" s="307" t="str">
        <f t="shared" ca="1" si="140"/>
        <v/>
      </c>
      <c r="AM55" s="304">
        <f t="shared" ref="AM55:AM65" ca="1" si="160">IFERROR(MATCH($AM$52,OFFSET($AC$1,AM54,,1000),0)+AM54,"")</f>
        <v>131</v>
      </c>
      <c r="AN55" s="305" t="str">
        <f t="shared" ca="1" si="141"/>
        <v>Car 2 Gas</v>
      </c>
      <c r="AO55" s="306">
        <f t="shared" ca="1" si="142"/>
        <v>80</v>
      </c>
      <c r="AP55" s="307" t="str">
        <f t="shared" ca="1" si="143"/>
        <v>Liquid Bills</v>
      </c>
      <c r="AQ55" s="304" t="str">
        <f t="shared" ref="AQ55:AQ65" ca="1" si="161">IFERROR(MATCH($AQ$52,OFFSET($AC$1,AQ54,,1000),0)+AQ54,"")</f>
        <v/>
      </c>
      <c r="AR55" s="305" t="str">
        <f t="shared" ca="1" si="144"/>
        <v/>
      </c>
      <c r="AS55" s="306" t="str">
        <f t="shared" ca="1" si="145"/>
        <v/>
      </c>
      <c r="AT55" s="307" t="str">
        <f t="shared" ca="1" si="146"/>
        <v/>
      </c>
      <c r="AU55" s="304" t="str">
        <f t="shared" ref="AU55:AU65" ca="1" si="162">IFERROR(MATCH($AU$52,OFFSET($AC$1,AU54,,1000),0)+AU54,"")</f>
        <v/>
      </c>
      <c r="AV55" s="305" t="str">
        <f t="shared" ca="1" si="147"/>
        <v/>
      </c>
      <c r="AW55" s="306" t="str">
        <f t="shared" ca="1" si="148"/>
        <v/>
      </c>
      <c r="AX55" s="307" t="str">
        <f t="shared" ca="1" si="149"/>
        <v/>
      </c>
      <c r="AY55" s="304" t="str">
        <f t="shared" ref="AY55:AY65" ca="1" si="163">IFERROR(MATCH($AY$52,OFFSET($AC$1,AY54,,1000),0)+AY54,"")</f>
        <v/>
      </c>
      <c r="AZ55" s="305" t="str">
        <f t="shared" ca="1" si="150"/>
        <v/>
      </c>
      <c r="BA55" s="306" t="str">
        <f t="shared" ca="1" si="151"/>
        <v/>
      </c>
      <c r="BB55" s="307" t="str">
        <f t="shared" ca="1" si="152"/>
        <v/>
      </c>
      <c r="BC55" s="304">
        <f t="shared" ref="BC55:BC65" ca="1" si="164">IFERROR(MATCH($BC$52,OFFSET($AC$1,BC54,,1000),0)+BC54,"")</f>
        <v>62</v>
      </c>
      <c r="BD55" s="305" t="str">
        <f t="shared" ca="1" si="153"/>
        <v>Paycheck 1</v>
      </c>
      <c r="BE55" s="306">
        <f t="shared" ca="1" si="154"/>
        <v>850</v>
      </c>
      <c r="BF55" s="307" t="str">
        <f t="shared" ca="1" si="155"/>
        <v>Income</v>
      </c>
      <c r="BG55" s="304">
        <f t="shared" ref="BG55:BG65" ca="1" si="165">IFERROR(MATCH($BG$52,OFFSET($AC$1,BG54,,1000),0)+BG54,"")</f>
        <v>129</v>
      </c>
      <c r="BH55" s="305" t="str">
        <f t="shared" ca="1" si="156"/>
        <v>Car 1 Gas</v>
      </c>
      <c r="BI55" s="306">
        <f t="shared" ca="1" si="157"/>
        <v>50</v>
      </c>
      <c r="BJ55" s="307" t="str">
        <f t="shared" ca="1" si="158"/>
        <v>Liquid Bills</v>
      </c>
      <c r="BL55" s="412" t="str">
        <f ca="1">IF(OR(BM55="",BM55=0),"",MAX(BL$5:BL54)+1)</f>
        <v/>
      </c>
      <c r="BM55" s="316" t="str">
        <f ca="1">IFERROR(INDEX($AJ$6:$AJ$17, ROWS(BM$4:$BM53)), IFERROR(INDEX($AN$6:$AN$17, ROWS(BM$4:$BM53)-ROWS($AJ$6:$AJ$17)), IFERROR(INDEX($AR$6:$AR$17, ROWS(BM$4:$BM53)-ROWS($AJ$6:$AJ$17)-ROWS($AN$6:$AN$17)),IFERROR(INDEX($AV$6:$AV$17, ROWS(BM$4:$BM53)-ROWS($AJ$6:$AJ$17)-ROWS($AN$6:$AN$17)-ROWS($AR$6:$AR$17)),IFERROR(INDEX($AZ$6:$AZ$17, ROWS(BM$4:$BM53)-ROWS($AJ$6:$AJ$17)-ROWS($AN$6:$AN$17)-ROWS($AR$6:$AR$17)-ROWS($AV$6:$AV$17)),IFERROR(INDEX($BD$6:$BD$17, ROWS(BM$4:$BM53)-ROWS($AJ$6:$AJ$17)-ROWS($AN$6:$AN$17)-ROWS($AR$6:$AR$17)-ROWS($AV$6:$AV$17)-ROWS($AZ$6:$AZ$17)),IFERROR(INDEX($BH$6:$BH$17, ROWS(BM$4:$BM53)-ROWS($AJ$6:$AJ$17)-ROWS($AN$6:$AN$17)-ROWS($AR$6:$AR$17)-ROWS($AV$6:$AV$17)-ROWS($AZ$6:$AZ$17)-ROWS($BD$6:$BD$17)), "")))))))</f>
        <v/>
      </c>
      <c r="BN55" s="316" t="str">
        <f t="shared" ca="1" si="30"/>
        <v/>
      </c>
      <c r="BO55" s="316" t="str">
        <f ca="1">IF(OR(BP55="",BP55=0),"",MAX(BO$5:BO54)+1)</f>
        <v/>
      </c>
      <c r="BP55" s="316" t="str">
        <f ca="1">IFERROR(INDEX($AK$6:$AK$17, ROWS($BP$4:BP53)), IFERROR(INDEX($AO$6:$AO$17, ROWS($BP$4:BP53)-ROWS($AK$6:$AK$17)), IFERROR(INDEX($AS$6:$AS$17, ROWS($BP$4:BP53)-ROWS($AK$6:$AK$17)-ROWS($AO$6:$AO$17)),IFERROR(INDEX($AW$6:$AW$17, ROWS($BP$4:BP53)-ROWS($AK$6:$AK$17)-ROWS($AO$6:$AO$17)-ROWS($AS$6:$AS$17)),IFERROR(INDEX($BA$6:$BA$17, ROWS($BP$4:BP53)-ROWS($AK$6:$AK$17)-ROWS($AO$6:$AO$17)-ROWS($AS$6:$AS$17)-ROWS($AW$6:$AW$17)),IFERROR(INDEX($BE$6:$BE$17, ROWS($BP$4:BP53)-ROWS($AK$6:$AK$17)-ROWS($AO$6:$AO$17)-ROWS($AS$6:$AS$17)-ROWS($AW$6:$AW$17)-ROWS($BA$6:$BA$17)),IFERROR(INDEX($BI$6:$BI$17, ROWS($BP$4:BP53)-ROWS($AK$6:$AK$17)-ROWS($AO$6:$AO$17)-ROWS($AS$6:$AS$17)-ROWS($AW$6:$AW$17)-ROWS($BA$6:$BA$17)-ROWS($BE$6:$BE$17)), "")))))))</f>
        <v/>
      </c>
      <c r="BQ55" s="316" t="str">
        <f t="shared" ca="1" si="31"/>
        <v/>
      </c>
      <c r="BR55" s="413" t="str">
        <f t="shared" ca="1" si="32"/>
        <v/>
      </c>
      <c r="BS55" s="412" t="str">
        <f ca="1">IF(OR(BT55="",BT55=0),"",MAX(BS$5:BS54)+1)</f>
        <v/>
      </c>
      <c r="BT55" s="316" t="str">
        <f ca="1">IFERROR(INDEX($AJ$22:$AJ$33, ROWS($BT$4:BT53)), IFERROR(INDEX($AN$22:$AN$33, ROWS($BT$4:BT53)-ROWS($AJ$22:$AJ$33)), IFERROR(INDEX($AR$22:$AR$33, ROWS($BT$4:BT53)-ROWS($AJ$22:$AJ$33)-ROWS($AN$22:$AN$33)),IFERROR(INDEX($AV$22:$AV$33, ROWS($BT$4:BT53)-ROWS($AJ$22:$AJ$33)-ROWS($AN$22:$AN$33)-ROWS($AR$22:$AR$33)),IFERROR(INDEX($AZ$22:$AZ$33, ROWS($BT$4:BT53)-ROWS($AJ$22:$AJ$33)-ROWS($AN$22:$AN$33)-ROWS($AR$22:$AR$33)-ROWS($AV$22:$AV$33)),IFERROR(INDEX($BD$22:$BD$33, ROWS($BT$4:BT53)-ROWS($AJ$22:$AJ$33)-ROWS($AN$22:$AN$33)-ROWS($AR$22:$AR$33)-ROWS($AV$22:$AV$33)-ROWS($AZ$22:$AZ$33)),IFERROR(INDEX($BH$22:$BH$33, ROWS($BT$4:BT53)-ROWS($AJ$22:$AJ$33)-ROWS($AN$22:$AN$33)-ROWS($AR$22:$AR$33)-ROWS($AV$22:$AV$33)-ROWS($AZ$22:$AZ$33)-ROWS($BD$22:$BD$33)), "")))))))</f>
        <v/>
      </c>
      <c r="BU55" s="316" t="str">
        <f t="shared" ca="1" si="33"/>
        <v/>
      </c>
      <c r="BV55" s="316" t="str">
        <f ca="1">IF(OR(BW55="",BW55=0),"",MAX(BV$5:BV54)+1)</f>
        <v/>
      </c>
      <c r="BW55" s="316" t="str">
        <f ca="1">IFERROR(INDEX($AK$22:$AK$33, ROWS($BW$4:BW53)), IFERROR(INDEX($AO$22:$AO$33, ROWS($BW$4:BW53)-ROWS($AK$22:$AK$33)), IFERROR(INDEX($AS$22:$AS$33, ROWS($BW$4:BW53)-ROWS($AK$22:$AK$33)-ROWS($AO$22:$AO$33)),IFERROR(INDEX($AW$22:$AW$33, ROWS($BW$4:BW53)-ROWS($AK$22:$AK$33)-ROWS($AO$22:$AO$33)-ROWS($AS$22:$AS$33)),IFERROR(INDEX($BA$22:$BA$33, ROWS($BW$4:BW53)-ROWS($AK$22:$AK$33)-ROWS($AO$22:$AO$33)-ROWS($AS$22:$AS$33)-ROWS($AW$22:$AW$33)),IFERROR(INDEX($BE$22:$BE$33, ROWS($BW$4:BW53)-ROWS($AK$22:$AK$33)-ROWS($AO$22:$AO$33)-ROWS($AS$22:$AS$33)-ROWS($AW$22:$AW$33)-ROWS($BA$22:$BA$33)),IFERROR(INDEX($BI$22:$BI$33, ROWS($BW$4:BW53)-ROWS($AK$22:$AK$33)-ROWS($AO$22:$AO$33)-ROWS($AS$22:$AS$33)-ROWS($AW$22:$AW$33)-ROWS($BA$22:$BA$33)-ROWS($BE$22:$BE$33)), "")))))))</f>
        <v/>
      </c>
      <c r="BX55" s="316" t="str">
        <f t="shared" ca="1" si="34"/>
        <v/>
      </c>
      <c r="BY55" s="413" t="str">
        <f t="shared" ca="1" si="35"/>
        <v/>
      </c>
      <c r="BZ55" s="412" t="str">
        <f ca="1">IF(OR(CA55="",CA55=0),"",MAX(BZ$5:BZ54)+1)</f>
        <v/>
      </c>
      <c r="CA55" s="316" t="str">
        <f ca="1">IFERROR(INDEX($AJ$38:$AJ$49, ROWS($CA$4:CA53)), IFERROR(INDEX($AN$38:$AN$49, ROWS($CA$4:CA53)-ROWS($AJ$38:$AJ$49)), IFERROR(INDEX($AR$38:$AR$49, ROWS($CA$4:CA53)-ROWS($AJ$38:$AJ$49)-ROWS($AN$38:$AN$49)),IFERROR(INDEX($AV$38:$AV$49, ROWS($CA$4:CA53)-ROWS($AJ$38:$AJ$49)-ROWS($AN$38:$AN$49)-ROWS($AR$38:$AR$49)),IFERROR(INDEX($AZ$38:$AZ$49, ROWS($CA$4:CA53)-ROWS($AJ$38:$AJ$49)-ROWS($AN$38:$AN$49)-ROWS($AR$38:$AR$49)-ROWS($AV$38:$AV$49)),IFERROR(INDEX($BD$38:$BD$49, ROWS($CA$4:CA53)-ROWS($AJ$38:$AJ$49)-ROWS($AN$38:$AN$49)-ROWS($AR$38:$AR$49)-ROWS($AV$38:$AV$49)-ROWS($AZ$38:$AZ$49)),IFERROR(INDEX($BH$38:$BH$49, ROWS($CA$4:CA53)-ROWS($AJ$38:$AJ$49)-ROWS($AN$38:$AN$49)-ROWS($AR$38:$AR$49)-ROWS($AV$38:$AV$49)-ROWS($AZ$38:$AZ$49)-ROWS($BD$38:$BD$49)), "")))))))</f>
        <v/>
      </c>
      <c r="CB55" s="316" t="str">
        <f t="shared" ca="1" si="36"/>
        <v/>
      </c>
      <c r="CC55" s="316" t="str">
        <f ca="1">IF(OR(CD55="",CD55=0),"",MAX(CC$5:CC54)+1)</f>
        <v/>
      </c>
      <c r="CD55" s="316" t="str">
        <f ca="1">IFERROR(INDEX($AK$38:$AK$49, ROWS($CD$4:CD53)), IFERROR(INDEX($AO$38:$AO$49, ROWS($CD$4:CD53)-ROWS($AK$38:$AK$49)), IFERROR(INDEX($AS$38:$AS$49, ROWS($CD$4:CD53)-ROWS($AK$38:$AK$49)-ROWS($AO$38:$AO$49)),IFERROR(INDEX($AW$38:$AW$49, ROWS($CD$4:CD53)-ROWS($AK$38:$AK$49)-ROWS($AO$38:$AO$49)-ROWS($AS$38:$AS$49)),IFERROR(INDEX($BA$38:$BA$49, ROWS($CD$4:CD53)-ROWS($AK$38:$AK$49)-ROWS($AO$38:$AO$49)-ROWS($AS$38:$AS$49)-ROWS($AW$38:$AW$49)),IFERROR(INDEX($BE$38:$BE$49, ROWS($CD$4:CD53)-ROWS($AK$38:$AK$49)-ROWS($AO$38:$AO$49)-ROWS($AS$38:$AS$49)-ROWS($AW$38:$AW$49)-ROWS($BA$38:$BA$49)),IFERROR(INDEX($BI$38:$BI$49, ROWS($CD$4:CD53)-ROWS($AK$38:$AK$49)-ROWS($AO$38:$AO$49)-ROWS($AS$38:$AS$49)-ROWS($AW$38:$AW$49)-ROWS($BA$38:$BA$49)-ROWS($BE$38:$BE$49)), "")))))))</f>
        <v/>
      </c>
      <c r="CE55" s="316" t="str">
        <f t="shared" ca="1" si="37"/>
        <v/>
      </c>
      <c r="CF55" s="413" t="str">
        <f t="shared" ca="1" si="38"/>
        <v/>
      </c>
      <c r="CG55" s="412" t="str">
        <f ca="1">IF(OR(CH55="",CH55=0),"",MAX(CG$5:CG54)+1)</f>
        <v/>
      </c>
      <c r="CH55" s="316" t="str">
        <f ca="1">IFERROR(INDEX($AJ$54:$AJ$65, ROWS($CH$4:CH53)), IFERROR(INDEX($AN$54:$AN$65, ROWS($CH$4:CH53)-ROWS($AJ$54:$AJ$65)), IFERROR(INDEX($AR$54:$AR$65, ROWS($CH$4:CH53)-ROWS($AJ$54:$AJ$65)-ROWS($AN$54:$AN$65)),IFERROR(INDEX($AV$54:$AV$65, ROWS($CH$4:CH53)-ROWS($AJ$54:$AJ$65)-ROWS($AN$54:$AN$65)-ROWS($AR$54:$AR$65)),IFERROR(INDEX($AZ$54:$AZ$65, ROWS($CH$4:CH53)-ROWS($AJ$54:$AJ$65)-ROWS($AN$54:$AN$65)-ROWS($AR$54:$AR$65)-ROWS($AV$54:$AV$65)),IFERROR(INDEX($BD$54:$BD$65, ROWS($CH$4:CH53)-ROWS($AJ$54:$AJ$65)-ROWS($AN$54:$AN$65)-ROWS($AR$54:$AR$65)-ROWS($AV$54:$AV$65)-ROWS($AZ$54:$AZ$65)),IFERROR(INDEX($BH$54:$BH$65, ROWS($CH$4:CH53)-ROWS($AJ$54:$AJ$65)-ROWS($AN$54:$AN$65)-ROWS($AR$54:$AR$65)-ROWS($AV$54:$AV$65)-ROWS($AZ$54:$AZ$65)-ROWS($BD$54:$BD$65)), "")))))))</f>
        <v/>
      </c>
      <c r="CI55" s="316" t="str">
        <f t="shared" ca="1" si="39"/>
        <v/>
      </c>
      <c r="CJ55" s="316" t="str">
        <f ca="1">IF(OR(CK55="",CK55=0),"",MAX(CJ$5:CJ54)+1)</f>
        <v/>
      </c>
      <c r="CK55" s="316" t="str">
        <f ca="1">IFERROR(INDEX($AK$54:$AK$65, ROWS($CK$4:CK53)), IFERROR(INDEX($AO$54:$AO$65, ROWS($CK$4:CK53)-ROWS($AK$54:$AK$65)), IFERROR(INDEX($AS$54:$AS$65, ROWS($CK$4:CK53)-ROWS($AK$54:$AK$65)-ROWS($AO$54:$AO$65)),IFERROR(INDEX($AW$54:$AW$65, ROWS($CK$4:CK53)-ROWS($AK$54:$AK$65)-ROWS($AO$54:$AO$65)-ROWS($AS$54:$AS$65)),IFERROR(INDEX($BA$54:$BA$65, ROWS($CK$4:CK53)-ROWS($AK$54:$AK$65)-ROWS($AO$54:$AO$65)-ROWS($AS$54:$AS$65)-ROWS($AW$54:$AW$65)),IFERROR(INDEX($BE$54:$BE$65, ROWS($CK$4:CK53)-ROWS($AK$54:$AK$65)-ROWS($AO$54:$AO$65)-ROWS($AS$54:$AS$65)-ROWS($AW$54:$AW$65)-ROWS($BA$54:$BA$65)),IFERROR(INDEX($BI$54:$BI$65, ROWS($CK$4:CK53)-ROWS($AK$54:$AK$65)-ROWS($AO$54:$AO$65)-ROWS($AS$54:$AS$65)-ROWS($AW$54:$AW$65)-ROWS($BA$54:$BA$65)-ROWS($BE$54:$BE$65)), "")))))))</f>
        <v/>
      </c>
      <c r="CL55" s="316" t="str">
        <f t="shared" ca="1" si="40"/>
        <v/>
      </c>
      <c r="CM55" s="413" t="str">
        <f t="shared" ca="1" si="41"/>
        <v/>
      </c>
      <c r="CN55" s="412" t="str">
        <f>IF(OR(CO55="",CO55=0),"",MAX(CN$5:CN54)+1)</f>
        <v/>
      </c>
      <c r="CO55" s="316">
        <f>IFERROR(INDEX($AJ$70:$AJ$81, ROWS($CO$4:CO53)), IFERROR(INDEX($AN$70:$AN$81, ROWS($CO$4:CO53)-ROWS($AJ$70:$AJ$81)), IFERROR(INDEX($AR$70:$AR$81, ROWS($CO$4:CO53)-ROWS($AJ$70:$AJ$81)-ROWS($AN$70:$AN$81)),IFERROR(INDEX($AV$70:$AV$81, ROWS($CO$4:CO53)-ROWS($AJ$70:$AJ$81)-ROWS($AN$70:$AN$81)-ROWS($AR$70:$AR$81)),IFERROR(INDEX($AZ$70:$AZ$81, ROWS($CO$4:CO53)-ROWS($AJ$70:$AJ$81)-ROWS($AN$70:$AN$81)-ROWS($AR$70:$AR$81)-ROWS($AV$70:$AV$81)),IFERROR(INDEX($BD$70:$BD$81, ROWS($CO$4:CO53)-ROWS($AJ$70:$AJ$81)-ROWS($AN$70:$AN$81)-ROWS($AR$70:$AR$81)-ROWS($AV$70:$AV$81)-ROWS($AZ$70:$AZ$81)),IFERROR(INDEX($BH$70:$BH$81, ROWS($CO$4:CO53)-ROWS($AJ$70:$AJ$81)-ROWS($AN$70:$AN$81)-ROWS($AR$70:$AR$81)-ROWS($AV$70:$AV$81)-ROWS($AZ$70:$AZ$81)-ROWS($BD$70:$BD$81)), "")))))))</f>
        <v>0</v>
      </c>
      <c r="CP55" s="316" t="str">
        <f t="shared" ca="1" si="42"/>
        <v/>
      </c>
      <c r="CQ55" s="316" t="str">
        <f>IF(OR(CR55="",CR55=0),"",MAX(CQ$5:CQ54)+1)</f>
        <v/>
      </c>
      <c r="CR55" s="316">
        <f>IFERROR(INDEX($AK$70:$AK$81, ROWS($CR$4:CR53)), IFERROR(INDEX($AO$70:$AO$81, ROWS($CR$4:CR53)-ROWS($AK$70:$AK$81)), IFERROR(INDEX($AS$70:$AS$81, ROWS($CR$4:CR53)-ROWS($AK$70:$AK$81)-ROWS($AO$70:$AO$81)),IFERROR(INDEX($AW$70:$AW$81, ROWS($CR$4:CR53)-ROWS($AK$70:$AK$81)-ROWS($AO$70:$AO$81)-ROWS($AS$70:$AS$81)),IFERROR(INDEX($BA$70:$BA$81, ROWS($CR$4:CR53)-ROWS($AK$70:$AK$81)-ROWS($AO$70:$AO$81)-ROWS($AS$70:$AS$81)-ROWS($AW$70:$AW$81)),IFERROR(INDEX($BE$70:$BE$81, ROWS($CR$4:CR53)-ROWS($AK$70:$AK$81)-ROWS($AO$70:$AO$81)-ROWS($AS$70:$AS$81)-ROWS($AW$70:$AW$81)-ROWS($BA$70:$BA$81)),IFERROR(INDEX($BI$70:$BI$81, ROWS($CR$4:CR53)-ROWS($AK$70:$AK$81)-ROWS($AO$70:$AO$81)-ROWS($AS$70:$AS$81)-ROWS($AW$70:$AW$81)-ROWS($BA$70:$BA$81)-ROWS($BE$70:$BE$81)), "")))))))</f>
        <v>0</v>
      </c>
      <c r="CS55" s="316" t="str">
        <f t="shared" ca="1" si="43"/>
        <v/>
      </c>
      <c r="CT55" s="413" t="str">
        <f t="shared" ca="1" si="44"/>
        <v/>
      </c>
      <c r="CU55" s="412" t="str">
        <f>IF(OR(CV55="",CV55=0),"",MAX(CU$5:CU54)+1)</f>
        <v/>
      </c>
      <c r="CV55" s="316" t="str">
        <f>IFERROR(INDEX($AJ$86:$AJ$97, ROWS($CV$4:CV53)), IFERROR(INDEX($AN$86:$AN$97, ROWS($CV$4:CV53)-ROWS($AJ$86:$AJ$97)), ""))</f>
        <v/>
      </c>
      <c r="CW55" s="316" t="str">
        <f t="shared" si="45"/>
        <v/>
      </c>
      <c r="CX55" s="316" t="str">
        <f>IF(OR(CY55="",CY55=0),"",MAX(CX$5:CX54)+1)</f>
        <v/>
      </c>
      <c r="CY55" s="316" t="str">
        <f>IFERROR(INDEX($AK$86:$AK$97, ROWS($CY$4:CY53)), IFERROR(INDEX($AO$86:$AO$97, ROWS($CY$4:CY53)-ROWS($AK$86:$AK$97)), ""))</f>
        <v/>
      </c>
      <c r="CZ55" s="316" t="str">
        <f t="shared" si="46"/>
        <v/>
      </c>
      <c r="DA55" s="413" t="str">
        <f t="shared" si="47"/>
        <v/>
      </c>
      <c r="DC55" s="438" t="str">
        <f ca="1">IF(OR(DD55="",DD55=0),"",MAX(DC$45:DC54)+1)</f>
        <v/>
      </c>
      <c r="DD55" s="434" t="str">
        <f t="shared" ca="1" si="130"/>
        <v/>
      </c>
      <c r="DE55" s="413" t="str">
        <f t="shared" ca="1" si="131"/>
        <v/>
      </c>
      <c r="DF55" s="431">
        <f ca="1">IF(OR(DG55="",DG55=0),"",MAX(DF$45:DF54)+1)</f>
        <v>2</v>
      </c>
      <c r="DG55" s="412" t="str">
        <f t="shared" ca="1" si="132"/>
        <v>Investment 1</v>
      </c>
      <c r="DH55" s="413">
        <f t="shared" ca="1" si="133"/>
        <v>200</v>
      </c>
      <c r="DI55" s="412" t="str">
        <f t="shared" ca="1" si="134"/>
        <v>Cellular</v>
      </c>
      <c r="DJ55" s="413">
        <f t="shared" ca="1" si="135"/>
        <v>225</v>
      </c>
      <c r="DK55" s="412" t="str">
        <f t="shared" ca="1" si="136"/>
        <v/>
      </c>
      <c r="DL55" s="413" t="str">
        <f t="shared" ca="1" si="137"/>
        <v/>
      </c>
      <c r="DN55" s="292"/>
      <c r="DO55" s="292"/>
      <c r="DP55" s="292"/>
      <c r="DQ55" s="292"/>
      <c r="DR55" s="292"/>
      <c r="DS55" s="292"/>
    </row>
    <row r="56" spans="16:123" x14ac:dyDescent="0.3">
      <c r="P56" s="1177"/>
      <c r="Q56" s="1178"/>
      <c r="R56" s="453"/>
      <c r="S56" s="402"/>
      <c r="U56" s="1177"/>
      <c r="V56" s="1178"/>
      <c r="W56" s="453"/>
      <c r="X56" s="402"/>
      <c r="AC56" s="358" t="str">
        <f>IF('Data Entry'!H38="","",'Data Entry'!H38)</f>
        <v/>
      </c>
      <c r="AD56" s="356" t="str">
        <f>IF('Data Entry'!G38="","",'Data Entry'!G38)</f>
        <v/>
      </c>
      <c r="AE56" s="357" t="str">
        <f>IF('Data Entry'!J38="","",'Data Entry'!J38)</f>
        <v/>
      </c>
      <c r="AF56" s="402" t="str">
        <f>IF('Data Entry'!I38="","",'Data Entry'!I38)</f>
        <v/>
      </c>
      <c r="AI56" s="304" t="str">
        <f t="shared" ca="1" si="159"/>
        <v/>
      </c>
      <c r="AJ56" s="305" t="str">
        <f t="shared" ca="1" si="138"/>
        <v/>
      </c>
      <c r="AK56" s="306" t="str">
        <f t="shared" ca="1" si="139"/>
        <v/>
      </c>
      <c r="AL56" s="307" t="str">
        <f t="shared" ca="1" si="140"/>
        <v/>
      </c>
      <c r="AM56" s="304" t="str">
        <f t="shared" ca="1" si="160"/>
        <v/>
      </c>
      <c r="AN56" s="305" t="str">
        <f t="shared" ca="1" si="141"/>
        <v/>
      </c>
      <c r="AO56" s="306" t="str">
        <f t="shared" ca="1" si="142"/>
        <v/>
      </c>
      <c r="AP56" s="307" t="str">
        <f t="shared" ca="1" si="143"/>
        <v/>
      </c>
      <c r="AQ56" s="304" t="str">
        <f t="shared" ca="1" si="161"/>
        <v/>
      </c>
      <c r="AR56" s="305" t="str">
        <f t="shared" ca="1" si="144"/>
        <v/>
      </c>
      <c r="AS56" s="306" t="str">
        <f t="shared" ca="1" si="145"/>
        <v/>
      </c>
      <c r="AT56" s="307" t="str">
        <f t="shared" ca="1" si="146"/>
        <v/>
      </c>
      <c r="AU56" s="304" t="str">
        <f t="shared" ca="1" si="162"/>
        <v/>
      </c>
      <c r="AV56" s="305" t="str">
        <f t="shared" ca="1" si="147"/>
        <v/>
      </c>
      <c r="AW56" s="306" t="str">
        <f t="shared" ca="1" si="148"/>
        <v/>
      </c>
      <c r="AX56" s="307" t="str">
        <f t="shared" ca="1" si="149"/>
        <v/>
      </c>
      <c r="AY56" s="304" t="str">
        <f t="shared" ca="1" si="163"/>
        <v/>
      </c>
      <c r="AZ56" s="305" t="str">
        <f t="shared" ca="1" si="150"/>
        <v/>
      </c>
      <c r="BA56" s="306" t="str">
        <f t="shared" ca="1" si="151"/>
        <v/>
      </c>
      <c r="BB56" s="307" t="str">
        <f t="shared" ca="1" si="152"/>
        <v/>
      </c>
      <c r="BC56" s="304" t="str">
        <f t="shared" ca="1" si="164"/>
        <v/>
      </c>
      <c r="BD56" s="305" t="str">
        <f t="shared" ca="1" si="153"/>
        <v/>
      </c>
      <c r="BE56" s="306" t="str">
        <f t="shared" ca="1" si="154"/>
        <v/>
      </c>
      <c r="BF56" s="307" t="str">
        <f t="shared" ca="1" si="155"/>
        <v/>
      </c>
      <c r="BG56" s="304" t="str">
        <f t="shared" ca="1" si="165"/>
        <v/>
      </c>
      <c r="BH56" s="305" t="str">
        <f t="shared" ca="1" si="156"/>
        <v/>
      </c>
      <c r="BI56" s="306" t="str">
        <f t="shared" ca="1" si="157"/>
        <v/>
      </c>
      <c r="BJ56" s="307" t="str">
        <f t="shared" ca="1" si="158"/>
        <v/>
      </c>
      <c r="BL56" s="412" t="str">
        <f ca="1">IF(OR(BM56="",BM56=0),"",MAX(BL$5:BL55)+1)</f>
        <v/>
      </c>
      <c r="BM56" s="316" t="str">
        <f ca="1">IFERROR(INDEX($AJ$6:$AJ$17, ROWS(BM$4:$BM54)), IFERROR(INDEX($AN$6:$AN$17, ROWS(BM$4:$BM54)-ROWS($AJ$6:$AJ$17)), IFERROR(INDEX($AR$6:$AR$17, ROWS(BM$4:$BM54)-ROWS($AJ$6:$AJ$17)-ROWS($AN$6:$AN$17)),IFERROR(INDEX($AV$6:$AV$17, ROWS(BM$4:$BM54)-ROWS($AJ$6:$AJ$17)-ROWS($AN$6:$AN$17)-ROWS($AR$6:$AR$17)),IFERROR(INDEX($AZ$6:$AZ$17, ROWS(BM$4:$BM54)-ROWS($AJ$6:$AJ$17)-ROWS($AN$6:$AN$17)-ROWS($AR$6:$AR$17)-ROWS($AV$6:$AV$17)),IFERROR(INDEX($BD$6:$BD$17, ROWS(BM$4:$BM54)-ROWS($AJ$6:$AJ$17)-ROWS($AN$6:$AN$17)-ROWS($AR$6:$AR$17)-ROWS($AV$6:$AV$17)-ROWS($AZ$6:$AZ$17)),IFERROR(INDEX($BH$6:$BH$17, ROWS(BM$4:$BM54)-ROWS($AJ$6:$AJ$17)-ROWS($AN$6:$AN$17)-ROWS($AR$6:$AR$17)-ROWS($AV$6:$AV$17)-ROWS($AZ$6:$AZ$17)-ROWS($BD$6:$BD$17)), "")))))))</f>
        <v/>
      </c>
      <c r="BN56" s="316" t="str">
        <f t="shared" ca="1" si="30"/>
        <v/>
      </c>
      <c r="BO56" s="316" t="str">
        <f ca="1">IF(OR(BP56="",BP56=0),"",MAX(BO$5:BO55)+1)</f>
        <v/>
      </c>
      <c r="BP56" s="316" t="str">
        <f ca="1">IFERROR(INDEX($AK$6:$AK$17, ROWS($BP$4:BP54)), IFERROR(INDEX($AO$6:$AO$17, ROWS($BP$4:BP54)-ROWS($AK$6:$AK$17)), IFERROR(INDEX($AS$6:$AS$17, ROWS($BP$4:BP54)-ROWS($AK$6:$AK$17)-ROWS($AO$6:$AO$17)),IFERROR(INDEX($AW$6:$AW$17, ROWS($BP$4:BP54)-ROWS($AK$6:$AK$17)-ROWS($AO$6:$AO$17)-ROWS($AS$6:$AS$17)),IFERROR(INDEX($BA$6:$BA$17, ROWS($BP$4:BP54)-ROWS($AK$6:$AK$17)-ROWS($AO$6:$AO$17)-ROWS($AS$6:$AS$17)-ROWS($AW$6:$AW$17)),IFERROR(INDEX($BE$6:$BE$17, ROWS($BP$4:BP54)-ROWS($AK$6:$AK$17)-ROWS($AO$6:$AO$17)-ROWS($AS$6:$AS$17)-ROWS($AW$6:$AW$17)-ROWS($BA$6:$BA$17)),IFERROR(INDEX($BI$6:$BI$17, ROWS($BP$4:BP54)-ROWS($AK$6:$AK$17)-ROWS($AO$6:$AO$17)-ROWS($AS$6:$AS$17)-ROWS($AW$6:$AW$17)-ROWS($BA$6:$BA$17)-ROWS($BE$6:$BE$17)), "")))))))</f>
        <v/>
      </c>
      <c r="BQ56" s="316" t="str">
        <f t="shared" ca="1" si="31"/>
        <v/>
      </c>
      <c r="BR56" s="413" t="str">
        <f t="shared" ca="1" si="32"/>
        <v/>
      </c>
      <c r="BS56" s="412" t="str">
        <f ca="1">IF(OR(BT56="",BT56=0),"",MAX(BS$5:BS55)+1)</f>
        <v/>
      </c>
      <c r="BT56" s="316" t="str">
        <f ca="1">IFERROR(INDEX($AJ$22:$AJ$33, ROWS($BT$4:BT54)), IFERROR(INDEX($AN$22:$AN$33, ROWS($BT$4:BT54)-ROWS($AJ$22:$AJ$33)), IFERROR(INDEX($AR$22:$AR$33, ROWS($BT$4:BT54)-ROWS($AJ$22:$AJ$33)-ROWS($AN$22:$AN$33)),IFERROR(INDEX($AV$22:$AV$33, ROWS($BT$4:BT54)-ROWS($AJ$22:$AJ$33)-ROWS($AN$22:$AN$33)-ROWS($AR$22:$AR$33)),IFERROR(INDEX($AZ$22:$AZ$33, ROWS($BT$4:BT54)-ROWS($AJ$22:$AJ$33)-ROWS($AN$22:$AN$33)-ROWS($AR$22:$AR$33)-ROWS($AV$22:$AV$33)),IFERROR(INDEX($BD$22:$BD$33, ROWS($BT$4:BT54)-ROWS($AJ$22:$AJ$33)-ROWS($AN$22:$AN$33)-ROWS($AR$22:$AR$33)-ROWS($AV$22:$AV$33)-ROWS($AZ$22:$AZ$33)),IFERROR(INDEX($BH$22:$BH$33, ROWS($BT$4:BT54)-ROWS($AJ$22:$AJ$33)-ROWS($AN$22:$AN$33)-ROWS($AR$22:$AR$33)-ROWS($AV$22:$AV$33)-ROWS($AZ$22:$AZ$33)-ROWS($BD$22:$BD$33)), "")))))))</f>
        <v/>
      </c>
      <c r="BU56" s="316" t="str">
        <f t="shared" ca="1" si="33"/>
        <v/>
      </c>
      <c r="BV56" s="316" t="str">
        <f ca="1">IF(OR(BW56="",BW56=0),"",MAX(BV$5:BV55)+1)</f>
        <v/>
      </c>
      <c r="BW56" s="316" t="str">
        <f ca="1">IFERROR(INDEX($AK$22:$AK$33, ROWS($BW$4:BW54)), IFERROR(INDEX($AO$22:$AO$33, ROWS($BW$4:BW54)-ROWS($AK$22:$AK$33)), IFERROR(INDEX($AS$22:$AS$33, ROWS($BW$4:BW54)-ROWS($AK$22:$AK$33)-ROWS($AO$22:$AO$33)),IFERROR(INDEX($AW$22:$AW$33, ROWS($BW$4:BW54)-ROWS($AK$22:$AK$33)-ROWS($AO$22:$AO$33)-ROWS($AS$22:$AS$33)),IFERROR(INDEX($BA$22:$BA$33, ROWS($BW$4:BW54)-ROWS($AK$22:$AK$33)-ROWS($AO$22:$AO$33)-ROWS($AS$22:$AS$33)-ROWS($AW$22:$AW$33)),IFERROR(INDEX($BE$22:$BE$33, ROWS($BW$4:BW54)-ROWS($AK$22:$AK$33)-ROWS($AO$22:$AO$33)-ROWS($AS$22:$AS$33)-ROWS($AW$22:$AW$33)-ROWS($BA$22:$BA$33)),IFERROR(INDEX($BI$22:$BI$33, ROWS($BW$4:BW54)-ROWS($AK$22:$AK$33)-ROWS($AO$22:$AO$33)-ROWS($AS$22:$AS$33)-ROWS($AW$22:$AW$33)-ROWS($BA$22:$BA$33)-ROWS($BE$22:$BE$33)), "")))))))</f>
        <v/>
      </c>
      <c r="BX56" s="316" t="str">
        <f t="shared" ca="1" si="34"/>
        <v/>
      </c>
      <c r="BY56" s="413" t="str">
        <f t="shared" ca="1" si="35"/>
        <v/>
      </c>
      <c r="BZ56" s="412" t="str">
        <f ca="1">IF(OR(CA56="",CA56=0),"",MAX(BZ$5:BZ55)+1)</f>
        <v/>
      </c>
      <c r="CA56" s="316" t="str">
        <f ca="1">IFERROR(INDEX($AJ$38:$AJ$49, ROWS($CA$4:CA54)), IFERROR(INDEX($AN$38:$AN$49, ROWS($CA$4:CA54)-ROWS($AJ$38:$AJ$49)), IFERROR(INDEX($AR$38:$AR$49, ROWS($CA$4:CA54)-ROWS($AJ$38:$AJ$49)-ROWS($AN$38:$AN$49)),IFERROR(INDEX($AV$38:$AV$49, ROWS($CA$4:CA54)-ROWS($AJ$38:$AJ$49)-ROWS($AN$38:$AN$49)-ROWS($AR$38:$AR$49)),IFERROR(INDEX($AZ$38:$AZ$49, ROWS($CA$4:CA54)-ROWS($AJ$38:$AJ$49)-ROWS($AN$38:$AN$49)-ROWS($AR$38:$AR$49)-ROWS($AV$38:$AV$49)),IFERROR(INDEX($BD$38:$BD$49, ROWS($CA$4:CA54)-ROWS($AJ$38:$AJ$49)-ROWS($AN$38:$AN$49)-ROWS($AR$38:$AR$49)-ROWS($AV$38:$AV$49)-ROWS($AZ$38:$AZ$49)),IFERROR(INDEX($BH$38:$BH$49, ROWS($CA$4:CA54)-ROWS($AJ$38:$AJ$49)-ROWS($AN$38:$AN$49)-ROWS($AR$38:$AR$49)-ROWS($AV$38:$AV$49)-ROWS($AZ$38:$AZ$49)-ROWS($BD$38:$BD$49)), "")))))))</f>
        <v/>
      </c>
      <c r="CB56" s="316" t="str">
        <f t="shared" ca="1" si="36"/>
        <v/>
      </c>
      <c r="CC56" s="316" t="str">
        <f ca="1">IF(OR(CD56="",CD56=0),"",MAX(CC$5:CC55)+1)</f>
        <v/>
      </c>
      <c r="CD56" s="316" t="str">
        <f ca="1">IFERROR(INDEX($AK$38:$AK$49, ROWS($CD$4:CD54)), IFERROR(INDEX($AO$38:$AO$49, ROWS($CD$4:CD54)-ROWS($AK$38:$AK$49)), IFERROR(INDEX($AS$38:$AS$49, ROWS($CD$4:CD54)-ROWS($AK$38:$AK$49)-ROWS($AO$38:$AO$49)),IFERROR(INDEX($AW$38:$AW$49, ROWS($CD$4:CD54)-ROWS($AK$38:$AK$49)-ROWS($AO$38:$AO$49)-ROWS($AS$38:$AS$49)),IFERROR(INDEX($BA$38:$BA$49, ROWS($CD$4:CD54)-ROWS($AK$38:$AK$49)-ROWS($AO$38:$AO$49)-ROWS($AS$38:$AS$49)-ROWS($AW$38:$AW$49)),IFERROR(INDEX($BE$38:$BE$49, ROWS($CD$4:CD54)-ROWS($AK$38:$AK$49)-ROWS($AO$38:$AO$49)-ROWS($AS$38:$AS$49)-ROWS($AW$38:$AW$49)-ROWS($BA$38:$BA$49)),IFERROR(INDEX($BI$38:$BI$49, ROWS($CD$4:CD54)-ROWS($AK$38:$AK$49)-ROWS($AO$38:$AO$49)-ROWS($AS$38:$AS$49)-ROWS($AW$38:$AW$49)-ROWS($BA$38:$BA$49)-ROWS($BE$38:$BE$49)), "")))))))</f>
        <v/>
      </c>
      <c r="CE56" s="316" t="str">
        <f t="shared" ca="1" si="37"/>
        <v/>
      </c>
      <c r="CF56" s="413" t="str">
        <f t="shared" ca="1" si="38"/>
        <v/>
      </c>
      <c r="CG56" s="412" t="str">
        <f ca="1">IF(OR(CH56="",CH56=0),"",MAX(CG$5:CG55)+1)</f>
        <v/>
      </c>
      <c r="CH56" s="316" t="str">
        <f ca="1">IFERROR(INDEX($AJ$54:$AJ$65, ROWS($CH$4:CH54)), IFERROR(INDEX($AN$54:$AN$65, ROWS($CH$4:CH54)-ROWS($AJ$54:$AJ$65)), IFERROR(INDEX($AR$54:$AR$65, ROWS($CH$4:CH54)-ROWS($AJ$54:$AJ$65)-ROWS($AN$54:$AN$65)),IFERROR(INDEX($AV$54:$AV$65, ROWS($CH$4:CH54)-ROWS($AJ$54:$AJ$65)-ROWS($AN$54:$AN$65)-ROWS($AR$54:$AR$65)),IFERROR(INDEX($AZ$54:$AZ$65, ROWS($CH$4:CH54)-ROWS($AJ$54:$AJ$65)-ROWS($AN$54:$AN$65)-ROWS($AR$54:$AR$65)-ROWS($AV$54:$AV$65)),IFERROR(INDEX($BD$54:$BD$65, ROWS($CH$4:CH54)-ROWS($AJ$54:$AJ$65)-ROWS($AN$54:$AN$65)-ROWS($AR$54:$AR$65)-ROWS($AV$54:$AV$65)-ROWS($AZ$54:$AZ$65)),IFERROR(INDEX($BH$54:$BH$65, ROWS($CH$4:CH54)-ROWS($AJ$54:$AJ$65)-ROWS($AN$54:$AN$65)-ROWS($AR$54:$AR$65)-ROWS($AV$54:$AV$65)-ROWS($AZ$54:$AZ$65)-ROWS($BD$54:$BD$65)), "")))))))</f>
        <v/>
      </c>
      <c r="CI56" s="316" t="str">
        <f t="shared" ca="1" si="39"/>
        <v/>
      </c>
      <c r="CJ56" s="316" t="str">
        <f ca="1">IF(OR(CK56="",CK56=0),"",MAX(CJ$5:CJ55)+1)</f>
        <v/>
      </c>
      <c r="CK56" s="316" t="str">
        <f ca="1">IFERROR(INDEX($AK$54:$AK$65, ROWS($CK$4:CK54)), IFERROR(INDEX($AO$54:$AO$65, ROWS($CK$4:CK54)-ROWS($AK$54:$AK$65)), IFERROR(INDEX($AS$54:$AS$65, ROWS($CK$4:CK54)-ROWS($AK$54:$AK$65)-ROWS($AO$54:$AO$65)),IFERROR(INDEX($AW$54:$AW$65, ROWS($CK$4:CK54)-ROWS($AK$54:$AK$65)-ROWS($AO$54:$AO$65)-ROWS($AS$54:$AS$65)),IFERROR(INDEX($BA$54:$BA$65, ROWS($CK$4:CK54)-ROWS($AK$54:$AK$65)-ROWS($AO$54:$AO$65)-ROWS($AS$54:$AS$65)-ROWS($AW$54:$AW$65)),IFERROR(INDEX($BE$54:$BE$65, ROWS($CK$4:CK54)-ROWS($AK$54:$AK$65)-ROWS($AO$54:$AO$65)-ROWS($AS$54:$AS$65)-ROWS($AW$54:$AW$65)-ROWS($BA$54:$BA$65)),IFERROR(INDEX($BI$54:$BI$65, ROWS($CK$4:CK54)-ROWS($AK$54:$AK$65)-ROWS($AO$54:$AO$65)-ROWS($AS$54:$AS$65)-ROWS($AW$54:$AW$65)-ROWS($BA$54:$BA$65)-ROWS($BE$54:$BE$65)), "")))))))</f>
        <v/>
      </c>
      <c r="CL56" s="316" t="str">
        <f t="shared" ca="1" si="40"/>
        <v/>
      </c>
      <c r="CM56" s="413" t="str">
        <f t="shared" ca="1" si="41"/>
        <v/>
      </c>
      <c r="CN56" s="412" t="str">
        <f>IF(OR(CO56="",CO56=0),"",MAX(CN$5:CN55)+1)</f>
        <v/>
      </c>
      <c r="CO56" s="316">
        <f>IFERROR(INDEX($AJ$70:$AJ$81, ROWS($CO$4:CO54)), IFERROR(INDEX($AN$70:$AN$81, ROWS($CO$4:CO54)-ROWS($AJ$70:$AJ$81)), IFERROR(INDEX($AR$70:$AR$81, ROWS($CO$4:CO54)-ROWS($AJ$70:$AJ$81)-ROWS($AN$70:$AN$81)),IFERROR(INDEX($AV$70:$AV$81, ROWS($CO$4:CO54)-ROWS($AJ$70:$AJ$81)-ROWS($AN$70:$AN$81)-ROWS($AR$70:$AR$81)),IFERROR(INDEX($AZ$70:$AZ$81, ROWS($CO$4:CO54)-ROWS($AJ$70:$AJ$81)-ROWS($AN$70:$AN$81)-ROWS($AR$70:$AR$81)-ROWS($AV$70:$AV$81)),IFERROR(INDEX($BD$70:$BD$81, ROWS($CO$4:CO54)-ROWS($AJ$70:$AJ$81)-ROWS($AN$70:$AN$81)-ROWS($AR$70:$AR$81)-ROWS($AV$70:$AV$81)-ROWS($AZ$70:$AZ$81)),IFERROR(INDEX($BH$70:$BH$81, ROWS($CO$4:CO54)-ROWS($AJ$70:$AJ$81)-ROWS($AN$70:$AN$81)-ROWS($AR$70:$AR$81)-ROWS($AV$70:$AV$81)-ROWS($AZ$70:$AZ$81)-ROWS($BD$70:$BD$81)), "")))))))</f>
        <v>0</v>
      </c>
      <c r="CP56" s="316" t="str">
        <f t="shared" ca="1" si="42"/>
        <v/>
      </c>
      <c r="CQ56" s="316" t="str">
        <f>IF(OR(CR56="",CR56=0),"",MAX(CQ$5:CQ55)+1)</f>
        <v/>
      </c>
      <c r="CR56" s="316">
        <f>IFERROR(INDEX($AK$70:$AK$81, ROWS($CR$4:CR54)), IFERROR(INDEX($AO$70:$AO$81, ROWS($CR$4:CR54)-ROWS($AK$70:$AK$81)), IFERROR(INDEX($AS$70:$AS$81, ROWS($CR$4:CR54)-ROWS($AK$70:$AK$81)-ROWS($AO$70:$AO$81)),IFERROR(INDEX($AW$70:$AW$81, ROWS($CR$4:CR54)-ROWS($AK$70:$AK$81)-ROWS($AO$70:$AO$81)-ROWS($AS$70:$AS$81)),IFERROR(INDEX($BA$70:$BA$81, ROWS($CR$4:CR54)-ROWS($AK$70:$AK$81)-ROWS($AO$70:$AO$81)-ROWS($AS$70:$AS$81)-ROWS($AW$70:$AW$81)),IFERROR(INDEX($BE$70:$BE$81, ROWS($CR$4:CR54)-ROWS($AK$70:$AK$81)-ROWS($AO$70:$AO$81)-ROWS($AS$70:$AS$81)-ROWS($AW$70:$AW$81)-ROWS($BA$70:$BA$81)),IFERROR(INDEX($BI$70:$BI$81, ROWS($CR$4:CR54)-ROWS($AK$70:$AK$81)-ROWS($AO$70:$AO$81)-ROWS($AS$70:$AS$81)-ROWS($AW$70:$AW$81)-ROWS($BA$70:$BA$81)-ROWS($BE$70:$BE$81)), "")))))))</f>
        <v>0</v>
      </c>
      <c r="CS56" s="316" t="str">
        <f t="shared" ca="1" si="43"/>
        <v/>
      </c>
      <c r="CT56" s="413" t="str">
        <f t="shared" ca="1" si="44"/>
        <v/>
      </c>
      <c r="CU56" s="412" t="str">
        <f>IF(OR(CV56="",CV56=0),"",MAX(CU$5:CU55)+1)</f>
        <v/>
      </c>
      <c r="CV56" s="316" t="str">
        <f>IFERROR(INDEX($AJ$86:$AJ$97, ROWS($CV$4:CV54)), IFERROR(INDEX($AN$86:$AN$97, ROWS($CV$4:CV54)-ROWS($AJ$86:$AJ$97)), ""))</f>
        <v/>
      </c>
      <c r="CW56" s="316" t="str">
        <f t="shared" si="45"/>
        <v/>
      </c>
      <c r="CX56" s="316" t="str">
        <f>IF(OR(CY56="",CY56=0),"",MAX(CX$5:CX55)+1)</f>
        <v/>
      </c>
      <c r="CY56" s="316" t="str">
        <f>IFERROR(INDEX($AK$86:$AK$97, ROWS($CY$4:CY54)), IFERROR(INDEX($AO$86:$AO$97, ROWS($CY$4:CY54)-ROWS($AK$86:$AK$97)), ""))</f>
        <v/>
      </c>
      <c r="CZ56" s="316" t="str">
        <f t="shared" si="46"/>
        <v/>
      </c>
      <c r="DA56" s="413" t="str">
        <f t="shared" si="47"/>
        <v/>
      </c>
      <c r="DC56" s="438">
        <f ca="1">IF(OR(DD56="",DD56=0),"",MAX(DC$45:DC55)+1)</f>
        <v>9</v>
      </c>
      <c r="DD56" s="434" t="str">
        <f t="shared" ca="1" si="130"/>
        <v>Audible</v>
      </c>
      <c r="DE56" s="413">
        <f t="shared" ca="1" si="131"/>
        <v>14.95</v>
      </c>
      <c r="DF56" s="431" t="str">
        <f ca="1">IF(OR(DG56="",DG56=0),"",MAX(DF$45:DF55)+1)</f>
        <v/>
      </c>
      <c r="DG56" s="412" t="str">
        <f t="shared" ca="1" si="132"/>
        <v/>
      </c>
      <c r="DH56" s="413" t="str">
        <f t="shared" ca="1" si="133"/>
        <v/>
      </c>
      <c r="DI56" s="412" t="str">
        <f t="shared" ca="1" si="134"/>
        <v>Credit Card 2</v>
      </c>
      <c r="DJ56" s="413">
        <f t="shared" ca="1" si="135"/>
        <v>60</v>
      </c>
      <c r="DK56" s="412" t="str">
        <f t="shared" ca="1" si="136"/>
        <v/>
      </c>
      <c r="DL56" s="413" t="str">
        <f t="shared" ca="1" si="137"/>
        <v/>
      </c>
      <c r="DM56" s="278"/>
    </row>
    <row r="57" spans="16:123" ht="15.75" thickBot="1" x14ac:dyDescent="0.35">
      <c r="P57" s="1177"/>
      <c r="Q57" s="1178"/>
      <c r="R57" s="453"/>
      <c r="S57" s="402"/>
      <c r="U57" s="1177"/>
      <c r="V57" s="1178"/>
      <c r="W57" s="453"/>
      <c r="X57" s="402"/>
      <c r="AC57" s="359" t="str">
        <f>IF('Data Entry'!H39="","",'Data Entry'!H39)</f>
        <v/>
      </c>
      <c r="AD57" s="360" t="str">
        <f>IF('Data Entry'!G39="","",'Data Entry'!G39)</f>
        <v/>
      </c>
      <c r="AE57" s="361" t="str">
        <f>IF('Data Entry'!J39="","",'Data Entry'!J39)</f>
        <v/>
      </c>
      <c r="AF57" s="403" t="str">
        <f>IF('Data Entry'!I39="","",'Data Entry'!I39)</f>
        <v/>
      </c>
      <c r="AI57" s="304" t="str">
        <f t="shared" ca="1" si="159"/>
        <v/>
      </c>
      <c r="AJ57" s="305" t="str">
        <f t="shared" ca="1" si="138"/>
        <v/>
      </c>
      <c r="AK57" s="306" t="str">
        <f t="shared" ca="1" si="139"/>
        <v/>
      </c>
      <c r="AL57" s="307" t="str">
        <f t="shared" ca="1" si="140"/>
        <v/>
      </c>
      <c r="AM57" s="304" t="str">
        <f t="shared" ca="1" si="160"/>
        <v/>
      </c>
      <c r="AN57" s="305" t="str">
        <f t="shared" ca="1" si="141"/>
        <v/>
      </c>
      <c r="AO57" s="306" t="str">
        <f t="shared" ca="1" si="142"/>
        <v/>
      </c>
      <c r="AP57" s="307" t="str">
        <f t="shared" ca="1" si="143"/>
        <v/>
      </c>
      <c r="AQ57" s="304" t="str">
        <f t="shared" ca="1" si="161"/>
        <v/>
      </c>
      <c r="AR57" s="305" t="str">
        <f t="shared" ca="1" si="144"/>
        <v/>
      </c>
      <c r="AS57" s="306" t="str">
        <f t="shared" ca="1" si="145"/>
        <v/>
      </c>
      <c r="AT57" s="307" t="str">
        <f t="shared" ca="1" si="146"/>
        <v/>
      </c>
      <c r="AU57" s="304" t="str">
        <f t="shared" ca="1" si="162"/>
        <v/>
      </c>
      <c r="AV57" s="305" t="str">
        <f t="shared" ca="1" si="147"/>
        <v/>
      </c>
      <c r="AW57" s="306" t="str">
        <f t="shared" ca="1" si="148"/>
        <v/>
      </c>
      <c r="AX57" s="307" t="str">
        <f t="shared" ca="1" si="149"/>
        <v/>
      </c>
      <c r="AY57" s="304" t="str">
        <f t="shared" ca="1" si="163"/>
        <v/>
      </c>
      <c r="AZ57" s="305" t="str">
        <f t="shared" ca="1" si="150"/>
        <v/>
      </c>
      <c r="BA57" s="306" t="str">
        <f t="shared" ca="1" si="151"/>
        <v/>
      </c>
      <c r="BB57" s="307" t="str">
        <f t="shared" ca="1" si="152"/>
        <v/>
      </c>
      <c r="BC57" s="304" t="str">
        <f t="shared" ca="1" si="164"/>
        <v/>
      </c>
      <c r="BD57" s="305" t="str">
        <f t="shared" ca="1" si="153"/>
        <v/>
      </c>
      <c r="BE57" s="306" t="str">
        <f t="shared" ca="1" si="154"/>
        <v/>
      </c>
      <c r="BF57" s="307" t="str">
        <f t="shared" ca="1" si="155"/>
        <v/>
      </c>
      <c r="BG57" s="304" t="str">
        <f t="shared" ca="1" si="165"/>
        <v/>
      </c>
      <c r="BH57" s="305" t="str">
        <f t="shared" ca="1" si="156"/>
        <v/>
      </c>
      <c r="BI57" s="306" t="str">
        <f t="shared" ca="1" si="157"/>
        <v/>
      </c>
      <c r="BJ57" s="307" t="str">
        <f t="shared" ca="1" si="158"/>
        <v/>
      </c>
      <c r="BL57" s="412" t="str">
        <f ca="1">IF(OR(BM57="",BM57=0),"",MAX(BL$5:BL56)+1)</f>
        <v/>
      </c>
      <c r="BM57" s="316" t="str">
        <f ca="1">IFERROR(INDEX($AJ$6:$AJ$17, ROWS(BM$4:$BM55)), IFERROR(INDEX($AN$6:$AN$17, ROWS(BM$4:$BM55)-ROWS($AJ$6:$AJ$17)), IFERROR(INDEX($AR$6:$AR$17, ROWS(BM$4:$BM55)-ROWS($AJ$6:$AJ$17)-ROWS($AN$6:$AN$17)),IFERROR(INDEX($AV$6:$AV$17, ROWS(BM$4:$BM55)-ROWS($AJ$6:$AJ$17)-ROWS($AN$6:$AN$17)-ROWS($AR$6:$AR$17)),IFERROR(INDEX($AZ$6:$AZ$17, ROWS(BM$4:$BM55)-ROWS($AJ$6:$AJ$17)-ROWS($AN$6:$AN$17)-ROWS($AR$6:$AR$17)-ROWS($AV$6:$AV$17)),IFERROR(INDEX($BD$6:$BD$17, ROWS(BM$4:$BM55)-ROWS($AJ$6:$AJ$17)-ROWS($AN$6:$AN$17)-ROWS($AR$6:$AR$17)-ROWS($AV$6:$AV$17)-ROWS($AZ$6:$AZ$17)),IFERROR(INDEX($BH$6:$BH$17, ROWS(BM$4:$BM55)-ROWS($AJ$6:$AJ$17)-ROWS($AN$6:$AN$17)-ROWS($AR$6:$AR$17)-ROWS($AV$6:$AV$17)-ROWS($AZ$6:$AZ$17)-ROWS($BD$6:$BD$17)), "")))))))</f>
        <v/>
      </c>
      <c r="BN57" s="316" t="str">
        <f t="shared" ca="1" si="30"/>
        <v/>
      </c>
      <c r="BO57" s="316" t="str">
        <f ca="1">IF(OR(BP57="",BP57=0),"",MAX(BO$5:BO56)+1)</f>
        <v/>
      </c>
      <c r="BP57" s="316" t="str">
        <f ca="1">IFERROR(INDEX($AK$6:$AK$17, ROWS($BP$4:BP55)), IFERROR(INDEX($AO$6:$AO$17, ROWS($BP$4:BP55)-ROWS($AK$6:$AK$17)), IFERROR(INDEX($AS$6:$AS$17, ROWS($BP$4:BP55)-ROWS($AK$6:$AK$17)-ROWS($AO$6:$AO$17)),IFERROR(INDEX($AW$6:$AW$17, ROWS($BP$4:BP55)-ROWS($AK$6:$AK$17)-ROWS($AO$6:$AO$17)-ROWS($AS$6:$AS$17)),IFERROR(INDEX($BA$6:$BA$17, ROWS($BP$4:BP55)-ROWS($AK$6:$AK$17)-ROWS($AO$6:$AO$17)-ROWS($AS$6:$AS$17)-ROWS($AW$6:$AW$17)),IFERROR(INDEX($BE$6:$BE$17, ROWS($BP$4:BP55)-ROWS($AK$6:$AK$17)-ROWS($AO$6:$AO$17)-ROWS($AS$6:$AS$17)-ROWS($AW$6:$AW$17)-ROWS($BA$6:$BA$17)),IFERROR(INDEX($BI$6:$BI$17, ROWS($BP$4:BP55)-ROWS($AK$6:$AK$17)-ROWS($AO$6:$AO$17)-ROWS($AS$6:$AS$17)-ROWS($AW$6:$AW$17)-ROWS($BA$6:$BA$17)-ROWS($BE$6:$BE$17)), "")))))))</f>
        <v/>
      </c>
      <c r="BQ57" s="316" t="str">
        <f t="shared" ca="1" si="31"/>
        <v/>
      </c>
      <c r="BR57" s="413" t="str">
        <f t="shared" ca="1" si="32"/>
        <v/>
      </c>
      <c r="BS57" s="412" t="str">
        <f ca="1">IF(OR(BT57="",BT57=0),"",MAX(BS$5:BS56)+1)</f>
        <v/>
      </c>
      <c r="BT57" s="316" t="str">
        <f ca="1">IFERROR(INDEX($AJ$22:$AJ$33, ROWS($BT$4:BT55)), IFERROR(INDEX($AN$22:$AN$33, ROWS($BT$4:BT55)-ROWS($AJ$22:$AJ$33)), IFERROR(INDEX($AR$22:$AR$33, ROWS($BT$4:BT55)-ROWS($AJ$22:$AJ$33)-ROWS($AN$22:$AN$33)),IFERROR(INDEX($AV$22:$AV$33, ROWS($BT$4:BT55)-ROWS($AJ$22:$AJ$33)-ROWS($AN$22:$AN$33)-ROWS($AR$22:$AR$33)),IFERROR(INDEX($AZ$22:$AZ$33, ROWS($BT$4:BT55)-ROWS($AJ$22:$AJ$33)-ROWS($AN$22:$AN$33)-ROWS($AR$22:$AR$33)-ROWS($AV$22:$AV$33)),IFERROR(INDEX($BD$22:$BD$33, ROWS($BT$4:BT55)-ROWS($AJ$22:$AJ$33)-ROWS($AN$22:$AN$33)-ROWS($AR$22:$AR$33)-ROWS($AV$22:$AV$33)-ROWS($AZ$22:$AZ$33)),IFERROR(INDEX($BH$22:$BH$33, ROWS($BT$4:BT55)-ROWS($AJ$22:$AJ$33)-ROWS($AN$22:$AN$33)-ROWS($AR$22:$AR$33)-ROWS($AV$22:$AV$33)-ROWS($AZ$22:$AZ$33)-ROWS($BD$22:$BD$33)), "")))))))</f>
        <v/>
      </c>
      <c r="BU57" s="316" t="str">
        <f t="shared" ca="1" si="33"/>
        <v/>
      </c>
      <c r="BV57" s="316" t="str">
        <f ca="1">IF(OR(BW57="",BW57=0),"",MAX(BV$5:BV56)+1)</f>
        <v/>
      </c>
      <c r="BW57" s="316" t="str">
        <f ca="1">IFERROR(INDEX($AK$22:$AK$33, ROWS($BW$4:BW55)), IFERROR(INDEX($AO$22:$AO$33, ROWS($BW$4:BW55)-ROWS($AK$22:$AK$33)), IFERROR(INDEX($AS$22:$AS$33, ROWS($BW$4:BW55)-ROWS($AK$22:$AK$33)-ROWS($AO$22:$AO$33)),IFERROR(INDEX($AW$22:$AW$33, ROWS($BW$4:BW55)-ROWS($AK$22:$AK$33)-ROWS($AO$22:$AO$33)-ROWS($AS$22:$AS$33)),IFERROR(INDEX($BA$22:$BA$33, ROWS($BW$4:BW55)-ROWS($AK$22:$AK$33)-ROWS($AO$22:$AO$33)-ROWS($AS$22:$AS$33)-ROWS($AW$22:$AW$33)),IFERROR(INDEX($BE$22:$BE$33, ROWS($BW$4:BW55)-ROWS($AK$22:$AK$33)-ROWS($AO$22:$AO$33)-ROWS($AS$22:$AS$33)-ROWS($AW$22:$AW$33)-ROWS($BA$22:$BA$33)),IFERROR(INDEX($BI$22:$BI$33, ROWS($BW$4:BW55)-ROWS($AK$22:$AK$33)-ROWS($AO$22:$AO$33)-ROWS($AS$22:$AS$33)-ROWS($AW$22:$AW$33)-ROWS($BA$22:$BA$33)-ROWS($BE$22:$BE$33)), "")))))))</f>
        <v/>
      </c>
      <c r="BX57" s="316" t="str">
        <f t="shared" ca="1" si="34"/>
        <v/>
      </c>
      <c r="BY57" s="413" t="str">
        <f t="shared" ca="1" si="35"/>
        <v/>
      </c>
      <c r="BZ57" s="412" t="str">
        <f ca="1">IF(OR(CA57="",CA57=0),"",MAX(BZ$5:BZ56)+1)</f>
        <v/>
      </c>
      <c r="CA57" s="316" t="str">
        <f ca="1">IFERROR(INDEX($AJ$38:$AJ$49, ROWS($CA$4:CA55)), IFERROR(INDEX($AN$38:$AN$49, ROWS($CA$4:CA55)-ROWS($AJ$38:$AJ$49)), IFERROR(INDEX($AR$38:$AR$49, ROWS($CA$4:CA55)-ROWS($AJ$38:$AJ$49)-ROWS($AN$38:$AN$49)),IFERROR(INDEX($AV$38:$AV$49, ROWS($CA$4:CA55)-ROWS($AJ$38:$AJ$49)-ROWS($AN$38:$AN$49)-ROWS($AR$38:$AR$49)),IFERROR(INDEX($AZ$38:$AZ$49, ROWS($CA$4:CA55)-ROWS($AJ$38:$AJ$49)-ROWS($AN$38:$AN$49)-ROWS($AR$38:$AR$49)-ROWS($AV$38:$AV$49)),IFERROR(INDEX($BD$38:$BD$49, ROWS($CA$4:CA55)-ROWS($AJ$38:$AJ$49)-ROWS($AN$38:$AN$49)-ROWS($AR$38:$AR$49)-ROWS($AV$38:$AV$49)-ROWS($AZ$38:$AZ$49)),IFERROR(INDEX($BH$38:$BH$49, ROWS($CA$4:CA55)-ROWS($AJ$38:$AJ$49)-ROWS($AN$38:$AN$49)-ROWS($AR$38:$AR$49)-ROWS($AV$38:$AV$49)-ROWS($AZ$38:$AZ$49)-ROWS($BD$38:$BD$49)), "")))))))</f>
        <v/>
      </c>
      <c r="CB57" s="316" t="str">
        <f t="shared" ca="1" si="36"/>
        <v/>
      </c>
      <c r="CC57" s="316" t="str">
        <f ca="1">IF(OR(CD57="",CD57=0),"",MAX(CC$5:CC56)+1)</f>
        <v/>
      </c>
      <c r="CD57" s="316" t="str">
        <f ca="1">IFERROR(INDEX($AK$38:$AK$49, ROWS($CD$4:CD55)), IFERROR(INDEX($AO$38:$AO$49, ROWS($CD$4:CD55)-ROWS($AK$38:$AK$49)), IFERROR(INDEX($AS$38:$AS$49, ROWS($CD$4:CD55)-ROWS($AK$38:$AK$49)-ROWS($AO$38:$AO$49)),IFERROR(INDEX($AW$38:$AW$49, ROWS($CD$4:CD55)-ROWS($AK$38:$AK$49)-ROWS($AO$38:$AO$49)-ROWS($AS$38:$AS$49)),IFERROR(INDEX($BA$38:$BA$49, ROWS($CD$4:CD55)-ROWS($AK$38:$AK$49)-ROWS($AO$38:$AO$49)-ROWS($AS$38:$AS$49)-ROWS($AW$38:$AW$49)),IFERROR(INDEX($BE$38:$BE$49, ROWS($CD$4:CD55)-ROWS($AK$38:$AK$49)-ROWS($AO$38:$AO$49)-ROWS($AS$38:$AS$49)-ROWS($AW$38:$AW$49)-ROWS($BA$38:$BA$49)),IFERROR(INDEX($BI$38:$BI$49, ROWS($CD$4:CD55)-ROWS($AK$38:$AK$49)-ROWS($AO$38:$AO$49)-ROWS($AS$38:$AS$49)-ROWS($AW$38:$AW$49)-ROWS($BA$38:$BA$49)-ROWS($BE$38:$BE$49)), "")))))))</f>
        <v/>
      </c>
      <c r="CE57" s="316" t="str">
        <f t="shared" ca="1" si="37"/>
        <v/>
      </c>
      <c r="CF57" s="413" t="str">
        <f t="shared" ca="1" si="38"/>
        <v/>
      </c>
      <c r="CG57" s="412" t="str">
        <f ca="1">IF(OR(CH57="",CH57=0),"",MAX(CG$5:CG56)+1)</f>
        <v/>
      </c>
      <c r="CH57" s="316" t="str">
        <f ca="1">IFERROR(INDEX($AJ$54:$AJ$65, ROWS($CH$4:CH55)), IFERROR(INDEX($AN$54:$AN$65, ROWS($CH$4:CH55)-ROWS($AJ$54:$AJ$65)), IFERROR(INDEX($AR$54:$AR$65, ROWS($CH$4:CH55)-ROWS($AJ$54:$AJ$65)-ROWS($AN$54:$AN$65)),IFERROR(INDEX($AV$54:$AV$65, ROWS($CH$4:CH55)-ROWS($AJ$54:$AJ$65)-ROWS($AN$54:$AN$65)-ROWS($AR$54:$AR$65)),IFERROR(INDEX($AZ$54:$AZ$65, ROWS($CH$4:CH55)-ROWS($AJ$54:$AJ$65)-ROWS($AN$54:$AN$65)-ROWS($AR$54:$AR$65)-ROWS($AV$54:$AV$65)),IFERROR(INDEX($BD$54:$BD$65, ROWS($CH$4:CH55)-ROWS($AJ$54:$AJ$65)-ROWS($AN$54:$AN$65)-ROWS($AR$54:$AR$65)-ROWS($AV$54:$AV$65)-ROWS($AZ$54:$AZ$65)),IFERROR(INDEX($BH$54:$BH$65, ROWS($CH$4:CH55)-ROWS($AJ$54:$AJ$65)-ROWS($AN$54:$AN$65)-ROWS($AR$54:$AR$65)-ROWS($AV$54:$AV$65)-ROWS($AZ$54:$AZ$65)-ROWS($BD$54:$BD$65)), "")))))))</f>
        <v/>
      </c>
      <c r="CI57" s="316" t="str">
        <f t="shared" ca="1" si="39"/>
        <v/>
      </c>
      <c r="CJ57" s="316" t="str">
        <f ca="1">IF(OR(CK57="",CK57=0),"",MAX(CJ$5:CJ56)+1)</f>
        <v/>
      </c>
      <c r="CK57" s="316" t="str">
        <f ca="1">IFERROR(INDEX($AK$54:$AK$65, ROWS($CK$4:CK55)), IFERROR(INDEX($AO$54:$AO$65, ROWS($CK$4:CK55)-ROWS($AK$54:$AK$65)), IFERROR(INDEX($AS$54:$AS$65, ROWS($CK$4:CK55)-ROWS($AK$54:$AK$65)-ROWS($AO$54:$AO$65)),IFERROR(INDEX($AW$54:$AW$65, ROWS($CK$4:CK55)-ROWS($AK$54:$AK$65)-ROWS($AO$54:$AO$65)-ROWS($AS$54:$AS$65)),IFERROR(INDEX($BA$54:$BA$65, ROWS($CK$4:CK55)-ROWS($AK$54:$AK$65)-ROWS($AO$54:$AO$65)-ROWS($AS$54:$AS$65)-ROWS($AW$54:$AW$65)),IFERROR(INDEX($BE$54:$BE$65, ROWS($CK$4:CK55)-ROWS($AK$54:$AK$65)-ROWS($AO$54:$AO$65)-ROWS($AS$54:$AS$65)-ROWS($AW$54:$AW$65)-ROWS($BA$54:$BA$65)),IFERROR(INDEX($BI$54:$BI$65, ROWS($CK$4:CK55)-ROWS($AK$54:$AK$65)-ROWS($AO$54:$AO$65)-ROWS($AS$54:$AS$65)-ROWS($AW$54:$AW$65)-ROWS($BA$54:$BA$65)-ROWS($BE$54:$BE$65)), "")))))))</f>
        <v/>
      </c>
      <c r="CL57" s="316" t="str">
        <f t="shared" ca="1" si="40"/>
        <v/>
      </c>
      <c r="CM57" s="413" t="str">
        <f t="shared" ca="1" si="41"/>
        <v/>
      </c>
      <c r="CN57" s="412" t="str">
        <f>IF(OR(CO57="",CO57=0),"",MAX(CN$5:CN56)+1)</f>
        <v/>
      </c>
      <c r="CO57" s="316">
        <f>IFERROR(INDEX($AJ$70:$AJ$81, ROWS($CO$4:CO55)), IFERROR(INDEX($AN$70:$AN$81, ROWS($CO$4:CO55)-ROWS($AJ$70:$AJ$81)), IFERROR(INDEX($AR$70:$AR$81, ROWS($CO$4:CO55)-ROWS($AJ$70:$AJ$81)-ROWS($AN$70:$AN$81)),IFERROR(INDEX($AV$70:$AV$81, ROWS($CO$4:CO55)-ROWS($AJ$70:$AJ$81)-ROWS($AN$70:$AN$81)-ROWS($AR$70:$AR$81)),IFERROR(INDEX($AZ$70:$AZ$81, ROWS($CO$4:CO55)-ROWS($AJ$70:$AJ$81)-ROWS($AN$70:$AN$81)-ROWS($AR$70:$AR$81)-ROWS($AV$70:$AV$81)),IFERROR(INDEX($BD$70:$BD$81, ROWS($CO$4:CO55)-ROWS($AJ$70:$AJ$81)-ROWS($AN$70:$AN$81)-ROWS($AR$70:$AR$81)-ROWS($AV$70:$AV$81)-ROWS($AZ$70:$AZ$81)),IFERROR(INDEX($BH$70:$BH$81, ROWS($CO$4:CO55)-ROWS($AJ$70:$AJ$81)-ROWS($AN$70:$AN$81)-ROWS($AR$70:$AR$81)-ROWS($AV$70:$AV$81)-ROWS($AZ$70:$AZ$81)-ROWS($BD$70:$BD$81)), "")))))))</f>
        <v>0</v>
      </c>
      <c r="CP57" s="316" t="str">
        <f t="shared" ca="1" si="42"/>
        <v/>
      </c>
      <c r="CQ57" s="316" t="str">
        <f>IF(OR(CR57="",CR57=0),"",MAX(CQ$5:CQ56)+1)</f>
        <v/>
      </c>
      <c r="CR57" s="316">
        <f>IFERROR(INDEX($AK$70:$AK$81, ROWS($CR$4:CR55)), IFERROR(INDEX($AO$70:$AO$81, ROWS($CR$4:CR55)-ROWS($AK$70:$AK$81)), IFERROR(INDEX($AS$70:$AS$81, ROWS($CR$4:CR55)-ROWS($AK$70:$AK$81)-ROWS($AO$70:$AO$81)),IFERROR(INDEX($AW$70:$AW$81, ROWS($CR$4:CR55)-ROWS($AK$70:$AK$81)-ROWS($AO$70:$AO$81)-ROWS($AS$70:$AS$81)),IFERROR(INDEX($BA$70:$BA$81, ROWS($CR$4:CR55)-ROWS($AK$70:$AK$81)-ROWS($AO$70:$AO$81)-ROWS($AS$70:$AS$81)-ROWS($AW$70:$AW$81)),IFERROR(INDEX($BE$70:$BE$81, ROWS($CR$4:CR55)-ROWS($AK$70:$AK$81)-ROWS($AO$70:$AO$81)-ROWS($AS$70:$AS$81)-ROWS($AW$70:$AW$81)-ROWS($BA$70:$BA$81)),IFERROR(INDEX($BI$70:$BI$81, ROWS($CR$4:CR55)-ROWS($AK$70:$AK$81)-ROWS($AO$70:$AO$81)-ROWS($AS$70:$AS$81)-ROWS($AW$70:$AW$81)-ROWS($BA$70:$BA$81)-ROWS($BE$70:$BE$81)), "")))))))</f>
        <v>0</v>
      </c>
      <c r="CS57" s="316" t="str">
        <f t="shared" ca="1" si="43"/>
        <v/>
      </c>
      <c r="CT57" s="413" t="str">
        <f t="shared" ca="1" si="44"/>
        <v/>
      </c>
      <c r="CU57" s="412" t="str">
        <f>IF(OR(CV57="",CV57=0),"",MAX(CU$5:CU56)+1)</f>
        <v/>
      </c>
      <c r="CV57" s="316" t="str">
        <f>IFERROR(INDEX($AJ$86:$AJ$97, ROWS($CV$4:CV55)), IFERROR(INDEX($AN$86:$AN$97, ROWS($CV$4:CV55)-ROWS($AJ$86:$AJ$97)), ""))</f>
        <v/>
      </c>
      <c r="CW57" s="316" t="str">
        <f t="shared" si="45"/>
        <v/>
      </c>
      <c r="CX57" s="316" t="str">
        <f>IF(OR(CY57="",CY57=0),"",MAX(CX$5:CX56)+1)</f>
        <v/>
      </c>
      <c r="CY57" s="316" t="str">
        <f>IFERROR(INDEX($AK$86:$AK$97, ROWS($CY$4:CY55)), IFERROR(INDEX($AO$86:$AO$97, ROWS($CY$4:CY55)-ROWS($AK$86:$AK$97)), ""))</f>
        <v/>
      </c>
      <c r="CZ57" s="316" t="str">
        <f t="shared" si="46"/>
        <v/>
      </c>
      <c r="DA57" s="413" t="str">
        <f t="shared" si="47"/>
        <v/>
      </c>
      <c r="DC57" s="438">
        <f ca="1">IF(OR(DD57="",DD57=0),"",MAX(DC$45:DC56)+1)</f>
        <v>10</v>
      </c>
      <c r="DD57" s="435" t="str">
        <f t="shared" ca="1" si="130"/>
        <v>Cellular</v>
      </c>
      <c r="DE57" s="413">
        <f t="shared" ca="1" si="131"/>
        <v>225</v>
      </c>
      <c r="DF57" s="432" t="str">
        <f ca="1">IF(OR(DG57="",DG57=0),"",MAX(DF$45:DF56)+1)</f>
        <v/>
      </c>
      <c r="DG57" s="414" t="str">
        <f t="shared" ca="1" si="132"/>
        <v/>
      </c>
      <c r="DH57" s="415" t="str">
        <f t="shared" ca="1" si="133"/>
        <v/>
      </c>
      <c r="DI57" s="414" t="str">
        <f t="shared" ca="1" si="134"/>
        <v/>
      </c>
      <c r="DJ57" s="413" t="str">
        <f t="shared" ca="1" si="135"/>
        <v/>
      </c>
      <c r="DK57" s="414" t="str">
        <f t="shared" ca="1" si="136"/>
        <v/>
      </c>
      <c r="DL57" s="415" t="str">
        <f t="shared" ca="1" si="137"/>
        <v/>
      </c>
      <c r="DM57" s="278"/>
      <c r="DN57" s="278"/>
      <c r="DO57" s="278"/>
      <c r="DP57" s="278"/>
      <c r="DQ57" s="278"/>
      <c r="DR57" s="278"/>
      <c r="DS57" s="278"/>
    </row>
    <row r="58" spans="16:123" ht="15.75" thickBot="1" x14ac:dyDescent="0.35">
      <c r="P58" s="1177"/>
      <c r="Q58" s="1178"/>
      <c r="R58" s="453"/>
      <c r="S58" s="402"/>
      <c r="U58" s="1177"/>
      <c r="V58" s="1178"/>
      <c r="W58" s="453"/>
      <c r="X58" s="402"/>
      <c r="AI58" s="304" t="str">
        <f t="shared" ca="1" si="159"/>
        <v/>
      </c>
      <c r="AJ58" s="305" t="str">
        <f t="shared" ca="1" si="138"/>
        <v/>
      </c>
      <c r="AK58" s="306" t="str">
        <f t="shared" ca="1" si="139"/>
        <v/>
      </c>
      <c r="AL58" s="307" t="str">
        <f t="shared" ca="1" si="140"/>
        <v/>
      </c>
      <c r="AM58" s="304" t="str">
        <f t="shared" ca="1" si="160"/>
        <v/>
      </c>
      <c r="AN58" s="305" t="str">
        <f t="shared" ca="1" si="141"/>
        <v/>
      </c>
      <c r="AO58" s="306" t="str">
        <f t="shared" ca="1" si="142"/>
        <v/>
      </c>
      <c r="AP58" s="307" t="str">
        <f t="shared" ca="1" si="143"/>
        <v/>
      </c>
      <c r="AQ58" s="304" t="str">
        <f t="shared" ca="1" si="161"/>
        <v/>
      </c>
      <c r="AR58" s="305" t="str">
        <f t="shared" ca="1" si="144"/>
        <v/>
      </c>
      <c r="AS58" s="306" t="str">
        <f t="shared" ca="1" si="145"/>
        <v/>
      </c>
      <c r="AT58" s="307" t="str">
        <f t="shared" ca="1" si="146"/>
        <v/>
      </c>
      <c r="AU58" s="304" t="str">
        <f t="shared" ca="1" si="162"/>
        <v/>
      </c>
      <c r="AV58" s="305" t="str">
        <f t="shared" ca="1" si="147"/>
        <v/>
      </c>
      <c r="AW58" s="306" t="str">
        <f t="shared" ca="1" si="148"/>
        <v/>
      </c>
      <c r="AX58" s="307" t="str">
        <f t="shared" ca="1" si="149"/>
        <v/>
      </c>
      <c r="AY58" s="304" t="str">
        <f t="shared" ca="1" si="163"/>
        <v/>
      </c>
      <c r="AZ58" s="305" t="str">
        <f t="shared" ca="1" si="150"/>
        <v/>
      </c>
      <c r="BA58" s="306" t="str">
        <f t="shared" ca="1" si="151"/>
        <v/>
      </c>
      <c r="BB58" s="307" t="str">
        <f t="shared" ca="1" si="152"/>
        <v/>
      </c>
      <c r="BC58" s="304" t="str">
        <f t="shared" ca="1" si="164"/>
        <v/>
      </c>
      <c r="BD58" s="305" t="str">
        <f t="shared" ca="1" si="153"/>
        <v/>
      </c>
      <c r="BE58" s="306" t="str">
        <f t="shared" ca="1" si="154"/>
        <v/>
      </c>
      <c r="BF58" s="307" t="str">
        <f t="shared" ca="1" si="155"/>
        <v/>
      </c>
      <c r="BG58" s="304" t="str">
        <f t="shared" ca="1" si="165"/>
        <v/>
      </c>
      <c r="BH58" s="305" t="str">
        <f t="shared" ca="1" si="156"/>
        <v/>
      </c>
      <c r="BI58" s="306" t="str">
        <f t="shared" ca="1" si="157"/>
        <v/>
      </c>
      <c r="BJ58" s="307" t="str">
        <f t="shared" ca="1" si="158"/>
        <v/>
      </c>
      <c r="BL58" s="412" t="str">
        <f ca="1">IF(OR(BM58="",BM58=0),"",MAX(BL$5:BL57)+1)</f>
        <v/>
      </c>
      <c r="BM58" s="316" t="str">
        <f ca="1">IFERROR(INDEX($AJ$6:$AJ$17, ROWS(BM$4:$BM56)), IFERROR(INDEX($AN$6:$AN$17, ROWS(BM$4:$BM56)-ROWS($AJ$6:$AJ$17)), IFERROR(INDEX($AR$6:$AR$17, ROWS(BM$4:$BM56)-ROWS($AJ$6:$AJ$17)-ROWS($AN$6:$AN$17)),IFERROR(INDEX($AV$6:$AV$17, ROWS(BM$4:$BM56)-ROWS($AJ$6:$AJ$17)-ROWS($AN$6:$AN$17)-ROWS($AR$6:$AR$17)),IFERROR(INDEX($AZ$6:$AZ$17, ROWS(BM$4:$BM56)-ROWS($AJ$6:$AJ$17)-ROWS($AN$6:$AN$17)-ROWS($AR$6:$AR$17)-ROWS($AV$6:$AV$17)),IFERROR(INDEX($BD$6:$BD$17, ROWS(BM$4:$BM56)-ROWS($AJ$6:$AJ$17)-ROWS($AN$6:$AN$17)-ROWS($AR$6:$AR$17)-ROWS($AV$6:$AV$17)-ROWS($AZ$6:$AZ$17)),IFERROR(INDEX($BH$6:$BH$17, ROWS(BM$4:$BM56)-ROWS($AJ$6:$AJ$17)-ROWS($AN$6:$AN$17)-ROWS($AR$6:$AR$17)-ROWS($AV$6:$AV$17)-ROWS($AZ$6:$AZ$17)-ROWS($BD$6:$BD$17)), "")))))))</f>
        <v/>
      </c>
      <c r="BN58" s="316" t="str">
        <f t="shared" ca="1" si="30"/>
        <v/>
      </c>
      <c r="BO58" s="316" t="str">
        <f ca="1">IF(OR(BP58="",BP58=0),"",MAX(BO$5:BO57)+1)</f>
        <v/>
      </c>
      <c r="BP58" s="316" t="str">
        <f ca="1">IFERROR(INDEX($AK$6:$AK$17, ROWS($BP$4:BP56)), IFERROR(INDEX($AO$6:$AO$17, ROWS($BP$4:BP56)-ROWS($AK$6:$AK$17)), IFERROR(INDEX($AS$6:$AS$17, ROWS($BP$4:BP56)-ROWS($AK$6:$AK$17)-ROWS($AO$6:$AO$17)),IFERROR(INDEX($AW$6:$AW$17, ROWS($BP$4:BP56)-ROWS($AK$6:$AK$17)-ROWS($AO$6:$AO$17)-ROWS($AS$6:$AS$17)),IFERROR(INDEX($BA$6:$BA$17, ROWS($BP$4:BP56)-ROWS($AK$6:$AK$17)-ROWS($AO$6:$AO$17)-ROWS($AS$6:$AS$17)-ROWS($AW$6:$AW$17)),IFERROR(INDEX($BE$6:$BE$17, ROWS($BP$4:BP56)-ROWS($AK$6:$AK$17)-ROWS($AO$6:$AO$17)-ROWS($AS$6:$AS$17)-ROWS($AW$6:$AW$17)-ROWS($BA$6:$BA$17)),IFERROR(INDEX($BI$6:$BI$17, ROWS($BP$4:BP56)-ROWS($AK$6:$AK$17)-ROWS($AO$6:$AO$17)-ROWS($AS$6:$AS$17)-ROWS($AW$6:$AW$17)-ROWS($BA$6:$BA$17)-ROWS($BE$6:$BE$17)), "")))))))</f>
        <v/>
      </c>
      <c r="BQ58" s="316" t="str">
        <f t="shared" ca="1" si="31"/>
        <v/>
      </c>
      <c r="BR58" s="413" t="str">
        <f t="shared" ca="1" si="32"/>
        <v/>
      </c>
      <c r="BS58" s="412" t="str">
        <f ca="1">IF(OR(BT58="",BT58=0),"",MAX(BS$5:BS57)+1)</f>
        <v/>
      </c>
      <c r="BT58" s="316" t="str">
        <f ca="1">IFERROR(INDEX($AJ$22:$AJ$33, ROWS($BT$4:BT56)), IFERROR(INDEX($AN$22:$AN$33, ROWS($BT$4:BT56)-ROWS($AJ$22:$AJ$33)), IFERROR(INDEX($AR$22:$AR$33, ROWS($BT$4:BT56)-ROWS($AJ$22:$AJ$33)-ROWS($AN$22:$AN$33)),IFERROR(INDEX($AV$22:$AV$33, ROWS($BT$4:BT56)-ROWS($AJ$22:$AJ$33)-ROWS($AN$22:$AN$33)-ROWS($AR$22:$AR$33)),IFERROR(INDEX($AZ$22:$AZ$33, ROWS($BT$4:BT56)-ROWS($AJ$22:$AJ$33)-ROWS($AN$22:$AN$33)-ROWS($AR$22:$AR$33)-ROWS($AV$22:$AV$33)),IFERROR(INDEX($BD$22:$BD$33, ROWS($BT$4:BT56)-ROWS($AJ$22:$AJ$33)-ROWS($AN$22:$AN$33)-ROWS($AR$22:$AR$33)-ROWS($AV$22:$AV$33)-ROWS($AZ$22:$AZ$33)),IFERROR(INDEX($BH$22:$BH$33, ROWS($BT$4:BT56)-ROWS($AJ$22:$AJ$33)-ROWS($AN$22:$AN$33)-ROWS($AR$22:$AR$33)-ROWS($AV$22:$AV$33)-ROWS($AZ$22:$AZ$33)-ROWS($BD$22:$BD$33)), "")))))))</f>
        <v/>
      </c>
      <c r="BU58" s="316" t="str">
        <f t="shared" ca="1" si="33"/>
        <v/>
      </c>
      <c r="BV58" s="316" t="str">
        <f ca="1">IF(OR(BW58="",BW58=0),"",MAX(BV$5:BV57)+1)</f>
        <v/>
      </c>
      <c r="BW58" s="316" t="str">
        <f ca="1">IFERROR(INDEX($AK$22:$AK$33, ROWS($BW$4:BW56)), IFERROR(INDEX($AO$22:$AO$33, ROWS($BW$4:BW56)-ROWS($AK$22:$AK$33)), IFERROR(INDEX($AS$22:$AS$33, ROWS($BW$4:BW56)-ROWS($AK$22:$AK$33)-ROWS($AO$22:$AO$33)),IFERROR(INDEX($AW$22:$AW$33, ROWS($BW$4:BW56)-ROWS($AK$22:$AK$33)-ROWS($AO$22:$AO$33)-ROWS($AS$22:$AS$33)),IFERROR(INDEX($BA$22:$BA$33, ROWS($BW$4:BW56)-ROWS($AK$22:$AK$33)-ROWS($AO$22:$AO$33)-ROWS($AS$22:$AS$33)-ROWS($AW$22:$AW$33)),IFERROR(INDEX($BE$22:$BE$33, ROWS($BW$4:BW56)-ROWS($AK$22:$AK$33)-ROWS($AO$22:$AO$33)-ROWS($AS$22:$AS$33)-ROWS($AW$22:$AW$33)-ROWS($BA$22:$BA$33)),IFERROR(INDEX($BI$22:$BI$33, ROWS($BW$4:BW56)-ROWS($AK$22:$AK$33)-ROWS($AO$22:$AO$33)-ROWS($AS$22:$AS$33)-ROWS($AW$22:$AW$33)-ROWS($BA$22:$BA$33)-ROWS($BE$22:$BE$33)), "")))))))</f>
        <v/>
      </c>
      <c r="BX58" s="316" t="str">
        <f t="shared" ca="1" si="34"/>
        <v/>
      </c>
      <c r="BY58" s="413" t="str">
        <f t="shared" ca="1" si="35"/>
        <v/>
      </c>
      <c r="BZ58" s="412" t="str">
        <f ca="1">IF(OR(CA58="",CA58=0),"",MAX(BZ$5:BZ57)+1)</f>
        <v/>
      </c>
      <c r="CA58" s="316" t="str">
        <f ca="1">IFERROR(INDEX($AJ$38:$AJ$49, ROWS($CA$4:CA56)), IFERROR(INDEX($AN$38:$AN$49, ROWS($CA$4:CA56)-ROWS($AJ$38:$AJ$49)), IFERROR(INDEX($AR$38:$AR$49, ROWS($CA$4:CA56)-ROWS($AJ$38:$AJ$49)-ROWS($AN$38:$AN$49)),IFERROR(INDEX($AV$38:$AV$49, ROWS($CA$4:CA56)-ROWS($AJ$38:$AJ$49)-ROWS($AN$38:$AN$49)-ROWS($AR$38:$AR$49)),IFERROR(INDEX($AZ$38:$AZ$49, ROWS($CA$4:CA56)-ROWS($AJ$38:$AJ$49)-ROWS($AN$38:$AN$49)-ROWS($AR$38:$AR$49)-ROWS($AV$38:$AV$49)),IFERROR(INDEX($BD$38:$BD$49, ROWS($CA$4:CA56)-ROWS($AJ$38:$AJ$49)-ROWS($AN$38:$AN$49)-ROWS($AR$38:$AR$49)-ROWS($AV$38:$AV$49)-ROWS($AZ$38:$AZ$49)),IFERROR(INDEX($BH$38:$BH$49, ROWS($CA$4:CA56)-ROWS($AJ$38:$AJ$49)-ROWS($AN$38:$AN$49)-ROWS($AR$38:$AR$49)-ROWS($AV$38:$AV$49)-ROWS($AZ$38:$AZ$49)-ROWS($BD$38:$BD$49)), "")))))))</f>
        <v/>
      </c>
      <c r="CB58" s="316" t="str">
        <f t="shared" ca="1" si="36"/>
        <v/>
      </c>
      <c r="CC58" s="316" t="str">
        <f ca="1">IF(OR(CD58="",CD58=0),"",MAX(CC$5:CC57)+1)</f>
        <v/>
      </c>
      <c r="CD58" s="316" t="str">
        <f ca="1">IFERROR(INDEX($AK$38:$AK$49, ROWS($CD$4:CD56)), IFERROR(INDEX($AO$38:$AO$49, ROWS($CD$4:CD56)-ROWS($AK$38:$AK$49)), IFERROR(INDEX($AS$38:$AS$49, ROWS($CD$4:CD56)-ROWS($AK$38:$AK$49)-ROWS($AO$38:$AO$49)),IFERROR(INDEX($AW$38:$AW$49, ROWS($CD$4:CD56)-ROWS($AK$38:$AK$49)-ROWS($AO$38:$AO$49)-ROWS($AS$38:$AS$49)),IFERROR(INDEX($BA$38:$BA$49, ROWS($CD$4:CD56)-ROWS($AK$38:$AK$49)-ROWS($AO$38:$AO$49)-ROWS($AS$38:$AS$49)-ROWS($AW$38:$AW$49)),IFERROR(INDEX($BE$38:$BE$49, ROWS($CD$4:CD56)-ROWS($AK$38:$AK$49)-ROWS($AO$38:$AO$49)-ROWS($AS$38:$AS$49)-ROWS($AW$38:$AW$49)-ROWS($BA$38:$BA$49)),IFERROR(INDEX($BI$38:$BI$49, ROWS($CD$4:CD56)-ROWS($AK$38:$AK$49)-ROWS($AO$38:$AO$49)-ROWS($AS$38:$AS$49)-ROWS($AW$38:$AW$49)-ROWS($BA$38:$BA$49)-ROWS($BE$38:$BE$49)), "")))))))</f>
        <v/>
      </c>
      <c r="CE58" s="316" t="str">
        <f t="shared" ca="1" si="37"/>
        <v/>
      </c>
      <c r="CF58" s="413" t="str">
        <f t="shared" ca="1" si="38"/>
        <v/>
      </c>
      <c r="CG58" s="412" t="str">
        <f ca="1">IF(OR(CH58="",CH58=0),"",MAX(CG$5:CG57)+1)</f>
        <v/>
      </c>
      <c r="CH58" s="316" t="str">
        <f ca="1">IFERROR(INDEX($AJ$54:$AJ$65, ROWS($CH$4:CH56)), IFERROR(INDEX($AN$54:$AN$65, ROWS($CH$4:CH56)-ROWS($AJ$54:$AJ$65)), IFERROR(INDEX($AR$54:$AR$65, ROWS($CH$4:CH56)-ROWS($AJ$54:$AJ$65)-ROWS($AN$54:$AN$65)),IFERROR(INDEX($AV$54:$AV$65, ROWS($CH$4:CH56)-ROWS($AJ$54:$AJ$65)-ROWS($AN$54:$AN$65)-ROWS($AR$54:$AR$65)),IFERROR(INDEX($AZ$54:$AZ$65, ROWS($CH$4:CH56)-ROWS($AJ$54:$AJ$65)-ROWS($AN$54:$AN$65)-ROWS($AR$54:$AR$65)-ROWS($AV$54:$AV$65)),IFERROR(INDEX($BD$54:$BD$65, ROWS($CH$4:CH56)-ROWS($AJ$54:$AJ$65)-ROWS($AN$54:$AN$65)-ROWS($AR$54:$AR$65)-ROWS($AV$54:$AV$65)-ROWS($AZ$54:$AZ$65)),IFERROR(INDEX($BH$54:$BH$65, ROWS($CH$4:CH56)-ROWS($AJ$54:$AJ$65)-ROWS($AN$54:$AN$65)-ROWS($AR$54:$AR$65)-ROWS($AV$54:$AV$65)-ROWS($AZ$54:$AZ$65)-ROWS($BD$54:$BD$65)), "")))))))</f>
        <v/>
      </c>
      <c r="CI58" s="316" t="str">
        <f t="shared" ca="1" si="39"/>
        <v/>
      </c>
      <c r="CJ58" s="316" t="str">
        <f ca="1">IF(OR(CK58="",CK58=0),"",MAX(CJ$5:CJ57)+1)</f>
        <v/>
      </c>
      <c r="CK58" s="316" t="str">
        <f ca="1">IFERROR(INDEX($AK$54:$AK$65, ROWS($CK$4:CK56)), IFERROR(INDEX($AO$54:$AO$65, ROWS($CK$4:CK56)-ROWS($AK$54:$AK$65)), IFERROR(INDEX($AS$54:$AS$65, ROWS($CK$4:CK56)-ROWS($AK$54:$AK$65)-ROWS($AO$54:$AO$65)),IFERROR(INDEX($AW$54:$AW$65, ROWS($CK$4:CK56)-ROWS($AK$54:$AK$65)-ROWS($AO$54:$AO$65)-ROWS($AS$54:$AS$65)),IFERROR(INDEX($BA$54:$BA$65, ROWS($CK$4:CK56)-ROWS($AK$54:$AK$65)-ROWS($AO$54:$AO$65)-ROWS($AS$54:$AS$65)-ROWS($AW$54:$AW$65)),IFERROR(INDEX($BE$54:$BE$65, ROWS($CK$4:CK56)-ROWS($AK$54:$AK$65)-ROWS($AO$54:$AO$65)-ROWS($AS$54:$AS$65)-ROWS($AW$54:$AW$65)-ROWS($BA$54:$BA$65)),IFERROR(INDEX($BI$54:$BI$65, ROWS($CK$4:CK56)-ROWS($AK$54:$AK$65)-ROWS($AO$54:$AO$65)-ROWS($AS$54:$AS$65)-ROWS($AW$54:$AW$65)-ROWS($BA$54:$BA$65)-ROWS($BE$54:$BE$65)), "")))))))</f>
        <v/>
      </c>
      <c r="CL58" s="316" t="str">
        <f t="shared" ca="1" si="40"/>
        <v/>
      </c>
      <c r="CM58" s="413" t="str">
        <f t="shared" ca="1" si="41"/>
        <v/>
      </c>
      <c r="CN58" s="412" t="str">
        <f>IF(OR(CO58="",CO58=0),"",MAX(CN$5:CN57)+1)</f>
        <v/>
      </c>
      <c r="CO58" s="316">
        <f>IFERROR(INDEX($AJ$70:$AJ$81, ROWS($CO$4:CO56)), IFERROR(INDEX($AN$70:$AN$81, ROWS($CO$4:CO56)-ROWS($AJ$70:$AJ$81)), IFERROR(INDEX($AR$70:$AR$81, ROWS($CO$4:CO56)-ROWS($AJ$70:$AJ$81)-ROWS($AN$70:$AN$81)),IFERROR(INDEX($AV$70:$AV$81, ROWS($CO$4:CO56)-ROWS($AJ$70:$AJ$81)-ROWS($AN$70:$AN$81)-ROWS($AR$70:$AR$81)),IFERROR(INDEX($AZ$70:$AZ$81, ROWS($CO$4:CO56)-ROWS($AJ$70:$AJ$81)-ROWS($AN$70:$AN$81)-ROWS($AR$70:$AR$81)-ROWS($AV$70:$AV$81)),IFERROR(INDEX($BD$70:$BD$81, ROWS($CO$4:CO56)-ROWS($AJ$70:$AJ$81)-ROWS($AN$70:$AN$81)-ROWS($AR$70:$AR$81)-ROWS($AV$70:$AV$81)-ROWS($AZ$70:$AZ$81)),IFERROR(INDEX($BH$70:$BH$81, ROWS($CO$4:CO56)-ROWS($AJ$70:$AJ$81)-ROWS($AN$70:$AN$81)-ROWS($AR$70:$AR$81)-ROWS($AV$70:$AV$81)-ROWS($AZ$70:$AZ$81)-ROWS($BD$70:$BD$81)), "")))))))</f>
        <v>0</v>
      </c>
      <c r="CP58" s="316" t="str">
        <f t="shared" ca="1" si="42"/>
        <v/>
      </c>
      <c r="CQ58" s="316" t="str">
        <f>IF(OR(CR58="",CR58=0),"",MAX(CQ$5:CQ57)+1)</f>
        <v/>
      </c>
      <c r="CR58" s="316">
        <f>IFERROR(INDEX($AK$70:$AK$81, ROWS($CR$4:CR56)), IFERROR(INDEX($AO$70:$AO$81, ROWS($CR$4:CR56)-ROWS($AK$70:$AK$81)), IFERROR(INDEX($AS$70:$AS$81, ROWS($CR$4:CR56)-ROWS($AK$70:$AK$81)-ROWS($AO$70:$AO$81)),IFERROR(INDEX($AW$70:$AW$81, ROWS($CR$4:CR56)-ROWS($AK$70:$AK$81)-ROWS($AO$70:$AO$81)-ROWS($AS$70:$AS$81)),IFERROR(INDEX($BA$70:$BA$81, ROWS($CR$4:CR56)-ROWS($AK$70:$AK$81)-ROWS($AO$70:$AO$81)-ROWS($AS$70:$AS$81)-ROWS($AW$70:$AW$81)),IFERROR(INDEX($BE$70:$BE$81, ROWS($CR$4:CR56)-ROWS($AK$70:$AK$81)-ROWS($AO$70:$AO$81)-ROWS($AS$70:$AS$81)-ROWS($AW$70:$AW$81)-ROWS($BA$70:$BA$81)),IFERROR(INDEX($BI$70:$BI$81, ROWS($CR$4:CR56)-ROWS($AK$70:$AK$81)-ROWS($AO$70:$AO$81)-ROWS($AS$70:$AS$81)-ROWS($AW$70:$AW$81)-ROWS($BA$70:$BA$81)-ROWS($BE$70:$BE$81)), "")))))))</f>
        <v>0</v>
      </c>
      <c r="CS58" s="316" t="str">
        <f t="shared" ca="1" si="43"/>
        <v/>
      </c>
      <c r="CT58" s="413" t="str">
        <f t="shared" ca="1" si="44"/>
        <v/>
      </c>
      <c r="CU58" s="412" t="str">
        <f>IF(OR(CV58="",CV58=0),"",MAX(CU$5:CU57)+1)</f>
        <v/>
      </c>
      <c r="CV58" s="316" t="str">
        <f>IFERROR(INDEX($AJ$86:$AJ$97, ROWS($CV$4:CV56)), IFERROR(INDEX($AN$86:$AN$97, ROWS($CV$4:CV56)-ROWS($AJ$86:$AJ$97)), ""))</f>
        <v/>
      </c>
      <c r="CW58" s="316" t="str">
        <f t="shared" si="45"/>
        <v/>
      </c>
      <c r="CX58" s="316" t="str">
        <f>IF(OR(CY58="",CY58=0),"",MAX(CX$5:CX57)+1)</f>
        <v/>
      </c>
      <c r="CY58" s="316" t="str">
        <f>IFERROR(INDEX($AK$86:$AK$97, ROWS($CY$4:CY56)), IFERROR(INDEX($AO$86:$AO$97, ROWS($CY$4:CY56)-ROWS($AK$86:$AK$97)), ""))</f>
        <v/>
      </c>
      <c r="CZ58" s="316" t="str">
        <f t="shared" si="46"/>
        <v/>
      </c>
      <c r="DA58" s="413" t="str">
        <f t="shared" si="47"/>
        <v/>
      </c>
      <c r="DC58" s="438">
        <f ca="1">IF(OR(DD58="",DD58=0),"",MAX(DC$45:DC57)+1)</f>
        <v>11</v>
      </c>
      <c r="DD58" s="434" t="str">
        <f t="shared" ca="1" si="130"/>
        <v>Credit Card 2</v>
      </c>
      <c r="DE58" s="413">
        <f t="shared" ca="1" si="131"/>
        <v>60</v>
      </c>
      <c r="DF58" s="431" t="str">
        <f ca="1">IF(OR(DG58="",DG58=0),"",MAX(DF$45:DF57)+1)</f>
        <v/>
      </c>
      <c r="DG58" s="412" t="str">
        <f t="shared" ca="1" si="132"/>
        <v/>
      </c>
      <c r="DH58" s="413" t="str">
        <f t="shared" ca="1" si="133"/>
        <v/>
      </c>
      <c r="DI58" s="412" t="str">
        <f t="shared" ca="1" si="134"/>
        <v/>
      </c>
      <c r="DJ58" s="413" t="str">
        <f t="shared" ca="1" si="135"/>
        <v/>
      </c>
      <c r="DK58" s="412" t="str">
        <f t="shared" ca="1" si="136"/>
        <v/>
      </c>
      <c r="DL58" s="413" t="str">
        <f t="shared" ca="1" si="137"/>
        <v/>
      </c>
      <c r="DM58" s="278"/>
      <c r="DN58" s="278"/>
      <c r="DO58" s="278"/>
      <c r="DP58" s="278"/>
      <c r="DQ58" s="278"/>
      <c r="DR58" s="278"/>
      <c r="DS58" s="278"/>
    </row>
    <row r="59" spans="16:123" x14ac:dyDescent="0.3">
      <c r="P59" s="1177"/>
      <c r="Q59" s="1178"/>
      <c r="R59" s="453"/>
      <c r="S59" s="402"/>
      <c r="U59" s="1177"/>
      <c r="V59" s="1178"/>
      <c r="W59" s="453"/>
      <c r="X59" s="402"/>
      <c r="AB59" s="1170" t="s">
        <v>23</v>
      </c>
      <c r="AC59" s="1171"/>
      <c r="AD59" s="1171"/>
      <c r="AE59" s="1171"/>
      <c r="AF59" s="1172"/>
      <c r="AI59" s="304" t="str">
        <f t="shared" ca="1" si="159"/>
        <v/>
      </c>
      <c r="AJ59" s="305" t="str">
        <f t="shared" ca="1" si="138"/>
        <v/>
      </c>
      <c r="AK59" s="306" t="str">
        <f t="shared" ca="1" si="139"/>
        <v/>
      </c>
      <c r="AL59" s="307" t="str">
        <f t="shared" ca="1" si="140"/>
        <v/>
      </c>
      <c r="AM59" s="304" t="str">
        <f t="shared" ca="1" si="160"/>
        <v/>
      </c>
      <c r="AN59" s="305" t="str">
        <f t="shared" ca="1" si="141"/>
        <v/>
      </c>
      <c r="AO59" s="306" t="str">
        <f t="shared" ca="1" si="142"/>
        <v/>
      </c>
      <c r="AP59" s="307" t="str">
        <f t="shared" ca="1" si="143"/>
        <v/>
      </c>
      <c r="AQ59" s="304" t="str">
        <f t="shared" ca="1" si="161"/>
        <v/>
      </c>
      <c r="AR59" s="305" t="str">
        <f t="shared" ca="1" si="144"/>
        <v/>
      </c>
      <c r="AS59" s="306" t="str">
        <f t="shared" ca="1" si="145"/>
        <v/>
      </c>
      <c r="AT59" s="307" t="str">
        <f t="shared" ca="1" si="146"/>
        <v/>
      </c>
      <c r="AU59" s="304" t="str">
        <f t="shared" ca="1" si="162"/>
        <v/>
      </c>
      <c r="AV59" s="305" t="str">
        <f t="shared" ca="1" si="147"/>
        <v/>
      </c>
      <c r="AW59" s="306" t="str">
        <f t="shared" ca="1" si="148"/>
        <v/>
      </c>
      <c r="AX59" s="307" t="str">
        <f t="shared" ca="1" si="149"/>
        <v/>
      </c>
      <c r="AY59" s="304" t="str">
        <f t="shared" ca="1" si="163"/>
        <v/>
      </c>
      <c r="AZ59" s="305" t="str">
        <f t="shared" ca="1" si="150"/>
        <v/>
      </c>
      <c r="BA59" s="306" t="str">
        <f t="shared" ca="1" si="151"/>
        <v/>
      </c>
      <c r="BB59" s="307" t="str">
        <f t="shared" ca="1" si="152"/>
        <v/>
      </c>
      <c r="BC59" s="304" t="str">
        <f t="shared" ca="1" si="164"/>
        <v/>
      </c>
      <c r="BD59" s="305" t="str">
        <f t="shared" ca="1" si="153"/>
        <v/>
      </c>
      <c r="BE59" s="306" t="str">
        <f t="shared" ca="1" si="154"/>
        <v/>
      </c>
      <c r="BF59" s="307" t="str">
        <f t="shared" ca="1" si="155"/>
        <v/>
      </c>
      <c r="BG59" s="304" t="str">
        <f t="shared" ca="1" si="165"/>
        <v/>
      </c>
      <c r="BH59" s="305" t="str">
        <f t="shared" ca="1" si="156"/>
        <v/>
      </c>
      <c r="BI59" s="306" t="str">
        <f t="shared" ca="1" si="157"/>
        <v/>
      </c>
      <c r="BJ59" s="307" t="str">
        <f t="shared" ca="1" si="158"/>
        <v/>
      </c>
      <c r="BL59" s="412" t="str">
        <f ca="1">IF(OR(BM59="",BM59=0),"",MAX(BL$5:BL58)+1)</f>
        <v/>
      </c>
      <c r="BM59" s="316" t="str">
        <f ca="1">IFERROR(INDEX($AJ$6:$AJ$17, ROWS(BM$4:$BM57)), IFERROR(INDEX($AN$6:$AN$17, ROWS(BM$4:$BM57)-ROWS($AJ$6:$AJ$17)), IFERROR(INDEX($AR$6:$AR$17, ROWS(BM$4:$BM57)-ROWS($AJ$6:$AJ$17)-ROWS($AN$6:$AN$17)),IFERROR(INDEX($AV$6:$AV$17, ROWS(BM$4:$BM57)-ROWS($AJ$6:$AJ$17)-ROWS($AN$6:$AN$17)-ROWS($AR$6:$AR$17)),IFERROR(INDEX($AZ$6:$AZ$17, ROWS(BM$4:$BM57)-ROWS($AJ$6:$AJ$17)-ROWS($AN$6:$AN$17)-ROWS($AR$6:$AR$17)-ROWS($AV$6:$AV$17)),IFERROR(INDEX($BD$6:$BD$17, ROWS(BM$4:$BM57)-ROWS($AJ$6:$AJ$17)-ROWS($AN$6:$AN$17)-ROWS($AR$6:$AR$17)-ROWS($AV$6:$AV$17)-ROWS($AZ$6:$AZ$17)),IFERROR(INDEX($BH$6:$BH$17, ROWS(BM$4:$BM57)-ROWS($AJ$6:$AJ$17)-ROWS($AN$6:$AN$17)-ROWS($AR$6:$AR$17)-ROWS($AV$6:$AV$17)-ROWS($AZ$6:$AZ$17)-ROWS($BD$6:$BD$17)), "")))))))</f>
        <v/>
      </c>
      <c r="BN59" s="316" t="str">
        <f t="shared" ca="1" si="30"/>
        <v/>
      </c>
      <c r="BO59" s="316" t="str">
        <f ca="1">IF(OR(BP59="",BP59=0),"",MAX(BO$5:BO58)+1)</f>
        <v/>
      </c>
      <c r="BP59" s="316" t="str">
        <f ca="1">IFERROR(INDEX($AK$6:$AK$17, ROWS($BP$4:BP57)), IFERROR(INDEX($AO$6:$AO$17, ROWS($BP$4:BP57)-ROWS($AK$6:$AK$17)), IFERROR(INDEX($AS$6:$AS$17, ROWS($BP$4:BP57)-ROWS($AK$6:$AK$17)-ROWS($AO$6:$AO$17)),IFERROR(INDEX($AW$6:$AW$17, ROWS($BP$4:BP57)-ROWS($AK$6:$AK$17)-ROWS($AO$6:$AO$17)-ROWS($AS$6:$AS$17)),IFERROR(INDEX($BA$6:$BA$17, ROWS($BP$4:BP57)-ROWS($AK$6:$AK$17)-ROWS($AO$6:$AO$17)-ROWS($AS$6:$AS$17)-ROWS($AW$6:$AW$17)),IFERROR(INDEX($BE$6:$BE$17, ROWS($BP$4:BP57)-ROWS($AK$6:$AK$17)-ROWS($AO$6:$AO$17)-ROWS($AS$6:$AS$17)-ROWS($AW$6:$AW$17)-ROWS($BA$6:$BA$17)),IFERROR(INDEX($BI$6:$BI$17, ROWS($BP$4:BP57)-ROWS($AK$6:$AK$17)-ROWS($AO$6:$AO$17)-ROWS($AS$6:$AS$17)-ROWS($AW$6:$AW$17)-ROWS($BA$6:$BA$17)-ROWS($BE$6:$BE$17)), "")))))))</f>
        <v/>
      </c>
      <c r="BQ59" s="316" t="str">
        <f t="shared" ca="1" si="31"/>
        <v/>
      </c>
      <c r="BR59" s="413" t="str">
        <f t="shared" ca="1" si="32"/>
        <v/>
      </c>
      <c r="BS59" s="412" t="str">
        <f ca="1">IF(OR(BT59="",BT59=0),"",MAX(BS$5:BS58)+1)</f>
        <v/>
      </c>
      <c r="BT59" s="316" t="str">
        <f ca="1">IFERROR(INDEX($AJ$22:$AJ$33, ROWS($BT$4:BT57)), IFERROR(INDEX($AN$22:$AN$33, ROWS($BT$4:BT57)-ROWS($AJ$22:$AJ$33)), IFERROR(INDEX($AR$22:$AR$33, ROWS($BT$4:BT57)-ROWS($AJ$22:$AJ$33)-ROWS($AN$22:$AN$33)),IFERROR(INDEX($AV$22:$AV$33, ROWS($BT$4:BT57)-ROWS($AJ$22:$AJ$33)-ROWS($AN$22:$AN$33)-ROWS($AR$22:$AR$33)),IFERROR(INDEX($AZ$22:$AZ$33, ROWS($BT$4:BT57)-ROWS($AJ$22:$AJ$33)-ROWS($AN$22:$AN$33)-ROWS($AR$22:$AR$33)-ROWS($AV$22:$AV$33)),IFERROR(INDEX($BD$22:$BD$33, ROWS($BT$4:BT57)-ROWS($AJ$22:$AJ$33)-ROWS($AN$22:$AN$33)-ROWS($AR$22:$AR$33)-ROWS($AV$22:$AV$33)-ROWS($AZ$22:$AZ$33)),IFERROR(INDEX($BH$22:$BH$33, ROWS($BT$4:BT57)-ROWS($AJ$22:$AJ$33)-ROWS($AN$22:$AN$33)-ROWS($AR$22:$AR$33)-ROWS($AV$22:$AV$33)-ROWS($AZ$22:$AZ$33)-ROWS($BD$22:$BD$33)), "")))))))</f>
        <v/>
      </c>
      <c r="BU59" s="316" t="str">
        <f t="shared" ca="1" si="33"/>
        <v/>
      </c>
      <c r="BV59" s="316" t="str">
        <f ca="1">IF(OR(BW59="",BW59=0),"",MAX(BV$5:BV58)+1)</f>
        <v/>
      </c>
      <c r="BW59" s="316" t="str">
        <f ca="1">IFERROR(INDEX($AK$22:$AK$33, ROWS($BW$4:BW57)), IFERROR(INDEX($AO$22:$AO$33, ROWS($BW$4:BW57)-ROWS($AK$22:$AK$33)), IFERROR(INDEX($AS$22:$AS$33, ROWS($BW$4:BW57)-ROWS($AK$22:$AK$33)-ROWS($AO$22:$AO$33)),IFERROR(INDEX($AW$22:$AW$33, ROWS($BW$4:BW57)-ROWS($AK$22:$AK$33)-ROWS($AO$22:$AO$33)-ROWS($AS$22:$AS$33)),IFERROR(INDEX($BA$22:$BA$33, ROWS($BW$4:BW57)-ROWS($AK$22:$AK$33)-ROWS($AO$22:$AO$33)-ROWS($AS$22:$AS$33)-ROWS($AW$22:$AW$33)),IFERROR(INDEX($BE$22:$BE$33, ROWS($BW$4:BW57)-ROWS($AK$22:$AK$33)-ROWS($AO$22:$AO$33)-ROWS($AS$22:$AS$33)-ROWS($AW$22:$AW$33)-ROWS($BA$22:$BA$33)),IFERROR(INDEX($BI$22:$BI$33, ROWS($BW$4:BW57)-ROWS($AK$22:$AK$33)-ROWS($AO$22:$AO$33)-ROWS($AS$22:$AS$33)-ROWS($AW$22:$AW$33)-ROWS($BA$22:$BA$33)-ROWS($BE$22:$BE$33)), "")))))))</f>
        <v/>
      </c>
      <c r="BX59" s="316" t="str">
        <f t="shared" ca="1" si="34"/>
        <v/>
      </c>
      <c r="BY59" s="413" t="str">
        <f t="shared" ca="1" si="35"/>
        <v/>
      </c>
      <c r="BZ59" s="412" t="str">
        <f ca="1">IF(OR(CA59="",CA59=0),"",MAX(BZ$5:BZ58)+1)</f>
        <v/>
      </c>
      <c r="CA59" s="316" t="str">
        <f ca="1">IFERROR(INDEX($AJ$38:$AJ$49, ROWS($CA$4:CA57)), IFERROR(INDEX($AN$38:$AN$49, ROWS($CA$4:CA57)-ROWS($AJ$38:$AJ$49)), IFERROR(INDEX($AR$38:$AR$49, ROWS($CA$4:CA57)-ROWS($AJ$38:$AJ$49)-ROWS($AN$38:$AN$49)),IFERROR(INDEX($AV$38:$AV$49, ROWS($CA$4:CA57)-ROWS($AJ$38:$AJ$49)-ROWS($AN$38:$AN$49)-ROWS($AR$38:$AR$49)),IFERROR(INDEX($AZ$38:$AZ$49, ROWS($CA$4:CA57)-ROWS($AJ$38:$AJ$49)-ROWS($AN$38:$AN$49)-ROWS($AR$38:$AR$49)-ROWS($AV$38:$AV$49)),IFERROR(INDEX($BD$38:$BD$49, ROWS($CA$4:CA57)-ROWS($AJ$38:$AJ$49)-ROWS($AN$38:$AN$49)-ROWS($AR$38:$AR$49)-ROWS($AV$38:$AV$49)-ROWS($AZ$38:$AZ$49)),IFERROR(INDEX($BH$38:$BH$49, ROWS($CA$4:CA57)-ROWS($AJ$38:$AJ$49)-ROWS($AN$38:$AN$49)-ROWS($AR$38:$AR$49)-ROWS($AV$38:$AV$49)-ROWS($AZ$38:$AZ$49)-ROWS($BD$38:$BD$49)), "")))))))</f>
        <v/>
      </c>
      <c r="CB59" s="316" t="str">
        <f t="shared" ca="1" si="36"/>
        <v/>
      </c>
      <c r="CC59" s="316" t="str">
        <f ca="1">IF(OR(CD59="",CD59=0),"",MAX(CC$5:CC58)+1)</f>
        <v/>
      </c>
      <c r="CD59" s="316" t="str">
        <f ca="1">IFERROR(INDEX($AK$38:$AK$49, ROWS($CD$4:CD57)), IFERROR(INDEX($AO$38:$AO$49, ROWS($CD$4:CD57)-ROWS($AK$38:$AK$49)), IFERROR(INDEX($AS$38:$AS$49, ROWS($CD$4:CD57)-ROWS($AK$38:$AK$49)-ROWS($AO$38:$AO$49)),IFERROR(INDEX($AW$38:$AW$49, ROWS($CD$4:CD57)-ROWS($AK$38:$AK$49)-ROWS($AO$38:$AO$49)-ROWS($AS$38:$AS$49)),IFERROR(INDEX($BA$38:$BA$49, ROWS($CD$4:CD57)-ROWS($AK$38:$AK$49)-ROWS($AO$38:$AO$49)-ROWS($AS$38:$AS$49)-ROWS($AW$38:$AW$49)),IFERROR(INDEX($BE$38:$BE$49, ROWS($CD$4:CD57)-ROWS($AK$38:$AK$49)-ROWS($AO$38:$AO$49)-ROWS($AS$38:$AS$49)-ROWS($AW$38:$AW$49)-ROWS($BA$38:$BA$49)),IFERROR(INDEX($BI$38:$BI$49, ROWS($CD$4:CD57)-ROWS($AK$38:$AK$49)-ROWS($AO$38:$AO$49)-ROWS($AS$38:$AS$49)-ROWS($AW$38:$AW$49)-ROWS($BA$38:$BA$49)-ROWS($BE$38:$BE$49)), "")))))))</f>
        <v/>
      </c>
      <c r="CE59" s="316" t="str">
        <f t="shared" ca="1" si="37"/>
        <v/>
      </c>
      <c r="CF59" s="413" t="str">
        <f t="shared" ca="1" si="38"/>
        <v/>
      </c>
      <c r="CG59" s="412" t="str">
        <f ca="1">IF(OR(CH59="",CH59=0),"",MAX(CG$5:CG58)+1)</f>
        <v/>
      </c>
      <c r="CH59" s="316" t="str">
        <f ca="1">IFERROR(INDEX($AJ$54:$AJ$65, ROWS($CH$4:CH57)), IFERROR(INDEX($AN$54:$AN$65, ROWS($CH$4:CH57)-ROWS($AJ$54:$AJ$65)), IFERROR(INDEX($AR$54:$AR$65, ROWS($CH$4:CH57)-ROWS($AJ$54:$AJ$65)-ROWS($AN$54:$AN$65)),IFERROR(INDEX($AV$54:$AV$65, ROWS($CH$4:CH57)-ROWS($AJ$54:$AJ$65)-ROWS($AN$54:$AN$65)-ROWS($AR$54:$AR$65)),IFERROR(INDEX($AZ$54:$AZ$65, ROWS($CH$4:CH57)-ROWS($AJ$54:$AJ$65)-ROWS($AN$54:$AN$65)-ROWS($AR$54:$AR$65)-ROWS($AV$54:$AV$65)),IFERROR(INDEX($BD$54:$BD$65, ROWS($CH$4:CH57)-ROWS($AJ$54:$AJ$65)-ROWS($AN$54:$AN$65)-ROWS($AR$54:$AR$65)-ROWS($AV$54:$AV$65)-ROWS($AZ$54:$AZ$65)),IFERROR(INDEX($BH$54:$BH$65, ROWS($CH$4:CH57)-ROWS($AJ$54:$AJ$65)-ROWS($AN$54:$AN$65)-ROWS($AR$54:$AR$65)-ROWS($AV$54:$AV$65)-ROWS($AZ$54:$AZ$65)-ROWS($BD$54:$BD$65)), "")))))))</f>
        <v/>
      </c>
      <c r="CI59" s="316" t="str">
        <f t="shared" ca="1" si="39"/>
        <v/>
      </c>
      <c r="CJ59" s="316" t="str">
        <f ca="1">IF(OR(CK59="",CK59=0),"",MAX(CJ$5:CJ58)+1)</f>
        <v/>
      </c>
      <c r="CK59" s="316" t="str">
        <f ca="1">IFERROR(INDEX($AK$54:$AK$65, ROWS($CK$4:CK57)), IFERROR(INDEX($AO$54:$AO$65, ROWS($CK$4:CK57)-ROWS($AK$54:$AK$65)), IFERROR(INDEX($AS$54:$AS$65, ROWS($CK$4:CK57)-ROWS($AK$54:$AK$65)-ROWS($AO$54:$AO$65)),IFERROR(INDEX($AW$54:$AW$65, ROWS($CK$4:CK57)-ROWS($AK$54:$AK$65)-ROWS($AO$54:$AO$65)-ROWS($AS$54:$AS$65)),IFERROR(INDEX($BA$54:$BA$65, ROWS($CK$4:CK57)-ROWS($AK$54:$AK$65)-ROWS($AO$54:$AO$65)-ROWS($AS$54:$AS$65)-ROWS($AW$54:$AW$65)),IFERROR(INDEX($BE$54:$BE$65, ROWS($CK$4:CK57)-ROWS($AK$54:$AK$65)-ROWS($AO$54:$AO$65)-ROWS($AS$54:$AS$65)-ROWS($AW$54:$AW$65)-ROWS($BA$54:$BA$65)),IFERROR(INDEX($BI$54:$BI$65, ROWS($CK$4:CK57)-ROWS($AK$54:$AK$65)-ROWS($AO$54:$AO$65)-ROWS($AS$54:$AS$65)-ROWS($AW$54:$AW$65)-ROWS($BA$54:$BA$65)-ROWS($BE$54:$BE$65)), "")))))))</f>
        <v/>
      </c>
      <c r="CL59" s="316" t="str">
        <f t="shared" ca="1" si="40"/>
        <v/>
      </c>
      <c r="CM59" s="413" t="str">
        <f t="shared" ca="1" si="41"/>
        <v/>
      </c>
      <c r="CN59" s="412" t="str">
        <f>IF(OR(CO59="",CO59=0),"",MAX(CN$5:CN58)+1)</f>
        <v/>
      </c>
      <c r="CO59" s="316">
        <f>IFERROR(INDEX($AJ$70:$AJ$81, ROWS($CO$4:CO57)), IFERROR(INDEX($AN$70:$AN$81, ROWS($CO$4:CO57)-ROWS($AJ$70:$AJ$81)), IFERROR(INDEX($AR$70:$AR$81, ROWS($CO$4:CO57)-ROWS($AJ$70:$AJ$81)-ROWS($AN$70:$AN$81)),IFERROR(INDEX($AV$70:$AV$81, ROWS($CO$4:CO57)-ROWS($AJ$70:$AJ$81)-ROWS($AN$70:$AN$81)-ROWS($AR$70:$AR$81)),IFERROR(INDEX($AZ$70:$AZ$81, ROWS($CO$4:CO57)-ROWS($AJ$70:$AJ$81)-ROWS($AN$70:$AN$81)-ROWS($AR$70:$AR$81)-ROWS($AV$70:$AV$81)),IFERROR(INDEX($BD$70:$BD$81, ROWS($CO$4:CO57)-ROWS($AJ$70:$AJ$81)-ROWS($AN$70:$AN$81)-ROWS($AR$70:$AR$81)-ROWS($AV$70:$AV$81)-ROWS($AZ$70:$AZ$81)),IFERROR(INDEX($BH$70:$BH$81, ROWS($CO$4:CO57)-ROWS($AJ$70:$AJ$81)-ROWS($AN$70:$AN$81)-ROWS($AR$70:$AR$81)-ROWS($AV$70:$AV$81)-ROWS($AZ$70:$AZ$81)-ROWS($BD$70:$BD$81)), "")))))))</f>
        <v>0</v>
      </c>
      <c r="CP59" s="316" t="str">
        <f t="shared" ca="1" si="42"/>
        <v/>
      </c>
      <c r="CQ59" s="316" t="str">
        <f>IF(OR(CR59="",CR59=0),"",MAX(CQ$5:CQ58)+1)</f>
        <v/>
      </c>
      <c r="CR59" s="316">
        <f>IFERROR(INDEX($AK$70:$AK$81, ROWS($CR$4:CR57)), IFERROR(INDEX($AO$70:$AO$81, ROWS($CR$4:CR57)-ROWS($AK$70:$AK$81)), IFERROR(INDEX($AS$70:$AS$81, ROWS($CR$4:CR57)-ROWS($AK$70:$AK$81)-ROWS($AO$70:$AO$81)),IFERROR(INDEX($AW$70:$AW$81, ROWS($CR$4:CR57)-ROWS($AK$70:$AK$81)-ROWS($AO$70:$AO$81)-ROWS($AS$70:$AS$81)),IFERROR(INDEX($BA$70:$BA$81, ROWS($CR$4:CR57)-ROWS($AK$70:$AK$81)-ROWS($AO$70:$AO$81)-ROWS($AS$70:$AS$81)-ROWS($AW$70:$AW$81)),IFERROR(INDEX($BE$70:$BE$81, ROWS($CR$4:CR57)-ROWS($AK$70:$AK$81)-ROWS($AO$70:$AO$81)-ROWS($AS$70:$AS$81)-ROWS($AW$70:$AW$81)-ROWS($BA$70:$BA$81)),IFERROR(INDEX($BI$70:$BI$81, ROWS($CR$4:CR57)-ROWS($AK$70:$AK$81)-ROWS($AO$70:$AO$81)-ROWS($AS$70:$AS$81)-ROWS($AW$70:$AW$81)-ROWS($BA$70:$BA$81)-ROWS($BE$70:$BE$81)), "")))))))</f>
        <v>0</v>
      </c>
      <c r="CS59" s="316" t="str">
        <f t="shared" ca="1" si="43"/>
        <v/>
      </c>
      <c r="CT59" s="413" t="str">
        <f t="shared" ca="1" si="44"/>
        <v/>
      </c>
      <c r="CU59" s="412" t="str">
        <f>IF(OR(CV59="",CV59=0),"",MAX(CU$5:CU58)+1)</f>
        <v/>
      </c>
      <c r="CV59" s="316" t="str">
        <f>IFERROR(INDEX($AJ$86:$AJ$97, ROWS($CV$4:CV57)), IFERROR(INDEX($AN$86:$AN$97, ROWS($CV$4:CV57)-ROWS($AJ$86:$AJ$97)), ""))</f>
        <v/>
      </c>
      <c r="CW59" s="316" t="str">
        <f t="shared" si="45"/>
        <v/>
      </c>
      <c r="CX59" s="316" t="str">
        <f>IF(OR(CY59="",CY59=0),"",MAX(CX$5:CX58)+1)</f>
        <v/>
      </c>
      <c r="CY59" s="316" t="str">
        <f>IFERROR(INDEX($AK$86:$AK$97, ROWS($CY$4:CY57)), IFERROR(INDEX($AO$86:$AO$97, ROWS($CY$4:CY57)-ROWS($AK$86:$AK$97)), ""))</f>
        <v/>
      </c>
      <c r="CZ59" s="316" t="str">
        <f t="shared" si="46"/>
        <v/>
      </c>
      <c r="DA59" s="413" t="str">
        <f t="shared" si="47"/>
        <v/>
      </c>
      <c r="DC59" s="438" t="str">
        <f ca="1">IF(OR(DD59="",DD59=0),"",MAX(DC$45:DC58)+1)</f>
        <v/>
      </c>
      <c r="DD59" s="434" t="str">
        <f t="shared" ca="1" si="130"/>
        <v/>
      </c>
      <c r="DE59" s="413" t="str">
        <f t="shared" ca="1" si="131"/>
        <v/>
      </c>
      <c r="DF59" s="431" t="str">
        <f ca="1">IF(OR(DG59="",DG59=0),"",MAX(DF$45:DF58)+1)</f>
        <v/>
      </c>
      <c r="DG59" s="412" t="str">
        <f t="shared" ca="1" si="132"/>
        <v/>
      </c>
      <c r="DH59" s="413" t="str">
        <f t="shared" ca="1" si="133"/>
        <v/>
      </c>
      <c r="DI59" s="412" t="str">
        <f t="shared" ca="1" si="134"/>
        <v/>
      </c>
      <c r="DJ59" s="413" t="str">
        <f t="shared" ca="1" si="135"/>
        <v/>
      </c>
      <c r="DK59" s="412" t="str">
        <f t="shared" ca="1" si="136"/>
        <v/>
      </c>
      <c r="DL59" s="413" t="str">
        <f t="shared" ca="1" si="137"/>
        <v/>
      </c>
      <c r="DM59" s="278"/>
      <c r="DN59" s="278"/>
      <c r="DO59" s="278"/>
      <c r="DP59" s="278"/>
      <c r="DQ59" s="278"/>
      <c r="DR59" s="278"/>
      <c r="DS59" s="278"/>
    </row>
    <row r="60" spans="16:123" x14ac:dyDescent="0.3">
      <c r="P60" s="1177"/>
      <c r="Q60" s="1178"/>
      <c r="R60" s="453"/>
      <c r="S60" s="402"/>
      <c r="U60" s="1177"/>
      <c r="V60" s="1178"/>
      <c r="W60" s="453"/>
      <c r="X60" s="402"/>
      <c r="AB60" s="362"/>
      <c r="AC60" s="396" t="s">
        <v>495</v>
      </c>
      <c r="AD60" s="397" t="s">
        <v>192</v>
      </c>
      <c r="AE60" s="397" t="s">
        <v>193</v>
      </c>
      <c r="AF60" s="398" t="s">
        <v>261</v>
      </c>
      <c r="AI60" s="304" t="str">
        <f t="shared" ca="1" si="159"/>
        <v/>
      </c>
      <c r="AJ60" s="305" t="str">
        <f t="shared" ca="1" si="138"/>
        <v/>
      </c>
      <c r="AK60" s="306" t="str">
        <f t="shared" ca="1" si="139"/>
        <v/>
      </c>
      <c r="AL60" s="307" t="str">
        <f t="shared" ca="1" si="140"/>
        <v/>
      </c>
      <c r="AM60" s="304" t="str">
        <f t="shared" ca="1" si="160"/>
        <v/>
      </c>
      <c r="AN60" s="305" t="str">
        <f t="shared" ca="1" si="141"/>
        <v/>
      </c>
      <c r="AO60" s="306" t="str">
        <f t="shared" ca="1" si="142"/>
        <v/>
      </c>
      <c r="AP60" s="307" t="str">
        <f t="shared" ca="1" si="143"/>
        <v/>
      </c>
      <c r="AQ60" s="304" t="str">
        <f t="shared" ca="1" si="161"/>
        <v/>
      </c>
      <c r="AR60" s="305" t="str">
        <f t="shared" ca="1" si="144"/>
        <v/>
      </c>
      <c r="AS60" s="306" t="str">
        <f t="shared" ca="1" si="145"/>
        <v/>
      </c>
      <c r="AT60" s="307" t="str">
        <f t="shared" ca="1" si="146"/>
        <v/>
      </c>
      <c r="AU60" s="304" t="str">
        <f t="shared" ca="1" si="162"/>
        <v/>
      </c>
      <c r="AV60" s="305" t="str">
        <f t="shared" ca="1" si="147"/>
        <v/>
      </c>
      <c r="AW60" s="306" t="str">
        <f t="shared" ca="1" si="148"/>
        <v/>
      </c>
      <c r="AX60" s="307" t="str">
        <f t="shared" ca="1" si="149"/>
        <v/>
      </c>
      <c r="AY60" s="304" t="str">
        <f t="shared" ca="1" si="163"/>
        <v/>
      </c>
      <c r="AZ60" s="305" t="str">
        <f t="shared" ca="1" si="150"/>
        <v/>
      </c>
      <c r="BA60" s="306" t="str">
        <f t="shared" ca="1" si="151"/>
        <v/>
      </c>
      <c r="BB60" s="307" t="str">
        <f t="shared" ca="1" si="152"/>
        <v/>
      </c>
      <c r="BC60" s="304" t="str">
        <f t="shared" ca="1" si="164"/>
        <v/>
      </c>
      <c r="BD60" s="305" t="str">
        <f t="shared" ca="1" si="153"/>
        <v/>
      </c>
      <c r="BE60" s="306" t="str">
        <f t="shared" ca="1" si="154"/>
        <v/>
      </c>
      <c r="BF60" s="307" t="str">
        <f t="shared" ca="1" si="155"/>
        <v/>
      </c>
      <c r="BG60" s="304" t="str">
        <f t="shared" ca="1" si="165"/>
        <v/>
      </c>
      <c r="BH60" s="305" t="str">
        <f t="shared" ca="1" si="156"/>
        <v/>
      </c>
      <c r="BI60" s="306" t="str">
        <f t="shared" ca="1" si="157"/>
        <v/>
      </c>
      <c r="BJ60" s="307" t="str">
        <f t="shared" ca="1" si="158"/>
        <v/>
      </c>
      <c r="BL60" s="412" t="str">
        <f ca="1">IF(OR(BM60="",BM60=0),"",MAX(BL$5:BL59)+1)</f>
        <v/>
      </c>
      <c r="BM60" s="316" t="str">
        <f ca="1">IFERROR(INDEX($AJ$6:$AJ$17, ROWS(BM$4:$BM58)), IFERROR(INDEX($AN$6:$AN$17, ROWS(BM$4:$BM58)-ROWS($AJ$6:$AJ$17)), IFERROR(INDEX($AR$6:$AR$17, ROWS(BM$4:$BM58)-ROWS($AJ$6:$AJ$17)-ROWS($AN$6:$AN$17)),IFERROR(INDEX($AV$6:$AV$17, ROWS(BM$4:$BM58)-ROWS($AJ$6:$AJ$17)-ROWS($AN$6:$AN$17)-ROWS($AR$6:$AR$17)),IFERROR(INDEX($AZ$6:$AZ$17, ROWS(BM$4:$BM58)-ROWS($AJ$6:$AJ$17)-ROWS($AN$6:$AN$17)-ROWS($AR$6:$AR$17)-ROWS($AV$6:$AV$17)),IFERROR(INDEX($BD$6:$BD$17, ROWS(BM$4:$BM58)-ROWS($AJ$6:$AJ$17)-ROWS($AN$6:$AN$17)-ROWS($AR$6:$AR$17)-ROWS($AV$6:$AV$17)-ROWS($AZ$6:$AZ$17)),IFERROR(INDEX($BH$6:$BH$17, ROWS(BM$4:$BM58)-ROWS($AJ$6:$AJ$17)-ROWS($AN$6:$AN$17)-ROWS($AR$6:$AR$17)-ROWS($AV$6:$AV$17)-ROWS($AZ$6:$AZ$17)-ROWS($BD$6:$BD$17)), "")))))))</f>
        <v/>
      </c>
      <c r="BN60" s="316" t="str">
        <f t="shared" ca="1" si="30"/>
        <v/>
      </c>
      <c r="BO60" s="316" t="str">
        <f ca="1">IF(OR(BP60="",BP60=0),"",MAX(BO$5:BO59)+1)</f>
        <v/>
      </c>
      <c r="BP60" s="316" t="str">
        <f ca="1">IFERROR(INDEX($AK$6:$AK$17, ROWS($BP$4:BP58)), IFERROR(INDEX($AO$6:$AO$17, ROWS($BP$4:BP58)-ROWS($AK$6:$AK$17)), IFERROR(INDEX($AS$6:$AS$17, ROWS($BP$4:BP58)-ROWS($AK$6:$AK$17)-ROWS($AO$6:$AO$17)),IFERROR(INDEX($AW$6:$AW$17, ROWS($BP$4:BP58)-ROWS($AK$6:$AK$17)-ROWS($AO$6:$AO$17)-ROWS($AS$6:$AS$17)),IFERROR(INDEX($BA$6:$BA$17, ROWS($BP$4:BP58)-ROWS($AK$6:$AK$17)-ROWS($AO$6:$AO$17)-ROWS($AS$6:$AS$17)-ROWS($AW$6:$AW$17)),IFERROR(INDEX($BE$6:$BE$17, ROWS($BP$4:BP58)-ROWS($AK$6:$AK$17)-ROWS($AO$6:$AO$17)-ROWS($AS$6:$AS$17)-ROWS($AW$6:$AW$17)-ROWS($BA$6:$BA$17)),IFERROR(INDEX($BI$6:$BI$17, ROWS($BP$4:BP58)-ROWS($AK$6:$AK$17)-ROWS($AO$6:$AO$17)-ROWS($AS$6:$AS$17)-ROWS($AW$6:$AW$17)-ROWS($BA$6:$BA$17)-ROWS($BE$6:$BE$17)), "")))))))</f>
        <v/>
      </c>
      <c r="BQ60" s="316" t="str">
        <f t="shared" ca="1" si="31"/>
        <v/>
      </c>
      <c r="BR60" s="413" t="str">
        <f t="shared" ca="1" si="32"/>
        <v/>
      </c>
      <c r="BS60" s="412" t="str">
        <f ca="1">IF(OR(BT60="",BT60=0),"",MAX(BS$5:BS59)+1)</f>
        <v/>
      </c>
      <c r="BT60" s="316" t="str">
        <f ca="1">IFERROR(INDEX($AJ$22:$AJ$33, ROWS($BT$4:BT58)), IFERROR(INDEX($AN$22:$AN$33, ROWS($BT$4:BT58)-ROWS($AJ$22:$AJ$33)), IFERROR(INDEX($AR$22:$AR$33, ROWS($BT$4:BT58)-ROWS($AJ$22:$AJ$33)-ROWS($AN$22:$AN$33)),IFERROR(INDEX($AV$22:$AV$33, ROWS($BT$4:BT58)-ROWS($AJ$22:$AJ$33)-ROWS($AN$22:$AN$33)-ROWS($AR$22:$AR$33)),IFERROR(INDEX($AZ$22:$AZ$33, ROWS($BT$4:BT58)-ROWS($AJ$22:$AJ$33)-ROWS($AN$22:$AN$33)-ROWS($AR$22:$AR$33)-ROWS($AV$22:$AV$33)),IFERROR(INDEX($BD$22:$BD$33, ROWS($BT$4:BT58)-ROWS($AJ$22:$AJ$33)-ROWS($AN$22:$AN$33)-ROWS($AR$22:$AR$33)-ROWS($AV$22:$AV$33)-ROWS($AZ$22:$AZ$33)),IFERROR(INDEX($BH$22:$BH$33, ROWS($BT$4:BT58)-ROWS($AJ$22:$AJ$33)-ROWS($AN$22:$AN$33)-ROWS($AR$22:$AR$33)-ROWS($AV$22:$AV$33)-ROWS($AZ$22:$AZ$33)-ROWS($BD$22:$BD$33)), "")))))))</f>
        <v/>
      </c>
      <c r="BU60" s="316" t="str">
        <f t="shared" ca="1" si="33"/>
        <v/>
      </c>
      <c r="BV60" s="316" t="str">
        <f ca="1">IF(OR(BW60="",BW60=0),"",MAX(BV$5:BV59)+1)</f>
        <v/>
      </c>
      <c r="BW60" s="316" t="str">
        <f ca="1">IFERROR(INDEX($AK$22:$AK$33, ROWS($BW$4:BW58)), IFERROR(INDEX($AO$22:$AO$33, ROWS($BW$4:BW58)-ROWS($AK$22:$AK$33)), IFERROR(INDEX($AS$22:$AS$33, ROWS($BW$4:BW58)-ROWS($AK$22:$AK$33)-ROWS($AO$22:$AO$33)),IFERROR(INDEX($AW$22:$AW$33, ROWS($BW$4:BW58)-ROWS($AK$22:$AK$33)-ROWS($AO$22:$AO$33)-ROWS($AS$22:$AS$33)),IFERROR(INDEX($BA$22:$BA$33, ROWS($BW$4:BW58)-ROWS($AK$22:$AK$33)-ROWS($AO$22:$AO$33)-ROWS($AS$22:$AS$33)-ROWS($AW$22:$AW$33)),IFERROR(INDEX($BE$22:$BE$33, ROWS($BW$4:BW58)-ROWS($AK$22:$AK$33)-ROWS($AO$22:$AO$33)-ROWS($AS$22:$AS$33)-ROWS($AW$22:$AW$33)-ROWS($BA$22:$BA$33)),IFERROR(INDEX($BI$22:$BI$33, ROWS($BW$4:BW58)-ROWS($AK$22:$AK$33)-ROWS($AO$22:$AO$33)-ROWS($AS$22:$AS$33)-ROWS($AW$22:$AW$33)-ROWS($BA$22:$BA$33)-ROWS($BE$22:$BE$33)), "")))))))</f>
        <v/>
      </c>
      <c r="BX60" s="316" t="str">
        <f t="shared" ca="1" si="34"/>
        <v/>
      </c>
      <c r="BY60" s="413" t="str">
        <f t="shared" ca="1" si="35"/>
        <v/>
      </c>
      <c r="BZ60" s="412" t="str">
        <f ca="1">IF(OR(CA60="",CA60=0),"",MAX(BZ$5:BZ59)+1)</f>
        <v/>
      </c>
      <c r="CA60" s="316" t="str">
        <f ca="1">IFERROR(INDEX($AJ$38:$AJ$49, ROWS($CA$4:CA58)), IFERROR(INDEX($AN$38:$AN$49, ROWS($CA$4:CA58)-ROWS($AJ$38:$AJ$49)), IFERROR(INDEX($AR$38:$AR$49, ROWS($CA$4:CA58)-ROWS($AJ$38:$AJ$49)-ROWS($AN$38:$AN$49)),IFERROR(INDEX($AV$38:$AV$49, ROWS($CA$4:CA58)-ROWS($AJ$38:$AJ$49)-ROWS($AN$38:$AN$49)-ROWS($AR$38:$AR$49)),IFERROR(INDEX($AZ$38:$AZ$49, ROWS($CA$4:CA58)-ROWS($AJ$38:$AJ$49)-ROWS($AN$38:$AN$49)-ROWS($AR$38:$AR$49)-ROWS($AV$38:$AV$49)),IFERROR(INDEX($BD$38:$BD$49, ROWS($CA$4:CA58)-ROWS($AJ$38:$AJ$49)-ROWS($AN$38:$AN$49)-ROWS($AR$38:$AR$49)-ROWS($AV$38:$AV$49)-ROWS($AZ$38:$AZ$49)),IFERROR(INDEX($BH$38:$BH$49, ROWS($CA$4:CA58)-ROWS($AJ$38:$AJ$49)-ROWS($AN$38:$AN$49)-ROWS($AR$38:$AR$49)-ROWS($AV$38:$AV$49)-ROWS($AZ$38:$AZ$49)-ROWS($BD$38:$BD$49)), "")))))))</f>
        <v/>
      </c>
      <c r="CB60" s="316" t="str">
        <f t="shared" ca="1" si="36"/>
        <v/>
      </c>
      <c r="CC60" s="316" t="str">
        <f ca="1">IF(OR(CD60="",CD60=0),"",MAX(CC$5:CC59)+1)</f>
        <v/>
      </c>
      <c r="CD60" s="316" t="str">
        <f ca="1">IFERROR(INDEX($AK$38:$AK$49, ROWS($CD$4:CD58)), IFERROR(INDEX($AO$38:$AO$49, ROWS($CD$4:CD58)-ROWS($AK$38:$AK$49)), IFERROR(INDEX($AS$38:$AS$49, ROWS($CD$4:CD58)-ROWS($AK$38:$AK$49)-ROWS($AO$38:$AO$49)),IFERROR(INDEX($AW$38:$AW$49, ROWS($CD$4:CD58)-ROWS($AK$38:$AK$49)-ROWS($AO$38:$AO$49)-ROWS($AS$38:$AS$49)),IFERROR(INDEX($BA$38:$BA$49, ROWS($CD$4:CD58)-ROWS($AK$38:$AK$49)-ROWS($AO$38:$AO$49)-ROWS($AS$38:$AS$49)-ROWS($AW$38:$AW$49)),IFERROR(INDEX($BE$38:$BE$49, ROWS($CD$4:CD58)-ROWS($AK$38:$AK$49)-ROWS($AO$38:$AO$49)-ROWS($AS$38:$AS$49)-ROWS($AW$38:$AW$49)-ROWS($BA$38:$BA$49)),IFERROR(INDEX($BI$38:$BI$49, ROWS($CD$4:CD58)-ROWS($AK$38:$AK$49)-ROWS($AO$38:$AO$49)-ROWS($AS$38:$AS$49)-ROWS($AW$38:$AW$49)-ROWS($BA$38:$BA$49)-ROWS($BE$38:$BE$49)), "")))))))</f>
        <v/>
      </c>
      <c r="CE60" s="316" t="str">
        <f t="shared" ca="1" si="37"/>
        <v/>
      </c>
      <c r="CF60" s="413" t="str">
        <f t="shared" ca="1" si="38"/>
        <v/>
      </c>
      <c r="CG60" s="412" t="str">
        <f ca="1">IF(OR(CH60="",CH60=0),"",MAX(CG$5:CG59)+1)</f>
        <v/>
      </c>
      <c r="CH60" s="316" t="str">
        <f ca="1">IFERROR(INDEX($AJ$54:$AJ$65, ROWS($CH$4:CH58)), IFERROR(INDEX($AN$54:$AN$65, ROWS($CH$4:CH58)-ROWS($AJ$54:$AJ$65)), IFERROR(INDEX($AR$54:$AR$65, ROWS($CH$4:CH58)-ROWS($AJ$54:$AJ$65)-ROWS($AN$54:$AN$65)),IFERROR(INDEX($AV$54:$AV$65, ROWS($CH$4:CH58)-ROWS($AJ$54:$AJ$65)-ROWS($AN$54:$AN$65)-ROWS($AR$54:$AR$65)),IFERROR(INDEX($AZ$54:$AZ$65, ROWS($CH$4:CH58)-ROWS($AJ$54:$AJ$65)-ROWS($AN$54:$AN$65)-ROWS($AR$54:$AR$65)-ROWS($AV$54:$AV$65)),IFERROR(INDEX($BD$54:$BD$65, ROWS($CH$4:CH58)-ROWS($AJ$54:$AJ$65)-ROWS($AN$54:$AN$65)-ROWS($AR$54:$AR$65)-ROWS($AV$54:$AV$65)-ROWS($AZ$54:$AZ$65)),IFERROR(INDEX($BH$54:$BH$65, ROWS($CH$4:CH58)-ROWS($AJ$54:$AJ$65)-ROWS($AN$54:$AN$65)-ROWS($AR$54:$AR$65)-ROWS($AV$54:$AV$65)-ROWS($AZ$54:$AZ$65)-ROWS($BD$54:$BD$65)), "")))))))</f>
        <v/>
      </c>
      <c r="CI60" s="316" t="str">
        <f t="shared" ca="1" si="39"/>
        <v/>
      </c>
      <c r="CJ60" s="316" t="str">
        <f ca="1">IF(OR(CK60="",CK60=0),"",MAX(CJ$5:CJ59)+1)</f>
        <v/>
      </c>
      <c r="CK60" s="316" t="str">
        <f ca="1">IFERROR(INDEX($AK$54:$AK$65, ROWS($CK$4:CK58)), IFERROR(INDEX($AO$54:$AO$65, ROWS($CK$4:CK58)-ROWS($AK$54:$AK$65)), IFERROR(INDEX($AS$54:$AS$65, ROWS($CK$4:CK58)-ROWS($AK$54:$AK$65)-ROWS($AO$54:$AO$65)),IFERROR(INDEX($AW$54:$AW$65, ROWS($CK$4:CK58)-ROWS($AK$54:$AK$65)-ROWS($AO$54:$AO$65)-ROWS($AS$54:$AS$65)),IFERROR(INDEX($BA$54:$BA$65, ROWS($CK$4:CK58)-ROWS($AK$54:$AK$65)-ROWS($AO$54:$AO$65)-ROWS($AS$54:$AS$65)-ROWS($AW$54:$AW$65)),IFERROR(INDEX($BE$54:$BE$65, ROWS($CK$4:CK58)-ROWS($AK$54:$AK$65)-ROWS($AO$54:$AO$65)-ROWS($AS$54:$AS$65)-ROWS($AW$54:$AW$65)-ROWS($BA$54:$BA$65)),IFERROR(INDEX($BI$54:$BI$65, ROWS($CK$4:CK58)-ROWS($AK$54:$AK$65)-ROWS($AO$54:$AO$65)-ROWS($AS$54:$AS$65)-ROWS($AW$54:$AW$65)-ROWS($BA$54:$BA$65)-ROWS($BE$54:$BE$65)), "")))))))</f>
        <v/>
      </c>
      <c r="CL60" s="316" t="str">
        <f t="shared" ca="1" si="40"/>
        <v/>
      </c>
      <c r="CM60" s="413" t="str">
        <f t="shared" ca="1" si="41"/>
        <v/>
      </c>
      <c r="CN60" s="412" t="str">
        <f>IF(OR(CO60="",CO60=0),"",MAX(CN$5:CN59)+1)</f>
        <v/>
      </c>
      <c r="CO60" s="316">
        <f>IFERROR(INDEX($AJ$70:$AJ$81, ROWS($CO$4:CO58)), IFERROR(INDEX($AN$70:$AN$81, ROWS($CO$4:CO58)-ROWS($AJ$70:$AJ$81)), IFERROR(INDEX($AR$70:$AR$81, ROWS($CO$4:CO58)-ROWS($AJ$70:$AJ$81)-ROWS($AN$70:$AN$81)),IFERROR(INDEX($AV$70:$AV$81, ROWS($CO$4:CO58)-ROWS($AJ$70:$AJ$81)-ROWS($AN$70:$AN$81)-ROWS($AR$70:$AR$81)),IFERROR(INDEX($AZ$70:$AZ$81, ROWS($CO$4:CO58)-ROWS($AJ$70:$AJ$81)-ROWS($AN$70:$AN$81)-ROWS($AR$70:$AR$81)-ROWS($AV$70:$AV$81)),IFERROR(INDEX($BD$70:$BD$81, ROWS($CO$4:CO58)-ROWS($AJ$70:$AJ$81)-ROWS($AN$70:$AN$81)-ROWS($AR$70:$AR$81)-ROWS($AV$70:$AV$81)-ROWS($AZ$70:$AZ$81)),IFERROR(INDEX($BH$70:$BH$81, ROWS($CO$4:CO58)-ROWS($AJ$70:$AJ$81)-ROWS($AN$70:$AN$81)-ROWS($AR$70:$AR$81)-ROWS($AV$70:$AV$81)-ROWS($AZ$70:$AZ$81)-ROWS($BD$70:$BD$81)), "")))))))</f>
        <v>0</v>
      </c>
      <c r="CP60" s="316" t="str">
        <f t="shared" ca="1" si="42"/>
        <v/>
      </c>
      <c r="CQ60" s="316" t="str">
        <f>IF(OR(CR60="",CR60=0),"",MAX(CQ$5:CQ59)+1)</f>
        <v/>
      </c>
      <c r="CR60" s="316">
        <f>IFERROR(INDEX($AK$70:$AK$81, ROWS($CR$4:CR58)), IFERROR(INDEX($AO$70:$AO$81, ROWS($CR$4:CR58)-ROWS($AK$70:$AK$81)), IFERROR(INDEX($AS$70:$AS$81, ROWS($CR$4:CR58)-ROWS($AK$70:$AK$81)-ROWS($AO$70:$AO$81)),IFERROR(INDEX($AW$70:$AW$81, ROWS($CR$4:CR58)-ROWS($AK$70:$AK$81)-ROWS($AO$70:$AO$81)-ROWS($AS$70:$AS$81)),IFERROR(INDEX($BA$70:$BA$81, ROWS($CR$4:CR58)-ROWS($AK$70:$AK$81)-ROWS($AO$70:$AO$81)-ROWS($AS$70:$AS$81)-ROWS($AW$70:$AW$81)),IFERROR(INDEX($BE$70:$BE$81, ROWS($CR$4:CR58)-ROWS($AK$70:$AK$81)-ROWS($AO$70:$AO$81)-ROWS($AS$70:$AS$81)-ROWS($AW$70:$AW$81)-ROWS($BA$70:$BA$81)),IFERROR(INDEX($BI$70:$BI$81, ROWS($CR$4:CR58)-ROWS($AK$70:$AK$81)-ROWS($AO$70:$AO$81)-ROWS($AS$70:$AS$81)-ROWS($AW$70:$AW$81)-ROWS($BA$70:$BA$81)-ROWS($BE$70:$BE$81)), "")))))))</f>
        <v>0</v>
      </c>
      <c r="CS60" s="316" t="str">
        <f t="shared" ca="1" si="43"/>
        <v/>
      </c>
      <c r="CT60" s="413" t="str">
        <f t="shared" ca="1" si="44"/>
        <v/>
      </c>
      <c r="CU60" s="412" t="str">
        <f>IF(OR(CV60="",CV60=0),"",MAX(CU$5:CU59)+1)</f>
        <v/>
      </c>
      <c r="CV60" s="316" t="str">
        <f>IFERROR(INDEX($AJ$86:$AJ$97, ROWS($CV$4:CV58)), IFERROR(INDEX($AN$86:$AN$97, ROWS($CV$4:CV58)-ROWS($AJ$86:$AJ$97)), ""))</f>
        <v/>
      </c>
      <c r="CW60" s="316" t="str">
        <f t="shared" si="45"/>
        <v/>
      </c>
      <c r="CX60" s="316" t="str">
        <f>IF(OR(CY60="",CY60=0),"",MAX(CX$5:CX59)+1)</f>
        <v/>
      </c>
      <c r="CY60" s="316" t="str">
        <f>IFERROR(INDEX($AK$86:$AK$97, ROWS($CY$4:CY58)), IFERROR(INDEX($AO$86:$AO$97, ROWS($CY$4:CY58)-ROWS($AK$86:$AK$97)), ""))</f>
        <v/>
      </c>
      <c r="CZ60" s="316" t="str">
        <f t="shared" si="46"/>
        <v/>
      </c>
      <c r="DA60" s="413" t="str">
        <f t="shared" si="47"/>
        <v/>
      </c>
      <c r="DC60" s="438" t="str">
        <f ca="1">IF(OR(DD60="",DD60=0),"",MAX(DC$45:DC59)+1)</f>
        <v/>
      </c>
      <c r="DD60" s="434" t="str">
        <f t="shared" ca="1" si="130"/>
        <v/>
      </c>
      <c r="DE60" s="413" t="str">
        <f t="shared" ca="1" si="131"/>
        <v/>
      </c>
      <c r="DF60" s="431" t="str">
        <f ca="1">IF(OR(DG60="",DG60=0),"",MAX(DF$45:DF59)+1)</f>
        <v/>
      </c>
      <c r="DG60" s="412" t="str">
        <f t="shared" ca="1" si="132"/>
        <v/>
      </c>
      <c r="DH60" s="413" t="str">
        <f t="shared" ca="1" si="133"/>
        <v/>
      </c>
      <c r="DI60" s="412" t="str">
        <f t="shared" ca="1" si="134"/>
        <v/>
      </c>
      <c r="DJ60" s="413" t="str">
        <f t="shared" ca="1" si="135"/>
        <v/>
      </c>
      <c r="DK60" s="412" t="str">
        <f t="shared" ca="1" si="136"/>
        <v/>
      </c>
      <c r="DL60" s="413" t="str">
        <f t="shared" ca="1" si="137"/>
        <v/>
      </c>
      <c r="DM60" s="278"/>
      <c r="DN60" s="278"/>
      <c r="DO60" s="278"/>
      <c r="DP60" s="278"/>
      <c r="DQ60" s="278"/>
      <c r="DR60" s="278"/>
      <c r="DS60" s="278"/>
    </row>
    <row r="61" spans="16:123" x14ac:dyDescent="0.3">
      <c r="P61" s="1177"/>
      <c r="Q61" s="1178"/>
      <c r="R61" s="453"/>
      <c r="S61" s="402"/>
      <c r="U61" s="1177"/>
      <c r="V61" s="1178"/>
      <c r="W61" s="453"/>
      <c r="X61" s="402"/>
      <c r="AB61" s="395">
        <f ca="1">IFERROR(MATCH($AB$59,OFFSET(Year!$BD$123:$BD$174,AB60,,1000),0)+AB60,"")</f>
        <v>1</v>
      </c>
      <c r="AC61" s="340">
        <f ca="1">IFERROR(INDEX(Year!$BG$123:$BG$174,AB61),"")</f>
        <v>10</v>
      </c>
      <c r="AD61" s="348" t="str">
        <f ca="1">IFERROR(INDEX(Year!$BE$123:$BE$174,AB61),"")</f>
        <v>Paycheck 1</v>
      </c>
      <c r="AE61" s="363">
        <f ca="1">IFERROR(INDEX(Year!$BF$123:$BF$174,AB61),"")</f>
        <v>850</v>
      </c>
      <c r="AF61" s="402" t="str">
        <f ca="1">IFERROR(INDEX(Year!$BD$123:$BD$174,AB61),"")</f>
        <v>Income</v>
      </c>
      <c r="AI61" s="304" t="str">
        <f t="shared" ca="1" si="159"/>
        <v/>
      </c>
      <c r="AJ61" s="305" t="str">
        <f t="shared" ca="1" si="138"/>
        <v/>
      </c>
      <c r="AK61" s="306" t="str">
        <f t="shared" ca="1" si="139"/>
        <v/>
      </c>
      <c r="AL61" s="307" t="str">
        <f t="shared" ca="1" si="140"/>
        <v/>
      </c>
      <c r="AM61" s="304" t="str">
        <f t="shared" ca="1" si="160"/>
        <v/>
      </c>
      <c r="AN61" s="305" t="str">
        <f t="shared" ca="1" si="141"/>
        <v/>
      </c>
      <c r="AO61" s="306" t="str">
        <f t="shared" ca="1" si="142"/>
        <v/>
      </c>
      <c r="AP61" s="307" t="str">
        <f t="shared" ca="1" si="143"/>
        <v/>
      </c>
      <c r="AQ61" s="304" t="str">
        <f t="shared" ca="1" si="161"/>
        <v/>
      </c>
      <c r="AR61" s="305" t="str">
        <f t="shared" ca="1" si="144"/>
        <v/>
      </c>
      <c r="AS61" s="306" t="str">
        <f t="shared" ca="1" si="145"/>
        <v/>
      </c>
      <c r="AT61" s="307" t="str">
        <f t="shared" ca="1" si="146"/>
        <v/>
      </c>
      <c r="AU61" s="304" t="str">
        <f t="shared" ca="1" si="162"/>
        <v/>
      </c>
      <c r="AV61" s="305" t="str">
        <f t="shared" ca="1" si="147"/>
        <v/>
      </c>
      <c r="AW61" s="306" t="str">
        <f t="shared" ca="1" si="148"/>
        <v/>
      </c>
      <c r="AX61" s="307" t="str">
        <f t="shared" ca="1" si="149"/>
        <v/>
      </c>
      <c r="AY61" s="304" t="str">
        <f t="shared" ca="1" si="163"/>
        <v/>
      </c>
      <c r="AZ61" s="305" t="str">
        <f t="shared" ca="1" si="150"/>
        <v/>
      </c>
      <c r="BA61" s="306" t="str">
        <f t="shared" ca="1" si="151"/>
        <v/>
      </c>
      <c r="BB61" s="307" t="str">
        <f t="shared" ca="1" si="152"/>
        <v/>
      </c>
      <c r="BC61" s="304" t="str">
        <f t="shared" ca="1" si="164"/>
        <v/>
      </c>
      <c r="BD61" s="305" t="str">
        <f t="shared" ca="1" si="153"/>
        <v/>
      </c>
      <c r="BE61" s="306" t="str">
        <f t="shared" ca="1" si="154"/>
        <v/>
      </c>
      <c r="BF61" s="307" t="str">
        <f t="shared" ca="1" si="155"/>
        <v/>
      </c>
      <c r="BG61" s="304" t="str">
        <f t="shared" ca="1" si="165"/>
        <v/>
      </c>
      <c r="BH61" s="305" t="str">
        <f t="shared" ca="1" si="156"/>
        <v/>
      </c>
      <c r="BI61" s="306" t="str">
        <f t="shared" ca="1" si="157"/>
        <v/>
      </c>
      <c r="BJ61" s="307" t="str">
        <f t="shared" ca="1" si="158"/>
        <v/>
      </c>
      <c r="BL61" s="412" t="str">
        <f ca="1">IF(OR(BM61="",BM61=0),"",MAX(BL$5:BL60)+1)</f>
        <v/>
      </c>
      <c r="BM61" s="316" t="str">
        <f ca="1">IFERROR(INDEX($AJ$6:$AJ$17, ROWS(BM$4:$BM59)), IFERROR(INDEX($AN$6:$AN$17, ROWS(BM$4:$BM59)-ROWS($AJ$6:$AJ$17)), IFERROR(INDEX($AR$6:$AR$17, ROWS(BM$4:$BM59)-ROWS($AJ$6:$AJ$17)-ROWS($AN$6:$AN$17)),IFERROR(INDEX($AV$6:$AV$17, ROWS(BM$4:$BM59)-ROWS($AJ$6:$AJ$17)-ROWS($AN$6:$AN$17)-ROWS($AR$6:$AR$17)),IFERROR(INDEX($AZ$6:$AZ$17, ROWS(BM$4:$BM59)-ROWS($AJ$6:$AJ$17)-ROWS($AN$6:$AN$17)-ROWS($AR$6:$AR$17)-ROWS($AV$6:$AV$17)),IFERROR(INDEX($BD$6:$BD$17, ROWS(BM$4:$BM59)-ROWS($AJ$6:$AJ$17)-ROWS($AN$6:$AN$17)-ROWS($AR$6:$AR$17)-ROWS($AV$6:$AV$17)-ROWS($AZ$6:$AZ$17)),IFERROR(INDEX($BH$6:$BH$17, ROWS(BM$4:$BM59)-ROWS($AJ$6:$AJ$17)-ROWS($AN$6:$AN$17)-ROWS($AR$6:$AR$17)-ROWS($AV$6:$AV$17)-ROWS($AZ$6:$AZ$17)-ROWS($BD$6:$BD$17)), "")))))))</f>
        <v/>
      </c>
      <c r="BN61" s="316" t="str">
        <f t="shared" ca="1" si="30"/>
        <v/>
      </c>
      <c r="BO61" s="316" t="str">
        <f ca="1">IF(OR(BP61="",BP61=0),"",MAX(BO$5:BO60)+1)</f>
        <v/>
      </c>
      <c r="BP61" s="316" t="str">
        <f ca="1">IFERROR(INDEX($AK$6:$AK$17, ROWS($BP$4:BP59)), IFERROR(INDEX($AO$6:$AO$17, ROWS($BP$4:BP59)-ROWS($AK$6:$AK$17)), IFERROR(INDEX($AS$6:$AS$17, ROWS($BP$4:BP59)-ROWS($AK$6:$AK$17)-ROWS($AO$6:$AO$17)),IFERROR(INDEX($AW$6:$AW$17, ROWS($BP$4:BP59)-ROWS($AK$6:$AK$17)-ROWS($AO$6:$AO$17)-ROWS($AS$6:$AS$17)),IFERROR(INDEX($BA$6:$BA$17, ROWS($BP$4:BP59)-ROWS($AK$6:$AK$17)-ROWS($AO$6:$AO$17)-ROWS($AS$6:$AS$17)-ROWS($AW$6:$AW$17)),IFERROR(INDEX($BE$6:$BE$17, ROWS($BP$4:BP59)-ROWS($AK$6:$AK$17)-ROWS($AO$6:$AO$17)-ROWS($AS$6:$AS$17)-ROWS($AW$6:$AW$17)-ROWS($BA$6:$BA$17)),IFERROR(INDEX($BI$6:$BI$17, ROWS($BP$4:BP59)-ROWS($AK$6:$AK$17)-ROWS($AO$6:$AO$17)-ROWS($AS$6:$AS$17)-ROWS($AW$6:$AW$17)-ROWS($BA$6:$BA$17)-ROWS($BE$6:$BE$17)), "")))))))</f>
        <v/>
      </c>
      <c r="BQ61" s="316" t="str">
        <f t="shared" ca="1" si="31"/>
        <v/>
      </c>
      <c r="BR61" s="413" t="str">
        <f t="shared" ca="1" si="32"/>
        <v/>
      </c>
      <c r="BS61" s="412" t="str">
        <f ca="1">IF(OR(BT61="",BT61=0),"",MAX(BS$5:BS60)+1)</f>
        <v/>
      </c>
      <c r="BT61" s="316" t="str">
        <f ca="1">IFERROR(INDEX($AJ$22:$AJ$33, ROWS($BT$4:BT59)), IFERROR(INDEX($AN$22:$AN$33, ROWS($BT$4:BT59)-ROWS($AJ$22:$AJ$33)), IFERROR(INDEX($AR$22:$AR$33, ROWS($BT$4:BT59)-ROWS($AJ$22:$AJ$33)-ROWS($AN$22:$AN$33)),IFERROR(INDEX($AV$22:$AV$33, ROWS($BT$4:BT59)-ROWS($AJ$22:$AJ$33)-ROWS($AN$22:$AN$33)-ROWS($AR$22:$AR$33)),IFERROR(INDEX($AZ$22:$AZ$33, ROWS($BT$4:BT59)-ROWS($AJ$22:$AJ$33)-ROWS($AN$22:$AN$33)-ROWS($AR$22:$AR$33)-ROWS($AV$22:$AV$33)),IFERROR(INDEX($BD$22:$BD$33, ROWS($BT$4:BT59)-ROWS($AJ$22:$AJ$33)-ROWS($AN$22:$AN$33)-ROWS($AR$22:$AR$33)-ROWS($AV$22:$AV$33)-ROWS($AZ$22:$AZ$33)),IFERROR(INDEX($BH$22:$BH$33, ROWS($BT$4:BT59)-ROWS($AJ$22:$AJ$33)-ROWS($AN$22:$AN$33)-ROWS($AR$22:$AR$33)-ROWS($AV$22:$AV$33)-ROWS($AZ$22:$AZ$33)-ROWS($BD$22:$BD$33)), "")))))))</f>
        <v/>
      </c>
      <c r="BU61" s="316" t="str">
        <f t="shared" ca="1" si="33"/>
        <v/>
      </c>
      <c r="BV61" s="316" t="str">
        <f ca="1">IF(OR(BW61="",BW61=0),"",MAX(BV$5:BV60)+1)</f>
        <v/>
      </c>
      <c r="BW61" s="316" t="str">
        <f ca="1">IFERROR(INDEX($AK$22:$AK$33, ROWS($BW$4:BW59)), IFERROR(INDEX($AO$22:$AO$33, ROWS($BW$4:BW59)-ROWS($AK$22:$AK$33)), IFERROR(INDEX($AS$22:$AS$33, ROWS($BW$4:BW59)-ROWS($AK$22:$AK$33)-ROWS($AO$22:$AO$33)),IFERROR(INDEX($AW$22:$AW$33, ROWS($BW$4:BW59)-ROWS($AK$22:$AK$33)-ROWS($AO$22:$AO$33)-ROWS($AS$22:$AS$33)),IFERROR(INDEX($BA$22:$BA$33, ROWS($BW$4:BW59)-ROWS($AK$22:$AK$33)-ROWS($AO$22:$AO$33)-ROWS($AS$22:$AS$33)-ROWS($AW$22:$AW$33)),IFERROR(INDEX($BE$22:$BE$33, ROWS($BW$4:BW59)-ROWS($AK$22:$AK$33)-ROWS($AO$22:$AO$33)-ROWS($AS$22:$AS$33)-ROWS($AW$22:$AW$33)-ROWS($BA$22:$BA$33)),IFERROR(INDEX($BI$22:$BI$33, ROWS($BW$4:BW59)-ROWS($AK$22:$AK$33)-ROWS($AO$22:$AO$33)-ROWS($AS$22:$AS$33)-ROWS($AW$22:$AW$33)-ROWS($BA$22:$BA$33)-ROWS($BE$22:$BE$33)), "")))))))</f>
        <v/>
      </c>
      <c r="BX61" s="316" t="str">
        <f t="shared" ca="1" si="34"/>
        <v/>
      </c>
      <c r="BY61" s="413" t="str">
        <f t="shared" ca="1" si="35"/>
        <v/>
      </c>
      <c r="BZ61" s="412" t="str">
        <f ca="1">IF(OR(CA61="",CA61=0),"",MAX(BZ$5:BZ60)+1)</f>
        <v/>
      </c>
      <c r="CA61" s="316" t="str">
        <f ca="1">IFERROR(INDEX($AJ$38:$AJ$49, ROWS($CA$4:CA59)), IFERROR(INDEX($AN$38:$AN$49, ROWS($CA$4:CA59)-ROWS($AJ$38:$AJ$49)), IFERROR(INDEX($AR$38:$AR$49, ROWS($CA$4:CA59)-ROWS($AJ$38:$AJ$49)-ROWS($AN$38:$AN$49)),IFERROR(INDEX($AV$38:$AV$49, ROWS($CA$4:CA59)-ROWS($AJ$38:$AJ$49)-ROWS($AN$38:$AN$49)-ROWS($AR$38:$AR$49)),IFERROR(INDEX($AZ$38:$AZ$49, ROWS($CA$4:CA59)-ROWS($AJ$38:$AJ$49)-ROWS($AN$38:$AN$49)-ROWS($AR$38:$AR$49)-ROWS($AV$38:$AV$49)),IFERROR(INDEX($BD$38:$BD$49, ROWS($CA$4:CA59)-ROWS($AJ$38:$AJ$49)-ROWS($AN$38:$AN$49)-ROWS($AR$38:$AR$49)-ROWS($AV$38:$AV$49)-ROWS($AZ$38:$AZ$49)),IFERROR(INDEX($BH$38:$BH$49, ROWS($CA$4:CA59)-ROWS($AJ$38:$AJ$49)-ROWS($AN$38:$AN$49)-ROWS($AR$38:$AR$49)-ROWS($AV$38:$AV$49)-ROWS($AZ$38:$AZ$49)-ROWS($BD$38:$BD$49)), "")))))))</f>
        <v/>
      </c>
      <c r="CB61" s="316" t="str">
        <f t="shared" ca="1" si="36"/>
        <v/>
      </c>
      <c r="CC61" s="316" t="str">
        <f ca="1">IF(OR(CD61="",CD61=0),"",MAX(CC$5:CC60)+1)</f>
        <v/>
      </c>
      <c r="CD61" s="316" t="str">
        <f ca="1">IFERROR(INDEX($AK$38:$AK$49, ROWS($CD$4:CD59)), IFERROR(INDEX($AO$38:$AO$49, ROWS($CD$4:CD59)-ROWS($AK$38:$AK$49)), IFERROR(INDEX($AS$38:$AS$49, ROWS($CD$4:CD59)-ROWS($AK$38:$AK$49)-ROWS($AO$38:$AO$49)),IFERROR(INDEX($AW$38:$AW$49, ROWS($CD$4:CD59)-ROWS($AK$38:$AK$49)-ROWS($AO$38:$AO$49)-ROWS($AS$38:$AS$49)),IFERROR(INDEX($BA$38:$BA$49, ROWS($CD$4:CD59)-ROWS($AK$38:$AK$49)-ROWS($AO$38:$AO$49)-ROWS($AS$38:$AS$49)-ROWS($AW$38:$AW$49)),IFERROR(INDEX($BE$38:$BE$49, ROWS($CD$4:CD59)-ROWS($AK$38:$AK$49)-ROWS($AO$38:$AO$49)-ROWS($AS$38:$AS$49)-ROWS($AW$38:$AW$49)-ROWS($BA$38:$BA$49)),IFERROR(INDEX($BI$38:$BI$49, ROWS($CD$4:CD59)-ROWS($AK$38:$AK$49)-ROWS($AO$38:$AO$49)-ROWS($AS$38:$AS$49)-ROWS($AW$38:$AW$49)-ROWS($BA$38:$BA$49)-ROWS($BE$38:$BE$49)), "")))))))</f>
        <v/>
      </c>
      <c r="CE61" s="316" t="str">
        <f t="shared" ca="1" si="37"/>
        <v/>
      </c>
      <c r="CF61" s="413" t="str">
        <f t="shared" ca="1" si="38"/>
        <v/>
      </c>
      <c r="CG61" s="412" t="str">
        <f ca="1">IF(OR(CH61="",CH61=0),"",MAX(CG$5:CG60)+1)</f>
        <v/>
      </c>
      <c r="CH61" s="316" t="str">
        <f ca="1">IFERROR(INDEX($AJ$54:$AJ$65, ROWS($CH$4:CH59)), IFERROR(INDEX($AN$54:$AN$65, ROWS($CH$4:CH59)-ROWS($AJ$54:$AJ$65)), IFERROR(INDEX($AR$54:$AR$65, ROWS($CH$4:CH59)-ROWS($AJ$54:$AJ$65)-ROWS($AN$54:$AN$65)),IFERROR(INDEX($AV$54:$AV$65, ROWS($CH$4:CH59)-ROWS($AJ$54:$AJ$65)-ROWS($AN$54:$AN$65)-ROWS($AR$54:$AR$65)),IFERROR(INDEX($AZ$54:$AZ$65, ROWS($CH$4:CH59)-ROWS($AJ$54:$AJ$65)-ROWS($AN$54:$AN$65)-ROWS($AR$54:$AR$65)-ROWS($AV$54:$AV$65)),IFERROR(INDEX($BD$54:$BD$65, ROWS($CH$4:CH59)-ROWS($AJ$54:$AJ$65)-ROWS($AN$54:$AN$65)-ROWS($AR$54:$AR$65)-ROWS($AV$54:$AV$65)-ROWS($AZ$54:$AZ$65)),IFERROR(INDEX($BH$54:$BH$65, ROWS($CH$4:CH59)-ROWS($AJ$54:$AJ$65)-ROWS($AN$54:$AN$65)-ROWS($AR$54:$AR$65)-ROWS($AV$54:$AV$65)-ROWS($AZ$54:$AZ$65)-ROWS($BD$54:$BD$65)), "")))))))</f>
        <v/>
      </c>
      <c r="CI61" s="316" t="str">
        <f t="shared" ca="1" si="39"/>
        <v/>
      </c>
      <c r="CJ61" s="316" t="str">
        <f ca="1">IF(OR(CK61="",CK61=0),"",MAX(CJ$5:CJ60)+1)</f>
        <v/>
      </c>
      <c r="CK61" s="316" t="str">
        <f ca="1">IFERROR(INDEX($AK$54:$AK$65, ROWS($CK$4:CK59)), IFERROR(INDEX($AO$54:$AO$65, ROWS($CK$4:CK59)-ROWS($AK$54:$AK$65)), IFERROR(INDEX($AS$54:$AS$65, ROWS($CK$4:CK59)-ROWS($AK$54:$AK$65)-ROWS($AO$54:$AO$65)),IFERROR(INDEX($AW$54:$AW$65, ROWS($CK$4:CK59)-ROWS($AK$54:$AK$65)-ROWS($AO$54:$AO$65)-ROWS($AS$54:$AS$65)),IFERROR(INDEX($BA$54:$BA$65, ROWS($CK$4:CK59)-ROWS($AK$54:$AK$65)-ROWS($AO$54:$AO$65)-ROWS($AS$54:$AS$65)-ROWS($AW$54:$AW$65)),IFERROR(INDEX($BE$54:$BE$65, ROWS($CK$4:CK59)-ROWS($AK$54:$AK$65)-ROWS($AO$54:$AO$65)-ROWS($AS$54:$AS$65)-ROWS($AW$54:$AW$65)-ROWS($BA$54:$BA$65)),IFERROR(INDEX($BI$54:$BI$65, ROWS($CK$4:CK59)-ROWS($AK$54:$AK$65)-ROWS($AO$54:$AO$65)-ROWS($AS$54:$AS$65)-ROWS($AW$54:$AW$65)-ROWS($BA$54:$BA$65)-ROWS($BE$54:$BE$65)), "")))))))</f>
        <v/>
      </c>
      <c r="CL61" s="316" t="str">
        <f t="shared" ca="1" si="40"/>
        <v/>
      </c>
      <c r="CM61" s="413" t="str">
        <f t="shared" ca="1" si="41"/>
        <v/>
      </c>
      <c r="CN61" s="412" t="str">
        <f>IF(OR(CO61="",CO61=0),"",MAX(CN$5:CN60)+1)</f>
        <v/>
      </c>
      <c r="CO61" s="316">
        <f>IFERROR(INDEX($AJ$70:$AJ$81, ROWS($CO$4:CO59)), IFERROR(INDEX($AN$70:$AN$81, ROWS($CO$4:CO59)-ROWS($AJ$70:$AJ$81)), IFERROR(INDEX($AR$70:$AR$81, ROWS($CO$4:CO59)-ROWS($AJ$70:$AJ$81)-ROWS($AN$70:$AN$81)),IFERROR(INDEX($AV$70:$AV$81, ROWS($CO$4:CO59)-ROWS($AJ$70:$AJ$81)-ROWS($AN$70:$AN$81)-ROWS($AR$70:$AR$81)),IFERROR(INDEX($AZ$70:$AZ$81, ROWS($CO$4:CO59)-ROWS($AJ$70:$AJ$81)-ROWS($AN$70:$AN$81)-ROWS($AR$70:$AR$81)-ROWS($AV$70:$AV$81)),IFERROR(INDEX($BD$70:$BD$81, ROWS($CO$4:CO59)-ROWS($AJ$70:$AJ$81)-ROWS($AN$70:$AN$81)-ROWS($AR$70:$AR$81)-ROWS($AV$70:$AV$81)-ROWS($AZ$70:$AZ$81)),IFERROR(INDEX($BH$70:$BH$81, ROWS($CO$4:CO59)-ROWS($AJ$70:$AJ$81)-ROWS($AN$70:$AN$81)-ROWS($AR$70:$AR$81)-ROWS($AV$70:$AV$81)-ROWS($AZ$70:$AZ$81)-ROWS($BD$70:$BD$81)), "")))))))</f>
        <v>0</v>
      </c>
      <c r="CP61" s="316" t="str">
        <f t="shared" ca="1" si="42"/>
        <v/>
      </c>
      <c r="CQ61" s="316" t="str">
        <f>IF(OR(CR61="",CR61=0),"",MAX(CQ$5:CQ60)+1)</f>
        <v/>
      </c>
      <c r="CR61" s="316">
        <f>IFERROR(INDEX($AK$70:$AK$81, ROWS($CR$4:CR59)), IFERROR(INDEX($AO$70:$AO$81, ROWS($CR$4:CR59)-ROWS($AK$70:$AK$81)), IFERROR(INDEX($AS$70:$AS$81, ROWS($CR$4:CR59)-ROWS($AK$70:$AK$81)-ROWS($AO$70:$AO$81)),IFERROR(INDEX($AW$70:$AW$81, ROWS($CR$4:CR59)-ROWS($AK$70:$AK$81)-ROWS($AO$70:$AO$81)-ROWS($AS$70:$AS$81)),IFERROR(INDEX($BA$70:$BA$81, ROWS($CR$4:CR59)-ROWS($AK$70:$AK$81)-ROWS($AO$70:$AO$81)-ROWS($AS$70:$AS$81)-ROWS($AW$70:$AW$81)),IFERROR(INDEX($BE$70:$BE$81, ROWS($CR$4:CR59)-ROWS($AK$70:$AK$81)-ROWS($AO$70:$AO$81)-ROWS($AS$70:$AS$81)-ROWS($AW$70:$AW$81)-ROWS($BA$70:$BA$81)),IFERROR(INDEX($BI$70:$BI$81, ROWS($CR$4:CR59)-ROWS($AK$70:$AK$81)-ROWS($AO$70:$AO$81)-ROWS($AS$70:$AS$81)-ROWS($AW$70:$AW$81)-ROWS($BA$70:$BA$81)-ROWS($BE$70:$BE$81)), "")))))))</f>
        <v>0</v>
      </c>
      <c r="CS61" s="316" t="str">
        <f t="shared" ca="1" si="43"/>
        <v/>
      </c>
      <c r="CT61" s="413" t="str">
        <f t="shared" ca="1" si="44"/>
        <v/>
      </c>
      <c r="CU61" s="412" t="str">
        <f>IF(OR(CV61="",CV61=0),"",MAX(CU$5:CU60)+1)</f>
        <v/>
      </c>
      <c r="CV61" s="316" t="str">
        <f>IFERROR(INDEX($AJ$86:$AJ$97, ROWS($CV$4:CV59)), IFERROR(INDEX($AN$86:$AN$97, ROWS($CV$4:CV59)-ROWS($AJ$86:$AJ$97)), ""))</f>
        <v/>
      </c>
      <c r="CW61" s="316" t="str">
        <f t="shared" si="45"/>
        <v/>
      </c>
      <c r="CX61" s="316" t="str">
        <f>IF(OR(CY61="",CY61=0),"",MAX(CX$5:CX60)+1)</f>
        <v/>
      </c>
      <c r="CY61" s="316" t="str">
        <f>IFERROR(INDEX($AK$86:$AK$97, ROWS($CY$4:CY59)), IFERROR(INDEX($AO$86:$AO$97, ROWS($CY$4:CY59)-ROWS($AK$86:$AK$97)), ""))</f>
        <v/>
      </c>
      <c r="CZ61" s="316" t="str">
        <f t="shared" si="46"/>
        <v/>
      </c>
      <c r="DA61" s="413" t="str">
        <f t="shared" si="47"/>
        <v/>
      </c>
      <c r="DC61" s="438" t="str">
        <f ca="1">IF(OR(DD61="",DD61=0),"",MAX(DC$45:DC60)+1)</f>
        <v/>
      </c>
      <c r="DD61" s="434" t="str">
        <f t="shared" ca="1" si="130"/>
        <v/>
      </c>
      <c r="DE61" s="413" t="str">
        <f t="shared" ca="1" si="131"/>
        <v/>
      </c>
      <c r="DF61" s="431" t="str">
        <f ca="1">IF(OR(DG61="",DG61=0),"",MAX(DF$45:DF60)+1)</f>
        <v/>
      </c>
      <c r="DG61" s="412" t="str">
        <f t="shared" ca="1" si="132"/>
        <v/>
      </c>
      <c r="DH61" s="413" t="str">
        <f t="shared" ca="1" si="133"/>
        <v/>
      </c>
      <c r="DI61" s="412" t="str">
        <f t="shared" ca="1" si="134"/>
        <v/>
      </c>
      <c r="DJ61" s="413" t="str">
        <f t="shared" ca="1" si="135"/>
        <v/>
      </c>
      <c r="DK61" s="412" t="str">
        <f t="shared" ca="1" si="136"/>
        <v/>
      </c>
      <c r="DL61" s="413" t="str">
        <f t="shared" ca="1" si="137"/>
        <v/>
      </c>
      <c r="DN61" s="278"/>
      <c r="DO61" s="278"/>
      <c r="DP61" s="278"/>
      <c r="DQ61" s="278"/>
      <c r="DR61" s="278"/>
      <c r="DS61" s="278"/>
    </row>
    <row r="62" spans="16:123" x14ac:dyDescent="0.3">
      <c r="P62" s="1177"/>
      <c r="Q62" s="1178"/>
      <c r="R62" s="453"/>
      <c r="S62" s="402"/>
      <c r="U62" s="1177"/>
      <c r="V62" s="1178"/>
      <c r="W62" s="453"/>
      <c r="X62" s="402"/>
      <c r="AB62" s="395">
        <f ca="1">IFERROR(MATCH($AB$59,OFFSET(Year!$BD$123:$BD$174,AB61,,1000),0)+AB61,"")</f>
        <v>2</v>
      </c>
      <c r="AC62" s="340">
        <f ca="1">IFERROR(INDEX(Year!$BG$123:$BG$174,AB62),"")</f>
        <v>24</v>
      </c>
      <c r="AD62" s="348" t="str">
        <f ca="1">IFERROR(INDEX(Year!$BE$123:$BE$174,AB62),"")</f>
        <v>Paycheck 1</v>
      </c>
      <c r="AE62" s="363">
        <f ca="1">IFERROR(INDEX(Year!$BF$123:$BF$174,AB62),"")</f>
        <v>850</v>
      </c>
      <c r="AF62" s="402" t="str">
        <f ca="1">IFERROR(INDEX(Year!$BD$123:$BD$174,AB62),"")</f>
        <v>Income</v>
      </c>
      <c r="AI62" s="304" t="str">
        <f t="shared" ca="1" si="159"/>
        <v/>
      </c>
      <c r="AJ62" s="305" t="str">
        <f t="shared" ca="1" si="138"/>
        <v/>
      </c>
      <c r="AK62" s="306" t="str">
        <f t="shared" ca="1" si="139"/>
        <v/>
      </c>
      <c r="AL62" s="307" t="str">
        <f t="shared" ca="1" si="140"/>
        <v/>
      </c>
      <c r="AM62" s="304" t="str">
        <f t="shared" ca="1" si="160"/>
        <v/>
      </c>
      <c r="AN62" s="305" t="str">
        <f t="shared" ca="1" si="141"/>
        <v/>
      </c>
      <c r="AO62" s="306" t="str">
        <f t="shared" ca="1" si="142"/>
        <v/>
      </c>
      <c r="AP62" s="307" t="str">
        <f t="shared" ca="1" si="143"/>
        <v/>
      </c>
      <c r="AQ62" s="304" t="str">
        <f t="shared" ca="1" si="161"/>
        <v/>
      </c>
      <c r="AR62" s="305" t="str">
        <f t="shared" ca="1" si="144"/>
        <v/>
      </c>
      <c r="AS62" s="306" t="str">
        <f t="shared" ca="1" si="145"/>
        <v/>
      </c>
      <c r="AT62" s="307" t="str">
        <f t="shared" ca="1" si="146"/>
        <v/>
      </c>
      <c r="AU62" s="304" t="str">
        <f t="shared" ca="1" si="162"/>
        <v/>
      </c>
      <c r="AV62" s="305" t="str">
        <f t="shared" ca="1" si="147"/>
        <v/>
      </c>
      <c r="AW62" s="306" t="str">
        <f t="shared" ca="1" si="148"/>
        <v/>
      </c>
      <c r="AX62" s="307" t="str">
        <f t="shared" ca="1" si="149"/>
        <v/>
      </c>
      <c r="AY62" s="304" t="str">
        <f t="shared" ca="1" si="163"/>
        <v/>
      </c>
      <c r="AZ62" s="305" t="str">
        <f t="shared" ca="1" si="150"/>
        <v/>
      </c>
      <c r="BA62" s="306" t="str">
        <f t="shared" ca="1" si="151"/>
        <v/>
      </c>
      <c r="BB62" s="307" t="str">
        <f t="shared" ca="1" si="152"/>
        <v/>
      </c>
      <c r="BC62" s="304" t="str">
        <f t="shared" ca="1" si="164"/>
        <v/>
      </c>
      <c r="BD62" s="305" t="str">
        <f t="shared" ca="1" si="153"/>
        <v/>
      </c>
      <c r="BE62" s="306" t="str">
        <f t="shared" ca="1" si="154"/>
        <v/>
      </c>
      <c r="BF62" s="307" t="str">
        <f t="shared" ca="1" si="155"/>
        <v/>
      </c>
      <c r="BG62" s="304" t="str">
        <f t="shared" ca="1" si="165"/>
        <v/>
      </c>
      <c r="BH62" s="305" t="str">
        <f t="shared" ca="1" si="156"/>
        <v/>
      </c>
      <c r="BI62" s="306" t="str">
        <f t="shared" ca="1" si="157"/>
        <v/>
      </c>
      <c r="BJ62" s="307" t="str">
        <f t="shared" ca="1" si="158"/>
        <v/>
      </c>
      <c r="BL62" s="412" t="str">
        <f ca="1">IF(OR(BM62="",BM62=0),"",MAX(BL$5:BL61)+1)</f>
        <v/>
      </c>
      <c r="BM62" s="316" t="str">
        <f ca="1">IFERROR(INDEX($AJ$6:$AJ$17, ROWS(BM$4:$BM60)), IFERROR(INDEX($AN$6:$AN$17, ROWS(BM$4:$BM60)-ROWS($AJ$6:$AJ$17)), IFERROR(INDEX($AR$6:$AR$17, ROWS(BM$4:$BM60)-ROWS($AJ$6:$AJ$17)-ROWS($AN$6:$AN$17)),IFERROR(INDEX($AV$6:$AV$17, ROWS(BM$4:$BM60)-ROWS($AJ$6:$AJ$17)-ROWS($AN$6:$AN$17)-ROWS($AR$6:$AR$17)),IFERROR(INDEX($AZ$6:$AZ$17, ROWS(BM$4:$BM60)-ROWS($AJ$6:$AJ$17)-ROWS($AN$6:$AN$17)-ROWS($AR$6:$AR$17)-ROWS($AV$6:$AV$17)),IFERROR(INDEX($BD$6:$BD$17, ROWS(BM$4:$BM60)-ROWS($AJ$6:$AJ$17)-ROWS($AN$6:$AN$17)-ROWS($AR$6:$AR$17)-ROWS($AV$6:$AV$17)-ROWS($AZ$6:$AZ$17)),IFERROR(INDEX($BH$6:$BH$17, ROWS(BM$4:$BM60)-ROWS($AJ$6:$AJ$17)-ROWS($AN$6:$AN$17)-ROWS($AR$6:$AR$17)-ROWS($AV$6:$AV$17)-ROWS($AZ$6:$AZ$17)-ROWS($BD$6:$BD$17)), "")))))))</f>
        <v/>
      </c>
      <c r="BN62" s="316" t="str">
        <f t="shared" ca="1" si="30"/>
        <v/>
      </c>
      <c r="BO62" s="316" t="str">
        <f ca="1">IF(OR(BP62="",BP62=0),"",MAX(BO$5:BO61)+1)</f>
        <v/>
      </c>
      <c r="BP62" s="316" t="str">
        <f ca="1">IFERROR(INDEX($AK$6:$AK$17, ROWS($BP$4:BP60)), IFERROR(INDEX($AO$6:$AO$17, ROWS($BP$4:BP60)-ROWS($AK$6:$AK$17)), IFERROR(INDEX($AS$6:$AS$17, ROWS($BP$4:BP60)-ROWS($AK$6:$AK$17)-ROWS($AO$6:$AO$17)),IFERROR(INDEX($AW$6:$AW$17, ROWS($BP$4:BP60)-ROWS($AK$6:$AK$17)-ROWS($AO$6:$AO$17)-ROWS($AS$6:$AS$17)),IFERROR(INDEX($BA$6:$BA$17, ROWS($BP$4:BP60)-ROWS($AK$6:$AK$17)-ROWS($AO$6:$AO$17)-ROWS($AS$6:$AS$17)-ROWS($AW$6:$AW$17)),IFERROR(INDEX($BE$6:$BE$17, ROWS($BP$4:BP60)-ROWS($AK$6:$AK$17)-ROWS($AO$6:$AO$17)-ROWS($AS$6:$AS$17)-ROWS($AW$6:$AW$17)-ROWS($BA$6:$BA$17)),IFERROR(INDEX($BI$6:$BI$17, ROWS($BP$4:BP60)-ROWS($AK$6:$AK$17)-ROWS($AO$6:$AO$17)-ROWS($AS$6:$AS$17)-ROWS($AW$6:$AW$17)-ROWS($BA$6:$BA$17)-ROWS($BE$6:$BE$17)), "")))))))</f>
        <v/>
      </c>
      <c r="BQ62" s="316" t="str">
        <f t="shared" ca="1" si="31"/>
        <v/>
      </c>
      <c r="BR62" s="413" t="str">
        <f t="shared" ca="1" si="32"/>
        <v/>
      </c>
      <c r="BS62" s="412" t="str">
        <f ca="1">IF(OR(BT62="",BT62=0),"",MAX(BS$5:BS61)+1)</f>
        <v/>
      </c>
      <c r="BT62" s="316" t="str">
        <f ca="1">IFERROR(INDEX($AJ$22:$AJ$33, ROWS($BT$4:BT60)), IFERROR(INDEX($AN$22:$AN$33, ROWS($BT$4:BT60)-ROWS($AJ$22:$AJ$33)), IFERROR(INDEX($AR$22:$AR$33, ROWS($BT$4:BT60)-ROWS($AJ$22:$AJ$33)-ROWS($AN$22:$AN$33)),IFERROR(INDEX($AV$22:$AV$33, ROWS($BT$4:BT60)-ROWS($AJ$22:$AJ$33)-ROWS($AN$22:$AN$33)-ROWS($AR$22:$AR$33)),IFERROR(INDEX($AZ$22:$AZ$33, ROWS($BT$4:BT60)-ROWS($AJ$22:$AJ$33)-ROWS($AN$22:$AN$33)-ROWS($AR$22:$AR$33)-ROWS($AV$22:$AV$33)),IFERROR(INDEX($BD$22:$BD$33, ROWS($BT$4:BT60)-ROWS($AJ$22:$AJ$33)-ROWS($AN$22:$AN$33)-ROWS($AR$22:$AR$33)-ROWS($AV$22:$AV$33)-ROWS($AZ$22:$AZ$33)),IFERROR(INDEX($BH$22:$BH$33, ROWS($BT$4:BT60)-ROWS($AJ$22:$AJ$33)-ROWS($AN$22:$AN$33)-ROWS($AR$22:$AR$33)-ROWS($AV$22:$AV$33)-ROWS($AZ$22:$AZ$33)-ROWS($BD$22:$BD$33)), "")))))))</f>
        <v/>
      </c>
      <c r="BU62" s="316" t="str">
        <f t="shared" ca="1" si="33"/>
        <v/>
      </c>
      <c r="BV62" s="316" t="str">
        <f ca="1">IF(OR(BW62="",BW62=0),"",MAX(BV$5:BV61)+1)</f>
        <v/>
      </c>
      <c r="BW62" s="316" t="str">
        <f ca="1">IFERROR(INDEX($AK$22:$AK$33, ROWS($BW$4:BW60)), IFERROR(INDEX($AO$22:$AO$33, ROWS($BW$4:BW60)-ROWS($AK$22:$AK$33)), IFERROR(INDEX($AS$22:$AS$33, ROWS($BW$4:BW60)-ROWS($AK$22:$AK$33)-ROWS($AO$22:$AO$33)),IFERROR(INDEX($AW$22:$AW$33, ROWS($BW$4:BW60)-ROWS($AK$22:$AK$33)-ROWS($AO$22:$AO$33)-ROWS($AS$22:$AS$33)),IFERROR(INDEX($BA$22:$BA$33, ROWS($BW$4:BW60)-ROWS($AK$22:$AK$33)-ROWS($AO$22:$AO$33)-ROWS($AS$22:$AS$33)-ROWS($AW$22:$AW$33)),IFERROR(INDEX($BE$22:$BE$33, ROWS($BW$4:BW60)-ROWS($AK$22:$AK$33)-ROWS($AO$22:$AO$33)-ROWS($AS$22:$AS$33)-ROWS($AW$22:$AW$33)-ROWS($BA$22:$BA$33)),IFERROR(INDEX($BI$22:$BI$33, ROWS($BW$4:BW60)-ROWS($AK$22:$AK$33)-ROWS($AO$22:$AO$33)-ROWS($AS$22:$AS$33)-ROWS($AW$22:$AW$33)-ROWS($BA$22:$BA$33)-ROWS($BE$22:$BE$33)), "")))))))</f>
        <v/>
      </c>
      <c r="BX62" s="316" t="str">
        <f t="shared" ca="1" si="34"/>
        <v/>
      </c>
      <c r="BY62" s="413" t="str">
        <f t="shared" ca="1" si="35"/>
        <v/>
      </c>
      <c r="BZ62" s="412" t="str">
        <f ca="1">IF(OR(CA62="",CA62=0),"",MAX(BZ$5:BZ61)+1)</f>
        <v/>
      </c>
      <c r="CA62" s="316" t="str">
        <f ca="1">IFERROR(INDEX($AJ$38:$AJ$49, ROWS($CA$4:CA60)), IFERROR(INDEX($AN$38:$AN$49, ROWS($CA$4:CA60)-ROWS($AJ$38:$AJ$49)), IFERROR(INDEX($AR$38:$AR$49, ROWS($CA$4:CA60)-ROWS($AJ$38:$AJ$49)-ROWS($AN$38:$AN$49)),IFERROR(INDEX($AV$38:$AV$49, ROWS($CA$4:CA60)-ROWS($AJ$38:$AJ$49)-ROWS($AN$38:$AN$49)-ROWS($AR$38:$AR$49)),IFERROR(INDEX($AZ$38:$AZ$49, ROWS($CA$4:CA60)-ROWS($AJ$38:$AJ$49)-ROWS($AN$38:$AN$49)-ROWS($AR$38:$AR$49)-ROWS($AV$38:$AV$49)),IFERROR(INDEX($BD$38:$BD$49, ROWS($CA$4:CA60)-ROWS($AJ$38:$AJ$49)-ROWS($AN$38:$AN$49)-ROWS($AR$38:$AR$49)-ROWS($AV$38:$AV$49)-ROWS($AZ$38:$AZ$49)),IFERROR(INDEX($BH$38:$BH$49, ROWS($CA$4:CA60)-ROWS($AJ$38:$AJ$49)-ROWS($AN$38:$AN$49)-ROWS($AR$38:$AR$49)-ROWS($AV$38:$AV$49)-ROWS($AZ$38:$AZ$49)-ROWS($BD$38:$BD$49)), "")))))))</f>
        <v/>
      </c>
      <c r="CB62" s="316" t="str">
        <f t="shared" ca="1" si="36"/>
        <v/>
      </c>
      <c r="CC62" s="316" t="str">
        <f ca="1">IF(OR(CD62="",CD62=0),"",MAX(CC$5:CC61)+1)</f>
        <v/>
      </c>
      <c r="CD62" s="316" t="str">
        <f ca="1">IFERROR(INDEX($AK$38:$AK$49, ROWS($CD$4:CD60)), IFERROR(INDEX($AO$38:$AO$49, ROWS($CD$4:CD60)-ROWS($AK$38:$AK$49)), IFERROR(INDEX($AS$38:$AS$49, ROWS($CD$4:CD60)-ROWS($AK$38:$AK$49)-ROWS($AO$38:$AO$49)),IFERROR(INDEX($AW$38:$AW$49, ROWS($CD$4:CD60)-ROWS($AK$38:$AK$49)-ROWS($AO$38:$AO$49)-ROWS($AS$38:$AS$49)),IFERROR(INDEX($BA$38:$BA$49, ROWS($CD$4:CD60)-ROWS($AK$38:$AK$49)-ROWS($AO$38:$AO$49)-ROWS($AS$38:$AS$49)-ROWS($AW$38:$AW$49)),IFERROR(INDEX($BE$38:$BE$49, ROWS($CD$4:CD60)-ROWS($AK$38:$AK$49)-ROWS($AO$38:$AO$49)-ROWS($AS$38:$AS$49)-ROWS($AW$38:$AW$49)-ROWS($BA$38:$BA$49)),IFERROR(INDEX($BI$38:$BI$49, ROWS($CD$4:CD60)-ROWS($AK$38:$AK$49)-ROWS($AO$38:$AO$49)-ROWS($AS$38:$AS$49)-ROWS($AW$38:$AW$49)-ROWS($BA$38:$BA$49)-ROWS($BE$38:$BE$49)), "")))))))</f>
        <v/>
      </c>
      <c r="CE62" s="316" t="str">
        <f t="shared" ca="1" si="37"/>
        <v/>
      </c>
      <c r="CF62" s="413" t="str">
        <f t="shared" ca="1" si="38"/>
        <v/>
      </c>
      <c r="CG62" s="412" t="str">
        <f ca="1">IF(OR(CH62="",CH62=0),"",MAX(CG$5:CG61)+1)</f>
        <v/>
      </c>
      <c r="CH62" s="316" t="str">
        <f ca="1">IFERROR(INDEX($AJ$54:$AJ$65, ROWS($CH$4:CH60)), IFERROR(INDEX($AN$54:$AN$65, ROWS($CH$4:CH60)-ROWS($AJ$54:$AJ$65)), IFERROR(INDEX($AR$54:$AR$65, ROWS($CH$4:CH60)-ROWS($AJ$54:$AJ$65)-ROWS($AN$54:$AN$65)),IFERROR(INDEX($AV$54:$AV$65, ROWS($CH$4:CH60)-ROWS($AJ$54:$AJ$65)-ROWS($AN$54:$AN$65)-ROWS($AR$54:$AR$65)),IFERROR(INDEX($AZ$54:$AZ$65, ROWS($CH$4:CH60)-ROWS($AJ$54:$AJ$65)-ROWS($AN$54:$AN$65)-ROWS($AR$54:$AR$65)-ROWS($AV$54:$AV$65)),IFERROR(INDEX($BD$54:$BD$65, ROWS($CH$4:CH60)-ROWS($AJ$54:$AJ$65)-ROWS($AN$54:$AN$65)-ROWS($AR$54:$AR$65)-ROWS($AV$54:$AV$65)-ROWS($AZ$54:$AZ$65)),IFERROR(INDEX($BH$54:$BH$65, ROWS($CH$4:CH60)-ROWS($AJ$54:$AJ$65)-ROWS($AN$54:$AN$65)-ROWS($AR$54:$AR$65)-ROWS($AV$54:$AV$65)-ROWS($AZ$54:$AZ$65)-ROWS($BD$54:$BD$65)), "")))))))</f>
        <v/>
      </c>
      <c r="CI62" s="316" t="str">
        <f t="shared" ca="1" si="39"/>
        <v/>
      </c>
      <c r="CJ62" s="316" t="str">
        <f ca="1">IF(OR(CK62="",CK62=0),"",MAX(CJ$5:CJ61)+1)</f>
        <v/>
      </c>
      <c r="CK62" s="316" t="str">
        <f ca="1">IFERROR(INDEX($AK$54:$AK$65, ROWS($CK$4:CK60)), IFERROR(INDEX($AO$54:$AO$65, ROWS($CK$4:CK60)-ROWS($AK$54:$AK$65)), IFERROR(INDEX($AS$54:$AS$65, ROWS($CK$4:CK60)-ROWS($AK$54:$AK$65)-ROWS($AO$54:$AO$65)),IFERROR(INDEX($AW$54:$AW$65, ROWS($CK$4:CK60)-ROWS($AK$54:$AK$65)-ROWS($AO$54:$AO$65)-ROWS($AS$54:$AS$65)),IFERROR(INDEX($BA$54:$BA$65, ROWS($CK$4:CK60)-ROWS($AK$54:$AK$65)-ROWS($AO$54:$AO$65)-ROWS($AS$54:$AS$65)-ROWS($AW$54:$AW$65)),IFERROR(INDEX($BE$54:$BE$65, ROWS($CK$4:CK60)-ROWS($AK$54:$AK$65)-ROWS($AO$54:$AO$65)-ROWS($AS$54:$AS$65)-ROWS($AW$54:$AW$65)-ROWS($BA$54:$BA$65)),IFERROR(INDEX($BI$54:$BI$65, ROWS($CK$4:CK60)-ROWS($AK$54:$AK$65)-ROWS($AO$54:$AO$65)-ROWS($AS$54:$AS$65)-ROWS($AW$54:$AW$65)-ROWS($BA$54:$BA$65)-ROWS($BE$54:$BE$65)), "")))))))</f>
        <v/>
      </c>
      <c r="CL62" s="316" t="str">
        <f t="shared" ca="1" si="40"/>
        <v/>
      </c>
      <c r="CM62" s="413" t="str">
        <f t="shared" ca="1" si="41"/>
        <v/>
      </c>
      <c r="CN62" s="412" t="str">
        <f>IF(OR(CO62="",CO62=0),"",MAX(CN$5:CN61)+1)</f>
        <v/>
      </c>
      <c r="CO62" s="316">
        <f>IFERROR(INDEX($AJ$70:$AJ$81, ROWS($CO$4:CO60)), IFERROR(INDEX($AN$70:$AN$81, ROWS($CO$4:CO60)-ROWS($AJ$70:$AJ$81)), IFERROR(INDEX($AR$70:$AR$81, ROWS($CO$4:CO60)-ROWS($AJ$70:$AJ$81)-ROWS($AN$70:$AN$81)),IFERROR(INDEX($AV$70:$AV$81, ROWS($CO$4:CO60)-ROWS($AJ$70:$AJ$81)-ROWS($AN$70:$AN$81)-ROWS($AR$70:$AR$81)),IFERROR(INDEX($AZ$70:$AZ$81, ROWS($CO$4:CO60)-ROWS($AJ$70:$AJ$81)-ROWS($AN$70:$AN$81)-ROWS($AR$70:$AR$81)-ROWS($AV$70:$AV$81)),IFERROR(INDEX($BD$70:$BD$81, ROWS($CO$4:CO60)-ROWS($AJ$70:$AJ$81)-ROWS($AN$70:$AN$81)-ROWS($AR$70:$AR$81)-ROWS($AV$70:$AV$81)-ROWS($AZ$70:$AZ$81)),IFERROR(INDEX($BH$70:$BH$81, ROWS($CO$4:CO60)-ROWS($AJ$70:$AJ$81)-ROWS($AN$70:$AN$81)-ROWS($AR$70:$AR$81)-ROWS($AV$70:$AV$81)-ROWS($AZ$70:$AZ$81)-ROWS($BD$70:$BD$81)), "")))))))</f>
        <v>0</v>
      </c>
      <c r="CP62" s="316" t="str">
        <f t="shared" ca="1" si="42"/>
        <v/>
      </c>
      <c r="CQ62" s="316" t="str">
        <f>IF(OR(CR62="",CR62=0),"",MAX(CQ$5:CQ61)+1)</f>
        <v/>
      </c>
      <c r="CR62" s="316">
        <f>IFERROR(INDEX($AK$70:$AK$81, ROWS($CR$4:CR60)), IFERROR(INDEX($AO$70:$AO$81, ROWS($CR$4:CR60)-ROWS($AK$70:$AK$81)), IFERROR(INDEX($AS$70:$AS$81, ROWS($CR$4:CR60)-ROWS($AK$70:$AK$81)-ROWS($AO$70:$AO$81)),IFERROR(INDEX($AW$70:$AW$81, ROWS($CR$4:CR60)-ROWS($AK$70:$AK$81)-ROWS($AO$70:$AO$81)-ROWS($AS$70:$AS$81)),IFERROR(INDEX($BA$70:$BA$81, ROWS($CR$4:CR60)-ROWS($AK$70:$AK$81)-ROWS($AO$70:$AO$81)-ROWS($AS$70:$AS$81)-ROWS($AW$70:$AW$81)),IFERROR(INDEX($BE$70:$BE$81, ROWS($CR$4:CR60)-ROWS($AK$70:$AK$81)-ROWS($AO$70:$AO$81)-ROWS($AS$70:$AS$81)-ROWS($AW$70:$AW$81)-ROWS($BA$70:$BA$81)),IFERROR(INDEX($BI$70:$BI$81, ROWS($CR$4:CR60)-ROWS($AK$70:$AK$81)-ROWS($AO$70:$AO$81)-ROWS($AS$70:$AS$81)-ROWS($AW$70:$AW$81)-ROWS($BA$70:$BA$81)-ROWS($BE$70:$BE$81)), "")))))))</f>
        <v>0</v>
      </c>
      <c r="CS62" s="316" t="str">
        <f t="shared" ca="1" si="43"/>
        <v/>
      </c>
      <c r="CT62" s="413" t="str">
        <f t="shared" ca="1" si="44"/>
        <v/>
      </c>
      <c r="CU62" s="412" t="str">
        <f>IF(OR(CV62="",CV62=0),"",MAX(CU$5:CU61)+1)</f>
        <v/>
      </c>
      <c r="CV62" s="316" t="str">
        <f>IFERROR(INDEX($AJ$86:$AJ$97, ROWS($CV$4:CV60)), IFERROR(INDEX($AN$86:$AN$97, ROWS($CV$4:CV60)-ROWS($AJ$86:$AJ$97)), ""))</f>
        <v/>
      </c>
      <c r="CW62" s="316" t="str">
        <f t="shared" si="45"/>
        <v/>
      </c>
      <c r="CX62" s="316" t="str">
        <f>IF(OR(CY62="",CY62=0),"",MAX(CX$5:CX61)+1)</f>
        <v/>
      </c>
      <c r="CY62" s="316" t="str">
        <f>IFERROR(INDEX($AK$86:$AK$97, ROWS($CY$4:CY60)), IFERROR(INDEX($AO$86:$AO$97, ROWS($CY$4:CY60)-ROWS($AK$86:$AK$97)), ""))</f>
        <v/>
      </c>
      <c r="CZ62" s="316" t="str">
        <f t="shared" si="46"/>
        <v/>
      </c>
      <c r="DA62" s="413" t="str">
        <f t="shared" si="47"/>
        <v/>
      </c>
      <c r="DC62" s="438" t="str">
        <f ca="1">IF(OR(DD62="",DD62=0),"",MAX(DC$45:DC61)+1)</f>
        <v/>
      </c>
      <c r="DD62" s="434" t="str">
        <f t="shared" ca="1" si="130"/>
        <v/>
      </c>
      <c r="DE62" s="413" t="str">
        <f t="shared" ca="1" si="131"/>
        <v/>
      </c>
      <c r="DF62" s="431" t="str">
        <f ca="1">IF(OR(DG62="",DG62=0),"",MAX(DF$45:DF61)+1)</f>
        <v/>
      </c>
      <c r="DG62" s="412" t="str">
        <f t="shared" ca="1" si="132"/>
        <v/>
      </c>
      <c r="DH62" s="413" t="str">
        <f t="shared" ca="1" si="133"/>
        <v/>
      </c>
      <c r="DI62" s="412" t="str">
        <f t="shared" ca="1" si="134"/>
        <v/>
      </c>
      <c r="DJ62" s="413" t="str">
        <f t="shared" ca="1" si="135"/>
        <v/>
      </c>
      <c r="DK62" s="412" t="str">
        <f t="shared" ca="1" si="136"/>
        <v/>
      </c>
      <c r="DL62" s="413" t="str">
        <f t="shared" ca="1" si="137"/>
        <v/>
      </c>
    </row>
    <row r="63" spans="16:123" ht="15.75" thickBot="1" x14ac:dyDescent="0.35">
      <c r="P63" s="1177"/>
      <c r="Q63" s="1178"/>
      <c r="R63" s="453"/>
      <c r="S63" s="402"/>
      <c r="U63" s="1177"/>
      <c r="V63" s="1178"/>
      <c r="W63" s="453"/>
      <c r="X63" s="402"/>
      <c r="AB63" s="395">
        <f ca="1">IFERROR(MATCH($AB$59,OFFSET(Year!$BD$123:$BD$174,AB62,,1000),0)+AB62,"")</f>
        <v>3</v>
      </c>
      <c r="AC63" s="340">
        <f ca="1">IFERROR(INDEX(Year!$BG$123:$BG$174,AB63),"")</f>
        <v>6</v>
      </c>
      <c r="AD63" s="348" t="str">
        <f ca="1">IFERROR(INDEX(Year!$BE$123:$BE$174,AB63),"")</f>
        <v>Paycheck 2</v>
      </c>
      <c r="AE63" s="363">
        <f ca="1">IFERROR(INDEX(Year!$BF$123:$BF$174,AB63),"")</f>
        <v>400</v>
      </c>
      <c r="AF63" s="402" t="str">
        <f ca="1">IFERROR(INDEX(Year!$BD$123:$BD$174,AB63),"")</f>
        <v>Income</v>
      </c>
      <c r="AI63" s="302" t="str">
        <f t="shared" ca="1" si="159"/>
        <v/>
      </c>
      <c r="AJ63" s="293" t="str">
        <f t="shared" ca="1" si="138"/>
        <v/>
      </c>
      <c r="AK63" s="293" t="str">
        <f t="shared" ca="1" si="139"/>
        <v/>
      </c>
      <c r="AL63" s="303" t="str">
        <f t="shared" ca="1" si="140"/>
        <v/>
      </c>
      <c r="AM63" s="302" t="str">
        <f t="shared" ca="1" si="160"/>
        <v/>
      </c>
      <c r="AN63" s="293" t="str">
        <f t="shared" ca="1" si="141"/>
        <v/>
      </c>
      <c r="AO63" s="293" t="str">
        <f t="shared" ca="1" si="142"/>
        <v/>
      </c>
      <c r="AP63" s="303" t="str">
        <f t="shared" ca="1" si="143"/>
        <v/>
      </c>
      <c r="AQ63" s="302" t="str">
        <f t="shared" ca="1" si="161"/>
        <v/>
      </c>
      <c r="AR63" s="293" t="str">
        <f t="shared" ca="1" si="144"/>
        <v/>
      </c>
      <c r="AS63" s="293" t="str">
        <f t="shared" ca="1" si="145"/>
        <v/>
      </c>
      <c r="AT63" s="303" t="str">
        <f t="shared" ca="1" si="146"/>
        <v/>
      </c>
      <c r="AU63" s="302" t="str">
        <f t="shared" ca="1" si="162"/>
        <v/>
      </c>
      <c r="AV63" s="293" t="str">
        <f t="shared" ca="1" si="147"/>
        <v/>
      </c>
      <c r="AW63" s="293" t="str">
        <f t="shared" ca="1" si="148"/>
        <v/>
      </c>
      <c r="AX63" s="303" t="str">
        <f t="shared" ca="1" si="149"/>
        <v/>
      </c>
      <c r="AY63" s="302" t="str">
        <f t="shared" ca="1" si="163"/>
        <v/>
      </c>
      <c r="AZ63" s="293" t="str">
        <f t="shared" ca="1" si="150"/>
        <v/>
      </c>
      <c r="BA63" s="293" t="str">
        <f t="shared" ca="1" si="151"/>
        <v/>
      </c>
      <c r="BB63" s="303" t="str">
        <f t="shared" ca="1" si="152"/>
        <v/>
      </c>
      <c r="BC63" s="302" t="str">
        <f t="shared" ca="1" si="164"/>
        <v/>
      </c>
      <c r="BD63" s="293" t="str">
        <f t="shared" ca="1" si="153"/>
        <v/>
      </c>
      <c r="BE63" s="293" t="str">
        <f t="shared" ca="1" si="154"/>
        <v/>
      </c>
      <c r="BF63" s="303" t="str">
        <f t="shared" ca="1" si="155"/>
        <v/>
      </c>
      <c r="BG63" s="302" t="str">
        <f t="shared" ca="1" si="165"/>
        <v/>
      </c>
      <c r="BH63" s="293" t="str">
        <f t="shared" ca="1" si="156"/>
        <v/>
      </c>
      <c r="BI63" s="293" t="str">
        <f t="shared" ca="1" si="157"/>
        <v/>
      </c>
      <c r="BJ63" s="303" t="str">
        <f t="shared" ca="1" si="158"/>
        <v/>
      </c>
      <c r="BL63" s="412" t="str">
        <f ca="1">IF(OR(BM63="",BM63=0),"",MAX(BL$5:BL62)+1)</f>
        <v/>
      </c>
      <c r="BM63" s="316" t="str">
        <f ca="1">IFERROR(INDEX($AJ$6:$AJ$17, ROWS(BM$4:$BM61)), IFERROR(INDEX($AN$6:$AN$17, ROWS(BM$4:$BM61)-ROWS($AJ$6:$AJ$17)), IFERROR(INDEX($AR$6:$AR$17, ROWS(BM$4:$BM61)-ROWS($AJ$6:$AJ$17)-ROWS($AN$6:$AN$17)),IFERROR(INDEX($AV$6:$AV$17, ROWS(BM$4:$BM61)-ROWS($AJ$6:$AJ$17)-ROWS($AN$6:$AN$17)-ROWS($AR$6:$AR$17)),IFERROR(INDEX($AZ$6:$AZ$17, ROWS(BM$4:$BM61)-ROWS($AJ$6:$AJ$17)-ROWS($AN$6:$AN$17)-ROWS($AR$6:$AR$17)-ROWS($AV$6:$AV$17)),IFERROR(INDEX($BD$6:$BD$17, ROWS(BM$4:$BM61)-ROWS($AJ$6:$AJ$17)-ROWS($AN$6:$AN$17)-ROWS($AR$6:$AR$17)-ROWS($AV$6:$AV$17)-ROWS($AZ$6:$AZ$17)),IFERROR(INDEX($BH$6:$BH$17, ROWS(BM$4:$BM61)-ROWS($AJ$6:$AJ$17)-ROWS($AN$6:$AN$17)-ROWS($AR$6:$AR$17)-ROWS($AV$6:$AV$17)-ROWS($AZ$6:$AZ$17)-ROWS($BD$6:$BD$17)), "")))))))</f>
        <v/>
      </c>
      <c r="BN63" s="316" t="str">
        <f t="shared" ca="1" si="30"/>
        <v/>
      </c>
      <c r="BO63" s="316" t="str">
        <f ca="1">IF(OR(BP63="",BP63=0),"",MAX(BO$5:BO62)+1)</f>
        <v/>
      </c>
      <c r="BP63" s="316" t="str">
        <f ca="1">IFERROR(INDEX($AK$6:$AK$17, ROWS($BP$4:BP61)), IFERROR(INDEX($AO$6:$AO$17, ROWS($BP$4:BP61)-ROWS($AK$6:$AK$17)), IFERROR(INDEX($AS$6:$AS$17, ROWS($BP$4:BP61)-ROWS($AK$6:$AK$17)-ROWS($AO$6:$AO$17)),IFERROR(INDEX($AW$6:$AW$17, ROWS($BP$4:BP61)-ROWS($AK$6:$AK$17)-ROWS($AO$6:$AO$17)-ROWS($AS$6:$AS$17)),IFERROR(INDEX($BA$6:$BA$17, ROWS($BP$4:BP61)-ROWS($AK$6:$AK$17)-ROWS($AO$6:$AO$17)-ROWS($AS$6:$AS$17)-ROWS($AW$6:$AW$17)),IFERROR(INDEX($BE$6:$BE$17, ROWS($BP$4:BP61)-ROWS($AK$6:$AK$17)-ROWS($AO$6:$AO$17)-ROWS($AS$6:$AS$17)-ROWS($AW$6:$AW$17)-ROWS($BA$6:$BA$17)),IFERROR(INDEX($BI$6:$BI$17, ROWS($BP$4:BP61)-ROWS($AK$6:$AK$17)-ROWS($AO$6:$AO$17)-ROWS($AS$6:$AS$17)-ROWS($AW$6:$AW$17)-ROWS($BA$6:$BA$17)-ROWS($BE$6:$BE$17)), "")))))))</f>
        <v/>
      </c>
      <c r="BQ63" s="316" t="str">
        <f t="shared" ca="1" si="31"/>
        <v/>
      </c>
      <c r="BR63" s="413" t="str">
        <f t="shared" ca="1" si="32"/>
        <v/>
      </c>
      <c r="BS63" s="412" t="str">
        <f ca="1">IF(OR(BT63="",BT63=0),"",MAX(BS$5:BS62)+1)</f>
        <v/>
      </c>
      <c r="BT63" s="316" t="str">
        <f ca="1">IFERROR(INDEX($AJ$22:$AJ$33, ROWS($BT$4:BT61)), IFERROR(INDEX($AN$22:$AN$33, ROWS($BT$4:BT61)-ROWS($AJ$22:$AJ$33)), IFERROR(INDEX($AR$22:$AR$33, ROWS($BT$4:BT61)-ROWS($AJ$22:$AJ$33)-ROWS($AN$22:$AN$33)),IFERROR(INDEX($AV$22:$AV$33, ROWS($BT$4:BT61)-ROWS($AJ$22:$AJ$33)-ROWS($AN$22:$AN$33)-ROWS($AR$22:$AR$33)),IFERROR(INDEX($AZ$22:$AZ$33, ROWS($BT$4:BT61)-ROWS($AJ$22:$AJ$33)-ROWS($AN$22:$AN$33)-ROWS($AR$22:$AR$33)-ROWS($AV$22:$AV$33)),IFERROR(INDEX($BD$22:$BD$33, ROWS($BT$4:BT61)-ROWS($AJ$22:$AJ$33)-ROWS($AN$22:$AN$33)-ROWS($AR$22:$AR$33)-ROWS($AV$22:$AV$33)-ROWS($AZ$22:$AZ$33)),IFERROR(INDEX($BH$22:$BH$33, ROWS($BT$4:BT61)-ROWS($AJ$22:$AJ$33)-ROWS($AN$22:$AN$33)-ROWS($AR$22:$AR$33)-ROWS($AV$22:$AV$33)-ROWS($AZ$22:$AZ$33)-ROWS($BD$22:$BD$33)), "")))))))</f>
        <v/>
      </c>
      <c r="BU63" s="316" t="str">
        <f t="shared" ca="1" si="33"/>
        <v/>
      </c>
      <c r="BV63" s="316" t="str">
        <f ca="1">IF(OR(BW63="",BW63=0),"",MAX(BV$5:BV62)+1)</f>
        <v/>
      </c>
      <c r="BW63" s="316" t="str">
        <f ca="1">IFERROR(INDEX($AK$22:$AK$33, ROWS($BW$4:BW61)), IFERROR(INDEX($AO$22:$AO$33, ROWS($BW$4:BW61)-ROWS($AK$22:$AK$33)), IFERROR(INDEX($AS$22:$AS$33, ROWS($BW$4:BW61)-ROWS($AK$22:$AK$33)-ROWS($AO$22:$AO$33)),IFERROR(INDEX($AW$22:$AW$33, ROWS($BW$4:BW61)-ROWS($AK$22:$AK$33)-ROWS($AO$22:$AO$33)-ROWS($AS$22:$AS$33)),IFERROR(INDEX($BA$22:$BA$33, ROWS($BW$4:BW61)-ROWS($AK$22:$AK$33)-ROWS($AO$22:$AO$33)-ROWS($AS$22:$AS$33)-ROWS($AW$22:$AW$33)),IFERROR(INDEX($BE$22:$BE$33, ROWS($BW$4:BW61)-ROWS($AK$22:$AK$33)-ROWS($AO$22:$AO$33)-ROWS($AS$22:$AS$33)-ROWS($AW$22:$AW$33)-ROWS($BA$22:$BA$33)),IFERROR(INDEX($BI$22:$BI$33, ROWS($BW$4:BW61)-ROWS($AK$22:$AK$33)-ROWS($AO$22:$AO$33)-ROWS($AS$22:$AS$33)-ROWS($AW$22:$AW$33)-ROWS($BA$22:$BA$33)-ROWS($BE$22:$BE$33)), "")))))))</f>
        <v/>
      </c>
      <c r="BX63" s="316" t="str">
        <f t="shared" ca="1" si="34"/>
        <v/>
      </c>
      <c r="BY63" s="413" t="str">
        <f t="shared" ca="1" si="35"/>
        <v/>
      </c>
      <c r="BZ63" s="412" t="str">
        <f ca="1">IF(OR(CA63="",CA63=0),"",MAX(BZ$5:BZ62)+1)</f>
        <v/>
      </c>
      <c r="CA63" s="316" t="str">
        <f ca="1">IFERROR(INDEX($AJ$38:$AJ$49, ROWS($CA$4:CA61)), IFERROR(INDEX($AN$38:$AN$49, ROWS($CA$4:CA61)-ROWS($AJ$38:$AJ$49)), IFERROR(INDEX($AR$38:$AR$49, ROWS($CA$4:CA61)-ROWS($AJ$38:$AJ$49)-ROWS($AN$38:$AN$49)),IFERROR(INDEX($AV$38:$AV$49, ROWS($CA$4:CA61)-ROWS($AJ$38:$AJ$49)-ROWS($AN$38:$AN$49)-ROWS($AR$38:$AR$49)),IFERROR(INDEX($AZ$38:$AZ$49, ROWS($CA$4:CA61)-ROWS($AJ$38:$AJ$49)-ROWS($AN$38:$AN$49)-ROWS($AR$38:$AR$49)-ROWS($AV$38:$AV$49)),IFERROR(INDEX($BD$38:$BD$49, ROWS($CA$4:CA61)-ROWS($AJ$38:$AJ$49)-ROWS($AN$38:$AN$49)-ROWS($AR$38:$AR$49)-ROWS($AV$38:$AV$49)-ROWS($AZ$38:$AZ$49)),IFERROR(INDEX($BH$38:$BH$49, ROWS($CA$4:CA61)-ROWS($AJ$38:$AJ$49)-ROWS($AN$38:$AN$49)-ROWS($AR$38:$AR$49)-ROWS($AV$38:$AV$49)-ROWS($AZ$38:$AZ$49)-ROWS($BD$38:$BD$49)), "")))))))</f>
        <v/>
      </c>
      <c r="CB63" s="316" t="str">
        <f t="shared" ca="1" si="36"/>
        <v/>
      </c>
      <c r="CC63" s="316" t="str">
        <f ca="1">IF(OR(CD63="",CD63=0),"",MAX(CC$5:CC62)+1)</f>
        <v/>
      </c>
      <c r="CD63" s="316" t="str">
        <f ca="1">IFERROR(INDEX($AK$38:$AK$49, ROWS($CD$4:CD61)), IFERROR(INDEX($AO$38:$AO$49, ROWS($CD$4:CD61)-ROWS($AK$38:$AK$49)), IFERROR(INDEX($AS$38:$AS$49, ROWS($CD$4:CD61)-ROWS($AK$38:$AK$49)-ROWS($AO$38:$AO$49)),IFERROR(INDEX($AW$38:$AW$49, ROWS($CD$4:CD61)-ROWS($AK$38:$AK$49)-ROWS($AO$38:$AO$49)-ROWS($AS$38:$AS$49)),IFERROR(INDEX($BA$38:$BA$49, ROWS($CD$4:CD61)-ROWS($AK$38:$AK$49)-ROWS($AO$38:$AO$49)-ROWS($AS$38:$AS$49)-ROWS($AW$38:$AW$49)),IFERROR(INDEX($BE$38:$BE$49, ROWS($CD$4:CD61)-ROWS($AK$38:$AK$49)-ROWS($AO$38:$AO$49)-ROWS($AS$38:$AS$49)-ROWS($AW$38:$AW$49)-ROWS($BA$38:$BA$49)),IFERROR(INDEX($BI$38:$BI$49, ROWS($CD$4:CD61)-ROWS($AK$38:$AK$49)-ROWS($AO$38:$AO$49)-ROWS($AS$38:$AS$49)-ROWS($AW$38:$AW$49)-ROWS($BA$38:$BA$49)-ROWS($BE$38:$BE$49)), "")))))))</f>
        <v/>
      </c>
      <c r="CE63" s="316" t="str">
        <f t="shared" ca="1" si="37"/>
        <v/>
      </c>
      <c r="CF63" s="413" t="str">
        <f t="shared" ca="1" si="38"/>
        <v/>
      </c>
      <c r="CG63" s="412" t="str">
        <f ca="1">IF(OR(CH63="",CH63=0),"",MAX(CG$5:CG62)+1)</f>
        <v/>
      </c>
      <c r="CH63" s="316" t="str">
        <f ca="1">IFERROR(INDEX($AJ$54:$AJ$65, ROWS($CH$4:CH61)), IFERROR(INDEX($AN$54:$AN$65, ROWS($CH$4:CH61)-ROWS($AJ$54:$AJ$65)), IFERROR(INDEX($AR$54:$AR$65, ROWS($CH$4:CH61)-ROWS($AJ$54:$AJ$65)-ROWS($AN$54:$AN$65)),IFERROR(INDEX($AV$54:$AV$65, ROWS($CH$4:CH61)-ROWS($AJ$54:$AJ$65)-ROWS($AN$54:$AN$65)-ROWS($AR$54:$AR$65)),IFERROR(INDEX($AZ$54:$AZ$65, ROWS($CH$4:CH61)-ROWS($AJ$54:$AJ$65)-ROWS($AN$54:$AN$65)-ROWS($AR$54:$AR$65)-ROWS($AV$54:$AV$65)),IFERROR(INDEX($BD$54:$BD$65, ROWS($CH$4:CH61)-ROWS($AJ$54:$AJ$65)-ROWS($AN$54:$AN$65)-ROWS($AR$54:$AR$65)-ROWS($AV$54:$AV$65)-ROWS($AZ$54:$AZ$65)),IFERROR(INDEX($BH$54:$BH$65, ROWS($CH$4:CH61)-ROWS($AJ$54:$AJ$65)-ROWS($AN$54:$AN$65)-ROWS($AR$54:$AR$65)-ROWS($AV$54:$AV$65)-ROWS($AZ$54:$AZ$65)-ROWS($BD$54:$BD$65)), "")))))))</f>
        <v/>
      </c>
      <c r="CI63" s="316" t="str">
        <f t="shared" ca="1" si="39"/>
        <v/>
      </c>
      <c r="CJ63" s="316" t="str">
        <f ca="1">IF(OR(CK63="",CK63=0),"",MAX(CJ$5:CJ62)+1)</f>
        <v/>
      </c>
      <c r="CK63" s="316" t="str">
        <f ca="1">IFERROR(INDEX($AK$54:$AK$65, ROWS($CK$4:CK61)), IFERROR(INDEX($AO$54:$AO$65, ROWS($CK$4:CK61)-ROWS($AK$54:$AK$65)), IFERROR(INDEX($AS$54:$AS$65, ROWS($CK$4:CK61)-ROWS($AK$54:$AK$65)-ROWS($AO$54:$AO$65)),IFERROR(INDEX($AW$54:$AW$65, ROWS($CK$4:CK61)-ROWS($AK$54:$AK$65)-ROWS($AO$54:$AO$65)-ROWS($AS$54:$AS$65)),IFERROR(INDEX($BA$54:$BA$65, ROWS($CK$4:CK61)-ROWS($AK$54:$AK$65)-ROWS($AO$54:$AO$65)-ROWS($AS$54:$AS$65)-ROWS($AW$54:$AW$65)),IFERROR(INDEX($BE$54:$BE$65, ROWS($CK$4:CK61)-ROWS($AK$54:$AK$65)-ROWS($AO$54:$AO$65)-ROWS($AS$54:$AS$65)-ROWS($AW$54:$AW$65)-ROWS($BA$54:$BA$65)),IFERROR(INDEX($BI$54:$BI$65, ROWS($CK$4:CK61)-ROWS($AK$54:$AK$65)-ROWS($AO$54:$AO$65)-ROWS($AS$54:$AS$65)-ROWS($AW$54:$AW$65)-ROWS($BA$54:$BA$65)-ROWS($BE$54:$BE$65)), "")))))))</f>
        <v/>
      </c>
      <c r="CL63" s="316" t="str">
        <f t="shared" ca="1" si="40"/>
        <v/>
      </c>
      <c r="CM63" s="413" t="str">
        <f t="shared" ca="1" si="41"/>
        <v/>
      </c>
      <c r="CN63" s="412" t="str">
        <f>IF(OR(CO63="",CO63=0),"",MAX(CN$5:CN62)+1)</f>
        <v/>
      </c>
      <c r="CO63" s="316">
        <f>IFERROR(INDEX($AJ$70:$AJ$81, ROWS($CO$4:CO61)), IFERROR(INDEX($AN$70:$AN$81, ROWS($CO$4:CO61)-ROWS($AJ$70:$AJ$81)), IFERROR(INDEX($AR$70:$AR$81, ROWS($CO$4:CO61)-ROWS($AJ$70:$AJ$81)-ROWS($AN$70:$AN$81)),IFERROR(INDEX($AV$70:$AV$81, ROWS($CO$4:CO61)-ROWS($AJ$70:$AJ$81)-ROWS($AN$70:$AN$81)-ROWS($AR$70:$AR$81)),IFERROR(INDEX($AZ$70:$AZ$81, ROWS($CO$4:CO61)-ROWS($AJ$70:$AJ$81)-ROWS($AN$70:$AN$81)-ROWS($AR$70:$AR$81)-ROWS($AV$70:$AV$81)),IFERROR(INDEX($BD$70:$BD$81, ROWS($CO$4:CO61)-ROWS($AJ$70:$AJ$81)-ROWS($AN$70:$AN$81)-ROWS($AR$70:$AR$81)-ROWS($AV$70:$AV$81)-ROWS($AZ$70:$AZ$81)),IFERROR(INDEX($BH$70:$BH$81, ROWS($CO$4:CO61)-ROWS($AJ$70:$AJ$81)-ROWS($AN$70:$AN$81)-ROWS($AR$70:$AR$81)-ROWS($AV$70:$AV$81)-ROWS($AZ$70:$AZ$81)-ROWS($BD$70:$BD$81)), "")))))))</f>
        <v>0</v>
      </c>
      <c r="CP63" s="316" t="str">
        <f t="shared" ca="1" si="42"/>
        <v/>
      </c>
      <c r="CQ63" s="316" t="str">
        <f>IF(OR(CR63="",CR63=0),"",MAX(CQ$5:CQ62)+1)</f>
        <v/>
      </c>
      <c r="CR63" s="316">
        <f>IFERROR(INDEX($AK$70:$AK$81, ROWS($CR$4:CR61)), IFERROR(INDEX($AO$70:$AO$81, ROWS($CR$4:CR61)-ROWS($AK$70:$AK$81)), IFERROR(INDEX($AS$70:$AS$81, ROWS($CR$4:CR61)-ROWS($AK$70:$AK$81)-ROWS($AO$70:$AO$81)),IFERROR(INDEX($AW$70:$AW$81, ROWS($CR$4:CR61)-ROWS($AK$70:$AK$81)-ROWS($AO$70:$AO$81)-ROWS($AS$70:$AS$81)),IFERROR(INDEX($BA$70:$BA$81, ROWS($CR$4:CR61)-ROWS($AK$70:$AK$81)-ROWS($AO$70:$AO$81)-ROWS($AS$70:$AS$81)-ROWS($AW$70:$AW$81)),IFERROR(INDEX($BE$70:$BE$81, ROWS($CR$4:CR61)-ROWS($AK$70:$AK$81)-ROWS($AO$70:$AO$81)-ROWS($AS$70:$AS$81)-ROWS($AW$70:$AW$81)-ROWS($BA$70:$BA$81)),IFERROR(INDEX($BI$70:$BI$81, ROWS($CR$4:CR61)-ROWS($AK$70:$AK$81)-ROWS($AO$70:$AO$81)-ROWS($AS$70:$AS$81)-ROWS($AW$70:$AW$81)-ROWS($BA$70:$BA$81)-ROWS($BE$70:$BE$81)), "")))))))</f>
        <v>0</v>
      </c>
      <c r="CS63" s="316" t="str">
        <f t="shared" ca="1" si="43"/>
        <v/>
      </c>
      <c r="CT63" s="413" t="str">
        <f t="shared" ca="1" si="44"/>
        <v/>
      </c>
      <c r="CU63" s="412" t="str">
        <f>IF(OR(CV63="",CV63=0),"",MAX(CU$5:CU62)+1)</f>
        <v/>
      </c>
      <c r="CV63" s="316" t="str">
        <f>IFERROR(INDEX($AJ$86:$AJ$97, ROWS($CV$4:CV61)), IFERROR(INDEX($AN$86:$AN$97, ROWS($CV$4:CV61)-ROWS($AJ$86:$AJ$97)), ""))</f>
        <v/>
      </c>
      <c r="CW63" s="316" t="str">
        <f t="shared" si="45"/>
        <v/>
      </c>
      <c r="CX63" s="316" t="str">
        <f>IF(OR(CY63="",CY63=0),"",MAX(CX$5:CX62)+1)</f>
        <v/>
      </c>
      <c r="CY63" s="316" t="str">
        <f>IFERROR(INDEX($AK$86:$AK$97, ROWS($CY$4:CY61)), IFERROR(INDEX($AO$86:$AO$97, ROWS($CY$4:CY61)-ROWS($AK$86:$AK$97)), ""))</f>
        <v/>
      </c>
      <c r="CZ63" s="316" t="str">
        <f t="shared" si="46"/>
        <v/>
      </c>
      <c r="DA63" s="413" t="str">
        <f t="shared" si="47"/>
        <v/>
      </c>
      <c r="DC63" s="439" t="str">
        <f ca="1">IF(OR(DD63="",DD63=0),"",MAX(DC$45:DC62)+1)</f>
        <v/>
      </c>
      <c r="DD63" s="436" t="str">
        <f t="shared" ca="1" si="130"/>
        <v/>
      </c>
      <c r="DE63" s="422" t="str">
        <f t="shared" ca="1" si="131"/>
        <v/>
      </c>
      <c r="DF63" s="433" t="str">
        <f ca="1">IF(OR(DG63="",DG63=0),"",MAX(DF$45:DF62)+1)</f>
        <v/>
      </c>
      <c r="DG63" s="420" t="str">
        <f t="shared" ca="1" si="132"/>
        <v/>
      </c>
      <c r="DH63" s="422" t="str">
        <f t="shared" ca="1" si="133"/>
        <v/>
      </c>
      <c r="DI63" s="420" t="str">
        <f t="shared" ca="1" si="134"/>
        <v/>
      </c>
      <c r="DJ63" s="422" t="str">
        <f t="shared" ca="1" si="135"/>
        <v/>
      </c>
      <c r="DK63" s="420" t="str">
        <f t="shared" ca="1" si="136"/>
        <v/>
      </c>
      <c r="DL63" s="422" t="str">
        <f t="shared" ca="1" si="137"/>
        <v/>
      </c>
    </row>
    <row r="64" spans="16:123" ht="15.75" thickBot="1" x14ac:dyDescent="0.35">
      <c r="P64" s="1177"/>
      <c r="Q64" s="1178"/>
      <c r="R64" s="453"/>
      <c r="S64" s="407"/>
      <c r="U64" s="1177"/>
      <c r="V64" s="1178"/>
      <c r="W64" s="453"/>
      <c r="X64" s="407"/>
      <c r="AB64" s="395">
        <f ca="1">IFERROR(MATCH($AB$59,OFFSET(Year!$BD$123:$BD$174,AB63,,1000),0)+AB63,"")</f>
        <v>4</v>
      </c>
      <c r="AC64" s="340">
        <f ca="1">IFERROR(INDEX(Year!$BG$123:$BG$174,AB64),"")</f>
        <v>13</v>
      </c>
      <c r="AD64" s="348" t="str">
        <f ca="1">IFERROR(INDEX(Year!$BE$123:$BE$174,AB64),"")</f>
        <v>Paycheck 2</v>
      </c>
      <c r="AE64" s="363">
        <f ca="1">IFERROR(INDEX(Year!$BF$123:$BF$174,AB64),"")</f>
        <v>400</v>
      </c>
      <c r="AF64" s="402" t="str">
        <f ca="1">IFERROR(INDEX(Year!$BD$123:$BD$174,AB64),"")</f>
        <v>Income</v>
      </c>
      <c r="AI64" s="308" t="str">
        <f t="shared" ca="1" si="159"/>
        <v/>
      </c>
      <c r="AJ64" s="293" t="str">
        <f t="shared" ca="1" si="138"/>
        <v/>
      </c>
      <c r="AK64" s="293" t="str">
        <f t="shared" ca="1" si="139"/>
        <v/>
      </c>
      <c r="AL64" s="303" t="str">
        <f t="shared" ca="1" si="140"/>
        <v/>
      </c>
      <c r="AM64" s="308" t="str">
        <f t="shared" ca="1" si="160"/>
        <v/>
      </c>
      <c r="AN64" s="293" t="str">
        <f t="shared" ca="1" si="141"/>
        <v/>
      </c>
      <c r="AO64" s="293" t="str">
        <f t="shared" ca="1" si="142"/>
        <v/>
      </c>
      <c r="AP64" s="303" t="str">
        <f t="shared" ca="1" si="143"/>
        <v/>
      </c>
      <c r="AQ64" s="308" t="str">
        <f t="shared" ca="1" si="161"/>
        <v/>
      </c>
      <c r="AR64" s="293" t="str">
        <f t="shared" ca="1" si="144"/>
        <v/>
      </c>
      <c r="AS64" s="293" t="str">
        <f t="shared" ca="1" si="145"/>
        <v/>
      </c>
      <c r="AT64" s="303" t="str">
        <f t="shared" ca="1" si="146"/>
        <v/>
      </c>
      <c r="AU64" s="308" t="str">
        <f t="shared" ca="1" si="162"/>
        <v/>
      </c>
      <c r="AV64" s="293" t="str">
        <f t="shared" ca="1" si="147"/>
        <v/>
      </c>
      <c r="AW64" s="293" t="str">
        <f t="shared" ca="1" si="148"/>
        <v/>
      </c>
      <c r="AX64" s="303" t="str">
        <f t="shared" ca="1" si="149"/>
        <v/>
      </c>
      <c r="AY64" s="308" t="str">
        <f t="shared" ca="1" si="163"/>
        <v/>
      </c>
      <c r="AZ64" s="293" t="str">
        <f t="shared" ca="1" si="150"/>
        <v/>
      </c>
      <c r="BA64" s="293" t="str">
        <f t="shared" ca="1" si="151"/>
        <v/>
      </c>
      <c r="BB64" s="303" t="str">
        <f t="shared" ca="1" si="152"/>
        <v/>
      </c>
      <c r="BC64" s="308" t="str">
        <f t="shared" ca="1" si="164"/>
        <v/>
      </c>
      <c r="BD64" s="293" t="str">
        <f t="shared" ca="1" si="153"/>
        <v/>
      </c>
      <c r="BE64" s="293" t="str">
        <f t="shared" ca="1" si="154"/>
        <v/>
      </c>
      <c r="BF64" s="303" t="str">
        <f t="shared" ca="1" si="155"/>
        <v/>
      </c>
      <c r="BG64" s="308" t="str">
        <f t="shared" ca="1" si="165"/>
        <v/>
      </c>
      <c r="BH64" s="293" t="str">
        <f t="shared" ca="1" si="156"/>
        <v/>
      </c>
      <c r="BI64" s="293" t="str">
        <f t="shared" ca="1" si="157"/>
        <v/>
      </c>
      <c r="BJ64" s="303" t="str">
        <f t="shared" ca="1" si="158"/>
        <v/>
      </c>
      <c r="BL64" s="412" t="str">
        <f ca="1">IF(OR(BM64="",BM64=0),"",MAX(BL$5:BL63)+1)</f>
        <v/>
      </c>
      <c r="BM64" s="316" t="str">
        <f ca="1">IFERROR(INDEX($AJ$6:$AJ$17, ROWS(BM$4:$BM62)), IFERROR(INDEX($AN$6:$AN$17, ROWS(BM$4:$BM62)-ROWS($AJ$6:$AJ$17)), IFERROR(INDEX($AR$6:$AR$17, ROWS(BM$4:$BM62)-ROWS($AJ$6:$AJ$17)-ROWS($AN$6:$AN$17)),IFERROR(INDEX($AV$6:$AV$17, ROWS(BM$4:$BM62)-ROWS($AJ$6:$AJ$17)-ROWS($AN$6:$AN$17)-ROWS($AR$6:$AR$17)),IFERROR(INDEX($AZ$6:$AZ$17, ROWS(BM$4:$BM62)-ROWS($AJ$6:$AJ$17)-ROWS($AN$6:$AN$17)-ROWS($AR$6:$AR$17)-ROWS($AV$6:$AV$17)),IFERROR(INDEX($BD$6:$BD$17, ROWS(BM$4:$BM62)-ROWS($AJ$6:$AJ$17)-ROWS($AN$6:$AN$17)-ROWS($AR$6:$AR$17)-ROWS($AV$6:$AV$17)-ROWS($AZ$6:$AZ$17)),IFERROR(INDEX($BH$6:$BH$17, ROWS(BM$4:$BM62)-ROWS($AJ$6:$AJ$17)-ROWS($AN$6:$AN$17)-ROWS($AR$6:$AR$17)-ROWS($AV$6:$AV$17)-ROWS($AZ$6:$AZ$17)-ROWS($BD$6:$BD$17)), "")))))))</f>
        <v/>
      </c>
      <c r="BN64" s="316" t="str">
        <f t="shared" ca="1" si="30"/>
        <v/>
      </c>
      <c r="BO64" s="316" t="str">
        <f ca="1">IF(OR(BP64="",BP64=0),"",MAX(BO$5:BO63)+1)</f>
        <v/>
      </c>
      <c r="BP64" s="316" t="str">
        <f ca="1">IFERROR(INDEX($AK$6:$AK$17, ROWS($BP$4:BP62)), IFERROR(INDEX($AO$6:$AO$17, ROWS($BP$4:BP62)-ROWS($AK$6:$AK$17)), IFERROR(INDEX($AS$6:$AS$17, ROWS($BP$4:BP62)-ROWS($AK$6:$AK$17)-ROWS($AO$6:$AO$17)),IFERROR(INDEX($AW$6:$AW$17, ROWS($BP$4:BP62)-ROWS($AK$6:$AK$17)-ROWS($AO$6:$AO$17)-ROWS($AS$6:$AS$17)),IFERROR(INDEX($BA$6:$BA$17, ROWS($BP$4:BP62)-ROWS($AK$6:$AK$17)-ROWS($AO$6:$AO$17)-ROWS($AS$6:$AS$17)-ROWS($AW$6:$AW$17)),IFERROR(INDEX($BE$6:$BE$17, ROWS($BP$4:BP62)-ROWS($AK$6:$AK$17)-ROWS($AO$6:$AO$17)-ROWS($AS$6:$AS$17)-ROWS($AW$6:$AW$17)-ROWS($BA$6:$BA$17)),IFERROR(INDEX($BI$6:$BI$17, ROWS($BP$4:BP62)-ROWS($AK$6:$AK$17)-ROWS($AO$6:$AO$17)-ROWS($AS$6:$AS$17)-ROWS($AW$6:$AW$17)-ROWS($BA$6:$BA$17)-ROWS($BE$6:$BE$17)), "")))))))</f>
        <v/>
      </c>
      <c r="BQ64" s="316" t="str">
        <f t="shared" ca="1" si="31"/>
        <v/>
      </c>
      <c r="BR64" s="413" t="str">
        <f t="shared" ca="1" si="32"/>
        <v/>
      </c>
      <c r="BS64" s="412" t="str">
        <f ca="1">IF(OR(BT64="",BT64=0),"",MAX(BS$5:BS63)+1)</f>
        <v/>
      </c>
      <c r="BT64" s="316" t="str">
        <f ca="1">IFERROR(INDEX($AJ$22:$AJ$33, ROWS($BT$4:BT62)), IFERROR(INDEX($AN$22:$AN$33, ROWS($BT$4:BT62)-ROWS($AJ$22:$AJ$33)), IFERROR(INDEX($AR$22:$AR$33, ROWS($BT$4:BT62)-ROWS($AJ$22:$AJ$33)-ROWS($AN$22:$AN$33)),IFERROR(INDEX($AV$22:$AV$33, ROWS($BT$4:BT62)-ROWS($AJ$22:$AJ$33)-ROWS($AN$22:$AN$33)-ROWS($AR$22:$AR$33)),IFERROR(INDEX($AZ$22:$AZ$33, ROWS($BT$4:BT62)-ROWS($AJ$22:$AJ$33)-ROWS($AN$22:$AN$33)-ROWS($AR$22:$AR$33)-ROWS($AV$22:$AV$33)),IFERROR(INDEX($BD$22:$BD$33, ROWS($BT$4:BT62)-ROWS($AJ$22:$AJ$33)-ROWS($AN$22:$AN$33)-ROWS($AR$22:$AR$33)-ROWS($AV$22:$AV$33)-ROWS($AZ$22:$AZ$33)),IFERROR(INDEX($BH$22:$BH$33, ROWS($BT$4:BT62)-ROWS($AJ$22:$AJ$33)-ROWS($AN$22:$AN$33)-ROWS($AR$22:$AR$33)-ROWS($AV$22:$AV$33)-ROWS($AZ$22:$AZ$33)-ROWS($BD$22:$BD$33)), "")))))))</f>
        <v/>
      </c>
      <c r="BU64" s="316" t="str">
        <f t="shared" ca="1" si="33"/>
        <v/>
      </c>
      <c r="BV64" s="316" t="str">
        <f ca="1">IF(OR(BW64="",BW64=0),"",MAX(BV$5:BV63)+1)</f>
        <v/>
      </c>
      <c r="BW64" s="316" t="str">
        <f ca="1">IFERROR(INDEX($AK$22:$AK$33, ROWS($BW$4:BW62)), IFERROR(INDEX($AO$22:$AO$33, ROWS($BW$4:BW62)-ROWS($AK$22:$AK$33)), IFERROR(INDEX($AS$22:$AS$33, ROWS($BW$4:BW62)-ROWS($AK$22:$AK$33)-ROWS($AO$22:$AO$33)),IFERROR(INDEX($AW$22:$AW$33, ROWS($BW$4:BW62)-ROWS($AK$22:$AK$33)-ROWS($AO$22:$AO$33)-ROWS($AS$22:$AS$33)),IFERROR(INDEX($BA$22:$BA$33, ROWS($BW$4:BW62)-ROWS($AK$22:$AK$33)-ROWS($AO$22:$AO$33)-ROWS($AS$22:$AS$33)-ROWS($AW$22:$AW$33)),IFERROR(INDEX($BE$22:$BE$33, ROWS($BW$4:BW62)-ROWS($AK$22:$AK$33)-ROWS($AO$22:$AO$33)-ROWS($AS$22:$AS$33)-ROWS($AW$22:$AW$33)-ROWS($BA$22:$BA$33)),IFERROR(INDEX($BI$22:$BI$33, ROWS($BW$4:BW62)-ROWS($AK$22:$AK$33)-ROWS($AO$22:$AO$33)-ROWS($AS$22:$AS$33)-ROWS($AW$22:$AW$33)-ROWS($BA$22:$BA$33)-ROWS($BE$22:$BE$33)), "")))))))</f>
        <v/>
      </c>
      <c r="BX64" s="316" t="str">
        <f t="shared" ca="1" si="34"/>
        <v/>
      </c>
      <c r="BY64" s="413" t="str">
        <f t="shared" ca="1" si="35"/>
        <v/>
      </c>
      <c r="BZ64" s="412" t="str">
        <f ca="1">IF(OR(CA64="",CA64=0),"",MAX(BZ$5:BZ63)+1)</f>
        <v/>
      </c>
      <c r="CA64" s="316" t="str">
        <f ca="1">IFERROR(INDEX($AJ$38:$AJ$49, ROWS($CA$4:CA62)), IFERROR(INDEX($AN$38:$AN$49, ROWS($CA$4:CA62)-ROWS($AJ$38:$AJ$49)), IFERROR(INDEX($AR$38:$AR$49, ROWS($CA$4:CA62)-ROWS($AJ$38:$AJ$49)-ROWS($AN$38:$AN$49)),IFERROR(INDEX($AV$38:$AV$49, ROWS($CA$4:CA62)-ROWS($AJ$38:$AJ$49)-ROWS($AN$38:$AN$49)-ROWS($AR$38:$AR$49)),IFERROR(INDEX($AZ$38:$AZ$49, ROWS($CA$4:CA62)-ROWS($AJ$38:$AJ$49)-ROWS($AN$38:$AN$49)-ROWS($AR$38:$AR$49)-ROWS($AV$38:$AV$49)),IFERROR(INDEX($BD$38:$BD$49, ROWS($CA$4:CA62)-ROWS($AJ$38:$AJ$49)-ROWS($AN$38:$AN$49)-ROWS($AR$38:$AR$49)-ROWS($AV$38:$AV$49)-ROWS($AZ$38:$AZ$49)),IFERROR(INDEX($BH$38:$BH$49, ROWS($CA$4:CA62)-ROWS($AJ$38:$AJ$49)-ROWS($AN$38:$AN$49)-ROWS($AR$38:$AR$49)-ROWS($AV$38:$AV$49)-ROWS($AZ$38:$AZ$49)-ROWS($BD$38:$BD$49)), "")))))))</f>
        <v/>
      </c>
      <c r="CB64" s="316" t="str">
        <f t="shared" ca="1" si="36"/>
        <v/>
      </c>
      <c r="CC64" s="316" t="str">
        <f ca="1">IF(OR(CD64="",CD64=0),"",MAX(CC$5:CC63)+1)</f>
        <v/>
      </c>
      <c r="CD64" s="316" t="str">
        <f ca="1">IFERROR(INDEX($AK$38:$AK$49, ROWS($CD$4:CD62)), IFERROR(INDEX($AO$38:$AO$49, ROWS($CD$4:CD62)-ROWS($AK$38:$AK$49)), IFERROR(INDEX($AS$38:$AS$49, ROWS($CD$4:CD62)-ROWS($AK$38:$AK$49)-ROWS($AO$38:$AO$49)),IFERROR(INDEX($AW$38:$AW$49, ROWS($CD$4:CD62)-ROWS($AK$38:$AK$49)-ROWS($AO$38:$AO$49)-ROWS($AS$38:$AS$49)),IFERROR(INDEX($BA$38:$BA$49, ROWS($CD$4:CD62)-ROWS($AK$38:$AK$49)-ROWS($AO$38:$AO$49)-ROWS($AS$38:$AS$49)-ROWS($AW$38:$AW$49)),IFERROR(INDEX($BE$38:$BE$49, ROWS($CD$4:CD62)-ROWS($AK$38:$AK$49)-ROWS($AO$38:$AO$49)-ROWS($AS$38:$AS$49)-ROWS($AW$38:$AW$49)-ROWS($BA$38:$BA$49)),IFERROR(INDEX($BI$38:$BI$49, ROWS($CD$4:CD62)-ROWS($AK$38:$AK$49)-ROWS($AO$38:$AO$49)-ROWS($AS$38:$AS$49)-ROWS($AW$38:$AW$49)-ROWS($BA$38:$BA$49)-ROWS($BE$38:$BE$49)), "")))))))</f>
        <v/>
      </c>
      <c r="CE64" s="316" t="str">
        <f t="shared" ca="1" si="37"/>
        <v/>
      </c>
      <c r="CF64" s="413" t="str">
        <f t="shared" ca="1" si="38"/>
        <v/>
      </c>
      <c r="CG64" s="412" t="str">
        <f ca="1">IF(OR(CH64="",CH64=0),"",MAX(CG$5:CG63)+1)</f>
        <v/>
      </c>
      <c r="CH64" s="316" t="str">
        <f ca="1">IFERROR(INDEX($AJ$54:$AJ$65, ROWS($CH$4:CH62)), IFERROR(INDEX($AN$54:$AN$65, ROWS($CH$4:CH62)-ROWS($AJ$54:$AJ$65)), IFERROR(INDEX($AR$54:$AR$65, ROWS($CH$4:CH62)-ROWS($AJ$54:$AJ$65)-ROWS($AN$54:$AN$65)),IFERROR(INDEX($AV$54:$AV$65, ROWS($CH$4:CH62)-ROWS($AJ$54:$AJ$65)-ROWS($AN$54:$AN$65)-ROWS($AR$54:$AR$65)),IFERROR(INDEX($AZ$54:$AZ$65, ROWS($CH$4:CH62)-ROWS($AJ$54:$AJ$65)-ROWS($AN$54:$AN$65)-ROWS($AR$54:$AR$65)-ROWS($AV$54:$AV$65)),IFERROR(INDEX($BD$54:$BD$65, ROWS($CH$4:CH62)-ROWS($AJ$54:$AJ$65)-ROWS($AN$54:$AN$65)-ROWS($AR$54:$AR$65)-ROWS($AV$54:$AV$65)-ROWS($AZ$54:$AZ$65)),IFERROR(INDEX($BH$54:$BH$65, ROWS($CH$4:CH62)-ROWS($AJ$54:$AJ$65)-ROWS($AN$54:$AN$65)-ROWS($AR$54:$AR$65)-ROWS($AV$54:$AV$65)-ROWS($AZ$54:$AZ$65)-ROWS($BD$54:$BD$65)), "")))))))</f>
        <v/>
      </c>
      <c r="CI64" s="316" t="str">
        <f t="shared" ca="1" si="39"/>
        <v/>
      </c>
      <c r="CJ64" s="316" t="str">
        <f ca="1">IF(OR(CK64="",CK64=0),"",MAX(CJ$5:CJ63)+1)</f>
        <v/>
      </c>
      <c r="CK64" s="316" t="str">
        <f ca="1">IFERROR(INDEX($AK$54:$AK$65, ROWS($CK$4:CK62)), IFERROR(INDEX($AO$54:$AO$65, ROWS($CK$4:CK62)-ROWS($AK$54:$AK$65)), IFERROR(INDEX($AS$54:$AS$65, ROWS($CK$4:CK62)-ROWS($AK$54:$AK$65)-ROWS($AO$54:$AO$65)),IFERROR(INDEX($AW$54:$AW$65, ROWS($CK$4:CK62)-ROWS($AK$54:$AK$65)-ROWS($AO$54:$AO$65)-ROWS($AS$54:$AS$65)),IFERROR(INDEX($BA$54:$BA$65, ROWS($CK$4:CK62)-ROWS($AK$54:$AK$65)-ROWS($AO$54:$AO$65)-ROWS($AS$54:$AS$65)-ROWS($AW$54:$AW$65)),IFERROR(INDEX($BE$54:$BE$65, ROWS($CK$4:CK62)-ROWS($AK$54:$AK$65)-ROWS($AO$54:$AO$65)-ROWS($AS$54:$AS$65)-ROWS($AW$54:$AW$65)-ROWS($BA$54:$BA$65)),IFERROR(INDEX($BI$54:$BI$65, ROWS($CK$4:CK62)-ROWS($AK$54:$AK$65)-ROWS($AO$54:$AO$65)-ROWS($AS$54:$AS$65)-ROWS($AW$54:$AW$65)-ROWS($BA$54:$BA$65)-ROWS($BE$54:$BE$65)), "")))))))</f>
        <v/>
      </c>
      <c r="CL64" s="316" t="str">
        <f t="shared" ca="1" si="40"/>
        <v/>
      </c>
      <c r="CM64" s="413" t="str">
        <f t="shared" ca="1" si="41"/>
        <v/>
      </c>
      <c r="CN64" s="412" t="str">
        <f>IF(OR(CO64="",CO64=0),"",MAX(CN$5:CN63)+1)</f>
        <v/>
      </c>
      <c r="CO64" s="316">
        <f>IFERROR(INDEX($AJ$70:$AJ$81, ROWS($CO$4:CO62)), IFERROR(INDEX($AN$70:$AN$81, ROWS($CO$4:CO62)-ROWS($AJ$70:$AJ$81)), IFERROR(INDEX($AR$70:$AR$81, ROWS($CO$4:CO62)-ROWS($AJ$70:$AJ$81)-ROWS($AN$70:$AN$81)),IFERROR(INDEX($AV$70:$AV$81, ROWS($CO$4:CO62)-ROWS($AJ$70:$AJ$81)-ROWS($AN$70:$AN$81)-ROWS($AR$70:$AR$81)),IFERROR(INDEX($AZ$70:$AZ$81, ROWS($CO$4:CO62)-ROWS($AJ$70:$AJ$81)-ROWS($AN$70:$AN$81)-ROWS($AR$70:$AR$81)-ROWS($AV$70:$AV$81)),IFERROR(INDEX($BD$70:$BD$81, ROWS($CO$4:CO62)-ROWS($AJ$70:$AJ$81)-ROWS($AN$70:$AN$81)-ROWS($AR$70:$AR$81)-ROWS($AV$70:$AV$81)-ROWS($AZ$70:$AZ$81)),IFERROR(INDEX($BH$70:$BH$81, ROWS($CO$4:CO62)-ROWS($AJ$70:$AJ$81)-ROWS($AN$70:$AN$81)-ROWS($AR$70:$AR$81)-ROWS($AV$70:$AV$81)-ROWS($AZ$70:$AZ$81)-ROWS($BD$70:$BD$81)), "")))))))</f>
        <v>0</v>
      </c>
      <c r="CP64" s="316" t="str">
        <f t="shared" ca="1" si="42"/>
        <v/>
      </c>
      <c r="CQ64" s="316" t="str">
        <f>IF(OR(CR64="",CR64=0),"",MAX(CQ$5:CQ63)+1)</f>
        <v/>
      </c>
      <c r="CR64" s="316">
        <f>IFERROR(INDEX($AK$70:$AK$81, ROWS($CR$4:CR62)), IFERROR(INDEX($AO$70:$AO$81, ROWS($CR$4:CR62)-ROWS($AK$70:$AK$81)), IFERROR(INDEX($AS$70:$AS$81, ROWS($CR$4:CR62)-ROWS($AK$70:$AK$81)-ROWS($AO$70:$AO$81)),IFERROR(INDEX($AW$70:$AW$81, ROWS($CR$4:CR62)-ROWS($AK$70:$AK$81)-ROWS($AO$70:$AO$81)-ROWS($AS$70:$AS$81)),IFERROR(INDEX($BA$70:$BA$81, ROWS($CR$4:CR62)-ROWS($AK$70:$AK$81)-ROWS($AO$70:$AO$81)-ROWS($AS$70:$AS$81)-ROWS($AW$70:$AW$81)),IFERROR(INDEX($BE$70:$BE$81, ROWS($CR$4:CR62)-ROWS($AK$70:$AK$81)-ROWS($AO$70:$AO$81)-ROWS($AS$70:$AS$81)-ROWS($AW$70:$AW$81)-ROWS($BA$70:$BA$81)),IFERROR(INDEX($BI$70:$BI$81, ROWS($CR$4:CR62)-ROWS($AK$70:$AK$81)-ROWS($AO$70:$AO$81)-ROWS($AS$70:$AS$81)-ROWS($AW$70:$AW$81)-ROWS($BA$70:$BA$81)-ROWS($BE$70:$BE$81)), "")))))))</f>
        <v>0</v>
      </c>
      <c r="CS64" s="316" t="str">
        <f t="shared" ca="1" si="43"/>
        <v/>
      </c>
      <c r="CT64" s="413" t="str">
        <f t="shared" ca="1" si="44"/>
        <v/>
      </c>
      <c r="CU64" s="412" t="str">
        <f>IF(OR(CV64="",CV64=0),"",MAX(CU$5:CU63)+1)</f>
        <v/>
      </c>
      <c r="CV64" s="316" t="str">
        <f>IFERROR(INDEX($AJ$86:$AJ$97, ROWS($CV$4:CV62)), IFERROR(INDEX($AN$86:$AN$97, ROWS($CV$4:CV62)-ROWS($AJ$86:$AJ$97)), ""))</f>
        <v/>
      </c>
      <c r="CW64" s="316" t="str">
        <f t="shared" si="45"/>
        <v/>
      </c>
      <c r="CX64" s="316" t="str">
        <f>IF(OR(CY64="",CY64=0),"",MAX(CX$5:CX63)+1)</f>
        <v/>
      </c>
      <c r="CY64" s="316" t="str">
        <f>IFERROR(INDEX($AK$86:$AK$97, ROWS($CY$4:CY62)), IFERROR(INDEX($AO$86:$AO$97, ROWS($CY$4:CY62)-ROWS($AK$86:$AK$97)), ""))</f>
        <v/>
      </c>
      <c r="CZ64" s="316" t="str">
        <f t="shared" si="46"/>
        <v/>
      </c>
      <c r="DA64" s="413" t="str">
        <f t="shared" si="47"/>
        <v/>
      </c>
      <c r="DC64" s="1167" t="s">
        <v>489</v>
      </c>
      <c r="DD64" s="1168"/>
      <c r="DE64" s="1168"/>
      <c r="DF64" s="1168"/>
      <c r="DG64" s="1168"/>
      <c r="DH64" s="1168"/>
      <c r="DI64" s="1168"/>
      <c r="DJ64" s="1168"/>
      <c r="DK64" s="1168"/>
      <c r="DL64" s="1169"/>
      <c r="DM64" s="292"/>
      <c r="DN64" s="1199" t="s">
        <v>489</v>
      </c>
      <c r="DO64" s="1200"/>
      <c r="DP64" s="1200"/>
      <c r="DQ64" s="1200"/>
      <c r="DR64" s="1200"/>
      <c r="DS64" s="1201"/>
    </row>
    <row r="65" spans="16:123" ht="15.75" thickBot="1" x14ac:dyDescent="0.35">
      <c r="P65" s="1179"/>
      <c r="Q65" s="1180"/>
      <c r="R65" s="453"/>
      <c r="S65" s="407"/>
      <c r="U65" s="1179"/>
      <c r="V65" s="1180"/>
      <c r="W65" s="453"/>
      <c r="X65" s="407"/>
      <c r="AB65" s="395">
        <f ca="1">IFERROR(MATCH($AB$59,OFFSET(Year!$BD$123:$BD$174,AB64,,1000),0)+AB64,"")</f>
        <v>5</v>
      </c>
      <c r="AC65" s="340">
        <f ca="1">IFERROR(INDEX(Year!$BG$123:$BG$174,AB65),"")</f>
        <v>20</v>
      </c>
      <c r="AD65" s="348" t="str">
        <f ca="1">IFERROR(INDEX(Year!$BE$123:$BE$174,AB65),"")</f>
        <v>Paycheck 2</v>
      </c>
      <c r="AE65" s="363">
        <f ca="1">IFERROR(INDEX(Year!$BF$123:$BF$174,AB65),"")</f>
        <v>400</v>
      </c>
      <c r="AF65" s="402" t="str">
        <f ca="1">IFERROR(INDEX(Year!$BD$123:$BD$174,AB65),"")</f>
        <v>Income</v>
      </c>
      <c r="AI65" s="309" t="str">
        <f t="shared" ca="1" si="159"/>
        <v/>
      </c>
      <c r="AJ65" s="310" t="str">
        <f t="shared" ca="1" si="138"/>
        <v/>
      </c>
      <c r="AK65" s="310" t="str">
        <f t="shared" ca="1" si="139"/>
        <v/>
      </c>
      <c r="AL65" s="311" t="str">
        <f t="shared" ca="1" si="140"/>
        <v/>
      </c>
      <c r="AM65" s="309" t="str">
        <f t="shared" ca="1" si="160"/>
        <v/>
      </c>
      <c r="AN65" s="310" t="str">
        <f t="shared" ca="1" si="141"/>
        <v/>
      </c>
      <c r="AO65" s="310" t="str">
        <f t="shared" ca="1" si="142"/>
        <v/>
      </c>
      <c r="AP65" s="311" t="str">
        <f t="shared" ca="1" si="143"/>
        <v/>
      </c>
      <c r="AQ65" s="309" t="str">
        <f t="shared" ca="1" si="161"/>
        <v/>
      </c>
      <c r="AR65" s="310" t="str">
        <f t="shared" ca="1" si="144"/>
        <v/>
      </c>
      <c r="AS65" s="310" t="str">
        <f t="shared" ca="1" si="145"/>
        <v/>
      </c>
      <c r="AT65" s="311" t="str">
        <f t="shared" ca="1" si="146"/>
        <v/>
      </c>
      <c r="AU65" s="309" t="str">
        <f t="shared" ca="1" si="162"/>
        <v/>
      </c>
      <c r="AV65" s="310" t="str">
        <f t="shared" ca="1" si="147"/>
        <v/>
      </c>
      <c r="AW65" s="310" t="str">
        <f t="shared" ca="1" si="148"/>
        <v/>
      </c>
      <c r="AX65" s="311" t="str">
        <f t="shared" ca="1" si="149"/>
        <v/>
      </c>
      <c r="AY65" s="309" t="str">
        <f t="shared" ca="1" si="163"/>
        <v/>
      </c>
      <c r="AZ65" s="310" t="str">
        <f t="shared" ca="1" si="150"/>
        <v/>
      </c>
      <c r="BA65" s="310" t="str">
        <f t="shared" ca="1" si="151"/>
        <v/>
      </c>
      <c r="BB65" s="311" t="str">
        <f t="shared" ca="1" si="152"/>
        <v/>
      </c>
      <c r="BC65" s="309" t="str">
        <f t="shared" ca="1" si="164"/>
        <v/>
      </c>
      <c r="BD65" s="310" t="str">
        <f t="shared" ca="1" si="153"/>
        <v/>
      </c>
      <c r="BE65" s="310" t="str">
        <f t="shared" ca="1" si="154"/>
        <v/>
      </c>
      <c r="BF65" s="311" t="str">
        <f t="shared" ca="1" si="155"/>
        <v/>
      </c>
      <c r="BG65" s="309" t="str">
        <f t="shared" ca="1" si="165"/>
        <v/>
      </c>
      <c r="BH65" s="310" t="str">
        <f t="shared" ca="1" si="156"/>
        <v/>
      </c>
      <c r="BI65" s="310" t="str">
        <f t="shared" ca="1" si="157"/>
        <v/>
      </c>
      <c r="BJ65" s="311" t="str">
        <f t="shared" ca="1" si="158"/>
        <v/>
      </c>
      <c r="BL65" s="412" t="str">
        <f ca="1">IF(OR(BM65="",BM65=0),"",MAX(BL$5:BL64)+1)</f>
        <v/>
      </c>
      <c r="BM65" s="316" t="str">
        <f ca="1">IFERROR(INDEX($AJ$6:$AJ$17, ROWS(BM$4:$BM63)), IFERROR(INDEX($AN$6:$AN$17, ROWS(BM$4:$BM63)-ROWS($AJ$6:$AJ$17)), IFERROR(INDEX($AR$6:$AR$17, ROWS(BM$4:$BM63)-ROWS($AJ$6:$AJ$17)-ROWS($AN$6:$AN$17)),IFERROR(INDEX($AV$6:$AV$17, ROWS(BM$4:$BM63)-ROWS($AJ$6:$AJ$17)-ROWS($AN$6:$AN$17)-ROWS($AR$6:$AR$17)),IFERROR(INDEX($AZ$6:$AZ$17, ROWS(BM$4:$BM63)-ROWS($AJ$6:$AJ$17)-ROWS($AN$6:$AN$17)-ROWS($AR$6:$AR$17)-ROWS($AV$6:$AV$17)),IFERROR(INDEX($BD$6:$BD$17, ROWS(BM$4:$BM63)-ROWS($AJ$6:$AJ$17)-ROWS($AN$6:$AN$17)-ROWS($AR$6:$AR$17)-ROWS($AV$6:$AV$17)-ROWS($AZ$6:$AZ$17)),IFERROR(INDEX($BH$6:$BH$17, ROWS(BM$4:$BM63)-ROWS($AJ$6:$AJ$17)-ROWS($AN$6:$AN$17)-ROWS($AR$6:$AR$17)-ROWS($AV$6:$AV$17)-ROWS($AZ$6:$AZ$17)-ROWS($BD$6:$BD$17)), "")))))))</f>
        <v/>
      </c>
      <c r="BN65" s="316" t="str">
        <f t="shared" ca="1" si="30"/>
        <v/>
      </c>
      <c r="BO65" s="316" t="str">
        <f ca="1">IF(OR(BP65="",BP65=0),"",MAX(BO$5:BO64)+1)</f>
        <v/>
      </c>
      <c r="BP65" s="316" t="str">
        <f ca="1">IFERROR(INDEX($AK$6:$AK$17, ROWS($BP$4:BP63)), IFERROR(INDEX($AO$6:$AO$17, ROWS($BP$4:BP63)-ROWS($AK$6:$AK$17)), IFERROR(INDEX($AS$6:$AS$17, ROWS($BP$4:BP63)-ROWS($AK$6:$AK$17)-ROWS($AO$6:$AO$17)),IFERROR(INDEX($AW$6:$AW$17, ROWS($BP$4:BP63)-ROWS($AK$6:$AK$17)-ROWS($AO$6:$AO$17)-ROWS($AS$6:$AS$17)),IFERROR(INDEX($BA$6:$BA$17, ROWS($BP$4:BP63)-ROWS($AK$6:$AK$17)-ROWS($AO$6:$AO$17)-ROWS($AS$6:$AS$17)-ROWS($AW$6:$AW$17)),IFERROR(INDEX($BE$6:$BE$17, ROWS($BP$4:BP63)-ROWS($AK$6:$AK$17)-ROWS($AO$6:$AO$17)-ROWS($AS$6:$AS$17)-ROWS($AW$6:$AW$17)-ROWS($BA$6:$BA$17)),IFERROR(INDEX($BI$6:$BI$17, ROWS($BP$4:BP63)-ROWS($AK$6:$AK$17)-ROWS($AO$6:$AO$17)-ROWS($AS$6:$AS$17)-ROWS($AW$6:$AW$17)-ROWS($BA$6:$BA$17)-ROWS($BE$6:$BE$17)), "")))))))</f>
        <v/>
      </c>
      <c r="BQ65" s="316" t="str">
        <f t="shared" ca="1" si="31"/>
        <v/>
      </c>
      <c r="BR65" s="413" t="str">
        <f t="shared" ca="1" si="32"/>
        <v/>
      </c>
      <c r="BS65" s="412" t="str">
        <f ca="1">IF(OR(BT65="",BT65=0),"",MAX(BS$5:BS64)+1)</f>
        <v/>
      </c>
      <c r="BT65" s="316" t="str">
        <f ca="1">IFERROR(INDEX($AJ$22:$AJ$33, ROWS($BT$4:BT63)), IFERROR(INDEX($AN$22:$AN$33, ROWS($BT$4:BT63)-ROWS($AJ$22:$AJ$33)), IFERROR(INDEX($AR$22:$AR$33, ROWS($BT$4:BT63)-ROWS($AJ$22:$AJ$33)-ROWS($AN$22:$AN$33)),IFERROR(INDEX($AV$22:$AV$33, ROWS($BT$4:BT63)-ROWS($AJ$22:$AJ$33)-ROWS($AN$22:$AN$33)-ROWS($AR$22:$AR$33)),IFERROR(INDEX($AZ$22:$AZ$33, ROWS($BT$4:BT63)-ROWS($AJ$22:$AJ$33)-ROWS($AN$22:$AN$33)-ROWS($AR$22:$AR$33)-ROWS($AV$22:$AV$33)),IFERROR(INDEX($BD$22:$BD$33, ROWS($BT$4:BT63)-ROWS($AJ$22:$AJ$33)-ROWS($AN$22:$AN$33)-ROWS($AR$22:$AR$33)-ROWS($AV$22:$AV$33)-ROWS($AZ$22:$AZ$33)),IFERROR(INDEX($BH$22:$BH$33, ROWS($BT$4:BT63)-ROWS($AJ$22:$AJ$33)-ROWS($AN$22:$AN$33)-ROWS($AR$22:$AR$33)-ROWS($AV$22:$AV$33)-ROWS($AZ$22:$AZ$33)-ROWS($BD$22:$BD$33)), "")))))))</f>
        <v/>
      </c>
      <c r="BU65" s="316" t="str">
        <f t="shared" ca="1" si="33"/>
        <v/>
      </c>
      <c r="BV65" s="316" t="str">
        <f ca="1">IF(OR(BW65="",BW65=0),"",MAX(BV$5:BV64)+1)</f>
        <v/>
      </c>
      <c r="BW65" s="316" t="str">
        <f ca="1">IFERROR(INDEX($AK$22:$AK$33, ROWS($BW$4:BW63)), IFERROR(INDEX($AO$22:$AO$33, ROWS($BW$4:BW63)-ROWS($AK$22:$AK$33)), IFERROR(INDEX($AS$22:$AS$33, ROWS($BW$4:BW63)-ROWS($AK$22:$AK$33)-ROWS($AO$22:$AO$33)),IFERROR(INDEX($AW$22:$AW$33, ROWS($BW$4:BW63)-ROWS($AK$22:$AK$33)-ROWS($AO$22:$AO$33)-ROWS($AS$22:$AS$33)),IFERROR(INDEX($BA$22:$BA$33, ROWS($BW$4:BW63)-ROWS($AK$22:$AK$33)-ROWS($AO$22:$AO$33)-ROWS($AS$22:$AS$33)-ROWS($AW$22:$AW$33)),IFERROR(INDEX($BE$22:$BE$33, ROWS($BW$4:BW63)-ROWS($AK$22:$AK$33)-ROWS($AO$22:$AO$33)-ROWS($AS$22:$AS$33)-ROWS($AW$22:$AW$33)-ROWS($BA$22:$BA$33)),IFERROR(INDEX($BI$22:$BI$33, ROWS($BW$4:BW63)-ROWS($AK$22:$AK$33)-ROWS($AO$22:$AO$33)-ROWS($AS$22:$AS$33)-ROWS($AW$22:$AW$33)-ROWS($BA$22:$BA$33)-ROWS($BE$22:$BE$33)), "")))))))</f>
        <v/>
      </c>
      <c r="BX65" s="316" t="str">
        <f t="shared" ca="1" si="34"/>
        <v/>
      </c>
      <c r="BY65" s="413" t="str">
        <f t="shared" ca="1" si="35"/>
        <v/>
      </c>
      <c r="BZ65" s="412" t="str">
        <f ca="1">IF(OR(CA65="",CA65=0),"",MAX(BZ$5:BZ64)+1)</f>
        <v/>
      </c>
      <c r="CA65" s="316" t="str">
        <f ca="1">IFERROR(INDEX($AJ$38:$AJ$49, ROWS($CA$4:CA63)), IFERROR(INDEX($AN$38:$AN$49, ROWS($CA$4:CA63)-ROWS($AJ$38:$AJ$49)), IFERROR(INDEX($AR$38:$AR$49, ROWS($CA$4:CA63)-ROWS($AJ$38:$AJ$49)-ROWS($AN$38:$AN$49)),IFERROR(INDEX($AV$38:$AV$49, ROWS($CA$4:CA63)-ROWS($AJ$38:$AJ$49)-ROWS($AN$38:$AN$49)-ROWS($AR$38:$AR$49)),IFERROR(INDEX($AZ$38:$AZ$49, ROWS($CA$4:CA63)-ROWS($AJ$38:$AJ$49)-ROWS($AN$38:$AN$49)-ROWS($AR$38:$AR$49)-ROWS($AV$38:$AV$49)),IFERROR(INDEX($BD$38:$BD$49, ROWS($CA$4:CA63)-ROWS($AJ$38:$AJ$49)-ROWS($AN$38:$AN$49)-ROWS($AR$38:$AR$49)-ROWS($AV$38:$AV$49)-ROWS($AZ$38:$AZ$49)),IFERROR(INDEX($BH$38:$BH$49, ROWS($CA$4:CA63)-ROWS($AJ$38:$AJ$49)-ROWS($AN$38:$AN$49)-ROWS($AR$38:$AR$49)-ROWS($AV$38:$AV$49)-ROWS($AZ$38:$AZ$49)-ROWS($BD$38:$BD$49)), "")))))))</f>
        <v/>
      </c>
      <c r="CB65" s="316" t="str">
        <f t="shared" ca="1" si="36"/>
        <v/>
      </c>
      <c r="CC65" s="316" t="str">
        <f ca="1">IF(OR(CD65="",CD65=0),"",MAX(CC$5:CC64)+1)</f>
        <v/>
      </c>
      <c r="CD65" s="316" t="str">
        <f ca="1">IFERROR(INDEX($AK$38:$AK$49, ROWS($CD$4:CD63)), IFERROR(INDEX($AO$38:$AO$49, ROWS($CD$4:CD63)-ROWS($AK$38:$AK$49)), IFERROR(INDEX($AS$38:$AS$49, ROWS($CD$4:CD63)-ROWS($AK$38:$AK$49)-ROWS($AO$38:$AO$49)),IFERROR(INDEX($AW$38:$AW$49, ROWS($CD$4:CD63)-ROWS($AK$38:$AK$49)-ROWS($AO$38:$AO$49)-ROWS($AS$38:$AS$49)),IFERROR(INDEX($BA$38:$BA$49, ROWS($CD$4:CD63)-ROWS($AK$38:$AK$49)-ROWS($AO$38:$AO$49)-ROWS($AS$38:$AS$49)-ROWS($AW$38:$AW$49)),IFERROR(INDEX($BE$38:$BE$49, ROWS($CD$4:CD63)-ROWS($AK$38:$AK$49)-ROWS($AO$38:$AO$49)-ROWS($AS$38:$AS$49)-ROWS($AW$38:$AW$49)-ROWS($BA$38:$BA$49)),IFERROR(INDEX($BI$38:$BI$49, ROWS($CD$4:CD63)-ROWS($AK$38:$AK$49)-ROWS($AO$38:$AO$49)-ROWS($AS$38:$AS$49)-ROWS($AW$38:$AW$49)-ROWS($BA$38:$BA$49)-ROWS($BE$38:$BE$49)), "")))))))</f>
        <v/>
      </c>
      <c r="CE65" s="316" t="str">
        <f t="shared" ca="1" si="37"/>
        <v/>
      </c>
      <c r="CF65" s="413" t="str">
        <f t="shared" ca="1" si="38"/>
        <v/>
      </c>
      <c r="CG65" s="412" t="str">
        <f ca="1">IF(OR(CH65="",CH65=0),"",MAX(CG$5:CG64)+1)</f>
        <v/>
      </c>
      <c r="CH65" s="316" t="str">
        <f ca="1">IFERROR(INDEX($AJ$54:$AJ$65, ROWS($CH$4:CH63)), IFERROR(INDEX($AN$54:$AN$65, ROWS($CH$4:CH63)-ROWS($AJ$54:$AJ$65)), IFERROR(INDEX($AR$54:$AR$65, ROWS($CH$4:CH63)-ROWS($AJ$54:$AJ$65)-ROWS($AN$54:$AN$65)),IFERROR(INDEX($AV$54:$AV$65, ROWS($CH$4:CH63)-ROWS($AJ$54:$AJ$65)-ROWS($AN$54:$AN$65)-ROWS($AR$54:$AR$65)),IFERROR(INDEX($AZ$54:$AZ$65, ROWS($CH$4:CH63)-ROWS($AJ$54:$AJ$65)-ROWS($AN$54:$AN$65)-ROWS($AR$54:$AR$65)-ROWS($AV$54:$AV$65)),IFERROR(INDEX($BD$54:$BD$65, ROWS($CH$4:CH63)-ROWS($AJ$54:$AJ$65)-ROWS($AN$54:$AN$65)-ROWS($AR$54:$AR$65)-ROWS($AV$54:$AV$65)-ROWS($AZ$54:$AZ$65)),IFERROR(INDEX($BH$54:$BH$65, ROWS($CH$4:CH63)-ROWS($AJ$54:$AJ$65)-ROWS($AN$54:$AN$65)-ROWS($AR$54:$AR$65)-ROWS($AV$54:$AV$65)-ROWS($AZ$54:$AZ$65)-ROWS($BD$54:$BD$65)), "")))))))</f>
        <v/>
      </c>
      <c r="CI65" s="316" t="str">
        <f t="shared" ca="1" si="39"/>
        <v/>
      </c>
      <c r="CJ65" s="316" t="str">
        <f ca="1">IF(OR(CK65="",CK65=0),"",MAX(CJ$5:CJ64)+1)</f>
        <v/>
      </c>
      <c r="CK65" s="316" t="str">
        <f ca="1">IFERROR(INDEX($AK$54:$AK$65, ROWS($CK$4:CK63)), IFERROR(INDEX($AO$54:$AO$65, ROWS($CK$4:CK63)-ROWS($AK$54:$AK$65)), IFERROR(INDEX($AS$54:$AS$65, ROWS($CK$4:CK63)-ROWS($AK$54:$AK$65)-ROWS($AO$54:$AO$65)),IFERROR(INDEX($AW$54:$AW$65, ROWS($CK$4:CK63)-ROWS($AK$54:$AK$65)-ROWS($AO$54:$AO$65)-ROWS($AS$54:$AS$65)),IFERROR(INDEX($BA$54:$BA$65, ROWS($CK$4:CK63)-ROWS($AK$54:$AK$65)-ROWS($AO$54:$AO$65)-ROWS($AS$54:$AS$65)-ROWS($AW$54:$AW$65)),IFERROR(INDEX($BE$54:$BE$65, ROWS($CK$4:CK63)-ROWS($AK$54:$AK$65)-ROWS($AO$54:$AO$65)-ROWS($AS$54:$AS$65)-ROWS($AW$54:$AW$65)-ROWS($BA$54:$BA$65)),IFERROR(INDEX($BI$54:$BI$65, ROWS($CK$4:CK63)-ROWS($AK$54:$AK$65)-ROWS($AO$54:$AO$65)-ROWS($AS$54:$AS$65)-ROWS($AW$54:$AW$65)-ROWS($BA$54:$BA$65)-ROWS($BE$54:$BE$65)), "")))))))</f>
        <v/>
      </c>
      <c r="CL65" s="316" t="str">
        <f t="shared" ca="1" si="40"/>
        <v/>
      </c>
      <c r="CM65" s="413" t="str">
        <f t="shared" ca="1" si="41"/>
        <v/>
      </c>
      <c r="CN65" s="412" t="str">
        <f>IF(OR(CO65="",CO65=0),"",MAX(CN$5:CN64)+1)</f>
        <v/>
      </c>
      <c r="CO65" s="316">
        <f>IFERROR(INDEX($AJ$70:$AJ$81, ROWS($CO$4:CO63)), IFERROR(INDEX($AN$70:$AN$81, ROWS($CO$4:CO63)-ROWS($AJ$70:$AJ$81)), IFERROR(INDEX($AR$70:$AR$81, ROWS($CO$4:CO63)-ROWS($AJ$70:$AJ$81)-ROWS($AN$70:$AN$81)),IFERROR(INDEX($AV$70:$AV$81, ROWS($CO$4:CO63)-ROWS($AJ$70:$AJ$81)-ROWS($AN$70:$AN$81)-ROWS($AR$70:$AR$81)),IFERROR(INDEX($AZ$70:$AZ$81, ROWS($CO$4:CO63)-ROWS($AJ$70:$AJ$81)-ROWS($AN$70:$AN$81)-ROWS($AR$70:$AR$81)-ROWS($AV$70:$AV$81)),IFERROR(INDEX($BD$70:$BD$81, ROWS($CO$4:CO63)-ROWS($AJ$70:$AJ$81)-ROWS($AN$70:$AN$81)-ROWS($AR$70:$AR$81)-ROWS($AV$70:$AV$81)-ROWS($AZ$70:$AZ$81)),IFERROR(INDEX($BH$70:$BH$81, ROWS($CO$4:CO63)-ROWS($AJ$70:$AJ$81)-ROWS($AN$70:$AN$81)-ROWS($AR$70:$AR$81)-ROWS($AV$70:$AV$81)-ROWS($AZ$70:$AZ$81)-ROWS($BD$70:$BD$81)), "")))))))</f>
        <v>0</v>
      </c>
      <c r="CP65" s="316" t="str">
        <f t="shared" ca="1" si="42"/>
        <v/>
      </c>
      <c r="CQ65" s="316" t="str">
        <f>IF(OR(CR65="",CR65=0),"",MAX(CQ$5:CQ64)+1)</f>
        <v/>
      </c>
      <c r="CR65" s="316">
        <f>IFERROR(INDEX($AK$70:$AK$81, ROWS($CR$4:CR63)), IFERROR(INDEX($AO$70:$AO$81, ROWS($CR$4:CR63)-ROWS($AK$70:$AK$81)), IFERROR(INDEX($AS$70:$AS$81, ROWS($CR$4:CR63)-ROWS($AK$70:$AK$81)-ROWS($AO$70:$AO$81)),IFERROR(INDEX($AW$70:$AW$81, ROWS($CR$4:CR63)-ROWS($AK$70:$AK$81)-ROWS($AO$70:$AO$81)-ROWS($AS$70:$AS$81)),IFERROR(INDEX($BA$70:$BA$81, ROWS($CR$4:CR63)-ROWS($AK$70:$AK$81)-ROWS($AO$70:$AO$81)-ROWS($AS$70:$AS$81)-ROWS($AW$70:$AW$81)),IFERROR(INDEX($BE$70:$BE$81, ROWS($CR$4:CR63)-ROWS($AK$70:$AK$81)-ROWS($AO$70:$AO$81)-ROWS($AS$70:$AS$81)-ROWS($AW$70:$AW$81)-ROWS($BA$70:$BA$81)),IFERROR(INDEX($BI$70:$BI$81, ROWS($CR$4:CR63)-ROWS($AK$70:$AK$81)-ROWS($AO$70:$AO$81)-ROWS($AS$70:$AS$81)-ROWS($AW$70:$AW$81)-ROWS($BA$70:$BA$81)-ROWS($BE$70:$BE$81)), "")))))))</f>
        <v>0</v>
      </c>
      <c r="CS65" s="316" t="str">
        <f t="shared" ca="1" si="43"/>
        <v/>
      </c>
      <c r="CT65" s="413" t="str">
        <f t="shared" ca="1" si="44"/>
        <v/>
      </c>
      <c r="CU65" s="412" t="str">
        <f>IF(OR(CV65="",CV65=0),"",MAX(CU$5:CU64)+1)</f>
        <v/>
      </c>
      <c r="CV65" s="316" t="str">
        <f>IFERROR(INDEX($AJ$86:$AJ$97, ROWS($CV$4:CV63)), IFERROR(INDEX($AN$86:$AN$97, ROWS($CV$4:CV63)-ROWS($AJ$86:$AJ$97)), ""))</f>
        <v/>
      </c>
      <c r="CW65" s="316" t="str">
        <f t="shared" si="45"/>
        <v/>
      </c>
      <c r="CX65" s="316" t="str">
        <f>IF(OR(CY65="",CY65=0),"",MAX(CX$5:CX64)+1)</f>
        <v/>
      </c>
      <c r="CY65" s="316" t="str">
        <f>IFERROR(INDEX($AK$86:$AK$97, ROWS($CY$4:CY63)), IFERROR(INDEX($AO$86:$AO$97, ROWS($CY$4:CY63)-ROWS($AK$86:$AK$97)), ""))</f>
        <v/>
      </c>
      <c r="CZ65" s="316" t="str">
        <f t="shared" si="46"/>
        <v/>
      </c>
      <c r="DA65" s="413" t="str">
        <f t="shared" si="47"/>
        <v/>
      </c>
      <c r="DC65" s="437"/>
      <c r="DD65" s="1151" t="s">
        <v>504</v>
      </c>
      <c r="DE65" s="1152"/>
      <c r="DF65" s="430"/>
      <c r="DG65" s="1162" t="s">
        <v>23</v>
      </c>
      <c r="DH65" s="1152"/>
      <c r="DI65" s="1162" t="s">
        <v>504</v>
      </c>
      <c r="DJ65" s="1152"/>
      <c r="DK65" s="1162" t="s">
        <v>23</v>
      </c>
      <c r="DL65" s="1152"/>
      <c r="DM65" s="292"/>
      <c r="DN65" s="1163" t="s">
        <v>481</v>
      </c>
      <c r="DO65" s="1164"/>
      <c r="DP65" s="1164"/>
      <c r="DQ65" s="1165" t="s">
        <v>491</v>
      </c>
      <c r="DR65" s="1164"/>
      <c r="DS65" s="1166"/>
    </row>
    <row r="66" spans="16:123" x14ac:dyDescent="0.3">
      <c r="P66" s="1202" t="s">
        <v>549</v>
      </c>
      <c r="Q66" s="1203"/>
      <c r="R66" s="1203"/>
      <c r="S66" s="452">
        <f>IF(AND(S46="",S47="",S48="",S49="",S50="",S51="",S52="",S53="",S54="",S55="",S56="",S57="",S58="",S59="",S60="",S61="",S62="",S63="",S65=""),0,SUM(S46:S65))</f>
        <v>0</v>
      </c>
      <c r="U66" s="1149" t="s">
        <v>517</v>
      </c>
      <c r="V66" s="1150"/>
      <c r="W66" s="1150"/>
      <c r="X66" s="447">
        <f>IF(AND(X46="",X47="",X48="",X49="",X50="",X51="",X52="",X53="",X54="",X55="",X56="",X57="",X58="",X59="",X60="",X61="",X62="",X63="",X65=""),0,SUM(X46:X65))</f>
        <v>0</v>
      </c>
      <c r="AB66" s="395">
        <f ca="1">IFERROR(MATCH($AB$59,OFFSET(Year!$BD$123:$BD$174,AB65,,1000),0)+AB65,"")</f>
        <v>6</v>
      </c>
      <c r="AC66" s="340">
        <f ca="1">IFERROR(INDEX(Year!$BG$123:$BG$174,AB66),"")</f>
        <v>27</v>
      </c>
      <c r="AD66" s="348" t="str">
        <f ca="1">IFERROR(INDEX(Year!$BE$123:$BE$174,AB66),"")</f>
        <v>Paycheck 2</v>
      </c>
      <c r="AE66" s="363">
        <f ca="1">IFERROR(INDEX(Year!$BF$123:$BF$174,AB66),"")</f>
        <v>400</v>
      </c>
      <c r="AF66" s="402" t="str">
        <f ca="1">IFERROR(INDEX(Year!$BD$123:$BD$174,AB66),"")</f>
        <v>Income</v>
      </c>
      <c r="BL66" s="412" t="str">
        <f ca="1">IF(OR(BM66="",BM66=0),"",MAX(BL$5:BL65)+1)</f>
        <v/>
      </c>
      <c r="BM66" s="316" t="str">
        <f ca="1">IFERROR(INDEX($AJ$6:$AJ$17, ROWS(BM$4:$BM64)), IFERROR(INDEX($AN$6:$AN$17, ROWS(BM$4:$BM64)-ROWS($AJ$6:$AJ$17)), IFERROR(INDEX($AR$6:$AR$17, ROWS(BM$4:$BM64)-ROWS($AJ$6:$AJ$17)-ROWS($AN$6:$AN$17)),IFERROR(INDEX($AV$6:$AV$17, ROWS(BM$4:$BM64)-ROWS($AJ$6:$AJ$17)-ROWS($AN$6:$AN$17)-ROWS($AR$6:$AR$17)),IFERROR(INDEX($AZ$6:$AZ$17, ROWS(BM$4:$BM64)-ROWS($AJ$6:$AJ$17)-ROWS($AN$6:$AN$17)-ROWS($AR$6:$AR$17)-ROWS($AV$6:$AV$17)),IFERROR(INDEX($BD$6:$BD$17, ROWS(BM$4:$BM64)-ROWS($AJ$6:$AJ$17)-ROWS($AN$6:$AN$17)-ROWS($AR$6:$AR$17)-ROWS($AV$6:$AV$17)-ROWS($AZ$6:$AZ$17)),IFERROR(INDEX($BH$6:$BH$17, ROWS(BM$4:$BM64)-ROWS($AJ$6:$AJ$17)-ROWS($AN$6:$AN$17)-ROWS($AR$6:$AR$17)-ROWS($AV$6:$AV$17)-ROWS($AZ$6:$AZ$17)-ROWS($BD$6:$BD$17)), "")))))))</f>
        <v/>
      </c>
      <c r="BN66" s="316" t="str">
        <f t="shared" ca="1" si="30"/>
        <v/>
      </c>
      <c r="BO66" s="316" t="str">
        <f ca="1">IF(OR(BP66="",BP66=0),"",MAX(BO$5:BO65)+1)</f>
        <v/>
      </c>
      <c r="BP66" s="316" t="str">
        <f ca="1">IFERROR(INDEX($AK$6:$AK$17, ROWS($BP$4:BP64)), IFERROR(INDEX($AO$6:$AO$17, ROWS($BP$4:BP64)-ROWS($AK$6:$AK$17)), IFERROR(INDEX($AS$6:$AS$17, ROWS($BP$4:BP64)-ROWS($AK$6:$AK$17)-ROWS($AO$6:$AO$17)),IFERROR(INDEX($AW$6:$AW$17, ROWS($BP$4:BP64)-ROWS($AK$6:$AK$17)-ROWS($AO$6:$AO$17)-ROWS($AS$6:$AS$17)),IFERROR(INDEX($BA$6:$BA$17, ROWS($BP$4:BP64)-ROWS($AK$6:$AK$17)-ROWS($AO$6:$AO$17)-ROWS($AS$6:$AS$17)-ROWS($AW$6:$AW$17)),IFERROR(INDEX($BE$6:$BE$17, ROWS($BP$4:BP64)-ROWS($AK$6:$AK$17)-ROWS($AO$6:$AO$17)-ROWS($AS$6:$AS$17)-ROWS($AW$6:$AW$17)-ROWS($BA$6:$BA$17)),IFERROR(INDEX($BI$6:$BI$17, ROWS($BP$4:BP64)-ROWS($AK$6:$AK$17)-ROWS($AO$6:$AO$17)-ROWS($AS$6:$AS$17)-ROWS($AW$6:$AW$17)-ROWS($BA$6:$BA$17)-ROWS($BE$6:$BE$17)), "")))))))</f>
        <v/>
      </c>
      <c r="BQ66" s="316" t="str">
        <f t="shared" ca="1" si="31"/>
        <v/>
      </c>
      <c r="BR66" s="413" t="str">
        <f t="shared" ca="1" si="32"/>
        <v/>
      </c>
      <c r="BS66" s="412">
        <f ca="1">IF(OR(BT66="",BT66=0),"",MAX(BS$5:BS65)+1)</f>
        <v>10</v>
      </c>
      <c r="BT66" s="316" t="str">
        <f ca="1">IFERROR(INDEX($AJ$22:$AJ$33, ROWS($BT$4:BT64)), IFERROR(INDEX($AN$22:$AN$33, ROWS($BT$4:BT64)-ROWS($AJ$22:$AJ$33)), IFERROR(INDEX($AR$22:$AR$33, ROWS($BT$4:BT64)-ROWS($AJ$22:$AJ$33)-ROWS($AN$22:$AN$33)),IFERROR(INDEX($AV$22:$AV$33, ROWS($BT$4:BT64)-ROWS($AJ$22:$AJ$33)-ROWS($AN$22:$AN$33)-ROWS($AR$22:$AR$33)),IFERROR(INDEX($AZ$22:$AZ$33, ROWS($BT$4:BT64)-ROWS($AJ$22:$AJ$33)-ROWS($AN$22:$AN$33)-ROWS($AR$22:$AR$33)-ROWS($AV$22:$AV$33)),IFERROR(INDEX($BD$22:$BD$33, ROWS($BT$4:BT64)-ROWS($AJ$22:$AJ$33)-ROWS($AN$22:$AN$33)-ROWS($AR$22:$AR$33)-ROWS($AV$22:$AV$33)-ROWS($AZ$22:$AZ$33)),IFERROR(INDEX($BH$22:$BH$33, ROWS($BT$4:BT64)-ROWS($AJ$22:$AJ$33)-ROWS($AN$22:$AN$33)-ROWS($AR$22:$AR$33)-ROWS($AV$22:$AV$33)-ROWS($AZ$22:$AZ$33)-ROWS($BD$22:$BD$33)), "")))))))</f>
        <v>Paycheck 1</v>
      </c>
      <c r="BU66" s="316" t="str">
        <f t="shared" ca="1" si="33"/>
        <v/>
      </c>
      <c r="BV66" s="316">
        <f ca="1">IF(OR(BW66="",BW66=0),"",MAX(BV$5:BV65)+1)</f>
        <v>10</v>
      </c>
      <c r="BW66" s="316">
        <f ca="1">IFERROR(INDEX($AK$22:$AK$33, ROWS($BW$4:BW64)), IFERROR(INDEX($AO$22:$AO$33, ROWS($BW$4:BW64)-ROWS($AK$22:$AK$33)), IFERROR(INDEX($AS$22:$AS$33, ROWS($BW$4:BW64)-ROWS($AK$22:$AK$33)-ROWS($AO$22:$AO$33)),IFERROR(INDEX($AW$22:$AW$33, ROWS($BW$4:BW64)-ROWS($AK$22:$AK$33)-ROWS($AO$22:$AO$33)-ROWS($AS$22:$AS$33)),IFERROR(INDEX($BA$22:$BA$33, ROWS($BW$4:BW64)-ROWS($AK$22:$AK$33)-ROWS($AO$22:$AO$33)-ROWS($AS$22:$AS$33)-ROWS($AW$22:$AW$33)),IFERROR(INDEX($BE$22:$BE$33, ROWS($BW$4:BW64)-ROWS($AK$22:$AK$33)-ROWS($AO$22:$AO$33)-ROWS($AS$22:$AS$33)-ROWS($AW$22:$AW$33)-ROWS($BA$22:$BA$33)),IFERROR(INDEX($BI$22:$BI$33, ROWS($BW$4:BW64)-ROWS($AK$22:$AK$33)-ROWS($AO$22:$AO$33)-ROWS($AS$22:$AS$33)-ROWS($AW$22:$AW$33)-ROWS($BA$22:$BA$33)-ROWS($BE$22:$BE$33)), "")))))))</f>
        <v>850</v>
      </c>
      <c r="BX66" s="316" t="str">
        <f t="shared" ca="1" si="34"/>
        <v/>
      </c>
      <c r="BY66" s="413" t="str">
        <f t="shared" ca="1" si="35"/>
        <v/>
      </c>
      <c r="BZ66" s="412">
        <f ca="1">IF(OR(CA66="",CA66=0),"",MAX(BZ$5:BZ65)+1)</f>
        <v>12</v>
      </c>
      <c r="CA66" s="316" t="str">
        <f ca="1">IFERROR(INDEX($AJ$38:$AJ$49, ROWS($CA$4:CA64)), IFERROR(INDEX($AN$38:$AN$49, ROWS($CA$4:CA64)-ROWS($AJ$38:$AJ$49)), IFERROR(INDEX($AR$38:$AR$49, ROWS($CA$4:CA64)-ROWS($AJ$38:$AJ$49)-ROWS($AN$38:$AN$49)),IFERROR(INDEX($AV$38:$AV$49, ROWS($CA$4:CA64)-ROWS($AJ$38:$AJ$49)-ROWS($AN$38:$AN$49)-ROWS($AR$38:$AR$49)),IFERROR(INDEX($AZ$38:$AZ$49, ROWS($CA$4:CA64)-ROWS($AJ$38:$AJ$49)-ROWS($AN$38:$AN$49)-ROWS($AR$38:$AR$49)-ROWS($AV$38:$AV$49)),IFERROR(INDEX($BD$38:$BD$49, ROWS($CA$4:CA64)-ROWS($AJ$38:$AJ$49)-ROWS($AN$38:$AN$49)-ROWS($AR$38:$AR$49)-ROWS($AV$38:$AV$49)-ROWS($AZ$38:$AZ$49)),IFERROR(INDEX($BH$38:$BH$49, ROWS($CA$4:CA64)-ROWS($AJ$38:$AJ$49)-ROWS($AN$38:$AN$49)-ROWS($AR$38:$AR$49)-ROWS($AV$38:$AV$49)-ROWS($AZ$38:$AZ$49)-ROWS($BD$38:$BD$49)), "")))))))</f>
        <v>Cellular</v>
      </c>
      <c r="CB66" s="316" t="str">
        <f t="shared" ca="1" si="36"/>
        <v/>
      </c>
      <c r="CC66" s="316">
        <f ca="1">IF(OR(CD66="",CD66=0),"",MAX(CC$5:CC65)+1)</f>
        <v>12</v>
      </c>
      <c r="CD66" s="316">
        <f ca="1">IFERROR(INDEX($AK$38:$AK$49, ROWS($CD$4:CD64)), IFERROR(INDEX($AO$38:$AO$49, ROWS($CD$4:CD64)-ROWS($AK$38:$AK$49)), IFERROR(INDEX($AS$38:$AS$49, ROWS($CD$4:CD64)-ROWS($AK$38:$AK$49)-ROWS($AO$38:$AO$49)),IFERROR(INDEX($AW$38:$AW$49, ROWS($CD$4:CD64)-ROWS($AK$38:$AK$49)-ROWS($AO$38:$AO$49)-ROWS($AS$38:$AS$49)),IFERROR(INDEX($BA$38:$BA$49, ROWS($CD$4:CD64)-ROWS($AK$38:$AK$49)-ROWS($AO$38:$AO$49)-ROWS($AS$38:$AS$49)-ROWS($AW$38:$AW$49)),IFERROR(INDEX($BE$38:$BE$49, ROWS($CD$4:CD64)-ROWS($AK$38:$AK$49)-ROWS($AO$38:$AO$49)-ROWS($AS$38:$AS$49)-ROWS($AW$38:$AW$49)-ROWS($BA$38:$BA$49)),IFERROR(INDEX($BI$38:$BI$49, ROWS($CD$4:CD64)-ROWS($AK$38:$AK$49)-ROWS($AO$38:$AO$49)-ROWS($AS$38:$AS$49)-ROWS($AW$38:$AW$49)-ROWS($BA$38:$BA$49)-ROWS($BE$38:$BE$49)), "")))))))</f>
        <v>225</v>
      </c>
      <c r="CE66" s="316" t="str">
        <f t="shared" ca="1" si="37"/>
        <v/>
      </c>
      <c r="CF66" s="413" t="str">
        <f t="shared" ca="1" si="38"/>
        <v/>
      </c>
      <c r="CG66" s="412">
        <f ca="1">IF(OR(CH66="",CH66=0),"",MAX(CG$5:CG65)+1)</f>
        <v>6</v>
      </c>
      <c r="CH66" s="316" t="str">
        <f ca="1">IFERROR(INDEX($AJ$54:$AJ$65, ROWS($CH$4:CH64)), IFERROR(INDEX($AN$54:$AN$65, ROWS($CH$4:CH64)-ROWS($AJ$54:$AJ$65)), IFERROR(INDEX($AR$54:$AR$65, ROWS($CH$4:CH64)-ROWS($AJ$54:$AJ$65)-ROWS($AN$54:$AN$65)),IFERROR(INDEX($AV$54:$AV$65, ROWS($CH$4:CH64)-ROWS($AJ$54:$AJ$65)-ROWS($AN$54:$AN$65)-ROWS($AR$54:$AR$65)),IFERROR(INDEX($AZ$54:$AZ$65, ROWS($CH$4:CH64)-ROWS($AJ$54:$AJ$65)-ROWS($AN$54:$AN$65)-ROWS($AR$54:$AR$65)-ROWS($AV$54:$AV$65)),IFERROR(INDEX($BD$54:$BD$65, ROWS($CH$4:CH64)-ROWS($AJ$54:$AJ$65)-ROWS($AN$54:$AN$65)-ROWS($AR$54:$AR$65)-ROWS($AV$54:$AV$65)-ROWS($AZ$54:$AZ$65)),IFERROR(INDEX($BH$54:$BH$65, ROWS($CH$4:CH64)-ROWS($AJ$54:$AJ$65)-ROWS($AN$54:$AN$65)-ROWS($AR$54:$AR$65)-ROWS($AV$54:$AV$65)-ROWS($AZ$54:$AZ$65)-ROWS($BD$54:$BD$65)), "")))))))</f>
        <v>Auto Insurance</v>
      </c>
      <c r="CI66" s="316" t="str">
        <f t="shared" ca="1" si="39"/>
        <v/>
      </c>
      <c r="CJ66" s="316">
        <f ca="1">IF(OR(CK66="",CK66=0),"",MAX(CJ$5:CJ65)+1)</f>
        <v>6</v>
      </c>
      <c r="CK66" s="316">
        <f ca="1">IFERROR(INDEX($AK$54:$AK$65, ROWS($CK$4:CK64)), IFERROR(INDEX($AO$54:$AO$65, ROWS($CK$4:CK64)-ROWS($AK$54:$AK$65)), IFERROR(INDEX($AS$54:$AS$65, ROWS($CK$4:CK64)-ROWS($AK$54:$AK$65)-ROWS($AO$54:$AO$65)),IFERROR(INDEX($AW$54:$AW$65, ROWS($CK$4:CK64)-ROWS($AK$54:$AK$65)-ROWS($AO$54:$AO$65)-ROWS($AS$54:$AS$65)),IFERROR(INDEX($BA$54:$BA$65, ROWS($CK$4:CK64)-ROWS($AK$54:$AK$65)-ROWS($AO$54:$AO$65)-ROWS($AS$54:$AS$65)-ROWS($AW$54:$AW$65)),IFERROR(INDEX($BE$54:$BE$65, ROWS($CK$4:CK64)-ROWS($AK$54:$AK$65)-ROWS($AO$54:$AO$65)-ROWS($AS$54:$AS$65)-ROWS($AW$54:$AW$65)-ROWS($BA$54:$BA$65)),IFERROR(INDEX($BI$54:$BI$65, ROWS($CK$4:CK64)-ROWS($AK$54:$AK$65)-ROWS($AO$54:$AO$65)-ROWS($AS$54:$AS$65)-ROWS($AW$54:$AW$65)-ROWS($BA$54:$BA$65)-ROWS($BE$54:$BE$65)), "")))))))</f>
        <v>180</v>
      </c>
      <c r="CL66" s="316" t="str">
        <f t="shared" ca="1" si="40"/>
        <v/>
      </c>
      <c r="CM66" s="413" t="str">
        <f t="shared" ca="1" si="41"/>
        <v/>
      </c>
      <c r="CN66" s="412" t="str">
        <f>IF(OR(CO66="",CO66=0),"",MAX(CN$5:CN65)+1)</f>
        <v/>
      </c>
      <c r="CO66" s="316">
        <f>IFERROR(INDEX($AJ$70:$AJ$81, ROWS($CO$4:CO64)), IFERROR(INDEX($AN$70:$AN$81, ROWS($CO$4:CO64)-ROWS($AJ$70:$AJ$81)), IFERROR(INDEX($AR$70:$AR$81, ROWS($CO$4:CO64)-ROWS($AJ$70:$AJ$81)-ROWS($AN$70:$AN$81)),IFERROR(INDEX($AV$70:$AV$81, ROWS($CO$4:CO64)-ROWS($AJ$70:$AJ$81)-ROWS($AN$70:$AN$81)-ROWS($AR$70:$AR$81)),IFERROR(INDEX($AZ$70:$AZ$81, ROWS($CO$4:CO64)-ROWS($AJ$70:$AJ$81)-ROWS($AN$70:$AN$81)-ROWS($AR$70:$AR$81)-ROWS($AV$70:$AV$81)),IFERROR(INDEX($BD$70:$BD$81, ROWS($CO$4:CO64)-ROWS($AJ$70:$AJ$81)-ROWS($AN$70:$AN$81)-ROWS($AR$70:$AR$81)-ROWS($AV$70:$AV$81)-ROWS($AZ$70:$AZ$81)),IFERROR(INDEX($BH$70:$BH$81, ROWS($CO$4:CO64)-ROWS($AJ$70:$AJ$81)-ROWS($AN$70:$AN$81)-ROWS($AR$70:$AR$81)-ROWS($AV$70:$AV$81)-ROWS($AZ$70:$AZ$81)-ROWS($BD$70:$BD$81)), "")))))))</f>
        <v>0</v>
      </c>
      <c r="CP66" s="316" t="str">
        <f t="shared" ca="1" si="42"/>
        <v/>
      </c>
      <c r="CQ66" s="316" t="str">
        <f>IF(OR(CR66="",CR66=0),"",MAX(CQ$5:CQ65)+1)</f>
        <v/>
      </c>
      <c r="CR66" s="316">
        <f>IFERROR(INDEX($AK$70:$AK$81, ROWS($CR$4:CR64)), IFERROR(INDEX($AO$70:$AO$81, ROWS($CR$4:CR64)-ROWS($AK$70:$AK$81)), IFERROR(INDEX($AS$70:$AS$81, ROWS($CR$4:CR64)-ROWS($AK$70:$AK$81)-ROWS($AO$70:$AO$81)),IFERROR(INDEX($AW$70:$AW$81, ROWS($CR$4:CR64)-ROWS($AK$70:$AK$81)-ROWS($AO$70:$AO$81)-ROWS($AS$70:$AS$81)),IFERROR(INDEX($BA$70:$BA$81, ROWS($CR$4:CR64)-ROWS($AK$70:$AK$81)-ROWS($AO$70:$AO$81)-ROWS($AS$70:$AS$81)-ROWS($AW$70:$AW$81)),IFERROR(INDEX($BE$70:$BE$81, ROWS($CR$4:CR64)-ROWS($AK$70:$AK$81)-ROWS($AO$70:$AO$81)-ROWS($AS$70:$AS$81)-ROWS($AW$70:$AW$81)-ROWS($BA$70:$BA$81)),IFERROR(INDEX($BI$70:$BI$81, ROWS($CR$4:CR64)-ROWS($AK$70:$AK$81)-ROWS($AO$70:$AO$81)-ROWS($AS$70:$AS$81)-ROWS($AW$70:$AW$81)-ROWS($BA$70:$BA$81)-ROWS($BE$70:$BE$81)), "")))))))</f>
        <v>0</v>
      </c>
      <c r="CS66" s="316" t="str">
        <f t="shared" ca="1" si="43"/>
        <v/>
      </c>
      <c r="CT66" s="413" t="str">
        <f t="shared" ca="1" si="44"/>
        <v/>
      </c>
      <c r="CU66" s="412" t="str">
        <f>IF(OR(CV66="",CV66=0),"",MAX(CU$5:CU65)+1)</f>
        <v/>
      </c>
      <c r="CV66" s="316" t="str">
        <f>IFERROR(INDEX($AJ$86:$AJ$97, ROWS($CV$4:CV64)), IFERROR(INDEX($AN$86:$AN$97, ROWS($CV$4:CV64)-ROWS($AJ$86:$AJ$97)), ""))</f>
        <v/>
      </c>
      <c r="CW66" s="316" t="str">
        <f t="shared" si="45"/>
        <v/>
      </c>
      <c r="CX66" s="316" t="str">
        <f>IF(OR(CY66="",CY66=0),"",MAX(CX$5:CX65)+1)</f>
        <v/>
      </c>
      <c r="CY66" s="316" t="str">
        <f>IFERROR(INDEX($AK$86:$AK$97, ROWS($CY$4:CY64)), IFERROR(INDEX($AO$86:$AO$97, ROWS($CY$4:CY64)-ROWS($AK$86:$AK$97)), ""))</f>
        <v/>
      </c>
      <c r="CZ66" s="316" t="str">
        <f t="shared" si="46"/>
        <v/>
      </c>
      <c r="DA66" s="413" t="str">
        <f t="shared" si="47"/>
        <v/>
      </c>
      <c r="DC66" s="438">
        <f ca="1">IF(OR(DD66="",DD66=0),"",MAX(DC$65:DC65)+1)</f>
        <v>1</v>
      </c>
      <c r="DD66" s="434" t="str">
        <f ca="1">IF(CI6="","",IF(NOT(CM6="Income"),CI6,""))</f>
        <v>Groceries</v>
      </c>
      <c r="DE66" s="413">
        <f ca="1">IF(CL6="","",IF(NOT(CM6="Income"),CL6,""))</f>
        <v>125</v>
      </c>
      <c r="DF66" s="438" t="str">
        <f ca="1">IF(OR(DG66="",DG66=0),"",MAX(DF$65:DF65)+1)</f>
        <v/>
      </c>
      <c r="DG66" s="412" t="str">
        <f ca="1">IF(CI6="","",IF(CM6="Income",CI6,""))</f>
        <v/>
      </c>
      <c r="DH66" s="413" t="str">
        <f ca="1">IF(CI6="","",IF(CM6="Income",CL6,""))</f>
        <v/>
      </c>
      <c r="DI66" s="412" t="str">
        <f ca="1">IFERROR(INDEX($DD$66:$DD$83,MATCH(ROW()-ROW($DI$65),$DC$66:$DC$83,0)),"")</f>
        <v>Groceries</v>
      </c>
      <c r="DJ66" s="413">
        <f ca="1">IFERROR(INDEX($DE$66:$DE$83,MATCH(ROW()-ROW($DI$65),$DC$66:$DC$83,0)),"")</f>
        <v>125</v>
      </c>
      <c r="DK66" s="412" t="str">
        <f ca="1">IFERROR(INDEX($DG$66:$DG$83,MATCH(ROW()-ROW($DK$65),$DF$66:$DF$83,0)),"")</f>
        <v>Paycheck 2</v>
      </c>
      <c r="DL66" s="413">
        <f ca="1">IFERROR(INDEX($DH$66:$DH$83,MATCH(ROW()-ROW($DK$65),$DF$66:$DF$83,0)),"")</f>
        <v>400</v>
      </c>
      <c r="DM66" s="292"/>
      <c r="DN66" s="425" t="str">
        <f ca="1">IF(DI66="","",CONCATENATE(DI66," - ",DJ66))</f>
        <v>Groceries - 125</v>
      </c>
      <c r="DO66" s="295" t="str">
        <f ca="1">IF(DI67="","",CONCATENATE(DI67," - ",DJ67))</f>
        <v>Car 2 Gas - 80</v>
      </c>
      <c r="DP66" s="295" t="str">
        <f ca="1">IF(DI68="","",CONCATENATE(DI68," - ",DJ68))</f>
        <v>Credit Card 1 - 50</v>
      </c>
      <c r="DQ66" s="440" t="str">
        <f ca="1">IF(DK66="","",CONCATENATE(DK66," - ",DL66))</f>
        <v>Paycheck 2 - 400</v>
      </c>
      <c r="DR66" s="441" t="str">
        <f ca="1">IF(DK67="","",CONCATENATE(DK67," - ",DL67))</f>
        <v>Paycheck 3 - 700</v>
      </c>
      <c r="DS66" s="442" t="str">
        <f ca="1">IF(DK68="","",CONCATENATE(DK68," - ",DL68))</f>
        <v>Paycheck 1 - 850</v>
      </c>
    </row>
    <row r="67" spans="16:123" ht="15.75" thickBot="1" x14ac:dyDescent="0.35">
      <c r="P67" s="1202" t="s">
        <v>518</v>
      </c>
      <c r="Q67" s="1203"/>
      <c r="R67" s="1203"/>
      <c r="S67" s="452">
        <f ca="1">IF(X40=0,0,X40)</f>
        <v>12686.139999999998</v>
      </c>
      <c r="U67" s="1149" t="s">
        <v>551</v>
      </c>
      <c r="V67" s="1150"/>
      <c r="W67" s="1150"/>
      <c r="X67" s="447">
        <f ca="1">IF(S68=0,0,S68)</f>
        <v>12686.139999999998</v>
      </c>
      <c r="AB67" s="395">
        <f ca="1">IFERROR(MATCH($AB$59,OFFSET(Year!$BD$123:$BD$174,AB66,,1000),0)+AB66,"")</f>
        <v>7</v>
      </c>
      <c r="AC67" s="340">
        <f ca="1">IFERROR(INDEX(Year!$BG$123:$BG$174,AB67),"")</f>
        <v>15</v>
      </c>
      <c r="AD67" s="348" t="str">
        <f ca="1">IFERROR(INDEX(Year!$BE$123:$BE$174,AB67),"")</f>
        <v>Investment 1</v>
      </c>
      <c r="AE67" s="363">
        <f ca="1">IFERROR(INDEX(Year!$BF$123:$BF$174,AB67),"")</f>
        <v>200</v>
      </c>
      <c r="AF67" s="402" t="str">
        <f ca="1">IFERROR(INDEX(Year!$BD$123:$BD$174,AB67),"")</f>
        <v>Income</v>
      </c>
      <c r="BL67" s="412" t="str">
        <f ca="1">IF(OR(BM67="",BM67=0),"",MAX(BL$5:BL66)+1)</f>
        <v/>
      </c>
      <c r="BM67" s="316" t="str">
        <f ca="1">IFERROR(INDEX($AJ$6:$AJ$17, ROWS(BM$4:$BM65)), IFERROR(INDEX($AN$6:$AN$17, ROWS(BM$4:$BM65)-ROWS($AJ$6:$AJ$17)), IFERROR(INDEX($AR$6:$AR$17, ROWS(BM$4:$BM65)-ROWS($AJ$6:$AJ$17)-ROWS($AN$6:$AN$17)),IFERROR(INDEX($AV$6:$AV$17, ROWS(BM$4:$BM65)-ROWS($AJ$6:$AJ$17)-ROWS($AN$6:$AN$17)-ROWS($AR$6:$AR$17)),IFERROR(INDEX($AZ$6:$AZ$17, ROWS(BM$4:$BM65)-ROWS($AJ$6:$AJ$17)-ROWS($AN$6:$AN$17)-ROWS($AR$6:$AR$17)-ROWS($AV$6:$AV$17)),IFERROR(INDEX($BD$6:$BD$17, ROWS(BM$4:$BM65)-ROWS($AJ$6:$AJ$17)-ROWS($AN$6:$AN$17)-ROWS($AR$6:$AR$17)-ROWS($AV$6:$AV$17)-ROWS($AZ$6:$AZ$17)),IFERROR(INDEX($BH$6:$BH$17, ROWS(BM$4:$BM65)-ROWS($AJ$6:$AJ$17)-ROWS($AN$6:$AN$17)-ROWS($AR$6:$AR$17)-ROWS($AV$6:$AV$17)-ROWS($AZ$6:$AZ$17)-ROWS($BD$6:$BD$17)), "")))))))</f>
        <v/>
      </c>
      <c r="BN67" s="316" t="str">
        <f t="shared" ca="1" si="30"/>
        <v/>
      </c>
      <c r="BO67" s="316" t="str">
        <f ca="1">IF(OR(BP67="",BP67=0),"",MAX(BO$5:BO66)+1)</f>
        <v/>
      </c>
      <c r="BP67" s="316" t="str">
        <f ca="1">IFERROR(INDEX($AK$6:$AK$17, ROWS($BP$4:BP65)), IFERROR(INDEX($AO$6:$AO$17, ROWS($BP$4:BP65)-ROWS($AK$6:$AK$17)), IFERROR(INDEX($AS$6:$AS$17, ROWS($BP$4:BP65)-ROWS($AK$6:$AK$17)-ROWS($AO$6:$AO$17)),IFERROR(INDEX($AW$6:$AW$17, ROWS($BP$4:BP65)-ROWS($AK$6:$AK$17)-ROWS($AO$6:$AO$17)-ROWS($AS$6:$AS$17)),IFERROR(INDEX($BA$6:$BA$17, ROWS($BP$4:BP65)-ROWS($AK$6:$AK$17)-ROWS($AO$6:$AO$17)-ROWS($AS$6:$AS$17)-ROWS($AW$6:$AW$17)),IFERROR(INDEX($BE$6:$BE$17, ROWS($BP$4:BP65)-ROWS($AK$6:$AK$17)-ROWS($AO$6:$AO$17)-ROWS($AS$6:$AS$17)-ROWS($AW$6:$AW$17)-ROWS($BA$6:$BA$17)),IFERROR(INDEX($BI$6:$BI$17, ROWS($BP$4:BP65)-ROWS($AK$6:$AK$17)-ROWS($AO$6:$AO$17)-ROWS($AS$6:$AS$17)-ROWS($AW$6:$AW$17)-ROWS($BA$6:$BA$17)-ROWS($BE$6:$BE$17)), "")))))))</f>
        <v/>
      </c>
      <c r="BQ67" s="316" t="str">
        <f t="shared" ca="1" si="31"/>
        <v/>
      </c>
      <c r="BR67" s="413" t="str">
        <f t="shared" ca="1" si="32"/>
        <v/>
      </c>
      <c r="BS67" s="412" t="str">
        <f ca="1">IF(OR(BT67="",BT67=0),"",MAX(BS$5:BS66)+1)</f>
        <v/>
      </c>
      <c r="BT67" s="316" t="str">
        <f ca="1">IFERROR(INDEX($AJ$22:$AJ$33, ROWS($BT$4:BT65)), IFERROR(INDEX($AN$22:$AN$33, ROWS($BT$4:BT65)-ROWS($AJ$22:$AJ$33)), IFERROR(INDEX($AR$22:$AR$33, ROWS($BT$4:BT65)-ROWS($AJ$22:$AJ$33)-ROWS($AN$22:$AN$33)),IFERROR(INDEX($AV$22:$AV$33, ROWS($BT$4:BT65)-ROWS($AJ$22:$AJ$33)-ROWS($AN$22:$AN$33)-ROWS($AR$22:$AR$33)),IFERROR(INDEX($AZ$22:$AZ$33, ROWS($BT$4:BT65)-ROWS($AJ$22:$AJ$33)-ROWS($AN$22:$AN$33)-ROWS($AR$22:$AR$33)-ROWS($AV$22:$AV$33)),IFERROR(INDEX($BD$22:$BD$33, ROWS($BT$4:BT65)-ROWS($AJ$22:$AJ$33)-ROWS($AN$22:$AN$33)-ROWS($AR$22:$AR$33)-ROWS($AV$22:$AV$33)-ROWS($AZ$22:$AZ$33)),IFERROR(INDEX($BH$22:$BH$33, ROWS($BT$4:BT65)-ROWS($AJ$22:$AJ$33)-ROWS($AN$22:$AN$33)-ROWS($AR$22:$AR$33)-ROWS($AV$22:$AV$33)-ROWS($AZ$22:$AZ$33)-ROWS($BD$22:$BD$33)), "")))))))</f>
        <v/>
      </c>
      <c r="BU67" s="316" t="str">
        <f t="shared" ca="1" si="33"/>
        <v/>
      </c>
      <c r="BV67" s="316" t="str">
        <f ca="1">IF(OR(BW67="",BW67=0),"",MAX(BV$5:BV66)+1)</f>
        <v/>
      </c>
      <c r="BW67" s="316" t="str">
        <f ca="1">IFERROR(INDEX($AK$22:$AK$33, ROWS($BW$4:BW65)), IFERROR(INDEX($AO$22:$AO$33, ROWS($BW$4:BW65)-ROWS($AK$22:$AK$33)), IFERROR(INDEX($AS$22:$AS$33, ROWS($BW$4:BW65)-ROWS($AK$22:$AK$33)-ROWS($AO$22:$AO$33)),IFERROR(INDEX($AW$22:$AW$33, ROWS($BW$4:BW65)-ROWS($AK$22:$AK$33)-ROWS($AO$22:$AO$33)-ROWS($AS$22:$AS$33)),IFERROR(INDEX($BA$22:$BA$33, ROWS($BW$4:BW65)-ROWS($AK$22:$AK$33)-ROWS($AO$22:$AO$33)-ROWS($AS$22:$AS$33)-ROWS($AW$22:$AW$33)),IFERROR(INDEX($BE$22:$BE$33, ROWS($BW$4:BW65)-ROWS($AK$22:$AK$33)-ROWS($AO$22:$AO$33)-ROWS($AS$22:$AS$33)-ROWS($AW$22:$AW$33)-ROWS($BA$22:$BA$33)),IFERROR(INDEX($BI$22:$BI$33, ROWS($BW$4:BW65)-ROWS($AK$22:$AK$33)-ROWS($AO$22:$AO$33)-ROWS($AS$22:$AS$33)-ROWS($AW$22:$AW$33)-ROWS($BA$22:$BA$33)-ROWS($BE$22:$BE$33)), "")))))))</f>
        <v/>
      </c>
      <c r="BX67" s="316" t="str">
        <f t="shared" ca="1" si="34"/>
        <v/>
      </c>
      <c r="BY67" s="413" t="str">
        <f t="shared" ca="1" si="35"/>
        <v/>
      </c>
      <c r="BZ67" s="412">
        <f ca="1">IF(OR(CA67="",CA67=0),"",MAX(BZ$5:BZ66)+1)</f>
        <v>13</v>
      </c>
      <c r="CA67" s="316" t="str">
        <f ca="1">IFERROR(INDEX($AJ$38:$AJ$49, ROWS($CA$4:CA65)), IFERROR(INDEX($AN$38:$AN$49, ROWS($CA$4:CA65)-ROWS($AJ$38:$AJ$49)), IFERROR(INDEX($AR$38:$AR$49, ROWS($CA$4:CA65)-ROWS($AJ$38:$AJ$49)-ROWS($AN$38:$AN$49)),IFERROR(INDEX($AV$38:$AV$49, ROWS($CA$4:CA65)-ROWS($AJ$38:$AJ$49)-ROWS($AN$38:$AN$49)-ROWS($AR$38:$AR$49)),IFERROR(INDEX($AZ$38:$AZ$49, ROWS($CA$4:CA65)-ROWS($AJ$38:$AJ$49)-ROWS($AN$38:$AN$49)-ROWS($AR$38:$AR$49)-ROWS($AV$38:$AV$49)),IFERROR(INDEX($BD$38:$BD$49, ROWS($CA$4:CA65)-ROWS($AJ$38:$AJ$49)-ROWS($AN$38:$AN$49)-ROWS($AR$38:$AR$49)-ROWS($AV$38:$AV$49)-ROWS($AZ$38:$AZ$49)),IFERROR(INDEX($BH$38:$BH$49, ROWS($CA$4:CA65)-ROWS($AJ$38:$AJ$49)-ROWS($AN$38:$AN$49)-ROWS($AR$38:$AR$49)-ROWS($AV$38:$AV$49)-ROWS($AZ$38:$AZ$49)-ROWS($BD$38:$BD$49)), "")))))))</f>
        <v>Credit Card 2</v>
      </c>
      <c r="CB67" s="316" t="str">
        <f t="shared" ca="1" si="36"/>
        <v/>
      </c>
      <c r="CC67" s="316">
        <f ca="1">IF(OR(CD67="",CD67=0),"",MAX(CC$5:CC66)+1)</f>
        <v>13</v>
      </c>
      <c r="CD67" s="316">
        <f ca="1">IFERROR(INDEX($AK$38:$AK$49, ROWS($CD$4:CD65)), IFERROR(INDEX($AO$38:$AO$49, ROWS($CD$4:CD65)-ROWS($AK$38:$AK$49)), IFERROR(INDEX($AS$38:$AS$49, ROWS($CD$4:CD65)-ROWS($AK$38:$AK$49)-ROWS($AO$38:$AO$49)),IFERROR(INDEX($AW$38:$AW$49, ROWS($CD$4:CD65)-ROWS($AK$38:$AK$49)-ROWS($AO$38:$AO$49)-ROWS($AS$38:$AS$49)),IFERROR(INDEX($BA$38:$BA$49, ROWS($CD$4:CD65)-ROWS($AK$38:$AK$49)-ROWS($AO$38:$AO$49)-ROWS($AS$38:$AS$49)-ROWS($AW$38:$AW$49)),IFERROR(INDEX($BE$38:$BE$49, ROWS($CD$4:CD65)-ROWS($AK$38:$AK$49)-ROWS($AO$38:$AO$49)-ROWS($AS$38:$AS$49)-ROWS($AW$38:$AW$49)-ROWS($BA$38:$BA$49)),IFERROR(INDEX($BI$38:$BI$49, ROWS($CD$4:CD65)-ROWS($AK$38:$AK$49)-ROWS($AO$38:$AO$49)-ROWS($AS$38:$AS$49)-ROWS($AW$38:$AW$49)-ROWS($BA$38:$BA$49)-ROWS($BE$38:$BE$49)), "")))))))</f>
        <v>60</v>
      </c>
      <c r="CE67" s="316" t="str">
        <f t="shared" ca="1" si="37"/>
        <v/>
      </c>
      <c r="CF67" s="413" t="str">
        <f t="shared" ca="1" si="38"/>
        <v/>
      </c>
      <c r="CG67" s="412">
        <f ca="1">IF(OR(CH67="",CH67=0),"",MAX(CG$5:CG66)+1)</f>
        <v>7</v>
      </c>
      <c r="CH67" s="316" t="str">
        <f ca="1">IFERROR(INDEX($AJ$54:$AJ$65, ROWS($CH$4:CH65)), IFERROR(INDEX($AN$54:$AN$65, ROWS($CH$4:CH65)-ROWS($AJ$54:$AJ$65)), IFERROR(INDEX($AR$54:$AR$65, ROWS($CH$4:CH65)-ROWS($AJ$54:$AJ$65)-ROWS($AN$54:$AN$65)),IFERROR(INDEX($AV$54:$AV$65, ROWS($CH$4:CH65)-ROWS($AJ$54:$AJ$65)-ROWS($AN$54:$AN$65)-ROWS($AR$54:$AR$65)),IFERROR(INDEX($AZ$54:$AZ$65, ROWS($CH$4:CH65)-ROWS($AJ$54:$AJ$65)-ROWS($AN$54:$AN$65)-ROWS($AR$54:$AR$65)-ROWS($AV$54:$AV$65)),IFERROR(INDEX($BD$54:$BD$65, ROWS($CH$4:CH65)-ROWS($AJ$54:$AJ$65)-ROWS($AN$54:$AN$65)-ROWS($AR$54:$AR$65)-ROWS($AV$54:$AV$65)-ROWS($AZ$54:$AZ$65)),IFERROR(INDEX($BH$54:$BH$65, ROWS($CH$4:CH65)-ROWS($AJ$54:$AJ$65)-ROWS($AN$54:$AN$65)-ROWS($AR$54:$AR$65)-ROWS($AV$54:$AV$65)-ROWS($AZ$54:$AZ$65)-ROWS($BD$54:$BD$65)), "")))))))</f>
        <v>Paycheck 1</v>
      </c>
      <c r="CI67" s="316" t="str">
        <f t="shared" ca="1" si="39"/>
        <v/>
      </c>
      <c r="CJ67" s="316">
        <f ca="1">IF(OR(CK67="",CK67=0),"",MAX(CJ$5:CJ66)+1)</f>
        <v>7</v>
      </c>
      <c r="CK67" s="316">
        <f ca="1">IFERROR(INDEX($AK$54:$AK$65, ROWS($CK$4:CK65)), IFERROR(INDEX($AO$54:$AO$65, ROWS($CK$4:CK65)-ROWS($AK$54:$AK$65)), IFERROR(INDEX($AS$54:$AS$65, ROWS($CK$4:CK65)-ROWS($AK$54:$AK$65)-ROWS($AO$54:$AO$65)),IFERROR(INDEX($AW$54:$AW$65, ROWS($CK$4:CK65)-ROWS($AK$54:$AK$65)-ROWS($AO$54:$AO$65)-ROWS($AS$54:$AS$65)),IFERROR(INDEX($BA$54:$BA$65, ROWS($CK$4:CK65)-ROWS($AK$54:$AK$65)-ROWS($AO$54:$AO$65)-ROWS($AS$54:$AS$65)-ROWS($AW$54:$AW$65)),IFERROR(INDEX($BE$54:$BE$65, ROWS($CK$4:CK65)-ROWS($AK$54:$AK$65)-ROWS($AO$54:$AO$65)-ROWS($AS$54:$AS$65)-ROWS($AW$54:$AW$65)-ROWS($BA$54:$BA$65)),IFERROR(INDEX($BI$54:$BI$65, ROWS($CK$4:CK65)-ROWS($AK$54:$AK$65)-ROWS($AO$54:$AO$65)-ROWS($AS$54:$AS$65)-ROWS($AW$54:$AW$65)-ROWS($BA$54:$BA$65)-ROWS($BE$54:$BE$65)), "")))))))</f>
        <v>850</v>
      </c>
      <c r="CL67" s="316" t="str">
        <f t="shared" ca="1" si="40"/>
        <v/>
      </c>
      <c r="CM67" s="413" t="str">
        <f t="shared" ca="1" si="41"/>
        <v/>
      </c>
      <c r="CN67" s="412" t="str">
        <f>IF(OR(CO67="",CO67=0),"",MAX(CN$5:CN66)+1)</f>
        <v/>
      </c>
      <c r="CO67" s="316">
        <f>IFERROR(INDEX($AJ$70:$AJ$81, ROWS($CO$4:CO65)), IFERROR(INDEX($AN$70:$AN$81, ROWS($CO$4:CO65)-ROWS($AJ$70:$AJ$81)), IFERROR(INDEX($AR$70:$AR$81, ROWS($CO$4:CO65)-ROWS($AJ$70:$AJ$81)-ROWS($AN$70:$AN$81)),IFERROR(INDEX($AV$70:$AV$81, ROWS($CO$4:CO65)-ROWS($AJ$70:$AJ$81)-ROWS($AN$70:$AN$81)-ROWS($AR$70:$AR$81)),IFERROR(INDEX($AZ$70:$AZ$81, ROWS($CO$4:CO65)-ROWS($AJ$70:$AJ$81)-ROWS($AN$70:$AN$81)-ROWS($AR$70:$AR$81)-ROWS($AV$70:$AV$81)),IFERROR(INDEX($BD$70:$BD$81, ROWS($CO$4:CO65)-ROWS($AJ$70:$AJ$81)-ROWS($AN$70:$AN$81)-ROWS($AR$70:$AR$81)-ROWS($AV$70:$AV$81)-ROWS($AZ$70:$AZ$81)),IFERROR(INDEX($BH$70:$BH$81, ROWS($CO$4:CO65)-ROWS($AJ$70:$AJ$81)-ROWS($AN$70:$AN$81)-ROWS($AR$70:$AR$81)-ROWS($AV$70:$AV$81)-ROWS($AZ$70:$AZ$81)-ROWS($BD$70:$BD$81)), "")))))))</f>
        <v>0</v>
      </c>
      <c r="CP67" s="316" t="str">
        <f t="shared" ca="1" si="42"/>
        <v/>
      </c>
      <c r="CQ67" s="316" t="str">
        <f>IF(OR(CR67="",CR67=0),"",MAX(CQ$5:CQ66)+1)</f>
        <v/>
      </c>
      <c r="CR67" s="316">
        <f>IFERROR(INDEX($AK$70:$AK$81, ROWS($CR$4:CR65)), IFERROR(INDEX($AO$70:$AO$81, ROWS($CR$4:CR65)-ROWS($AK$70:$AK$81)), IFERROR(INDEX($AS$70:$AS$81, ROWS($CR$4:CR65)-ROWS($AK$70:$AK$81)-ROWS($AO$70:$AO$81)),IFERROR(INDEX($AW$70:$AW$81, ROWS($CR$4:CR65)-ROWS($AK$70:$AK$81)-ROWS($AO$70:$AO$81)-ROWS($AS$70:$AS$81)),IFERROR(INDEX($BA$70:$BA$81, ROWS($CR$4:CR65)-ROWS($AK$70:$AK$81)-ROWS($AO$70:$AO$81)-ROWS($AS$70:$AS$81)-ROWS($AW$70:$AW$81)),IFERROR(INDEX($BE$70:$BE$81, ROWS($CR$4:CR65)-ROWS($AK$70:$AK$81)-ROWS($AO$70:$AO$81)-ROWS($AS$70:$AS$81)-ROWS($AW$70:$AW$81)-ROWS($BA$70:$BA$81)),IFERROR(INDEX($BI$70:$BI$81, ROWS($CR$4:CR65)-ROWS($AK$70:$AK$81)-ROWS($AO$70:$AO$81)-ROWS($AS$70:$AS$81)-ROWS($AW$70:$AW$81)-ROWS($BA$70:$BA$81)-ROWS($BE$70:$BE$81)), "")))))))</f>
        <v>0</v>
      </c>
      <c r="CS67" s="316" t="str">
        <f t="shared" ca="1" si="43"/>
        <v/>
      </c>
      <c r="CT67" s="413" t="str">
        <f t="shared" ca="1" si="44"/>
        <v/>
      </c>
      <c r="CU67" s="412" t="str">
        <f>IF(OR(CV67="",CV67=0),"",MAX(CU$5:CU66)+1)</f>
        <v/>
      </c>
      <c r="CV67" s="316" t="str">
        <f>IFERROR(INDEX($AJ$86:$AJ$97, ROWS($CV$4:CV65)), IFERROR(INDEX($AN$86:$AN$97, ROWS($CV$4:CV65)-ROWS($AJ$86:$AJ$97)), ""))</f>
        <v/>
      </c>
      <c r="CW67" s="316" t="str">
        <f t="shared" si="45"/>
        <v/>
      </c>
      <c r="CX67" s="316" t="str">
        <f>IF(OR(CY67="",CY67=0),"",MAX(CX$5:CX66)+1)</f>
        <v/>
      </c>
      <c r="CY67" s="316" t="str">
        <f>IFERROR(INDEX($AK$86:$AK$97, ROWS($CY$4:CY65)), IFERROR(INDEX($AO$86:$AO$97, ROWS($CY$4:CY65)-ROWS($AK$86:$AK$97)), ""))</f>
        <v/>
      </c>
      <c r="CZ67" s="316" t="str">
        <f t="shared" si="46"/>
        <v/>
      </c>
      <c r="DA67" s="413" t="str">
        <f t="shared" si="47"/>
        <v/>
      </c>
      <c r="DC67" s="438" t="str">
        <f ca="1">IF(OR(DD67="",DD67=0),"",MAX(DC$65:DC66)+1)</f>
        <v/>
      </c>
      <c r="DD67" s="434" t="str">
        <f t="shared" ref="DD67:DD83" ca="1" si="166">IF(CI7="","",IF(NOT(CM7="Income"),CI7,""))</f>
        <v/>
      </c>
      <c r="DE67" s="413" t="str">
        <f t="shared" ref="DE67:DE83" ca="1" si="167">IF(CL7="","",IF(NOT(CM7="Income"),CL7,""))</f>
        <v/>
      </c>
      <c r="DF67" s="431">
        <f ca="1">IF(OR(DG67="",DG67=0),"",MAX(DF$65:DF66)+1)</f>
        <v>1</v>
      </c>
      <c r="DG67" s="412" t="str">
        <f t="shared" ref="DG67:DG83" ca="1" si="168">IF(CI7="","",IF(CM7="Income",CI7,""))</f>
        <v>Paycheck 2</v>
      </c>
      <c r="DH67" s="413">
        <f t="shared" ref="DH67:DH83" ca="1" si="169">IF(CI7="","",IF(CM7="Income",CL7,""))</f>
        <v>400</v>
      </c>
      <c r="DI67" s="412" t="str">
        <f t="shared" ref="DI67:DI83" ca="1" si="170">IFERROR(INDEX($DD$66:$DD$83,MATCH(ROW()-ROW($DI$65),$DC$66:$DC$83,0)),"")</f>
        <v>Car 2 Gas</v>
      </c>
      <c r="DJ67" s="413">
        <f t="shared" ref="DJ67:DJ83" ca="1" si="171">IFERROR(INDEX($DE$66:$DE$83,MATCH(ROW()-ROW($DI$65),$DC$66:$DC$83,0)),"")</f>
        <v>80</v>
      </c>
      <c r="DK67" s="412" t="str">
        <f t="shared" ref="DK67:DK83" ca="1" si="172">IFERROR(INDEX($DG$66:$DG$83,MATCH(ROW()-ROW($DK$65),$DF$66:$DF$83,0)),"")</f>
        <v>Paycheck 3</v>
      </c>
      <c r="DL67" s="413">
        <f t="shared" ref="DL67:DL83" ca="1" si="173">IFERROR(INDEX($DH$66:$DH$83,MATCH(ROW()-ROW($DK$65),$DF$66:$DF$83,0)),"")</f>
        <v>700</v>
      </c>
      <c r="DM67" s="292"/>
      <c r="DN67" s="425" t="str">
        <f ca="1">IF(DI69="","",CONCATENATE(DI69," - ",DJ69))</f>
        <v>Auto Insurance - 180</v>
      </c>
      <c r="DO67" s="295" t="str">
        <f ca="1">IF(DI70="","",CONCATENATE(DI70," - ",DJ70))</f>
        <v>Boat Loan - 300</v>
      </c>
      <c r="DP67" s="295" t="str">
        <f ca="1">IF(DI71="","",CONCATENATE(DI71," - ",DJ71))</f>
        <v>Car 1 Gas - 50</v>
      </c>
      <c r="DQ67" s="425" t="str">
        <f ca="1">IF(DK69="","",CONCATENATE(DK69," - ",DL69))</f>
        <v/>
      </c>
      <c r="DR67" s="295" t="str">
        <f ca="1">IF(DK70="","",CONCATENATE(DK70," - ",DL70))</f>
        <v/>
      </c>
      <c r="DS67" s="426" t="str">
        <f ca="1">IF(DK71="","",CONCATENATE(DK71," - ",DL71))</f>
        <v/>
      </c>
    </row>
    <row r="68" spans="16:123" x14ac:dyDescent="0.3">
      <c r="P68" s="1202" t="s">
        <v>550</v>
      </c>
      <c r="Q68" s="1203"/>
      <c r="R68" s="1203"/>
      <c r="S68" s="452">
        <f ca="1">IF(AND(S66=0,S67=0),0,SUM(S67,S66))</f>
        <v>12686.139999999998</v>
      </c>
      <c r="U68" s="1149" t="s">
        <v>519</v>
      </c>
      <c r="V68" s="1150"/>
      <c r="W68" s="1150"/>
      <c r="X68" s="447">
        <f ca="1">IF(AND(X66=0,X67=0),0,SUM(X67-X66))</f>
        <v>12686.139999999998</v>
      </c>
      <c r="AB68" s="395">
        <f ca="1">IFERROR(MATCH($AB$59,OFFSET(Year!$BD$123:$BD$174,AB67,,1000),0)+AB67,"")</f>
        <v>8</v>
      </c>
      <c r="AC68" s="340">
        <f ca="1">IFERROR(INDEX(Year!$BG$123:$BG$174,AB68),"")</f>
        <v>8</v>
      </c>
      <c r="AD68" s="348" t="str">
        <f ca="1">IFERROR(INDEX(Year!$BE$123:$BE$174,AB68),"")</f>
        <v>Paycheck 3</v>
      </c>
      <c r="AE68" s="363">
        <f ca="1">IFERROR(INDEX(Year!$BF$123:$BF$174,AB68),"")</f>
        <v>700</v>
      </c>
      <c r="AF68" s="402" t="str">
        <f ca="1">IFERROR(INDEX(Year!$BD$123:$BD$174,AB68),"")</f>
        <v>Income</v>
      </c>
      <c r="AI68" s="1153">
        <f>IF(A29="","",--TEXT(A29,"dd"))</f>
        <v>26</v>
      </c>
      <c r="AJ68" s="1154"/>
      <c r="AK68" s="1154"/>
      <c r="AL68" s="1155"/>
      <c r="AM68" s="1153">
        <f>IF(C29="","",--TEXT(C29,"dd"))</f>
        <v>27</v>
      </c>
      <c r="AN68" s="1154"/>
      <c r="AO68" s="1154"/>
      <c r="AP68" s="1155"/>
      <c r="AQ68" s="1153">
        <f>IF(E29="","",--TEXT(E29,"dd"))</f>
        <v>28</v>
      </c>
      <c r="AR68" s="1154"/>
      <c r="AS68" s="1154"/>
      <c r="AT68" s="1155"/>
      <c r="AU68" s="1153">
        <f>IF(G29="","",--TEXT(G29,"dd"))</f>
        <v>29</v>
      </c>
      <c r="AV68" s="1154"/>
      <c r="AW68" s="1154"/>
      <c r="AX68" s="1155"/>
      <c r="AY68" s="1153">
        <f>IF(I29="","",--TEXT(I29,"dd"))</f>
        <v>30</v>
      </c>
      <c r="AZ68" s="1154"/>
      <c r="BA68" s="1154"/>
      <c r="BB68" s="1155"/>
      <c r="BC68" s="1153" t="str">
        <f>IF(K29="","",--TEXT(K29,"dd"))</f>
        <v/>
      </c>
      <c r="BD68" s="1154"/>
      <c r="BE68" s="1154"/>
      <c r="BF68" s="1155"/>
      <c r="BG68" s="1153" t="str">
        <f>IF(M29="","",--TEXT(M29,"dd"))</f>
        <v/>
      </c>
      <c r="BH68" s="1154"/>
      <c r="BI68" s="1154"/>
      <c r="BJ68" s="1155"/>
      <c r="BL68" s="412" t="str">
        <f ca="1">IF(OR(BM68="",BM68=0),"",MAX(BL$5:BL67)+1)</f>
        <v/>
      </c>
      <c r="BM68" s="316" t="str">
        <f ca="1">IFERROR(INDEX($AJ$6:$AJ$17, ROWS(BM$4:$BM66)), IFERROR(INDEX($AN$6:$AN$17, ROWS(BM$4:$BM66)-ROWS($AJ$6:$AJ$17)), IFERROR(INDEX($AR$6:$AR$17, ROWS(BM$4:$BM66)-ROWS($AJ$6:$AJ$17)-ROWS($AN$6:$AN$17)),IFERROR(INDEX($AV$6:$AV$17, ROWS(BM$4:$BM66)-ROWS($AJ$6:$AJ$17)-ROWS($AN$6:$AN$17)-ROWS($AR$6:$AR$17)),IFERROR(INDEX($AZ$6:$AZ$17, ROWS(BM$4:$BM66)-ROWS($AJ$6:$AJ$17)-ROWS($AN$6:$AN$17)-ROWS($AR$6:$AR$17)-ROWS($AV$6:$AV$17)),IFERROR(INDEX($BD$6:$BD$17, ROWS(BM$4:$BM66)-ROWS($AJ$6:$AJ$17)-ROWS($AN$6:$AN$17)-ROWS($AR$6:$AR$17)-ROWS($AV$6:$AV$17)-ROWS($AZ$6:$AZ$17)),IFERROR(INDEX($BH$6:$BH$17, ROWS(BM$4:$BM66)-ROWS($AJ$6:$AJ$17)-ROWS($AN$6:$AN$17)-ROWS($AR$6:$AR$17)-ROWS($AV$6:$AV$17)-ROWS($AZ$6:$AZ$17)-ROWS($BD$6:$BD$17)), "")))))))</f>
        <v/>
      </c>
      <c r="BN68" s="316" t="str">
        <f t="shared" ca="1" si="30"/>
        <v/>
      </c>
      <c r="BO68" s="316" t="str">
        <f ca="1">IF(OR(BP68="",BP68=0),"",MAX(BO$5:BO67)+1)</f>
        <v/>
      </c>
      <c r="BP68" s="316" t="str">
        <f ca="1">IFERROR(INDEX($AK$6:$AK$17, ROWS($BP$4:BP66)), IFERROR(INDEX($AO$6:$AO$17, ROWS($BP$4:BP66)-ROWS($AK$6:$AK$17)), IFERROR(INDEX($AS$6:$AS$17, ROWS($BP$4:BP66)-ROWS($AK$6:$AK$17)-ROWS($AO$6:$AO$17)),IFERROR(INDEX($AW$6:$AW$17, ROWS($BP$4:BP66)-ROWS($AK$6:$AK$17)-ROWS($AO$6:$AO$17)-ROWS($AS$6:$AS$17)),IFERROR(INDEX($BA$6:$BA$17, ROWS($BP$4:BP66)-ROWS($AK$6:$AK$17)-ROWS($AO$6:$AO$17)-ROWS($AS$6:$AS$17)-ROWS($AW$6:$AW$17)),IFERROR(INDEX($BE$6:$BE$17, ROWS($BP$4:BP66)-ROWS($AK$6:$AK$17)-ROWS($AO$6:$AO$17)-ROWS($AS$6:$AS$17)-ROWS($AW$6:$AW$17)-ROWS($BA$6:$BA$17)),IFERROR(INDEX($BI$6:$BI$17, ROWS($BP$4:BP66)-ROWS($AK$6:$AK$17)-ROWS($AO$6:$AO$17)-ROWS($AS$6:$AS$17)-ROWS($AW$6:$AW$17)-ROWS($BA$6:$BA$17)-ROWS($BE$6:$BE$17)), "")))))))</f>
        <v/>
      </c>
      <c r="BQ68" s="316" t="str">
        <f t="shared" ca="1" si="31"/>
        <v/>
      </c>
      <c r="BR68" s="413" t="str">
        <f t="shared" ca="1" si="32"/>
        <v/>
      </c>
      <c r="BS68" s="412" t="str">
        <f ca="1">IF(OR(BT68="",BT68=0),"",MAX(BS$5:BS67)+1)</f>
        <v/>
      </c>
      <c r="BT68" s="316" t="str">
        <f ca="1">IFERROR(INDEX($AJ$22:$AJ$33, ROWS($BT$4:BT66)), IFERROR(INDEX($AN$22:$AN$33, ROWS($BT$4:BT66)-ROWS($AJ$22:$AJ$33)), IFERROR(INDEX($AR$22:$AR$33, ROWS($BT$4:BT66)-ROWS($AJ$22:$AJ$33)-ROWS($AN$22:$AN$33)),IFERROR(INDEX($AV$22:$AV$33, ROWS($BT$4:BT66)-ROWS($AJ$22:$AJ$33)-ROWS($AN$22:$AN$33)-ROWS($AR$22:$AR$33)),IFERROR(INDEX($AZ$22:$AZ$33, ROWS($BT$4:BT66)-ROWS($AJ$22:$AJ$33)-ROWS($AN$22:$AN$33)-ROWS($AR$22:$AR$33)-ROWS($AV$22:$AV$33)),IFERROR(INDEX($BD$22:$BD$33, ROWS($BT$4:BT66)-ROWS($AJ$22:$AJ$33)-ROWS($AN$22:$AN$33)-ROWS($AR$22:$AR$33)-ROWS($AV$22:$AV$33)-ROWS($AZ$22:$AZ$33)),IFERROR(INDEX($BH$22:$BH$33, ROWS($BT$4:BT66)-ROWS($AJ$22:$AJ$33)-ROWS($AN$22:$AN$33)-ROWS($AR$22:$AR$33)-ROWS($AV$22:$AV$33)-ROWS($AZ$22:$AZ$33)-ROWS($BD$22:$BD$33)), "")))))))</f>
        <v/>
      </c>
      <c r="BU68" s="316" t="str">
        <f t="shared" ca="1" si="33"/>
        <v/>
      </c>
      <c r="BV68" s="316" t="str">
        <f ca="1">IF(OR(BW68="",BW68=0),"",MAX(BV$5:BV67)+1)</f>
        <v/>
      </c>
      <c r="BW68" s="316" t="str">
        <f ca="1">IFERROR(INDEX($AK$22:$AK$33, ROWS($BW$4:BW66)), IFERROR(INDEX($AO$22:$AO$33, ROWS($BW$4:BW66)-ROWS($AK$22:$AK$33)), IFERROR(INDEX($AS$22:$AS$33, ROWS($BW$4:BW66)-ROWS($AK$22:$AK$33)-ROWS($AO$22:$AO$33)),IFERROR(INDEX($AW$22:$AW$33, ROWS($BW$4:BW66)-ROWS($AK$22:$AK$33)-ROWS($AO$22:$AO$33)-ROWS($AS$22:$AS$33)),IFERROR(INDEX($BA$22:$BA$33, ROWS($BW$4:BW66)-ROWS($AK$22:$AK$33)-ROWS($AO$22:$AO$33)-ROWS($AS$22:$AS$33)-ROWS($AW$22:$AW$33)),IFERROR(INDEX($BE$22:$BE$33, ROWS($BW$4:BW66)-ROWS($AK$22:$AK$33)-ROWS($AO$22:$AO$33)-ROWS($AS$22:$AS$33)-ROWS($AW$22:$AW$33)-ROWS($BA$22:$BA$33)),IFERROR(INDEX($BI$22:$BI$33, ROWS($BW$4:BW66)-ROWS($AK$22:$AK$33)-ROWS($AO$22:$AO$33)-ROWS($AS$22:$AS$33)-ROWS($AW$22:$AW$33)-ROWS($BA$22:$BA$33)-ROWS($BE$22:$BE$33)), "")))))))</f>
        <v/>
      </c>
      <c r="BX68" s="316" t="str">
        <f t="shared" ca="1" si="34"/>
        <v/>
      </c>
      <c r="BY68" s="413" t="str">
        <f t="shared" ca="1" si="35"/>
        <v/>
      </c>
      <c r="BZ68" s="412" t="str">
        <f ca="1">IF(OR(CA68="",CA68=0),"",MAX(BZ$5:BZ67)+1)</f>
        <v/>
      </c>
      <c r="CA68" s="316" t="str">
        <f ca="1">IFERROR(INDEX($AJ$38:$AJ$49, ROWS($CA$4:CA66)), IFERROR(INDEX($AN$38:$AN$49, ROWS($CA$4:CA66)-ROWS($AJ$38:$AJ$49)), IFERROR(INDEX($AR$38:$AR$49, ROWS($CA$4:CA66)-ROWS($AJ$38:$AJ$49)-ROWS($AN$38:$AN$49)),IFERROR(INDEX($AV$38:$AV$49, ROWS($CA$4:CA66)-ROWS($AJ$38:$AJ$49)-ROWS($AN$38:$AN$49)-ROWS($AR$38:$AR$49)),IFERROR(INDEX($AZ$38:$AZ$49, ROWS($CA$4:CA66)-ROWS($AJ$38:$AJ$49)-ROWS($AN$38:$AN$49)-ROWS($AR$38:$AR$49)-ROWS($AV$38:$AV$49)),IFERROR(INDEX($BD$38:$BD$49, ROWS($CA$4:CA66)-ROWS($AJ$38:$AJ$49)-ROWS($AN$38:$AN$49)-ROWS($AR$38:$AR$49)-ROWS($AV$38:$AV$49)-ROWS($AZ$38:$AZ$49)),IFERROR(INDEX($BH$38:$BH$49, ROWS($CA$4:CA66)-ROWS($AJ$38:$AJ$49)-ROWS($AN$38:$AN$49)-ROWS($AR$38:$AR$49)-ROWS($AV$38:$AV$49)-ROWS($AZ$38:$AZ$49)-ROWS($BD$38:$BD$49)), "")))))))</f>
        <v/>
      </c>
      <c r="CB68" s="316" t="str">
        <f t="shared" ca="1" si="36"/>
        <v/>
      </c>
      <c r="CC68" s="316" t="str">
        <f ca="1">IF(OR(CD68="",CD68=0),"",MAX(CC$5:CC67)+1)</f>
        <v/>
      </c>
      <c r="CD68" s="316" t="str">
        <f ca="1">IFERROR(INDEX($AK$38:$AK$49, ROWS($CD$4:CD66)), IFERROR(INDEX($AO$38:$AO$49, ROWS($CD$4:CD66)-ROWS($AK$38:$AK$49)), IFERROR(INDEX($AS$38:$AS$49, ROWS($CD$4:CD66)-ROWS($AK$38:$AK$49)-ROWS($AO$38:$AO$49)),IFERROR(INDEX($AW$38:$AW$49, ROWS($CD$4:CD66)-ROWS($AK$38:$AK$49)-ROWS($AO$38:$AO$49)-ROWS($AS$38:$AS$49)),IFERROR(INDEX($BA$38:$BA$49, ROWS($CD$4:CD66)-ROWS($AK$38:$AK$49)-ROWS($AO$38:$AO$49)-ROWS($AS$38:$AS$49)-ROWS($AW$38:$AW$49)),IFERROR(INDEX($BE$38:$BE$49, ROWS($CD$4:CD66)-ROWS($AK$38:$AK$49)-ROWS($AO$38:$AO$49)-ROWS($AS$38:$AS$49)-ROWS($AW$38:$AW$49)-ROWS($BA$38:$BA$49)),IFERROR(INDEX($BI$38:$BI$49, ROWS($CD$4:CD66)-ROWS($AK$38:$AK$49)-ROWS($AO$38:$AO$49)-ROWS($AS$38:$AS$49)-ROWS($AW$38:$AW$49)-ROWS($BA$38:$BA$49)-ROWS($BE$38:$BE$49)), "")))))))</f>
        <v/>
      </c>
      <c r="CE68" s="316" t="str">
        <f t="shared" ca="1" si="37"/>
        <v/>
      </c>
      <c r="CF68" s="413" t="str">
        <f t="shared" ca="1" si="38"/>
        <v/>
      </c>
      <c r="CG68" s="412" t="str">
        <f ca="1">IF(OR(CH68="",CH68=0),"",MAX(CG$5:CG67)+1)</f>
        <v/>
      </c>
      <c r="CH68" s="316" t="str">
        <f ca="1">IFERROR(INDEX($AJ$54:$AJ$65, ROWS($CH$4:CH66)), IFERROR(INDEX($AN$54:$AN$65, ROWS($CH$4:CH66)-ROWS($AJ$54:$AJ$65)), IFERROR(INDEX($AR$54:$AR$65, ROWS($CH$4:CH66)-ROWS($AJ$54:$AJ$65)-ROWS($AN$54:$AN$65)),IFERROR(INDEX($AV$54:$AV$65, ROWS($CH$4:CH66)-ROWS($AJ$54:$AJ$65)-ROWS($AN$54:$AN$65)-ROWS($AR$54:$AR$65)),IFERROR(INDEX($AZ$54:$AZ$65, ROWS($CH$4:CH66)-ROWS($AJ$54:$AJ$65)-ROWS($AN$54:$AN$65)-ROWS($AR$54:$AR$65)-ROWS($AV$54:$AV$65)),IFERROR(INDEX($BD$54:$BD$65, ROWS($CH$4:CH66)-ROWS($AJ$54:$AJ$65)-ROWS($AN$54:$AN$65)-ROWS($AR$54:$AR$65)-ROWS($AV$54:$AV$65)-ROWS($AZ$54:$AZ$65)),IFERROR(INDEX($BH$54:$BH$65, ROWS($CH$4:CH66)-ROWS($AJ$54:$AJ$65)-ROWS($AN$54:$AN$65)-ROWS($AR$54:$AR$65)-ROWS($AV$54:$AV$65)-ROWS($AZ$54:$AZ$65)-ROWS($BD$54:$BD$65)), "")))))))</f>
        <v/>
      </c>
      <c r="CI68" s="316" t="str">
        <f t="shared" ca="1" si="39"/>
        <v/>
      </c>
      <c r="CJ68" s="316" t="str">
        <f ca="1">IF(OR(CK68="",CK68=0),"",MAX(CJ$5:CJ67)+1)</f>
        <v/>
      </c>
      <c r="CK68" s="316" t="str">
        <f ca="1">IFERROR(INDEX($AK$54:$AK$65, ROWS($CK$4:CK66)), IFERROR(INDEX($AO$54:$AO$65, ROWS($CK$4:CK66)-ROWS($AK$54:$AK$65)), IFERROR(INDEX($AS$54:$AS$65, ROWS($CK$4:CK66)-ROWS($AK$54:$AK$65)-ROWS($AO$54:$AO$65)),IFERROR(INDEX($AW$54:$AW$65, ROWS($CK$4:CK66)-ROWS($AK$54:$AK$65)-ROWS($AO$54:$AO$65)-ROWS($AS$54:$AS$65)),IFERROR(INDEX($BA$54:$BA$65, ROWS($CK$4:CK66)-ROWS($AK$54:$AK$65)-ROWS($AO$54:$AO$65)-ROWS($AS$54:$AS$65)-ROWS($AW$54:$AW$65)),IFERROR(INDEX($BE$54:$BE$65, ROWS($CK$4:CK66)-ROWS($AK$54:$AK$65)-ROWS($AO$54:$AO$65)-ROWS($AS$54:$AS$65)-ROWS($AW$54:$AW$65)-ROWS($BA$54:$BA$65)),IFERROR(INDEX($BI$54:$BI$65, ROWS($CK$4:CK66)-ROWS($AK$54:$AK$65)-ROWS($AO$54:$AO$65)-ROWS($AS$54:$AS$65)-ROWS($AW$54:$AW$65)-ROWS($BA$54:$BA$65)-ROWS($BE$54:$BE$65)), "")))))))</f>
        <v/>
      </c>
      <c r="CL68" s="316" t="str">
        <f t="shared" ca="1" si="40"/>
        <v/>
      </c>
      <c r="CM68" s="413" t="str">
        <f t="shared" ca="1" si="41"/>
        <v/>
      </c>
      <c r="CN68" s="412" t="str">
        <f>IF(OR(CO68="",CO68=0),"",MAX(CN$5:CN67)+1)</f>
        <v/>
      </c>
      <c r="CO68" s="316">
        <f>IFERROR(INDEX($AJ$70:$AJ$81, ROWS($CO$4:CO66)), IFERROR(INDEX($AN$70:$AN$81, ROWS($CO$4:CO66)-ROWS($AJ$70:$AJ$81)), IFERROR(INDEX($AR$70:$AR$81, ROWS($CO$4:CO66)-ROWS($AJ$70:$AJ$81)-ROWS($AN$70:$AN$81)),IFERROR(INDEX($AV$70:$AV$81, ROWS($CO$4:CO66)-ROWS($AJ$70:$AJ$81)-ROWS($AN$70:$AN$81)-ROWS($AR$70:$AR$81)),IFERROR(INDEX($AZ$70:$AZ$81, ROWS($CO$4:CO66)-ROWS($AJ$70:$AJ$81)-ROWS($AN$70:$AN$81)-ROWS($AR$70:$AR$81)-ROWS($AV$70:$AV$81)),IFERROR(INDEX($BD$70:$BD$81, ROWS($CO$4:CO66)-ROWS($AJ$70:$AJ$81)-ROWS($AN$70:$AN$81)-ROWS($AR$70:$AR$81)-ROWS($AV$70:$AV$81)-ROWS($AZ$70:$AZ$81)),IFERROR(INDEX($BH$70:$BH$81, ROWS($CO$4:CO66)-ROWS($AJ$70:$AJ$81)-ROWS($AN$70:$AN$81)-ROWS($AR$70:$AR$81)-ROWS($AV$70:$AV$81)-ROWS($AZ$70:$AZ$81)-ROWS($BD$70:$BD$81)), "")))))))</f>
        <v>0</v>
      </c>
      <c r="CP68" s="316" t="str">
        <f t="shared" ca="1" si="42"/>
        <v/>
      </c>
      <c r="CQ68" s="316" t="str">
        <f>IF(OR(CR68="",CR68=0),"",MAX(CQ$5:CQ67)+1)</f>
        <v/>
      </c>
      <c r="CR68" s="316">
        <f>IFERROR(INDEX($AK$70:$AK$81, ROWS($CR$4:CR66)), IFERROR(INDEX($AO$70:$AO$81, ROWS($CR$4:CR66)-ROWS($AK$70:$AK$81)), IFERROR(INDEX($AS$70:$AS$81, ROWS($CR$4:CR66)-ROWS($AK$70:$AK$81)-ROWS($AO$70:$AO$81)),IFERROR(INDEX($AW$70:$AW$81, ROWS($CR$4:CR66)-ROWS($AK$70:$AK$81)-ROWS($AO$70:$AO$81)-ROWS($AS$70:$AS$81)),IFERROR(INDEX($BA$70:$BA$81, ROWS($CR$4:CR66)-ROWS($AK$70:$AK$81)-ROWS($AO$70:$AO$81)-ROWS($AS$70:$AS$81)-ROWS($AW$70:$AW$81)),IFERROR(INDEX($BE$70:$BE$81, ROWS($CR$4:CR66)-ROWS($AK$70:$AK$81)-ROWS($AO$70:$AO$81)-ROWS($AS$70:$AS$81)-ROWS($AW$70:$AW$81)-ROWS($BA$70:$BA$81)),IFERROR(INDEX($BI$70:$BI$81, ROWS($CR$4:CR66)-ROWS($AK$70:$AK$81)-ROWS($AO$70:$AO$81)-ROWS($AS$70:$AS$81)-ROWS($AW$70:$AW$81)-ROWS($BA$70:$BA$81)-ROWS($BE$70:$BE$81)), "")))))))</f>
        <v>0</v>
      </c>
      <c r="CS68" s="316" t="str">
        <f t="shared" ca="1" si="43"/>
        <v/>
      </c>
      <c r="CT68" s="413" t="str">
        <f t="shared" ca="1" si="44"/>
        <v/>
      </c>
      <c r="CU68" s="412" t="str">
        <f>IF(OR(CV68="",CV68=0),"",MAX(CU$5:CU67)+1)</f>
        <v/>
      </c>
      <c r="CV68" s="316" t="str">
        <f>IFERROR(INDEX($AJ$86:$AJ$97, ROWS($CV$4:CV66)), IFERROR(INDEX($AN$86:$AN$97, ROWS($CV$4:CV66)-ROWS($AJ$86:$AJ$97)), ""))</f>
        <v/>
      </c>
      <c r="CW68" s="316" t="str">
        <f t="shared" si="45"/>
        <v/>
      </c>
      <c r="CX68" s="316" t="str">
        <f>IF(OR(CY68="",CY68=0),"",MAX(CX$5:CX67)+1)</f>
        <v/>
      </c>
      <c r="CY68" s="316" t="str">
        <f>IFERROR(INDEX($AK$86:$AK$97, ROWS($CY$4:CY66)), IFERROR(INDEX($AO$86:$AO$97, ROWS($CY$4:CY66)-ROWS($AK$86:$AK$97)), ""))</f>
        <v/>
      </c>
      <c r="CZ68" s="316" t="str">
        <f t="shared" si="46"/>
        <v/>
      </c>
      <c r="DA68" s="413" t="str">
        <f t="shared" si="47"/>
        <v/>
      </c>
      <c r="DC68" s="438">
        <f ca="1">IF(OR(DD68="",DD68=0),"",MAX(DC$65:DC67)+1)</f>
        <v>2</v>
      </c>
      <c r="DD68" s="434" t="str">
        <f t="shared" ca="1" si="166"/>
        <v>Car 2 Gas</v>
      </c>
      <c r="DE68" s="413">
        <f t="shared" ca="1" si="167"/>
        <v>80</v>
      </c>
      <c r="DF68" s="431" t="str">
        <f ca="1">IF(OR(DG68="",DG68=0),"",MAX(DF$65:DF67)+1)</f>
        <v/>
      </c>
      <c r="DG68" s="412" t="str">
        <f t="shared" ca="1" si="168"/>
        <v/>
      </c>
      <c r="DH68" s="413" t="str">
        <f t="shared" ca="1" si="169"/>
        <v/>
      </c>
      <c r="DI68" s="412" t="str">
        <f t="shared" ca="1" si="170"/>
        <v>Credit Card 1</v>
      </c>
      <c r="DJ68" s="413">
        <f t="shared" ca="1" si="171"/>
        <v>50</v>
      </c>
      <c r="DK68" s="412" t="str">
        <f t="shared" ca="1" si="172"/>
        <v>Paycheck 1</v>
      </c>
      <c r="DL68" s="413">
        <f t="shared" ca="1" si="173"/>
        <v>850</v>
      </c>
      <c r="DM68" s="292"/>
      <c r="DN68" s="425" t="str">
        <f ca="1">IF(DI72="","",CONCATENATE(DI72," - ",DJ72))</f>
        <v/>
      </c>
      <c r="DO68" s="295" t="str">
        <f ca="1">IF(DI73="","",CONCATENATE(DI73," - ",DJ73))</f>
        <v/>
      </c>
      <c r="DP68" s="295" t="str">
        <f ca="1">IF(DI74="","",CONCATENATE(DI74," - ",DJ74))</f>
        <v/>
      </c>
      <c r="DQ68" s="425" t="str">
        <f ca="1">IF(DK72="","",CONCATENATE(DK72," - ",DL72))</f>
        <v/>
      </c>
      <c r="DR68" s="295" t="str">
        <f ca="1">IF(DK73="","",CONCATENATE(DK73," - ",DL73))</f>
        <v/>
      </c>
      <c r="DS68" s="426" t="str">
        <f ca="1">IF(DK74="","",CONCATENATE(DK74," - ",DL74))</f>
        <v/>
      </c>
    </row>
    <row r="69" spans="16:123" ht="15.75" thickBot="1" x14ac:dyDescent="0.35">
      <c r="P69" s="1204"/>
      <c r="Q69" s="1205"/>
      <c r="R69" s="1205"/>
      <c r="S69" s="1206"/>
      <c r="U69" s="1189"/>
      <c r="V69" s="1190"/>
      <c r="W69" s="1190"/>
      <c r="X69" s="1191"/>
      <c r="AB69" s="395">
        <f ca="1">IFERROR(MATCH($AB$59,OFFSET(Year!$BD$123:$BD$174,AB68,,1000),0)+AB68,"")</f>
        <v>9</v>
      </c>
      <c r="AC69" s="340">
        <f ca="1">IFERROR(INDEX(Year!$BG$123:$BG$174,AB69),"")</f>
        <v>22</v>
      </c>
      <c r="AD69" s="348" t="str">
        <f ca="1">IFERROR(INDEX(Year!$BE$123:$BE$174,AB69),"")</f>
        <v>Paycheck 3</v>
      </c>
      <c r="AE69" s="363">
        <f ca="1">IFERROR(INDEX(Year!$BF$123:$BF$174,AB69),"")</f>
        <v>700</v>
      </c>
      <c r="AF69" s="402" t="str">
        <f ca="1">IFERROR(INDEX(Year!$BD$123:$BD$174,AB69),"")</f>
        <v>Income</v>
      </c>
      <c r="AI69" s="312"/>
      <c r="AJ69" s="313" t="s">
        <v>483</v>
      </c>
      <c r="AK69" s="313" t="s">
        <v>13</v>
      </c>
      <c r="AL69" s="314" t="s">
        <v>11</v>
      </c>
      <c r="AM69" s="312"/>
      <c r="AN69" s="313" t="s">
        <v>483</v>
      </c>
      <c r="AO69" s="313" t="s">
        <v>13</v>
      </c>
      <c r="AP69" s="314" t="s">
        <v>11</v>
      </c>
      <c r="AQ69" s="312"/>
      <c r="AR69" s="313" t="s">
        <v>483</v>
      </c>
      <c r="AS69" s="313" t="s">
        <v>13</v>
      </c>
      <c r="AT69" s="314" t="s">
        <v>11</v>
      </c>
      <c r="AU69" s="312"/>
      <c r="AV69" s="313" t="s">
        <v>483</v>
      </c>
      <c r="AW69" s="313" t="s">
        <v>13</v>
      </c>
      <c r="AX69" s="314" t="s">
        <v>11</v>
      </c>
      <c r="AY69" s="312"/>
      <c r="AZ69" s="313" t="s">
        <v>483</v>
      </c>
      <c r="BA69" s="313" t="s">
        <v>13</v>
      </c>
      <c r="BB69" s="314" t="s">
        <v>11</v>
      </c>
      <c r="BC69" s="312"/>
      <c r="BD69" s="313" t="s">
        <v>483</v>
      </c>
      <c r="BE69" s="313" t="s">
        <v>13</v>
      </c>
      <c r="BF69" s="314" t="s">
        <v>11</v>
      </c>
      <c r="BG69" s="312"/>
      <c r="BH69" s="313" t="s">
        <v>483</v>
      </c>
      <c r="BI69" s="313" t="s">
        <v>13</v>
      </c>
      <c r="BJ69" s="314" t="s">
        <v>11</v>
      </c>
      <c r="BL69" s="412" t="str">
        <f ca="1">IF(OR(BM69="",BM69=0),"",MAX(BL$5:BL68)+1)</f>
        <v/>
      </c>
      <c r="BM69" s="316" t="str">
        <f ca="1">IFERROR(INDEX($AJ$6:$AJ$17, ROWS(BM$4:$BM67)), IFERROR(INDEX($AN$6:$AN$17, ROWS(BM$4:$BM67)-ROWS($AJ$6:$AJ$17)), IFERROR(INDEX($AR$6:$AR$17, ROWS(BM$4:$BM67)-ROWS($AJ$6:$AJ$17)-ROWS($AN$6:$AN$17)),IFERROR(INDEX($AV$6:$AV$17, ROWS(BM$4:$BM67)-ROWS($AJ$6:$AJ$17)-ROWS($AN$6:$AN$17)-ROWS($AR$6:$AR$17)),IFERROR(INDEX($AZ$6:$AZ$17, ROWS(BM$4:$BM67)-ROWS($AJ$6:$AJ$17)-ROWS($AN$6:$AN$17)-ROWS($AR$6:$AR$17)-ROWS($AV$6:$AV$17)),IFERROR(INDEX($BD$6:$BD$17, ROWS(BM$4:$BM67)-ROWS($AJ$6:$AJ$17)-ROWS($AN$6:$AN$17)-ROWS($AR$6:$AR$17)-ROWS($AV$6:$AV$17)-ROWS($AZ$6:$AZ$17)),IFERROR(INDEX($BH$6:$BH$17, ROWS(BM$4:$BM67)-ROWS($AJ$6:$AJ$17)-ROWS($AN$6:$AN$17)-ROWS($AR$6:$AR$17)-ROWS($AV$6:$AV$17)-ROWS($AZ$6:$AZ$17)-ROWS($BD$6:$BD$17)), "")))))))</f>
        <v/>
      </c>
      <c r="BN69" s="316" t="str">
        <f t="shared" ca="1" si="30"/>
        <v/>
      </c>
      <c r="BO69" s="316" t="str">
        <f ca="1">IF(OR(BP69="",BP69=0),"",MAX(BO$5:BO68)+1)</f>
        <v/>
      </c>
      <c r="BP69" s="316" t="str">
        <f ca="1">IFERROR(INDEX($AK$6:$AK$17, ROWS($BP$4:BP67)), IFERROR(INDEX($AO$6:$AO$17, ROWS($BP$4:BP67)-ROWS($AK$6:$AK$17)), IFERROR(INDEX($AS$6:$AS$17, ROWS($BP$4:BP67)-ROWS($AK$6:$AK$17)-ROWS($AO$6:$AO$17)),IFERROR(INDEX($AW$6:$AW$17, ROWS($BP$4:BP67)-ROWS($AK$6:$AK$17)-ROWS($AO$6:$AO$17)-ROWS($AS$6:$AS$17)),IFERROR(INDEX($BA$6:$BA$17, ROWS($BP$4:BP67)-ROWS($AK$6:$AK$17)-ROWS($AO$6:$AO$17)-ROWS($AS$6:$AS$17)-ROWS($AW$6:$AW$17)),IFERROR(INDEX($BE$6:$BE$17, ROWS($BP$4:BP67)-ROWS($AK$6:$AK$17)-ROWS($AO$6:$AO$17)-ROWS($AS$6:$AS$17)-ROWS($AW$6:$AW$17)-ROWS($BA$6:$BA$17)),IFERROR(INDEX($BI$6:$BI$17, ROWS($BP$4:BP67)-ROWS($AK$6:$AK$17)-ROWS($AO$6:$AO$17)-ROWS($AS$6:$AS$17)-ROWS($AW$6:$AW$17)-ROWS($BA$6:$BA$17)-ROWS($BE$6:$BE$17)), "")))))))</f>
        <v/>
      </c>
      <c r="BQ69" s="316" t="str">
        <f t="shared" ca="1" si="31"/>
        <v/>
      </c>
      <c r="BR69" s="413" t="str">
        <f t="shared" ca="1" si="32"/>
        <v/>
      </c>
      <c r="BS69" s="412" t="str">
        <f ca="1">IF(OR(BT69="",BT69=0),"",MAX(BS$5:BS68)+1)</f>
        <v/>
      </c>
      <c r="BT69" s="316" t="str">
        <f ca="1">IFERROR(INDEX($AJ$22:$AJ$33, ROWS($BT$4:BT67)), IFERROR(INDEX($AN$22:$AN$33, ROWS($BT$4:BT67)-ROWS($AJ$22:$AJ$33)), IFERROR(INDEX($AR$22:$AR$33, ROWS($BT$4:BT67)-ROWS($AJ$22:$AJ$33)-ROWS($AN$22:$AN$33)),IFERROR(INDEX($AV$22:$AV$33, ROWS($BT$4:BT67)-ROWS($AJ$22:$AJ$33)-ROWS($AN$22:$AN$33)-ROWS($AR$22:$AR$33)),IFERROR(INDEX($AZ$22:$AZ$33, ROWS($BT$4:BT67)-ROWS($AJ$22:$AJ$33)-ROWS($AN$22:$AN$33)-ROWS($AR$22:$AR$33)-ROWS($AV$22:$AV$33)),IFERROR(INDEX($BD$22:$BD$33, ROWS($BT$4:BT67)-ROWS($AJ$22:$AJ$33)-ROWS($AN$22:$AN$33)-ROWS($AR$22:$AR$33)-ROWS($AV$22:$AV$33)-ROWS($AZ$22:$AZ$33)),IFERROR(INDEX($BH$22:$BH$33, ROWS($BT$4:BT67)-ROWS($AJ$22:$AJ$33)-ROWS($AN$22:$AN$33)-ROWS($AR$22:$AR$33)-ROWS($AV$22:$AV$33)-ROWS($AZ$22:$AZ$33)-ROWS($BD$22:$BD$33)), "")))))))</f>
        <v/>
      </c>
      <c r="BU69" s="316" t="str">
        <f t="shared" ca="1" si="33"/>
        <v/>
      </c>
      <c r="BV69" s="316" t="str">
        <f ca="1">IF(OR(BW69="",BW69=0),"",MAX(BV$5:BV68)+1)</f>
        <v/>
      </c>
      <c r="BW69" s="316" t="str">
        <f ca="1">IFERROR(INDEX($AK$22:$AK$33, ROWS($BW$4:BW67)), IFERROR(INDEX($AO$22:$AO$33, ROWS($BW$4:BW67)-ROWS($AK$22:$AK$33)), IFERROR(INDEX($AS$22:$AS$33, ROWS($BW$4:BW67)-ROWS($AK$22:$AK$33)-ROWS($AO$22:$AO$33)),IFERROR(INDEX($AW$22:$AW$33, ROWS($BW$4:BW67)-ROWS($AK$22:$AK$33)-ROWS($AO$22:$AO$33)-ROWS($AS$22:$AS$33)),IFERROR(INDEX($BA$22:$BA$33, ROWS($BW$4:BW67)-ROWS($AK$22:$AK$33)-ROWS($AO$22:$AO$33)-ROWS($AS$22:$AS$33)-ROWS($AW$22:$AW$33)),IFERROR(INDEX($BE$22:$BE$33, ROWS($BW$4:BW67)-ROWS($AK$22:$AK$33)-ROWS($AO$22:$AO$33)-ROWS($AS$22:$AS$33)-ROWS($AW$22:$AW$33)-ROWS($BA$22:$BA$33)),IFERROR(INDEX($BI$22:$BI$33, ROWS($BW$4:BW67)-ROWS($AK$22:$AK$33)-ROWS($AO$22:$AO$33)-ROWS($AS$22:$AS$33)-ROWS($AW$22:$AW$33)-ROWS($BA$22:$BA$33)-ROWS($BE$22:$BE$33)), "")))))))</f>
        <v/>
      </c>
      <c r="BX69" s="316" t="str">
        <f t="shared" ca="1" si="34"/>
        <v/>
      </c>
      <c r="BY69" s="413" t="str">
        <f t="shared" ca="1" si="35"/>
        <v/>
      </c>
      <c r="BZ69" s="412" t="str">
        <f ca="1">IF(OR(CA69="",CA69=0),"",MAX(BZ$5:BZ68)+1)</f>
        <v/>
      </c>
      <c r="CA69" s="316" t="str">
        <f ca="1">IFERROR(INDEX($AJ$38:$AJ$49, ROWS($CA$4:CA67)), IFERROR(INDEX($AN$38:$AN$49, ROWS($CA$4:CA67)-ROWS($AJ$38:$AJ$49)), IFERROR(INDEX($AR$38:$AR$49, ROWS($CA$4:CA67)-ROWS($AJ$38:$AJ$49)-ROWS($AN$38:$AN$49)),IFERROR(INDEX($AV$38:$AV$49, ROWS($CA$4:CA67)-ROWS($AJ$38:$AJ$49)-ROWS($AN$38:$AN$49)-ROWS($AR$38:$AR$49)),IFERROR(INDEX($AZ$38:$AZ$49, ROWS($CA$4:CA67)-ROWS($AJ$38:$AJ$49)-ROWS($AN$38:$AN$49)-ROWS($AR$38:$AR$49)-ROWS($AV$38:$AV$49)),IFERROR(INDEX($BD$38:$BD$49, ROWS($CA$4:CA67)-ROWS($AJ$38:$AJ$49)-ROWS($AN$38:$AN$49)-ROWS($AR$38:$AR$49)-ROWS($AV$38:$AV$49)-ROWS($AZ$38:$AZ$49)),IFERROR(INDEX($BH$38:$BH$49, ROWS($CA$4:CA67)-ROWS($AJ$38:$AJ$49)-ROWS($AN$38:$AN$49)-ROWS($AR$38:$AR$49)-ROWS($AV$38:$AV$49)-ROWS($AZ$38:$AZ$49)-ROWS($BD$38:$BD$49)), "")))))))</f>
        <v/>
      </c>
      <c r="CB69" s="316" t="str">
        <f t="shared" ca="1" si="36"/>
        <v/>
      </c>
      <c r="CC69" s="316" t="str">
        <f ca="1">IF(OR(CD69="",CD69=0),"",MAX(CC$5:CC68)+1)</f>
        <v/>
      </c>
      <c r="CD69" s="316" t="str">
        <f ca="1">IFERROR(INDEX($AK$38:$AK$49, ROWS($CD$4:CD67)), IFERROR(INDEX($AO$38:$AO$49, ROWS($CD$4:CD67)-ROWS($AK$38:$AK$49)), IFERROR(INDEX($AS$38:$AS$49, ROWS($CD$4:CD67)-ROWS($AK$38:$AK$49)-ROWS($AO$38:$AO$49)),IFERROR(INDEX($AW$38:$AW$49, ROWS($CD$4:CD67)-ROWS($AK$38:$AK$49)-ROWS($AO$38:$AO$49)-ROWS($AS$38:$AS$49)),IFERROR(INDEX($BA$38:$BA$49, ROWS($CD$4:CD67)-ROWS($AK$38:$AK$49)-ROWS($AO$38:$AO$49)-ROWS($AS$38:$AS$49)-ROWS($AW$38:$AW$49)),IFERROR(INDEX($BE$38:$BE$49, ROWS($CD$4:CD67)-ROWS($AK$38:$AK$49)-ROWS($AO$38:$AO$49)-ROWS($AS$38:$AS$49)-ROWS($AW$38:$AW$49)-ROWS($BA$38:$BA$49)),IFERROR(INDEX($BI$38:$BI$49, ROWS($CD$4:CD67)-ROWS($AK$38:$AK$49)-ROWS($AO$38:$AO$49)-ROWS($AS$38:$AS$49)-ROWS($AW$38:$AW$49)-ROWS($BA$38:$BA$49)-ROWS($BE$38:$BE$49)), "")))))))</f>
        <v/>
      </c>
      <c r="CE69" s="316" t="str">
        <f t="shared" ca="1" si="37"/>
        <v/>
      </c>
      <c r="CF69" s="413" t="str">
        <f t="shared" ca="1" si="38"/>
        <v/>
      </c>
      <c r="CG69" s="412" t="str">
        <f ca="1">IF(OR(CH69="",CH69=0),"",MAX(CG$5:CG68)+1)</f>
        <v/>
      </c>
      <c r="CH69" s="316" t="str">
        <f ca="1">IFERROR(INDEX($AJ$54:$AJ$65, ROWS($CH$4:CH67)), IFERROR(INDEX($AN$54:$AN$65, ROWS($CH$4:CH67)-ROWS($AJ$54:$AJ$65)), IFERROR(INDEX($AR$54:$AR$65, ROWS($CH$4:CH67)-ROWS($AJ$54:$AJ$65)-ROWS($AN$54:$AN$65)),IFERROR(INDEX($AV$54:$AV$65, ROWS($CH$4:CH67)-ROWS($AJ$54:$AJ$65)-ROWS($AN$54:$AN$65)-ROWS($AR$54:$AR$65)),IFERROR(INDEX($AZ$54:$AZ$65, ROWS($CH$4:CH67)-ROWS($AJ$54:$AJ$65)-ROWS($AN$54:$AN$65)-ROWS($AR$54:$AR$65)-ROWS($AV$54:$AV$65)),IFERROR(INDEX($BD$54:$BD$65, ROWS($CH$4:CH67)-ROWS($AJ$54:$AJ$65)-ROWS($AN$54:$AN$65)-ROWS($AR$54:$AR$65)-ROWS($AV$54:$AV$65)-ROWS($AZ$54:$AZ$65)),IFERROR(INDEX($BH$54:$BH$65, ROWS($CH$4:CH67)-ROWS($AJ$54:$AJ$65)-ROWS($AN$54:$AN$65)-ROWS($AR$54:$AR$65)-ROWS($AV$54:$AV$65)-ROWS($AZ$54:$AZ$65)-ROWS($BD$54:$BD$65)), "")))))))</f>
        <v/>
      </c>
      <c r="CI69" s="316" t="str">
        <f t="shared" ca="1" si="39"/>
        <v/>
      </c>
      <c r="CJ69" s="316" t="str">
        <f ca="1">IF(OR(CK69="",CK69=0),"",MAX(CJ$5:CJ68)+1)</f>
        <v/>
      </c>
      <c r="CK69" s="316" t="str">
        <f ca="1">IFERROR(INDEX($AK$54:$AK$65, ROWS($CK$4:CK67)), IFERROR(INDEX($AO$54:$AO$65, ROWS($CK$4:CK67)-ROWS($AK$54:$AK$65)), IFERROR(INDEX($AS$54:$AS$65, ROWS($CK$4:CK67)-ROWS($AK$54:$AK$65)-ROWS($AO$54:$AO$65)),IFERROR(INDEX($AW$54:$AW$65, ROWS($CK$4:CK67)-ROWS($AK$54:$AK$65)-ROWS($AO$54:$AO$65)-ROWS($AS$54:$AS$65)),IFERROR(INDEX($BA$54:$BA$65, ROWS($CK$4:CK67)-ROWS($AK$54:$AK$65)-ROWS($AO$54:$AO$65)-ROWS($AS$54:$AS$65)-ROWS($AW$54:$AW$65)),IFERROR(INDEX($BE$54:$BE$65, ROWS($CK$4:CK67)-ROWS($AK$54:$AK$65)-ROWS($AO$54:$AO$65)-ROWS($AS$54:$AS$65)-ROWS($AW$54:$AW$65)-ROWS($BA$54:$BA$65)),IFERROR(INDEX($BI$54:$BI$65, ROWS($CK$4:CK67)-ROWS($AK$54:$AK$65)-ROWS($AO$54:$AO$65)-ROWS($AS$54:$AS$65)-ROWS($AW$54:$AW$65)-ROWS($BA$54:$BA$65)-ROWS($BE$54:$BE$65)), "")))))))</f>
        <v/>
      </c>
      <c r="CL69" s="316" t="str">
        <f t="shared" ca="1" si="40"/>
        <v/>
      </c>
      <c r="CM69" s="413" t="str">
        <f t="shared" ca="1" si="41"/>
        <v/>
      </c>
      <c r="CN69" s="412" t="str">
        <f>IF(OR(CO69="",CO69=0),"",MAX(CN$5:CN68)+1)</f>
        <v/>
      </c>
      <c r="CO69" s="316">
        <f>IFERROR(INDEX($AJ$70:$AJ$81, ROWS($CO$4:CO67)), IFERROR(INDEX($AN$70:$AN$81, ROWS($CO$4:CO67)-ROWS($AJ$70:$AJ$81)), IFERROR(INDEX($AR$70:$AR$81, ROWS($CO$4:CO67)-ROWS($AJ$70:$AJ$81)-ROWS($AN$70:$AN$81)),IFERROR(INDEX($AV$70:$AV$81, ROWS($CO$4:CO67)-ROWS($AJ$70:$AJ$81)-ROWS($AN$70:$AN$81)-ROWS($AR$70:$AR$81)),IFERROR(INDEX($AZ$70:$AZ$81, ROWS($CO$4:CO67)-ROWS($AJ$70:$AJ$81)-ROWS($AN$70:$AN$81)-ROWS($AR$70:$AR$81)-ROWS($AV$70:$AV$81)),IFERROR(INDEX($BD$70:$BD$81, ROWS($CO$4:CO67)-ROWS($AJ$70:$AJ$81)-ROWS($AN$70:$AN$81)-ROWS($AR$70:$AR$81)-ROWS($AV$70:$AV$81)-ROWS($AZ$70:$AZ$81)),IFERROR(INDEX($BH$70:$BH$81, ROWS($CO$4:CO67)-ROWS($AJ$70:$AJ$81)-ROWS($AN$70:$AN$81)-ROWS($AR$70:$AR$81)-ROWS($AV$70:$AV$81)-ROWS($AZ$70:$AZ$81)-ROWS($BD$70:$BD$81)), "")))))))</f>
        <v>0</v>
      </c>
      <c r="CP69" s="316" t="str">
        <f t="shared" ca="1" si="42"/>
        <v/>
      </c>
      <c r="CQ69" s="316" t="str">
        <f>IF(OR(CR69="",CR69=0),"",MAX(CQ$5:CQ68)+1)</f>
        <v/>
      </c>
      <c r="CR69" s="316">
        <f>IFERROR(INDEX($AK$70:$AK$81, ROWS($CR$4:CR67)), IFERROR(INDEX($AO$70:$AO$81, ROWS($CR$4:CR67)-ROWS($AK$70:$AK$81)), IFERROR(INDEX($AS$70:$AS$81, ROWS($CR$4:CR67)-ROWS($AK$70:$AK$81)-ROWS($AO$70:$AO$81)),IFERROR(INDEX($AW$70:$AW$81, ROWS($CR$4:CR67)-ROWS($AK$70:$AK$81)-ROWS($AO$70:$AO$81)-ROWS($AS$70:$AS$81)),IFERROR(INDEX($BA$70:$BA$81, ROWS($CR$4:CR67)-ROWS($AK$70:$AK$81)-ROWS($AO$70:$AO$81)-ROWS($AS$70:$AS$81)-ROWS($AW$70:$AW$81)),IFERROR(INDEX($BE$70:$BE$81, ROWS($CR$4:CR67)-ROWS($AK$70:$AK$81)-ROWS($AO$70:$AO$81)-ROWS($AS$70:$AS$81)-ROWS($AW$70:$AW$81)-ROWS($BA$70:$BA$81)),IFERROR(INDEX($BI$70:$BI$81, ROWS($CR$4:CR67)-ROWS($AK$70:$AK$81)-ROWS($AO$70:$AO$81)-ROWS($AS$70:$AS$81)-ROWS($AW$70:$AW$81)-ROWS($BA$70:$BA$81)-ROWS($BE$70:$BE$81)), "")))))))</f>
        <v>0</v>
      </c>
      <c r="CS69" s="316" t="str">
        <f t="shared" ca="1" si="43"/>
        <v/>
      </c>
      <c r="CT69" s="413" t="str">
        <f t="shared" ca="1" si="44"/>
        <v/>
      </c>
      <c r="CU69" s="412" t="str">
        <f>IF(OR(CV69="",CV69=0),"",MAX(CU$5:CU68)+1)</f>
        <v/>
      </c>
      <c r="CV69" s="316" t="str">
        <f>IFERROR(INDEX($AJ$86:$AJ$97, ROWS($CV$4:CV67)), IFERROR(INDEX($AN$86:$AN$97, ROWS($CV$4:CV67)-ROWS($AJ$86:$AJ$97)), ""))</f>
        <v/>
      </c>
      <c r="CW69" s="316" t="str">
        <f t="shared" si="45"/>
        <v/>
      </c>
      <c r="CX69" s="316" t="str">
        <f>IF(OR(CY69="",CY69=0),"",MAX(CX$5:CX68)+1)</f>
        <v/>
      </c>
      <c r="CY69" s="316" t="str">
        <f>IFERROR(INDEX($AK$86:$AK$97, ROWS($CY$4:CY67)), IFERROR(INDEX($AO$86:$AO$97, ROWS($CY$4:CY67)-ROWS($AK$86:$AK$97)), ""))</f>
        <v/>
      </c>
      <c r="CZ69" s="316" t="str">
        <f t="shared" si="46"/>
        <v/>
      </c>
      <c r="DA69" s="413" t="str">
        <f t="shared" si="47"/>
        <v/>
      </c>
      <c r="DC69" s="438" t="str">
        <f ca="1">IF(OR(DD69="",DD69=0),"",MAX(DC$65:DC68)+1)</f>
        <v/>
      </c>
      <c r="DD69" s="434" t="str">
        <f t="shared" ca="1" si="166"/>
        <v/>
      </c>
      <c r="DE69" s="413" t="str">
        <f t="shared" ca="1" si="167"/>
        <v/>
      </c>
      <c r="DF69" s="431">
        <f ca="1">IF(OR(DG69="",DG69=0),"",MAX(DF$65:DF68)+1)</f>
        <v>2</v>
      </c>
      <c r="DG69" s="412" t="str">
        <f t="shared" ca="1" si="168"/>
        <v>Paycheck 3</v>
      </c>
      <c r="DH69" s="413">
        <f t="shared" ca="1" si="169"/>
        <v>700</v>
      </c>
      <c r="DI69" s="412" t="str">
        <f t="shared" ca="1" si="170"/>
        <v>Auto Insurance</v>
      </c>
      <c r="DJ69" s="413">
        <f t="shared" ca="1" si="171"/>
        <v>180</v>
      </c>
      <c r="DK69" s="412" t="str">
        <f t="shared" ca="1" si="172"/>
        <v/>
      </c>
      <c r="DL69" s="413" t="str">
        <f t="shared" ca="1" si="173"/>
        <v/>
      </c>
      <c r="DM69" s="293"/>
      <c r="DN69" s="425" t="str">
        <f ca="1">IF(DI75="","",CONCATENATE(DI75," - ",DJ75))</f>
        <v/>
      </c>
      <c r="DO69" s="295" t="str">
        <f ca="1">IF(DI76="","",CONCATENATE(DI76," - ",DJ76))</f>
        <v/>
      </c>
      <c r="DP69" s="295" t="str">
        <f ca="1">IF(DI77="","",CONCATENATE(DI77," - ",DJ77))</f>
        <v/>
      </c>
      <c r="DQ69" s="425" t="str">
        <f ca="1">IF(DK75="","",CONCATENATE(DK75," - ",DL75))</f>
        <v/>
      </c>
      <c r="DR69" s="295" t="str">
        <f ca="1">IF(DK76="","",CONCATENATE(DK76," - ",DL76))</f>
        <v/>
      </c>
      <c r="DS69" s="426" t="str">
        <f ca="1">IF(DK77="","",CONCATENATE(DK77," - ",DL77))</f>
        <v/>
      </c>
    </row>
    <row r="70" spans="16:123" x14ac:dyDescent="0.3">
      <c r="AB70" s="395" t="str">
        <f ca="1">IFERROR(MATCH($AB$59,OFFSET(Year!$BD$123:$BD$174,AB69,,1000),0)+AB69,"")</f>
        <v/>
      </c>
      <c r="AC70" s="340" t="str">
        <f ca="1">IFERROR(INDEX(Year!$BG$123:$BG$174,AB70),"")</f>
        <v/>
      </c>
      <c r="AD70" s="348" t="str">
        <f ca="1">IFERROR(INDEX(Year!$BE$123:$BE$174,AB70),"")</f>
        <v/>
      </c>
      <c r="AE70" s="363" t="str">
        <f ca="1">IFERROR(INDEX(Year!$BF$123:$BF$174,AB70),"")</f>
        <v/>
      </c>
      <c r="AF70" s="402" t="str">
        <f ca="1">IFERROR(INDEX(Year!$BD$123:$BD$174,AB70),"")</f>
        <v/>
      </c>
      <c r="AI70" s="304">
        <f ca="1">IFERROR(MATCH($AI$68,OFFSET($AC$1,AI69,,1000),0)+AI69,"")</f>
        <v>135</v>
      </c>
      <c r="AJ70" s="305" t="str">
        <f t="shared" ref="AJ70:AJ81" ca="1" si="174">IFERROR(INDEX(AD:AD,AI70),"")</f>
        <v>Groceries</v>
      </c>
      <c r="AK70" s="306">
        <f t="shared" ref="AK70:AK81" ca="1" si="175">IFERROR(INDEX(AE:AE,AI70),"")</f>
        <v>125</v>
      </c>
      <c r="AL70" s="307" t="str">
        <f t="shared" ref="AL70:AL81" ca="1" si="176">IFERROR(INDEX(AF:AF,AI70),"")</f>
        <v>Liquid Bills</v>
      </c>
      <c r="AM70" s="304">
        <f ca="1">IFERROR(MATCH($AM$68,OFFSET($AC$1,AM69,,1000),0)+AM69,"")</f>
        <v>66</v>
      </c>
      <c r="AN70" s="305" t="str">
        <f t="shared" ref="AN70:AN81" ca="1" si="177">IFERROR(INDEX(AD:AD,AM70),"")</f>
        <v>Paycheck 2</v>
      </c>
      <c r="AO70" s="306">
        <f t="shared" ref="AO70:AO81" ca="1" si="178">IFERROR(INDEX(AE:AE,AM70),"")</f>
        <v>400</v>
      </c>
      <c r="AP70" s="307" t="str">
        <f t="shared" ref="AP70:AP81" ca="1" si="179">IFERROR(INDEX(AF:AF,AM70),"")</f>
        <v>Income</v>
      </c>
      <c r="AQ70" s="304" t="str">
        <f ca="1">IFERROR(MATCH($AQ$68,OFFSET($AC$1,AQ69,,1000),0)+AQ69,"")</f>
        <v/>
      </c>
      <c r="AR70" s="305" t="str">
        <f t="shared" ref="AR70:AR81" ca="1" si="180">IFERROR(INDEX(AD:AD,AQ70),"")</f>
        <v/>
      </c>
      <c r="AS70" s="306" t="str">
        <f t="shared" ref="AS70:AS81" ca="1" si="181">IFERROR(INDEX(AE:AE,AQ70),"")</f>
        <v/>
      </c>
      <c r="AT70" s="307" t="str">
        <f t="shared" ref="AT70:AT81" ca="1" si="182">IFERROR(INDEX(AF:AF,AQ70),"")</f>
        <v/>
      </c>
      <c r="AU70" s="304"/>
      <c r="AV70" s="305"/>
      <c r="AW70" s="306"/>
      <c r="AX70" s="307"/>
      <c r="AY70" s="304"/>
      <c r="AZ70" s="305"/>
      <c r="BA70" s="306"/>
      <c r="BB70" s="307"/>
      <c r="BC70" s="304"/>
      <c r="BD70" s="305"/>
      <c r="BE70" s="306"/>
      <c r="BF70" s="307"/>
      <c r="BG70" s="304"/>
      <c r="BH70" s="305"/>
      <c r="BI70" s="306"/>
      <c r="BJ70" s="307"/>
      <c r="BL70" s="412" t="str">
        <f ca="1">IF(OR(BM70="",BM70=0),"",MAX(BL$5:BL69)+1)</f>
        <v/>
      </c>
      <c r="BM70" s="316" t="str">
        <f ca="1">IFERROR(INDEX($AJ$6:$AJ$17, ROWS(BM$4:$BM68)), IFERROR(INDEX($AN$6:$AN$17, ROWS(BM$4:$BM68)-ROWS($AJ$6:$AJ$17)), IFERROR(INDEX($AR$6:$AR$17, ROWS(BM$4:$BM68)-ROWS($AJ$6:$AJ$17)-ROWS($AN$6:$AN$17)),IFERROR(INDEX($AV$6:$AV$17, ROWS(BM$4:$BM68)-ROWS($AJ$6:$AJ$17)-ROWS($AN$6:$AN$17)-ROWS($AR$6:$AR$17)),IFERROR(INDEX($AZ$6:$AZ$17, ROWS(BM$4:$BM68)-ROWS($AJ$6:$AJ$17)-ROWS($AN$6:$AN$17)-ROWS($AR$6:$AR$17)-ROWS($AV$6:$AV$17)),IFERROR(INDEX($BD$6:$BD$17, ROWS(BM$4:$BM68)-ROWS($AJ$6:$AJ$17)-ROWS($AN$6:$AN$17)-ROWS($AR$6:$AR$17)-ROWS($AV$6:$AV$17)-ROWS($AZ$6:$AZ$17)),IFERROR(INDEX($BH$6:$BH$17, ROWS(BM$4:$BM68)-ROWS($AJ$6:$AJ$17)-ROWS($AN$6:$AN$17)-ROWS($AR$6:$AR$17)-ROWS($AV$6:$AV$17)-ROWS($AZ$6:$AZ$17)-ROWS($BD$6:$BD$17)), "")))))))</f>
        <v/>
      </c>
      <c r="BN70" s="316" t="str">
        <f t="shared" ca="1" si="30"/>
        <v/>
      </c>
      <c r="BO70" s="316" t="str">
        <f ca="1">IF(OR(BP70="",BP70=0),"",MAX(BO$5:BO69)+1)</f>
        <v/>
      </c>
      <c r="BP70" s="316" t="str">
        <f ca="1">IFERROR(INDEX($AK$6:$AK$17, ROWS($BP$4:BP68)), IFERROR(INDEX($AO$6:$AO$17, ROWS($BP$4:BP68)-ROWS($AK$6:$AK$17)), IFERROR(INDEX($AS$6:$AS$17, ROWS($BP$4:BP68)-ROWS($AK$6:$AK$17)-ROWS($AO$6:$AO$17)),IFERROR(INDEX($AW$6:$AW$17, ROWS($BP$4:BP68)-ROWS($AK$6:$AK$17)-ROWS($AO$6:$AO$17)-ROWS($AS$6:$AS$17)),IFERROR(INDEX($BA$6:$BA$17, ROWS($BP$4:BP68)-ROWS($AK$6:$AK$17)-ROWS($AO$6:$AO$17)-ROWS($AS$6:$AS$17)-ROWS($AW$6:$AW$17)),IFERROR(INDEX($BE$6:$BE$17, ROWS($BP$4:BP68)-ROWS($AK$6:$AK$17)-ROWS($AO$6:$AO$17)-ROWS($AS$6:$AS$17)-ROWS($AW$6:$AW$17)-ROWS($BA$6:$BA$17)),IFERROR(INDEX($BI$6:$BI$17, ROWS($BP$4:BP68)-ROWS($AK$6:$AK$17)-ROWS($AO$6:$AO$17)-ROWS($AS$6:$AS$17)-ROWS($AW$6:$AW$17)-ROWS($BA$6:$BA$17)-ROWS($BE$6:$BE$17)), "")))))))</f>
        <v/>
      </c>
      <c r="BQ70" s="316" t="str">
        <f t="shared" ca="1" si="31"/>
        <v/>
      </c>
      <c r="BR70" s="413" t="str">
        <f t="shared" ca="1" si="32"/>
        <v/>
      </c>
      <c r="BS70" s="412" t="str">
        <f ca="1">IF(OR(BT70="",BT70=0),"",MAX(BS$5:BS69)+1)</f>
        <v/>
      </c>
      <c r="BT70" s="316" t="str">
        <f ca="1">IFERROR(INDEX($AJ$22:$AJ$33, ROWS($BT$4:BT68)), IFERROR(INDEX($AN$22:$AN$33, ROWS($BT$4:BT68)-ROWS($AJ$22:$AJ$33)), IFERROR(INDEX($AR$22:$AR$33, ROWS($BT$4:BT68)-ROWS($AJ$22:$AJ$33)-ROWS($AN$22:$AN$33)),IFERROR(INDEX($AV$22:$AV$33, ROWS($BT$4:BT68)-ROWS($AJ$22:$AJ$33)-ROWS($AN$22:$AN$33)-ROWS($AR$22:$AR$33)),IFERROR(INDEX($AZ$22:$AZ$33, ROWS($BT$4:BT68)-ROWS($AJ$22:$AJ$33)-ROWS($AN$22:$AN$33)-ROWS($AR$22:$AR$33)-ROWS($AV$22:$AV$33)),IFERROR(INDEX($BD$22:$BD$33, ROWS($BT$4:BT68)-ROWS($AJ$22:$AJ$33)-ROWS($AN$22:$AN$33)-ROWS($AR$22:$AR$33)-ROWS($AV$22:$AV$33)-ROWS($AZ$22:$AZ$33)),IFERROR(INDEX($BH$22:$BH$33, ROWS($BT$4:BT68)-ROWS($AJ$22:$AJ$33)-ROWS($AN$22:$AN$33)-ROWS($AR$22:$AR$33)-ROWS($AV$22:$AV$33)-ROWS($AZ$22:$AZ$33)-ROWS($BD$22:$BD$33)), "")))))))</f>
        <v/>
      </c>
      <c r="BU70" s="316" t="str">
        <f t="shared" ca="1" si="33"/>
        <v/>
      </c>
      <c r="BV70" s="316" t="str">
        <f ca="1">IF(OR(BW70="",BW70=0),"",MAX(BV$5:BV69)+1)</f>
        <v/>
      </c>
      <c r="BW70" s="316" t="str">
        <f ca="1">IFERROR(INDEX($AK$22:$AK$33, ROWS($BW$4:BW68)), IFERROR(INDEX($AO$22:$AO$33, ROWS($BW$4:BW68)-ROWS($AK$22:$AK$33)), IFERROR(INDEX($AS$22:$AS$33, ROWS($BW$4:BW68)-ROWS($AK$22:$AK$33)-ROWS($AO$22:$AO$33)),IFERROR(INDEX($AW$22:$AW$33, ROWS($BW$4:BW68)-ROWS($AK$22:$AK$33)-ROWS($AO$22:$AO$33)-ROWS($AS$22:$AS$33)),IFERROR(INDEX($BA$22:$BA$33, ROWS($BW$4:BW68)-ROWS($AK$22:$AK$33)-ROWS($AO$22:$AO$33)-ROWS($AS$22:$AS$33)-ROWS($AW$22:$AW$33)),IFERROR(INDEX($BE$22:$BE$33, ROWS($BW$4:BW68)-ROWS($AK$22:$AK$33)-ROWS($AO$22:$AO$33)-ROWS($AS$22:$AS$33)-ROWS($AW$22:$AW$33)-ROWS($BA$22:$BA$33)),IFERROR(INDEX($BI$22:$BI$33, ROWS($BW$4:BW68)-ROWS($AK$22:$AK$33)-ROWS($AO$22:$AO$33)-ROWS($AS$22:$AS$33)-ROWS($AW$22:$AW$33)-ROWS($BA$22:$BA$33)-ROWS($BE$22:$BE$33)), "")))))))</f>
        <v/>
      </c>
      <c r="BX70" s="316" t="str">
        <f t="shared" ca="1" si="34"/>
        <v/>
      </c>
      <c r="BY70" s="413" t="str">
        <f t="shared" ca="1" si="35"/>
        <v/>
      </c>
      <c r="BZ70" s="412" t="str">
        <f ca="1">IF(OR(CA70="",CA70=0),"",MAX(BZ$5:BZ69)+1)</f>
        <v/>
      </c>
      <c r="CA70" s="316" t="str">
        <f ca="1">IFERROR(INDEX($AJ$38:$AJ$49, ROWS($CA$4:CA68)), IFERROR(INDEX($AN$38:$AN$49, ROWS($CA$4:CA68)-ROWS($AJ$38:$AJ$49)), IFERROR(INDEX($AR$38:$AR$49, ROWS($CA$4:CA68)-ROWS($AJ$38:$AJ$49)-ROWS($AN$38:$AN$49)),IFERROR(INDEX($AV$38:$AV$49, ROWS($CA$4:CA68)-ROWS($AJ$38:$AJ$49)-ROWS($AN$38:$AN$49)-ROWS($AR$38:$AR$49)),IFERROR(INDEX($AZ$38:$AZ$49, ROWS($CA$4:CA68)-ROWS($AJ$38:$AJ$49)-ROWS($AN$38:$AN$49)-ROWS($AR$38:$AR$49)-ROWS($AV$38:$AV$49)),IFERROR(INDEX($BD$38:$BD$49, ROWS($CA$4:CA68)-ROWS($AJ$38:$AJ$49)-ROWS($AN$38:$AN$49)-ROWS($AR$38:$AR$49)-ROWS($AV$38:$AV$49)-ROWS($AZ$38:$AZ$49)),IFERROR(INDEX($BH$38:$BH$49, ROWS($CA$4:CA68)-ROWS($AJ$38:$AJ$49)-ROWS($AN$38:$AN$49)-ROWS($AR$38:$AR$49)-ROWS($AV$38:$AV$49)-ROWS($AZ$38:$AZ$49)-ROWS($BD$38:$BD$49)), "")))))))</f>
        <v/>
      </c>
      <c r="CB70" s="316" t="str">
        <f t="shared" ca="1" si="36"/>
        <v/>
      </c>
      <c r="CC70" s="316" t="str">
        <f ca="1">IF(OR(CD70="",CD70=0),"",MAX(CC$5:CC69)+1)</f>
        <v/>
      </c>
      <c r="CD70" s="316" t="str">
        <f ca="1">IFERROR(INDEX($AK$38:$AK$49, ROWS($CD$4:CD68)), IFERROR(INDEX($AO$38:$AO$49, ROWS($CD$4:CD68)-ROWS($AK$38:$AK$49)), IFERROR(INDEX($AS$38:$AS$49, ROWS($CD$4:CD68)-ROWS($AK$38:$AK$49)-ROWS($AO$38:$AO$49)),IFERROR(INDEX($AW$38:$AW$49, ROWS($CD$4:CD68)-ROWS($AK$38:$AK$49)-ROWS($AO$38:$AO$49)-ROWS($AS$38:$AS$49)),IFERROR(INDEX($BA$38:$BA$49, ROWS($CD$4:CD68)-ROWS($AK$38:$AK$49)-ROWS($AO$38:$AO$49)-ROWS($AS$38:$AS$49)-ROWS($AW$38:$AW$49)),IFERROR(INDEX($BE$38:$BE$49, ROWS($CD$4:CD68)-ROWS($AK$38:$AK$49)-ROWS($AO$38:$AO$49)-ROWS($AS$38:$AS$49)-ROWS($AW$38:$AW$49)-ROWS($BA$38:$BA$49)),IFERROR(INDEX($BI$38:$BI$49, ROWS($CD$4:CD68)-ROWS($AK$38:$AK$49)-ROWS($AO$38:$AO$49)-ROWS($AS$38:$AS$49)-ROWS($AW$38:$AW$49)-ROWS($BA$38:$BA$49)-ROWS($BE$38:$BE$49)), "")))))))</f>
        <v/>
      </c>
      <c r="CE70" s="316" t="str">
        <f t="shared" ca="1" si="37"/>
        <v/>
      </c>
      <c r="CF70" s="413" t="str">
        <f t="shared" ca="1" si="38"/>
        <v/>
      </c>
      <c r="CG70" s="412" t="str">
        <f ca="1">IF(OR(CH70="",CH70=0),"",MAX(CG$5:CG69)+1)</f>
        <v/>
      </c>
      <c r="CH70" s="316" t="str">
        <f ca="1">IFERROR(INDEX($AJ$54:$AJ$65, ROWS($CH$4:CH68)), IFERROR(INDEX($AN$54:$AN$65, ROWS($CH$4:CH68)-ROWS($AJ$54:$AJ$65)), IFERROR(INDEX($AR$54:$AR$65, ROWS($CH$4:CH68)-ROWS($AJ$54:$AJ$65)-ROWS($AN$54:$AN$65)),IFERROR(INDEX($AV$54:$AV$65, ROWS($CH$4:CH68)-ROWS($AJ$54:$AJ$65)-ROWS($AN$54:$AN$65)-ROWS($AR$54:$AR$65)),IFERROR(INDEX($AZ$54:$AZ$65, ROWS($CH$4:CH68)-ROWS($AJ$54:$AJ$65)-ROWS($AN$54:$AN$65)-ROWS($AR$54:$AR$65)-ROWS($AV$54:$AV$65)),IFERROR(INDEX($BD$54:$BD$65, ROWS($CH$4:CH68)-ROWS($AJ$54:$AJ$65)-ROWS($AN$54:$AN$65)-ROWS($AR$54:$AR$65)-ROWS($AV$54:$AV$65)-ROWS($AZ$54:$AZ$65)),IFERROR(INDEX($BH$54:$BH$65, ROWS($CH$4:CH68)-ROWS($AJ$54:$AJ$65)-ROWS($AN$54:$AN$65)-ROWS($AR$54:$AR$65)-ROWS($AV$54:$AV$65)-ROWS($AZ$54:$AZ$65)-ROWS($BD$54:$BD$65)), "")))))))</f>
        <v/>
      </c>
      <c r="CI70" s="316" t="str">
        <f t="shared" ca="1" si="39"/>
        <v/>
      </c>
      <c r="CJ70" s="316" t="str">
        <f ca="1">IF(OR(CK70="",CK70=0),"",MAX(CJ$5:CJ69)+1)</f>
        <v/>
      </c>
      <c r="CK70" s="316" t="str">
        <f ca="1">IFERROR(INDEX($AK$54:$AK$65, ROWS($CK$4:CK68)), IFERROR(INDEX($AO$54:$AO$65, ROWS($CK$4:CK68)-ROWS($AK$54:$AK$65)), IFERROR(INDEX($AS$54:$AS$65, ROWS($CK$4:CK68)-ROWS($AK$54:$AK$65)-ROWS($AO$54:$AO$65)),IFERROR(INDEX($AW$54:$AW$65, ROWS($CK$4:CK68)-ROWS($AK$54:$AK$65)-ROWS($AO$54:$AO$65)-ROWS($AS$54:$AS$65)),IFERROR(INDEX($BA$54:$BA$65, ROWS($CK$4:CK68)-ROWS($AK$54:$AK$65)-ROWS($AO$54:$AO$65)-ROWS($AS$54:$AS$65)-ROWS($AW$54:$AW$65)),IFERROR(INDEX($BE$54:$BE$65, ROWS($CK$4:CK68)-ROWS($AK$54:$AK$65)-ROWS($AO$54:$AO$65)-ROWS($AS$54:$AS$65)-ROWS($AW$54:$AW$65)-ROWS($BA$54:$BA$65)),IFERROR(INDEX($BI$54:$BI$65, ROWS($CK$4:CK68)-ROWS($AK$54:$AK$65)-ROWS($AO$54:$AO$65)-ROWS($AS$54:$AS$65)-ROWS($AW$54:$AW$65)-ROWS($BA$54:$BA$65)-ROWS($BE$54:$BE$65)), "")))))))</f>
        <v/>
      </c>
      <c r="CL70" s="316" t="str">
        <f t="shared" ca="1" si="40"/>
        <v/>
      </c>
      <c r="CM70" s="413" t="str">
        <f t="shared" ca="1" si="41"/>
        <v/>
      </c>
      <c r="CN70" s="412" t="str">
        <f>IF(OR(CO70="",CO70=0),"",MAX(CN$5:CN69)+1)</f>
        <v/>
      </c>
      <c r="CO70" s="316">
        <f>IFERROR(INDEX($AJ$70:$AJ$81, ROWS($CO$4:CO68)), IFERROR(INDEX($AN$70:$AN$81, ROWS($CO$4:CO68)-ROWS($AJ$70:$AJ$81)), IFERROR(INDEX($AR$70:$AR$81, ROWS($CO$4:CO68)-ROWS($AJ$70:$AJ$81)-ROWS($AN$70:$AN$81)),IFERROR(INDEX($AV$70:$AV$81, ROWS($CO$4:CO68)-ROWS($AJ$70:$AJ$81)-ROWS($AN$70:$AN$81)-ROWS($AR$70:$AR$81)),IFERROR(INDEX($AZ$70:$AZ$81, ROWS($CO$4:CO68)-ROWS($AJ$70:$AJ$81)-ROWS($AN$70:$AN$81)-ROWS($AR$70:$AR$81)-ROWS($AV$70:$AV$81)),IFERROR(INDEX($BD$70:$BD$81, ROWS($CO$4:CO68)-ROWS($AJ$70:$AJ$81)-ROWS($AN$70:$AN$81)-ROWS($AR$70:$AR$81)-ROWS($AV$70:$AV$81)-ROWS($AZ$70:$AZ$81)),IFERROR(INDEX($BH$70:$BH$81, ROWS($CO$4:CO68)-ROWS($AJ$70:$AJ$81)-ROWS($AN$70:$AN$81)-ROWS($AR$70:$AR$81)-ROWS($AV$70:$AV$81)-ROWS($AZ$70:$AZ$81)-ROWS($BD$70:$BD$81)), "")))))))</f>
        <v>0</v>
      </c>
      <c r="CP70" s="316" t="str">
        <f t="shared" ca="1" si="42"/>
        <v/>
      </c>
      <c r="CQ70" s="316" t="str">
        <f>IF(OR(CR70="",CR70=0),"",MAX(CQ$5:CQ69)+1)</f>
        <v/>
      </c>
      <c r="CR70" s="316">
        <f>IFERROR(INDEX($AK$70:$AK$81, ROWS($CR$4:CR68)), IFERROR(INDEX($AO$70:$AO$81, ROWS($CR$4:CR68)-ROWS($AK$70:$AK$81)), IFERROR(INDEX($AS$70:$AS$81, ROWS($CR$4:CR68)-ROWS($AK$70:$AK$81)-ROWS($AO$70:$AO$81)),IFERROR(INDEX($AW$70:$AW$81, ROWS($CR$4:CR68)-ROWS($AK$70:$AK$81)-ROWS($AO$70:$AO$81)-ROWS($AS$70:$AS$81)),IFERROR(INDEX($BA$70:$BA$81, ROWS($CR$4:CR68)-ROWS($AK$70:$AK$81)-ROWS($AO$70:$AO$81)-ROWS($AS$70:$AS$81)-ROWS($AW$70:$AW$81)),IFERROR(INDEX($BE$70:$BE$81, ROWS($CR$4:CR68)-ROWS($AK$70:$AK$81)-ROWS($AO$70:$AO$81)-ROWS($AS$70:$AS$81)-ROWS($AW$70:$AW$81)-ROWS($BA$70:$BA$81)),IFERROR(INDEX($BI$70:$BI$81, ROWS($CR$4:CR68)-ROWS($AK$70:$AK$81)-ROWS($AO$70:$AO$81)-ROWS($AS$70:$AS$81)-ROWS($AW$70:$AW$81)-ROWS($BA$70:$BA$81)-ROWS($BE$70:$BE$81)), "")))))))</f>
        <v>0</v>
      </c>
      <c r="CS70" s="316" t="str">
        <f t="shared" ca="1" si="43"/>
        <v/>
      </c>
      <c r="CT70" s="413" t="str">
        <f t="shared" ca="1" si="44"/>
        <v/>
      </c>
      <c r="CU70" s="412" t="str">
        <f>IF(OR(CV70="",CV70=0),"",MAX(CU$5:CU69)+1)</f>
        <v/>
      </c>
      <c r="CV70" s="316" t="str">
        <f>IFERROR(INDEX($AJ$86:$AJ$97, ROWS($CV$4:CV68)), IFERROR(INDEX($AN$86:$AN$97, ROWS($CV$4:CV68)-ROWS($AJ$86:$AJ$97)), ""))</f>
        <v/>
      </c>
      <c r="CW70" s="316" t="str">
        <f t="shared" si="45"/>
        <v/>
      </c>
      <c r="CX70" s="316" t="str">
        <f>IF(OR(CY70="",CY70=0),"",MAX(CX$5:CX69)+1)</f>
        <v/>
      </c>
      <c r="CY70" s="316" t="str">
        <f>IFERROR(INDEX($AK$86:$AK$97, ROWS($CY$4:CY68)), IFERROR(INDEX($AO$86:$AO$97, ROWS($CY$4:CY68)-ROWS($AK$86:$AK$97)), ""))</f>
        <v/>
      </c>
      <c r="CZ70" s="316" t="str">
        <f t="shared" si="46"/>
        <v/>
      </c>
      <c r="DA70" s="413" t="str">
        <f t="shared" si="47"/>
        <v/>
      </c>
      <c r="DC70" s="438">
        <f ca="1">IF(OR(DD70="",DD70=0),"",MAX(DC$65:DC69)+1)</f>
        <v>3</v>
      </c>
      <c r="DD70" s="434" t="str">
        <f t="shared" ca="1" si="166"/>
        <v>Credit Card 1</v>
      </c>
      <c r="DE70" s="413">
        <f t="shared" ca="1" si="167"/>
        <v>50</v>
      </c>
      <c r="DF70" s="431" t="str">
        <f ca="1">IF(OR(DG70="",DG70=0),"",MAX(DF$65:DF69)+1)</f>
        <v/>
      </c>
      <c r="DG70" s="412" t="str">
        <f t="shared" ca="1" si="168"/>
        <v/>
      </c>
      <c r="DH70" s="413" t="str">
        <f t="shared" ca="1" si="169"/>
        <v/>
      </c>
      <c r="DI70" s="412" t="str">
        <f t="shared" ca="1" si="170"/>
        <v>Boat Loan</v>
      </c>
      <c r="DJ70" s="413">
        <f t="shared" ca="1" si="171"/>
        <v>300</v>
      </c>
      <c r="DK70" s="412" t="str">
        <f t="shared" ca="1" si="172"/>
        <v/>
      </c>
      <c r="DL70" s="413" t="str">
        <f t="shared" ca="1" si="173"/>
        <v/>
      </c>
      <c r="DM70" s="292"/>
      <c r="DN70" s="425" t="str">
        <f ca="1">IF(DI78="","",CONCATENATE(DI78," - ",DJ78))</f>
        <v/>
      </c>
      <c r="DO70" s="295" t="str">
        <f ca="1">IF(DI79="","",CONCATENATE(DI79," - ",DJ79))</f>
        <v/>
      </c>
      <c r="DP70" s="295" t="str">
        <f ca="1">IF(DI80="","",CONCATENATE(DI80," - ",DJ80))</f>
        <v/>
      </c>
      <c r="DQ70" s="425" t="str">
        <f ca="1">IF(DK78="","",CONCATENATE(DK78," - ",DL78))</f>
        <v/>
      </c>
      <c r="DR70" s="295" t="str">
        <f ca="1">IF(DK79="","",CONCATENATE(DK79," - ",DL79))</f>
        <v/>
      </c>
      <c r="DS70" s="426" t="str">
        <f ca="1">IF(DK80="","",CONCATENATE(DK80," - ",DL80))</f>
        <v/>
      </c>
    </row>
    <row r="71" spans="16:123" ht="15.75" thickBot="1" x14ac:dyDescent="0.35">
      <c r="AB71" s="395" t="str">
        <f ca="1">IFERROR(MATCH($AB$59,OFFSET(Year!$BD$123:$BD$174,AB70,,1000),0)+AB70,"")</f>
        <v/>
      </c>
      <c r="AC71" s="404" t="str">
        <f ca="1">IFERROR(INDEX(Year!$BG$123:$BG$174,AB71),"")</f>
        <v/>
      </c>
      <c r="AD71" s="405" t="str">
        <f ca="1">IFERROR(INDEX(Year!$BE$123:$BE$174,AB71),"")</f>
        <v/>
      </c>
      <c r="AE71" s="406" t="str">
        <f ca="1">IFERROR(INDEX(Year!$BF$123:$BF$174,AB71),"")</f>
        <v/>
      </c>
      <c r="AF71" s="407" t="str">
        <f ca="1">IFERROR(INDEX(Year!$BD$123:$BD$174,AB71),"")</f>
        <v/>
      </c>
      <c r="AI71" s="304" t="str">
        <f t="shared" ref="AI71:AI81" ca="1" si="183">IFERROR(MATCH($AI$68,OFFSET($AC$1,AI70,,1000),0)+AI70,"")</f>
        <v/>
      </c>
      <c r="AJ71" s="305" t="str">
        <f t="shared" ca="1" si="174"/>
        <v/>
      </c>
      <c r="AK71" s="306" t="str">
        <f t="shared" ca="1" si="175"/>
        <v/>
      </c>
      <c r="AL71" s="307" t="str">
        <f t="shared" ca="1" si="176"/>
        <v/>
      </c>
      <c r="AM71" s="304">
        <f t="shared" ref="AM71:AM81" ca="1" si="184">IFERROR(MATCH($AM$68,OFFSET($AC$1,AM70,,1000),0)+AM70,"")</f>
        <v>95</v>
      </c>
      <c r="AN71" s="305" t="str">
        <f t="shared" ca="1" si="177"/>
        <v>Lawn Service</v>
      </c>
      <c r="AO71" s="306">
        <f t="shared" ca="1" si="178"/>
        <v>50</v>
      </c>
      <c r="AP71" s="307" t="str">
        <f t="shared" ca="1" si="179"/>
        <v>Fixed Bills</v>
      </c>
      <c r="AQ71" s="304" t="str">
        <f t="shared" ref="AQ71:AQ81" ca="1" si="185">IFERROR(MATCH($AQ$68,OFFSET($AC$1,AQ70,,1000),0)+AQ70,"")</f>
        <v/>
      </c>
      <c r="AR71" s="305" t="str">
        <f t="shared" ca="1" si="180"/>
        <v/>
      </c>
      <c r="AS71" s="306" t="str">
        <f t="shared" ca="1" si="181"/>
        <v/>
      </c>
      <c r="AT71" s="307" t="str">
        <f t="shared" ca="1" si="182"/>
        <v/>
      </c>
      <c r="AU71" s="304"/>
      <c r="AV71" s="305"/>
      <c r="AW71" s="306"/>
      <c r="AX71" s="307"/>
      <c r="AY71" s="304"/>
      <c r="AZ71" s="305"/>
      <c r="BA71" s="306"/>
      <c r="BB71" s="307"/>
      <c r="BC71" s="304"/>
      <c r="BD71" s="305"/>
      <c r="BE71" s="306"/>
      <c r="BF71" s="307"/>
      <c r="BG71" s="304"/>
      <c r="BH71" s="305"/>
      <c r="BI71" s="306"/>
      <c r="BJ71" s="307"/>
      <c r="BL71" s="412" t="str">
        <f ca="1">IF(OR(BM71="",BM71=0),"",MAX(BL$5:BL70)+1)</f>
        <v/>
      </c>
      <c r="BM71" s="316" t="str">
        <f ca="1">IFERROR(INDEX($AJ$6:$AJ$17, ROWS(BM$4:$BM69)), IFERROR(INDEX($AN$6:$AN$17, ROWS(BM$4:$BM69)-ROWS($AJ$6:$AJ$17)), IFERROR(INDEX($AR$6:$AR$17, ROWS(BM$4:$BM69)-ROWS($AJ$6:$AJ$17)-ROWS($AN$6:$AN$17)),IFERROR(INDEX($AV$6:$AV$17, ROWS(BM$4:$BM69)-ROWS($AJ$6:$AJ$17)-ROWS($AN$6:$AN$17)-ROWS($AR$6:$AR$17)),IFERROR(INDEX($AZ$6:$AZ$17, ROWS(BM$4:$BM69)-ROWS($AJ$6:$AJ$17)-ROWS($AN$6:$AN$17)-ROWS($AR$6:$AR$17)-ROWS($AV$6:$AV$17)),IFERROR(INDEX($BD$6:$BD$17, ROWS(BM$4:$BM69)-ROWS($AJ$6:$AJ$17)-ROWS($AN$6:$AN$17)-ROWS($AR$6:$AR$17)-ROWS($AV$6:$AV$17)-ROWS($AZ$6:$AZ$17)),IFERROR(INDEX($BH$6:$BH$17, ROWS(BM$4:$BM69)-ROWS($AJ$6:$AJ$17)-ROWS($AN$6:$AN$17)-ROWS($AR$6:$AR$17)-ROWS($AV$6:$AV$17)-ROWS($AZ$6:$AZ$17)-ROWS($BD$6:$BD$17)), "")))))))</f>
        <v/>
      </c>
      <c r="BN71" s="316" t="str">
        <f t="shared" ref="BN71:BN90" ca="1" si="186">IFERROR(INDEX($BM$6:$BM$90,MATCH(ROW()-ROW($BN$5),$BL$6:$BL$90,0)),"")</f>
        <v/>
      </c>
      <c r="BO71" s="316" t="str">
        <f ca="1">IF(OR(BP71="",BP71=0),"",MAX(BO$5:BO70)+1)</f>
        <v/>
      </c>
      <c r="BP71" s="316" t="str">
        <f ca="1">IFERROR(INDEX($AK$6:$AK$17, ROWS($BP$4:BP69)), IFERROR(INDEX($AO$6:$AO$17, ROWS($BP$4:BP69)-ROWS($AK$6:$AK$17)), IFERROR(INDEX($AS$6:$AS$17, ROWS($BP$4:BP69)-ROWS($AK$6:$AK$17)-ROWS($AO$6:$AO$17)),IFERROR(INDEX($AW$6:$AW$17, ROWS($BP$4:BP69)-ROWS($AK$6:$AK$17)-ROWS($AO$6:$AO$17)-ROWS($AS$6:$AS$17)),IFERROR(INDEX($BA$6:$BA$17, ROWS($BP$4:BP69)-ROWS($AK$6:$AK$17)-ROWS($AO$6:$AO$17)-ROWS($AS$6:$AS$17)-ROWS($AW$6:$AW$17)),IFERROR(INDEX($BE$6:$BE$17, ROWS($BP$4:BP69)-ROWS($AK$6:$AK$17)-ROWS($AO$6:$AO$17)-ROWS($AS$6:$AS$17)-ROWS($AW$6:$AW$17)-ROWS($BA$6:$BA$17)),IFERROR(INDEX($BI$6:$BI$17, ROWS($BP$4:BP69)-ROWS($AK$6:$AK$17)-ROWS($AO$6:$AO$17)-ROWS($AS$6:$AS$17)-ROWS($AW$6:$AW$17)-ROWS($BA$6:$BA$17)-ROWS($BE$6:$BE$17)), "")))))))</f>
        <v/>
      </c>
      <c r="BQ71" s="316" t="str">
        <f t="shared" ref="BQ71:BQ90" ca="1" si="187">IFERROR(INDEX($BP$6:$BP$90,MATCH(ROW()-ROW($BQ$5),$BO$6:$BO$90,0)),"")</f>
        <v/>
      </c>
      <c r="BR71" s="413" t="str">
        <f t="shared" ref="BR71:BR90" ca="1" si="188">IF(INDEX($AB$3:$AF$156,MATCH(BN71,$AD$3:$AD$156,0),5)="Income",INDEX($AB$3:$AF$156,MATCH(BN71,$AD$3:$AD$156,0),5),"")</f>
        <v/>
      </c>
      <c r="BS71" s="412" t="str">
        <f ca="1">IF(OR(BT71="",BT71=0),"",MAX(BS$5:BS70)+1)</f>
        <v/>
      </c>
      <c r="BT71" s="316" t="str">
        <f ca="1">IFERROR(INDEX($AJ$22:$AJ$33, ROWS($BT$4:BT69)), IFERROR(INDEX($AN$22:$AN$33, ROWS($BT$4:BT69)-ROWS($AJ$22:$AJ$33)), IFERROR(INDEX($AR$22:$AR$33, ROWS($BT$4:BT69)-ROWS($AJ$22:$AJ$33)-ROWS($AN$22:$AN$33)),IFERROR(INDEX($AV$22:$AV$33, ROWS($BT$4:BT69)-ROWS($AJ$22:$AJ$33)-ROWS($AN$22:$AN$33)-ROWS($AR$22:$AR$33)),IFERROR(INDEX($AZ$22:$AZ$33, ROWS($BT$4:BT69)-ROWS($AJ$22:$AJ$33)-ROWS($AN$22:$AN$33)-ROWS($AR$22:$AR$33)-ROWS($AV$22:$AV$33)),IFERROR(INDEX($BD$22:$BD$33, ROWS($BT$4:BT69)-ROWS($AJ$22:$AJ$33)-ROWS($AN$22:$AN$33)-ROWS($AR$22:$AR$33)-ROWS($AV$22:$AV$33)-ROWS($AZ$22:$AZ$33)),IFERROR(INDEX($BH$22:$BH$33, ROWS($BT$4:BT69)-ROWS($AJ$22:$AJ$33)-ROWS($AN$22:$AN$33)-ROWS($AR$22:$AR$33)-ROWS($AV$22:$AV$33)-ROWS($AZ$22:$AZ$33)-ROWS($BD$22:$BD$33)), "")))))))</f>
        <v/>
      </c>
      <c r="BU71" s="316" t="str">
        <f t="shared" ref="BU71:BU90" ca="1" si="189">IFERROR(INDEX($BT$6:$BT$90,MATCH(ROW()-ROW($BU$5),$BS$6:$BS$90,0)),"")</f>
        <v/>
      </c>
      <c r="BV71" s="316" t="str">
        <f ca="1">IF(OR(BW71="",BW71=0),"",MAX(BV$5:BV70)+1)</f>
        <v/>
      </c>
      <c r="BW71" s="316" t="str">
        <f ca="1">IFERROR(INDEX($AK$22:$AK$33, ROWS($BW$4:BW69)), IFERROR(INDEX($AO$22:$AO$33, ROWS($BW$4:BW69)-ROWS($AK$22:$AK$33)), IFERROR(INDEX($AS$22:$AS$33, ROWS($BW$4:BW69)-ROWS($AK$22:$AK$33)-ROWS($AO$22:$AO$33)),IFERROR(INDEX($AW$22:$AW$33, ROWS($BW$4:BW69)-ROWS($AK$22:$AK$33)-ROWS($AO$22:$AO$33)-ROWS($AS$22:$AS$33)),IFERROR(INDEX($BA$22:$BA$33, ROWS($BW$4:BW69)-ROWS($AK$22:$AK$33)-ROWS($AO$22:$AO$33)-ROWS($AS$22:$AS$33)-ROWS($AW$22:$AW$33)),IFERROR(INDEX($BE$22:$BE$33, ROWS($BW$4:BW69)-ROWS($AK$22:$AK$33)-ROWS($AO$22:$AO$33)-ROWS($AS$22:$AS$33)-ROWS($AW$22:$AW$33)-ROWS($BA$22:$BA$33)),IFERROR(INDEX($BI$22:$BI$33, ROWS($BW$4:BW69)-ROWS($AK$22:$AK$33)-ROWS($AO$22:$AO$33)-ROWS($AS$22:$AS$33)-ROWS($AW$22:$AW$33)-ROWS($BA$22:$BA$33)-ROWS($BE$22:$BE$33)), "")))))))</f>
        <v/>
      </c>
      <c r="BX71" s="316" t="str">
        <f t="shared" ref="BX71:BX90" ca="1" si="190">IFERROR(INDEX($BW$6:$BW$90,MATCH(ROW()-ROW($BX$5),$BV$6:$BV$90,0)),"")</f>
        <v/>
      </c>
      <c r="BY71" s="413" t="str">
        <f t="shared" ref="BY71:BY90" ca="1" si="191">IF(INDEX($AB$3:$AF$156,MATCH(BU71,$AD$3:$AD$156,0),5)="Income",INDEX($AB$3:$AF$156,MATCH(BU71,$AD$3:$AD$156,0),5),"")</f>
        <v/>
      </c>
      <c r="BZ71" s="412" t="str">
        <f ca="1">IF(OR(CA71="",CA71=0),"",MAX(BZ$5:BZ70)+1)</f>
        <v/>
      </c>
      <c r="CA71" s="316" t="str">
        <f ca="1">IFERROR(INDEX($AJ$38:$AJ$49, ROWS($CA$4:CA69)), IFERROR(INDEX($AN$38:$AN$49, ROWS($CA$4:CA69)-ROWS($AJ$38:$AJ$49)), IFERROR(INDEX($AR$38:$AR$49, ROWS($CA$4:CA69)-ROWS($AJ$38:$AJ$49)-ROWS($AN$38:$AN$49)),IFERROR(INDEX($AV$38:$AV$49, ROWS($CA$4:CA69)-ROWS($AJ$38:$AJ$49)-ROWS($AN$38:$AN$49)-ROWS($AR$38:$AR$49)),IFERROR(INDEX($AZ$38:$AZ$49, ROWS($CA$4:CA69)-ROWS($AJ$38:$AJ$49)-ROWS($AN$38:$AN$49)-ROWS($AR$38:$AR$49)-ROWS($AV$38:$AV$49)),IFERROR(INDEX($BD$38:$BD$49, ROWS($CA$4:CA69)-ROWS($AJ$38:$AJ$49)-ROWS($AN$38:$AN$49)-ROWS($AR$38:$AR$49)-ROWS($AV$38:$AV$49)-ROWS($AZ$38:$AZ$49)),IFERROR(INDEX($BH$38:$BH$49, ROWS($CA$4:CA69)-ROWS($AJ$38:$AJ$49)-ROWS($AN$38:$AN$49)-ROWS($AR$38:$AR$49)-ROWS($AV$38:$AV$49)-ROWS($AZ$38:$AZ$49)-ROWS($BD$38:$BD$49)), "")))))))</f>
        <v/>
      </c>
      <c r="CB71" s="316" t="str">
        <f t="shared" ref="CB71:CB90" ca="1" si="192">IFERROR(INDEX($CA$6:$CA$90,MATCH(ROW()-ROW($CB$5),$BZ$6:$BZ$90,0)),"")</f>
        <v/>
      </c>
      <c r="CC71" s="316" t="str">
        <f ca="1">IF(OR(CD71="",CD71=0),"",MAX(CC$5:CC70)+1)</f>
        <v/>
      </c>
      <c r="CD71" s="316" t="str">
        <f ca="1">IFERROR(INDEX($AK$38:$AK$49, ROWS($CD$4:CD69)), IFERROR(INDEX($AO$38:$AO$49, ROWS($CD$4:CD69)-ROWS($AK$38:$AK$49)), IFERROR(INDEX($AS$38:$AS$49, ROWS($CD$4:CD69)-ROWS($AK$38:$AK$49)-ROWS($AO$38:$AO$49)),IFERROR(INDEX($AW$38:$AW$49, ROWS($CD$4:CD69)-ROWS($AK$38:$AK$49)-ROWS($AO$38:$AO$49)-ROWS($AS$38:$AS$49)),IFERROR(INDEX($BA$38:$BA$49, ROWS($CD$4:CD69)-ROWS($AK$38:$AK$49)-ROWS($AO$38:$AO$49)-ROWS($AS$38:$AS$49)-ROWS($AW$38:$AW$49)),IFERROR(INDEX($BE$38:$BE$49, ROWS($CD$4:CD69)-ROWS($AK$38:$AK$49)-ROWS($AO$38:$AO$49)-ROWS($AS$38:$AS$49)-ROWS($AW$38:$AW$49)-ROWS($BA$38:$BA$49)),IFERROR(INDEX($BI$38:$BI$49, ROWS($CD$4:CD69)-ROWS($AK$38:$AK$49)-ROWS($AO$38:$AO$49)-ROWS($AS$38:$AS$49)-ROWS($AW$38:$AW$49)-ROWS($BA$38:$BA$49)-ROWS($BE$38:$BE$49)), "")))))))</f>
        <v/>
      </c>
      <c r="CE71" s="316" t="str">
        <f t="shared" ref="CE71:CE90" ca="1" si="193">IFERROR(INDEX($CD$6:$CD$90,MATCH(ROW()-ROW($CE$5),$CC$6:$CC$90,0)),"")</f>
        <v/>
      </c>
      <c r="CF71" s="413" t="str">
        <f t="shared" ref="CF71:CF90" ca="1" si="194">IF(INDEX($AB$3:$AF$156,MATCH(CB71,$AD$3:$AD$156,0),5)="Income",INDEX($AB$3:$AF$156,MATCH(CB71,$AD$3:$AD$156,0),5),"")</f>
        <v/>
      </c>
      <c r="CG71" s="412" t="str">
        <f ca="1">IF(OR(CH71="",CH71=0),"",MAX(CG$5:CG70)+1)</f>
        <v/>
      </c>
      <c r="CH71" s="316" t="str">
        <f ca="1">IFERROR(INDEX($AJ$54:$AJ$65, ROWS($CH$4:CH69)), IFERROR(INDEX($AN$54:$AN$65, ROWS($CH$4:CH69)-ROWS($AJ$54:$AJ$65)), IFERROR(INDEX($AR$54:$AR$65, ROWS($CH$4:CH69)-ROWS($AJ$54:$AJ$65)-ROWS($AN$54:$AN$65)),IFERROR(INDEX($AV$54:$AV$65, ROWS($CH$4:CH69)-ROWS($AJ$54:$AJ$65)-ROWS($AN$54:$AN$65)-ROWS($AR$54:$AR$65)),IFERROR(INDEX($AZ$54:$AZ$65, ROWS($CH$4:CH69)-ROWS($AJ$54:$AJ$65)-ROWS($AN$54:$AN$65)-ROWS($AR$54:$AR$65)-ROWS($AV$54:$AV$65)),IFERROR(INDEX($BD$54:$BD$65, ROWS($CH$4:CH69)-ROWS($AJ$54:$AJ$65)-ROWS($AN$54:$AN$65)-ROWS($AR$54:$AR$65)-ROWS($AV$54:$AV$65)-ROWS($AZ$54:$AZ$65)),IFERROR(INDEX($BH$54:$BH$65, ROWS($CH$4:CH69)-ROWS($AJ$54:$AJ$65)-ROWS($AN$54:$AN$65)-ROWS($AR$54:$AR$65)-ROWS($AV$54:$AV$65)-ROWS($AZ$54:$AZ$65)-ROWS($BD$54:$BD$65)), "")))))))</f>
        <v/>
      </c>
      <c r="CI71" s="316" t="str">
        <f t="shared" ref="CI71:CI90" ca="1" si="195">IFERROR(INDEX($CH$6:$CH$90,MATCH(ROW()-ROW($CI$5),$CG$6:$CG$90,0)),"")</f>
        <v/>
      </c>
      <c r="CJ71" s="316" t="str">
        <f ca="1">IF(OR(CK71="",CK71=0),"",MAX(CJ$5:CJ70)+1)</f>
        <v/>
      </c>
      <c r="CK71" s="316" t="str">
        <f ca="1">IFERROR(INDEX($AK$54:$AK$65, ROWS($CK$4:CK69)), IFERROR(INDEX($AO$54:$AO$65, ROWS($CK$4:CK69)-ROWS($AK$54:$AK$65)), IFERROR(INDEX($AS$54:$AS$65, ROWS($CK$4:CK69)-ROWS($AK$54:$AK$65)-ROWS($AO$54:$AO$65)),IFERROR(INDEX($AW$54:$AW$65, ROWS($CK$4:CK69)-ROWS($AK$54:$AK$65)-ROWS($AO$54:$AO$65)-ROWS($AS$54:$AS$65)),IFERROR(INDEX($BA$54:$BA$65, ROWS($CK$4:CK69)-ROWS($AK$54:$AK$65)-ROWS($AO$54:$AO$65)-ROWS($AS$54:$AS$65)-ROWS($AW$54:$AW$65)),IFERROR(INDEX($BE$54:$BE$65, ROWS($CK$4:CK69)-ROWS($AK$54:$AK$65)-ROWS($AO$54:$AO$65)-ROWS($AS$54:$AS$65)-ROWS($AW$54:$AW$65)-ROWS($BA$54:$BA$65)),IFERROR(INDEX($BI$54:$BI$65, ROWS($CK$4:CK69)-ROWS($AK$54:$AK$65)-ROWS($AO$54:$AO$65)-ROWS($AS$54:$AS$65)-ROWS($AW$54:$AW$65)-ROWS($BA$54:$BA$65)-ROWS($BE$54:$BE$65)), "")))))))</f>
        <v/>
      </c>
      <c r="CL71" s="316" t="str">
        <f t="shared" ref="CL71:CL90" ca="1" si="196">IFERROR(INDEX($CK$6:$CK$90,MATCH(ROW()-ROW($CL$5),$CJ$6:$CJ$90,0)),"")</f>
        <v/>
      </c>
      <c r="CM71" s="413" t="str">
        <f t="shared" ref="CM71:CM90" ca="1" si="197">IF(INDEX($AB$3:$AF$156,MATCH(CI71,$AD$3:$AD$156,0),5)="Income",INDEX($AB$3:$AF$156,MATCH(CI71,$AD$3:$AD$156,0),5),"")</f>
        <v/>
      </c>
      <c r="CN71" s="412" t="str">
        <f>IF(OR(CO71="",CO71=0),"",MAX(CN$5:CN70)+1)</f>
        <v/>
      </c>
      <c r="CO71" s="316">
        <f>IFERROR(INDEX($AJ$70:$AJ$81, ROWS($CO$4:CO69)), IFERROR(INDEX($AN$70:$AN$81, ROWS($CO$4:CO69)-ROWS($AJ$70:$AJ$81)), IFERROR(INDEX($AR$70:$AR$81, ROWS($CO$4:CO69)-ROWS($AJ$70:$AJ$81)-ROWS($AN$70:$AN$81)),IFERROR(INDEX($AV$70:$AV$81, ROWS($CO$4:CO69)-ROWS($AJ$70:$AJ$81)-ROWS($AN$70:$AN$81)-ROWS($AR$70:$AR$81)),IFERROR(INDEX($AZ$70:$AZ$81, ROWS($CO$4:CO69)-ROWS($AJ$70:$AJ$81)-ROWS($AN$70:$AN$81)-ROWS($AR$70:$AR$81)-ROWS($AV$70:$AV$81)),IFERROR(INDEX($BD$70:$BD$81, ROWS($CO$4:CO69)-ROWS($AJ$70:$AJ$81)-ROWS($AN$70:$AN$81)-ROWS($AR$70:$AR$81)-ROWS($AV$70:$AV$81)-ROWS($AZ$70:$AZ$81)),IFERROR(INDEX($BH$70:$BH$81, ROWS($CO$4:CO69)-ROWS($AJ$70:$AJ$81)-ROWS($AN$70:$AN$81)-ROWS($AR$70:$AR$81)-ROWS($AV$70:$AV$81)-ROWS($AZ$70:$AZ$81)-ROWS($BD$70:$BD$81)), "")))))))</f>
        <v>0</v>
      </c>
      <c r="CP71" s="316" t="str">
        <f t="shared" ref="CP71:CP90" ca="1" si="198">IFERROR(INDEX($CO$6:$CO$90,MATCH(ROW()-ROW($CP$5),$CN$6:$CN$90,0)),"")</f>
        <v/>
      </c>
      <c r="CQ71" s="316" t="str">
        <f>IF(OR(CR71="",CR71=0),"",MAX(CQ$5:CQ70)+1)</f>
        <v/>
      </c>
      <c r="CR71" s="316">
        <f>IFERROR(INDEX($AK$70:$AK$81, ROWS($CR$4:CR69)), IFERROR(INDEX($AO$70:$AO$81, ROWS($CR$4:CR69)-ROWS($AK$70:$AK$81)), IFERROR(INDEX($AS$70:$AS$81, ROWS($CR$4:CR69)-ROWS($AK$70:$AK$81)-ROWS($AO$70:$AO$81)),IFERROR(INDEX($AW$70:$AW$81, ROWS($CR$4:CR69)-ROWS($AK$70:$AK$81)-ROWS($AO$70:$AO$81)-ROWS($AS$70:$AS$81)),IFERROR(INDEX($BA$70:$BA$81, ROWS($CR$4:CR69)-ROWS($AK$70:$AK$81)-ROWS($AO$70:$AO$81)-ROWS($AS$70:$AS$81)-ROWS($AW$70:$AW$81)),IFERROR(INDEX($BE$70:$BE$81, ROWS($CR$4:CR69)-ROWS($AK$70:$AK$81)-ROWS($AO$70:$AO$81)-ROWS($AS$70:$AS$81)-ROWS($AW$70:$AW$81)-ROWS($BA$70:$BA$81)),IFERROR(INDEX($BI$70:$BI$81, ROWS($CR$4:CR69)-ROWS($AK$70:$AK$81)-ROWS($AO$70:$AO$81)-ROWS($AS$70:$AS$81)-ROWS($AW$70:$AW$81)-ROWS($BA$70:$BA$81)-ROWS($BE$70:$BE$81)), "")))))))</f>
        <v>0</v>
      </c>
      <c r="CS71" s="316" t="str">
        <f t="shared" ref="CS71:CS90" ca="1" si="199">IFERROR(INDEX($CR$6:$CR$90,MATCH(ROW()-ROW($CS$5),$CQ$6:$CQ$90,0)),"")</f>
        <v/>
      </c>
      <c r="CT71" s="413" t="str">
        <f t="shared" ref="CT71:CT90" ca="1" si="200">IF(INDEX($AB$3:$AF$156,MATCH(CP71,$AD$3:$AD$156,0),5)="Income",INDEX($AB$3:$AF$156,MATCH(CP71,$AD$3:$AD$156,0),5),"")</f>
        <v/>
      </c>
      <c r="CU71" s="412" t="str">
        <f>IF(OR(CV71="",CV71=0),"",MAX(CU$5:CU70)+1)</f>
        <v/>
      </c>
      <c r="CV71" s="316" t="str">
        <f>IFERROR(INDEX($AJ$86:$AJ$97, ROWS($CV$4:CV69)), IFERROR(INDEX($AN$86:$AN$97, ROWS($CV$4:CV69)-ROWS($AJ$86:$AJ$97)), ""))</f>
        <v/>
      </c>
      <c r="CW71" s="316" t="str">
        <f t="shared" ref="CW71:CW90" si="201">IFERROR(INDEX($CV$6:$CV$90,MATCH(ROW()-ROW($CW$5),$CU$6:$CU$90,0)),"")</f>
        <v/>
      </c>
      <c r="CX71" s="316" t="str">
        <f>IF(OR(CY71="",CY71=0),"",MAX(CX$5:CX70)+1)</f>
        <v/>
      </c>
      <c r="CY71" s="316" t="str">
        <f>IFERROR(INDEX($AK$86:$AK$97, ROWS($CY$4:CY69)), IFERROR(INDEX($AO$86:$AO$97, ROWS($CY$4:CY69)-ROWS($AK$86:$AK$97)), ""))</f>
        <v/>
      </c>
      <c r="CZ71" s="316" t="str">
        <f t="shared" ref="CZ71:CZ90" si="202">IFERROR(INDEX($CY$6:$CY$90,MATCH(ROW()-ROW($CZ$5),$CX$6:$CX$90,0)),"")</f>
        <v/>
      </c>
      <c r="DA71" s="413" t="str">
        <f t="shared" ref="DA71:DA90" si="203">IF(INDEX($AB$3:$AF$156,MATCH(CW71,$AD$3:$AD$156,0),5)="Income",INDEX($AB$3:$AF$156,MATCH(CW71,$AD$3:$AD$156,0),5),"")</f>
        <v/>
      </c>
      <c r="DC71" s="438">
        <f ca="1">IF(OR(DD71="",DD71=0),"",MAX(DC$65:DC70)+1)</f>
        <v>4</v>
      </c>
      <c r="DD71" s="434" t="str">
        <f t="shared" ca="1" si="166"/>
        <v>Auto Insurance</v>
      </c>
      <c r="DE71" s="413">
        <f t="shared" ca="1" si="167"/>
        <v>180</v>
      </c>
      <c r="DF71" s="431" t="str">
        <f ca="1">IF(OR(DG71="",DG71=0),"",MAX(DF$65:DF70)+1)</f>
        <v/>
      </c>
      <c r="DG71" s="412" t="str">
        <f t="shared" ca="1" si="168"/>
        <v/>
      </c>
      <c r="DH71" s="413" t="str">
        <f t="shared" ca="1" si="169"/>
        <v/>
      </c>
      <c r="DI71" s="412" t="str">
        <f t="shared" ca="1" si="170"/>
        <v>Car 1 Gas</v>
      </c>
      <c r="DJ71" s="413">
        <f t="shared" ca="1" si="171"/>
        <v>50</v>
      </c>
      <c r="DK71" s="412" t="str">
        <f t="shared" ca="1" si="172"/>
        <v/>
      </c>
      <c r="DL71" s="413" t="str">
        <f t="shared" ca="1" si="173"/>
        <v/>
      </c>
      <c r="DM71" s="292"/>
      <c r="DN71" s="427" t="str">
        <f ca="1">IF(DI81="","",CONCATENATE(DI81," - ",DJ81))</f>
        <v/>
      </c>
      <c r="DO71" s="428" t="str">
        <f ca="1">IF(DI82="","",CONCATENATE(DI82," - ",DJ82))</f>
        <v/>
      </c>
      <c r="DP71" s="428" t="str">
        <f ca="1">IF(DI83="","",CONCATENATE(DI83," - ",DJ83))</f>
        <v/>
      </c>
      <c r="DQ71" s="427" t="str">
        <f ca="1">IF(DK81="","",CONCATENATE(DK81," - ",DL81))</f>
        <v/>
      </c>
      <c r="DR71" s="428" t="str">
        <f ca="1">IF(DK82="","",CONCATENATE(DK82," - ",DL82))</f>
        <v/>
      </c>
      <c r="DS71" s="429" t="str">
        <f ca="1">IF(DK83="","",CONCATENATE(DK83," - ",DL83))</f>
        <v/>
      </c>
    </row>
    <row r="72" spans="16:123" ht="15.75" thickBot="1" x14ac:dyDescent="0.35">
      <c r="AB72" s="395" t="str">
        <f ca="1">IFERROR(MATCH($AB$59,OFFSET(Year!$BD$123:$BD$174,AB71,,1000),0)+AB71,"")</f>
        <v/>
      </c>
      <c r="AC72" s="404" t="str">
        <f ca="1">IFERROR(INDEX(Year!$BG$123:$BG$174,AB72),"")</f>
        <v/>
      </c>
      <c r="AD72" s="405" t="str">
        <f ca="1">IFERROR(INDEX(Year!$BE$123:$BE$174,AB72),"")</f>
        <v/>
      </c>
      <c r="AE72" s="406" t="str">
        <f ca="1">IFERROR(INDEX(Year!$BF$123:$BF$174,AB72),"")</f>
        <v/>
      </c>
      <c r="AF72" s="407" t="str">
        <f ca="1">IFERROR(INDEX(Year!$BD$123:$BD$174,AB72),"")</f>
        <v/>
      </c>
      <c r="AI72" s="304" t="str">
        <f t="shared" ca="1" si="183"/>
        <v/>
      </c>
      <c r="AJ72" s="305" t="str">
        <f t="shared" ca="1" si="174"/>
        <v/>
      </c>
      <c r="AK72" s="306" t="str">
        <f t="shared" ca="1" si="175"/>
        <v/>
      </c>
      <c r="AL72" s="307" t="str">
        <f t="shared" ca="1" si="176"/>
        <v/>
      </c>
      <c r="AM72" s="304" t="str">
        <f t="shared" ca="1" si="184"/>
        <v/>
      </c>
      <c r="AN72" s="305" t="str">
        <f t="shared" ca="1" si="177"/>
        <v/>
      </c>
      <c r="AO72" s="306" t="str">
        <f t="shared" ca="1" si="178"/>
        <v/>
      </c>
      <c r="AP72" s="307" t="str">
        <f t="shared" ca="1" si="179"/>
        <v/>
      </c>
      <c r="AQ72" s="304" t="str">
        <f t="shared" ca="1" si="185"/>
        <v/>
      </c>
      <c r="AR72" s="305" t="str">
        <f t="shared" ca="1" si="180"/>
        <v/>
      </c>
      <c r="AS72" s="306" t="str">
        <f t="shared" ca="1" si="181"/>
        <v/>
      </c>
      <c r="AT72" s="307" t="str">
        <f t="shared" ca="1" si="182"/>
        <v/>
      </c>
      <c r="AU72" s="304"/>
      <c r="AV72" s="305"/>
      <c r="AW72" s="306"/>
      <c r="AX72" s="307"/>
      <c r="AY72" s="304"/>
      <c r="AZ72" s="305"/>
      <c r="BA72" s="306"/>
      <c r="BB72" s="307"/>
      <c r="BC72" s="304"/>
      <c r="BD72" s="305"/>
      <c r="BE72" s="306"/>
      <c r="BF72" s="307"/>
      <c r="BG72" s="304"/>
      <c r="BH72" s="305"/>
      <c r="BI72" s="306"/>
      <c r="BJ72" s="307"/>
      <c r="BL72" s="412" t="str">
        <f ca="1">IF(OR(BM72="",BM72=0),"",MAX(BL$5:BL71)+1)</f>
        <v/>
      </c>
      <c r="BM72" s="316" t="str">
        <f ca="1">IFERROR(INDEX($AJ$6:$AJ$17, ROWS(BM$4:$BM70)), IFERROR(INDEX($AN$6:$AN$17, ROWS(BM$4:$BM70)-ROWS($AJ$6:$AJ$17)), IFERROR(INDEX($AR$6:$AR$17, ROWS(BM$4:$BM70)-ROWS($AJ$6:$AJ$17)-ROWS($AN$6:$AN$17)),IFERROR(INDEX($AV$6:$AV$17, ROWS(BM$4:$BM70)-ROWS($AJ$6:$AJ$17)-ROWS($AN$6:$AN$17)-ROWS($AR$6:$AR$17)),IFERROR(INDEX($AZ$6:$AZ$17, ROWS(BM$4:$BM70)-ROWS($AJ$6:$AJ$17)-ROWS($AN$6:$AN$17)-ROWS($AR$6:$AR$17)-ROWS($AV$6:$AV$17)),IFERROR(INDEX($BD$6:$BD$17, ROWS(BM$4:$BM70)-ROWS($AJ$6:$AJ$17)-ROWS($AN$6:$AN$17)-ROWS($AR$6:$AR$17)-ROWS($AV$6:$AV$17)-ROWS($AZ$6:$AZ$17)),IFERROR(INDEX($BH$6:$BH$17, ROWS(BM$4:$BM70)-ROWS($AJ$6:$AJ$17)-ROWS($AN$6:$AN$17)-ROWS($AR$6:$AR$17)-ROWS($AV$6:$AV$17)-ROWS($AZ$6:$AZ$17)-ROWS($BD$6:$BD$17)), "")))))))</f>
        <v/>
      </c>
      <c r="BN72" s="316" t="str">
        <f t="shared" ca="1" si="186"/>
        <v/>
      </c>
      <c r="BO72" s="316" t="str">
        <f ca="1">IF(OR(BP72="",BP72=0),"",MAX(BO$5:BO71)+1)</f>
        <v/>
      </c>
      <c r="BP72" s="316" t="str">
        <f ca="1">IFERROR(INDEX($AK$6:$AK$17, ROWS($BP$4:BP70)), IFERROR(INDEX($AO$6:$AO$17, ROWS($BP$4:BP70)-ROWS($AK$6:$AK$17)), IFERROR(INDEX($AS$6:$AS$17, ROWS($BP$4:BP70)-ROWS($AK$6:$AK$17)-ROWS($AO$6:$AO$17)),IFERROR(INDEX($AW$6:$AW$17, ROWS($BP$4:BP70)-ROWS($AK$6:$AK$17)-ROWS($AO$6:$AO$17)-ROWS($AS$6:$AS$17)),IFERROR(INDEX($BA$6:$BA$17, ROWS($BP$4:BP70)-ROWS($AK$6:$AK$17)-ROWS($AO$6:$AO$17)-ROWS($AS$6:$AS$17)-ROWS($AW$6:$AW$17)),IFERROR(INDEX($BE$6:$BE$17, ROWS($BP$4:BP70)-ROWS($AK$6:$AK$17)-ROWS($AO$6:$AO$17)-ROWS($AS$6:$AS$17)-ROWS($AW$6:$AW$17)-ROWS($BA$6:$BA$17)),IFERROR(INDEX($BI$6:$BI$17, ROWS($BP$4:BP70)-ROWS($AK$6:$AK$17)-ROWS($AO$6:$AO$17)-ROWS($AS$6:$AS$17)-ROWS($AW$6:$AW$17)-ROWS($BA$6:$BA$17)-ROWS($BE$6:$BE$17)), "")))))))</f>
        <v/>
      </c>
      <c r="BQ72" s="316" t="str">
        <f t="shared" ca="1" si="187"/>
        <v/>
      </c>
      <c r="BR72" s="413" t="str">
        <f t="shared" ca="1" si="188"/>
        <v/>
      </c>
      <c r="BS72" s="412" t="str">
        <f ca="1">IF(OR(BT72="",BT72=0),"",MAX(BS$5:BS71)+1)</f>
        <v/>
      </c>
      <c r="BT72" s="316" t="str">
        <f ca="1">IFERROR(INDEX($AJ$22:$AJ$33, ROWS($BT$4:BT70)), IFERROR(INDEX($AN$22:$AN$33, ROWS($BT$4:BT70)-ROWS($AJ$22:$AJ$33)), IFERROR(INDEX($AR$22:$AR$33, ROWS($BT$4:BT70)-ROWS($AJ$22:$AJ$33)-ROWS($AN$22:$AN$33)),IFERROR(INDEX($AV$22:$AV$33, ROWS($BT$4:BT70)-ROWS($AJ$22:$AJ$33)-ROWS($AN$22:$AN$33)-ROWS($AR$22:$AR$33)),IFERROR(INDEX($AZ$22:$AZ$33, ROWS($BT$4:BT70)-ROWS($AJ$22:$AJ$33)-ROWS($AN$22:$AN$33)-ROWS($AR$22:$AR$33)-ROWS($AV$22:$AV$33)),IFERROR(INDEX($BD$22:$BD$33, ROWS($BT$4:BT70)-ROWS($AJ$22:$AJ$33)-ROWS($AN$22:$AN$33)-ROWS($AR$22:$AR$33)-ROWS($AV$22:$AV$33)-ROWS($AZ$22:$AZ$33)),IFERROR(INDEX($BH$22:$BH$33, ROWS($BT$4:BT70)-ROWS($AJ$22:$AJ$33)-ROWS($AN$22:$AN$33)-ROWS($AR$22:$AR$33)-ROWS($AV$22:$AV$33)-ROWS($AZ$22:$AZ$33)-ROWS($BD$22:$BD$33)), "")))))))</f>
        <v/>
      </c>
      <c r="BU72" s="316" t="str">
        <f t="shared" ca="1" si="189"/>
        <v/>
      </c>
      <c r="BV72" s="316" t="str">
        <f ca="1">IF(OR(BW72="",BW72=0),"",MAX(BV$5:BV71)+1)</f>
        <v/>
      </c>
      <c r="BW72" s="316" t="str">
        <f ca="1">IFERROR(INDEX($AK$22:$AK$33, ROWS($BW$4:BW70)), IFERROR(INDEX($AO$22:$AO$33, ROWS($BW$4:BW70)-ROWS($AK$22:$AK$33)), IFERROR(INDEX($AS$22:$AS$33, ROWS($BW$4:BW70)-ROWS($AK$22:$AK$33)-ROWS($AO$22:$AO$33)),IFERROR(INDEX($AW$22:$AW$33, ROWS($BW$4:BW70)-ROWS($AK$22:$AK$33)-ROWS($AO$22:$AO$33)-ROWS($AS$22:$AS$33)),IFERROR(INDEX($BA$22:$BA$33, ROWS($BW$4:BW70)-ROWS($AK$22:$AK$33)-ROWS($AO$22:$AO$33)-ROWS($AS$22:$AS$33)-ROWS($AW$22:$AW$33)),IFERROR(INDEX($BE$22:$BE$33, ROWS($BW$4:BW70)-ROWS($AK$22:$AK$33)-ROWS($AO$22:$AO$33)-ROWS($AS$22:$AS$33)-ROWS($AW$22:$AW$33)-ROWS($BA$22:$BA$33)),IFERROR(INDEX($BI$22:$BI$33, ROWS($BW$4:BW70)-ROWS($AK$22:$AK$33)-ROWS($AO$22:$AO$33)-ROWS($AS$22:$AS$33)-ROWS($AW$22:$AW$33)-ROWS($BA$22:$BA$33)-ROWS($BE$22:$BE$33)), "")))))))</f>
        <v/>
      </c>
      <c r="BX72" s="316" t="str">
        <f t="shared" ca="1" si="190"/>
        <v/>
      </c>
      <c r="BY72" s="413" t="str">
        <f t="shared" ca="1" si="191"/>
        <v/>
      </c>
      <c r="BZ72" s="412" t="str">
        <f ca="1">IF(OR(CA72="",CA72=0),"",MAX(BZ$5:BZ71)+1)</f>
        <v/>
      </c>
      <c r="CA72" s="316" t="str">
        <f ca="1">IFERROR(INDEX($AJ$38:$AJ$49, ROWS($CA$4:CA70)), IFERROR(INDEX($AN$38:$AN$49, ROWS($CA$4:CA70)-ROWS($AJ$38:$AJ$49)), IFERROR(INDEX($AR$38:$AR$49, ROWS($CA$4:CA70)-ROWS($AJ$38:$AJ$49)-ROWS($AN$38:$AN$49)),IFERROR(INDEX($AV$38:$AV$49, ROWS($CA$4:CA70)-ROWS($AJ$38:$AJ$49)-ROWS($AN$38:$AN$49)-ROWS($AR$38:$AR$49)),IFERROR(INDEX($AZ$38:$AZ$49, ROWS($CA$4:CA70)-ROWS($AJ$38:$AJ$49)-ROWS($AN$38:$AN$49)-ROWS($AR$38:$AR$49)-ROWS($AV$38:$AV$49)),IFERROR(INDEX($BD$38:$BD$49, ROWS($CA$4:CA70)-ROWS($AJ$38:$AJ$49)-ROWS($AN$38:$AN$49)-ROWS($AR$38:$AR$49)-ROWS($AV$38:$AV$49)-ROWS($AZ$38:$AZ$49)),IFERROR(INDEX($BH$38:$BH$49, ROWS($CA$4:CA70)-ROWS($AJ$38:$AJ$49)-ROWS($AN$38:$AN$49)-ROWS($AR$38:$AR$49)-ROWS($AV$38:$AV$49)-ROWS($AZ$38:$AZ$49)-ROWS($BD$38:$BD$49)), "")))))))</f>
        <v/>
      </c>
      <c r="CB72" s="316" t="str">
        <f t="shared" ca="1" si="192"/>
        <v/>
      </c>
      <c r="CC72" s="316" t="str">
        <f ca="1">IF(OR(CD72="",CD72=0),"",MAX(CC$5:CC71)+1)</f>
        <v/>
      </c>
      <c r="CD72" s="316" t="str">
        <f ca="1">IFERROR(INDEX($AK$38:$AK$49, ROWS($CD$4:CD70)), IFERROR(INDEX($AO$38:$AO$49, ROWS($CD$4:CD70)-ROWS($AK$38:$AK$49)), IFERROR(INDEX($AS$38:$AS$49, ROWS($CD$4:CD70)-ROWS($AK$38:$AK$49)-ROWS($AO$38:$AO$49)),IFERROR(INDEX($AW$38:$AW$49, ROWS($CD$4:CD70)-ROWS($AK$38:$AK$49)-ROWS($AO$38:$AO$49)-ROWS($AS$38:$AS$49)),IFERROR(INDEX($BA$38:$BA$49, ROWS($CD$4:CD70)-ROWS($AK$38:$AK$49)-ROWS($AO$38:$AO$49)-ROWS($AS$38:$AS$49)-ROWS($AW$38:$AW$49)),IFERROR(INDEX($BE$38:$BE$49, ROWS($CD$4:CD70)-ROWS($AK$38:$AK$49)-ROWS($AO$38:$AO$49)-ROWS($AS$38:$AS$49)-ROWS($AW$38:$AW$49)-ROWS($BA$38:$BA$49)),IFERROR(INDEX($BI$38:$BI$49, ROWS($CD$4:CD70)-ROWS($AK$38:$AK$49)-ROWS($AO$38:$AO$49)-ROWS($AS$38:$AS$49)-ROWS($AW$38:$AW$49)-ROWS($BA$38:$BA$49)-ROWS($BE$38:$BE$49)), "")))))))</f>
        <v/>
      </c>
      <c r="CE72" s="316" t="str">
        <f t="shared" ca="1" si="193"/>
        <v/>
      </c>
      <c r="CF72" s="413" t="str">
        <f t="shared" ca="1" si="194"/>
        <v/>
      </c>
      <c r="CG72" s="412" t="str">
        <f ca="1">IF(OR(CH72="",CH72=0),"",MAX(CG$5:CG71)+1)</f>
        <v/>
      </c>
      <c r="CH72" s="316" t="str">
        <f ca="1">IFERROR(INDEX($AJ$54:$AJ$65, ROWS($CH$4:CH70)), IFERROR(INDEX($AN$54:$AN$65, ROWS($CH$4:CH70)-ROWS($AJ$54:$AJ$65)), IFERROR(INDEX($AR$54:$AR$65, ROWS($CH$4:CH70)-ROWS($AJ$54:$AJ$65)-ROWS($AN$54:$AN$65)),IFERROR(INDEX($AV$54:$AV$65, ROWS($CH$4:CH70)-ROWS($AJ$54:$AJ$65)-ROWS($AN$54:$AN$65)-ROWS($AR$54:$AR$65)),IFERROR(INDEX($AZ$54:$AZ$65, ROWS($CH$4:CH70)-ROWS($AJ$54:$AJ$65)-ROWS($AN$54:$AN$65)-ROWS($AR$54:$AR$65)-ROWS($AV$54:$AV$65)),IFERROR(INDEX($BD$54:$BD$65, ROWS($CH$4:CH70)-ROWS($AJ$54:$AJ$65)-ROWS($AN$54:$AN$65)-ROWS($AR$54:$AR$65)-ROWS($AV$54:$AV$65)-ROWS($AZ$54:$AZ$65)),IFERROR(INDEX($BH$54:$BH$65, ROWS($CH$4:CH70)-ROWS($AJ$54:$AJ$65)-ROWS($AN$54:$AN$65)-ROWS($AR$54:$AR$65)-ROWS($AV$54:$AV$65)-ROWS($AZ$54:$AZ$65)-ROWS($BD$54:$BD$65)), "")))))))</f>
        <v/>
      </c>
      <c r="CI72" s="316" t="str">
        <f t="shared" ca="1" si="195"/>
        <v/>
      </c>
      <c r="CJ72" s="316" t="str">
        <f ca="1">IF(OR(CK72="",CK72=0),"",MAX(CJ$5:CJ71)+1)</f>
        <v/>
      </c>
      <c r="CK72" s="316" t="str">
        <f ca="1">IFERROR(INDEX($AK$54:$AK$65, ROWS($CK$4:CK70)), IFERROR(INDEX($AO$54:$AO$65, ROWS($CK$4:CK70)-ROWS($AK$54:$AK$65)), IFERROR(INDEX($AS$54:$AS$65, ROWS($CK$4:CK70)-ROWS($AK$54:$AK$65)-ROWS($AO$54:$AO$65)),IFERROR(INDEX($AW$54:$AW$65, ROWS($CK$4:CK70)-ROWS($AK$54:$AK$65)-ROWS($AO$54:$AO$65)-ROWS($AS$54:$AS$65)),IFERROR(INDEX($BA$54:$BA$65, ROWS($CK$4:CK70)-ROWS($AK$54:$AK$65)-ROWS($AO$54:$AO$65)-ROWS($AS$54:$AS$65)-ROWS($AW$54:$AW$65)),IFERROR(INDEX($BE$54:$BE$65, ROWS($CK$4:CK70)-ROWS($AK$54:$AK$65)-ROWS($AO$54:$AO$65)-ROWS($AS$54:$AS$65)-ROWS($AW$54:$AW$65)-ROWS($BA$54:$BA$65)),IFERROR(INDEX($BI$54:$BI$65, ROWS($CK$4:CK70)-ROWS($AK$54:$AK$65)-ROWS($AO$54:$AO$65)-ROWS($AS$54:$AS$65)-ROWS($AW$54:$AW$65)-ROWS($BA$54:$BA$65)-ROWS($BE$54:$BE$65)), "")))))))</f>
        <v/>
      </c>
      <c r="CL72" s="316" t="str">
        <f t="shared" ca="1" si="196"/>
        <v/>
      </c>
      <c r="CM72" s="413" t="str">
        <f t="shared" ca="1" si="197"/>
        <v/>
      </c>
      <c r="CN72" s="412" t="str">
        <f>IF(OR(CO72="",CO72=0),"",MAX(CN$5:CN71)+1)</f>
        <v/>
      </c>
      <c r="CO72" s="316">
        <f>IFERROR(INDEX($AJ$70:$AJ$81, ROWS($CO$4:CO70)), IFERROR(INDEX($AN$70:$AN$81, ROWS($CO$4:CO70)-ROWS($AJ$70:$AJ$81)), IFERROR(INDEX($AR$70:$AR$81, ROWS($CO$4:CO70)-ROWS($AJ$70:$AJ$81)-ROWS($AN$70:$AN$81)),IFERROR(INDEX($AV$70:$AV$81, ROWS($CO$4:CO70)-ROWS($AJ$70:$AJ$81)-ROWS($AN$70:$AN$81)-ROWS($AR$70:$AR$81)),IFERROR(INDEX($AZ$70:$AZ$81, ROWS($CO$4:CO70)-ROWS($AJ$70:$AJ$81)-ROWS($AN$70:$AN$81)-ROWS($AR$70:$AR$81)-ROWS($AV$70:$AV$81)),IFERROR(INDEX($BD$70:$BD$81, ROWS($CO$4:CO70)-ROWS($AJ$70:$AJ$81)-ROWS($AN$70:$AN$81)-ROWS($AR$70:$AR$81)-ROWS($AV$70:$AV$81)-ROWS($AZ$70:$AZ$81)),IFERROR(INDEX($BH$70:$BH$81, ROWS($CO$4:CO70)-ROWS($AJ$70:$AJ$81)-ROWS($AN$70:$AN$81)-ROWS($AR$70:$AR$81)-ROWS($AV$70:$AV$81)-ROWS($AZ$70:$AZ$81)-ROWS($BD$70:$BD$81)), "")))))))</f>
        <v>0</v>
      </c>
      <c r="CP72" s="316" t="str">
        <f t="shared" ca="1" si="198"/>
        <v/>
      </c>
      <c r="CQ72" s="316" t="str">
        <f>IF(OR(CR72="",CR72=0),"",MAX(CQ$5:CQ71)+1)</f>
        <v/>
      </c>
      <c r="CR72" s="316">
        <f>IFERROR(INDEX($AK$70:$AK$81, ROWS($CR$4:CR70)), IFERROR(INDEX($AO$70:$AO$81, ROWS($CR$4:CR70)-ROWS($AK$70:$AK$81)), IFERROR(INDEX($AS$70:$AS$81, ROWS($CR$4:CR70)-ROWS($AK$70:$AK$81)-ROWS($AO$70:$AO$81)),IFERROR(INDEX($AW$70:$AW$81, ROWS($CR$4:CR70)-ROWS($AK$70:$AK$81)-ROWS($AO$70:$AO$81)-ROWS($AS$70:$AS$81)),IFERROR(INDEX($BA$70:$BA$81, ROWS($CR$4:CR70)-ROWS($AK$70:$AK$81)-ROWS($AO$70:$AO$81)-ROWS($AS$70:$AS$81)-ROWS($AW$70:$AW$81)),IFERROR(INDEX($BE$70:$BE$81, ROWS($CR$4:CR70)-ROWS($AK$70:$AK$81)-ROWS($AO$70:$AO$81)-ROWS($AS$70:$AS$81)-ROWS($AW$70:$AW$81)-ROWS($BA$70:$BA$81)),IFERROR(INDEX($BI$70:$BI$81, ROWS($CR$4:CR70)-ROWS($AK$70:$AK$81)-ROWS($AO$70:$AO$81)-ROWS($AS$70:$AS$81)-ROWS($AW$70:$AW$81)-ROWS($BA$70:$BA$81)-ROWS($BE$70:$BE$81)), "")))))))</f>
        <v>0</v>
      </c>
      <c r="CS72" s="316" t="str">
        <f t="shared" ca="1" si="199"/>
        <v/>
      </c>
      <c r="CT72" s="413" t="str">
        <f t="shared" ca="1" si="200"/>
        <v/>
      </c>
      <c r="CU72" s="412" t="str">
        <f>IF(OR(CV72="",CV72=0),"",MAX(CU$5:CU71)+1)</f>
        <v/>
      </c>
      <c r="CV72" s="316" t="str">
        <f>IFERROR(INDEX($AJ$86:$AJ$97, ROWS($CV$4:CV70)), IFERROR(INDEX($AN$86:$AN$97, ROWS($CV$4:CV70)-ROWS($AJ$86:$AJ$97)), ""))</f>
        <v/>
      </c>
      <c r="CW72" s="316" t="str">
        <f t="shared" si="201"/>
        <v/>
      </c>
      <c r="CX72" s="316" t="str">
        <f>IF(OR(CY72="",CY72=0),"",MAX(CX$5:CX71)+1)</f>
        <v/>
      </c>
      <c r="CY72" s="316" t="str">
        <f>IFERROR(INDEX($AK$86:$AK$97, ROWS($CY$4:CY70)), IFERROR(INDEX($AO$86:$AO$97, ROWS($CY$4:CY70)-ROWS($AK$86:$AK$97)), ""))</f>
        <v/>
      </c>
      <c r="CZ72" s="316" t="str">
        <f t="shared" si="202"/>
        <v/>
      </c>
      <c r="DA72" s="413" t="str">
        <f t="shared" si="203"/>
        <v/>
      </c>
      <c r="DC72" s="438" t="str">
        <f ca="1">IF(OR(DD72="",DD72=0),"",MAX(DC$65:DC71)+1)</f>
        <v/>
      </c>
      <c r="DD72" s="434" t="str">
        <f t="shared" ca="1" si="166"/>
        <v/>
      </c>
      <c r="DE72" s="413" t="str">
        <f t="shared" ca="1" si="167"/>
        <v/>
      </c>
      <c r="DF72" s="431">
        <f ca="1">IF(OR(DG72="",DG72=0),"",MAX(DF$65:DF71)+1)</f>
        <v>3</v>
      </c>
      <c r="DG72" s="412" t="str">
        <f t="shared" ca="1" si="168"/>
        <v>Paycheck 1</v>
      </c>
      <c r="DH72" s="413">
        <f t="shared" ca="1" si="169"/>
        <v>850</v>
      </c>
      <c r="DI72" s="412" t="str">
        <f t="shared" ca="1" si="170"/>
        <v/>
      </c>
      <c r="DJ72" s="413" t="str">
        <f t="shared" ca="1" si="171"/>
        <v/>
      </c>
      <c r="DK72" s="412" t="str">
        <f t="shared" ca="1" si="172"/>
        <v/>
      </c>
      <c r="DL72" s="413" t="str">
        <f t="shared" ca="1" si="173"/>
        <v/>
      </c>
      <c r="DM72" s="292"/>
      <c r="DN72" s="1192" t="s">
        <v>505</v>
      </c>
      <c r="DO72" s="1193"/>
      <c r="DP72" s="443">
        <f ca="1">IF(DJ66="","",SUM(DJ66:DJ83))</f>
        <v>785</v>
      </c>
      <c r="DQ72" s="1192" t="s">
        <v>506</v>
      </c>
      <c r="DR72" s="1193"/>
      <c r="DS72" s="444">
        <f ca="1">IF(DL66="","",SUM(DL66:DL83))</f>
        <v>1950</v>
      </c>
    </row>
    <row r="73" spans="16:123" x14ac:dyDescent="0.3">
      <c r="AB73" s="395" t="str">
        <f ca="1">IFERROR(MATCH($AB$59,OFFSET(Year!$BD$123:$BD$174,AB72,,1000),0)+AB72,"")</f>
        <v/>
      </c>
      <c r="AC73" s="404" t="str">
        <f ca="1">IFERROR(INDEX(Year!$BG$123:$BG$174,AB73),"")</f>
        <v/>
      </c>
      <c r="AD73" s="405" t="str">
        <f ca="1">IFERROR(INDEX(Year!$BE$123:$BE$174,AB73),"")</f>
        <v/>
      </c>
      <c r="AE73" s="406" t="str">
        <f ca="1">IFERROR(INDEX(Year!$BF$123:$BF$174,AB73),"")</f>
        <v/>
      </c>
      <c r="AF73" s="407" t="str">
        <f ca="1">IFERROR(INDEX(Year!$BD$123:$BD$174,AB73),"")</f>
        <v/>
      </c>
      <c r="AI73" s="304" t="str">
        <f t="shared" ca="1" si="183"/>
        <v/>
      </c>
      <c r="AJ73" s="305" t="str">
        <f t="shared" ca="1" si="174"/>
        <v/>
      </c>
      <c r="AK73" s="306" t="str">
        <f t="shared" ca="1" si="175"/>
        <v/>
      </c>
      <c r="AL73" s="307" t="str">
        <f t="shared" ca="1" si="176"/>
        <v/>
      </c>
      <c r="AM73" s="304" t="str">
        <f t="shared" ca="1" si="184"/>
        <v/>
      </c>
      <c r="AN73" s="305" t="str">
        <f t="shared" ca="1" si="177"/>
        <v/>
      </c>
      <c r="AO73" s="306" t="str">
        <f t="shared" ca="1" si="178"/>
        <v/>
      </c>
      <c r="AP73" s="307" t="str">
        <f t="shared" ca="1" si="179"/>
        <v/>
      </c>
      <c r="AQ73" s="304" t="str">
        <f t="shared" ca="1" si="185"/>
        <v/>
      </c>
      <c r="AR73" s="305" t="str">
        <f t="shared" ca="1" si="180"/>
        <v/>
      </c>
      <c r="AS73" s="306" t="str">
        <f t="shared" ca="1" si="181"/>
        <v/>
      </c>
      <c r="AT73" s="307" t="str">
        <f t="shared" ca="1" si="182"/>
        <v/>
      </c>
      <c r="AU73" s="304"/>
      <c r="AV73" s="305"/>
      <c r="AW73" s="306"/>
      <c r="AX73" s="307"/>
      <c r="AY73" s="304"/>
      <c r="AZ73" s="305"/>
      <c r="BA73" s="306"/>
      <c r="BB73" s="307"/>
      <c r="BC73" s="304"/>
      <c r="BD73" s="305"/>
      <c r="BE73" s="306"/>
      <c r="BF73" s="307"/>
      <c r="BG73" s="304"/>
      <c r="BH73" s="305"/>
      <c r="BI73" s="306"/>
      <c r="BJ73" s="307"/>
      <c r="BL73" s="412" t="str">
        <f ca="1">IF(OR(BM73="",BM73=0),"",MAX(BL$5:BL72)+1)</f>
        <v/>
      </c>
      <c r="BM73" s="316" t="str">
        <f ca="1">IFERROR(INDEX($AJ$6:$AJ$17, ROWS(BM$4:$BM71)), IFERROR(INDEX($AN$6:$AN$17, ROWS(BM$4:$BM71)-ROWS($AJ$6:$AJ$17)), IFERROR(INDEX($AR$6:$AR$17, ROWS(BM$4:$BM71)-ROWS($AJ$6:$AJ$17)-ROWS($AN$6:$AN$17)),IFERROR(INDEX($AV$6:$AV$17, ROWS(BM$4:$BM71)-ROWS($AJ$6:$AJ$17)-ROWS($AN$6:$AN$17)-ROWS($AR$6:$AR$17)),IFERROR(INDEX($AZ$6:$AZ$17, ROWS(BM$4:$BM71)-ROWS($AJ$6:$AJ$17)-ROWS($AN$6:$AN$17)-ROWS($AR$6:$AR$17)-ROWS($AV$6:$AV$17)),IFERROR(INDEX($BD$6:$BD$17, ROWS(BM$4:$BM71)-ROWS($AJ$6:$AJ$17)-ROWS($AN$6:$AN$17)-ROWS($AR$6:$AR$17)-ROWS($AV$6:$AV$17)-ROWS($AZ$6:$AZ$17)),IFERROR(INDEX($BH$6:$BH$17, ROWS(BM$4:$BM71)-ROWS($AJ$6:$AJ$17)-ROWS($AN$6:$AN$17)-ROWS($AR$6:$AR$17)-ROWS($AV$6:$AV$17)-ROWS($AZ$6:$AZ$17)-ROWS($BD$6:$BD$17)), "")))))))</f>
        <v/>
      </c>
      <c r="BN73" s="316" t="str">
        <f t="shared" ca="1" si="186"/>
        <v/>
      </c>
      <c r="BO73" s="316" t="str">
        <f ca="1">IF(OR(BP73="",BP73=0),"",MAX(BO$5:BO72)+1)</f>
        <v/>
      </c>
      <c r="BP73" s="316" t="str">
        <f ca="1">IFERROR(INDEX($AK$6:$AK$17, ROWS($BP$4:BP71)), IFERROR(INDEX($AO$6:$AO$17, ROWS($BP$4:BP71)-ROWS($AK$6:$AK$17)), IFERROR(INDEX($AS$6:$AS$17, ROWS($BP$4:BP71)-ROWS($AK$6:$AK$17)-ROWS($AO$6:$AO$17)),IFERROR(INDEX($AW$6:$AW$17, ROWS($BP$4:BP71)-ROWS($AK$6:$AK$17)-ROWS($AO$6:$AO$17)-ROWS($AS$6:$AS$17)),IFERROR(INDEX($BA$6:$BA$17, ROWS($BP$4:BP71)-ROWS($AK$6:$AK$17)-ROWS($AO$6:$AO$17)-ROWS($AS$6:$AS$17)-ROWS($AW$6:$AW$17)),IFERROR(INDEX($BE$6:$BE$17, ROWS($BP$4:BP71)-ROWS($AK$6:$AK$17)-ROWS($AO$6:$AO$17)-ROWS($AS$6:$AS$17)-ROWS($AW$6:$AW$17)-ROWS($BA$6:$BA$17)),IFERROR(INDEX($BI$6:$BI$17, ROWS($BP$4:BP71)-ROWS($AK$6:$AK$17)-ROWS($AO$6:$AO$17)-ROWS($AS$6:$AS$17)-ROWS($AW$6:$AW$17)-ROWS($BA$6:$BA$17)-ROWS($BE$6:$BE$17)), "")))))))</f>
        <v/>
      </c>
      <c r="BQ73" s="316" t="str">
        <f t="shared" ca="1" si="187"/>
        <v/>
      </c>
      <c r="BR73" s="413" t="str">
        <f t="shared" ca="1" si="188"/>
        <v/>
      </c>
      <c r="BS73" s="412" t="str">
        <f ca="1">IF(OR(BT73="",BT73=0),"",MAX(BS$5:BS72)+1)</f>
        <v/>
      </c>
      <c r="BT73" s="316" t="str">
        <f ca="1">IFERROR(INDEX($AJ$22:$AJ$33, ROWS($BT$4:BT71)), IFERROR(INDEX($AN$22:$AN$33, ROWS($BT$4:BT71)-ROWS($AJ$22:$AJ$33)), IFERROR(INDEX($AR$22:$AR$33, ROWS($BT$4:BT71)-ROWS($AJ$22:$AJ$33)-ROWS($AN$22:$AN$33)),IFERROR(INDEX($AV$22:$AV$33, ROWS($BT$4:BT71)-ROWS($AJ$22:$AJ$33)-ROWS($AN$22:$AN$33)-ROWS($AR$22:$AR$33)),IFERROR(INDEX($AZ$22:$AZ$33, ROWS($BT$4:BT71)-ROWS($AJ$22:$AJ$33)-ROWS($AN$22:$AN$33)-ROWS($AR$22:$AR$33)-ROWS($AV$22:$AV$33)),IFERROR(INDEX($BD$22:$BD$33, ROWS($BT$4:BT71)-ROWS($AJ$22:$AJ$33)-ROWS($AN$22:$AN$33)-ROWS($AR$22:$AR$33)-ROWS($AV$22:$AV$33)-ROWS($AZ$22:$AZ$33)),IFERROR(INDEX($BH$22:$BH$33, ROWS($BT$4:BT71)-ROWS($AJ$22:$AJ$33)-ROWS($AN$22:$AN$33)-ROWS($AR$22:$AR$33)-ROWS($AV$22:$AV$33)-ROWS($AZ$22:$AZ$33)-ROWS($BD$22:$BD$33)), "")))))))</f>
        <v/>
      </c>
      <c r="BU73" s="316" t="str">
        <f t="shared" ca="1" si="189"/>
        <v/>
      </c>
      <c r="BV73" s="316" t="str">
        <f ca="1">IF(OR(BW73="",BW73=0),"",MAX(BV$5:BV72)+1)</f>
        <v/>
      </c>
      <c r="BW73" s="316" t="str">
        <f ca="1">IFERROR(INDEX($AK$22:$AK$33, ROWS($BW$4:BW71)), IFERROR(INDEX($AO$22:$AO$33, ROWS($BW$4:BW71)-ROWS($AK$22:$AK$33)), IFERROR(INDEX($AS$22:$AS$33, ROWS($BW$4:BW71)-ROWS($AK$22:$AK$33)-ROWS($AO$22:$AO$33)),IFERROR(INDEX($AW$22:$AW$33, ROWS($BW$4:BW71)-ROWS($AK$22:$AK$33)-ROWS($AO$22:$AO$33)-ROWS($AS$22:$AS$33)),IFERROR(INDEX($BA$22:$BA$33, ROWS($BW$4:BW71)-ROWS($AK$22:$AK$33)-ROWS($AO$22:$AO$33)-ROWS($AS$22:$AS$33)-ROWS($AW$22:$AW$33)),IFERROR(INDEX($BE$22:$BE$33, ROWS($BW$4:BW71)-ROWS($AK$22:$AK$33)-ROWS($AO$22:$AO$33)-ROWS($AS$22:$AS$33)-ROWS($AW$22:$AW$33)-ROWS($BA$22:$BA$33)),IFERROR(INDEX($BI$22:$BI$33, ROWS($BW$4:BW71)-ROWS($AK$22:$AK$33)-ROWS($AO$22:$AO$33)-ROWS($AS$22:$AS$33)-ROWS($AW$22:$AW$33)-ROWS($BA$22:$BA$33)-ROWS($BE$22:$BE$33)), "")))))))</f>
        <v/>
      </c>
      <c r="BX73" s="316" t="str">
        <f t="shared" ca="1" si="190"/>
        <v/>
      </c>
      <c r="BY73" s="413" t="str">
        <f t="shared" ca="1" si="191"/>
        <v/>
      </c>
      <c r="BZ73" s="412" t="str">
        <f ca="1">IF(OR(CA73="",CA73=0),"",MAX(BZ$5:BZ72)+1)</f>
        <v/>
      </c>
      <c r="CA73" s="316" t="str">
        <f ca="1">IFERROR(INDEX($AJ$38:$AJ$49, ROWS($CA$4:CA71)), IFERROR(INDEX($AN$38:$AN$49, ROWS($CA$4:CA71)-ROWS($AJ$38:$AJ$49)), IFERROR(INDEX($AR$38:$AR$49, ROWS($CA$4:CA71)-ROWS($AJ$38:$AJ$49)-ROWS($AN$38:$AN$49)),IFERROR(INDEX($AV$38:$AV$49, ROWS($CA$4:CA71)-ROWS($AJ$38:$AJ$49)-ROWS($AN$38:$AN$49)-ROWS($AR$38:$AR$49)),IFERROR(INDEX($AZ$38:$AZ$49, ROWS($CA$4:CA71)-ROWS($AJ$38:$AJ$49)-ROWS($AN$38:$AN$49)-ROWS($AR$38:$AR$49)-ROWS($AV$38:$AV$49)),IFERROR(INDEX($BD$38:$BD$49, ROWS($CA$4:CA71)-ROWS($AJ$38:$AJ$49)-ROWS($AN$38:$AN$49)-ROWS($AR$38:$AR$49)-ROWS($AV$38:$AV$49)-ROWS($AZ$38:$AZ$49)),IFERROR(INDEX($BH$38:$BH$49, ROWS($CA$4:CA71)-ROWS($AJ$38:$AJ$49)-ROWS($AN$38:$AN$49)-ROWS($AR$38:$AR$49)-ROWS($AV$38:$AV$49)-ROWS($AZ$38:$AZ$49)-ROWS($BD$38:$BD$49)), "")))))))</f>
        <v/>
      </c>
      <c r="CB73" s="316" t="str">
        <f t="shared" ca="1" si="192"/>
        <v/>
      </c>
      <c r="CC73" s="316" t="str">
        <f ca="1">IF(OR(CD73="",CD73=0),"",MAX(CC$5:CC72)+1)</f>
        <v/>
      </c>
      <c r="CD73" s="316" t="str">
        <f ca="1">IFERROR(INDEX($AK$38:$AK$49, ROWS($CD$4:CD71)), IFERROR(INDEX($AO$38:$AO$49, ROWS($CD$4:CD71)-ROWS($AK$38:$AK$49)), IFERROR(INDEX($AS$38:$AS$49, ROWS($CD$4:CD71)-ROWS($AK$38:$AK$49)-ROWS($AO$38:$AO$49)),IFERROR(INDEX($AW$38:$AW$49, ROWS($CD$4:CD71)-ROWS($AK$38:$AK$49)-ROWS($AO$38:$AO$49)-ROWS($AS$38:$AS$49)),IFERROR(INDEX($BA$38:$BA$49, ROWS($CD$4:CD71)-ROWS($AK$38:$AK$49)-ROWS($AO$38:$AO$49)-ROWS($AS$38:$AS$49)-ROWS($AW$38:$AW$49)),IFERROR(INDEX($BE$38:$BE$49, ROWS($CD$4:CD71)-ROWS($AK$38:$AK$49)-ROWS($AO$38:$AO$49)-ROWS($AS$38:$AS$49)-ROWS($AW$38:$AW$49)-ROWS($BA$38:$BA$49)),IFERROR(INDEX($BI$38:$BI$49, ROWS($CD$4:CD71)-ROWS($AK$38:$AK$49)-ROWS($AO$38:$AO$49)-ROWS($AS$38:$AS$49)-ROWS($AW$38:$AW$49)-ROWS($BA$38:$BA$49)-ROWS($BE$38:$BE$49)), "")))))))</f>
        <v/>
      </c>
      <c r="CE73" s="316" t="str">
        <f t="shared" ca="1" si="193"/>
        <v/>
      </c>
      <c r="CF73" s="413" t="str">
        <f t="shared" ca="1" si="194"/>
        <v/>
      </c>
      <c r="CG73" s="412" t="str">
        <f ca="1">IF(OR(CH73="",CH73=0),"",MAX(CG$5:CG72)+1)</f>
        <v/>
      </c>
      <c r="CH73" s="316" t="str">
        <f ca="1">IFERROR(INDEX($AJ$54:$AJ$65, ROWS($CH$4:CH71)), IFERROR(INDEX($AN$54:$AN$65, ROWS($CH$4:CH71)-ROWS($AJ$54:$AJ$65)), IFERROR(INDEX($AR$54:$AR$65, ROWS($CH$4:CH71)-ROWS($AJ$54:$AJ$65)-ROWS($AN$54:$AN$65)),IFERROR(INDEX($AV$54:$AV$65, ROWS($CH$4:CH71)-ROWS($AJ$54:$AJ$65)-ROWS($AN$54:$AN$65)-ROWS($AR$54:$AR$65)),IFERROR(INDEX($AZ$54:$AZ$65, ROWS($CH$4:CH71)-ROWS($AJ$54:$AJ$65)-ROWS($AN$54:$AN$65)-ROWS($AR$54:$AR$65)-ROWS($AV$54:$AV$65)),IFERROR(INDEX($BD$54:$BD$65, ROWS($CH$4:CH71)-ROWS($AJ$54:$AJ$65)-ROWS($AN$54:$AN$65)-ROWS($AR$54:$AR$65)-ROWS($AV$54:$AV$65)-ROWS($AZ$54:$AZ$65)),IFERROR(INDEX($BH$54:$BH$65, ROWS($CH$4:CH71)-ROWS($AJ$54:$AJ$65)-ROWS($AN$54:$AN$65)-ROWS($AR$54:$AR$65)-ROWS($AV$54:$AV$65)-ROWS($AZ$54:$AZ$65)-ROWS($BD$54:$BD$65)), "")))))))</f>
        <v/>
      </c>
      <c r="CI73" s="316" t="str">
        <f t="shared" ca="1" si="195"/>
        <v/>
      </c>
      <c r="CJ73" s="316" t="str">
        <f ca="1">IF(OR(CK73="",CK73=0),"",MAX(CJ$5:CJ72)+1)</f>
        <v/>
      </c>
      <c r="CK73" s="316" t="str">
        <f ca="1">IFERROR(INDEX($AK$54:$AK$65, ROWS($CK$4:CK71)), IFERROR(INDEX($AO$54:$AO$65, ROWS($CK$4:CK71)-ROWS($AK$54:$AK$65)), IFERROR(INDEX($AS$54:$AS$65, ROWS($CK$4:CK71)-ROWS($AK$54:$AK$65)-ROWS($AO$54:$AO$65)),IFERROR(INDEX($AW$54:$AW$65, ROWS($CK$4:CK71)-ROWS($AK$54:$AK$65)-ROWS($AO$54:$AO$65)-ROWS($AS$54:$AS$65)),IFERROR(INDEX($BA$54:$BA$65, ROWS($CK$4:CK71)-ROWS($AK$54:$AK$65)-ROWS($AO$54:$AO$65)-ROWS($AS$54:$AS$65)-ROWS($AW$54:$AW$65)),IFERROR(INDEX($BE$54:$BE$65, ROWS($CK$4:CK71)-ROWS($AK$54:$AK$65)-ROWS($AO$54:$AO$65)-ROWS($AS$54:$AS$65)-ROWS($AW$54:$AW$65)-ROWS($BA$54:$BA$65)),IFERROR(INDEX($BI$54:$BI$65, ROWS($CK$4:CK71)-ROWS($AK$54:$AK$65)-ROWS($AO$54:$AO$65)-ROWS($AS$54:$AS$65)-ROWS($AW$54:$AW$65)-ROWS($BA$54:$BA$65)-ROWS($BE$54:$BE$65)), "")))))))</f>
        <v/>
      </c>
      <c r="CL73" s="316" t="str">
        <f t="shared" ca="1" si="196"/>
        <v/>
      </c>
      <c r="CM73" s="413" t="str">
        <f t="shared" ca="1" si="197"/>
        <v/>
      </c>
      <c r="CN73" s="412" t="str">
        <f>IF(OR(CO73="",CO73=0),"",MAX(CN$5:CN72)+1)</f>
        <v/>
      </c>
      <c r="CO73" s="316">
        <f>IFERROR(INDEX($AJ$70:$AJ$81, ROWS($CO$4:CO71)), IFERROR(INDEX($AN$70:$AN$81, ROWS($CO$4:CO71)-ROWS($AJ$70:$AJ$81)), IFERROR(INDEX($AR$70:$AR$81, ROWS($CO$4:CO71)-ROWS($AJ$70:$AJ$81)-ROWS($AN$70:$AN$81)),IFERROR(INDEX($AV$70:$AV$81, ROWS($CO$4:CO71)-ROWS($AJ$70:$AJ$81)-ROWS($AN$70:$AN$81)-ROWS($AR$70:$AR$81)),IFERROR(INDEX($AZ$70:$AZ$81, ROWS($CO$4:CO71)-ROWS($AJ$70:$AJ$81)-ROWS($AN$70:$AN$81)-ROWS($AR$70:$AR$81)-ROWS($AV$70:$AV$81)),IFERROR(INDEX($BD$70:$BD$81, ROWS($CO$4:CO71)-ROWS($AJ$70:$AJ$81)-ROWS($AN$70:$AN$81)-ROWS($AR$70:$AR$81)-ROWS($AV$70:$AV$81)-ROWS($AZ$70:$AZ$81)),IFERROR(INDEX($BH$70:$BH$81, ROWS($CO$4:CO71)-ROWS($AJ$70:$AJ$81)-ROWS($AN$70:$AN$81)-ROWS($AR$70:$AR$81)-ROWS($AV$70:$AV$81)-ROWS($AZ$70:$AZ$81)-ROWS($BD$70:$BD$81)), "")))))))</f>
        <v>0</v>
      </c>
      <c r="CP73" s="316" t="str">
        <f t="shared" ca="1" si="198"/>
        <v/>
      </c>
      <c r="CQ73" s="316" t="str">
        <f>IF(OR(CR73="",CR73=0),"",MAX(CQ$5:CQ72)+1)</f>
        <v/>
      </c>
      <c r="CR73" s="316">
        <f>IFERROR(INDEX($AK$70:$AK$81, ROWS($CR$4:CR71)), IFERROR(INDEX($AO$70:$AO$81, ROWS($CR$4:CR71)-ROWS($AK$70:$AK$81)), IFERROR(INDEX($AS$70:$AS$81, ROWS($CR$4:CR71)-ROWS($AK$70:$AK$81)-ROWS($AO$70:$AO$81)),IFERROR(INDEX($AW$70:$AW$81, ROWS($CR$4:CR71)-ROWS($AK$70:$AK$81)-ROWS($AO$70:$AO$81)-ROWS($AS$70:$AS$81)),IFERROR(INDEX($BA$70:$BA$81, ROWS($CR$4:CR71)-ROWS($AK$70:$AK$81)-ROWS($AO$70:$AO$81)-ROWS($AS$70:$AS$81)-ROWS($AW$70:$AW$81)),IFERROR(INDEX($BE$70:$BE$81, ROWS($CR$4:CR71)-ROWS($AK$70:$AK$81)-ROWS($AO$70:$AO$81)-ROWS($AS$70:$AS$81)-ROWS($AW$70:$AW$81)-ROWS($BA$70:$BA$81)),IFERROR(INDEX($BI$70:$BI$81, ROWS($CR$4:CR71)-ROWS($AK$70:$AK$81)-ROWS($AO$70:$AO$81)-ROWS($AS$70:$AS$81)-ROWS($AW$70:$AW$81)-ROWS($BA$70:$BA$81)-ROWS($BE$70:$BE$81)), "")))))))</f>
        <v>0</v>
      </c>
      <c r="CS73" s="316" t="str">
        <f t="shared" ca="1" si="199"/>
        <v/>
      </c>
      <c r="CT73" s="413" t="str">
        <f t="shared" ca="1" si="200"/>
        <v/>
      </c>
      <c r="CU73" s="412" t="str">
        <f>IF(OR(CV73="",CV73=0),"",MAX(CU$5:CU72)+1)</f>
        <v/>
      </c>
      <c r="CV73" s="316" t="str">
        <f>IFERROR(INDEX($AJ$86:$AJ$97, ROWS($CV$4:CV71)), IFERROR(INDEX($AN$86:$AN$97, ROWS($CV$4:CV71)-ROWS($AJ$86:$AJ$97)), ""))</f>
        <v/>
      </c>
      <c r="CW73" s="316" t="str">
        <f t="shared" si="201"/>
        <v/>
      </c>
      <c r="CX73" s="316" t="str">
        <f>IF(OR(CY73="",CY73=0),"",MAX(CX$5:CX72)+1)</f>
        <v/>
      </c>
      <c r="CY73" s="316" t="str">
        <f>IFERROR(INDEX($AK$86:$AK$97, ROWS($CY$4:CY71)), IFERROR(INDEX($AO$86:$AO$97, ROWS($CY$4:CY71)-ROWS($AK$86:$AK$97)), ""))</f>
        <v/>
      </c>
      <c r="CZ73" s="316" t="str">
        <f t="shared" si="202"/>
        <v/>
      </c>
      <c r="DA73" s="413" t="str">
        <f t="shared" si="203"/>
        <v/>
      </c>
      <c r="DC73" s="438">
        <f ca="1">IF(OR(DD73="",DD73=0),"",MAX(DC$65:DC72)+1)</f>
        <v>5</v>
      </c>
      <c r="DD73" s="434" t="str">
        <f t="shared" ca="1" si="166"/>
        <v>Boat Loan</v>
      </c>
      <c r="DE73" s="413">
        <f t="shared" ca="1" si="167"/>
        <v>300</v>
      </c>
      <c r="DF73" s="431" t="str">
        <f ca="1">IF(OR(DG73="",DG73=0),"",MAX(DF$65:DF72)+1)</f>
        <v/>
      </c>
      <c r="DG73" s="412" t="str">
        <f t="shared" ca="1" si="168"/>
        <v/>
      </c>
      <c r="DH73" s="413" t="str">
        <f t="shared" ca="1" si="169"/>
        <v/>
      </c>
      <c r="DI73" s="412" t="str">
        <f t="shared" ca="1" si="170"/>
        <v/>
      </c>
      <c r="DJ73" s="413" t="str">
        <f t="shared" ca="1" si="171"/>
        <v/>
      </c>
      <c r="DK73" s="412" t="str">
        <f t="shared" ca="1" si="172"/>
        <v/>
      </c>
      <c r="DL73" s="413" t="str">
        <f t="shared" ca="1" si="173"/>
        <v/>
      </c>
      <c r="DM73" s="292"/>
      <c r="DN73" s="292"/>
      <c r="DO73" s="292"/>
      <c r="DP73" s="292"/>
      <c r="DQ73" s="292"/>
      <c r="DR73" s="292"/>
      <c r="DS73" s="292"/>
    </row>
    <row r="74" spans="16:123" x14ac:dyDescent="0.3">
      <c r="AB74" s="395" t="str">
        <f ca="1">IFERROR(MATCH($AB$59,OFFSET(Year!$BD$123:$BD$174,AB73,,1000),0)+AB73,"")</f>
        <v/>
      </c>
      <c r="AC74" s="404" t="str">
        <f ca="1">IFERROR(INDEX(Year!$BG$123:$BG$174,AB74),"")</f>
        <v/>
      </c>
      <c r="AD74" s="405" t="str">
        <f ca="1">IFERROR(INDEX(Year!$BE$123:$BE$174,AB74),"")</f>
        <v/>
      </c>
      <c r="AE74" s="406" t="str">
        <f ca="1">IFERROR(INDEX(Year!$BF$123:$BF$174,AB74),"")</f>
        <v/>
      </c>
      <c r="AF74" s="407" t="str">
        <f ca="1">IFERROR(INDEX(Year!$BD$123:$BD$174,AB74),"")</f>
        <v/>
      </c>
      <c r="AI74" s="304" t="str">
        <f t="shared" ca="1" si="183"/>
        <v/>
      </c>
      <c r="AJ74" s="305" t="str">
        <f t="shared" ca="1" si="174"/>
        <v/>
      </c>
      <c r="AK74" s="306" t="str">
        <f t="shared" ca="1" si="175"/>
        <v/>
      </c>
      <c r="AL74" s="307" t="str">
        <f t="shared" ca="1" si="176"/>
        <v/>
      </c>
      <c r="AM74" s="304" t="str">
        <f t="shared" ca="1" si="184"/>
        <v/>
      </c>
      <c r="AN74" s="305" t="str">
        <f t="shared" ca="1" si="177"/>
        <v/>
      </c>
      <c r="AO74" s="306" t="str">
        <f t="shared" ca="1" si="178"/>
        <v/>
      </c>
      <c r="AP74" s="307" t="str">
        <f t="shared" ca="1" si="179"/>
        <v/>
      </c>
      <c r="AQ74" s="304" t="str">
        <f t="shared" ca="1" si="185"/>
        <v/>
      </c>
      <c r="AR74" s="305" t="str">
        <f t="shared" ca="1" si="180"/>
        <v/>
      </c>
      <c r="AS74" s="306" t="str">
        <f t="shared" ca="1" si="181"/>
        <v/>
      </c>
      <c r="AT74" s="307" t="str">
        <f t="shared" ca="1" si="182"/>
        <v/>
      </c>
      <c r="AU74" s="304"/>
      <c r="AV74" s="305"/>
      <c r="AW74" s="306"/>
      <c r="AX74" s="307"/>
      <c r="AY74" s="304"/>
      <c r="AZ74" s="305"/>
      <c r="BA74" s="306"/>
      <c r="BB74" s="307"/>
      <c r="BC74" s="304"/>
      <c r="BD74" s="305"/>
      <c r="BE74" s="306"/>
      <c r="BF74" s="307"/>
      <c r="BG74" s="304"/>
      <c r="BH74" s="305"/>
      <c r="BI74" s="306"/>
      <c r="BJ74" s="307"/>
      <c r="BL74" s="412" t="str">
        <f ca="1">IF(OR(BM74="",BM74=0),"",MAX(BL$5:BL73)+1)</f>
        <v/>
      </c>
      <c r="BM74" s="316" t="str">
        <f ca="1">IFERROR(INDEX($AJ$6:$AJ$17, ROWS(BM$4:$BM72)), IFERROR(INDEX($AN$6:$AN$17, ROWS(BM$4:$BM72)-ROWS($AJ$6:$AJ$17)), IFERROR(INDEX($AR$6:$AR$17, ROWS(BM$4:$BM72)-ROWS($AJ$6:$AJ$17)-ROWS($AN$6:$AN$17)),IFERROR(INDEX($AV$6:$AV$17, ROWS(BM$4:$BM72)-ROWS($AJ$6:$AJ$17)-ROWS($AN$6:$AN$17)-ROWS($AR$6:$AR$17)),IFERROR(INDEX($AZ$6:$AZ$17, ROWS(BM$4:$BM72)-ROWS($AJ$6:$AJ$17)-ROWS($AN$6:$AN$17)-ROWS($AR$6:$AR$17)-ROWS($AV$6:$AV$17)),IFERROR(INDEX($BD$6:$BD$17, ROWS(BM$4:$BM72)-ROWS($AJ$6:$AJ$17)-ROWS($AN$6:$AN$17)-ROWS($AR$6:$AR$17)-ROWS($AV$6:$AV$17)-ROWS($AZ$6:$AZ$17)),IFERROR(INDEX($BH$6:$BH$17, ROWS(BM$4:$BM72)-ROWS($AJ$6:$AJ$17)-ROWS($AN$6:$AN$17)-ROWS($AR$6:$AR$17)-ROWS($AV$6:$AV$17)-ROWS($AZ$6:$AZ$17)-ROWS($BD$6:$BD$17)), "")))))))</f>
        <v/>
      </c>
      <c r="BN74" s="316" t="str">
        <f t="shared" ca="1" si="186"/>
        <v/>
      </c>
      <c r="BO74" s="316" t="str">
        <f ca="1">IF(OR(BP74="",BP74=0),"",MAX(BO$5:BO73)+1)</f>
        <v/>
      </c>
      <c r="BP74" s="316" t="str">
        <f ca="1">IFERROR(INDEX($AK$6:$AK$17, ROWS($BP$4:BP72)), IFERROR(INDEX($AO$6:$AO$17, ROWS($BP$4:BP72)-ROWS($AK$6:$AK$17)), IFERROR(INDEX($AS$6:$AS$17, ROWS($BP$4:BP72)-ROWS($AK$6:$AK$17)-ROWS($AO$6:$AO$17)),IFERROR(INDEX($AW$6:$AW$17, ROWS($BP$4:BP72)-ROWS($AK$6:$AK$17)-ROWS($AO$6:$AO$17)-ROWS($AS$6:$AS$17)),IFERROR(INDEX($BA$6:$BA$17, ROWS($BP$4:BP72)-ROWS($AK$6:$AK$17)-ROWS($AO$6:$AO$17)-ROWS($AS$6:$AS$17)-ROWS($AW$6:$AW$17)),IFERROR(INDEX($BE$6:$BE$17, ROWS($BP$4:BP72)-ROWS($AK$6:$AK$17)-ROWS($AO$6:$AO$17)-ROWS($AS$6:$AS$17)-ROWS($AW$6:$AW$17)-ROWS($BA$6:$BA$17)),IFERROR(INDEX($BI$6:$BI$17, ROWS($BP$4:BP72)-ROWS($AK$6:$AK$17)-ROWS($AO$6:$AO$17)-ROWS($AS$6:$AS$17)-ROWS($AW$6:$AW$17)-ROWS($BA$6:$BA$17)-ROWS($BE$6:$BE$17)), "")))))))</f>
        <v/>
      </c>
      <c r="BQ74" s="316" t="str">
        <f t="shared" ca="1" si="187"/>
        <v/>
      </c>
      <c r="BR74" s="413" t="str">
        <f t="shared" ca="1" si="188"/>
        <v/>
      </c>
      <c r="BS74" s="412" t="str">
        <f ca="1">IF(OR(BT74="",BT74=0),"",MAX(BS$5:BS73)+1)</f>
        <v/>
      </c>
      <c r="BT74" s="316" t="str">
        <f ca="1">IFERROR(INDEX($AJ$22:$AJ$33, ROWS($BT$4:BT72)), IFERROR(INDEX($AN$22:$AN$33, ROWS($BT$4:BT72)-ROWS($AJ$22:$AJ$33)), IFERROR(INDEX($AR$22:$AR$33, ROWS($BT$4:BT72)-ROWS($AJ$22:$AJ$33)-ROWS($AN$22:$AN$33)),IFERROR(INDEX($AV$22:$AV$33, ROWS($BT$4:BT72)-ROWS($AJ$22:$AJ$33)-ROWS($AN$22:$AN$33)-ROWS($AR$22:$AR$33)),IFERROR(INDEX($AZ$22:$AZ$33, ROWS($BT$4:BT72)-ROWS($AJ$22:$AJ$33)-ROWS($AN$22:$AN$33)-ROWS($AR$22:$AR$33)-ROWS($AV$22:$AV$33)),IFERROR(INDEX($BD$22:$BD$33, ROWS($BT$4:BT72)-ROWS($AJ$22:$AJ$33)-ROWS($AN$22:$AN$33)-ROWS($AR$22:$AR$33)-ROWS($AV$22:$AV$33)-ROWS($AZ$22:$AZ$33)),IFERROR(INDEX($BH$22:$BH$33, ROWS($BT$4:BT72)-ROWS($AJ$22:$AJ$33)-ROWS($AN$22:$AN$33)-ROWS($AR$22:$AR$33)-ROWS($AV$22:$AV$33)-ROWS($AZ$22:$AZ$33)-ROWS($BD$22:$BD$33)), "")))))))</f>
        <v/>
      </c>
      <c r="BU74" s="316" t="str">
        <f t="shared" ca="1" si="189"/>
        <v/>
      </c>
      <c r="BV74" s="316" t="str">
        <f ca="1">IF(OR(BW74="",BW74=0),"",MAX(BV$5:BV73)+1)</f>
        <v/>
      </c>
      <c r="BW74" s="316" t="str">
        <f ca="1">IFERROR(INDEX($AK$22:$AK$33, ROWS($BW$4:BW72)), IFERROR(INDEX($AO$22:$AO$33, ROWS($BW$4:BW72)-ROWS($AK$22:$AK$33)), IFERROR(INDEX($AS$22:$AS$33, ROWS($BW$4:BW72)-ROWS($AK$22:$AK$33)-ROWS($AO$22:$AO$33)),IFERROR(INDEX($AW$22:$AW$33, ROWS($BW$4:BW72)-ROWS($AK$22:$AK$33)-ROWS($AO$22:$AO$33)-ROWS($AS$22:$AS$33)),IFERROR(INDEX($BA$22:$BA$33, ROWS($BW$4:BW72)-ROWS($AK$22:$AK$33)-ROWS($AO$22:$AO$33)-ROWS($AS$22:$AS$33)-ROWS($AW$22:$AW$33)),IFERROR(INDEX($BE$22:$BE$33, ROWS($BW$4:BW72)-ROWS($AK$22:$AK$33)-ROWS($AO$22:$AO$33)-ROWS($AS$22:$AS$33)-ROWS($AW$22:$AW$33)-ROWS($BA$22:$BA$33)),IFERROR(INDEX($BI$22:$BI$33, ROWS($BW$4:BW72)-ROWS($AK$22:$AK$33)-ROWS($AO$22:$AO$33)-ROWS($AS$22:$AS$33)-ROWS($AW$22:$AW$33)-ROWS($BA$22:$BA$33)-ROWS($BE$22:$BE$33)), "")))))))</f>
        <v/>
      </c>
      <c r="BX74" s="316" t="str">
        <f t="shared" ca="1" si="190"/>
        <v/>
      </c>
      <c r="BY74" s="413" t="str">
        <f t="shared" ca="1" si="191"/>
        <v/>
      </c>
      <c r="BZ74" s="412" t="str">
        <f ca="1">IF(OR(CA74="",CA74=0),"",MAX(BZ$5:BZ73)+1)</f>
        <v/>
      </c>
      <c r="CA74" s="316" t="str">
        <f ca="1">IFERROR(INDEX($AJ$38:$AJ$49, ROWS($CA$4:CA72)), IFERROR(INDEX($AN$38:$AN$49, ROWS($CA$4:CA72)-ROWS($AJ$38:$AJ$49)), IFERROR(INDEX($AR$38:$AR$49, ROWS($CA$4:CA72)-ROWS($AJ$38:$AJ$49)-ROWS($AN$38:$AN$49)),IFERROR(INDEX($AV$38:$AV$49, ROWS($CA$4:CA72)-ROWS($AJ$38:$AJ$49)-ROWS($AN$38:$AN$49)-ROWS($AR$38:$AR$49)),IFERROR(INDEX($AZ$38:$AZ$49, ROWS($CA$4:CA72)-ROWS($AJ$38:$AJ$49)-ROWS($AN$38:$AN$49)-ROWS($AR$38:$AR$49)-ROWS($AV$38:$AV$49)),IFERROR(INDEX($BD$38:$BD$49, ROWS($CA$4:CA72)-ROWS($AJ$38:$AJ$49)-ROWS($AN$38:$AN$49)-ROWS($AR$38:$AR$49)-ROWS($AV$38:$AV$49)-ROWS($AZ$38:$AZ$49)),IFERROR(INDEX($BH$38:$BH$49, ROWS($CA$4:CA72)-ROWS($AJ$38:$AJ$49)-ROWS($AN$38:$AN$49)-ROWS($AR$38:$AR$49)-ROWS($AV$38:$AV$49)-ROWS($AZ$38:$AZ$49)-ROWS($BD$38:$BD$49)), "")))))))</f>
        <v/>
      </c>
      <c r="CB74" s="316" t="str">
        <f t="shared" ca="1" si="192"/>
        <v/>
      </c>
      <c r="CC74" s="316" t="str">
        <f ca="1">IF(OR(CD74="",CD74=0),"",MAX(CC$5:CC73)+1)</f>
        <v/>
      </c>
      <c r="CD74" s="316" t="str">
        <f ca="1">IFERROR(INDEX($AK$38:$AK$49, ROWS($CD$4:CD72)), IFERROR(INDEX($AO$38:$AO$49, ROWS($CD$4:CD72)-ROWS($AK$38:$AK$49)), IFERROR(INDEX($AS$38:$AS$49, ROWS($CD$4:CD72)-ROWS($AK$38:$AK$49)-ROWS($AO$38:$AO$49)),IFERROR(INDEX($AW$38:$AW$49, ROWS($CD$4:CD72)-ROWS($AK$38:$AK$49)-ROWS($AO$38:$AO$49)-ROWS($AS$38:$AS$49)),IFERROR(INDEX($BA$38:$BA$49, ROWS($CD$4:CD72)-ROWS($AK$38:$AK$49)-ROWS($AO$38:$AO$49)-ROWS($AS$38:$AS$49)-ROWS($AW$38:$AW$49)),IFERROR(INDEX($BE$38:$BE$49, ROWS($CD$4:CD72)-ROWS($AK$38:$AK$49)-ROWS($AO$38:$AO$49)-ROWS($AS$38:$AS$49)-ROWS($AW$38:$AW$49)-ROWS($BA$38:$BA$49)),IFERROR(INDEX($BI$38:$BI$49, ROWS($CD$4:CD72)-ROWS($AK$38:$AK$49)-ROWS($AO$38:$AO$49)-ROWS($AS$38:$AS$49)-ROWS($AW$38:$AW$49)-ROWS($BA$38:$BA$49)-ROWS($BE$38:$BE$49)), "")))))))</f>
        <v/>
      </c>
      <c r="CE74" s="316" t="str">
        <f t="shared" ca="1" si="193"/>
        <v/>
      </c>
      <c r="CF74" s="413" t="str">
        <f t="shared" ca="1" si="194"/>
        <v/>
      </c>
      <c r="CG74" s="412" t="str">
        <f ca="1">IF(OR(CH74="",CH74=0),"",MAX(CG$5:CG73)+1)</f>
        <v/>
      </c>
      <c r="CH74" s="316" t="str">
        <f ca="1">IFERROR(INDEX($AJ$54:$AJ$65, ROWS($CH$4:CH72)), IFERROR(INDEX($AN$54:$AN$65, ROWS($CH$4:CH72)-ROWS($AJ$54:$AJ$65)), IFERROR(INDEX($AR$54:$AR$65, ROWS($CH$4:CH72)-ROWS($AJ$54:$AJ$65)-ROWS($AN$54:$AN$65)),IFERROR(INDEX($AV$54:$AV$65, ROWS($CH$4:CH72)-ROWS($AJ$54:$AJ$65)-ROWS($AN$54:$AN$65)-ROWS($AR$54:$AR$65)),IFERROR(INDEX($AZ$54:$AZ$65, ROWS($CH$4:CH72)-ROWS($AJ$54:$AJ$65)-ROWS($AN$54:$AN$65)-ROWS($AR$54:$AR$65)-ROWS($AV$54:$AV$65)),IFERROR(INDEX($BD$54:$BD$65, ROWS($CH$4:CH72)-ROWS($AJ$54:$AJ$65)-ROWS($AN$54:$AN$65)-ROWS($AR$54:$AR$65)-ROWS($AV$54:$AV$65)-ROWS($AZ$54:$AZ$65)),IFERROR(INDEX($BH$54:$BH$65, ROWS($CH$4:CH72)-ROWS($AJ$54:$AJ$65)-ROWS($AN$54:$AN$65)-ROWS($AR$54:$AR$65)-ROWS($AV$54:$AV$65)-ROWS($AZ$54:$AZ$65)-ROWS($BD$54:$BD$65)), "")))))))</f>
        <v/>
      </c>
      <c r="CI74" s="316" t="str">
        <f t="shared" ca="1" si="195"/>
        <v/>
      </c>
      <c r="CJ74" s="316" t="str">
        <f ca="1">IF(OR(CK74="",CK74=0),"",MAX(CJ$5:CJ73)+1)</f>
        <v/>
      </c>
      <c r="CK74" s="316" t="str">
        <f ca="1">IFERROR(INDEX($AK$54:$AK$65, ROWS($CK$4:CK72)), IFERROR(INDEX($AO$54:$AO$65, ROWS($CK$4:CK72)-ROWS($AK$54:$AK$65)), IFERROR(INDEX($AS$54:$AS$65, ROWS($CK$4:CK72)-ROWS($AK$54:$AK$65)-ROWS($AO$54:$AO$65)),IFERROR(INDEX($AW$54:$AW$65, ROWS($CK$4:CK72)-ROWS($AK$54:$AK$65)-ROWS($AO$54:$AO$65)-ROWS($AS$54:$AS$65)),IFERROR(INDEX($BA$54:$BA$65, ROWS($CK$4:CK72)-ROWS($AK$54:$AK$65)-ROWS($AO$54:$AO$65)-ROWS($AS$54:$AS$65)-ROWS($AW$54:$AW$65)),IFERROR(INDEX($BE$54:$BE$65, ROWS($CK$4:CK72)-ROWS($AK$54:$AK$65)-ROWS($AO$54:$AO$65)-ROWS($AS$54:$AS$65)-ROWS($AW$54:$AW$65)-ROWS($BA$54:$BA$65)),IFERROR(INDEX($BI$54:$BI$65, ROWS($CK$4:CK72)-ROWS($AK$54:$AK$65)-ROWS($AO$54:$AO$65)-ROWS($AS$54:$AS$65)-ROWS($AW$54:$AW$65)-ROWS($BA$54:$BA$65)-ROWS($BE$54:$BE$65)), "")))))))</f>
        <v/>
      </c>
      <c r="CL74" s="316" t="str">
        <f t="shared" ca="1" si="196"/>
        <v/>
      </c>
      <c r="CM74" s="413" t="str">
        <f t="shared" ca="1" si="197"/>
        <v/>
      </c>
      <c r="CN74" s="412" t="str">
        <f>IF(OR(CO74="",CO74=0),"",MAX(CN$5:CN73)+1)</f>
        <v/>
      </c>
      <c r="CO74" s="316">
        <f>IFERROR(INDEX($AJ$70:$AJ$81, ROWS($CO$4:CO72)), IFERROR(INDEX($AN$70:$AN$81, ROWS($CO$4:CO72)-ROWS($AJ$70:$AJ$81)), IFERROR(INDEX($AR$70:$AR$81, ROWS($CO$4:CO72)-ROWS($AJ$70:$AJ$81)-ROWS($AN$70:$AN$81)),IFERROR(INDEX($AV$70:$AV$81, ROWS($CO$4:CO72)-ROWS($AJ$70:$AJ$81)-ROWS($AN$70:$AN$81)-ROWS($AR$70:$AR$81)),IFERROR(INDEX($AZ$70:$AZ$81, ROWS($CO$4:CO72)-ROWS($AJ$70:$AJ$81)-ROWS($AN$70:$AN$81)-ROWS($AR$70:$AR$81)-ROWS($AV$70:$AV$81)),IFERROR(INDEX($BD$70:$BD$81, ROWS($CO$4:CO72)-ROWS($AJ$70:$AJ$81)-ROWS($AN$70:$AN$81)-ROWS($AR$70:$AR$81)-ROWS($AV$70:$AV$81)-ROWS($AZ$70:$AZ$81)),IFERROR(INDEX($BH$70:$BH$81, ROWS($CO$4:CO72)-ROWS($AJ$70:$AJ$81)-ROWS($AN$70:$AN$81)-ROWS($AR$70:$AR$81)-ROWS($AV$70:$AV$81)-ROWS($AZ$70:$AZ$81)-ROWS($BD$70:$BD$81)), "")))))))</f>
        <v>0</v>
      </c>
      <c r="CP74" s="316" t="str">
        <f t="shared" ca="1" si="198"/>
        <v/>
      </c>
      <c r="CQ74" s="316" t="str">
        <f>IF(OR(CR74="",CR74=0),"",MAX(CQ$5:CQ73)+1)</f>
        <v/>
      </c>
      <c r="CR74" s="316">
        <f>IFERROR(INDEX($AK$70:$AK$81, ROWS($CR$4:CR72)), IFERROR(INDEX($AO$70:$AO$81, ROWS($CR$4:CR72)-ROWS($AK$70:$AK$81)), IFERROR(INDEX($AS$70:$AS$81, ROWS($CR$4:CR72)-ROWS($AK$70:$AK$81)-ROWS($AO$70:$AO$81)),IFERROR(INDEX($AW$70:$AW$81, ROWS($CR$4:CR72)-ROWS($AK$70:$AK$81)-ROWS($AO$70:$AO$81)-ROWS($AS$70:$AS$81)),IFERROR(INDEX($BA$70:$BA$81, ROWS($CR$4:CR72)-ROWS($AK$70:$AK$81)-ROWS($AO$70:$AO$81)-ROWS($AS$70:$AS$81)-ROWS($AW$70:$AW$81)),IFERROR(INDEX($BE$70:$BE$81, ROWS($CR$4:CR72)-ROWS($AK$70:$AK$81)-ROWS($AO$70:$AO$81)-ROWS($AS$70:$AS$81)-ROWS($AW$70:$AW$81)-ROWS($BA$70:$BA$81)),IFERROR(INDEX($BI$70:$BI$81, ROWS($CR$4:CR72)-ROWS($AK$70:$AK$81)-ROWS($AO$70:$AO$81)-ROWS($AS$70:$AS$81)-ROWS($AW$70:$AW$81)-ROWS($BA$70:$BA$81)-ROWS($BE$70:$BE$81)), "")))))))</f>
        <v>0</v>
      </c>
      <c r="CS74" s="316" t="str">
        <f t="shared" ca="1" si="199"/>
        <v/>
      </c>
      <c r="CT74" s="413" t="str">
        <f t="shared" ca="1" si="200"/>
        <v/>
      </c>
      <c r="CU74" s="412" t="str">
        <f>IF(OR(CV74="",CV74=0),"",MAX(CU$5:CU73)+1)</f>
        <v/>
      </c>
      <c r="CV74" s="316" t="str">
        <f>IFERROR(INDEX($AJ$86:$AJ$97, ROWS($CV$4:CV72)), IFERROR(INDEX($AN$86:$AN$97, ROWS($CV$4:CV72)-ROWS($AJ$86:$AJ$97)), ""))</f>
        <v/>
      </c>
      <c r="CW74" s="316" t="str">
        <f t="shared" si="201"/>
        <v/>
      </c>
      <c r="CX74" s="316" t="str">
        <f>IF(OR(CY74="",CY74=0),"",MAX(CX$5:CX73)+1)</f>
        <v/>
      </c>
      <c r="CY74" s="316" t="str">
        <f>IFERROR(INDEX($AK$86:$AK$97, ROWS($CY$4:CY72)), IFERROR(INDEX($AO$86:$AO$97, ROWS($CY$4:CY72)-ROWS($AK$86:$AK$97)), ""))</f>
        <v/>
      </c>
      <c r="CZ74" s="316" t="str">
        <f t="shared" si="202"/>
        <v/>
      </c>
      <c r="DA74" s="413" t="str">
        <f t="shared" si="203"/>
        <v/>
      </c>
      <c r="DC74" s="438">
        <f ca="1">IF(OR(DD74="",DD74=0),"",MAX(DC$65:DC73)+1)</f>
        <v>6</v>
      </c>
      <c r="DD74" s="434" t="str">
        <f t="shared" ca="1" si="166"/>
        <v>Car 1 Gas</v>
      </c>
      <c r="DE74" s="413">
        <f t="shared" ca="1" si="167"/>
        <v>50</v>
      </c>
      <c r="DF74" s="431" t="str">
        <f ca="1">IF(OR(DG74="",DG74=0),"",MAX(DF$65:DF73)+1)</f>
        <v/>
      </c>
      <c r="DG74" s="412" t="str">
        <f t="shared" ca="1" si="168"/>
        <v/>
      </c>
      <c r="DH74" s="413" t="str">
        <f t="shared" ca="1" si="169"/>
        <v/>
      </c>
      <c r="DI74" s="412" t="str">
        <f t="shared" ca="1" si="170"/>
        <v/>
      </c>
      <c r="DJ74" s="413" t="str">
        <f t="shared" ca="1" si="171"/>
        <v/>
      </c>
      <c r="DK74" s="412" t="str">
        <f t="shared" ca="1" si="172"/>
        <v/>
      </c>
      <c r="DL74" s="413" t="str">
        <f t="shared" ca="1" si="173"/>
        <v/>
      </c>
      <c r="DM74" s="292"/>
      <c r="DN74" s="292"/>
      <c r="DO74" s="292"/>
      <c r="DP74" s="292"/>
      <c r="DQ74" s="292"/>
      <c r="DR74" s="292"/>
      <c r="DS74" s="292"/>
    </row>
    <row r="75" spans="16:123" x14ac:dyDescent="0.3">
      <c r="AB75" s="395" t="str">
        <f ca="1">IFERROR(MATCH($AB$59,OFFSET(Year!$BD$123:$BD$174,AB74,,1000),0)+AB74,"")</f>
        <v/>
      </c>
      <c r="AC75" s="404" t="str">
        <f ca="1">IFERROR(INDEX(Year!$BG$123:$BG$174,AB75),"")</f>
        <v/>
      </c>
      <c r="AD75" s="405" t="str">
        <f ca="1">IFERROR(INDEX(Year!$BE$123:$BE$174,AB75),"")</f>
        <v/>
      </c>
      <c r="AE75" s="406" t="str">
        <f ca="1">IFERROR(INDEX(Year!$BF$123:$BF$174,AB75),"")</f>
        <v/>
      </c>
      <c r="AF75" s="407" t="str">
        <f ca="1">IFERROR(INDEX(Year!$BD$123:$BD$174,AB75),"")</f>
        <v/>
      </c>
      <c r="AI75" s="304" t="str">
        <f t="shared" ca="1" si="183"/>
        <v/>
      </c>
      <c r="AJ75" s="305" t="str">
        <f t="shared" ca="1" si="174"/>
        <v/>
      </c>
      <c r="AK75" s="306" t="str">
        <f t="shared" ca="1" si="175"/>
        <v/>
      </c>
      <c r="AL75" s="307" t="str">
        <f t="shared" ca="1" si="176"/>
        <v/>
      </c>
      <c r="AM75" s="304" t="str">
        <f t="shared" ca="1" si="184"/>
        <v/>
      </c>
      <c r="AN75" s="305" t="str">
        <f t="shared" ca="1" si="177"/>
        <v/>
      </c>
      <c r="AO75" s="306" t="str">
        <f t="shared" ca="1" si="178"/>
        <v/>
      </c>
      <c r="AP75" s="307" t="str">
        <f t="shared" ca="1" si="179"/>
        <v/>
      </c>
      <c r="AQ75" s="304" t="str">
        <f t="shared" ca="1" si="185"/>
        <v/>
      </c>
      <c r="AR75" s="305" t="str">
        <f t="shared" ca="1" si="180"/>
        <v/>
      </c>
      <c r="AS75" s="306" t="str">
        <f t="shared" ca="1" si="181"/>
        <v/>
      </c>
      <c r="AT75" s="307" t="str">
        <f t="shared" ca="1" si="182"/>
        <v/>
      </c>
      <c r="AU75" s="304"/>
      <c r="AV75" s="305"/>
      <c r="AW75" s="306"/>
      <c r="AX75" s="307"/>
      <c r="AY75" s="304"/>
      <c r="AZ75" s="305"/>
      <c r="BA75" s="306"/>
      <c r="BB75" s="307"/>
      <c r="BC75" s="304"/>
      <c r="BD75" s="305"/>
      <c r="BE75" s="306"/>
      <c r="BF75" s="307"/>
      <c r="BG75" s="304"/>
      <c r="BH75" s="305"/>
      <c r="BI75" s="306"/>
      <c r="BJ75" s="307"/>
      <c r="BL75" s="412" t="str">
        <f ca="1">IF(OR(BM75="",BM75=0),"",MAX(BL$5:BL74)+1)</f>
        <v/>
      </c>
      <c r="BM75" s="316" t="str">
        <f ca="1">IFERROR(INDEX($AJ$6:$AJ$17, ROWS(BM$4:$BM73)), IFERROR(INDEX($AN$6:$AN$17, ROWS(BM$4:$BM73)-ROWS($AJ$6:$AJ$17)), IFERROR(INDEX($AR$6:$AR$17, ROWS(BM$4:$BM73)-ROWS($AJ$6:$AJ$17)-ROWS($AN$6:$AN$17)),IFERROR(INDEX($AV$6:$AV$17, ROWS(BM$4:$BM73)-ROWS($AJ$6:$AJ$17)-ROWS($AN$6:$AN$17)-ROWS($AR$6:$AR$17)),IFERROR(INDEX($AZ$6:$AZ$17, ROWS(BM$4:$BM73)-ROWS($AJ$6:$AJ$17)-ROWS($AN$6:$AN$17)-ROWS($AR$6:$AR$17)-ROWS($AV$6:$AV$17)),IFERROR(INDEX($BD$6:$BD$17, ROWS(BM$4:$BM73)-ROWS($AJ$6:$AJ$17)-ROWS($AN$6:$AN$17)-ROWS($AR$6:$AR$17)-ROWS($AV$6:$AV$17)-ROWS($AZ$6:$AZ$17)),IFERROR(INDEX($BH$6:$BH$17, ROWS(BM$4:$BM73)-ROWS($AJ$6:$AJ$17)-ROWS($AN$6:$AN$17)-ROWS($AR$6:$AR$17)-ROWS($AV$6:$AV$17)-ROWS($AZ$6:$AZ$17)-ROWS($BD$6:$BD$17)), "")))))))</f>
        <v/>
      </c>
      <c r="BN75" s="316" t="str">
        <f t="shared" ca="1" si="186"/>
        <v/>
      </c>
      <c r="BO75" s="316" t="str">
        <f ca="1">IF(OR(BP75="",BP75=0),"",MAX(BO$5:BO74)+1)</f>
        <v/>
      </c>
      <c r="BP75" s="316" t="str">
        <f ca="1">IFERROR(INDEX($AK$6:$AK$17, ROWS($BP$4:BP73)), IFERROR(INDEX($AO$6:$AO$17, ROWS($BP$4:BP73)-ROWS($AK$6:$AK$17)), IFERROR(INDEX($AS$6:$AS$17, ROWS($BP$4:BP73)-ROWS($AK$6:$AK$17)-ROWS($AO$6:$AO$17)),IFERROR(INDEX($AW$6:$AW$17, ROWS($BP$4:BP73)-ROWS($AK$6:$AK$17)-ROWS($AO$6:$AO$17)-ROWS($AS$6:$AS$17)),IFERROR(INDEX($BA$6:$BA$17, ROWS($BP$4:BP73)-ROWS($AK$6:$AK$17)-ROWS($AO$6:$AO$17)-ROWS($AS$6:$AS$17)-ROWS($AW$6:$AW$17)),IFERROR(INDEX($BE$6:$BE$17, ROWS($BP$4:BP73)-ROWS($AK$6:$AK$17)-ROWS($AO$6:$AO$17)-ROWS($AS$6:$AS$17)-ROWS($AW$6:$AW$17)-ROWS($BA$6:$BA$17)),IFERROR(INDEX($BI$6:$BI$17, ROWS($BP$4:BP73)-ROWS($AK$6:$AK$17)-ROWS($AO$6:$AO$17)-ROWS($AS$6:$AS$17)-ROWS($AW$6:$AW$17)-ROWS($BA$6:$BA$17)-ROWS($BE$6:$BE$17)), "")))))))</f>
        <v/>
      </c>
      <c r="BQ75" s="316" t="str">
        <f t="shared" ca="1" si="187"/>
        <v/>
      </c>
      <c r="BR75" s="413" t="str">
        <f t="shared" ca="1" si="188"/>
        <v/>
      </c>
      <c r="BS75" s="412" t="str">
        <f ca="1">IF(OR(BT75="",BT75=0),"",MAX(BS$5:BS74)+1)</f>
        <v/>
      </c>
      <c r="BT75" s="316" t="str">
        <f ca="1">IFERROR(INDEX($AJ$22:$AJ$33, ROWS($BT$4:BT73)), IFERROR(INDEX($AN$22:$AN$33, ROWS($BT$4:BT73)-ROWS($AJ$22:$AJ$33)), IFERROR(INDEX($AR$22:$AR$33, ROWS($BT$4:BT73)-ROWS($AJ$22:$AJ$33)-ROWS($AN$22:$AN$33)),IFERROR(INDEX($AV$22:$AV$33, ROWS($BT$4:BT73)-ROWS($AJ$22:$AJ$33)-ROWS($AN$22:$AN$33)-ROWS($AR$22:$AR$33)),IFERROR(INDEX($AZ$22:$AZ$33, ROWS($BT$4:BT73)-ROWS($AJ$22:$AJ$33)-ROWS($AN$22:$AN$33)-ROWS($AR$22:$AR$33)-ROWS($AV$22:$AV$33)),IFERROR(INDEX($BD$22:$BD$33, ROWS($BT$4:BT73)-ROWS($AJ$22:$AJ$33)-ROWS($AN$22:$AN$33)-ROWS($AR$22:$AR$33)-ROWS($AV$22:$AV$33)-ROWS($AZ$22:$AZ$33)),IFERROR(INDEX($BH$22:$BH$33, ROWS($BT$4:BT73)-ROWS($AJ$22:$AJ$33)-ROWS($AN$22:$AN$33)-ROWS($AR$22:$AR$33)-ROWS($AV$22:$AV$33)-ROWS($AZ$22:$AZ$33)-ROWS($BD$22:$BD$33)), "")))))))</f>
        <v/>
      </c>
      <c r="BU75" s="316" t="str">
        <f t="shared" ca="1" si="189"/>
        <v/>
      </c>
      <c r="BV75" s="316" t="str">
        <f ca="1">IF(OR(BW75="",BW75=0),"",MAX(BV$5:BV74)+1)</f>
        <v/>
      </c>
      <c r="BW75" s="316" t="str">
        <f ca="1">IFERROR(INDEX($AK$22:$AK$33, ROWS($BW$4:BW73)), IFERROR(INDEX($AO$22:$AO$33, ROWS($BW$4:BW73)-ROWS($AK$22:$AK$33)), IFERROR(INDEX($AS$22:$AS$33, ROWS($BW$4:BW73)-ROWS($AK$22:$AK$33)-ROWS($AO$22:$AO$33)),IFERROR(INDEX($AW$22:$AW$33, ROWS($BW$4:BW73)-ROWS($AK$22:$AK$33)-ROWS($AO$22:$AO$33)-ROWS($AS$22:$AS$33)),IFERROR(INDEX($BA$22:$BA$33, ROWS($BW$4:BW73)-ROWS($AK$22:$AK$33)-ROWS($AO$22:$AO$33)-ROWS($AS$22:$AS$33)-ROWS($AW$22:$AW$33)),IFERROR(INDEX($BE$22:$BE$33, ROWS($BW$4:BW73)-ROWS($AK$22:$AK$33)-ROWS($AO$22:$AO$33)-ROWS($AS$22:$AS$33)-ROWS($AW$22:$AW$33)-ROWS($BA$22:$BA$33)),IFERROR(INDEX($BI$22:$BI$33, ROWS($BW$4:BW73)-ROWS($AK$22:$AK$33)-ROWS($AO$22:$AO$33)-ROWS($AS$22:$AS$33)-ROWS($AW$22:$AW$33)-ROWS($BA$22:$BA$33)-ROWS($BE$22:$BE$33)), "")))))))</f>
        <v/>
      </c>
      <c r="BX75" s="316" t="str">
        <f t="shared" ca="1" si="190"/>
        <v/>
      </c>
      <c r="BY75" s="413" t="str">
        <f t="shared" ca="1" si="191"/>
        <v/>
      </c>
      <c r="BZ75" s="412" t="str">
        <f ca="1">IF(OR(CA75="",CA75=0),"",MAX(BZ$5:BZ74)+1)</f>
        <v/>
      </c>
      <c r="CA75" s="316" t="str">
        <f ca="1">IFERROR(INDEX($AJ$38:$AJ$49, ROWS($CA$4:CA73)), IFERROR(INDEX($AN$38:$AN$49, ROWS($CA$4:CA73)-ROWS($AJ$38:$AJ$49)), IFERROR(INDEX($AR$38:$AR$49, ROWS($CA$4:CA73)-ROWS($AJ$38:$AJ$49)-ROWS($AN$38:$AN$49)),IFERROR(INDEX($AV$38:$AV$49, ROWS($CA$4:CA73)-ROWS($AJ$38:$AJ$49)-ROWS($AN$38:$AN$49)-ROWS($AR$38:$AR$49)),IFERROR(INDEX($AZ$38:$AZ$49, ROWS($CA$4:CA73)-ROWS($AJ$38:$AJ$49)-ROWS($AN$38:$AN$49)-ROWS($AR$38:$AR$49)-ROWS($AV$38:$AV$49)),IFERROR(INDEX($BD$38:$BD$49, ROWS($CA$4:CA73)-ROWS($AJ$38:$AJ$49)-ROWS($AN$38:$AN$49)-ROWS($AR$38:$AR$49)-ROWS($AV$38:$AV$49)-ROWS($AZ$38:$AZ$49)),IFERROR(INDEX($BH$38:$BH$49, ROWS($CA$4:CA73)-ROWS($AJ$38:$AJ$49)-ROWS($AN$38:$AN$49)-ROWS($AR$38:$AR$49)-ROWS($AV$38:$AV$49)-ROWS($AZ$38:$AZ$49)-ROWS($BD$38:$BD$49)), "")))))))</f>
        <v/>
      </c>
      <c r="CB75" s="316" t="str">
        <f t="shared" ca="1" si="192"/>
        <v/>
      </c>
      <c r="CC75" s="316" t="str">
        <f ca="1">IF(OR(CD75="",CD75=0),"",MAX(CC$5:CC74)+1)</f>
        <v/>
      </c>
      <c r="CD75" s="316" t="str">
        <f ca="1">IFERROR(INDEX($AK$38:$AK$49, ROWS($CD$4:CD73)), IFERROR(INDEX($AO$38:$AO$49, ROWS($CD$4:CD73)-ROWS($AK$38:$AK$49)), IFERROR(INDEX($AS$38:$AS$49, ROWS($CD$4:CD73)-ROWS($AK$38:$AK$49)-ROWS($AO$38:$AO$49)),IFERROR(INDEX($AW$38:$AW$49, ROWS($CD$4:CD73)-ROWS($AK$38:$AK$49)-ROWS($AO$38:$AO$49)-ROWS($AS$38:$AS$49)),IFERROR(INDEX($BA$38:$BA$49, ROWS($CD$4:CD73)-ROWS($AK$38:$AK$49)-ROWS($AO$38:$AO$49)-ROWS($AS$38:$AS$49)-ROWS($AW$38:$AW$49)),IFERROR(INDEX($BE$38:$BE$49, ROWS($CD$4:CD73)-ROWS($AK$38:$AK$49)-ROWS($AO$38:$AO$49)-ROWS($AS$38:$AS$49)-ROWS($AW$38:$AW$49)-ROWS($BA$38:$BA$49)),IFERROR(INDEX($BI$38:$BI$49, ROWS($CD$4:CD73)-ROWS($AK$38:$AK$49)-ROWS($AO$38:$AO$49)-ROWS($AS$38:$AS$49)-ROWS($AW$38:$AW$49)-ROWS($BA$38:$BA$49)-ROWS($BE$38:$BE$49)), "")))))))</f>
        <v/>
      </c>
      <c r="CE75" s="316" t="str">
        <f t="shared" ca="1" si="193"/>
        <v/>
      </c>
      <c r="CF75" s="413" t="str">
        <f t="shared" ca="1" si="194"/>
        <v/>
      </c>
      <c r="CG75" s="412" t="str">
        <f ca="1">IF(OR(CH75="",CH75=0),"",MAX(CG$5:CG74)+1)</f>
        <v/>
      </c>
      <c r="CH75" s="316" t="str">
        <f ca="1">IFERROR(INDEX($AJ$54:$AJ$65, ROWS($CH$4:CH73)), IFERROR(INDEX($AN$54:$AN$65, ROWS($CH$4:CH73)-ROWS($AJ$54:$AJ$65)), IFERROR(INDEX($AR$54:$AR$65, ROWS($CH$4:CH73)-ROWS($AJ$54:$AJ$65)-ROWS($AN$54:$AN$65)),IFERROR(INDEX($AV$54:$AV$65, ROWS($CH$4:CH73)-ROWS($AJ$54:$AJ$65)-ROWS($AN$54:$AN$65)-ROWS($AR$54:$AR$65)),IFERROR(INDEX($AZ$54:$AZ$65, ROWS($CH$4:CH73)-ROWS($AJ$54:$AJ$65)-ROWS($AN$54:$AN$65)-ROWS($AR$54:$AR$65)-ROWS($AV$54:$AV$65)),IFERROR(INDEX($BD$54:$BD$65, ROWS($CH$4:CH73)-ROWS($AJ$54:$AJ$65)-ROWS($AN$54:$AN$65)-ROWS($AR$54:$AR$65)-ROWS($AV$54:$AV$65)-ROWS($AZ$54:$AZ$65)),IFERROR(INDEX($BH$54:$BH$65, ROWS($CH$4:CH73)-ROWS($AJ$54:$AJ$65)-ROWS($AN$54:$AN$65)-ROWS($AR$54:$AR$65)-ROWS($AV$54:$AV$65)-ROWS($AZ$54:$AZ$65)-ROWS($BD$54:$BD$65)), "")))))))</f>
        <v/>
      </c>
      <c r="CI75" s="316" t="str">
        <f t="shared" ca="1" si="195"/>
        <v/>
      </c>
      <c r="CJ75" s="316" t="str">
        <f ca="1">IF(OR(CK75="",CK75=0),"",MAX(CJ$5:CJ74)+1)</f>
        <v/>
      </c>
      <c r="CK75" s="316" t="str">
        <f ca="1">IFERROR(INDEX($AK$54:$AK$65, ROWS($CK$4:CK73)), IFERROR(INDEX($AO$54:$AO$65, ROWS($CK$4:CK73)-ROWS($AK$54:$AK$65)), IFERROR(INDEX($AS$54:$AS$65, ROWS($CK$4:CK73)-ROWS($AK$54:$AK$65)-ROWS($AO$54:$AO$65)),IFERROR(INDEX($AW$54:$AW$65, ROWS($CK$4:CK73)-ROWS($AK$54:$AK$65)-ROWS($AO$54:$AO$65)-ROWS($AS$54:$AS$65)),IFERROR(INDEX($BA$54:$BA$65, ROWS($CK$4:CK73)-ROWS($AK$54:$AK$65)-ROWS($AO$54:$AO$65)-ROWS($AS$54:$AS$65)-ROWS($AW$54:$AW$65)),IFERROR(INDEX($BE$54:$BE$65, ROWS($CK$4:CK73)-ROWS($AK$54:$AK$65)-ROWS($AO$54:$AO$65)-ROWS($AS$54:$AS$65)-ROWS($AW$54:$AW$65)-ROWS($BA$54:$BA$65)),IFERROR(INDEX($BI$54:$BI$65, ROWS($CK$4:CK73)-ROWS($AK$54:$AK$65)-ROWS($AO$54:$AO$65)-ROWS($AS$54:$AS$65)-ROWS($AW$54:$AW$65)-ROWS($BA$54:$BA$65)-ROWS($BE$54:$BE$65)), "")))))))</f>
        <v/>
      </c>
      <c r="CL75" s="316" t="str">
        <f t="shared" ca="1" si="196"/>
        <v/>
      </c>
      <c r="CM75" s="413" t="str">
        <f t="shared" ca="1" si="197"/>
        <v/>
      </c>
      <c r="CN75" s="412" t="str">
        <f>IF(OR(CO75="",CO75=0),"",MAX(CN$5:CN74)+1)</f>
        <v/>
      </c>
      <c r="CO75" s="316">
        <f>IFERROR(INDEX($AJ$70:$AJ$81, ROWS($CO$4:CO73)), IFERROR(INDEX($AN$70:$AN$81, ROWS($CO$4:CO73)-ROWS($AJ$70:$AJ$81)), IFERROR(INDEX($AR$70:$AR$81, ROWS($CO$4:CO73)-ROWS($AJ$70:$AJ$81)-ROWS($AN$70:$AN$81)),IFERROR(INDEX($AV$70:$AV$81, ROWS($CO$4:CO73)-ROWS($AJ$70:$AJ$81)-ROWS($AN$70:$AN$81)-ROWS($AR$70:$AR$81)),IFERROR(INDEX($AZ$70:$AZ$81, ROWS($CO$4:CO73)-ROWS($AJ$70:$AJ$81)-ROWS($AN$70:$AN$81)-ROWS($AR$70:$AR$81)-ROWS($AV$70:$AV$81)),IFERROR(INDEX($BD$70:$BD$81, ROWS($CO$4:CO73)-ROWS($AJ$70:$AJ$81)-ROWS($AN$70:$AN$81)-ROWS($AR$70:$AR$81)-ROWS($AV$70:$AV$81)-ROWS($AZ$70:$AZ$81)),IFERROR(INDEX($BH$70:$BH$81, ROWS($CO$4:CO73)-ROWS($AJ$70:$AJ$81)-ROWS($AN$70:$AN$81)-ROWS($AR$70:$AR$81)-ROWS($AV$70:$AV$81)-ROWS($AZ$70:$AZ$81)-ROWS($BD$70:$BD$81)), "")))))))</f>
        <v>0</v>
      </c>
      <c r="CP75" s="316" t="str">
        <f t="shared" ca="1" si="198"/>
        <v/>
      </c>
      <c r="CQ75" s="316" t="str">
        <f>IF(OR(CR75="",CR75=0),"",MAX(CQ$5:CQ74)+1)</f>
        <v/>
      </c>
      <c r="CR75" s="316">
        <f>IFERROR(INDEX($AK$70:$AK$81, ROWS($CR$4:CR73)), IFERROR(INDEX($AO$70:$AO$81, ROWS($CR$4:CR73)-ROWS($AK$70:$AK$81)), IFERROR(INDEX($AS$70:$AS$81, ROWS($CR$4:CR73)-ROWS($AK$70:$AK$81)-ROWS($AO$70:$AO$81)),IFERROR(INDEX($AW$70:$AW$81, ROWS($CR$4:CR73)-ROWS($AK$70:$AK$81)-ROWS($AO$70:$AO$81)-ROWS($AS$70:$AS$81)),IFERROR(INDEX($BA$70:$BA$81, ROWS($CR$4:CR73)-ROWS($AK$70:$AK$81)-ROWS($AO$70:$AO$81)-ROWS($AS$70:$AS$81)-ROWS($AW$70:$AW$81)),IFERROR(INDEX($BE$70:$BE$81, ROWS($CR$4:CR73)-ROWS($AK$70:$AK$81)-ROWS($AO$70:$AO$81)-ROWS($AS$70:$AS$81)-ROWS($AW$70:$AW$81)-ROWS($BA$70:$BA$81)),IFERROR(INDEX($BI$70:$BI$81, ROWS($CR$4:CR73)-ROWS($AK$70:$AK$81)-ROWS($AO$70:$AO$81)-ROWS($AS$70:$AS$81)-ROWS($AW$70:$AW$81)-ROWS($BA$70:$BA$81)-ROWS($BE$70:$BE$81)), "")))))))</f>
        <v>0</v>
      </c>
      <c r="CS75" s="316" t="str">
        <f t="shared" ca="1" si="199"/>
        <v/>
      </c>
      <c r="CT75" s="413" t="str">
        <f t="shared" ca="1" si="200"/>
        <v/>
      </c>
      <c r="CU75" s="412" t="str">
        <f>IF(OR(CV75="",CV75=0),"",MAX(CU$5:CU74)+1)</f>
        <v/>
      </c>
      <c r="CV75" s="316" t="str">
        <f>IFERROR(INDEX($AJ$86:$AJ$97, ROWS($CV$4:CV73)), IFERROR(INDEX($AN$86:$AN$97, ROWS($CV$4:CV73)-ROWS($AJ$86:$AJ$97)), ""))</f>
        <v/>
      </c>
      <c r="CW75" s="316" t="str">
        <f t="shared" si="201"/>
        <v/>
      </c>
      <c r="CX75" s="316" t="str">
        <f>IF(OR(CY75="",CY75=0),"",MAX(CX$5:CX74)+1)</f>
        <v/>
      </c>
      <c r="CY75" s="316" t="str">
        <f>IFERROR(INDEX($AK$86:$AK$97, ROWS($CY$4:CY73)), IFERROR(INDEX($AO$86:$AO$97, ROWS($CY$4:CY73)-ROWS($AK$86:$AK$97)), ""))</f>
        <v/>
      </c>
      <c r="CZ75" s="316" t="str">
        <f t="shared" si="202"/>
        <v/>
      </c>
      <c r="DA75" s="413" t="str">
        <f t="shared" si="203"/>
        <v/>
      </c>
      <c r="DC75" s="438" t="str">
        <f ca="1">IF(OR(DD75="",DD75=0),"",MAX(DC$65:DC74)+1)</f>
        <v/>
      </c>
      <c r="DD75" s="434" t="str">
        <f t="shared" ca="1" si="166"/>
        <v/>
      </c>
      <c r="DE75" s="413" t="str">
        <f t="shared" ca="1" si="167"/>
        <v/>
      </c>
      <c r="DF75" s="431" t="str">
        <f ca="1">IF(OR(DG75="",DG75=0),"",MAX(DF$65:DF74)+1)</f>
        <v/>
      </c>
      <c r="DG75" s="412" t="str">
        <f t="shared" ca="1" si="168"/>
        <v/>
      </c>
      <c r="DH75" s="413" t="str">
        <f t="shared" ca="1" si="169"/>
        <v/>
      </c>
      <c r="DI75" s="412" t="str">
        <f t="shared" ca="1" si="170"/>
        <v/>
      </c>
      <c r="DJ75" s="413" t="str">
        <f t="shared" ca="1" si="171"/>
        <v/>
      </c>
      <c r="DK75" s="412" t="str">
        <f t="shared" ca="1" si="172"/>
        <v/>
      </c>
      <c r="DL75" s="413" t="str">
        <f t="shared" ca="1" si="173"/>
        <v/>
      </c>
      <c r="DN75" s="292"/>
      <c r="DO75" s="292"/>
      <c r="DP75" s="292"/>
      <c r="DQ75" s="292"/>
      <c r="DR75" s="292"/>
      <c r="DS75" s="292"/>
    </row>
    <row r="76" spans="16:123" x14ac:dyDescent="0.3">
      <c r="AB76" s="395" t="str">
        <f ca="1">IFERROR(MATCH($AB$59,OFFSET(Year!$BD$123:$BD$174,AB75,,1000),0)+AB75,"")</f>
        <v/>
      </c>
      <c r="AC76" s="404" t="str">
        <f ca="1">IFERROR(INDEX(Year!$BG$123:$BG$174,AB76),"")</f>
        <v/>
      </c>
      <c r="AD76" s="405" t="str">
        <f ca="1">IFERROR(INDEX(Year!$BE$123:$BE$174,AB76),"")</f>
        <v/>
      </c>
      <c r="AE76" s="406" t="str">
        <f ca="1">IFERROR(INDEX(Year!$BF$123:$BF$174,AB76),"")</f>
        <v/>
      </c>
      <c r="AF76" s="407" t="str">
        <f ca="1">IFERROR(INDEX(Year!$BD$123:$BD$174,AB76),"")</f>
        <v/>
      </c>
      <c r="AI76" s="304" t="str">
        <f t="shared" ca="1" si="183"/>
        <v/>
      </c>
      <c r="AJ76" s="305" t="str">
        <f t="shared" ca="1" si="174"/>
        <v/>
      </c>
      <c r="AK76" s="306" t="str">
        <f t="shared" ca="1" si="175"/>
        <v/>
      </c>
      <c r="AL76" s="307" t="str">
        <f t="shared" ca="1" si="176"/>
        <v/>
      </c>
      <c r="AM76" s="304" t="str">
        <f t="shared" ca="1" si="184"/>
        <v/>
      </c>
      <c r="AN76" s="305" t="str">
        <f t="shared" ca="1" si="177"/>
        <v/>
      </c>
      <c r="AO76" s="306" t="str">
        <f t="shared" ca="1" si="178"/>
        <v/>
      </c>
      <c r="AP76" s="307" t="str">
        <f t="shared" ca="1" si="179"/>
        <v/>
      </c>
      <c r="AQ76" s="304" t="str">
        <f t="shared" ca="1" si="185"/>
        <v/>
      </c>
      <c r="AR76" s="305" t="str">
        <f t="shared" ca="1" si="180"/>
        <v/>
      </c>
      <c r="AS76" s="306" t="str">
        <f t="shared" ca="1" si="181"/>
        <v/>
      </c>
      <c r="AT76" s="307" t="str">
        <f t="shared" ca="1" si="182"/>
        <v/>
      </c>
      <c r="AU76" s="304"/>
      <c r="AV76" s="305"/>
      <c r="AW76" s="306"/>
      <c r="AX76" s="307"/>
      <c r="AY76" s="304"/>
      <c r="AZ76" s="305"/>
      <c r="BA76" s="306"/>
      <c r="BB76" s="307"/>
      <c r="BC76" s="304"/>
      <c r="BD76" s="305"/>
      <c r="BE76" s="306"/>
      <c r="BF76" s="307"/>
      <c r="BG76" s="304"/>
      <c r="BH76" s="305"/>
      <c r="BI76" s="306"/>
      <c r="BJ76" s="307"/>
      <c r="BL76" s="412" t="str">
        <f ca="1">IF(OR(BM76="",BM76=0),"",MAX(BL$5:BL75)+1)</f>
        <v/>
      </c>
      <c r="BM76" s="316" t="str">
        <f ca="1">IFERROR(INDEX($AJ$6:$AJ$17, ROWS(BM$4:$BM74)), IFERROR(INDEX($AN$6:$AN$17, ROWS(BM$4:$BM74)-ROWS($AJ$6:$AJ$17)), IFERROR(INDEX($AR$6:$AR$17, ROWS(BM$4:$BM74)-ROWS($AJ$6:$AJ$17)-ROWS($AN$6:$AN$17)),IFERROR(INDEX($AV$6:$AV$17, ROWS(BM$4:$BM74)-ROWS($AJ$6:$AJ$17)-ROWS($AN$6:$AN$17)-ROWS($AR$6:$AR$17)),IFERROR(INDEX($AZ$6:$AZ$17, ROWS(BM$4:$BM74)-ROWS($AJ$6:$AJ$17)-ROWS($AN$6:$AN$17)-ROWS($AR$6:$AR$17)-ROWS($AV$6:$AV$17)),IFERROR(INDEX($BD$6:$BD$17, ROWS(BM$4:$BM74)-ROWS($AJ$6:$AJ$17)-ROWS($AN$6:$AN$17)-ROWS($AR$6:$AR$17)-ROWS($AV$6:$AV$17)-ROWS($AZ$6:$AZ$17)),IFERROR(INDEX($BH$6:$BH$17, ROWS(BM$4:$BM74)-ROWS($AJ$6:$AJ$17)-ROWS($AN$6:$AN$17)-ROWS($AR$6:$AR$17)-ROWS($AV$6:$AV$17)-ROWS($AZ$6:$AZ$17)-ROWS($BD$6:$BD$17)), "")))))))</f>
        <v/>
      </c>
      <c r="BN76" s="316" t="str">
        <f t="shared" ca="1" si="186"/>
        <v/>
      </c>
      <c r="BO76" s="316" t="str">
        <f ca="1">IF(OR(BP76="",BP76=0),"",MAX(BO$5:BO75)+1)</f>
        <v/>
      </c>
      <c r="BP76" s="316" t="str">
        <f ca="1">IFERROR(INDEX($AK$6:$AK$17, ROWS($BP$4:BP74)), IFERROR(INDEX($AO$6:$AO$17, ROWS($BP$4:BP74)-ROWS($AK$6:$AK$17)), IFERROR(INDEX($AS$6:$AS$17, ROWS($BP$4:BP74)-ROWS($AK$6:$AK$17)-ROWS($AO$6:$AO$17)),IFERROR(INDEX($AW$6:$AW$17, ROWS($BP$4:BP74)-ROWS($AK$6:$AK$17)-ROWS($AO$6:$AO$17)-ROWS($AS$6:$AS$17)),IFERROR(INDEX($BA$6:$BA$17, ROWS($BP$4:BP74)-ROWS($AK$6:$AK$17)-ROWS($AO$6:$AO$17)-ROWS($AS$6:$AS$17)-ROWS($AW$6:$AW$17)),IFERROR(INDEX($BE$6:$BE$17, ROWS($BP$4:BP74)-ROWS($AK$6:$AK$17)-ROWS($AO$6:$AO$17)-ROWS($AS$6:$AS$17)-ROWS($AW$6:$AW$17)-ROWS($BA$6:$BA$17)),IFERROR(INDEX($BI$6:$BI$17, ROWS($BP$4:BP74)-ROWS($AK$6:$AK$17)-ROWS($AO$6:$AO$17)-ROWS($AS$6:$AS$17)-ROWS($AW$6:$AW$17)-ROWS($BA$6:$BA$17)-ROWS($BE$6:$BE$17)), "")))))))</f>
        <v/>
      </c>
      <c r="BQ76" s="316" t="str">
        <f t="shared" ca="1" si="187"/>
        <v/>
      </c>
      <c r="BR76" s="413" t="str">
        <f t="shared" ca="1" si="188"/>
        <v/>
      </c>
      <c r="BS76" s="412" t="str">
        <f ca="1">IF(OR(BT76="",BT76=0),"",MAX(BS$5:BS75)+1)</f>
        <v/>
      </c>
      <c r="BT76" s="316" t="str">
        <f ca="1">IFERROR(INDEX($AJ$22:$AJ$33, ROWS($BT$4:BT74)), IFERROR(INDEX($AN$22:$AN$33, ROWS($BT$4:BT74)-ROWS($AJ$22:$AJ$33)), IFERROR(INDEX($AR$22:$AR$33, ROWS($BT$4:BT74)-ROWS($AJ$22:$AJ$33)-ROWS($AN$22:$AN$33)),IFERROR(INDEX($AV$22:$AV$33, ROWS($BT$4:BT74)-ROWS($AJ$22:$AJ$33)-ROWS($AN$22:$AN$33)-ROWS($AR$22:$AR$33)),IFERROR(INDEX($AZ$22:$AZ$33, ROWS($BT$4:BT74)-ROWS($AJ$22:$AJ$33)-ROWS($AN$22:$AN$33)-ROWS($AR$22:$AR$33)-ROWS($AV$22:$AV$33)),IFERROR(INDEX($BD$22:$BD$33, ROWS($BT$4:BT74)-ROWS($AJ$22:$AJ$33)-ROWS($AN$22:$AN$33)-ROWS($AR$22:$AR$33)-ROWS($AV$22:$AV$33)-ROWS($AZ$22:$AZ$33)),IFERROR(INDEX($BH$22:$BH$33, ROWS($BT$4:BT74)-ROWS($AJ$22:$AJ$33)-ROWS($AN$22:$AN$33)-ROWS($AR$22:$AR$33)-ROWS($AV$22:$AV$33)-ROWS($AZ$22:$AZ$33)-ROWS($BD$22:$BD$33)), "")))))))</f>
        <v/>
      </c>
      <c r="BU76" s="316" t="str">
        <f t="shared" ca="1" si="189"/>
        <v/>
      </c>
      <c r="BV76" s="316" t="str">
        <f ca="1">IF(OR(BW76="",BW76=0),"",MAX(BV$5:BV75)+1)</f>
        <v/>
      </c>
      <c r="BW76" s="316" t="str">
        <f ca="1">IFERROR(INDEX($AK$22:$AK$33, ROWS($BW$4:BW74)), IFERROR(INDEX($AO$22:$AO$33, ROWS($BW$4:BW74)-ROWS($AK$22:$AK$33)), IFERROR(INDEX($AS$22:$AS$33, ROWS($BW$4:BW74)-ROWS($AK$22:$AK$33)-ROWS($AO$22:$AO$33)),IFERROR(INDEX($AW$22:$AW$33, ROWS($BW$4:BW74)-ROWS($AK$22:$AK$33)-ROWS($AO$22:$AO$33)-ROWS($AS$22:$AS$33)),IFERROR(INDEX($BA$22:$BA$33, ROWS($BW$4:BW74)-ROWS($AK$22:$AK$33)-ROWS($AO$22:$AO$33)-ROWS($AS$22:$AS$33)-ROWS($AW$22:$AW$33)),IFERROR(INDEX($BE$22:$BE$33, ROWS($BW$4:BW74)-ROWS($AK$22:$AK$33)-ROWS($AO$22:$AO$33)-ROWS($AS$22:$AS$33)-ROWS($AW$22:$AW$33)-ROWS($BA$22:$BA$33)),IFERROR(INDEX($BI$22:$BI$33, ROWS($BW$4:BW74)-ROWS($AK$22:$AK$33)-ROWS($AO$22:$AO$33)-ROWS($AS$22:$AS$33)-ROWS($AW$22:$AW$33)-ROWS($BA$22:$BA$33)-ROWS($BE$22:$BE$33)), "")))))))</f>
        <v/>
      </c>
      <c r="BX76" s="316" t="str">
        <f t="shared" ca="1" si="190"/>
        <v/>
      </c>
      <c r="BY76" s="413" t="str">
        <f t="shared" ca="1" si="191"/>
        <v/>
      </c>
      <c r="BZ76" s="412" t="str">
        <f ca="1">IF(OR(CA76="",CA76=0),"",MAX(BZ$5:BZ75)+1)</f>
        <v/>
      </c>
      <c r="CA76" s="316" t="str">
        <f ca="1">IFERROR(INDEX($AJ$38:$AJ$49, ROWS($CA$4:CA74)), IFERROR(INDEX($AN$38:$AN$49, ROWS($CA$4:CA74)-ROWS($AJ$38:$AJ$49)), IFERROR(INDEX($AR$38:$AR$49, ROWS($CA$4:CA74)-ROWS($AJ$38:$AJ$49)-ROWS($AN$38:$AN$49)),IFERROR(INDEX($AV$38:$AV$49, ROWS($CA$4:CA74)-ROWS($AJ$38:$AJ$49)-ROWS($AN$38:$AN$49)-ROWS($AR$38:$AR$49)),IFERROR(INDEX($AZ$38:$AZ$49, ROWS($CA$4:CA74)-ROWS($AJ$38:$AJ$49)-ROWS($AN$38:$AN$49)-ROWS($AR$38:$AR$49)-ROWS($AV$38:$AV$49)),IFERROR(INDEX($BD$38:$BD$49, ROWS($CA$4:CA74)-ROWS($AJ$38:$AJ$49)-ROWS($AN$38:$AN$49)-ROWS($AR$38:$AR$49)-ROWS($AV$38:$AV$49)-ROWS($AZ$38:$AZ$49)),IFERROR(INDEX($BH$38:$BH$49, ROWS($CA$4:CA74)-ROWS($AJ$38:$AJ$49)-ROWS($AN$38:$AN$49)-ROWS($AR$38:$AR$49)-ROWS($AV$38:$AV$49)-ROWS($AZ$38:$AZ$49)-ROWS($BD$38:$BD$49)), "")))))))</f>
        <v/>
      </c>
      <c r="CB76" s="316" t="str">
        <f t="shared" ca="1" si="192"/>
        <v/>
      </c>
      <c r="CC76" s="316" t="str">
        <f ca="1">IF(OR(CD76="",CD76=0),"",MAX(CC$5:CC75)+1)</f>
        <v/>
      </c>
      <c r="CD76" s="316" t="str">
        <f ca="1">IFERROR(INDEX($AK$38:$AK$49, ROWS($CD$4:CD74)), IFERROR(INDEX($AO$38:$AO$49, ROWS($CD$4:CD74)-ROWS($AK$38:$AK$49)), IFERROR(INDEX($AS$38:$AS$49, ROWS($CD$4:CD74)-ROWS($AK$38:$AK$49)-ROWS($AO$38:$AO$49)),IFERROR(INDEX($AW$38:$AW$49, ROWS($CD$4:CD74)-ROWS($AK$38:$AK$49)-ROWS($AO$38:$AO$49)-ROWS($AS$38:$AS$49)),IFERROR(INDEX($BA$38:$BA$49, ROWS($CD$4:CD74)-ROWS($AK$38:$AK$49)-ROWS($AO$38:$AO$49)-ROWS($AS$38:$AS$49)-ROWS($AW$38:$AW$49)),IFERROR(INDEX($BE$38:$BE$49, ROWS($CD$4:CD74)-ROWS($AK$38:$AK$49)-ROWS($AO$38:$AO$49)-ROWS($AS$38:$AS$49)-ROWS($AW$38:$AW$49)-ROWS($BA$38:$BA$49)),IFERROR(INDEX($BI$38:$BI$49, ROWS($CD$4:CD74)-ROWS($AK$38:$AK$49)-ROWS($AO$38:$AO$49)-ROWS($AS$38:$AS$49)-ROWS($AW$38:$AW$49)-ROWS($BA$38:$BA$49)-ROWS($BE$38:$BE$49)), "")))))))</f>
        <v/>
      </c>
      <c r="CE76" s="316" t="str">
        <f t="shared" ca="1" si="193"/>
        <v/>
      </c>
      <c r="CF76" s="413" t="str">
        <f t="shared" ca="1" si="194"/>
        <v/>
      </c>
      <c r="CG76" s="412" t="str">
        <f ca="1">IF(OR(CH76="",CH76=0),"",MAX(CG$5:CG75)+1)</f>
        <v/>
      </c>
      <c r="CH76" s="316" t="str">
        <f ca="1">IFERROR(INDEX($AJ$54:$AJ$65, ROWS($CH$4:CH74)), IFERROR(INDEX($AN$54:$AN$65, ROWS($CH$4:CH74)-ROWS($AJ$54:$AJ$65)), IFERROR(INDEX($AR$54:$AR$65, ROWS($CH$4:CH74)-ROWS($AJ$54:$AJ$65)-ROWS($AN$54:$AN$65)),IFERROR(INDEX($AV$54:$AV$65, ROWS($CH$4:CH74)-ROWS($AJ$54:$AJ$65)-ROWS($AN$54:$AN$65)-ROWS($AR$54:$AR$65)),IFERROR(INDEX($AZ$54:$AZ$65, ROWS($CH$4:CH74)-ROWS($AJ$54:$AJ$65)-ROWS($AN$54:$AN$65)-ROWS($AR$54:$AR$65)-ROWS($AV$54:$AV$65)),IFERROR(INDEX($BD$54:$BD$65, ROWS($CH$4:CH74)-ROWS($AJ$54:$AJ$65)-ROWS($AN$54:$AN$65)-ROWS($AR$54:$AR$65)-ROWS($AV$54:$AV$65)-ROWS($AZ$54:$AZ$65)),IFERROR(INDEX($BH$54:$BH$65, ROWS($CH$4:CH74)-ROWS($AJ$54:$AJ$65)-ROWS($AN$54:$AN$65)-ROWS($AR$54:$AR$65)-ROWS($AV$54:$AV$65)-ROWS($AZ$54:$AZ$65)-ROWS($BD$54:$BD$65)), "")))))))</f>
        <v/>
      </c>
      <c r="CI76" s="316" t="str">
        <f t="shared" ca="1" si="195"/>
        <v/>
      </c>
      <c r="CJ76" s="316" t="str">
        <f ca="1">IF(OR(CK76="",CK76=0),"",MAX(CJ$5:CJ75)+1)</f>
        <v/>
      </c>
      <c r="CK76" s="316" t="str">
        <f ca="1">IFERROR(INDEX($AK$54:$AK$65, ROWS($CK$4:CK74)), IFERROR(INDEX($AO$54:$AO$65, ROWS($CK$4:CK74)-ROWS($AK$54:$AK$65)), IFERROR(INDEX($AS$54:$AS$65, ROWS($CK$4:CK74)-ROWS($AK$54:$AK$65)-ROWS($AO$54:$AO$65)),IFERROR(INDEX($AW$54:$AW$65, ROWS($CK$4:CK74)-ROWS($AK$54:$AK$65)-ROWS($AO$54:$AO$65)-ROWS($AS$54:$AS$65)),IFERROR(INDEX($BA$54:$BA$65, ROWS($CK$4:CK74)-ROWS($AK$54:$AK$65)-ROWS($AO$54:$AO$65)-ROWS($AS$54:$AS$65)-ROWS($AW$54:$AW$65)),IFERROR(INDEX($BE$54:$BE$65, ROWS($CK$4:CK74)-ROWS($AK$54:$AK$65)-ROWS($AO$54:$AO$65)-ROWS($AS$54:$AS$65)-ROWS($AW$54:$AW$65)-ROWS($BA$54:$BA$65)),IFERROR(INDEX($BI$54:$BI$65, ROWS($CK$4:CK74)-ROWS($AK$54:$AK$65)-ROWS($AO$54:$AO$65)-ROWS($AS$54:$AS$65)-ROWS($AW$54:$AW$65)-ROWS($BA$54:$BA$65)-ROWS($BE$54:$BE$65)), "")))))))</f>
        <v/>
      </c>
      <c r="CL76" s="316" t="str">
        <f t="shared" ca="1" si="196"/>
        <v/>
      </c>
      <c r="CM76" s="413" t="str">
        <f t="shared" ca="1" si="197"/>
        <v/>
      </c>
      <c r="CN76" s="412" t="str">
        <f>IF(OR(CO76="",CO76=0),"",MAX(CN$5:CN75)+1)</f>
        <v/>
      </c>
      <c r="CO76" s="316">
        <f>IFERROR(INDEX($AJ$70:$AJ$81, ROWS($CO$4:CO74)), IFERROR(INDEX($AN$70:$AN$81, ROWS($CO$4:CO74)-ROWS($AJ$70:$AJ$81)), IFERROR(INDEX($AR$70:$AR$81, ROWS($CO$4:CO74)-ROWS($AJ$70:$AJ$81)-ROWS($AN$70:$AN$81)),IFERROR(INDEX($AV$70:$AV$81, ROWS($CO$4:CO74)-ROWS($AJ$70:$AJ$81)-ROWS($AN$70:$AN$81)-ROWS($AR$70:$AR$81)),IFERROR(INDEX($AZ$70:$AZ$81, ROWS($CO$4:CO74)-ROWS($AJ$70:$AJ$81)-ROWS($AN$70:$AN$81)-ROWS($AR$70:$AR$81)-ROWS($AV$70:$AV$81)),IFERROR(INDEX($BD$70:$BD$81, ROWS($CO$4:CO74)-ROWS($AJ$70:$AJ$81)-ROWS($AN$70:$AN$81)-ROWS($AR$70:$AR$81)-ROWS($AV$70:$AV$81)-ROWS($AZ$70:$AZ$81)),IFERROR(INDEX($BH$70:$BH$81, ROWS($CO$4:CO74)-ROWS($AJ$70:$AJ$81)-ROWS($AN$70:$AN$81)-ROWS($AR$70:$AR$81)-ROWS($AV$70:$AV$81)-ROWS($AZ$70:$AZ$81)-ROWS($BD$70:$BD$81)), "")))))))</f>
        <v>0</v>
      </c>
      <c r="CP76" s="316" t="str">
        <f t="shared" ca="1" si="198"/>
        <v/>
      </c>
      <c r="CQ76" s="316" t="str">
        <f>IF(OR(CR76="",CR76=0),"",MAX(CQ$5:CQ75)+1)</f>
        <v/>
      </c>
      <c r="CR76" s="316">
        <f>IFERROR(INDEX($AK$70:$AK$81, ROWS($CR$4:CR74)), IFERROR(INDEX($AO$70:$AO$81, ROWS($CR$4:CR74)-ROWS($AK$70:$AK$81)), IFERROR(INDEX($AS$70:$AS$81, ROWS($CR$4:CR74)-ROWS($AK$70:$AK$81)-ROWS($AO$70:$AO$81)),IFERROR(INDEX($AW$70:$AW$81, ROWS($CR$4:CR74)-ROWS($AK$70:$AK$81)-ROWS($AO$70:$AO$81)-ROWS($AS$70:$AS$81)),IFERROR(INDEX($BA$70:$BA$81, ROWS($CR$4:CR74)-ROWS($AK$70:$AK$81)-ROWS($AO$70:$AO$81)-ROWS($AS$70:$AS$81)-ROWS($AW$70:$AW$81)),IFERROR(INDEX($BE$70:$BE$81, ROWS($CR$4:CR74)-ROWS($AK$70:$AK$81)-ROWS($AO$70:$AO$81)-ROWS($AS$70:$AS$81)-ROWS($AW$70:$AW$81)-ROWS($BA$70:$BA$81)),IFERROR(INDEX($BI$70:$BI$81, ROWS($CR$4:CR74)-ROWS($AK$70:$AK$81)-ROWS($AO$70:$AO$81)-ROWS($AS$70:$AS$81)-ROWS($AW$70:$AW$81)-ROWS($BA$70:$BA$81)-ROWS($BE$70:$BE$81)), "")))))))</f>
        <v>0</v>
      </c>
      <c r="CS76" s="316" t="str">
        <f t="shared" ca="1" si="199"/>
        <v/>
      </c>
      <c r="CT76" s="413" t="str">
        <f t="shared" ca="1" si="200"/>
        <v/>
      </c>
      <c r="CU76" s="412" t="str">
        <f>IF(OR(CV76="",CV76=0),"",MAX(CU$5:CU75)+1)</f>
        <v/>
      </c>
      <c r="CV76" s="316" t="str">
        <f>IFERROR(INDEX($AJ$86:$AJ$97, ROWS($CV$4:CV74)), IFERROR(INDEX($AN$86:$AN$97, ROWS($CV$4:CV74)-ROWS($AJ$86:$AJ$97)), ""))</f>
        <v/>
      </c>
      <c r="CW76" s="316" t="str">
        <f t="shared" si="201"/>
        <v/>
      </c>
      <c r="CX76" s="316" t="str">
        <f>IF(OR(CY76="",CY76=0),"",MAX(CX$5:CX75)+1)</f>
        <v/>
      </c>
      <c r="CY76" s="316" t="str">
        <f>IFERROR(INDEX($AK$86:$AK$97, ROWS($CY$4:CY74)), IFERROR(INDEX($AO$86:$AO$97, ROWS($CY$4:CY74)-ROWS($AK$86:$AK$97)), ""))</f>
        <v/>
      </c>
      <c r="CZ76" s="316" t="str">
        <f t="shared" si="202"/>
        <v/>
      </c>
      <c r="DA76" s="413" t="str">
        <f t="shared" si="203"/>
        <v/>
      </c>
      <c r="DC76" s="438" t="str">
        <f ca="1">IF(OR(DD76="",DD76=0),"",MAX(DC$65:DC75)+1)</f>
        <v/>
      </c>
      <c r="DD76" s="434" t="str">
        <f t="shared" ca="1" si="166"/>
        <v/>
      </c>
      <c r="DE76" s="413" t="str">
        <f t="shared" ca="1" si="167"/>
        <v/>
      </c>
      <c r="DF76" s="431" t="str">
        <f ca="1">IF(OR(DG76="",DG76=0),"",MAX(DF$65:DF75)+1)</f>
        <v/>
      </c>
      <c r="DG76" s="412" t="str">
        <f t="shared" ca="1" si="168"/>
        <v/>
      </c>
      <c r="DH76" s="413" t="str">
        <f t="shared" ca="1" si="169"/>
        <v/>
      </c>
      <c r="DI76" s="412" t="str">
        <f t="shared" ca="1" si="170"/>
        <v/>
      </c>
      <c r="DJ76" s="413" t="str">
        <f t="shared" ca="1" si="171"/>
        <v/>
      </c>
      <c r="DK76" s="412" t="str">
        <f t="shared" ca="1" si="172"/>
        <v/>
      </c>
      <c r="DL76" s="413" t="str">
        <f t="shared" ca="1" si="173"/>
        <v/>
      </c>
      <c r="DM76" s="278"/>
    </row>
    <row r="77" spans="16:123" x14ac:dyDescent="0.3">
      <c r="AB77" s="395" t="str">
        <f ca="1">IFERROR(MATCH($AB$59,OFFSET(Year!$BD$123:$BD$174,AB76,,1000),0)+AB76,"")</f>
        <v/>
      </c>
      <c r="AC77" s="404" t="str">
        <f ca="1">IFERROR(INDEX(Year!$BG$123:$BG$174,AB77),"")</f>
        <v/>
      </c>
      <c r="AD77" s="405" t="str">
        <f ca="1">IFERROR(INDEX(Year!$BE$123:$BE$174,AB77),"")</f>
        <v/>
      </c>
      <c r="AE77" s="406" t="str">
        <f ca="1">IFERROR(INDEX(Year!$BF$123:$BF$174,AB77),"")</f>
        <v/>
      </c>
      <c r="AF77" s="407" t="str">
        <f ca="1">IFERROR(INDEX(Year!$BD$123:$BD$174,AB77),"")</f>
        <v/>
      </c>
      <c r="AI77" s="304" t="str">
        <f t="shared" ca="1" si="183"/>
        <v/>
      </c>
      <c r="AJ77" s="305" t="str">
        <f t="shared" ca="1" si="174"/>
        <v/>
      </c>
      <c r="AK77" s="306" t="str">
        <f t="shared" ca="1" si="175"/>
        <v/>
      </c>
      <c r="AL77" s="307" t="str">
        <f t="shared" ca="1" si="176"/>
        <v/>
      </c>
      <c r="AM77" s="304" t="str">
        <f t="shared" ca="1" si="184"/>
        <v/>
      </c>
      <c r="AN77" s="305" t="str">
        <f t="shared" ca="1" si="177"/>
        <v/>
      </c>
      <c r="AO77" s="306" t="str">
        <f t="shared" ca="1" si="178"/>
        <v/>
      </c>
      <c r="AP77" s="307" t="str">
        <f t="shared" ca="1" si="179"/>
        <v/>
      </c>
      <c r="AQ77" s="304" t="str">
        <f t="shared" ca="1" si="185"/>
        <v/>
      </c>
      <c r="AR77" s="305" t="str">
        <f t="shared" ca="1" si="180"/>
        <v/>
      </c>
      <c r="AS77" s="306" t="str">
        <f t="shared" ca="1" si="181"/>
        <v/>
      </c>
      <c r="AT77" s="307" t="str">
        <f t="shared" ca="1" si="182"/>
        <v/>
      </c>
      <c r="AU77" s="304"/>
      <c r="AV77" s="305"/>
      <c r="AW77" s="306"/>
      <c r="AX77" s="307"/>
      <c r="AY77" s="304"/>
      <c r="AZ77" s="305"/>
      <c r="BA77" s="306"/>
      <c r="BB77" s="307"/>
      <c r="BC77" s="304"/>
      <c r="BD77" s="305"/>
      <c r="BE77" s="306"/>
      <c r="BF77" s="307"/>
      <c r="BG77" s="304"/>
      <c r="BH77" s="305"/>
      <c r="BI77" s="306"/>
      <c r="BJ77" s="307"/>
      <c r="BL77" s="412" t="str">
        <f ca="1">IF(OR(BM77="",BM77=0),"",MAX(BL$5:BL76)+1)</f>
        <v/>
      </c>
      <c r="BM77" s="316" t="str">
        <f ca="1">IFERROR(INDEX($AJ$6:$AJ$17, ROWS(BM$4:$BM75)), IFERROR(INDEX($AN$6:$AN$17, ROWS(BM$4:$BM75)-ROWS($AJ$6:$AJ$17)), IFERROR(INDEX($AR$6:$AR$17, ROWS(BM$4:$BM75)-ROWS($AJ$6:$AJ$17)-ROWS($AN$6:$AN$17)),IFERROR(INDEX($AV$6:$AV$17, ROWS(BM$4:$BM75)-ROWS($AJ$6:$AJ$17)-ROWS($AN$6:$AN$17)-ROWS($AR$6:$AR$17)),IFERROR(INDEX($AZ$6:$AZ$17, ROWS(BM$4:$BM75)-ROWS($AJ$6:$AJ$17)-ROWS($AN$6:$AN$17)-ROWS($AR$6:$AR$17)-ROWS($AV$6:$AV$17)),IFERROR(INDEX($BD$6:$BD$17, ROWS(BM$4:$BM75)-ROWS($AJ$6:$AJ$17)-ROWS($AN$6:$AN$17)-ROWS($AR$6:$AR$17)-ROWS($AV$6:$AV$17)-ROWS($AZ$6:$AZ$17)),IFERROR(INDEX($BH$6:$BH$17, ROWS(BM$4:$BM75)-ROWS($AJ$6:$AJ$17)-ROWS($AN$6:$AN$17)-ROWS($AR$6:$AR$17)-ROWS($AV$6:$AV$17)-ROWS($AZ$6:$AZ$17)-ROWS($BD$6:$BD$17)), "")))))))</f>
        <v/>
      </c>
      <c r="BN77" s="316" t="str">
        <f t="shared" ca="1" si="186"/>
        <v/>
      </c>
      <c r="BO77" s="316" t="str">
        <f ca="1">IF(OR(BP77="",BP77=0),"",MAX(BO$5:BO76)+1)</f>
        <v/>
      </c>
      <c r="BP77" s="316" t="str">
        <f ca="1">IFERROR(INDEX($AK$6:$AK$17, ROWS($BP$4:BP75)), IFERROR(INDEX($AO$6:$AO$17, ROWS($BP$4:BP75)-ROWS($AK$6:$AK$17)), IFERROR(INDEX($AS$6:$AS$17, ROWS($BP$4:BP75)-ROWS($AK$6:$AK$17)-ROWS($AO$6:$AO$17)),IFERROR(INDEX($AW$6:$AW$17, ROWS($BP$4:BP75)-ROWS($AK$6:$AK$17)-ROWS($AO$6:$AO$17)-ROWS($AS$6:$AS$17)),IFERROR(INDEX($BA$6:$BA$17, ROWS($BP$4:BP75)-ROWS($AK$6:$AK$17)-ROWS($AO$6:$AO$17)-ROWS($AS$6:$AS$17)-ROWS($AW$6:$AW$17)),IFERROR(INDEX($BE$6:$BE$17, ROWS($BP$4:BP75)-ROWS($AK$6:$AK$17)-ROWS($AO$6:$AO$17)-ROWS($AS$6:$AS$17)-ROWS($AW$6:$AW$17)-ROWS($BA$6:$BA$17)),IFERROR(INDEX($BI$6:$BI$17, ROWS($BP$4:BP75)-ROWS($AK$6:$AK$17)-ROWS($AO$6:$AO$17)-ROWS($AS$6:$AS$17)-ROWS($AW$6:$AW$17)-ROWS($BA$6:$BA$17)-ROWS($BE$6:$BE$17)), "")))))))</f>
        <v/>
      </c>
      <c r="BQ77" s="316" t="str">
        <f t="shared" ca="1" si="187"/>
        <v/>
      </c>
      <c r="BR77" s="413" t="str">
        <f t="shared" ca="1" si="188"/>
        <v/>
      </c>
      <c r="BS77" s="412" t="str">
        <f ca="1">IF(OR(BT77="",BT77=0),"",MAX(BS$5:BS76)+1)</f>
        <v/>
      </c>
      <c r="BT77" s="316" t="str">
        <f ca="1">IFERROR(INDEX($AJ$22:$AJ$33, ROWS($BT$4:BT75)), IFERROR(INDEX($AN$22:$AN$33, ROWS($BT$4:BT75)-ROWS($AJ$22:$AJ$33)), IFERROR(INDEX($AR$22:$AR$33, ROWS($BT$4:BT75)-ROWS($AJ$22:$AJ$33)-ROWS($AN$22:$AN$33)),IFERROR(INDEX($AV$22:$AV$33, ROWS($BT$4:BT75)-ROWS($AJ$22:$AJ$33)-ROWS($AN$22:$AN$33)-ROWS($AR$22:$AR$33)),IFERROR(INDEX($AZ$22:$AZ$33, ROWS($BT$4:BT75)-ROWS($AJ$22:$AJ$33)-ROWS($AN$22:$AN$33)-ROWS($AR$22:$AR$33)-ROWS($AV$22:$AV$33)),IFERROR(INDEX($BD$22:$BD$33, ROWS($BT$4:BT75)-ROWS($AJ$22:$AJ$33)-ROWS($AN$22:$AN$33)-ROWS($AR$22:$AR$33)-ROWS($AV$22:$AV$33)-ROWS($AZ$22:$AZ$33)),IFERROR(INDEX($BH$22:$BH$33, ROWS($BT$4:BT75)-ROWS($AJ$22:$AJ$33)-ROWS($AN$22:$AN$33)-ROWS($AR$22:$AR$33)-ROWS($AV$22:$AV$33)-ROWS($AZ$22:$AZ$33)-ROWS($BD$22:$BD$33)), "")))))))</f>
        <v/>
      </c>
      <c r="BU77" s="316" t="str">
        <f t="shared" ca="1" si="189"/>
        <v/>
      </c>
      <c r="BV77" s="316" t="str">
        <f ca="1">IF(OR(BW77="",BW77=0),"",MAX(BV$5:BV76)+1)</f>
        <v/>
      </c>
      <c r="BW77" s="316" t="str">
        <f ca="1">IFERROR(INDEX($AK$22:$AK$33, ROWS($BW$4:BW75)), IFERROR(INDEX($AO$22:$AO$33, ROWS($BW$4:BW75)-ROWS($AK$22:$AK$33)), IFERROR(INDEX($AS$22:$AS$33, ROWS($BW$4:BW75)-ROWS($AK$22:$AK$33)-ROWS($AO$22:$AO$33)),IFERROR(INDEX($AW$22:$AW$33, ROWS($BW$4:BW75)-ROWS($AK$22:$AK$33)-ROWS($AO$22:$AO$33)-ROWS($AS$22:$AS$33)),IFERROR(INDEX($BA$22:$BA$33, ROWS($BW$4:BW75)-ROWS($AK$22:$AK$33)-ROWS($AO$22:$AO$33)-ROWS($AS$22:$AS$33)-ROWS($AW$22:$AW$33)),IFERROR(INDEX($BE$22:$BE$33, ROWS($BW$4:BW75)-ROWS($AK$22:$AK$33)-ROWS($AO$22:$AO$33)-ROWS($AS$22:$AS$33)-ROWS($AW$22:$AW$33)-ROWS($BA$22:$BA$33)),IFERROR(INDEX($BI$22:$BI$33, ROWS($BW$4:BW75)-ROWS($AK$22:$AK$33)-ROWS($AO$22:$AO$33)-ROWS($AS$22:$AS$33)-ROWS($AW$22:$AW$33)-ROWS($BA$22:$BA$33)-ROWS($BE$22:$BE$33)), "")))))))</f>
        <v/>
      </c>
      <c r="BX77" s="316" t="str">
        <f t="shared" ca="1" si="190"/>
        <v/>
      </c>
      <c r="BY77" s="413" t="str">
        <f t="shared" ca="1" si="191"/>
        <v/>
      </c>
      <c r="BZ77" s="412" t="str">
        <f ca="1">IF(OR(CA77="",CA77=0),"",MAX(BZ$5:BZ76)+1)</f>
        <v/>
      </c>
      <c r="CA77" s="316" t="str">
        <f ca="1">IFERROR(INDEX($AJ$38:$AJ$49, ROWS($CA$4:CA75)), IFERROR(INDEX($AN$38:$AN$49, ROWS($CA$4:CA75)-ROWS($AJ$38:$AJ$49)), IFERROR(INDEX($AR$38:$AR$49, ROWS($CA$4:CA75)-ROWS($AJ$38:$AJ$49)-ROWS($AN$38:$AN$49)),IFERROR(INDEX($AV$38:$AV$49, ROWS($CA$4:CA75)-ROWS($AJ$38:$AJ$49)-ROWS($AN$38:$AN$49)-ROWS($AR$38:$AR$49)),IFERROR(INDEX($AZ$38:$AZ$49, ROWS($CA$4:CA75)-ROWS($AJ$38:$AJ$49)-ROWS($AN$38:$AN$49)-ROWS($AR$38:$AR$49)-ROWS($AV$38:$AV$49)),IFERROR(INDEX($BD$38:$BD$49, ROWS($CA$4:CA75)-ROWS($AJ$38:$AJ$49)-ROWS($AN$38:$AN$49)-ROWS($AR$38:$AR$49)-ROWS($AV$38:$AV$49)-ROWS($AZ$38:$AZ$49)),IFERROR(INDEX($BH$38:$BH$49, ROWS($CA$4:CA75)-ROWS($AJ$38:$AJ$49)-ROWS($AN$38:$AN$49)-ROWS($AR$38:$AR$49)-ROWS($AV$38:$AV$49)-ROWS($AZ$38:$AZ$49)-ROWS($BD$38:$BD$49)), "")))))))</f>
        <v/>
      </c>
      <c r="CB77" s="316" t="str">
        <f t="shared" ca="1" si="192"/>
        <v/>
      </c>
      <c r="CC77" s="316" t="str">
        <f ca="1">IF(OR(CD77="",CD77=0),"",MAX(CC$5:CC76)+1)</f>
        <v/>
      </c>
      <c r="CD77" s="316" t="str">
        <f ca="1">IFERROR(INDEX($AK$38:$AK$49, ROWS($CD$4:CD75)), IFERROR(INDEX($AO$38:$AO$49, ROWS($CD$4:CD75)-ROWS($AK$38:$AK$49)), IFERROR(INDEX($AS$38:$AS$49, ROWS($CD$4:CD75)-ROWS($AK$38:$AK$49)-ROWS($AO$38:$AO$49)),IFERROR(INDEX($AW$38:$AW$49, ROWS($CD$4:CD75)-ROWS($AK$38:$AK$49)-ROWS($AO$38:$AO$49)-ROWS($AS$38:$AS$49)),IFERROR(INDEX($BA$38:$BA$49, ROWS($CD$4:CD75)-ROWS($AK$38:$AK$49)-ROWS($AO$38:$AO$49)-ROWS($AS$38:$AS$49)-ROWS($AW$38:$AW$49)),IFERROR(INDEX($BE$38:$BE$49, ROWS($CD$4:CD75)-ROWS($AK$38:$AK$49)-ROWS($AO$38:$AO$49)-ROWS($AS$38:$AS$49)-ROWS($AW$38:$AW$49)-ROWS($BA$38:$BA$49)),IFERROR(INDEX($BI$38:$BI$49, ROWS($CD$4:CD75)-ROWS($AK$38:$AK$49)-ROWS($AO$38:$AO$49)-ROWS($AS$38:$AS$49)-ROWS($AW$38:$AW$49)-ROWS($BA$38:$BA$49)-ROWS($BE$38:$BE$49)), "")))))))</f>
        <v/>
      </c>
      <c r="CE77" s="316" t="str">
        <f t="shared" ca="1" si="193"/>
        <v/>
      </c>
      <c r="CF77" s="413" t="str">
        <f t="shared" ca="1" si="194"/>
        <v/>
      </c>
      <c r="CG77" s="412" t="str">
        <f ca="1">IF(OR(CH77="",CH77=0),"",MAX(CG$5:CG76)+1)</f>
        <v/>
      </c>
      <c r="CH77" s="316" t="str">
        <f ca="1">IFERROR(INDEX($AJ$54:$AJ$65, ROWS($CH$4:CH75)), IFERROR(INDEX($AN$54:$AN$65, ROWS($CH$4:CH75)-ROWS($AJ$54:$AJ$65)), IFERROR(INDEX($AR$54:$AR$65, ROWS($CH$4:CH75)-ROWS($AJ$54:$AJ$65)-ROWS($AN$54:$AN$65)),IFERROR(INDEX($AV$54:$AV$65, ROWS($CH$4:CH75)-ROWS($AJ$54:$AJ$65)-ROWS($AN$54:$AN$65)-ROWS($AR$54:$AR$65)),IFERROR(INDEX($AZ$54:$AZ$65, ROWS($CH$4:CH75)-ROWS($AJ$54:$AJ$65)-ROWS($AN$54:$AN$65)-ROWS($AR$54:$AR$65)-ROWS($AV$54:$AV$65)),IFERROR(INDEX($BD$54:$BD$65, ROWS($CH$4:CH75)-ROWS($AJ$54:$AJ$65)-ROWS($AN$54:$AN$65)-ROWS($AR$54:$AR$65)-ROWS($AV$54:$AV$65)-ROWS($AZ$54:$AZ$65)),IFERROR(INDEX($BH$54:$BH$65, ROWS($CH$4:CH75)-ROWS($AJ$54:$AJ$65)-ROWS($AN$54:$AN$65)-ROWS($AR$54:$AR$65)-ROWS($AV$54:$AV$65)-ROWS($AZ$54:$AZ$65)-ROWS($BD$54:$BD$65)), "")))))))</f>
        <v/>
      </c>
      <c r="CI77" s="316" t="str">
        <f t="shared" ca="1" si="195"/>
        <v/>
      </c>
      <c r="CJ77" s="316" t="str">
        <f ca="1">IF(OR(CK77="",CK77=0),"",MAX(CJ$5:CJ76)+1)</f>
        <v/>
      </c>
      <c r="CK77" s="316" t="str">
        <f ca="1">IFERROR(INDEX($AK$54:$AK$65, ROWS($CK$4:CK75)), IFERROR(INDEX($AO$54:$AO$65, ROWS($CK$4:CK75)-ROWS($AK$54:$AK$65)), IFERROR(INDEX($AS$54:$AS$65, ROWS($CK$4:CK75)-ROWS($AK$54:$AK$65)-ROWS($AO$54:$AO$65)),IFERROR(INDEX($AW$54:$AW$65, ROWS($CK$4:CK75)-ROWS($AK$54:$AK$65)-ROWS($AO$54:$AO$65)-ROWS($AS$54:$AS$65)),IFERROR(INDEX($BA$54:$BA$65, ROWS($CK$4:CK75)-ROWS($AK$54:$AK$65)-ROWS($AO$54:$AO$65)-ROWS($AS$54:$AS$65)-ROWS($AW$54:$AW$65)),IFERROR(INDEX($BE$54:$BE$65, ROWS($CK$4:CK75)-ROWS($AK$54:$AK$65)-ROWS($AO$54:$AO$65)-ROWS($AS$54:$AS$65)-ROWS($AW$54:$AW$65)-ROWS($BA$54:$BA$65)),IFERROR(INDEX($BI$54:$BI$65, ROWS($CK$4:CK75)-ROWS($AK$54:$AK$65)-ROWS($AO$54:$AO$65)-ROWS($AS$54:$AS$65)-ROWS($AW$54:$AW$65)-ROWS($BA$54:$BA$65)-ROWS($BE$54:$BE$65)), "")))))))</f>
        <v/>
      </c>
      <c r="CL77" s="316" t="str">
        <f t="shared" ca="1" si="196"/>
        <v/>
      </c>
      <c r="CM77" s="413" t="str">
        <f t="shared" ca="1" si="197"/>
        <v/>
      </c>
      <c r="CN77" s="412" t="str">
        <f>IF(OR(CO77="",CO77=0),"",MAX(CN$5:CN76)+1)</f>
        <v/>
      </c>
      <c r="CO77" s="316">
        <f>IFERROR(INDEX($AJ$70:$AJ$81, ROWS($CO$4:CO75)), IFERROR(INDEX($AN$70:$AN$81, ROWS($CO$4:CO75)-ROWS($AJ$70:$AJ$81)), IFERROR(INDEX($AR$70:$AR$81, ROWS($CO$4:CO75)-ROWS($AJ$70:$AJ$81)-ROWS($AN$70:$AN$81)),IFERROR(INDEX($AV$70:$AV$81, ROWS($CO$4:CO75)-ROWS($AJ$70:$AJ$81)-ROWS($AN$70:$AN$81)-ROWS($AR$70:$AR$81)),IFERROR(INDEX($AZ$70:$AZ$81, ROWS($CO$4:CO75)-ROWS($AJ$70:$AJ$81)-ROWS($AN$70:$AN$81)-ROWS($AR$70:$AR$81)-ROWS($AV$70:$AV$81)),IFERROR(INDEX($BD$70:$BD$81, ROWS($CO$4:CO75)-ROWS($AJ$70:$AJ$81)-ROWS($AN$70:$AN$81)-ROWS($AR$70:$AR$81)-ROWS($AV$70:$AV$81)-ROWS($AZ$70:$AZ$81)),IFERROR(INDEX($BH$70:$BH$81, ROWS($CO$4:CO75)-ROWS($AJ$70:$AJ$81)-ROWS($AN$70:$AN$81)-ROWS($AR$70:$AR$81)-ROWS($AV$70:$AV$81)-ROWS($AZ$70:$AZ$81)-ROWS($BD$70:$BD$81)), "")))))))</f>
        <v>0</v>
      </c>
      <c r="CP77" s="316" t="str">
        <f t="shared" ca="1" si="198"/>
        <v/>
      </c>
      <c r="CQ77" s="316" t="str">
        <f>IF(OR(CR77="",CR77=0),"",MAX(CQ$5:CQ76)+1)</f>
        <v/>
      </c>
      <c r="CR77" s="316">
        <f>IFERROR(INDEX($AK$70:$AK$81, ROWS($CR$4:CR75)), IFERROR(INDEX($AO$70:$AO$81, ROWS($CR$4:CR75)-ROWS($AK$70:$AK$81)), IFERROR(INDEX($AS$70:$AS$81, ROWS($CR$4:CR75)-ROWS($AK$70:$AK$81)-ROWS($AO$70:$AO$81)),IFERROR(INDEX($AW$70:$AW$81, ROWS($CR$4:CR75)-ROWS($AK$70:$AK$81)-ROWS($AO$70:$AO$81)-ROWS($AS$70:$AS$81)),IFERROR(INDEX($BA$70:$BA$81, ROWS($CR$4:CR75)-ROWS($AK$70:$AK$81)-ROWS($AO$70:$AO$81)-ROWS($AS$70:$AS$81)-ROWS($AW$70:$AW$81)),IFERROR(INDEX($BE$70:$BE$81, ROWS($CR$4:CR75)-ROWS($AK$70:$AK$81)-ROWS($AO$70:$AO$81)-ROWS($AS$70:$AS$81)-ROWS($AW$70:$AW$81)-ROWS($BA$70:$BA$81)),IFERROR(INDEX($BI$70:$BI$81, ROWS($CR$4:CR75)-ROWS($AK$70:$AK$81)-ROWS($AO$70:$AO$81)-ROWS($AS$70:$AS$81)-ROWS($AW$70:$AW$81)-ROWS($BA$70:$BA$81)-ROWS($BE$70:$BE$81)), "")))))))</f>
        <v>0</v>
      </c>
      <c r="CS77" s="316" t="str">
        <f t="shared" ca="1" si="199"/>
        <v/>
      </c>
      <c r="CT77" s="413" t="str">
        <f t="shared" ca="1" si="200"/>
        <v/>
      </c>
      <c r="CU77" s="412" t="str">
        <f>IF(OR(CV77="",CV77=0),"",MAX(CU$5:CU76)+1)</f>
        <v/>
      </c>
      <c r="CV77" s="316" t="str">
        <f>IFERROR(INDEX($AJ$86:$AJ$97, ROWS($CV$4:CV75)), IFERROR(INDEX($AN$86:$AN$97, ROWS($CV$4:CV75)-ROWS($AJ$86:$AJ$97)), ""))</f>
        <v/>
      </c>
      <c r="CW77" s="316" t="str">
        <f t="shared" si="201"/>
        <v/>
      </c>
      <c r="CX77" s="316" t="str">
        <f>IF(OR(CY77="",CY77=0),"",MAX(CX$5:CX76)+1)</f>
        <v/>
      </c>
      <c r="CY77" s="316" t="str">
        <f>IFERROR(INDEX($AK$86:$AK$97, ROWS($CY$4:CY75)), IFERROR(INDEX($AO$86:$AO$97, ROWS($CY$4:CY75)-ROWS($AK$86:$AK$97)), ""))</f>
        <v/>
      </c>
      <c r="CZ77" s="316" t="str">
        <f t="shared" si="202"/>
        <v/>
      </c>
      <c r="DA77" s="413" t="str">
        <f t="shared" si="203"/>
        <v/>
      </c>
      <c r="DC77" s="438" t="str">
        <f ca="1">IF(OR(DD77="",DD77=0),"",MAX(DC$65:DC76)+1)</f>
        <v/>
      </c>
      <c r="DD77" s="435" t="str">
        <f t="shared" ca="1" si="166"/>
        <v/>
      </c>
      <c r="DE77" s="413" t="str">
        <f t="shared" ca="1" si="167"/>
        <v/>
      </c>
      <c r="DF77" s="432" t="str">
        <f ca="1">IF(OR(DG77="",DG77=0),"",MAX(DF$65:DF76)+1)</f>
        <v/>
      </c>
      <c r="DG77" s="414" t="str">
        <f t="shared" ca="1" si="168"/>
        <v/>
      </c>
      <c r="DH77" s="415" t="str">
        <f t="shared" ca="1" si="169"/>
        <v/>
      </c>
      <c r="DI77" s="414" t="str">
        <f t="shared" ca="1" si="170"/>
        <v/>
      </c>
      <c r="DJ77" s="413" t="str">
        <f t="shared" ca="1" si="171"/>
        <v/>
      </c>
      <c r="DK77" s="414" t="str">
        <f t="shared" ca="1" si="172"/>
        <v/>
      </c>
      <c r="DL77" s="415" t="str">
        <f t="shared" ca="1" si="173"/>
        <v/>
      </c>
      <c r="DM77" s="278"/>
      <c r="DN77" s="278"/>
      <c r="DO77" s="278"/>
      <c r="DP77" s="278"/>
      <c r="DQ77" s="278"/>
      <c r="DR77" s="278"/>
      <c r="DS77" s="278"/>
    </row>
    <row r="78" spans="16:123" x14ac:dyDescent="0.3">
      <c r="AB78" s="395" t="str">
        <f ca="1">IFERROR(MATCH($AB$59,OFFSET(Year!$BD$123:$BD$174,AB77,,1000),0)+AB77,"")</f>
        <v/>
      </c>
      <c r="AC78" s="404" t="str">
        <f ca="1">IFERROR(INDEX(Year!$BG$123:$BG$174,AB78),"")</f>
        <v/>
      </c>
      <c r="AD78" s="405" t="str">
        <f ca="1">IFERROR(INDEX(Year!$BE$123:$BE$174,AB78),"")</f>
        <v/>
      </c>
      <c r="AE78" s="406" t="str">
        <f ca="1">IFERROR(INDEX(Year!$BF$123:$BF$174,AB78),"")</f>
        <v/>
      </c>
      <c r="AF78" s="407" t="str">
        <f ca="1">IFERROR(INDEX(Year!$BD$123:$BD$174,AB78),"")</f>
        <v/>
      </c>
      <c r="AI78" s="304" t="str">
        <f t="shared" ca="1" si="183"/>
        <v/>
      </c>
      <c r="AJ78" s="305" t="str">
        <f t="shared" ca="1" si="174"/>
        <v/>
      </c>
      <c r="AK78" s="306" t="str">
        <f t="shared" ca="1" si="175"/>
        <v/>
      </c>
      <c r="AL78" s="307" t="str">
        <f t="shared" ca="1" si="176"/>
        <v/>
      </c>
      <c r="AM78" s="304" t="str">
        <f t="shared" ca="1" si="184"/>
        <v/>
      </c>
      <c r="AN78" s="305" t="str">
        <f t="shared" ca="1" si="177"/>
        <v/>
      </c>
      <c r="AO78" s="306" t="str">
        <f t="shared" ca="1" si="178"/>
        <v/>
      </c>
      <c r="AP78" s="307" t="str">
        <f t="shared" ca="1" si="179"/>
        <v/>
      </c>
      <c r="AQ78" s="304" t="str">
        <f t="shared" ca="1" si="185"/>
        <v/>
      </c>
      <c r="AR78" s="305" t="str">
        <f t="shared" ca="1" si="180"/>
        <v/>
      </c>
      <c r="AS78" s="306" t="str">
        <f t="shared" ca="1" si="181"/>
        <v/>
      </c>
      <c r="AT78" s="307" t="str">
        <f t="shared" ca="1" si="182"/>
        <v/>
      </c>
      <c r="AU78" s="304"/>
      <c r="AV78" s="305"/>
      <c r="AW78" s="306"/>
      <c r="AX78" s="307"/>
      <c r="AY78" s="304"/>
      <c r="AZ78" s="305"/>
      <c r="BA78" s="306"/>
      <c r="BB78" s="307"/>
      <c r="BC78" s="304"/>
      <c r="BD78" s="305"/>
      <c r="BE78" s="306"/>
      <c r="BF78" s="307"/>
      <c r="BG78" s="304"/>
      <c r="BH78" s="305"/>
      <c r="BI78" s="306"/>
      <c r="BJ78" s="307"/>
      <c r="BL78" s="412" t="str">
        <f ca="1">IF(OR(BM78="",BM78=0),"",MAX(BL$5:BL77)+1)</f>
        <v/>
      </c>
      <c r="BM78" s="316" t="str">
        <f ca="1">IFERROR(INDEX($AJ$6:$AJ$17, ROWS(BM$4:$BM76)), IFERROR(INDEX($AN$6:$AN$17, ROWS(BM$4:$BM76)-ROWS($AJ$6:$AJ$17)), IFERROR(INDEX($AR$6:$AR$17, ROWS(BM$4:$BM76)-ROWS($AJ$6:$AJ$17)-ROWS($AN$6:$AN$17)),IFERROR(INDEX($AV$6:$AV$17, ROWS(BM$4:$BM76)-ROWS($AJ$6:$AJ$17)-ROWS($AN$6:$AN$17)-ROWS($AR$6:$AR$17)),IFERROR(INDEX($AZ$6:$AZ$17, ROWS(BM$4:$BM76)-ROWS($AJ$6:$AJ$17)-ROWS($AN$6:$AN$17)-ROWS($AR$6:$AR$17)-ROWS($AV$6:$AV$17)),IFERROR(INDEX($BD$6:$BD$17, ROWS(BM$4:$BM76)-ROWS($AJ$6:$AJ$17)-ROWS($AN$6:$AN$17)-ROWS($AR$6:$AR$17)-ROWS($AV$6:$AV$17)-ROWS($AZ$6:$AZ$17)),IFERROR(INDEX($BH$6:$BH$17, ROWS(BM$4:$BM76)-ROWS($AJ$6:$AJ$17)-ROWS($AN$6:$AN$17)-ROWS($AR$6:$AR$17)-ROWS($AV$6:$AV$17)-ROWS($AZ$6:$AZ$17)-ROWS($BD$6:$BD$17)), "")))))))</f>
        <v/>
      </c>
      <c r="BN78" s="316" t="str">
        <f t="shared" ca="1" si="186"/>
        <v/>
      </c>
      <c r="BO78" s="316" t="str">
        <f ca="1">IF(OR(BP78="",BP78=0),"",MAX(BO$5:BO77)+1)</f>
        <v/>
      </c>
      <c r="BP78" s="316" t="str">
        <f ca="1">IFERROR(INDEX($AK$6:$AK$17, ROWS($BP$4:BP76)), IFERROR(INDEX($AO$6:$AO$17, ROWS($BP$4:BP76)-ROWS($AK$6:$AK$17)), IFERROR(INDEX($AS$6:$AS$17, ROWS($BP$4:BP76)-ROWS($AK$6:$AK$17)-ROWS($AO$6:$AO$17)),IFERROR(INDEX($AW$6:$AW$17, ROWS($BP$4:BP76)-ROWS($AK$6:$AK$17)-ROWS($AO$6:$AO$17)-ROWS($AS$6:$AS$17)),IFERROR(INDEX($BA$6:$BA$17, ROWS($BP$4:BP76)-ROWS($AK$6:$AK$17)-ROWS($AO$6:$AO$17)-ROWS($AS$6:$AS$17)-ROWS($AW$6:$AW$17)),IFERROR(INDEX($BE$6:$BE$17, ROWS($BP$4:BP76)-ROWS($AK$6:$AK$17)-ROWS($AO$6:$AO$17)-ROWS($AS$6:$AS$17)-ROWS($AW$6:$AW$17)-ROWS($BA$6:$BA$17)),IFERROR(INDEX($BI$6:$BI$17, ROWS($BP$4:BP76)-ROWS($AK$6:$AK$17)-ROWS($AO$6:$AO$17)-ROWS($AS$6:$AS$17)-ROWS($AW$6:$AW$17)-ROWS($BA$6:$BA$17)-ROWS($BE$6:$BE$17)), "")))))))</f>
        <v/>
      </c>
      <c r="BQ78" s="316" t="str">
        <f t="shared" ca="1" si="187"/>
        <v/>
      </c>
      <c r="BR78" s="413" t="str">
        <f t="shared" ca="1" si="188"/>
        <v/>
      </c>
      <c r="BS78" s="412">
        <f ca="1">IF(OR(BT78="",BT78=0),"",MAX(BS$5:BS77)+1)</f>
        <v>11</v>
      </c>
      <c r="BT78" s="316" t="str">
        <f ca="1">IFERROR(INDEX($AJ$22:$AJ$33, ROWS($BT$4:BT76)), IFERROR(INDEX($AN$22:$AN$33, ROWS($BT$4:BT76)-ROWS($AJ$22:$AJ$33)), IFERROR(INDEX($AR$22:$AR$33, ROWS($BT$4:BT76)-ROWS($AJ$22:$AJ$33)-ROWS($AN$22:$AN$33)),IFERROR(INDEX($AV$22:$AV$33, ROWS($BT$4:BT76)-ROWS($AJ$22:$AJ$33)-ROWS($AN$22:$AN$33)-ROWS($AR$22:$AR$33)),IFERROR(INDEX($AZ$22:$AZ$33, ROWS($BT$4:BT76)-ROWS($AJ$22:$AJ$33)-ROWS($AN$22:$AN$33)-ROWS($AR$22:$AR$33)-ROWS($AV$22:$AV$33)),IFERROR(INDEX($BD$22:$BD$33, ROWS($BT$4:BT76)-ROWS($AJ$22:$AJ$33)-ROWS($AN$22:$AN$33)-ROWS($AR$22:$AR$33)-ROWS($AV$22:$AV$33)-ROWS($AZ$22:$AZ$33)),IFERROR(INDEX($BH$22:$BH$33, ROWS($BT$4:BT76)-ROWS($AJ$22:$AJ$33)-ROWS($AN$22:$AN$33)-ROWS($AR$22:$AR$33)-ROWS($AV$22:$AV$33)-ROWS($AZ$22:$AZ$33)-ROWS($BD$22:$BD$33)), "")))))))</f>
        <v>Netflix</v>
      </c>
      <c r="BU78" s="316" t="str">
        <f t="shared" ca="1" si="189"/>
        <v/>
      </c>
      <c r="BV78" s="316">
        <f ca="1">IF(OR(BW78="",BW78=0),"",MAX(BV$5:BV77)+1)</f>
        <v>11</v>
      </c>
      <c r="BW78" s="316">
        <f ca="1">IFERROR(INDEX($AK$22:$AK$33, ROWS($BW$4:BW76)), IFERROR(INDEX($AO$22:$AO$33, ROWS($BW$4:BW76)-ROWS($AK$22:$AK$33)), IFERROR(INDEX($AS$22:$AS$33, ROWS($BW$4:BW76)-ROWS($AK$22:$AK$33)-ROWS($AO$22:$AO$33)),IFERROR(INDEX($AW$22:$AW$33, ROWS($BW$4:BW76)-ROWS($AK$22:$AK$33)-ROWS($AO$22:$AO$33)-ROWS($AS$22:$AS$33)),IFERROR(INDEX($BA$22:$BA$33, ROWS($BW$4:BW76)-ROWS($AK$22:$AK$33)-ROWS($AO$22:$AO$33)-ROWS($AS$22:$AS$33)-ROWS($AW$22:$AW$33)),IFERROR(INDEX($BE$22:$BE$33, ROWS($BW$4:BW76)-ROWS($AK$22:$AK$33)-ROWS($AO$22:$AO$33)-ROWS($AS$22:$AS$33)-ROWS($AW$22:$AW$33)-ROWS($BA$22:$BA$33)),IFERROR(INDEX($BI$22:$BI$33, ROWS($BW$4:BW76)-ROWS($AK$22:$AK$33)-ROWS($AO$22:$AO$33)-ROWS($AS$22:$AS$33)-ROWS($AW$22:$AW$33)-ROWS($BA$22:$BA$33)-ROWS($BE$22:$BE$33)), "")))))))</f>
        <v>14.95</v>
      </c>
      <c r="BX78" s="316" t="str">
        <f t="shared" ca="1" si="190"/>
        <v/>
      </c>
      <c r="BY78" s="413" t="str">
        <f t="shared" ca="1" si="191"/>
        <v/>
      </c>
      <c r="BZ78" s="412" t="str">
        <f ca="1">IF(OR(CA78="",CA78=0),"",MAX(BZ$5:BZ77)+1)</f>
        <v/>
      </c>
      <c r="CA78" s="316" t="str">
        <f ca="1">IFERROR(INDEX($AJ$38:$AJ$49, ROWS($CA$4:CA76)), IFERROR(INDEX($AN$38:$AN$49, ROWS($CA$4:CA76)-ROWS($AJ$38:$AJ$49)), IFERROR(INDEX($AR$38:$AR$49, ROWS($CA$4:CA76)-ROWS($AJ$38:$AJ$49)-ROWS($AN$38:$AN$49)),IFERROR(INDEX($AV$38:$AV$49, ROWS($CA$4:CA76)-ROWS($AJ$38:$AJ$49)-ROWS($AN$38:$AN$49)-ROWS($AR$38:$AR$49)),IFERROR(INDEX($AZ$38:$AZ$49, ROWS($CA$4:CA76)-ROWS($AJ$38:$AJ$49)-ROWS($AN$38:$AN$49)-ROWS($AR$38:$AR$49)-ROWS($AV$38:$AV$49)),IFERROR(INDEX($BD$38:$BD$49, ROWS($CA$4:CA76)-ROWS($AJ$38:$AJ$49)-ROWS($AN$38:$AN$49)-ROWS($AR$38:$AR$49)-ROWS($AV$38:$AV$49)-ROWS($AZ$38:$AZ$49)),IFERROR(INDEX($BH$38:$BH$49, ROWS($CA$4:CA76)-ROWS($AJ$38:$AJ$49)-ROWS($AN$38:$AN$49)-ROWS($AR$38:$AR$49)-ROWS($AV$38:$AV$49)-ROWS($AZ$38:$AZ$49)-ROWS($BD$38:$BD$49)), "")))))))</f>
        <v/>
      </c>
      <c r="CB78" s="316" t="str">
        <f t="shared" ca="1" si="192"/>
        <v/>
      </c>
      <c r="CC78" s="316" t="str">
        <f ca="1">IF(OR(CD78="",CD78=0),"",MAX(CC$5:CC77)+1)</f>
        <v/>
      </c>
      <c r="CD78" s="316" t="str">
        <f ca="1">IFERROR(INDEX($AK$38:$AK$49, ROWS($CD$4:CD76)), IFERROR(INDEX($AO$38:$AO$49, ROWS($CD$4:CD76)-ROWS($AK$38:$AK$49)), IFERROR(INDEX($AS$38:$AS$49, ROWS($CD$4:CD76)-ROWS($AK$38:$AK$49)-ROWS($AO$38:$AO$49)),IFERROR(INDEX($AW$38:$AW$49, ROWS($CD$4:CD76)-ROWS($AK$38:$AK$49)-ROWS($AO$38:$AO$49)-ROWS($AS$38:$AS$49)),IFERROR(INDEX($BA$38:$BA$49, ROWS($CD$4:CD76)-ROWS($AK$38:$AK$49)-ROWS($AO$38:$AO$49)-ROWS($AS$38:$AS$49)-ROWS($AW$38:$AW$49)),IFERROR(INDEX($BE$38:$BE$49, ROWS($CD$4:CD76)-ROWS($AK$38:$AK$49)-ROWS($AO$38:$AO$49)-ROWS($AS$38:$AS$49)-ROWS($AW$38:$AW$49)-ROWS($BA$38:$BA$49)),IFERROR(INDEX($BI$38:$BI$49, ROWS($CD$4:CD76)-ROWS($AK$38:$AK$49)-ROWS($AO$38:$AO$49)-ROWS($AS$38:$AS$49)-ROWS($AW$38:$AW$49)-ROWS($BA$38:$BA$49)-ROWS($BE$38:$BE$49)), "")))))))</f>
        <v/>
      </c>
      <c r="CE78" s="316" t="str">
        <f t="shared" ca="1" si="193"/>
        <v/>
      </c>
      <c r="CF78" s="413" t="str">
        <f t="shared" ca="1" si="194"/>
        <v/>
      </c>
      <c r="CG78" s="412">
        <f ca="1">IF(OR(CH78="",CH78=0),"",MAX(CG$5:CG77)+1)</f>
        <v>8</v>
      </c>
      <c r="CH78" s="316" t="str">
        <f ca="1">IFERROR(INDEX($AJ$54:$AJ$65, ROWS($CH$4:CH76)), IFERROR(INDEX($AN$54:$AN$65, ROWS($CH$4:CH76)-ROWS($AJ$54:$AJ$65)), IFERROR(INDEX($AR$54:$AR$65, ROWS($CH$4:CH76)-ROWS($AJ$54:$AJ$65)-ROWS($AN$54:$AN$65)),IFERROR(INDEX($AV$54:$AV$65, ROWS($CH$4:CH76)-ROWS($AJ$54:$AJ$65)-ROWS($AN$54:$AN$65)-ROWS($AR$54:$AR$65)),IFERROR(INDEX($AZ$54:$AZ$65, ROWS($CH$4:CH76)-ROWS($AJ$54:$AJ$65)-ROWS($AN$54:$AN$65)-ROWS($AR$54:$AR$65)-ROWS($AV$54:$AV$65)),IFERROR(INDEX($BD$54:$BD$65, ROWS($CH$4:CH76)-ROWS($AJ$54:$AJ$65)-ROWS($AN$54:$AN$65)-ROWS($AR$54:$AR$65)-ROWS($AV$54:$AV$65)-ROWS($AZ$54:$AZ$65)),IFERROR(INDEX($BH$54:$BH$65, ROWS($CH$4:CH76)-ROWS($AJ$54:$AJ$65)-ROWS($AN$54:$AN$65)-ROWS($AR$54:$AR$65)-ROWS($AV$54:$AV$65)-ROWS($AZ$54:$AZ$65)-ROWS($BD$54:$BD$65)), "")))))))</f>
        <v>Boat Loan</v>
      </c>
      <c r="CI78" s="316" t="str">
        <f t="shared" ca="1" si="195"/>
        <v/>
      </c>
      <c r="CJ78" s="316">
        <f ca="1">IF(OR(CK78="",CK78=0),"",MAX(CJ$5:CJ77)+1)</f>
        <v>8</v>
      </c>
      <c r="CK78" s="316">
        <f ca="1">IFERROR(INDEX($AK$54:$AK$65, ROWS($CK$4:CK76)), IFERROR(INDEX($AO$54:$AO$65, ROWS($CK$4:CK76)-ROWS($AK$54:$AK$65)), IFERROR(INDEX($AS$54:$AS$65, ROWS($CK$4:CK76)-ROWS($AK$54:$AK$65)-ROWS($AO$54:$AO$65)),IFERROR(INDEX($AW$54:$AW$65, ROWS($CK$4:CK76)-ROWS($AK$54:$AK$65)-ROWS($AO$54:$AO$65)-ROWS($AS$54:$AS$65)),IFERROR(INDEX($BA$54:$BA$65, ROWS($CK$4:CK76)-ROWS($AK$54:$AK$65)-ROWS($AO$54:$AO$65)-ROWS($AS$54:$AS$65)-ROWS($AW$54:$AW$65)),IFERROR(INDEX($BE$54:$BE$65, ROWS($CK$4:CK76)-ROWS($AK$54:$AK$65)-ROWS($AO$54:$AO$65)-ROWS($AS$54:$AS$65)-ROWS($AW$54:$AW$65)-ROWS($BA$54:$BA$65)),IFERROR(INDEX($BI$54:$BI$65, ROWS($CK$4:CK76)-ROWS($AK$54:$AK$65)-ROWS($AO$54:$AO$65)-ROWS($AS$54:$AS$65)-ROWS($AW$54:$AW$65)-ROWS($BA$54:$BA$65)-ROWS($BE$54:$BE$65)), "")))))))</f>
        <v>300</v>
      </c>
      <c r="CL78" s="316" t="str">
        <f t="shared" ca="1" si="196"/>
        <v/>
      </c>
      <c r="CM78" s="413" t="str">
        <f t="shared" ca="1" si="197"/>
        <v/>
      </c>
      <c r="CN78" s="412" t="str">
        <f>IF(OR(CO78="",CO78=0),"",MAX(CN$5:CN77)+1)</f>
        <v/>
      </c>
      <c r="CO78" s="316">
        <f>IFERROR(INDEX($AJ$70:$AJ$81, ROWS($CO$4:CO76)), IFERROR(INDEX($AN$70:$AN$81, ROWS($CO$4:CO76)-ROWS($AJ$70:$AJ$81)), IFERROR(INDEX($AR$70:$AR$81, ROWS($CO$4:CO76)-ROWS($AJ$70:$AJ$81)-ROWS($AN$70:$AN$81)),IFERROR(INDEX($AV$70:$AV$81, ROWS($CO$4:CO76)-ROWS($AJ$70:$AJ$81)-ROWS($AN$70:$AN$81)-ROWS($AR$70:$AR$81)),IFERROR(INDEX($AZ$70:$AZ$81, ROWS($CO$4:CO76)-ROWS($AJ$70:$AJ$81)-ROWS($AN$70:$AN$81)-ROWS($AR$70:$AR$81)-ROWS($AV$70:$AV$81)),IFERROR(INDEX($BD$70:$BD$81, ROWS($CO$4:CO76)-ROWS($AJ$70:$AJ$81)-ROWS($AN$70:$AN$81)-ROWS($AR$70:$AR$81)-ROWS($AV$70:$AV$81)-ROWS($AZ$70:$AZ$81)),IFERROR(INDEX($BH$70:$BH$81, ROWS($CO$4:CO76)-ROWS($AJ$70:$AJ$81)-ROWS($AN$70:$AN$81)-ROWS($AR$70:$AR$81)-ROWS($AV$70:$AV$81)-ROWS($AZ$70:$AZ$81)-ROWS($BD$70:$BD$81)), "")))))))</f>
        <v>0</v>
      </c>
      <c r="CP78" s="316" t="str">
        <f t="shared" ca="1" si="198"/>
        <v/>
      </c>
      <c r="CQ78" s="316" t="str">
        <f>IF(OR(CR78="",CR78=0),"",MAX(CQ$5:CQ77)+1)</f>
        <v/>
      </c>
      <c r="CR78" s="316">
        <f>IFERROR(INDEX($AK$70:$AK$81, ROWS($CR$4:CR76)), IFERROR(INDEX($AO$70:$AO$81, ROWS($CR$4:CR76)-ROWS($AK$70:$AK$81)), IFERROR(INDEX($AS$70:$AS$81, ROWS($CR$4:CR76)-ROWS($AK$70:$AK$81)-ROWS($AO$70:$AO$81)),IFERROR(INDEX($AW$70:$AW$81, ROWS($CR$4:CR76)-ROWS($AK$70:$AK$81)-ROWS($AO$70:$AO$81)-ROWS($AS$70:$AS$81)),IFERROR(INDEX($BA$70:$BA$81, ROWS($CR$4:CR76)-ROWS($AK$70:$AK$81)-ROWS($AO$70:$AO$81)-ROWS($AS$70:$AS$81)-ROWS($AW$70:$AW$81)),IFERROR(INDEX($BE$70:$BE$81, ROWS($CR$4:CR76)-ROWS($AK$70:$AK$81)-ROWS($AO$70:$AO$81)-ROWS($AS$70:$AS$81)-ROWS($AW$70:$AW$81)-ROWS($BA$70:$BA$81)),IFERROR(INDEX($BI$70:$BI$81, ROWS($CR$4:CR76)-ROWS($AK$70:$AK$81)-ROWS($AO$70:$AO$81)-ROWS($AS$70:$AS$81)-ROWS($AW$70:$AW$81)-ROWS($BA$70:$BA$81)-ROWS($BE$70:$BE$81)), "")))))))</f>
        <v>0</v>
      </c>
      <c r="CS78" s="316" t="str">
        <f t="shared" ca="1" si="199"/>
        <v/>
      </c>
      <c r="CT78" s="413" t="str">
        <f t="shared" ca="1" si="200"/>
        <v/>
      </c>
      <c r="CU78" s="412" t="str">
        <f>IF(OR(CV78="",CV78=0),"",MAX(CU$5:CU77)+1)</f>
        <v/>
      </c>
      <c r="CV78" s="316" t="str">
        <f>IFERROR(INDEX($AJ$86:$AJ$97, ROWS($CV$4:CV76)), IFERROR(INDEX($AN$86:$AN$97, ROWS($CV$4:CV76)-ROWS($AJ$86:$AJ$97)), ""))</f>
        <v/>
      </c>
      <c r="CW78" s="316" t="str">
        <f t="shared" si="201"/>
        <v/>
      </c>
      <c r="CX78" s="316" t="str">
        <f>IF(OR(CY78="",CY78=0),"",MAX(CX$5:CX77)+1)</f>
        <v/>
      </c>
      <c r="CY78" s="316" t="str">
        <f>IFERROR(INDEX($AK$86:$AK$97, ROWS($CY$4:CY76)), IFERROR(INDEX($AO$86:$AO$97, ROWS($CY$4:CY76)-ROWS($AK$86:$AK$97)), ""))</f>
        <v/>
      </c>
      <c r="CZ78" s="316" t="str">
        <f t="shared" si="202"/>
        <v/>
      </c>
      <c r="DA78" s="413" t="str">
        <f t="shared" si="203"/>
        <v/>
      </c>
      <c r="DC78" s="438" t="str">
        <f ca="1">IF(OR(DD78="",DD78=0),"",MAX(DC$65:DC77)+1)</f>
        <v/>
      </c>
      <c r="DD78" s="434" t="str">
        <f t="shared" ca="1" si="166"/>
        <v/>
      </c>
      <c r="DE78" s="413" t="str">
        <f t="shared" ca="1" si="167"/>
        <v/>
      </c>
      <c r="DF78" s="431" t="str">
        <f ca="1">IF(OR(DG78="",DG78=0),"",MAX(DF$65:DF77)+1)</f>
        <v/>
      </c>
      <c r="DG78" s="412" t="str">
        <f t="shared" ca="1" si="168"/>
        <v/>
      </c>
      <c r="DH78" s="413" t="str">
        <f t="shared" ca="1" si="169"/>
        <v/>
      </c>
      <c r="DI78" s="412" t="str">
        <f t="shared" ca="1" si="170"/>
        <v/>
      </c>
      <c r="DJ78" s="413" t="str">
        <f t="shared" ca="1" si="171"/>
        <v/>
      </c>
      <c r="DK78" s="412" t="str">
        <f t="shared" ca="1" si="172"/>
        <v/>
      </c>
      <c r="DL78" s="413" t="str">
        <f t="shared" ca="1" si="173"/>
        <v/>
      </c>
      <c r="DM78" s="278"/>
      <c r="DN78" s="278"/>
      <c r="DO78" s="278"/>
      <c r="DP78" s="278"/>
      <c r="DQ78" s="278"/>
      <c r="DR78" s="278"/>
      <c r="DS78" s="278"/>
    </row>
    <row r="79" spans="16:123" x14ac:dyDescent="0.3">
      <c r="AB79" s="395" t="str">
        <f ca="1">IFERROR(MATCH($AB$59,OFFSET(Year!$BD$123:$BD$174,AB78,,1000),0)+AB78,"")</f>
        <v/>
      </c>
      <c r="AC79" s="404" t="str">
        <f ca="1">IFERROR(INDEX(Year!$BG$123:$BG$174,AB79),"")</f>
        <v/>
      </c>
      <c r="AD79" s="405" t="str">
        <f ca="1">IFERROR(INDEX(Year!$BE$123:$BE$174,AB79),"")</f>
        <v/>
      </c>
      <c r="AE79" s="406" t="str">
        <f ca="1">IFERROR(INDEX(Year!$BF$123:$BF$174,AB79),"")</f>
        <v/>
      </c>
      <c r="AF79" s="407" t="str">
        <f ca="1">IFERROR(INDEX(Year!$BD$123:$BD$174,AB79),"")</f>
        <v/>
      </c>
      <c r="AI79" s="302" t="str">
        <f t="shared" ca="1" si="183"/>
        <v/>
      </c>
      <c r="AJ79" s="293" t="str">
        <f t="shared" ca="1" si="174"/>
        <v/>
      </c>
      <c r="AK79" s="293" t="str">
        <f t="shared" ca="1" si="175"/>
        <v/>
      </c>
      <c r="AL79" s="303" t="str">
        <f t="shared" ca="1" si="176"/>
        <v/>
      </c>
      <c r="AM79" s="302" t="str">
        <f t="shared" ca="1" si="184"/>
        <v/>
      </c>
      <c r="AN79" s="293" t="str">
        <f t="shared" ca="1" si="177"/>
        <v/>
      </c>
      <c r="AO79" s="293" t="str">
        <f t="shared" ca="1" si="178"/>
        <v/>
      </c>
      <c r="AP79" s="303" t="str">
        <f t="shared" ca="1" si="179"/>
        <v/>
      </c>
      <c r="AQ79" s="302" t="str">
        <f t="shared" ca="1" si="185"/>
        <v/>
      </c>
      <c r="AR79" s="293" t="str">
        <f t="shared" ca="1" si="180"/>
        <v/>
      </c>
      <c r="AS79" s="293" t="str">
        <f t="shared" ca="1" si="181"/>
        <v/>
      </c>
      <c r="AT79" s="303" t="str">
        <f t="shared" ca="1" si="182"/>
        <v/>
      </c>
      <c r="AU79" s="302"/>
      <c r="AV79" s="293"/>
      <c r="AW79" s="293"/>
      <c r="AX79" s="303"/>
      <c r="AY79" s="302"/>
      <c r="AZ79" s="293"/>
      <c r="BA79" s="293"/>
      <c r="BB79" s="303"/>
      <c r="BC79" s="302"/>
      <c r="BD79" s="293"/>
      <c r="BE79" s="293"/>
      <c r="BF79" s="303"/>
      <c r="BG79" s="302"/>
      <c r="BH79" s="293"/>
      <c r="BI79" s="293"/>
      <c r="BJ79" s="303"/>
      <c r="BL79" s="412" t="str">
        <f ca="1">IF(OR(BM79="",BM79=0),"",MAX(BL$5:BL78)+1)</f>
        <v/>
      </c>
      <c r="BM79" s="316" t="str">
        <f ca="1">IFERROR(INDEX($AJ$6:$AJ$17, ROWS(BM$4:$BM77)), IFERROR(INDEX($AN$6:$AN$17, ROWS(BM$4:$BM77)-ROWS($AJ$6:$AJ$17)), IFERROR(INDEX($AR$6:$AR$17, ROWS(BM$4:$BM77)-ROWS($AJ$6:$AJ$17)-ROWS($AN$6:$AN$17)),IFERROR(INDEX($AV$6:$AV$17, ROWS(BM$4:$BM77)-ROWS($AJ$6:$AJ$17)-ROWS($AN$6:$AN$17)-ROWS($AR$6:$AR$17)),IFERROR(INDEX($AZ$6:$AZ$17, ROWS(BM$4:$BM77)-ROWS($AJ$6:$AJ$17)-ROWS($AN$6:$AN$17)-ROWS($AR$6:$AR$17)-ROWS($AV$6:$AV$17)),IFERROR(INDEX($BD$6:$BD$17, ROWS(BM$4:$BM77)-ROWS($AJ$6:$AJ$17)-ROWS($AN$6:$AN$17)-ROWS($AR$6:$AR$17)-ROWS($AV$6:$AV$17)-ROWS($AZ$6:$AZ$17)),IFERROR(INDEX($BH$6:$BH$17, ROWS(BM$4:$BM77)-ROWS($AJ$6:$AJ$17)-ROWS($AN$6:$AN$17)-ROWS($AR$6:$AR$17)-ROWS($AV$6:$AV$17)-ROWS($AZ$6:$AZ$17)-ROWS($BD$6:$BD$17)), "")))))))</f>
        <v/>
      </c>
      <c r="BN79" s="316" t="str">
        <f t="shared" ca="1" si="186"/>
        <v/>
      </c>
      <c r="BO79" s="316" t="str">
        <f ca="1">IF(OR(BP79="",BP79=0),"",MAX(BO$5:BO78)+1)</f>
        <v/>
      </c>
      <c r="BP79" s="316" t="str">
        <f ca="1">IFERROR(INDEX($AK$6:$AK$17, ROWS($BP$4:BP77)), IFERROR(INDEX($AO$6:$AO$17, ROWS($BP$4:BP77)-ROWS($AK$6:$AK$17)), IFERROR(INDEX($AS$6:$AS$17, ROWS($BP$4:BP77)-ROWS($AK$6:$AK$17)-ROWS($AO$6:$AO$17)),IFERROR(INDEX($AW$6:$AW$17, ROWS($BP$4:BP77)-ROWS($AK$6:$AK$17)-ROWS($AO$6:$AO$17)-ROWS($AS$6:$AS$17)),IFERROR(INDEX($BA$6:$BA$17, ROWS($BP$4:BP77)-ROWS($AK$6:$AK$17)-ROWS($AO$6:$AO$17)-ROWS($AS$6:$AS$17)-ROWS($AW$6:$AW$17)),IFERROR(INDEX($BE$6:$BE$17, ROWS($BP$4:BP77)-ROWS($AK$6:$AK$17)-ROWS($AO$6:$AO$17)-ROWS($AS$6:$AS$17)-ROWS($AW$6:$AW$17)-ROWS($BA$6:$BA$17)),IFERROR(INDEX($BI$6:$BI$17, ROWS($BP$4:BP77)-ROWS($AK$6:$AK$17)-ROWS($AO$6:$AO$17)-ROWS($AS$6:$AS$17)-ROWS($AW$6:$AW$17)-ROWS($BA$6:$BA$17)-ROWS($BE$6:$BE$17)), "")))))))</f>
        <v/>
      </c>
      <c r="BQ79" s="316" t="str">
        <f t="shared" ca="1" si="187"/>
        <v/>
      </c>
      <c r="BR79" s="413" t="str">
        <f t="shared" ca="1" si="188"/>
        <v/>
      </c>
      <c r="BS79" s="412">
        <f ca="1">IF(OR(BT79="",BT79=0),"",MAX(BS$5:BS78)+1)</f>
        <v>12</v>
      </c>
      <c r="BT79" s="316" t="str">
        <f ca="1">IFERROR(INDEX($AJ$22:$AJ$33, ROWS($BT$4:BT77)), IFERROR(INDEX($AN$22:$AN$33, ROWS($BT$4:BT77)-ROWS($AJ$22:$AJ$33)), IFERROR(INDEX($AR$22:$AR$33, ROWS($BT$4:BT77)-ROWS($AJ$22:$AJ$33)-ROWS($AN$22:$AN$33)),IFERROR(INDEX($AV$22:$AV$33, ROWS($BT$4:BT77)-ROWS($AJ$22:$AJ$33)-ROWS($AN$22:$AN$33)-ROWS($AR$22:$AR$33)),IFERROR(INDEX($AZ$22:$AZ$33, ROWS($BT$4:BT77)-ROWS($AJ$22:$AJ$33)-ROWS($AN$22:$AN$33)-ROWS($AR$22:$AR$33)-ROWS($AV$22:$AV$33)),IFERROR(INDEX($BD$22:$BD$33, ROWS($BT$4:BT77)-ROWS($AJ$22:$AJ$33)-ROWS($AN$22:$AN$33)-ROWS($AR$22:$AR$33)-ROWS($AV$22:$AV$33)-ROWS($AZ$22:$AZ$33)),IFERROR(INDEX($BH$22:$BH$33, ROWS($BT$4:BT77)-ROWS($AJ$22:$AJ$33)-ROWS($AN$22:$AN$33)-ROWS($AR$22:$AR$33)-ROWS($AV$22:$AV$33)-ROWS($AZ$22:$AZ$33)-ROWS($BD$22:$BD$33)), "")))))))</f>
        <v>Car 1 Gas</v>
      </c>
      <c r="BU79" s="316" t="str">
        <f t="shared" ca="1" si="189"/>
        <v/>
      </c>
      <c r="BV79" s="316">
        <f ca="1">IF(OR(BW79="",BW79=0),"",MAX(BV$5:BV78)+1)</f>
        <v>12</v>
      </c>
      <c r="BW79" s="316">
        <f ca="1">IFERROR(INDEX($AK$22:$AK$33, ROWS($BW$4:BW77)), IFERROR(INDEX($AO$22:$AO$33, ROWS($BW$4:BW77)-ROWS($AK$22:$AK$33)), IFERROR(INDEX($AS$22:$AS$33, ROWS($BW$4:BW77)-ROWS($AK$22:$AK$33)-ROWS($AO$22:$AO$33)),IFERROR(INDEX($AW$22:$AW$33, ROWS($BW$4:BW77)-ROWS($AK$22:$AK$33)-ROWS($AO$22:$AO$33)-ROWS($AS$22:$AS$33)),IFERROR(INDEX($BA$22:$BA$33, ROWS($BW$4:BW77)-ROWS($AK$22:$AK$33)-ROWS($AO$22:$AO$33)-ROWS($AS$22:$AS$33)-ROWS($AW$22:$AW$33)),IFERROR(INDEX($BE$22:$BE$33, ROWS($BW$4:BW77)-ROWS($AK$22:$AK$33)-ROWS($AO$22:$AO$33)-ROWS($AS$22:$AS$33)-ROWS($AW$22:$AW$33)-ROWS($BA$22:$BA$33)),IFERROR(INDEX($BI$22:$BI$33, ROWS($BW$4:BW77)-ROWS($AK$22:$AK$33)-ROWS($AO$22:$AO$33)-ROWS($AS$22:$AS$33)-ROWS($AW$22:$AW$33)-ROWS($BA$22:$BA$33)-ROWS($BE$22:$BE$33)), "")))))))</f>
        <v>50</v>
      </c>
      <c r="BX79" s="316" t="str">
        <f t="shared" ca="1" si="190"/>
        <v/>
      </c>
      <c r="BY79" s="413" t="str">
        <f t="shared" ca="1" si="191"/>
        <v/>
      </c>
      <c r="BZ79" s="412" t="str">
        <f ca="1">IF(OR(CA79="",CA79=0),"",MAX(BZ$5:BZ78)+1)</f>
        <v/>
      </c>
      <c r="CA79" s="316" t="str">
        <f ca="1">IFERROR(INDEX($AJ$38:$AJ$49, ROWS($CA$4:CA77)), IFERROR(INDEX($AN$38:$AN$49, ROWS($CA$4:CA77)-ROWS($AJ$38:$AJ$49)), IFERROR(INDEX($AR$38:$AR$49, ROWS($CA$4:CA77)-ROWS($AJ$38:$AJ$49)-ROWS($AN$38:$AN$49)),IFERROR(INDEX($AV$38:$AV$49, ROWS($CA$4:CA77)-ROWS($AJ$38:$AJ$49)-ROWS($AN$38:$AN$49)-ROWS($AR$38:$AR$49)),IFERROR(INDEX($AZ$38:$AZ$49, ROWS($CA$4:CA77)-ROWS($AJ$38:$AJ$49)-ROWS($AN$38:$AN$49)-ROWS($AR$38:$AR$49)-ROWS($AV$38:$AV$49)),IFERROR(INDEX($BD$38:$BD$49, ROWS($CA$4:CA77)-ROWS($AJ$38:$AJ$49)-ROWS($AN$38:$AN$49)-ROWS($AR$38:$AR$49)-ROWS($AV$38:$AV$49)-ROWS($AZ$38:$AZ$49)),IFERROR(INDEX($BH$38:$BH$49, ROWS($CA$4:CA77)-ROWS($AJ$38:$AJ$49)-ROWS($AN$38:$AN$49)-ROWS($AR$38:$AR$49)-ROWS($AV$38:$AV$49)-ROWS($AZ$38:$AZ$49)-ROWS($BD$38:$BD$49)), "")))))))</f>
        <v/>
      </c>
      <c r="CB79" s="316" t="str">
        <f t="shared" ca="1" si="192"/>
        <v/>
      </c>
      <c r="CC79" s="316" t="str">
        <f ca="1">IF(OR(CD79="",CD79=0),"",MAX(CC$5:CC78)+1)</f>
        <v/>
      </c>
      <c r="CD79" s="316" t="str">
        <f ca="1">IFERROR(INDEX($AK$38:$AK$49, ROWS($CD$4:CD77)), IFERROR(INDEX($AO$38:$AO$49, ROWS($CD$4:CD77)-ROWS($AK$38:$AK$49)), IFERROR(INDEX($AS$38:$AS$49, ROWS($CD$4:CD77)-ROWS($AK$38:$AK$49)-ROWS($AO$38:$AO$49)),IFERROR(INDEX($AW$38:$AW$49, ROWS($CD$4:CD77)-ROWS($AK$38:$AK$49)-ROWS($AO$38:$AO$49)-ROWS($AS$38:$AS$49)),IFERROR(INDEX($BA$38:$BA$49, ROWS($CD$4:CD77)-ROWS($AK$38:$AK$49)-ROWS($AO$38:$AO$49)-ROWS($AS$38:$AS$49)-ROWS($AW$38:$AW$49)),IFERROR(INDEX($BE$38:$BE$49, ROWS($CD$4:CD77)-ROWS($AK$38:$AK$49)-ROWS($AO$38:$AO$49)-ROWS($AS$38:$AS$49)-ROWS($AW$38:$AW$49)-ROWS($BA$38:$BA$49)),IFERROR(INDEX($BI$38:$BI$49, ROWS($CD$4:CD77)-ROWS($AK$38:$AK$49)-ROWS($AO$38:$AO$49)-ROWS($AS$38:$AS$49)-ROWS($AW$38:$AW$49)-ROWS($BA$38:$BA$49)-ROWS($BE$38:$BE$49)), "")))))))</f>
        <v/>
      </c>
      <c r="CE79" s="316" t="str">
        <f t="shared" ca="1" si="193"/>
        <v/>
      </c>
      <c r="CF79" s="413" t="str">
        <f t="shared" ca="1" si="194"/>
        <v/>
      </c>
      <c r="CG79" s="412">
        <f ca="1">IF(OR(CH79="",CH79=0),"",MAX(CG$5:CG78)+1)</f>
        <v>9</v>
      </c>
      <c r="CH79" s="316" t="str">
        <f ca="1">IFERROR(INDEX($AJ$54:$AJ$65, ROWS($CH$4:CH77)), IFERROR(INDEX($AN$54:$AN$65, ROWS($CH$4:CH77)-ROWS($AJ$54:$AJ$65)), IFERROR(INDEX($AR$54:$AR$65, ROWS($CH$4:CH77)-ROWS($AJ$54:$AJ$65)-ROWS($AN$54:$AN$65)),IFERROR(INDEX($AV$54:$AV$65, ROWS($CH$4:CH77)-ROWS($AJ$54:$AJ$65)-ROWS($AN$54:$AN$65)-ROWS($AR$54:$AR$65)),IFERROR(INDEX($AZ$54:$AZ$65, ROWS($CH$4:CH77)-ROWS($AJ$54:$AJ$65)-ROWS($AN$54:$AN$65)-ROWS($AR$54:$AR$65)-ROWS($AV$54:$AV$65)),IFERROR(INDEX($BD$54:$BD$65, ROWS($CH$4:CH77)-ROWS($AJ$54:$AJ$65)-ROWS($AN$54:$AN$65)-ROWS($AR$54:$AR$65)-ROWS($AV$54:$AV$65)-ROWS($AZ$54:$AZ$65)),IFERROR(INDEX($BH$54:$BH$65, ROWS($CH$4:CH77)-ROWS($AJ$54:$AJ$65)-ROWS($AN$54:$AN$65)-ROWS($AR$54:$AR$65)-ROWS($AV$54:$AV$65)-ROWS($AZ$54:$AZ$65)-ROWS($BD$54:$BD$65)), "")))))))</f>
        <v>Car 1 Gas</v>
      </c>
      <c r="CI79" s="316" t="str">
        <f t="shared" ca="1" si="195"/>
        <v/>
      </c>
      <c r="CJ79" s="316">
        <f ca="1">IF(OR(CK79="",CK79=0),"",MAX(CJ$5:CJ78)+1)</f>
        <v>9</v>
      </c>
      <c r="CK79" s="316">
        <f ca="1">IFERROR(INDEX($AK$54:$AK$65, ROWS($CK$4:CK77)), IFERROR(INDEX($AO$54:$AO$65, ROWS($CK$4:CK77)-ROWS($AK$54:$AK$65)), IFERROR(INDEX($AS$54:$AS$65, ROWS($CK$4:CK77)-ROWS($AK$54:$AK$65)-ROWS($AO$54:$AO$65)),IFERROR(INDEX($AW$54:$AW$65, ROWS($CK$4:CK77)-ROWS($AK$54:$AK$65)-ROWS($AO$54:$AO$65)-ROWS($AS$54:$AS$65)),IFERROR(INDEX($BA$54:$BA$65, ROWS($CK$4:CK77)-ROWS($AK$54:$AK$65)-ROWS($AO$54:$AO$65)-ROWS($AS$54:$AS$65)-ROWS($AW$54:$AW$65)),IFERROR(INDEX($BE$54:$BE$65, ROWS($CK$4:CK77)-ROWS($AK$54:$AK$65)-ROWS($AO$54:$AO$65)-ROWS($AS$54:$AS$65)-ROWS($AW$54:$AW$65)-ROWS($BA$54:$BA$65)),IFERROR(INDEX($BI$54:$BI$65, ROWS($CK$4:CK77)-ROWS($AK$54:$AK$65)-ROWS($AO$54:$AO$65)-ROWS($AS$54:$AS$65)-ROWS($AW$54:$AW$65)-ROWS($BA$54:$BA$65)-ROWS($BE$54:$BE$65)), "")))))))</f>
        <v>50</v>
      </c>
      <c r="CL79" s="316" t="str">
        <f t="shared" ca="1" si="196"/>
        <v/>
      </c>
      <c r="CM79" s="413" t="str">
        <f t="shared" ca="1" si="197"/>
        <v/>
      </c>
      <c r="CN79" s="412" t="str">
        <f>IF(OR(CO79="",CO79=0),"",MAX(CN$5:CN78)+1)</f>
        <v/>
      </c>
      <c r="CO79" s="316">
        <f>IFERROR(INDEX($AJ$70:$AJ$81, ROWS($CO$4:CO77)), IFERROR(INDEX($AN$70:$AN$81, ROWS($CO$4:CO77)-ROWS($AJ$70:$AJ$81)), IFERROR(INDEX($AR$70:$AR$81, ROWS($CO$4:CO77)-ROWS($AJ$70:$AJ$81)-ROWS($AN$70:$AN$81)),IFERROR(INDEX($AV$70:$AV$81, ROWS($CO$4:CO77)-ROWS($AJ$70:$AJ$81)-ROWS($AN$70:$AN$81)-ROWS($AR$70:$AR$81)),IFERROR(INDEX($AZ$70:$AZ$81, ROWS($CO$4:CO77)-ROWS($AJ$70:$AJ$81)-ROWS($AN$70:$AN$81)-ROWS($AR$70:$AR$81)-ROWS($AV$70:$AV$81)),IFERROR(INDEX($BD$70:$BD$81, ROWS($CO$4:CO77)-ROWS($AJ$70:$AJ$81)-ROWS($AN$70:$AN$81)-ROWS($AR$70:$AR$81)-ROWS($AV$70:$AV$81)-ROWS($AZ$70:$AZ$81)),IFERROR(INDEX($BH$70:$BH$81, ROWS($CO$4:CO77)-ROWS($AJ$70:$AJ$81)-ROWS($AN$70:$AN$81)-ROWS($AR$70:$AR$81)-ROWS($AV$70:$AV$81)-ROWS($AZ$70:$AZ$81)-ROWS($BD$70:$BD$81)), "")))))))</f>
        <v>0</v>
      </c>
      <c r="CP79" s="316" t="str">
        <f t="shared" ca="1" si="198"/>
        <v/>
      </c>
      <c r="CQ79" s="316" t="str">
        <f>IF(OR(CR79="",CR79=0),"",MAX(CQ$5:CQ78)+1)</f>
        <v/>
      </c>
      <c r="CR79" s="316">
        <f>IFERROR(INDEX($AK$70:$AK$81, ROWS($CR$4:CR77)), IFERROR(INDEX($AO$70:$AO$81, ROWS($CR$4:CR77)-ROWS($AK$70:$AK$81)), IFERROR(INDEX($AS$70:$AS$81, ROWS($CR$4:CR77)-ROWS($AK$70:$AK$81)-ROWS($AO$70:$AO$81)),IFERROR(INDEX($AW$70:$AW$81, ROWS($CR$4:CR77)-ROWS($AK$70:$AK$81)-ROWS($AO$70:$AO$81)-ROWS($AS$70:$AS$81)),IFERROR(INDEX($BA$70:$BA$81, ROWS($CR$4:CR77)-ROWS($AK$70:$AK$81)-ROWS($AO$70:$AO$81)-ROWS($AS$70:$AS$81)-ROWS($AW$70:$AW$81)),IFERROR(INDEX($BE$70:$BE$81, ROWS($CR$4:CR77)-ROWS($AK$70:$AK$81)-ROWS($AO$70:$AO$81)-ROWS($AS$70:$AS$81)-ROWS($AW$70:$AW$81)-ROWS($BA$70:$BA$81)),IFERROR(INDEX($BI$70:$BI$81, ROWS($CR$4:CR77)-ROWS($AK$70:$AK$81)-ROWS($AO$70:$AO$81)-ROWS($AS$70:$AS$81)-ROWS($AW$70:$AW$81)-ROWS($BA$70:$BA$81)-ROWS($BE$70:$BE$81)), "")))))))</f>
        <v>0</v>
      </c>
      <c r="CS79" s="316" t="str">
        <f t="shared" ca="1" si="199"/>
        <v/>
      </c>
      <c r="CT79" s="413" t="str">
        <f t="shared" ca="1" si="200"/>
        <v/>
      </c>
      <c r="CU79" s="412" t="str">
        <f>IF(OR(CV79="",CV79=0),"",MAX(CU$5:CU78)+1)</f>
        <v/>
      </c>
      <c r="CV79" s="316" t="str">
        <f>IFERROR(INDEX($AJ$86:$AJ$97, ROWS($CV$4:CV77)), IFERROR(INDEX($AN$86:$AN$97, ROWS($CV$4:CV77)-ROWS($AJ$86:$AJ$97)), ""))</f>
        <v/>
      </c>
      <c r="CW79" s="316" t="str">
        <f t="shared" si="201"/>
        <v/>
      </c>
      <c r="CX79" s="316" t="str">
        <f>IF(OR(CY79="",CY79=0),"",MAX(CX$5:CX78)+1)</f>
        <v/>
      </c>
      <c r="CY79" s="316" t="str">
        <f>IFERROR(INDEX($AK$86:$AK$97, ROWS($CY$4:CY77)), IFERROR(INDEX($AO$86:$AO$97, ROWS($CY$4:CY77)-ROWS($AK$86:$AK$97)), ""))</f>
        <v/>
      </c>
      <c r="CZ79" s="316" t="str">
        <f t="shared" si="202"/>
        <v/>
      </c>
      <c r="DA79" s="413" t="str">
        <f t="shared" si="203"/>
        <v/>
      </c>
      <c r="DC79" s="438" t="str">
        <f ca="1">IF(OR(DD79="",DD79=0),"",MAX(DC$65:DC78)+1)</f>
        <v/>
      </c>
      <c r="DD79" s="434" t="str">
        <f t="shared" ca="1" si="166"/>
        <v/>
      </c>
      <c r="DE79" s="413" t="str">
        <f t="shared" ca="1" si="167"/>
        <v/>
      </c>
      <c r="DF79" s="431" t="str">
        <f ca="1">IF(OR(DG79="",DG79=0),"",MAX(DF$65:DF78)+1)</f>
        <v/>
      </c>
      <c r="DG79" s="412" t="str">
        <f t="shared" ca="1" si="168"/>
        <v/>
      </c>
      <c r="DH79" s="413" t="str">
        <f t="shared" ca="1" si="169"/>
        <v/>
      </c>
      <c r="DI79" s="412" t="str">
        <f t="shared" ca="1" si="170"/>
        <v/>
      </c>
      <c r="DJ79" s="413" t="str">
        <f t="shared" ca="1" si="171"/>
        <v/>
      </c>
      <c r="DK79" s="412" t="str">
        <f t="shared" ca="1" si="172"/>
        <v/>
      </c>
      <c r="DL79" s="413" t="str">
        <f t="shared" ca="1" si="173"/>
        <v/>
      </c>
      <c r="DM79" s="278"/>
      <c r="DN79" s="278"/>
      <c r="DO79" s="278"/>
      <c r="DP79" s="278"/>
      <c r="DQ79" s="278"/>
      <c r="DR79" s="278"/>
      <c r="DS79" s="278"/>
    </row>
    <row r="80" spans="16:123" x14ac:dyDescent="0.3">
      <c r="AB80" s="395" t="str">
        <f ca="1">IFERROR(MATCH($AB$59,OFFSET(Year!$BD$123:$BD$174,AB79,,1000),0)+AB79,"")</f>
        <v/>
      </c>
      <c r="AC80" s="404" t="str">
        <f ca="1">IFERROR(INDEX(Year!$BG$123:$BG$174,AB80),"")</f>
        <v/>
      </c>
      <c r="AD80" s="405" t="str">
        <f ca="1">IFERROR(INDEX(Year!$BE$123:$BE$174,AB80),"")</f>
        <v/>
      </c>
      <c r="AE80" s="406" t="str">
        <f ca="1">IFERROR(INDEX(Year!$BF$123:$BF$174,AB80),"")</f>
        <v/>
      </c>
      <c r="AF80" s="407" t="str">
        <f ca="1">IFERROR(INDEX(Year!$BD$123:$BD$174,AB80),"")</f>
        <v/>
      </c>
      <c r="AI80" s="308" t="str">
        <f t="shared" ca="1" si="183"/>
        <v/>
      </c>
      <c r="AJ80" s="293" t="str">
        <f t="shared" ca="1" si="174"/>
        <v/>
      </c>
      <c r="AK80" s="293" t="str">
        <f t="shared" ca="1" si="175"/>
        <v/>
      </c>
      <c r="AL80" s="303" t="str">
        <f t="shared" ca="1" si="176"/>
        <v/>
      </c>
      <c r="AM80" s="308" t="str">
        <f t="shared" ca="1" si="184"/>
        <v/>
      </c>
      <c r="AN80" s="293" t="str">
        <f t="shared" ca="1" si="177"/>
        <v/>
      </c>
      <c r="AO80" s="293" t="str">
        <f t="shared" ca="1" si="178"/>
        <v/>
      </c>
      <c r="AP80" s="303" t="str">
        <f t="shared" ca="1" si="179"/>
        <v/>
      </c>
      <c r="AQ80" s="308" t="str">
        <f t="shared" ca="1" si="185"/>
        <v/>
      </c>
      <c r="AR80" s="293" t="str">
        <f t="shared" ca="1" si="180"/>
        <v/>
      </c>
      <c r="AS80" s="293" t="str">
        <f t="shared" ca="1" si="181"/>
        <v/>
      </c>
      <c r="AT80" s="303" t="str">
        <f t="shared" ca="1" si="182"/>
        <v/>
      </c>
      <c r="AU80" s="308"/>
      <c r="AV80" s="293"/>
      <c r="AW80" s="293"/>
      <c r="AX80" s="303"/>
      <c r="AY80" s="308"/>
      <c r="AZ80" s="293"/>
      <c r="BA80" s="293"/>
      <c r="BB80" s="303"/>
      <c r="BC80" s="308"/>
      <c r="BD80" s="293"/>
      <c r="BE80" s="293"/>
      <c r="BF80" s="303"/>
      <c r="BG80" s="308"/>
      <c r="BH80" s="293"/>
      <c r="BI80" s="293"/>
      <c r="BJ80" s="303"/>
      <c r="BL80" s="412" t="str">
        <f ca="1">IF(OR(BM80="",BM80=0),"",MAX(BL$5:BL79)+1)</f>
        <v/>
      </c>
      <c r="BM80" s="316" t="str">
        <f ca="1">IFERROR(INDEX($AJ$6:$AJ$17, ROWS(BM$4:$BM78)), IFERROR(INDEX($AN$6:$AN$17, ROWS(BM$4:$BM78)-ROWS($AJ$6:$AJ$17)), IFERROR(INDEX($AR$6:$AR$17, ROWS(BM$4:$BM78)-ROWS($AJ$6:$AJ$17)-ROWS($AN$6:$AN$17)),IFERROR(INDEX($AV$6:$AV$17, ROWS(BM$4:$BM78)-ROWS($AJ$6:$AJ$17)-ROWS($AN$6:$AN$17)-ROWS($AR$6:$AR$17)),IFERROR(INDEX($AZ$6:$AZ$17, ROWS(BM$4:$BM78)-ROWS($AJ$6:$AJ$17)-ROWS($AN$6:$AN$17)-ROWS($AR$6:$AR$17)-ROWS($AV$6:$AV$17)),IFERROR(INDEX($BD$6:$BD$17, ROWS(BM$4:$BM78)-ROWS($AJ$6:$AJ$17)-ROWS($AN$6:$AN$17)-ROWS($AR$6:$AR$17)-ROWS($AV$6:$AV$17)-ROWS($AZ$6:$AZ$17)),IFERROR(INDEX($BH$6:$BH$17, ROWS(BM$4:$BM78)-ROWS($AJ$6:$AJ$17)-ROWS($AN$6:$AN$17)-ROWS($AR$6:$AR$17)-ROWS($AV$6:$AV$17)-ROWS($AZ$6:$AZ$17)-ROWS($BD$6:$BD$17)), "")))))))</f>
        <v/>
      </c>
      <c r="BN80" s="316" t="str">
        <f t="shared" ca="1" si="186"/>
        <v/>
      </c>
      <c r="BO80" s="316" t="str">
        <f ca="1">IF(OR(BP80="",BP80=0),"",MAX(BO$5:BO79)+1)</f>
        <v/>
      </c>
      <c r="BP80" s="316" t="str">
        <f ca="1">IFERROR(INDEX($AK$6:$AK$17, ROWS($BP$4:BP78)), IFERROR(INDEX($AO$6:$AO$17, ROWS($BP$4:BP78)-ROWS($AK$6:$AK$17)), IFERROR(INDEX($AS$6:$AS$17, ROWS($BP$4:BP78)-ROWS($AK$6:$AK$17)-ROWS($AO$6:$AO$17)),IFERROR(INDEX($AW$6:$AW$17, ROWS($BP$4:BP78)-ROWS($AK$6:$AK$17)-ROWS($AO$6:$AO$17)-ROWS($AS$6:$AS$17)),IFERROR(INDEX($BA$6:$BA$17, ROWS($BP$4:BP78)-ROWS($AK$6:$AK$17)-ROWS($AO$6:$AO$17)-ROWS($AS$6:$AS$17)-ROWS($AW$6:$AW$17)),IFERROR(INDEX($BE$6:$BE$17, ROWS($BP$4:BP78)-ROWS($AK$6:$AK$17)-ROWS($AO$6:$AO$17)-ROWS($AS$6:$AS$17)-ROWS($AW$6:$AW$17)-ROWS($BA$6:$BA$17)),IFERROR(INDEX($BI$6:$BI$17, ROWS($BP$4:BP78)-ROWS($AK$6:$AK$17)-ROWS($AO$6:$AO$17)-ROWS($AS$6:$AS$17)-ROWS($AW$6:$AW$17)-ROWS($BA$6:$BA$17)-ROWS($BE$6:$BE$17)), "")))))))</f>
        <v/>
      </c>
      <c r="BQ80" s="316" t="str">
        <f t="shared" ca="1" si="187"/>
        <v/>
      </c>
      <c r="BR80" s="413" t="str">
        <f t="shared" ca="1" si="188"/>
        <v/>
      </c>
      <c r="BS80" s="412" t="str">
        <f ca="1">IF(OR(BT80="",BT80=0),"",MAX(BS$5:BS79)+1)</f>
        <v/>
      </c>
      <c r="BT80" s="316" t="str">
        <f ca="1">IFERROR(INDEX($AJ$22:$AJ$33, ROWS($BT$4:BT78)), IFERROR(INDEX($AN$22:$AN$33, ROWS($BT$4:BT78)-ROWS($AJ$22:$AJ$33)), IFERROR(INDEX($AR$22:$AR$33, ROWS($BT$4:BT78)-ROWS($AJ$22:$AJ$33)-ROWS($AN$22:$AN$33)),IFERROR(INDEX($AV$22:$AV$33, ROWS($BT$4:BT78)-ROWS($AJ$22:$AJ$33)-ROWS($AN$22:$AN$33)-ROWS($AR$22:$AR$33)),IFERROR(INDEX($AZ$22:$AZ$33, ROWS($BT$4:BT78)-ROWS($AJ$22:$AJ$33)-ROWS($AN$22:$AN$33)-ROWS($AR$22:$AR$33)-ROWS($AV$22:$AV$33)),IFERROR(INDEX($BD$22:$BD$33, ROWS($BT$4:BT78)-ROWS($AJ$22:$AJ$33)-ROWS($AN$22:$AN$33)-ROWS($AR$22:$AR$33)-ROWS($AV$22:$AV$33)-ROWS($AZ$22:$AZ$33)),IFERROR(INDEX($BH$22:$BH$33, ROWS($BT$4:BT78)-ROWS($AJ$22:$AJ$33)-ROWS($AN$22:$AN$33)-ROWS($AR$22:$AR$33)-ROWS($AV$22:$AV$33)-ROWS($AZ$22:$AZ$33)-ROWS($BD$22:$BD$33)), "")))))))</f>
        <v/>
      </c>
      <c r="BU80" s="316" t="str">
        <f t="shared" ca="1" si="189"/>
        <v/>
      </c>
      <c r="BV80" s="316" t="str">
        <f ca="1">IF(OR(BW80="",BW80=0),"",MAX(BV$5:BV79)+1)</f>
        <v/>
      </c>
      <c r="BW80" s="316" t="str">
        <f ca="1">IFERROR(INDEX($AK$22:$AK$33, ROWS($BW$4:BW78)), IFERROR(INDEX($AO$22:$AO$33, ROWS($BW$4:BW78)-ROWS($AK$22:$AK$33)), IFERROR(INDEX($AS$22:$AS$33, ROWS($BW$4:BW78)-ROWS($AK$22:$AK$33)-ROWS($AO$22:$AO$33)),IFERROR(INDEX($AW$22:$AW$33, ROWS($BW$4:BW78)-ROWS($AK$22:$AK$33)-ROWS($AO$22:$AO$33)-ROWS($AS$22:$AS$33)),IFERROR(INDEX($BA$22:$BA$33, ROWS($BW$4:BW78)-ROWS($AK$22:$AK$33)-ROWS($AO$22:$AO$33)-ROWS($AS$22:$AS$33)-ROWS($AW$22:$AW$33)),IFERROR(INDEX($BE$22:$BE$33, ROWS($BW$4:BW78)-ROWS($AK$22:$AK$33)-ROWS($AO$22:$AO$33)-ROWS($AS$22:$AS$33)-ROWS($AW$22:$AW$33)-ROWS($BA$22:$BA$33)),IFERROR(INDEX($BI$22:$BI$33, ROWS($BW$4:BW78)-ROWS($AK$22:$AK$33)-ROWS($AO$22:$AO$33)-ROWS($AS$22:$AS$33)-ROWS($AW$22:$AW$33)-ROWS($BA$22:$BA$33)-ROWS($BE$22:$BE$33)), "")))))))</f>
        <v/>
      </c>
      <c r="BX80" s="316" t="str">
        <f t="shared" ca="1" si="190"/>
        <v/>
      </c>
      <c r="BY80" s="413" t="str">
        <f t="shared" ca="1" si="191"/>
        <v/>
      </c>
      <c r="BZ80" s="412" t="str">
        <f ca="1">IF(OR(CA80="",CA80=0),"",MAX(BZ$5:BZ79)+1)</f>
        <v/>
      </c>
      <c r="CA80" s="316" t="str">
        <f ca="1">IFERROR(INDEX($AJ$38:$AJ$49, ROWS($CA$4:CA78)), IFERROR(INDEX($AN$38:$AN$49, ROWS($CA$4:CA78)-ROWS($AJ$38:$AJ$49)), IFERROR(INDEX($AR$38:$AR$49, ROWS($CA$4:CA78)-ROWS($AJ$38:$AJ$49)-ROWS($AN$38:$AN$49)),IFERROR(INDEX($AV$38:$AV$49, ROWS($CA$4:CA78)-ROWS($AJ$38:$AJ$49)-ROWS($AN$38:$AN$49)-ROWS($AR$38:$AR$49)),IFERROR(INDEX($AZ$38:$AZ$49, ROWS($CA$4:CA78)-ROWS($AJ$38:$AJ$49)-ROWS($AN$38:$AN$49)-ROWS($AR$38:$AR$49)-ROWS($AV$38:$AV$49)),IFERROR(INDEX($BD$38:$BD$49, ROWS($CA$4:CA78)-ROWS($AJ$38:$AJ$49)-ROWS($AN$38:$AN$49)-ROWS($AR$38:$AR$49)-ROWS($AV$38:$AV$49)-ROWS($AZ$38:$AZ$49)),IFERROR(INDEX($BH$38:$BH$49, ROWS($CA$4:CA78)-ROWS($AJ$38:$AJ$49)-ROWS($AN$38:$AN$49)-ROWS($AR$38:$AR$49)-ROWS($AV$38:$AV$49)-ROWS($AZ$38:$AZ$49)-ROWS($BD$38:$BD$49)), "")))))))</f>
        <v/>
      </c>
      <c r="CB80" s="316" t="str">
        <f t="shared" ca="1" si="192"/>
        <v/>
      </c>
      <c r="CC80" s="316" t="str">
        <f ca="1">IF(OR(CD80="",CD80=0),"",MAX(CC$5:CC79)+1)</f>
        <v/>
      </c>
      <c r="CD80" s="316" t="str">
        <f ca="1">IFERROR(INDEX($AK$38:$AK$49, ROWS($CD$4:CD78)), IFERROR(INDEX($AO$38:$AO$49, ROWS($CD$4:CD78)-ROWS($AK$38:$AK$49)), IFERROR(INDEX($AS$38:$AS$49, ROWS($CD$4:CD78)-ROWS($AK$38:$AK$49)-ROWS($AO$38:$AO$49)),IFERROR(INDEX($AW$38:$AW$49, ROWS($CD$4:CD78)-ROWS($AK$38:$AK$49)-ROWS($AO$38:$AO$49)-ROWS($AS$38:$AS$49)),IFERROR(INDEX($BA$38:$BA$49, ROWS($CD$4:CD78)-ROWS($AK$38:$AK$49)-ROWS($AO$38:$AO$49)-ROWS($AS$38:$AS$49)-ROWS($AW$38:$AW$49)),IFERROR(INDEX($BE$38:$BE$49, ROWS($CD$4:CD78)-ROWS($AK$38:$AK$49)-ROWS($AO$38:$AO$49)-ROWS($AS$38:$AS$49)-ROWS($AW$38:$AW$49)-ROWS($BA$38:$BA$49)),IFERROR(INDEX($BI$38:$BI$49, ROWS($CD$4:CD78)-ROWS($AK$38:$AK$49)-ROWS($AO$38:$AO$49)-ROWS($AS$38:$AS$49)-ROWS($AW$38:$AW$49)-ROWS($BA$38:$BA$49)-ROWS($BE$38:$BE$49)), "")))))))</f>
        <v/>
      </c>
      <c r="CE80" s="316" t="str">
        <f t="shared" ca="1" si="193"/>
        <v/>
      </c>
      <c r="CF80" s="413" t="str">
        <f t="shared" ca="1" si="194"/>
        <v/>
      </c>
      <c r="CG80" s="412" t="str">
        <f ca="1">IF(OR(CH80="",CH80=0),"",MAX(CG$5:CG79)+1)</f>
        <v/>
      </c>
      <c r="CH80" s="316" t="str">
        <f ca="1">IFERROR(INDEX($AJ$54:$AJ$65, ROWS($CH$4:CH78)), IFERROR(INDEX($AN$54:$AN$65, ROWS($CH$4:CH78)-ROWS($AJ$54:$AJ$65)), IFERROR(INDEX($AR$54:$AR$65, ROWS($CH$4:CH78)-ROWS($AJ$54:$AJ$65)-ROWS($AN$54:$AN$65)),IFERROR(INDEX($AV$54:$AV$65, ROWS($CH$4:CH78)-ROWS($AJ$54:$AJ$65)-ROWS($AN$54:$AN$65)-ROWS($AR$54:$AR$65)),IFERROR(INDEX($AZ$54:$AZ$65, ROWS($CH$4:CH78)-ROWS($AJ$54:$AJ$65)-ROWS($AN$54:$AN$65)-ROWS($AR$54:$AR$65)-ROWS($AV$54:$AV$65)),IFERROR(INDEX($BD$54:$BD$65, ROWS($CH$4:CH78)-ROWS($AJ$54:$AJ$65)-ROWS($AN$54:$AN$65)-ROWS($AR$54:$AR$65)-ROWS($AV$54:$AV$65)-ROWS($AZ$54:$AZ$65)),IFERROR(INDEX($BH$54:$BH$65, ROWS($CH$4:CH78)-ROWS($AJ$54:$AJ$65)-ROWS($AN$54:$AN$65)-ROWS($AR$54:$AR$65)-ROWS($AV$54:$AV$65)-ROWS($AZ$54:$AZ$65)-ROWS($BD$54:$BD$65)), "")))))))</f>
        <v/>
      </c>
      <c r="CI80" s="316" t="str">
        <f t="shared" ca="1" si="195"/>
        <v/>
      </c>
      <c r="CJ80" s="316" t="str">
        <f ca="1">IF(OR(CK80="",CK80=0),"",MAX(CJ$5:CJ79)+1)</f>
        <v/>
      </c>
      <c r="CK80" s="316" t="str">
        <f ca="1">IFERROR(INDEX($AK$54:$AK$65, ROWS($CK$4:CK78)), IFERROR(INDEX($AO$54:$AO$65, ROWS($CK$4:CK78)-ROWS($AK$54:$AK$65)), IFERROR(INDEX($AS$54:$AS$65, ROWS($CK$4:CK78)-ROWS($AK$54:$AK$65)-ROWS($AO$54:$AO$65)),IFERROR(INDEX($AW$54:$AW$65, ROWS($CK$4:CK78)-ROWS($AK$54:$AK$65)-ROWS($AO$54:$AO$65)-ROWS($AS$54:$AS$65)),IFERROR(INDEX($BA$54:$BA$65, ROWS($CK$4:CK78)-ROWS($AK$54:$AK$65)-ROWS($AO$54:$AO$65)-ROWS($AS$54:$AS$65)-ROWS($AW$54:$AW$65)),IFERROR(INDEX($BE$54:$BE$65, ROWS($CK$4:CK78)-ROWS($AK$54:$AK$65)-ROWS($AO$54:$AO$65)-ROWS($AS$54:$AS$65)-ROWS($AW$54:$AW$65)-ROWS($BA$54:$BA$65)),IFERROR(INDEX($BI$54:$BI$65, ROWS($CK$4:CK78)-ROWS($AK$54:$AK$65)-ROWS($AO$54:$AO$65)-ROWS($AS$54:$AS$65)-ROWS($AW$54:$AW$65)-ROWS($BA$54:$BA$65)-ROWS($BE$54:$BE$65)), "")))))))</f>
        <v/>
      </c>
      <c r="CL80" s="316" t="str">
        <f t="shared" ca="1" si="196"/>
        <v/>
      </c>
      <c r="CM80" s="413" t="str">
        <f t="shared" ca="1" si="197"/>
        <v/>
      </c>
      <c r="CN80" s="412" t="str">
        <f>IF(OR(CO80="",CO80=0),"",MAX(CN$5:CN79)+1)</f>
        <v/>
      </c>
      <c r="CO80" s="316">
        <f>IFERROR(INDEX($AJ$70:$AJ$81, ROWS($CO$4:CO78)), IFERROR(INDEX($AN$70:$AN$81, ROWS($CO$4:CO78)-ROWS($AJ$70:$AJ$81)), IFERROR(INDEX($AR$70:$AR$81, ROWS($CO$4:CO78)-ROWS($AJ$70:$AJ$81)-ROWS($AN$70:$AN$81)),IFERROR(INDEX($AV$70:$AV$81, ROWS($CO$4:CO78)-ROWS($AJ$70:$AJ$81)-ROWS($AN$70:$AN$81)-ROWS($AR$70:$AR$81)),IFERROR(INDEX($AZ$70:$AZ$81, ROWS($CO$4:CO78)-ROWS($AJ$70:$AJ$81)-ROWS($AN$70:$AN$81)-ROWS($AR$70:$AR$81)-ROWS($AV$70:$AV$81)),IFERROR(INDEX($BD$70:$BD$81, ROWS($CO$4:CO78)-ROWS($AJ$70:$AJ$81)-ROWS($AN$70:$AN$81)-ROWS($AR$70:$AR$81)-ROWS($AV$70:$AV$81)-ROWS($AZ$70:$AZ$81)),IFERROR(INDEX($BH$70:$BH$81, ROWS($CO$4:CO78)-ROWS($AJ$70:$AJ$81)-ROWS($AN$70:$AN$81)-ROWS($AR$70:$AR$81)-ROWS($AV$70:$AV$81)-ROWS($AZ$70:$AZ$81)-ROWS($BD$70:$BD$81)), "")))))))</f>
        <v>0</v>
      </c>
      <c r="CP80" s="316" t="str">
        <f t="shared" ca="1" si="198"/>
        <v/>
      </c>
      <c r="CQ80" s="316" t="str">
        <f>IF(OR(CR80="",CR80=0),"",MAX(CQ$5:CQ79)+1)</f>
        <v/>
      </c>
      <c r="CR80" s="316">
        <f>IFERROR(INDEX($AK$70:$AK$81, ROWS($CR$4:CR78)), IFERROR(INDEX($AO$70:$AO$81, ROWS($CR$4:CR78)-ROWS($AK$70:$AK$81)), IFERROR(INDEX($AS$70:$AS$81, ROWS($CR$4:CR78)-ROWS($AK$70:$AK$81)-ROWS($AO$70:$AO$81)),IFERROR(INDEX($AW$70:$AW$81, ROWS($CR$4:CR78)-ROWS($AK$70:$AK$81)-ROWS($AO$70:$AO$81)-ROWS($AS$70:$AS$81)),IFERROR(INDEX($BA$70:$BA$81, ROWS($CR$4:CR78)-ROWS($AK$70:$AK$81)-ROWS($AO$70:$AO$81)-ROWS($AS$70:$AS$81)-ROWS($AW$70:$AW$81)),IFERROR(INDEX($BE$70:$BE$81, ROWS($CR$4:CR78)-ROWS($AK$70:$AK$81)-ROWS($AO$70:$AO$81)-ROWS($AS$70:$AS$81)-ROWS($AW$70:$AW$81)-ROWS($BA$70:$BA$81)),IFERROR(INDEX($BI$70:$BI$81, ROWS($CR$4:CR78)-ROWS($AK$70:$AK$81)-ROWS($AO$70:$AO$81)-ROWS($AS$70:$AS$81)-ROWS($AW$70:$AW$81)-ROWS($BA$70:$BA$81)-ROWS($BE$70:$BE$81)), "")))))))</f>
        <v>0</v>
      </c>
      <c r="CS80" s="316" t="str">
        <f t="shared" ca="1" si="199"/>
        <v/>
      </c>
      <c r="CT80" s="413" t="str">
        <f t="shared" ca="1" si="200"/>
        <v/>
      </c>
      <c r="CU80" s="412" t="str">
        <f>IF(OR(CV80="",CV80=0),"",MAX(CU$5:CU79)+1)</f>
        <v/>
      </c>
      <c r="CV80" s="316" t="str">
        <f>IFERROR(INDEX($AJ$86:$AJ$97, ROWS($CV$4:CV78)), IFERROR(INDEX($AN$86:$AN$97, ROWS($CV$4:CV78)-ROWS($AJ$86:$AJ$97)), ""))</f>
        <v/>
      </c>
      <c r="CW80" s="316" t="str">
        <f t="shared" si="201"/>
        <v/>
      </c>
      <c r="CX80" s="316" t="str">
        <f>IF(OR(CY80="",CY80=0),"",MAX(CX$5:CX79)+1)</f>
        <v/>
      </c>
      <c r="CY80" s="316" t="str">
        <f>IFERROR(INDEX($AK$86:$AK$97, ROWS($CY$4:CY78)), IFERROR(INDEX($AO$86:$AO$97, ROWS($CY$4:CY78)-ROWS($AK$86:$AK$97)), ""))</f>
        <v/>
      </c>
      <c r="CZ80" s="316" t="str">
        <f t="shared" si="202"/>
        <v/>
      </c>
      <c r="DA80" s="413" t="str">
        <f t="shared" si="203"/>
        <v/>
      </c>
      <c r="DC80" s="438" t="str">
        <f ca="1">IF(OR(DD80="",DD80=0),"",MAX(DC$65:DC79)+1)</f>
        <v/>
      </c>
      <c r="DD80" s="434" t="str">
        <f t="shared" ca="1" si="166"/>
        <v/>
      </c>
      <c r="DE80" s="413" t="str">
        <f t="shared" ca="1" si="167"/>
        <v/>
      </c>
      <c r="DF80" s="431" t="str">
        <f ca="1">IF(OR(DG80="",DG80=0),"",MAX(DF$65:DF79)+1)</f>
        <v/>
      </c>
      <c r="DG80" s="412" t="str">
        <f t="shared" ca="1" si="168"/>
        <v/>
      </c>
      <c r="DH80" s="413" t="str">
        <f t="shared" ca="1" si="169"/>
        <v/>
      </c>
      <c r="DI80" s="412" t="str">
        <f t="shared" ca="1" si="170"/>
        <v/>
      </c>
      <c r="DJ80" s="413" t="str">
        <f t="shared" ca="1" si="171"/>
        <v/>
      </c>
      <c r="DK80" s="412" t="str">
        <f t="shared" ca="1" si="172"/>
        <v/>
      </c>
      <c r="DL80" s="413" t="str">
        <f t="shared" ca="1" si="173"/>
        <v/>
      </c>
      <c r="DM80" s="278"/>
      <c r="DN80" s="278"/>
      <c r="DO80" s="278"/>
      <c r="DP80" s="278"/>
      <c r="DQ80" s="278"/>
      <c r="DR80" s="278"/>
      <c r="DS80" s="278"/>
    </row>
    <row r="81" spans="28:123" ht="15.75" thickBot="1" x14ac:dyDescent="0.35">
      <c r="AB81" s="395" t="str">
        <f ca="1">IFERROR(MATCH($AB$59,OFFSET(Year!$BD$123:$BD$174,AB80,,1000),0)+AB80,"")</f>
        <v/>
      </c>
      <c r="AC81" s="404" t="str">
        <f ca="1">IFERROR(INDEX(Year!$BG$123:$BG$174,AB81),"")</f>
        <v/>
      </c>
      <c r="AD81" s="405" t="str">
        <f ca="1">IFERROR(INDEX(Year!$BE$123:$BE$174,AB81),"")</f>
        <v/>
      </c>
      <c r="AE81" s="406" t="str">
        <f ca="1">IFERROR(INDEX(Year!$BF$123:$BF$174,AB81),"")</f>
        <v/>
      </c>
      <c r="AF81" s="407" t="str">
        <f ca="1">IFERROR(INDEX(Year!$BD$123:$BD$174,AB81),"")</f>
        <v/>
      </c>
      <c r="AI81" s="309" t="str">
        <f t="shared" ca="1" si="183"/>
        <v/>
      </c>
      <c r="AJ81" s="310" t="str">
        <f t="shared" ca="1" si="174"/>
        <v/>
      </c>
      <c r="AK81" s="310" t="str">
        <f t="shared" ca="1" si="175"/>
        <v/>
      </c>
      <c r="AL81" s="311" t="str">
        <f t="shared" ca="1" si="176"/>
        <v/>
      </c>
      <c r="AM81" s="309" t="str">
        <f t="shared" ca="1" si="184"/>
        <v/>
      </c>
      <c r="AN81" s="310" t="str">
        <f t="shared" ca="1" si="177"/>
        <v/>
      </c>
      <c r="AO81" s="310" t="str">
        <f t="shared" ca="1" si="178"/>
        <v/>
      </c>
      <c r="AP81" s="311" t="str">
        <f t="shared" ca="1" si="179"/>
        <v/>
      </c>
      <c r="AQ81" s="309" t="str">
        <f t="shared" ca="1" si="185"/>
        <v/>
      </c>
      <c r="AR81" s="310" t="str">
        <f t="shared" ca="1" si="180"/>
        <v/>
      </c>
      <c r="AS81" s="310" t="str">
        <f t="shared" ca="1" si="181"/>
        <v/>
      </c>
      <c r="AT81" s="311" t="str">
        <f t="shared" ca="1" si="182"/>
        <v/>
      </c>
      <c r="AU81" s="309"/>
      <c r="AV81" s="310"/>
      <c r="AW81" s="310"/>
      <c r="AX81" s="311"/>
      <c r="AY81" s="309"/>
      <c r="AZ81" s="310"/>
      <c r="BA81" s="310"/>
      <c r="BB81" s="311"/>
      <c r="BC81" s="309"/>
      <c r="BD81" s="310"/>
      <c r="BE81" s="310"/>
      <c r="BF81" s="311"/>
      <c r="BG81" s="309"/>
      <c r="BH81" s="310"/>
      <c r="BI81" s="310"/>
      <c r="BJ81" s="311"/>
      <c r="BL81" s="412" t="str">
        <f ca="1">IF(OR(BM81="",BM81=0),"",MAX(BL$5:BL80)+1)</f>
        <v/>
      </c>
      <c r="BM81" s="316" t="str">
        <f ca="1">IFERROR(INDEX($AJ$6:$AJ$17, ROWS(BM$4:$BM79)), IFERROR(INDEX($AN$6:$AN$17, ROWS(BM$4:$BM79)-ROWS($AJ$6:$AJ$17)), IFERROR(INDEX($AR$6:$AR$17, ROWS(BM$4:$BM79)-ROWS($AJ$6:$AJ$17)-ROWS($AN$6:$AN$17)),IFERROR(INDEX($AV$6:$AV$17, ROWS(BM$4:$BM79)-ROWS($AJ$6:$AJ$17)-ROWS($AN$6:$AN$17)-ROWS($AR$6:$AR$17)),IFERROR(INDEX($AZ$6:$AZ$17, ROWS(BM$4:$BM79)-ROWS($AJ$6:$AJ$17)-ROWS($AN$6:$AN$17)-ROWS($AR$6:$AR$17)-ROWS($AV$6:$AV$17)),IFERROR(INDEX($BD$6:$BD$17, ROWS(BM$4:$BM79)-ROWS($AJ$6:$AJ$17)-ROWS($AN$6:$AN$17)-ROWS($AR$6:$AR$17)-ROWS($AV$6:$AV$17)-ROWS($AZ$6:$AZ$17)),IFERROR(INDEX($BH$6:$BH$17, ROWS(BM$4:$BM79)-ROWS($AJ$6:$AJ$17)-ROWS($AN$6:$AN$17)-ROWS($AR$6:$AR$17)-ROWS($AV$6:$AV$17)-ROWS($AZ$6:$AZ$17)-ROWS($BD$6:$BD$17)), "")))))))</f>
        <v/>
      </c>
      <c r="BN81" s="316" t="str">
        <f t="shared" ca="1" si="186"/>
        <v/>
      </c>
      <c r="BO81" s="316" t="str">
        <f ca="1">IF(OR(BP81="",BP81=0),"",MAX(BO$5:BO80)+1)</f>
        <v/>
      </c>
      <c r="BP81" s="316" t="str">
        <f ca="1">IFERROR(INDEX($AK$6:$AK$17, ROWS($BP$4:BP79)), IFERROR(INDEX($AO$6:$AO$17, ROWS($BP$4:BP79)-ROWS($AK$6:$AK$17)), IFERROR(INDEX($AS$6:$AS$17, ROWS($BP$4:BP79)-ROWS($AK$6:$AK$17)-ROWS($AO$6:$AO$17)),IFERROR(INDEX($AW$6:$AW$17, ROWS($BP$4:BP79)-ROWS($AK$6:$AK$17)-ROWS($AO$6:$AO$17)-ROWS($AS$6:$AS$17)),IFERROR(INDEX($BA$6:$BA$17, ROWS($BP$4:BP79)-ROWS($AK$6:$AK$17)-ROWS($AO$6:$AO$17)-ROWS($AS$6:$AS$17)-ROWS($AW$6:$AW$17)),IFERROR(INDEX($BE$6:$BE$17, ROWS($BP$4:BP79)-ROWS($AK$6:$AK$17)-ROWS($AO$6:$AO$17)-ROWS($AS$6:$AS$17)-ROWS($AW$6:$AW$17)-ROWS($BA$6:$BA$17)),IFERROR(INDEX($BI$6:$BI$17, ROWS($BP$4:BP79)-ROWS($AK$6:$AK$17)-ROWS($AO$6:$AO$17)-ROWS($AS$6:$AS$17)-ROWS($AW$6:$AW$17)-ROWS($BA$6:$BA$17)-ROWS($BE$6:$BE$17)), "")))))))</f>
        <v/>
      </c>
      <c r="BQ81" s="316" t="str">
        <f t="shared" ca="1" si="187"/>
        <v/>
      </c>
      <c r="BR81" s="413" t="str">
        <f t="shared" ca="1" si="188"/>
        <v/>
      </c>
      <c r="BS81" s="412" t="str">
        <f ca="1">IF(OR(BT81="",BT81=0),"",MAX(BS$5:BS80)+1)</f>
        <v/>
      </c>
      <c r="BT81" s="316" t="str">
        <f ca="1">IFERROR(INDEX($AJ$22:$AJ$33, ROWS($BT$4:BT79)), IFERROR(INDEX($AN$22:$AN$33, ROWS($BT$4:BT79)-ROWS($AJ$22:$AJ$33)), IFERROR(INDEX($AR$22:$AR$33, ROWS($BT$4:BT79)-ROWS($AJ$22:$AJ$33)-ROWS($AN$22:$AN$33)),IFERROR(INDEX($AV$22:$AV$33, ROWS($BT$4:BT79)-ROWS($AJ$22:$AJ$33)-ROWS($AN$22:$AN$33)-ROWS($AR$22:$AR$33)),IFERROR(INDEX($AZ$22:$AZ$33, ROWS($BT$4:BT79)-ROWS($AJ$22:$AJ$33)-ROWS($AN$22:$AN$33)-ROWS($AR$22:$AR$33)-ROWS($AV$22:$AV$33)),IFERROR(INDEX($BD$22:$BD$33, ROWS($BT$4:BT79)-ROWS($AJ$22:$AJ$33)-ROWS($AN$22:$AN$33)-ROWS($AR$22:$AR$33)-ROWS($AV$22:$AV$33)-ROWS($AZ$22:$AZ$33)),IFERROR(INDEX($BH$22:$BH$33, ROWS($BT$4:BT79)-ROWS($AJ$22:$AJ$33)-ROWS($AN$22:$AN$33)-ROWS($AR$22:$AR$33)-ROWS($AV$22:$AV$33)-ROWS($AZ$22:$AZ$33)-ROWS($BD$22:$BD$33)), "")))))))</f>
        <v/>
      </c>
      <c r="BU81" s="316" t="str">
        <f t="shared" ca="1" si="189"/>
        <v/>
      </c>
      <c r="BV81" s="316" t="str">
        <f ca="1">IF(OR(BW81="",BW81=0),"",MAX(BV$5:BV80)+1)</f>
        <v/>
      </c>
      <c r="BW81" s="316" t="str">
        <f ca="1">IFERROR(INDEX($AK$22:$AK$33, ROWS($BW$4:BW79)), IFERROR(INDEX($AO$22:$AO$33, ROWS($BW$4:BW79)-ROWS($AK$22:$AK$33)), IFERROR(INDEX($AS$22:$AS$33, ROWS($BW$4:BW79)-ROWS($AK$22:$AK$33)-ROWS($AO$22:$AO$33)),IFERROR(INDEX($AW$22:$AW$33, ROWS($BW$4:BW79)-ROWS($AK$22:$AK$33)-ROWS($AO$22:$AO$33)-ROWS($AS$22:$AS$33)),IFERROR(INDEX($BA$22:$BA$33, ROWS($BW$4:BW79)-ROWS($AK$22:$AK$33)-ROWS($AO$22:$AO$33)-ROWS($AS$22:$AS$33)-ROWS($AW$22:$AW$33)),IFERROR(INDEX($BE$22:$BE$33, ROWS($BW$4:BW79)-ROWS($AK$22:$AK$33)-ROWS($AO$22:$AO$33)-ROWS($AS$22:$AS$33)-ROWS($AW$22:$AW$33)-ROWS($BA$22:$BA$33)),IFERROR(INDEX($BI$22:$BI$33, ROWS($BW$4:BW79)-ROWS($AK$22:$AK$33)-ROWS($AO$22:$AO$33)-ROWS($AS$22:$AS$33)-ROWS($AW$22:$AW$33)-ROWS($BA$22:$BA$33)-ROWS($BE$22:$BE$33)), "")))))))</f>
        <v/>
      </c>
      <c r="BX81" s="316" t="str">
        <f t="shared" ca="1" si="190"/>
        <v/>
      </c>
      <c r="BY81" s="413" t="str">
        <f t="shared" ca="1" si="191"/>
        <v/>
      </c>
      <c r="BZ81" s="412" t="str">
        <f ca="1">IF(OR(CA81="",CA81=0),"",MAX(BZ$5:BZ80)+1)</f>
        <v/>
      </c>
      <c r="CA81" s="316" t="str">
        <f ca="1">IFERROR(INDEX($AJ$38:$AJ$49, ROWS($CA$4:CA79)), IFERROR(INDEX($AN$38:$AN$49, ROWS($CA$4:CA79)-ROWS($AJ$38:$AJ$49)), IFERROR(INDEX($AR$38:$AR$49, ROWS($CA$4:CA79)-ROWS($AJ$38:$AJ$49)-ROWS($AN$38:$AN$49)),IFERROR(INDEX($AV$38:$AV$49, ROWS($CA$4:CA79)-ROWS($AJ$38:$AJ$49)-ROWS($AN$38:$AN$49)-ROWS($AR$38:$AR$49)),IFERROR(INDEX($AZ$38:$AZ$49, ROWS($CA$4:CA79)-ROWS($AJ$38:$AJ$49)-ROWS($AN$38:$AN$49)-ROWS($AR$38:$AR$49)-ROWS($AV$38:$AV$49)),IFERROR(INDEX($BD$38:$BD$49, ROWS($CA$4:CA79)-ROWS($AJ$38:$AJ$49)-ROWS($AN$38:$AN$49)-ROWS($AR$38:$AR$49)-ROWS($AV$38:$AV$49)-ROWS($AZ$38:$AZ$49)),IFERROR(INDEX($BH$38:$BH$49, ROWS($CA$4:CA79)-ROWS($AJ$38:$AJ$49)-ROWS($AN$38:$AN$49)-ROWS($AR$38:$AR$49)-ROWS($AV$38:$AV$49)-ROWS($AZ$38:$AZ$49)-ROWS($BD$38:$BD$49)), "")))))))</f>
        <v/>
      </c>
      <c r="CB81" s="316" t="str">
        <f t="shared" ca="1" si="192"/>
        <v/>
      </c>
      <c r="CC81" s="316" t="str">
        <f ca="1">IF(OR(CD81="",CD81=0),"",MAX(CC$5:CC80)+1)</f>
        <v/>
      </c>
      <c r="CD81" s="316" t="str">
        <f ca="1">IFERROR(INDEX($AK$38:$AK$49, ROWS($CD$4:CD79)), IFERROR(INDEX($AO$38:$AO$49, ROWS($CD$4:CD79)-ROWS($AK$38:$AK$49)), IFERROR(INDEX($AS$38:$AS$49, ROWS($CD$4:CD79)-ROWS($AK$38:$AK$49)-ROWS($AO$38:$AO$49)),IFERROR(INDEX($AW$38:$AW$49, ROWS($CD$4:CD79)-ROWS($AK$38:$AK$49)-ROWS($AO$38:$AO$49)-ROWS($AS$38:$AS$49)),IFERROR(INDEX($BA$38:$BA$49, ROWS($CD$4:CD79)-ROWS($AK$38:$AK$49)-ROWS($AO$38:$AO$49)-ROWS($AS$38:$AS$49)-ROWS($AW$38:$AW$49)),IFERROR(INDEX($BE$38:$BE$49, ROWS($CD$4:CD79)-ROWS($AK$38:$AK$49)-ROWS($AO$38:$AO$49)-ROWS($AS$38:$AS$49)-ROWS($AW$38:$AW$49)-ROWS($BA$38:$BA$49)),IFERROR(INDEX($BI$38:$BI$49, ROWS($CD$4:CD79)-ROWS($AK$38:$AK$49)-ROWS($AO$38:$AO$49)-ROWS($AS$38:$AS$49)-ROWS($AW$38:$AW$49)-ROWS($BA$38:$BA$49)-ROWS($BE$38:$BE$49)), "")))))))</f>
        <v/>
      </c>
      <c r="CE81" s="316" t="str">
        <f t="shared" ca="1" si="193"/>
        <v/>
      </c>
      <c r="CF81" s="413" t="str">
        <f t="shared" ca="1" si="194"/>
        <v/>
      </c>
      <c r="CG81" s="412" t="str">
        <f ca="1">IF(OR(CH81="",CH81=0),"",MAX(CG$5:CG80)+1)</f>
        <v/>
      </c>
      <c r="CH81" s="316" t="str">
        <f ca="1">IFERROR(INDEX($AJ$54:$AJ$65, ROWS($CH$4:CH79)), IFERROR(INDEX($AN$54:$AN$65, ROWS($CH$4:CH79)-ROWS($AJ$54:$AJ$65)), IFERROR(INDEX($AR$54:$AR$65, ROWS($CH$4:CH79)-ROWS($AJ$54:$AJ$65)-ROWS($AN$54:$AN$65)),IFERROR(INDEX($AV$54:$AV$65, ROWS($CH$4:CH79)-ROWS($AJ$54:$AJ$65)-ROWS($AN$54:$AN$65)-ROWS($AR$54:$AR$65)),IFERROR(INDEX($AZ$54:$AZ$65, ROWS($CH$4:CH79)-ROWS($AJ$54:$AJ$65)-ROWS($AN$54:$AN$65)-ROWS($AR$54:$AR$65)-ROWS($AV$54:$AV$65)),IFERROR(INDEX($BD$54:$BD$65, ROWS($CH$4:CH79)-ROWS($AJ$54:$AJ$65)-ROWS($AN$54:$AN$65)-ROWS($AR$54:$AR$65)-ROWS($AV$54:$AV$65)-ROWS($AZ$54:$AZ$65)),IFERROR(INDEX($BH$54:$BH$65, ROWS($CH$4:CH79)-ROWS($AJ$54:$AJ$65)-ROWS($AN$54:$AN$65)-ROWS($AR$54:$AR$65)-ROWS($AV$54:$AV$65)-ROWS($AZ$54:$AZ$65)-ROWS($BD$54:$BD$65)), "")))))))</f>
        <v/>
      </c>
      <c r="CI81" s="316" t="str">
        <f t="shared" ca="1" si="195"/>
        <v/>
      </c>
      <c r="CJ81" s="316" t="str">
        <f ca="1">IF(OR(CK81="",CK81=0),"",MAX(CJ$5:CJ80)+1)</f>
        <v/>
      </c>
      <c r="CK81" s="316" t="str">
        <f ca="1">IFERROR(INDEX($AK$54:$AK$65, ROWS($CK$4:CK79)), IFERROR(INDEX($AO$54:$AO$65, ROWS($CK$4:CK79)-ROWS($AK$54:$AK$65)), IFERROR(INDEX($AS$54:$AS$65, ROWS($CK$4:CK79)-ROWS($AK$54:$AK$65)-ROWS($AO$54:$AO$65)),IFERROR(INDEX($AW$54:$AW$65, ROWS($CK$4:CK79)-ROWS($AK$54:$AK$65)-ROWS($AO$54:$AO$65)-ROWS($AS$54:$AS$65)),IFERROR(INDEX($BA$54:$BA$65, ROWS($CK$4:CK79)-ROWS($AK$54:$AK$65)-ROWS($AO$54:$AO$65)-ROWS($AS$54:$AS$65)-ROWS($AW$54:$AW$65)),IFERROR(INDEX($BE$54:$BE$65, ROWS($CK$4:CK79)-ROWS($AK$54:$AK$65)-ROWS($AO$54:$AO$65)-ROWS($AS$54:$AS$65)-ROWS($AW$54:$AW$65)-ROWS($BA$54:$BA$65)),IFERROR(INDEX($BI$54:$BI$65, ROWS($CK$4:CK79)-ROWS($AK$54:$AK$65)-ROWS($AO$54:$AO$65)-ROWS($AS$54:$AS$65)-ROWS($AW$54:$AW$65)-ROWS($BA$54:$BA$65)-ROWS($BE$54:$BE$65)), "")))))))</f>
        <v/>
      </c>
      <c r="CL81" s="316" t="str">
        <f t="shared" ca="1" si="196"/>
        <v/>
      </c>
      <c r="CM81" s="413" t="str">
        <f t="shared" ca="1" si="197"/>
        <v/>
      </c>
      <c r="CN81" s="412" t="str">
        <f>IF(OR(CO81="",CO81=0),"",MAX(CN$5:CN80)+1)</f>
        <v/>
      </c>
      <c r="CO81" s="316">
        <f>IFERROR(INDEX($AJ$70:$AJ$81, ROWS($CO$4:CO79)), IFERROR(INDEX($AN$70:$AN$81, ROWS($CO$4:CO79)-ROWS($AJ$70:$AJ$81)), IFERROR(INDEX($AR$70:$AR$81, ROWS($CO$4:CO79)-ROWS($AJ$70:$AJ$81)-ROWS($AN$70:$AN$81)),IFERROR(INDEX($AV$70:$AV$81, ROWS($CO$4:CO79)-ROWS($AJ$70:$AJ$81)-ROWS($AN$70:$AN$81)-ROWS($AR$70:$AR$81)),IFERROR(INDEX($AZ$70:$AZ$81, ROWS($CO$4:CO79)-ROWS($AJ$70:$AJ$81)-ROWS($AN$70:$AN$81)-ROWS($AR$70:$AR$81)-ROWS($AV$70:$AV$81)),IFERROR(INDEX($BD$70:$BD$81, ROWS($CO$4:CO79)-ROWS($AJ$70:$AJ$81)-ROWS($AN$70:$AN$81)-ROWS($AR$70:$AR$81)-ROWS($AV$70:$AV$81)-ROWS($AZ$70:$AZ$81)),IFERROR(INDEX($BH$70:$BH$81, ROWS($CO$4:CO79)-ROWS($AJ$70:$AJ$81)-ROWS($AN$70:$AN$81)-ROWS($AR$70:$AR$81)-ROWS($AV$70:$AV$81)-ROWS($AZ$70:$AZ$81)-ROWS($BD$70:$BD$81)), "")))))))</f>
        <v>0</v>
      </c>
      <c r="CP81" s="316" t="str">
        <f t="shared" ca="1" si="198"/>
        <v/>
      </c>
      <c r="CQ81" s="316" t="str">
        <f>IF(OR(CR81="",CR81=0),"",MAX(CQ$5:CQ80)+1)</f>
        <v/>
      </c>
      <c r="CR81" s="316">
        <f>IFERROR(INDEX($AK$70:$AK$81, ROWS($CR$4:CR79)), IFERROR(INDEX($AO$70:$AO$81, ROWS($CR$4:CR79)-ROWS($AK$70:$AK$81)), IFERROR(INDEX($AS$70:$AS$81, ROWS($CR$4:CR79)-ROWS($AK$70:$AK$81)-ROWS($AO$70:$AO$81)),IFERROR(INDEX($AW$70:$AW$81, ROWS($CR$4:CR79)-ROWS($AK$70:$AK$81)-ROWS($AO$70:$AO$81)-ROWS($AS$70:$AS$81)),IFERROR(INDEX($BA$70:$BA$81, ROWS($CR$4:CR79)-ROWS($AK$70:$AK$81)-ROWS($AO$70:$AO$81)-ROWS($AS$70:$AS$81)-ROWS($AW$70:$AW$81)),IFERROR(INDEX($BE$70:$BE$81, ROWS($CR$4:CR79)-ROWS($AK$70:$AK$81)-ROWS($AO$70:$AO$81)-ROWS($AS$70:$AS$81)-ROWS($AW$70:$AW$81)-ROWS($BA$70:$BA$81)),IFERROR(INDEX($BI$70:$BI$81, ROWS($CR$4:CR79)-ROWS($AK$70:$AK$81)-ROWS($AO$70:$AO$81)-ROWS($AS$70:$AS$81)-ROWS($AW$70:$AW$81)-ROWS($BA$70:$BA$81)-ROWS($BE$70:$BE$81)), "")))))))</f>
        <v>0</v>
      </c>
      <c r="CS81" s="316" t="str">
        <f t="shared" ca="1" si="199"/>
        <v/>
      </c>
      <c r="CT81" s="413" t="str">
        <f t="shared" ca="1" si="200"/>
        <v/>
      </c>
      <c r="CU81" s="412" t="str">
        <f>IF(OR(CV81="",CV81=0),"",MAX(CU$5:CU80)+1)</f>
        <v/>
      </c>
      <c r="CV81" s="316" t="str">
        <f>IFERROR(INDEX($AJ$86:$AJ$97, ROWS($CV$4:CV79)), IFERROR(INDEX($AN$86:$AN$97, ROWS($CV$4:CV79)-ROWS($AJ$86:$AJ$97)), ""))</f>
        <v/>
      </c>
      <c r="CW81" s="316" t="str">
        <f t="shared" si="201"/>
        <v/>
      </c>
      <c r="CX81" s="316" t="str">
        <f>IF(OR(CY81="",CY81=0),"",MAX(CX$5:CX80)+1)</f>
        <v/>
      </c>
      <c r="CY81" s="316" t="str">
        <f>IFERROR(INDEX($AK$86:$AK$97, ROWS($CY$4:CY79)), IFERROR(INDEX($AO$86:$AO$97, ROWS($CY$4:CY79)-ROWS($AK$86:$AK$97)), ""))</f>
        <v/>
      </c>
      <c r="CZ81" s="316" t="str">
        <f t="shared" si="202"/>
        <v/>
      </c>
      <c r="DA81" s="413" t="str">
        <f t="shared" si="203"/>
        <v/>
      </c>
      <c r="DC81" s="438" t="str">
        <f ca="1">IF(OR(DD81="",DD81=0),"",MAX(DC$65:DC80)+1)</f>
        <v/>
      </c>
      <c r="DD81" s="434" t="str">
        <f t="shared" ca="1" si="166"/>
        <v/>
      </c>
      <c r="DE81" s="413" t="str">
        <f t="shared" ca="1" si="167"/>
        <v/>
      </c>
      <c r="DF81" s="431" t="str">
        <f ca="1">IF(OR(DG81="",DG81=0),"",MAX(DF$65:DF80)+1)</f>
        <v/>
      </c>
      <c r="DG81" s="412" t="str">
        <f t="shared" ca="1" si="168"/>
        <v/>
      </c>
      <c r="DH81" s="413" t="str">
        <f t="shared" ca="1" si="169"/>
        <v/>
      </c>
      <c r="DI81" s="412" t="str">
        <f t="shared" ca="1" si="170"/>
        <v/>
      </c>
      <c r="DJ81" s="413" t="str">
        <f t="shared" ca="1" si="171"/>
        <v/>
      </c>
      <c r="DK81" s="412" t="str">
        <f t="shared" ca="1" si="172"/>
        <v/>
      </c>
      <c r="DL81" s="413" t="str">
        <f t="shared" ca="1" si="173"/>
        <v/>
      </c>
      <c r="DN81" s="278"/>
      <c r="DO81" s="278"/>
      <c r="DP81" s="278"/>
      <c r="DQ81" s="278"/>
      <c r="DR81" s="278"/>
      <c r="DS81" s="278"/>
    </row>
    <row r="82" spans="28:123" x14ac:dyDescent="0.3">
      <c r="AB82" s="395" t="str">
        <f ca="1">IFERROR(MATCH($AB$59,OFFSET(Year!$BD$123:$BD$174,AB81,,1000),0)+AB81,"")</f>
        <v/>
      </c>
      <c r="AC82" s="404" t="str">
        <f ca="1">IFERROR(INDEX(Year!$BG$123:$BG$174,AB82),"")</f>
        <v/>
      </c>
      <c r="AD82" s="405" t="str">
        <f ca="1">IFERROR(INDEX(Year!$BE$123:$BE$174,AB82),"")</f>
        <v/>
      </c>
      <c r="AE82" s="406" t="str">
        <f ca="1">IFERROR(INDEX(Year!$BF$123:$BF$174,AB82),"")</f>
        <v/>
      </c>
      <c r="AF82" s="407" t="str">
        <f ca="1">IFERROR(INDEX(Year!$BD$123:$BD$174,AB82),"")</f>
        <v/>
      </c>
      <c r="BL82" s="412" t="str">
        <f ca="1">IF(OR(BM82="",BM82=0),"",MAX(BL$5:BL81)+1)</f>
        <v/>
      </c>
      <c r="BM82" s="316" t="str">
        <f ca="1">IFERROR(INDEX($AJ$6:$AJ$17, ROWS(BM$4:$BM80)), IFERROR(INDEX($AN$6:$AN$17, ROWS(BM$4:$BM80)-ROWS($AJ$6:$AJ$17)), IFERROR(INDEX($AR$6:$AR$17, ROWS(BM$4:$BM80)-ROWS($AJ$6:$AJ$17)-ROWS($AN$6:$AN$17)),IFERROR(INDEX($AV$6:$AV$17, ROWS(BM$4:$BM80)-ROWS($AJ$6:$AJ$17)-ROWS($AN$6:$AN$17)-ROWS($AR$6:$AR$17)),IFERROR(INDEX($AZ$6:$AZ$17, ROWS(BM$4:$BM80)-ROWS($AJ$6:$AJ$17)-ROWS($AN$6:$AN$17)-ROWS($AR$6:$AR$17)-ROWS($AV$6:$AV$17)),IFERROR(INDEX($BD$6:$BD$17, ROWS(BM$4:$BM80)-ROWS($AJ$6:$AJ$17)-ROWS($AN$6:$AN$17)-ROWS($AR$6:$AR$17)-ROWS($AV$6:$AV$17)-ROWS($AZ$6:$AZ$17)),IFERROR(INDEX($BH$6:$BH$17, ROWS(BM$4:$BM80)-ROWS($AJ$6:$AJ$17)-ROWS($AN$6:$AN$17)-ROWS($AR$6:$AR$17)-ROWS($AV$6:$AV$17)-ROWS($AZ$6:$AZ$17)-ROWS($BD$6:$BD$17)), "")))))))</f>
        <v/>
      </c>
      <c r="BN82" s="316" t="str">
        <f t="shared" ca="1" si="186"/>
        <v/>
      </c>
      <c r="BO82" s="316" t="str">
        <f ca="1">IF(OR(BP82="",BP82=0),"",MAX(BO$5:BO81)+1)</f>
        <v/>
      </c>
      <c r="BP82" s="316" t="str">
        <f ca="1">IFERROR(INDEX($AK$6:$AK$17, ROWS($BP$4:BP80)), IFERROR(INDEX($AO$6:$AO$17, ROWS($BP$4:BP80)-ROWS($AK$6:$AK$17)), IFERROR(INDEX($AS$6:$AS$17, ROWS($BP$4:BP80)-ROWS($AK$6:$AK$17)-ROWS($AO$6:$AO$17)),IFERROR(INDEX($AW$6:$AW$17, ROWS($BP$4:BP80)-ROWS($AK$6:$AK$17)-ROWS($AO$6:$AO$17)-ROWS($AS$6:$AS$17)),IFERROR(INDEX($BA$6:$BA$17, ROWS($BP$4:BP80)-ROWS($AK$6:$AK$17)-ROWS($AO$6:$AO$17)-ROWS($AS$6:$AS$17)-ROWS($AW$6:$AW$17)),IFERROR(INDEX($BE$6:$BE$17, ROWS($BP$4:BP80)-ROWS($AK$6:$AK$17)-ROWS($AO$6:$AO$17)-ROWS($AS$6:$AS$17)-ROWS($AW$6:$AW$17)-ROWS($BA$6:$BA$17)),IFERROR(INDEX($BI$6:$BI$17, ROWS($BP$4:BP80)-ROWS($AK$6:$AK$17)-ROWS($AO$6:$AO$17)-ROWS($AS$6:$AS$17)-ROWS($AW$6:$AW$17)-ROWS($BA$6:$BA$17)-ROWS($BE$6:$BE$17)), "")))))))</f>
        <v/>
      </c>
      <c r="BQ82" s="316" t="str">
        <f t="shared" ca="1" si="187"/>
        <v/>
      </c>
      <c r="BR82" s="413" t="str">
        <f t="shared" ca="1" si="188"/>
        <v/>
      </c>
      <c r="BS82" s="412" t="str">
        <f ca="1">IF(OR(BT82="",BT82=0),"",MAX(BS$5:BS81)+1)</f>
        <v/>
      </c>
      <c r="BT82" s="316" t="str">
        <f ca="1">IFERROR(INDEX($AJ$22:$AJ$33, ROWS($BT$4:BT80)), IFERROR(INDEX($AN$22:$AN$33, ROWS($BT$4:BT80)-ROWS($AJ$22:$AJ$33)), IFERROR(INDEX($AR$22:$AR$33, ROWS($BT$4:BT80)-ROWS($AJ$22:$AJ$33)-ROWS($AN$22:$AN$33)),IFERROR(INDEX($AV$22:$AV$33, ROWS($BT$4:BT80)-ROWS($AJ$22:$AJ$33)-ROWS($AN$22:$AN$33)-ROWS($AR$22:$AR$33)),IFERROR(INDEX($AZ$22:$AZ$33, ROWS($BT$4:BT80)-ROWS($AJ$22:$AJ$33)-ROWS($AN$22:$AN$33)-ROWS($AR$22:$AR$33)-ROWS($AV$22:$AV$33)),IFERROR(INDEX($BD$22:$BD$33, ROWS($BT$4:BT80)-ROWS($AJ$22:$AJ$33)-ROWS($AN$22:$AN$33)-ROWS($AR$22:$AR$33)-ROWS($AV$22:$AV$33)-ROWS($AZ$22:$AZ$33)),IFERROR(INDEX($BH$22:$BH$33, ROWS($BT$4:BT80)-ROWS($AJ$22:$AJ$33)-ROWS($AN$22:$AN$33)-ROWS($AR$22:$AR$33)-ROWS($AV$22:$AV$33)-ROWS($AZ$22:$AZ$33)-ROWS($BD$22:$BD$33)), "")))))))</f>
        <v/>
      </c>
      <c r="BU82" s="316" t="str">
        <f t="shared" ca="1" si="189"/>
        <v/>
      </c>
      <c r="BV82" s="316" t="str">
        <f ca="1">IF(OR(BW82="",BW82=0),"",MAX(BV$5:BV81)+1)</f>
        <v/>
      </c>
      <c r="BW82" s="316" t="str">
        <f ca="1">IFERROR(INDEX($AK$22:$AK$33, ROWS($BW$4:BW80)), IFERROR(INDEX($AO$22:$AO$33, ROWS($BW$4:BW80)-ROWS($AK$22:$AK$33)), IFERROR(INDEX($AS$22:$AS$33, ROWS($BW$4:BW80)-ROWS($AK$22:$AK$33)-ROWS($AO$22:$AO$33)),IFERROR(INDEX($AW$22:$AW$33, ROWS($BW$4:BW80)-ROWS($AK$22:$AK$33)-ROWS($AO$22:$AO$33)-ROWS($AS$22:$AS$33)),IFERROR(INDEX($BA$22:$BA$33, ROWS($BW$4:BW80)-ROWS($AK$22:$AK$33)-ROWS($AO$22:$AO$33)-ROWS($AS$22:$AS$33)-ROWS($AW$22:$AW$33)),IFERROR(INDEX($BE$22:$BE$33, ROWS($BW$4:BW80)-ROWS($AK$22:$AK$33)-ROWS($AO$22:$AO$33)-ROWS($AS$22:$AS$33)-ROWS($AW$22:$AW$33)-ROWS($BA$22:$BA$33)),IFERROR(INDEX($BI$22:$BI$33, ROWS($BW$4:BW80)-ROWS($AK$22:$AK$33)-ROWS($AO$22:$AO$33)-ROWS($AS$22:$AS$33)-ROWS($AW$22:$AW$33)-ROWS($BA$22:$BA$33)-ROWS($BE$22:$BE$33)), "")))))))</f>
        <v/>
      </c>
      <c r="BX82" s="316" t="str">
        <f t="shared" ca="1" si="190"/>
        <v/>
      </c>
      <c r="BY82" s="413" t="str">
        <f t="shared" ca="1" si="191"/>
        <v/>
      </c>
      <c r="BZ82" s="412" t="str">
        <f ca="1">IF(OR(CA82="",CA82=0),"",MAX(BZ$5:BZ81)+1)</f>
        <v/>
      </c>
      <c r="CA82" s="316" t="str">
        <f ca="1">IFERROR(INDEX($AJ$38:$AJ$49, ROWS($CA$4:CA80)), IFERROR(INDEX($AN$38:$AN$49, ROWS($CA$4:CA80)-ROWS($AJ$38:$AJ$49)), IFERROR(INDEX($AR$38:$AR$49, ROWS($CA$4:CA80)-ROWS($AJ$38:$AJ$49)-ROWS($AN$38:$AN$49)),IFERROR(INDEX($AV$38:$AV$49, ROWS($CA$4:CA80)-ROWS($AJ$38:$AJ$49)-ROWS($AN$38:$AN$49)-ROWS($AR$38:$AR$49)),IFERROR(INDEX($AZ$38:$AZ$49, ROWS($CA$4:CA80)-ROWS($AJ$38:$AJ$49)-ROWS($AN$38:$AN$49)-ROWS($AR$38:$AR$49)-ROWS($AV$38:$AV$49)),IFERROR(INDEX($BD$38:$BD$49, ROWS($CA$4:CA80)-ROWS($AJ$38:$AJ$49)-ROWS($AN$38:$AN$49)-ROWS($AR$38:$AR$49)-ROWS($AV$38:$AV$49)-ROWS($AZ$38:$AZ$49)),IFERROR(INDEX($BH$38:$BH$49, ROWS($CA$4:CA80)-ROWS($AJ$38:$AJ$49)-ROWS($AN$38:$AN$49)-ROWS($AR$38:$AR$49)-ROWS($AV$38:$AV$49)-ROWS($AZ$38:$AZ$49)-ROWS($BD$38:$BD$49)), "")))))))</f>
        <v/>
      </c>
      <c r="CB82" s="316" t="str">
        <f t="shared" ca="1" si="192"/>
        <v/>
      </c>
      <c r="CC82" s="316" t="str">
        <f ca="1">IF(OR(CD82="",CD82=0),"",MAX(CC$5:CC81)+1)</f>
        <v/>
      </c>
      <c r="CD82" s="316" t="str">
        <f ca="1">IFERROR(INDEX($AK$38:$AK$49, ROWS($CD$4:CD80)), IFERROR(INDEX($AO$38:$AO$49, ROWS($CD$4:CD80)-ROWS($AK$38:$AK$49)), IFERROR(INDEX($AS$38:$AS$49, ROWS($CD$4:CD80)-ROWS($AK$38:$AK$49)-ROWS($AO$38:$AO$49)),IFERROR(INDEX($AW$38:$AW$49, ROWS($CD$4:CD80)-ROWS($AK$38:$AK$49)-ROWS($AO$38:$AO$49)-ROWS($AS$38:$AS$49)),IFERROR(INDEX($BA$38:$BA$49, ROWS($CD$4:CD80)-ROWS($AK$38:$AK$49)-ROWS($AO$38:$AO$49)-ROWS($AS$38:$AS$49)-ROWS($AW$38:$AW$49)),IFERROR(INDEX($BE$38:$BE$49, ROWS($CD$4:CD80)-ROWS($AK$38:$AK$49)-ROWS($AO$38:$AO$49)-ROWS($AS$38:$AS$49)-ROWS($AW$38:$AW$49)-ROWS($BA$38:$BA$49)),IFERROR(INDEX($BI$38:$BI$49, ROWS($CD$4:CD80)-ROWS($AK$38:$AK$49)-ROWS($AO$38:$AO$49)-ROWS($AS$38:$AS$49)-ROWS($AW$38:$AW$49)-ROWS($BA$38:$BA$49)-ROWS($BE$38:$BE$49)), "")))))))</f>
        <v/>
      </c>
      <c r="CE82" s="316" t="str">
        <f t="shared" ca="1" si="193"/>
        <v/>
      </c>
      <c r="CF82" s="413" t="str">
        <f t="shared" ca="1" si="194"/>
        <v/>
      </c>
      <c r="CG82" s="412" t="str">
        <f ca="1">IF(OR(CH82="",CH82=0),"",MAX(CG$5:CG81)+1)</f>
        <v/>
      </c>
      <c r="CH82" s="316" t="str">
        <f ca="1">IFERROR(INDEX($AJ$54:$AJ$65, ROWS($CH$4:CH80)), IFERROR(INDEX($AN$54:$AN$65, ROWS($CH$4:CH80)-ROWS($AJ$54:$AJ$65)), IFERROR(INDEX($AR$54:$AR$65, ROWS($CH$4:CH80)-ROWS($AJ$54:$AJ$65)-ROWS($AN$54:$AN$65)),IFERROR(INDEX($AV$54:$AV$65, ROWS($CH$4:CH80)-ROWS($AJ$54:$AJ$65)-ROWS($AN$54:$AN$65)-ROWS($AR$54:$AR$65)),IFERROR(INDEX($AZ$54:$AZ$65, ROWS($CH$4:CH80)-ROWS($AJ$54:$AJ$65)-ROWS($AN$54:$AN$65)-ROWS($AR$54:$AR$65)-ROWS($AV$54:$AV$65)),IFERROR(INDEX($BD$54:$BD$65, ROWS($CH$4:CH80)-ROWS($AJ$54:$AJ$65)-ROWS($AN$54:$AN$65)-ROWS($AR$54:$AR$65)-ROWS($AV$54:$AV$65)-ROWS($AZ$54:$AZ$65)),IFERROR(INDEX($BH$54:$BH$65, ROWS($CH$4:CH80)-ROWS($AJ$54:$AJ$65)-ROWS($AN$54:$AN$65)-ROWS($AR$54:$AR$65)-ROWS($AV$54:$AV$65)-ROWS($AZ$54:$AZ$65)-ROWS($BD$54:$BD$65)), "")))))))</f>
        <v/>
      </c>
      <c r="CI82" s="316" t="str">
        <f t="shared" ca="1" si="195"/>
        <v/>
      </c>
      <c r="CJ82" s="316" t="str">
        <f ca="1">IF(OR(CK82="",CK82=0),"",MAX(CJ$5:CJ81)+1)</f>
        <v/>
      </c>
      <c r="CK82" s="316" t="str">
        <f ca="1">IFERROR(INDEX($AK$54:$AK$65, ROWS($CK$4:CK80)), IFERROR(INDEX($AO$54:$AO$65, ROWS($CK$4:CK80)-ROWS($AK$54:$AK$65)), IFERROR(INDEX($AS$54:$AS$65, ROWS($CK$4:CK80)-ROWS($AK$54:$AK$65)-ROWS($AO$54:$AO$65)),IFERROR(INDEX($AW$54:$AW$65, ROWS($CK$4:CK80)-ROWS($AK$54:$AK$65)-ROWS($AO$54:$AO$65)-ROWS($AS$54:$AS$65)),IFERROR(INDEX($BA$54:$BA$65, ROWS($CK$4:CK80)-ROWS($AK$54:$AK$65)-ROWS($AO$54:$AO$65)-ROWS($AS$54:$AS$65)-ROWS($AW$54:$AW$65)),IFERROR(INDEX($BE$54:$BE$65, ROWS($CK$4:CK80)-ROWS($AK$54:$AK$65)-ROWS($AO$54:$AO$65)-ROWS($AS$54:$AS$65)-ROWS($AW$54:$AW$65)-ROWS($BA$54:$BA$65)),IFERROR(INDEX($BI$54:$BI$65, ROWS($CK$4:CK80)-ROWS($AK$54:$AK$65)-ROWS($AO$54:$AO$65)-ROWS($AS$54:$AS$65)-ROWS($AW$54:$AW$65)-ROWS($BA$54:$BA$65)-ROWS($BE$54:$BE$65)), "")))))))</f>
        <v/>
      </c>
      <c r="CL82" s="316" t="str">
        <f t="shared" ca="1" si="196"/>
        <v/>
      </c>
      <c r="CM82" s="413" t="str">
        <f t="shared" ca="1" si="197"/>
        <v/>
      </c>
      <c r="CN82" s="412" t="str">
        <f>IF(OR(CO82="",CO82=0),"",MAX(CN$5:CN81)+1)</f>
        <v/>
      </c>
      <c r="CO82" s="316">
        <f>IFERROR(INDEX($AJ$70:$AJ$81, ROWS($CO$4:CO80)), IFERROR(INDEX($AN$70:$AN$81, ROWS($CO$4:CO80)-ROWS($AJ$70:$AJ$81)), IFERROR(INDEX($AR$70:$AR$81, ROWS($CO$4:CO80)-ROWS($AJ$70:$AJ$81)-ROWS($AN$70:$AN$81)),IFERROR(INDEX($AV$70:$AV$81, ROWS($CO$4:CO80)-ROWS($AJ$70:$AJ$81)-ROWS($AN$70:$AN$81)-ROWS($AR$70:$AR$81)),IFERROR(INDEX($AZ$70:$AZ$81, ROWS($CO$4:CO80)-ROWS($AJ$70:$AJ$81)-ROWS($AN$70:$AN$81)-ROWS($AR$70:$AR$81)-ROWS($AV$70:$AV$81)),IFERROR(INDEX($BD$70:$BD$81, ROWS($CO$4:CO80)-ROWS($AJ$70:$AJ$81)-ROWS($AN$70:$AN$81)-ROWS($AR$70:$AR$81)-ROWS($AV$70:$AV$81)-ROWS($AZ$70:$AZ$81)),IFERROR(INDEX($BH$70:$BH$81, ROWS($CO$4:CO80)-ROWS($AJ$70:$AJ$81)-ROWS($AN$70:$AN$81)-ROWS($AR$70:$AR$81)-ROWS($AV$70:$AV$81)-ROWS($AZ$70:$AZ$81)-ROWS($BD$70:$BD$81)), "")))))))</f>
        <v>0</v>
      </c>
      <c r="CP82" s="316" t="str">
        <f t="shared" ca="1" si="198"/>
        <v/>
      </c>
      <c r="CQ82" s="316" t="str">
        <f>IF(OR(CR82="",CR82=0),"",MAX(CQ$5:CQ81)+1)</f>
        <v/>
      </c>
      <c r="CR82" s="316">
        <f>IFERROR(INDEX($AK$70:$AK$81, ROWS($CR$4:CR80)), IFERROR(INDEX($AO$70:$AO$81, ROWS($CR$4:CR80)-ROWS($AK$70:$AK$81)), IFERROR(INDEX($AS$70:$AS$81, ROWS($CR$4:CR80)-ROWS($AK$70:$AK$81)-ROWS($AO$70:$AO$81)),IFERROR(INDEX($AW$70:$AW$81, ROWS($CR$4:CR80)-ROWS($AK$70:$AK$81)-ROWS($AO$70:$AO$81)-ROWS($AS$70:$AS$81)),IFERROR(INDEX($BA$70:$BA$81, ROWS($CR$4:CR80)-ROWS($AK$70:$AK$81)-ROWS($AO$70:$AO$81)-ROWS($AS$70:$AS$81)-ROWS($AW$70:$AW$81)),IFERROR(INDEX($BE$70:$BE$81, ROWS($CR$4:CR80)-ROWS($AK$70:$AK$81)-ROWS($AO$70:$AO$81)-ROWS($AS$70:$AS$81)-ROWS($AW$70:$AW$81)-ROWS($BA$70:$BA$81)),IFERROR(INDEX($BI$70:$BI$81, ROWS($CR$4:CR80)-ROWS($AK$70:$AK$81)-ROWS($AO$70:$AO$81)-ROWS($AS$70:$AS$81)-ROWS($AW$70:$AW$81)-ROWS($BA$70:$BA$81)-ROWS($BE$70:$BE$81)), "")))))))</f>
        <v>0</v>
      </c>
      <c r="CS82" s="316" t="str">
        <f t="shared" ca="1" si="199"/>
        <v/>
      </c>
      <c r="CT82" s="413" t="str">
        <f t="shared" ca="1" si="200"/>
        <v/>
      </c>
      <c r="CU82" s="412" t="str">
        <f>IF(OR(CV82="",CV82=0),"",MAX(CU$5:CU81)+1)</f>
        <v/>
      </c>
      <c r="CV82" s="316" t="str">
        <f>IFERROR(INDEX($AJ$86:$AJ$97, ROWS($CV$4:CV80)), IFERROR(INDEX($AN$86:$AN$97, ROWS($CV$4:CV80)-ROWS($AJ$86:$AJ$97)), ""))</f>
        <v/>
      </c>
      <c r="CW82" s="316" t="str">
        <f t="shared" si="201"/>
        <v/>
      </c>
      <c r="CX82" s="316" t="str">
        <f>IF(OR(CY82="",CY82=0),"",MAX(CX$5:CX81)+1)</f>
        <v/>
      </c>
      <c r="CY82" s="316" t="str">
        <f>IFERROR(INDEX($AK$86:$AK$97, ROWS($CY$4:CY80)), IFERROR(INDEX($AO$86:$AO$97, ROWS($CY$4:CY80)-ROWS($AK$86:$AK$97)), ""))</f>
        <v/>
      </c>
      <c r="CZ82" s="316" t="str">
        <f t="shared" si="202"/>
        <v/>
      </c>
      <c r="DA82" s="413" t="str">
        <f t="shared" si="203"/>
        <v/>
      </c>
      <c r="DC82" s="438" t="str">
        <f ca="1">IF(OR(DD82="",DD82=0),"",MAX(DC$65:DC81)+1)</f>
        <v/>
      </c>
      <c r="DD82" s="434" t="str">
        <f t="shared" ca="1" si="166"/>
        <v/>
      </c>
      <c r="DE82" s="413" t="str">
        <f t="shared" ca="1" si="167"/>
        <v/>
      </c>
      <c r="DF82" s="431" t="str">
        <f ca="1">IF(OR(DG82="",DG82=0),"",MAX(DF$65:DF81)+1)</f>
        <v/>
      </c>
      <c r="DG82" s="412" t="str">
        <f t="shared" ca="1" si="168"/>
        <v/>
      </c>
      <c r="DH82" s="413" t="str">
        <f t="shared" ca="1" si="169"/>
        <v/>
      </c>
      <c r="DI82" s="412" t="str">
        <f t="shared" ca="1" si="170"/>
        <v/>
      </c>
      <c r="DJ82" s="413" t="str">
        <f t="shared" ca="1" si="171"/>
        <v/>
      </c>
      <c r="DK82" s="412" t="str">
        <f t="shared" ca="1" si="172"/>
        <v/>
      </c>
      <c r="DL82" s="413" t="str">
        <f t="shared" ca="1" si="173"/>
        <v/>
      </c>
    </row>
    <row r="83" spans="28:123" ht="15.75" thickBot="1" x14ac:dyDescent="0.35">
      <c r="AB83" s="395" t="str">
        <f ca="1">IFERROR(MATCH($AB$59,OFFSET(Year!$BD$123:$BD$174,AB82,,1000),0)+AB82,"")</f>
        <v/>
      </c>
      <c r="AC83" s="404" t="str">
        <f ca="1">IFERROR(INDEX(Year!$BG$123:$BG$174,AB83),"")</f>
        <v/>
      </c>
      <c r="AD83" s="405" t="str">
        <f ca="1">IFERROR(INDEX(Year!$BE$123:$BE$174,AB83),"")</f>
        <v/>
      </c>
      <c r="AE83" s="406" t="str">
        <f ca="1">IFERROR(INDEX(Year!$BF$123:$BF$174,AB83),"")</f>
        <v/>
      </c>
      <c r="AF83" s="407" t="str">
        <f ca="1">IFERROR(INDEX(Year!$BD$123:$BD$174,AB83),"")</f>
        <v/>
      </c>
      <c r="BL83" s="412" t="str">
        <f ca="1">IF(OR(BM83="",BM83=0),"",MAX(BL$5:BL82)+1)</f>
        <v/>
      </c>
      <c r="BM83" s="316" t="str">
        <f ca="1">IFERROR(INDEX($AJ$6:$AJ$17, ROWS(BM$4:$BM81)), IFERROR(INDEX($AN$6:$AN$17, ROWS(BM$4:$BM81)-ROWS($AJ$6:$AJ$17)), IFERROR(INDEX($AR$6:$AR$17, ROWS(BM$4:$BM81)-ROWS($AJ$6:$AJ$17)-ROWS($AN$6:$AN$17)),IFERROR(INDEX($AV$6:$AV$17, ROWS(BM$4:$BM81)-ROWS($AJ$6:$AJ$17)-ROWS($AN$6:$AN$17)-ROWS($AR$6:$AR$17)),IFERROR(INDEX($AZ$6:$AZ$17, ROWS(BM$4:$BM81)-ROWS($AJ$6:$AJ$17)-ROWS($AN$6:$AN$17)-ROWS($AR$6:$AR$17)-ROWS($AV$6:$AV$17)),IFERROR(INDEX($BD$6:$BD$17, ROWS(BM$4:$BM81)-ROWS($AJ$6:$AJ$17)-ROWS($AN$6:$AN$17)-ROWS($AR$6:$AR$17)-ROWS($AV$6:$AV$17)-ROWS($AZ$6:$AZ$17)),IFERROR(INDEX($BH$6:$BH$17, ROWS(BM$4:$BM81)-ROWS($AJ$6:$AJ$17)-ROWS($AN$6:$AN$17)-ROWS($AR$6:$AR$17)-ROWS($AV$6:$AV$17)-ROWS($AZ$6:$AZ$17)-ROWS($BD$6:$BD$17)), "")))))))</f>
        <v/>
      </c>
      <c r="BN83" s="316" t="str">
        <f t="shared" ca="1" si="186"/>
        <v/>
      </c>
      <c r="BO83" s="316" t="str">
        <f ca="1">IF(OR(BP83="",BP83=0),"",MAX(BO$5:BO82)+1)</f>
        <v/>
      </c>
      <c r="BP83" s="316" t="str">
        <f ca="1">IFERROR(INDEX($AK$6:$AK$17, ROWS($BP$4:BP81)), IFERROR(INDEX($AO$6:$AO$17, ROWS($BP$4:BP81)-ROWS($AK$6:$AK$17)), IFERROR(INDEX($AS$6:$AS$17, ROWS($BP$4:BP81)-ROWS($AK$6:$AK$17)-ROWS($AO$6:$AO$17)),IFERROR(INDEX($AW$6:$AW$17, ROWS($BP$4:BP81)-ROWS($AK$6:$AK$17)-ROWS($AO$6:$AO$17)-ROWS($AS$6:$AS$17)),IFERROR(INDEX($BA$6:$BA$17, ROWS($BP$4:BP81)-ROWS($AK$6:$AK$17)-ROWS($AO$6:$AO$17)-ROWS($AS$6:$AS$17)-ROWS($AW$6:$AW$17)),IFERROR(INDEX($BE$6:$BE$17, ROWS($BP$4:BP81)-ROWS($AK$6:$AK$17)-ROWS($AO$6:$AO$17)-ROWS($AS$6:$AS$17)-ROWS($AW$6:$AW$17)-ROWS($BA$6:$BA$17)),IFERROR(INDEX($BI$6:$BI$17, ROWS($BP$4:BP81)-ROWS($AK$6:$AK$17)-ROWS($AO$6:$AO$17)-ROWS($AS$6:$AS$17)-ROWS($AW$6:$AW$17)-ROWS($BA$6:$BA$17)-ROWS($BE$6:$BE$17)), "")))))))</f>
        <v/>
      </c>
      <c r="BQ83" s="316" t="str">
        <f t="shared" ca="1" si="187"/>
        <v/>
      </c>
      <c r="BR83" s="413" t="str">
        <f t="shared" ca="1" si="188"/>
        <v/>
      </c>
      <c r="BS83" s="412" t="str">
        <f ca="1">IF(OR(BT83="",BT83=0),"",MAX(BS$5:BS82)+1)</f>
        <v/>
      </c>
      <c r="BT83" s="316" t="str">
        <f ca="1">IFERROR(INDEX($AJ$22:$AJ$33, ROWS($BT$4:BT81)), IFERROR(INDEX($AN$22:$AN$33, ROWS($BT$4:BT81)-ROWS($AJ$22:$AJ$33)), IFERROR(INDEX($AR$22:$AR$33, ROWS($BT$4:BT81)-ROWS($AJ$22:$AJ$33)-ROWS($AN$22:$AN$33)),IFERROR(INDEX($AV$22:$AV$33, ROWS($BT$4:BT81)-ROWS($AJ$22:$AJ$33)-ROWS($AN$22:$AN$33)-ROWS($AR$22:$AR$33)),IFERROR(INDEX($AZ$22:$AZ$33, ROWS($BT$4:BT81)-ROWS($AJ$22:$AJ$33)-ROWS($AN$22:$AN$33)-ROWS($AR$22:$AR$33)-ROWS($AV$22:$AV$33)),IFERROR(INDEX($BD$22:$BD$33, ROWS($BT$4:BT81)-ROWS($AJ$22:$AJ$33)-ROWS($AN$22:$AN$33)-ROWS($AR$22:$AR$33)-ROWS($AV$22:$AV$33)-ROWS($AZ$22:$AZ$33)),IFERROR(INDEX($BH$22:$BH$33, ROWS($BT$4:BT81)-ROWS($AJ$22:$AJ$33)-ROWS($AN$22:$AN$33)-ROWS($AR$22:$AR$33)-ROWS($AV$22:$AV$33)-ROWS($AZ$22:$AZ$33)-ROWS($BD$22:$BD$33)), "")))))))</f>
        <v/>
      </c>
      <c r="BU83" s="316" t="str">
        <f t="shared" ca="1" si="189"/>
        <v/>
      </c>
      <c r="BV83" s="316" t="str">
        <f ca="1">IF(OR(BW83="",BW83=0),"",MAX(BV$5:BV82)+1)</f>
        <v/>
      </c>
      <c r="BW83" s="316" t="str">
        <f ca="1">IFERROR(INDEX($AK$22:$AK$33, ROWS($BW$4:BW81)), IFERROR(INDEX($AO$22:$AO$33, ROWS($BW$4:BW81)-ROWS($AK$22:$AK$33)), IFERROR(INDEX($AS$22:$AS$33, ROWS($BW$4:BW81)-ROWS($AK$22:$AK$33)-ROWS($AO$22:$AO$33)),IFERROR(INDEX($AW$22:$AW$33, ROWS($BW$4:BW81)-ROWS($AK$22:$AK$33)-ROWS($AO$22:$AO$33)-ROWS($AS$22:$AS$33)),IFERROR(INDEX($BA$22:$BA$33, ROWS($BW$4:BW81)-ROWS($AK$22:$AK$33)-ROWS($AO$22:$AO$33)-ROWS($AS$22:$AS$33)-ROWS($AW$22:$AW$33)),IFERROR(INDEX($BE$22:$BE$33, ROWS($BW$4:BW81)-ROWS($AK$22:$AK$33)-ROWS($AO$22:$AO$33)-ROWS($AS$22:$AS$33)-ROWS($AW$22:$AW$33)-ROWS($BA$22:$BA$33)),IFERROR(INDEX($BI$22:$BI$33, ROWS($BW$4:BW81)-ROWS($AK$22:$AK$33)-ROWS($AO$22:$AO$33)-ROWS($AS$22:$AS$33)-ROWS($AW$22:$AW$33)-ROWS($BA$22:$BA$33)-ROWS($BE$22:$BE$33)), "")))))))</f>
        <v/>
      </c>
      <c r="BX83" s="316" t="str">
        <f t="shared" ca="1" si="190"/>
        <v/>
      </c>
      <c r="BY83" s="413" t="str">
        <f t="shared" ca="1" si="191"/>
        <v/>
      </c>
      <c r="BZ83" s="412" t="str">
        <f ca="1">IF(OR(CA83="",CA83=0),"",MAX(BZ$5:BZ82)+1)</f>
        <v/>
      </c>
      <c r="CA83" s="316" t="str">
        <f ca="1">IFERROR(INDEX($AJ$38:$AJ$49, ROWS($CA$4:CA81)), IFERROR(INDEX($AN$38:$AN$49, ROWS($CA$4:CA81)-ROWS($AJ$38:$AJ$49)), IFERROR(INDEX($AR$38:$AR$49, ROWS($CA$4:CA81)-ROWS($AJ$38:$AJ$49)-ROWS($AN$38:$AN$49)),IFERROR(INDEX($AV$38:$AV$49, ROWS($CA$4:CA81)-ROWS($AJ$38:$AJ$49)-ROWS($AN$38:$AN$49)-ROWS($AR$38:$AR$49)),IFERROR(INDEX($AZ$38:$AZ$49, ROWS($CA$4:CA81)-ROWS($AJ$38:$AJ$49)-ROWS($AN$38:$AN$49)-ROWS($AR$38:$AR$49)-ROWS($AV$38:$AV$49)),IFERROR(INDEX($BD$38:$BD$49, ROWS($CA$4:CA81)-ROWS($AJ$38:$AJ$49)-ROWS($AN$38:$AN$49)-ROWS($AR$38:$AR$49)-ROWS($AV$38:$AV$49)-ROWS($AZ$38:$AZ$49)),IFERROR(INDEX($BH$38:$BH$49, ROWS($CA$4:CA81)-ROWS($AJ$38:$AJ$49)-ROWS($AN$38:$AN$49)-ROWS($AR$38:$AR$49)-ROWS($AV$38:$AV$49)-ROWS($AZ$38:$AZ$49)-ROWS($BD$38:$BD$49)), "")))))))</f>
        <v/>
      </c>
      <c r="CB83" s="316" t="str">
        <f t="shared" ca="1" si="192"/>
        <v/>
      </c>
      <c r="CC83" s="316" t="str">
        <f ca="1">IF(OR(CD83="",CD83=0),"",MAX(CC$5:CC82)+1)</f>
        <v/>
      </c>
      <c r="CD83" s="316" t="str">
        <f ca="1">IFERROR(INDEX($AK$38:$AK$49, ROWS($CD$4:CD81)), IFERROR(INDEX($AO$38:$AO$49, ROWS($CD$4:CD81)-ROWS($AK$38:$AK$49)), IFERROR(INDEX($AS$38:$AS$49, ROWS($CD$4:CD81)-ROWS($AK$38:$AK$49)-ROWS($AO$38:$AO$49)),IFERROR(INDEX($AW$38:$AW$49, ROWS($CD$4:CD81)-ROWS($AK$38:$AK$49)-ROWS($AO$38:$AO$49)-ROWS($AS$38:$AS$49)),IFERROR(INDEX($BA$38:$BA$49, ROWS($CD$4:CD81)-ROWS($AK$38:$AK$49)-ROWS($AO$38:$AO$49)-ROWS($AS$38:$AS$49)-ROWS($AW$38:$AW$49)),IFERROR(INDEX($BE$38:$BE$49, ROWS($CD$4:CD81)-ROWS($AK$38:$AK$49)-ROWS($AO$38:$AO$49)-ROWS($AS$38:$AS$49)-ROWS($AW$38:$AW$49)-ROWS($BA$38:$BA$49)),IFERROR(INDEX($BI$38:$BI$49, ROWS($CD$4:CD81)-ROWS($AK$38:$AK$49)-ROWS($AO$38:$AO$49)-ROWS($AS$38:$AS$49)-ROWS($AW$38:$AW$49)-ROWS($BA$38:$BA$49)-ROWS($BE$38:$BE$49)), "")))))))</f>
        <v/>
      </c>
      <c r="CE83" s="316" t="str">
        <f t="shared" ca="1" si="193"/>
        <v/>
      </c>
      <c r="CF83" s="413" t="str">
        <f t="shared" ca="1" si="194"/>
        <v/>
      </c>
      <c r="CG83" s="412" t="str">
        <f ca="1">IF(OR(CH83="",CH83=0),"",MAX(CG$5:CG82)+1)</f>
        <v/>
      </c>
      <c r="CH83" s="316" t="str">
        <f ca="1">IFERROR(INDEX($AJ$54:$AJ$65, ROWS($CH$4:CH81)), IFERROR(INDEX($AN$54:$AN$65, ROWS($CH$4:CH81)-ROWS($AJ$54:$AJ$65)), IFERROR(INDEX($AR$54:$AR$65, ROWS($CH$4:CH81)-ROWS($AJ$54:$AJ$65)-ROWS($AN$54:$AN$65)),IFERROR(INDEX($AV$54:$AV$65, ROWS($CH$4:CH81)-ROWS($AJ$54:$AJ$65)-ROWS($AN$54:$AN$65)-ROWS($AR$54:$AR$65)),IFERROR(INDEX($AZ$54:$AZ$65, ROWS($CH$4:CH81)-ROWS($AJ$54:$AJ$65)-ROWS($AN$54:$AN$65)-ROWS($AR$54:$AR$65)-ROWS($AV$54:$AV$65)),IFERROR(INDEX($BD$54:$BD$65, ROWS($CH$4:CH81)-ROWS($AJ$54:$AJ$65)-ROWS($AN$54:$AN$65)-ROWS($AR$54:$AR$65)-ROWS($AV$54:$AV$65)-ROWS($AZ$54:$AZ$65)),IFERROR(INDEX($BH$54:$BH$65, ROWS($CH$4:CH81)-ROWS($AJ$54:$AJ$65)-ROWS($AN$54:$AN$65)-ROWS($AR$54:$AR$65)-ROWS($AV$54:$AV$65)-ROWS($AZ$54:$AZ$65)-ROWS($BD$54:$BD$65)), "")))))))</f>
        <v/>
      </c>
      <c r="CI83" s="316" t="str">
        <f t="shared" ca="1" si="195"/>
        <v/>
      </c>
      <c r="CJ83" s="316" t="str">
        <f ca="1">IF(OR(CK83="",CK83=0),"",MAX(CJ$5:CJ82)+1)</f>
        <v/>
      </c>
      <c r="CK83" s="316" t="str">
        <f ca="1">IFERROR(INDEX($AK$54:$AK$65, ROWS($CK$4:CK81)), IFERROR(INDEX($AO$54:$AO$65, ROWS($CK$4:CK81)-ROWS($AK$54:$AK$65)), IFERROR(INDEX($AS$54:$AS$65, ROWS($CK$4:CK81)-ROWS($AK$54:$AK$65)-ROWS($AO$54:$AO$65)),IFERROR(INDEX($AW$54:$AW$65, ROWS($CK$4:CK81)-ROWS($AK$54:$AK$65)-ROWS($AO$54:$AO$65)-ROWS($AS$54:$AS$65)),IFERROR(INDEX($BA$54:$BA$65, ROWS($CK$4:CK81)-ROWS($AK$54:$AK$65)-ROWS($AO$54:$AO$65)-ROWS($AS$54:$AS$65)-ROWS($AW$54:$AW$65)),IFERROR(INDEX($BE$54:$BE$65, ROWS($CK$4:CK81)-ROWS($AK$54:$AK$65)-ROWS($AO$54:$AO$65)-ROWS($AS$54:$AS$65)-ROWS($AW$54:$AW$65)-ROWS($BA$54:$BA$65)),IFERROR(INDEX($BI$54:$BI$65, ROWS($CK$4:CK81)-ROWS($AK$54:$AK$65)-ROWS($AO$54:$AO$65)-ROWS($AS$54:$AS$65)-ROWS($AW$54:$AW$65)-ROWS($BA$54:$BA$65)-ROWS($BE$54:$BE$65)), "")))))))</f>
        <v/>
      </c>
      <c r="CL83" s="316" t="str">
        <f t="shared" ca="1" si="196"/>
        <v/>
      </c>
      <c r="CM83" s="413" t="str">
        <f t="shared" ca="1" si="197"/>
        <v/>
      </c>
      <c r="CN83" s="412" t="str">
        <f>IF(OR(CO83="",CO83=0),"",MAX(CN$5:CN82)+1)</f>
        <v/>
      </c>
      <c r="CO83" s="316">
        <f>IFERROR(INDEX($AJ$70:$AJ$81, ROWS($CO$4:CO81)), IFERROR(INDEX($AN$70:$AN$81, ROWS($CO$4:CO81)-ROWS($AJ$70:$AJ$81)), IFERROR(INDEX($AR$70:$AR$81, ROWS($CO$4:CO81)-ROWS($AJ$70:$AJ$81)-ROWS($AN$70:$AN$81)),IFERROR(INDEX($AV$70:$AV$81, ROWS($CO$4:CO81)-ROWS($AJ$70:$AJ$81)-ROWS($AN$70:$AN$81)-ROWS($AR$70:$AR$81)),IFERROR(INDEX($AZ$70:$AZ$81, ROWS($CO$4:CO81)-ROWS($AJ$70:$AJ$81)-ROWS($AN$70:$AN$81)-ROWS($AR$70:$AR$81)-ROWS($AV$70:$AV$81)),IFERROR(INDEX($BD$70:$BD$81, ROWS($CO$4:CO81)-ROWS($AJ$70:$AJ$81)-ROWS($AN$70:$AN$81)-ROWS($AR$70:$AR$81)-ROWS($AV$70:$AV$81)-ROWS($AZ$70:$AZ$81)),IFERROR(INDEX($BH$70:$BH$81, ROWS($CO$4:CO81)-ROWS($AJ$70:$AJ$81)-ROWS($AN$70:$AN$81)-ROWS($AR$70:$AR$81)-ROWS($AV$70:$AV$81)-ROWS($AZ$70:$AZ$81)-ROWS($BD$70:$BD$81)), "")))))))</f>
        <v>0</v>
      </c>
      <c r="CP83" s="316" t="str">
        <f t="shared" ca="1" si="198"/>
        <v/>
      </c>
      <c r="CQ83" s="316" t="str">
        <f>IF(OR(CR83="",CR83=0),"",MAX(CQ$5:CQ82)+1)</f>
        <v/>
      </c>
      <c r="CR83" s="316">
        <f>IFERROR(INDEX($AK$70:$AK$81, ROWS($CR$4:CR81)), IFERROR(INDEX($AO$70:$AO$81, ROWS($CR$4:CR81)-ROWS($AK$70:$AK$81)), IFERROR(INDEX($AS$70:$AS$81, ROWS($CR$4:CR81)-ROWS($AK$70:$AK$81)-ROWS($AO$70:$AO$81)),IFERROR(INDEX($AW$70:$AW$81, ROWS($CR$4:CR81)-ROWS($AK$70:$AK$81)-ROWS($AO$70:$AO$81)-ROWS($AS$70:$AS$81)),IFERROR(INDEX($BA$70:$BA$81, ROWS($CR$4:CR81)-ROWS($AK$70:$AK$81)-ROWS($AO$70:$AO$81)-ROWS($AS$70:$AS$81)-ROWS($AW$70:$AW$81)),IFERROR(INDEX($BE$70:$BE$81, ROWS($CR$4:CR81)-ROWS($AK$70:$AK$81)-ROWS($AO$70:$AO$81)-ROWS($AS$70:$AS$81)-ROWS($AW$70:$AW$81)-ROWS($BA$70:$BA$81)),IFERROR(INDEX($BI$70:$BI$81, ROWS($CR$4:CR81)-ROWS($AK$70:$AK$81)-ROWS($AO$70:$AO$81)-ROWS($AS$70:$AS$81)-ROWS($AW$70:$AW$81)-ROWS($BA$70:$BA$81)-ROWS($BE$70:$BE$81)), "")))))))</f>
        <v>0</v>
      </c>
      <c r="CS83" s="316" t="str">
        <f t="shared" ca="1" si="199"/>
        <v/>
      </c>
      <c r="CT83" s="413" t="str">
        <f t="shared" ca="1" si="200"/>
        <v/>
      </c>
      <c r="CU83" s="412" t="str">
        <f>IF(OR(CV83="",CV83=0),"",MAX(CU$5:CU82)+1)</f>
        <v/>
      </c>
      <c r="CV83" s="316" t="str">
        <f>IFERROR(INDEX($AJ$86:$AJ$97, ROWS($CV$4:CV81)), IFERROR(INDEX($AN$86:$AN$97, ROWS($CV$4:CV81)-ROWS($AJ$86:$AJ$97)), ""))</f>
        <v/>
      </c>
      <c r="CW83" s="316" t="str">
        <f t="shared" si="201"/>
        <v/>
      </c>
      <c r="CX83" s="316" t="str">
        <f>IF(OR(CY83="",CY83=0),"",MAX(CX$5:CX82)+1)</f>
        <v/>
      </c>
      <c r="CY83" s="316" t="str">
        <f>IFERROR(INDEX($AK$86:$AK$97, ROWS($CY$4:CY81)), IFERROR(INDEX($AO$86:$AO$97, ROWS($CY$4:CY81)-ROWS($AK$86:$AK$97)), ""))</f>
        <v/>
      </c>
      <c r="CZ83" s="316" t="str">
        <f t="shared" si="202"/>
        <v/>
      </c>
      <c r="DA83" s="413" t="str">
        <f t="shared" si="203"/>
        <v/>
      </c>
      <c r="DC83" s="439" t="str">
        <f ca="1">IF(OR(DD83="",DD83=0),"",MAX(DC$65:DC82)+1)</f>
        <v/>
      </c>
      <c r="DD83" s="436" t="str">
        <f t="shared" ca="1" si="166"/>
        <v/>
      </c>
      <c r="DE83" s="422" t="str">
        <f t="shared" ca="1" si="167"/>
        <v/>
      </c>
      <c r="DF83" s="433" t="str">
        <f ca="1">IF(OR(DG83="",DG83=0),"",MAX(DF$65:DF82)+1)</f>
        <v/>
      </c>
      <c r="DG83" s="420" t="str">
        <f t="shared" ca="1" si="168"/>
        <v/>
      </c>
      <c r="DH83" s="422" t="str">
        <f t="shared" ca="1" si="169"/>
        <v/>
      </c>
      <c r="DI83" s="420" t="str">
        <f t="shared" ca="1" si="170"/>
        <v/>
      </c>
      <c r="DJ83" s="422" t="str">
        <f t="shared" ca="1" si="171"/>
        <v/>
      </c>
      <c r="DK83" s="420" t="str">
        <f t="shared" ca="1" si="172"/>
        <v/>
      </c>
      <c r="DL83" s="422" t="str">
        <f t="shared" ca="1" si="173"/>
        <v/>
      </c>
    </row>
    <row r="84" spans="28:123" ht="15.75" thickBot="1" x14ac:dyDescent="0.35">
      <c r="AB84" s="395" t="str">
        <f ca="1">IFERROR(MATCH($AB$59,OFFSET(Year!$BD$123:$BD$174,AB83,,1000),0)+AB83,"")</f>
        <v/>
      </c>
      <c r="AC84" s="404" t="str">
        <f ca="1">IFERROR(INDEX(Year!$BG$123:$BG$174,AB84),"")</f>
        <v/>
      </c>
      <c r="AD84" s="405" t="str">
        <f ca="1">IFERROR(INDEX(Year!$BE$123:$BE$174,AB84),"")</f>
        <v/>
      </c>
      <c r="AE84" s="406" t="str">
        <f ca="1">IFERROR(INDEX(Year!$BF$123:$BF$174,AB84),"")</f>
        <v/>
      </c>
      <c r="AF84" s="407" t="str">
        <f ca="1">IFERROR(INDEX(Year!$BD$123:$BD$174,AB84),"")</f>
        <v/>
      </c>
      <c r="AI84" s="1153" t="str">
        <f>IF(A35="","",--TEXT(A35,"dd"))</f>
        <v/>
      </c>
      <c r="AJ84" s="1154"/>
      <c r="AK84" s="1154"/>
      <c r="AL84" s="1155"/>
      <c r="AM84" s="1153" t="str">
        <f>IF(C35="","",--TEXT(C35,"dd"))</f>
        <v/>
      </c>
      <c r="AN84" s="1154"/>
      <c r="AO84" s="1154"/>
      <c r="AP84" s="1155"/>
      <c r="BL84" s="412" t="str">
        <f ca="1">IF(OR(BM84="",BM84=0),"",MAX(BL$5:BL83)+1)</f>
        <v/>
      </c>
      <c r="BM84" s="316" t="str">
        <f ca="1">IFERROR(INDEX($AJ$6:$AJ$17, ROWS(BM$4:$BM82)), IFERROR(INDEX($AN$6:$AN$17, ROWS(BM$4:$BM82)-ROWS($AJ$6:$AJ$17)), IFERROR(INDEX($AR$6:$AR$17, ROWS(BM$4:$BM82)-ROWS($AJ$6:$AJ$17)-ROWS($AN$6:$AN$17)),IFERROR(INDEX($AV$6:$AV$17, ROWS(BM$4:$BM82)-ROWS($AJ$6:$AJ$17)-ROWS($AN$6:$AN$17)-ROWS($AR$6:$AR$17)),IFERROR(INDEX($AZ$6:$AZ$17, ROWS(BM$4:$BM82)-ROWS($AJ$6:$AJ$17)-ROWS($AN$6:$AN$17)-ROWS($AR$6:$AR$17)-ROWS($AV$6:$AV$17)),IFERROR(INDEX($BD$6:$BD$17, ROWS(BM$4:$BM82)-ROWS($AJ$6:$AJ$17)-ROWS($AN$6:$AN$17)-ROWS($AR$6:$AR$17)-ROWS($AV$6:$AV$17)-ROWS($AZ$6:$AZ$17)),IFERROR(INDEX($BH$6:$BH$17, ROWS(BM$4:$BM82)-ROWS($AJ$6:$AJ$17)-ROWS($AN$6:$AN$17)-ROWS($AR$6:$AR$17)-ROWS($AV$6:$AV$17)-ROWS($AZ$6:$AZ$17)-ROWS($BD$6:$BD$17)), "")))))))</f>
        <v/>
      </c>
      <c r="BN84" s="316" t="str">
        <f t="shared" ca="1" si="186"/>
        <v/>
      </c>
      <c r="BO84" s="316" t="str">
        <f ca="1">IF(OR(BP84="",BP84=0),"",MAX(BO$5:BO83)+1)</f>
        <v/>
      </c>
      <c r="BP84" s="316" t="str">
        <f ca="1">IFERROR(INDEX($AK$6:$AK$17, ROWS($BP$4:BP82)), IFERROR(INDEX($AO$6:$AO$17, ROWS($BP$4:BP82)-ROWS($AK$6:$AK$17)), IFERROR(INDEX($AS$6:$AS$17, ROWS($BP$4:BP82)-ROWS($AK$6:$AK$17)-ROWS($AO$6:$AO$17)),IFERROR(INDEX($AW$6:$AW$17, ROWS($BP$4:BP82)-ROWS($AK$6:$AK$17)-ROWS($AO$6:$AO$17)-ROWS($AS$6:$AS$17)),IFERROR(INDEX($BA$6:$BA$17, ROWS($BP$4:BP82)-ROWS($AK$6:$AK$17)-ROWS($AO$6:$AO$17)-ROWS($AS$6:$AS$17)-ROWS($AW$6:$AW$17)),IFERROR(INDEX($BE$6:$BE$17, ROWS($BP$4:BP82)-ROWS($AK$6:$AK$17)-ROWS($AO$6:$AO$17)-ROWS($AS$6:$AS$17)-ROWS($AW$6:$AW$17)-ROWS($BA$6:$BA$17)),IFERROR(INDEX($BI$6:$BI$17, ROWS($BP$4:BP82)-ROWS($AK$6:$AK$17)-ROWS($AO$6:$AO$17)-ROWS($AS$6:$AS$17)-ROWS($AW$6:$AW$17)-ROWS($BA$6:$BA$17)-ROWS($BE$6:$BE$17)), "")))))))</f>
        <v/>
      </c>
      <c r="BQ84" s="316" t="str">
        <f t="shared" ca="1" si="187"/>
        <v/>
      </c>
      <c r="BR84" s="413" t="str">
        <f t="shared" ca="1" si="188"/>
        <v/>
      </c>
      <c r="BS84" s="412" t="str">
        <f ca="1">IF(OR(BT84="",BT84=0),"",MAX(BS$5:BS83)+1)</f>
        <v/>
      </c>
      <c r="BT84" s="316" t="str">
        <f ca="1">IFERROR(INDEX($AJ$22:$AJ$33, ROWS($BT$4:BT82)), IFERROR(INDEX($AN$22:$AN$33, ROWS($BT$4:BT82)-ROWS($AJ$22:$AJ$33)), IFERROR(INDEX($AR$22:$AR$33, ROWS($BT$4:BT82)-ROWS($AJ$22:$AJ$33)-ROWS($AN$22:$AN$33)),IFERROR(INDEX($AV$22:$AV$33, ROWS($BT$4:BT82)-ROWS($AJ$22:$AJ$33)-ROWS($AN$22:$AN$33)-ROWS($AR$22:$AR$33)),IFERROR(INDEX($AZ$22:$AZ$33, ROWS($BT$4:BT82)-ROWS($AJ$22:$AJ$33)-ROWS($AN$22:$AN$33)-ROWS($AR$22:$AR$33)-ROWS($AV$22:$AV$33)),IFERROR(INDEX($BD$22:$BD$33, ROWS($BT$4:BT82)-ROWS($AJ$22:$AJ$33)-ROWS($AN$22:$AN$33)-ROWS($AR$22:$AR$33)-ROWS($AV$22:$AV$33)-ROWS($AZ$22:$AZ$33)),IFERROR(INDEX($BH$22:$BH$33, ROWS($BT$4:BT82)-ROWS($AJ$22:$AJ$33)-ROWS($AN$22:$AN$33)-ROWS($AR$22:$AR$33)-ROWS($AV$22:$AV$33)-ROWS($AZ$22:$AZ$33)-ROWS($BD$22:$BD$33)), "")))))))</f>
        <v/>
      </c>
      <c r="BU84" s="316" t="str">
        <f t="shared" ca="1" si="189"/>
        <v/>
      </c>
      <c r="BV84" s="316" t="str">
        <f ca="1">IF(OR(BW84="",BW84=0),"",MAX(BV$5:BV83)+1)</f>
        <v/>
      </c>
      <c r="BW84" s="316" t="str">
        <f ca="1">IFERROR(INDEX($AK$22:$AK$33, ROWS($BW$4:BW82)), IFERROR(INDEX($AO$22:$AO$33, ROWS($BW$4:BW82)-ROWS($AK$22:$AK$33)), IFERROR(INDEX($AS$22:$AS$33, ROWS($BW$4:BW82)-ROWS($AK$22:$AK$33)-ROWS($AO$22:$AO$33)),IFERROR(INDEX($AW$22:$AW$33, ROWS($BW$4:BW82)-ROWS($AK$22:$AK$33)-ROWS($AO$22:$AO$33)-ROWS($AS$22:$AS$33)),IFERROR(INDEX($BA$22:$BA$33, ROWS($BW$4:BW82)-ROWS($AK$22:$AK$33)-ROWS($AO$22:$AO$33)-ROWS($AS$22:$AS$33)-ROWS($AW$22:$AW$33)),IFERROR(INDEX($BE$22:$BE$33, ROWS($BW$4:BW82)-ROWS($AK$22:$AK$33)-ROWS($AO$22:$AO$33)-ROWS($AS$22:$AS$33)-ROWS($AW$22:$AW$33)-ROWS($BA$22:$BA$33)),IFERROR(INDEX($BI$22:$BI$33, ROWS($BW$4:BW82)-ROWS($AK$22:$AK$33)-ROWS($AO$22:$AO$33)-ROWS($AS$22:$AS$33)-ROWS($AW$22:$AW$33)-ROWS($BA$22:$BA$33)-ROWS($BE$22:$BE$33)), "")))))))</f>
        <v/>
      </c>
      <c r="BX84" s="316" t="str">
        <f t="shared" ca="1" si="190"/>
        <v/>
      </c>
      <c r="BY84" s="413" t="str">
        <f t="shared" ca="1" si="191"/>
        <v/>
      </c>
      <c r="BZ84" s="412" t="str">
        <f ca="1">IF(OR(CA84="",CA84=0),"",MAX(BZ$5:BZ83)+1)</f>
        <v/>
      </c>
      <c r="CA84" s="316" t="str">
        <f ca="1">IFERROR(INDEX($AJ$38:$AJ$49, ROWS($CA$4:CA82)), IFERROR(INDEX($AN$38:$AN$49, ROWS($CA$4:CA82)-ROWS($AJ$38:$AJ$49)), IFERROR(INDEX($AR$38:$AR$49, ROWS($CA$4:CA82)-ROWS($AJ$38:$AJ$49)-ROWS($AN$38:$AN$49)),IFERROR(INDEX($AV$38:$AV$49, ROWS($CA$4:CA82)-ROWS($AJ$38:$AJ$49)-ROWS($AN$38:$AN$49)-ROWS($AR$38:$AR$49)),IFERROR(INDEX($AZ$38:$AZ$49, ROWS($CA$4:CA82)-ROWS($AJ$38:$AJ$49)-ROWS($AN$38:$AN$49)-ROWS($AR$38:$AR$49)-ROWS($AV$38:$AV$49)),IFERROR(INDEX($BD$38:$BD$49, ROWS($CA$4:CA82)-ROWS($AJ$38:$AJ$49)-ROWS($AN$38:$AN$49)-ROWS($AR$38:$AR$49)-ROWS($AV$38:$AV$49)-ROWS($AZ$38:$AZ$49)),IFERROR(INDEX($BH$38:$BH$49, ROWS($CA$4:CA82)-ROWS($AJ$38:$AJ$49)-ROWS($AN$38:$AN$49)-ROWS($AR$38:$AR$49)-ROWS($AV$38:$AV$49)-ROWS($AZ$38:$AZ$49)-ROWS($BD$38:$BD$49)), "")))))))</f>
        <v/>
      </c>
      <c r="CB84" s="316" t="str">
        <f t="shared" ca="1" si="192"/>
        <v/>
      </c>
      <c r="CC84" s="316" t="str">
        <f ca="1">IF(OR(CD84="",CD84=0),"",MAX(CC$5:CC83)+1)</f>
        <v/>
      </c>
      <c r="CD84" s="316" t="str">
        <f ca="1">IFERROR(INDEX($AK$38:$AK$49, ROWS($CD$4:CD82)), IFERROR(INDEX($AO$38:$AO$49, ROWS($CD$4:CD82)-ROWS($AK$38:$AK$49)), IFERROR(INDEX($AS$38:$AS$49, ROWS($CD$4:CD82)-ROWS($AK$38:$AK$49)-ROWS($AO$38:$AO$49)),IFERROR(INDEX($AW$38:$AW$49, ROWS($CD$4:CD82)-ROWS($AK$38:$AK$49)-ROWS($AO$38:$AO$49)-ROWS($AS$38:$AS$49)),IFERROR(INDEX($BA$38:$BA$49, ROWS($CD$4:CD82)-ROWS($AK$38:$AK$49)-ROWS($AO$38:$AO$49)-ROWS($AS$38:$AS$49)-ROWS($AW$38:$AW$49)),IFERROR(INDEX($BE$38:$BE$49, ROWS($CD$4:CD82)-ROWS($AK$38:$AK$49)-ROWS($AO$38:$AO$49)-ROWS($AS$38:$AS$49)-ROWS($AW$38:$AW$49)-ROWS($BA$38:$BA$49)),IFERROR(INDEX($BI$38:$BI$49, ROWS($CD$4:CD82)-ROWS($AK$38:$AK$49)-ROWS($AO$38:$AO$49)-ROWS($AS$38:$AS$49)-ROWS($AW$38:$AW$49)-ROWS($BA$38:$BA$49)-ROWS($BE$38:$BE$49)), "")))))))</f>
        <v/>
      </c>
      <c r="CE84" s="316" t="str">
        <f t="shared" ca="1" si="193"/>
        <v/>
      </c>
      <c r="CF84" s="413" t="str">
        <f t="shared" ca="1" si="194"/>
        <v/>
      </c>
      <c r="CG84" s="412" t="str">
        <f ca="1">IF(OR(CH84="",CH84=0),"",MAX(CG$5:CG83)+1)</f>
        <v/>
      </c>
      <c r="CH84" s="316" t="str">
        <f ca="1">IFERROR(INDEX($AJ$54:$AJ$65, ROWS($CH$4:CH82)), IFERROR(INDEX($AN$54:$AN$65, ROWS($CH$4:CH82)-ROWS($AJ$54:$AJ$65)), IFERROR(INDEX($AR$54:$AR$65, ROWS($CH$4:CH82)-ROWS($AJ$54:$AJ$65)-ROWS($AN$54:$AN$65)),IFERROR(INDEX($AV$54:$AV$65, ROWS($CH$4:CH82)-ROWS($AJ$54:$AJ$65)-ROWS($AN$54:$AN$65)-ROWS($AR$54:$AR$65)),IFERROR(INDEX($AZ$54:$AZ$65, ROWS($CH$4:CH82)-ROWS($AJ$54:$AJ$65)-ROWS($AN$54:$AN$65)-ROWS($AR$54:$AR$65)-ROWS($AV$54:$AV$65)),IFERROR(INDEX($BD$54:$BD$65, ROWS($CH$4:CH82)-ROWS($AJ$54:$AJ$65)-ROWS($AN$54:$AN$65)-ROWS($AR$54:$AR$65)-ROWS($AV$54:$AV$65)-ROWS($AZ$54:$AZ$65)),IFERROR(INDEX($BH$54:$BH$65, ROWS($CH$4:CH82)-ROWS($AJ$54:$AJ$65)-ROWS($AN$54:$AN$65)-ROWS($AR$54:$AR$65)-ROWS($AV$54:$AV$65)-ROWS($AZ$54:$AZ$65)-ROWS($BD$54:$BD$65)), "")))))))</f>
        <v/>
      </c>
      <c r="CI84" s="316" t="str">
        <f t="shared" ca="1" si="195"/>
        <v/>
      </c>
      <c r="CJ84" s="316" t="str">
        <f ca="1">IF(OR(CK84="",CK84=0),"",MAX(CJ$5:CJ83)+1)</f>
        <v/>
      </c>
      <c r="CK84" s="316" t="str">
        <f ca="1">IFERROR(INDEX($AK$54:$AK$65, ROWS($CK$4:CK82)), IFERROR(INDEX($AO$54:$AO$65, ROWS($CK$4:CK82)-ROWS($AK$54:$AK$65)), IFERROR(INDEX($AS$54:$AS$65, ROWS($CK$4:CK82)-ROWS($AK$54:$AK$65)-ROWS($AO$54:$AO$65)),IFERROR(INDEX($AW$54:$AW$65, ROWS($CK$4:CK82)-ROWS($AK$54:$AK$65)-ROWS($AO$54:$AO$65)-ROWS($AS$54:$AS$65)),IFERROR(INDEX($BA$54:$BA$65, ROWS($CK$4:CK82)-ROWS($AK$54:$AK$65)-ROWS($AO$54:$AO$65)-ROWS($AS$54:$AS$65)-ROWS($AW$54:$AW$65)),IFERROR(INDEX($BE$54:$BE$65, ROWS($CK$4:CK82)-ROWS($AK$54:$AK$65)-ROWS($AO$54:$AO$65)-ROWS($AS$54:$AS$65)-ROWS($AW$54:$AW$65)-ROWS($BA$54:$BA$65)),IFERROR(INDEX($BI$54:$BI$65, ROWS($CK$4:CK82)-ROWS($AK$54:$AK$65)-ROWS($AO$54:$AO$65)-ROWS($AS$54:$AS$65)-ROWS($AW$54:$AW$65)-ROWS($BA$54:$BA$65)-ROWS($BE$54:$BE$65)), "")))))))</f>
        <v/>
      </c>
      <c r="CL84" s="316" t="str">
        <f t="shared" ca="1" si="196"/>
        <v/>
      </c>
      <c r="CM84" s="413" t="str">
        <f t="shared" ca="1" si="197"/>
        <v/>
      </c>
      <c r="CN84" s="412" t="str">
        <f>IF(OR(CO84="",CO84=0),"",MAX(CN$5:CN83)+1)</f>
        <v/>
      </c>
      <c r="CO84" s="316">
        <f>IFERROR(INDEX($AJ$70:$AJ$81, ROWS($CO$4:CO82)), IFERROR(INDEX($AN$70:$AN$81, ROWS($CO$4:CO82)-ROWS($AJ$70:$AJ$81)), IFERROR(INDEX($AR$70:$AR$81, ROWS($CO$4:CO82)-ROWS($AJ$70:$AJ$81)-ROWS($AN$70:$AN$81)),IFERROR(INDEX($AV$70:$AV$81, ROWS($CO$4:CO82)-ROWS($AJ$70:$AJ$81)-ROWS($AN$70:$AN$81)-ROWS($AR$70:$AR$81)),IFERROR(INDEX($AZ$70:$AZ$81, ROWS($CO$4:CO82)-ROWS($AJ$70:$AJ$81)-ROWS($AN$70:$AN$81)-ROWS($AR$70:$AR$81)-ROWS($AV$70:$AV$81)),IFERROR(INDEX($BD$70:$BD$81, ROWS($CO$4:CO82)-ROWS($AJ$70:$AJ$81)-ROWS($AN$70:$AN$81)-ROWS($AR$70:$AR$81)-ROWS($AV$70:$AV$81)-ROWS($AZ$70:$AZ$81)),IFERROR(INDEX($BH$70:$BH$81, ROWS($CO$4:CO82)-ROWS($AJ$70:$AJ$81)-ROWS($AN$70:$AN$81)-ROWS($AR$70:$AR$81)-ROWS($AV$70:$AV$81)-ROWS($AZ$70:$AZ$81)-ROWS($BD$70:$BD$81)), "")))))))</f>
        <v>0</v>
      </c>
      <c r="CP84" s="316" t="str">
        <f t="shared" ca="1" si="198"/>
        <v/>
      </c>
      <c r="CQ84" s="316" t="str">
        <f>IF(OR(CR84="",CR84=0),"",MAX(CQ$5:CQ83)+1)</f>
        <v/>
      </c>
      <c r="CR84" s="316">
        <f>IFERROR(INDEX($AK$70:$AK$81, ROWS($CR$4:CR82)), IFERROR(INDEX($AO$70:$AO$81, ROWS($CR$4:CR82)-ROWS($AK$70:$AK$81)), IFERROR(INDEX($AS$70:$AS$81, ROWS($CR$4:CR82)-ROWS($AK$70:$AK$81)-ROWS($AO$70:$AO$81)),IFERROR(INDEX($AW$70:$AW$81, ROWS($CR$4:CR82)-ROWS($AK$70:$AK$81)-ROWS($AO$70:$AO$81)-ROWS($AS$70:$AS$81)),IFERROR(INDEX($BA$70:$BA$81, ROWS($CR$4:CR82)-ROWS($AK$70:$AK$81)-ROWS($AO$70:$AO$81)-ROWS($AS$70:$AS$81)-ROWS($AW$70:$AW$81)),IFERROR(INDEX($BE$70:$BE$81, ROWS($CR$4:CR82)-ROWS($AK$70:$AK$81)-ROWS($AO$70:$AO$81)-ROWS($AS$70:$AS$81)-ROWS($AW$70:$AW$81)-ROWS($BA$70:$BA$81)),IFERROR(INDEX($BI$70:$BI$81, ROWS($CR$4:CR82)-ROWS($AK$70:$AK$81)-ROWS($AO$70:$AO$81)-ROWS($AS$70:$AS$81)-ROWS($AW$70:$AW$81)-ROWS($BA$70:$BA$81)-ROWS($BE$70:$BE$81)), "")))))))</f>
        <v>0</v>
      </c>
      <c r="CS84" s="316" t="str">
        <f t="shared" ca="1" si="199"/>
        <v/>
      </c>
      <c r="CT84" s="413" t="str">
        <f t="shared" ca="1" si="200"/>
        <v/>
      </c>
      <c r="CU84" s="412" t="str">
        <f>IF(OR(CV84="",CV84=0),"",MAX(CU$5:CU83)+1)</f>
        <v/>
      </c>
      <c r="CV84" s="316" t="str">
        <f>IFERROR(INDEX($AJ$86:$AJ$97, ROWS($CV$4:CV82)), IFERROR(INDEX($AN$86:$AN$97, ROWS($CV$4:CV82)-ROWS($AJ$86:$AJ$97)), ""))</f>
        <v/>
      </c>
      <c r="CW84" s="316" t="str">
        <f t="shared" si="201"/>
        <v/>
      </c>
      <c r="CX84" s="316" t="str">
        <f>IF(OR(CY84="",CY84=0),"",MAX(CX$5:CX83)+1)</f>
        <v/>
      </c>
      <c r="CY84" s="316" t="str">
        <f>IFERROR(INDEX($AK$86:$AK$97, ROWS($CY$4:CY82)), IFERROR(INDEX($AO$86:$AO$97, ROWS($CY$4:CY82)-ROWS($AK$86:$AK$97)), ""))</f>
        <v/>
      </c>
      <c r="CZ84" s="316" t="str">
        <f t="shared" si="202"/>
        <v/>
      </c>
      <c r="DA84" s="413" t="str">
        <f t="shared" si="203"/>
        <v/>
      </c>
      <c r="DC84" s="1167" t="s">
        <v>490</v>
      </c>
      <c r="DD84" s="1168"/>
      <c r="DE84" s="1168"/>
      <c r="DF84" s="1168"/>
      <c r="DG84" s="1168"/>
      <c r="DH84" s="1168"/>
      <c r="DI84" s="1168"/>
      <c r="DJ84" s="1168"/>
      <c r="DK84" s="1168"/>
      <c r="DL84" s="1169"/>
      <c r="DM84" s="292"/>
      <c r="DN84" s="1199" t="s">
        <v>490</v>
      </c>
      <c r="DO84" s="1200"/>
      <c r="DP84" s="1200"/>
      <c r="DQ84" s="1200"/>
      <c r="DR84" s="1200"/>
      <c r="DS84" s="1201"/>
    </row>
    <row r="85" spans="28:123" ht="15.75" thickBot="1" x14ac:dyDescent="0.35">
      <c r="AB85" s="395" t="str">
        <f ca="1">IFERROR(MATCH($AB$59,OFFSET(Year!$BD$123:$BD$174,AB84,,1000),0)+AB84,"")</f>
        <v/>
      </c>
      <c r="AC85" s="404" t="str">
        <f ca="1">IFERROR(INDEX(Year!$BG$123:$BG$174,AB85),"")</f>
        <v/>
      </c>
      <c r="AD85" s="405" t="str">
        <f ca="1">IFERROR(INDEX(Year!$BE$123:$BE$174,AB85),"")</f>
        <v/>
      </c>
      <c r="AE85" s="406" t="str">
        <f ca="1">IFERROR(INDEX(Year!$BF$123:$BF$174,AB85),"")</f>
        <v/>
      </c>
      <c r="AF85" s="407" t="str">
        <f ca="1">IFERROR(INDEX(Year!$BD$123:$BD$174,AB85),"")</f>
        <v/>
      </c>
      <c r="AI85" s="312"/>
      <c r="AJ85" s="313" t="s">
        <v>483</v>
      </c>
      <c r="AK85" s="313" t="s">
        <v>13</v>
      </c>
      <c r="AL85" s="314" t="s">
        <v>11</v>
      </c>
      <c r="AM85" s="312"/>
      <c r="AN85" s="313" t="s">
        <v>483</v>
      </c>
      <c r="AO85" s="313" t="s">
        <v>13</v>
      </c>
      <c r="AP85" s="314" t="s">
        <v>11</v>
      </c>
      <c r="BL85" s="412" t="str">
        <f ca="1">IF(OR(BM85="",BM85=0),"",MAX(BL$5:BL84)+1)</f>
        <v/>
      </c>
      <c r="BM85" s="316" t="str">
        <f ca="1">IFERROR(INDEX($AJ$6:$AJ$17, ROWS(BM$4:$BM83)), IFERROR(INDEX($AN$6:$AN$17, ROWS(BM$4:$BM83)-ROWS($AJ$6:$AJ$17)), IFERROR(INDEX($AR$6:$AR$17, ROWS(BM$4:$BM83)-ROWS($AJ$6:$AJ$17)-ROWS($AN$6:$AN$17)),IFERROR(INDEX($AV$6:$AV$17, ROWS(BM$4:$BM83)-ROWS($AJ$6:$AJ$17)-ROWS($AN$6:$AN$17)-ROWS($AR$6:$AR$17)),IFERROR(INDEX($AZ$6:$AZ$17, ROWS(BM$4:$BM83)-ROWS($AJ$6:$AJ$17)-ROWS($AN$6:$AN$17)-ROWS($AR$6:$AR$17)-ROWS($AV$6:$AV$17)),IFERROR(INDEX($BD$6:$BD$17, ROWS(BM$4:$BM83)-ROWS($AJ$6:$AJ$17)-ROWS($AN$6:$AN$17)-ROWS($AR$6:$AR$17)-ROWS($AV$6:$AV$17)-ROWS($AZ$6:$AZ$17)),IFERROR(INDEX($BH$6:$BH$17, ROWS(BM$4:$BM83)-ROWS($AJ$6:$AJ$17)-ROWS($AN$6:$AN$17)-ROWS($AR$6:$AR$17)-ROWS($AV$6:$AV$17)-ROWS($AZ$6:$AZ$17)-ROWS($BD$6:$BD$17)), "")))))))</f>
        <v/>
      </c>
      <c r="BN85" s="316" t="str">
        <f t="shared" ca="1" si="186"/>
        <v/>
      </c>
      <c r="BO85" s="316" t="str">
        <f ca="1">IF(OR(BP85="",BP85=0),"",MAX(BO$5:BO84)+1)</f>
        <v/>
      </c>
      <c r="BP85" s="316" t="str">
        <f ca="1">IFERROR(INDEX($AK$6:$AK$17, ROWS($BP$4:BP83)), IFERROR(INDEX($AO$6:$AO$17, ROWS($BP$4:BP83)-ROWS($AK$6:$AK$17)), IFERROR(INDEX($AS$6:$AS$17, ROWS($BP$4:BP83)-ROWS($AK$6:$AK$17)-ROWS($AO$6:$AO$17)),IFERROR(INDEX($AW$6:$AW$17, ROWS($BP$4:BP83)-ROWS($AK$6:$AK$17)-ROWS($AO$6:$AO$17)-ROWS($AS$6:$AS$17)),IFERROR(INDEX($BA$6:$BA$17, ROWS($BP$4:BP83)-ROWS($AK$6:$AK$17)-ROWS($AO$6:$AO$17)-ROWS($AS$6:$AS$17)-ROWS($AW$6:$AW$17)),IFERROR(INDEX($BE$6:$BE$17, ROWS($BP$4:BP83)-ROWS($AK$6:$AK$17)-ROWS($AO$6:$AO$17)-ROWS($AS$6:$AS$17)-ROWS($AW$6:$AW$17)-ROWS($BA$6:$BA$17)),IFERROR(INDEX($BI$6:$BI$17, ROWS($BP$4:BP83)-ROWS($AK$6:$AK$17)-ROWS($AO$6:$AO$17)-ROWS($AS$6:$AS$17)-ROWS($AW$6:$AW$17)-ROWS($BA$6:$BA$17)-ROWS($BE$6:$BE$17)), "")))))))</f>
        <v/>
      </c>
      <c r="BQ85" s="316" t="str">
        <f t="shared" ca="1" si="187"/>
        <v/>
      </c>
      <c r="BR85" s="413" t="str">
        <f t="shared" ca="1" si="188"/>
        <v/>
      </c>
      <c r="BS85" s="412" t="str">
        <f ca="1">IF(OR(BT85="",BT85=0),"",MAX(BS$5:BS84)+1)</f>
        <v/>
      </c>
      <c r="BT85" s="316" t="str">
        <f ca="1">IFERROR(INDEX($AJ$22:$AJ$33, ROWS($BT$4:BT83)), IFERROR(INDEX($AN$22:$AN$33, ROWS($BT$4:BT83)-ROWS($AJ$22:$AJ$33)), IFERROR(INDEX($AR$22:$AR$33, ROWS($BT$4:BT83)-ROWS($AJ$22:$AJ$33)-ROWS($AN$22:$AN$33)),IFERROR(INDEX($AV$22:$AV$33, ROWS($BT$4:BT83)-ROWS($AJ$22:$AJ$33)-ROWS($AN$22:$AN$33)-ROWS($AR$22:$AR$33)),IFERROR(INDEX($AZ$22:$AZ$33, ROWS($BT$4:BT83)-ROWS($AJ$22:$AJ$33)-ROWS($AN$22:$AN$33)-ROWS($AR$22:$AR$33)-ROWS($AV$22:$AV$33)),IFERROR(INDEX($BD$22:$BD$33, ROWS($BT$4:BT83)-ROWS($AJ$22:$AJ$33)-ROWS($AN$22:$AN$33)-ROWS($AR$22:$AR$33)-ROWS($AV$22:$AV$33)-ROWS($AZ$22:$AZ$33)),IFERROR(INDEX($BH$22:$BH$33, ROWS($BT$4:BT83)-ROWS($AJ$22:$AJ$33)-ROWS($AN$22:$AN$33)-ROWS($AR$22:$AR$33)-ROWS($AV$22:$AV$33)-ROWS($AZ$22:$AZ$33)-ROWS($BD$22:$BD$33)), "")))))))</f>
        <v/>
      </c>
      <c r="BU85" s="316" t="str">
        <f t="shared" ca="1" si="189"/>
        <v/>
      </c>
      <c r="BV85" s="316" t="str">
        <f ca="1">IF(OR(BW85="",BW85=0),"",MAX(BV$5:BV84)+1)</f>
        <v/>
      </c>
      <c r="BW85" s="316" t="str">
        <f ca="1">IFERROR(INDEX($AK$22:$AK$33, ROWS($BW$4:BW83)), IFERROR(INDEX($AO$22:$AO$33, ROWS($BW$4:BW83)-ROWS($AK$22:$AK$33)), IFERROR(INDEX($AS$22:$AS$33, ROWS($BW$4:BW83)-ROWS($AK$22:$AK$33)-ROWS($AO$22:$AO$33)),IFERROR(INDEX($AW$22:$AW$33, ROWS($BW$4:BW83)-ROWS($AK$22:$AK$33)-ROWS($AO$22:$AO$33)-ROWS($AS$22:$AS$33)),IFERROR(INDEX($BA$22:$BA$33, ROWS($BW$4:BW83)-ROWS($AK$22:$AK$33)-ROWS($AO$22:$AO$33)-ROWS($AS$22:$AS$33)-ROWS($AW$22:$AW$33)),IFERROR(INDEX($BE$22:$BE$33, ROWS($BW$4:BW83)-ROWS($AK$22:$AK$33)-ROWS($AO$22:$AO$33)-ROWS($AS$22:$AS$33)-ROWS($AW$22:$AW$33)-ROWS($BA$22:$BA$33)),IFERROR(INDEX($BI$22:$BI$33, ROWS($BW$4:BW83)-ROWS($AK$22:$AK$33)-ROWS($AO$22:$AO$33)-ROWS($AS$22:$AS$33)-ROWS($AW$22:$AW$33)-ROWS($BA$22:$BA$33)-ROWS($BE$22:$BE$33)), "")))))))</f>
        <v/>
      </c>
      <c r="BX85" s="316" t="str">
        <f t="shared" ca="1" si="190"/>
        <v/>
      </c>
      <c r="BY85" s="413" t="str">
        <f t="shared" ca="1" si="191"/>
        <v/>
      </c>
      <c r="BZ85" s="412" t="str">
        <f ca="1">IF(OR(CA85="",CA85=0),"",MAX(BZ$5:BZ84)+1)</f>
        <v/>
      </c>
      <c r="CA85" s="316" t="str">
        <f ca="1">IFERROR(INDEX($AJ$38:$AJ$49, ROWS($CA$4:CA83)), IFERROR(INDEX($AN$38:$AN$49, ROWS($CA$4:CA83)-ROWS($AJ$38:$AJ$49)), IFERROR(INDEX($AR$38:$AR$49, ROWS($CA$4:CA83)-ROWS($AJ$38:$AJ$49)-ROWS($AN$38:$AN$49)),IFERROR(INDEX($AV$38:$AV$49, ROWS($CA$4:CA83)-ROWS($AJ$38:$AJ$49)-ROWS($AN$38:$AN$49)-ROWS($AR$38:$AR$49)),IFERROR(INDEX($AZ$38:$AZ$49, ROWS($CA$4:CA83)-ROWS($AJ$38:$AJ$49)-ROWS($AN$38:$AN$49)-ROWS($AR$38:$AR$49)-ROWS($AV$38:$AV$49)),IFERROR(INDEX($BD$38:$BD$49, ROWS($CA$4:CA83)-ROWS($AJ$38:$AJ$49)-ROWS($AN$38:$AN$49)-ROWS($AR$38:$AR$49)-ROWS($AV$38:$AV$49)-ROWS($AZ$38:$AZ$49)),IFERROR(INDEX($BH$38:$BH$49, ROWS($CA$4:CA83)-ROWS($AJ$38:$AJ$49)-ROWS($AN$38:$AN$49)-ROWS($AR$38:$AR$49)-ROWS($AV$38:$AV$49)-ROWS($AZ$38:$AZ$49)-ROWS($BD$38:$BD$49)), "")))))))</f>
        <v/>
      </c>
      <c r="CB85" s="316" t="str">
        <f t="shared" ca="1" si="192"/>
        <v/>
      </c>
      <c r="CC85" s="316" t="str">
        <f ca="1">IF(OR(CD85="",CD85=0),"",MAX(CC$5:CC84)+1)</f>
        <v/>
      </c>
      <c r="CD85" s="316" t="str">
        <f ca="1">IFERROR(INDEX($AK$38:$AK$49, ROWS($CD$4:CD83)), IFERROR(INDEX($AO$38:$AO$49, ROWS($CD$4:CD83)-ROWS($AK$38:$AK$49)), IFERROR(INDEX($AS$38:$AS$49, ROWS($CD$4:CD83)-ROWS($AK$38:$AK$49)-ROWS($AO$38:$AO$49)),IFERROR(INDEX($AW$38:$AW$49, ROWS($CD$4:CD83)-ROWS($AK$38:$AK$49)-ROWS($AO$38:$AO$49)-ROWS($AS$38:$AS$49)),IFERROR(INDEX($BA$38:$BA$49, ROWS($CD$4:CD83)-ROWS($AK$38:$AK$49)-ROWS($AO$38:$AO$49)-ROWS($AS$38:$AS$49)-ROWS($AW$38:$AW$49)),IFERROR(INDEX($BE$38:$BE$49, ROWS($CD$4:CD83)-ROWS($AK$38:$AK$49)-ROWS($AO$38:$AO$49)-ROWS($AS$38:$AS$49)-ROWS($AW$38:$AW$49)-ROWS($BA$38:$BA$49)),IFERROR(INDEX($BI$38:$BI$49, ROWS($CD$4:CD83)-ROWS($AK$38:$AK$49)-ROWS($AO$38:$AO$49)-ROWS($AS$38:$AS$49)-ROWS($AW$38:$AW$49)-ROWS($BA$38:$BA$49)-ROWS($BE$38:$BE$49)), "")))))))</f>
        <v/>
      </c>
      <c r="CE85" s="316" t="str">
        <f t="shared" ca="1" si="193"/>
        <v/>
      </c>
      <c r="CF85" s="413" t="str">
        <f t="shared" ca="1" si="194"/>
        <v/>
      </c>
      <c r="CG85" s="412" t="str">
        <f ca="1">IF(OR(CH85="",CH85=0),"",MAX(CG$5:CG84)+1)</f>
        <v/>
      </c>
      <c r="CH85" s="316" t="str">
        <f ca="1">IFERROR(INDEX($AJ$54:$AJ$65, ROWS($CH$4:CH83)), IFERROR(INDEX($AN$54:$AN$65, ROWS($CH$4:CH83)-ROWS($AJ$54:$AJ$65)), IFERROR(INDEX($AR$54:$AR$65, ROWS($CH$4:CH83)-ROWS($AJ$54:$AJ$65)-ROWS($AN$54:$AN$65)),IFERROR(INDEX($AV$54:$AV$65, ROWS($CH$4:CH83)-ROWS($AJ$54:$AJ$65)-ROWS($AN$54:$AN$65)-ROWS($AR$54:$AR$65)),IFERROR(INDEX($AZ$54:$AZ$65, ROWS($CH$4:CH83)-ROWS($AJ$54:$AJ$65)-ROWS($AN$54:$AN$65)-ROWS($AR$54:$AR$65)-ROWS($AV$54:$AV$65)),IFERROR(INDEX($BD$54:$BD$65, ROWS($CH$4:CH83)-ROWS($AJ$54:$AJ$65)-ROWS($AN$54:$AN$65)-ROWS($AR$54:$AR$65)-ROWS($AV$54:$AV$65)-ROWS($AZ$54:$AZ$65)),IFERROR(INDEX($BH$54:$BH$65, ROWS($CH$4:CH83)-ROWS($AJ$54:$AJ$65)-ROWS($AN$54:$AN$65)-ROWS($AR$54:$AR$65)-ROWS($AV$54:$AV$65)-ROWS($AZ$54:$AZ$65)-ROWS($BD$54:$BD$65)), "")))))))</f>
        <v/>
      </c>
      <c r="CI85" s="316" t="str">
        <f t="shared" ca="1" si="195"/>
        <v/>
      </c>
      <c r="CJ85" s="316" t="str">
        <f ca="1">IF(OR(CK85="",CK85=0),"",MAX(CJ$5:CJ84)+1)</f>
        <v/>
      </c>
      <c r="CK85" s="316" t="str">
        <f ca="1">IFERROR(INDEX($AK$54:$AK$65, ROWS($CK$4:CK83)), IFERROR(INDEX($AO$54:$AO$65, ROWS($CK$4:CK83)-ROWS($AK$54:$AK$65)), IFERROR(INDEX($AS$54:$AS$65, ROWS($CK$4:CK83)-ROWS($AK$54:$AK$65)-ROWS($AO$54:$AO$65)),IFERROR(INDEX($AW$54:$AW$65, ROWS($CK$4:CK83)-ROWS($AK$54:$AK$65)-ROWS($AO$54:$AO$65)-ROWS($AS$54:$AS$65)),IFERROR(INDEX($BA$54:$BA$65, ROWS($CK$4:CK83)-ROWS($AK$54:$AK$65)-ROWS($AO$54:$AO$65)-ROWS($AS$54:$AS$65)-ROWS($AW$54:$AW$65)),IFERROR(INDEX($BE$54:$BE$65, ROWS($CK$4:CK83)-ROWS($AK$54:$AK$65)-ROWS($AO$54:$AO$65)-ROWS($AS$54:$AS$65)-ROWS($AW$54:$AW$65)-ROWS($BA$54:$BA$65)),IFERROR(INDEX($BI$54:$BI$65, ROWS($CK$4:CK83)-ROWS($AK$54:$AK$65)-ROWS($AO$54:$AO$65)-ROWS($AS$54:$AS$65)-ROWS($AW$54:$AW$65)-ROWS($BA$54:$BA$65)-ROWS($BE$54:$BE$65)), "")))))))</f>
        <v/>
      </c>
      <c r="CL85" s="316" t="str">
        <f t="shared" ca="1" si="196"/>
        <v/>
      </c>
      <c r="CM85" s="413" t="str">
        <f t="shared" ca="1" si="197"/>
        <v/>
      </c>
      <c r="CN85" s="412" t="str">
        <f>IF(OR(CO85="",CO85=0),"",MAX(CN$5:CN84)+1)</f>
        <v/>
      </c>
      <c r="CO85" s="316">
        <f>IFERROR(INDEX($AJ$70:$AJ$81, ROWS($CO$4:CO83)), IFERROR(INDEX($AN$70:$AN$81, ROWS($CO$4:CO83)-ROWS($AJ$70:$AJ$81)), IFERROR(INDEX($AR$70:$AR$81, ROWS($CO$4:CO83)-ROWS($AJ$70:$AJ$81)-ROWS($AN$70:$AN$81)),IFERROR(INDEX($AV$70:$AV$81, ROWS($CO$4:CO83)-ROWS($AJ$70:$AJ$81)-ROWS($AN$70:$AN$81)-ROWS($AR$70:$AR$81)),IFERROR(INDEX($AZ$70:$AZ$81, ROWS($CO$4:CO83)-ROWS($AJ$70:$AJ$81)-ROWS($AN$70:$AN$81)-ROWS($AR$70:$AR$81)-ROWS($AV$70:$AV$81)),IFERROR(INDEX($BD$70:$BD$81, ROWS($CO$4:CO83)-ROWS($AJ$70:$AJ$81)-ROWS($AN$70:$AN$81)-ROWS($AR$70:$AR$81)-ROWS($AV$70:$AV$81)-ROWS($AZ$70:$AZ$81)),IFERROR(INDEX($BH$70:$BH$81, ROWS($CO$4:CO83)-ROWS($AJ$70:$AJ$81)-ROWS($AN$70:$AN$81)-ROWS($AR$70:$AR$81)-ROWS($AV$70:$AV$81)-ROWS($AZ$70:$AZ$81)-ROWS($BD$70:$BD$81)), "")))))))</f>
        <v>0</v>
      </c>
      <c r="CP85" s="316" t="str">
        <f t="shared" ca="1" si="198"/>
        <v/>
      </c>
      <c r="CQ85" s="316" t="str">
        <f>IF(OR(CR85="",CR85=0),"",MAX(CQ$5:CQ84)+1)</f>
        <v/>
      </c>
      <c r="CR85" s="316">
        <f>IFERROR(INDEX($AK$70:$AK$81, ROWS($CR$4:CR83)), IFERROR(INDEX($AO$70:$AO$81, ROWS($CR$4:CR83)-ROWS($AK$70:$AK$81)), IFERROR(INDEX($AS$70:$AS$81, ROWS($CR$4:CR83)-ROWS($AK$70:$AK$81)-ROWS($AO$70:$AO$81)),IFERROR(INDEX($AW$70:$AW$81, ROWS($CR$4:CR83)-ROWS($AK$70:$AK$81)-ROWS($AO$70:$AO$81)-ROWS($AS$70:$AS$81)),IFERROR(INDEX($BA$70:$BA$81, ROWS($CR$4:CR83)-ROWS($AK$70:$AK$81)-ROWS($AO$70:$AO$81)-ROWS($AS$70:$AS$81)-ROWS($AW$70:$AW$81)),IFERROR(INDEX($BE$70:$BE$81, ROWS($CR$4:CR83)-ROWS($AK$70:$AK$81)-ROWS($AO$70:$AO$81)-ROWS($AS$70:$AS$81)-ROWS($AW$70:$AW$81)-ROWS($BA$70:$BA$81)),IFERROR(INDEX($BI$70:$BI$81, ROWS($CR$4:CR83)-ROWS($AK$70:$AK$81)-ROWS($AO$70:$AO$81)-ROWS($AS$70:$AS$81)-ROWS($AW$70:$AW$81)-ROWS($BA$70:$BA$81)-ROWS($BE$70:$BE$81)), "")))))))</f>
        <v>0</v>
      </c>
      <c r="CS85" s="316" t="str">
        <f t="shared" ca="1" si="199"/>
        <v/>
      </c>
      <c r="CT85" s="413" t="str">
        <f t="shared" ca="1" si="200"/>
        <v/>
      </c>
      <c r="CU85" s="412" t="str">
        <f>IF(OR(CV85="",CV85=0),"",MAX(CU$5:CU84)+1)</f>
        <v/>
      </c>
      <c r="CV85" s="316" t="str">
        <f>IFERROR(INDEX($AJ$86:$AJ$97, ROWS($CV$4:CV83)), IFERROR(INDEX($AN$86:$AN$97, ROWS($CV$4:CV83)-ROWS($AJ$86:$AJ$97)), ""))</f>
        <v/>
      </c>
      <c r="CW85" s="316" t="str">
        <f t="shared" si="201"/>
        <v/>
      </c>
      <c r="CX85" s="316" t="str">
        <f>IF(OR(CY85="",CY85=0),"",MAX(CX$5:CX84)+1)</f>
        <v/>
      </c>
      <c r="CY85" s="316" t="str">
        <f>IFERROR(INDEX($AK$86:$AK$97, ROWS($CY$4:CY83)), IFERROR(INDEX($AO$86:$AO$97, ROWS($CY$4:CY83)-ROWS($AK$86:$AK$97)), ""))</f>
        <v/>
      </c>
      <c r="CZ85" s="316" t="str">
        <f t="shared" si="202"/>
        <v/>
      </c>
      <c r="DA85" s="413" t="str">
        <f t="shared" si="203"/>
        <v/>
      </c>
      <c r="DC85" s="437"/>
      <c r="DD85" s="1151" t="s">
        <v>504</v>
      </c>
      <c r="DE85" s="1152"/>
      <c r="DF85" s="430"/>
      <c r="DG85" s="1162" t="s">
        <v>23</v>
      </c>
      <c r="DH85" s="1152"/>
      <c r="DI85" s="1162" t="s">
        <v>504</v>
      </c>
      <c r="DJ85" s="1152"/>
      <c r="DK85" s="1162" t="s">
        <v>23</v>
      </c>
      <c r="DL85" s="1152"/>
      <c r="DM85" s="292"/>
      <c r="DN85" s="1163" t="s">
        <v>481</v>
      </c>
      <c r="DO85" s="1164"/>
      <c r="DP85" s="1164"/>
      <c r="DQ85" s="1165" t="s">
        <v>491</v>
      </c>
      <c r="DR85" s="1164"/>
      <c r="DS85" s="1166"/>
    </row>
    <row r="86" spans="28:123" x14ac:dyDescent="0.3">
      <c r="AB86" s="395" t="str">
        <f ca="1">IFERROR(MATCH($AB$59,OFFSET(Year!$BD$123:$BD$174,AB85,,1000),0)+AB85,"")</f>
        <v/>
      </c>
      <c r="AC86" s="404" t="str">
        <f ca="1">IFERROR(INDEX(Year!$BG$123:$BG$174,AB86),"")</f>
        <v/>
      </c>
      <c r="AD86" s="405" t="str">
        <f ca="1">IFERROR(INDEX(Year!$BE$123:$BE$174,AB86),"")</f>
        <v/>
      </c>
      <c r="AE86" s="406" t="str">
        <f ca="1">IFERROR(INDEX(Year!$BF$123:$BF$174,AB86),"")</f>
        <v/>
      </c>
      <c r="AF86" s="407" t="str">
        <f ca="1">IFERROR(INDEX(Year!$BD$123:$BD$174,AB86),"")</f>
        <v/>
      </c>
      <c r="AI86" s="304"/>
      <c r="AJ86" s="305"/>
      <c r="AK86" s="306"/>
      <c r="AL86" s="307"/>
      <c r="AM86" s="304"/>
      <c r="AN86" s="305"/>
      <c r="AO86" s="306"/>
      <c r="AP86" s="307"/>
      <c r="BL86" s="412" t="str">
        <f ca="1">IF(OR(BM86="",BM86=0),"",MAX(BL$5:BL85)+1)</f>
        <v/>
      </c>
      <c r="BM86" s="316" t="str">
        <f ca="1">IFERROR(INDEX($AJ$6:$AJ$17, ROWS(BM$4:$BM84)), IFERROR(INDEX($AN$6:$AN$17, ROWS(BM$4:$BM84)-ROWS($AJ$6:$AJ$17)), IFERROR(INDEX($AR$6:$AR$17, ROWS(BM$4:$BM84)-ROWS($AJ$6:$AJ$17)-ROWS($AN$6:$AN$17)),IFERROR(INDEX($AV$6:$AV$17, ROWS(BM$4:$BM84)-ROWS($AJ$6:$AJ$17)-ROWS($AN$6:$AN$17)-ROWS($AR$6:$AR$17)),IFERROR(INDEX($AZ$6:$AZ$17, ROWS(BM$4:$BM84)-ROWS($AJ$6:$AJ$17)-ROWS($AN$6:$AN$17)-ROWS($AR$6:$AR$17)-ROWS($AV$6:$AV$17)),IFERROR(INDEX($BD$6:$BD$17, ROWS(BM$4:$BM84)-ROWS($AJ$6:$AJ$17)-ROWS($AN$6:$AN$17)-ROWS($AR$6:$AR$17)-ROWS($AV$6:$AV$17)-ROWS($AZ$6:$AZ$17)),IFERROR(INDEX($BH$6:$BH$17, ROWS(BM$4:$BM84)-ROWS($AJ$6:$AJ$17)-ROWS($AN$6:$AN$17)-ROWS($AR$6:$AR$17)-ROWS($AV$6:$AV$17)-ROWS($AZ$6:$AZ$17)-ROWS($BD$6:$BD$17)), "")))))))</f>
        <v/>
      </c>
      <c r="BN86" s="316" t="str">
        <f t="shared" ca="1" si="186"/>
        <v/>
      </c>
      <c r="BO86" s="316" t="str">
        <f ca="1">IF(OR(BP86="",BP86=0),"",MAX(BO$5:BO85)+1)</f>
        <v/>
      </c>
      <c r="BP86" s="316" t="str">
        <f ca="1">IFERROR(INDEX($AK$6:$AK$17, ROWS($BP$4:BP84)), IFERROR(INDEX($AO$6:$AO$17, ROWS($BP$4:BP84)-ROWS($AK$6:$AK$17)), IFERROR(INDEX($AS$6:$AS$17, ROWS($BP$4:BP84)-ROWS($AK$6:$AK$17)-ROWS($AO$6:$AO$17)),IFERROR(INDEX($AW$6:$AW$17, ROWS($BP$4:BP84)-ROWS($AK$6:$AK$17)-ROWS($AO$6:$AO$17)-ROWS($AS$6:$AS$17)),IFERROR(INDEX($BA$6:$BA$17, ROWS($BP$4:BP84)-ROWS($AK$6:$AK$17)-ROWS($AO$6:$AO$17)-ROWS($AS$6:$AS$17)-ROWS($AW$6:$AW$17)),IFERROR(INDEX($BE$6:$BE$17, ROWS($BP$4:BP84)-ROWS($AK$6:$AK$17)-ROWS($AO$6:$AO$17)-ROWS($AS$6:$AS$17)-ROWS($AW$6:$AW$17)-ROWS($BA$6:$BA$17)),IFERROR(INDEX($BI$6:$BI$17, ROWS($BP$4:BP84)-ROWS($AK$6:$AK$17)-ROWS($AO$6:$AO$17)-ROWS($AS$6:$AS$17)-ROWS($AW$6:$AW$17)-ROWS($BA$6:$BA$17)-ROWS($BE$6:$BE$17)), "")))))))</f>
        <v/>
      </c>
      <c r="BQ86" s="316" t="str">
        <f t="shared" ca="1" si="187"/>
        <v/>
      </c>
      <c r="BR86" s="413" t="str">
        <f t="shared" ca="1" si="188"/>
        <v/>
      </c>
      <c r="BS86" s="412" t="str">
        <f ca="1">IF(OR(BT86="",BT86=0),"",MAX(BS$5:BS85)+1)</f>
        <v/>
      </c>
      <c r="BT86" s="316" t="str">
        <f ca="1">IFERROR(INDEX($AJ$22:$AJ$33, ROWS($BT$4:BT84)), IFERROR(INDEX($AN$22:$AN$33, ROWS($BT$4:BT84)-ROWS($AJ$22:$AJ$33)), IFERROR(INDEX($AR$22:$AR$33, ROWS($BT$4:BT84)-ROWS($AJ$22:$AJ$33)-ROWS($AN$22:$AN$33)),IFERROR(INDEX($AV$22:$AV$33, ROWS($BT$4:BT84)-ROWS($AJ$22:$AJ$33)-ROWS($AN$22:$AN$33)-ROWS($AR$22:$AR$33)),IFERROR(INDEX($AZ$22:$AZ$33, ROWS($BT$4:BT84)-ROWS($AJ$22:$AJ$33)-ROWS($AN$22:$AN$33)-ROWS($AR$22:$AR$33)-ROWS($AV$22:$AV$33)),IFERROR(INDEX($BD$22:$BD$33, ROWS($BT$4:BT84)-ROWS($AJ$22:$AJ$33)-ROWS($AN$22:$AN$33)-ROWS($AR$22:$AR$33)-ROWS($AV$22:$AV$33)-ROWS($AZ$22:$AZ$33)),IFERROR(INDEX($BH$22:$BH$33, ROWS($BT$4:BT84)-ROWS($AJ$22:$AJ$33)-ROWS($AN$22:$AN$33)-ROWS($AR$22:$AR$33)-ROWS($AV$22:$AV$33)-ROWS($AZ$22:$AZ$33)-ROWS($BD$22:$BD$33)), "")))))))</f>
        <v/>
      </c>
      <c r="BU86" s="316" t="str">
        <f t="shared" ca="1" si="189"/>
        <v/>
      </c>
      <c r="BV86" s="316" t="str">
        <f ca="1">IF(OR(BW86="",BW86=0),"",MAX(BV$5:BV85)+1)</f>
        <v/>
      </c>
      <c r="BW86" s="316" t="str">
        <f ca="1">IFERROR(INDEX($AK$22:$AK$33, ROWS($BW$4:BW84)), IFERROR(INDEX($AO$22:$AO$33, ROWS($BW$4:BW84)-ROWS($AK$22:$AK$33)), IFERROR(INDEX($AS$22:$AS$33, ROWS($BW$4:BW84)-ROWS($AK$22:$AK$33)-ROWS($AO$22:$AO$33)),IFERROR(INDEX($AW$22:$AW$33, ROWS($BW$4:BW84)-ROWS($AK$22:$AK$33)-ROWS($AO$22:$AO$33)-ROWS($AS$22:$AS$33)),IFERROR(INDEX($BA$22:$BA$33, ROWS($BW$4:BW84)-ROWS($AK$22:$AK$33)-ROWS($AO$22:$AO$33)-ROWS($AS$22:$AS$33)-ROWS($AW$22:$AW$33)),IFERROR(INDEX($BE$22:$BE$33, ROWS($BW$4:BW84)-ROWS($AK$22:$AK$33)-ROWS($AO$22:$AO$33)-ROWS($AS$22:$AS$33)-ROWS($AW$22:$AW$33)-ROWS($BA$22:$BA$33)),IFERROR(INDEX($BI$22:$BI$33, ROWS($BW$4:BW84)-ROWS($AK$22:$AK$33)-ROWS($AO$22:$AO$33)-ROWS($AS$22:$AS$33)-ROWS($AW$22:$AW$33)-ROWS($BA$22:$BA$33)-ROWS($BE$22:$BE$33)), "")))))))</f>
        <v/>
      </c>
      <c r="BX86" s="316" t="str">
        <f t="shared" ca="1" si="190"/>
        <v/>
      </c>
      <c r="BY86" s="413" t="str">
        <f t="shared" ca="1" si="191"/>
        <v/>
      </c>
      <c r="BZ86" s="412" t="str">
        <f ca="1">IF(OR(CA86="",CA86=0),"",MAX(BZ$5:BZ85)+1)</f>
        <v/>
      </c>
      <c r="CA86" s="316" t="str">
        <f ca="1">IFERROR(INDEX($AJ$38:$AJ$49, ROWS($CA$4:CA84)), IFERROR(INDEX($AN$38:$AN$49, ROWS($CA$4:CA84)-ROWS($AJ$38:$AJ$49)), IFERROR(INDEX($AR$38:$AR$49, ROWS($CA$4:CA84)-ROWS($AJ$38:$AJ$49)-ROWS($AN$38:$AN$49)),IFERROR(INDEX($AV$38:$AV$49, ROWS($CA$4:CA84)-ROWS($AJ$38:$AJ$49)-ROWS($AN$38:$AN$49)-ROWS($AR$38:$AR$49)),IFERROR(INDEX($AZ$38:$AZ$49, ROWS($CA$4:CA84)-ROWS($AJ$38:$AJ$49)-ROWS($AN$38:$AN$49)-ROWS($AR$38:$AR$49)-ROWS($AV$38:$AV$49)),IFERROR(INDEX($BD$38:$BD$49, ROWS($CA$4:CA84)-ROWS($AJ$38:$AJ$49)-ROWS($AN$38:$AN$49)-ROWS($AR$38:$AR$49)-ROWS($AV$38:$AV$49)-ROWS($AZ$38:$AZ$49)),IFERROR(INDEX($BH$38:$BH$49, ROWS($CA$4:CA84)-ROWS($AJ$38:$AJ$49)-ROWS($AN$38:$AN$49)-ROWS($AR$38:$AR$49)-ROWS($AV$38:$AV$49)-ROWS($AZ$38:$AZ$49)-ROWS($BD$38:$BD$49)), "")))))))</f>
        <v/>
      </c>
      <c r="CB86" s="316" t="str">
        <f t="shared" ca="1" si="192"/>
        <v/>
      </c>
      <c r="CC86" s="316" t="str">
        <f ca="1">IF(OR(CD86="",CD86=0),"",MAX(CC$5:CC85)+1)</f>
        <v/>
      </c>
      <c r="CD86" s="316" t="str">
        <f ca="1">IFERROR(INDEX($AK$38:$AK$49, ROWS($CD$4:CD84)), IFERROR(INDEX($AO$38:$AO$49, ROWS($CD$4:CD84)-ROWS($AK$38:$AK$49)), IFERROR(INDEX($AS$38:$AS$49, ROWS($CD$4:CD84)-ROWS($AK$38:$AK$49)-ROWS($AO$38:$AO$49)),IFERROR(INDEX($AW$38:$AW$49, ROWS($CD$4:CD84)-ROWS($AK$38:$AK$49)-ROWS($AO$38:$AO$49)-ROWS($AS$38:$AS$49)),IFERROR(INDEX($BA$38:$BA$49, ROWS($CD$4:CD84)-ROWS($AK$38:$AK$49)-ROWS($AO$38:$AO$49)-ROWS($AS$38:$AS$49)-ROWS($AW$38:$AW$49)),IFERROR(INDEX($BE$38:$BE$49, ROWS($CD$4:CD84)-ROWS($AK$38:$AK$49)-ROWS($AO$38:$AO$49)-ROWS($AS$38:$AS$49)-ROWS($AW$38:$AW$49)-ROWS($BA$38:$BA$49)),IFERROR(INDEX($BI$38:$BI$49, ROWS($CD$4:CD84)-ROWS($AK$38:$AK$49)-ROWS($AO$38:$AO$49)-ROWS($AS$38:$AS$49)-ROWS($AW$38:$AW$49)-ROWS($BA$38:$BA$49)-ROWS($BE$38:$BE$49)), "")))))))</f>
        <v/>
      </c>
      <c r="CE86" s="316" t="str">
        <f t="shared" ca="1" si="193"/>
        <v/>
      </c>
      <c r="CF86" s="413" t="str">
        <f t="shared" ca="1" si="194"/>
        <v/>
      </c>
      <c r="CG86" s="412" t="str">
        <f ca="1">IF(OR(CH86="",CH86=0),"",MAX(CG$5:CG85)+1)</f>
        <v/>
      </c>
      <c r="CH86" s="316" t="str">
        <f ca="1">IFERROR(INDEX($AJ$54:$AJ$65, ROWS($CH$4:CH84)), IFERROR(INDEX($AN$54:$AN$65, ROWS($CH$4:CH84)-ROWS($AJ$54:$AJ$65)), IFERROR(INDEX($AR$54:$AR$65, ROWS($CH$4:CH84)-ROWS($AJ$54:$AJ$65)-ROWS($AN$54:$AN$65)),IFERROR(INDEX($AV$54:$AV$65, ROWS($CH$4:CH84)-ROWS($AJ$54:$AJ$65)-ROWS($AN$54:$AN$65)-ROWS($AR$54:$AR$65)),IFERROR(INDEX($AZ$54:$AZ$65, ROWS($CH$4:CH84)-ROWS($AJ$54:$AJ$65)-ROWS($AN$54:$AN$65)-ROWS($AR$54:$AR$65)-ROWS($AV$54:$AV$65)),IFERROR(INDEX($BD$54:$BD$65, ROWS($CH$4:CH84)-ROWS($AJ$54:$AJ$65)-ROWS($AN$54:$AN$65)-ROWS($AR$54:$AR$65)-ROWS($AV$54:$AV$65)-ROWS($AZ$54:$AZ$65)),IFERROR(INDEX($BH$54:$BH$65, ROWS($CH$4:CH84)-ROWS($AJ$54:$AJ$65)-ROWS($AN$54:$AN$65)-ROWS($AR$54:$AR$65)-ROWS($AV$54:$AV$65)-ROWS($AZ$54:$AZ$65)-ROWS($BD$54:$BD$65)), "")))))))</f>
        <v/>
      </c>
      <c r="CI86" s="316" t="str">
        <f t="shared" ca="1" si="195"/>
        <v/>
      </c>
      <c r="CJ86" s="316" t="str">
        <f ca="1">IF(OR(CK86="",CK86=0),"",MAX(CJ$5:CJ85)+1)</f>
        <v/>
      </c>
      <c r="CK86" s="316" t="str">
        <f ca="1">IFERROR(INDEX($AK$54:$AK$65, ROWS($CK$4:CK84)), IFERROR(INDEX($AO$54:$AO$65, ROWS($CK$4:CK84)-ROWS($AK$54:$AK$65)), IFERROR(INDEX($AS$54:$AS$65, ROWS($CK$4:CK84)-ROWS($AK$54:$AK$65)-ROWS($AO$54:$AO$65)),IFERROR(INDEX($AW$54:$AW$65, ROWS($CK$4:CK84)-ROWS($AK$54:$AK$65)-ROWS($AO$54:$AO$65)-ROWS($AS$54:$AS$65)),IFERROR(INDEX($BA$54:$BA$65, ROWS($CK$4:CK84)-ROWS($AK$54:$AK$65)-ROWS($AO$54:$AO$65)-ROWS($AS$54:$AS$65)-ROWS($AW$54:$AW$65)),IFERROR(INDEX($BE$54:$BE$65, ROWS($CK$4:CK84)-ROWS($AK$54:$AK$65)-ROWS($AO$54:$AO$65)-ROWS($AS$54:$AS$65)-ROWS($AW$54:$AW$65)-ROWS($BA$54:$BA$65)),IFERROR(INDEX($BI$54:$BI$65, ROWS($CK$4:CK84)-ROWS($AK$54:$AK$65)-ROWS($AO$54:$AO$65)-ROWS($AS$54:$AS$65)-ROWS($AW$54:$AW$65)-ROWS($BA$54:$BA$65)-ROWS($BE$54:$BE$65)), "")))))))</f>
        <v/>
      </c>
      <c r="CL86" s="316" t="str">
        <f t="shared" ca="1" si="196"/>
        <v/>
      </c>
      <c r="CM86" s="413" t="str">
        <f t="shared" ca="1" si="197"/>
        <v/>
      </c>
      <c r="CN86" s="412" t="str">
        <f>IF(OR(CO86="",CO86=0),"",MAX(CN$5:CN85)+1)</f>
        <v/>
      </c>
      <c r="CO86" s="316">
        <f>IFERROR(INDEX($AJ$70:$AJ$81, ROWS($CO$4:CO84)), IFERROR(INDEX($AN$70:$AN$81, ROWS($CO$4:CO84)-ROWS($AJ$70:$AJ$81)), IFERROR(INDEX($AR$70:$AR$81, ROWS($CO$4:CO84)-ROWS($AJ$70:$AJ$81)-ROWS($AN$70:$AN$81)),IFERROR(INDEX($AV$70:$AV$81, ROWS($CO$4:CO84)-ROWS($AJ$70:$AJ$81)-ROWS($AN$70:$AN$81)-ROWS($AR$70:$AR$81)),IFERROR(INDEX($AZ$70:$AZ$81, ROWS($CO$4:CO84)-ROWS($AJ$70:$AJ$81)-ROWS($AN$70:$AN$81)-ROWS($AR$70:$AR$81)-ROWS($AV$70:$AV$81)),IFERROR(INDEX($BD$70:$BD$81, ROWS($CO$4:CO84)-ROWS($AJ$70:$AJ$81)-ROWS($AN$70:$AN$81)-ROWS($AR$70:$AR$81)-ROWS($AV$70:$AV$81)-ROWS($AZ$70:$AZ$81)),IFERROR(INDEX($BH$70:$BH$81, ROWS($CO$4:CO84)-ROWS($AJ$70:$AJ$81)-ROWS($AN$70:$AN$81)-ROWS($AR$70:$AR$81)-ROWS($AV$70:$AV$81)-ROWS($AZ$70:$AZ$81)-ROWS($BD$70:$BD$81)), "")))))))</f>
        <v>0</v>
      </c>
      <c r="CP86" s="316" t="str">
        <f t="shared" ca="1" si="198"/>
        <v/>
      </c>
      <c r="CQ86" s="316" t="str">
        <f>IF(OR(CR86="",CR86=0),"",MAX(CQ$5:CQ85)+1)</f>
        <v/>
      </c>
      <c r="CR86" s="316">
        <f>IFERROR(INDEX($AK$70:$AK$81, ROWS($CR$4:CR84)), IFERROR(INDEX($AO$70:$AO$81, ROWS($CR$4:CR84)-ROWS($AK$70:$AK$81)), IFERROR(INDEX($AS$70:$AS$81, ROWS($CR$4:CR84)-ROWS($AK$70:$AK$81)-ROWS($AO$70:$AO$81)),IFERROR(INDEX($AW$70:$AW$81, ROWS($CR$4:CR84)-ROWS($AK$70:$AK$81)-ROWS($AO$70:$AO$81)-ROWS($AS$70:$AS$81)),IFERROR(INDEX($BA$70:$BA$81, ROWS($CR$4:CR84)-ROWS($AK$70:$AK$81)-ROWS($AO$70:$AO$81)-ROWS($AS$70:$AS$81)-ROWS($AW$70:$AW$81)),IFERROR(INDEX($BE$70:$BE$81, ROWS($CR$4:CR84)-ROWS($AK$70:$AK$81)-ROWS($AO$70:$AO$81)-ROWS($AS$70:$AS$81)-ROWS($AW$70:$AW$81)-ROWS($BA$70:$BA$81)),IFERROR(INDEX($BI$70:$BI$81, ROWS($CR$4:CR84)-ROWS($AK$70:$AK$81)-ROWS($AO$70:$AO$81)-ROWS($AS$70:$AS$81)-ROWS($AW$70:$AW$81)-ROWS($BA$70:$BA$81)-ROWS($BE$70:$BE$81)), "")))))))</f>
        <v>0</v>
      </c>
      <c r="CS86" s="316" t="str">
        <f t="shared" ca="1" si="199"/>
        <v/>
      </c>
      <c r="CT86" s="413" t="str">
        <f t="shared" ca="1" si="200"/>
        <v/>
      </c>
      <c r="CU86" s="412" t="str">
        <f>IF(OR(CV86="",CV86=0),"",MAX(CU$5:CU85)+1)</f>
        <v/>
      </c>
      <c r="CV86" s="316" t="str">
        <f>IFERROR(INDEX($AJ$86:$AJ$97, ROWS($CV$4:CV84)), IFERROR(INDEX($AN$86:$AN$97, ROWS($CV$4:CV84)-ROWS($AJ$86:$AJ$97)), ""))</f>
        <v/>
      </c>
      <c r="CW86" s="316" t="str">
        <f t="shared" si="201"/>
        <v/>
      </c>
      <c r="CX86" s="316" t="str">
        <f>IF(OR(CY86="",CY86=0),"",MAX(CX$5:CX85)+1)</f>
        <v/>
      </c>
      <c r="CY86" s="316" t="str">
        <f>IFERROR(INDEX($AK$86:$AK$97, ROWS($CY$4:CY84)), IFERROR(INDEX($AO$86:$AO$97, ROWS($CY$4:CY84)-ROWS($AK$86:$AK$97)), ""))</f>
        <v/>
      </c>
      <c r="CZ86" s="316" t="str">
        <f t="shared" si="202"/>
        <v/>
      </c>
      <c r="DA86" s="413" t="str">
        <f t="shared" si="203"/>
        <v/>
      </c>
      <c r="DC86" s="438">
        <f ca="1">IF(OR(DD86="",DD86=0),"",MAX(DC$85:DC85)+1)</f>
        <v>1</v>
      </c>
      <c r="DD86" s="434" t="str">
        <f ca="1">IF(CP6="","",IF(NOT(CT6="Income"),CP6,""))</f>
        <v>Groceries</v>
      </c>
      <c r="DE86" s="413">
        <f ca="1">IF(CS6="","",IF(NOT(CT6="Income"),CS6,""))</f>
        <v>125</v>
      </c>
      <c r="DF86" s="438" t="str">
        <f ca="1">IF(OR(DG86="",DG86=0),"",MAX(DF$85:DF85)+1)</f>
        <v/>
      </c>
      <c r="DG86" s="412" t="str">
        <f ca="1">IF(CP6="","",IF(CT6="Income",CP6,""))</f>
        <v/>
      </c>
      <c r="DH86" s="413" t="str">
        <f ca="1">IF(CP6="","",IF(CT6="Income",CS6,""))</f>
        <v/>
      </c>
      <c r="DI86" s="412" t="str">
        <f ca="1">IFERROR(INDEX($DD$86:$DD$103,MATCH(ROW()-ROW($DI$85),$DC$86:$DC$103,0)),"")</f>
        <v>Groceries</v>
      </c>
      <c r="DJ86" s="413">
        <f ca="1">IFERROR(INDEX($DE$86:$DE$103,MATCH(ROW()-ROW($DI$85),$DC$86:$DC$103,0)),"")</f>
        <v>125</v>
      </c>
      <c r="DK86" s="412" t="str">
        <f ca="1">IFERROR(INDEX($DG$86:$DG$103,MATCH(ROW()-ROW($DK$85),$DF$86:$DF$103,0)),"")</f>
        <v>Paycheck 2</v>
      </c>
      <c r="DL86" s="413">
        <f ca="1">IFERROR(INDEX($DH$86:$DH$103,MATCH(ROW()-ROW($DK$85),$DF$86:$DF$103,0)),"")</f>
        <v>400</v>
      </c>
      <c r="DM86" s="292"/>
      <c r="DN86" s="425" t="str">
        <f ca="1">IF(DI86="","",CONCATENATE(DI86," - ",DJ86))</f>
        <v>Groceries - 125</v>
      </c>
      <c r="DO86" s="295" t="str">
        <f ca="1">IF(DI87="","",CONCATENATE(DI87," - ",DJ87))</f>
        <v>Lawn Service - 50</v>
      </c>
      <c r="DP86" s="295" t="str">
        <f ca="1">IF(DI88="","",CONCATENATE(DI88," - ",DJ88))</f>
        <v/>
      </c>
      <c r="DQ86" s="440" t="str">
        <f ca="1">IF(DK86="","",CONCATENATE(DK86," - ",DL86))</f>
        <v>Paycheck 2 - 400</v>
      </c>
      <c r="DR86" s="441" t="str">
        <f ca="1">IF(DK87="","",CONCATENATE(DK87," - ",DL87))</f>
        <v/>
      </c>
      <c r="DS86" s="442" t="str">
        <f ca="1">IF(DK88="","",CONCATENATE(DK88," - ",DL88))</f>
        <v/>
      </c>
    </row>
    <row r="87" spans="28:123" x14ac:dyDescent="0.3">
      <c r="AB87" s="395" t="str">
        <f ca="1">IFERROR(MATCH($AB$59,OFFSET(Year!$BD$123:$BD$174,AB86,,1000),0)+AB86,"")</f>
        <v/>
      </c>
      <c r="AC87" s="404" t="str">
        <f ca="1">IFERROR(INDEX(Year!$BG$123:$BG$174,AB87),"")</f>
        <v/>
      </c>
      <c r="AD87" s="405" t="str">
        <f ca="1">IFERROR(INDEX(Year!$BE$123:$BE$174,AB87),"")</f>
        <v/>
      </c>
      <c r="AE87" s="406" t="str">
        <f ca="1">IFERROR(INDEX(Year!$BF$123:$BF$174,AB87),"")</f>
        <v/>
      </c>
      <c r="AF87" s="407" t="str">
        <f ca="1">IFERROR(INDEX(Year!$BD$123:$BD$174,AB87),"")</f>
        <v/>
      </c>
      <c r="AI87" s="304"/>
      <c r="AJ87" s="305"/>
      <c r="AK87" s="306"/>
      <c r="AL87" s="307"/>
      <c r="AM87" s="304"/>
      <c r="AN87" s="305"/>
      <c r="AO87" s="306"/>
      <c r="AP87" s="307"/>
      <c r="BL87" s="412" t="str">
        <f ca="1">IF(OR(BM87="",BM87=0),"",MAX(BL$5:BL86)+1)</f>
        <v/>
      </c>
      <c r="BM87" s="316" t="str">
        <f ca="1">IFERROR(INDEX($AJ$6:$AJ$17, ROWS(BM$4:$BM85)), IFERROR(INDEX($AN$6:$AN$17, ROWS(BM$4:$BM85)-ROWS($AJ$6:$AJ$17)), IFERROR(INDEX($AR$6:$AR$17, ROWS(BM$4:$BM85)-ROWS($AJ$6:$AJ$17)-ROWS($AN$6:$AN$17)),IFERROR(INDEX($AV$6:$AV$17, ROWS(BM$4:$BM85)-ROWS($AJ$6:$AJ$17)-ROWS($AN$6:$AN$17)-ROWS($AR$6:$AR$17)),IFERROR(INDEX($AZ$6:$AZ$17, ROWS(BM$4:$BM85)-ROWS($AJ$6:$AJ$17)-ROWS($AN$6:$AN$17)-ROWS($AR$6:$AR$17)-ROWS($AV$6:$AV$17)),IFERROR(INDEX($BD$6:$BD$17, ROWS(BM$4:$BM85)-ROWS($AJ$6:$AJ$17)-ROWS($AN$6:$AN$17)-ROWS($AR$6:$AR$17)-ROWS($AV$6:$AV$17)-ROWS($AZ$6:$AZ$17)),IFERROR(INDEX($BH$6:$BH$17, ROWS(BM$4:$BM85)-ROWS($AJ$6:$AJ$17)-ROWS($AN$6:$AN$17)-ROWS($AR$6:$AR$17)-ROWS($AV$6:$AV$17)-ROWS($AZ$6:$AZ$17)-ROWS($BD$6:$BD$17)), "")))))))</f>
        <v/>
      </c>
      <c r="BN87" s="316" t="str">
        <f t="shared" ca="1" si="186"/>
        <v/>
      </c>
      <c r="BO87" s="316" t="str">
        <f ca="1">IF(OR(BP87="",BP87=0),"",MAX(BO$5:BO86)+1)</f>
        <v/>
      </c>
      <c r="BP87" s="316" t="str">
        <f ca="1">IFERROR(INDEX($AK$6:$AK$17, ROWS($BP$4:BP85)), IFERROR(INDEX($AO$6:$AO$17, ROWS($BP$4:BP85)-ROWS($AK$6:$AK$17)), IFERROR(INDEX($AS$6:$AS$17, ROWS($BP$4:BP85)-ROWS($AK$6:$AK$17)-ROWS($AO$6:$AO$17)),IFERROR(INDEX($AW$6:$AW$17, ROWS($BP$4:BP85)-ROWS($AK$6:$AK$17)-ROWS($AO$6:$AO$17)-ROWS($AS$6:$AS$17)),IFERROR(INDEX($BA$6:$BA$17, ROWS($BP$4:BP85)-ROWS($AK$6:$AK$17)-ROWS($AO$6:$AO$17)-ROWS($AS$6:$AS$17)-ROWS($AW$6:$AW$17)),IFERROR(INDEX($BE$6:$BE$17, ROWS($BP$4:BP85)-ROWS($AK$6:$AK$17)-ROWS($AO$6:$AO$17)-ROWS($AS$6:$AS$17)-ROWS($AW$6:$AW$17)-ROWS($BA$6:$BA$17)),IFERROR(INDEX($BI$6:$BI$17, ROWS($BP$4:BP85)-ROWS($AK$6:$AK$17)-ROWS($AO$6:$AO$17)-ROWS($AS$6:$AS$17)-ROWS($AW$6:$AW$17)-ROWS($BA$6:$BA$17)-ROWS($BE$6:$BE$17)), "")))))))</f>
        <v/>
      </c>
      <c r="BQ87" s="316" t="str">
        <f t="shared" ca="1" si="187"/>
        <v/>
      </c>
      <c r="BR87" s="413" t="str">
        <f t="shared" ca="1" si="188"/>
        <v/>
      </c>
      <c r="BS87" s="412" t="str">
        <f ca="1">IF(OR(BT87="",BT87=0),"",MAX(BS$5:BS86)+1)</f>
        <v/>
      </c>
      <c r="BT87" s="316" t="str">
        <f ca="1">IFERROR(INDEX($AJ$22:$AJ$33, ROWS($BT$4:BT85)), IFERROR(INDEX($AN$22:$AN$33, ROWS($BT$4:BT85)-ROWS($AJ$22:$AJ$33)), IFERROR(INDEX($AR$22:$AR$33, ROWS($BT$4:BT85)-ROWS($AJ$22:$AJ$33)-ROWS($AN$22:$AN$33)),IFERROR(INDEX($AV$22:$AV$33, ROWS($BT$4:BT85)-ROWS($AJ$22:$AJ$33)-ROWS($AN$22:$AN$33)-ROWS($AR$22:$AR$33)),IFERROR(INDEX($AZ$22:$AZ$33, ROWS($BT$4:BT85)-ROWS($AJ$22:$AJ$33)-ROWS($AN$22:$AN$33)-ROWS($AR$22:$AR$33)-ROWS($AV$22:$AV$33)),IFERROR(INDEX($BD$22:$BD$33, ROWS($BT$4:BT85)-ROWS($AJ$22:$AJ$33)-ROWS($AN$22:$AN$33)-ROWS($AR$22:$AR$33)-ROWS($AV$22:$AV$33)-ROWS($AZ$22:$AZ$33)),IFERROR(INDEX($BH$22:$BH$33, ROWS($BT$4:BT85)-ROWS($AJ$22:$AJ$33)-ROWS($AN$22:$AN$33)-ROWS($AR$22:$AR$33)-ROWS($AV$22:$AV$33)-ROWS($AZ$22:$AZ$33)-ROWS($BD$22:$BD$33)), "")))))))</f>
        <v/>
      </c>
      <c r="BU87" s="316" t="str">
        <f t="shared" ca="1" si="189"/>
        <v/>
      </c>
      <c r="BV87" s="316" t="str">
        <f ca="1">IF(OR(BW87="",BW87=0),"",MAX(BV$5:BV86)+1)</f>
        <v/>
      </c>
      <c r="BW87" s="316" t="str">
        <f ca="1">IFERROR(INDEX($AK$22:$AK$33, ROWS($BW$4:BW85)), IFERROR(INDEX($AO$22:$AO$33, ROWS($BW$4:BW85)-ROWS($AK$22:$AK$33)), IFERROR(INDEX($AS$22:$AS$33, ROWS($BW$4:BW85)-ROWS($AK$22:$AK$33)-ROWS($AO$22:$AO$33)),IFERROR(INDEX($AW$22:$AW$33, ROWS($BW$4:BW85)-ROWS($AK$22:$AK$33)-ROWS($AO$22:$AO$33)-ROWS($AS$22:$AS$33)),IFERROR(INDEX($BA$22:$BA$33, ROWS($BW$4:BW85)-ROWS($AK$22:$AK$33)-ROWS($AO$22:$AO$33)-ROWS($AS$22:$AS$33)-ROWS($AW$22:$AW$33)),IFERROR(INDEX($BE$22:$BE$33, ROWS($BW$4:BW85)-ROWS($AK$22:$AK$33)-ROWS($AO$22:$AO$33)-ROWS($AS$22:$AS$33)-ROWS($AW$22:$AW$33)-ROWS($BA$22:$BA$33)),IFERROR(INDEX($BI$22:$BI$33, ROWS($BW$4:BW85)-ROWS($AK$22:$AK$33)-ROWS($AO$22:$AO$33)-ROWS($AS$22:$AS$33)-ROWS($AW$22:$AW$33)-ROWS($BA$22:$BA$33)-ROWS($BE$22:$BE$33)), "")))))))</f>
        <v/>
      </c>
      <c r="BX87" s="316" t="str">
        <f t="shared" ca="1" si="190"/>
        <v/>
      </c>
      <c r="BY87" s="413" t="str">
        <f t="shared" ca="1" si="191"/>
        <v/>
      </c>
      <c r="BZ87" s="412" t="str">
        <f ca="1">IF(OR(CA87="",CA87=0),"",MAX(BZ$5:BZ86)+1)</f>
        <v/>
      </c>
      <c r="CA87" s="316" t="str">
        <f ca="1">IFERROR(INDEX($AJ$38:$AJ$49, ROWS($CA$4:CA85)), IFERROR(INDEX($AN$38:$AN$49, ROWS($CA$4:CA85)-ROWS($AJ$38:$AJ$49)), IFERROR(INDEX($AR$38:$AR$49, ROWS($CA$4:CA85)-ROWS($AJ$38:$AJ$49)-ROWS($AN$38:$AN$49)),IFERROR(INDEX($AV$38:$AV$49, ROWS($CA$4:CA85)-ROWS($AJ$38:$AJ$49)-ROWS($AN$38:$AN$49)-ROWS($AR$38:$AR$49)),IFERROR(INDEX($AZ$38:$AZ$49, ROWS($CA$4:CA85)-ROWS($AJ$38:$AJ$49)-ROWS($AN$38:$AN$49)-ROWS($AR$38:$AR$49)-ROWS($AV$38:$AV$49)),IFERROR(INDEX($BD$38:$BD$49, ROWS($CA$4:CA85)-ROWS($AJ$38:$AJ$49)-ROWS($AN$38:$AN$49)-ROWS($AR$38:$AR$49)-ROWS($AV$38:$AV$49)-ROWS($AZ$38:$AZ$49)),IFERROR(INDEX($BH$38:$BH$49, ROWS($CA$4:CA85)-ROWS($AJ$38:$AJ$49)-ROWS($AN$38:$AN$49)-ROWS($AR$38:$AR$49)-ROWS($AV$38:$AV$49)-ROWS($AZ$38:$AZ$49)-ROWS($BD$38:$BD$49)), "")))))))</f>
        <v/>
      </c>
      <c r="CB87" s="316" t="str">
        <f t="shared" ca="1" si="192"/>
        <v/>
      </c>
      <c r="CC87" s="316" t="str">
        <f ca="1">IF(OR(CD87="",CD87=0),"",MAX(CC$5:CC86)+1)</f>
        <v/>
      </c>
      <c r="CD87" s="316" t="str">
        <f ca="1">IFERROR(INDEX($AK$38:$AK$49, ROWS($CD$4:CD85)), IFERROR(INDEX($AO$38:$AO$49, ROWS($CD$4:CD85)-ROWS($AK$38:$AK$49)), IFERROR(INDEX($AS$38:$AS$49, ROWS($CD$4:CD85)-ROWS($AK$38:$AK$49)-ROWS($AO$38:$AO$49)),IFERROR(INDEX($AW$38:$AW$49, ROWS($CD$4:CD85)-ROWS($AK$38:$AK$49)-ROWS($AO$38:$AO$49)-ROWS($AS$38:$AS$49)),IFERROR(INDEX($BA$38:$BA$49, ROWS($CD$4:CD85)-ROWS($AK$38:$AK$49)-ROWS($AO$38:$AO$49)-ROWS($AS$38:$AS$49)-ROWS($AW$38:$AW$49)),IFERROR(INDEX($BE$38:$BE$49, ROWS($CD$4:CD85)-ROWS($AK$38:$AK$49)-ROWS($AO$38:$AO$49)-ROWS($AS$38:$AS$49)-ROWS($AW$38:$AW$49)-ROWS($BA$38:$BA$49)),IFERROR(INDEX($BI$38:$BI$49, ROWS($CD$4:CD85)-ROWS($AK$38:$AK$49)-ROWS($AO$38:$AO$49)-ROWS($AS$38:$AS$49)-ROWS($AW$38:$AW$49)-ROWS($BA$38:$BA$49)-ROWS($BE$38:$BE$49)), "")))))))</f>
        <v/>
      </c>
      <c r="CE87" s="316" t="str">
        <f t="shared" ca="1" si="193"/>
        <v/>
      </c>
      <c r="CF87" s="413" t="str">
        <f t="shared" ca="1" si="194"/>
        <v/>
      </c>
      <c r="CG87" s="412" t="str">
        <f ca="1">IF(OR(CH87="",CH87=0),"",MAX(CG$5:CG86)+1)</f>
        <v/>
      </c>
      <c r="CH87" s="316" t="str">
        <f ca="1">IFERROR(INDEX($AJ$54:$AJ$65, ROWS($CH$4:CH85)), IFERROR(INDEX($AN$54:$AN$65, ROWS($CH$4:CH85)-ROWS($AJ$54:$AJ$65)), IFERROR(INDEX($AR$54:$AR$65, ROWS($CH$4:CH85)-ROWS($AJ$54:$AJ$65)-ROWS($AN$54:$AN$65)),IFERROR(INDEX($AV$54:$AV$65, ROWS($CH$4:CH85)-ROWS($AJ$54:$AJ$65)-ROWS($AN$54:$AN$65)-ROWS($AR$54:$AR$65)),IFERROR(INDEX($AZ$54:$AZ$65, ROWS($CH$4:CH85)-ROWS($AJ$54:$AJ$65)-ROWS($AN$54:$AN$65)-ROWS($AR$54:$AR$65)-ROWS($AV$54:$AV$65)),IFERROR(INDEX($BD$54:$BD$65, ROWS($CH$4:CH85)-ROWS($AJ$54:$AJ$65)-ROWS($AN$54:$AN$65)-ROWS($AR$54:$AR$65)-ROWS($AV$54:$AV$65)-ROWS($AZ$54:$AZ$65)),IFERROR(INDEX($BH$54:$BH$65, ROWS($CH$4:CH85)-ROWS($AJ$54:$AJ$65)-ROWS($AN$54:$AN$65)-ROWS($AR$54:$AR$65)-ROWS($AV$54:$AV$65)-ROWS($AZ$54:$AZ$65)-ROWS($BD$54:$BD$65)), "")))))))</f>
        <v/>
      </c>
      <c r="CI87" s="316" t="str">
        <f t="shared" ca="1" si="195"/>
        <v/>
      </c>
      <c r="CJ87" s="316" t="str">
        <f ca="1">IF(OR(CK87="",CK87=0),"",MAX(CJ$5:CJ86)+1)</f>
        <v/>
      </c>
      <c r="CK87" s="316" t="str">
        <f ca="1">IFERROR(INDEX($AK$54:$AK$65, ROWS($CK$4:CK85)), IFERROR(INDEX($AO$54:$AO$65, ROWS($CK$4:CK85)-ROWS($AK$54:$AK$65)), IFERROR(INDEX($AS$54:$AS$65, ROWS($CK$4:CK85)-ROWS($AK$54:$AK$65)-ROWS($AO$54:$AO$65)),IFERROR(INDEX($AW$54:$AW$65, ROWS($CK$4:CK85)-ROWS($AK$54:$AK$65)-ROWS($AO$54:$AO$65)-ROWS($AS$54:$AS$65)),IFERROR(INDEX($BA$54:$BA$65, ROWS($CK$4:CK85)-ROWS($AK$54:$AK$65)-ROWS($AO$54:$AO$65)-ROWS($AS$54:$AS$65)-ROWS($AW$54:$AW$65)),IFERROR(INDEX($BE$54:$BE$65, ROWS($CK$4:CK85)-ROWS($AK$54:$AK$65)-ROWS($AO$54:$AO$65)-ROWS($AS$54:$AS$65)-ROWS($AW$54:$AW$65)-ROWS($BA$54:$BA$65)),IFERROR(INDEX($BI$54:$BI$65, ROWS($CK$4:CK85)-ROWS($AK$54:$AK$65)-ROWS($AO$54:$AO$65)-ROWS($AS$54:$AS$65)-ROWS($AW$54:$AW$65)-ROWS($BA$54:$BA$65)-ROWS($BE$54:$BE$65)), "")))))))</f>
        <v/>
      </c>
      <c r="CL87" s="316" t="str">
        <f t="shared" ca="1" si="196"/>
        <v/>
      </c>
      <c r="CM87" s="413" t="str">
        <f t="shared" ca="1" si="197"/>
        <v/>
      </c>
      <c r="CN87" s="412" t="str">
        <f>IF(OR(CO87="",CO87=0),"",MAX(CN$5:CN86)+1)</f>
        <v/>
      </c>
      <c r="CO87" s="316">
        <f>IFERROR(INDEX($AJ$70:$AJ$81, ROWS($CO$4:CO85)), IFERROR(INDEX($AN$70:$AN$81, ROWS($CO$4:CO85)-ROWS($AJ$70:$AJ$81)), IFERROR(INDEX($AR$70:$AR$81, ROWS($CO$4:CO85)-ROWS($AJ$70:$AJ$81)-ROWS($AN$70:$AN$81)),IFERROR(INDEX($AV$70:$AV$81, ROWS($CO$4:CO85)-ROWS($AJ$70:$AJ$81)-ROWS($AN$70:$AN$81)-ROWS($AR$70:$AR$81)),IFERROR(INDEX($AZ$70:$AZ$81, ROWS($CO$4:CO85)-ROWS($AJ$70:$AJ$81)-ROWS($AN$70:$AN$81)-ROWS($AR$70:$AR$81)-ROWS($AV$70:$AV$81)),IFERROR(INDEX($BD$70:$BD$81, ROWS($CO$4:CO85)-ROWS($AJ$70:$AJ$81)-ROWS($AN$70:$AN$81)-ROWS($AR$70:$AR$81)-ROWS($AV$70:$AV$81)-ROWS($AZ$70:$AZ$81)),IFERROR(INDEX($BH$70:$BH$81, ROWS($CO$4:CO85)-ROWS($AJ$70:$AJ$81)-ROWS($AN$70:$AN$81)-ROWS($AR$70:$AR$81)-ROWS($AV$70:$AV$81)-ROWS($AZ$70:$AZ$81)-ROWS($BD$70:$BD$81)), "")))))))</f>
        <v>0</v>
      </c>
      <c r="CP87" s="316" t="str">
        <f t="shared" ca="1" si="198"/>
        <v/>
      </c>
      <c r="CQ87" s="316" t="str">
        <f>IF(OR(CR87="",CR87=0),"",MAX(CQ$5:CQ86)+1)</f>
        <v/>
      </c>
      <c r="CR87" s="316">
        <f>IFERROR(INDEX($AK$70:$AK$81, ROWS($CR$4:CR85)), IFERROR(INDEX($AO$70:$AO$81, ROWS($CR$4:CR85)-ROWS($AK$70:$AK$81)), IFERROR(INDEX($AS$70:$AS$81, ROWS($CR$4:CR85)-ROWS($AK$70:$AK$81)-ROWS($AO$70:$AO$81)),IFERROR(INDEX($AW$70:$AW$81, ROWS($CR$4:CR85)-ROWS($AK$70:$AK$81)-ROWS($AO$70:$AO$81)-ROWS($AS$70:$AS$81)),IFERROR(INDEX($BA$70:$BA$81, ROWS($CR$4:CR85)-ROWS($AK$70:$AK$81)-ROWS($AO$70:$AO$81)-ROWS($AS$70:$AS$81)-ROWS($AW$70:$AW$81)),IFERROR(INDEX($BE$70:$BE$81, ROWS($CR$4:CR85)-ROWS($AK$70:$AK$81)-ROWS($AO$70:$AO$81)-ROWS($AS$70:$AS$81)-ROWS($AW$70:$AW$81)-ROWS($BA$70:$BA$81)),IFERROR(INDEX($BI$70:$BI$81, ROWS($CR$4:CR85)-ROWS($AK$70:$AK$81)-ROWS($AO$70:$AO$81)-ROWS($AS$70:$AS$81)-ROWS($AW$70:$AW$81)-ROWS($BA$70:$BA$81)-ROWS($BE$70:$BE$81)), "")))))))</f>
        <v>0</v>
      </c>
      <c r="CS87" s="316" t="str">
        <f t="shared" ca="1" si="199"/>
        <v/>
      </c>
      <c r="CT87" s="413" t="str">
        <f t="shared" ca="1" si="200"/>
        <v/>
      </c>
      <c r="CU87" s="412" t="str">
        <f>IF(OR(CV87="",CV87=0),"",MAX(CU$5:CU86)+1)</f>
        <v/>
      </c>
      <c r="CV87" s="316" t="str">
        <f>IFERROR(INDEX($AJ$86:$AJ$97, ROWS($CV$4:CV85)), IFERROR(INDEX($AN$86:$AN$97, ROWS($CV$4:CV85)-ROWS($AJ$86:$AJ$97)), ""))</f>
        <v/>
      </c>
      <c r="CW87" s="316" t="str">
        <f t="shared" si="201"/>
        <v/>
      </c>
      <c r="CX87" s="316" t="str">
        <f>IF(OR(CY87="",CY87=0),"",MAX(CX$5:CX86)+1)</f>
        <v/>
      </c>
      <c r="CY87" s="316" t="str">
        <f>IFERROR(INDEX($AK$86:$AK$97, ROWS($CY$4:CY85)), IFERROR(INDEX($AO$86:$AO$97, ROWS($CY$4:CY85)-ROWS($AK$86:$AK$97)), ""))</f>
        <v/>
      </c>
      <c r="CZ87" s="316" t="str">
        <f t="shared" si="202"/>
        <v/>
      </c>
      <c r="DA87" s="413" t="str">
        <f t="shared" si="203"/>
        <v/>
      </c>
      <c r="DC87" s="438" t="str">
        <f ca="1">IF(OR(DD87="",DD87=0),"",MAX(DC$85:DC86)+1)</f>
        <v/>
      </c>
      <c r="DD87" s="434" t="str">
        <f t="shared" ref="DD87:DD103" ca="1" si="204">IF(CP7="","",IF(NOT(CT7="Income"),CP7,""))</f>
        <v/>
      </c>
      <c r="DE87" s="413" t="str">
        <f t="shared" ref="DE87:DE103" ca="1" si="205">IF(CS7="","",IF(NOT(CT7="Income"),CS7,""))</f>
        <v/>
      </c>
      <c r="DF87" s="431">
        <f ca="1">IF(OR(DG87="",DG87=0),"",MAX(DF$85:DF86)+1)</f>
        <v>1</v>
      </c>
      <c r="DG87" s="412" t="str">
        <f t="shared" ref="DG87:DG103" ca="1" si="206">IF(CP7="","",IF(CT7="Income",CP7,""))</f>
        <v>Paycheck 2</v>
      </c>
      <c r="DH87" s="413">
        <f t="shared" ref="DH87:DH103" ca="1" si="207">IF(CP7="","",IF(CT7="Income",CS7,""))</f>
        <v>400</v>
      </c>
      <c r="DI87" s="412" t="str">
        <f t="shared" ref="DI87:DI103" ca="1" si="208">IFERROR(INDEX($DD$86:$DD$103,MATCH(ROW()-ROW($DI$85),$DC$86:$DC$103,0)),"")</f>
        <v>Lawn Service</v>
      </c>
      <c r="DJ87" s="413">
        <f t="shared" ref="DJ87:DJ103" ca="1" si="209">IFERROR(INDEX($DE$86:$DE$103,MATCH(ROW()-ROW($DI$85),$DC$86:$DC$103,0)),"")</f>
        <v>50</v>
      </c>
      <c r="DK87" s="412" t="str">
        <f t="shared" ref="DK87:DK103" ca="1" si="210">IFERROR(INDEX($DG$86:$DG$103,MATCH(ROW()-ROW($DK$85),$DF$86:$DF$103,0)),"")</f>
        <v/>
      </c>
      <c r="DL87" s="413" t="str">
        <f t="shared" ref="DL87:DL103" ca="1" si="211">IFERROR(INDEX($DH$86:$DH$103,MATCH(ROW()-ROW($DK$85),$DF$86:$DF$103,0)),"")</f>
        <v/>
      </c>
      <c r="DM87" s="292"/>
      <c r="DN87" s="425" t="str">
        <f ca="1">IF(DI89="","",CONCATENATE(DI89," - ",DJ89))</f>
        <v/>
      </c>
      <c r="DO87" s="295" t="str">
        <f ca="1">IF(DI90="","",CONCATENATE(DI90," - ",DJ90))</f>
        <v/>
      </c>
      <c r="DP87" s="295" t="str">
        <f ca="1">IF(DI91="","",CONCATENATE(DI91," - ",DJ91))</f>
        <v/>
      </c>
      <c r="DQ87" s="425" t="str">
        <f ca="1">IF(DK89="","",CONCATENATE(DK89," - ",DL89))</f>
        <v/>
      </c>
      <c r="DR87" s="295" t="str">
        <f ca="1">IF(DK90="","",CONCATENATE(DK90," - ",DL90))</f>
        <v/>
      </c>
      <c r="DS87" s="426" t="str">
        <f ca="1">IF(DK91="","",CONCATENATE(DK91," - ",DL91))</f>
        <v/>
      </c>
    </row>
    <row r="88" spans="28:123" x14ac:dyDescent="0.3">
      <c r="AB88" s="395" t="str">
        <f ca="1">IFERROR(MATCH($AB$59,OFFSET(Year!$BD$123:$BD$174,AB87,,1000),0)+AB87,"")</f>
        <v/>
      </c>
      <c r="AC88" s="404" t="str">
        <f ca="1">IFERROR(INDEX(Year!$BG$123:$BG$174,AB88),"")</f>
        <v/>
      </c>
      <c r="AD88" s="405" t="str">
        <f ca="1">IFERROR(INDEX(Year!$BE$123:$BE$174,AB88),"")</f>
        <v/>
      </c>
      <c r="AE88" s="406" t="str">
        <f ca="1">IFERROR(INDEX(Year!$BF$123:$BF$174,AB88),"")</f>
        <v/>
      </c>
      <c r="AF88" s="407" t="str">
        <f ca="1">IFERROR(INDEX(Year!$BD$123:$BD$174,AB88),"")</f>
        <v/>
      </c>
      <c r="AI88" s="304"/>
      <c r="AJ88" s="305"/>
      <c r="AK88" s="306"/>
      <c r="AL88" s="307"/>
      <c r="AM88" s="304"/>
      <c r="AN88" s="305"/>
      <c r="AO88" s="306"/>
      <c r="AP88" s="307"/>
      <c r="BL88" s="412" t="str">
        <f ca="1">IF(OR(BM88="",BM88=0),"",MAX(BL$5:BL87)+1)</f>
        <v/>
      </c>
      <c r="BM88" s="316" t="str">
        <f ca="1">IFERROR(INDEX($AJ$6:$AJ$17, ROWS(BM$4:$BM86)), IFERROR(INDEX($AN$6:$AN$17, ROWS(BM$4:$BM86)-ROWS($AJ$6:$AJ$17)), IFERROR(INDEX($AR$6:$AR$17, ROWS(BM$4:$BM86)-ROWS($AJ$6:$AJ$17)-ROWS($AN$6:$AN$17)),IFERROR(INDEX($AV$6:$AV$17, ROWS(BM$4:$BM86)-ROWS($AJ$6:$AJ$17)-ROWS($AN$6:$AN$17)-ROWS($AR$6:$AR$17)),IFERROR(INDEX($AZ$6:$AZ$17, ROWS(BM$4:$BM86)-ROWS($AJ$6:$AJ$17)-ROWS($AN$6:$AN$17)-ROWS($AR$6:$AR$17)-ROWS($AV$6:$AV$17)),IFERROR(INDEX($BD$6:$BD$17, ROWS(BM$4:$BM86)-ROWS($AJ$6:$AJ$17)-ROWS($AN$6:$AN$17)-ROWS($AR$6:$AR$17)-ROWS($AV$6:$AV$17)-ROWS($AZ$6:$AZ$17)),IFERROR(INDEX($BH$6:$BH$17, ROWS(BM$4:$BM86)-ROWS($AJ$6:$AJ$17)-ROWS($AN$6:$AN$17)-ROWS($AR$6:$AR$17)-ROWS($AV$6:$AV$17)-ROWS($AZ$6:$AZ$17)-ROWS($BD$6:$BD$17)), "")))))))</f>
        <v/>
      </c>
      <c r="BN88" s="316" t="str">
        <f t="shared" ca="1" si="186"/>
        <v/>
      </c>
      <c r="BO88" s="316" t="str">
        <f ca="1">IF(OR(BP88="",BP88=0),"",MAX(BO$5:BO87)+1)</f>
        <v/>
      </c>
      <c r="BP88" s="316" t="str">
        <f ca="1">IFERROR(INDEX($AK$6:$AK$17, ROWS($BP$4:BP86)), IFERROR(INDEX($AO$6:$AO$17, ROWS($BP$4:BP86)-ROWS($AK$6:$AK$17)), IFERROR(INDEX($AS$6:$AS$17, ROWS($BP$4:BP86)-ROWS($AK$6:$AK$17)-ROWS($AO$6:$AO$17)),IFERROR(INDEX($AW$6:$AW$17, ROWS($BP$4:BP86)-ROWS($AK$6:$AK$17)-ROWS($AO$6:$AO$17)-ROWS($AS$6:$AS$17)),IFERROR(INDEX($BA$6:$BA$17, ROWS($BP$4:BP86)-ROWS($AK$6:$AK$17)-ROWS($AO$6:$AO$17)-ROWS($AS$6:$AS$17)-ROWS($AW$6:$AW$17)),IFERROR(INDEX($BE$6:$BE$17, ROWS($BP$4:BP86)-ROWS($AK$6:$AK$17)-ROWS($AO$6:$AO$17)-ROWS($AS$6:$AS$17)-ROWS($AW$6:$AW$17)-ROWS($BA$6:$BA$17)),IFERROR(INDEX($BI$6:$BI$17, ROWS($BP$4:BP86)-ROWS($AK$6:$AK$17)-ROWS($AO$6:$AO$17)-ROWS($AS$6:$AS$17)-ROWS($AW$6:$AW$17)-ROWS($BA$6:$BA$17)-ROWS($BE$6:$BE$17)), "")))))))</f>
        <v/>
      </c>
      <c r="BQ88" s="316" t="str">
        <f t="shared" ca="1" si="187"/>
        <v/>
      </c>
      <c r="BR88" s="413" t="str">
        <f t="shared" ca="1" si="188"/>
        <v/>
      </c>
      <c r="BS88" s="412" t="str">
        <f ca="1">IF(OR(BT88="",BT88=0),"",MAX(BS$5:BS87)+1)</f>
        <v/>
      </c>
      <c r="BT88" s="316" t="str">
        <f ca="1">IFERROR(INDEX($AJ$22:$AJ$33, ROWS($BT$4:BT86)), IFERROR(INDEX($AN$22:$AN$33, ROWS($BT$4:BT86)-ROWS($AJ$22:$AJ$33)), IFERROR(INDEX($AR$22:$AR$33, ROWS($BT$4:BT86)-ROWS($AJ$22:$AJ$33)-ROWS($AN$22:$AN$33)),IFERROR(INDEX($AV$22:$AV$33, ROWS($BT$4:BT86)-ROWS($AJ$22:$AJ$33)-ROWS($AN$22:$AN$33)-ROWS($AR$22:$AR$33)),IFERROR(INDEX($AZ$22:$AZ$33, ROWS($BT$4:BT86)-ROWS($AJ$22:$AJ$33)-ROWS($AN$22:$AN$33)-ROWS($AR$22:$AR$33)-ROWS($AV$22:$AV$33)),IFERROR(INDEX($BD$22:$BD$33, ROWS($BT$4:BT86)-ROWS($AJ$22:$AJ$33)-ROWS($AN$22:$AN$33)-ROWS($AR$22:$AR$33)-ROWS($AV$22:$AV$33)-ROWS($AZ$22:$AZ$33)),IFERROR(INDEX($BH$22:$BH$33, ROWS($BT$4:BT86)-ROWS($AJ$22:$AJ$33)-ROWS($AN$22:$AN$33)-ROWS($AR$22:$AR$33)-ROWS($AV$22:$AV$33)-ROWS($AZ$22:$AZ$33)-ROWS($BD$22:$BD$33)), "")))))))</f>
        <v/>
      </c>
      <c r="BU88" s="316" t="str">
        <f t="shared" ca="1" si="189"/>
        <v/>
      </c>
      <c r="BV88" s="316" t="str">
        <f ca="1">IF(OR(BW88="",BW88=0),"",MAX(BV$5:BV87)+1)</f>
        <v/>
      </c>
      <c r="BW88" s="316" t="str">
        <f ca="1">IFERROR(INDEX($AK$22:$AK$33, ROWS($BW$4:BW86)), IFERROR(INDEX($AO$22:$AO$33, ROWS($BW$4:BW86)-ROWS($AK$22:$AK$33)), IFERROR(INDEX($AS$22:$AS$33, ROWS($BW$4:BW86)-ROWS($AK$22:$AK$33)-ROWS($AO$22:$AO$33)),IFERROR(INDEX($AW$22:$AW$33, ROWS($BW$4:BW86)-ROWS($AK$22:$AK$33)-ROWS($AO$22:$AO$33)-ROWS($AS$22:$AS$33)),IFERROR(INDEX($BA$22:$BA$33, ROWS($BW$4:BW86)-ROWS($AK$22:$AK$33)-ROWS($AO$22:$AO$33)-ROWS($AS$22:$AS$33)-ROWS($AW$22:$AW$33)),IFERROR(INDEX($BE$22:$BE$33, ROWS($BW$4:BW86)-ROWS($AK$22:$AK$33)-ROWS($AO$22:$AO$33)-ROWS($AS$22:$AS$33)-ROWS($AW$22:$AW$33)-ROWS($BA$22:$BA$33)),IFERROR(INDEX($BI$22:$BI$33, ROWS($BW$4:BW86)-ROWS($AK$22:$AK$33)-ROWS($AO$22:$AO$33)-ROWS($AS$22:$AS$33)-ROWS($AW$22:$AW$33)-ROWS($BA$22:$BA$33)-ROWS($BE$22:$BE$33)), "")))))))</f>
        <v/>
      </c>
      <c r="BX88" s="316" t="str">
        <f t="shared" ca="1" si="190"/>
        <v/>
      </c>
      <c r="BY88" s="413" t="str">
        <f t="shared" ca="1" si="191"/>
        <v/>
      </c>
      <c r="BZ88" s="412" t="str">
        <f ca="1">IF(OR(CA88="",CA88=0),"",MAX(BZ$5:BZ87)+1)</f>
        <v/>
      </c>
      <c r="CA88" s="316" t="str">
        <f ca="1">IFERROR(INDEX($AJ$38:$AJ$49, ROWS($CA$4:CA86)), IFERROR(INDEX($AN$38:$AN$49, ROWS($CA$4:CA86)-ROWS($AJ$38:$AJ$49)), IFERROR(INDEX($AR$38:$AR$49, ROWS($CA$4:CA86)-ROWS($AJ$38:$AJ$49)-ROWS($AN$38:$AN$49)),IFERROR(INDEX($AV$38:$AV$49, ROWS($CA$4:CA86)-ROWS($AJ$38:$AJ$49)-ROWS($AN$38:$AN$49)-ROWS($AR$38:$AR$49)),IFERROR(INDEX($AZ$38:$AZ$49, ROWS($CA$4:CA86)-ROWS($AJ$38:$AJ$49)-ROWS($AN$38:$AN$49)-ROWS($AR$38:$AR$49)-ROWS($AV$38:$AV$49)),IFERROR(INDEX($BD$38:$BD$49, ROWS($CA$4:CA86)-ROWS($AJ$38:$AJ$49)-ROWS($AN$38:$AN$49)-ROWS($AR$38:$AR$49)-ROWS($AV$38:$AV$49)-ROWS($AZ$38:$AZ$49)),IFERROR(INDEX($BH$38:$BH$49, ROWS($CA$4:CA86)-ROWS($AJ$38:$AJ$49)-ROWS($AN$38:$AN$49)-ROWS($AR$38:$AR$49)-ROWS($AV$38:$AV$49)-ROWS($AZ$38:$AZ$49)-ROWS($BD$38:$BD$49)), "")))))))</f>
        <v/>
      </c>
      <c r="CB88" s="316" t="str">
        <f t="shared" ca="1" si="192"/>
        <v/>
      </c>
      <c r="CC88" s="316" t="str">
        <f ca="1">IF(OR(CD88="",CD88=0),"",MAX(CC$5:CC87)+1)</f>
        <v/>
      </c>
      <c r="CD88" s="316" t="str">
        <f ca="1">IFERROR(INDEX($AK$38:$AK$49, ROWS($CD$4:CD86)), IFERROR(INDEX($AO$38:$AO$49, ROWS($CD$4:CD86)-ROWS($AK$38:$AK$49)), IFERROR(INDEX($AS$38:$AS$49, ROWS($CD$4:CD86)-ROWS($AK$38:$AK$49)-ROWS($AO$38:$AO$49)),IFERROR(INDEX($AW$38:$AW$49, ROWS($CD$4:CD86)-ROWS($AK$38:$AK$49)-ROWS($AO$38:$AO$49)-ROWS($AS$38:$AS$49)),IFERROR(INDEX($BA$38:$BA$49, ROWS($CD$4:CD86)-ROWS($AK$38:$AK$49)-ROWS($AO$38:$AO$49)-ROWS($AS$38:$AS$49)-ROWS($AW$38:$AW$49)),IFERROR(INDEX($BE$38:$BE$49, ROWS($CD$4:CD86)-ROWS($AK$38:$AK$49)-ROWS($AO$38:$AO$49)-ROWS($AS$38:$AS$49)-ROWS($AW$38:$AW$49)-ROWS($BA$38:$BA$49)),IFERROR(INDEX($BI$38:$BI$49, ROWS($CD$4:CD86)-ROWS($AK$38:$AK$49)-ROWS($AO$38:$AO$49)-ROWS($AS$38:$AS$49)-ROWS($AW$38:$AW$49)-ROWS($BA$38:$BA$49)-ROWS($BE$38:$BE$49)), "")))))))</f>
        <v/>
      </c>
      <c r="CE88" s="316" t="str">
        <f t="shared" ca="1" si="193"/>
        <v/>
      </c>
      <c r="CF88" s="413" t="str">
        <f t="shared" ca="1" si="194"/>
        <v/>
      </c>
      <c r="CG88" s="412" t="str">
        <f ca="1">IF(OR(CH88="",CH88=0),"",MAX(CG$5:CG87)+1)</f>
        <v/>
      </c>
      <c r="CH88" s="316" t="str">
        <f ca="1">IFERROR(INDEX($AJ$54:$AJ$65, ROWS($CH$4:CH86)), IFERROR(INDEX($AN$54:$AN$65, ROWS($CH$4:CH86)-ROWS($AJ$54:$AJ$65)), IFERROR(INDEX($AR$54:$AR$65, ROWS($CH$4:CH86)-ROWS($AJ$54:$AJ$65)-ROWS($AN$54:$AN$65)),IFERROR(INDEX($AV$54:$AV$65, ROWS($CH$4:CH86)-ROWS($AJ$54:$AJ$65)-ROWS($AN$54:$AN$65)-ROWS($AR$54:$AR$65)),IFERROR(INDEX($AZ$54:$AZ$65, ROWS($CH$4:CH86)-ROWS($AJ$54:$AJ$65)-ROWS($AN$54:$AN$65)-ROWS($AR$54:$AR$65)-ROWS($AV$54:$AV$65)),IFERROR(INDEX($BD$54:$BD$65, ROWS($CH$4:CH86)-ROWS($AJ$54:$AJ$65)-ROWS($AN$54:$AN$65)-ROWS($AR$54:$AR$65)-ROWS($AV$54:$AV$65)-ROWS($AZ$54:$AZ$65)),IFERROR(INDEX($BH$54:$BH$65, ROWS($CH$4:CH86)-ROWS($AJ$54:$AJ$65)-ROWS($AN$54:$AN$65)-ROWS($AR$54:$AR$65)-ROWS($AV$54:$AV$65)-ROWS($AZ$54:$AZ$65)-ROWS($BD$54:$BD$65)), "")))))))</f>
        <v/>
      </c>
      <c r="CI88" s="316" t="str">
        <f t="shared" ca="1" si="195"/>
        <v/>
      </c>
      <c r="CJ88" s="316" t="str">
        <f ca="1">IF(OR(CK88="",CK88=0),"",MAX(CJ$5:CJ87)+1)</f>
        <v/>
      </c>
      <c r="CK88" s="316" t="str">
        <f ca="1">IFERROR(INDEX($AK$54:$AK$65, ROWS($CK$4:CK86)), IFERROR(INDEX($AO$54:$AO$65, ROWS($CK$4:CK86)-ROWS($AK$54:$AK$65)), IFERROR(INDEX($AS$54:$AS$65, ROWS($CK$4:CK86)-ROWS($AK$54:$AK$65)-ROWS($AO$54:$AO$65)),IFERROR(INDEX($AW$54:$AW$65, ROWS($CK$4:CK86)-ROWS($AK$54:$AK$65)-ROWS($AO$54:$AO$65)-ROWS($AS$54:$AS$65)),IFERROR(INDEX($BA$54:$BA$65, ROWS($CK$4:CK86)-ROWS($AK$54:$AK$65)-ROWS($AO$54:$AO$65)-ROWS($AS$54:$AS$65)-ROWS($AW$54:$AW$65)),IFERROR(INDEX($BE$54:$BE$65, ROWS($CK$4:CK86)-ROWS($AK$54:$AK$65)-ROWS($AO$54:$AO$65)-ROWS($AS$54:$AS$65)-ROWS($AW$54:$AW$65)-ROWS($BA$54:$BA$65)),IFERROR(INDEX($BI$54:$BI$65, ROWS($CK$4:CK86)-ROWS($AK$54:$AK$65)-ROWS($AO$54:$AO$65)-ROWS($AS$54:$AS$65)-ROWS($AW$54:$AW$65)-ROWS($BA$54:$BA$65)-ROWS($BE$54:$BE$65)), "")))))))</f>
        <v/>
      </c>
      <c r="CL88" s="316" t="str">
        <f t="shared" ca="1" si="196"/>
        <v/>
      </c>
      <c r="CM88" s="413" t="str">
        <f t="shared" ca="1" si="197"/>
        <v/>
      </c>
      <c r="CN88" s="412" t="str">
        <f>IF(OR(CO88="",CO88=0),"",MAX(CN$5:CN87)+1)</f>
        <v/>
      </c>
      <c r="CO88" s="316">
        <f>IFERROR(INDEX($AJ$70:$AJ$81, ROWS($CO$4:CO86)), IFERROR(INDEX($AN$70:$AN$81, ROWS($CO$4:CO86)-ROWS($AJ$70:$AJ$81)), IFERROR(INDEX($AR$70:$AR$81, ROWS($CO$4:CO86)-ROWS($AJ$70:$AJ$81)-ROWS($AN$70:$AN$81)),IFERROR(INDEX($AV$70:$AV$81, ROWS($CO$4:CO86)-ROWS($AJ$70:$AJ$81)-ROWS($AN$70:$AN$81)-ROWS($AR$70:$AR$81)),IFERROR(INDEX($AZ$70:$AZ$81, ROWS($CO$4:CO86)-ROWS($AJ$70:$AJ$81)-ROWS($AN$70:$AN$81)-ROWS($AR$70:$AR$81)-ROWS($AV$70:$AV$81)),IFERROR(INDEX($BD$70:$BD$81, ROWS($CO$4:CO86)-ROWS($AJ$70:$AJ$81)-ROWS($AN$70:$AN$81)-ROWS($AR$70:$AR$81)-ROWS($AV$70:$AV$81)-ROWS($AZ$70:$AZ$81)),IFERROR(INDEX($BH$70:$BH$81, ROWS($CO$4:CO86)-ROWS($AJ$70:$AJ$81)-ROWS($AN$70:$AN$81)-ROWS($AR$70:$AR$81)-ROWS($AV$70:$AV$81)-ROWS($AZ$70:$AZ$81)-ROWS($BD$70:$BD$81)), "")))))))</f>
        <v>0</v>
      </c>
      <c r="CP88" s="316" t="str">
        <f t="shared" ca="1" si="198"/>
        <v/>
      </c>
      <c r="CQ88" s="316" t="str">
        <f>IF(OR(CR88="",CR88=0),"",MAX(CQ$5:CQ87)+1)</f>
        <v/>
      </c>
      <c r="CR88" s="316">
        <f>IFERROR(INDEX($AK$70:$AK$81, ROWS($CR$4:CR86)), IFERROR(INDEX($AO$70:$AO$81, ROWS($CR$4:CR86)-ROWS($AK$70:$AK$81)), IFERROR(INDEX($AS$70:$AS$81, ROWS($CR$4:CR86)-ROWS($AK$70:$AK$81)-ROWS($AO$70:$AO$81)),IFERROR(INDEX($AW$70:$AW$81, ROWS($CR$4:CR86)-ROWS($AK$70:$AK$81)-ROWS($AO$70:$AO$81)-ROWS($AS$70:$AS$81)),IFERROR(INDEX($BA$70:$BA$81, ROWS($CR$4:CR86)-ROWS($AK$70:$AK$81)-ROWS($AO$70:$AO$81)-ROWS($AS$70:$AS$81)-ROWS($AW$70:$AW$81)),IFERROR(INDEX($BE$70:$BE$81, ROWS($CR$4:CR86)-ROWS($AK$70:$AK$81)-ROWS($AO$70:$AO$81)-ROWS($AS$70:$AS$81)-ROWS($AW$70:$AW$81)-ROWS($BA$70:$BA$81)),IFERROR(INDEX($BI$70:$BI$81, ROWS($CR$4:CR86)-ROWS($AK$70:$AK$81)-ROWS($AO$70:$AO$81)-ROWS($AS$70:$AS$81)-ROWS($AW$70:$AW$81)-ROWS($BA$70:$BA$81)-ROWS($BE$70:$BE$81)), "")))))))</f>
        <v>0</v>
      </c>
      <c r="CS88" s="316" t="str">
        <f t="shared" ca="1" si="199"/>
        <v/>
      </c>
      <c r="CT88" s="413" t="str">
        <f t="shared" ca="1" si="200"/>
        <v/>
      </c>
      <c r="CU88" s="412" t="str">
        <f>IF(OR(CV88="",CV88=0),"",MAX(CU$5:CU87)+1)</f>
        <v/>
      </c>
      <c r="CV88" s="316" t="str">
        <f>IFERROR(INDEX($AJ$86:$AJ$97, ROWS($CV$4:CV86)), IFERROR(INDEX($AN$86:$AN$97, ROWS($CV$4:CV86)-ROWS($AJ$86:$AJ$97)), ""))</f>
        <v/>
      </c>
      <c r="CW88" s="316" t="str">
        <f t="shared" si="201"/>
        <v/>
      </c>
      <c r="CX88" s="316" t="str">
        <f>IF(OR(CY88="",CY88=0),"",MAX(CX$5:CX87)+1)</f>
        <v/>
      </c>
      <c r="CY88" s="316" t="str">
        <f>IFERROR(INDEX($AK$86:$AK$97, ROWS($CY$4:CY86)), IFERROR(INDEX($AO$86:$AO$97, ROWS($CY$4:CY86)-ROWS($AK$86:$AK$97)), ""))</f>
        <v/>
      </c>
      <c r="CZ88" s="316" t="str">
        <f t="shared" si="202"/>
        <v/>
      </c>
      <c r="DA88" s="413" t="str">
        <f t="shared" si="203"/>
        <v/>
      </c>
      <c r="DC88" s="438">
        <f ca="1">IF(OR(DD88="",DD88=0),"",MAX(DC$85:DC87)+1)</f>
        <v>2</v>
      </c>
      <c r="DD88" s="434" t="str">
        <f t="shared" ca="1" si="204"/>
        <v>Lawn Service</v>
      </c>
      <c r="DE88" s="413">
        <f t="shared" ca="1" si="205"/>
        <v>50</v>
      </c>
      <c r="DF88" s="431" t="str">
        <f ca="1">IF(OR(DG88="",DG88=0),"",MAX(DF$85:DF87)+1)</f>
        <v/>
      </c>
      <c r="DG88" s="412" t="str">
        <f t="shared" ca="1" si="206"/>
        <v/>
      </c>
      <c r="DH88" s="413" t="str">
        <f t="shared" ca="1" si="207"/>
        <v/>
      </c>
      <c r="DI88" s="412" t="str">
        <f t="shared" ca="1" si="208"/>
        <v/>
      </c>
      <c r="DJ88" s="413" t="str">
        <f t="shared" ca="1" si="209"/>
        <v/>
      </c>
      <c r="DK88" s="412" t="str">
        <f t="shared" ca="1" si="210"/>
        <v/>
      </c>
      <c r="DL88" s="413" t="str">
        <f t="shared" ca="1" si="211"/>
        <v/>
      </c>
      <c r="DM88" s="292"/>
      <c r="DN88" s="425" t="str">
        <f ca="1">IF(DI92="","",CONCATENATE(DI92," - ",DJ92))</f>
        <v/>
      </c>
      <c r="DO88" s="295" t="str">
        <f ca="1">IF(DI93="","",CONCATENATE(DI93," - ",DJ93))</f>
        <v/>
      </c>
      <c r="DP88" s="295" t="str">
        <f ca="1">IF(DI94="","",CONCATENATE(DI94," - ",DJ94))</f>
        <v/>
      </c>
      <c r="DQ88" s="425" t="str">
        <f ca="1">IF(DK92="","",CONCATENATE(DK92," - ",DL92))</f>
        <v/>
      </c>
      <c r="DR88" s="295" t="str">
        <f ca="1">IF(DK93="","",CONCATENATE(DK93," - ",DL93))</f>
        <v/>
      </c>
      <c r="DS88" s="426" t="str">
        <f ca="1">IF(DK94="","",CONCATENATE(DK94," - ",DL94))</f>
        <v/>
      </c>
    </row>
    <row r="89" spans="28:123" x14ac:dyDescent="0.3">
      <c r="AB89" s="395" t="str">
        <f ca="1">IFERROR(MATCH($AB$59,OFFSET(Year!$BD$123:$BD$174,AB88,,1000),0)+AB88,"")</f>
        <v/>
      </c>
      <c r="AC89" s="404" t="str">
        <f ca="1">IFERROR(INDEX(Year!$BG$123:$BG$174,AB89),"")</f>
        <v/>
      </c>
      <c r="AD89" s="405" t="str">
        <f ca="1">IFERROR(INDEX(Year!$BE$123:$BE$174,AB89),"")</f>
        <v/>
      </c>
      <c r="AE89" s="406" t="str">
        <f ca="1">IFERROR(INDEX(Year!$BF$123:$BF$174,AB89),"")</f>
        <v/>
      </c>
      <c r="AF89" s="407" t="str">
        <f ca="1">IFERROR(INDEX(Year!$BD$123:$BD$174,AB89),"")</f>
        <v/>
      </c>
      <c r="AI89" s="304"/>
      <c r="AJ89" s="305"/>
      <c r="AK89" s="306"/>
      <c r="AL89" s="307"/>
      <c r="AM89" s="304"/>
      <c r="AN89" s="305"/>
      <c r="AO89" s="306"/>
      <c r="AP89" s="307"/>
      <c r="BL89" s="412" t="str">
        <f ca="1">IF(OR(BM89="",BM89=0),"",MAX(BL$5:BL88)+1)</f>
        <v/>
      </c>
      <c r="BM89" s="316" t="str">
        <f ca="1">IFERROR(INDEX($AJ$6:$AJ$17, ROWS(BM$4:$BM87)), IFERROR(INDEX($AN$6:$AN$17, ROWS(BM$4:$BM87)-ROWS($AJ$6:$AJ$17)), IFERROR(INDEX($AR$6:$AR$17, ROWS(BM$4:$BM87)-ROWS($AJ$6:$AJ$17)-ROWS($AN$6:$AN$17)),IFERROR(INDEX($AV$6:$AV$17, ROWS(BM$4:$BM87)-ROWS($AJ$6:$AJ$17)-ROWS($AN$6:$AN$17)-ROWS($AR$6:$AR$17)),IFERROR(INDEX($AZ$6:$AZ$17, ROWS(BM$4:$BM87)-ROWS($AJ$6:$AJ$17)-ROWS($AN$6:$AN$17)-ROWS($AR$6:$AR$17)-ROWS($AV$6:$AV$17)),IFERROR(INDEX($BD$6:$BD$17, ROWS(BM$4:$BM87)-ROWS($AJ$6:$AJ$17)-ROWS($AN$6:$AN$17)-ROWS($AR$6:$AR$17)-ROWS($AV$6:$AV$17)-ROWS($AZ$6:$AZ$17)),IFERROR(INDEX($BH$6:$BH$17, ROWS(BM$4:$BM87)-ROWS($AJ$6:$AJ$17)-ROWS($AN$6:$AN$17)-ROWS($AR$6:$AR$17)-ROWS($AV$6:$AV$17)-ROWS($AZ$6:$AZ$17)-ROWS($BD$6:$BD$17)), "")))))))</f>
        <v/>
      </c>
      <c r="BN89" s="316" t="str">
        <f t="shared" ca="1" si="186"/>
        <v/>
      </c>
      <c r="BO89" s="316" t="str">
        <f ca="1">IF(OR(BP89="",BP89=0),"",MAX(BO$5:BO88)+1)</f>
        <v/>
      </c>
      <c r="BP89" s="316" t="str">
        <f ca="1">IFERROR(INDEX($AK$6:$AK$17, ROWS($BP$4:BP87)), IFERROR(INDEX($AO$6:$AO$17, ROWS($BP$4:BP87)-ROWS($AK$6:$AK$17)), IFERROR(INDEX($AS$6:$AS$17, ROWS($BP$4:BP87)-ROWS($AK$6:$AK$17)-ROWS($AO$6:$AO$17)),IFERROR(INDEX($AW$6:$AW$17, ROWS($BP$4:BP87)-ROWS($AK$6:$AK$17)-ROWS($AO$6:$AO$17)-ROWS($AS$6:$AS$17)),IFERROR(INDEX($BA$6:$BA$17, ROWS($BP$4:BP87)-ROWS($AK$6:$AK$17)-ROWS($AO$6:$AO$17)-ROWS($AS$6:$AS$17)-ROWS($AW$6:$AW$17)),IFERROR(INDEX($BE$6:$BE$17, ROWS($BP$4:BP87)-ROWS($AK$6:$AK$17)-ROWS($AO$6:$AO$17)-ROWS($AS$6:$AS$17)-ROWS($AW$6:$AW$17)-ROWS($BA$6:$BA$17)),IFERROR(INDEX($BI$6:$BI$17, ROWS($BP$4:BP87)-ROWS($AK$6:$AK$17)-ROWS($AO$6:$AO$17)-ROWS($AS$6:$AS$17)-ROWS($AW$6:$AW$17)-ROWS($BA$6:$BA$17)-ROWS($BE$6:$BE$17)), "")))))))</f>
        <v/>
      </c>
      <c r="BQ89" s="316" t="str">
        <f t="shared" ca="1" si="187"/>
        <v/>
      </c>
      <c r="BR89" s="413" t="str">
        <f t="shared" ca="1" si="188"/>
        <v/>
      </c>
      <c r="BS89" s="412" t="str">
        <f ca="1">IF(OR(BT89="",BT89=0),"",MAX(BS$5:BS88)+1)</f>
        <v/>
      </c>
      <c r="BT89" s="316" t="str">
        <f ca="1">IFERROR(INDEX($AJ$22:$AJ$33, ROWS($BT$4:BT87)), IFERROR(INDEX($AN$22:$AN$33, ROWS($BT$4:BT87)-ROWS($AJ$22:$AJ$33)), IFERROR(INDEX($AR$22:$AR$33, ROWS($BT$4:BT87)-ROWS($AJ$22:$AJ$33)-ROWS($AN$22:$AN$33)),IFERROR(INDEX($AV$22:$AV$33, ROWS($BT$4:BT87)-ROWS($AJ$22:$AJ$33)-ROWS($AN$22:$AN$33)-ROWS($AR$22:$AR$33)),IFERROR(INDEX($AZ$22:$AZ$33, ROWS($BT$4:BT87)-ROWS($AJ$22:$AJ$33)-ROWS($AN$22:$AN$33)-ROWS($AR$22:$AR$33)-ROWS($AV$22:$AV$33)),IFERROR(INDEX($BD$22:$BD$33, ROWS($BT$4:BT87)-ROWS($AJ$22:$AJ$33)-ROWS($AN$22:$AN$33)-ROWS($AR$22:$AR$33)-ROWS($AV$22:$AV$33)-ROWS($AZ$22:$AZ$33)),IFERROR(INDEX($BH$22:$BH$33, ROWS($BT$4:BT87)-ROWS($AJ$22:$AJ$33)-ROWS($AN$22:$AN$33)-ROWS($AR$22:$AR$33)-ROWS($AV$22:$AV$33)-ROWS($AZ$22:$AZ$33)-ROWS($BD$22:$BD$33)), "")))))))</f>
        <v/>
      </c>
      <c r="BU89" s="316" t="str">
        <f t="shared" ca="1" si="189"/>
        <v/>
      </c>
      <c r="BV89" s="316" t="str">
        <f ca="1">IF(OR(BW89="",BW89=0),"",MAX(BV$5:BV88)+1)</f>
        <v/>
      </c>
      <c r="BW89" s="316" t="str">
        <f ca="1">IFERROR(INDEX($AK$22:$AK$33, ROWS($BW$4:BW87)), IFERROR(INDEX($AO$22:$AO$33, ROWS($BW$4:BW87)-ROWS($AK$22:$AK$33)), IFERROR(INDEX($AS$22:$AS$33, ROWS($BW$4:BW87)-ROWS($AK$22:$AK$33)-ROWS($AO$22:$AO$33)),IFERROR(INDEX($AW$22:$AW$33, ROWS($BW$4:BW87)-ROWS($AK$22:$AK$33)-ROWS($AO$22:$AO$33)-ROWS($AS$22:$AS$33)),IFERROR(INDEX($BA$22:$BA$33, ROWS($BW$4:BW87)-ROWS($AK$22:$AK$33)-ROWS($AO$22:$AO$33)-ROWS($AS$22:$AS$33)-ROWS($AW$22:$AW$33)),IFERROR(INDEX($BE$22:$BE$33, ROWS($BW$4:BW87)-ROWS($AK$22:$AK$33)-ROWS($AO$22:$AO$33)-ROWS($AS$22:$AS$33)-ROWS($AW$22:$AW$33)-ROWS($BA$22:$BA$33)),IFERROR(INDEX($BI$22:$BI$33, ROWS($BW$4:BW87)-ROWS($AK$22:$AK$33)-ROWS($AO$22:$AO$33)-ROWS($AS$22:$AS$33)-ROWS($AW$22:$AW$33)-ROWS($BA$22:$BA$33)-ROWS($BE$22:$BE$33)), "")))))))</f>
        <v/>
      </c>
      <c r="BX89" s="316" t="str">
        <f t="shared" ca="1" si="190"/>
        <v/>
      </c>
      <c r="BY89" s="413" t="str">
        <f t="shared" ca="1" si="191"/>
        <v/>
      </c>
      <c r="BZ89" s="412" t="str">
        <f ca="1">IF(OR(CA89="",CA89=0),"",MAX(BZ$5:BZ88)+1)</f>
        <v/>
      </c>
      <c r="CA89" s="316" t="str">
        <f ca="1">IFERROR(INDEX($AJ$38:$AJ$49, ROWS($CA$4:CA87)), IFERROR(INDEX($AN$38:$AN$49, ROWS($CA$4:CA87)-ROWS($AJ$38:$AJ$49)), IFERROR(INDEX($AR$38:$AR$49, ROWS($CA$4:CA87)-ROWS($AJ$38:$AJ$49)-ROWS($AN$38:$AN$49)),IFERROR(INDEX($AV$38:$AV$49, ROWS($CA$4:CA87)-ROWS($AJ$38:$AJ$49)-ROWS($AN$38:$AN$49)-ROWS($AR$38:$AR$49)),IFERROR(INDEX($AZ$38:$AZ$49, ROWS($CA$4:CA87)-ROWS($AJ$38:$AJ$49)-ROWS($AN$38:$AN$49)-ROWS($AR$38:$AR$49)-ROWS($AV$38:$AV$49)),IFERROR(INDEX($BD$38:$BD$49, ROWS($CA$4:CA87)-ROWS($AJ$38:$AJ$49)-ROWS($AN$38:$AN$49)-ROWS($AR$38:$AR$49)-ROWS($AV$38:$AV$49)-ROWS($AZ$38:$AZ$49)),IFERROR(INDEX($BH$38:$BH$49, ROWS($CA$4:CA87)-ROWS($AJ$38:$AJ$49)-ROWS($AN$38:$AN$49)-ROWS($AR$38:$AR$49)-ROWS($AV$38:$AV$49)-ROWS($AZ$38:$AZ$49)-ROWS($BD$38:$BD$49)), "")))))))</f>
        <v/>
      </c>
      <c r="CB89" s="316" t="str">
        <f t="shared" ca="1" si="192"/>
        <v/>
      </c>
      <c r="CC89" s="316" t="str">
        <f ca="1">IF(OR(CD89="",CD89=0),"",MAX(CC$5:CC88)+1)</f>
        <v/>
      </c>
      <c r="CD89" s="316" t="str">
        <f ca="1">IFERROR(INDEX($AK$38:$AK$49, ROWS($CD$4:CD87)), IFERROR(INDEX($AO$38:$AO$49, ROWS($CD$4:CD87)-ROWS($AK$38:$AK$49)), IFERROR(INDEX($AS$38:$AS$49, ROWS($CD$4:CD87)-ROWS($AK$38:$AK$49)-ROWS($AO$38:$AO$49)),IFERROR(INDEX($AW$38:$AW$49, ROWS($CD$4:CD87)-ROWS($AK$38:$AK$49)-ROWS($AO$38:$AO$49)-ROWS($AS$38:$AS$49)),IFERROR(INDEX($BA$38:$BA$49, ROWS($CD$4:CD87)-ROWS($AK$38:$AK$49)-ROWS($AO$38:$AO$49)-ROWS($AS$38:$AS$49)-ROWS($AW$38:$AW$49)),IFERROR(INDEX($BE$38:$BE$49, ROWS($CD$4:CD87)-ROWS($AK$38:$AK$49)-ROWS($AO$38:$AO$49)-ROWS($AS$38:$AS$49)-ROWS($AW$38:$AW$49)-ROWS($BA$38:$BA$49)),IFERROR(INDEX($BI$38:$BI$49, ROWS($CD$4:CD87)-ROWS($AK$38:$AK$49)-ROWS($AO$38:$AO$49)-ROWS($AS$38:$AS$49)-ROWS($AW$38:$AW$49)-ROWS($BA$38:$BA$49)-ROWS($BE$38:$BE$49)), "")))))))</f>
        <v/>
      </c>
      <c r="CE89" s="316" t="str">
        <f t="shared" ca="1" si="193"/>
        <v/>
      </c>
      <c r="CF89" s="413" t="str">
        <f t="shared" ca="1" si="194"/>
        <v/>
      </c>
      <c r="CG89" s="412" t="str">
        <f ca="1">IF(OR(CH89="",CH89=0),"",MAX(CG$5:CG88)+1)</f>
        <v/>
      </c>
      <c r="CH89" s="316" t="str">
        <f ca="1">IFERROR(INDEX($AJ$54:$AJ$65, ROWS($CH$4:CH87)), IFERROR(INDEX($AN$54:$AN$65, ROWS($CH$4:CH87)-ROWS($AJ$54:$AJ$65)), IFERROR(INDEX($AR$54:$AR$65, ROWS($CH$4:CH87)-ROWS($AJ$54:$AJ$65)-ROWS($AN$54:$AN$65)),IFERROR(INDEX($AV$54:$AV$65, ROWS($CH$4:CH87)-ROWS($AJ$54:$AJ$65)-ROWS($AN$54:$AN$65)-ROWS($AR$54:$AR$65)),IFERROR(INDEX($AZ$54:$AZ$65, ROWS($CH$4:CH87)-ROWS($AJ$54:$AJ$65)-ROWS($AN$54:$AN$65)-ROWS($AR$54:$AR$65)-ROWS($AV$54:$AV$65)),IFERROR(INDEX($BD$54:$BD$65, ROWS($CH$4:CH87)-ROWS($AJ$54:$AJ$65)-ROWS($AN$54:$AN$65)-ROWS($AR$54:$AR$65)-ROWS($AV$54:$AV$65)-ROWS($AZ$54:$AZ$65)),IFERROR(INDEX($BH$54:$BH$65, ROWS($CH$4:CH87)-ROWS($AJ$54:$AJ$65)-ROWS($AN$54:$AN$65)-ROWS($AR$54:$AR$65)-ROWS($AV$54:$AV$65)-ROWS($AZ$54:$AZ$65)-ROWS($BD$54:$BD$65)), "")))))))</f>
        <v/>
      </c>
      <c r="CI89" s="316" t="str">
        <f t="shared" ca="1" si="195"/>
        <v/>
      </c>
      <c r="CJ89" s="316" t="str">
        <f ca="1">IF(OR(CK89="",CK89=0),"",MAX(CJ$5:CJ88)+1)</f>
        <v/>
      </c>
      <c r="CK89" s="316" t="str">
        <f ca="1">IFERROR(INDEX($AK$54:$AK$65, ROWS($CK$4:CK87)), IFERROR(INDEX($AO$54:$AO$65, ROWS($CK$4:CK87)-ROWS($AK$54:$AK$65)), IFERROR(INDEX($AS$54:$AS$65, ROWS($CK$4:CK87)-ROWS($AK$54:$AK$65)-ROWS($AO$54:$AO$65)),IFERROR(INDEX($AW$54:$AW$65, ROWS($CK$4:CK87)-ROWS($AK$54:$AK$65)-ROWS($AO$54:$AO$65)-ROWS($AS$54:$AS$65)),IFERROR(INDEX($BA$54:$BA$65, ROWS($CK$4:CK87)-ROWS($AK$54:$AK$65)-ROWS($AO$54:$AO$65)-ROWS($AS$54:$AS$65)-ROWS($AW$54:$AW$65)),IFERROR(INDEX($BE$54:$BE$65, ROWS($CK$4:CK87)-ROWS($AK$54:$AK$65)-ROWS($AO$54:$AO$65)-ROWS($AS$54:$AS$65)-ROWS($AW$54:$AW$65)-ROWS($BA$54:$BA$65)),IFERROR(INDEX($BI$54:$BI$65, ROWS($CK$4:CK87)-ROWS($AK$54:$AK$65)-ROWS($AO$54:$AO$65)-ROWS($AS$54:$AS$65)-ROWS($AW$54:$AW$65)-ROWS($BA$54:$BA$65)-ROWS($BE$54:$BE$65)), "")))))))</f>
        <v/>
      </c>
      <c r="CL89" s="316" t="str">
        <f t="shared" ca="1" si="196"/>
        <v/>
      </c>
      <c r="CM89" s="413" t="str">
        <f t="shared" ca="1" si="197"/>
        <v/>
      </c>
      <c r="CN89" s="412" t="str">
        <f>IF(OR(CO89="",CO89=0),"",MAX(CN$5:CN88)+1)</f>
        <v/>
      </c>
      <c r="CO89" s="316">
        <f>IFERROR(INDEX($AJ$70:$AJ$81, ROWS($CO$4:CO87)), IFERROR(INDEX($AN$70:$AN$81, ROWS($CO$4:CO87)-ROWS($AJ$70:$AJ$81)), IFERROR(INDEX($AR$70:$AR$81, ROWS($CO$4:CO87)-ROWS($AJ$70:$AJ$81)-ROWS($AN$70:$AN$81)),IFERROR(INDEX($AV$70:$AV$81, ROWS($CO$4:CO87)-ROWS($AJ$70:$AJ$81)-ROWS($AN$70:$AN$81)-ROWS($AR$70:$AR$81)),IFERROR(INDEX($AZ$70:$AZ$81, ROWS($CO$4:CO87)-ROWS($AJ$70:$AJ$81)-ROWS($AN$70:$AN$81)-ROWS($AR$70:$AR$81)-ROWS($AV$70:$AV$81)),IFERROR(INDEX($BD$70:$BD$81, ROWS($CO$4:CO87)-ROWS($AJ$70:$AJ$81)-ROWS($AN$70:$AN$81)-ROWS($AR$70:$AR$81)-ROWS($AV$70:$AV$81)-ROWS($AZ$70:$AZ$81)),IFERROR(INDEX($BH$70:$BH$81, ROWS($CO$4:CO87)-ROWS($AJ$70:$AJ$81)-ROWS($AN$70:$AN$81)-ROWS($AR$70:$AR$81)-ROWS($AV$70:$AV$81)-ROWS($AZ$70:$AZ$81)-ROWS($BD$70:$BD$81)), "")))))))</f>
        <v>0</v>
      </c>
      <c r="CP89" s="316" t="str">
        <f t="shared" ca="1" si="198"/>
        <v/>
      </c>
      <c r="CQ89" s="316" t="str">
        <f>IF(OR(CR89="",CR89=0),"",MAX(CQ$5:CQ88)+1)</f>
        <v/>
      </c>
      <c r="CR89" s="316">
        <f>IFERROR(INDEX($AK$70:$AK$81, ROWS($CR$4:CR87)), IFERROR(INDEX($AO$70:$AO$81, ROWS($CR$4:CR87)-ROWS($AK$70:$AK$81)), IFERROR(INDEX($AS$70:$AS$81, ROWS($CR$4:CR87)-ROWS($AK$70:$AK$81)-ROWS($AO$70:$AO$81)),IFERROR(INDEX($AW$70:$AW$81, ROWS($CR$4:CR87)-ROWS($AK$70:$AK$81)-ROWS($AO$70:$AO$81)-ROWS($AS$70:$AS$81)),IFERROR(INDEX($BA$70:$BA$81, ROWS($CR$4:CR87)-ROWS($AK$70:$AK$81)-ROWS($AO$70:$AO$81)-ROWS($AS$70:$AS$81)-ROWS($AW$70:$AW$81)),IFERROR(INDEX($BE$70:$BE$81, ROWS($CR$4:CR87)-ROWS($AK$70:$AK$81)-ROWS($AO$70:$AO$81)-ROWS($AS$70:$AS$81)-ROWS($AW$70:$AW$81)-ROWS($BA$70:$BA$81)),IFERROR(INDEX($BI$70:$BI$81, ROWS($CR$4:CR87)-ROWS($AK$70:$AK$81)-ROWS($AO$70:$AO$81)-ROWS($AS$70:$AS$81)-ROWS($AW$70:$AW$81)-ROWS($BA$70:$BA$81)-ROWS($BE$70:$BE$81)), "")))))))</f>
        <v>0</v>
      </c>
      <c r="CS89" s="316" t="str">
        <f t="shared" ca="1" si="199"/>
        <v/>
      </c>
      <c r="CT89" s="413" t="str">
        <f t="shared" ca="1" si="200"/>
        <v/>
      </c>
      <c r="CU89" s="412" t="str">
        <f>IF(OR(CV89="",CV89=0),"",MAX(CU$5:CU88)+1)</f>
        <v/>
      </c>
      <c r="CV89" s="316" t="str">
        <f>IFERROR(INDEX($AJ$86:$AJ$97, ROWS($CV$4:CV87)), IFERROR(INDEX($AN$86:$AN$97, ROWS($CV$4:CV87)-ROWS($AJ$86:$AJ$97)), ""))</f>
        <v/>
      </c>
      <c r="CW89" s="316" t="str">
        <f t="shared" si="201"/>
        <v/>
      </c>
      <c r="CX89" s="316" t="str">
        <f>IF(OR(CY89="",CY89=0),"",MAX(CX$5:CX88)+1)</f>
        <v/>
      </c>
      <c r="CY89" s="316" t="str">
        <f>IFERROR(INDEX($AK$86:$AK$97, ROWS($CY$4:CY87)), IFERROR(INDEX($AO$86:$AO$97, ROWS($CY$4:CY87)-ROWS($AK$86:$AK$97)), ""))</f>
        <v/>
      </c>
      <c r="CZ89" s="316" t="str">
        <f t="shared" si="202"/>
        <v/>
      </c>
      <c r="DA89" s="413" t="str">
        <f t="shared" si="203"/>
        <v/>
      </c>
      <c r="DC89" s="438" t="str">
        <f ca="1">IF(OR(DD89="",DD89=0),"",MAX(DC$85:DC88)+1)</f>
        <v/>
      </c>
      <c r="DD89" s="434" t="str">
        <f t="shared" ca="1" si="204"/>
        <v/>
      </c>
      <c r="DE89" s="413" t="str">
        <f t="shared" ca="1" si="205"/>
        <v/>
      </c>
      <c r="DF89" s="431" t="str">
        <f ca="1">IF(OR(DG89="",DG89=0),"",MAX(DF$85:DF88)+1)</f>
        <v/>
      </c>
      <c r="DG89" s="412" t="str">
        <f t="shared" ca="1" si="206"/>
        <v/>
      </c>
      <c r="DH89" s="413" t="str">
        <f t="shared" ca="1" si="207"/>
        <v/>
      </c>
      <c r="DI89" s="412" t="str">
        <f t="shared" ca="1" si="208"/>
        <v/>
      </c>
      <c r="DJ89" s="413" t="str">
        <f t="shared" ca="1" si="209"/>
        <v/>
      </c>
      <c r="DK89" s="412" t="str">
        <f t="shared" ca="1" si="210"/>
        <v/>
      </c>
      <c r="DL89" s="413" t="str">
        <f t="shared" ca="1" si="211"/>
        <v/>
      </c>
      <c r="DM89" s="293"/>
      <c r="DN89" s="425" t="str">
        <f ca="1">IF(DI95="","",CONCATENATE(DI95," - ",DJ95))</f>
        <v/>
      </c>
      <c r="DO89" s="295" t="str">
        <f ca="1">IF(DI96="","",CONCATENATE(DI96," - ",DJ96))</f>
        <v/>
      </c>
      <c r="DP89" s="295" t="str">
        <f ca="1">IF(DI97="","",CONCATENATE(DI97," - ",DJ97))</f>
        <v/>
      </c>
      <c r="DQ89" s="425" t="str">
        <f ca="1">IF(DK95="","",CONCATENATE(DK95," - ",DL95))</f>
        <v/>
      </c>
      <c r="DR89" s="295" t="str">
        <f ca="1">IF(DK96="","",CONCATENATE(DK96," - ",DL96))</f>
        <v/>
      </c>
      <c r="DS89" s="426" t="str">
        <f ca="1">IF(DK97="","",CONCATENATE(DK97," - ",DL97))</f>
        <v/>
      </c>
    </row>
    <row r="90" spans="28:123" ht="15.75" thickBot="1" x14ac:dyDescent="0.35">
      <c r="AB90" s="408" t="str">
        <f ca="1">IFERROR(MATCH($AB$59,OFFSET(Year!$BD$123:$BD$174,AB89,,1000),0)+AB89,"")</f>
        <v/>
      </c>
      <c r="AC90" s="399" t="str">
        <f ca="1">IFERROR(INDEX(Year!$BG$123:$BG$174,AB90),"")</f>
        <v/>
      </c>
      <c r="AD90" s="349" t="str">
        <f ca="1">IFERROR(INDEX(Year!$BE$123:$BE$174,AB90),"")</f>
        <v/>
      </c>
      <c r="AE90" s="364" t="str">
        <f ca="1">IFERROR(INDEX(Year!$BF$123:$BF$174,AB90),"")</f>
        <v/>
      </c>
      <c r="AF90" s="403" t="str">
        <f ca="1">IFERROR(INDEX(Year!$BD$123:$BD$174,AB90),"")</f>
        <v/>
      </c>
      <c r="AI90" s="304"/>
      <c r="AJ90" s="305"/>
      <c r="AK90" s="306"/>
      <c r="AL90" s="307"/>
      <c r="AM90" s="304"/>
      <c r="AN90" s="305"/>
      <c r="AO90" s="306"/>
      <c r="AP90" s="307"/>
      <c r="BL90" s="420" t="str">
        <f>IF(OR(BM90="",BM90=0),"",MAX(BL$5:BL89)+1)</f>
        <v/>
      </c>
      <c r="BM90" s="421" t="str">
        <f>IFERROR(INDEX($AJ$6:$AJ$17, ROWS(BM$4:$BM88)), IFERROR(INDEX($AN$6:$AN$17, ROWS(BM$4:$BM88)-ROWS($AJ$6:$AJ$17)), IFERROR(INDEX($AR$6:$AR$17, ROWS(BM$4:$BM88)-ROWS($AJ$6:$AJ$17)-ROWS($AN$6:$AN$17)),IFERROR(INDEX($AV$6:$AV$17, ROWS(BM$4:$BM88)-ROWS($AJ$6:$AJ$17)-ROWS($AN$6:$AN$17)-ROWS($AR$6:$AR$17)),IFERROR(INDEX($AZ$6:$AZ$17, ROWS(BM$4:$BM88)-ROWS($AJ$6:$AJ$17)-ROWS($AN$6:$AN$17)-ROWS($AR$6:$AR$17)-ROWS($AV$6:$AV$17)),IFERROR(INDEX($BD$6:$BD$17, ROWS(BM$4:$BM88)-ROWS($AJ$6:$AJ$17)-ROWS($AN$6:$AN$17)-ROWS($AR$6:$AR$17)-ROWS($AV$6:$AV$17)-ROWS($AZ$6:$AZ$17)),IFERROR(INDEX($BH$6:$BH$17, ROWS(BM$4:$BM88)-ROWS($AJ$6:$AJ$17)-ROWS($AN$6:$AN$17)-ROWS($AR$6:$AR$17)-ROWS($AV$6:$AV$17)-ROWS($AZ$6:$AZ$17)-ROWS($BD$6:$BD$17)), "")))))))</f>
        <v/>
      </c>
      <c r="BN90" s="421" t="str">
        <f t="shared" ca="1" si="186"/>
        <v/>
      </c>
      <c r="BO90" s="421" t="str">
        <f>IF(OR(BP90="",BP90=0),"",MAX(BO$5:BO89)+1)</f>
        <v/>
      </c>
      <c r="BP90" s="421" t="str">
        <f>IFERROR(INDEX($AK$6:$AK$17, ROWS($BP$4:BP88)), IFERROR(INDEX($AO$6:$AO$17, ROWS($BP$4:BP88)-ROWS($AK$6:$AK$17)), IFERROR(INDEX($AS$6:$AS$17, ROWS($BP$4:BP88)-ROWS($AK$6:$AK$17)-ROWS($AO$6:$AO$17)),IFERROR(INDEX($AW$6:$AW$17, ROWS($BP$4:BP88)-ROWS($AK$6:$AK$17)-ROWS($AO$6:$AO$17)-ROWS($AS$6:$AS$17)),IFERROR(INDEX($BA$6:$BA$17, ROWS($BP$4:BP88)-ROWS($AK$6:$AK$17)-ROWS($AO$6:$AO$17)-ROWS($AS$6:$AS$17)-ROWS($AW$6:$AW$17)),IFERROR(INDEX($BE$6:$BE$17, ROWS($BP$4:BP88)-ROWS($AK$6:$AK$17)-ROWS($AO$6:$AO$17)-ROWS($AS$6:$AS$17)-ROWS($AW$6:$AW$17)-ROWS($BA$6:$BA$17)),IFERROR(INDEX($BI$6:$BI$17, ROWS($BP$4:BP88)-ROWS($AK$6:$AK$17)-ROWS($AO$6:$AO$17)-ROWS($AS$6:$AS$17)-ROWS($AW$6:$AW$17)-ROWS($BA$6:$BA$17)-ROWS($BE$6:$BE$17)), "")))))))</f>
        <v/>
      </c>
      <c r="BQ90" s="421" t="str">
        <f t="shared" ca="1" si="187"/>
        <v/>
      </c>
      <c r="BR90" s="422" t="str">
        <f t="shared" ca="1" si="188"/>
        <v/>
      </c>
      <c r="BS90" s="420" t="str">
        <f>IF(OR(BT90="",BT90=0),"",MAX(BS$5:BS89)+1)</f>
        <v/>
      </c>
      <c r="BT90" s="421" t="str">
        <f>IFERROR(INDEX($AJ$22:$AJ$33, ROWS($BT$4:BT88)), IFERROR(INDEX($AN$22:$AN$33, ROWS($BT$4:BT88)-ROWS($AJ$22:$AJ$33)), IFERROR(INDEX($AR$22:$AR$33, ROWS($BT$4:BT88)-ROWS($AJ$22:$AJ$33)-ROWS($AN$22:$AN$33)),IFERROR(INDEX($AV$22:$AV$33, ROWS($BT$4:BT88)-ROWS($AJ$22:$AJ$33)-ROWS($AN$22:$AN$33)-ROWS($AR$22:$AR$33)),IFERROR(INDEX($AZ$22:$AZ$33, ROWS($BT$4:BT88)-ROWS($AJ$22:$AJ$33)-ROWS($AN$22:$AN$33)-ROWS($AR$22:$AR$33)-ROWS($AV$22:$AV$33)),IFERROR(INDEX($BD$22:$BD$33, ROWS($BT$4:BT88)-ROWS($AJ$22:$AJ$33)-ROWS($AN$22:$AN$33)-ROWS($AR$22:$AR$33)-ROWS($AV$22:$AV$33)-ROWS($AZ$22:$AZ$33)),IFERROR(INDEX($BH$22:$BH$33, ROWS($BT$4:BT88)-ROWS($AJ$22:$AJ$33)-ROWS($AN$22:$AN$33)-ROWS($AR$22:$AR$33)-ROWS($AV$22:$AV$33)-ROWS($AZ$22:$AZ$33)-ROWS($BD$22:$BD$33)), "")))))))</f>
        <v/>
      </c>
      <c r="BU90" s="421" t="str">
        <f t="shared" ca="1" si="189"/>
        <v/>
      </c>
      <c r="BV90" s="421" t="str">
        <f>IF(OR(BW90="",BW90=0),"",MAX(BV$5:BV89)+1)</f>
        <v/>
      </c>
      <c r="BW90" s="421" t="str">
        <f>IFERROR(INDEX($AK$22:$AK$33, ROWS($BW$4:BW88)), IFERROR(INDEX($AO$22:$AO$33, ROWS($BW$4:BW88)-ROWS($AK$22:$AK$33)), IFERROR(INDEX($AS$22:$AS$33, ROWS($BW$4:BW88)-ROWS($AK$22:$AK$33)-ROWS($AO$22:$AO$33)),IFERROR(INDEX($AW$22:$AW$33, ROWS($BW$4:BW88)-ROWS($AK$22:$AK$33)-ROWS($AO$22:$AO$33)-ROWS($AS$22:$AS$33)),IFERROR(INDEX($BA$22:$BA$33, ROWS($BW$4:BW88)-ROWS($AK$22:$AK$33)-ROWS($AO$22:$AO$33)-ROWS($AS$22:$AS$33)-ROWS($AW$22:$AW$33)),IFERROR(INDEX($BE$22:$BE$33, ROWS($BW$4:BW88)-ROWS($AK$22:$AK$33)-ROWS($AO$22:$AO$33)-ROWS($AS$22:$AS$33)-ROWS($AW$22:$AW$33)-ROWS($BA$22:$BA$33)),IFERROR(INDEX($BI$22:$BI$33, ROWS($BW$4:BW88)-ROWS($AK$22:$AK$33)-ROWS($AO$22:$AO$33)-ROWS($AS$22:$AS$33)-ROWS($AW$22:$AW$33)-ROWS($BA$22:$BA$33)-ROWS($BE$22:$BE$33)), "")))))))</f>
        <v/>
      </c>
      <c r="BX90" s="421" t="str">
        <f t="shared" ca="1" si="190"/>
        <v/>
      </c>
      <c r="BY90" s="422" t="str">
        <f t="shared" ca="1" si="191"/>
        <v/>
      </c>
      <c r="BZ90" s="420" t="str">
        <f>IF(OR(CA90="",CA90=0),"",MAX(BZ$5:BZ89)+1)</f>
        <v/>
      </c>
      <c r="CA90" s="421" t="str">
        <f>IFERROR(INDEX($AJ$38:$AJ$49, ROWS($CA$4:CA88)), IFERROR(INDEX($AN$38:$AN$49, ROWS($CA$4:CA88)-ROWS($AJ$38:$AJ$49)), IFERROR(INDEX($AR$38:$AR$49, ROWS($CA$4:CA88)-ROWS($AJ$38:$AJ$49)-ROWS($AN$38:$AN$49)),IFERROR(INDEX($AV$38:$AV$49, ROWS($CA$4:CA88)-ROWS($AJ$38:$AJ$49)-ROWS($AN$38:$AN$49)-ROWS($AR$38:$AR$49)),IFERROR(INDEX($AZ$38:$AZ$49, ROWS($CA$4:CA88)-ROWS($AJ$38:$AJ$49)-ROWS($AN$38:$AN$49)-ROWS($AR$38:$AR$49)-ROWS($AV$38:$AV$49)),IFERROR(INDEX($BD$38:$BD$49, ROWS($CA$4:CA88)-ROWS($AJ$38:$AJ$49)-ROWS($AN$38:$AN$49)-ROWS($AR$38:$AR$49)-ROWS($AV$38:$AV$49)-ROWS($AZ$38:$AZ$49)),IFERROR(INDEX($BH$38:$BH$49, ROWS($CA$4:CA88)-ROWS($AJ$38:$AJ$49)-ROWS($AN$38:$AN$49)-ROWS($AR$38:$AR$49)-ROWS($AV$38:$AV$49)-ROWS($AZ$38:$AZ$49)-ROWS($BD$38:$BD$49)), "")))))))</f>
        <v/>
      </c>
      <c r="CB90" s="421" t="str">
        <f t="shared" ca="1" si="192"/>
        <v/>
      </c>
      <c r="CC90" s="421" t="str">
        <f>IF(OR(CD90="",CD90=0),"",MAX(CC$5:CC89)+1)</f>
        <v/>
      </c>
      <c r="CD90" s="421" t="str">
        <f>IFERROR(INDEX($AK$38:$AK$49, ROWS($CD$4:CD88)), IFERROR(INDEX($AO$38:$AO$49, ROWS($CD$4:CD88)-ROWS($AK$38:$AK$49)), IFERROR(INDEX($AS$38:$AS$49, ROWS($CD$4:CD88)-ROWS($AK$38:$AK$49)-ROWS($AO$38:$AO$49)),IFERROR(INDEX($AW$38:$AW$49, ROWS($CD$4:CD88)-ROWS($AK$38:$AK$49)-ROWS($AO$38:$AO$49)-ROWS($AS$38:$AS$49)),IFERROR(INDEX($BA$38:$BA$49, ROWS($CD$4:CD88)-ROWS($AK$38:$AK$49)-ROWS($AO$38:$AO$49)-ROWS($AS$38:$AS$49)-ROWS($AW$38:$AW$49)),IFERROR(INDEX($BE$38:$BE$49, ROWS($CD$4:CD88)-ROWS($AK$38:$AK$49)-ROWS($AO$38:$AO$49)-ROWS($AS$38:$AS$49)-ROWS($AW$38:$AW$49)-ROWS($BA$38:$BA$49)),IFERROR(INDEX($BI$38:$BI$49, ROWS($CD$4:CD88)-ROWS($AK$38:$AK$49)-ROWS($AO$38:$AO$49)-ROWS($AS$38:$AS$49)-ROWS($AW$38:$AW$49)-ROWS($BA$38:$BA$49)-ROWS($BE$38:$BE$49)), "")))))))</f>
        <v/>
      </c>
      <c r="CE90" s="421" t="str">
        <f t="shared" ca="1" si="193"/>
        <v/>
      </c>
      <c r="CF90" s="422" t="str">
        <f t="shared" ca="1" si="194"/>
        <v/>
      </c>
      <c r="CG90" s="420" t="str">
        <f>IF(OR(CH90="",CH90=0),"",MAX(CG$5:CG89)+1)</f>
        <v/>
      </c>
      <c r="CH90" s="421" t="str">
        <f>IFERROR(INDEX($AJ$54:$AJ$65, ROWS($CH$4:CH88)), IFERROR(INDEX($AN$54:$AN$65, ROWS($CH$4:CH88)-ROWS($AJ$54:$AJ$65)), IFERROR(INDEX($AR$54:$AR$65, ROWS($CH$4:CH88)-ROWS($AJ$54:$AJ$65)-ROWS($AN$54:$AN$65)),IFERROR(INDEX($AV$54:$AV$65, ROWS($CH$4:CH88)-ROWS($AJ$54:$AJ$65)-ROWS($AN$54:$AN$65)-ROWS($AR$54:$AR$65)),IFERROR(INDEX($AZ$54:$AZ$65, ROWS($CH$4:CH88)-ROWS($AJ$54:$AJ$65)-ROWS($AN$54:$AN$65)-ROWS($AR$54:$AR$65)-ROWS($AV$54:$AV$65)),IFERROR(INDEX($BD$54:$BD$65, ROWS($CH$4:CH88)-ROWS($AJ$54:$AJ$65)-ROWS($AN$54:$AN$65)-ROWS($AR$54:$AR$65)-ROWS($AV$54:$AV$65)-ROWS($AZ$54:$AZ$65)),IFERROR(INDEX($BH$54:$BH$65, ROWS($CH$4:CH88)-ROWS($AJ$54:$AJ$65)-ROWS($AN$54:$AN$65)-ROWS($AR$54:$AR$65)-ROWS($AV$54:$AV$65)-ROWS($AZ$54:$AZ$65)-ROWS($BD$54:$BD$65)), "")))))))</f>
        <v/>
      </c>
      <c r="CI90" s="421" t="str">
        <f t="shared" ca="1" si="195"/>
        <v/>
      </c>
      <c r="CJ90" s="421" t="str">
        <f>IF(OR(CK90="",CK90=0),"",MAX(CJ$5:CJ89)+1)</f>
        <v/>
      </c>
      <c r="CK90" s="421" t="str">
        <f>IFERROR(INDEX($AK$54:$AK$65, ROWS($CK$4:CK88)), IFERROR(INDEX($AO$54:$AO$65, ROWS($CK$4:CK88)-ROWS($AK$54:$AK$65)), IFERROR(INDEX($AS$54:$AS$65, ROWS($CK$4:CK88)-ROWS($AK$54:$AK$65)-ROWS($AO$54:$AO$65)),IFERROR(INDEX($AW$54:$AW$65, ROWS($CK$4:CK88)-ROWS($AK$54:$AK$65)-ROWS($AO$54:$AO$65)-ROWS($AS$54:$AS$65)),IFERROR(INDEX($BA$54:$BA$65, ROWS($CK$4:CK88)-ROWS($AK$54:$AK$65)-ROWS($AO$54:$AO$65)-ROWS($AS$54:$AS$65)-ROWS($AW$54:$AW$65)),IFERROR(INDEX($BE$54:$BE$65, ROWS($CK$4:CK88)-ROWS($AK$54:$AK$65)-ROWS($AO$54:$AO$65)-ROWS($AS$54:$AS$65)-ROWS($AW$54:$AW$65)-ROWS($BA$54:$BA$65)),IFERROR(INDEX($BI$54:$BI$65, ROWS($CK$4:CK88)-ROWS($AK$54:$AK$65)-ROWS($AO$54:$AO$65)-ROWS($AS$54:$AS$65)-ROWS($AW$54:$AW$65)-ROWS($BA$54:$BA$65)-ROWS($BE$54:$BE$65)), "")))))))</f>
        <v/>
      </c>
      <c r="CL90" s="421" t="str">
        <f t="shared" ca="1" si="196"/>
        <v/>
      </c>
      <c r="CM90" s="422" t="str">
        <f t="shared" ca="1" si="197"/>
        <v/>
      </c>
      <c r="CN90" s="420" t="str">
        <f>IF(OR(CO90="",CO90=0),"",MAX(CN$5:CN89)+1)</f>
        <v/>
      </c>
      <c r="CO90" s="421" t="str">
        <f>IFERROR(INDEX($AJ$70:$AJ$81, ROWS($CO$4:CO88)), IFERROR(INDEX($AN$70:$AN$81, ROWS($CO$4:CO88)-ROWS($AJ$70:$AJ$81)), IFERROR(INDEX($AR$70:$AR$81, ROWS($CO$4:CO88)-ROWS($AJ$70:$AJ$81)-ROWS($AN$70:$AN$81)),IFERROR(INDEX($AV$70:$AV$81, ROWS($CO$4:CO88)-ROWS($AJ$70:$AJ$81)-ROWS($AN$70:$AN$81)-ROWS($AR$70:$AR$81)),IFERROR(INDEX($AZ$70:$AZ$81, ROWS($CO$4:CO88)-ROWS($AJ$70:$AJ$81)-ROWS($AN$70:$AN$81)-ROWS($AR$70:$AR$81)-ROWS($AV$70:$AV$81)),IFERROR(INDEX($BD$70:$BD$81, ROWS($CO$4:CO88)-ROWS($AJ$70:$AJ$81)-ROWS($AN$70:$AN$81)-ROWS($AR$70:$AR$81)-ROWS($AV$70:$AV$81)-ROWS($AZ$70:$AZ$81)),IFERROR(INDEX($BH$70:$BH$81, ROWS($CO$4:CO88)-ROWS($AJ$70:$AJ$81)-ROWS($AN$70:$AN$81)-ROWS($AR$70:$AR$81)-ROWS($AV$70:$AV$81)-ROWS($AZ$70:$AZ$81)-ROWS($BD$70:$BD$81)), "")))))))</f>
        <v/>
      </c>
      <c r="CP90" s="421" t="str">
        <f t="shared" ca="1" si="198"/>
        <v/>
      </c>
      <c r="CQ90" s="421" t="str">
        <f>IF(OR(CR90="",CR90=0),"",MAX(CQ$5:CQ89)+1)</f>
        <v/>
      </c>
      <c r="CR90" s="421" t="str">
        <f>IFERROR(INDEX($AK$70:$AK$81, ROWS($CR$4:CR88)), IFERROR(INDEX($AO$70:$AO$81, ROWS($CR$4:CR88)-ROWS($AK$70:$AK$81)), IFERROR(INDEX($AS$70:$AS$81, ROWS($CR$4:CR88)-ROWS($AK$70:$AK$81)-ROWS($AO$70:$AO$81)),IFERROR(INDEX($AW$70:$AW$81, ROWS($CR$4:CR88)-ROWS($AK$70:$AK$81)-ROWS($AO$70:$AO$81)-ROWS($AS$70:$AS$81)),IFERROR(INDEX($BA$70:$BA$81, ROWS($CR$4:CR88)-ROWS($AK$70:$AK$81)-ROWS($AO$70:$AO$81)-ROWS($AS$70:$AS$81)-ROWS($AW$70:$AW$81)),IFERROR(INDEX($BE$70:$BE$81, ROWS($CR$4:CR88)-ROWS($AK$70:$AK$81)-ROWS($AO$70:$AO$81)-ROWS($AS$70:$AS$81)-ROWS($AW$70:$AW$81)-ROWS($BA$70:$BA$81)),IFERROR(INDEX($BI$70:$BI$81, ROWS($CR$4:CR88)-ROWS($AK$70:$AK$81)-ROWS($AO$70:$AO$81)-ROWS($AS$70:$AS$81)-ROWS($AW$70:$AW$81)-ROWS($BA$70:$BA$81)-ROWS($BE$70:$BE$81)), "")))))))</f>
        <v/>
      </c>
      <c r="CS90" s="421" t="str">
        <f t="shared" ca="1" si="199"/>
        <v/>
      </c>
      <c r="CT90" s="422" t="str">
        <f t="shared" ca="1" si="200"/>
        <v/>
      </c>
      <c r="CU90" s="420" t="str">
        <f>IF(OR(CV90="",CV90=0),"",MAX(CU$5:CU89)+1)</f>
        <v/>
      </c>
      <c r="CV90" s="421" t="str">
        <f>IFERROR(INDEX($AJ$86:$AJ$97, ROWS($CV$4:CV88)), IFERROR(INDEX($AN$86:$AN$97, ROWS($CV$4:CV88)-ROWS($AJ$86:$AJ$97)), ""))</f>
        <v/>
      </c>
      <c r="CW90" s="421" t="str">
        <f t="shared" si="201"/>
        <v/>
      </c>
      <c r="CX90" s="421" t="str">
        <f>IF(OR(CY90="",CY90=0),"",MAX(CX$5:CX89)+1)</f>
        <v/>
      </c>
      <c r="CY90" s="421" t="str">
        <f>IFERROR(INDEX($AK$86:$AK$97, ROWS($CY$4:CY88)), IFERROR(INDEX($AO$86:$AO$97, ROWS($CY$4:CY88)-ROWS($AK$86:$AK$97)), ""))</f>
        <v/>
      </c>
      <c r="CZ90" s="421" t="str">
        <f t="shared" si="202"/>
        <v/>
      </c>
      <c r="DA90" s="422" t="str">
        <f t="shared" si="203"/>
        <v/>
      </c>
      <c r="DC90" s="438" t="str">
        <f ca="1">IF(OR(DD90="",DD90=0),"",MAX(DC$85:DC89)+1)</f>
        <v/>
      </c>
      <c r="DD90" s="434" t="str">
        <f t="shared" ca="1" si="204"/>
        <v/>
      </c>
      <c r="DE90" s="413" t="str">
        <f t="shared" ca="1" si="205"/>
        <v/>
      </c>
      <c r="DF90" s="431" t="str">
        <f ca="1">IF(OR(DG90="",DG90=0),"",MAX(DF$85:DF89)+1)</f>
        <v/>
      </c>
      <c r="DG90" s="412" t="str">
        <f t="shared" ca="1" si="206"/>
        <v/>
      </c>
      <c r="DH90" s="413" t="str">
        <f t="shared" ca="1" si="207"/>
        <v/>
      </c>
      <c r="DI90" s="412" t="str">
        <f t="shared" ca="1" si="208"/>
        <v/>
      </c>
      <c r="DJ90" s="413" t="str">
        <f t="shared" ca="1" si="209"/>
        <v/>
      </c>
      <c r="DK90" s="412" t="str">
        <f t="shared" ca="1" si="210"/>
        <v/>
      </c>
      <c r="DL90" s="413" t="str">
        <f t="shared" ca="1" si="211"/>
        <v/>
      </c>
      <c r="DM90" s="292"/>
      <c r="DN90" s="425" t="str">
        <f ca="1">IF(DI98="","",CONCATENATE(DI98," - ",DJ98))</f>
        <v/>
      </c>
      <c r="DO90" s="295" t="str">
        <f ca="1">IF(DI99="","",CONCATENATE(DI99," - ",DJ99))</f>
        <v/>
      </c>
      <c r="DP90" s="295" t="str">
        <f ca="1">IF(DI100="","",CONCATENATE(DI100," - ",DJ100))</f>
        <v/>
      </c>
      <c r="DQ90" s="425" t="str">
        <f ca="1">IF(DK98="","",CONCATENATE(DK98," - ",DL98))</f>
        <v/>
      </c>
      <c r="DR90" s="295" t="str">
        <f ca="1">IF(DK99="","",CONCATENATE(DK99," - ",DL99))</f>
        <v/>
      </c>
      <c r="DS90" s="426" t="str">
        <f ca="1">IF(DK100="","",CONCATENATE(DK100," - ",DL100))</f>
        <v/>
      </c>
    </row>
    <row r="91" spans="28:123" ht="16.5" thickBot="1" x14ac:dyDescent="0.35">
      <c r="AI91" s="304"/>
      <c r="AJ91" s="305"/>
      <c r="AK91" s="306"/>
      <c r="AL91" s="307"/>
      <c r="AM91" s="304"/>
      <c r="AN91" s="305"/>
      <c r="AO91" s="306"/>
      <c r="AP91" s="307"/>
      <c r="BL91" s="315"/>
      <c r="BM91" s="315"/>
      <c r="BN91" s="315"/>
      <c r="BO91" s="315"/>
      <c r="BP91" s="315"/>
      <c r="BQ91" s="315"/>
      <c r="BR91" s="315"/>
      <c r="BY91" s="315"/>
      <c r="CF91" s="315"/>
      <c r="CM91" s="315"/>
      <c r="CT91" s="315"/>
      <c r="DA91" s="315"/>
      <c r="DC91" s="438" t="str">
        <f ca="1">IF(OR(DD91="",DD91=0),"",MAX(DC$85:DC90)+1)</f>
        <v/>
      </c>
      <c r="DD91" s="434" t="str">
        <f t="shared" ca="1" si="204"/>
        <v/>
      </c>
      <c r="DE91" s="413" t="str">
        <f t="shared" ca="1" si="205"/>
        <v/>
      </c>
      <c r="DF91" s="431" t="str">
        <f ca="1">IF(OR(DG91="",DG91=0),"",MAX(DF$85:DF90)+1)</f>
        <v/>
      </c>
      <c r="DG91" s="412" t="str">
        <f t="shared" ca="1" si="206"/>
        <v/>
      </c>
      <c r="DH91" s="413" t="str">
        <f t="shared" ca="1" si="207"/>
        <v/>
      </c>
      <c r="DI91" s="412" t="str">
        <f t="shared" ca="1" si="208"/>
        <v/>
      </c>
      <c r="DJ91" s="413" t="str">
        <f t="shared" ca="1" si="209"/>
        <v/>
      </c>
      <c r="DK91" s="412" t="str">
        <f t="shared" ca="1" si="210"/>
        <v/>
      </c>
      <c r="DL91" s="413" t="str">
        <f t="shared" ca="1" si="211"/>
        <v/>
      </c>
      <c r="DM91" s="292"/>
      <c r="DN91" s="427" t="str">
        <f ca="1">IF(DI101="","",CONCATENATE(DI101," - ",DJ101))</f>
        <v/>
      </c>
      <c r="DO91" s="428" t="str">
        <f ca="1">IF(DI102="","",CONCATENATE(DI102," - ",DJ102))</f>
        <v/>
      </c>
      <c r="DP91" s="428" t="str">
        <f ca="1">IF(DI103="","",CONCATENATE(DI103," - ",DJ103))</f>
        <v/>
      </c>
      <c r="DQ91" s="427" t="str">
        <f ca="1">IF(DK101="","",CONCATENATE(DK101," - ",DL101))</f>
        <v/>
      </c>
      <c r="DR91" s="428" t="str">
        <f ca="1">IF(DK102="","",CONCATENATE(DK102," - ",DL102))</f>
        <v/>
      </c>
      <c r="DS91" s="429" t="str">
        <f ca="1">IF(DK103="","",CONCATENATE(DK103," - ",DL103))</f>
        <v/>
      </c>
    </row>
    <row r="92" spans="28:123" ht="16.5" thickBot="1" x14ac:dyDescent="0.35">
      <c r="AB92" s="1093" t="s">
        <v>18</v>
      </c>
      <c r="AC92" s="1094"/>
      <c r="AD92" s="1094"/>
      <c r="AE92" s="1094"/>
      <c r="AF92" s="1095"/>
      <c r="AI92" s="304"/>
      <c r="AJ92" s="305"/>
      <c r="AK92" s="306"/>
      <c r="AL92" s="307"/>
      <c r="AM92" s="304"/>
      <c r="AN92" s="305"/>
      <c r="AO92" s="306"/>
      <c r="AP92" s="307"/>
      <c r="BL92" s="315"/>
      <c r="BM92" s="315"/>
      <c r="BN92" s="315"/>
      <c r="BO92" s="315"/>
      <c r="BP92" s="315"/>
      <c r="BQ92" s="315"/>
      <c r="BR92" s="315"/>
      <c r="BY92" s="315"/>
      <c r="CF92" s="315"/>
      <c r="CM92" s="315"/>
      <c r="CT92" s="315"/>
      <c r="DA92" s="315"/>
      <c r="DC92" s="438" t="str">
        <f ca="1">IF(OR(DD92="",DD92=0),"",MAX(DC$85:DC91)+1)</f>
        <v/>
      </c>
      <c r="DD92" s="434" t="str">
        <f t="shared" ca="1" si="204"/>
        <v/>
      </c>
      <c r="DE92" s="413" t="str">
        <f t="shared" ca="1" si="205"/>
        <v/>
      </c>
      <c r="DF92" s="431" t="str">
        <f ca="1">IF(OR(DG92="",DG92=0),"",MAX(DF$85:DF91)+1)</f>
        <v/>
      </c>
      <c r="DG92" s="412" t="str">
        <f t="shared" ca="1" si="206"/>
        <v/>
      </c>
      <c r="DH92" s="413" t="str">
        <f t="shared" ca="1" si="207"/>
        <v/>
      </c>
      <c r="DI92" s="412" t="str">
        <f t="shared" ca="1" si="208"/>
        <v/>
      </c>
      <c r="DJ92" s="413" t="str">
        <f t="shared" ca="1" si="209"/>
        <v/>
      </c>
      <c r="DK92" s="412" t="str">
        <f t="shared" ca="1" si="210"/>
        <v/>
      </c>
      <c r="DL92" s="413" t="str">
        <f t="shared" ca="1" si="211"/>
        <v/>
      </c>
      <c r="DM92" s="292"/>
      <c r="DN92" s="1192" t="s">
        <v>505</v>
      </c>
      <c r="DO92" s="1193"/>
      <c r="DP92" s="443">
        <f ca="1">IF(DJ86="","",SUM(DJ86:DJ103))</f>
        <v>175</v>
      </c>
      <c r="DQ92" s="1192" t="s">
        <v>506</v>
      </c>
      <c r="DR92" s="1193"/>
      <c r="DS92" s="444">
        <f ca="1">IF(DL86="","",SUM(DL86:DL103))</f>
        <v>400</v>
      </c>
    </row>
    <row r="93" spans="28:123" ht="15.75" x14ac:dyDescent="0.3">
      <c r="AB93" s="389"/>
      <c r="AC93" s="400" t="s">
        <v>495</v>
      </c>
      <c r="AD93" s="400" t="s">
        <v>192</v>
      </c>
      <c r="AE93" s="400" t="s">
        <v>193</v>
      </c>
      <c r="AF93" s="401" t="s">
        <v>11</v>
      </c>
      <c r="AI93" s="304"/>
      <c r="AJ93" s="305"/>
      <c r="AK93" s="306"/>
      <c r="AL93" s="307"/>
      <c r="AM93" s="304"/>
      <c r="AN93" s="305"/>
      <c r="AO93" s="306"/>
      <c r="AP93" s="307"/>
      <c r="BL93" s="315"/>
      <c r="BM93" s="315"/>
      <c r="BN93" s="315"/>
      <c r="BO93" s="315"/>
      <c r="BP93" s="315"/>
      <c r="BQ93" s="315"/>
      <c r="BR93" s="315"/>
      <c r="BY93" s="315"/>
      <c r="CF93" s="315"/>
      <c r="CM93" s="315"/>
      <c r="CT93" s="315"/>
      <c r="DA93" s="315"/>
      <c r="DC93" s="438" t="str">
        <f ca="1">IF(OR(DD93="",DD93=0),"",MAX(DC$85:DC92)+1)</f>
        <v/>
      </c>
      <c r="DD93" s="434" t="str">
        <f t="shared" ca="1" si="204"/>
        <v/>
      </c>
      <c r="DE93" s="413" t="str">
        <f t="shared" ca="1" si="205"/>
        <v/>
      </c>
      <c r="DF93" s="431" t="str">
        <f ca="1">IF(OR(DG93="",DG93=0),"",MAX(DF$85:DF92)+1)</f>
        <v/>
      </c>
      <c r="DG93" s="412" t="str">
        <f t="shared" ca="1" si="206"/>
        <v/>
      </c>
      <c r="DH93" s="413" t="str">
        <f t="shared" ca="1" si="207"/>
        <v/>
      </c>
      <c r="DI93" s="412" t="str">
        <f t="shared" ca="1" si="208"/>
        <v/>
      </c>
      <c r="DJ93" s="413" t="str">
        <f t="shared" ca="1" si="209"/>
        <v/>
      </c>
      <c r="DK93" s="412" t="str">
        <f t="shared" ca="1" si="210"/>
        <v/>
      </c>
      <c r="DL93" s="413" t="str">
        <f t="shared" ca="1" si="211"/>
        <v/>
      </c>
      <c r="DM93" s="292"/>
      <c r="DN93" s="292"/>
      <c r="DO93" s="292"/>
      <c r="DP93" s="292"/>
      <c r="DQ93" s="292"/>
      <c r="DR93" s="292"/>
      <c r="DS93" s="292"/>
    </row>
    <row r="94" spans="28:123" ht="15.75" x14ac:dyDescent="0.3">
      <c r="AB94" s="395">
        <f ca="1">IFERROR(MATCH($AB$92,OFFSET(Year!$BD$123:$BD$174,AB93,,1000),0)+AB93,"")</f>
        <v>10</v>
      </c>
      <c r="AC94" s="340">
        <f ca="1">IFERROR(INDEX(Year!$BG$123:$BG$174,AB94),"")</f>
        <v>13</v>
      </c>
      <c r="AD94" s="348" t="str">
        <f ca="1">IFERROR(INDEX(Year!$BE$123:$BE$174,AB94),"")</f>
        <v>Lawn Service</v>
      </c>
      <c r="AE94" s="363">
        <f ca="1">IFERROR(INDEX(Year!$BF$123:$BF$174,AB94),"")</f>
        <v>50</v>
      </c>
      <c r="AF94" s="402" t="str">
        <f ca="1">IFERROR(INDEX(Year!$BD$123:$BD$174,AB94),"")</f>
        <v>Fixed Bills</v>
      </c>
      <c r="AI94" s="304"/>
      <c r="AJ94" s="305"/>
      <c r="AK94" s="306"/>
      <c r="AL94" s="307"/>
      <c r="AM94" s="304"/>
      <c r="AN94" s="305"/>
      <c r="AO94" s="306"/>
      <c r="AP94" s="307"/>
      <c r="BL94" s="315"/>
      <c r="BM94" s="315"/>
      <c r="BN94" s="315"/>
      <c r="BO94" s="315"/>
      <c r="BP94" s="315"/>
      <c r="BQ94" s="315"/>
      <c r="BR94" s="315"/>
      <c r="BY94" s="315"/>
      <c r="CF94" s="315"/>
      <c r="CM94" s="315"/>
      <c r="CT94" s="315"/>
      <c r="DA94" s="315"/>
      <c r="DC94" s="438" t="str">
        <f ca="1">IF(OR(DD94="",DD94=0),"",MAX(DC$85:DC93)+1)</f>
        <v/>
      </c>
      <c r="DD94" s="434" t="str">
        <f t="shared" ca="1" si="204"/>
        <v/>
      </c>
      <c r="DE94" s="413" t="str">
        <f t="shared" ca="1" si="205"/>
        <v/>
      </c>
      <c r="DF94" s="431" t="str">
        <f ca="1">IF(OR(DG94="",DG94=0),"",MAX(DF$85:DF93)+1)</f>
        <v/>
      </c>
      <c r="DG94" s="412" t="str">
        <f t="shared" ca="1" si="206"/>
        <v/>
      </c>
      <c r="DH94" s="413" t="str">
        <f t="shared" ca="1" si="207"/>
        <v/>
      </c>
      <c r="DI94" s="412" t="str">
        <f t="shared" ca="1" si="208"/>
        <v/>
      </c>
      <c r="DJ94" s="413" t="str">
        <f t="shared" ca="1" si="209"/>
        <v/>
      </c>
      <c r="DK94" s="412" t="str">
        <f t="shared" ca="1" si="210"/>
        <v/>
      </c>
      <c r="DL94" s="413" t="str">
        <f t="shared" ca="1" si="211"/>
        <v/>
      </c>
      <c r="DM94" s="292"/>
      <c r="DN94" s="292"/>
      <c r="DO94" s="292"/>
      <c r="DP94" s="292"/>
      <c r="DQ94" s="292"/>
      <c r="DR94" s="292"/>
      <c r="DS94" s="292"/>
    </row>
    <row r="95" spans="28:123" ht="15.75" x14ac:dyDescent="0.3">
      <c r="AB95" s="395">
        <f ca="1">IFERROR(MATCH($AB$92,OFFSET(Year!$BD$123:$BD$174,AB94,,1000),0)+AB94,"")</f>
        <v>11</v>
      </c>
      <c r="AC95" s="340">
        <f ca="1">IFERROR(INDEX(Year!$BG$123:$BG$174,AB95),"")</f>
        <v>27</v>
      </c>
      <c r="AD95" s="348" t="str">
        <f ca="1">IFERROR(INDEX(Year!$BE$123:$BE$174,AB95),"")</f>
        <v>Lawn Service</v>
      </c>
      <c r="AE95" s="363">
        <f ca="1">IFERROR(INDEX(Year!$BF$123:$BF$174,AB95),"")</f>
        <v>50</v>
      </c>
      <c r="AF95" s="402" t="str">
        <f ca="1">IFERROR(INDEX(Year!$BD$123:$BD$174,AB95),"")</f>
        <v>Fixed Bills</v>
      </c>
      <c r="AI95" s="302"/>
      <c r="AJ95" s="293"/>
      <c r="AK95" s="293"/>
      <c r="AL95" s="303"/>
      <c r="AM95" s="302"/>
      <c r="AN95" s="293"/>
      <c r="AO95" s="293"/>
      <c r="AP95" s="303"/>
      <c r="BL95" s="315"/>
      <c r="BM95" s="315"/>
      <c r="BN95" s="315"/>
      <c r="BO95" s="315"/>
      <c r="BP95" s="315"/>
      <c r="BQ95" s="315"/>
      <c r="BR95" s="315"/>
      <c r="BY95" s="315"/>
      <c r="CF95" s="315"/>
      <c r="CM95" s="315"/>
      <c r="CT95" s="315"/>
      <c r="DA95" s="315"/>
      <c r="DC95" s="438" t="str">
        <f ca="1">IF(OR(DD95="",DD95=0),"",MAX(DC$85:DC94)+1)</f>
        <v/>
      </c>
      <c r="DD95" s="434" t="str">
        <f t="shared" ca="1" si="204"/>
        <v/>
      </c>
      <c r="DE95" s="413" t="str">
        <f t="shared" ca="1" si="205"/>
        <v/>
      </c>
      <c r="DF95" s="431" t="str">
        <f ca="1">IF(OR(DG95="",DG95=0),"",MAX(DF$85:DF94)+1)</f>
        <v/>
      </c>
      <c r="DG95" s="412" t="str">
        <f t="shared" ca="1" si="206"/>
        <v/>
      </c>
      <c r="DH95" s="413" t="str">
        <f t="shared" ca="1" si="207"/>
        <v/>
      </c>
      <c r="DI95" s="412" t="str">
        <f t="shared" ca="1" si="208"/>
        <v/>
      </c>
      <c r="DJ95" s="413" t="str">
        <f t="shared" ca="1" si="209"/>
        <v/>
      </c>
      <c r="DK95" s="412" t="str">
        <f t="shared" ca="1" si="210"/>
        <v/>
      </c>
      <c r="DL95" s="413" t="str">
        <f t="shared" ca="1" si="211"/>
        <v/>
      </c>
      <c r="DN95" s="292"/>
      <c r="DO95" s="292"/>
      <c r="DP95" s="292"/>
      <c r="DQ95" s="292"/>
      <c r="DR95" s="292"/>
      <c r="DS95" s="292"/>
    </row>
    <row r="96" spans="28:123" ht="15.75" x14ac:dyDescent="0.3">
      <c r="AB96" s="395">
        <f ca="1">IFERROR(MATCH($AB$92,OFFSET(Year!$BD$123:$BD$174,AB95,,1000),0)+AB95,"")</f>
        <v>12</v>
      </c>
      <c r="AC96" s="340">
        <f ca="1">IFERROR(INDEX(Year!$BG$123:$BG$174,AB96),"")</f>
        <v>5</v>
      </c>
      <c r="AD96" s="348" t="str">
        <f ca="1">IFERROR(INDEX(Year!$BE$123:$BE$174,AB96),"")</f>
        <v>Wholesale Club</v>
      </c>
      <c r="AE96" s="363">
        <f ca="1">IFERROR(INDEX(Year!$BF$123:$BF$174,AB96),"")</f>
        <v>50</v>
      </c>
      <c r="AF96" s="402" t="str">
        <f ca="1">IFERROR(INDEX(Year!$BD$123:$BD$174,AB96),"")</f>
        <v>Fixed Bills</v>
      </c>
      <c r="AI96" s="308"/>
      <c r="AJ96" s="293"/>
      <c r="AK96" s="293"/>
      <c r="AL96" s="303"/>
      <c r="AM96" s="308"/>
      <c r="AN96" s="293"/>
      <c r="AO96" s="293"/>
      <c r="AP96" s="303"/>
      <c r="BL96" s="315"/>
      <c r="BM96" s="315"/>
      <c r="BN96" s="315"/>
      <c r="BO96" s="315"/>
      <c r="BP96" s="315"/>
      <c r="BQ96" s="315"/>
      <c r="BR96" s="315"/>
      <c r="BY96" s="315"/>
      <c r="CF96" s="315"/>
      <c r="CM96" s="315"/>
      <c r="CT96" s="315"/>
      <c r="DA96" s="315"/>
      <c r="DC96" s="438" t="str">
        <f ca="1">IF(OR(DD96="",DD96=0),"",MAX(DC$85:DC95)+1)</f>
        <v/>
      </c>
      <c r="DD96" s="434" t="str">
        <f t="shared" ca="1" si="204"/>
        <v/>
      </c>
      <c r="DE96" s="413" t="str">
        <f t="shared" ca="1" si="205"/>
        <v/>
      </c>
      <c r="DF96" s="431" t="str">
        <f ca="1">IF(OR(DG96="",DG96=0),"",MAX(DF$85:DF95)+1)</f>
        <v/>
      </c>
      <c r="DG96" s="412" t="str">
        <f t="shared" ca="1" si="206"/>
        <v/>
      </c>
      <c r="DH96" s="413" t="str">
        <f t="shared" ca="1" si="207"/>
        <v/>
      </c>
      <c r="DI96" s="412" t="str">
        <f t="shared" ca="1" si="208"/>
        <v/>
      </c>
      <c r="DJ96" s="413" t="str">
        <f t="shared" ca="1" si="209"/>
        <v/>
      </c>
      <c r="DK96" s="412" t="str">
        <f t="shared" ca="1" si="210"/>
        <v/>
      </c>
      <c r="DL96" s="413" t="str">
        <f t="shared" ca="1" si="211"/>
        <v/>
      </c>
      <c r="DM96" s="278"/>
    </row>
    <row r="97" spans="28:123" ht="16.5" thickBot="1" x14ac:dyDescent="0.35">
      <c r="AB97" s="395" t="str">
        <f ca="1">IFERROR(MATCH($AB$92,OFFSET(Year!$BD$123:$BD$174,AB96,,1000),0)+AB96,"")</f>
        <v/>
      </c>
      <c r="AC97" s="340" t="str">
        <f ca="1">IFERROR(INDEX(Year!$BG$123:$BG$174,AB97),"")</f>
        <v/>
      </c>
      <c r="AD97" s="348" t="str">
        <f ca="1">IFERROR(INDEX(Year!$BE$123:$BE$174,AB97),"")</f>
        <v/>
      </c>
      <c r="AE97" s="363" t="str">
        <f ca="1">IFERROR(INDEX(Year!$BF$123:$BF$174,AB97),"")</f>
        <v/>
      </c>
      <c r="AF97" s="402" t="str">
        <f ca="1">IFERROR(INDEX(Year!$BD$123:$BD$174,AB97),"")</f>
        <v/>
      </c>
      <c r="AI97" s="309"/>
      <c r="AJ97" s="310"/>
      <c r="AK97" s="310"/>
      <c r="AL97" s="311"/>
      <c r="AM97" s="309"/>
      <c r="AN97" s="310"/>
      <c r="AO97" s="310"/>
      <c r="AP97" s="311"/>
      <c r="BL97" s="315"/>
      <c r="BM97" s="315"/>
      <c r="BN97" s="315"/>
      <c r="BO97" s="315"/>
      <c r="BP97" s="315"/>
      <c r="BQ97" s="315"/>
      <c r="BR97" s="315"/>
      <c r="BY97" s="315"/>
      <c r="CF97" s="315"/>
      <c r="CM97" s="315"/>
      <c r="CT97" s="315"/>
      <c r="DA97" s="315"/>
      <c r="DC97" s="438" t="str">
        <f ca="1">IF(OR(DD97="",DD97=0),"",MAX(DC$85:DC96)+1)</f>
        <v/>
      </c>
      <c r="DD97" s="435" t="str">
        <f t="shared" ca="1" si="204"/>
        <v/>
      </c>
      <c r="DE97" s="413" t="str">
        <f t="shared" ca="1" si="205"/>
        <v/>
      </c>
      <c r="DF97" s="432" t="str">
        <f ca="1">IF(OR(DG97="",DG97=0),"",MAX(DF$85:DF96)+1)</f>
        <v/>
      </c>
      <c r="DG97" s="414" t="str">
        <f t="shared" ca="1" si="206"/>
        <v/>
      </c>
      <c r="DH97" s="415" t="str">
        <f t="shared" ca="1" si="207"/>
        <v/>
      </c>
      <c r="DI97" s="414" t="str">
        <f t="shared" ca="1" si="208"/>
        <v/>
      </c>
      <c r="DJ97" s="413" t="str">
        <f t="shared" ca="1" si="209"/>
        <v/>
      </c>
      <c r="DK97" s="414" t="str">
        <f t="shared" ca="1" si="210"/>
        <v/>
      </c>
      <c r="DL97" s="415" t="str">
        <f t="shared" ca="1" si="211"/>
        <v/>
      </c>
      <c r="DM97" s="278"/>
      <c r="DN97" s="278"/>
      <c r="DO97" s="278"/>
      <c r="DP97" s="278"/>
      <c r="DQ97" s="278"/>
      <c r="DR97" s="278"/>
      <c r="DS97" s="278"/>
    </row>
    <row r="98" spans="28:123" ht="15.75" x14ac:dyDescent="0.3">
      <c r="AB98" s="395" t="str">
        <f ca="1">IFERROR(MATCH($AB$92,OFFSET(Year!$BD$123:$BD$174,AB97,,1000),0)+AB97,"")</f>
        <v/>
      </c>
      <c r="AC98" s="340" t="str">
        <f ca="1">IFERROR(INDEX(Year!$BG$123:$BG$174,AB98),"")</f>
        <v/>
      </c>
      <c r="AD98" s="348" t="str">
        <f ca="1">IFERROR(INDEX(Year!$BE$123:$BE$174,AB98),"")</f>
        <v/>
      </c>
      <c r="AE98" s="363" t="str">
        <f ca="1">IFERROR(INDEX(Year!$BF$123:$BF$174,AB98),"")</f>
        <v/>
      </c>
      <c r="AF98" s="402" t="str">
        <f ca="1">IFERROR(INDEX(Year!$BD$123:$BD$174,AB98),"")</f>
        <v/>
      </c>
      <c r="BL98" s="315"/>
      <c r="BM98" s="315"/>
      <c r="BN98" s="315"/>
      <c r="BO98" s="315"/>
      <c r="BP98" s="315"/>
      <c r="BQ98" s="315"/>
      <c r="BR98" s="315"/>
      <c r="BY98" s="315"/>
      <c r="CF98" s="315"/>
      <c r="CM98" s="315"/>
      <c r="CT98" s="315"/>
      <c r="DA98" s="315"/>
      <c r="DC98" s="438" t="str">
        <f ca="1">IF(OR(DD98="",DD98=0),"",MAX(DC$85:DC97)+1)</f>
        <v/>
      </c>
      <c r="DD98" s="434" t="str">
        <f t="shared" ca="1" si="204"/>
        <v/>
      </c>
      <c r="DE98" s="413" t="str">
        <f t="shared" ca="1" si="205"/>
        <v/>
      </c>
      <c r="DF98" s="431" t="str">
        <f ca="1">IF(OR(DG98="",DG98=0),"",MAX(DF$85:DF97)+1)</f>
        <v/>
      </c>
      <c r="DG98" s="412" t="str">
        <f t="shared" ca="1" si="206"/>
        <v/>
      </c>
      <c r="DH98" s="413" t="str">
        <f t="shared" ca="1" si="207"/>
        <v/>
      </c>
      <c r="DI98" s="412" t="str">
        <f t="shared" ca="1" si="208"/>
        <v/>
      </c>
      <c r="DJ98" s="413" t="str">
        <f t="shared" ca="1" si="209"/>
        <v/>
      </c>
      <c r="DK98" s="412" t="str">
        <f t="shared" ca="1" si="210"/>
        <v/>
      </c>
      <c r="DL98" s="413" t="str">
        <f t="shared" ca="1" si="211"/>
        <v/>
      </c>
      <c r="DM98" s="278"/>
      <c r="DN98" s="278"/>
      <c r="DO98" s="278"/>
      <c r="DP98" s="278"/>
      <c r="DQ98" s="278"/>
      <c r="DR98" s="278"/>
      <c r="DS98" s="278"/>
    </row>
    <row r="99" spans="28:123" x14ac:dyDescent="0.3">
      <c r="AB99" s="395" t="str">
        <f ca="1">IFERROR(MATCH($AB$92,OFFSET(Year!$BD$123:$BD$174,AB98,,1000),0)+AB98,"")</f>
        <v/>
      </c>
      <c r="AC99" s="340" t="str">
        <f ca="1">IFERROR(INDEX(Year!$BG$123:$BG$174,AB99),"")</f>
        <v/>
      </c>
      <c r="AD99" s="348" t="str">
        <f ca="1">IFERROR(INDEX(Year!$BE$123:$BE$174,AB99),"")</f>
        <v/>
      </c>
      <c r="AE99" s="363" t="str">
        <f ca="1">IFERROR(INDEX(Year!$BF$123:$BF$174,AB99),"")</f>
        <v/>
      </c>
      <c r="AF99" s="402" t="str">
        <f ca="1">IFERROR(INDEX(Year!$BD$123:$BD$174,AB99),"")</f>
        <v/>
      </c>
      <c r="DC99" s="438" t="str">
        <f ca="1">IF(OR(DD99="",DD99=0),"",MAX(DC$85:DC98)+1)</f>
        <v/>
      </c>
      <c r="DD99" s="434" t="str">
        <f t="shared" ca="1" si="204"/>
        <v/>
      </c>
      <c r="DE99" s="413" t="str">
        <f t="shared" ca="1" si="205"/>
        <v/>
      </c>
      <c r="DF99" s="431" t="str">
        <f ca="1">IF(OR(DG99="",DG99=0),"",MAX(DF$85:DF98)+1)</f>
        <v/>
      </c>
      <c r="DG99" s="412" t="str">
        <f t="shared" ca="1" si="206"/>
        <v/>
      </c>
      <c r="DH99" s="413" t="str">
        <f t="shared" ca="1" si="207"/>
        <v/>
      </c>
      <c r="DI99" s="412" t="str">
        <f t="shared" ca="1" si="208"/>
        <v/>
      </c>
      <c r="DJ99" s="413" t="str">
        <f t="shared" ca="1" si="209"/>
        <v/>
      </c>
      <c r="DK99" s="412" t="str">
        <f t="shared" ca="1" si="210"/>
        <v/>
      </c>
      <c r="DL99" s="413" t="str">
        <f t="shared" ca="1" si="211"/>
        <v/>
      </c>
      <c r="DM99" s="278"/>
      <c r="DN99" s="278"/>
      <c r="DO99" s="278"/>
      <c r="DP99" s="278"/>
      <c r="DQ99" s="278"/>
      <c r="DR99" s="278"/>
      <c r="DS99" s="278"/>
    </row>
    <row r="100" spans="28:123" x14ac:dyDescent="0.3">
      <c r="AB100" s="395" t="str">
        <f ca="1">IFERROR(MATCH($AB$92,OFFSET(Year!$BD$123:$BD$174,AB99,,1000),0)+AB99,"")</f>
        <v/>
      </c>
      <c r="AC100" s="340" t="str">
        <f ca="1">IFERROR(INDEX(Year!$BG$123:$BG$174,AB100),"")</f>
        <v/>
      </c>
      <c r="AD100" s="348" t="str">
        <f ca="1">IFERROR(INDEX(Year!$BE$123:$BE$174,AB100),"")</f>
        <v/>
      </c>
      <c r="AE100" s="363" t="str">
        <f ca="1">IFERROR(INDEX(Year!$BF$123:$BF$174,AB100),"")</f>
        <v/>
      </c>
      <c r="AF100" s="402" t="str">
        <f ca="1">IFERROR(INDEX(Year!$BD$123:$BD$174,AB100),"")</f>
        <v/>
      </c>
      <c r="DC100" s="438" t="str">
        <f ca="1">IF(OR(DD100="",DD100=0),"",MAX(DC$85:DC99)+1)</f>
        <v/>
      </c>
      <c r="DD100" s="434" t="str">
        <f t="shared" ca="1" si="204"/>
        <v/>
      </c>
      <c r="DE100" s="413" t="str">
        <f t="shared" ca="1" si="205"/>
        <v/>
      </c>
      <c r="DF100" s="431" t="str">
        <f ca="1">IF(OR(DG100="",DG100=0),"",MAX(DF$85:DF99)+1)</f>
        <v/>
      </c>
      <c r="DG100" s="412" t="str">
        <f t="shared" ca="1" si="206"/>
        <v/>
      </c>
      <c r="DH100" s="413" t="str">
        <f t="shared" ca="1" si="207"/>
        <v/>
      </c>
      <c r="DI100" s="412" t="str">
        <f t="shared" ca="1" si="208"/>
        <v/>
      </c>
      <c r="DJ100" s="413" t="str">
        <f t="shared" ca="1" si="209"/>
        <v/>
      </c>
      <c r="DK100" s="412" t="str">
        <f t="shared" ca="1" si="210"/>
        <v/>
      </c>
      <c r="DL100" s="413" t="str">
        <f t="shared" ca="1" si="211"/>
        <v/>
      </c>
      <c r="DM100" s="278"/>
      <c r="DN100" s="278"/>
      <c r="DO100" s="278"/>
      <c r="DP100" s="278"/>
      <c r="DQ100" s="278"/>
      <c r="DR100" s="278"/>
      <c r="DS100" s="278"/>
    </row>
    <row r="101" spans="28:123" x14ac:dyDescent="0.3">
      <c r="AB101" s="395" t="str">
        <f ca="1">IFERROR(MATCH($AB$92,OFFSET(Year!$BD$123:$BD$174,AB100,,1000),0)+AB100,"")</f>
        <v/>
      </c>
      <c r="AC101" s="340" t="str">
        <f ca="1">IFERROR(INDEX(Year!$BG$123:$BG$174,AB101),"")</f>
        <v/>
      </c>
      <c r="AD101" s="348" t="str">
        <f ca="1">IFERROR(INDEX(Year!$BE$123:$BE$174,AB101),"")</f>
        <v/>
      </c>
      <c r="AE101" s="363" t="str">
        <f ca="1">IFERROR(INDEX(Year!$BF$123:$BF$174,AB101),"")</f>
        <v/>
      </c>
      <c r="AF101" s="402" t="str">
        <f ca="1">IFERROR(INDEX(Year!$BD$123:$BD$174,AB101),"")</f>
        <v/>
      </c>
      <c r="DC101" s="438" t="str">
        <f ca="1">IF(OR(DD101="",DD101=0),"",MAX(DC$85:DC100)+1)</f>
        <v/>
      </c>
      <c r="DD101" s="434" t="str">
        <f t="shared" ca="1" si="204"/>
        <v/>
      </c>
      <c r="DE101" s="413" t="str">
        <f t="shared" ca="1" si="205"/>
        <v/>
      </c>
      <c r="DF101" s="431" t="str">
        <f ca="1">IF(OR(DG101="",DG101=0),"",MAX(DF$85:DF100)+1)</f>
        <v/>
      </c>
      <c r="DG101" s="412" t="str">
        <f t="shared" ca="1" si="206"/>
        <v/>
      </c>
      <c r="DH101" s="413" t="str">
        <f t="shared" ca="1" si="207"/>
        <v/>
      </c>
      <c r="DI101" s="412" t="str">
        <f t="shared" ca="1" si="208"/>
        <v/>
      </c>
      <c r="DJ101" s="413" t="str">
        <f t="shared" ca="1" si="209"/>
        <v/>
      </c>
      <c r="DK101" s="412" t="str">
        <f t="shared" ca="1" si="210"/>
        <v/>
      </c>
      <c r="DL101" s="413" t="str">
        <f t="shared" ca="1" si="211"/>
        <v/>
      </c>
      <c r="DN101" s="278"/>
      <c r="DO101" s="278"/>
      <c r="DP101" s="278"/>
      <c r="DQ101" s="278"/>
      <c r="DR101" s="278"/>
      <c r="DS101" s="278"/>
    </row>
    <row r="102" spans="28:123" x14ac:dyDescent="0.3">
      <c r="AB102" s="395" t="str">
        <f ca="1">IFERROR(MATCH($AB$92,OFFSET(Year!$BD$123:$BD$174,AB101,,1000),0)+AB101,"")</f>
        <v/>
      </c>
      <c r="AC102" s="340" t="str">
        <f ca="1">IFERROR(INDEX(Year!$BG$123:$BG$174,AB102),"")</f>
        <v/>
      </c>
      <c r="AD102" s="348" t="str">
        <f ca="1">IFERROR(INDEX(Year!$BE$123:$BE$174,AB102),"")</f>
        <v/>
      </c>
      <c r="AE102" s="363" t="str">
        <f ca="1">IFERROR(INDEX(Year!$BF$123:$BF$174,AB102),"")</f>
        <v/>
      </c>
      <c r="AF102" s="402" t="str">
        <f ca="1">IFERROR(INDEX(Year!$BD$123:$BD$174,AB102),"")</f>
        <v/>
      </c>
      <c r="DC102" s="438" t="str">
        <f ca="1">IF(OR(DD102="",DD102=0),"",MAX(DC$85:DC101)+1)</f>
        <v/>
      </c>
      <c r="DD102" s="434" t="str">
        <f t="shared" ca="1" si="204"/>
        <v/>
      </c>
      <c r="DE102" s="413" t="str">
        <f t="shared" ca="1" si="205"/>
        <v/>
      </c>
      <c r="DF102" s="431" t="str">
        <f ca="1">IF(OR(DG102="",DG102=0),"",MAX(DF$85:DF101)+1)</f>
        <v/>
      </c>
      <c r="DG102" s="412" t="str">
        <f t="shared" ca="1" si="206"/>
        <v/>
      </c>
      <c r="DH102" s="413" t="str">
        <f t="shared" ca="1" si="207"/>
        <v/>
      </c>
      <c r="DI102" s="412" t="str">
        <f t="shared" ca="1" si="208"/>
        <v/>
      </c>
      <c r="DJ102" s="413" t="str">
        <f t="shared" ca="1" si="209"/>
        <v/>
      </c>
      <c r="DK102" s="412" t="str">
        <f t="shared" ca="1" si="210"/>
        <v/>
      </c>
      <c r="DL102" s="413" t="str">
        <f t="shared" ca="1" si="211"/>
        <v/>
      </c>
    </row>
    <row r="103" spans="28:123" ht="15.75" thickBot="1" x14ac:dyDescent="0.35">
      <c r="AB103" s="395" t="str">
        <f ca="1">IFERROR(MATCH($AB$92,OFFSET(Year!$BD$123:$BD$174,AB102,,1000),0)+AB102,"")</f>
        <v/>
      </c>
      <c r="AC103" s="340" t="str">
        <f ca="1">IFERROR(INDEX(Year!$BG$123:$BG$174,AB103),"")</f>
        <v/>
      </c>
      <c r="AD103" s="348" t="str">
        <f ca="1">IFERROR(INDEX(Year!$BE$123:$BE$174,AB103),"")</f>
        <v/>
      </c>
      <c r="AE103" s="363" t="str">
        <f ca="1">IFERROR(INDEX(Year!$BF$123:$BF$174,AB103),"")</f>
        <v/>
      </c>
      <c r="AF103" s="402" t="str">
        <f ca="1">IFERROR(INDEX(Year!$BD$123:$BD$174,AB103),"")</f>
        <v/>
      </c>
      <c r="DC103" s="439" t="str">
        <f ca="1">IF(OR(DD103="",DD103=0),"",MAX(DC$85:DC102)+1)</f>
        <v/>
      </c>
      <c r="DD103" s="436" t="str">
        <f t="shared" ca="1" si="204"/>
        <v/>
      </c>
      <c r="DE103" s="422" t="str">
        <f t="shared" ca="1" si="205"/>
        <v/>
      </c>
      <c r="DF103" s="433" t="str">
        <f ca="1">IF(OR(DG103="",DG103=0),"",MAX(DF$85:DF102)+1)</f>
        <v/>
      </c>
      <c r="DG103" s="420" t="str">
        <f t="shared" ca="1" si="206"/>
        <v/>
      </c>
      <c r="DH103" s="422" t="str">
        <f t="shared" ca="1" si="207"/>
        <v/>
      </c>
      <c r="DI103" s="420" t="str">
        <f t="shared" ca="1" si="208"/>
        <v/>
      </c>
      <c r="DJ103" s="422" t="str">
        <f t="shared" ca="1" si="209"/>
        <v/>
      </c>
      <c r="DK103" s="420" t="str">
        <f t="shared" ca="1" si="210"/>
        <v/>
      </c>
      <c r="DL103" s="422" t="str">
        <f t="shared" ca="1" si="211"/>
        <v/>
      </c>
    </row>
    <row r="104" spans="28:123" ht="15.75" thickBot="1" x14ac:dyDescent="0.35">
      <c r="AB104" s="395" t="str">
        <f ca="1">IFERROR(MATCH($AB$92,OFFSET(Year!$BD$123:$BD$174,AB103,,1000),0)+AB103,"")</f>
        <v/>
      </c>
      <c r="AC104" s="340" t="str">
        <f ca="1">IFERROR(INDEX(Year!$BG$123:$BG$174,AB104),"")</f>
        <v/>
      </c>
      <c r="AD104" s="348" t="str">
        <f ca="1">IFERROR(INDEX(Year!$BE$123:$BE$174,AB104),"")</f>
        <v/>
      </c>
      <c r="AE104" s="363" t="str">
        <f ca="1">IFERROR(INDEX(Year!$BF$123:$BF$174,AB104),"")</f>
        <v/>
      </c>
      <c r="AF104" s="402" t="str">
        <f ca="1">IFERROR(INDEX(Year!$BD$123:$BD$174,AB104),"")</f>
        <v/>
      </c>
      <c r="DC104" s="1167" t="s">
        <v>493</v>
      </c>
      <c r="DD104" s="1168"/>
      <c r="DE104" s="1168"/>
      <c r="DF104" s="1168"/>
      <c r="DG104" s="1168"/>
      <c r="DH104" s="1168"/>
      <c r="DI104" s="1168"/>
      <c r="DJ104" s="1168"/>
      <c r="DK104" s="1168"/>
      <c r="DL104" s="1169"/>
      <c r="DM104" s="292"/>
      <c r="DN104" s="1199" t="s">
        <v>493</v>
      </c>
      <c r="DO104" s="1200"/>
      <c r="DP104" s="1200"/>
      <c r="DQ104" s="1200"/>
      <c r="DR104" s="1200"/>
      <c r="DS104" s="1201"/>
    </row>
    <row r="105" spans="28:123" ht="15.75" thickBot="1" x14ac:dyDescent="0.35">
      <c r="AB105" s="395" t="str">
        <f ca="1">IFERROR(MATCH($AB$92,OFFSET(Year!$BD$123:$BD$174,AB104,,1000),0)+AB104,"")</f>
        <v/>
      </c>
      <c r="AC105" s="340" t="str">
        <f ca="1">IFERROR(INDEX(Year!$BG$123:$BG$174,AB105),"")</f>
        <v/>
      </c>
      <c r="AD105" s="348" t="str">
        <f ca="1">IFERROR(INDEX(Year!$BE$123:$BE$174,AB105),"")</f>
        <v/>
      </c>
      <c r="AE105" s="363" t="str">
        <f ca="1">IFERROR(INDEX(Year!$BF$123:$BF$174,AB105),"")</f>
        <v/>
      </c>
      <c r="AF105" s="402" t="str">
        <f ca="1">IFERROR(INDEX(Year!$BD$123:$BD$174,AB105),"")</f>
        <v/>
      </c>
      <c r="DC105" s="437"/>
      <c r="DD105" s="1151" t="s">
        <v>504</v>
      </c>
      <c r="DE105" s="1152"/>
      <c r="DF105" s="430"/>
      <c r="DG105" s="1162" t="s">
        <v>23</v>
      </c>
      <c r="DH105" s="1152"/>
      <c r="DI105" s="1162" t="s">
        <v>504</v>
      </c>
      <c r="DJ105" s="1152"/>
      <c r="DK105" s="1162" t="s">
        <v>23</v>
      </c>
      <c r="DL105" s="1152"/>
      <c r="DM105" s="292"/>
      <c r="DN105" s="1163" t="s">
        <v>481</v>
      </c>
      <c r="DO105" s="1164"/>
      <c r="DP105" s="1164"/>
      <c r="DQ105" s="1165" t="s">
        <v>491</v>
      </c>
      <c r="DR105" s="1164"/>
      <c r="DS105" s="1166"/>
    </row>
    <row r="106" spans="28:123" x14ac:dyDescent="0.3">
      <c r="AB106" s="395" t="str">
        <f ca="1">IFERROR(MATCH($AB$92,OFFSET(Year!$BD$123:$BD$174,AB105,,1000),0)+AB105,"")</f>
        <v/>
      </c>
      <c r="AC106" s="340" t="str">
        <f ca="1">IFERROR(INDEX(Year!$BG$123:$BG$174,AB106),"")</f>
        <v/>
      </c>
      <c r="AD106" s="348" t="str">
        <f ca="1">IFERROR(INDEX(Year!$BE$123:$BE$174,AB106),"")</f>
        <v/>
      </c>
      <c r="AE106" s="363" t="str">
        <f ca="1">IFERROR(INDEX(Year!$BF$123:$BF$174,AB106),"")</f>
        <v/>
      </c>
      <c r="AF106" s="402" t="str">
        <f ca="1">IFERROR(INDEX(Year!$BD$123:$BD$174,AB106),"")</f>
        <v/>
      </c>
      <c r="DC106" s="438" t="str">
        <f>IF(OR(DD106="",DD106=0),"",MAX(DC$105:DC105)+1)</f>
        <v/>
      </c>
      <c r="DD106" s="434" t="str">
        <f>IF(CW6="","",IF(NOT(DA6="Income"),CW6,""))</f>
        <v/>
      </c>
      <c r="DE106" s="413" t="str">
        <f>IF(CZ6="","",IF(NOT(DA6="Income"),CZ6,""))</f>
        <v/>
      </c>
      <c r="DF106" s="438" t="str">
        <f>IF(OR(DG106="",DG106=0),"",MAX(DF$105:DF105)+1)</f>
        <v/>
      </c>
      <c r="DG106" s="412" t="str">
        <f>IF(CW6="","",IF(DA6="Income",CW6,""))</f>
        <v/>
      </c>
      <c r="DH106" s="413" t="str">
        <f>IF(CW6="","",IF(DA6="Income",CZ6,""))</f>
        <v/>
      </c>
      <c r="DI106" s="412" t="str">
        <f>IFERROR(INDEX($DD$106:$DD$123,MATCH(ROW()-ROW($DI$105),$DC$106:$DC$123,0)),"")</f>
        <v/>
      </c>
      <c r="DJ106" s="413" t="str">
        <f>IFERROR(INDEX($DE$106:$DE$123,MATCH(ROW()-ROW($DI$105),$DC$106:$DC$123,0)),"")</f>
        <v/>
      </c>
      <c r="DK106" s="412" t="str">
        <f>IFERROR(INDEX($DG$106:$DG$123,MATCH(ROW()-ROW($DK$105),$DF$106:$DF$123,0)),"")</f>
        <v/>
      </c>
      <c r="DL106" s="413" t="str">
        <f>IFERROR(INDEX($DH$106:$DH$123,MATCH(ROW()-ROW($DK$105),$DF$106:$DF$123,0)),"")</f>
        <v/>
      </c>
      <c r="DM106" s="292"/>
      <c r="DN106" s="425" t="str">
        <f>IF(DI106="","",CONCATENATE(DI106," - ",DJ106))</f>
        <v/>
      </c>
      <c r="DO106" s="295" t="str">
        <f>IF(DI107="","",CONCATENATE(DI107," - ",DJ107))</f>
        <v/>
      </c>
      <c r="DP106" s="295" t="str">
        <f>IF(DI108="","",CONCATENATE(DI108," - ",DJ108))</f>
        <v/>
      </c>
      <c r="DQ106" s="440" t="str">
        <f>IF(DK106="","",CONCATENATE(DK106," - ",DL106))</f>
        <v/>
      </c>
      <c r="DR106" s="441" t="str">
        <f>IF(DK107="","",CONCATENATE(DK107," - ",DL107))</f>
        <v/>
      </c>
      <c r="DS106" s="442" t="str">
        <f>IF(DK108="","",CONCATENATE(DK108," - ",DL108))</f>
        <v/>
      </c>
    </row>
    <row r="107" spans="28:123" x14ac:dyDescent="0.3">
      <c r="AB107" s="395" t="str">
        <f ca="1">IFERROR(MATCH($AB$92,OFFSET(Year!$BD$123:$BD$174,AB106,,1000),0)+AB106,"")</f>
        <v/>
      </c>
      <c r="AC107" s="340" t="str">
        <f ca="1">IFERROR(INDEX(Year!$BG$123:$BG$174,AB107),"")</f>
        <v/>
      </c>
      <c r="AD107" s="348" t="str">
        <f ca="1">IFERROR(INDEX(Year!$BE$123:$BE$174,AB107),"")</f>
        <v/>
      </c>
      <c r="AE107" s="363" t="str">
        <f ca="1">IFERROR(INDEX(Year!$BF$123:$BF$174,AB107),"")</f>
        <v/>
      </c>
      <c r="AF107" s="402" t="str">
        <f ca="1">IFERROR(INDEX(Year!$BD$123:$BD$174,AB107),"")</f>
        <v/>
      </c>
      <c r="DC107" s="438" t="str">
        <f>IF(OR(DD107="",DD107=0),"",MAX(DC$105:DC106)+1)</f>
        <v/>
      </c>
      <c r="DD107" s="434" t="str">
        <f t="shared" ref="DD107:DD123" si="212">IF(CW7="","",IF(NOT(DA7="Income"),CW7,""))</f>
        <v/>
      </c>
      <c r="DE107" s="413" t="str">
        <f t="shared" ref="DE107:DE123" si="213">IF(CZ7="","",IF(NOT(DA7="Income"),CZ7,""))</f>
        <v/>
      </c>
      <c r="DF107" s="431" t="str">
        <f>IF(OR(DG107="",DG107=0),"",MAX(DF$105:DF106)+1)</f>
        <v/>
      </c>
      <c r="DG107" s="412" t="str">
        <f t="shared" ref="DG107:DG123" si="214">IF(CW7="","",IF(DA7="Income",CW7,""))</f>
        <v/>
      </c>
      <c r="DH107" s="413" t="str">
        <f t="shared" ref="DH107:DH123" si="215">IF(CW7="","",IF(DA7="Income",CZ7,""))</f>
        <v/>
      </c>
      <c r="DI107" s="412" t="str">
        <f t="shared" ref="DI107:DI123" si="216">IFERROR(INDEX($DD$106:$DD$123,MATCH(ROW()-ROW($DI$105),$DC$106:$DC$123,0)),"")</f>
        <v/>
      </c>
      <c r="DJ107" s="413" t="str">
        <f t="shared" ref="DJ107:DJ123" si="217">IFERROR(INDEX($DE$106:$DE$123,MATCH(ROW()-ROW($DI$105),$DC$106:$DC$123,0)),"")</f>
        <v/>
      </c>
      <c r="DK107" s="412" t="str">
        <f t="shared" ref="DK107:DK123" si="218">IFERROR(INDEX($DG$106:$DG$123,MATCH(ROW()-ROW($DK$105),$DF$106:$DF$123,0)),"")</f>
        <v/>
      </c>
      <c r="DL107" s="413" t="str">
        <f t="shared" ref="DL107:DL123" si="219">IFERROR(INDEX($DH$106:$DH$123,MATCH(ROW()-ROW($DK$105),$DF$106:$DF$123,0)),"")</f>
        <v/>
      </c>
      <c r="DM107" s="292"/>
      <c r="DN107" s="425" t="str">
        <f>IF(DI109="","",CONCATENATE(DI109," - ",DJ109))</f>
        <v/>
      </c>
      <c r="DO107" s="295" t="str">
        <f>IF(DI110="","",CONCATENATE(DI110," - ",DJ110))</f>
        <v/>
      </c>
      <c r="DP107" s="295" t="str">
        <f>IF(DI111="","",CONCATENATE(DI111," - ",DJ111))</f>
        <v/>
      </c>
      <c r="DQ107" s="425" t="str">
        <f>IF(DK109="","",CONCATENATE(DK109," - ",DL109))</f>
        <v/>
      </c>
      <c r="DR107" s="295" t="str">
        <f>IF(DK110="","",CONCATENATE(DK110," - ",DL110))</f>
        <v/>
      </c>
      <c r="DS107" s="426" t="str">
        <f>IF(DK111="","",CONCATENATE(DK111," - ",DL111))</f>
        <v/>
      </c>
    </row>
    <row r="108" spans="28:123" x14ac:dyDescent="0.3">
      <c r="AB108" s="395" t="str">
        <f ca="1">IFERROR(MATCH($AB$92,OFFSET(Year!$BD$123:$BD$174,AB107,,1000),0)+AB107,"")</f>
        <v/>
      </c>
      <c r="AC108" s="340" t="str">
        <f ca="1">IFERROR(INDEX(Year!$BG$123:$BG$174,AB108),"")</f>
        <v/>
      </c>
      <c r="AD108" s="348" t="str">
        <f ca="1">IFERROR(INDEX(Year!$BE$123:$BE$174,AB108),"")</f>
        <v/>
      </c>
      <c r="AE108" s="363" t="str">
        <f ca="1">IFERROR(INDEX(Year!$BF$123:$BF$174,AB108),"")</f>
        <v/>
      </c>
      <c r="AF108" s="402" t="str">
        <f ca="1">IFERROR(INDEX(Year!$BD$123:$BD$174,AB108),"")</f>
        <v/>
      </c>
      <c r="DC108" s="438" t="str">
        <f>IF(OR(DD108="",DD108=0),"",MAX(DC$105:DC107)+1)</f>
        <v/>
      </c>
      <c r="DD108" s="434" t="str">
        <f t="shared" si="212"/>
        <v/>
      </c>
      <c r="DE108" s="413" t="str">
        <f t="shared" si="213"/>
        <v/>
      </c>
      <c r="DF108" s="431" t="str">
        <f>IF(OR(DG108="",DG108=0),"",MAX(DF$105:DF107)+1)</f>
        <v/>
      </c>
      <c r="DG108" s="412" t="str">
        <f t="shared" si="214"/>
        <v/>
      </c>
      <c r="DH108" s="413" t="str">
        <f t="shared" si="215"/>
        <v/>
      </c>
      <c r="DI108" s="412" t="str">
        <f t="shared" si="216"/>
        <v/>
      </c>
      <c r="DJ108" s="413" t="str">
        <f t="shared" si="217"/>
        <v/>
      </c>
      <c r="DK108" s="412" t="str">
        <f t="shared" si="218"/>
        <v/>
      </c>
      <c r="DL108" s="413" t="str">
        <f t="shared" si="219"/>
        <v/>
      </c>
      <c r="DM108" s="292"/>
      <c r="DN108" s="425" t="str">
        <f>IF(DI112="","",CONCATENATE(DI112," - ",DJ112))</f>
        <v/>
      </c>
      <c r="DO108" s="295" t="str">
        <f>IF(DI113="","",CONCATENATE(DI113," - ",DJ113))</f>
        <v/>
      </c>
      <c r="DP108" s="295" t="str">
        <f>IF(DI114="","",CONCATENATE(DI114," - ",DJ114))</f>
        <v/>
      </c>
      <c r="DQ108" s="425" t="str">
        <f>IF(DK112="","",CONCATENATE(DK112," - ",DL112))</f>
        <v/>
      </c>
      <c r="DR108" s="295" t="str">
        <f>IF(DK113="","",CONCATENATE(DK113," - ",DL113))</f>
        <v/>
      </c>
      <c r="DS108" s="426" t="str">
        <f>IF(DK114="","",CONCATENATE(DK114," - ",DL114))</f>
        <v/>
      </c>
    </row>
    <row r="109" spans="28:123" x14ac:dyDescent="0.3">
      <c r="AB109" s="395" t="str">
        <f ca="1">IFERROR(MATCH($AB$92,OFFSET(Year!$BD$123:$BD$174,AB108,,1000),0)+AB108,"")</f>
        <v/>
      </c>
      <c r="AC109" s="340" t="str">
        <f ca="1">IFERROR(INDEX(Year!$BG$123:$BG$174,AB109),"")</f>
        <v/>
      </c>
      <c r="AD109" s="348" t="str">
        <f ca="1">IFERROR(INDEX(Year!$BE$123:$BE$174,AB109),"")</f>
        <v/>
      </c>
      <c r="AE109" s="363" t="str">
        <f ca="1">IFERROR(INDEX(Year!$BF$123:$BF$174,AB109),"")</f>
        <v/>
      </c>
      <c r="AF109" s="402" t="str">
        <f ca="1">IFERROR(INDEX(Year!$BD$123:$BD$174,AB109),"")</f>
        <v/>
      </c>
      <c r="DC109" s="438" t="str">
        <f>IF(OR(DD109="",DD109=0),"",MAX(DC$105:DC108)+1)</f>
        <v/>
      </c>
      <c r="DD109" s="434" t="str">
        <f t="shared" si="212"/>
        <v/>
      </c>
      <c r="DE109" s="413" t="str">
        <f t="shared" si="213"/>
        <v/>
      </c>
      <c r="DF109" s="431" t="str">
        <f>IF(OR(DG109="",DG109=0),"",MAX(DF$105:DF108)+1)</f>
        <v/>
      </c>
      <c r="DG109" s="412" t="str">
        <f t="shared" si="214"/>
        <v/>
      </c>
      <c r="DH109" s="413" t="str">
        <f t="shared" si="215"/>
        <v/>
      </c>
      <c r="DI109" s="412" t="str">
        <f t="shared" si="216"/>
        <v/>
      </c>
      <c r="DJ109" s="413" t="str">
        <f t="shared" si="217"/>
        <v/>
      </c>
      <c r="DK109" s="412" t="str">
        <f t="shared" si="218"/>
        <v/>
      </c>
      <c r="DL109" s="413" t="str">
        <f t="shared" si="219"/>
        <v/>
      </c>
      <c r="DM109" s="293"/>
      <c r="DN109" s="425" t="str">
        <f>IF(DI115="","",CONCATENATE(DI115," - ",DJ115))</f>
        <v/>
      </c>
      <c r="DO109" s="295" t="str">
        <f>IF(DI116="","",CONCATENATE(DI116," - ",DJ116))</f>
        <v/>
      </c>
      <c r="DP109" s="295" t="str">
        <f>IF(DI117="","",CONCATENATE(DI117," - ",DJ117))</f>
        <v/>
      </c>
      <c r="DQ109" s="425" t="str">
        <f>IF(DK115="","",CONCATENATE(DK115," - ",DL115))</f>
        <v/>
      </c>
      <c r="DR109" s="295" t="str">
        <f>IF(DK116="","",CONCATENATE(DK116," - ",DL116))</f>
        <v/>
      </c>
      <c r="DS109" s="426" t="str">
        <f>IF(DK117="","",CONCATENATE(DK117," - ",DL117))</f>
        <v/>
      </c>
    </row>
    <row r="110" spans="28:123" x14ac:dyDescent="0.3">
      <c r="AB110" s="395" t="str">
        <f ca="1">IFERROR(MATCH($AB$92,OFFSET(Year!$BD$123:$BD$174,AB109,,1000),0)+AB109,"")</f>
        <v/>
      </c>
      <c r="AC110" s="340" t="str">
        <f ca="1">IFERROR(INDEX(Year!$BG$123:$BG$174,AB110),"")</f>
        <v/>
      </c>
      <c r="AD110" s="348" t="str">
        <f ca="1">IFERROR(INDEX(Year!$BE$123:$BE$174,AB110),"")</f>
        <v/>
      </c>
      <c r="AE110" s="363" t="str">
        <f ca="1">IFERROR(INDEX(Year!$BF$123:$BF$174,AB110),"")</f>
        <v/>
      </c>
      <c r="AF110" s="402" t="str">
        <f ca="1">IFERROR(INDEX(Year!$BD$123:$BD$174,AB110),"")</f>
        <v/>
      </c>
      <c r="DC110" s="438" t="str">
        <f>IF(OR(DD110="",DD110=0),"",MAX(DC$105:DC109)+1)</f>
        <v/>
      </c>
      <c r="DD110" s="434" t="str">
        <f t="shared" si="212"/>
        <v/>
      </c>
      <c r="DE110" s="413" t="str">
        <f t="shared" si="213"/>
        <v/>
      </c>
      <c r="DF110" s="431" t="str">
        <f>IF(OR(DG110="",DG110=0),"",MAX(DF$105:DF109)+1)</f>
        <v/>
      </c>
      <c r="DG110" s="412" t="str">
        <f t="shared" si="214"/>
        <v/>
      </c>
      <c r="DH110" s="413" t="str">
        <f t="shared" si="215"/>
        <v/>
      </c>
      <c r="DI110" s="412" t="str">
        <f t="shared" si="216"/>
        <v/>
      </c>
      <c r="DJ110" s="413" t="str">
        <f t="shared" si="217"/>
        <v/>
      </c>
      <c r="DK110" s="412" t="str">
        <f t="shared" si="218"/>
        <v/>
      </c>
      <c r="DL110" s="413" t="str">
        <f t="shared" si="219"/>
        <v/>
      </c>
      <c r="DM110" s="292"/>
      <c r="DN110" s="425" t="str">
        <f>IF(DI118="","",CONCATENATE(DI118," - ",DJ118))</f>
        <v/>
      </c>
      <c r="DO110" s="295" t="str">
        <f>IF(DI119="","",CONCATENATE(DI119," - ",DJ119))</f>
        <v/>
      </c>
      <c r="DP110" s="295" t="str">
        <f>IF(DI120="","",CONCATENATE(DI120," - ",DJ120))</f>
        <v/>
      </c>
      <c r="DQ110" s="425" t="str">
        <f>IF(DK118="","",CONCATENATE(DK118," - ",DL118))</f>
        <v/>
      </c>
      <c r="DR110" s="295" t="str">
        <f>IF(DK119="","",CONCATENATE(DK119," - ",DL119))</f>
        <v/>
      </c>
      <c r="DS110" s="426" t="str">
        <f>IF(DK120="","",CONCATENATE(DK120," - ",DL120))</f>
        <v/>
      </c>
    </row>
    <row r="111" spans="28:123" ht="15.75" thickBot="1" x14ac:dyDescent="0.35">
      <c r="AB111" s="395" t="str">
        <f ca="1">IFERROR(MATCH($AB$92,OFFSET(Year!$BD$123:$BD$174,AB110,,1000),0)+AB110,"")</f>
        <v/>
      </c>
      <c r="AC111" s="340" t="str">
        <f ca="1">IFERROR(INDEX(Year!$BG$123:$BG$174,AB111),"")</f>
        <v/>
      </c>
      <c r="AD111" s="348" t="str">
        <f ca="1">IFERROR(INDEX(Year!$BE$123:$BE$174,AB111),"")</f>
        <v/>
      </c>
      <c r="AE111" s="363" t="str">
        <f ca="1">IFERROR(INDEX(Year!$BF$123:$BF$174,AB111),"")</f>
        <v/>
      </c>
      <c r="AF111" s="402" t="str">
        <f ca="1">IFERROR(INDEX(Year!$BD$123:$BD$174,AB111),"")</f>
        <v/>
      </c>
      <c r="DC111" s="438" t="str">
        <f>IF(OR(DD111="",DD111=0),"",MAX(DC$105:DC110)+1)</f>
        <v/>
      </c>
      <c r="DD111" s="434" t="str">
        <f t="shared" si="212"/>
        <v/>
      </c>
      <c r="DE111" s="413" t="str">
        <f t="shared" si="213"/>
        <v/>
      </c>
      <c r="DF111" s="431" t="str">
        <f>IF(OR(DG111="",DG111=0),"",MAX(DF$105:DF110)+1)</f>
        <v/>
      </c>
      <c r="DG111" s="412" t="str">
        <f t="shared" si="214"/>
        <v/>
      </c>
      <c r="DH111" s="413" t="str">
        <f t="shared" si="215"/>
        <v/>
      </c>
      <c r="DI111" s="412" t="str">
        <f t="shared" si="216"/>
        <v/>
      </c>
      <c r="DJ111" s="413" t="str">
        <f t="shared" si="217"/>
        <v/>
      </c>
      <c r="DK111" s="412" t="str">
        <f t="shared" si="218"/>
        <v/>
      </c>
      <c r="DL111" s="413" t="str">
        <f t="shared" si="219"/>
        <v/>
      </c>
      <c r="DM111" s="292"/>
      <c r="DN111" s="427" t="str">
        <f>IF(DI121="","",CONCATENATE(DI121," - ",DJ121))</f>
        <v/>
      </c>
      <c r="DO111" s="428" t="str">
        <f>IF(DI122="","",CONCATENATE(DI122," - ",DJ122))</f>
        <v/>
      </c>
      <c r="DP111" s="428" t="str">
        <f>IF(DI123="","",CONCATENATE(DI123," - ",DJ123))</f>
        <v/>
      </c>
      <c r="DQ111" s="427" t="str">
        <f>IF(DK121="","",CONCATENATE(DK121," - ",DL121))</f>
        <v/>
      </c>
      <c r="DR111" s="428" t="str">
        <f>IF(DK122="","",CONCATENATE(DK122," - ",DL122))</f>
        <v/>
      </c>
      <c r="DS111" s="429" t="str">
        <f>IF(DK123="","",CONCATENATE(DK123," - ",DL123))</f>
        <v/>
      </c>
    </row>
    <row r="112" spans="28:123" ht="15.75" thickBot="1" x14ac:dyDescent="0.35">
      <c r="AB112" s="395" t="str">
        <f ca="1">IFERROR(MATCH($AB$92,OFFSET(Year!$BD$123:$BD$174,AB111,,1000),0)+AB111,"")</f>
        <v/>
      </c>
      <c r="AC112" s="340" t="str">
        <f ca="1">IFERROR(INDEX(Year!$BG$123:$BG$174,AB112),"")</f>
        <v/>
      </c>
      <c r="AD112" s="348" t="str">
        <f ca="1">IFERROR(INDEX(Year!$BE$123:$BE$174,AB112),"")</f>
        <v/>
      </c>
      <c r="AE112" s="363" t="str">
        <f ca="1">IFERROR(INDEX(Year!$BF$123:$BF$174,AB112),"")</f>
        <v/>
      </c>
      <c r="AF112" s="402" t="str">
        <f ca="1">IFERROR(INDEX(Year!$BD$123:$BD$174,AB112),"")</f>
        <v/>
      </c>
      <c r="DC112" s="438" t="str">
        <f>IF(OR(DD112="",DD112=0),"",MAX(DC$105:DC111)+1)</f>
        <v/>
      </c>
      <c r="DD112" s="434" t="str">
        <f t="shared" si="212"/>
        <v/>
      </c>
      <c r="DE112" s="413" t="str">
        <f t="shared" si="213"/>
        <v/>
      </c>
      <c r="DF112" s="431" t="str">
        <f>IF(OR(DG112="",DG112=0),"",MAX(DF$105:DF111)+1)</f>
        <v/>
      </c>
      <c r="DG112" s="412" t="str">
        <f t="shared" si="214"/>
        <v/>
      </c>
      <c r="DH112" s="413" t="str">
        <f t="shared" si="215"/>
        <v/>
      </c>
      <c r="DI112" s="412" t="str">
        <f t="shared" si="216"/>
        <v/>
      </c>
      <c r="DJ112" s="413" t="str">
        <f t="shared" si="217"/>
        <v/>
      </c>
      <c r="DK112" s="412" t="str">
        <f t="shared" si="218"/>
        <v/>
      </c>
      <c r="DL112" s="413" t="str">
        <f t="shared" si="219"/>
        <v/>
      </c>
      <c r="DM112" s="292"/>
      <c r="DN112" s="1192" t="s">
        <v>505</v>
      </c>
      <c r="DO112" s="1193"/>
      <c r="DP112" s="443" t="str">
        <f>IF(DJ106="","",SUM(DJ106:DJ123))</f>
        <v/>
      </c>
      <c r="DQ112" s="1192" t="s">
        <v>506</v>
      </c>
      <c r="DR112" s="1193"/>
      <c r="DS112" s="444" t="str">
        <f>IF(DL106="","",SUM(DL106:DL123))</f>
        <v/>
      </c>
    </row>
    <row r="113" spans="28:123" x14ac:dyDescent="0.3">
      <c r="AB113" s="395" t="str">
        <f ca="1">IFERROR(MATCH($AB$92,OFFSET(Year!$BD$123:$BD$174,AB112,,1000),0)+AB112,"")</f>
        <v/>
      </c>
      <c r="AC113" s="340" t="str">
        <f ca="1">IFERROR(INDEX(Year!$BG$123:$BG$174,AB113),"")</f>
        <v/>
      </c>
      <c r="AD113" s="348" t="str">
        <f ca="1">IFERROR(INDEX(Year!$BE$123:$BE$174,AB113),"")</f>
        <v/>
      </c>
      <c r="AE113" s="363" t="str">
        <f ca="1">IFERROR(INDEX(Year!$BF$123:$BF$174,AB113),"")</f>
        <v/>
      </c>
      <c r="AF113" s="402" t="str">
        <f ca="1">IFERROR(INDEX(Year!$BD$123:$BD$174,AB113),"")</f>
        <v/>
      </c>
      <c r="DC113" s="438" t="str">
        <f>IF(OR(DD113="",DD113=0),"",MAX(DC$105:DC112)+1)</f>
        <v/>
      </c>
      <c r="DD113" s="434" t="str">
        <f t="shared" si="212"/>
        <v/>
      </c>
      <c r="DE113" s="413" t="str">
        <f t="shared" si="213"/>
        <v/>
      </c>
      <c r="DF113" s="431" t="str">
        <f>IF(OR(DG113="",DG113=0),"",MAX(DF$105:DF112)+1)</f>
        <v/>
      </c>
      <c r="DG113" s="412" t="str">
        <f t="shared" si="214"/>
        <v/>
      </c>
      <c r="DH113" s="413" t="str">
        <f t="shared" si="215"/>
        <v/>
      </c>
      <c r="DI113" s="412" t="str">
        <f t="shared" si="216"/>
        <v/>
      </c>
      <c r="DJ113" s="413" t="str">
        <f t="shared" si="217"/>
        <v/>
      </c>
      <c r="DK113" s="412" t="str">
        <f t="shared" si="218"/>
        <v/>
      </c>
      <c r="DL113" s="413" t="str">
        <f t="shared" si="219"/>
        <v/>
      </c>
      <c r="DM113" s="292"/>
      <c r="DN113" s="292"/>
      <c r="DO113" s="292"/>
      <c r="DP113" s="292"/>
      <c r="DQ113" s="292"/>
      <c r="DR113" s="292"/>
      <c r="DS113" s="292"/>
    </row>
    <row r="114" spans="28:123" x14ac:dyDescent="0.3">
      <c r="AB114" s="395" t="str">
        <f ca="1">IFERROR(MATCH($AB$92,OFFSET(Year!$BD$123:$BD$174,AB113,,1000),0)+AB113,"")</f>
        <v/>
      </c>
      <c r="AC114" s="340" t="str">
        <f ca="1">IFERROR(INDEX(Year!$BG$123:$BG$174,AB114),"")</f>
        <v/>
      </c>
      <c r="AD114" s="348" t="str">
        <f ca="1">IFERROR(INDEX(Year!$BE$123:$BE$174,AB114),"")</f>
        <v/>
      </c>
      <c r="AE114" s="363" t="str">
        <f ca="1">IFERROR(INDEX(Year!$BF$123:$BF$174,AB114),"")</f>
        <v/>
      </c>
      <c r="AF114" s="402" t="str">
        <f ca="1">IFERROR(INDEX(Year!$BD$123:$BD$174,AB114),"")</f>
        <v/>
      </c>
      <c r="DC114" s="438" t="str">
        <f>IF(OR(DD114="",DD114=0),"",MAX(DC$105:DC113)+1)</f>
        <v/>
      </c>
      <c r="DD114" s="434" t="str">
        <f t="shared" si="212"/>
        <v/>
      </c>
      <c r="DE114" s="413" t="str">
        <f t="shared" si="213"/>
        <v/>
      </c>
      <c r="DF114" s="431" t="str">
        <f>IF(OR(DG114="",DG114=0),"",MAX(DF$105:DF113)+1)</f>
        <v/>
      </c>
      <c r="DG114" s="412" t="str">
        <f t="shared" si="214"/>
        <v/>
      </c>
      <c r="DH114" s="413" t="str">
        <f t="shared" si="215"/>
        <v/>
      </c>
      <c r="DI114" s="412" t="str">
        <f t="shared" si="216"/>
        <v/>
      </c>
      <c r="DJ114" s="413" t="str">
        <f t="shared" si="217"/>
        <v/>
      </c>
      <c r="DK114" s="412" t="str">
        <f t="shared" si="218"/>
        <v/>
      </c>
      <c r="DL114" s="413" t="str">
        <f t="shared" si="219"/>
        <v/>
      </c>
      <c r="DM114" s="292"/>
      <c r="DN114" s="292"/>
      <c r="DO114" s="292"/>
      <c r="DP114" s="292"/>
      <c r="DQ114" s="292"/>
      <c r="DR114" s="292"/>
      <c r="DS114" s="292"/>
    </row>
    <row r="115" spans="28:123" x14ac:dyDescent="0.3">
      <c r="AB115" s="395" t="str">
        <f ca="1">IFERROR(MATCH($AB$92,OFFSET(Year!$BD$123:$BD$174,AB114,,1000),0)+AB114,"")</f>
        <v/>
      </c>
      <c r="AC115" s="340" t="str">
        <f ca="1">IFERROR(INDEX(Year!$BG$123:$BG$174,AB115),"")</f>
        <v/>
      </c>
      <c r="AD115" s="348" t="str">
        <f ca="1">IFERROR(INDEX(Year!$BE$123:$BE$174,AB115),"")</f>
        <v/>
      </c>
      <c r="AE115" s="363" t="str">
        <f ca="1">IFERROR(INDEX(Year!$BF$123:$BF$174,AB115),"")</f>
        <v/>
      </c>
      <c r="AF115" s="402" t="str">
        <f ca="1">IFERROR(INDEX(Year!$BD$123:$BD$174,AB115),"")</f>
        <v/>
      </c>
      <c r="DC115" s="438" t="str">
        <f>IF(OR(DD115="",DD115=0),"",MAX(DC$105:DC114)+1)</f>
        <v/>
      </c>
      <c r="DD115" s="434" t="str">
        <f t="shared" si="212"/>
        <v/>
      </c>
      <c r="DE115" s="413" t="str">
        <f t="shared" si="213"/>
        <v/>
      </c>
      <c r="DF115" s="431" t="str">
        <f>IF(OR(DG115="",DG115=0),"",MAX(DF$105:DF114)+1)</f>
        <v/>
      </c>
      <c r="DG115" s="412" t="str">
        <f t="shared" si="214"/>
        <v/>
      </c>
      <c r="DH115" s="413" t="str">
        <f t="shared" si="215"/>
        <v/>
      </c>
      <c r="DI115" s="412" t="str">
        <f t="shared" si="216"/>
        <v/>
      </c>
      <c r="DJ115" s="413" t="str">
        <f t="shared" si="217"/>
        <v/>
      </c>
      <c r="DK115" s="412" t="str">
        <f t="shared" si="218"/>
        <v/>
      </c>
      <c r="DL115" s="413" t="str">
        <f t="shared" si="219"/>
        <v/>
      </c>
      <c r="DN115" s="292"/>
      <c r="DO115" s="292"/>
      <c r="DP115" s="292"/>
      <c r="DQ115" s="292"/>
      <c r="DR115" s="292"/>
      <c r="DS115" s="292"/>
    </row>
    <row r="116" spans="28:123" x14ac:dyDescent="0.3">
      <c r="AB116" s="395" t="str">
        <f ca="1">IFERROR(MATCH($AB$92,OFFSET(Year!$BD$123:$BD$174,AB115,,1000),0)+AB115,"")</f>
        <v/>
      </c>
      <c r="AC116" s="340" t="str">
        <f ca="1">IFERROR(INDEX(Year!$BG$123:$BG$174,AB116),"")</f>
        <v/>
      </c>
      <c r="AD116" s="348" t="str">
        <f ca="1">IFERROR(INDEX(Year!$BE$123:$BE$174,AB116),"")</f>
        <v/>
      </c>
      <c r="AE116" s="363" t="str">
        <f ca="1">IFERROR(INDEX(Year!$BF$123:$BF$174,AB116),"")</f>
        <v/>
      </c>
      <c r="AF116" s="402" t="str">
        <f ca="1">IFERROR(INDEX(Year!$BD$123:$BD$174,AB116),"")</f>
        <v/>
      </c>
      <c r="DC116" s="438" t="str">
        <f>IF(OR(DD116="",DD116=0),"",MAX(DC$105:DC115)+1)</f>
        <v/>
      </c>
      <c r="DD116" s="434" t="str">
        <f t="shared" si="212"/>
        <v/>
      </c>
      <c r="DE116" s="413" t="str">
        <f t="shared" si="213"/>
        <v/>
      </c>
      <c r="DF116" s="431" t="str">
        <f>IF(OR(DG116="",DG116=0),"",MAX(DF$105:DF115)+1)</f>
        <v/>
      </c>
      <c r="DG116" s="412" t="str">
        <f t="shared" si="214"/>
        <v/>
      </c>
      <c r="DH116" s="413" t="str">
        <f t="shared" si="215"/>
        <v/>
      </c>
      <c r="DI116" s="412" t="str">
        <f t="shared" si="216"/>
        <v/>
      </c>
      <c r="DJ116" s="413" t="str">
        <f t="shared" si="217"/>
        <v/>
      </c>
      <c r="DK116" s="412" t="str">
        <f t="shared" si="218"/>
        <v/>
      </c>
      <c r="DL116" s="413" t="str">
        <f t="shared" si="219"/>
        <v/>
      </c>
      <c r="DM116" s="278"/>
    </row>
    <row r="117" spans="28:123" x14ac:dyDescent="0.3">
      <c r="AB117" s="395" t="str">
        <f ca="1">IFERROR(MATCH($AB$92,OFFSET(Year!$BD$123:$BD$174,AB116,,1000),0)+AB116,"")</f>
        <v/>
      </c>
      <c r="AC117" s="340" t="str">
        <f ca="1">IFERROR(INDEX(Year!$BG$123:$BG$174,AB117),"")</f>
        <v/>
      </c>
      <c r="AD117" s="348" t="str">
        <f ca="1">IFERROR(INDEX(Year!$BE$123:$BE$174,AB117),"")</f>
        <v/>
      </c>
      <c r="AE117" s="363" t="str">
        <f ca="1">IFERROR(INDEX(Year!$BF$123:$BF$174,AB117),"")</f>
        <v/>
      </c>
      <c r="AF117" s="402" t="str">
        <f ca="1">IFERROR(INDEX(Year!$BD$123:$BD$174,AB117),"")</f>
        <v/>
      </c>
      <c r="DC117" s="438" t="str">
        <f>IF(OR(DD117="",DD117=0),"",MAX(DC$105:DC116)+1)</f>
        <v/>
      </c>
      <c r="DD117" s="435" t="str">
        <f t="shared" si="212"/>
        <v/>
      </c>
      <c r="DE117" s="413" t="str">
        <f t="shared" si="213"/>
        <v/>
      </c>
      <c r="DF117" s="432" t="str">
        <f>IF(OR(DG117="",DG117=0),"",MAX(DF$105:DF116)+1)</f>
        <v/>
      </c>
      <c r="DG117" s="414" t="str">
        <f t="shared" si="214"/>
        <v/>
      </c>
      <c r="DH117" s="415" t="str">
        <f t="shared" si="215"/>
        <v/>
      </c>
      <c r="DI117" s="414" t="str">
        <f t="shared" si="216"/>
        <v/>
      </c>
      <c r="DJ117" s="413" t="str">
        <f t="shared" si="217"/>
        <v/>
      </c>
      <c r="DK117" s="414" t="str">
        <f t="shared" si="218"/>
        <v/>
      </c>
      <c r="DL117" s="415" t="str">
        <f t="shared" si="219"/>
        <v/>
      </c>
      <c r="DM117" s="278"/>
      <c r="DN117" s="278"/>
      <c r="DO117" s="278"/>
      <c r="DP117" s="278"/>
      <c r="DQ117" s="278"/>
      <c r="DR117" s="278"/>
      <c r="DS117" s="278"/>
    </row>
    <row r="118" spans="28:123" x14ac:dyDescent="0.3">
      <c r="AB118" s="395" t="str">
        <f ca="1">IFERROR(MATCH($AB$92,OFFSET(Year!$BD$123:$BD$174,AB117,,1000),0)+AB117,"")</f>
        <v/>
      </c>
      <c r="AC118" s="340" t="str">
        <f ca="1">IFERROR(INDEX(Year!$BG$123:$BG$174,AB118),"")</f>
        <v/>
      </c>
      <c r="AD118" s="348" t="str">
        <f ca="1">IFERROR(INDEX(Year!$BE$123:$BE$174,AB118),"")</f>
        <v/>
      </c>
      <c r="AE118" s="363" t="str">
        <f ca="1">IFERROR(INDEX(Year!$BF$123:$BF$174,AB118),"")</f>
        <v/>
      </c>
      <c r="AF118" s="402" t="str">
        <f ca="1">IFERROR(INDEX(Year!$BD$123:$BD$174,AB118),"")</f>
        <v/>
      </c>
      <c r="DC118" s="438" t="str">
        <f>IF(OR(DD118="",DD118=0),"",MAX(DC$105:DC117)+1)</f>
        <v/>
      </c>
      <c r="DD118" s="434" t="str">
        <f t="shared" si="212"/>
        <v/>
      </c>
      <c r="DE118" s="413" t="str">
        <f t="shared" si="213"/>
        <v/>
      </c>
      <c r="DF118" s="431" t="str">
        <f>IF(OR(DG118="",DG118=0),"",MAX(DF$105:DF117)+1)</f>
        <v/>
      </c>
      <c r="DG118" s="412" t="str">
        <f t="shared" si="214"/>
        <v/>
      </c>
      <c r="DH118" s="413" t="str">
        <f t="shared" si="215"/>
        <v/>
      </c>
      <c r="DI118" s="412" t="str">
        <f t="shared" si="216"/>
        <v/>
      </c>
      <c r="DJ118" s="413" t="str">
        <f t="shared" si="217"/>
        <v/>
      </c>
      <c r="DK118" s="412" t="str">
        <f t="shared" si="218"/>
        <v/>
      </c>
      <c r="DL118" s="413" t="str">
        <f t="shared" si="219"/>
        <v/>
      </c>
      <c r="DM118" s="278"/>
      <c r="DN118" s="278"/>
      <c r="DO118" s="278"/>
      <c r="DP118" s="278"/>
      <c r="DQ118" s="278"/>
      <c r="DR118" s="278"/>
      <c r="DS118" s="278"/>
    </row>
    <row r="119" spans="28:123" x14ac:dyDescent="0.3">
      <c r="AB119" s="395" t="str">
        <f ca="1">IFERROR(MATCH($AB$92,OFFSET(Year!$BD$123:$BD$174,AB118,,1000),0)+AB118,"")</f>
        <v/>
      </c>
      <c r="AC119" s="340" t="str">
        <f ca="1">IFERROR(INDEX(Year!$BG$123:$BG$174,AB119),"")</f>
        <v/>
      </c>
      <c r="AD119" s="348" t="str">
        <f ca="1">IFERROR(INDEX(Year!$BE$123:$BE$174,AB119),"")</f>
        <v/>
      </c>
      <c r="AE119" s="363" t="str">
        <f ca="1">IFERROR(INDEX(Year!$BF$123:$BF$174,AB119),"")</f>
        <v/>
      </c>
      <c r="AF119" s="402" t="str">
        <f ca="1">IFERROR(INDEX(Year!$BD$123:$BD$174,AB119),"")</f>
        <v/>
      </c>
      <c r="DC119" s="438" t="str">
        <f>IF(OR(DD119="",DD119=0),"",MAX(DC$105:DC118)+1)</f>
        <v/>
      </c>
      <c r="DD119" s="434" t="str">
        <f t="shared" si="212"/>
        <v/>
      </c>
      <c r="DE119" s="413" t="str">
        <f t="shared" si="213"/>
        <v/>
      </c>
      <c r="DF119" s="431" t="str">
        <f>IF(OR(DG119="",DG119=0),"",MAX(DF$105:DF118)+1)</f>
        <v/>
      </c>
      <c r="DG119" s="412" t="str">
        <f t="shared" si="214"/>
        <v/>
      </c>
      <c r="DH119" s="413" t="str">
        <f t="shared" si="215"/>
        <v/>
      </c>
      <c r="DI119" s="412" t="str">
        <f t="shared" si="216"/>
        <v/>
      </c>
      <c r="DJ119" s="413" t="str">
        <f t="shared" si="217"/>
        <v/>
      </c>
      <c r="DK119" s="412" t="str">
        <f t="shared" si="218"/>
        <v/>
      </c>
      <c r="DL119" s="413" t="str">
        <f t="shared" si="219"/>
        <v/>
      </c>
      <c r="DM119" s="278"/>
      <c r="DN119" s="278"/>
      <c r="DO119" s="278"/>
      <c r="DP119" s="278"/>
      <c r="DQ119" s="278"/>
      <c r="DR119" s="278"/>
      <c r="DS119" s="278"/>
    </row>
    <row r="120" spans="28:123" x14ac:dyDescent="0.3">
      <c r="AB120" s="395" t="str">
        <f ca="1">IFERROR(MATCH($AB$92,OFFSET(Year!$BD$123:$BD$174,AB119,,1000),0)+AB119,"")</f>
        <v/>
      </c>
      <c r="AC120" s="340" t="str">
        <f ca="1">IFERROR(INDEX(Year!$BG$123:$BG$174,AB120),"")</f>
        <v/>
      </c>
      <c r="AD120" s="348" t="str">
        <f ca="1">IFERROR(INDEX(Year!$BE$123:$BE$174,AB120),"")</f>
        <v/>
      </c>
      <c r="AE120" s="363" t="str">
        <f ca="1">IFERROR(INDEX(Year!$BF$123:$BF$174,AB120),"")</f>
        <v/>
      </c>
      <c r="AF120" s="402" t="str">
        <f ca="1">IFERROR(INDEX(Year!$BD$123:$BD$174,AB120),"")</f>
        <v/>
      </c>
      <c r="DC120" s="438" t="str">
        <f>IF(OR(DD120="",DD120=0),"",MAX(DC$105:DC119)+1)</f>
        <v/>
      </c>
      <c r="DD120" s="434" t="str">
        <f t="shared" si="212"/>
        <v/>
      </c>
      <c r="DE120" s="413" t="str">
        <f t="shared" si="213"/>
        <v/>
      </c>
      <c r="DF120" s="431" t="str">
        <f>IF(OR(DG120="",DG120=0),"",MAX(DF$105:DF119)+1)</f>
        <v/>
      </c>
      <c r="DG120" s="412" t="str">
        <f t="shared" si="214"/>
        <v/>
      </c>
      <c r="DH120" s="413" t="str">
        <f t="shared" si="215"/>
        <v/>
      </c>
      <c r="DI120" s="412" t="str">
        <f t="shared" si="216"/>
        <v/>
      </c>
      <c r="DJ120" s="413" t="str">
        <f t="shared" si="217"/>
        <v/>
      </c>
      <c r="DK120" s="412" t="str">
        <f t="shared" si="218"/>
        <v/>
      </c>
      <c r="DL120" s="413" t="str">
        <f t="shared" si="219"/>
        <v/>
      </c>
      <c r="DM120" s="278"/>
      <c r="DN120" s="278"/>
      <c r="DO120" s="278"/>
      <c r="DP120" s="278"/>
      <c r="DQ120" s="278"/>
      <c r="DR120" s="278"/>
      <c r="DS120" s="278"/>
    </row>
    <row r="121" spans="28:123" x14ac:dyDescent="0.3">
      <c r="AB121" s="395" t="str">
        <f ca="1">IFERROR(MATCH($AB$92,OFFSET(Year!$BD$123:$BD$174,AB120,,1000),0)+AB120,"")</f>
        <v/>
      </c>
      <c r="AC121" s="340" t="str">
        <f ca="1">IFERROR(INDEX(Year!$BG$123:$BG$174,AB121),"")</f>
        <v/>
      </c>
      <c r="AD121" s="348" t="str">
        <f ca="1">IFERROR(INDEX(Year!$BE$123:$BE$174,AB121),"")</f>
        <v/>
      </c>
      <c r="AE121" s="363" t="str">
        <f ca="1">IFERROR(INDEX(Year!$BF$123:$BF$174,AB121),"")</f>
        <v/>
      </c>
      <c r="AF121" s="402" t="str">
        <f ca="1">IFERROR(INDEX(Year!$BD$123:$BD$174,AB121),"")</f>
        <v/>
      </c>
      <c r="DC121" s="438" t="str">
        <f>IF(OR(DD121="",DD121=0),"",MAX(DC$105:DC120)+1)</f>
        <v/>
      </c>
      <c r="DD121" s="434" t="str">
        <f t="shared" si="212"/>
        <v/>
      </c>
      <c r="DE121" s="413" t="str">
        <f t="shared" si="213"/>
        <v/>
      </c>
      <c r="DF121" s="431" t="str">
        <f>IF(OR(DG121="",DG121=0),"",MAX(DF$105:DF120)+1)</f>
        <v/>
      </c>
      <c r="DG121" s="412" t="str">
        <f t="shared" si="214"/>
        <v/>
      </c>
      <c r="DH121" s="413" t="str">
        <f t="shared" si="215"/>
        <v/>
      </c>
      <c r="DI121" s="412" t="str">
        <f t="shared" si="216"/>
        <v/>
      </c>
      <c r="DJ121" s="413" t="str">
        <f t="shared" si="217"/>
        <v/>
      </c>
      <c r="DK121" s="412" t="str">
        <f t="shared" si="218"/>
        <v/>
      </c>
      <c r="DL121" s="413" t="str">
        <f t="shared" si="219"/>
        <v/>
      </c>
      <c r="DN121" s="278"/>
      <c r="DO121" s="278"/>
      <c r="DP121" s="278"/>
      <c r="DQ121" s="278"/>
      <c r="DR121" s="278"/>
      <c r="DS121" s="278"/>
    </row>
    <row r="122" spans="28:123" x14ac:dyDescent="0.3">
      <c r="AB122" s="395" t="str">
        <f ca="1">IFERROR(MATCH($AB$92,OFFSET(Year!$BD$123:$BD$174,AB121,,1000),0)+AB121,"")</f>
        <v/>
      </c>
      <c r="AC122" s="340" t="str">
        <f ca="1">IFERROR(INDEX(Year!$BG$123:$BG$174,AB122),"")</f>
        <v/>
      </c>
      <c r="AD122" s="348" t="str">
        <f ca="1">IFERROR(INDEX(Year!$BE$123:$BE$174,AB122),"")</f>
        <v/>
      </c>
      <c r="AE122" s="363" t="str">
        <f ca="1">IFERROR(INDEX(Year!$BF$123:$BF$174,AB122),"")</f>
        <v/>
      </c>
      <c r="AF122" s="402" t="str">
        <f ca="1">IFERROR(INDEX(Year!$BD$123:$BD$174,AB122),"")</f>
        <v/>
      </c>
      <c r="DC122" s="438" t="str">
        <f>IF(OR(DD122="",DD122=0),"",MAX(DC$105:DC121)+1)</f>
        <v/>
      </c>
      <c r="DD122" s="434" t="str">
        <f t="shared" si="212"/>
        <v/>
      </c>
      <c r="DE122" s="413" t="str">
        <f t="shared" si="213"/>
        <v/>
      </c>
      <c r="DF122" s="431" t="str">
        <f>IF(OR(DG122="",DG122=0),"",MAX(DF$105:DF121)+1)</f>
        <v/>
      </c>
      <c r="DG122" s="412" t="str">
        <f t="shared" si="214"/>
        <v/>
      </c>
      <c r="DH122" s="413" t="str">
        <f t="shared" si="215"/>
        <v/>
      </c>
      <c r="DI122" s="412" t="str">
        <f t="shared" si="216"/>
        <v/>
      </c>
      <c r="DJ122" s="413" t="str">
        <f t="shared" si="217"/>
        <v/>
      </c>
      <c r="DK122" s="412" t="str">
        <f t="shared" si="218"/>
        <v/>
      </c>
      <c r="DL122" s="413" t="str">
        <f t="shared" si="219"/>
        <v/>
      </c>
    </row>
    <row r="123" spans="28:123" ht="15.75" thickBot="1" x14ac:dyDescent="0.35">
      <c r="AB123" s="408" t="str">
        <f ca="1">IFERROR(MATCH($AB$92,OFFSET(Year!$BD$123:$BD$174,AB122,,1000),0)+AB122,"")</f>
        <v/>
      </c>
      <c r="AC123" s="399" t="str">
        <f ca="1">IFERROR(INDEX(Year!$BG$123:$BG$174,AB123),"")</f>
        <v/>
      </c>
      <c r="AD123" s="349" t="str">
        <f ca="1">IFERROR(INDEX(Year!$BE$123:$BE$174,AB123),"")</f>
        <v/>
      </c>
      <c r="AE123" s="364" t="str">
        <f ca="1">IFERROR(INDEX(Year!$BF$123:$BF$174,AB123),"")</f>
        <v/>
      </c>
      <c r="AF123" s="403" t="str">
        <f ca="1">IFERROR(INDEX(Year!$BD$123:$BD$174,AB123),"")</f>
        <v/>
      </c>
      <c r="DC123" s="439" t="str">
        <f>IF(OR(DD123="",DD123=0),"",MAX(DC$105:DC122)+1)</f>
        <v/>
      </c>
      <c r="DD123" s="436" t="str">
        <f t="shared" si="212"/>
        <v/>
      </c>
      <c r="DE123" s="422" t="str">
        <f t="shared" si="213"/>
        <v/>
      </c>
      <c r="DF123" s="433" t="str">
        <f>IF(OR(DG123="",DG123=0),"",MAX(DF$105:DF122)+1)</f>
        <v/>
      </c>
      <c r="DG123" s="420" t="str">
        <f t="shared" si="214"/>
        <v/>
      </c>
      <c r="DH123" s="422" t="str">
        <f t="shared" si="215"/>
        <v/>
      </c>
      <c r="DI123" s="420" t="str">
        <f t="shared" si="216"/>
        <v/>
      </c>
      <c r="DJ123" s="422" t="str">
        <f t="shared" si="217"/>
        <v/>
      </c>
      <c r="DK123" s="420" t="str">
        <f t="shared" si="218"/>
        <v/>
      </c>
      <c r="DL123" s="422" t="str">
        <f t="shared" si="219"/>
        <v/>
      </c>
    </row>
    <row r="124" spans="28:123" ht="15.75" thickBot="1" x14ac:dyDescent="0.35"/>
    <row r="125" spans="28:123" x14ac:dyDescent="0.3">
      <c r="AB125" s="1093" t="s">
        <v>24</v>
      </c>
      <c r="AC125" s="1094"/>
      <c r="AD125" s="1094"/>
      <c r="AE125" s="1094"/>
      <c r="AF125" s="1095"/>
    </row>
    <row r="126" spans="28:123" x14ac:dyDescent="0.3">
      <c r="AB126" s="389"/>
      <c r="AC126" s="400" t="s">
        <v>495</v>
      </c>
      <c r="AD126" s="400" t="s">
        <v>192</v>
      </c>
      <c r="AE126" s="400" t="s">
        <v>193</v>
      </c>
      <c r="AF126" s="401" t="s">
        <v>11</v>
      </c>
    </row>
    <row r="127" spans="28:123" x14ac:dyDescent="0.3">
      <c r="AB127" s="395">
        <f ca="1">IFERROR(MATCH($AB$125,OFFSET(Year!$BD$123:$BD$174,AB126,,1000),0)+AB126,"")</f>
        <v>13</v>
      </c>
      <c r="AC127" s="340">
        <f ca="1">IFERROR(INDEX(Year!$BG$123:$BG$174,AB127),"")</f>
        <v>5</v>
      </c>
      <c r="AD127" s="348" t="str">
        <f ca="1">IFERROR(INDEX(Year!$BE$123:$BE$174,AB127),"")</f>
        <v>Pet Care</v>
      </c>
      <c r="AE127" s="363">
        <f ca="1">IFERROR(INDEX(Year!$BF$123:$BF$174,AB127),"")</f>
        <v>80</v>
      </c>
      <c r="AF127" s="402" t="str">
        <f ca="1">IFERROR(INDEX(Year!$BD$123:$BD$174,AB127),"")</f>
        <v>Liquid Bills</v>
      </c>
    </row>
    <row r="128" spans="28:123" x14ac:dyDescent="0.3">
      <c r="AB128" s="358">
        <f ca="1">IFERROR(MATCH($AB$125,OFFSET(Year!$BD$123:$BD$174,AB127,,1000),0)+AB127,"")</f>
        <v>14</v>
      </c>
      <c r="AC128" s="384">
        <f ca="1">IFERROR(INDEX(Year!$BG$123:$BG$174,AB128),"")</f>
        <v>11</v>
      </c>
      <c r="AD128" s="356" t="str">
        <f ca="1">IFERROR(INDEX(Year!$BE$123:$BE$174,AB128),"")</f>
        <v>Car 1 Gas</v>
      </c>
      <c r="AE128" s="363">
        <f ca="1">IFERROR(INDEX(Year!$BF$123:$BF$174,AB128),"")</f>
        <v>50</v>
      </c>
      <c r="AF128" s="402" t="str">
        <f ca="1">IFERROR(INDEX(Year!$BD$123:$BD$174,AB128),"")</f>
        <v>Liquid Bills</v>
      </c>
    </row>
    <row r="129" spans="28:32" x14ac:dyDescent="0.3">
      <c r="AB129" s="358">
        <f ca="1">IFERROR(MATCH($AB$125,OFFSET(Year!$BD$123:$BD$174,AB128,,1000),0)+AB128,"")</f>
        <v>15</v>
      </c>
      <c r="AC129" s="384">
        <f ca="1">IFERROR(INDEX(Year!$BG$123:$BG$174,AB129),"")</f>
        <v>25</v>
      </c>
      <c r="AD129" s="356" t="str">
        <f ca="1">IFERROR(INDEX(Year!$BE$123:$BE$174,AB129),"")</f>
        <v>Car 1 Gas</v>
      </c>
      <c r="AE129" s="363">
        <f ca="1">IFERROR(INDEX(Year!$BF$123:$BF$174,AB129),"")</f>
        <v>50</v>
      </c>
      <c r="AF129" s="402" t="str">
        <f ca="1">IFERROR(INDEX(Year!$BD$123:$BD$174,AB129),"")</f>
        <v>Liquid Bills</v>
      </c>
    </row>
    <row r="130" spans="28:32" x14ac:dyDescent="0.3">
      <c r="AB130" s="358">
        <f ca="1">IFERROR(MATCH($AB$125,OFFSET(Year!$BD$123:$BD$174,AB129,,1000),0)+AB129,"")</f>
        <v>16</v>
      </c>
      <c r="AC130" s="384">
        <f ca="1">IFERROR(INDEX(Year!$BG$123:$BG$174,AB130),"")</f>
        <v>6</v>
      </c>
      <c r="AD130" s="356" t="str">
        <f ca="1">IFERROR(INDEX(Year!$BE$123:$BE$174,AB130),"")</f>
        <v>Car 2 Gas</v>
      </c>
      <c r="AE130" s="363">
        <f ca="1">IFERROR(INDEX(Year!$BF$123:$BF$174,AB130),"")</f>
        <v>80</v>
      </c>
      <c r="AF130" s="402" t="str">
        <f ca="1">IFERROR(INDEX(Year!$BD$123:$BD$174,AB130),"")</f>
        <v>Liquid Bills</v>
      </c>
    </row>
    <row r="131" spans="28:32" x14ac:dyDescent="0.3">
      <c r="AB131" s="358">
        <f ca="1">IFERROR(MATCH($AB$125,OFFSET(Year!$BD$123:$BD$174,AB130,,1000),0)+AB130,"")</f>
        <v>17</v>
      </c>
      <c r="AC131" s="384">
        <f ca="1">IFERROR(INDEX(Year!$BG$123:$BG$174,AB131),"")</f>
        <v>20</v>
      </c>
      <c r="AD131" s="356" t="str">
        <f ca="1">IFERROR(INDEX(Year!$BE$123:$BE$174,AB131),"")</f>
        <v>Car 2 Gas</v>
      </c>
      <c r="AE131" s="363">
        <f ca="1">IFERROR(INDEX(Year!$BF$123:$BF$174,AB131),"")</f>
        <v>80</v>
      </c>
      <c r="AF131" s="402" t="str">
        <f ca="1">IFERROR(INDEX(Year!$BD$123:$BD$174,AB131),"")</f>
        <v>Liquid Bills</v>
      </c>
    </row>
    <row r="132" spans="28:32" x14ac:dyDescent="0.3">
      <c r="AB132" s="358">
        <f ca="1">IFERROR(MATCH($AB$125,OFFSET(Year!$BD$123:$BD$174,AB131,,1000),0)+AB131,"")</f>
        <v>18</v>
      </c>
      <c r="AC132" s="384">
        <f ca="1">IFERROR(INDEX(Year!$BG$123:$BG$174,AB132),"")</f>
        <v>5</v>
      </c>
      <c r="AD132" s="356" t="str">
        <f ca="1">IFERROR(INDEX(Year!$BE$123:$BE$174,AB132),"")</f>
        <v>Groceries</v>
      </c>
      <c r="AE132" s="363">
        <f ca="1">IFERROR(INDEX(Year!$BF$123:$BF$174,AB132),"")</f>
        <v>125</v>
      </c>
      <c r="AF132" s="402" t="str">
        <f ca="1">IFERROR(INDEX(Year!$BD$123:$BD$174,AB132),"")</f>
        <v>Liquid Bills</v>
      </c>
    </row>
    <row r="133" spans="28:32" x14ac:dyDescent="0.3">
      <c r="AB133" s="358">
        <f ca="1">IFERROR(MATCH($AB$125,OFFSET(Year!$BD$123:$BD$174,AB132,,1000),0)+AB132,"")</f>
        <v>19</v>
      </c>
      <c r="AC133" s="384">
        <f ca="1">IFERROR(INDEX(Year!$BG$123:$BG$174,AB133),"")</f>
        <v>12</v>
      </c>
      <c r="AD133" s="356" t="str">
        <f ca="1">IFERROR(INDEX(Year!$BE$123:$BE$174,AB133),"")</f>
        <v>Groceries</v>
      </c>
      <c r="AE133" s="363">
        <f ca="1">IFERROR(INDEX(Year!$BF$123:$BF$174,AB133),"")</f>
        <v>125</v>
      </c>
      <c r="AF133" s="402" t="str">
        <f ca="1">IFERROR(INDEX(Year!$BD$123:$BD$174,AB133),"")</f>
        <v>Liquid Bills</v>
      </c>
    </row>
    <row r="134" spans="28:32" x14ac:dyDescent="0.3">
      <c r="AB134" s="358">
        <f ca="1">IFERROR(MATCH($AB$125,OFFSET(Year!$BD$123:$BD$174,AB133,,1000),0)+AB133,"")</f>
        <v>20</v>
      </c>
      <c r="AC134" s="384">
        <f ca="1">IFERROR(INDEX(Year!$BG$123:$BG$174,AB134),"")</f>
        <v>19</v>
      </c>
      <c r="AD134" s="356" t="str">
        <f ca="1">IFERROR(INDEX(Year!$BE$123:$BE$174,AB134),"")</f>
        <v>Groceries</v>
      </c>
      <c r="AE134" s="363">
        <f ca="1">IFERROR(INDEX(Year!$BF$123:$BF$174,AB134),"")</f>
        <v>125</v>
      </c>
      <c r="AF134" s="402" t="str">
        <f ca="1">IFERROR(INDEX(Year!$BD$123:$BD$174,AB134),"")</f>
        <v>Liquid Bills</v>
      </c>
    </row>
    <row r="135" spans="28:32" x14ac:dyDescent="0.3">
      <c r="AB135" s="358">
        <f ca="1">IFERROR(MATCH($AB$125,OFFSET(Year!$BD$123:$BD$174,AB134,,1000),0)+AB134,"")</f>
        <v>21</v>
      </c>
      <c r="AC135" s="384">
        <f ca="1">IFERROR(INDEX(Year!$BG$123:$BG$174,AB135),"")</f>
        <v>26</v>
      </c>
      <c r="AD135" s="356" t="str">
        <f ca="1">IFERROR(INDEX(Year!$BE$123:$BE$174,AB135),"")</f>
        <v>Groceries</v>
      </c>
      <c r="AE135" s="363">
        <f ca="1">IFERROR(INDEX(Year!$BF$123:$BF$174,AB135),"")</f>
        <v>125</v>
      </c>
      <c r="AF135" s="402" t="str">
        <f ca="1">IFERROR(INDEX(Year!$BD$123:$BD$174,AB135),"")</f>
        <v>Liquid Bills</v>
      </c>
    </row>
    <row r="136" spans="28:32" x14ac:dyDescent="0.3">
      <c r="AB136" s="358" t="str">
        <f ca="1">IFERROR(MATCH($AB$125,OFFSET(Year!$BD$123:$BD$174,AB135,,1000),0)+AB135,"")</f>
        <v/>
      </c>
      <c r="AC136" s="384" t="str">
        <f ca="1">IFERROR(INDEX(Year!$BG$123:$BG$174,AB136),"")</f>
        <v/>
      </c>
      <c r="AD136" s="356" t="str">
        <f ca="1">IFERROR(INDEX(Year!$BE$123:$BE$174,AB136),"")</f>
        <v/>
      </c>
      <c r="AE136" s="363" t="str">
        <f ca="1">IFERROR(INDEX(Year!$BF$123:$BF$174,AB136),"")</f>
        <v/>
      </c>
      <c r="AF136" s="402" t="str">
        <f ca="1">IFERROR(INDEX(Year!$BD$123:$BD$174,AB136),"")</f>
        <v/>
      </c>
    </row>
    <row r="137" spans="28:32" x14ac:dyDescent="0.3">
      <c r="AB137" s="358" t="str">
        <f ca="1">IFERROR(MATCH($AB$125,OFFSET(Year!$BD$123:$BD$174,AB136,,1000),0)+AB136,"")</f>
        <v/>
      </c>
      <c r="AC137" s="384" t="str">
        <f ca="1">IFERROR(INDEX(Year!$BG$123:$BG$174,AB137),"")</f>
        <v/>
      </c>
      <c r="AD137" s="356" t="str">
        <f ca="1">IFERROR(INDEX(Year!$BE$123:$BE$174,AB137),"")</f>
        <v/>
      </c>
      <c r="AE137" s="363" t="str">
        <f ca="1">IFERROR(INDEX(Year!$BF$123:$BF$174,AB137),"")</f>
        <v/>
      </c>
      <c r="AF137" s="402" t="str">
        <f ca="1">IFERROR(INDEX(Year!$BD$123:$BD$174,AB137),"")</f>
        <v/>
      </c>
    </row>
    <row r="138" spans="28:32" x14ac:dyDescent="0.3">
      <c r="AB138" s="358" t="str">
        <f ca="1">IFERROR(MATCH($AB$125,OFFSET(Year!$BD$123:$BD$174,AB137,,1000),0)+AB137,"")</f>
        <v/>
      </c>
      <c r="AC138" s="384" t="str">
        <f ca="1">IFERROR(INDEX(Year!$BG$123:$BG$174,AB138),"")</f>
        <v/>
      </c>
      <c r="AD138" s="356" t="str">
        <f ca="1">IFERROR(INDEX(Year!$BE$123:$BE$174,AB138),"")</f>
        <v/>
      </c>
      <c r="AE138" s="363" t="str">
        <f ca="1">IFERROR(INDEX(Year!$BF$123:$BF$174,AB138),"")</f>
        <v/>
      </c>
      <c r="AF138" s="402" t="str">
        <f ca="1">IFERROR(INDEX(Year!$BD$123:$BD$174,AB138),"")</f>
        <v/>
      </c>
    </row>
    <row r="139" spans="28:32" x14ac:dyDescent="0.3">
      <c r="AB139" s="358" t="str">
        <f ca="1">IFERROR(MATCH($AB$125,OFFSET(Year!$BD$123:$BD$174,AB138,,1000),0)+AB138,"")</f>
        <v/>
      </c>
      <c r="AC139" s="384" t="str">
        <f ca="1">IFERROR(INDEX(Year!$BG$123:$BG$174,AB139),"")</f>
        <v/>
      </c>
      <c r="AD139" s="356" t="str">
        <f ca="1">IFERROR(INDEX(Year!$BE$123:$BE$174,AB139),"")</f>
        <v/>
      </c>
      <c r="AE139" s="363" t="str">
        <f ca="1">IFERROR(INDEX(Year!$BF$123:$BF$174,AB139),"")</f>
        <v/>
      </c>
      <c r="AF139" s="402" t="str">
        <f ca="1">IFERROR(INDEX(Year!$BD$123:$BD$174,AB139),"")</f>
        <v/>
      </c>
    </row>
    <row r="140" spans="28:32" x14ac:dyDescent="0.3">
      <c r="AB140" s="358" t="str">
        <f ca="1">IFERROR(MATCH($AB$125,OFFSET(Year!$BD$123:$BD$174,AB139,,1000),0)+AB139,"")</f>
        <v/>
      </c>
      <c r="AC140" s="384" t="str">
        <f ca="1">IFERROR(INDEX(Year!$BG$123:$BG$174,AB140),"")</f>
        <v/>
      </c>
      <c r="AD140" s="356" t="str">
        <f ca="1">IFERROR(INDEX(Year!$BE$123:$BE$174,AB140),"")</f>
        <v/>
      </c>
      <c r="AE140" s="363" t="str">
        <f ca="1">IFERROR(INDEX(Year!$BF$123:$BF$174,AB140),"")</f>
        <v/>
      </c>
      <c r="AF140" s="402" t="str">
        <f ca="1">IFERROR(INDEX(Year!$BD$123:$BD$174,AB140),"")</f>
        <v/>
      </c>
    </row>
    <row r="141" spans="28:32" x14ac:dyDescent="0.3">
      <c r="AB141" s="358" t="str">
        <f ca="1">IFERROR(MATCH($AB$125,OFFSET(Year!$BD$123:$BD$174,AB140,,1000),0)+AB140,"")</f>
        <v/>
      </c>
      <c r="AC141" s="384" t="str">
        <f ca="1">IFERROR(INDEX(Year!$BG$123:$BG$174,AB141),"")</f>
        <v/>
      </c>
      <c r="AD141" s="356" t="str">
        <f ca="1">IFERROR(INDEX(Year!$BE$123:$BE$174,AB141),"")</f>
        <v/>
      </c>
      <c r="AE141" s="363" t="str">
        <f ca="1">IFERROR(INDEX(Year!$BF$123:$BF$174,AB141),"")</f>
        <v/>
      </c>
      <c r="AF141" s="402" t="str">
        <f ca="1">IFERROR(INDEX(Year!$BD$123:$BD$174,AB141),"")</f>
        <v/>
      </c>
    </row>
    <row r="142" spans="28:32" x14ac:dyDescent="0.3">
      <c r="AB142" s="358" t="str">
        <f ca="1">IFERROR(MATCH($AB$125,OFFSET(Year!$BD$123:$BD$174,AB141,,1000),0)+AB141,"")</f>
        <v/>
      </c>
      <c r="AC142" s="384" t="str">
        <f ca="1">IFERROR(INDEX(Year!$BG$123:$BG$174,AB142),"")</f>
        <v/>
      </c>
      <c r="AD142" s="356" t="str">
        <f ca="1">IFERROR(INDEX(Year!$BE$123:$BE$174,AB142),"")</f>
        <v/>
      </c>
      <c r="AE142" s="363" t="str">
        <f ca="1">IFERROR(INDEX(Year!$BF$123:$BF$174,AB142),"")</f>
        <v/>
      </c>
      <c r="AF142" s="402" t="str">
        <f ca="1">IFERROR(INDEX(Year!$BD$123:$BD$174,AB142),"")</f>
        <v/>
      </c>
    </row>
    <row r="143" spans="28:32" x14ac:dyDescent="0.3">
      <c r="AB143" s="358" t="str">
        <f ca="1">IFERROR(MATCH($AB$125,OFFSET(Year!$BD$123:$BD$174,AB142,,1000),0)+AB142,"")</f>
        <v/>
      </c>
      <c r="AC143" s="384" t="str">
        <f ca="1">IFERROR(INDEX(Year!$BG$123:$BG$174,AB143),"")</f>
        <v/>
      </c>
      <c r="AD143" s="356" t="str">
        <f ca="1">IFERROR(INDEX(Year!$BE$123:$BE$174,AB143),"")</f>
        <v/>
      </c>
      <c r="AE143" s="363" t="str">
        <f ca="1">IFERROR(INDEX(Year!$BF$123:$BF$174,AB143),"")</f>
        <v/>
      </c>
      <c r="AF143" s="402" t="str">
        <f ca="1">IFERROR(INDEX(Year!$BD$123:$BD$174,AB143),"")</f>
        <v/>
      </c>
    </row>
    <row r="144" spans="28:32" x14ac:dyDescent="0.3">
      <c r="AB144" s="358" t="str">
        <f ca="1">IFERROR(MATCH($AB$125,OFFSET(Year!$BD$123:$BD$174,AB143,,1000),0)+AB143,"")</f>
        <v/>
      </c>
      <c r="AC144" s="384" t="str">
        <f ca="1">IFERROR(INDEX(Year!$BG$123:$BG$174,AB144),"")</f>
        <v/>
      </c>
      <c r="AD144" s="356" t="str">
        <f ca="1">IFERROR(INDEX(Year!$BE$123:$BE$174,AB144),"")</f>
        <v/>
      </c>
      <c r="AE144" s="363" t="str">
        <f ca="1">IFERROR(INDEX(Year!$BF$123:$BF$174,AB144),"")</f>
        <v/>
      </c>
      <c r="AF144" s="402" t="str">
        <f ca="1">IFERROR(INDEX(Year!$BD$123:$BD$174,AB144),"")</f>
        <v/>
      </c>
    </row>
    <row r="145" spans="28:32" x14ac:dyDescent="0.3">
      <c r="AB145" s="358" t="str">
        <f ca="1">IFERROR(MATCH($AB$125,OFFSET(Year!$BD$123:$BD$174,AB144,,1000),0)+AB144,"")</f>
        <v/>
      </c>
      <c r="AC145" s="384" t="str">
        <f ca="1">IFERROR(INDEX(Year!$BG$123:$BG$174,AB145),"")</f>
        <v/>
      </c>
      <c r="AD145" s="356" t="str">
        <f ca="1">IFERROR(INDEX(Year!$BE$123:$BE$174,AB145),"")</f>
        <v/>
      </c>
      <c r="AE145" s="363" t="str">
        <f ca="1">IFERROR(INDEX(Year!$BF$123:$BF$174,AB145),"")</f>
        <v/>
      </c>
      <c r="AF145" s="402" t="str">
        <f ca="1">IFERROR(INDEX(Year!$BD$123:$BD$174,AB145),"")</f>
        <v/>
      </c>
    </row>
    <row r="146" spans="28:32" x14ac:dyDescent="0.3">
      <c r="AB146" s="358" t="str">
        <f ca="1">IFERROR(MATCH($AB$125,OFFSET(Year!$BD$123:$BD$174,AB145,,1000),0)+AB145,"")</f>
        <v/>
      </c>
      <c r="AC146" s="384" t="str">
        <f ca="1">IFERROR(INDEX(Year!$BG$123:$BG$174,AB146),"")</f>
        <v/>
      </c>
      <c r="AD146" s="356" t="str">
        <f ca="1">IFERROR(INDEX(Year!$BE$123:$BE$174,AB146),"")</f>
        <v/>
      </c>
      <c r="AE146" s="363" t="str">
        <f ca="1">IFERROR(INDEX(Year!$BF$123:$BF$174,AB146),"")</f>
        <v/>
      </c>
      <c r="AF146" s="402" t="str">
        <f ca="1">IFERROR(INDEX(Year!$BD$123:$BD$174,AB146),"")</f>
        <v/>
      </c>
    </row>
    <row r="147" spans="28:32" x14ac:dyDescent="0.3">
      <c r="AB147" s="358" t="str">
        <f ca="1">IFERROR(MATCH($AB$125,OFFSET(Year!$BD$123:$BD$174,AB146,,1000),0)+AB146,"")</f>
        <v/>
      </c>
      <c r="AC147" s="384" t="str">
        <f ca="1">IFERROR(INDEX(Year!$BG$123:$BG$174,AB147),"")</f>
        <v/>
      </c>
      <c r="AD147" s="356" t="str">
        <f ca="1">IFERROR(INDEX(Year!$BE$123:$BE$174,AB147),"")</f>
        <v/>
      </c>
      <c r="AE147" s="363" t="str">
        <f ca="1">IFERROR(INDEX(Year!$BF$123:$BF$174,AB147),"")</f>
        <v/>
      </c>
      <c r="AF147" s="402" t="str">
        <f ca="1">IFERROR(INDEX(Year!$BD$123:$BD$174,AB147),"")</f>
        <v/>
      </c>
    </row>
    <row r="148" spans="28:32" x14ac:dyDescent="0.3">
      <c r="AB148" s="358" t="str">
        <f ca="1">IFERROR(MATCH($AB$125,OFFSET(Year!$BD$123:$BD$174,AB147,,1000),0)+AB147,"")</f>
        <v/>
      </c>
      <c r="AC148" s="384" t="str">
        <f ca="1">IFERROR(INDEX(Year!$BG$123:$BG$174,AB148),"")</f>
        <v/>
      </c>
      <c r="AD148" s="356" t="str">
        <f ca="1">IFERROR(INDEX(Year!$BE$123:$BE$174,AB148),"")</f>
        <v/>
      </c>
      <c r="AE148" s="363" t="str">
        <f ca="1">IFERROR(INDEX(Year!$BF$123:$BF$174,AB148),"")</f>
        <v/>
      </c>
      <c r="AF148" s="402" t="str">
        <f ca="1">IFERROR(INDEX(Year!$BD$123:$BD$174,AB148),"")</f>
        <v/>
      </c>
    </row>
    <row r="149" spans="28:32" x14ac:dyDescent="0.3">
      <c r="AB149" s="358" t="str">
        <f ca="1">IFERROR(MATCH($AB$125,OFFSET(Year!$BD$123:$BD$174,AB148,,1000),0)+AB148,"")</f>
        <v/>
      </c>
      <c r="AC149" s="384" t="str">
        <f ca="1">IFERROR(INDEX(Year!$BG$123:$BG$174,AB149),"")</f>
        <v/>
      </c>
      <c r="AD149" s="356" t="str">
        <f ca="1">IFERROR(INDEX(Year!$BE$123:$BE$174,AB149),"")</f>
        <v/>
      </c>
      <c r="AE149" s="363" t="str">
        <f ca="1">IFERROR(INDEX(Year!$BF$123:$BF$174,AB149),"")</f>
        <v/>
      </c>
      <c r="AF149" s="402" t="str">
        <f ca="1">IFERROR(INDEX(Year!$BD$123:$BD$174,AB149),"")</f>
        <v/>
      </c>
    </row>
    <row r="150" spans="28:32" x14ac:dyDescent="0.3">
      <c r="AB150" s="358" t="str">
        <f ca="1">IFERROR(MATCH($AB$125,OFFSET(Year!$BD$123:$BD$174,AB149,,1000),0)+AB149,"")</f>
        <v/>
      </c>
      <c r="AC150" s="384" t="str">
        <f ca="1">IFERROR(INDEX(Year!$BG$123:$BG$174,AB150),"")</f>
        <v/>
      </c>
      <c r="AD150" s="356" t="str">
        <f ca="1">IFERROR(INDEX(Year!$BE$123:$BE$174,AB150),"")</f>
        <v/>
      </c>
      <c r="AE150" s="363" t="str">
        <f ca="1">IFERROR(INDEX(Year!$BF$123:$BF$174,AB150),"")</f>
        <v/>
      </c>
      <c r="AF150" s="402" t="str">
        <f ca="1">IFERROR(INDEX(Year!$BD$123:$BD$174,AB150),"")</f>
        <v/>
      </c>
    </row>
    <row r="151" spans="28:32" x14ac:dyDescent="0.3">
      <c r="AB151" s="358" t="str">
        <f ca="1">IFERROR(MATCH($AB$125,OFFSET(Year!$BD$123:$BD$174,AB150,,1000),0)+AB150,"")</f>
        <v/>
      </c>
      <c r="AC151" s="384" t="str">
        <f ca="1">IFERROR(INDEX(Year!$BG$123:$BG$174,AB151),"")</f>
        <v/>
      </c>
      <c r="AD151" s="356" t="str">
        <f ca="1">IFERROR(INDEX(Year!$BE$123:$BE$174,AB151),"")</f>
        <v/>
      </c>
      <c r="AE151" s="363" t="str">
        <f ca="1">IFERROR(INDEX(Year!$BF$123:$BF$174,AB151),"")</f>
        <v/>
      </c>
      <c r="AF151" s="402" t="str">
        <f ca="1">IFERROR(INDEX(Year!$BD$123:$BD$174,AB151),"")</f>
        <v/>
      </c>
    </row>
    <row r="152" spans="28:32" x14ac:dyDescent="0.3">
      <c r="AB152" s="358" t="str">
        <f ca="1">IFERROR(MATCH($AB$125,OFFSET(Year!$BD$123:$BD$174,AB151,,1000),0)+AB151,"")</f>
        <v/>
      </c>
      <c r="AC152" s="384" t="str">
        <f ca="1">IFERROR(INDEX(Year!$BG$123:$BG$174,AB152),"")</f>
        <v/>
      </c>
      <c r="AD152" s="356" t="str">
        <f ca="1">IFERROR(INDEX(Year!$BE$123:$BE$174,AB152),"")</f>
        <v/>
      </c>
      <c r="AE152" s="363" t="str">
        <f ca="1">IFERROR(INDEX(Year!$BF$123:$BF$174,AB152),"")</f>
        <v/>
      </c>
      <c r="AF152" s="402" t="str">
        <f ca="1">IFERROR(INDEX(Year!$BD$123:$BD$174,AB152),"")</f>
        <v/>
      </c>
    </row>
    <row r="153" spans="28:32" x14ac:dyDescent="0.3">
      <c r="AB153" s="358" t="str">
        <f ca="1">IFERROR(MATCH($AB$125,OFFSET(Year!$BD$123:$BD$174,AB152,,1000),0)+AB152,"")</f>
        <v/>
      </c>
      <c r="AC153" s="384" t="str">
        <f ca="1">IFERROR(INDEX(Year!$BG$123:$BG$174,AB153),"")</f>
        <v/>
      </c>
      <c r="AD153" s="356" t="str">
        <f ca="1">IFERROR(INDEX(Year!$BE$123:$BE$174,AB153),"")</f>
        <v/>
      </c>
      <c r="AE153" s="363" t="str">
        <f ca="1">IFERROR(INDEX(Year!$BF$123:$BF$174,AB153),"")</f>
        <v/>
      </c>
      <c r="AF153" s="402" t="str">
        <f ca="1">IFERROR(INDEX(Year!$BD$123:$BD$174,AB153),"")</f>
        <v/>
      </c>
    </row>
    <row r="154" spans="28:32" x14ac:dyDescent="0.3">
      <c r="AB154" s="358" t="str">
        <f ca="1">IFERROR(MATCH($AB$125,OFFSET(Year!$BD$123:$BD$174,AB153,,1000),0)+AB153,"")</f>
        <v/>
      </c>
      <c r="AC154" s="384" t="str">
        <f ca="1">IFERROR(INDEX(Year!$BG$123:$BG$174,AB154),"")</f>
        <v/>
      </c>
      <c r="AD154" s="356" t="str">
        <f ca="1">IFERROR(INDEX(Year!$BE$123:$BE$174,AB154),"")</f>
        <v/>
      </c>
      <c r="AE154" s="363" t="str">
        <f ca="1">IFERROR(INDEX(Year!$BF$123:$BF$174,AB154),"")</f>
        <v/>
      </c>
      <c r="AF154" s="402" t="str">
        <f ca="1">IFERROR(INDEX(Year!$BD$123:$BD$174,AB154),"")</f>
        <v/>
      </c>
    </row>
    <row r="155" spans="28:32" x14ac:dyDescent="0.3">
      <c r="AB155" s="358" t="str">
        <f ca="1">IFERROR(MATCH($AB$125,OFFSET(Year!$BD$123:$BD$174,AB154,,1000),0)+AB154,"")</f>
        <v/>
      </c>
      <c r="AC155" s="384" t="str">
        <f ca="1">IFERROR(INDEX(Year!$BG$123:$BG$174,AB155),"")</f>
        <v/>
      </c>
      <c r="AD155" s="356" t="str">
        <f ca="1">IFERROR(INDEX(Year!$BE$123:$BE$174,AB155),"")</f>
        <v/>
      </c>
      <c r="AE155" s="363" t="str">
        <f ca="1">IFERROR(INDEX(Year!$BF$123:$BF$174,AB155),"")</f>
        <v/>
      </c>
      <c r="AF155" s="402" t="str">
        <f ca="1">IFERROR(INDEX(Year!$BD$123:$BD$174,AB155),"")</f>
        <v/>
      </c>
    </row>
    <row r="156" spans="28:32" ht="15.75" thickBot="1" x14ac:dyDescent="0.35">
      <c r="AB156" s="359" t="str">
        <f ca="1">IFERROR(MATCH($AB$125,OFFSET(Year!$BD$123:$BD$174,AB155,,1000),0)+AB155,"")</f>
        <v/>
      </c>
      <c r="AC156" s="386" t="str">
        <f ca="1">IFERROR(INDEX(Year!$BG$123:$BG$174,AB156),"")</f>
        <v/>
      </c>
      <c r="AD156" s="360" t="str">
        <f ca="1">IFERROR(INDEX(Year!$BE$123:$BE$174,AB156),"")</f>
        <v/>
      </c>
      <c r="AE156" s="364" t="str">
        <f ca="1">IFERROR(INDEX(Year!$BF$123:$BF$174,AB156),"")</f>
        <v/>
      </c>
      <c r="AF156" s="365" t="str">
        <f ca="1">IFERROR(INDEX(Year!$BD$123:$BD$174,AB156),"")</f>
        <v/>
      </c>
    </row>
  </sheetData>
  <mergeCells count="397">
    <mergeCell ref="P62:Q62"/>
    <mergeCell ref="P63:Q63"/>
    <mergeCell ref="P64:Q64"/>
    <mergeCell ref="P65:Q65"/>
    <mergeCell ref="P66:R66"/>
    <mergeCell ref="P67:R67"/>
    <mergeCell ref="P68:R68"/>
    <mergeCell ref="P69:S69"/>
    <mergeCell ref="P53:Q53"/>
    <mergeCell ref="P54:Q54"/>
    <mergeCell ref="P55:Q55"/>
    <mergeCell ref="P56:Q56"/>
    <mergeCell ref="P57:Q57"/>
    <mergeCell ref="P58:Q58"/>
    <mergeCell ref="P59:Q59"/>
    <mergeCell ref="P60:Q60"/>
    <mergeCell ref="P61:Q61"/>
    <mergeCell ref="P44:S44"/>
    <mergeCell ref="P45:Q45"/>
    <mergeCell ref="P46:Q46"/>
    <mergeCell ref="P47:Q47"/>
    <mergeCell ref="P48:Q48"/>
    <mergeCell ref="P49:Q49"/>
    <mergeCell ref="P50:Q50"/>
    <mergeCell ref="P51:Q51"/>
    <mergeCell ref="P52:Q52"/>
    <mergeCell ref="A1:G3"/>
    <mergeCell ref="H1:N3"/>
    <mergeCell ref="K4:L4"/>
    <mergeCell ref="I6:J6"/>
    <mergeCell ref="K6:L6"/>
    <mergeCell ref="M6:N6"/>
    <mergeCell ref="M7:N7"/>
    <mergeCell ref="M8:N8"/>
    <mergeCell ref="M4:N4"/>
    <mergeCell ref="A4:B4"/>
    <mergeCell ref="C4:D4"/>
    <mergeCell ref="E4:F4"/>
    <mergeCell ref="G4:H4"/>
    <mergeCell ref="A6:B6"/>
    <mergeCell ref="C6:D6"/>
    <mergeCell ref="E6:F6"/>
    <mergeCell ref="G6:H6"/>
    <mergeCell ref="I4:J4"/>
    <mergeCell ref="M9:N9"/>
    <mergeCell ref="A8:B8"/>
    <mergeCell ref="C8:D8"/>
    <mergeCell ref="I8:J8"/>
    <mergeCell ref="K8:L8"/>
    <mergeCell ref="E8:F8"/>
    <mergeCell ref="G8:H8"/>
    <mergeCell ref="A9:B9"/>
    <mergeCell ref="C9:D9"/>
    <mergeCell ref="E9:F9"/>
    <mergeCell ref="G9:H9"/>
    <mergeCell ref="I9:J9"/>
    <mergeCell ref="K9:L9"/>
    <mergeCell ref="I12:J12"/>
    <mergeCell ref="K12:L12"/>
    <mergeCell ref="I10:J10"/>
    <mergeCell ref="K10:L10"/>
    <mergeCell ref="A7:B7"/>
    <mergeCell ref="C7:D7"/>
    <mergeCell ref="E7:F7"/>
    <mergeCell ref="G7:H7"/>
    <mergeCell ref="I7:J7"/>
    <mergeCell ref="K7:L7"/>
    <mergeCell ref="A14:B14"/>
    <mergeCell ref="C14:D14"/>
    <mergeCell ref="E14:F14"/>
    <mergeCell ref="G14:H14"/>
    <mergeCell ref="I14:J14"/>
    <mergeCell ref="K14:L14"/>
    <mergeCell ref="M12:N12"/>
    <mergeCell ref="M13:N13"/>
    <mergeCell ref="A10:B10"/>
    <mergeCell ref="C10:D10"/>
    <mergeCell ref="E10:F10"/>
    <mergeCell ref="G10:H10"/>
    <mergeCell ref="I13:J13"/>
    <mergeCell ref="K13:L13"/>
    <mergeCell ref="E13:F13"/>
    <mergeCell ref="G13:H13"/>
    <mergeCell ref="M14:N14"/>
    <mergeCell ref="A13:B13"/>
    <mergeCell ref="C13:D13"/>
    <mergeCell ref="M10:N10"/>
    <mergeCell ref="A12:B12"/>
    <mergeCell ref="C12:D12"/>
    <mergeCell ref="E12:F12"/>
    <mergeCell ref="G12:H12"/>
    <mergeCell ref="M19:N19"/>
    <mergeCell ref="A18:B18"/>
    <mergeCell ref="C18:D18"/>
    <mergeCell ref="M15:N15"/>
    <mergeCell ref="A16:B16"/>
    <mergeCell ref="C16:D16"/>
    <mergeCell ref="E16:F16"/>
    <mergeCell ref="G16:H16"/>
    <mergeCell ref="I16:J16"/>
    <mergeCell ref="K16:L16"/>
    <mergeCell ref="I15:J15"/>
    <mergeCell ref="K15:L15"/>
    <mergeCell ref="M16:N16"/>
    <mergeCell ref="M18:N18"/>
    <mergeCell ref="A15:B15"/>
    <mergeCell ref="C15:D15"/>
    <mergeCell ref="E15:F15"/>
    <mergeCell ref="G15:H15"/>
    <mergeCell ref="I18:J18"/>
    <mergeCell ref="K18:L18"/>
    <mergeCell ref="E18:F18"/>
    <mergeCell ref="G18:H18"/>
    <mergeCell ref="I21:J21"/>
    <mergeCell ref="K21:L21"/>
    <mergeCell ref="I20:J20"/>
    <mergeCell ref="K20:L20"/>
    <mergeCell ref="A19:B19"/>
    <mergeCell ref="C19:D19"/>
    <mergeCell ref="E19:F19"/>
    <mergeCell ref="G19:H19"/>
    <mergeCell ref="I19:J19"/>
    <mergeCell ref="K19:L19"/>
    <mergeCell ref="A24:B24"/>
    <mergeCell ref="C24:D24"/>
    <mergeCell ref="E24:F24"/>
    <mergeCell ref="G24:H24"/>
    <mergeCell ref="I24:J24"/>
    <mergeCell ref="K24:L24"/>
    <mergeCell ref="M21:N21"/>
    <mergeCell ref="M22:N22"/>
    <mergeCell ref="A20:B20"/>
    <mergeCell ref="C20:D20"/>
    <mergeCell ref="E20:F20"/>
    <mergeCell ref="G20:H20"/>
    <mergeCell ref="I22:J22"/>
    <mergeCell ref="K22:L22"/>
    <mergeCell ref="E22:F22"/>
    <mergeCell ref="G22:H22"/>
    <mergeCell ref="M24:N24"/>
    <mergeCell ref="A22:B22"/>
    <mergeCell ref="C22:D22"/>
    <mergeCell ref="M20:N20"/>
    <mergeCell ref="A21:B21"/>
    <mergeCell ref="C21:D21"/>
    <mergeCell ref="E21:F21"/>
    <mergeCell ref="G21:H21"/>
    <mergeCell ref="M27:N27"/>
    <mergeCell ref="A25:B25"/>
    <mergeCell ref="C25:D25"/>
    <mergeCell ref="E25:F25"/>
    <mergeCell ref="G25:H25"/>
    <mergeCell ref="I27:J27"/>
    <mergeCell ref="K27:L27"/>
    <mergeCell ref="E27:F27"/>
    <mergeCell ref="G27:H27"/>
    <mergeCell ref="A27:B27"/>
    <mergeCell ref="C27:D27"/>
    <mergeCell ref="M25:N25"/>
    <mergeCell ref="A26:B26"/>
    <mergeCell ref="C26:D26"/>
    <mergeCell ref="E26:F26"/>
    <mergeCell ref="G26:H26"/>
    <mergeCell ref="I26:J26"/>
    <mergeCell ref="K26:L26"/>
    <mergeCell ref="M26:N26"/>
    <mergeCell ref="I25:J25"/>
    <mergeCell ref="K25:L25"/>
    <mergeCell ref="M30:N30"/>
    <mergeCell ref="A30:B30"/>
    <mergeCell ref="C30:D30"/>
    <mergeCell ref="E30:F30"/>
    <mergeCell ref="G30:H30"/>
    <mergeCell ref="M28:N28"/>
    <mergeCell ref="I30:J30"/>
    <mergeCell ref="K30:L30"/>
    <mergeCell ref="A28:B28"/>
    <mergeCell ref="C28:D28"/>
    <mergeCell ref="E28:F28"/>
    <mergeCell ref="G28:H28"/>
    <mergeCell ref="I28:J28"/>
    <mergeCell ref="K28:L28"/>
    <mergeCell ref="A31:B31"/>
    <mergeCell ref="C31:D31"/>
    <mergeCell ref="E31:F31"/>
    <mergeCell ref="G31:H31"/>
    <mergeCell ref="I31:J31"/>
    <mergeCell ref="K31:L31"/>
    <mergeCell ref="M33:N33"/>
    <mergeCell ref="A32:B32"/>
    <mergeCell ref="E34:F34"/>
    <mergeCell ref="G34:H34"/>
    <mergeCell ref="I32:J32"/>
    <mergeCell ref="C32:D32"/>
    <mergeCell ref="E32:F32"/>
    <mergeCell ref="G32:H32"/>
    <mergeCell ref="C33:D33"/>
    <mergeCell ref="E33:F33"/>
    <mergeCell ref="G33:H33"/>
    <mergeCell ref="M34:N34"/>
    <mergeCell ref="A33:B33"/>
    <mergeCell ref="M31:N31"/>
    <mergeCell ref="K32:L32"/>
    <mergeCell ref="M32:N32"/>
    <mergeCell ref="I33:J33"/>
    <mergeCell ref="K33:L33"/>
    <mergeCell ref="A40:B40"/>
    <mergeCell ref="C40:D40"/>
    <mergeCell ref="A37:B37"/>
    <mergeCell ref="C37:D37"/>
    <mergeCell ref="A38:B38"/>
    <mergeCell ref="C38:D38"/>
    <mergeCell ref="C34:D34"/>
    <mergeCell ref="K40:N40"/>
    <mergeCell ref="A39:B39"/>
    <mergeCell ref="C39:D39"/>
    <mergeCell ref="I34:J34"/>
    <mergeCell ref="K34:L34"/>
    <mergeCell ref="A36:B36"/>
    <mergeCell ref="C36:D36"/>
    <mergeCell ref="A34:B34"/>
    <mergeCell ref="V1:W2"/>
    <mergeCell ref="X1:X2"/>
    <mergeCell ref="P4:R4"/>
    <mergeCell ref="S4:U4"/>
    <mergeCell ref="V4:X4"/>
    <mergeCell ref="AC4:AF4"/>
    <mergeCell ref="AI4:AL4"/>
    <mergeCell ref="AM4:AP4"/>
    <mergeCell ref="AQ4:AT4"/>
    <mergeCell ref="CU4:DA4"/>
    <mergeCell ref="DC4:DL4"/>
    <mergeCell ref="DN4:DS4"/>
    <mergeCell ref="V5:W5"/>
    <mergeCell ref="DD5:DE5"/>
    <mergeCell ref="DG5:DH5"/>
    <mergeCell ref="DI5:DJ5"/>
    <mergeCell ref="DK5:DL5"/>
    <mergeCell ref="DN5:DP5"/>
    <mergeCell ref="DQ5:DS5"/>
    <mergeCell ref="AU4:AX4"/>
    <mergeCell ref="AY4:BB4"/>
    <mergeCell ref="BC4:BF4"/>
    <mergeCell ref="BG4:BJ4"/>
    <mergeCell ref="BL4:BR4"/>
    <mergeCell ref="BS4:BY4"/>
    <mergeCell ref="BZ4:CF4"/>
    <mergeCell ref="CG4:CM4"/>
    <mergeCell ref="CN4:CT4"/>
    <mergeCell ref="V6:W6"/>
    <mergeCell ref="V7:W7"/>
    <mergeCell ref="V8:W8"/>
    <mergeCell ref="V9:W9"/>
    <mergeCell ref="V10:W10"/>
    <mergeCell ref="V11:W11"/>
    <mergeCell ref="V12:W12"/>
    <mergeCell ref="DN12:DO12"/>
    <mergeCell ref="DQ12:DR12"/>
    <mergeCell ref="V13:W13"/>
    <mergeCell ref="V14:W14"/>
    <mergeCell ref="V15:W15"/>
    <mergeCell ref="V16:W16"/>
    <mergeCell ref="V17:W17"/>
    <mergeCell ref="V18:W18"/>
    <mergeCell ref="V19:W19"/>
    <mergeCell ref="V20:W20"/>
    <mergeCell ref="AI20:AL20"/>
    <mergeCell ref="AM20:AP20"/>
    <mergeCell ref="AQ20:AT20"/>
    <mergeCell ref="AU20:AX20"/>
    <mergeCell ref="AY20:BB20"/>
    <mergeCell ref="BC20:BF20"/>
    <mergeCell ref="BG20:BJ20"/>
    <mergeCell ref="V21:W21"/>
    <mergeCell ref="V22:W22"/>
    <mergeCell ref="V23:W23"/>
    <mergeCell ref="V24:W24"/>
    <mergeCell ref="DC24:DL24"/>
    <mergeCell ref="DN24:DS24"/>
    <mergeCell ref="V25:W25"/>
    <mergeCell ref="DD25:DE25"/>
    <mergeCell ref="DG25:DH25"/>
    <mergeCell ref="DI25:DJ25"/>
    <mergeCell ref="DK25:DL25"/>
    <mergeCell ref="DN25:DP25"/>
    <mergeCell ref="DQ25:DS25"/>
    <mergeCell ref="V26:W26"/>
    <mergeCell ref="AC26:AF26"/>
    <mergeCell ref="V27:W27"/>
    <mergeCell ref="V28:W28"/>
    <mergeCell ref="V29:W29"/>
    <mergeCell ref="V30:W30"/>
    <mergeCell ref="V31:W31"/>
    <mergeCell ref="V32:W32"/>
    <mergeCell ref="DN32:DO32"/>
    <mergeCell ref="DQ32:DR32"/>
    <mergeCell ref="V33:W33"/>
    <mergeCell ref="V34:W34"/>
    <mergeCell ref="V35:W35"/>
    <mergeCell ref="V36:W36"/>
    <mergeCell ref="AI36:AL36"/>
    <mergeCell ref="AM36:AP36"/>
    <mergeCell ref="AQ36:AT36"/>
    <mergeCell ref="AU36:AX36"/>
    <mergeCell ref="AY36:BB36"/>
    <mergeCell ref="BC36:BF36"/>
    <mergeCell ref="BG36:BJ36"/>
    <mergeCell ref="V37:W37"/>
    <mergeCell ref="V38:W38"/>
    <mergeCell ref="V39:W39"/>
    <mergeCell ref="V40:W40"/>
    <mergeCell ref="DC44:DL44"/>
    <mergeCell ref="DN44:DS44"/>
    <mergeCell ref="DD45:DE45"/>
    <mergeCell ref="DG45:DH45"/>
    <mergeCell ref="DI45:DJ45"/>
    <mergeCell ref="DK45:DL45"/>
    <mergeCell ref="DN45:DP45"/>
    <mergeCell ref="DQ45:DS45"/>
    <mergeCell ref="AC46:AF46"/>
    <mergeCell ref="AI52:AL52"/>
    <mergeCell ref="AM52:AP52"/>
    <mergeCell ref="AQ52:AT52"/>
    <mergeCell ref="AU52:AX52"/>
    <mergeCell ref="AY52:BB52"/>
    <mergeCell ref="BC52:BF52"/>
    <mergeCell ref="BG52:BJ52"/>
    <mergeCell ref="DN52:DO52"/>
    <mergeCell ref="DQ52:DR52"/>
    <mergeCell ref="AB59:AF59"/>
    <mergeCell ref="DC64:DL64"/>
    <mergeCell ref="DN64:DS64"/>
    <mergeCell ref="DD65:DE65"/>
    <mergeCell ref="DG65:DH65"/>
    <mergeCell ref="DI65:DJ65"/>
    <mergeCell ref="DK65:DL65"/>
    <mergeCell ref="DN65:DP65"/>
    <mergeCell ref="DQ65:DS65"/>
    <mergeCell ref="DN105:DP105"/>
    <mergeCell ref="DQ105:DS105"/>
    <mergeCell ref="AI84:AL84"/>
    <mergeCell ref="AM84:AP84"/>
    <mergeCell ref="DC84:DL84"/>
    <mergeCell ref="DN84:DS84"/>
    <mergeCell ref="DD85:DE85"/>
    <mergeCell ref="DG85:DH85"/>
    <mergeCell ref="DI85:DJ85"/>
    <mergeCell ref="DK85:DL85"/>
    <mergeCell ref="DN85:DP85"/>
    <mergeCell ref="DQ85:DS85"/>
    <mergeCell ref="DN92:DO92"/>
    <mergeCell ref="DQ92:DR92"/>
    <mergeCell ref="DN104:DS104"/>
    <mergeCell ref="DI105:DJ105"/>
    <mergeCell ref="DK105:DL105"/>
    <mergeCell ref="U65:V65"/>
    <mergeCell ref="U66:W66"/>
    <mergeCell ref="U67:W67"/>
    <mergeCell ref="U68:W68"/>
    <mergeCell ref="U69:X69"/>
    <mergeCell ref="DD105:DE105"/>
    <mergeCell ref="DG105:DH105"/>
    <mergeCell ref="U63:V63"/>
    <mergeCell ref="U64:V64"/>
    <mergeCell ref="AB92:AF92"/>
    <mergeCell ref="DC104:DL104"/>
    <mergeCell ref="AI68:AL68"/>
    <mergeCell ref="AM68:AP68"/>
    <mergeCell ref="AQ68:AT68"/>
    <mergeCell ref="AU68:AX68"/>
    <mergeCell ref="AY68:BB68"/>
    <mergeCell ref="BC68:BF68"/>
    <mergeCell ref="BG68:BJ68"/>
    <mergeCell ref="DN72:DO72"/>
    <mergeCell ref="DQ72:DR72"/>
    <mergeCell ref="DN112:DO112"/>
    <mergeCell ref="DQ112:DR112"/>
    <mergeCell ref="AB125:AF125"/>
    <mergeCell ref="U44:X44"/>
    <mergeCell ref="U45:V45"/>
    <mergeCell ref="U46:V46"/>
    <mergeCell ref="U47:V47"/>
    <mergeCell ref="U48:V48"/>
    <mergeCell ref="U49:V49"/>
    <mergeCell ref="U50:V50"/>
    <mergeCell ref="U51:V51"/>
    <mergeCell ref="U52:V52"/>
    <mergeCell ref="U53:V53"/>
    <mergeCell ref="U54:V54"/>
    <mergeCell ref="U55:V55"/>
    <mergeCell ref="U56:V56"/>
    <mergeCell ref="U57:V57"/>
    <mergeCell ref="U58:V58"/>
    <mergeCell ref="U59:V59"/>
    <mergeCell ref="U60:V60"/>
    <mergeCell ref="U61:V61"/>
    <mergeCell ref="U62:V62"/>
  </mergeCells>
  <printOptions horizontalCentered="1" verticalCentered="1"/>
  <pageMargins left="0.5" right="0.5" top="0.25" bottom="0.25" header="0.25" footer="0.25"/>
  <pageSetup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249977111117893"/>
    <pageSetUpPr fitToPage="1"/>
  </sheetPr>
  <dimension ref="A1:DS156"/>
  <sheetViews>
    <sheetView workbookViewId="0">
      <selection sqref="A1:G3"/>
    </sheetView>
  </sheetViews>
  <sheetFormatPr defaultRowHeight="15" x14ac:dyDescent="0.3"/>
  <cols>
    <col min="1" max="1" width="4.140625" style="259" customWidth="1"/>
    <col min="2" max="2" width="13.7109375" style="259" customWidth="1"/>
    <col min="3" max="3" width="4.140625" style="259" customWidth="1"/>
    <col min="4" max="4" width="13.7109375" style="259" customWidth="1"/>
    <col min="5" max="5" width="4.140625" style="259" customWidth="1"/>
    <col min="6" max="6" width="13.7109375" style="259" customWidth="1"/>
    <col min="7" max="7" width="4.140625" style="259" customWidth="1"/>
    <col min="8" max="8" width="13.7109375" style="259" customWidth="1"/>
    <col min="9" max="9" width="4.140625" style="259" customWidth="1"/>
    <col min="10" max="10" width="13.7109375" style="259" customWidth="1"/>
    <col min="11" max="11" width="4.140625" style="259" customWidth="1"/>
    <col min="12" max="12" width="13.7109375" style="259" customWidth="1"/>
    <col min="13" max="13" width="4.140625" style="259" customWidth="1"/>
    <col min="14" max="14" width="13.7109375" style="259" customWidth="1"/>
    <col min="15" max="15" width="9.140625" style="259"/>
    <col min="16" max="21" width="22.7109375" style="259" customWidth="1"/>
    <col min="22" max="22" width="12.7109375" style="259" customWidth="1"/>
    <col min="23" max="23" width="15.28515625" style="259" customWidth="1"/>
    <col min="24" max="24" width="12.7109375" style="259" customWidth="1"/>
    <col min="25" max="25" width="9.140625" customWidth="1"/>
    <col min="26" max="27" width="9.140625" style="259" hidden="1" customWidth="1"/>
    <col min="28" max="28" width="9.140625" style="261" hidden="1" customWidth="1"/>
    <col min="29" max="29" width="13.140625" style="301" hidden="1" customWidth="1"/>
    <col min="30" max="30" width="15.5703125" style="301" hidden="1" customWidth="1"/>
    <col min="31" max="31" width="9.140625" style="301" hidden="1" customWidth="1"/>
    <col min="32" max="32" width="12.7109375" style="301" hidden="1" customWidth="1"/>
    <col min="33" max="33" width="9.140625" style="301" hidden="1" customWidth="1"/>
    <col min="34" max="34" width="9.140625" hidden="1" customWidth="1"/>
    <col min="35" max="35" width="6.7109375" style="259" hidden="1" customWidth="1"/>
    <col min="36" max="36" width="15.7109375" style="259" hidden="1" customWidth="1"/>
    <col min="37" max="38" width="10.7109375" style="259" hidden="1" customWidth="1"/>
    <col min="39" max="39" width="6.7109375" style="259" hidden="1" customWidth="1"/>
    <col min="40" max="40" width="15.7109375" style="259" hidden="1" customWidth="1"/>
    <col min="41" max="42" width="10.7109375" style="259" hidden="1" customWidth="1"/>
    <col min="43" max="43" width="6.7109375" style="259" hidden="1" customWidth="1"/>
    <col min="44" max="44" width="15.7109375" style="259" hidden="1" customWidth="1"/>
    <col min="45" max="46" width="10.7109375" style="259" hidden="1" customWidth="1"/>
    <col min="47" max="47" width="6.7109375" style="259" hidden="1" customWidth="1"/>
    <col min="48" max="48" width="15.7109375" style="259" hidden="1" customWidth="1"/>
    <col min="49" max="50" width="10.7109375" style="259" hidden="1" customWidth="1"/>
    <col min="51" max="51" width="6.7109375" style="259" hidden="1" customWidth="1"/>
    <col min="52" max="52" width="15.7109375" style="259" hidden="1" customWidth="1"/>
    <col min="53" max="54" width="10.7109375" style="259" hidden="1" customWidth="1"/>
    <col min="55" max="55" width="6.7109375" style="259" hidden="1" customWidth="1"/>
    <col min="56" max="56" width="15.7109375" style="259" hidden="1" customWidth="1"/>
    <col min="57" max="58" width="10.7109375" style="259" hidden="1" customWidth="1"/>
    <col min="59" max="59" width="6.7109375" style="259" hidden="1" customWidth="1"/>
    <col min="60" max="60" width="15.7109375" style="259" hidden="1" customWidth="1"/>
    <col min="61" max="62" width="10.7109375" style="259" hidden="1" customWidth="1"/>
    <col min="63" max="63" width="9.140625" style="259" hidden="1" customWidth="1"/>
    <col min="64" max="64" width="5.7109375" style="259" hidden="1" customWidth="1"/>
    <col min="65" max="66" width="15.7109375" style="259" hidden="1" customWidth="1"/>
    <col min="67" max="67" width="5.7109375" style="259" hidden="1" customWidth="1"/>
    <col min="68" max="69" width="15.7109375" style="259" hidden="1" customWidth="1"/>
    <col min="70" max="70" width="10.7109375" style="259" hidden="1" customWidth="1"/>
    <col min="71" max="71" width="5.7109375" style="259" hidden="1" customWidth="1"/>
    <col min="72" max="73" width="15.7109375" style="259" hidden="1" customWidth="1"/>
    <col min="74" max="74" width="5.7109375" style="259" hidden="1" customWidth="1"/>
    <col min="75" max="76" width="15.7109375" style="259" hidden="1" customWidth="1"/>
    <col min="77" max="77" width="10.7109375" style="259" hidden="1" customWidth="1"/>
    <col min="78" max="78" width="5.7109375" style="259" hidden="1" customWidth="1"/>
    <col min="79" max="80" width="15.7109375" style="259" hidden="1" customWidth="1"/>
    <col min="81" max="81" width="5.7109375" style="259" hidden="1" customWidth="1"/>
    <col min="82" max="83" width="15.7109375" style="259" hidden="1" customWidth="1"/>
    <col min="84" max="84" width="10.7109375" style="259" hidden="1" customWidth="1"/>
    <col min="85" max="85" width="5.7109375" style="259" hidden="1" customWidth="1"/>
    <col min="86" max="87" width="15.7109375" style="259" hidden="1" customWidth="1"/>
    <col min="88" max="88" width="5.7109375" style="259" hidden="1" customWidth="1"/>
    <col min="89" max="90" width="15.7109375" style="259" hidden="1" customWidth="1"/>
    <col min="91" max="91" width="10.7109375" style="259" hidden="1" customWidth="1"/>
    <col min="92" max="92" width="5.7109375" style="259" hidden="1" customWidth="1"/>
    <col min="93" max="94" width="15.7109375" style="259" hidden="1" customWidth="1"/>
    <col min="95" max="95" width="5.7109375" style="259" hidden="1" customWidth="1"/>
    <col min="96" max="97" width="15.7109375" style="259" hidden="1" customWidth="1"/>
    <col min="98" max="98" width="10.7109375" style="259" hidden="1" customWidth="1"/>
    <col min="99" max="99" width="5.7109375" style="259" hidden="1" customWidth="1"/>
    <col min="100" max="101" width="15.7109375" style="259" hidden="1" customWidth="1"/>
    <col min="102" max="102" width="5.7109375" style="259" hidden="1" customWidth="1"/>
    <col min="103" max="104" width="15.7109375" style="259" hidden="1" customWidth="1"/>
    <col min="105" max="105" width="10.7109375" style="259" hidden="1" customWidth="1"/>
    <col min="106" max="106" width="9.140625" style="259" hidden="1" customWidth="1"/>
    <col min="107" max="107" width="6" style="259" hidden="1" customWidth="1"/>
    <col min="108" max="108" width="18.140625" style="259" hidden="1" customWidth="1"/>
    <col min="109" max="109" width="10.85546875" style="259" hidden="1" customWidth="1"/>
    <col min="110" max="110" width="6.7109375" style="259" hidden="1" customWidth="1"/>
    <col min="111" max="111" width="18.140625" style="259" hidden="1" customWidth="1"/>
    <col min="112" max="112" width="10.85546875" style="259" hidden="1" customWidth="1"/>
    <col min="113" max="113" width="18.140625" style="259" hidden="1" customWidth="1"/>
    <col min="114" max="114" width="10.85546875" style="259" hidden="1" customWidth="1"/>
    <col min="115" max="115" width="18.140625" style="259" hidden="1" customWidth="1"/>
    <col min="116" max="116" width="10.85546875" style="259" hidden="1" customWidth="1"/>
    <col min="117" max="117" width="9.140625" style="259" hidden="1" customWidth="1"/>
    <col min="118" max="123" width="22.7109375" style="259" hidden="1" customWidth="1"/>
    <col min="124" max="16384" width="9.140625" style="259"/>
  </cols>
  <sheetData>
    <row r="1" spans="1:123" ht="15.6" customHeight="1" x14ac:dyDescent="0.3">
      <c r="A1" s="1209" t="str">
        <f>IF(Year!$Q$4="","",Year!$Q$4)</f>
        <v/>
      </c>
      <c r="B1" s="1209"/>
      <c r="C1" s="1209"/>
      <c r="D1" s="1209"/>
      <c r="E1" s="1209"/>
      <c r="F1" s="1209"/>
      <c r="G1" s="1209"/>
      <c r="H1" s="1194">
        <f>Year!Q36</f>
        <v>45261</v>
      </c>
      <c r="I1" s="1194"/>
      <c r="J1" s="1194"/>
      <c r="K1" s="1194"/>
      <c r="L1" s="1194"/>
      <c r="M1" s="1194"/>
      <c r="N1" s="1194"/>
      <c r="V1" s="1198" t="s">
        <v>509</v>
      </c>
      <c r="W1" s="1198"/>
      <c r="X1" s="1196">
        <f ca="1">IF('11'!X68="",0,'11'!X68)</f>
        <v>12686.139999999998</v>
      </c>
    </row>
    <row r="2" spans="1:123" ht="15.6" customHeight="1" x14ac:dyDescent="0.3">
      <c r="A2" s="1209"/>
      <c r="B2" s="1209"/>
      <c r="C2" s="1209"/>
      <c r="D2" s="1209"/>
      <c r="E2" s="1209"/>
      <c r="F2" s="1209"/>
      <c r="G2" s="1209"/>
      <c r="H2" s="1194"/>
      <c r="I2" s="1194"/>
      <c r="J2" s="1194"/>
      <c r="K2" s="1194"/>
      <c r="L2" s="1194"/>
      <c r="M2" s="1194"/>
      <c r="N2" s="1194"/>
      <c r="V2" s="1198"/>
      <c r="W2" s="1198"/>
      <c r="X2" s="1196"/>
    </row>
    <row r="3" spans="1:123" s="293" customFormat="1" ht="15.6" customHeight="1" thickBot="1" x14ac:dyDescent="0.35">
      <c r="A3" s="1210"/>
      <c r="B3" s="1210"/>
      <c r="C3" s="1210"/>
      <c r="D3" s="1210"/>
      <c r="E3" s="1210"/>
      <c r="F3" s="1210"/>
      <c r="G3" s="1210"/>
      <c r="H3" s="1195"/>
      <c r="I3" s="1195"/>
      <c r="J3" s="1195"/>
      <c r="K3" s="1195"/>
      <c r="L3" s="1195"/>
      <c r="M3" s="1195"/>
      <c r="N3" s="1195"/>
      <c r="P3"/>
      <c r="Q3"/>
      <c r="R3"/>
      <c r="S3"/>
      <c r="T3"/>
      <c r="U3"/>
      <c r="V3"/>
      <c r="W3"/>
      <c r="X3"/>
      <c r="Y3"/>
      <c r="AB3" s="299"/>
      <c r="AC3" s="300"/>
      <c r="AD3" s="300"/>
      <c r="AE3" s="300"/>
      <c r="AF3" s="300"/>
      <c r="AG3" s="300"/>
      <c r="AH3"/>
      <c r="BL3" s="315"/>
      <c r="BM3" s="315"/>
      <c r="BN3" s="315"/>
      <c r="BO3" s="315"/>
      <c r="BP3" s="315"/>
      <c r="BQ3" s="315"/>
      <c r="BR3" s="315"/>
      <c r="BY3" s="315"/>
      <c r="CF3" s="315"/>
      <c r="CM3" s="315"/>
      <c r="CT3" s="315"/>
      <c r="DA3" s="315"/>
      <c r="DN3" s="259"/>
      <c r="DO3" s="259"/>
      <c r="DP3" s="259"/>
      <c r="DQ3" s="259"/>
      <c r="DR3" s="259"/>
      <c r="DS3" s="259"/>
    </row>
    <row r="4" spans="1:123" s="293" customFormat="1" ht="16.5" customHeight="1" thickBot="1" x14ac:dyDescent="0.35">
      <c r="A4" s="1184">
        <f>A11</f>
        <v>45263</v>
      </c>
      <c r="B4" s="1184"/>
      <c r="C4" s="1184">
        <f>C11</f>
        <v>45264</v>
      </c>
      <c r="D4" s="1184"/>
      <c r="E4" s="1184">
        <f>E11</f>
        <v>45265</v>
      </c>
      <c r="F4" s="1184"/>
      <c r="G4" s="1184">
        <f>G11</f>
        <v>45266</v>
      </c>
      <c r="H4" s="1184"/>
      <c r="I4" s="1184">
        <f>I11</f>
        <v>45267</v>
      </c>
      <c r="J4" s="1184"/>
      <c r="K4" s="1184">
        <f>K11</f>
        <v>45268</v>
      </c>
      <c r="L4" s="1184"/>
      <c r="M4" s="1184">
        <f>M11</f>
        <v>45269</v>
      </c>
      <c r="N4" s="1184"/>
      <c r="P4" s="1185" t="s">
        <v>481</v>
      </c>
      <c r="Q4" s="1185"/>
      <c r="R4" s="1185"/>
      <c r="S4" s="1186" t="s">
        <v>491</v>
      </c>
      <c r="T4" s="1185"/>
      <c r="U4" s="1185"/>
      <c r="V4" s="1186" t="s">
        <v>492</v>
      </c>
      <c r="W4" s="1185"/>
      <c r="X4" s="1185"/>
      <c r="Y4"/>
      <c r="AB4" s="299"/>
      <c r="AC4" s="1093" t="s">
        <v>498</v>
      </c>
      <c r="AD4" s="1094"/>
      <c r="AE4" s="1094"/>
      <c r="AF4" s="1095"/>
      <c r="AG4" s="300"/>
      <c r="AH4"/>
      <c r="AI4" s="1153" t="str">
        <f>IF(A5="","",--TEXT(A5,"dd"))</f>
        <v/>
      </c>
      <c r="AJ4" s="1154"/>
      <c r="AK4" s="1154"/>
      <c r="AL4" s="1155"/>
      <c r="AM4" s="1153" t="str">
        <f>IF(C5="","",--TEXT(C5,"dd"))</f>
        <v/>
      </c>
      <c r="AN4" s="1154"/>
      <c r="AO4" s="1154"/>
      <c r="AP4" s="1155"/>
      <c r="AQ4" s="1153" t="str">
        <f>IF(E5="","",--TEXT(E5,"dd"))</f>
        <v/>
      </c>
      <c r="AR4" s="1154"/>
      <c r="AS4" s="1154"/>
      <c r="AT4" s="1155"/>
      <c r="AU4" s="1153" t="str">
        <f>IF(G5="","",--TEXT(G5,"dd"))</f>
        <v/>
      </c>
      <c r="AV4" s="1154"/>
      <c r="AW4" s="1154"/>
      <c r="AX4" s="1155"/>
      <c r="AY4" s="1153" t="str">
        <f>IF(I5="","",--TEXT(I5,"dd"))</f>
        <v/>
      </c>
      <c r="AZ4" s="1154"/>
      <c r="BA4" s="1154"/>
      <c r="BB4" s="1155"/>
      <c r="BC4" s="1153">
        <f>IF(K5="","",--TEXT(K5,"dd"))</f>
        <v>1</v>
      </c>
      <c r="BD4" s="1154"/>
      <c r="BE4" s="1154"/>
      <c r="BF4" s="1155"/>
      <c r="BG4" s="1153">
        <f>IF(M5="","",--TEXT(M5,"dd"))</f>
        <v>2</v>
      </c>
      <c r="BH4" s="1154"/>
      <c r="BI4" s="1154"/>
      <c r="BJ4" s="1155"/>
      <c r="BL4" s="1167" t="s">
        <v>484</v>
      </c>
      <c r="BM4" s="1168"/>
      <c r="BN4" s="1168"/>
      <c r="BO4" s="1168"/>
      <c r="BP4" s="1168"/>
      <c r="BQ4" s="1168"/>
      <c r="BR4" s="1169"/>
      <c r="BS4" s="1167" t="s">
        <v>487</v>
      </c>
      <c r="BT4" s="1168"/>
      <c r="BU4" s="1168"/>
      <c r="BV4" s="1168"/>
      <c r="BW4" s="1168"/>
      <c r="BX4" s="1168"/>
      <c r="BY4" s="1169"/>
      <c r="BZ4" s="1167" t="s">
        <v>488</v>
      </c>
      <c r="CA4" s="1168"/>
      <c r="CB4" s="1168"/>
      <c r="CC4" s="1168"/>
      <c r="CD4" s="1168"/>
      <c r="CE4" s="1168"/>
      <c r="CF4" s="1169"/>
      <c r="CG4" s="1167" t="s">
        <v>489</v>
      </c>
      <c r="CH4" s="1168"/>
      <c r="CI4" s="1168"/>
      <c r="CJ4" s="1168"/>
      <c r="CK4" s="1168"/>
      <c r="CL4" s="1168"/>
      <c r="CM4" s="1169"/>
      <c r="CN4" s="1167" t="s">
        <v>490</v>
      </c>
      <c r="CO4" s="1168"/>
      <c r="CP4" s="1168"/>
      <c r="CQ4" s="1168"/>
      <c r="CR4" s="1168"/>
      <c r="CS4" s="1168"/>
      <c r="CT4" s="1169"/>
      <c r="CU4" s="1167" t="s">
        <v>493</v>
      </c>
      <c r="CV4" s="1168"/>
      <c r="CW4" s="1168"/>
      <c r="CX4" s="1168"/>
      <c r="CY4" s="1168"/>
      <c r="CZ4" s="1168"/>
      <c r="DA4" s="1169"/>
      <c r="DC4" s="1167" t="s">
        <v>484</v>
      </c>
      <c r="DD4" s="1168"/>
      <c r="DE4" s="1168"/>
      <c r="DF4" s="1168"/>
      <c r="DG4" s="1168"/>
      <c r="DH4" s="1168"/>
      <c r="DI4" s="1168"/>
      <c r="DJ4" s="1168"/>
      <c r="DK4" s="1168"/>
      <c r="DL4" s="1169"/>
      <c r="DN4" s="1199" t="s">
        <v>484</v>
      </c>
      <c r="DO4" s="1200"/>
      <c r="DP4" s="1200"/>
      <c r="DQ4" s="1200"/>
      <c r="DR4" s="1200"/>
      <c r="DS4" s="1201"/>
    </row>
    <row r="5" spans="1:123" s="293" customFormat="1" ht="15" customHeight="1" thickBot="1" x14ac:dyDescent="0.35">
      <c r="A5" s="294" t="str">
        <f>Year!Q38</f>
        <v/>
      </c>
      <c r="B5" s="290" t="str">
        <f>IF(ISERROR(MATCH(A5,event_dates,0)),"",INDEX(events,MATCH(A5,event_dates,0)))</f>
        <v/>
      </c>
      <c r="C5" s="294" t="str">
        <f>Year!R38</f>
        <v/>
      </c>
      <c r="D5" s="290" t="str">
        <f>IF(ISERROR(MATCH(C5,event_dates,0)),"",INDEX(events,MATCH(C5,event_dates,0)))</f>
        <v/>
      </c>
      <c r="E5" s="294" t="str">
        <f>Year!S38</f>
        <v/>
      </c>
      <c r="F5" s="290" t="str">
        <f>IF(ISERROR(MATCH(E5,event_dates,0)),"",INDEX(events,MATCH(E5,event_dates,0)))</f>
        <v/>
      </c>
      <c r="G5" s="294" t="str">
        <f>Year!T38</f>
        <v/>
      </c>
      <c r="H5" s="290" t="str">
        <f>IF(ISERROR(MATCH(G5,event_dates,0)),"",INDEX(events,MATCH(G5,event_dates,0)))</f>
        <v/>
      </c>
      <c r="I5" s="294" t="str">
        <f>Year!U38</f>
        <v/>
      </c>
      <c r="J5" s="290" t="str">
        <f>IF(ISERROR(MATCH(I5,event_dates,0)),"",INDEX(events,MATCH(I5,event_dates,0)))</f>
        <v/>
      </c>
      <c r="K5" s="294">
        <f>Year!V38</f>
        <v>45261</v>
      </c>
      <c r="L5" s="290" t="str">
        <f>IF(ISERROR(MATCH(K5,event_dates,0)),"",INDEX(events,MATCH(K5,event_dates,0)))</f>
        <v/>
      </c>
      <c r="M5" s="294">
        <f>Year!W38</f>
        <v>45262</v>
      </c>
      <c r="N5" s="290" t="str">
        <f>IF(ISERROR(MATCH(M5,event_dates,0)),"",INDEX(events,MATCH(M5,event_dates,0)))</f>
        <v/>
      </c>
      <c r="P5" s="295" t="str">
        <f ca="1">IF(DN6="","",DN6)</f>
        <v>Bank Loan 1 - 120</v>
      </c>
      <c r="Q5" s="295" t="str">
        <f t="shared" ref="Q5:U10" ca="1" si="0">IF(DO6="","",DO6)</f>
        <v>Mortgage - 800</v>
      </c>
      <c r="R5" s="295" t="str">
        <f t="shared" ca="1" si="0"/>
        <v/>
      </c>
      <c r="S5" s="296" t="str">
        <f t="shared" ca="1" si="0"/>
        <v/>
      </c>
      <c r="T5" s="295" t="str">
        <f t="shared" ca="1" si="0"/>
        <v/>
      </c>
      <c r="U5" s="295" t="str">
        <f t="shared" ca="1" si="0"/>
        <v/>
      </c>
      <c r="V5" s="1158"/>
      <c r="W5" s="1159"/>
      <c r="X5" s="423"/>
      <c r="Y5"/>
      <c r="AB5" s="299"/>
      <c r="AC5" s="366" t="s">
        <v>495</v>
      </c>
      <c r="AD5" s="367" t="s">
        <v>192</v>
      </c>
      <c r="AE5" s="367" t="s">
        <v>193</v>
      </c>
      <c r="AF5" s="368" t="s">
        <v>194</v>
      </c>
      <c r="AG5" s="300"/>
      <c r="AH5"/>
      <c r="AI5" s="312"/>
      <c r="AJ5" s="313" t="s">
        <v>483</v>
      </c>
      <c r="AK5" s="313" t="s">
        <v>13</v>
      </c>
      <c r="AL5" s="314" t="s">
        <v>11</v>
      </c>
      <c r="AM5" s="312"/>
      <c r="AN5" s="313" t="s">
        <v>483</v>
      </c>
      <c r="AO5" s="313" t="s">
        <v>13</v>
      </c>
      <c r="AP5" s="314" t="s">
        <v>11</v>
      </c>
      <c r="AQ5" s="312"/>
      <c r="AR5" s="313" t="s">
        <v>483</v>
      </c>
      <c r="AS5" s="313" t="s">
        <v>13</v>
      </c>
      <c r="AT5" s="314" t="s">
        <v>11</v>
      </c>
      <c r="AU5" s="312"/>
      <c r="AV5" s="313" t="s">
        <v>483</v>
      </c>
      <c r="AW5" s="313" t="s">
        <v>13</v>
      </c>
      <c r="AX5" s="314" t="s">
        <v>11</v>
      </c>
      <c r="AY5" s="312"/>
      <c r="AZ5" s="313" t="s">
        <v>483</v>
      </c>
      <c r="BA5" s="313" t="s">
        <v>13</v>
      </c>
      <c r="BB5" s="314" t="s">
        <v>11</v>
      </c>
      <c r="BC5" s="312"/>
      <c r="BD5" s="313" t="s">
        <v>483</v>
      </c>
      <c r="BE5" s="313" t="s">
        <v>13</v>
      </c>
      <c r="BF5" s="314" t="s">
        <v>11</v>
      </c>
      <c r="BG5" s="312"/>
      <c r="BH5" s="313" t="s">
        <v>483</v>
      </c>
      <c r="BI5" s="313" t="s">
        <v>13</v>
      </c>
      <c r="BJ5" s="314" t="s">
        <v>11</v>
      </c>
      <c r="BL5" s="410"/>
      <c r="BM5" s="318" t="s">
        <v>486</v>
      </c>
      <c r="BN5" s="317" t="s">
        <v>485</v>
      </c>
      <c r="BO5" s="317"/>
      <c r="BP5" s="318" t="s">
        <v>13</v>
      </c>
      <c r="BQ5" s="317" t="s">
        <v>485</v>
      </c>
      <c r="BR5" s="411" t="s">
        <v>261</v>
      </c>
      <c r="BS5" s="410"/>
      <c r="BT5" s="318" t="s">
        <v>486</v>
      </c>
      <c r="BU5" s="317" t="s">
        <v>485</v>
      </c>
      <c r="BV5" s="317"/>
      <c r="BW5" s="318" t="s">
        <v>13</v>
      </c>
      <c r="BX5" s="317" t="s">
        <v>485</v>
      </c>
      <c r="BY5" s="411" t="s">
        <v>261</v>
      </c>
      <c r="BZ5" s="410"/>
      <c r="CA5" s="318" t="s">
        <v>486</v>
      </c>
      <c r="CB5" s="317" t="s">
        <v>485</v>
      </c>
      <c r="CC5" s="317"/>
      <c r="CD5" s="318" t="s">
        <v>13</v>
      </c>
      <c r="CE5" s="317" t="s">
        <v>485</v>
      </c>
      <c r="CF5" s="411" t="s">
        <v>261</v>
      </c>
      <c r="CG5" s="410"/>
      <c r="CH5" s="318" t="s">
        <v>486</v>
      </c>
      <c r="CI5" s="317" t="s">
        <v>485</v>
      </c>
      <c r="CJ5" s="317"/>
      <c r="CK5" s="318" t="s">
        <v>13</v>
      </c>
      <c r="CL5" s="317" t="s">
        <v>485</v>
      </c>
      <c r="CM5" s="411" t="s">
        <v>261</v>
      </c>
      <c r="CN5" s="410"/>
      <c r="CO5" s="318" t="s">
        <v>486</v>
      </c>
      <c r="CP5" s="317" t="s">
        <v>485</v>
      </c>
      <c r="CQ5" s="317"/>
      <c r="CR5" s="318" t="s">
        <v>13</v>
      </c>
      <c r="CS5" s="317" t="s">
        <v>485</v>
      </c>
      <c r="CT5" s="411" t="s">
        <v>261</v>
      </c>
      <c r="CU5" s="410"/>
      <c r="CV5" s="318" t="s">
        <v>486</v>
      </c>
      <c r="CW5" s="317" t="s">
        <v>485</v>
      </c>
      <c r="CX5" s="317"/>
      <c r="CY5" s="318" t="s">
        <v>13</v>
      </c>
      <c r="CZ5" s="317" t="s">
        <v>485</v>
      </c>
      <c r="DA5" s="411" t="s">
        <v>261</v>
      </c>
      <c r="DC5" s="437"/>
      <c r="DD5" s="1151" t="s">
        <v>504</v>
      </c>
      <c r="DE5" s="1152"/>
      <c r="DF5" s="430"/>
      <c r="DG5" s="1162" t="s">
        <v>23</v>
      </c>
      <c r="DH5" s="1152"/>
      <c r="DI5" s="1162" t="s">
        <v>504</v>
      </c>
      <c r="DJ5" s="1152"/>
      <c r="DK5" s="1162" t="s">
        <v>23</v>
      </c>
      <c r="DL5" s="1152"/>
      <c r="DN5" s="1163" t="s">
        <v>481</v>
      </c>
      <c r="DO5" s="1164"/>
      <c r="DP5" s="1164"/>
      <c r="DQ5" s="1165" t="s">
        <v>491</v>
      </c>
      <c r="DR5" s="1164"/>
      <c r="DS5" s="1166"/>
    </row>
    <row r="6" spans="1:123" s="292" customFormat="1" ht="15" customHeight="1" x14ac:dyDescent="0.3">
      <c r="A6" s="1181" t="str">
        <f ca="1">IF(ISERROR(MATCH(A5,event_dates,0)+MATCH(A5,OFFSET(event_dates,MATCH(A5,event_dates,0),0,500,1),0)),"",INDEX(events,MATCH(A5,event_dates,0)+MATCH(A5,OFFSET(event_dates,MATCH(A5,event_dates,0),0,500,1),0)))</f>
        <v/>
      </c>
      <c r="B6" s="1182"/>
      <c r="C6" s="1181" t="str">
        <f ca="1">IF(ISERROR(MATCH(C5,event_dates,0)+MATCH(C5,OFFSET(event_dates,MATCH(C5,event_dates,0),0,500,1),0)),"",INDEX(events,MATCH(C5,event_dates,0)+MATCH(C5,OFFSET(event_dates,MATCH(C5,event_dates,0),0,500,1),0)))</f>
        <v/>
      </c>
      <c r="D6" s="1182"/>
      <c r="E6" s="1181" t="str">
        <f ca="1">IF(ISERROR(MATCH(E5,event_dates,0)+MATCH(E5,OFFSET(event_dates,MATCH(E5,event_dates,0),0,500,1),0)),"",INDEX(events,MATCH(E5,event_dates,0)+MATCH(E5,OFFSET(event_dates,MATCH(E5,event_dates,0),0,500,1),0)))</f>
        <v/>
      </c>
      <c r="F6" s="1182"/>
      <c r="G6" s="1181" t="str">
        <f ca="1">IF(ISERROR(MATCH(G5,event_dates,0)+MATCH(G5,OFFSET(event_dates,MATCH(G5,event_dates,0),0,500,1),0)),"",INDEX(events,MATCH(G5,event_dates,0)+MATCH(G5,OFFSET(event_dates,MATCH(G5,event_dates,0),0,500,1),0)))</f>
        <v/>
      </c>
      <c r="H6" s="1182"/>
      <c r="I6" s="1181" t="str">
        <f ca="1">IF(ISERROR(MATCH(I5,event_dates,0)+MATCH(I5,OFFSET(event_dates,MATCH(I5,event_dates,0),0,500,1),0)),"",INDEX(events,MATCH(I5,event_dates,0)+MATCH(I5,OFFSET(event_dates,MATCH(I5,event_dates,0),0,500,1),0)))</f>
        <v/>
      </c>
      <c r="J6" s="1182"/>
      <c r="K6" s="1181" t="str">
        <f ca="1">IF(ISERROR(MATCH(K5,event_dates,0)+MATCH(K5,OFFSET(event_dates,MATCH(K5,event_dates,0),0,500,1),0)),"",INDEX(events,MATCH(K5,event_dates,0)+MATCH(K5,OFFSET(event_dates,MATCH(K5,event_dates,0),0,500,1),0)))</f>
        <v/>
      </c>
      <c r="L6" s="1182"/>
      <c r="M6" s="1181" t="str">
        <f ca="1">IF(ISERROR(MATCH(M5,event_dates,0)+MATCH(M5,OFFSET(event_dates,MATCH(M5,event_dates,0),0,500,1),0)),"",INDEX(events,MATCH(M5,event_dates,0)+MATCH(M5,OFFSET(event_dates,MATCH(M5,event_dates,0),0,500,1),0)))</f>
        <v/>
      </c>
      <c r="N6" s="1182"/>
      <c r="P6" s="295" t="str">
        <f t="shared" ref="P6:P10" ca="1" si="1">IF(DN7="","",DN7)</f>
        <v/>
      </c>
      <c r="Q6" s="295" t="str">
        <f t="shared" ca="1" si="0"/>
        <v/>
      </c>
      <c r="R6" s="295" t="str">
        <f t="shared" ca="1" si="0"/>
        <v/>
      </c>
      <c r="S6" s="296" t="str">
        <f t="shared" ca="1" si="0"/>
        <v/>
      </c>
      <c r="T6" s="295" t="str">
        <f t="shared" ca="1" si="0"/>
        <v/>
      </c>
      <c r="U6" s="295" t="str">
        <f t="shared" ca="1" si="0"/>
        <v/>
      </c>
      <c r="V6" s="1158" t="s">
        <v>502</v>
      </c>
      <c r="W6" s="1159"/>
      <c r="X6" s="445">
        <f ca="1">IF(DP12="",0,DP12)</f>
        <v>920</v>
      </c>
      <c r="Y6"/>
      <c r="AB6" s="299"/>
      <c r="AC6" s="358">
        <f>IF('Data Entry'!B12="","",'Data Entry'!B12)</f>
        <v>30</v>
      </c>
      <c r="AD6" s="356" t="str">
        <f>IF('Data Entry'!A12="","",'Data Entry'!A12)</f>
        <v>Electric / Water</v>
      </c>
      <c r="AE6" s="363">
        <f>IF('Data Entry'!C12="","",'Data Entry'!C12)</f>
        <v>150</v>
      </c>
      <c r="AF6" s="402" t="str">
        <f>IF('Data Entry'!E12="","",'Data Entry'!E12)</f>
        <v>Monthly</v>
      </c>
      <c r="AG6" s="300"/>
      <c r="AH6"/>
      <c r="AI6" s="304">
        <f ca="1">IFERROR(MATCH($AI$4,OFFSET($AC$1,AI5,,1000),0)+AI5,"")</f>
        <v>15</v>
      </c>
      <c r="AJ6" s="305" t="str">
        <f t="shared" ref="AJ6:AJ17" ca="1" si="2">IFERROR(INDEX(AD:AD,AI6),"")</f>
        <v/>
      </c>
      <c r="AK6" s="306" t="str">
        <f t="shared" ref="AK6:AK17" ca="1" si="3">IFERROR(INDEX(AE:AE,AI6),"")</f>
        <v/>
      </c>
      <c r="AL6" s="307" t="str">
        <f t="shared" ref="AL6:AL17" ca="1" si="4">IFERROR(INDEX(AF:AF,AI6),"")</f>
        <v/>
      </c>
      <c r="AM6" s="304">
        <f ca="1">IFERROR(MATCH($AM$4,OFFSET($AC$1,AM5,,1000),0)+AM5,"")</f>
        <v>15</v>
      </c>
      <c r="AN6" s="305" t="str">
        <f t="shared" ref="AN6:AN17" ca="1" si="5">IFERROR(INDEX(AD:AD,AM6),"")</f>
        <v/>
      </c>
      <c r="AO6" s="306" t="str">
        <f t="shared" ref="AO6:AO17" ca="1" si="6">IFERROR(INDEX(AE:AE,AM6),"")</f>
        <v/>
      </c>
      <c r="AP6" s="307" t="str">
        <f t="shared" ref="AP6:AP17" ca="1" si="7">IFERROR(INDEX(AF:AF,AM6),"")</f>
        <v/>
      </c>
      <c r="AQ6" s="304">
        <f ca="1">IFERROR(MATCH($AQ$4,OFFSET($AC$1,AQ5,,1000),0)+AQ5,"")</f>
        <v>15</v>
      </c>
      <c r="AR6" s="305" t="str">
        <f t="shared" ref="AR6:AR17" ca="1" si="8">IFERROR(INDEX(AD:AD,AQ6),"")</f>
        <v/>
      </c>
      <c r="AS6" s="306" t="str">
        <f t="shared" ref="AS6:AS17" ca="1" si="9">IFERROR(INDEX(AE:AE,AQ6),"")</f>
        <v/>
      </c>
      <c r="AT6" s="307" t="str">
        <f t="shared" ref="AT6:AT17" ca="1" si="10">IFERROR(INDEX(AF:AF,AQ6),"")</f>
        <v/>
      </c>
      <c r="AU6" s="304">
        <f ca="1">IFERROR(MATCH($AU$4,OFFSET($AC$1,AU5,,1000),0)+AU5,"")</f>
        <v>15</v>
      </c>
      <c r="AV6" s="305" t="str">
        <f t="shared" ref="AV6:AV17" ca="1" si="11">IFERROR(INDEX(AD:AD,AU6),"")</f>
        <v/>
      </c>
      <c r="AW6" s="306" t="str">
        <f t="shared" ref="AW6:AW17" ca="1" si="12">IFERROR(INDEX(AE:AE,AU6),"")</f>
        <v/>
      </c>
      <c r="AX6" s="307" t="str">
        <f t="shared" ref="AX6:AX17" ca="1" si="13">IFERROR(INDEX(AF:AF,AU6),"")</f>
        <v/>
      </c>
      <c r="AY6" s="304">
        <f ca="1">IFERROR(MATCH($AY$4,OFFSET($AC$1,AY5,,1000),0)+AY5,"")</f>
        <v>15</v>
      </c>
      <c r="AZ6" s="305" t="str">
        <f t="shared" ref="AZ6:AZ17" ca="1" si="14">IFERROR(INDEX(AD:AD,AY6),"")</f>
        <v/>
      </c>
      <c r="BA6" s="306" t="str">
        <f t="shared" ref="BA6:BA17" ca="1" si="15">IFERROR(INDEX(AE:AE,AY6),"")</f>
        <v/>
      </c>
      <c r="BB6" s="307" t="str">
        <f t="shared" ref="BB6:BB17" ca="1" si="16">IFERROR(INDEX(AF:AF,AY6),"")</f>
        <v/>
      </c>
      <c r="BC6" s="304">
        <f ca="1">IFERROR(MATCH($BC$4,OFFSET($AC$1,BC5,,1000),0)+BC5,"")</f>
        <v>48</v>
      </c>
      <c r="BD6" s="305" t="str">
        <f t="shared" ref="BD6:BD17" ca="1" si="17">IFERROR(INDEX(AD:AD,BC6),"")</f>
        <v>Bank Loan 1</v>
      </c>
      <c r="BE6" s="306">
        <f t="shared" ref="BE6:BE17" ca="1" si="18">IFERROR(INDEX(AE:AE,BC6),"")</f>
        <v>120</v>
      </c>
      <c r="BF6" s="307">
        <f t="shared" ref="BF6:BF17" ca="1" si="19">IFERROR(INDEX(AF:AF,BC6),"")</f>
        <v>5000</v>
      </c>
      <c r="BG6" s="304" t="str">
        <f ca="1">IFERROR(MATCH($BG$4,OFFSET($AC$1,BG5,,1000),0)+BG5,"")</f>
        <v/>
      </c>
      <c r="BH6" s="305" t="str">
        <f t="shared" ref="BH6:BH17" ca="1" si="20">IFERROR(INDEX(AD:AD,BG6),"")</f>
        <v/>
      </c>
      <c r="BI6" s="306" t="str">
        <f t="shared" ref="BI6:BI17" ca="1" si="21">IFERROR(INDEX(AE:AE,BG6),"")</f>
        <v/>
      </c>
      <c r="BJ6" s="307" t="str">
        <f t="shared" ref="BJ6:BJ17" ca="1" si="22">IFERROR(INDEX(AF:AF,BG6),"")</f>
        <v/>
      </c>
      <c r="BL6" s="412" t="str">
        <f ca="1">IF(OR(BM6="",BM6=0),"",MAX(BL$5:BL5)+1)</f>
        <v/>
      </c>
      <c r="BM6" s="316" t="str">
        <f ca="1">IFERROR(INDEX($AJ$6:$AJ$17, ROWS(BM4:$BM$4)), IFERROR(INDEX($AN$6:$AN$17, ROWS(BM4:$BM$4)-ROWS($AJ$6:$AJ$17)), IFERROR(INDEX($AR$6:$AR$17, ROWS(BM4:$BM$4)-ROWS($AJ$6:$AJ$17)-ROWS($AN$6:$AN$17)),IFERROR(INDEX($AV$6:$AV$17, ROWS(BM4:$BM$4)-ROWS($AJ$6:$AJ$17)-ROWS($AN$6:$AN$17)-ROWS($AR$6:$AR$17)),IFERROR(INDEX($AZ$6:$AZ$17, ROWS(BM4:$BM$4)-ROWS($AJ$6:$AJ$17)-ROWS($AN$6:$AN$17)-ROWS($AR$6:$AR$17)-ROWS($AV$6:$AV$17)),IFERROR(INDEX($BD$6:$BD$17, ROWS(BM4:$BM$4)-ROWS($AJ$6:$AJ$17)-ROWS($AN$6:$AN$17)-ROWS($AR$6:$AR$17)-ROWS($AV$6:$AV$17)-ROWS($AZ$6:$AZ$17)),IFERROR(INDEX($BH$6:$BH$17, ROWS(BM4:$BM$4)-ROWS($AJ$6:$AJ$17)-ROWS($AN$6:$AN$17)-ROWS($AR$6:$AR$17)-ROWS($AV$6:$AV$17)-ROWS($AZ$6:$AZ$17)-ROWS($BD$6:$BD$17)), "")))))))</f>
        <v/>
      </c>
      <c r="BN6" s="316" t="str">
        <f ca="1">IFERROR(INDEX($BM$6:$BM$90,MATCH(ROW()-ROW($BN$5),$BL$6:$BL$90,0)),"")</f>
        <v>Bank Loan 1</v>
      </c>
      <c r="BO6" s="316" t="str">
        <f ca="1">IF(OR(BP6="",BP6=0),"",MAX(BO$5:BO5)+1)</f>
        <v/>
      </c>
      <c r="BP6" s="316" t="str">
        <f ca="1">IFERROR(INDEX($AK$6:$AK$17, ROWS($BP4:BP$4)), IFERROR(INDEX($AO$6:$AO$17, ROWS($BP4:BP$4)-ROWS($AK$6:$AK$17)), IFERROR(INDEX($AS$6:$AS$17, ROWS($BP4:BP$4)-ROWS($AK$6:$AK$17)-ROWS($AO$6:$AO$17)),IFERROR(INDEX($AW$6:$AW$17, ROWS($BP4:BP$4)-ROWS($AK$6:$AK$17)-ROWS($AO$6:$AO$17)-ROWS($AS$6:$AS$17)),IFERROR(INDEX($BA$6:$BA$17, ROWS($BP4:BP$4)-ROWS($AK$6:$AK$17)-ROWS($AO$6:$AO$17)-ROWS($AS$6:$AS$17)-ROWS($AW$6:$AW$17)),IFERROR(INDEX($BE$6:$BE$17, ROWS($BP4:BP$4)-ROWS($AK$6:$AK$17)-ROWS($AO$6:$AO$17)-ROWS($AS$6:$AS$17)-ROWS($AW$6:$AW$17)-ROWS($BA$6:$BA$17)),IFERROR(INDEX($BI$6:$BI$17, ROWS($BP4:BP$4)-ROWS($AK$6:$AK$17)-ROWS($AO$6:$AO$17)-ROWS($AS$6:$AS$17)-ROWS($AW$6:$AW$17)-ROWS($BA$6:$BA$17)-ROWS($BE$6:$BE$17)), "")))))))</f>
        <v/>
      </c>
      <c r="BQ6" s="316">
        <f ca="1">IFERROR(INDEX($BP$6:$BP$90,MATCH(ROW()-ROW($BQ$5),$BO$6:$BO$90,0)),"")</f>
        <v>120</v>
      </c>
      <c r="BR6" s="413" t="str">
        <f ca="1">IF(INDEX($AB$3:$AF$156,MATCH(BN6,$AD$3:$AD$156,0),5)="Income",INDEX($AB$3:$AF$156,MATCH(BN6,$AD$3:$AD$156,0),5),"")</f>
        <v/>
      </c>
      <c r="BS6" s="412">
        <f ca="1">IF(OR(BT6="",BT6=0),"",MAX(BS$5:BS5)+1)</f>
        <v>1</v>
      </c>
      <c r="BT6" s="316" t="str">
        <f ca="1">IFERROR(INDEX($AJ$22:$AJ$33, ROWS($BT4:BT$4)), IFERROR(INDEX($AN$22:$AN$33, ROWS($BT4:BT$4)-ROWS($AJ$22:$AJ$33)), IFERROR(INDEX($AR$22:$AR$33, ROWS($BT4:BT$4)-ROWS($AJ$22:$AJ$33)-ROWS($AN$22:$AN$33)),IFERROR(INDEX($AV$22:$AV$33, ROWS($BT4:BT$4)-ROWS($AJ$22:$AJ$33)-ROWS($AN$22:$AN$33)-ROWS($AR$22:$AR$33)),IFERROR(INDEX($AZ$22:$AZ$33, ROWS($BT4:BT$4)-ROWS($AJ$22:$AJ$33)-ROWS($AN$22:$AN$33)-ROWS($AR$22:$AR$33)-ROWS($AV$22:$AV$33)),IFERROR(INDEX($BD$22:$BD$33, ROWS($BT4:BT$4)-ROWS($AJ$22:$AJ$33)-ROWS($AN$22:$AN$33)-ROWS($AR$22:$AR$33)-ROWS($AV$22:$AV$33)-ROWS($AZ$22:$AZ$33)),IFERROR(INDEX($BH$22:$BH$33, ROWS($BT4:BT$4)-ROWS($AJ$22:$AJ$33)-ROWS($AN$22:$AN$33)-ROWS($AR$22:$AR$33)-ROWS($AV$22:$AV$33)-ROWS($AZ$22:$AZ$33)-ROWS($BD$22:$BD$33)), "")))))))</f>
        <v>Groceries</v>
      </c>
      <c r="BU6" s="316" t="str">
        <f ca="1">IFERROR(INDEX($BT$6:$BT$90,MATCH(ROW()-ROW($BU$5),$BS$6:$BS$90,0)),"")</f>
        <v>Groceries</v>
      </c>
      <c r="BV6" s="316">
        <f ca="1">IF(OR(BW6="",BW6=0),"",MAX(BV$5:BV5)+1)</f>
        <v>1</v>
      </c>
      <c r="BW6" s="316">
        <f ca="1">IFERROR(INDEX($AK$22:$AK$33, ROWS($BW4:BW$4)), IFERROR(INDEX($AO$22:$AO$33, ROWS($BW4:BW$4)-ROWS($AK$22:$AK$33)), IFERROR(INDEX($AS$22:$AS$33, ROWS($BW4:BW$4)-ROWS($AK$22:$AK$33)-ROWS($AO$22:$AO$33)),IFERROR(INDEX($AW$22:$AW$33, ROWS($BW4:BW$4)-ROWS($AK$22:$AK$33)-ROWS($AO$22:$AO$33)-ROWS($AS$22:$AS$33)),IFERROR(INDEX($BA$22:$BA$33, ROWS($BW4:BW$4)-ROWS($AK$22:$AK$33)-ROWS($AO$22:$AO$33)-ROWS($AS$22:$AS$33)-ROWS($AW$22:$AW$33)),IFERROR(INDEX($BE$22:$BE$33, ROWS($BW4:BW$4)-ROWS($AK$22:$AK$33)-ROWS($AO$22:$AO$33)-ROWS($AS$22:$AS$33)-ROWS($AW$22:$AW$33)-ROWS($BA$22:$BA$33)),IFERROR(INDEX($BI$22:$BI$33, ROWS($BW4:BW$4)-ROWS($AK$22:$AK$33)-ROWS($AO$22:$AO$33)-ROWS($AS$22:$AS$33)-ROWS($AW$22:$AW$33)-ROWS($BA$22:$BA$33)-ROWS($BE$22:$BE$33)), "")))))))</f>
        <v>125</v>
      </c>
      <c r="BX6" s="316">
        <f ca="1">IFERROR(INDEX($BW$6:$BW$90,MATCH(ROW()-ROW($BX$5),$BV$6:$BV$90,0)),"")</f>
        <v>125</v>
      </c>
      <c r="BY6" s="413" t="str">
        <f ca="1">IF(INDEX($AB$3:$AF$156,MATCH(BU6,$AD$3:$AD$156,0),5)="Income",INDEX($AB$3:$AF$156,MATCH(BU6,$AD$3:$AD$156,0),5),"")</f>
        <v/>
      </c>
      <c r="BZ6" s="412">
        <f ca="1">IF(OR(CA6="",CA6=0),"",MAX(BZ$5:BZ5)+1)</f>
        <v>1</v>
      </c>
      <c r="CA6" s="316" t="str">
        <f ca="1">IFERROR(INDEX($AJ$38:$AJ$49, ROWS($CA4:CA$4)), IFERROR(INDEX($AN$38:$AN$49, ROWS($CA4:CA$4)-ROWS($AJ$38:$AJ$49)), IFERROR(INDEX($AR$38:$AR$49, ROWS($CA4:CA$4)-ROWS($AJ$38:$AJ$49)-ROWS($AN$38:$AN$49)),IFERROR(INDEX($AV$38:$AV$49, ROWS($CA4:CA$4)-ROWS($AJ$38:$AJ$49)-ROWS($AN$38:$AN$49)-ROWS($AR$38:$AR$49)),IFERROR(INDEX($AZ$38:$AZ$49, ROWS($CA4:CA$4)-ROWS($AJ$38:$AJ$49)-ROWS($AN$38:$AN$49)-ROWS($AR$38:$AR$49)-ROWS($AV$38:$AV$49)),IFERROR(INDEX($BD$38:$BD$49, ROWS($CA4:CA$4)-ROWS($AJ$38:$AJ$49)-ROWS($AN$38:$AN$49)-ROWS($AR$38:$AR$49)-ROWS($AV$38:$AV$49)-ROWS($AZ$38:$AZ$49)),IFERROR(INDEX($BH$38:$BH$49, ROWS($CA4:CA$4)-ROWS($AJ$38:$AJ$49)-ROWS($AN$38:$AN$49)-ROWS($AR$38:$AR$49)-ROWS($AV$38:$AV$49)-ROWS($AZ$38:$AZ$49)-ROWS($BD$38:$BD$49)), "")))))))</f>
        <v>Groceries</v>
      </c>
      <c r="CB6" s="316" t="str">
        <f ca="1">IFERROR(INDEX($CA$6:$CA$90,MATCH(ROW()-ROW($CB$5),$BZ$6:$BZ$90,0)),"")</f>
        <v>Groceries</v>
      </c>
      <c r="CC6" s="316">
        <f ca="1">IF(OR(CD6="",CD6=0),"",MAX(CC$5:CC5)+1)</f>
        <v>1</v>
      </c>
      <c r="CD6" s="316">
        <f ca="1">IFERROR(INDEX($AK$38:$AK$49, ROWS($CD4:CD$4)), IFERROR(INDEX($AO$38:$AO$49, ROWS($CD4:CD$4)-ROWS($AK$38:$AK$49)), IFERROR(INDEX($AS$38:$AS$49, ROWS($CD4:CD$4)-ROWS($AK$38:$AK$49)-ROWS($AO$38:$AO$49)),IFERROR(INDEX($AW$38:$AW$49, ROWS($CD4:CD$4)-ROWS($AK$38:$AK$49)-ROWS($AO$38:$AO$49)-ROWS($AS$38:$AS$49)),IFERROR(INDEX($BA$38:$BA$49, ROWS($CD4:CD$4)-ROWS($AK$38:$AK$49)-ROWS($AO$38:$AO$49)-ROWS($AS$38:$AS$49)-ROWS($AW$38:$AW$49)),IFERROR(INDEX($BE$38:$BE$49, ROWS($CD4:CD$4)-ROWS($AK$38:$AK$49)-ROWS($AO$38:$AO$49)-ROWS($AS$38:$AS$49)-ROWS($AW$38:$AW$49)-ROWS($BA$38:$BA$49)),IFERROR(INDEX($BI$38:$BI$49, ROWS($CD4:CD$4)-ROWS($AK$38:$AK$49)-ROWS($AO$38:$AO$49)-ROWS($AS$38:$AS$49)-ROWS($AW$38:$AW$49)-ROWS($BA$38:$BA$49)-ROWS($BE$38:$BE$49)), "")))))))</f>
        <v>125</v>
      </c>
      <c r="CE6" s="316">
        <f ca="1">IFERROR(INDEX($CD$6:$CD$90,MATCH(ROW()-ROW($CE$5),$CC$6:$CC$90,0)),"")</f>
        <v>125</v>
      </c>
      <c r="CF6" s="413" t="str">
        <f ca="1">IF(INDEX($AB$3:$AF$156,MATCH(CB6,$AD$3:$AD$156,0),5)="Income",INDEX($AB$3:$AF$156,MATCH(CB6,$AD$3:$AD$156,0),5),"")</f>
        <v/>
      </c>
      <c r="CG6" s="412">
        <f ca="1">IF(OR(CH6="",CH6=0),"",MAX(CG$5:CG5)+1)</f>
        <v>1</v>
      </c>
      <c r="CH6" s="316" t="str">
        <f ca="1">IFERROR(INDEX($AJ$54:$AJ$65, ROWS($CH4:CH$4)), IFERROR(INDEX($AN$54:$AN$65, ROWS($CH4:CH$4)-ROWS($AJ$54:$AJ$65)), IFERROR(INDEX($AR$54:$AR$65, ROWS($CH4:CH$4)-ROWS($AJ$54:$AJ$65)-ROWS($AN$54:$AN$65)),IFERROR(INDEX($AV$54:$AV$65, ROWS($CH4:CH$4)-ROWS($AJ$54:$AJ$65)-ROWS($AN$54:$AN$65)-ROWS($AR$54:$AR$65)),IFERROR(INDEX($AZ$54:$AZ$65, ROWS($CH4:CH$4)-ROWS($AJ$54:$AJ$65)-ROWS($AN$54:$AN$65)-ROWS($AR$54:$AR$65)-ROWS($AV$54:$AV$65)),IFERROR(INDEX($BD$54:$BD$65, ROWS($CH4:CH$4)-ROWS($AJ$54:$AJ$65)-ROWS($AN$54:$AN$65)-ROWS($AR$54:$AR$65)-ROWS($AV$54:$AV$65)-ROWS($AZ$54:$AZ$65)),IFERROR(INDEX($BH$54:$BH$65, ROWS($CH4:CH$4)-ROWS($AJ$54:$AJ$65)-ROWS($AN$54:$AN$65)-ROWS($AR$54:$AR$65)-ROWS($AV$54:$AV$65)-ROWS($AZ$54:$AZ$65)-ROWS($BD$54:$BD$65)), "")))))))</f>
        <v>Cellular</v>
      </c>
      <c r="CI6" s="316" t="str">
        <f ca="1">IFERROR(INDEX($CH$6:$CH$90,MATCH(ROW()-ROW($CI$5),$CG$6:$CG$90,0)),"")</f>
        <v>Cellular</v>
      </c>
      <c r="CJ6" s="316">
        <f ca="1">IF(OR(CK6="",CK6=0),"",MAX(CJ$5:CJ5)+1)</f>
        <v>1</v>
      </c>
      <c r="CK6" s="316">
        <f ca="1">IFERROR(INDEX($AK$54:$AK$65, ROWS($CK4:CK$4)), IFERROR(INDEX($AO$54:$AO$65, ROWS($CK4:CK$4)-ROWS($AK$54:$AK$65)), IFERROR(INDEX($AS$54:$AS$65, ROWS($CK4:CK$4)-ROWS($AK$54:$AK$65)-ROWS($AO$54:$AO$65)),IFERROR(INDEX($AW$54:$AW$65, ROWS($CK4:CK$4)-ROWS($AK$54:$AK$65)-ROWS($AO$54:$AO$65)-ROWS($AS$54:$AS$65)),IFERROR(INDEX($BA$54:$BA$65, ROWS($CK4:CK$4)-ROWS($AK$54:$AK$65)-ROWS($AO$54:$AO$65)-ROWS($AS$54:$AS$65)-ROWS($AW$54:$AW$65)),IFERROR(INDEX($BE$54:$BE$65, ROWS($CK4:CK$4)-ROWS($AK$54:$AK$65)-ROWS($AO$54:$AO$65)-ROWS($AS$54:$AS$65)-ROWS($AW$54:$AW$65)-ROWS($BA$54:$BA$65)),IFERROR(INDEX($BI$54:$BI$65, ROWS($CK4:CK$4)-ROWS($AK$54:$AK$65)-ROWS($AO$54:$AO$65)-ROWS($AS$54:$AS$65)-ROWS($AW$54:$AW$65)-ROWS($BA$54:$BA$65)-ROWS($BE$54:$BE$65)), "")))))))</f>
        <v>225</v>
      </c>
      <c r="CL6" s="316">
        <f ca="1">IFERROR(INDEX($CK$6:$CK$90,MATCH(ROW()-ROW($CL$5),$CJ$6:$CJ$90,0)),"")</f>
        <v>225</v>
      </c>
      <c r="CM6" s="413" t="str">
        <f ca="1">IF(INDEX($AB$3:$AF$156,MATCH(CI6,$AD$3:$AD$156,0),5)="Income",INDEX($AB$3:$AF$156,MATCH(CI6,$AD$3:$AD$156,0),5),"")</f>
        <v/>
      </c>
      <c r="CN6" s="412">
        <f ca="1">IF(OR(CO6="",CO6=0),"",MAX(CN$5:CN5)+1)</f>
        <v>1</v>
      </c>
      <c r="CO6" s="316" t="str">
        <f ca="1">IFERROR(INDEX($AJ$70:$AJ$81, ROWS($CO4:CO$4)), IFERROR(INDEX($AN$70:$AN$81, ROWS($CO4:CO$4)-ROWS($AJ$70:$AJ$81)), IFERROR(INDEX($AR$70:$AR$81, ROWS($CO4:CO$4)-ROWS($AJ$70:$AJ$81)-ROWS($AN$70:$AN$81)),IFERROR(INDEX($AV$70:$AV$81, ROWS($CO4:CO$4)-ROWS($AJ$70:$AJ$81)-ROWS($AN$70:$AN$81)-ROWS($AR$70:$AR$81)),IFERROR(INDEX($AZ$70:$AZ$81, ROWS($CO4:CO$4)-ROWS($AJ$70:$AJ$81)-ROWS($AN$70:$AN$81)-ROWS($AR$70:$AR$81)-ROWS($AV$70:$AV$81)),IFERROR(INDEX($BD$70:$BD$81, ROWS($CO4:CO$4)-ROWS($AJ$70:$AJ$81)-ROWS($AN$70:$AN$81)-ROWS($AR$70:$AR$81)-ROWS($AV$70:$AV$81)-ROWS($AZ$70:$AZ$81)),IFERROR(INDEX($BH$70:$BH$81, ROWS($CO4:CO$4)-ROWS($AJ$70:$AJ$81)-ROWS($AN$70:$AN$81)-ROWS($AR$70:$AR$81)-ROWS($AV$70:$AV$81)-ROWS($AZ$70:$AZ$81)-ROWS($BD$70:$BD$81)), "")))))))</f>
        <v>Auto Insurance</v>
      </c>
      <c r="CP6" s="316" t="str">
        <f ca="1">IFERROR(INDEX($CO$6:$CO$90,MATCH(ROW()-ROW($CP$5),$CN$6:$CN$90,0)),"")</f>
        <v>Auto Insurance</v>
      </c>
      <c r="CQ6" s="316">
        <f ca="1">IF(OR(CR6="",CR6=0),"",MAX(CQ$5:CQ5)+1)</f>
        <v>1</v>
      </c>
      <c r="CR6" s="316">
        <f ca="1">IFERROR(INDEX($AK$70:$AK$81, ROWS($CR4:CR$4)), IFERROR(INDEX($AO$70:$AO$81, ROWS($CR4:CR$4)-ROWS($AK$70:$AK$81)), IFERROR(INDEX($AS$70:$AS$81, ROWS($CR4:CR$4)-ROWS($AK$70:$AK$81)-ROWS($AO$70:$AO$81)),IFERROR(INDEX($AW$70:$AW$81, ROWS($CR4:CR$4)-ROWS($AK$70:$AK$81)-ROWS($AO$70:$AO$81)-ROWS($AS$70:$AS$81)),IFERROR(INDEX($BA$70:$BA$81, ROWS($CR4:CR$4)-ROWS($AK$70:$AK$81)-ROWS($AO$70:$AO$81)-ROWS($AS$70:$AS$81)-ROWS($AW$70:$AW$81)),IFERROR(INDEX($BE$70:$BE$81, ROWS($CR4:CR$4)-ROWS($AK$70:$AK$81)-ROWS($AO$70:$AO$81)-ROWS($AS$70:$AS$81)-ROWS($AW$70:$AW$81)-ROWS($BA$70:$BA$81)),IFERROR(INDEX($BI$70:$BI$81, ROWS($CR4:CR$4)-ROWS($AK$70:$AK$81)-ROWS($AO$70:$AO$81)-ROWS($AS$70:$AS$81)-ROWS($AW$70:$AW$81)-ROWS($BA$70:$BA$81)-ROWS($BE$70:$BE$81)), "")))))))</f>
        <v>180</v>
      </c>
      <c r="CS6" s="316">
        <f ca="1">IFERROR(INDEX($CR$6:$CR$90,MATCH(ROW()-ROW($CS$5),$CQ$6:$CQ$90,0)),"")</f>
        <v>180</v>
      </c>
      <c r="CT6" s="413" t="str">
        <f ca="1">IF(INDEX($AB$3:$AF$156,MATCH(CP6,$AD$3:$AD$156,0),5)="Income",INDEX($AB$3:$AF$156,MATCH(CP6,$AD$3:$AD$156,0),5),"")</f>
        <v/>
      </c>
      <c r="CU6" s="412" t="str">
        <f>IF(OR(CV6="",CV6=0),"",MAX(CU$5:CU5)+1)</f>
        <v/>
      </c>
      <c r="CV6" s="316">
        <f>IFERROR(INDEX($AJ$86:$AJ$97, ROWS($CV4:CV$4)), IFERROR(INDEX($AN$86:$AN$97, ROWS($CV4:CV$4)-ROWS($AJ$86:$AJ$97)), ""))</f>
        <v>0</v>
      </c>
      <c r="CW6" s="316" t="str">
        <f>IFERROR(INDEX($CV$6:$CV$90,MATCH(ROW()-ROW($CW$5),$CU$6:$CU$90,0)),"")</f>
        <v/>
      </c>
      <c r="CX6" s="316" t="str">
        <f>IF(OR(CY6="",CY6=0),"",MAX(CX$5:CX5)+1)</f>
        <v/>
      </c>
      <c r="CY6" s="316">
        <f>IFERROR(INDEX($AK$86:$AK$97, ROWS($CY4:CY$4)), IFERROR(INDEX($AO$86:$AO$97, ROWS($CY4:CY$4)-ROWS($AK$86:$AK$97)), ""))</f>
        <v>0</v>
      </c>
      <c r="CZ6" s="316" t="str">
        <f>IFERROR(INDEX($CY$6:$CY$90,MATCH(ROW()-ROW($CZ$5),$CX$6:$CX$90,0)),"")</f>
        <v/>
      </c>
      <c r="DA6" s="413" t="str">
        <f>IF(INDEX($AB$3:$AF$156,MATCH(CW6,$AD$3:$AD$156,0),5)="Income",INDEX($AB$3:$AF$156,MATCH(CW6,$AD$3:$AD$156,0),5),"")</f>
        <v/>
      </c>
      <c r="DC6" s="438">
        <f ca="1">IF(OR(DD6="",DD6=0),"",MAX(DC$5:DC5)+1)</f>
        <v>1</v>
      </c>
      <c r="DD6" s="434" t="str">
        <f ca="1">IF(BN6="","",IF(NOT(BR6="Income"),BN6,""))</f>
        <v>Bank Loan 1</v>
      </c>
      <c r="DE6" s="413">
        <f ca="1">IF(BQ6="","",IF(NOT(BR6="Income"),BQ6,""))</f>
        <v>120</v>
      </c>
      <c r="DF6" s="438" t="str">
        <f ca="1">IF(OR(DG6="",DG6=0),"",MAX(DF$5:DF5)+1)</f>
        <v/>
      </c>
      <c r="DG6" s="412" t="str">
        <f ca="1">IF(BN6="","",IF(BR6="Income",BN6,""))</f>
        <v/>
      </c>
      <c r="DH6" s="413" t="str">
        <f ca="1">IF(BN6="","",IF(BR6="Income",BQ6,""))</f>
        <v/>
      </c>
      <c r="DI6" s="412" t="str">
        <f ca="1">IFERROR(INDEX($DD$6:$DD$23,MATCH(ROW()-ROW($DI$5),$DC$6:$DC$23,0)),"")</f>
        <v>Bank Loan 1</v>
      </c>
      <c r="DJ6" s="413">
        <f ca="1">IFERROR(INDEX($DE$6:$DE$23,MATCH(ROW()-ROW($DI$5),$DC$6:$DC$23,0)),"")</f>
        <v>120</v>
      </c>
      <c r="DK6" s="412" t="str">
        <f ca="1">IFERROR(INDEX($DG$6:$DG$23,MATCH(ROW()-ROW($DK$5),$DF$6:$DF$23,0)),"")</f>
        <v/>
      </c>
      <c r="DL6" s="413" t="str">
        <f ca="1">IFERROR(INDEX($DH$6:$DH$23,MATCH(ROW()-ROW($DK$5),$DF$6:$DF$23,0)),"")</f>
        <v/>
      </c>
      <c r="DN6" s="425" t="str">
        <f ca="1">IF(DI6="","",CONCATENATE(DI6," - ",DJ6))</f>
        <v>Bank Loan 1 - 120</v>
      </c>
      <c r="DO6" s="295" t="str">
        <f ca="1">IF(DI7="","",CONCATENATE(DI7," - ",DJ7))</f>
        <v>Mortgage - 800</v>
      </c>
      <c r="DP6" s="295" t="str">
        <f ca="1">IF(DI8="","",CONCATENATE(DI8," - ",DJ8))</f>
        <v/>
      </c>
      <c r="DQ6" s="440" t="str">
        <f ca="1">IF(DK6="","",CONCATENATE(DK6," - ",DL6))</f>
        <v/>
      </c>
      <c r="DR6" s="441" t="str">
        <f ca="1">IF(DK7="","",CONCATENATE(DK7," - ",DL7))</f>
        <v/>
      </c>
      <c r="DS6" s="442" t="str">
        <f ca="1">IF(DK8="","",CONCATENATE(DK8," - ",DL8))</f>
        <v/>
      </c>
    </row>
    <row r="7" spans="1:123" s="292" customFormat="1" ht="15" customHeight="1" x14ac:dyDescent="0.3">
      <c r="A7" s="1183"/>
      <c r="B7" s="1182"/>
      <c r="C7" s="1183"/>
      <c r="D7" s="1182"/>
      <c r="E7" s="1183"/>
      <c r="F7" s="1182"/>
      <c r="G7" s="1183"/>
      <c r="H7" s="1182"/>
      <c r="I7" s="1183"/>
      <c r="J7" s="1182"/>
      <c r="K7" s="1183"/>
      <c r="L7" s="1182"/>
      <c r="M7" s="1183"/>
      <c r="N7" s="1182"/>
      <c r="P7" s="295" t="str">
        <f t="shared" ca="1" si="1"/>
        <v/>
      </c>
      <c r="Q7" s="295" t="str">
        <f t="shared" ca="1" si="0"/>
        <v/>
      </c>
      <c r="R7" s="295" t="str">
        <f t="shared" ca="1" si="0"/>
        <v/>
      </c>
      <c r="S7" s="296" t="str">
        <f t="shared" ca="1" si="0"/>
        <v/>
      </c>
      <c r="T7" s="295" t="str">
        <f t="shared" ca="1" si="0"/>
        <v/>
      </c>
      <c r="U7" s="295" t="str">
        <f t="shared" ca="1" si="0"/>
        <v/>
      </c>
      <c r="V7" s="1158" t="s">
        <v>507</v>
      </c>
      <c r="W7" s="1159"/>
      <c r="X7" s="445">
        <f ca="1">IF(DS12="",0,DS12)</f>
        <v>0</v>
      </c>
      <c r="Y7"/>
      <c r="AB7" s="299"/>
      <c r="AC7" s="358">
        <f>IF('Data Entry'!B13="","",'Data Entry'!B13)</f>
        <v>24</v>
      </c>
      <c r="AD7" s="356" t="str">
        <f>IF('Data Entry'!A13="","",'Data Entry'!A13)</f>
        <v>Auto Insurance</v>
      </c>
      <c r="AE7" s="363">
        <f>IF('Data Entry'!C13="","",'Data Entry'!C13)</f>
        <v>180</v>
      </c>
      <c r="AF7" s="402" t="str">
        <f>IF('Data Entry'!E13="","",'Data Entry'!E13)</f>
        <v>Monthly</v>
      </c>
      <c r="AG7" s="300"/>
      <c r="AH7"/>
      <c r="AI7" s="304">
        <f t="shared" ref="AI7:AI17" ca="1" si="23">IFERROR(MATCH($AI$4,OFFSET($AC$1,AI6,,1000),0)+AI6,"")</f>
        <v>16</v>
      </c>
      <c r="AJ7" s="305" t="str">
        <f t="shared" ca="1" si="2"/>
        <v/>
      </c>
      <c r="AK7" s="306" t="str">
        <f t="shared" ca="1" si="3"/>
        <v/>
      </c>
      <c r="AL7" s="307" t="str">
        <f t="shared" ca="1" si="4"/>
        <v/>
      </c>
      <c r="AM7" s="304">
        <f t="shared" ref="AM7:AM17" ca="1" si="24">IFERROR(MATCH($AM$4,OFFSET($AC$1,AM6,,1000),0)+AM6,"")</f>
        <v>16</v>
      </c>
      <c r="AN7" s="305" t="str">
        <f t="shared" ca="1" si="5"/>
        <v/>
      </c>
      <c r="AO7" s="306" t="str">
        <f t="shared" ca="1" si="6"/>
        <v/>
      </c>
      <c r="AP7" s="307" t="str">
        <f t="shared" ca="1" si="7"/>
        <v/>
      </c>
      <c r="AQ7" s="304">
        <f t="shared" ref="AQ7:AQ17" ca="1" si="25">IFERROR(MATCH($AQ$4,OFFSET($AC$1,AQ6,,1000),0)+AQ6,"")</f>
        <v>16</v>
      </c>
      <c r="AR7" s="305" t="str">
        <f t="shared" ca="1" si="8"/>
        <v/>
      </c>
      <c r="AS7" s="306" t="str">
        <f t="shared" ca="1" si="9"/>
        <v/>
      </c>
      <c r="AT7" s="307" t="str">
        <f t="shared" ca="1" si="10"/>
        <v/>
      </c>
      <c r="AU7" s="304">
        <f t="shared" ref="AU7:AU17" ca="1" si="26">IFERROR(MATCH($AU$4,OFFSET($AC$1,AU6,,1000),0)+AU6,"")</f>
        <v>16</v>
      </c>
      <c r="AV7" s="305" t="str">
        <f t="shared" ca="1" si="11"/>
        <v/>
      </c>
      <c r="AW7" s="306" t="str">
        <f t="shared" ca="1" si="12"/>
        <v/>
      </c>
      <c r="AX7" s="307" t="str">
        <f t="shared" ca="1" si="13"/>
        <v/>
      </c>
      <c r="AY7" s="304">
        <f t="shared" ref="AY7:AY17" ca="1" si="27">IFERROR(MATCH($AY$4,OFFSET($AC$1,AY6,,1000),0)+AY6,"")</f>
        <v>16</v>
      </c>
      <c r="AZ7" s="305" t="str">
        <f t="shared" ca="1" si="14"/>
        <v/>
      </c>
      <c r="BA7" s="306" t="str">
        <f t="shared" ca="1" si="15"/>
        <v/>
      </c>
      <c r="BB7" s="307" t="str">
        <f t="shared" ca="1" si="16"/>
        <v/>
      </c>
      <c r="BC7" s="304">
        <f t="shared" ref="BC7:BC17" ca="1" si="28">IFERROR(MATCH($BC$4,OFFSET($AC$1,BC6,,1000),0)+BC6,"")</f>
        <v>51</v>
      </c>
      <c r="BD7" s="305" t="str">
        <f t="shared" ca="1" si="17"/>
        <v>Mortgage</v>
      </c>
      <c r="BE7" s="306">
        <f t="shared" ca="1" si="18"/>
        <v>800</v>
      </c>
      <c r="BF7" s="307">
        <f t="shared" ca="1" si="19"/>
        <v>110000</v>
      </c>
      <c r="BG7" s="304" t="str">
        <f t="shared" ref="BG7:BG17" ca="1" si="29">IFERROR(MATCH($BG$4,OFFSET($AC$1,BG6,,1000),0)+BG6,"")</f>
        <v/>
      </c>
      <c r="BH7" s="305" t="str">
        <f t="shared" ca="1" si="20"/>
        <v/>
      </c>
      <c r="BI7" s="306" t="str">
        <f t="shared" ca="1" si="21"/>
        <v/>
      </c>
      <c r="BJ7" s="307" t="str">
        <f t="shared" ca="1" si="22"/>
        <v/>
      </c>
      <c r="BL7" s="412" t="str">
        <f ca="1">IF(OR(BM7="",BM7=0),"",MAX(BL$5:BL6)+1)</f>
        <v/>
      </c>
      <c r="BM7" s="316" t="str">
        <f ca="1">IFERROR(INDEX($AJ$6:$AJ$17, ROWS(BM$4:$BM5)), IFERROR(INDEX($AN$6:$AN$17, ROWS(BM$4:$BM5)-ROWS($AJ$6:$AJ$17)), IFERROR(INDEX($AR$6:$AR$17, ROWS(BM$4:$BM5)-ROWS($AJ$6:$AJ$17)-ROWS($AN$6:$AN$17)),IFERROR(INDEX($AV$6:$AV$17, ROWS(BM$4:$BM5)-ROWS($AJ$6:$AJ$17)-ROWS($AN$6:$AN$17)-ROWS($AR$6:$AR$17)),IFERROR(INDEX($AZ$6:$AZ$17, ROWS(BM$4:$BM5)-ROWS($AJ$6:$AJ$17)-ROWS($AN$6:$AN$17)-ROWS($AR$6:$AR$17)-ROWS($AV$6:$AV$17)),IFERROR(INDEX($BD$6:$BD$17, ROWS(BM$4:$BM5)-ROWS($AJ$6:$AJ$17)-ROWS($AN$6:$AN$17)-ROWS($AR$6:$AR$17)-ROWS($AV$6:$AV$17)-ROWS($AZ$6:$AZ$17)),IFERROR(INDEX($BH$6:$BH$17, ROWS(BM$4:$BM5)-ROWS($AJ$6:$AJ$17)-ROWS($AN$6:$AN$17)-ROWS($AR$6:$AR$17)-ROWS($AV$6:$AV$17)-ROWS($AZ$6:$AZ$17)-ROWS($BD$6:$BD$17)), "")))))))</f>
        <v/>
      </c>
      <c r="BN7" s="316" t="str">
        <f t="shared" ref="BN7:BN70" ca="1" si="30">IFERROR(INDEX($BM$6:$BM$90,MATCH(ROW()-ROW($BN$5),$BL$6:$BL$90,0)),"")</f>
        <v>Mortgage</v>
      </c>
      <c r="BO7" s="316" t="str">
        <f ca="1">IF(OR(BP7="",BP7=0),"",MAX(BO$5:BO6)+1)</f>
        <v/>
      </c>
      <c r="BP7" s="316" t="str">
        <f ca="1">IFERROR(INDEX($AK$6:$AK$17, ROWS($BP$4:BP5)), IFERROR(INDEX($AO$6:$AO$17, ROWS($BP$4:BP5)-ROWS($AK$6:$AK$17)), IFERROR(INDEX($AS$6:$AS$17, ROWS($BP$4:BP5)-ROWS($AK$6:$AK$17)-ROWS($AO$6:$AO$17)),IFERROR(INDEX($AW$6:$AW$17, ROWS($BP$4:BP5)-ROWS($AK$6:$AK$17)-ROWS($AO$6:$AO$17)-ROWS($AS$6:$AS$17)),IFERROR(INDEX($BA$6:$BA$17, ROWS($BP$4:BP5)-ROWS($AK$6:$AK$17)-ROWS($AO$6:$AO$17)-ROWS($AS$6:$AS$17)-ROWS($AW$6:$AW$17)),IFERROR(INDEX($BE$6:$BE$17, ROWS($BP$4:BP5)-ROWS($AK$6:$AK$17)-ROWS($AO$6:$AO$17)-ROWS($AS$6:$AS$17)-ROWS($AW$6:$AW$17)-ROWS($BA$6:$BA$17)),IFERROR(INDEX($BI$6:$BI$17, ROWS($BP$4:BP5)-ROWS($AK$6:$AK$17)-ROWS($AO$6:$AO$17)-ROWS($AS$6:$AS$17)-ROWS($AW$6:$AW$17)-ROWS($BA$6:$BA$17)-ROWS($BE$6:$BE$17)), "")))))))</f>
        <v/>
      </c>
      <c r="BQ7" s="316">
        <f t="shared" ref="BQ7:BQ70" ca="1" si="31">IFERROR(INDEX($BP$6:$BP$90,MATCH(ROW()-ROW($BQ$5),$BO$6:$BO$90,0)),"")</f>
        <v>800</v>
      </c>
      <c r="BR7" s="413" t="str">
        <f t="shared" ref="BR7:BR70" ca="1" si="32">IF(INDEX($AB$3:$AF$156,MATCH(BN7,$AD$3:$AD$156,0),5)="Income",INDEX($AB$3:$AF$156,MATCH(BN7,$AD$3:$AD$156,0),5),"")</f>
        <v/>
      </c>
      <c r="BS7" s="412" t="str">
        <f ca="1">IF(OR(BT7="",BT7=0),"",MAX(BS$5:BS6)+1)</f>
        <v/>
      </c>
      <c r="BT7" s="316" t="str">
        <f ca="1">IFERROR(INDEX($AJ$22:$AJ$33, ROWS($BT$4:BT5)), IFERROR(INDEX($AN$22:$AN$33, ROWS($BT$4:BT5)-ROWS($AJ$22:$AJ$33)), IFERROR(INDEX($AR$22:$AR$33, ROWS($BT$4:BT5)-ROWS($AJ$22:$AJ$33)-ROWS($AN$22:$AN$33)),IFERROR(INDEX($AV$22:$AV$33, ROWS($BT$4:BT5)-ROWS($AJ$22:$AJ$33)-ROWS($AN$22:$AN$33)-ROWS($AR$22:$AR$33)),IFERROR(INDEX($AZ$22:$AZ$33, ROWS($BT$4:BT5)-ROWS($AJ$22:$AJ$33)-ROWS($AN$22:$AN$33)-ROWS($AR$22:$AR$33)-ROWS($AV$22:$AV$33)),IFERROR(INDEX($BD$22:$BD$33, ROWS($BT$4:BT5)-ROWS($AJ$22:$AJ$33)-ROWS($AN$22:$AN$33)-ROWS($AR$22:$AR$33)-ROWS($AV$22:$AV$33)-ROWS($AZ$22:$AZ$33)),IFERROR(INDEX($BH$22:$BH$33, ROWS($BT$4:BT5)-ROWS($AJ$22:$AJ$33)-ROWS($AN$22:$AN$33)-ROWS($AR$22:$AR$33)-ROWS($AV$22:$AV$33)-ROWS($AZ$22:$AZ$33)-ROWS($BD$22:$BD$33)), "")))))))</f>
        <v/>
      </c>
      <c r="BU7" s="316" t="str">
        <f t="shared" ref="BU7:BU70" ca="1" si="33">IFERROR(INDEX($BT$6:$BT$90,MATCH(ROW()-ROW($BU$5),$BS$6:$BS$90,0)),"")</f>
        <v>Paycheck 2</v>
      </c>
      <c r="BV7" s="316" t="str">
        <f ca="1">IF(OR(BW7="",BW7=0),"",MAX(BV$5:BV6)+1)</f>
        <v/>
      </c>
      <c r="BW7" s="316" t="str">
        <f ca="1">IFERROR(INDEX($AK$22:$AK$33, ROWS($BW$4:BW5)), IFERROR(INDEX($AO$22:$AO$33, ROWS($BW$4:BW5)-ROWS($AK$22:$AK$33)), IFERROR(INDEX($AS$22:$AS$33, ROWS($BW$4:BW5)-ROWS($AK$22:$AK$33)-ROWS($AO$22:$AO$33)),IFERROR(INDEX($AW$22:$AW$33, ROWS($BW$4:BW5)-ROWS($AK$22:$AK$33)-ROWS($AO$22:$AO$33)-ROWS($AS$22:$AS$33)),IFERROR(INDEX($BA$22:$BA$33, ROWS($BW$4:BW5)-ROWS($AK$22:$AK$33)-ROWS($AO$22:$AO$33)-ROWS($AS$22:$AS$33)-ROWS($AW$22:$AW$33)),IFERROR(INDEX($BE$22:$BE$33, ROWS($BW$4:BW5)-ROWS($AK$22:$AK$33)-ROWS($AO$22:$AO$33)-ROWS($AS$22:$AS$33)-ROWS($AW$22:$AW$33)-ROWS($BA$22:$BA$33)),IFERROR(INDEX($BI$22:$BI$33, ROWS($BW$4:BW5)-ROWS($AK$22:$AK$33)-ROWS($AO$22:$AO$33)-ROWS($AS$22:$AS$33)-ROWS($AW$22:$AW$33)-ROWS($BA$22:$BA$33)-ROWS($BE$22:$BE$33)), "")))))))</f>
        <v/>
      </c>
      <c r="BX7" s="316">
        <f t="shared" ref="BX7:BX70" ca="1" si="34">IFERROR(INDEX($BW$6:$BW$90,MATCH(ROW()-ROW($BX$5),$BV$6:$BV$90,0)),"")</f>
        <v>400</v>
      </c>
      <c r="BY7" s="413" t="str">
        <f t="shared" ref="BY7:BY70" ca="1" si="35">IF(INDEX($AB$3:$AF$156,MATCH(BU7,$AD$3:$AD$156,0),5)="Income",INDEX($AB$3:$AF$156,MATCH(BU7,$AD$3:$AD$156,0),5),"")</f>
        <v>Income</v>
      </c>
      <c r="BZ7" s="412" t="str">
        <f ca="1">IF(OR(CA7="",CA7=0),"",MAX(BZ$5:BZ6)+1)</f>
        <v/>
      </c>
      <c r="CA7" s="316" t="str">
        <f ca="1">IFERROR(INDEX($AJ$38:$AJ$49, ROWS($CA$4:CA5)), IFERROR(INDEX($AN$38:$AN$49, ROWS($CA$4:CA5)-ROWS($AJ$38:$AJ$49)), IFERROR(INDEX($AR$38:$AR$49, ROWS($CA$4:CA5)-ROWS($AJ$38:$AJ$49)-ROWS($AN$38:$AN$49)),IFERROR(INDEX($AV$38:$AV$49, ROWS($CA$4:CA5)-ROWS($AJ$38:$AJ$49)-ROWS($AN$38:$AN$49)-ROWS($AR$38:$AR$49)),IFERROR(INDEX($AZ$38:$AZ$49, ROWS($CA$4:CA5)-ROWS($AJ$38:$AJ$49)-ROWS($AN$38:$AN$49)-ROWS($AR$38:$AR$49)-ROWS($AV$38:$AV$49)),IFERROR(INDEX($BD$38:$BD$49, ROWS($CA$4:CA5)-ROWS($AJ$38:$AJ$49)-ROWS($AN$38:$AN$49)-ROWS($AR$38:$AR$49)-ROWS($AV$38:$AV$49)-ROWS($AZ$38:$AZ$49)),IFERROR(INDEX($BH$38:$BH$49, ROWS($CA$4:CA5)-ROWS($AJ$38:$AJ$49)-ROWS($AN$38:$AN$49)-ROWS($AR$38:$AR$49)-ROWS($AV$38:$AV$49)-ROWS($AZ$38:$AZ$49)-ROWS($BD$38:$BD$49)), "")))))))</f>
        <v/>
      </c>
      <c r="CB7" s="316" t="str">
        <f t="shared" ref="CB7:CB70" ca="1" si="36">IFERROR(INDEX($CA$6:$CA$90,MATCH(ROW()-ROW($CB$5),$BZ$6:$BZ$90,0)),"")</f>
        <v>Netflix</v>
      </c>
      <c r="CC7" s="316" t="str">
        <f ca="1">IF(OR(CD7="",CD7=0),"",MAX(CC$5:CC6)+1)</f>
        <v/>
      </c>
      <c r="CD7" s="316" t="str">
        <f ca="1">IFERROR(INDEX($AK$38:$AK$49, ROWS($CD$4:CD5)), IFERROR(INDEX($AO$38:$AO$49, ROWS($CD$4:CD5)-ROWS($AK$38:$AK$49)), IFERROR(INDEX($AS$38:$AS$49, ROWS($CD$4:CD5)-ROWS($AK$38:$AK$49)-ROWS($AO$38:$AO$49)),IFERROR(INDEX($AW$38:$AW$49, ROWS($CD$4:CD5)-ROWS($AK$38:$AK$49)-ROWS($AO$38:$AO$49)-ROWS($AS$38:$AS$49)),IFERROR(INDEX($BA$38:$BA$49, ROWS($CD$4:CD5)-ROWS($AK$38:$AK$49)-ROWS($AO$38:$AO$49)-ROWS($AS$38:$AS$49)-ROWS($AW$38:$AW$49)),IFERROR(INDEX($BE$38:$BE$49, ROWS($CD$4:CD5)-ROWS($AK$38:$AK$49)-ROWS($AO$38:$AO$49)-ROWS($AS$38:$AS$49)-ROWS($AW$38:$AW$49)-ROWS($BA$38:$BA$49)),IFERROR(INDEX($BI$38:$BI$49, ROWS($CD$4:CD5)-ROWS($AK$38:$AK$49)-ROWS($AO$38:$AO$49)-ROWS($AS$38:$AS$49)-ROWS($AW$38:$AW$49)-ROWS($BA$38:$BA$49)-ROWS($BE$38:$BE$49)), "")))))))</f>
        <v/>
      </c>
      <c r="CE7" s="316">
        <f t="shared" ref="CE7:CE70" ca="1" si="37">IFERROR(INDEX($CD$6:$CD$90,MATCH(ROW()-ROW($CE$5),$CC$6:$CC$90,0)),"")</f>
        <v>14.95</v>
      </c>
      <c r="CF7" s="413" t="str">
        <f t="shared" ref="CF7:CF70" ca="1" si="38">IF(INDEX($AB$3:$AF$156,MATCH(CB7,$AD$3:$AD$156,0),5)="Income",INDEX($AB$3:$AF$156,MATCH(CB7,$AD$3:$AD$156,0),5),"")</f>
        <v/>
      </c>
      <c r="CG7" s="412">
        <f ca="1">IF(OR(CH7="",CH7=0),"",MAX(CG$5:CG6)+1)</f>
        <v>2</v>
      </c>
      <c r="CH7" s="316" t="str">
        <f ca="1">IFERROR(INDEX($AJ$54:$AJ$65, ROWS($CH$4:CH5)), IFERROR(INDEX($AN$54:$AN$65, ROWS($CH$4:CH5)-ROWS($AJ$54:$AJ$65)), IFERROR(INDEX($AR$54:$AR$65, ROWS($CH$4:CH5)-ROWS($AJ$54:$AJ$65)-ROWS($AN$54:$AN$65)),IFERROR(INDEX($AV$54:$AV$65, ROWS($CH$4:CH5)-ROWS($AJ$54:$AJ$65)-ROWS($AN$54:$AN$65)-ROWS($AR$54:$AR$65)),IFERROR(INDEX($AZ$54:$AZ$65, ROWS($CH$4:CH5)-ROWS($AJ$54:$AJ$65)-ROWS($AN$54:$AN$65)-ROWS($AR$54:$AR$65)-ROWS($AV$54:$AV$65)),IFERROR(INDEX($BD$54:$BD$65, ROWS($CH$4:CH5)-ROWS($AJ$54:$AJ$65)-ROWS($AN$54:$AN$65)-ROWS($AR$54:$AR$65)-ROWS($AV$54:$AV$65)-ROWS($AZ$54:$AZ$65)),IFERROR(INDEX($BH$54:$BH$65, ROWS($CH$4:CH5)-ROWS($AJ$54:$AJ$65)-ROWS($AN$54:$AN$65)-ROWS($AR$54:$AR$65)-ROWS($AV$54:$AV$65)-ROWS($AZ$54:$AZ$65)-ROWS($BD$54:$BD$65)), "")))))))</f>
        <v>Credit Card 2</v>
      </c>
      <c r="CI7" s="316" t="str">
        <f t="shared" ref="CI7:CI70" ca="1" si="39">IFERROR(INDEX($CH$6:$CH$90,MATCH(ROW()-ROW($CI$5),$CG$6:$CG$90,0)),"")</f>
        <v>Credit Card 2</v>
      </c>
      <c r="CJ7" s="316">
        <f ca="1">IF(OR(CK7="",CK7=0),"",MAX(CJ$5:CJ6)+1)</f>
        <v>2</v>
      </c>
      <c r="CK7" s="316">
        <f ca="1">IFERROR(INDEX($AK$54:$AK$65, ROWS($CK$4:CK5)), IFERROR(INDEX($AO$54:$AO$65, ROWS($CK$4:CK5)-ROWS($AK$54:$AK$65)), IFERROR(INDEX($AS$54:$AS$65, ROWS($CK$4:CK5)-ROWS($AK$54:$AK$65)-ROWS($AO$54:$AO$65)),IFERROR(INDEX($AW$54:$AW$65, ROWS($CK$4:CK5)-ROWS($AK$54:$AK$65)-ROWS($AO$54:$AO$65)-ROWS($AS$54:$AS$65)),IFERROR(INDEX($BA$54:$BA$65, ROWS($CK$4:CK5)-ROWS($AK$54:$AK$65)-ROWS($AO$54:$AO$65)-ROWS($AS$54:$AS$65)-ROWS($AW$54:$AW$65)),IFERROR(INDEX($BE$54:$BE$65, ROWS($CK$4:CK5)-ROWS($AK$54:$AK$65)-ROWS($AO$54:$AO$65)-ROWS($AS$54:$AS$65)-ROWS($AW$54:$AW$65)-ROWS($BA$54:$BA$65)),IFERROR(INDEX($BI$54:$BI$65, ROWS($CK$4:CK5)-ROWS($AK$54:$AK$65)-ROWS($AO$54:$AO$65)-ROWS($AS$54:$AS$65)-ROWS($AW$54:$AW$65)-ROWS($BA$54:$BA$65)-ROWS($BE$54:$BE$65)), "")))))))</f>
        <v>60</v>
      </c>
      <c r="CL7" s="316">
        <f t="shared" ref="CL7:CL70" ca="1" si="40">IFERROR(INDEX($CK$6:$CK$90,MATCH(ROW()-ROW($CL$5),$CJ$6:$CJ$90,0)),"")</f>
        <v>60</v>
      </c>
      <c r="CM7" s="413" t="str">
        <f t="shared" ref="CM7:CM70" ca="1" si="41">IF(INDEX($AB$3:$AF$156,MATCH(CI7,$AD$3:$AD$156,0),5)="Income",INDEX($AB$3:$AF$156,MATCH(CI7,$AD$3:$AD$156,0),5),"")</f>
        <v/>
      </c>
      <c r="CN7" s="412">
        <f ca="1">IF(OR(CO7="",CO7=0),"",MAX(CN$5:CN6)+1)</f>
        <v>2</v>
      </c>
      <c r="CO7" s="316" t="str">
        <f ca="1">IFERROR(INDEX($AJ$70:$AJ$81, ROWS($CO$4:CO5)), IFERROR(INDEX($AN$70:$AN$81, ROWS($CO$4:CO5)-ROWS($AJ$70:$AJ$81)), IFERROR(INDEX($AR$70:$AR$81, ROWS($CO$4:CO5)-ROWS($AJ$70:$AJ$81)-ROWS($AN$70:$AN$81)),IFERROR(INDEX($AV$70:$AV$81, ROWS($CO$4:CO5)-ROWS($AJ$70:$AJ$81)-ROWS($AN$70:$AN$81)-ROWS($AR$70:$AR$81)),IFERROR(INDEX($AZ$70:$AZ$81, ROWS($CO$4:CO5)-ROWS($AJ$70:$AJ$81)-ROWS($AN$70:$AN$81)-ROWS($AR$70:$AR$81)-ROWS($AV$70:$AV$81)),IFERROR(INDEX($BD$70:$BD$81, ROWS($CO$4:CO5)-ROWS($AJ$70:$AJ$81)-ROWS($AN$70:$AN$81)-ROWS($AR$70:$AR$81)-ROWS($AV$70:$AV$81)-ROWS($AZ$70:$AZ$81)),IFERROR(INDEX($BH$70:$BH$81, ROWS($CO$4:CO5)-ROWS($AJ$70:$AJ$81)-ROWS($AN$70:$AN$81)-ROWS($AR$70:$AR$81)-ROWS($AV$70:$AV$81)-ROWS($AZ$70:$AZ$81)-ROWS($BD$70:$BD$81)), "")))))))</f>
        <v>Groceries</v>
      </c>
      <c r="CP7" s="316" t="str">
        <f t="shared" ref="CP7:CP70" ca="1" si="42">IFERROR(INDEX($CO$6:$CO$90,MATCH(ROW()-ROW($CP$5),$CN$6:$CN$90,0)),"")</f>
        <v>Groceries</v>
      </c>
      <c r="CQ7" s="316">
        <f ca="1">IF(OR(CR7="",CR7=0),"",MAX(CQ$5:CQ6)+1)</f>
        <v>2</v>
      </c>
      <c r="CR7" s="316">
        <f ca="1">IFERROR(INDEX($AK$70:$AK$81, ROWS($CR$4:CR5)), IFERROR(INDEX($AO$70:$AO$81, ROWS($CR$4:CR5)-ROWS($AK$70:$AK$81)), IFERROR(INDEX($AS$70:$AS$81, ROWS($CR$4:CR5)-ROWS($AK$70:$AK$81)-ROWS($AO$70:$AO$81)),IFERROR(INDEX($AW$70:$AW$81, ROWS($CR$4:CR5)-ROWS($AK$70:$AK$81)-ROWS($AO$70:$AO$81)-ROWS($AS$70:$AS$81)),IFERROR(INDEX($BA$70:$BA$81, ROWS($CR$4:CR5)-ROWS($AK$70:$AK$81)-ROWS($AO$70:$AO$81)-ROWS($AS$70:$AS$81)-ROWS($AW$70:$AW$81)),IFERROR(INDEX($BE$70:$BE$81, ROWS($CR$4:CR5)-ROWS($AK$70:$AK$81)-ROWS($AO$70:$AO$81)-ROWS($AS$70:$AS$81)-ROWS($AW$70:$AW$81)-ROWS($BA$70:$BA$81)),IFERROR(INDEX($BI$70:$BI$81, ROWS($CR$4:CR5)-ROWS($AK$70:$AK$81)-ROWS($AO$70:$AO$81)-ROWS($AS$70:$AS$81)-ROWS($AW$70:$AW$81)-ROWS($BA$70:$BA$81)-ROWS($BE$70:$BE$81)), "")))))))</f>
        <v>125</v>
      </c>
      <c r="CS7" s="316">
        <f t="shared" ref="CS7:CS70" ca="1" si="43">IFERROR(INDEX($CR$6:$CR$90,MATCH(ROW()-ROW($CS$5),$CQ$6:$CQ$90,0)),"")</f>
        <v>125</v>
      </c>
      <c r="CT7" s="413" t="str">
        <f t="shared" ref="CT7:CT70" ca="1" si="44">IF(INDEX($AB$3:$AF$156,MATCH(CP7,$AD$3:$AD$156,0),5)="Income",INDEX($AB$3:$AF$156,MATCH(CP7,$AD$3:$AD$156,0),5),"")</f>
        <v/>
      </c>
      <c r="CU7" s="412" t="str">
        <f>IF(OR(CV7="",CV7=0),"",MAX(CU$5:CU6)+1)</f>
        <v/>
      </c>
      <c r="CV7" s="316">
        <f>IFERROR(INDEX($AJ$86:$AJ$97, ROWS($CV$4:CV5)), IFERROR(INDEX($AN$86:$AN$97, ROWS($CV$4:CV5)-ROWS($AJ$86:$AJ$97)), ""))</f>
        <v>0</v>
      </c>
      <c r="CW7" s="316" t="str">
        <f t="shared" ref="CW7:CW70" si="45">IFERROR(INDEX($CV$6:$CV$90,MATCH(ROW()-ROW($CW$5),$CU$6:$CU$90,0)),"")</f>
        <v/>
      </c>
      <c r="CX7" s="316" t="str">
        <f>IF(OR(CY7="",CY7=0),"",MAX(CX$5:CX6)+1)</f>
        <v/>
      </c>
      <c r="CY7" s="316">
        <f>IFERROR(INDEX($AK$86:$AK$97, ROWS($CY$4:CY5)), IFERROR(INDEX($AO$86:$AO$97, ROWS($CY$4:CY5)-ROWS($AK$86:$AK$97)), ""))</f>
        <v>0</v>
      </c>
      <c r="CZ7" s="316" t="str">
        <f t="shared" ref="CZ7:CZ70" si="46">IFERROR(INDEX($CY$6:$CY$90,MATCH(ROW()-ROW($CZ$5),$CX$6:$CX$90,0)),"")</f>
        <v/>
      </c>
      <c r="DA7" s="413" t="str">
        <f t="shared" ref="DA7:DA70" si="47">IF(INDEX($AB$3:$AF$156,MATCH(CW7,$AD$3:$AD$156,0),5)="Income",INDEX($AB$3:$AF$156,MATCH(CW7,$AD$3:$AD$156,0),5),"")</f>
        <v/>
      </c>
      <c r="DC7" s="438">
        <f ca="1">IF(OR(DD7="",DD7=0),"",MAX(DC$5:DC6)+1)</f>
        <v>2</v>
      </c>
      <c r="DD7" s="434" t="str">
        <f t="shared" ref="DD7:DD23" ca="1" si="48">IF(BN7="","",IF(NOT(BR7="Income"),BN7,""))</f>
        <v>Mortgage</v>
      </c>
      <c r="DE7" s="413">
        <f t="shared" ref="DE7:DE23" ca="1" si="49">IF(BQ7="","",IF(NOT(BR7="Income"),BQ7,""))</f>
        <v>800</v>
      </c>
      <c r="DF7" s="431" t="str">
        <f ca="1">IF(OR(DG7="",DG7=0),"",MAX(DF$5:DF6)+1)</f>
        <v/>
      </c>
      <c r="DG7" s="412" t="str">
        <f t="shared" ref="DG7:DG23" ca="1" si="50">IF(BN7="","",IF(BR7="Income",BN7,""))</f>
        <v/>
      </c>
      <c r="DH7" s="413" t="str">
        <f t="shared" ref="DH7:DH23" ca="1" si="51">IF(BN7="","",IF(BR7="Income",BQ7,""))</f>
        <v/>
      </c>
      <c r="DI7" s="412" t="str">
        <f t="shared" ref="DI7:DI23" ca="1" si="52">IFERROR(INDEX($DD$6:$DD$23,MATCH(ROW()-ROW($DI$5),$DC$6:$DC$23,0)),"")</f>
        <v>Mortgage</v>
      </c>
      <c r="DJ7" s="413">
        <f t="shared" ref="DJ7:DJ23" ca="1" si="53">IFERROR(INDEX($DE$6:$DE$23,MATCH(ROW()-ROW($DI$5),$DC$6:$DC$23,0)),"")</f>
        <v>800</v>
      </c>
      <c r="DK7" s="412" t="str">
        <f t="shared" ref="DK7:DK23" ca="1" si="54">IFERROR(INDEX($DG$6:$DG$23,MATCH(ROW()-ROW($DK$5),$DF$6:$DF$23,0)),"")</f>
        <v/>
      </c>
      <c r="DL7" s="413" t="str">
        <f t="shared" ref="DL7:DL23" ca="1" si="55">IFERROR(INDEX($DH$6:$DH$23,MATCH(ROW()-ROW($DK$5),$DF$6:$DF$23,0)),"")</f>
        <v/>
      </c>
      <c r="DN7" s="425" t="str">
        <f ca="1">IF(DI9="","",CONCATENATE(DI9," - ",DJ9))</f>
        <v/>
      </c>
      <c r="DO7" s="295" t="str">
        <f ca="1">IF(DI10="","",CONCATENATE(DI10," - ",DJ10))</f>
        <v/>
      </c>
      <c r="DP7" s="295" t="str">
        <f ca="1">IF(DI11="","",CONCATENATE(DI11," - ",DJ11))</f>
        <v/>
      </c>
      <c r="DQ7" s="425" t="str">
        <f ca="1">IF(DK9="","",CONCATENATE(DK9," - ",DL9))</f>
        <v/>
      </c>
      <c r="DR7" s="295" t="str">
        <f ca="1">IF(DK10="","",CONCATENATE(DK10," - ",DL10))</f>
        <v/>
      </c>
      <c r="DS7" s="426" t="str">
        <f ca="1">IF(DK11="","",CONCATENATE(DK11," - ",DL11))</f>
        <v/>
      </c>
    </row>
    <row r="8" spans="1:123" s="292" customFormat="1" ht="15" customHeight="1" x14ac:dyDescent="0.3">
      <c r="A8" s="1183"/>
      <c r="B8" s="1182"/>
      <c r="C8" s="1183"/>
      <c r="D8" s="1182"/>
      <c r="E8" s="1183"/>
      <c r="F8" s="1182"/>
      <c r="G8" s="1183"/>
      <c r="H8" s="1182"/>
      <c r="I8" s="1183"/>
      <c r="J8" s="1182"/>
      <c r="K8" s="1183"/>
      <c r="L8" s="1182"/>
      <c r="M8" s="1183"/>
      <c r="N8" s="1182"/>
      <c r="P8" s="295" t="str">
        <f t="shared" ca="1" si="1"/>
        <v/>
      </c>
      <c r="Q8" s="295" t="str">
        <f t="shared" ca="1" si="0"/>
        <v/>
      </c>
      <c r="R8" s="295" t="str">
        <f t="shared" ca="1" si="0"/>
        <v/>
      </c>
      <c r="S8" s="296" t="str">
        <f t="shared" ca="1" si="0"/>
        <v/>
      </c>
      <c r="T8" s="295" t="str">
        <f t="shared" ca="1" si="0"/>
        <v/>
      </c>
      <c r="U8" s="295" t="str">
        <f t="shared" ca="1" si="0"/>
        <v/>
      </c>
      <c r="V8" s="1158" t="s">
        <v>508</v>
      </c>
      <c r="W8" s="1159"/>
      <c r="X8" s="445">
        <f ca="1">IF(X1="",0,X1)</f>
        <v>12686.139999999998</v>
      </c>
      <c r="Y8"/>
      <c r="AB8" s="299"/>
      <c r="AC8" s="358">
        <f>IF('Data Entry'!B14="","",'Data Entry'!B14)</f>
        <v>6</v>
      </c>
      <c r="AD8" s="356" t="str">
        <f>IF('Data Entry'!A14="","",'Data Entry'!A14)</f>
        <v>Life Insurance</v>
      </c>
      <c r="AE8" s="363">
        <f>IF('Data Entry'!C14="","",'Data Entry'!C14)</f>
        <v>70</v>
      </c>
      <c r="AF8" s="402" t="str">
        <f>IF('Data Entry'!E14="","",'Data Entry'!E14)</f>
        <v>Monthly</v>
      </c>
      <c r="AG8" s="300"/>
      <c r="AH8"/>
      <c r="AI8" s="304">
        <f t="shared" ca="1" si="23"/>
        <v>17</v>
      </c>
      <c r="AJ8" s="305" t="str">
        <f t="shared" ca="1" si="2"/>
        <v/>
      </c>
      <c r="AK8" s="306" t="str">
        <f t="shared" ca="1" si="3"/>
        <v/>
      </c>
      <c r="AL8" s="307" t="str">
        <f t="shared" ca="1" si="4"/>
        <v/>
      </c>
      <c r="AM8" s="304">
        <f t="shared" ca="1" si="24"/>
        <v>17</v>
      </c>
      <c r="AN8" s="305" t="str">
        <f t="shared" ca="1" si="5"/>
        <v/>
      </c>
      <c r="AO8" s="306" t="str">
        <f t="shared" ca="1" si="6"/>
        <v/>
      </c>
      <c r="AP8" s="307" t="str">
        <f t="shared" ca="1" si="7"/>
        <v/>
      </c>
      <c r="AQ8" s="304">
        <f t="shared" ca="1" si="25"/>
        <v>17</v>
      </c>
      <c r="AR8" s="305" t="str">
        <f t="shared" ca="1" si="8"/>
        <v/>
      </c>
      <c r="AS8" s="306" t="str">
        <f t="shared" ca="1" si="9"/>
        <v/>
      </c>
      <c r="AT8" s="307" t="str">
        <f t="shared" ca="1" si="10"/>
        <v/>
      </c>
      <c r="AU8" s="304">
        <f t="shared" ca="1" si="26"/>
        <v>17</v>
      </c>
      <c r="AV8" s="305" t="str">
        <f t="shared" ca="1" si="11"/>
        <v/>
      </c>
      <c r="AW8" s="306" t="str">
        <f t="shared" ca="1" si="12"/>
        <v/>
      </c>
      <c r="AX8" s="307" t="str">
        <f t="shared" ca="1" si="13"/>
        <v/>
      </c>
      <c r="AY8" s="304">
        <f t="shared" ca="1" si="27"/>
        <v>17</v>
      </c>
      <c r="AZ8" s="305" t="str">
        <f t="shared" ca="1" si="14"/>
        <v/>
      </c>
      <c r="BA8" s="306" t="str">
        <f t="shared" ca="1" si="15"/>
        <v/>
      </c>
      <c r="BB8" s="307" t="str">
        <f t="shared" ca="1" si="16"/>
        <v/>
      </c>
      <c r="BC8" s="304" t="str">
        <f t="shared" ca="1" si="28"/>
        <v/>
      </c>
      <c r="BD8" s="305" t="str">
        <f t="shared" ca="1" si="17"/>
        <v/>
      </c>
      <c r="BE8" s="306" t="str">
        <f t="shared" ca="1" si="18"/>
        <v/>
      </c>
      <c r="BF8" s="307" t="str">
        <f t="shared" ca="1" si="19"/>
        <v/>
      </c>
      <c r="BG8" s="304" t="str">
        <f t="shared" ca="1" si="29"/>
        <v/>
      </c>
      <c r="BH8" s="305" t="str">
        <f t="shared" ca="1" si="20"/>
        <v/>
      </c>
      <c r="BI8" s="306" t="str">
        <f t="shared" ca="1" si="21"/>
        <v/>
      </c>
      <c r="BJ8" s="307" t="str">
        <f t="shared" ca="1" si="22"/>
        <v/>
      </c>
      <c r="BL8" s="412" t="str">
        <f ca="1">IF(OR(BM8="",BM8=0),"",MAX(BL$5:BL7)+1)</f>
        <v/>
      </c>
      <c r="BM8" s="316" t="str">
        <f ca="1">IFERROR(INDEX($AJ$6:$AJ$17, ROWS(BM$4:$BM6)), IFERROR(INDEX($AN$6:$AN$17, ROWS(BM$4:$BM6)-ROWS($AJ$6:$AJ$17)), IFERROR(INDEX($AR$6:$AR$17, ROWS(BM$4:$BM6)-ROWS($AJ$6:$AJ$17)-ROWS($AN$6:$AN$17)),IFERROR(INDEX($AV$6:$AV$17, ROWS(BM$4:$BM6)-ROWS($AJ$6:$AJ$17)-ROWS($AN$6:$AN$17)-ROWS($AR$6:$AR$17)),IFERROR(INDEX($AZ$6:$AZ$17, ROWS(BM$4:$BM6)-ROWS($AJ$6:$AJ$17)-ROWS($AN$6:$AN$17)-ROWS($AR$6:$AR$17)-ROWS($AV$6:$AV$17)),IFERROR(INDEX($BD$6:$BD$17, ROWS(BM$4:$BM6)-ROWS($AJ$6:$AJ$17)-ROWS($AN$6:$AN$17)-ROWS($AR$6:$AR$17)-ROWS($AV$6:$AV$17)-ROWS($AZ$6:$AZ$17)),IFERROR(INDEX($BH$6:$BH$17, ROWS(BM$4:$BM6)-ROWS($AJ$6:$AJ$17)-ROWS($AN$6:$AN$17)-ROWS($AR$6:$AR$17)-ROWS($AV$6:$AV$17)-ROWS($AZ$6:$AZ$17)-ROWS($BD$6:$BD$17)), "")))))))</f>
        <v/>
      </c>
      <c r="BN8" s="316" t="str">
        <f t="shared" ca="1" si="30"/>
        <v/>
      </c>
      <c r="BO8" s="316" t="str">
        <f ca="1">IF(OR(BP8="",BP8=0),"",MAX(BO$5:BO7)+1)</f>
        <v/>
      </c>
      <c r="BP8" s="316" t="str">
        <f ca="1">IFERROR(INDEX($AK$6:$AK$17, ROWS($BP$4:BP6)), IFERROR(INDEX($AO$6:$AO$17, ROWS($BP$4:BP6)-ROWS($AK$6:$AK$17)), IFERROR(INDEX($AS$6:$AS$17, ROWS($BP$4:BP6)-ROWS($AK$6:$AK$17)-ROWS($AO$6:$AO$17)),IFERROR(INDEX($AW$6:$AW$17, ROWS($BP$4:BP6)-ROWS($AK$6:$AK$17)-ROWS($AO$6:$AO$17)-ROWS($AS$6:$AS$17)),IFERROR(INDEX($BA$6:$BA$17, ROWS($BP$4:BP6)-ROWS($AK$6:$AK$17)-ROWS($AO$6:$AO$17)-ROWS($AS$6:$AS$17)-ROWS($AW$6:$AW$17)),IFERROR(INDEX($BE$6:$BE$17, ROWS($BP$4:BP6)-ROWS($AK$6:$AK$17)-ROWS($AO$6:$AO$17)-ROWS($AS$6:$AS$17)-ROWS($AW$6:$AW$17)-ROWS($BA$6:$BA$17)),IFERROR(INDEX($BI$6:$BI$17, ROWS($BP$4:BP6)-ROWS($AK$6:$AK$17)-ROWS($AO$6:$AO$17)-ROWS($AS$6:$AS$17)-ROWS($AW$6:$AW$17)-ROWS($BA$6:$BA$17)-ROWS($BE$6:$BE$17)), "")))))))</f>
        <v/>
      </c>
      <c r="BQ8" s="316" t="str">
        <f t="shared" ca="1" si="31"/>
        <v/>
      </c>
      <c r="BR8" s="413" t="str">
        <f t="shared" ca="1" si="32"/>
        <v/>
      </c>
      <c r="BS8" s="412" t="str">
        <f ca="1">IF(OR(BT8="",BT8=0),"",MAX(BS$5:BS7)+1)</f>
        <v/>
      </c>
      <c r="BT8" s="316" t="str">
        <f ca="1">IFERROR(INDEX($AJ$22:$AJ$33, ROWS($BT$4:BT6)), IFERROR(INDEX($AN$22:$AN$33, ROWS($BT$4:BT6)-ROWS($AJ$22:$AJ$33)), IFERROR(INDEX($AR$22:$AR$33, ROWS($BT$4:BT6)-ROWS($AJ$22:$AJ$33)-ROWS($AN$22:$AN$33)),IFERROR(INDEX($AV$22:$AV$33, ROWS($BT$4:BT6)-ROWS($AJ$22:$AJ$33)-ROWS($AN$22:$AN$33)-ROWS($AR$22:$AR$33)),IFERROR(INDEX($AZ$22:$AZ$33, ROWS($BT$4:BT6)-ROWS($AJ$22:$AJ$33)-ROWS($AN$22:$AN$33)-ROWS($AR$22:$AR$33)-ROWS($AV$22:$AV$33)),IFERROR(INDEX($BD$22:$BD$33, ROWS($BT$4:BT6)-ROWS($AJ$22:$AJ$33)-ROWS($AN$22:$AN$33)-ROWS($AR$22:$AR$33)-ROWS($AV$22:$AV$33)-ROWS($AZ$22:$AZ$33)),IFERROR(INDEX($BH$22:$BH$33, ROWS($BT$4:BT6)-ROWS($AJ$22:$AJ$33)-ROWS($AN$22:$AN$33)-ROWS($AR$22:$AR$33)-ROWS($AV$22:$AV$33)-ROWS($AZ$22:$AZ$33)-ROWS($BD$22:$BD$33)), "")))))))</f>
        <v/>
      </c>
      <c r="BU8" s="316" t="str">
        <f t="shared" ca="1" si="33"/>
        <v>Car 2 Gas</v>
      </c>
      <c r="BV8" s="316" t="str">
        <f ca="1">IF(OR(BW8="",BW8=0),"",MAX(BV$5:BV7)+1)</f>
        <v/>
      </c>
      <c r="BW8" s="316" t="str">
        <f ca="1">IFERROR(INDEX($AK$22:$AK$33, ROWS($BW$4:BW6)), IFERROR(INDEX($AO$22:$AO$33, ROWS($BW$4:BW6)-ROWS($AK$22:$AK$33)), IFERROR(INDEX($AS$22:$AS$33, ROWS($BW$4:BW6)-ROWS($AK$22:$AK$33)-ROWS($AO$22:$AO$33)),IFERROR(INDEX($AW$22:$AW$33, ROWS($BW$4:BW6)-ROWS($AK$22:$AK$33)-ROWS($AO$22:$AO$33)-ROWS($AS$22:$AS$33)),IFERROR(INDEX($BA$22:$BA$33, ROWS($BW$4:BW6)-ROWS($AK$22:$AK$33)-ROWS($AO$22:$AO$33)-ROWS($AS$22:$AS$33)-ROWS($AW$22:$AW$33)),IFERROR(INDEX($BE$22:$BE$33, ROWS($BW$4:BW6)-ROWS($AK$22:$AK$33)-ROWS($AO$22:$AO$33)-ROWS($AS$22:$AS$33)-ROWS($AW$22:$AW$33)-ROWS($BA$22:$BA$33)),IFERROR(INDEX($BI$22:$BI$33, ROWS($BW$4:BW6)-ROWS($AK$22:$AK$33)-ROWS($AO$22:$AO$33)-ROWS($AS$22:$AS$33)-ROWS($AW$22:$AW$33)-ROWS($BA$22:$BA$33)-ROWS($BE$22:$BE$33)), "")))))))</f>
        <v/>
      </c>
      <c r="BX8" s="316">
        <f t="shared" ca="1" si="34"/>
        <v>80</v>
      </c>
      <c r="BY8" s="413" t="str">
        <f t="shared" ca="1" si="35"/>
        <v/>
      </c>
      <c r="BZ8" s="412" t="str">
        <f ca="1">IF(OR(CA8="",CA8=0),"",MAX(BZ$5:BZ7)+1)</f>
        <v/>
      </c>
      <c r="CA8" s="316" t="str">
        <f ca="1">IFERROR(INDEX($AJ$38:$AJ$49, ROWS($CA$4:CA6)), IFERROR(INDEX($AN$38:$AN$49, ROWS($CA$4:CA6)-ROWS($AJ$38:$AJ$49)), IFERROR(INDEX($AR$38:$AR$49, ROWS($CA$4:CA6)-ROWS($AJ$38:$AJ$49)-ROWS($AN$38:$AN$49)),IFERROR(INDEX($AV$38:$AV$49, ROWS($CA$4:CA6)-ROWS($AJ$38:$AJ$49)-ROWS($AN$38:$AN$49)-ROWS($AR$38:$AR$49)),IFERROR(INDEX($AZ$38:$AZ$49, ROWS($CA$4:CA6)-ROWS($AJ$38:$AJ$49)-ROWS($AN$38:$AN$49)-ROWS($AR$38:$AR$49)-ROWS($AV$38:$AV$49)),IFERROR(INDEX($BD$38:$BD$49, ROWS($CA$4:CA6)-ROWS($AJ$38:$AJ$49)-ROWS($AN$38:$AN$49)-ROWS($AR$38:$AR$49)-ROWS($AV$38:$AV$49)-ROWS($AZ$38:$AZ$49)),IFERROR(INDEX($BH$38:$BH$49, ROWS($CA$4:CA6)-ROWS($AJ$38:$AJ$49)-ROWS($AN$38:$AN$49)-ROWS($AR$38:$AR$49)-ROWS($AV$38:$AV$49)-ROWS($AZ$38:$AZ$49)-ROWS($BD$38:$BD$49)), "")))))))</f>
        <v/>
      </c>
      <c r="CB8" s="316" t="str">
        <f t="shared" ca="1" si="36"/>
        <v>Paycheck 2</v>
      </c>
      <c r="CC8" s="316" t="str">
        <f ca="1">IF(OR(CD8="",CD8=0),"",MAX(CC$5:CC7)+1)</f>
        <v/>
      </c>
      <c r="CD8" s="316" t="str">
        <f ca="1">IFERROR(INDEX($AK$38:$AK$49, ROWS($CD$4:CD6)), IFERROR(INDEX($AO$38:$AO$49, ROWS($CD$4:CD6)-ROWS($AK$38:$AK$49)), IFERROR(INDEX($AS$38:$AS$49, ROWS($CD$4:CD6)-ROWS($AK$38:$AK$49)-ROWS($AO$38:$AO$49)),IFERROR(INDEX($AW$38:$AW$49, ROWS($CD$4:CD6)-ROWS($AK$38:$AK$49)-ROWS($AO$38:$AO$49)-ROWS($AS$38:$AS$49)),IFERROR(INDEX($BA$38:$BA$49, ROWS($CD$4:CD6)-ROWS($AK$38:$AK$49)-ROWS($AO$38:$AO$49)-ROWS($AS$38:$AS$49)-ROWS($AW$38:$AW$49)),IFERROR(INDEX($BE$38:$BE$49, ROWS($CD$4:CD6)-ROWS($AK$38:$AK$49)-ROWS($AO$38:$AO$49)-ROWS($AS$38:$AS$49)-ROWS($AW$38:$AW$49)-ROWS($BA$38:$BA$49)),IFERROR(INDEX($BI$38:$BI$49, ROWS($CD$4:CD6)-ROWS($AK$38:$AK$49)-ROWS($AO$38:$AO$49)-ROWS($AS$38:$AS$49)-ROWS($AW$38:$AW$49)-ROWS($BA$38:$BA$49)-ROWS($BE$38:$BE$49)), "")))))))</f>
        <v/>
      </c>
      <c r="CE8" s="316">
        <f t="shared" ca="1" si="37"/>
        <v>400</v>
      </c>
      <c r="CF8" s="413" t="str">
        <f t="shared" ca="1" si="38"/>
        <v>Income</v>
      </c>
      <c r="CG8" s="412">
        <f ca="1">IF(OR(CH8="",CH8=0),"",MAX(CG$5:CG7)+1)</f>
        <v>3</v>
      </c>
      <c r="CH8" s="316" t="str">
        <f ca="1">IFERROR(INDEX($AJ$54:$AJ$65, ROWS($CH$4:CH6)), IFERROR(INDEX($AN$54:$AN$65, ROWS($CH$4:CH6)-ROWS($AJ$54:$AJ$65)), IFERROR(INDEX($AR$54:$AR$65, ROWS($CH$4:CH6)-ROWS($AJ$54:$AJ$65)-ROWS($AN$54:$AN$65)),IFERROR(INDEX($AV$54:$AV$65, ROWS($CH$4:CH6)-ROWS($AJ$54:$AJ$65)-ROWS($AN$54:$AN$65)-ROWS($AR$54:$AR$65)),IFERROR(INDEX($AZ$54:$AZ$65, ROWS($CH$4:CH6)-ROWS($AJ$54:$AJ$65)-ROWS($AN$54:$AN$65)-ROWS($AR$54:$AR$65)-ROWS($AV$54:$AV$65)),IFERROR(INDEX($BD$54:$BD$65, ROWS($CH$4:CH6)-ROWS($AJ$54:$AJ$65)-ROWS($AN$54:$AN$65)-ROWS($AR$54:$AR$65)-ROWS($AV$54:$AV$65)-ROWS($AZ$54:$AZ$65)),IFERROR(INDEX($BH$54:$BH$65, ROWS($CH$4:CH6)-ROWS($AJ$54:$AJ$65)-ROWS($AN$54:$AN$65)-ROWS($AR$54:$AR$65)-ROWS($AV$54:$AV$65)-ROWS($AZ$54:$AZ$65)-ROWS($BD$54:$BD$65)), "")))))))</f>
        <v>Groceries</v>
      </c>
      <c r="CI8" s="316" t="str">
        <f t="shared" ca="1" si="39"/>
        <v>Groceries</v>
      </c>
      <c r="CJ8" s="316">
        <f ca="1">IF(OR(CK8="",CK8=0),"",MAX(CJ$5:CJ7)+1)</f>
        <v>3</v>
      </c>
      <c r="CK8" s="316">
        <f ca="1">IFERROR(INDEX($AK$54:$AK$65, ROWS($CK$4:CK6)), IFERROR(INDEX($AO$54:$AO$65, ROWS($CK$4:CK6)-ROWS($AK$54:$AK$65)), IFERROR(INDEX($AS$54:$AS$65, ROWS($CK$4:CK6)-ROWS($AK$54:$AK$65)-ROWS($AO$54:$AO$65)),IFERROR(INDEX($AW$54:$AW$65, ROWS($CK$4:CK6)-ROWS($AK$54:$AK$65)-ROWS($AO$54:$AO$65)-ROWS($AS$54:$AS$65)),IFERROR(INDEX($BA$54:$BA$65, ROWS($CK$4:CK6)-ROWS($AK$54:$AK$65)-ROWS($AO$54:$AO$65)-ROWS($AS$54:$AS$65)-ROWS($AW$54:$AW$65)),IFERROR(INDEX($BE$54:$BE$65, ROWS($CK$4:CK6)-ROWS($AK$54:$AK$65)-ROWS($AO$54:$AO$65)-ROWS($AS$54:$AS$65)-ROWS($AW$54:$AW$65)-ROWS($BA$54:$BA$65)),IFERROR(INDEX($BI$54:$BI$65, ROWS($CK$4:CK6)-ROWS($AK$54:$AK$65)-ROWS($AO$54:$AO$65)-ROWS($AS$54:$AS$65)-ROWS($AW$54:$AW$65)-ROWS($BA$54:$BA$65)-ROWS($BE$54:$BE$65)), "")))))))</f>
        <v>125</v>
      </c>
      <c r="CL8" s="316">
        <f t="shared" ca="1" si="40"/>
        <v>125</v>
      </c>
      <c r="CM8" s="413" t="str">
        <f t="shared" ca="1" si="41"/>
        <v/>
      </c>
      <c r="CN8" s="412" t="str">
        <f ca="1">IF(OR(CO8="",CO8=0),"",MAX(CN$5:CN7)+1)</f>
        <v/>
      </c>
      <c r="CO8" s="316" t="str">
        <f ca="1">IFERROR(INDEX($AJ$70:$AJ$81, ROWS($CO$4:CO6)), IFERROR(INDEX($AN$70:$AN$81, ROWS($CO$4:CO6)-ROWS($AJ$70:$AJ$81)), IFERROR(INDEX($AR$70:$AR$81, ROWS($CO$4:CO6)-ROWS($AJ$70:$AJ$81)-ROWS($AN$70:$AN$81)),IFERROR(INDEX($AV$70:$AV$81, ROWS($CO$4:CO6)-ROWS($AJ$70:$AJ$81)-ROWS($AN$70:$AN$81)-ROWS($AR$70:$AR$81)),IFERROR(INDEX($AZ$70:$AZ$81, ROWS($CO$4:CO6)-ROWS($AJ$70:$AJ$81)-ROWS($AN$70:$AN$81)-ROWS($AR$70:$AR$81)-ROWS($AV$70:$AV$81)),IFERROR(INDEX($BD$70:$BD$81, ROWS($CO$4:CO6)-ROWS($AJ$70:$AJ$81)-ROWS($AN$70:$AN$81)-ROWS($AR$70:$AR$81)-ROWS($AV$70:$AV$81)-ROWS($AZ$70:$AZ$81)),IFERROR(INDEX($BH$70:$BH$81, ROWS($CO$4:CO6)-ROWS($AJ$70:$AJ$81)-ROWS($AN$70:$AN$81)-ROWS($AR$70:$AR$81)-ROWS($AV$70:$AV$81)-ROWS($AZ$70:$AZ$81)-ROWS($BD$70:$BD$81)), "")))))))</f>
        <v/>
      </c>
      <c r="CP8" s="316" t="str">
        <f t="shared" ca="1" si="42"/>
        <v>Boat Loan</v>
      </c>
      <c r="CQ8" s="316" t="str">
        <f ca="1">IF(OR(CR8="",CR8=0),"",MAX(CQ$5:CQ7)+1)</f>
        <v/>
      </c>
      <c r="CR8" s="316" t="str">
        <f ca="1">IFERROR(INDEX($AK$70:$AK$81, ROWS($CR$4:CR6)), IFERROR(INDEX($AO$70:$AO$81, ROWS($CR$4:CR6)-ROWS($AK$70:$AK$81)), IFERROR(INDEX($AS$70:$AS$81, ROWS($CR$4:CR6)-ROWS($AK$70:$AK$81)-ROWS($AO$70:$AO$81)),IFERROR(INDEX($AW$70:$AW$81, ROWS($CR$4:CR6)-ROWS($AK$70:$AK$81)-ROWS($AO$70:$AO$81)-ROWS($AS$70:$AS$81)),IFERROR(INDEX($BA$70:$BA$81, ROWS($CR$4:CR6)-ROWS($AK$70:$AK$81)-ROWS($AO$70:$AO$81)-ROWS($AS$70:$AS$81)-ROWS($AW$70:$AW$81)),IFERROR(INDEX($BE$70:$BE$81, ROWS($CR$4:CR6)-ROWS($AK$70:$AK$81)-ROWS($AO$70:$AO$81)-ROWS($AS$70:$AS$81)-ROWS($AW$70:$AW$81)-ROWS($BA$70:$BA$81)),IFERROR(INDEX($BI$70:$BI$81, ROWS($CR$4:CR6)-ROWS($AK$70:$AK$81)-ROWS($AO$70:$AO$81)-ROWS($AS$70:$AS$81)-ROWS($AW$70:$AW$81)-ROWS($BA$70:$BA$81)-ROWS($BE$70:$BE$81)), "")))))))</f>
        <v/>
      </c>
      <c r="CS8" s="316">
        <f t="shared" ca="1" si="43"/>
        <v>300</v>
      </c>
      <c r="CT8" s="413" t="str">
        <f t="shared" ca="1" si="44"/>
        <v/>
      </c>
      <c r="CU8" s="412" t="str">
        <f>IF(OR(CV8="",CV8=0),"",MAX(CU$5:CU7)+1)</f>
        <v/>
      </c>
      <c r="CV8" s="316">
        <f>IFERROR(INDEX($AJ$86:$AJ$97, ROWS($CV$4:CV6)), IFERROR(INDEX($AN$86:$AN$97, ROWS($CV$4:CV6)-ROWS($AJ$86:$AJ$97)), ""))</f>
        <v>0</v>
      </c>
      <c r="CW8" s="316" t="str">
        <f t="shared" si="45"/>
        <v/>
      </c>
      <c r="CX8" s="316" t="str">
        <f>IF(OR(CY8="",CY8=0),"",MAX(CX$5:CX7)+1)</f>
        <v/>
      </c>
      <c r="CY8" s="316">
        <f>IFERROR(INDEX($AK$86:$AK$97, ROWS($CY$4:CY6)), IFERROR(INDEX($AO$86:$AO$97, ROWS($CY$4:CY6)-ROWS($AK$86:$AK$97)), ""))</f>
        <v>0</v>
      </c>
      <c r="CZ8" s="316" t="str">
        <f t="shared" si="46"/>
        <v/>
      </c>
      <c r="DA8" s="413" t="str">
        <f t="shared" si="47"/>
        <v/>
      </c>
      <c r="DC8" s="438" t="str">
        <f ca="1">IF(OR(DD8="",DD8=0),"",MAX(DC$5:DC7)+1)</f>
        <v/>
      </c>
      <c r="DD8" s="434" t="str">
        <f t="shared" ca="1" si="48"/>
        <v/>
      </c>
      <c r="DE8" s="413" t="str">
        <f t="shared" ca="1" si="49"/>
        <v/>
      </c>
      <c r="DF8" s="431" t="str">
        <f ca="1">IF(OR(DG8="",DG8=0),"",MAX(DF$5:DF7)+1)</f>
        <v/>
      </c>
      <c r="DG8" s="412" t="str">
        <f t="shared" ca="1" si="50"/>
        <v/>
      </c>
      <c r="DH8" s="413" t="str">
        <f t="shared" ca="1" si="51"/>
        <v/>
      </c>
      <c r="DI8" s="412" t="str">
        <f t="shared" ca="1" si="52"/>
        <v/>
      </c>
      <c r="DJ8" s="413" t="str">
        <f t="shared" ca="1" si="53"/>
        <v/>
      </c>
      <c r="DK8" s="412" t="str">
        <f t="shared" ca="1" si="54"/>
        <v/>
      </c>
      <c r="DL8" s="413" t="str">
        <f t="shared" ca="1" si="55"/>
        <v/>
      </c>
      <c r="DN8" s="425" t="str">
        <f ca="1">IF(DI12="","",CONCATENATE(DI12," - ",DJ12))</f>
        <v/>
      </c>
      <c r="DO8" s="295" t="str">
        <f ca="1">IF(DI13="","",CONCATENATE(DI13," - ",DJ13))</f>
        <v/>
      </c>
      <c r="DP8" s="295" t="str">
        <f ca="1">IF(DI14="","",CONCATENATE(DI14," - ",DJ14))</f>
        <v/>
      </c>
      <c r="DQ8" s="425" t="str">
        <f ca="1">IF(DK12="","",CONCATENATE(DK12," - ",DL12))</f>
        <v/>
      </c>
      <c r="DR8" s="295" t="str">
        <f ca="1">IF(DK13="","",CONCATENATE(DK13," - ",DL13))</f>
        <v/>
      </c>
      <c r="DS8" s="426" t="str">
        <f ca="1">IF(DK14="","",CONCATENATE(DK14," - ",DL14))</f>
        <v/>
      </c>
    </row>
    <row r="9" spans="1:123" s="292" customFormat="1" ht="15" customHeight="1" x14ac:dyDescent="0.3">
      <c r="A9" s="1183" t="s">
        <v>478</v>
      </c>
      <c r="B9" s="1182"/>
      <c r="C9" s="1183" t="s">
        <v>478</v>
      </c>
      <c r="D9" s="1182"/>
      <c r="E9" s="1183" t="s">
        <v>478</v>
      </c>
      <c r="F9" s="1182"/>
      <c r="G9" s="1183" t="s">
        <v>478</v>
      </c>
      <c r="H9" s="1182"/>
      <c r="I9" s="1183" t="s">
        <v>478</v>
      </c>
      <c r="J9" s="1182"/>
      <c r="K9" s="1183" t="s">
        <v>478</v>
      </c>
      <c r="L9" s="1182"/>
      <c r="M9" s="1183" t="s">
        <v>478</v>
      </c>
      <c r="N9" s="1182"/>
      <c r="P9" s="295" t="str">
        <f t="shared" ca="1" si="1"/>
        <v/>
      </c>
      <c r="Q9" s="295" t="str">
        <f t="shared" ca="1" si="0"/>
        <v/>
      </c>
      <c r="R9" s="295" t="str">
        <f t="shared" ca="1" si="0"/>
        <v/>
      </c>
      <c r="S9" s="296" t="str">
        <f t="shared" ca="1" si="0"/>
        <v/>
      </c>
      <c r="T9" s="295" t="str">
        <f t="shared" ca="1" si="0"/>
        <v/>
      </c>
      <c r="U9" s="295" t="str">
        <f t="shared" ca="1" si="0"/>
        <v/>
      </c>
      <c r="V9" s="1158"/>
      <c r="W9" s="1159"/>
      <c r="X9" s="445"/>
      <c r="Y9"/>
      <c r="AB9" s="299"/>
      <c r="AC9" s="358">
        <f>IF('Data Entry'!B15="","",'Data Entry'!B15)</f>
        <v>17</v>
      </c>
      <c r="AD9" s="356" t="str">
        <f>IF('Data Entry'!A15="","",'Data Entry'!A15)</f>
        <v>Cellular</v>
      </c>
      <c r="AE9" s="363">
        <f>IF('Data Entry'!C15="","",'Data Entry'!C15)</f>
        <v>225</v>
      </c>
      <c r="AF9" s="402" t="str">
        <f>IF('Data Entry'!E15="","",'Data Entry'!E15)</f>
        <v>Monthly</v>
      </c>
      <c r="AG9" s="300"/>
      <c r="AH9"/>
      <c r="AI9" s="304">
        <f t="shared" ca="1" si="23"/>
        <v>18</v>
      </c>
      <c r="AJ9" s="305" t="str">
        <f t="shared" ca="1" si="2"/>
        <v/>
      </c>
      <c r="AK9" s="306" t="str">
        <f t="shared" ca="1" si="3"/>
        <v/>
      </c>
      <c r="AL9" s="307" t="str">
        <f t="shared" ca="1" si="4"/>
        <v/>
      </c>
      <c r="AM9" s="304">
        <f t="shared" ca="1" si="24"/>
        <v>18</v>
      </c>
      <c r="AN9" s="305" t="str">
        <f t="shared" ca="1" si="5"/>
        <v/>
      </c>
      <c r="AO9" s="306" t="str">
        <f t="shared" ca="1" si="6"/>
        <v/>
      </c>
      <c r="AP9" s="307" t="str">
        <f t="shared" ca="1" si="7"/>
        <v/>
      </c>
      <c r="AQ9" s="304">
        <f t="shared" ca="1" si="25"/>
        <v>18</v>
      </c>
      <c r="AR9" s="305" t="str">
        <f t="shared" ca="1" si="8"/>
        <v/>
      </c>
      <c r="AS9" s="306" t="str">
        <f t="shared" ca="1" si="9"/>
        <v/>
      </c>
      <c r="AT9" s="307" t="str">
        <f t="shared" ca="1" si="10"/>
        <v/>
      </c>
      <c r="AU9" s="304">
        <f t="shared" ca="1" si="26"/>
        <v>18</v>
      </c>
      <c r="AV9" s="305" t="str">
        <f t="shared" ca="1" si="11"/>
        <v/>
      </c>
      <c r="AW9" s="306" t="str">
        <f t="shared" ca="1" si="12"/>
        <v/>
      </c>
      <c r="AX9" s="307" t="str">
        <f t="shared" ca="1" si="13"/>
        <v/>
      </c>
      <c r="AY9" s="304">
        <f t="shared" ca="1" si="27"/>
        <v>18</v>
      </c>
      <c r="AZ9" s="305" t="str">
        <f t="shared" ca="1" si="14"/>
        <v/>
      </c>
      <c r="BA9" s="306" t="str">
        <f t="shared" ca="1" si="15"/>
        <v/>
      </c>
      <c r="BB9" s="307" t="str">
        <f t="shared" ca="1" si="16"/>
        <v/>
      </c>
      <c r="BC9" s="304" t="str">
        <f t="shared" ca="1" si="28"/>
        <v/>
      </c>
      <c r="BD9" s="305" t="str">
        <f t="shared" ca="1" si="17"/>
        <v/>
      </c>
      <c r="BE9" s="306" t="str">
        <f t="shared" ca="1" si="18"/>
        <v/>
      </c>
      <c r="BF9" s="307" t="str">
        <f t="shared" ca="1" si="19"/>
        <v/>
      </c>
      <c r="BG9" s="304" t="str">
        <f t="shared" ca="1" si="29"/>
        <v/>
      </c>
      <c r="BH9" s="305" t="str">
        <f t="shared" ca="1" si="20"/>
        <v/>
      </c>
      <c r="BI9" s="306" t="str">
        <f t="shared" ca="1" si="21"/>
        <v/>
      </c>
      <c r="BJ9" s="307" t="str">
        <f t="shared" ca="1" si="22"/>
        <v/>
      </c>
      <c r="BL9" s="412" t="str">
        <f ca="1">IF(OR(BM9="",BM9=0),"",MAX(BL$5:BL8)+1)</f>
        <v/>
      </c>
      <c r="BM9" s="316" t="str">
        <f ca="1">IFERROR(INDEX($AJ$6:$AJ$17, ROWS(BM$4:$BM7)), IFERROR(INDEX($AN$6:$AN$17, ROWS(BM$4:$BM7)-ROWS($AJ$6:$AJ$17)), IFERROR(INDEX($AR$6:$AR$17, ROWS(BM$4:$BM7)-ROWS($AJ$6:$AJ$17)-ROWS($AN$6:$AN$17)),IFERROR(INDEX($AV$6:$AV$17, ROWS(BM$4:$BM7)-ROWS($AJ$6:$AJ$17)-ROWS($AN$6:$AN$17)-ROWS($AR$6:$AR$17)),IFERROR(INDEX($AZ$6:$AZ$17, ROWS(BM$4:$BM7)-ROWS($AJ$6:$AJ$17)-ROWS($AN$6:$AN$17)-ROWS($AR$6:$AR$17)-ROWS($AV$6:$AV$17)),IFERROR(INDEX($BD$6:$BD$17, ROWS(BM$4:$BM7)-ROWS($AJ$6:$AJ$17)-ROWS($AN$6:$AN$17)-ROWS($AR$6:$AR$17)-ROWS($AV$6:$AV$17)-ROWS($AZ$6:$AZ$17)),IFERROR(INDEX($BH$6:$BH$17, ROWS(BM$4:$BM7)-ROWS($AJ$6:$AJ$17)-ROWS($AN$6:$AN$17)-ROWS($AR$6:$AR$17)-ROWS($AV$6:$AV$17)-ROWS($AZ$6:$AZ$17)-ROWS($BD$6:$BD$17)), "")))))))</f>
        <v/>
      </c>
      <c r="BN9" s="316" t="str">
        <f t="shared" ca="1" si="30"/>
        <v/>
      </c>
      <c r="BO9" s="316" t="str">
        <f ca="1">IF(OR(BP9="",BP9=0),"",MAX(BO$5:BO8)+1)</f>
        <v/>
      </c>
      <c r="BP9" s="316" t="str">
        <f ca="1">IFERROR(INDEX($AK$6:$AK$17, ROWS($BP$4:BP7)), IFERROR(INDEX($AO$6:$AO$17, ROWS($BP$4:BP7)-ROWS($AK$6:$AK$17)), IFERROR(INDEX($AS$6:$AS$17, ROWS($BP$4:BP7)-ROWS($AK$6:$AK$17)-ROWS($AO$6:$AO$17)),IFERROR(INDEX($AW$6:$AW$17, ROWS($BP$4:BP7)-ROWS($AK$6:$AK$17)-ROWS($AO$6:$AO$17)-ROWS($AS$6:$AS$17)),IFERROR(INDEX($BA$6:$BA$17, ROWS($BP$4:BP7)-ROWS($AK$6:$AK$17)-ROWS($AO$6:$AO$17)-ROWS($AS$6:$AS$17)-ROWS($AW$6:$AW$17)),IFERROR(INDEX($BE$6:$BE$17, ROWS($BP$4:BP7)-ROWS($AK$6:$AK$17)-ROWS($AO$6:$AO$17)-ROWS($AS$6:$AS$17)-ROWS($AW$6:$AW$17)-ROWS($BA$6:$BA$17)),IFERROR(INDEX($BI$6:$BI$17, ROWS($BP$4:BP7)-ROWS($AK$6:$AK$17)-ROWS($AO$6:$AO$17)-ROWS($AS$6:$AS$17)-ROWS($AW$6:$AW$17)-ROWS($BA$6:$BA$17)-ROWS($BE$6:$BE$17)), "")))))))</f>
        <v/>
      </c>
      <c r="BQ9" s="316" t="str">
        <f t="shared" ca="1" si="31"/>
        <v/>
      </c>
      <c r="BR9" s="413" t="str">
        <f t="shared" ca="1" si="32"/>
        <v/>
      </c>
      <c r="BS9" s="412" t="str">
        <f ca="1">IF(OR(BT9="",BT9=0),"",MAX(BS$5:BS8)+1)</f>
        <v/>
      </c>
      <c r="BT9" s="316" t="str">
        <f ca="1">IFERROR(INDEX($AJ$22:$AJ$33, ROWS($BT$4:BT7)), IFERROR(INDEX($AN$22:$AN$33, ROWS($BT$4:BT7)-ROWS($AJ$22:$AJ$33)), IFERROR(INDEX($AR$22:$AR$33, ROWS($BT$4:BT7)-ROWS($AJ$22:$AJ$33)-ROWS($AN$22:$AN$33)),IFERROR(INDEX($AV$22:$AV$33, ROWS($BT$4:BT7)-ROWS($AJ$22:$AJ$33)-ROWS($AN$22:$AN$33)-ROWS($AR$22:$AR$33)),IFERROR(INDEX($AZ$22:$AZ$33, ROWS($BT$4:BT7)-ROWS($AJ$22:$AJ$33)-ROWS($AN$22:$AN$33)-ROWS($AR$22:$AR$33)-ROWS($AV$22:$AV$33)),IFERROR(INDEX($BD$22:$BD$33, ROWS($BT$4:BT7)-ROWS($AJ$22:$AJ$33)-ROWS($AN$22:$AN$33)-ROWS($AR$22:$AR$33)-ROWS($AV$22:$AV$33)-ROWS($AZ$22:$AZ$33)),IFERROR(INDEX($BH$22:$BH$33, ROWS($BT$4:BT7)-ROWS($AJ$22:$AJ$33)-ROWS($AN$22:$AN$33)-ROWS($AR$22:$AR$33)-ROWS($AV$22:$AV$33)-ROWS($AZ$22:$AZ$33)-ROWS($BD$22:$BD$33)), "")))))))</f>
        <v/>
      </c>
      <c r="BU9" s="316" t="str">
        <f t="shared" ca="1" si="33"/>
        <v>Internet</v>
      </c>
      <c r="BV9" s="316" t="str">
        <f ca="1">IF(OR(BW9="",BW9=0),"",MAX(BV$5:BV8)+1)</f>
        <v/>
      </c>
      <c r="BW9" s="316" t="str">
        <f ca="1">IFERROR(INDEX($AK$22:$AK$33, ROWS($BW$4:BW7)), IFERROR(INDEX($AO$22:$AO$33, ROWS($BW$4:BW7)-ROWS($AK$22:$AK$33)), IFERROR(INDEX($AS$22:$AS$33, ROWS($BW$4:BW7)-ROWS($AK$22:$AK$33)-ROWS($AO$22:$AO$33)),IFERROR(INDEX($AW$22:$AW$33, ROWS($BW$4:BW7)-ROWS($AK$22:$AK$33)-ROWS($AO$22:$AO$33)-ROWS($AS$22:$AS$33)),IFERROR(INDEX($BA$22:$BA$33, ROWS($BW$4:BW7)-ROWS($AK$22:$AK$33)-ROWS($AO$22:$AO$33)-ROWS($AS$22:$AS$33)-ROWS($AW$22:$AW$33)),IFERROR(INDEX($BE$22:$BE$33, ROWS($BW$4:BW7)-ROWS($AK$22:$AK$33)-ROWS($AO$22:$AO$33)-ROWS($AS$22:$AS$33)-ROWS($AW$22:$AW$33)-ROWS($BA$22:$BA$33)),IFERROR(INDEX($BI$22:$BI$33, ROWS($BW$4:BW7)-ROWS($AK$22:$AK$33)-ROWS($AO$22:$AO$33)-ROWS($AS$22:$AS$33)-ROWS($AW$22:$AW$33)-ROWS($BA$22:$BA$33)-ROWS($BE$22:$BE$33)), "")))))))</f>
        <v/>
      </c>
      <c r="BX9" s="316">
        <f t="shared" ca="1" si="34"/>
        <v>100</v>
      </c>
      <c r="BY9" s="413" t="str">
        <f t="shared" ca="1" si="35"/>
        <v/>
      </c>
      <c r="BZ9" s="412" t="str">
        <f ca="1">IF(OR(CA9="",CA9=0),"",MAX(BZ$5:BZ8)+1)</f>
        <v/>
      </c>
      <c r="CA9" s="316" t="str">
        <f ca="1">IFERROR(INDEX($AJ$38:$AJ$49, ROWS($CA$4:CA7)), IFERROR(INDEX($AN$38:$AN$49, ROWS($CA$4:CA7)-ROWS($AJ$38:$AJ$49)), IFERROR(INDEX($AR$38:$AR$49, ROWS($CA$4:CA7)-ROWS($AJ$38:$AJ$49)-ROWS($AN$38:$AN$49)),IFERROR(INDEX($AV$38:$AV$49, ROWS($CA$4:CA7)-ROWS($AJ$38:$AJ$49)-ROWS($AN$38:$AN$49)-ROWS($AR$38:$AR$49)),IFERROR(INDEX($AZ$38:$AZ$49, ROWS($CA$4:CA7)-ROWS($AJ$38:$AJ$49)-ROWS($AN$38:$AN$49)-ROWS($AR$38:$AR$49)-ROWS($AV$38:$AV$49)),IFERROR(INDEX($BD$38:$BD$49, ROWS($CA$4:CA7)-ROWS($AJ$38:$AJ$49)-ROWS($AN$38:$AN$49)-ROWS($AR$38:$AR$49)-ROWS($AV$38:$AV$49)-ROWS($AZ$38:$AZ$49)),IFERROR(INDEX($BH$38:$BH$49, ROWS($CA$4:CA7)-ROWS($AJ$38:$AJ$49)-ROWS($AN$38:$AN$49)-ROWS($AR$38:$AR$49)-ROWS($AV$38:$AV$49)-ROWS($AZ$38:$AZ$49)-ROWS($BD$38:$BD$49)), "")))))))</f>
        <v/>
      </c>
      <c r="CB9" s="316" t="str">
        <f t="shared" ca="1" si="36"/>
        <v>Lawn Service</v>
      </c>
      <c r="CC9" s="316" t="str">
        <f ca="1">IF(OR(CD9="",CD9=0),"",MAX(CC$5:CC8)+1)</f>
        <v/>
      </c>
      <c r="CD9" s="316" t="str">
        <f ca="1">IFERROR(INDEX($AK$38:$AK$49, ROWS($CD$4:CD7)), IFERROR(INDEX($AO$38:$AO$49, ROWS($CD$4:CD7)-ROWS($AK$38:$AK$49)), IFERROR(INDEX($AS$38:$AS$49, ROWS($CD$4:CD7)-ROWS($AK$38:$AK$49)-ROWS($AO$38:$AO$49)),IFERROR(INDEX($AW$38:$AW$49, ROWS($CD$4:CD7)-ROWS($AK$38:$AK$49)-ROWS($AO$38:$AO$49)-ROWS($AS$38:$AS$49)),IFERROR(INDEX($BA$38:$BA$49, ROWS($CD$4:CD7)-ROWS($AK$38:$AK$49)-ROWS($AO$38:$AO$49)-ROWS($AS$38:$AS$49)-ROWS($AW$38:$AW$49)),IFERROR(INDEX($BE$38:$BE$49, ROWS($CD$4:CD7)-ROWS($AK$38:$AK$49)-ROWS($AO$38:$AO$49)-ROWS($AS$38:$AS$49)-ROWS($AW$38:$AW$49)-ROWS($BA$38:$BA$49)),IFERROR(INDEX($BI$38:$BI$49, ROWS($CD$4:CD7)-ROWS($AK$38:$AK$49)-ROWS($AO$38:$AO$49)-ROWS($AS$38:$AS$49)-ROWS($AW$38:$AW$49)-ROWS($BA$38:$BA$49)-ROWS($BE$38:$BE$49)), "")))))))</f>
        <v/>
      </c>
      <c r="CE9" s="316">
        <f t="shared" ca="1" si="37"/>
        <v>50</v>
      </c>
      <c r="CF9" s="413" t="str">
        <f t="shared" ca="1" si="38"/>
        <v/>
      </c>
      <c r="CG9" s="412" t="str">
        <f ca="1">IF(OR(CH9="",CH9=0),"",MAX(CG$5:CG8)+1)</f>
        <v/>
      </c>
      <c r="CH9" s="316" t="str">
        <f ca="1">IFERROR(INDEX($AJ$54:$AJ$65, ROWS($CH$4:CH7)), IFERROR(INDEX($AN$54:$AN$65, ROWS($CH$4:CH7)-ROWS($AJ$54:$AJ$65)), IFERROR(INDEX($AR$54:$AR$65, ROWS($CH$4:CH7)-ROWS($AJ$54:$AJ$65)-ROWS($AN$54:$AN$65)),IFERROR(INDEX($AV$54:$AV$65, ROWS($CH$4:CH7)-ROWS($AJ$54:$AJ$65)-ROWS($AN$54:$AN$65)-ROWS($AR$54:$AR$65)),IFERROR(INDEX($AZ$54:$AZ$65, ROWS($CH$4:CH7)-ROWS($AJ$54:$AJ$65)-ROWS($AN$54:$AN$65)-ROWS($AR$54:$AR$65)-ROWS($AV$54:$AV$65)),IFERROR(INDEX($BD$54:$BD$65, ROWS($CH$4:CH7)-ROWS($AJ$54:$AJ$65)-ROWS($AN$54:$AN$65)-ROWS($AR$54:$AR$65)-ROWS($AV$54:$AV$65)-ROWS($AZ$54:$AZ$65)),IFERROR(INDEX($BH$54:$BH$65, ROWS($CH$4:CH7)-ROWS($AJ$54:$AJ$65)-ROWS($AN$54:$AN$65)-ROWS($AR$54:$AR$65)-ROWS($AV$54:$AV$65)-ROWS($AZ$54:$AZ$65)-ROWS($BD$54:$BD$65)), "")))))))</f>
        <v/>
      </c>
      <c r="CI9" s="316" t="str">
        <f t="shared" ca="1" si="39"/>
        <v>Paycheck 2</v>
      </c>
      <c r="CJ9" s="316" t="str">
        <f ca="1">IF(OR(CK9="",CK9=0),"",MAX(CJ$5:CJ8)+1)</f>
        <v/>
      </c>
      <c r="CK9" s="316" t="str">
        <f ca="1">IFERROR(INDEX($AK$54:$AK$65, ROWS($CK$4:CK7)), IFERROR(INDEX($AO$54:$AO$65, ROWS($CK$4:CK7)-ROWS($AK$54:$AK$65)), IFERROR(INDEX($AS$54:$AS$65, ROWS($CK$4:CK7)-ROWS($AK$54:$AK$65)-ROWS($AO$54:$AO$65)),IFERROR(INDEX($AW$54:$AW$65, ROWS($CK$4:CK7)-ROWS($AK$54:$AK$65)-ROWS($AO$54:$AO$65)-ROWS($AS$54:$AS$65)),IFERROR(INDEX($BA$54:$BA$65, ROWS($CK$4:CK7)-ROWS($AK$54:$AK$65)-ROWS($AO$54:$AO$65)-ROWS($AS$54:$AS$65)-ROWS($AW$54:$AW$65)),IFERROR(INDEX($BE$54:$BE$65, ROWS($CK$4:CK7)-ROWS($AK$54:$AK$65)-ROWS($AO$54:$AO$65)-ROWS($AS$54:$AS$65)-ROWS($AW$54:$AW$65)-ROWS($BA$54:$BA$65)),IFERROR(INDEX($BI$54:$BI$65, ROWS($CK$4:CK7)-ROWS($AK$54:$AK$65)-ROWS($AO$54:$AO$65)-ROWS($AS$54:$AS$65)-ROWS($AW$54:$AW$65)-ROWS($BA$54:$BA$65)-ROWS($BE$54:$BE$65)), "")))))))</f>
        <v/>
      </c>
      <c r="CL9" s="316">
        <f t="shared" ca="1" si="40"/>
        <v>400</v>
      </c>
      <c r="CM9" s="413" t="str">
        <f t="shared" ca="1" si="41"/>
        <v>Income</v>
      </c>
      <c r="CN9" s="412" t="str">
        <f ca="1">IF(OR(CO9="",CO9=0),"",MAX(CN$5:CN8)+1)</f>
        <v/>
      </c>
      <c r="CO9" s="316" t="str">
        <f ca="1">IFERROR(INDEX($AJ$70:$AJ$81, ROWS($CO$4:CO7)), IFERROR(INDEX($AN$70:$AN$81, ROWS($CO$4:CO7)-ROWS($AJ$70:$AJ$81)), IFERROR(INDEX($AR$70:$AR$81, ROWS($CO$4:CO7)-ROWS($AJ$70:$AJ$81)-ROWS($AN$70:$AN$81)),IFERROR(INDEX($AV$70:$AV$81, ROWS($CO$4:CO7)-ROWS($AJ$70:$AJ$81)-ROWS($AN$70:$AN$81)-ROWS($AR$70:$AR$81)),IFERROR(INDEX($AZ$70:$AZ$81, ROWS($CO$4:CO7)-ROWS($AJ$70:$AJ$81)-ROWS($AN$70:$AN$81)-ROWS($AR$70:$AR$81)-ROWS($AV$70:$AV$81)),IFERROR(INDEX($BD$70:$BD$81, ROWS($CO$4:CO7)-ROWS($AJ$70:$AJ$81)-ROWS($AN$70:$AN$81)-ROWS($AR$70:$AR$81)-ROWS($AV$70:$AV$81)-ROWS($AZ$70:$AZ$81)),IFERROR(INDEX($BH$70:$BH$81, ROWS($CO$4:CO7)-ROWS($AJ$70:$AJ$81)-ROWS($AN$70:$AN$81)-ROWS($AR$70:$AR$81)-ROWS($AV$70:$AV$81)-ROWS($AZ$70:$AZ$81)-ROWS($BD$70:$BD$81)), "")))))))</f>
        <v/>
      </c>
      <c r="CP9" s="316" t="str">
        <f t="shared" ca="1" si="42"/>
        <v>Paycheck 2</v>
      </c>
      <c r="CQ9" s="316" t="str">
        <f ca="1">IF(OR(CR9="",CR9=0),"",MAX(CQ$5:CQ8)+1)</f>
        <v/>
      </c>
      <c r="CR9" s="316" t="str">
        <f ca="1">IFERROR(INDEX($AK$70:$AK$81, ROWS($CR$4:CR7)), IFERROR(INDEX($AO$70:$AO$81, ROWS($CR$4:CR7)-ROWS($AK$70:$AK$81)), IFERROR(INDEX($AS$70:$AS$81, ROWS($CR$4:CR7)-ROWS($AK$70:$AK$81)-ROWS($AO$70:$AO$81)),IFERROR(INDEX($AW$70:$AW$81, ROWS($CR$4:CR7)-ROWS($AK$70:$AK$81)-ROWS($AO$70:$AO$81)-ROWS($AS$70:$AS$81)),IFERROR(INDEX($BA$70:$BA$81, ROWS($CR$4:CR7)-ROWS($AK$70:$AK$81)-ROWS($AO$70:$AO$81)-ROWS($AS$70:$AS$81)-ROWS($AW$70:$AW$81)),IFERROR(INDEX($BE$70:$BE$81, ROWS($CR$4:CR7)-ROWS($AK$70:$AK$81)-ROWS($AO$70:$AO$81)-ROWS($AS$70:$AS$81)-ROWS($AW$70:$AW$81)-ROWS($BA$70:$BA$81)),IFERROR(INDEX($BI$70:$BI$81, ROWS($CR$4:CR7)-ROWS($AK$70:$AK$81)-ROWS($AO$70:$AO$81)-ROWS($AS$70:$AS$81)-ROWS($AW$70:$AW$81)-ROWS($BA$70:$BA$81)-ROWS($BE$70:$BE$81)), "")))))))</f>
        <v/>
      </c>
      <c r="CS9" s="316">
        <f t="shared" ca="1" si="43"/>
        <v>400</v>
      </c>
      <c r="CT9" s="413" t="str">
        <f t="shared" ca="1" si="44"/>
        <v>Income</v>
      </c>
      <c r="CU9" s="412" t="str">
        <f>IF(OR(CV9="",CV9=0),"",MAX(CU$5:CU8)+1)</f>
        <v/>
      </c>
      <c r="CV9" s="316">
        <f>IFERROR(INDEX($AJ$86:$AJ$97, ROWS($CV$4:CV7)), IFERROR(INDEX($AN$86:$AN$97, ROWS($CV$4:CV7)-ROWS($AJ$86:$AJ$97)), ""))</f>
        <v>0</v>
      </c>
      <c r="CW9" s="316" t="str">
        <f t="shared" si="45"/>
        <v/>
      </c>
      <c r="CX9" s="316" t="str">
        <f>IF(OR(CY9="",CY9=0),"",MAX(CX$5:CX8)+1)</f>
        <v/>
      </c>
      <c r="CY9" s="316">
        <f>IFERROR(INDEX($AK$86:$AK$97, ROWS($CY$4:CY7)), IFERROR(INDEX($AO$86:$AO$97, ROWS($CY$4:CY7)-ROWS($AK$86:$AK$97)), ""))</f>
        <v>0</v>
      </c>
      <c r="CZ9" s="316" t="str">
        <f t="shared" si="46"/>
        <v/>
      </c>
      <c r="DA9" s="413" t="str">
        <f t="shared" si="47"/>
        <v/>
      </c>
      <c r="DC9" s="438" t="str">
        <f ca="1">IF(OR(DD9="",DD9=0),"",MAX(DC$5:DC8)+1)</f>
        <v/>
      </c>
      <c r="DD9" s="434" t="str">
        <f t="shared" ca="1" si="48"/>
        <v/>
      </c>
      <c r="DE9" s="413" t="str">
        <f t="shared" ca="1" si="49"/>
        <v/>
      </c>
      <c r="DF9" s="431" t="str">
        <f ca="1">IF(OR(DG9="",DG9=0),"",MAX(DF$5:DF8)+1)</f>
        <v/>
      </c>
      <c r="DG9" s="412" t="str">
        <f t="shared" ca="1" si="50"/>
        <v/>
      </c>
      <c r="DH9" s="413" t="str">
        <f t="shared" ca="1" si="51"/>
        <v/>
      </c>
      <c r="DI9" s="412" t="str">
        <f t="shared" ca="1" si="52"/>
        <v/>
      </c>
      <c r="DJ9" s="413" t="str">
        <f t="shared" ca="1" si="53"/>
        <v/>
      </c>
      <c r="DK9" s="412" t="str">
        <f t="shared" ca="1" si="54"/>
        <v/>
      </c>
      <c r="DL9" s="413" t="str">
        <f t="shared" ca="1" si="55"/>
        <v/>
      </c>
      <c r="DN9" s="425" t="str">
        <f ca="1">IF(DI15="","",CONCATENATE(DI15," - ",DJ15))</f>
        <v/>
      </c>
      <c r="DO9" s="295" t="str">
        <f ca="1">IF(DI16="","",CONCATENATE(DI16," - ",DJ16))</f>
        <v/>
      </c>
      <c r="DP9" s="295" t="str">
        <f ca="1">IF(DI17="","",CONCATENATE(DI17," - ",DJ17))</f>
        <v/>
      </c>
      <c r="DQ9" s="425" t="str">
        <f ca="1">IF(DK15="","",CONCATENATE(DK15," - ",DL15))</f>
        <v/>
      </c>
      <c r="DR9" s="295" t="str">
        <f ca="1">IF(DK16="","",CONCATENATE(DK16," - ",DL16))</f>
        <v/>
      </c>
      <c r="DS9" s="426" t="str">
        <f ca="1">IF(DK17="","",CONCATENATE(DK17," - ",DL17))</f>
        <v/>
      </c>
    </row>
    <row r="10" spans="1:123" s="292" customFormat="1" ht="15" customHeight="1" x14ac:dyDescent="0.3">
      <c r="A10" s="1173" t="s">
        <v>478</v>
      </c>
      <c r="B10" s="1174"/>
      <c r="C10" s="1173" t="s">
        <v>478</v>
      </c>
      <c r="D10" s="1174"/>
      <c r="E10" s="1173" t="s">
        <v>478</v>
      </c>
      <c r="F10" s="1174"/>
      <c r="G10" s="1173" t="s">
        <v>478</v>
      </c>
      <c r="H10" s="1174"/>
      <c r="I10" s="1173" t="s">
        <v>478</v>
      </c>
      <c r="J10" s="1174"/>
      <c r="K10" s="1173" t="s">
        <v>478</v>
      </c>
      <c r="L10" s="1174"/>
      <c r="M10" s="1173" t="s">
        <v>478</v>
      </c>
      <c r="N10" s="1174"/>
      <c r="P10" s="297" t="str">
        <f t="shared" ca="1" si="1"/>
        <v/>
      </c>
      <c r="Q10" s="297" t="str">
        <f t="shared" ca="1" si="0"/>
        <v/>
      </c>
      <c r="R10" s="297" t="str">
        <f t="shared" ca="1" si="0"/>
        <v/>
      </c>
      <c r="S10" s="298" t="str">
        <f t="shared" ca="1" si="0"/>
        <v/>
      </c>
      <c r="T10" s="297" t="str">
        <f t="shared" ca="1" si="0"/>
        <v/>
      </c>
      <c r="U10" s="297" t="str">
        <f t="shared" ca="1" si="0"/>
        <v/>
      </c>
      <c r="V10" s="1160" t="s">
        <v>503</v>
      </c>
      <c r="W10" s="1161"/>
      <c r="X10" s="424">
        <f ca="1">IF(OR(X6="",X7=""),0,SUM(X7+X8-X6))</f>
        <v>11766.139999999998</v>
      </c>
      <c r="Y10"/>
      <c r="AB10" s="299"/>
      <c r="AC10" s="358">
        <f>IF('Data Entry'!B16="","",'Data Entry'!B16)</f>
        <v>5</v>
      </c>
      <c r="AD10" s="356" t="str">
        <f>IF('Data Entry'!A16="","",'Data Entry'!A16)</f>
        <v>Internet</v>
      </c>
      <c r="AE10" s="363">
        <f>IF('Data Entry'!C16="","",'Data Entry'!C16)</f>
        <v>100</v>
      </c>
      <c r="AF10" s="402" t="str">
        <f>IF('Data Entry'!E16="","",'Data Entry'!E16)</f>
        <v>Monthly</v>
      </c>
      <c r="AG10" s="300"/>
      <c r="AH10"/>
      <c r="AI10" s="304">
        <f t="shared" ca="1" si="23"/>
        <v>19</v>
      </c>
      <c r="AJ10" s="305" t="str">
        <f t="shared" ca="1" si="2"/>
        <v/>
      </c>
      <c r="AK10" s="306" t="str">
        <f t="shared" ca="1" si="3"/>
        <v/>
      </c>
      <c r="AL10" s="307" t="str">
        <f t="shared" ca="1" si="4"/>
        <v/>
      </c>
      <c r="AM10" s="304">
        <f t="shared" ca="1" si="24"/>
        <v>19</v>
      </c>
      <c r="AN10" s="305" t="str">
        <f t="shared" ca="1" si="5"/>
        <v/>
      </c>
      <c r="AO10" s="306" t="str">
        <f t="shared" ca="1" si="6"/>
        <v/>
      </c>
      <c r="AP10" s="307" t="str">
        <f t="shared" ca="1" si="7"/>
        <v/>
      </c>
      <c r="AQ10" s="304">
        <f t="shared" ca="1" si="25"/>
        <v>19</v>
      </c>
      <c r="AR10" s="305" t="str">
        <f t="shared" ca="1" si="8"/>
        <v/>
      </c>
      <c r="AS10" s="306" t="str">
        <f t="shared" ca="1" si="9"/>
        <v/>
      </c>
      <c r="AT10" s="307" t="str">
        <f t="shared" ca="1" si="10"/>
        <v/>
      </c>
      <c r="AU10" s="304">
        <f t="shared" ca="1" si="26"/>
        <v>19</v>
      </c>
      <c r="AV10" s="305" t="str">
        <f t="shared" ca="1" si="11"/>
        <v/>
      </c>
      <c r="AW10" s="306" t="str">
        <f t="shared" ca="1" si="12"/>
        <v/>
      </c>
      <c r="AX10" s="307" t="str">
        <f t="shared" ca="1" si="13"/>
        <v/>
      </c>
      <c r="AY10" s="304">
        <f t="shared" ca="1" si="27"/>
        <v>19</v>
      </c>
      <c r="AZ10" s="305" t="str">
        <f t="shared" ca="1" si="14"/>
        <v/>
      </c>
      <c r="BA10" s="306" t="str">
        <f t="shared" ca="1" si="15"/>
        <v/>
      </c>
      <c r="BB10" s="307" t="str">
        <f t="shared" ca="1" si="16"/>
        <v/>
      </c>
      <c r="BC10" s="304" t="str">
        <f t="shared" ca="1" si="28"/>
        <v/>
      </c>
      <c r="BD10" s="305" t="str">
        <f t="shared" ca="1" si="17"/>
        <v/>
      </c>
      <c r="BE10" s="306" t="str">
        <f t="shared" ca="1" si="18"/>
        <v/>
      </c>
      <c r="BF10" s="307" t="str">
        <f t="shared" ca="1" si="19"/>
        <v/>
      </c>
      <c r="BG10" s="304" t="str">
        <f t="shared" ca="1" si="29"/>
        <v/>
      </c>
      <c r="BH10" s="305" t="str">
        <f t="shared" ca="1" si="20"/>
        <v/>
      </c>
      <c r="BI10" s="306" t="str">
        <f t="shared" ca="1" si="21"/>
        <v/>
      </c>
      <c r="BJ10" s="307" t="str">
        <f t="shared" ca="1" si="22"/>
        <v/>
      </c>
      <c r="BL10" s="412" t="str">
        <f ca="1">IF(OR(BM10="",BM10=0),"",MAX(BL$5:BL9)+1)</f>
        <v/>
      </c>
      <c r="BM10" s="316" t="str">
        <f ca="1">IFERROR(INDEX($AJ$6:$AJ$17, ROWS(BM$4:$BM8)), IFERROR(INDEX($AN$6:$AN$17, ROWS(BM$4:$BM8)-ROWS($AJ$6:$AJ$17)), IFERROR(INDEX($AR$6:$AR$17, ROWS(BM$4:$BM8)-ROWS($AJ$6:$AJ$17)-ROWS($AN$6:$AN$17)),IFERROR(INDEX($AV$6:$AV$17, ROWS(BM$4:$BM8)-ROWS($AJ$6:$AJ$17)-ROWS($AN$6:$AN$17)-ROWS($AR$6:$AR$17)),IFERROR(INDEX($AZ$6:$AZ$17, ROWS(BM$4:$BM8)-ROWS($AJ$6:$AJ$17)-ROWS($AN$6:$AN$17)-ROWS($AR$6:$AR$17)-ROWS($AV$6:$AV$17)),IFERROR(INDEX($BD$6:$BD$17, ROWS(BM$4:$BM8)-ROWS($AJ$6:$AJ$17)-ROWS($AN$6:$AN$17)-ROWS($AR$6:$AR$17)-ROWS($AV$6:$AV$17)-ROWS($AZ$6:$AZ$17)),IFERROR(INDEX($BH$6:$BH$17, ROWS(BM$4:$BM8)-ROWS($AJ$6:$AJ$17)-ROWS($AN$6:$AN$17)-ROWS($AR$6:$AR$17)-ROWS($AV$6:$AV$17)-ROWS($AZ$6:$AZ$17)-ROWS($BD$6:$BD$17)), "")))))))</f>
        <v/>
      </c>
      <c r="BN10" s="316" t="str">
        <f t="shared" ca="1" si="30"/>
        <v/>
      </c>
      <c r="BO10" s="316" t="str">
        <f ca="1">IF(OR(BP10="",BP10=0),"",MAX(BO$5:BO9)+1)</f>
        <v/>
      </c>
      <c r="BP10" s="316" t="str">
        <f ca="1">IFERROR(INDEX($AK$6:$AK$17, ROWS($BP$4:BP8)), IFERROR(INDEX($AO$6:$AO$17, ROWS($BP$4:BP8)-ROWS($AK$6:$AK$17)), IFERROR(INDEX($AS$6:$AS$17, ROWS($BP$4:BP8)-ROWS($AK$6:$AK$17)-ROWS($AO$6:$AO$17)),IFERROR(INDEX($AW$6:$AW$17, ROWS($BP$4:BP8)-ROWS($AK$6:$AK$17)-ROWS($AO$6:$AO$17)-ROWS($AS$6:$AS$17)),IFERROR(INDEX($BA$6:$BA$17, ROWS($BP$4:BP8)-ROWS($AK$6:$AK$17)-ROWS($AO$6:$AO$17)-ROWS($AS$6:$AS$17)-ROWS($AW$6:$AW$17)),IFERROR(INDEX($BE$6:$BE$17, ROWS($BP$4:BP8)-ROWS($AK$6:$AK$17)-ROWS($AO$6:$AO$17)-ROWS($AS$6:$AS$17)-ROWS($AW$6:$AW$17)-ROWS($BA$6:$BA$17)),IFERROR(INDEX($BI$6:$BI$17, ROWS($BP$4:BP8)-ROWS($AK$6:$AK$17)-ROWS($AO$6:$AO$17)-ROWS($AS$6:$AS$17)-ROWS($AW$6:$AW$17)-ROWS($BA$6:$BA$17)-ROWS($BE$6:$BE$17)), "")))))))</f>
        <v/>
      </c>
      <c r="BQ10" s="316" t="str">
        <f t="shared" ca="1" si="31"/>
        <v/>
      </c>
      <c r="BR10" s="413" t="str">
        <f t="shared" ca="1" si="32"/>
        <v/>
      </c>
      <c r="BS10" s="412" t="str">
        <f ca="1">IF(OR(BT10="",BT10=0),"",MAX(BS$5:BS9)+1)</f>
        <v/>
      </c>
      <c r="BT10" s="316" t="str">
        <f ca="1">IFERROR(INDEX($AJ$22:$AJ$33, ROWS($BT$4:BT8)), IFERROR(INDEX($AN$22:$AN$33, ROWS($BT$4:BT8)-ROWS($AJ$22:$AJ$33)), IFERROR(INDEX($AR$22:$AR$33, ROWS($BT$4:BT8)-ROWS($AJ$22:$AJ$33)-ROWS($AN$22:$AN$33)),IFERROR(INDEX($AV$22:$AV$33, ROWS($BT$4:BT8)-ROWS($AJ$22:$AJ$33)-ROWS($AN$22:$AN$33)-ROWS($AR$22:$AR$33)),IFERROR(INDEX($AZ$22:$AZ$33, ROWS($BT$4:BT8)-ROWS($AJ$22:$AJ$33)-ROWS($AN$22:$AN$33)-ROWS($AR$22:$AR$33)-ROWS($AV$22:$AV$33)),IFERROR(INDEX($BD$22:$BD$33, ROWS($BT$4:BT8)-ROWS($AJ$22:$AJ$33)-ROWS($AN$22:$AN$33)-ROWS($AR$22:$AR$33)-ROWS($AV$22:$AV$33)-ROWS($AZ$22:$AZ$33)),IFERROR(INDEX($BH$22:$BH$33, ROWS($BT$4:BT8)-ROWS($AJ$22:$AJ$33)-ROWS($AN$22:$AN$33)-ROWS($AR$22:$AR$33)-ROWS($AV$22:$AV$33)-ROWS($AZ$22:$AZ$33)-ROWS($BD$22:$BD$33)), "")))))))</f>
        <v/>
      </c>
      <c r="BU10" s="316" t="str">
        <f t="shared" ca="1" si="33"/>
        <v>D. Store Card 3</v>
      </c>
      <c r="BV10" s="316" t="str">
        <f ca="1">IF(OR(BW10="",BW10=0),"",MAX(BV$5:BV9)+1)</f>
        <v/>
      </c>
      <c r="BW10" s="316" t="str">
        <f ca="1">IFERROR(INDEX($AK$22:$AK$33, ROWS($BW$4:BW8)), IFERROR(INDEX($AO$22:$AO$33, ROWS($BW$4:BW8)-ROWS($AK$22:$AK$33)), IFERROR(INDEX($AS$22:$AS$33, ROWS($BW$4:BW8)-ROWS($AK$22:$AK$33)-ROWS($AO$22:$AO$33)),IFERROR(INDEX($AW$22:$AW$33, ROWS($BW$4:BW8)-ROWS($AK$22:$AK$33)-ROWS($AO$22:$AO$33)-ROWS($AS$22:$AS$33)),IFERROR(INDEX($BA$22:$BA$33, ROWS($BW$4:BW8)-ROWS($AK$22:$AK$33)-ROWS($AO$22:$AO$33)-ROWS($AS$22:$AS$33)-ROWS($AW$22:$AW$33)),IFERROR(INDEX($BE$22:$BE$33, ROWS($BW$4:BW8)-ROWS($AK$22:$AK$33)-ROWS($AO$22:$AO$33)-ROWS($AS$22:$AS$33)-ROWS($AW$22:$AW$33)-ROWS($BA$22:$BA$33)),IFERROR(INDEX($BI$22:$BI$33, ROWS($BW$4:BW8)-ROWS($AK$22:$AK$33)-ROWS($AO$22:$AO$33)-ROWS($AS$22:$AS$33)-ROWS($AW$22:$AW$33)-ROWS($BA$22:$BA$33)-ROWS($BE$22:$BE$33)), "")))))))</f>
        <v/>
      </c>
      <c r="BX10" s="316">
        <f t="shared" ca="1" si="34"/>
        <v>30</v>
      </c>
      <c r="BY10" s="413" t="str">
        <f t="shared" ca="1" si="35"/>
        <v/>
      </c>
      <c r="BZ10" s="412" t="str">
        <f ca="1">IF(OR(CA10="",CA10=0),"",MAX(BZ$5:BZ9)+1)</f>
        <v/>
      </c>
      <c r="CA10" s="316" t="str">
        <f ca="1">IFERROR(INDEX($AJ$38:$AJ$49, ROWS($CA$4:CA8)), IFERROR(INDEX($AN$38:$AN$49, ROWS($CA$4:CA8)-ROWS($AJ$38:$AJ$49)), IFERROR(INDEX($AR$38:$AR$49, ROWS($CA$4:CA8)-ROWS($AJ$38:$AJ$49)-ROWS($AN$38:$AN$49)),IFERROR(INDEX($AV$38:$AV$49, ROWS($CA$4:CA8)-ROWS($AJ$38:$AJ$49)-ROWS($AN$38:$AN$49)-ROWS($AR$38:$AR$49)),IFERROR(INDEX($AZ$38:$AZ$49, ROWS($CA$4:CA8)-ROWS($AJ$38:$AJ$49)-ROWS($AN$38:$AN$49)-ROWS($AR$38:$AR$49)-ROWS($AV$38:$AV$49)),IFERROR(INDEX($BD$38:$BD$49, ROWS($CA$4:CA8)-ROWS($AJ$38:$AJ$49)-ROWS($AN$38:$AN$49)-ROWS($AR$38:$AR$49)-ROWS($AV$38:$AV$49)-ROWS($AZ$38:$AZ$49)),IFERROR(INDEX($BH$38:$BH$49, ROWS($CA$4:CA8)-ROWS($AJ$38:$AJ$49)-ROWS($AN$38:$AN$49)-ROWS($AR$38:$AR$49)-ROWS($AV$38:$AV$49)-ROWS($AZ$38:$AZ$49)-ROWS($BD$38:$BD$49)), "")))))))</f>
        <v/>
      </c>
      <c r="CB10" s="316" t="str">
        <f t="shared" ca="1" si="36"/>
        <v>D. Store Card 4</v>
      </c>
      <c r="CC10" s="316" t="str">
        <f ca="1">IF(OR(CD10="",CD10=0),"",MAX(CC$5:CC9)+1)</f>
        <v/>
      </c>
      <c r="CD10" s="316" t="str">
        <f ca="1">IFERROR(INDEX($AK$38:$AK$49, ROWS($CD$4:CD8)), IFERROR(INDEX($AO$38:$AO$49, ROWS($CD$4:CD8)-ROWS($AK$38:$AK$49)), IFERROR(INDEX($AS$38:$AS$49, ROWS($CD$4:CD8)-ROWS($AK$38:$AK$49)-ROWS($AO$38:$AO$49)),IFERROR(INDEX($AW$38:$AW$49, ROWS($CD$4:CD8)-ROWS($AK$38:$AK$49)-ROWS($AO$38:$AO$49)-ROWS($AS$38:$AS$49)),IFERROR(INDEX($BA$38:$BA$49, ROWS($CD$4:CD8)-ROWS($AK$38:$AK$49)-ROWS($AO$38:$AO$49)-ROWS($AS$38:$AS$49)-ROWS($AW$38:$AW$49)),IFERROR(INDEX($BE$38:$BE$49, ROWS($CD$4:CD8)-ROWS($AK$38:$AK$49)-ROWS($AO$38:$AO$49)-ROWS($AS$38:$AS$49)-ROWS($AW$38:$AW$49)-ROWS($BA$38:$BA$49)),IFERROR(INDEX($BI$38:$BI$49, ROWS($CD$4:CD8)-ROWS($AK$38:$AK$49)-ROWS($AO$38:$AO$49)-ROWS($AS$38:$AS$49)-ROWS($AW$38:$AW$49)-ROWS($BA$38:$BA$49)-ROWS($BE$38:$BE$49)), "")))))))</f>
        <v/>
      </c>
      <c r="CE10" s="316">
        <f t="shared" ca="1" si="37"/>
        <v>30</v>
      </c>
      <c r="CF10" s="413" t="str">
        <f t="shared" ca="1" si="38"/>
        <v/>
      </c>
      <c r="CG10" s="412" t="str">
        <f ca="1">IF(OR(CH10="",CH10=0),"",MAX(CG$5:CG9)+1)</f>
        <v/>
      </c>
      <c r="CH10" s="316" t="str">
        <f ca="1">IFERROR(INDEX($AJ$54:$AJ$65, ROWS($CH$4:CH8)), IFERROR(INDEX($AN$54:$AN$65, ROWS($CH$4:CH8)-ROWS($AJ$54:$AJ$65)), IFERROR(INDEX($AR$54:$AR$65, ROWS($CH$4:CH8)-ROWS($AJ$54:$AJ$65)-ROWS($AN$54:$AN$65)),IFERROR(INDEX($AV$54:$AV$65, ROWS($CH$4:CH8)-ROWS($AJ$54:$AJ$65)-ROWS($AN$54:$AN$65)-ROWS($AR$54:$AR$65)),IFERROR(INDEX($AZ$54:$AZ$65, ROWS($CH$4:CH8)-ROWS($AJ$54:$AJ$65)-ROWS($AN$54:$AN$65)-ROWS($AR$54:$AR$65)-ROWS($AV$54:$AV$65)),IFERROR(INDEX($BD$54:$BD$65, ROWS($CH$4:CH8)-ROWS($AJ$54:$AJ$65)-ROWS($AN$54:$AN$65)-ROWS($AR$54:$AR$65)-ROWS($AV$54:$AV$65)-ROWS($AZ$54:$AZ$65)),IFERROR(INDEX($BH$54:$BH$65, ROWS($CH$4:CH8)-ROWS($AJ$54:$AJ$65)-ROWS($AN$54:$AN$65)-ROWS($AR$54:$AR$65)-ROWS($AV$54:$AV$65)-ROWS($AZ$54:$AZ$65)-ROWS($BD$54:$BD$65)), "")))))))</f>
        <v/>
      </c>
      <c r="CI10" s="316" t="str">
        <f t="shared" ca="1" si="39"/>
        <v>Car 2 Gas</v>
      </c>
      <c r="CJ10" s="316" t="str">
        <f ca="1">IF(OR(CK10="",CK10=0),"",MAX(CJ$5:CJ9)+1)</f>
        <v/>
      </c>
      <c r="CK10" s="316" t="str">
        <f ca="1">IFERROR(INDEX($AK$54:$AK$65, ROWS($CK$4:CK8)), IFERROR(INDEX($AO$54:$AO$65, ROWS($CK$4:CK8)-ROWS($AK$54:$AK$65)), IFERROR(INDEX($AS$54:$AS$65, ROWS($CK$4:CK8)-ROWS($AK$54:$AK$65)-ROWS($AO$54:$AO$65)),IFERROR(INDEX($AW$54:$AW$65, ROWS($CK$4:CK8)-ROWS($AK$54:$AK$65)-ROWS($AO$54:$AO$65)-ROWS($AS$54:$AS$65)),IFERROR(INDEX($BA$54:$BA$65, ROWS($CK$4:CK8)-ROWS($AK$54:$AK$65)-ROWS($AO$54:$AO$65)-ROWS($AS$54:$AS$65)-ROWS($AW$54:$AW$65)),IFERROR(INDEX($BE$54:$BE$65, ROWS($CK$4:CK8)-ROWS($AK$54:$AK$65)-ROWS($AO$54:$AO$65)-ROWS($AS$54:$AS$65)-ROWS($AW$54:$AW$65)-ROWS($BA$54:$BA$65)),IFERROR(INDEX($BI$54:$BI$65, ROWS($CK$4:CK8)-ROWS($AK$54:$AK$65)-ROWS($AO$54:$AO$65)-ROWS($AS$54:$AS$65)-ROWS($AW$54:$AW$65)-ROWS($BA$54:$BA$65)-ROWS($BE$54:$BE$65)), "")))))))</f>
        <v/>
      </c>
      <c r="CL10" s="316">
        <f t="shared" ca="1" si="40"/>
        <v>80</v>
      </c>
      <c r="CM10" s="413" t="str">
        <f t="shared" ca="1" si="41"/>
        <v/>
      </c>
      <c r="CN10" s="412" t="str">
        <f ca="1">IF(OR(CO10="",CO10=0),"",MAX(CN$5:CN9)+1)</f>
        <v/>
      </c>
      <c r="CO10" s="316" t="str">
        <f ca="1">IFERROR(INDEX($AJ$70:$AJ$81, ROWS($CO$4:CO8)), IFERROR(INDEX($AN$70:$AN$81, ROWS($CO$4:CO8)-ROWS($AJ$70:$AJ$81)), IFERROR(INDEX($AR$70:$AR$81, ROWS($CO$4:CO8)-ROWS($AJ$70:$AJ$81)-ROWS($AN$70:$AN$81)),IFERROR(INDEX($AV$70:$AV$81, ROWS($CO$4:CO8)-ROWS($AJ$70:$AJ$81)-ROWS($AN$70:$AN$81)-ROWS($AR$70:$AR$81)),IFERROR(INDEX($AZ$70:$AZ$81, ROWS($CO$4:CO8)-ROWS($AJ$70:$AJ$81)-ROWS($AN$70:$AN$81)-ROWS($AR$70:$AR$81)-ROWS($AV$70:$AV$81)),IFERROR(INDEX($BD$70:$BD$81, ROWS($CO$4:CO8)-ROWS($AJ$70:$AJ$81)-ROWS($AN$70:$AN$81)-ROWS($AR$70:$AR$81)-ROWS($AV$70:$AV$81)-ROWS($AZ$70:$AZ$81)),IFERROR(INDEX($BH$70:$BH$81, ROWS($CO$4:CO8)-ROWS($AJ$70:$AJ$81)-ROWS($AN$70:$AN$81)-ROWS($AR$70:$AR$81)-ROWS($AV$70:$AV$81)-ROWS($AZ$70:$AZ$81)-ROWS($BD$70:$BD$81)), "")))))))</f>
        <v/>
      </c>
      <c r="CP10" s="316" t="str">
        <f t="shared" ca="1" si="42"/>
        <v>Lawn Service</v>
      </c>
      <c r="CQ10" s="316" t="str">
        <f ca="1">IF(OR(CR10="",CR10=0),"",MAX(CQ$5:CQ9)+1)</f>
        <v/>
      </c>
      <c r="CR10" s="316" t="str">
        <f ca="1">IFERROR(INDEX($AK$70:$AK$81, ROWS($CR$4:CR8)), IFERROR(INDEX($AO$70:$AO$81, ROWS($CR$4:CR8)-ROWS($AK$70:$AK$81)), IFERROR(INDEX($AS$70:$AS$81, ROWS($CR$4:CR8)-ROWS($AK$70:$AK$81)-ROWS($AO$70:$AO$81)),IFERROR(INDEX($AW$70:$AW$81, ROWS($CR$4:CR8)-ROWS($AK$70:$AK$81)-ROWS($AO$70:$AO$81)-ROWS($AS$70:$AS$81)),IFERROR(INDEX($BA$70:$BA$81, ROWS($CR$4:CR8)-ROWS($AK$70:$AK$81)-ROWS($AO$70:$AO$81)-ROWS($AS$70:$AS$81)-ROWS($AW$70:$AW$81)),IFERROR(INDEX($BE$70:$BE$81, ROWS($CR$4:CR8)-ROWS($AK$70:$AK$81)-ROWS($AO$70:$AO$81)-ROWS($AS$70:$AS$81)-ROWS($AW$70:$AW$81)-ROWS($BA$70:$BA$81)),IFERROR(INDEX($BI$70:$BI$81, ROWS($CR$4:CR8)-ROWS($AK$70:$AK$81)-ROWS($AO$70:$AO$81)-ROWS($AS$70:$AS$81)-ROWS($AW$70:$AW$81)-ROWS($BA$70:$BA$81)-ROWS($BE$70:$BE$81)), "")))))))</f>
        <v/>
      </c>
      <c r="CS10" s="316">
        <f t="shared" ca="1" si="43"/>
        <v>50</v>
      </c>
      <c r="CT10" s="413" t="str">
        <f t="shared" ca="1" si="44"/>
        <v/>
      </c>
      <c r="CU10" s="412" t="str">
        <f>IF(OR(CV10="",CV10=0),"",MAX(CU$5:CU9)+1)</f>
        <v/>
      </c>
      <c r="CV10" s="316">
        <f>IFERROR(INDEX($AJ$86:$AJ$97, ROWS($CV$4:CV8)), IFERROR(INDEX($AN$86:$AN$97, ROWS($CV$4:CV8)-ROWS($AJ$86:$AJ$97)), ""))</f>
        <v>0</v>
      </c>
      <c r="CW10" s="316" t="str">
        <f t="shared" si="45"/>
        <v/>
      </c>
      <c r="CX10" s="316" t="str">
        <f>IF(OR(CY10="",CY10=0),"",MAX(CX$5:CX9)+1)</f>
        <v/>
      </c>
      <c r="CY10" s="316">
        <f>IFERROR(INDEX($AK$86:$AK$97, ROWS($CY$4:CY8)), IFERROR(INDEX($AO$86:$AO$97, ROWS($CY$4:CY8)-ROWS($AK$86:$AK$97)), ""))</f>
        <v>0</v>
      </c>
      <c r="CZ10" s="316" t="str">
        <f t="shared" si="46"/>
        <v/>
      </c>
      <c r="DA10" s="413" t="str">
        <f t="shared" si="47"/>
        <v/>
      </c>
      <c r="DC10" s="438" t="str">
        <f ca="1">IF(OR(DD10="",DD10=0),"",MAX(DC$5:DC9)+1)</f>
        <v/>
      </c>
      <c r="DD10" s="434" t="str">
        <f t="shared" ca="1" si="48"/>
        <v/>
      </c>
      <c r="DE10" s="413" t="str">
        <f t="shared" ca="1" si="49"/>
        <v/>
      </c>
      <c r="DF10" s="431" t="str">
        <f ca="1">IF(OR(DG10="",DG10=0),"",MAX(DF$5:DF9)+1)</f>
        <v/>
      </c>
      <c r="DG10" s="412" t="str">
        <f t="shared" ca="1" si="50"/>
        <v/>
      </c>
      <c r="DH10" s="413" t="str">
        <f t="shared" ca="1" si="51"/>
        <v/>
      </c>
      <c r="DI10" s="412" t="str">
        <f t="shared" ca="1" si="52"/>
        <v/>
      </c>
      <c r="DJ10" s="413" t="str">
        <f t="shared" ca="1" si="53"/>
        <v/>
      </c>
      <c r="DK10" s="412" t="str">
        <f t="shared" ca="1" si="54"/>
        <v/>
      </c>
      <c r="DL10" s="413" t="str">
        <f t="shared" ca="1" si="55"/>
        <v/>
      </c>
      <c r="DN10" s="425" t="str">
        <f ca="1">IF(DI18="","",CONCATENATE(DI18," - ",DJ18))</f>
        <v/>
      </c>
      <c r="DO10" s="295" t="str">
        <f ca="1">IF(DI19="","",CONCATENATE(DI19," - ",DJ19))</f>
        <v/>
      </c>
      <c r="DP10" s="295" t="str">
        <f ca="1">IF(DI20="","",CONCATENATE(DI20," - ",DJ20))</f>
        <v/>
      </c>
      <c r="DQ10" s="425" t="str">
        <f ca="1">IF(DK18="","",CONCATENATE(DK18," - ",DL18))</f>
        <v/>
      </c>
      <c r="DR10" s="295" t="str">
        <f ca="1">IF(DK19="","",CONCATENATE(DK19," - ",DL19))</f>
        <v/>
      </c>
      <c r="DS10" s="426" t="str">
        <f ca="1">IF(DK20="","",CONCATENATE(DK20," - ",DL20))</f>
        <v/>
      </c>
    </row>
    <row r="11" spans="1:123" s="293" customFormat="1" ht="15" customHeight="1" thickBot="1" x14ac:dyDescent="0.35">
      <c r="A11" s="291">
        <f>Year!Q39</f>
        <v>45263</v>
      </c>
      <c r="B11" s="290" t="str">
        <f>IF(ISERROR(MATCH(A11,event_dates,0)),"",INDEX(events,MATCH(A11,event_dates,0)))</f>
        <v/>
      </c>
      <c r="C11" s="291">
        <f>Year!R39</f>
        <v>45264</v>
      </c>
      <c r="D11" s="290" t="str">
        <f>IF(ISERROR(MATCH(C11,event_dates,0)),"",INDEX(events,MATCH(C11,event_dates,0)))</f>
        <v/>
      </c>
      <c r="E11" s="291">
        <f>Year!S39</f>
        <v>45265</v>
      </c>
      <c r="F11" s="290" t="str">
        <f>IF(ISERROR(MATCH(E11,event_dates,0)),"",INDEX(events,MATCH(E11,event_dates,0)))</f>
        <v/>
      </c>
      <c r="G11" s="291">
        <f>Year!T39</f>
        <v>45266</v>
      </c>
      <c r="H11" s="290" t="str">
        <f>IF(ISERROR(MATCH(G11,event_dates,0)),"",INDEX(events,MATCH(G11,event_dates,0)))</f>
        <v/>
      </c>
      <c r="I11" s="291">
        <f>Year!U39</f>
        <v>45267</v>
      </c>
      <c r="J11" s="290" t="str">
        <f>IF(ISERROR(MATCH(I11,event_dates,0)),"",INDEX(events,MATCH(I11,event_dates,0)))</f>
        <v/>
      </c>
      <c r="K11" s="291">
        <f>Year!V39</f>
        <v>45268</v>
      </c>
      <c r="L11" s="290" t="str">
        <f>IF(ISERROR(MATCH(K11,event_dates,0)),"",INDEX(events,MATCH(K11,event_dates,0)))</f>
        <v/>
      </c>
      <c r="M11" s="291">
        <f>Year!W39</f>
        <v>45269</v>
      </c>
      <c r="N11" s="290" t="str">
        <f>IF(ISERROR(MATCH(M11,event_dates,0)),"",INDEX(events,MATCH(M11,event_dates,0)))</f>
        <v/>
      </c>
      <c r="P11" s="295" t="str">
        <f ca="1">IF(DN26="","",DN26)</f>
        <v>Groceries - 125</v>
      </c>
      <c r="Q11" s="295" t="str">
        <f t="shared" ref="Q11:U16" ca="1" si="56">IF(DO26="","",DO26)</f>
        <v>Car 2 Gas - 80</v>
      </c>
      <c r="R11" s="295" t="str">
        <f t="shared" ca="1" si="56"/>
        <v>Internet - 100</v>
      </c>
      <c r="S11" s="296" t="str">
        <f t="shared" ca="1" si="56"/>
        <v>Paycheck 2 - 400</v>
      </c>
      <c r="T11" s="295" t="str">
        <f t="shared" ca="1" si="56"/>
        <v>Paycheck 3 - 700</v>
      </c>
      <c r="U11" s="295" t="str">
        <f t="shared" ca="1" si="56"/>
        <v>Paycheck 1 - 850</v>
      </c>
      <c r="V11" s="1156"/>
      <c r="W11" s="1157"/>
      <c r="X11" s="445"/>
      <c r="Y11"/>
      <c r="AB11" s="299"/>
      <c r="AC11" s="358">
        <f>IF('Data Entry'!B17="","",'Data Entry'!B17)</f>
        <v>15</v>
      </c>
      <c r="AD11" s="356" t="str">
        <f>IF('Data Entry'!A17="","",'Data Entry'!A17)</f>
        <v>Roth IRA</v>
      </c>
      <c r="AE11" s="363">
        <f>IF('Data Entry'!C17="","",'Data Entry'!C17)</f>
        <v>100</v>
      </c>
      <c r="AF11" s="402" t="str">
        <f>IF('Data Entry'!E17="","",'Data Entry'!E17)</f>
        <v>Monthly</v>
      </c>
      <c r="AG11" s="300"/>
      <c r="AH11"/>
      <c r="AI11" s="304">
        <f t="shared" ca="1" si="23"/>
        <v>20</v>
      </c>
      <c r="AJ11" s="305" t="str">
        <f t="shared" ca="1" si="2"/>
        <v/>
      </c>
      <c r="AK11" s="306" t="str">
        <f t="shared" ca="1" si="3"/>
        <v/>
      </c>
      <c r="AL11" s="307" t="str">
        <f t="shared" ca="1" si="4"/>
        <v/>
      </c>
      <c r="AM11" s="304">
        <f t="shared" ca="1" si="24"/>
        <v>20</v>
      </c>
      <c r="AN11" s="305" t="str">
        <f t="shared" ca="1" si="5"/>
        <v/>
      </c>
      <c r="AO11" s="306" t="str">
        <f t="shared" ca="1" si="6"/>
        <v/>
      </c>
      <c r="AP11" s="307" t="str">
        <f t="shared" ca="1" si="7"/>
        <v/>
      </c>
      <c r="AQ11" s="304">
        <f t="shared" ca="1" si="25"/>
        <v>20</v>
      </c>
      <c r="AR11" s="305" t="str">
        <f t="shared" ca="1" si="8"/>
        <v/>
      </c>
      <c r="AS11" s="306" t="str">
        <f t="shared" ca="1" si="9"/>
        <v/>
      </c>
      <c r="AT11" s="307" t="str">
        <f t="shared" ca="1" si="10"/>
        <v/>
      </c>
      <c r="AU11" s="304">
        <f t="shared" ca="1" si="26"/>
        <v>20</v>
      </c>
      <c r="AV11" s="305" t="str">
        <f t="shared" ca="1" si="11"/>
        <v/>
      </c>
      <c r="AW11" s="306" t="str">
        <f t="shared" ca="1" si="12"/>
        <v/>
      </c>
      <c r="AX11" s="307" t="str">
        <f t="shared" ca="1" si="13"/>
        <v/>
      </c>
      <c r="AY11" s="304">
        <f t="shared" ca="1" si="27"/>
        <v>20</v>
      </c>
      <c r="AZ11" s="305" t="str">
        <f t="shared" ca="1" si="14"/>
        <v/>
      </c>
      <c r="BA11" s="306" t="str">
        <f t="shared" ca="1" si="15"/>
        <v/>
      </c>
      <c r="BB11" s="307" t="str">
        <f t="shared" ca="1" si="16"/>
        <v/>
      </c>
      <c r="BC11" s="304" t="str">
        <f t="shared" ca="1" si="28"/>
        <v/>
      </c>
      <c r="BD11" s="305" t="str">
        <f t="shared" ca="1" si="17"/>
        <v/>
      </c>
      <c r="BE11" s="306" t="str">
        <f t="shared" ca="1" si="18"/>
        <v/>
      </c>
      <c r="BF11" s="307" t="str">
        <f t="shared" ca="1" si="19"/>
        <v/>
      </c>
      <c r="BG11" s="304" t="str">
        <f t="shared" ca="1" si="29"/>
        <v/>
      </c>
      <c r="BH11" s="305" t="str">
        <f t="shared" ca="1" si="20"/>
        <v/>
      </c>
      <c r="BI11" s="306" t="str">
        <f t="shared" ca="1" si="21"/>
        <v/>
      </c>
      <c r="BJ11" s="307" t="str">
        <f t="shared" ca="1" si="22"/>
        <v/>
      </c>
      <c r="BL11" s="412" t="str">
        <f ca="1">IF(OR(BM11="",BM11=0),"",MAX(BL$5:BL10)+1)</f>
        <v/>
      </c>
      <c r="BM11" s="316" t="str">
        <f ca="1">IFERROR(INDEX($AJ$6:$AJ$17, ROWS(BM$4:$BM9)), IFERROR(INDEX($AN$6:$AN$17, ROWS(BM$4:$BM9)-ROWS($AJ$6:$AJ$17)), IFERROR(INDEX($AR$6:$AR$17, ROWS(BM$4:$BM9)-ROWS($AJ$6:$AJ$17)-ROWS($AN$6:$AN$17)),IFERROR(INDEX($AV$6:$AV$17, ROWS(BM$4:$BM9)-ROWS($AJ$6:$AJ$17)-ROWS($AN$6:$AN$17)-ROWS($AR$6:$AR$17)),IFERROR(INDEX($AZ$6:$AZ$17, ROWS(BM$4:$BM9)-ROWS($AJ$6:$AJ$17)-ROWS($AN$6:$AN$17)-ROWS($AR$6:$AR$17)-ROWS($AV$6:$AV$17)),IFERROR(INDEX($BD$6:$BD$17, ROWS(BM$4:$BM9)-ROWS($AJ$6:$AJ$17)-ROWS($AN$6:$AN$17)-ROWS($AR$6:$AR$17)-ROWS($AV$6:$AV$17)-ROWS($AZ$6:$AZ$17)),IFERROR(INDEX($BH$6:$BH$17, ROWS(BM$4:$BM9)-ROWS($AJ$6:$AJ$17)-ROWS($AN$6:$AN$17)-ROWS($AR$6:$AR$17)-ROWS($AV$6:$AV$17)-ROWS($AZ$6:$AZ$17)-ROWS($BD$6:$BD$17)), "")))))))</f>
        <v/>
      </c>
      <c r="BN11" s="316" t="str">
        <f t="shared" ca="1" si="30"/>
        <v/>
      </c>
      <c r="BO11" s="316" t="str">
        <f ca="1">IF(OR(BP11="",BP11=0),"",MAX(BO$5:BO10)+1)</f>
        <v/>
      </c>
      <c r="BP11" s="316" t="str">
        <f ca="1">IFERROR(INDEX($AK$6:$AK$17, ROWS($BP$4:BP9)), IFERROR(INDEX($AO$6:$AO$17, ROWS($BP$4:BP9)-ROWS($AK$6:$AK$17)), IFERROR(INDEX($AS$6:$AS$17, ROWS($BP$4:BP9)-ROWS($AK$6:$AK$17)-ROWS($AO$6:$AO$17)),IFERROR(INDEX($AW$6:$AW$17, ROWS($BP$4:BP9)-ROWS($AK$6:$AK$17)-ROWS($AO$6:$AO$17)-ROWS($AS$6:$AS$17)),IFERROR(INDEX($BA$6:$BA$17, ROWS($BP$4:BP9)-ROWS($AK$6:$AK$17)-ROWS($AO$6:$AO$17)-ROWS($AS$6:$AS$17)-ROWS($AW$6:$AW$17)),IFERROR(INDEX($BE$6:$BE$17, ROWS($BP$4:BP9)-ROWS($AK$6:$AK$17)-ROWS($AO$6:$AO$17)-ROWS($AS$6:$AS$17)-ROWS($AW$6:$AW$17)-ROWS($BA$6:$BA$17)),IFERROR(INDEX($BI$6:$BI$17, ROWS($BP$4:BP9)-ROWS($AK$6:$AK$17)-ROWS($AO$6:$AO$17)-ROWS($AS$6:$AS$17)-ROWS($AW$6:$AW$17)-ROWS($BA$6:$BA$17)-ROWS($BE$6:$BE$17)), "")))))))</f>
        <v/>
      </c>
      <c r="BQ11" s="316" t="str">
        <f t="shared" ca="1" si="31"/>
        <v/>
      </c>
      <c r="BR11" s="413" t="str">
        <f t="shared" ca="1" si="32"/>
        <v/>
      </c>
      <c r="BS11" s="412" t="str">
        <f ca="1">IF(OR(BT11="",BT11=0),"",MAX(BS$5:BS10)+1)</f>
        <v/>
      </c>
      <c r="BT11" s="316" t="str">
        <f ca="1">IFERROR(INDEX($AJ$22:$AJ$33, ROWS($BT$4:BT9)), IFERROR(INDEX($AN$22:$AN$33, ROWS($BT$4:BT9)-ROWS($AJ$22:$AJ$33)), IFERROR(INDEX($AR$22:$AR$33, ROWS($BT$4:BT9)-ROWS($AJ$22:$AJ$33)-ROWS($AN$22:$AN$33)),IFERROR(INDEX($AV$22:$AV$33, ROWS($BT$4:BT9)-ROWS($AJ$22:$AJ$33)-ROWS($AN$22:$AN$33)-ROWS($AR$22:$AR$33)),IFERROR(INDEX($AZ$22:$AZ$33, ROWS($BT$4:BT9)-ROWS($AJ$22:$AJ$33)-ROWS($AN$22:$AN$33)-ROWS($AR$22:$AR$33)-ROWS($AV$22:$AV$33)),IFERROR(INDEX($BD$22:$BD$33, ROWS($BT$4:BT9)-ROWS($AJ$22:$AJ$33)-ROWS($AN$22:$AN$33)-ROWS($AR$22:$AR$33)-ROWS($AV$22:$AV$33)-ROWS($AZ$22:$AZ$33)),IFERROR(INDEX($BH$22:$BH$33, ROWS($BT$4:BT9)-ROWS($AJ$22:$AJ$33)-ROWS($AN$22:$AN$33)-ROWS($AR$22:$AR$33)-ROWS($AV$22:$AV$33)-ROWS($AZ$22:$AZ$33)-ROWS($BD$22:$BD$33)), "")))))))</f>
        <v/>
      </c>
      <c r="BU11" s="316" t="str">
        <f t="shared" ca="1" si="33"/>
        <v>Pet Care</v>
      </c>
      <c r="BV11" s="316" t="str">
        <f ca="1">IF(OR(BW11="",BW11=0),"",MAX(BV$5:BV10)+1)</f>
        <v/>
      </c>
      <c r="BW11" s="316" t="str">
        <f ca="1">IFERROR(INDEX($AK$22:$AK$33, ROWS($BW$4:BW9)), IFERROR(INDEX($AO$22:$AO$33, ROWS($BW$4:BW9)-ROWS($AK$22:$AK$33)), IFERROR(INDEX($AS$22:$AS$33, ROWS($BW$4:BW9)-ROWS($AK$22:$AK$33)-ROWS($AO$22:$AO$33)),IFERROR(INDEX($AW$22:$AW$33, ROWS($BW$4:BW9)-ROWS($AK$22:$AK$33)-ROWS($AO$22:$AO$33)-ROWS($AS$22:$AS$33)),IFERROR(INDEX($BA$22:$BA$33, ROWS($BW$4:BW9)-ROWS($AK$22:$AK$33)-ROWS($AO$22:$AO$33)-ROWS($AS$22:$AS$33)-ROWS($AW$22:$AW$33)),IFERROR(INDEX($BE$22:$BE$33, ROWS($BW$4:BW9)-ROWS($AK$22:$AK$33)-ROWS($AO$22:$AO$33)-ROWS($AS$22:$AS$33)-ROWS($AW$22:$AW$33)-ROWS($BA$22:$BA$33)),IFERROR(INDEX($BI$22:$BI$33, ROWS($BW$4:BW9)-ROWS($AK$22:$AK$33)-ROWS($AO$22:$AO$33)-ROWS($AS$22:$AS$33)-ROWS($AW$22:$AW$33)-ROWS($BA$22:$BA$33)-ROWS($BE$22:$BE$33)), "")))))))</f>
        <v/>
      </c>
      <c r="BX11" s="316">
        <f t="shared" ca="1" si="34"/>
        <v>80</v>
      </c>
      <c r="BY11" s="413" t="str">
        <f t="shared" ca="1" si="35"/>
        <v/>
      </c>
      <c r="BZ11" s="412" t="str">
        <f ca="1">IF(OR(CA11="",CA11=0),"",MAX(BZ$5:BZ10)+1)</f>
        <v/>
      </c>
      <c r="CA11" s="316" t="str">
        <f ca="1">IFERROR(INDEX($AJ$38:$AJ$49, ROWS($CA$4:CA9)), IFERROR(INDEX($AN$38:$AN$49, ROWS($CA$4:CA9)-ROWS($AJ$38:$AJ$49)), IFERROR(INDEX($AR$38:$AR$49, ROWS($CA$4:CA9)-ROWS($AJ$38:$AJ$49)-ROWS($AN$38:$AN$49)),IFERROR(INDEX($AV$38:$AV$49, ROWS($CA$4:CA9)-ROWS($AJ$38:$AJ$49)-ROWS($AN$38:$AN$49)-ROWS($AR$38:$AR$49)),IFERROR(INDEX($AZ$38:$AZ$49, ROWS($CA$4:CA9)-ROWS($AJ$38:$AJ$49)-ROWS($AN$38:$AN$49)-ROWS($AR$38:$AR$49)-ROWS($AV$38:$AV$49)),IFERROR(INDEX($BD$38:$BD$49, ROWS($CA$4:CA9)-ROWS($AJ$38:$AJ$49)-ROWS($AN$38:$AN$49)-ROWS($AR$38:$AR$49)-ROWS($AV$38:$AV$49)-ROWS($AZ$38:$AZ$49)),IFERROR(INDEX($BH$38:$BH$49, ROWS($CA$4:CA9)-ROWS($AJ$38:$AJ$49)-ROWS($AN$38:$AN$49)-ROWS($AR$38:$AR$49)-ROWS($AV$38:$AV$49)-ROWS($AZ$38:$AZ$49)-ROWS($BD$38:$BD$49)), "")))))))</f>
        <v/>
      </c>
      <c r="CB11" s="316" t="str">
        <f t="shared" ca="1" si="36"/>
        <v>D. Store Card 1</v>
      </c>
      <c r="CC11" s="316" t="str">
        <f ca="1">IF(OR(CD11="",CD11=0),"",MAX(CC$5:CC10)+1)</f>
        <v/>
      </c>
      <c r="CD11" s="316" t="str">
        <f ca="1">IFERROR(INDEX($AK$38:$AK$49, ROWS($CD$4:CD9)), IFERROR(INDEX($AO$38:$AO$49, ROWS($CD$4:CD9)-ROWS($AK$38:$AK$49)), IFERROR(INDEX($AS$38:$AS$49, ROWS($CD$4:CD9)-ROWS($AK$38:$AK$49)-ROWS($AO$38:$AO$49)),IFERROR(INDEX($AW$38:$AW$49, ROWS($CD$4:CD9)-ROWS($AK$38:$AK$49)-ROWS($AO$38:$AO$49)-ROWS($AS$38:$AS$49)),IFERROR(INDEX($BA$38:$BA$49, ROWS($CD$4:CD9)-ROWS($AK$38:$AK$49)-ROWS($AO$38:$AO$49)-ROWS($AS$38:$AS$49)-ROWS($AW$38:$AW$49)),IFERROR(INDEX($BE$38:$BE$49, ROWS($CD$4:CD9)-ROWS($AK$38:$AK$49)-ROWS($AO$38:$AO$49)-ROWS($AS$38:$AS$49)-ROWS($AW$38:$AW$49)-ROWS($BA$38:$BA$49)),IFERROR(INDEX($BI$38:$BI$49, ROWS($CD$4:CD9)-ROWS($AK$38:$AK$49)-ROWS($AO$38:$AO$49)-ROWS($AS$38:$AS$49)-ROWS($AW$38:$AW$49)-ROWS($BA$38:$BA$49)-ROWS($BE$38:$BE$49)), "")))))))</f>
        <v/>
      </c>
      <c r="CE11" s="316">
        <f t="shared" ca="1" si="37"/>
        <v>30</v>
      </c>
      <c r="CF11" s="413" t="str">
        <f t="shared" ca="1" si="38"/>
        <v/>
      </c>
      <c r="CG11" s="412" t="str">
        <f ca="1">IF(OR(CH11="",CH11=0),"",MAX(CG$5:CG10)+1)</f>
        <v/>
      </c>
      <c r="CH11" s="316" t="str">
        <f ca="1">IFERROR(INDEX($AJ$54:$AJ$65, ROWS($CH$4:CH9)), IFERROR(INDEX($AN$54:$AN$65, ROWS($CH$4:CH9)-ROWS($AJ$54:$AJ$65)), IFERROR(INDEX($AR$54:$AR$65, ROWS($CH$4:CH9)-ROWS($AJ$54:$AJ$65)-ROWS($AN$54:$AN$65)),IFERROR(INDEX($AV$54:$AV$65, ROWS($CH$4:CH9)-ROWS($AJ$54:$AJ$65)-ROWS($AN$54:$AN$65)-ROWS($AR$54:$AR$65)),IFERROR(INDEX($AZ$54:$AZ$65, ROWS($CH$4:CH9)-ROWS($AJ$54:$AJ$65)-ROWS($AN$54:$AN$65)-ROWS($AR$54:$AR$65)-ROWS($AV$54:$AV$65)),IFERROR(INDEX($BD$54:$BD$65, ROWS($CH$4:CH9)-ROWS($AJ$54:$AJ$65)-ROWS($AN$54:$AN$65)-ROWS($AR$54:$AR$65)-ROWS($AV$54:$AV$65)-ROWS($AZ$54:$AZ$65)),IFERROR(INDEX($BH$54:$BH$65, ROWS($CH$4:CH9)-ROWS($AJ$54:$AJ$65)-ROWS($AN$54:$AN$65)-ROWS($AR$54:$AR$65)-ROWS($AV$54:$AV$65)-ROWS($AZ$54:$AZ$65)-ROWS($BD$54:$BD$65)), "")))))))</f>
        <v/>
      </c>
      <c r="CI11" s="316" t="str">
        <f t="shared" ca="1" si="39"/>
        <v>Paycheck 3</v>
      </c>
      <c r="CJ11" s="316" t="str">
        <f ca="1">IF(OR(CK11="",CK11=0),"",MAX(CJ$5:CJ10)+1)</f>
        <v/>
      </c>
      <c r="CK11" s="316" t="str">
        <f ca="1">IFERROR(INDEX($AK$54:$AK$65, ROWS($CK$4:CK9)), IFERROR(INDEX($AO$54:$AO$65, ROWS($CK$4:CK9)-ROWS($AK$54:$AK$65)), IFERROR(INDEX($AS$54:$AS$65, ROWS($CK$4:CK9)-ROWS($AK$54:$AK$65)-ROWS($AO$54:$AO$65)),IFERROR(INDEX($AW$54:$AW$65, ROWS($CK$4:CK9)-ROWS($AK$54:$AK$65)-ROWS($AO$54:$AO$65)-ROWS($AS$54:$AS$65)),IFERROR(INDEX($BA$54:$BA$65, ROWS($CK$4:CK9)-ROWS($AK$54:$AK$65)-ROWS($AO$54:$AO$65)-ROWS($AS$54:$AS$65)-ROWS($AW$54:$AW$65)),IFERROR(INDEX($BE$54:$BE$65, ROWS($CK$4:CK9)-ROWS($AK$54:$AK$65)-ROWS($AO$54:$AO$65)-ROWS($AS$54:$AS$65)-ROWS($AW$54:$AW$65)-ROWS($BA$54:$BA$65)),IFERROR(INDEX($BI$54:$BI$65, ROWS($CK$4:CK9)-ROWS($AK$54:$AK$65)-ROWS($AO$54:$AO$65)-ROWS($AS$54:$AS$65)-ROWS($AW$54:$AW$65)-ROWS($BA$54:$BA$65)-ROWS($BE$54:$BE$65)), "")))))))</f>
        <v/>
      </c>
      <c r="CL11" s="316">
        <f t="shared" ca="1" si="40"/>
        <v>700</v>
      </c>
      <c r="CM11" s="413" t="str">
        <f t="shared" ca="1" si="41"/>
        <v>Income</v>
      </c>
      <c r="CN11" s="412" t="str">
        <f ca="1">IF(OR(CO11="",CO11=0),"",MAX(CN$5:CN10)+1)</f>
        <v/>
      </c>
      <c r="CO11" s="316" t="str">
        <f ca="1">IFERROR(INDEX($AJ$70:$AJ$81, ROWS($CO$4:CO9)), IFERROR(INDEX($AN$70:$AN$81, ROWS($CO$4:CO9)-ROWS($AJ$70:$AJ$81)), IFERROR(INDEX($AR$70:$AR$81, ROWS($CO$4:CO9)-ROWS($AJ$70:$AJ$81)-ROWS($AN$70:$AN$81)),IFERROR(INDEX($AV$70:$AV$81, ROWS($CO$4:CO9)-ROWS($AJ$70:$AJ$81)-ROWS($AN$70:$AN$81)-ROWS($AR$70:$AR$81)),IFERROR(INDEX($AZ$70:$AZ$81, ROWS($CO$4:CO9)-ROWS($AJ$70:$AJ$81)-ROWS($AN$70:$AN$81)-ROWS($AR$70:$AR$81)-ROWS($AV$70:$AV$81)),IFERROR(INDEX($BD$70:$BD$81, ROWS($CO$4:CO9)-ROWS($AJ$70:$AJ$81)-ROWS($AN$70:$AN$81)-ROWS($AR$70:$AR$81)-ROWS($AV$70:$AV$81)-ROWS($AZ$70:$AZ$81)),IFERROR(INDEX($BH$70:$BH$81, ROWS($CO$4:CO9)-ROWS($AJ$70:$AJ$81)-ROWS($AN$70:$AN$81)-ROWS($AR$70:$AR$81)-ROWS($AV$70:$AV$81)-ROWS($AZ$70:$AZ$81)-ROWS($BD$70:$BD$81)), "")))))))</f>
        <v/>
      </c>
      <c r="CP11" s="316" t="str">
        <f t="shared" ca="1" si="42"/>
        <v/>
      </c>
      <c r="CQ11" s="316" t="str">
        <f ca="1">IF(OR(CR11="",CR11=0),"",MAX(CQ$5:CQ10)+1)</f>
        <v/>
      </c>
      <c r="CR11" s="316" t="str">
        <f ca="1">IFERROR(INDEX($AK$70:$AK$81, ROWS($CR$4:CR9)), IFERROR(INDEX($AO$70:$AO$81, ROWS($CR$4:CR9)-ROWS($AK$70:$AK$81)), IFERROR(INDEX($AS$70:$AS$81, ROWS($CR$4:CR9)-ROWS($AK$70:$AK$81)-ROWS($AO$70:$AO$81)),IFERROR(INDEX($AW$70:$AW$81, ROWS($CR$4:CR9)-ROWS($AK$70:$AK$81)-ROWS($AO$70:$AO$81)-ROWS($AS$70:$AS$81)),IFERROR(INDEX($BA$70:$BA$81, ROWS($CR$4:CR9)-ROWS($AK$70:$AK$81)-ROWS($AO$70:$AO$81)-ROWS($AS$70:$AS$81)-ROWS($AW$70:$AW$81)),IFERROR(INDEX($BE$70:$BE$81, ROWS($CR$4:CR9)-ROWS($AK$70:$AK$81)-ROWS($AO$70:$AO$81)-ROWS($AS$70:$AS$81)-ROWS($AW$70:$AW$81)-ROWS($BA$70:$BA$81)),IFERROR(INDEX($BI$70:$BI$81, ROWS($CR$4:CR9)-ROWS($AK$70:$AK$81)-ROWS($AO$70:$AO$81)-ROWS($AS$70:$AS$81)-ROWS($AW$70:$AW$81)-ROWS($BA$70:$BA$81)-ROWS($BE$70:$BE$81)), "")))))))</f>
        <v/>
      </c>
      <c r="CS11" s="316" t="str">
        <f t="shared" ca="1" si="43"/>
        <v/>
      </c>
      <c r="CT11" s="413" t="str">
        <f t="shared" ca="1" si="44"/>
        <v/>
      </c>
      <c r="CU11" s="412" t="str">
        <f>IF(OR(CV11="",CV11=0),"",MAX(CU$5:CU10)+1)</f>
        <v/>
      </c>
      <c r="CV11" s="316">
        <f>IFERROR(INDEX($AJ$86:$AJ$97, ROWS($CV$4:CV9)), IFERROR(INDEX($AN$86:$AN$97, ROWS($CV$4:CV9)-ROWS($AJ$86:$AJ$97)), ""))</f>
        <v>0</v>
      </c>
      <c r="CW11" s="316" t="str">
        <f t="shared" si="45"/>
        <v/>
      </c>
      <c r="CX11" s="316" t="str">
        <f>IF(OR(CY11="",CY11=0),"",MAX(CX$5:CX10)+1)</f>
        <v/>
      </c>
      <c r="CY11" s="316">
        <f>IFERROR(INDEX($AK$86:$AK$97, ROWS($CY$4:CY9)), IFERROR(INDEX($AO$86:$AO$97, ROWS($CY$4:CY9)-ROWS($AK$86:$AK$97)), ""))</f>
        <v>0</v>
      </c>
      <c r="CZ11" s="316" t="str">
        <f t="shared" si="46"/>
        <v/>
      </c>
      <c r="DA11" s="413" t="str">
        <f t="shared" si="47"/>
        <v/>
      </c>
      <c r="DC11" s="438" t="str">
        <f ca="1">IF(OR(DD11="",DD11=0),"",MAX(DC$5:DC10)+1)</f>
        <v/>
      </c>
      <c r="DD11" s="434" t="str">
        <f t="shared" ca="1" si="48"/>
        <v/>
      </c>
      <c r="DE11" s="413" t="str">
        <f t="shared" ca="1" si="49"/>
        <v/>
      </c>
      <c r="DF11" s="431" t="str">
        <f ca="1">IF(OR(DG11="",DG11=0),"",MAX(DF$5:DF10)+1)</f>
        <v/>
      </c>
      <c r="DG11" s="412" t="str">
        <f t="shared" ca="1" si="50"/>
        <v/>
      </c>
      <c r="DH11" s="413" t="str">
        <f t="shared" ca="1" si="51"/>
        <v/>
      </c>
      <c r="DI11" s="412" t="str">
        <f t="shared" ca="1" si="52"/>
        <v/>
      </c>
      <c r="DJ11" s="413" t="str">
        <f t="shared" ca="1" si="53"/>
        <v/>
      </c>
      <c r="DK11" s="412" t="str">
        <f t="shared" ca="1" si="54"/>
        <v/>
      </c>
      <c r="DL11" s="413" t="str">
        <f t="shared" ca="1" si="55"/>
        <v/>
      </c>
      <c r="DN11" s="427" t="str">
        <f ca="1">IF(DI21="","",CONCATENATE(DI21," - ",DJ21))</f>
        <v/>
      </c>
      <c r="DO11" s="428" t="str">
        <f ca="1">IF(DI22="","",CONCATENATE(DI22," - ",DJ22))</f>
        <v/>
      </c>
      <c r="DP11" s="428" t="str">
        <f ca="1">IF(DI23="","",CONCATENATE(DI23," - ",DJ23))</f>
        <v/>
      </c>
      <c r="DQ11" s="427" t="str">
        <f ca="1">IF(DK21="","",CONCATENATE(DK21," - ",DL21))</f>
        <v/>
      </c>
      <c r="DR11" s="428" t="str">
        <f ca="1">IF(DK22="","",CONCATENATE(DK22," - ",DL22))</f>
        <v/>
      </c>
      <c r="DS11" s="429" t="str">
        <f ca="1">IF(DK23="","",CONCATENATE(DK23," - ",DL23))</f>
        <v/>
      </c>
    </row>
    <row r="12" spans="1:123" s="292" customFormat="1" ht="15" customHeight="1" thickBot="1" x14ac:dyDescent="0.35">
      <c r="A12" s="1181" t="str">
        <f ca="1">IF(ISERROR(MATCH(A11,event_dates,0)+MATCH(A11,OFFSET(event_dates,MATCH(A11,event_dates,0),0,500,1),0)),"",INDEX(events,MATCH(A11,event_dates,0)+MATCH(A11,OFFSET(event_dates,MATCH(A11,event_dates,0),0,500,1),0)))</f>
        <v/>
      </c>
      <c r="B12" s="1182"/>
      <c r="C12" s="1181" t="str">
        <f ca="1">IF(ISERROR(MATCH(C11,event_dates,0)+MATCH(C11,OFFSET(event_dates,MATCH(C11,event_dates,0),0,500,1),0)),"",INDEX(events,MATCH(C11,event_dates,0)+MATCH(C11,OFFSET(event_dates,MATCH(C11,event_dates,0),0,500,1),0)))</f>
        <v/>
      </c>
      <c r="D12" s="1182"/>
      <c r="E12" s="1181" t="str">
        <f ca="1">IF(ISERROR(MATCH(E11,event_dates,0)+MATCH(E11,OFFSET(event_dates,MATCH(E11,event_dates,0),0,500,1),0)),"",INDEX(events,MATCH(E11,event_dates,0)+MATCH(E11,OFFSET(event_dates,MATCH(E11,event_dates,0),0,500,1),0)))</f>
        <v/>
      </c>
      <c r="F12" s="1182"/>
      <c r="G12" s="1181" t="str">
        <f ca="1">IF(ISERROR(MATCH(G11,event_dates,0)+MATCH(G11,OFFSET(event_dates,MATCH(G11,event_dates,0),0,500,1),0)),"",INDEX(events,MATCH(G11,event_dates,0)+MATCH(G11,OFFSET(event_dates,MATCH(G11,event_dates,0),0,500,1),0)))</f>
        <v/>
      </c>
      <c r="H12" s="1182"/>
      <c r="I12" s="1181" t="str">
        <f ca="1">IF(ISERROR(MATCH(I11,event_dates,0)+MATCH(I11,OFFSET(event_dates,MATCH(I11,event_dates,0),0,500,1),0)),"",INDEX(events,MATCH(I11,event_dates,0)+MATCH(I11,OFFSET(event_dates,MATCH(I11,event_dates,0),0,500,1),0)))</f>
        <v/>
      </c>
      <c r="J12" s="1182"/>
      <c r="K12" s="1181" t="str">
        <f ca="1">IF(ISERROR(MATCH(K11,event_dates,0)+MATCH(K11,OFFSET(event_dates,MATCH(K11,event_dates,0),0,500,1),0)),"",INDEX(events,MATCH(K11,event_dates,0)+MATCH(K11,OFFSET(event_dates,MATCH(K11,event_dates,0),0,500,1),0)))</f>
        <v/>
      </c>
      <c r="L12" s="1182"/>
      <c r="M12" s="1181" t="str">
        <f ca="1">IF(ISERROR(MATCH(M11,event_dates,0)+MATCH(M11,OFFSET(event_dates,MATCH(M11,event_dates,0),0,500,1),0)),"",INDEX(events,MATCH(M11,event_dates,0)+MATCH(M11,OFFSET(event_dates,MATCH(M11,event_dates,0),0,500,1),0)))</f>
        <v/>
      </c>
      <c r="N12" s="1182"/>
      <c r="P12" s="295" t="str">
        <f t="shared" ref="P12:P16" ca="1" si="57">IF(DN27="","",DN27)</f>
        <v>D. Store Card 3 - 30</v>
      </c>
      <c r="Q12" s="295" t="str">
        <f t="shared" ca="1" si="56"/>
        <v>Pet Care - 80</v>
      </c>
      <c r="R12" s="295" t="str">
        <f t="shared" ca="1" si="56"/>
        <v>Life Insurance - 70</v>
      </c>
      <c r="S12" s="296" t="str">
        <f t="shared" ca="1" si="56"/>
        <v/>
      </c>
      <c r="T12" s="295" t="str">
        <f t="shared" ca="1" si="56"/>
        <v/>
      </c>
      <c r="U12" s="295" t="str">
        <f t="shared" ca="1" si="56"/>
        <v/>
      </c>
      <c r="V12" s="1158" t="s">
        <v>502</v>
      </c>
      <c r="W12" s="1159"/>
      <c r="X12" s="445">
        <f ca="1">IF(DP32="",0,DP32)</f>
        <v>659.79</v>
      </c>
      <c r="Y12"/>
      <c r="AB12" s="299"/>
      <c r="AC12" s="358">
        <f>IF('Data Entry'!B18="","",'Data Entry'!B18)</f>
        <v>16</v>
      </c>
      <c r="AD12" s="356" t="str">
        <f>IF('Data Entry'!A18="","",'Data Entry'!A18)</f>
        <v>Audible</v>
      </c>
      <c r="AE12" s="363">
        <f>IF('Data Entry'!C18="","",'Data Entry'!C18)</f>
        <v>14.95</v>
      </c>
      <c r="AF12" s="402" t="str">
        <f>IF('Data Entry'!E18="","",'Data Entry'!E18)</f>
        <v>Monthly</v>
      </c>
      <c r="AG12" s="300"/>
      <c r="AH12"/>
      <c r="AI12" s="304">
        <f t="shared" ca="1" si="23"/>
        <v>21</v>
      </c>
      <c r="AJ12" s="305" t="str">
        <f t="shared" ca="1" si="2"/>
        <v/>
      </c>
      <c r="AK12" s="306" t="str">
        <f t="shared" ca="1" si="3"/>
        <v/>
      </c>
      <c r="AL12" s="307" t="str">
        <f t="shared" ca="1" si="4"/>
        <v/>
      </c>
      <c r="AM12" s="304">
        <f t="shared" ca="1" si="24"/>
        <v>21</v>
      </c>
      <c r="AN12" s="305" t="str">
        <f t="shared" ca="1" si="5"/>
        <v/>
      </c>
      <c r="AO12" s="306" t="str">
        <f t="shared" ca="1" si="6"/>
        <v/>
      </c>
      <c r="AP12" s="307" t="str">
        <f t="shared" ca="1" si="7"/>
        <v/>
      </c>
      <c r="AQ12" s="304">
        <f t="shared" ca="1" si="25"/>
        <v>21</v>
      </c>
      <c r="AR12" s="305" t="str">
        <f t="shared" ca="1" si="8"/>
        <v/>
      </c>
      <c r="AS12" s="306" t="str">
        <f t="shared" ca="1" si="9"/>
        <v/>
      </c>
      <c r="AT12" s="307" t="str">
        <f t="shared" ca="1" si="10"/>
        <v/>
      </c>
      <c r="AU12" s="304">
        <f t="shared" ca="1" si="26"/>
        <v>21</v>
      </c>
      <c r="AV12" s="305" t="str">
        <f t="shared" ca="1" si="11"/>
        <v/>
      </c>
      <c r="AW12" s="306" t="str">
        <f t="shared" ca="1" si="12"/>
        <v/>
      </c>
      <c r="AX12" s="307" t="str">
        <f t="shared" ca="1" si="13"/>
        <v/>
      </c>
      <c r="AY12" s="304">
        <f t="shared" ca="1" si="27"/>
        <v>21</v>
      </c>
      <c r="AZ12" s="305" t="str">
        <f t="shared" ca="1" si="14"/>
        <v/>
      </c>
      <c r="BA12" s="306" t="str">
        <f t="shared" ca="1" si="15"/>
        <v/>
      </c>
      <c r="BB12" s="307" t="str">
        <f t="shared" ca="1" si="16"/>
        <v/>
      </c>
      <c r="BC12" s="304" t="str">
        <f t="shared" ca="1" si="28"/>
        <v/>
      </c>
      <c r="BD12" s="305" t="str">
        <f t="shared" ca="1" si="17"/>
        <v/>
      </c>
      <c r="BE12" s="306" t="str">
        <f t="shared" ca="1" si="18"/>
        <v/>
      </c>
      <c r="BF12" s="307" t="str">
        <f t="shared" ca="1" si="19"/>
        <v/>
      </c>
      <c r="BG12" s="304" t="str">
        <f t="shared" ca="1" si="29"/>
        <v/>
      </c>
      <c r="BH12" s="305" t="str">
        <f t="shared" ca="1" si="20"/>
        <v/>
      </c>
      <c r="BI12" s="306" t="str">
        <f t="shared" ca="1" si="21"/>
        <v/>
      </c>
      <c r="BJ12" s="307" t="str">
        <f t="shared" ca="1" si="22"/>
        <v/>
      </c>
      <c r="BL12" s="412" t="str">
        <f ca="1">IF(OR(BM12="",BM12=0),"",MAX(BL$5:BL11)+1)</f>
        <v/>
      </c>
      <c r="BM12" s="316" t="str">
        <f ca="1">IFERROR(INDEX($AJ$6:$AJ$17, ROWS(BM$4:$BM10)), IFERROR(INDEX($AN$6:$AN$17, ROWS(BM$4:$BM10)-ROWS($AJ$6:$AJ$17)), IFERROR(INDEX($AR$6:$AR$17, ROWS(BM$4:$BM10)-ROWS($AJ$6:$AJ$17)-ROWS($AN$6:$AN$17)),IFERROR(INDEX($AV$6:$AV$17, ROWS(BM$4:$BM10)-ROWS($AJ$6:$AJ$17)-ROWS($AN$6:$AN$17)-ROWS($AR$6:$AR$17)),IFERROR(INDEX($AZ$6:$AZ$17, ROWS(BM$4:$BM10)-ROWS($AJ$6:$AJ$17)-ROWS($AN$6:$AN$17)-ROWS($AR$6:$AR$17)-ROWS($AV$6:$AV$17)),IFERROR(INDEX($BD$6:$BD$17, ROWS(BM$4:$BM10)-ROWS($AJ$6:$AJ$17)-ROWS($AN$6:$AN$17)-ROWS($AR$6:$AR$17)-ROWS($AV$6:$AV$17)-ROWS($AZ$6:$AZ$17)),IFERROR(INDEX($BH$6:$BH$17, ROWS(BM$4:$BM10)-ROWS($AJ$6:$AJ$17)-ROWS($AN$6:$AN$17)-ROWS($AR$6:$AR$17)-ROWS($AV$6:$AV$17)-ROWS($AZ$6:$AZ$17)-ROWS($BD$6:$BD$17)), "")))))))</f>
        <v/>
      </c>
      <c r="BN12" s="316" t="str">
        <f t="shared" ca="1" si="30"/>
        <v/>
      </c>
      <c r="BO12" s="316" t="str">
        <f ca="1">IF(OR(BP12="",BP12=0),"",MAX(BO$5:BO11)+1)</f>
        <v/>
      </c>
      <c r="BP12" s="316" t="str">
        <f ca="1">IFERROR(INDEX($AK$6:$AK$17, ROWS($BP$4:BP10)), IFERROR(INDEX($AO$6:$AO$17, ROWS($BP$4:BP10)-ROWS($AK$6:$AK$17)), IFERROR(INDEX($AS$6:$AS$17, ROWS($BP$4:BP10)-ROWS($AK$6:$AK$17)-ROWS($AO$6:$AO$17)),IFERROR(INDEX($AW$6:$AW$17, ROWS($BP$4:BP10)-ROWS($AK$6:$AK$17)-ROWS($AO$6:$AO$17)-ROWS($AS$6:$AS$17)),IFERROR(INDEX($BA$6:$BA$17, ROWS($BP$4:BP10)-ROWS($AK$6:$AK$17)-ROWS($AO$6:$AO$17)-ROWS($AS$6:$AS$17)-ROWS($AW$6:$AW$17)),IFERROR(INDEX($BE$6:$BE$17, ROWS($BP$4:BP10)-ROWS($AK$6:$AK$17)-ROWS($AO$6:$AO$17)-ROWS($AS$6:$AS$17)-ROWS($AW$6:$AW$17)-ROWS($BA$6:$BA$17)),IFERROR(INDEX($BI$6:$BI$17, ROWS($BP$4:BP10)-ROWS($AK$6:$AK$17)-ROWS($AO$6:$AO$17)-ROWS($AS$6:$AS$17)-ROWS($AW$6:$AW$17)-ROWS($BA$6:$BA$17)-ROWS($BE$6:$BE$17)), "")))))))</f>
        <v/>
      </c>
      <c r="BQ12" s="316" t="str">
        <f t="shared" ca="1" si="31"/>
        <v/>
      </c>
      <c r="BR12" s="413" t="str">
        <f t="shared" ca="1" si="32"/>
        <v/>
      </c>
      <c r="BS12" s="412" t="str">
        <f ca="1">IF(OR(BT12="",BT12=0),"",MAX(BS$5:BS11)+1)</f>
        <v/>
      </c>
      <c r="BT12" s="316" t="str">
        <f ca="1">IFERROR(INDEX($AJ$22:$AJ$33, ROWS($BT$4:BT10)), IFERROR(INDEX($AN$22:$AN$33, ROWS($BT$4:BT10)-ROWS($AJ$22:$AJ$33)), IFERROR(INDEX($AR$22:$AR$33, ROWS($BT$4:BT10)-ROWS($AJ$22:$AJ$33)-ROWS($AN$22:$AN$33)),IFERROR(INDEX($AV$22:$AV$33, ROWS($BT$4:BT10)-ROWS($AJ$22:$AJ$33)-ROWS($AN$22:$AN$33)-ROWS($AR$22:$AR$33)),IFERROR(INDEX($AZ$22:$AZ$33, ROWS($BT$4:BT10)-ROWS($AJ$22:$AJ$33)-ROWS($AN$22:$AN$33)-ROWS($AR$22:$AR$33)-ROWS($AV$22:$AV$33)),IFERROR(INDEX($BD$22:$BD$33, ROWS($BT$4:BT10)-ROWS($AJ$22:$AJ$33)-ROWS($AN$22:$AN$33)-ROWS($AR$22:$AR$33)-ROWS($AV$22:$AV$33)-ROWS($AZ$22:$AZ$33)),IFERROR(INDEX($BH$22:$BH$33, ROWS($BT$4:BT10)-ROWS($AJ$22:$AJ$33)-ROWS($AN$22:$AN$33)-ROWS($AR$22:$AR$33)-ROWS($AV$22:$AV$33)-ROWS($AZ$22:$AZ$33)-ROWS($BD$22:$BD$33)), "")))))))</f>
        <v/>
      </c>
      <c r="BU12" s="316" t="str">
        <f t="shared" ca="1" si="33"/>
        <v>Life Insurance</v>
      </c>
      <c r="BV12" s="316" t="str">
        <f ca="1">IF(OR(BW12="",BW12=0),"",MAX(BV$5:BV11)+1)</f>
        <v/>
      </c>
      <c r="BW12" s="316" t="str">
        <f ca="1">IFERROR(INDEX($AK$22:$AK$33, ROWS($BW$4:BW10)), IFERROR(INDEX($AO$22:$AO$33, ROWS($BW$4:BW10)-ROWS($AK$22:$AK$33)), IFERROR(INDEX($AS$22:$AS$33, ROWS($BW$4:BW10)-ROWS($AK$22:$AK$33)-ROWS($AO$22:$AO$33)),IFERROR(INDEX($AW$22:$AW$33, ROWS($BW$4:BW10)-ROWS($AK$22:$AK$33)-ROWS($AO$22:$AO$33)-ROWS($AS$22:$AS$33)),IFERROR(INDEX($BA$22:$BA$33, ROWS($BW$4:BW10)-ROWS($AK$22:$AK$33)-ROWS($AO$22:$AO$33)-ROWS($AS$22:$AS$33)-ROWS($AW$22:$AW$33)),IFERROR(INDEX($BE$22:$BE$33, ROWS($BW$4:BW10)-ROWS($AK$22:$AK$33)-ROWS($AO$22:$AO$33)-ROWS($AS$22:$AS$33)-ROWS($AW$22:$AW$33)-ROWS($BA$22:$BA$33)),IFERROR(INDEX($BI$22:$BI$33, ROWS($BW$4:BW10)-ROWS($AK$22:$AK$33)-ROWS($AO$22:$AO$33)-ROWS($AS$22:$AS$33)-ROWS($AW$22:$AW$33)-ROWS($BA$22:$BA$33)-ROWS($BE$22:$BE$33)), "")))))))</f>
        <v/>
      </c>
      <c r="BX12" s="316">
        <f t="shared" ca="1" si="34"/>
        <v>70</v>
      </c>
      <c r="BY12" s="413" t="str">
        <f t="shared" ca="1" si="35"/>
        <v/>
      </c>
      <c r="BZ12" s="412" t="str">
        <f ca="1">IF(OR(CA12="",CA12=0),"",MAX(BZ$5:BZ11)+1)</f>
        <v/>
      </c>
      <c r="CA12" s="316" t="str">
        <f ca="1">IFERROR(INDEX($AJ$38:$AJ$49, ROWS($CA$4:CA10)), IFERROR(INDEX($AN$38:$AN$49, ROWS($CA$4:CA10)-ROWS($AJ$38:$AJ$49)), IFERROR(INDEX($AR$38:$AR$49, ROWS($CA$4:CA10)-ROWS($AJ$38:$AJ$49)-ROWS($AN$38:$AN$49)),IFERROR(INDEX($AV$38:$AV$49, ROWS($CA$4:CA10)-ROWS($AJ$38:$AJ$49)-ROWS($AN$38:$AN$49)-ROWS($AR$38:$AR$49)),IFERROR(INDEX($AZ$38:$AZ$49, ROWS($CA$4:CA10)-ROWS($AJ$38:$AJ$49)-ROWS($AN$38:$AN$49)-ROWS($AR$38:$AR$49)-ROWS($AV$38:$AV$49)),IFERROR(INDEX($BD$38:$BD$49, ROWS($CA$4:CA10)-ROWS($AJ$38:$AJ$49)-ROWS($AN$38:$AN$49)-ROWS($AR$38:$AR$49)-ROWS($AV$38:$AV$49)-ROWS($AZ$38:$AZ$49)),IFERROR(INDEX($BH$38:$BH$49, ROWS($CA$4:CA10)-ROWS($AJ$38:$AJ$49)-ROWS($AN$38:$AN$49)-ROWS($AR$38:$AR$49)-ROWS($AV$38:$AV$49)-ROWS($AZ$38:$AZ$49)-ROWS($BD$38:$BD$49)), "")))))))</f>
        <v/>
      </c>
      <c r="CB12" s="316" t="str">
        <f t="shared" ca="1" si="36"/>
        <v>Roth IRA</v>
      </c>
      <c r="CC12" s="316" t="str">
        <f ca="1">IF(OR(CD12="",CD12=0),"",MAX(CC$5:CC11)+1)</f>
        <v/>
      </c>
      <c r="CD12" s="316" t="str">
        <f ca="1">IFERROR(INDEX($AK$38:$AK$49, ROWS($CD$4:CD10)), IFERROR(INDEX($AO$38:$AO$49, ROWS($CD$4:CD10)-ROWS($AK$38:$AK$49)), IFERROR(INDEX($AS$38:$AS$49, ROWS($CD$4:CD10)-ROWS($AK$38:$AK$49)-ROWS($AO$38:$AO$49)),IFERROR(INDEX($AW$38:$AW$49, ROWS($CD$4:CD10)-ROWS($AK$38:$AK$49)-ROWS($AO$38:$AO$49)-ROWS($AS$38:$AS$49)),IFERROR(INDEX($BA$38:$BA$49, ROWS($CD$4:CD10)-ROWS($AK$38:$AK$49)-ROWS($AO$38:$AO$49)-ROWS($AS$38:$AS$49)-ROWS($AW$38:$AW$49)),IFERROR(INDEX($BE$38:$BE$49, ROWS($CD$4:CD10)-ROWS($AK$38:$AK$49)-ROWS($AO$38:$AO$49)-ROWS($AS$38:$AS$49)-ROWS($AW$38:$AW$49)-ROWS($BA$38:$BA$49)),IFERROR(INDEX($BI$38:$BI$49, ROWS($CD$4:CD10)-ROWS($AK$38:$AK$49)-ROWS($AO$38:$AO$49)-ROWS($AS$38:$AS$49)-ROWS($AW$38:$AW$49)-ROWS($BA$38:$BA$49)-ROWS($BE$38:$BE$49)), "")))))))</f>
        <v/>
      </c>
      <c r="CE12" s="316">
        <f t="shared" ca="1" si="37"/>
        <v>100</v>
      </c>
      <c r="CF12" s="413" t="str">
        <f t="shared" ca="1" si="38"/>
        <v/>
      </c>
      <c r="CG12" s="412" t="str">
        <f ca="1">IF(OR(CH12="",CH12=0),"",MAX(CG$5:CG11)+1)</f>
        <v/>
      </c>
      <c r="CH12" s="316" t="str">
        <f ca="1">IFERROR(INDEX($AJ$54:$AJ$65, ROWS($CH$4:CH10)), IFERROR(INDEX($AN$54:$AN$65, ROWS($CH$4:CH10)-ROWS($AJ$54:$AJ$65)), IFERROR(INDEX($AR$54:$AR$65, ROWS($CH$4:CH10)-ROWS($AJ$54:$AJ$65)-ROWS($AN$54:$AN$65)),IFERROR(INDEX($AV$54:$AV$65, ROWS($CH$4:CH10)-ROWS($AJ$54:$AJ$65)-ROWS($AN$54:$AN$65)-ROWS($AR$54:$AR$65)),IFERROR(INDEX($AZ$54:$AZ$65, ROWS($CH$4:CH10)-ROWS($AJ$54:$AJ$65)-ROWS($AN$54:$AN$65)-ROWS($AR$54:$AR$65)-ROWS($AV$54:$AV$65)),IFERROR(INDEX($BD$54:$BD$65, ROWS($CH$4:CH10)-ROWS($AJ$54:$AJ$65)-ROWS($AN$54:$AN$65)-ROWS($AR$54:$AR$65)-ROWS($AV$54:$AV$65)-ROWS($AZ$54:$AZ$65)),IFERROR(INDEX($BH$54:$BH$65, ROWS($CH$4:CH10)-ROWS($AJ$54:$AJ$65)-ROWS($AN$54:$AN$65)-ROWS($AR$54:$AR$65)-ROWS($AV$54:$AV$65)-ROWS($AZ$54:$AZ$65)-ROWS($BD$54:$BD$65)), "")))))))</f>
        <v/>
      </c>
      <c r="CI12" s="316" t="str">
        <f t="shared" ca="1" si="39"/>
        <v>Paycheck 1</v>
      </c>
      <c r="CJ12" s="316" t="str">
        <f ca="1">IF(OR(CK12="",CK12=0),"",MAX(CJ$5:CJ11)+1)</f>
        <v/>
      </c>
      <c r="CK12" s="316" t="str">
        <f ca="1">IFERROR(INDEX($AK$54:$AK$65, ROWS($CK$4:CK10)), IFERROR(INDEX($AO$54:$AO$65, ROWS($CK$4:CK10)-ROWS($AK$54:$AK$65)), IFERROR(INDEX($AS$54:$AS$65, ROWS($CK$4:CK10)-ROWS($AK$54:$AK$65)-ROWS($AO$54:$AO$65)),IFERROR(INDEX($AW$54:$AW$65, ROWS($CK$4:CK10)-ROWS($AK$54:$AK$65)-ROWS($AO$54:$AO$65)-ROWS($AS$54:$AS$65)),IFERROR(INDEX($BA$54:$BA$65, ROWS($CK$4:CK10)-ROWS($AK$54:$AK$65)-ROWS($AO$54:$AO$65)-ROWS($AS$54:$AS$65)-ROWS($AW$54:$AW$65)),IFERROR(INDEX($BE$54:$BE$65, ROWS($CK$4:CK10)-ROWS($AK$54:$AK$65)-ROWS($AO$54:$AO$65)-ROWS($AS$54:$AS$65)-ROWS($AW$54:$AW$65)-ROWS($BA$54:$BA$65)),IFERROR(INDEX($BI$54:$BI$65, ROWS($CK$4:CK10)-ROWS($AK$54:$AK$65)-ROWS($AO$54:$AO$65)-ROWS($AS$54:$AS$65)-ROWS($AW$54:$AW$65)-ROWS($BA$54:$BA$65)-ROWS($BE$54:$BE$65)), "")))))))</f>
        <v/>
      </c>
      <c r="CL12" s="316">
        <f t="shared" ca="1" si="40"/>
        <v>850</v>
      </c>
      <c r="CM12" s="413" t="str">
        <f t="shared" ca="1" si="41"/>
        <v>Income</v>
      </c>
      <c r="CN12" s="412" t="str">
        <f ca="1">IF(OR(CO12="",CO12=0),"",MAX(CN$5:CN11)+1)</f>
        <v/>
      </c>
      <c r="CO12" s="316" t="str">
        <f ca="1">IFERROR(INDEX($AJ$70:$AJ$81, ROWS($CO$4:CO10)), IFERROR(INDEX($AN$70:$AN$81, ROWS($CO$4:CO10)-ROWS($AJ$70:$AJ$81)), IFERROR(INDEX($AR$70:$AR$81, ROWS($CO$4:CO10)-ROWS($AJ$70:$AJ$81)-ROWS($AN$70:$AN$81)),IFERROR(INDEX($AV$70:$AV$81, ROWS($CO$4:CO10)-ROWS($AJ$70:$AJ$81)-ROWS($AN$70:$AN$81)-ROWS($AR$70:$AR$81)),IFERROR(INDEX($AZ$70:$AZ$81, ROWS($CO$4:CO10)-ROWS($AJ$70:$AJ$81)-ROWS($AN$70:$AN$81)-ROWS($AR$70:$AR$81)-ROWS($AV$70:$AV$81)),IFERROR(INDEX($BD$70:$BD$81, ROWS($CO$4:CO10)-ROWS($AJ$70:$AJ$81)-ROWS($AN$70:$AN$81)-ROWS($AR$70:$AR$81)-ROWS($AV$70:$AV$81)-ROWS($AZ$70:$AZ$81)),IFERROR(INDEX($BH$70:$BH$81, ROWS($CO$4:CO10)-ROWS($AJ$70:$AJ$81)-ROWS($AN$70:$AN$81)-ROWS($AR$70:$AR$81)-ROWS($AV$70:$AV$81)-ROWS($AZ$70:$AZ$81)-ROWS($BD$70:$BD$81)), "")))))))</f>
        <v/>
      </c>
      <c r="CP12" s="316" t="str">
        <f t="shared" ca="1" si="42"/>
        <v/>
      </c>
      <c r="CQ12" s="316" t="str">
        <f ca="1">IF(OR(CR12="",CR12=0),"",MAX(CQ$5:CQ11)+1)</f>
        <v/>
      </c>
      <c r="CR12" s="316" t="str">
        <f ca="1">IFERROR(INDEX($AK$70:$AK$81, ROWS($CR$4:CR10)), IFERROR(INDEX($AO$70:$AO$81, ROWS($CR$4:CR10)-ROWS($AK$70:$AK$81)), IFERROR(INDEX($AS$70:$AS$81, ROWS($CR$4:CR10)-ROWS($AK$70:$AK$81)-ROWS($AO$70:$AO$81)),IFERROR(INDEX($AW$70:$AW$81, ROWS($CR$4:CR10)-ROWS($AK$70:$AK$81)-ROWS($AO$70:$AO$81)-ROWS($AS$70:$AS$81)),IFERROR(INDEX($BA$70:$BA$81, ROWS($CR$4:CR10)-ROWS($AK$70:$AK$81)-ROWS($AO$70:$AO$81)-ROWS($AS$70:$AS$81)-ROWS($AW$70:$AW$81)),IFERROR(INDEX($BE$70:$BE$81, ROWS($CR$4:CR10)-ROWS($AK$70:$AK$81)-ROWS($AO$70:$AO$81)-ROWS($AS$70:$AS$81)-ROWS($AW$70:$AW$81)-ROWS($BA$70:$BA$81)),IFERROR(INDEX($BI$70:$BI$81, ROWS($CR$4:CR10)-ROWS($AK$70:$AK$81)-ROWS($AO$70:$AO$81)-ROWS($AS$70:$AS$81)-ROWS($AW$70:$AW$81)-ROWS($BA$70:$BA$81)-ROWS($BE$70:$BE$81)), "")))))))</f>
        <v/>
      </c>
      <c r="CS12" s="316" t="str">
        <f t="shared" ca="1" si="43"/>
        <v/>
      </c>
      <c r="CT12" s="413" t="str">
        <f t="shared" ca="1" si="44"/>
        <v/>
      </c>
      <c r="CU12" s="412" t="str">
        <f>IF(OR(CV12="",CV12=0),"",MAX(CU$5:CU11)+1)</f>
        <v/>
      </c>
      <c r="CV12" s="316">
        <f>IFERROR(INDEX($AJ$86:$AJ$97, ROWS($CV$4:CV10)), IFERROR(INDEX($AN$86:$AN$97, ROWS($CV$4:CV10)-ROWS($AJ$86:$AJ$97)), ""))</f>
        <v>0</v>
      </c>
      <c r="CW12" s="316" t="str">
        <f t="shared" si="45"/>
        <v/>
      </c>
      <c r="CX12" s="316" t="str">
        <f>IF(OR(CY12="",CY12=0),"",MAX(CX$5:CX11)+1)</f>
        <v/>
      </c>
      <c r="CY12" s="316">
        <f>IFERROR(INDEX($AK$86:$AK$97, ROWS($CY$4:CY10)), IFERROR(INDEX($AO$86:$AO$97, ROWS($CY$4:CY10)-ROWS($AK$86:$AK$97)), ""))</f>
        <v>0</v>
      </c>
      <c r="CZ12" s="316" t="str">
        <f t="shared" si="46"/>
        <v/>
      </c>
      <c r="DA12" s="413" t="str">
        <f t="shared" si="47"/>
        <v/>
      </c>
      <c r="DC12" s="438" t="str">
        <f ca="1">IF(OR(DD12="",DD12=0),"",MAX(DC$5:DC11)+1)</f>
        <v/>
      </c>
      <c r="DD12" s="434" t="str">
        <f t="shared" ca="1" si="48"/>
        <v/>
      </c>
      <c r="DE12" s="413" t="str">
        <f t="shared" ca="1" si="49"/>
        <v/>
      </c>
      <c r="DF12" s="431" t="str">
        <f ca="1">IF(OR(DG12="",DG12=0),"",MAX(DF$5:DF11)+1)</f>
        <v/>
      </c>
      <c r="DG12" s="412" t="str">
        <f t="shared" ca="1" si="50"/>
        <v/>
      </c>
      <c r="DH12" s="413" t="str">
        <f t="shared" ca="1" si="51"/>
        <v/>
      </c>
      <c r="DI12" s="412" t="str">
        <f t="shared" ca="1" si="52"/>
        <v/>
      </c>
      <c r="DJ12" s="413" t="str">
        <f t="shared" ca="1" si="53"/>
        <v/>
      </c>
      <c r="DK12" s="412" t="str">
        <f t="shared" ca="1" si="54"/>
        <v/>
      </c>
      <c r="DL12" s="413" t="str">
        <f t="shared" ca="1" si="55"/>
        <v/>
      </c>
      <c r="DN12" s="1192" t="s">
        <v>505</v>
      </c>
      <c r="DO12" s="1193"/>
      <c r="DP12" s="443">
        <f ca="1">IF(DJ6="","",SUM(DJ6:DJ23))</f>
        <v>920</v>
      </c>
      <c r="DQ12" s="1192" t="s">
        <v>506</v>
      </c>
      <c r="DR12" s="1193"/>
      <c r="DS12" s="444" t="str">
        <f ca="1">IF(DL6="","",SUM(DL6:DL23))</f>
        <v/>
      </c>
    </row>
    <row r="13" spans="1:123" s="292" customFormat="1" ht="15" customHeight="1" x14ac:dyDescent="0.3">
      <c r="A13" s="1183"/>
      <c r="B13" s="1182"/>
      <c r="C13" s="1183"/>
      <c r="D13" s="1182"/>
      <c r="E13" s="1183"/>
      <c r="F13" s="1182"/>
      <c r="G13" s="1183"/>
      <c r="H13" s="1182"/>
      <c r="I13" s="1183"/>
      <c r="J13" s="1182"/>
      <c r="K13" s="1183"/>
      <c r="L13" s="1182"/>
      <c r="M13" s="1183"/>
      <c r="N13" s="1182"/>
      <c r="P13" s="295" t="str">
        <f t="shared" ca="1" si="57"/>
        <v>Disney+ - 124.79</v>
      </c>
      <c r="Q13" s="295" t="str">
        <f t="shared" ca="1" si="56"/>
        <v>Car 1 Gas - 50</v>
      </c>
      <c r="R13" s="295" t="str">
        <f t="shared" ca="1" si="56"/>
        <v/>
      </c>
      <c r="S13" s="296" t="str">
        <f t="shared" ca="1" si="56"/>
        <v/>
      </c>
      <c r="T13" s="295" t="str">
        <f t="shared" ca="1" si="56"/>
        <v/>
      </c>
      <c r="U13" s="295" t="str">
        <f t="shared" ca="1" si="56"/>
        <v/>
      </c>
      <c r="V13" s="1158" t="s">
        <v>507</v>
      </c>
      <c r="W13" s="1159"/>
      <c r="X13" s="445">
        <f ca="1">IF(DS32="",0,DS32)</f>
        <v>1950</v>
      </c>
      <c r="Y13"/>
      <c r="AB13" s="299"/>
      <c r="AC13" s="358">
        <f>IF('Data Entry'!B19="","",'Data Entry'!B19)</f>
        <v>29</v>
      </c>
      <c r="AD13" s="356" t="str">
        <f>IF('Data Entry'!A19="","",'Data Entry'!A19)</f>
        <v>Spotify</v>
      </c>
      <c r="AE13" s="363">
        <f>IF('Data Entry'!C19="","",'Data Entry'!C19)</f>
        <v>9.99</v>
      </c>
      <c r="AF13" s="402" t="str">
        <f>IF('Data Entry'!E19="","",'Data Entry'!E19)</f>
        <v>Monthly</v>
      </c>
      <c r="AG13" s="300"/>
      <c r="AH13"/>
      <c r="AI13" s="304">
        <f t="shared" ca="1" si="23"/>
        <v>22</v>
      </c>
      <c r="AJ13" s="305" t="str">
        <f t="shared" ca="1" si="2"/>
        <v/>
      </c>
      <c r="AK13" s="306" t="str">
        <f t="shared" ca="1" si="3"/>
        <v/>
      </c>
      <c r="AL13" s="307" t="str">
        <f t="shared" ca="1" si="4"/>
        <v/>
      </c>
      <c r="AM13" s="304">
        <f t="shared" ca="1" si="24"/>
        <v>22</v>
      </c>
      <c r="AN13" s="305" t="str">
        <f t="shared" ca="1" si="5"/>
        <v/>
      </c>
      <c r="AO13" s="306" t="str">
        <f t="shared" ca="1" si="6"/>
        <v/>
      </c>
      <c r="AP13" s="307" t="str">
        <f t="shared" ca="1" si="7"/>
        <v/>
      </c>
      <c r="AQ13" s="304">
        <f t="shared" ca="1" si="25"/>
        <v>22</v>
      </c>
      <c r="AR13" s="305" t="str">
        <f t="shared" ca="1" si="8"/>
        <v/>
      </c>
      <c r="AS13" s="306" t="str">
        <f t="shared" ca="1" si="9"/>
        <v/>
      </c>
      <c r="AT13" s="307" t="str">
        <f t="shared" ca="1" si="10"/>
        <v/>
      </c>
      <c r="AU13" s="304">
        <f t="shared" ca="1" si="26"/>
        <v>22</v>
      </c>
      <c r="AV13" s="305" t="str">
        <f t="shared" ca="1" si="11"/>
        <v/>
      </c>
      <c r="AW13" s="306" t="str">
        <f t="shared" ca="1" si="12"/>
        <v/>
      </c>
      <c r="AX13" s="307" t="str">
        <f t="shared" ca="1" si="13"/>
        <v/>
      </c>
      <c r="AY13" s="304">
        <f t="shared" ca="1" si="27"/>
        <v>22</v>
      </c>
      <c r="AZ13" s="305" t="str">
        <f t="shared" ca="1" si="14"/>
        <v/>
      </c>
      <c r="BA13" s="306" t="str">
        <f t="shared" ca="1" si="15"/>
        <v/>
      </c>
      <c r="BB13" s="307" t="str">
        <f t="shared" ca="1" si="16"/>
        <v/>
      </c>
      <c r="BC13" s="304" t="str">
        <f t="shared" ca="1" si="28"/>
        <v/>
      </c>
      <c r="BD13" s="305" t="str">
        <f t="shared" ca="1" si="17"/>
        <v/>
      </c>
      <c r="BE13" s="306" t="str">
        <f t="shared" ca="1" si="18"/>
        <v/>
      </c>
      <c r="BF13" s="307" t="str">
        <f t="shared" ca="1" si="19"/>
        <v/>
      </c>
      <c r="BG13" s="304" t="str">
        <f t="shared" ca="1" si="29"/>
        <v/>
      </c>
      <c r="BH13" s="305" t="str">
        <f t="shared" ca="1" si="20"/>
        <v/>
      </c>
      <c r="BI13" s="306" t="str">
        <f t="shared" ca="1" si="21"/>
        <v/>
      </c>
      <c r="BJ13" s="307" t="str">
        <f t="shared" ca="1" si="22"/>
        <v/>
      </c>
      <c r="BL13" s="412" t="str">
        <f ca="1">IF(OR(BM13="",BM13=0),"",MAX(BL$5:BL12)+1)</f>
        <v/>
      </c>
      <c r="BM13" s="316" t="str">
        <f ca="1">IFERROR(INDEX($AJ$6:$AJ$17, ROWS(BM$4:$BM11)), IFERROR(INDEX($AN$6:$AN$17, ROWS(BM$4:$BM11)-ROWS($AJ$6:$AJ$17)), IFERROR(INDEX($AR$6:$AR$17, ROWS(BM$4:$BM11)-ROWS($AJ$6:$AJ$17)-ROWS($AN$6:$AN$17)),IFERROR(INDEX($AV$6:$AV$17, ROWS(BM$4:$BM11)-ROWS($AJ$6:$AJ$17)-ROWS($AN$6:$AN$17)-ROWS($AR$6:$AR$17)),IFERROR(INDEX($AZ$6:$AZ$17, ROWS(BM$4:$BM11)-ROWS($AJ$6:$AJ$17)-ROWS($AN$6:$AN$17)-ROWS($AR$6:$AR$17)-ROWS($AV$6:$AV$17)),IFERROR(INDEX($BD$6:$BD$17, ROWS(BM$4:$BM11)-ROWS($AJ$6:$AJ$17)-ROWS($AN$6:$AN$17)-ROWS($AR$6:$AR$17)-ROWS($AV$6:$AV$17)-ROWS($AZ$6:$AZ$17)),IFERROR(INDEX($BH$6:$BH$17, ROWS(BM$4:$BM11)-ROWS($AJ$6:$AJ$17)-ROWS($AN$6:$AN$17)-ROWS($AR$6:$AR$17)-ROWS($AV$6:$AV$17)-ROWS($AZ$6:$AZ$17)-ROWS($BD$6:$BD$17)), "")))))))</f>
        <v/>
      </c>
      <c r="BN13" s="316" t="str">
        <f t="shared" ca="1" si="30"/>
        <v/>
      </c>
      <c r="BO13" s="316" t="str">
        <f ca="1">IF(OR(BP13="",BP13=0),"",MAX(BO$5:BO12)+1)</f>
        <v/>
      </c>
      <c r="BP13" s="316" t="str">
        <f ca="1">IFERROR(INDEX($AK$6:$AK$17, ROWS($BP$4:BP11)), IFERROR(INDEX($AO$6:$AO$17, ROWS($BP$4:BP11)-ROWS($AK$6:$AK$17)), IFERROR(INDEX($AS$6:$AS$17, ROWS($BP$4:BP11)-ROWS($AK$6:$AK$17)-ROWS($AO$6:$AO$17)),IFERROR(INDEX($AW$6:$AW$17, ROWS($BP$4:BP11)-ROWS($AK$6:$AK$17)-ROWS($AO$6:$AO$17)-ROWS($AS$6:$AS$17)),IFERROR(INDEX($BA$6:$BA$17, ROWS($BP$4:BP11)-ROWS($AK$6:$AK$17)-ROWS($AO$6:$AO$17)-ROWS($AS$6:$AS$17)-ROWS($AW$6:$AW$17)),IFERROR(INDEX($BE$6:$BE$17, ROWS($BP$4:BP11)-ROWS($AK$6:$AK$17)-ROWS($AO$6:$AO$17)-ROWS($AS$6:$AS$17)-ROWS($AW$6:$AW$17)-ROWS($BA$6:$BA$17)),IFERROR(INDEX($BI$6:$BI$17, ROWS($BP$4:BP11)-ROWS($AK$6:$AK$17)-ROWS($AO$6:$AO$17)-ROWS($AS$6:$AS$17)-ROWS($AW$6:$AW$17)-ROWS($BA$6:$BA$17)-ROWS($BE$6:$BE$17)), "")))))))</f>
        <v/>
      </c>
      <c r="BQ13" s="316" t="str">
        <f t="shared" ca="1" si="31"/>
        <v/>
      </c>
      <c r="BR13" s="413" t="str">
        <f t="shared" ca="1" si="32"/>
        <v/>
      </c>
      <c r="BS13" s="412" t="str">
        <f ca="1">IF(OR(BT13="",BT13=0),"",MAX(BS$5:BS12)+1)</f>
        <v/>
      </c>
      <c r="BT13" s="316" t="str">
        <f ca="1">IFERROR(INDEX($AJ$22:$AJ$33, ROWS($BT$4:BT11)), IFERROR(INDEX($AN$22:$AN$33, ROWS($BT$4:BT11)-ROWS($AJ$22:$AJ$33)), IFERROR(INDEX($AR$22:$AR$33, ROWS($BT$4:BT11)-ROWS($AJ$22:$AJ$33)-ROWS($AN$22:$AN$33)),IFERROR(INDEX($AV$22:$AV$33, ROWS($BT$4:BT11)-ROWS($AJ$22:$AJ$33)-ROWS($AN$22:$AN$33)-ROWS($AR$22:$AR$33)),IFERROR(INDEX($AZ$22:$AZ$33, ROWS($BT$4:BT11)-ROWS($AJ$22:$AJ$33)-ROWS($AN$22:$AN$33)-ROWS($AR$22:$AR$33)-ROWS($AV$22:$AV$33)),IFERROR(INDEX($BD$22:$BD$33, ROWS($BT$4:BT11)-ROWS($AJ$22:$AJ$33)-ROWS($AN$22:$AN$33)-ROWS($AR$22:$AR$33)-ROWS($AV$22:$AV$33)-ROWS($AZ$22:$AZ$33)),IFERROR(INDEX($BH$22:$BH$33, ROWS($BT$4:BT11)-ROWS($AJ$22:$AJ$33)-ROWS($AN$22:$AN$33)-ROWS($AR$22:$AR$33)-ROWS($AV$22:$AV$33)-ROWS($AZ$22:$AZ$33)-ROWS($BD$22:$BD$33)), "")))))))</f>
        <v/>
      </c>
      <c r="BU13" s="316" t="str">
        <f t="shared" ca="1" si="33"/>
        <v>Paycheck 3</v>
      </c>
      <c r="BV13" s="316" t="str">
        <f ca="1">IF(OR(BW13="",BW13=0),"",MAX(BV$5:BV12)+1)</f>
        <v/>
      </c>
      <c r="BW13" s="316" t="str">
        <f ca="1">IFERROR(INDEX($AK$22:$AK$33, ROWS($BW$4:BW11)), IFERROR(INDEX($AO$22:$AO$33, ROWS($BW$4:BW11)-ROWS($AK$22:$AK$33)), IFERROR(INDEX($AS$22:$AS$33, ROWS($BW$4:BW11)-ROWS($AK$22:$AK$33)-ROWS($AO$22:$AO$33)),IFERROR(INDEX($AW$22:$AW$33, ROWS($BW$4:BW11)-ROWS($AK$22:$AK$33)-ROWS($AO$22:$AO$33)-ROWS($AS$22:$AS$33)),IFERROR(INDEX($BA$22:$BA$33, ROWS($BW$4:BW11)-ROWS($AK$22:$AK$33)-ROWS($AO$22:$AO$33)-ROWS($AS$22:$AS$33)-ROWS($AW$22:$AW$33)),IFERROR(INDEX($BE$22:$BE$33, ROWS($BW$4:BW11)-ROWS($AK$22:$AK$33)-ROWS($AO$22:$AO$33)-ROWS($AS$22:$AS$33)-ROWS($AW$22:$AW$33)-ROWS($BA$22:$BA$33)),IFERROR(INDEX($BI$22:$BI$33, ROWS($BW$4:BW11)-ROWS($AK$22:$AK$33)-ROWS($AO$22:$AO$33)-ROWS($AS$22:$AS$33)-ROWS($AW$22:$AW$33)-ROWS($BA$22:$BA$33)-ROWS($BE$22:$BE$33)), "")))))))</f>
        <v/>
      </c>
      <c r="BX13" s="316">
        <f t="shared" ca="1" si="34"/>
        <v>700</v>
      </c>
      <c r="BY13" s="413" t="str">
        <f t="shared" ca="1" si="35"/>
        <v>Income</v>
      </c>
      <c r="BZ13" s="412" t="str">
        <f ca="1">IF(OR(CA13="",CA13=0),"",MAX(BZ$5:BZ12)+1)</f>
        <v/>
      </c>
      <c r="CA13" s="316" t="str">
        <f ca="1">IFERROR(INDEX($AJ$38:$AJ$49, ROWS($CA$4:CA11)), IFERROR(INDEX($AN$38:$AN$49, ROWS($CA$4:CA11)-ROWS($AJ$38:$AJ$49)), IFERROR(INDEX($AR$38:$AR$49, ROWS($CA$4:CA11)-ROWS($AJ$38:$AJ$49)-ROWS($AN$38:$AN$49)),IFERROR(INDEX($AV$38:$AV$49, ROWS($CA$4:CA11)-ROWS($AJ$38:$AJ$49)-ROWS($AN$38:$AN$49)-ROWS($AR$38:$AR$49)),IFERROR(INDEX($AZ$38:$AZ$49, ROWS($CA$4:CA11)-ROWS($AJ$38:$AJ$49)-ROWS($AN$38:$AN$49)-ROWS($AR$38:$AR$49)-ROWS($AV$38:$AV$49)),IFERROR(INDEX($BD$38:$BD$49, ROWS($CA$4:CA11)-ROWS($AJ$38:$AJ$49)-ROWS($AN$38:$AN$49)-ROWS($AR$38:$AR$49)-ROWS($AV$38:$AV$49)-ROWS($AZ$38:$AZ$49)),IFERROR(INDEX($BH$38:$BH$49, ROWS($CA$4:CA11)-ROWS($AJ$38:$AJ$49)-ROWS($AN$38:$AN$49)-ROWS($AR$38:$AR$49)-ROWS($AV$38:$AV$49)-ROWS($AZ$38:$AZ$49)-ROWS($BD$38:$BD$49)), "")))))))</f>
        <v/>
      </c>
      <c r="CB13" s="316" t="str">
        <f t="shared" ca="1" si="36"/>
        <v>D. Store Card 2</v>
      </c>
      <c r="CC13" s="316" t="str">
        <f ca="1">IF(OR(CD13="",CD13=0),"",MAX(CC$5:CC12)+1)</f>
        <v/>
      </c>
      <c r="CD13" s="316" t="str">
        <f ca="1">IFERROR(INDEX($AK$38:$AK$49, ROWS($CD$4:CD11)), IFERROR(INDEX($AO$38:$AO$49, ROWS($CD$4:CD11)-ROWS($AK$38:$AK$49)), IFERROR(INDEX($AS$38:$AS$49, ROWS($CD$4:CD11)-ROWS($AK$38:$AK$49)-ROWS($AO$38:$AO$49)),IFERROR(INDEX($AW$38:$AW$49, ROWS($CD$4:CD11)-ROWS($AK$38:$AK$49)-ROWS($AO$38:$AO$49)-ROWS($AS$38:$AS$49)),IFERROR(INDEX($BA$38:$BA$49, ROWS($CD$4:CD11)-ROWS($AK$38:$AK$49)-ROWS($AO$38:$AO$49)-ROWS($AS$38:$AS$49)-ROWS($AW$38:$AW$49)),IFERROR(INDEX($BE$38:$BE$49, ROWS($CD$4:CD11)-ROWS($AK$38:$AK$49)-ROWS($AO$38:$AO$49)-ROWS($AS$38:$AS$49)-ROWS($AW$38:$AW$49)-ROWS($BA$38:$BA$49)),IFERROR(INDEX($BI$38:$BI$49, ROWS($CD$4:CD11)-ROWS($AK$38:$AK$49)-ROWS($AO$38:$AO$49)-ROWS($AS$38:$AS$49)-ROWS($AW$38:$AW$49)-ROWS($BA$38:$BA$49)-ROWS($BE$38:$BE$49)), "")))))))</f>
        <v/>
      </c>
      <c r="CE13" s="316">
        <f t="shared" ca="1" si="37"/>
        <v>30</v>
      </c>
      <c r="CF13" s="413" t="str">
        <f t="shared" ca="1" si="38"/>
        <v/>
      </c>
      <c r="CG13" s="412" t="str">
        <f ca="1">IF(OR(CH13="",CH13=0),"",MAX(CG$5:CG12)+1)</f>
        <v/>
      </c>
      <c r="CH13" s="316" t="str">
        <f ca="1">IFERROR(INDEX($AJ$54:$AJ$65, ROWS($CH$4:CH11)), IFERROR(INDEX($AN$54:$AN$65, ROWS($CH$4:CH11)-ROWS($AJ$54:$AJ$65)), IFERROR(INDEX($AR$54:$AR$65, ROWS($CH$4:CH11)-ROWS($AJ$54:$AJ$65)-ROWS($AN$54:$AN$65)),IFERROR(INDEX($AV$54:$AV$65, ROWS($CH$4:CH11)-ROWS($AJ$54:$AJ$65)-ROWS($AN$54:$AN$65)-ROWS($AR$54:$AR$65)),IFERROR(INDEX($AZ$54:$AZ$65, ROWS($CH$4:CH11)-ROWS($AJ$54:$AJ$65)-ROWS($AN$54:$AN$65)-ROWS($AR$54:$AR$65)-ROWS($AV$54:$AV$65)),IFERROR(INDEX($BD$54:$BD$65, ROWS($CH$4:CH11)-ROWS($AJ$54:$AJ$65)-ROWS($AN$54:$AN$65)-ROWS($AR$54:$AR$65)-ROWS($AV$54:$AV$65)-ROWS($AZ$54:$AZ$65)),IFERROR(INDEX($BH$54:$BH$65, ROWS($CH$4:CH11)-ROWS($AJ$54:$AJ$65)-ROWS($AN$54:$AN$65)-ROWS($AR$54:$AR$65)-ROWS($AV$54:$AV$65)-ROWS($AZ$54:$AZ$65)-ROWS($BD$54:$BD$65)), "")))))))</f>
        <v/>
      </c>
      <c r="CI13" s="316" t="str">
        <f t="shared" ca="1" si="39"/>
        <v>Credit Card 1</v>
      </c>
      <c r="CJ13" s="316" t="str">
        <f ca="1">IF(OR(CK13="",CK13=0),"",MAX(CJ$5:CJ12)+1)</f>
        <v/>
      </c>
      <c r="CK13" s="316" t="str">
        <f ca="1">IFERROR(INDEX($AK$54:$AK$65, ROWS($CK$4:CK11)), IFERROR(INDEX($AO$54:$AO$65, ROWS($CK$4:CK11)-ROWS($AK$54:$AK$65)), IFERROR(INDEX($AS$54:$AS$65, ROWS($CK$4:CK11)-ROWS($AK$54:$AK$65)-ROWS($AO$54:$AO$65)),IFERROR(INDEX($AW$54:$AW$65, ROWS($CK$4:CK11)-ROWS($AK$54:$AK$65)-ROWS($AO$54:$AO$65)-ROWS($AS$54:$AS$65)),IFERROR(INDEX($BA$54:$BA$65, ROWS($CK$4:CK11)-ROWS($AK$54:$AK$65)-ROWS($AO$54:$AO$65)-ROWS($AS$54:$AS$65)-ROWS($AW$54:$AW$65)),IFERROR(INDEX($BE$54:$BE$65, ROWS($CK$4:CK11)-ROWS($AK$54:$AK$65)-ROWS($AO$54:$AO$65)-ROWS($AS$54:$AS$65)-ROWS($AW$54:$AW$65)-ROWS($BA$54:$BA$65)),IFERROR(INDEX($BI$54:$BI$65, ROWS($CK$4:CK11)-ROWS($AK$54:$AK$65)-ROWS($AO$54:$AO$65)-ROWS($AS$54:$AS$65)-ROWS($AW$54:$AW$65)-ROWS($BA$54:$BA$65)-ROWS($BE$54:$BE$65)), "")))))))</f>
        <v/>
      </c>
      <c r="CL13" s="316">
        <f t="shared" ca="1" si="40"/>
        <v>50</v>
      </c>
      <c r="CM13" s="413" t="str">
        <f t="shared" ca="1" si="41"/>
        <v/>
      </c>
      <c r="CN13" s="412" t="str">
        <f ca="1">IF(OR(CO13="",CO13=0),"",MAX(CN$5:CN12)+1)</f>
        <v/>
      </c>
      <c r="CO13" s="316" t="str">
        <f ca="1">IFERROR(INDEX($AJ$70:$AJ$81, ROWS($CO$4:CO11)), IFERROR(INDEX($AN$70:$AN$81, ROWS($CO$4:CO11)-ROWS($AJ$70:$AJ$81)), IFERROR(INDEX($AR$70:$AR$81, ROWS($CO$4:CO11)-ROWS($AJ$70:$AJ$81)-ROWS($AN$70:$AN$81)),IFERROR(INDEX($AV$70:$AV$81, ROWS($CO$4:CO11)-ROWS($AJ$70:$AJ$81)-ROWS($AN$70:$AN$81)-ROWS($AR$70:$AR$81)),IFERROR(INDEX($AZ$70:$AZ$81, ROWS($CO$4:CO11)-ROWS($AJ$70:$AJ$81)-ROWS($AN$70:$AN$81)-ROWS($AR$70:$AR$81)-ROWS($AV$70:$AV$81)),IFERROR(INDEX($BD$70:$BD$81, ROWS($CO$4:CO11)-ROWS($AJ$70:$AJ$81)-ROWS($AN$70:$AN$81)-ROWS($AR$70:$AR$81)-ROWS($AV$70:$AV$81)-ROWS($AZ$70:$AZ$81)),IFERROR(INDEX($BH$70:$BH$81, ROWS($CO$4:CO11)-ROWS($AJ$70:$AJ$81)-ROWS($AN$70:$AN$81)-ROWS($AR$70:$AR$81)-ROWS($AV$70:$AV$81)-ROWS($AZ$70:$AZ$81)-ROWS($BD$70:$BD$81)), "")))))))</f>
        <v/>
      </c>
      <c r="CP13" s="316" t="str">
        <f t="shared" ca="1" si="42"/>
        <v/>
      </c>
      <c r="CQ13" s="316" t="str">
        <f ca="1">IF(OR(CR13="",CR13=0),"",MAX(CQ$5:CQ12)+1)</f>
        <v/>
      </c>
      <c r="CR13" s="316" t="str">
        <f ca="1">IFERROR(INDEX($AK$70:$AK$81, ROWS($CR$4:CR11)), IFERROR(INDEX($AO$70:$AO$81, ROWS($CR$4:CR11)-ROWS($AK$70:$AK$81)), IFERROR(INDEX($AS$70:$AS$81, ROWS($CR$4:CR11)-ROWS($AK$70:$AK$81)-ROWS($AO$70:$AO$81)),IFERROR(INDEX($AW$70:$AW$81, ROWS($CR$4:CR11)-ROWS($AK$70:$AK$81)-ROWS($AO$70:$AO$81)-ROWS($AS$70:$AS$81)),IFERROR(INDEX($BA$70:$BA$81, ROWS($CR$4:CR11)-ROWS($AK$70:$AK$81)-ROWS($AO$70:$AO$81)-ROWS($AS$70:$AS$81)-ROWS($AW$70:$AW$81)),IFERROR(INDEX($BE$70:$BE$81, ROWS($CR$4:CR11)-ROWS($AK$70:$AK$81)-ROWS($AO$70:$AO$81)-ROWS($AS$70:$AS$81)-ROWS($AW$70:$AW$81)-ROWS($BA$70:$BA$81)),IFERROR(INDEX($BI$70:$BI$81, ROWS($CR$4:CR11)-ROWS($AK$70:$AK$81)-ROWS($AO$70:$AO$81)-ROWS($AS$70:$AS$81)-ROWS($AW$70:$AW$81)-ROWS($BA$70:$BA$81)-ROWS($BE$70:$BE$81)), "")))))))</f>
        <v/>
      </c>
      <c r="CS13" s="316" t="str">
        <f t="shared" ca="1" si="43"/>
        <v/>
      </c>
      <c r="CT13" s="413" t="str">
        <f t="shared" ca="1" si="44"/>
        <v/>
      </c>
      <c r="CU13" s="412" t="str">
        <f>IF(OR(CV13="",CV13=0),"",MAX(CU$5:CU12)+1)</f>
        <v/>
      </c>
      <c r="CV13" s="316">
        <f>IFERROR(INDEX($AJ$86:$AJ$97, ROWS($CV$4:CV11)), IFERROR(INDEX($AN$86:$AN$97, ROWS($CV$4:CV11)-ROWS($AJ$86:$AJ$97)), ""))</f>
        <v>0</v>
      </c>
      <c r="CW13" s="316" t="str">
        <f t="shared" si="45"/>
        <v/>
      </c>
      <c r="CX13" s="316" t="str">
        <f>IF(OR(CY13="",CY13=0),"",MAX(CX$5:CX12)+1)</f>
        <v/>
      </c>
      <c r="CY13" s="316">
        <f>IFERROR(INDEX($AK$86:$AK$97, ROWS($CY$4:CY11)), IFERROR(INDEX($AO$86:$AO$97, ROWS($CY$4:CY11)-ROWS($AK$86:$AK$97)), ""))</f>
        <v>0</v>
      </c>
      <c r="CZ13" s="316" t="str">
        <f t="shared" si="46"/>
        <v/>
      </c>
      <c r="DA13" s="413" t="str">
        <f t="shared" si="47"/>
        <v/>
      </c>
      <c r="DC13" s="438" t="str">
        <f ca="1">IF(OR(DD13="",DD13=0),"",MAX(DC$5:DC12)+1)</f>
        <v/>
      </c>
      <c r="DD13" s="434" t="str">
        <f t="shared" ca="1" si="48"/>
        <v/>
      </c>
      <c r="DE13" s="413" t="str">
        <f t="shared" ca="1" si="49"/>
        <v/>
      </c>
      <c r="DF13" s="431" t="str">
        <f ca="1">IF(OR(DG13="",DG13=0),"",MAX(DF$5:DF12)+1)</f>
        <v/>
      </c>
      <c r="DG13" s="412" t="str">
        <f t="shared" ca="1" si="50"/>
        <v/>
      </c>
      <c r="DH13" s="413" t="str">
        <f t="shared" ca="1" si="51"/>
        <v/>
      </c>
      <c r="DI13" s="412" t="str">
        <f t="shared" ca="1" si="52"/>
        <v/>
      </c>
      <c r="DJ13" s="413" t="str">
        <f t="shared" ca="1" si="53"/>
        <v/>
      </c>
      <c r="DK13" s="412" t="str">
        <f t="shared" ca="1" si="54"/>
        <v/>
      </c>
      <c r="DL13" s="413" t="str">
        <f t="shared" ca="1" si="55"/>
        <v/>
      </c>
    </row>
    <row r="14" spans="1:123" s="292" customFormat="1" ht="15" customHeight="1" x14ac:dyDescent="0.3">
      <c r="A14" s="1183"/>
      <c r="B14" s="1182"/>
      <c r="C14" s="1183"/>
      <c r="D14" s="1182"/>
      <c r="E14" s="1183"/>
      <c r="F14" s="1182"/>
      <c r="G14" s="1183"/>
      <c r="H14" s="1182"/>
      <c r="I14" s="1183"/>
      <c r="J14" s="1182"/>
      <c r="K14" s="1183"/>
      <c r="L14" s="1182"/>
      <c r="M14" s="1183"/>
      <c r="N14" s="1182"/>
      <c r="P14" s="295" t="str">
        <f t="shared" ca="1" si="57"/>
        <v/>
      </c>
      <c r="Q14" s="295" t="str">
        <f t="shared" ca="1" si="56"/>
        <v/>
      </c>
      <c r="R14" s="295" t="str">
        <f t="shared" ca="1" si="56"/>
        <v/>
      </c>
      <c r="S14" s="296" t="str">
        <f t="shared" ca="1" si="56"/>
        <v/>
      </c>
      <c r="T14" s="295" t="str">
        <f t="shared" ca="1" si="56"/>
        <v/>
      </c>
      <c r="U14" s="295" t="str">
        <f t="shared" ca="1" si="56"/>
        <v/>
      </c>
      <c r="V14" s="1158" t="s">
        <v>508</v>
      </c>
      <c r="W14" s="1159"/>
      <c r="X14" s="445">
        <f ca="1">IF(X10="",0,X10)</f>
        <v>11766.139999999998</v>
      </c>
      <c r="Y14"/>
      <c r="AB14" s="299"/>
      <c r="AC14" s="358">
        <f>IF('Data Entry'!B20="","",'Data Entry'!B20)</f>
        <v>11</v>
      </c>
      <c r="AD14" s="356" t="str">
        <f>IF('Data Entry'!A20="","",'Data Entry'!A20)</f>
        <v>Netflix</v>
      </c>
      <c r="AE14" s="363">
        <f>IF('Data Entry'!C20="","",'Data Entry'!C20)</f>
        <v>14.95</v>
      </c>
      <c r="AF14" s="402" t="str">
        <f>IF('Data Entry'!E20="","",'Data Entry'!E20)</f>
        <v>Monthly</v>
      </c>
      <c r="AG14" s="300"/>
      <c r="AH14"/>
      <c r="AI14" s="304">
        <f t="shared" ca="1" si="23"/>
        <v>23</v>
      </c>
      <c r="AJ14" s="305" t="str">
        <f t="shared" ca="1" si="2"/>
        <v/>
      </c>
      <c r="AK14" s="306" t="str">
        <f t="shared" ca="1" si="3"/>
        <v/>
      </c>
      <c r="AL14" s="307" t="str">
        <f t="shared" ca="1" si="4"/>
        <v/>
      </c>
      <c r="AM14" s="304">
        <f t="shared" ca="1" si="24"/>
        <v>23</v>
      </c>
      <c r="AN14" s="305" t="str">
        <f t="shared" ca="1" si="5"/>
        <v/>
      </c>
      <c r="AO14" s="306" t="str">
        <f t="shared" ca="1" si="6"/>
        <v/>
      </c>
      <c r="AP14" s="307" t="str">
        <f t="shared" ca="1" si="7"/>
        <v/>
      </c>
      <c r="AQ14" s="304">
        <f t="shared" ca="1" si="25"/>
        <v>23</v>
      </c>
      <c r="AR14" s="305" t="str">
        <f t="shared" ca="1" si="8"/>
        <v/>
      </c>
      <c r="AS14" s="306" t="str">
        <f t="shared" ca="1" si="9"/>
        <v/>
      </c>
      <c r="AT14" s="307" t="str">
        <f t="shared" ca="1" si="10"/>
        <v/>
      </c>
      <c r="AU14" s="304">
        <f t="shared" ca="1" si="26"/>
        <v>23</v>
      </c>
      <c r="AV14" s="305" t="str">
        <f t="shared" ca="1" si="11"/>
        <v/>
      </c>
      <c r="AW14" s="306" t="str">
        <f t="shared" ca="1" si="12"/>
        <v/>
      </c>
      <c r="AX14" s="307" t="str">
        <f t="shared" ca="1" si="13"/>
        <v/>
      </c>
      <c r="AY14" s="304">
        <f t="shared" ca="1" si="27"/>
        <v>23</v>
      </c>
      <c r="AZ14" s="305" t="str">
        <f t="shared" ca="1" si="14"/>
        <v/>
      </c>
      <c r="BA14" s="306" t="str">
        <f t="shared" ca="1" si="15"/>
        <v/>
      </c>
      <c r="BB14" s="307" t="str">
        <f t="shared" ca="1" si="16"/>
        <v/>
      </c>
      <c r="BC14" s="304" t="str">
        <f t="shared" ca="1" si="28"/>
        <v/>
      </c>
      <c r="BD14" s="305" t="str">
        <f t="shared" ca="1" si="17"/>
        <v/>
      </c>
      <c r="BE14" s="306" t="str">
        <f t="shared" ca="1" si="18"/>
        <v/>
      </c>
      <c r="BF14" s="307" t="str">
        <f t="shared" ca="1" si="19"/>
        <v/>
      </c>
      <c r="BG14" s="304" t="str">
        <f t="shared" ca="1" si="29"/>
        <v/>
      </c>
      <c r="BH14" s="305" t="str">
        <f t="shared" ca="1" si="20"/>
        <v/>
      </c>
      <c r="BI14" s="306" t="str">
        <f t="shared" ca="1" si="21"/>
        <v/>
      </c>
      <c r="BJ14" s="307" t="str">
        <f t="shared" ca="1" si="22"/>
        <v/>
      </c>
      <c r="BL14" s="412" t="str">
        <f ca="1">IF(OR(BM14="",BM14=0),"",MAX(BL$5:BL13)+1)</f>
        <v/>
      </c>
      <c r="BM14" s="316" t="str">
        <f ca="1">IFERROR(INDEX($AJ$6:$AJ$17, ROWS(BM$4:$BM12)), IFERROR(INDEX($AN$6:$AN$17, ROWS(BM$4:$BM12)-ROWS($AJ$6:$AJ$17)), IFERROR(INDEX($AR$6:$AR$17, ROWS(BM$4:$BM12)-ROWS($AJ$6:$AJ$17)-ROWS($AN$6:$AN$17)),IFERROR(INDEX($AV$6:$AV$17, ROWS(BM$4:$BM12)-ROWS($AJ$6:$AJ$17)-ROWS($AN$6:$AN$17)-ROWS($AR$6:$AR$17)),IFERROR(INDEX($AZ$6:$AZ$17, ROWS(BM$4:$BM12)-ROWS($AJ$6:$AJ$17)-ROWS($AN$6:$AN$17)-ROWS($AR$6:$AR$17)-ROWS($AV$6:$AV$17)),IFERROR(INDEX($BD$6:$BD$17, ROWS(BM$4:$BM12)-ROWS($AJ$6:$AJ$17)-ROWS($AN$6:$AN$17)-ROWS($AR$6:$AR$17)-ROWS($AV$6:$AV$17)-ROWS($AZ$6:$AZ$17)),IFERROR(INDEX($BH$6:$BH$17, ROWS(BM$4:$BM12)-ROWS($AJ$6:$AJ$17)-ROWS($AN$6:$AN$17)-ROWS($AR$6:$AR$17)-ROWS($AV$6:$AV$17)-ROWS($AZ$6:$AZ$17)-ROWS($BD$6:$BD$17)), "")))))))</f>
        <v/>
      </c>
      <c r="BN14" s="316" t="str">
        <f t="shared" ca="1" si="30"/>
        <v/>
      </c>
      <c r="BO14" s="316" t="str">
        <f ca="1">IF(OR(BP14="",BP14=0),"",MAX(BO$5:BO13)+1)</f>
        <v/>
      </c>
      <c r="BP14" s="316" t="str">
        <f ca="1">IFERROR(INDEX($AK$6:$AK$17, ROWS($BP$4:BP12)), IFERROR(INDEX($AO$6:$AO$17, ROWS($BP$4:BP12)-ROWS($AK$6:$AK$17)), IFERROR(INDEX($AS$6:$AS$17, ROWS($BP$4:BP12)-ROWS($AK$6:$AK$17)-ROWS($AO$6:$AO$17)),IFERROR(INDEX($AW$6:$AW$17, ROWS($BP$4:BP12)-ROWS($AK$6:$AK$17)-ROWS($AO$6:$AO$17)-ROWS($AS$6:$AS$17)),IFERROR(INDEX($BA$6:$BA$17, ROWS($BP$4:BP12)-ROWS($AK$6:$AK$17)-ROWS($AO$6:$AO$17)-ROWS($AS$6:$AS$17)-ROWS($AW$6:$AW$17)),IFERROR(INDEX($BE$6:$BE$17, ROWS($BP$4:BP12)-ROWS($AK$6:$AK$17)-ROWS($AO$6:$AO$17)-ROWS($AS$6:$AS$17)-ROWS($AW$6:$AW$17)-ROWS($BA$6:$BA$17)),IFERROR(INDEX($BI$6:$BI$17, ROWS($BP$4:BP12)-ROWS($AK$6:$AK$17)-ROWS($AO$6:$AO$17)-ROWS($AS$6:$AS$17)-ROWS($AW$6:$AW$17)-ROWS($BA$6:$BA$17)-ROWS($BE$6:$BE$17)), "")))))))</f>
        <v/>
      </c>
      <c r="BQ14" s="316" t="str">
        <f t="shared" ca="1" si="31"/>
        <v/>
      </c>
      <c r="BR14" s="413" t="str">
        <f t="shared" ca="1" si="32"/>
        <v/>
      </c>
      <c r="BS14" s="412" t="str">
        <f ca="1">IF(OR(BT14="",BT14=0),"",MAX(BS$5:BS13)+1)</f>
        <v/>
      </c>
      <c r="BT14" s="316" t="str">
        <f ca="1">IFERROR(INDEX($AJ$22:$AJ$33, ROWS($BT$4:BT12)), IFERROR(INDEX($AN$22:$AN$33, ROWS($BT$4:BT12)-ROWS($AJ$22:$AJ$33)), IFERROR(INDEX($AR$22:$AR$33, ROWS($BT$4:BT12)-ROWS($AJ$22:$AJ$33)-ROWS($AN$22:$AN$33)),IFERROR(INDEX($AV$22:$AV$33, ROWS($BT$4:BT12)-ROWS($AJ$22:$AJ$33)-ROWS($AN$22:$AN$33)-ROWS($AR$22:$AR$33)),IFERROR(INDEX($AZ$22:$AZ$33, ROWS($BT$4:BT12)-ROWS($AJ$22:$AJ$33)-ROWS($AN$22:$AN$33)-ROWS($AR$22:$AR$33)-ROWS($AV$22:$AV$33)),IFERROR(INDEX($BD$22:$BD$33, ROWS($BT$4:BT12)-ROWS($AJ$22:$AJ$33)-ROWS($AN$22:$AN$33)-ROWS($AR$22:$AR$33)-ROWS($AV$22:$AV$33)-ROWS($AZ$22:$AZ$33)),IFERROR(INDEX($BH$22:$BH$33, ROWS($BT$4:BT12)-ROWS($AJ$22:$AJ$33)-ROWS($AN$22:$AN$33)-ROWS($AR$22:$AR$33)-ROWS($AV$22:$AV$33)-ROWS($AZ$22:$AZ$33)-ROWS($BD$22:$BD$33)), "")))))))</f>
        <v/>
      </c>
      <c r="BU14" s="316" t="str">
        <f t="shared" ca="1" si="33"/>
        <v>Paycheck 1</v>
      </c>
      <c r="BV14" s="316" t="str">
        <f ca="1">IF(OR(BW14="",BW14=0),"",MAX(BV$5:BV13)+1)</f>
        <v/>
      </c>
      <c r="BW14" s="316" t="str">
        <f ca="1">IFERROR(INDEX($AK$22:$AK$33, ROWS($BW$4:BW12)), IFERROR(INDEX($AO$22:$AO$33, ROWS($BW$4:BW12)-ROWS($AK$22:$AK$33)), IFERROR(INDEX($AS$22:$AS$33, ROWS($BW$4:BW12)-ROWS($AK$22:$AK$33)-ROWS($AO$22:$AO$33)),IFERROR(INDEX($AW$22:$AW$33, ROWS($BW$4:BW12)-ROWS($AK$22:$AK$33)-ROWS($AO$22:$AO$33)-ROWS($AS$22:$AS$33)),IFERROR(INDEX($BA$22:$BA$33, ROWS($BW$4:BW12)-ROWS($AK$22:$AK$33)-ROWS($AO$22:$AO$33)-ROWS($AS$22:$AS$33)-ROWS($AW$22:$AW$33)),IFERROR(INDEX($BE$22:$BE$33, ROWS($BW$4:BW12)-ROWS($AK$22:$AK$33)-ROWS($AO$22:$AO$33)-ROWS($AS$22:$AS$33)-ROWS($AW$22:$AW$33)-ROWS($BA$22:$BA$33)),IFERROR(INDEX($BI$22:$BI$33, ROWS($BW$4:BW12)-ROWS($AK$22:$AK$33)-ROWS($AO$22:$AO$33)-ROWS($AS$22:$AS$33)-ROWS($AW$22:$AW$33)-ROWS($BA$22:$BA$33)-ROWS($BE$22:$BE$33)), "")))))))</f>
        <v/>
      </c>
      <c r="BX14" s="316">
        <f t="shared" ca="1" si="34"/>
        <v>850</v>
      </c>
      <c r="BY14" s="413" t="str">
        <f t="shared" ca="1" si="35"/>
        <v>Income</v>
      </c>
      <c r="BZ14" s="412" t="str">
        <f ca="1">IF(OR(CA14="",CA14=0),"",MAX(BZ$5:BZ13)+1)</f>
        <v/>
      </c>
      <c r="CA14" s="316" t="str">
        <f ca="1">IFERROR(INDEX($AJ$38:$AJ$49, ROWS($CA$4:CA12)), IFERROR(INDEX($AN$38:$AN$49, ROWS($CA$4:CA12)-ROWS($AJ$38:$AJ$49)), IFERROR(INDEX($AR$38:$AR$49, ROWS($CA$4:CA12)-ROWS($AJ$38:$AJ$49)-ROWS($AN$38:$AN$49)),IFERROR(INDEX($AV$38:$AV$49, ROWS($CA$4:CA12)-ROWS($AJ$38:$AJ$49)-ROWS($AN$38:$AN$49)-ROWS($AR$38:$AR$49)),IFERROR(INDEX($AZ$38:$AZ$49, ROWS($CA$4:CA12)-ROWS($AJ$38:$AJ$49)-ROWS($AN$38:$AN$49)-ROWS($AR$38:$AR$49)-ROWS($AV$38:$AV$49)),IFERROR(INDEX($BD$38:$BD$49, ROWS($CA$4:CA12)-ROWS($AJ$38:$AJ$49)-ROWS($AN$38:$AN$49)-ROWS($AR$38:$AR$49)-ROWS($AV$38:$AV$49)-ROWS($AZ$38:$AZ$49)),IFERROR(INDEX($BH$38:$BH$49, ROWS($CA$4:CA12)-ROWS($AJ$38:$AJ$49)-ROWS($AN$38:$AN$49)-ROWS($AR$38:$AR$49)-ROWS($AV$38:$AV$49)-ROWS($AZ$38:$AZ$49)-ROWS($BD$38:$BD$49)), "")))))))</f>
        <v/>
      </c>
      <c r="CB14" s="316" t="str">
        <f t="shared" ca="1" si="36"/>
        <v>Car Payment 1</v>
      </c>
      <c r="CC14" s="316" t="str">
        <f ca="1">IF(OR(CD14="",CD14=0),"",MAX(CC$5:CC13)+1)</f>
        <v/>
      </c>
      <c r="CD14" s="316" t="str">
        <f ca="1">IFERROR(INDEX($AK$38:$AK$49, ROWS($CD$4:CD12)), IFERROR(INDEX($AO$38:$AO$49, ROWS($CD$4:CD12)-ROWS($AK$38:$AK$49)), IFERROR(INDEX($AS$38:$AS$49, ROWS($CD$4:CD12)-ROWS($AK$38:$AK$49)-ROWS($AO$38:$AO$49)),IFERROR(INDEX($AW$38:$AW$49, ROWS($CD$4:CD12)-ROWS($AK$38:$AK$49)-ROWS($AO$38:$AO$49)-ROWS($AS$38:$AS$49)),IFERROR(INDEX($BA$38:$BA$49, ROWS($CD$4:CD12)-ROWS($AK$38:$AK$49)-ROWS($AO$38:$AO$49)-ROWS($AS$38:$AS$49)-ROWS($AW$38:$AW$49)),IFERROR(INDEX($BE$38:$BE$49, ROWS($CD$4:CD12)-ROWS($AK$38:$AK$49)-ROWS($AO$38:$AO$49)-ROWS($AS$38:$AS$49)-ROWS($AW$38:$AW$49)-ROWS($BA$38:$BA$49)),IFERROR(INDEX($BI$38:$BI$49, ROWS($CD$4:CD12)-ROWS($AK$38:$AK$49)-ROWS($AO$38:$AO$49)-ROWS($AS$38:$AS$49)-ROWS($AW$38:$AW$49)-ROWS($BA$38:$BA$49)-ROWS($BE$38:$BE$49)), "")))))))</f>
        <v/>
      </c>
      <c r="CE14" s="316">
        <f t="shared" ca="1" si="37"/>
        <v>350</v>
      </c>
      <c r="CF14" s="413" t="str">
        <f t="shared" ca="1" si="38"/>
        <v/>
      </c>
      <c r="CG14" s="412" t="str">
        <f ca="1">IF(OR(CH14="",CH14=0),"",MAX(CG$5:CG13)+1)</f>
        <v/>
      </c>
      <c r="CH14" s="316" t="str">
        <f ca="1">IFERROR(INDEX($AJ$54:$AJ$65, ROWS($CH$4:CH12)), IFERROR(INDEX($AN$54:$AN$65, ROWS($CH$4:CH12)-ROWS($AJ$54:$AJ$65)), IFERROR(INDEX($AR$54:$AR$65, ROWS($CH$4:CH12)-ROWS($AJ$54:$AJ$65)-ROWS($AN$54:$AN$65)),IFERROR(INDEX($AV$54:$AV$65, ROWS($CH$4:CH12)-ROWS($AJ$54:$AJ$65)-ROWS($AN$54:$AN$65)-ROWS($AR$54:$AR$65)),IFERROR(INDEX($AZ$54:$AZ$65, ROWS($CH$4:CH12)-ROWS($AJ$54:$AJ$65)-ROWS($AN$54:$AN$65)-ROWS($AR$54:$AR$65)-ROWS($AV$54:$AV$65)),IFERROR(INDEX($BD$54:$BD$65, ROWS($CH$4:CH12)-ROWS($AJ$54:$AJ$65)-ROWS($AN$54:$AN$65)-ROWS($AR$54:$AR$65)-ROWS($AV$54:$AV$65)-ROWS($AZ$54:$AZ$65)),IFERROR(INDEX($BH$54:$BH$65, ROWS($CH$4:CH12)-ROWS($AJ$54:$AJ$65)-ROWS($AN$54:$AN$65)-ROWS($AR$54:$AR$65)-ROWS($AV$54:$AV$65)-ROWS($AZ$54:$AZ$65)-ROWS($BD$54:$BD$65)), "")))))))</f>
        <v/>
      </c>
      <c r="CI14" s="316" t="str">
        <f t="shared" ca="1" si="39"/>
        <v>Car 1 Gas</v>
      </c>
      <c r="CJ14" s="316" t="str">
        <f ca="1">IF(OR(CK14="",CK14=0),"",MAX(CJ$5:CJ13)+1)</f>
        <v/>
      </c>
      <c r="CK14" s="316" t="str">
        <f ca="1">IFERROR(INDEX($AK$54:$AK$65, ROWS($CK$4:CK12)), IFERROR(INDEX($AO$54:$AO$65, ROWS($CK$4:CK12)-ROWS($AK$54:$AK$65)), IFERROR(INDEX($AS$54:$AS$65, ROWS($CK$4:CK12)-ROWS($AK$54:$AK$65)-ROWS($AO$54:$AO$65)),IFERROR(INDEX($AW$54:$AW$65, ROWS($CK$4:CK12)-ROWS($AK$54:$AK$65)-ROWS($AO$54:$AO$65)-ROWS($AS$54:$AS$65)),IFERROR(INDEX($BA$54:$BA$65, ROWS($CK$4:CK12)-ROWS($AK$54:$AK$65)-ROWS($AO$54:$AO$65)-ROWS($AS$54:$AS$65)-ROWS($AW$54:$AW$65)),IFERROR(INDEX($BE$54:$BE$65, ROWS($CK$4:CK12)-ROWS($AK$54:$AK$65)-ROWS($AO$54:$AO$65)-ROWS($AS$54:$AS$65)-ROWS($AW$54:$AW$65)-ROWS($BA$54:$BA$65)),IFERROR(INDEX($BI$54:$BI$65, ROWS($CK$4:CK12)-ROWS($AK$54:$AK$65)-ROWS($AO$54:$AO$65)-ROWS($AS$54:$AS$65)-ROWS($AW$54:$AW$65)-ROWS($BA$54:$BA$65)-ROWS($BE$54:$BE$65)), "")))))))</f>
        <v/>
      </c>
      <c r="CL14" s="316">
        <f t="shared" ca="1" si="40"/>
        <v>50</v>
      </c>
      <c r="CM14" s="413" t="str">
        <f t="shared" ca="1" si="41"/>
        <v/>
      </c>
      <c r="CN14" s="412" t="str">
        <f ca="1">IF(OR(CO14="",CO14=0),"",MAX(CN$5:CN13)+1)</f>
        <v/>
      </c>
      <c r="CO14" s="316" t="str">
        <f ca="1">IFERROR(INDEX($AJ$70:$AJ$81, ROWS($CO$4:CO12)), IFERROR(INDEX($AN$70:$AN$81, ROWS($CO$4:CO12)-ROWS($AJ$70:$AJ$81)), IFERROR(INDEX($AR$70:$AR$81, ROWS($CO$4:CO12)-ROWS($AJ$70:$AJ$81)-ROWS($AN$70:$AN$81)),IFERROR(INDEX($AV$70:$AV$81, ROWS($CO$4:CO12)-ROWS($AJ$70:$AJ$81)-ROWS($AN$70:$AN$81)-ROWS($AR$70:$AR$81)),IFERROR(INDEX($AZ$70:$AZ$81, ROWS($CO$4:CO12)-ROWS($AJ$70:$AJ$81)-ROWS($AN$70:$AN$81)-ROWS($AR$70:$AR$81)-ROWS($AV$70:$AV$81)),IFERROR(INDEX($BD$70:$BD$81, ROWS($CO$4:CO12)-ROWS($AJ$70:$AJ$81)-ROWS($AN$70:$AN$81)-ROWS($AR$70:$AR$81)-ROWS($AV$70:$AV$81)-ROWS($AZ$70:$AZ$81)),IFERROR(INDEX($BH$70:$BH$81, ROWS($CO$4:CO12)-ROWS($AJ$70:$AJ$81)-ROWS($AN$70:$AN$81)-ROWS($AR$70:$AR$81)-ROWS($AV$70:$AV$81)-ROWS($AZ$70:$AZ$81)-ROWS($BD$70:$BD$81)), "")))))))</f>
        <v/>
      </c>
      <c r="CP14" s="316" t="str">
        <f t="shared" ca="1" si="42"/>
        <v/>
      </c>
      <c r="CQ14" s="316" t="str">
        <f ca="1">IF(OR(CR14="",CR14=0),"",MAX(CQ$5:CQ13)+1)</f>
        <v/>
      </c>
      <c r="CR14" s="316" t="str">
        <f ca="1">IFERROR(INDEX($AK$70:$AK$81, ROWS($CR$4:CR12)), IFERROR(INDEX($AO$70:$AO$81, ROWS($CR$4:CR12)-ROWS($AK$70:$AK$81)), IFERROR(INDEX($AS$70:$AS$81, ROWS($CR$4:CR12)-ROWS($AK$70:$AK$81)-ROWS($AO$70:$AO$81)),IFERROR(INDEX($AW$70:$AW$81, ROWS($CR$4:CR12)-ROWS($AK$70:$AK$81)-ROWS($AO$70:$AO$81)-ROWS($AS$70:$AS$81)),IFERROR(INDEX($BA$70:$BA$81, ROWS($CR$4:CR12)-ROWS($AK$70:$AK$81)-ROWS($AO$70:$AO$81)-ROWS($AS$70:$AS$81)-ROWS($AW$70:$AW$81)),IFERROR(INDEX($BE$70:$BE$81, ROWS($CR$4:CR12)-ROWS($AK$70:$AK$81)-ROWS($AO$70:$AO$81)-ROWS($AS$70:$AS$81)-ROWS($AW$70:$AW$81)-ROWS($BA$70:$BA$81)),IFERROR(INDEX($BI$70:$BI$81, ROWS($CR$4:CR12)-ROWS($AK$70:$AK$81)-ROWS($AO$70:$AO$81)-ROWS($AS$70:$AS$81)-ROWS($AW$70:$AW$81)-ROWS($BA$70:$BA$81)-ROWS($BE$70:$BE$81)), "")))))))</f>
        <v/>
      </c>
      <c r="CS14" s="316" t="str">
        <f t="shared" ca="1" si="43"/>
        <v/>
      </c>
      <c r="CT14" s="413" t="str">
        <f t="shared" ca="1" si="44"/>
        <v/>
      </c>
      <c r="CU14" s="412" t="str">
        <f>IF(OR(CV14="",CV14=0),"",MAX(CU$5:CU13)+1)</f>
        <v/>
      </c>
      <c r="CV14" s="316">
        <f>IFERROR(INDEX($AJ$86:$AJ$97, ROWS($CV$4:CV12)), IFERROR(INDEX($AN$86:$AN$97, ROWS($CV$4:CV12)-ROWS($AJ$86:$AJ$97)), ""))</f>
        <v>0</v>
      </c>
      <c r="CW14" s="316" t="str">
        <f t="shared" si="45"/>
        <v/>
      </c>
      <c r="CX14" s="316" t="str">
        <f>IF(OR(CY14="",CY14=0),"",MAX(CX$5:CX13)+1)</f>
        <v/>
      </c>
      <c r="CY14" s="316">
        <f>IFERROR(INDEX($AK$86:$AK$97, ROWS($CY$4:CY12)), IFERROR(INDEX($AO$86:$AO$97, ROWS($CY$4:CY12)-ROWS($AK$86:$AK$97)), ""))</f>
        <v>0</v>
      </c>
      <c r="CZ14" s="316" t="str">
        <f t="shared" si="46"/>
        <v/>
      </c>
      <c r="DA14" s="413" t="str">
        <f t="shared" si="47"/>
        <v/>
      </c>
      <c r="DC14" s="438" t="str">
        <f ca="1">IF(OR(DD14="",DD14=0),"",MAX(DC$5:DC13)+1)</f>
        <v/>
      </c>
      <c r="DD14" s="434" t="str">
        <f t="shared" ca="1" si="48"/>
        <v/>
      </c>
      <c r="DE14" s="413" t="str">
        <f t="shared" ca="1" si="49"/>
        <v/>
      </c>
      <c r="DF14" s="431" t="str">
        <f ca="1">IF(OR(DG14="",DG14=0),"",MAX(DF$5:DF13)+1)</f>
        <v/>
      </c>
      <c r="DG14" s="412" t="str">
        <f t="shared" ca="1" si="50"/>
        <v/>
      </c>
      <c r="DH14" s="413" t="str">
        <f t="shared" ca="1" si="51"/>
        <v/>
      </c>
      <c r="DI14" s="412" t="str">
        <f t="shared" ca="1" si="52"/>
        <v/>
      </c>
      <c r="DJ14" s="413" t="str">
        <f t="shared" ca="1" si="53"/>
        <v/>
      </c>
      <c r="DK14" s="412" t="str">
        <f t="shared" ca="1" si="54"/>
        <v/>
      </c>
      <c r="DL14" s="413" t="str">
        <f t="shared" ca="1" si="55"/>
        <v/>
      </c>
    </row>
    <row r="15" spans="1:123" s="292" customFormat="1" ht="15" customHeight="1" x14ac:dyDescent="0.3">
      <c r="A15" s="1183" t="s">
        <v>478</v>
      </c>
      <c r="B15" s="1182"/>
      <c r="C15" s="1183" t="s">
        <v>478</v>
      </c>
      <c r="D15" s="1182"/>
      <c r="E15" s="1183" t="s">
        <v>478</v>
      </c>
      <c r="F15" s="1182"/>
      <c r="G15" s="1183" t="s">
        <v>478</v>
      </c>
      <c r="H15" s="1182"/>
      <c r="I15" s="1183" t="s">
        <v>478</v>
      </c>
      <c r="J15" s="1182"/>
      <c r="K15" s="1183" t="s">
        <v>478</v>
      </c>
      <c r="L15" s="1182"/>
      <c r="M15" s="1183" t="s">
        <v>478</v>
      </c>
      <c r="N15" s="1182"/>
      <c r="P15" s="295" t="str">
        <f t="shared" ca="1" si="57"/>
        <v/>
      </c>
      <c r="Q15" s="295" t="str">
        <f t="shared" ca="1" si="56"/>
        <v/>
      </c>
      <c r="R15" s="295" t="str">
        <f t="shared" ca="1" si="56"/>
        <v/>
      </c>
      <c r="S15" s="296" t="str">
        <f t="shared" ca="1" si="56"/>
        <v/>
      </c>
      <c r="T15" s="295" t="str">
        <f t="shared" ca="1" si="56"/>
        <v/>
      </c>
      <c r="U15" s="295" t="str">
        <f t="shared" ca="1" si="56"/>
        <v/>
      </c>
      <c r="V15" s="1158"/>
      <c r="W15" s="1159"/>
      <c r="X15" s="445"/>
      <c r="Y15"/>
      <c r="AB15" s="299"/>
      <c r="AC15" s="358" t="str">
        <f>IF('Data Entry'!B21="","",'Data Entry'!B21)</f>
        <v/>
      </c>
      <c r="AD15" s="356" t="str">
        <f>IF('Data Entry'!A21="","",'Data Entry'!A21)</f>
        <v/>
      </c>
      <c r="AE15" s="363" t="str">
        <f>IF('Data Entry'!C21="","",'Data Entry'!C21)</f>
        <v/>
      </c>
      <c r="AF15" s="402" t="str">
        <f>IF('Data Entry'!E21="","",'Data Entry'!E21)</f>
        <v/>
      </c>
      <c r="AG15" s="300"/>
      <c r="AH15"/>
      <c r="AI15" s="302">
        <f t="shared" ca="1" si="23"/>
        <v>24</v>
      </c>
      <c r="AJ15" s="293" t="str">
        <f t="shared" ca="1" si="2"/>
        <v/>
      </c>
      <c r="AK15" s="293" t="str">
        <f t="shared" ca="1" si="3"/>
        <v/>
      </c>
      <c r="AL15" s="303" t="str">
        <f t="shared" ca="1" si="4"/>
        <v/>
      </c>
      <c r="AM15" s="302">
        <f t="shared" ca="1" si="24"/>
        <v>24</v>
      </c>
      <c r="AN15" s="293" t="str">
        <f t="shared" ca="1" si="5"/>
        <v/>
      </c>
      <c r="AO15" s="293" t="str">
        <f t="shared" ca="1" si="6"/>
        <v/>
      </c>
      <c r="AP15" s="303" t="str">
        <f t="shared" ca="1" si="7"/>
        <v/>
      </c>
      <c r="AQ15" s="302">
        <f t="shared" ca="1" si="25"/>
        <v>24</v>
      </c>
      <c r="AR15" s="293" t="str">
        <f t="shared" ca="1" si="8"/>
        <v/>
      </c>
      <c r="AS15" s="293" t="str">
        <f t="shared" ca="1" si="9"/>
        <v/>
      </c>
      <c r="AT15" s="303" t="str">
        <f t="shared" ca="1" si="10"/>
        <v/>
      </c>
      <c r="AU15" s="302">
        <f t="shared" ca="1" si="26"/>
        <v>24</v>
      </c>
      <c r="AV15" s="293" t="str">
        <f t="shared" ca="1" si="11"/>
        <v/>
      </c>
      <c r="AW15" s="293" t="str">
        <f t="shared" ca="1" si="12"/>
        <v/>
      </c>
      <c r="AX15" s="303" t="str">
        <f t="shared" ca="1" si="13"/>
        <v/>
      </c>
      <c r="AY15" s="302">
        <f t="shared" ca="1" si="27"/>
        <v>24</v>
      </c>
      <c r="AZ15" s="293" t="str">
        <f t="shared" ca="1" si="14"/>
        <v/>
      </c>
      <c r="BA15" s="293" t="str">
        <f t="shared" ca="1" si="15"/>
        <v/>
      </c>
      <c r="BB15" s="303" t="str">
        <f t="shared" ca="1" si="16"/>
        <v/>
      </c>
      <c r="BC15" s="302" t="str">
        <f t="shared" ca="1" si="28"/>
        <v/>
      </c>
      <c r="BD15" s="293" t="str">
        <f t="shared" ca="1" si="17"/>
        <v/>
      </c>
      <c r="BE15" s="293" t="str">
        <f t="shared" ca="1" si="18"/>
        <v/>
      </c>
      <c r="BF15" s="303" t="str">
        <f t="shared" ca="1" si="19"/>
        <v/>
      </c>
      <c r="BG15" s="302" t="str">
        <f t="shared" ca="1" si="29"/>
        <v/>
      </c>
      <c r="BH15" s="293" t="str">
        <f t="shared" ca="1" si="20"/>
        <v/>
      </c>
      <c r="BI15" s="293" t="str">
        <f t="shared" ca="1" si="21"/>
        <v/>
      </c>
      <c r="BJ15" s="303" t="str">
        <f t="shared" ca="1" si="22"/>
        <v/>
      </c>
      <c r="BL15" s="412" t="str">
        <f ca="1">IF(OR(BM15="",BM15=0),"",MAX(BL$5:BL14)+1)</f>
        <v/>
      </c>
      <c r="BM15" s="316" t="str">
        <f ca="1">IFERROR(INDEX($AJ$6:$AJ$17, ROWS(BM$4:$BM13)), IFERROR(INDEX($AN$6:$AN$17, ROWS(BM$4:$BM13)-ROWS($AJ$6:$AJ$17)), IFERROR(INDEX($AR$6:$AR$17, ROWS(BM$4:$BM13)-ROWS($AJ$6:$AJ$17)-ROWS($AN$6:$AN$17)),IFERROR(INDEX($AV$6:$AV$17, ROWS(BM$4:$BM13)-ROWS($AJ$6:$AJ$17)-ROWS($AN$6:$AN$17)-ROWS($AR$6:$AR$17)),IFERROR(INDEX($AZ$6:$AZ$17, ROWS(BM$4:$BM13)-ROWS($AJ$6:$AJ$17)-ROWS($AN$6:$AN$17)-ROWS($AR$6:$AR$17)-ROWS($AV$6:$AV$17)),IFERROR(INDEX($BD$6:$BD$17, ROWS(BM$4:$BM13)-ROWS($AJ$6:$AJ$17)-ROWS($AN$6:$AN$17)-ROWS($AR$6:$AR$17)-ROWS($AV$6:$AV$17)-ROWS($AZ$6:$AZ$17)),IFERROR(INDEX($BH$6:$BH$17, ROWS(BM$4:$BM13)-ROWS($AJ$6:$AJ$17)-ROWS($AN$6:$AN$17)-ROWS($AR$6:$AR$17)-ROWS($AV$6:$AV$17)-ROWS($AZ$6:$AZ$17)-ROWS($BD$6:$BD$17)), "")))))))</f>
        <v/>
      </c>
      <c r="BN15" s="316" t="str">
        <f t="shared" ca="1" si="30"/>
        <v/>
      </c>
      <c r="BO15" s="316" t="str">
        <f ca="1">IF(OR(BP15="",BP15=0),"",MAX(BO$5:BO14)+1)</f>
        <v/>
      </c>
      <c r="BP15" s="316" t="str">
        <f ca="1">IFERROR(INDEX($AK$6:$AK$17, ROWS($BP$4:BP13)), IFERROR(INDEX($AO$6:$AO$17, ROWS($BP$4:BP13)-ROWS($AK$6:$AK$17)), IFERROR(INDEX($AS$6:$AS$17, ROWS($BP$4:BP13)-ROWS($AK$6:$AK$17)-ROWS($AO$6:$AO$17)),IFERROR(INDEX($AW$6:$AW$17, ROWS($BP$4:BP13)-ROWS($AK$6:$AK$17)-ROWS($AO$6:$AO$17)-ROWS($AS$6:$AS$17)),IFERROR(INDEX($BA$6:$BA$17, ROWS($BP$4:BP13)-ROWS($AK$6:$AK$17)-ROWS($AO$6:$AO$17)-ROWS($AS$6:$AS$17)-ROWS($AW$6:$AW$17)),IFERROR(INDEX($BE$6:$BE$17, ROWS($BP$4:BP13)-ROWS($AK$6:$AK$17)-ROWS($AO$6:$AO$17)-ROWS($AS$6:$AS$17)-ROWS($AW$6:$AW$17)-ROWS($BA$6:$BA$17)),IFERROR(INDEX($BI$6:$BI$17, ROWS($BP$4:BP13)-ROWS($AK$6:$AK$17)-ROWS($AO$6:$AO$17)-ROWS($AS$6:$AS$17)-ROWS($AW$6:$AW$17)-ROWS($BA$6:$BA$17)-ROWS($BE$6:$BE$17)), "")))))))</f>
        <v/>
      </c>
      <c r="BQ15" s="316" t="str">
        <f t="shared" ca="1" si="31"/>
        <v/>
      </c>
      <c r="BR15" s="413" t="str">
        <f t="shared" ca="1" si="32"/>
        <v/>
      </c>
      <c r="BS15" s="412" t="str">
        <f ca="1">IF(OR(BT15="",BT15=0),"",MAX(BS$5:BS14)+1)</f>
        <v/>
      </c>
      <c r="BT15" s="316" t="str">
        <f ca="1">IFERROR(INDEX($AJ$22:$AJ$33, ROWS($BT$4:BT13)), IFERROR(INDEX($AN$22:$AN$33, ROWS($BT$4:BT13)-ROWS($AJ$22:$AJ$33)), IFERROR(INDEX($AR$22:$AR$33, ROWS($BT$4:BT13)-ROWS($AJ$22:$AJ$33)-ROWS($AN$22:$AN$33)),IFERROR(INDEX($AV$22:$AV$33, ROWS($BT$4:BT13)-ROWS($AJ$22:$AJ$33)-ROWS($AN$22:$AN$33)-ROWS($AR$22:$AR$33)),IFERROR(INDEX($AZ$22:$AZ$33, ROWS($BT$4:BT13)-ROWS($AJ$22:$AJ$33)-ROWS($AN$22:$AN$33)-ROWS($AR$22:$AR$33)-ROWS($AV$22:$AV$33)),IFERROR(INDEX($BD$22:$BD$33, ROWS($BT$4:BT13)-ROWS($AJ$22:$AJ$33)-ROWS($AN$22:$AN$33)-ROWS($AR$22:$AR$33)-ROWS($AV$22:$AV$33)-ROWS($AZ$22:$AZ$33)),IFERROR(INDEX($BH$22:$BH$33, ROWS($BT$4:BT13)-ROWS($AJ$22:$AJ$33)-ROWS($AN$22:$AN$33)-ROWS($AR$22:$AR$33)-ROWS($AV$22:$AV$33)-ROWS($AZ$22:$AZ$33)-ROWS($BD$22:$BD$33)), "")))))))</f>
        <v/>
      </c>
      <c r="BU15" s="316" t="str">
        <f t="shared" ca="1" si="33"/>
        <v>Disney+</v>
      </c>
      <c r="BV15" s="316" t="str">
        <f ca="1">IF(OR(BW15="",BW15=0),"",MAX(BV$5:BV14)+1)</f>
        <v/>
      </c>
      <c r="BW15" s="316" t="str">
        <f ca="1">IFERROR(INDEX($AK$22:$AK$33, ROWS($BW$4:BW13)), IFERROR(INDEX($AO$22:$AO$33, ROWS($BW$4:BW13)-ROWS($AK$22:$AK$33)), IFERROR(INDEX($AS$22:$AS$33, ROWS($BW$4:BW13)-ROWS($AK$22:$AK$33)-ROWS($AO$22:$AO$33)),IFERROR(INDEX($AW$22:$AW$33, ROWS($BW$4:BW13)-ROWS($AK$22:$AK$33)-ROWS($AO$22:$AO$33)-ROWS($AS$22:$AS$33)),IFERROR(INDEX($BA$22:$BA$33, ROWS($BW$4:BW13)-ROWS($AK$22:$AK$33)-ROWS($AO$22:$AO$33)-ROWS($AS$22:$AS$33)-ROWS($AW$22:$AW$33)),IFERROR(INDEX($BE$22:$BE$33, ROWS($BW$4:BW13)-ROWS($AK$22:$AK$33)-ROWS($AO$22:$AO$33)-ROWS($AS$22:$AS$33)-ROWS($AW$22:$AW$33)-ROWS($BA$22:$BA$33)),IFERROR(INDEX($BI$22:$BI$33, ROWS($BW$4:BW13)-ROWS($AK$22:$AK$33)-ROWS($AO$22:$AO$33)-ROWS($AS$22:$AS$33)-ROWS($AW$22:$AW$33)-ROWS($BA$22:$BA$33)-ROWS($BE$22:$BE$33)), "")))))))</f>
        <v/>
      </c>
      <c r="BX15" s="316">
        <f t="shared" ca="1" si="34"/>
        <v>124.79</v>
      </c>
      <c r="BY15" s="413" t="str">
        <f t="shared" ca="1" si="35"/>
        <v/>
      </c>
      <c r="BZ15" s="412" t="str">
        <f ca="1">IF(OR(CA15="",CA15=0),"",MAX(BZ$5:BZ14)+1)</f>
        <v/>
      </c>
      <c r="CA15" s="316" t="str">
        <f ca="1">IFERROR(INDEX($AJ$38:$AJ$49, ROWS($CA$4:CA13)), IFERROR(INDEX($AN$38:$AN$49, ROWS($CA$4:CA13)-ROWS($AJ$38:$AJ$49)), IFERROR(INDEX($AR$38:$AR$49, ROWS($CA$4:CA13)-ROWS($AJ$38:$AJ$49)-ROWS($AN$38:$AN$49)),IFERROR(INDEX($AV$38:$AV$49, ROWS($CA$4:CA13)-ROWS($AJ$38:$AJ$49)-ROWS($AN$38:$AN$49)-ROWS($AR$38:$AR$49)),IFERROR(INDEX($AZ$38:$AZ$49, ROWS($CA$4:CA13)-ROWS($AJ$38:$AJ$49)-ROWS($AN$38:$AN$49)-ROWS($AR$38:$AR$49)-ROWS($AV$38:$AV$49)),IFERROR(INDEX($BD$38:$BD$49, ROWS($CA$4:CA13)-ROWS($AJ$38:$AJ$49)-ROWS($AN$38:$AN$49)-ROWS($AR$38:$AR$49)-ROWS($AV$38:$AV$49)-ROWS($AZ$38:$AZ$49)),IFERROR(INDEX($BH$38:$BH$49, ROWS($CA$4:CA13)-ROWS($AJ$38:$AJ$49)-ROWS($AN$38:$AN$49)-ROWS($AR$38:$AR$49)-ROWS($AV$38:$AV$49)-ROWS($AZ$38:$AZ$49)-ROWS($BD$38:$BD$49)), "")))))))</f>
        <v/>
      </c>
      <c r="CB15" s="316" t="str">
        <f t="shared" ca="1" si="36"/>
        <v>Car Payment 2</v>
      </c>
      <c r="CC15" s="316" t="str">
        <f ca="1">IF(OR(CD15="",CD15=0),"",MAX(CC$5:CC14)+1)</f>
        <v/>
      </c>
      <c r="CD15" s="316" t="str">
        <f ca="1">IFERROR(INDEX($AK$38:$AK$49, ROWS($CD$4:CD13)), IFERROR(INDEX($AO$38:$AO$49, ROWS($CD$4:CD13)-ROWS($AK$38:$AK$49)), IFERROR(INDEX($AS$38:$AS$49, ROWS($CD$4:CD13)-ROWS($AK$38:$AK$49)-ROWS($AO$38:$AO$49)),IFERROR(INDEX($AW$38:$AW$49, ROWS($CD$4:CD13)-ROWS($AK$38:$AK$49)-ROWS($AO$38:$AO$49)-ROWS($AS$38:$AS$49)),IFERROR(INDEX($BA$38:$BA$49, ROWS($CD$4:CD13)-ROWS($AK$38:$AK$49)-ROWS($AO$38:$AO$49)-ROWS($AS$38:$AS$49)-ROWS($AW$38:$AW$49)),IFERROR(INDEX($BE$38:$BE$49, ROWS($CD$4:CD13)-ROWS($AK$38:$AK$49)-ROWS($AO$38:$AO$49)-ROWS($AS$38:$AS$49)-ROWS($AW$38:$AW$49)-ROWS($BA$38:$BA$49)),IFERROR(INDEX($BI$38:$BI$49, ROWS($CD$4:CD13)-ROWS($AK$38:$AK$49)-ROWS($AO$38:$AO$49)-ROWS($AS$38:$AS$49)-ROWS($AW$38:$AW$49)-ROWS($BA$38:$BA$49)-ROWS($BE$38:$BE$49)), "")))))))</f>
        <v/>
      </c>
      <c r="CE15" s="316">
        <f t="shared" ca="1" si="37"/>
        <v>200</v>
      </c>
      <c r="CF15" s="413" t="str">
        <f t="shared" ca="1" si="38"/>
        <v/>
      </c>
      <c r="CG15" s="412" t="str">
        <f ca="1">IF(OR(CH15="",CH15=0),"",MAX(CG$5:CG14)+1)</f>
        <v/>
      </c>
      <c r="CH15" s="316" t="str">
        <f ca="1">IFERROR(INDEX($AJ$54:$AJ$65, ROWS($CH$4:CH13)), IFERROR(INDEX($AN$54:$AN$65, ROWS($CH$4:CH13)-ROWS($AJ$54:$AJ$65)), IFERROR(INDEX($AR$54:$AR$65, ROWS($CH$4:CH13)-ROWS($AJ$54:$AJ$65)-ROWS($AN$54:$AN$65)),IFERROR(INDEX($AV$54:$AV$65, ROWS($CH$4:CH13)-ROWS($AJ$54:$AJ$65)-ROWS($AN$54:$AN$65)-ROWS($AR$54:$AR$65)),IFERROR(INDEX($AZ$54:$AZ$65, ROWS($CH$4:CH13)-ROWS($AJ$54:$AJ$65)-ROWS($AN$54:$AN$65)-ROWS($AR$54:$AR$65)-ROWS($AV$54:$AV$65)),IFERROR(INDEX($BD$54:$BD$65, ROWS($CH$4:CH13)-ROWS($AJ$54:$AJ$65)-ROWS($AN$54:$AN$65)-ROWS($AR$54:$AR$65)-ROWS($AV$54:$AV$65)-ROWS($AZ$54:$AZ$65)),IFERROR(INDEX($BH$54:$BH$65, ROWS($CH$4:CH13)-ROWS($AJ$54:$AJ$65)-ROWS($AN$54:$AN$65)-ROWS($AR$54:$AR$65)-ROWS($AV$54:$AV$65)-ROWS($AZ$54:$AZ$65)-ROWS($BD$54:$BD$65)), "")))))))</f>
        <v/>
      </c>
      <c r="CI15" s="316" t="str">
        <f t="shared" ca="1" si="39"/>
        <v/>
      </c>
      <c r="CJ15" s="316" t="str">
        <f ca="1">IF(OR(CK15="",CK15=0),"",MAX(CJ$5:CJ14)+1)</f>
        <v/>
      </c>
      <c r="CK15" s="316" t="str">
        <f ca="1">IFERROR(INDEX($AK$54:$AK$65, ROWS($CK$4:CK13)), IFERROR(INDEX($AO$54:$AO$65, ROWS($CK$4:CK13)-ROWS($AK$54:$AK$65)), IFERROR(INDEX($AS$54:$AS$65, ROWS($CK$4:CK13)-ROWS($AK$54:$AK$65)-ROWS($AO$54:$AO$65)),IFERROR(INDEX($AW$54:$AW$65, ROWS($CK$4:CK13)-ROWS($AK$54:$AK$65)-ROWS($AO$54:$AO$65)-ROWS($AS$54:$AS$65)),IFERROR(INDEX($BA$54:$BA$65, ROWS($CK$4:CK13)-ROWS($AK$54:$AK$65)-ROWS($AO$54:$AO$65)-ROWS($AS$54:$AS$65)-ROWS($AW$54:$AW$65)),IFERROR(INDEX($BE$54:$BE$65, ROWS($CK$4:CK13)-ROWS($AK$54:$AK$65)-ROWS($AO$54:$AO$65)-ROWS($AS$54:$AS$65)-ROWS($AW$54:$AW$65)-ROWS($BA$54:$BA$65)),IFERROR(INDEX($BI$54:$BI$65, ROWS($CK$4:CK13)-ROWS($AK$54:$AK$65)-ROWS($AO$54:$AO$65)-ROWS($AS$54:$AS$65)-ROWS($AW$54:$AW$65)-ROWS($BA$54:$BA$65)-ROWS($BE$54:$BE$65)), "")))))))</f>
        <v/>
      </c>
      <c r="CL15" s="316" t="str">
        <f t="shared" ca="1" si="40"/>
        <v/>
      </c>
      <c r="CM15" s="413" t="str">
        <f t="shared" ca="1" si="41"/>
        <v/>
      </c>
      <c r="CN15" s="412" t="str">
        <f ca="1">IF(OR(CO15="",CO15=0),"",MAX(CN$5:CN14)+1)</f>
        <v/>
      </c>
      <c r="CO15" s="316" t="str">
        <f ca="1">IFERROR(INDEX($AJ$70:$AJ$81, ROWS($CO$4:CO13)), IFERROR(INDEX($AN$70:$AN$81, ROWS($CO$4:CO13)-ROWS($AJ$70:$AJ$81)), IFERROR(INDEX($AR$70:$AR$81, ROWS($CO$4:CO13)-ROWS($AJ$70:$AJ$81)-ROWS($AN$70:$AN$81)),IFERROR(INDEX($AV$70:$AV$81, ROWS($CO$4:CO13)-ROWS($AJ$70:$AJ$81)-ROWS($AN$70:$AN$81)-ROWS($AR$70:$AR$81)),IFERROR(INDEX($AZ$70:$AZ$81, ROWS($CO$4:CO13)-ROWS($AJ$70:$AJ$81)-ROWS($AN$70:$AN$81)-ROWS($AR$70:$AR$81)-ROWS($AV$70:$AV$81)),IFERROR(INDEX($BD$70:$BD$81, ROWS($CO$4:CO13)-ROWS($AJ$70:$AJ$81)-ROWS($AN$70:$AN$81)-ROWS($AR$70:$AR$81)-ROWS($AV$70:$AV$81)-ROWS($AZ$70:$AZ$81)),IFERROR(INDEX($BH$70:$BH$81, ROWS($CO$4:CO13)-ROWS($AJ$70:$AJ$81)-ROWS($AN$70:$AN$81)-ROWS($AR$70:$AR$81)-ROWS($AV$70:$AV$81)-ROWS($AZ$70:$AZ$81)-ROWS($BD$70:$BD$81)), "")))))))</f>
        <v/>
      </c>
      <c r="CP15" s="316" t="str">
        <f t="shared" ca="1" si="42"/>
        <v/>
      </c>
      <c r="CQ15" s="316" t="str">
        <f ca="1">IF(OR(CR15="",CR15=0),"",MAX(CQ$5:CQ14)+1)</f>
        <v/>
      </c>
      <c r="CR15" s="316" t="str">
        <f ca="1">IFERROR(INDEX($AK$70:$AK$81, ROWS($CR$4:CR13)), IFERROR(INDEX($AO$70:$AO$81, ROWS($CR$4:CR13)-ROWS($AK$70:$AK$81)), IFERROR(INDEX($AS$70:$AS$81, ROWS($CR$4:CR13)-ROWS($AK$70:$AK$81)-ROWS($AO$70:$AO$81)),IFERROR(INDEX($AW$70:$AW$81, ROWS($CR$4:CR13)-ROWS($AK$70:$AK$81)-ROWS($AO$70:$AO$81)-ROWS($AS$70:$AS$81)),IFERROR(INDEX($BA$70:$BA$81, ROWS($CR$4:CR13)-ROWS($AK$70:$AK$81)-ROWS($AO$70:$AO$81)-ROWS($AS$70:$AS$81)-ROWS($AW$70:$AW$81)),IFERROR(INDEX($BE$70:$BE$81, ROWS($CR$4:CR13)-ROWS($AK$70:$AK$81)-ROWS($AO$70:$AO$81)-ROWS($AS$70:$AS$81)-ROWS($AW$70:$AW$81)-ROWS($BA$70:$BA$81)),IFERROR(INDEX($BI$70:$BI$81, ROWS($CR$4:CR13)-ROWS($AK$70:$AK$81)-ROWS($AO$70:$AO$81)-ROWS($AS$70:$AS$81)-ROWS($AW$70:$AW$81)-ROWS($BA$70:$BA$81)-ROWS($BE$70:$BE$81)), "")))))))</f>
        <v/>
      </c>
      <c r="CS15" s="316" t="str">
        <f t="shared" ca="1" si="43"/>
        <v/>
      </c>
      <c r="CT15" s="413" t="str">
        <f t="shared" ca="1" si="44"/>
        <v/>
      </c>
      <c r="CU15" s="412" t="str">
        <f>IF(OR(CV15="",CV15=0),"",MAX(CU$5:CU14)+1)</f>
        <v/>
      </c>
      <c r="CV15" s="316">
        <f>IFERROR(INDEX($AJ$86:$AJ$97, ROWS($CV$4:CV13)), IFERROR(INDEX($AN$86:$AN$97, ROWS($CV$4:CV13)-ROWS($AJ$86:$AJ$97)), ""))</f>
        <v>0</v>
      </c>
      <c r="CW15" s="316" t="str">
        <f t="shared" si="45"/>
        <v/>
      </c>
      <c r="CX15" s="316" t="str">
        <f>IF(OR(CY15="",CY15=0),"",MAX(CX$5:CX14)+1)</f>
        <v/>
      </c>
      <c r="CY15" s="316">
        <f>IFERROR(INDEX($AK$86:$AK$97, ROWS($CY$4:CY13)), IFERROR(INDEX($AO$86:$AO$97, ROWS($CY$4:CY13)-ROWS($AK$86:$AK$97)), ""))</f>
        <v>0</v>
      </c>
      <c r="CZ15" s="316" t="str">
        <f t="shared" si="46"/>
        <v/>
      </c>
      <c r="DA15" s="413" t="str">
        <f t="shared" si="47"/>
        <v/>
      </c>
      <c r="DC15" s="438" t="str">
        <f ca="1">IF(OR(DD15="",DD15=0),"",MAX(DC$5:DC14)+1)</f>
        <v/>
      </c>
      <c r="DD15" s="434" t="str">
        <f t="shared" ca="1" si="48"/>
        <v/>
      </c>
      <c r="DE15" s="413" t="str">
        <f t="shared" ca="1" si="49"/>
        <v/>
      </c>
      <c r="DF15" s="431" t="str">
        <f ca="1">IF(OR(DG15="",DG15=0),"",MAX(DF$5:DF14)+1)</f>
        <v/>
      </c>
      <c r="DG15" s="412" t="str">
        <f t="shared" ca="1" si="50"/>
        <v/>
      </c>
      <c r="DH15" s="413" t="str">
        <f t="shared" ca="1" si="51"/>
        <v/>
      </c>
      <c r="DI15" s="412" t="str">
        <f t="shared" ca="1" si="52"/>
        <v/>
      </c>
      <c r="DJ15" s="413" t="str">
        <f t="shared" ca="1" si="53"/>
        <v/>
      </c>
      <c r="DK15" s="412" t="str">
        <f t="shared" ca="1" si="54"/>
        <v/>
      </c>
      <c r="DL15" s="413" t="str">
        <f t="shared" ca="1" si="55"/>
        <v/>
      </c>
    </row>
    <row r="16" spans="1:123" s="292" customFormat="1" ht="15" customHeight="1" x14ac:dyDescent="0.3">
      <c r="A16" s="1173" t="s">
        <v>478</v>
      </c>
      <c r="B16" s="1174"/>
      <c r="C16" s="1173" t="s">
        <v>478</v>
      </c>
      <c r="D16" s="1174"/>
      <c r="E16" s="1173" t="s">
        <v>478</v>
      </c>
      <c r="F16" s="1174"/>
      <c r="G16" s="1173" t="s">
        <v>478</v>
      </c>
      <c r="H16" s="1174"/>
      <c r="I16" s="1173" t="s">
        <v>478</v>
      </c>
      <c r="J16" s="1174"/>
      <c r="K16" s="1173" t="s">
        <v>478</v>
      </c>
      <c r="L16" s="1174"/>
      <c r="M16" s="1173" t="s">
        <v>478</v>
      </c>
      <c r="N16" s="1174"/>
      <c r="P16" s="297" t="str">
        <f t="shared" ca="1" si="57"/>
        <v/>
      </c>
      <c r="Q16" s="297" t="str">
        <f t="shared" ca="1" si="56"/>
        <v/>
      </c>
      <c r="R16" s="297" t="str">
        <f t="shared" ca="1" si="56"/>
        <v/>
      </c>
      <c r="S16" s="298" t="str">
        <f t="shared" ca="1" si="56"/>
        <v/>
      </c>
      <c r="T16" s="297" t="str">
        <f t="shared" ca="1" si="56"/>
        <v/>
      </c>
      <c r="U16" s="297" t="str">
        <f t="shared" ca="1" si="56"/>
        <v/>
      </c>
      <c r="V16" s="1160" t="s">
        <v>503</v>
      </c>
      <c r="W16" s="1161"/>
      <c r="X16" s="424">
        <f ca="1">IF(OR(X14=""),0,SUM(X13+X14-X12))</f>
        <v>13056.349999999999</v>
      </c>
      <c r="Y16"/>
      <c r="AB16" s="299"/>
      <c r="AC16" s="358" t="str">
        <f>IF('Data Entry'!B22="","",'Data Entry'!B22)</f>
        <v/>
      </c>
      <c r="AD16" s="356" t="str">
        <f>IF('Data Entry'!A22="","",'Data Entry'!A22)</f>
        <v/>
      </c>
      <c r="AE16" s="363" t="str">
        <f>IF('Data Entry'!C22="","",'Data Entry'!C22)</f>
        <v/>
      </c>
      <c r="AF16" s="402" t="str">
        <f>IF('Data Entry'!E22="","",'Data Entry'!E22)</f>
        <v/>
      </c>
      <c r="AG16" s="300"/>
      <c r="AH16"/>
      <c r="AI16" s="308">
        <f t="shared" ca="1" si="23"/>
        <v>34</v>
      </c>
      <c r="AJ16" s="293" t="str">
        <f t="shared" ca="1" si="2"/>
        <v/>
      </c>
      <c r="AK16" s="293" t="str">
        <f t="shared" ca="1" si="3"/>
        <v/>
      </c>
      <c r="AL16" s="303" t="str">
        <f t="shared" ca="1" si="4"/>
        <v/>
      </c>
      <c r="AM16" s="308">
        <f t="shared" ca="1" si="24"/>
        <v>34</v>
      </c>
      <c r="AN16" s="293" t="str">
        <f t="shared" ca="1" si="5"/>
        <v/>
      </c>
      <c r="AO16" s="293" t="str">
        <f t="shared" ca="1" si="6"/>
        <v/>
      </c>
      <c r="AP16" s="303" t="str">
        <f t="shared" ca="1" si="7"/>
        <v/>
      </c>
      <c r="AQ16" s="308">
        <f t="shared" ca="1" si="25"/>
        <v>34</v>
      </c>
      <c r="AR16" s="293" t="str">
        <f t="shared" ca="1" si="8"/>
        <v/>
      </c>
      <c r="AS16" s="293" t="str">
        <f t="shared" ca="1" si="9"/>
        <v/>
      </c>
      <c r="AT16" s="303" t="str">
        <f t="shared" ca="1" si="10"/>
        <v/>
      </c>
      <c r="AU16" s="308">
        <f t="shared" ca="1" si="26"/>
        <v>34</v>
      </c>
      <c r="AV16" s="293" t="str">
        <f t="shared" ca="1" si="11"/>
        <v/>
      </c>
      <c r="AW16" s="293" t="str">
        <f t="shared" ca="1" si="12"/>
        <v/>
      </c>
      <c r="AX16" s="303" t="str">
        <f t="shared" ca="1" si="13"/>
        <v/>
      </c>
      <c r="AY16" s="308">
        <f t="shared" ca="1" si="27"/>
        <v>34</v>
      </c>
      <c r="AZ16" s="293" t="str">
        <f t="shared" ca="1" si="14"/>
        <v/>
      </c>
      <c r="BA16" s="293" t="str">
        <f t="shared" ca="1" si="15"/>
        <v/>
      </c>
      <c r="BB16" s="303" t="str">
        <f t="shared" ca="1" si="16"/>
        <v/>
      </c>
      <c r="BC16" s="308" t="str">
        <f t="shared" ca="1" si="28"/>
        <v/>
      </c>
      <c r="BD16" s="293" t="str">
        <f t="shared" ca="1" si="17"/>
        <v/>
      </c>
      <c r="BE16" s="293" t="str">
        <f t="shared" ca="1" si="18"/>
        <v/>
      </c>
      <c r="BF16" s="303" t="str">
        <f t="shared" ca="1" si="19"/>
        <v/>
      </c>
      <c r="BG16" s="308" t="str">
        <f t="shared" ca="1" si="29"/>
        <v/>
      </c>
      <c r="BH16" s="293" t="str">
        <f t="shared" ca="1" si="20"/>
        <v/>
      </c>
      <c r="BI16" s="293" t="str">
        <f t="shared" ca="1" si="21"/>
        <v/>
      </c>
      <c r="BJ16" s="303" t="str">
        <f t="shared" ca="1" si="22"/>
        <v/>
      </c>
      <c r="BL16" s="412" t="str">
        <f ca="1">IF(OR(BM16="",BM16=0),"",MAX(BL$5:BL15)+1)</f>
        <v/>
      </c>
      <c r="BM16" s="316" t="str">
        <f ca="1">IFERROR(INDEX($AJ$6:$AJ$17, ROWS(BM$4:$BM14)), IFERROR(INDEX($AN$6:$AN$17, ROWS(BM$4:$BM14)-ROWS($AJ$6:$AJ$17)), IFERROR(INDEX($AR$6:$AR$17, ROWS(BM$4:$BM14)-ROWS($AJ$6:$AJ$17)-ROWS($AN$6:$AN$17)),IFERROR(INDEX($AV$6:$AV$17, ROWS(BM$4:$BM14)-ROWS($AJ$6:$AJ$17)-ROWS($AN$6:$AN$17)-ROWS($AR$6:$AR$17)),IFERROR(INDEX($AZ$6:$AZ$17, ROWS(BM$4:$BM14)-ROWS($AJ$6:$AJ$17)-ROWS($AN$6:$AN$17)-ROWS($AR$6:$AR$17)-ROWS($AV$6:$AV$17)),IFERROR(INDEX($BD$6:$BD$17, ROWS(BM$4:$BM14)-ROWS($AJ$6:$AJ$17)-ROWS($AN$6:$AN$17)-ROWS($AR$6:$AR$17)-ROWS($AV$6:$AV$17)-ROWS($AZ$6:$AZ$17)),IFERROR(INDEX($BH$6:$BH$17, ROWS(BM$4:$BM14)-ROWS($AJ$6:$AJ$17)-ROWS($AN$6:$AN$17)-ROWS($AR$6:$AR$17)-ROWS($AV$6:$AV$17)-ROWS($AZ$6:$AZ$17)-ROWS($BD$6:$BD$17)), "")))))))</f>
        <v/>
      </c>
      <c r="BN16" s="316" t="str">
        <f t="shared" ca="1" si="30"/>
        <v/>
      </c>
      <c r="BO16" s="316" t="str">
        <f ca="1">IF(OR(BP16="",BP16=0),"",MAX(BO$5:BO15)+1)</f>
        <v/>
      </c>
      <c r="BP16" s="316" t="str">
        <f ca="1">IFERROR(INDEX($AK$6:$AK$17, ROWS($BP$4:BP14)), IFERROR(INDEX($AO$6:$AO$17, ROWS($BP$4:BP14)-ROWS($AK$6:$AK$17)), IFERROR(INDEX($AS$6:$AS$17, ROWS($BP$4:BP14)-ROWS($AK$6:$AK$17)-ROWS($AO$6:$AO$17)),IFERROR(INDEX($AW$6:$AW$17, ROWS($BP$4:BP14)-ROWS($AK$6:$AK$17)-ROWS($AO$6:$AO$17)-ROWS($AS$6:$AS$17)),IFERROR(INDEX($BA$6:$BA$17, ROWS($BP$4:BP14)-ROWS($AK$6:$AK$17)-ROWS($AO$6:$AO$17)-ROWS($AS$6:$AS$17)-ROWS($AW$6:$AW$17)),IFERROR(INDEX($BE$6:$BE$17, ROWS($BP$4:BP14)-ROWS($AK$6:$AK$17)-ROWS($AO$6:$AO$17)-ROWS($AS$6:$AS$17)-ROWS($AW$6:$AW$17)-ROWS($BA$6:$BA$17)),IFERROR(INDEX($BI$6:$BI$17, ROWS($BP$4:BP14)-ROWS($AK$6:$AK$17)-ROWS($AO$6:$AO$17)-ROWS($AS$6:$AS$17)-ROWS($AW$6:$AW$17)-ROWS($BA$6:$BA$17)-ROWS($BE$6:$BE$17)), "")))))))</f>
        <v/>
      </c>
      <c r="BQ16" s="316" t="str">
        <f t="shared" ca="1" si="31"/>
        <v/>
      </c>
      <c r="BR16" s="413" t="str">
        <f t="shared" ca="1" si="32"/>
        <v/>
      </c>
      <c r="BS16" s="412" t="str">
        <f ca="1">IF(OR(BT16="",BT16=0),"",MAX(BS$5:BS15)+1)</f>
        <v/>
      </c>
      <c r="BT16" s="316" t="str">
        <f ca="1">IFERROR(INDEX($AJ$22:$AJ$33, ROWS($BT$4:BT14)), IFERROR(INDEX($AN$22:$AN$33, ROWS($BT$4:BT14)-ROWS($AJ$22:$AJ$33)), IFERROR(INDEX($AR$22:$AR$33, ROWS($BT$4:BT14)-ROWS($AJ$22:$AJ$33)-ROWS($AN$22:$AN$33)),IFERROR(INDEX($AV$22:$AV$33, ROWS($BT$4:BT14)-ROWS($AJ$22:$AJ$33)-ROWS($AN$22:$AN$33)-ROWS($AR$22:$AR$33)),IFERROR(INDEX($AZ$22:$AZ$33, ROWS($BT$4:BT14)-ROWS($AJ$22:$AJ$33)-ROWS($AN$22:$AN$33)-ROWS($AR$22:$AR$33)-ROWS($AV$22:$AV$33)),IFERROR(INDEX($BD$22:$BD$33, ROWS($BT$4:BT14)-ROWS($AJ$22:$AJ$33)-ROWS($AN$22:$AN$33)-ROWS($AR$22:$AR$33)-ROWS($AV$22:$AV$33)-ROWS($AZ$22:$AZ$33)),IFERROR(INDEX($BH$22:$BH$33, ROWS($BT$4:BT14)-ROWS($AJ$22:$AJ$33)-ROWS($AN$22:$AN$33)-ROWS($AR$22:$AR$33)-ROWS($AV$22:$AV$33)-ROWS($AZ$22:$AZ$33)-ROWS($BD$22:$BD$33)), "")))))))</f>
        <v/>
      </c>
      <c r="BU16" s="316" t="str">
        <f t="shared" ca="1" si="33"/>
        <v>Car 1 Gas</v>
      </c>
      <c r="BV16" s="316" t="str">
        <f ca="1">IF(OR(BW16="",BW16=0),"",MAX(BV$5:BV15)+1)</f>
        <v/>
      </c>
      <c r="BW16" s="316" t="str">
        <f ca="1">IFERROR(INDEX($AK$22:$AK$33, ROWS($BW$4:BW14)), IFERROR(INDEX($AO$22:$AO$33, ROWS($BW$4:BW14)-ROWS($AK$22:$AK$33)), IFERROR(INDEX($AS$22:$AS$33, ROWS($BW$4:BW14)-ROWS($AK$22:$AK$33)-ROWS($AO$22:$AO$33)),IFERROR(INDEX($AW$22:$AW$33, ROWS($BW$4:BW14)-ROWS($AK$22:$AK$33)-ROWS($AO$22:$AO$33)-ROWS($AS$22:$AS$33)),IFERROR(INDEX($BA$22:$BA$33, ROWS($BW$4:BW14)-ROWS($AK$22:$AK$33)-ROWS($AO$22:$AO$33)-ROWS($AS$22:$AS$33)-ROWS($AW$22:$AW$33)),IFERROR(INDEX($BE$22:$BE$33, ROWS($BW$4:BW14)-ROWS($AK$22:$AK$33)-ROWS($AO$22:$AO$33)-ROWS($AS$22:$AS$33)-ROWS($AW$22:$AW$33)-ROWS($BA$22:$BA$33)),IFERROR(INDEX($BI$22:$BI$33, ROWS($BW$4:BW14)-ROWS($AK$22:$AK$33)-ROWS($AO$22:$AO$33)-ROWS($AS$22:$AS$33)-ROWS($AW$22:$AW$33)-ROWS($BA$22:$BA$33)-ROWS($BE$22:$BE$33)), "")))))))</f>
        <v/>
      </c>
      <c r="BX16" s="316">
        <f t="shared" ca="1" si="34"/>
        <v>50</v>
      </c>
      <c r="BY16" s="413" t="str">
        <f t="shared" ca="1" si="35"/>
        <v/>
      </c>
      <c r="BZ16" s="412" t="str">
        <f ca="1">IF(OR(CA16="",CA16=0),"",MAX(BZ$5:BZ15)+1)</f>
        <v/>
      </c>
      <c r="CA16" s="316" t="str">
        <f ca="1">IFERROR(INDEX($AJ$38:$AJ$49, ROWS($CA$4:CA14)), IFERROR(INDEX($AN$38:$AN$49, ROWS($CA$4:CA14)-ROWS($AJ$38:$AJ$49)), IFERROR(INDEX($AR$38:$AR$49, ROWS($CA$4:CA14)-ROWS($AJ$38:$AJ$49)-ROWS($AN$38:$AN$49)),IFERROR(INDEX($AV$38:$AV$49, ROWS($CA$4:CA14)-ROWS($AJ$38:$AJ$49)-ROWS($AN$38:$AN$49)-ROWS($AR$38:$AR$49)),IFERROR(INDEX($AZ$38:$AZ$49, ROWS($CA$4:CA14)-ROWS($AJ$38:$AJ$49)-ROWS($AN$38:$AN$49)-ROWS($AR$38:$AR$49)-ROWS($AV$38:$AV$49)),IFERROR(INDEX($BD$38:$BD$49, ROWS($CA$4:CA14)-ROWS($AJ$38:$AJ$49)-ROWS($AN$38:$AN$49)-ROWS($AR$38:$AR$49)-ROWS($AV$38:$AV$49)-ROWS($AZ$38:$AZ$49)),IFERROR(INDEX($BH$38:$BH$49, ROWS($CA$4:CA14)-ROWS($AJ$38:$AJ$49)-ROWS($AN$38:$AN$49)-ROWS($AR$38:$AR$49)-ROWS($AV$38:$AV$49)-ROWS($AZ$38:$AZ$49)-ROWS($BD$38:$BD$49)), "")))))))</f>
        <v/>
      </c>
      <c r="CB16" s="316" t="str">
        <f t="shared" ca="1" si="36"/>
        <v>Investment 1</v>
      </c>
      <c r="CC16" s="316" t="str">
        <f ca="1">IF(OR(CD16="",CD16=0),"",MAX(CC$5:CC15)+1)</f>
        <v/>
      </c>
      <c r="CD16" s="316" t="str">
        <f ca="1">IFERROR(INDEX($AK$38:$AK$49, ROWS($CD$4:CD14)), IFERROR(INDEX($AO$38:$AO$49, ROWS($CD$4:CD14)-ROWS($AK$38:$AK$49)), IFERROR(INDEX($AS$38:$AS$49, ROWS($CD$4:CD14)-ROWS($AK$38:$AK$49)-ROWS($AO$38:$AO$49)),IFERROR(INDEX($AW$38:$AW$49, ROWS($CD$4:CD14)-ROWS($AK$38:$AK$49)-ROWS($AO$38:$AO$49)-ROWS($AS$38:$AS$49)),IFERROR(INDEX($BA$38:$BA$49, ROWS($CD$4:CD14)-ROWS($AK$38:$AK$49)-ROWS($AO$38:$AO$49)-ROWS($AS$38:$AS$49)-ROWS($AW$38:$AW$49)),IFERROR(INDEX($BE$38:$BE$49, ROWS($CD$4:CD14)-ROWS($AK$38:$AK$49)-ROWS($AO$38:$AO$49)-ROWS($AS$38:$AS$49)-ROWS($AW$38:$AW$49)-ROWS($BA$38:$BA$49)),IFERROR(INDEX($BI$38:$BI$49, ROWS($CD$4:CD14)-ROWS($AK$38:$AK$49)-ROWS($AO$38:$AO$49)-ROWS($AS$38:$AS$49)-ROWS($AW$38:$AW$49)-ROWS($BA$38:$BA$49)-ROWS($BE$38:$BE$49)), "")))))))</f>
        <v/>
      </c>
      <c r="CE16" s="316">
        <f t="shared" ca="1" si="37"/>
        <v>200</v>
      </c>
      <c r="CF16" s="413" t="str">
        <f t="shared" ca="1" si="38"/>
        <v>Income</v>
      </c>
      <c r="CG16" s="412" t="str">
        <f ca="1">IF(OR(CH16="",CH16=0),"",MAX(CG$5:CG15)+1)</f>
        <v/>
      </c>
      <c r="CH16" s="316" t="str">
        <f ca="1">IFERROR(INDEX($AJ$54:$AJ$65, ROWS($CH$4:CH14)), IFERROR(INDEX($AN$54:$AN$65, ROWS($CH$4:CH14)-ROWS($AJ$54:$AJ$65)), IFERROR(INDEX($AR$54:$AR$65, ROWS($CH$4:CH14)-ROWS($AJ$54:$AJ$65)-ROWS($AN$54:$AN$65)),IFERROR(INDEX($AV$54:$AV$65, ROWS($CH$4:CH14)-ROWS($AJ$54:$AJ$65)-ROWS($AN$54:$AN$65)-ROWS($AR$54:$AR$65)),IFERROR(INDEX($AZ$54:$AZ$65, ROWS($CH$4:CH14)-ROWS($AJ$54:$AJ$65)-ROWS($AN$54:$AN$65)-ROWS($AR$54:$AR$65)-ROWS($AV$54:$AV$65)),IFERROR(INDEX($BD$54:$BD$65, ROWS($CH$4:CH14)-ROWS($AJ$54:$AJ$65)-ROWS($AN$54:$AN$65)-ROWS($AR$54:$AR$65)-ROWS($AV$54:$AV$65)-ROWS($AZ$54:$AZ$65)),IFERROR(INDEX($BH$54:$BH$65, ROWS($CH$4:CH14)-ROWS($AJ$54:$AJ$65)-ROWS($AN$54:$AN$65)-ROWS($AR$54:$AR$65)-ROWS($AV$54:$AV$65)-ROWS($AZ$54:$AZ$65)-ROWS($BD$54:$BD$65)), "")))))))</f>
        <v/>
      </c>
      <c r="CI16" s="316" t="str">
        <f t="shared" ca="1" si="39"/>
        <v/>
      </c>
      <c r="CJ16" s="316" t="str">
        <f ca="1">IF(OR(CK16="",CK16=0),"",MAX(CJ$5:CJ15)+1)</f>
        <v/>
      </c>
      <c r="CK16" s="316" t="str">
        <f ca="1">IFERROR(INDEX($AK$54:$AK$65, ROWS($CK$4:CK14)), IFERROR(INDEX($AO$54:$AO$65, ROWS($CK$4:CK14)-ROWS($AK$54:$AK$65)), IFERROR(INDEX($AS$54:$AS$65, ROWS($CK$4:CK14)-ROWS($AK$54:$AK$65)-ROWS($AO$54:$AO$65)),IFERROR(INDEX($AW$54:$AW$65, ROWS($CK$4:CK14)-ROWS($AK$54:$AK$65)-ROWS($AO$54:$AO$65)-ROWS($AS$54:$AS$65)),IFERROR(INDEX($BA$54:$BA$65, ROWS($CK$4:CK14)-ROWS($AK$54:$AK$65)-ROWS($AO$54:$AO$65)-ROWS($AS$54:$AS$65)-ROWS($AW$54:$AW$65)),IFERROR(INDEX($BE$54:$BE$65, ROWS($CK$4:CK14)-ROWS($AK$54:$AK$65)-ROWS($AO$54:$AO$65)-ROWS($AS$54:$AS$65)-ROWS($AW$54:$AW$65)-ROWS($BA$54:$BA$65)),IFERROR(INDEX($BI$54:$BI$65, ROWS($CK$4:CK14)-ROWS($AK$54:$AK$65)-ROWS($AO$54:$AO$65)-ROWS($AS$54:$AS$65)-ROWS($AW$54:$AW$65)-ROWS($BA$54:$BA$65)-ROWS($BE$54:$BE$65)), "")))))))</f>
        <v/>
      </c>
      <c r="CL16" s="316" t="str">
        <f t="shared" ca="1" si="40"/>
        <v/>
      </c>
      <c r="CM16" s="413" t="str">
        <f t="shared" ca="1" si="41"/>
        <v/>
      </c>
      <c r="CN16" s="412" t="str">
        <f ca="1">IF(OR(CO16="",CO16=0),"",MAX(CN$5:CN15)+1)</f>
        <v/>
      </c>
      <c r="CO16" s="316" t="str">
        <f ca="1">IFERROR(INDEX($AJ$70:$AJ$81, ROWS($CO$4:CO14)), IFERROR(INDEX($AN$70:$AN$81, ROWS($CO$4:CO14)-ROWS($AJ$70:$AJ$81)), IFERROR(INDEX($AR$70:$AR$81, ROWS($CO$4:CO14)-ROWS($AJ$70:$AJ$81)-ROWS($AN$70:$AN$81)),IFERROR(INDEX($AV$70:$AV$81, ROWS($CO$4:CO14)-ROWS($AJ$70:$AJ$81)-ROWS($AN$70:$AN$81)-ROWS($AR$70:$AR$81)),IFERROR(INDEX($AZ$70:$AZ$81, ROWS($CO$4:CO14)-ROWS($AJ$70:$AJ$81)-ROWS($AN$70:$AN$81)-ROWS($AR$70:$AR$81)-ROWS($AV$70:$AV$81)),IFERROR(INDEX($BD$70:$BD$81, ROWS($CO$4:CO14)-ROWS($AJ$70:$AJ$81)-ROWS($AN$70:$AN$81)-ROWS($AR$70:$AR$81)-ROWS($AV$70:$AV$81)-ROWS($AZ$70:$AZ$81)),IFERROR(INDEX($BH$70:$BH$81, ROWS($CO$4:CO14)-ROWS($AJ$70:$AJ$81)-ROWS($AN$70:$AN$81)-ROWS($AR$70:$AR$81)-ROWS($AV$70:$AV$81)-ROWS($AZ$70:$AZ$81)-ROWS($BD$70:$BD$81)), "")))))))</f>
        <v/>
      </c>
      <c r="CP16" s="316" t="str">
        <f t="shared" ca="1" si="42"/>
        <v/>
      </c>
      <c r="CQ16" s="316" t="str">
        <f ca="1">IF(OR(CR16="",CR16=0),"",MAX(CQ$5:CQ15)+1)</f>
        <v/>
      </c>
      <c r="CR16" s="316" t="str">
        <f ca="1">IFERROR(INDEX($AK$70:$AK$81, ROWS($CR$4:CR14)), IFERROR(INDEX($AO$70:$AO$81, ROWS($CR$4:CR14)-ROWS($AK$70:$AK$81)), IFERROR(INDEX($AS$70:$AS$81, ROWS($CR$4:CR14)-ROWS($AK$70:$AK$81)-ROWS($AO$70:$AO$81)),IFERROR(INDEX($AW$70:$AW$81, ROWS($CR$4:CR14)-ROWS($AK$70:$AK$81)-ROWS($AO$70:$AO$81)-ROWS($AS$70:$AS$81)),IFERROR(INDEX($BA$70:$BA$81, ROWS($CR$4:CR14)-ROWS($AK$70:$AK$81)-ROWS($AO$70:$AO$81)-ROWS($AS$70:$AS$81)-ROWS($AW$70:$AW$81)),IFERROR(INDEX($BE$70:$BE$81, ROWS($CR$4:CR14)-ROWS($AK$70:$AK$81)-ROWS($AO$70:$AO$81)-ROWS($AS$70:$AS$81)-ROWS($AW$70:$AW$81)-ROWS($BA$70:$BA$81)),IFERROR(INDEX($BI$70:$BI$81, ROWS($CR$4:CR14)-ROWS($AK$70:$AK$81)-ROWS($AO$70:$AO$81)-ROWS($AS$70:$AS$81)-ROWS($AW$70:$AW$81)-ROWS($BA$70:$BA$81)-ROWS($BE$70:$BE$81)), "")))))))</f>
        <v/>
      </c>
      <c r="CS16" s="316" t="str">
        <f t="shared" ca="1" si="43"/>
        <v/>
      </c>
      <c r="CT16" s="413" t="str">
        <f t="shared" ca="1" si="44"/>
        <v/>
      </c>
      <c r="CU16" s="412" t="str">
        <f>IF(OR(CV16="",CV16=0),"",MAX(CU$5:CU15)+1)</f>
        <v/>
      </c>
      <c r="CV16" s="316">
        <f>IFERROR(INDEX($AJ$86:$AJ$97, ROWS($CV$4:CV14)), IFERROR(INDEX($AN$86:$AN$97, ROWS($CV$4:CV14)-ROWS($AJ$86:$AJ$97)), ""))</f>
        <v>0</v>
      </c>
      <c r="CW16" s="316" t="str">
        <f t="shared" si="45"/>
        <v/>
      </c>
      <c r="CX16" s="316" t="str">
        <f>IF(OR(CY16="",CY16=0),"",MAX(CX$5:CX15)+1)</f>
        <v/>
      </c>
      <c r="CY16" s="316">
        <f>IFERROR(INDEX($AK$86:$AK$97, ROWS($CY$4:CY14)), IFERROR(INDEX($AO$86:$AO$97, ROWS($CY$4:CY14)-ROWS($AK$86:$AK$97)), ""))</f>
        <v>0</v>
      </c>
      <c r="CZ16" s="316" t="str">
        <f t="shared" si="46"/>
        <v/>
      </c>
      <c r="DA16" s="413" t="str">
        <f t="shared" si="47"/>
        <v/>
      </c>
      <c r="DC16" s="438" t="str">
        <f ca="1">IF(OR(DD16="",DD16=0),"",MAX(DC$5:DC15)+1)</f>
        <v/>
      </c>
      <c r="DD16" s="434" t="str">
        <f t="shared" ca="1" si="48"/>
        <v/>
      </c>
      <c r="DE16" s="413" t="str">
        <f t="shared" ca="1" si="49"/>
        <v/>
      </c>
      <c r="DF16" s="431" t="str">
        <f ca="1">IF(OR(DG16="",DG16=0),"",MAX(DF$5:DF15)+1)</f>
        <v/>
      </c>
      <c r="DG16" s="412" t="str">
        <f t="shared" ca="1" si="50"/>
        <v/>
      </c>
      <c r="DH16" s="413" t="str">
        <f t="shared" ca="1" si="51"/>
        <v/>
      </c>
      <c r="DI16" s="412" t="str">
        <f t="shared" ca="1" si="52"/>
        <v/>
      </c>
      <c r="DJ16" s="413" t="str">
        <f t="shared" ca="1" si="53"/>
        <v/>
      </c>
      <c r="DK16" s="412" t="str">
        <f t="shared" ca="1" si="54"/>
        <v/>
      </c>
      <c r="DL16" s="413" t="str">
        <f t="shared" ca="1" si="55"/>
        <v/>
      </c>
    </row>
    <row r="17" spans="1:123" s="293" customFormat="1" ht="15" customHeight="1" thickBot="1" x14ac:dyDescent="0.35">
      <c r="A17" s="291">
        <f>Year!Q40</f>
        <v>45270</v>
      </c>
      <c r="B17" s="290" t="str">
        <f>IF(ISERROR(MATCH(A17,event_dates,0)),"",INDEX(events,MATCH(A17,event_dates,0)))</f>
        <v/>
      </c>
      <c r="C17" s="291">
        <f>Year!R40</f>
        <v>45271</v>
      </c>
      <c r="D17" s="290" t="str">
        <f>IF(ISERROR(MATCH(C17,event_dates,0)),"",INDEX(events,MATCH(C17,event_dates,0)))</f>
        <v/>
      </c>
      <c r="E17" s="291">
        <f>Year!S40</f>
        <v>45272</v>
      </c>
      <c r="F17" s="290" t="str">
        <f>IF(ISERROR(MATCH(E17,event_dates,0)),"",INDEX(events,MATCH(E17,event_dates,0)))</f>
        <v/>
      </c>
      <c r="G17" s="291">
        <f>Year!T40</f>
        <v>45273</v>
      </c>
      <c r="H17" s="290" t="str">
        <f>IF(ISERROR(MATCH(G17,event_dates,0)),"",INDEX(events,MATCH(G17,event_dates,0)))</f>
        <v/>
      </c>
      <c r="I17" s="291">
        <f>Year!U40</f>
        <v>45274</v>
      </c>
      <c r="J17" s="290" t="str">
        <f>IF(ISERROR(MATCH(I17,event_dates,0)),"",INDEX(events,MATCH(I17,event_dates,0)))</f>
        <v/>
      </c>
      <c r="K17" s="291">
        <f>Year!V40</f>
        <v>45275</v>
      </c>
      <c r="L17" s="290" t="str">
        <f>IF(ISERROR(MATCH(K17,event_dates,0)),"",INDEX(events,MATCH(K17,event_dates,0)))</f>
        <v/>
      </c>
      <c r="M17" s="291">
        <f>Year!W40</f>
        <v>45276</v>
      </c>
      <c r="N17" s="290" t="str">
        <f>IF(ISERROR(MATCH(M17,event_dates,0)),"",INDEX(events,MATCH(M17,event_dates,0)))</f>
        <v/>
      </c>
      <c r="P17" s="295" t="str">
        <f ca="1">IF(DN46="","",DN46)</f>
        <v>Groceries - 125</v>
      </c>
      <c r="Q17" s="295" t="str">
        <f t="shared" ref="Q17:U22" ca="1" si="58">IF(DO46="","",DO46)</f>
        <v>Netflix - 14.95</v>
      </c>
      <c r="R17" s="446" t="str">
        <f t="shared" ca="1" si="58"/>
        <v>Lawn Service - 50</v>
      </c>
      <c r="S17" s="295" t="str">
        <f t="shared" ca="1" si="58"/>
        <v>Paycheck 2 - 400</v>
      </c>
      <c r="T17" s="295" t="str">
        <f t="shared" ca="1" si="58"/>
        <v>Investment 1 - 200</v>
      </c>
      <c r="U17" s="295" t="str">
        <f t="shared" ca="1" si="58"/>
        <v/>
      </c>
      <c r="V17" s="1156"/>
      <c r="W17" s="1157"/>
      <c r="X17" s="445"/>
      <c r="Y17"/>
      <c r="AB17" s="299"/>
      <c r="AC17" s="358" t="str">
        <f>IF('Data Entry'!B23="","",'Data Entry'!B23)</f>
        <v/>
      </c>
      <c r="AD17" s="356" t="str">
        <f>IF('Data Entry'!A23="","",'Data Entry'!A23)</f>
        <v/>
      </c>
      <c r="AE17" s="363" t="str">
        <f>IF('Data Entry'!C23="","",'Data Entry'!C23)</f>
        <v/>
      </c>
      <c r="AF17" s="402" t="str">
        <f>IF('Data Entry'!E23="","",'Data Entry'!E23)</f>
        <v/>
      </c>
      <c r="AG17" s="300"/>
      <c r="AH17"/>
      <c r="AI17" s="309">
        <f t="shared" ca="1" si="23"/>
        <v>35</v>
      </c>
      <c r="AJ17" s="310" t="str">
        <f t="shared" ca="1" si="2"/>
        <v/>
      </c>
      <c r="AK17" s="310" t="str">
        <f t="shared" ca="1" si="3"/>
        <v/>
      </c>
      <c r="AL17" s="311" t="str">
        <f t="shared" ca="1" si="4"/>
        <v/>
      </c>
      <c r="AM17" s="309">
        <f t="shared" ca="1" si="24"/>
        <v>35</v>
      </c>
      <c r="AN17" s="310" t="str">
        <f t="shared" ca="1" si="5"/>
        <v/>
      </c>
      <c r="AO17" s="310" t="str">
        <f t="shared" ca="1" si="6"/>
        <v/>
      </c>
      <c r="AP17" s="311" t="str">
        <f t="shared" ca="1" si="7"/>
        <v/>
      </c>
      <c r="AQ17" s="309">
        <f t="shared" ca="1" si="25"/>
        <v>35</v>
      </c>
      <c r="AR17" s="310" t="str">
        <f t="shared" ca="1" si="8"/>
        <v/>
      </c>
      <c r="AS17" s="310" t="str">
        <f t="shared" ca="1" si="9"/>
        <v/>
      </c>
      <c r="AT17" s="311" t="str">
        <f t="shared" ca="1" si="10"/>
        <v/>
      </c>
      <c r="AU17" s="309">
        <f t="shared" ca="1" si="26"/>
        <v>35</v>
      </c>
      <c r="AV17" s="310" t="str">
        <f t="shared" ca="1" si="11"/>
        <v/>
      </c>
      <c r="AW17" s="310" t="str">
        <f t="shared" ca="1" si="12"/>
        <v/>
      </c>
      <c r="AX17" s="311" t="str">
        <f t="shared" ca="1" si="13"/>
        <v/>
      </c>
      <c r="AY17" s="309">
        <f t="shared" ca="1" si="27"/>
        <v>35</v>
      </c>
      <c r="AZ17" s="310" t="str">
        <f t="shared" ca="1" si="14"/>
        <v/>
      </c>
      <c r="BA17" s="310" t="str">
        <f t="shared" ca="1" si="15"/>
        <v/>
      </c>
      <c r="BB17" s="311" t="str">
        <f t="shared" ca="1" si="16"/>
        <v/>
      </c>
      <c r="BC17" s="309" t="str">
        <f t="shared" ca="1" si="28"/>
        <v/>
      </c>
      <c r="BD17" s="310" t="str">
        <f t="shared" ca="1" si="17"/>
        <v/>
      </c>
      <c r="BE17" s="310" t="str">
        <f t="shared" ca="1" si="18"/>
        <v/>
      </c>
      <c r="BF17" s="311" t="str">
        <f t="shared" ca="1" si="19"/>
        <v/>
      </c>
      <c r="BG17" s="309" t="str">
        <f t="shared" ca="1" si="29"/>
        <v/>
      </c>
      <c r="BH17" s="310" t="str">
        <f t="shared" ca="1" si="20"/>
        <v/>
      </c>
      <c r="BI17" s="310" t="str">
        <f t="shared" ca="1" si="21"/>
        <v/>
      </c>
      <c r="BJ17" s="311" t="str">
        <f t="shared" ca="1" si="22"/>
        <v/>
      </c>
      <c r="BL17" s="414" t="str">
        <f ca="1">IF(OR(BM17="",BM17=0),"",MAX(BL$5:BL16)+1)</f>
        <v/>
      </c>
      <c r="BM17" s="409" t="str">
        <f ca="1">IFERROR(INDEX($AJ$6:$AJ$17, ROWS(BM$4:$BM15)), IFERROR(INDEX($AN$6:$AN$17, ROWS(BM$4:$BM15)-ROWS($AJ$6:$AJ$17)), IFERROR(INDEX($AR$6:$AR$17, ROWS(BM$4:$BM15)-ROWS($AJ$6:$AJ$17)-ROWS($AN$6:$AN$17)),IFERROR(INDEX($AV$6:$AV$17, ROWS(BM$4:$BM15)-ROWS($AJ$6:$AJ$17)-ROWS($AN$6:$AN$17)-ROWS($AR$6:$AR$17)),IFERROR(INDEX($AZ$6:$AZ$17, ROWS(BM$4:$BM15)-ROWS($AJ$6:$AJ$17)-ROWS($AN$6:$AN$17)-ROWS($AR$6:$AR$17)-ROWS($AV$6:$AV$17)),IFERROR(INDEX($BD$6:$BD$17, ROWS(BM$4:$BM15)-ROWS($AJ$6:$AJ$17)-ROWS($AN$6:$AN$17)-ROWS($AR$6:$AR$17)-ROWS($AV$6:$AV$17)-ROWS($AZ$6:$AZ$17)),IFERROR(INDEX($BH$6:$BH$17, ROWS(BM$4:$BM15)-ROWS($AJ$6:$AJ$17)-ROWS($AN$6:$AN$17)-ROWS($AR$6:$AR$17)-ROWS($AV$6:$AV$17)-ROWS($AZ$6:$AZ$17)-ROWS($BD$6:$BD$17)), "")))))))</f>
        <v/>
      </c>
      <c r="BN17" s="409" t="str">
        <f t="shared" ca="1" si="30"/>
        <v/>
      </c>
      <c r="BO17" s="409" t="str">
        <f ca="1">IF(OR(BP17="",BP17=0),"",MAX(BO$5:BO16)+1)</f>
        <v/>
      </c>
      <c r="BP17" s="409" t="str">
        <f ca="1">IFERROR(INDEX($AK$6:$AK$17, ROWS($BP$4:BP15)), IFERROR(INDEX($AO$6:$AO$17, ROWS($BP$4:BP15)-ROWS($AK$6:$AK$17)), IFERROR(INDEX($AS$6:$AS$17, ROWS($BP$4:BP15)-ROWS($AK$6:$AK$17)-ROWS($AO$6:$AO$17)),IFERROR(INDEX($AW$6:$AW$17, ROWS($BP$4:BP15)-ROWS($AK$6:$AK$17)-ROWS($AO$6:$AO$17)-ROWS($AS$6:$AS$17)),IFERROR(INDEX($BA$6:$BA$17, ROWS($BP$4:BP15)-ROWS($AK$6:$AK$17)-ROWS($AO$6:$AO$17)-ROWS($AS$6:$AS$17)-ROWS($AW$6:$AW$17)),IFERROR(INDEX($BE$6:$BE$17, ROWS($BP$4:BP15)-ROWS($AK$6:$AK$17)-ROWS($AO$6:$AO$17)-ROWS($AS$6:$AS$17)-ROWS($AW$6:$AW$17)-ROWS($BA$6:$BA$17)),IFERROR(INDEX($BI$6:$BI$17, ROWS($BP$4:BP15)-ROWS($AK$6:$AK$17)-ROWS($AO$6:$AO$17)-ROWS($AS$6:$AS$17)-ROWS($AW$6:$AW$17)-ROWS($BA$6:$BA$17)-ROWS($BE$6:$BE$17)), "")))))))</f>
        <v/>
      </c>
      <c r="BQ17" s="409" t="str">
        <f t="shared" ca="1" si="31"/>
        <v/>
      </c>
      <c r="BR17" s="415" t="str">
        <f t="shared" ca="1" si="32"/>
        <v/>
      </c>
      <c r="BS17" s="414" t="str">
        <f ca="1">IF(OR(BT17="",BT17=0),"",MAX(BS$5:BS16)+1)</f>
        <v/>
      </c>
      <c r="BT17" s="409" t="str">
        <f ca="1">IFERROR(INDEX($AJ$22:$AJ$33, ROWS($BT$4:BT15)), IFERROR(INDEX($AN$22:$AN$33, ROWS($BT$4:BT15)-ROWS($AJ$22:$AJ$33)), IFERROR(INDEX($AR$22:$AR$33, ROWS($BT$4:BT15)-ROWS($AJ$22:$AJ$33)-ROWS($AN$22:$AN$33)),IFERROR(INDEX($AV$22:$AV$33, ROWS($BT$4:BT15)-ROWS($AJ$22:$AJ$33)-ROWS($AN$22:$AN$33)-ROWS($AR$22:$AR$33)),IFERROR(INDEX($AZ$22:$AZ$33, ROWS($BT$4:BT15)-ROWS($AJ$22:$AJ$33)-ROWS($AN$22:$AN$33)-ROWS($AR$22:$AR$33)-ROWS($AV$22:$AV$33)),IFERROR(INDEX($BD$22:$BD$33, ROWS($BT$4:BT15)-ROWS($AJ$22:$AJ$33)-ROWS($AN$22:$AN$33)-ROWS($AR$22:$AR$33)-ROWS($AV$22:$AV$33)-ROWS($AZ$22:$AZ$33)),IFERROR(INDEX($BH$22:$BH$33, ROWS($BT$4:BT15)-ROWS($AJ$22:$AJ$33)-ROWS($AN$22:$AN$33)-ROWS($AR$22:$AR$33)-ROWS($AV$22:$AV$33)-ROWS($AZ$22:$AZ$33)-ROWS($BD$22:$BD$33)), "")))))))</f>
        <v/>
      </c>
      <c r="BU17" s="409" t="str">
        <f t="shared" ca="1" si="33"/>
        <v/>
      </c>
      <c r="BV17" s="409" t="str">
        <f ca="1">IF(OR(BW17="",BW17=0),"",MAX(BV$5:BV16)+1)</f>
        <v/>
      </c>
      <c r="BW17" s="409" t="str">
        <f ca="1">IFERROR(INDEX($AK$22:$AK$33, ROWS($BW$4:BW15)), IFERROR(INDEX($AO$22:$AO$33, ROWS($BW$4:BW15)-ROWS($AK$22:$AK$33)), IFERROR(INDEX($AS$22:$AS$33, ROWS($BW$4:BW15)-ROWS($AK$22:$AK$33)-ROWS($AO$22:$AO$33)),IFERROR(INDEX($AW$22:$AW$33, ROWS($BW$4:BW15)-ROWS($AK$22:$AK$33)-ROWS($AO$22:$AO$33)-ROWS($AS$22:$AS$33)),IFERROR(INDEX($BA$22:$BA$33, ROWS($BW$4:BW15)-ROWS($AK$22:$AK$33)-ROWS($AO$22:$AO$33)-ROWS($AS$22:$AS$33)-ROWS($AW$22:$AW$33)),IFERROR(INDEX($BE$22:$BE$33, ROWS($BW$4:BW15)-ROWS($AK$22:$AK$33)-ROWS($AO$22:$AO$33)-ROWS($AS$22:$AS$33)-ROWS($AW$22:$AW$33)-ROWS($BA$22:$BA$33)),IFERROR(INDEX($BI$22:$BI$33, ROWS($BW$4:BW15)-ROWS($AK$22:$AK$33)-ROWS($AO$22:$AO$33)-ROWS($AS$22:$AS$33)-ROWS($AW$22:$AW$33)-ROWS($BA$22:$BA$33)-ROWS($BE$22:$BE$33)), "")))))))</f>
        <v/>
      </c>
      <c r="BX17" s="409" t="str">
        <f t="shared" ca="1" si="34"/>
        <v/>
      </c>
      <c r="BY17" s="415" t="str">
        <f t="shared" ca="1" si="35"/>
        <v/>
      </c>
      <c r="BZ17" s="414" t="str">
        <f ca="1">IF(OR(CA17="",CA17=0),"",MAX(BZ$5:BZ16)+1)</f>
        <v/>
      </c>
      <c r="CA17" s="409" t="str">
        <f ca="1">IFERROR(INDEX($AJ$38:$AJ$49, ROWS($CA$4:CA15)), IFERROR(INDEX($AN$38:$AN$49, ROWS($CA$4:CA15)-ROWS($AJ$38:$AJ$49)), IFERROR(INDEX($AR$38:$AR$49, ROWS($CA$4:CA15)-ROWS($AJ$38:$AJ$49)-ROWS($AN$38:$AN$49)),IFERROR(INDEX($AV$38:$AV$49, ROWS($CA$4:CA15)-ROWS($AJ$38:$AJ$49)-ROWS($AN$38:$AN$49)-ROWS($AR$38:$AR$49)),IFERROR(INDEX($AZ$38:$AZ$49, ROWS($CA$4:CA15)-ROWS($AJ$38:$AJ$49)-ROWS($AN$38:$AN$49)-ROWS($AR$38:$AR$49)-ROWS($AV$38:$AV$49)),IFERROR(INDEX($BD$38:$BD$49, ROWS($CA$4:CA15)-ROWS($AJ$38:$AJ$49)-ROWS($AN$38:$AN$49)-ROWS($AR$38:$AR$49)-ROWS($AV$38:$AV$49)-ROWS($AZ$38:$AZ$49)),IFERROR(INDEX($BH$38:$BH$49, ROWS($CA$4:CA15)-ROWS($AJ$38:$AJ$49)-ROWS($AN$38:$AN$49)-ROWS($AR$38:$AR$49)-ROWS($AV$38:$AV$49)-ROWS($AZ$38:$AZ$49)-ROWS($BD$38:$BD$49)), "")))))))</f>
        <v/>
      </c>
      <c r="CB17" s="409" t="str">
        <f t="shared" ca="1" si="36"/>
        <v>Audible</v>
      </c>
      <c r="CC17" s="409" t="str">
        <f ca="1">IF(OR(CD17="",CD17=0),"",MAX(CC$5:CC16)+1)</f>
        <v/>
      </c>
      <c r="CD17" s="409" t="str">
        <f ca="1">IFERROR(INDEX($AK$38:$AK$49, ROWS($CD$4:CD15)), IFERROR(INDEX($AO$38:$AO$49, ROWS($CD$4:CD15)-ROWS($AK$38:$AK$49)), IFERROR(INDEX($AS$38:$AS$49, ROWS($CD$4:CD15)-ROWS($AK$38:$AK$49)-ROWS($AO$38:$AO$49)),IFERROR(INDEX($AW$38:$AW$49, ROWS($CD$4:CD15)-ROWS($AK$38:$AK$49)-ROWS($AO$38:$AO$49)-ROWS($AS$38:$AS$49)),IFERROR(INDEX($BA$38:$BA$49, ROWS($CD$4:CD15)-ROWS($AK$38:$AK$49)-ROWS($AO$38:$AO$49)-ROWS($AS$38:$AS$49)-ROWS($AW$38:$AW$49)),IFERROR(INDEX($BE$38:$BE$49, ROWS($CD$4:CD15)-ROWS($AK$38:$AK$49)-ROWS($AO$38:$AO$49)-ROWS($AS$38:$AS$49)-ROWS($AW$38:$AW$49)-ROWS($BA$38:$BA$49)),IFERROR(INDEX($BI$38:$BI$49, ROWS($CD$4:CD15)-ROWS($AK$38:$AK$49)-ROWS($AO$38:$AO$49)-ROWS($AS$38:$AS$49)-ROWS($AW$38:$AW$49)-ROWS($BA$38:$BA$49)-ROWS($BE$38:$BE$49)), "")))))))</f>
        <v/>
      </c>
      <c r="CE17" s="409">
        <f t="shared" ca="1" si="37"/>
        <v>14.95</v>
      </c>
      <c r="CF17" s="415" t="str">
        <f t="shared" ca="1" si="38"/>
        <v/>
      </c>
      <c r="CG17" s="414" t="str">
        <f ca="1">IF(OR(CH17="",CH17=0),"",MAX(CG$5:CG16)+1)</f>
        <v/>
      </c>
      <c r="CH17" s="409" t="str">
        <f ca="1">IFERROR(INDEX($AJ$54:$AJ$65, ROWS($CH$4:CH15)), IFERROR(INDEX($AN$54:$AN$65, ROWS($CH$4:CH15)-ROWS($AJ$54:$AJ$65)), IFERROR(INDEX($AR$54:$AR$65, ROWS($CH$4:CH15)-ROWS($AJ$54:$AJ$65)-ROWS($AN$54:$AN$65)),IFERROR(INDEX($AV$54:$AV$65, ROWS($CH$4:CH15)-ROWS($AJ$54:$AJ$65)-ROWS($AN$54:$AN$65)-ROWS($AR$54:$AR$65)),IFERROR(INDEX($AZ$54:$AZ$65, ROWS($CH$4:CH15)-ROWS($AJ$54:$AJ$65)-ROWS($AN$54:$AN$65)-ROWS($AR$54:$AR$65)-ROWS($AV$54:$AV$65)),IFERROR(INDEX($BD$54:$BD$65, ROWS($CH$4:CH15)-ROWS($AJ$54:$AJ$65)-ROWS($AN$54:$AN$65)-ROWS($AR$54:$AR$65)-ROWS($AV$54:$AV$65)-ROWS($AZ$54:$AZ$65)),IFERROR(INDEX($BH$54:$BH$65, ROWS($CH$4:CH15)-ROWS($AJ$54:$AJ$65)-ROWS($AN$54:$AN$65)-ROWS($AR$54:$AR$65)-ROWS($AV$54:$AV$65)-ROWS($AZ$54:$AZ$65)-ROWS($BD$54:$BD$65)), "")))))))</f>
        <v/>
      </c>
      <c r="CI17" s="409" t="str">
        <f t="shared" ca="1" si="39"/>
        <v/>
      </c>
      <c r="CJ17" s="409" t="str">
        <f ca="1">IF(OR(CK17="",CK17=0),"",MAX(CJ$5:CJ16)+1)</f>
        <v/>
      </c>
      <c r="CK17" s="409" t="str">
        <f ca="1">IFERROR(INDEX($AK$54:$AK$65, ROWS($CK$4:CK15)), IFERROR(INDEX($AO$54:$AO$65, ROWS($CK$4:CK15)-ROWS($AK$54:$AK$65)), IFERROR(INDEX($AS$54:$AS$65, ROWS($CK$4:CK15)-ROWS($AK$54:$AK$65)-ROWS($AO$54:$AO$65)),IFERROR(INDEX($AW$54:$AW$65, ROWS($CK$4:CK15)-ROWS($AK$54:$AK$65)-ROWS($AO$54:$AO$65)-ROWS($AS$54:$AS$65)),IFERROR(INDEX($BA$54:$BA$65, ROWS($CK$4:CK15)-ROWS($AK$54:$AK$65)-ROWS($AO$54:$AO$65)-ROWS($AS$54:$AS$65)-ROWS($AW$54:$AW$65)),IFERROR(INDEX($BE$54:$BE$65, ROWS($CK$4:CK15)-ROWS($AK$54:$AK$65)-ROWS($AO$54:$AO$65)-ROWS($AS$54:$AS$65)-ROWS($AW$54:$AW$65)-ROWS($BA$54:$BA$65)),IFERROR(INDEX($BI$54:$BI$65, ROWS($CK$4:CK15)-ROWS($AK$54:$AK$65)-ROWS($AO$54:$AO$65)-ROWS($AS$54:$AS$65)-ROWS($AW$54:$AW$65)-ROWS($BA$54:$BA$65)-ROWS($BE$54:$BE$65)), "")))))))</f>
        <v/>
      </c>
      <c r="CL17" s="409" t="str">
        <f t="shared" ca="1" si="40"/>
        <v/>
      </c>
      <c r="CM17" s="415" t="str">
        <f t="shared" ca="1" si="41"/>
        <v/>
      </c>
      <c r="CN17" s="414" t="str">
        <f ca="1">IF(OR(CO17="",CO17=0),"",MAX(CN$5:CN16)+1)</f>
        <v/>
      </c>
      <c r="CO17" s="409" t="str">
        <f ca="1">IFERROR(INDEX($AJ$70:$AJ$81, ROWS($CO$4:CO15)), IFERROR(INDEX($AN$70:$AN$81, ROWS($CO$4:CO15)-ROWS($AJ$70:$AJ$81)), IFERROR(INDEX($AR$70:$AR$81, ROWS($CO$4:CO15)-ROWS($AJ$70:$AJ$81)-ROWS($AN$70:$AN$81)),IFERROR(INDEX($AV$70:$AV$81, ROWS($CO$4:CO15)-ROWS($AJ$70:$AJ$81)-ROWS($AN$70:$AN$81)-ROWS($AR$70:$AR$81)),IFERROR(INDEX($AZ$70:$AZ$81, ROWS($CO$4:CO15)-ROWS($AJ$70:$AJ$81)-ROWS($AN$70:$AN$81)-ROWS($AR$70:$AR$81)-ROWS($AV$70:$AV$81)),IFERROR(INDEX($BD$70:$BD$81, ROWS($CO$4:CO15)-ROWS($AJ$70:$AJ$81)-ROWS($AN$70:$AN$81)-ROWS($AR$70:$AR$81)-ROWS($AV$70:$AV$81)-ROWS($AZ$70:$AZ$81)),IFERROR(INDEX($BH$70:$BH$81, ROWS($CO$4:CO15)-ROWS($AJ$70:$AJ$81)-ROWS($AN$70:$AN$81)-ROWS($AR$70:$AR$81)-ROWS($AV$70:$AV$81)-ROWS($AZ$70:$AZ$81)-ROWS($BD$70:$BD$81)), "")))))))</f>
        <v/>
      </c>
      <c r="CP17" s="409" t="str">
        <f t="shared" ca="1" si="42"/>
        <v/>
      </c>
      <c r="CQ17" s="409" t="str">
        <f ca="1">IF(OR(CR17="",CR17=0),"",MAX(CQ$5:CQ16)+1)</f>
        <v/>
      </c>
      <c r="CR17" s="409" t="str">
        <f ca="1">IFERROR(INDEX($AK$70:$AK$81, ROWS($CR$4:CR15)), IFERROR(INDEX($AO$70:$AO$81, ROWS($CR$4:CR15)-ROWS($AK$70:$AK$81)), IFERROR(INDEX($AS$70:$AS$81, ROWS($CR$4:CR15)-ROWS($AK$70:$AK$81)-ROWS($AO$70:$AO$81)),IFERROR(INDEX($AW$70:$AW$81, ROWS($CR$4:CR15)-ROWS($AK$70:$AK$81)-ROWS($AO$70:$AO$81)-ROWS($AS$70:$AS$81)),IFERROR(INDEX($BA$70:$BA$81, ROWS($CR$4:CR15)-ROWS($AK$70:$AK$81)-ROWS($AO$70:$AO$81)-ROWS($AS$70:$AS$81)-ROWS($AW$70:$AW$81)),IFERROR(INDEX($BE$70:$BE$81, ROWS($CR$4:CR15)-ROWS($AK$70:$AK$81)-ROWS($AO$70:$AO$81)-ROWS($AS$70:$AS$81)-ROWS($AW$70:$AW$81)-ROWS($BA$70:$BA$81)),IFERROR(INDEX($BI$70:$BI$81, ROWS($CR$4:CR15)-ROWS($AK$70:$AK$81)-ROWS($AO$70:$AO$81)-ROWS($AS$70:$AS$81)-ROWS($AW$70:$AW$81)-ROWS($BA$70:$BA$81)-ROWS($BE$70:$BE$81)), "")))))))</f>
        <v/>
      </c>
      <c r="CS17" s="409" t="str">
        <f t="shared" ca="1" si="43"/>
        <v/>
      </c>
      <c r="CT17" s="415" t="str">
        <f t="shared" ca="1" si="44"/>
        <v/>
      </c>
      <c r="CU17" s="414" t="str">
        <f>IF(OR(CV17="",CV17=0),"",MAX(CU$5:CU16)+1)</f>
        <v/>
      </c>
      <c r="CV17" s="409">
        <f>IFERROR(INDEX($AJ$86:$AJ$97, ROWS($CV$4:CV15)), IFERROR(INDEX($AN$86:$AN$97, ROWS($CV$4:CV15)-ROWS($AJ$86:$AJ$97)), ""))</f>
        <v>0</v>
      </c>
      <c r="CW17" s="409" t="str">
        <f t="shared" si="45"/>
        <v/>
      </c>
      <c r="CX17" s="409" t="str">
        <f>IF(OR(CY17="",CY17=0),"",MAX(CX$5:CX16)+1)</f>
        <v/>
      </c>
      <c r="CY17" s="409">
        <f>IFERROR(INDEX($AK$86:$AK$97, ROWS($CY$4:CY15)), IFERROR(INDEX($AO$86:$AO$97, ROWS($CY$4:CY15)-ROWS($AK$86:$AK$97)), ""))</f>
        <v>0</v>
      </c>
      <c r="CZ17" s="409" t="str">
        <f t="shared" si="46"/>
        <v/>
      </c>
      <c r="DA17" s="415" t="str">
        <f t="shared" si="47"/>
        <v/>
      </c>
      <c r="DC17" s="438" t="str">
        <f ca="1">IF(OR(DD17="",DD17=0),"",MAX(DC$5:DC16)+1)</f>
        <v/>
      </c>
      <c r="DD17" s="435" t="str">
        <f t="shared" ca="1" si="48"/>
        <v/>
      </c>
      <c r="DE17" s="413" t="str">
        <f t="shared" ca="1" si="49"/>
        <v/>
      </c>
      <c r="DF17" s="432" t="str">
        <f ca="1">IF(OR(DG17="",DG17=0),"",MAX(DF$5:DF16)+1)</f>
        <v/>
      </c>
      <c r="DG17" s="414" t="str">
        <f t="shared" ca="1" si="50"/>
        <v/>
      </c>
      <c r="DH17" s="415" t="str">
        <f t="shared" ca="1" si="51"/>
        <v/>
      </c>
      <c r="DI17" s="414" t="str">
        <f t="shared" ca="1" si="52"/>
        <v/>
      </c>
      <c r="DJ17" s="413" t="str">
        <f t="shared" ca="1" si="53"/>
        <v/>
      </c>
      <c r="DK17" s="414" t="str">
        <f t="shared" ca="1" si="54"/>
        <v/>
      </c>
      <c r="DL17" s="415" t="str">
        <f t="shared" ca="1" si="55"/>
        <v/>
      </c>
      <c r="DN17" s="292"/>
      <c r="DO17" s="292"/>
      <c r="DP17" s="292"/>
      <c r="DQ17" s="292"/>
      <c r="DR17" s="292"/>
      <c r="DS17" s="292"/>
    </row>
    <row r="18" spans="1:123" s="292" customFormat="1" ht="15" customHeight="1" x14ac:dyDescent="0.3">
      <c r="A18" s="1181" t="str">
        <f ca="1">IF(ISERROR(MATCH(A17,event_dates,0)+MATCH(A17,OFFSET(event_dates,MATCH(A17,event_dates,0),0,500,1),0)),"",INDEX(events,MATCH(A17,event_dates,0)+MATCH(A17,OFFSET(event_dates,MATCH(A17,event_dates,0),0,500,1),0)))</f>
        <v/>
      </c>
      <c r="B18" s="1182"/>
      <c r="C18" s="1181" t="str">
        <f ca="1">IF(ISERROR(MATCH(C17,event_dates,0)+MATCH(C17,OFFSET(event_dates,MATCH(C17,event_dates,0),0,500,1),0)),"",INDEX(events,MATCH(C17,event_dates,0)+MATCH(C17,OFFSET(event_dates,MATCH(C17,event_dates,0),0,500,1),0)))</f>
        <v/>
      </c>
      <c r="D18" s="1182"/>
      <c r="E18" s="1181" t="str">
        <f ca="1">IF(ISERROR(MATCH(E17,event_dates,0)+MATCH(E17,OFFSET(event_dates,MATCH(E17,event_dates,0),0,500,1),0)),"",INDEX(events,MATCH(E17,event_dates,0)+MATCH(E17,OFFSET(event_dates,MATCH(E17,event_dates,0),0,500,1),0)))</f>
        <v/>
      </c>
      <c r="F18" s="1182"/>
      <c r="G18" s="1181" t="str">
        <f ca="1">IF(ISERROR(MATCH(G17,event_dates,0)+MATCH(G17,OFFSET(event_dates,MATCH(G17,event_dates,0),0,500,1),0)),"",INDEX(events,MATCH(G17,event_dates,0)+MATCH(G17,OFFSET(event_dates,MATCH(G17,event_dates,0),0,500,1),0)))</f>
        <v/>
      </c>
      <c r="H18" s="1182"/>
      <c r="I18" s="1181" t="str">
        <f ca="1">IF(ISERROR(MATCH(I17,event_dates,0)+MATCH(I17,OFFSET(event_dates,MATCH(I17,event_dates,0),0,500,1),0)),"",INDEX(events,MATCH(I17,event_dates,0)+MATCH(I17,OFFSET(event_dates,MATCH(I17,event_dates,0),0,500,1),0)))</f>
        <v/>
      </c>
      <c r="J18" s="1182"/>
      <c r="K18" s="1181" t="str">
        <f ca="1">IF(ISERROR(MATCH(K17,event_dates,0)+MATCH(K17,OFFSET(event_dates,MATCH(K17,event_dates,0),0,500,1),0)),"",INDEX(events,MATCH(K17,event_dates,0)+MATCH(K17,OFFSET(event_dates,MATCH(K17,event_dates,0),0,500,1),0)))</f>
        <v/>
      </c>
      <c r="L18" s="1182"/>
      <c r="M18" s="1181" t="str">
        <f ca="1">IF(ISERROR(MATCH(M17,event_dates,0)+MATCH(M17,OFFSET(event_dates,MATCH(M17,event_dates,0),0,500,1),0)),"",INDEX(events,MATCH(M17,event_dates,0)+MATCH(M17,OFFSET(event_dates,MATCH(M17,event_dates,0),0,500,1),0)))</f>
        <v/>
      </c>
      <c r="N18" s="1182"/>
      <c r="P18" s="295" t="str">
        <f t="shared" ref="P18:P22" ca="1" si="59">IF(DN47="","",DN47)</f>
        <v>D. Store Card 4 - 30</v>
      </c>
      <c r="Q18" s="295" t="str">
        <f t="shared" ca="1" si="58"/>
        <v>D. Store Card 1 - 30</v>
      </c>
      <c r="R18" s="295" t="str">
        <f t="shared" ca="1" si="58"/>
        <v>Roth IRA - 100</v>
      </c>
      <c r="S18" s="296" t="str">
        <f t="shared" ca="1" si="58"/>
        <v/>
      </c>
      <c r="T18" s="295" t="str">
        <f t="shared" ca="1" si="58"/>
        <v/>
      </c>
      <c r="U18" s="295" t="str">
        <f t="shared" ca="1" si="58"/>
        <v/>
      </c>
      <c r="V18" s="1158" t="s">
        <v>502</v>
      </c>
      <c r="W18" s="1159"/>
      <c r="X18" s="445">
        <f ca="1">IF(DP52="",0,DP52)</f>
        <v>944.90000000000009</v>
      </c>
      <c r="Y18"/>
      <c r="AB18" s="299"/>
      <c r="AC18" s="358" t="str">
        <f>IF('Data Entry'!B24="","",'Data Entry'!B24)</f>
        <v/>
      </c>
      <c r="AD18" s="356" t="str">
        <f>IF('Data Entry'!A24="","",'Data Entry'!A24)</f>
        <v/>
      </c>
      <c r="AE18" s="363" t="str">
        <f>IF('Data Entry'!C24="","",'Data Entry'!C24)</f>
        <v/>
      </c>
      <c r="AF18" s="402" t="str">
        <f>IF('Data Entry'!E24="","",'Data Entry'!E24)</f>
        <v/>
      </c>
      <c r="AG18" s="300"/>
      <c r="AH18"/>
      <c r="AI18"/>
      <c r="AJ18"/>
      <c r="AK18"/>
      <c r="AL18"/>
      <c r="BL18" s="412" t="str">
        <f ca="1">IF(OR(BM18="",BM18=0),"",MAX(BL$5:BL17)+1)</f>
        <v/>
      </c>
      <c r="BM18" s="316" t="str">
        <f ca="1">IFERROR(INDEX($AJ$6:$AJ$17, ROWS(BM$4:$BM16)), IFERROR(INDEX($AN$6:$AN$17, ROWS(BM$4:$BM16)-ROWS($AJ$6:$AJ$17)), IFERROR(INDEX($AR$6:$AR$17, ROWS(BM$4:$BM16)-ROWS($AJ$6:$AJ$17)-ROWS($AN$6:$AN$17)),IFERROR(INDEX($AV$6:$AV$17, ROWS(BM$4:$BM16)-ROWS($AJ$6:$AJ$17)-ROWS($AN$6:$AN$17)-ROWS($AR$6:$AR$17)),IFERROR(INDEX($AZ$6:$AZ$17, ROWS(BM$4:$BM16)-ROWS($AJ$6:$AJ$17)-ROWS($AN$6:$AN$17)-ROWS($AR$6:$AR$17)-ROWS($AV$6:$AV$17)),IFERROR(INDEX($BD$6:$BD$17, ROWS(BM$4:$BM16)-ROWS($AJ$6:$AJ$17)-ROWS($AN$6:$AN$17)-ROWS($AR$6:$AR$17)-ROWS($AV$6:$AV$17)-ROWS($AZ$6:$AZ$17)),IFERROR(INDEX($BH$6:$BH$17, ROWS(BM$4:$BM16)-ROWS($AJ$6:$AJ$17)-ROWS($AN$6:$AN$17)-ROWS($AR$6:$AR$17)-ROWS($AV$6:$AV$17)-ROWS($AZ$6:$AZ$17)-ROWS($BD$6:$BD$17)), "")))))))</f>
        <v/>
      </c>
      <c r="BN18" s="316" t="str">
        <f t="shared" ca="1" si="30"/>
        <v/>
      </c>
      <c r="BO18" s="316" t="str">
        <f ca="1">IF(OR(BP18="",BP18=0),"",MAX(BO$5:BO17)+1)</f>
        <v/>
      </c>
      <c r="BP18" s="316" t="str">
        <f ca="1">IFERROR(INDEX($AK$6:$AK$17, ROWS($BP$4:BP16)), IFERROR(INDEX($AO$6:$AO$17, ROWS($BP$4:BP16)-ROWS($AK$6:$AK$17)), IFERROR(INDEX($AS$6:$AS$17, ROWS($BP$4:BP16)-ROWS($AK$6:$AK$17)-ROWS($AO$6:$AO$17)),IFERROR(INDEX($AW$6:$AW$17, ROWS($BP$4:BP16)-ROWS($AK$6:$AK$17)-ROWS($AO$6:$AO$17)-ROWS($AS$6:$AS$17)),IFERROR(INDEX($BA$6:$BA$17, ROWS($BP$4:BP16)-ROWS($AK$6:$AK$17)-ROWS($AO$6:$AO$17)-ROWS($AS$6:$AS$17)-ROWS($AW$6:$AW$17)),IFERROR(INDEX($BE$6:$BE$17, ROWS($BP$4:BP16)-ROWS($AK$6:$AK$17)-ROWS($AO$6:$AO$17)-ROWS($AS$6:$AS$17)-ROWS($AW$6:$AW$17)-ROWS($BA$6:$BA$17)),IFERROR(INDEX($BI$6:$BI$17, ROWS($BP$4:BP16)-ROWS($AK$6:$AK$17)-ROWS($AO$6:$AO$17)-ROWS($AS$6:$AS$17)-ROWS($AW$6:$AW$17)-ROWS($BA$6:$BA$17)-ROWS($BE$6:$BE$17)), "")))))))</f>
        <v/>
      </c>
      <c r="BQ18" s="316" t="str">
        <f t="shared" ca="1" si="31"/>
        <v/>
      </c>
      <c r="BR18" s="413" t="str">
        <f t="shared" ca="1" si="32"/>
        <v/>
      </c>
      <c r="BS18" s="412">
        <f ca="1">IF(OR(BT18="",BT18=0),"",MAX(BS$5:BS17)+1)</f>
        <v>2</v>
      </c>
      <c r="BT18" s="316" t="str">
        <f ca="1">IFERROR(INDEX($AJ$22:$AJ$33, ROWS($BT$4:BT16)), IFERROR(INDEX($AN$22:$AN$33, ROWS($BT$4:BT16)-ROWS($AJ$22:$AJ$33)), IFERROR(INDEX($AR$22:$AR$33, ROWS($BT$4:BT16)-ROWS($AJ$22:$AJ$33)-ROWS($AN$22:$AN$33)),IFERROR(INDEX($AV$22:$AV$33, ROWS($BT$4:BT16)-ROWS($AJ$22:$AJ$33)-ROWS($AN$22:$AN$33)-ROWS($AR$22:$AR$33)),IFERROR(INDEX($AZ$22:$AZ$33, ROWS($BT$4:BT16)-ROWS($AJ$22:$AJ$33)-ROWS($AN$22:$AN$33)-ROWS($AR$22:$AR$33)-ROWS($AV$22:$AV$33)),IFERROR(INDEX($BD$22:$BD$33, ROWS($BT$4:BT16)-ROWS($AJ$22:$AJ$33)-ROWS($AN$22:$AN$33)-ROWS($AR$22:$AR$33)-ROWS($AV$22:$AV$33)-ROWS($AZ$22:$AZ$33)),IFERROR(INDEX($BH$22:$BH$33, ROWS($BT$4:BT16)-ROWS($AJ$22:$AJ$33)-ROWS($AN$22:$AN$33)-ROWS($AR$22:$AR$33)-ROWS($AV$22:$AV$33)-ROWS($AZ$22:$AZ$33)-ROWS($BD$22:$BD$33)), "")))))))</f>
        <v>Paycheck 2</v>
      </c>
      <c r="BU18" s="316" t="str">
        <f t="shared" ca="1" si="33"/>
        <v/>
      </c>
      <c r="BV18" s="316">
        <f ca="1">IF(OR(BW18="",BW18=0),"",MAX(BV$5:BV17)+1)</f>
        <v>2</v>
      </c>
      <c r="BW18" s="316">
        <f ca="1">IFERROR(INDEX($AK$22:$AK$33, ROWS($BW$4:BW16)), IFERROR(INDEX($AO$22:$AO$33, ROWS($BW$4:BW16)-ROWS($AK$22:$AK$33)), IFERROR(INDEX($AS$22:$AS$33, ROWS($BW$4:BW16)-ROWS($AK$22:$AK$33)-ROWS($AO$22:$AO$33)),IFERROR(INDEX($AW$22:$AW$33, ROWS($BW$4:BW16)-ROWS($AK$22:$AK$33)-ROWS($AO$22:$AO$33)-ROWS($AS$22:$AS$33)),IFERROR(INDEX($BA$22:$BA$33, ROWS($BW$4:BW16)-ROWS($AK$22:$AK$33)-ROWS($AO$22:$AO$33)-ROWS($AS$22:$AS$33)-ROWS($AW$22:$AW$33)),IFERROR(INDEX($BE$22:$BE$33, ROWS($BW$4:BW16)-ROWS($AK$22:$AK$33)-ROWS($AO$22:$AO$33)-ROWS($AS$22:$AS$33)-ROWS($AW$22:$AW$33)-ROWS($BA$22:$BA$33)),IFERROR(INDEX($BI$22:$BI$33, ROWS($BW$4:BW16)-ROWS($AK$22:$AK$33)-ROWS($AO$22:$AO$33)-ROWS($AS$22:$AS$33)-ROWS($AW$22:$AW$33)-ROWS($BA$22:$BA$33)-ROWS($BE$22:$BE$33)), "")))))))</f>
        <v>400</v>
      </c>
      <c r="BX18" s="316" t="str">
        <f t="shared" ca="1" si="34"/>
        <v/>
      </c>
      <c r="BY18" s="413" t="str">
        <f t="shared" ca="1" si="35"/>
        <v/>
      </c>
      <c r="BZ18" s="412">
        <f ca="1">IF(OR(CA18="",CA18=0),"",MAX(BZ$5:BZ17)+1)</f>
        <v>2</v>
      </c>
      <c r="CA18" s="316" t="str">
        <f ca="1">IFERROR(INDEX($AJ$38:$AJ$49, ROWS($CA$4:CA16)), IFERROR(INDEX($AN$38:$AN$49, ROWS($CA$4:CA16)-ROWS($AJ$38:$AJ$49)), IFERROR(INDEX($AR$38:$AR$49, ROWS($CA$4:CA16)-ROWS($AJ$38:$AJ$49)-ROWS($AN$38:$AN$49)),IFERROR(INDEX($AV$38:$AV$49, ROWS($CA$4:CA16)-ROWS($AJ$38:$AJ$49)-ROWS($AN$38:$AN$49)-ROWS($AR$38:$AR$49)),IFERROR(INDEX($AZ$38:$AZ$49, ROWS($CA$4:CA16)-ROWS($AJ$38:$AJ$49)-ROWS($AN$38:$AN$49)-ROWS($AR$38:$AR$49)-ROWS($AV$38:$AV$49)),IFERROR(INDEX($BD$38:$BD$49, ROWS($CA$4:CA16)-ROWS($AJ$38:$AJ$49)-ROWS($AN$38:$AN$49)-ROWS($AR$38:$AR$49)-ROWS($AV$38:$AV$49)-ROWS($AZ$38:$AZ$49)),IFERROR(INDEX($BH$38:$BH$49, ROWS($CA$4:CA16)-ROWS($AJ$38:$AJ$49)-ROWS($AN$38:$AN$49)-ROWS($AR$38:$AR$49)-ROWS($AV$38:$AV$49)-ROWS($AZ$38:$AZ$49)-ROWS($BD$38:$BD$49)), "")))))))</f>
        <v>Netflix</v>
      </c>
      <c r="CB18" s="316" t="str">
        <f t="shared" ca="1" si="36"/>
        <v/>
      </c>
      <c r="CC18" s="316">
        <f ca="1">IF(OR(CD18="",CD18=0),"",MAX(CC$5:CC17)+1)</f>
        <v>2</v>
      </c>
      <c r="CD18" s="316">
        <f ca="1">IFERROR(INDEX($AK$38:$AK$49, ROWS($CD$4:CD16)), IFERROR(INDEX($AO$38:$AO$49, ROWS($CD$4:CD16)-ROWS($AK$38:$AK$49)), IFERROR(INDEX($AS$38:$AS$49, ROWS($CD$4:CD16)-ROWS($AK$38:$AK$49)-ROWS($AO$38:$AO$49)),IFERROR(INDEX($AW$38:$AW$49, ROWS($CD$4:CD16)-ROWS($AK$38:$AK$49)-ROWS($AO$38:$AO$49)-ROWS($AS$38:$AS$49)),IFERROR(INDEX($BA$38:$BA$49, ROWS($CD$4:CD16)-ROWS($AK$38:$AK$49)-ROWS($AO$38:$AO$49)-ROWS($AS$38:$AS$49)-ROWS($AW$38:$AW$49)),IFERROR(INDEX($BE$38:$BE$49, ROWS($CD$4:CD16)-ROWS($AK$38:$AK$49)-ROWS($AO$38:$AO$49)-ROWS($AS$38:$AS$49)-ROWS($AW$38:$AW$49)-ROWS($BA$38:$BA$49)),IFERROR(INDEX($BI$38:$BI$49, ROWS($CD$4:CD16)-ROWS($AK$38:$AK$49)-ROWS($AO$38:$AO$49)-ROWS($AS$38:$AS$49)-ROWS($AW$38:$AW$49)-ROWS($BA$38:$BA$49)-ROWS($BE$38:$BE$49)), "")))))))</f>
        <v>14.95</v>
      </c>
      <c r="CE18" s="316" t="str">
        <f t="shared" ca="1" si="37"/>
        <v/>
      </c>
      <c r="CF18" s="413" t="str">
        <f t="shared" ca="1" si="38"/>
        <v/>
      </c>
      <c r="CG18" s="412">
        <f ca="1">IF(OR(CH18="",CH18=0),"",MAX(CG$5:CG17)+1)</f>
        <v>4</v>
      </c>
      <c r="CH18" s="316" t="str">
        <f ca="1">IFERROR(INDEX($AJ$54:$AJ$65, ROWS($CH$4:CH16)), IFERROR(INDEX($AN$54:$AN$65, ROWS($CH$4:CH16)-ROWS($AJ$54:$AJ$65)), IFERROR(INDEX($AR$54:$AR$65, ROWS($CH$4:CH16)-ROWS($AJ$54:$AJ$65)-ROWS($AN$54:$AN$65)),IFERROR(INDEX($AV$54:$AV$65, ROWS($CH$4:CH16)-ROWS($AJ$54:$AJ$65)-ROWS($AN$54:$AN$65)-ROWS($AR$54:$AR$65)),IFERROR(INDEX($AZ$54:$AZ$65, ROWS($CH$4:CH16)-ROWS($AJ$54:$AJ$65)-ROWS($AN$54:$AN$65)-ROWS($AR$54:$AR$65)-ROWS($AV$54:$AV$65)),IFERROR(INDEX($BD$54:$BD$65, ROWS($CH$4:CH16)-ROWS($AJ$54:$AJ$65)-ROWS($AN$54:$AN$65)-ROWS($AR$54:$AR$65)-ROWS($AV$54:$AV$65)-ROWS($AZ$54:$AZ$65)),IFERROR(INDEX($BH$54:$BH$65, ROWS($CH$4:CH16)-ROWS($AJ$54:$AJ$65)-ROWS($AN$54:$AN$65)-ROWS($AR$54:$AR$65)-ROWS($AV$54:$AV$65)-ROWS($AZ$54:$AZ$65)-ROWS($BD$54:$BD$65)), "")))))))</f>
        <v>Paycheck 2</v>
      </c>
      <c r="CI18" s="316" t="str">
        <f t="shared" ca="1" si="39"/>
        <v/>
      </c>
      <c r="CJ18" s="316">
        <f ca="1">IF(OR(CK18="",CK18=0),"",MAX(CJ$5:CJ17)+1)</f>
        <v>4</v>
      </c>
      <c r="CK18" s="316">
        <f ca="1">IFERROR(INDEX($AK$54:$AK$65, ROWS($CK$4:CK16)), IFERROR(INDEX($AO$54:$AO$65, ROWS($CK$4:CK16)-ROWS($AK$54:$AK$65)), IFERROR(INDEX($AS$54:$AS$65, ROWS($CK$4:CK16)-ROWS($AK$54:$AK$65)-ROWS($AO$54:$AO$65)),IFERROR(INDEX($AW$54:$AW$65, ROWS($CK$4:CK16)-ROWS($AK$54:$AK$65)-ROWS($AO$54:$AO$65)-ROWS($AS$54:$AS$65)),IFERROR(INDEX($BA$54:$BA$65, ROWS($CK$4:CK16)-ROWS($AK$54:$AK$65)-ROWS($AO$54:$AO$65)-ROWS($AS$54:$AS$65)-ROWS($AW$54:$AW$65)),IFERROR(INDEX($BE$54:$BE$65, ROWS($CK$4:CK16)-ROWS($AK$54:$AK$65)-ROWS($AO$54:$AO$65)-ROWS($AS$54:$AS$65)-ROWS($AW$54:$AW$65)-ROWS($BA$54:$BA$65)),IFERROR(INDEX($BI$54:$BI$65, ROWS($CK$4:CK16)-ROWS($AK$54:$AK$65)-ROWS($AO$54:$AO$65)-ROWS($AS$54:$AS$65)-ROWS($AW$54:$AW$65)-ROWS($BA$54:$BA$65)-ROWS($BE$54:$BE$65)), "")))))))</f>
        <v>400</v>
      </c>
      <c r="CL18" s="316" t="str">
        <f t="shared" ca="1" si="40"/>
        <v/>
      </c>
      <c r="CM18" s="413" t="str">
        <f t="shared" ca="1" si="41"/>
        <v/>
      </c>
      <c r="CN18" s="412">
        <f ca="1">IF(OR(CO18="",CO18=0),"",MAX(CN$5:CN17)+1)</f>
        <v>3</v>
      </c>
      <c r="CO18" s="316" t="str">
        <f ca="1">IFERROR(INDEX($AJ$70:$AJ$81, ROWS($CO$4:CO16)), IFERROR(INDEX($AN$70:$AN$81, ROWS($CO$4:CO16)-ROWS($AJ$70:$AJ$81)), IFERROR(INDEX($AR$70:$AR$81, ROWS($CO$4:CO16)-ROWS($AJ$70:$AJ$81)-ROWS($AN$70:$AN$81)),IFERROR(INDEX($AV$70:$AV$81, ROWS($CO$4:CO16)-ROWS($AJ$70:$AJ$81)-ROWS($AN$70:$AN$81)-ROWS($AR$70:$AR$81)),IFERROR(INDEX($AZ$70:$AZ$81, ROWS($CO$4:CO16)-ROWS($AJ$70:$AJ$81)-ROWS($AN$70:$AN$81)-ROWS($AR$70:$AR$81)-ROWS($AV$70:$AV$81)),IFERROR(INDEX($BD$70:$BD$81, ROWS($CO$4:CO16)-ROWS($AJ$70:$AJ$81)-ROWS($AN$70:$AN$81)-ROWS($AR$70:$AR$81)-ROWS($AV$70:$AV$81)-ROWS($AZ$70:$AZ$81)),IFERROR(INDEX($BH$70:$BH$81, ROWS($CO$4:CO16)-ROWS($AJ$70:$AJ$81)-ROWS($AN$70:$AN$81)-ROWS($AR$70:$AR$81)-ROWS($AV$70:$AV$81)-ROWS($AZ$70:$AZ$81)-ROWS($BD$70:$BD$81)), "")))))))</f>
        <v>Boat Loan</v>
      </c>
      <c r="CP18" s="316" t="str">
        <f t="shared" ca="1" si="42"/>
        <v/>
      </c>
      <c r="CQ18" s="316">
        <f ca="1">IF(OR(CR18="",CR18=0),"",MAX(CQ$5:CQ17)+1)</f>
        <v>3</v>
      </c>
      <c r="CR18" s="316">
        <f ca="1">IFERROR(INDEX($AK$70:$AK$81, ROWS($CR$4:CR16)), IFERROR(INDEX($AO$70:$AO$81, ROWS($CR$4:CR16)-ROWS($AK$70:$AK$81)), IFERROR(INDEX($AS$70:$AS$81, ROWS($CR$4:CR16)-ROWS($AK$70:$AK$81)-ROWS($AO$70:$AO$81)),IFERROR(INDEX($AW$70:$AW$81, ROWS($CR$4:CR16)-ROWS($AK$70:$AK$81)-ROWS($AO$70:$AO$81)-ROWS($AS$70:$AS$81)),IFERROR(INDEX($BA$70:$BA$81, ROWS($CR$4:CR16)-ROWS($AK$70:$AK$81)-ROWS($AO$70:$AO$81)-ROWS($AS$70:$AS$81)-ROWS($AW$70:$AW$81)),IFERROR(INDEX($BE$70:$BE$81, ROWS($CR$4:CR16)-ROWS($AK$70:$AK$81)-ROWS($AO$70:$AO$81)-ROWS($AS$70:$AS$81)-ROWS($AW$70:$AW$81)-ROWS($BA$70:$BA$81)),IFERROR(INDEX($BI$70:$BI$81, ROWS($CR$4:CR16)-ROWS($AK$70:$AK$81)-ROWS($AO$70:$AO$81)-ROWS($AS$70:$AS$81)-ROWS($AW$70:$AW$81)-ROWS($BA$70:$BA$81)-ROWS($BE$70:$BE$81)), "")))))))</f>
        <v>300</v>
      </c>
      <c r="CS18" s="316" t="str">
        <f t="shared" ca="1" si="43"/>
        <v/>
      </c>
      <c r="CT18" s="413" t="str">
        <f t="shared" ca="1" si="44"/>
        <v/>
      </c>
      <c r="CU18" s="412" t="str">
        <f>IF(OR(CV18="",CV18=0),"",MAX(CU$5:CU17)+1)</f>
        <v/>
      </c>
      <c r="CV18" s="316">
        <f>IFERROR(INDEX($AJ$86:$AJ$97, ROWS($CV$4:CV16)), IFERROR(INDEX($AN$86:$AN$97, ROWS($CV$4:CV16)-ROWS($AJ$86:$AJ$97)), ""))</f>
        <v>0</v>
      </c>
      <c r="CW18" s="316" t="str">
        <f t="shared" si="45"/>
        <v/>
      </c>
      <c r="CX18" s="316" t="str">
        <f>IF(OR(CY18="",CY18=0),"",MAX(CX$5:CX17)+1)</f>
        <v/>
      </c>
      <c r="CY18" s="316">
        <f>IFERROR(INDEX($AK$86:$AK$97, ROWS($CY$4:CY16)), IFERROR(INDEX($AO$86:$AO$97, ROWS($CY$4:CY16)-ROWS($AK$86:$AK$97)), ""))</f>
        <v>0</v>
      </c>
      <c r="CZ18" s="316" t="str">
        <f t="shared" si="46"/>
        <v/>
      </c>
      <c r="DA18" s="413" t="str">
        <f t="shared" si="47"/>
        <v/>
      </c>
      <c r="DC18" s="438" t="str">
        <f ca="1">IF(OR(DD18="",DD18=0),"",MAX(DC$5:DC17)+1)</f>
        <v/>
      </c>
      <c r="DD18" s="434" t="str">
        <f t="shared" ca="1" si="48"/>
        <v/>
      </c>
      <c r="DE18" s="413" t="str">
        <f t="shared" ca="1" si="49"/>
        <v/>
      </c>
      <c r="DF18" s="431" t="str">
        <f ca="1">IF(OR(DG18="",DG18=0),"",MAX(DF$5:DF17)+1)</f>
        <v/>
      </c>
      <c r="DG18" s="412" t="str">
        <f t="shared" ca="1" si="50"/>
        <v/>
      </c>
      <c r="DH18" s="413" t="str">
        <f t="shared" ca="1" si="51"/>
        <v/>
      </c>
      <c r="DI18" s="412" t="str">
        <f t="shared" ca="1" si="52"/>
        <v/>
      </c>
      <c r="DJ18" s="413" t="str">
        <f t="shared" ca="1" si="53"/>
        <v/>
      </c>
      <c r="DK18" s="412" t="str">
        <f t="shared" ca="1" si="54"/>
        <v/>
      </c>
      <c r="DL18" s="413" t="str">
        <f t="shared" ca="1" si="55"/>
        <v/>
      </c>
      <c r="DN18" s="293"/>
      <c r="DO18" s="293"/>
      <c r="DP18" s="293"/>
      <c r="DQ18" s="293"/>
      <c r="DR18" s="293"/>
      <c r="DS18" s="293"/>
    </row>
    <row r="19" spans="1:123" s="292" customFormat="1" ht="15" customHeight="1" thickBot="1" x14ac:dyDescent="0.35">
      <c r="A19" s="1183"/>
      <c r="B19" s="1182"/>
      <c r="C19" s="1183"/>
      <c r="D19" s="1182"/>
      <c r="E19" s="1183"/>
      <c r="F19" s="1182"/>
      <c r="G19" s="1183"/>
      <c r="H19" s="1182"/>
      <c r="I19" s="1183"/>
      <c r="J19" s="1182"/>
      <c r="K19" s="1183"/>
      <c r="L19" s="1182"/>
      <c r="M19" s="1183"/>
      <c r="N19" s="1182"/>
      <c r="P19" s="295" t="str">
        <f t="shared" ca="1" si="59"/>
        <v>D. Store Card 2 - 30</v>
      </c>
      <c r="Q19" s="295" t="str">
        <f t="shared" ca="1" si="58"/>
        <v>Car Payment 1 - 350</v>
      </c>
      <c r="R19" s="295" t="str">
        <f t="shared" ca="1" si="58"/>
        <v>Car Payment 2 - 200</v>
      </c>
      <c r="S19" s="296" t="str">
        <f t="shared" ca="1" si="58"/>
        <v/>
      </c>
      <c r="T19" s="295" t="str">
        <f t="shared" ca="1" si="58"/>
        <v/>
      </c>
      <c r="U19" s="295" t="str">
        <f t="shared" ca="1" si="58"/>
        <v/>
      </c>
      <c r="V19" s="1158" t="s">
        <v>507</v>
      </c>
      <c r="W19" s="1159"/>
      <c r="X19" s="445">
        <f ca="1">IF(DS52="",0,DS52)</f>
        <v>600</v>
      </c>
      <c r="Y19"/>
      <c r="AB19" s="299"/>
      <c r="AC19" s="358" t="str">
        <f>IF('Data Entry'!B25="","",'Data Entry'!B25)</f>
        <v/>
      </c>
      <c r="AD19" s="356" t="str">
        <f>IF('Data Entry'!A25="","",'Data Entry'!A25)</f>
        <v/>
      </c>
      <c r="AE19" s="363" t="str">
        <f>IF('Data Entry'!C25="","",'Data Entry'!C25)</f>
        <v/>
      </c>
      <c r="AF19" s="402" t="str">
        <f>IF('Data Entry'!E25="","",'Data Entry'!E25)</f>
        <v/>
      </c>
      <c r="AG19" s="300"/>
      <c r="AH19"/>
      <c r="AI19"/>
      <c r="AJ19"/>
      <c r="AK19"/>
      <c r="AL19"/>
      <c r="BL19" s="412" t="str">
        <f ca="1">IF(OR(BM19="",BM19=0),"",MAX(BL$5:BL18)+1)</f>
        <v/>
      </c>
      <c r="BM19" s="316" t="str">
        <f ca="1">IFERROR(INDEX($AJ$6:$AJ$17, ROWS(BM$4:$BM17)), IFERROR(INDEX($AN$6:$AN$17, ROWS(BM$4:$BM17)-ROWS($AJ$6:$AJ$17)), IFERROR(INDEX($AR$6:$AR$17, ROWS(BM$4:$BM17)-ROWS($AJ$6:$AJ$17)-ROWS($AN$6:$AN$17)),IFERROR(INDEX($AV$6:$AV$17, ROWS(BM$4:$BM17)-ROWS($AJ$6:$AJ$17)-ROWS($AN$6:$AN$17)-ROWS($AR$6:$AR$17)),IFERROR(INDEX($AZ$6:$AZ$17, ROWS(BM$4:$BM17)-ROWS($AJ$6:$AJ$17)-ROWS($AN$6:$AN$17)-ROWS($AR$6:$AR$17)-ROWS($AV$6:$AV$17)),IFERROR(INDEX($BD$6:$BD$17, ROWS(BM$4:$BM17)-ROWS($AJ$6:$AJ$17)-ROWS($AN$6:$AN$17)-ROWS($AR$6:$AR$17)-ROWS($AV$6:$AV$17)-ROWS($AZ$6:$AZ$17)),IFERROR(INDEX($BH$6:$BH$17, ROWS(BM$4:$BM17)-ROWS($AJ$6:$AJ$17)-ROWS($AN$6:$AN$17)-ROWS($AR$6:$AR$17)-ROWS($AV$6:$AV$17)-ROWS($AZ$6:$AZ$17)-ROWS($BD$6:$BD$17)), "")))))))</f>
        <v/>
      </c>
      <c r="BN19" s="316" t="str">
        <f t="shared" ca="1" si="30"/>
        <v/>
      </c>
      <c r="BO19" s="316" t="str">
        <f ca="1">IF(OR(BP19="",BP19=0),"",MAX(BO$5:BO18)+1)</f>
        <v/>
      </c>
      <c r="BP19" s="316" t="str">
        <f ca="1">IFERROR(INDEX($AK$6:$AK$17, ROWS($BP$4:BP17)), IFERROR(INDEX($AO$6:$AO$17, ROWS($BP$4:BP17)-ROWS($AK$6:$AK$17)), IFERROR(INDEX($AS$6:$AS$17, ROWS($BP$4:BP17)-ROWS($AK$6:$AK$17)-ROWS($AO$6:$AO$17)),IFERROR(INDEX($AW$6:$AW$17, ROWS($BP$4:BP17)-ROWS($AK$6:$AK$17)-ROWS($AO$6:$AO$17)-ROWS($AS$6:$AS$17)),IFERROR(INDEX($BA$6:$BA$17, ROWS($BP$4:BP17)-ROWS($AK$6:$AK$17)-ROWS($AO$6:$AO$17)-ROWS($AS$6:$AS$17)-ROWS($AW$6:$AW$17)),IFERROR(INDEX($BE$6:$BE$17, ROWS($BP$4:BP17)-ROWS($AK$6:$AK$17)-ROWS($AO$6:$AO$17)-ROWS($AS$6:$AS$17)-ROWS($AW$6:$AW$17)-ROWS($BA$6:$BA$17)),IFERROR(INDEX($BI$6:$BI$17, ROWS($BP$4:BP17)-ROWS($AK$6:$AK$17)-ROWS($AO$6:$AO$17)-ROWS($AS$6:$AS$17)-ROWS($AW$6:$AW$17)-ROWS($BA$6:$BA$17)-ROWS($BE$6:$BE$17)), "")))))))</f>
        <v/>
      </c>
      <c r="BQ19" s="316" t="str">
        <f t="shared" ca="1" si="31"/>
        <v/>
      </c>
      <c r="BR19" s="413" t="str">
        <f t="shared" ca="1" si="32"/>
        <v/>
      </c>
      <c r="BS19" s="412">
        <f ca="1">IF(OR(BT19="",BT19=0),"",MAX(BS$5:BS18)+1)</f>
        <v>3</v>
      </c>
      <c r="BT19" s="316" t="str">
        <f ca="1">IFERROR(INDEX($AJ$22:$AJ$33, ROWS($BT$4:BT17)), IFERROR(INDEX($AN$22:$AN$33, ROWS($BT$4:BT17)-ROWS($AJ$22:$AJ$33)), IFERROR(INDEX($AR$22:$AR$33, ROWS($BT$4:BT17)-ROWS($AJ$22:$AJ$33)-ROWS($AN$22:$AN$33)),IFERROR(INDEX($AV$22:$AV$33, ROWS($BT$4:BT17)-ROWS($AJ$22:$AJ$33)-ROWS($AN$22:$AN$33)-ROWS($AR$22:$AR$33)),IFERROR(INDEX($AZ$22:$AZ$33, ROWS($BT$4:BT17)-ROWS($AJ$22:$AJ$33)-ROWS($AN$22:$AN$33)-ROWS($AR$22:$AR$33)-ROWS($AV$22:$AV$33)),IFERROR(INDEX($BD$22:$BD$33, ROWS($BT$4:BT17)-ROWS($AJ$22:$AJ$33)-ROWS($AN$22:$AN$33)-ROWS($AR$22:$AR$33)-ROWS($AV$22:$AV$33)-ROWS($AZ$22:$AZ$33)),IFERROR(INDEX($BH$22:$BH$33, ROWS($BT$4:BT17)-ROWS($AJ$22:$AJ$33)-ROWS($AN$22:$AN$33)-ROWS($AR$22:$AR$33)-ROWS($AV$22:$AV$33)-ROWS($AZ$22:$AZ$33)-ROWS($BD$22:$BD$33)), "")))))))</f>
        <v>Car 2 Gas</v>
      </c>
      <c r="BU19" s="316" t="str">
        <f t="shared" ca="1" si="33"/>
        <v/>
      </c>
      <c r="BV19" s="316">
        <f ca="1">IF(OR(BW19="",BW19=0),"",MAX(BV$5:BV18)+1)</f>
        <v>3</v>
      </c>
      <c r="BW19" s="316">
        <f ca="1">IFERROR(INDEX($AK$22:$AK$33, ROWS($BW$4:BW17)), IFERROR(INDEX($AO$22:$AO$33, ROWS($BW$4:BW17)-ROWS($AK$22:$AK$33)), IFERROR(INDEX($AS$22:$AS$33, ROWS($BW$4:BW17)-ROWS($AK$22:$AK$33)-ROWS($AO$22:$AO$33)),IFERROR(INDEX($AW$22:$AW$33, ROWS($BW$4:BW17)-ROWS($AK$22:$AK$33)-ROWS($AO$22:$AO$33)-ROWS($AS$22:$AS$33)),IFERROR(INDEX($BA$22:$BA$33, ROWS($BW$4:BW17)-ROWS($AK$22:$AK$33)-ROWS($AO$22:$AO$33)-ROWS($AS$22:$AS$33)-ROWS($AW$22:$AW$33)),IFERROR(INDEX($BE$22:$BE$33, ROWS($BW$4:BW17)-ROWS($AK$22:$AK$33)-ROWS($AO$22:$AO$33)-ROWS($AS$22:$AS$33)-ROWS($AW$22:$AW$33)-ROWS($BA$22:$BA$33)),IFERROR(INDEX($BI$22:$BI$33, ROWS($BW$4:BW17)-ROWS($AK$22:$AK$33)-ROWS($AO$22:$AO$33)-ROWS($AS$22:$AS$33)-ROWS($AW$22:$AW$33)-ROWS($BA$22:$BA$33)-ROWS($BE$22:$BE$33)), "")))))))</f>
        <v>80</v>
      </c>
      <c r="BX19" s="316" t="str">
        <f t="shared" ca="1" si="34"/>
        <v/>
      </c>
      <c r="BY19" s="413" t="str">
        <f t="shared" ca="1" si="35"/>
        <v/>
      </c>
      <c r="BZ19" s="412">
        <f ca="1">IF(OR(CA19="",CA19=0),"",MAX(BZ$5:BZ18)+1)</f>
        <v>3</v>
      </c>
      <c r="CA19" s="316" t="str">
        <f ca="1">IFERROR(INDEX($AJ$38:$AJ$49, ROWS($CA$4:CA17)), IFERROR(INDEX($AN$38:$AN$49, ROWS($CA$4:CA17)-ROWS($AJ$38:$AJ$49)), IFERROR(INDEX($AR$38:$AR$49, ROWS($CA$4:CA17)-ROWS($AJ$38:$AJ$49)-ROWS($AN$38:$AN$49)),IFERROR(INDEX($AV$38:$AV$49, ROWS($CA$4:CA17)-ROWS($AJ$38:$AJ$49)-ROWS($AN$38:$AN$49)-ROWS($AR$38:$AR$49)),IFERROR(INDEX($AZ$38:$AZ$49, ROWS($CA$4:CA17)-ROWS($AJ$38:$AJ$49)-ROWS($AN$38:$AN$49)-ROWS($AR$38:$AR$49)-ROWS($AV$38:$AV$49)),IFERROR(INDEX($BD$38:$BD$49, ROWS($CA$4:CA17)-ROWS($AJ$38:$AJ$49)-ROWS($AN$38:$AN$49)-ROWS($AR$38:$AR$49)-ROWS($AV$38:$AV$49)-ROWS($AZ$38:$AZ$49)),IFERROR(INDEX($BH$38:$BH$49, ROWS($CA$4:CA17)-ROWS($AJ$38:$AJ$49)-ROWS($AN$38:$AN$49)-ROWS($AR$38:$AR$49)-ROWS($AV$38:$AV$49)-ROWS($AZ$38:$AZ$49)-ROWS($BD$38:$BD$49)), "")))))))</f>
        <v>Paycheck 2</v>
      </c>
      <c r="CB19" s="316" t="str">
        <f t="shared" ca="1" si="36"/>
        <v/>
      </c>
      <c r="CC19" s="316">
        <f ca="1">IF(OR(CD19="",CD19=0),"",MAX(CC$5:CC18)+1)</f>
        <v>3</v>
      </c>
      <c r="CD19" s="316">
        <f ca="1">IFERROR(INDEX($AK$38:$AK$49, ROWS($CD$4:CD17)), IFERROR(INDEX($AO$38:$AO$49, ROWS($CD$4:CD17)-ROWS($AK$38:$AK$49)), IFERROR(INDEX($AS$38:$AS$49, ROWS($CD$4:CD17)-ROWS($AK$38:$AK$49)-ROWS($AO$38:$AO$49)),IFERROR(INDEX($AW$38:$AW$49, ROWS($CD$4:CD17)-ROWS($AK$38:$AK$49)-ROWS($AO$38:$AO$49)-ROWS($AS$38:$AS$49)),IFERROR(INDEX($BA$38:$BA$49, ROWS($CD$4:CD17)-ROWS($AK$38:$AK$49)-ROWS($AO$38:$AO$49)-ROWS($AS$38:$AS$49)-ROWS($AW$38:$AW$49)),IFERROR(INDEX($BE$38:$BE$49, ROWS($CD$4:CD17)-ROWS($AK$38:$AK$49)-ROWS($AO$38:$AO$49)-ROWS($AS$38:$AS$49)-ROWS($AW$38:$AW$49)-ROWS($BA$38:$BA$49)),IFERROR(INDEX($BI$38:$BI$49, ROWS($CD$4:CD17)-ROWS($AK$38:$AK$49)-ROWS($AO$38:$AO$49)-ROWS($AS$38:$AS$49)-ROWS($AW$38:$AW$49)-ROWS($BA$38:$BA$49)-ROWS($BE$38:$BE$49)), "")))))))</f>
        <v>400</v>
      </c>
      <c r="CE19" s="316" t="str">
        <f t="shared" ca="1" si="37"/>
        <v/>
      </c>
      <c r="CF19" s="413" t="str">
        <f t="shared" ca="1" si="38"/>
        <v/>
      </c>
      <c r="CG19" s="412">
        <f ca="1">IF(OR(CH19="",CH19=0),"",MAX(CG$5:CG18)+1)</f>
        <v>5</v>
      </c>
      <c r="CH19" s="316" t="str">
        <f ca="1">IFERROR(INDEX($AJ$54:$AJ$65, ROWS($CH$4:CH17)), IFERROR(INDEX($AN$54:$AN$65, ROWS($CH$4:CH17)-ROWS($AJ$54:$AJ$65)), IFERROR(INDEX($AR$54:$AR$65, ROWS($CH$4:CH17)-ROWS($AJ$54:$AJ$65)-ROWS($AN$54:$AN$65)),IFERROR(INDEX($AV$54:$AV$65, ROWS($CH$4:CH17)-ROWS($AJ$54:$AJ$65)-ROWS($AN$54:$AN$65)-ROWS($AR$54:$AR$65)),IFERROR(INDEX($AZ$54:$AZ$65, ROWS($CH$4:CH17)-ROWS($AJ$54:$AJ$65)-ROWS($AN$54:$AN$65)-ROWS($AR$54:$AR$65)-ROWS($AV$54:$AV$65)),IFERROR(INDEX($BD$54:$BD$65, ROWS($CH$4:CH17)-ROWS($AJ$54:$AJ$65)-ROWS($AN$54:$AN$65)-ROWS($AR$54:$AR$65)-ROWS($AV$54:$AV$65)-ROWS($AZ$54:$AZ$65)),IFERROR(INDEX($BH$54:$BH$65, ROWS($CH$4:CH17)-ROWS($AJ$54:$AJ$65)-ROWS($AN$54:$AN$65)-ROWS($AR$54:$AR$65)-ROWS($AV$54:$AV$65)-ROWS($AZ$54:$AZ$65)-ROWS($BD$54:$BD$65)), "")))))))</f>
        <v>Car 2 Gas</v>
      </c>
      <c r="CI19" s="316" t="str">
        <f t="shared" ca="1" si="39"/>
        <v/>
      </c>
      <c r="CJ19" s="316">
        <f ca="1">IF(OR(CK19="",CK19=0),"",MAX(CJ$5:CJ18)+1)</f>
        <v>5</v>
      </c>
      <c r="CK19" s="316">
        <f ca="1">IFERROR(INDEX($AK$54:$AK$65, ROWS($CK$4:CK17)), IFERROR(INDEX($AO$54:$AO$65, ROWS($CK$4:CK17)-ROWS($AK$54:$AK$65)), IFERROR(INDEX($AS$54:$AS$65, ROWS($CK$4:CK17)-ROWS($AK$54:$AK$65)-ROWS($AO$54:$AO$65)),IFERROR(INDEX($AW$54:$AW$65, ROWS($CK$4:CK17)-ROWS($AK$54:$AK$65)-ROWS($AO$54:$AO$65)-ROWS($AS$54:$AS$65)),IFERROR(INDEX($BA$54:$BA$65, ROWS($CK$4:CK17)-ROWS($AK$54:$AK$65)-ROWS($AO$54:$AO$65)-ROWS($AS$54:$AS$65)-ROWS($AW$54:$AW$65)),IFERROR(INDEX($BE$54:$BE$65, ROWS($CK$4:CK17)-ROWS($AK$54:$AK$65)-ROWS($AO$54:$AO$65)-ROWS($AS$54:$AS$65)-ROWS($AW$54:$AW$65)-ROWS($BA$54:$BA$65)),IFERROR(INDEX($BI$54:$BI$65, ROWS($CK$4:CK17)-ROWS($AK$54:$AK$65)-ROWS($AO$54:$AO$65)-ROWS($AS$54:$AS$65)-ROWS($AW$54:$AW$65)-ROWS($BA$54:$BA$65)-ROWS($BE$54:$BE$65)), "")))))))</f>
        <v>80</v>
      </c>
      <c r="CL19" s="316" t="str">
        <f t="shared" ca="1" si="40"/>
        <v/>
      </c>
      <c r="CM19" s="413" t="str">
        <f t="shared" ca="1" si="41"/>
        <v/>
      </c>
      <c r="CN19" s="412">
        <f ca="1">IF(OR(CO19="",CO19=0),"",MAX(CN$5:CN18)+1)</f>
        <v>4</v>
      </c>
      <c r="CO19" s="316" t="str">
        <f ca="1">IFERROR(INDEX($AJ$70:$AJ$81, ROWS($CO$4:CO17)), IFERROR(INDEX($AN$70:$AN$81, ROWS($CO$4:CO17)-ROWS($AJ$70:$AJ$81)), IFERROR(INDEX($AR$70:$AR$81, ROWS($CO$4:CO17)-ROWS($AJ$70:$AJ$81)-ROWS($AN$70:$AN$81)),IFERROR(INDEX($AV$70:$AV$81, ROWS($CO$4:CO17)-ROWS($AJ$70:$AJ$81)-ROWS($AN$70:$AN$81)-ROWS($AR$70:$AR$81)),IFERROR(INDEX($AZ$70:$AZ$81, ROWS($CO$4:CO17)-ROWS($AJ$70:$AJ$81)-ROWS($AN$70:$AN$81)-ROWS($AR$70:$AR$81)-ROWS($AV$70:$AV$81)),IFERROR(INDEX($BD$70:$BD$81, ROWS($CO$4:CO17)-ROWS($AJ$70:$AJ$81)-ROWS($AN$70:$AN$81)-ROWS($AR$70:$AR$81)-ROWS($AV$70:$AV$81)-ROWS($AZ$70:$AZ$81)),IFERROR(INDEX($BH$70:$BH$81, ROWS($CO$4:CO17)-ROWS($AJ$70:$AJ$81)-ROWS($AN$70:$AN$81)-ROWS($AR$70:$AR$81)-ROWS($AV$70:$AV$81)-ROWS($AZ$70:$AZ$81)-ROWS($BD$70:$BD$81)), "")))))))</f>
        <v>Paycheck 2</v>
      </c>
      <c r="CP19" s="316" t="str">
        <f t="shared" ca="1" si="42"/>
        <v/>
      </c>
      <c r="CQ19" s="316">
        <f ca="1">IF(OR(CR19="",CR19=0),"",MAX(CQ$5:CQ18)+1)</f>
        <v>4</v>
      </c>
      <c r="CR19" s="316">
        <f ca="1">IFERROR(INDEX($AK$70:$AK$81, ROWS($CR$4:CR17)), IFERROR(INDEX($AO$70:$AO$81, ROWS($CR$4:CR17)-ROWS($AK$70:$AK$81)), IFERROR(INDEX($AS$70:$AS$81, ROWS($CR$4:CR17)-ROWS($AK$70:$AK$81)-ROWS($AO$70:$AO$81)),IFERROR(INDEX($AW$70:$AW$81, ROWS($CR$4:CR17)-ROWS($AK$70:$AK$81)-ROWS($AO$70:$AO$81)-ROWS($AS$70:$AS$81)),IFERROR(INDEX($BA$70:$BA$81, ROWS($CR$4:CR17)-ROWS($AK$70:$AK$81)-ROWS($AO$70:$AO$81)-ROWS($AS$70:$AS$81)-ROWS($AW$70:$AW$81)),IFERROR(INDEX($BE$70:$BE$81, ROWS($CR$4:CR17)-ROWS($AK$70:$AK$81)-ROWS($AO$70:$AO$81)-ROWS($AS$70:$AS$81)-ROWS($AW$70:$AW$81)-ROWS($BA$70:$BA$81)),IFERROR(INDEX($BI$70:$BI$81, ROWS($CR$4:CR17)-ROWS($AK$70:$AK$81)-ROWS($AO$70:$AO$81)-ROWS($AS$70:$AS$81)-ROWS($AW$70:$AW$81)-ROWS($BA$70:$BA$81)-ROWS($BE$70:$BE$81)), "")))))))</f>
        <v>400</v>
      </c>
      <c r="CS19" s="316" t="str">
        <f t="shared" ca="1" si="43"/>
        <v/>
      </c>
      <c r="CT19" s="413" t="str">
        <f t="shared" ca="1" si="44"/>
        <v/>
      </c>
      <c r="CU19" s="412" t="str">
        <f>IF(OR(CV19="",CV19=0),"",MAX(CU$5:CU18)+1)</f>
        <v/>
      </c>
      <c r="CV19" s="316">
        <f>IFERROR(INDEX($AJ$86:$AJ$97, ROWS($CV$4:CV17)), IFERROR(INDEX($AN$86:$AN$97, ROWS($CV$4:CV17)-ROWS($AJ$86:$AJ$97)), ""))</f>
        <v>0</v>
      </c>
      <c r="CW19" s="316" t="str">
        <f t="shared" si="45"/>
        <v/>
      </c>
      <c r="CX19" s="316" t="str">
        <f>IF(OR(CY19="",CY19=0),"",MAX(CX$5:CX18)+1)</f>
        <v/>
      </c>
      <c r="CY19" s="316">
        <f>IFERROR(INDEX($AK$86:$AK$97, ROWS($CY$4:CY17)), IFERROR(INDEX($AO$86:$AO$97, ROWS($CY$4:CY17)-ROWS($AK$86:$AK$97)), ""))</f>
        <v>0</v>
      </c>
      <c r="CZ19" s="316" t="str">
        <f t="shared" si="46"/>
        <v/>
      </c>
      <c r="DA19" s="413" t="str">
        <f t="shared" si="47"/>
        <v/>
      </c>
      <c r="DC19" s="438" t="str">
        <f ca="1">IF(OR(DD19="",DD19=0),"",MAX(DC$5:DC18)+1)</f>
        <v/>
      </c>
      <c r="DD19" s="434" t="str">
        <f t="shared" ca="1" si="48"/>
        <v/>
      </c>
      <c r="DE19" s="413" t="str">
        <f t="shared" ca="1" si="49"/>
        <v/>
      </c>
      <c r="DF19" s="431" t="str">
        <f ca="1">IF(OR(DG19="",DG19=0),"",MAX(DF$5:DF18)+1)</f>
        <v/>
      </c>
      <c r="DG19" s="412" t="str">
        <f t="shared" ca="1" si="50"/>
        <v/>
      </c>
      <c r="DH19" s="413" t="str">
        <f t="shared" ca="1" si="51"/>
        <v/>
      </c>
      <c r="DI19" s="412" t="str">
        <f t="shared" ca="1" si="52"/>
        <v/>
      </c>
      <c r="DJ19" s="413" t="str">
        <f t="shared" ca="1" si="53"/>
        <v/>
      </c>
      <c r="DK19" s="412" t="str">
        <f t="shared" ca="1" si="54"/>
        <v/>
      </c>
      <c r="DL19" s="413" t="str">
        <f t="shared" ca="1" si="55"/>
        <v/>
      </c>
    </row>
    <row r="20" spans="1:123" s="292" customFormat="1" ht="15" customHeight="1" x14ac:dyDescent="0.3">
      <c r="A20" s="1183"/>
      <c r="B20" s="1182"/>
      <c r="C20" s="1183"/>
      <c r="D20" s="1182"/>
      <c r="E20" s="1183"/>
      <c r="F20" s="1182"/>
      <c r="G20" s="1183"/>
      <c r="H20" s="1182"/>
      <c r="I20" s="1183"/>
      <c r="J20" s="1182"/>
      <c r="K20" s="1183"/>
      <c r="L20" s="1182"/>
      <c r="M20" s="1183"/>
      <c r="N20" s="1182"/>
      <c r="P20" s="295" t="str">
        <f t="shared" ca="1" si="59"/>
        <v>Audible - 14.95</v>
      </c>
      <c r="Q20" s="295" t="str">
        <f t="shared" ca="1" si="58"/>
        <v/>
      </c>
      <c r="R20" s="295" t="str">
        <f t="shared" ca="1" si="58"/>
        <v/>
      </c>
      <c r="S20" s="296" t="str">
        <f t="shared" ca="1" si="58"/>
        <v/>
      </c>
      <c r="T20" s="295" t="str">
        <f t="shared" ca="1" si="58"/>
        <v/>
      </c>
      <c r="U20" s="295" t="str">
        <f t="shared" ca="1" si="58"/>
        <v/>
      </c>
      <c r="V20" s="1158" t="s">
        <v>508</v>
      </c>
      <c r="W20" s="1159"/>
      <c r="X20" s="445">
        <f ca="1">IF(X16="",0,X16)</f>
        <v>13056.349999999999</v>
      </c>
      <c r="Y20"/>
      <c r="AB20" s="299"/>
      <c r="AC20" s="358" t="str">
        <f>IF('Data Entry'!B26="","",'Data Entry'!B26)</f>
        <v/>
      </c>
      <c r="AD20" s="356" t="str">
        <f>IF('Data Entry'!A26="","",'Data Entry'!A26)</f>
        <v/>
      </c>
      <c r="AE20" s="363" t="str">
        <f>IF('Data Entry'!C26="","",'Data Entry'!C26)</f>
        <v/>
      </c>
      <c r="AF20" s="402" t="str">
        <f>IF('Data Entry'!E26="","",'Data Entry'!E26)</f>
        <v/>
      </c>
      <c r="AG20" s="300"/>
      <c r="AH20"/>
      <c r="AI20" s="1153">
        <f>IF(A11="","",--TEXT(A11,"dd"))</f>
        <v>3</v>
      </c>
      <c r="AJ20" s="1154"/>
      <c r="AK20" s="1154"/>
      <c r="AL20" s="1155"/>
      <c r="AM20" s="1153">
        <f>IF(C11="","",--TEXT(C11,"dd"))</f>
        <v>4</v>
      </c>
      <c r="AN20" s="1154"/>
      <c r="AO20" s="1154"/>
      <c r="AP20" s="1155"/>
      <c r="AQ20" s="1153">
        <f>IF(E11="","",--TEXT(E11,"dd"))</f>
        <v>5</v>
      </c>
      <c r="AR20" s="1154"/>
      <c r="AS20" s="1154"/>
      <c r="AT20" s="1155"/>
      <c r="AU20" s="1153">
        <f>IF(G11="","",--TEXT(G11,"dd"))</f>
        <v>6</v>
      </c>
      <c r="AV20" s="1154"/>
      <c r="AW20" s="1154"/>
      <c r="AX20" s="1155"/>
      <c r="AY20" s="1153">
        <f>IF(I11="","",--TEXT(I11,"dd"))</f>
        <v>7</v>
      </c>
      <c r="AZ20" s="1154"/>
      <c r="BA20" s="1154"/>
      <c r="BB20" s="1155"/>
      <c r="BC20" s="1153">
        <f>IF(K11="","",--TEXT(K11,"dd"))</f>
        <v>8</v>
      </c>
      <c r="BD20" s="1154"/>
      <c r="BE20" s="1154"/>
      <c r="BF20" s="1155"/>
      <c r="BG20" s="1153">
        <f>IF(M11="","",--TEXT(M11,"dd"))</f>
        <v>9</v>
      </c>
      <c r="BH20" s="1154"/>
      <c r="BI20" s="1154"/>
      <c r="BJ20" s="1155"/>
      <c r="BL20" s="412" t="str">
        <f ca="1">IF(OR(BM20="",BM20=0),"",MAX(BL$5:BL19)+1)</f>
        <v/>
      </c>
      <c r="BM20" s="316" t="str">
        <f ca="1">IFERROR(INDEX($AJ$6:$AJ$17, ROWS(BM$4:$BM18)), IFERROR(INDEX($AN$6:$AN$17, ROWS(BM$4:$BM18)-ROWS($AJ$6:$AJ$17)), IFERROR(INDEX($AR$6:$AR$17, ROWS(BM$4:$BM18)-ROWS($AJ$6:$AJ$17)-ROWS($AN$6:$AN$17)),IFERROR(INDEX($AV$6:$AV$17, ROWS(BM$4:$BM18)-ROWS($AJ$6:$AJ$17)-ROWS($AN$6:$AN$17)-ROWS($AR$6:$AR$17)),IFERROR(INDEX($AZ$6:$AZ$17, ROWS(BM$4:$BM18)-ROWS($AJ$6:$AJ$17)-ROWS($AN$6:$AN$17)-ROWS($AR$6:$AR$17)-ROWS($AV$6:$AV$17)),IFERROR(INDEX($BD$6:$BD$17, ROWS(BM$4:$BM18)-ROWS($AJ$6:$AJ$17)-ROWS($AN$6:$AN$17)-ROWS($AR$6:$AR$17)-ROWS($AV$6:$AV$17)-ROWS($AZ$6:$AZ$17)),IFERROR(INDEX($BH$6:$BH$17, ROWS(BM$4:$BM18)-ROWS($AJ$6:$AJ$17)-ROWS($AN$6:$AN$17)-ROWS($AR$6:$AR$17)-ROWS($AV$6:$AV$17)-ROWS($AZ$6:$AZ$17)-ROWS($BD$6:$BD$17)), "")))))))</f>
        <v/>
      </c>
      <c r="BN20" s="316" t="str">
        <f t="shared" ca="1" si="30"/>
        <v/>
      </c>
      <c r="BO20" s="316" t="str">
        <f ca="1">IF(OR(BP20="",BP20=0),"",MAX(BO$5:BO19)+1)</f>
        <v/>
      </c>
      <c r="BP20" s="316" t="str">
        <f ca="1">IFERROR(INDEX($AK$6:$AK$17, ROWS($BP$4:BP18)), IFERROR(INDEX($AO$6:$AO$17, ROWS($BP$4:BP18)-ROWS($AK$6:$AK$17)), IFERROR(INDEX($AS$6:$AS$17, ROWS($BP$4:BP18)-ROWS($AK$6:$AK$17)-ROWS($AO$6:$AO$17)),IFERROR(INDEX($AW$6:$AW$17, ROWS($BP$4:BP18)-ROWS($AK$6:$AK$17)-ROWS($AO$6:$AO$17)-ROWS($AS$6:$AS$17)),IFERROR(INDEX($BA$6:$BA$17, ROWS($BP$4:BP18)-ROWS($AK$6:$AK$17)-ROWS($AO$6:$AO$17)-ROWS($AS$6:$AS$17)-ROWS($AW$6:$AW$17)),IFERROR(INDEX($BE$6:$BE$17, ROWS($BP$4:BP18)-ROWS($AK$6:$AK$17)-ROWS($AO$6:$AO$17)-ROWS($AS$6:$AS$17)-ROWS($AW$6:$AW$17)-ROWS($BA$6:$BA$17)),IFERROR(INDEX($BI$6:$BI$17, ROWS($BP$4:BP18)-ROWS($AK$6:$AK$17)-ROWS($AO$6:$AO$17)-ROWS($AS$6:$AS$17)-ROWS($AW$6:$AW$17)-ROWS($BA$6:$BA$17)-ROWS($BE$6:$BE$17)), "")))))))</f>
        <v/>
      </c>
      <c r="BQ20" s="316" t="str">
        <f t="shared" ca="1" si="31"/>
        <v/>
      </c>
      <c r="BR20" s="413" t="str">
        <f t="shared" ca="1" si="32"/>
        <v/>
      </c>
      <c r="BS20" s="412" t="str">
        <f ca="1">IF(OR(BT20="",BT20=0),"",MAX(BS$5:BS19)+1)</f>
        <v/>
      </c>
      <c r="BT20" s="316" t="str">
        <f ca="1">IFERROR(INDEX($AJ$22:$AJ$33, ROWS($BT$4:BT18)), IFERROR(INDEX($AN$22:$AN$33, ROWS($BT$4:BT18)-ROWS($AJ$22:$AJ$33)), IFERROR(INDEX($AR$22:$AR$33, ROWS($BT$4:BT18)-ROWS($AJ$22:$AJ$33)-ROWS($AN$22:$AN$33)),IFERROR(INDEX($AV$22:$AV$33, ROWS($BT$4:BT18)-ROWS($AJ$22:$AJ$33)-ROWS($AN$22:$AN$33)-ROWS($AR$22:$AR$33)),IFERROR(INDEX($AZ$22:$AZ$33, ROWS($BT$4:BT18)-ROWS($AJ$22:$AJ$33)-ROWS($AN$22:$AN$33)-ROWS($AR$22:$AR$33)-ROWS($AV$22:$AV$33)),IFERROR(INDEX($BD$22:$BD$33, ROWS($BT$4:BT18)-ROWS($AJ$22:$AJ$33)-ROWS($AN$22:$AN$33)-ROWS($AR$22:$AR$33)-ROWS($AV$22:$AV$33)-ROWS($AZ$22:$AZ$33)),IFERROR(INDEX($BH$22:$BH$33, ROWS($BT$4:BT18)-ROWS($AJ$22:$AJ$33)-ROWS($AN$22:$AN$33)-ROWS($AR$22:$AR$33)-ROWS($AV$22:$AV$33)-ROWS($AZ$22:$AZ$33)-ROWS($BD$22:$BD$33)), "")))))))</f>
        <v/>
      </c>
      <c r="BU20" s="316" t="str">
        <f t="shared" ca="1" si="33"/>
        <v/>
      </c>
      <c r="BV20" s="316" t="str">
        <f ca="1">IF(OR(BW20="",BW20=0),"",MAX(BV$5:BV19)+1)</f>
        <v/>
      </c>
      <c r="BW20" s="316" t="str">
        <f ca="1">IFERROR(INDEX($AK$22:$AK$33, ROWS($BW$4:BW18)), IFERROR(INDEX($AO$22:$AO$33, ROWS($BW$4:BW18)-ROWS($AK$22:$AK$33)), IFERROR(INDEX($AS$22:$AS$33, ROWS($BW$4:BW18)-ROWS($AK$22:$AK$33)-ROWS($AO$22:$AO$33)),IFERROR(INDEX($AW$22:$AW$33, ROWS($BW$4:BW18)-ROWS($AK$22:$AK$33)-ROWS($AO$22:$AO$33)-ROWS($AS$22:$AS$33)),IFERROR(INDEX($BA$22:$BA$33, ROWS($BW$4:BW18)-ROWS($AK$22:$AK$33)-ROWS($AO$22:$AO$33)-ROWS($AS$22:$AS$33)-ROWS($AW$22:$AW$33)),IFERROR(INDEX($BE$22:$BE$33, ROWS($BW$4:BW18)-ROWS($AK$22:$AK$33)-ROWS($AO$22:$AO$33)-ROWS($AS$22:$AS$33)-ROWS($AW$22:$AW$33)-ROWS($BA$22:$BA$33)),IFERROR(INDEX($BI$22:$BI$33, ROWS($BW$4:BW18)-ROWS($AK$22:$AK$33)-ROWS($AO$22:$AO$33)-ROWS($AS$22:$AS$33)-ROWS($AW$22:$AW$33)-ROWS($BA$22:$BA$33)-ROWS($BE$22:$BE$33)), "")))))))</f>
        <v/>
      </c>
      <c r="BX20" s="316" t="str">
        <f t="shared" ca="1" si="34"/>
        <v/>
      </c>
      <c r="BY20" s="413" t="str">
        <f t="shared" ca="1" si="35"/>
        <v/>
      </c>
      <c r="BZ20" s="412">
        <f ca="1">IF(OR(CA20="",CA20=0),"",MAX(BZ$5:BZ19)+1)</f>
        <v>4</v>
      </c>
      <c r="CA20" s="316" t="str">
        <f ca="1">IFERROR(INDEX($AJ$38:$AJ$49, ROWS($CA$4:CA18)), IFERROR(INDEX($AN$38:$AN$49, ROWS($CA$4:CA18)-ROWS($AJ$38:$AJ$49)), IFERROR(INDEX($AR$38:$AR$49, ROWS($CA$4:CA18)-ROWS($AJ$38:$AJ$49)-ROWS($AN$38:$AN$49)),IFERROR(INDEX($AV$38:$AV$49, ROWS($CA$4:CA18)-ROWS($AJ$38:$AJ$49)-ROWS($AN$38:$AN$49)-ROWS($AR$38:$AR$49)),IFERROR(INDEX($AZ$38:$AZ$49, ROWS($CA$4:CA18)-ROWS($AJ$38:$AJ$49)-ROWS($AN$38:$AN$49)-ROWS($AR$38:$AR$49)-ROWS($AV$38:$AV$49)),IFERROR(INDEX($BD$38:$BD$49, ROWS($CA$4:CA18)-ROWS($AJ$38:$AJ$49)-ROWS($AN$38:$AN$49)-ROWS($AR$38:$AR$49)-ROWS($AV$38:$AV$49)-ROWS($AZ$38:$AZ$49)),IFERROR(INDEX($BH$38:$BH$49, ROWS($CA$4:CA18)-ROWS($AJ$38:$AJ$49)-ROWS($AN$38:$AN$49)-ROWS($AR$38:$AR$49)-ROWS($AV$38:$AV$49)-ROWS($AZ$38:$AZ$49)-ROWS($BD$38:$BD$49)), "")))))))</f>
        <v>Lawn Service</v>
      </c>
      <c r="CB20" s="316" t="str">
        <f t="shared" ca="1" si="36"/>
        <v/>
      </c>
      <c r="CC20" s="316">
        <f ca="1">IF(OR(CD20="",CD20=0),"",MAX(CC$5:CC19)+1)</f>
        <v>4</v>
      </c>
      <c r="CD20" s="316">
        <f ca="1">IFERROR(INDEX($AK$38:$AK$49, ROWS($CD$4:CD18)), IFERROR(INDEX($AO$38:$AO$49, ROWS($CD$4:CD18)-ROWS($AK$38:$AK$49)), IFERROR(INDEX($AS$38:$AS$49, ROWS($CD$4:CD18)-ROWS($AK$38:$AK$49)-ROWS($AO$38:$AO$49)),IFERROR(INDEX($AW$38:$AW$49, ROWS($CD$4:CD18)-ROWS($AK$38:$AK$49)-ROWS($AO$38:$AO$49)-ROWS($AS$38:$AS$49)),IFERROR(INDEX($BA$38:$BA$49, ROWS($CD$4:CD18)-ROWS($AK$38:$AK$49)-ROWS($AO$38:$AO$49)-ROWS($AS$38:$AS$49)-ROWS($AW$38:$AW$49)),IFERROR(INDEX($BE$38:$BE$49, ROWS($CD$4:CD18)-ROWS($AK$38:$AK$49)-ROWS($AO$38:$AO$49)-ROWS($AS$38:$AS$49)-ROWS($AW$38:$AW$49)-ROWS($BA$38:$BA$49)),IFERROR(INDEX($BI$38:$BI$49, ROWS($CD$4:CD18)-ROWS($AK$38:$AK$49)-ROWS($AO$38:$AO$49)-ROWS($AS$38:$AS$49)-ROWS($AW$38:$AW$49)-ROWS($BA$38:$BA$49)-ROWS($BE$38:$BE$49)), "")))))))</f>
        <v>50</v>
      </c>
      <c r="CE20" s="316" t="str">
        <f t="shared" ca="1" si="37"/>
        <v/>
      </c>
      <c r="CF20" s="413" t="str">
        <f t="shared" ca="1" si="38"/>
        <v/>
      </c>
      <c r="CG20" s="412" t="str">
        <f ca="1">IF(OR(CH20="",CH20=0),"",MAX(CG$5:CG19)+1)</f>
        <v/>
      </c>
      <c r="CH20" s="316" t="str">
        <f ca="1">IFERROR(INDEX($AJ$54:$AJ$65, ROWS($CH$4:CH18)), IFERROR(INDEX($AN$54:$AN$65, ROWS($CH$4:CH18)-ROWS($AJ$54:$AJ$65)), IFERROR(INDEX($AR$54:$AR$65, ROWS($CH$4:CH18)-ROWS($AJ$54:$AJ$65)-ROWS($AN$54:$AN$65)),IFERROR(INDEX($AV$54:$AV$65, ROWS($CH$4:CH18)-ROWS($AJ$54:$AJ$65)-ROWS($AN$54:$AN$65)-ROWS($AR$54:$AR$65)),IFERROR(INDEX($AZ$54:$AZ$65, ROWS($CH$4:CH18)-ROWS($AJ$54:$AJ$65)-ROWS($AN$54:$AN$65)-ROWS($AR$54:$AR$65)-ROWS($AV$54:$AV$65)),IFERROR(INDEX($BD$54:$BD$65, ROWS($CH$4:CH18)-ROWS($AJ$54:$AJ$65)-ROWS($AN$54:$AN$65)-ROWS($AR$54:$AR$65)-ROWS($AV$54:$AV$65)-ROWS($AZ$54:$AZ$65)),IFERROR(INDEX($BH$54:$BH$65, ROWS($CH$4:CH18)-ROWS($AJ$54:$AJ$65)-ROWS($AN$54:$AN$65)-ROWS($AR$54:$AR$65)-ROWS($AV$54:$AV$65)-ROWS($AZ$54:$AZ$65)-ROWS($BD$54:$BD$65)), "")))))))</f>
        <v/>
      </c>
      <c r="CI20" s="316" t="str">
        <f t="shared" ca="1" si="39"/>
        <v/>
      </c>
      <c r="CJ20" s="316" t="str">
        <f ca="1">IF(OR(CK20="",CK20=0),"",MAX(CJ$5:CJ19)+1)</f>
        <v/>
      </c>
      <c r="CK20" s="316" t="str">
        <f ca="1">IFERROR(INDEX($AK$54:$AK$65, ROWS($CK$4:CK18)), IFERROR(INDEX($AO$54:$AO$65, ROWS($CK$4:CK18)-ROWS($AK$54:$AK$65)), IFERROR(INDEX($AS$54:$AS$65, ROWS($CK$4:CK18)-ROWS($AK$54:$AK$65)-ROWS($AO$54:$AO$65)),IFERROR(INDEX($AW$54:$AW$65, ROWS($CK$4:CK18)-ROWS($AK$54:$AK$65)-ROWS($AO$54:$AO$65)-ROWS($AS$54:$AS$65)),IFERROR(INDEX($BA$54:$BA$65, ROWS($CK$4:CK18)-ROWS($AK$54:$AK$65)-ROWS($AO$54:$AO$65)-ROWS($AS$54:$AS$65)-ROWS($AW$54:$AW$65)),IFERROR(INDEX($BE$54:$BE$65, ROWS($CK$4:CK18)-ROWS($AK$54:$AK$65)-ROWS($AO$54:$AO$65)-ROWS($AS$54:$AS$65)-ROWS($AW$54:$AW$65)-ROWS($BA$54:$BA$65)),IFERROR(INDEX($BI$54:$BI$65, ROWS($CK$4:CK18)-ROWS($AK$54:$AK$65)-ROWS($AO$54:$AO$65)-ROWS($AS$54:$AS$65)-ROWS($AW$54:$AW$65)-ROWS($BA$54:$BA$65)-ROWS($BE$54:$BE$65)), "")))))))</f>
        <v/>
      </c>
      <c r="CL20" s="316" t="str">
        <f t="shared" ca="1" si="40"/>
        <v/>
      </c>
      <c r="CM20" s="413" t="str">
        <f t="shared" ca="1" si="41"/>
        <v/>
      </c>
      <c r="CN20" s="412">
        <f ca="1">IF(OR(CO20="",CO20=0),"",MAX(CN$5:CN19)+1)</f>
        <v>5</v>
      </c>
      <c r="CO20" s="316" t="str">
        <f ca="1">IFERROR(INDEX($AJ$70:$AJ$81, ROWS($CO$4:CO18)), IFERROR(INDEX($AN$70:$AN$81, ROWS($CO$4:CO18)-ROWS($AJ$70:$AJ$81)), IFERROR(INDEX($AR$70:$AR$81, ROWS($CO$4:CO18)-ROWS($AJ$70:$AJ$81)-ROWS($AN$70:$AN$81)),IFERROR(INDEX($AV$70:$AV$81, ROWS($CO$4:CO18)-ROWS($AJ$70:$AJ$81)-ROWS($AN$70:$AN$81)-ROWS($AR$70:$AR$81)),IFERROR(INDEX($AZ$70:$AZ$81, ROWS($CO$4:CO18)-ROWS($AJ$70:$AJ$81)-ROWS($AN$70:$AN$81)-ROWS($AR$70:$AR$81)-ROWS($AV$70:$AV$81)),IFERROR(INDEX($BD$70:$BD$81, ROWS($CO$4:CO18)-ROWS($AJ$70:$AJ$81)-ROWS($AN$70:$AN$81)-ROWS($AR$70:$AR$81)-ROWS($AV$70:$AV$81)-ROWS($AZ$70:$AZ$81)),IFERROR(INDEX($BH$70:$BH$81, ROWS($CO$4:CO18)-ROWS($AJ$70:$AJ$81)-ROWS($AN$70:$AN$81)-ROWS($AR$70:$AR$81)-ROWS($AV$70:$AV$81)-ROWS($AZ$70:$AZ$81)-ROWS($BD$70:$BD$81)), "")))))))</f>
        <v>Lawn Service</v>
      </c>
      <c r="CP20" s="316" t="str">
        <f t="shared" ca="1" si="42"/>
        <v/>
      </c>
      <c r="CQ20" s="316">
        <f ca="1">IF(OR(CR20="",CR20=0),"",MAX(CQ$5:CQ19)+1)</f>
        <v>5</v>
      </c>
      <c r="CR20" s="316">
        <f ca="1">IFERROR(INDEX($AK$70:$AK$81, ROWS($CR$4:CR18)), IFERROR(INDEX($AO$70:$AO$81, ROWS($CR$4:CR18)-ROWS($AK$70:$AK$81)), IFERROR(INDEX($AS$70:$AS$81, ROWS($CR$4:CR18)-ROWS($AK$70:$AK$81)-ROWS($AO$70:$AO$81)),IFERROR(INDEX($AW$70:$AW$81, ROWS($CR$4:CR18)-ROWS($AK$70:$AK$81)-ROWS($AO$70:$AO$81)-ROWS($AS$70:$AS$81)),IFERROR(INDEX($BA$70:$BA$81, ROWS($CR$4:CR18)-ROWS($AK$70:$AK$81)-ROWS($AO$70:$AO$81)-ROWS($AS$70:$AS$81)-ROWS($AW$70:$AW$81)),IFERROR(INDEX($BE$70:$BE$81, ROWS($CR$4:CR18)-ROWS($AK$70:$AK$81)-ROWS($AO$70:$AO$81)-ROWS($AS$70:$AS$81)-ROWS($AW$70:$AW$81)-ROWS($BA$70:$BA$81)),IFERROR(INDEX($BI$70:$BI$81, ROWS($CR$4:CR18)-ROWS($AK$70:$AK$81)-ROWS($AO$70:$AO$81)-ROWS($AS$70:$AS$81)-ROWS($AW$70:$AW$81)-ROWS($BA$70:$BA$81)-ROWS($BE$70:$BE$81)), "")))))))</f>
        <v>50</v>
      </c>
      <c r="CS20" s="316" t="str">
        <f t="shared" ca="1" si="43"/>
        <v/>
      </c>
      <c r="CT20" s="413" t="str">
        <f t="shared" ca="1" si="44"/>
        <v/>
      </c>
      <c r="CU20" s="412" t="str">
        <f>IF(OR(CV20="",CV20=0),"",MAX(CU$5:CU19)+1)</f>
        <v/>
      </c>
      <c r="CV20" s="316">
        <f>IFERROR(INDEX($AJ$86:$AJ$97, ROWS($CV$4:CV18)), IFERROR(INDEX($AN$86:$AN$97, ROWS($CV$4:CV18)-ROWS($AJ$86:$AJ$97)), ""))</f>
        <v>0</v>
      </c>
      <c r="CW20" s="316" t="str">
        <f t="shared" si="45"/>
        <v/>
      </c>
      <c r="CX20" s="316" t="str">
        <f>IF(OR(CY20="",CY20=0),"",MAX(CX$5:CX19)+1)</f>
        <v/>
      </c>
      <c r="CY20" s="316">
        <f>IFERROR(INDEX($AK$86:$AK$97, ROWS($CY$4:CY18)), IFERROR(INDEX($AO$86:$AO$97, ROWS($CY$4:CY18)-ROWS($AK$86:$AK$97)), ""))</f>
        <v>0</v>
      </c>
      <c r="CZ20" s="316" t="str">
        <f t="shared" si="46"/>
        <v/>
      </c>
      <c r="DA20" s="413" t="str">
        <f t="shared" si="47"/>
        <v/>
      </c>
      <c r="DC20" s="438" t="str">
        <f ca="1">IF(OR(DD20="",DD20=0),"",MAX(DC$5:DC19)+1)</f>
        <v/>
      </c>
      <c r="DD20" s="434" t="str">
        <f t="shared" ca="1" si="48"/>
        <v/>
      </c>
      <c r="DE20" s="413" t="str">
        <f t="shared" ca="1" si="49"/>
        <v/>
      </c>
      <c r="DF20" s="431" t="str">
        <f ca="1">IF(OR(DG20="",DG20=0),"",MAX(DF$5:DF19)+1)</f>
        <v/>
      </c>
      <c r="DG20" s="412" t="str">
        <f t="shared" ca="1" si="50"/>
        <v/>
      </c>
      <c r="DH20" s="413" t="str">
        <f t="shared" ca="1" si="51"/>
        <v/>
      </c>
      <c r="DI20" s="412" t="str">
        <f t="shared" ca="1" si="52"/>
        <v/>
      </c>
      <c r="DJ20" s="413" t="str">
        <f t="shared" ca="1" si="53"/>
        <v/>
      </c>
      <c r="DK20" s="412" t="str">
        <f t="shared" ca="1" si="54"/>
        <v/>
      </c>
      <c r="DL20" s="413" t="str">
        <f t="shared" ca="1" si="55"/>
        <v/>
      </c>
    </row>
    <row r="21" spans="1:123" s="292" customFormat="1" ht="15" customHeight="1" thickBot="1" x14ac:dyDescent="0.35">
      <c r="A21" s="1183" t="s">
        <v>478</v>
      </c>
      <c r="B21" s="1182"/>
      <c r="C21" s="1183" t="s">
        <v>478</v>
      </c>
      <c r="D21" s="1182"/>
      <c r="E21" s="1183" t="s">
        <v>478</v>
      </c>
      <c r="F21" s="1182"/>
      <c r="G21" s="1183" t="s">
        <v>478</v>
      </c>
      <c r="H21" s="1182"/>
      <c r="I21" s="1183" t="s">
        <v>478</v>
      </c>
      <c r="J21" s="1182"/>
      <c r="K21" s="1183" t="s">
        <v>478</v>
      </c>
      <c r="L21" s="1182"/>
      <c r="M21" s="1183" t="s">
        <v>478</v>
      </c>
      <c r="N21" s="1182"/>
      <c r="P21" s="295" t="str">
        <f t="shared" ca="1" si="59"/>
        <v/>
      </c>
      <c r="Q21" s="295" t="str">
        <f t="shared" ca="1" si="58"/>
        <v/>
      </c>
      <c r="R21" s="295" t="str">
        <f t="shared" ca="1" si="58"/>
        <v/>
      </c>
      <c r="S21" s="296" t="str">
        <f t="shared" ca="1" si="58"/>
        <v/>
      </c>
      <c r="T21" s="295" t="str">
        <f t="shared" ca="1" si="58"/>
        <v/>
      </c>
      <c r="U21" s="295" t="str">
        <f t="shared" ca="1" si="58"/>
        <v/>
      </c>
      <c r="V21" s="1158"/>
      <c r="W21" s="1159"/>
      <c r="X21" s="445"/>
      <c r="Y21"/>
      <c r="AB21" s="299"/>
      <c r="AC21" s="358" t="str">
        <f>IF('Data Entry'!B27="","",'Data Entry'!B27)</f>
        <v/>
      </c>
      <c r="AD21" s="356" t="str">
        <f>IF('Data Entry'!A27="","",'Data Entry'!A27)</f>
        <v/>
      </c>
      <c r="AE21" s="363" t="str">
        <f>IF('Data Entry'!C27="","",'Data Entry'!C27)</f>
        <v/>
      </c>
      <c r="AF21" s="402" t="str">
        <f>IF('Data Entry'!E27="","",'Data Entry'!E27)</f>
        <v/>
      </c>
      <c r="AG21" s="300"/>
      <c r="AH21"/>
      <c r="AI21" s="312"/>
      <c r="AJ21" s="313" t="s">
        <v>483</v>
      </c>
      <c r="AK21" s="313" t="s">
        <v>13</v>
      </c>
      <c r="AL21" s="314" t="s">
        <v>11</v>
      </c>
      <c r="AM21" s="312"/>
      <c r="AN21" s="313" t="s">
        <v>483</v>
      </c>
      <c r="AO21" s="313" t="s">
        <v>13</v>
      </c>
      <c r="AP21" s="314" t="s">
        <v>11</v>
      </c>
      <c r="AQ21" s="312"/>
      <c r="AR21" s="313" t="s">
        <v>483</v>
      </c>
      <c r="AS21" s="313" t="s">
        <v>13</v>
      </c>
      <c r="AT21" s="314" t="s">
        <v>11</v>
      </c>
      <c r="AU21" s="312"/>
      <c r="AV21" s="313" t="s">
        <v>483</v>
      </c>
      <c r="AW21" s="313" t="s">
        <v>13</v>
      </c>
      <c r="AX21" s="314" t="s">
        <v>11</v>
      </c>
      <c r="AY21" s="312"/>
      <c r="AZ21" s="313" t="s">
        <v>483</v>
      </c>
      <c r="BA21" s="313" t="s">
        <v>13</v>
      </c>
      <c r="BB21" s="314" t="s">
        <v>11</v>
      </c>
      <c r="BC21" s="312"/>
      <c r="BD21" s="313" t="s">
        <v>483</v>
      </c>
      <c r="BE21" s="313" t="s">
        <v>13</v>
      </c>
      <c r="BF21" s="314" t="s">
        <v>11</v>
      </c>
      <c r="BG21" s="312"/>
      <c r="BH21" s="313" t="s">
        <v>483</v>
      </c>
      <c r="BI21" s="313" t="s">
        <v>13</v>
      </c>
      <c r="BJ21" s="314" t="s">
        <v>11</v>
      </c>
      <c r="BL21" s="412" t="str">
        <f ca="1">IF(OR(BM21="",BM21=0),"",MAX(BL$5:BL20)+1)</f>
        <v/>
      </c>
      <c r="BM21" s="316" t="str">
        <f ca="1">IFERROR(INDEX($AJ$6:$AJ$17, ROWS(BM$4:$BM19)), IFERROR(INDEX($AN$6:$AN$17, ROWS(BM$4:$BM19)-ROWS($AJ$6:$AJ$17)), IFERROR(INDEX($AR$6:$AR$17, ROWS(BM$4:$BM19)-ROWS($AJ$6:$AJ$17)-ROWS($AN$6:$AN$17)),IFERROR(INDEX($AV$6:$AV$17, ROWS(BM$4:$BM19)-ROWS($AJ$6:$AJ$17)-ROWS($AN$6:$AN$17)-ROWS($AR$6:$AR$17)),IFERROR(INDEX($AZ$6:$AZ$17, ROWS(BM$4:$BM19)-ROWS($AJ$6:$AJ$17)-ROWS($AN$6:$AN$17)-ROWS($AR$6:$AR$17)-ROWS($AV$6:$AV$17)),IFERROR(INDEX($BD$6:$BD$17, ROWS(BM$4:$BM19)-ROWS($AJ$6:$AJ$17)-ROWS($AN$6:$AN$17)-ROWS($AR$6:$AR$17)-ROWS($AV$6:$AV$17)-ROWS($AZ$6:$AZ$17)),IFERROR(INDEX($BH$6:$BH$17, ROWS(BM$4:$BM19)-ROWS($AJ$6:$AJ$17)-ROWS($AN$6:$AN$17)-ROWS($AR$6:$AR$17)-ROWS($AV$6:$AV$17)-ROWS($AZ$6:$AZ$17)-ROWS($BD$6:$BD$17)), "")))))))</f>
        <v/>
      </c>
      <c r="BN21" s="316" t="str">
        <f t="shared" ca="1" si="30"/>
        <v/>
      </c>
      <c r="BO21" s="316" t="str">
        <f ca="1">IF(OR(BP21="",BP21=0),"",MAX(BO$5:BO20)+1)</f>
        <v/>
      </c>
      <c r="BP21" s="316" t="str">
        <f ca="1">IFERROR(INDEX($AK$6:$AK$17, ROWS($BP$4:BP19)), IFERROR(INDEX($AO$6:$AO$17, ROWS($BP$4:BP19)-ROWS($AK$6:$AK$17)), IFERROR(INDEX($AS$6:$AS$17, ROWS($BP$4:BP19)-ROWS($AK$6:$AK$17)-ROWS($AO$6:$AO$17)),IFERROR(INDEX($AW$6:$AW$17, ROWS($BP$4:BP19)-ROWS($AK$6:$AK$17)-ROWS($AO$6:$AO$17)-ROWS($AS$6:$AS$17)),IFERROR(INDEX($BA$6:$BA$17, ROWS($BP$4:BP19)-ROWS($AK$6:$AK$17)-ROWS($AO$6:$AO$17)-ROWS($AS$6:$AS$17)-ROWS($AW$6:$AW$17)),IFERROR(INDEX($BE$6:$BE$17, ROWS($BP$4:BP19)-ROWS($AK$6:$AK$17)-ROWS($AO$6:$AO$17)-ROWS($AS$6:$AS$17)-ROWS($AW$6:$AW$17)-ROWS($BA$6:$BA$17)),IFERROR(INDEX($BI$6:$BI$17, ROWS($BP$4:BP19)-ROWS($AK$6:$AK$17)-ROWS($AO$6:$AO$17)-ROWS($AS$6:$AS$17)-ROWS($AW$6:$AW$17)-ROWS($BA$6:$BA$17)-ROWS($BE$6:$BE$17)), "")))))))</f>
        <v/>
      </c>
      <c r="BQ21" s="316" t="str">
        <f t="shared" ca="1" si="31"/>
        <v/>
      </c>
      <c r="BR21" s="413" t="str">
        <f t="shared" ca="1" si="32"/>
        <v/>
      </c>
      <c r="BS21" s="412" t="str">
        <f ca="1">IF(OR(BT21="",BT21=0),"",MAX(BS$5:BS20)+1)</f>
        <v/>
      </c>
      <c r="BT21" s="316" t="str">
        <f ca="1">IFERROR(INDEX($AJ$22:$AJ$33, ROWS($BT$4:BT19)), IFERROR(INDEX($AN$22:$AN$33, ROWS($BT$4:BT19)-ROWS($AJ$22:$AJ$33)), IFERROR(INDEX($AR$22:$AR$33, ROWS($BT$4:BT19)-ROWS($AJ$22:$AJ$33)-ROWS($AN$22:$AN$33)),IFERROR(INDEX($AV$22:$AV$33, ROWS($BT$4:BT19)-ROWS($AJ$22:$AJ$33)-ROWS($AN$22:$AN$33)-ROWS($AR$22:$AR$33)),IFERROR(INDEX($AZ$22:$AZ$33, ROWS($BT$4:BT19)-ROWS($AJ$22:$AJ$33)-ROWS($AN$22:$AN$33)-ROWS($AR$22:$AR$33)-ROWS($AV$22:$AV$33)),IFERROR(INDEX($BD$22:$BD$33, ROWS($BT$4:BT19)-ROWS($AJ$22:$AJ$33)-ROWS($AN$22:$AN$33)-ROWS($AR$22:$AR$33)-ROWS($AV$22:$AV$33)-ROWS($AZ$22:$AZ$33)),IFERROR(INDEX($BH$22:$BH$33, ROWS($BT$4:BT19)-ROWS($AJ$22:$AJ$33)-ROWS($AN$22:$AN$33)-ROWS($AR$22:$AR$33)-ROWS($AV$22:$AV$33)-ROWS($AZ$22:$AZ$33)-ROWS($BD$22:$BD$33)), "")))))))</f>
        <v/>
      </c>
      <c r="BU21" s="316" t="str">
        <f t="shared" ca="1" si="33"/>
        <v/>
      </c>
      <c r="BV21" s="316" t="str">
        <f ca="1">IF(OR(BW21="",BW21=0),"",MAX(BV$5:BV20)+1)</f>
        <v/>
      </c>
      <c r="BW21" s="316" t="str">
        <f ca="1">IFERROR(INDEX($AK$22:$AK$33, ROWS($BW$4:BW19)), IFERROR(INDEX($AO$22:$AO$33, ROWS($BW$4:BW19)-ROWS($AK$22:$AK$33)), IFERROR(INDEX($AS$22:$AS$33, ROWS($BW$4:BW19)-ROWS($AK$22:$AK$33)-ROWS($AO$22:$AO$33)),IFERROR(INDEX($AW$22:$AW$33, ROWS($BW$4:BW19)-ROWS($AK$22:$AK$33)-ROWS($AO$22:$AO$33)-ROWS($AS$22:$AS$33)),IFERROR(INDEX($BA$22:$BA$33, ROWS($BW$4:BW19)-ROWS($AK$22:$AK$33)-ROWS($AO$22:$AO$33)-ROWS($AS$22:$AS$33)-ROWS($AW$22:$AW$33)),IFERROR(INDEX($BE$22:$BE$33, ROWS($BW$4:BW19)-ROWS($AK$22:$AK$33)-ROWS($AO$22:$AO$33)-ROWS($AS$22:$AS$33)-ROWS($AW$22:$AW$33)-ROWS($BA$22:$BA$33)),IFERROR(INDEX($BI$22:$BI$33, ROWS($BW$4:BW19)-ROWS($AK$22:$AK$33)-ROWS($AO$22:$AO$33)-ROWS($AS$22:$AS$33)-ROWS($AW$22:$AW$33)-ROWS($BA$22:$BA$33)-ROWS($BE$22:$BE$33)), "")))))))</f>
        <v/>
      </c>
      <c r="BX21" s="316" t="str">
        <f t="shared" ca="1" si="34"/>
        <v/>
      </c>
      <c r="BY21" s="413" t="str">
        <f t="shared" ca="1" si="35"/>
        <v/>
      </c>
      <c r="BZ21" s="412" t="str">
        <f ca="1">IF(OR(CA21="",CA21=0),"",MAX(BZ$5:BZ20)+1)</f>
        <v/>
      </c>
      <c r="CA21" s="316" t="str">
        <f ca="1">IFERROR(INDEX($AJ$38:$AJ$49, ROWS($CA$4:CA19)), IFERROR(INDEX($AN$38:$AN$49, ROWS($CA$4:CA19)-ROWS($AJ$38:$AJ$49)), IFERROR(INDEX($AR$38:$AR$49, ROWS($CA$4:CA19)-ROWS($AJ$38:$AJ$49)-ROWS($AN$38:$AN$49)),IFERROR(INDEX($AV$38:$AV$49, ROWS($CA$4:CA19)-ROWS($AJ$38:$AJ$49)-ROWS($AN$38:$AN$49)-ROWS($AR$38:$AR$49)),IFERROR(INDEX($AZ$38:$AZ$49, ROWS($CA$4:CA19)-ROWS($AJ$38:$AJ$49)-ROWS($AN$38:$AN$49)-ROWS($AR$38:$AR$49)-ROWS($AV$38:$AV$49)),IFERROR(INDEX($BD$38:$BD$49, ROWS($CA$4:CA19)-ROWS($AJ$38:$AJ$49)-ROWS($AN$38:$AN$49)-ROWS($AR$38:$AR$49)-ROWS($AV$38:$AV$49)-ROWS($AZ$38:$AZ$49)),IFERROR(INDEX($BH$38:$BH$49, ROWS($CA$4:CA19)-ROWS($AJ$38:$AJ$49)-ROWS($AN$38:$AN$49)-ROWS($AR$38:$AR$49)-ROWS($AV$38:$AV$49)-ROWS($AZ$38:$AZ$49)-ROWS($BD$38:$BD$49)), "")))))))</f>
        <v/>
      </c>
      <c r="CB21" s="316" t="str">
        <f t="shared" ca="1" si="36"/>
        <v/>
      </c>
      <c r="CC21" s="316" t="str">
        <f ca="1">IF(OR(CD21="",CD21=0),"",MAX(CC$5:CC20)+1)</f>
        <v/>
      </c>
      <c r="CD21" s="316" t="str">
        <f ca="1">IFERROR(INDEX($AK$38:$AK$49, ROWS($CD$4:CD19)), IFERROR(INDEX($AO$38:$AO$49, ROWS($CD$4:CD19)-ROWS($AK$38:$AK$49)), IFERROR(INDEX($AS$38:$AS$49, ROWS($CD$4:CD19)-ROWS($AK$38:$AK$49)-ROWS($AO$38:$AO$49)),IFERROR(INDEX($AW$38:$AW$49, ROWS($CD$4:CD19)-ROWS($AK$38:$AK$49)-ROWS($AO$38:$AO$49)-ROWS($AS$38:$AS$49)),IFERROR(INDEX($BA$38:$BA$49, ROWS($CD$4:CD19)-ROWS($AK$38:$AK$49)-ROWS($AO$38:$AO$49)-ROWS($AS$38:$AS$49)-ROWS($AW$38:$AW$49)),IFERROR(INDEX($BE$38:$BE$49, ROWS($CD$4:CD19)-ROWS($AK$38:$AK$49)-ROWS($AO$38:$AO$49)-ROWS($AS$38:$AS$49)-ROWS($AW$38:$AW$49)-ROWS($BA$38:$BA$49)),IFERROR(INDEX($BI$38:$BI$49, ROWS($CD$4:CD19)-ROWS($AK$38:$AK$49)-ROWS($AO$38:$AO$49)-ROWS($AS$38:$AS$49)-ROWS($AW$38:$AW$49)-ROWS($BA$38:$BA$49)-ROWS($BE$38:$BE$49)), "")))))))</f>
        <v/>
      </c>
      <c r="CE21" s="316" t="str">
        <f t="shared" ca="1" si="37"/>
        <v/>
      </c>
      <c r="CF21" s="413" t="str">
        <f t="shared" ca="1" si="38"/>
        <v/>
      </c>
      <c r="CG21" s="412" t="str">
        <f ca="1">IF(OR(CH21="",CH21=0),"",MAX(CG$5:CG20)+1)</f>
        <v/>
      </c>
      <c r="CH21" s="316" t="str">
        <f ca="1">IFERROR(INDEX($AJ$54:$AJ$65, ROWS($CH$4:CH19)), IFERROR(INDEX($AN$54:$AN$65, ROWS($CH$4:CH19)-ROWS($AJ$54:$AJ$65)), IFERROR(INDEX($AR$54:$AR$65, ROWS($CH$4:CH19)-ROWS($AJ$54:$AJ$65)-ROWS($AN$54:$AN$65)),IFERROR(INDEX($AV$54:$AV$65, ROWS($CH$4:CH19)-ROWS($AJ$54:$AJ$65)-ROWS($AN$54:$AN$65)-ROWS($AR$54:$AR$65)),IFERROR(INDEX($AZ$54:$AZ$65, ROWS($CH$4:CH19)-ROWS($AJ$54:$AJ$65)-ROWS($AN$54:$AN$65)-ROWS($AR$54:$AR$65)-ROWS($AV$54:$AV$65)),IFERROR(INDEX($BD$54:$BD$65, ROWS($CH$4:CH19)-ROWS($AJ$54:$AJ$65)-ROWS($AN$54:$AN$65)-ROWS($AR$54:$AR$65)-ROWS($AV$54:$AV$65)-ROWS($AZ$54:$AZ$65)),IFERROR(INDEX($BH$54:$BH$65, ROWS($CH$4:CH19)-ROWS($AJ$54:$AJ$65)-ROWS($AN$54:$AN$65)-ROWS($AR$54:$AR$65)-ROWS($AV$54:$AV$65)-ROWS($AZ$54:$AZ$65)-ROWS($BD$54:$BD$65)), "")))))))</f>
        <v/>
      </c>
      <c r="CI21" s="316" t="str">
        <f t="shared" ca="1" si="39"/>
        <v/>
      </c>
      <c r="CJ21" s="316" t="str">
        <f ca="1">IF(OR(CK21="",CK21=0),"",MAX(CJ$5:CJ20)+1)</f>
        <v/>
      </c>
      <c r="CK21" s="316" t="str">
        <f ca="1">IFERROR(INDEX($AK$54:$AK$65, ROWS($CK$4:CK19)), IFERROR(INDEX($AO$54:$AO$65, ROWS($CK$4:CK19)-ROWS($AK$54:$AK$65)), IFERROR(INDEX($AS$54:$AS$65, ROWS($CK$4:CK19)-ROWS($AK$54:$AK$65)-ROWS($AO$54:$AO$65)),IFERROR(INDEX($AW$54:$AW$65, ROWS($CK$4:CK19)-ROWS($AK$54:$AK$65)-ROWS($AO$54:$AO$65)-ROWS($AS$54:$AS$65)),IFERROR(INDEX($BA$54:$BA$65, ROWS($CK$4:CK19)-ROWS($AK$54:$AK$65)-ROWS($AO$54:$AO$65)-ROWS($AS$54:$AS$65)-ROWS($AW$54:$AW$65)),IFERROR(INDEX($BE$54:$BE$65, ROWS($CK$4:CK19)-ROWS($AK$54:$AK$65)-ROWS($AO$54:$AO$65)-ROWS($AS$54:$AS$65)-ROWS($AW$54:$AW$65)-ROWS($BA$54:$BA$65)),IFERROR(INDEX($BI$54:$BI$65, ROWS($CK$4:CK19)-ROWS($AK$54:$AK$65)-ROWS($AO$54:$AO$65)-ROWS($AS$54:$AS$65)-ROWS($AW$54:$AW$65)-ROWS($BA$54:$BA$65)-ROWS($BE$54:$BE$65)), "")))))))</f>
        <v/>
      </c>
      <c r="CL21" s="316" t="str">
        <f t="shared" ca="1" si="40"/>
        <v/>
      </c>
      <c r="CM21" s="413" t="str">
        <f t="shared" ca="1" si="41"/>
        <v/>
      </c>
      <c r="CN21" s="412" t="str">
        <f ca="1">IF(OR(CO21="",CO21=0),"",MAX(CN$5:CN20)+1)</f>
        <v/>
      </c>
      <c r="CO21" s="316" t="str">
        <f ca="1">IFERROR(INDEX($AJ$70:$AJ$81, ROWS($CO$4:CO19)), IFERROR(INDEX($AN$70:$AN$81, ROWS($CO$4:CO19)-ROWS($AJ$70:$AJ$81)), IFERROR(INDEX($AR$70:$AR$81, ROWS($CO$4:CO19)-ROWS($AJ$70:$AJ$81)-ROWS($AN$70:$AN$81)),IFERROR(INDEX($AV$70:$AV$81, ROWS($CO$4:CO19)-ROWS($AJ$70:$AJ$81)-ROWS($AN$70:$AN$81)-ROWS($AR$70:$AR$81)),IFERROR(INDEX($AZ$70:$AZ$81, ROWS($CO$4:CO19)-ROWS($AJ$70:$AJ$81)-ROWS($AN$70:$AN$81)-ROWS($AR$70:$AR$81)-ROWS($AV$70:$AV$81)),IFERROR(INDEX($BD$70:$BD$81, ROWS($CO$4:CO19)-ROWS($AJ$70:$AJ$81)-ROWS($AN$70:$AN$81)-ROWS($AR$70:$AR$81)-ROWS($AV$70:$AV$81)-ROWS($AZ$70:$AZ$81)),IFERROR(INDEX($BH$70:$BH$81, ROWS($CO$4:CO19)-ROWS($AJ$70:$AJ$81)-ROWS($AN$70:$AN$81)-ROWS($AR$70:$AR$81)-ROWS($AV$70:$AV$81)-ROWS($AZ$70:$AZ$81)-ROWS($BD$70:$BD$81)), "")))))))</f>
        <v/>
      </c>
      <c r="CP21" s="316" t="str">
        <f t="shared" ca="1" si="42"/>
        <v/>
      </c>
      <c r="CQ21" s="316" t="str">
        <f ca="1">IF(OR(CR21="",CR21=0),"",MAX(CQ$5:CQ20)+1)</f>
        <v/>
      </c>
      <c r="CR21" s="316" t="str">
        <f ca="1">IFERROR(INDEX($AK$70:$AK$81, ROWS($CR$4:CR19)), IFERROR(INDEX($AO$70:$AO$81, ROWS($CR$4:CR19)-ROWS($AK$70:$AK$81)), IFERROR(INDEX($AS$70:$AS$81, ROWS($CR$4:CR19)-ROWS($AK$70:$AK$81)-ROWS($AO$70:$AO$81)),IFERROR(INDEX($AW$70:$AW$81, ROWS($CR$4:CR19)-ROWS($AK$70:$AK$81)-ROWS($AO$70:$AO$81)-ROWS($AS$70:$AS$81)),IFERROR(INDEX($BA$70:$BA$81, ROWS($CR$4:CR19)-ROWS($AK$70:$AK$81)-ROWS($AO$70:$AO$81)-ROWS($AS$70:$AS$81)-ROWS($AW$70:$AW$81)),IFERROR(INDEX($BE$70:$BE$81, ROWS($CR$4:CR19)-ROWS($AK$70:$AK$81)-ROWS($AO$70:$AO$81)-ROWS($AS$70:$AS$81)-ROWS($AW$70:$AW$81)-ROWS($BA$70:$BA$81)),IFERROR(INDEX($BI$70:$BI$81, ROWS($CR$4:CR19)-ROWS($AK$70:$AK$81)-ROWS($AO$70:$AO$81)-ROWS($AS$70:$AS$81)-ROWS($AW$70:$AW$81)-ROWS($BA$70:$BA$81)-ROWS($BE$70:$BE$81)), "")))))))</f>
        <v/>
      </c>
      <c r="CS21" s="316" t="str">
        <f t="shared" ca="1" si="43"/>
        <v/>
      </c>
      <c r="CT21" s="413" t="str">
        <f t="shared" ca="1" si="44"/>
        <v/>
      </c>
      <c r="CU21" s="412" t="str">
        <f>IF(OR(CV21="",CV21=0),"",MAX(CU$5:CU20)+1)</f>
        <v/>
      </c>
      <c r="CV21" s="316">
        <f>IFERROR(INDEX($AJ$86:$AJ$97, ROWS($CV$4:CV19)), IFERROR(INDEX($AN$86:$AN$97, ROWS($CV$4:CV19)-ROWS($AJ$86:$AJ$97)), ""))</f>
        <v>0</v>
      </c>
      <c r="CW21" s="316" t="str">
        <f t="shared" si="45"/>
        <v/>
      </c>
      <c r="CX21" s="316" t="str">
        <f>IF(OR(CY21="",CY21=0),"",MAX(CX$5:CX20)+1)</f>
        <v/>
      </c>
      <c r="CY21" s="316">
        <f>IFERROR(INDEX($AK$86:$AK$97, ROWS($CY$4:CY19)), IFERROR(INDEX($AO$86:$AO$97, ROWS($CY$4:CY19)-ROWS($AK$86:$AK$97)), ""))</f>
        <v>0</v>
      </c>
      <c r="CZ21" s="316" t="str">
        <f t="shared" si="46"/>
        <v/>
      </c>
      <c r="DA21" s="413" t="str">
        <f t="shared" si="47"/>
        <v/>
      </c>
      <c r="DC21" s="438" t="str">
        <f ca="1">IF(OR(DD21="",DD21=0),"",MAX(DC$5:DC20)+1)</f>
        <v/>
      </c>
      <c r="DD21" s="434" t="str">
        <f t="shared" ca="1" si="48"/>
        <v/>
      </c>
      <c r="DE21" s="413" t="str">
        <f t="shared" ca="1" si="49"/>
        <v/>
      </c>
      <c r="DF21" s="431" t="str">
        <f ca="1">IF(OR(DG21="",DG21=0),"",MAX(DF$5:DF20)+1)</f>
        <v/>
      </c>
      <c r="DG21" s="412" t="str">
        <f t="shared" ca="1" si="50"/>
        <v/>
      </c>
      <c r="DH21" s="413" t="str">
        <f t="shared" ca="1" si="51"/>
        <v/>
      </c>
      <c r="DI21" s="412" t="str">
        <f t="shared" ca="1" si="52"/>
        <v/>
      </c>
      <c r="DJ21" s="413" t="str">
        <f t="shared" ca="1" si="53"/>
        <v/>
      </c>
      <c r="DK21" s="412" t="str">
        <f t="shared" ca="1" si="54"/>
        <v/>
      </c>
      <c r="DL21" s="413" t="str">
        <f t="shared" ca="1" si="55"/>
        <v/>
      </c>
    </row>
    <row r="22" spans="1:123" s="292" customFormat="1" ht="15" customHeight="1" x14ac:dyDescent="0.3">
      <c r="A22" s="1173" t="s">
        <v>478</v>
      </c>
      <c r="B22" s="1174"/>
      <c r="C22" s="1173" t="s">
        <v>478</v>
      </c>
      <c r="D22" s="1174"/>
      <c r="E22" s="1173" t="s">
        <v>478</v>
      </c>
      <c r="F22" s="1174"/>
      <c r="G22" s="1173" t="s">
        <v>478</v>
      </c>
      <c r="H22" s="1174"/>
      <c r="I22" s="1173" t="s">
        <v>478</v>
      </c>
      <c r="J22" s="1174"/>
      <c r="K22" s="1173" t="s">
        <v>478</v>
      </c>
      <c r="L22" s="1174"/>
      <c r="M22" s="1173" t="s">
        <v>478</v>
      </c>
      <c r="N22" s="1174"/>
      <c r="P22" s="297" t="str">
        <f t="shared" ca="1" si="59"/>
        <v/>
      </c>
      <c r="Q22" s="297" t="str">
        <f t="shared" ca="1" si="58"/>
        <v/>
      </c>
      <c r="R22" s="297" t="str">
        <f t="shared" ca="1" si="58"/>
        <v/>
      </c>
      <c r="S22" s="298" t="str">
        <f t="shared" ca="1" si="58"/>
        <v/>
      </c>
      <c r="T22" s="297" t="str">
        <f t="shared" ca="1" si="58"/>
        <v/>
      </c>
      <c r="U22" s="297" t="str">
        <f t="shared" ca="1" si="58"/>
        <v/>
      </c>
      <c r="V22" s="1160" t="s">
        <v>503</v>
      </c>
      <c r="W22" s="1161"/>
      <c r="X22" s="424">
        <f ca="1">IF(OR(X20=""),0,SUM(X19+X20-X18))</f>
        <v>12711.449999999999</v>
      </c>
      <c r="Y22"/>
      <c r="AB22" s="299"/>
      <c r="AC22" s="358" t="str">
        <f>IF('Data Entry'!B28="","",'Data Entry'!B28)</f>
        <v/>
      </c>
      <c r="AD22" s="356" t="str">
        <f>IF('Data Entry'!A28="","",'Data Entry'!A28)</f>
        <v/>
      </c>
      <c r="AE22" s="363" t="str">
        <f>IF('Data Entry'!C28="","",'Data Entry'!C28)</f>
        <v/>
      </c>
      <c r="AF22" s="402" t="str">
        <f>IF('Data Entry'!E28="","",'Data Entry'!E28)</f>
        <v/>
      </c>
      <c r="AG22" s="300"/>
      <c r="AH22"/>
      <c r="AI22" s="304">
        <f ca="1">IFERROR(MATCH($AI$20,OFFSET($AC$1,AI21,,1000),0)+AI21,"")</f>
        <v>132</v>
      </c>
      <c r="AJ22" s="305" t="str">
        <f t="shared" ref="AJ22:AJ33" ca="1" si="60">IFERROR(INDEX(AD:AD,AI22),"")</f>
        <v>Groceries</v>
      </c>
      <c r="AK22" s="306">
        <f t="shared" ref="AK22:AK33" ca="1" si="61">IFERROR(INDEX(AE:AE,AI22),"")</f>
        <v>125</v>
      </c>
      <c r="AL22" s="307" t="str">
        <f t="shared" ref="AL22:AL33" ca="1" si="62">IFERROR(INDEX(AF:AF,AI22),"")</f>
        <v>Liquid Bills</v>
      </c>
      <c r="AM22" s="304">
        <f ca="1">IFERROR(MATCH($AM$20,OFFSET($AC$1,AM21,,1000),0)+AM21,"")</f>
        <v>63</v>
      </c>
      <c r="AN22" s="305" t="str">
        <f t="shared" ref="AN22:AN33" ca="1" si="63">IFERROR(INDEX(AD:AD,AM22),"")</f>
        <v>Paycheck 2</v>
      </c>
      <c r="AO22" s="306">
        <f t="shared" ref="AO22:AO33" ca="1" si="64">IFERROR(INDEX(AE:AE,AM22),"")</f>
        <v>400</v>
      </c>
      <c r="AP22" s="307" t="str">
        <f t="shared" ref="AP22:AP33" ca="1" si="65">IFERROR(INDEX(AF:AF,AM22),"")</f>
        <v>Income</v>
      </c>
      <c r="AQ22" s="304">
        <f ca="1">IFERROR(MATCH($AQ$20,OFFSET($AC$1,AQ21,,1000),0)+AQ21,"")</f>
        <v>10</v>
      </c>
      <c r="AR22" s="305" t="str">
        <f t="shared" ref="AR22:AR33" ca="1" si="66">IFERROR(INDEX(AD:AD,AQ22),"")</f>
        <v>Internet</v>
      </c>
      <c r="AS22" s="306">
        <f t="shared" ref="AS22:AS33" ca="1" si="67">IFERROR(INDEX(AE:AE,AQ22),"")</f>
        <v>100</v>
      </c>
      <c r="AT22" s="307" t="str">
        <f t="shared" ref="AT22:AT33" ca="1" si="68">IFERROR(INDEX(AF:AF,AQ22),"")</f>
        <v>Monthly</v>
      </c>
      <c r="AU22" s="304">
        <f ca="1">IFERROR(MATCH($AU$20,OFFSET($AC$1,AU21,,1000),0)+AU21,"")</f>
        <v>8</v>
      </c>
      <c r="AV22" s="305" t="str">
        <f t="shared" ref="AV22:AV33" ca="1" si="69">IFERROR(INDEX(AD:AD,AU22),"")</f>
        <v>Life Insurance</v>
      </c>
      <c r="AW22" s="306">
        <f t="shared" ref="AW22:AW33" ca="1" si="70">IFERROR(INDEX(AE:AE,AU22),"")</f>
        <v>70</v>
      </c>
      <c r="AX22" s="307" t="str">
        <f t="shared" ref="AX22:AX33" ca="1" si="71">IFERROR(INDEX(AF:AF,AU22),"")</f>
        <v>Monthly</v>
      </c>
      <c r="AY22" s="304" t="str">
        <f ca="1">IFERROR(MATCH($AY$20,OFFSET($AC$1,AY21,,1000),0)+AY21,"")</f>
        <v/>
      </c>
      <c r="AZ22" s="305" t="str">
        <f t="shared" ref="AZ22:AZ33" ca="1" si="72">IFERROR(INDEX(AD:AD,AY22),"")</f>
        <v/>
      </c>
      <c r="BA22" s="306" t="str">
        <f t="shared" ref="BA22:BA33" ca="1" si="73">IFERROR(INDEX(AE:AE,AY22),"")</f>
        <v/>
      </c>
      <c r="BB22" s="307" t="str">
        <f t="shared" ref="BB22:BB33" ca="1" si="74">IFERROR(INDEX(AF:AF,AY22),"")</f>
        <v/>
      </c>
      <c r="BC22" s="304">
        <f ca="1">IFERROR(MATCH($BC$20,OFFSET($AC$1,BC21,,1000),0)+BC21,"")</f>
        <v>61</v>
      </c>
      <c r="BD22" s="305" t="str">
        <f t="shared" ref="BD22:BD33" ca="1" si="75">IFERROR(INDEX(AD:AD,BC22),"")</f>
        <v>Paycheck 1</v>
      </c>
      <c r="BE22" s="306">
        <f t="shared" ref="BE22:BE33" ca="1" si="76">IFERROR(INDEX(AE:AE,BC22),"")</f>
        <v>850</v>
      </c>
      <c r="BF22" s="307" t="str">
        <f t="shared" ref="BF22:BF33" ca="1" si="77">IFERROR(INDEX(AF:AF,BC22),"")</f>
        <v>Income</v>
      </c>
      <c r="BG22" s="304">
        <f ca="1">IFERROR(MATCH($BG$20,OFFSET($AC$1,BG21,,1000),0)+BG21,"")</f>
        <v>128</v>
      </c>
      <c r="BH22" s="305" t="str">
        <f t="shared" ref="BH22:BH33" ca="1" si="78">IFERROR(INDEX(AD:AD,BG22),"")</f>
        <v>Car 1 Gas</v>
      </c>
      <c r="BI22" s="306">
        <f t="shared" ref="BI22:BI33" ca="1" si="79">IFERROR(INDEX(AE:AE,BG22),"")</f>
        <v>50</v>
      </c>
      <c r="BJ22" s="307" t="str">
        <f t="shared" ref="BJ22:BJ33" ca="1" si="80">IFERROR(INDEX(AF:AF,BG22),"")</f>
        <v>Liquid Bills</v>
      </c>
      <c r="BL22" s="412" t="str">
        <f ca="1">IF(OR(BM22="",BM22=0),"",MAX(BL$5:BL21)+1)</f>
        <v/>
      </c>
      <c r="BM22" s="316" t="str">
        <f ca="1">IFERROR(INDEX($AJ$6:$AJ$17, ROWS(BM$4:$BM20)), IFERROR(INDEX($AN$6:$AN$17, ROWS(BM$4:$BM20)-ROWS($AJ$6:$AJ$17)), IFERROR(INDEX($AR$6:$AR$17, ROWS(BM$4:$BM20)-ROWS($AJ$6:$AJ$17)-ROWS($AN$6:$AN$17)),IFERROR(INDEX($AV$6:$AV$17, ROWS(BM$4:$BM20)-ROWS($AJ$6:$AJ$17)-ROWS($AN$6:$AN$17)-ROWS($AR$6:$AR$17)),IFERROR(INDEX($AZ$6:$AZ$17, ROWS(BM$4:$BM20)-ROWS($AJ$6:$AJ$17)-ROWS($AN$6:$AN$17)-ROWS($AR$6:$AR$17)-ROWS($AV$6:$AV$17)),IFERROR(INDEX($BD$6:$BD$17, ROWS(BM$4:$BM20)-ROWS($AJ$6:$AJ$17)-ROWS($AN$6:$AN$17)-ROWS($AR$6:$AR$17)-ROWS($AV$6:$AV$17)-ROWS($AZ$6:$AZ$17)),IFERROR(INDEX($BH$6:$BH$17, ROWS(BM$4:$BM20)-ROWS($AJ$6:$AJ$17)-ROWS($AN$6:$AN$17)-ROWS($AR$6:$AR$17)-ROWS($AV$6:$AV$17)-ROWS($AZ$6:$AZ$17)-ROWS($BD$6:$BD$17)), "")))))))</f>
        <v/>
      </c>
      <c r="BN22" s="316" t="str">
        <f t="shared" ca="1" si="30"/>
        <v/>
      </c>
      <c r="BO22" s="316" t="str">
        <f ca="1">IF(OR(BP22="",BP22=0),"",MAX(BO$5:BO21)+1)</f>
        <v/>
      </c>
      <c r="BP22" s="316" t="str">
        <f ca="1">IFERROR(INDEX($AK$6:$AK$17, ROWS($BP$4:BP20)), IFERROR(INDEX($AO$6:$AO$17, ROWS($BP$4:BP20)-ROWS($AK$6:$AK$17)), IFERROR(INDEX($AS$6:$AS$17, ROWS($BP$4:BP20)-ROWS($AK$6:$AK$17)-ROWS($AO$6:$AO$17)),IFERROR(INDEX($AW$6:$AW$17, ROWS($BP$4:BP20)-ROWS($AK$6:$AK$17)-ROWS($AO$6:$AO$17)-ROWS($AS$6:$AS$17)),IFERROR(INDEX($BA$6:$BA$17, ROWS($BP$4:BP20)-ROWS($AK$6:$AK$17)-ROWS($AO$6:$AO$17)-ROWS($AS$6:$AS$17)-ROWS($AW$6:$AW$17)),IFERROR(INDEX($BE$6:$BE$17, ROWS($BP$4:BP20)-ROWS($AK$6:$AK$17)-ROWS($AO$6:$AO$17)-ROWS($AS$6:$AS$17)-ROWS($AW$6:$AW$17)-ROWS($BA$6:$BA$17)),IFERROR(INDEX($BI$6:$BI$17, ROWS($BP$4:BP20)-ROWS($AK$6:$AK$17)-ROWS($AO$6:$AO$17)-ROWS($AS$6:$AS$17)-ROWS($AW$6:$AW$17)-ROWS($BA$6:$BA$17)-ROWS($BE$6:$BE$17)), "")))))))</f>
        <v/>
      </c>
      <c r="BQ22" s="316" t="str">
        <f t="shared" ca="1" si="31"/>
        <v/>
      </c>
      <c r="BR22" s="413" t="str">
        <f t="shared" ca="1" si="32"/>
        <v/>
      </c>
      <c r="BS22" s="412" t="str">
        <f ca="1">IF(OR(BT22="",BT22=0),"",MAX(BS$5:BS21)+1)</f>
        <v/>
      </c>
      <c r="BT22" s="316" t="str">
        <f ca="1">IFERROR(INDEX($AJ$22:$AJ$33, ROWS($BT$4:BT20)), IFERROR(INDEX($AN$22:$AN$33, ROWS($BT$4:BT20)-ROWS($AJ$22:$AJ$33)), IFERROR(INDEX($AR$22:$AR$33, ROWS($BT$4:BT20)-ROWS($AJ$22:$AJ$33)-ROWS($AN$22:$AN$33)),IFERROR(INDEX($AV$22:$AV$33, ROWS($BT$4:BT20)-ROWS($AJ$22:$AJ$33)-ROWS($AN$22:$AN$33)-ROWS($AR$22:$AR$33)),IFERROR(INDEX($AZ$22:$AZ$33, ROWS($BT$4:BT20)-ROWS($AJ$22:$AJ$33)-ROWS($AN$22:$AN$33)-ROWS($AR$22:$AR$33)-ROWS($AV$22:$AV$33)),IFERROR(INDEX($BD$22:$BD$33, ROWS($BT$4:BT20)-ROWS($AJ$22:$AJ$33)-ROWS($AN$22:$AN$33)-ROWS($AR$22:$AR$33)-ROWS($AV$22:$AV$33)-ROWS($AZ$22:$AZ$33)),IFERROR(INDEX($BH$22:$BH$33, ROWS($BT$4:BT20)-ROWS($AJ$22:$AJ$33)-ROWS($AN$22:$AN$33)-ROWS($AR$22:$AR$33)-ROWS($AV$22:$AV$33)-ROWS($AZ$22:$AZ$33)-ROWS($BD$22:$BD$33)), "")))))))</f>
        <v/>
      </c>
      <c r="BU22" s="316" t="str">
        <f t="shared" ca="1" si="33"/>
        <v/>
      </c>
      <c r="BV22" s="316" t="str">
        <f ca="1">IF(OR(BW22="",BW22=0),"",MAX(BV$5:BV21)+1)</f>
        <v/>
      </c>
      <c r="BW22" s="316" t="str">
        <f ca="1">IFERROR(INDEX($AK$22:$AK$33, ROWS($BW$4:BW20)), IFERROR(INDEX($AO$22:$AO$33, ROWS($BW$4:BW20)-ROWS($AK$22:$AK$33)), IFERROR(INDEX($AS$22:$AS$33, ROWS($BW$4:BW20)-ROWS($AK$22:$AK$33)-ROWS($AO$22:$AO$33)),IFERROR(INDEX($AW$22:$AW$33, ROWS($BW$4:BW20)-ROWS($AK$22:$AK$33)-ROWS($AO$22:$AO$33)-ROWS($AS$22:$AS$33)),IFERROR(INDEX($BA$22:$BA$33, ROWS($BW$4:BW20)-ROWS($AK$22:$AK$33)-ROWS($AO$22:$AO$33)-ROWS($AS$22:$AS$33)-ROWS($AW$22:$AW$33)),IFERROR(INDEX($BE$22:$BE$33, ROWS($BW$4:BW20)-ROWS($AK$22:$AK$33)-ROWS($AO$22:$AO$33)-ROWS($AS$22:$AS$33)-ROWS($AW$22:$AW$33)-ROWS($BA$22:$BA$33)),IFERROR(INDEX($BI$22:$BI$33, ROWS($BW$4:BW20)-ROWS($AK$22:$AK$33)-ROWS($AO$22:$AO$33)-ROWS($AS$22:$AS$33)-ROWS($AW$22:$AW$33)-ROWS($BA$22:$BA$33)-ROWS($BE$22:$BE$33)), "")))))))</f>
        <v/>
      </c>
      <c r="BX22" s="316" t="str">
        <f t="shared" ca="1" si="34"/>
        <v/>
      </c>
      <c r="BY22" s="413" t="str">
        <f t="shared" ca="1" si="35"/>
        <v/>
      </c>
      <c r="BZ22" s="412" t="str">
        <f ca="1">IF(OR(CA22="",CA22=0),"",MAX(BZ$5:BZ21)+1)</f>
        <v/>
      </c>
      <c r="CA22" s="316" t="str">
        <f ca="1">IFERROR(INDEX($AJ$38:$AJ$49, ROWS($CA$4:CA20)), IFERROR(INDEX($AN$38:$AN$49, ROWS($CA$4:CA20)-ROWS($AJ$38:$AJ$49)), IFERROR(INDEX($AR$38:$AR$49, ROWS($CA$4:CA20)-ROWS($AJ$38:$AJ$49)-ROWS($AN$38:$AN$49)),IFERROR(INDEX($AV$38:$AV$49, ROWS($CA$4:CA20)-ROWS($AJ$38:$AJ$49)-ROWS($AN$38:$AN$49)-ROWS($AR$38:$AR$49)),IFERROR(INDEX($AZ$38:$AZ$49, ROWS($CA$4:CA20)-ROWS($AJ$38:$AJ$49)-ROWS($AN$38:$AN$49)-ROWS($AR$38:$AR$49)-ROWS($AV$38:$AV$49)),IFERROR(INDEX($BD$38:$BD$49, ROWS($CA$4:CA20)-ROWS($AJ$38:$AJ$49)-ROWS($AN$38:$AN$49)-ROWS($AR$38:$AR$49)-ROWS($AV$38:$AV$49)-ROWS($AZ$38:$AZ$49)),IFERROR(INDEX($BH$38:$BH$49, ROWS($CA$4:CA20)-ROWS($AJ$38:$AJ$49)-ROWS($AN$38:$AN$49)-ROWS($AR$38:$AR$49)-ROWS($AV$38:$AV$49)-ROWS($AZ$38:$AZ$49)-ROWS($BD$38:$BD$49)), "")))))))</f>
        <v/>
      </c>
      <c r="CB22" s="316" t="str">
        <f t="shared" ca="1" si="36"/>
        <v/>
      </c>
      <c r="CC22" s="316" t="str">
        <f ca="1">IF(OR(CD22="",CD22=0),"",MAX(CC$5:CC21)+1)</f>
        <v/>
      </c>
      <c r="CD22" s="316" t="str">
        <f ca="1">IFERROR(INDEX($AK$38:$AK$49, ROWS($CD$4:CD20)), IFERROR(INDEX($AO$38:$AO$49, ROWS($CD$4:CD20)-ROWS($AK$38:$AK$49)), IFERROR(INDEX($AS$38:$AS$49, ROWS($CD$4:CD20)-ROWS($AK$38:$AK$49)-ROWS($AO$38:$AO$49)),IFERROR(INDEX($AW$38:$AW$49, ROWS($CD$4:CD20)-ROWS($AK$38:$AK$49)-ROWS($AO$38:$AO$49)-ROWS($AS$38:$AS$49)),IFERROR(INDEX($BA$38:$BA$49, ROWS($CD$4:CD20)-ROWS($AK$38:$AK$49)-ROWS($AO$38:$AO$49)-ROWS($AS$38:$AS$49)-ROWS($AW$38:$AW$49)),IFERROR(INDEX($BE$38:$BE$49, ROWS($CD$4:CD20)-ROWS($AK$38:$AK$49)-ROWS($AO$38:$AO$49)-ROWS($AS$38:$AS$49)-ROWS($AW$38:$AW$49)-ROWS($BA$38:$BA$49)),IFERROR(INDEX($BI$38:$BI$49, ROWS($CD$4:CD20)-ROWS($AK$38:$AK$49)-ROWS($AO$38:$AO$49)-ROWS($AS$38:$AS$49)-ROWS($AW$38:$AW$49)-ROWS($BA$38:$BA$49)-ROWS($BE$38:$BE$49)), "")))))))</f>
        <v/>
      </c>
      <c r="CE22" s="316" t="str">
        <f t="shared" ca="1" si="37"/>
        <v/>
      </c>
      <c r="CF22" s="413" t="str">
        <f t="shared" ca="1" si="38"/>
        <v/>
      </c>
      <c r="CG22" s="412" t="str">
        <f ca="1">IF(OR(CH22="",CH22=0),"",MAX(CG$5:CG21)+1)</f>
        <v/>
      </c>
      <c r="CH22" s="316" t="str">
        <f ca="1">IFERROR(INDEX($AJ$54:$AJ$65, ROWS($CH$4:CH20)), IFERROR(INDEX($AN$54:$AN$65, ROWS($CH$4:CH20)-ROWS($AJ$54:$AJ$65)), IFERROR(INDEX($AR$54:$AR$65, ROWS($CH$4:CH20)-ROWS($AJ$54:$AJ$65)-ROWS($AN$54:$AN$65)),IFERROR(INDEX($AV$54:$AV$65, ROWS($CH$4:CH20)-ROWS($AJ$54:$AJ$65)-ROWS($AN$54:$AN$65)-ROWS($AR$54:$AR$65)),IFERROR(INDEX($AZ$54:$AZ$65, ROWS($CH$4:CH20)-ROWS($AJ$54:$AJ$65)-ROWS($AN$54:$AN$65)-ROWS($AR$54:$AR$65)-ROWS($AV$54:$AV$65)),IFERROR(INDEX($BD$54:$BD$65, ROWS($CH$4:CH20)-ROWS($AJ$54:$AJ$65)-ROWS($AN$54:$AN$65)-ROWS($AR$54:$AR$65)-ROWS($AV$54:$AV$65)-ROWS($AZ$54:$AZ$65)),IFERROR(INDEX($BH$54:$BH$65, ROWS($CH$4:CH20)-ROWS($AJ$54:$AJ$65)-ROWS($AN$54:$AN$65)-ROWS($AR$54:$AR$65)-ROWS($AV$54:$AV$65)-ROWS($AZ$54:$AZ$65)-ROWS($BD$54:$BD$65)), "")))))))</f>
        <v/>
      </c>
      <c r="CI22" s="316" t="str">
        <f t="shared" ca="1" si="39"/>
        <v/>
      </c>
      <c r="CJ22" s="316" t="str">
        <f ca="1">IF(OR(CK22="",CK22=0),"",MAX(CJ$5:CJ21)+1)</f>
        <v/>
      </c>
      <c r="CK22" s="316" t="str">
        <f ca="1">IFERROR(INDEX($AK$54:$AK$65, ROWS($CK$4:CK20)), IFERROR(INDEX($AO$54:$AO$65, ROWS($CK$4:CK20)-ROWS($AK$54:$AK$65)), IFERROR(INDEX($AS$54:$AS$65, ROWS($CK$4:CK20)-ROWS($AK$54:$AK$65)-ROWS($AO$54:$AO$65)),IFERROR(INDEX($AW$54:$AW$65, ROWS($CK$4:CK20)-ROWS($AK$54:$AK$65)-ROWS($AO$54:$AO$65)-ROWS($AS$54:$AS$65)),IFERROR(INDEX($BA$54:$BA$65, ROWS($CK$4:CK20)-ROWS($AK$54:$AK$65)-ROWS($AO$54:$AO$65)-ROWS($AS$54:$AS$65)-ROWS($AW$54:$AW$65)),IFERROR(INDEX($BE$54:$BE$65, ROWS($CK$4:CK20)-ROWS($AK$54:$AK$65)-ROWS($AO$54:$AO$65)-ROWS($AS$54:$AS$65)-ROWS($AW$54:$AW$65)-ROWS($BA$54:$BA$65)),IFERROR(INDEX($BI$54:$BI$65, ROWS($CK$4:CK20)-ROWS($AK$54:$AK$65)-ROWS($AO$54:$AO$65)-ROWS($AS$54:$AS$65)-ROWS($AW$54:$AW$65)-ROWS($BA$54:$BA$65)-ROWS($BE$54:$BE$65)), "")))))))</f>
        <v/>
      </c>
      <c r="CL22" s="316" t="str">
        <f t="shared" ca="1" si="40"/>
        <v/>
      </c>
      <c r="CM22" s="413" t="str">
        <f t="shared" ca="1" si="41"/>
        <v/>
      </c>
      <c r="CN22" s="412" t="str">
        <f ca="1">IF(OR(CO22="",CO22=0),"",MAX(CN$5:CN21)+1)</f>
        <v/>
      </c>
      <c r="CO22" s="316" t="str">
        <f ca="1">IFERROR(INDEX($AJ$70:$AJ$81, ROWS($CO$4:CO20)), IFERROR(INDEX($AN$70:$AN$81, ROWS($CO$4:CO20)-ROWS($AJ$70:$AJ$81)), IFERROR(INDEX($AR$70:$AR$81, ROWS($CO$4:CO20)-ROWS($AJ$70:$AJ$81)-ROWS($AN$70:$AN$81)),IFERROR(INDEX($AV$70:$AV$81, ROWS($CO$4:CO20)-ROWS($AJ$70:$AJ$81)-ROWS($AN$70:$AN$81)-ROWS($AR$70:$AR$81)),IFERROR(INDEX($AZ$70:$AZ$81, ROWS($CO$4:CO20)-ROWS($AJ$70:$AJ$81)-ROWS($AN$70:$AN$81)-ROWS($AR$70:$AR$81)-ROWS($AV$70:$AV$81)),IFERROR(INDEX($BD$70:$BD$81, ROWS($CO$4:CO20)-ROWS($AJ$70:$AJ$81)-ROWS($AN$70:$AN$81)-ROWS($AR$70:$AR$81)-ROWS($AV$70:$AV$81)-ROWS($AZ$70:$AZ$81)),IFERROR(INDEX($BH$70:$BH$81, ROWS($CO$4:CO20)-ROWS($AJ$70:$AJ$81)-ROWS($AN$70:$AN$81)-ROWS($AR$70:$AR$81)-ROWS($AV$70:$AV$81)-ROWS($AZ$70:$AZ$81)-ROWS($BD$70:$BD$81)), "")))))))</f>
        <v/>
      </c>
      <c r="CP22" s="316" t="str">
        <f t="shared" ca="1" si="42"/>
        <v/>
      </c>
      <c r="CQ22" s="316" t="str">
        <f ca="1">IF(OR(CR22="",CR22=0),"",MAX(CQ$5:CQ21)+1)</f>
        <v/>
      </c>
      <c r="CR22" s="316" t="str">
        <f ca="1">IFERROR(INDEX($AK$70:$AK$81, ROWS($CR$4:CR20)), IFERROR(INDEX($AO$70:$AO$81, ROWS($CR$4:CR20)-ROWS($AK$70:$AK$81)), IFERROR(INDEX($AS$70:$AS$81, ROWS($CR$4:CR20)-ROWS($AK$70:$AK$81)-ROWS($AO$70:$AO$81)),IFERROR(INDEX($AW$70:$AW$81, ROWS($CR$4:CR20)-ROWS($AK$70:$AK$81)-ROWS($AO$70:$AO$81)-ROWS($AS$70:$AS$81)),IFERROR(INDEX($BA$70:$BA$81, ROWS($CR$4:CR20)-ROWS($AK$70:$AK$81)-ROWS($AO$70:$AO$81)-ROWS($AS$70:$AS$81)-ROWS($AW$70:$AW$81)),IFERROR(INDEX($BE$70:$BE$81, ROWS($CR$4:CR20)-ROWS($AK$70:$AK$81)-ROWS($AO$70:$AO$81)-ROWS($AS$70:$AS$81)-ROWS($AW$70:$AW$81)-ROWS($BA$70:$BA$81)),IFERROR(INDEX($BI$70:$BI$81, ROWS($CR$4:CR20)-ROWS($AK$70:$AK$81)-ROWS($AO$70:$AO$81)-ROWS($AS$70:$AS$81)-ROWS($AW$70:$AW$81)-ROWS($BA$70:$BA$81)-ROWS($BE$70:$BE$81)), "")))))))</f>
        <v/>
      </c>
      <c r="CS22" s="316" t="str">
        <f t="shared" ca="1" si="43"/>
        <v/>
      </c>
      <c r="CT22" s="413" t="str">
        <f t="shared" ca="1" si="44"/>
        <v/>
      </c>
      <c r="CU22" s="412" t="str">
        <f>IF(OR(CV22="",CV22=0),"",MAX(CU$5:CU21)+1)</f>
        <v/>
      </c>
      <c r="CV22" s="316">
        <f>IFERROR(INDEX($AJ$86:$AJ$97, ROWS($CV$4:CV20)), IFERROR(INDEX($AN$86:$AN$97, ROWS($CV$4:CV20)-ROWS($AJ$86:$AJ$97)), ""))</f>
        <v>0</v>
      </c>
      <c r="CW22" s="316" t="str">
        <f t="shared" si="45"/>
        <v/>
      </c>
      <c r="CX22" s="316" t="str">
        <f>IF(OR(CY22="",CY22=0),"",MAX(CX$5:CX21)+1)</f>
        <v/>
      </c>
      <c r="CY22" s="316">
        <f>IFERROR(INDEX($AK$86:$AK$97, ROWS($CY$4:CY20)), IFERROR(INDEX($AO$86:$AO$97, ROWS($CY$4:CY20)-ROWS($AK$86:$AK$97)), ""))</f>
        <v>0</v>
      </c>
      <c r="CZ22" s="316" t="str">
        <f t="shared" si="46"/>
        <v/>
      </c>
      <c r="DA22" s="413" t="str">
        <f t="shared" si="47"/>
        <v/>
      </c>
      <c r="DC22" s="438" t="str">
        <f ca="1">IF(OR(DD22="",DD22=0),"",MAX(DC$5:DC21)+1)</f>
        <v/>
      </c>
      <c r="DD22" s="434" t="str">
        <f t="shared" ca="1" si="48"/>
        <v/>
      </c>
      <c r="DE22" s="413" t="str">
        <f t="shared" ca="1" si="49"/>
        <v/>
      </c>
      <c r="DF22" s="431" t="str">
        <f ca="1">IF(OR(DG22="",DG22=0),"",MAX(DF$5:DF21)+1)</f>
        <v/>
      </c>
      <c r="DG22" s="412" t="str">
        <f t="shared" ca="1" si="50"/>
        <v/>
      </c>
      <c r="DH22" s="413" t="str">
        <f t="shared" ca="1" si="51"/>
        <v/>
      </c>
      <c r="DI22" s="412" t="str">
        <f t="shared" ca="1" si="52"/>
        <v/>
      </c>
      <c r="DJ22" s="413" t="str">
        <f t="shared" ca="1" si="53"/>
        <v/>
      </c>
      <c r="DK22" s="412" t="str">
        <f t="shared" ca="1" si="54"/>
        <v/>
      </c>
      <c r="DL22" s="413" t="str">
        <f t="shared" ca="1" si="55"/>
        <v/>
      </c>
    </row>
    <row r="23" spans="1:123" s="293" customFormat="1" ht="15" customHeight="1" thickBot="1" x14ac:dyDescent="0.35">
      <c r="A23" s="291">
        <f>Year!Q41</f>
        <v>45277</v>
      </c>
      <c r="B23" s="290" t="str">
        <f>IF(ISERROR(MATCH(A23,event_dates,0)),"",INDEX(events,MATCH(A23,event_dates,0)))</f>
        <v/>
      </c>
      <c r="C23" s="291">
        <f>Year!R41</f>
        <v>45278</v>
      </c>
      <c r="D23" s="290" t="str">
        <f>IF(ISERROR(MATCH(C23,event_dates,0)),"",INDEX(events,MATCH(C23,event_dates,0)))</f>
        <v/>
      </c>
      <c r="E23" s="291">
        <f>Year!S41</f>
        <v>45279</v>
      </c>
      <c r="F23" s="290" t="str">
        <f>IF(ISERROR(MATCH(E23,event_dates,0)),"",INDEX(events,MATCH(E23,event_dates,0)))</f>
        <v/>
      </c>
      <c r="G23" s="291">
        <f>Year!T41</f>
        <v>45280</v>
      </c>
      <c r="H23" s="290" t="str">
        <f>IF(ISERROR(MATCH(G23,event_dates,0)),"",INDEX(events,MATCH(G23,event_dates,0)))</f>
        <v/>
      </c>
      <c r="I23" s="291">
        <f>Year!U41</f>
        <v>45281</v>
      </c>
      <c r="J23" s="290" t="str">
        <f>IF(ISERROR(MATCH(I23,event_dates,0)),"",INDEX(events,MATCH(I23,event_dates,0)))</f>
        <v/>
      </c>
      <c r="K23" s="291">
        <f>Year!V41</f>
        <v>45282</v>
      </c>
      <c r="L23" s="290" t="str">
        <f>IF(ISERROR(MATCH(K23,event_dates,0)),"",INDEX(events,MATCH(K23,event_dates,0)))</f>
        <v>December Solstice</v>
      </c>
      <c r="M23" s="291">
        <f>Year!W41</f>
        <v>45283</v>
      </c>
      <c r="N23" s="290" t="str">
        <f>IF(ISERROR(MATCH(M23,event_dates,0)),"",INDEX(events,MATCH(M23,event_dates,0)))</f>
        <v/>
      </c>
      <c r="P23" s="295" t="str">
        <f ca="1">IF(DN66="","",DN66)</f>
        <v>Cellular - 225</v>
      </c>
      <c r="Q23" s="295" t="str">
        <f t="shared" ref="Q23:U28" ca="1" si="81">IF(DO66="","",DO66)</f>
        <v>Credit Card 2 - 60</v>
      </c>
      <c r="R23" s="295" t="str">
        <f t="shared" ca="1" si="81"/>
        <v>Groceries - 125</v>
      </c>
      <c r="S23" s="296" t="str">
        <f t="shared" ca="1" si="81"/>
        <v>Paycheck 2 - 400</v>
      </c>
      <c r="T23" s="295" t="str">
        <f t="shared" ca="1" si="81"/>
        <v>Paycheck 3 - 700</v>
      </c>
      <c r="U23" s="295" t="str">
        <f t="shared" ca="1" si="81"/>
        <v>Paycheck 1 - 850</v>
      </c>
      <c r="V23" s="1156"/>
      <c r="W23" s="1157"/>
      <c r="X23" s="445"/>
      <c r="Y23"/>
      <c r="AB23" s="299"/>
      <c r="AC23" s="358" t="str">
        <f>IF('Data Entry'!B29="","",'Data Entry'!B29)</f>
        <v/>
      </c>
      <c r="AD23" s="356" t="str">
        <f>IF('Data Entry'!A29="","",'Data Entry'!A29)</f>
        <v/>
      </c>
      <c r="AE23" s="363" t="str">
        <f>IF('Data Entry'!C29="","",'Data Entry'!C29)</f>
        <v/>
      </c>
      <c r="AF23" s="402" t="str">
        <f>IF('Data Entry'!E29="","",'Data Entry'!E29)</f>
        <v/>
      </c>
      <c r="AG23" s="300"/>
      <c r="AH23"/>
      <c r="AI23" s="304" t="str">
        <f t="shared" ref="AI23:AI33" ca="1" si="82">IFERROR(MATCH($AI$20,OFFSET($AC$1,AI22,,1000),0)+AI22,"")</f>
        <v/>
      </c>
      <c r="AJ23" s="305" t="str">
        <f t="shared" ca="1" si="60"/>
        <v/>
      </c>
      <c r="AK23" s="306" t="str">
        <f t="shared" ca="1" si="61"/>
        <v/>
      </c>
      <c r="AL23" s="307" t="str">
        <f t="shared" ca="1" si="62"/>
        <v/>
      </c>
      <c r="AM23" s="304">
        <f t="shared" ref="AM23:AM33" ca="1" si="83">IFERROR(MATCH($AM$20,OFFSET($AC$1,AM22,,1000),0)+AM22,"")</f>
        <v>130</v>
      </c>
      <c r="AN23" s="305" t="str">
        <f t="shared" ca="1" si="63"/>
        <v>Car 2 Gas</v>
      </c>
      <c r="AO23" s="306">
        <f t="shared" ca="1" si="64"/>
        <v>80</v>
      </c>
      <c r="AP23" s="307" t="str">
        <f t="shared" ca="1" si="65"/>
        <v>Liquid Bills</v>
      </c>
      <c r="AQ23" s="304">
        <f t="shared" ref="AQ23:AQ33" ca="1" si="84">IFERROR(MATCH($AQ$20,OFFSET($AC$1,AQ22,,1000),0)+AQ22,"")</f>
        <v>32</v>
      </c>
      <c r="AR23" s="305" t="str">
        <f t="shared" ca="1" si="66"/>
        <v>D. Store Card 3</v>
      </c>
      <c r="AS23" s="306">
        <f t="shared" ca="1" si="67"/>
        <v>30</v>
      </c>
      <c r="AT23" s="307">
        <f t="shared" ca="1" si="68"/>
        <v>400</v>
      </c>
      <c r="AU23" s="304">
        <f t="shared" ref="AU23:AU33" ca="1" si="85">IFERROR(MATCH($AU$20,OFFSET($AC$1,AU22,,1000),0)+AU22,"")</f>
        <v>68</v>
      </c>
      <c r="AV23" s="305" t="str">
        <f t="shared" ca="1" si="69"/>
        <v>Paycheck 3</v>
      </c>
      <c r="AW23" s="306">
        <f t="shared" ca="1" si="70"/>
        <v>700</v>
      </c>
      <c r="AX23" s="307" t="str">
        <f t="shared" ca="1" si="71"/>
        <v>Income</v>
      </c>
      <c r="AY23" s="304" t="str">
        <f t="shared" ref="AY23:AY33" ca="1" si="86">IFERROR(MATCH($AY$20,OFFSET($AC$1,AY22,,1000),0)+AY22,"")</f>
        <v/>
      </c>
      <c r="AZ23" s="305" t="str">
        <f t="shared" ca="1" si="72"/>
        <v/>
      </c>
      <c r="BA23" s="306" t="str">
        <f t="shared" ca="1" si="73"/>
        <v/>
      </c>
      <c r="BB23" s="307" t="str">
        <f t="shared" ca="1" si="74"/>
        <v/>
      </c>
      <c r="BC23" s="304">
        <f t="shared" ref="BC23:BC33" ca="1" si="87">IFERROR(MATCH($BC$20,OFFSET($AC$1,BC22,,1000),0)+BC22,"")</f>
        <v>96</v>
      </c>
      <c r="BD23" s="305" t="str">
        <f t="shared" ca="1" si="75"/>
        <v>Disney+</v>
      </c>
      <c r="BE23" s="306">
        <f t="shared" ca="1" si="76"/>
        <v>124.79</v>
      </c>
      <c r="BF23" s="307" t="str">
        <f t="shared" ca="1" si="77"/>
        <v>Fixed Bills</v>
      </c>
      <c r="BG23" s="304" t="str">
        <f t="shared" ref="BG23:BG33" ca="1" si="88">IFERROR(MATCH($BG$20,OFFSET($AC$1,BG22,,1000),0)+BG22,"")</f>
        <v/>
      </c>
      <c r="BH23" s="305" t="str">
        <f t="shared" ca="1" si="78"/>
        <v/>
      </c>
      <c r="BI23" s="306" t="str">
        <f t="shared" ca="1" si="79"/>
        <v/>
      </c>
      <c r="BJ23" s="307" t="str">
        <f t="shared" ca="1" si="80"/>
        <v/>
      </c>
      <c r="BL23" s="416" t="str">
        <f ca="1">IF(OR(BM23="",BM23=0),"",MAX(BL$5:BL22)+1)</f>
        <v/>
      </c>
      <c r="BM23" s="321" t="str">
        <f ca="1">IFERROR(INDEX($AJ$6:$AJ$17, ROWS(BM$4:$BM21)), IFERROR(INDEX($AN$6:$AN$17, ROWS(BM$4:$BM21)-ROWS($AJ$6:$AJ$17)), IFERROR(INDEX($AR$6:$AR$17, ROWS(BM$4:$BM21)-ROWS($AJ$6:$AJ$17)-ROWS($AN$6:$AN$17)),IFERROR(INDEX($AV$6:$AV$17, ROWS(BM$4:$BM21)-ROWS($AJ$6:$AJ$17)-ROWS($AN$6:$AN$17)-ROWS($AR$6:$AR$17)),IFERROR(INDEX($AZ$6:$AZ$17, ROWS(BM$4:$BM21)-ROWS($AJ$6:$AJ$17)-ROWS($AN$6:$AN$17)-ROWS($AR$6:$AR$17)-ROWS($AV$6:$AV$17)),IFERROR(INDEX($BD$6:$BD$17, ROWS(BM$4:$BM21)-ROWS($AJ$6:$AJ$17)-ROWS($AN$6:$AN$17)-ROWS($AR$6:$AR$17)-ROWS($AV$6:$AV$17)-ROWS($AZ$6:$AZ$17)),IFERROR(INDEX($BH$6:$BH$17, ROWS(BM$4:$BM21)-ROWS($AJ$6:$AJ$17)-ROWS($AN$6:$AN$17)-ROWS($AR$6:$AR$17)-ROWS($AV$6:$AV$17)-ROWS($AZ$6:$AZ$17)-ROWS($BD$6:$BD$17)), "")))))))</f>
        <v/>
      </c>
      <c r="BN23" s="321" t="str">
        <f t="shared" ca="1" si="30"/>
        <v/>
      </c>
      <c r="BO23" s="321" t="str">
        <f ca="1">IF(OR(BP23="",BP23=0),"",MAX(BO$5:BO22)+1)</f>
        <v/>
      </c>
      <c r="BP23" s="321" t="str">
        <f ca="1">IFERROR(INDEX($AK$6:$AK$17, ROWS($BP$4:BP21)), IFERROR(INDEX($AO$6:$AO$17, ROWS($BP$4:BP21)-ROWS($AK$6:$AK$17)), IFERROR(INDEX($AS$6:$AS$17, ROWS($BP$4:BP21)-ROWS($AK$6:$AK$17)-ROWS($AO$6:$AO$17)),IFERROR(INDEX($AW$6:$AW$17, ROWS($BP$4:BP21)-ROWS($AK$6:$AK$17)-ROWS($AO$6:$AO$17)-ROWS($AS$6:$AS$17)),IFERROR(INDEX($BA$6:$BA$17, ROWS($BP$4:BP21)-ROWS($AK$6:$AK$17)-ROWS($AO$6:$AO$17)-ROWS($AS$6:$AS$17)-ROWS($AW$6:$AW$17)),IFERROR(INDEX($BE$6:$BE$17, ROWS($BP$4:BP21)-ROWS($AK$6:$AK$17)-ROWS($AO$6:$AO$17)-ROWS($AS$6:$AS$17)-ROWS($AW$6:$AW$17)-ROWS($BA$6:$BA$17)),IFERROR(INDEX($BI$6:$BI$17, ROWS($BP$4:BP21)-ROWS($AK$6:$AK$17)-ROWS($AO$6:$AO$17)-ROWS($AS$6:$AS$17)-ROWS($AW$6:$AW$17)-ROWS($BA$6:$BA$17)-ROWS($BE$6:$BE$17)), "")))))))</f>
        <v/>
      </c>
      <c r="BQ23" s="321" t="str">
        <f t="shared" ca="1" si="31"/>
        <v/>
      </c>
      <c r="BR23" s="417" t="str">
        <f t="shared" ca="1" si="32"/>
        <v/>
      </c>
      <c r="BS23" s="416" t="str">
        <f ca="1">IF(OR(BT23="",BT23=0),"",MAX(BS$5:BS22)+1)</f>
        <v/>
      </c>
      <c r="BT23" s="321" t="str">
        <f ca="1">IFERROR(INDEX($AJ$22:$AJ$33, ROWS($BT$4:BT21)), IFERROR(INDEX($AN$22:$AN$33, ROWS($BT$4:BT21)-ROWS($AJ$22:$AJ$33)), IFERROR(INDEX($AR$22:$AR$33, ROWS($BT$4:BT21)-ROWS($AJ$22:$AJ$33)-ROWS($AN$22:$AN$33)),IFERROR(INDEX($AV$22:$AV$33, ROWS($BT$4:BT21)-ROWS($AJ$22:$AJ$33)-ROWS($AN$22:$AN$33)-ROWS($AR$22:$AR$33)),IFERROR(INDEX($AZ$22:$AZ$33, ROWS($BT$4:BT21)-ROWS($AJ$22:$AJ$33)-ROWS($AN$22:$AN$33)-ROWS($AR$22:$AR$33)-ROWS($AV$22:$AV$33)),IFERROR(INDEX($BD$22:$BD$33, ROWS($BT$4:BT21)-ROWS($AJ$22:$AJ$33)-ROWS($AN$22:$AN$33)-ROWS($AR$22:$AR$33)-ROWS($AV$22:$AV$33)-ROWS($AZ$22:$AZ$33)),IFERROR(INDEX($BH$22:$BH$33, ROWS($BT$4:BT21)-ROWS($AJ$22:$AJ$33)-ROWS($AN$22:$AN$33)-ROWS($AR$22:$AR$33)-ROWS($AV$22:$AV$33)-ROWS($AZ$22:$AZ$33)-ROWS($BD$22:$BD$33)), "")))))))</f>
        <v/>
      </c>
      <c r="BU23" s="321" t="str">
        <f t="shared" ca="1" si="33"/>
        <v/>
      </c>
      <c r="BV23" s="321" t="str">
        <f ca="1">IF(OR(BW23="",BW23=0),"",MAX(BV$5:BV22)+1)</f>
        <v/>
      </c>
      <c r="BW23" s="321" t="str">
        <f ca="1">IFERROR(INDEX($AK$22:$AK$33, ROWS($BW$4:BW21)), IFERROR(INDEX($AO$22:$AO$33, ROWS($BW$4:BW21)-ROWS($AK$22:$AK$33)), IFERROR(INDEX($AS$22:$AS$33, ROWS($BW$4:BW21)-ROWS($AK$22:$AK$33)-ROWS($AO$22:$AO$33)),IFERROR(INDEX($AW$22:$AW$33, ROWS($BW$4:BW21)-ROWS($AK$22:$AK$33)-ROWS($AO$22:$AO$33)-ROWS($AS$22:$AS$33)),IFERROR(INDEX($BA$22:$BA$33, ROWS($BW$4:BW21)-ROWS($AK$22:$AK$33)-ROWS($AO$22:$AO$33)-ROWS($AS$22:$AS$33)-ROWS($AW$22:$AW$33)),IFERROR(INDEX($BE$22:$BE$33, ROWS($BW$4:BW21)-ROWS($AK$22:$AK$33)-ROWS($AO$22:$AO$33)-ROWS($AS$22:$AS$33)-ROWS($AW$22:$AW$33)-ROWS($BA$22:$BA$33)),IFERROR(INDEX($BI$22:$BI$33, ROWS($BW$4:BW21)-ROWS($AK$22:$AK$33)-ROWS($AO$22:$AO$33)-ROWS($AS$22:$AS$33)-ROWS($AW$22:$AW$33)-ROWS($BA$22:$BA$33)-ROWS($BE$22:$BE$33)), "")))))))</f>
        <v/>
      </c>
      <c r="BX23" s="321" t="str">
        <f t="shared" ca="1" si="34"/>
        <v/>
      </c>
      <c r="BY23" s="417" t="str">
        <f t="shared" ca="1" si="35"/>
        <v/>
      </c>
      <c r="BZ23" s="416" t="str">
        <f ca="1">IF(OR(CA23="",CA23=0),"",MAX(BZ$5:BZ22)+1)</f>
        <v/>
      </c>
      <c r="CA23" s="321" t="str">
        <f ca="1">IFERROR(INDEX($AJ$38:$AJ$49, ROWS($CA$4:CA21)), IFERROR(INDEX($AN$38:$AN$49, ROWS($CA$4:CA21)-ROWS($AJ$38:$AJ$49)), IFERROR(INDEX($AR$38:$AR$49, ROWS($CA$4:CA21)-ROWS($AJ$38:$AJ$49)-ROWS($AN$38:$AN$49)),IFERROR(INDEX($AV$38:$AV$49, ROWS($CA$4:CA21)-ROWS($AJ$38:$AJ$49)-ROWS($AN$38:$AN$49)-ROWS($AR$38:$AR$49)),IFERROR(INDEX($AZ$38:$AZ$49, ROWS($CA$4:CA21)-ROWS($AJ$38:$AJ$49)-ROWS($AN$38:$AN$49)-ROWS($AR$38:$AR$49)-ROWS($AV$38:$AV$49)),IFERROR(INDEX($BD$38:$BD$49, ROWS($CA$4:CA21)-ROWS($AJ$38:$AJ$49)-ROWS($AN$38:$AN$49)-ROWS($AR$38:$AR$49)-ROWS($AV$38:$AV$49)-ROWS($AZ$38:$AZ$49)),IFERROR(INDEX($BH$38:$BH$49, ROWS($CA$4:CA21)-ROWS($AJ$38:$AJ$49)-ROWS($AN$38:$AN$49)-ROWS($AR$38:$AR$49)-ROWS($AV$38:$AV$49)-ROWS($AZ$38:$AZ$49)-ROWS($BD$38:$BD$49)), "")))))))</f>
        <v/>
      </c>
      <c r="CB23" s="321" t="str">
        <f t="shared" ca="1" si="36"/>
        <v/>
      </c>
      <c r="CC23" s="321" t="str">
        <f ca="1">IF(OR(CD23="",CD23=0),"",MAX(CC$5:CC22)+1)</f>
        <v/>
      </c>
      <c r="CD23" s="321" t="str">
        <f ca="1">IFERROR(INDEX($AK$38:$AK$49, ROWS($CD$4:CD21)), IFERROR(INDEX($AO$38:$AO$49, ROWS($CD$4:CD21)-ROWS($AK$38:$AK$49)), IFERROR(INDEX($AS$38:$AS$49, ROWS($CD$4:CD21)-ROWS($AK$38:$AK$49)-ROWS($AO$38:$AO$49)),IFERROR(INDEX($AW$38:$AW$49, ROWS($CD$4:CD21)-ROWS($AK$38:$AK$49)-ROWS($AO$38:$AO$49)-ROWS($AS$38:$AS$49)),IFERROR(INDEX($BA$38:$BA$49, ROWS($CD$4:CD21)-ROWS($AK$38:$AK$49)-ROWS($AO$38:$AO$49)-ROWS($AS$38:$AS$49)-ROWS($AW$38:$AW$49)),IFERROR(INDEX($BE$38:$BE$49, ROWS($CD$4:CD21)-ROWS($AK$38:$AK$49)-ROWS($AO$38:$AO$49)-ROWS($AS$38:$AS$49)-ROWS($AW$38:$AW$49)-ROWS($BA$38:$BA$49)),IFERROR(INDEX($BI$38:$BI$49, ROWS($CD$4:CD21)-ROWS($AK$38:$AK$49)-ROWS($AO$38:$AO$49)-ROWS($AS$38:$AS$49)-ROWS($AW$38:$AW$49)-ROWS($BA$38:$BA$49)-ROWS($BE$38:$BE$49)), "")))))))</f>
        <v/>
      </c>
      <c r="CE23" s="321" t="str">
        <f t="shared" ca="1" si="37"/>
        <v/>
      </c>
      <c r="CF23" s="417" t="str">
        <f t="shared" ca="1" si="38"/>
        <v/>
      </c>
      <c r="CG23" s="416" t="str">
        <f ca="1">IF(OR(CH23="",CH23=0),"",MAX(CG$5:CG22)+1)</f>
        <v/>
      </c>
      <c r="CH23" s="321" t="str">
        <f ca="1">IFERROR(INDEX($AJ$54:$AJ$65, ROWS($CH$4:CH21)), IFERROR(INDEX($AN$54:$AN$65, ROWS($CH$4:CH21)-ROWS($AJ$54:$AJ$65)), IFERROR(INDEX($AR$54:$AR$65, ROWS($CH$4:CH21)-ROWS($AJ$54:$AJ$65)-ROWS($AN$54:$AN$65)),IFERROR(INDEX($AV$54:$AV$65, ROWS($CH$4:CH21)-ROWS($AJ$54:$AJ$65)-ROWS($AN$54:$AN$65)-ROWS($AR$54:$AR$65)),IFERROR(INDEX($AZ$54:$AZ$65, ROWS($CH$4:CH21)-ROWS($AJ$54:$AJ$65)-ROWS($AN$54:$AN$65)-ROWS($AR$54:$AR$65)-ROWS($AV$54:$AV$65)),IFERROR(INDEX($BD$54:$BD$65, ROWS($CH$4:CH21)-ROWS($AJ$54:$AJ$65)-ROWS($AN$54:$AN$65)-ROWS($AR$54:$AR$65)-ROWS($AV$54:$AV$65)-ROWS($AZ$54:$AZ$65)),IFERROR(INDEX($BH$54:$BH$65, ROWS($CH$4:CH21)-ROWS($AJ$54:$AJ$65)-ROWS($AN$54:$AN$65)-ROWS($AR$54:$AR$65)-ROWS($AV$54:$AV$65)-ROWS($AZ$54:$AZ$65)-ROWS($BD$54:$BD$65)), "")))))))</f>
        <v/>
      </c>
      <c r="CI23" s="321" t="str">
        <f t="shared" ca="1" si="39"/>
        <v/>
      </c>
      <c r="CJ23" s="321" t="str">
        <f ca="1">IF(OR(CK23="",CK23=0),"",MAX(CJ$5:CJ22)+1)</f>
        <v/>
      </c>
      <c r="CK23" s="321" t="str">
        <f ca="1">IFERROR(INDEX($AK$54:$AK$65, ROWS($CK$4:CK21)), IFERROR(INDEX($AO$54:$AO$65, ROWS($CK$4:CK21)-ROWS($AK$54:$AK$65)), IFERROR(INDEX($AS$54:$AS$65, ROWS($CK$4:CK21)-ROWS($AK$54:$AK$65)-ROWS($AO$54:$AO$65)),IFERROR(INDEX($AW$54:$AW$65, ROWS($CK$4:CK21)-ROWS($AK$54:$AK$65)-ROWS($AO$54:$AO$65)-ROWS($AS$54:$AS$65)),IFERROR(INDEX($BA$54:$BA$65, ROWS($CK$4:CK21)-ROWS($AK$54:$AK$65)-ROWS($AO$54:$AO$65)-ROWS($AS$54:$AS$65)-ROWS($AW$54:$AW$65)),IFERROR(INDEX($BE$54:$BE$65, ROWS($CK$4:CK21)-ROWS($AK$54:$AK$65)-ROWS($AO$54:$AO$65)-ROWS($AS$54:$AS$65)-ROWS($AW$54:$AW$65)-ROWS($BA$54:$BA$65)),IFERROR(INDEX($BI$54:$BI$65, ROWS($CK$4:CK21)-ROWS($AK$54:$AK$65)-ROWS($AO$54:$AO$65)-ROWS($AS$54:$AS$65)-ROWS($AW$54:$AW$65)-ROWS($BA$54:$BA$65)-ROWS($BE$54:$BE$65)), "")))))))</f>
        <v/>
      </c>
      <c r="CL23" s="321" t="str">
        <f t="shared" ca="1" si="40"/>
        <v/>
      </c>
      <c r="CM23" s="417" t="str">
        <f t="shared" ca="1" si="41"/>
        <v/>
      </c>
      <c r="CN23" s="416" t="str">
        <f ca="1">IF(OR(CO23="",CO23=0),"",MAX(CN$5:CN22)+1)</f>
        <v/>
      </c>
      <c r="CO23" s="321" t="str">
        <f ca="1">IFERROR(INDEX($AJ$70:$AJ$81, ROWS($CO$4:CO21)), IFERROR(INDEX($AN$70:$AN$81, ROWS($CO$4:CO21)-ROWS($AJ$70:$AJ$81)), IFERROR(INDEX($AR$70:$AR$81, ROWS($CO$4:CO21)-ROWS($AJ$70:$AJ$81)-ROWS($AN$70:$AN$81)),IFERROR(INDEX($AV$70:$AV$81, ROWS($CO$4:CO21)-ROWS($AJ$70:$AJ$81)-ROWS($AN$70:$AN$81)-ROWS($AR$70:$AR$81)),IFERROR(INDEX($AZ$70:$AZ$81, ROWS($CO$4:CO21)-ROWS($AJ$70:$AJ$81)-ROWS($AN$70:$AN$81)-ROWS($AR$70:$AR$81)-ROWS($AV$70:$AV$81)),IFERROR(INDEX($BD$70:$BD$81, ROWS($CO$4:CO21)-ROWS($AJ$70:$AJ$81)-ROWS($AN$70:$AN$81)-ROWS($AR$70:$AR$81)-ROWS($AV$70:$AV$81)-ROWS($AZ$70:$AZ$81)),IFERROR(INDEX($BH$70:$BH$81, ROWS($CO$4:CO21)-ROWS($AJ$70:$AJ$81)-ROWS($AN$70:$AN$81)-ROWS($AR$70:$AR$81)-ROWS($AV$70:$AV$81)-ROWS($AZ$70:$AZ$81)-ROWS($BD$70:$BD$81)), "")))))))</f>
        <v/>
      </c>
      <c r="CP23" s="321" t="str">
        <f t="shared" ca="1" si="42"/>
        <v/>
      </c>
      <c r="CQ23" s="321" t="str">
        <f ca="1">IF(OR(CR23="",CR23=0),"",MAX(CQ$5:CQ22)+1)</f>
        <v/>
      </c>
      <c r="CR23" s="321" t="str">
        <f ca="1">IFERROR(INDEX($AK$70:$AK$81, ROWS($CR$4:CR21)), IFERROR(INDEX($AO$70:$AO$81, ROWS($CR$4:CR21)-ROWS($AK$70:$AK$81)), IFERROR(INDEX($AS$70:$AS$81, ROWS($CR$4:CR21)-ROWS($AK$70:$AK$81)-ROWS($AO$70:$AO$81)),IFERROR(INDEX($AW$70:$AW$81, ROWS($CR$4:CR21)-ROWS($AK$70:$AK$81)-ROWS($AO$70:$AO$81)-ROWS($AS$70:$AS$81)),IFERROR(INDEX($BA$70:$BA$81, ROWS($CR$4:CR21)-ROWS($AK$70:$AK$81)-ROWS($AO$70:$AO$81)-ROWS($AS$70:$AS$81)-ROWS($AW$70:$AW$81)),IFERROR(INDEX($BE$70:$BE$81, ROWS($CR$4:CR21)-ROWS($AK$70:$AK$81)-ROWS($AO$70:$AO$81)-ROWS($AS$70:$AS$81)-ROWS($AW$70:$AW$81)-ROWS($BA$70:$BA$81)),IFERROR(INDEX($BI$70:$BI$81, ROWS($CR$4:CR21)-ROWS($AK$70:$AK$81)-ROWS($AO$70:$AO$81)-ROWS($AS$70:$AS$81)-ROWS($AW$70:$AW$81)-ROWS($BA$70:$BA$81)-ROWS($BE$70:$BE$81)), "")))))))</f>
        <v/>
      </c>
      <c r="CS23" s="321" t="str">
        <f t="shared" ca="1" si="43"/>
        <v/>
      </c>
      <c r="CT23" s="417" t="str">
        <f t="shared" ca="1" si="44"/>
        <v/>
      </c>
      <c r="CU23" s="416" t="str">
        <f>IF(OR(CV23="",CV23=0),"",MAX(CU$5:CU22)+1)</f>
        <v/>
      </c>
      <c r="CV23" s="321">
        <f>IFERROR(INDEX($AJ$86:$AJ$97, ROWS($CV$4:CV21)), IFERROR(INDEX($AN$86:$AN$97, ROWS($CV$4:CV21)-ROWS($AJ$86:$AJ$97)), ""))</f>
        <v>0</v>
      </c>
      <c r="CW23" s="321" t="str">
        <f t="shared" si="45"/>
        <v/>
      </c>
      <c r="CX23" s="321" t="str">
        <f>IF(OR(CY23="",CY23=0),"",MAX(CX$5:CX22)+1)</f>
        <v/>
      </c>
      <c r="CY23" s="321">
        <f>IFERROR(INDEX($AK$86:$AK$97, ROWS($CY$4:CY21)), IFERROR(INDEX($AO$86:$AO$97, ROWS($CY$4:CY21)-ROWS($AK$86:$AK$97)), ""))</f>
        <v>0</v>
      </c>
      <c r="CZ23" s="321" t="str">
        <f t="shared" si="46"/>
        <v/>
      </c>
      <c r="DA23" s="417" t="str">
        <f t="shared" si="47"/>
        <v/>
      </c>
      <c r="DC23" s="439" t="str">
        <f ca="1">IF(OR(DD23="",DD23=0),"",MAX(DC$5:DC22)+1)</f>
        <v/>
      </c>
      <c r="DD23" s="436" t="str">
        <f t="shared" ca="1" si="48"/>
        <v/>
      </c>
      <c r="DE23" s="422" t="str">
        <f t="shared" ca="1" si="49"/>
        <v/>
      </c>
      <c r="DF23" s="433" t="str">
        <f ca="1">IF(OR(DG23="",DG23=0),"",MAX(DF$5:DF22)+1)</f>
        <v/>
      </c>
      <c r="DG23" s="420" t="str">
        <f t="shared" ca="1" si="50"/>
        <v/>
      </c>
      <c r="DH23" s="422" t="str">
        <f t="shared" ca="1" si="51"/>
        <v/>
      </c>
      <c r="DI23" s="420" t="str">
        <f t="shared" ca="1" si="52"/>
        <v/>
      </c>
      <c r="DJ23" s="422" t="str">
        <f t="shared" ca="1" si="53"/>
        <v/>
      </c>
      <c r="DK23" s="420" t="str">
        <f t="shared" ca="1" si="54"/>
        <v/>
      </c>
      <c r="DL23" s="422" t="str">
        <f t="shared" ca="1" si="55"/>
        <v/>
      </c>
      <c r="DN23" s="292"/>
      <c r="DO23" s="292"/>
      <c r="DP23" s="292"/>
      <c r="DQ23" s="292"/>
      <c r="DR23" s="292"/>
      <c r="DS23" s="292"/>
    </row>
    <row r="24" spans="1:123" s="292" customFormat="1" ht="15" customHeight="1" thickTop="1" thickBot="1" x14ac:dyDescent="0.35">
      <c r="A24" s="1181" t="str">
        <f ca="1">IF(ISERROR(MATCH(A23,event_dates,0)+MATCH(A23,OFFSET(event_dates,MATCH(A23,event_dates,0),0,500,1),0)),"",INDEX(events,MATCH(A23,event_dates,0)+MATCH(A23,OFFSET(event_dates,MATCH(A23,event_dates,0),0,500,1),0)))</f>
        <v/>
      </c>
      <c r="B24" s="1182"/>
      <c r="C24" s="1181" t="str">
        <f ca="1">IF(ISERROR(MATCH(C23,event_dates,0)+MATCH(C23,OFFSET(event_dates,MATCH(C23,event_dates,0),0,500,1),0)),"",INDEX(events,MATCH(C23,event_dates,0)+MATCH(C23,OFFSET(event_dates,MATCH(C23,event_dates,0),0,500,1),0)))</f>
        <v/>
      </c>
      <c r="D24" s="1182"/>
      <c r="E24" s="1181" t="str">
        <f ca="1">IF(ISERROR(MATCH(E23,event_dates,0)+MATCH(E23,OFFSET(event_dates,MATCH(E23,event_dates,0),0,500,1),0)),"",INDEX(events,MATCH(E23,event_dates,0)+MATCH(E23,OFFSET(event_dates,MATCH(E23,event_dates,0),0,500,1),0)))</f>
        <v/>
      </c>
      <c r="F24" s="1182"/>
      <c r="G24" s="1181" t="str">
        <f ca="1">IF(ISERROR(MATCH(G23,event_dates,0)+MATCH(G23,OFFSET(event_dates,MATCH(G23,event_dates,0),0,500,1),0)),"",INDEX(events,MATCH(G23,event_dates,0)+MATCH(G23,OFFSET(event_dates,MATCH(G23,event_dates,0),0,500,1),0)))</f>
        <v/>
      </c>
      <c r="H24" s="1182"/>
      <c r="I24" s="1181" t="str">
        <f ca="1">IF(ISERROR(MATCH(I23,event_dates,0)+MATCH(I23,OFFSET(event_dates,MATCH(I23,event_dates,0),0,500,1),0)),"",INDEX(events,MATCH(I23,event_dates,0)+MATCH(I23,OFFSET(event_dates,MATCH(I23,event_dates,0),0,500,1),0)))</f>
        <v/>
      </c>
      <c r="J24" s="1182"/>
      <c r="K24" s="1181" t="str">
        <f ca="1">IF(ISERROR(MATCH(K23,event_dates,0)+MATCH(K23,OFFSET(event_dates,MATCH(K23,event_dates,0),0,500,1),0)),"",INDEX(events,MATCH(K23,event_dates,0)+MATCH(K23,OFFSET(event_dates,MATCH(K23,event_dates,0),0,500,1),0)))</f>
        <v/>
      </c>
      <c r="L24" s="1182"/>
      <c r="M24" s="1181" t="str">
        <f ca="1">IF(ISERROR(MATCH(M23,event_dates,0)+MATCH(M23,OFFSET(event_dates,MATCH(M23,event_dates,0),0,500,1),0)),"",INDEX(events,MATCH(M23,event_dates,0)+MATCH(M23,OFFSET(event_dates,MATCH(M23,event_dates,0),0,500,1),0)))</f>
        <v/>
      </c>
      <c r="N24" s="1182"/>
      <c r="P24" s="295" t="str">
        <f t="shared" ref="P24:P28" ca="1" si="89">IF(DN67="","",DN67)</f>
        <v>Car 2 Gas - 80</v>
      </c>
      <c r="Q24" s="295" t="str">
        <f t="shared" ca="1" si="81"/>
        <v>Credit Card 1 - 50</v>
      </c>
      <c r="R24" s="295" t="str">
        <f t="shared" ca="1" si="81"/>
        <v>Car 1 Gas - 50</v>
      </c>
      <c r="S24" s="296" t="str">
        <f t="shared" ca="1" si="81"/>
        <v/>
      </c>
      <c r="T24" s="295" t="str">
        <f t="shared" ca="1" si="81"/>
        <v/>
      </c>
      <c r="U24" s="295" t="str">
        <f t="shared" ca="1" si="81"/>
        <v/>
      </c>
      <c r="V24" s="1158" t="s">
        <v>502</v>
      </c>
      <c r="W24" s="1159"/>
      <c r="X24" s="445">
        <f ca="1">IF(DP72="",0,DP72)</f>
        <v>590</v>
      </c>
      <c r="Y24"/>
      <c r="AB24" s="299"/>
      <c r="AC24" s="359" t="str">
        <f>IF('Data Entry'!B30="","",'Data Entry'!B30)</f>
        <v/>
      </c>
      <c r="AD24" s="360" t="str">
        <f>IF('Data Entry'!A30="","",'Data Entry'!A30)</f>
        <v/>
      </c>
      <c r="AE24" s="364" t="str">
        <f>IF('Data Entry'!C30="","",'Data Entry'!C30)</f>
        <v/>
      </c>
      <c r="AF24" s="403" t="str">
        <f>IF('Data Entry'!E30="","",'Data Entry'!E30)</f>
        <v/>
      </c>
      <c r="AG24" s="300"/>
      <c r="AH24"/>
      <c r="AI24" s="304" t="str">
        <f t="shared" ca="1" si="82"/>
        <v/>
      </c>
      <c r="AJ24" s="305" t="str">
        <f t="shared" ca="1" si="60"/>
        <v/>
      </c>
      <c r="AK24" s="306" t="str">
        <f t="shared" ca="1" si="61"/>
        <v/>
      </c>
      <c r="AL24" s="307" t="str">
        <f t="shared" ca="1" si="62"/>
        <v/>
      </c>
      <c r="AM24" s="304" t="str">
        <f t="shared" ca="1" si="83"/>
        <v/>
      </c>
      <c r="AN24" s="305" t="str">
        <f t="shared" ca="1" si="63"/>
        <v/>
      </c>
      <c r="AO24" s="306" t="str">
        <f t="shared" ca="1" si="64"/>
        <v/>
      </c>
      <c r="AP24" s="307" t="str">
        <f t="shared" ca="1" si="65"/>
        <v/>
      </c>
      <c r="AQ24" s="304">
        <f t="shared" ca="1" si="84"/>
        <v>127</v>
      </c>
      <c r="AR24" s="305" t="str">
        <f t="shared" ca="1" si="66"/>
        <v>Pet Care</v>
      </c>
      <c r="AS24" s="306">
        <f t="shared" ca="1" si="67"/>
        <v>80</v>
      </c>
      <c r="AT24" s="307" t="str">
        <f t="shared" ca="1" si="68"/>
        <v>Liquid Bills</v>
      </c>
      <c r="AU24" s="304" t="str">
        <f t="shared" ca="1" si="85"/>
        <v/>
      </c>
      <c r="AV24" s="305" t="str">
        <f t="shared" ca="1" si="69"/>
        <v/>
      </c>
      <c r="AW24" s="306" t="str">
        <f t="shared" ca="1" si="70"/>
        <v/>
      </c>
      <c r="AX24" s="307" t="str">
        <f t="shared" ca="1" si="71"/>
        <v/>
      </c>
      <c r="AY24" s="304" t="str">
        <f t="shared" ca="1" si="86"/>
        <v/>
      </c>
      <c r="AZ24" s="305" t="str">
        <f t="shared" ca="1" si="72"/>
        <v/>
      </c>
      <c r="BA24" s="306" t="str">
        <f t="shared" ca="1" si="73"/>
        <v/>
      </c>
      <c r="BB24" s="307" t="str">
        <f t="shared" ca="1" si="74"/>
        <v/>
      </c>
      <c r="BC24" s="304" t="str">
        <f t="shared" ca="1" si="87"/>
        <v/>
      </c>
      <c r="BD24" s="305" t="str">
        <f t="shared" ca="1" si="75"/>
        <v/>
      </c>
      <c r="BE24" s="306" t="str">
        <f t="shared" ca="1" si="76"/>
        <v/>
      </c>
      <c r="BF24" s="307" t="str">
        <f t="shared" ca="1" si="77"/>
        <v/>
      </c>
      <c r="BG24" s="304" t="str">
        <f t="shared" ca="1" si="88"/>
        <v/>
      </c>
      <c r="BH24" s="305" t="str">
        <f t="shared" ca="1" si="78"/>
        <v/>
      </c>
      <c r="BI24" s="306" t="str">
        <f t="shared" ca="1" si="79"/>
        <v/>
      </c>
      <c r="BJ24" s="307" t="str">
        <f t="shared" ca="1" si="80"/>
        <v/>
      </c>
      <c r="BL24" s="418" t="str">
        <f ca="1">IF(OR(BM24="",BM24=0),"",MAX(BL$5:BL23)+1)</f>
        <v/>
      </c>
      <c r="BM24" s="320" t="str">
        <f ca="1">IFERROR(INDEX($AJ$6:$AJ$17, ROWS(BM$4:$BM22)), IFERROR(INDEX($AN$6:$AN$17, ROWS(BM$4:$BM22)-ROWS($AJ$6:$AJ$17)), IFERROR(INDEX($AR$6:$AR$17, ROWS(BM$4:$BM22)-ROWS($AJ$6:$AJ$17)-ROWS($AN$6:$AN$17)),IFERROR(INDEX($AV$6:$AV$17, ROWS(BM$4:$BM22)-ROWS($AJ$6:$AJ$17)-ROWS($AN$6:$AN$17)-ROWS($AR$6:$AR$17)),IFERROR(INDEX($AZ$6:$AZ$17, ROWS(BM$4:$BM22)-ROWS($AJ$6:$AJ$17)-ROWS($AN$6:$AN$17)-ROWS($AR$6:$AR$17)-ROWS($AV$6:$AV$17)),IFERROR(INDEX($BD$6:$BD$17, ROWS(BM$4:$BM22)-ROWS($AJ$6:$AJ$17)-ROWS($AN$6:$AN$17)-ROWS($AR$6:$AR$17)-ROWS($AV$6:$AV$17)-ROWS($AZ$6:$AZ$17)),IFERROR(INDEX($BH$6:$BH$17, ROWS(BM$4:$BM22)-ROWS($AJ$6:$AJ$17)-ROWS($AN$6:$AN$17)-ROWS($AR$6:$AR$17)-ROWS($AV$6:$AV$17)-ROWS($AZ$6:$AZ$17)-ROWS($BD$6:$BD$17)), "")))))))</f>
        <v/>
      </c>
      <c r="BN24" s="320" t="str">
        <f t="shared" ca="1" si="30"/>
        <v/>
      </c>
      <c r="BO24" s="320" t="str">
        <f ca="1">IF(OR(BP24="",BP24=0),"",MAX(BO$5:BO23)+1)</f>
        <v/>
      </c>
      <c r="BP24" s="320" t="str">
        <f ca="1">IFERROR(INDEX($AK$6:$AK$17, ROWS($BP$4:BP22)), IFERROR(INDEX($AO$6:$AO$17, ROWS($BP$4:BP22)-ROWS($AK$6:$AK$17)), IFERROR(INDEX($AS$6:$AS$17, ROWS($BP$4:BP22)-ROWS($AK$6:$AK$17)-ROWS($AO$6:$AO$17)),IFERROR(INDEX($AW$6:$AW$17, ROWS($BP$4:BP22)-ROWS($AK$6:$AK$17)-ROWS($AO$6:$AO$17)-ROWS($AS$6:$AS$17)),IFERROR(INDEX($BA$6:$BA$17, ROWS($BP$4:BP22)-ROWS($AK$6:$AK$17)-ROWS($AO$6:$AO$17)-ROWS($AS$6:$AS$17)-ROWS($AW$6:$AW$17)),IFERROR(INDEX($BE$6:$BE$17, ROWS($BP$4:BP22)-ROWS($AK$6:$AK$17)-ROWS($AO$6:$AO$17)-ROWS($AS$6:$AS$17)-ROWS($AW$6:$AW$17)-ROWS($BA$6:$BA$17)),IFERROR(INDEX($BI$6:$BI$17, ROWS($BP$4:BP22)-ROWS($AK$6:$AK$17)-ROWS($AO$6:$AO$17)-ROWS($AS$6:$AS$17)-ROWS($AW$6:$AW$17)-ROWS($BA$6:$BA$17)-ROWS($BE$6:$BE$17)), "")))))))</f>
        <v/>
      </c>
      <c r="BQ24" s="320" t="str">
        <f t="shared" ca="1" si="31"/>
        <v/>
      </c>
      <c r="BR24" s="419" t="str">
        <f t="shared" ca="1" si="32"/>
        <v/>
      </c>
      <c r="BS24" s="418" t="str">
        <f ca="1">IF(OR(BT24="",BT24=0),"",MAX(BS$5:BS23)+1)</f>
        <v/>
      </c>
      <c r="BT24" s="320" t="str">
        <f ca="1">IFERROR(INDEX($AJ$22:$AJ$33, ROWS($BT$4:BT22)), IFERROR(INDEX($AN$22:$AN$33, ROWS($BT$4:BT22)-ROWS($AJ$22:$AJ$33)), IFERROR(INDEX($AR$22:$AR$33, ROWS($BT$4:BT22)-ROWS($AJ$22:$AJ$33)-ROWS($AN$22:$AN$33)),IFERROR(INDEX($AV$22:$AV$33, ROWS($BT$4:BT22)-ROWS($AJ$22:$AJ$33)-ROWS($AN$22:$AN$33)-ROWS($AR$22:$AR$33)),IFERROR(INDEX($AZ$22:$AZ$33, ROWS($BT$4:BT22)-ROWS($AJ$22:$AJ$33)-ROWS($AN$22:$AN$33)-ROWS($AR$22:$AR$33)-ROWS($AV$22:$AV$33)),IFERROR(INDEX($BD$22:$BD$33, ROWS($BT$4:BT22)-ROWS($AJ$22:$AJ$33)-ROWS($AN$22:$AN$33)-ROWS($AR$22:$AR$33)-ROWS($AV$22:$AV$33)-ROWS($AZ$22:$AZ$33)),IFERROR(INDEX($BH$22:$BH$33, ROWS($BT$4:BT22)-ROWS($AJ$22:$AJ$33)-ROWS($AN$22:$AN$33)-ROWS($AR$22:$AR$33)-ROWS($AV$22:$AV$33)-ROWS($AZ$22:$AZ$33)-ROWS($BD$22:$BD$33)), "")))))))</f>
        <v/>
      </c>
      <c r="BU24" s="320" t="str">
        <f t="shared" ca="1" si="33"/>
        <v/>
      </c>
      <c r="BV24" s="320" t="str">
        <f ca="1">IF(OR(BW24="",BW24=0),"",MAX(BV$5:BV23)+1)</f>
        <v/>
      </c>
      <c r="BW24" s="320" t="str">
        <f ca="1">IFERROR(INDEX($AK$22:$AK$33, ROWS($BW$4:BW22)), IFERROR(INDEX($AO$22:$AO$33, ROWS($BW$4:BW22)-ROWS($AK$22:$AK$33)), IFERROR(INDEX($AS$22:$AS$33, ROWS($BW$4:BW22)-ROWS($AK$22:$AK$33)-ROWS($AO$22:$AO$33)),IFERROR(INDEX($AW$22:$AW$33, ROWS($BW$4:BW22)-ROWS($AK$22:$AK$33)-ROWS($AO$22:$AO$33)-ROWS($AS$22:$AS$33)),IFERROR(INDEX($BA$22:$BA$33, ROWS($BW$4:BW22)-ROWS($AK$22:$AK$33)-ROWS($AO$22:$AO$33)-ROWS($AS$22:$AS$33)-ROWS($AW$22:$AW$33)),IFERROR(INDEX($BE$22:$BE$33, ROWS($BW$4:BW22)-ROWS($AK$22:$AK$33)-ROWS($AO$22:$AO$33)-ROWS($AS$22:$AS$33)-ROWS($AW$22:$AW$33)-ROWS($BA$22:$BA$33)),IFERROR(INDEX($BI$22:$BI$33, ROWS($BW$4:BW22)-ROWS($AK$22:$AK$33)-ROWS($AO$22:$AO$33)-ROWS($AS$22:$AS$33)-ROWS($AW$22:$AW$33)-ROWS($BA$22:$BA$33)-ROWS($BE$22:$BE$33)), "")))))))</f>
        <v/>
      </c>
      <c r="BX24" s="320" t="str">
        <f t="shared" ca="1" si="34"/>
        <v/>
      </c>
      <c r="BY24" s="419" t="str">
        <f t="shared" ca="1" si="35"/>
        <v/>
      </c>
      <c r="BZ24" s="418" t="str">
        <f ca="1">IF(OR(CA24="",CA24=0),"",MAX(BZ$5:BZ23)+1)</f>
        <v/>
      </c>
      <c r="CA24" s="320" t="str">
        <f ca="1">IFERROR(INDEX($AJ$38:$AJ$49, ROWS($CA$4:CA22)), IFERROR(INDEX($AN$38:$AN$49, ROWS($CA$4:CA22)-ROWS($AJ$38:$AJ$49)), IFERROR(INDEX($AR$38:$AR$49, ROWS($CA$4:CA22)-ROWS($AJ$38:$AJ$49)-ROWS($AN$38:$AN$49)),IFERROR(INDEX($AV$38:$AV$49, ROWS($CA$4:CA22)-ROWS($AJ$38:$AJ$49)-ROWS($AN$38:$AN$49)-ROWS($AR$38:$AR$49)),IFERROR(INDEX($AZ$38:$AZ$49, ROWS($CA$4:CA22)-ROWS($AJ$38:$AJ$49)-ROWS($AN$38:$AN$49)-ROWS($AR$38:$AR$49)-ROWS($AV$38:$AV$49)),IFERROR(INDEX($BD$38:$BD$49, ROWS($CA$4:CA22)-ROWS($AJ$38:$AJ$49)-ROWS($AN$38:$AN$49)-ROWS($AR$38:$AR$49)-ROWS($AV$38:$AV$49)-ROWS($AZ$38:$AZ$49)),IFERROR(INDEX($BH$38:$BH$49, ROWS($CA$4:CA22)-ROWS($AJ$38:$AJ$49)-ROWS($AN$38:$AN$49)-ROWS($AR$38:$AR$49)-ROWS($AV$38:$AV$49)-ROWS($AZ$38:$AZ$49)-ROWS($BD$38:$BD$49)), "")))))))</f>
        <v/>
      </c>
      <c r="CB24" s="320" t="str">
        <f t="shared" ca="1" si="36"/>
        <v/>
      </c>
      <c r="CC24" s="320" t="str">
        <f ca="1">IF(OR(CD24="",CD24=0),"",MAX(CC$5:CC23)+1)</f>
        <v/>
      </c>
      <c r="CD24" s="320" t="str">
        <f ca="1">IFERROR(INDEX($AK$38:$AK$49, ROWS($CD$4:CD22)), IFERROR(INDEX($AO$38:$AO$49, ROWS($CD$4:CD22)-ROWS($AK$38:$AK$49)), IFERROR(INDEX($AS$38:$AS$49, ROWS($CD$4:CD22)-ROWS($AK$38:$AK$49)-ROWS($AO$38:$AO$49)),IFERROR(INDEX($AW$38:$AW$49, ROWS($CD$4:CD22)-ROWS($AK$38:$AK$49)-ROWS($AO$38:$AO$49)-ROWS($AS$38:$AS$49)),IFERROR(INDEX($BA$38:$BA$49, ROWS($CD$4:CD22)-ROWS($AK$38:$AK$49)-ROWS($AO$38:$AO$49)-ROWS($AS$38:$AS$49)-ROWS($AW$38:$AW$49)),IFERROR(INDEX($BE$38:$BE$49, ROWS($CD$4:CD22)-ROWS($AK$38:$AK$49)-ROWS($AO$38:$AO$49)-ROWS($AS$38:$AS$49)-ROWS($AW$38:$AW$49)-ROWS($BA$38:$BA$49)),IFERROR(INDEX($BI$38:$BI$49, ROWS($CD$4:CD22)-ROWS($AK$38:$AK$49)-ROWS($AO$38:$AO$49)-ROWS($AS$38:$AS$49)-ROWS($AW$38:$AW$49)-ROWS($BA$38:$BA$49)-ROWS($BE$38:$BE$49)), "")))))))</f>
        <v/>
      </c>
      <c r="CE24" s="320" t="str">
        <f t="shared" ca="1" si="37"/>
        <v/>
      </c>
      <c r="CF24" s="419" t="str">
        <f t="shared" ca="1" si="38"/>
        <v/>
      </c>
      <c r="CG24" s="418" t="str">
        <f ca="1">IF(OR(CH24="",CH24=0),"",MAX(CG$5:CG23)+1)</f>
        <v/>
      </c>
      <c r="CH24" s="320" t="str">
        <f ca="1">IFERROR(INDEX($AJ$54:$AJ$65, ROWS($CH$4:CH22)), IFERROR(INDEX($AN$54:$AN$65, ROWS($CH$4:CH22)-ROWS($AJ$54:$AJ$65)), IFERROR(INDEX($AR$54:$AR$65, ROWS($CH$4:CH22)-ROWS($AJ$54:$AJ$65)-ROWS($AN$54:$AN$65)),IFERROR(INDEX($AV$54:$AV$65, ROWS($CH$4:CH22)-ROWS($AJ$54:$AJ$65)-ROWS($AN$54:$AN$65)-ROWS($AR$54:$AR$65)),IFERROR(INDEX($AZ$54:$AZ$65, ROWS($CH$4:CH22)-ROWS($AJ$54:$AJ$65)-ROWS($AN$54:$AN$65)-ROWS($AR$54:$AR$65)-ROWS($AV$54:$AV$65)),IFERROR(INDEX($BD$54:$BD$65, ROWS($CH$4:CH22)-ROWS($AJ$54:$AJ$65)-ROWS($AN$54:$AN$65)-ROWS($AR$54:$AR$65)-ROWS($AV$54:$AV$65)-ROWS($AZ$54:$AZ$65)),IFERROR(INDEX($BH$54:$BH$65, ROWS($CH$4:CH22)-ROWS($AJ$54:$AJ$65)-ROWS($AN$54:$AN$65)-ROWS($AR$54:$AR$65)-ROWS($AV$54:$AV$65)-ROWS($AZ$54:$AZ$65)-ROWS($BD$54:$BD$65)), "")))))))</f>
        <v/>
      </c>
      <c r="CI24" s="320" t="str">
        <f t="shared" ca="1" si="39"/>
        <v/>
      </c>
      <c r="CJ24" s="320" t="str">
        <f ca="1">IF(OR(CK24="",CK24=0),"",MAX(CJ$5:CJ23)+1)</f>
        <v/>
      </c>
      <c r="CK24" s="320" t="str">
        <f ca="1">IFERROR(INDEX($AK$54:$AK$65, ROWS($CK$4:CK22)), IFERROR(INDEX($AO$54:$AO$65, ROWS($CK$4:CK22)-ROWS($AK$54:$AK$65)), IFERROR(INDEX($AS$54:$AS$65, ROWS($CK$4:CK22)-ROWS($AK$54:$AK$65)-ROWS($AO$54:$AO$65)),IFERROR(INDEX($AW$54:$AW$65, ROWS($CK$4:CK22)-ROWS($AK$54:$AK$65)-ROWS($AO$54:$AO$65)-ROWS($AS$54:$AS$65)),IFERROR(INDEX($BA$54:$BA$65, ROWS($CK$4:CK22)-ROWS($AK$54:$AK$65)-ROWS($AO$54:$AO$65)-ROWS($AS$54:$AS$65)-ROWS($AW$54:$AW$65)),IFERROR(INDEX($BE$54:$BE$65, ROWS($CK$4:CK22)-ROWS($AK$54:$AK$65)-ROWS($AO$54:$AO$65)-ROWS($AS$54:$AS$65)-ROWS($AW$54:$AW$65)-ROWS($BA$54:$BA$65)),IFERROR(INDEX($BI$54:$BI$65, ROWS($CK$4:CK22)-ROWS($AK$54:$AK$65)-ROWS($AO$54:$AO$65)-ROWS($AS$54:$AS$65)-ROWS($AW$54:$AW$65)-ROWS($BA$54:$BA$65)-ROWS($BE$54:$BE$65)), "")))))))</f>
        <v/>
      </c>
      <c r="CL24" s="320" t="str">
        <f t="shared" ca="1" si="40"/>
        <v/>
      </c>
      <c r="CM24" s="419" t="str">
        <f t="shared" ca="1" si="41"/>
        <v/>
      </c>
      <c r="CN24" s="418" t="str">
        <f ca="1">IF(OR(CO24="",CO24=0),"",MAX(CN$5:CN23)+1)</f>
        <v/>
      </c>
      <c r="CO24" s="320" t="str">
        <f ca="1">IFERROR(INDEX($AJ$70:$AJ$81, ROWS($CO$4:CO22)), IFERROR(INDEX($AN$70:$AN$81, ROWS($CO$4:CO22)-ROWS($AJ$70:$AJ$81)), IFERROR(INDEX($AR$70:$AR$81, ROWS($CO$4:CO22)-ROWS($AJ$70:$AJ$81)-ROWS($AN$70:$AN$81)),IFERROR(INDEX($AV$70:$AV$81, ROWS($CO$4:CO22)-ROWS($AJ$70:$AJ$81)-ROWS($AN$70:$AN$81)-ROWS($AR$70:$AR$81)),IFERROR(INDEX($AZ$70:$AZ$81, ROWS($CO$4:CO22)-ROWS($AJ$70:$AJ$81)-ROWS($AN$70:$AN$81)-ROWS($AR$70:$AR$81)-ROWS($AV$70:$AV$81)),IFERROR(INDEX($BD$70:$BD$81, ROWS($CO$4:CO22)-ROWS($AJ$70:$AJ$81)-ROWS($AN$70:$AN$81)-ROWS($AR$70:$AR$81)-ROWS($AV$70:$AV$81)-ROWS($AZ$70:$AZ$81)),IFERROR(INDEX($BH$70:$BH$81, ROWS($CO$4:CO22)-ROWS($AJ$70:$AJ$81)-ROWS($AN$70:$AN$81)-ROWS($AR$70:$AR$81)-ROWS($AV$70:$AV$81)-ROWS($AZ$70:$AZ$81)-ROWS($BD$70:$BD$81)), "")))))))</f>
        <v/>
      </c>
      <c r="CP24" s="320" t="str">
        <f t="shared" ca="1" si="42"/>
        <v/>
      </c>
      <c r="CQ24" s="320" t="str">
        <f ca="1">IF(OR(CR24="",CR24=0),"",MAX(CQ$5:CQ23)+1)</f>
        <v/>
      </c>
      <c r="CR24" s="320" t="str">
        <f ca="1">IFERROR(INDEX($AK$70:$AK$81, ROWS($CR$4:CR22)), IFERROR(INDEX($AO$70:$AO$81, ROWS($CR$4:CR22)-ROWS($AK$70:$AK$81)), IFERROR(INDEX($AS$70:$AS$81, ROWS($CR$4:CR22)-ROWS($AK$70:$AK$81)-ROWS($AO$70:$AO$81)),IFERROR(INDEX($AW$70:$AW$81, ROWS($CR$4:CR22)-ROWS($AK$70:$AK$81)-ROWS($AO$70:$AO$81)-ROWS($AS$70:$AS$81)),IFERROR(INDEX($BA$70:$BA$81, ROWS($CR$4:CR22)-ROWS($AK$70:$AK$81)-ROWS($AO$70:$AO$81)-ROWS($AS$70:$AS$81)-ROWS($AW$70:$AW$81)),IFERROR(INDEX($BE$70:$BE$81, ROWS($CR$4:CR22)-ROWS($AK$70:$AK$81)-ROWS($AO$70:$AO$81)-ROWS($AS$70:$AS$81)-ROWS($AW$70:$AW$81)-ROWS($BA$70:$BA$81)),IFERROR(INDEX($BI$70:$BI$81, ROWS($CR$4:CR22)-ROWS($AK$70:$AK$81)-ROWS($AO$70:$AO$81)-ROWS($AS$70:$AS$81)-ROWS($AW$70:$AW$81)-ROWS($BA$70:$BA$81)-ROWS($BE$70:$BE$81)), "")))))))</f>
        <v/>
      </c>
      <c r="CS24" s="320" t="str">
        <f t="shared" ca="1" si="43"/>
        <v/>
      </c>
      <c r="CT24" s="419" t="str">
        <f t="shared" ca="1" si="44"/>
        <v/>
      </c>
      <c r="CU24" s="418" t="str">
        <f>IF(OR(CV24="",CV24=0),"",MAX(CU$5:CU23)+1)</f>
        <v/>
      </c>
      <c r="CV24" s="320">
        <f>IFERROR(INDEX($AJ$86:$AJ$97, ROWS($CV$4:CV22)), IFERROR(INDEX($AN$86:$AN$97, ROWS($CV$4:CV22)-ROWS($AJ$86:$AJ$97)), ""))</f>
        <v>0</v>
      </c>
      <c r="CW24" s="320" t="str">
        <f t="shared" si="45"/>
        <v/>
      </c>
      <c r="CX24" s="320" t="str">
        <f>IF(OR(CY24="",CY24=0),"",MAX(CX$5:CX23)+1)</f>
        <v/>
      </c>
      <c r="CY24" s="320">
        <f>IFERROR(INDEX($AK$86:$AK$97, ROWS($CY$4:CY22)), IFERROR(INDEX($AO$86:$AO$97, ROWS($CY$4:CY22)-ROWS($AK$86:$AK$97)), ""))</f>
        <v>0</v>
      </c>
      <c r="CZ24" s="320" t="str">
        <f t="shared" si="46"/>
        <v/>
      </c>
      <c r="DA24" s="419" t="str">
        <f t="shared" si="47"/>
        <v/>
      </c>
      <c r="DC24" s="1167" t="s">
        <v>487</v>
      </c>
      <c r="DD24" s="1168"/>
      <c r="DE24" s="1168"/>
      <c r="DF24" s="1168"/>
      <c r="DG24" s="1168"/>
      <c r="DH24" s="1168"/>
      <c r="DI24" s="1168"/>
      <c r="DJ24" s="1168"/>
      <c r="DK24" s="1168"/>
      <c r="DL24" s="1169"/>
      <c r="DN24" s="1199" t="s">
        <v>487</v>
      </c>
      <c r="DO24" s="1200"/>
      <c r="DP24" s="1200"/>
      <c r="DQ24" s="1200"/>
      <c r="DR24" s="1200"/>
      <c r="DS24" s="1201"/>
    </row>
    <row r="25" spans="1:123" s="292" customFormat="1" ht="15" customHeight="1" thickBot="1" x14ac:dyDescent="0.35">
      <c r="A25" s="1183"/>
      <c r="B25" s="1182"/>
      <c r="C25" s="1183"/>
      <c r="D25" s="1182"/>
      <c r="E25" s="1183"/>
      <c r="F25" s="1182"/>
      <c r="G25" s="1183"/>
      <c r="H25" s="1182"/>
      <c r="I25" s="1183"/>
      <c r="J25" s="1182"/>
      <c r="K25" s="1183"/>
      <c r="L25" s="1182"/>
      <c r="M25" s="1183"/>
      <c r="N25" s="1182"/>
      <c r="P25" s="295" t="str">
        <f t="shared" ca="1" si="89"/>
        <v/>
      </c>
      <c r="Q25" s="295" t="str">
        <f t="shared" ca="1" si="81"/>
        <v/>
      </c>
      <c r="R25" s="295" t="str">
        <f t="shared" ca="1" si="81"/>
        <v/>
      </c>
      <c r="S25" s="296" t="str">
        <f t="shared" ca="1" si="81"/>
        <v/>
      </c>
      <c r="T25" s="295" t="str">
        <f t="shared" ca="1" si="81"/>
        <v/>
      </c>
      <c r="U25" s="295" t="str">
        <f t="shared" ca="1" si="81"/>
        <v/>
      </c>
      <c r="V25" s="1158" t="s">
        <v>507</v>
      </c>
      <c r="W25" s="1159"/>
      <c r="X25" s="445">
        <f ca="1">IF(DS72="",0,DS72)</f>
        <v>1950</v>
      </c>
      <c r="Y25"/>
      <c r="AB25" s="299"/>
      <c r="AC25" s="301"/>
      <c r="AD25" s="301"/>
      <c r="AE25" s="301"/>
      <c r="AF25" s="301"/>
      <c r="AG25" s="300"/>
      <c r="AH25"/>
      <c r="AI25" s="304" t="str">
        <f t="shared" ca="1" si="82"/>
        <v/>
      </c>
      <c r="AJ25" s="305" t="str">
        <f t="shared" ca="1" si="60"/>
        <v/>
      </c>
      <c r="AK25" s="306" t="str">
        <f t="shared" ca="1" si="61"/>
        <v/>
      </c>
      <c r="AL25" s="307" t="str">
        <f t="shared" ca="1" si="62"/>
        <v/>
      </c>
      <c r="AM25" s="304" t="str">
        <f t="shared" ca="1" si="83"/>
        <v/>
      </c>
      <c r="AN25" s="305" t="str">
        <f t="shared" ca="1" si="63"/>
        <v/>
      </c>
      <c r="AO25" s="306" t="str">
        <f t="shared" ca="1" si="64"/>
        <v/>
      </c>
      <c r="AP25" s="307" t="str">
        <f t="shared" ca="1" si="65"/>
        <v/>
      </c>
      <c r="AQ25" s="304" t="str">
        <f t="shared" ca="1" si="84"/>
        <v/>
      </c>
      <c r="AR25" s="305" t="str">
        <f t="shared" ca="1" si="66"/>
        <v/>
      </c>
      <c r="AS25" s="306" t="str">
        <f t="shared" ca="1" si="67"/>
        <v/>
      </c>
      <c r="AT25" s="307" t="str">
        <f t="shared" ca="1" si="68"/>
        <v/>
      </c>
      <c r="AU25" s="304" t="str">
        <f t="shared" ca="1" si="85"/>
        <v/>
      </c>
      <c r="AV25" s="305" t="str">
        <f t="shared" ca="1" si="69"/>
        <v/>
      </c>
      <c r="AW25" s="306" t="str">
        <f t="shared" ca="1" si="70"/>
        <v/>
      </c>
      <c r="AX25" s="307" t="str">
        <f t="shared" ca="1" si="71"/>
        <v/>
      </c>
      <c r="AY25" s="304" t="str">
        <f t="shared" ca="1" si="86"/>
        <v/>
      </c>
      <c r="AZ25" s="305" t="str">
        <f t="shared" ca="1" si="72"/>
        <v/>
      </c>
      <c r="BA25" s="306" t="str">
        <f t="shared" ca="1" si="73"/>
        <v/>
      </c>
      <c r="BB25" s="307" t="str">
        <f t="shared" ca="1" si="74"/>
        <v/>
      </c>
      <c r="BC25" s="304" t="str">
        <f t="shared" ca="1" si="87"/>
        <v/>
      </c>
      <c r="BD25" s="305" t="str">
        <f t="shared" ca="1" si="75"/>
        <v/>
      </c>
      <c r="BE25" s="306" t="str">
        <f t="shared" ca="1" si="76"/>
        <v/>
      </c>
      <c r="BF25" s="307" t="str">
        <f t="shared" ca="1" si="77"/>
        <v/>
      </c>
      <c r="BG25" s="304" t="str">
        <f t="shared" ca="1" si="88"/>
        <v/>
      </c>
      <c r="BH25" s="305" t="str">
        <f t="shared" ca="1" si="78"/>
        <v/>
      </c>
      <c r="BI25" s="306" t="str">
        <f t="shared" ca="1" si="79"/>
        <v/>
      </c>
      <c r="BJ25" s="307" t="str">
        <f t="shared" ca="1" si="80"/>
        <v/>
      </c>
      <c r="BL25" s="412" t="str">
        <f ca="1">IF(OR(BM25="",BM25=0),"",MAX(BL$5:BL24)+1)</f>
        <v/>
      </c>
      <c r="BM25" s="316" t="str">
        <f ca="1">IFERROR(INDEX($AJ$6:$AJ$17, ROWS(BM$4:$BM23)), IFERROR(INDEX($AN$6:$AN$17, ROWS(BM$4:$BM23)-ROWS($AJ$6:$AJ$17)), IFERROR(INDEX($AR$6:$AR$17, ROWS(BM$4:$BM23)-ROWS($AJ$6:$AJ$17)-ROWS($AN$6:$AN$17)),IFERROR(INDEX($AV$6:$AV$17, ROWS(BM$4:$BM23)-ROWS($AJ$6:$AJ$17)-ROWS($AN$6:$AN$17)-ROWS($AR$6:$AR$17)),IFERROR(INDEX($AZ$6:$AZ$17, ROWS(BM$4:$BM23)-ROWS($AJ$6:$AJ$17)-ROWS($AN$6:$AN$17)-ROWS($AR$6:$AR$17)-ROWS($AV$6:$AV$17)),IFERROR(INDEX($BD$6:$BD$17, ROWS(BM$4:$BM23)-ROWS($AJ$6:$AJ$17)-ROWS($AN$6:$AN$17)-ROWS($AR$6:$AR$17)-ROWS($AV$6:$AV$17)-ROWS($AZ$6:$AZ$17)),IFERROR(INDEX($BH$6:$BH$17, ROWS(BM$4:$BM23)-ROWS($AJ$6:$AJ$17)-ROWS($AN$6:$AN$17)-ROWS($AR$6:$AR$17)-ROWS($AV$6:$AV$17)-ROWS($AZ$6:$AZ$17)-ROWS($BD$6:$BD$17)), "")))))))</f>
        <v/>
      </c>
      <c r="BN25" s="316" t="str">
        <f t="shared" ca="1" si="30"/>
        <v/>
      </c>
      <c r="BO25" s="316" t="str">
        <f ca="1">IF(OR(BP25="",BP25=0),"",MAX(BO$5:BO24)+1)</f>
        <v/>
      </c>
      <c r="BP25" s="316" t="str">
        <f ca="1">IFERROR(INDEX($AK$6:$AK$17, ROWS($BP$4:BP23)), IFERROR(INDEX($AO$6:$AO$17, ROWS($BP$4:BP23)-ROWS($AK$6:$AK$17)), IFERROR(INDEX($AS$6:$AS$17, ROWS($BP$4:BP23)-ROWS($AK$6:$AK$17)-ROWS($AO$6:$AO$17)),IFERROR(INDEX($AW$6:$AW$17, ROWS($BP$4:BP23)-ROWS($AK$6:$AK$17)-ROWS($AO$6:$AO$17)-ROWS($AS$6:$AS$17)),IFERROR(INDEX($BA$6:$BA$17, ROWS($BP$4:BP23)-ROWS($AK$6:$AK$17)-ROWS($AO$6:$AO$17)-ROWS($AS$6:$AS$17)-ROWS($AW$6:$AW$17)),IFERROR(INDEX($BE$6:$BE$17, ROWS($BP$4:BP23)-ROWS($AK$6:$AK$17)-ROWS($AO$6:$AO$17)-ROWS($AS$6:$AS$17)-ROWS($AW$6:$AW$17)-ROWS($BA$6:$BA$17)),IFERROR(INDEX($BI$6:$BI$17, ROWS($BP$4:BP23)-ROWS($AK$6:$AK$17)-ROWS($AO$6:$AO$17)-ROWS($AS$6:$AS$17)-ROWS($AW$6:$AW$17)-ROWS($BA$6:$BA$17)-ROWS($BE$6:$BE$17)), "")))))))</f>
        <v/>
      </c>
      <c r="BQ25" s="316" t="str">
        <f t="shared" ca="1" si="31"/>
        <v/>
      </c>
      <c r="BR25" s="413" t="str">
        <f t="shared" ca="1" si="32"/>
        <v/>
      </c>
      <c r="BS25" s="412" t="str">
        <f ca="1">IF(OR(BT25="",BT25=0),"",MAX(BS$5:BS24)+1)</f>
        <v/>
      </c>
      <c r="BT25" s="316" t="str">
        <f ca="1">IFERROR(INDEX($AJ$22:$AJ$33, ROWS($BT$4:BT23)), IFERROR(INDEX($AN$22:$AN$33, ROWS($BT$4:BT23)-ROWS($AJ$22:$AJ$33)), IFERROR(INDEX($AR$22:$AR$33, ROWS($BT$4:BT23)-ROWS($AJ$22:$AJ$33)-ROWS($AN$22:$AN$33)),IFERROR(INDEX($AV$22:$AV$33, ROWS($BT$4:BT23)-ROWS($AJ$22:$AJ$33)-ROWS($AN$22:$AN$33)-ROWS($AR$22:$AR$33)),IFERROR(INDEX($AZ$22:$AZ$33, ROWS($BT$4:BT23)-ROWS($AJ$22:$AJ$33)-ROWS($AN$22:$AN$33)-ROWS($AR$22:$AR$33)-ROWS($AV$22:$AV$33)),IFERROR(INDEX($BD$22:$BD$33, ROWS($BT$4:BT23)-ROWS($AJ$22:$AJ$33)-ROWS($AN$22:$AN$33)-ROWS($AR$22:$AR$33)-ROWS($AV$22:$AV$33)-ROWS($AZ$22:$AZ$33)),IFERROR(INDEX($BH$22:$BH$33, ROWS($BT$4:BT23)-ROWS($AJ$22:$AJ$33)-ROWS($AN$22:$AN$33)-ROWS($AR$22:$AR$33)-ROWS($AV$22:$AV$33)-ROWS($AZ$22:$AZ$33)-ROWS($BD$22:$BD$33)), "")))))))</f>
        <v/>
      </c>
      <c r="BU25" s="316" t="str">
        <f t="shared" ca="1" si="33"/>
        <v/>
      </c>
      <c r="BV25" s="316" t="str">
        <f ca="1">IF(OR(BW25="",BW25=0),"",MAX(BV$5:BV24)+1)</f>
        <v/>
      </c>
      <c r="BW25" s="316" t="str">
        <f ca="1">IFERROR(INDEX($AK$22:$AK$33, ROWS($BW$4:BW23)), IFERROR(INDEX($AO$22:$AO$33, ROWS($BW$4:BW23)-ROWS($AK$22:$AK$33)), IFERROR(INDEX($AS$22:$AS$33, ROWS($BW$4:BW23)-ROWS($AK$22:$AK$33)-ROWS($AO$22:$AO$33)),IFERROR(INDEX($AW$22:$AW$33, ROWS($BW$4:BW23)-ROWS($AK$22:$AK$33)-ROWS($AO$22:$AO$33)-ROWS($AS$22:$AS$33)),IFERROR(INDEX($BA$22:$BA$33, ROWS($BW$4:BW23)-ROWS($AK$22:$AK$33)-ROWS($AO$22:$AO$33)-ROWS($AS$22:$AS$33)-ROWS($AW$22:$AW$33)),IFERROR(INDEX($BE$22:$BE$33, ROWS($BW$4:BW23)-ROWS($AK$22:$AK$33)-ROWS($AO$22:$AO$33)-ROWS($AS$22:$AS$33)-ROWS($AW$22:$AW$33)-ROWS($BA$22:$BA$33)),IFERROR(INDEX($BI$22:$BI$33, ROWS($BW$4:BW23)-ROWS($AK$22:$AK$33)-ROWS($AO$22:$AO$33)-ROWS($AS$22:$AS$33)-ROWS($AW$22:$AW$33)-ROWS($BA$22:$BA$33)-ROWS($BE$22:$BE$33)), "")))))))</f>
        <v/>
      </c>
      <c r="BX25" s="316" t="str">
        <f t="shared" ca="1" si="34"/>
        <v/>
      </c>
      <c r="BY25" s="413" t="str">
        <f t="shared" ca="1" si="35"/>
        <v/>
      </c>
      <c r="BZ25" s="412" t="str">
        <f ca="1">IF(OR(CA25="",CA25=0),"",MAX(BZ$5:BZ24)+1)</f>
        <v/>
      </c>
      <c r="CA25" s="316" t="str">
        <f ca="1">IFERROR(INDEX($AJ$38:$AJ$49, ROWS($CA$4:CA23)), IFERROR(INDEX($AN$38:$AN$49, ROWS($CA$4:CA23)-ROWS($AJ$38:$AJ$49)), IFERROR(INDEX($AR$38:$AR$49, ROWS($CA$4:CA23)-ROWS($AJ$38:$AJ$49)-ROWS($AN$38:$AN$49)),IFERROR(INDEX($AV$38:$AV$49, ROWS($CA$4:CA23)-ROWS($AJ$38:$AJ$49)-ROWS($AN$38:$AN$49)-ROWS($AR$38:$AR$49)),IFERROR(INDEX($AZ$38:$AZ$49, ROWS($CA$4:CA23)-ROWS($AJ$38:$AJ$49)-ROWS($AN$38:$AN$49)-ROWS($AR$38:$AR$49)-ROWS($AV$38:$AV$49)),IFERROR(INDEX($BD$38:$BD$49, ROWS($CA$4:CA23)-ROWS($AJ$38:$AJ$49)-ROWS($AN$38:$AN$49)-ROWS($AR$38:$AR$49)-ROWS($AV$38:$AV$49)-ROWS($AZ$38:$AZ$49)),IFERROR(INDEX($BH$38:$BH$49, ROWS($CA$4:CA23)-ROWS($AJ$38:$AJ$49)-ROWS($AN$38:$AN$49)-ROWS($AR$38:$AR$49)-ROWS($AV$38:$AV$49)-ROWS($AZ$38:$AZ$49)-ROWS($BD$38:$BD$49)), "")))))))</f>
        <v/>
      </c>
      <c r="CB25" s="316" t="str">
        <f t="shared" ca="1" si="36"/>
        <v/>
      </c>
      <c r="CC25" s="316" t="str">
        <f ca="1">IF(OR(CD25="",CD25=0),"",MAX(CC$5:CC24)+1)</f>
        <v/>
      </c>
      <c r="CD25" s="316" t="str">
        <f ca="1">IFERROR(INDEX($AK$38:$AK$49, ROWS($CD$4:CD23)), IFERROR(INDEX($AO$38:$AO$49, ROWS($CD$4:CD23)-ROWS($AK$38:$AK$49)), IFERROR(INDEX($AS$38:$AS$49, ROWS($CD$4:CD23)-ROWS($AK$38:$AK$49)-ROWS($AO$38:$AO$49)),IFERROR(INDEX($AW$38:$AW$49, ROWS($CD$4:CD23)-ROWS($AK$38:$AK$49)-ROWS($AO$38:$AO$49)-ROWS($AS$38:$AS$49)),IFERROR(INDEX($BA$38:$BA$49, ROWS($CD$4:CD23)-ROWS($AK$38:$AK$49)-ROWS($AO$38:$AO$49)-ROWS($AS$38:$AS$49)-ROWS($AW$38:$AW$49)),IFERROR(INDEX($BE$38:$BE$49, ROWS($CD$4:CD23)-ROWS($AK$38:$AK$49)-ROWS($AO$38:$AO$49)-ROWS($AS$38:$AS$49)-ROWS($AW$38:$AW$49)-ROWS($BA$38:$BA$49)),IFERROR(INDEX($BI$38:$BI$49, ROWS($CD$4:CD23)-ROWS($AK$38:$AK$49)-ROWS($AO$38:$AO$49)-ROWS($AS$38:$AS$49)-ROWS($AW$38:$AW$49)-ROWS($BA$38:$BA$49)-ROWS($BE$38:$BE$49)), "")))))))</f>
        <v/>
      </c>
      <c r="CE25" s="316" t="str">
        <f t="shared" ca="1" si="37"/>
        <v/>
      </c>
      <c r="CF25" s="413" t="str">
        <f t="shared" ca="1" si="38"/>
        <v/>
      </c>
      <c r="CG25" s="412" t="str">
        <f ca="1">IF(OR(CH25="",CH25=0),"",MAX(CG$5:CG24)+1)</f>
        <v/>
      </c>
      <c r="CH25" s="316" t="str">
        <f ca="1">IFERROR(INDEX($AJ$54:$AJ$65, ROWS($CH$4:CH23)), IFERROR(INDEX($AN$54:$AN$65, ROWS($CH$4:CH23)-ROWS($AJ$54:$AJ$65)), IFERROR(INDEX($AR$54:$AR$65, ROWS($CH$4:CH23)-ROWS($AJ$54:$AJ$65)-ROWS($AN$54:$AN$65)),IFERROR(INDEX($AV$54:$AV$65, ROWS($CH$4:CH23)-ROWS($AJ$54:$AJ$65)-ROWS($AN$54:$AN$65)-ROWS($AR$54:$AR$65)),IFERROR(INDEX($AZ$54:$AZ$65, ROWS($CH$4:CH23)-ROWS($AJ$54:$AJ$65)-ROWS($AN$54:$AN$65)-ROWS($AR$54:$AR$65)-ROWS($AV$54:$AV$65)),IFERROR(INDEX($BD$54:$BD$65, ROWS($CH$4:CH23)-ROWS($AJ$54:$AJ$65)-ROWS($AN$54:$AN$65)-ROWS($AR$54:$AR$65)-ROWS($AV$54:$AV$65)-ROWS($AZ$54:$AZ$65)),IFERROR(INDEX($BH$54:$BH$65, ROWS($CH$4:CH23)-ROWS($AJ$54:$AJ$65)-ROWS($AN$54:$AN$65)-ROWS($AR$54:$AR$65)-ROWS($AV$54:$AV$65)-ROWS($AZ$54:$AZ$65)-ROWS($BD$54:$BD$65)), "")))))))</f>
        <v/>
      </c>
      <c r="CI25" s="316" t="str">
        <f t="shared" ca="1" si="39"/>
        <v/>
      </c>
      <c r="CJ25" s="316" t="str">
        <f ca="1">IF(OR(CK25="",CK25=0),"",MAX(CJ$5:CJ24)+1)</f>
        <v/>
      </c>
      <c r="CK25" s="316" t="str">
        <f ca="1">IFERROR(INDEX($AK$54:$AK$65, ROWS($CK$4:CK23)), IFERROR(INDEX($AO$54:$AO$65, ROWS($CK$4:CK23)-ROWS($AK$54:$AK$65)), IFERROR(INDEX($AS$54:$AS$65, ROWS($CK$4:CK23)-ROWS($AK$54:$AK$65)-ROWS($AO$54:$AO$65)),IFERROR(INDEX($AW$54:$AW$65, ROWS($CK$4:CK23)-ROWS($AK$54:$AK$65)-ROWS($AO$54:$AO$65)-ROWS($AS$54:$AS$65)),IFERROR(INDEX($BA$54:$BA$65, ROWS($CK$4:CK23)-ROWS($AK$54:$AK$65)-ROWS($AO$54:$AO$65)-ROWS($AS$54:$AS$65)-ROWS($AW$54:$AW$65)),IFERROR(INDEX($BE$54:$BE$65, ROWS($CK$4:CK23)-ROWS($AK$54:$AK$65)-ROWS($AO$54:$AO$65)-ROWS($AS$54:$AS$65)-ROWS($AW$54:$AW$65)-ROWS($BA$54:$BA$65)),IFERROR(INDEX($BI$54:$BI$65, ROWS($CK$4:CK23)-ROWS($AK$54:$AK$65)-ROWS($AO$54:$AO$65)-ROWS($AS$54:$AS$65)-ROWS($AW$54:$AW$65)-ROWS($BA$54:$BA$65)-ROWS($BE$54:$BE$65)), "")))))))</f>
        <v/>
      </c>
      <c r="CL25" s="316" t="str">
        <f t="shared" ca="1" si="40"/>
        <v/>
      </c>
      <c r="CM25" s="413" t="str">
        <f t="shared" ca="1" si="41"/>
        <v/>
      </c>
      <c r="CN25" s="412" t="str">
        <f ca="1">IF(OR(CO25="",CO25=0),"",MAX(CN$5:CN24)+1)</f>
        <v/>
      </c>
      <c r="CO25" s="316" t="str">
        <f ca="1">IFERROR(INDEX($AJ$70:$AJ$81, ROWS($CO$4:CO23)), IFERROR(INDEX($AN$70:$AN$81, ROWS($CO$4:CO23)-ROWS($AJ$70:$AJ$81)), IFERROR(INDEX($AR$70:$AR$81, ROWS($CO$4:CO23)-ROWS($AJ$70:$AJ$81)-ROWS($AN$70:$AN$81)),IFERROR(INDEX($AV$70:$AV$81, ROWS($CO$4:CO23)-ROWS($AJ$70:$AJ$81)-ROWS($AN$70:$AN$81)-ROWS($AR$70:$AR$81)),IFERROR(INDEX($AZ$70:$AZ$81, ROWS($CO$4:CO23)-ROWS($AJ$70:$AJ$81)-ROWS($AN$70:$AN$81)-ROWS($AR$70:$AR$81)-ROWS($AV$70:$AV$81)),IFERROR(INDEX($BD$70:$BD$81, ROWS($CO$4:CO23)-ROWS($AJ$70:$AJ$81)-ROWS($AN$70:$AN$81)-ROWS($AR$70:$AR$81)-ROWS($AV$70:$AV$81)-ROWS($AZ$70:$AZ$81)),IFERROR(INDEX($BH$70:$BH$81, ROWS($CO$4:CO23)-ROWS($AJ$70:$AJ$81)-ROWS($AN$70:$AN$81)-ROWS($AR$70:$AR$81)-ROWS($AV$70:$AV$81)-ROWS($AZ$70:$AZ$81)-ROWS($BD$70:$BD$81)), "")))))))</f>
        <v/>
      </c>
      <c r="CP25" s="316" t="str">
        <f t="shared" ca="1" si="42"/>
        <v/>
      </c>
      <c r="CQ25" s="316" t="str">
        <f ca="1">IF(OR(CR25="",CR25=0),"",MAX(CQ$5:CQ24)+1)</f>
        <v/>
      </c>
      <c r="CR25" s="316" t="str">
        <f ca="1">IFERROR(INDEX($AK$70:$AK$81, ROWS($CR$4:CR23)), IFERROR(INDEX($AO$70:$AO$81, ROWS($CR$4:CR23)-ROWS($AK$70:$AK$81)), IFERROR(INDEX($AS$70:$AS$81, ROWS($CR$4:CR23)-ROWS($AK$70:$AK$81)-ROWS($AO$70:$AO$81)),IFERROR(INDEX($AW$70:$AW$81, ROWS($CR$4:CR23)-ROWS($AK$70:$AK$81)-ROWS($AO$70:$AO$81)-ROWS($AS$70:$AS$81)),IFERROR(INDEX($BA$70:$BA$81, ROWS($CR$4:CR23)-ROWS($AK$70:$AK$81)-ROWS($AO$70:$AO$81)-ROWS($AS$70:$AS$81)-ROWS($AW$70:$AW$81)),IFERROR(INDEX($BE$70:$BE$81, ROWS($CR$4:CR23)-ROWS($AK$70:$AK$81)-ROWS($AO$70:$AO$81)-ROWS($AS$70:$AS$81)-ROWS($AW$70:$AW$81)-ROWS($BA$70:$BA$81)),IFERROR(INDEX($BI$70:$BI$81, ROWS($CR$4:CR23)-ROWS($AK$70:$AK$81)-ROWS($AO$70:$AO$81)-ROWS($AS$70:$AS$81)-ROWS($AW$70:$AW$81)-ROWS($BA$70:$BA$81)-ROWS($BE$70:$BE$81)), "")))))))</f>
        <v/>
      </c>
      <c r="CS25" s="316" t="str">
        <f t="shared" ca="1" si="43"/>
        <v/>
      </c>
      <c r="CT25" s="413" t="str">
        <f t="shared" ca="1" si="44"/>
        <v/>
      </c>
      <c r="CU25" s="412" t="str">
        <f>IF(OR(CV25="",CV25=0),"",MAX(CU$5:CU24)+1)</f>
        <v/>
      </c>
      <c r="CV25" s="316">
        <f>IFERROR(INDEX($AJ$86:$AJ$97, ROWS($CV$4:CV23)), IFERROR(INDEX($AN$86:$AN$97, ROWS($CV$4:CV23)-ROWS($AJ$86:$AJ$97)), ""))</f>
        <v>0</v>
      </c>
      <c r="CW25" s="316" t="str">
        <f t="shared" si="45"/>
        <v/>
      </c>
      <c r="CX25" s="316" t="str">
        <f>IF(OR(CY25="",CY25=0),"",MAX(CX$5:CX24)+1)</f>
        <v/>
      </c>
      <c r="CY25" s="316">
        <f>IFERROR(INDEX($AK$86:$AK$97, ROWS($CY$4:CY23)), IFERROR(INDEX($AO$86:$AO$97, ROWS($CY$4:CY23)-ROWS($AK$86:$AK$97)), ""))</f>
        <v>0</v>
      </c>
      <c r="CZ25" s="316" t="str">
        <f t="shared" si="46"/>
        <v/>
      </c>
      <c r="DA25" s="413" t="str">
        <f t="shared" si="47"/>
        <v/>
      </c>
      <c r="DC25" s="437"/>
      <c r="DD25" s="1151" t="s">
        <v>504</v>
      </c>
      <c r="DE25" s="1152"/>
      <c r="DF25" s="430"/>
      <c r="DG25" s="1162" t="s">
        <v>23</v>
      </c>
      <c r="DH25" s="1152"/>
      <c r="DI25" s="1162" t="s">
        <v>504</v>
      </c>
      <c r="DJ25" s="1152"/>
      <c r="DK25" s="1162" t="s">
        <v>23</v>
      </c>
      <c r="DL25" s="1152"/>
      <c r="DN25" s="1163" t="s">
        <v>481</v>
      </c>
      <c r="DO25" s="1164"/>
      <c r="DP25" s="1164"/>
      <c r="DQ25" s="1165" t="s">
        <v>491</v>
      </c>
      <c r="DR25" s="1164"/>
      <c r="DS25" s="1166"/>
    </row>
    <row r="26" spans="1:123" s="292" customFormat="1" ht="15" customHeight="1" x14ac:dyDescent="0.3">
      <c r="A26" s="1183"/>
      <c r="B26" s="1182"/>
      <c r="C26" s="1183"/>
      <c r="D26" s="1182"/>
      <c r="E26" s="1183"/>
      <c r="F26" s="1182"/>
      <c r="G26" s="1183"/>
      <c r="H26" s="1182"/>
      <c r="I26" s="1183"/>
      <c r="J26" s="1182"/>
      <c r="K26" s="1183"/>
      <c r="L26" s="1182"/>
      <c r="M26" s="1183"/>
      <c r="N26" s="1182"/>
      <c r="P26" s="295" t="str">
        <f t="shared" ca="1" si="89"/>
        <v/>
      </c>
      <c r="Q26" s="295" t="str">
        <f t="shared" ca="1" si="81"/>
        <v/>
      </c>
      <c r="R26" s="295" t="str">
        <f t="shared" ca="1" si="81"/>
        <v/>
      </c>
      <c r="S26" s="296" t="str">
        <f t="shared" ca="1" si="81"/>
        <v/>
      </c>
      <c r="T26" s="295" t="str">
        <f t="shared" ca="1" si="81"/>
        <v/>
      </c>
      <c r="U26" s="295" t="str">
        <f t="shared" ca="1" si="81"/>
        <v/>
      </c>
      <c r="V26" s="1158" t="s">
        <v>508</v>
      </c>
      <c r="W26" s="1159"/>
      <c r="X26" s="445">
        <f ca="1">IF(X22="",0,X22)</f>
        <v>12711.449999999999</v>
      </c>
      <c r="Y26"/>
      <c r="AB26" s="299"/>
      <c r="AC26" s="1093" t="s">
        <v>19</v>
      </c>
      <c r="AD26" s="1094"/>
      <c r="AE26" s="1094"/>
      <c r="AF26" s="1095"/>
      <c r="AG26" s="300"/>
      <c r="AH26"/>
      <c r="AI26" s="304" t="str">
        <f t="shared" ca="1" si="82"/>
        <v/>
      </c>
      <c r="AJ26" s="305" t="str">
        <f t="shared" ca="1" si="60"/>
        <v/>
      </c>
      <c r="AK26" s="306" t="str">
        <f t="shared" ca="1" si="61"/>
        <v/>
      </c>
      <c r="AL26" s="307" t="str">
        <f t="shared" ca="1" si="62"/>
        <v/>
      </c>
      <c r="AM26" s="304" t="str">
        <f t="shared" ca="1" si="83"/>
        <v/>
      </c>
      <c r="AN26" s="305" t="str">
        <f t="shared" ca="1" si="63"/>
        <v/>
      </c>
      <c r="AO26" s="306" t="str">
        <f t="shared" ca="1" si="64"/>
        <v/>
      </c>
      <c r="AP26" s="307" t="str">
        <f t="shared" ca="1" si="65"/>
        <v/>
      </c>
      <c r="AQ26" s="304" t="str">
        <f t="shared" ca="1" si="84"/>
        <v/>
      </c>
      <c r="AR26" s="305" t="str">
        <f t="shared" ca="1" si="66"/>
        <v/>
      </c>
      <c r="AS26" s="306" t="str">
        <f t="shared" ca="1" si="67"/>
        <v/>
      </c>
      <c r="AT26" s="307" t="str">
        <f t="shared" ca="1" si="68"/>
        <v/>
      </c>
      <c r="AU26" s="304" t="str">
        <f t="shared" ca="1" si="85"/>
        <v/>
      </c>
      <c r="AV26" s="305" t="str">
        <f t="shared" ca="1" si="69"/>
        <v/>
      </c>
      <c r="AW26" s="306" t="str">
        <f t="shared" ca="1" si="70"/>
        <v/>
      </c>
      <c r="AX26" s="307" t="str">
        <f t="shared" ca="1" si="71"/>
        <v/>
      </c>
      <c r="AY26" s="304" t="str">
        <f t="shared" ca="1" si="86"/>
        <v/>
      </c>
      <c r="AZ26" s="305" t="str">
        <f t="shared" ca="1" si="72"/>
        <v/>
      </c>
      <c r="BA26" s="306" t="str">
        <f t="shared" ca="1" si="73"/>
        <v/>
      </c>
      <c r="BB26" s="307" t="str">
        <f t="shared" ca="1" si="74"/>
        <v/>
      </c>
      <c r="BC26" s="304" t="str">
        <f t="shared" ca="1" si="87"/>
        <v/>
      </c>
      <c r="BD26" s="305" t="str">
        <f t="shared" ca="1" si="75"/>
        <v/>
      </c>
      <c r="BE26" s="306" t="str">
        <f t="shared" ca="1" si="76"/>
        <v/>
      </c>
      <c r="BF26" s="307" t="str">
        <f t="shared" ca="1" si="77"/>
        <v/>
      </c>
      <c r="BG26" s="304" t="str">
        <f t="shared" ca="1" si="88"/>
        <v/>
      </c>
      <c r="BH26" s="305" t="str">
        <f t="shared" ca="1" si="78"/>
        <v/>
      </c>
      <c r="BI26" s="306" t="str">
        <f t="shared" ca="1" si="79"/>
        <v/>
      </c>
      <c r="BJ26" s="307" t="str">
        <f t="shared" ca="1" si="80"/>
        <v/>
      </c>
      <c r="BL26" s="412" t="str">
        <f ca="1">IF(OR(BM26="",BM26=0),"",MAX(BL$5:BL25)+1)</f>
        <v/>
      </c>
      <c r="BM26" s="316" t="str">
        <f ca="1">IFERROR(INDEX($AJ$6:$AJ$17, ROWS(BM$4:$BM24)), IFERROR(INDEX($AN$6:$AN$17, ROWS(BM$4:$BM24)-ROWS($AJ$6:$AJ$17)), IFERROR(INDEX($AR$6:$AR$17, ROWS(BM$4:$BM24)-ROWS($AJ$6:$AJ$17)-ROWS($AN$6:$AN$17)),IFERROR(INDEX($AV$6:$AV$17, ROWS(BM$4:$BM24)-ROWS($AJ$6:$AJ$17)-ROWS($AN$6:$AN$17)-ROWS($AR$6:$AR$17)),IFERROR(INDEX($AZ$6:$AZ$17, ROWS(BM$4:$BM24)-ROWS($AJ$6:$AJ$17)-ROWS($AN$6:$AN$17)-ROWS($AR$6:$AR$17)-ROWS($AV$6:$AV$17)),IFERROR(INDEX($BD$6:$BD$17, ROWS(BM$4:$BM24)-ROWS($AJ$6:$AJ$17)-ROWS($AN$6:$AN$17)-ROWS($AR$6:$AR$17)-ROWS($AV$6:$AV$17)-ROWS($AZ$6:$AZ$17)),IFERROR(INDEX($BH$6:$BH$17, ROWS(BM$4:$BM24)-ROWS($AJ$6:$AJ$17)-ROWS($AN$6:$AN$17)-ROWS($AR$6:$AR$17)-ROWS($AV$6:$AV$17)-ROWS($AZ$6:$AZ$17)-ROWS($BD$6:$BD$17)), "")))))))</f>
        <v/>
      </c>
      <c r="BN26" s="316" t="str">
        <f t="shared" ca="1" si="30"/>
        <v/>
      </c>
      <c r="BO26" s="316" t="str">
        <f ca="1">IF(OR(BP26="",BP26=0),"",MAX(BO$5:BO25)+1)</f>
        <v/>
      </c>
      <c r="BP26" s="316" t="str">
        <f ca="1">IFERROR(INDEX($AK$6:$AK$17, ROWS($BP$4:BP24)), IFERROR(INDEX($AO$6:$AO$17, ROWS($BP$4:BP24)-ROWS($AK$6:$AK$17)), IFERROR(INDEX($AS$6:$AS$17, ROWS($BP$4:BP24)-ROWS($AK$6:$AK$17)-ROWS($AO$6:$AO$17)),IFERROR(INDEX($AW$6:$AW$17, ROWS($BP$4:BP24)-ROWS($AK$6:$AK$17)-ROWS($AO$6:$AO$17)-ROWS($AS$6:$AS$17)),IFERROR(INDEX($BA$6:$BA$17, ROWS($BP$4:BP24)-ROWS($AK$6:$AK$17)-ROWS($AO$6:$AO$17)-ROWS($AS$6:$AS$17)-ROWS($AW$6:$AW$17)),IFERROR(INDEX($BE$6:$BE$17, ROWS($BP$4:BP24)-ROWS($AK$6:$AK$17)-ROWS($AO$6:$AO$17)-ROWS($AS$6:$AS$17)-ROWS($AW$6:$AW$17)-ROWS($BA$6:$BA$17)),IFERROR(INDEX($BI$6:$BI$17, ROWS($BP$4:BP24)-ROWS($AK$6:$AK$17)-ROWS($AO$6:$AO$17)-ROWS($AS$6:$AS$17)-ROWS($AW$6:$AW$17)-ROWS($BA$6:$BA$17)-ROWS($BE$6:$BE$17)), "")))))))</f>
        <v/>
      </c>
      <c r="BQ26" s="316" t="str">
        <f t="shared" ca="1" si="31"/>
        <v/>
      </c>
      <c r="BR26" s="413" t="str">
        <f t="shared" ca="1" si="32"/>
        <v/>
      </c>
      <c r="BS26" s="412" t="str">
        <f ca="1">IF(OR(BT26="",BT26=0),"",MAX(BS$5:BS25)+1)</f>
        <v/>
      </c>
      <c r="BT26" s="316" t="str">
        <f ca="1">IFERROR(INDEX($AJ$22:$AJ$33, ROWS($BT$4:BT24)), IFERROR(INDEX($AN$22:$AN$33, ROWS($BT$4:BT24)-ROWS($AJ$22:$AJ$33)), IFERROR(INDEX($AR$22:$AR$33, ROWS($BT$4:BT24)-ROWS($AJ$22:$AJ$33)-ROWS($AN$22:$AN$33)),IFERROR(INDEX($AV$22:$AV$33, ROWS($BT$4:BT24)-ROWS($AJ$22:$AJ$33)-ROWS($AN$22:$AN$33)-ROWS($AR$22:$AR$33)),IFERROR(INDEX($AZ$22:$AZ$33, ROWS($BT$4:BT24)-ROWS($AJ$22:$AJ$33)-ROWS($AN$22:$AN$33)-ROWS($AR$22:$AR$33)-ROWS($AV$22:$AV$33)),IFERROR(INDEX($BD$22:$BD$33, ROWS($BT$4:BT24)-ROWS($AJ$22:$AJ$33)-ROWS($AN$22:$AN$33)-ROWS($AR$22:$AR$33)-ROWS($AV$22:$AV$33)-ROWS($AZ$22:$AZ$33)),IFERROR(INDEX($BH$22:$BH$33, ROWS($BT$4:BT24)-ROWS($AJ$22:$AJ$33)-ROWS($AN$22:$AN$33)-ROWS($AR$22:$AR$33)-ROWS($AV$22:$AV$33)-ROWS($AZ$22:$AZ$33)-ROWS($BD$22:$BD$33)), "")))))))</f>
        <v/>
      </c>
      <c r="BU26" s="316" t="str">
        <f t="shared" ca="1" si="33"/>
        <v/>
      </c>
      <c r="BV26" s="316" t="str">
        <f ca="1">IF(OR(BW26="",BW26=0),"",MAX(BV$5:BV25)+1)</f>
        <v/>
      </c>
      <c r="BW26" s="316" t="str">
        <f ca="1">IFERROR(INDEX($AK$22:$AK$33, ROWS($BW$4:BW24)), IFERROR(INDEX($AO$22:$AO$33, ROWS($BW$4:BW24)-ROWS($AK$22:$AK$33)), IFERROR(INDEX($AS$22:$AS$33, ROWS($BW$4:BW24)-ROWS($AK$22:$AK$33)-ROWS($AO$22:$AO$33)),IFERROR(INDEX($AW$22:$AW$33, ROWS($BW$4:BW24)-ROWS($AK$22:$AK$33)-ROWS($AO$22:$AO$33)-ROWS($AS$22:$AS$33)),IFERROR(INDEX($BA$22:$BA$33, ROWS($BW$4:BW24)-ROWS($AK$22:$AK$33)-ROWS($AO$22:$AO$33)-ROWS($AS$22:$AS$33)-ROWS($AW$22:$AW$33)),IFERROR(INDEX($BE$22:$BE$33, ROWS($BW$4:BW24)-ROWS($AK$22:$AK$33)-ROWS($AO$22:$AO$33)-ROWS($AS$22:$AS$33)-ROWS($AW$22:$AW$33)-ROWS($BA$22:$BA$33)),IFERROR(INDEX($BI$22:$BI$33, ROWS($BW$4:BW24)-ROWS($AK$22:$AK$33)-ROWS($AO$22:$AO$33)-ROWS($AS$22:$AS$33)-ROWS($AW$22:$AW$33)-ROWS($BA$22:$BA$33)-ROWS($BE$22:$BE$33)), "")))))))</f>
        <v/>
      </c>
      <c r="BX26" s="316" t="str">
        <f t="shared" ca="1" si="34"/>
        <v/>
      </c>
      <c r="BY26" s="413" t="str">
        <f t="shared" ca="1" si="35"/>
        <v/>
      </c>
      <c r="BZ26" s="412" t="str">
        <f ca="1">IF(OR(CA26="",CA26=0),"",MAX(BZ$5:BZ25)+1)</f>
        <v/>
      </c>
      <c r="CA26" s="316" t="str">
        <f ca="1">IFERROR(INDEX($AJ$38:$AJ$49, ROWS($CA$4:CA24)), IFERROR(INDEX($AN$38:$AN$49, ROWS($CA$4:CA24)-ROWS($AJ$38:$AJ$49)), IFERROR(INDEX($AR$38:$AR$49, ROWS($CA$4:CA24)-ROWS($AJ$38:$AJ$49)-ROWS($AN$38:$AN$49)),IFERROR(INDEX($AV$38:$AV$49, ROWS($CA$4:CA24)-ROWS($AJ$38:$AJ$49)-ROWS($AN$38:$AN$49)-ROWS($AR$38:$AR$49)),IFERROR(INDEX($AZ$38:$AZ$49, ROWS($CA$4:CA24)-ROWS($AJ$38:$AJ$49)-ROWS($AN$38:$AN$49)-ROWS($AR$38:$AR$49)-ROWS($AV$38:$AV$49)),IFERROR(INDEX($BD$38:$BD$49, ROWS($CA$4:CA24)-ROWS($AJ$38:$AJ$49)-ROWS($AN$38:$AN$49)-ROWS($AR$38:$AR$49)-ROWS($AV$38:$AV$49)-ROWS($AZ$38:$AZ$49)),IFERROR(INDEX($BH$38:$BH$49, ROWS($CA$4:CA24)-ROWS($AJ$38:$AJ$49)-ROWS($AN$38:$AN$49)-ROWS($AR$38:$AR$49)-ROWS($AV$38:$AV$49)-ROWS($AZ$38:$AZ$49)-ROWS($BD$38:$BD$49)), "")))))))</f>
        <v/>
      </c>
      <c r="CB26" s="316" t="str">
        <f t="shared" ca="1" si="36"/>
        <v/>
      </c>
      <c r="CC26" s="316" t="str">
        <f ca="1">IF(OR(CD26="",CD26=0),"",MAX(CC$5:CC25)+1)</f>
        <v/>
      </c>
      <c r="CD26" s="316" t="str">
        <f ca="1">IFERROR(INDEX($AK$38:$AK$49, ROWS($CD$4:CD24)), IFERROR(INDEX($AO$38:$AO$49, ROWS($CD$4:CD24)-ROWS($AK$38:$AK$49)), IFERROR(INDEX($AS$38:$AS$49, ROWS($CD$4:CD24)-ROWS($AK$38:$AK$49)-ROWS($AO$38:$AO$49)),IFERROR(INDEX($AW$38:$AW$49, ROWS($CD$4:CD24)-ROWS($AK$38:$AK$49)-ROWS($AO$38:$AO$49)-ROWS($AS$38:$AS$49)),IFERROR(INDEX($BA$38:$BA$49, ROWS($CD$4:CD24)-ROWS($AK$38:$AK$49)-ROWS($AO$38:$AO$49)-ROWS($AS$38:$AS$49)-ROWS($AW$38:$AW$49)),IFERROR(INDEX($BE$38:$BE$49, ROWS($CD$4:CD24)-ROWS($AK$38:$AK$49)-ROWS($AO$38:$AO$49)-ROWS($AS$38:$AS$49)-ROWS($AW$38:$AW$49)-ROWS($BA$38:$BA$49)),IFERROR(INDEX($BI$38:$BI$49, ROWS($CD$4:CD24)-ROWS($AK$38:$AK$49)-ROWS($AO$38:$AO$49)-ROWS($AS$38:$AS$49)-ROWS($AW$38:$AW$49)-ROWS($BA$38:$BA$49)-ROWS($BE$38:$BE$49)), "")))))))</f>
        <v/>
      </c>
      <c r="CE26" s="316" t="str">
        <f t="shared" ca="1" si="37"/>
        <v/>
      </c>
      <c r="CF26" s="413" t="str">
        <f t="shared" ca="1" si="38"/>
        <v/>
      </c>
      <c r="CG26" s="412" t="str">
        <f ca="1">IF(OR(CH26="",CH26=0),"",MAX(CG$5:CG25)+1)</f>
        <v/>
      </c>
      <c r="CH26" s="316" t="str">
        <f ca="1">IFERROR(INDEX($AJ$54:$AJ$65, ROWS($CH$4:CH24)), IFERROR(INDEX($AN$54:$AN$65, ROWS($CH$4:CH24)-ROWS($AJ$54:$AJ$65)), IFERROR(INDEX($AR$54:$AR$65, ROWS($CH$4:CH24)-ROWS($AJ$54:$AJ$65)-ROWS($AN$54:$AN$65)),IFERROR(INDEX($AV$54:$AV$65, ROWS($CH$4:CH24)-ROWS($AJ$54:$AJ$65)-ROWS($AN$54:$AN$65)-ROWS($AR$54:$AR$65)),IFERROR(INDEX($AZ$54:$AZ$65, ROWS($CH$4:CH24)-ROWS($AJ$54:$AJ$65)-ROWS($AN$54:$AN$65)-ROWS($AR$54:$AR$65)-ROWS($AV$54:$AV$65)),IFERROR(INDEX($BD$54:$BD$65, ROWS($CH$4:CH24)-ROWS($AJ$54:$AJ$65)-ROWS($AN$54:$AN$65)-ROWS($AR$54:$AR$65)-ROWS($AV$54:$AV$65)-ROWS($AZ$54:$AZ$65)),IFERROR(INDEX($BH$54:$BH$65, ROWS($CH$4:CH24)-ROWS($AJ$54:$AJ$65)-ROWS($AN$54:$AN$65)-ROWS($AR$54:$AR$65)-ROWS($AV$54:$AV$65)-ROWS($AZ$54:$AZ$65)-ROWS($BD$54:$BD$65)), "")))))))</f>
        <v/>
      </c>
      <c r="CI26" s="316" t="str">
        <f t="shared" ca="1" si="39"/>
        <v/>
      </c>
      <c r="CJ26" s="316" t="str">
        <f ca="1">IF(OR(CK26="",CK26=0),"",MAX(CJ$5:CJ25)+1)</f>
        <v/>
      </c>
      <c r="CK26" s="316" t="str">
        <f ca="1">IFERROR(INDEX($AK$54:$AK$65, ROWS($CK$4:CK24)), IFERROR(INDEX($AO$54:$AO$65, ROWS($CK$4:CK24)-ROWS($AK$54:$AK$65)), IFERROR(INDEX($AS$54:$AS$65, ROWS($CK$4:CK24)-ROWS($AK$54:$AK$65)-ROWS($AO$54:$AO$65)),IFERROR(INDEX($AW$54:$AW$65, ROWS($CK$4:CK24)-ROWS($AK$54:$AK$65)-ROWS($AO$54:$AO$65)-ROWS($AS$54:$AS$65)),IFERROR(INDEX($BA$54:$BA$65, ROWS($CK$4:CK24)-ROWS($AK$54:$AK$65)-ROWS($AO$54:$AO$65)-ROWS($AS$54:$AS$65)-ROWS($AW$54:$AW$65)),IFERROR(INDEX($BE$54:$BE$65, ROWS($CK$4:CK24)-ROWS($AK$54:$AK$65)-ROWS($AO$54:$AO$65)-ROWS($AS$54:$AS$65)-ROWS($AW$54:$AW$65)-ROWS($BA$54:$BA$65)),IFERROR(INDEX($BI$54:$BI$65, ROWS($CK$4:CK24)-ROWS($AK$54:$AK$65)-ROWS($AO$54:$AO$65)-ROWS($AS$54:$AS$65)-ROWS($AW$54:$AW$65)-ROWS($BA$54:$BA$65)-ROWS($BE$54:$BE$65)), "")))))))</f>
        <v/>
      </c>
      <c r="CL26" s="316" t="str">
        <f t="shared" ca="1" si="40"/>
        <v/>
      </c>
      <c r="CM26" s="413" t="str">
        <f t="shared" ca="1" si="41"/>
        <v/>
      </c>
      <c r="CN26" s="412" t="str">
        <f ca="1">IF(OR(CO26="",CO26=0),"",MAX(CN$5:CN25)+1)</f>
        <v/>
      </c>
      <c r="CO26" s="316" t="str">
        <f ca="1">IFERROR(INDEX($AJ$70:$AJ$81, ROWS($CO$4:CO24)), IFERROR(INDEX($AN$70:$AN$81, ROWS($CO$4:CO24)-ROWS($AJ$70:$AJ$81)), IFERROR(INDEX($AR$70:$AR$81, ROWS($CO$4:CO24)-ROWS($AJ$70:$AJ$81)-ROWS($AN$70:$AN$81)),IFERROR(INDEX($AV$70:$AV$81, ROWS($CO$4:CO24)-ROWS($AJ$70:$AJ$81)-ROWS($AN$70:$AN$81)-ROWS($AR$70:$AR$81)),IFERROR(INDEX($AZ$70:$AZ$81, ROWS($CO$4:CO24)-ROWS($AJ$70:$AJ$81)-ROWS($AN$70:$AN$81)-ROWS($AR$70:$AR$81)-ROWS($AV$70:$AV$81)),IFERROR(INDEX($BD$70:$BD$81, ROWS($CO$4:CO24)-ROWS($AJ$70:$AJ$81)-ROWS($AN$70:$AN$81)-ROWS($AR$70:$AR$81)-ROWS($AV$70:$AV$81)-ROWS($AZ$70:$AZ$81)),IFERROR(INDEX($BH$70:$BH$81, ROWS($CO$4:CO24)-ROWS($AJ$70:$AJ$81)-ROWS($AN$70:$AN$81)-ROWS($AR$70:$AR$81)-ROWS($AV$70:$AV$81)-ROWS($AZ$70:$AZ$81)-ROWS($BD$70:$BD$81)), "")))))))</f>
        <v/>
      </c>
      <c r="CP26" s="316" t="str">
        <f t="shared" ca="1" si="42"/>
        <v/>
      </c>
      <c r="CQ26" s="316" t="str">
        <f ca="1">IF(OR(CR26="",CR26=0),"",MAX(CQ$5:CQ25)+1)</f>
        <v/>
      </c>
      <c r="CR26" s="316" t="str">
        <f ca="1">IFERROR(INDEX($AK$70:$AK$81, ROWS($CR$4:CR24)), IFERROR(INDEX($AO$70:$AO$81, ROWS($CR$4:CR24)-ROWS($AK$70:$AK$81)), IFERROR(INDEX($AS$70:$AS$81, ROWS($CR$4:CR24)-ROWS($AK$70:$AK$81)-ROWS($AO$70:$AO$81)),IFERROR(INDEX($AW$70:$AW$81, ROWS($CR$4:CR24)-ROWS($AK$70:$AK$81)-ROWS($AO$70:$AO$81)-ROWS($AS$70:$AS$81)),IFERROR(INDEX($BA$70:$BA$81, ROWS($CR$4:CR24)-ROWS($AK$70:$AK$81)-ROWS($AO$70:$AO$81)-ROWS($AS$70:$AS$81)-ROWS($AW$70:$AW$81)),IFERROR(INDEX($BE$70:$BE$81, ROWS($CR$4:CR24)-ROWS($AK$70:$AK$81)-ROWS($AO$70:$AO$81)-ROWS($AS$70:$AS$81)-ROWS($AW$70:$AW$81)-ROWS($BA$70:$BA$81)),IFERROR(INDEX($BI$70:$BI$81, ROWS($CR$4:CR24)-ROWS($AK$70:$AK$81)-ROWS($AO$70:$AO$81)-ROWS($AS$70:$AS$81)-ROWS($AW$70:$AW$81)-ROWS($BA$70:$BA$81)-ROWS($BE$70:$BE$81)), "")))))))</f>
        <v/>
      </c>
      <c r="CS26" s="316" t="str">
        <f t="shared" ca="1" si="43"/>
        <v/>
      </c>
      <c r="CT26" s="413" t="str">
        <f t="shared" ca="1" si="44"/>
        <v/>
      </c>
      <c r="CU26" s="412" t="str">
        <f>IF(OR(CV26="",CV26=0),"",MAX(CU$5:CU25)+1)</f>
        <v/>
      </c>
      <c r="CV26" s="316">
        <f>IFERROR(INDEX($AJ$86:$AJ$97, ROWS($CV$4:CV24)), IFERROR(INDEX($AN$86:$AN$97, ROWS($CV$4:CV24)-ROWS($AJ$86:$AJ$97)), ""))</f>
        <v>0</v>
      </c>
      <c r="CW26" s="316" t="str">
        <f t="shared" si="45"/>
        <v/>
      </c>
      <c r="CX26" s="316" t="str">
        <f>IF(OR(CY26="",CY26=0),"",MAX(CX$5:CX25)+1)</f>
        <v/>
      </c>
      <c r="CY26" s="316">
        <f>IFERROR(INDEX($AK$86:$AK$97, ROWS($CY$4:CY24)), IFERROR(INDEX($AO$86:$AO$97, ROWS($CY$4:CY24)-ROWS($AK$86:$AK$97)), ""))</f>
        <v>0</v>
      </c>
      <c r="CZ26" s="316" t="str">
        <f t="shared" si="46"/>
        <v/>
      </c>
      <c r="DA26" s="413" t="str">
        <f t="shared" si="47"/>
        <v/>
      </c>
      <c r="DC26" s="438">
        <f ca="1">IF(OR(DD26="",DD26=0),"",MAX(DC$25:DC25)+1)</f>
        <v>1</v>
      </c>
      <c r="DD26" s="434" t="str">
        <f ca="1">IF(BU6="","",IF(NOT(BY6="Income"),BU6,""))</f>
        <v>Groceries</v>
      </c>
      <c r="DE26" s="413">
        <f ca="1">IF(BX6="","",IF(NOT(BY6="Income"),BX6,""))</f>
        <v>125</v>
      </c>
      <c r="DF26" s="438" t="str">
        <f ca="1">IF(OR(DG26="",DG26=0),"",MAX(DF$25:DF25)+1)</f>
        <v/>
      </c>
      <c r="DG26" s="412" t="str">
        <f ca="1">IF(BU6="","",IF(BY6="Income",BU6,""))</f>
        <v/>
      </c>
      <c r="DH26" s="413" t="str">
        <f ca="1">IF(BU6="","",IF(BY6="Income",BX6,""))</f>
        <v/>
      </c>
      <c r="DI26" s="412" t="str">
        <f ca="1">IFERROR(INDEX($DD$26:$DD$43,MATCH(ROW()-ROW($DI$25),$DC$26:$DC$43,0)),"")</f>
        <v>Groceries</v>
      </c>
      <c r="DJ26" s="413">
        <f ca="1">IFERROR(INDEX($DE$26:$DE$43,MATCH(ROW()-ROW($DI$25),$DC$26:$DC$43,0)),"")</f>
        <v>125</v>
      </c>
      <c r="DK26" s="412" t="str">
        <f ca="1">IFERROR(INDEX($DG$26:$DG$43,MATCH(ROW()-ROW($DK$25),$DF$26:$DF$43,0)),"")</f>
        <v>Paycheck 2</v>
      </c>
      <c r="DL26" s="413">
        <f ca="1">IFERROR(INDEX($DH$26:$DH$43,MATCH(ROW()-ROW($DK$25),$DF$26:$DF$43,0)),"")</f>
        <v>400</v>
      </c>
      <c r="DN26" s="425" t="str">
        <f ca="1">IF(DI26="","",CONCATENATE(DI26," - ",DJ26))</f>
        <v>Groceries - 125</v>
      </c>
      <c r="DO26" s="295" t="str">
        <f ca="1">IF(DI27="","",CONCATENATE(DI27," - ",DJ27))</f>
        <v>Car 2 Gas - 80</v>
      </c>
      <c r="DP26" s="295" t="str">
        <f ca="1">IF(DI28="","",CONCATENATE(DI28," - ",DJ28))</f>
        <v>Internet - 100</v>
      </c>
      <c r="DQ26" s="440" t="str">
        <f ca="1">IF(DK26="","",CONCATENATE(DK26," - ",DL26))</f>
        <v>Paycheck 2 - 400</v>
      </c>
      <c r="DR26" s="441" t="str">
        <f ca="1">IF(DK27="","",CONCATENATE(DK27," - ",DL27))</f>
        <v>Paycheck 3 - 700</v>
      </c>
      <c r="DS26" s="442" t="str">
        <f ca="1">IF(DK28="","",CONCATENATE(DK28," - ",DL28))</f>
        <v>Paycheck 1 - 850</v>
      </c>
    </row>
    <row r="27" spans="1:123" s="292" customFormat="1" ht="15" customHeight="1" x14ac:dyDescent="0.3">
      <c r="A27" s="1183" t="s">
        <v>478</v>
      </c>
      <c r="B27" s="1182"/>
      <c r="C27" s="1183" t="s">
        <v>478</v>
      </c>
      <c r="D27" s="1182"/>
      <c r="E27" s="1183" t="s">
        <v>478</v>
      </c>
      <c r="F27" s="1182"/>
      <c r="G27" s="1183" t="s">
        <v>478</v>
      </c>
      <c r="H27" s="1182"/>
      <c r="I27" s="1183" t="s">
        <v>478</v>
      </c>
      <c r="J27" s="1182"/>
      <c r="K27" s="1183" t="s">
        <v>478</v>
      </c>
      <c r="L27" s="1182"/>
      <c r="M27" s="1183" t="s">
        <v>478</v>
      </c>
      <c r="N27" s="1182"/>
      <c r="P27" s="295" t="str">
        <f t="shared" ca="1" si="89"/>
        <v/>
      </c>
      <c r="Q27" s="295" t="str">
        <f t="shared" ca="1" si="81"/>
        <v/>
      </c>
      <c r="R27" s="295" t="str">
        <f t="shared" ca="1" si="81"/>
        <v/>
      </c>
      <c r="S27" s="296" t="str">
        <f t="shared" ca="1" si="81"/>
        <v/>
      </c>
      <c r="T27" s="295" t="str">
        <f t="shared" ca="1" si="81"/>
        <v/>
      </c>
      <c r="U27" s="295" t="str">
        <f t="shared" ca="1" si="81"/>
        <v/>
      </c>
      <c r="V27" s="1158"/>
      <c r="W27" s="1159"/>
      <c r="X27" s="445"/>
      <c r="Y27"/>
      <c r="AB27" s="299"/>
      <c r="AC27" s="366" t="s">
        <v>495</v>
      </c>
      <c r="AD27" s="367" t="s">
        <v>192</v>
      </c>
      <c r="AE27" s="367" t="s">
        <v>193</v>
      </c>
      <c r="AF27" s="368" t="s">
        <v>11</v>
      </c>
      <c r="AG27" s="300"/>
      <c r="AH27"/>
      <c r="AI27" s="304" t="str">
        <f t="shared" ca="1" si="82"/>
        <v/>
      </c>
      <c r="AJ27" s="305" t="str">
        <f t="shared" ca="1" si="60"/>
        <v/>
      </c>
      <c r="AK27" s="306" t="str">
        <f t="shared" ca="1" si="61"/>
        <v/>
      </c>
      <c r="AL27" s="307" t="str">
        <f t="shared" ca="1" si="62"/>
        <v/>
      </c>
      <c r="AM27" s="304" t="str">
        <f t="shared" ca="1" si="83"/>
        <v/>
      </c>
      <c r="AN27" s="305" t="str">
        <f t="shared" ca="1" si="63"/>
        <v/>
      </c>
      <c r="AO27" s="306" t="str">
        <f t="shared" ca="1" si="64"/>
        <v/>
      </c>
      <c r="AP27" s="307" t="str">
        <f t="shared" ca="1" si="65"/>
        <v/>
      </c>
      <c r="AQ27" s="304" t="str">
        <f t="shared" ca="1" si="84"/>
        <v/>
      </c>
      <c r="AR27" s="305" t="str">
        <f t="shared" ca="1" si="66"/>
        <v/>
      </c>
      <c r="AS27" s="306" t="str">
        <f t="shared" ca="1" si="67"/>
        <v/>
      </c>
      <c r="AT27" s="307" t="str">
        <f t="shared" ca="1" si="68"/>
        <v/>
      </c>
      <c r="AU27" s="304" t="str">
        <f t="shared" ca="1" si="85"/>
        <v/>
      </c>
      <c r="AV27" s="305" t="str">
        <f t="shared" ca="1" si="69"/>
        <v/>
      </c>
      <c r="AW27" s="306" t="str">
        <f t="shared" ca="1" si="70"/>
        <v/>
      </c>
      <c r="AX27" s="307" t="str">
        <f t="shared" ca="1" si="71"/>
        <v/>
      </c>
      <c r="AY27" s="304" t="str">
        <f t="shared" ca="1" si="86"/>
        <v/>
      </c>
      <c r="AZ27" s="305" t="str">
        <f t="shared" ca="1" si="72"/>
        <v/>
      </c>
      <c r="BA27" s="306" t="str">
        <f t="shared" ca="1" si="73"/>
        <v/>
      </c>
      <c r="BB27" s="307" t="str">
        <f t="shared" ca="1" si="74"/>
        <v/>
      </c>
      <c r="BC27" s="304" t="str">
        <f t="shared" ca="1" si="87"/>
        <v/>
      </c>
      <c r="BD27" s="305" t="str">
        <f t="shared" ca="1" si="75"/>
        <v/>
      </c>
      <c r="BE27" s="306" t="str">
        <f t="shared" ca="1" si="76"/>
        <v/>
      </c>
      <c r="BF27" s="307" t="str">
        <f t="shared" ca="1" si="77"/>
        <v/>
      </c>
      <c r="BG27" s="304" t="str">
        <f t="shared" ca="1" si="88"/>
        <v/>
      </c>
      <c r="BH27" s="305" t="str">
        <f t="shared" ca="1" si="78"/>
        <v/>
      </c>
      <c r="BI27" s="306" t="str">
        <f t="shared" ca="1" si="79"/>
        <v/>
      </c>
      <c r="BJ27" s="307" t="str">
        <f t="shared" ca="1" si="80"/>
        <v/>
      </c>
      <c r="BL27" s="412" t="str">
        <f ca="1">IF(OR(BM27="",BM27=0),"",MAX(BL$5:BL26)+1)</f>
        <v/>
      </c>
      <c r="BM27" s="316" t="str">
        <f ca="1">IFERROR(INDEX($AJ$6:$AJ$17, ROWS(BM$4:$BM25)), IFERROR(INDEX($AN$6:$AN$17, ROWS(BM$4:$BM25)-ROWS($AJ$6:$AJ$17)), IFERROR(INDEX($AR$6:$AR$17, ROWS(BM$4:$BM25)-ROWS($AJ$6:$AJ$17)-ROWS($AN$6:$AN$17)),IFERROR(INDEX($AV$6:$AV$17, ROWS(BM$4:$BM25)-ROWS($AJ$6:$AJ$17)-ROWS($AN$6:$AN$17)-ROWS($AR$6:$AR$17)),IFERROR(INDEX($AZ$6:$AZ$17, ROWS(BM$4:$BM25)-ROWS($AJ$6:$AJ$17)-ROWS($AN$6:$AN$17)-ROWS($AR$6:$AR$17)-ROWS($AV$6:$AV$17)),IFERROR(INDEX($BD$6:$BD$17, ROWS(BM$4:$BM25)-ROWS($AJ$6:$AJ$17)-ROWS($AN$6:$AN$17)-ROWS($AR$6:$AR$17)-ROWS($AV$6:$AV$17)-ROWS($AZ$6:$AZ$17)),IFERROR(INDEX($BH$6:$BH$17, ROWS(BM$4:$BM25)-ROWS($AJ$6:$AJ$17)-ROWS($AN$6:$AN$17)-ROWS($AR$6:$AR$17)-ROWS($AV$6:$AV$17)-ROWS($AZ$6:$AZ$17)-ROWS($BD$6:$BD$17)), "")))))))</f>
        <v/>
      </c>
      <c r="BN27" s="316" t="str">
        <f t="shared" ca="1" si="30"/>
        <v/>
      </c>
      <c r="BO27" s="316" t="str">
        <f ca="1">IF(OR(BP27="",BP27=0),"",MAX(BO$5:BO26)+1)</f>
        <v/>
      </c>
      <c r="BP27" s="316" t="str">
        <f ca="1">IFERROR(INDEX($AK$6:$AK$17, ROWS($BP$4:BP25)), IFERROR(INDEX($AO$6:$AO$17, ROWS($BP$4:BP25)-ROWS($AK$6:$AK$17)), IFERROR(INDEX($AS$6:$AS$17, ROWS($BP$4:BP25)-ROWS($AK$6:$AK$17)-ROWS($AO$6:$AO$17)),IFERROR(INDEX($AW$6:$AW$17, ROWS($BP$4:BP25)-ROWS($AK$6:$AK$17)-ROWS($AO$6:$AO$17)-ROWS($AS$6:$AS$17)),IFERROR(INDEX($BA$6:$BA$17, ROWS($BP$4:BP25)-ROWS($AK$6:$AK$17)-ROWS($AO$6:$AO$17)-ROWS($AS$6:$AS$17)-ROWS($AW$6:$AW$17)),IFERROR(INDEX($BE$6:$BE$17, ROWS($BP$4:BP25)-ROWS($AK$6:$AK$17)-ROWS($AO$6:$AO$17)-ROWS($AS$6:$AS$17)-ROWS($AW$6:$AW$17)-ROWS($BA$6:$BA$17)),IFERROR(INDEX($BI$6:$BI$17, ROWS($BP$4:BP25)-ROWS($AK$6:$AK$17)-ROWS($AO$6:$AO$17)-ROWS($AS$6:$AS$17)-ROWS($AW$6:$AW$17)-ROWS($BA$6:$BA$17)-ROWS($BE$6:$BE$17)), "")))))))</f>
        <v/>
      </c>
      <c r="BQ27" s="316" t="str">
        <f t="shared" ca="1" si="31"/>
        <v/>
      </c>
      <c r="BR27" s="413" t="str">
        <f t="shared" ca="1" si="32"/>
        <v/>
      </c>
      <c r="BS27" s="412" t="str">
        <f ca="1">IF(OR(BT27="",BT27=0),"",MAX(BS$5:BS26)+1)</f>
        <v/>
      </c>
      <c r="BT27" s="316" t="str">
        <f ca="1">IFERROR(INDEX($AJ$22:$AJ$33, ROWS($BT$4:BT25)), IFERROR(INDEX($AN$22:$AN$33, ROWS($BT$4:BT25)-ROWS($AJ$22:$AJ$33)), IFERROR(INDEX($AR$22:$AR$33, ROWS($BT$4:BT25)-ROWS($AJ$22:$AJ$33)-ROWS($AN$22:$AN$33)),IFERROR(INDEX($AV$22:$AV$33, ROWS($BT$4:BT25)-ROWS($AJ$22:$AJ$33)-ROWS($AN$22:$AN$33)-ROWS($AR$22:$AR$33)),IFERROR(INDEX($AZ$22:$AZ$33, ROWS($BT$4:BT25)-ROWS($AJ$22:$AJ$33)-ROWS($AN$22:$AN$33)-ROWS($AR$22:$AR$33)-ROWS($AV$22:$AV$33)),IFERROR(INDEX($BD$22:$BD$33, ROWS($BT$4:BT25)-ROWS($AJ$22:$AJ$33)-ROWS($AN$22:$AN$33)-ROWS($AR$22:$AR$33)-ROWS($AV$22:$AV$33)-ROWS($AZ$22:$AZ$33)),IFERROR(INDEX($BH$22:$BH$33, ROWS($BT$4:BT25)-ROWS($AJ$22:$AJ$33)-ROWS($AN$22:$AN$33)-ROWS($AR$22:$AR$33)-ROWS($AV$22:$AV$33)-ROWS($AZ$22:$AZ$33)-ROWS($BD$22:$BD$33)), "")))))))</f>
        <v/>
      </c>
      <c r="BU27" s="316" t="str">
        <f t="shared" ca="1" si="33"/>
        <v/>
      </c>
      <c r="BV27" s="316" t="str">
        <f ca="1">IF(OR(BW27="",BW27=0),"",MAX(BV$5:BV26)+1)</f>
        <v/>
      </c>
      <c r="BW27" s="316" t="str">
        <f ca="1">IFERROR(INDEX($AK$22:$AK$33, ROWS($BW$4:BW25)), IFERROR(INDEX($AO$22:$AO$33, ROWS($BW$4:BW25)-ROWS($AK$22:$AK$33)), IFERROR(INDEX($AS$22:$AS$33, ROWS($BW$4:BW25)-ROWS($AK$22:$AK$33)-ROWS($AO$22:$AO$33)),IFERROR(INDEX($AW$22:$AW$33, ROWS($BW$4:BW25)-ROWS($AK$22:$AK$33)-ROWS($AO$22:$AO$33)-ROWS($AS$22:$AS$33)),IFERROR(INDEX($BA$22:$BA$33, ROWS($BW$4:BW25)-ROWS($AK$22:$AK$33)-ROWS($AO$22:$AO$33)-ROWS($AS$22:$AS$33)-ROWS($AW$22:$AW$33)),IFERROR(INDEX($BE$22:$BE$33, ROWS($BW$4:BW25)-ROWS($AK$22:$AK$33)-ROWS($AO$22:$AO$33)-ROWS($AS$22:$AS$33)-ROWS($AW$22:$AW$33)-ROWS($BA$22:$BA$33)),IFERROR(INDEX($BI$22:$BI$33, ROWS($BW$4:BW25)-ROWS($AK$22:$AK$33)-ROWS($AO$22:$AO$33)-ROWS($AS$22:$AS$33)-ROWS($AW$22:$AW$33)-ROWS($BA$22:$BA$33)-ROWS($BE$22:$BE$33)), "")))))))</f>
        <v/>
      </c>
      <c r="BX27" s="316" t="str">
        <f t="shared" ca="1" si="34"/>
        <v/>
      </c>
      <c r="BY27" s="413" t="str">
        <f t="shared" ca="1" si="35"/>
        <v/>
      </c>
      <c r="BZ27" s="412" t="str">
        <f ca="1">IF(OR(CA27="",CA27=0),"",MAX(BZ$5:BZ26)+1)</f>
        <v/>
      </c>
      <c r="CA27" s="316" t="str">
        <f ca="1">IFERROR(INDEX($AJ$38:$AJ$49, ROWS($CA$4:CA25)), IFERROR(INDEX($AN$38:$AN$49, ROWS($CA$4:CA25)-ROWS($AJ$38:$AJ$49)), IFERROR(INDEX($AR$38:$AR$49, ROWS($CA$4:CA25)-ROWS($AJ$38:$AJ$49)-ROWS($AN$38:$AN$49)),IFERROR(INDEX($AV$38:$AV$49, ROWS($CA$4:CA25)-ROWS($AJ$38:$AJ$49)-ROWS($AN$38:$AN$49)-ROWS($AR$38:$AR$49)),IFERROR(INDEX($AZ$38:$AZ$49, ROWS($CA$4:CA25)-ROWS($AJ$38:$AJ$49)-ROWS($AN$38:$AN$49)-ROWS($AR$38:$AR$49)-ROWS($AV$38:$AV$49)),IFERROR(INDEX($BD$38:$BD$49, ROWS($CA$4:CA25)-ROWS($AJ$38:$AJ$49)-ROWS($AN$38:$AN$49)-ROWS($AR$38:$AR$49)-ROWS($AV$38:$AV$49)-ROWS($AZ$38:$AZ$49)),IFERROR(INDEX($BH$38:$BH$49, ROWS($CA$4:CA25)-ROWS($AJ$38:$AJ$49)-ROWS($AN$38:$AN$49)-ROWS($AR$38:$AR$49)-ROWS($AV$38:$AV$49)-ROWS($AZ$38:$AZ$49)-ROWS($BD$38:$BD$49)), "")))))))</f>
        <v/>
      </c>
      <c r="CB27" s="316" t="str">
        <f t="shared" ca="1" si="36"/>
        <v/>
      </c>
      <c r="CC27" s="316" t="str">
        <f ca="1">IF(OR(CD27="",CD27=0),"",MAX(CC$5:CC26)+1)</f>
        <v/>
      </c>
      <c r="CD27" s="316" t="str">
        <f ca="1">IFERROR(INDEX($AK$38:$AK$49, ROWS($CD$4:CD25)), IFERROR(INDEX($AO$38:$AO$49, ROWS($CD$4:CD25)-ROWS($AK$38:$AK$49)), IFERROR(INDEX($AS$38:$AS$49, ROWS($CD$4:CD25)-ROWS($AK$38:$AK$49)-ROWS($AO$38:$AO$49)),IFERROR(INDEX($AW$38:$AW$49, ROWS($CD$4:CD25)-ROWS($AK$38:$AK$49)-ROWS($AO$38:$AO$49)-ROWS($AS$38:$AS$49)),IFERROR(INDEX($BA$38:$BA$49, ROWS($CD$4:CD25)-ROWS($AK$38:$AK$49)-ROWS($AO$38:$AO$49)-ROWS($AS$38:$AS$49)-ROWS($AW$38:$AW$49)),IFERROR(INDEX($BE$38:$BE$49, ROWS($CD$4:CD25)-ROWS($AK$38:$AK$49)-ROWS($AO$38:$AO$49)-ROWS($AS$38:$AS$49)-ROWS($AW$38:$AW$49)-ROWS($BA$38:$BA$49)),IFERROR(INDEX($BI$38:$BI$49, ROWS($CD$4:CD25)-ROWS($AK$38:$AK$49)-ROWS($AO$38:$AO$49)-ROWS($AS$38:$AS$49)-ROWS($AW$38:$AW$49)-ROWS($BA$38:$BA$49)-ROWS($BE$38:$BE$49)), "")))))))</f>
        <v/>
      </c>
      <c r="CE27" s="316" t="str">
        <f t="shared" ca="1" si="37"/>
        <v/>
      </c>
      <c r="CF27" s="413" t="str">
        <f t="shared" ca="1" si="38"/>
        <v/>
      </c>
      <c r="CG27" s="412" t="str">
        <f ca="1">IF(OR(CH27="",CH27=0),"",MAX(CG$5:CG26)+1)</f>
        <v/>
      </c>
      <c r="CH27" s="316" t="str">
        <f ca="1">IFERROR(INDEX($AJ$54:$AJ$65, ROWS($CH$4:CH25)), IFERROR(INDEX($AN$54:$AN$65, ROWS($CH$4:CH25)-ROWS($AJ$54:$AJ$65)), IFERROR(INDEX($AR$54:$AR$65, ROWS($CH$4:CH25)-ROWS($AJ$54:$AJ$65)-ROWS($AN$54:$AN$65)),IFERROR(INDEX($AV$54:$AV$65, ROWS($CH$4:CH25)-ROWS($AJ$54:$AJ$65)-ROWS($AN$54:$AN$65)-ROWS($AR$54:$AR$65)),IFERROR(INDEX($AZ$54:$AZ$65, ROWS($CH$4:CH25)-ROWS($AJ$54:$AJ$65)-ROWS($AN$54:$AN$65)-ROWS($AR$54:$AR$65)-ROWS($AV$54:$AV$65)),IFERROR(INDEX($BD$54:$BD$65, ROWS($CH$4:CH25)-ROWS($AJ$54:$AJ$65)-ROWS($AN$54:$AN$65)-ROWS($AR$54:$AR$65)-ROWS($AV$54:$AV$65)-ROWS($AZ$54:$AZ$65)),IFERROR(INDEX($BH$54:$BH$65, ROWS($CH$4:CH25)-ROWS($AJ$54:$AJ$65)-ROWS($AN$54:$AN$65)-ROWS($AR$54:$AR$65)-ROWS($AV$54:$AV$65)-ROWS($AZ$54:$AZ$65)-ROWS($BD$54:$BD$65)), "")))))))</f>
        <v/>
      </c>
      <c r="CI27" s="316" t="str">
        <f t="shared" ca="1" si="39"/>
        <v/>
      </c>
      <c r="CJ27" s="316" t="str">
        <f ca="1">IF(OR(CK27="",CK27=0),"",MAX(CJ$5:CJ26)+1)</f>
        <v/>
      </c>
      <c r="CK27" s="316" t="str">
        <f ca="1">IFERROR(INDEX($AK$54:$AK$65, ROWS($CK$4:CK25)), IFERROR(INDEX($AO$54:$AO$65, ROWS($CK$4:CK25)-ROWS($AK$54:$AK$65)), IFERROR(INDEX($AS$54:$AS$65, ROWS($CK$4:CK25)-ROWS($AK$54:$AK$65)-ROWS($AO$54:$AO$65)),IFERROR(INDEX($AW$54:$AW$65, ROWS($CK$4:CK25)-ROWS($AK$54:$AK$65)-ROWS($AO$54:$AO$65)-ROWS($AS$54:$AS$65)),IFERROR(INDEX($BA$54:$BA$65, ROWS($CK$4:CK25)-ROWS($AK$54:$AK$65)-ROWS($AO$54:$AO$65)-ROWS($AS$54:$AS$65)-ROWS($AW$54:$AW$65)),IFERROR(INDEX($BE$54:$BE$65, ROWS($CK$4:CK25)-ROWS($AK$54:$AK$65)-ROWS($AO$54:$AO$65)-ROWS($AS$54:$AS$65)-ROWS($AW$54:$AW$65)-ROWS($BA$54:$BA$65)),IFERROR(INDEX($BI$54:$BI$65, ROWS($CK$4:CK25)-ROWS($AK$54:$AK$65)-ROWS($AO$54:$AO$65)-ROWS($AS$54:$AS$65)-ROWS($AW$54:$AW$65)-ROWS($BA$54:$BA$65)-ROWS($BE$54:$BE$65)), "")))))))</f>
        <v/>
      </c>
      <c r="CL27" s="316" t="str">
        <f t="shared" ca="1" si="40"/>
        <v/>
      </c>
      <c r="CM27" s="413" t="str">
        <f t="shared" ca="1" si="41"/>
        <v/>
      </c>
      <c r="CN27" s="412" t="str">
        <f ca="1">IF(OR(CO27="",CO27=0),"",MAX(CN$5:CN26)+1)</f>
        <v/>
      </c>
      <c r="CO27" s="316" t="str">
        <f ca="1">IFERROR(INDEX($AJ$70:$AJ$81, ROWS($CO$4:CO25)), IFERROR(INDEX($AN$70:$AN$81, ROWS($CO$4:CO25)-ROWS($AJ$70:$AJ$81)), IFERROR(INDEX($AR$70:$AR$81, ROWS($CO$4:CO25)-ROWS($AJ$70:$AJ$81)-ROWS($AN$70:$AN$81)),IFERROR(INDEX($AV$70:$AV$81, ROWS($CO$4:CO25)-ROWS($AJ$70:$AJ$81)-ROWS($AN$70:$AN$81)-ROWS($AR$70:$AR$81)),IFERROR(INDEX($AZ$70:$AZ$81, ROWS($CO$4:CO25)-ROWS($AJ$70:$AJ$81)-ROWS($AN$70:$AN$81)-ROWS($AR$70:$AR$81)-ROWS($AV$70:$AV$81)),IFERROR(INDEX($BD$70:$BD$81, ROWS($CO$4:CO25)-ROWS($AJ$70:$AJ$81)-ROWS($AN$70:$AN$81)-ROWS($AR$70:$AR$81)-ROWS($AV$70:$AV$81)-ROWS($AZ$70:$AZ$81)),IFERROR(INDEX($BH$70:$BH$81, ROWS($CO$4:CO25)-ROWS($AJ$70:$AJ$81)-ROWS($AN$70:$AN$81)-ROWS($AR$70:$AR$81)-ROWS($AV$70:$AV$81)-ROWS($AZ$70:$AZ$81)-ROWS($BD$70:$BD$81)), "")))))))</f>
        <v/>
      </c>
      <c r="CP27" s="316" t="str">
        <f t="shared" ca="1" si="42"/>
        <v/>
      </c>
      <c r="CQ27" s="316" t="str">
        <f ca="1">IF(OR(CR27="",CR27=0),"",MAX(CQ$5:CQ26)+1)</f>
        <v/>
      </c>
      <c r="CR27" s="316" t="str">
        <f ca="1">IFERROR(INDEX($AK$70:$AK$81, ROWS($CR$4:CR25)), IFERROR(INDEX($AO$70:$AO$81, ROWS($CR$4:CR25)-ROWS($AK$70:$AK$81)), IFERROR(INDEX($AS$70:$AS$81, ROWS($CR$4:CR25)-ROWS($AK$70:$AK$81)-ROWS($AO$70:$AO$81)),IFERROR(INDEX($AW$70:$AW$81, ROWS($CR$4:CR25)-ROWS($AK$70:$AK$81)-ROWS($AO$70:$AO$81)-ROWS($AS$70:$AS$81)),IFERROR(INDEX($BA$70:$BA$81, ROWS($CR$4:CR25)-ROWS($AK$70:$AK$81)-ROWS($AO$70:$AO$81)-ROWS($AS$70:$AS$81)-ROWS($AW$70:$AW$81)),IFERROR(INDEX($BE$70:$BE$81, ROWS($CR$4:CR25)-ROWS($AK$70:$AK$81)-ROWS($AO$70:$AO$81)-ROWS($AS$70:$AS$81)-ROWS($AW$70:$AW$81)-ROWS($BA$70:$BA$81)),IFERROR(INDEX($BI$70:$BI$81, ROWS($CR$4:CR25)-ROWS($AK$70:$AK$81)-ROWS($AO$70:$AO$81)-ROWS($AS$70:$AS$81)-ROWS($AW$70:$AW$81)-ROWS($BA$70:$BA$81)-ROWS($BE$70:$BE$81)), "")))))))</f>
        <v/>
      </c>
      <c r="CS27" s="316" t="str">
        <f t="shared" ca="1" si="43"/>
        <v/>
      </c>
      <c r="CT27" s="413" t="str">
        <f t="shared" ca="1" si="44"/>
        <v/>
      </c>
      <c r="CU27" s="412" t="str">
        <f>IF(OR(CV27="",CV27=0),"",MAX(CU$5:CU26)+1)</f>
        <v/>
      </c>
      <c r="CV27" s="316">
        <f>IFERROR(INDEX($AJ$86:$AJ$97, ROWS($CV$4:CV25)), IFERROR(INDEX($AN$86:$AN$97, ROWS($CV$4:CV25)-ROWS($AJ$86:$AJ$97)), ""))</f>
        <v>0</v>
      </c>
      <c r="CW27" s="316" t="str">
        <f t="shared" si="45"/>
        <v/>
      </c>
      <c r="CX27" s="316" t="str">
        <f>IF(OR(CY27="",CY27=0),"",MAX(CX$5:CX26)+1)</f>
        <v/>
      </c>
      <c r="CY27" s="316">
        <f>IFERROR(INDEX($AK$86:$AK$97, ROWS($CY$4:CY25)), IFERROR(INDEX($AO$86:$AO$97, ROWS($CY$4:CY25)-ROWS($AK$86:$AK$97)), ""))</f>
        <v>0</v>
      </c>
      <c r="CZ27" s="316" t="str">
        <f t="shared" si="46"/>
        <v/>
      </c>
      <c r="DA27" s="413" t="str">
        <f t="shared" si="47"/>
        <v/>
      </c>
      <c r="DC27" s="438" t="str">
        <f ca="1">IF(OR(DD27="",DD27=0),"",MAX(DC$25:DC26)+1)</f>
        <v/>
      </c>
      <c r="DD27" s="434" t="str">
        <f t="shared" ref="DD27:DD43" ca="1" si="90">IF(BU7="","",IF(NOT(BY7="Income"),BU7,""))</f>
        <v/>
      </c>
      <c r="DE27" s="413" t="str">
        <f t="shared" ref="DE27:DE43" ca="1" si="91">IF(BX7="","",IF(NOT(BY7="Income"),BX7,""))</f>
        <v/>
      </c>
      <c r="DF27" s="431">
        <f ca="1">IF(OR(DG27="",DG27=0),"",MAX(DF$25:DF26)+1)</f>
        <v>1</v>
      </c>
      <c r="DG27" s="412" t="str">
        <f t="shared" ref="DG27:DG43" ca="1" si="92">IF(BU7="","",IF(BY7="Income",BU7,""))</f>
        <v>Paycheck 2</v>
      </c>
      <c r="DH27" s="413">
        <f t="shared" ref="DH27:DH43" ca="1" si="93">IF(BU7="","",IF(BY7="Income",BX7,""))</f>
        <v>400</v>
      </c>
      <c r="DI27" s="412" t="str">
        <f t="shared" ref="DI27:DI43" ca="1" si="94">IFERROR(INDEX($DD$26:$DD$43,MATCH(ROW()-ROW($DI$25),$DC$26:$DC$43,0)),"")</f>
        <v>Car 2 Gas</v>
      </c>
      <c r="DJ27" s="413">
        <f t="shared" ref="DJ27:DJ43" ca="1" si="95">IFERROR(INDEX($DE$26:$DE$43,MATCH(ROW()-ROW($DI$25),$DC$26:$DC$43,0)),"")</f>
        <v>80</v>
      </c>
      <c r="DK27" s="412" t="str">
        <f t="shared" ref="DK27:DK43" ca="1" si="96">IFERROR(INDEX($DG$26:$DG$43,MATCH(ROW()-ROW($DK$25),$DF$26:$DF$43,0)),"")</f>
        <v>Paycheck 3</v>
      </c>
      <c r="DL27" s="413">
        <f t="shared" ref="DL27:DL43" ca="1" si="97">IFERROR(INDEX($DH$26:$DH$43,MATCH(ROW()-ROW($DK$25),$DF$26:$DF$43,0)),"")</f>
        <v>700</v>
      </c>
      <c r="DN27" s="425" t="str">
        <f ca="1">IF(DI29="","",CONCATENATE(DI29," - ",DJ29))</f>
        <v>D. Store Card 3 - 30</v>
      </c>
      <c r="DO27" s="295" t="str">
        <f ca="1">IF(DI30="","",CONCATENATE(DI30," - ",DJ30))</f>
        <v>Pet Care - 80</v>
      </c>
      <c r="DP27" s="295" t="str">
        <f ca="1">IF(DI31="","",CONCATENATE(DI31," - ",DJ31))</f>
        <v>Life Insurance - 70</v>
      </c>
      <c r="DQ27" s="425" t="str">
        <f ca="1">IF(DK29="","",CONCATENATE(DK29," - ",DL29))</f>
        <v/>
      </c>
      <c r="DR27" s="295" t="str">
        <f ca="1">IF(DK30="","",CONCATENATE(DK30," - ",DL30))</f>
        <v/>
      </c>
      <c r="DS27" s="426" t="str">
        <f ca="1">IF(DK31="","",CONCATENATE(DK31," - ",DL31))</f>
        <v/>
      </c>
    </row>
    <row r="28" spans="1:123" s="292" customFormat="1" ht="15" customHeight="1" x14ac:dyDescent="0.3">
      <c r="A28" s="1173" t="s">
        <v>478</v>
      </c>
      <c r="B28" s="1174"/>
      <c r="C28" s="1173" t="s">
        <v>478</v>
      </c>
      <c r="D28" s="1174"/>
      <c r="E28" s="1173" t="s">
        <v>478</v>
      </c>
      <c r="F28" s="1174"/>
      <c r="G28" s="1173" t="s">
        <v>478</v>
      </c>
      <c r="H28" s="1174"/>
      <c r="I28" s="1173" t="s">
        <v>478</v>
      </c>
      <c r="J28" s="1174"/>
      <c r="K28" s="1173" t="s">
        <v>478</v>
      </c>
      <c r="L28" s="1174"/>
      <c r="M28" s="1173" t="s">
        <v>478</v>
      </c>
      <c r="N28" s="1174"/>
      <c r="P28" s="297" t="str">
        <f t="shared" ca="1" si="89"/>
        <v/>
      </c>
      <c r="Q28" s="297" t="str">
        <f t="shared" ca="1" si="81"/>
        <v/>
      </c>
      <c r="R28" s="297" t="str">
        <f t="shared" ca="1" si="81"/>
        <v/>
      </c>
      <c r="S28" s="298" t="str">
        <f t="shared" ca="1" si="81"/>
        <v/>
      </c>
      <c r="T28" s="297" t="str">
        <f t="shared" ca="1" si="81"/>
        <v/>
      </c>
      <c r="U28" s="297" t="str">
        <f t="shared" ca="1" si="81"/>
        <v/>
      </c>
      <c r="V28" s="1160" t="s">
        <v>503</v>
      </c>
      <c r="W28" s="1161"/>
      <c r="X28" s="424">
        <f ca="1">IF(OR(X26=""),0,SUM(X25+X26-X24))</f>
        <v>14071.449999999999</v>
      </c>
      <c r="Y28"/>
      <c r="AB28" s="299"/>
      <c r="AC28" s="358">
        <f>IF('Data Entry'!H12="","",'Data Entry'!H12)</f>
        <v>23</v>
      </c>
      <c r="AD28" s="356" t="str">
        <f>IF('Data Entry'!G12="","",'Data Entry'!G12)</f>
        <v>Credit Card 1</v>
      </c>
      <c r="AE28" s="363">
        <f>IF('Data Entry'!J12="","",'Data Entry'!J12)</f>
        <v>50</v>
      </c>
      <c r="AF28" s="402">
        <f>IF('Data Entry'!I12="","",'Data Entry'!I12)</f>
        <v>800</v>
      </c>
      <c r="AG28" s="300"/>
      <c r="AH28"/>
      <c r="AI28" s="304" t="str">
        <f t="shared" ca="1" si="82"/>
        <v/>
      </c>
      <c r="AJ28" s="305" t="str">
        <f t="shared" ca="1" si="60"/>
        <v/>
      </c>
      <c r="AK28" s="306" t="str">
        <f t="shared" ca="1" si="61"/>
        <v/>
      </c>
      <c r="AL28" s="307" t="str">
        <f t="shared" ca="1" si="62"/>
        <v/>
      </c>
      <c r="AM28" s="304" t="str">
        <f t="shared" ca="1" si="83"/>
        <v/>
      </c>
      <c r="AN28" s="305" t="str">
        <f t="shared" ca="1" si="63"/>
        <v/>
      </c>
      <c r="AO28" s="306" t="str">
        <f t="shared" ca="1" si="64"/>
        <v/>
      </c>
      <c r="AP28" s="307" t="str">
        <f t="shared" ca="1" si="65"/>
        <v/>
      </c>
      <c r="AQ28" s="304" t="str">
        <f t="shared" ca="1" si="84"/>
        <v/>
      </c>
      <c r="AR28" s="305" t="str">
        <f t="shared" ca="1" si="66"/>
        <v/>
      </c>
      <c r="AS28" s="306" t="str">
        <f t="shared" ca="1" si="67"/>
        <v/>
      </c>
      <c r="AT28" s="307" t="str">
        <f t="shared" ca="1" si="68"/>
        <v/>
      </c>
      <c r="AU28" s="304" t="str">
        <f t="shared" ca="1" si="85"/>
        <v/>
      </c>
      <c r="AV28" s="305" t="str">
        <f t="shared" ca="1" si="69"/>
        <v/>
      </c>
      <c r="AW28" s="306" t="str">
        <f t="shared" ca="1" si="70"/>
        <v/>
      </c>
      <c r="AX28" s="307" t="str">
        <f t="shared" ca="1" si="71"/>
        <v/>
      </c>
      <c r="AY28" s="304" t="str">
        <f t="shared" ca="1" si="86"/>
        <v/>
      </c>
      <c r="AZ28" s="305" t="str">
        <f t="shared" ca="1" si="72"/>
        <v/>
      </c>
      <c r="BA28" s="306" t="str">
        <f t="shared" ca="1" si="73"/>
        <v/>
      </c>
      <c r="BB28" s="307" t="str">
        <f t="shared" ca="1" si="74"/>
        <v/>
      </c>
      <c r="BC28" s="304" t="str">
        <f t="shared" ca="1" si="87"/>
        <v/>
      </c>
      <c r="BD28" s="305" t="str">
        <f t="shared" ca="1" si="75"/>
        <v/>
      </c>
      <c r="BE28" s="306" t="str">
        <f t="shared" ca="1" si="76"/>
        <v/>
      </c>
      <c r="BF28" s="307" t="str">
        <f t="shared" ca="1" si="77"/>
        <v/>
      </c>
      <c r="BG28" s="304" t="str">
        <f t="shared" ca="1" si="88"/>
        <v/>
      </c>
      <c r="BH28" s="305" t="str">
        <f t="shared" ca="1" si="78"/>
        <v/>
      </c>
      <c r="BI28" s="306" t="str">
        <f t="shared" ca="1" si="79"/>
        <v/>
      </c>
      <c r="BJ28" s="307" t="str">
        <f t="shared" ca="1" si="80"/>
        <v/>
      </c>
      <c r="BL28" s="412" t="str">
        <f ca="1">IF(OR(BM28="",BM28=0),"",MAX(BL$5:BL27)+1)</f>
        <v/>
      </c>
      <c r="BM28" s="316" t="str">
        <f ca="1">IFERROR(INDEX($AJ$6:$AJ$17, ROWS(BM$4:$BM26)), IFERROR(INDEX($AN$6:$AN$17, ROWS(BM$4:$BM26)-ROWS($AJ$6:$AJ$17)), IFERROR(INDEX($AR$6:$AR$17, ROWS(BM$4:$BM26)-ROWS($AJ$6:$AJ$17)-ROWS($AN$6:$AN$17)),IFERROR(INDEX($AV$6:$AV$17, ROWS(BM$4:$BM26)-ROWS($AJ$6:$AJ$17)-ROWS($AN$6:$AN$17)-ROWS($AR$6:$AR$17)),IFERROR(INDEX($AZ$6:$AZ$17, ROWS(BM$4:$BM26)-ROWS($AJ$6:$AJ$17)-ROWS($AN$6:$AN$17)-ROWS($AR$6:$AR$17)-ROWS($AV$6:$AV$17)),IFERROR(INDEX($BD$6:$BD$17, ROWS(BM$4:$BM26)-ROWS($AJ$6:$AJ$17)-ROWS($AN$6:$AN$17)-ROWS($AR$6:$AR$17)-ROWS($AV$6:$AV$17)-ROWS($AZ$6:$AZ$17)),IFERROR(INDEX($BH$6:$BH$17, ROWS(BM$4:$BM26)-ROWS($AJ$6:$AJ$17)-ROWS($AN$6:$AN$17)-ROWS($AR$6:$AR$17)-ROWS($AV$6:$AV$17)-ROWS($AZ$6:$AZ$17)-ROWS($BD$6:$BD$17)), "")))))))</f>
        <v/>
      </c>
      <c r="BN28" s="316" t="str">
        <f t="shared" ca="1" si="30"/>
        <v/>
      </c>
      <c r="BO28" s="316" t="str">
        <f ca="1">IF(OR(BP28="",BP28=0),"",MAX(BO$5:BO27)+1)</f>
        <v/>
      </c>
      <c r="BP28" s="316" t="str">
        <f ca="1">IFERROR(INDEX($AK$6:$AK$17, ROWS($BP$4:BP26)), IFERROR(INDEX($AO$6:$AO$17, ROWS($BP$4:BP26)-ROWS($AK$6:$AK$17)), IFERROR(INDEX($AS$6:$AS$17, ROWS($BP$4:BP26)-ROWS($AK$6:$AK$17)-ROWS($AO$6:$AO$17)),IFERROR(INDEX($AW$6:$AW$17, ROWS($BP$4:BP26)-ROWS($AK$6:$AK$17)-ROWS($AO$6:$AO$17)-ROWS($AS$6:$AS$17)),IFERROR(INDEX($BA$6:$BA$17, ROWS($BP$4:BP26)-ROWS($AK$6:$AK$17)-ROWS($AO$6:$AO$17)-ROWS($AS$6:$AS$17)-ROWS($AW$6:$AW$17)),IFERROR(INDEX($BE$6:$BE$17, ROWS($BP$4:BP26)-ROWS($AK$6:$AK$17)-ROWS($AO$6:$AO$17)-ROWS($AS$6:$AS$17)-ROWS($AW$6:$AW$17)-ROWS($BA$6:$BA$17)),IFERROR(INDEX($BI$6:$BI$17, ROWS($BP$4:BP26)-ROWS($AK$6:$AK$17)-ROWS($AO$6:$AO$17)-ROWS($AS$6:$AS$17)-ROWS($AW$6:$AW$17)-ROWS($BA$6:$BA$17)-ROWS($BE$6:$BE$17)), "")))))))</f>
        <v/>
      </c>
      <c r="BQ28" s="316" t="str">
        <f t="shared" ca="1" si="31"/>
        <v/>
      </c>
      <c r="BR28" s="413" t="str">
        <f t="shared" ca="1" si="32"/>
        <v/>
      </c>
      <c r="BS28" s="412" t="str">
        <f ca="1">IF(OR(BT28="",BT28=0),"",MAX(BS$5:BS27)+1)</f>
        <v/>
      </c>
      <c r="BT28" s="316" t="str">
        <f ca="1">IFERROR(INDEX($AJ$22:$AJ$33, ROWS($BT$4:BT26)), IFERROR(INDEX($AN$22:$AN$33, ROWS($BT$4:BT26)-ROWS($AJ$22:$AJ$33)), IFERROR(INDEX($AR$22:$AR$33, ROWS($BT$4:BT26)-ROWS($AJ$22:$AJ$33)-ROWS($AN$22:$AN$33)),IFERROR(INDEX($AV$22:$AV$33, ROWS($BT$4:BT26)-ROWS($AJ$22:$AJ$33)-ROWS($AN$22:$AN$33)-ROWS($AR$22:$AR$33)),IFERROR(INDEX($AZ$22:$AZ$33, ROWS($BT$4:BT26)-ROWS($AJ$22:$AJ$33)-ROWS($AN$22:$AN$33)-ROWS($AR$22:$AR$33)-ROWS($AV$22:$AV$33)),IFERROR(INDEX($BD$22:$BD$33, ROWS($BT$4:BT26)-ROWS($AJ$22:$AJ$33)-ROWS($AN$22:$AN$33)-ROWS($AR$22:$AR$33)-ROWS($AV$22:$AV$33)-ROWS($AZ$22:$AZ$33)),IFERROR(INDEX($BH$22:$BH$33, ROWS($BT$4:BT26)-ROWS($AJ$22:$AJ$33)-ROWS($AN$22:$AN$33)-ROWS($AR$22:$AR$33)-ROWS($AV$22:$AV$33)-ROWS($AZ$22:$AZ$33)-ROWS($BD$22:$BD$33)), "")))))))</f>
        <v/>
      </c>
      <c r="BU28" s="316" t="str">
        <f t="shared" ca="1" si="33"/>
        <v/>
      </c>
      <c r="BV28" s="316" t="str">
        <f ca="1">IF(OR(BW28="",BW28=0),"",MAX(BV$5:BV27)+1)</f>
        <v/>
      </c>
      <c r="BW28" s="316" t="str">
        <f ca="1">IFERROR(INDEX($AK$22:$AK$33, ROWS($BW$4:BW26)), IFERROR(INDEX($AO$22:$AO$33, ROWS($BW$4:BW26)-ROWS($AK$22:$AK$33)), IFERROR(INDEX($AS$22:$AS$33, ROWS($BW$4:BW26)-ROWS($AK$22:$AK$33)-ROWS($AO$22:$AO$33)),IFERROR(INDEX($AW$22:$AW$33, ROWS($BW$4:BW26)-ROWS($AK$22:$AK$33)-ROWS($AO$22:$AO$33)-ROWS($AS$22:$AS$33)),IFERROR(INDEX($BA$22:$BA$33, ROWS($BW$4:BW26)-ROWS($AK$22:$AK$33)-ROWS($AO$22:$AO$33)-ROWS($AS$22:$AS$33)-ROWS($AW$22:$AW$33)),IFERROR(INDEX($BE$22:$BE$33, ROWS($BW$4:BW26)-ROWS($AK$22:$AK$33)-ROWS($AO$22:$AO$33)-ROWS($AS$22:$AS$33)-ROWS($AW$22:$AW$33)-ROWS($BA$22:$BA$33)),IFERROR(INDEX($BI$22:$BI$33, ROWS($BW$4:BW26)-ROWS($AK$22:$AK$33)-ROWS($AO$22:$AO$33)-ROWS($AS$22:$AS$33)-ROWS($AW$22:$AW$33)-ROWS($BA$22:$BA$33)-ROWS($BE$22:$BE$33)), "")))))))</f>
        <v/>
      </c>
      <c r="BX28" s="316" t="str">
        <f t="shared" ca="1" si="34"/>
        <v/>
      </c>
      <c r="BY28" s="413" t="str">
        <f t="shared" ca="1" si="35"/>
        <v/>
      </c>
      <c r="BZ28" s="412" t="str">
        <f ca="1">IF(OR(CA28="",CA28=0),"",MAX(BZ$5:BZ27)+1)</f>
        <v/>
      </c>
      <c r="CA28" s="316" t="str">
        <f ca="1">IFERROR(INDEX($AJ$38:$AJ$49, ROWS($CA$4:CA26)), IFERROR(INDEX($AN$38:$AN$49, ROWS($CA$4:CA26)-ROWS($AJ$38:$AJ$49)), IFERROR(INDEX($AR$38:$AR$49, ROWS($CA$4:CA26)-ROWS($AJ$38:$AJ$49)-ROWS($AN$38:$AN$49)),IFERROR(INDEX($AV$38:$AV$49, ROWS($CA$4:CA26)-ROWS($AJ$38:$AJ$49)-ROWS($AN$38:$AN$49)-ROWS($AR$38:$AR$49)),IFERROR(INDEX($AZ$38:$AZ$49, ROWS($CA$4:CA26)-ROWS($AJ$38:$AJ$49)-ROWS($AN$38:$AN$49)-ROWS($AR$38:$AR$49)-ROWS($AV$38:$AV$49)),IFERROR(INDEX($BD$38:$BD$49, ROWS($CA$4:CA26)-ROWS($AJ$38:$AJ$49)-ROWS($AN$38:$AN$49)-ROWS($AR$38:$AR$49)-ROWS($AV$38:$AV$49)-ROWS($AZ$38:$AZ$49)),IFERROR(INDEX($BH$38:$BH$49, ROWS($CA$4:CA26)-ROWS($AJ$38:$AJ$49)-ROWS($AN$38:$AN$49)-ROWS($AR$38:$AR$49)-ROWS($AV$38:$AV$49)-ROWS($AZ$38:$AZ$49)-ROWS($BD$38:$BD$49)), "")))))))</f>
        <v/>
      </c>
      <c r="CB28" s="316" t="str">
        <f t="shared" ca="1" si="36"/>
        <v/>
      </c>
      <c r="CC28" s="316" t="str">
        <f ca="1">IF(OR(CD28="",CD28=0),"",MAX(CC$5:CC27)+1)</f>
        <v/>
      </c>
      <c r="CD28" s="316" t="str">
        <f ca="1">IFERROR(INDEX($AK$38:$AK$49, ROWS($CD$4:CD26)), IFERROR(INDEX($AO$38:$AO$49, ROWS($CD$4:CD26)-ROWS($AK$38:$AK$49)), IFERROR(INDEX($AS$38:$AS$49, ROWS($CD$4:CD26)-ROWS($AK$38:$AK$49)-ROWS($AO$38:$AO$49)),IFERROR(INDEX($AW$38:$AW$49, ROWS($CD$4:CD26)-ROWS($AK$38:$AK$49)-ROWS($AO$38:$AO$49)-ROWS($AS$38:$AS$49)),IFERROR(INDEX($BA$38:$BA$49, ROWS($CD$4:CD26)-ROWS($AK$38:$AK$49)-ROWS($AO$38:$AO$49)-ROWS($AS$38:$AS$49)-ROWS($AW$38:$AW$49)),IFERROR(INDEX($BE$38:$BE$49, ROWS($CD$4:CD26)-ROWS($AK$38:$AK$49)-ROWS($AO$38:$AO$49)-ROWS($AS$38:$AS$49)-ROWS($AW$38:$AW$49)-ROWS($BA$38:$BA$49)),IFERROR(INDEX($BI$38:$BI$49, ROWS($CD$4:CD26)-ROWS($AK$38:$AK$49)-ROWS($AO$38:$AO$49)-ROWS($AS$38:$AS$49)-ROWS($AW$38:$AW$49)-ROWS($BA$38:$BA$49)-ROWS($BE$38:$BE$49)), "")))))))</f>
        <v/>
      </c>
      <c r="CE28" s="316" t="str">
        <f t="shared" ca="1" si="37"/>
        <v/>
      </c>
      <c r="CF28" s="413" t="str">
        <f t="shared" ca="1" si="38"/>
        <v/>
      </c>
      <c r="CG28" s="412" t="str">
        <f ca="1">IF(OR(CH28="",CH28=0),"",MAX(CG$5:CG27)+1)</f>
        <v/>
      </c>
      <c r="CH28" s="316" t="str">
        <f ca="1">IFERROR(INDEX($AJ$54:$AJ$65, ROWS($CH$4:CH26)), IFERROR(INDEX($AN$54:$AN$65, ROWS($CH$4:CH26)-ROWS($AJ$54:$AJ$65)), IFERROR(INDEX($AR$54:$AR$65, ROWS($CH$4:CH26)-ROWS($AJ$54:$AJ$65)-ROWS($AN$54:$AN$65)),IFERROR(INDEX($AV$54:$AV$65, ROWS($CH$4:CH26)-ROWS($AJ$54:$AJ$65)-ROWS($AN$54:$AN$65)-ROWS($AR$54:$AR$65)),IFERROR(INDEX($AZ$54:$AZ$65, ROWS($CH$4:CH26)-ROWS($AJ$54:$AJ$65)-ROWS($AN$54:$AN$65)-ROWS($AR$54:$AR$65)-ROWS($AV$54:$AV$65)),IFERROR(INDEX($BD$54:$BD$65, ROWS($CH$4:CH26)-ROWS($AJ$54:$AJ$65)-ROWS($AN$54:$AN$65)-ROWS($AR$54:$AR$65)-ROWS($AV$54:$AV$65)-ROWS($AZ$54:$AZ$65)),IFERROR(INDEX($BH$54:$BH$65, ROWS($CH$4:CH26)-ROWS($AJ$54:$AJ$65)-ROWS($AN$54:$AN$65)-ROWS($AR$54:$AR$65)-ROWS($AV$54:$AV$65)-ROWS($AZ$54:$AZ$65)-ROWS($BD$54:$BD$65)), "")))))))</f>
        <v/>
      </c>
      <c r="CI28" s="316" t="str">
        <f t="shared" ca="1" si="39"/>
        <v/>
      </c>
      <c r="CJ28" s="316" t="str">
        <f ca="1">IF(OR(CK28="",CK28=0),"",MAX(CJ$5:CJ27)+1)</f>
        <v/>
      </c>
      <c r="CK28" s="316" t="str">
        <f ca="1">IFERROR(INDEX($AK$54:$AK$65, ROWS($CK$4:CK26)), IFERROR(INDEX($AO$54:$AO$65, ROWS($CK$4:CK26)-ROWS($AK$54:$AK$65)), IFERROR(INDEX($AS$54:$AS$65, ROWS($CK$4:CK26)-ROWS($AK$54:$AK$65)-ROWS($AO$54:$AO$65)),IFERROR(INDEX($AW$54:$AW$65, ROWS($CK$4:CK26)-ROWS($AK$54:$AK$65)-ROWS($AO$54:$AO$65)-ROWS($AS$54:$AS$65)),IFERROR(INDEX($BA$54:$BA$65, ROWS($CK$4:CK26)-ROWS($AK$54:$AK$65)-ROWS($AO$54:$AO$65)-ROWS($AS$54:$AS$65)-ROWS($AW$54:$AW$65)),IFERROR(INDEX($BE$54:$BE$65, ROWS($CK$4:CK26)-ROWS($AK$54:$AK$65)-ROWS($AO$54:$AO$65)-ROWS($AS$54:$AS$65)-ROWS($AW$54:$AW$65)-ROWS($BA$54:$BA$65)),IFERROR(INDEX($BI$54:$BI$65, ROWS($CK$4:CK26)-ROWS($AK$54:$AK$65)-ROWS($AO$54:$AO$65)-ROWS($AS$54:$AS$65)-ROWS($AW$54:$AW$65)-ROWS($BA$54:$BA$65)-ROWS($BE$54:$BE$65)), "")))))))</f>
        <v/>
      </c>
      <c r="CL28" s="316" t="str">
        <f t="shared" ca="1" si="40"/>
        <v/>
      </c>
      <c r="CM28" s="413" t="str">
        <f t="shared" ca="1" si="41"/>
        <v/>
      </c>
      <c r="CN28" s="412" t="str">
        <f ca="1">IF(OR(CO28="",CO28=0),"",MAX(CN$5:CN27)+1)</f>
        <v/>
      </c>
      <c r="CO28" s="316" t="str">
        <f ca="1">IFERROR(INDEX($AJ$70:$AJ$81, ROWS($CO$4:CO26)), IFERROR(INDEX($AN$70:$AN$81, ROWS($CO$4:CO26)-ROWS($AJ$70:$AJ$81)), IFERROR(INDEX($AR$70:$AR$81, ROWS($CO$4:CO26)-ROWS($AJ$70:$AJ$81)-ROWS($AN$70:$AN$81)),IFERROR(INDEX($AV$70:$AV$81, ROWS($CO$4:CO26)-ROWS($AJ$70:$AJ$81)-ROWS($AN$70:$AN$81)-ROWS($AR$70:$AR$81)),IFERROR(INDEX($AZ$70:$AZ$81, ROWS($CO$4:CO26)-ROWS($AJ$70:$AJ$81)-ROWS($AN$70:$AN$81)-ROWS($AR$70:$AR$81)-ROWS($AV$70:$AV$81)),IFERROR(INDEX($BD$70:$BD$81, ROWS($CO$4:CO26)-ROWS($AJ$70:$AJ$81)-ROWS($AN$70:$AN$81)-ROWS($AR$70:$AR$81)-ROWS($AV$70:$AV$81)-ROWS($AZ$70:$AZ$81)),IFERROR(INDEX($BH$70:$BH$81, ROWS($CO$4:CO26)-ROWS($AJ$70:$AJ$81)-ROWS($AN$70:$AN$81)-ROWS($AR$70:$AR$81)-ROWS($AV$70:$AV$81)-ROWS($AZ$70:$AZ$81)-ROWS($BD$70:$BD$81)), "")))))))</f>
        <v/>
      </c>
      <c r="CP28" s="316" t="str">
        <f t="shared" ca="1" si="42"/>
        <v/>
      </c>
      <c r="CQ28" s="316" t="str">
        <f ca="1">IF(OR(CR28="",CR28=0),"",MAX(CQ$5:CQ27)+1)</f>
        <v/>
      </c>
      <c r="CR28" s="316" t="str">
        <f ca="1">IFERROR(INDEX($AK$70:$AK$81, ROWS($CR$4:CR26)), IFERROR(INDEX($AO$70:$AO$81, ROWS($CR$4:CR26)-ROWS($AK$70:$AK$81)), IFERROR(INDEX($AS$70:$AS$81, ROWS($CR$4:CR26)-ROWS($AK$70:$AK$81)-ROWS($AO$70:$AO$81)),IFERROR(INDEX($AW$70:$AW$81, ROWS($CR$4:CR26)-ROWS($AK$70:$AK$81)-ROWS($AO$70:$AO$81)-ROWS($AS$70:$AS$81)),IFERROR(INDEX($BA$70:$BA$81, ROWS($CR$4:CR26)-ROWS($AK$70:$AK$81)-ROWS($AO$70:$AO$81)-ROWS($AS$70:$AS$81)-ROWS($AW$70:$AW$81)),IFERROR(INDEX($BE$70:$BE$81, ROWS($CR$4:CR26)-ROWS($AK$70:$AK$81)-ROWS($AO$70:$AO$81)-ROWS($AS$70:$AS$81)-ROWS($AW$70:$AW$81)-ROWS($BA$70:$BA$81)),IFERROR(INDEX($BI$70:$BI$81, ROWS($CR$4:CR26)-ROWS($AK$70:$AK$81)-ROWS($AO$70:$AO$81)-ROWS($AS$70:$AS$81)-ROWS($AW$70:$AW$81)-ROWS($BA$70:$BA$81)-ROWS($BE$70:$BE$81)), "")))))))</f>
        <v/>
      </c>
      <c r="CS28" s="316" t="str">
        <f t="shared" ca="1" si="43"/>
        <v/>
      </c>
      <c r="CT28" s="413" t="str">
        <f t="shared" ca="1" si="44"/>
        <v/>
      </c>
      <c r="CU28" s="412" t="str">
        <f>IF(OR(CV28="",CV28=0),"",MAX(CU$5:CU27)+1)</f>
        <v/>
      </c>
      <c r="CV28" s="316">
        <f>IFERROR(INDEX($AJ$86:$AJ$97, ROWS($CV$4:CV26)), IFERROR(INDEX($AN$86:$AN$97, ROWS($CV$4:CV26)-ROWS($AJ$86:$AJ$97)), ""))</f>
        <v>0</v>
      </c>
      <c r="CW28" s="316" t="str">
        <f t="shared" si="45"/>
        <v/>
      </c>
      <c r="CX28" s="316" t="str">
        <f>IF(OR(CY28="",CY28=0),"",MAX(CX$5:CX27)+1)</f>
        <v/>
      </c>
      <c r="CY28" s="316">
        <f>IFERROR(INDEX($AK$86:$AK$97, ROWS($CY$4:CY26)), IFERROR(INDEX($AO$86:$AO$97, ROWS($CY$4:CY26)-ROWS($AK$86:$AK$97)), ""))</f>
        <v>0</v>
      </c>
      <c r="CZ28" s="316" t="str">
        <f t="shared" si="46"/>
        <v/>
      </c>
      <c r="DA28" s="413" t="str">
        <f t="shared" si="47"/>
        <v/>
      </c>
      <c r="DC28" s="438">
        <f ca="1">IF(OR(DD28="",DD28=0),"",MAX(DC$25:DC27)+1)</f>
        <v>2</v>
      </c>
      <c r="DD28" s="434" t="str">
        <f t="shared" ca="1" si="90"/>
        <v>Car 2 Gas</v>
      </c>
      <c r="DE28" s="413">
        <f t="shared" ca="1" si="91"/>
        <v>80</v>
      </c>
      <c r="DF28" s="431" t="str">
        <f ca="1">IF(OR(DG28="",DG28=0),"",MAX(DF$25:DF27)+1)</f>
        <v/>
      </c>
      <c r="DG28" s="412" t="str">
        <f t="shared" ca="1" si="92"/>
        <v/>
      </c>
      <c r="DH28" s="413" t="str">
        <f t="shared" ca="1" si="93"/>
        <v/>
      </c>
      <c r="DI28" s="412" t="str">
        <f t="shared" ca="1" si="94"/>
        <v>Internet</v>
      </c>
      <c r="DJ28" s="413">
        <f t="shared" ca="1" si="95"/>
        <v>100</v>
      </c>
      <c r="DK28" s="412" t="str">
        <f t="shared" ca="1" si="96"/>
        <v>Paycheck 1</v>
      </c>
      <c r="DL28" s="413">
        <f t="shared" ca="1" si="97"/>
        <v>850</v>
      </c>
      <c r="DN28" s="425" t="str">
        <f ca="1">IF(DI32="","",CONCATENATE(DI32," - ",DJ32))</f>
        <v>Disney+ - 124.79</v>
      </c>
      <c r="DO28" s="295" t="str">
        <f ca="1">IF(DI33="","",CONCATENATE(DI33," - ",DJ33))</f>
        <v>Car 1 Gas - 50</v>
      </c>
      <c r="DP28" s="295" t="str">
        <f ca="1">IF(DI34="","",CONCATENATE(DI34," - ",DJ34))</f>
        <v/>
      </c>
      <c r="DQ28" s="425" t="str">
        <f ca="1">IF(DK32="","",CONCATENATE(DK32," - ",DL32))</f>
        <v/>
      </c>
      <c r="DR28" s="295" t="str">
        <f ca="1">IF(DK33="","",CONCATENATE(DK33," - ",DL33))</f>
        <v/>
      </c>
      <c r="DS28" s="426" t="str">
        <f ca="1">IF(DK34="","",CONCATENATE(DK34," - ",DL34))</f>
        <v/>
      </c>
    </row>
    <row r="29" spans="1:123" s="293" customFormat="1" ht="15" customHeight="1" x14ac:dyDescent="0.3">
      <c r="A29" s="291">
        <f>Year!Q42</f>
        <v>45284</v>
      </c>
      <c r="B29" s="290" t="str">
        <f>IF(ISERROR(MATCH(A29,event_dates,0)),"",INDEX(events,MATCH(A29,event_dates,0)))</f>
        <v>Christmas Eve</v>
      </c>
      <c r="C29" s="291">
        <f>Year!R42</f>
        <v>45285</v>
      </c>
      <c r="D29" s="290" t="str">
        <f>IF(ISERROR(MATCH(C29,event_dates,0)),"",INDEX(events,MATCH(C29,event_dates,0)))</f>
        <v>Christmas Day</v>
      </c>
      <c r="E29" s="291">
        <f>Year!S42</f>
        <v>45286</v>
      </c>
      <c r="F29" s="290" t="str">
        <f>IF(ISERROR(MATCH(E29,event_dates,0)),"",INDEX(events,MATCH(E29,event_dates,0)))</f>
        <v>Kwanzaa Begins</v>
      </c>
      <c r="G29" s="291">
        <f>Year!T42</f>
        <v>45287</v>
      </c>
      <c r="H29" s="290" t="str">
        <f>IF(ISERROR(MATCH(G29,event_dates,0)),"",INDEX(events,MATCH(G29,event_dates,0)))</f>
        <v/>
      </c>
      <c r="I29" s="291">
        <f>Year!U42</f>
        <v>45288</v>
      </c>
      <c r="J29" s="290" t="str">
        <f>IF(ISERROR(MATCH(I29,event_dates,0)),"",INDEX(events,MATCH(I29,event_dates,0)))</f>
        <v/>
      </c>
      <c r="K29" s="291">
        <f>Year!V42</f>
        <v>45289</v>
      </c>
      <c r="L29" s="290" t="str">
        <f>IF(ISERROR(MATCH(K29,event_dates,0)),"",INDEX(events,MATCH(K29,event_dates,0)))</f>
        <v/>
      </c>
      <c r="M29" s="291">
        <f>Year!W42</f>
        <v>45290</v>
      </c>
      <c r="N29" s="290" t="str">
        <f>IF(ISERROR(MATCH(M29,event_dates,0)),"",INDEX(events,MATCH(M29,event_dates,0)))</f>
        <v/>
      </c>
      <c r="P29" s="295" t="str">
        <f ca="1">IF(DN86="","",DN86)</f>
        <v>Auto Insurance - 180</v>
      </c>
      <c r="Q29" s="295" t="str">
        <f t="shared" ref="Q29:U34" ca="1" si="98">IF(DO86="","",DO86)</f>
        <v>Groceries - 125</v>
      </c>
      <c r="R29" s="295" t="str">
        <f t="shared" ca="1" si="98"/>
        <v>Boat Loan - 300</v>
      </c>
      <c r="S29" s="296" t="str">
        <f t="shared" ca="1" si="98"/>
        <v>Paycheck 2 - 400</v>
      </c>
      <c r="T29" s="295" t="str">
        <f t="shared" ca="1" si="98"/>
        <v/>
      </c>
      <c r="U29" s="295" t="str">
        <f t="shared" ca="1" si="98"/>
        <v/>
      </c>
      <c r="V29" s="1156"/>
      <c r="W29" s="1157"/>
      <c r="X29" s="445"/>
      <c r="Y29"/>
      <c r="AB29" s="299"/>
      <c r="AC29" s="358">
        <f>IF('Data Entry'!H13="","",'Data Entry'!H13)</f>
        <v>17</v>
      </c>
      <c r="AD29" s="356" t="str">
        <f>IF('Data Entry'!G13="","",'Data Entry'!G13)</f>
        <v>Credit Card 2</v>
      </c>
      <c r="AE29" s="363">
        <f>IF('Data Entry'!J13="","",'Data Entry'!J13)</f>
        <v>60</v>
      </c>
      <c r="AF29" s="402">
        <f>IF('Data Entry'!I13="","",'Data Entry'!I13)</f>
        <v>1400</v>
      </c>
      <c r="AG29" s="300"/>
      <c r="AH29"/>
      <c r="AI29" s="304" t="str">
        <f t="shared" ca="1" si="82"/>
        <v/>
      </c>
      <c r="AJ29" s="305" t="str">
        <f t="shared" ca="1" si="60"/>
        <v/>
      </c>
      <c r="AK29" s="306" t="str">
        <f t="shared" ca="1" si="61"/>
        <v/>
      </c>
      <c r="AL29" s="307" t="str">
        <f t="shared" ca="1" si="62"/>
        <v/>
      </c>
      <c r="AM29" s="304" t="str">
        <f t="shared" ca="1" si="83"/>
        <v/>
      </c>
      <c r="AN29" s="305" t="str">
        <f t="shared" ca="1" si="63"/>
        <v/>
      </c>
      <c r="AO29" s="306" t="str">
        <f t="shared" ca="1" si="64"/>
        <v/>
      </c>
      <c r="AP29" s="307" t="str">
        <f t="shared" ca="1" si="65"/>
        <v/>
      </c>
      <c r="AQ29" s="304" t="str">
        <f t="shared" ca="1" si="84"/>
        <v/>
      </c>
      <c r="AR29" s="305" t="str">
        <f t="shared" ca="1" si="66"/>
        <v/>
      </c>
      <c r="AS29" s="306" t="str">
        <f t="shared" ca="1" si="67"/>
        <v/>
      </c>
      <c r="AT29" s="307" t="str">
        <f t="shared" ca="1" si="68"/>
        <v/>
      </c>
      <c r="AU29" s="304" t="str">
        <f t="shared" ca="1" si="85"/>
        <v/>
      </c>
      <c r="AV29" s="305" t="str">
        <f t="shared" ca="1" si="69"/>
        <v/>
      </c>
      <c r="AW29" s="306" t="str">
        <f t="shared" ca="1" si="70"/>
        <v/>
      </c>
      <c r="AX29" s="307" t="str">
        <f t="shared" ca="1" si="71"/>
        <v/>
      </c>
      <c r="AY29" s="304" t="str">
        <f t="shared" ca="1" si="86"/>
        <v/>
      </c>
      <c r="AZ29" s="305" t="str">
        <f t="shared" ca="1" si="72"/>
        <v/>
      </c>
      <c r="BA29" s="306" t="str">
        <f t="shared" ca="1" si="73"/>
        <v/>
      </c>
      <c r="BB29" s="307" t="str">
        <f t="shared" ca="1" si="74"/>
        <v/>
      </c>
      <c r="BC29" s="304" t="str">
        <f t="shared" ca="1" si="87"/>
        <v/>
      </c>
      <c r="BD29" s="305" t="str">
        <f t="shared" ca="1" si="75"/>
        <v/>
      </c>
      <c r="BE29" s="306" t="str">
        <f t="shared" ca="1" si="76"/>
        <v/>
      </c>
      <c r="BF29" s="307" t="str">
        <f t="shared" ca="1" si="77"/>
        <v/>
      </c>
      <c r="BG29" s="304" t="str">
        <f t="shared" ca="1" si="88"/>
        <v/>
      </c>
      <c r="BH29" s="305" t="str">
        <f t="shared" ca="1" si="78"/>
        <v/>
      </c>
      <c r="BI29" s="306" t="str">
        <f t="shared" ca="1" si="79"/>
        <v/>
      </c>
      <c r="BJ29" s="307" t="str">
        <f t="shared" ca="1" si="80"/>
        <v/>
      </c>
      <c r="BL29" s="412" t="str">
        <f ca="1">IF(OR(BM29="",BM29=0),"",MAX(BL$5:BL28)+1)</f>
        <v/>
      </c>
      <c r="BM29" s="316" t="str">
        <f ca="1">IFERROR(INDEX($AJ$6:$AJ$17, ROWS(BM$4:$BM27)), IFERROR(INDEX($AN$6:$AN$17, ROWS(BM$4:$BM27)-ROWS($AJ$6:$AJ$17)), IFERROR(INDEX($AR$6:$AR$17, ROWS(BM$4:$BM27)-ROWS($AJ$6:$AJ$17)-ROWS($AN$6:$AN$17)),IFERROR(INDEX($AV$6:$AV$17, ROWS(BM$4:$BM27)-ROWS($AJ$6:$AJ$17)-ROWS($AN$6:$AN$17)-ROWS($AR$6:$AR$17)),IFERROR(INDEX($AZ$6:$AZ$17, ROWS(BM$4:$BM27)-ROWS($AJ$6:$AJ$17)-ROWS($AN$6:$AN$17)-ROWS($AR$6:$AR$17)-ROWS($AV$6:$AV$17)),IFERROR(INDEX($BD$6:$BD$17, ROWS(BM$4:$BM27)-ROWS($AJ$6:$AJ$17)-ROWS($AN$6:$AN$17)-ROWS($AR$6:$AR$17)-ROWS($AV$6:$AV$17)-ROWS($AZ$6:$AZ$17)),IFERROR(INDEX($BH$6:$BH$17, ROWS(BM$4:$BM27)-ROWS($AJ$6:$AJ$17)-ROWS($AN$6:$AN$17)-ROWS($AR$6:$AR$17)-ROWS($AV$6:$AV$17)-ROWS($AZ$6:$AZ$17)-ROWS($BD$6:$BD$17)), "")))))))</f>
        <v/>
      </c>
      <c r="BN29" s="316" t="str">
        <f t="shared" ca="1" si="30"/>
        <v/>
      </c>
      <c r="BO29" s="316" t="str">
        <f ca="1">IF(OR(BP29="",BP29=0),"",MAX(BO$5:BO28)+1)</f>
        <v/>
      </c>
      <c r="BP29" s="316" t="str">
        <f ca="1">IFERROR(INDEX($AK$6:$AK$17, ROWS($BP$4:BP27)), IFERROR(INDEX($AO$6:$AO$17, ROWS($BP$4:BP27)-ROWS($AK$6:$AK$17)), IFERROR(INDEX($AS$6:$AS$17, ROWS($BP$4:BP27)-ROWS($AK$6:$AK$17)-ROWS($AO$6:$AO$17)),IFERROR(INDEX($AW$6:$AW$17, ROWS($BP$4:BP27)-ROWS($AK$6:$AK$17)-ROWS($AO$6:$AO$17)-ROWS($AS$6:$AS$17)),IFERROR(INDEX($BA$6:$BA$17, ROWS($BP$4:BP27)-ROWS($AK$6:$AK$17)-ROWS($AO$6:$AO$17)-ROWS($AS$6:$AS$17)-ROWS($AW$6:$AW$17)),IFERROR(INDEX($BE$6:$BE$17, ROWS($BP$4:BP27)-ROWS($AK$6:$AK$17)-ROWS($AO$6:$AO$17)-ROWS($AS$6:$AS$17)-ROWS($AW$6:$AW$17)-ROWS($BA$6:$BA$17)),IFERROR(INDEX($BI$6:$BI$17, ROWS($BP$4:BP27)-ROWS($AK$6:$AK$17)-ROWS($AO$6:$AO$17)-ROWS($AS$6:$AS$17)-ROWS($AW$6:$AW$17)-ROWS($BA$6:$BA$17)-ROWS($BE$6:$BE$17)), "")))))))</f>
        <v/>
      </c>
      <c r="BQ29" s="316" t="str">
        <f t="shared" ca="1" si="31"/>
        <v/>
      </c>
      <c r="BR29" s="413" t="str">
        <f t="shared" ca="1" si="32"/>
        <v/>
      </c>
      <c r="BS29" s="412" t="str">
        <f ca="1">IF(OR(BT29="",BT29=0),"",MAX(BS$5:BS28)+1)</f>
        <v/>
      </c>
      <c r="BT29" s="316" t="str">
        <f ca="1">IFERROR(INDEX($AJ$22:$AJ$33, ROWS($BT$4:BT27)), IFERROR(INDEX($AN$22:$AN$33, ROWS($BT$4:BT27)-ROWS($AJ$22:$AJ$33)), IFERROR(INDEX($AR$22:$AR$33, ROWS($BT$4:BT27)-ROWS($AJ$22:$AJ$33)-ROWS($AN$22:$AN$33)),IFERROR(INDEX($AV$22:$AV$33, ROWS($BT$4:BT27)-ROWS($AJ$22:$AJ$33)-ROWS($AN$22:$AN$33)-ROWS($AR$22:$AR$33)),IFERROR(INDEX($AZ$22:$AZ$33, ROWS($BT$4:BT27)-ROWS($AJ$22:$AJ$33)-ROWS($AN$22:$AN$33)-ROWS($AR$22:$AR$33)-ROWS($AV$22:$AV$33)),IFERROR(INDEX($BD$22:$BD$33, ROWS($BT$4:BT27)-ROWS($AJ$22:$AJ$33)-ROWS($AN$22:$AN$33)-ROWS($AR$22:$AR$33)-ROWS($AV$22:$AV$33)-ROWS($AZ$22:$AZ$33)),IFERROR(INDEX($BH$22:$BH$33, ROWS($BT$4:BT27)-ROWS($AJ$22:$AJ$33)-ROWS($AN$22:$AN$33)-ROWS($AR$22:$AR$33)-ROWS($AV$22:$AV$33)-ROWS($AZ$22:$AZ$33)-ROWS($BD$22:$BD$33)), "")))))))</f>
        <v/>
      </c>
      <c r="BU29" s="316" t="str">
        <f t="shared" ca="1" si="33"/>
        <v/>
      </c>
      <c r="BV29" s="316" t="str">
        <f ca="1">IF(OR(BW29="",BW29=0),"",MAX(BV$5:BV28)+1)</f>
        <v/>
      </c>
      <c r="BW29" s="316" t="str">
        <f ca="1">IFERROR(INDEX($AK$22:$AK$33, ROWS($BW$4:BW27)), IFERROR(INDEX($AO$22:$AO$33, ROWS($BW$4:BW27)-ROWS($AK$22:$AK$33)), IFERROR(INDEX($AS$22:$AS$33, ROWS($BW$4:BW27)-ROWS($AK$22:$AK$33)-ROWS($AO$22:$AO$33)),IFERROR(INDEX($AW$22:$AW$33, ROWS($BW$4:BW27)-ROWS($AK$22:$AK$33)-ROWS($AO$22:$AO$33)-ROWS($AS$22:$AS$33)),IFERROR(INDEX($BA$22:$BA$33, ROWS($BW$4:BW27)-ROWS($AK$22:$AK$33)-ROWS($AO$22:$AO$33)-ROWS($AS$22:$AS$33)-ROWS($AW$22:$AW$33)),IFERROR(INDEX($BE$22:$BE$33, ROWS($BW$4:BW27)-ROWS($AK$22:$AK$33)-ROWS($AO$22:$AO$33)-ROWS($AS$22:$AS$33)-ROWS($AW$22:$AW$33)-ROWS($BA$22:$BA$33)),IFERROR(INDEX($BI$22:$BI$33, ROWS($BW$4:BW27)-ROWS($AK$22:$AK$33)-ROWS($AO$22:$AO$33)-ROWS($AS$22:$AS$33)-ROWS($AW$22:$AW$33)-ROWS($BA$22:$BA$33)-ROWS($BE$22:$BE$33)), "")))))))</f>
        <v/>
      </c>
      <c r="BX29" s="316" t="str">
        <f t="shared" ca="1" si="34"/>
        <v/>
      </c>
      <c r="BY29" s="413" t="str">
        <f t="shared" ca="1" si="35"/>
        <v/>
      </c>
      <c r="BZ29" s="412" t="str">
        <f ca="1">IF(OR(CA29="",CA29=0),"",MAX(BZ$5:BZ28)+1)</f>
        <v/>
      </c>
      <c r="CA29" s="316" t="str">
        <f ca="1">IFERROR(INDEX($AJ$38:$AJ$49, ROWS($CA$4:CA27)), IFERROR(INDEX($AN$38:$AN$49, ROWS($CA$4:CA27)-ROWS($AJ$38:$AJ$49)), IFERROR(INDEX($AR$38:$AR$49, ROWS($CA$4:CA27)-ROWS($AJ$38:$AJ$49)-ROWS($AN$38:$AN$49)),IFERROR(INDEX($AV$38:$AV$49, ROWS($CA$4:CA27)-ROWS($AJ$38:$AJ$49)-ROWS($AN$38:$AN$49)-ROWS($AR$38:$AR$49)),IFERROR(INDEX($AZ$38:$AZ$49, ROWS($CA$4:CA27)-ROWS($AJ$38:$AJ$49)-ROWS($AN$38:$AN$49)-ROWS($AR$38:$AR$49)-ROWS($AV$38:$AV$49)),IFERROR(INDEX($BD$38:$BD$49, ROWS($CA$4:CA27)-ROWS($AJ$38:$AJ$49)-ROWS($AN$38:$AN$49)-ROWS($AR$38:$AR$49)-ROWS($AV$38:$AV$49)-ROWS($AZ$38:$AZ$49)),IFERROR(INDEX($BH$38:$BH$49, ROWS($CA$4:CA27)-ROWS($AJ$38:$AJ$49)-ROWS($AN$38:$AN$49)-ROWS($AR$38:$AR$49)-ROWS($AV$38:$AV$49)-ROWS($AZ$38:$AZ$49)-ROWS($BD$38:$BD$49)), "")))))))</f>
        <v/>
      </c>
      <c r="CB29" s="316" t="str">
        <f t="shared" ca="1" si="36"/>
        <v/>
      </c>
      <c r="CC29" s="316" t="str">
        <f ca="1">IF(OR(CD29="",CD29=0),"",MAX(CC$5:CC28)+1)</f>
        <v/>
      </c>
      <c r="CD29" s="316" t="str">
        <f ca="1">IFERROR(INDEX($AK$38:$AK$49, ROWS($CD$4:CD27)), IFERROR(INDEX($AO$38:$AO$49, ROWS($CD$4:CD27)-ROWS($AK$38:$AK$49)), IFERROR(INDEX($AS$38:$AS$49, ROWS($CD$4:CD27)-ROWS($AK$38:$AK$49)-ROWS($AO$38:$AO$49)),IFERROR(INDEX($AW$38:$AW$49, ROWS($CD$4:CD27)-ROWS($AK$38:$AK$49)-ROWS($AO$38:$AO$49)-ROWS($AS$38:$AS$49)),IFERROR(INDEX($BA$38:$BA$49, ROWS($CD$4:CD27)-ROWS($AK$38:$AK$49)-ROWS($AO$38:$AO$49)-ROWS($AS$38:$AS$49)-ROWS($AW$38:$AW$49)),IFERROR(INDEX($BE$38:$BE$49, ROWS($CD$4:CD27)-ROWS($AK$38:$AK$49)-ROWS($AO$38:$AO$49)-ROWS($AS$38:$AS$49)-ROWS($AW$38:$AW$49)-ROWS($BA$38:$BA$49)),IFERROR(INDEX($BI$38:$BI$49, ROWS($CD$4:CD27)-ROWS($AK$38:$AK$49)-ROWS($AO$38:$AO$49)-ROWS($AS$38:$AS$49)-ROWS($AW$38:$AW$49)-ROWS($BA$38:$BA$49)-ROWS($BE$38:$BE$49)), "")))))))</f>
        <v/>
      </c>
      <c r="CE29" s="316" t="str">
        <f t="shared" ca="1" si="37"/>
        <v/>
      </c>
      <c r="CF29" s="413" t="str">
        <f t="shared" ca="1" si="38"/>
        <v/>
      </c>
      <c r="CG29" s="412" t="str">
        <f ca="1">IF(OR(CH29="",CH29=0),"",MAX(CG$5:CG28)+1)</f>
        <v/>
      </c>
      <c r="CH29" s="316" t="str">
        <f ca="1">IFERROR(INDEX($AJ$54:$AJ$65, ROWS($CH$4:CH27)), IFERROR(INDEX($AN$54:$AN$65, ROWS($CH$4:CH27)-ROWS($AJ$54:$AJ$65)), IFERROR(INDEX($AR$54:$AR$65, ROWS($CH$4:CH27)-ROWS($AJ$54:$AJ$65)-ROWS($AN$54:$AN$65)),IFERROR(INDEX($AV$54:$AV$65, ROWS($CH$4:CH27)-ROWS($AJ$54:$AJ$65)-ROWS($AN$54:$AN$65)-ROWS($AR$54:$AR$65)),IFERROR(INDEX($AZ$54:$AZ$65, ROWS($CH$4:CH27)-ROWS($AJ$54:$AJ$65)-ROWS($AN$54:$AN$65)-ROWS($AR$54:$AR$65)-ROWS($AV$54:$AV$65)),IFERROR(INDEX($BD$54:$BD$65, ROWS($CH$4:CH27)-ROWS($AJ$54:$AJ$65)-ROWS($AN$54:$AN$65)-ROWS($AR$54:$AR$65)-ROWS($AV$54:$AV$65)-ROWS($AZ$54:$AZ$65)),IFERROR(INDEX($BH$54:$BH$65, ROWS($CH$4:CH27)-ROWS($AJ$54:$AJ$65)-ROWS($AN$54:$AN$65)-ROWS($AR$54:$AR$65)-ROWS($AV$54:$AV$65)-ROWS($AZ$54:$AZ$65)-ROWS($BD$54:$BD$65)), "")))))))</f>
        <v/>
      </c>
      <c r="CI29" s="316" t="str">
        <f t="shared" ca="1" si="39"/>
        <v/>
      </c>
      <c r="CJ29" s="316" t="str">
        <f ca="1">IF(OR(CK29="",CK29=0),"",MAX(CJ$5:CJ28)+1)</f>
        <v/>
      </c>
      <c r="CK29" s="316" t="str">
        <f ca="1">IFERROR(INDEX($AK$54:$AK$65, ROWS($CK$4:CK27)), IFERROR(INDEX($AO$54:$AO$65, ROWS($CK$4:CK27)-ROWS($AK$54:$AK$65)), IFERROR(INDEX($AS$54:$AS$65, ROWS($CK$4:CK27)-ROWS($AK$54:$AK$65)-ROWS($AO$54:$AO$65)),IFERROR(INDEX($AW$54:$AW$65, ROWS($CK$4:CK27)-ROWS($AK$54:$AK$65)-ROWS($AO$54:$AO$65)-ROWS($AS$54:$AS$65)),IFERROR(INDEX($BA$54:$BA$65, ROWS($CK$4:CK27)-ROWS($AK$54:$AK$65)-ROWS($AO$54:$AO$65)-ROWS($AS$54:$AS$65)-ROWS($AW$54:$AW$65)),IFERROR(INDEX($BE$54:$BE$65, ROWS($CK$4:CK27)-ROWS($AK$54:$AK$65)-ROWS($AO$54:$AO$65)-ROWS($AS$54:$AS$65)-ROWS($AW$54:$AW$65)-ROWS($BA$54:$BA$65)),IFERROR(INDEX($BI$54:$BI$65, ROWS($CK$4:CK27)-ROWS($AK$54:$AK$65)-ROWS($AO$54:$AO$65)-ROWS($AS$54:$AS$65)-ROWS($AW$54:$AW$65)-ROWS($BA$54:$BA$65)-ROWS($BE$54:$BE$65)), "")))))))</f>
        <v/>
      </c>
      <c r="CL29" s="316" t="str">
        <f t="shared" ca="1" si="40"/>
        <v/>
      </c>
      <c r="CM29" s="413" t="str">
        <f t="shared" ca="1" si="41"/>
        <v/>
      </c>
      <c r="CN29" s="412" t="str">
        <f ca="1">IF(OR(CO29="",CO29=0),"",MAX(CN$5:CN28)+1)</f>
        <v/>
      </c>
      <c r="CO29" s="316" t="str">
        <f ca="1">IFERROR(INDEX($AJ$70:$AJ$81, ROWS($CO$4:CO27)), IFERROR(INDEX($AN$70:$AN$81, ROWS($CO$4:CO27)-ROWS($AJ$70:$AJ$81)), IFERROR(INDEX($AR$70:$AR$81, ROWS($CO$4:CO27)-ROWS($AJ$70:$AJ$81)-ROWS($AN$70:$AN$81)),IFERROR(INDEX($AV$70:$AV$81, ROWS($CO$4:CO27)-ROWS($AJ$70:$AJ$81)-ROWS($AN$70:$AN$81)-ROWS($AR$70:$AR$81)),IFERROR(INDEX($AZ$70:$AZ$81, ROWS($CO$4:CO27)-ROWS($AJ$70:$AJ$81)-ROWS($AN$70:$AN$81)-ROWS($AR$70:$AR$81)-ROWS($AV$70:$AV$81)),IFERROR(INDEX($BD$70:$BD$81, ROWS($CO$4:CO27)-ROWS($AJ$70:$AJ$81)-ROWS($AN$70:$AN$81)-ROWS($AR$70:$AR$81)-ROWS($AV$70:$AV$81)-ROWS($AZ$70:$AZ$81)),IFERROR(INDEX($BH$70:$BH$81, ROWS($CO$4:CO27)-ROWS($AJ$70:$AJ$81)-ROWS($AN$70:$AN$81)-ROWS($AR$70:$AR$81)-ROWS($AV$70:$AV$81)-ROWS($AZ$70:$AZ$81)-ROWS($BD$70:$BD$81)), "")))))))</f>
        <v/>
      </c>
      <c r="CP29" s="316" t="str">
        <f t="shared" ca="1" si="42"/>
        <v/>
      </c>
      <c r="CQ29" s="316" t="str">
        <f ca="1">IF(OR(CR29="",CR29=0),"",MAX(CQ$5:CQ28)+1)</f>
        <v/>
      </c>
      <c r="CR29" s="316" t="str">
        <f ca="1">IFERROR(INDEX($AK$70:$AK$81, ROWS($CR$4:CR27)), IFERROR(INDEX($AO$70:$AO$81, ROWS($CR$4:CR27)-ROWS($AK$70:$AK$81)), IFERROR(INDEX($AS$70:$AS$81, ROWS($CR$4:CR27)-ROWS($AK$70:$AK$81)-ROWS($AO$70:$AO$81)),IFERROR(INDEX($AW$70:$AW$81, ROWS($CR$4:CR27)-ROWS($AK$70:$AK$81)-ROWS($AO$70:$AO$81)-ROWS($AS$70:$AS$81)),IFERROR(INDEX($BA$70:$BA$81, ROWS($CR$4:CR27)-ROWS($AK$70:$AK$81)-ROWS($AO$70:$AO$81)-ROWS($AS$70:$AS$81)-ROWS($AW$70:$AW$81)),IFERROR(INDEX($BE$70:$BE$81, ROWS($CR$4:CR27)-ROWS($AK$70:$AK$81)-ROWS($AO$70:$AO$81)-ROWS($AS$70:$AS$81)-ROWS($AW$70:$AW$81)-ROWS($BA$70:$BA$81)),IFERROR(INDEX($BI$70:$BI$81, ROWS($CR$4:CR27)-ROWS($AK$70:$AK$81)-ROWS($AO$70:$AO$81)-ROWS($AS$70:$AS$81)-ROWS($AW$70:$AW$81)-ROWS($BA$70:$BA$81)-ROWS($BE$70:$BE$81)), "")))))))</f>
        <v/>
      </c>
      <c r="CS29" s="316" t="str">
        <f t="shared" ca="1" si="43"/>
        <v/>
      </c>
      <c r="CT29" s="413" t="str">
        <f t="shared" ca="1" si="44"/>
        <v/>
      </c>
      <c r="CU29" s="412" t="str">
        <f>IF(OR(CV29="",CV29=0),"",MAX(CU$5:CU28)+1)</f>
        <v/>
      </c>
      <c r="CV29" s="316">
        <f>IFERROR(INDEX($AJ$86:$AJ$97, ROWS($CV$4:CV27)), IFERROR(INDEX($AN$86:$AN$97, ROWS($CV$4:CV27)-ROWS($AJ$86:$AJ$97)), ""))</f>
        <v>0</v>
      </c>
      <c r="CW29" s="316" t="str">
        <f t="shared" si="45"/>
        <v/>
      </c>
      <c r="CX29" s="316" t="str">
        <f>IF(OR(CY29="",CY29=0),"",MAX(CX$5:CX28)+1)</f>
        <v/>
      </c>
      <c r="CY29" s="316">
        <f>IFERROR(INDEX($AK$86:$AK$97, ROWS($CY$4:CY27)), IFERROR(INDEX($AO$86:$AO$97, ROWS($CY$4:CY27)-ROWS($AK$86:$AK$97)), ""))</f>
        <v>0</v>
      </c>
      <c r="CZ29" s="316" t="str">
        <f t="shared" si="46"/>
        <v/>
      </c>
      <c r="DA29" s="413" t="str">
        <f t="shared" si="47"/>
        <v/>
      </c>
      <c r="DC29" s="438">
        <f ca="1">IF(OR(DD29="",DD29=0),"",MAX(DC$25:DC28)+1)</f>
        <v>3</v>
      </c>
      <c r="DD29" s="434" t="str">
        <f t="shared" ca="1" si="90"/>
        <v>Internet</v>
      </c>
      <c r="DE29" s="413">
        <f t="shared" ca="1" si="91"/>
        <v>100</v>
      </c>
      <c r="DF29" s="431" t="str">
        <f ca="1">IF(OR(DG29="",DG29=0),"",MAX(DF$25:DF28)+1)</f>
        <v/>
      </c>
      <c r="DG29" s="412" t="str">
        <f t="shared" ca="1" si="92"/>
        <v/>
      </c>
      <c r="DH29" s="413" t="str">
        <f t="shared" ca="1" si="93"/>
        <v/>
      </c>
      <c r="DI29" s="412" t="str">
        <f t="shared" ca="1" si="94"/>
        <v>D. Store Card 3</v>
      </c>
      <c r="DJ29" s="413">
        <f t="shared" ca="1" si="95"/>
        <v>30</v>
      </c>
      <c r="DK29" s="412" t="str">
        <f t="shared" ca="1" si="96"/>
        <v/>
      </c>
      <c r="DL29" s="413" t="str">
        <f t="shared" ca="1" si="97"/>
        <v/>
      </c>
      <c r="DN29" s="425" t="str">
        <f ca="1">IF(DI35="","",CONCATENATE(DI35," - ",DJ35))</f>
        <v/>
      </c>
      <c r="DO29" s="295" t="str">
        <f ca="1">IF(DI36="","",CONCATENATE(DI36," - ",DJ36))</f>
        <v/>
      </c>
      <c r="DP29" s="295" t="str">
        <f ca="1">IF(DI37="","",CONCATENATE(DI37," - ",DJ37))</f>
        <v/>
      </c>
      <c r="DQ29" s="425" t="str">
        <f ca="1">IF(DK35="","",CONCATENATE(DK35," - ",DL35))</f>
        <v/>
      </c>
      <c r="DR29" s="295" t="str">
        <f ca="1">IF(DK36="","",CONCATENATE(DK36," - ",DL36))</f>
        <v/>
      </c>
      <c r="DS29" s="426" t="str">
        <f ca="1">IF(DK37="","",CONCATENATE(DK37," - ",DL37))</f>
        <v/>
      </c>
    </row>
    <row r="30" spans="1:123" s="292" customFormat="1" ht="15" customHeight="1" x14ac:dyDescent="0.3">
      <c r="A30" s="1181" t="str">
        <f ca="1">IF(ISERROR(MATCH(A29,event_dates,0)+MATCH(A29,OFFSET(event_dates,MATCH(A29,event_dates,0),0,500,1),0)),"",INDEX(events,MATCH(A29,event_dates,0)+MATCH(A29,OFFSET(event_dates,MATCH(A29,event_dates,0),0,500,1),0)))</f>
        <v/>
      </c>
      <c r="B30" s="1182"/>
      <c r="C30" s="1181" t="str">
        <f ca="1">IF(ISERROR(MATCH(C29,event_dates,0)+MATCH(C29,OFFSET(event_dates,MATCH(C29,event_dates,0),0,500,1),0)),"",INDEX(events,MATCH(C29,event_dates,0)+MATCH(C29,OFFSET(event_dates,MATCH(C29,event_dates,0),0,500,1),0)))</f>
        <v/>
      </c>
      <c r="D30" s="1182"/>
      <c r="E30" s="1181" t="str">
        <f ca="1">IF(ISERROR(MATCH(E29,event_dates,0)+MATCH(E29,OFFSET(event_dates,MATCH(E29,event_dates,0),0,500,1),0)),"",INDEX(events,MATCH(E29,event_dates,0)+MATCH(E29,OFFSET(event_dates,MATCH(E29,event_dates,0),0,500,1),0)))</f>
        <v/>
      </c>
      <c r="F30" s="1182"/>
      <c r="G30" s="1181" t="str">
        <f ca="1">IF(ISERROR(MATCH(G29,event_dates,0)+MATCH(G29,OFFSET(event_dates,MATCH(G29,event_dates,0),0,500,1),0)),"",INDEX(events,MATCH(G29,event_dates,0)+MATCH(G29,OFFSET(event_dates,MATCH(G29,event_dates,0),0,500,1),0)))</f>
        <v/>
      </c>
      <c r="H30" s="1182"/>
      <c r="I30" s="1181" t="str">
        <f ca="1">IF(ISERROR(MATCH(I29,event_dates,0)+MATCH(I29,OFFSET(event_dates,MATCH(I29,event_dates,0),0,500,1),0)),"",INDEX(events,MATCH(I29,event_dates,0)+MATCH(I29,OFFSET(event_dates,MATCH(I29,event_dates,0),0,500,1),0)))</f>
        <v/>
      </c>
      <c r="J30" s="1182"/>
      <c r="K30" s="1181" t="str">
        <f ca="1">IF(ISERROR(MATCH(K29,event_dates,0)+MATCH(K29,OFFSET(event_dates,MATCH(K29,event_dates,0),0,500,1),0)),"",INDEX(events,MATCH(K29,event_dates,0)+MATCH(K29,OFFSET(event_dates,MATCH(K29,event_dates,0),0,500,1),0)))</f>
        <v/>
      </c>
      <c r="L30" s="1182"/>
      <c r="M30" s="1181" t="str">
        <f ca="1">IF(ISERROR(MATCH(M29,event_dates,0)+MATCH(M29,OFFSET(event_dates,MATCH(M29,event_dates,0),0,500,1),0)),"",INDEX(events,MATCH(M29,event_dates,0)+MATCH(M29,OFFSET(event_dates,MATCH(M29,event_dates,0),0,500,1),0)))</f>
        <v/>
      </c>
      <c r="N30" s="1182"/>
      <c r="P30" s="295" t="str">
        <f t="shared" ref="P30:P34" ca="1" si="99">IF(DN87="","",DN87)</f>
        <v>Lawn Service - 50</v>
      </c>
      <c r="Q30" s="295" t="str">
        <f t="shared" ca="1" si="98"/>
        <v/>
      </c>
      <c r="R30" s="295" t="str">
        <f t="shared" ca="1" si="98"/>
        <v/>
      </c>
      <c r="S30" s="296" t="str">
        <f t="shared" ca="1" si="98"/>
        <v/>
      </c>
      <c r="T30" s="295" t="str">
        <f t="shared" ca="1" si="98"/>
        <v/>
      </c>
      <c r="U30" s="295" t="str">
        <f t="shared" ca="1" si="98"/>
        <v/>
      </c>
      <c r="V30" s="1158" t="s">
        <v>502</v>
      </c>
      <c r="W30" s="1159"/>
      <c r="X30" s="445">
        <f ca="1">IF(DP92="",0,DP92)</f>
        <v>655</v>
      </c>
      <c r="Y30"/>
      <c r="AB30" s="299"/>
      <c r="AC30" s="358">
        <f>IF('Data Entry'!H14="","",'Data Entry'!H14)</f>
        <v>13</v>
      </c>
      <c r="AD30" s="356" t="str">
        <f>IF('Data Entry'!G14="","",'Data Entry'!G14)</f>
        <v>D. Store Card 1</v>
      </c>
      <c r="AE30" s="363">
        <f>IF('Data Entry'!J14="","",'Data Entry'!J14)</f>
        <v>30</v>
      </c>
      <c r="AF30" s="402">
        <f>IF('Data Entry'!I14="","",'Data Entry'!I14)</f>
        <v>200</v>
      </c>
      <c r="AG30" s="300"/>
      <c r="AH30"/>
      <c r="AI30" s="304" t="str">
        <f t="shared" ca="1" si="82"/>
        <v/>
      </c>
      <c r="AJ30" s="305" t="str">
        <f t="shared" ca="1" si="60"/>
        <v/>
      </c>
      <c r="AK30" s="306" t="str">
        <f t="shared" ca="1" si="61"/>
        <v/>
      </c>
      <c r="AL30" s="307" t="str">
        <f t="shared" ca="1" si="62"/>
        <v/>
      </c>
      <c r="AM30" s="304" t="str">
        <f t="shared" ca="1" si="83"/>
        <v/>
      </c>
      <c r="AN30" s="305" t="str">
        <f t="shared" ca="1" si="63"/>
        <v/>
      </c>
      <c r="AO30" s="306" t="str">
        <f t="shared" ca="1" si="64"/>
        <v/>
      </c>
      <c r="AP30" s="307" t="str">
        <f t="shared" ca="1" si="65"/>
        <v/>
      </c>
      <c r="AQ30" s="304" t="str">
        <f t="shared" ca="1" si="84"/>
        <v/>
      </c>
      <c r="AR30" s="305" t="str">
        <f t="shared" ca="1" si="66"/>
        <v/>
      </c>
      <c r="AS30" s="306" t="str">
        <f t="shared" ca="1" si="67"/>
        <v/>
      </c>
      <c r="AT30" s="307" t="str">
        <f t="shared" ca="1" si="68"/>
        <v/>
      </c>
      <c r="AU30" s="304" t="str">
        <f t="shared" ca="1" si="85"/>
        <v/>
      </c>
      <c r="AV30" s="305" t="str">
        <f t="shared" ca="1" si="69"/>
        <v/>
      </c>
      <c r="AW30" s="306" t="str">
        <f t="shared" ca="1" si="70"/>
        <v/>
      </c>
      <c r="AX30" s="307" t="str">
        <f t="shared" ca="1" si="71"/>
        <v/>
      </c>
      <c r="AY30" s="304" t="str">
        <f t="shared" ca="1" si="86"/>
        <v/>
      </c>
      <c r="AZ30" s="305" t="str">
        <f t="shared" ca="1" si="72"/>
        <v/>
      </c>
      <c r="BA30" s="306" t="str">
        <f t="shared" ca="1" si="73"/>
        <v/>
      </c>
      <c r="BB30" s="307" t="str">
        <f t="shared" ca="1" si="74"/>
        <v/>
      </c>
      <c r="BC30" s="304" t="str">
        <f t="shared" ca="1" si="87"/>
        <v/>
      </c>
      <c r="BD30" s="305" t="str">
        <f t="shared" ca="1" si="75"/>
        <v/>
      </c>
      <c r="BE30" s="306" t="str">
        <f t="shared" ca="1" si="76"/>
        <v/>
      </c>
      <c r="BF30" s="307" t="str">
        <f t="shared" ca="1" si="77"/>
        <v/>
      </c>
      <c r="BG30" s="304" t="str">
        <f t="shared" ca="1" si="88"/>
        <v/>
      </c>
      <c r="BH30" s="305" t="str">
        <f t="shared" ca="1" si="78"/>
        <v/>
      </c>
      <c r="BI30" s="306" t="str">
        <f t="shared" ca="1" si="79"/>
        <v/>
      </c>
      <c r="BJ30" s="307" t="str">
        <f t="shared" ca="1" si="80"/>
        <v/>
      </c>
      <c r="BL30" s="412" t="str">
        <f ca="1">IF(OR(BM30="",BM30=0),"",MAX(BL$5:BL29)+1)</f>
        <v/>
      </c>
      <c r="BM30" s="316" t="str">
        <f ca="1">IFERROR(INDEX($AJ$6:$AJ$17, ROWS(BM$4:$BM28)), IFERROR(INDEX($AN$6:$AN$17, ROWS(BM$4:$BM28)-ROWS($AJ$6:$AJ$17)), IFERROR(INDEX($AR$6:$AR$17, ROWS(BM$4:$BM28)-ROWS($AJ$6:$AJ$17)-ROWS($AN$6:$AN$17)),IFERROR(INDEX($AV$6:$AV$17, ROWS(BM$4:$BM28)-ROWS($AJ$6:$AJ$17)-ROWS($AN$6:$AN$17)-ROWS($AR$6:$AR$17)),IFERROR(INDEX($AZ$6:$AZ$17, ROWS(BM$4:$BM28)-ROWS($AJ$6:$AJ$17)-ROWS($AN$6:$AN$17)-ROWS($AR$6:$AR$17)-ROWS($AV$6:$AV$17)),IFERROR(INDEX($BD$6:$BD$17, ROWS(BM$4:$BM28)-ROWS($AJ$6:$AJ$17)-ROWS($AN$6:$AN$17)-ROWS($AR$6:$AR$17)-ROWS($AV$6:$AV$17)-ROWS($AZ$6:$AZ$17)),IFERROR(INDEX($BH$6:$BH$17, ROWS(BM$4:$BM28)-ROWS($AJ$6:$AJ$17)-ROWS($AN$6:$AN$17)-ROWS($AR$6:$AR$17)-ROWS($AV$6:$AV$17)-ROWS($AZ$6:$AZ$17)-ROWS($BD$6:$BD$17)), "")))))))</f>
        <v/>
      </c>
      <c r="BN30" s="316" t="str">
        <f t="shared" ca="1" si="30"/>
        <v/>
      </c>
      <c r="BO30" s="316" t="str">
        <f ca="1">IF(OR(BP30="",BP30=0),"",MAX(BO$5:BO29)+1)</f>
        <v/>
      </c>
      <c r="BP30" s="316" t="str">
        <f ca="1">IFERROR(INDEX($AK$6:$AK$17, ROWS($BP$4:BP28)), IFERROR(INDEX($AO$6:$AO$17, ROWS($BP$4:BP28)-ROWS($AK$6:$AK$17)), IFERROR(INDEX($AS$6:$AS$17, ROWS($BP$4:BP28)-ROWS($AK$6:$AK$17)-ROWS($AO$6:$AO$17)),IFERROR(INDEX($AW$6:$AW$17, ROWS($BP$4:BP28)-ROWS($AK$6:$AK$17)-ROWS($AO$6:$AO$17)-ROWS($AS$6:$AS$17)),IFERROR(INDEX($BA$6:$BA$17, ROWS($BP$4:BP28)-ROWS($AK$6:$AK$17)-ROWS($AO$6:$AO$17)-ROWS($AS$6:$AS$17)-ROWS($AW$6:$AW$17)),IFERROR(INDEX($BE$6:$BE$17, ROWS($BP$4:BP28)-ROWS($AK$6:$AK$17)-ROWS($AO$6:$AO$17)-ROWS($AS$6:$AS$17)-ROWS($AW$6:$AW$17)-ROWS($BA$6:$BA$17)),IFERROR(INDEX($BI$6:$BI$17, ROWS($BP$4:BP28)-ROWS($AK$6:$AK$17)-ROWS($AO$6:$AO$17)-ROWS($AS$6:$AS$17)-ROWS($AW$6:$AW$17)-ROWS($BA$6:$BA$17)-ROWS($BE$6:$BE$17)), "")))))))</f>
        <v/>
      </c>
      <c r="BQ30" s="316" t="str">
        <f t="shared" ca="1" si="31"/>
        <v/>
      </c>
      <c r="BR30" s="413" t="str">
        <f t="shared" ca="1" si="32"/>
        <v/>
      </c>
      <c r="BS30" s="412">
        <f ca="1">IF(OR(BT30="",BT30=0),"",MAX(BS$5:BS29)+1)</f>
        <v>4</v>
      </c>
      <c r="BT30" s="316" t="str">
        <f ca="1">IFERROR(INDEX($AJ$22:$AJ$33, ROWS($BT$4:BT28)), IFERROR(INDEX($AN$22:$AN$33, ROWS($BT$4:BT28)-ROWS($AJ$22:$AJ$33)), IFERROR(INDEX($AR$22:$AR$33, ROWS($BT$4:BT28)-ROWS($AJ$22:$AJ$33)-ROWS($AN$22:$AN$33)),IFERROR(INDEX($AV$22:$AV$33, ROWS($BT$4:BT28)-ROWS($AJ$22:$AJ$33)-ROWS($AN$22:$AN$33)-ROWS($AR$22:$AR$33)),IFERROR(INDEX($AZ$22:$AZ$33, ROWS($BT$4:BT28)-ROWS($AJ$22:$AJ$33)-ROWS($AN$22:$AN$33)-ROWS($AR$22:$AR$33)-ROWS($AV$22:$AV$33)),IFERROR(INDEX($BD$22:$BD$33, ROWS($BT$4:BT28)-ROWS($AJ$22:$AJ$33)-ROWS($AN$22:$AN$33)-ROWS($AR$22:$AR$33)-ROWS($AV$22:$AV$33)-ROWS($AZ$22:$AZ$33)),IFERROR(INDEX($BH$22:$BH$33, ROWS($BT$4:BT28)-ROWS($AJ$22:$AJ$33)-ROWS($AN$22:$AN$33)-ROWS($AR$22:$AR$33)-ROWS($AV$22:$AV$33)-ROWS($AZ$22:$AZ$33)-ROWS($BD$22:$BD$33)), "")))))))</f>
        <v>Internet</v>
      </c>
      <c r="BU30" s="316" t="str">
        <f t="shared" ca="1" si="33"/>
        <v/>
      </c>
      <c r="BV30" s="316">
        <f ca="1">IF(OR(BW30="",BW30=0),"",MAX(BV$5:BV29)+1)</f>
        <v>4</v>
      </c>
      <c r="BW30" s="316">
        <f ca="1">IFERROR(INDEX($AK$22:$AK$33, ROWS($BW$4:BW28)), IFERROR(INDEX($AO$22:$AO$33, ROWS($BW$4:BW28)-ROWS($AK$22:$AK$33)), IFERROR(INDEX($AS$22:$AS$33, ROWS($BW$4:BW28)-ROWS($AK$22:$AK$33)-ROWS($AO$22:$AO$33)),IFERROR(INDEX($AW$22:$AW$33, ROWS($BW$4:BW28)-ROWS($AK$22:$AK$33)-ROWS($AO$22:$AO$33)-ROWS($AS$22:$AS$33)),IFERROR(INDEX($BA$22:$BA$33, ROWS($BW$4:BW28)-ROWS($AK$22:$AK$33)-ROWS($AO$22:$AO$33)-ROWS($AS$22:$AS$33)-ROWS($AW$22:$AW$33)),IFERROR(INDEX($BE$22:$BE$33, ROWS($BW$4:BW28)-ROWS($AK$22:$AK$33)-ROWS($AO$22:$AO$33)-ROWS($AS$22:$AS$33)-ROWS($AW$22:$AW$33)-ROWS($BA$22:$BA$33)),IFERROR(INDEX($BI$22:$BI$33, ROWS($BW$4:BW28)-ROWS($AK$22:$AK$33)-ROWS($AO$22:$AO$33)-ROWS($AS$22:$AS$33)-ROWS($AW$22:$AW$33)-ROWS($BA$22:$BA$33)-ROWS($BE$22:$BE$33)), "")))))))</f>
        <v>100</v>
      </c>
      <c r="BX30" s="316" t="str">
        <f t="shared" ca="1" si="34"/>
        <v/>
      </c>
      <c r="BY30" s="413" t="str">
        <f t="shared" ca="1" si="35"/>
        <v/>
      </c>
      <c r="BZ30" s="412">
        <f ca="1">IF(OR(CA30="",CA30=0),"",MAX(BZ$5:BZ29)+1)</f>
        <v>5</v>
      </c>
      <c r="CA30" s="316" t="str">
        <f ca="1">IFERROR(INDEX($AJ$38:$AJ$49, ROWS($CA$4:CA28)), IFERROR(INDEX($AN$38:$AN$49, ROWS($CA$4:CA28)-ROWS($AJ$38:$AJ$49)), IFERROR(INDEX($AR$38:$AR$49, ROWS($CA$4:CA28)-ROWS($AJ$38:$AJ$49)-ROWS($AN$38:$AN$49)),IFERROR(INDEX($AV$38:$AV$49, ROWS($CA$4:CA28)-ROWS($AJ$38:$AJ$49)-ROWS($AN$38:$AN$49)-ROWS($AR$38:$AR$49)),IFERROR(INDEX($AZ$38:$AZ$49, ROWS($CA$4:CA28)-ROWS($AJ$38:$AJ$49)-ROWS($AN$38:$AN$49)-ROWS($AR$38:$AR$49)-ROWS($AV$38:$AV$49)),IFERROR(INDEX($BD$38:$BD$49, ROWS($CA$4:CA28)-ROWS($AJ$38:$AJ$49)-ROWS($AN$38:$AN$49)-ROWS($AR$38:$AR$49)-ROWS($AV$38:$AV$49)-ROWS($AZ$38:$AZ$49)),IFERROR(INDEX($BH$38:$BH$49, ROWS($CA$4:CA28)-ROWS($AJ$38:$AJ$49)-ROWS($AN$38:$AN$49)-ROWS($AR$38:$AR$49)-ROWS($AV$38:$AV$49)-ROWS($AZ$38:$AZ$49)-ROWS($BD$38:$BD$49)), "")))))))</f>
        <v>D. Store Card 4</v>
      </c>
      <c r="CB30" s="316" t="str">
        <f t="shared" ca="1" si="36"/>
        <v/>
      </c>
      <c r="CC30" s="316">
        <f ca="1">IF(OR(CD30="",CD30=0),"",MAX(CC$5:CC29)+1)</f>
        <v>5</v>
      </c>
      <c r="CD30" s="316">
        <f ca="1">IFERROR(INDEX($AK$38:$AK$49, ROWS($CD$4:CD28)), IFERROR(INDEX($AO$38:$AO$49, ROWS($CD$4:CD28)-ROWS($AK$38:$AK$49)), IFERROR(INDEX($AS$38:$AS$49, ROWS($CD$4:CD28)-ROWS($AK$38:$AK$49)-ROWS($AO$38:$AO$49)),IFERROR(INDEX($AW$38:$AW$49, ROWS($CD$4:CD28)-ROWS($AK$38:$AK$49)-ROWS($AO$38:$AO$49)-ROWS($AS$38:$AS$49)),IFERROR(INDEX($BA$38:$BA$49, ROWS($CD$4:CD28)-ROWS($AK$38:$AK$49)-ROWS($AO$38:$AO$49)-ROWS($AS$38:$AS$49)-ROWS($AW$38:$AW$49)),IFERROR(INDEX($BE$38:$BE$49, ROWS($CD$4:CD28)-ROWS($AK$38:$AK$49)-ROWS($AO$38:$AO$49)-ROWS($AS$38:$AS$49)-ROWS($AW$38:$AW$49)-ROWS($BA$38:$BA$49)),IFERROR(INDEX($BI$38:$BI$49, ROWS($CD$4:CD28)-ROWS($AK$38:$AK$49)-ROWS($AO$38:$AO$49)-ROWS($AS$38:$AS$49)-ROWS($AW$38:$AW$49)-ROWS($BA$38:$BA$49)-ROWS($BE$38:$BE$49)), "")))))))</f>
        <v>30</v>
      </c>
      <c r="CE30" s="316" t="str">
        <f t="shared" ca="1" si="37"/>
        <v/>
      </c>
      <c r="CF30" s="413" t="str">
        <f t="shared" ca="1" si="38"/>
        <v/>
      </c>
      <c r="CG30" s="412" t="str">
        <f ca="1">IF(OR(CH30="",CH30=0),"",MAX(CG$5:CG29)+1)</f>
        <v/>
      </c>
      <c r="CH30" s="316" t="str">
        <f ca="1">IFERROR(INDEX($AJ$54:$AJ$65, ROWS($CH$4:CH28)), IFERROR(INDEX($AN$54:$AN$65, ROWS($CH$4:CH28)-ROWS($AJ$54:$AJ$65)), IFERROR(INDEX($AR$54:$AR$65, ROWS($CH$4:CH28)-ROWS($AJ$54:$AJ$65)-ROWS($AN$54:$AN$65)),IFERROR(INDEX($AV$54:$AV$65, ROWS($CH$4:CH28)-ROWS($AJ$54:$AJ$65)-ROWS($AN$54:$AN$65)-ROWS($AR$54:$AR$65)),IFERROR(INDEX($AZ$54:$AZ$65, ROWS($CH$4:CH28)-ROWS($AJ$54:$AJ$65)-ROWS($AN$54:$AN$65)-ROWS($AR$54:$AR$65)-ROWS($AV$54:$AV$65)),IFERROR(INDEX($BD$54:$BD$65, ROWS($CH$4:CH28)-ROWS($AJ$54:$AJ$65)-ROWS($AN$54:$AN$65)-ROWS($AR$54:$AR$65)-ROWS($AV$54:$AV$65)-ROWS($AZ$54:$AZ$65)),IFERROR(INDEX($BH$54:$BH$65, ROWS($CH$4:CH28)-ROWS($AJ$54:$AJ$65)-ROWS($AN$54:$AN$65)-ROWS($AR$54:$AR$65)-ROWS($AV$54:$AV$65)-ROWS($AZ$54:$AZ$65)-ROWS($BD$54:$BD$65)), "")))))))</f>
        <v/>
      </c>
      <c r="CI30" s="316" t="str">
        <f t="shared" ca="1" si="39"/>
        <v/>
      </c>
      <c r="CJ30" s="316" t="str">
        <f ca="1">IF(OR(CK30="",CK30=0),"",MAX(CJ$5:CJ29)+1)</f>
        <v/>
      </c>
      <c r="CK30" s="316" t="str">
        <f ca="1">IFERROR(INDEX($AK$54:$AK$65, ROWS($CK$4:CK28)), IFERROR(INDEX($AO$54:$AO$65, ROWS($CK$4:CK28)-ROWS($AK$54:$AK$65)), IFERROR(INDEX($AS$54:$AS$65, ROWS($CK$4:CK28)-ROWS($AK$54:$AK$65)-ROWS($AO$54:$AO$65)),IFERROR(INDEX($AW$54:$AW$65, ROWS($CK$4:CK28)-ROWS($AK$54:$AK$65)-ROWS($AO$54:$AO$65)-ROWS($AS$54:$AS$65)),IFERROR(INDEX($BA$54:$BA$65, ROWS($CK$4:CK28)-ROWS($AK$54:$AK$65)-ROWS($AO$54:$AO$65)-ROWS($AS$54:$AS$65)-ROWS($AW$54:$AW$65)),IFERROR(INDEX($BE$54:$BE$65, ROWS($CK$4:CK28)-ROWS($AK$54:$AK$65)-ROWS($AO$54:$AO$65)-ROWS($AS$54:$AS$65)-ROWS($AW$54:$AW$65)-ROWS($BA$54:$BA$65)),IFERROR(INDEX($BI$54:$BI$65, ROWS($CK$4:CK28)-ROWS($AK$54:$AK$65)-ROWS($AO$54:$AO$65)-ROWS($AS$54:$AS$65)-ROWS($AW$54:$AW$65)-ROWS($BA$54:$BA$65)-ROWS($BE$54:$BE$65)), "")))))))</f>
        <v/>
      </c>
      <c r="CL30" s="316" t="str">
        <f t="shared" ca="1" si="40"/>
        <v/>
      </c>
      <c r="CM30" s="413" t="str">
        <f t="shared" ca="1" si="41"/>
        <v/>
      </c>
      <c r="CN30" s="412" t="str">
        <f ca="1">IF(OR(CO30="",CO30=0),"",MAX(CN$5:CN29)+1)</f>
        <v/>
      </c>
      <c r="CO30" s="316" t="str">
        <f ca="1">IFERROR(INDEX($AJ$70:$AJ$81, ROWS($CO$4:CO28)), IFERROR(INDEX($AN$70:$AN$81, ROWS($CO$4:CO28)-ROWS($AJ$70:$AJ$81)), IFERROR(INDEX($AR$70:$AR$81, ROWS($CO$4:CO28)-ROWS($AJ$70:$AJ$81)-ROWS($AN$70:$AN$81)),IFERROR(INDEX($AV$70:$AV$81, ROWS($CO$4:CO28)-ROWS($AJ$70:$AJ$81)-ROWS($AN$70:$AN$81)-ROWS($AR$70:$AR$81)),IFERROR(INDEX($AZ$70:$AZ$81, ROWS($CO$4:CO28)-ROWS($AJ$70:$AJ$81)-ROWS($AN$70:$AN$81)-ROWS($AR$70:$AR$81)-ROWS($AV$70:$AV$81)),IFERROR(INDEX($BD$70:$BD$81, ROWS($CO$4:CO28)-ROWS($AJ$70:$AJ$81)-ROWS($AN$70:$AN$81)-ROWS($AR$70:$AR$81)-ROWS($AV$70:$AV$81)-ROWS($AZ$70:$AZ$81)),IFERROR(INDEX($BH$70:$BH$81, ROWS($CO$4:CO28)-ROWS($AJ$70:$AJ$81)-ROWS($AN$70:$AN$81)-ROWS($AR$70:$AR$81)-ROWS($AV$70:$AV$81)-ROWS($AZ$70:$AZ$81)-ROWS($BD$70:$BD$81)), "")))))))</f>
        <v/>
      </c>
      <c r="CP30" s="316" t="str">
        <f t="shared" ca="1" si="42"/>
        <v/>
      </c>
      <c r="CQ30" s="316" t="str">
        <f ca="1">IF(OR(CR30="",CR30=0),"",MAX(CQ$5:CQ29)+1)</f>
        <v/>
      </c>
      <c r="CR30" s="316" t="str">
        <f ca="1">IFERROR(INDEX($AK$70:$AK$81, ROWS($CR$4:CR28)), IFERROR(INDEX($AO$70:$AO$81, ROWS($CR$4:CR28)-ROWS($AK$70:$AK$81)), IFERROR(INDEX($AS$70:$AS$81, ROWS($CR$4:CR28)-ROWS($AK$70:$AK$81)-ROWS($AO$70:$AO$81)),IFERROR(INDEX($AW$70:$AW$81, ROWS($CR$4:CR28)-ROWS($AK$70:$AK$81)-ROWS($AO$70:$AO$81)-ROWS($AS$70:$AS$81)),IFERROR(INDEX($BA$70:$BA$81, ROWS($CR$4:CR28)-ROWS($AK$70:$AK$81)-ROWS($AO$70:$AO$81)-ROWS($AS$70:$AS$81)-ROWS($AW$70:$AW$81)),IFERROR(INDEX($BE$70:$BE$81, ROWS($CR$4:CR28)-ROWS($AK$70:$AK$81)-ROWS($AO$70:$AO$81)-ROWS($AS$70:$AS$81)-ROWS($AW$70:$AW$81)-ROWS($BA$70:$BA$81)),IFERROR(INDEX($BI$70:$BI$81, ROWS($CR$4:CR28)-ROWS($AK$70:$AK$81)-ROWS($AO$70:$AO$81)-ROWS($AS$70:$AS$81)-ROWS($AW$70:$AW$81)-ROWS($BA$70:$BA$81)-ROWS($BE$70:$BE$81)), "")))))))</f>
        <v/>
      </c>
      <c r="CS30" s="316" t="str">
        <f t="shared" ca="1" si="43"/>
        <v/>
      </c>
      <c r="CT30" s="413" t="str">
        <f t="shared" ca="1" si="44"/>
        <v/>
      </c>
      <c r="CU30" s="412" t="str">
        <f>IF(OR(CV30="",CV30=0),"",MAX(CU$5:CU29)+1)</f>
        <v/>
      </c>
      <c r="CV30" s="316" t="str">
        <f>IFERROR(INDEX($AJ$86:$AJ$97, ROWS($CV$4:CV28)), IFERROR(INDEX($AN$86:$AN$97, ROWS($CV$4:CV28)-ROWS($AJ$86:$AJ$97)), ""))</f>
        <v/>
      </c>
      <c r="CW30" s="316" t="str">
        <f t="shared" si="45"/>
        <v/>
      </c>
      <c r="CX30" s="316" t="str">
        <f>IF(OR(CY30="",CY30=0),"",MAX(CX$5:CX29)+1)</f>
        <v/>
      </c>
      <c r="CY30" s="316" t="str">
        <f>IFERROR(INDEX($AK$86:$AK$97, ROWS($CY$4:CY28)), IFERROR(INDEX($AO$86:$AO$97, ROWS($CY$4:CY28)-ROWS($AK$86:$AK$97)), ""))</f>
        <v/>
      </c>
      <c r="CZ30" s="316" t="str">
        <f t="shared" si="46"/>
        <v/>
      </c>
      <c r="DA30" s="413" t="str">
        <f t="shared" si="47"/>
        <v/>
      </c>
      <c r="DC30" s="438">
        <f ca="1">IF(OR(DD30="",DD30=0),"",MAX(DC$25:DC29)+1)</f>
        <v>4</v>
      </c>
      <c r="DD30" s="434" t="str">
        <f t="shared" ca="1" si="90"/>
        <v>D. Store Card 3</v>
      </c>
      <c r="DE30" s="413">
        <f t="shared" ca="1" si="91"/>
        <v>30</v>
      </c>
      <c r="DF30" s="431" t="str">
        <f ca="1">IF(OR(DG30="",DG30=0),"",MAX(DF$25:DF29)+1)</f>
        <v/>
      </c>
      <c r="DG30" s="412" t="str">
        <f t="shared" ca="1" si="92"/>
        <v/>
      </c>
      <c r="DH30" s="413" t="str">
        <f t="shared" ca="1" si="93"/>
        <v/>
      </c>
      <c r="DI30" s="412" t="str">
        <f t="shared" ca="1" si="94"/>
        <v>Pet Care</v>
      </c>
      <c r="DJ30" s="413">
        <f t="shared" ca="1" si="95"/>
        <v>80</v>
      </c>
      <c r="DK30" s="412" t="str">
        <f t="shared" ca="1" si="96"/>
        <v/>
      </c>
      <c r="DL30" s="413" t="str">
        <f t="shared" ca="1" si="97"/>
        <v/>
      </c>
      <c r="DN30" s="425" t="str">
        <f ca="1">IF(DI38="","",CONCATENATE(DI38," - ",DJ38))</f>
        <v/>
      </c>
      <c r="DO30" s="295" t="str">
        <f ca="1">IF(DI39="","",CONCATENATE(DI39," - ",DJ39))</f>
        <v/>
      </c>
      <c r="DP30" s="295" t="str">
        <f ca="1">IF(DI40="","",CONCATENATE(DI40," - ",DJ40))</f>
        <v/>
      </c>
      <c r="DQ30" s="425" t="str">
        <f ca="1">IF(DK38="","",CONCATENATE(DK38," - ",DL38))</f>
        <v/>
      </c>
      <c r="DR30" s="295" t="str">
        <f ca="1">IF(DK39="","",CONCATENATE(DK39," - ",DL39))</f>
        <v/>
      </c>
      <c r="DS30" s="426" t="str">
        <f ca="1">IF(DK40="","",CONCATENATE(DK40," - ",DL40))</f>
        <v/>
      </c>
    </row>
    <row r="31" spans="1:123" s="292" customFormat="1" ht="15" customHeight="1" thickBot="1" x14ac:dyDescent="0.35">
      <c r="A31" s="1183"/>
      <c r="B31" s="1182"/>
      <c r="C31" s="1183"/>
      <c r="D31" s="1182"/>
      <c r="E31" s="1183"/>
      <c r="F31" s="1182"/>
      <c r="G31" s="1183"/>
      <c r="H31" s="1182"/>
      <c r="I31" s="1183"/>
      <c r="J31" s="1182"/>
      <c r="K31" s="1183"/>
      <c r="L31" s="1182"/>
      <c r="M31" s="1183"/>
      <c r="N31" s="1182"/>
      <c r="P31" s="295" t="str">
        <f t="shared" ca="1" si="99"/>
        <v/>
      </c>
      <c r="Q31" s="295" t="str">
        <f t="shared" ca="1" si="98"/>
        <v/>
      </c>
      <c r="R31" s="295" t="str">
        <f t="shared" ca="1" si="98"/>
        <v/>
      </c>
      <c r="S31" s="296" t="str">
        <f t="shared" ca="1" si="98"/>
        <v/>
      </c>
      <c r="T31" s="295" t="str">
        <f t="shared" ca="1" si="98"/>
        <v/>
      </c>
      <c r="U31" s="295" t="str">
        <f t="shared" ca="1" si="98"/>
        <v/>
      </c>
      <c r="V31" s="1158" t="s">
        <v>507</v>
      </c>
      <c r="W31" s="1159"/>
      <c r="X31" s="445">
        <f ca="1">IF(DS92="",0,DS92)</f>
        <v>400</v>
      </c>
      <c r="Y31"/>
      <c r="AB31" s="299"/>
      <c r="AC31" s="358">
        <f>IF('Data Entry'!H15="","",'Data Entry'!H15)</f>
        <v>15</v>
      </c>
      <c r="AD31" s="356" t="str">
        <f>IF('Data Entry'!G15="","",'Data Entry'!G15)</f>
        <v>D. Store Card 2</v>
      </c>
      <c r="AE31" s="363">
        <f>IF('Data Entry'!J15="","",'Data Entry'!J15)</f>
        <v>30</v>
      </c>
      <c r="AF31" s="402">
        <f>IF('Data Entry'!I15="","",'Data Entry'!I15)</f>
        <v>350</v>
      </c>
      <c r="AG31" s="300"/>
      <c r="AH31"/>
      <c r="AI31" s="302" t="str">
        <f t="shared" ca="1" si="82"/>
        <v/>
      </c>
      <c r="AJ31" s="293" t="str">
        <f t="shared" ca="1" si="60"/>
        <v/>
      </c>
      <c r="AK31" s="293" t="str">
        <f t="shared" ca="1" si="61"/>
        <v/>
      </c>
      <c r="AL31" s="303" t="str">
        <f t="shared" ca="1" si="62"/>
        <v/>
      </c>
      <c r="AM31" s="302" t="str">
        <f t="shared" ca="1" si="83"/>
        <v/>
      </c>
      <c r="AN31" s="293" t="str">
        <f t="shared" ca="1" si="63"/>
        <v/>
      </c>
      <c r="AO31" s="293" t="str">
        <f t="shared" ca="1" si="64"/>
        <v/>
      </c>
      <c r="AP31" s="303" t="str">
        <f t="shared" ca="1" si="65"/>
        <v/>
      </c>
      <c r="AQ31" s="302" t="str">
        <f t="shared" ca="1" si="84"/>
        <v/>
      </c>
      <c r="AR31" s="293" t="str">
        <f t="shared" ca="1" si="66"/>
        <v/>
      </c>
      <c r="AS31" s="293" t="str">
        <f t="shared" ca="1" si="67"/>
        <v/>
      </c>
      <c r="AT31" s="303" t="str">
        <f t="shared" ca="1" si="68"/>
        <v/>
      </c>
      <c r="AU31" s="302" t="str">
        <f t="shared" ca="1" si="85"/>
        <v/>
      </c>
      <c r="AV31" s="293" t="str">
        <f t="shared" ca="1" si="69"/>
        <v/>
      </c>
      <c r="AW31" s="293" t="str">
        <f t="shared" ca="1" si="70"/>
        <v/>
      </c>
      <c r="AX31" s="303" t="str">
        <f t="shared" ca="1" si="71"/>
        <v/>
      </c>
      <c r="AY31" s="302" t="str">
        <f t="shared" ca="1" si="86"/>
        <v/>
      </c>
      <c r="AZ31" s="293" t="str">
        <f t="shared" ca="1" si="72"/>
        <v/>
      </c>
      <c r="BA31" s="293" t="str">
        <f t="shared" ca="1" si="73"/>
        <v/>
      </c>
      <c r="BB31" s="303" t="str">
        <f t="shared" ca="1" si="74"/>
        <v/>
      </c>
      <c r="BC31" s="302" t="str">
        <f t="shared" ca="1" si="87"/>
        <v/>
      </c>
      <c r="BD31" s="293" t="str">
        <f t="shared" ca="1" si="75"/>
        <v/>
      </c>
      <c r="BE31" s="293" t="str">
        <f t="shared" ca="1" si="76"/>
        <v/>
      </c>
      <c r="BF31" s="303" t="str">
        <f t="shared" ca="1" si="77"/>
        <v/>
      </c>
      <c r="BG31" s="302" t="str">
        <f t="shared" ca="1" si="88"/>
        <v/>
      </c>
      <c r="BH31" s="293" t="str">
        <f t="shared" ca="1" si="78"/>
        <v/>
      </c>
      <c r="BI31" s="293" t="str">
        <f t="shared" ca="1" si="79"/>
        <v/>
      </c>
      <c r="BJ31" s="303" t="str">
        <f t="shared" ca="1" si="80"/>
        <v/>
      </c>
      <c r="BL31" s="412" t="str">
        <f ca="1">IF(OR(BM31="",BM31=0),"",MAX(BL$5:BL30)+1)</f>
        <v/>
      </c>
      <c r="BM31" s="316" t="str">
        <f ca="1">IFERROR(INDEX($AJ$6:$AJ$17, ROWS(BM$4:$BM29)), IFERROR(INDEX($AN$6:$AN$17, ROWS(BM$4:$BM29)-ROWS($AJ$6:$AJ$17)), IFERROR(INDEX($AR$6:$AR$17, ROWS(BM$4:$BM29)-ROWS($AJ$6:$AJ$17)-ROWS($AN$6:$AN$17)),IFERROR(INDEX($AV$6:$AV$17, ROWS(BM$4:$BM29)-ROWS($AJ$6:$AJ$17)-ROWS($AN$6:$AN$17)-ROWS($AR$6:$AR$17)),IFERROR(INDEX($AZ$6:$AZ$17, ROWS(BM$4:$BM29)-ROWS($AJ$6:$AJ$17)-ROWS($AN$6:$AN$17)-ROWS($AR$6:$AR$17)-ROWS($AV$6:$AV$17)),IFERROR(INDEX($BD$6:$BD$17, ROWS(BM$4:$BM29)-ROWS($AJ$6:$AJ$17)-ROWS($AN$6:$AN$17)-ROWS($AR$6:$AR$17)-ROWS($AV$6:$AV$17)-ROWS($AZ$6:$AZ$17)),IFERROR(INDEX($BH$6:$BH$17, ROWS(BM$4:$BM29)-ROWS($AJ$6:$AJ$17)-ROWS($AN$6:$AN$17)-ROWS($AR$6:$AR$17)-ROWS($AV$6:$AV$17)-ROWS($AZ$6:$AZ$17)-ROWS($BD$6:$BD$17)), "")))))))</f>
        <v/>
      </c>
      <c r="BN31" s="316" t="str">
        <f t="shared" ca="1" si="30"/>
        <v/>
      </c>
      <c r="BO31" s="316" t="str">
        <f ca="1">IF(OR(BP31="",BP31=0),"",MAX(BO$5:BO30)+1)</f>
        <v/>
      </c>
      <c r="BP31" s="316" t="str">
        <f ca="1">IFERROR(INDEX($AK$6:$AK$17, ROWS($BP$4:BP29)), IFERROR(INDEX($AO$6:$AO$17, ROWS($BP$4:BP29)-ROWS($AK$6:$AK$17)), IFERROR(INDEX($AS$6:$AS$17, ROWS($BP$4:BP29)-ROWS($AK$6:$AK$17)-ROWS($AO$6:$AO$17)),IFERROR(INDEX($AW$6:$AW$17, ROWS($BP$4:BP29)-ROWS($AK$6:$AK$17)-ROWS($AO$6:$AO$17)-ROWS($AS$6:$AS$17)),IFERROR(INDEX($BA$6:$BA$17, ROWS($BP$4:BP29)-ROWS($AK$6:$AK$17)-ROWS($AO$6:$AO$17)-ROWS($AS$6:$AS$17)-ROWS($AW$6:$AW$17)),IFERROR(INDEX($BE$6:$BE$17, ROWS($BP$4:BP29)-ROWS($AK$6:$AK$17)-ROWS($AO$6:$AO$17)-ROWS($AS$6:$AS$17)-ROWS($AW$6:$AW$17)-ROWS($BA$6:$BA$17)),IFERROR(INDEX($BI$6:$BI$17, ROWS($BP$4:BP29)-ROWS($AK$6:$AK$17)-ROWS($AO$6:$AO$17)-ROWS($AS$6:$AS$17)-ROWS($AW$6:$AW$17)-ROWS($BA$6:$BA$17)-ROWS($BE$6:$BE$17)), "")))))))</f>
        <v/>
      </c>
      <c r="BQ31" s="316" t="str">
        <f t="shared" ca="1" si="31"/>
        <v/>
      </c>
      <c r="BR31" s="413" t="str">
        <f t="shared" ca="1" si="32"/>
        <v/>
      </c>
      <c r="BS31" s="412">
        <f ca="1">IF(OR(BT31="",BT31=0),"",MAX(BS$5:BS30)+1)</f>
        <v>5</v>
      </c>
      <c r="BT31" s="316" t="str">
        <f ca="1">IFERROR(INDEX($AJ$22:$AJ$33, ROWS($BT$4:BT29)), IFERROR(INDEX($AN$22:$AN$33, ROWS($BT$4:BT29)-ROWS($AJ$22:$AJ$33)), IFERROR(INDEX($AR$22:$AR$33, ROWS($BT$4:BT29)-ROWS($AJ$22:$AJ$33)-ROWS($AN$22:$AN$33)),IFERROR(INDEX($AV$22:$AV$33, ROWS($BT$4:BT29)-ROWS($AJ$22:$AJ$33)-ROWS($AN$22:$AN$33)-ROWS($AR$22:$AR$33)),IFERROR(INDEX($AZ$22:$AZ$33, ROWS($BT$4:BT29)-ROWS($AJ$22:$AJ$33)-ROWS($AN$22:$AN$33)-ROWS($AR$22:$AR$33)-ROWS($AV$22:$AV$33)),IFERROR(INDEX($BD$22:$BD$33, ROWS($BT$4:BT29)-ROWS($AJ$22:$AJ$33)-ROWS($AN$22:$AN$33)-ROWS($AR$22:$AR$33)-ROWS($AV$22:$AV$33)-ROWS($AZ$22:$AZ$33)),IFERROR(INDEX($BH$22:$BH$33, ROWS($BT$4:BT29)-ROWS($AJ$22:$AJ$33)-ROWS($AN$22:$AN$33)-ROWS($AR$22:$AR$33)-ROWS($AV$22:$AV$33)-ROWS($AZ$22:$AZ$33)-ROWS($BD$22:$BD$33)), "")))))))</f>
        <v>D. Store Card 3</v>
      </c>
      <c r="BU31" s="316" t="str">
        <f t="shared" ca="1" si="33"/>
        <v/>
      </c>
      <c r="BV31" s="316">
        <f ca="1">IF(OR(BW31="",BW31=0),"",MAX(BV$5:BV30)+1)</f>
        <v>5</v>
      </c>
      <c r="BW31" s="316">
        <f ca="1">IFERROR(INDEX($AK$22:$AK$33, ROWS($BW$4:BW29)), IFERROR(INDEX($AO$22:$AO$33, ROWS($BW$4:BW29)-ROWS($AK$22:$AK$33)), IFERROR(INDEX($AS$22:$AS$33, ROWS($BW$4:BW29)-ROWS($AK$22:$AK$33)-ROWS($AO$22:$AO$33)),IFERROR(INDEX($AW$22:$AW$33, ROWS($BW$4:BW29)-ROWS($AK$22:$AK$33)-ROWS($AO$22:$AO$33)-ROWS($AS$22:$AS$33)),IFERROR(INDEX($BA$22:$BA$33, ROWS($BW$4:BW29)-ROWS($AK$22:$AK$33)-ROWS($AO$22:$AO$33)-ROWS($AS$22:$AS$33)-ROWS($AW$22:$AW$33)),IFERROR(INDEX($BE$22:$BE$33, ROWS($BW$4:BW29)-ROWS($AK$22:$AK$33)-ROWS($AO$22:$AO$33)-ROWS($AS$22:$AS$33)-ROWS($AW$22:$AW$33)-ROWS($BA$22:$BA$33)),IFERROR(INDEX($BI$22:$BI$33, ROWS($BW$4:BW29)-ROWS($AK$22:$AK$33)-ROWS($AO$22:$AO$33)-ROWS($AS$22:$AS$33)-ROWS($AW$22:$AW$33)-ROWS($BA$22:$BA$33)-ROWS($BE$22:$BE$33)), "")))))))</f>
        <v>30</v>
      </c>
      <c r="BX31" s="316" t="str">
        <f t="shared" ca="1" si="34"/>
        <v/>
      </c>
      <c r="BY31" s="413" t="str">
        <f t="shared" ca="1" si="35"/>
        <v/>
      </c>
      <c r="BZ31" s="412" t="str">
        <f ca="1">IF(OR(CA31="",CA31=0),"",MAX(BZ$5:BZ30)+1)</f>
        <v/>
      </c>
      <c r="CA31" s="316" t="str">
        <f ca="1">IFERROR(INDEX($AJ$38:$AJ$49, ROWS($CA$4:CA29)), IFERROR(INDEX($AN$38:$AN$49, ROWS($CA$4:CA29)-ROWS($AJ$38:$AJ$49)), IFERROR(INDEX($AR$38:$AR$49, ROWS($CA$4:CA29)-ROWS($AJ$38:$AJ$49)-ROWS($AN$38:$AN$49)),IFERROR(INDEX($AV$38:$AV$49, ROWS($CA$4:CA29)-ROWS($AJ$38:$AJ$49)-ROWS($AN$38:$AN$49)-ROWS($AR$38:$AR$49)),IFERROR(INDEX($AZ$38:$AZ$49, ROWS($CA$4:CA29)-ROWS($AJ$38:$AJ$49)-ROWS($AN$38:$AN$49)-ROWS($AR$38:$AR$49)-ROWS($AV$38:$AV$49)),IFERROR(INDEX($BD$38:$BD$49, ROWS($CA$4:CA29)-ROWS($AJ$38:$AJ$49)-ROWS($AN$38:$AN$49)-ROWS($AR$38:$AR$49)-ROWS($AV$38:$AV$49)-ROWS($AZ$38:$AZ$49)),IFERROR(INDEX($BH$38:$BH$49, ROWS($CA$4:CA29)-ROWS($AJ$38:$AJ$49)-ROWS($AN$38:$AN$49)-ROWS($AR$38:$AR$49)-ROWS($AV$38:$AV$49)-ROWS($AZ$38:$AZ$49)-ROWS($BD$38:$BD$49)), "")))))))</f>
        <v/>
      </c>
      <c r="CB31" s="316" t="str">
        <f t="shared" ca="1" si="36"/>
        <v/>
      </c>
      <c r="CC31" s="316" t="str">
        <f ca="1">IF(OR(CD31="",CD31=0),"",MAX(CC$5:CC30)+1)</f>
        <v/>
      </c>
      <c r="CD31" s="316" t="str">
        <f ca="1">IFERROR(INDEX($AK$38:$AK$49, ROWS($CD$4:CD29)), IFERROR(INDEX($AO$38:$AO$49, ROWS($CD$4:CD29)-ROWS($AK$38:$AK$49)), IFERROR(INDEX($AS$38:$AS$49, ROWS($CD$4:CD29)-ROWS($AK$38:$AK$49)-ROWS($AO$38:$AO$49)),IFERROR(INDEX($AW$38:$AW$49, ROWS($CD$4:CD29)-ROWS($AK$38:$AK$49)-ROWS($AO$38:$AO$49)-ROWS($AS$38:$AS$49)),IFERROR(INDEX($BA$38:$BA$49, ROWS($CD$4:CD29)-ROWS($AK$38:$AK$49)-ROWS($AO$38:$AO$49)-ROWS($AS$38:$AS$49)-ROWS($AW$38:$AW$49)),IFERROR(INDEX($BE$38:$BE$49, ROWS($CD$4:CD29)-ROWS($AK$38:$AK$49)-ROWS($AO$38:$AO$49)-ROWS($AS$38:$AS$49)-ROWS($AW$38:$AW$49)-ROWS($BA$38:$BA$49)),IFERROR(INDEX($BI$38:$BI$49, ROWS($CD$4:CD29)-ROWS($AK$38:$AK$49)-ROWS($AO$38:$AO$49)-ROWS($AS$38:$AS$49)-ROWS($AW$38:$AW$49)-ROWS($BA$38:$BA$49)-ROWS($BE$38:$BE$49)), "")))))))</f>
        <v/>
      </c>
      <c r="CE31" s="316" t="str">
        <f t="shared" ca="1" si="37"/>
        <v/>
      </c>
      <c r="CF31" s="413" t="str">
        <f t="shared" ca="1" si="38"/>
        <v/>
      </c>
      <c r="CG31" s="412" t="str">
        <f ca="1">IF(OR(CH31="",CH31=0),"",MAX(CG$5:CG30)+1)</f>
        <v/>
      </c>
      <c r="CH31" s="316" t="str">
        <f ca="1">IFERROR(INDEX($AJ$54:$AJ$65, ROWS($CH$4:CH29)), IFERROR(INDEX($AN$54:$AN$65, ROWS($CH$4:CH29)-ROWS($AJ$54:$AJ$65)), IFERROR(INDEX($AR$54:$AR$65, ROWS($CH$4:CH29)-ROWS($AJ$54:$AJ$65)-ROWS($AN$54:$AN$65)),IFERROR(INDEX($AV$54:$AV$65, ROWS($CH$4:CH29)-ROWS($AJ$54:$AJ$65)-ROWS($AN$54:$AN$65)-ROWS($AR$54:$AR$65)),IFERROR(INDEX($AZ$54:$AZ$65, ROWS($CH$4:CH29)-ROWS($AJ$54:$AJ$65)-ROWS($AN$54:$AN$65)-ROWS($AR$54:$AR$65)-ROWS($AV$54:$AV$65)),IFERROR(INDEX($BD$54:$BD$65, ROWS($CH$4:CH29)-ROWS($AJ$54:$AJ$65)-ROWS($AN$54:$AN$65)-ROWS($AR$54:$AR$65)-ROWS($AV$54:$AV$65)-ROWS($AZ$54:$AZ$65)),IFERROR(INDEX($BH$54:$BH$65, ROWS($CH$4:CH29)-ROWS($AJ$54:$AJ$65)-ROWS($AN$54:$AN$65)-ROWS($AR$54:$AR$65)-ROWS($AV$54:$AV$65)-ROWS($AZ$54:$AZ$65)-ROWS($BD$54:$BD$65)), "")))))))</f>
        <v/>
      </c>
      <c r="CI31" s="316" t="str">
        <f t="shared" ca="1" si="39"/>
        <v/>
      </c>
      <c r="CJ31" s="316" t="str">
        <f ca="1">IF(OR(CK31="",CK31=0),"",MAX(CJ$5:CJ30)+1)</f>
        <v/>
      </c>
      <c r="CK31" s="316" t="str">
        <f ca="1">IFERROR(INDEX($AK$54:$AK$65, ROWS($CK$4:CK29)), IFERROR(INDEX($AO$54:$AO$65, ROWS($CK$4:CK29)-ROWS($AK$54:$AK$65)), IFERROR(INDEX($AS$54:$AS$65, ROWS($CK$4:CK29)-ROWS($AK$54:$AK$65)-ROWS($AO$54:$AO$65)),IFERROR(INDEX($AW$54:$AW$65, ROWS($CK$4:CK29)-ROWS($AK$54:$AK$65)-ROWS($AO$54:$AO$65)-ROWS($AS$54:$AS$65)),IFERROR(INDEX($BA$54:$BA$65, ROWS($CK$4:CK29)-ROWS($AK$54:$AK$65)-ROWS($AO$54:$AO$65)-ROWS($AS$54:$AS$65)-ROWS($AW$54:$AW$65)),IFERROR(INDEX($BE$54:$BE$65, ROWS($CK$4:CK29)-ROWS($AK$54:$AK$65)-ROWS($AO$54:$AO$65)-ROWS($AS$54:$AS$65)-ROWS($AW$54:$AW$65)-ROWS($BA$54:$BA$65)),IFERROR(INDEX($BI$54:$BI$65, ROWS($CK$4:CK29)-ROWS($AK$54:$AK$65)-ROWS($AO$54:$AO$65)-ROWS($AS$54:$AS$65)-ROWS($AW$54:$AW$65)-ROWS($BA$54:$BA$65)-ROWS($BE$54:$BE$65)), "")))))))</f>
        <v/>
      </c>
      <c r="CL31" s="316" t="str">
        <f t="shared" ca="1" si="40"/>
        <v/>
      </c>
      <c r="CM31" s="413" t="str">
        <f t="shared" ca="1" si="41"/>
        <v/>
      </c>
      <c r="CN31" s="412" t="str">
        <f ca="1">IF(OR(CO31="",CO31=0),"",MAX(CN$5:CN30)+1)</f>
        <v/>
      </c>
      <c r="CO31" s="316" t="str">
        <f ca="1">IFERROR(INDEX($AJ$70:$AJ$81, ROWS($CO$4:CO29)), IFERROR(INDEX($AN$70:$AN$81, ROWS($CO$4:CO29)-ROWS($AJ$70:$AJ$81)), IFERROR(INDEX($AR$70:$AR$81, ROWS($CO$4:CO29)-ROWS($AJ$70:$AJ$81)-ROWS($AN$70:$AN$81)),IFERROR(INDEX($AV$70:$AV$81, ROWS($CO$4:CO29)-ROWS($AJ$70:$AJ$81)-ROWS($AN$70:$AN$81)-ROWS($AR$70:$AR$81)),IFERROR(INDEX($AZ$70:$AZ$81, ROWS($CO$4:CO29)-ROWS($AJ$70:$AJ$81)-ROWS($AN$70:$AN$81)-ROWS($AR$70:$AR$81)-ROWS($AV$70:$AV$81)),IFERROR(INDEX($BD$70:$BD$81, ROWS($CO$4:CO29)-ROWS($AJ$70:$AJ$81)-ROWS($AN$70:$AN$81)-ROWS($AR$70:$AR$81)-ROWS($AV$70:$AV$81)-ROWS($AZ$70:$AZ$81)),IFERROR(INDEX($BH$70:$BH$81, ROWS($CO$4:CO29)-ROWS($AJ$70:$AJ$81)-ROWS($AN$70:$AN$81)-ROWS($AR$70:$AR$81)-ROWS($AV$70:$AV$81)-ROWS($AZ$70:$AZ$81)-ROWS($BD$70:$BD$81)), "")))))))</f>
        <v/>
      </c>
      <c r="CP31" s="316" t="str">
        <f t="shared" ca="1" si="42"/>
        <v/>
      </c>
      <c r="CQ31" s="316" t="str">
        <f ca="1">IF(OR(CR31="",CR31=0),"",MAX(CQ$5:CQ30)+1)</f>
        <v/>
      </c>
      <c r="CR31" s="316" t="str">
        <f ca="1">IFERROR(INDEX($AK$70:$AK$81, ROWS($CR$4:CR29)), IFERROR(INDEX($AO$70:$AO$81, ROWS($CR$4:CR29)-ROWS($AK$70:$AK$81)), IFERROR(INDEX($AS$70:$AS$81, ROWS($CR$4:CR29)-ROWS($AK$70:$AK$81)-ROWS($AO$70:$AO$81)),IFERROR(INDEX($AW$70:$AW$81, ROWS($CR$4:CR29)-ROWS($AK$70:$AK$81)-ROWS($AO$70:$AO$81)-ROWS($AS$70:$AS$81)),IFERROR(INDEX($BA$70:$BA$81, ROWS($CR$4:CR29)-ROWS($AK$70:$AK$81)-ROWS($AO$70:$AO$81)-ROWS($AS$70:$AS$81)-ROWS($AW$70:$AW$81)),IFERROR(INDEX($BE$70:$BE$81, ROWS($CR$4:CR29)-ROWS($AK$70:$AK$81)-ROWS($AO$70:$AO$81)-ROWS($AS$70:$AS$81)-ROWS($AW$70:$AW$81)-ROWS($BA$70:$BA$81)),IFERROR(INDEX($BI$70:$BI$81, ROWS($CR$4:CR29)-ROWS($AK$70:$AK$81)-ROWS($AO$70:$AO$81)-ROWS($AS$70:$AS$81)-ROWS($AW$70:$AW$81)-ROWS($BA$70:$BA$81)-ROWS($BE$70:$BE$81)), "")))))))</f>
        <v/>
      </c>
      <c r="CS31" s="316" t="str">
        <f t="shared" ca="1" si="43"/>
        <v/>
      </c>
      <c r="CT31" s="413" t="str">
        <f t="shared" ca="1" si="44"/>
        <v/>
      </c>
      <c r="CU31" s="412" t="str">
        <f>IF(OR(CV31="",CV31=0),"",MAX(CU$5:CU30)+1)</f>
        <v/>
      </c>
      <c r="CV31" s="316" t="str">
        <f>IFERROR(INDEX($AJ$86:$AJ$97, ROWS($CV$4:CV29)), IFERROR(INDEX($AN$86:$AN$97, ROWS($CV$4:CV29)-ROWS($AJ$86:$AJ$97)), ""))</f>
        <v/>
      </c>
      <c r="CW31" s="316" t="str">
        <f t="shared" si="45"/>
        <v/>
      </c>
      <c r="CX31" s="316" t="str">
        <f>IF(OR(CY31="",CY31=0),"",MAX(CX$5:CX30)+1)</f>
        <v/>
      </c>
      <c r="CY31" s="316" t="str">
        <f>IFERROR(INDEX($AK$86:$AK$97, ROWS($CY$4:CY29)), IFERROR(INDEX($AO$86:$AO$97, ROWS($CY$4:CY29)-ROWS($AK$86:$AK$97)), ""))</f>
        <v/>
      </c>
      <c r="CZ31" s="316" t="str">
        <f t="shared" si="46"/>
        <v/>
      </c>
      <c r="DA31" s="413" t="str">
        <f t="shared" si="47"/>
        <v/>
      </c>
      <c r="DC31" s="438">
        <f ca="1">IF(OR(DD31="",DD31=0),"",MAX(DC$25:DC30)+1)</f>
        <v>5</v>
      </c>
      <c r="DD31" s="434" t="str">
        <f t="shared" ca="1" si="90"/>
        <v>Pet Care</v>
      </c>
      <c r="DE31" s="413">
        <f t="shared" ca="1" si="91"/>
        <v>80</v>
      </c>
      <c r="DF31" s="431" t="str">
        <f ca="1">IF(OR(DG31="",DG31=0),"",MAX(DF$25:DF30)+1)</f>
        <v/>
      </c>
      <c r="DG31" s="412" t="str">
        <f t="shared" ca="1" si="92"/>
        <v/>
      </c>
      <c r="DH31" s="413" t="str">
        <f t="shared" ca="1" si="93"/>
        <v/>
      </c>
      <c r="DI31" s="412" t="str">
        <f t="shared" ca="1" si="94"/>
        <v>Life Insurance</v>
      </c>
      <c r="DJ31" s="413">
        <f t="shared" ca="1" si="95"/>
        <v>70</v>
      </c>
      <c r="DK31" s="412" t="str">
        <f t="shared" ca="1" si="96"/>
        <v/>
      </c>
      <c r="DL31" s="413" t="str">
        <f t="shared" ca="1" si="97"/>
        <v/>
      </c>
      <c r="DN31" s="427" t="str">
        <f ca="1">IF(DI41="","",CONCATENATE(DI41," - ",DJ41))</f>
        <v/>
      </c>
      <c r="DO31" s="428" t="str">
        <f ca="1">IF(DI42="","",CONCATENATE(DI42," - ",DJ42))</f>
        <v/>
      </c>
      <c r="DP31" s="428" t="str">
        <f ca="1">IF(DI43="","",CONCATENATE(DI43," - ",DJ43))</f>
        <v/>
      </c>
      <c r="DQ31" s="427" t="str">
        <f ca="1">IF(DK41="","",CONCATENATE(DK41," - ",DL41))</f>
        <v/>
      </c>
      <c r="DR31" s="428" t="str">
        <f ca="1">IF(DK42="","",CONCATENATE(DK42," - ",DL42))</f>
        <v/>
      </c>
      <c r="DS31" s="429" t="str">
        <f ca="1">IF(DK43="","",CONCATENATE(DK43," - ",DL43))</f>
        <v/>
      </c>
    </row>
    <row r="32" spans="1:123" s="292" customFormat="1" ht="15" customHeight="1" thickBot="1" x14ac:dyDescent="0.35">
      <c r="A32" s="1183"/>
      <c r="B32" s="1182"/>
      <c r="C32" s="1183"/>
      <c r="D32" s="1182"/>
      <c r="E32" s="1183"/>
      <c r="F32" s="1182"/>
      <c r="G32" s="1183"/>
      <c r="H32" s="1182"/>
      <c r="I32" s="1183"/>
      <c r="J32" s="1182"/>
      <c r="K32" s="1183"/>
      <c r="L32" s="1182"/>
      <c r="M32" s="1183"/>
      <c r="N32" s="1182"/>
      <c r="P32" s="295" t="str">
        <f t="shared" ca="1" si="99"/>
        <v/>
      </c>
      <c r="Q32" s="295" t="str">
        <f t="shared" ca="1" si="98"/>
        <v/>
      </c>
      <c r="R32" s="295" t="str">
        <f t="shared" ca="1" si="98"/>
        <v/>
      </c>
      <c r="S32" s="296" t="str">
        <f t="shared" ca="1" si="98"/>
        <v/>
      </c>
      <c r="T32" s="295" t="str">
        <f t="shared" ca="1" si="98"/>
        <v/>
      </c>
      <c r="U32" s="295" t="str">
        <f t="shared" ca="1" si="98"/>
        <v/>
      </c>
      <c r="V32" s="1158" t="s">
        <v>508</v>
      </c>
      <c r="W32" s="1159"/>
      <c r="X32" s="445">
        <f ca="1">IF(X28="",0,X28)</f>
        <v>14071.449999999999</v>
      </c>
      <c r="Y32"/>
      <c r="AB32" s="299"/>
      <c r="AC32" s="358">
        <f>IF('Data Entry'!H16="","",'Data Entry'!H16)</f>
        <v>5</v>
      </c>
      <c r="AD32" s="356" t="str">
        <f>IF('Data Entry'!G16="","",'Data Entry'!G16)</f>
        <v>D. Store Card 3</v>
      </c>
      <c r="AE32" s="363">
        <f>IF('Data Entry'!J16="","",'Data Entry'!J16)</f>
        <v>30</v>
      </c>
      <c r="AF32" s="402">
        <f>IF('Data Entry'!I16="","",'Data Entry'!I16)</f>
        <v>400</v>
      </c>
      <c r="AG32" s="300"/>
      <c r="AH32"/>
      <c r="AI32" s="308" t="str">
        <f t="shared" ca="1" si="82"/>
        <v/>
      </c>
      <c r="AJ32" s="293" t="str">
        <f t="shared" ca="1" si="60"/>
        <v/>
      </c>
      <c r="AK32" s="293" t="str">
        <f t="shared" ca="1" si="61"/>
        <v/>
      </c>
      <c r="AL32" s="303" t="str">
        <f t="shared" ca="1" si="62"/>
        <v/>
      </c>
      <c r="AM32" s="308" t="str">
        <f t="shared" ca="1" si="83"/>
        <v/>
      </c>
      <c r="AN32" s="293" t="str">
        <f t="shared" ca="1" si="63"/>
        <v/>
      </c>
      <c r="AO32" s="293" t="str">
        <f t="shared" ca="1" si="64"/>
        <v/>
      </c>
      <c r="AP32" s="303" t="str">
        <f t="shared" ca="1" si="65"/>
        <v/>
      </c>
      <c r="AQ32" s="308" t="str">
        <f t="shared" ca="1" si="84"/>
        <v/>
      </c>
      <c r="AR32" s="293" t="str">
        <f t="shared" ca="1" si="66"/>
        <v/>
      </c>
      <c r="AS32" s="293" t="str">
        <f t="shared" ca="1" si="67"/>
        <v/>
      </c>
      <c r="AT32" s="303" t="str">
        <f t="shared" ca="1" si="68"/>
        <v/>
      </c>
      <c r="AU32" s="308" t="str">
        <f t="shared" ca="1" si="85"/>
        <v/>
      </c>
      <c r="AV32" s="293" t="str">
        <f t="shared" ca="1" si="69"/>
        <v/>
      </c>
      <c r="AW32" s="293" t="str">
        <f t="shared" ca="1" si="70"/>
        <v/>
      </c>
      <c r="AX32" s="303" t="str">
        <f t="shared" ca="1" si="71"/>
        <v/>
      </c>
      <c r="AY32" s="308" t="str">
        <f t="shared" ca="1" si="86"/>
        <v/>
      </c>
      <c r="AZ32" s="293" t="str">
        <f t="shared" ca="1" si="72"/>
        <v/>
      </c>
      <c r="BA32" s="293" t="str">
        <f t="shared" ca="1" si="73"/>
        <v/>
      </c>
      <c r="BB32" s="303" t="str">
        <f t="shared" ca="1" si="74"/>
        <v/>
      </c>
      <c r="BC32" s="308" t="str">
        <f t="shared" ca="1" si="87"/>
        <v/>
      </c>
      <c r="BD32" s="293" t="str">
        <f t="shared" ca="1" si="75"/>
        <v/>
      </c>
      <c r="BE32" s="293" t="str">
        <f t="shared" ca="1" si="76"/>
        <v/>
      </c>
      <c r="BF32" s="303" t="str">
        <f t="shared" ca="1" si="77"/>
        <v/>
      </c>
      <c r="BG32" s="308" t="str">
        <f t="shared" ca="1" si="88"/>
        <v/>
      </c>
      <c r="BH32" s="293" t="str">
        <f t="shared" ca="1" si="78"/>
        <v/>
      </c>
      <c r="BI32" s="293" t="str">
        <f t="shared" ca="1" si="79"/>
        <v/>
      </c>
      <c r="BJ32" s="303" t="str">
        <f t="shared" ca="1" si="80"/>
        <v/>
      </c>
      <c r="BL32" s="412" t="str">
        <f ca="1">IF(OR(BM32="",BM32=0),"",MAX(BL$5:BL31)+1)</f>
        <v/>
      </c>
      <c r="BM32" s="316" t="str">
        <f ca="1">IFERROR(INDEX($AJ$6:$AJ$17, ROWS(BM$4:$BM30)), IFERROR(INDEX($AN$6:$AN$17, ROWS(BM$4:$BM30)-ROWS($AJ$6:$AJ$17)), IFERROR(INDEX($AR$6:$AR$17, ROWS(BM$4:$BM30)-ROWS($AJ$6:$AJ$17)-ROWS($AN$6:$AN$17)),IFERROR(INDEX($AV$6:$AV$17, ROWS(BM$4:$BM30)-ROWS($AJ$6:$AJ$17)-ROWS($AN$6:$AN$17)-ROWS($AR$6:$AR$17)),IFERROR(INDEX($AZ$6:$AZ$17, ROWS(BM$4:$BM30)-ROWS($AJ$6:$AJ$17)-ROWS($AN$6:$AN$17)-ROWS($AR$6:$AR$17)-ROWS($AV$6:$AV$17)),IFERROR(INDEX($BD$6:$BD$17, ROWS(BM$4:$BM30)-ROWS($AJ$6:$AJ$17)-ROWS($AN$6:$AN$17)-ROWS($AR$6:$AR$17)-ROWS($AV$6:$AV$17)-ROWS($AZ$6:$AZ$17)),IFERROR(INDEX($BH$6:$BH$17, ROWS(BM$4:$BM30)-ROWS($AJ$6:$AJ$17)-ROWS($AN$6:$AN$17)-ROWS($AR$6:$AR$17)-ROWS($AV$6:$AV$17)-ROWS($AZ$6:$AZ$17)-ROWS($BD$6:$BD$17)), "")))))))</f>
        <v/>
      </c>
      <c r="BN32" s="316" t="str">
        <f t="shared" ca="1" si="30"/>
        <v/>
      </c>
      <c r="BO32" s="316" t="str">
        <f ca="1">IF(OR(BP32="",BP32=0),"",MAX(BO$5:BO31)+1)</f>
        <v/>
      </c>
      <c r="BP32" s="316" t="str">
        <f ca="1">IFERROR(INDEX($AK$6:$AK$17, ROWS($BP$4:BP30)), IFERROR(INDEX($AO$6:$AO$17, ROWS($BP$4:BP30)-ROWS($AK$6:$AK$17)), IFERROR(INDEX($AS$6:$AS$17, ROWS($BP$4:BP30)-ROWS($AK$6:$AK$17)-ROWS($AO$6:$AO$17)),IFERROR(INDEX($AW$6:$AW$17, ROWS($BP$4:BP30)-ROWS($AK$6:$AK$17)-ROWS($AO$6:$AO$17)-ROWS($AS$6:$AS$17)),IFERROR(INDEX($BA$6:$BA$17, ROWS($BP$4:BP30)-ROWS($AK$6:$AK$17)-ROWS($AO$6:$AO$17)-ROWS($AS$6:$AS$17)-ROWS($AW$6:$AW$17)),IFERROR(INDEX($BE$6:$BE$17, ROWS($BP$4:BP30)-ROWS($AK$6:$AK$17)-ROWS($AO$6:$AO$17)-ROWS($AS$6:$AS$17)-ROWS($AW$6:$AW$17)-ROWS($BA$6:$BA$17)),IFERROR(INDEX($BI$6:$BI$17, ROWS($BP$4:BP30)-ROWS($AK$6:$AK$17)-ROWS($AO$6:$AO$17)-ROWS($AS$6:$AS$17)-ROWS($AW$6:$AW$17)-ROWS($BA$6:$BA$17)-ROWS($BE$6:$BE$17)), "")))))))</f>
        <v/>
      </c>
      <c r="BQ32" s="316" t="str">
        <f t="shared" ca="1" si="31"/>
        <v/>
      </c>
      <c r="BR32" s="413" t="str">
        <f t="shared" ca="1" si="32"/>
        <v/>
      </c>
      <c r="BS32" s="412">
        <f ca="1">IF(OR(BT32="",BT32=0),"",MAX(BS$5:BS31)+1)</f>
        <v>6</v>
      </c>
      <c r="BT32" s="316" t="str">
        <f ca="1">IFERROR(INDEX($AJ$22:$AJ$33, ROWS($BT$4:BT30)), IFERROR(INDEX($AN$22:$AN$33, ROWS($BT$4:BT30)-ROWS($AJ$22:$AJ$33)), IFERROR(INDEX($AR$22:$AR$33, ROWS($BT$4:BT30)-ROWS($AJ$22:$AJ$33)-ROWS($AN$22:$AN$33)),IFERROR(INDEX($AV$22:$AV$33, ROWS($BT$4:BT30)-ROWS($AJ$22:$AJ$33)-ROWS($AN$22:$AN$33)-ROWS($AR$22:$AR$33)),IFERROR(INDEX($AZ$22:$AZ$33, ROWS($BT$4:BT30)-ROWS($AJ$22:$AJ$33)-ROWS($AN$22:$AN$33)-ROWS($AR$22:$AR$33)-ROWS($AV$22:$AV$33)),IFERROR(INDEX($BD$22:$BD$33, ROWS($BT$4:BT30)-ROWS($AJ$22:$AJ$33)-ROWS($AN$22:$AN$33)-ROWS($AR$22:$AR$33)-ROWS($AV$22:$AV$33)-ROWS($AZ$22:$AZ$33)),IFERROR(INDEX($BH$22:$BH$33, ROWS($BT$4:BT30)-ROWS($AJ$22:$AJ$33)-ROWS($AN$22:$AN$33)-ROWS($AR$22:$AR$33)-ROWS($AV$22:$AV$33)-ROWS($AZ$22:$AZ$33)-ROWS($BD$22:$BD$33)), "")))))))</f>
        <v>Pet Care</v>
      </c>
      <c r="BU32" s="316" t="str">
        <f t="shared" ca="1" si="33"/>
        <v/>
      </c>
      <c r="BV32" s="316">
        <f ca="1">IF(OR(BW32="",BW32=0),"",MAX(BV$5:BV31)+1)</f>
        <v>6</v>
      </c>
      <c r="BW32" s="316">
        <f ca="1">IFERROR(INDEX($AK$22:$AK$33, ROWS($BW$4:BW30)), IFERROR(INDEX($AO$22:$AO$33, ROWS($BW$4:BW30)-ROWS($AK$22:$AK$33)), IFERROR(INDEX($AS$22:$AS$33, ROWS($BW$4:BW30)-ROWS($AK$22:$AK$33)-ROWS($AO$22:$AO$33)),IFERROR(INDEX($AW$22:$AW$33, ROWS($BW$4:BW30)-ROWS($AK$22:$AK$33)-ROWS($AO$22:$AO$33)-ROWS($AS$22:$AS$33)),IFERROR(INDEX($BA$22:$BA$33, ROWS($BW$4:BW30)-ROWS($AK$22:$AK$33)-ROWS($AO$22:$AO$33)-ROWS($AS$22:$AS$33)-ROWS($AW$22:$AW$33)),IFERROR(INDEX($BE$22:$BE$33, ROWS($BW$4:BW30)-ROWS($AK$22:$AK$33)-ROWS($AO$22:$AO$33)-ROWS($AS$22:$AS$33)-ROWS($AW$22:$AW$33)-ROWS($BA$22:$BA$33)),IFERROR(INDEX($BI$22:$BI$33, ROWS($BW$4:BW30)-ROWS($AK$22:$AK$33)-ROWS($AO$22:$AO$33)-ROWS($AS$22:$AS$33)-ROWS($AW$22:$AW$33)-ROWS($BA$22:$BA$33)-ROWS($BE$22:$BE$33)), "")))))))</f>
        <v>80</v>
      </c>
      <c r="BX32" s="316" t="str">
        <f t="shared" ca="1" si="34"/>
        <v/>
      </c>
      <c r="BY32" s="413" t="str">
        <f t="shared" ca="1" si="35"/>
        <v/>
      </c>
      <c r="BZ32" s="412" t="str">
        <f ca="1">IF(OR(CA32="",CA32=0),"",MAX(BZ$5:BZ31)+1)</f>
        <v/>
      </c>
      <c r="CA32" s="316" t="str">
        <f ca="1">IFERROR(INDEX($AJ$38:$AJ$49, ROWS($CA$4:CA30)), IFERROR(INDEX($AN$38:$AN$49, ROWS($CA$4:CA30)-ROWS($AJ$38:$AJ$49)), IFERROR(INDEX($AR$38:$AR$49, ROWS($CA$4:CA30)-ROWS($AJ$38:$AJ$49)-ROWS($AN$38:$AN$49)),IFERROR(INDEX($AV$38:$AV$49, ROWS($CA$4:CA30)-ROWS($AJ$38:$AJ$49)-ROWS($AN$38:$AN$49)-ROWS($AR$38:$AR$49)),IFERROR(INDEX($AZ$38:$AZ$49, ROWS($CA$4:CA30)-ROWS($AJ$38:$AJ$49)-ROWS($AN$38:$AN$49)-ROWS($AR$38:$AR$49)-ROWS($AV$38:$AV$49)),IFERROR(INDEX($BD$38:$BD$49, ROWS($CA$4:CA30)-ROWS($AJ$38:$AJ$49)-ROWS($AN$38:$AN$49)-ROWS($AR$38:$AR$49)-ROWS($AV$38:$AV$49)-ROWS($AZ$38:$AZ$49)),IFERROR(INDEX($BH$38:$BH$49, ROWS($CA$4:CA30)-ROWS($AJ$38:$AJ$49)-ROWS($AN$38:$AN$49)-ROWS($AR$38:$AR$49)-ROWS($AV$38:$AV$49)-ROWS($AZ$38:$AZ$49)-ROWS($BD$38:$BD$49)), "")))))))</f>
        <v/>
      </c>
      <c r="CB32" s="316" t="str">
        <f t="shared" ca="1" si="36"/>
        <v/>
      </c>
      <c r="CC32" s="316" t="str">
        <f ca="1">IF(OR(CD32="",CD32=0),"",MAX(CC$5:CC31)+1)</f>
        <v/>
      </c>
      <c r="CD32" s="316" t="str">
        <f ca="1">IFERROR(INDEX($AK$38:$AK$49, ROWS($CD$4:CD30)), IFERROR(INDEX($AO$38:$AO$49, ROWS($CD$4:CD30)-ROWS($AK$38:$AK$49)), IFERROR(INDEX($AS$38:$AS$49, ROWS($CD$4:CD30)-ROWS($AK$38:$AK$49)-ROWS($AO$38:$AO$49)),IFERROR(INDEX($AW$38:$AW$49, ROWS($CD$4:CD30)-ROWS($AK$38:$AK$49)-ROWS($AO$38:$AO$49)-ROWS($AS$38:$AS$49)),IFERROR(INDEX($BA$38:$BA$49, ROWS($CD$4:CD30)-ROWS($AK$38:$AK$49)-ROWS($AO$38:$AO$49)-ROWS($AS$38:$AS$49)-ROWS($AW$38:$AW$49)),IFERROR(INDEX($BE$38:$BE$49, ROWS($CD$4:CD30)-ROWS($AK$38:$AK$49)-ROWS($AO$38:$AO$49)-ROWS($AS$38:$AS$49)-ROWS($AW$38:$AW$49)-ROWS($BA$38:$BA$49)),IFERROR(INDEX($BI$38:$BI$49, ROWS($CD$4:CD30)-ROWS($AK$38:$AK$49)-ROWS($AO$38:$AO$49)-ROWS($AS$38:$AS$49)-ROWS($AW$38:$AW$49)-ROWS($BA$38:$BA$49)-ROWS($BE$38:$BE$49)), "")))))))</f>
        <v/>
      </c>
      <c r="CE32" s="316" t="str">
        <f t="shared" ca="1" si="37"/>
        <v/>
      </c>
      <c r="CF32" s="413" t="str">
        <f t="shared" ca="1" si="38"/>
        <v/>
      </c>
      <c r="CG32" s="412" t="str">
        <f ca="1">IF(OR(CH32="",CH32=0),"",MAX(CG$5:CG31)+1)</f>
        <v/>
      </c>
      <c r="CH32" s="316" t="str">
        <f ca="1">IFERROR(INDEX($AJ$54:$AJ$65, ROWS($CH$4:CH30)), IFERROR(INDEX($AN$54:$AN$65, ROWS($CH$4:CH30)-ROWS($AJ$54:$AJ$65)), IFERROR(INDEX($AR$54:$AR$65, ROWS($CH$4:CH30)-ROWS($AJ$54:$AJ$65)-ROWS($AN$54:$AN$65)),IFERROR(INDEX($AV$54:$AV$65, ROWS($CH$4:CH30)-ROWS($AJ$54:$AJ$65)-ROWS($AN$54:$AN$65)-ROWS($AR$54:$AR$65)),IFERROR(INDEX($AZ$54:$AZ$65, ROWS($CH$4:CH30)-ROWS($AJ$54:$AJ$65)-ROWS($AN$54:$AN$65)-ROWS($AR$54:$AR$65)-ROWS($AV$54:$AV$65)),IFERROR(INDEX($BD$54:$BD$65, ROWS($CH$4:CH30)-ROWS($AJ$54:$AJ$65)-ROWS($AN$54:$AN$65)-ROWS($AR$54:$AR$65)-ROWS($AV$54:$AV$65)-ROWS($AZ$54:$AZ$65)),IFERROR(INDEX($BH$54:$BH$65, ROWS($CH$4:CH30)-ROWS($AJ$54:$AJ$65)-ROWS($AN$54:$AN$65)-ROWS($AR$54:$AR$65)-ROWS($AV$54:$AV$65)-ROWS($AZ$54:$AZ$65)-ROWS($BD$54:$BD$65)), "")))))))</f>
        <v/>
      </c>
      <c r="CI32" s="316" t="str">
        <f t="shared" ca="1" si="39"/>
        <v/>
      </c>
      <c r="CJ32" s="316" t="str">
        <f ca="1">IF(OR(CK32="",CK32=0),"",MAX(CJ$5:CJ31)+1)</f>
        <v/>
      </c>
      <c r="CK32" s="316" t="str">
        <f ca="1">IFERROR(INDEX($AK$54:$AK$65, ROWS($CK$4:CK30)), IFERROR(INDEX($AO$54:$AO$65, ROWS($CK$4:CK30)-ROWS($AK$54:$AK$65)), IFERROR(INDEX($AS$54:$AS$65, ROWS($CK$4:CK30)-ROWS($AK$54:$AK$65)-ROWS($AO$54:$AO$65)),IFERROR(INDEX($AW$54:$AW$65, ROWS($CK$4:CK30)-ROWS($AK$54:$AK$65)-ROWS($AO$54:$AO$65)-ROWS($AS$54:$AS$65)),IFERROR(INDEX($BA$54:$BA$65, ROWS($CK$4:CK30)-ROWS($AK$54:$AK$65)-ROWS($AO$54:$AO$65)-ROWS($AS$54:$AS$65)-ROWS($AW$54:$AW$65)),IFERROR(INDEX($BE$54:$BE$65, ROWS($CK$4:CK30)-ROWS($AK$54:$AK$65)-ROWS($AO$54:$AO$65)-ROWS($AS$54:$AS$65)-ROWS($AW$54:$AW$65)-ROWS($BA$54:$BA$65)),IFERROR(INDEX($BI$54:$BI$65, ROWS($CK$4:CK30)-ROWS($AK$54:$AK$65)-ROWS($AO$54:$AO$65)-ROWS($AS$54:$AS$65)-ROWS($AW$54:$AW$65)-ROWS($BA$54:$BA$65)-ROWS($BE$54:$BE$65)), "")))))))</f>
        <v/>
      </c>
      <c r="CL32" s="316" t="str">
        <f t="shared" ca="1" si="40"/>
        <v/>
      </c>
      <c r="CM32" s="413" t="str">
        <f t="shared" ca="1" si="41"/>
        <v/>
      </c>
      <c r="CN32" s="412" t="str">
        <f ca="1">IF(OR(CO32="",CO32=0),"",MAX(CN$5:CN31)+1)</f>
        <v/>
      </c>
      <c r="CO32" s="316" t="str">
        <f ca="1">IFERROR(INDEX($AJ$70:$AJ$81, ROWS($CO$4:CO30)), IFERROR(INDEX($AN$70:$AN$81, ROWS($CO$4:CO30)-ROWS($AJ$70:$AJ$81)), IFERROR(INDEX($AR$70:$AR$81, ROWS($CO$4:CO30)-ROWS($AJ$70:$AJ$81)-ROWS($AN$70:$AN$81)),IFERROR(INDEX($AV$70:$AV$81, ROWS($CO$4:CO30)-ROWS($AJ$70:$AJ$81)-ROWS($AN$70:$AN$81)-ROWS($AR$70:$AR$81)),IFERROR(INDEX($AZ$70:$AZ$81, ROWS($CO$4:CO30)-ROWS($AJ$70:$AJ$81)-ROWS($AN$70:$AN$81)-ROWS($AR$70:$AR$81)-ROWS($AV$70:$AV$81)),IFERROR(INDEX($BD$70:$BD$81, ROWS($CO$4:CO30)-ROWS($AJ$70:$AJ$81)-ROWS($AN$70:$AN$81)-ROWS($AR$70:$AR$81)-ROWS($AV$70:$AV$81)-ROWS($AZ$70:$AZ$81)),IFERROR(INDEX($BH$70:$BH$81, ROWS($CO$4:CO30)-ROWS($AJ$70:$AJ$81)-ROWS($AN$70:$AN$81)-ROWS($AR$70:$AR$81)-ROWS($AV$70:$AV$81)-ROWS($AZ$70:$AZ$81)-ROWS($BD$70:$BD$81)), "")))))))</f>
        <v/>
      </c>
      <c r="CP32" s="316" t="str">
        <f t="shared" ca="1" si="42"/>
        <v/>
      </c>
      <c r="CQ32" s="316" t="str">
        <f ca="1">IF(OR(CR32="",CR32=0),"",MAX(CQ$5:CQ31)+1)</f>
        <v/>
      </c>
      <c r="CR32" s="316" t="str">
        <f ca="1">IFERROR(INDEX($AK$70:$AK$81, ROWS($CR$4:CR30)), IFERROR(INDEX($AO$70:$AO$81, ROWS($CR$4:CR30)-ROWS($AK$70:$AK$81)), IFERROR(INDEX($AS$70:$AS$81, ROWS($CR$4:CR30)-ROWS($AK$70:$AK$81)-ROWS($AO$70:$AO$81)),IFERROR(INDEX($AW$70:$AW$81, ROWS($CR$4:CR30)-ROWS($AK$70:$AK$81)-ROWS($AO$70:$AO$81)-ROWS($AS$70:$AS$81)),IFERROR(INDEX($BA$70:$BA$81, ROWS($CR$4:CR30)-ROWS($AK$70:$AK$81)-ROWS($AO$70:$AO$81)-ROWS($AS$70:$AS$81)-ROWS($AW$70:$AW$81)),IFERROR(INDEX($BE$70:$BE$81, ROWS($CR$4:CR30)-ROWS($AK$70:$AK$81)-ROWS($AO$70:$AO$81)-ROWS($AS$70:$AS$81)-ROWS($AW$70:$AW$81)-ROWS($BA$70:$BA$81)),IFERROR(INDEX($BI$70:$BI$81, ROWS($CR$4:CR30)-ROWS($AK$70:$AK$81)-ROWS($AO$70:$AO$81)-ROWS($AS$70:$AS$81)-ROWS($AW$70:$AW$81)-ROWS($BA$70:$BA$81)-ROWS($BE$70:$BE$81)), "")))))))</f>
        <v/>
      </c>
      <c r="CS32" s="316" t="str">
        <f t="shared" ca="1" si="43"/>
        <v/>
      </c>
      <c r="CT32" s="413" t="str">
        <f t="shared" ca="1" si="44"/>
        <v/>
      </c>
      <c r="CU32" s="412" t="str">
        <f>IF(OR(CV32="",CV32=0),"",MAX(CU$5:CU31)+1)</f>
        <v/>
      </c>
      <c r="CV32" s="316" t="str">
        <f>IFERROR(INDEX($AJ$86:$AJ$97, ROWS($CV$4:CV30)), IFERROR(INDEX($AN$86:$AN$97, ROWS($CV$4:CV30)-ROWS($AJ$86:$AJ$97)), ""))</f>
        <v/>
      </c>
      <c r="CW32" s="316" t="str">
        <f t="shared" si="45"/>
        <v/>
      </c>
      <c r="CX32" s="316" t="str">
        <f>IF(OR(CY32="",CY32=0),"",MAX(CX$5:CX31)+1)</f>
        <v/>
      </c>
      <c r="CY32" s="316" t="str">
        <f>IFERROR(INDEX($AK$86:$AK$97, ROWS($CY$4:CY30)), IFERROR(INDEX($AO$86:$AO$97, ROWS($CY$4:CY30)-ROWS($AK$86:$AK$97)), ""))</f>
        <v/>
      </c>
      <c r="CZ32" s="316" t="str">
        <f t="shared" si="46"/>
        <v/>
      </c>
      <c r="DA32" s="413" t="str">
        <f t="shared" si="47"/>
        <v/>
      </c>
      <c r="DC32" s="438">
        <f ca="1">IF(OR(DD32="",DD32=0),"",MAX(DC$25:DC31)+1)</f>
        <v>6</v>
      </c>
      <c r="DD32" s="434" t="str">
        <f t="shared" ca="1" si="90"/>
        <v>Life Insurance</v>
      </c>
      <c r="DE32" s="413">
        <f t="shared" ca="1" si="91"/>
        <v>70</v>
      </c>
      <c r="DF32" s="431" t="str">
        <f ca="1">IF(OR(DG32="",DG32=0),"",MAX(DF$25:DF31)+1)</f>
        <v/>
      </c>
      <c r="DG32" s="412" t="str">
        <f t="shared" ca="1" si="92"/>
        <v/>
      </c>
      <c r="DH32" s="413" t="str">
        <f t="shared" ca="1" si="93"/>
        <v/>
      </c>
      <c r="DI32" s="412" t="str">
        <f t="shared" ca="1" si="94"/>
        <v>Disney+</v>
      </c>
      <c r="DJ32" s="413">
        <f t="shared" ca="1" si="95"/>
        <v>124.79</v>
      </c>
      <c r="DK32" s="412" t="str">
        <f t="shared" ca="1" si="96"/>
        <v/>
      </c>
      <c r="DL32" s="413" t="str">
        <f t="shared" ca="1" si="97"/>
        <v/>
      </c>
      <c r="DN32" s="1192" t="s">
        <v>505</v>
      </c>
      <c r="DO32" s="1193"/>
      <c r="DP32" s="443">
        <f ca="1">IF(DJ26="","",SUM(DJ26:DJ43))</f>
        <v>659.79</v>
      </c>
      <c r="DQ32" s="1192" t="s">
        <v>506</v>
      </c>
      <c r="DR32" s="1193"/>
      <c r="DS32" s="444">
        <f ca="1">IF(DL26="","",SUM(DL26:DL43))</f>
        <v>1950</v>
      </c>
    </row>
    <row r="33" spans="1:123" s="292" customFormat="1" ht="15" customHeight="1" thickBot="1" x14ac:dyDescent="0.35">
      <c r="A33" s="1183" t="s">
        <v>478</v>
      </c>
      <c r="B33" s="1182"/>
      <c r="C33" s="1183" t="s">
        <v>478</v>
      </c>
      <c r="D33" s="1182"/>
      <c r="E33" s="1183" t="s">
        <v>478</v>
      </c>
      <c r="F33" s="1182"/>
      <c r="G33" s="1183" t="s">
        <v>478</v>
      </c>
      <c r="H33" s="1182"/>
      <c r="I33" s="1183" t="s">
        <v>478</v>
      </c>
      <c r="J33" s="1182"/>
      <c r="K33" s="1183" t="s">
        <v>478</v>
      </c>
      <c r="L33" s="1182"/>
      <c r="M33" s="1183" t="s">
        <v>478</v>
      </c>
      <c r="N33" s="1182"/>
      <c r="P33" s="295" t="str">
        <f t="shared" ca="1" si="99"/>
        <v/>
      </c>
      <c r="Q33" s="295" t="str">
        <f t="shared" ca="1" si="98"/>
        <v/>
      </c>
      <c r="R33" s="295" t="str">
        <f t="shared" ca="1" si="98"/>
        <v/>
      </c>
      <c r="S33" s="296" t="str">
        <f t="shared" ca="1" si="98"/>
        <v/>
      </c>
      <c r="T33" s="295" t="str">
        <f t="shared" ca="1" si="98"/>
        <v/>
      </c>
      <c r="U33" s="295" t="str">
        <f t="shared" ca="1" si="98"/>
        <v/>
      </c>
      <c r="V33" s="1158"/>
      <c r="W33" s="1159"/>
      <c r="X33" s="445"/>
      <c r="Y33"/>
      <c r="AB33" s="299"/>
      <c r="AC33" s="358">
        <f>IF('Data Entry'!H17="","",'Data Entry'!H17)</f>
        <v>12</v>
      </c>
      <c r="AD33" s="356" t="str">
        <f>IF('Data Entry'!G17="","",'Data Entry'!G17)</f>
        <v>D. Store Card 4</v>
      </c>
      <c r="AE33" s="363">
        <f>IF('Data Entry'!J17="","",'Data Entry'!J17)</f>
        <v>30</v>
      </c>
      <c r="AF33" s="402">
        <f>IF('Data Entry'!I17="","",'Data Entry'!I17)</f>
        <v>120</v>
      </c>
      <c r="AG33" s="300"/>
      <c r="AH33"/>
      <c r="AI33" s="309" t="str">
        <f t="shared" ca="1" si="82"/>
        <v/>
      </c>
      <c r="AJ33" s="310" t="str">
        <f t="shared" ca="1" si="60"/>
        <v/>
      </c>
      <c r="AK33" s="310" t="str">
        <f t="shared" ca="1" si="61"/>
        <v/>
      </c>
      <c r="AL33" s="311" t="str">
        <f t="shared" ca="1" si="62"/>
        <v/>
      </c>
      <c r="AM33" s="309" t="str">
        <f t="shared" ca="1" si="83"/>
        <v/>
      </c>
      <c r="AN33" s="310" t="str">
        <f t="shared" ca="1" si="63"/>
        <v/>
      </c>
      <c r="AO33" s="310" t="str">
        <f t="shared" ca="1" si="64"/>
        <v/>
      </c>
      <c r="AP33" s="311" t="str">
        <f t="shared" ca="1" si="65"/>
        <v/>
      </c>
      <c r="AQ33" s="309" t="str">
        <f t="shared" ca="1" si="84"/>
        <v/>
      </c>
      <c r="AR33" s="310" t="str">
        <f t="shared" ca="1" si="66"/>
        <v/>
      </c>
      <c r="AS33" s="310" t="str">
        <f t="shared" ca="1" si="67"/>
        <v/>
      </c>
      <c r="AT33" s="311" t="str">
        <f t="shared" ca="1" si="68"/>
        <v/>
      </c>
      <c r="AU33" s="309" t="str">
        <f t="shared" ca="1" si="85"/>
        <v/>
      </c>
      <c r="AV33" s="310" t="str">
        <f t="shared" ca="1" si="69"/>
        <v/>
      </c>
      <c r="AW33" s="310" t="str">
        <f t="shared" ca="1" si="70"/>
        <v/>
      </c>
      <c r="AX33" s="311" t="str">
        <f t="shared" ca="1" si="71"/>
        <v/>
      </c>
      <c r="AY33" s="309" t="str">
        <f t="shared" ca="1" si="86"/>
        <v/>
      </c>
      <c r="AZ33" s="310" t="str">
        <f t="shared" ca="1" si="72"/>
        <v/>
      </c>
      <c r="BA33" s="310" t="str">
        <f t="shared" ca="1" si="73"/>
        <v/>
      </c>
      <c r="BB33" s="311" t="str">
        <f t="shared" ca="1" si="74"/>
        <v/>
      </c>
      <c r="BC33" s="309" t="str">
        <f t="shared" ca="1" si="87"/>
        <v/>
      </c>
      <c r="BD33" s="310" t="str">
        <f t="shared" ca="1" si="75"/>
        <v/>
      </c>
      <c r="BE33" s="310" t="str">
        <f t="shared" ca="1" si="76"/>
        <v/>
      </c>
      <c r="BF33" s="311" t="str">
        <f t="shared" ca="1" si="77"/>
        <v/>
      </c>
      <c r="BG33" s="309" t="str">
        <f t="shared" ca="1" si="88"/>
        <v/>
      </c>
      <c r="BH33" s="310" t="str">
        <f t="shared" ca="1" si="78"/>
        <v/>
      </c>
      <c r="BI33" s="310" t="str">
        <f t="shared" ca="1" si="79"/>
        <v/>
      </c>
      <c r="BJ33" s="311" t="str">
        <f t="shared" ca="1" si="80"/>
        <v/>
      </c>
      <c r="BL33" s="412" t="str">
        <f ca="1">IF(OR(BM33="",BM33=0),"",MAX(BL$5:BL32)+1)</f>
        <v/>
      </c>
      <c r="BM33" s="316" t="str">
        <f ca="1">IFERROR(INDEX($AJ$6:$AJ$17, ROWS(BM$4:$BM31)), IFERROR(INDEX($AN$6:$AN$17, ROWS(BM$4:$BM31)-ROWS($AJ$6:$AJ$17)), IFERROR(INDEX($AR$6:$AR$17, ROWS(BM$4:$BM31)-ROWS($AJ$6:$AJ$17)-ROWS($AN$6:$AN$17)),IFERROR(INDEX($AV$6:$AV$17, ROWS(BM$4:$BM31)-ROWS($AJ$6:$AJ$17)-ROWS($AN$6:$AN$17)-ROWS($AR$6:$AR$17)),IFERROR(INDEX($AZ$6:$AZ$17, ROWS(BM$4:$BM31)-ROWS($AJ$6:$AJ$17)-ROWS($AN$6:$AN$17)-ROWS($AR$6:$AR$17)-ROWS($AV$6:$AV$17)),IFERROR(INDEX($BD$6:$BD$17, ROWS(BM$4:$BM31)-ROWS($AJ$6:$AJ$17)-ROWS($AN$6:$AN$17)-ROWS($AR$6:$AR$17)-ROWS($AV$6:$AV$17)-ROWS($AZ$6:$AZ$17)),IFERROR(INDEX($BH$6:$BH$17, ROWS(BM$4:$BM31)-ROWS($AJ$6:$AJ$17)-ROWS($AN$6:$AN$17)-ROWS($AR$6:$AR$17)-ROWS($AV$6:$AV$17)-ROWS($AZ$6:$AZ$17)-ROWS($BD$6:$BD$17)), "")))))))</f>
        <v/>
      </c>
      <c r="BN33" s="316" t="str">
        <f t="shared" ca="1" si="30"/>
        <v/>
      </c>
      <c r="BO33" s="316" t="str">
        <f ca="1">IF(OR(BP33="",BP33=0),"",MAX(BO$5:BO32)+1)</f>
        <v/>
      </c>
      <c r="BP33" s="316" t="str">
        <f ca="1">IFERROR(INDEX($AK$6:$AK$17, ROWS($BP$4:BP31)), IFERROR(INDEX($AO$6:$AO$17, ROWS($BP$4:BP31)-ROWS($AK$6:$AK$17)), IFERROR(INDEX($AS$6:$AS$17, ROWS($BP$4:BP31)-ROWS($AK$6:$AK$17)-ROWS($AO$6:$AO$17)),IFERROR(INDEX($AW$6:$AW$17, ROWS($BP$4:BP31)-ROWS($AK$6:$AK$17)-ROWS($AO$6:$AO$17)-ROWS($AS$6:$AS$17)),IFERROR(INDEX($BA$6:$BA$17, ROWS($BP$4:BP31)-ROWS($AK$6:$AK$17)-ROWS($AO$6:$AO$17)-ROWS($AS$6:$AS$17)-ROWS($AW$6:$AW$17)),IFERROR(INDEX($BE$6:$BE$17, ROWS($BP$4:BP31)-ROWS($AK$6:$AK$17)-ROWS($AO$6:$AO$17)-ROWS($AS$6:$AS$17)-ROWS($AW$6:$AW$17)-ROWS($BA$6:$BA$17)),IFERROR(INDEX($BI$6:$BI$17, ROWS($BP$4:BP31)-ROWS($AK$6:$AK$17)-ROWS($AO$6:$AO$17)-ROWS($AS$6:$AS$17)-ROWS($AW$6:$AW$17)-ROWS($BA$6:$BA$17)-ROWS($BE$6:$BE$17)), "")))))))</f>
        <v/>
      </c>
      <c r="BQ33" s="316" t="str">
        <f t="shared" ca="1" si="31"/>
        <v/>
      </c>
      <c r="BR33" s="413" t="str">
        <f t="shared" ca="1" si="32"/>
        <v/>
      </c>
      <c r="BS33" s="412" t="str">
        <f ca="1">IF(OR(BT33="",BT33=0),"",MAX(BS$5:BS32)+1)</f>
        <v/>
      </c>
      <c r="BT33" s="316" t="str">
        <f ca="1">IFERROR(INDEX($AJ$22:$AJ$33, ROWS($BT$4:BT31)), IFERROR(INDEX($AN$22:$AN$33, ROWS($BT$4:BT31)-ROWS($AJ$22:$AJ$33)), IFERROR(INDEX($AR$22:$AR$33, ROWS($BT$4:BT31)-ROWS($AJ$22:$AJ$33)-ROWS($AN$22:$AN$33)),IFERROR(INDEX($AV$22:$AV$33, ROWS($BT$4:BT31)-ROWS($AJ$22:$AJ$33)-ROWS($AN$22:$AN$33)-ROWS($AR$22:$AR$33)),IFERROR(INDEX($AZ$22:$AZ$33, ROWS($BT$4:BT31)-ROWS($AJ$22:$AJ$33)-ROWS($AN$22:$AN$33)-ROWS($AR$22:$AR$33)-ROWS($AV$22:$AV$33)),IFERROR(INDEX($BD$22:$BD$33, ROWS($BT$4:BT31)-ROWS($AJ$22:$AJ$33)-ROWS($AN$22:$AN$33)-ROWS($AR$22:$AR$33)-ROWS($AV$22:$AV$33)-ROWS($AZ$22:$AZ$33)),IFERROR(INDEX($BH$22:$BH$33, ROWS($BT$4:BT31)-ROWS($AJ$22:$AJ$33)-ROWS($AN$22:$AN$33)-ROWS($AR$22:$AR$33)-ROWS($AV$22:$AV$33)-ROWS($AZ$22:$AZ$33)-ROWS($BD$22:$BD$33)), "")))))))</f>
        <v/>
      </c>
      <c r="BU33" s="316" t="str">
        <f t="shared" ca="1" si="33"/>
        <v/>
      </c>
      <c r="BV33" s="316" t="str">
        <f ca="1">IF(OR(BW33="",BW33=0),"",MAX(BV$5:BV32)+1)</f>
        <v/>
      </c>
      <c r="BW33" s="316" t="str">
        <f ca="1">IFERROR(INDEX($AK$22:$AK$33, ROWS($BW$4:BW31)), IFERROR(INDEX($AO$22:$AO$33, ROWS($BW$4:BW31)-ROWS($AK$22:$AK$33)), IFERROR(INDEX($AS$22:$AS$33, ROWS($BW$4:BW31)-ROWS($AK$22:$AK$33)-ROWS($AO$22:$AO$33)),IFERROR(INDEX($AW$22:$AW$33, ROWS($BW$4:BW31)-ROWS($AK$22:$AK$33)-ROWS($AO$22:$AO$33)-ROWS($AS$22:$AS$33)),IFERROR(INDEX($BA$22:$BA$33, ROWS($BW$4:BW31)-ROWS($AK$22:$AK$33)-ROWS($AO$22:$AO$33)-ROWS($AS$22:$AS$33)-ROWS($AW$22:$AW$33)),IFERROR(INDEX($BE$22:$BE$33, ROWS($BW$4:BW31)-ROWS($AK$22:$AK$33)-ROWS($AO$22:$AO$33)-ROWS($AS$22:$AS$33)-ROWS($AW$22:$AW$33)-ROWS($BA$22:$BA$33)),IFERROR(INDEX($BI$22:$BI$33, ROWS($BW$4:BW31)-ROWS($AK$22:$AK$33)-ROWS($AO$22:$AO$33)-ROWS($AS$22:$AS$33)-ROWS($AW$22:$AW$33)-ROWS($BA$22:$BA$33)-ROWS($BE$22:$BE$33)), "")))))))</f>
        <v/>
      </c>
      <c r="BX33" s="316" t="str">
        <f t="shared" ca="1" si="34"/>
        <v/>
      </c>
      <c r="BY33" s="413" t="str">
        <f t="shared" ca="1" si="35"/>
        <v/>
      </c>
      <c r="BZ33" s="412" t="str">
        <f ca="1">IF(OR(CA33="",CA33=0),"",MAX(BZ$5:BZ32)+1)</f>
        <v/>
      </c>
      <c r="CA33" s="316" t="str">
        <f ca="1">IFERROR(INDEX($AJ$38:$AJ$49, ROWS($CA$4:CA31)), IFERROR(INDEX($AN$38:$AN$49, ROWS($CA$4:CA31)-ROWS($AJ$38:$AJ$49)), IFERROR(INDEX($AR$38:$AR$49, ROWS($CA$4:CA31)-ROWS($AJ$38:$AJ$49)-ROWS($AN$38:$AN$49)),IFERROR(INDEX($AV$38:$AV$49, ROWS($CA$4:CA31)-ROWS($AJ$38:$AJ$49)-ROWS($AN$38:$AN$49)-ROWS($AR$38:$AR$49)),IFERROR(INDEX($AZ$38:$AZ$49, ROWS($CA$4:CA31)-ROWS($AJ$38:$AJ$49)-ROWS($AN$38:$AN$49)-ROWS($AR$38:$AR$49)-ROWS($AV$38:$AV$49)),IFERROR(INDEX($BD$38:$BD$49, ROWS($CA$4:CA31)-ROWS($AJ$38:$AJ$49)-ROWS($AN$38:$AN$49)-ROWS($AR$38:$AR$49)-ROWS($AV$38:$AV$49)-ROWS($AZ$38:$AZ$49)),IFERROR(INDEX($BH$38:$BH$49, ROWS($CA$4:CA31)-ROWS($AJ$38:$AJ$49)-ROWS($AN$38:$AN$49)-ROWS($AR$38:$AR$49)-ROWS($AV$38:$AV$49)-ROWS($AZ$38:$AZ$49)-ROWS($BD$38:$BD$49)), "")))))))</f>
        <v/>
      </c>
      <c r="CB33" s="316" t="str">
        <f t="shared" ca="1" si="36"/>
        <v/>
      </c>
      <c r="CC33" s="316" t="str">
        <f ca="1">IF(OR(CD33="",CD33=0),"",MAX(CC$5:CC32)+1)</f>
        <v/>
      </c>
      <c r="CD33" s="316" t="str">
        <f ca="1">IFERROR(INDEX($AK$38:$AK$49, ROWS($CD$4:CD31)), IFERROR(INDEX($AO$38:$AO$49, ROWS($CD$4:CD31)-ROWS($AK$38:$AK$49)), IFERROR(INDEX($AS$38:$AS$49, ROWS($CD$4:CD31)-ROWS($AK$38:$AK$49)-ROWS($AO$38:$AO$49)),IFERROR(INDEX($AW$38:$AW$49, ROWS($CD$4:CD31)-ROWS($AK$38:$AK$49)-ROWS($AO$38:$AO$49)-ROWS($AS$38:$AS$49)),IFERROR(INDEX($BA$38:$BA$49, ROWS($CD$4:CD31)-ROWS($AK$38:$AK$49)-ROWS($AO$38:$AO$49)-ROWS($AS$38:$AS$49)-ROWS($AW$38:$AW$49)),IFERROR(INDEX($BE$38:$BE$49, ROWS($CD$4:CD31)-ROWS($AK$38:$AK$49)-ROWS($AO$38:$AO$49)-ROWS($AS$38:$AS$49)-ROWS($AW$38:$AW$49)-ROWS($BA$38:$BA$49)),IFERROR(INDEX($BI$38:$BI$49, ROWS($CD$4:CD31)-ROWS($AK$38:$AK$49)-ROWS($AO$38:$AO$49)-ROWS($AS$38:$AS$49)-ROWS($AW$38:$AW$49)-ROWS($BA$38:$BA$49)-ROWS($BE$38:$BE$49)), "")))))))</f>
        <v/>
      </c>
      <c r="CE33" s="316" t="str">
        <f t="shared" ca="1" si="37"/>
        <v/>
      </c>
      <c r="CF33" s="413" t="str">
        <f t="shared" ca="1" si="38"/>
        <v/>
      </c>
      <c r="CG33" s="412" t="str">
        <f ca="1">IF(OR(CH33="",CH33=0),"",MAX(CG$5:CG32)+1)</f>
        <v/>
      </c>
      <c r="CH33" s="316" t="str">
        <f ca="1">IFERROR(INDEX($AJ$54:$AJ$65, ROWS($CH$4:CH31)), IFERROR(INDEX($AN$54:$AN$65, ROWS($CH$4:CH31)-ROWS($AJ$54:$AJ$65)), IFERROR(INDEX($AR$54:$AR$65, ROWS($CH$4:CH31)-ROWS($AJ$54:$AJ$65)-ROWS($AN$54:$AN$65)),IFERROR(INDEX($AV$54:$AV$65, ROWS($CH$4:CH31)-ROWS($AJ$54:$AJ$65)-ROWS($AN$54:$AN$65)-ROWS($AR$54:$AR$65)),IFERROR(INDEX($AZ$54:$AZ$65, ROWS($CH$4:CH31)-ROWS($AJ$54:$AJ$65)-ROWS($AN$54:$AN$65)-ROWS($AR$54:$AR$65)-ROWS($AV$54:$AV$65)),IFERROR(INDEX($BD$54:$BD$65, ROWS($CH$4:CH31)-ROWS($AJ$54:$AJ$65)-ROWS($AN$54:$AN$65)-ROWS($AR$54:$AR$65)-ROWS($AV$54:$AV$65)-ROWS($AZ$54:$AZ$65)),IFERROR(INDEX($BH$54:$BH$65, ROWS($CH$4:CH31)-ROWS($AJ$54:$AJ$65)-ROWS($AN$54:$AN$65)-ROWS($AR$54:$AR$65)-ROWS($AV$54:$AV$65)-ROWS($AZ$54:$AZ$65)-ROWS($BD$54:$BD$65)), "")))))))</f>
        <v/>
      </c>
      <c r="CI33" s="316" t="str">
        <f t="shared" ca="1" si="39"/>
        <v/>
      </c>
      <c r="CJ33" s="316" t="str">
        <f ca="1">IF(OR(CK33="",CK33=0),"",MAX(CJ$5:CJ32)+1)</f>
        <v/>
      </c>
      <c r="CK33" s="316" t="str">
        <f ca="1">IFERROR(INDEX($AK$54:$AK$65, ROWS($CK$4:CK31)), IFERROR(INDEX($AO$54:$AO$65, ROWS($CK$4:CK31)-ROWS($AK$54:$AK$65)), IFERROR(INDEX($AS$54:$AS$65, ROWS($CK$4:CK31)-ROWS($AK$54:$AK$65)-ROWS($AO$54:$AO$65)),IFERROR(INDEX($AW$54:$AW$65, ROWS($CK$4:CK31)-ROWS($AK$54:$AK$65)-ROWS($AO$54:$AO$65)-ROWS($AS$54:$AS$65)),IFERROR(INDEX($BA$54:$BA$65, ROWS($CK$4:CK31)-ROWS($AK$54:$AK$65)-ROWS($AO$54:$AO$65)-ROWS($AS$54:$AS$65)-ROWS($AW$54:$AW$65)),IFERROR(INDEX($BE$54:$BE$65, ROWS($CK$4:CK31)-ROWS($AK$54:$AK$65)-ROWS($AO$54:$AO$65)-ROWS($AS$54:$AS$65)-ROWS($AW$54:$AW$65)-ROWS($BA$54:$BA$65)),IFERROR(INDEX($BI$54:$BI$65, ROWS($CK$4:CK31)-ROWS($AK$54:$AK$65)-ROWS($AO$54:$AO$65)-ROWS($AS$54:$AS$65)-ROWS($AW$54:$AW$65)-ROWS($BA$54:$BA$65)-ROWS($BE$54:$BE$65)), "")))))))</f>
        <v/>
      </c>
      <c r="CL33" s="316" t="str">
        <f t="shared" ca="1" si="40"/>
        <v/>
      </c>
      <c r="CM33" s="413" t="str">
        <f t="shared" ca="1" si="41"/>
        <v/>
      </c>
      <c r="CN33" s="412" t="str">
        <f ca="1">IF(OR(CO33="",CO33=0),"",MAX(CN$5:CN32)+1)</f>
        <v/>
      </c>
      <c r="CO33" s="316" t="str">
        <f ca="1">IFERROR(INDEX($AJ$70:$AJ$81, ROWS($CO$4:CO31)), IFERROR(INDEX($AN$70:$AN$81, ROWS($CO$4:CO31)-ROWS($AJ$70:$AJ$81)), IFERROR(INDEX($AR$70:$AR$81, ROWS($CO$4:CO31)-ROWS($AJ$70:$AJ$81)-ROWS($AN$70:$AN$81)),IFERROR(INDEX($AV$70:$AV$81, ROWS($CO$4:CO31)-ROWS($AJ$70:$AJ$81)-ROWS($AN$70:$AN$81)-ROWS($AR$70:$AR$81)),IFERROR(INDEX($AZ$70:$AZ$81, ROWS($CO$4:CO31)-ROWS($AJ$70:$AJ$81)-ROWS($AN$70:$AN$81)-ROWS($AR$70:$AR$81)-ROWS($AV$70:$AV$81)),IFERROR(INDEX($BD$70:$BD$81, ROWS($CO$4:CO31)-ROWS($AJ$70:$AJ$81)-ROWS($AN$70:$AN$81)-ROWS($AR$70:$AR$81)-ROWS($AV$70:$AV$81)-ROWS($AZ$70:$AZ$81)),IFERROR(INDEX($BH$70:$BH$81, ROWS($CO$4:CO31)-ROWS($AJ$70:$AJ$81)-ROWS($AN$70:$AN$81)-ROWS($AR$70:$AR$81)-ROWS($AV$70:$AV$81)-ROWS($AZ$70:$AZ$81)-ROWS($BD$70:$BD$81)), "")))))))</f>
        <v/>
      </c>
      <c r="CP33" s="316" t="str">
        <f t="shared" ca="1" si="42"/>
        <v/>
      </c>
      <c r="CQ33" s="316" t="str">
        <f ca="1">IF(OR(CR33="",CR33=0),"",MAX(CQ$5:CQ32)+1)</f>
        <v/>
      </c>
      <c r="CR33" s="316" t="str">
        <f ca="1">IFERROR(INDEX($AK$70:$AK$81, ROWS($CR$4:CR31)), IFERROR(INDEX($AO$70:$AO$81, ROWS($CR$4:CR31)-ROWS($AK$70:$AK$81)), IFERROR(INDEX($AS$70:$AS$81, ROWS($CR$4:CR31)-ROWS($AK$70:$AK$81)-ROWS($AO$70:$AO$81)),IFERROR(INDEX($AW$70:$AW$81, ROWS($CR$4:CR31)-ROWS($AK$70:$AK$81)-ROWS($AO$70:$AO$81)-ROWS($AS$70:$AS$81)),IFERROR(INDEX($BA$70:$BA$81, ROWS($CR$4:CR31)-ROWS($AK$70:$AK$81)-ROWS($AO$70:$AO$81)-ROWS($AS$70:$AS$81)-ROWS($AW$70:$AW$81)),IFERROR(INDEX($BE$70:$BE$81, ROWS($CR$4:CR31)-ROWS($AK$70:$AK$81)-ROWS($AO$70:$AO$81)-ROWS($AS$70:$AS$81)-ROWS($AW$70:$AW$81)-ROWS($BA$70:$BA$81)),IFERROR(INDEX($BI$70:$BI$81, ROWS($CR$4:CR31)-ROWS($AK$70:$AK$81)-ROWS($AO$70:$AO$81)-ROWS($AS$70:$AS$81)-ROWS($AW$70:$AW$81)-ROWS($BA$70:$BA$81)-ROWS($BE$70:$BE$81)), "")))))))</f>
        <v/>
      </c>
      <c r="CS33" s="316" t="str">
        <f t="shared" ca="1" si="43"/>
        <v/>
      </c>
      <c r="CT33" s="413" t="str">
        <f t="shared" ca="1" si="44"/>
        <v/>
      </c>
      <c r="CU33" s="412" t="str">
        <f>IF(OR(CV33="",CV33=0),"",MAX(CU$5:CU32)+1)</f>
        <v/>
      </c>
      <c r="CV33" s="316" t="str">
        <f>IFERROR(INDEX($AJ$86:$AJ$97, ROWS($CV$4:CV31)), IFERROR(INDEX($AN$86:$AN$97, ROWS($CV$4:CV31)-ROWS($AJ$86:$AJ$97)), ""))</f>
        <v/>
      </c>
      <c r="CW33" s="316" t="str">
        <f t="shared" si="45"/>
        <v/>
      </c>
      <c r="CX33" s="316" t="str">
        <f>IF(OR(CY33="",CY33=0),"",MAX(CX$5:CX32)+1)</f>
        <v/>
      </c>
      <c r="CY33" s="316" t="str">
        <f>IFERROR(INDEX($AK$86:$AK$97, ROWS($CY$4:CY31)), IFERROR(INDEX($AO$86:$AO$97, ROWS($CY$4:CY31)-ROWS($AK$86:$AK$97)), ""))</f>
        <v/>
      </c>
      <c r="CZ33" s="316" t="str">
        <f t="shared" si="46"/>
        <v/>
      </c>
      <c r="DA33" s="413" t="str">
        <f t="shared" si="47"/>
        <v/>
      </c>
      <c r="DC33" s="438" t="str">
        <f ca="1">IF(OR(DD33="",DD33=0),"",MAX(DC$25:DC32)+1)</f>
        <v/>
      </c>
      <c r="DD33" s="434" t="str">
        <f t="shared" ca="1" si="90"/>
        <v/>
      </c>
      <c r="DE33" s="413" t="str">
        <f t="shared" ca="1" si="91"/>
        <v/>
      </c>
      <c r="DF33" s="431">
        <f ca="1">IF(OR(DG33="",DG33=0),"",MAX(DF$25:DF32)+1)</f>
        <v>2</v>
      </c>
      <c r="DG33" s="412" t="str">
        <f t="shared" ca="1" si="92"/>
        <v>Paycheck 3</v>
      </c>
      <c r="DH33" s="413">
        <f t="shared" ca="1" si="93"/>
        <v>700</v>
      </c>
      <c r="DI33" s="412" t="str">
        <f t="shared" ca="1" si="94"/>
        <v>Car 1 Gas</v>
      </c>
      <c r="DJ33" s="413">
        <f t="shared" ca="1" si="95"/>
        <v>50</v>
      </c>
      <c r="DK33" s="412" t="str">
        <f t="shared" ca="1" si="96"/>
        <v/>
      </c>
      <c r="DL33" s="413" t="str">
        <f t="shared" ca="1" si="97"/>
        <v/>
      </c>
    </row>
    <row r="34" spans="1:123" s="292" customFormat="1" ht="15" customHeight="1" x14ac:dyDescent="0.3">
      <c r="A34" s="1173" t="s">
        <v>478</v>
      </c>
      <c r="B34" s="1174"/>
      <c r="C34" s="1173" t="s">
        <v>478</v>
      </c>
      <c r="D34" s="1174"/>
      <c r="E34" s="1173" t="s">
        <v>478</v>
      </c>
      <c r="F34" s="1174"/>
      <c r="G34" s="1173" t="s">
        <v>478</v>
      </c>
      <c r="H34" s="1174"/>
      <c r="I34" s="1173" t="s">
        <v>478</v>
      </c>
      <c r="J34" s="1174"/>
      <c r="K34" s="1173" t="s">
        <v>478</v>
      </c>
      <c r="L34" s="1174"/>
      <c r="M34" s="1173" t="s">
        <v>478</v>
      </c>
      <c r="N34" s="1174"/>
      <c r="P34" s="297" t="str">
        <f t="shared" ca="1" si="99"/>
        <v/>
      </c>
      <c r="Q34" s="297" t="str">
        <f t="shared" ca="1" si="98"/>
        <v/>
      </c>
      <c r="R34" s="297" t="str">
        <f t="shared" ca="1" si="98"/>
        <v/>
      </c>
      <c r="S34" s="298" t="str">
        <f t="shared" ca="1" si="98"/>
        <v/>
      </c>
      <c r="T34" s="297" t="str">
        <f t="shared" ca="1" si="98"/>
        <v/>
      </c>
      <c r="U34" s="297" t="str">
        <f t="shared" ca="1" si="98"/>
        <v/>
      </c>
      <c r="V34" s="1160" t="s">
        <v>503</v>
      </c>
      <c r="W34" s="1161"/>
      <c r="X34" s="424">
        <f ca="1">IF(OR(X30="",X31=""),0,SUM(X31+X32-X30))</f>
        <v>13816.449999999999</v>
      </c>
      <c r="Y34"/>
      <c r="AB34" s="299"/>
      <c r="AC34" s="358" t="str">
        <f>IF('Data Entry'!H18="","",'Data Entry'!H18)</f>
        <v/>
      </c>
      <c r="AD34" s="356" t="str">
        <f>IF('Data Entry'!G18="","",'Data Entry'!G18)</f>
        <v/>
      </c>
      <c r="AE34" s="363" t="str">
        <f>IF('Data Entry'!J18="","",'Data Entry'!J18)</f>
        <v/>
      </c>
      <c r="AF34" s="402" t="str">
        <f>IF('Data Entry'!I18="","",'Data Entry'!I18)</f>
        <v/>
      </c>
      <c r="AG34" s="300"/>
      <c r="AH34"/>
      <c r="AL34"/>
      <c r="AM34"/>
      <c r="AN34"/>
      <c r="AO34"/>
      <c r="AP34"/>
      <c r="AQ34"/>
      <c r="AR34"/>
      <c r="AS34"/>
      <c r="AT34"/>
      <c r="AU34"/>
      <c r="AV34"/>
      <c r="BL34" s="412" t="str">
        <f ca="1">IF(OR(BM34="",BM34=0),"",MAX(BL$5:BL33)+1)</f>
        <v/>
      </c>
      <c r="BM34" s="316" t="str">
        <f ca="1">IFERROR(INDEX($AJ$6:$AJ$17, ROWS(BM$4:$BM32)), IFERROR(INDEX($AN$6:$AN$17, ROWS(BM$4:$BM32)-ROWS($AJ$6:$AJ$17)), IFERROR(INDEX($AR$6:$AR$17, ROWS(BM$4:$BM32)-ROWS($AJ$6:$AJ$17)-ROWS($AN$6:$AN$17)),IFERROR(INDEX($AV$6:$AV$17, ROWS(BM$4:$BM32)-ROWS($AJ$6:$AJ$17)-ROWS($AN$6:$AN$17)-ROWS($AR$6:$AR$17)),IFERROR(INDEX($AZ$6:$AZ$17, ROWS(BM$4:$BM32)-ROWS($AJ$6:$AJ$17)-ROWS($AN$6:$AN$17)-ROWS($AR$6:$AR$17)-ROWS($AV$6:$AV$17)),IFERROR(INDEX($BD$6:$BD$17, ROWS(BM$4:$BM32)-ROWS($AJ$6:$AJ$17)-ROWS($AN$6:$AN$17)-ROWS($AR$6:$AR$17)-ROWS($AV$6:$AV$17)-ROWS($AZ$6:$AZ$17)),IFERROR(INDEX($BH$6:$BH$17, ROWS(BM$4:$BM32)-ROWS($AJ$6:$AJ$17)-ROWS($AN$6:$AN$17)-ROWS($AR$6:$AR$17)-ROWS($AV$6:$AV$17)-ROWS($AZ$6:$AZ$17)-ROWS($BD$6:$BD$17)), "")))))))</f>
        <v/>
      </c>
      <c r="BN34" s="316" t="str">
        <f t="shared" ca="1" si="30"/>
        <v/>
      </c>
      <c r="BO34" s="316" t="str">
        <f ca="1">IF(OR(BP34="",BP34=0),"",MAX(BO$5:BO33)+1)</f>
        <v/>
      </c>
      <c r="BP34" s="316" t="str">
        <f ca="1">IFERROR(INDEX($AK$6:$AK$17, ROWS($BP$4:BP32)), IFERROR(INDEX($AO$6:$AO$17, ROWS($BP$4:BP32)-ROWS($AK$6:$AK$17)), IFERROR(INDEX($AS$6:$AS$17, ROWS($BP$4:BP32)-ROWS($AK$6:$AK$17)-ROWS($AO$6:$AO$17)),IFERROR(INDEX($AW$6:$AW$17, ROWS($BP$4:BP32)-ROWS($AK$6:$AK$17)-ROWS($AO$6:$AO$17)-ROWS($AS$6:$AS$17)),IFERROR(INDEX($BA$6:$BA$17, ROWS($BP$4:BP32)-ROWS($AK$6:$AK$17)-ROWS($AO$6:$AO$17)-ROWS($AS$6:$AS$17)-ROWS($AW$6:$AW$17)),IFERROR(INDEX($BE$6:$BE$17, ROWS($BP$4:BP32)-ROWS($AK$6:$AK$17)-ROWS($AO$6:$AO$17)-ROWS($AS$6:$AS$17)-ROWS($AW$6:$AW$17)-ROWS($BA$6:$BA$17)),IFERROR(INDEX($BI$6:$BI$17, ROWS($BP$4:BP32)-ROWS($AK$6:$AK$17)-ROWS($AO$6:$AO$17)-ROWS($AS$6:$AS$17)-ROWS($AW$6:$AW$17)-ROWS($BA$6:$BA$17)-ROWS($BE$6:$BE$17)), "")))))))</f>
        <v/>
      </c>
      <c r="BQ34" s="316" t="str">
        <f t="shared" ca="1" si="31"/>
        <v/>
      </c>
      <c r="BR34" s="413" t="str">
        <f t="shared" ca="1" si="32"/>
        <v/>
      </c>
      <c r="BS34" s="412" t="str">
        <f ca="1">IF(OR(BT34="",BT34=0),"",MAX(BS$5:BS33)+1)</f>
        <v/>
      </c>
      <c r="BT34" s="316" t="str">
        <f ca="1">IFERROR(INDEX($AJ$22:$AJ$33, ROWS($BT$4:BT32)), IFERROR(INDEX($AN$22:$AN$33, ROWS($BT$4:BT32)-ROWS($AJ$22:$AJ$33)), IFERROR(INDEX($AR$22:$AR$33, ROWS($BT$4:BT32)-ROWS($AJ$22:$AJ$33)-ROWS($AN$22:$AN$33)),IFERROR(INDEX($AV$22:$AV$33, ROWS($BT$4:BT32)-ROWS($AJ$22:$AJ$33)-ROWS($AN$22:$AN$33)-ROWS($AR$22:$AR$33)),IFERROR(INDEX($AZ$22:$AZ$33, ROWS($BT$4:BT32)-ROWS($AJ$22:$AJ$33)-ROWS($AN$22:$AN$33)-ROWS($AR$22:$AR$33)-ROWS($AV$22:$AV$33)),IFERROR(INDEX($BD$22:$BD$33, ROWS($BT$4:BT32)-ROWS($AJ$22:$AJ$33)-ROWS($AN$22:$AN$33)-ROWS($AR$22:$AR$33)-ROWS($AV$22:$AV$33)-ROWS($AZ$22:$AZ$33)),IFERROR(INDEX($BH$22:$BH$33, ROWS($BT$4:BT32)-ROWS($AJ$22:$AJ$33)-ROWS($AN$22:$AN$33)-ROWS($AR$22:$AR$33)-ROWS($AV$22:$AV$33)-ROWS($AZ$22:$AZ$33)-ROWS($BD$22:$BD$33)), "")))))))</f>
        <v/>
      </c>
      <c r="BU34" s="316" t="str">
        <f t="shared" ca="1" si="33"/>
        <v/>
      </c>
      <c r="BV34" s="316" t="str">
        <f ca="1">IF(OR(BW34="",BW34=0),"",MAX(BV$5:BV33)+1)</f>
        <v/>
      </c>
      <c r="BW34" s="316" t="str">
        <f ca="1">IFERROR(INDEX($AK$22:$AK$33, ROWS($BW$4:BW32)), IFERROR(INDEX($AO$22:$AO$33, ROWS($BW$4:BW32)-ROWS($AK$22:$AK$33)), IFERROR(INDEX($AS$22:$AS$33, ROWS($BW$4:BW32)-ROWS($AK$22:$AK$33)-ROWS($AO$22:$AO$33)),IFERROR(INDEX($AW$22:$AW$33, ROWS($BW$4:BW32)-ROWS($AK$22:$AK$33)-ROWS($AO$22:$AO$33)-ROWS($AS$22:$AS$33)),IFERROR(INDEX($BA$22:$BA$33, ROWS($BW$4:BW32)-ROWS($AK$22:$AK$33)-ROWS($AO$22:$AO$33)-ROWS($AS$22:$AS$33)-ROWS($AW$22:$AW$33)),IFERROR(INDEX($BE$22:$BE$33, ROWS($BW$4:BW32)-ROWS($AK$22:$AK$33)-ROWS($AO$22:$AO$33)-ROWS($AS$22:$AS$33)-ROWS($AW$22:$AW$33)-ROWS($BA$22:$BA$33)),IFERROR(INDEX($BI$22:$BI$33, ROWS($BW$4:BW32)-ROWS($AK$22:$AK$33)-ROWS($AO$22:$AO$33)-ROWS($AS$22:$AS$33)-ROWS($AW$22:$AW$33)-ROWS($BA$22:$BA$33)-ROWS($BE$22:$BE$33)), "")))))))</f>
        <v/>
      </c>
      <c r="BX34" s="316" t="str">
        <f t="shared" ca="1" si="34"/>
        <v/>
      </c>
      <c r="BY34" s="413" t="str">
        <f t="shared" ca="1" si="35"/>
        <v/>
      </c>
      <c r="BZ34" s="412" t="str">
        <f ca="1">IF(OR(CA34="",CA34=0),"",MAX(BZ$5:BZ33)+1)</f>
        <v/>
      </c>
      <c r="CA34" s="316" t="str">
        <f ca="1">IFERROR(INDEX($AJ$38:$AJ$49, ROWS($CA$4:CA32)), IFERROR(INDEX($AN$38:$AN$49, ROWS($CA$4:CA32)-ROWS($AJ$38:$AJ$49)), IFERROR(INDEX($AR$38:$AR$49, ROWS($CA$4:CA32)-ROWS($AJ$38:$AJ$49)-ROWS($AN$38:$AN$49)),IFERROR(INDEX($AV$38:$AV$49, ROWS($CA$4:CA32)-ROWS($AJ$38:$AJ$49)-ROWS($AN$38:$AN$49)-ROWS($AR$38:$AR$49)),IFERROR(INDEX($AZ$38:$AZ$49, ROWS($CA$4:CA32)-ROWS($AJ$38:$AJ$49)-ROWS($AN$38:$AN$49)-ROWS($AR$38:$AR$49)-ROWS($AV$38:$AV$49)),IFERROR(INDEX($BD$38:$BD$49, ROWS($CA$4:CA32)-ROWS($AJ$38:$AJ$49)-ROWS($AN$38:$AN$49)-ROWS($AR$38:$AR$49)-ROWS($AV$38:$AV$49)-ROWS($AZ$38:$AZ$49)),IFERROR(INDEX($BH$38:$BH$49, ROWS($CA$4:CA32)-ROWS($AJ$38:$AJ$49)-ROWS($AN$38:$AN$49)-ROWS($AR$38:$AR$49)-ROWS($AV$38:$AV$49)-ROWS($AZ$38:$AZ$49)-ROWS($BD$38:$BD$49)), "")))))))</f>
        <v/>
      </c>
      <c r="CB34" s="316" t="str">
        <f t="shared" ca="1" si="36"/>
        <v/>
      </c>
      <c r="CC34" s="316" t="str">
        <f ca="1">IF(OR(CD34="",CD34=0),"",MAX(CC$5:CC33)+1)</f>
        <v/>
      </c>
      <c r="CD34" s="316" t="str">
        <f ca="1">IFERROR(INDEX($AK$38:$AK$49, ROWS($CD$4:CD32)), IFERROR(INDEX($AO$38:$AO$49, ROWS($CD$4:CD32)-ROWS($AK$38:$AK$49)), IFERROR(INDEX($AS$38:$AS$49, ROWS($CD$4:CD32)-ROWS($AK$38:$AK$49)-ROWS($AO$38:$AO$49)),IFERROR(INDEX($AW$38:$AW$49, ROWS($CD$4:CD32)-ROWS($AK$38:$AK$49)-ROWS($AO$38:$AO$49)-ROWS($AS$38:$AS$49)),IFERROR(INDEX($BA$38:$BA$49, ROWS($CD$4:CD32)-ROWS($AK$38:$AK$49)-ROWS($AO$38:$AO$49)-ROWS($AS$38:$AS$49)-ROWS($AW$38:$AW$49)),IFERROR(INDEX($BE$38:$BE$49, ROWS($CD$4:CD32)-ROWS($AK$38:$AK$49)-ROWS($AO$38:$AO$49)-ROWS($AS$38:$AS$49)-ROWS($AW$38:$AW$49)-ROWS($BA$38:$BA$49)),IFERROR(INDEX($BI$38:$BI$49, ROWS($CD$4:CD32)-ROWS($AK$38:$AK$49)-ROWS($AO$38:$AO$49)-ROWS($AS$38:$AS$49)-ROWS($AW$38:$AW$49)-ROWS($BA$38:$BA$49)-ROWS($BE$38:$BE$49)), "")))))))</f>
        <v/>
      </c>
      <c r="CE34" s="316" t="str">
        <f t="shared" ca="1" si="37"/>
        <v/>
      </c>
      <c r="CF34" s="413" t="str">
        <f t="shared" ca="1" si="38"/>
        <v/>
      </c>
      <c r="CG34" s="412" t="str">
        <f ca="1">IF(OR(CH34="",CH34=0),"",MAX(CG$5:CG33)+1)</f>
        <v/>
      </c>
      <c r="CH34" s="316" t="str">
        <f ca="1">IFERROR(INDEX($AJ$54:$AJ$65, ROWS($CH$4:CH32)), IFERROR(INDEX($AN$54:$AN$65, ROWS($CH$4:CH32)-ROWS($AJ$54:$AJ$65)), IFERROR(INDEX($AR$54:$AR$65, ROWS($CH$4:CH32)-ROWS($AJ$54:$AJ$65)-ROWS($AN$54:$AN$65)),IFERROR(INDEX($AV$54:$AV$65, ROWS($CH$4:CH32)-ROWS($AJ$54:$AJ$65)-ROWS($AN$54:$AN$65)-ROWS($AR$54:$AR$65)),IFERROR(INDEX($AZ$54:$AZ$65, ROWS($CH$4:CH32)-ROWS($AJ$54:$AJ$65)-ROWS($AN$54:$AN$65)-ROWS($AR$54:$AR$65)-ROWS($AV$54:$AV$65)),IFERROR(INDEX($BD$54:$BD$65, ROWS($CH$4:CH32)-ROWS($AJ$54:$AJ$65)-ROWS($AN$54:$AN$65)-ROWS($AR$54:$AR$65)-ROWS($AV$54:$AV$65)-ROWS($AZ$54:$AZ$65)),IFERROR(INDEX($BH$54:$BH$65, ROWS($CH$4:CH32)-ROWS($AJ$54:$AJ$65)-ROWS($AN$54:$AN$65)-ROWS($AR$54:$AR$65)-ROWS($AV$54:$AV$65)-ROWS($AZ$54:$AZ$65)-ROWS($BD$54:$BD$65)), "")))))))</f>
        <v/>
      </c>
      <c r="CI34" s="316" t="str">
        <f t="shared" ca="1" si="39"/>
        <v/>
      </c>
      <c r="CJ34" s="316" t="str">
        <f ca="1">IF(OR(CK34="",CK34=0),"",MAX(CJ$5:CJ33)+1)</f>
        <v/>
      </c>
      <c r="CK34" s="316" t="str">
        <f ca="1">IFERROR(INDEX($AK$54:$AK$65, ROWS($CK$4:CK32)), IFERROR(INDEX($AO$54:$AO$65, ROWS($CK$4:CK32)-ROWS($AK$54:$AK$65)), IFERROR(INDEX($AS$54:$AS$65, ROWS($CK$4:CK32)-ROWS($AK$54:$AK$65)-ROWS($AO$54:$AO$65)),IFERROR(INDEX($AW$54:$AW$65, ROWS($CK$4:CK32)-ROWS($AK$54:$AK$65)-ROWS($AO$54:$AO$65)-ROWS($AS$54:$AS$65)),IFERROR(INDEX($BA$54:$BA$65, ROWS($CK$4:CK32)-ROWS($AK$54:$AK$65)-ROWS($AO$54:$AO$65)-ROWS($AS$54:$AS$65)-ROWS($AW$54:$AW$65)),IFERROR(INDEX($BE$54:$BE$65, ROWS($CK$4:CK32)-ROWS($AK$54:$AK$65)-ROWS($AO$54:$AO$65)-ROWS($AS$54:$AS$65)-ROWS($AW$54:$AW$65)-ROWS($BA$54:$BA$65)),IFERROR(INDEX($BI$54:$BI$65, ROWS($CK$4:CK32)-ROWS($AK$54:$AK$65)-ROWS($AO$54:$AO$65)-ROWS($AS$54:$AS$65)-ROWS($AW$54:$AW$65)-ROWS($BA$54:$BA$65)-ROWS($BE$54:$BE$65)), "")))))))</f>
        <v/>
      </c>
      <c r="CL34" s="316" t="str">
        <f t="shared" ca="1" si="40"/>
        <v/>
      </c>
      <c r="CM34" s="413" t="str">
        <f t="shared" ca="1" si="41"/>
        <v/>
      </c>
      <c r="CN34" s="412" t="str">
        <f ca="1">IF(OR(CO34="",CO34=0),"",MAX(CN$5:CN33)+1)</f>
        <v/>
      </c>
      <c r="CO34" s="316" t="str">
        <f ca="1">IFERROR(INDEX($AJ$70:$AJ$81, ROWS($CO$4:CO32)), IFERROR(INDEX($AN$70:$AN$81, ROWS($CO$4:CO32)-ROWS($AJ$70:$AJ$81)), IFERROR(INDEX($AR$70:$AR$81, ROWS($CO$4:CO32)-ROWS($AJ$70:$AJ$81)-ROWS($AN$70:$AN$81)),IFERROR(INDEX($AV$70:$AV$81, ROWS($CO$4:CO32)-ROWS($AJ$70:$AJ$81)-ROWS($AN$70:$AN$81)-ROWS($AR$70:$AR$81)),IFERROR(INDEX($AZ$70:$AZ$81, ROWS($CO$4:CO32)-ROWS($AJ$70:$AJ$81)-ROWS($AN$70:$AN$81)-ROWS($AR$70:$AR$81)-ROWS($AV$70:$AV$81)),IFERROR(INDEX($BD$70:$BD$81, ROWS($CO$4:CO32)-ROWS($AJ$70:$AJ$81)-ROWS($AN$70:$AN$81)-ROWS($AR$70:$AR$81)-ROWS($AV$70:$AV$81)-ROWS($AZ$70:$AZ$81)),IFERROR(INDEX($BH$70:$BH$81, ROWS($CO$4:CO32)-ROWS($AJ$70:$AJ$81)-ROWS($AN$70:$AN$81)-ROWS($AR$70:$AR$81)-ROWS($AV$70:$AV$81)-ROWS($AZ$70:$AZ$81)-ROWS($BD$70:$BD$81)), "")))))))</f>
        <v/>
      </c>
      <c r="CP34" s="316" t="str">
        <f t="shared" ca="1" si="42"/>
        <v/>
      </c>
      <c r="CQ34" s="316" t="str">
        <f ca="1">IF(OR(CR34="",CR34=0),"",MAX(CQ$5:CQ33)+1)</f>
        <v/>
      </c>
      <c r="CR34" s="316" t="str">
        <f ca="1">IFERROR(INDEX($AK$70:$AK$81, ROWS($CR$4:CR32)), IFERROR(INDEX($AO$70:$AO$81, ROWS($CR$4:CR32)-ROWS($AK$70:$AK$81)), IFERROR(INDEX($AS$70:$AS$81, ROWS($CR$4:CR32)-ROWS($AK$70:$AK$81)-ROWS($AO$70:$AO$81)),IFERROR(INDEX($AW$70:$AW$81, ROWS($CR$4:CR32)-ROWS($AK$70:$AK$81)-ROWS($AO$70:$AO$81)-ROWS($AS$70:$AS$81)),IFERROR(INDEX($BA$70:$BA$81, ROWS($CR$4:CR32)-ROWS($AK$70:$AK$81)-ROWS($AO$70:$AO$81)-ROWS($AS$70:$AS$81)-ROWS($AW$70:$AW$81)),IFERROR(INDEX($BE$70:$BE$81, ROWS($CR$4:CR32)-ROWS($AK$70:$AK$81)-ROWS($AO$70:$AO$81)-ROWS($AS$70:$AS$81)-ROWS($AW$70:$AW$81)-ROWS($BA$70:$BA$81)),IFERROR(INDEX($BI$70:$BI$81, ROWS($CR$4:CR32)-ROWS($AK$70:$AK$81)-ROWS($AO$70:$AO$81)-ROWS($AS$70:$AS$81)-ROWS($AW$70:$AW$81)-ROWS($BA$70:$BA$81)-ROWS($BE$70:$BE$81)), "")))))))</f>
        <v/>
      </c>
      <c r="CS34" s="316" t="str">
        <f t="shared" ca="1" si="43"/>
        <v/>
      </c>
      <c r="CT34" s="413" t="str">
        <f t="shared" ca="1" si="44"/>
        <v/>
      </c>
      <c r="CU34" s="412" t="str">
        <f>IF(OR(CV34="",CV34=0),"",MAX(CU$5:CU33)+1)</f>
        <v/>
      </c>
      <c r="CV34" s="316" t="str">
        <f>IFERROR(INDEX($AJ$86:$AJ$97, ROWS($CV$4:CV32)), IFERROR(INDEX($AN$86:$AN$97, ROWS($CV$4:CV32)-ROWS($AJ$86:$AJ$97)), ""))</f>
        <v/>
      </c>
      <c r="CW34" s="316" t="str">
        <f t="shared" si="45"/>
        <v/>
      </c>
      <c r="CX34" s="316" t="str">
        <f>IF(OR(CY34="",CY34=0),"",MAX(CX$5:CX33)+1)</f>
        <v/>
      </c>
      <c r="CY34" s="316" t="str">
        <f>IFERROR(INDEX($AK$86:$AK$97, ROWS($CY$4:CY32)), IFERROR(INDEX($AO$86:$AO$97, ROWS($CY$4:CY32)-ROWS($AK$86:$AK$97)), ""))</f>
        <v/>
      </c>
      <c r="CZ34" s="316" t="str">
        <f t="shared" si="46"/>
        <v/>
      </c>
      <c r="DA34" s="413" t="str">
        <f t="shared" si="47"/>
        <v/>
      </c>
      <c r="DC34" s="438" t="str">
        <f ca="1">IF(OR(DD34="",DD34=0),"",MAX(DC$25:DC33)+1)</f>
        <v/>
      </c>
      <c r="DD34" s="434" t="str">
        <f t="shared" ca="1" si="90"/>
        <v/>
      </c>
      <c r="DE34" s="413" t="str">
        <f t="shared" ca="1" si="91"/>
        <v/>
      </c>
      <c r="DF34" s="431">
        <f ca="1">IF(OR(DG34="",DG34=0),"",MAX(DF$25:DF33)+1)</f>
        <v>3</v>
      </c>
      <c r="DG34" s="412" t="str">
        <f t="shared" ca="1" si="92"/>
        <v>Paycheck 1</v>
      </c>
      <c r="DH34" s="413">
        <f t="shared" ca="1" si="93"/>
        <v>850</v>
      </c>
      <c r="DI34" s="412" t="str">
        <f t="shared" ca="1" si="94"/>
        <v/>
      </c>
      <c r="DJ34" s="413" t="str">
        <f t="shared" ca="1" si="95"/>
        <v/>
      </c>
      <c r="DK34" s="412" t="str">
        <f t="shared" ca="1" si="96"/>
        <v/>
      </c>
      <c r="DL34" s="413" t="str">
        <f t="shared" ca="1" si="97"/>
        <v/>
      </c>
    </row>
    <row r="35" spans="1:123" ht="15" customHeight="1" thickBot="1" x14ac:dyDescent="0.35">
      <c r="A35" s="291">
        <f>Year!Q43</f>
        <v>45291</v>
      </c>
      <c r="B35" s="290" t="str">
        <f>IF(ISERROR(MATCH(A35,event_dates,0)),"",INDEX(events,MATCH(A35,event_dates,0)))</f>
        <v>New Year's Eve</v>
      </c>
      <c r="C35" s="291" t="str">
        <f>Year!R43</f>
        <v/>
      </c>
      <c r="D35" s="290" t="str">
        <f>IF(ISERROR(MATCH(C35,event_dates,0)),"",INDEX(events,MATCH(C35,event_dates,0)))</f>
        <v/>
      </c>
      <c r="E35" s="289" t="s">
        <v>479</v>
      </c>
      <c r="F35" s="288"/>
      <c r="G35" s="287"/>
      <c r="H35" s="287"/>
      <c r="I35" s="287"/>
      <c r="J35" s="287"/>
      <c r="K35" s="287"/>
      <c r="L35" s="287"/>
      <c r="M35" s="287"/>
      <c r="N35" s="286"/>
      <c r="P35" s="295" t="str">
        <f>IF(DN106="","",DN106)</f>
        <v/>
      </c>
      <c r="Q35" s="295" t="str">
        <f t="shared" ref="Q35:U40" si="100">IF(DO106="","",DO106)</f>
        <v/>
      </c>
      <c r="R35" s="295" t="str">
        <f t="shared" si="100"/>
        <v/>
      </c>
      <c r="S35" s="296" t="str">
        <f t="shared" si="100"/>
        <v/>
      </c>
      <c r="T35" s="295" t="str">
        <f t="shared" si="100"/>
        <v/>
      </c>
      <c r="U35" s="295" t="str">
        <f t="shared" si="100"/>
        <v/>
      </c>
      <c r="V35" s="1156"/>
      <c r="W35" s="1157"/>
      <c r="X35" s="445"/>
      <c r="AC35" s="358" t="str">
        <f>IF('Data Entry'!H19="","",'Data Entry'!H19)</f>
        <v/>
      </c>
      <c r="AD35" s="356" t="str">
        <f>IF('Data Entry'!G19="","",'Data Entry'!G19)</f>
        <v/>
      </c>
      <c r="AE35" s="363" t="str">
        <f>IF('Data Entry'!J19="","",'Data Entry'!J19)</f>
        <v/>
      </c>
      <c r="AF35" s="402" t="str">
        <f>IF('Data Entry'!I19="","",'Data Entry'!I19)</f>
        <v/>
      </c>
      <c r="AI35" s="293"/>
      <c r="AJ35" s="293"/>
      <c r="AK35" s="293"/>
      <c r="AL35"/>
      <c r="AM35"/>
      <c r="AN35"/>
      <c r="AO35"/>
      <c r="AP35"/>
      <c r="AQ35"/>
      <c r="AR35"/>
      <c r="AS35"/>
      <c r="AT35"/>
      <c r="AU35"/>
      <c r="AV35"/>
      <c r="AW35" s="293"/>
      <c r="AX35" s="293"/>
      <c r="BL35" s="412" t="str">
        <f ca="1">IF(OR(BM35="",BM35=0),"",MAX(BL$5:BL34)+1)</f>
        <v/>
      </c>
      <c r="BM35" s="316" t="str">
        <f ca="1">IFERROR(INDEX($AJ$6:$AJ$17, ROWS(BM$4:$BM33)), IFERROR(INDEX($AN$6:$AN$17, ROWS(BM$4:$BM33)-ROWS($AJ$6:$AJ$17)), IFERROR(INDEX($AR$6:$AR$17, ROWS(BM$4:$BM33)-ROWS($AJ$6:$AJ$17)-ROWS($AN$6:$AN$17)),IFERROR(INDEX($AV$6:$AV$17, ROWS(BM$4:$BM33)-ROWS($AJ$6:$AJ$17)-ROWS($AN$6:$AN$17)-ROWS($AR$6:$AR$17)),IFERROR(INDEX($AZ$6:$AZ$17, ROWS(BM$4:$BM33)-ROWS($AJ$6:$AJ$17)-ROWS($AN$6:$AN$17)-ROWS($AR$6:$AR$17)-ROWS($AV$6:$AV$17)),IFERROR(INDEX($BD$6:$BD$17, ROWS(BM$4:$BM33)-ROWS($AJ$6:$AJ$17)-ROWS($AN$6:$AN$17)-ROWS($AR$6:$AR$17)-ROWS($AV$6:$AV$17)-ROWS($AZ$6:$AZ$17)),IFERROR(INDEX($BH$6:$BH$17, ROWS(BM$4:$BM33)-ROWS($AJ$6:$AJ$17)-ROWS($AN$6:$AN$17)-ROWS($AR$6:$AR$17)-ROWS($AV$6:$AV$17)-ROWS($AZ$6:$AZ$17)-ROWS($BD$6:$BD$17)), "")))))))</f>
        <v/>
      </c>
      <c r="BN35" s="316" t="str">
        <f t="shared" ca="1" si="30"/>
        <v/>
      </c>
      <c r="BO35" s="316" t="str">
        <f ca="1">IF(OR(BP35="",BP35=0),"",MAX(BO$5:BO34)+1)</f>
        <v/>
      </c>
      <c r="BP35" s="316" t="str">
        <f ca="1">IFERROR(INDEX($AK$6:$AK$17, ROWS($BP$4:BP33)), IFERROR(INDEX($AO$6:$AO$17, ROWS($BP$4:BP33)-ROWS($AK$6:$AK$17)), IFERROR(INDEX($AS$6:$AS$17, ROWS($BP$4:BP33)-ROWS($AK$6:$AK$17)-ROWS($AO$6:$AO$17)),IFERROR(INDEX($AW$6:$AW$17, ROWS($BP$4:BP33)-ROWS($AK$6:$AK$17)-ROWS($AO$6:$AO$17)-ROWS($AS$6:$AS$17)),IFERROR(INDEX($BA$6:$BA$17, ROWS($BP$4:BP33)-ROWS($AK$6:$AK$17)-ROWS($AO$6:$AO$17)-ROWS($AS$6:$AS$17)-ROWS($AW$6:$AW$17)),IFERROR(INDEX($BE$6:$BE$17, ROWS($BP$4:BP33)-ROWS($AK$6:$AK$17)-ROWS($AO$6:$AO$17)-ROWS($AS$6:$AS$17)-ROWS($AW$6:$AW$17)-ROWS($BA$6:$BA$17)),IFERROR(INDEX($BI$6:$BI$17, ROWS($BP$4:BP33)-ROWS($AK$6:$AK$17)-ROWS($AO$6:$AO$17)-ROWS($AS$6:$AS$17)-ROWS($AW$6:$AW$17)-ROWS($BA$6:$BA$17)-ROWS($BE$6:$BE$17)), "")))))))</f>
        <v/>
      </c>
      <c r="BQ35" s="316" t="str">
        <f t="shared" ca="1" si="31"/>
        <v/>
      </c>
      <c r="BR35" s="413" t="str">
        <f t="shared" ca="1" si="32"/>
        <v/>
      </c>
      <c r="BS35" s="412" t="str">
        <f ca="1">IF(OR(BT35="",BT35=0),"",MAX(BS$5:BS34)+1)</f>
        <v/>
      </c>
      <c r="BT35" s="316" t="str">
        <f ca="1">IFERROR(INDEX($AJ$22:$AJ$33, ROWS($BT$4:BT33)), IFERROR(INDEX($AN$22:$AN$33, ROWS($BT$4:BT33)-ROWS($AJ$22:$AJ$33)), IFERROR(INDEX($AR$22:$AR$33, ROWS($BT$4:BT33)-ROWS($AJ$22:$AJ$33)-ROWS($AN$22:$AN$33)),IFERROR(INDEX($AV$22:$AV$33, ROWS($BT$4:BT33)-ROWS($AJ$22:$AJ$33)-ROWS($AN$22:$AN$33)-ROWS($AR$22:$AR$33)),IFERROR(INDEX($AZ$22:$AZ$33, ROWS($BT$4:BT33)-ROWS($AJ$22:$AJ$33)-ROWS($AN$22:$AN$33)-ROWS($AR$22:$AR$33)-ROWS($AV$22:$AV$33)),IFERROR(INDEX($BD$22:$BD$33, ROWS($BT$4:BT33)-ROWS($AJ$22:$AJ$33)-ROWS($AN$22:$AN$33)-ROWS($AR$22:$AR$33)-ROWS($AV$22:$AV$33)-ROWS($AZ$22:$AZ$33)),IFERROR(INDEX($BH$22:$BH$33, ROWS($BT$4:BT33)-ROWS($AJ$22:$AJ$33)-ROWS($AN$22:$AN$33)-ROWS($AR$22:$AR$33)-ROWS($AV$22:$AV$33)-ROWS($AZ$22:$AZ$33)-ROWS($BD$22:$BD$33)), "")))))))</f>
        <v/>
      </c>
      <c r="BU35" s="316" t="str">
        <f t="shared" ca="1" si="33"/>
        <v/>
      </c>
      <c r="BV35" s="316" t="str">
        <f ca="1">IF(OR(BW35="",BW35=0),"",MAX(BV$5:BV34)+1)</f>
        <v/>
      </c>
      <c r="BW35" s="316" t="str">
        <f ca="1">IFERROR(INDEX($AK$22:$AK$33, ROWS($BW$4:BW33)), IFERROR(INDEX($AO$22:$AO$33, ROWS($BW$4:BW33)-ROWS($AK$22:$AK$33)), IFERROR(INDEX($AS$22:$AS$33, ROWS($BW$4:BW33)-ROWS($AK$22:$AK$33)-ROWS($AO$22:$AO$33)),IFERROR(INDEX($AW$22:$AW$33, ROWS($BW$4:BW33)-ROWS($AK$22:$AK$33)-ROWS($AO$22:$AO$33)-ROWS($AS$22:$AS$33)),IFERROR(INDEX($BA$22:$BA$33, ROWS($BW$4:BW33)-ROWS($AK$22:$AK$33)-ROWS($AO$22:$AO$33)-ROWS($AS$22:$AS$33)-ROWS($AW$22:$AW$33)),IFERROR(INDEX($BE$22:$BE$33, ROWS($BW$4:BW33)-ROWS($AK$22:$AK$33)-ROWS($AO$22:$AO$33)-ROWS($AS$22:$AS$33)-ROWS($AW$22:$AW$33)-ROWS($BA$22:$BA$33)),IFERROR(INDEX($BI$22:$BI$33, ROWS($BW$4:BW33)-ROWS($AK$22:$AK$33)-ROWS($AO$22:$AO$33)-ROWS($AS$22:$AS$33)-ROWS($AW$22:$AW$33)-ROWS($BA$22:$BA$33)-ROWS($BE$22:$BE$33)), "")))))))</f>
        <v/>
      </c>
      <c r="BX35" s="316" t="str">
        <f t="shared" ca="1" si="34"/>
        <v/>
      </c>
      <c r="BY35" s="413" t="str">
        <f t="shared" ca="1" si="35"/>
        <v/>
      </c>
      <c r="BZ35" s="412" t="str">
        <f ca="1">IF(OR(CA35="",CA35=0),"",MAX(BZ$5:BZ34)+1)</f>
        <v/>
      </c>
      <c r="CA35" s="316" t="str">
        <f ca="1">IFERROR(INDEX($AJ$38:$AJ$49, ROWS($CA$4:CA33)), IFERROR(INDEX($AN$38:$AN$49, ROWS($CA$4:CA33)-ROWS($AJ$38:$AJ$49)), IFERROR(INDEX($AR$38:$AR$49, ROWS($CA$4:CA33)-ROWS($AJ$38:$AJ$49)-ROWS($AN$38:$AN$49)),IFERROR(INDEX($AV$38:$AV$49, ROWS($CA$4:CA33)-ROWS($AJ$38:$AJ$49)-ROWS($AN$38:$AN$49)-ROWS($AR$38:$AR$49)),IFERROR(INDEX($AZ$38:$AZ$49, ROWS($CA$4:CA33)-ROWS($AJ$38:$AJ$49)-ROWS($AN$38:$AN$49)-ROWS($AR$38:$AR$49)-ROWS($AV$38:$AV$49)),IFERROR(INDEX($BD$38:$BD$49, ROWS($CA$4:CA33)-ROWS($AJ$38:$AJ$49)-ROWS($AN$38:$AN$49)-ROWS($AR$38:$AR$49)-ROWS($AV$38:$AV$49)-ROWS($AZ$38:$AZ$49)),IFERROR(INDEX($BH$38:$BH$49, ROWS($CA$4:CA33)-ROWS($AJ$38:$AJ$49)-ROWS($AN$38:$AN$49)-ROWS($AR$38:$AR$49)-ROWS($AV$38:$AV$49)-ROWS($AZ$38:$AZ$49)-ROWS($BD$38:$BD$49)), "")))))))</f>
        <v/>
      </c>
      <c r="CB35" s="316" t="str">
        <f t="shared" ca="1" si="36"/>
        <v/>
      </c>
      <c r="CC35" s="316" t="str">
        <f ca="1">IF(OR(CD35="",CD35=0),"",MAX(CC$5:CC34)+1)</f>
        <v/>
      </c>
      <c r="CD35" s="316" t="str">
        <f ca="1">IFERROR(INDEX($AK$38:$AK$49, ROWS($CD$4:CD33)), IFERROR(INDEX($AO$38:$AO$49, ROWS($CD$4:CD33)-ROWS($AK$38:$AK$49)), IFERROR(INDEX($AS$38:$AS$49, ROWS($CD$4:CD33)-ROWS($AK$38:$AK$49)-ROWS($AO$38:$AO$49)),IFERROR(INDEX($AW$38:$AW$49, ROWS($CD$4:CD33)-ROWS($AK$38:$AK$49)-ROWS($AO$38:$AO$49)-ROWS($AS$38:$AS$49)),IFERROR(INDEX($BA$38:$BA$49, ROWS($CD$4:CD33)-ROWS($AK$38:$AK$49)-ROWS($AO$38:$AO$49)-ROWS($AS$38:$AS$49)-ROWS($AW$38:$AW$49)),IFERROR(INDEX($BE$38:$BE$49, ROWS($CD$4:CD33)-ROWS($AK$38:$AK$49)-ROWS($AO$38:$AO$49)-ROWS($AS$38:$AS$49)-ROWS($AW$38:$AW$49)-ROWS($BA$38:$BA$49)),IFERROR(INDEX($BI$38:$BI$49, ROWS($CD$4:CD33)-ROWS($AK$38:$AK$49)-ROWS($AO$38:$AO$49)-ROWS($AS$38:$AS$49)-ROWS($AW$38:$AW$49)-ROWS($BA$38:$BA$49)-ROWS($BE$38:$BE$49)), "")))))))</f>
        <v/>
      </c>
      <c r="CE35" s="316" t="str">
        <f t="shared" ca="1" si="37"/>
        <v/>
      </c>
      <c r="CF35" s="413" t="str">
        <f t="shared" ca="1" si="38"/>
        <v/>
      </c>
      <c r="CG35" s="412" t="str">
        <f ca="1">IF(OR(CH35="",CH35=0),"",MAX(CG$5:CG34)+1)</f>
        <v/>
      </c>
      <c r="CH35" s="316" t="str">
        <f ca="1">IFERROR(INDEX($AJ$54:$AJ$65, ROWS($CH$4:CH33)), IFERROR(INDEX($AN$54:$AN$65, ROWS($CH$4:CH33)-ROWS($AJ$54:$AJ$65)), IFERROR(INDEX($AR$54:$AR$65, ROWS($CH$4:CH33)-ROWS($AJ$54:$AJ$65)-ROWS($AN$54:$AN$65)),IFERROR(INDEX($AV$54:$AV$65, ROWS($CH$4:CH33)-ROWS($AJ$54:$AJ$65)-ROWS($AN$54:$AN$65)-ROWS($AR$54:$AR$65)),IFERROR(INDEX($AZ$54:$AZ$65, ROWS($CH$4:CH33)-ROWS($AJ$54:$AJ$65)-ROWS($AN$54:$AN$65)-ROWS($AR$54:$AR$65)-ROWS($AV$54:$AV$65)),IFERROR(INDEX($BD$54:$BD$65, ROWS($CH$4:CH33)-ROWS($AJ$54:$AJ$65)-ROWS($AN$54:$AN$65)-ROWS($AR$54:$AR$65)-ROWS($AV$54:$AV$65)-ROWS($AZ$54:$AZ$65)),IFERROR(INDEX($BH$54:$BH$65, ROWS($CH$4:CH33)-ROWS($AJ$54:$AJ$65)-ROWS($AN$54:$AN$65)-ROWS($AR$54:$AR$65)-ROWS($AV$54:$AV$65)-ROWS($AZ$54:$AZ$65)-ROWS($BD$54:$BD$65)), "")))))))</f>
        <v/>
      </c>
      <c r="CI35" s="316" t="str">
        <f t="shared" ca="1" si="39"/>
        <v/>
      </c>
      <c r="CJ35" s="316" t="str">
        <f ca="1">IF(OR(CK35="",CK35=0),"",MAX(CJ$5:CJ34)+1)</f>
        <v/>
      </c>
      <c r="CK35" s="316" t="str">
        <f ca="1">IFERROR(INDEX($AK$54:$AK$65, ROWS($CK$4:CK33)), IFERROR(INDEX($AO$54:$AO$65, ROWS($CK$4:CK33)-ROWS($AK$54:$AK$65)), IFERROR(INDEX($AS$54:$AS$65, ROWS($CK$4:CK33)-ROWS($AK$54:$AK$65)-ROWS($AO$54:$AO$65)),IFERROR(INDEX($AW$54:$AW$65, ROWS($CK$4:CK33)-ROWS($AK$54:$AK$65)-ROWS($AO$54:$AO$65)-ROWS($AS$54:$AS$65)),IFERROR(INDEX($BA$54:$BA$65, ROWS($CK$4:CK33)-ROWS($AK$54:$AK$65)-ROWS($AO$54:$AO$65)-ROWS($AS$54:$AS$65)-ROWS($AW$54:$AW$65)),IFERROR(INDEX($BE$54:$BE$65, ROWS($CK$4:CK33)-ROWS($AK$54:$AK$65)-ROWS($AO$54:$AO$65)-ROWS($AS$54:$AS$65)-ROWS($AW$54:$AW$65)-ROWS($BA$54:$BA$65)),IFERROR(INDEX($BI$54:$BI$65, ROWS($CK$4:CK33)-ROWS($AK$54:$AK$65)-ROWS($AO$54:$AO$65)-ROWS($AS$54:$AS$65)-ROWS($AW$54:$AW$65)-ROWS($BA$54:$BA$65)-ROWS($BE$54:$BE$65)), "")))))))</f>
        <v/>
      </c>
      <c r="CL35" s="316" t="str">
        <f t="shared" ca="1" si="40"/>
        <v/>
      </c>
      <c r="CM35" s="413" t="str">
        <f t="shared" ca="1" si="41"/>
        <v/>
      </c>
      <c r="CN35" s="412" t="str">
        <f ca="1">IF(OR(CO35="",CO35=0),"",MAX(CN$5:CN34)+1)</f>
        <v/>
      </c>
      <c r="CO35" s="316" t="str">
        <f ca="1">IFERROR(INDEX($AJ$70:$AJ$81, ROWS($CO$4:CO33)), IFERROR(INDEX($AN$70:$AN$81, ROWS($CO$4:CO33)-ROWS($AJ$70:$AJ$81)), IFERROR(INDEX($AR$70:$AR$81, ROWS($CO$4:CO33)-ROWS($AJ$70:$AJ$81)-ROWS($AN$70:$AN$81)),IFERROR(INDEX($AV$70:$AV$81, ROWS($CO$4:CO33)-ROWS($AJ$70:$AJ$81)-ROWS($AN$70:$AN$81)-ROWS($AR$70:$AR$81)),IFERROR(INDEX($AZ$70:$AZ$81, ROWS($CO$4:CO33)-ROWS($AJ$70:$AJ$81)-ROWS($AN$70:$AN$81)-ROWS($AR$70:$AR$81)-ROWS($AV$70:$AV$81)),IFERROR(INDEX($BD$70:$BD$81, ROWS($CO$4:CO33)-ROWS($AJ$70:$AJ$81)-ROWS($AN$70:$AN$81)-ROWS($AR$70:$AR$81)-ROWS($AV$70:$AV$81)-ROWS($AZ$70:$AZ$81)),IFERROR(INDEX($BH$70:$BH$81, ROWS($CO$4:CO33)-ROWS($AJ$70:$AJ$81)-ROWS($AN$70:$AN$81)-ROWS($AR$70:$AR$81)-ROWS($AV$70:$AV$81)-ROWS($AZ$70:$AZ$81)-ROWS($BD$70:$BD$81)), "")))))))</f>
        <v/>
      </c>
      <c r="CP35" s="316" t="str">
        <f t="shared" ca="1" si="42"/>
        <v/>
      </c>
      <c r="CQ35" s="316" t="str">
        <f ca="1">IF(OR(CR35="",CR35=0),"",MAX(CQ$5:CQ34)+1)</f>
        <v/>
      </c>
      <c r="CR35" s="316" t="str">
        <f ca="1">IFERROR(INDEX($AK$70:$AK$81, ROWS($CR$4:CR33)), IFERROR(INDEX($AO$70:$AO$81, ROWS($CR$4:CR33)-ROWS($AK$70:$AK$81)), IFERROR(INDEX($AS$70:$AS$81, ROWS($CR$4:CR33)-ROWS($AK$70:$AK$81)-ROWS($AO$70:$AO$81)),IFERROR(INDEX($AW$70:$AW$81, ROWS($CR$4:CR33)-ROWS($AK$70:$AK$81)-ROWS($AO$70:$AO$81)-ROWS($AS$70:$AS$81)),IFERROR(INDEX($BA$70:$BA$81, ROWS($CR$4:CR33)-ROWS($AK$70:$AK$81)-ROWS($AO$70:$AO$81)-ROWS($AS$70:$AS$81)-ROWS($AW$70:$AW$81)),IFERROR(INDEX($BE$70:$BE$81, ROWS($CR$4:CR33)-ROWS($AK$70:$AK$81)-ROWS($AO$70:$AO$81)-ROWS($AS$70:$AS$81)-ROWS($AW$70:$AW$81)-ROWS($BA$70:$BA$81)),IFERROR(INDEX($BI$70:$BI$81, ROWS($CR$4:CR33)-ROWS($AK$70:$AK$81)-ROWS($AO$70:$AO$81)-ROWS($AS$70:$AS$81)-ROWS($AW$70:$AW$81)-ROWS($BA$70:$BA$81)-ROWS($BE$70:$BE$81)), "")))))))</f>
        <v/>
      </c>
      <c r="CS35" s="316" t="str">
        <f t="shared" ca="1" si="43"/>
        <v/>
      </c>
      <c r="CT35" s="413" t="str">
        <f t="shared" ca="1" si="44"/>
        <v/>
      </c>
      <c r="CU35" s="412" t="str">
        <f>IF(OR(CV35="",CV35=0),"",MAX(CU$5:CU34)+1)</f>
        <v/>
      </c>
      <c r="CV35" s="316" t="str">
        <f>IFERROR(INDEX($AJ$86:$AJ$97, ROWS($CV$4:CV33)), IFERROR(INDEX($AN$86:$AN$97, ROWS($CV$4:CV33)-ROWS($AJ$86:$AJ$97)), ""))</f>
        <v/>
      </c>
      <c r="CW35" s="316" t="str">
        <f t="shared" si="45"/>
        <v/>
      </c>
      <c r="CX35" s="316" t="str">
        <f>IF(OR(CY35="",CY35=0),"",MAX(CX$5:CX34)+1)</f>
        <v/>
      </c>
      <c r="CY35" s="316" t="str">
        <f>IFERROR(INDEX($AK$86:$AK$97, ROWS($CY$4:CY33)), IFERROR(INDEX($AO$86:$AO$97, ROWS($CY$4:CY33)-ROWS($AK$86:$AK$97)), ""))</f>
        <v/>
      </c>
      <c r="CZ35" s="316" t="str">
        <f t="shared" si="46"/>
        <v/>
      </c>
      <c r="DA35" s="413" t="str">
        <f t="shared" si="47"/>
        <v/>
      </c>
      <c r="DC35" s="438">
        <f ca="1">IF(OR(DD35="",DD35=0),"",MAX(DC$25:DC34)+1)</f>
        <v>7</v>
      </c>
      <c r="DD35" s="434" t="str">
        <f t="shared" ca="1" si="90"/>
        <v>Disney+</v>
      </c>
      <c r="DE35" s="413">
        <f t="shared" ca="1" si="91"/>
        <v>124.79</v>
      </c>
      <c r="DF35" s="431" t="str">
        <f ca="1">IF(OR(DG35="",DG35=0),"",MAX(DF$25:DF34)+1)</f>
        <v/>
      </c>
      <c r="DG35" s="412" t="str">
        <f t="shared" ca="1" si="92"/>
        <v/>
      </c>
      <c r="DH35" s="413" t="str">
        <f t="shared" ca="1" si="93"/>
        <v/>
      </c>
      <c r="DI35" s="412" t="str">
        <f t="shared" ca="1" si="94"/>
        <v/>
      </c>
      <c r="DJ35" s="413" t="str">
        <f t="shared" ca="1" si="95"/>
        <v/>
      </c>
      <c r="DK35" s="412" t="str">
        <f t="shared" ca="1" si="96"/>
        <v/>
      </c>
      <c r="DL35" s="413" t="str">
        <f t="shared" ca="1" si="97"/>
        <v/>
      </c>
      <c r="DN35" s="292"/>
      <c r="DO35" s="292"/>
      <c r="DP35" s="292"/>
      <c r="DQ35" s="292"/>
      <c r="DR35" s="292"/>
      <c r="DS35" s="292"/>
    </row>
    <row r="36" spans="1:123" s="278" customFormat="1" ht="15" customHeight="1" x14ac:dyDescent="0.3">
      <c r="A36" s="1181" t="str">
        <f ca="1">IF(ISERROR(MATCH(A35,event_dates,0)+MATCH(A35,OFFSET(event_dates,MATCH(A35,event_dates,0),0,500,1),0)),"",INDEX(events,MATCH(A35,event_dates,0)+MATCH(A35,OFFSET(event_dates,MATCH(A35,event_dates,0),0,500,1),0)))</f>
        <v/>
      </c>
      <c r="B36" s="1182"/>
      <c r="C36" s="1181" t="str">
        <f ca="1">IF(ISERROR(MATCH(C35,event_dates,0)+MATCH(C35,OFFSET(event_dates,MATCH(C35,event_dates,0),0,500,1),0)),"",INDEX(events,MATCH(C35,event_dates,0)+MATCH(C35,OFFSET(event_dates,MATCH(C35,event_dates,0),0,500,1),0)))</f>
        <v/>
      </c>
      <c r="D36" s="1182"/>
      <c r="E36" s="284"/>
      <c r="F36" s="283"/>
      <c r="G36" s="283"/>
      <c r="H36" s="283"/>
      <c r="I36" s="283"/>
      <c r="J36" s="283"/>
      <c r="K36" s="283"/>
      <c r="L36" s="283"/>
      <c r="M36" s="283"/>
      <c r="N36" s="285"/>
      <c r="P36" s="295" t="str">
        <f t="shared" ref="P36:P40" si="101">IF(DN107="","",DN107)</f>
        <v/>
      </c>
      <c r="Q36" s="295" t="str">
        <f t="shared" si="100"/>
        <v/>
      </c>
      <c r="R36" s="295" t="str">
        <f t="shared" si="100"/>
        <v/>
      </c>
      <c r="S36" s="296" t="str">
        <f t="shared" si="100"/>
        <v/>
      </c>
      <c r="T36" s="295" t="str">
        <f t="shared" si="100"/>
        <v/>
      </c>
      <c r="U36" s="295" t="str">
        <f t="shared" si="100"/>
        <v/>
      </c>
      <c r="V36" s="1158" t="s">
        <v>502</v>
      </c>
      <c r="W36" s="1159"/>
      <c r="X36" s="445">
        <f>IF(DP112="",0,DP112)</f>
        <v>0</v>
      </c>
      <c r="Y36"/>
      <c r="AB36" s="261"/>
      <c r="AC36" s="358" t="str">
        <f>IF('Data Entry'!H20="","",'Data Entry'!H20)</f>
        <v/>
      </c>
      <c r="AD36" s="356" t="str">
        <f>IF('Data Entry'!G20="","",'Data Entry'!G20)</f>
        <v/>
      </c>
      <c r="AE36" s="363" t="str">
        <f>IF('Data Entry'!J20="","",'Data Entry'!J20)</f>
        <v/>
      </c>
      <c r="AF36" s="402" t="str">
        <f>IF('Data Entry'!I20="","",'Data Entry'!I20)</f>
        <v/>
      </c>
      <c r="AG36" s="301"/>
      <c r="AH36"/>
      <c r="AI36" s="1153">
        <f>IF(A17="","",--TEXT(A17,"dd"))</f>
        <v>10</v>
      </c>
      <c r="AJ36" s="1154"/>
      <c r="AK36" s="1154"/>
      <c r="AL36" s="1155"/>
      <c r="AM36" s="1153">
        <f>IF(C17="","",--TEXT(C17,"dd"))</f>
        <v>11</v>
      </c>
      <c r="AN36" s="1154"/>
      <c r="AO36" s="1154"/>
      <c r="AP36" s="1155"/>
      <c r="AQ36" s="1153">
        <f>IF(E17="","",--TEXT(E17,"dd"))</f>
        <v>12</v>
      </c>
      <c r="AR36" s="1154"/>
      <c r="AS36" s="1154"/>
      <c r="AT36" s="1155"/>
      <c r="AU36" s="1153">
        <f>IF(G17="","",--TEXT(G17,"dd"))</f>
        <v>13</v>
      </c>
      <c r="AV36" s="1154"/>
      <c r="AW36" s="1154"/>
      <c r="AX36" s="1155"/>
      <c r="AY36" s="1153">
        <f>IF(I17="","",--TEXT(I17,"dd"))</f>
        <v>14</v>
      </c>
      <c r="AZ36" s="1154"/>
      <c r="BA36" s="1154"/>
      <c r="BB36" s="1155"/>
      <c r="BC36" s="1153">
        <f>IF(K17="","",--TEXT(K17,"dd"))</f>
        <v>15</v>
      </c>
      <c r="BD36" s="1154"/>
      <c r="BE36" s="1154"/>
      <c r="BF36" s="1155"/>
      <c r="BG36" s="1153">
        <f>IF(M17="","",--TEXT(M17,"dd"))</f>
        <v>16</v>
      </c>
      <c r="BH36" s="1154"/>
      <c r="BI36" s="1154"/>
      <c r="BJ36" s="1155"/>
      <c r="BL36" s="412" t="str">
        <f ca="1">IF(OR(BM36="",BM36=0),"",MAX(BL$5:BL35)+1)</f>
        <v/>
      </c>
      <c r="BM36" s="316" t="str">
        <f ca="1">IFERROR(INDEX($AJ$6:$AJ$17, ROWS(BM$4:$BM34)), IFERROR(INDEX($AN$6:$AN$17, ROWS(BM$4:$BM34)-ROWS($AJ$6:$AJ$17)), IFERROR(INDEX($AR$6:$AR$17, ROWS(BM$4:$BM34)-ROWS($AJ$6:$AJ$17)-ROWS($AN$6:$AN$17)),IFERROR(INDEX($AV$6:$AV$17, ROWS(BM$4:$BM34)-ROWS($AJ$6:$AJ$17)-ROWS($AN$6:$AN$17)-ROWS($AR$6:$AR$17)),IFERROR(INDEX($AZ$6:$AZ$17, ROWS(BM$4:$BM34)-ROWS($AJ$6:$AJ$17)-ROWS($AN$6:$AN$17)-ROWS($AR$6:$AR$17)-ROWS($AV$6:$AV$17)),IFERROR(INDEX($BD$6:$BD$17, ROWS(BM$4:$BM34)-ROWS($AJ$6:$AJ$17)-ROWS($AN$6:$AN$17)-ROWS($AR$6:$AR$17)-ROWS($AV$6:$AV$17)-ROWS($AZ$6:$AZ$17)),IFERROR(INDEX($BH$6:$BH$17, ROWS(BM$4:$BM34)-ROWS($AJ$6:$AJ$17)-ROWS($AN$6:$AN$17)-ROWS($AR$6:$AR$17)-ROWS($AV$6:$AV$17)-ROWS($AZ$6:$AZ$17)-ROWS($BD$6:$BD$17)), "")))))))</f>
        <v/>
      </c>
      <c r="BN36" s="316" t="str">
        <f t="shared" ca="1" si="30"/>
        <v/>
      </c>
      <c r="BO36" s="316" t="str">
        <f ca="1">IF(OR(BP36="",BP36=0),"",MAX(BO$5:BO35)+1)</f>
        <v/>
      </c>
      <c r="BP36" s="316" t="str">
        <f ca="1">IFERROR(INDEX($AK$6:$AK$17, ROWS($BP$4:BP34)), IFERROR(INDEX($AO$6:$AO$17, ROWS($BP$4:BP34)-ROWS($AK$6:$AK$17)), IFERROR(INDEX($AS$6:$AS$17, ROWS($BP$4:BP34)-ROWS($AK$6:$AK$17)-ROWS($AO$6:$AO$17)),IFERROR(INDEX($AW$6:$AW$17, ROWS($BP$4:BP34)-ROWS($AK$6:$AK$17)-ROWS($AO$6:$AO$17)-ROWS($AS$6:$AS$17)),IFERROR(INDEX($BA$6:$BA$17, ROWS($BP$4:BP34)-ROWS($AK$6:$AK$17)-ROWS($AO$6:$AO$17)-ROWS($AS$6:$AS$17)-ROWS($AW$6:$AW$17)),IFERROR(INDEX($BE$6:$BE$17, ROWS($BP$4:BP34)-ROWS($AK$6:$AK$17)-ROWS($AO$6:$AO$17)-ROWS($AS$6:$AS$17)-ROWS($AW$6:$AW$17)-ROWS($BA$6:$BA$17)),IFERROR(INDEX($BI$6:$BI$17, ROWS($BP$4:BP34)-ROWS($AK$6:$AK$17)-ROWS($AO$6:$AO$17)-ROWS($AS$6:$AS$17)-ROWS($AW$6:$AW$17)-ROWS($BA$6:$BA$17)-ROWS($BE$6:$BE$17)), "")))))))</f>
        <v/>
      </c>
      <c r="BQ36" s="316" t="str">
        <f t="shared" ca="1" si="31"/>
        <v/>
      </c>
      <c r="BR36" s="413" t="str">
        <f t="shared" ca="1" si="32"/>
        <v/>
      </c>
      <c r="BS36" s="412" t="str">
        <f ca="1">IF(OR(BT36="",BT36=0),"",MAX(BS$5:BS35)+1)</f>
        <v/>
      </c>
      <c r="BT36" s="316" t="str">
        <f ca="1">IFERROR(INDEX($AJ$22:$AJ$33, ROWS($BT$4:BT34)), IFERROR(INDEX($AN$22:$AN$33, ROWS($BT$4:BT34)-ROWS($AJ$22:$AJ$33)), IFERROR(INDEX($AR$22:$AR$33, ROWS($BT$4:BT34)-ROWS($AJ$22:$AJ$33)-ROWS($AN$22:$AN$33)),IFERROR(INDEX($AV$22:$AV$33, ROWS($BT$4:BT34)-ROWS($AJ$22:$AJ$33)-ROWS($AN$22:$AN$33)-ROWS($AR$22:$AR$33)),IFERROR(INDEX($AZ$22:$AZ$33, ROWS($BT$4:BT34)-ROWS($AJ$22:$AJ$33)-ROWS($AN$22:$AN$33)-ROWS($AR$22:$AR$33)-ROWS($AV$22:$AV$33)),IFERROR(INDEX($BD$22:$BD$33, ROWS($BT$4:BT34)-ROWS($AJ$22:$AJ$33)-ROWS($AN$22:$AN$33)-ROWS($AR$22:$AR$33)-ROWS($AV$22:$AV$33)-ROWS($AZ$22:$AZ$33)),IFERROR(INDEX($BH$22:$BH$33, ROWS($BT$4:BT34)-ROWS($AJ$22:$AJ$33)-ROWS($AN$22:$AN$33)-ROWS($AR$22:$AR$33)-ROWS($AV$22:$AV$33)-ROWS($AZ$22:$AZ$33)-ROWS($BD$22:$BD$33)), "")))))))</f>
        <v/>
      </c>
      <c r="BU36" s="316" t="str">
        <f t="shared" ca="1" si="33"/>
        <v/>
      </c>
      <c r="BV36" s="316" t="str">
        <f ca="1">IF(OR(BW36="",BW36=0),"",MAX(BV$5:BV35)+1)</f>
        <v/>
      </c>
      <c r="BW36" s="316" t="str">
        <f ca="1">IFERROR(INDEX($AK$22:$AK$33, ROWS($BW$4:BW34)), IFERROR(INDEX($AO$22:$AO$33, ROWS($BW$4:BW34)-ROWS($AK$22:$AK$33)), IFERROR(INDEX($AS$22:$AS$33, ROWS($BW$4:BW34)-ROWS($AK$22:$AK$33)-ROWS($AO$22:$AO$33)),IFERROR(INDEX($AW$22:$AW$33, ROWS($BW$4:BW34)-ROWS($AK$22:$AK$33)-ROWS($AO$22:$AO$33)-ROWS($AS$22:$AS$33)),IFERROR(INDEX($BA$22:$BA$33, ROWS($BW$4:BW34)-ROWS($AK$22:$AK$33)-ROWS($AO$22:$AO$33)-ROWS($AS$22:$AS$33)-ROWS($AW$22:$AW$33)),IFERROR(INDEX($BE$22:$BE$33, ROWS($BW$4:BW34)-ROWS($AK$22:$AK$33)-ROWS($AO$22:$AO$33)-ROWS($AS$22:$AS$33)-ROWS($AW$22:$AW$33)-ROWS($BA$22:$BA$33)),IFERROR(INDEX($BI$22:$BI$33, ROWS($BW$4:BW34)-ROWS($AK$22:$AK$33)-ROWS($AO$22:$AO$33)-ROWS($AS$22:$AS$33)-ROWS($AW$22:$AW$33)-ROWS($BA$22:$BA$33)-ROWS($BE$22:$BE$33)), "")))))))</f>
        <v/>
      </c>
      <c r="BX36" s="316" t="str">
        <f t="shared" ca="1" si="34"/>
        <v/>
      </c>
      <c r="BY36" s="413" t="str">
        <f t="shared" ca="1" si="35"/>
        <v/>
      </c>
      <c r="BZ36" s="412" t="str">
        <f ca="1">IF(OR(CA36="",CA36=0),"",MAX(BZ$5:BZ35)+1)</f>
        <v/>
      </c>
      <c r="CA36" s="316" t="str">
        <f ca="1">IFERROR(INDEX($AJ$38:$AJ$49, ROWS($CA$4:CA34)), IFERROR(INDEX($AN$38:$AN$49, ROWS($CA$4:CA34)-ROWS($AJ$38:$AJ$49)), IFERROR(INDEX($AR$38:$AR$49, ROWS($CA$4:CA34)-ROWS($AJ$38:$AJ$49)-ROWS($AN$38:$AN$49)),IFERROR(INDEX($AV$38:$AV$49, ROWS($CA$4:CA34)-ROWS($AJ$38:$AJ$49)-ROWS($AN$38:$AN$49)-ROWS($AR$38:$AR$49)),IFERROR(INDEX($AZ$38:$AZ$49, ROWS($CA$4:CA34)-ROWS($AJ$38:$AJ$49)-ROWS($AN$38:$AN$49)-ROWS($AR$38:$AR$49)-ROWS($AV$38:$AV$49)),IFERROR(INDEX($BD$38:$BD$49, ROWS($CA$4:CA34)-ROWS($AJ$38:$AJ$49)-ROWS($AN$38:$AN$49)-ROWS($AR$38:$AR$49)-ROWS($AV$38:$AV$49)-ROWS($AZ$38:$AZ$49)),IFERROR(INDEX($BH$38:$BH$49, ROWS($CA$4:CA34)-ROWS($AJ$38:$AJ$49)-ROWS($AN$38:$AN$49)-ROWS($AR$38:$AR$49)-ROWS($AV$38:$AV$49)-ROWS($AZ$38:$AZ$49)-ROWS($BD$38:$BD$49)), "")))))))</f>
        <v/>
      </c>
      <c r="CB36" s="316" t="str">
        <f t="shared" ca="1" si="36"/>
        <v/>
      </c>
      <c r="CC36" s="316" t="str">
        <f ca="1">IF(OR(CD36="",CD36=0),"",MAX(CC$5:CC35)+1)</f>
        <v/>
      </c>
      <c r="CD36" s="316" t="str">
        <f ca="1">IFERROR(INDEX($AK$38:$AK$49, ROWS($CD$4:CD34)), IFERROR(INDEX($AO$38:$AO$49, ROWS($CD$4:CD34)-ROWS($AK$38:$AK$49)), IFERROR(INDEX($AS$38:$AS$49, ROWS($CD$4:CD34)-ROWS($AK$38:$AK$49)-ROWS($AO$38:$AO$49)),IFERROR(INDEX($AW$38:$AW$49, ROWS($CD$4:CD34)-ROWS($AK$38:$AK$49)-ROWS($AO$38:$AO$49)-ROWS($AS$38:$AS$49)),IFERROR(INDEX($BA$38:$BA$49, ROWS($CD$4:CD34)-ROWS($AK$38:$AK$49)-ROWS($AO$38:$AO$49)-ROWS($AS$38:$AS$49)-ROWS($AW$38:$AW$49)),IFERROR(INDEX($BE$38:$BE$49, ROWS($CD$4:CD34)-ROWS($AK$38:$AK$49)-ROWS($AO$38:$AO$49)-ROWS($AS$38:$AS$49)-ROWS($AW$38:$AW$49)-ROWS($BA$38:$BA$49)),IFERROR(INDEX($BI$38:$BI$49, ROWS($CD$4:CD34)-ROWS($AK$38:$AK$49)-ROWS($AO$38:$AO$49)-ROWS($AS$38:$AS$49)-ROWS($AW$38:$AW$49)-ROWS($BA$38:$BA$49)-ROWS($BE$38:$BE$49)), "")))))))</f>
        <v/>
      </c>
      <c r="CE36" s="316" t="str">
        <f t="shared" ca="1" si="37"/>
        <v/>
      </c>
      <c r="CF36" s="413" t="str">
        <f t="shared" ca="1" si="38"/>
        <v/>
      </c>
      <c r="CG36" s="412" t="str">
        <f ca="1">IF(OR(CH36="",CH36=0),"",MAX(CG$5:CG35)+1)</f>
        <v/>
      </c>
      <c r="CH36" s="316" t="str">
        <f ca="1">IFERROR(INDEX($AJ$54:$AJ$65, ROWS($CH$4:CH34)), IFERROR(INDEX($AN$54:$AN$65, ROWS($CH$4:CH34)-ROWS($AJ$54:$AJ$65)), IFERROR(INDEX($AR$54:$AR$65, ROWS($CH$4:CH34)-ROWS($AJ$54:$AJ$65)-ROWS($AN$54:$AN$65)),IFERROR(INDEX($AV$54:$AV$65, ROWS($CH$4:CH34)-ROWS($AJ$54:$AJ$65)-ROWS($AN$54:$AN$65)-ROWS($AR$54:$AR$65)),IFERROR(INDEX($AZ$54:$AZ$65, ROWS($CH$4:CH34)-ROWS($AJ$54:$AJ$65)-ROWS($AN$54:$AN$65)-ROWS($AR$54:$AR$65)-ROWS($AV$54:$AV$65)),IFERROR(INDEX($BD$54:$BD$65, ROWS($CH$4:CH34)-ROWS($AJ$54:$AJ$65)-ROWS($AN$54:$AN$65)-ROWS($AR$54:$AR$65)-ROWS($AV$54:$AV$65)-ROWS($AZ$54:$AZ$65)),IFERROR(INDEX($BH$54:$BH$65, ROWS($CH$4:CH34)-ROWS($AJ$54:$AJ$65)-ROWS($AN$54:$AN$65)-ROWS($AR$54:$AR$65)-ROWS($AV$54:$AV$65)-ROWS($AZ$54:$AZ$65)-ROWS($BD$54:$BD$65)), "")))))))</f>
        <v/>
      </c>
      <c r="CI36" s="316" t="str">
        <f t="shared" ca="1" si="39"/>
        <v/>
      </c>
      <c r="CJ36" s="316" t="str">
        <f ca="1">IF(OR(CK36="",CK36=0),"",MAX(CJ$5:CJ35)+1)</f>
        <v/>
      </c>
      <c r="CK36" s="316" t="str">
        <f ca="1">IFERROR(INDEX($AK$54:$AK$65, ROWS($CK$4:CK34)), IFERROR(INDEX($AO$54:$AO$65, ROWS($CK$4:CK34)-ROWS($AK$54:$AK$65)), IFERROR(INDEX($AS$54:$AS$65, ROWS($CK$4:CK34)-ROWS($AK$54:$AK$65)-ROWS($AO$54:$AO$65)),IFERROR(INDEX($AW$54:$AW$65, ROWS($CK$4:CK34)-ROWS($AK$54:$AK$65)-ROWS($AO$54:$AO$65)-ROWS($AS$54:$AS$65)),IFERROR(INDEX($BA$54:$BA$65, ROWS($CK$4:CK34)-ROWS($AK$54:$AK$65)-ROWS($AO$54:$AO$65)-ROWS($AS$54:$AS$65)-ROWS($AW$54:$AW$65)),IFERROR(INDEX($BE$54:$BE$65, ROWS($CK$4:CK34)-ROWS($AK$54:$AK$65)-ROWS($AO$54:$AO$65)-ROWS($AS$54:$AS$65)-ROWS($AW$54:$AW$65)-ROWS($BA$54:$BA$65)),IFERROR(INDEX($BI$54:$BI$65, ROWS($CK$4:CK34)-ROWS($AK$54:$AK$65)-ROWS($AO$54:$AO$65)-ROWS($AS$54:$AS$65)-ROWS($AW$54:$AW$65)-ROWS($BA$54:$BA$65)-ROWS($BE$54:$BE$65)), "")))))))</f>
        <v/>
      </c>
      <c r="CL36" s="316" t="str">
        <f t="shared" ca="1" si="40"/>
        <v/>
      </c>
      <c r="CM36" s="413" t="str">
        <f t="shared" ca="1" si="41"/>
        <v/>
      </c>
      <c r="CN36" s="412" t="str">
        <f ca="1">IF(OR(CO36="",CO36=0),"",MAX(CN$5:CN35)+1)</f>
        <v/>
      </c>
      <c r="CO36" s="316" t="str">
        <f ca="1">IFERROR(INDEX($AJ$70:$AJ$81, ROWS($CO$4:CO34)), IFERROR(INDEX($AN$70:$AN$81, ROWS($CO$4:CO34)-ROWS($AJ$70:$AJ$81)), IFERROR(INDEX($AR$70:$AR$81, ROWS($CO$4:CO34)-ROWS($AJ$70:$AJ$81)-ROWS($AN$70:$AN$81)),IFERROR(INDEX($AV$70:$AV$81, ROWS($CO$4:CO34)-ROWS($AJ$70:$AJ$81)-ROWS($AN$70:$AN$81)-ROWS($AR$70:$AR$81)),IFERROR(INDEX($AZ$70:$AZ$81, ROWS($CO$4:CO34)-ROWS($AJ$70:$AJ$81)-ROWS($AN$70:$AN$81)-ROWS($AR$70:$AR$81)-ROWS($AV$70:$AV$81)),IFERROR(INDEX($BD$70:$BD$81, ROWS($CO$4:CO34)-ROWS($AJ$70:$AJ$81)-ROWS($AN$70:$AN$81)-ROWS($AR$70:$AR$81)-ROWS($AV$70:$AV$81)-ROWS($AZ$70:$AZ$81)),IFERROR(INDEX($BH$70:$BH$81, ROWS($CO$4:CO34)-ROWS($AJ$70:$AJ$81)-ROWS($AN$70:$AN$81)-ROWS($AR$70:$AR$81)-ROWS($AV$70:$AV$81)-ROWS($AZ$70:$AZ$81)-ROWS($BD$70:$BD$81)), "")))))))</f>
        <v/>
      </c>
      <c r="CP36" s="316" t="str">
        <f t="shared" ca="1" si="42"/>
        <v/>
      </c>
      <c r="CQ36" s="316" t="str">
        <f ca="1">IF(OR(CR36="",CR36=0),"",MAX(CQ$5:CQ35)+1)</f>
        <v/>
      </c>
      <c r="CR36" s="316" t="str">
        <f ca="1">IFERROR(INDEX($AK$70:$AK$81, ROWS($CR$4:CR34)), IFERROR(INDEX($AO$70:$AO$81, ROWS($CR$4:CR34)-ROWS($AK$70:$AK$81)), IFERROR(INDEX($AS$70:$AS$81, ROWS($CR$4:CR34)-ROWS($AK$70:$AK$81)-ROWS($AO$70:$AO$81)),IFERROR(INDEX($AW$70:$AW$81, ROWS($CR$4:CR34)-ROWS($AK$70:$AK$81)-ROWS($AO$70:$AO$81)-ROWS($AS$70:$AS$81)),IFERROR(INDEX($BA$70:$BA$81, ROWS($CR$4:CR34)-ROWS($AK$70:$AK$81)-ROWS($AO$70:$AO$81)-ROWS($AS$70:$AS$81)-ROWS($AW$70:$AW$81)),IFERROR(INDEX($BE$70:$BE$81, ROWS($CR$4:CR34)-ROWS($AK$70:$AK$81)-ROWS($AO$70:$AO$81)-ROWS($AS$70:$AS$81)-ROWS($AW$70:$AW$81)-ROWS($BA$70:$BA$81)),IFERROR(INDEX($BI$70:$BI$81, ROWS($CR$4:CR34)-ROWS($AK$70:$AK$81)-ROWS($AO$70:$AO$81)-ROWS($AS$70:$AS$81)-ROWS($AW$70:$AW$81)-ROWS($BA$70:$BA$81)-ROWS($BE$70:$BE$81)), "")))))))</f>
        <v/>
      </c>
      <c r="CS36" s="316" t="str">
        <f t="shared" ca="1" si="43"/>
        <v/>
      </c>
      <c r="CT36" s="413" t="str">
        <f t="shared" ca="1" si="44"/>
        <v/>
      </c>
      <c r="CU36" s="412" t="str">
        <f>IF(OR(CV36="",CV36=0),"",MAX(CU$5:CU35)+1)</f>
        <v/>
      </c>
      <c r="CV36" s="316" t="str">
        <f>IFERROR(INDEX($AJ$86:$AJ$97, ROWS($CV$4:CV34)), IFERROR(INDEX($AN$86:$AN$97, ROWS($CV$4:CV34)-ROWS($AJ$86:$AJ$97)), ""))</f>
        <v/>
      </c>
      <c r="CW36" s="316" t="str">
        <f t="shared" si="45"/>
        <v/>
      </c>
      <c r="CX36" s="316" t="str">
        <f>IF(OR(CY36="",CY36=0),"",MAX(CX$5:CX35)+1)</f>
        <v/>
      </c>
      <c r="CY36" s="316" t="str">
        <f>IFERROR(INDEX($AK$86:$AK$97, ROWS($CY$4:CY34)), IFERROR(INDEX($AO$86:$AO$97, ROWS($CY$4:CY34)-ROWS($AK$86:$AK$97)), ""))</f>
        <v/>
      </c>
      <c r="CZ36" s="316" t="str">
        <f t="shared" si="46"/>
        <v/>
      </c>
      <c r="DA36" s="413" t="str">
        <f t="shared" si="47"/>
        <v/>
      </c>
      <c r="DC36" s="438">
        <f ca="1">IF(OR(DD36="",DD36=0),"",MAX(DC$25:DC35)+1)</f>
        <v>8</v>
      </c>
      <c r="DD36" s="434" t="str">
        <f t="shared" ca="1" si="90"/>
        <v>Car 1 Gas</v>
      </c>
      <c r="DE36" s="413">
        <f t="shared" ca="1" si="91"/>
        <v>50</v>
      </c>
      <c r="DF36" s="431" t="str">
        <f ca="1">IF(OR(DG36="",DG36=0),"",MAX(DF$25:DF35)+1)</f>
        <v/>
      </c>
      <c r="DG36" s="412" t="str">
        <f t="shared" ca="1" si="92"/>
        <v/>
      </c>
      <c r="DH36" s="413" t="str">
        <f t="shared" ca="1" si="93"/>
        <v/>
      </c>
      <c r="DI36" s="412" t="str">
        <f t="shared" ca="1" si="94"/>
        <v/>
      </c>
      <c r="DJ36" s="413" t="str">
        <f t="shared" ca="1" si="95"/>
        <v/>
      </c>
      <c r="DK36" s="412" t="str">
        <f t="shared" ca="1" si="96"/>
        <v/>
      </c>
      <c r="DL36" s="413" t="str">
        <f t="shared" ca="1" si="97"/>
        <v/>
      </c>
      <c r="DN36" s="259"/>
      <c r="DO36" s="259"/>
      <c r="DP36" s="259"/>
      <c r="DQ36" s="259"/>
      <c r="DR36" s="259"/>
      <c r="DS36" s="259"/>
    </row>
    <row r="37" spans="1:123" s="278" customFormat="1" ht="15" customHeight="1" thickBot="1" x14ac:dyDescent="0.35">
      <c r="A37" s="1183"/>
      <c r="B37" s="1182"/>
      <c r="C37" s="1183"/>
      <c r="D37" s="1182"/>
      <c r="E37" s="284"/>
      <c r="F37" s="283"/>
      <c r="G37" s="283"/>
      <c r="H37" s="283"/>
      <c r="I37" s="283"/>
      <c r="J37" s="283"/>
      <c r="K37" s="283"/>
      <c r="L37" s="283"/>
      <c r="M37" s="283"/>
      <c r="N37" s="285"/>
      <c r="P37" s="295" t="str">
        <f t="shared" si="101"/>
        <v/>
      </c>
      <c r="Q37" s="295" t="str">
        <f t="shared" si="100"/>
        <v/>
      </c>
      <c r="R37" s="295" t="str">
        <f t="shared" si="100"/>
        <v/>
      </c>
      <c r="S37" s="296" t="str">
        <f t="shared" si="100"/>
        <v/>
      </c>
      <c r="T37" s="295" t="str">
        <f t="shared" si="100"/>
        <v/>
      </c>
      <c r="U37" s="295" t="str">
        <f t="shared" si="100"/>
        <v/>
      </c>
      <c r="V37" s="1158" t="s">
        <v>507</v>
      </c>
      <c r="W37" s="1159"/>
      <c r="X37" s="445">
        <f>IF(DS112="",0,DS112)</f>
        <v>0</v>
      </c>
      <c r="Y37"/>
      <c r="AB37" s="261"/>
      <c r="AC37" s="358" t="str">
        <f>IF('Data Entry'!H21="","",'Data Entry'!H21)</f>
        <v/>
      </c>
      <c r="AD37" s="356" t="str">
        <f>IF('Data Entry'!G21="","",'Data Entry'!G21)</f>
        <v/>
      </c>
      <c r="AE37" s="363" t="str">
        <f>IF('Data Entry'!J21="","",'Data Entry'!J21)</f>
        <v/>
      </c>
      <c r="AF37" s="402" t="str">
        <f>IF('Data Entry'!I21="","",'Data Entry'!I21)</f>
        <v/>
      </c>
      <c r="AG37" s="301"/>
      <c r="AH37"/>
      <c r="AI37" s="312"/>
      <c r="AJ37" s="313" t="s">
        <v>483</v>
      </c>
      <c r="AK37" s="313" t="s">
        <v>13</v>
      </c>
      <c r="AL37" s="314" t="s">
        <v>11</v>
      </c>
      <c r="AM37" s="312"/>
      <c r="AN37" s="313" t="s">
        <v>483</v>
      </c>
      <c r="AO37" s="313" t="s">
        <v>13</v>
      </c>
      <c r="AP37" s="314" t="s">
        <v>11</v>
      </c>
      <c r="AQ37" s="312"/>
      <c r="AR37" s="313" t="s">
        <v>483</v>
      </c>
      <c r="AS37" s="313" t="s">
        <v>13</v>
      </c>
      <c r="AT37" s="314" t="s">
        <v>11</v>
      </c>
      <c r="AU37" s="312"/>
      <c r="AV37" s="313" t="s">
        <v>483</v>
      </c>
      <c r="AW37" s="313" t="s">
        <v>13</v>
      </c>
      <c r="AX37" s="314" t="s">
        <v>11</v>
      </c>
      <c r="AY37" s="312"/>
      <c r="AZ37" s="313" t="s">
        <v>483</v>
      </c>
      <c r="BA37" s="313" t="s">
        <v>13</v>
      </c>
      <c r="BB37" s="314" t="s">
        <v>11</v>
      </c>
      <c r="BC37" s="312"/>
      <c r="BD37" s="313" t="s">
        <v>483</v>
      </c>
      <c r="BE37" s="313" t="s">
        <v>13</v>
      </c>
      <c r="BF37" s="314" t="s">
        <v>11</v>
      </c>
      <c r="BG37" s="312"/>
      <c r="BH37" s="313" t="s">
        <v>483</v>
      </c>
      <c r="BI37" s="313" t="s">
        <v>13</v>
      </c>
      <c r="BJ37" s="314" t="s">
        <v>11</v>
      </c>
      <c r="BL37" s="412" t="str">
        <f ca="1">IF(OR(BM37="",BM37=0),"",MAX(BL$5:BL36)+1)</f>
        <v/>
      </c>
      <c r="BM37" s="316" t="str">
        <f ca="1">IFERROR(INDEX($AJ$6:$AJ$17, ROWS(BM$4:$BM35)), IFERROR(INDEX($AN$6:$AN$17, ROWS(BM$4:$BM35)-ROWS($AJ$6:$AJ$17)), IFERROR(INDEX($AR$6:$AR$17, ROWS(BM$4:$BM35)-ROWS($AJ$6:$AJ$17)-ROWS($AN$6:$AN$17)),IFERROR(INDEX($AV$6:$AV$17, ROWS(BM$4:$BM35)-ROWS($AJ$6:$AJ$17)-ROWS($AN$6:$AN$17)-ROWS($AR$6:$AR$17)),IFERROR(INDEX($AZ$6:$AZ$17, ROWS(BM$4:$BM35)-ROWS($AJ$6:$AJ$17)-ROWS($AN$6:$AN$17)-ROWS($AR$6:$AR$17)-ROWS($AV$6:$AV$17)),IFERROR(INDEX($BD$6:$BD$17, ROWS(BM$4:$BM35)-ROWS($AJ$6:$AJ$17)-ROWS($AN$6:$AN$17)-ROWS($AR$6:$AR$17)-ROWS($AV$6:$AV$17)-ROWS($AZ$6:$AZ$17)),IFERROR(INDEX($BH$6:$BH$17, ROWS(BM$4:$BM35)-ROWS($AJ$6:$AJ$17)-ROWS($AN$6:$AN$17)-ROWS($AR$6:$AR$17)-ROWS($AV$6:$AV$17)-ROWS($AZ$6:$AZ$17)-ROWS($BD$6:$BD$17)), "")))))))</f>
        <v/>
      </c>
      <c r="BN37" s="316" t="str">
        <f t="shared" ca="1" si="30"/>
        <v/>
      </c>
      <c r="BO37" s="316" t="str">
        <f ca="1">IF(OR(BP37="",BP37=0),"",MAX(BO$5:BO36)+1)</f>
        <v/>
      </c>
      <c r="BP37" s="316" t="str">
        <f ca="1">IFERROR(INDEX($AK$6:$AK$17, ROWS($BP$4:BP35)), IFERROR(INDEX($AO$6:$AO$17, ROWS($BP$4:BP35)-ROWS($AK$6:$AK$17)), IFERROR(INDEX($AS$6:$AS$17, ROWS($BP$4:BP35)-ROWS($AK$6:$AK$17)-ROWS($AO$6:$AO$17)),IFERROR(INDEX($AW$6:$AW$17, ROWS($BP$4:BP35)-ROWS($AK$6:$AK$17)-ROWS($AO$6:$AO$17)-ROWS($AS$6:$AS$17)),IFERROR(INDEX($BA$6:$BA$17, ROWS($BP$4:BP35)-ROWS($AK$6:$AK$17)-ROWS($AO$6:$AO$17)-ROWS($AS$6:$AS$17)-ROWS($AW$6:$AW$17)),IFERROR(INDEX($BE$6:$BE$17, ROWS($BP$4:BP35)-ROWS($AK$6:$AK$17)-ROWS($AO$6:$AO$17)-ROWS($AS$6:$AS$17)-ROWS($AW$6:$AW$17)-ROWS($BA$6:$BA$17)),IFERROR(INDEX($BI$6:$BI$17, ROWS($BP$4:BP35)-ROWS($AK$6:$AK$17)-ROWS($AO$6:$AO$17)-ROWS($AS$6:$AS$17)-ROWS($AW$6:$AW$17)-ROWS($BA$6:$BA$17)-ROWS($BE$6:$BE$17)), "")))))))</f>
        <v/>
      </c>
      <c r="BQ37" s="316" t="str">
        <f t="shared" ca="1" si="31"/>
        <v/>
      </c>
      <c r="BR37" s="413" t="str">
        <f t="shared" ca="1" si="32"/>
        <v/>
      </c>
      <c r="BS37" s="412" t="str">
        <f ca="1">IF(OR(BT37="",BT37=0),"",MAX(BS$5:BS36)+1)</f>
        <v/>
      </c>
      <c r="BT37" s="316" t="str">
        <f ca="1">IFERROR(INDEX($AJ$22:$AJ$33, ROWS($BT$4:BT35)), IFERROR(INDEX($AN$22:$AN$33, ROWS($BT$4:BT35)-ROWS($AJ$22:$AJ$33)), IFERROR(INDEX($AR$22:$AR$33, ROWS($BT$4:BT35)-ROWS($AJ$22:$AJ$33)-ROWS($AN$22:$AN$33)),IFERROR(INDEX($AV$22:$AV$33, ROWS($BT$4:BT35)-ROWS($AJ$22:$AJ$33)-ROWS($AN$22:$AN$33)-ROWS($AR$22:$AR$33)),IFERROR(INDEX($AZ$22:$AZ$33, ROWS($BT$4:BT35)-ROWS($AJ$22:$AJ$33)-ROWS($AN$22:$AN$33)-ROWS($AR$22:$AR$33)-ROWS($AV$22:$AV$33)),IFERROR(INDEX($BD$22:$BD$33, ROWS($BT$4:BT35)-ROWS($AJ$22:$AJ$33)-ROWS($AN$22:$AN$33)-ROWS($AR$22:$AR$33)-ROWS($AV$22:$AV$33)-ROWS($AZ$22:$AZ$33)),IFERROR(INDEX($BH$22:$BH$33, ROWS($BT$4:BT35)-ROWS($AJ$22:$AJ$33)-ROWS($AN$22:$AN$33)-ROWS($AR$22:$AR$33)-ROWS($AV$22:$AV$33)-ROWS($AZ$22:$AZ$33)-ROWS($BD$22:$BD$33)), "")))))))</f>
        <v/>
      </c>
      <c r="BU37" s="316" t="str">
        <f t="shared" ca="1" si="33"/>
        <v/>
      </c>
      <c r="BV37" s="316" t="str">
        <f ca="1">IF(OR(BW37="",BW37=0),"",MAX(BV$5:BV36)+1)</f>
        <v/>
      </c>
      <c r="BW37" s="316" t="str">
        <f ca="1">IFERROR(INDEX($AK$22:$AK$33, ROWS($BW$4:BW35)), IFERROR(INDEX($AO$22:$AO$33, ROWS($BW$4:BW35)-ROWS($AK$22:$AK$33)), IFERROR(INDEX($AS$22:$AS$33, ROWS($BW$4:BW35)-ROWS($AK$22:$AK$33)-ROWS($AO$22:$AO$33)),IFERROR(INDEX($AW$22:$AW$33, ROWS($BW$4:BW35)-ROWS($AK$22:$AK$33)-ROWS($AO$22:$AO$33)-ROWS($AS$22:$AS$33)),IFERROR(INDEX($BA$22:$BA$33, ROWS($BW$4:BW35)-ROWS($AK$22:$AK$33)-ROWS($AO$22:$AO$33)-ROWS($AS$22:$AS$33)-ROWS($AW$22:$AW$33)),IFERROR(INDEX($BE$22:$BE$33, ROWS($BW$4:BW35)-ROWS($AK$22:$AK$33)-ROWS($AO$22:$AO$33)-ROWS($AS$22:$AS$33)-ROWS($AW$22:$AW$33)-ROWS($BA$22:$BA$33)),IFERROR(INDEX($BI$22:$BI$33, ROWS($BW$4:BW35)-ROWS($AK$22:$AK$33)-ROWS($AO$22:$AO$33)-ROWS($AS$22:$AS$33)-ROWS($AW$22:$AW$33)-ROWS($BA$22:$BA$33)-ROWS($BE$22:$BE$33)), "")))))))</f>
        <v/>
      </c>
      <c r="BX37" s="316" t="str">
        <f t="shared" ca="1" si="34"/>
        <v/>
      </c>
      <c r="BY37" s="413" t="str">
        <f t="shared" ca="1" si="35"/>
        <v/>
      </c>
      <c r="BZ37" s="412" t="str">
        <f ca="1">IF(OR(CA37="",CA37=0),"",MAX(BZ$5:BZ36)+1)</f>
        <v/>
      </c>
      <c r="CA37" s="316" t="str">
        <f ca="1">IFERROR(INDEX($AJ$38:$AJ$49, ROWS($CA$4:CA35)), IFERROR(INDEX($AN$38:$AN$49, ROWS($CA$4:CA35)-ROWS($AJ$38:$AJ$49)), IFERROR(INDEX($AR$38:$AR$49, ROWS($CA$4:CA35)-ROWS($AJ$38:$AJ$49)-ROWS($AN$38:$AN$49)),IFERROR(INDEX($AV$38:$AV$49, ROWS($CA$4:CA35)-ROWS($AJ$38:$AJ$49)-ROWS($AN$38:$AN$49)-ROWS($AR$38:$AR$49)),IFERROR(INDEX($AZ$38:$AZ$49, ROWS($CA$4:CA35)-ROWS($AJ$38:$AJ$49)-ROWS($AN$38:$AN$49)-ROWS($AR$38:$AR$49)-ROWS($AV$38:$AV$49)),IFERROR(INDEX($BD$38:$BD$49, ROWS($CA$4:CA35)-ROWS($AJ$38:$AJ$49)-ROWS($AN$38:$AN$49)-ROWS($AR$38:$AR$49)-ROWS($AV$38:$AV$49)-ROWS($AZ$38:$AZ$49)),IFERROR(INDEX($BH$38:$BH$49, ROWS($CA$4:CA35)-ROWS($AJ$38:$AJ$49)-ROWS($AN$38:$AN$49)-ROWS($AR$38:$AR$49)-ROWS($AV$38:$AV$49)-ROWS($AZ$38:$AZ$49)-ROWS($BD$38:$BD$49)), "")))))))</f>
        <v/>
      </c>
      <c r="CB37" s="316" t="str">
        <f t="shared" ca="1" si="36"/>
        <v/>
      </c>
      <c r="CC37" s="316" t="str">
        <f ca="1">IF(OR(CD37="",CD37=0),"",MAX(CC$5:CC36)+1)</f>
        <v/>
      </c>
      <c r="CD37" s="316" t="str">
        <f ca="1">IFERROR(INDEX($AK$38:$AK$49, ROWS($CD$4:CD35)), IFERROR(INDEX($AO$38:$AO$49, ROWS($CD$4:CD35)-ROWS($AK$38:$AK$49)), IFERROR(INDEX($AS$38:$AS$49, ROWS($CD$4:CD35)-ROWS($AK$38:$AK$49)-ROWS($AO$38:$AO$49)),IFERROR(INDEX($AW$38:$AW$49, ROWS($CD$4:CD35)-ROWS($AK$38:$AK$49)-ROWS($AO$38:$AO$49)-ROWS($AS$38:$AS$49)),IFERROR(INDEX($BA$38:$BA$49, ROWS($CD$4:CD35)-ROWS($AK$38:$AK$49)-ROWS($AO$38:$AO$49)-ROWS($AS$38:$AS$49)-ROWS($AW$38:$AW$49)),IFERROR(INDEX($BE$38:$BE$49, ROWS($CD$4:CD35)-ROWS($AK$38:$AK$49)-ROWS($AO$38:$AO$49)-ROWS($AS$38:$AS$49)-ROWS($AW$38:$AW$49)-ROWS($BA$38:$BA$49)),IFERROR(INDEX($BI$38:$BI$49, ROWS($CD$4:CD35)-ROWS($AK$38:$AK$49)-ROWS($AO$38:$AO$49)-ROWS($AS$38:$AS$49)-ROWS($AW$38:$AW$49)-ROWS($BA$38:$BA$49)-ROWS($BE$38:$BE$49)), "")))))))</f>
        <v/>
      </c>
      <c r="CE37" s="316" t="str">
        <f t="shared" ca="1" si="37"/>
        <v/>
      </c>
      <c r="CF37" s="413" t="str">
        <f t="shared" ca="1" si="38"/>
        <v/>
      </c>
      <c r="CG37" s="412" t="str">
        <f ca="1">IF(OR(CH37="",CH37=0),"",MAX(CG$5:CG36)+1)</f>
        <v/>
      </c>
      <c r="CH37" s="316" t="str">
        <f ca="1">IFERROR(INDEX($AJ$54:$AJ$65, ROWS($CH$4:CH35)), IFERROR(INDEX($AN$54:$AN$65, ROWS($CH$4:CH35)-ROWS($AJ$54:$AJ$65)), IFERROR(INDEX($AR$54:$AR$65, ROWS($CH$4:CH35)-ROWS($AJ$54:$AJ$65)-ROWS($AN$54:$AN$65)),IFERROR(INDEX($AV$54:$AV$65, ROWS($CH$4:CH35)-ROWS($AJ$54:$AJ$65)-ROWS($AN$54:$AN$65)-ROWS($AR$54:$AR$65)),IFERROR(INDEX($AZ$54:$AZ$65, ROWS($CH$4:CH35)-ROWS($AJ$54:$AJ$65)-ROWS($AN$54:$AN$65)-ROWS($AR$54:$AR$65)-ROWS($AV$54:$AV$65)),IFERROR(INDEX($BD$54:$BD$65, ROWS($CH$4:CH35)-ROWS($AJ$54:$AJ$65)-ROWS($AN$54:$AN$65)-ROWS($AR$54:$AR$65)-ROWS($AV$54:$AV$65)-ROWS($AZ$54:$AZ$65)),IFERROR(INDEX($BH$54:$BH$65, ROWS($CH$4:CH35)-ROWS($AJ$54:$AJ$65)-ROWS($AN$54:$AN$65)-ROWS($AR$54:$AR$65)-ROWS($AV$54:$AV$65)-ROWS($AZ$54:$AZ$65)-ROWS($BD$54:$BD$65)), "")))))))</f>
        <v/>
      </c>
      <c r="CI37" s="316" t="str">
        <f t="shared" ca="1" si="39"/>
        <v/>
      </c>
      <c r="CJ37" s="316" t="str">
        <f ca="1">IF(OR(CK37="",CK37=0),"",MAX(CJ$5:CJ36)+1)</f>
        <v/>
      </c>
      <c r="CK37" s="316" t="str">
        <f ca="1">IFERROR(INDEX($AK$54:$AK$65, ROWS($CK$4:CK35)), IFERROR(INDEX($AO$54:$AO$65, ROWS($CK$4:CK35)-ROWS($AK$54:$AK$65)), IFERROR(INDEX($AS$54:$AS$65, ROWS($CK$4:CK35)-ROWS($AK$54:$AK$65)-ROWS($AO$54:$AO$65)),IFERROR(INDEX($AW$54:$AW$65, ROWS($CK$4:CK35)-ROWS($AK$54:$AK$65)-ROWS($AO$54:$AO$65)-ROWS($AS$54:$AS$65)),IFERROR(INDEX($BA$54:$BA$65, ROWS($CK$4:CK35)-ROWS($AK$54:$AK$65)-ROWS($AO$54:$AO$65)-ROWS($AS$54:$AS$65)-ROWS($AW$54:$AW$65)),IFERROR(INDEX($BE$54:$BE$65, ROWS($CK$4:CK35)-ROWS($AK$54:$AK$65)-ROWS($AO$54:$AO$65)-ROWS($AS$54:$AS$65)-ROWS($AW$54:$AW$65)-ROWS($BA$54:$BA$65)),IFERROR(INDEX($BI$54:$BI$65, ROWS($CK$4:CK35)-ROWS($AK$54:$AK$65)-ROWS($AO$54:$AO$65)-ROWS($AS$54:$AS$65)-ROWS($AW$54:$AW$65)-ROWS($BA$54:$BA$65)-ROWS($BE$54:$BE$65)), "")))))))</f>
        <v/>
      </c>
      <c r="CL37" s="316" t="str">
        <f t="shared" ca="1" si="40"/>
        <v/>
      </c>
      <c r="CM37" s="413" t="str">
        <f t="shared" ca="1" si="41"/>
        <v/>
      </c>
      <c r="CN37" s="412" t="str">
        <f ca="1">IF(OR(CO37="",CO37=0),"",MAX(CN$5:CN36)+1)</f>
        <v/>
      </c>
      <c r="CO37" s="316" t="str">
        <f ca="1">IFERROR(INDEX($AJ$70:$AJ$81, ROWS($CO$4:CO35)), IFERROR(INDEX($AN$70:$AN$81, ROWS($CO$4:CO35)-ROWS($AJ$70:$AJ$81)), IFERROR(INDEX($AR$70:$AR$81, ROWS($CO$4:CO35)-ROWS($AJ$70:$AJ$81)-ROWS($AN$70:$AN$81)),IFERROR(INDEX($AV$70:$AV$81, ROWS($CO$4:CO35)-ROWS($AJ$70:$AJ$81)-ROWS($AN$70:$AN$81)-ROWS($AR$70:$AR$81)),IFERROR(INDEX($AZ$70:$AZ$81, ROWS($CO$4:CO35)-ROWS($AJ$70:$AJ$81)-ROWS($AN$70:$AN$81)-ROWS($AR$70:$AR$81)-ROWS($AV$70:$AV$81)),IFERROR(INDEX($BD$70:$BD$81, ROWS($CO$4:CO35)-ROWS($AJ$70:$AJ$81)-ROWS($AN$70:$AN$81)-ROWS($AR$70:$AR$81)-ROWS($AV$70:$AV$81)-ROWS($AZ$70:$AZ$81)),IFERROR(INDEX($BH$70:$BH$81, ROWS($CO$4:CO35)-ROWS($AJ$70:$AJ$81)-ROWS($AN$70:$AN$81)-ROWS($AR$70:$AR$81)-ROWS($AV$70:$AV$81)-ROWS($AZ$70:$AZ$81)-ROWS($BD$70:$BD$81)), "")))))))</f>
        <v/>
      </c>
      <c r="CP37" s="316" t="str">
        <f t="shared" ca="1" si="42"/>
        <v/>
      </c>
      <c r="CQ37" s="316" t="str">
        <f ca="1">IF(OR(CR37="",CR37=0),"",MAX(CQ$5:CQ36)+1)</f>
        <v/>
      </c>
      <c r="CR37" s="316" t="str">
        <f ca="1">IFERROR(INDEX($AK$70:$AK$81, ROWS($CR$4:CR35)), IFERROR(INDEX($AO$70:$AO$81, ROWS($CR$4:CR35)-ROWS($AK$70:$AK$81)), IFERROR(INDEX($AS$70:$AS$81, ROWS($CR$4:CR35)-ROWS($AK$70:$AK$81)-ROWS($AO$70:$AO$81)),IFERROR(INDEX($AW$70:$AW$81, ROWS($CR$4:CR35)-ROWS($AK$70:$AK$81)-ROWS($AO$70:$AO$81)-ROWS($AS$70:$AS$81)),IFERROR(INDEX($BA$70:$BA$81, ROWS($CR$4:CR35)-ROWS($AK$70:$AK$81)-ROWS($AO$70:$AO$81)-ROWS($AS$70:$AS$81)-ROWS($AW$70:$AW$81)),IFERROR(INDEX($BE$70:$BE$81, ROWS($CR$4:CR35)-ROWS($AK$70:$AK$81)-ROWS($AO$70:$AO$81)-ROWS($AS$70:$AS$81)-ROWS($AW$70:$AW$81)-ROWS($BA$70:$BA$81)),IFERROR(INDEX($BI$70:$BI$81, ROWS($CR$4:CR35)-ROWS($AK$70:$AK$81)-ROWS($AO$70:$AO$81)-ROWS($AS$70:$AS$81)-ROWS($AW$70:$AW$81)-ROWS($BA$70:$BA$81)-ROWS($BE$70:$BE$81)), "")))))))</f>
        <v/>
      </c>
      <c r="CS37" s="316" t="str">
        <f t="shared" ca="1" si="43"/>
        <v/>
      </c>
      <c r="CT37" s="413" t="str">
        <f t="shared" ca="1" si="44"/>
        <v/>
      </c>
      <c r="CU37" s="412" t="str">
        <f>IF(OR(CV37="",CV37=0),"",MAX(CU$5:CU36)+1)</f>
        <v/>
      </c>
      <c r="CV37" s="316" t="str">
        <f>IFERROR(INDEX($AJ$86:$AJ$97, ROWS($CV$4:CV35)), IFERROR(INDEX($AN$86:$AN$97, ROWS($CV$4:CV35)-ROWS($AJ$86:$AJ$97)), ""))</f>
        <v/>
      </c>
      <c r="CW37" s="316" t="str">
        <f t="shared" si="45"/>
        <v/>
      </c>
      <c r="CX37" s="316" t="str">
        <f>IF(OR(CY37="",CY37=0),"",MAX(CX$5:CX36)+1)</f>
        <v/>
      </c>
      <c r="CY37" s="316" t="str">
        <f>IFERROR(INDEX($AK$86:$AK$97, ROWS($CY$4:CY35)), IFERROR(INDEX($AO$86:$AO$97, ROWS($CY$4:CY35)-ROWS($AK$86:$AK$97)), ""))</f>
        <v/>
      </c>
      <c r="CZ37" s="316" t="str">
        <f t="shared" si="46"/>
        <v/>
      </c>
      <c r="DA37" s="413" t="str">
        <f t="shared" si="47"/>
        <v/>
      </c>
      <c r="DC37" s="438" t="str">
        <f ca="1">IF(OR(DD37="",DD37=0),"",MAX(DC$25:DC36)+1)</f>
        <v/>
      </c>
      <c r="DD37" s="435" t="str">
        <f t="shared" ca="1" si="90"/>
        <v/>
      </c>
      <c r="DE37" s="413" t="str">
        <f t="shared" ca="1" si="91"/>
        <v/>
      </c>
      <c r="DF37" s="432" t="str">
        <f ca="1">IF(OR(DG37="",DG37=0),"",MAX(DF$25:DF36)+1)</f>
        <v/>
      </c>
      <c r="DG37" s="414" t="str">
        <f t="shared" ca="1" si="92"/>
        <v/>
      </c>
      <c r="DH37" s="415" t="str">
        <f t="shared" ca="1" si="93"/>
        <v/>
      </c>
      <c r="DI37" s="414" t="str">
        <f t="shared" ca="1" si="94"/>
        <v/>
      </c>
      <c r="DJ37" s="413" t="str">
        <f t="shared" ca="1" si="95"/>
        <v/>
      </c>
      <c r="DK37" s="414" t="str">
        <f t="shared" ca="1" si="96"/>
        <v/>
      </c>
      <c r="DL37" s="415" t="str">
        <f t="shared" ca="1" si="97"/>
        <v/>
      </c>
    </row>
    <row r="38" spans="1:123" s="278" customFormat="1" ht="15" customHeight="1" x14ac:dyDescent="0.3">
      <c r="A38" s="1183"/>
      <c r="B38" s="1182"/>
      <c r="C38" s="1183"/>
      <c r="D38" s="1182"/>
      <c r="E38" s="284"/>
      <c r="F38" s="283"/>
      <c r="G38" s="283"/>
      <c r="H38" s="283"/>
      <c r="I38" s="283"/>
      <c r="J38" s="283"/>
      <c r="K38" s="283"/>
      <c r="L38" s="283"/>
      <c r="M38" s="283"/>
      <c r="N38" s="285"/>
      <c r="P38" s="295" t="str">
        <f t="shared" si="101"/>
        <v/>
      </c>
      <c r="Q38" s="295" t="str">
        <f t="shared" si="100"/>
        <v/>
      </c>
      <c r="R38" s="295" t="str">
        <f t="shared" si="100"/>
        <v/>
      </c>
      <c r="S38" s="296" t="str">
        <f t="shared" si="100"/>
        <v/>
      </c>
      <c r="T38" s="295" t="str">
        <f t="shared" si="100"/>
        <v/>
      </c>
      <c r="U38" s="295" t="str">
        <f t="shared" si="100"/>
        <v/>
      </c>
      <c r="V38" s="1158" t="s">
        <v>508</v>
      </c>
      <c r="W38" s="1159"/>
      <c r="X38" s="445">
        <f ca="1">IF(X34="",0,X34)</f>
        <v>13816.449999999999</v>
      </c>
      <c r="Y38"/>
      <c r="AB38" s="261"/>
      <c r="AC38" s="358" t="str">
        <f>IF('Data Entry'!H22="","",'Data Entry'!H22)</f>
        <v/>
      </c>
      <c r="AD38" s="356" t="str">
        <f>IF('Data Entry'!G22="","",'Data Entry'!G22)</f>
        <v/>
      </c>
      <c r="AE38" s="363" t="str">
        <f>IF('Data Entry'!J22="","",'Data Entry'!J22)</f>
        <v/>
      </c>
      <c r="AF38" s="402" t="str">
        <f>IF('Data Entry'!I22="","",'Data Entry'!I22)</f>
        <v/>
      </c>
      <c r="AG38" s="301"/>
      <c r="AH38"/>
      <c r="AI38" s="304">
        <f ca="1">IFERROR(MATCH($AI$36,OFFSET($AC$1,AI37,,1000),0)+AI37,"")</f>
        <v>133</v>
      </c>
      <c r="AJ38" s="305" t="str">
        <f t="shared" ref="AJ38:AJ49" ca="1" si="102">IFERROR(INDEX(AD:AD,AI38),"")</f>
        <v>Groceries</v>
      </c>
      <c r="AK38" s="306">
        <f t="shared" ref="AK38:AK49" ca="1" si="103">IFERROR(INDEX(AE:AE,AI38),"")</f>
        <v>125</v>
      </c>
      <c r="AL38" s="307" t="str">
        <f t="shared" ref="AL38:AL49" ca="1" si="104">IFERROR(INDEX(AF:AF,AI38),"")</f>
        <v>Liquid Bills</v>
      </c>
      <c r="AM38" s="304">
        <f ca="1">IFERROR(MATCH($AM$36,OFFSET($AC$1,AM37,,1000),0)+AM37,"")</f>
        <v>14</v>
      </c>
      <c r="AN38" s="305" t="str">
        <f t="shared" ref="AN38:AN49" ca="1" si="105">IFERROR(INDEX(AD:AD,AM38),"")</f>
        <v>Netflix</v>
      </c>
      <c r="AO38" s="306">
        <f t="shared" ref="AO38:AO49" ca="1" si="106">IFERROR(INDEX(AE:AE,AM38),"")</f>
        <v>14.95</v>
      </c>
      <c r="AP38" s="307" t="str">
        <f t="shared" ref="AP38:AP49" ca="1" si="107">IFERROR(INDEX(AF:AF,AM38),"")</f>
        <v>Monthly</v>
      </c>
      <c r="AQ38" s="304">
        <f ca="1">IFERROR(MATCH($AQ$36,OFFSET($AC$1,AQ37,,1000),0)+AQ37,"")</f>
        <v>33</v>
      </c>
      <c r="AR38" s="305" t="str">
        <f t="shared" ref="AR38:AR49" ca="1" si="108">IFERROR(INDEX(AD:AD,AQ38),"")</f>
        <v>D. Store Card 4</v>
      </c>
      <c r="AS38" s="306">
        <f t="shared" ref="AS38:AS49" ca="1" si="109">IFERROR(INDEX(AE:AE,AQ38),"")</f>
        <v>30</v>
      </c>
      <c r="AT38" s="307">
        <f t="shared" ref="AT38:AT49" ca="1" si="110">IFERROR(INDEX(AF:AF,AQ38),"")</f>
        <v>120</v>
      </c>
      <c r="AU38" s="304">
        <f ca="1">IFERROR(MATCH($AU$36,OFFSET($AC$1,AU37,,1000),0)+AU37,"")</f>
        <v>30</v>
      </c>
      <c r="AV38" s="305" t="str">
        <f t="shared" ref="AV38:AV49" ca="1" si="111">IFERROR(INDEX(AD:AD,AU38),"")</f>
        <v>D. Store Card 1</v>
      </c>
      <c r="AW38" s="306">
        <f t="shared" ref="AW38:AW49" ca="1" si="112">IFERROR(INDEX(AE:AE,AU38),"")</f>
        <v>30</v>
      </c>
      <c r="AX38" s="307">
        <f t="shared" ref="AX38:AX49" ca="1" si="113">IFERROR(INDEX(AF:AF,AU38),"")</f>
        <v>200</v>
      </c>
      <c r="AY38" s="304" t="str">
        <f ca="1">IFERROR(MATCH($AY$36,OFFSET($AC$1,AY37,,1000),0)+AY37,"")</f>
        <v/>
      </c>
      <c r="AZ38" s="305" t="str">
        <f t="shared" ref="AZ38:AZ49" ca="1" si="114">IFERROR(INDEX(AD:AD,AY38),"")</f>
        <v/>
      </c>
      <c r="BA38" s="306" t="str">
        <f t="shared" ref="BA38:BA49" ca="1" si="115">IFERROR(INDEX(AE:AE,AY38),"")</f>
        <v/>
      </c>
      <c r="BB38" s="307" t="str">
        <f t="shared" ref="BB38:BB49" ca="1" si="116">IFERROR(INDEX(AF:AF,AY38),"")</f>
        <v/>
      </c>
      <c r="BC38" s="304">
        <f ca="1">IFERROR(MATCH($BC$36,OFFSET($AC$1,BC37,,1000),0)+BC37,"")</f>
        <v>11</v>
      </c>
      <c r="BD38" s="305" t="str">
        <f t="shared" ref="BD38:BD49" ca="1" si="117">IFERROR(INDEX(AD:AD,BC38),"")</f>
        <v>Roth IRA</v>
      </c>
      <c r="BE38" s="306">
        <f t="shared" ref="BE38:BE49" ca="1" si="118">IFERROR(INDEX(AE:AE,BC38),"")</f>
        <v>100</v>
      </c>
      <c r="BF38" s="307" t="str">
        <f t="shared" ref="BF38:BF49" ca="1" si="119">IFERROR(INDEX(AF:AF,BC38),"")</f>
        <v>Monthly</v>
      </c>
      <c r="BG38" s="304">
        <f ca="1">IFERROR(MATCH($BG$36,OFFSET($AC$1,BG37,,1000),0)+BG37,"")</f>
        <v>12</v>
      </c>
      <c r="BH38" s="305" t="str">
        <f t="shared" ref="BH38:BH49" ca="1" si="120">IFERROR(INDEX(AD:AD,BG38),"")</f>
        <v>Audible</v>
      </c>
      <c r="BI38" s="306">
        <f t="shared" ref="BI38:BI49" ca="1" si="121">IFERROR(INDEX(AE:AE,BG38),"")</f>
        <v>14.95</v>
      </c>
      <c r="BJ38" s="307" t="str">
        <f t="shared" ref="BJ38:BJ49" ca="1" si="122">IFERROR(INDEX(AF:AF,BG38),"")</f>
        <v>Monthly</v>
      </c>
      <c r="BL38" s="412" t="str">
        <f ca="1">IF(OR(BM38="",BM38=0),"",MAX(BL$5:BL37)+1)</f>
        <v/>
      </c>
      <c r="BM38" s="316" t="str">
        <f ca="1">IFERROR(INDEX($AJ$6:$AJ$17, ROWS(BM$4:$BM36)), IFERROR(INDEX($AN$6:$AN$17, ROWS(BM$4:$BM36)-ROWS($AJ$6:$AJ$17)), IFERROR(INDEX($AR$6:$AR$17, ROWS(BM$4:$BM36)-ROWS($AJ$6:$AJ$17)-ROWS($AN$6:$AN$17)),IFERROR(INDEX($AV$6:$AV$17, ROWS(BM$4:$BM36)-ROWS($AJ$6:$AJ$17)-ROWS($AN$6:$AN$17)-ROWS($AR$6:$AR$17)),IFERROR(INDEX($AZ$6:$AZ$17, ROWS(BM$4:$BM36)-ROWS($AJ$6:$AJ$17)-ROWS($AN$6:$AN$17)-ROWS($AR$6:$AR$17)-ROWS($AV$6:$AV$17)),IFERROR(INDEX($BD$6:$BD$17, ROWS(BM$4:$BM36)-ROWS($AJ$6:$AJ$17)-ROWS($AN$6:$AN$17)-ROWS($AR$6:$AR$17)-ROWS($AV$6:$AV$17)-ROWS($AZ$6:$AZ$17)),IFERROR(INDEX($BH$6:$BH$17, ROWS(BM$4:$BM36)-ROWS($AJ$6:$AJ$17)-ROWS($AN$6:$AN$17)-ROWS($AR$6:$AR$17)-ROWS($AV$6:$AV$17)-ROWS($AZ$6:$AZ$17)-ROWS($BD$6:$BD$17)), "")))))))</f>
        <v/>
      </c>
      <c r="BN38" s="316" t="str">
        <f t="shared" ca="1" si="30"/>
        <v/>
      </c>
      <c r="BO38" s="316" t="str">
        <f ca="1">IF(OR(BP38="",BP38=0),"",MAX(BO$5:BO37)+1)</f>
        <v/>
      </c>
      <c r="BP38" s="316" t="str">
        <f ca="1">IFERROR(INDEX($AK$6:$AK$17, ROWS($BP$4:BP36)), IFERROR(INDEX($AO$6:$AO$17, ROWS($BP$4:BP36)-ROWS($AK$6:$AK$17)), IFERROR(INDEX($AS$6:$AS$17, ROWS($BP$4:BP36)-ROWS($AK$6:$AK$17)-ROWS($AO$6:$AO$17)),IFERROR(INDEX($AW$6:$AW$17, ROWS($BP$4:BP36)-ROWS($AK$6:$AK$17)-ROWS($AO$6:$AO$17)-ROWS($AS$6:$AS$17)),IFERROR(INDEX($BA$6:$BA$17, ROWS($BP$4:BP36)-ROWS($AK$6:$AK$17)-ROWS($AO$6:$AO$17)-ROWS($AS$6:$AS$17)-ROWS($AW$6:$AW$17)),IFERROR(INDEX($BE$6:$BE$17, ROWS($BP$4:BP36)-ROWS($AK$6:$AK$17)-ROWS($AO$6:$AO$17)-ROWS($AS$6:$AS$17)-ROWS($AW$6:$AW$17)-ROWS($BA$6:$BA$17)),IFERROR(INDEX($BI$6:$BI$17, ROWS($BP$4:BP36)-ROWS($AK$6:$AK$17)-ROWS($AO$6:$AO$17)-ROWS($AS$6:$AS$17)-ROWS($AW$6:$AW$17)-ROWS($BA$6:$BA$17)-ROWS($BE$6:$BE$17)), "")))))))</f>
        <v/>
      </c>
      <c r="BQ38" s="316" t="str">
        <f t="shared" ca="1" si="31"/>
        <v/>
      </c>
      <c r="BR38" s="413" t="str">
        <f t="shared" ca="1" si="32"/>
        <v/>
      </c>
      <c r="BS38" s="412" t="str">
        <f ca="1">IF(OR(BT38="",BT38=0),"",MAX(BS$5:BS37)+1)</f>
        <v/>
      </c>
      <c r="BT38" s="316" t="str">
        <f ca="1">IFERROR(INDEX($AJ$22:$AJ$33, ROWS($BT$4:BT36)), IFERROR(INDEX($AN$22:$AN$33, ROWS($BT$4:BT36)-ROWS($AJ$22:$AJ$33)), IFERROR(INDEX($AR$22:$AR$33, ROWS($BT$4:BT36)-ROWS($AJ$22:$AJ$33)-ROWS($AN$22:$AN$33)),IFERROR(INDEX($AV$22:$AV$33, ROWS($BT$4:BT36)-ROWS($AJ$22:$AJ$33)-ROWS($AN$22:$AN$33)-ROWS($AR$22:$AR$33)),IFERROR(INDEX($AZ$22:$AZ$33, ROWS($BT$4:BT36)-ROWS($AJ$22:$AJ$33)-ROWS($AN$22:$AN$33)-ROWS($AR$22:$AR$33)-ROWS($AV$22:$AV$33)),IFERROR(INDEX($BD$22:$BD$33, ROWS($BT$4:BT36)-ROWS($AJ$22:$AJ$33)-ROWS($AN$22:$AN$33)-ROWS($AR$22:$AR$33)-ROWS($AV$22:$AV$33)-ROWS($AZ$22:$AZ$33)),IFERROR(INDEX($BH$22:$BH$33, ROWS($BT$4:BT36)-ROWS($AJ$22:$AJ$33)-ROWS($AN$22:$AN$33)-ROWS($AR$22:$AR$33)-ROWS($AV$22:$AV$33)-ROWS($AZ$22:$AZ$33)-ROWS($BD$22:$BD$33)), "")))))))</f>
        <v/>
      </c>
      <c r="BU38" s="316" t="str">
        <f t="shared" ca="1" si="33"/>
        <v/>
      </c>
      <c r="BV38" s="316" t="str">
        <f ca="1">IF(OR(BW38="",BW38=0),"",MAX(BV$5:BV37)+1)</f>
        <v/>
      </c>
      <c r="BW38" s="316" t="str">
        <f ca="1">IFERROR(INDEX($AK$22:$AK$33, ROWS($BW$4:BW36)), IFERROR(INDEX($AO$22:$AO$33, ROWS($BW$4:BW36)-ROWS($AK$22:$AK$33)), IFERROR(INDEX($AS$22:$AS$33, ROWS($BW$4:BW36)-ROWS($AK$22:$AK$33)-ROWS($AO$22:$AO$33)),IFERROR(INDEX($AW$22:$AW$33, ROWS($BW$4:BW36)-ROWS($AK$22:$AK$33)-ROWS($AO$22:$AO$33)-ROWS($AS$22:$AS$33)),IFERROR(INDEX($BA$22:$BA$33, ROWS($BW$4:BW36)-ROWS($AK$22:$AK$33)-ROWS($AO$22:$AO$33)-ROWS($AS$22:$AS$33)-ROWS($AW$22:$AW$33)),IFERROR(INDEX($BE$22:$BE$33, ROWS($BW$4:BW36)-ROWS($AK$22:$AK$33)-ROWS($AO$22:$AO$33)-ROWS($AS$22:$AS$33)-ROWS($AW$22:$AW$33)-ROWS($BA$22:$BA$33)),IFERROR(INDEX($BI$22:$BI$33, ROWS($BW$4:BW36)-ROWS($AK$22:$AK$33)-ROWS($AO$22:$AO$33)-ROWS($AS$22:$AS$33)-ROWS($AW$22:$AW$33)-ROWS($BA$22:$BA$33)-ROWS($BE$22:$BE$33)), "")))))))</f>
        <v/>
      </c>
      <c r="BX38" s="316" t="str">
        <f t="shared" ca="1" si="34"/>
        <v/>
      </c>
      <c r="BY38" s="413" t="str">
        <f t="shared" ca="1" si="35"/>
        <v/>
      </c>
      <c r="BZ38" s="412" t="str">
        <f ca="1">IF(OR(CA38="",CA38=0),"",MAX(BZ$5:BZ37)+1)</f>
        <v/>
      </c>
      <c r="CA38" s="316" t="str">
        <f ca="1">IFERROR(INDEX($AJ$38:$AJ$49, ROWS($CA$4:CA36)), IFERROR(INDEX($AN$38:$AN$49, ROWS($CA$4:CA36)-ROWS($AJ$38:$AJ$49)), IFERROR(INDEX($AR$38:$AR$49, ROWS($CA$4:CA36)-ROWS($AJ$38:$AJ$49)-ROWS($AN$38:$AN$49)),IFERROR(INDEX($AV$38:$AV$49, ROWS($CA$4:CA36)-ROWS($AJ$38:$AJ$49)-ROWS($AN$38:$AN$49)-ROWS($AR$38:$AR$49)),IFERROR(INDEX($AZ$38:$AZ$49, ROWS($CA$4:CA36)-ROWS($AJ$38:$AJ$49)-ROWS($AN$38:$AN$49)-ROWS($AR$38:$AR$49)-ROWS($AV$38:$AV$49)),IFERROR(INDEX($BD$38:$BD$49, ROWS($CA$4:CA36)-ROWS($AJ$38:$AJ$49)-ROWS($AN$38:$AN$49)-ROWS($AR$38:$AR$49)-ROWS($AV$38:$AV$49)-ROWS($AZ$38:$AZ$49)),IFERROR(INDEX($BH$38:$BH$49, ROWS($CA$4:CA36)-ROWS($AJ$38:$AJ$49)-ROWS($AN$38:$AN$49)-ROWS($AR$38:$AR$49)-ROWS($AV$38:$AV$49)-ROWS($AZ$38:$AZ$49)-ROWS($BD$38:$BD$49)), "")))))))</f>
        <v/>
      </c>
      <c r="CB38" s="316" t="str">
        <f t="shared" ca="1" si="36"/>
        <v/>
      </c>
      <c r="CC38" s="316" t="str">
        <f ca="1">IF(OR(CD38="",CD38=0),"",MAX(CC$5:CC37)+1)</f>
        <v/>
      </c>
      <c r="CD38" s="316" t="str">
        <f ca="1">IFERROR(INDEX($AK$38:$AK$49, ROWS($CD$4:CD36)), IFERROR(INDEX($AO$38:$AO$49, ROWS($CD$4:CD36)-ROWS($AK$38:$AK$49)), IFERROR(INDEX($AS$38:$AS$49, ROWS($CD$4:CD36)-ROWS($AK$38:$AK$49)-ROWS($AO$38:$AO$49)),IFERROR(INDEX($AW$38:$AW$49, ROWS($CD$4:CD36)-ROWS($AK$38:$AK$49)-ROWS($AO$38:$AO$49)-ROWS($AS$38:$AS$49)),IFERROR(INDEX($BA$38:$BA$49, ROWS($CD$4:CD36)-ROWS($AK$38:$AK$49)-ROWS($AO$38:$AO$49)-ROWS($AS$38:$AS$49)-ROWS($AW$38:$AW$49)),IFERROR(INDEX($BE$38:$BE$49, ROWS($CD$4:CD36)-ROWS($AK$38:$AK$49)-ROWS($AO$38:$AO$49)-ROWS($AS$38:$AS$49)-ROWS($AW$38:$AW$49)-ROWS($BA$38:$BA$49)),IFERROR(INDEX($BI$38:$BI$49, ROWS($CD$4:CD36)-ROWS($AK$38:$AK$49)-ROWS($AO$38:$AO$49)-ROWS($AS$38:$AS$49)-ROWS($AW$38:$AW$49)-ROWS($BA$38:$BA$49)-ROWS($BE$38:$BE$49)), "")))))))</f>
        <v/>
      </c>
      <c r="CE38" s="316" t="str">
        <f t="shared" ca="1" si="37"/>
        <v/>
      </c>
      <c r="CF38" s="413" t="str">
        <f t="shared" ca="1" si="38"/>
        <v/>
      </c>
      <c r="CG38" s="412" t="str">
        <f ca="1">IF(OR(CH38="",CH38=0),"",MAX(CG$5:CG37)+1)</f>
        <v/>
      </c>
      <c r="CH38" s="316" t="str">
        <f ca="1">IFERROR(INDEX($AJ$54:$AJ$65, ROWS($CH$4:CH36)), IFERROR(INDEX($AN$54:$AN$65, ROWS($CH$4:CH36)-ROWS($AJ$54:$AJ$65)), IFERROR(INDEX($AR$54:$AR$65, ROWS($CH$4:CH36)-ROWS($AJ$54:$AJ$65)-ROWS($AN$54:$AN$65)),IFERROR(INDEX($AV$54:$AV$65, ROWS($CH$4:CH36)-ROWS($AJ$54:$AJ$65)-ROWS($AN$54:$AN$65)-ROWS($AR$54:$AR$65)),IFERROR(INDEX($AZ$54:$AZ$65, ROWS($CH$4:CH36)-ROWS($AJ$54:$AJ$65)-ROWS($AN$54:$AN$65)-ROWS($AR$54:$AR$65)-ROWS($AV$54:$AV$65)),IFERROR(INDEX($BD$54:$BD$65, ROWS($CH$4:CH36)-ROWS($AJ$54:$AJ$65)-ROWS($AN$54:$AN$65)-ROWS($AR$54:$AR$65)-ROWS($AV$54:$AV$65)-ROWS($AZ$54:$AZ$65)),IFERROR(INDEX($BH$54:$BH$65, ROWS($CH$4:CH36)-ROWS($AJ$54:$AJ$65)-ROWS($AN$54:$AN$65)-ROWS($AR$54:$AR$65)-ROWS($AV$54:$AV$65)-ROWS($AZ$54:$AZ$65)-ROWS($BD$54:$BD$65)), "")))))))</f>
        <v/>
      </c>
      <c r="CI38" s="316" t="str">
        <f t="shared" ca="1" si="39"/>
        <v/>
      </c>
      <c r="CJ38" s="316" t="str">
        <f ca="1">IF(OR(CK38="",CK38=0),"",MAX(CJ$5:CJ37)+1)</f>
        <v/>
      </c>
      <c r="CK38" s="316" t="str">
        <f ca="1">IFERROR(INDEX($AK$54:$AK$65, ROWS($CK$4:CK36)), IFERROR(INDEX($AO$54:$AO$65, ROWS($CK$4:CK36)-ROWS($AK$54:$AK$65)), IFERROR(INDEX($AS$54:$AS$65, ROWS($CK$4:CK36)-ROWS($AK$54:$AK$65)-ROWS($AO$54:$AO$65)),IFERROR(INDEX($AW$54:$AW$65, ROWS($CK$4:CK36)-ROWS($AK$54:$AK$65)-ROWS($AO$54:$AO$65)-ROWS($AS$54:$AS$65)),IFERROR(INDEX($BA$54:$BA$65, ROWS($CK$4:CK36)-ROWS($AK$54:$AK$65)-ROWS($AO$54:$AO$65)-ROWS($AS$54:$AS$65)-ROWS($AW$54:$AW$65)),IFERROR(INDEX($BE$54:$BE$65, ROWS($CK$4:CK36)-ROWS($AK$54:$AK$65)-ROWS($AO$54:$AO$65)-ROWS($AS$54:$AS$65)-ROWS($AW$54:$AW$65)-ROWS($BA$54:$BA$65)),IFERROR(INDEX($BI$54:$BI$65, ROWS($CK$4:CK36)-ROWS($AK$54:$AK$65)-ROWS($AO$54:$AO$65)-ROWS($AS$54:$AS$65)-ROWS($AW$54:$AW$65)-ROWS($BA$54:$BA$65)-ROWS($BE$54:$BE$65)), "")))))))</f>
        <v/>
      </c>
      <c r="CL38" s="316" t="str">
        <f t="shared" ca="1" si="40"/>
        <v/>
      </c>
      <c r="CM38" s="413" t="str">
        <f t="shared" ca="1" si="41"/>
        <v/>
      </c>
      <c r="CN38" s="412" t="str">
        <f ca="1">IF(OR(CO38="",CO38=0),"",MAX(CN$5:CN37)+1)</f>
        <v/>
      </c>
      <c r="CO38" s="316" t="str">
        <f ca="1">IFERROR(INDEX($AJ$70:$AJ$81, ROWS($CO$4:CO36)), IFERROR(INDEX($AN$70:$AN$81, ROWS($CO$4:CO36)-ROWS($AJ$70:$AJ$81)), IFERROR(INDEX($AR$70:$AR$81, ROWS($CO$4:CO36)-ROWS($AJ$70:$AJ$81)-ROWS($AN$70:$AN$81)),IFERROR(INDEX($AV$70:$AV$81, ROWS($CO$4:CO36)-ROWS($AJ$70:$AJ$81)-ROWS($AN$70:$AN$81)-ROWS($AR$70:$AR$81)),IFERROR(INDEX($AZ$70:$AZ$81, ROWS($CO$4:CO36)-ROWS($AJ$70:$AJ$81)-ROWS($AN$70:$AN$81)-ROWS($AR$70:$AR$81)-ROWS($AV$70:$AV$81)),IFERROR(INDEX($BD$70:$BD$81, ROWS($CO$4:CO36)-ROWS($AJ$70:$AJ$81)-ROWS($AN$70:$AN$81)-ROWS($AR$70:$AR$81)-ROWS($AV$70:$AV$81)-ROWS($AZ$70:$AZ$81)),IFERROR(INDEX($BH$70:$BH$81, ROWS($CO$4:CO36)-ROWS($AJ$70:$AJ$81)-ROWS($AN$70:$AN$81)-ROWS($AR$70:$AR$81)-ROWS($AV$70:$AV$81)-ROWS($AZ$70:$AZ$81)-ROWS($BD$70:$BD$81)), "")))))))</f>
        <v/>
      </c>
      <c r="CP38" s="316" t="str">
        <f t="shared" ca="1" si="42"/>
        <v/>
      </c>
      <c r="CQ38" s="316" t="str">
        <f ca="1">IF(OR(CR38="",CR38=0),"",MAX(CQ$5:CQ37)+1)</f>
        <v/>
      </c>
      <c r="CR38" s="316" t="str">
        <f ca="1">IFERROR(INDEX($AK$70:$AK$81, ROWS($CR$4:CR36)), IFERROR(INDEX($AO$70:$AO$81, ROWS($CR$4:CR36)-ROWS($AK$70:$AK$81)), IFERROR(INDEX($AS$70:$AS$81, ROWS($CR$4:CR36)-ROWS($AK$70:$AK$81)-ROWS($AO$70:$AO$81)),IFERROR(INDEX($AW$70:$AW$81, ROWS($CR$4:CR36)-ROWS($AK$70:$AK$81)-ROWS($AO$70:$AO$81)-ROWS($AS$70:$AS$81)),IFERROR(INDEX($BA$70:$BA$81, ROWS($CR$4:CR36)-ROWS($AK$70:$AK$81)-ROWS($AO$70:$AO$81)-ROWS($AS$70:$AS$81)-ROWS($AW$70:$AW$81)),IFERROR(INDEX($BE$70:$BE$81, ROWS($CR$4:CR36)-ROWS($AK$70:$AK$81)-ROWS($AO$70:$AO$81)-ROWS($AS$70:$AS$81)-ROWS($AW$70:$AW$81)-ROWS($BA$70:$BA$81)),IFERROR(INDEX($BI$70:$BI$81, ROWS($CR$4:CR36)-ROWS($AK$70:$AK$81)-ROWS($AO$70:$AO$81)-ROWS($AS$70:$AS$81)-ROWS($AW$70:$AW$81)-ROWS($BA$70:$BA$81)-ROWS($BE$70:$BE$81)), "")))))))</f>
        <v/>
      </c>
      <c r="CS38" s="316" t="str">
        <f t="shared" ca="1" si="43"/>
        <v/>
      </c>
      <c r="CT38" s="413" t="str">
        <f t="shared" ca="1" si="44"/>
        <v/>
      </c>
      <c r="CU38" s="412" t="str">
        <f>IF(OR(CV38="",CV38=0),"",MAX(CU$5:CU37)+1)</f>
        <v/>
      </c>
      <c r="CV38" s="316" t="str">
        <f>IFERROR(INDEX($AJ$86:$AJ$97, ROWS($CV$4:CV36)), IFERROR(INDEX($AN$86:$AN$97, ROWS($CV$4:CV36)-ROWS($AJ$86:$AJ$97)), ""))</f>
        <v/>
      </c>
      <c r="CW38" s="316" t="str">
        <f t="shared" si="45"/>
        <v/>
      </c>
      <c r="CX38" s="316" t="str">
        <f>IF(OR(CY38="",CY38=0),"",MAX(CX$5:CX37)+1)</f>
        <v/>
      </c>
      <c r="CY38" s="316" t="str">
        <f>IFERROR(INDEX($AK$86:$AK$97, ROWS($CY$4:CY36)), IFERROR(INDEX($AO$86:$AO$97, ROWS($CY$4:CY36)-ROWS($AK$86:$AK$97)), ""))</f>
        <v/>
      </c>
      <c r="CZ38" s="316" t="str">
        <f t="shared" si="46"/>
        <v/>
      </c>
      <c r="DA38" s="413" t="str">
        <f t="shared" si="47"/>
        <v/>
      </c>
      <c r="DC38" s="438" t="str">
        <f ca="1">IF(OR(DD38="",DD38=0),"",MAX(DC$25:DC37)+1)</f>
        <v/>
      </c>
      <c r="DD38" s="434" t="str">
        <f t="shared" ca="1" si="90"/>
        <v/>
      </c>
      <c r="DE38" s="413" t="str">
        <f t="shared" ca="1" si="91"/>
        <v/>
      </c>
      <c r="DF38" s="431" t="str">
        <f ca="1">IF(OR(DG38="",DG38=0),"",MAX(DF$25:DF37)+1)</f>
        <v/>
      </c>
      <c r="DG38" s="412" t="str">
        <f t="shared" ca="1" si="92"/>
        <v/>
      </c>
      <c r="DH38" s="413" t="str">
        <f t="shared" ca="1" si="93"/>
        <v/>
      </c>
      <c r="DI38" s="412" t="str">
        <f t="shared" ca="1" si="94"/>
        <v/>
      </c>
      <c r="DJ38" s="413" t="str">
        <f t="shared" ca="1" si="95"/>
        <v/>
      </c>
      <c r="DK38" s="412" t="str">
        <f t="shared" ca="1" si="96"/>
        <v/>
      </c>
      <c r="DL38" s="413" t="str">
        <f t="shared" ca="1" si="97"/>
        <v/>
      </c>
    </row>
    <row r="39" spans="1:123" s="278" customFormat="1" ht="15" customHeight="1" x14ac:dyDescent="0.3">
      <c r="A39" s="1183" t="s">
        <v>478</v>
      </c>
      <c r="B39" s="1182"/>
      <c r="C39" s="1183" t="s">
        <v>478</v>
      </c>
      <c r="D39" s="1182"/>
      <c r="E39" s="284"/>
      <c r="F39" s="283"/>
      <c r="G39" s="283"/>
      <c r="H39" s="283"/>
      <c r="I39" s="283"/>
      <c r="J39" s="283"/>
      <c r="M39" s="282"/>
      <c r="N39" s="281"/>
      <c r="P39" s="295" t="str">
        <f t="shared" si="101"/>
        <v/>
      </c>
      <c r="Q39" s="295" t="str">
        <f t="shared" si="100"/>
        <v/>
      </c>
      <c r="R39" s="295" t="str">
        <f t="shared" si="100"/>
        <v/>
      </c>
      <c r="S39" s="296" t="str">
        <f t="shared" si="100"/>
        <v/>
      </c>
      <c r="T39" s="295" t="str">
        <f t="shared" si="100"/>
        <v/>
      </c>
      <c r="U39" s="295" t="str">
        <f t="shared" si="100"/>
        <v/>
      </c>
      <c r="V39" s="1158"/>
      <c r="W39" s="1159"/>
      <c r="X39" s="445"/>
      <c r="Y39"/>
      <c r="AB39" s="261"/>
      <c r="AC39" s="358" t="str">
        <f>IF('Data Entry'!H23="","",'Data Entry'!H23)</f>
        <v/>
      </c>
      <c r="AD39" s="356" t="str">
        <f>IF('Data Entry'!G23="","",'Data Entry'!G23)</f>
        <v/>
      </c>
      <c r="AE39" s="363" t="str">
        <f>IF('Data Entry'!J23="","",'Data Entry'!J23)</f>
        <v/>
      </c>
      <c r="AF39" s="402" t="str">
        <f>IF('Data Entry'!I23="","",'Data Entry'!I23)</f>
        <v/>
      </c>
      <c r="AG39" s="301"/>
      <c r="AH39"/>
      <c r="AI39" s="304" t="str">
        <f t="shared" ref="AI39:AI49" ca="1" si="123">IFERROR(MATCH($AI$36,OFFSET($AC$1,AI38,,1000),0)+AI38,"")</f>
        <v/>
      </c>
      <c r="AJ39" s="305" t="str">
        <f t="shared" ca="1" si="102"/>
        <v/>
      </c>
      <c r="AK39" s="306" t="str">
        <f t="shared" ca="1" si="103"/>
        <v/>
      </c>
      <c r="AL39" s="307" t="str">
        <f t="shared" ca="1" si="104"/>
        <v/>
      </c>
      <c r="AM39" s="304">
        <f t="shared" ref="AM39:AM49" ca="1" si="124">IFERROR(MATCH($AM$36,OFFSET($AC$1,AM38,,1000),0)+AM38,"")</f>
        <v>64</v>
      </c>
      <c r="AN39" s="305" t="str">
        <f t="shared" ca="1" si="105"/>
        <v>Paycheck 2</v>
      </c>
      <c r="AO39" s="306">
        <f t="shared" ca="1" si="106"/>
        <v>400</v>
      </c>
      <c r="AP39" s="307" t="str">
        <f t="shared" ca="1" si="107"/>
        <v>Income</v>
      </c>
      <c r="AQ39" s="304" t="str">
        <f t="shared" ref="AQ39:AQ49" ca="1" si="125">IFERROR(MATCH($AQ$36,OFFSET($AC$1,AQ38,,1000),0)+AQ38,"")</f>
        <v/>
      </c>
      <c r="AR39" s="305" t="str">
        <f t="shared" ca="1" si="108"/>
        <v/>
      </c>
      <c r="AS39" s="306" t="str">
        <f t="shared" ca="1" si="109"/>
        <v/>
      </c>
      <c r="AT39" s="307" t="str">
        <f t="shared" ca="1" si="110"/>
        <v/>
      </c>
      <c r="AU39" s="304" t="str">
        <f t="shared" ref="AU39:AU49" ca="1" si="126">IFERROR(MATCH($AU$36,OFFSET($AC$1,AU38,,1000),0)+AU38,"")</f>
        <v/>
      </c>
      <c r="AV39" s="305" t="str">
        <f t="shared" ca="1" si="111"/>
        <v/>
      </c>
      <c r="AW39" s="306" t="str">
        <f t="shared" ca="1" si="112"/>
        <v/>
      </c>
      <c r="AX39" s="307" t="str">
        <f t="shared" ca="1" si="113"/>
        <v/>
      </c>
      <c r="AY39" s="304" t="str">
        <f t="shared" ref="AY39:AY49" ca="1" si="127">IFERROR(MATCH($AY$36,OFFSET($AC$1,AY38,,1000),0)+AY38,"")</f>
        <v/>
      </c>
      <c r="AZ39" s="305" t="str">
        <f t="shared" ca="1" si="114"/>
        <v/>
      </c>
      <c r="BA39" s="306" t="str">
        <f t="shared" ca="1" si="115"/>
        <v/>
      </c>
      <c r="BB39" s="307" t="str">
        <f t="shared" ca="1" si="116"/>
        <v/>
      </c>
      <c r="BC39" s="304">
        <f t="shared" ref="BC39:BC49" ca="1" si="128">IFERROR(MATCH($BC$36,OFFSET($AC$1,BC38,,1000),0)+BC38,"")</f>
        <v>31</v>
      </c>
      <c r="BD39" s="305" t="str">
        <f t="shared" ca="1" si="117"/>
        <v>D. Store Card 2</v>
      </c>
      <c r="BE39" s="306">
        <f t="shared" ca="1" si="118"/>
        <v>30</v>
      </c>
      <c r="BF39" s="307">
        <f t="shared" ca="1" si="119"/>
        <v>350</v>
      </c>
      <c r="BG39" s="304" t="str">
        <f t="shared" ref="BG39:BG49" ca="1" si="129">IFERROR(MATCH($BG$36,OFFSET($AC$1,BG38,,1000),0)+BG38,"")</f>
        <v/>
      </c>
      <c r="BH39" s="305" t="str">
        <f t="shared" ca="1" si="120"/>
        <v/>
      </c>
      <c r="BI39" s="306" t="str">
        <f t="shared" ca="1" si="121"/>
        <v/>
      </c>
      <c r="BJ39" s="307" t="str">
        <f t="shared" ca="1" si="122"/>
        <v/>
      </c>
      <c r="BL39" s="412" t="str">
        <f ca="1">IF(OR(BM39="",BM39=0),"",MAX(BL$5:BL38)+1)</f>
        <v/>
      </c>
      <c r="BM39" s="316" t="str">
        <f ca="1">IFERROR(INDEX($AJ$6:$AJ$17, ROWS(BM$4:$BM37)), IFERROR(INDEX($AN$6:$AN$17, ROWS(BM$4:$BM37)-ROWS($AJ$6:$AJ$17)), IFERROR(INDEX($AR$6:$AR$17, ROWS(BM$4:$BM37)-ROWS($AJ$6:$AJ$17)-ROWS($AN$6:$AN$17)),IFERROR(INDEX($AV$6:$AV$17, ROWS(BM$4:$BM37)-ROWS($AJ$6:$AJ$17)-ROWS($AN$6:$AN$17)-ROWS($AR$6:$AR$17)),IFERROR(INDEX($AZ$6:$AZ$17, ROWS(BM$4:$BM37)-ROWS($AJ$6:$AJ$17)-ROWS($AN$6:$AN$17)-ROWS($AR$6:$AR$17)-ROWS($AV$6:$AV$17)),IFERROR(INDEX($BD$6:$BD$17, ROWS(BM$4:$BM37)-ROWS($AJ$6:$AJ$17)-ROWS($AN$6:$AN$17)-ROWS($AR$6:$AR$17)-ROWS($AV$6:$AV$17)-ROWS($AZ$6:$AZ$17)),IFERROR(INDEX($BH$6:$BH$17, ROWS(BM$4:$BM37)-ROWS($AJ$6:$AJ$17)-ROWS($AN$6:$AN$17)-ROWS($AR$6:$AR$17)-ROWS($AV$6:$AV$17)-ROWS($AZ$6:$AZ$17)-ROWS($BD$6:$BD$17)), "")))))))</f>
        <v/>
      </c>
      <c r="BN39" s="316" t="str">
        <f t="shared" ca="1" si="30"/>
        <v/>
      </c>
      <c r="BO39" s="316" t="str">
        <f ca="1">IF(OR(BP39="",BP39=0),"",MAX(BO$5:BO38)+1)</f>
        <v/>
      </c>
      <c r="BP39" s="316" t="str">
        <f ca="1">IFERROR(INDEX($AK$6:$AK$17, ROWS($BP$4:BP37)), IFERROR(INDEX($AO$6:$AO$17, ROWS($BP$4:BP37)-ROWS($AK$6:$AK$17)), IFERROR(INDEX($AS$6:$AS$17, ROWS($BP$4:BP37)-ROWS($AK$6:$AK$17)-ROWS($AO$6:$AO$17)),IFERROR(INDEX($AW$6:$AW$17, ROWS($BP$4:BP37)-ROWS($AK$6:$AK$17)-ROWS($AO$6:$AO$17)-ROWS($AS$6:$AS$17)),IFERROR(INDEX($BA$6:$BA$17, ROWS($BP$4:BP37)-ROWS($AK$6:$AK$17)-ROWS($AO$6:$AO$17)-ROWS($AS$6:$AS$17)-ROWS($AW$6:$AW$17)),IFERROR(INDEX($BE$6:$BE$17, ROWS($BP$4:BP37)-ROWS($AK$6:$AK$17)-ROWS($AO$6:$AO$17)-ROWS($AS$6:$AS$17)-ROWS($AW$6:$AW$17)-ROWS($BA$6:$BA$17)),IFERROR(INDEX($BI$6:$BI$17, ROWS($BP$4:BP37)-ROWS($AK$6:$AK$17)-ROWS($AO$6:$AO$17)-ROWS($AS$6:$AS$17)-ROWS($AW$6:$AW$17)-ROWS($BA$6:$BA$17)-ROWS($BE$6:$BE$17)), "")))))))</f>
        <v/>
      </c>
      <c r="BQ39" s="316" t="str">
        <f t="shared" ca="1" si="31"/>
        <v/>
      </c>
      <c r="BR39" s="413" t="str">
        <f t="shared" ca="1" si="32"/>
        <v/>
      </c>
      <c r="BS39" s="412" t="str">
        <f ca="1">IF(OR(BT39="",BT39=0),"",MAX(BS$5:BS38)+1)</f>
        <v/>
      </c>
      <c r="BT39" s="316" t="str">
        <f ca="1">IFERROR(INDEX($AJ$22:$AJ$33, ROWS($BT$4:BT37)), IFERROR(INDEX($AN$22:$AN$33, ROWS($BT$4:BT37)-ROWS($AJ$22:$AJ$33)), IFERROR(INDEX($AR$22:$AR$33, ROWS($BT$4:BT37)-ROWS($AJ$22:$AJ$33)-ROWS($AN$22:$AN$33)),IFERROR(INDEX($AV$22:$AV$33, ROWS($BT$4:BT37)-ROWS($AJ$22:$AJ$33)-ROWS($AN$22:$AN$33)-ROWS($AR$22:$AR$33)),IFERROR(INDEX($AZ$22:$AZ$33, ROWS($BT$4:BT37)-ROWS($AJ$22:$AJ$33)-ROWS($AN$22:$AN$33)-ROWS($AR$22:$AR$33)-ROWS($AV$22:$AV$33)),IFERROR(INDEX($BD$22:$BD$33, ROWS($BT$4:BT37)-ROWS($AJ$22:$AJ$33)-ROWS($AN$22:$AN$33)-ROWS($AR$22:$AR$33)-ROWS($AV$22:$AV$33)-ROWS($AZ$22:$AZ$33)),IFERROR(INDEX($BH$22:$BH$33, ROWS($BT$4:BT37)-ROWS($AJ$22:$AJ$33)-ROWS($AN$22:$AN$33)-ROWS($AR$22:$AR$33)-ROWS($AV$22:$AV$33)-ROWS($AZ$22:$AZ$33)-ROWS($BD$22:$BD$33)), "")))))))</f>
        <v/>
      </c>
      <c r="BU39" s="316" t="str">
        <f t="shared" ca="1" si="33"/>
        <v/>
      </c>
      <c r="BV39" s="316" t="str">
        <f ca="1">IF(OR(BW39="",BW39=0),"",MAX(BV$5:BV38)+1)</f>
        <v/>
      </c>
      <c r="BW39" s="316" t="str">
        <f ca="1">IFERROR(INDEX($AK$22:$AK$33, ROWS($BW$4:BW37)), IFERROR(INDEX($AO$22:$AO$33, ROWS($BW$4:BW37)-ROWS($AK$22:$AK$33)), IFERROR(INDEX($AS$22:$AS$33, ROWS($BW$4:BW37)-ROWS($AK$22:$AK$33)-ROWS($AO$22:$AO$33)),IFERROR(INDEX($AW$22:$AW$33, ROWS($BW$4:BW37)-ROWS($AK$22:$AK$33)-ROWS($AO$22:$AO$33)-ROWS($AS$22:$AS$33)),IFERROR(INDEX($BA$22:$BA$33, ROWS($BW$4:BW37)-ROWS($AK$22:$AK$33)-ROWS($AO$22:$AO$33)-ROWS($AS$22:$AS$33)-ROWS($AW$22:$AW$33)),IFERROR(INDEX($BE$22:$BE$33, ROWS($BW$4:BW37)-ROWS($AK$22:$AK$33)-ROWS($AO$22:$AO$33)-ROWS($AS$22:$AS$33)-ROWS($AW$22:$AW$33)-ROWS($BA$22:$BA$33)),IFERROR(INDEX($BI$22:$BI$33, ROWS($BW$4:BW37)-ROWS($AK$22:$AK$33)-ROWS($AO$22:$AO$33)-ROWS($AS$22:$AS$33)-ROWS($AW$22:$AW$33)-ROWS($BA$22:$BA$33)-ROWS($BE$22:$BE$33)), "")))))))</f>
        <v/>
      </c>
      <c r="BX39" s="316" t="str">
        <f t="shared" ca="1" si="34"/>
        <v/>
      </c>
      <c r="BY39" s="413" t="str">
        <f t="shared" ca="1" si="35"/>
        <v/>
      </c>
      <c r="BZ39" s="412" t="str">
        <f ca="1">IF(OR(CA39="",CA39=0),"",MAX(BZ$5:BZ38)+1)</f>
        <v/>
      </c>
      <c r="CA39" s="316" t="str">
        <f ca="1">IFERROR(INDEX($AJ$38:$AJ$49, ROWS($CA$4:CA37)), IFERROR(INDEX($AN$38:$AN$49, ROWS($CA$4:CA37)-ROWS($AJ$38:$AJ$49)), IFERROR(INDEX($AR$38:$AR$49, ROWS($CA$4:CA37)-ROWS($AJ$38:$AJ$49)-ROWS($AN$38:$AN$49)),IFERROR(INDEX($AV$38:$AV$49, ROWS($CA$4:CA37)-ROWS($AJ$38:$AJ$49)-ROWS($AN$38:$AN$49)-ROWS($AR$38:$AR$49)),IFERROR(INDEX($AZ$38:$AZ$49, ROWS($CA$4:CA37)-ROWS($AJ$38:$AJ$49)-ROWS($AN$38:$AN$49)-ROWS($AR$38:$AR$49)-ROWS($AV$38:$AV$49)),IFERROR(INDEX($BD$38:$BD$49, ROWS($CA$4:CA37)-ROWS($AJ$38:$AJ$49)-ROWS($AN$38:$AN$49)-ROWS($AR$38:$AR$49)-ROWS($AV$38:$AV$49)-ROWS($AZ$38:$AZ$49)),IFERROR(INDEX($BH$38:$BH$49, ROWS($CA$4:CA37)-ROWS($AJ$38:$AJ$49)-ROWS($AN$38:$AN$49)-ROWS($AR$38:$AR$49)-ROWS($AV$38:$AV$49)-ROWS($AZ$38:$AZ$49)-ROWS($BD$38:$BD$49)), "")))))))</f>
        <v/>
      </c>
      <c r="CB39" s="316" t="str">
        <f t="shared" ca="1" si="36"/>
        <v/>
      </c>
      <c r="CC39" s="316" t="str">
        <f ca="1">IF(OR(CD39="",CD39=0),"",MAX(CC$5:CC38)+1)</f>
        <v/>
      </c>
      <c r="CD39" s="316" t="str">
        <f ca="1">IFERROR(INDEX($AK$38:$AK$49, ROWS($CD$4:CD37)), IFERROR(INDEX($AO$38:$AO$49, ROWS($CD$4:CD37)-ROWS($AK$38:$AK$49)), IFERROR(INDEX($AS$38:$AS$49, ROWS($CD$4:CD37)-ROWS($AK$38:$AK$49)-ROWS($AO$38:$AO$49)),IFERROR(INDEX($AW$38:$AW$49, ROWS($CD$4:CD37)-ROWS($AK$38:$AK$49)-ROWS($AO$38:$AO$49)-ROWS($AS$38:$AS$49)),IFERROR(INDEX($BA$38:$BA$49, ROWS($CD$4:CD37)-ROWS($AK$38:$AK$49)-ROWS($AO$38:$AO$49)-ROWS($AS$38:$AS$49)-ROWS($AW$38:$AW$49)),IFERROR(INDEX($BE$38:$BE$49, ROWS($CD$4:CD37)-ROWS($AK$38:$AK$49)-ROWS($AO$38:$AO$49)-ROWS($AS$38:$AS$49)-ROWS($AW$38:$AW$49)-ROWS($BA$38:$BA$49)),IFERROR(INDEX($BI$38:$BI$49, ROWS($CD$4:CD37)-ROWS($AK$38:$AK$49)-ROWS($AO$38:$AO$49)-ROWS($AS$38:$AS$49)-ROWS($AW$38:$AW$49)-ROWS($BA$38:$BA$49)-ROWS($BE$38:$BE$49)), "")))))))</f>
        <v/>
      </c>
      <c r="CE39" s="316" t="str">
        <f t="shared" ca="1" si="37"/>
        <v/>
      </c>
      <c r="CF39" s="413" t="str">
        <f t="shared" ca="1" si="38"/>
        <v/>
      </c>
      <c r="CG39" s="412" t="str">
        <f ca="1">IF(OR(CH39="",CH39=0),"",MAX(CG$5:CG38)+1)</f>
        <v/>
      </c>
      <c r="CH39" s="316" t="str">
        <f ca="1">IFERROR(INDEX($AJ$54:$AJ$65, ROWS($CH$4:CH37)), IFERROR(INDEX($AN$54:$AN$65, ROWS($CH$4:CH37)-ROWS($AJ$54:$AJ$65)), IFERROR(INDEX($AR$54:$AR$65, ROWS($CH$4:CH37)-ROWS($AJ$54:$AJ$65)-ROWS($AN$54:$AN$65)),IFERROR(INDEX($AV$54:$AV$65, ROWS($CH$4:CH37)-ROWS($AJ$54:$AJ$65)-ROWS($AN$54:$AN$65)-ROWS($AR$54:$AR$65)),IFERROR(INDEX($AZ$54:$AZ$65, ROWS($CH$4:CH37)-ROWS($AJ$54:$AJ$65)-ROWS($AN$54:$AN$65)-ROWS($AR$54:$AR$65)-ROWS($AV$54:$AV$65)),IFERROR(INDEX($BD$54:$BD$65, ROWS($CH$4:CH37)-ROWS($AJ$54:$AJ$65)-ROWS($AN$54:$AN$65)-ROWS($AR$54:$AR$65)-ROWS($AV$54:$AV$65)-ROWS($AZ$54:$AZ$65)),IFERROR(INDEX($BH$54:$BH$65, ROWS($CH$4:CH37)-ROWS($AJ$54:$AJ$65)-ROWS($AN$54:$AN$65)-ROWS($AR$54:$AR$65)-ROWS($AV$54:$AV$65)-ROWS($AZ$54:$AZ$65)-ROWS($BD$54:$BD$65)), "")))))))</f>
        <v/>
      </c>
      <c r="CI39" s="316" t="str">
        <f t="shared" ca="1" si="39"/>
        <v/>
      </c>
      <c r="CJ39" s="316" t="str">
        <f ca="1">IF(OR(CK39="",CK39=0),"",MAX(CJ$5:CJ38)+1)</f>
        <v/>
      </c>
      <c r="CK39" s="316" t="str">
        <f ca="1">IFERROR(INDEX($AK$54:$AK$65, ROWS($CK$4:CK37)), IFERROR(INDEX($AO$54:$AO$65, ROWS($CK$4:CK37)-ROWS($AK$54:$AK$65)), IFERROR(INDEX($AS$54:$AS$65, ROWS($CK$4:CK37)-ROWS($AK$54:$AK$65)-ROWS($AO$54:$AO$65)),IFERROR(INDEX($AW$54:$AW$65, ROWS($CK$4:CK37)-ROWS($AK$54:$AK$65)-ROWS($AO$54:$AO$65)-ROWS($AS$54:$AS$65)),IFERROR(INDEX($BA$54:$BA$65, ROWS($CK$4:CK37)-ROWS($AK$54:$AK$65)-ROWS($AO$54:$AO$65)-ROWS($AS$54:$AS$65)-ROWS($AW$54:$AW$65)),IFERROR(INDEX($BE$54:$BE$65, ROWS($CK$4:CK37)-ROWS($AK$54:$AK$65)-ROWS($AO$54:$AO$65)-ROWS($AS$54:$AS$65)-ROWS($AW$54:$AW$65)-ROWS($BA$54:$BA$65)),IFERROR(INDEX($BI$54:$BI$65, ROWS($CK$4:CK37)-ROWS($AK$54:$AK$65)-ROWS($AO$54:$AO$65)-ROWS($AS$54:$AS$65)-ROWS($AW$54:$AW$65)-ROWS($BA$54:$BA$65)-ROWS($BE$54:$BE$65)), "")))))))</f>
        <v/>
      </c>
      <c r="CL39" s="316" t="str">
        <f t="shared" ca="1" si="40"/>
        <v/>
      </c>
      <c r="CM39" s="413" t="str">
        <f t="shared" ca="1" si="41"/>
        <v/>
      </c>
      <c r="CN39" s="412" t="str">
        <f ca="1">IF(OR(CO39="",CO39=0),"",MAX(CN$5:CN38)+1)</f>
        <v/>
      </c>
      <c r="CO39" s="316" t="str">
        <f ca="1">IFERROR(INDEX($AJ$70:$AJ$81, ROWS($CO$4:CO37)), IFERROR(INDEX($AN$70:$AN$81, ROWS($CO$4:CO37)-ROWS($AJ$70:$AJ$81)), IFERROR(INDEX($AR$70:$AR$81, ROWS($CO$4:CO37)-ROWS($AJ$70:$AJ$81)-ROWS($AN$70:$AN$81)),IFERROR(INDEX($AV$70:$AV$81, ROWS($CO$4:CO37)-ROWS($AJ$70:$AJ$81)-ROWS($AN$70:$AN$81)-ROWS($AR$70:$AR$81)),IFERROR(INDEX($AZ$70:$AZ$81, ROWS($CO$4:CO37)-ROWS($AJ$70:$AJ$81)-ROWS($AN$70:$AN$81)-ROWS($AR$70:$AR$81)-ROWS($AV$70:$AV$81)),IFERROR(INDEX($BD$70:$BD$81, ROWS($CO$4:CO37)-ROWS($AJ$70:$AJ$81)-ROWS($AN$70:$AN$81)-ROWS($AR$70:$AR$81)-ROWS($AV$70:$AV$81)-ROWS($AZ$70:$AZ$81)),IFERROR(INDEX($BH$70:$BH$81, ROWS($CO$4:CO37)-ROWS($AJ$70:$AJ$81)-ROWS($AN$70:$AN$81)-ROWS($AR$70:$AR$81)-ROWS($AV$70:$AV$81)-ROWS($AZ$70:$AZ$81)-ROWS($BD$70:$BD$81)), "")))))))</f>
        <v/>
      </c>
      <c r="CP39" s="316" t="str">
        <f t="shared" ca="1" si="42"/>
        <v/>
      </c>
      <c r="CQ39" s="316" t="str">
        <f ca="1">IF(OR(CR39="",CR39=0),"",MAX(CQ$5:CQ38)+1)</f>
        <v/>
      </c>
      <c r="CR39" s="316" t="str">
        <f ca="1">IFERROR(INDEX($AK$70:$AK$81, ROWS($CR$4:CR37)), IFERROR(INDEX($AO$70:$AO$81, ROWS($CR$4:CR37)-ROWS($AK$70:$AK$81)), IFERROR(INDEX($AS$70:$AS$81, ROWS($CR$4:CR37)-ROWS($AK$70:$AK$81)-ROWS($AO$70:$AO$81)),IFERROR(INDEX($AW$70:$AW$81, ROWS($CR$4:CR37)-ROWS($AK$70:$AK$81)-ROWS($AO$70:$AO$81)-ROWS($AS$70:$AS$81)),IFERROR(INDEX($BA$70:$BA$81, ROWS($CR$4:CR37)-ROWS($AK$70:$AK$81)-ROWS($AO$70:$AO$81)-ROWS($AS$70:$AS$81)-ROWS($AW$70:$AW$81)),IFERROR(INDEX($BE$70:$BE$81, ROWS($CR$4:CR37)-ROWS($AK$70:$AK$81)-ROWS($AO$70:$AO$81)-ROWS($AS$70:$AS$81)-ROWS($AW$70:$AW$81)-ROWS($BA$70:$BA$81)),IFERROR(INDEX($BI$70:$BI$81, ROWS($CR$4:CR37)-ROWS($AK$70:$AK$81)-ROWS($AO$70:$AO$81)-ROWS($AS$70:$AS$81)-ROWS($AW$70:$AW$81)-ROWS($BA$70:$BA$81)-ROWS($BE$70:$BE$81)), "")))))))</f>
        <v/>
      </c>
      <c r="CS39" s="316" t="str">
        <f t="shared" ca="1" si="43"/>
        <v/>
      </c>
      <c r="CT39" s="413" t="str">
        <f t="shared" ca="1" si="44"/>
        <v/>
      </c>
      <c r="CU39" s="412" t="str">
        <f>IF(OR(CV39="",CV39=0),"",MAX(CU$5:CU38)+1)</f>
        <v/>
      </c>
      <c r="CV39" s="316" t="str">
        <f>IFERROR(INDEX($AJ$86:$AJ$97, ROWS($CV$4:CV37)), IFERROR(INDEX($AN$86:$AN$97, ROWS($CV$4:CV37)-ROWS($AJ$86:$AJ$97)), ""))</f>
        <v/>
      </c>
      <c r="CW39" s="316" t="str">
        <f t="shared" si="45"/>
        <v/>
      </c>
      <c r="CX39" s="316" t="str">
        <f>IF(OR(CY39="",CY39=0),"",MAX(CX$5:CX38)+1)</f>
        <v/>
      </c>
      <c r="CY39" s="316" t="str">
        <f>IFERROR(INDEX($AK$86:$AK$97, ROWS($CY$4:CY37)), IFERROR(INDEX($AO$86:$AO$97, ROWS($CY$4:CY37)-ROWS($AK$86:$AK$97)), ""))</f>
        <v/>
      </c>
      <c r="CZ39" s="316" t="str">
        <f t="shared" si="46"/>
        <v/>
      </c>
      <c r="DA39" s="413" t="str">
        <f t="shared" si="47"/>
        <v/>
      </c>
      <c r="DC39" s="438" t="str">
        <f ca="1">IF(OR(DD39="",DD39=0),"",MAX(DC$25:DC38)+1)</f>
        <v/>
      </c>
      <c r="DD39" s="434" t="str">
        <f t="shared" ca="1" si="90"/>
        <v/>
      </c>
      <c r="DE39" s="413" t="str">
        <f t="shared" ca="1" si="91"/>
        <v/>
      </c>
      <c r="DF39" s="431" t="str">
        <f ca="1">IF(OR(DG39="",DG39=0),"",MAX(DF$25:DF38)+1)</f>
        <v/>
      </c>
      <c r="DG39" s="412" t="str">
        <f t="shared" ca="1" si="92"/>
        <v/>
      </c>
      <c r="DH39" s="413" t="str">
        <f t="shared" ca="1" si="93"/>
        <v/>
      </c>
      <c r="DI39" s="412" t="str">
        <f t="shared" ca="1" si="94"/>
        <v/>
      </c>
      <c r="DJ39" s="413" t="str">
        <f t="shared" ca="1" si="95"/>
        <v/>
      </c>
      <c r="DK39" s="412" t="str">
        <f t="shared" ca="1" si="96"/>
        <v/>
      </c>
      <c r="DL39" s="413" t="str">
        <f t="shared" ca="1" si="97"/>
        <v/>
      </c>
    </row>
    <row r="40" spans="1:123" s="278" customFormat="1" ht="15" customHeight="1" x14ac:dyDescent="0.3">
      <c r="A40" s="1173" t="s">
        <v>478</v>
      </c>
      <c r="B40" s="1174"/>
      <c r="C40" s="1173"/>
      <c r="D40" s="1174"/>
      <c r="E40" s="280" t="s">
        <v>477</v>
      </c>
      <c r="F40" s="279"/>
      <c r="G40" s="279"/>
      <c r="H40" s="279"/>
      <c r="I40" s="279"/>
      <c r="J40" s="279"/>
      <c r="K40" s="1207"/>
      <c r="L40" s="1207"/>
      <c r="M40" s="1207"/>
      <c r="N40" s="1208"/>
      <c r="P40" s="297" t="str">
        <f t="shared" si="101"/>
        <v/>
      </c>
      <c r="Q40" s="297" t="str">
        <f t="shared" si="100"/>
        <v/>
      </c>
      <c r="R40" s="297" t="str">
        <f t="shared" si="100"/>
        <v/>
      </c>
      <c r="S40" s="298" t="str">
        <f t="shared" si="100"/>
        <v/>
      </c>
      <c r="T40" s="297" t="str">
        <f t="shared" si="100"/>
        <v/>
      </c>
      <c r="U40" s="297" t="str">
        <f t="shared" si="100"/>
        <v/>
      </c>
      <c r="V40" s="1160" t="s">
        <v>503</v>
      </c>
      <c r="W40" s="1161"/>
      <c r="X40" s="424">
        <f ca="1">IF(OR(X36="",X37=""),0,SUM(X37+X38-X36))</f>
        <v>13816.449999999999</v>
      </c>
      <c r="Y40"/>
      <c r="AB40" s="261"/>
      <c r="AC40" s="358" t="str">
        <f>IF('Data Entry'!H24="","",'Data Entry'!H24)</f>
        <v/>
      </c>
      <c r="AD40" s="356" t="str">
        <f>IF('Data Entry'!G24="","",'Data Entry'!G24)</f>
        <v/>
      </c>
      <c r="AE40" s="363" t="str">
        <f>IF('Data Entry'!J24="","",'Data Entry'!J24)</f>
        <v/>
      </c>
      <c r="AF40" s="402" t="str">
        <f>IF('Data Entry'!I24="","",'Data Entry'!I24)</f>
        <v/>
      </c>
      <c r="AG40" s="301"/>
      <c r="AH40"/>
      <c r="AI40" s="304" t="str">
        <f t="shared" ca="1" si="123"/>
        <v/>
      </c>
      <c r="AJ40" s="305" t="str">
        <f t="shared" ca="1" si="102"/>
        <v/>
      </c>
      <c r="AK40" s="306" t="str">
        <f t="shared" ca="1" si="103"/>
        <v/>
      </c>
      <c r="AL40" s="307" t="str">
        <f t="shared" ca="1" si="104"/>
        <v/>
      </c>
      <c r="AM40" s="304">
        <f t="shared" ca="1" si="124"/>
        <v>94</v>
      </c>
      <c r="AN40" s="305" t="str">
        <f t="shared" ca="1" si="105"/>
        <v>Lawn Service</v>
      </c>
      <c r="AO40" s="306">
        <f t="shared" ca="1" si="106"/>
        <v>50</v>
      </c>
      <c r="AP40" s="307" t="str">
        <f t="shared" ca="1" si="107"/>
        <v>Fixed Bills</v>
      </c>
      <c r="AQ40" s="304" t="str">
        <f t="shared" ca="1" si="125"/>
        <v/>
      </c>
      <c r="AR40" s="305" t="str">
        <f t="shared" ca="1" si="108"/>
        <v/>
      </c>
      <c r="AS40" s="306" t="str">
        <f t="shared" ca="1" si="109"/>
        <v/>
      </c>
      <c r="AT40" s="307" t="str">
        <f t="shared" ca="1" si="110"/>
        <v/>
      </c>
      <c r="AU40" s="304" t="str">
        <f t="shared" ca="1" si="126"/>
        <v/>
      </c>
      <c r="AV40" s="305" t="str">
        <f t="shared" ca="1" si="111"/>
        <v/>
      </c>
      <c r="AW40" s="306" t="str">
        <f t="shared" ca="1" si="112"/>
        <v/>
      </c>
      <c r="AX40" s="307" t="str">
        <f t="shared" ca="1" si="113"/>
        <v/>
      </c>
      <c r="AY40" s="304" t="str">
        <f t="shared" ca="1" si="127"/>
        <v/>
      </c>
      <c r="AZ40" s="305" t="str">
        <f t="shared" ca="1" si="114"/>
        <v/>
      </c>
      <c r="BA40" s="306" t="str">
        <f t="shared" ca="1" si="115"/>
        <v/>
      </c>
      <c r="BB40" s="307" t="str">
        <f t="shared" ca="1" si="116"/>
        <v/>
      </c>
      <c r="BC40" s="304">
        <f t="shared" ca="1" si="128"/>
        <v>49</v>
      </c>
      <c r="BD40" s="305" t="str">
        <f t="shared" ca="1" si="117"/>
        <v>Car Payment 1</v>
      </c>
      <c r="BE40" s="306">
        <f t="shared" ca="1" si="118"/>
        <v>350</v>
      </c>
      <c r="BF40" s="307">
        <f t="shared" ca="1" si="119"/>
        <v>18000</v>
      </c>
      <c r="BG40" s="304" t="str">
        <f t="shared" ca="1" si="129"/>
        <v/>
      </c>
      <c r="BH40" s="305" t="str">
        <f t="shared" ca="1" si="120"/>
        <v/>
      </c>
      <c r="BI40" s="306" t="str">
        <f t="shared" ca="1" si="121"/>
        <v/>
      </c>
      <c r="BJ40" s="307" t="str">
        <f t="shared" ca="1" si="122"/>
        <v/>
      </c>
      <c r="BL40" s="412" t="str">
        <f ca="1">IF(OR(BM40="",BM40=0),"",MAX(BL$5:BL39)+1)</f>
        <v/>
      </c>
      <c r="BM40" s="316" t="str">
        <f ca="1">IFERROR(INDEX($AJ$6:$AJ$17, ROWS(BM$4:$BM38)), IFERROR(INDEX($AN$6:$AN$17, ROWS(BM$4:$BM38)-ROWS($AJ$6:$AJ$17)), IFERROR(INDEX($AR$6:$AR$17, ROWS(BM$4:$BM38)-ROWS($AJ$6:$AJ$17)-ROWS($AN$6:$AN$17)),IFERROR(INDEX($AV$6:$AV$17, ROWS(BM$4:$BM38)-ROWS($AJ$6:$AJ$17)-ROWS($AN$6:$AN$17)-ROWS($AR$6:$AR$17)),IFERROR(INDEX($AZ$6:$AZ$17, ROWS(BM$4:$BM38)-ROWS($AJ$6:$AJ$17)-ROWS($AN$6:$AN$17)-ROWS($AR$6:$AR$17)-ROWS($AV$6:$AV$17)),IFERROR(INDEX($BD$6:$BD$17, ROWS(BM$4:$BM38)-ROWS($AJ$6:$AJ$17)-ROWS($AN$6:$AN$17)-ROWS($AR$6:$AR$17)-ROWS($AV$6:$AV$17)-ROWS($AZ$6:$AZ$17)),IFERROR(INDEX($BH$6:$BH$17, ROWS(BM$4:$BM38)-ROWS($AJ$6:$AJ$17)-ROWS($AN$6:$AN$17)-ROWS($AR$6:$AR$17)-ROWS($AV$6:$AV$17)-ROWS($AZ$6:$AZ$17)-ROWS($BD$6:$BD$17)), "")))))))</f>
        <v/>
      </c>
      <c r="BN40" s="316" t="str">
        <f t="shared" ca="1" si="30"/>
        <v/>
      </c>
      <c r="BO40" s="316" t="str">
        <f ca="1">IF(OR(BP40="",BP40=0),"",MAX(BO$5:BO39)+1)</f>
        <v/>
      </c>
      <c r="BP40" s="316" t="str">
        <f ca="1">IFERROR(INDEX($AK$6:$AK$17, ROWS($BP$4:BP38)), IFERROR(INDEX($AO$6:$AO$17, ROWS($BP$4:BP38)-ROWS($AK$6:$AK$17)), IFERROR(INDEX($AS$6:$AS$17, ROWS($BP$4:BP38)-ROWS($AK$6:$AK$17)-ROWS($AO$6:$AO$17)),IFERROR(INDEX($AW$6:$AW$17, ROWS($BP$4:BP38)-ROWS($AK$6:$AK$17)-ROWS($AO$6:$AO$17)-ROWS($AS$6:$AS$17)),IFERROR(INDEX($BA$6:$BA$17, ROWS($BP$4:BP38)-ROWS($AK$6:$AK$17)-ROWS($AO$6:$AO$17)-ROWS($AS$6:$AS$17)-ROWS($AW$6:$AW$17)),IFERROR(INDEX($BE$6:$BE$17, ROWS($BP$4:BP38)-ROWS($AK$6:$AK$17)-ROWS($AO$6:$AO$17)-ROWS($AS$6:$AS$17)-ROWS($AW$6:$AW$17)-ROWS($BA$6:$BA$17)),IFERROR(INDEX($BI$6:$BI$17, ROWS($BP$4:BP38)-ROWS($AK$6:$AK$17)-ROWS($AO$6:$AO$17)-ROWS($AS$6:$AS$17)-ROWS($AW$6:$AW$17)-ROWS($BA$6:$BA$17)-ROWS($BE$6:$BE$17)), "")))))))</f>
        <v/>
      </c>
      <c r="BQ40" s="316" t="str">
        <f t="shared" ca="1" si="31"/>
        <v/>
      </c>
      <c r="BR40" s="413" t="str">
        <f t="shared" ca="1" si="32"/>
        <v/>
      </c>
      <c r="BS40" s="412" t="str">
        <f ca="1">IF(OR(BT40="",BT40=0),"",MAX(BS$5:BS39)+1)</f>
        <v/>
      </c>
      <c r="BT40" s="316" t="str">
        <f ca="1">IFERROR(INDEX($AJ$22:$AJ$33, ROWS($BT$4:BT38)), IFERROR(INDEX($AN$22:$AN$33, ROWS($BT$4:BT38)-ROWS($AJ$22:$AJ$33)), IFERROR(INDEX($AR$22:$AR$33, ROWS($BT$4:BT38)-ROWS($AJ$22:$AJ$33)-ROWS($AN$22:$AN$33)),IFERROR(INDEX($AV$22:$AV$33, ROWS($BT$4:BT38)-ROWS($AJ$22:$AJ$33)-ROWS($AN$22:$AN$33)-ROWS($AR$22:$AR$33)),IFERROR(INDEX($AZ$22:$AZ$33, ROWS($BT$4:BT38)-ROWS($AJ$22:$AJ$33)-ROWS($AN$22:$AN$33)-ROWS($AR$22:$AR$33)-ROWS($AV$22:$AV$33)),IFERROR(INDEX($BD$22:$BD$33, ROWS($BT$4:BT38)-ROWS($AJ$22:$AJ$33)-ROWS($AN$22:$AN$33)-ROWS($AR$22:$AR$33)-ROWS($AV$22:$AV$33)-ROWS($AZ$22:$AZ$33)),IFERROR(INDEX($BH$22:$BH$33, ROWS($BT$4:BT38)-ROWS($AJ$22:$AJ$33)-ROWS($AN$22:$AN$33)-ROWS($AR$22:$AR$33)-ROWS($AV$22:$AV$33)-ROWS($AZ$22:$AZ$33)-ROWS($BD$22:$BD$33)), "")))))))</f>
        <v/>
      </c>
      <c r="BU40" s="316" t="str">
        <f t="shared" ca="1" si="33"/>
        <v/>
      </c>
      <c r="BV40" s="316" t="str">
        <f ca="1">IF(OR(BW40="",BW40=0),"",MAX(BV$5:BV39)+1)</f>
        <v/>
      </c>
      <c r="BW40" s="316" t="str">
        <f ca="1">IFERROR(INDEX($AK$22:$AK$33, ROWS($BW$4:BW38)), IFERROR(INDEX($AO$22:$AO$33, ROWS($BW$4:BW38)-ROWS($AK$22:$AK$33)), IFERROR(INDEX($AS$22:$AS$33, ROWS($BW$4:BW38)-ROWS($AK$22:$AK$33)-ROWS($AO$22:$AO$33)),IFERROR(INDEX($AW$22:$AW$33, ROWS($BW$4:BW38)-ROWS($AK$22:$AK$33)-ROWS($AO$22:$AO$33)-ROWS($AS$22:$AS$33)),IFERROR(INDEX($BA$22:$BA$33, ROWS($BW$4:BW38)-ROWS($AK$22:$AK$33)-ROWS($AO$22:$AO$33)-ROWS($AS$22:$AS$33)-ROWS($AW$22:$AW$33)),IFERROR(INDEX($BE$22:$BE$33, ROWS($BW$4:BW38)-ROWS($AK$22:$AK$33)-ROWS($AO$22:$AO$33)-ROWS($AS$22:$AS$33)-ROWS($AW$22:$AW$33)-ROWS($BA$22:$BA$33)),IFERROR(INDEX($BI$22:$BI$33, ROWS($BW$4:BW38)-ROWS($AK$22:$AK$33)-ROWS($AO$22:$AO$33)-ROWS($AS$22:$AS$33)-ROWS($AW$22:$AW$33)-ROWS($BA$22:$BA$33)-ROWS($BE$22:$BE$33)), "")))))))</f>
        <v/>
      </c>
      <c r="BX40" s="316" t="str">
        <f t="shared" ca="1" si="34"/>
        <v/>
      </c>
      <c r="BY40" s="413" t="str">
        <f t="shared" ca="1" si="35"/>
        <v/>
      </c>
      <c r="BZ40" s="412" t="str">
        <f ca="1">IF(OR(CA40="",CA40=0),"",MAX(BZ$5:BZ39)+1)</f>
        <v/>
      </c>
      <c r="CA40" s="316" t="str">
        <f ca="1">IFERROR(INDEX($AJ$38:$AJ$49, ROWS($CA$4:CA38)), IFERROR(INDEX($AN$38:$AN$49, ROWS($CA$4:CA38)-ROWS($AJ$38:$AJ$49)), IFERROR(INDEX($AR$38:$AR$49, ROWS($CA$4:CA38)-ROWS($AJ$38:$AJ$49)-ROWS($AN$38:$AN$49)),IFERROR(INDEX($AV$38:$AV$49, ROWS($CA$4:CA38)-ROWS($AJ$38:$AJ$49)-ROWS($AN$38:$AN$49)-ROWS($AR$38:$AR$49)),IFERROR(INDEX($AZ$38:$AZ$49, ROWS($CA$4:CA38)-ROWS($AJ$38:$AJ$49)-ROWS($AN$38:$AN$49)-ROWS($AR$38:$AR$49)-ROWS($AV$38:$AV$49)),IFERROR(INDEX($BD$38:$BD$49, ROWS($CA$4:CA38)-ROWS($AJ$38:$AJ$49)-ROWS($AN$38:$AN$49)-ROWS($AR$38:$AR$49)-ROWS($AV$38:$AV$49)-ROWS($AZ$38:$AZ$49)),IFERROR(INDEX($BH$38:$BH$49, ROWS($CA$4:CA38)-ROWS($AJ$38:$AJ$49)-ROWS($AN$38:$AN$49)-ROWS($AR$38:$AR$49)-ROWS($AV$38:$AV$49)-ROWS($AZ$38:$AZ$49)-ROWS($BD$38:$BD$49)), "")))))))</f>
        <v/>
      </c>
      <c r="CB40" s="316" t="str">
        <f t="shared" ca="1" si="36"/>
        <v/>
      </c>
      <c r="CC40" s="316" t="str">
        <f ca="1">IF(OR(CD40="",CD40=0),"",MAX(CC$5:CC39)+1)</f>
        <v/>
      </c>
      <c r="CD40" s="316" t="str">
        <f ca="1">IFERROR(INDEX($AK$38:$AK$49, ROWS($CD$4:CD38)), IFERROR(INDEX($AO$38:$AO$49, ROWS($CD$4:CD38)-ROWS($AK$38:$AK$49)), IFERROR(INDEX($AS$38:$AS$49, ROWS($CD$4:CD38)-ROWS($AK$38:$AK$49)-ROWS($AO$38:$AO$49)),IFERROR(INDEX($AW$38:$AW$49, ROWS($CD$4:CD38)-ROWS($AK$38:$AK$49)-ROWS($AO$38:$AO$49)-ROWS($AS$38:$AS$49)),IFERROR(INDEX($BA$38:$BA$49, ROWS($CD$4:CD38)-ROWS($AK$38:$AK$49)-ROWS($AO$38:$AO$49)-ROWS($AS$38:$AS$49)-ROWS($AW$38:$AW$49)),IFERROR(INDEX($BE$38:$BE$49, ROWS($CD$4:CD38)-ROWS($AK$38:$AK$49)-ROWS($AO$38:$AO$49)-ROWS($AS$38:$AS$49)-ROWS($AW$38:$AW$49)-ROWS($BA$38:$BA$49)),IFERROR(INDEX($BI$38:$BI$49, ROWS($CD$4:CD38)-ROWS($AK$38:$AK$49)-ROWS($AO$38:$AO$49)-ROWS($AS$38:$AS$49)-ROWS($AW$38:$AW$49)-ROWS($BA$38:$BA$49)-ROWS($BE$38:$BE$49)), "")))))))</f>
        <v/>
      </c>
      <c r="CE40" s="316" t="str">
        <f t="shared" ca="1" si="37"/>
        <v/>
      </c>
      <c r="CF40" s="413" t="str">
        <f t="shared" ca="1" si="38"/>
        <v/>
      </c>
      <c r="CG40" s="412" t="str">
        <f ca="1">IF(OR(CH40="",CH40=0),"",MAX(CG$5:CG39)+1)</f>
        <v/>
      </c>
      <c r="CH40" s="316" t="str">
        <f ca="1">IFERROR(INDEX($AJ$54:$AJ$65, ROWS($CH$4:CH38)), IFERROR(INDEX($AN$54:$AN$65, ROWS($CH$4:CH38)-ROWS($AJ$54:$AJ$65)), IFERROR(INDEX($AR$54:$AR$65, ROWS($CH$4:CH38)-ROWS($AJ$54:$AJ$65)-ROWS($AN$54:$AN$65)),IFERROR(INDEX($AV$54:$AV$65, ROWS($CH$4:CH38)-ROWS($AJ$54:$AJ$65)-ROWS($AN$54:$AN$65)-ROWS($AR$54:$AR$65)),IFERROR(INDEX($AZ$54:$AZ$65, ROWS($CH$4:CH38)-ROWS($AJ$54:$AJ$65)-ROWS($AN$54:$AN$65)-ROWS($AR$54:$AR$65)-ROWS($AV$54:$AV$65)),IFERROR(INDEX($BD$54:$BD$65, ROWS($CH$4:CH38)-ROWS($AJ$54:$AJ$65)-ROWS($AN$54:$AN$65)-ROWS($AR$54:$AR$65)-ROWS($AV$54:$AV$65)-ROWS($AZ$54:$AZ$65)),IFERROR(INDEX($BH$54:$BH$65, ROWS($CH$4:CH38)-ROWS($AJ$54:$AJ$65)-ROWS($AN$54:$AN$65)-ROWS($AR$54:$AR$65)-ROWS($AV$54:$AV$65)-ROWS($AZ$54:$AZ$65)-ROWS($BD$54:$BD$65)), "")))))))</f>
        <v/>
      </c>
      <c r="CI40" s="316" t="str">
        <f t="shared" ca="1" si="39"/>
        <v/>
      </c>
      <c r="CJ40" s="316" t="str">
        <f ca="1">IF(OR(CK40="",CK40=0),"",MAX(CJ$5:CJ39)+1)</f>
        <v/>
      </c>
      <c r="CK40" s="316" t="str">
        <f ca="1">IFERROR(INDEX($AK$54:$AK$65, ROWS($CK$4:CK38)), IFERROR(INDEX($AO$54:$AO$65, ROWS($CK$4:CK38)-ROWS($AK$54:$AK$65)), IFERROR(INDEX($AS$54:$AS$65, ROWS($CK$4:CK38)-ROWS($AK$54:$AK$65)-ROWS($AO$54:$AO$65)),IFERROR(INDEX($AW$54:$AW$65, ROWS($CK$4:CK38)-ROWS($AK$54:$AK$65)-ROWS($AO$54:$AO$65)-ROWS($AS$54:$AS$65)),IFERROR(INDEX($BA$54:$BA$65, ROWS($CK$4:CK38)-ROWS($AK$54:$AK$65)-ROWS($AO$54:$AO$65)-ROWS($AS$54:$AS$65)-ROWS($AW$54:$AW$65)),IFERROR(INDEX($BE$54:$BE$65, ROWS($CK$4:CK38)-ROWS($AK$54:$AK$65)-ROWS($AO$54:$AO$65)-ROWS($AS$54:$AS$65)-ROWS($AW$54:$AW$65)-ROWS($BA$54:$BA$65)),IFERROR(INDEX($BI$54:$BI$65, ROWS($CK$4:CK38)-ROWS($AK$54:$AK$65)-ROWS($AO$54:$AO$65)-ROWS($AS$54:$AS$65)-ROWS($AW$54:$AW$65)-ROWS($BA$54:$BA$65)-ROWS($BE$54:$BE$65)), "")))))))</f>
        <v/>
      </c>
      <c r="CL40" s="316" t="str">
        <f t="shared" ca="1" si="40"/>
        <v/>
      </c>
      <c r="CM40" s="413" t="str">
        <f t="shared" ca="1" si="41"/>
        <v/>
      </c>
      <c r="CN40" s="412" t="str">
        <f ca="1">IF(OR(CO40="",CO40=0),"",MAX(CN$5:CN39)+1)</f>
        <v/>
      </c>
      <c r="CO40" s="316" t="str">
        <f ca="1">IFERROR(INDEX($AJ$70:$AJ$81, ROWS($CO$4:CO38)), IFERROR(INDEX($AN$70:$AN$81, ROWS($CO$4:CO38)-ROWS($AJ$70:$AJ$81)), IFERROR(INDEX($AR$70:$AR$81, ROWS($CO$4:CO38)-ROWS($AJ$70:$AJ$81)-ROWS($AN$70:$AN$81)),IFERROR(INDEX($AV$70:$AV$81, ROWS($CO$4:CO38)-ROWS($AJ$70:$AJ$81)-ROWS($AN$70:$AN$81)-ROWS($AR$70:$AR$81)),IFERROR(INDEX($AZ$70:$AZ$81, ROWS($CO$4:CO38)-ROWS($AJ$70:$AJ$81)-ROWS($AN$70:$AN$81)-ROWS($AR$70:$AR$81)-ROWS($AV$70:$AV$81)),IFERROR(INDEX($BD$70:$BD$81, ROWS($CO$4:CO38)-ROWS($AJ$70:$AJ$81)-ROWS($AN$70:$AN$81)-ROWS($AR$70:$AR$81)-ROWS($AV$70:$AV$81)-ROWS($AZ$70:$AZ$81)),IFERROR(INDEX($BH$70:$BH$81, ROWS($CO$4:CO38)-ROWS($AJ$70:$AJ$81)-ROWS($AN$70:$AN$81)-ROWS($AR$70:$AR$81)-ROWS($AV$70:$AV$81)-ROWS($AZ$70:$AZ$81)-ROWS($BD$70:$BD$81)), "")))))))</f>
        <v/>
      </c>
      <c r="CP40" s="316" t="str">
        <f t="shared" ca="1" si="42"/>
        <v/>
      </c>
      <c r="CQ40" s="316" t="str">
        <f ca="1">IF(OR(CR40="",CR40=0),"",MAX(CQ$5:CQ39)+1)</f>
        <v/>
      </c>
      <c r="CR40" s="316" t="str">
        <f ca="1">IFERROR(INDEX($AK$70:$AK$81, ROWS($CR$4:CR38)), IFERROR(INDEX($AO$70:$AO$81, ROWS($CR$4:CR38)-ROWS($AK$70:$AK$81)), IFERROR(INDEX($AS$70:$AS$81, ROWS($CR$4:CR38)-ROWS($AK$70:$AK$81)-ROWS($AO$70:$AO$81)),IFERROR(INDEX($AW$70:$AW$81, ROWS($CR$4:CR38)-ROWS($AK$70:$AK$81)-ROWS($AO$70:$AO$81)-ROWS($AS$70:$AS$81)),IFERROR(INDEX($BA$70:$BA$81, ROWS($CR$4:CR38)-ROWS($AK$70:$AK$81)-ROWS($AO$70:$AO$81)-ROWS($AS$70:$AS$81)-ROWS($AW$70:$AW$81)),IFERROR(INDEX($BE$70:$BE$81, ROWS($CR$4:CR38)-ROWS($AK$70:$AK$81)-ROWS($AO$70:$AO$81)-ROWS($AS$70:$AS$81)-ROWS($AW$70:$AW$81)-ROWS($BA$70:$BA$81)),IFERROR(INDEX($BI$70:$BI$81, ROWS($CR$4:CR38)-ROWS($AK$70:$AK$81)-ROWS($AO$70:$AO$81)-ROWS($AS$70:$AS$81)-ROWS($AW$70:$AW$81)-ROWS($BA$70:$BA$81)-ROWS($BE$70:$BE$81)), "")))))))</f>
        <v/>
      </c>
      <c r="CS40" s="316" t="str">
        <f t="shared" ca="1" si="43"/>
        <v/>
      </c>
      <c r="CT40" s="413" t="str">
        <f t="shared" ca="1" si="44"/>
        <v/>
      </c>
      <c r="CU40" s="412" t="str">
        <f>IF(OR(CV40="",CV40=0),"",MAX(CU$5:CU39)+1)</f>
        <v/>
      </c>
      <c r="CV40" s="316" t="str">
        <f>IFERROR(INDEX($AJ$86:$AJ$97, ROWS($CV$4:CV38)), IFERROR(INDEX($AN$86:$AN$97, ROWS($CV$4:CV38)-ROWS($AJ$86:$AJ$97)), ""))</f>
        <v/>
      </c>
      <c r="CW40" s="316" t="str">
        <f t="shared" si="45"/>
        <v/>
      </c>
      <c r="CX40" s="316" t="str">
        <f>IF(OR(CY40="",CY40=0),"",MAX(CX$5:CX39)+1)</f>
        <v/>
      </c>
      <c r="CY40" s="316" t="str">
        <f>IFERROR(INDEX($AK$86:$AK$97, ROWS($CY$4:CY38)), IFERROR(INDEX($AO$86:$AO$97, ROWS($CY$4:CY38)-ROWS($AK$86:$AK$97)), ""))</f>
        <v/>
      </c>
      <c r="CZ40" s="316" t="str">
        <f t="shared" si="46"/>
        <v/>
      </c>
      <c r="DA40" s="413" t="str">
        <f t="shared" si="47"/>
        <v/>
      </c>
      <c r="DC40" s="438" t="str">
        <f ca="1">IF(OR(DD40="",DD40=0),"",MAX(DC$25:DC39)+1)</f>
        <v/>
      </c>
      <c r="DD40" s="434" t="str">
        <f t="shared" ca="1" si="90"/>
        <v/>
      </c>
      <c r="DE40" s="413" t="str">
        <f t="shared" ca="1" si="91"/>
        <v/>
      </c>
      <c r="DF40" s="431" t="str">
        <f ca="1">IF(OR(DG40="",DG40=0),"",MAX(DF$25:DF39)+1)</f>
        <v/>
      </c>
      <c r="DG40" s="412" t="str">
        <f t="shared" ca="1" si="92"/>
        <v/>
      </c>
      <c r="DH40" s="413" t="str">
        <f t="shared" ca="1" si="93"/>
        <v/>
      </c>
      <c r="DI40" s="412" t="str">
        <f t="shared" ca="1" si="94"/>
        <v/>
      </c>
      <c r="DJ40" s="413" t="str">
        <f t="shared" ca="1" si="95"/>
        <v/>
      </c>
      <c r="DK40" s="412" t="str">
        <f t="shared" ca="1" si="96"/>
        <v/>
      </c>
      <c r="DL40" s="413" t="str">
        <f t="shared" ca="1" si="97"/>
        <v/>
      </c>
    </row>
    <row r="41" spans="1:123" x14ac:dyDescent="0.3">
      <c r="AC41" s="358" t="str">
        <f>IF('Data Entry'!H25="","",'Data Entry'!H25)</f>
        <v/>
      </c>
      <c r="AD41" s="356" t="str">
        <f>IF('Data Entry'!G25="","",'Data Entry'!G25)</f>
        <v/>
      </c>
      <c r="AE41" s="363" t="str">
        <f>IF('Data Entry'!J25="","",'Data Entry'!J25)</f>
        <v/>
      </c>
      <c r="AF41" s="402" t="str">
        <f>IF('Data Entry'!I25="","",'Data Entry'!I25)</f>
        <v/>
      </c>
      <c r="AI41" s="304" t="str">
        <f t="shared" ca="1" si="123"/>
        <v/>
      </c>
      <c r="AJ41" s="305" t="str">
        <f t="shared" ca="1" si="102"/>
        <v/>
      </c>
      <c r="AK41" s="306" t="str">
        <f t="shared" ca="1" si="103"/>
        <v/>
      </c>
      <c r="AL41" s="307" t="str">
        <f t="shared" ca="1" si="104"/>
        <v/>
      </c>
      <c r="AM41" s="304" t="str">
        <f t="shared" ca="1" si="124"/>
        <v/>
      </c>
      <c r="AN41" s="305" t="str">
        <f t="shared" ca="1" si="105"/>
        <v/>
      </c>
      <c r="AO41" s="306" t="str">
        <f t="shared" ca="1" si="106"/>
        <v/>
      </c>
      <c r="AP41" s="307" t="str">
        <f t="shared" ca="1" si="107"/>
        <v/>
      </c>
      <c r="AQ41" s="304" t="str">
        <f t="shared" ca="1" si="125"/>
        <v/>
      </c>
      <c r="AR41" s="305" t="str">
        <f t="shared" ca="1" si="108"/>
        <v/>
      </c>
      <c r="AS41" s="306" t="str">
        <f t="shared" ca="1" si="109"/>
        <v/>
      </c>
      <c r="AT41" s="307" t="str">
        <f t="shared" ca="1" si="110"/>
        <v/>
      </c>
      <c r="AU41" s="304" t="str">
        <f t="shared" ca="1" si="126"/>
        <v/>
      </c>
      <c r="AV41" s="305" t="str">
        <f t="shared" ca="1" si="111"/>
        <v/>
      </c>
      <c r="AW41" s="306" t="str">
        <f t="shared" ca="1" si="112"/>
        <v/>
      </c>
      <c r="AX41" s="307" t="str">
        <f t="shared" ca="1" si="113"/>
        <v/>
      </c>
      <c r="AY41" s="304" t="str">
        <f t="shared" ca="1" si="127"/>
        <v/>
      </c>
      <c r="AZ41" s="305" t="str">
        <f t="shared" ca="1" si="114"/>
        <v/>
      </c>
      <c r="BA41" s="306" t="str">
        <f t="shared" ca="1" si="115"/>
        <v/>
      </c>
      <c r="BB41" s="307" t="str">
        <f t="shared" ca="1" si="116"/>
        <v/>
      </c>
      <c r="BC41" s="304">
        <f t="shared" ca="1" si="128"/>
        <v>50</v>
      </c>
      <c r="BD41" s="305" t="str">
        <f t="shared" ca="1" si="117"/>
        <v>Car Payment 2</v>
      </c>
      <c r="BE41" s="306">
        <f t="shared" ca="1" si="118"/>
        <v>200</v>
      </c>
      <c r="BF41" s="307">
        <f t="shared" ca="1" si="119"/>
        <v>8000</v>
      </c>
      <c r="BG41" s="304" t="str">
        <f t="shared" ca="1" si="129"/>
        <v/>
      </c>
      <c r="BH41" s="305" t="str">
        <f t="shared" ca="1" si="120"/>
        <v/>
      </c>
      <c r="BI41" s="306" t="str">
        <f t="shared" ca="1" si="121"/>
        <v/>
      </c>
      <c r="BJ41" s="307" t="str">
        <f t="shared" ca="1" si="122"/>
        <v/>
      </c>
      <c r="BL41" s="412" t="str">
        <f ca="1">IF(OR(BM41="",BM41=0),"",MAX(BL$5:BL40)+1)</f>
        <v/>
      </c>
      <c r="BM41" s="316" t="str">
        <f ca="1">IFERROR(INDEX($AJ$6:$AJ$17, ROWS(BM$4:$BM39)), IFERROR(INDEX($AN$6:$AN$17, ROWS(BM$4:$BM39)-ROWS($AJ$6:$AJ$17)), IFERROR(INDEX($AR$6:$AR$17, ROWS(BM$4:$BM39)-ROWS($AJ$6:$AJ$17)-ROWS($AN$6:$AN$17)),IFERROR(INDEX($AV$6:$AV$17, ROWS(BM$4:$BM39)-ROWS($AJ$6:$AJ$17)-ROWS($AN$6:$AN$17)-ROWS($AR$6:$AR$17)),IFERROR(INDEX($AZ$6:$AZ$17, ROWS(BM$4:$BM39)-ROWS($AJ$6:$AJ$17)-ROWS($AN$6:$AN$17)-ROWS($AR$6:$AR$17)-ROWS($AV$6:$AV$17)),IFERROR(INDEX($BD$6:$BD$17, ROWS(BM$4:$BM39)-ROWS($AJ$6:$AJ$17)-ROWS($AN$6:$AN$17)-ROWS($AR$6:$AR$17)-ROWS($AV$6:$AV$17)-ROWS($AZ$6:$AZ$17)),IFERROR(INDEX($BH$6:$BH$17, ROWS(BM$4:$BM39)-ROWS($AJ$6:$AJ$17)-ROWS($AN$6:$AN$17)-ROWS($AR$6:$AR$17)-ROWS($AV$6:$AV$17)-ROWS($AZ$6:$AZ$17)-ROWS($BD$6:$BD$17)), "")))))))</f>
        <v/>
      </c>
      <c r="BN41" s="316" t="str">
        <f t="shared" ca="1" si="30"/>
        <v/>
      </c>
      <c r="BO41" s="316" t="str">
        <f ca="1">IF(OR(BP41="",BP41=0),"",MAX(BO$5:BO40)+1)</f>
        <v/>
      </c>
      <c r="BP41" s="316" t="str">
        <f ca="1">IFERROR(INDEX($AK$6:$AK$17, ROWS($BP$4:BP39)), IFERROR(INDEX($AO$6:$AO$17, ROWS($BP$4:BP39)-ROWS($AK$6:$AK$17)), IFERROR(INDEX($AS$6:$AS$17, ROWS($BP$4:BP39)-ROWS($AK$6:$AK$17)-ROWS($AO$6:$AO$17)),IFERROR(INDEX($AW$6:$AW$17, ROWS($BP$4:BP39)-ROWS($AK$6:$AK$17)-ROWS($AO$6:$AO$17)-ROWS($AS$6:$AS$17)),IFERROR(INDEX($BA$6:$BA$17, ROWS($BP$4:BP39)-ROWS($AK$6:$AK$17)-ROWS($AO$6:$AO$17)-ROWS($AS$6:$AS$17)-ROWS($AW$6:$AW$17)),IFERROR(INDEX($BE$6:$BE$17, ROWS($BP$4:BP39)-ROWS($AK$6:$AK$17)-ROWS($AO$6:$AO$17)-ROWS($AS$6:$AS$17)-ROWS($AW$6:$AW$17)-ROWS($BA$6:$BA$17)),IFERROR(INDEX($BI$6:$BI$17, ROWS($BP$4:BP39)-ROWS($AK$6:$AK$17)-ROWS($AO$6:$AO$17)-ROWS($AS$6:$AS$17)-ROWS($AW$6:$AW$17)-ROWS($BA$6:$BA$17)-ROWS($BE$6:$BE$17)), "")))))))</f>
        <v/>
      </c>
      <c r="BQ41" s="316" t="str">
        <f t="shared" ca="1" si="31"/>
        <v/>
      </c>
      <c r="BR41" s="413" t="str">
        <f t="shared" ca="1" si="32"/>
        <v/>
      </c>
      <c r="BS41" s="412" t="str">
        <f ca="1">IF(OR(BT41="",BT41=0),"",MAX(BS$5:BS40)+1)</f>
        <v/>
      </c>
      <c r="BT41" s="316" t="str">
        <f ca="1">IFERROR(INDEX($AJ$22:$AJ$33, ROWS($BT$4:BT39)), IFERROR(INDEX($AN$22:$AN$33, ROWS($BT$4:BT39)-ROWS($AJ$22:$AJ$33)), IFERROR(INDEX($AR$22:$AR$33, ROWS($BT$4:BT39)-ROWS($AJ$22:$AJ$33)-ROWS($AN$22:$AN$33)),IFERROR(INDEX($AV$22:$AV$33, ROWS($BT$4:BT39)-ROWS($AJ$22:$AJ$33)-ROWS($AN$22:$AN$33)-ROWS($AR$22:$AR$33)),IFERROR(INDEX($AZ$22:$AZ$33, ROWS($BT$4:BT39)-ROWS($AJ$22:$AJ$33)-ROWS($AN$22:$AN$33)-ROWS($AR$22:$AR$33)-ROWS($AV$22:$AV$33)),IFERROR(INDEX($BD$22:$BD$33, ROWS($BT$4:BT39)-ROWS($AJ$22:$AJ$33)-ROWS($AN$22:$AN$33)-ROWS($AR$22:$AR$33)-ROWS($AV$22:$AV$33)-ROWS($AZ$22:$AZ$33)),IFERROR(INDEX($BH$22:$BH$33, ROWS($BT$4:BT39)-ROWS($AJ$22:$AJ$33)-ROWS($AN$22:$AN$33)-ROWS($AR$22:$AR$33)-ROWS($AV$22:$AV$33)-ROWS($AZ$22:$AZ$33)-ROWS($BD$22:$BD$33)), "")))))))</f>
        <v/>
      </c>
      <c r="BU41" s="316" t="str">
        <f t="shared" ca="1" si="33"/>
        <v/>
      </c>
      <c r="BV41" s="316" t="str">
        <f ca="1">IF(OR(BW41="",BW41=0),"",MAX(BV$5:BV40)+1)</f>
        <v/>
      </c>
      <c r="BW41" s="316" t="str">
        <f ca="1">IFERROR(INDEX($AK$22:$AK$33, ROWS($BW$4:BW39)), IFERROR(INDEX($AO$22:$AO$33, ROWS($BW$4:BW39)-ROWS($AK$22:$AK$33)), IFERROR(INDEX($AS$22:$AS$33, ROWS($BW$4:BW39)-ROWS($AK$22:$AK$33)-ROWS($AO$22:$AO$33)),IFERROR(INDEX($AW$22:$AW$33, ROWS($BW$4:BW39)-ROWS($AK$22:$AK$33)-ROWS($AO$22:$AO$33)-ROWS($AS$22:$AS$33)),IFERROR(INDEX($BA$22:$BA$33, ROWS($BW$4:BW39)-ROWS($AK$22:$AK$33)-ROWS($AO$22:$AO$33)-ROWS($AS$22:$AS$33)-ROWS($AW$22:$AW$33)),IFERROR(INDEX($BE$22:$BE$33, ROWS($BW$4:BW39)-ROWS($AK$22:$AK$33)-ROWS($AO$22:$AO$33)-ROWS($AS$22:$AS$33)-ROWS($AW$22:$AW$33)-ROWS($BA$22:$BA$33)),IFERROR(INDEX($BI$22:$BI$33, ROWS($BW$4:BW39)-ROWS($AK$22:$AK$33)-ROWS($AO$22:$AO$33)-ROWS($AS$22:$AS$33)-ROWS($AW$22:$AW$33)-ROWS($BA$22:$BA$33)-ROWS($BE$22:$BE$33)), "")))))))</f>
        <v/>
      </c>
      <c r="BX41" s="316" t="str">
        <f t="shared" ca="1" si="34"/>
        <v/>
      </c>
      <c r="BY41" s="413" t="str">
        <f t="shared" ca="1" si="35"/>
        <v/>
      </c>
      <c r="BZ41" s="412" t="str">
        <f ca="1">IF(OR(CA41="",CA41=0),"",MAX(BZ$5:BZ40)+1)</f>
        <v/>
      </c>
      <c r="CA41" s="316" t="str">
        <f ca="1">IFERROR(INDEX($AJ$38:$AJ$49, ROWS($CA$4:CA39)), IFERROR(INDEX($AN$38:$AN$49, ROWS($CA$4:CA39)-ROWS($AJ$38:$AJ$49)), IFERROR(INDEX($AR$38:$AR$49, ROWS($CA$4:CA39)-ROWS($AJ$38:$AJ$49)-ROWS($AN$38:$AN$49)),IFERROR(INDEX($AV$38:$AV$49, ROWS($CA$4:CA39)-ROWS($AJ$38:$AJ$49)-ROWS($AN$38:$AN$49)-ROWS($AR$38:$AR$49)),IFERROR(INDEX($AZ$38:$AZ$49, ROWS($CA$4:CA39)-ROWS($AJ$38:$AJ$49)-ROWS($AN$38:$AN$49)-ROWS($AR$38:$AR$49)-ROWS($AV$38:$AV$49)),IFERROR(INDEX($BD$38:$BD$49, ROWS($CA$4:CA39)-ROWS($AJ$38:$AJ$49)-ROWS($AN$38:$AN$49)-ROWS($AR$38:$AR$49)-ROWS($AV$38:$AV$49)-ROWS($AZ$38:$AZ$49)),IFERROR(INDEX($BH$38:$BH$49, ROWS($CA$4:CA39)-ROWS($AJ$38:$AJ$49)-ROWS($AN$38:$AN$49)-ROWS($AR$38:$AR$49)-ROWS($AV$38:$AV$49)-ROWS($AZ$38:$AZ$49)-ROWS($BD$38:$BD$49)), "")))))))</f>
        <v/>
      </c>
      <c r="CB41" s="316" t="str">
        <f t="shared" ca="1" si="36"/>
        <v/>
      </c>
      <c r="CC41" s="316" t="str">
        <f ca="1">IF(OR(CD41="",CD41=0),"",MAX(CC$5:CC40)+1)</f>
        <v/>
      </c>
      <c r="CD41" s="316" t="str">
        <f ca="1">IFERROR(INDEX($AK$38:$AK$49, ROWS($CD$4:CD39)), IFERROR(INDEX($AO$38:$AO$49, ROWS($CD$4:CD39)-ROWS($AK$38:$AK$49)), IFERROR(INDEX($AS$38:$AS$49, ROWS($CD$4:CD39)-ROWS($AK$38:$AK$49)-ROWS($AO$38:$AO$49)),IFERROR(INDEX($AW$38:$AW$49, ROWS($CD$4:CD39)-ROWS($AK$38:$AK$49)-ROWS($AO$38:$AO$49)-ROWS($AS$38:$AS$49)),IFERROR(INDEX($BA$38:$BA$49, ROWS($CD$4:CD39)-ROWS($AK$38:$AK$49)-ROWS($AO$38:$AO$49)-ROWS($AS$38:$AS$49)-ROWS($AW$38:$AW$49)),IFERROR(INDEX($BE$38:$BE$49, ROWS($CD$4:CD39)-ROWS($AK$38:$AK$49)-ROWS($AO$38:$AO$49)-ROWS($AS$38:$AS$49)-ROWS($AW$38:$AW$49)-ROWS($BA$38:$BA$49)),IFERROR(INDEX($BI$38:$BI$49, ROWS($CD$4:CD39)-ROWS($AK$38:$AK$49)-ROWS($AO$38:$AO$49)-ROWS($AS$38:$AS$49)-ROWS($AW$38:$AW$49)-ROWS($BA$38:$BA$49)-ROWS($BE$38:$BE$49)), "")))))))</f>
        <v/>
      </c>
      <c r="CE41" s="316" t="str">
        <f t="shared" ca="1" si="37"/>
        <v/>
      </c>
      <c r="CF41" s="413" t="str">
        <f t="shared" ca="1" si="38"/>
        <v/>
      </c>
      <c r="CG41" s="412" t="str">
        <f ca="1">IF(OR(CH41="",CH41=0),"",MAX(CG$5:CG40)+1)</f>
        <v/>
      </c>
      <c r="CH41" s="316" t="str">
        <f ca="1">IFERROR(INDEX($AJ$54:$AJ$65, ROWS($CH$4:CH39)), IFERROR(INDEX($AN$54:$AN$65, ROWS($CH$4:CH39)-ROWS($AJ$54:$AJ$65)), IFERROR(INDEX($AR$54:$AR$65, ROWS($CH$4:CH39)-ROWS($AJ$54:$AJ$65)-ROWS($AN$54:$AN$65)),IFERROR(INDEX($AV$54:$AV$65, ROWS($CH$4:CH39)-ROWS($AJ$54:$AJ$65)-ROWS($AN$54:$AN$65)-ROWS($AR$54:$AR$65)),IFERROR(INDEX($AZ$54:$AZ$65, ROWS($CH$4:CH39)-ROWS($AJ$54:$AJ$65)-ROWS($AN$54:$AN$65)-ROWS($AR$54:$AR$65)-ROWS($AV$54:$AV$65)),IFERROR(INDEX($BD$54:$BD$65, ROWS($CH$4:CH39)-ROWS($AJ$54:$AJ$65)-ROWS($AN$54:$AN$65)-ROWS($AR$54:$AR$65)-ROWS($AV$54:$AV$65)-ROWS($AZ$54:$AZ$65)),IFERROR(INDEX($BH$54:$BH$65, ROWS($CH$4:CH39)-ROWS($AJ$54:$AJ$65)-ROWS($AN$54:$AN$65)-ROWS($AR$54:$AR$65)-ROWS($AV$54:$AV$65)-ROWS($AZ$54:$AZ$65)-ROWS($BD$54:$BD$65)), "")))))))</f>
        <v/>
      </c>
      <c r="CI41" s="316" t="str">
        <f t="shared" ca="1" si="39"/>
        <v/>
      </c>
      <c r="CJ41" s="316" t="str">
        <f ca="1">IF(OR(CK41="",CK41=0),"",MAX(CJ$5:CJ40)+1)</f>
        <v/>
      </c>
      <c r="CK41" s="316" t="str">
        <f ca="1">IFERROR(INDEX($AK$54:$AK$65, ROWS($CK$4:CK39)), IFERROR(INDEX($AO$54:$AO$65, ROWS($CK$4:CK39)-ROWS($AK$54:$AK$65)), IFERROR(INDEX($AS$54:$AS$65, ROWS($CK$4:CK39)-ROWS($AK$54:$AK$65)-ROWS($AO$54:$AO$65)),IFERROR(INDEX($AW$54:$AW$65, ROWS($CK$4:CK39)-ROWS($AK$54:$AK$65)-ROWS($AO$54:$AO$65)-ROWS($AS$54:$AS$65)),IFERROR(INDEX($BA$54:$BA$65, ROWS($CK$4:CK39)-ROWS($AK$54:$AK$65)-ROWS($AO$54:$AO$65)-ROWS($AS$54:$AS$65)-ROWS($AW$54:$AW$65)),IFERROR(INDEX($BE$54:$BE$65, ROWS($CK$4:CK39)-ROWS($AK$54:$AK$65)-ROWS($AO$54:$AO$65)-ROWS($AS$54:$AS$65)-ROWS($AW$54:$AW$65)-ROWS($BA$54:$BA$65)),IFERROR(INDEX($BI$54:$BI$65, ROWS($CK$4:CK39)-ROWS($AK$54:$AK$65)-ROWS($AO$54:$AO$65)-ROWS($AS$54:$AS$65)-ROWS($AW$54:$AW$65)-ROWS($BA$54:$BA$65)-ROWS($BE$54:$BE$65)), "")))))))</f>
        <v/>
      </c>
      <c r="CL41" s="316" t="str">
        <f t="shared" ca="1" si="40"/>
        <v/>
      </c>
      <c r="CM41" s="413" t="str">
        <f t="shared" ca="1" si="41"/>
        <v/>
      </c>
      <c r="CN41" s="412" t="str">
        <f ca="1">IF(OR(CO41="",CO41=0),"",MAX(CN$5:CN40)+1)</f>
        <v/>
      </c>
      <c r="CO41" s="316" t="str">
        <f ca="1">IFERROR(INDEX($AJ$70:$AJ$81, ROWS($CO$4:CO39)), IFERROR(INDEX($AN$70:$AN$81, ROWS($CO$4:CO39)-ROWS($AJ$70:$AJ$81)), IFERROR(INDEX($AR$70:$AR$81, ROWS($CO$4:CO39)-ROWS($AJ$70:$AJ$81)-ROWS($AN$70:$AN$81)),IFERROR(INDEX($AV$70:$AV$81, ROWS($CO$4:CO39)-ROWS($AJ$70:$AJ$81)-ROWS($AN$70:$AN$81)-ROWS($AR$70:$AR$81)),IFERROR(INDEX($AZ$70:$AZ$81, ROWS($CO$4:CO39)-ROWS($AJ$70:$AJ$81)-ROWS($AN$70:$AN$81)-ROWS($AR$70:$AR$81)-ROWS($AV$70:$AV$81)),IFERROR(INDEX($BD$70:$BD$81, ROWS($CO$4:CO39)-ROWS($AJ$70:$AJ$81)-ROWS($AN$70:$AN$81)-ROWS($AR$70:$AR$81)-ROWS($AV$70:$AV$81)-ROWS($AZ$70:$AZ$81)),IFERROR(INDEX($BH$70:$BH$81, ROWS($CO$4:CO39)-ROWS($AJ$70:$AJ$81)-ROWS($AN$70:$AN$81)-ROWS($AR$70:$AR$81)-ROWS($AV$70:$AV$81)-ROWS($AZ$70:$AZ$81)-ROWS($BD$70:$BD$81)), "")))))))</f>
        <v/>
      </c>
      <c r="CP41" s="316" t="str">
        <f t="shared" ca="1" si="42"/>
        <v/>
      </c>
      <c r="CQ41" s="316" t="str">
        <f ca="1">IF(OR(CR41="",CR41=0),"",MAX(CQ$5:CQ40)+1)</f>
        <v/>
      </c>
      <c r="CR41" s="316" t="str">
        <f ca="1">IFERROR(INDEX($AK$70:$AK$81, ROWS($CR$4:CR39)), IFERROR(INDEX($AO$70:$AO$81, ROWS($CR$4:CR39)-ROWS($AK$70:$AK$81)), IFERROR(INDEX($AS$70:$AS$81, ROWS($CR$4:CR39)-ROWS($AK$70:$AK$81)-ROWS($AO$70:$AO$81)),IFERROR(INDEX($AW$70:$AW$81, ROWS($CR$4:CR39)-ROWS($AK$70:$AK$81)-ROWS($AO$70:$AO$81)-ROWS($AS$70:$AS$81)),IFERROR(INDEX($BA$70:$BA$81, ROWS($CR$4:CR39)-ROWS($AK$70:$AK$81)-ROWS($AO$70:$AO$81)-ROWS($AS$70:$AS$81)-ROWS($AW$70:$AW$81)),IFERROR(INDEX($BE$70:$BE$81, ROWS($CR$4:CR39)-ROWS($AK$70:$AK$81)-ROWS($AO$70:$AO$81)-ROWS($AS$70:$AS$81)-ROWS($AW$70:$AW$81)-ROWS($BA$70:$BA$81)),IFERROR(INDEX($BI$70:$BI$81, ROWS($CR$4:CR39)-ROWS($AK$70:$AK$81)-ROWS($AO$70:$AO$81)-ROWS($AS$70:$AS$81)-ROWS($AW$70:$AW$81)-ROWS($BA$70:$BA$81)-ROWS($BE$70:$BE$81)), "")))))))</f>
        <v/>
      </c>
      <c r="CS41" s="316" t="str">
        <f t="shared" ca="1" si="43"/>
        <v/>
      </c>
      <c r="CT41" s="413" t="str">
        <f t="shared" ca="1" si="44"/>
        <v/>
      </c>
      <c r="CU41" s="412" t="str">
        <f>IF(OR(CV41="",CV41=0),"",MAX(CU$5:CU40)+1)</f>
        <v/>
      </c>
      <c r="CV41" s="316" t="str">
        <f>IFERROR(INDEX($AJ$86:$AJ$97, ROWS($CV$4:CV39)), IFERROR(INDEX($AN$86:$AN$97, ROWS($CV$4:CV39)-ROWS($AJ$86:$AJ$97)), ""))</f>
        <v/>
      </c>
      <c r="CW41" s="316" t="str">
        <f t="shared" si="45"/>
        <v/>
      </c>
      <c r="CX41" s="316" t="str">
        <f>IF(OR(CY41="",CY41=0),"",MAX(CX$5:CX40)+1)</f>
        <v/>
      </c>
      <c r="CY41" s="316" t="str">
        <f>IFERROR(INDEX($AK$86:$AK$97, ROWS($CY$4:CY39)), IFERROR(INDEX($AO$86:$AO$97, ROWS($CY$4:CY39)-ROWS($AK$86:$AK$97)), ""))</f>
        <v/>
      </c>
      <c r="CZ41" s="316" t="str">
        <f t="shared" si="46"/>
        <v/>
      </c>
      <c r="DA41" s="413" t="str">
        <f t="shared" si="47"/>
        <v/>
      </c>
      <c r="DC41" s="438" t="str">
        <f ca="1">IF(OR(DD41="",DD41=0),"",MAX(DC$25:DC40)+1)</f>
        <v/>
      </c>
      <c r="DD41" s="434" t="str">
        <f t="shared" ca="1" si="90"/>
        <v/>
      </c>
      <c r="DE41" s="413" t="str">
        <f t="shared" ca="1" si="91"/>
        <v/>
      </c>
      <c r="DF41" s="431" t="str">
        <f ca="1">IF(OR(DG41="",DG41=0),"",MAX(DF$25:DF40)+1)</f>
        <v/>
      </c>
      <c r="DG41" s="412" t="str">
        <f t="shared" ca="1" si="92"/>
        <v/>
      </c>
      <c r="DH41" s="413" t="str">
        <f t="shared" ca="1" si="93"/>
        <v/>
      </c>
      <c r="DI41" s="412" t="str">
        <f t="shared" ca="1" si="94"/>
        <v/>
      </c>
      <c r="DJ41" s="413" t="str">
        <f t="shared" ca="1" si="95"/>
        <v/>
      </c>
      <c r="DK41" s="412" t="str">
        <f t="shared" ca="1" si="96"/>
        <v/>
      </c>
      <c r="DL41" s="413" t="str">
        <f t="shared" ca="1" si="97"/>
        <v/>
      </c>
      <c r="DN41" s="278"/>
      <c r="DO41" s="278"/>
      <c r="DP41" s="278"/>
      <c r="DQ41" s="278"/>
      <c r="DR41" s="278"/>
      <c r="DS41" s="278"/>
    </row>
    <row r="42" spans="1:123" x14ac:dyDescent="0.3">
      <c r="AC42" s="358" t="str">
        <f>IF('Data Entry'!H26="","",'Data Entry'!H26)</f>
        <v/>
      </c>
      <c r="AD42" s="356" t="str">
        <f>IF('Data Entry'!G26="","",'Data Entry'!G26)</f>
        <v/>
      </c>
      <c r="AE42" s="363" t="str">
        <f>IF('Data Entry'!J26="","",'Data Entry'!J26)</f>
        <v/>
      </c>
      <c r="AF42" s="402" t="str">
        <f>IF('Data Entry'!I26="","",'Data Entry'!I26)</f>
        <v/>
      </c>
      <c r="AI42" s="304" t="str">
        <f t="shared" ca="1" si="123"/>
        <v/>
      </c>
      <c r="AJ42" s="305" t="str">
        <f t="shared" ca="1" si="102"/>
        <v/>
      </c>
      <c r="AK42" s="306" t="str">
        <f t="shared" ca="1" si="103"/>
        <v/>
      </c>
      <c r="AL42" s="307" t="str">
        <f t="shared" ca="1" si="104"/>
        <v/>
      </c>
      <c r="AM42" s="304" t="str">
        <f t="shared" ca="1" si="124"/>
        <v/>
      </c>
      <c r="AN42" s="305" t="str">
        <f t="shared" ca="1" si="105"/>
        <v/>
      </c>
      <c r="AO42" s="306" t="str">
        <f t="shared" ca="1" si="106"/>
        <v/>
      </c>
      <c r="AP42" s="307" t="str">
        <f t="shared" ca="1" si="107"/>
        <v/>
      </c>
      <c r="AQ42" s="304" t="str">
        <f t="shared" ca="1" si="125"/>
        <v/>
      </c>
      <c r="AR42" s="305" t="str">
        <f t="shared" ca="1" si="108"/>
        <v/>
      </c>
      <c r="AS42" s="306" t="str">
        <f t="shared" ca="1" si="109"/>
        <v/>
      </c>
      <c r="AT42" s="307" t="str">
        <f t="shared" ca="1" si="110"/>
        <v/>
      </c>
      <c r="AU42" s="304" t="str">
        <f t="shared" ca="1" si="126"/>
        <v/>
      </c>
      <c r="AV42" s="305" t="str">
        <f t="shared" ca="1" si="111"/>
        <v/>
      </c>
      <c r="AW42" s="306" t="str">
        <f t="shared" ca="1" si="112"/>
        <v/>
      </c>
      <c r="AX42" s="307" t="str">
        <f t="shared" ca="1" si="113"/>
        <v/>
      </c>
      <c r="AY42" s="304" t="str">
        <f t="shared" ca="1" si="127"/>
        <v/>
      </c>
      <c r="AZ42" s="305" t="str">
        <f t="shared" ca="1" si="114"/>
        <v/>
      </c>
      <c r="BA42" s="306" t="str">
        <f t="shared" ca="1" si="115"/>
        <v/>
      </c>
      <c r="BB42" s="307" t="str">
        <f t="shared" ca="1" si="116"/>
        <v/>
      </c>
      <c r="BC42" s="304">
        <f t="shared" ca="1" si="128"/>
        <v>67</v>
      </c>
      <c r="BD42" s="305" t="str">
        <f t="shared" ca="1" si="117"/>
        <v>Investment 1</v>
      </c>
      <c r="BE42" s="306">
        <f t="shared" ca="1" si="118"/>
        <v>200</v>
      </c>
      <c r="BF42" s="307" t="str">
        <f t="shared" ca="1" si="119"/>
        <v>Income</v>
      </c>
      <c r="BG42" s="304" t="str">
        <f t="shared" ca="1" si="129"/>
        <v/>
      </c>
      <c r="BH42" s="305" t="str">
        <f t="shared" ca="1" si="120"/>
        <v/>
      </c>
      <c r="BI42" s="306" t="str">
        <f t="shared" ca="1" si="121"/>
        <v/>
      </c>
      <c r="BJ42" s="307" t="str">
        <f t="shared" ca="1" si="122"/>
        <v/>
      </c>
      <c r="BL42" s="412" t="str">
        <f ca="1">IF(OR(BM42="",BM42=0),"",MAX(BL$5:BL41)+1)</f>
        <v/>
      </c>
      <c r="BM42" s="316" t="str">
        <f ca="1">IFERROR(INDEX($AJ$6:$AJ$17, ROWS(BM$4:$BM40)), IFERROR(INDEX($AN$6:$AN$17, ROWS(BM$4:$BM40)-ROWS($AJ$6:$AJ$17)), IFERROR(INDEX($AR$6:$AR$17, ROWS(BM$4:$BM40)-ROWS($AJ$6:$AJ$17)-ROWS($AN$6:$AN$17)),IFERROR(INDEX($AV$6:$AV$17, ROWS(BM$4:$BM40)-ROWS($AJ$6:$AJ$17)-ROWS($AN$6:$AN$17)-ROWS($AR$6:$AR$17)),IFERROR(INDEX($AZ$6:$AZ$17, ROWS(BM$4:$BM40)-ROWS($AJ$6:$AJ$17)-ROWS($AN$6:$AN$17)-ROWS($AR$6:$AR$17)-ROWS($AV$6:$AV$17)),IFERROR(INDEX($BD$6:$BD$17, ROWS(BM$4:$BM40)-ROWS($AJ$6:$AJ$17)-ROWS($AN$6:$AN$17)-ROWS($AR$6:$AR$17)-ROWS($AV$6:$AV$17)-ROWS($AZ$6:$AZ$17)),IFERROR(INDEX($BH$6:$BH$17, ROWS(BM$4:$BM40)-ROWS($AJ$6:$AJ$17)-ROWS($AN$6:$AN$17)-ROWS($AR$6:$AR$17)-ROWS($AV$6:$AV$17)-ROWS($AZ$6:$AZ$17)-ROWS($BD$6:$BD$17)), "")))))))</f>
        <v/>
      </c>
      <c r="BN42" s="316" t="str">
        <f t="shared" ca="1" si="30"/>
        <v/>
      </c>
      <c r="BO42" s="316" t="str">
        <f ca="1">IF(OR(BP42="",BP42=0),"",MAX(BO$5:BO41)+1)</f>
        <v/>
      </c>
      <c r="BP42" s="316" t="str">
        <f ca="1">IFERROR(INDEX($AK$6:$AK$17, ROWS($BP$4:BP40)), IFERROR(INDEX($AO$6:$AO$17, ROWS($BP$4:BP40)-ROWS($AK$6:$AK$17)), IFERROR(INDEX($AS$6:$AS$17, ROWS($BP$4:BP40)-ROWS($AK$6:$AK$17)-ROWS($AO$6:$AO$17)),IFERROR(INDEX($AW$6:$AW$17, ROWS($BP$4:BP40)-ROWS($AK$6:$AK$17)-ROWS($AO$6:$AO$17)-ROWS($AS$6:$AS$17)),IFERROR(INDEX($BA$6:$BA$17, ROWS($BP$4:BP40)-ROWS($AK$6:$AK$17)-ROWS($AO$6:$AO$17)-ROWS($AS$6:$AS$17)-ROWS($AW$6:$AW$17)),IFERROR(INDEX($BE$6:$BE$17, ROWS($BP$4:BP40)-ROWS($AK$6:$AK$17)-ROWS($AO$6:$AO$17)-ROWS($AS$6:$AS$17)-ROWS($AW$6:$AW$17)-ROWS($BA$6:$BA$17)),IFERROR(INDEX($BI$6:$BI$17, ROWS($BP$4:BP40)-ROWS($AK$6:$AK$17)-ROWS($AO$6:$AO$17)-ROWS($AS$6:$AS$17)-ROWS($AW$6:$AW$17)-ROWS($BA$6:$BA$17)-ROWS($BE$6:$BE$17)), "")))))))</f>
        <v/>
      </c>
      <c r="BQ42" s="316" t="str">
        <f t="shared" ca="1" si="31"/>
        <v/>
      </c>
      <c r="BR42" s="413" t="str">
        <f t="shared" ca="1" si="32"/>
        <v/>
      </c>
      <c r="BS42" s="412">
        <f ca="1">IF(OR(BT42="",BT42=0),"",MAX(BS$5:BS41)+1)</f>
        <v>7</v>
      </c>
      <c r="BT42" s="316" t="str">
        <f ca="1">IFERROR(INDEX($AJ$22:$AJ$33, ROWS($BT$4:BT40)), IFERROR(INDEX($AN$22:$AN$33, ROWS($BT$4:BT40)-ROWS($AJ$22:$AJ$33)), IFERROR(INDEX($AR$22:$AR$33, ROWS($BT$4:BT40)-ROWS($AJ$22:$AJ$33)-ROWS($AN$22:$AN$33)),IFERROR(INDEX($AV$22:$AV$33, ROWS($BT$4:BT40)-ROWS($AJ$22:$AJ$33)-ROWS($AN$22:$AN$33)-ROWS($AR$22:$AR$33)),IFERROR(INDEX($AZ$22:$AZ$33, ROWS($BT$4:BT40)-ROWS($AJ$22:$AJ$33)-ROWS($AN$22:$AN$33)-ROWS($AR$22:$AR$33)-ROWS($AV$22:$AV$33)),IFERROR(INDEX($BD$22:$BD$33, ROWS($BT$4:BT40)-ROWS($AJ$22:$AJ$33)-ROWS($AN$22:$AN$33)-ROWS($AR$22:$AR$33)-ROWS($AV$22:$AV$33)-ROWS($AZ$22:$AZ$33)),IFERROR(INDEX($BH$22:$BH$33, ROWS($BT$4:BT40)-ROWS($AJ$22:$AJ$33)-ROWS($AN$22:$AN$33)-ROWS($AR$22:$AR$33)-ROWS($AV$22:$AV$33)-ROWS($AZ$22:$AZ$33)-ROWS($BD$22:$BD$33)), "")))))))</f>
        <v>Life Insurance</v>
      </c>
      <c r="BU42" s="316" t="str">
        <f t="shared" ca="1" si="33"/>
        <v/>
      </c>
      <c r="BV42" s="316">
        <f ca="1">IF(OR(BW42="",BW42=0),"",MAX(BV$5:BV41)+1)</f>
        <v>7</v>
      </c>
      <c r="BW42" s="316">
        <f ca="1">IFERROR(INDEX($AK$22:$AK$33, ROWS($BW$4:BW40)), IFERROR(INDEX($AO$22:$AO$33, ROWS($BW$4:BW40)-ROWS($AK$22:$AK$33)), IFERROR(INDEX($AS$22:$AS$33, ROWS($BW$4:BW40)-ROWS($AK$22:$AK$33)-ROWS($AO$22:$AO$33)),IFERROR(INDEX($AW$22:$AW$33, ROWS($BW$4:BW40)-ROWS($AK$22:$AK$33)-ROWS($AO$22:$AO$33)-ROWS($AS$22:$AS$33)),IFERROR(INDEX($BA$22:$BA$33, ROWS($BW$4:BW40)-ROWS($AK$22:$AK$33)-ROWS($AO$22:$AO$33)-ROWS($AS$22:$AS$33)-ROWS($AW$22:$AW$33)),IFERROR(INDEX($BE$22:$BE$33, ROWS($BW$4:BW40)-ROWS($AK$22:$AK$33)-ROWS($AO$22:$AO$33)-ROWS($AS$22:$AS$33)-ROWS($AW$22:$AW$33)-ROWS($BA$22:$BA$33)),IFERROR(INDEX($BI$22:$BI$33, ROWS($BW$4:BW40)-ROWS($AK$22:$AK$33)-ROWS($AO$22:$AO$33)-ROWS($AS$22:$AS$33)-ROWS($AW$22:$AW$33)-ROWS($BA$22:$BA$33)-ROWS($BE$22:$BE$33)), "")))))))</f>
        <v>70</v>
      </c>
      <c r="BX42" s="316" t="str">
        <f t="shared" ca="1" si="34"/>
        <v/>
      </c>
      <c r="BY42" s="413" t="str">
        <f t="shared" ca="1" si="35"/>
        <v/>
      </c>
      <c r="BZ42" s="412">
        <f ca="1">IF(OR(CA42="",CA42=0),"",MAX(BZ$5:BZ41)+1)</f>
        <v>6</v>
      </c>
      <c r="CA42" s="316" t="str">
        <f ca="1">IFERROR(INDEX($AJ$38:$AJ$49, ROWS($CA$4:CA40)), IFERROR(INDEX($AN$38:$AN$49, ROWS($CA$4:CA40)-ROWS($AJ$38:$AJ$49)), IFERROR(INDEX($AR$38:$AR$49, ROWS($CA$4:CA40)-ROWS($AJ$38:$AJ$49)-ROWS($AN$38:$AN$49)),IFERROR(INDEX($AV$38:$AV$49, ROWS($CA$4:CA40)-ROWS($AJ$38:$AJ$49)-ROWS($AN$38:$AN$49)-ROWS($AR$38:$AR$49)),IFERROR(INDEX($AZ$38:$AZ$49, ROWS($CA$4:CA40)-ROWS($AJ$38:$AJ$49)-ROWS($AN$38:$AN$49)-ROWS($AR$38:$AR$49)-ROWS($AV$38:$AV$49)),IFERROR(INDEX($BD$38:$BD$49, ROWS($CA$4:CA40)-ROWS($AJ$38:$AJ$49)-ROWS($AN$38:$AN$49)-ROWS($AR$38:$AR$49)-ROWS($AV$38:$AV$49)-ROWS($AZ$38:$AZ$49)),IFERROR(INDEX($BH$38:$BH$49, ROWS($CA$4:CA40)-ROWS($AJ$38:$AJ$49)-ROWS($AN$38:$AN$49)-ROWS($AR$38:$AR$49)-ROWS($AV$38:$AV$49)-ROWS($AZ$38:$AZ$49)-ROWS($BD$38:$BD$49)), "")))))))</f>
        <v>D. Store Card 1</v>
      </c>
      <c r="CB42" s="316" t="str">
        <f t="shared" ca="1" si="36"/>
        <v/>
      </c>
      <c r="CC42" s="316">
        <f ca="1">IF(OR(CD42="",CD42=0),"",MAX(CC$5:CC41)+1)</f>
        <v>6</v>
      </c>
      <c r="CD42" s="316">
        <f ca="1">IFERROR(INDEX($AK$38:$AK$49, ROWS($CD$4:CD40)), IFERROR(INDEX($AO$38:$AO$49, ROWS($CD$4:CD40)-ROWS($AK$38:$AK$49)), IFERROR(INDEX($AS$38:$AS$49, ROWS($CD$4:CD40)-ROWS($AK$38:$AK$49)-ROWS($AO$38:$AO$49)),IFERROR(INDEX($AW$38:$AW$49, ROWS($CD$4:CD40)-ROWS($AK$38:$AK$49)-ROWS($AO$38:$AO$49)-ROWS($AS$38:$AS$49)),IFERROR(INDEX($BA$38:$BA$49, ROWS($CD$4:CD40)-ROWS($AK$38:$AK$49)-ROWS($AO$38:$AO$49)-ROWS($AS$38:$AS$49)-ROWS($AW$38:$AW$49)),IFERROR(INDEX($BE$38:$BE$49, ROWS($CD$4:CD40)-ROWS($AK$38:$AK$49)-ROWS($AO$38:$AO$49)-ROWS($AS$38:$AS$49)-ROWS($AW$38:$AW$49)-ROWS($BA$38:$BA$49)),IFERROR(INDEX($BI$38:$BI$49, ROWS($CD$4:CD40)-ROWS($AK$38:$AK$49)-ROWS($AO$38:$AO$49)-ROWS($AS$38:$AS$49)-ROWS($AW$38:$AW$49)-ROWS($BA$38:$BA$49)-ROWS($BE$38:$BE$49)), "")))))))</f>
        <v>30</v>
      </c>
      <c r="CE42" s="316" t="str">
        <f t="shared" ca="1" si="37"/>
        <v/>
      </c>
      <c r="CF42" s="413" t="str">
        <f t="shared" ca="1" si="38"/>
        <v/>
      </c>
      <c r="CG42" s="412">
        <f ca="1">IF(OR(CH42="",CH42=0),"",MAX(CG$5:CG41)+1)</f>
        <v>6</v>
      </c>
      <c r="CH42" s="316" t="str">
        <f ca="1">IFERROR(INDEX($AJ$54:$AJ$65, ROWS($CH$4:CH40)), IFERROR(INDEX($AN$54:$AN$65, ROWS($CH$4:CH40)-ROWS($AJ$54:$AJ$65)), IFERROR(INDEX($AR$54:$AR$65, ROWS($CH$4:CH40)-ROWS($AJ$54:$AJ$65)-ROWS($AN$54:$AN$65)),IFERROR(INDEX($AV$54:$AV$65, ROWS($CH$4:CH40)-ROWS($AJ$54:$AJ$65)-ROWS($AN$54:$AN$65)-ROWS($AR$54:$AR$65)),IFERROR(INDEX($AZ$54:$AZ$65, ROWS($CH$4:CH40)-ROWS($AJ$54:$AJ$65)-ROWS($AN$54:$AN$65)-ROWS($AR$54:$AR$65)-ROWS($AV$54:$AV$65)),IFERROR(INDEX($BD$54:$BD$65, ROWS($CH$4:CH40)-ROWS($AJ$54:$AJ$65)-ROWS($AN$54:$AN$65)-ROWS($AR$54:$AR$65)-ROWS($AV$54:$AV$65)-ROWS($AZ$54:$AZ$65)),IFERROR(INDEX($BH$54:$BH$65, ROWS($CH$4:CH40)-ROWS($AJ$54:$AJ$65)-ROWS($AN$54:$AN$65)-ROWS($AR$54:$AR$65)-ROWS($AV$54:$AV$65)-ROWS($AZ$54:$AZ$65)-ROWS($BD$54:$BD$65)), "")))))))</f>
        <v>Paycheck 3</v>
      </c>
      <c r="CI42" s="316" t="str">
        <f t="shared" ca="1" si="39"/>
        <v/>
      </c>
      <c r="CJ42" s="316">
        <f ca="1">IF(OR(CK42="",CK42=0),"",MAX(CJ$5:CJ41)+1)</f>
        <v>6</v>
      </c>
      <c r="CK42" s="316">
        <f ca="1">IFERROR(INDEX($AK$54:$AK$65, ROWS($CK$4:CK40)), IFERROR(INDEX($AO$54:$AO$65, ROWS($CK$4:CK40)-ROWS($AK$54:$AK$65)), IFERROR(INDEX($AS$54:$AS$65, ROWS($CK$4:CK40)-ROWS($AK$54:$AK$65)-ROWS($AO$54:$AO$65)),IFERROR(INDEX($AW$54:$AW$65, ROWS($CK$4:CK40)-ROWS($AK$54:$AK$65)-ROWS($AO$54:$AO$65)-ROWS($AS$54:$AS$65)),IFERROR(INDEX($BA$54:$BA$65, ROWS($CK$4:CK40)-ROWS($AK$54:$AK$65)-ROWS($AO$54:$AO$65)-ROWS($AS$54:$AS$65)-ROWS($AW$54:$AW$65)),IFERROR(INDEX($BE$54:$BE$65, ROWS($CK$4:CK40)-ROWS($AK$54:$AK$65)-ROWS($AO$54:$AO$65)-ROWS($AS$54:$AS$65)-ROWS($AW$54:$AW$65)-ROWS($BA$54:$BA$65)),IFERROR(INDEX($BI$54:$BI$65, ROWS($CK$4:CK40)-ROWS($AK$54:$AK$65)-ROWS($AO$54:$AO$65)-ROWS($AS$54:$AS$65)-ROWS($AW$54:$AW$65)-ROWS($BA$54:$BA$65)-ROWS($BE$54:$BE$65)), "")))))))</f>
        <v>700</v>
      </c>
      <c r="CL42" s="316" t="str">
        <f t="shared" ca="1" si="40"/>
        <v/>
      </c>
      <c r="CM42" s="413" t="str">
        <f t="shared" ca="1" si="41"/>
        <v/>
      </c>
      <c r="CN42" s="412" t="str">
        <f>IF(OR(CO42="",CO42=0),"",MAX(CN$5:CN41)+1)</f>
        <v/>
      </c>
      <c r="CO42" s="316">
        <f>IFERROR(INDEX($AJ$70:$AJ$81, ROWS($CO$4:CO40)), IFERROR(INDEX($AN$70:$AN$81, ROWS($CO$4:CO40)-ROWS($AJ$70:$AJ$81)), IFERROR(INDEX($AR$70:$AR$81, ROWS($CO$4:CO40)-ROWS($AJ$70:$AJ$81)-ROWS($AN$70:$AN$81)),IFERROR(INDEX($AV$70:$AV$81, ROWS($CO$4:CO40)-ROWS($AJ$70:$AJ$81)-ROWS($AN$70:$AN$81)-ROWS($AR$70:$AR$81)),IFERROR(INDEX($AZ$70:$AZ$81, ROWS($CO$4:CO40)-ROWS($AJ$70:$AJ$81)-ROWS($AN$70:$AN$81)-ROWS($AR$70:$AR$81)-ROWS($AV$70:$AV$81)),IFERROR(INDEX($BD$70:$BD$81, ROWS($CO$4:CO40)-ROWS($AJ$70:$AJ$81)-ROWS($AN$70:$AN$81)-ROWS($AR$70:$AR$81)-ROWS($AV$70:$AV$81)-ROWS($AZ$70:$AZ$81)),IFERROR(INDEX($BH$70:$BH$81, ROWS($CO$4:CO40)-ROWS($AJ$70:$AJ$81)-ROWS($AN$70:$AN$81)-ROWS($AR$70:$AR$81)-ROWS($AV$70:$AV$81)-ROWS($AZ$70:$AZ$81)-ROWS($BD$70:$BD$81)), "")))))))</f>
        <v>0</v>
      </c>
      <c r="CP42" s="316" t="str">
        <f t="shared" ca="1" si="42"/>
        <v/>
      </c>
      <c r="CQ42" s="316" t="str">
        <f>IF(OR(CR42="",CR42=0),"",MAX(CQ$5:CQ41)+1)</f>
        <v/>
      </c>
      <c r="CR42" s="316">
        <f>IFERROR(INDEX($AK$70:$AK$81, ROWS($CR$4:CR40)), IFERROR(INDEX($AO$70:$AO$81, ROWS($CR$4:CR40)-ROWS($AK$70:$AK$81)), IFERROR(INDEX($AS$70:$AS$81, ROWS($CR$4:CR40)-ROWS($AK$70:$AK$81)-ROWS($AO$70:$AO$81)),IFERROR(INDEX($AW$70:$AW$81, ROWS($CR$4:CR40)-ROWS($AK$70:$AK$81)-ROWS($AO$70:$AO$81)-ROWS($AS$70:$AS$81)),IFERROR(INDEX($BA$70:$BA$81, ROWS($CR$4:CR40)-ROWS($AK$70:$AK$81)-ROWS($AO$70:$AO$81)-ROWS($AS$70:$AS$81)-ROWS($AW$70:$AW$81)),IFERROR(INDEX($BE$70:$BE$81, ROWS($CR$4:CR40)-ROWS($AK$70:$AK$81)-ROWS($AO$70:$AO$81)-ROWS($AS$70:$AS$81)-ROWS($AW$70:$AW$81)-ROWS($BA$70:$BA$81)),IFERROR(INDEX($BI$70:$BI$81, ROWS($CR$4:CR40)-ROWS($AK$70:$AK$81)-ROWS($AO$70:$AO$81)-ROWS($AS$70:$AS$81)-ROWS($AW$70:$AW$81)-ROWS($BA$70:$BA$81)-ROWS($BE$70:$BE$81)), "")))))))</f>
        <v>0</v>
      </c>
      <c r="CS42" s="316" t="str">
        <f t="shared" ca="1" si="43"/>
        <v/>
      </c>
      <c r="CT42" s="413" t="str">
        <f t="shared" ca="1" si="44"/>
        <v/>
      </c>
      <c r="CU42" s="412" t="str">
        <f>IF(OR(CV42="",CV42=0),"",MAX(CU$5:CU41)+1)</f>
        <v/>
      </c>
      <c r="CV42" s="316" t="str">
        <f>IFERROR(INDEX($AJ$86:$AJ$97, ROWS($CV$4:CV40)), IFERROR(INDEX($AN$86:$AN$97, ROWS($CV$4:CV40)-ROWS($AJ$86:$AJ$97)), ""))</f>
        <v/>
      </c>
      <c r="CW42" s="316" t="str">
        <f t="shared" si="45"/>
        <v/>
      </c>
      <c r="CX42" s="316" t="str">
        <f>IF(OR(CY42="",CY42=0),"",MAX(CX$5:CX41)+1)</f>
        <v/>
      </c>
      <c r="CY42" s="316" t="str">
        <f>IFERROR(INDEX($AK$86:$AK$97, ROWS($CY$4:CY40)), IFERROR(INDEX($AO$86:$AO$97, ROWS($CY$4:CY40)-ROWS($AK$86:$AK$97)), ""))</f>
        <v/>
      </c>
      <c r="CZ42" s="316" t="str">
        <f t="shared" si="46"/>
        <v/>
      </c>
      <c r="DA42" s="413" t="str">
        <f t="shared" si="47"/>
        <v/>
      </c>
      <c r="DC42" s="438" t="str">
        <f ca="1">IF(OR(DD42="",DD42=0),"",MAX(DC$25:DC41)+1)</f>
        <v/>
      </c>
      <c r="DD42" s="434" t="str">
        <f t="shared" ca="1" si="90"/>
        <v/>
      </c>
      <c r="DE42" s="413" t="str">
        <f t="shared" ca="1" si="91"/>
        <v/>
      </c>
      <c r="DF42" s="431" t="str">
        <f ca="1">IF(OR(DG42="",DG42=0),"",MAX(DF$25:DF41)+1)</f>
        <v/>
      </c>
      <c r="DG42" s="412" t="str">
        <f t="shared" ca="1" si="92"/>
        <v/>
      </c>
      <c r="DH42" s="413" t="str">
        <f t="shared" ca="1" si="93"/>
        <v/>
      </c>
      <c r="DI42" s="412" t="str">
        <f t="shared" ca="1" si="94"/>
        <v/>
      </c>
      <c r="DJ42" s="413" t="str">
        <f t="shared" ca="1" si="95"/>
        <v/>
      </c>
      <c r="DK42" s="412" t="str">
        <f t="shared" ca="1" si="96"/>
        <v/>
      </c>
      <c r="DL42" s="413" t="str">
        <f t="shared" ca="1" si="97"/>
        <v/>
      </c>
    </row>
    <row r="43" spans="1:123" ht="15.75" thickBot="1" x14ac:dyDescent="0.35">
      <c r="AC43" s="358" t="str">
        <f>IF('Data Entry'!H27="","",'Data Entry'!H27)</f>
        <v/>
      </c>
      <c r="AD43" s="356" t="str">
        <f>IF('Data Entry'!G27="","",'Data Entry'!G27)</f>
        <v/>
      </c>
      <c r="AE43" s="363" t="str">
        <f>IF('Data Entry'!J27="","",'Data Entry'!J27)</f>
        <v/>
      </c>
      <c r="AF43" s="402" t="str">
        <f>IF('Data Entry'!I27="","",'Data Entry'!I27)</f>
        <v/>
      </c>
      <c r="AI43" s="304" t="str">
        <f t="shared" ca="1" si="123"/>
        <v/>
      </c>
      <c r="AJ43" s="305" t="str">
        <f t="shared" ca="1" si="102"/>
        <v/>
      </c>
      <c r="AK43" s="306" t="str">
        <f t="shared" ca="1" si="103"/>
        <v/>
      </c>
      <c r="AL43" s="307" t="str">
        <f t="shared" ca="1" si="104"/>
        <v/>
      </c>
      <c r="AM43" s="304" t="str">
        <f t="shared" ca="1" si="124"/>
        <v/>
      </c>
      <c r="AN43" s="305" t="str">
        <f t="shared" ca="1" si="105"/>
        <v/>
      </c>
      <c r="AO43" s="306" t="str">
        <f t="shared" ca="1" si="106"/>
        <v/>
      </c>
      <c r="AP43" s="307" t="str">
        <f t="shared" ca="1" si="107"/>
        <v/>
      </c>
      <c r="AQ43" s="304" t="str">
        <f t="shared" ca="1" si="125"/>
        <v/>
      </c>
      <c r="AR43" s="305" t="str">
        <f t="shared" ca="1" si="108"/>
        <v/>
      </c>
      <c r="AS43" s="306" t="str">
        <f t="shared" ca="1" si="109"/>
        <v/>
      </c>
      <c r="AT43" s="307" t="str">
        <f t="shared" ca="1" si="110"/>
        <v/>
      </c>
      <c r="AU43" s="304" t="str">
        <f t="shared" ca="1" si="126"/>
        <v/>
      </c>
      <c r="AV43" s="305" t="str">
        <f t="shared" ca="1" si="111"/>
        <v/>
      </c>
      <c r="AW43" s="306" t="str">
        <f t="shared" ca="1" si="112"/>
        <v/>
      </c>
      <c r="AX43" s="307" t="str">
        <f t="shared" ca="1" si="113"/>
        <v/>
      </c>
      <c r="AY43" s="304" t="str">
        <f t="shared" ca="1" si="127"/>
        <v/>
      </c>
      <c r="AZ43" s="305" t="str">
        <f t="shared" ca="1" si="114"/>
        <v/>
      </c>
      <c r="BA43" s="306" t="str">
        <f t="shared" ca="1" si="115"/>
        <v/>
      </c>
      <c r="BB43" s="307" t="str">
        <f t="shared" ca="1" si="116"/>
        <v/>
      </c>
      <c r="BC43" s="304" t="str">
        <f t="shared" ca="1" si="128"/>
        <v/>
      </c>
      <c r="BD43" s="305" t="str">
        <f t="shared" ca="1" si="117"/>
        <v/>
      </c>
      <c r="BE43" s="306" t="str">
        <f t="shared" ca="1" si="118"/>
        <v/>
      </c>
      <c r="BF43" s="307" t="str">
        <f t="shared" ca="1" si="119"/>
        <v/>
      </c>
      <c r="BG43" s="304" t="str">
        <f t="shared" ca="1" si="129"/>
        <v/>
      </c>
      <c r="BH43" s="305" t="str">
        <f t="shared" ca="1" si="120"/>
        <v/>
      </c>
      <c r="BI43" s="306" t="str">
        <f t="shared" ca="1" si="121"/>
        <v/>
      </c>
      <c r="BJ43" s="307" t="str">
        <f t="shared" ca="1" si="122"/>
        <v/>
      </c>
      <c r="BL43" s="412" t="str">
        <f ca="1">IF(OR(BM43="",BM43=0),"",MAX(BL$5:BL42)+1)</f>
        <v/>
      </c>
      <c r="BM43" s="316" t="str">
        <f ca="1">IFERROR(INDEX($AJ$6:$AJ$17, ROWS(BM$4:$BM41)), IFERROR(INDEX($AN$6:$AN$17, ROWS(BM$4:$BM41)-ROWS($AJ$6:$AJ$17)), IFERROR(INDEX($AR$6:$AR$17, ROWS(BM$4:$BM41)-ROWS($AJ$6:$AJ$17)-ROWS($AN$6:$AN$17)),IFERROR(INDEX($AV$6:$AV$17, ROWS(BM$4:$BM41)-ROWS($AJ$6:$AJ$17)-ROWS($AN$6:$AN$17)-ROWS($AR$6:$AR$17)),IFERROR(INDEX($AZ$6:$AZ$17, ROWS(BM$4:$BM41)-ROWS($AJ$6:$AJ$17)-ROWS($AN$6:$AN$17)-ROWS($AR$6:$AR$17)-ROWS($AV$6:$AV$17)),IFERROR(INDEX($BD$6:$BD$17, ROWS(BM$4:$BM41)-ROWS($AJ$6:$AJ$17)-ROWS($AN$6:$AN$17)-ROWS($AR$6:$AR$17)-ROWS($AV$6:$AV$17)-ROWS($AZ$6:$AZ$17)),IFERROR(INDEX($BH$6:$BH$17, ROWS(BM$4:$BM41)-ROWS($AJ$6:$AJ$17)-ROWS($AN$6:$AN$17)-ROWS($AR$6:$AR$17)-ROWS($AV$6:$AV$17)-ROWS($AZ$6:$AZ$17)-ROWS($BD$6:$BD$17)), "")))))))</f>
        <v/>
      </c>
      <c r="BN43" s="316" t="str">
        <f t="shared" ca="1" si="30"/>
        <v/>
      </c>
      <c r="BO43" s="316" t="str">
        <f ca="1">IF(OR(BP43="",BP43=0),"",MAX(BO$5:BO42)+1)</f>
        <v/>
      </c>
      <c r="BP43" s="316" t="str">
        <f ca="1">IFERROR(INDEX($AK$6:$AK$17, ROWS($BP$4:BP41)), IFERROR(INDEX($AO$6:$AO$17, ROWS($BP$4:BP41)-ROWS($AK$6:$AK$17)), IFERROR(INDEX($AS$6:$AS$17, ROWS($BP$4:BP41)-ROWS($AK$6:$AK$17)-ROWS($AO$6:$AO$17)),IFERROR(INDEX($AW$6:$AW$17, ROWS($BP$4:BP41)-ROWS($AK$6:$AK$17)-ROWS($AO$6:$AO$17)-ROWS($AS$6:$AS$17)),IFERROR(INDEX($BA$6:$BA$17, ROWS($BP$4:BP41)-ROWS($AK$6:$AK$17)-ROWS($AO$6:$AO$17)-ROWS($AS$6:$AS$17)-ROWS($AW$6:$AW$17)),IFERROR(INDEX($BE$6:$BE$17, ROWS($BP$4:BP41)-ROWS($AK$6:$AK$17)-ROWS($AO$6:$AO$17)-ROWS($AS$6:$AS$17)-ROWS($AW$6:$AW$17)-ROWS($BA$6:$BA$17)),IFERROR(INDEX($BI$6:$BI$17, ROWS($BP$4:BP41)-ROWS($AK$6:$AK$17)-ROWS($AO$6:$AO$17)-ROWS($AS$6:$AS$17)-ROWS($AW$6:$AW$17)-ROWS($BA$6:$BA$17)-ROWS($BE$6:$BE$17)), "")))))))</f>
        <v/>
      </c>
      <c r="BQ43" s="316" t="str">
        <f t="shared" ca="1" si="31"/>
        <v/>
      </c>
      <c r="BR43" s="413" t="str">
        <f t="shared" ca="1" si="32"/>
        <v/>
      </c>
      <c r="BS43" s="412">
        <f ca="1">IF(OR(BT43="",BT43=0),"",MAX(BS$5:BS42)+1)</f>
        <v>8</v>
      </c>
      <c r="BT43" s="316" t="str">
        <f ca="1">IFERROR(INDEX($AJ$22:$AJ$33, ROWS($BT$4:BT41)), IFERROR(INDEX($AN$22:$AN$33, ROWS($BT$4:BT41)-ROWS($AJ$22:$AJ$33)), IFERROR(INDEX($AR$22:$AR$33, ROWS($BT$4:BT41)-ROWS($AJ$22:$AJ$33)-ROWS($AN$22:$AN$33)),IFERROR(INDEX($AV$22:$AV$33, ROWS($BT$4:BT41)-ROWS($AJ$22:$AJ$33)-ROWS($AN$22:$AN$33)-ROWS($AR$22:$AR$33)),IFERROR(INDEX($AZ$22:$AZ$33, ROWS($BT$4:BT41)-ROWS($AJ$22:$AJ$33)-ROWS($AN$22:$AN$33)-ROWS($AR$22:$AR$33)-ROWS($AV$22:$AV$33)),IFERROR(INDEX($BD$22:$BD$33, ROWS($BT$4:BT41)-ROWS($AJ$22:$AJ$33)-ROWS($AN$22:$AN$33)-ROWS($AR$22:$AR$33)-ROWS($AV$22:$AV$33)-ROWS($AZ$22:$AZ$33)),IFERROR(INDEX($BH$22:$BH$33, ROWS($BT$4:BT41)-ROWS($AJ$22:$AJ$33)-ROWS($AN$22:$AN$33)-ROWS($AR$22:$AR$33)-ROWS($AV$22:$AV$33)-ROWS($AZ$22:$AZ$33)-ROWS($BD$22:$BD$33)), "")))))))</f>
        <v>Paycheck 3</v>
      </c>
      <c r="BU43" s="316" t="str">
        <f t="shared" ca="1" si="33"/>
        <v/>
      </c>
      <c r="BV43" s="316">
        <f ca="1">IF(OR(BW43="",BW43=0),"",MAX(BV$5:BV42)+1)</f>
        <v>8</v>
      </c>
      <c r="BW43" s="316">
        <f ca="1">IFERROR(INDEX($AK$22:$AK$33, ROWS($BW$4:BW41)), IFERROR(INDEX($AO$22:$AO$33, ROWS($BW$4:BW41)-ROWS($AK$22:$AK$33)), IFERROR(INDEX($AS$22:$AS$33, ROWS($BW$4:BW41)-ROWS($AK$22:$AK$33)-ROWS($AO$22:$AO$33)),IFERROR(INDEX($AW$22:$AW$33, ROWS($BW$4:BW41)-ROWS($AK$22:$AK$33)-ROWS($AO$22:$AO$33)-ROWS($AS$22:$AS$33)),IFERROR(INDEX($BA$22:$BA$33, ROWS($BW$4:BW41)-ROWS($AK$22:$AK$33)-ROWS($AO$22:$AO$33)-ROWS($AS$22:$AS$33)-ROWS($AW$22:$AW$33)),IFERROR(INDEX($BE$22:$BE$33, ROWS($BW$4:BW41)-ROWS($AK$22:$AK$33)-ROWS($AO$22:$AO$33)-ROWS($AS$22:$AS$33)-ROWS($AW$22:$AW$33)-ROWS($BA$22:$BA$33)),IFERROR(INDEX($BI$22:$BI$33, ROWS($BW$4:BW41)-ROWS($AK$22:$AK$33)-ROWS($AO$22:$AO$33)-ROWS($AS$22:$AS$33)-ROWS($AW$22:$AW$33)-ROWS($BA$22:$BA$33)-ROWS($BE$22:$BE$33)), "")))))))</f>
        <v>700</v>
      </c>
      <c r="BX43" s="316" t="str">
        <f t="shared" ca="1" si="34"/>
        <v/>
      </c>
      <c r="BY43" s="413" t="str">
        <f t="shared" ca="1" si="35"/>
        <v/>
      </c>
      <c r="BZ43" s="412" t="str">
        <f ca="1">IF(OR(CA43="",CA43=0),"",MAX(BZ$5:BZ42)+1)</f>
        <v/>
      </c>
      <c r="CA43" s="316" t="str">
        <f ca="1">IFERROR(INDEX($AJ$38:$AJ$49, ROWS($CA$4:CA41)), IFERROR(INDEX($AN$38:$AN$49, ROWS($CA$4:CA41)-ROWS($AJ$38:$AJ$49)), IFERROR(INDEX($AR$38:$AR$49, ROWS($CA$4:CA41)-ROWS($AJ$38:$AJ$49)-ROWS($AN$38:$AN$49)),IFERROR(INDEX($AV$38:$AV$49, ROWS($CA$4:CA41)-ROWS($AJ$38:$AJ$49)-ROWS($AN$38:$AN$49)-ROWS($AR$38:$AR$49)),IFERROR(INDEX($AZ$38:$AZ$49, ROWS($CA$4:CA41)-ROWS($AJ$38:$AJ$49)-ROWS($AN$38:$AN$49)-ROWS($AR$38:$AR$49)-ROWS($AV$38:$AV$49)),IFERROR(INDEX($BD$38:$BD$49, ROWS($CA$4:CA41)-ROWS($AJ$38:$AJ$49)-ROWS($AN$38:$AN$49)-ROWS($AR$38:$AR$49)-ROWS($AV$38:$AV$49)-ROWS($AZ$38:$AZ$49)),IFERROR(INDEX($BH$38:$BH$49, ROWS($CA$4:CA41)-ROWS($AJ$38:$AJ$49)-ROWS($AN$38:$AN$49)-ROWS($AR$38:$AR$49)-ROWS($AV$38:$AV$49)-ROWS($AZ$38:$AZ$49)-ROWS($BD$38:$BD$49)), "")))))))</f>
        <v/>
      </c>
      <c r="CB43" s="316" t="str">
        <f t="shared" ca="1" si="36"/>
        <v/>
      </c>
      <c r="CC43" s="316" t="str">
        <f ca="1">IF(OR(CD43="",CD43=0),"",MAX(CC$5:CC42)+1)</f>
        <v/>
      </c>
      <c r="CD43" s="316" t="str">
        <f ca="1">IFERROR(INDEX($AK$38:$AK$49, ROWS($CD$4:CD41)), IFERROR(INDEX($AO$38:$AO$49, ROWS($CD$4:CD41)-ROWS($AK$38:$AK$49)), IFERROR(INDEX($AS$38:$AS$49, ROWS($CD$4:CD41)-ROWS($AK$38:$AK$49)-ROWS($AO$38:$AO$49)),IFERROR(INDEX($AW$38:$AW$49, ROWS($CD$4:CD41)-ROWS($AK$38:$AK$49)-ROWS($AO$38:$AO$49)-ROWS($AS$38:$AS$49)),IFERROR(INDEX($BA$38:$BA$49, ROWS($CD$4:CD41)-ROWS($AK$38:$AK$49)-ROWS($AO$38:$AO$49)-ROWS($AS$38:$AS$49)-ROWS($AW$38:$AW$49)),IFERROR(INDEX($BE$38:$BE$49, ROWS($CD$4:CD41)-ROWS($AK$38:$AK$49)-ROWS($AO$38:$AO$49)-ROWS($AS$38:$AS$49)-ROWS($AW$38:$AW$49)-ROWS($BA$38:$BA$49)),IFERROR(INDEX($BI$38:$BI$49, ROWS($CD$4:CD41)-ROWS($AK$38:$AK$49)-ROWS($AO$38:$AO$49)-ROWS($AS$38:$AS$49)-ROWS($AW$38:$AW$49)-ROWS($BA$38:$BA$49)-ROWS($BE$38:$BE$49)), "")))))))</f>
        <v/>
      </c>
      <c r="CE43" s="316" t="str">
        <f t="shared" ca="1" si="37"/>
        <v/>
      </c>
      <c r="CF43" s="413" t="str">
        <f t="shared" ca="1" si="38"/>
        <v/>
      </c>
      <c r="CG43" s="412" t="str">
        <f ca="1">IF(OR(CH43="",CH43=0),"",MAX(CG$5:CG42)+1)</f>
        <v/>
      </c>
      <c r="CH43" s="316" t="str">
        <f ca="1">IFERROR(INDEX($AJ$54:$AJ$65, ROWS($CH$4:CH41)), IFERROR(INDEX($AN$54:$AN$65, ROWS($CH$4:CH41)-ROWS($AJ$54:$AJ$65)), IFERROR(INDEX($AR$54:$AR$65, ROWS($CH$4:CH41)-ROWS($AJ$54:$AJ$65)-ROWS($AN$54:$AN$65)),IFERROR(INDEX($AV$54:$AV$65, ROWS($CH$4:CH41)-ROWS($AJ$54:$AJ$65)-ROWS($AN$54:$AN$65)-ROWS($AR$54:$AR$65)),IFERROR(INDEX($AZ$54:$AZ$65, ROWS($CH$4:CH41)-ROWS($AJ$54:$AJ$65)-ROWS($AN$54:$AN$65)-ROWS($AR$54:$AR$65)-ROWS($AV$54:$AV$65)),IFERROR(INDEX($BD$54:$BD$65, ROWS($CH$4:CH41)-ROWS($AJ$54:$AJ$65)-ROWS($AN$54:$AN$65)-ROWS($AR$54:$AR$65)-ROWS($AV$54:$AV$65)-ROWS($AZ$54:$AZ$65)),IFERROR(INDEX($BH$54:$BH$65, ROWS($CH$4:CH41)-ROWS($AJ$54:$AJ$65)-ROWS($AN$54:$AN$65)-ROWS($AR$54:$AR$65)-ROWS($AV$54:$AV$65)-ROWS($AZ$54:$AZ$65)-ROWS($BD$54:$BD$65)), "")))))))</f>
        <v/>
      </c>
      <c r="CI43" s="316" t="str">
        <f t="shared" ca="1" si="39"/>
        <v/>
      </c>
      <c r="CJ43" s="316" t="str">
        <f ca="1">IF(OR(CK43="",CK43=0),"",MAX(CJ$5:CJ42)+1)</f>
        <v/>
      </c>
      <c r="CK43" s="316" t="str">
        <f ca="1">IFERROR(INDEX($AK$54:$AK$65, ROWS($CK$4:CK41)), IFERROR(INDEX($AO$54:$AO$65, ROWS($CK$4:CK41)-ROWS($AK$54:$AK$65)), IFERROR(INDEX($AS$54:$AS$65, ROWS($CK$4:CK41)-ROWS($AK$54:$AK$65)-ROWS($AO$54:$AO$65)),IFERROR(INDEX($AW$54:$AW$65, ROWS($CK$4:CK41)-ROWS($AK$54:$AK$65)-ROWS($AO$54:$AO$65)-ROWS($AS$54:$AS$65)),IFERROR(INDEX($BA$54:$BA$65, ROWS($CK$4:CK41)-ROWS($AK$54:$AK$65)-ROWS($AO$54:$AO$65)-ROWS($AS$54:$AS$65)-ROWS($AW$54:$AW$65)),IFERROR(INDEX($BE$54:$BE$65, ROWS($CK$4:CK41)-ROWS($AK$54:$AK$65)-ROWS($AO$54:$AO$65)-ROWS($AS$54:$AS$65)-ROWS($AW$54:$AW$65)-ROWS($BA$54:$BA$65)),IFERROR(INDEX($BI$54:$BI$65, ROWS($CK$4:CK41)-ROWS($AK$54:$AK$65)-ROWS($AO$54:$AO$65)-ROWS($AS$54:$AS$65)-ROWS($AW$54:$AW$65)-ROWS($BA$54:$BA$65)-ROWS($BE$54:$BE$65)), "")))))))</f>
        <v/>
      </c>
      <c r="CL43" s="316" t="str">
        <f t="shared" ca="1" si="40"/>
        <v/>
      </c>
      <c r="CM43" s="413" t="str">
        <f t="shared" ca="1" si="41"/>
        <v/>
      </c>
      <c r="CN43" s="412" t="str">
        <f>IF(OR(CO43="",CO43=0),"",MAX(CN$5:CN42)+1)</f>
        <v/>
      </c>
      <c r="CO43" s="316">
        <f>IFERROR(INDEX($AJ$70:$AJ$81, ROWS($CO$4:CO41)), IFERROR(INDEX($AN$70:$AN$81, ROWS($CO$4:CO41)-ROWS($AJ$70:$AJ$81)), IFERROR(INDEX($AR$70:$AR$81, ROWS($CO$4:CO41)-ROWS($AJ$70:$AJ$81)-ROWS($AN$70:$AN$81)),IFERROR(INDEX($AV$70:$AV$81, ROWS($CO$4:CO41)-ROWS($AJ$70:$AJ$81)-ROWS($AN$70:$AN$81)-ROWS($AR$70:$AR$81)),IFERROR(INDEX($AZ$70:$AZ$81, ROWS($CO$4:CO41)-ROWS($AJ$70:$AJ$81)-ROWS($AN$70:$AN$81)-ROWS($AR$70:$AR$81)-ROWS($AV$70:$AV$81)),IFERROR(INDEX($BD$70:$BD$81, ROWS($CO$4:CO41)-ROWS($AJ$70:$AJ$81)-ROWS($AN$70:$AN$81)-ROWS($AR$70:$AR$81)-ROWS($AV$70:$AV$81)-ROWS($AZ$70:$AZ$81)),IFERROR(INDEX($BH$70:$BH$81, ROWS($CO$4:CO41)-ROWS($AJ$70:$AJ$81)-ROWS($AN$70:$AN$81)-ROWS($AR$70:$AR$81)-ROWS($AV$70:$AV$81)-ROWS($AZ$70:$AZ$81)-ROWS($BD$70:$BD$81)), "")))))))</f>
        <v>0</v>
      </c>
      <c r="CP43" s="316" t="str">
        <f t="shared" ca="1" si="42"/>
        <v/>
      </c>
      <c r="CQ43" s="316" t="str">
        <f>IF(OR(CR43="",CR43=0),"",MAX(CQ$5:CQ42)+1)</f>
        <v/>
      </c>
      <c r="CR43" s="316">
        <f>IFERROR(INDEX($AK$70:$AK$81, ROWS($CR$4:CR41)), IFERROR(INDEX($AO$70:$AO$81, ROWS($CR$4:CR41)-ROWS($AK$70:$AK$81)), IFERROR(INDEX($AS$70:$AS$81, ROWS($CR$4:CR41)-ROWS($AK$70:$AK$81)-ROWS($AO$70:$AO$81)),IFERROR(INDEX($AW$70:$AW$81, ROWS($CR$4:CR41)-ROWS($AK$70:$AK$81)-ROWS($AO$70:$AO$81)-ROWS($AS$70:$AS$81)),IFERROR(INDEX($BA$70:$BA$81, ROWS($CR$4:CR41)-ROWS($AK$70:$AK$81)-ROWS($AO$70:$AO$81)-ROWS($AS$70:$AS$81)-ROWS($AW$70:$AW$81)),IFERROR(INDEX($BE$70:$BE$81, ROWS($CR$4:CR41)-ROWS($AK$70:$AK$81)-ROWS($AO$70:$AO$81)-ROWS($AS$70:$AS$81)-ROWS($AW$70:$AW$81)-ROWS($BA$70:$BA$81)),IFERROR(INDEX($BI$70:$BI$81, ROWS($CR$4:CR41)-ROWS($AK$70:$AK$81)-ROWS($AO$70:$AO$81)-ROWS($AS$70:$AS$81)-ROWS($AW$70:$AW$81)-ROWS($BA$70:$BA$81)-ROWS($BE$70:$BE$81)), "")))))))</f>
        <v>0</v>
      </c>
      <c r="CS43" s="316" t="str">
        <f t="shared" ca="1" si="43"/>
        <v/>
      </c>
      <c r="CT43" s="413" t="str">
        <f t="shared" ca="1" si="44"/>
        <v/>
      </c>
      <c r="CU43" s="412" t="str">
        <f>IF(OR(CV43="",CV43=0),"",MAX(CU$5:CU42)+1)</f>
        <v/>
      </c>
      <c r="CV43" s="316" t="str">
        <f>IFERROR(INDEX($AJ$86:$AJ$97, ROWS($CV$4:CV41)), IFERROR(INDEX($AN$86:$AN$97, ROWS($CV$4:CV41)-ROWS($AJ$86:$AJ$97)), ""))</f>
        <v/>
      </c>
      <c r="CW43" s="316" t="str">
        <f t="shared" si="45"/>
        <v/>
      </c>
      <c r="CX43" s="316" t="str">
        <f>IF(OR(CY43="",CY43=0),"",MAX(CX$5:CX42)+1)</f>
        <v/>
      </c>
      <c r="CY43" s="316" t="str">
        <f>IFERROR(INDEX($AK$86:$AK$97, ROWS($CY$4:CY41)), IFERROR(INDEX($AO$86:$AO$97, ROWS($CY$4:CY41)-ROWS($AK$86:$AK$97)), ""))</f>
        <v/>
      </c>
      <c r="CZ43" s="316" t="str">
        <f t="shared" si="46"/>
        <v/>
      </c>
      <c r="DA43" s="413" t="str">
        <f t="shared" si="47"/>
        <v/>
      </c>
      <c r="DC43" s="439" t="str">
        <f ca="1">IF(OR(DD43="",DD43=0),"",MAX(DC$25:DC42)+1)</f>
        <v/>
      </c>
      <c r="DD43" s="436" t="str">
        <f t="shared" ca="1" si="90"/>
        <v/>
      </c>
      <c r="DE43" s="422" t="str">
        <f t="shared" ca="1" si="91"/>
        <v/>
      </c>
      <c r="DF43" s="433" t="str">
        <f ca="1">IF(OR(DG43="",DG43=0),"",MAX(DF$25:DF42)+1)</f>
        <v/>
      </c>
      <c r="DG43" s="420" t="str">
        <f t="shared" ca="1" si="92"/>
        <v/>
      </c>
      <c r="DH43" s="422" t="str">
        <f t="shared" ca="1" si="93"/>
        <v/>
      </c>
      <c r="DI43" s="420" t="str">
        <f t="shared" ca="1" si="94"/>
        <v/>
      </c>
      <c r="DJ43" s="422" t="str">
        <f t="shared" ca="1" si="95"/>
        <v/>
      </c>
      <c r="DK43" s="420" t="str">
        <f t="shared" ca="1" si="96"/>
        <v/>
      </c>
      <c r="DL43" s="422" t="str">
        <f t="shared" ca="1" si="97"/>
        <v/>
      </c>
    </row>
    <row r="44" spans="1:123" ht="15.75" thickBot="1" x14ac:dyDescent="0.35">
      <c r="P44" s="1097" t="s">
        <v>547</v>
      </c>
      <c r="Q44" s="1098"/>
      <c r="R44" s="1098"/>
      <c r="S44" s="1099"/>
      <c r="U44" s="1093" t="s">
        <v>515</v>
      </c>
      <c r="V44" s="1094"/>
      <c r="W44" s="1094"/>
      <c r="X44" s="1095"/>
      <c r="AC44" s="359" t="str">
        <f>IF('Data Entry'!H28="","",'Data Entry'!H28)</f>
        <v/>
      </c>
      <c r="AD44" s="360" t="str">
        <f>IF('Data Entry'!G28="","",'Data Entry'!G28)</f>
        <v/>
      </c>
      <c r="AE44" s="364" t="str">
        <f>IF('Data Entry'!J28="","",'Data Entry'!J28)</f>
        <v/>
      </c>
      <c r="AF44" s="403" t="str">
        <f>IF('Data Entry'!I28="","",'Data Entry'!I28)</f>
        <v/>
      </c>
      <c r="AI44" s="304" t="str">
        <f t="shared" ca="1" si="123"/>
        <v/>
      </c>
      <c r="AJ44" s="305" t="str">
        <f t="shared" ca="1" si="102"/>
        <v/>
      </c>
      <c r="AK44" s="306" t="str">
        <f t="shared" ca="1" si="103"/>
        <v/>
      </c>
      <c r="AL44" s="307" t="str">
        <f t="shared" ca="1" si="104"/>
        <v/>
      </c>
      <c r="AM44" s="304" t="str">
        <f t="shared" ca="1" si="124"/>
        <v/>
      </c>
      <c r="AN44" s="305" t="str">
        <f t="shared" ca="1" si="105"/>
        <v/>
      </c>
      <c r="AO44" s="306" t="str">
        <f t="shared" ca="1" si="106"/>
        <v/>
      </c>
      <c r="AP44" s="307" t="str">
        <f t="shared" ca="1" si="107"/>
        <v/>
      </c>
      <c r="AQ44" s="304" t="str">
        <f t="shared" ca="1" si="125"/>
        <v/>
      </c>
      <c r="AR44" s="305" t="str">
        <f t="shared" ca="1" si="108"/>
        <v/>
      </c>
      <c r="AS44" s="306" t="str">
        <f t="shared" ca="1" si="109"/>
        <v/>
      </c>
      <c r="AT44" s="307" t="str">
        <f t="shared" ca="1" si="110"/>
        <v/>
      </c>
      <c r="AU44" s="304" t="str">
        <f t="shared" ca="1" si="126"/>
        <v/>
      </c>
      <c r="AV44" s="305" t="str">
        <f t="shared" ca="1" si="111"/>
        <v/>
      </c>
      <c r="AW44" s="306" t="str">
        <f t="shared" ca="1" si="112"/>
        <v/>
      </c>
      <c r="AX44" s="307" t="str">
        <f t="shared" ca="1" si="113"/>
        <v/>
      </c>
      <c r="AY44" s="304" t="str">
        <f t="shared" ca="1" si="127"/>
        <v/>
      </c>
      <c r="AZ44" s="305" t="str">
        <f t="shared" ca="1" si="114"/>
        <v/>
      </c>
      <c r="BA44" s="306" t="str">
        <f t="shared" ca="1" si="115"/>
        <v/>
      </c>
      <c r="BB44" s="307" t="str">
        <f t="shared" ca="1" si="116"/>
        <v/>
      </c>
      <c r="BC44" s="304" t="str">
        <f t="shared" ca="1" si="128"/>
        <v/>
      </c>
      <c r="BD44" s="305" t="str">
        <f t="shared" ca="1" si="117"/>
        <v/>
      </c>
      <c r="BE44" s="306" t="str">
        <f t="shared" ca="1" si="118"/>
        <v/>
      </c>
      <c r="BF44" s="307" t="str">
        <f t="shared" ca="1" si="119"/>
        <v/>
      </c>
      <c r="BG44" s="304" t="str">
        <f t="shared" ca="1" si="129"/>
        <v/>
      </c>
      <c r="BH44" s="305" t="str">
        <f t="shared" ca="1" si="120"/>
        <v/>
      </c>
      <c r="BI44" s="306" t="str">
        <f t="shared" ca="1" si="121"/>
        <v/>
      </c>
      <c r="BJ44" s="307" t="str">
        <f t="shared" ca="1" si="122"/>
        <v/>
      </c>
      <c r="BL44" s="412" t="str">
        <f ca="1">IF(OR(BM44="",BM44=0),"",MAX(BL$5:BL43)+1)</f>
        <v/>
      </c>
      <c r="BM44" s="316" t="str">
        <f ca="1">IFERROR(INDEX($AJ$6:$AJ$17, ROWS(BM$4:$BM42)), IFERROR(INDEX($AN$6:$AN$17, ROWS(BM$4:$BM42)-ROWS($AJ$6:$AJ$17)), IFERROR(INDEX($AR$6:$AR$17, ROWS(BM$4:$BM42)-ROWS($AJ$6:$AJ$17)-ROWS($AN$6:$AN$17)),IFERROR(INDEX($AV$6:$AV$17, ROWS(BM$4:$BM42)-ROWS($AJ$6:$AJ$17)-ROWS($AN$6:$AN$17)-ROWS($AR$6:$AR$17)),IFERROR(INDEX($AZ$6:$AZ$17, ROWS(BM$4:$BM42)-ROWS($AJ$6:$AJ$17)-ROWS($AN$6:$AN$17)-ROWS($AR$6:$AR$17)-ROWS($AV$6:$AV$17)),IFERROR(INDEX($BD$6:$BD$17, ROWS(BM$4:$BM42)-ROWS($AJ$6:$AJ$17)-ROWS($AN$6:$AN$17)-ROWS($AR$6:$AR$17)-ROWS($AV$6:$AV$17)-ROWS($AZ$6:$AZ$17)),IFERROR(INDEX($BH$6:$BH$17, ROWS(BM$4:$BM42)-ROWS($AJ$6:$AJ$17)-ROWS($AN$6:$AN$17)-ROWS($AR$6:$AR$17)-ROWS($AV$6:$AV$17)-ROWS($AZ$6:$AZ$17)-ROWS($BD$6:$BD$17)), "")))))))</f>
        <v/>
      </c>
      <c r="BN44" s="316" t="str">
        <f t="shared" ca="1" si="30"/>
        <v/>
      </c>
      <c r="BO44" s="316" t="str">
        <f ca="1">IF(OR(BP44="",BP44=0),"",MAX(BO$5:BO43)+1)</f>
        <v/>
      </c>
      <c r="BP44" s="316" t="str">
        <f ca="1">IFERROR(INDEX($AK$6:$AK$17, ROWS($BP$4:BP42)), IFERROR(INDEX($AO$6:$AO$17, ROWS($BP$4:BP42)-ROWS($AK$6:$AK$17)), IFERROR(INDEX($AS$6:$AS$17, ROWS($BP$4:BP42)-ROWS($AK$6:$AK$17)-ROWS($AO$6:$AO$17)),IFERROR(INDEX($AW$6:$AW$17, ROWS($BP$4:BP42)-ROWS($AK$6:$AK$17)-ROWS($AO$6:$AO$17)-ROWS($AS$6:$AS$17)),IFERROR(INDEX($BA$6:$BA$17, ROWS($BP$4:BP42)-ROWS($AK$6:$AK$17)-ROWS($AO$6:$AO$17)-ROWS($AS$6:$AS$17)-ROWS($AW$6:$AW$17)),IFERROR(INDEX($BE$6:$BE$17, ROWS($BP$4:BP42)-ROWS($AK$6:$AK$17)-ROWS($AO$6:$AO$17)-ROWS($AS$6:$AS$17)-ROWS($AW$6:$AW$17)-ROWS($BA$6:$BA$17)),IFERROR(INDEX($BI$6:$BI$17, ROWS($BP$4:BP42)-ROWS($AK$6:$AK$17)-ROWS($AO$6:$AO$17)-ROWS($AS$6:$AS$17)-ROWS($AW$6:$AW$17)-ROWS($BA$6:$BA$17)-ROWS($BE$6:$BE$17)), "")))))))</f>
        <v/>
      </c>
      <c r="BQ44" s="316" t="str">
        <f t="shared" ca="1" si="31"/>
        <v/>
      </c>
      <c r="BR44" s="413" t="str">
        <f t="shared" ca="1" si="32"/>
        <v/>
      </c>
      <c r="BS44" s="412" t="str">
        <f ca="1">IF(OR(BT44="",BT44=0),"",MAX(BS$5:BS43)+1)</f>
        <v/>
      </c>
      <c r="BT44" s="316" t="str">
        <f ca="1">IFERROR(INDEX($AJ$22:$AJ$33, ROWS($BT$4:BT42)), IFERROR(INDEX($AN$22:$AN$33, ROWS($BT$4:BT42)-ROWS($AJ$22:$AJ$33)), IFERROR(INDEX($AR$22:$AR$33, ROWS($BT$4:BT42)-ROWS($AJ$22:$AJ$33)-ROWS($AN$22:$AN$33)),IFERROR(INDEX($AV$22:$AV$33, ROWS($BT$4:BT42)-ROWS($AJ$22:$AJ$33)-ROWS($AN$22:$AN$33)-ROWS($AR$22:$AR$33)),IFERROR(INDEX($AZ$22:$AZ$33, ROWS($BT$4:BT42)-ROWS($AJ$22:$AJ$33)-ROWS($AN$22:$AN$33)-ROWS($AR$22:$AR$33)-ROWS($AV$22:$AV$33)),IFERROR(INDEX($BD$22:$BD$33, ROWS($BT$4:BT42)-ROWS($AJ$22:$AJ$33)-ROWS($AN$22:$AN$33)-ROWS($AR$22:$AR$33)-ROWS($AV$22:$AV$33)-ROWS($AZ$22:$AZ$33)),IFERROR(INDEX($BH$22:$BH$33, ROWS($BT$4:BT42)-ROWS($AJ$22:$AJ$33)-ROWS($AN$22:$AN$33)-ROWS($AR$22:$AR$33)-ROWS($AV$22:$AV$33)-ROWS($AZ$22:$AZ$33)-ROWS($BD$22:$BD$33)), "")))))))</f>
        <v/>
      </c>
      <c r="BU44" s="316" t="str">
        <f t="shared" ca="1" si="33"/>
        <v/>
      </c>
      <c r="BV44" s="316" t="str">
        <f ca="1">IF(OR(BW44="",BW44=0),"",MAX(BV$5:BV43)+1)</f>
        <v/>
      </c>
      <c r="BW44" s="316" t="str">
        <f ca="1">IFERROR(INDEX($AK$22:$AK$33, ROWS($BW$4:BW42)), IFERROR(INDEX($AO$22:$AO$33, ROWS($BW$4:BW42)-ROWS($AK$22:$AK$33)), IFERROR(INDEX($AS$22:$AS$33, ROWS($BW$4:BW42)-ROWS($AK$22:$AK$33)-ROWS($AO$22:$AO$33)),IFERROR(INDEX($AW$22:$AW$33, ROWS($BW$4:BW42)-ROWS($AK$22:$AK$33)-ROWS($AO$22:$AO$33)-ROWS($AS$22:$AS$33)),IFERROR(INDEX($BA$22:$BA$33, ROWS($BW$4:BW42)-ROWS($AK$22:$AK$33)-ROWS($AO$22:$AO$33)-ROWS($AS$22:$AS$33)-ROWS($AW$22:$AW$33)),IFERROR(INDEX($BE$22:$BE$33, ROWS($BW$4:BW42)-ROWS($AK$22:$AK$33)-ROWS($AO$22:$AO$33)-ROWS($AS$22:$AS$33)-ROWS($AW$22:$AW$33)-ROWS($BA$22:$BA$33)),IFERROR(INDEX($BI$22:$BI$33, ROWS($BW$4:BW42)-ROWS($AK$22:$AK$33)-ROWS($AO$22:$AO$33)-ROWS($AS$22:$AS$33)-ROWS($AW$22:$AW$33)-ROWS($BA$22:$BA$33)-ROWS($BE$22:$BE$33)), "")))))))</f>
        <v/>
      </c>
      <c r="BX44" s="316" t="str">
        <f t="shared" ca="1" si="34"/>
        <v/>
      </c>
      <c r="BY44" s="413" t="str">
        <f t="shared" ca="1" si="35"/>
        <v/>
      </c>
      <c r="BZ44" s="412" t="str">
        <f ca="1">IF(OR(CA44="",CA44=0),"",MAX(BZ$5:BZ43)+1)</f>
        <v/>
      </c>
      <c r="CA44" s="316" t="str">
        <f ca="1">IFERROR(INDEX($AJ$38:$AJ$49, ROWS($CA$4:CA42)), IFERROR(INDEX($AN$38:$AN$49, ROWS($CA$4:CA42)-ROWS($AJ$38:$AJ$49)), IFERROR(INDEX($AR$38:$AR$49, ROWS($CA$4:CA42)-ROWS($AJ$38:$AJ$49)-ROWS($AN$38:$AN$49)),IFERROR(INDEX($AV$38:$AV$49, ROWS($CA$4:CA42)-ROWS($AJ$38:$AJ$49)-ROWS($AN$38:$AN$49)-ROWS($AR$38:$AR$49)),IFERROR(INDEX($AZ$38:$AZ$49, ROWS($CA$4:CA42)-ROWS($AJ$38:$AJ$49)-ROWS($AN$38:$AN$49)-ROWS($AR$38:$AR$49)-ROWS($AV$38:$AV$49)),IFERROR(INDEX($BD$38:$BD$49, ROWS($CA$4:CA42)-ROWS($AJ$38:$AJ$49)-ROWS($AN$38:$AN$49)-ROWS($AR$38:$AR$49)-ROWS($AV$38:$AV$49)-ROWS($AZ$38:$AZ$49)),IFERROR(INDEX($BH$38:$BH$49, ROWS($CA$4:CA42)-ROWS($AJ$38:$AJ$49)-ROWS($AN$38:$AN$49)-ROWS($AR$38:$AR$49)-ROWS($AV$38:$AV$49)-ROWS($AZ$38:$AZ$49)-ROWS($BD$38:$BD$49)), "")))))))</f>
        <v/>
      </c>
      <c r="CB44" s="316" t="str">
        <f t="shared" ca="1" si="36"/>
        <v/>
      </c>
      <c r="CC44" s="316" t="str">
        <f ca="1">IF(OR(CD44="",CD44=0),"",MAX(CC$5:CC43)+1)</f>
        <v/>
      </c>
      <c r="CD44" s="316" t="str">
        <f ca="1">IFERROR(INDEX($AK$38:$AK$49, ROWS($CD$4:CD42)), IFERROR(INDEX($AO$38:$AO$49, ROWS($CD$4:CD42)-ROWS($AK$38:$AK$49)), IFERROR(INDEX($AS$38:$AS$49, ROWS($CD$4:CD42)-ROWS($AK$38:$AK$49)-ROWS($AO$38:$AO$49)),IFERROR(INDEX($AW$38:$AW$49, ROWS($CD$4:CD42)-ROWS($AK$38:$AK$49)-ROWS($AO$38:$AO$49)-ROWS($AS$38:$AS$49)),IFERROR(INDEX($BA$38:$BA$49, ROWS($CD$4:CD42)-ROWS($AK$38:$AK$49)-ROWS($AO$38:$AO$49)-ROWS($AS$38:$AS$49)-ROWS($AW$38:$AW$49)),IFERROR(INDEX($BE$38:$BE$49, ROWS($CD$4:CD42)-ROWS($AK$38:$AK$49)-ROWS($AO$38:$AO$49)-ROWS($AS$38:$AS$49)-ROWS($AW$38:$AW$49)-ROWS($BA$38:$BA$49)),IFERROR(INDEX($BI$38:$BI$49, ROWS($CD$4:CD42)-ROWS($AK$38:$AK$49)-ROWS($AO$38:$AO$49)-ROWS($AS$38:$AS$49)-ROWS($AW$38:$AW$49)-ROWS($BA$38:$BA$49)-ROWS($BE$38:$BE$49)), "")))))))</f>
        <v/>
      </c>
      <c r="CE44" s="316" t="str">
        <f t="shared" ca="1" si="37"/>
        <v/>
      </c>
      <c r="CF44" s="413" t="str">
        <f t="shared" ca="1" si="38"/>
        <v/>
      </c>
      <c r="CG44" s="412" t="str">
        <f ca="1">IF(OR(CH44="",CH44=0),"",MAX(CG$5:CG43)+1)</f>
        <v/>
      </c>
      <c r="CH44" s="316" t="str">
        <f ca="1">IFERROR(INDEX($AJ$54:$AJ$65, ROWS($CH$4:CH42)), IFERROR(INDEX($AN$54:$AN$65, ROWS($CH$4:CH42)-ROWS($AJ$54:$AJ$65)), IFERROR(INDEX($AR$54:$AR$65, ROWS($CH$4:CH42)-ROWS($AJ$54:$AJ$65)-ROWS($AN$54:$AN$65)),IFERROR(INDEX($AV$54:$AV$65, ROWS($CH$4:CH42)-ROWS($AJ$54:$AJ$65)-ROWS($AN$54:$AN$65)-ROWS($AR$54:$AR$65)),IFERROR(INDEX($AZ$54:$AZ$65, ROWS($CH$4:CH42)-ROWS($AJ$54:$AJ$65)-ROWS($AN$54:$AN$65)-ROWS($AR$54:$AR$65)-ROWS($AV$54:$AV$65)),IFERROR(INDEX($BD$54:$BD$65, ROWS($CH$4:CH42)-ROWS($AJ$54:$AJ$65)-ROWS($AN$54:$AN$65)-ROWS($AR$54:$AR$65)-ROWS($AV$54:$AV$65)-ROWS($AZ$54:$AZ$65)),IFERROR(INDEX($BH$54:$BH$65, ROWS($CH$4:CH42)-ROWS($AJ$54:$AJ$65)-ROWS($AN$54:$AN$65)-ROWS($AR$54:$AR$65)-ROWS($AV$54:$AV$65)-ROWS($AZ$54:$AZ$65)-ROWS($BD$54:$BD$65)), "")))))))</f>
        <v/>
      </c>
      <c r="CI44" s="316" t="str">
        <f t="shared" ca="1" si="39"/>
        <v/>
      </c>
      <c r="CJ44" s="316" t="str">
        <f ca="1">IF(OR(CK44="",CK44=0),"",MAX(CJ$5:CJ43)+1)</f>
        <v/>
      </c>
      <c r="CK44" s="316" t="str">
        <f ca="1">IFERROR(INDEX($AK$54:$AK$65, ROWS($CK$4:CK42)), IFERROR(INDEX($AO$54:$AO$65, ROWS($CK$4:CK42)-ROWS($AK$54:$AK$65)), IFERROR(INDEX($AS$54:$AS$65, ROWS($CK$4:CK42)-ROWS($AK$54:$AK$65)-ROWS($AO$54:$AO$65)),IFERROR(INDEX($AW$54:$AW$65, ROWS($CK$4:CK42)-ROWS($AK$54:$AK$65)-ROWS($AO$54:$AO$65)-ROWS($AS$54:$AS$65)),IFERROR(INDEX($BA$54:$BA$65, ROWS($CK$4:CK42)-ROWS($AK$54:$AK$65)-ROWS($AO$54:$AO$65)-ROWS($AS$54:$AS$65)-ROWS($AW$54:$AW$65)),IFERROR(INDEX($BE$54:$BE$65, ROWS($CK$4:CK42)-ROWS($AK$54:$AK$65)-ROWS($AO$54:$AO$65)-ROWS($AS$54:$AS$65)-ROWS($AW$54:$AW$65)-ROWS($BA$54:$BA$65)),IFERROR(INDEX($BI$54:$BI$65, ROWS($CK$4:CK42)-ROWS($AK$54:$AK$65)-ROWS($AO$54:$AO$65)-ROWS($AS$54:$AS$65)-ROWS($AW$54:$AW$65)-ROWS($BA$54:$BA$65)-ROWS($BE$54:$BE$65)), "")))))))</f>
        <v/>
      </c>
      <c r="CL44" s="316" t="str">
        <f t="shared" ca="1" si="40"/>
        <v/>
      </c>
      <c r="CM44" s="413" t="str">
        <f t="shared" ca="1" si="41"/>
        <v/>
      </c>
      <c r="CN44" s="412" t="str">
        <f>IF(OR(CO44="",CO44=0),"",MAX(CN$5:CN43)+1)</f>
        <v/>
      </c>
      <c r="CO44" s="316">
        <f>IFERROR(INDEX($AJ$70:$AJ$81, ROWS($CO$4:CO42)), IFERROR(INDEX($AN$70:$AN$81, ROWS($CO$4:CO42)-ROWS($AJ$70:$AJ$81)), IFERROR(INDEX($AR$70:$AR$81, ROWS($CO$4:CO42)-ROWS($AJ$70:$AJ$81)-ROWS($AN$70:$AN$81)),IFERROR(INDEX($AV$70:$AV$81, ROWS($CO$4:CO42)-ROWS($AJ$70:$AJ$81)-ROWS($AN$70:$AN$81)-ROWS($AR$70:$AR$81)),IFERROR(INDEX($AZ$70:$AZ$81, ROWS($CO$4:CO42)-ROWS($AJ$70:$AJ$81)-ROWS($AN$70:$AN$81)-ROWS($AR$70:$AR$81)-ROWS($AV$70:$AV$81)),IFERROR(INDEX($BD$70:$BD$81, ROWS($CO$4:CO42)-ROWS($AJ$70:$AJ$81)-ROWS($AN$70:$AN$81)-ROWS($AR$70:$AR$81)-ROWS($AV$70:$AV$81)-ROWS($AZ$70:$AZ$81)),IFERROR(INDEX($BH$70:$BH$81, ROWS($CO$4:CO42)-ROWS($AJ$70:$AJ$81)-ROWS($AN$70:$AN$81)-ROWS($AR$70:$AR$81)-ROWS($AV$70:$AV$81)-ROWS($AZ$70:$AZ$81)-ROWS($BD$70:$BD$81)), "")))))))</f>
        <v>0</v>
      </c>
      <c r="CP44" s="316" t="str">
        <f t="shared" ca="1" si="42"/>
        <v/>
      </c>
      <c r="CQ44" s="316" t="str">
        <f>IF(OR(CR44="",CR44=0),"",MAX(CQ$5:CQ43)+1)</f>
        <v/>
      </c>
      <c r="CR44" s="316">
        <f>IFERROR(INDEX($AK$70:$AK$81, ROWS($CR$4:CR42)), IFERROR(INDEX($AO$70:$AO$81, ROWS($CR$4:CR42)-ROWS($AK$70:$AK$81)), IFERROR(INDEX($AS$70:$AS$81, ROWS($CR$4:CR42)-ROWS($AK$70:$AK$81)-ROWS($AO$70:$AO$81)),IFERROR(INDEX($AW$70:$AW$81, ROWS($CR$4:CR42)-ROWS($AK$70:$AK$81)-ROWS($AO$70:$AO$81)-ROWS($AS$70:$AS$81)),IFERROR(INDEX($BA$70:$BA$81, ROWS($CR$4:CR42)-ROWS($AK$70:$AK$81)-ROWS($AO$70:$AO$81)-ROWS($AS$70:$AS$81)-ROWS($AW$70:$AW$81)),IFERROR(INDEX($BE$70:$BE$81, ROWS($CR$4:CR42)-ROWS($AK$70:$AK$81)-ROWS($AO$70:$AO$81)-ROWS($AS$70:$AS$81)-ROWS($AW$70:$AW$81)-ROWS($BA$70:$BA$81)),IFERROR(INDEX($BI$70:$BI$81, ROWS($CR$4:CR42)-ROWS($AK$70:$AK$81)-ROWS($AO$70:$AO$81)-ROWS($AS$70:$AS$81)-ROWS($AW$70:$AW$81)-ROWS($BA$70:$BA$81)-ROWS($BE$70:$BE$81)), "")))))))</f>
        <v>0</v>
      </c>
      <c r="CS44" s="316" t="str">
        <f t="shared" ca="1" si="43"/>
        <v/>
      </c>
      <c r="CT44" s="413" t="str">
        <f t="shared" ca="1" si="44"/>
        <v/>
      </c>
      <c r="CU44" s="412" t="str">
        <f>IF(OR(CV44="",CV44=0),"",MAX(CU$5:CU43)+1)</f>
        <v/>
      </c>
      <c r="CV44" s="316" t="str">
        <f>IFERROR(INDEX($AJ$86:$AJ$97, ROWS($CV$4:CV42)), IFERROR(INDEX($AN$86:$AN$97, ROWS($CV$4:CV42)-ROWS($AJ$86:$AJ$97)), ""))</f>
        <v/>
      </c>
      <c r="CW44" s="316" t="str">
        <f t="shared" si="45"/>
        <v/>
      </c>
      <c r="CX44" s="316" t="str">
        <f>IF(OR(CY44="",CY44=0),"",MAX(CX$5:CX43)+1)</f>
        <v/>
      </c>
      <c r="CY44" s="316" t="str">
        <f>IFERROR(INDEX($AK$86:$AK$97, ROWS($CY$4:CY42)), IFERROR(INDEX($AO$86:$AO$97, ROWS($CY$4:CY42)-ROWS($AK$86:$AK$97)), ""))</f>
        <v/>
      </c>
      <c r="CZ44" s="316" t="str">
        <f t="shared" si="46"/>
        <v/>
      </c>
      <c r="DA44" s="413" t="str">
        <f t="shared" si="47"/>
        <v/>
      </c>
      <c r="DC44" s="1167" t="s">
        <v>488</v>
      </c>
      <c r="DD44" s="1168"/>
      <c r="DE44" s="1168"/>
      <c r="DF44" s="1168"/>
      <c r="DG44" s="1168"/>
      <c r="DH44" s="1168"/>
      <c r="DI44" s="1168"/>
      <c r="DJ44" s="1168"/>
      <c r="DK44" s="1168"/>
      <c r="DL44" s="1169"/>
      <c r="DM44" s="292"/>
      <c r="DN44" s="1199" t="s">
        <v>488</v>
      </c>
      <c r="DO44" s="1200"/>
      <c r="DP44" s="1200"/>
      <c r="DQ44" s="1200"/>
      <c r="DR44" s="1200"/>
      <c r="DS44" s="1201"/>
    </row>
    <row r="45" spans="1:123" ht="15.75" thickBot="1" x14ac:dyDescent="0.35">
      <c r="P45" s="1175" t="s">
        <v>548</v>
      </c>
      <c r="Q45" s="1176"/>
      <c r="R45" s="450" t="s">
        <v>5</v>
      </c>
      <c r="S45" s="451" t="s">
        <v>193</v>
      </c>
      <c r="T45"/>
      <c r="U45" s="1187" t="s">
        <v>516</v>
      </c>
      <c r="V45" s="1188"/>
      <c r="W45" s="367" t="s">
        <v>5</v>
      </c>
      <c r="X45" s="368" t="s">
        <v>193</v>
      </c>
      <c r="AI45" s="304" t="str">
        <f t="shared" ca="1" si="123"/>
        <v/>
      </c>
      <c r="AJ45" s="305" t="str">
        <f t="shared" ca="1" si="102"/>
        <v/>
      </c>
      <c r="AK45" s="306" t="str">
        <f t="shared" ca="1" si="103"/>
        <v/>
      </c>
      <c r="AL45" s="307" t="str">
        <f t="shared" ca="1" si="104"/>
        <v/>
      </c>
      <c r="AM45" s="304" t="str">
        <f t="shared" ca="1" si="124"/>
        <v/>
      </c>
      <c r="AN45" s="305" t="str">
        <f t="shared" ca="1" si="105"/>
        <v/>
      </c>
      <c r="AO45" s="306" t="str">
        <f t="shared" ca="1" si="106"/>
        <v/>
      </c>
      <c r="AP45" s="307" t="str">
        <f t="shared" ca="1" si="107"/>
        <v/>
      </c>
      <c r="AQ45" s="304" t="str">
        <f t="shared" ca="1" si="125"/>
        <v/>
      </c>
      <c r="AR45" s="305" t="str">
        <f t="shared" ca="1" si="108"/>
        <v/>
      </c>
      <c r="AS45" s="306" t="str">
        <f t="shared" ca="1" si="109"/>
        <v/>
      </c>
      <c r="AT45" s="307" t="str">
        <f t="shared" ca="1" si="110"/>
        <v/>
      </c>
      <c r="AU45" s="304" t="str">
        <f t="shared" ca="1" si="126"/>
        <v/>
      </c>
      <c r="AV45" s="305" t="str">
        <f t="shared" ca="1" si="111"/>
        <v/>
      </c>
      <c r="AW45" s="306" t="str">
        <f t="shared" ca="1" si="112"/>
        <v/>
      </c>
      <c r="AX45" s="307" t="str">
        <f t="shared" ca="1" si="113"/>
        <v/>
      </c>
      <c r="AY45" s="304" t="str">
        <f t="shared" ca="1" si="127"/>
        <v/>
      </c>
      <c r="AZ45" s="305" t="str">
        <f t="shared" ca="1" si="114"/>
        <v/>
      </c>
      <c r="BA45" s="306" t="str">
        <f t="shared" ca="1" si="115"/>
        <v/>
      </c>
      <c r="BB45" s="307" t="str">
        <f t="shared" ca="1" si="116"/>
        <v/>
      </c>
      <c r="BC45" s="304" t="str">
        <f t="shared" ca="1" si="128"/>
        <v/>
      </c>
      <c r="BD45" s="305" t="str">
        <f t="shared" ca="1" si="117"/>
        <v/>
      </c>
      <c r="BE45" s="306" t="str">
        <f t="shared" ca="1" si="118"/>
        <v/>
      </c>
      <c r="BF45" s="307" t="str">
        <f t="shared" ca="1" si="119"/>
        <v/>
      </c>
      <c r="BG45" s="304" t="str">
        <f t="shared" ca="1" si="129"/>
        <v/>
      </c>
      <c r="BH45" s="305" t="str">
        <f t="shared" ca="1" si="120"/>
        <v/>
      </c>
      <c r="BI45" s="306" t="str">
        <f t="shared" ca="1" si="121"/>
        <v/>
      </c>
      <c r="BJ45" s="307" t="str">
        <f t="shared" ca="1" si="122"/>
        <v/>
      </c>
      <c r="BL45" s="412" t="str">
        <f ca="1">IF(OR(BM45="",BM45=0),"",MAX(BL$5:BL44)+1)</f>
        <v/>
      </c>
      <c r="BM45" s="316" t="str">
        <f ca="1">IFERROR(INDEX($AJ$6:$AJ$17, ROWS(BM$4:$BM43)), IFERROR(INDEX($AN$6:$AN$17, ROWS(BM$4:$BM43)-ROWS($AJ$6:$AJ$17)), IFERROR(INDEX($AR$6:$AR$17, ROWS(BM$4:$BM43)-ROWS($AJ$6:$AJ$17)-ROWS($AN$6:$AN$17)),IFERROR(INDEX($AV$6:$AV$17, ROWS(BM$4:$BM43)-ROWS($AJ$6:$AJ$17)-ROWS($AN$6:$AN$17)-ROWS($AR$6:$AR$17)),IFERROR(INDEX($AZ$6:$AZ$17, ROWS(BM$4:$BM43)-ROWS($AJ$6:$AJ$17)-ROWS($AN$6:$AN$17)-ROWS($AR$6:$AR$17)-ROWS($AV$6:$AV$17)),IFERROR(INDEX($BD$6:$BD$17, ROWS(BM$4:$BM43)-ROWS($AJ$6:$AJ$17)-ROWS($AN$6:$AN$17)-ROWS($AR$6:$AR$17)-ROWS($AV$6:$AV$17)-ROWS($AZ$6:$AZ$17)),IFERROR(INDEX($BH$6:$BH$17, ROWS(BM$4:$BM43)-ROWS($AJ$6:$AJ$17)-ROWS($AN$6:$AN$17)-ROWS($AR$6:$AR$17)-ROWS($AV$6:$AV$17)-ROWS($AZ$6:$AZ$17)-ROWS($BD$6:$BD$17)), "")))))))</f>
        <v/>
      </c>
      <c r="BN45" s="316" t="str">
        <f t="shared" ca="1" si="30"/>
        <v/>
      </c>
      <c r="BO45" s="316" t="str">
        <f ca="1">IF(OR(BP45="",BP45=0),"",MAX(BO$5:BO44)+1)</f>
        <v/>
      </c>
      <c r="BP45" s="316" t="str">
        <f ca="1">IFERROR(INDEX($AK$6:$AK$17, ROWS($BP$4:BP43)), IFERROR(INDEX($AO$6:$AO$17, ROWS($BP$4:BP43)-ROWS($AK$6:$AK$17)), IFERROR(INDEX($AS$6:$AS$17, ROWS($BP$4:BP43)-ROWS($AK$6:$AK$17)-ROWS($AO$6:$AO$17)),IFERROR(INDEX($AW$6:$AW$17, ROWS($BP$4:BP43)-ROWS($AK$6:$AK$17)-ROWS($AO$6:$AO$17)-ROWS($AS$6:$AS$17)),IFERROR(INDEX($BA$6:$BA$17, ROWS($BP$4:BP43)-ROWS($AK$6:$AK$17)-ROWS($AO$6:$AO$17)-ROWS($AS$6:$AS$17)-ROWS($AW$6:$AW$17)),IFERROR(INDEX($BE$6:$BE$17, ROWS($BP$4:BP43)-ROWS($AK$6:$AK$17)-ROWS($AO$6:$AO$17)-ROWS($AS$6:$AS$17)-ROWS($AW$6:$AW$17)-ROWS($BA$6:$BA$17)),IFERROR(INDEX($BI$6:$BI$17, ROWS($BP$4:BP43)-ROWS($AK$6:$AK$17)-ROWS($AO$6:$AO$17)-ROWS($AS$6:$AS$17)-ROWS($AW$6:$AW$17)-ROWS($BA$6:$BA$17)-ROWS($BE$6:$BE$17)), "")))))))</f>
        <v/>
      </c>
      <c r="BQ45" s="316" t="str">
        <f t="shared" ca="1" si="31"/>
        <v/>
      </c>
      <c r="BR45" s="413" t="str">
        <f t="shared" ca="1" si="32"/>
        <v/>
      </c>
      <c r="BS45" s="412" t="str">
        <f ca="1">IF(OR(BT45="",BT45=0),"",MAX(BS$5:BS44)+1)</f>
        <v/>
      </c>
      <c r="BT45" s="316" t="str">
        <f ca="1">IFERROR(INDEX($AJ$22:$AJ$33, ROWS($BT$4:BT43)), IFERROR(INDEX($AN$22:$AN$33, ROWS($BT$4:BT43)-ROWS($AJ$22:$AJ$33)), IFERROR(INDEX($AR$22:$AR$33, ROWS($BT$4:BT43)-ROWS($AJ$22:$AJ$33)-ROWS($AN$22:$AN$33)),IFERROR(INDEX($AV$22:$AV$33, ROWS($BT$4:BT43)-ROWS($AJ$22:$AJ$33)-ROWS($AN$22:$AN$33)-ROWS($AR$22:$AR$33)),IFERROR(INDEX($AZ$22:$AZ$33, ROWS($BT$4:BT43)-ROWS($AJ$22:$AJ$33)-ROWS($AN$22:$AN$33)-ROWS($AR$22:$AR$33)-ROWS($AV$22:$AV$33)),IFERROR(INDEX($BD$22:$BD$33, ROWS($BT$4:BT43)-ROWS($AJ$22:$AJ$33)-ROWS($AN$22:$AN$33)-ROWS($AR$22:$AR$33)-ROWS($AV$22:$AV$33)-ROWS($AZ$22:$AZ$33)),IFERROR(INDEX($BH$22:$BH$33, ROWS($BT$4:BT43)-ROWS($AJ$22:$AJ$33)-ROWS($AN$22:$AN$33)-ROWS($AR$22:$AR$33)-ROWS($AV$22:$AV$33)-ROWS($AZ$22:$AZ$33)-ROWS($BD$22:$BD$33)), "")))))))</f>
        <v/>
      </c>
      <c r="BU45" s="316" t="str">
        <f t="shared" ca="1" si="33"/>
        <v/>
      </c>
      <c r="BV45" s="316" t="str">
        <f ca="1">IF(OR(BW45="",BW45=0),"",MAX(BV$5:BV44)+1)</f>
        <v/>
      </c>
      <c r="BW45" s="316" t="str">
        <f ca="1">IFERROR(INDEX($AK$22:$AK$33, ROWS($BW$4:BW43)), IFERROR(INDEX($AO$22:$AO$33, ROWS($BW$4:BW43)-ROWS($AK$22:$AK$33)), IFERROR(INDEX($AS$22:$AS$33, ROWS($BW$4:BW43)-ROWS($AK$22:$AK$33)-ROWS($AO$22:$AO$33)),IFERROR(INDEX($AW$22:$AW$33, ROWS($BW$4:BW43)-ROWS($AK$22:$AK$33)-ROWS($AO$22:$AO$33)-ROWS($AS$22:$AS$33)),IFERROR(INDEX($BA$22:$BA$33, ROWS($BW$4:BW43)-ROWS($AK$22:$AK$33)-ROWS($AO$22:$AO$33)-ROWS($AS$22:$AS$33)-ROWS($AW$22:$AW$33)),IFERROR(INDEX($BE$22:$BE$33, ROWS($BW$4:BW43)-ROWS($AK$22:$AK$33)-ROWS($AO$22:$AO$33)-ROWS($AS$22:$AS$33)-ROWS($AW$22:$AW$33)-ROWS($BA$22:$BA$33)),IFERROR(INDEX($BI$22:$BI$33, ROWS($BW$4:BW43)-ROWS($AK$22:$AK$33)-ROWS($AO$22:$AO$33)-ROWS($AS$22:$AS$33)-ROWS($AW$22:$AW$33)-ROWS($BA$22:$BA$33)-ROWS($BE$22:$BE$33)), "")))))))</f>
        <v/>
      </c>
      <c r="BX45" s="316" t="str">
        <f t="shared" ca="1" si="34"/>
        <v/>
      </c>
      <c r="BY45" s="413" t="str">
        <f t="shared" ca="1" si="35"/>
        <v/>
      </c>
      <c r="BZ45" s="412" t="str">
        <f ca="1">IF(OR(CA45="",CA45=0),"",MAX(BZ$5:BZ44)+1)</f>
        <v/>
      </c>
      <c r="CA45" s="316" t="str">
        <f ca="1">IFERROR(INDEX($AJ$38:$AJ$49, ROWS($CA$4:CA43)), IFERROR(INDEX($AN$38:$AN$49, ROWS($CA$4:CA43)-ROWS($AJ$38:$AJ$49)), IFERROR(INDEX($AR$38:$AR$49, ROWS($CA$4:CA43)-ROWS($AJ$38:$AJ$49)-ROWS($AN$38:$AN$49)),IFERROR(INDEX($AV$38:$AV$49, ROWS($CA$4:CA43)-ROWS($AJ$38:$AJ$49)-ROWS($AN$38:$AN$49)-ROWS($AR$38:$AR$49)),IFERROR(INDEX($AZ$38:$AZ$49, ROWS($CA$4:CA43)-ROWS($AJ$38:$AJ$49)-ROWS($AN$38:$AN$49)-ROWS($AR$38:$AR$49)-ROWS($AV$38:$AV$49)),IFERROR(INDEX($BD$38:$BD$49, ROWS($CA$4:CA43)-ROWS($AJ$38:$AJ$49)-ROWS($AN$38:$AN$49)-ROWS($AR$38:$AR$49)-ROWS($AV$38:$AV$49)-ROWS($AZ$38:$AZ$49)),IFERROR(INDEX($BH$38:$BH$49, ROWS($CA$4:CA43)-ROWS($AJ$38:$AJ$49)-ROWS($AN$38:$AN$49)-ROWS($AR$38:$AR$49)-ROWS($AV$38:$AV$49)-ROWS($AZ$38:$AZ$49)-ROWS($BD$38:$BD$49)), "")))))))</f>
        <v/>
      </c>
      <c r="CB45" s="316" t="str">
        <f t="shared" ca="1" si="36"/>
        <v/>
      </c>
      <c r="CC45" s="316" t="str">
        <f ca="1">IF(OR(CD45="",CD45=0),"",MAX(CC$5:CC44)+1)</f>
        <v/>
      </c>
      <c r="CD45" s="316" t="str">
        <f ca="1">IFERROR(INDEX($AK$38:$AK$49, ROWS($CD$4:CD43)), IFERROR(INDEX($AO$38:$AO$49, ROWS($CD$4:CD43)-ROWS($AK$38:$AK$49)), IFERROR(INDEX($AS$38:$AS$49, ROWS($CD$4:CD43)-ROWS($AK$38:$AK$49)-ROWS($AO$38:$AO$49)),IFERROR(INDEX($AW$38:$AW$49, ROWS($CD$4:CD43)-ROWS($AK$38:$AK$49)-ROWS($AO$38:$AO$49)-ROWS($AS$38:$AS$49)),IFERROR(INDEX($BA$38:$BA$49, ROWS($CD$4:CD43)-ROWS($AK$38:$AK$49)-ROWS($AO$38:$AO$49)-ROWS($AS$38:$AS$49)-ROWS($AW$38:$AW$49)),IFERROR(INDEX($BE$38:$BE$49, ROWS($CD$4:CD43)-ROWS($AK$38:$AK$49)-ROWS($AO$38:$AO$49)-ROWS($AS$38:$AS$49)-ROWS($AW$38:$AW$49)-ROWS($BA$38:$BA$49)),IFERROR(INDEX($BI$38:$BI$49, ROWS($CD$4:CD43)-ROWS($AK$38:$AK$49)-ROWS($AO$38:$AO$49)-ROWS($AS$38:$AS$49)-ROWS($AW$38:$AW$49)-ROWS($BA$38:$BA$49)-ROWS($BE$38:$BE$49)), "")))))))</f>
        <v/>
      </c>
      <c r="CE45" s="316" t="str">
        <f t="shared" ca="1" si="37"/>
        <v/>
      </c>
      <c r="CF45" s="413" t="str">
        <f t="shared" ca="1" si="38"/>
        <v/>
      </c>
      <c r="CG45" s="412" t="str">
        <f ca="1">IF(OR(CH45="",CH45=0),"",MAX(CG$5:CG44)+1)</f>
        <v/>
      </c>
      <c r="CH45" s="316" t="str">
        <f ca="1">IFERROR(INDEX($AJ$54:$AJ$65, ROWS($CH$4:CH43)), IFERROR(INDEX($AN$54:$AN$65, ROWS($CH$4:CH43)-ROWS($AJ$54:$AJ$65)), IFERROR(INDEX($AR$54:$AR$65, ROWS($CH$4:CH43)-ROWS($AJ$54:$AJ$65)-ROWS($AN$54:$AN$65)),IFERROR(INDEX($AV$54:$AV$65, ROWS($CH$4:CH43)-ROWS($AJ$54:$AJ$65)-ROWS($AN$54:$AN$65)-ROWS($AR$54:$AR$65)),IFERROR(INDEX($AZ$54:$AZ$65, ROWS($CH$4:CH43)-ROWS($AJ$54:$AJ$65)-ROWS($AN$54:$AN$65)-ROWS($AR$54:$AR$65)-ROWS($AV$54:$AV$65)),IFERROR(INDEX($BD$54:$BD$65, ROWS($CH$4:CH43)-ROWS($AJ$54:$AJ$65)-ROWS($AN$54:$AN$65)-ROWS($AR$54:$AR$65)-ROWS($AV$54:$AV$65)-ROWS($AZ$54:$AZ$65)),IFERROR(INDEX($BH$54:$BH$65, ROWS($CH$4:CH43)-ROWS($AJ$54:$AJ$65)-ROWS($AN$54:$AN$65)-ROWS($AR$54:$AR$65)-ROWS($AV$54:$AV$65)-ROWS($AZ$54:$AZ$65)-ROWS($BD$54:$BD$65)), "")))))))</f>
        <v/>
      </c>
      <c r="CI45" s="316" t="str">
        <f t="shared" ca="1" si="39"/>
        <v/>
      </c>
      <c r="CJ45" s="316" t="str">
        <f ca="1">IF(OR(CK45="",CK45=0),"",MAX(CJ$5:CJ44)+1)</f>
        <v/>
      </c>
      <c r="CK45" s="316" t="str">
        <f ca="1">IFERROR(INDEX($AK$54:$AK$65, ROWS($CK$4:CK43)), IFERROR(INDEX($AO$54:$AO$65, ROWS($CK$4:CK43)-ROWS($AK$54:$AK$65)), IFERROR(INDEX($AS$54:$AS$65, ROWS($CK$4:CK43)-ROWS($AK$54:$AK$65)-ROWS($AO$54:$AO$65)),IFERROR(INDEX($AW$54:$AW$65, ROWS($CK$4:CK43)-ROWS($AK$54:$AK$65)-ROWS($AO$54:$AO$65)-ROWS($AS$54:$AS$65)),IFERROR(INDEX($BA$54:$BA$65, ROWS($CK$4:CK43)-ROWS($AK$54:$AK$65)-ROWS($AO$54:$AO$65)-ROWS($AS$54:$AS$65)-ROWS($AW$54:$AW$65)),IFERROR(INDEX($BE$54:$BE$65, ROWS($CK$4:CK43)-ROWS($AK$54:$AK$65)-ROWS($AO$54:$AO$65)-ROWS($AS$54:$AS$65)-ROWS($AW$54:$AW$65)-ROWS($BA$54:$BA$65)),IFERROR(INDEX($BI$54:$BI$65, ROWS($CK$4:CK43)-ROWS($AK$54:$AK$65)-ROWS($AO$54:$AO$65)-ROWS($AS$54:$AS$65)-ROWS($AW$54:$AW$65)-ROWS($BA$54:$BA$65)-ROWS($BE$54:$BE$65)), "")))))))</f>
        <v/>
      </c>
      <c r="CL45" s="316" t="str">
        <f t="shared" ca="1" si="40"/>
        <v/>
      </c>
      <c r="CM45" s="413" t="str">
        <f t="shared" ca="1" si="41"/>
        <v/>
      </c>
      <c r="CN45" s="412" t="str">
        <f>IF(OR(CO45="",CO45=0),"",MAX(CN$5:CN44)+1)</f>
        <v/>
      </c>
      <c r="CO45" s="316">
        <f>IFERROR(INDEX($AJ$70:$AJ$81, ROWS($CO$4:CO43)), IFERROR(INDEX($AN$70:$AN$81, ROWS($CO$4:CO43)-ROWS($AJ$70:$AJ$81)), IFERROR(INDEX($AR$70:$AR$81, ROWS($CO$4:CO43)-ROWS($AJ$70:$AJ$81)-ROWS($AN$70:$AN$81)),IFERROR(INDEX($AV$70:$AV$81, ROWS($CO$4:CO43)-ROWS($AJ$70:$AJ$81)-ROWS($AN$70:$AN$81)-ROWS($AR$70:$AR$81)),IFERROR(INDEX($AZ$70:$AZ$81, ROWS($CO$4:CO43)-ROWS($AJ$70:$AJ$81)-ROWS($AN$70:$AN$81)-ROWS($AR$70:$AR$81)-ROWS($AV$70:$AV$81)),IFERROR(INDEX($BD$70:$BD$81, ROWS($CO$4:CO43)-ROWS($AJ$70:$AJ$81)-ROWS($AN$70:$AN$81)-ROWS($AR$70:$AR$81)-ROWS($AV$70:$AV$81)-ROWS($AZ$70:$AZ$81)),IFERROR(INDEX($BH$70:$BH$81, ROWS($CO$4:CO43)-ROWS($AJ$70:$AJ$81)-ROWS($AN$70:$AN$81)-ROWS($AR$70:$AR$81)-ROWS($AV$70:$AV$81)-ROWS($AZ$70:$AZ$81)-ROWS($BD$70:$BD$81)), "")))))))</f>
        <v>0</v>
      </c>
      <c r="CP45" s="316" t="str">
        <f t="shared" ca="1" si="42"/>
        <v/>
      </c>
      <c r="CQ45" s="316" t="str">
        <f>IF(OR(CR45="",CR45=0),"",MAX(CQ$5:CQ44)+1)</f>
        <v/>
      </c>
      <c r="CR45" s="316">
        <f>IFERROR(INDEX($AK$70:$AK$81, ROWS($CR$4:CR43)), IFERROR(INDEX($AO$70:$AO$81, ROWS($CR$4:CR43)-ROWS($AK$70:$AK$81)), IFERROR(INDEX($AS$70:$AS$81, ROWS($CR$4:CR43)-ROWS($AK$70:$AK$81)-ROWS($AO$70:$AO$81)),IFERROR(INDEX($AW$70:$AW$81, ROWS($CR$4:CR43)-ROWS($AK$70:$AK$81)-ROWS($AO$70:$AO$81)-ROWS($AS$70:$AS$81)),IFERROR(INDEX($BA$70:$BA$81, ROWS($CR$4:CR43)-ROWS($AK$70:$AK$81)-ROWS($AO$70:$AO$81)-ROWS($AS$70:$AS$81)-ROWS($AW$70:$AW$81)),IFERROR(INDEX($BE$70:$BE$81, ROWS($CR$4:CR43)-ROWS($AK$70:$AK$81)-ROWS($AO$70:$AO$81)-ROWS($AS$70:$AS$81)-ROWS($AW$70:$AW$81)-ROWS($BA$70:$BA$81)),IFERROR(INDEX($BI$70:$BI$81, ROWS($CR$4:CR43)-ROWS($AK$70:$AK$81)-ROWS($AO$70:$AO$81)-ROWS($AS$70:$AS$81)-ROWS($AW$70:$AW$81)-ROWS($BA$70:$BA$81)-ROWS($BE$70:$BE$81)), "")))))))</f>
        <v>0</v>
      </c>
      <c r="CS45" s="316" t="str">
        <f t="shared" ca="1" si="43"/>
        <v/>
      </c>
      <c r="CT45" s="413" t="str">
        <f t="shared" ca="1" si="44"/>
        <v/>
      </c>
      <c r="CU45" s="412" t="str">
        <f>IF(OR(CV45="",CV45=0),"",MAX(CU$5:CU44)+1)</f>
        <v/>
      </c>
      <c r="CV45" s="316" t="str">
        <f>IFERROR(INDEX($AJ$86:$AJ$97, ROWS($CV$4:CV43)), IFERROR(INDEX($AN$86:$AN$97, ROWS($CV$4:CV43)-ROWS($AJ$86:$AJ$97)), ""))</f>
        <v/>
      </c>
      <c r="CW45" s="316" t="str">
        <f t="shared" si="45"/>
        <v/>
      </c>
      <c r="CX45" s="316" t="str">
        <f>IF(OR(CY45="",CY45=0),"",MAX(CX$5:CX44)+1)</f>
        <v/>
      </c>
      <c r="CY45" s="316" t="str">
        <f>IFERROR(INDEX($AK$86:$AK$97, ROWS($CY$4:CY43)), IFERROR(INDEX($AO$86:$AO$97, ROWS($CY$4:CY43)-ROWS($AK$86:$AK$97)), ""))</f>
        <v/>
      </c>
      <c r="CZ45" s="316" t="str">
        <f t="shared" si="46"/>
        <v/>
      </c>
      <c r="DA45" s="413" t="str">
        <f t="shared" si="47"/>
        <v/>
      </c>
      <c r="DC45" s="437"/>
      <c r="DD45" s="1151" t="s">
        <v>504</v>
      </c>
      <c r="DE45" s="1152"/>
      <c r="DF45" s="430"/>
      <c r="DG45" s="1162" t="s">
        <v>23</v>
      </c>
      <c r="DH45" s="1152"/>
      <c r="DI45" s="1162" t="s">
        <v>504</v>
      </c>
      <c r="DJ45" s="1152"/>
      <c r="DK45" s="1162" t="s">
        <v>23</v>
      </c>
      <c r="DL45" s="1152"/>
      <c r="DM45" s="292"/>
      <c r="DN45" s="1163" t="s">
        <v>481</v>
      </c>
      <c r="DO45" s="1164"/>
      <c r="DP45" s="1164"/>
      <c r="DQ45" s="1165" t="s">
        <v>491</v>
      </c>
      <c r="DR45" s="1164"/>
      <c r="DS45" s="1166"/>
    </row>
    <row r="46" spans="1:123" x14ac:dyDescent="0.3">
      <c r="P46" s="1177"/>
      <c r="Q46" s="1178"/>
      <c r="R46" s="453"/>
      <c r="S46" s="402"/>
      <c r="T46"/>
      <c r="U46" s="1177"/>
      <c r="V46" s="1178"/>
      <c r="W46" s="453"/>
      <c r="X46" s="402"/>
      <c r="AC46" s="1093" t="s">
        <v>22</v>
      </c>
      <c r="AD46" s="1094"/>
      <c r="AE46" s="1094"/>
      <c r="AF46" s="1095"/>
      <c r="AI46" s="304" t="str">
        <f t="shared" ca="1" si="123"/>
        <v/>
      </c>
      <c r="AJ46" s="305" t="str">
        <f t="shared" ca="1" si="102"/>
        <v/>
      </c>
      <c r="AK46" s="306" t="str">
        <f t="shared" ca="1" si="103"/>
        <v/>
      </c>
      <c r="AL46" s="307" t="str">
        <f t="shared" ca="1" si="104"/>
        <v/>
      </c>
      <c r="AM46" s="304" t="str">
        <f t="shared" ca="1" si="124"/>
        <v/>
      </c>
      <c r="AN46" s="305" t="str">
        <f t="shared" ca="1" si="105"/>
        <v/>
      </c>
      <c r="AO46" s="306" t="str">
        <f t="shared" ca="1" si="106"/>
        <v/>
      </c>
      <c r="AP46" s="307" t="str">
        <f t="shared" ca="1" si="107"/>
        <v/>
      </c>
      <c r="AQ46" s="304" t="str">
        <f t="shared" ca="1" si="125"/>
        <v/>
      </c>
      <c r="AR46" s="305" t="str">
        <f t="shared" ca="1" si="108"/>
        <v/>
      </c>
      <c r="AS46" s="306" t="str">
        <f t="shared" ca="1" si="109"/>
        <v/>
      </c>
      <c r="AT46" s="307" t="str">
        <f t="shared" ca="1" si="110"/>
        <v/>
      </c>
      <c r="AU46" s="304" t="str">
        <f t="shared" ca="1" si="126"/>
        <v/>
      </c>
      <c r="AV46" s="305" t="str">
        <f t="shared" ca="1" si="111"/>
        <v/>
      </c>
      <c r="AW46" s="306" t="str">
        <f t="shared" ca="1" si="112"/>
        <v/>
      </c>
      <c r="AX46" s="307" t="str">
        <f t="shared" ca="1" si="113"/>
        <v/>
      </c>
      <c r="AY46" s="304" t="str">
        <f t="shared" ca="1" si="127"/>
        <v/>
      </c>
      <c r="AZ46" s="305" t="str">
        <f t="shared" ca="1" si="114"/>
        <v/>
      </c>
      <c r="BA46" s="306" t="str">
        <f t="shared" ca="1" si="115"/>
        <v/>
      </c>
      <c r="BB46" s="307" t="str">
        <f t="shared" ca="1" si="116"/>
        <v/>
      </c>
      <c r="BC46" s="304" t="str">
        <f t="shared" ca="1" si="128"/>
        <v/>
      </c>
      <c r="BD46" s="305" t="str">
        <f t="shared" ca="1" si="117"/>
        <v/>
      </c>
      <c r="BE46" s="306" t="str">
        <f t="shared" ca="1" si="118"/>
        <v/>
      </c>
      <c r="BF46" s="307" t="str">
        <f t="shared" ca="1" si="119"/>
        <v/>
      </c>
      <c r="BG46" s="304" t="str">
        <f t="shared" ca="1" si="129"/>
        <v/>
      </c>
      <c r="BH46" s="305" t="str">
        <f t="shared" ca="1" si="120"/>
        <v/>
      </c>
      <c r="BI46" s="306" t="str">
        <f t="shared" ca="1" si="121"/>
        <v/>
      </c>
      <c r="BJ46" s="307" t="str">
        <f t="shared" ca="1" si="122"/>
        <v/>
      </c>
      <c r="BL46" s="412" t="str">
        <f ca="1">IF(OR(BM46="",BM46=0),"",MAX(BL$5:BL45)+1)</f>
        <v/>
      </c>
      <c r="BM46" s="316" t="str">
        <f ca="1">IFERROR(INDEX($AJ$6:$AJ$17, ROWS(BM$4:$BM44)), IFERROR(INDEX($AN$6:$AN$17, ROWS(BM$4:$BM44)-ROWS($AJ$6:$AJ$17)), IFERROR(INDEX($AR$6:$AR$17, ROWS(BM$4:$BM44)-ROWS($AJ$6:$AJ$17)-ROWS($AN$6:$AN$17)),IFERROR(INDEX($AV$6:$AV$17, ROWS(BM$4:$BM44)-ROWS($AJ$6:$AJ$17)-ROWS($AN$6:$AN$17)-ROWS($AR$6:$AR$17)),IFERROR(INDEX($AZ$6:$AZ$17, ROWS(BM$4:$BM44)-ROWS($AJ$6:$AJ$17)-ROWS($AN$6:$AN$17)-ROWS($AR$6:$AR$17)-ROWS($AV$6:$AV$17)),IFERROR(INDEX($BD$6:$BD$17, ROWS(BM$4:$BM44)-ROWS($AJ$6:$AJ$17)-ROWS($AN$6:$AN$17)-ROWS($AR$6:$AR$17)-ROWS($AV$6:$AV$17)-ROWS($AZ$6:$AZ$17)),IFERROR(INDEX($BH$6:$BH$17, ROWS(BM$4:$BM44)-ROWS($AJ$6:$AJ$17)-ROWS($AN$6:$AN$17)-ROWS($AR$6:$AR$17)-ROWS($AV$6:$AV$17)-ROWS($AZ$6:$AZ$17)-ROWS($BD$6:$BD$17)), "")))))))</f>
        <v/>
      </c>
      <c r="BN46" s="316" t="str">
        <f t="shared" ca="1" si="30"/>
        <v/>
      </c>
      <c r="BO46" s="316" t="str">
        <f ca="1">IF(OR(BP46="",BP46=0),"",MAX(BO$5:BO45)+1)</f>
        <v/>
      </c>
      <c r="BP46" s="316" t="str">
        <f ca="1">IFERROR(INDEX($AK$6:$AK$17, ROWS($BP$4:BP44)), IFERROR(INDEX($AO$6:$AO$17, ROWS($BP$4:BP44)-ROWS($AK$6:$AK$17)), IFERROR(INDEX($AS$6:$AS$17, ROWS($BP$4:BP44)-ROWS($AK$6:$AK$17)-ROWS($AO$6:$AO$17)),IFERROR(INDEX($AW$6:$AW$17, ROWS($BP$4:BP44)-ROWS($AK$6:$AK$17)-ROWS($AO$6:$AO$17)-ROWS($AS$6:$AS$17)),IFERROR(INDEX($BA$6:$BA$17, ROWS($BP$4:BP44)-ROWS($AK$6:$AK$17)-ROWS($AO$6:$AO$17)-ROWS($AS$6:$AS$17)-ROWS($AW$6:$AW$17)),IFERROR(INDEX($BE$6:$BE$17, ROWS($BP$4:BP44)-ROWS($AK$6:$AK$17)-ROWS($AO$6:$AO$17)-ROWS($AS$6:$AS$17)-ROWS($AW$6:$AW$17)-ROWS($BA$6:$BA$17)),IFERROR(INDEX($BI$6:$BI$17, ROWS($BP$4:BP44)-ROWS($AK$6:$AK$17)-ROWS($AO$6:$AO$17)-ROWS($AS$6:$AS$17)-ROWS($AW$6:$AW$17)-ROWS($BA$6:$BA$17)-ROWS($BE$6:$BE$17)), "")))))))</f>
        <v/>
      </c>
      <c r="BQ46" s="316" t="str">
        <f t="shared" ca="1" si="31"/>
        <v/>
      </c>
      <c r="BR46" s="413" t="str">
        <f t="shared" ca="1" si="32"/>
        <v/>
      </c>
      <c r="BS46" s="412" t="str">
        <f ca="1">IF(OR(BT46="",BT46=0),"",MAX(BS$5:BS45)+1)</f>
        <v/>
      </c>
      <c r="BT46" s="316" t="str">
        <f ca="1">IFERROR(INDEX($AJ$22:$AJ$33, ROWS($BT$4:BT44)), IFERROR(INDEX($AN$22:$AN$33, ROWS($BT$4:BT44)-ROWS($AJ$22:$AJ$33)), IFERROR(INDEX($AR$22:$AR$33, ROWS($BT$4:BT44)-ROWS($AJ$22:$AJ$33)-ROWS($AN$22:$AN$33)),IFERROR(INDEX($AV$22:$AV$33, ROWS($BT$4:BT44)-ROWS($AJ$22:$AJ$33)-ROWS($AN$22:$AN$33)-ROWS($AR$22:$AR$33)),IFERROR(INDEX($AZ$22:$AZ$33, ROWS($BT$4:BT44)-ROWS($AJ$22:$AJ$33)-ROWS($AN$22:$AN$33)-ROWS($AR$22:$AR$33)-ROWS($AV$22:$AV$33)),IFERROR(INDEX($BD$22:$BD$33, ROWS($BT$4:BT44)-ROWS($AJ$22:$AJ$33)-ROWS($AN$22:$AN$33)-ROWS($AR$22:$AR$33)-ROWS($AV$22:$AV$33)-ROWS($AZ$22:$AZ$33)),IFERROR(INDEX($BH$22:$BH$33, ROWS($BT$4:BT44)-ROWS($AJ$22:$AJ$33)-ROWS($AN$22:$AN$33)-ROWS($AR$22:$AR$33)-ROWS($AV$22:$AV$33)-ROWS($AZ$22:$AZ$33)-ROWS($BD$22:$BD$33)), "")))))))</f>
        <v/>
      </c>
      <c r="BU46" s="316" t="str">
        <f t="shared" ca="1" si="33"/>
        <v/>
      </c>
      <c r="BV46" s="316" t="str">
        <f ca="1">IF(OR(BW46="",BW46=0),"",MAX(BV$5:BV45)+1)</f>
        <v/>
      </c>
      <c r="BW46" s="316" t="str">
        <f ca="1">IFERROR(INDEX($AK$22:$AK$33, ROWS($BW$4:BW44)), IFERROR(INDEX($AO$22:$AO$33, ROWS($BW$4:BW44)-ROWS($AK$22:$AK$33)), IFERROR(INDEX($AS$22:$AS$33, ROWS($BW$4:BW44)-ROWS($AK$22:$AK$33)-ROWS($AO$22:$AO$33)),IFERROR(INDEX($AW$22:$AW$33, ROWS($BW$4:BW44)-ROWS($AK$22:$AK$33)-ROWS($AO$22:$AO$33)-ROWS($AS$22:$AS$33)),IFERROR(INDEX($BA$22:$BA$33, ROWS($BW$4:BW44)-ROWS($AK$22:$AK$33)-ROWS($AO$22:$AO$33)-ROWS($AS$22:$AS$33)-ROWS($AW$22:$AW$33)),IFERROR(INDEX($BE$22:$BE$33, ROWS($BW$4:BW44)-ROWS($AK$22:$AK$33)-ROWS($AO$22:$AO$33)-ROWS($AS$22:$AS$33)-ROWS($AW$22:$AW$33)-ROWS($BA$22:$BA$33)),IFERROR(INDEX($BI$22:$BI$33, ROWS($BW$4:BW44)-ROWS($AK$22:$AK$33)-ROWS($AO$22:$AO$33)-ROWS($AS$22:$AS$33)-ROWS($AW$22:$AW$33)-ROWS($BA$22:$BA$33)-ROWS($BE$22:$BE$33)), "")))))))</f>
        <v/>
      </c>
      <c r="BX46" s="316" t="str">
        <f t="shared" ca="1" si="34"/>
        <v/>
      </c>
      <c r="BY46" s="413" t="str">
        <f t="shared" ca="1" si="35"/>
        <v/>
      </c>
      <c r="BZ46" s="412" t="str">
        <f ca="1">IF(OR(CA46="",CA46=0),"",MAX(BZ$5:BZ45)+1)</f>
        <v/>
      </c>
      <c r="CA46" s="316" t="str">
        <f ca="1">IFERROR(INDEX($AJ$38:$AJ$49, ROWS($CA$4:CA44)), IFERROR(INDEX($AN$38:$AN$49, ROWS($CA$4:CA44)-ROWS($AJ$38:$AJ$49)), IFERROR(INDEX($AR$38:$AR$49, ROWS($CA$4:CA44)-ROWS($AJ$38:$AJ$49)-ROWS($AN$38:$AN$49)),IFERROR(INDEX($AV$38:$AV$49, ROWS($CA$4:CA44)-ROWS($AJ$38:$AJ$49)-ROWS($AN$38:$AN$49)-ROWS($AR$38:$AR$49)),IFERROR(INDEX($AZ$38:$AZ$49, ROWS($CA$4:CA44)-ROWS($AJ$38:$AJ$49)-ROWS($AN$38:$AN$49)-ROWS($AR$38:$AR$49)-ROWS($AV$38:$AV$49)),IFERROR(INDEX($BD$38:$BD$49, ROWS($CA$4:CA44)-ROWS($AJ$38:$AJ$49)-ROWS($AN$38:$AN$49)-ROWS($AR$38:$AR$49)-ROWS($AV$38:$AV$49)-ROWS($AZ$38:$AZ$49)),IFERROR(INDEX($BH$38:$BH$49, ROWS($CA$4:CA44)-ROWS($AJ$38:$AJ$49)-ROWS($AN$38:$AN$49)-ROWS($AR$38:$AR$49)-ROWS($AV$38:$AV$49)-ROWS($AZ$38:$AZ$49)-ROWS($BD$38:$BD$49)), "")))))))</f>
        <v/>
      </c>
      <c r="CB46" s="316" t="str">
        <f t="shared" ca="1" si="36"/>
        <v/>
      </c>
      <c r="CC46" s="316" t="str">
        <f ca="1">IF(OR(CD46="",CD46=0),"",MAX(CC$5:CC45)+1)</f>
        <v/>
      </c>
      <c r="CD46" s="316" t="str">
        <f ca="1">IFERROR(INDEX($AK$38:$AK$49, ROWS($CD$4:CD44)), IFERROR(INDEX($AO$38:$AO$49, ROWS($CD$4:CD44)-ROWS($AK$38:$AK$49)), IFERROR(INDEX($AS$38:$AS$49, ROWS($CD$4:CD44)-ROWS($AK$38:$AK$49)-ROWS($AO$38:$AO$49)),IFERROR(INDEX($AW$38:$AW$49, ROWS($CD$4:CD44)-ROWS($AK$38:$AK$49)-ROWS($AO$38:$AO$49)-ROWS($AS$38:$AS$49)),IFERROR(INDEX($BA$38:$BA$49, ROWS($CD$4:CD44)-ROWS($AK$38:$AK$49)-ROWS($AO$38:$AO$49)-ROWS($AS$38:$AS$49)-ROWS($AW$38:$AW$49)),IFERROR(INDEX($BE$38:$BE$49, ROWS($CD$4:CD44)-ROWS($AK$38:$AK$49)-ROWS($AO$38:$AO$49)-ROWS($AS$38:$AS$49)-ROWS($AW$38:$AW$49)-ROWS($BA$38:$BA$49)),IFERROR(INDEX($BI$38:$BI$49, ROWS($CD$4:CD44)-ROWS($AK$38:$AK$49)-ROWS($AO$38:$AO$49)-ROWS($AS$38:$AS$49)-ROWS($AW$38:$AW$49)-ROWS($BA$38:$BA$49)-ROWS($BE$38:$BE$49)), "")))))))</f>
        <v/>
      </c>
      <c r="CE46" s="316" t="str">
        <f t="shared" ca="1" si="37"/>
        <v/>
      </c>
      <c r="CF46" s="413" t="str">
        <f t="shared" ca="1" si="38"/>
        <v/>
      </c>
      <c r="CG46" s="412" t="str">
        <f ca="1">IF(OR(CH46="",CH46=0),"",MAX(CG$5:CG45)+1)</f>
        <v/>
      </c>
      <c r="CH46" s="316" t="str">
        <f ca="1">IFERROR(INDEX($AJ$54:$AJ$65, ROWS($CH$4:CH44)), IFERROR(INDEX($AN$54:$AN$65, ROWS($CH$4:CH44)-ROWS($AJ$54:$AJ$65)), IFERROR(INDEX($AR$54:$AR$65, ROWS($CH$4:CH44)-ROWS($AJ$54:$AJ$65)-ROWS($AN$54:$AN$65)),IFERROR(INDEX($AV$54:$AV$65, ROWS($CH$4:CH44)-ROWS($AJ$54:$AJ$65)-ROWS($AN$54:$AN$65)-ROWS($AR$54:$AR$65)),IFERROR(INDEX($AZ$54:$AZ$65, ROWS($CH$4:CH44)-ROWS($AJ$54:$AJ$65)-ROWS($AN$54:$AN$65)-ROWS($AR$54:$AR$65)-ROWS($AV$54:$AV$65)),IFERROR(INDEX($BD$54:$BD$65, ROWS($CH$4:CH44)-ROWS($AJ$54:$AJ$65)-ROWS($AN$54:$AN$65)-ROWS($AR$54:$AR$65)-ROWS($AV$54:$AV$65)-ROWS($AZ$54:$AZ$65)),IFERROR(INDEX($BH$54:$BH$65, ROWS($CH$4:CH44)-ROWS($AJ$54:$AJ$65)-ROWS($AN$54:$AN$65)-ROWS($AR$54:$AR$65)-ROWS($AV$54:$AV$65)-ROWS($AZ$54:$AZ$65)-ROWS($BD$54:$BD$65)), "")))))))</f>
        <v/>
      </c>
      <c r="CI46" s="316" t="str">
        <f t="shared" ca="1" si="39"/>
        <v/>
      </c>
      <c r="CJ46" s="316" t="str">
        <f ca="1">IF(OR(CK46="",CK46=0),"",MAX(CJ$5:CJ45)+1)</f>
        <v/>
      </c>
      <c r="CK46" s="316" t="str">
        <f ca="1">IFERROR(INDEX($AK$54:$AK$65, ROWS($CK$4:CK44)), IFERROR(INDEX($AO$54:$AO$65, ROWS($CK$4:CK44)-ROWS($AK$54:$AK$65)), IFERROR(INDEX($AS$54:$AS$65, ROWS($CK$4:CK44)-ROWS($AK$54:$AK$65)-ROWS($AO$54:$AO$65)),IFERROR(INDEX($AW$54:$AW$65, ROWS($CK$4:CK44)-ROWS($AK$54:$AK$65)-ROWS($AO$54:$AO$65)-ROWS($AS$54:$AS$65)),IFERROR(INDEX($BA$54:$BA$65, ROWS($CK$4:CK44)-ROWS($AK$54:$AK$65)-ROWS($AO$54:$AO$65)-ROWS($AS$54:$AS$65)-ROWS($AW$54:$AW$65)),IFERROR(INDEX($BE$54:$BE$65, ROWS($CK$4:CK44)-ROWS($AK$54:$AK$65)-ROWS($AO$54:$AO$65)-ROWS($AS$54:$AS$65)-ROWS($AW$54:$AW$65)-ROWS($BA$54:$BA$65)),IFERROR(INDEX($BI$54:$BI$65, ROWS($CK$4:CK44)-ROWS($AK$54:$AK$65)-ROWS($AO$54:$AO$65)-ROWS($AS$54:$AS$65)-ROWS($AW$54:$AW$65)-ROWS($BA$54:$BA$65)-ROWS($BE$54:$BE$65)), "")))))))</f>
        <v/>
      </c>
      <c r="CL46" s="316" t="str">
        <f t="shared" ca="1" si="40"/>
        <v/>
      </c>
      <c r="CM46" s="413" t="str">
        <f t="shared" ca="1" si="41"/>
        <v/>
      </c>
      <c r="CN46" s="412" t="str">
        <f>IF(OR(CO46="",CO46=0),"",MAX(CN$5:CN45)+1)</f>
        <v/>
      </c>
      <c r="CO46" s="316">
        <f>IFERROR(INDEX($AJ$70:$AJ$81, ROWS($CO$4:CO44)), IFERROR(INDEX($AN$70:$AN$81, ROWS($CO$4:CO44)-ROWS($AJ$70:$AJ$81)), IFERROR(INDEX($AR$70:$AR$81, ROWS($CO$4:CO44)-ROWS($AJ$70:$AJ$81)-ROWS($AN$70:$AN$81)),IFERROR(INDEX($AV$70:$AV$81, ROWS($CO$4:CO44)-ROWS($AJ$70:$AJ$81)-ROWS($AN$70:$AN$81)-ROWS($AR$70:$AR$81)),IFERROR(INDEX($AZ$70:$AZ$81, ROWS($CO$4:CO44)-ROWS($AJ$70:$AJ$81)-ROWS($AN$70:$AN$81)-ROWS($AR$70:$AR$81)-ROWS($AV$70:$AV$81)),IFERROR(INDEX($BD$70:$BD$81, ROWS($CO$4:CO44)-ROWS($AJ$70:$AJ$81)-ROWS($AN$70:$AN$81)-ROWS($AR$70:$AR$81)-ROWS($AV$70:$AV$81)-ROWS($AZ$70:$AZ$81)),IFERROR(INDEX($BH$70:$BH$81, ROWS($CO$4:CO44)-ROWS($AJ$70:$AJ$81)-ROWS($AN$70:$AN$81)-ROWS($AR$70:$AR$81)-ROWS($AV$70:$AV$81)-ROWS($AZ$70:$AZ$81)-ROWS($BD$70:$BD$81)), "")))))))</f>
        <v>0</v>
      </c>
      <c r="CP46" s="316" t="str">
        <f t="shared" ca="1" si="42"/>
        <v/>
      </c>
      <c r="CQ46" s="316" t="str">
        <f>IF(OR(CR46="",CR46=0),"",MAX(CQ$5:CQ45)+1)</f>
        <v/>
      </c>
      <c r="CR46" s="316">
        <f>IFERROR(INDEX($AK$70:$AK$81, ROWS($CR$4:CR44)), IFERROR(INDEX($AO$70:$AO$81, ROWS($CR$4:CR44)-ROWS($AK$70:$AK$81)), IFERROR(INDEX($AS$70:$AS$81, ROWS($CR$4:CR44)-ROWS($AK$70:$AK$81)-ROWS($AO$70:$AO$81)),IFERROR(INDEX($AW$70:$AW$81, ROWS($CR$4:CR44)-ROWS($AK$70:$AK$81)-ROWS($AO$70:$AO$81)-ROWS($AS$70:$AS$81)),IFERROR(INDEX($BA$70:$BA$81, ROWS($CR$4:CR44)-ROWS($AK$70:$AK$81)-ROWS($AO$70:$AO$81)-ROWS($AS$70:$AS$81)-ROWS($AW$70:$AW$81)),IFERROR(INDEX($BE$70:$BE$81, ROWS($CR$4:CR44)-ROWS($AK$70:$AK$81)-ROWS($AO$70:$AO$81)-ROWS($AS$70:$AS$81)-ROWS($AW$70:$AW$81)-ROWS($BA$70:$BA$81)),IFERROR(INDEX($BI$70:$BI$81, ROWS($CR$4:CR44)-ROWS($AK$70:$AK$81)-ROWS($AO$70:$AO$81)-ROWS($AS$70:$AS$81)-ROWS($AW$70:$AW$81)-ROWS($BA$70:$BA$81)-ROWS($BE$70:$BE$81)), "")))))))</f>
        <v>0</v>
      </c>
      <c r="CS46" s="316" t="str">
        <f t="shared" ca="1" si="43"/>
        <v/>
      </c>
      <c r="CT46" s="413" t="str">
        <f t="shared" ca="1" si="44"/>
        <v/>
      </c>
      <c r="CU46" s="412" t="str">
        <f>IF(OR(CV46="",CV46=0),"",MAX(CU$5:CU45)+1)</f>
        <v/>
      </c>
      <c r="CV46" s="316" t="str">
        <f>IFERROR(INDEX($AJ$86:$AJ$97, ROWS($CV$4:CV44)), IFERROR(INDEX($AN$86:$AN$97, ROWS($CV$4:CV44)-ROWS($AJ$86:$AJ$97)), ""))</f>
        <v/>
      </c>
      <c r="CW46" s="316" t="str">
        <f t="shared" si="45"/>
        <v/>
      </c>
      <c r="CX46" s="316" t="str">
        <f>IF(OR(CY46="",CY46=0),"",MAX(CX$5:CX45)+1)</f>
        <v/>
      </c>
      <c r="CY46" s="316" t="str">
        <f>IFERROR(INDEX($AK$86:$AK$97, ROWS($CY$4:CY44)), IFERROR(INDEX($AO$86:$AO$97, ROWS($CY$4:CY44)-ROWS($AK$86:$AK$97)), ""))</f>
        <v/>
      </c>
      <c r="CZ46" s="316" t="str">
        <f t="shared" si="46"/>
        <v/>
      </c>
      <c r="DA46" s="413" t="str">
        <f t="shared" si="47"/>
        <v/>
      </c>
      <c r="DC46" s="438">
        <f ca="1">IF(OR(DD46="",DD46=0),"",MAX(DC$45:DC45)+1)</f>
        <v>1</v>
      </c>
      <c r="DD46" s="434" t="str">
        <f ca="1">IF(CB6="","",IF(NOT(CF6="Income"),CB6,""))</f>
        <v>Groceries</v>
      </c>
      <c r="DE46" s="413">
        <f ca="1">IF(CE6="","",IF(NOT(CF6="Income"),CE6,""))</f>
        <v>125</v>
      </c>
      <c r="DF46" s="438" t="str">
        <f ca="1">IF(OR(DG46="",DG46=0),"",MAX(DF$45:DF45)+1)</f>
        <v/>
      </c>
      <c r="DG46" s="412" t="str">
        <f ca="1">IF(CB6="","",IF(CF6="Income",CB6,""))</f>
        <v/>
      </c>
      <c r="DH46" s="413" t="str">
        <f ca="1">IF(CB6="","",IF(CF6="Income",CE6,""))</f>
        <v/>
      </c>
      <c r="DI46" s="412" t="str">
        <f ca="1">IFERROR(INDEX($DD$46:$DD$63,MATCH(ROW()-ROW($DI$45),$DC$46:$DC$63,0)),"")</f>
        <v>Groceries</v>
      </c>
      <c r="DJ46" s="413">
        <f ca="1">IFERROR(INDEX($DE$46:$DE$63,MATCH(ROW()-ROW($DI$45),$DC$46:$DC$63,0)),"")</f>
        <v>125</v>
      </c>
      <c r="DK46" s="412" t="str">
        <f ca="1">IFERROR(INDEX($DG$46:$DG$63,MATCH(ROW()-ROW($DK$45),$DF$46:$DF$63,0)),"")</f>
        <v>Paycheck 2</v>
      </c>
      <c r="DL46" s="413">
        <f ca="1">IFERROR(INDEX($DH$46:$DH$63,MATCH(ROW()-ROW($DK$45),$DF$46:$DF$63,0)),"")</f>
        <v>400</v>
      </c>
      <c r="DM46" s="292"/>
      <c r="DN46" s="425" t="str">
        <f ca="1">IF(DI46="","",CONCATENATE(DI46," - ",DJ46))</f>
        <v>Groceries - 125</v>
      </c>
      <c r="DO46" s="295" t="str">
        <f ca="1">IF(DI47="","",CONCATENATE(DI47," - ",DJ47))</f>
        <v>Netflix - 14.95</v>
      </c>
      <c r="DP46" s="295" t="str">
        <f ca="1">IF(DI48="","",CONCATENATE(DI48," - ",DJ48))</f>
        <v>Lawn Service - 50</v>
      </c>
      <c r="DQ46" s="440" t="str">
        <f ca="1">IF(DK46="","",CONCATENATE(DK46," - ",DL46))</f>
        <v>Paycheck 2 - 400</v>
      </c>
      <c r="DR46" s="441" t="str">
        <f ca="1">IF(DK47="","",CONCATENATE(DK47," - ",DL47))</f>
        <v>Investment 1 - 200</v>
      </c>
      <c r="DS46" s="442" t="str">
        <f ca="1">IF(DK48="","",CONCATENATE(DK48," - ",DL48))</f>
        <v/>
      </c>
    </row>
    <row r="47" spans="1:123" x14ac:dyDescent="0.3">
      <c r="P47" s="1177"/>
      <c r="Q47" s="1178"/>
      <c r="R47" s="453"/>
      <c r="S47" s="402"/>
      <c r="T47"/>
      <c r="U47" s="1177"/>
      <c r="V47" s="1178"/>
      <c r="W47" s="453"/>
      <c r="X47" s="402"/>
      <c r="AC47" s="366" t="s">
        <v>495</v>
      </c>
      <c r="AD47" s="367" t="s">
        <v>192</v>
      </c>
      <c r="AE47" s="367" t="s">
        <v>193</v>
      </c>
      <c r="AF47" s="368" t="s">
        <v>11</v>
      </c>
      <c r="AI47" s="302" t="str">
        <f t="shared" ca="1" si="123"/>
        <v/>
      </c>
      <c r="AJ47" s="305" t="str">
        <f t="shared" ca="1" si="102"/>
        <v/>
      </c>
      <c r="AK47" s="293" t="str">
        <f t="shared" ca="1" si="103"/>
        <v/>
      </c>
      <c r="AL47" s="303" t="str">
        <f t="shared" ca="1" si="104"/>
        <v/>
      </c>
      <c r="AM47" s="302" t="str">
        <f t="shared" ca="1" si="124"/>
        <v/>
      </c>
      <c r="AN47" s="293" t="str">
        <f t="shared" ca="1" si="105"/>
        <v/>
      </c>
      <c r="AO47" s="293" t="str">
        <f t="shared" ca="1" si="106"/>
        <v/>
      </c>
      <c r="AP47" s="303" t="str">
        <f t="shared" ca="1" si="107"/>
        <v/>
      </c>
      <c r="AQ47" s="302" t="str">
        <f t="shared" ca="1" si="125"/>
        <v/>
      </c>
      <c r="AR47" s="293" t="str">
        <f t="shared" ca="1" si="108"/>
        <v/>
      </c>
      <c r="AS47" s="293" t="str">
        <f t="shared" ca="1" si="109"/>
        <v/>
      </c>
      <c r="AT47" s="303" t="str">
        <f t="shared" ca="1" si="110"/>
        <v/>
      </c>
      <c r="AU47" s="302" t="str">
        <f t="shared" ca="1" si="126"/>
        <v/>
      </c>
      <c r="AV47" s="293" t="str">
        <f t="shared" ca="1" si="111"/>
        <v/>
      </c>
      <c r="AW47" s="293" t="str">
        <f t="shared" ca="1" si="112"/>
        <v/>
      </c>
      <c r="AX47" s="303" t="str">
        <f t="shared" ca="1" si="113"/>
        <v/>
      </c>
      <c r="AY47" s="302" t="str">
        <f t="shared" ca="1" si="127"/>
        <v/>
      </c>
      <c r="AZ47" s="293" t="str">
        <f t="shared" ca="1" si="114"/>
        <v/>
      </c>
      <c r="BA47" s="293" t="str">
        <f t="shared" ca="1" si="115"/>
        <v/>
      </c>
      <c r="BB47" s="303" t="str">
        <f t="shared" ca="1" si="116"/>
        <v/>
      </c>
      <c r="BC47" s="302" t="str">
        <f t="shared" ca="1" si="128"/>
        <v/>
      </c>
      <c r="BD47" s="293" t="str">
        <f t="shared" ca="1" si="117"/>
        <v/>
      </c>
      <c r="BE47" s="293" t="str">
        <f t="shared" ca="1" si="118"/>
        <v/>
      </c>
      <c r="BF47" s="303" t="str">
        <f t="shared" ca="1" si="119"/>
        <v/>
      </c>
      <c r="BG47" s="302" t="str">
        <f t="shared" ca="1" si="129"/>
        <v/>
      </c>
      <c r="BH47" s="293" t="str">
        <f t="shared" ca="1" si="120"/>
        <v/>
      </c>
      <c r="BI47" s="293" t="str">
        <f t="shared" ca="1" si="121"/>
        <v/>
      </c>
      <c r="BJ47" s="303" t="str">
        <f t="shared" ca="1" si="122"/>
        <v/>
      </c>
      <c r="BL47" s="412" t="str">
        <f ca="1">IF(OR(BM47="",BM47=0),"",MAX(BL$5:BL46)+1)</f>
        <v/>
      </c>
      <c r="BM47" s="316" t="str">
        <f ca="1">IFERROR(INDEX($AJ$6:$AJ$17, ROWS(BM$4:$BM45)), IFERROR(INDEX($AN$6:$AN$17, ROWS(BM$4:$BM45)-ROWS($AJ$6:$AJ$17)), IFERROR(INDEX($AR$6:$AR$17, ROWS(BM$4:$BM45)-ROWS($AJ$6:$AJ$17)-ROWS($AN$6:$AN$17)),IFERROR(INDEX($AV$6:$AV$17, ROWS(BM$4:$BM45)-ROWS($AJ$6:$AJ$17)-ROWS($AN$6:$AN$17)-ROWS($AR$6:$AR$17)),IFERROR(INDEX($AZ$6:$AZ$17, ROWS(BM$4:$BM45)-ROWS($AJ$6:$AJ$17)-ROWS($AN$6:$AN$17)-ROWS($AR$6:$AR$17)-ROWS($AV$6:$AV$17)),IFERROR(INDEX($BD$6:$BD$17, ROWS(BM$4:$BM45)-ROWS($AJ$6:$AJ$17)-ROWS($AN$6:$AN$17)-ROWS($AR$6:$AR$17)-ROWS($AV$6:$AV$17)-ROWS($AZ$6:$AZ$17)),IFERROR(INDEX($BH$6:$BH$17, ROWS(BM$4:$BM45)-ROWS($AJ$6:$AJ$17)-ROWS($AN$6:$AN$17)-ROWS($AR$6:$AR$17)-ROWS($AV$6:$AV$17)-ROWS($AZ$6:$AZ$17)-ROWS($BD$6:$BD$17)), "")))))))</f>
        <v/>
      </c>
      <c r="BN47" s="316" t="str">
        <f t="shared" ca="1" si="30"/>
        <v/>
      </c>
      <c r="BO47" s="316" t="str">
        <f ca="1">IF(OR(BP47="",BP47=0),"",MAX(BO$5:BO46)+1)</f>
        <v/>
      </c>
      <c r="BP47" s="316" t="str">
        <f ca="1">IFERROR(INDEX($AK$6:$AK$17, ROWS($BP$4:BP45)), IFERROR(INDEX($AO$6:$AO$17, ROWS($BP$4:BP45)-ROWS($AK$6:$AK$17)), IFERROR(INDEX($AS$6:$AS$17, ROWS($BP$4:BP45)-ROWS($AK$6:$AK$17)-ROWS($AO$6:$AO$17)),IFERROR(INDEX($AW$6:$AW$17, ROWS($BP$4:BP45)-ROWS($AK$6:$AK$17)-ROWS($AO$6:$AO$17)-ROWS($AS$6:$AS$17)),IFERROR(INDEX($BA$6:$BA$17, ROWS($BP$4:BP45)-ROWS($AK$6:$AK$17)-ROWS($AO$6:$AO$17)-ROWS($AS$6:$AS$17)-ROWS($AW$6:$AW$17)),IFERROR(INDEX($BE$6:$BE$17, ROWS($BP$4:BP45)-ROWS($AK$6:$AK$17)-ROWS($AO$6:$AO$17)-ROWS($AS$6:$AS$17)-ROWS($AW$6:$AW$17)-ROWS($BA$6:$BA$17)),IFERROR(INDEX($BI$6:$BI$17, ROWS($BP$4:BP45)-ROWS($AK$6:$AK$17)-ROWS($AO$6:$AO$17)-ROWS($AS$6:$AS$17)-ROWS($AW$6:$AW$17)-ROWS($BA$6:$BA$17)-ROWS($BE$6:$BE$17)), "")))))))</f>
        <v/>
      </c>
      <c r="BQ47" s="316" t="str">
        <f t="shared" ca="1" si="31"/>
        <v/>
      </c>
      <c r="BR47" s="413" t="str">
        <f t="shared" ca="1" si="32"/>
        <v/>
      </c>
      <c r="BS47" s="412" t="str">
        <f ca="1">IF(OR(BT47="",BT47=0),"",MAX(BS$5:BS46)+1)</f>
        <v/>
      </c>
      <c r="BT47" s="316" t="str">
        <f ca="1">IFERROR(INDEX($AJ$22:$AJ$33, ROWS($BT$4:BT45)), IFERROR(INDEX($AN$22:$AN$33, ROWS($BT$4:BT45)-ROWS($AJ$22:$AJ$33)), IFERROR(INDEX($AR$22:$AR$33, ROWS($BT$4:BT45)-ROWS($AJ$22:$AJ$33)-ROWS($AN$22:$AN$33)),IFERROR(INDEX($AV$22:$AV$33, ROWS($BT$4:BT45)-ROWS($AJ$22:$AJ$33)-ROWS($AN$22:$AN$33)-ROWS($AR$22:$AR$33)),IFERROR(INDEX($AZ$22:$AZ$33, ROWS($BT$4:BT45)-ROWS($AJ$22:$AJ$33)-ROWS($AN$22:$AN$33)-ROWS($AR$22:$AR$33)-ROWS($AV$22:$AV$33)),IFERROR(INDEX($BD$22:$BD$33, ROWS($BT$4:BT45)-ROWS($AJ$22:$AJ$33)-ROWS($AN$22:$AN$33)-ROWS($AR$22:$AR$33)-ROWS($AV$22:$AV$33)-ROWS($AZ$22:$AZ$33)),IFERROR(INDEX($BH$22:$BH$33, ROWS($BT$4:BT45)-ROWS($AJ$22:$AJ$33)-ROWS($AN$22:$AN$33)-ROWS($AR$22:$AR$33)-ROWS($AV$22:$AV$33)-ROWS($AZ$22:$AZ$33)-ROWS($BD$22:$BD$33)), "")))))))</f>
        <v/>
      </c>
      <c r="BU47" s="316" t="str">
        <f t="shared" ca="1" si="33"/>
        <v/>
      </c>
      <c r="BV47" s="316" t="str">
        <f ca="1">IF(OR(BW47="",BW47=0),"",MAX(BV$5:BV46)+1)</f>
        <v/>
      </c>
      <c r="BW47" s="316" t="str">
        <f ca="1">IFERROR(INDEX($AK$22:$AK$33, ROWS($BW$4:BW45)), IFERROR(INDEX($AO$22:$AO$33, ROWS($BW$4:BW45)-ROWS($AK$22:$AK$33)), IFERROR(INDEX($AS$22:$AS$33, ROWS($BW$4:BW45)-ROWS($AK$22:$AK$33)-ROWS($AO$22:$AO$33)),IFERROR(INDEX($AW$22:$AW$33, ROWS($BW$4:BW45)-ROWS($AK$22:$AK$33)-ROWS($AO$22:$AO$33)-ROWS($AS$22:$AS$33)),IFERROR(INDEX($BA$22:$BA$33, ROWS($BW$4:BW45)-ROWS($AK$22:$AK$33)-ROWS($AO$22:$AO$33)-ROWS($AS$22:$AS$33)-ROWS($AW$22:$AW$33)),IFERROR(INDEX($BE$22:$BE$33, ROWS($BW$4:BW45)-ROWS($AK$22:$AK$33)-ROWS($AO$22:$AO$33)-ROWS($AS$22:$AS$33)-ROWS($AW$22:$AW$33)-ROWS($BA$22:$BA$33)),IFERROR(INDEX($BI$22:$BI$33, ROWS($BW$4:BW45)-ROWS($AK$22:$AK$33)-ROWS($AO$22:$AO$33)-ROWS($AS$22:$AS$33)-ROWS($AW$22:$AW$33)-ROWS($BA$22:$BA$33)-ROWS($BE$22:$BE$33)), "")))))))</f>
        <v/>
      </c>
      <c r="BX47" s="316" t="str">
        <f t="shared" ca="1" si="34"/>
        <v/>
      </c>
      <c r="BY47" s="413" t="str">
        <f t="shared" ca="1" si="35"/>
        <v/>
      </c>
      <c r="BZ47" s="412" t="str">
        <f ca="1">IF(OR(CA47="",CA47=0),"",MAX(BZ$5:BZ46)+1)</f>
        <v/>
      </c>
      <c r="CA47" s="316" t="str">
        <f ca="1">IFERROR(INDEX($AJ$38:$AJ$49, ROWS($CA$4:CA45)), IFERROR(INDEX($AN$38:$AN$49, ROWS($CA$4:CA45)-ROWS($AJ$38:$AJ$49)), IFERROR(INDEX($AR$38:$AR$49, ROWS($CA$4:CA45)-ROWS($AJ$38:$AJ$49)-ROWS($AN$38:$AN$49)),IFERROR(INDEX($AV$38:$AV$49, ROWS($CA$4:CA45)-ROWS($AJ$38:$AJ$49)-ROWS($AN$38:$AN$49)-ROWS($AR$38:$AR$49)),IFERROR(INDEX($AZ$38:$AZ$49, ROWS($CA$4:CA45)-ROWS($AJ$38:$AJ$49)-ROWS($AN$38:$AN$49)-ROWS($AR$38:$AR$49)-ROWS($AV$38:$AV$49)),IFERROR(INDEX($BD$38:$BD$49, ROWS($CA$4:CA45)-ROWS($AJ$38:$AJ$49)-ROWS($AN$38:$AN$49)-ROWS($AR$38:$AR$49)-ROWS($AV$38:$AV$49)-ROWS($AZ$38:$AZ$49)),IFERROR(INDEX($BH$38:$BH$49, ROWS($CA$4:CA45)-ROWS($AJ$38:$AJ$49)-ROWS($AN$38:$AN$49)-ROWS($AR$38:$AR$49)-ROWS($AV$38:$AV$49)-ROWS($AZ$38:$AZ$49)-ROWS($BD$38:$BD$49)), "")))))))</f>
        <v/>
      </c>
      <c r="CB47" s="316" t="str">
        <f t="shared" ca="1" si="36"/>
        <v/>
      </c>
      <c r="CC47" s="316" t="str">
        <f ca="1">IF(OR(CD47="",CD47=0),"",MAX(CC$5:CC46)+1)</f>
        <v/>
      </c>
      <c r="CD47" s="316" t="str">
        <f ca="1">IFERROR(INDEX($AK$38:$AK$49, ROWS($CD$4:CD45)), IFERROR(INDEX($AO$38:$AO$49, ROWS($CD$4:CD45)-ROWS($AK$38:$AK$49)), IFERROR(INDEX($AS$38:$AS$49, ROWS($CD$4:CD45)-ROWS($AK$38:$AK$49)-ROWS($AO$38:$AO$49)),IFERROR(INDEX($AW$38:$AW$49, ROWS($CD$4:CD45)-ROWS($AK$38:$AK$49)-ROWS($AO$38:$AO$49)-ROWS($AS$38:$AS$49)),IFERROR(INDEX($BA$38:$BA$49, ROWS($CD$4:CD45)-ROWS($AK$38:$AK$49)-ROWS($AO$38:$AO$49)-ROWS($AS$38:$AS$49)-ROWS($AW$38:$AW$49)),IFERROR(INDEX($BE$38:$BE$49, ROWS($CD$4:CD45)-ROWS($AK$38:$AK$49)-ROWS($AO$38:$AO$49)-ROWS($AS$38:$AS$49)-ROWS($AW$38:$AW$49)-ROWS($BA$38:$BA$49)),IFERROR(INDEX($BI$38:$BI$49, ROWS($CD$4:CD45)-ROWS($AK$38:$AK$49)-ROWS($AO$38:$AO$49)-ROWS($AS$38:$AS$49)-ROWS($AW$38:$AW$49)-ROWS($BA$38:$BA$49)-ROWS($BE$38:$BE$49)), "")))))))</f>
        <v/>
      </c>
      <c r="CE47" s="316" t="str">
        <f t="shared" ca="1" si="37"/>
        <v/>
      </c>
      <c r="CF47" s="413" t="str">
        <f t="shared" ca="1" si="38"/>
        <v/>
      </c>
      <c r="CG47" s="412" t="str">
        <f ca="1">IF(OR(CH47="",CH47=0),"",MAX(CG$5:CG46)+1)</f>
        <v/>
      </c>
      <c r="CH47" s="316" t="str">
        <f ca="1">IFERROR(INDEX($AJ$54:$AJ$65, ROWS($CH$4:CH45)), IFERROR(INDEX($AN$54:$AN$65, ROWS($CH$4:CH45)-ROWS($AJ$54:$AJ$65)), IFERROR(INDEX($AR$54:$AR$65, ROWS($CH$4:CH45)-ROWS($AJ$54:$AJ$65)-ROWS($AN$54:$AN$65)),IFERROR(INDEX($AV$54:$AV$65, ROWS($CH$4:CH45)-ROWS($AJ$54:$AJ$65)-ROWS($AN$54:$AN$65)-ROWS($AR$54:$AR$65)),IFERROR(INDEX($AZ$54:$AZ$65, ROWS($CH$4:CH45)-ROWS($AJ$54:$AJ$65)-ROWS($AN$54:$AN$65)-ROWS($AR$54:$AR$65)-ROWS($AV$54:$AV$65)),IFERROR(INDEX($BD$54:$BD$65, ROWS($CH$4:CH45)-ROWS($AJ$54:$AJ$65)-ROWS($AN$54:$AN$65)-ROWS($AR$54:$AR$65)-ROWS($AV$54:$AV$65)-ROWS($AZ$54:$AZ$65)),IFERROR(INDEX($BH$54:$BH$65, ROWS($CH$4:CH45)-ROWS($AJ$54:$AJ$65)-ROWS($AN$54:$AN$65)-ROWS($AR$54:$AR$65)-ROWS($AV$54:$AV$65)-ROWS($AZ$54:$AZ$65)-ROWS($BD$54:$BD$65)), "")))))))</f>
        <v/>
      </c>
      <c r="CI47" s="316" t="str">
        <f t="shared" ca="1" si="39"/>
        <v/>
      </c>
      <c r="CJ47" s="316" t="str">
        <f ca="1">IF(OR(CK47="",CK47=0),"",MAX(CJ$5:CJ46)+1)</f>
        <v/>
      </c>
      <c r="CK47" s="316" t="str">
        <f ca="1">IFERROR(INDEX($AK$54:$AK$65, ROWS($CK$4:CK45)), IFERROR(INDEX($AO$54:$AO$65, ROWS($CK$4:CK45)-ROWS($AK$54:$AK$65)), IFERROR(INDEX($AS$54:$AS$65, ROWS($CK$4:CK45)-ROWS($AK$54:$AK$65)-ROWS($AO$54:$AO$65)),IFERROR(INDEX($AW$54:$AW$65, ROWS($CK$4:CK45)-ROWS($AK$54:$AK$65)-ROWS($AO$54:$AO$65)-ROWS($AS$54:$AS$65)),IFERROR(INDEX($BA$54:$BA$65, ROWS($CK$4:CK45)-ROWS($AK$54:$AK$65)-ROWS($AO$54:$AO$65)-ROWS($AS$54:$AS$65)-ROWS($AW$54:$AW$65)),IFERROR(INDEX($BE$54:$BE$65, ROWS($CK$4:CK45)-ROWS($AK$54:$AK$65)-ROWS($AO$54:$AO$65)-ROWS($AS$54:$AS$65)-ROWS($AW$54:$AW$65)-ROWS($BA$54:$BA$65)),IFERROR(INDEX($BI$54:$BI$65, ROWS($CK$4:CK45)-ROWS($AK$54:$AK$65)-ROWS($AO$54:$AO$65)-ROWS($AS$54:$AS$65)-ROWS($AW$54:$AW$65)-ROWS($BA$54:$BA$65)-ROWS($BE$54:$BE$65)), "")))))))</f>
        <v/>
      </c>
      <c r="CL47" s="316" t="str">
        <f t="shared" ca="1" si="40"/>
        <v/>
      </c>
      <c r="CM47" s="413" t="str">
        <f t="shared" ca="1" si="41"/>
        <v/>
      </c>
      <c r="CN47" s="412" t="str">
        <f>IF(OR(CO47="",CO47=0),"",MAX(CN$5:CN46)+1)</f>
        <v/>
      </c>
      <c r="CO47" s="316">
        <f>IFERROR(INDEX($AJ$70:$AJ$81, ROWS($CO$4:CO45)), IFERROR(INDEX($AN$70:$AN$81, ROWS($CO$4:CO45)-ROWS($AJ$70:$AJ$81)), IFERROR(INDEX($AR$70:$AR$81, ROWS($CO$4:CO45)-ROWS($AJ$70:$AJ$81)-ROWS($AN$70:$AN$81)),IFERROR(INDEX($AV$70:$AV$81, ROWS($CO$4:CO45)-ROWS($AJ$70:$AJ$81)-ROWS($AN$70:$AN$81)-ROWS($AR$70:$AR$81)),IFERROR(INDEX($AZ$70:$AZ$81, ROWS($CO$4:CO45)-ROWS($AJ$70:$AJ$81)-ROWS($AN$70:$AN$81)-ROWS($AR$70:$AR$81)-ROWS($AV$70:$AV$81)),IFERROR(INDEX($BD$70:$BD$81, ROWS($CO$4:CO45)-ROWS($AJ$70:$AJ$81)-ROWS($AN$70:$AN$81)-ROWS($AR$70:$AR$81)-ROWS($AV$70:$AV$81)-ROWS($AZ$70:$AZ$81)),IFERROR(INDEX($BH$70:$BH$81, ROWS($CO$4:CO45)-ROWS($AJ$70:$AJ$81)-ROWS($AN$70:$AN$81)-ROWS($AR$70:$AR$81)-ROWS($AV$70:$AV$81)-ROWS($AZ$70:$AZ$81)-ROWS($BD$70:$BD$81)), "")))))))</f>
        <v>0</v>
      </c>
      <c r="CP47" s="316" t="str">
        <f t="shared" ca="1" si="42"/>
        <v/>
      </c>
      <c r="CQ47" s="316" t="str">
        <f>IF(OR(CR47="",CR47=0),"",MAX(CQ$5:CQ46)+1)</f>
        <v/>
      </c>
      <c r="CR47" s="316">
        <f>IFERROR(INDEX($AK$70:$AK$81, ROWS($CR$4:CR45)), IFERROR(INDEX($AO$70:$AO$81, ROWS($CR$4:CR45)-ROWS($AK$70:$AK$81)), IFERROR(INDEX($AS$70:$AS$81, ROWS($CR$4:CR45)-ROWS($AK$70:$AK$81)-ROWS($AO$70:$AO$81)),IFERROR(INDEX($AW$70:$AW$81, ROWS($CR$4:CR45)-ROWS($AK$70:$AK$81)-ROWS($AO$70:$AO$81)-ROWS($AS$70:$AS$81)),IFERROR(INDEX($BA$70:$BA$81, ROWS($CR$4:CR45)-ROWS($AK$70:$AK$81)-ROWS($AO$70:$AO$81)-ROWS($AS$70:$AS$81)-ROWS($AW$70:$AW$81)),IFERROR(INDEX($BE$70:$BE$81, ROWS($CR$4:CR45)-ROWS($AK$70:$AK$81)-ROWS($AO$70:$AO$81)-ROWS($AS$70:$AS$81)-ROWS($AW$70:$AW$81)-ROWS($BA$70:$BA$81)),IFERROR(INDEX($BI$70:$BI$81, ROWS($CR$4:CR45)-ROWS($AK$70:$AK$81)-ROWS($AO$70:$AO$81)-ROWS($AS$70:$AS$81)-ROWS($AW$70:$AW$81)-ROWS($BA$70:$BA$81)-ROWS($BE$70:$BE$81)), "")))))))</f>
        <v>0</v>
      </c>
      <c r="CS47" s="316" t="str">
        <f t="shared" ca="1" si="43"/>
        <v/>
      </c>
      <c r="CT47" s="413" t="str">
        <f t="shared" ca="1" si="44"/>
        <v/>
      </c>
      <c r="CU47" s="412" t="str">
        <f>IF(OR(CV47="",CV47=0),"",MAX(CU$5:CU46)+1)</f>
        <v/>
      </c>
      <c r="CV47" s="316" t="str">
        <f>IFERROR(INDEX($AJ$86:$AJ$97, ROWS($CV$4:CV45)), IFERROR(INDEX($AN$86:$AN$97, ROWS($CV$4:CV45)-ROWS($AJ$86:$AJ$97)), ""))</f>
        <v/>
      </c>
      <c r="CW47" s="316" t="str">
        <f t="shared" si="45"/>
        <v/>
      </c>
      <c r="CX47" s="316" t="str">
        <f>IF(OR(CY47="",CY47=0),"",MAX(CX$5:CX46)+1)</f>
        <v/>
      </c>
      <c r="CY47" s="316" t="str">
        <f>IFERROR(INDEX($AK$86:$AK$97, ROWS($CY$4:CY45)), IFERROR(INDEX($AO$86:$AO$97, ROWS($CY$4:CY45)-ROWS($AK$86:$AK$97)), ""))</f>
        <v/>
      </c>
      <c r="CZ47" s="316" t="str">
        <f t="shared" si="46"/>
        <v/>
      </c>
      <c r="DA47" s="413" t="str">
        <f t="shared" si="47"/>
        <v/>
      </c>
      <c r="DC47" s="438">
        <f ca="1">IF(OR(DD47="",DD47=0),"",MAX(DC$45:DC46)+1)</f>
        <v>2</v>
      </c>
      <c r="DD47" s="434" t="str">
        <f t="shared" ref="DD47:DD63" ca="1" si="130">IF(CB7="","",IF(NOT(CF7="Income"),CB7,""))</f>
        <v>Netflix</v>
      </c>
      <c r="DE47" s="413">
        <f t="shared" ref="DE47:DE63" ca="1" si="131">IF(CE7="","",IF(NOT(CF7="Income"),CE7,""))</f>
        <v>14.95</v>
      </c>
      <c r="DF47" s="431" t="str">
        <f ca="1">IF(OR(DG47="",DG47=0),"",MAX(DF$45:DF46)+1)</f>
        <v/>
      </c>
      <c r="DG47" s="412" t="str">
        <f t="shared" ref="DG47:DG63" ca="1" si="132">IF(CB7="","",IF(CF7="Income",CB7,""))</f>
        <v/>
      </c>
      <c r="DH47" s="413" t="str">
        <f t="shared" ref="DH47:DH63" ca="1" si="133">IF(CB7="","",IF(CF7="Income",CE7,""))</f>
        <v/>
      </c>
      <c r="DI47" s="412" t="str">
        <f t="shared" ref="DI47:DI63" ca="1" si="134">IFERROR(INDEX($DD$46:$DD$63,MATCH(ROW()-ROW($DI$45),$DC$46:$DC$63,0)),"")</f>
        <v>Netflix</v>
      </c>
      <c r="DJ47" s="413">
        <f t="shared" ref="DJ47:DJ63" ca="1" si="135">IFERROR(INDEX($DE$46:$DE$63,MATCH(ROW()-ROW($DI$45),$DC$46:$DC$63,0)),"")</f>
        <v>14.95</v>
      </c>
      <c r="DK47" s="412" t="str">
        <f t="shared" ref="DK47:DK63" ca="1" si="136">IFERROR(INDEX($DG$46:$DG$63,MATCH(ROW()-ROW($DK$45),$DF$46:$DF$63,0)),"")</f>
        <v>Investment 1</v>
      </c>
      <c r="DL47" s="413">
        <f t="shared" ref="DL47:DL63" ca="1" si="137">IFERROR(INDEX($DH$46:$DH$63,MATCH(ROW()-ROW($DK$45),$DF$46:$DF$63,0)),"")</f>
        <v>200</v>
      </c>
      <c r="DM47" s="292"/>
      <c r="DN47" s="425" t="str">
        <f ca="1">IF(DI49="","",CONCATENATE(DI49," - ",DJ49))</f>
        <v>D. Store Card 4 - 30</v>
      </c>
      <c r="DO47" s="295" t="str">
        <f ca="1">IF(DI50="","",CONCATENATE(DI50," - ",DJ50))</f>
        <v>D. Store Card 1 - 30</v>
      </c>
      <c r="DP47" s="295" t="str">
        <f ca="1">IF(DI51="","",CONCATENATE(DI51," - ",DJ51))</f>
        <v>Roth IRA - 100</v>
      </c>
      <c r="DQ47" s="425" t="str">
        <f ca="1">IF(DK49="","",CONCATENATE(DK49," - ",DL49))</f>
        <v/>
      </c>
      <c r="DR47" s="295" t="str">
        <f ca="1">IF(DK50="","",CONCATENATE(DK50," - ",DL50))</f>
        <v/>
      </c>
      <c r="DS47" s="426" t="str">
        <f ca="1">IF(DK51="","",CONCATENATE(DK51," - ",DL51))</f>
        <v/>
      </c>
    </row>
    <row r="48" spans="1:123" x14ac:dyDescent="0.3">
      <c r="P48" s="1177"/>
      <c r="Q48" s="1178"/>
      <c r="R48" s="453"/>
      <c r="S48" s="402"/>
      <c r="T48"/>
      <c r="U48" s="1177"/>
      <c r="V48" s="1178"/>
      <c r="W48" s="453"/>
      <c r="X48" s="402"/>
      <c r="AC48" s="358">
        <f>IF('Data Entry'!H30="","",'Data Entry'!H30)</f>
        <v>1</v>
      </c>
      <c r="AD48" s="356" t="str">
        <f>IF('Data Entry'!G30="","",'Data Entry'!G30)</f>
        <v>Bank Loan 1</v>
      </c>
      <c r="AE48" s="357">
        <f>IF('Data Entry'!J30="","",'Data Entry'!J30)</f>
        <v>120</v>
      </c>
      <c r="AF48" s="402">
        <f>IF('Data Entry'!I30="","",'Data Entry'!I30)</f>
        <v>5000</v>
      </c>
      <c r="AI48" s="308" t="str">
        <f t="shared" ca="1" si="123"/>
        <v/>
      </c>
      <c r="AJ48" s="305" t="str">
        <f t="shared" ca="1" si="102"/>
        <v/>
      </c>
      <c r="AK48" s="293" t="str">
        <f t="shared" ca="1" si="103"/>
        <v/>
      </c>
      <c r="AL48" s="303" t="str">
        <f t="shared" ca="1" si="104"/>
        <v/>
      </c>
      <c r="AM48" s="308" t="str">
        <f t="shared" ca="1" si="124"/>
        <v/>
      </c>
      <c r="AN48" s="293" t="str">
        <f t="shared" ca="1" si="105"/>
        <v/>
      </c>
      <c r="AO48" s="293" t="str">
        <f t="shared" ca="1" si="106"/>
        <v/>
      </c>
      <c r="AP48" s="303" t="str">
        <f t="shared" ca="1" si="107"/>
        <v/>
      </c>
      <c r="AQ48" s="308" t="str">
        <f t="shared" ca="1" si="125"/>
        <v/>
      </c>
      <c r="AR48" s="293" t="str">
        <f t="shared" ca="1" si="108"/>
        <v/>
      </c>
      <c r="AS48" s="293" t="str">
        <f t="shared" ca="1" si="109"/>
        <v/>
      </c>
      <c r="AT48" s="303" t="str">
        <f t="shared" ca="1" si="110"/>
        <v/>
      </c>
      <c r="AU48" s="308" t="str">
        <f t="shared" ca="1" si="126"/>
        <v/>
      </c>
      <c r="AV48" s="293" t="str">
        <f t="shared" ca="1" si="111"/>
        <v/>
      </c>
      <c r="AW48" s="293" t="str">
        <f t="shared" ca="1" si="112"/>
        <v/>
      </c>
      <c r="AX48" s="303" t="str">
        <f t="shared" ca="1" si="113"/>
        <v/>
      </c>
      <c r="AY48" s="308" t="str">
        <f t="shared" ca="1" si="127"/>
        <v/>
      </c>
      <c r="AZ48" s="293" t="str">
        <f t="shared" ca="1" si="114"/>
        <v/>
      </c>
      <c r="BA48" s="293" t="str">
        <f t="shared" ca="1" si="115"/>
        <v/>
      </c>
      <c r="BB48" s="303" t="str">
        <f t="shared" ca="1" si="116"/>
        <v/>
      </c>
      <c r="BC48" s="308" t="str">
        <f t="shared" ca="1" si="128"/>
        <v/>
      </c>
      <c r="BD48" s="293" t="str">
        <f t="shared" ca="1" si="117"/>
        <v/>
      </c>
      <c r="BE48" s="293" t="str">
        <f t="shared" ca="1" si="118"/>
        <v/>
      </c>
      <c r="BF48" s="303" t="str">
        <f t="shared" ca="1" si="119"/>
        <v/>
      </c>
      <c r="BG48" s="308" t="str">
        <f t="shared" ca="1" si="129"/>
        <v/>
      </c>
      <c r="BH48" s="293" t="str">
        <f t="shared" ca="1" si="120"/>
        <v/>
      </c>
      <c r="BI48" s="293" t="str">
        <f t="shared" ca="1" si="121"/>
        <v/>
      </c>
      <c r="BJ48" s="303" t="str">
        <f t="shared" ca="1" si="122"/>
        <v/>
      </c>
      <c r="BL48" s="412" t="str">
        <f ca="1">IF(OR(BM48="",BM48=0),"",MAX(BL$5:BL47)+1)</f>
        <v/>
      </c>
      <c r="BM48" s="316" t="str">
        <f ca="1">IFERROR(INDEX($AJ$6:$AJ$17, ROWS(BM$4:$BM46)), IFERROR(INDEX($AN$6:$AN$17, ROWS(BM$4:$BM46)-ROWS($AJ$6:$AJ$17)), IFERROR(INDEX($AR$6:$AR$17, ROWS(BM$4:$BM46)-ROWS($AJ$6:$AJ$17)-ROWS($AN$6:$AN$17)),IFERROR(INDEX($AV$6:$AV$17, ROWS(BM$4:$BM46)-ROWS($AJ$6:$AJ$17)-ROWS($AN$6:$AN$17)-ROWS($AR$6:$AR$17)),IFERROR(INDEX($AZ$6:$AZ$17, ROWS(BM$4:$BM46)-ROWS($AJ$6:$AJ$17)-ROWS($AN$6:$AN$17)-ROWS($AR$6:$AR$17)-ROWS($AV$6:$AV$17)),IFERROR(INDEX($BD$6:$BD$17, ROWS(BM$4:$BM46)-ROWS($AJ$6:$AJ$17)-ROWS($AN$6:$AN$17)-ROWS($AR$6:$AR$17)-ROWS($AV$6:$AV$17)-ROWS($AZ$6:$AZ$17)),IFERROR(INDEX($BH$6:$BH$17, ROWS(BM$4:$BM46)-ROWS($AJ$6:$AJ$17)-ROWS($AN$6:$AN$17)-ROWS($AR$6:$AR$17)-ROWS($AV$6:$AV$17)-ROWS($AZ$6:$AZ$17)-ROWS($BD$6:$BD$17)), "")))))))</f>
        <v/>
      </c>
      <c r="BN48" s="316" t="str">
        <f t="shared" ca="1" si="30"/>
        <v/>
      </c>
      <c r="BO48" s="316" t="str">
        <f ca="1">IF(OR(BP48="",BP48=0),"",MAX(BO$5:BO47)+1)</f>
        <v/>
      </c>
      <c r="BP48" s="316" t="str">
        <f ca="1">IFERROR(INDEX($AK$6:$AK$17, ROWS($BP$4:BP46)), IFERROR(INDEX($AO$6:$AO$17, ROWS($BP$4:BP46)-ROWS($AK$6:$AK$17)), IFERROR(INDEX($AS$6:$AS$17, ROWS($BP$4:BP46)-ROWS($AK$6:$AK$17)-ROWS($AO$6:$AO$17)),IFERROR(INDEX($AW$6:$AW$17, ROWS($BP$4:BP46)-ROWS($AK$6:$AK$17)-ROWS($AO$6:$AO$17)-ROWS($AS$6:$AS$17)),IFERROR(INDEX($BA$6:$BA$17, ROWS($BP$4:BP46)-ROWS($AK$6:$AK$17)-ROWS($AO$6:$AO$17)-ROWS($AS$6:$AS$17)-ROWS($AW$6:$AW$17)),IFERROR(INDEX($BE$6:$BE$17, ROWS($BP$4:BP46)-ROWS($AK$6:$AK$17)-ROWS($AO$6:$AO$17)-ROWS($AS$6:$AS$17)-ROWS($AW$6:$AW$17)-ROWS($BA$6:$BA$17)),IFERROR(INDEX($BI$6:$BI$17, ROWS($BP$4:BP46)-ROWS($AK$6:$AK$17)-ROWS($AO$6:$AO$17)-ROWS($AS$6:$AS$17)-ROWS($AW$6:$AW$17)-ROWS($BA$6:$BA$17)-ROWS($BE$6:$BE$17)), "")))))))</f>
        <v/>
      </c>
      <c r="BQ48" s="316" t="str">
        <f t="shared" ca="1" si="31"/>
        <v/>
      </c>
      <c r="BR48" s="413" t="str">
        <f t="shared" ca="1" si="32"/>
        <v/>
      </c>
      <c r="BS48" s="412" t="str">
        <f ca="1">IF(OR(BT48="",BT48=0),"",MAX(BS$5:BS47)+1)</f>
        <v/>
      </c>
      <c r="BT48" s="316" t="str">
        <f ca="1">IFERROR(INDEX($AJ$22:$AJ$33, ROWS($BT$4:BT46)), IFERROR(INDEX($AN$22:$AN$33, ROWS($BT$4:BT46)-ROWS($AJ$22:$AJ$33)), IFERROR(INDEX($AR$22:$AR$33, ROWS($BT$4:BT46)-ROWS($AJ$22:$AJ$33)-ROWS($AN$22:$AN$33)),IFERROR(INDEX($AV$22:$AV$33, ROWS($BT$4:BT46)-ROWS($AJ$22:$AJ$33)-ROWS($AN$22:$AN$33)-ROWS($AR$22:$AR$33)),IFERROR(INDEX($AZ$22:$AZ$33, ROWS($BT$4:BT46)-ROWS($AJ$22:$AJ$33)-ROWS($AN$22:$AN$33)-ROWS($AR$22:$AR$33)-ROWS($AV$22:$AV$33)),IFERROR(INDEX($BD$22:$BD$33, ROWS($BT$4:BT46)-ROWS($AJ$22:$AJ$33)-ROWS($AN$22:$AN$33)-ROWS($AR$22:$AR$33)-ROWS($AV$22:$AV$33)-ROWS($AZ$22:$AZ$33)),IFERROR(INDEX($BH$22:$BH$33, ROWS($BT$4:BT46)-ROWS($AJ$22:$AJ$33)-ROWS($AN$22:$AN$33)-ROWS($AR$22:$AR$33)-ROWS($AV$22:$AV$33)-ROWS($AZ$22:$AZ$33)-ROWS($BD$22:$BD$33)), "")))))))</f>
        <v/>
      </c>
      <c r="BU48" s="316" t="str">
        <f t="shared" ca="1" si="33"/>
        <v/>
      </c>
      <c r="BV48" s="316" t="str">
        <f ca="1">IF(OR(BW48="",BW48=0),"",MAX(BV$5:BV47)+1)</f>
        <v/>
      </c>
      <c r="BW48" s="316" t="str">
        <f ca="1">IFERROR(INDEX($AK$22:$AK$33, ROWS($BW$4:BW46)), IFERROR(INDEX($AO$22:$AO$33, ROWS($BW$4:BW46)-ROWS($AK$22:$AK$33)), IFERROR(INDEX($AS$22:$AS$33, ROWS($BW$4:BW46)-ROWS($AK$22:$AK$33)-ROWS($AO$22:$AO$33)),IFERROR(INDEX($AW$22:$AW$33, ROWS($BW$4:BW46)-ROWS($AK$22:$AK$33)-ROWS($AO$22:$AO$33)-ROWS($AS$22:$AS$33)),IFERROR(INDEX($BA$22:$BA$33, ROWS($BW$4:BW46)-ROWS($AK$22:$AK$33)-ROWS($AO$22:$AO$33)-ROWS($AS$22:$AS$33)-ROWS($AW$22:$AW$33)),IFERROR(INDEX($BE$22:$BE$33, ROWS($BW$4:BW46)-ROWS($AK$22:$AK$33)-ROWS($AO$22:$AO$33)-ROWS($AS$22:$AS$33)-ROWS($AW$22:$AW$33)-ROWS($BA$22:$BA$33)),IFERROR(INDEX($BI$22:$BI$33, ROWS($BW$4:BW46)-ROWS($AK$22:$AK$33)-ROWS($AO$22:$AO$33)-ROWS($AS$22:$AS$33)-ROWS($AW$22:$AW$33)-ROWS($BA$22:$BA$33)-ROWS($BE$22:$BE$33)), "")))))))</f>
        <v/>
      </c>
      <c r="BX48" s="316" t="str">
        <f t="shared" ca="1" si="34"/>
        <v/>
      </c>
      <c r="BY48" s="413" t="str">
        <f t="shared" ca="1" si="35"/>
        <v/>
      </c>
      <c r="BZ48" s="412" t="str">
        <f ca="1">IF(OR(CA48="",CA48=0),"",MAX(BZ$5:BZ47)+1)</f>
        <v/>
      </c>
      <c r="CA48" s="316" t="str">
        <f ca="1">IFERROR(INDEX($AJ$38:$AJ$49, ROWS($CA$4:CA46)), IFERROR(INDEX($AN$38:$AN$49, ROWS($CA$4:CA46)-ROWS($AJ$38:$AJ$49)), IFERROR(INDEX($AR$38:$AR$49, ROWS($CA$4:CA46)-ROWS($AJ$38:$AJ$49)-ROWS($AN$38:$AN$49)),IFERROR(INDEX($AV$38:$AV$49, ROWS($CA$4:CA46)-ROWS($AJ$38:$AJ$49)-ROWS($AN$38:$AN$49)-ROWS($AR$38:$AR$49)),IFERROR(INDEX($AZ$38:$AZ$49, ROWS($CA$4:CA46)-ROWS($AJ$38:$AJ$49)-ROWS($AN$38:$AN$49)-ROWS($AR$38:$AR$49)-ROWS($AV$38:$AV$49)),IFERROR(INDEX($BD$38:$BD$49, ROWS($CA$4:CA46)-ROWS($AJ$38:$AJ$49)-ROWS($AN$38:$AN$49)-ROWS($AR$38:$AR$49)-ROWS($AV$38:$AV$49)-ROWS($AZ$38:$AZ$49)),IFERROR(INDEX($BH$38:$BH$49, ROWS($CA$4:CA46)-ROWS($AJ$38:$AJ$49)-ROWS($AN$38:$AN$49)-ROWS($AR$38:$AR$49)-ROWS($AV$38:$AV$49)-ROWS($AZ$38:$AZ$49)-ROWS($BD$38:$BD$49)), "")))))))</f>
        <v/>
      </c>
      <c r="CB48" s="316" t="str">
        <f t="shared" ca="1" si="36"/>
        <v/>
      </c>
      <c r="CC48" s="316" t="str">
        <f ca="1">IF(OR(CD48="",CD48=0),"",MAX(CC$5:CC47)+1)</f>
        <v/>
      </c>
      <c r="CD48" s="316" t="str">
        <f ca="1">IFERROR(INDEX($AK$38:$AK$49, ROWS($CD$4:CD46)), IFERROR(INDEX($AO$38:$AO$49, ROWS($CD$4:CD46)-ROWS($AK$38:$AK$49)), IFERROR(INDEX($AS$38:$AS$49, ROWS($CD$4:CD46)-ROWS($AK$38:$AK$49)-ROWS($AO$38:$AO$49)),IFERROR(INDEX($AW$38:$AW$49, ROWS($CD$4:CD46)-ROWS($AK$38:$AK$49)-ROWS($AO$38:$AO$49)-ROWS($AS$38:$AS$49)),IFERROR(INDEX($BA$38:$BA$49, ROWS($CD$4:CD46)-ROWS($AK$38:$AK$49)-ROWS($AO$38:$AO$49)-ROWS($AS$38:$AS$49)-ROWS($AW$38:$AW$49)),IFERROR(INDEX($BE$38:$BE$49, ROWS($CD$4:CD46)-ROWS($AK$38:$AK$49)-ROWS($AO$38:$AO$49)-ROWS($AS$38:$AS$49)-ROWS($AW$38:$AW$49)-ROWS($BA$38:$BA$49)),IFERROR(INDEX($BI$38:$BI$49, ROWS($CD$4:CD46)-ROWS($AK$38:$AK$49)-ROWS($AO$38:$AO$49)-ROWS($AS$38:$AS$49)-ROWS($AW$38:$AW$49)-ROWS($BA$38:$BA$49)-ROWS($BE$38:$BE$49)), "")))))))</f>
        <v/>
      </c>
      <c r="CE48" s="316" t="str">
        <f t="shared" ca="1" si="37"/>
        <v/>
      </c>
      <c r="CF48" s="413" t="str">
        <f t="shared" ca="1" si="38"/>
        <v/>
      </c>
      <c r="CG48" s="412" t="str">
        <f ca="1">IF(OR(CH48="",CH48=0),"",MAX(CG$5:CG47)+1)</f>
        <v/>
      </c>
      <c r="CH48" s="316" t="str">
        <f ca="1">IFERROR(INDEX($AJ$54:$AJ$65, ROWS($CH$4:CH46)), IFERROR(INDEX($AN$54:$AN$65, ROWS($CH$4:CH46)-ROWS($AJ$54:$AJ$65)), IFERROR(INDEX($AR$54:$AR$65, ROWS($CH$4:CH46)-ROWS($AJ$54:$AJ$65)-ROWS($AN$54:$AN$65)),IFERROR(INDEX($AV$54:$AV$65, ROWS($CH$4:CH46)-ROWS($AJ$54:$AJ$65)-ROWS($AN$54:$AN$65)-ROWS($AR$54:$AR$65)),IFERROR(INDEX($AZ$54:$AZ$65, ROWS($CH$4:CH46)-ROWS($AJ$54:$AJ$65)-ROWS($AN$54:$AN$65)-ROWS($AR$54:$AR$65)-ROWS($AV$54:$AV$65)),IFERROR(INDEX($BD$54:$BD$65, ROWS($CH$4:CH46)-ROWS($AJ$54:$AJ$65)-ROWS($AN$54:$AN$65)-ROWS($AR$54:$AR$65)-ROWS($AV$54:$AV$65)-ROWS($AZ$54:$AZ$65)),IFERROR(INDEX($BH$54:$BH$65, ROWS($CH$4:CH46)-ROWS($AJ$54:$AJ$65)-ROWS($AN$54:$AN$65)-ROWS($AR$54:$AR$65)-ROWS($AV$54:$AV$65)-ROWS($AZ$54:$AZ$65)-ROWS($BD$54:$BD$65)), "")))))))</f>
        <v/>
      </c>
      <c r="CI48" s="316" t="str">
        <f t="shared" ca="1" si="39"/>
        <v/>
      </c>
      <c r="CJ48" s="316" t="str">
        <f ca="1">IF(OR(CK48="",CK48=0),"",MAX(CJ$5:CJ47)+1)</f>
        <v/>
      </c>
      <c r="CK48" s="316" t="str">
        <f ca="1">IFERROR(INDEX($AK$54:$AK$65, ROWS($CK$4:CK46)), IFERROR(INDEX($AO$54:$AO$65, ROWS($CK$4:CK46)-ROWS($AK$54:$AK$65)), IFERROR(INDEX($AS$54:$AS$65, ROWS($CK$4:CK46)-ROWS($AK$54:$AK$65)-ROWS($AO$54:$AO$65)),IFERROR(INDEX($AW$54:$AW$65, ROWS($CK$4:CK46)-ROWS($AK$54:$AK$65)-ROWS($AO$54:$AO$65)-ROWS($AS$54:$AS$65)),IFERROR(INDEX($BA$54:$BA$65, ROWS($CK$4:CK46)-ROWS($AK$54:$AK$65)-ROWS($AO$54:$AO$65)-ROWS($AS$54:$AS$65)-ROWS($AW$54:$AW$65)),IFERROR(INDEX($BE$54:$BE$65, ROWS($CK$4:CK46)-ROWS($AK$54:$AK$65)-ROWS($AO$54:$AO$65)-ROWS($AS$54:$AS$65)-ROWS($AW$54:$AW$65)-ROWS($BA$54:$BA$65)),IFERROR(INDEX($BI$54:$BI$65, ROWS($CK$4:CK46)-ROWS($AK$54:$AK$65)-ROWS($AO$54:$AO$65)-ROWS($AS$54:$AS$65)-ROWS($AW$54:$AW$65)-ROWS($BA$54:$BA$65)-ROWS($BE$54:$BE$65)), "")))))))</f>
        <v/>
      </c>
      <c r="CL48" s="316" t="str">
        <f t="shared" ca="1" si="40"/>
        <v/>
      </c>
      <c r="CM48" s="413" t="str">
        <f t="shared" ca="1" si="41"/>
        <v/>
      </c>
      <c r="CN48" s="412" t="str">
        <f>IF(OR(CO48="",CO48=0),"",MAX(CN$5:CN47)+1)</f>
        <v/>
      </c>
      <c r="CO48" s="316">
        <f>IFERROR(INDEX($AJ$70:$AJ$81, ROWS($CO$4:CO46)), IFERROR(INDEX($AN$70:$AN$81, ROWS($CO$4:CO46)-ROWS($AJ$70:$AJ$81)), IFERROR(INDEX($AR$70:$AR$81, ROWS($CO$4:CO46)-ROWS($AJ$70:$AJ$81)-ROWS($AN$70:$AN$81)),IFERROR(INDEX($AV$70:$AV$81, ROWS($CO$4:CO46)-ROWS($AJ$70:$AJ$81)-ROWS($AN$70:$AN$81)-ROWS($AR$70:$AR$81)),IFERROR(INDEX($AZ$70:$AZ$81, ROWS($CO$4:CO46)-ROWS($AJ$70:$AJ$81)-ROWS($AN$70:$AN$81)-ROWS($AR$70:$AR$81)-ROWS($AV$70:$AV$81)),IFERROR(INDEX($BD$70:$BD$81, ROWS($CO$4:CO46)-ROWS($AJ$70:$AJ$81)-ROWS($AN$70:$AN$81)-ROWS($AR$70:$AR$81)-ROWS($AV$70:$AV$81)-ROWS($AZ$70:$AZ$81)),IFERROR(INDEX($BH$70:$BH$81, ROWS($CO$4:CO46)-ROWS($AJ$70:$AJ$81)-ROWS($AN$70:$AN$81)-ROWS($AR$70:$AR$81)-ROWS($AV$70:$AV$81)-ROWS($AZ$70:$AZ$81)-ROWS($BD$70:$BD$81)), "")))))))</f>
        <v>0</v>
      </c>
      <c r="CP48" s="316" t="str">
        <f t="shared" ca="1" si="42"/>
        <v/>
      </c>
      <c r="CQ48" s="316" t="str">
        <f>IF(OR(CR48="",CR48=0),"",MAX(CQ$5:CQ47)+1)</f>
        <v/>
      </c>
      <c r="CR48" s="316">
        <f>IFERROR(INDEX($AK$70:$AK$81, ROWS($CR$4:CR46)), IFERROR(INDEX($AO$70:$AO$81, ROWS($CR$4:CR46)-ROWS($AK$70:$AK$81)), IFERROR(INDEX($AS$70:$AS$81, ROWS($CR$4:CR46)-ROWS($AK$70:$AK$81)-ROWS($AO$70:$AO$81)),IFERROR(INDEX($AW$70:$AW$81, ROWS($CR$4:CR46)-ROWS($AK$70:$AK$81)-ROWS($AO$70:$AO$81)-ROWS($AS$70:$AS$81)),IFERROR(INDEX($BA$70:$BA$81, ROWS($CR$4:CR46)-ROWS($AK$70:$AK$81)-ROWS($AO$70:$AO$81)-ROWS($AS$70:$AS$81)-ROWS($AW$70:$AW$81)),IFERROR(INDEX($BE$70:$BE$81, ROWS($CR$4:CR46)-ROWS($AK$70:$AK$81)-ROWS($AO$70:$AO$81)-ROWS($AS$70:$AS$81)-ROWS($AW$70:$AW$81)-ROWS($BA$70:$BA$81)),IFERROR(INDEX($BI$70:$BI$81, ROWS($CR$4:CR46)-ROWS($AK$70:$AK$81)-ROWS($AO$70:$AO$81)-ROWS($AS$70:$AS$81)-ROWS($AW$70:$AW$81)-ROWS($BA$70:$BA$81)-ROWS($BE$70:$BE$81)), "")))))))</f>
        <v>0</v>
      </c>
      <c r="CS48" s="316" t="str">
        <f t="shared" ca="1" si="43"/>
        <v/>
      </c>
      <c r="CT48" s="413" t="str">
        <f t="shared" ca="1" si="44"/>
        <v/>
      </c>
      <c r="CU48" s="412" t="str">
        <f>IF(OR(CV48="",CV48=0),"",MAX(CU$5:CU47)+1)</f>
        <v/>
      </c>
      <c r="CV48" s="316" t="str">
        <f>IFERROR(INDEX($AJ$86:$AJ$97, ROWS($CV$4:CV46)), IFERROR(INDEX($AN$86:$AN$97, ROWS($CV$4:CV46)-ROWS($AJ$86:$AJ$97)), ""))</f>
        <v/>
      </c>
      <c r="CW48" s="316" t="str">
        <f t="shared" si="45"/>
        <v/>
      </c>
      <c r="CX48" s="316" t="str">
        <f>IF(OR(CY48="",CY48=0),"",MAX(CX$5:CX47)+1)</f>
        <v/>
      </c>
      <c r="CY48" s="316" t="str">
        <f>IFERROR(INDEX($AK$86:$AK$97, ROWS($CY$4:CY46)), IFERROR(INDEX($AO$86:$AO$97, ROWS($CY$4:CY46)-ROWS($AK$86:$AK$97)), ""))</f>
        <v/>
      </c>
      <c r="CZ48" s="316" t="str">
        <f t="shared" si="46"/>
        <v/>
      </c>
      <c r="DA48" s="413" t="str">
        <f t="shared" si="47"/>
        <v/>
      </c>
      <c r="DC48" s="438" t="str">
        <f ca="1">IF(OR(DD48="",DD48=0),"",MAX(DC$45:DC47)+1)</f>
        <v/>
      </c>
      <c r="DD48" s="434" t="str">
        <f t="shared" ca="1" si="130"/>
        <v/>
      </c>
      <c r="DE48" s="413" t="str">
        <f t="shared" ca="1" si="131"/>
        <v/>
      </c>
      <c r="DF48" s="431">
        <f ca="1">IF(OR(DG48="",DG48=0),"",MAX(DF$45:DF47)+1)</f>
        <v>1</v>
      </c>
      <c r="DG48" s="412" t="str">
        <f t="shared" ca="1" si="132"/>
        <v>Paycheck 2</v>
      </c>
      <c r="DH48" s="413">
        <f t="shared" ca="1" si="133"/>
        <v>400</v>
      </c>
      <c r="DI48" s="412" t="str">
        <f t="shared" ca="1" si="134"/>
        <v>Lawn Service</v>
      </c>
      <c r="DJ48" s="413">
        <f t="shared" ca="1" si="135"/>
        <v>50</v>
      </c>
      <c r="DK48" s="412" t="str">
        <f t="shared" ca="1" si="136"/>
        <v/>
      </c>
      <c r="DL48" s="413" t="str">
        <f t="shared" ca="1" si="137"/>
        <v/>
      </c>
      <c r="DM48" s="292"/>
      <c r="DN48" s="425" t="str">
        <f ca="1">IF(DI52="","",CONCATENATE(DI52," - ",DJ52))</f>
        <v>D. Store Card 2 - 30</v>
      </c>
      <c r="DO48" s="295" t="str">
        <f ca="1">IF(DI53="","",CONCATENATE(DI53," - ",DJ53))</f>
        <v>Car Payment 1 - 350</v>
      </c>
      <c r="DP48" s="295" t="str">
        <f ca="1">IF(DI54="","",CONCATENATE(DI54," - ",DJ54))</f>
        <v>Car Payment 2 - 200</v>
      </c>
      <c r="DQ48" s="425" t="str">
        <f ca="1">IF(DK52="","",CONCATENATE(DK52," - ",DL52))</f>
        <v/>
      </c>
      <c r="DR48" s="295" t="str">
        <f ca="1">IF(DK53="","",CONCATENATE(DK53," - ",DL53))</f>
        <v/>
      </c>
      <c r="DS48" s="426" t="str">
        <f ca="1">IF(DK54="","",CONCATENATE(DK54," - ",DL54))</f>
        <v/>
      </c>
    </row>
    <row r="49" spans="16:123" ht="15.75" thickBot="1" x14ac:dyDescent="0.35">
      <c r="P49" s="1177"/>
      <c r="Q49" s="1178"/>
      <c r="R49" s="453"/>
      <c r="S49" s="402"/>
      <c r="T49"/>
      <c r="U49" s="1177"/>
      <c r="V49" s="1178"/>
      <c r="W49" s="453"/>
      <c r="X49" s="402"/>
      <c r="AC49" s="358">
        <f>IF('Data Entry'!H31="","",'Data Entry'!H31)</f>
        <v>15</v>
      </c>
      <c r="AD49" s="356" t="str">
        <f>IF('Data Entry'!G31="","",'Data Entry'!G31)</f>
        <v>Car Payment 1</v>
      </c>
      <c r="AE49" s="357">
        <f>IF('Data Entry'!J31="","",'Data Entry'!J31)</f>
        <v>350</v>
      </c>
      <c r="AF49" s="402">
        <f>IF('Data Entry'!I31="","",'Data Entry'!I31)</f>
        <v>18000</v>
      </c>
      <c r="AI49" s="309" t="str">
        <f t="shared" ca="1" si="123"/>
        <v/>
      </c>
      <c r="AJ49" s="319" t="str">
        <f t="shared" ca="1" si="102"/>
        <v/>
      </c>
      <c r="AK49" s="310" t="str">
        <f t="shared" ca="1" si="103"/>
        <v/>
      </c>
      <c r="AL49" s="311" t="str">
        <f t="shared" ca="1" si="104"/>
        <v/>
      </c>
      <c r="AM49" s="309" t="str">
        <f t="shared" ca="1" si="124"/>
        <v/>
      </c>
      <c r="AN49" s="310" t="str">
        <f t="shared" ca="1" si="105"/>
        <v/>
      </c>
      <c r="AO49" s="310" t="str">
        <f t="shared" ca="1" si="106"/>
        <v/>
      </c>
      <c r="AP49" s="311" t="str">
        <f t="shared" ca="1" si="107"/>
        <v/>
      </c>
      <c r="AQ49" s="309" t="str">
        <f t="shared" ca="1" si="125"/>
        <v/>
      </c>
      <c r="AR49" s="310" t="str">
        <f t="shared" ca="1" si="108"/>
        <v/>
      </c>
      <c r="AS49" s="310" t="str">
        <f t="shared" ca="1" si="109"/>
        <v/>
      </c>
      <c r="AT49" s="311" t="str">
        <f t="shared" ca="1" si="110"/>
        <v/>
      </c>
      <c r="AU49" s="309" t="str">
        <f t="shared" ca="1" si="126"/>
        <v/>
      </c>
      <c r="AV49" s="310" t="str">
        <f t="shared" ca="1" si="111"/>
        <v/>
      </c>
      <c r="AW49" s="310" t="str">
        <f t="shared" ca="1" si="112"/>
        <v/>
      </c>
      <c r="AX49" s="311" t="str">
        <f t="shared" ca="1" si="113"/>
        <v/>
      </c>
      <c r="AY49" s="309" t="str">
        <f t="shared" ca="1" si="127"/>
        <v/>
      </c>
      <c r="AZ49" s="310" t="str">
        <f t="shared" ca="1" si="114"/>
        <v/>
      </c>
      <c r="BA49" s="310" t="str">
        <f t="shared" ca="1" si="115"/>
        <v/>
      </c>
      <c r="BB49" s="311" t="str">
        <f t="shared" ca="1" si="116"/>
        <v/>
      </c>
      <c r="BC49" s="309" t="str">
        <f t="shared" ca="1" si="128"/>
        <v/>
      </c>
      <c r="BD49" s="310" t="str">
        <f t="shared" ca="1" si="117"/>
        <v/>
      </c>
      <c r="BE49" s="310" t="str">
        <f t="shared" ca="1" si="118"/>
        <v/>
      </c>
      <c r="BF49" s="311" t="str">
        <f t="shared" ca="1" si="119"/>
        <v/>
      </c>
      <c r="BG49" s="309" t="str">
        <f t="shared" ca="1" si="129"/>
        <v/>
      </c>
      <c r="BH49" s="310" t="str">
        <f t="shared" ca="1" si="120"/>
        <v/>
      </c>
      <c r="BI49" s="310" t="str">
        <f t="shared" ca="1" si="121"/>
        <v/>
      </c>
      <c r="BJ49" s="311" t="str">
        <f t="shared" ca="1" si="122"/>
        <v/>
      </c>
      <c r="BL49" s="412" t="str">
        <f ca="1">IF(OR(BM49="",BM49=0),"",MAX(BL$5:BL48)+1)</f>
        <v/>
      </c>
      <c r="BM49" s="316" t="str">
        <f ca="1">IFERROR(INDEX($AJ$6:$AJ$17, ROWS(BM$4:$BM47)), IFERROR(INDEX($AN$6:$AN$17, ROWS(BM$4:$BM47)-ROWS($AJ$6:$AJ$17)), IFERROR(INDEX($AR$6:$AR$17, ROWS(BM$4:$BM47)-ROWS($AJ$6:$AJ$17)-ROWS($AN$6:$AN$17)),IFERROR(INDEX($AV$6:$AV$17, ROWS(BM$4:$BM47)-ROWS($AJ$6:$AJ$17)-ROWS($AN$6:$AN$17)-ROWS($AR$6:$AR$17)),IFERROR(INDEX($AZ$6:$AZ$17, ROWS(BM$4:$BM47)-ROWS($AJ$6:$AJ$17)-ROWS($AN$6:$AN$17)-ROWS($AR$6:$AR$17)-ROWS($AV$6:$AV$17)),IFERROR(INDEX($BD$6:$BD$17, ROWS(BM$4:$BM47)-ROWS($AJ$6:$AJ$17)-ROWS($AN$6:$AN$17)-ROWS($AR$6:$AR$17)-ROWS($AV$6:$AV$17)-ROWS($AZ$6:$AZ$17)),IFERROR(INDEX($BH$6:$BH$17, ROWS(BM$4:$BM47)-ROWS($AJ$6:$AJ$17)-ROWS($AN$6:$AN$17)-ROWS($AR$6:$AR$17)-ROWS($AV$6:$AV$17)-ROWS($AZ$6:$AZ$17)-ROWS($BD$6:$BD$17)), "")))))))</f>
        <v/>
      </c>
      <c r="BN49" s="316" t="str">
        <f t="shared" ca="1" si="30"/>
        <v/>
      </c>
      <c r="BO49" s="316" t="str">
        <f ca="1">IF(OR(BP49="",BP49=0),"",MAX(BO$5:BO48)+1)</f>
        <v/>
      </c>
      <c r="BP49" s="316" t="str">
        <f ca="1">IFERROR(INDEX($AK$6:$AK$17, ROWS($BP$4:BP47)), IFERROR(INDEX($AO$6:$AO$17, ROWS($BP$4:BP47)-ROWS($AK$6:$AK$17)), IFERROR(INDEX($AS$6:$AS$17, ROWS($BP$4:BP47)-ROWS($AK$6:$AK$17)-ROWS($AO$6:$AO$17)),IFERROR(INDEX($AW$6:$AW$17, ROWS($BP$4:BP47)-ROWS($AK$6:$AK$17)-ROWS($AO$6:$AO$17)-ROWS($AS$6:$AS$17)),IFERROR(INDEX($BA$6:$BA$17, ROWS($BP$4:BP47)-ROWS($AK$6:$AK$17)-ROWS($AO$6:$AO$17)-ROWS($AS$6:$AS$17)-ROWS($AW$6:$AW$17)),IFERROR(INDEX($BE$6:$BE$17, ROWS($BP$4:BP47)-ROWS($AK$6:$AK$17)-ROWS($AO$6:$AO$17)-ROWS($AS$6:$AS$17)-ROWS($AW$6:$AW$17)-ROWS($BA$6:$BA$17)),IFERROR(INDEX($BI$6:$BI$17, ROWS($BP$4:BP47)-ROWS($AK$6:$AK$17)-ROWS($AO$6:$AO$17)-ROWS($AS$6:$AS$17)-ROWS($AW$6:$AW$17)-ROWS($BA$6:$BA$17)-ROWS($BE$6:$BE$17)), "")))))))</f>
        <v/>
      </c>
      <c r="BQ49" s="316" t="str">
        <f t="shared" ca="1" si="31"/>
        <v/>
      </c>
      <c r="BR49" s="413" t="str">
        <f t="shared" ca="1" si="32"/>
        <v/>
      </c>
      <c r="BS49" s="412" t="str">
        <f ca="1">IF(OR(BT49="",BT49=0),"",MAX(BS$5:BS48)+1)</f>
        <v/>
      </c>
      <c r="BT49" s="316" t="str">
        <f ca="1">IFERROR(INDEX($AJ$22:$AJ$33, ROWS($BT$4:BT47)), IFERROR(INDEX($AN$22:$AN$33, ROWS($BT$4:BT47)-ROWS($AJ$22:$AJ$33)), IFERROR(INDEX($AR$22:$AR$33, ROWS($BT$4:BT47)-ROWS($AJ$22:$AJ$33)-ROWS($AN$22:$AN$33)),IFERROR(INDEX($AV$22:$AV$33, ROWS($BT$4:BT47)-ROWS($AJ$22:$AJ$33)-ROWS($AN$22:$AN$33)-ROWS($AR$22:$AR$33)),IFERROR(INDEX($AZ$22:$AZ$33, ROWS($BT$4:BT47)-ROWS($AJ$22:$AJ$33)-ROWS($AN$22:$AN$33)-ROWS($AR$22:$AR$33)-ROWS($AV$22:$AV$33)),IFERROR(INDEX($BD$22:$BD$33, ROWS($BT$4:BT47)-ROWS($AJ$22:$AJ$33)-ROWS($AN$22:$AN$33)-ROWS($AR$22:$AR$33)-ROWS($AV$22:$AV$33)-ROWS($AZ$22:$AZ$33)),IFERROR(INDEX($BH$22:$BH$33, ROWS($BT$4:BT47)-ROWS($AJ$22:$AJ$33)-ROWS($AN$22:$AN$33)-ROWS($AR$22:$AR$33)-ROWS($AV$22:$AV$33)-ROWS($AZ$22:$AZ$33)-ROWS($BD$22:$BD$33)), "")))))))</f>
        <v/>
      </c>
      <c r="BU49" s="316" t="str">
        <f t="shared" ca="1" si="33"/>
        <v/>
      </c>
      <c r="BV49" s="316" t="str">
        <f ca="1">IF(OR(BW49="",BW49=0),"",MAX(BV$5:BV48)+1)</f>
        <v/>
      </c>
      <c r="BW49" s="316" t="str">
        <f ca="1">IFERROR(INDEX($AK$22:$AK$33, ROWS($BW$4:BW47)), IFERROR(INDEX($AO$22:$AO$33, ROWS($BW$4:BW47)-ROWS($AK$22:$AK$33)), IFERROR(INDEX($AS$22:$AS$33, ROWS($BW$4:BW47)-ROWS($AK$22:$AK$33)-ROWS($AO$22:$AO$33)),IFERROR(INDEX($AW$22:$AW$33, ROWS($BW$4:BW47)-ROWS($AK$22:$AK$33)-ROWS($AO$22:$AO$33)-ROWS($AS$22:$AS$33)),IFERROR(INDEX($BA$22:$BA$33, ROWS($BW$4:BW47)-ROWS($AK$22:$AK$33)-ROWS($AO$22:$AO$33)-ROWS($AS$22:$AS$33)-ROWS($AW$22:$AW$33)),IFERROR(INDEX($BE$22:$BE$33, ROWS($BW$4:BW47)-ROWS($AK$22:$AK$33)-ROWS($AO$22:$AO$33)-ROWS($AS$22:$AS$33)-ROWS($AW$22:$AW$33)-ROWS($BA$22:$BA$33)),IFERROR(INDEX($BI$22:$BI$33, ROWS($BW$4:BW47)-ROWS($AK$22:$AK$33)-ROWS($AO$22:$AO$33)-ROWS($AS$22:$AS$33)-ROWS($AW$22:$AW$33)-ROWS($BA$22:$BA$33)-ROWS($BE$22:$BE$33)), "")))))))</f>
        <v/>
      </c>
      <c r="BX49" s="316" t="str">
        <f t="shared" ca="1" si="34"/>
        <v/>
      </c>
      <c r="BY49" s="413" t="str">
        <f t="shared" ca="1" si="35"/>
        <v/>
      </c>
      <c r="BZ49" s="412" t="str">
        <f ca="1">IF(OR(CA49="",CA49=0),"",MAX(BZ$5:BZ48)+1)</f>
        <v/>
      </c>
      <c r="CA49" s="316" t="str">
        <f ca="1">IFERROR(INDEX($AJ$38:$AJ$49, ROWS($CA$4:CA47)), IFERROR(INDEX($AN$38:$AN$49, ROWS($CA$4:CA47)-ROWS($AJ$38:$AJ$49)), IFERROR(INDEX($AR$38:$AR$49, ROWS($CA$4:CA47)-ROWS($AJ$38:$AJ$49)-ROWS($AN$38:$AN$49)),IFERROR(INDEX($AV$38:$AV$49, ROWS($CA$4:CA47)-ROWS($AJ$38:$AJ$49)-ROWS($AN$38:$AN$49)-ROWS($AR$38:$AR$49)),IFERROR(INDEX($AZ$38:$AZ$49, ROWS($CA$4:CA47)-ROWS($AJ$38:$AJ$49)-ROWS($AN$38:$AN$49)-ROWS($AR$38:$AR$49)-ROWS($AV$38:$AV$49)),IFERROR(INDEX($BD$38:$BD$49, ROWS($CA$4:CA47)-ROWS($AJ$38:$AJ$49)-ROWS($AN$38:$AN$49)-ROWS($AR$38:$AR$49)-ROWS($AV$38:$AV$49)-ROWS($AZ$38:$AZ$49)),IFERROR(INDEX($BH$38:$BH$49, ROWS($CA$4:CA47)-ROWS($AJ$38:$AJ$49)-ROWS($AN$38:$AN$49)-ROWS($AR$38:$AR$49)-ROWS($AV$38:$AV$49)-ROWS($AZ$38:$AZ$49)-ROWS($BD$38:$BD$49)), "")))))))</f>
        <v/>
      </c>
      <c r="CB49" s="316" t="str">
        <f t="shared" ca="1" si="36"/>
        <v/>
      </c>
      <c r="CC49" s="316" t="str">
        <f ca="1">IF(OR(CD49="",CD49=0),"",MAX(CC$5:CC48)+1)</f>
        <v/>
      </c>
      <c r="CD49" s="316" t="str">
        <f ca="1">IFERROR(INDEX($AK$38:$AK$49, ROWS($CD$4:CD47)), IFERROR(INDEX($AO$38:$AO$49, ROWS($CD$4:CD47)-ROWS($AK$38:$AK$49)), IFERROR(INDEX($AS$38:$AS$49, ROWS($CD$4:CD47)-ROWS($AK$38:$AK$49)-ROWS($AO$38:$AO$49)),IFERROR(INDEX($AW$38:$AW$49, ROWS($CD$4:CD47)-ROWS($AK$38:$AK$49)-ROWS($AO$38:$AO$49)-ROWS($AS$38:$AS$49)),IFERROR(INDEX($BA$38:$BA$49, ROWS($CD$4:CD47)-ROWS($AK$38:$AK$49)-ROWS($AO$38:$AO$49)-ROWS($AS$38:$AS$49)-ROWS($AW$38:$AW$49)),IFERROR(INDEX($BE$38:$BE$49, ROWS($CD$4:CD47)-ROWS($AK$38:$AK$49)-ROWS($AO$38:$AO$49)-ROWS($AS$38:$AS$49)-ROWS($AW$38:$AW$49)-ROWS($BA$38:$BA$49)),IFERROR(INDEX($BI$38:$BI$49, ROWS($CD$4:CD47)-ROWS($AK$38:$AK$49)-ROWS($AO$38:$AO$49)-ROWS($AS$38:$AS$49)-ROWS($AW$38:$AW$49)-ROWS($BA$38:$BA$49)-ROWS($BE$38:$BE$49)), "")))))))</f>
        <v/>
      </c>
      <c r="CE49" s="316" t="str">
        <f t="shared" ca="1" si="37"/>
        <v/>
      </c>
      <c r="CF49" s="413" t="str">
        <f t="shared" ca="1" si="38"/>
        <v/>
      </c>
      <c r="CG49" s="412" t="str">
        <f ca="1">IF(OR(CH49="",CH49=0),"",MAX(CG$5:CG48)+1)</f>
        <v/>
      </c>
      <c r="CH49" s="316" t="str">
        <f ca="1">IFERROR(INDEX($AJ$54:$AJ$65, ROWS($CH$4:CH47)), IFERROR(INDEX($AN$54:$AN$65, ROWS($CH$4:CH47)-ROWS($AJ$54:$AJ$65)), IFERROR(INDEX($AR$54:$AR$65, ROWS($CH$4:CH47)-ROWS($AJ$54:$AJ$65)-ROWS($AN$54:$AN$65)),IFERROR(INDEX($AV$54:$AV$65, ROWS($CH$4:CH47)-ROWS($AJ$54:$AJ$65)-ROWS($AN$54:$AN$65)-ROWS($AR$54:$AR$65)),IFERROR(INDEX($AZ$54:$AZ$65, ROWS($CH$4:CH47)-ROWS($AJ$54:$AJ$65)-ROWS($AN$54:$AN$65)-ROWS($AR$54:$AR$65)-ROWS($AV$54:$AV$65)),IFERROR(INDEX($BD$54:$BD$65, ROWS($CH$4:CH47)-ROWS($AJ$54:$AJ$65)-ROWS($AN$54:$AN$65)-ROWS($AR$54:$AR$65)-ROWS($AV$54:$AV$65)-ROWS($AZ$54:$AZ$65)),IFERROR(INDEX($BH$54:$BH$65, ROWS($CH$4:CH47)-ROWS($AJ$54:$AJ$65)-ROWS($AN$54:$AN$65)-ROWS($AR$54:$AR$65)-ROWS($AV$54:$AV$65)-ROWS($AZ$54:$AZ$65)-ROWS($BD$54:$BD$65)), "")))))))</f>
        <v/>
      </c>
      <c r="CI49" s="316" t="str">
        <f t="shared" ca="1" si="39"/>
        <v/>
      </c>
      <c r="CJ49" s="316" t="str">
        <f ca="1">IF(OR(CK49="",CK49=0),"",MAX(CJ$5:CJ48)+1)</f>
        <v/>
      </c>
      <c r="CK49" s="316" t="str">
        <f ca="1">IFERROR(INDEX($AK$54:$AK$65, ROWS($CK$4:CK47)), IFERROR(INDEX($AO$54:$AO$65, ROWS($CK$4:CK47)-ROWS($AK$54:$AK$65)), IFERROR(INDEX($AS$54:$AS$65, ROWS($CK$4:CK47)-ROWS($AK$54:$AK$65)-ROWS($AO$54:$AO$65)),IFERROR(INDEX($AW$54:$AW$65, ROWS($CK$4:CK47)-ROWS($AK$54:$AK$65)-ROWS($AO$54:$AO$65)-ROWS($AS$54:$AS$65)),IFERROR(INDEX($BA$54:$BA$65, ROWS($CK$4:CK47)-ROWS($AK$54:$AK$65)-ROWS($AO$54:$AO$65)-ROWS($AS$54:$AS$65)-ROWS($AW$54:$AW$65)),IFERROR(INDEX($BE$54:$BE$65, ROWS($CK$4:CK47)-ROWS($AK$54:$AK$65)-ROWS($AO$54:$AO$65)-ROWS($AS$54:$AS$65)-ROWS($AW$54:$AW$65)-ROWS($BA$54:$BA$65)),IFERROR(INDEX($BI$54:$BI$65, ROWS($CK$4:CK47)-ROWS($AK$54:$AK$65)-ROWS($AO$54:$AO$65)-ROWS($AS$54:$AS$65)-ROWS($AW$54:$AW$65)-ROWS($BA$54:$BA$65)-ROWS($BE$54:$BE$65)), "")))))))</f>
        <v/>
      </c>
      <c r="CL49" s="316" t="str">
        <f t="shared" ca="1" si="40"/>
        <v/>
      </c>
      <c r="CM49" s="413" t="str">
        <f t="shared" ca="1" si="41"/>
        <v/>
      </c>
      <c r="CN49" s="412" t="str">
        <f>IF(OR(CO49="",CO49=0),"",MAX(CN$5:CN48)+1)</f>
        <v/>
      </c>
      <c r="CO49" s="316">
        <f>IFERROR(INDEX($AJ$70:$AJ$81, ROWS($CO$4:CO47)), IFERROR(INDEX($AN$70:$AN$81, ROWS($CO$4:CO47)-ROWS($AJ$70:$AJ$81)), IFERROR(INDEX($AR$70:$AR$81, ROWS($CO$4:CO47)-ROWS($AJ$70:$AJ$81)-ROWS($AN$70:$AN$81)),IFERROR(INDEX($AV$70:$AV$81, ROWS($CO$4:CO47)-ROWS($AJ$70:$AJ$81)-ROWS($AN$70:$AN$81)-ROWS($AR$70:$AR$81)),IFERROR(INDEX($AZ$70:$AZ$81, ROWS($CO$4:CO47)-ROWS($AJ$70:$AJ$81)-ROWS($AN$70:$AN$81)-ROWS($AR$70:$AR$81)-ROWS($AV$70:$AV$81)),IFERROR(INDEX($BD$70:$BD$81, ROWS($CO$4:CO47)-ROWS($AJ$70:$AJ$81)-ROWS($AN$70:$AN$81)-ROWS($AR$70:$AR$81)-ROWS($AV$70:$AV$81)-ROWS($AZ$70:$AZ$81)),IFERROR(INDEX($BH$70:$BH$81, ROWS($CO$4:CO47)-ROWS($AJ$70:$AJ$81)-ROWS($AN$70:$AN$81)-ROWS($AR$70:$AR$81)-ROWS($AV$70:$AV$81)-ROWS($AZ$70:$AZ$81)-ROWS($BD$70:$BD$81)), "")))))))</f>
        <v>0</v>
      </c>
      <c r="CP49" s="316" t="str">
        <f t="shared" ca="1" si="42"/>
        <v/>
      </c>
      <c r="CQ49" s="316" t="str">
        <f>IF(OR(CR49="",CR49=0),"",MAX(CQ$5:CQ48)+1)</f>
        <v/>
      </c>
      <c r="CR49" s="316">
        <f>IFERROR(INDEX($AK$70:$AK$81, ROWS($CR$4:CR47)), IFERROR(INDEX($AO$70:$AO$81, ROWS($CR$4:CR47)-ROWS($AK$70:$AK$81)), IFERROR(INDEX($AS$70:$AS$81, ROWS($CR$4:CR47)-ROWS($AK$70:$AK$81)-ROWS($AO$70:$AO$81)),IFERROR(INDEX($AW$70:$AW$81, ROWS($CR$4:CR47)-ROWS($AK$70:$AK$81)-ROWS($AO$70:$AO$81)-ROWS($AS$70:$AS$81)),IFERROR(INDEX($BA$70:$BA$81, ROWS($CR$4:CR47)-ROWS($AK$70:$AK$81)-ROWS($AO$70:$AO$81)-ROWS($AS$70:$AS$81)-ROWS($AW$70:$AW$81)),IFERROR(INDEX($BE$70:$BE$81, ROWS($CR$4:CR47)-ROWS($AK$70:$AK$81)-ROWS($AO$70:$AO$81)-ROWS($AS$70:$AS$81)-ROWS($AW$70:$AW$81)-ROWS($BA$70:$BA$81)),IFERROR(INDEX($BI$70:$BI$81, ROWS($CR$4:CR47)-ROWS($AK$70:$AK$81)-ROWS($AO$70:$AO$81)-ROWS($AS$70:$AS$81)-ROWS($AW$70:$AW$81)-ROWS($BA$70:$BA$81)-ROWS($BE$70:$BE$81)), "")))))))</f>
        <v>0</v>
      </c>
      <c r="CS49" s="316" t="str">
        <f t="shared" ca="1" si="43"/>
        <v/>
      </c>
      <c r="CT49" s="413" t="str">
        <f t="shared" ca="1" si="44"/>
        <v/>
      </c>
      <c r="CU49" s="412" t="str">
        <f>IF(OR(CV49="",CV49=0),"",MAX(CU$5:CU48)+1)</f>
        <v/>
      </c>
      <c r="CV49" s="316" t="str">
        <f>IFERROR(INDEX($AJ$86:$AJ$97, ROWS($CV$4:CV47)), IFERROR(INDEX($AN$86:$AN$97, ROWS($CV$4:CV47)-ROWS($AJ$86:$AJ$97)), ""))</f>
        <v/>
      </c>
      <c r="CW49" s="316" t="str">
        <f t="shared" si="45"/>
        <v/>
      </c>
      <c r="CX49" s="316" t="str">
        <f>IF(OR(CY49="",CY49=0),"",MAX(CX$5:CX48)+1)</f>
        <v/>
      </c>
      <c r="CY49" s="316" t="str">
        <f>IFERROR(INDEX($AK$86:$AK$97, ROWS($CY$4:CY47)), IFERROR(INDEX($AO$86:$AO$97, ROWS($CY$4:CY47)-ROWS($AK$86:$AK$97)), ""))</f>
        <v/>
      </c>
      <c r="CZ49" s="316" t="str">
        <f t="shared" si="46"/>
        <v/>
      </c>
      <c r="DA49" s="413" t="str">
        <f t="shared" si="47"/>
        <v/>
      </c>
      <c r="DC49" s="438">
        <f ca="1">IF(OR(DD49="",DD49=0),"",MAX(DC$45:DC48)+1)</f>
        <v>3</v>
      </c>
      <c r="DD49" s="434" t="str">
        <f t="shared" ca="1" si="130"/>
        <v>Lawn Service</v>
      </c>
      <c r="DE49" s="413">
        <f t="shared" ca="1" si="131"/>
        <v>50</v>
      </c>
      <c r="DF49" s="431" t="str">
        <f ca="1">IF(OR(DG49="",DG49=0),"",MAX(DF$45:DF48)+1)</f>
        <v/>
      </c>
      <c r="DG49" s="412" t="str">
        <f t="shared" ca="1" si="132"/>
        <v/>
      </c>
      <c r="DH49" s="413" t="str">
        <f t="shared" ca="1" si="133"/>
        <v/>
      </c>
      <c r="DI49" s="412" t="str">
        <f t="shared" ca="1" si="134"/>
        <v>D. Store Card 4</v>
      </c>
      <c r="DJ49" s="413">
        <f t="shared" ca="1" si="135"/>
        <v>30</v>
      </c>
      <c r="DK49" s="412" t="str">
        <f t="shared" ca="1" si="136"/>
        <v/>
      </c>
      <c r="DL49" s="413" t="str">
        <f t="shared" ca="1" si="137"/>
        <v/>
      </c>
      <c r="DM49" s="293"/>
      <c r="DN49" s="425" t="str">
        <f ca="1">IF(DI55="","",CONCATENATE(DI55," - ",DJ55))</f>
        <v>Audible - 14.95</v>
      </c>
      <c r="DO49" s="295" t="str">
        <f ca="1">IF(DI56="","",CONCATENATE(DI56," - ",DJ56))</f>
        <v/>
      </c>
      <c r="DP49" s="295" t="str">
        <f ca="1">IF(DI57="","",CONCATENATE(DI57," - ",DJ57))</f>
        <v/>
      </c>
      <c r="DQ49" s="425" t="str">
        <f ca="1">IF(DK55="","",CONCATENATE(DK55," - ",DL55))</f>
        <v/>
      </c>
      <c r="DR49" s="295" t="str">
        <f ca="1">IF(DK56="","",CONCATENATE(DK56," - ",DL56))</f>
        <v/>
      </c>
      <c r="DS49" s="426" t="str">
        <f ca="1">IF(DK57="","",CONCATENATE(DK57," - ",DL57))</f>
        <v/>
      </c>
    </row>
    <row r="50" spans="16:123" x14ac:dyDescent="0.3">
      <c r="P50" s="1177"/>
      <c r="Q50" s="1178"/>
      <c r="R50" s="453"/>
      <c r="S50" s="402"/>
      <c r="T50"/>
      <c r="U50" s="1177"/>
      <c r="V50" s="1178"/>
      <c r="W50" s="453"/>
      <c r="X50" s="402"/>
      <c r="AC50" s="358">
        <f>IF('Data Entry'!H32="","",'Data Entry'!H32)</f>
        <v>15</v>
      </c>
      <c r="AD50" s="356" t="str">
        <f>IF('Data Entry'!G32="","",'Data Entry'!G32)</f>
        <v>Car Payment 2</v>
      </c>
      <c r="AE50" s="357">
        <f>IF('Data Entry'!J32="","",'Data Entry'!J32)</f>
        <v>200</v>
      </c>
      <c r="AF50" s="402">
        <f>IF('Data Entry'!I32="","",'Data Entry'!I32)</f>
        <v>8000</v>
      </c>
      <c r="AI50" s="278"/>
      <c r="AJ50" s="278"/>
      <c r="AK50" s="278"/>
      <c r="AL50" s="278"/>
      <c r="AM50" s="278"/>
      <c r="AN50" s="278"/>
      <c r="AO50" s="278"/>
      <c r="AP50" s="278"/>
      <c r="AQ50" s="278"/>
      <c r="AR50" s="278"/>
      <c r="AS50" s="278"/>
      <c r="AT50" s="278"/>
      <c r="AU50" s="278"/>
      <c r="AV50" s="278"/>
      <c r="AW50" s="278"/>
      <c r="AX50" s="278"/>
      <c r="AY50" s="278"/>
      <c r="AZ50" s="278"/>
      <c r="BA50" s="278"/>
      <c r="BB50" s="278"/>
      <c r="BC50" s="278"/>
      <c r="BL50" s="412" t="str">
        <f ca="1">IF(OR(BM50="",BM50=0),"",MAX(BL$5:BL49)+1)</f>
        <v/>
      </c>
      <c r="BM50" s="316" t="str">
        <f ca="1">IFERROR(INDEX($AJ$6:$AJ$17, ROWS(BM$4:$BM48)), IFERROR(INDEX($AN$6:$AN$17, ROWS(BM$4:$BM48)-ROWS($AJ$6:$AJ$17)), IFERROR(INDEX($AR$6:$AR$17, ROWS(BM$4:$BM48)-ROWS($AJ$6:$AJ$17)-ROWS($AN$6:$AN$17)),IFERROR(INDEX($AV$6:$AV$17, ROWS(BM$4:$BM48)-ROWS($AJ$6:$AJ$17)-ROWS($AN$6:$AN$17)-ROWS($AR$6:$AR$17)),IFERROR(INDEX($AZ$6:$AZ$17, ROWS(BM$4:$BM48)-ROWS($AJ$6:$AJ$17)-ROWS($AN$6:$AN$17)-ROWS($AR$6:$AR$17)-ROWS($AV$6:$AV$17)),IFERROR(INDEX($BD$6:$BD$17, ROWS(BM$4:$BM48)-ROWS($AJ$6:$AJ$17)-ROWS($AN$6:$AN$17)-ROWS($AR$6:$AR$17)-ROWS($AV$6:$AV$17)-ROWS($AZ$6:$AZ$17)),IFERROR(INDEX($BH$6:$BH$17, ROWS(BM$4:$BM48)-ROWS($AJ$6:$AJ$17)-ROWS($AN$6:$AN$17)-ROWS($AR$6:$AR$17)-ROWS($AV$6:$AV$17)-ROWS($AZ$6:$AZ$17)-ROWS($BD$6:$BD$17)), "")))))))</f>
        <v/>
      </c>
      <c r="BN50" s="316" t="str">
        <f t="shared" ca="1" si="30"/>
        <v/>
      </c>
      <c r="BO50" s="316" t="str">
        <f ca="1">IF(OR(BP50="",BP50=0),"",MAX(BO$5:BO49)+1)</f>
        <v/>
      </c>
      <c r="BP50" s="316" t="str">
        <f ca="1">IFERROR(INDEX($AK$6:$AK$17, ROWS($BP$4:BP48)), IFERROR(INDEX($AO$6:$AO$17, ROWS($BP$4:BP48)-ROWS($AK$6:$AK$17)), IFERROR(INDEX($AS$6:$AS$17, ROWS($BP$4:BP48)-ROWS($AK$6:$AK$17)-ROWS($AO$6:$AO$17)),IFERROR(INDEX($AW$6:$AW$17, ROWS($BP$4:BP48)-ROWS($AK$6:$AK$17)-ROWS($AO$6:$AO$17)-ROWS($AS$6:$AS$17)),IFERROR(INDEX($BA$6:$BA$17, ROWS($BP$4:BP48)-ROWS($AK$6:$AK$17)-ROWS($AO$6:$AO$17)-ROWS($AS$6:$AS$17)-ROWS($AW$6:$AW$17)),IFERROR(INDEX($BE$6:$BE$17, ROWS($BP$4:BP48)-ROWS($AK$6:$AK$17)-ROWS($AO$6:$AO$17)-ROWS($AS$6:$AS$17)-ROWS($AW$6:$AW$17)-ROWS($BA$6:$BA$17)),IFERROR(INDEX($BI$6:$BI$17, ROWS($BP$4:BP48)-ROWS($AK$6:$AK$17)-ROWS($AO$6:$AO$17)-ROWS($AS$6:$AS$17)-ROWS($AW$6:$AW$17)-ROWS($BA$6:$BA$17)-ROWS($BE$6:$BE$17)), "")))))))</f>
        <v/>
      </c>
      <c r="BQ50" s="316" t="str">
        <f t="shared" ca="1" si="31"/>
        <v/>
      </c>
      <c r="BR50" s="413" t="str">
        <f t="shared" ca="1" si="32"/>
        <v/>
      </c>
      <c r="BS50" s="412" t="str">
        <f ca="1">IF(OR(BT50="",BT50=0),"",MAX(BS$5:BS49)+1)</f>
        <v/>
      </c>
      <c r="BT50" s="316" t="str">
        <f ca="1">IFERROR(INDEX($AJ$22:$AJ$33, ROWS($BT$4:BT48)), IFERROR(INDEX($AN$22:$AN$33, ROWS($BT$4:BT48)-ROWS($AJ$22:$AJ$33)), IFERROR(INDEX($AR$22:$AR$33, ROWS($BT$4:BT48)-ROWS($AJ$22:$AJ$33)-ROWS($AN$22:$AN$33)),IFERROR(INDEX($AV$22:$AV$33, ROWS($BT$4:BT48)-ROWS($AJ$22:$AJ$33)-ROWS($AN$22:$AN$33)-ROWS($AR$22:$AR$33)),IFERROR(INDEX($AZ$22:$AZ$33, ROWS($BT$4:BT48)-ROWS($AJ$22:$AJ$33)-ROWS($AN$22:$AN$33)-ROWS($AR$22:$AR$33)-ROWS($AV$22:$AV$33)),IFERROR(INDEX($BD$22:$BD$33, ROWS($BT$4:BT48)-ROWS($AJ$22:$AJ$33)-ROWS($AN$22:$AN$33)-ROWS($AR$22:$AR$33)-ROWS($AV$22:$AV$33)-ROWS($AZ$22:$AZ$33)),IFERROR(INDEX($BH$22:$BH$33, ROWS($BT$4:BT48)-ROWS($AJ$22:$AJ$33)-ROWS($AN$22:$AN$33)-ROWS($AR$22:$AR$33)-ROWS($AV$22:$AV$33)-ROWS($AZ$22:$AZ$33)-ROWS($BD$22:$BD$33)), "")))))))</f>
        <v/>
      </c>
      <c r="BU50" s="316" t="str">
        <f t="shared" ca="1" si="33"/>
        <v/>
      </c>
      <c r="BV50" s="316" t="str">
        <f ca="1">IF(OR(BW50="",BW50=0),"",MAX(BV$5:BV49)+1)</f>
        <v/>
      </c>
      <c r="BW50" s="316" t="str">
        <f ca="1">IFERROR(INDEX($AK$22:$AK$33, ROWS($BW$4:BW48)), IFERROR(INDEX($AO$22:$AO$33, ROWS($BW$4:BW48)-ROWS($AK$22:$AK$33)), IFERROR(INDEX($AS$22:$AS$33, ROWS($BW$4:BW48)-ROWS($AK$22:$AK$33)-ROWS($AO$22:$AO$33)),IFERROR(INDEX($AW$22:$AW$33, ROWS($BW$4:BW48)-ROWS($AK$22:$AK$33)-ROWS($AO$22:$AO$33)-ROWS($AS$22:$AS$33)),IFERROR(INDEX($BA$22:$BA$33, ROWS($BW$4:BW48)-ROWS($AK$22:$AK$33)-ROWS($AO$22:$AO$33)-ROWS($AS$22:$AS$33)-ROWS($AW$22:$AW$33)),IFERROR(INDEX($BE$22:$BE$33, ROWS($BW$4:BW48)-ROWS($AK$22:$AK$33)-ROWS($AO$22:$AO$33)-ROWS($AS$22:$AS$33)-ROWS($AW$22:$AW$33)-ROWS($BA$22:$BA$33)),IFERROR(INDEX($BI$22:$BI$33, ROWS($BW$4:BW48)-ROWS($AK$22:$AK$33)-ROWS($AO$22:$AO$33)-ROWS($AS$22:$AS$33)-ROWS($AW$22:$AW$33)-ROWS($BA$22:$BA$33)-ROWS($BE$22:$BE$33)), "")))))))</f>
        <v/>
      </c>
      <c r="BX50" s="316" t="str">
        <f t="shared" ca="1" si="34"/>
        <v/>
      </c>
      <c r="BY50" s="413" t="str">
        <f t="shared" ca="1" si="35"/>
        <v/>
      </c>
      <c r="BZ50" s="412" t="str">
        <f ca="1">IF(OR(CA50="",CA50=0),"",MAX(BZ$5:BZ49)+1)</f>
        <v/>
      </c>
      <c r="CA50" s="316" t="str">
        <f ca="1">IFERROR(INDEX($AJ$38:$AJ$49, ROWS($CA$4:CA48)), IFERROR(INDEX($AN$38:$AN$49, ROWS($CA$4:CA48)-ROWS($AJ$38:$AJ$49)), IFERROR(INDEX($AR$38:$AR$49, ROWS($CA$4:CA48)-ROWS($AJ$38:$AJ$49)-ROWS($AN$38:$AN$49)),IFERROR(INDEX($AV$38:$AV$49, ROWS($CA$4:CA48)-ROWS($AJ$38:$AJ$49)-ROWS($AN$38:$AN$49)-ROWS($AR$38:$AR$49)),IFERROR(INDEX($AZ$38:$AZ$49, ROWS($CA$4:CA48)-ROWS($AJ$38:$AJ$49)-ROWS($AN$38:$AN$49)-ROWS($AR$38:$AR$49)-ROWS($AV$38:$AV$49)),IFERROR(INDEX($BD$38:$BD$49, ROWS($CA$4:CA48)-ROWS($AJ$38:$AJ$49)-ROWS($AN$38:$AN$49)-ROWS($AR$38:$AR$49)-ROWS($AV$38:$AV$49)-ROWS($AZ$38:$AZ$49)),IFERROR(INDEX($BH$38:$BH$49, ROWS($CA$4:CA48)-ROWS($AJ$38:$AJ$49)-ROWS($AN$38:$AN$49)-ROWS($AR$38:$AR$49)-ROWS($AV$38:$AV$49)-ROWS($AZ$38:$AZ$49)-ROWS($BD$38:$BD$49)), "")))))))</f>
        <v/>
      </c>
      <c r="CB50" s="316" t="str">
        <f t="shared" ca="1" si="36"/>
        <v/>
      </c>
      <c r="CC50" s="316" t="str">
        <f ca="1">IF(OR(CD50="",CD50=0),"",MAX(CC$5:CC49)+1)</f>
        <v/>
      </c>
      <c r="CD50" s="316" t="str">
        <f ca="1">IFERROR(INDEX($AK$38:$AK$49, ROWS($CD$4:CD48)), IFERROR(INDEX($AO$38:$AO$49, ROWS($CD$4:CD48)-ROWS($AK$38:$AK$49)), IFERROR(INDEX($AS$38:$AS$49, ROWS($CD$4:CD48)-ROWS($AK$38:$AK$49)-ROWS($AO$38:$AO$49)),IFERROR(INDEX($AW$38:$AW$49, ROWS($CD$4:CD48)-ROWS($AK$38:$AK$49)-ROWS($AO$38:$AO$49)-ROWS($AS$38:$AS$49)),IFERROR(INDEX($BA$38:$BA$49, ROWS($CD$4:CD48)-ROWS($AK$38:$AK$49)-ROWS($AO$38:$AO$49)-ROWS($AS$38:$AS$49)-ROWS($AW$38:$AW$49)),IFERROR(INDEX($BE$38:$BE$49, ROWS($CD$4:CD48)-ROWS($AK$38:$AK$49)-ROWS($AO$38:$AO$49)-ROWS($AS$38:$AS$49)-ROWS($AW$38:$AW$49)-ROWS($BA$38:$BA$49)),IFERROR(INDEX($BI$38:$BI$49, ROWS($CD$4:CD48)-ROWS($AK$38:$AK$49)-ROWS($AO$38:$AO$49)-ROWS($AS$38:$AS$49)-ROWS($AW$38:$AW$49)-ROWS($BA$38:$BA$49)-ROWS($BE$38:$BE$49)), "")))))))</f>
        <v/>
      </c>
      <c r="CE50" s="316" t="str">
        <f t="shared" ca="1" si="37"/>
        <v/>
      </c>
      <c r="CF50" s="413" t="str">
        <f t="shared" ca="1" si="38"/>
        <v/>
      </c>
      <c r="CG50" s="412" t="str">
        <f ca="1">IF(OR(CH50="",CH50=0),"",MAX(CG$5:CG49)+1)</f>
        <v/>
      </c>
      <c r="CH50" s="316" t="str">
        <f ca="1">IFERROR(INDEX($AJ$54:$AJ$65, ROWS($CH$4:CH48)), IFERROR(INDEX($AN$54:$AN$65, ROWS($CH$4:CH48)-ROWS($AJ$54:$AJ$65)), IFERROR(INDEX($AR$54:$AR$65, ROWS($CH$4:CH48)-ROWS($AJ$54:$AJ$65)-ROWS($AN$54:$AN$65)),IFERROR(INDEX($AV$54:$AV$65, ROWS($CH$4:CH48)-ROWS($AJ$54:$AJ$65)-ROWS($AN$54:$AN$65)-ROWS($AR$54:$AR$65)),IFERROR(INDEX($AZ$54:$AZ$65, ROWS($CH$4:CH48)-ROWS($AJ$54:$AJ$65)-ROWS($AN$54:$AN$65)-ROWS($AR$54:$AR$65)-ROWS($AV$54:$AV$65)),IFERROR(INDEX($BD$54:$BD$65, ROWS($CH$4:CH48)-ROWS($AJ$54:$AJ$65)-ROWS($AN$54:$AN$65)-ROWS($AR$54:$AR$65)-ROWS($AV$54:$AV$65)-ROWS($AZ$54:$AZ$65)),IFERROR(INDEX($BH$54:$BH$65, ROWS($CH$4:CH48)-ROWS($AJ$54:$AJ$65)-ROWS($AN$54:$AN$65)-ROWS($AR$54:$AR$65)-ROWS($AV$54:$AV$65)-ROWS($AZ$54:$AZ$65)-ROWS($BD$54:$BD$65)), "")))))))</f>
        <v/>
      </c>
      <c r="CI50" s="316" t="str">
        <f t="shared" ca="1" si="39"/>
        <v/>
      </c>
      <c r="CJ50" s="316" t="str">
        <f ca="1">IF(OR(CK50="",CK50=0),"",MAX(CJ$5:CJ49)+1)</f>
        <v/>
      </c>
      <c r="CK50" s="316" t="str">
        <f ca="1">IFERROR(INDEX($AK$54:$AK$65, ROWS($CK$4:CK48)), IFERROR(INDEX($AO$54:$AO$65, ROWS($CK$4:CK48)-ROWS($AK$54:$AK$65)), IFERROR(INDEX($AS$54:$AS$65, ROWS($CK$4:CK48)-ROWS($AK$54:$AK$65)-ROWS($AO$54:$AO$65)),IFERROR(INDEX($AW$54:$AW$65, ROWS($CK$4:CK48)-ROWS($AK$54:$AK$65)-ROWS($AO$54:$AO$65)-ROWS($AS$54:$AS$65)),IFERROR(INDEX($BA$54:$BA$65, ROWS($CK$4:CK48)-ROWS($AK$54:$AK$65)-ROWS($AO$54:$AO$65)-ROWS($AS$54:$AS$65)-ROWS($AW$54:$AW$65)),IFERROR(INDEX($BE$54:$BE$65, ROWS($CK$4:CK48)-ROWS($AK$54:$AK$65)-ROWS($AO$54:$AO$65)-ROWS($AS$54:$AS$65)-ROWS($AW$54:$AW$65)-ROWS($BA$54:$BA$65)),IFERROR(INDEX($BI$54:$BI$65, ROWS($CK$4:CK48)-ROWS($AK$54:$AK$65)-ROWS($AO$54:$AO$65)-ROWS($AS$54:$AS$65)-ROWS($AW$54:$AW$65)-ROWS($BA$54:$BA$65)-ROWS($BE$54:$BE$65)), "")))))))</f>
        <v/>
      </c>
      <c r="CL50" s="316" t="str">
        <f t="shared" ca="1" si="40"/>
        <v/>
      </c>
      <c r="CM50" s="413" t="str">
        <f t="shared" ca="1" si="41"/>
        <v/>
      </c>
      <c r="CN50" s="412" t="str">
        <f>IF(OR(CO50="",CO50=0),"",MAX(CN$5:CN49)+1)</f>
        <v/>
      </c>
      <c r="CO50" s="316">
        <f>IFERROR(INDEX($AJ$70:$AJ$81, ROWS($CO$4:CO48)), IFERROR(INDEX($AN$70:$AN$81, ROWS($CO$4:CO48)-ROWS($AJ$70:$AJ$81)), IFERROR(INDEX($AR$70:$AR$81, ROWS($CO$4:CO48)-ROWS($AJ$70:$AJ$81)-ROWS($AN$70:$AN$81)),IFERROR(INDEX($AV$70:$AV$81, ROWS($CO$4:CO48)-ROWS($AJ$70:$AJ$81)-ROWS($AN$70:$AN$81)-ROWS($AR$70:$AR$81)),IFERROR(INDEX($AZ$70:$AZ$81, ROWS($CO$4:CO48)-ROWS($AJ$70:$AJ$81)-ROWS($AN$70:$AN$81)-ROWS($AR$70:$AR$81)-ROWS($AV$70:$AV$81)),IFERROR(INDEX($BD$70:$BD$81, ROWS($CO$4:CO48)-ROWS($AJ$70:$AJ$81)-ROWS($AN$70:$AN$81)-ROWS($AR$70:$AR$81)-ROWS($AV$70:$AV$81)-ROWS($AZ$70:$AZ$81)),IFERROR(INDEX($BH$70:$BH$81, ROWS($CO$4:CO48)-ROWS($AJ$70:$AJ$81)-ROWS($AN$70:$AN$81)-ROWS($AR$70:$AR$81)-ROWS($AV$70:$AV$81)-ROWS($AZ$70:$AZ$81)-ROWS($BD$70:$BD$81)), "")))))))</f>
        <v>0</v>
      </c>
      <c r="CP50" s="316" t="str">
        <f t="shared" ca="1" si="42"/>
        <v/>
      </c>
      <c r="CQ50" s="316" t="str">
        <f>IF(OR(CR50="",CR50=0),"",MAX(CQ$5:CQ49)+1)</f>
        <v/>
      </c>
      <c r="CR50" s="316">
        <f>IFERROR(INDEX($AK$70:$AK$81, ROWS($CR$4:CR48)), IFERROR(INDEX($AO$70:$AO$81, ROWS($CR$4:CR48)-ROWS($AK$70:$AK$81)), IFERROR(INDEX($AS$70:$AS$81, ROWS($CR$4:CR48)-ROWS($AK$70:$AK$81)-ROWS($AO$70:$AO$81)),IFERROR(INDEX($AW$70:$AW$81, ROWS($CR$4:CR48)-ROWS($AK$70:$AK$81)-ROWS($AO$70:$AO$81)-ROWS($AS$70:$AS$81)),IFERROR(INDEX($BA$70:$BA$81, ROWS($CR$4:CR48)-ROWS($AK$70:$AK$81)-ROWS($AO$70:$AO$81)-ROWS($AS$70:$AS$81)-ROWS($AW$70:$AW$81)),IFERROR(INDEX($BE$70:$BE$81, ROWS($CR$4:CR48)-ROWS($AK$70:$AK$81)-ROWS($AO$70:$AO$81)-ROWS($AS$70:$AS$81)-ROWS($AW$70:$AW$81)-ROWS($BA$70:$BA$81)),IFERROR(INDEX($BI$70:$BI$81, ROWS($CR$4:CR48)-ROWS($AK$70:$AK$81)-ROWS($AO$70:$AO$81)-ROWS($AS$70:$AS$81)-ROWS($AW$70:$AW$81)-ROWS($BA$70:$BA$81)-ROWS($BE$70:$BE$81)), "")))))))</f>
        <v>0</v>
      </c>
      <c r="CS50" s="316" t="str">
        <f t="shared" ca="1" si="43"/>
        <v/>
      </c>
      <c r="CT50" s="413" t="str">
        <f t="shared" ca="1" si="44"/>
        <v/>
      </c>
      <c r="CU50" s="412" t="str">
        <f>IF(OR(CV50="",CV50=0),"",MAX(CU$5:CU49)+1)</f>
        <v/>
      </c>
      <c r="CV50" s="316" t="str">
        <f>IFERROR(INDEX($AJ$86:$AJ$97, ROWS($CV$4:CV48)), IFERROR(INDEX($AN$86:$AN$97, ROWS($CV$4:CV48)-ROWS($AJ$86:$AJ$97)), ""))</f>
        <v/>
      </c>
      <c r="CW50" s="316" t="str">
        <f t="shared" si="45"/>
        <v/>
      </c>
      <c r="CX50" s="316" t="str">
        <f>IF(OR(CY50="",CY50=0),"",MAX(CX$5:CX49)+1)</f>
        <v/>
      </c>
      <c r="CY50" s="316" t="str">
        <f>IFERROR(INDEX($AK$86:$AK$97, ROWS($CY$4:CY48)), IFERROR(INDEX($AO$86:$AO$97, ROWS($CY$4:CY48)-ROWS($AK$86:$AK$97)), ""))</f>
        <v/>
      </c>
      <c r="CZ50" s="316" t="str">
        <f t="shared" si="46"/>
        <v/>
      </c>
      <c r="DA50" s="413" t="str">
        <f t="shared" si="47"/>
        <v/>
      </c>
      <c r="DC50" s="438">
        <f ca="1">IF(OR(DD50="",DD50=0),"",MAX(DC$45:DC49)+1)</f>
        <v>4</v>
      </c>
      <c r="DD50" s="434" t="str">
        <f t="shared" ca="1" si="130"/>
        <v>D. Store Card 4</v>
      </c>
      <c r="DE50" s="413">
        <f t="shared" ca="1" si="131"/>
        <v>30</v>
      </c>
      <c r="DF50" s="431" t="str">
        <f ca="1">IF(OR(DG50="",DG50=0),"",MAX(DF$45:DF49)+1)</f>
        <v/>
      </c>
      <c r="DG50" s="412" t="str">
        <f t="shared" ca="1" si="132"/>
        <v/>
      </c>
      <c r="DH50" s="413" t="str">
        <f t="shared" ca="1" si="133"/>
        <v/>
      </c>
      <c r="DI50" s="412" t="str">
        <f t="shared" ca="1" si="134"/>
        <v>D. Store Card 1</v>
      </c>
      <c r="DJ50" s="413">
        <f t="shared" ca="1" si="135"/>
        <v>30</v>
      </c>
      <c r="DK50" s="412" t="str">
        <f t="shared" ca="1" si="136"/>
        <v/>
      </c>
      <c r="DL50" s="413" t="str">
        <f t="shared" ca="1" si="137"/>
        <v/>
      </c>
      <c r="DM50" s="292"/>
      <c r="DN50" s="425" t="str">
        <f ca="1">IF(DI58="","",CONCATENATE(DI58," - ",DJ58))</f>
        <v/>
      </c>
      <c r="DO50" s="295" t="str">
        <f ca="1">IF(DI59="","",CONCATENATE(DI59," - ",DJ59))</f>
        <v/>
      </c>
      <c r="DP50" s="295" t="str">
        <f ca="1">IF(DI60="","",CONCATENATE(DI60," - ",DJ60))</f>
        <v/>
      </c>
      <c r="DQ50" s="425" t="str">
        <f ca="1">IF(DK58="","",CONCATENATE(DK58," - ",DL58))</f>
        <v/>
      </c>
      <c r="DR50" s="295" t="str">
        <f ca="1">IF(DK59="","",CONCATENATE(DK59," - ",DL59))</f>
        <v/>
      </c>
      <c r="DS50" s="426" t="str">
        <f ca="1">IF(DK60="","",CONCATENATE(DK60," - ",DL60))</f>
        <v/>
      </c>
    </row>
    <row r="51" spans="16:123" ht="15.75" thickBot="1" x14ac:dyDescent="0.35">
      <c r="P51" s="1177"/>
      <c r="Q51" s="1178"/>
      <c r="R51" s="453"/>
      <c r="S51" s="402"/>
      <c r="T51"/>
      <c r="U51" s="1177"/>
      <c r="V51" s="1178"/>
      <c r="W51" s="453"/>
      <c r="X51" s="402"/>
      <c r="AC51" s="358">
        <f>IF('Data Entry'!H33="","",'Data Entry'!H33)</f>
        <v>1</v>
      </c>
      <c r="AD51" s="356" t="str">
        <f>IF('Data Entry'!G33="","",'Data Entry'!G33)</f>
        <v>Mortgage</v>
      </c>
      <c r="AE51" s="357">
        <f>IF('Data Entry'!J33="","",'Data Entry'!J33)</f>
        <v>800</v>
      </c>
      <c r="AF51" s="402">
        <f>IF('Data Entry'!I33="","",'Data Entry'!I33)</f>
        <v>110000</v>
      </c>
      <c r="AI51" s="278"/>
      <c r="AJ51" s="278"/>
      <c r="AK51" s="278"/>
      <c r="AL51" s="278"/>
      <c r="AM51" s="278"/>
      <c r="AN51" s="278"/>
      <c r="AO51" s="278"/>
      <c r="AP51" s="278"/>
      <c r="AQ51" s="278"/>
      <c r="AR51" s="278"/>
      <c r="AS51" s="278"/>
      <c r="AT51" s="278"/>
      <c r="AU51" s="278"/>
      <c r="AV51" s="278"/>
      <c r="AW51" s="278"/>
      <c r="AX51" s="278"/>
      <c r="AY51" s="278"/>
      <c r="AZ51" s="278"/>
      <c r="BA51" s="278"/>
      <c r="BB51" s="278"/>
      <c r="BC51" s="278"/>
      <c r="BL51" s="412" t="str">
        <f ca="1">IF(OR(BM51="",BM51=0),"",MAX(BL$5:BL50)+1)</f>
        <v/>
      </c>
      <c r="BM51" s="316" t="str">
        <f ca="1">IFERROR(INDEX($AJ$6:$AJ$17, ROWS(BM$4:$BM49)), IFERROR(INDEX($AN$6:$AN$17, ROWS(BM$4:$BM49)-ROWS($AJ$6:$AJ$17)), IFERROR(INDEX($AR$6:$AR$17, ROWS(BM$4:$BM49)-ROWS($AJ$6:$AJ$17)-ROWS($AN$6:$AN$17)),IFERROR(INDEX($AV$6:$AV$17, ROWS(BM$4:$BM49)-ROWS($AJ$6:$AJ$17)-ROWS($AN$6:$AN$17)-ROWS($AR$6:$AR$17)),IFERROR(INDEX($AZ$6:$AZ$17, ROWS(BM$4:$BM49)-ROWS($AJ$6:$AJ$17)-ROWS($AN$6:$AN$17)-ROWS($AR$6:$AR$17)-ROWS($AV$6:$AV$17)),IFERROR(INDEX($BD$6:$BD$17, ROWS(BM$4:$BM49)-ROWS($AJ$6:$AJ$17)-ROWS($AN$6:$AN$17)-ROWS($AR$6:$AR$17)-ROWS($AV$6:$AV$17)-ROWS($AZ$6:$AZ$17)),IFERROR(INDEX($BH$6:$BH$17, ROWS(BM$4:$BM49)-ROWS($AJ$6:$AJ$17)-ROWS($AN$6:$AN$17)-ROWS($AR$6:$AR$17)-ROWS($AV$6:$AV$17)-ROWS($AZ$6:$AZ$17)-ROWS($BD$6:$BD$17)), "")))))))</f>
        <v/>
      </c>
      <c r="BN51" s="316" t="str">
        <f t="shared" ca="1" si="30"/>
        <v/>
      </c>
      <c r="BO51" s="316" t="str">
        <f ca="1">IF(OR(BP51="",BP51=0),"",MAX(BO$5:BO50)+1)</f>
        <v/>
      </c>
      <c r="BP51" s="316" t="str">
        <f ca="1">IFERROR(INDEX($AK$6:$AK$17, ROWS($BP$4:BP49)), IFERROR(INDEX($AO$6:$AO$17, ROWS($BP$4:BP49)-ROWS($AK$6:$AK$17)), IFERROR(INDEX($AS$6:$AS$17, ROWS($BP$4:BP49)-ROWS($AK$6:$AK$17)-ROWS($AO$6:$AO$17)),IFERROR(INDEX($AW$6:$AW$17, ROWS($BP$4:BP49)-ROWS($AK$6:$AK$17)-ROWS($AO$6:$AO$17)-ROWS($AS$6:$AS$17)),IFERROR(INDEX($BA$6:$BA$17, ROWS($BP$4:BP49)-ROWS($AK$6:$AK$17)-ROWS($AO$6:$AO$17)-ROWS($AS$6:$AS$17)-ROWS($AW$6:$AW$17)),IFERROR(INDEX($BE$6:$BE$17, ROWS($BP$4:BP49)-ROWS($AK$6:$AK$17)-ROWS($AO$6:$AO$17)-ROWS($AS$6:$AS$17)-ROWS($AW$6:$AW$17)-ROWS($BA$6:$BA$17)),IFERROR(INDEX($BI$6:$BI$17, ROWS($BP$4:BP49)-ROWS($AK$6:$AK$17)-ROWS($AO$6:$AO$17)-ROWS($AS$6:$AS$17)-ROWS($AW$6:$AW$17)-ROWS($BA$6:$BA$17)-ROWS($BE$6:$BE$17)), "")))))))</f>
        <v/>
      </c>
      <c r="BQ51" s="316" t="str">
        <f t="shared" ca="1" si="31"/>
        <v/>
      </c>
      <c r="BR51" s="413" t="str">
        <f t="shared" ca="1" si="32"/>
        <v/>
      </c>
      <c r="BS51" s="412" t="str">
        <f ca="1">IF(OR(BT51="",BT51=0),"",MAX(BS$5:BS50)+1)</f>
        <v/>
      </c>
      <c r="BT51" s="316" t="str">
        <f ca="1">IFERROR(INDEX($AJ$22:$AJ$33, ROWS($BT$4:BT49)), IFERROR(INDEX($AN$22:$AN$33, ROWS($BT$4:BT49)-ROWS($AJ$22:$AJ$33)), IFERROR(INDEX($AR$22:$AR$33, ROWS($BT$4:BT49)-ROWS($AJ$22:$AJ$33)-ROWS($AN$22:$AN$33)),IFERROR(INDEX($AV$22:$AV$33, ROWS($BT$4:BT49)-ROWS($AJ$22:$AJ$33)-ROWS($AN$22:$AN$33)-ROWS($AR$22:$AR$33)),IFERROR(INDEX($AZ$22:$AZ$33, ROWS($BT$4:BT49)-ROWS($AJ$22:$AJ$33)-ROWS($AN$22:$AN$33)-ROWS($AR$22:$AR$33)-ROWS($AV$22:$AV$33)),IFERROR(INDEX($BD$22:$BD$33, ROWS($BT$4:BT49)-ROWS($AJ$22:$AJ$33)-ROWS($AN$22:$AN$33)-ROWS($AR$22:$AR$33)-ROWS($AV$22:$AV$33)-ROWS($AZ$22:$AZ$33)),IFERROR(INDEX($BH$22:$BH$33, ROWS($BT$4:BT49)-ROWS($AJ$22:$AJ$33)-ROWS($AN$22:$AN$33)-ROWS($AR$22:$AR$33)-ROWS($AV$22:$AV$33)-ROWS($AZ$22:$AZ$33)-ROWS($BD$22:$BD$33)), "")))))))</f>
        <v/>
      </c>
      <c r="BU51" s="316" t="str">
        <f t="shared" ca="1" si="33"/>
        <v/>
      </c>
      <c r="BV51" s="316" t="str">
        <f ca="1">IF(OR(BW51="",BW51=0),"",MAX(BV$5:BV50)+1)</f>
        <v/>
      </c>
      <c r="BW51" s="316" t="str">
        <f ca="1">IFERROR(INDEX($AK$22:$AK$33, ROWS($BW$4:BW49)), IFERROR(INDEX($AO$22:$AO$33, ROWS($BW$4:BW49)-ROWS($AK$22:$AK$33)), IFERROR(INDEX($AS$22:$AS$33, ROWS($BW$4:BW49)-ROWS($AK$22:$AK$33)-ROWS($AO$22:$AO$33)),IFERROR(INDEX($AW$22:$AW$33, ROWS($BW$4:BW49)-ROWS($AK$22:$AK$33)-ROWS($AO$22:$AO$33)-ROWS($AS$22:$AS$33)),IFERROR(INDEX($BA$22:$BA$33, ROWS($BW$4:BW49)-ROWS($AK$22:$AK$33)-ROWS($AO$22:$AO$33)-ROWS($AS$22:$AS$33)-ROWS($AW$22:$AW$33)),IFERROR(INDEX($BE$22:$BE$33, ROWS($BW$4:BW49)-ROWS($AK$22:$AK$33)-ROWS($AO$22:$AO$33)-ROWS($AS$22:$AS$33)-ROWS($AW$22:$AW$33)-ROWS($BA$22:$BA$33)),IFERROR(INDEX($BI$22:$BI$33, ROWS($BW$4:BW49)-ROWS($AK$22:$AK$33)-ROWS($AO$22:$AO$33)-ROWS($AS$22:$AS$33)-ROWS($AW$22:$AW$33)-ROWS($BA$22:$BA$33)-ROWS($BE$22:$BE$33)), "")))))))</f>
        <v/>
      </c>
      <c r="BX51" s="316" t="str">
        <f t="shared" ca="1" si="34"/>
        <v/>
      </c>
      <c r="BY51" s="413" t="str">
        <f t="shared" ca="1" si="35"/>
        <v/>
      </c>
      <c r="BZ51" s="412" t="str">
        <f ca="1">IF(OR(CA51="",CA51=0),"",MAX(BZ$5:BZ50)+1)</f>
        <v/>
      </c>
      <c r="CA51" s="316" t="str">
        <f ca="1">IFERROR(INDEX($AJ$38:$AJ$49, ROWS($CA$4:CA49)), IFERROR(INDEX($AN$38:$AN$49, ROWS($CA$4:CA49)-ROWS($AJ$38:$AJ$49)), IFERROR(INDEX($AR$38:$AR$49, ROWS($CA$4:CA49)-ROWS($AJ$38:$AJ$49)-ROWS($AN$38:$AN$49)),IFERROR(INDEX($AV$38:$AV$49, ROWS($CA$4:CA49)-ROWS($AJ$38:$AJ$49)-ROWS($AN$38:$AN$49)-ROWS($AR$38:$AR$49)),IFERROR(INDEX($AZ$38:$AZ$49, ROWS($CA$4:CA49)-ROWS($AJ$38:$AJ$49)-ROWS($AN$38:$AN$49)-ROWS($AR$38:$AR$49)-ROWS($AV$38:$AV$49)),IFERROR(INDEX($BD$38:$BD$49, ROWS($CA$4:CA49)-ROWS($AJ$38:$AJ$49)-ROWS($AN$38:$AN$49)-ROWS($AR$38:$AR$49)-ROWS($AV$38:$AV$49)-ROWS($AZ$38:$AZ$49)),IFERROR(INDEX($BH$38:$BH$49, ROWS($CA$4:CA49)-ROWS($AJ$38:$AJ$49)-ROWS($AN$38:$AN$49)-ROWS($AR$38:$AR$49)-ROWS($AV$38:$AV$49)-ROWS($AZ$38:$AZ$49)-ROWS($BD$38:$BD$49)), "")))))))</f>
        <v/>
      </c>
      <c r="CB51" s="316" t="str">
        <f t="shared" ca="1" si="36"/>
        <v/>
      </c>
      <c r="CC51" s="316" t="str">
        <f ca="1">IF(OR(CD51="",CD51=0),"",MAX(CC$5:CC50)+1)</f>
        <v/>
      </c>
      <c r="CD51" s="316" t="str">
        <f ca="1">IFERROR(INDEX($AK$38:$AK$49, ROWS($CD$4:CD49)), IFERROR(INDEX($AO$38:$AO$49, ROWS($CD$4:CD49)-ROWS($AK$38:$AK$49)), IFERROR(INDEX($AS$38:$AS$49, ROWS($CD$4:CD49)-ROWS($AK$38:$AK$49)-ROWS($AO$38:$AO$49)),IFERROR(INDEX($AW$38:$AW$49, ROWS($CD$4:CD49)-ROWS($AK$38:$AK$49)-ROWS($AO$38:$AO$49)-ROWS($AS$38:$AS$49)),IFERROR(INDEX($BA$38:$BA$49, ROWS($CD$4:CD49)-ROWS($AK$38:$AK$49)-ROWS($AO$38:$AO$49)-ROWS($AS$38:$AS$49)-ROWS($AW$38:$AW$49)),IFERROR(INDEX($BE$38:$BE$49, ROWS($CD$4:CD49)-ROWS($AK$38:$AK$49)-ROWS($AO$38:$AO$49)-ROWS($AS$38:$AS$49)-ROWS($AW$38:$AW$49)-ROWS($BA$38:$BA$49)),IFERROR(INDEX($BI$38:$BI$49, ROWS($CD$4:CD49)-ROWS($AK$38:$AK$49)-ROWS($AO$38:$AO$49)-ROWS($AS$38:$AS$49)-ROWS($AW$38:$AW$49)-ROWS($BA$38:$BA$49)-ROWS($BE$38:$BE$49)), "")))))))</f>
        <v/>
      </c>
      <c r="CE51" s="316" t="str">
        <f t="shared" ca="1" si="37"/>
        <v/>
      </c>
      <c r="CF51" s="413" t="str">
        <f t="shared" ca="1" si="38"/>
        <v/>
      </c>
      <c r="CG51" s="412" t="str">
        <f ca="1">IF(OR(CH51="",CH51=0),"",MAX(CG$5:CG50)+1)</f>
        <v/>
      </c>
      <c r="CH51" s="316" t="str">
        <f ca="1">IFERROR(INDEX($AJ$54:$AJ$65, ROWS($CH$4:CH49)), IFERROR(INDEX($AN$54:$AN$65, ROWS($CH$4:CH49)-ROWS($AJ$54:$AJ$65)), IFERROR(INDEX($AR$54:$AR$65, ROWS($CH$4:CH49)-ROWS($AJ$54:$AJ$65)-ROWS($AN$54:$AN$65)),IFERROR(INDEX($AV$54:$AV$65, ROWS($CH$4:CH49)-ROWS($AJ$54:$AJ$65)-ROWS($AN$54:$AN$65)-ROWS($AR$54:$AR$65)),IFERROR(INDEX($AZ$54:$AZ$65, ROWS($CH$4:CH49)-ROWS($AJ$54:$AJ$65)-ROWS($AN$54:$AN$65)-ROWS($AR$54:$AR$65)-ROWS($AV$54:$AV$65)),IFERROR(INDEX($BD$54:$BD$65, ROWS($CH$4:CH49)-ROWS($AJ$54:$AJ$65)-ROWS($AN$54:$AN$65)-ROWS($AR$54:$AR$65)-ROWS($AV$54:$AV$65)-ROWS($AZ$54:$AZ$65)),IFERROR(INDEX($BH$54:$BH$65, ROWS($CH$4:CH49)-ROWS($AJ$54:$AJ$65)-ROWS($AN$54:$AN$65)-ROWS($AR$54:$AR$65)-ROWS($AV$54:$AV$65)-ROWS($AZ$54:$AZ$65)-ROWS($BD$54:$BD$65)), "")))))))</f>
        <v/>
      </c>
      <c r="CI51" s="316" t="str">
        <f t="shared" ca="1" si="39"/>
        <v/>
      </c>
      <c r="CJ51" s="316" t="str">
        <f ca="1">IF(OR(CK51="",CK51=0),"",MAX(CJ$5:CJ50)+1)</f>
        <v/>
      </c>
      <c r="CK51" s="316" t="str">
        <f ca="1">IFERROR(INDEX($AK$54:$AK$65, ROWS($CK$4:CK49)), IFERROR(INDEX($AO$54:$AO$65, ROWS($CK$4:CK49)-ROWS($AK$54:$AK$65)), IFERROR(INDEX($AS$54:$AS$65, ROWS($CK$4:CK49)-ROWS($AK$54:$AK$65)-ROWS($AO$54:$AO$65)),IFERROR(INDEX($AW$54:$AW$65, ROWS($CK$4:CK49)-ROWS($AK$54:$AK$65)-ROWS($AO$54:$AO$65)-ROWS($AS$54:$AS$65)),IFERROR(INDEX($BA$54:$BA$65, ROWS($CK$4:CK49)-ROWS($AK$54:$AK$65)-ROWS($AO$54:$AO$65)-ROWS($AS$54:$AS$65)-ROWS($AW$54:$AW$65)),IFERROR(INDEX($BE$54:$BE$65, ROWS($CK$4:CK49)-ROWS($AK$54:$AK$65)-ROWS($AO$54:$AO$65)-ROWS($AS$54:$AS$65)-ROWS($AW$54:$AW$65)-ROWS($BA$54:$BA$65)),IFERROR(INDEX($BI$54:$BI$65, ROWS($CK$4:CK49)-ROWS($AK$54:$AK$65)-ROWS($AO$54:$AO$65)-ROWS($AS$54:$AS$65)-ROWS($AW$54:$AW$65)-ROWS($BA$54:$BA$65)-ROWS($BE$54:$BE$65)), "")))))))</f>
        <v/>
      </c>
      <c r="CL51" s="316" t="str">
        <f t="shared" ca="1" si="40"/>
        <v/>
      </c>
      <c r="CM51" s="413" t="str">
        <f t="shared" ca="1" si="41"/>
        <v/>
      </c>
      <c r="CN51" s="412" t="str">
        <f>IF(OR(CO51="",CO51=0),"",MAX(CN$5:CN50)+1)</f>
        <v/>
      </c>
      <c r="CO51" s="316">
        <f>IFERROR(INDEX($AJ$70:$AJ$81, ROWS($CO$4:CO49)), IFERROR(INDEX($AN$70:$AN$81, ROWS($CO$4:CO49)-ROWS($AJ$70:$AJ$81)), IFERROR(INDEX($AR$70:$AR$81, ROWS($CO$4:CO49)-ROWS($AJ$70:$AJ$81)-ROWS($AN$70:$AN$81)),IFERROR(INDEX($AV$70:$AV$81, ROWS($CO$4:CO49)-ROWS($AJ$70:$AJ$81)-ROWS($AN$70:$AN$81)-ROWS($AR$70:$AR$81)),IFERROR(INDEX($AZ$70:$AZ$81, ROWS($CO$4:CO49)-ROWS($AJ$70:$AJ$81)-ROWS($AN$70:$AN$81)-ROWS($AR$70:$AR$81)-ROWS($AV$70:$AV$81)),IFERROR(INDEX($BD$70:$BD$81, ROWS($CO$4:CO49)-ROWS($AJ$70:$AJ$81)-ROWS($AN$70:$AN$81)-ROWS($AR$70:$AR$81)-ROWS($AV$70:$AV$81)-ROWS($AZ$70:$AZ$81)),IFERROR(INDEX($BH$70:$BH$81, ROWS($CO$4:CO49)-ROWS($AJ$70:$AJ$81)-ROWS($AN$70:$AN$81)-ROWS($AR$70:$AR$81)-ROWS($AV$70:$AV$81)-ROWS($AZ$70:$AZ$81)-ROWS($BD$70:$BD$81)), "")))))))</f>
        <v>0</v>
      </c>
      <c r="CP51" s="316" t="str">
        <f t="shared" ca="1" si="42"/>
        <v/>
      </c>
      <c r="CQ51" s="316" t="str">
        <f>IF(OR(CR51="",CR51=0),"",MAX(CQ$5:CQ50)+1)</f>
        <v/>
      </c>
      <c r="CR51" s="316">
        <f>IFERROR(INDEX($AK$70:$AK$81, ROWS($CR$4:CR49)), IFERROR(INDEX($AO$70:$AO$81, ROWS($CR$4:CR49)-ROWS($AK$70:$AK$81)), IFERROR(INDEX($AS$70:$AS$81, ROWS($CR$4:CR49)-ROWS($AK$70:$AK$81)-ROWS($AO$70:$AO$81)),IFERROR(INDEX($AW$70:$AW$81, ROWS($CR$4:CR49)-ROWS($AK$70:$AK$81)-ROWS($AO$70:$AO$81)-ROWS($AS$70:$AS$81)),IFERROR(INDEX($BA$70:$BA$81, ROWS($CR$4:CR49)-ROWS($AK$70:$AK$81)-ROWS($AO$70:$AO$81)-ROWS($AS$70:$AS$81)-ROWS($AW$70:$AW$81)),IFERROR(INDEX($BE$70:$BE$81, ROWS($CR$4:CR49)-ROWS($AK$70:$AK$81)-ROWS($AO$70:$AO$81)-ROWS($AS$70:$AS$81)-ROWS($AW$70:$AW$81)-ROWS($BA$70:$BA$81)),IFERROR(INDEX($BI$70:$BI$81, ROWS($CR$4:CR49)-ROWS($AK$70:$AK$81)-ROWS($AO$70:$AO$81)-ROWS($AS$70:$AS$81)-ROWS($AW$70:$AW$81)-ROWS($BA$70:$BA$81)-ROWS($BE$70:$BE$81)), "")))))))</f>
        <v>0</v>
      </c>
      <c r="CS51" s="316" t="str">
        <f t="shared" ca="1" si="43"/>
        <v/>
      </c>
      <c r="CT51" s="413" t="str">
        <f t="shared" ca="1" si="44"/>
        <v/>
      </c>
      <c r="CU51" s="412" t="str">
        <f>IF(OR(CV51="",CV51=0),"",MAX(CU$5:CU50)+1)</f>
        <v/>
      </c>
      <c r="CV51" s="316" t="str">
        <f>IFERROR(INDEX($AJ$86:$AJ$97, ROWS($CV$4:CV49)), IFERROR(INDEX($AN$86:$AN$97, ROWS($CV$4:CV49)-ROWS($AJ$86:$AJ$97)), ""))</f>
        <v/>
      </c>
      <c r="CW51" s="316" t="str">
        <f t="shared" si="45"/>
        <v/>
      </c>
      <c r="CX51" s="316" t="str">
        <f>IF(OR(CY51="",CY51=0),"",MAX(CX$5:CX50)+1)</f>
        <v/>
      </c>
      <c r="CY51" s="316" t="str">
        <f>IFERROR(INDEX($AK$86:$AK$97, ROWS($CY$4:CY49)), IFERROR(INDEX($AO$86:$AO$97, ROWS($CY$4:CY49)-ROWS($AK$86:$AK$97)), ""))</f>
        <v/>
      </c>
      <c r="CZ51" s="316" t="str">
        <f t="shared" si="46"/>
        <v/>
      </c>
      <c r="DA51" s="413" t="str">
        <f t="shared" si="47"/>
        <v/>
      </c>
      <c r="DC51" s="438">
        <f ca="1">IF(OR(DD51="",DD51=0),"",MAX(DC$45:DC50)+1)</f>
        <v>5</v>
      </c>
      <c r="DD51" s="434" t="str">
        <f t="shared" ca="1" si="130"/>
        <v>D. Store Card 1</v>
      </c>
      <c r="DE51" s="413">
        <f t="shared" ca="1" si="131"/>
        <v>30</v>
      </c>
      <c r="DF51" s="431" t="str">
        <f ca="1">IF(OR(DG51="",DG51=0),"",MAX(DF$45:DF50)+1)</f>
        <v/>
      </c>
      <c r="DG51" s="412" t="str">
        <f t="shared" ca="1" si="132"/>
        <v/>
      </c>
      <c r="DH51" s="413" t="str">
        <f t="shared" ca="1" si="133"/>
        <v/>
      </c>
      <c r="DI51" s="412" t="str">
        <f t="shared" ca="1" si="134"/>
        <v>Roth IRA</v>
      </c>
      <c r="DJ51" s="413">
        <f t="shared" ca="1" si="135"/>
        <v>100</v>
      </c>
      <c r="DK51" s="412" t="str">
        <f t="shared" ca="1" si="136"/>
        <v/>
      </c>
      <c r="DL51" s="413" t="str">
        <f t="shared" ca="1" si="137"/>
        <v/>
      </c>
      <c r="DM51" s="292"/>
      <c r="DN51" s="427" t="str">
        <f ca="1">IF(DI61="","",CONCATENATE(DI61," - ",DJ61))</f>
        <v/>
      </c>
      <c r="DO51" s="428" t="str">
        <f ca="1">IF(DI62="","",CONCATENATE(DI62," - ",DJ62))</f>
        <v/>
      </c>
      <c r="DP51" s="428" t="str">
        <f ca="1">IF(DI63="","",CONCATENATE(DI63," - ",DJ63))</f>
        <v/>
      </c>
      <c r="DQ51" s="427" t="str">
        <f ca="1">IF(DK61="","",CONCATENATE(DK61," - ",DL61))</f>
        <v/>
      </c>
      <c r="DR51" s="428" t="str">
        <f ca="1">IF(DK62="","",CONCATENATE(DK62," - ",DL62))</f>
        <v/>
      </c>
      <c r="DS51" s="429" t="str">
        <f ca="1">IF(DK63="","",CONCATENATE(DK63," - ",DL63))</f>
        <v/>
      </c>
    </row>
    <row r="52" spans="16:123" ht="15.75" thickBot="1" x14ac:dyDescent="0.35">
      <c r="P52" s="1177"/>
      <c r="Q52" s="1178"/>
      <c r="R52" s="453"/>
      <c r="S52" s="402"/>
      <c r="T52"/>
      <c r="U52" s="1177"/>
      <c r="V52" s="1178"/>
      <c r="W52" s="453"/>
      <c r="X52" s="402"/>
      <c r="AC52" s="358">
        <f>IF('Data Entry'!H34="","",'Data Entry'!H34)</f>
        <v>25</v>
      </c>
      <c r="AD52" s="356" t="str">
        <f>IF('Data Entry'!G34="","",'Data Entry'!G34)</f>
        <v>Boat Loan</v>
      </c>
      <c r="AE52" s="357">
        <f>IF('Data Entry'!J34="","",'Data Entry'!J34)</f>
        <v>300</v>
      </c>
      <c r="AF52" s="402">
        <f>IF('Data Entry'!I34="","",'Data Entry'!I34)</f>
        <v>22000</v>
      </c>
      <c r="AI52" s="1153">
        <f>IF(A23="","",--TEXT(A23,"dd"))</f>
        <v>17</v>
      </c>
      <c r="AJ52" s="1154"/>
      <c r="AK52" s="1154"/>
      <c r="AL52" s="1155"/>
      <c r="AM52" s="1153">
        <f>IF(C23="","",--TEXT(C23,"dd"))</f>
        <v>18</v>
      </c>
      <c r="AN52" s="1154"/>
      <c r="AO52" s="1154"/>
      <c r="AP52" s="1155"/>
      <c r="AQ52" s="1153">
        <f>IF(E23="","",--TEXT(E23,"dd"))</f>
        <v>19</v>
      </c>
      <c r="AR52" s="1154"/>
      <c r="AS52" s="1154"/>
      <c r="AT52" s="1155"/>
      <c r="AU52" s="1153">
        <f>IF(G23="","",--TEXT(G23,"dd"))</f>
        <v>20</v>
      </c>
      <c r="AV52" s="1154"/>
      <c r="AW52" s="1154"/>
      <c r="AX52" s="1155"/>
      <c r="AY52" s="1153">
        <f>IF(I23="","",--TEXT(I23,"dd"))</f>
        <v>21</v>
      </c>
      <c r="AZ52" s="1154"/>
      <c r="BA52" s="1154"/>
      <c r="BB52" s="1155"/>
      <c r="BC52" s="1153">
        <f>IF(K23="","",--TEXT(K23,"dd"))</f>
        <v>22</v>
      </c>
      <c r="BD52" s="1154"/>
      <c r="BE52" s="1154"/>
      <c r="BF52" s="1155"/>
      <c r="BG52" s="1153">
        <f>IF(M23="","",--TEXT(M23,"dd"))</f>
        <v>23</v>
      </c>
      <c r="BH52" s="1154"/>
      <c r="BI52" s="1154"/>
      <c r="BJ52" s="1155"/>
      <c r="BL52" s="412" t="str">
        <f ca="1">IF(OR(BM52="",BM52=0),"",MAX(BL$5:BL51)+1)</f>
        <v/>
      </c>
      <c r="BM52" s="316" t="str">
        <f ca="1">IFERROR(INDEX($AJ$6:$AJ$17, ROWS(BM$4:$BM50)), IFERROR(INDEX($AN$6:$AN$17, ROWS(BM$4:$BM50)-ROWS($AJ$6:$AJ$17)), IFERROR(INDEX($AR$6:$AR$17, ROWS(BM$4:$BM50)-ROWS($AJ$6:$AJ$17)-ROWS($AN$6:$AN$17)),IFERROR(INDEX($AV$6:$AV$17, ROWS(BM$4:$BM50)-ROWS($AJ$6:$AJ$17)-ROWS($AN$6:$AN$17)-ROWS($AR$6:$AR$17)),IFERROR(INDEX($AZ$6:$AZ$17, ROWS(BM$4:$BM50)-ROWS($AJ$6:$AJ$17)-ROWS($AN$6:$AN$17)-ROWS($AR$6:$AR$17)-ROWS($AV$6:$AV$17)),IFERROR(INDEX($BD$6:$BD$17, ROWS(BM$4:$BM50)-ROWS($AJ$6:$AJ$17)-ROWS($AN$6:$AN$17)-ROWS($AR$6:$AR$17)-ROWS($AV$6:$AV$17)-ROWS($AZ$6:$AZ$17)),IFERROR(INDEX($BH$6:$BH$17, ROWS(BM$4:$BM50)-ROWS($AJ$6:$AJ$17)-ROWS($AN$6:$AN$17)-ROWS($AR$6:$AR$17)-ROWS($AV$6:$AV$17)-ROWS($AZ$6:$AZ$17)-ROWS($BD$6:$BD$17)), "")))))))</f>
        <v/>
      </c>
      <c r="BN52" s="316" t="str">
        <f t="shared" ca="1" si="30"/>
        <v/>
      </c>
      <c r="BO52" s="316" t="str">
        <f ca="1">IF(OR(BP52="",BP52=0),"",MAX(BO$5:BO51)+1)</f>
        <v/>
      </c>
      <c r="BP52" s="316" t="str">
        <f ca="1">IFERROR(INDEX($AK$6:$AK$17, ROWS($BP$4:BP50)), IFERROR(INDEX($AO$6:$AO$17, ROWS($BP$4:BP50)-ROWS($AK$6:$AK$17)), IFERROR(INDEX($AS$6:$AS$17, ROWS($BP$4:BP50)-ROWS($AK$6:$AK$17)-ROWS($AO$6:$AO$17)),IFERROR(INDEX($AW$6:$AW$17, ROWS($BP$4:BP50)-ROWS($AK$6:$AK$17)-ROWS($AO$6:$AO$17)-ROWS($AS$6:$AS$17)),IFERROR(INDEX($BA$6:$BA$17, ROWS($BP$4:BP50)-ROWS($AK$6:$AK$17)-ROWS($AO$6:$AO$17)-ROWS($AS$6:$AS$17)-ROWS($AW$6:$AW$17)),IFERROR(INDEX($BE$6:$BE$17, ROWS($BP$4:BP50)-ROWS($AK$6:$AK$17)-ROWS($AO$6:$AO$17)-ROWS($AS$6:$AS$17)-ROWS($AW$6:$AW$17)-ROWS($BA$6:$BA$17)),IFERROR(INDEX($BI$6:$BI$17, ROWS($BP$4:BP50)-ROWS($AK$6:$AK$17)-ROWS($AO$6:$AO$17)-ROWS($AS$6:$AS$17)-ROWS($AW$6:$AW$17)-ROWS($BA$6:$BA$17)-ROWS($BE$6:$BE$17)), "")))))))</f>
        <v/>
      </c>
      <c r="BQ52" s="316" t="str">
        <f t="shared" ca="1" si="31"/>
        <v/>
      </c>
      <c r="BR52" s="413" t="str">
        <f t="shared" ca="1" si="32"/>
        <v/>
      </c>
      <c r="BS52" s="412" t="str">
        <f ca="1">IF(OR(BT52="",BT52=0),"",MAX(BS$5:BS51)+1)</f>
        <v/>
      </c>
      <c r="BT52" s="316" t="str">
        <f ca="1">IFERROR(INDEX($AJ$22:$AJ$33, ROWS($BT$4:BT50)), IFERROR(INDEX($AN$22:$AN$33, ROWS($BT$4:BT50)-ROWS($AJ$22:$AJ$33)), IFERROR(INDEX($AR$22:$AR$33, ROWS($BT$4:BT50)-ROWS($AJ$22:$AJ$33)-ROWS($AN$22:$AN$33)),IFERROR(INDEX($AV$22:$AV$33, ROWS($BT$4:BT50)-ROWS($AJ$22:$AJ$33)-ROWS($AN$22:$AN$33)-ROWS($AR$22:$AR$33)),IFERROR(INDEX($AZ$22:$AZ$33, ROWS($BT$4:BT50)-ROWS($AJ$22:$AJ$33)-ROWS($AN$22:$AN$33)-ROWS($AR$22:$AR$33)-ROWS($AV$22:$AV$33)),IFERROR(INDEX($BD$22:$BD$33, ROWS($BT$4:BT50)-ROWS($AJ$22:$AJ$33)-ROWS($AN$22:$AN$33)-ROWS($AR$22:$AR$33)-ROWS($AV$22:$AV$33)-ROWS($AZ$22:$AZ$33)),IFERROR(INDEX($BH$22:$BH$33, ROWS($BT$4:BT50)-ROWS($AJ$22:$AJ$33)-ROWS($AN$22:$AN$33)-ROWS($AR$22:$AR$33)-ROWS($AV$22:$AV$33)-ROWS($AZ$22:$AZ$33)-ROWS($BD$22:$BD$33)), "")))))))</f>
        <v/>
      </c>
      <c r="BU52" s="316" t="str">
        <f t="shared" ca="1" si="33"/>
        <v/>
      </c>
      <c r="BV52" s="316" t="str">
        <f ca="1">IF(OR(BW52="",BW52=0),"",MAX(BV$5:BV51)+1)</f>
        <v/>
      </c>
      <c r="BW52" s="316" t="str">
        <f ca="1">IFERROR(INDEX($AK$22:$AK$33, ROWS($BW$4:BW50)), IFERROR(INDEX($AO$22:$AO$33, ROWS($BW$4:BW50)-ROWS($AK$22:$AK$33)), IFERROR(INDEX($AS$22:$AS$33, ROWS($BW$4:BW50)-ROWS($AK$22:$AK$33)-ROWS($AO$22:$AO$33)),IFERROR(INDEX($AW$22:$AW$33, ROWS($BW$4:BW50)-ROWS($AK$22:$AK$33)-ROWS($AO$22:$AO$33)-ROWS($AS$22:$AS$33)),IFERROR(INDEX($BA$22:$BA$33, ROWS($BW$4:BW50)-ROWS($AK$22:$AK$33)-ROWS($AO$22:$AO$33)-ROWS($AS$22:$AS$33)-ROWS($AW$22:$AW$33)),IFERROR(INDEX($BE$22:$BE$33, ROWS($BW$4:BW50)-ROWS($AK$22:$AK$33)-ROWS($AO$22:$AO$33)-ROWS($AS$22:$AS$33)-ROWS($AW$22:$AW$33)-ROWS($BA$22:$BA$33)),IFERROR(INDEX($BI$22:$BI$33, ROWS($BW$4:BW50)-ROWS($AK$22:$AK$33)-ROWS($AO$22:$AO$33)-ROWS($AS$22:$AS$33)-ROWS($AW$22:$AW$33)-ROWS($BA$22:$BA$33)-ROWS($BE$22:$BE$33)), "")))))))</f>
        <v/>
      </c>
      <c r="BX52" s="316" t="str">
        <f t="shared" ca="1" si="34"/>
        <v/>
      </c>
      <c r="BY52" s="413" t="str">
        <f t="shared" ca="1" si="35"/>
        <v/>
      </c>
      <c r="BZ52" s="412" t="str">
        <f ca="1">IF(OR(CA52="",CA52=0),"",MAX(BZ$5:BZ51)+1)</f>
        <v/>
      </c>
      <c r="CA52" s="316" t="str">
        <f ca="1">IFERROR(INDEX($AJ$38:$AJ$49, ROWS($CA$4:CA50)), IFERROR(INDEX($AN$38:$AN$49, ROWS($CA$4:CA50)-ROWS($AJ$38:$AJ$49)), IFERROR(INDEX($AR$38:$AR$49, ROWS($CA$4:CA50)-ROWS($AJ$38:$AJ$49)-ROWS($AN$38:$AN$49)),IFERROR(INDEX($AV$38:$AV$49, ROWS($CA$4:CA50)-ROWS($AJ$38:$AJ$49)-ROWS($AN$38:$AN$49)-ROWS($AR$38:$AR$49)),IFERROR(INDEX($AZ$38:$AZ$49, ROWS($CA$4:CA50)-ROWS($AJ$38:$AJ$49)-ROWS($AN$38:$AN$49)-ROWS($AR$38:$AR$49)-ROWS($AV$38:$AV$49)),IFERROR(INDEX($BD$38:$BD$49, ROWS($CA$4:CA50)-ROWS($AJ$38:$AJ$49)-ROWS($AN$38:$AN$49)-ROWS($AR$38:$AR$49)-ROWS($AV$38:$AV$49)-ROWS($AZ$38:$AZ$49)),IFERROR(INDEX($BH$38:$BH$49, ROWS($CA$4:CA50)-ROWS($AJ$38:$AJ$49)-ROWS($AN$38:$AN$49)-ROWS($AR$38:$AR$49)-ROWS($AV$38:$AV$49)-ROWS($AZ$38:$AZ$49)-ROWS($BD$38:$BD$49)), "")))))))</f>
        <v/>
      </c>
      <c r="CB52" s="316" t="str">
        <f t="shared" ca="1" si="36"/>
        <v/>
      </c>
      <c r="CC52" s="316" t="str">
        <f ca="1">IF(OR(CD52="",CD52=0),"",MAX(CC$5:CC51)+1)</f>
        <v/>
      </c>
      <c r="CD52" s="316" t="str">
        <f ca="1">IFERROR(INDEX($AK$38:$AK$49, ROWS($CD$4:CD50)), IFERROR(INDEX($AO$38:$AO$49, ROWS($CD$4:CD50)-ROWS($AK$38:$AK$49)), IFERROR(INDEX($AS$38:$AS$49, ROWS($CD$4:CD50)-ROWS($AK$38:$AK$49)-ROWS($AO$38:$AO$49)),IFERROR(INDEX($AW$38:$AW$49, ROWS($CD$4:CD50)-ROWS($AK$38:$AK$49)-ROWS($AO$38:$AO$49)-ROWS($AS$38:$AS$49)),IFERROR(INDEX($BA$38:$BA$49, ROWS($CD$4:CD50)-ROWS($AK$38:$AK$49)-ROWS($AO$38:$AO$49)-ROWS($AS$38:$AS$49)-ROWS($AW$38:$AW$49)),IFERROR(INDEX($BE$38:$BE$49, ROWS($CD$4:CD50)-ROWS($AK$38:$AK$49)-ROWS($AO$38:$AO$49)-ROWS($AS$38:$AS$49)-ROWS($AW$38:$AW$49)-ROWS($BA$38:$BA$49)),IFERROR(INDEX($BI$38:$BI$49, ROWS($CD$4:CD50)-ROWS($AK$38:$AK$49)-ROWS($AO$38:$AO$49)-ROWS($AS$38:$AS$49)-ROWS($AW$38:$AW$49)-ROWS($BA$38:$BA$49)-ROWS($BE$38:$BE$49)), "")))))))</f>
        <v/>
      </c>
      <c r="CE52" s="316" t="str">
        <f t="shared" ca="1" si="37"/>
        <v/>
      </c>
      <c r="CF52" s="413" t="str">
        <f t="shared" ca="1" si="38"/>
        <v/>
      </c>
      <c r="CG52" s="412" t="str">
        <f ca="1">IF(OR(CH52="",CH52=0),"",MAX(CG$5:CG51)+1)</f>
        <v/>
      </c>
      <c r="CH52" s="316" t="str">
        <f ca="1">IFERROR(INDEX($AJ$54:$AJ$65, ROWS($CH$4:CH50)), IFERROR(INDEX($AN$54:$AN$65, ROWS($CH$4:CH50)-ROWS($AJ$54:$AJ$65)), IFERROR(INDEX($AR$54:$AR$65, ROWS($CH$4:CH50)-ROWS($AJ$54:$AJ$65)-ROWS($AN$54:$AN$65)),IFERROR(INDEX($AV$54:$AV$65, ROWS($CH$4:CH50)-ROWS($AJ$54:$AJ$65)-ROWS($AN$54:$AN$65)-ROWS($AR$54:$AR$65)),IFERROR(INDEX($AZ$54:$AZ$65, ROWS($CH$4:CH50)-ROWS($AJ$54:$AJ$65)-ROWS($AN$54:$AN$65)-ROWS($AR$54:$AR$65)-ROWS($AV$54:$AV$65)),IFERROR(INDEX($BD$54:$BD$65, ROWS($CH$4:CH50)-ROWS($AJ$54:$AJ$65)-ROWS($AN$54:$AN$65)-ROWS($AR$54:$AR$65)-ROWS($AV$54:$AV$65)-ROWS($AZ$54:$AZ$65)),IFERROR(INDEX($BH$54:$BH$65, ROWS($CH$4:CH50)-ROWS($AJ$54:$AJ$65)-ROWS($AN$54:$AN$65)-ROWS($AR$54:$AR$65)-ROWS($AV$54:$AV$65)-ROWS($AZ$54:$AZ$65)-ROWS($BD$54:$BD$65)), "")))))))</f>
        <v/>
      </c>
      <c r="CI52" s="316" t="str">
        <f t="shared" ca="1" si="39"/>
        <v/>
      </c>
      <c r="CJ52" s="316" t="str">
        <f ca="1">IF(OR(CK52="",CK52=0),"",MAX(CJ$5:CJ51)+1)</f>
        <v/>
      </c>
      <c r="CK52" s="316" t="str">
        <f ca="1">IFERROR(INDEX($AK$54:$AK$65, ROWS($CK$4:CK50)), IFERROR(INDEX($AO$54:$AO$65, ROWS($CK$4:CK50)-ROWS($AK$54:$AK$65)), IFERROR(INDEX($AS$54:$AS$65, ROWS($CK$4:CK50)-ROWS($AK$54:$AK$65)-ROWS($AO$54:$AO$65)),IFERROR(INDEX($AW$54:$AW$65, ROWS($CK$4:CK50)-ROWS($AK$54:$AK$65)-ROWS($AO$54:$AO$65)-ROWS($AS$54:$AS$65)),IFERROR(INDEX($BA$54:$BA$65, ROWS($CK$4:CK50)-ROWS($AK$54:$AK$65)-ROWS($AO$54:$AO$65)-ROWS($AS$54:$AS$65)-ROWS($AW$54:$AW$65)),IFERROR(INDEX($BE$54:$BE$65, ROWS($CK$4:CK50)-ROWS($AK$54:$AK$65)-ROWS($AO$54:$AO$65)-ROWS($AS$54:$AS$65)-ROWS($AW$54:$AW$65)-ROWS($BA$54:$BA$65)),IFERROR(INDEX($BI$54:$BI$65, ROWS($CK$4:CK50)-ROWS($AK$54:$AK$65)-ROWS($AO$54:$AO$65)-ROWS($AS$54:$AS$65)-ROWS($AW$54:$AW$65)-ROWS($BA$54:$BA$65)-ROWS($BE$54:$BE$65)), "")))))))</f>
        <v/>
      </c>
      <c r="CL52" s="316" t="str">
        <f t="shared" ca="1" si="40"/>
        <v/>
      </c>
      <c r="CM52" s="413" t="str">
        <f t="shared" ca="1" si="41"/>
        <v/>
      </c>
      <c r="CN52" s="412" t="str">
        <f>IF(OR(CO52="",CO52=0),"",MAX(CN$5:CN51)+1)</f>
        <v/>
      </c>
      <c r="CO52" s="316">
        <f>IFERROR(INDEX($AJ$70:$AJ$81, ROWS($CO$4:CO50)), IFERROR(INDEX($AN$70:$AN$81, ROWS($CO$4:CO50)-ROWS($AJ$70:$AJ$81)), IFERROR(INDEX($AR$70:$AR$81, ROWS($CO$4:CO50)-ROWS($AJ$70:$AJ$81)-ROWS($AN$70:$AN$81)),IFERROR(INDEX($AV$70:$AV$81, ROWS($CO$4:CO50)-ROWS($AJ$70:$AJ$81)-ROWS($AN$70:$AN$81)-ROWS($AR$70:$AR$81)),IFERROR(INDEX($AZ$70:$AZ$81, ROWS($CO$4:CO50)-ROWS($AJ$70:$AJ$81)-ROWS($AN$70:$AN$81)-ROWS($AR$70:$AR$81)-ROWS($AV$70:$AV$81)),IFERROR(INDEX($BD$70:$BD$81, ROWS($CO$4:CO50)-ROWS($AJ$70:$AJ$81)-ROWS($AN$70:$AN$81)-ROWS($AR$70:$AR$81)-ROWS($AV$70:$AV$81)-ROWS($AZ$70:$AZ$81)),IFERROR(INDEX($BH$70:$BH$81, ROWS($CO$4:CO50)-ROWS($AJ$70:$AJ$81)-ROWS($AN$70:$AN$81)-ROWS($AR$70:$AR$81)-ROWS($AV$70:$AV$81)-ROWS($AZ$70:$AZ$81)-ROWS($BD$70:$BD$81)), "")))))))</f>
        <v>0</v>
      </c>
      <c r="CP52" s="316" t="str">
        <f t="shared" ca="1" si="42"/>
        <v/>
      </c>
      <c r="CQ52" s="316" t="str">
        <f>IF(OR(CR52="",CR52=0),"",MAX(CQ$5:CQ51)+1)</f>
        <v/>
      </c>
      <c r="CR52" s="316">
        <f>IFERROR(INDEX($AK$70:$AK$81, ROWS($CR$4:CR50)), IFERROR(INDEX($AO$70:$AO$81, ROWS($CR$4:CR50)-ROWS($AK$70:$AK$81)), IFERROR(INDEX($AS$70:$AS$81, ROWS($CR$4:CR50)-ROWS($AK$70:$AK$81)-ROWS($AO$70:$AO$81)),IFERROR(INDEX($AW$70:$AW$81, ROWS($CR$4:CR50)-ROWS($AK$70:$AK$81)-ROWS($AO$70:$AO$81)-ROWS($AS$70:$AS$81)),IFERROR(INDEX($BA$70:$BA$81, ROWS($CR$4:CR50)-ROWS($AK$70:$AK$81)-ROWS($AO$70:$AO$81)-ROWS($AS$70:$AS$81)-ROWS($AW$70:$AW$81)),IFERROR(INDEX($BE$70:$BE$81, ROWS($CR$4:CR50)-ROWS($AK$70:$AK$81)-ROWS($AO$70:$AO$81)-ROWS($AS$70:$AS$81)-ROWS($AW$70:$AW$81)-ROWS($BA$70:$BA$81)),IFERROR(INDEX($BI$70:$BI$81, ROWS($CR$4:CR50)-ROWS($AK$70:$AK$81)-ROWS($AO$70:$AO$81)-ROWS($AS$70:$AS$81)-ROWS($AW$70:$AW$81)-ROWS($BA$70:$BA$81)-ROWS($BE$70:$BE$81)), "")))))))</f>
        <v>0</v>
      </c>
      <c r="CS52" s="316" t="str">
        <f t="shared" ca="1" si="43"/>
        <v/>
      </c>
      <c r="CT52" s="413" t="str">
        <f t="shared" ca="1" si="44"/>
        <v/>
      </c>
      <c r="CU52" s="412" t="str">
        <f>IF(OR(CV52="",CV52=0),"",MAX(CU$5:CU51)+1)</f>
        <v/>
      </c>
      <c r="CV52" s="316" t="str">
        <f>IFERROR(INDEX($AJ$86:$AJ$97, ROWS($CV$4:CV50)), IFERROR(INDEX($AN$86:$AN$97, ROWS($CV$4:CV50)-ROWS($AJ$86:$AJ$97)), ""))</f>
        <v/>
      </c>
      <c r="CW52" s="316" t="str">
        <f t="shared" si="45"/>
        <v/>
      </c>
      <c r="CX52" s="316" t="str">
        <f>IF(OR(CY52="",CY52=0),"",MAX(CX$5:CX51)+1)</f>
        <v/>
      </c>
      <c r="CY52" s="316" t="str">
        <f>IFERROR(INDEX($AK$86:$AK$97, ROWS($CY$4:CY50)), IFERROR(INDEX($AO$86:$AO$97, ROWS($CY$4:CY50)-ROWS($AK$86:$AK$97)), ""))</f>
        <v/>
      </c>
      <c r="CZ52" s="316" t="str">
        <f t="shared" si="46"/>
        <v/>
      </c>
      <c r="DA52" s="413" t="str">
        <f t="shared" si="47"/>
        <v/>
      </c>
      <c r="DC52" s="438">
        <f ca="1">IF(OR(DD52="",DD52=0),"",MAX(DC$45:DC51)+1)</f>
        <v>6</v>
      </c>
      <c r="DD52" s="434" t="str">
        <f t="shared" ca="1" si="130"/>
        <v>Roth IRA</v>
      </c>
      <c r="DE52" s="413">
        <f t="shared" ca="1" si="131"/>
        <v>100</v>
      </c>
      <c r="DF52" s="431" t="str">
        <f ca="1">IF(OR(DG52="",DG52=0),"",MAX(DF$45:DF51)+1)</f>
        <v/>
      </c>
      <c r="DG52" s="412" t="str">
        <f t="shared" ca="1" si="132"/>
        <v/>
      </c>
      <c r="DH52" s="413" t="str">
        <f t="shared" ca="1" si="133"/>
        <v/>
      </c>
      <c r="DI52" s="412" t="str">
        <f t="shared" ca="1" si="134"/>
        <v>D. Store Card 2</v>
      </c>
      <c r="DJ52" s="413">
        <f t="shared" ca="1" si="135"/>
        <v>30</v>
      </c>
      <c r="DK52" s="412" t="str">
        <f t="shared" ca="1" si="136"/>
        <v/>
      </c>
      <c r="DL52" s="413" t="str">
        <f t="shared" ca="1" si="137"/>
        <v/>
      </c>
      <c r="DM52" s="292"/>
      <c r="DN52" s="1192" t="s">
        <v>505</v>
      </c>
      <c r="DO52" s="1193"/>
      <c r="DP52" s="443">
        <f ca="1">IF(DJ46="","",SUM(DJ46:DJ63))</f>
        <v>944.90000000000009</v>
      </c>
      <c r="DQ52" s="1192" t="s">
        <v>506</v>
      </c>
      <c r="DR52" s="1193"/>
      <c r="DS52" s="444">
        <f ca="1">IF(DL46="","",SUM(DL46:DL63))</f>
        <v>600</v>
      </c>
    </row>
    <row r="53" spans="16:123" ht="15.75" thickBot="1" x14ac:dyDescent="0.35">
      <c r="P53" s="1177"/>
      <c r="Q53" s="1178"/>
      <c r="R53" s="453"/>
      <c r="S53" s="402"/>
      <c r="T53"/>
      <c r="U53" s="1177"/>
      <c r="V53" s="1178"/>
      <c r="W53" s="453"/>
      <c r="X53" s="402"/>
      <c r="AC53" s="358" t="str">
        <f>IF('Data Entry'!H35="","",'Data Entry'!H35)</f>
        <v/>
      </c>
      <c r="AD53" s="356" t="str">
        <f>IF('Data Entry'!G35="","",'Data Entry'!G35)</f>
        <v/>
      </c>
      <c r="AE53" s="357" t="str">
        <f>IF('Data Entry'!J35="","",'Data Entry'!J35)</f>
        <v/>
      </c>
      <c r="AF53" s="402" t="str">
        <f>IF('Data Entry'!I35="","",'Data Entry'!I35)</f>
        <v/>
      </c>
      <c r="AI53" s="312"/>
      <c r="AJ53" s="313" t="s">
        <v>483</v>
      </c>
      <c r="AK53" s="313" t="s">
        <v>13</v>
      </c>
      <c r="AL53" s="314" t="s">
        <v>11</v>
      </c>
      <c r="AM53" s="312"/>
      <c r="AN53" s="313" t="s">
        <v>483</v>
      </c>
      <c r="AO53" s="313" t="s">
        <v>13</v>
      </c>
      <c r="AP53" s="314" t="s">
        <v>11</v>
      </c>
      <c r="AQ53" s="312"/>
      <c r="AR53" s="313" t="s">
        <v>483</v>
      </c>
      <c r="AS53" s="313" t="s">
        <v>13</v>
      </c>
      <c r="AT53" s="314" t="s">
        <v>11</v>
      </c>
      <c r="AU53" s="312"/>
      <c r="AV53" s="313" t="s">
        <v>483</v>
      </c>
      <c r="AW53" s="313" t="s">
        <v>13</v>
      </c>
      <c r="AX53" s="314" t="s">
        <v>11</v>
      </c>
      <c r="AY53" s="312"/>
      <c r="AZ53" s="313" t="s">
        <v>483</v>
      </c>
      <c r="BA53" s="313" t="s">
        <v>13</v>
      </c>
      <c r="BB53" s="314" t="s">
        <v>11</v>
      </c>
      <c r="BC53" s="312"/>
      <c r="BD53" s="313" t="s">
        <v>483</v>
      </c>
      <c r="BE53" s="313" t="s">
        <v>13</v>
      </c>
      <c r="BF53" s="314" t="s">
        <v>11</v>
      </c>
      <c r="BG53" s="312"/>
      <c r="BH53" s="313" t="s">
        <v>483</v>
      </c>
      <c r="BI53" s="313" t="s">
        <v>13</v>
      </c>
      <c r="BJ53" s="314" t="s">
        <v>11</v>
      </c>
      <c r="BL53" s="412" t="str">
        <f ca="1">IF(OR(BM53="",BM53=0),"",MAX(BL$5:BL52)+1)</f>
        <v/>
      </c>
      <c r="BM53" s="316" t="str">
        <f ca="1">IFERROR(INDEX($AJ$6:$AJ$17, ROWS(BM$4:$BM51)), IFERROR(INDEX($AN$6:$AN$17, ROWS(BM$4:$BM51)-ROWS($AJ$6:$AJ$17)), IFERROR(INDEX($AR$6:$AR$17, ROWS(BM$4:$BM51)-ROWS($AJ$6:$AJ$17)-ROWS($AN$6:$AN$17)),IFERROR(INDEX($AV$6:$AV$17, ROWS(BM$4:$BM51)-ROWS($AJ$6:$AJ$17)-ROWS($AN$6:$AN$17)-ROWS($AR$6:$AR$17)),IFERROR(INDEX($AZ$6:$AZ$17, ROWS(BM$4:$BM51)-ROWS($AJ$6:$AJ$17)-ROWS($AN$6:$AN$17)-ROWS($AR$6:$AR$17)-ROWS($AV$6:$AV$17)),IFERROR(INDEX($BD$6:$BD$17, ROWS(BM$4:$BM51)-ROWS($AJ$6:$AJ$17)-ROWS($AN$6:$AN$17)-ROWS($AR$6:$AR$17)-ROWS($AV$6:$AV$17)-ROWS($AZ$6:$AZ$17)),IFERROR(INDEX($BH$6:$BH$17, ROWS(BM$4:$BM51)-ROWS($AJ$6:$AJ$17)-ROWS($AN$6:$AN$17)-ROWS($AR$6:$AR$17)-ROWS($AV$6:$AV$17)-ROWS($AZ$6:$AZ$17)-ROWS($BD$6:$BD$17)), "")))))))</f>
        <v/>
      </c>
      <c r="BN53" s="316" t="str">
        <f t="shared" ca="1" si="30"/>
        <v/>
      </c>
      <c r="BO53" s="316" t="str">
        <f ca="1">IF(OR(BP53="",BP53=0),"",MAX(BO$5:BO52)+1)</f>
        <v/>
      </c>
      <c r="BP53" s="316" t="str">
        <f ca="1">IFERROR(INDEX($AK$6:$AK$17, ROWS($BP$4:BP51)), IFERROR(INDEX($AO$6:$AO$17, ROWS($BP$4:BP51)-ROWS($AK$6:$AK$17)), IFERROR(INDEX($AS$6:$AS$17, ROWS($BP$4:BP51)-ROWS($AK$6:$AK$17)-ROWS($AO$6:$AO$17)),IFERROR(INDEX($AW$6:$AW$17, ROWS($BP$4:BP51)-ROWS($AK$6:$AK$17)-ROWS($AO$6:$AO$17)-ROWS($AS$6:$AS$17)),IFERROR(INDEX($BA$6:$BA$17, ROWS($BP$4:BP51)-ROWS($AK$6:$AK$17)-ROWS($AO$6:$AO$17)-ROWS($AS$6:$AS$17)-ROWS($AW$6:$AW$17)),IFERROR(INDEX($BE$6:$BE$17, ROWS($BP$4:BP51)-ROWS($AK$6:$AK$17)-ROWS($AO$6:$AO$17)-ROWS($AS$6:$AS$17)-ROWS($AW$6:$AW$17)-ROWS($BA$6:$BA$17)),IFERROR(INDEX($BI$6:$BI$17, ROWS($BP$4:BP51)-ROWS($AK$6:$AK$17)-ROWS($AO$6:$AO$17)-ROWS($AS$6:$AS$17)-ROWS($AW$6:$AW$17)-ROWS($BA$6:$BA$17)-ROWS($BE$6:$BE$17)), "")))))))</f>
        <v/>
      </c>
      <c r="BQ53" s="316" t="str">
        <f t="shared" ca="1" si="31"/>
        <v/>
      </c>
      <c r="BR53" s="413" t="str">
        <f t="shared" ca="1" si="32"/>
        <v/>
      </c>
      <c r="BS53" s="412" t="str">
        <f ca="1">IF(OR(BT53="",BT53=0),"",MAX(BS$5:BS52)+1)</f>
        <v/>
      </c>
      <c r="BT53" s="316" t="str">
        <f ca="1">IFERROR(INDEX($AJ$22:$AJ$33, ROWS($BT$4:BT51)), IFERROR(INDEX($AN$22:$AN$33, ROWS($BT$4:BT51)-ROWS($AJ$22:$AJ$33)), IFERROR(INDEX($AR$22:$AR$33, ROWS($BT$4:BT51)-ROWS($AJ$22:$AJ$33)-ROWS($AN$22:$AN$33)),IFERROR(INDEX($AV$22:$AV$33, ROWS($BT$4:BT51)-ROWS($AJ$22:$AJ$33)-ROWS($AN$22:$AN$33)-ROWS($AR$22:$AR$33)),IFERROR(INDEX($AZ$22:$AZ$33, ROWS($BT$4:BT51)-ROWS($AJ$22:$AJ$33)-ROWS($AN$22:$AN$33)-ROWS($AR$22:$AR$33)-ROWS($AV$22:$AV$33)),IFERROR(INDEX($BD$22:$BD$33, ROWS($BT$4:BT51)-ROWS($AJ$22:$AJ$33)-ROWS($AN$22:$AN$33)-ROWS($AR$22:$AR$33)-ROWS($AV$22:$AV$33)-ROWS($AZ$22:$AZ$33)),IFERROR(INDEX($BH$22:$BH$33, ROWS($BT$4:BT51)-ROWS($AJ$22:$AJ$33)-ROWS($AN$22:$AN$33)-ROWS($AR$22:$AR$33)-ROWS($AV$22:$AV$33)-ROWS($AZ$22:$AZ$33)-ROWS($BD$22:$BD$33)), "")))))))</f>
        <v/>
      </c>
      <c r="BU53" s="316" t="str">
        <f t="shared" ca="1" si="33"/>
        <v/>
      </c>
      <c r="BV53" s="316" t="str">
        <f ca="1">IF(OR(BW53="",BW53=0),"",MAX(BV$5:BV52)+1)</f>
        <v/>
      </c>
      <c r="BW53" s="316" t="str">
        <f ca="1">IFERROR(INDEX($AK$22:$AK$33, ROWS($BW$4:BW51)), IFERROR(INDEX($AO$22:$AO$33, ROWS($BW$4:BW51)-ROWS($AK$22:$AK$33)), IFERROR(INDEX($AS$22:$AS$33, ROWS($BW$4:BW51)-ROWS($AK$22:$AK$33)-ROWS($AO$22:$AO$33)),IFERROR(INDEX($AW$22:$AW$33, ROWS($BW$4:BW51)-ROWS($AK$22:$AK$33)-ROWS($AO$22:$AO$33)-ROWS($AS$22:$AS$33)),IFERROR(INDEX($BA$22:$BA$33, ROWS($BW$4:BW51)-ROWS($AK$22:$AK$33)-ROWS($AO$22:$AO$33)-ROWS($AS$22:$AS$33)-ROWS($AW$22:$AW$33)),IFERROR(INDEX($BE$22:$BE$33, ROWS($BW$4:BW51)-ROWS($AK$22:$AK$33)-ROWS($AO$22:$AO$33)-ROWS($AS$22:$AS$33)-ROWS($AW$22:$AW$33)-ROWS($BA$22:$BA$33)),IFERROR(INDEX($BI$22:$BI$33, ROWS($BW$4:BW51)-ROWS($AK$22:$AK$33)-ROWS($AO$22:$AO$33)-ROWS($AS$22:$AS$33)-ROWS($AW$22:$AW$33)-ROWS($BA$22:$BA$33)-ROWS($BE$22:$BE$33)), "")))))))</f>
        <v/>
      </c>
      <c r="BX53" s="316" t="str">
        <f t="shared" ca="1" si="34"/>
        <v/>
      </c>
      <c r="BY53" s="413" t="str">
        <f t="shared" ca="1" si="35"/>
        <v/>
      </c>
      <c r="BZ53" s="412" t="str">
        <f ca="1">IF(OR(CA53="",CA53=0),"",MAX(BZ$5:BZ52)+1)</f>
        <v/>
      </c>
      <c r="CA53" s="316" t="str">
        <f ca="1">IFERROR(INDEX($AJ$38:$AJ$49, ROWS($CA$4:CA51)), IFERROR(INDEX($AN$38:$AN$49, ROWS($CA$4:CA51)-ROWS($AJ$38:$AJ$49)), IFERROR(INDEX($AR$38:$AR$49, ROWS($CA$4:CA51)-ROWS($AJ$38:$AJ$49)-ROWS($AN$38:$AN$49)),IFERROR(INDEX($AV$38:$AV$49, ROWS($CA$4:CA51)-ROWS($AJ$38:$AJ$49)-ROWS($AN$38:$AN$49)-ROWS($AR$38:$AR$49)),IFERROR(INDEX($AZ$38:$AZ$49, ROWS($CA$4:CA51)-ROWS($AJ$38:$AJ$49)-ROWS($AN$38:$AN$49)-ROWS($AR$38:$AR$49)-ROWS($AV$38:$AV$49)),IFERROR(INDEX($BD$38:$BD$49, ROWS($CA$4:CA51)-ROWS($AJ$38:$AJ$49)-ROWS($AN$38:$AN$49)-ROWS($AR$38:$AR$49)-ROWS($AV$38:$AV$49)-ROWS($AZ$38:$AZ$49)),IFERROR(INDEX($BH$38:$BH$49, ROWS($CA$4:CA51)-ROWS($AJ$38:$AJ$49)-ROWS($AN$38:$AN$49)-ROWS($AR$38:$AR$49)-ROWS($AV$38:$AV$49)-ROWS($AZ$38:$AZ$49)-ROWS($BD$38:$BD$49)), "")))))))</f>
        <v/>
      </c>
      <c r="CB53" s="316" t="str">
        <f t="shared" ca="1" si="36"/>
        <v/>
      </c>
      <c r="CC53" s="316" t="str">
        <f ca="1">IF(OR(CD53="",CD53=0),"",MAX(CC$5:CC52)+1)</f>
        <v/>
      </c>
      <c r="CD53" s="316" t="str">
        <f ca="1">IFERROR(INDEX($AK$38:$AK$49, ROWS($CD$4:CD51)), IFERROR(INDEX($AO$38:$AO$49, ROWS($CD$4:CD51)-ROWS($AK$38:$AK$49)), IFERROR(INDEX($AS$38:$AS$49, ROWS($CD$4:CD51)-ROWS($AK$38:$AK$49)-ROWS($AO$38:$AO$49)),IFERROR(INDEX($AW$38:$AW$49, ROWS($CD$4:CD51)-ROWS($AK$38:$AK$49)-ROWS($AO$38:$AO$49)-ROWS($AS$38:$AS$49)),IFERROR(INDEX($BA$38:$BA$49, ROWS($CD$4:CD51)-ROWS($AK$38:$AK$49)-ROWS($AO$38:$AO$49)-ROWS($AS$38:$AS$49)-ROWS($AW$38:$AW$49)),IFERROR(INDEX($BE$38:$BE$49, ROWS($CD$4:CD51)-ROWS($AK$38:$AK$49)-ROWS($AO$38:$AO$49)-ROWS($AS$38:$AS$49)-ROWS($AW$38:$AW$49)-ROWS($BA$38:$BA$49)),IFERROR(INDEX($BI$38:$BI$49, ROWS($CD$4:CD51)-ROWS($AK$38:$AK$49)-ROWS($AO$38:$AO$49)-ROWS($AS$38:$AS$49)-ROWS($AW$38:$AW$49)-ROWS($BA$38:$BA$49)-ROWS($BE$38:$BE$49)), "")))))))</f>
        <v/>
      </c>
      <c r="CE53" s="316" t="str">
        <f t="shared" ca="1" si="37"/>
        <v/>
      </c>
      <c r="CF53" s="413" t="str">
        <f t="shared" ca="1" si="38"/>
        <v/>
      </c>
      <c r="CG53" s="412" t="str">
        <f ca="1">IF(OR(CH53="",CH53=0),"",MAX(CG$5:CG52)+1)</f>
        <v/>
      </c>
      <c r="CH53" s="316" t="str">
        <f ca="1">IFERROR(INDEX($AJ$54:$AJ$65, ROWS($CH$4:CH51)), IFERROR(INDEX($AN$54:$AN$65, ROWS($CH$4:CH51)-ROWS($AJ$54:$AJ$65)), IFERROR(INDEX($AR$54:$AR$65, ROWS($CH$4:CH51)-ROWS($AJ$54:$AJ$65)-ROWS($AN$54:$AN$65)),IFERROR(INDEX($AV$54:$AV$65, ROWS($CH$4:CH51)-ROWS($AJ$54:$AJ$65)-ROWS($AN$54:$AN$65)-ROWS($AR$54:$AR$65)),IFERROR(INDEX($AZ$54:$AZ$65, ROWS($CH$4:CH51)-ROWS($AJ$54:$AJ$65)-ROWS($AN$54:$AN$65)-ROWS($AR$54:$AR$65)-ROWS($AV$54:$AV$65)),IFERROR(INDEX($BD$54:$BD$65, ROWS($CH$4:CH51)-ROWS($AJ$54:$AJ$65)-ROWS($AN$54:$AN$65)-ROWS($AR$54:$AR$65)-ROWS($AV$54:$AV$65)-ROWS($AZ$54:$AZ$65)),IFERROR(INDEX($BH$54:$BH$65, ROWS($CH$4:CH51)-ROWS($AJ$54:$AJ$65)-ROWS($AN$54:$AN$65)-ROWS($AR$54:$AR$65)-ROWS($AV$54:$AV$65)-ROWS($AZ$54:$AZ$65)-ROWS($BD$54:$BD$65)), "")))))))</f>
        <v/>
      </c>
      <c r="CI53" s="316" t="str">
        <f t="shared" ca="1" si="39"/>
        <v/>
      </c>
      <c r="CJ53" s="316" t="str">
        <f ca="1">IF(OR(CK53="",CK53=0),"",MAX(CJ$5:CJ52)+1)</f>
        <v/>
      </c>
      <c r="CK53" s="316" t="str">
        <f ca="1">IFERROR(INDEX($AK$54:$AK$65, ROWS($CK$4:CK51)), IFERROR(INDEX($AO$54:$AO$65, ROWS($CK$4:CK51)-ROWS($AK$54:$AK$65)), IFERROR(INDEX($AS$54:$AS$65, ROWS($CK$4:CK51)-ROWS($AK$54:$AK$65)-ROWS($AO$54:$AO$65)),IFERROR(INDEX($AW$54:$AW$65, ROWS($CK$4:CK51)-ROWS($AK$54:$AK$65)-ROWS($AO$54:$AO$65)-ROWS($AS$54:$AS$65)),IFERROR(INDEX($BA$54:$BA$65, ROWS($CK$4:CK51)-ROWS($AK$54:$AK$65)-ROWS($AO$54:$AO$65)-ROWS($AS$54:$AS$65)-ROWS($AW$54:$AW$65)),IFERROR(INDEX($BE$54:$BE$65, ROWS($CK$4:CK51)-ROWS($AK$54:$AK$65)-ROWS($AO$54:$AO$65)-ROWS($AS$54:$AS$65)-ROWS($AW$54:$AW$65)-ROWS($BA$54:$BA$65)),IFERROR(INDEX($BI$54:$BI$65, ROWS($CK$4:CK51)-ROWS($AK$54:$AK$65)-ROWS($AO$54:$AO$65)-ROWS($AS$54:$AS$65)-ROWS($AW$54:$AW$65)-ROWS($BA$54:$BA$65)-ROWS($BE$54:$BE$65)), "")))))))</f>
        <v/>
      </c>
      <c r="CL53" s="316" t="str">
        <f t="shared" ca="1" si="40"/>
        <v/>
      </c>
      <c r="CM53" s="413" t="str">
        <f t="shared" ca="1" si="41"/>
        <v/>
      </c>
      <c r="CN53" s="412" t="str">
        <f>IF(OR(CO53="",CO53=0),"",MAX(CN$5:CN52)+1)</f>
        <v/>
      </c>
      <c r="CO53" s="316">
        <f>IFERROR(INDEX($AJ$70:$AJ$81, ROWS($CO$4:CO51)), IFERROR(INDEX($AN$70:$AN$81, ROWS($CO$4:CO51)-ROWS($AJ$70:$AJ$81)), IFERROR(INDEX($AR$70:$AR$81, ROWS($CO$4:CO51)-ROWS($AJ$70:$AJ$81)-ROWS($AN$70:$AN$81)),IFERROR(INDEX($AV$70:$AV$81, ROWS($CO$4:CO51)-ROWS($AJ$70:$AJ$81)-ROWS($AN$70:$AN$81)-ROWS($AR$70:$AR$81)),IFERROR(INDEX($AZ$70:$AZ$81, ROWS($CO$4:CO51)-ROWS($AJ$70:$AJ$81)-ROWS($AN$70:$AN$81)-ROWS($AR$70:$AR$81)-ROWS($AV$70:$AV$81)),IFERROR(INDEX($BD$70:$BD$81, ROWS($CO$4:CO51)-ROWS($AJ$70:$AJ$81)-ROWS($AN$70:$AN$81)-ROWS($AR$70:$AR$81)-ROWS($AV$70:$AV$81)-ROWS($AZ$70:$AZ$81)),IFERROR(INDEX($BH$70:$BH$81, ROWS($CO$4:CO51)-ROWS($AJ$70:$AJ$81)-ROWS($AN$70:$AN$81)-ROWS($AR$70:$AR$81)-ROWS($AV$70:$AV$81)-ROWS($AZ$70:$AZ$81)-ROWS($BD$70:$BD$81)), "")))))))</f>
        <v>0</v>
      </c>
      <c r="CP53" s="316" t="str">
        <f t="shared" ca="1" si="42"/>
        <v/>
      </c>
      <c r="CQ53" s="316" t="str">
        <f>IF(OR(CR53="",CR53=0),"",MAX(CQ$5:CQ52)+1)</f>
        <v/>
      </c>
      <c r="CR53" s="316">
        <f>IFERROR(INDEX($AK$70:$AK$81, ROWS($CR$4:CR51)), IFERROR(INDEX($AO$70:$AO$81, ROWS($CR$4:CR51)-ROWS($AK$70:$AK$81)), IFERROR(INDEX($AS$70:$AS$81, ROWS($CR$4:CR51)-ROWS($AK$70:$AK$81)-ROWS($AO$70:$AO$81)),IFERROR(INDEX($AW$70:$AW$81, ROWS($CR$4:CR51)-ROWS($AK$70:$AK$81)-ROWS($AO$70:$AO$81)-ROWS($AS$70:$AS$81)),IFERROR(INDEX($BA$70:$BA$81, ROWS($CR$4:CR51)-ROWS($AK$70:$AK$81)-ROWS($AO$70:$AO$81)-ROWS($AS$70:$AS$81)-ROWS($AW$70:$AW$81)),IFERROR(INDEX($BE$70:$BE$81, ROWS($CR$4:CR51)-ROWS($AK$70:$AK$81)-ROWS($AO$70:$AO$81)-ROWS($AS$70:$AS$81)-ROWS($AW$70:$AW$81)-ROWS($BA$70:$BA$81)),IFERROR(INDEX($BI$70:$BI$81, ROWS($CR$4:CR51)-ROWS($AK$70:$AK$81)-ROWS($AO$70:$AO$81)-ROWS($AS$70:$AS$81)-ROWS($AW$70:$AW$81)-ROWS($BA$70:$BA$81)-ROWS($BE$70:$BE$81)), "")))))))</f>
        <v>0</v>
      </c>
      <c r="CS53" s="316" t="str">
        <f t="shared" ca="1" si="43"/>
        <v/>
      </c>
      <c r="CT53" s="413" t="str">
        <f t="shared" ca="1" si="44"/>
        <v/>
      </c>
      <c r="CU53" s="412" t="str">
        <f>IF(OR(CV53="",CV53=0),"",MAX(CU$5:CU52)+1)</f>
        <v/>
      </c>
      <c r="CV53" s="316" t="str">
        <f>IFERROR(INDEX($AJ$86:$AJ$97, ROWS($CV$4:CV51)), IFERROR(INDEX($AN$86:$AN$97, ROWS($CV$4:CV51)-ROWS($AJ$86:$AJ$97)), ""))</f>
        <v/>
      </c>
      <c r="CW53" s="316" t="str">
        <f t="shared" si="45"/>
        <v/>
      </c>
      <c r="CX53" s="316" t="str">
        <f>IF(OR(CY53="",CY53=0),"",MAX(CX$5:CX52)+1)</f>
        <v/>
      </c>
      <c r="CY53" s="316" t="str">
        <f>IFERROR(INDEX($AK$86:$AK$97, ROWS($CY$4:CY51)), IFERROR(INDEX($AO$86:$AO$97, ROWS($CY$4:CY51)-ROWS($AK$86:$AK$97)), ""))</f>
        <v/>
      </c>
      <c r="CZ53" s="316" t="str">
        <f t="shared" si="46"/>
        <v/>
      </c>
      <c r="DA53" s="413" t="str">
        <f t="shared" si="47"/>
        <v/>
      </c>
      <c r="DC53" s="438">
        <f ca="1">IF(OR(DD53="",DD53=0),"",MAX(DC$45:DC52)+1)</f>
        <v>7</v>
      </c>
      <c r="DD53" s="434" t="str">
        <f t="shared" ca="1" si="130"/>
        <v>D. Store Card 2</v>
      </c>
      <c r="DE53" s="413">
        <f t="shared" ca="1" si="131"/>
        <v>30</v>
      </c>
      <c r="DF53" s="431" t="str">
        <f ca="1">IF(OR(DG53="",DG53=0),"",MAX(DF$45:DF52)+1)</f>
        <v/>
      </c>
      <c r="DG53" s="412" t="str">
        <f t="shared" ca="1" si="132"/>
        <v/>
      </c>
      <c r="DH53" s="413" t="str">
        <f t="shared" ca="1" si="133"/>
        <v/>
      </c>
      <c r="DI53" s="412" t="str">
        <f t="shared" ca="1" si="134"/>
        <v>Car Payment 1</v>
      </c>
      <c r="DJ53" s="413">
        <f t="shared" ca="1" si="135"/>
        <v>350</v>
      </c>
      <c r="DK53" s="412" t="str">
        <f t="shared" ca="1" si="136"/>
        <v/>
      </c>
      <c r="DL53" s="413" t="str">
        <f t="shared" ca="1" si="137"/>
        <v/>
      </c>
      <c r="DM53" s="292"/>
      <c r="DN53" s="292"/>
      <c r="DO53" s="292"/>
      <c r="DP53" s="292"/>
      <c r="DQ53" s="292"/>
      <c r="DR53" s="292"/>
      <c r="DS53" s="292"/>
    </row>
    <row r="54" spans="16:123" x14ac:dyDescent="0.3">
      <c r="P54" s="1177"/>
      <c r="Q54" s="1178"/>
      <c r="R54" s="453"/>
      <c r="S54" s="402"/>
      <c r="T54"/>
      <c r="U54" s="1177"/>
      <c r="V54" s="1178"/>
      <c r="W54" s="453"/>
      <c r="X54" s="402"/>
      <c r="AC54" s="358" t="str">
        <f>IF('Data Entry'!H36="","",'Data Entry'!H36)</f>
        <v/>
      </c>
      <c r="AD54" s="356" t="str">
        <f>IF('Data Entry'!G36="","",'Data Entry'!G36)</f>
        <v/>
      </c>
      <c r="AE54" s="357" t="str">
        <f>IF('Data Entry'!J36="","",'Data Entry'!J36)</f>
        <v/>
      </c>
      <c r="AF54" s="402" t="str">
        <f>IF('Data Entry'!I36="","",'Data Entry'!I36)</f>
        <v/>
      </c>
      <c r="AI54" s="304">
        <f ca="1">IFERROR(MATCH($AI$52,OFFSET($AC$1,AI53,,1000),0)+AI53,"")</f>
        <v>9</v>
      </c>
      <c r="AJ54" s="305" t="str">
        <f t="shared" ref="AJ54:AJ65" ca="1" si="138">IFERROR(INDEX(AD:AD,AI54),"")</f>
        <v>Cellular</v>
      </c>
      <c r="AK54" s="306">
        <f t="shared" ref="AK54:AK65" ca="1" si="139">IFERROR(INDEX(AE:AE,AI54),"")</f>
        <v>225</v>
      </c>
      <c r="AL54" s="307" t="str">
        <f t="shared" ref="AL54:AL65" ca="1" si="140">IFERROR(INDEX(AF:AF,AI54),"")</f>
        <v>Monthly</v>
      </c>
      <c r="AM54" s="304">
        <f ca="1">IFERROR(MATCH($AM$52,OFFSET($AC$1,AM53,,1000),0)+AM53,"")</f>
        <v>65</v>
      </c>
      <c r="AN54" s="305" t="str">
        <f t="shared" ref="AN54:AN65" ca="1" si="141">IFERROR(INDEX(AD:AD,AM54),"")</f>
        <v>Paycheck 2</v>
      </c>
      <c r="AO54" s="306">
        <f t="shared" ref="AO54:AO65" ca="1" si="142">IFERROR(INDEX(AE:AE,AM54),"")</f>
        <v>400</v>
      </c>
      <c r="AP54" s="307" t="str">
        <f t="shared" ref="AP54:AP65" ca="1" si="143">IFERROR(INDEX(AF:AF,AM54),"")</f>
        <v>Income</v>
      </c>
      <c r="AQ54" s="304" t="str">
        <f ca="1">IFERROR(MATCH($AQ$52,OFFSET($AC$1,AQ53,,1000),0)+AQ53,"")</f>
        <v/>
      </c>
      <c r="AR54" s="305" t="str">
        <f t="shared" ref="AR54:AR65" ca="1" si="144">IFERROR(INDEX(AD:AD,AQ54),"")</f>
        <v/>
      </c>
      <c r="AS54" s="306" t="str">
        <f t="shared" ref="AS54:AS65" ca="1" si="145">IFERROR(INDEX(AE:AE,AQ54),"")</f>
        <v/>
      </c>
      <c r="AT54" s="307" t="str">
        <f t="shared" ref="AT54:AT65" ca="1" si="146">IFERROR(INDEX(AF:AF,AQ54),"")</f>
        <v/>
      </c>
      <c r="AU54" s="304">
        <f ca="1">IFERROR(MATCH($AU$52,OFFSET($AC$1,AU53,,1000),0)+AU53,"")</f>
        <v>69</v>
      </c>
      <c r="AV54" s="305" t="str">
        <f t="shared" ref="AV54:AV65" ca="1" si="147">IFERROR(INDEX(AD:AD,AU54),"")</f>
        <v>Paycheck 3</v>
      </c>
      <c r="AW54" s="306">
        <f t="shared" ref="AW54:AW65" ca="1" si="148">IFERROR(INDEX(AE:AE,AU54),"")</f>
        <v>700</v>
      </c>
      <c r="AX54" s="307" t="str">
        <f t="shared" ref="AX54:AX65" ca="1" si="149">IFERROR(INDEX(AF:AF,AU54),"")</f>
        <v>Income</v>
      </c>
      <c r="AY54" s="304" t="str">
        <f ca="1">IFERROR(MATCH($AY$52,OFFSET($AC$1,AY53,,1000),0)+AY53,"")</f>
        <v/>
      </c>
      <c r="AZ54" s="305" t="str">
        <f t="shared" ref="AZ54:AZ65" ca="1" si="150">IFERROR(INDEX(AD:AD,AY54),"")</f>
        <v/>
      </c>
      <c r="BA54" s="306" t="str">
        <f t="shared" ref="BA54:BA65" ca="1" si="151">IFERROR(INDEX(AE:AE,AY54),"")</f>
        <v/>
      </c>
      <c r="BB54" s="307" t="str">
        <f t="shared" ref="BB54:BB65" ca="1" si="152">IFERROR(INDEX(AF:AF,AY54),"")</f>
        <v/>
      </c>
      <c r="BC54" s="304">
        <f ca="1">IFERROR(MATCH($BC$52,OFFSET($AC$1,BC53,,1000),0)+BC53,"")</f>
        <v>62</v>
      </c>
      <c r="BD54" s="305" t="str">
        <f t="shared" ref="BD54:BD65" ca="1" si="153">IFERROR(INDEX(AD:AD,BC54),"")</f>
        <v>Paycheck 1</v>
      </c>
      <c r="BE54" s="306">
        <f t="shared" ref="BE54:BE65" ca="1" si="154">IFERROR(INDEX(AE:AE,BC54),"")</f>
        <v>850</v>
      </c>
      <c r="BF54" s="307" t="str">
        <f t="shared" ref="BF54:BF65" ca="1" si="155">IFERROR(INDEX(AF:AF,BC54),"")</f>
        <v>Income</v>
      </c>
      <c r="BG54" s="304">
        <f ca="1">IFERROR(MATCH($BG$52,OFFSET($AC$1,BG53,,1000),0)+BG53,"")</f>
        <v>28</v>
      </c>
      <c r="BH54" s="305" t="str">
        <f t="shared" ref="BH54:BH65" ca="1" si="156">IFERROR(INDEX(AD:AD,BG54),"")</f>
        <v>Credit Card 1</v>
      </c>
      <c r="BI54" s="306">
        <f t="shared" ref="BI54:BI65" ca="1" si="157">IFERROR(INDEX(AE:AE,BG54),"")</f>
        <v>50</v>
      </c>
      <c r="BJ54" s="307">
        <f t="shared" ref="BJ54:BJ65" ca="1" si="158">IFERROR(INDEX(AF:AF,BG54),"")</f>
        <v>800</v>
      </c>
      <c r="BL54" s="412" t="str">
        <f ca="1">IF(OR(BM54="",BM54=0),"",MAX(BL$5:BL53)+1)</f>
        <v/>
      </c>
      <c r="BM54" s="316" t="str">
        <f ca="1">IFERROR(INDEX($AJ$6:$AJ$17, ROWS(BM$4:$BM52)), IFERROR(INDEX($AN$6:$AN$17, ROWS(BM$4:$BM52)-ROWS($AJ$6:$AJ$17)), IFERROR(INDEX($AR$6:$AR$17, ROWS(BM$4:$BM52)-ROWS($AJ$6:$AJ$17)-ROWS($AN$6:$AN$17)),IFERROR(INDEX($AV$6:$AV$17, ROWS(BM$4:$BM52)-ROWS($AJ$6:$AJ$17)-ROWS($AN$6:$AN$17)-ROWS($AR$6:$AR$17)),IFERROR(INDEX($AZ$6:$AZ$17, ROWS(BM$4:$BM52)-ROWS($AJ$6:$AJ$17)-ROWS($AN$6:$AN$17)-ROWS($AR$6:$AR$17)-ROWS($AV$6:$AV$17)),IFERROR(INDEX($BD$6:$BD$17, ROWS(BM$4:$BM52)-ROWS($AJ$6:$AJ$17)-ROWS($AN$6:$AN$17)-ROWS($AR$6:$AR$17)-ROWS($AV$6:$AV$17)-ROWS($AZ$6:$AZ$17)),IFERROR(INDEX($BH$6:$BH$17, ROWS(BM$4:$BM52)-ROWS($AJ$6:$AJ$17)-ROWS($AN$6:$AN$17)-ROWS($AR$6:$AR$17)-ROWS($AV$6:$AV$17)-ROWS($AZ$6:$AZ$17)-ROWS($BD$6:$BD$17)), "")))))))</f>
        <v/>
      </c>
      <c r="BN54" s="316" t="str">
        <f t="shared" ca="1" si="30"/>
        <v/>
      </c>
      <c r="BO54" s="316" t="str">
        <f ca="1">IF(OR(BP54="",BP54=0),"",MAX(BO$5:BO53)+1)</f>
        <v/>
      </c>
      <c r="BP54" s="316" t="str">
        <f ca="1">IFERROR(INDEX($AK$6:$AK$17, ROWS($BP$4:BP52)), IFERROR(INDEX($AO$6:$AO$17, ROWS($BP$4:BP52)-ROWS($AK$6:$AK$17)), IFERROR(INDEX($AS$6:$AS$17, ROWS($BP$4:BP52)-ROWS($AK$6:$AK$17)-ROWS($AO$6:$AO$17)),IFERROR(INDEX($AW$6:$AW$17, ROWS($BP$4:BP52)-ROWS($AK$6:$AK$17)-ROWS($AO$6:$AO$17)-ROWS($AS$6:$AS$17)),IFERROR(INDEX($BA$6:$BA$17, ROWS($BP$4:BP52)-ROWS($AK$6:$AK$17)-ROWS($AO$6:$AO$17)-ROWS($AS$6:$AS$17)-ROWS($AW$6:$AW$17)),IFERROR(INDEX($BE$6:$BE$17, ROWS($BP$4:BP52)-ROWS($AK$6:$AK$17)-ROWS($AO$6:$AO$17)-ROWS($AS$6:$AS$17)-ROWS($AW$6:$AW$17)-ROWS($BA$6:$BA$17)),IFERROR(INDEX($BI$6:$BI$17, ROWS($BP$4:BP52)-ROWS($AK$6:$AK$17)-ROWS($AO$6:$AO$17)-ROWS($AS$6:$AS$17)-ROWS($AW$6:$AW$17)-ROWS($BA$6:$BA$17)-ROWS($BE$6:$BE$17)), "")))))))</f>
        <v/>
      </c>
      <c r="BQ54" s="316" t="str">
        <f t="shared" ca="1" si="31"/>
        <v/>
      </c>
      <c r="BR54" s="413" t="str">
        <f t="shared" ca="1" si="32"/>
        <v/>
      </c>
      <c r="BS54" s="412" t="str">
        <f ca="1">IF(OR(BT54="",BT54=0),"",MAX(BS$5:BS53)+1)</f>
        <v/>
      </c>
      <c r="BT54" s="316" t="str">
        <f ca="1">IFERROR(INDEX($AJ$22:$AJ$33, ROWS($BT$4:BT52)), IFERROR(INDEX($AN$22:$AN$33, ROWS($BT$4:BT52)-ROWS($AJ$22:$AJ$33)), IFERROR(INDEX($AR$22:$AR$33, ROWS($BT$4:BT52)-ROWS($AJ$22:$AJ$33)-ROWS($AN$22:$AN$33)),IFERROR(INDEX($AV$22:$AV$33, ROWS($BT$4:BT52)-ROWS($AJ$22:$AJ$33)-ROWS($AN$22:$AN$33)-ROWS($AR$22:$AR$33)),IFERROR(INDEX($AZ$22:$AZ$33, ROWS($BT$4:BT52)-ROWS($AJ$22:$AJ$33)-ROWS($AN$22:$AN$33)-ROWS($AR$22:$AR$33)-ROWS($AV$22:$AV$33)),IFERROR(INDEX($BD$22:$BD$33, ROWS($BT$4:BT52)-ROWS($AJ$22:$AJ$33)-ROWS($AN$22:$AN$33)-ROWS($AR$22:$AR$33)-ROWS($AV$22:$AV$33)-ROWS($AZ$22:$AZ$33)),IFERROR(INDEX($BH$22:$BH$33, ROWS($BT$4:BT52)-ROWS($AJ$22:$AJ$33)-ROWS($AN$22:$AN$33)-ROWS($AR$22:$AR$33)-ROWS($AV$22:$AV$33)-ROWS($AZ$22:$AZ$33)-ROWS($BD$22:$BD$33)), "")))))))</f>
        <v/>
      </c>
      <c r="BU54" s="316" t="str">
        <f t="shared" ca="1" si="33"/>
        <v/>
      </c>
      <c r="BV54" s="316" t="str">
        <f ca="1">IF(OR(BW54="",BW54=0),"",MAX(BV$5:BV53)+1)</f>
        <v/>
      </c>
      <c r="BW54" s="316" t="str">
        <f ca="1">IFERROR(INDEX($AK$22:$AK$33, ROWS($BW$4:BW52)), IFERROR(INDEX($AO$22:$AO$33, ROWS($BW$4:BW52)-ROWS($AK$22:$AK$33)), IFERROR(INDEX($AS$22:$AS$33, ROWS($BW$4:BW52)-ROWS($AK$22:$AK$33)-ROWS($AO$22:$AO$33)),IFERROR(INDEX($AW$22:$AW$33, ROWS($BW$4:BW52)-ROWS($AK$22:$AK$33)-ROWS($AO$22:$AO$33)-ROWS($AS$22:$AS$33)),IFERROR(INDEX($BA$22:$BA$33, ROWS($BW$4:BW52)-ROWS($AK$22:$AK$33)-ROWS($AO$22:$AO$33)-ROWS($AS$22:$AS$33)-ROWS($AW$22:$AW$33)),IFERROR(INDEX($BE$22:$BE$33, ROWS($BW$4:BW52)-ROWS($AK$22:$AK$33)-ROWS($AO$22:$AO$33)-ROWS($AS$22:$AS$33)-ROWS($AW$22:$AW$33)-ROWS($BA$22:$BA$33)),IFERROR(INDEX($BI$22:$BI$33, ROWS($BW$4:BW52)-ROWS($AK$22:$AK$33)-ROWS($AO$22:$AO$33)-ROWS($AS$22:$AS$33)-ROWS($AW$22:$AW$33)-ROWS($BA$22:$BA$33)-ROWS($BE$22:$BE$33)), "")))))))</f>
        <v/>
      </c>
      <c r="BX54" s="316" t="str">
        <f t="shared" ca="1" si="34"/>
        <v/>
      </c>
      <c r="BY54" s="413" t="str">
        <f t="shared" ca="1" si="35"/>
        <v/>
      </c>
      <c r="BZ54" s="412" t="str">
        <f ca="1">IF(OR(CA54="",CA54=0),"",MAX(BZ$5:BZ53)+1)</f>
        <v/>
      </c>
      <c r="CA54" s="316" t="str">
        <f ca="1">IFERROR(INDEX($AJ$38:$AJ$49, ROWS($CA$4:CA52)), IFERROR(INDEX($AN$38:$AN$49, ROWS($CA$4:CA52)-ROWS($AJ$38:$AJ$49)), IFERROR(INDEX($AR$38:$AR$49, ROWS($CA$4:CA52)-ROWS($AJ$38:$AJ$49)-ROWS($AN$38:$AN$49)),IFERROR(INDEX($AV$38:$AV$49, ROWS($CA$4:CA52)-ROWS($AJ$38:$AJ$49)-ROWS($AN$38:$AN$49)-ROWS($AR$38:$AR$49)),IFERROR(INDEX($AZ$38:$AZ$49, ROWS($CA$4:CA52)-ROWS($AJ$38:$AJ$49)-ROWS($AN$38:$AN$49)-ROWS($AR$38:$AR$49)-ROWS($AV$38:$AV$49)),IFERROR(INDEX($BD$38:$BD$49, ROWS($CA$4:CA52)-ROWS($AJ$38:$AJ$49)-ROWS($AN$38:$AN$49)-ROWS($AR$38:$AR$49)-ROWS($AV$38:$AV$49)-ROWS($AZ$38:$AZ$49)),IFERROR(INDEX($BH$38:$BH$49, ROWS($CA$4:CA52)-ROWS($AJ$38:$AJ$49)-ROWS($AN$38:$AN$49)-ROWS($AR$38:$AR$49)-ROWS($AV$38:$AV$49)-ROWS($AZ$38:$AZ$49)-ROWS($BD$38:$BD$49)), "")))))))</f>
        <v/>
      </c>
      <c r="CB54" s="316" t="str">
        <f t="shared" ca="1" si="36"/>
        <v/>
      </c>
      <c r="CC54" s="316" t="str">
        <f ca="1">IF(OR(CD54="",CD54=0),"",MAX(CC$5:CC53)+1)</f>
        <v/>
      </c>
      <c r="CD54" s="316" t="str">
        <f ca="1">IFERROR(INDEX($AK$38:$AK$49, ROWS($CD$4:CD52)), IFERROR(INDEX($AO$38:$AO$49, ROWS($CD$4:CD52)-ROWS($AK$38:$AK$49)), IFERROR(INDEX($AS$38:$AS$49, ROWS($CD$4:CD52)-ROWS($AK$38:$AK$49)-ROWS($AO$38:$AO$49)),IFERROR(INDEX($AW$38:$AW$49, ROWS($CD$4:CD52)-ROWS($AK$38:$AK$49)-ROWS($AO$38:$AO$49)-ROWS($AS$38:$AS$49)),IFERROR(INDEX($BA$38:$BA$49, ROWS($CD$4:CD52)-ROWS($AK$38:$AK$49)-ROWS($AO$38:$AO$49)-ROWS($AS$38:$AS$49)-ROWS($AW$38:$AW$49)),IFERROR(INDEX($BE$38:$BE$49, ROWS($CD$4:CD52)-ROWS($AK$38:$AK$49)-ROWS($AO$38:$AO$49)-ROWS($AS$38:$AS$49)-ROWS($AW$38:$AW$49)-ROWS($BA$38:$BA$49)),IFERROR(INDEX($BI$38:$BI$49, ROWS($CD$4:CD52)-ROWS($AK$38:$AK$49)-ROWS($AO$38:$AO$49)-ROWS($AS$38:$AS$49)-ROWS($AW$38:$AW$49)-ROWS($BA$38:$BA$49)-ROWS($BE$38:$BE$49)), "")))))))</f>
        <v/>
      </c>
      <c r="CE54" s="316" t="str">
        <f t="shared" ca="1" si="37"/>
        <v/>
      </c>
      <c r="CF54" s="413" t="str">
        <f t="shared" ca="1" si="38"/>
        <v/>
      </c>
      <c r="CG54" s="412" t="str">
        <f ca="1">IF(OR(CH54="",CH54=0),"",MAX(CG$5:CG53)+1)</f>
        <v/>
      </c>
      <c r="CH54" s="316" t="str">
        <f ca="1">IFERROR(INDEX($AJ$54:$AJ$65, ROWS($CH$4:CH52)), IFERROR(INDEX($AN$54:$AN$65, ROWS($CH$4:CH52)-ROWS($AJ$54:$AJ$65)), IFERROR(INDEX($AR$54:$AR$65, ROWS($CH$4:CH52)-ROWS($AJ$54:$AJ$65)-ROWS($AN$54:$AN$65)),IFERROR(INDEX($AV$54:$AV$65, ROWS($CH$4:CH52)-ROWS($AJ$54:$AJ$65)-ROWS($AN$54:$AN$65)-ROWS($AR$54:$AR$65)),IFERROR(INDEX($AZ$54:$AZ$65, ROWS($CH$4:CH52)-ROWS($AJ$54:$AJ$65)-ROWS($AN$54:$AN$65)-ROWS($AR$54:$AR$65)-ROWS($AV$54:$AV$65)),IFERROR(INDEX($BD$54:$BD$65, ROWS($CH$4:CH52)-ROWS($AJ$54:$AJ$65)-ROWS($AN$54:$AN$65)-ROWS($AR$54:$AR$65)-ROWS($AV$54:$AV$65)-ROWS($AZ$54:$AZ$65)),IFERROR(INDEX($BH$54:$BH$65, ROWS($CH$4:CH52)-ROWS($AJ$54:$AJ$65)-ROWS($AN$54:$AN$65)-ROWS($AR$54:$AR$65)-ROWS($AV$54:$AV$65)-ROWS($AZ$54:$AZ$65)-ROWS($BD$54:$BD$65)), "")))))))</f>
        <v/>
      </c>
      <c r="CI54" s="316" t="str">
        <f t="shared" ca="1" si="39"/>
        <v/>
      </c>
      <c r="CJ54" s="316" t="str">
        <f ca="1">IF(OR(CK54="",CK54=0),"",MAX(CJ$5:CJ53)+1)</f>
        <v/>
      </c>
      <c r="CK54" s="316" t="str">
        <f ca="1">IFERROR(INDEX($AK$54:$AK$65, ROWS($CK$4:CK52)), IFERROR(INDEX($AO$54:$AO$65, ROWS($CK$4:CK52)-ROWS($AK$54:$AK$65)), IFERROR(INDEX($AS$54:$AS$65, ROWS($CK$4:CK52)-ROWS($AK$54:$AK$65)-ROWS($AO$54:$AO$65)),IFERROR(INDEX($AW$54:$AW$65, ROWS($CK$4:CK52)-ROWS($AK$54:$AK$65)-ROWS($AO$54:$AO$65)-ROWS($AS$54:$AS$65)),IFERROR(INDEX($BA$54:$BA$65, ROWS($CK$4:CK52)-ROWS($AK$54:$AK$65)-ROWS($AO$54:$AO$65)-ROWS($AS$54:$AS$65)-ROWS($AW$54:$AW$65)),IFERROR(INDEX($BE$54:$BE$65, ROWS($CK$4:CK52)-ROWS($AK$54:$AK$65)-ROWS($AO$54:$AO$65)-ROWS($AS$54:$AS$65)-ROWS($AW$54:$AW$65)-ROWS($BA$54:$BA$65)),IFERROR(INDEX($BI$54:$BI$65, ROWS($CK$4:CK52)-ROWS($AK$54:$AK$65)-ROWS($AO$54:$AO$65)-ROWS($AS$54:$AS$65)-ROWS($AW$54:$AW$65)-ROWS($BA$54:$BA$65)-ROWS($BE$54:$BE$65)), "")))))))</f>
        <v/>
      </c>
      <c r="CL54" s="316" t="str">
        <f t="shared" ca="1" si="40"/>
        <v/>
      </c>
      <c r="CM54" s="413" t="str">
        <f t="shared" ca="1" si="41"/>
        <v/>
      </c>
      <c r="CN54" s="412" t="str">
        <f>IF(OR(CO54="",CO54=0),"",MAX(CN$5:CN53)+1)</f>
        <v/>
      </c>
      <c r="CO54" s="316">
        <f>IFERROR(INDEX($AJ$70:$AJ$81, ROWS($CO$4:CO52)), IFERROR(INDEX($AN$70:$AN$81, ROWS($CO$4:CO52)-ROWS($AJ$70:$AJ$81)), IFERROR(INDEX($AR$70:$AR$81, ROWS($CO$4:CO52)-ROWS($AJ$70:$AJ$81)-ROWS($AN$70:$AN$81)),IFERROR(INDEX($AV$70:$AV$81, ROWS($CO$4:CO52)-ROWS($AJ$70:$AJ$81)-ROWS($AN$70:$AN$81)-ROWS($AR$70:$AR$81)),IFERROR(INDEX($AZ$70:$AZ$81, ROWS($CO$4:CO52)-ROWS($AJ$70:$AJ$81)-ROWS($AN$70:$AN$81)-ROWS($AR$70:$AR$81)-ROWS($AV$70:$AV$81)),IFERROR(INDEX($BD$70:$BD$81, ROWS($CO$4:CO52)-ROWS($AJ$70:$AJ$81)-ROWS($AN$70:$AN$81)-ROWS($AR$70:$AR$81)-ROWS($AV$70:$AV$81)-ROWS($AZ$70:$AZ$81)),IFERROR(INDEX($BH$70:$BH$81, ROWS($CO$4:CO52)-ROWS($AJ$70:$AJ$81)-ROWS($AN$70:$AN$81)-ROWS($AR$70:$AR$81)-ROWS($AV$70:$AV$81)-ROWS($AZ$70:$AZ$81)-ROWS($BD$70:$BD$81)), "")))))))</f>
        <v>0</v>
      </c>
      <c r="CP54" s="316" t="str">
        <f t="shared" ca="1" si="42"/>
        <v/>
      </c>
      <c r="CQ54" s="316" t="str">
        <f>IF(OR(CR54="",CR54=0),"",MAX(CQ$5:CQ53)+1)</f>
        <v/>
      </c>
      <c r="CR54" s="316">
        <f>IFERROR(INDEX($AK$70:$AK$81, ROWS($CR$4:CR52)), IFERROR(INDEX($AO$70:$AO$81, ROWS($CR$4:CR52)-ROWS($AK$70:$AK$81)), IFERROR(INDEX($AS$70:$AS$81, ROWS($CR$4:CR52)-ROWS($AK$70:$AK$81)-ROWS($AO$70:$AO$81)),IFERROR(INDEX($AW$70:$AW$81, ROWS($CR$4:CR52)-ROWS($AK$70:$AK$81)-ROWS($AO$70:$AO$81)-ROWS($AS$70:$AS$81)),IFERROR(INDEX($BA$70:$BA$81, ROWS($CR$4:CR52)-ROWS($AK$70:$AK$81)-ROWS($AO$70:$AO$81)-ROWS($AS$70:$AS$81)-ROWS($AW$70:$AW$81)),IFERROR(INDEX($BE$70:$BE$81, ROWS($CR$4:CR52)-ROWS($AK$70:$AK$81)-ROWS($AO$70:$AO$81)-ROWS($AS$70:$AS$81)-ROWS($AW$70:$AW$81)-ROWS($BA$70:$BA$81)),IFERROR(INDEX($BI$70:$BI$81, ROWS($CR$4:CR52)-ROWS($AK$70:$AK$81)-ROWS($AO$70:$AO$81)-ROWS($AS$70:$AS$81)-ROWS($AW$70:$AW$81)-ROWS($BA$70:$BA$81)-ROWS($BE$70:$BE$81)), "")))))))</f>
        <v>0</v>
      </c>
      <c r="CS54" s="316" t="str">
        <f t="shared" ca="1" si="43"/>
        <v/>
      </c>
      <c r="CT54" s="413" t="str">
        <f t="shared" ca="1" si="44"/>
        <v/>
      </c>
      <c r="CU54" s="412" t="str">
        <f>IF(OR(CV54="",CV54=0),"",MAX(CU$5:CU53)+1)</f>
        <v/>
      </c>
      <c r="CV54" s="316" t="str">
        <f>IFERROR(INDEX($AJ$86:$AJ$97, ROWS($CV$4:CV52)), IFERROR(INDEX($AN$86:$AN$97, ROWS($CV$4:CV52)-ROWS($AJ$86:$AJ$97)), ""))</f>
        <v/>
      </c>
      <c r="CW54" s="316" t="str">
        <f t="shared" si="45"/>
        <v/>
      </c>
      <c r="CX54" s="316" t="str">
        <f>IF(OR(CY54="",CY54=0),"",MAX(CX$5:CX53)+1)</f>
        <v/>
      </c>
      <c r="CY54" s="316" t="str">
        <f>IFERROR(INDEX($AK$86:$AK$97, ROWS($CY$4:CY52)), IFERROR(INDEX($AO$86:$AO$97, ROWS($CY$4:CY52)-ROWS($AK$86:$AK$97)), ""))</f>
        <v/>
      </c>
      <c r="CZ54" s="316" t="str">
        <f t="shared" si="46"/>
        <v/>
      </c>
      <c r="DA54" s="413" t="str">
        <f t="shared" si="47"/>
        <v/>
      </c>
      <c r="DC54" s="438">
        <f ca="1">IF(OR(DD54="",DD54=0),"",MAX(DC$45:DC53)+1)</f>
        <v>8</v>
      </c>
      <c r="DD54" s="434" t="str">
        <f t="shared" ca="1" si="130"/>
        <v>Car Payment 1</v>
      </c>
      <c r="DE54" s="413">
        <f t="shared" ca="1" si="131"/>
        <v>350</v>
      </c>
      <c r="DF54" s="431" t="str">
        <f ca="1">IF(OR(DG54="",DG54=0),"",MAX(DF$45:DF53)+1)</f>
        <v/>
      </c>
      <c r="DG54" s="412" t="str">
        <f t="shared" ca="1" si="132"/>
        <v/>
      </c>
      <c r="DH54" s="413" t="str">
        <f t="shared" ca="1" si="133"/>
        <v/>
      </c>
      <c r="DI54" s="412" t="str">
        <f t="shared" ca="1" si="134"/>
        <v>Car Payment 2</v>
      </c>
      <c r="DJ54" s="413">
        <f t="shared" ca="1" si="135"/>
        <v>200</v>
      </c>
      <c r="DK54" s="412" t="str">
        <f t="shared" ca="1" si="136"/>
        <v/>
      </c>
      <c r="DL54" s="413" t="str">
        <f t="shared" ca="1" si="137"/>
        <v/>
      </c>
      <c r="DM54" s="292"/>
      <c r="DN54" s="292"/>
      <c r="DO54" s="292"/>
      <c r="DP54" s="292"/>
      <c r="DQ54" s="292"/>
      <c r="DR54" s="292"/>
      <c r="DS54" s="292"/>
    </row>
    <row r="55" spans="16:123" x14ac:dyDescent="0.3">
      <c r="P55" s="1177"/>
      <c r="Q55" s="1178"/>
      <c r="R55" s="453"/>
      <c r="S55" s="402"/>
      <c r="T55"/>
      <c r="U55" s="1177"/>
      <c r="V55" s="1178"/>
      <c r="W55" s="453"/>
      <c r="X55" s="402"/>
      <c r="AC55" s="358" t="str">
        <f>IF('Data Entry'!H37="","",'Data Entry'!H37)</f>
        <v/>
      </c>
      <c r="AD55" s="356" t="str">
        <f>IF('Data Entry'!G37="","",'Data Entry'!G37)</f>
        <v/>
      </c>
      <c r="AE55" s="357" t="str">
        <f>IF('Data Entry'!J37="","",'Data Entry'!J37)</f>
        <v/>
      </c>
      <c r="AF55" s="402" t="str">
        <f>IF('Data Entry'!I37="","",'Data Entry'!I37)</f>
        <v/>
      </c>
      <c r="AI55" s="304">
        <f t="shared" ref="AI55:AI65" ca="1" si="159">IFERROR(MATCH($AI$52,OFFSET($AC$1,AI54,,1000),0)+AI54,"")</f>
        <v>29</v>
      </c>
      <c r="AJ55" s="305" t="str">
        <f t="shared" ca="1" si="138"/>
        <v>Credit Card 2</v>
      </c>
      <c r="AK55" s="306">
        <f t="shared" ca="1" si="139"/>
        <v>60</v>
      </c>
      <c r="AL55" s="307">
        <f t="shared" ca="1" si="140"/>
        <v>1400</v>
      </c>
      <c r="AM55" s="304">
        <f t="shared" ref="AM55:AM65" ca="1" si="160">IFERROR(MATCH($AM$52,OFFSET($AC$1,AM54,,1000),0)+AM54,"")</f>
        <v>131</v>
      </c>
      <c r="AN55" s="305" t="str">
        <f t="shared" ca="1" si="141"/>
        <v>Car 2 Gas</v>
      </c>
      <c r="AO55" s="306">
        <f t="shared" ca="1" si="142"/>
        <v>80</v>
      </c>
      <c r="AP55" s="307" t="str">
        <f t="shared" ca="1" si="143"/>
        <v>Liquid Bills</v>
      </c>
      <c r="AQ55" s="304" t="str">
        <f t="shared" ref="AQ55:AQ65" ca="1" si="161">IFERROR(MATCH($AQ$52,OFFSET($AC$1,AQ54,,1000),0)+AQ54,"")</f>
        <v/>
      </c>
      <c r="AR55" s="305" t="str">
        <f t="shared" ca="1" si="144"/>
        <v/>
      </c>
      <c r="AS55" s="306" t="str">
        <f t="shared" ca="1" si="145"/>
        <v/>
      </c>
      <c r="AT55" s="307" t="str">
        <f t="shared" ca="1" si="146"/>
        <v/>
      </c>
      <c r="AU55" s="304" t="str">
        <f t="shared" ref="AU55:AU65" ca="1" si="162">IFERROR(MATCH($AU$52,OFFSET($AC$1,AU54,,1000),0)+AU54,"")</f>
        <v/>
      </c>
      <c r="AV55" s="305" t="str">
        <f t="shared" ca="1" si="147"/>
        <v/>
      </c>
      <c r="AW55" s="306" t="str">
        <f t="shared" ca="1" si="148"/>
        <v/>
      </c>
      <c r="AX55" s="307" t="str">
        <f t="shared" ca="1" si="149"/>
        <v/>
      </c>
      <c r="AY55" s="304" t="str">
        <f t="shared" ref="AY55:AY65" ca="1" si="163">IFERROR(MATCH($AY$52,OFFSET($AC$1,AY54,,1000),0)+AY54,"")</f>
        <v/>
      </c>
      <c r="AZ55" s="305" t="str">
        <f t="shared" ca="1" si="150"/>
        <v/>
      </c>
      <c r="BA55" s="306" t="str">
        <f t="shared" ca="1" si="151"/>
        <v/>
      </c>
      <c r="BB55" s="307" t="str">
        <f t="shared" ca="1" si="152"/>
        <v/>
      </c>
      <c r="BC55" s="304" t="str">
        <f t="shared" ref="BC55:BC65" ca="1" si="164">IFERROR(MATCH($BC$52,OFFSET($AC$1,BC54,,1000),0)+BC54,"")</f>
        <v/>
      </c>
      <c r="BD55" s="305" t="str">
        <f t="shared" ca="1" si="153"/>
        <v/>
      </c>
      <c r="BE55" s="306" t="str">
        <f t="shared" ca="1" si="154"/>
        <v/>
      </c>
      <c r="BF55" s="307" t="str">
        <f t="shared" ca="1" si="155"/>
        <v/>
      </c>
      <c r="BG55" s="304">
        <f t="shared" ref="BG55:BG65" ca="1" si="165">IFERROR(MATCH($BG$52,OFFSET($AC$1,BG54,,1000),0)+BG54,"")</f>
        <v>129</v>
      </c>
      <c r="BH55" s="305" t="str">
        <f t="shared" ca="1" si="156"/>
        <v>Car 1 Gas</v>
      </c>
      <c r="BI55" s="306">
        <f t="shared" ca="1" si="157"/>
        <v>50</v>
      </c>
      <c r="BJ55" s="307" t="str">
        <f t="shared" ca="1" si="158"/>
        <v>Liquid Bills</v>
      </c>
      <c r="BL55" s="412" t="str">
        <f ca="1">IF(OR(BM55="",BM55=0),"",MAX(BL$5:BL54)+1)</f>
        <v/>
      </c>
      <c r="BM55" s="316" t="str">
        <f ca="1">IFERROR(INDEX($AJ$6:$AJ$17, ROWS(BM$4:$BM53)), IFERROR(INDEX($AN$6:$AN$17, ROWS(BM$4:$BM53)-ROWS($AJ$6:$AJ$17)), IFERROR(INDEX($AR$6:$AR$17, ROWS(BM$4:$BM53)-ROWS($AJ$6:$AJ$17)-ROWS($AN$6:$AN$17)),IFERROR(INDEX($AV$6:$AV$17, ROWS(BM$4:$BM53)-ROWS($AJ$6:$AJ$17)-ROWS($AN$6:$AN$17)-ROWS($AR$6:$AR$17)),IFERROR(INDEX($AZ$6:$AZ$17, ROWS(BM$4:$BM53)-ROWS($AJ$6:$AJ$17)-ROWS($AN$6:$AN$17)-ROWS($AR$6:$AR$17)-ROWS($AV$6:$AV$17)),IFERROR(INDEX($BD$6:$BD$17, ROWS(BM$4:$BM53)-ROWS($AJ$6:$AJ$17)-ROWS($AN$6:$AN$17)-ROWS($AR$6:$AR$17)-ROWS($AV$6:$AV$17)-ROWS($AZ$6:$AZ$17)),IFERROR(INDEX($BH$6:$BH$17, ROWS(BM$4:$BM53)-ROWS($AJ$6:$AJ$17)-ROWS($AN$6:$AN$17)-ROWS($AR$6:$AR$17)-ROWS($AV$6:$AV$17)-ROWS($AZ$6:$AZ$17)-ROWS($BD$6:$BD$17)), "")))))))</f>
        <v/>
      </c>
      <c r="BN55" s="316" t="str">
        <f t="shared" ca="1" si="30"/>
        <v/>
      </c>
      <c r="BO55" s="316" t="str">
        <f ca="1">IF(OR(BP55="",BP55=0),"",MAX(BO$5:BO54)+1)</f>
        <v/>
      </c>
      <c r="BP55" s="316" t="str">
        <f ca="1">IFERROR(INDEX($AK$6:$AK$17, ROWS($BP$4:BP53)), IFERROR(INDEX($AO$6:$AO$17, ROWS($BP$4:BP53)-ROWS($AK$6:$AK$17)), IFERROR(INDEX($AS$6:$AS$17, ROWS($BP$4:BP53)-ROWS($AK$6:$AK$17)-ROWS($AO$6:$AO$17)),IFERROR(INDEX($AW$6:$AW$17, ROWS($BP$4:BP53)-ROWS($AK$6:$AK$17)-ROWS($AO$6:$AO$17)-ROWS($AS$6:$AS$17)),IFERROR(INDEX($BA$6:$BA$17, ROWS($BP$4:BP53)-ROWS($AK$6:$AK$17)-ROWS($AO$6:$AO$17)-ROWS($AS$6:$AS$17)-ROWS($AW$6:$AW$17)),IFERROR(INDEX($BE$6:$BE$17, ROWS($BP$4:BP53)-ROWS($AK$6:$AK$17)-ROWS($AO$6:$AO$17)-ROWS($AS$6:$AS$17)-ROWS($AW$6:$AW$17)-ROWS($BA$6:$BA$17)),IFERROR(INDEX($BI$6:$BI$17, ROWS($BP$4:BP53)-ROWS($AK$6:$AK$17)-ROWS($AO$6:$AO$17)-ROWS($AS$6:$AS$17)-ROWS($AW$6:$AW$17)-ROWS($BA$6:$BA$17)-ROWS($BE$6:$BE$17)), "")))))))</f>
        <v/>
      </c>
      <c r="BQ55" s="316" t="str">
        <f t="shared" ca="1" si="31"/>
        <v/>
      </c>
      <c r="BR55" s="413" t="str">
        <f t="shared" ca="1" si="32"/>
        <v/>
      </c>
      <c r="BS55" s="412" t="str">
        <f ca="1">IF(OR(BT55="",BT55=0),"",MAX(BS$5:BS54)+1)</f>
        <v/>
      </c>
      <c r="BT55" s="316" t="str">
        <f ca="1">IFERROR(INDEX($AJ$22:$AJ$33, ROWS($BT$4:BT53)), IFERROR(INDEX($AN$22:$AN$33, ROWS($BT$4:BT53)-ROWS($AJ$22:$AJ$33)), IFERROR(INDEX($AR$22:$AR$33, ROWS($BT$4:BT53)-ROWS($AJ$22:$AJ$33)-ROWS($AN$22:$AN$33)),IFERROR(INDEX($AV$22:$AV$33, ROWS($BT$4:BT53)-ROWS($AJ$22:$AJ$33)-ROWS($AN$22:$AN$33)-ROWS($AR$22:$AR$33)),IFERROR(INDEX($AZ$22:$AZ$33, ROWS($BT$4:BT53)-ROWS($AJ$22:$AJ$33)-ROWS($AN$22:$AN$33)-ROWS($AR$22:$AR$33)-ROWS($AV$22:$AV$33)),IFERROR(INDEX($BD$22:$BD$33, ROWS($BT$4:BT53)-ROWS($AJ$22:$AJ$33)-ROWS($AN$22:$AN$33)-ROWS($AR$22:$AR$33)-ROWS($AV$22:$AV$33)-ROWS($AZ$22:$AZ$33)),IFERROR(INDEX($BH$22:$BH$33, ROWS($BT$4:BT53)-ROWS($AJ$22:$AJ$33)-ROWS($AN$22:$AN$33)-ROWS($AR$22:$AR$33)-ROWS($AV$22:$AV$33)-ROWS($AZ$22:$AZ$33)-ROWS($BD$22:$BD$33)), "")))))))</f>
        <v/>
      </c>
      <c r="BU55" s="316" t="str">
        <f t="shared" ca="1" si="33"/>
        <v/>
      </c>
      <c r="BV55" s="316" t="str">
        <f ca="1">IF(OR(BW55="",BW55=0),"",MAX(BV$5:BV54)+1)</f>
        <v/>
      </c>
      <c r="BW55" s="316" t="str">
        <f ca="1">IFERROR(INDEX($AK$22:$AK$33, ROWS($BW$4:BW53)), IFERROR(INDEX($AO$22:$AO$33, ROWS($BW$4:BW53)-ROWS($AK$22:$AK$33)), IFERROR(INDEX($AS$22:$AS$33, ROWS($BW$4:BW53)-ROWS($AK$22:$AK$33)-ROWS($AO$22:$AO$33)),IFERROR(INDEX($AW$22:$AW$33, ROWS($BW$4:BW53)-ROWS($AK$22:$AK$33)-ROWS($AO$22:$AO$33)-ROWS($AS$22:$AS$33)),IFERROR(INDEX($BA$22:$BA$33, ROWS($BW$4:BW53)-ROWS($AK$22:$AK$33)-ROWS($AO$22:$AO$33)-ROWS($AS$22:$AS$33)-ROWS($AW$22:$AW$33)),IFERROR(INDEX($BE$22:$BE$33, ROWS($BW$4:BW53)-ROWS($AK$22:$AK$33)-ROWS($AO$22:$AO$33)-ROWS($AS$22:$AS$33)-ROWS($AW$22:$AW$33)-ROWS($BA$22:$BA$33)),IFERROR(INDEX($BI$22:$BI$33, ROWS($BW$4:BW53)-ROWS($AK$22:$AK$33)-ROWS($AO$22:$AO$33)-ROWS($AS$22:$AS$33)-ROWS($AW$22:$AW$33)-ROWS($BA$22:$BA$33)-ROWS($BE$22:$BE$33)), "")))))))</f>
        <v/>
      </c>
      <c r="BX55" s="316" t="str">
        <f t="shared" ca="1" si="34"/>
        <v/>
      </c>
      <c r="BY55" s="413" t="str">
        <f t="shared" ca="1" si="35"/>
        <v/>
      </c>
      <c r="BZ55" s="412" t="str">
        <f ca="1">IF(OR(CA55="",CA55=0),"",MAX(BZ$5:BZ54)+1)</f>
        <v/>
      </c>
      <c r="CA55" s="316" t="str">
        <f ca="1">IFERROR(INDEX($AJ$38:$AJ$49, ROWS($CA$4:CA53)), IFERROR(INDEX($AN$38:$AN$49, ROWS($CA$4:CA53)-ROWS($AJ$38:$AJ$49)), IFERROR(INDEX($AR$38:$AR$49, ROWS($CA$4:CA53)-ROWS($AJ$38:$AJ$49)-ROWS($AN$38:$AN$49)),IFERROR(INDEX($AV$38:$AV$49, ROWS($CA$4:CA53)-ROWS($AJ$38:$AJ$49)-ROWS($AN$38:$AN$49)-ROWS($AR$38:$AR$49)),IFERROR(INDEX($AZ$38:$AZ$49, ROWS($CA$4:CA53)-ROWS($AJ$38:$AJ$49)-ROWS($AN$38:$AN$49)-ROWS($AR$38:$AR$49)-ROWS($AV$38:$AV$49)),IFERROR(INDEX($BD$38:$BD$49, ROWS($CA$4:CA53)-ROWS($AJ$38:$AJ$49)-ROWS($AN$38:$AN$49)-ROWS($AR$38:$AR$49)-ROWS($AV$38:$AV$49)-ROWS($AZ$38:$AZ$49)),IFERROR(INDEX($BH$38:$BH$49, ROWS($CA$4:CA53)-ROWS($AJ$38:$AJ$49)-ROWS($AN$38:$AN$49)-ROWS($AR$38:$AR$49)-ROWS($AV$38:$AV$49)-ROWS($AZ$38:$AZ$49)-ROWS($BD$38:$BD$49)), "")))))))</f>
        <v/>
      </c>
      <c r="CB55" s="316" t="str">
        <f t="shared" ca="1" si="36"/>
        <v/>
      </c>
      <c r="CC55" s="316" t="str">
        <f ca="1">IF(OR(CD55="",CD55=0),"",MAX(CC$5:CC54)+1)</f>
        <v/>
      </c>
      <c r="CD55" s="316" t="str">
        <f ca="1">IFERROR(INDEX($AK$38:$AK$49, ROWS($CD$4:CD53)), IFERROR(INDEX($AO$38:$AO$49, ROWS($CD$4:CD53)-ROWS($AK$38:$AK$49)), IFERROR(INDEX($AS$38:$AS$49, ROWS($CD$4:CD53)-ROWS($AK$38:$AK$49)-ROWS($AO$38:$AO$49)),IFERROR(INDEX($AW$38:$AW$49, ROWS($CD$4:CD53)-ROWS($AK$38:$AK$49)-ROWS($AO$38:$AO$49)-ROWS($AS$38:$AS$49)),IFERROR(INDEX($BA$38:$BA$49, ROWS($CD$4:CD53)-ROWS($AK$38:$AK$49)-ROWS($AO$38:$AO$49)-ROWS($AS$38:$AS$49)-ROWS($AW$38:$AW$49)),IFERROR(INDEX($BE$38:$BE$49, ROWS($CD$4:CD53)-ROWS($AK$38:$AK$49)-ROWS($AO$38:$AO$49)-ROWS($AS$38:$AS$49)-ROWS($AW$38:$AW$49)-ROWS($BA$38:$BA$49)),IFERROR(INDEX($BI$38:$BI$49, ROWS($CD$4:CD53)-ROWS($AK$38:$AK$49)-ROWS($AO$38:$AO$49)-ROWS($AS$38:$AS$49)-ROWS($AW$38:$AW$49)-ROWS($BA$38:$BA$49)-ROWS($BE$38:$BE$49)), "")))))))</f>
        <v/>
      </c>
      <c r="CE55" s="316" t="str">
        <f t="shared" ca="1" si="37"/>
        <v/>
      </c>
      <c r="CF55" s="413" t="str">
        <f t="shared" ca="1" si="38"/>
        <v/>
      </c>
      <c r="CG55" s="412" t="str">
        <f ca="1">IF(OR(CH55="",CH55=0),"",MAX(CG$5:CG54)+1)</f>
        <v/>
      </c>
      <c r="CH55" s="316" t="str">
        <f ca="1">IFERROR(INDEX($AJ$54:$AJ$65, ROWS($CH$4:CH53)), IFERROR(INDEX($AN$54:$AN$65, ROWS($CH$4:CH53)-ROWS($AJ$54:$AJ$65)), IFERROR(INDEX($AR$54:$AR$65, ROWS($CH$4:CH53)-ROWS($AJ$54:$AJ$65)-ROWS($AN$54:$AN$65)),IFERROR(INDEX($AV$54:$AV$65, ROWS($CH$4:CH53)-ROWS($AJ$54:$AJ$65)-ROWS($AN$54:$AN$65)-ROWS($AR$54:$AR$65)),IFERROR(INDEX($AZ$54:$AZ$65, ROWS($CH$4:CH53)-ROWS($AJ$54:$AJ$65)-ROWS($AN$54:$AN$65)-ROWS($AR$54:$AR$65)-ROWS($AV$54:$AV$65)),IFERROR(INDEX($BD$54:$BD$65, ROWS($CH$4:CH53)-ROWS($AJ$54:$AJ$65)-ROWS($AN$54:$AN$65)-ROWS($AR$54:$AR$65)-ROWS($AV$54:$AV$65)-ROWS($AZ$54:$AZ$65)),IFERROR(INDEX($BH$54:$BH$65, ROWS($CH$4:CH53)-ROWS($AJ$54:$AJ$65)-ROWS($AN$54:$AN$65)-ROWS($AR$54:$AR$65)-ROWS($AV$54:$AV$65)-ROWS($AZ$54:$AZ$65)-ROWS($BD$54:$BD$65)), "")))))))</f>
        <v/>
      </c>
      <c r="CI55" s="316" t="str">
        <f t="shared" ca="1" si="39"/>
        <v/>
      </c>
      <c r="CJ55" s="316" t="str">
        <f ca="1">IF(OR(CK55="",CK55=0),"",MAX(CJ$5:CJ54)+1)</f>
        <v/>
      </c>
      <c r="CK55" s="316" t="str">
        <f ca="1">IFERROR(INDEX($AK$54:$AK$65, ROWS($CK$4:CK53)), IFERROR(INDEX($AO$54:$AO$65, ROWS($CK$4:CK53)-ROWS($AK$54:$AK$65)), IFERROR(INDEX($AS$54:$AS$65, ROWS($CK$4:CK53)-ROWS($AK$54:$AK$65)-ROWS($AO$54:$AO$65)),IFERROR(INDEX($AW$54:$AW$65, ROWS($CK$4:CK53)-ROWS($AK$54:$AK$65)-ROWS($AO$54:$AO$65)-ROWS($AS$54:$AS$65)),IFERROR(INDEX($BA$54:$BA$65, ROWS($CK$4:CK53)-ROWS($AK$54:$AK$65)-ROWS($AO$54:$AO$65)-ROWS($AS$54:$AS$65)-ROWS($AW$54:$AW$65)),IFERROR(INDEX($BE$54:$BE$65, ROWS($CK$4:CK53)-ROWS($AK$54:$AK$65)-ROWS($AO$54:$AO$65)-ROWS($AS$54:$AS$65)-ROWS($AW$54:$AW$65)-ROWS($BA$54:$BA$65)),IFERROR(INDEX($BI$54:$BI$65, ROWS($CK$4:CK53)-ROWS($AK$54:$AK$65)-ROWS($AO$54:$AO$65)-ROWS($AS$54:$AS$65)-ROWS($AW$54:$AW$65)-ROWS($BA$54:$BA$65)-ROWS($BE$54:$BE$65)), "")))))))</f>
        <v/>
      </c>
      <c r="CL55" s="316" t="str">
        <f t="shared" ca="1" si="40"/>
        <v/>
      </c>
      <c r="CM55" s="413" t="str">
        <f t="shared" ca="1" si="41"/>
        <v/>
      </c>
      <c r="CN55" s="412" t="str">
        <f>IF(OR(CO55="",CO55=0),"",MAX(CN$5:CN54)+1)</f>
        <v/>
      </c>
      <c r="CO55" s="316">
        <f>IFERROR(INDEX($AJ$70:$AJ$81, ROWS($CO$4:CO53)), IFERROR(INDEX($AN$70:$AN$81, ROWS($CO$4:CO53)-ROWS($AJ$70:$AJ$81)), IFERROR(INDEX($AR$70:$AR$81, ROWS($CO$4:CO53)-ROWS($AJ$70:$AJ$81)-ROWS($AN$70:$AN$81)),IFERROR(INDEX($AV$70:$AV$81, ROWS($CO$4:CO53)-ROWS($AJ$70:$AJ$81)-ROWS($AN$70:$AN$81)-ROWS($AR$70:$AR$81)),IFERROR(INDEX($AZ$70:$AZ$81, ROWS($CO$4:CO53)-ROWS($AJ$70:$AJ$81)-ROWS($AN$70:$AN$81)-ROWS($AR$70:$AR$81)-ROWS($AV$70:$AV$81)),IFERROR(INDEX($BD$70:$BD$81, ROWS($CO$4:CO53)-ROWS($AJ$70:$AJ$81)-ROWS($AN$70:$AN$81)-ROWS($AR$70:$AR$81)-ROWS($AV$70:$AV$81)-ROWS($AZ$70:$AZ$81)),IFERROR(INDEX($BH$70:$BH$81, ROWS($CO$4:CO53)-ROWS($AJ$70:$AJ$81)-ROWS($AN$70:$AN$81)-ROWS($AR$70:$AR$81)-ROWS($AV$70:$AV$81)-ROWS($AZ$70:$AZ$81)-ROWS($BD$70:$BD$81)), "")))))))</f>
        <v>0</v>
      </c>
      <c r="CP55" s="316" t="str">
        <f t="shared" ca="1" si="42"/>
        <v/>
      </c>
      <c r="CQ55" s="316" t="str">
        <f>IF(OR(CR55="",CR55=0),"",MAX(CQ$5:CQ54)+1)</f>
        <v/>
      </c>
      <c r="CR55" s="316">
        <f>IFERROR(INDEX($AK$70:$AK$81, ROWS($CR$4:CR53)), IFERROR(INDEX($AO$70:$AO$81, ROWS($CR$4:CR53)-ROWS($AK$70:$AK$81)), IFERROR(INDEX($AS$70:$AS$81, ROWS($CR$4:CR53)-ROWS($AK$70:$AK$81)-ROWS($AO$70:$AO$81)),IFERROR(INDEX($AW$70:$AW$81, ROWS($CR$4:CR53)-ROWS($AK$70:$AK$81)-ROWS($AO$70:$AO$81)-ROWS($AS$70:$AS$81)),IFERROR(INDEX($BA$70:$BA$81, ROWS($CR$4:CR53)-ROWS($AK$70:$AK$81)-ROWS($AO$70:$AO$81)-ROWS($AS$70:$AS$81)-ROWS($AW$70:$AW$81)),IFERROR(INDEX($BE$70:$BE$81, ROWS($CR$4:CR53)-ROWS($AK$70:$AK$81)-ROWS($AO$70:$AO$81)-ROWS($AS$70:$AS$81)-ROWS($AW$70:$AW$81)-ROWS($BA$70:$BA$81)),IFERROR(INDEX($BI$70:$BI$81, ROWS($CR$4:CR53)-ROWS($AK$70:$AK$81)-ROWS($AO$70:$AO$81)-ROWS($AS$70:$AS$81)-ROWS($AW$70:$AW$81)-ROWS($BA$70:$BA$81)-ROWS($BE$70:$BE$81)), "")))))))</f>
        <v>0</v>
      </c>
      <c r="CS55" s="316" t="str">
        <f t="shared" ca="1" si="43"/>
        <v/>
      </c>
      <c r="CT55" s="413" t="str">
        <f t="shared" ca="1" si="44"/>
        <v/>
      </c>
      <c r="CU55" s="412" t="str">
        <f>IF(OR(CV55="",CV55=0),"",MAX(CU$5:CU54)+1)</f>
        <v/>
      </c>
      <c r="CV55" s="316" t="str">
        <f>IFERROR(INDEX($AJ$86:$AJ$97, ROWS($CV$4:CV53)), IFERROR(INDEX($AN$86:$AN$97, ROWS($CV$4:CV53)-ROWS($AJ$86:$AJ$97)), ""))</f>
        <v/>
      </c>
      <c r="CW55" s="316" t="str">
        <f t="shared" si="45"/>
        <v/>
      </c>
      <c r="CX55" s="316" t="str">
        <f>IF(OR(CY55="",CY55=0),"",MAX(CX$5:CX54)+1)</f>
        <v/>
      </c>
      <c r="CY55" s="316" t="str">
        <f>IFERROR(INDEX($AK$86:$AK$97, ROWS($CY$4:CY53)), IFERROR(INDEX($AO$86:$AO$97, ROWS($CY$4:CY53)-ROWS($AK$86:$AK$97)), ""))</f>
        <v/>
      </c>
      <c r="CZ55" s="316" t="str">
        <f t="shared" si="46"/>
        <v/>
      </c>
      <c r="DA55" s="413" t="str">
        <f t="shared" si="47"/>
        <v/>
      </c>
      <c r="DC55" s="438">
        <f ca="1">IF(OR(DD55="",DD55=0),"",MAX(DC$45:DC54)+1)</f>
        <v>9</v>
      </c>
      <c r="DD55" s="434" t="str">
        <f t="shared" ca="1" si="130"/>
        <v>Car Payment 2</v>
      </c>
      <c r="DE55" s="413">
        <f t="shared" ca="1" si="131"/>
        <v>200</v>
      </c>
      <c r="DF55" s="431" t="str">
        <f ca="1">IF(OR(DG55="",DG55=0),"",MAX(DF$45:DF54)+1)</f>
        <v/>
      </c>
      <c r="DG55" s="412" t="str">
        <f t="shared" ca="1" si="132"/>
        <v/>
      </c>
      <c r="DH55" s="413" t="str">
        <f t="shared" ca="1" si="133"/>
        <v/>
      </c>
      <c r="DI55" s="412" t="str">
        <f t="shared" ca="1" si="134"/>
        <v>Audible</v>
      </c>
      <c r="DJ55" s="413">
        <f t="shared" ca="1" si="135"/>
        <v>14.95</v>
      </c>
      <c r="DK55" s="412" t="str">
        <f t="shared" ca="1" si="136"/>
        <v/>
      </c>
      <c r="DL55" s="413" t="str">
        <f t="shared" ca="1" si="137"/>
        <v/>
      </c>
      <c r="DN55" s="292"/>
      <c r="DO55" s="292"/>
      <c r="DP55" s="292"/>
      <c r="DQ55" s="292"/>
      <c r="DR55" s="292"/>
      <c r="DS55" s="292"/>
    </row>
    <row r="56" spans="16:123" x14ac:dyDescent="0.3">
      <c r="P56" s="1177"/>
      <c r="Q56" s="1178"/>
      <c r="R56" s="453"/>
      <c r="S56" s="402"/>
      <c r="U56" s="1177"/>
      <c r="V56" s="1178"/>
      <c r="W56" s="453"/>
      <c r="X56" s="402"/>
      <c r="AC56" s="358" t="str">
        <f>IF('Data Entry'!H38="","",'Data Entry'!H38)</f>
        <v/>
      </c>
      <c r="AD56" s="356" t="str">
        <f>IF('Data Entry'!G38="","",'Data Entry'!G38)</f>
        <v/>
      </c>
      <c r="AE56" s="357" t="str">
        <f>IF('Data Entry'!J38="","",'Data Entry'!J38)</f>
        <v/>
      </c>
      <c r="AF56" s="402" t="str">
        <f>IF('Data Entry'!I38="","",'Data Entry'!I38)</f>
        <v/>
      </c>
      <c r="AI56" s="304">
        <f t="shared" ca="1" si="159"/>
        <v>134</v>
      </c>
      <c r="AJ56" s="305" t="str">
        <f t="shared" ca="1" si="138"/>
        <v>Groceries</v>
      </c>
      <c r="AK56" s="306">
        <f t="shared" ca="1" si="139"/>
        <v>125</v>
      </c>
      <c r="AL56" s="307" t="str">
        <f t="shared" ca="1" si="140"/>
        <v>Liquid Bills</v>
      </c>
      <c r="AM56" s="304" t="str">
        <f t="shared" ca="1" si="160"/>
        <v/>
      </c>
      <c r="AN56" s="305" t="str">
        <f t="shared" ca="1" si="141"/>
        <v/>
      </c>
      <c r="AO56" s="306" t="str">
        <f t="shared" ca="1" si="142"/>
        <v/>
      </c>
      <c r="AP56" s="307" t="str">
        <f t="shared" ca="1" si="143"/>
        <v/>
      </c>
      <c r="AQ56" s="304" t="str">
        <f t="shared" ca="1" si="161"/>
        <v/>
      </c>
      <c r="AR56" s="305" t="str">
        <f t="shared" ca="1" si="144"/>
        <v/>
      </c>
      <c r="AS56" s="306" t="str">
        <f t="shared" ca="1" si="145"/>
        <v/>
      </c>
      <c r="AT56" s="307" t="str">
        <f t="shared" ca="1" si="146"/>
        <v/>
      </c>
      <c r="AU56" s="304" t="str">
        <f t="shared" ca="1" si="162"/>
        <v/>
      </c>
      <c r="AV56" s="305" t="str">
        <f t="shared" ca="1" si="147"/>
        <v/>
      </c>
      <c r="AW56" s="306" t="str">
        <f t="shared" ca="1" si="148"/>
        <v/>
      </c>
      <c r="AX56" s="307" t="str">
        <f t="shared" ca="1" si="149"/>
        <v/>
      </c>
      <c r="AY56" s="304" t="str">
        <f t="shared" ca="1" si="163"/>
        <v/>
      </c>
      <c r="AZ56" s="305" t="str">
        <f t="shared" ca="1" si="150"/>
        <v/>
      </c>
      <c r="BA56" s="306" t="str">
        <f t="shared" ca="1" si="151"/>
        <v/>
      </c>
      <c r="BB56" s="307" t="str">
        <f t="shared" ca="1" si="152"/>
        <v/>
      </c>
      <c r="BC56" s="304" t="str">
        <f t="shared" ca="1" si="164"/>
        <v/>
      </c>
      <c r="BD56" s="305" t="str">
        <f t="shared" ca="1" si="153"/>
        <v/>
      </c>
      <c r="BE56" s="306" t="str">
        <f t="shared" ca="1" si="154"/>
        <v/>
      </c>
      <c r="BF56" s="307" t="str">
        <f t="shared" ca="1" si="155"/>
        <v/>
      </c>
      <c r="BG56" s="304" t="str">
        <f t="shared" ca="1" si="165"/>
        <v/>
      </c>
      <c r="BH56" s="305" t="str">
        <f t="shared" ca="1" si="156"/>
        <v/>
      </c>
      <c r="BI56" s="306" t="str">
        <f t="shared" ca="1" si="157"/>
        <v/>
      </c>
      <c r="BJ56" s="307" t="str">
        <f t="shared" ca="1" si="158"/>
        <v/>
      </c>
      <c r="BL56" s="412" t="str">
        <f ca="1">IF(OR(BM56="",BM56=0),"",MAX(BL$5:BL55)+1)</f>
        <v/>
      </c>
      <c r="BM56" s="316" t="str">
        <f ca="1">IFERROR(INDEX($AJ$6:$AJ$17, ROWS(BM$4:$BM54)), IFERROR(INDEX($AN$6:$AN$17, ROWS(BM$4:$BM54)-ROWS($AJ$6:$AJ$17)), IFERROR(INDEX($AR$6:$AR$17, ROWS(BM$4:$BM54)-ROWS($AJ$6:$AJ$17)-ROWS($AN$6:$AN$17)),IFERROR(INDEX($AV$6:$AV$17, ROWS(BM$4:$BM54)-ROWS($AJ$6:$AJ$17)-ROWS($AN$6:$AN$17)-ROWS($AR$6:$AR$17)),IFERROR(INDEX($AZ$6:$AZ$17, ROWS(BM$4:$BM54)-ROWS($AJ$6:$AJ$17)-ROWS($AN$6:$AN$17)-ROWS($AR$6:$AR$17)-ROWS($AV$6:$AV$17)),IFERROR(INDEX($BD$6:$BD$17, ROWS(BM$4:$BM54)-ROWS($AJ$6:$AJ$17)-ROWS($AN$6:$AN$17)-ROWS($AR$6:$AR$17)-ROWS($AV$6:$AV$17)-ROWS($AZ$6:$AZ$17)),IFERROR(INDEX($BH$6:$BH$17, ROWS(BM$4:$BM54)-ROWS($AJ$6:$AJ$17)-ROWS($AN$6:$AN$17)-ROWS($AR$6:$AR$17)-ROWS($AV$6:$AV$17)-ROWS($AZ$6:$AZ$17)-ROWS($BD$6:$BD$17)), "")))))))</f>
        <v/>
      </c>
      <c r="BN56" s="316" t="str">
        <f t="shared" ca="1" si="30"/>
        <v/>
      </c>
      <c r="BO56" s="316" t="str">
        <f ca="1">IF(OR(BP56="",BP56=0),"",MAX(BO$5:BO55)+1)</f>
        <v/>
      </c>
      <c r="BP56" s="316" t="str">
        <f ca="1">IFERROR(INDEX($AK$6:$AK$17, ROWS($BP$4:BP54)), IFERROR(INDEX($AO$6:$AO$17, ROWS($BP$4:BP54)-ROWS($AK$6:$AK$17)), IFERROR(INDEX($AS$6:$AS$17, ROWS($BP$4:BP54)-ROWS($AK$6:$AK$17)-ROWS($AO$6:$AO$17)),IFERROR(INDEX($AW$6:$AW$17, ROWS($BP$4:BP54)-ROWS($AK$6:$AK$17)-ROWS($AO$6:$AO$17)-ROWS($AS$6:$AS$17)),IFERROR(INDEX($BA$6:$BA$17, ROWS($BP$4:BP54)-ROWS($AK$6:$AK$17)-ROWS($AO$6:$AO$17)-ROWS($AS$6:$AS$17)-ROWS($AW$6:$AW$17)),IFERROR(INDEX($BE$6:$BE$17, ROWS($BP$4:BP54)-ROWS($AK$6:$AK$17)-ROWS($AO$6:$AO$17)-ROWS($AS$6:$AS$17)-ROWS($AW$6:$AW$17)-ROWS($BA$6:$BA$17)),IFERROR(INDEX($BI$6:$BI$17, ROWS($BP$4:BP54)-ROWS($AK$6:$AK$17)-ROWS($AO$6:$AO$17)-ROWS($AS$6:$AS$17)-ROWS($AW$6:$AW$17)-ROWS($BA$6:$BA$17)-ROWS($BE$6:$BE$17)), "")))))))</f>
        <v/>
      </c>
      <c r="BQ56" s="316" t="str">
        <f t="shared" ca="1" si="31"/>
        <v/>
      </c>
      <c r="BR56" s="413" t="str">
        <f t="shared" ca="1" si="32"/>
        <v/>
      </c>
      <c r="BS56" s="412" t="str">
        <f ca="1">IF(OR(BT56="",BT56=0),"",MAX(BS$5:BS55)+1)</f>
        <v/>
      </c>
      <c r="BT56" s="316" t="str">
        <f ca="1">IFERROR(INDEX($AJ$22:$AJ$33, ROWS($BT$4:BT54)), IFERROR(INDEX($AN$22:$AN$33, ROWS($BT$4:BT54)-ROWS($AJ$22:$AJ$33)), IFERROR(INDEX($AR$22:$AR$33, ROWS($BT$4:BT54)-ROWS($AJ$22:$AJ$33)-ROWS($AN$22:$AN$33)),IFERROR(INDEX($AV$22:$AV$33, ROWS($BT$4:BT54)-ROWS($AJ$22:$AJ$33)-ROWS($AN$22:$AN$33)-ROWS($AR$22:$AR$33)),IFERROR(INDEX($AZ$22:$AZ$33, ROWS($BT$4:BT54)-ROWS($AJ$22:$AJ$33)-ROWS($AN$22:$AN$33)-ROWS($AR$22:$AR$33)-ROWS($AV$22:$AV$33)),IFERROR(INDEX($BD$22:$BD$33, ROWS($BT$4:BT54)-ROWS($AJ$22:$AJ$33)-ROWS($AN$22:$AN$33)-ROWS($AR$22:$AR$33)-ROWS($AV$22:$AV$33)-ROWS($AZ$22:$AZ$33)),IFERROR(INDEX($BH$22:$BH$33, ROWS($BT$4:BT54)-ROWS($AJ$22:$AJ$33)-ROWS($AN$22:$AN$33)-ROWS($AR$22:$AR$33)-ROWS($AV$22:$AV$33)-ROWS($AZ$22:$AZ$33)-ROWS($BD$22:$BD$33)), "")))))))</f>
        <v/>
      </c>
      <c r="BU56" s="316" t="str">
        <f t="shared" ca="1" si="33"/>
        <v/>
      </c>
      <c r="BV56" s="316" t="str">
        <f ca="1">IF(OR(BW56="",BW56=0),"",MAX(BV$5:BV55)+1)</f>
        <v/>
      </c>
      <c r="BW56" s="316" t="str">
        <f ca="1">IFERROR(INDEX($AK$22:$AK$33, ROWS($BW$4:BW54)), IFERROR(INDEX($AO$22:$AO$33, ROWS($BW$4:BW54)-ROWS($AK$22:$AK$33)), IFERROR(INDEX($AS$22:$AS$33, ROWS($BW$4:BW54)-ROWS($AK$22:$AK$33)-ROWS($AO$22:$AO$33)),IFERROR(INDEX($AW$22:$AW$33, ROWS($BW$4:BW54)-ROWS($AK$22:$AK$33)-ROWS($AO$22:$AO$33)-ROWS($AS$22:$AS$33)),IFERROR(INDEX($BA$22:$BA$33, ROWS($BW$4:BW54)-ROWS($AK$22:$AK$33)-ROWS($AO$22:$AO$33)-ROWS($AS$22:$AS$33)-ROWS($AW$22:$AW$33)),IFERROR(INDEX($BE$22:$BE$33, ROWS($BW$4:BW54)-ROWS($AK$22:$AK$33)-ROWS($AO$22:$AO$33)-ROWS($AS$22:$AS$33)-ROWS($AW$22:$AW$33)-ROWS($BA$22:$BA$33)),IFERROR(INDEX($BI$22:$BI$33, ROWS($BW$4:BW54)-ROWS($AK$22:$AK$33)-ROWS($AO$22:$AO$33)-ROWS($AS$22:$AS$33)-ROWS($AW$22:$AW$33)-ROWS($BA$22:$BA$33)-ROWS($BE$22:$BE$33)), "")))))))</f>
        <v/>
      </c>
      <c r="BX56" s="316" t="str">
        <f t="shared" ca="1" si="34"/>
        <v/>
      </c>
      <c r="BY56" s="413" t="str">
        <f t="shared" ca="1" si="35"/>
        <v/>
      </c>
      <c r="BZ56" s="412" t="str">
        <f ca="1">IF(OR(CA56="",CA56=0),"",MAX(BZ$5:BZ55)+1)</f>
        <v/>
      </c>
      <c r="CA56" s="316" t="str">
        <f ca="1">IFERROR(INDEX($AJ$38:$AJ$49, ROWS($CA$4:CA54)), IFERROR(INDEX($AN$38:$AN$49, ROWS($CA$4:CA54)-ROWS($AJ$38:$AJ$49)), IFERROR(INDEX($AR$38:$AR$49, ROWS($CA$4:CA54)-ROWS($AJ$38:$AJ$49)-ROWS($AN$38:$AN$49)),IFERROR(INDEX($AV$38:$AV$49, ROWS($CA$4:CA54)-ROWS($AJ$38:$AJ$49)-ROWS($AN$38:$AN$49)-ROWS($AR$38:$AR$49)),IFERROR(INDEX($AZ$38:$AZ$49, ROWS($CA$4:CA54)-ROWS($AJ$38:$AJ$49)-ROWS($AN$38:$AN$49)-ROWS($AR$38:$AR$49)-ROWS($AV$38:$AV$49)),IFERROR(INDEX($BD$38:$BD$49, ROWS($CA$4:CA54)-ROWS($AJ$38:$AJ$49)-ROWS($AN$38:$AN$49)-ROWS($AR$38:$AR$49)-ROWS($AV$38:$AV$49)-ROWS($AZ$38:$AZ$49)),IFERROR(INDEX($BH$38:$BH$49, ROWS($CA$4:CA54)-ROWS($AJ$38:$AJ$49)-ROWS($AN$38:$AN$49)-ROWS($AR$38:$AR$49)-ROWS($AV$38:$AV$49)-ROWS($AZ$38:$AZ$49)-ROWS($BD$38:$BD$49)), "")))))))</f>
        <v/>
      </c>
      <c r="CB56" s="316" t="str">
        <f t="shared" ca="1" si="36"/>
        <v/>
      </c>
      <c r="CC56" s="316" t="str">
        <f ca="1">IF(OR(CD56="",CD56=0),"",MAX(CC$5:CC55)+1)</f>
        <v/>
      </c>
      <c r="CD56" s="316" t="str">
        <f ca="1">IFERROR(INDEX($AK$38:$AK$49, ROWS($CD$4:CD54)), IFERROR(INDEX($AO$38:$AO$49, ROWS($CD$4:CD54)-ROWS($AK$38:$AK$49)), IFERROR(INDEX($AS$38:$AS$49, ROWS($CD$4:CD54)-ROWS($AK$38:$AK$49)-ROWS($AO$38:$AO$49)),IFERROR(INDEX($AW$38:$AW$49, ROWS($CD$4:CD54)-ROWS($AK$38:$AK$49)-ROWS($AO$38:$AO$49)-ROWS($AS$38:$AS$49)),IFERROR(INDEX($BA$38:$BA$49, ROWS($CD$4:CD54)-ROWS($AK$38:$AK$49)-ROWS($AO$38:$AO$49)-ROWS($AS$38:$AS$49)-ROWS($AW$38:$AW$49)),IFERROR(INDEX($BE$38:$BE$49, ROWS($CD$4:CD54)-ROWS($AK$38:$AK$49)-ROWS($AO$38:$AO$49)-ROWS($AS$38:$AS$49)-ROWS($AW$38:$AW$49)-ROWS($BA$38:$BA$49)),IFERROR(INDEX($BI$38:$BI$49, ROWS($CD$4:CD54)-ROWS($AK$38:$AK$49)-ROWS($AO$38:$AO$49)-ROWS($AS$38:$AS$49)-ROWS($AW$38:$AW$49)-ROWS($BA$38:$BA$49)-ROWS($BE$38:$BE$49)), "")))))))</f>
        <v/>
      </c>
      <c r="CE56" s="316" t="str">
        <f t="shared" ca="1" si="37"/>
        <v/>
      </c>
      <c r="CF56" s="413" t="str">
        <f t="shared" ca="1" si="38"/>
        <v/>
      </c>
      <c r="CG56" s="412" t="str">
        <f ca="1">IF(OR(CH56="",CH56=0),"",MAX(CG$5:CG55)+1)</f>
        <v/>
      </c>
      <c r="CH56" s="316" t="str">
        <f ca="1">IFERROR(INDEX($AJ$54:$AJ$65, ROWS($CH$4:CH54)), IFERROR(INDEX($AN$54:$AN$65, ROWS($CH$4:CH54)-ROWS($AJ$54:$AJ$65)), IFERROR(INDEX($AR$54:$AR$65, ROWS($CH$4:CH54)-ROWS($AJ$54:$AJ$65)-ROWS($AN$54:$AN$65)),IFERROR(INDEX($AV$54:$AV$65, ROWS($CH$4:CH54)-ROWS($AJ$54:$AJ$65)-ROWS($AN$54:$AN$65)-ROWS($AR$54:$AR$65)),IFERROR(INDEX($AZ$54:$AZ$65, ROWS($CH$4:CH54)-ROWS($AJ$54:$AJ$65)-ROWS($AN$54:$AN$65)-ROWS($AR$54:$AR$65)-ROWS($AV$54:$AV$65)),IFERROR(INDEX($BD$54:$BD$65, ROWS($CH$4:CH54)-ROWS($AJ$54:$AJ$65)-ROWS($AN$54:$AN$65)-ROWS($AR$54:$AR$65)-ROWS($AV$54:$AV$65)-ROWS($AZ$54:$AZ$65)),IFERROR(INDEX($BH$54:$BH$65, ROWS($CH$4:CH54)-ROWS($AJ$54:$AJ$65)-ROWS($AN$54:$AN$65)-ROWS($AR$54:$AR$65)-ROWS($AV$54:$AV$65)-ROWS($AZ$54:$AZ$65)-ROWS($BD$54:$BD$65)), "")))))))</f>
        <v/>
      </c>
      <c r="CI56" s="316" t="str">
        <f t="shared" ca="1" si="39"/>
        <v/>
      </c>
      <c r="CJ56" s="316" t="str">
        <f ca="1">IF(OR(CK56="",CK56=0),"",MAX(CJ$5:CJ55)+1)</f>
        <v/>
      </c>
      <c r="CK56" s="316" t="str">
        <f ca="1">IFERROR(INDEX($AK$54:$AK$65, ROWS($CK$4:CK54)), IFERROR(INDEX($AO$54:$AO$65, ROWS($CK$4:CK54)-ROWS($AK$54:$AK$65)), IFERROR(INDEX($AS$54:$AS$65, ROWS($CK$4:CK54)-ROWS($AK$54:$AK$65)-ROWS($AO$54:$AO$65)),IFERROR(INDEX($AW$54:$AW$65, ROWS($CK$4:CK54)-ROWS($AK$54:$AK$65)-ROWS($AO$54:$AO$65)-ROWS($AS$54:$AS$65)),IFERROR(INDEX($BA$54:$BA$65, ROWS($CK$4:CK54)-ROWS($AK$54:$AK$65)-ROWS($AO$54:$AO$65)-ROWS($AS$54:$AS$65)-ROWS($AW$54:$AW$65)),IFERROR(INDEX($BE$54:$BE$65, ROWS($CK$4:CK54)-ROWS($AK$54:$AK$65)-ROWS($AO$54:$AO$65)-ROWS($AS$54:$AS$65)-ROWS($AW$54:$AW$65)-ROWS($BA$54:$BA$65)),IFERROR(INDEX($BI$54:$BI$65, ROWS($CK$4:CK54)-ROWS($AK$54:$AK$65)-ROWS($AO$54:$AO$65)-ROWS($AS$54:$AS$65)-ROWS($AW$54:$AW$65)-ROWS($BA$54:$BA$65)-ROWS($BE$54:$BE$65)), "")))))))</f>
        <v/>
      </c>
      <c r="CL56" s="316" t="str">
        <f t="shared" ca="1" si="40"/>
        <v/>
      </c>
      <c r="CM56" s="413" t="str">
        <f t="shared" ca="1" si="41"/>
        <v/>
      </c>
      <c r="CN56" s="412" t="str">
        <f>IF(OR(CO56="",CO56=0),"",MAX(CN$5:CN55)+1)</f>
        <v/>
      </c>
      <c r="CO56" s="316">
        <f>IFERROR(INDEX($AJ$70:$AJ$81, ROWS($CO$4:CO54)), IFERROR(INDEX($AN$70:$AN$81, ROWS($CO$4:CO54)-ROWS($AJ$70:$AJ$81)), IFERROR(INDEX($AR$70:$AR$81, ROWS($CO$4:CO54)-ROWS($AJ$70:$AJ$81)-ROWS($AN$70:$AN$81)),IFERROR(INDEX($AV$70:$AV$81, ROWS($CO$4:CO54)-ROWS($AJ$70:$AJ$81)-ROWS($AN$70:$AN$81)-ROWS($AR$70:$AR$81)),IFERROR(INDEX($AZ$70:$AZ$81, ROWS($CO$4:CO54)-ROWS($AJ$70:$AJ$81)-ROWS($AN$70:$AN$81)-ROWS($AR$70:$AR$81)-ROWS($AV$70:$AV$81)),IFERROR(INDEX($BD$70:$BD$81, ROWS($CO$4:CO54)-ROWS($AJ$70:$AJ$81)-ROWS($AN$70:$AN$81)-ROWS($AR$70:$AR$81)-ROWS($AV$70:$AV$81)-ROWS($AZ$70:$AZ$81)),IFERROR(INDEX($BH$70:$BH$81, ROWS($CO$4:CO54)-ROWS($AJ$70:$AJ$81)-ROWS($AN$70:$AN$81)-ROWS($AR$70:$AR$81)-ROWS($AV$70:$AV$81)-ROWS($AZ$70:$AZ$81)-ROWS($BD$70:$BD$81)), "")))))))</f>
        <v>0</v>
      </c>
      <c r="CP56" s="316" t="str">
        <f t="shared" ca="1" si="42"/>
        <v/>
      </c>
      <c r="CQ56" s="316" t="str">
        <f>IF(OR(CR56="",CR56=0),"",MAX(CQ$5:CQ55)+1)</f>
        <v/>
      </c>
      <c r="CR56" s="316">
        <f>IFERROR(INDEX($AK$70:$AK$81, ROWS($CR$4:CR54)), IFERROR(INDEX($AO$70:$AO$81, ROWS($CR$4:CR54)-ROWS($AK$70:$AK$81)), IFERROR(INDEX($AS$70:$AS$81, ROWS($CR$4:CR54)-ROWS($AK$70:$AK$81)-ROWS($AO$70:$AO$81)),IFERROR(INDEX($AW$70:$AW$81, ROWS($CR$4:CR54)-ROWS($AK$70:$AK$81)-ROWS($AO$70:$AO$81)-ROWS($AS$70:$AS$81)),IFERROR(INDEX($BA$70:$BA$81, ROWS($CR$4:CR54)-ROWS($AK$70:$AK$81)-ROWS($AO$70:$AO$81)-ROWS($AS$70:$AS$81)-ROWS($AW$70:$AW$81)),IFERROR(INDEX($BE$70:$BE$81, ROWS($CR$4:CR54)-ROWS($AK$70:$AK$81)-ROWS($AO$70:$AO$81)-ROWS($AS$70:$AS$81)-ROWS($AW$70:$AW$81)-ROWS($BA$70:$BA$81)),IFERROR(INDEX($BI$70:$BI$81, ROWS($CR$4:CR54)-ROWS($AK$70:$AK$81)-ROWS($AO$70:$AO$81)-ROWS($AS$70:$AS$81)-ROWS($AW$70:$AW$81)-ROWS($BA$70:$BA$81)-ROWS($BE$70:$BE$81)), "")))))))</f>
        <v>0</v>
      </c>
      <c r="CS56" s="316" t="str">
        <f t="shared" ca="1" si="43"/>
        <v/>
      </c>
      <c r="CT56" s="413" t="str">
        <f t="shared" ca="1" si="44"/>
        <v/>
      </c>
      <c r="CU56" s="412" t="str">
        <f>IF(OR(CV56="",CV56=0),"",MAX(CU$5:CU55)+1)</f>
        <v/>
      </c>
      <c r="CV56" s="316" t="str">
        <f>IFERROR(INDEX($AJ$86:$AJ$97, ROWS($CV$4:CV54)), IFERROR(INDEX($AN$86:$AN$97, ROWS($CV$4:CV54)-ROWS($AJ$86:$AJ$97)), ""))</f>
        <v/>
      </c>
      <c r="CW56" s="316" t="str">
        <f t="shared" si="45"/>
        <v/>
      </c>
      <c r="CX56" s="316" t="str">
        <f>IF(OR(CY56="",CY56=0),"",MAX(CX$5:CX55)+1)</f>
        <v/>
      </c>
      <c r="CY56" s="316" t="str">
        <f>IFERROR(INDEX($AK$86:$AK$97, ROWS($CY$4:CY54)), IFERROR(INDEX($AO$86:$AO$97, ROWS($CY$4:CY54)-ROWS($AK$86:$AK$97)), ""))</f>
        <v/>
      </c>
      <c r="CZ56" s="316" t="str">
        <f t="shared" si="46"/>
        <v/>
      </c>
      <c r="DA56" s="413" t="str">
        <f t="shared" si="47"/>
        <v/>
      </c>
      <c r="DC56" s="438" t="str">
        <f ca="1">IF(OR(DD56="",DD56=0),"",MAX(DC$45:DC55)+1)</f>
        <v/>
      </c>
      <c r="DD56" s="434" t="str">
        <f t="shared" ca="1" si="130"/>
        <v/>
      </c>
      <c r="DE56" s="413" t="str">
        <f t="shared" ca="1" si="131"/>
        <v/>
      </c>
      <c r="DF56" s="431">
        <f ca="1">IF(OR(DG56="",DG56=0),"",MAX(DF$45:DF55)+1)</f>
        <v>2</v>
      </c>
      <c r="DG56" s="412" t="str">
        <f t="shared" ca="1" si="132"/>
        <v>Investment 1</v>
      </c>
      <c r="DH56" s="413">
        <f t="shared" ca="1" si="133"/>
        <v>200</v>
      </c>
      <c r="DI56" s="412" t="str">
        <f t="shared" ca="1" si="134"/>
        <v/>
      </c>
      <c r="DJ56" s="413" t="str">
        <f t="shared" ca="1" si="135"/>
        <v/>
      </c>
      <c r="DK56" s="412" t="str">
        <f t="shared" ca="1" si="136"/>
        <v/>
      </c>
      <c r="DL56" s="413" t="str">
        <f t="shared" ca="1" si="137"/>
        <v/>
      </c>
      <c r="DM56" s="278"/>
    </row>
    <row r="57" spans="16:123" ht="15.75" thickBot="1" x14ac:dyDescent="0.35">
      <c r="P57" s="1177"/>
      <c r="Q57" s="1178"/>
      <c r="R57" s="453"/>
      <c r="S57" s="402"/>
      <c r="U57" s="1177"/>
      <c r="V57" s="1178"/>
      <c r="W57" s="453"/>
      <c r="X57" s="402"/>
      <c r="AC57" s="359" t="str">
        <f>IF('Data Entry'!H39="","",'Data Entry'!H39)</f>
        <v/>
      </c>
      <c r="AD57" s="360" t="str">
        <f>IF('Data Entry'!G39="","",'Data Entry'!G39)</f>
        <v/>
      </c>
      <c r="AE57" s="361" t="str">
        <f>IF('Data Entry'!J39="","",'Data Entry'!J39)</f>
        <v/>
      </c>
      <c r="AF57" s="403" t="str">
        <f>IF('Data Entry'!I39="","",'Data Entry'!I39)</f>
        <v/>
      </c>
      <c r="AI57" s="304" t="str">
        <f t="shared" ca="1" si="159"/>
        <v/>
      </c>
      <c r="AJ57" s="305" t="str">
        <f t="shared" ca="1" si="138"/>
        <v/>
      </c>
      <c r="AK57" s="306" t="str">
        <f t="shared" ca="1" si="139"/>
        <v/>
      </c>
      <c r="AL57" s="307" t="str">
        <f t="shared" ca="1" si="140"/>
        <v/>
      </c>
      <c r="AM57" s="304" t="str">
        <f t="shared" ca="1" si="160"/>
        <v/>
      </c>
      <c r="AN57" s="305" t="str">
        <f t="shared" ca="1" si="141"/>
        <v/>
      </c>
      <c r="AO57" s="306" t="str">
        <f t="shared" ca="1" si="142"/>
        <v/>
      </c>
      <c r="AP57" s="307" t="str">
        <f t="shared" ca="1" si="143"/>
        <v/>
      </c>
      <c r="AQ57" s="304" t="str">
        <f t="shared" ca="1" si="161"/>
        <v/>
      </c>
      <c r="AR57" s="305" t="str">
        <f t="shared" ca="1" si="144"/>
        <v/>
      </c>
      <c r="AS57" s="306" t="str">
        <f t="shared" ca="1" si="145"/>
        <v/>
      </c>
      <c r="AT57" s="307" t="str">
        <f t="shared" ca="1" si="146"/>
        <v/>
      </c>
      <c r="AU57" s="304" t="str">
        <f t="shared" ca="1" si="162"/>
        <v/>
      </c>
      <c r="AV57" s="305" t="str">
        <f t="shared" ca="1" si="147"/>
        <v/>
      </c>
      <c r="AW57" s="306" t="str">
        <f t="shared" ca="1" si="148"/>
        <v/>
      </c>
      <c r="AX57" s="307" t="str">
        <f t="shared" ca="1" si="149"/>
        <v/>
      </c>
      <c r="AY57" s="304" t="str">
        <f t="shared" ca="1" si="163"/>
        <v/>
      </c>
      <c r="AZ57" s="305" t="str">
        <f t="shared" ca="1" si="150"/>
        <v/>
      </c>
      <c r="BA57" s="306" t="str">
        <f t="shared" ca="1" si="151"/>
        <v/>
      </c>
      <c r="BB57" s="307" t="str">
        <f t="shared" ca="1" si="152"/>
        <v/>
      </c>
      <c r="BC57" s="304" t="str">
        <f t="shared" ca="1" si="164"/>
        <v/>
      </c>
      <c r="BD57" s="305" t="str">
        <f t="shared" ca="1" si="153"/>
        <v/>
      </c>
      <c r="BE57" s="306" t="str">
        <f t="shared" ca="1" si="154"/>
        <v/>
      </c>
      <c r="BF57" s="307" t="str">
        <f t="shared" ca="1" si="155"/>
        <v/>
      </c>
      <c r="BG57" s="304" t="str">
        <f t="shared" ca="1" si="165"/>
        <v/>
      </c>
      <c r="BH57" s="305" t="str">
        <f t="shared" ca="1" si="156"/>
        <v/>
      </c>
      <c r="BI57" s="306" t="str">
        <f t="shared" ca="1" si="157"/>
        <v/>
      </c>
      <c r="BJ57" s="307" t="str">
        <f t="shared" ca="1" si="158"/>
        <v/>
      </c>
      <c r="BL57" s="412" t="str">
        <f ca="1">IF(OR(BM57="",BM57=0),"",MAX(BL$5:BL56)+1)</f>
        <v/>
      </c>
      <c r="BM57" s="316" t="str">
        <f ca="1">IFERROR(INDEX($AJ$6:$AJ$17, ROWS(BM$4:$BM55)), IFERROR(INDEX($AN$6:$AN$17, ROWS(BM$4:$BM55)-ROWS($AJ$6:$AJ$17)), IFERROR(INDEX($AR$6:$AR$17, ROWS(BM$4:$BM55)-ROWS($AJ$6:$AJ$17)-ROWS($AN$6:$AN$17)),IFERROR(INDEX($AV$6:$AV$17, ROWS(BM$4:$BM55)-ROWS($AJ$6:$AJ$17)-ROWS($AN$6:$AN$17)-ROWS($AR$6:$AR$17)),IFERROR(INDEX($AZ$6:$AZ$17, ROWS(BM$4:$BM55)-ROWS($AJ$6:$AJ$17)-ROWS($AN$6:$AN$17)-ROWS($AR$6:$AR$17)-ROWS($AV$6:$AV$17)),IFERROR(INDEX($BD$6:$BD$17, ROWS(BM$4:$BM55)-ROWS($AJ$6:$AJ$17)-ROWS($AN$6:$AN$17)-ROWS($AR$6:$AR$17)-ROWS($AV$6:$AV$17)-ROWS($AZ$6:$AZ$17)),IFERROR(INDEX($BH$6:$BH$17, ROWS(BM$4:$BM55)-ROWS($AJ$6:$AJ$17)-ROWS($AN$6:$AN$17)-ROWS($AR$6:$AR$17)-ROWS($AV$6:$AV$17)-ROWS($AZ$6:$AZ$17)-ROWS($BD$6:$BD$17)), "")))))))</f>
        <v/>
      </c>
      <c r="BN57" s="316" t="str">
        <f t="shared" ca="1" si="30"/>
        <v/>
      </c>
      <c r="BO57" s="316" t="str">
        <f ca="1">IF(OR(BP57="",BP57=0),"",MAX(BO$5:BO56)+1)</f>
        <v/>
      </c>
      <c r="BP57" s="316" t="str">
        <f ca="1">IFERROR(INDEX($AK$6:$AK$17, ROWS($BP$4:BP55)), IFERROR(INDEX($AO$6:$AO$17, ROWS($BP$4:BP55)-ROWS($AK$6:$AK$17)), IFERROR(INDEX($AS$6:$AS$17, ROWS($BP$4:BP55)-ROWS($AK$6:$AK$17)-ROWS($AO$6:$AO$17)),IFERROR(INDEX($AW$6:$AW$17, ROWS($BP$4:BP55)-ROWS($AK$6:$AK$17)-ROWS($AO$6:$AO$17)-ROWS($AS$6:$AS$17)),IFERROR(INDEX($BA$6:$BA$17, ROWS($BP$4:BP55)-ROWS($AK$6:$AK$17)-ROWS($AO$6:$AO$17)-ROWS($AS$6:$AS$17)-ROWS($AW$6:$AW$17)),IFERROR(INDEX($BE$6:$BE$17, ROWS($BP$4:BP55)-ROWS($AK$6:$AK$17)-ROWS($AO$6:$AO$17)-ROWS($AS$6:$AS$17)-ROWS($AW$6:$AW$17)-ROWS($BA$6:$BA$17)),IFERROR(INDEX($BI$6:$BI$17, ROWS($BP$4:BP55)-ROWS($AK$6:$AK$17)-ROWS($AO$6:$AO$17)-ROWS($AS$6:$AS$17)-ROWS($AW$6:$AW$17)-ROWS($BA$6:$BA$17)-ROWS($BE$6:$BE$17)), "")))))))</f>
        <v/>
      </c>
      <c r="BQ57" s="316" t="str">
        <f t="shared" ca="1" si="31"/>
        <v/>
      </c>
      <c r="BR57" s="413" t="str">
        <f t="shared" ca="1" si="32"/>
        <v/>
      </c>
      <c r="BS57" s="412" t="str">
        <f ca="1">IF(OR(BT57="",BT57=0),"",MAX(BS$5:BS56)+1)</f>
        <v/>
      </c>
      <c r="BT57" s="316" t="str">
        <f ca="1">IFERROR(INDEX($AJ$22:$AJ$33, ROWS($BT$4:BT55)), IFERROR(INDEX($AN$22:$AN$33, ROWS($BT$4:BT55)-ROWS($AJ$22:$AJ$33)), IFERROR(INDEX($AR$22:$AR$33, ROWS($BT$4:BT55)-ROWS($AJ$22:$AJ$33)-ROWS($AN$22:$AN$33)),IFERROR(INDEX($AV$22:$AV$33, ROWS($BT$4:BT55)-ROWS($AJ$22:$AJ$33)-ROWS($AN$22:$AN$33)-ROWS($AR$22:$AR$33)),IFERROR(INDEX($AZ$22:$AZ$33, ROWS($BT$4:BT55)-ROWS($AJ$22:$AJ$33)-ROWS($AN$22:$AN$33)-ROWS($AR$22:$AR$33)-ROWS($AV$22:$AV$33)),IFERROR(INDEX($BD$22:$BD$33, ROWS($BT$4:BT55)-ROWS($AJ$22:$AJ$33)-ROWS($AN$22:$AN$33)-ROWS($AR$22:$AR$33)-ROWS($AV$22:$AV$33)-ROWS($AZ$22:$AZ$33)),IFERROR(INDEX($BH$22:$BH$33, ROWS($BT$4:BT55)-ROWS($AJ$22:$AJ$33)-ROWS($AN$22:$AN$33)-ROWS($AR$22:$AR$33)-ROWS($AV$22:$AV$33)-ROWS($AZ$22:$AZ$33)-ROWS($BD$22:$BD$33)), "")))))))</f>
        <v/>
      </c>
      <c r="BU57" s="316" t="str">
        <f t="shared" ca="1" si="33"/>
        <v/>
      </c>
      <c r="BV57" s="316" t="str">
        <f ca="1">IF(OR(BW57="",BW57=0),"",MAX(BV$5:BV56)+1)</f>
        <v/>
      </c>
      <c r="BW57" s="316" t="str">
        <f ca="1">IFERROR(INDEX($AK$22:$AK$33, ROWS($BW$4:BW55)), IFERROR(INDEX($AO$22:$AO$33, ROWS($BW$4:BW55)-ROWS($AK$22:$AK$33)), IFERROR(INDEX($AS$22:$AS$33, ROWS($BW$4:BW55)-ROWS($AK$22:$AK$33)-ROWS($AO$22:$AO$33)),IFERROR(INDEX($AW$22:$AW$33, ROWS($BW$4:BW55)-ROWS($AK$22:$AK$33)-ROWS($AO$22:$AO$33)-ROWS($AS$22:$AS$33)),IFERROR(INDEX($BA$22:$BA$33, ROWS($BW$4:BW55)-ROWS($AK$22:$AK$33)-ROWS($AO$22:$AO$33)-ROWS($AS$22:$AS$33)-ROWS($AW$22:$AW$33)),IFERROR(INDEX($BE$22:$BE$33, ROWS($BW$4:BW55)-ROWS($AK$22:$AK$33)-ROWS($AO$22:$AO$33)-ROWS($AS$22:$AS$33)-ROWS($AW$22:$AW$33)-ROWS($BA$22:$BA$33)),IFERROR(INDEX($BI$22:$BI$33, ROWS($BW$4:BW55)-ROWS($AK$22:$AK$33)-ROWS($AO$22:$AO$33)-ROWS($AS$22:$AS$33)-ROWS($AW$22:$AW$33)-ROWS($BA$22:$BA$33)-ROWS($BE$22:$BE$33)), "")))))))</f>
        <v/>
      </c>
      <c r="BX57" s="316" t="str">
        <f t="shared" ca="1" si="34"/>
        <v/>
      </c>
      <c r="BY57" s="413" t="str">
        <f t="shared" ca="1" si="35"/>
        <v/>
      </c>
      <c r="BZ57" s="412" t="str">
        <f ca="1">IF(OR(CA57="",CA57=0),"",MAX(BZ$5:BZ56)+1)</f>
        <v/>
      </c>
      <c r="CA57" s="316" t="str">
        <f ca="1">IFERROR(INDEX($AJ$38:$AJ$49, ROWS($CA$4:CA55)), IFERROR(INDEX($AN$38:$AN$49, ROWS($CA$4:CA55)-ROWS($AJ$38:$AJ$49)), IFERROR(INDEX($AR$38:$AR$49, ROWS($CA$4:CA55)-ROWS($AJ$38:$AJ$49)-ROWS($AN$38:$AN$49)),IFERROR(INDEX($AV$38:$AV$49, ROWS($CA$4:CA55)-ROWS($AJ$38:$AJ$49)-ROWS($AN$38:$AN$49)-ROWS($AR$38:$AR$49)),IFERROR(INDEX($AZ$38:$AZ$49, ROWS($CA$4:CA55)-ROWS($AJ$38:$AJ$49)-ROWS($AN$38:$AN$49)-ROWS($AR$38:$AR$49)-ROWS($AV$38:$AV$49)),IFERROR(INDEX($BD$38:$BD$49, ROWS($CA$4:CA55)-ROWS($AJ$38:$AJ$49)-ROWS($AN$38:$AN$49)-ROWS($AR$38:$AR$49)-ROWS($AV$38:$AV$49)-ROWS($AZ$38:$AZ$49)),IFERROR(INDEX($BH$38:$BH$49, ROWS($CA$4:CA55)-ROWS($AJ$38:$AJ$49)-ROWS($AN$38:$AN$49)-ROWS($AR$38:$AR$49)-ROWS($AV$38:$AV$49)-ROWS($AZ$38:$AZ$49)-ROWS($BD$38:$BD$49)), "")))))))</f>
        <v/>
      </c>
      <c r="CB57" s="316" t="str">
        <f t="shared" ca="1" si="36"/>
        <v/>
      </c>
      <c r="CC57" s="316" t="str">
        <f ca="1">IF(OR(CD57="",CD57=0),"",MAX(CC$5:CC56)+1)</f>
        <v/>
      </c>
      <c r="CD57" s="316" t="str">
        <f ca="1">IFERROR(INDEX($AK$38:$AK$49, ROWS($CD$4:CD55)), IFERROR(INDEX($AO$38:$AO$49, ROWS($CD$4:CD55)-ROWS($AK$38:$AK$49)), IFERROR(INDEX($AS$38:$AS$49, ROWS($CD$4:CD55)-ROWS($AK$38:$AK$49)-ROWS($AO$38:$AO$49)),IFERROR(INDEX($AW$38:$AW$49, ROWS($CD$4:CD55)-ROWS($AK$38:$AK$49)-ROWS($AO$38:$AO$49)-ROWS($AS$38:$AS$49)),IFERROR(INDEX($BA$38:$BA$49, ROWS($CD$4:CD55)-ROWS($AK$38:$AK$49)-ROWS($AO$38:$AO$49)-ROWS($AS$38:$AS$49)-ROWS($AW$38:$AW$49)),IFERROR(INDEX($BE$38:$BE$49, ROWS($CD$4:CD55)-ROWS($AK$38:$AK$49)-ROWS($AO$38:$AO$49)-ROWS($AS$38:$AS$49)-ROWS($AW$38:$AW$49)-ROWS($BA$38:$BA$49)),IFERROR(INDEX($BI$38:$BI$49, ROWS($CD$4:CD55)-ROWS($AK$38:$AK$49)-ROWS($AO$38:$AO$49)-ROWS($AS$38:$AS$49)-ROWS($AW$38:$AW$49)-ROWS($BA$38:$BA$49)-ROWS($BE$38:$BE$49)), "")))))))</f>
        <v/>
      </c>
      <c r="CE57" s="316" t="str">
        <f t="shared" ca="1" si="37"/>
        <v/>
      </c>
      <c r="CF57" s="413" t="str">
        <f t="shared" ca="1" si="38"/>
        <v/>
      </c>
      <c r="CG57" s="412" t="str">
        <f ca="1">IF(OR(CH57="",CH57=0),"",MAX(CG$5:CG56)+1)</f>
        <v/>
      </c>
      <c r="CH57" s="316" t="str">
        <f ca="1">IFERROR(INDEX($AJ$54:$AJ$65, ROWS($CH$4:CH55)), IFERROR(INDEX($AN$54:$AN$65, ROWS($CH$4:CH55)-ROWS($AJ$54:$AJ$65)), IFERROR(INDEX($AR$54:$AR$65, ROWS($CH$4:CH55)-ROWS($AJ$54:$AJ$65)-ROWS($AN$54:$AN$65)),IFERROR(INDEX($AV$54:$AV$65, ROWS($CH$4:CH55)-ROWS($AJ$54:$AJ$65)-ROWS($AN$54:$AN$65)-ROWS($AR$54:$AR$65)),IFERROR(INDEX($AZ$54:$AZ$65, ROWS($CH$4:CH55)-ROWS($AJ$54:$AJ$65)-ROWS($AN$54:$AN$65)-ROWS($AR$54:$AR$65)-ROWS($AV$54:$AV$65)),IFERROR(INDEX($BD$54:$BD$65, ROWS($CH$4:CH55)-ROWS($AJ$54:$AJ$65)-ROWS($AN$54:$AN$65)-ROWS($AR$54:$AR$65)-ROWS($AV$54:$AV$65)-ROWS($AZ$54:$AZ$65)),IFERROR(INDEX($BH$54:$BH$65, ROWS($CH$4:CH55)-ROWS($AJ$54:$AJ$65)-ROWS($AN$54:$AN$65)-ROWS($AR$54:$AR$65)-ROWS($AV$54:$AV$65)-ROWS($AZ$54:$AZ$65)-ROWS($BD$54:$BD$65)), "")))))))</f>
        <v/>
      </c>
      <c r="CI57" s="316" t="str">
        <f t="shared" ca="1" si="39"/>
        <v/>
      </c>
      <c r="CJ57" s="316" t="str">
        <f ca="1">IF(OR(CK57="",CK57=0),"",MAX(CJ$5:CJ56)+1)</f>
        <v/>
      </c>
      <c r="CK57" s="316" t="str">
        <f ca="1">IFERROR(INDEX($AK$54:$AK$65, ROWS($CK$4:CK55)), IFERROR(INDEX($AO$54:$AO$65, ROWS($CK$4:CK55)-ROWS($AK$54:$AK$65)), IFERROR(INDEX($AS$54:$AS$65, ROWS($CK$4:CK55)-ROWS($AK$54:$AK$65)-ROWS($AO$54:$AO$65)),IFERROR(INDEX($AW$54:$AW$65, ROWS($CK$4:CK55)-ROWS($AK$54:$AK$65)-ROWS($AO$54:$AO$65)-ROWS($AS$54:$AS$65)),IFERROR(INDEX($BA$54:$BA$65, ROWS($CK$4:CK55)-ROWS($AK$54:$AK$65)-ROWS($AO$54:$AO$65)-ROWS($AS$54:$AS$65)-ROWS($AW$54:$AW$65)),IFERROR(INDEX($BE$54:$BE$65, ROWS($CK$4:CK55)-ROWS($AK$54:$AK$65)-ROWS($AO$54:$AO$65)-ROWS($AS$54:$AS$65)-ROWS($AW$54:$AW$65)-ROWS($BA$54:$BA$65)),IFERROR(INDEX($BI$54:$BI$65, ROWS($CK$4:CK55)-ROWS($AK$54:$AK$65)-ROWS($AO$54:$AO$65)-ROWS($AS$54:$AS$65)-ROWS($AW$54:$AW$65)-ROWS($BA$54:$BA$65)-ROWS($BE$54:$BE$65)), "")))))))</f>
        <v/>
      </c>
      <c r="CL57" s="316" t="str">
        <f t="shared" ca="1" si="40"/>
        <v/>
      </c>
      <c r="CM57" s="413" t="str">
        <f t="shared" ca="1" si="41"/>
        <v/>
      </c>
      <c r="CN57" s="412" t="str">
        <f>IF(OR(CO57="",CO57=0),"",MAX(CN$5:CN56)+1)</f>
        <v/>
      </c>
      <c r="CO57" s="316">
        <f>IFERROR(INDEX($AJ$70:$AJ$81, ROWS($CO$4:CO55)), IFERROR(INDEX($AN$70:$AN$81, ROWS($CO$4:CO55)-ROWS($AJ$70:$AJ$81)), IFERROR(INDEX($AR$70:$AR$81, ROWS($CO$4:CO55)-ROWS($AJ$70:$AJ$81)-ROWS($AN$70:$AN$81)),IFERROR(INDEX($AV$70:$AV$81, ROWS($CO$4:CO55)-ROWS($AJ$70:$AJ$81)-ROWS($AN$70:$AN$81)-ROWS($AR$70:$AR$81)),IFERROR(INDEX($AZ$70:$AZ$81, ROWS($CO$4:CO55)-ROWS($AJ$70:$AJ$81)-ROWS($AN$70:$AN$81)-ROWS($AR$70:$AR$81)-ROWS($AV$70:$AV$81)),IFERROR(INDEX($BD$70:$BD$81, ROWS($CO$4:CO55)-ROWS($AJ$70:$AJ$81)-ROWS($AN$70:$AN$81)-ROWS($AR$70:$AR$81)-ROWS($AV$70:$AV$81)-ROWS($AZ$70:$AZ$81)),IFERROR(INDEX($BH$70:$BH$81, ROWS($CO$4:CO55)-ROWS($AJ$70:$AJ$81)-ROWS($AN$70:$AN$81)-ROWS($AR$70:$AR$81)-ROWS($AV$70:$AV$81)-ROWS($AZ$70:$AZ$81)-ROWS($BD$70:$BD$81)), "")))))))</f>
        <v>0</v>
      </c>
      <c r="CP57" s="316" t="str">
        <f t="shared" ca="1" si="42"/>
        <v/>
      </c>
      <c r="CQ57" s="316" t="str">
        <f>IF(OR(CR57="",CR57=0),"",MAX(CQ$5:CQ56)+1)</f>
        <v/>
      </c>
      <c r="CR57" s="316">
        <f>IFERROR(INDEX($AK$70:$AK$81, ROWS($CR$4:CR55)), IFERROR(INDEX($AO$70:$AO$81, ROWS($CR$4:CR55)-ROWS($AK$70:$AK$81)), IFERROR(INDEX($AS$70:$AS$81, ROWS($CR$4:CR55)-ROWS($AK$70:$AK$81)-ROWS($AO$70:$AO$81)),IFERROR(INDEX($AW$70:$AW$81, ROWS($CR$4:CR55)-ROWS($AK$70:$AK$81)-ROWS($AO$70:$AO$81)-ROWS($AS$70:$AS$81)),IFERROR(INDEX($BA$70:$BA$81, ROWS($CR$4:CR55)-ROWS($AK$70:$AK$81)-ROWS($AO$70:$AO$81)-ROWS($AS$70:$AS$81)-ROWS($AW$70:$AW$81)),IFERROR(INDEX($BE$70:$BE$81, ROWS($CR$4:CR55)-ROWS($AK$70:$AK$81)-ROWS($AO$70:$AO$81)-ROWS($AS$70:$AS$81)-ROWS($AW$70:$AW$81)-ROWS($BA$70:$BA$81)),IFERROR(INDEX($BI$70:$BI$81, ROWS($CR$4:CR55)-ROWS($AK$70:$AK$81)-ROWS($AO$70:$AO$81)-ROWS($AS$70:$AS$81)-ROWS($AW$70:$AW$81)-ROWS($BA$70:$BA$81)-ROWS($BE$70:$BE$81)), "")))))))</f>
        <v>0</v>
      </c>
      <c r="CS57" s="316" t="str">
        <f t="shared" ca="1" si="43"/>
        <v/>
      </c>
      <c r="CT57" s="413" t="str">
        <f t="shared" ca="1" si="44"/>
        <v/>
      </c>
      <c r="CU57" s="412" t="str">
        <f>IF(OR(CV57="",CV57=0),"",MAX(CU$5:CU56)+1)</f>
        <v/>
      </c>
      <c r="CV57" s="316" t="str">
        <f>IFERROR(INDEX($AJ$86:$AJ$97, ROWS($CV$4:CV55)), IFERROR(INDEX($AN$86:$AN$97, ROWS($CV$4:CV55)-ROWS($AJ$86:$AJ$97)), ""))</f>
        <v/>
      </c>
      <c r="CW57" s="316" t="str">
        <f t="shared" si="45"/>
        <v/>
      </c>
      <c r="CX57" s="316" t="str">
        <f>IF(OR(CY57="",CY57=0),"",MAX(CX$5:CX56)+1)</f>
        <v/>
      </c>
      <c r="CY57" s="316" t="str">
        <f>IFERROR(INDEX($AK$86:$AK$97, ROWS($CY$4:CY55)), IFERROR(INDEX($AO$86:$AO$97, ROWS($CY$4:CY55)-ROWS($AK$86:$AK$97)), ""))</f>
        <v/>
      </c>
      <c r="CZ57" s="316" t="str">
        <f t="shared" si="46"/>
        <v/>
      </c>
      <c r="DA57" s="413" t="str">
        <f t="shared" si="47"/>
        <v/>
      </c>
      <c r="DC57" s="438">
        <f ca="1">IF(OR(DD57="",DD57=0),"",MAX(DC$45:DC56)+1)</f>
        <v>10</v>
      </c>
      <c r="DD57" s="435" t="str">
        <f t="shared" ca="1" si="130"/>
        <v>Audible</v>
      </c>
      <c r="DE57" s="413">
        <f t="shared" ca="1" si="131"/>
        <v>14.95</v>
      </c>
      <c r="DF57" s="432" t="str">
        <f ca="1">IF(OR(DG57="",DG57=0),"",MAX(DF$45:DF56)+1)</f>
        <v/>
      </c>
      <c r="DG57" s="414" t="str">
        <f t="shared" ca="1" si="132"/>
        <v/>
      </c>
      <c r="DH57" s="415" t="str">
        <f t="shared" ca="1" si="133"/>
        <v/>
      </c>
      <c r="DI57" s="414" t="str">
        <f t="shared" ca="1" si="134"/>
        <v/>
      </c>
      <c r="DJ57" s="413" t="str">
        <f t="shared" ca="1" si="135"/>
        <v/>
      </c>
      <c r="DK57" s="414" t="str">
        <f t="shared" ca="1" si="136"/>
        <v/>
      </c>
      <c r="DL57" s="415" t="str">
        <f t="shared" ca="1" si="137"/>
        <v/>
      </c>
      <c r="DM57" s="278"/>
      <c r="DN57" s="278"/>
      <c r="DO57" s="278"/>
      <c r="DP57" s="278"/>
      <c r="DQ57" s="278"/>
      <c r="DR57" s="278"/>
      <c r="DS57" s="278"/>
    </row>
    <row r="58" spans="16:123" ht="15.75" thickBot="1" x14ac:dyDescent="0.35">
      <c r="P58" s="1177"/>
      <c r="Q58" s="1178"/>
      <c r="R58" s="453"/>
      <c r="S58" s="402"/>
      <c r="U58" s="1177"/>
      <c r="V58" s="1178"/>
      <c r="W58" s="453"/>
      <c r="X58" s="402"/>
      <c r="AI58" s="304" t="str">
        <f t="shared" ca="1" si="159"/>
        <v/>
      </c>
      <c r="AJ58" s="305" t="str">
        <f t="shared" ca="1" si="138"/>
        <v/>
      </c>
      <c r="AK58" s="306" t="str">
        <f t="shared" ca="1" si="139"/>
        <v/>
      </c>
      <c r="AL58" s="307" t="str">
        <f t="shared" ca="1" si="140"/>
        <v/>
      </c>
      <c r="AM58" s="304" t="str">
        <f t="shared" ca="1" si="160"/>
        <v/>
      </c>
      <c r="AN58" s="305" t="str">
        <f t="shared" ca="1" si="141"/>
        <v/>
      </c>
      <c r="AO58" s="306" t="str">
        <f t="shared" ca="1" si="142"/>
        <v/>
      </c>
      <c r="AP58" s="307" t="str">
        <f t="shared" ca="1" si="143"/>
        <v/>
      </c>
      <c r="AQ58" s="304" t="str">
        <f t="shared" ca="1" si="161"/>
        <v/>
      </c>
      <c r="AR58" s="305" t="str">
        <f t="shared" ca="1" si="144"/>
        <v/>
      </c>
      <c r="AS58" s="306" t="str">
        <f t="shared" ca="1" si="145"/>
        <v/>
      </c>
      <c r="AT58" s="307" t="str">
        <f t="shared" ca="1" si="146"/>
        <v/>
      </c>
      <c r="AU58" s="304" t="str">
        <f t="shared" ca="1" si="162"/>
        <v/>
      </c>
      <c r="AV58" s="305" t="str">
        <f t="shared" ca="1" si="147"/>
        <v/>
      </c>
      <c r="AW58" s="306" t="str">
        <f t="shared" ca="1" si="148"/>
        <v/>
      </c>
      <c r="AX58" s="307" t="str">
        <f t="shared" ca="1" si="149"/>
        <v/>
      </c>
      <c r="AY58" s="304" t="str">
        <f t="shared" ca="1" si="163"/>
        <v/>
      </c>
      <c r="AZ58" s="305" t="str">
        <f t="shared" ca="1" si="150"/>
        <v/>
      </c>
      <c r="BA58" s="306" t="str">
        <f t="shared" ca="1" si="151"/>
        <v/>
      </c>
      <c r="BB58" s="307" t="str">
        <f t="shared" ca="1" si="152"/>
        <v/>
      </c>
      <c r="BC58" s="304" t="str">
        <f t="shared" ca="1" si="164"/>
        <v/>
      </c>
      <c r="BD58" s="305" t="str">
        <f t="shared" ca="1" si="153"/>
        <v/>
      </c>
      <c r="BE58" s="306" t="str">
        <f t="shared" ca="1" si="154"/>
        <v/>
      </c>
      <c r="BF58" s="307" t="str">
        <f t="shared" ca="1" si="155"/>
        <v/>
      </c>
      <c r="BG58" s="304" t="str">
        <f t="shared" ca="1" si="165"/>
        <v/>
      </c>
      <c r="BH58" s="305" t="str">
        <f t="shared" ca="1" si="156"/>
        <v/>
      </c>
      <c r="BI58" s="306" t="str">
        <f t="shared" ca="1" si="157"/>
        <v/>
      </c>
      <c r="BJ58" s="307" t="str">
        <f t="shared" ca="1" si="158"/>
        <v/>
      </c>
      <c r="BL58" s="412" t="str">
        <f ca="1">IF(OR(BM58="",BM58=0),"",MAX(BL$5:BL57)+1)</f>
        <v/>
      </c>
      <c r="BM58" s="316" t="str">
        <f ca="1">IFERROR(INDEX($AJ$6:$AJ$17, ROWS(BM$4:$BM56)), IFERROR(INDEX($AN$6:$AN$17, ROWS(BM$4:$BM56)-ROWS($AJ$6:$AJ$17)), IFERROR(INDEX($AR$6:$AR$17, ROWS(BM$4:$BM56)-ROWS($AJ$6:$AJ$17)-ROWS($AN$6:$AN$17)),IFERROR(INDEX($AV$6:$AV$17, ROWS(BM$4:$BM56)-ROWS($AJ$6:$AJ$17)-ROWS($AN$6:$AN$17)-ROWS($AR$6:$AR$17)),IFERROR(INDEX($AZ$6:$AZ$17, ROWS(BM$4:$BM56)-ROWS($AJ$6:$AJ$17)-ROWS($AN$6:$AN$17)-ROWS($AR$6:$AR$17)-ROWS($AV$6:$AV$17)),IFERROR(INDEX($BD$6:$BD$17, ROWS(BM$4:$BM56)-ROWS($AJ$6:$AJ$17)-ROWS($AN$6:$AN$17)-ROWS($AR$6:$AR$17)-ROWS($AV$6:$AV$17)-ROWS($AZ$6:$AZ$17)),IFERROR(INDEX($BH$6:$BH$17, ROWS(BM$4:$BM56)-ROWS($AJ$6:$AJ$17)-ROWS($AN$6:$AN$17)-ROWS($AR$6:$AR$17)-ROWS($AV$6:$AV$17)-ROWS($AZ$6:$AZ$17)-ROWS($BD$6:$BD$17)), "")))))))</f>
        <v/>
      </c>
      <c r="BN58" s="316" t="str">
        <f t="shared" ca="1" si="30"/>
        <v/>
      </c>
      <c r="BO58" s="316" t="str">
        <f ca="1">IF(OR(BP58="",BP58=0),"",MAX(BO$5:BO57)+1)</f>
        <v/>
      </c>
      <c r="BP58" s="316" t="str">
        <f ca="1">IFERROR(INDEX($AK$6:$AK$17, ROWS($BP$4:BP56)), IFERROR(INDEX($AO$6:$AO$17, ROWS($BP$4:BP56)-ROWS($AK$6:$AK$17)), IFERROR(INDEX($AS$6:$AS$17, ROWS($BP$4:BP56)-ROWS($AK$6:$AK$17)-ROWS($AO$6:$AO$17)),IFERROR(INDEX($AW$6:$AW$17, ROWS($BP$4:BP56)-ROWS($AK$6:$AK$17)-ROWS($AO$6:$AO$17)-ROWS($AS$6:$AS$17)),IFERROR(INDEX($BA$6:$BA$17, ROWS($BP$4:BP56)-ROWS($AK$6:$AK$17)-ROWS($AO$6:$AO$17)-ROWS($AS$6:$AS$17)-ROWS($AW$6:$AW$17)),IFERROR(INDEX($BE$6:$BE$17, ROWS($BP$4:BP56)-ROWS($AK$6:$AK$17)-ROWS($AO$6:$AO$17)-ROWS($AS$6:$AS$17)-ROWS($AW$6:$AW$17)-ROWS($BA$6:$BA$17)),IFERROR(INDEX($BI$6:$BI$17, ROWS($BP$4:BP56)-ROWS($AK$6:$AK$17)-ROWS($AO$6:$AO$17)-ROWS($AS$6:$AS$17)-ROWS($AW$6:$AW$17)-ROWS($BA$6:$BA$17)-ROWS($BE$6:$BE$17)), "")))))))</f>
        <v/>
      </c>
      <c r="BQ58" s="316" t="str">
        <f t="shared" ca="1" si="31"/>
        <v/>
      </c>
      <c r="BR58" s="413" t="str">
        <f t="shared" ca="1" si="32"/>
        <v/>
      </c>
      <c r="BS58" s="412" t="str">
        <f ca="1">IF(OR(BT58="",BT58=0),"",MAX(BS$5:BS57)+1)</f>
        <v/>
      </c>
      <c r="BT58" s="316" t="str">
        <f ca="1">IFERROR(INDEX($AJ$22:$AJ$33, ROWS($BT$4:BT56)), IFERROR(INDEX($AN$22:$AN$33, ROWS($BT$4:BT56)-ROWS($AJ$22:$AJ$33)), IFERROR(INDEX($AR$22:$AR$33, ROWS($BT$4:BT56)-ROWS($AJ$22:$AJ$33)-ROWS($AN$22:$AN$33)),IFERROR(INDEX($AV$22:$AV$33, ROWS($BT$4:BT56)-ROWS($AJ$22:$AJ$33)-ROWS($AN$22:$AN$33)-ROWS($AR$22:$AR$33)),IFERROR(INDEX($AZ$22:$AZ$33, ROWS($BT$4:BT56)-ROWS($AJ$22:$AJ$33)-ROWS($AN$22:$AN$33)-ROWS($AR$22:$AR$33)-ROWS($AV$22:$AV$33)),IFERROR(INDEX($BD$22:$BD$33, ROWS($BT$4:BT56)-ROWS($AJ$22:$AJ$33)-ROWS($AN$22:$AN$33)-ROWS($AR$22:$AR$33)-ROWS($AV$22:$AV$33)-ROWS($AZ$22:$AZ$33)),IFERROR(INDEX($BH$22:$BH$33, ROWS($BT$4:BT56)-ROWS($AJ$22:$AJ$33)-ROWS($AN$22:$AN$33)-ROWS($AR$22:$AR$33)-ROWS($AV$22:$AV$33)-ROWS($AZ$22:$AZ$33)-ROWS($BD$22:$BD$33)), "")))))))</f>
        <v/>
      </c>
      <c r="BU58" s="316" t="str">
        <f t="shared" ca="1" si="33"/>
        <v/>
      </c>
      <c r="BV58" s="316" t="str">
        <f ca="1">IF(OR(BW58="",BW58=0),"",MAX(BV$5:BV57)+1)</f>
        <v/>
      </c>
      <c r="BW58" s="316" t="str">
        <f ca="1">IFERROR(INDEX($AK$22:$AK$33, ROWS($BW$4:BW56)), IFERROR(INDEX($AO$22:$AO$33, ROWS($BW$4:BW56)-ROWS($AK$22:$AK$33)), IFERROR(INDEX($AS$22:$AS$33, ROWS($BW$4:BW56)-ROWS($AK$22:$AK$33)-ROWS($AO$22:$AO$33)),IFERROR(INDEX($AW$22:$AW$33, ROWS($BW$4:BW56)-ROWS($AK$22:$AK$33)-ROWS($AO$22:$AO$33)-ROWS($AS$22:$AS$33)),IFERROR(INDEX($BA$22:$BA$33, ROWS($BW$4:BW56)-ROWS($AK$22:$AK$33)-ROWS($AO$22:$AO$33)-ROWS($AS$22:$AS$33)-ROWS($AW$22:$AW$33)),IFERROR(INDEX($BE$22:$BE$33, ROWS($BW$4:BW56)-ROWS($AK$22:$AK$33)-ROWS($AO$22:$AO$33)-ROWS($AS$22:$AS$33)-ROWS($AW$22:$AW$33)-ROWS($BA$22:$BA$33)),IFERROR(INDEX($BI$22:$BI$33, ROWS($BW$4:BW56)-ROWS($AK$22:$AK$33)-ROWS($AO$22:$AO$33)-ROWS($AS$22:$AS$33)-ROWS($AW$22:$AW$33)-ROWS($BA$22:$BA$33)-ROWS($BE$22:$BE$33)), "")))))))</f>
        <v/>
      </c>
      <c r="BX58" s="316" t="str">
        <f t="shared" ca="1" si="34"/>
        <v/>
      </c>
      <c r="BY58" s="413" t="str">
        <f t="shared" ca="1" si="35"/>
        <v/>
      </c>
      <c r="BZ58" s="412" t="str">
        <f ca="1">IF(OR(CA58="",CA58=0),"",MAX(BZ$5:BZ57)+1)</f>
        <v/>
      </c>
      <c r="CA58" s="316" t="str">
        <f ca="1">IFERROR(INDEX($AJ$38:$AJ$49, ROWS($CA$4:CA56)), IFERROR(INDEX($AN$38:$AN$49, ROWS($CA$4:CA56)-ROWS($AJ$38:$AJ$49)), IFERROR(INDEX($AR$38:$AR$49, ROWS($CA$4:CA56)-ROWS($AJ$38:$AJ$49)-ROWS($AN$38:$AN$49)),IFERROR(INDEX($AV$38:$AV$49, ROWS($CA$4:CA56)-ROWS($AJ$38:$AJ$49)-ROWS($AN$38:$AN$49)-ROWS($AR$38:$AR$49)),IFERROR(INDEX($AZ$38:$AZ$49, ROWS($CA$4:CA56)-ROWS($AJ$38:$AJ$49)-ROWS($AN$38:$AN$49)-ROWS($AR$38:$AR$49)-ROWS($AV$38:$AV$49)),IFERROR(INDEX($BD$38:$BD$49, ROWS($CA$4:CA56)-ROWS($AJ$38:$AJ$49)-ROWS($AN$38:$AN$49)-ROWS($AR$38:$AR$49)-ROWS($AV$38:$AV$49)-ROWS($AZ$38:$AZ$49)),IFERROR(INDEX($BH$38:$BH$49, ROWS($CA$4:CA56)-ROWS($AJ$38:$AJ$49)-ROWS($AN$38:$AN$49)-ROWS($AR$38:$AR$49)-ROWS($AV$38:$AV$49)-ROWS($AZ$38:$AZ$49)-ROWS($BD$38:$BD$49)), "")))))))</f>
        <v/>
      </c>
      <c r="CB58" s="316" t="str">
        <f t="shared" ca="1" si="36"/>
        <v/>
      </c>
      <c r="CC58" s="316" t="str">
        <f ca="1">IF(OR(CD58="",CD58=0),"",MAX(CC$5:CC57)+1)</f>
        <v/>
      </c>
      <c r="CD58" s="316" t="str">
        <f ca="1">IFERROR(INDEX($AK$38:$AK$49, ROWS($CD$4:CD56)), IFERROR(INDEX($AO$38:$AO$49, ROWS($CD$4:CD56)-ROWS($AK$38:$AK$49)), IFERROR(INDEX($AS$38:$AS$49, ROWS($CD$4:CD56)-ROWS($AK$38:$AK$49)-ROWS($AO$38:$AO$49)),IFERROR(INDEX($AW$38:$AW$49, ROWS($CD$4:CD56)-ROWS($AK$38:$AK$49)-ROWS($AO$38:$AO$49)-ROWS($AS$38:$AS$49)),IFERROR(INDEX($BA$38:$BA$49, ROWS($CD$4:CD56)-ROWS($AK$38:$AK$49)-ROWS($AO$38:$AO$49)-ROWS($AS$38:$AS$49)-ROWS($AW$38:$AW$49)),IFERROR(INDEX($BE$38:$BE$49, ROWS($CD$4:CD56)-ROWS($AK$38:$AK$49)-ROWS($AO$38:$AO$49)-ROWS($AS$38:$AS$49)-ROWS($AW$38:$AW$49)-ROWS($BA$38:$BA$49)),IFERROR(INDEX($BI$38:$BI$49, ROWS($CD$4:CD56)-ROWS($AK$38:$AK$49)-ROWS($AO$38:$AO$49)-ROWS($AS$38:$AS$49)-ROWS($AW$38:$AW$49)-ROWS($BA$38:$BA$49)-ROWS($BE$38:$BE$49)), "")))))))</f>
        <v/>
      </c>
      <c r="CE58" s="316" t="str">
        <f t="shared" ca="1" si="37"/>
        <v/>
      </c>
      <c r="CF58" s="413" t="str">
        <f t="shared" ca="1" si="38"/>
        <v/>
      </c>
      <c r="CG58" s="412" t="str">
        <f ca="1">IF(OR(CH58="",CH58=0),"",MAX(CG$5:CG57)+1)</f>
        <v/>
      </c>
      <c r="CH58" s="316" t="str">
        <f ca="1">IFERROR(INDEX($AJ$54:$AJ$65, ROWS($CH$4:CH56)), IFERROR(INDEX($AN$54:$AN$65, ROWS($CH$4:CH56)-ROWS($AJ$54:$AJ$65)), IFERROR(INDEX($AR$54:$AR$65, ROWS($CH$4:CH56)-ROWS($AJ$54:$AJ$65)-ROWS($AN$54:$AN$65)),IFERROR(INDEX($AV$54:$AV$65, ROWS($CH$4:CH56)-ROWS($AJ$54:$AJ$65)-ROWS($AN$54:$AN$65)-ROWS($AR$54:$AR$65)),IFERROR(INDEX($AZ$54:$AZ$65, ROWS($CH$4:CH56)-ROWS($AJ$54:$AJ$65)-ROWS($AN$54:$AN$65)-ROWS($AR$54:$AR$65)-ROWS($AV$54:$AV$65)),IFERROR(INDEX($BD$54:$BD$65, ROWS($CH$4:CH56)-ROWS($AJ$54:$AJ$65)-ROWS($AN$54:$AN$65)-ROWS($AR$54:$AR$65)-ROWS($AV$54:$AV$65)-ROWS($AZ$54:$AZ$65)),IFERROR(INDEX($BH$54:$BH$65, ROWS($CH$4:CH56)-ROWS($AJ$54:$AJ$65)-ROWS($AN$54:$AN$65)-ROWS($AR$54:$AR$65)-ROWS($AV$54:$AV$65)-ROWS($AZ$54:$AZ$65)-ROWS($BD$54:$BD$65)), "")))))))</f>
        <v/>
      </c>
      <c r="CI58" s="316" t="str">
        <f t="shared" ca="1" si="39"/>
        <v/>
      </c>
      <c r="CJ58" s="316" t="str">
        <f ca="1">IF(OR(CK58="",CK58=0),"",MAX(CJ$5:CJ57)+1)</f>
        <v/>
      </c>
      <c r="CK58" s="316" t="str">
        <f ca="1">IFERROR(INDEX($AK$54:$AK$65, ROWS($CK$4:CK56)), IFERROR(INDEX($AO$54:$AO$65, ROWS($CK$4:CK56)-ROWS($AK$54:$AK$65)), IFERROR(INDEX($AS$54:$AS$65, ROWS($CK$4:CK56)-ROWS($AK$54:$AK$65)-ROWS($AO$54:$AO$65)),IFERROR(INDEX($AW$54:$AW$65, ROWS($CK$4:CK56)-ROWS($AK$54:$AK$65)-ROWS($AO$54:$AO$65)-ROWS($AS$54:$AS$65)),IFERROR(INDEX($BA$54:$BA$65, ROWS($CK$4:CK56)-ROWS($AK$54:$AK$65)-ROWS($AO$54:$AO$65)-ROWS($AS$54:$AS$65)-ROWS($AW$54:$AW$65)),IFERROR(INDEX($BE$54:$BE$65, ROWS($CK$4:CK56)-ROWS($AK$54:$AK$65)-ROWS($AO$54:$AO$65)-ROWS($AS$54:$AS$65)-ROWS($AW$54:$AW$65)-ROWS($BA$54:$BA$65)),IFERROR(INDEX($BI$54:$BI$65, ROWS($CK$4:CK56)-ROWS($AK$54:$AK$65)-ROWS($AO$54:$AO$65)-ROWS($AS$54:$AS$65)-ROWS($AW$54:$AW$65)-ROWS($BA$54:$BA$65)-ROWS($BE$54:$BE$65)), "")))))))</f>
        <v/>
      </c>
      <c r="CL58" s="316" t="str">
        <f t="shared" ca="1" si="40"/>
        <v/>
      </c>
      <c r="CM58" s="413" t="str">
        <f t="shared" ca="1" si="41"/>
        <v/>
      </c>
      <c r="CN58" s="412" t="str">
        <f>IF(OR(CO58="",CO58=0),"",MAX(CN$5:CN57)+1)</f>
        <v/>
      </c>
      <c r="CO58" s="316">
        <f>IFERROR(INDEX($AJ$70:$AJ$81, ROWS($CO$4:CO56)), IFERROR(INDEX($AN$70:$AN$81, ROWS($CO$4:CO56)-ROWS($AJ$70:$AJ$81)), IFERROR(INDEX($AR$70:$AR$81, ROWS($CO$4:CO56)-ROWS($AJ$70:$AJ$81)-ROWS($AN$70:$AN$81)),IFERROR(INDEX($AV$70:$AV$81, ROWS($CO$4:CO56)-ROWS($AJ$70:$AJ$81)-ROWS($AN$70:$AN$81)-ROWS($AR$70:$AR$81)),IFERROR(INDEX($AZ$70:$AZ$81, ROWS($CO$4:CO56)-ROWS($AJ$70:$AJ$81)-ROWS($AN$70:$AN$81)-ROWS($AR$70:$AR$81)-ROWS($AV$70:$AV$81)),IFERROR(INDEX($BD$70:$BD$81, ROWS($CO$4:CO56)-ROWS($AJ$70:$AJ$81)-ROWS($AN$70:$AN$81)-ROWS($AR$70:$AR$81)-ROWS($AV$70:$AV$81)-ROWS($AZ$70:$AZ$81)),IFERROR(INDEX($BH$70:$BH$81, ROWS($CO$4:CO56)-ROWS($AJ$70:$AJ$81)-ROWS($AN$70:$AN$81)-ROWS($AR$70:$AR$81)-ROWS($AV$70:$AV$81)-ROWS($AZ$70:$AZ$81)-ROWS($BD$70:$BD$81)), "")))))))</f>
        <v>0</v>
      </c>
      <c r="CP58" s="316" t="str">
        <f t="shared" ca="1" si="42"/>
        <v/>
      </c>
      <c r="CQ58" s="316" t="str">
        <f>IF(OR(CR58="",CR58=0),"",MAX(CQ$5:CQ57)+1)</f>
        <v/>
      </c>
      <c r="CR58" s="316">
        <f>IFERROR(INDEX($AK$70:$AK$81, ROWS($CR$4:CR56)), IFERROR(INDEX($AO$70:$AO$81, ROWS($CR$4:CR56)-ROWS($AK$70:$AK$81)), IFERROR(INDEX($AS$70:$AS$81, ROWS($CR$4:CR56)-ROWS($AK$70:$AK$81)-ROWS($AO$70:$AO$81)),IFERROR(INDEX($AW$70:$AW$81, ROWS($CR$4:CR56)-ROWS($AK$70:$AK$81)-ROWS($AO$70:$AO$81)-ROWS($AS$70:$AS$81)),IFERROR(INDEX($BA$70:$BA$81, ROWS($CR$4:CR56)-ROWS($AK$70:$AK$81)-ROWS($AO$70:$AO$81)-ROWS($AS$70:$AS$81)-ROWS($AW$70:$AW$81)),IFERROR(INDEX($BE$70:$BE$81, ROWS($CR$4:CR56)-ROWS($AK$70:$AK$81)-ROWS($AO$70:$AO$81)-ROWS($AS$70:$AS$81)-ROWS($AW$70:$AW$81)-ROWS($BA$70:$BA$81)),IFERROR(INDEX($BI$70:$BI$81, ROWS($CR$4:CR56)-ROWS($AK$70:$AK$81)-ROWS($AO$70:$AO$81)-ROWS($AS$70:$AS$81)-ROWS($AW$70:$AW$81)-ROWS($BA$70:$BA$81)-ROWS($BE$70:$BE$81)), "")))))))</f>
        <v>0</v>
      </c>
      <c r="CS58" s="316" t="str">
        <f t="shared" ca="1" si="43"/>
        <v/>
      </c>
      <c r="CT58" s="413" t="str">
        <f t="shared" ca="1" si="44"/>
        <v/>
      </c>
      <c r="CU58" s="412" t="str">
        <f>IF(OR(CV58="",CV58=0),"",MAX(CU$5:CU57)+1)</f>
        <v/>
      </c>
      <c r="CV58" s="316" t="str">
        <f>IFERROR(INDEX($AJ$86:$AJ$97, ROWS($CV$4:CV56)), IFERROR(INDEX($AN$86:$AN$97, ROWS($CV$4:CV56)-ROWS($AJ$86:$AJ$97)), ""))</f>
        <v/>
      </c>
      <c r="CW58" s="316" t="str">
        <f t="shared" si="45"/>
        <v/>
      </c>
      <c r="CX58" s="316" t="str">
        <f>IF(OR(CY58="",CY58=0),"",MAX(CX$5:CX57)+1)</f>
        <v/>
      </c>
      <c r="CY58" s="316" t="str">
        <f>IFERROR(INDEX($AK$86:$AK$97, ROWS($CY$4:CY56)), IFERROR(INDEX($AO$86:$AO$97, ROWS($CY$4:CY56)-ROWS($AK$86:$AK$97)), ""))</f>
        <v/>
      </c>
      <c r="CZ58" s="316" t="str">
        <f t="shared" si="46"/>
        <v/>
      </c>
      <c r="DA58" s="413" t="str">
        <f t="shared" si="47"/>
        <v/>
      </c>
      <c r="DC58" s="438" t="str">
        <f ca="1">IF(OR(DD58="",DD58=0),"",MAX(DC$45:DC57)+1)</f>
        <v/>
      </c>
      <c r="DD58" s="434" t="str">
        <f t="shared" ca="1" si="130"/>
        <v/>
      </c>
      <c r="DE58" s="413" t="str">
        <f t="shared" ca="1" si="131"/>
        <v/>
      </c>
      <c r="DF58" s="431" t="str">
        <f ca="1">IF(OR(DG58="",DG58=0),"",MAX(DF$45:DF57)+1)</f>
        <v/>
      </c>
      <c r="DG58" s="412" t="str">
        <f t="shared" ca="1" si="132"/>
        <v/>
      </c>
      <c r="DH58" s="413" t="str">
        <f t="shared" ca="1" si="133"/>
        <v/>
      </c>
      <c r="DI58" s="412" t="str">
        <f t="shared" ca="1" si="134"/>
        <v/>
      </c>
      <c r="DJ58" s="413" t="str">
        <f t="shared" ca="1" si="135"/>
        <v/>
      </c>
      <c r="DK58" s="412" t="str">
        <f t="shared" ca="1" si="136"/>
        <v/>
      </c>
      <c r="DL58" s="413" t="str">
        <f t="shared" ca="1" si="137"/>
        <v/>
      </c>
      <c r="DM58" s="278"/>
      <c r="DN58" s="278"/>
      <c r="DO58" s="278"/>
      <c r="DP58" s="278"/>
      <c r="DQ58" s="278"/>
      <c r="DR58" s="278"/>
      <c r="DS58" s="278"/>
    </row>
    <row r="59" spans="16:123" x14ac:dyDescent="0.3">
      <c r="P59" s="1177"/>
      <c r="Q59" s="1178"/>
      <c r="R59" s="453"/>
      <c r="S59" s="402"/>
      <c r="U59" s="1177"/>
      <c r="V59" s="1178"/>
      <c r="W59" s="453"/>
      <c r="X59" s="402"/>
      <c r="AB59" s="1170" t="s">
        <v>23</v>
      </c>
      <c r="AC59" s="1171"/>
      <c r="AD59" s="1171"/>
      <c r="AE59" s="1171"/>
      <c r="AF59" s="1172"/>
      <c r="AI59" s="304" t="str">
        <f t="shared" ca="1" si="159"/>
        <v/>
      </c>
      <c r="AJ59" s="305" t="str">
        <f t="shared" ca="1" si="138"/>
        <v/>
      </c>
      <c r="AK59" s="306" t="str">
        <f t="shared" ca="1" si="139"/>
        <v/>
      </c>
      <c r="AL59" s="307" t="str">
        <f t="shared" ca="1" si="140"/>
        <v/>
      </c>
      <c r="AM59" s="304" t="str">
        <f t="shared" ca="1" si="160"/>
        <v/>
      </c>
      <c r="AN59" s="305" t="str">
        <f t="shared" ca="1" si="141"/>
        <v/>
      </c>
      <c r="AO59" s="306" t="str">
        <f t="shared" ca="1" si="142"/>
        <v/>
      </c>
      <c r="AP59" s="307" t="str">
        <f t="shared" ca="1" si="143"/>
        <v/>
      </c>
      <c r="AQ59" s="304" t="str">
        <f t="shared" ca="1" si="161"/>
        <v/>
      </c>
      <c r="AR59" s="305" t="str">
        <f t="shared" ca="1" si="144"/>
        <v/>
      </c>
      <c r="AS59" s="306" t="str">
        <f t="shared" ca="1" si="145"/>
        <v/>
      </c>
      <c r="AT59" s="307" t="str">
        <f t="shared" ca="1" si="146"/>
        <v/>
      </c>
      <c r="AU59" s="304" t="str">
        <f t="shared" ca="1" si="162"/>
        <v/>
      </c>
      <c r="AV59" s="305" t="str">
        <f t="shared" ca="1" si="147"/>
        <v/>
      </c>
      <c r="AW59" s="306" t="str">
        <f t="shared" ca="1" si="148"/>
        <v/>
      </c>
      <c r="AX59" s="307" t="str">
        <f t="shared" ca="1" si="149"/>
        <v/>
      </c>
      <c r="AY59" s="304" t="str">
        <f t="shared" ca="1" si="163"/>
        <v/>
      </c>
      <c r="AZ59" s="305" t="str">
        <f t="shared" ca="1" si="150"/>
        <v/>
      </c>
      <c r="BA59" s="306" t="str">
        <f t="shared" ca="1" si="151"/>
        <v/>
      </c>
      <c r="BB59" s="307" t="str">
        <f t="shared" ca="1" si="152"/>
        <v/>
      </c>
      <c r="BC59" s="304" t="str">
        <f t="shared" ca="1" si="164"/>
        <v/>
      </c>
      <c r="BD59" s="305" t="str">
        <f t="shared" ca="1" si="153"/>
        <v/>
      </c>
      <c r="BE59" s="306" t="str">
        <f t="shared" ca="1" si="154"/>
        <v/>
      </c>
      <c r="BF59" s="307" t="str">
        <f t="shared" ca="1" si="155"/>
        <v/>
      </c>
      <c r="BG59" s="304" t="str">
        <f t="shared" ca="1" si="165"/>
        <v/>
      </c>
      <c r="BH59" s="305" t="str">
        <f t="shared" ca="1" si="156"/>
        <v/>
      </c>
      <c r="BI59" s="306" t="str">
        <f t="shared" ca="1" si="157"/>
        <v/>
      </c>
      <c r="BJ59" s="307" t="str">
        <f t="shared" ca="1" si="158"/>
        <v/>
      </c>
      <c r="BL59" s="412" t="str">
        <f ca="1">IF(OR(BM59="",BM59=0),"",MAX(BL$5:BL58)+1)</f>
        <v/>
      </c>
      <c r="BM59" s="316" t="str">
        <f ca="1">IFERROR(INDEX($AJ$6:$AJ$17, ROWS(BM$4:$BM57)), IFERROR(INDEX($AN$6:$AN$17, ROWS(BM$4:$BM57)-ROWS($AJ$6:$AJ$17)), IFERROR(INDEX($AR$6:$AR$17, ROWS(BM$4:$BM57)-ROWS($AJ$6:$AJ$17)-ROWS($AN$6:$AN$17)),IFERROR(INDEX($AV$6:$AV$17, ROWS(BM$4:$BM57)-ROWS($AJ$6:$AJ$17)-ROWS($AN$6:$AN$17)-ROWS($AR$6:$AR$17)),IFERROR(INDEX($AZ$6:$AZ$17, ROWS(BM$4:$BM57)-ROWS($AJ$6:$AJ$17)-ROWS($AN$6:$AN$17)-ROWS($AR$6:$AR$17)-ROWS($AV$6:$AV$17)),IFERROR(INDEX($BD$6:$BD$17, ROWS(BM$4:$BM57)-ROWS($AJ$6:$AJ$17)-ROWS($AN$6:$AN$17)-ROWS($AR$6:$AR$17)-ROWS($AV$6:$AV$17)-ROWS($AZ$6:$AZ$17)),IFERROR(INDEX($BH$6:$BH$17, ROWS(BM$4:$BM57)-ROWS($AJ$6:$AJ$17)-ROWS($AN$6:$AN$17)-ROWS($AR$6:$AR$17)-ROWS($AV$6:$AV$17)-ROWS($AZ$6:$AZ$17)-ROWS($BD$6:$BD$17)), "")))))))</f>
        <v/>
      </c>
      <c r="BN59" s="316" t="str">
        <f t="shared" ca="1" si="30"/>
        <v/>
      </c>
      <c r="BO59" s="316" t="str">
        <f ca="1">IF(OR(BP59="",BP59=0),"",MAX(BO$5:BO58)+1)</f>
        <v/>
      </c>
      <c r="BP59" s="316" t="str">
        <f ca="1">IFERROR(INDEX($AK$6:$AK$17, ROWS($BP$4:BP57)), IFERROR(INDEX($AO$6:$AO$17, ROWS($BP$4:BP57)-ROWS($AK$6:$AK$17)), IFERROR(INDEX($AS$6:$AS$17, ROWS($BP$4:BP57)-ROWS($AK$6:$AK$17)-ROWS($AO$6:$AO$17)),IFERROR(INDEX($AW$6:$AW$17, ROWS($BP$4:BP57)-ROWS($AK$6:$AK$17)-ROWS($AO$6:$AO$17)-ROWS($AS$6:$AS$17)),IFERROR(INDEX($BA$6:$BA$17, ROWS($BP$4:BP57)-ROWS($AK$6:$AK$17)-ROWS($AO$6:$AO$17)-ROWS($AS$6:$AS$17)-ROWS($AW$6:$AW$17)),IFERROR(INDEX($BE$6:$BE$17, ROWS($BP$4:BP57)-ROWS($AK$6:$AK$17)-ROWS($AO$6:$AO$17)-ROWS($AS$6:$AS$17)-ROWS($AW$6:$AW$17)-ROWS($BA$6:$BA$17)),IFERROR(INDEX($BI$6:$BI$17, ROWS($BP$4:BP57)-ROWS($AK$6:$AK$17)-ROWS($AO$6:$AO$17)-ROWS($AS$6:$AS$17)-ROWS($AW$6:$AW$17)-ROWS($BA$6:$BA$17)-ROWS($BE$6:$BE$17)), "")))))))</f>
        <v/>
      </c>
      <c r="BQ59" s="316" t="str">
        <f t="shared" ca="1" si="31"/>
        <v/>
      </c>
      <c r="BR59" s="413" t="str">
        <f t="shared" ca="1" si="32"/>
        <v/>
      </c>
      <c r="BS59" s="412" t="str">
        <f ca="1">IF(OR(BT59="",BT59=0),"",MAX(BS$5:BS58)+1)</f>
        <v/>
      </c>
      <c r="BT59" s="316" t="str">
        <f ca="1">IFERROR(INDEX($AJ$22:$AJ$33, ROWS($BT$4:BT57)), IFERROR(INDEX($AN$22:$AN$33, ROWS($BT$4:BT57)-ROWS($AJ$22:$AJ$33)), IFERROR(INDEX($AR$22:$AR$33, ROWS($BT$4:BT57)-ROWS($AJ$22:$AJ$33)-ROWS($AN$22:$AN$33)),IFERROR(INDEX($AV$22:$AV$33, ROWS($BT$4:BT57)-ROWS($AJ$22:$AJ$33)-ROWS($AN$22:$AN$33)-ROWS($AR$22:$AR$33)),IFERROR(INDEX($AZ$22:$AZ$33, ROWS($BT$4:BT57)-ROWS($AJ$22:$AJ$33)-ROWS($AN$22:$AN$33)-ROWS($AR$22:$AR$33)-ROWS($AV$22:$AV$33)),IFERROR(INDEX($BD$22:$BD$33, ROWS($BT$4:BT57)-ROWS($AJ$22:$AJ$33)-ROWS($AN$22:$AN$33)-ROWS($AR$22:$AR$33)-ROWS($AV$22:$AV$33)-ROWS($AZ$22:$AZ$33)),IFERROR(INDEX($BH$22:$BH$33, ROWS($BT$4:BT57)-ROWS($AJ$22:$AJ$33)-ROWS($AN$22:$AN$33)-ROWS($AR$22:$AR$33)-ROWS($AV$22:$AV$33)-ROWS($AZ$22:$AZ$33)-ROWS($BD$22:$BD$33)), "")))))))</f>
        <v/>
      </c>
      <c r="BU59" s="316" t="str">
        <f t="shared" ca="1" si="33"/>
        <v/>
      </c>
      <c r="BV59" s="316" t="str">
        <f ca="1">IF(OR(BW59="",BW59=0),"",MAX(BV$5:BV58)+1)</f>
        <v/>
      </c>
      <c r="BW59" s="316" t="str">
        <f ca="1">IFERROR(INDEX($AK$22:$AK$33, ROWS($BW$4:BW57)), IFERROR(INDEX($AO$22:$AO$33, ROWS($BW$4:BW57)-ROWS($AK$22:$AK$33)), IFERROR(INDEX($AS$22:$AS$33, ROWS($BW$4:BW57)-ROWS($AK$22:$AK$33)-ROWS($AO$22:$AO$33)),IFERROR(INDEX($AW$22:$AW$33, ROWS($BW$4:BW57)-ROWS($AK$22:$AK$33)-ROWS($AO$22:$AO$33)-ROWS($AS$22:$AS$33)),IFERROR(INDEX($BA$22:$BA$33, ROWS($BW$4:BW57)-ROWS($AK$22:$AK$33)-ROWS($AO$22:$AO$33)-ROWS($AS$22:$AS$33)-ROWS($AW$22:$AW$33)),IFERROR(INDEX($BE$22:$BE$33, ROWS($BW$4:BW57)-ROWS($AK$22:$AK$33)-ROWS($AO$22:$AO$33)-ROWS($AS$22:$AS$33)-ROWS($AW$22:$AW$33)-ROWS($BA$22:$BA$33)),IFERROR(INDEX($BI$22:$BI$33, ROWS($BW$4:BW57)-ROWS($AK$22:$AK$33)-ROWS($AO$22:$AO$33)-ROWS($AS$22:$AS$33)-ROWS($AW$22:$AW$33)-ROWS($BA$22:$BA$33)-ROWS($BE$22:$BE$33)), "")))))))</f>
        <v/>
      </c>
      <c r="BX59" s="316" t="str">
        <f t="shared" ca="1" si="34"/>
        <v/>
      </c>
      <c r="BY59" s="413" t="str">
        <f t="shared" ca="1" si="35"/>
        <v/>
      </c>
      <c r="BZ59" s="412" t="str">
        <f ca="1">IF(OR(CA59="",CA59=0),"",MAX(BZ$5:BZ58)+1)</f>
        <v/>
      </c>
      <c r="CA59" s="316" t="str">
        <f ca="1">IFERROR(INDEX($AJ$38:$AJ$49, ROWS($CA$4:CA57)), IFERROR(INDEX($AN$38:$AN$49, ROWS($CA$4:CA57)-ROWS($AJ$38:$AJ$49)), IFERROR(INDEX($AR$38:$AR$49, ROWS($CA$4:CA57)-ROWS($AJ$38:$AJ$49)-ROWS($AN$38:$AN$49)),IFERROR(INDEX($AV$38:$AV$49, ROWS($CA$4:CA57)-ROWS($AJ$38:$AJ$49)-ROWS($AN$38:$AN$49)-ROWS($AR$38:$AR$49)),IFERROR(INDEX($AZ$38:$AZ$49, ROWS($CA$4:CA57)-ROWS($AJ$38:$AJ$49)-ROWS($AN$38:$AN$49)-ROWS($AR$38:$AR$49)-ROWS($AV$38:$AV$49)),IFERROR(INDEX($BD$38:$BD$49, ROWS($CA$4:CA57)-ROWS($AJ$38:$AJ$49)-ROWS($AN$38:$AN$49)-ROWS($AR$38:$AR$49)-ROWS($AV$38:$AV$49)-ROWS($AZ$38:$AZ$49)),IFERROR(INDEX($BH$38:$BH$49, ROWS($CA$4:CA57)-ROWS($AJ$38:$AJ$49)-ROWS($AN$38:$AN$49)-ROWS($AR$38:$AR$49)-ROWS($AV$38:$AV$49)-ROWS($AZ$38:$AZ$49)-ROWS($BD$38:$BD$49)), "")))))))</f>
        <v/>
      </c>
      <c r="CB59" s="316" t="str">
        <f t="shared" ca="1" si="36"/>
        <v/>
      </c>
      <c r="CC59" s="316" t="str">
        <f ca="1">IF(OR(CD59="",CD59=0),"",MAX(CC$5:CC58)+1)</f>
        <v/>
      </c>
      <c r="CD59" s="316" t="str">
        <f ca="1">IFERROR(INDEX($AK$38:$AK$49, ROWS($CD$4:CD57)), IFERROR(INDEX($AO$38:$AO$49, ROWS($CD$4:CD57)-ROWS($AK$38:$AK$49)), IFERROR(INDEX($AS$38:$AS$49, ROWS($CD$4:CD57)-ROWS($AK$38:$AK$49)-ROWS($AO$38:$AO$49)),IFERROR(INDEX($AW$38:$AW$49, ROWS($CD$4:CD57)-ROWS($AK$38:$AK$49)-ROWS($AO$38:$AO$49)-ROWS($AS$38:$AS$49)),IFERROR(INDEX($BA$38:$BA$49, ROWS($CD$4:CD57)-ROWS($AK$38:$AK$49)-ROWS($AO$38:$AO$49)-ROWS($AS$38:$AS$49)-ROWS($AW$38:$AW$49)),IFERROR(INDEX($BE$38:$BE$49, ROWS($CD$4:CD57)-ROWS($AK$38:$AK$49)-ROWS($AO$38:$AO$49)-ROWS($AS$38:$AS$49)-ROWS($AW$38:$AW$49)-ROWS($BA$38:$BA$49)),IFERROR(INDEX($BI$38:$BI$49, ROWS($CD$4:CD57)-ROWS($AK$38:$AK$49)-ROWS($AO$38:$AO$49)-ROWS($AS$38:$AS$49)-ROWS($AW$38:$AW$49)-ROWS($BA$38:$BA$49)-ROWS($BE$38:$BE$49)), "")))))))</f>
        <v/>
      </c>
      <c r="CE59" s="316" t="str">
        <f t="shared" ca="1" si="37"/>
        <v/>
      </c>
      <c r="CF59" s="413" t="str">
        <f t="shared" ca="1" si="38"/>
        <v/>
      </c>
      <c r="CG59" s="412" t="str">
        <f ca="1">IF(OR(CH59="",CH59=0),"",MAX(CG$5:CG58)+1)</f>
        <v/>
      </c>
      <c r="CH59" s="316" t="str">
        <f ca="1">IFERROR(INDEX($AJ$54:$AJ$65, ROWS($CH$4:CH57)), IFERROR(INDEX($AN$54:$AN$65, ROWS($CH$4:CH57)-ROWS($AJ$54:$AJ$65)), IFERROR(INDEX($AR$54:$AR$65, ROWS($CH$4:CH57)-ROWS($AJ$54:$AJ$65)-ROWS($AN$54:$AN$65)),IFERROR(INDEX($AV$54:$AV$65, ROWS($CH$4:CH57)-ROWS($AJ$54:$AJ$65)-ROWS($AN$54:$AN$65)-ROWS($AR$54:$AR$65)),IFERROR(INDEX($AZ$54:$AZ$65, ROWS($CH$4:CH57)-ROWS($AJ$54:$AJ$65)-ROWS($AN$54:$AN$65)-ROWS($AR$54:$AR$65)-ROWS($AV$54:$AV$65)),IFERROR(INDEX($BD$54:$BD$65, ROWS($CH$4:CH57)-ROWS($AJ$54:$AJ$65)-ROWS($AN$54:$AN$65)-ROWS($AR$54:$AR$65)-ROWS($AV$54:$AV$65)-ROWS($AZ$54:$AZ$65)),IFERROR(INDEX($BH$54:$BH$65, ROWS($CH$4:CH57)-ROWS($AJ$54:$AJ$65)-ROWS($AN$54:$AN$65)-ROWS($AR$54:$AR$65)-ROWS($AV$54:$AV$65)-ROWS($AZ$54:$AZ$65)-ROWS($BD$54:$BD$65)), "")))))))</f>
        <v/>
      </c>
      <c r="CI59" s="316" t="str">
        <f t="shared" ca="1" si="39"/>
        <v/>
      </c>
      <c r="CJ59" s="316" t="str">
        <f ca="1">IF(OR(CK59="",CK59=0),"",MAX(CJ$5:CJ58)+1)</f>
        <v/>
      </c>
      <c r="CK59" s="316" t="str">
        <f ca="1">IFERROR(INDEX($AK$54:$AK$65, ROWS($CK$4:CK57)), IFERROR(INDEX($AO$54:$AO$65, ROWS($CK$4:CK57)-ROWS($AK$54:$AK$65)), IFERROR(INDEX($AS$54:$AS$65, ROWS($CK$4:CK57)-ROWS($AK$54:$AK$65)-ROWS($AO$54:$AO$65)),IFERROR(INDEX($AW$54:$AW$65, ROWS($CK$4:CK57)-ROWS($AK$54:$AK$65)-ROWS($AO$54:$AO$65)-ROWS($AS$54:$AS$65)),IFERROR(INDEX($BA$54:$BA$65, ROWS($CK$4:CK57)-ROWS($AK$54:$AK$65)-ROWS($AO$54:$AO$65)-ROWS($AS$54:$AS$65)-ROWS($AW$54:$AW$65)),IFERROR(INDEX($BE$54:$BE$65, ROWS($CK$4:CK57)-ROWS($AK$54:$AK$65)-ROWS($AO$54:$AO$65)-ROWS($AS$54:$AS$65)-ROWS($AW$54:$AW$65)-ROWS($BA$54:$BA$65)),IFERROR(INDEX($BI$54:$BI$65, ROWS($CK$4:CK57)-ROWS($AK$54:$AK$65)-ROWS($AO$54:$AO$65)-ROWS($AS$54:$AS$65)-ROWS($AW$54:$AW$65)-ROWS($BA$54:$BA$65)-ROWS($BE$54:$BE$65)), "")))))))</f>
        <v/>
      </c>
      <c r="CL59" s="316" t="str">
        <f t="shared" ca="1" si="40"/>
        <v/>
      </c>
      <c r="CM59" s="413" t="str">
        <f t="shared" ca="1" si="41"/>
        <v/>
      </c>
      <c r="CN59" s="412" t="str">
        <f>IF(OR(CO59="",CO59=0),"",MAX(CN$5:CN58)+1)</f>
        <v/>
      </c>
      <c r="CO59" s="316">
        <f>IFERROR(INDEX($AJ$70:$AJ$81, ROWS($CO$4:CO57)), IFERROR(INDEX($AN$70:$AN$81, ROWS($CO$4:CO57)-ROWS($AJ$70:$AJ$81)), IFERROR(INDEX($AR$70:$AR$81, ROWS($CO$4:CO57)-ROWS($AJ$70:$AJ$81)-ROWS($AN$70:$AN$81)),IFERROR(INDEX($AV$70:$AV$81, ROWS($CO$4:CO57)-ROWS($AJ$70:$AJ$81)-ROWS($AN$70:$AN$81)-ROWS($AR$70:$AR$81)),IFERROR(INDEX($AZ$70:$AZ$81, ROWS($CO$4:CO57)-ROWS($AJ$70:$AJ$81)-ROWS($AN$70:$AN$81)-ROWS($AR$70:$AR$81)-ROWS($AV$70:$AV$81)),IFERROR(INDEX($BD$70:$BD$81, ROWS($CO$4:CO57)-ROWS($AJ$70:$AJ$81)-ROWS($AN$70:$AN$81)-ROWS($AR$70:$AR$81)-ROWS($AV$70:$AV$81)-ROWS($AZ$70:$AZ$81)),IFERROR(INDEX($BH$70:$BH$81, ROWS($CO$4:CO57)-ROWS($AJ$70:$AJ$81)-ROWS($AN$70:$AN$81)-ROWS($AR$70:$AR$81)-ROWS($AV$70:$AV$81)-ROWS($AZ$70:$AZ$81)-ROWS($BD$70:$BD$81)), "")))))))</f>
        <v>0</v>
      </c>
      <c r="CP59" s="316" t="str">
        <f t="shared" ca="1" si="42"/>
        <v/>
      </c>
      <c r="CQ59" s="316" t="str">
        <f>IF(OR(CR59="",CR59=0),"",MAX(CQ$5:CQ58)+1)</f>
        <v/>
      </c>
      <c r="CR59" s="316">
        <f>IFERROR(INDEX($AK$70:$AK$81, ROWS($CR$4:CR57)), IFERROR(INDEX($AO$70:$AO$81, ROWS($CR$4:CR57)-ROWS($AK$70:$AK$81)), IFERROR(INDEX($AS$70:$AS$81, ROWS($CR$4:CR57)-ROWS($AK$70:$AK$81)-ROWS($AO$70:$AO$81)),IFERROR(INDEX($AW$70:$AW$81, ROWS($CR$4:CR57)-ROWS($AK$70:$AK$81)-ROWS($AO$70:$AO$81)-ROWS($AS$70:$AS$81)),IFERROR(INDEX($BA$70:$BA$81, ROWS($CR$4:CR57)-ROWS($AK$70:$AK$81)-ROWS($AO$70:$AO$81)-ROWS($AS$70:$AS$81)-ROWS($AW$70:$AW$81)),IFERROR(INDEX($BE$70:$BE$81, ROWS($CR$4:CR57)-ROWS($AK$70:$AK$81)-ROWS($AO$70:$AO$81)-ROWS($AS$70:$AS$81)-ROWS($AW$70:$AW$81)-ROWS($BA$70:$BA$81)),IFERROR(INDEX($BI$70:$BI$81, ROWS($CR$4:CR57)-ROWS($AK$70:$AK$81)-ROWS($AO$70:$AO$81)-ROWS($AS$70:$AS$81)-ROWS($AW$70:$AW$81)-ROWS($BA$70:$BA$81)-ROWS($BE$70:$BE$81)), "")))))))</f>
        <v>0</v>
      </c>
      <c r="CS59" s="316" t="str">
        <f t="shared" ca="1" si="43"/>
        <v/>
      </c>
      <c r="CT59" s="413" t="str">
        <f t="shared" ca="1" si="44"/>
        <v/>
      </c>
      <c r="CU59" s="412" t="str">
        <f>IF(OR(CV59="",CV59=0),"",MAX(CU$5:CU58)+1)</f>
        <v/>
      </c>
      <c r="CV59" s="316" t="str">
        <f>IFERROR(INDEX($AJ$86:$AJ$97, ROWS($CV$4:CV57)), IFERROR(INDEX($AN$86:$AN$97, ROWS($CV$4:CV57)-ROWS($AJ$86:$AJ$97)), ""))</f>
        <v/>
      </c>
      <c r="CW59" s="316" t="str">
        <f t="shared" si="45"/>
        <v/>
      </c>
      <c r="CX59" s="316" t="str">
        <f>IF(OR(CY59="",CY59=0),"",MAX(CX$5:CX58)+1)</f>
        <v/>
      </c>
      <c r="CY59" s="316" t="str">
        <f>IFERROR(INDEX($AK$86:$AK$97, ROWS($CY$4:CY57)), IFERROR(INDEX($AO$86:$AO$97, ROWS($CY$4:CY57)-ROWS($AK$86:$AK$97)), ""))</f>
        <v/>
      </c>
      <c r="CZ59" s="316" t="str">
        <f t="shared" si="46"/>
        <v/>
      </c>
      <c r="DA59" s="413" t="str">
        <f t="shared" si="47"/>
        <v/>
      </c>
      <c r="DC59" s="438" t="str">
        <f ca="1">IF(OR(DD59="",DD59=0),"",MAX(DC$45:DC58)+1)</f>
        <v/>
      </c>
      <c r="DD59" s="434" t="str">
        <f t="shared" ca="1" si="130"/>
        <v/>
      </c>
      <c r="DE59" s="413" t="str">
        <f t="shared" ca="1" si="131"/>
        <v/>
      </c>
      <c r="DF59" s="431" t="str">
        <f ca="1">IF(OR(DG59="",DG59=0),"",MAX(DF$45:DF58)+1)</f>
        <v/>
      </c>
      <c r="DG59" s="412" t="str">
        <f t="shared" ca="1" si="132"/>
        <v/>
      </c>
      <c r="DH59" s="413" t="str">
        <f t="shared" ca="1" si="133"/>
        <v/>
      </c>
      <c r="DI59" s="412" t="str">
        <f t="shared" ca="1" si="134"/>
        <v/>
      </c>
      <c r="DJ59" s="413" t="str">
        <f t="shared" ca="1" si="135"/>
        <v/>
      </c>
      <c r="DK59" s="412" t="str">
        <f t="shared" ca="1" si="136"/>
        <v/>
      </c>
      <c r="DL59" s="413" t="str">
        <f t="shared" ca="1" si="137"/>
        <v/>
      </c>
      <c r="DM59" s="278"/>
      <c r="DN59" s="278"/>
      <c r="DO59" s="278"/>
      <c r="DP59" s="278"/>
      <c r="DQ59" s="278"/>
      <c r="DR59" s="278"/>
      <c r="DS59" s="278"/>
    </row>
    <row r="60" spans="16:123" x14ac:dyDescent="0.3">
      <c r="P60" s="1177"/>
      <c r="Q60" s="1178"/>
      <c r="R60" s="453"/>
      <c r="S60" s="402"/>
      <c r="U60" s="1177"/>
      <c r="V60" s="1178"/>
      <c r="W60" s="453"/>
      <c r="X60" s="402"/>
      <c r="AB60" s="362"/>
      <c r="AC60" s="396" t="s">
        <v>495</v>
      </c>
      <c r="AD60" s="397" t="s">
        <v>192</v>
      </c>
      <c r="AE60" s="397" t="s">
        <v>193</v>
      </c>
      <c r="AF60" s="398" t="s">
        <v>261</v>
      </c>
      <c r="AI60" s="304" t="str">
        <f t="shared" ca="1" si="159"/>
        <v/>
      </c>
      <c r="AJ60" s="305" t="str">
        <f t="shared" ca="1" si="138"/>
        <v/>
      </c>
      <c r="AK60" s="306" t="str">
        <f t="shared" ca="1" si="139"/>
        <v/>
      </c>
      <c r="AL60" s="307" t="str">
        <f t="shared" ca="1" si="140"/>
        <v/>
      </c>
      <c r="AM60" s="304" t="str">
        <f t="shared" ca="1" si="160"/>
        <v/>
      </c>
      <c r="AN60" s="305" t="str">
        <f t="shared" ca="1" si="141"/>
        <v/>
      </c>
      <c r="AO60" s="306" t="str">
        <f t="shared" ca="1" si="142"/>
        <v/>
      </c>
      <c r="AP60" s="307" t="str">
        <f t="shared" ca="1" si="143"/>
        <v/>
      </c>
      <c r="AQ60" s="304" t="str">
        <f t="shared" ca="1" si="161"/>
        <v/>
      </c>
      <c r="AR60" s="305" t="str">
        <f t="shared" ca="1" si="144"/>
        <v/>
      </c>
      <c r="AS60" s="306" t="str">
        <f t="shared" ca="1" si="145"/>
        <v/>
      </c>
      <c r="AT60" s="307" t="str">
        <f t="shared" ca="1" si="146"/>
        <v/>
      </c>
      <c r="AU60" s="304" t="str">
        <f t="shared" ca="1" si="162"/>
        <v/>
      </c>
      <c r="AV60" s="305" t="str">
        <f t="shared" ca="1" si="147"/>
        <v/>
      </c>
      <c r="AW60" s="306" t="str">
        <f t="shared" ca="1" si="148"/>
        <v/>
      </c>
      <c r="AX60" s="307" t="str">
        <f t="shared" ca="1" si="149"/>
        <v/>
      </c>
      <c r="AY60" s="304" t="str">
        <f t="shared" ca="1" si="163"/>
        <v/>
      </c>
      <c r="AZ60" s="305" t="str">
        <f t="shared" ca="1" si="150"/>
        <v/>
      </c>
      <c r="BA60" s="306" t="str">
        <f t="shared" ca="1" si="151"/>
        <v/>
      </c>
      <c r="BB60" s="307" t="str">
        <f t="shared" ca="1" si="152"/>
        <v/>
      </c>
      <c r="BC60" s="304" t="str">
        <f t="shared" ca="1" si="164"/>
        <v/>
      </c>
      <c r="BD60" s="305" t="str">
        <f t="shared" ca="1" si="153"/>
        <v/>
      </c>
      <c r="BE60" s="306" t="str">
        <f t="shared" ca="1" si="154"/>
        <v/>
      </c>
      <c r="BF60" s="307" t="str">
        <f t="shared" ca="1" si="155"/>
        <v/>
      </c>
      <c r="BG60" s="304" t="str">
        <f t="shared" ca="1" si="165"/>
        <v/>
      </c>
      <c r="BH60" s="305" t="str">
        <f t="shared" ca="1" si="156"/>
        <v/>
      </c>
      <c r="BI60" s="306" t="str">
        <f t="shared" ca="1" si="157"/>
        <v/>
      </c>
      <c r="BJ60" s="307" t="str">
        <f t="shared" ca="1" si="158"/>
        <v/>
      </c>
      <c r="BL60" s="412" t="str">
        <f ca="1">IF(OR(BM60="",BM60=0),"",MAX(BL$5:BL59)+1)</f>
        <v/>
      </c>
      <c r="BM60" s="316" t="str">
        <f ca="1">IFERROR(INDEX($AJ$6:$AJ$17, ROWS(BM$4:$BM58)), IFERROR(INDEX($AN$6:$AN$17, ROWS(BM$4:$BM58)-ROWS($AJ$6:$AJ$17)), IFERROR(INDEX($AR$6:$AR$17, ROWS(BM$4:$BM58)-ROWS($AJ$6:$AJ$17)-ROWS($AN$6:$AN$17)),IFERROR(INDEX($AV$6:$AV$17, ROWS(BM$4:$BM58)-ROWS($AJ$6:$AJ$17)-ROWS($AN$6:$AN$17)-ROWS($AR$6:$AR$17)),IFERROR(INDEX($AZ$6:$AZ$17, ROWS(BM$4:$BM58)-ROWS($AJ$6:$AJ$17)-ROWS($AN$6:$AN$17)-ROWS($AR$6:$AR$17)-ROWS($AV$6:$AV$17)),IFERROR(INDEX($BD$6:$BD$17, ROWS(BM$4:$BM58)-ROWS($AJ$6:$AJ$17)-ROWS($AN$6:$AN$17)-ROWS($AR$6:$AR$17)-ROWS($AV$6:$AV$17)-ROWS($AZ$6:$AZ$17)),IFERROR(INDEX($BH$6:$BH$17, ROWS(BM$4:$BM58)-ROWS($AJ$6:$AJ$17)-ROWS($AN$6:$AN$17)-ROWS($AR$6:$AR$17)-ROWS($AV$6:$AV$17)-ROWS($AZ$6:$AZ$17)-ROWS($BD$6:$BD$17)), "")))))))</f>
        <v/>
      </c>
      <c r="BN60" s="316" t="str">
        <f t="shared" ca="1" si="30"/>
        <v/>
      </c>
      <c r="BO60" s="316" t="str">
        <f ca="1">IF(OR(BP60="",BP60=0),"",MAX(BO$5:BO59)+1)</f>
        <v/>
      </c>
      <c r="BP60" s="316" t="str">
        <f ca="1">IFERROR(INDEX($AK$6:$AK$17, ROWS($BP$4:BP58)), IFERROR(INDEX($AO$6:$AO$17, ROWS($BP$4:BP58)-ROWS($AK$6:$AK$17)), IFERROR(INDEX($AS$6:$AS$17, ROWS($BP$4:BP58)-ROWS($AK$6:$AK$17)-ROWS($AO$6:$AO$17)),IFERROR(INDEX($AW$6:$AW$17, ROWS($BP$4:BP58)-ROWS($AK$6:$AK$17)-ROWS($AO$6:$AO$17)-ROWS($AS$6:$AS$17)),IFERROR(INDEX($BA$6:$BA$17, ROWS($BP$4:BP58)-ROWS($AK$6:$AK$17)-ROWS($AO$6:$AO$17)-ROWS($AS$6:$AS$17)-ROWS($AW$6:$AW$17)),IFERROR(INDEX($BE$6:$BE$17, ROWS($BP$4:BP58)-ROWS($AK$6:$AK$17)-ROWS($AO$6:$AO$17)-ROWS($AS$6:$AS$17)-ROWS($AW$6:$AW$17)-ROWS($BA$6:$BA$17)),IFERROR(INDEX($BI$6:$BI$17, ROWS($BP$4:BP58)-ROWS($AK$6:$AK$17)-ROWS($AO$6:$AO$17)-ROWS($AS$6:$AS$17)-ROWS($AW$6:$AW$17)-ROWS($BA$6:$BA$17)-ROWS($BE$6:$BE$17)), "")))))))</f>
        <v/>
      </c>
      <c r="BQ60" s="316" t="str">
        <f t="shared" ca="1" si="31"/>
        <v/>
      </c>
      <c r="BR60" s="413" t="str">
        <f t="shared" ca="1" si="32"/>
        <v/>
      </c>
      <c r="BS60" s="412" t="str">
        <f ca="1">IF(OR(BT60="",BT60=0),"",MAX(BS$5:BS59)+1)</f>
        <v/>
      </c>
      <c r="BT60" s="316" t="str">
        <f ca="1">IFERROR(INDEX($AJ$22:$AJ$33, ROWS($BT$4:BT58)), IFERROR(INDEX($AN$22:$AN$33, ROWS($BT$4:BT58)-ROWS($AJ$22:$AJ$33)), IFERROR(INDEX($AR$22:$AR$33, ROWS($BT$4:BT58)-ROWS($AJ$22:$AJ$33)-ROWS($AN$22:$AN$33)),IFERROR(INDEX($AV$22:$AV$33, ROWS($BT$4:BT58)-ROWS($AJ$22:$AJ$33)-ROWS($AN$22:$AN$33)-ROWS($AR$22:$AR$33)),IFERROR(INDEX($AZ$22:$AZ$33, ROWS($BT$4:BT58)-ROWS($AJ$22:$AJ$33)-ROWS($AN$22:$AN$33)-ROWS($AR$22:$AR$33)-ROWS($AV$22:$AV$33)),IFERROR(INDEX($BD$22:$BD$33, ROWS($BT$4:BT58)-ROWS($AJ$22:$AJ$33)-ROWS($AN$22:$AN$33)-ROWS($AR$22:$AR$33)-ROWS($AV$22:$AV$33)-ROWS($AZ$22:$AZ$33)),IFERROR(INDEX($BH$22:$BH$33, ROWS($BT$4:BT58)-ROWS($AJ$22:$AJ$33)-ROWS($AN$22:$AN$33)-ROWS($AR$22:$AR$33)-ROWS($AV$22:$AV$33)-ROWS($AZ$22:$AZ$33)-ROWS($BD$22:$BD$33)), "")))))))</f>
        <v/>
      </c>
      <c r="BU60" s="316" t="str">
        <f t="shared" ca="1" si="33"/>
        <v/>
      </c>
      <c r="BV60" s="316" t="str">
        <f ca="1">IF(OR(BW60="",BW60=0),"",MAX(BV$5:BV59)+1)</f>
        <v/>
      </c>
      <c r="BW60" s="316" t="str">
        <f ca="1">IFERROR(INDEX($AK$22:$AK$33, ROWS($BW$4:BW58)), IFERROR(INDEX($AO$22:$AO$33, ROWS($BW$4:BW58)-ROWS($AK$22:$AK$33)), IFERROR(INDEX($AS$22:$AS$33, ROWS($BW$4:BW58)-ROWS($AK$22:$AK$33)-ROWS($AO$22:$AO$33)),IFERROR(INDEX($AW$22:$AW$33, ROWS($BW$4:BW58)-ROWS($AK$22:$AK$33)-ROWS($AO$22:$AO$33)-ROWS($AS$22:$AS$33)),IFERROR(INDEX($BA$22:$BA$33, ROWS($BW$4:BW58)-ROWS($AK$22:$AK$33)-ROWS($AO$22:$AO$33)-ROWS($AS$22:$AS$33)-ROWS($AW$22:$AW$33)),IFERROR(INDEX($BE$22:$BE$33, ROWS($BW$4:BW58)-ROWS($AK$22:$AK$33)-ROWS($AO$22:$AO$33)-ROWS($AS$22:$AS$33)-ROWS($AW$22:$AW$33)-ROWS($BA$22:$BA$33)),IFERROR(INDEX($BI$22:$BI$33, ROWS($BW$4:BW58)-ROWS($AK$22:$AK$33)-ROWS($AO$22:$AO$33)-ROWS($AS$22:$AS$33)-ROWS($AW$22:$AW$33)-ROWS($BA$22:$BA$33)-ROWS($BE$22:$BE$33)), "")))))))</f>
        <v/>
      </c>
      <c r="BX60" s="316" t="str">
        <f t="shared" ca="1" si="34"/>
        <v/>
      </c>
      <c r="BY60" s="413" t="str">
        <f t="shared" ca="1" si="35"/>
        <v/>
      </c>
      <c r="BZ60" s="412" t="str">
        <f ca="1">IF(OR(CA60="",CA60=0),"",MAX(BZ$5:BZ59)+1)</f>
        <v/>
      </c>
      <c r="CA60" s="316" t="str">
        <f ca="1">IFERROR(INDEX($AJ$38:$AJ$49, ROWS($CA$4:CA58)), IFERROR(INDEX($AN$38:$AN$49, ROWS($CA$4:CA58)-ROWS($AJ$38:$AJ$49)), IFERROR(INDEX($AR$38:$AR$49, ROWS($CA$4:CA58)-ROWS($AJ$38:$AJ$49)-ROWS($AN$38:$AN$49)),IFERROR(INDEX($AV$38:$AV$49, ROWS($CA$4:CA58)-ROWS($AJ$38:$AJ$49)-ROWS($AN$38:$AN$49)-ROWS($AR$38:$AR$49)),IFERROR(INDEX($AZ$38:$AZ$49, ROWS($CA$4:CA58)-ROWS($AJ$38:$AJ$49)-ROWS($AN$38:$AN$49)-ROWS($AR$38:$AR$49)-ROWS($AV$38:$AV$49)),IFERROR(INDEX($BD$38:$BD$49, ROWS($CA$4:CA58)-ROWS($AJ$38:$AJ$49)-ROWS($AN$38:$AN$49)-ROWS($AR$38:$AR$49)-ROWS($AV$38:$AV$49)-ROWS($AZ$38:$AZ$49)),IFERROR(INDEX($BH$38:$BH$49, ROWS($CA$4:CA58)-ROWS($AJ$38:$AJ$49)-ROWS($AN$38:$AN$49)-ROWS($AR$38:$AR$49)-ROWS($AV$38:$AV$49)-ROWS($AZ$38:$AZ$49)-ROWS($BD$38:$BD$49)), "")))))))</f>
        <v/>
      </c>
      <c r="CB60" s="316" t="str">
        <f t="shared" ca="1" si="36"/>
        <v/>
      </c>
      <c r="CC60" s="316" t="str">
        <f ca="1">IF(OR(CD60="",CD60=0),"",MAX(CC$5:CC59)+1)</f>
        <v/>
      </c>
      <c r="CD60" s="316" t="str">
        <f ca="1">IFERROR(INDEX($AK$38:$AK$49, ROWS($CD$4:CD58)), IFERROR(INDEX($AO$38:$AO$49, ROWS($CD$4:CD58)-ROWS($AK$38:$AK$49)), IFERROR(INDEX($AS$38:$AS$49, ROWS($CD$4:CD58)-ROWS($AK$38:$AK$49)-ROWS($AO$38:$AO$49)),IFERROR(INDEX($AW$38:$AW$49, ROWS($CD$4:CD58)-ROWS($AK$38:$AK$49)-ROWS($AO$38:$AO$49)-ROWS($AS$38:$AS$49)),IFERROR(INDEX($BA$38:$BA$49, ROWS($CD$4:CD58)-ROWS($AK$38:$AK$49)-ROWS($AO$38:$AO$49)-ROWS($AS$38:$AS$49)-ROWS($AW$38:$AW$49)),IFERROR(INDEX($BE$38:$BE$49, ROWS($CD$4:CD58)-ROWS($AK$38:$AK$49)-ROWS($AO$38:$AO$49)-ROWS($AS$38:$AS$49)-ROWS($AW$38:$AW$49)-ROWS($BA$38:$BA$49)),IFERROR(INDEX($BI$38:$BI$49, ROWS($CD$4:CD58)-ROWS($AK$38:$AK$49)-ROWS($AO$38:$AO$49)-ROWS($AS$38:$AS$49)-ROWS($AW$38:$AW$49)-ROWS($BA$38:$BA$49)-ROWS($BE$38:$BE$49)), "")))))))</f>
        <v/>
      </c>
      <c r="CE60" s="316" t="str">
        <f t="shared" ca="1" si="37"/>
        <v/>
      </c>
      <c r="CF60" s="413" t="str">
        <f t="shared" ca="1" si="38"/>
        <v/>
      </c>
      <c r="CG60" s="412" t="str">
        <f ca="1">IF(OR(CH60="",CH60=0),"",MAX(CG$5:CG59)+1)</f>
        <v/>
      </c>
      <c r="CH60" s="316" t="str">
        <f ca="1">IFERROR(INDEX($AJ$54:$AJ$65, ROWS($CH$4:CH58)), IFERROR(INDEX($AN$54:$AN$65, ROWS($CH$4:CH58)-ROWS($AJ$54:$AJ$65)), IFERROR(INDEX($AR$54:$AR$65, ROWS($CH$4:CH58)-ROWS($AJ$54:$AJ$65)-ROWS($AN$54:$AN$65)),IFERROR(INDEX($AV$54:$AV$65, ROWS($CH$4:CH58)-ROWS($AJ$54:$AJ$65)-ROWS($AN$54:$AN$65)-ROWS($AR$54:$AR$65)),IFERROR(INDEX($AZ$54:$AZ$65, ROWS($CH$4:CH58)-ROWS($AJ$54:$AJ$65)-ROWS($AN$54:$AN$65)-ROWS($AR$54:$AR$65)-ROWS($AV$54:$AV$65)),IFERROR(INDEX($BD$54:$BD$65, ROWS($CH$4:CH58)-ROWS($AJ$54:$AJ$65)-ROWS($AN$54:$AN$65)-ROWS($AR$54:$AR$65)-ROWS($AV$54:$AV$65)-ROWS($AZ$54:$AZ$65)),IFERROR(INDEX($BH$54:$BH$65, ROWS($CH$4:CH58)-ROWS($AJ$54:$AJ$65)-ROWS($AN$54:$AN$65)-ROWS($AR$54:$AR$65)-ROWS($AV$54:$AV$65)-ROWS($AZ$54:$AZ$65)-ROWS($BD$54:$BD$65)), "")))))))</f>
        <v/>
      </c>
      <c r="CI60" s="316" t="str">
        <f t="shared" ca="1" si="39"/>
        <v/>
      </c>
      <c r="CJ60" s="316" t="str">
        <f ca="1">IF(OR(CK60="",CK60=0),"",MAX(CJ$5:CJ59)+1)</f>
        <v/>
      </c>
      <c r="CK60" s="316" t="str">
        <f ca="1">IFERROR(INDEX($AK$54:$AK$65, ROWS($CK$4:CK58)), IFERROR(INDEX($AO$54:$AO$65, ROWS($CK$4:CK58)-ROWS($AK$54:$AK$65)), IFERROR(INDEX($AS$54:$AS$65, ROWS($CK$4:CK58)-ROWS($AK$54:$AK$65)-ROWS($AO$54:$AO$65)),IFERROR(INDEX($AW$54:$AW$65, ROWS($CK$4:CK58)-ROWS($AK$54:$AK$65)-ROWS($AO$54:$AO$65)-ROWS($AS$54:$AS$65)),IFERROR(INDEX($BA$54:$BA$65, ROWS($CK$4:CK58)-ROWS($AK$54:$AK$65)-ROWS($AO$54:$AO$65)-ROWS($AS$54:$AS$65)-ROWS($AW$54:$AW$65)),IFERROR(INDEX($BE$54:$BE$65, ROWS($CK$4:CK58)-ROWS($AK$54:$AK$65)-ROWS($AO$54:$AO$65)-ROWS($AS$54:$AS$65)-ROWS($AW$54:$AW$65)-ROWS($BA$54:$BA$65)),IFERROR(INDEX($BI$54:$BI$65, ROWS($CK$4:CK58)-ROWS($AK$54:$AK$65)-ROWS($AO$54:$AO$65)-ROWS($AS$54:$AS$65)-ROWS($AW$54:$AW$65)-ROWS($BA$54:$BA$65)-ROWS($BE$54:$BE$65)), "")))))))</f>
        <v/>
      </c>
      <c r="CL60" s="316" t="str">
        <f t="shared" ca="1" si="40"/>
        <v/>
      </c>
      <c r="CM60" s="413" t="str">
        <f t="shared" ca="1" si="41"/>
        <v/>
      </c>
      <c r="CN60" s="412" t="str">
        <f>IF(OR(CO60="",CO60=0),"",MAX(CN$5:CN59)+1)</f>
        <v/>
      </c>
      <c r="CO60" s="316">
        <f>IFERROR(INDEX($AJ$70:$AJ$81, ROWS($CO$4:CO58)), IFERROR(INDEX($AN$70:$AN$81, ROWS($CO$4:CO58)-ROWS($AJ$70:$AJ$81)), IFERROR(INDEX($AR$70:$AR$81, ROWS($CO$4:CO58)-ROWS($AJ$70:$AJ$81)-ROWS($AN$70:$AN$81)),IFERROR(INDEX($AV$70:$AV$81, ROWS($CO$4:CO58)-ROWS($AJ$70:$AJ$81)-ROWS($AN$70:$AN$81)-ROWS($AR$70:$AR$81)),IFERROR(INDEX($AZ$70:$AZ$81, ROWS($CO$4:CO58)-ROWS($AJ$70:$AJ$81)-ROWS($AN$70:$AN$81)-ROWS($AR$70:$AR$81)-ROWS($AV$70:$AV$81)),IFERROR(INDEX($BD$70:$BD$81, ROWS($CO$4:CO58)-ROWS($AJ$70:$AJ$81)-ROWS($AN$70:$AN$81)-ROWS($AR$70:$AR$81)-ROWS($AV$70:$AV$81)-ROWS($AZ$70:$AZ$81)),IFERROR(INDEX($BH$70:$BH$81, ROWS($CO$4:CO58)-ROWS($AJ$70:$AJ$81)-ROWS($AN$70:$AN$81)-ROWS($AR$70:$AR$81)-ROWS($AV$70:$AV$81)-ROWS($AZ$70:$AZ$81)-ROWS($BD$70:$BD$81)), "")))))))</f>
        <v>0</v>
      </c>
      <c r="CP60" s="316" t="str">
        <f t="shared" ca="1" si="42"/>
        <v/>
      </c>
      <c r="CQ60" s="316" t="str">
        <f>IF(OR(CR60="",CR60=0),"",MAX(CQ$5:CQ59)+1)</f>
        <v/>
      </c>
      <c r="CR60" s="316">
        <f>IFERROR(INDEX($AK$70:$AK$81, ROWS($CR$4:CR58)), IFERROR(INDEX($AO$70:$AO$81, ROWS($CR$4:CR58)-ROWS($AK$70:$AK$81)), IFERROR(INDEX($AS$70:$AS$81, ROWS($CR$4:CR58)-ROWS($AK$70:$AK$81)-ROWS($AO$70:$AO$81)),IFERROR(INDEX($AW$70:$AW$81, ROWS($CR$4:CR58)-ROWS($AK$70:$AK$81)-ROWS($AO$70:$AO$81)-ROWS($AS$70:$AS$81)),IFERROR(INDEX($BA$70:$BA$81, ROWS($CR$4:CR58)-ROWS($AK$70:$AK$81)-ROWS($AO$70:$AO$81)-ROWS($AS$70:$AS$81)-ROWS($AW$70:$AW$81)),IFERROR(INDEX($BE$70:$BE$81, ROWS($CR$4:CR58)-ROWS($AK$70:$AK$81)-ROWS($AO$70:$AO$81)-ROWS($AS$70:$AS$81)-ROWS($AW$70:$AW$81)-ROWS($BA$70:$BA$81)),IFERROR(INDEX($BI$70:$BI$81, ROWS($CR$4:CR58)-ROWS($AK$70:$AK$81)-ROWS($AO$70:$AO$81)-ROWS($AS$70:$AS$81)-ROWS($AW$70:$AW$81)-ROWS($BA$70:$BA$81)-ROWS($BE$70:$BE$81)), "")))))))</f>
        <v>0</v>
      </c>
      <c r="CS60" s="316" t="str">
        <f t="shared" ca="1" si="43"/>
        <v/>
      </c>
      <c r="CT60" s="413" t="str">
        <f t="shared" ca="1" si="44"/>
        <v/>
      </c>
      <c r="CU60" s="412" t="str">
        <f>IF(OR(CV60="",CV60=0),"",MAX(CU$5:CU59)+1)</f>
        <v/>
      </c>
      <c r="CV60" s="316" t="str">
        <f>IFERROR(INDEX($AJ$86:$AJ$97, ROWS($CV$4:CV58)), IFERROR(INDEX($AN$86:$AN$97, ROWS($CV$4:CV58)-ROWS($AJ$86:$AJ$97)), ""))</f>
        <v/>
      </c>
      <c r="CW60" s="316" t="str">
        <f t="shared" si="45"/>
        <v/>
      </c>
      <c r="CX60" s="316" t="str">
        <f>IF(OR(CY60="",CY60=0),"",MAX(CX$5:CX59)+1)</f>
        <v/>
      </c>
      <c r="CY60" s="316" t="str">
        <f>IFERROR(INDEX($AK$86:$AK$97, ROWS($CY$4:CY58)), IFERROR(INDEX($AO$86:$AO$97, ROWS($CY$4:CY58)-ROWS($AK$86:$AK$97)), ""))</f>
        <v/>
      </c>
      <c r="CZ60" s="316" t="str">
        <f t="shared" si="46"/>
        <v/>
      </c>
      <c r="DA60" s="413" t="str">
        <f t="shared" si="47"/>
        <v/>
      </c>
      <c r="DC60" s="438" t="str">
        <f ca="1">IF(OR(DD60="",DD60=0),"",MAX(DC$45:DC59)+1)</f>
        <v/>
      </c>
      <c r="DD60" s="434" t="str">
        <f t="shared" ca="1" si="130"/>
        <v/>
      </c>
      <c r="DE60" s="413" t="str">
        <f t="shared" ca="1" si="131"/>
        <v/>
      </c>
      <c r="DF60" s="431" t="str">
        <f ca="1">IF(OR(DG60="",DG60=0),"",MAX(DF$45:DF59)+1)</f>
        <v/>
      </c>
      <c r="DG60" s="412" t="str">
        <f t="shared" ca="1" si="132"/>
        <v/>
      </c>
      <c r="DH60" s="413" t="str">
        <f t="shared" ca="1" si="133"/>
        <v/>
      </c>
      <c r="DI60" s="412" t="str">
        <f t="shared" ca="1" si="134"/>
        <v/>
      </c>
      <c r="DJ60" s="413" t="str">
        <f t="shared" ca="1" si="135"/>
        <v/>
      </c>
      <c r="DK60" s="412" t="str">
        <f t="shared" ca="1" si="136"/>
        <v/>
      </c>
      <c r="DL60" s="413" t="str">
        <f t="shared" ca="1" si="137"/>
        <v/>
      </c>
      <c r="DM60" s="278"/>
      <c r="DN60" s="278"/>
      <c r="DO60" s="278"/>
      <c r="DP60" s="278"/>
      <c r="DQ60" s="278"/>
      <c r="DR60" s="278"/>
      <c r="DS60" s="278"/>
    </row>
    <row r="61" spans="16:123" x14ac:dyDescent="0.3">
      <c r="P61" s="1177"/>
      <c r="Q61" s="1178"/>
      <c r="R61" s="453"/>
      <c r="S61" s="402"/>
      <c r="U61" s="1177"/>
      <c r="V61" s="1178"/>
      <c r="W61" s="453"/>
      <c r="X61" s="402"/>
      <c r="AB61" s="395">
        <f ca="1">IFERROR(MATCH($AB$59,OFFSET(Year!$BI$123:$BI$174,AB60,,1000),0)+AB60,"")</f>
        <v>1</v>
      </c>
      <c r="AC61" s="340">
        <f ca="1">IFERROR(INDEX(Year!$BL$123:$BL$174,AB61),"")</f>
        <v>8</v>
      </c>
      <c r="AD61" s="348" t="str">
        <f ca="1">IFERROR(INDEX(Year!$BJ$123:$BJ$174,AB61),"")</f>
        <v>Paycheck 1</v>
      </c>
      <c r="AE61" s="363">
        <f ca="1">IFERROR(INDEX(Year!$BK$123:$BK$174,AB61),"")</f>
        <v>850</v>
      </c>
      <c r="AF61" s="402" t="str">
        <f ca="1">IFERROR(INDEX(Year!$BI$123:$BI$174,AB61),"")</f>
        <v>Income</v>
      </c>
      <c r="AI61" s="304" t="str">
        <f t="shared" ca="1" si="159"/>
        <v/>
      </c>
      <c r="AJ61" s="305" t="str">
        <f t="shared" ca="1" si="138"/>
        <v/>
      </c>
      <c r="AK61" s="306" t="str">
        <f t="shared" ca="1" si="139"/>
        <v/>
      </c>
      <c r="AL61" s="307" t="str">
        <f t="shared" ca="1" si="140"/>
        <v/>
      </c>
      <c r="AM61" s="304" t="str">
        <f t="shared" ca="1" si="160"/>
        <v/>
      </c>
      <c r="AN61" s="305" t="str">
        <f t="shared" ca="1" si="141"/>
        <v/>
      </c>
      <c r="AO61" s="306" t="str">
        <f t="shared" ca="1" si="142"/>
        <v/>
      </c>
      <c r="AP61" s="307" t="str">
        <f t="shared" ca="1" si="143"/>
        <v/>
      </c>
      <c r="AQ61" s="304" t="str">
        <f t="shared" ca="1" si="161"/>
        <v/>
      </c>
      <c r="AR61" s="305" t="str">
        <f t="shared" ca="1" si="144"/>
        <v/>
      </c>
      <c r="AS61" s="306" t="str">
        <f t="shared" ca="1" si="145"/>
        <v/>
      </c>
      <c r="AT61" s="307" t="str">
        <f t="shared" ca="1" si="146"/>
        <v/>
      </c>
      <c r="AU61" s="304" t="str">
        <f t="shared" ca="1" si="162"/>
        <v/>
      </c>
      <c r="AV61" s="305" t="str">
        <f t="shared" ca="1" si="147"/>
        <v/>
      </c>
      <c r="AW61" s="306" t="str">
        <f t="shared" ca="1" si="148"/>
        <v/>
      </c>
      <c r="AX61" s="307" t="str">
        <f t="shared" ca="1" si="149"/>
        <v/>
      </c>
      <c r="AY61" s="304" t="str">
        <f t="shared" ca="1" si="163"/>
        <v/>
      </c>
      <c r="AZ61" s="305" t="str">
        <f t="shared" ca="1" si="150"/>
        <v/>
      </c>
      <c r="BA61" s="306" t="str">
        <f t="shared" ca="1" si="151"/>
        <v/>
      </c>
      <c r="BB61" s="307" t="str">
        <f t="shared" ca="1" si="152"/>
        <v/>
      </c>
      <c r="BC61" s="304" t="str">
        <f t="shared" ca="1" si="164"/>
        <v/>
      </c>
      <c r="BD61" s="305" t="str">
        <f t="shared" ca="1" si="153"/>
        <v/>
      </c>
      <c r="BE61" s="306" t="str">
        <f t="shared" ca="1" si="154"/>
        <v/>
      </c>
      <c r="BF61" s="307" t="str">
        <f t="shared" ca="1" si="155"/>
        <v/>
      </c>
      <c r="BG61" s="304" t="str">
        <f t="shared" ca="1" si="165"/>
        <v/>
      </c>
      <c r="BH61" s="305" t="str">
        <f t="shared" ca="1" si="156"/>
        <v/>
      </c>
      <c r="BI61" s="306" t="str">
        <f t="shared" ca="1" si="157"/>
        <v/>
      </c>
      <c r="BJ61" s="307" t="str">
        <f t="shared" ca="1" si="158"/>
        <v/>
      </c>
      <c r="BL61" s="412" t="str">
        <f ca="1">IF(OR(BM61="",BM61=0),"",MAX(BL$5:BL60)+1)</f>
        <v/>
      </c>
      <c r="BM61" s="316" t="str">
        <f ca="1">IFERROR(INDEX($AJ$6:$AJ$17, ROWS(BM$4:$BM59)), IFERROR(INDEX($AN$6:$AN$17, ROWS(BM$4:$BM59)-ROWS($AJ$6:$AJ$17)), IFERROR(INDEX($AR$6:$AR$17, ROWS(BM$4:$BM59)-ROWS($AJ$6:$AJ$17)-ROWS($AN$6:$AN$17)),IFERROR(INDEX($AV$6:$AV$17, ROWS(BM$4:$BM59)-ROWS($AJ$6:$AJ$17)-ROWS($AN$6:$AN$17)-ROWS($AR$6:$AR$17)),IFERROR(INDEX($AZ$6:$AZ$17, ROWS(BM$4:$BM59)-ROWS($AJ$6:$AJ$17)-ROWS($AN$6:$AN$17)-ROWS($AR$6:$AR$17)-ROWS($AV$6:$AV$17)),IFERROR(INDEX($BD$6:$BD$17, ROWS(BM$4:$BM59)-ROWS($AJ$6:$AJ$17)-ROWS($AN$6:$AN$17)-ROWS($AR$6:$AR$17)-ROWS($AV$6:$AV$17)-ROWS($AZ$6:$AZ$17)),IFERROR(INDEX($BH$6:$BH$17, ROWS(BM$4:$BM59)-ROWS($AJ$6:$AJ$17)-ROWS($AN$6:$AN$17)-ROWS($AR$6:$AR$17)-ROWS($AV$6:$AV$17)-ROWS($AZ$6:$AZ$17)-ROWS($BD$6:$BD$17)), "")))))))</f>
        <v/>
      </c>
      <c r="BN61" s="316" t="str">
        <f t="shared" ca="1" si="30"/>
        <v/>
      </c>
      <c r="BO61" s="316" t="str">
        <f ca="1">IF(OR(BP61="",BP61=0),"",MAX(BO$5:BO60)+1)</f>
        <v/>
      </c>
      <c r="BP61" s="316" t="str">
        <f ca="1">IFERROR(INDEX($AK$6:$AK$17, ROWS($BP$4:BP59)), IFERROR(INDEX($AO$6:$AO$17, ROWS($BP$4:BP59)-ROWS($AK$6:$AK$17)), IFERROR(INDEX($AS$6:$AS$17, ROWS($BP$4:BP59)-ROWS($AK$6:$AK$17)-ROWS($AO$6:$AO$17)),IFERROR(INDEX($AW$6:$AW$17, ROWS($BP$4:BP59)-ROWS($AK$6:$AK$17)-ROWS($AO$6:$AO$17)-ROWS($AS$6:$AS$17)),IFERROR(INDEX($BA$6:$BA$17, ROWS($BP$4:BP59)-ROWS($AK$6:$AK$17)-ROWS($AO$6:$AO$17)-ROWS($AS$6:$AS$17)-ROWS($AW$6:$AW$17)),IFERROR(INDEX($BE$6:$BE$17, ROWS($BP$4:BP59)-ROWS($AK$6:$AK$17)-ROWS($AO$6:$AO$17)-ROWS($AS$6:$AS$17)-ROWS($AW$6:$AW$17)-ROWS($BA$6:$BA$17)),IFERROR(INDEX($BI$6:$BI$17, ROWS($BP$4:BP59)-ROWS($AK$6:$AK$17)-ROWS($AO$6:$AO$17)-ROWS($AS$6:$AS$17)-ROWS($AW$6:$AW$17)-ROWS($BA$6:$BA$17)-ROWS($BE$6:$BE$17)), "")))))))</f>
        <v/>
      </c>
      <c r="BQ61" s="316" t="str">
        <f t="shared" ca="1" si="31"/>
        <v/>
      </c>
      <c r="BR61" s="413" t="str">
        <f t="shared" ca="1" si="32"/>
        <v/>
      </c>
      <c r="BS61" s="412" t="str">
        <f ca="1">IF(OR(BT61="",BT61=0),"",MAX(BS$5:BS60)+1)</f>
        <v/>
      </c>
      <c r="BT61" s="316" t="str">
        <f ca="1">IFERROR(INDEX($AJ$22:$AJ$33, ROWS($BT$4:BT59)), IFERROR(INDEX($AN$22:$AN$33, ROWS($BT$4:BT59)-ROWS($AJ$22:$AJ$33)), IFERROR(INDEX($AR$22:$AR$33, ROWS($BT$4:BT59)-ROWS($AJ$22:$AJ$33)-ROWS($AN$22:$AN$33)),IFERROR(INDEX($AV$22:$AV$33, ROWS($BT$4:BT59)-ROWS($AJ$22:$AJ$33)-ROWS($AN$22:$AN$33)-ROWS($AR$22:$AR$33)),IFERROR(INDEX($AZ$22:$AZ$33, ROWS($BT$4:BT59)-ROWS($AJ$22:$AJ$33)-ROWS($AN$22:$AN$33)-ROWS($AR$22:$AR$33)-ROWS($AV$22:$AV$33)),IFERROR(INDEX($BD$22:$BD$33, ROWS($BT$4:BT59)-ROWS($AJ$22:$AJ$33)-ROWS($AN$22:$AN$33)-ROWS($AR$22:$AR$33)-ROWS($AV$22:$AV$33)-ROWS($AZ$22:$AZ$33)),IFERROR(INDEX($BH$22:$BH$33, ROWS($BT$4:BT59)-ROWS($AJ$22:$AJ$33)-ROWS($AN$22:$AN$33)-ROWS($AR$22:$AR$33)-ROWS($AV$22:$AV$33)-ROWS($AZ$22:$AZ$33)-ROWS($BD$22:$BD$33)), "")))))))</f>
        <v/>
      </c>
      <c r="BU61" s="316" t="str">
        <f t="shared" ca="1" si="33"/>
        <v/>
      </c>
      <c r="BV61" s="316" t="str">
        <f ca="1">IF(OR(BW61="",BW61=0),"",MAX(BV$5:BV60)+1)</f>
        <v/>
      </c>
      <c r="BW61" s="316" t="str">
        <f ca="1">IFERROR(INDEX($AK$22:$AK$33, ROWS($BW$4:BW59)), IFERROR(INDEX($AO$22:$AO$33, ROWS($BW$4:BW59)-ROWS($AK$22:$AK$33)), IFERROR(INDEX($AS$22:$AS$33, ROWS($BW$4:BW59)-ROWS($AK$22:$AK$33)-ROWS($AO$22:$AO$33)),IFERROR(INDEX($AW$22:$AW$33, ROWS($BW$4:BW59)-ROWS($AK$22:$AK$33)-ROWS($AO$22:$AO$33)-ROWS($AS$22:$AS$33)),IFERROR(INDEX($BA$22:$BA$33, ROWS($BW$4:BW59)-ROWS($AK$22:$AK$33)-ROWS($AO$22:$AO$33)-ROWS($AS$22:$AS$33)-ROWS($AW$22:$AW$33)),IFERROR(INDEX($BE$22:$BE$33, ROWS($BW$4:BW59)-ROWS($AK$22:$AK$33)-ROWS($AO$22:$AO$33)-ROWS($AS$22:$AS$33)-ROWS($AW$22:$AW$33)-ROWS($BA$22:$BA$33)),IFERROR(INDEX($BI$22:$BI$33, ROWS($BW$4:BW59)-ROWS($AK$22:$AK$33)-ROWS($AO$22:$AO$33)-ROWS($AS$22:$AS$33)-ROWS($AW$22:$AW$33)-ROWS($BA$22:$BA$33)-ROWS($BE$22:$BE$33)), "")))))))</f>
        <v/>
      </c>
      <c r="BX61" s="316" t="str">
        <f t="shared" ca="1" si="34"/>
        <v/>
      </c>
      <c r="BY61" s="413" t="str">
        <f t="shared" ca="1" si="35"/>
        <v/>
      </c>
      <c r="BZ61" s="412" t="str">
        <f ca="1">IF(OR(CA61="",CA61=0),"",MAX(BZ$5:BZ60)+1)</f>
        <v/>
      </c>
      <c r="CA61" s="316" t="str">
        <f ca="1">IFERROR(INDEX($AJ$38:$AJ$49, ROWS($CA$4:CA59)), IFERROR(INDEX($AN$38:$AN$49, ROWS($CA$4:CA59)-ROWS($AJ$38:$AJ$49)), IFERROR(INDEX($AR$38:$AR$49, ROWS($CA$4:CA59)-ROWS($AJ$38:$AJ$49)-ROWS($AN$38:$AN$49)),IFERROR(INDEX($AV$38:$AV$49, ROWS($CA$4:CA59)-ROWS($AJ$38:$AJ$49)-ROWS($AN$38:$AN$49)-ROWS($AR$38:$AR$49)),IFERROR(INDEX($AZ$38:$AZ$49, ROWS($CA$4:CA59)-ROWS($AJ$38:$AJ$49)-ROWS($AN$38:$AN$49)-ROWS($AR$38:$AR$49)-ROWS($AV$38:$AV$49)),IFERROR(INDEX($BD$38:$BD$49, ROWS($CA$4:CA59)-ROWS($AJ$38:$AJ$49)-ROWS($AN$38:$AN$49)-ROWS($AR$38:$AR$49)-ROWS($AV$38:$AV$49)-ROWS($AZ$38:$AZ$49)),IFERROR(INDEX($BH$38:$BH$49, ROWS($CA$4:CA59)-ROWS($AJ$38:$AJ$49)-ROWS($AN$38:$AN$49)-ROWS($AR$38:$AR$49)-ROWS($AV$38:$AV$49)-ROWS($AZ$38:$AZ$49)-ROWS($BD$38:$BD$49)), "")))))))</f>
        <v/>
      </c>
      <c r="CB61" s="316" t="str">
        <f t="shared" ca="1" si="36"/>
        <v/>
      </c>
      <c r="CC61" s="316" t="str">
        <f ca="1">IF(OR(CD61="",CD61=0),"",MAX(CC$5:CC60)+1)</f>
        <v/>
      </c>
      <c r="CD61" s="316" t="str">
        <f ca="1">IFERROR(INDEX($AK$38:$AK$49, ROWS($CD$4:CD59)), IFERROR(INDEX($AO$38:$AO$49, ROWS($CD$4:CD59)-ROWS($AK$38:$AK$49)), IFERROR(INDEX($AS$38:$AS$49, ROWS($CD$4:CD59)-ROWS($AK$38:$AK$49)-ROWS($AO$38:$AO$49)),IFERROR(INDEX($AW$38:$AW$49, ROWS($CD$4:CD59)-ROWS($AK$38:$AK$49)-ROWS($AO$38:$AO$49)-ROWS($AS$38:$AS$49)),IFERROR(INDEX($BA$38:$BA$49, ROWS($CD$4:CD59)-ROWS($AK$38:$AK$49)-ROWS($AO$38:$AO$49)-ROWS($AS$38:$AS$49)-ROWS($AW$38:$AW$49)),IFERROR(INDEX($BE$38:$BE$49, ROWS($CD$4:CD59)-ROWS($AK$38:$AK$49)-ROWS($AO$38:$AO$49)-ROWS($AS$38:$AS$49)-ROWS($AW$38:$AW$49)-ROWS($BA$38:$BA$49)),IFERROR(INDEX($BI$38:$BI$49, ROWS($CD$4:CD59)-ROWS($AK$38:$AK$49)-ROWS($AO$38:$AO$49)-ROWS($AS$38:$AS$49)-ROWS($AW$38:$AW$49)-ROWS($BA$38:$BA$49)-ROWS($BE$38:$BE$49)), "")))))))</f>
        <v/>
      </c>
      <c r="CE61" s="316" t="str">
        <f t="shared" ca="1" si="37"/>
        <v/>
      </c>
      <c r="CF61" s="413" t="str">
        <f t="shared" ca="1" si="38"/>
        <v/>
      </c>
      <c r="CG61" s="412" t="str">
        <f ca="1">IF(OR(CH61="",CH61=0),"",MAX(CG$5:CG60)+1)</f>
        <v/>
      </c>
      <c r="CH61" s="316" t="str">
        <f ca="1">IFERROR(INDEX($AJ$54:$AJ$65, ROWS($CH$4:CH59)), IFERROR(INDEX($AN$54:$AN$65, ROWS($CH$4:CH59)-ROWS($AJ$54:$AJ$65)), IFERROR(INDEX($AR$54:$AR$65, ROWS($CH$4:CH59)-ROWS($AJ$54:$AJ$65)-ROWS($AN$54:$AN$65)),IFERROR(INDEX($AV$54:$AV$65, ROWS($CH$4:CH59)-ROWS($AJ$54:$AJ$65)-ROWS($AN$54:$AN$65)-ROWS($AR$54:$AR$65)),IFERROR(INDEX($AZ$54:$AZ$65, ROWS($CH$4:CH59)-ROWS($AJ$54:$AJ$65)-ROWS($AN$54:$AN$65)-ROWS($AR$54:$AR$65)-ROWS($AV$54:$AV$65)),IFERROR(INDEX($BD$54:$BD$65, ROWS($CH$4:CH59)-ROWS($AJ$54:$AJ$65)-ROWS($AN$54:$AN$65)-ROWS($AR$54:$AR$65)-ROWS($AV$54:$AV$65)-ROWS($AZ$54:$AZ$65)),IFERROR(INDEX($BH$54:$BH$65, ROWS($CH$4:CH59)-ROWS($AJ$54:$AJ$65)-ROWS($AN$54:$AN$65)-ROWS($AR$54:$AR$65)-ROWS($AV$54:$AV$65)-ROWS($AZ$54:$AZ$65)-ROWS($BD$54:$BD$65)), "")))))))</f>
        <v/>
      </c>
      <c r="CI61" s="316" t="str">
        <f t="shared" ca="1" si="39"/>
        <v/>
      </c>
      <c r="CJ61" s="316" t="str">
        <f ca="1">IF(OR(CK61="",CK61=0),"",MAX(CJ$5:CJ60)+1)</f>
        <v/>
      </c>
      <c r="CK61" s="316" t="str">
        <f ca="1">IFERROR(INDEX($AK$54:$AK$65, ROWS($CK$4:CK59)), IFERROR(INDEX($AO$54:$AO$65, ROWS($CK$4:CK59)-ROWS($AK$54:$AK$65)), IFERROR(INDEX($AS$54:$AS$65, ROWS($CK$4:CK59)-ROWS($AK$54:$AK$65)-ROWS($AO$54:$AO$65)),IFERROR(INDEX($AW$54:$AW$65, ROWS($CK$4:CK59)-ROWS($AK$54:$AK$65)-ROWS($AO$54:$AO$65)-ROWS($AS$54:$AS$65)),IFERROR(INDEX($BA$54:$BA$65, ROWS($CK$4:CK59)-ROWS($AK$54:$AK$65)-ROWS($AO$54:$AO$65)-ROWS($AS$54:$AS$65)-ROWS($AW$54:$AW$65)),IFERROR(INDEX($BE$54:$BE$65, ROWS($CK$4:CK59)-ROWS($AK$54:$AK$65)-ROWS($AO$54:$AO$65)-ROWS($AS$54:$AS$65)-ROWS($AW$54:$AW$65)-ROWS($BA$54:$BA$65)),IFERROR(INDEX($BI$54:$BI$65, ROWS($CK$4:CK59)-ROWS($AK$54:$AK$65)-ROWS($AO$54:$AO$65)-ROWS($AS$54:$AS$65)-ROWS($AW$54:$AW$65)-ROWS($BA$54:$BA$65)-ROWS($BE$54:$BE$65)), "")))))))</f>
        <v/>
      </c>
      <c r="CL61" s="316" t="str">
        <f t="shared" ca="1" si="40"/>
        <v/>
      </c>
      <c r="CM61" s="413" t="str">
        <f t="shared" ca="1" si="41"/>
        <v/>
      </c>
      <c r="CN61" s="412" t="str">
        <f>IF(OR(CO61="",CO61=0),"",MAX(CN$5:CN60)+1)</f>
        <v/>
      </c>
      <c r="CO61" s="316">
        <f>IFERROR(INDEX($AJ$70:$AJ$81, ROWS($CO$4:CO59)), IFERROR(INDEX($AN$70:$AN$81, ROWS($CO$4:CO59)-ROWS($AJ$70:$AJ$81)), IFERROR(INDEX($AR$70:$AR$81, ROWS($CO$4:CO59)-ROWS($AJ$70:$AJ$81)-ROWS($AN$70:$AN$81)),IFERROR(INDEX($AV$70:$AV$81, ROWS($CO$4:CO59)-ROWS($AJ$70:$AJ$81)-ROWS($AN$70:$AN$81)-ROWS($AR$70:$AR$81)),IFERROR(INDEX($AZ$70:$AZ$81, ROWS($CO$4:CO59)-ROWS($AJ$70:$AJ$81)-ROWS($AN$70:$AN$81)-ROWS($AR$70:$AR$81)-ROWS($AV$70:$AV$81)),IFERROR(INDEX($BD$70:$BD$81, ROWS($CO$4:CO59)-ROWS($AJ$70:$AJ$81)-ROWS($AN$70:$AN$81)-ROWS($AR$70:$AR$81)-ROWS($AV$70:$AV$81)-ROWS($AZ$70:$AZ$81)),IFERROR(INDEX($BH$70:$BH$81, ROWS($CO$4:CO59)-ROWS($AJ$70:$AJ$81)-ROWS($AN$70:$AN$81)-ROWS($AR$70:$AR$81)-ROWS($AV$70:$AV$81)-ROWS($AZ$70:$AZ$81)-ROWS($BD$70:$BD$81)), "")))))))</f>
        <v>0</v>
      </c>
      <c r="CP61" s="316" t="str">
        <f t="shared" ca="1" si="42"/>
        <v/>
      </c>
      <c r="CQ61" s="316" t="str">
        <f>IF(OR(CR61="",CR61=0),"",MAX(CQ$5:CQ60)+1)</f>
        <v/>
      </c>
      <c r="CR61" s="316">
        <f>IFERROR(INDEX($AK$70:$AK$81, ROWS($CR$4:CR59)), IFERROR(INDEX($AO$70:$AO$81, ROWS($CR$4:CR59)-ROWS($AK$70:$AK$81)), IFERROR(INDEX($AS$70:$AS$81, ROWS($CR$4:CR59)-ROWS($AK$70:$AK$81)-ROWS($AO$70:$AO$81)),IFERROR(INDEX($AW$70:$AW$81, ROWS($CR$4:CR59)-ROWS($AK$70:$AK$81)-ROWS($AO$70:$AO$81)-ROWS($AS$70:$AS$81)),IFERROR(INDEX($BA$70:$BA$81, ROWS($CR$4:CR59)-ROWS($AK$70:$AK$81)-ROWS($AO$70:$AO$81)-ROWS($AS$70:$AS$81)-ROWS($AW$70:$AW$81)),IFERROR(INDEX($BE$70:$BE$81, ROWS($CR$4:CR59)-ROWS($AK$70:$AK$81)-ROWS($AO$70:$AO$81)-ROWS($AS$70:$AS$81)-ROWS($AW$70:$AW$81)-ROWS($BA$70:$BA$81)),IFERROR(INDEX($BI$70:$BI$81, ROWS($CR$4:CR59)-ROWS($AK$70:$AK$81)-ROWS($AO$70:$AO$81)-ROWS($AS$70:$AS$81)-ROWS($AW$70:$AW$81)-ROWS($BA$70:$BA$81)-ROWS($BE$70:$BE$81)), "")))))))</f>
        <v>0</v>
      </c>
      <c r="CS61" s="316" t="str">
        <f t="shared" ca="1" si="43"/>
        <v/>
      </c>
      <c r="CT61" s="413" t="str">
        <f t="shared" ca="1" si="44"/>
        <v/>
      </c>
      <c r="CU61" s="412" t="str">
        <f>IF(OR(CV61="",CV61=0),"",MAX(CU$5:CU60)+1)</f>
        <v/>
      </c>
      <c r="CV61" s="316" t="str">
        <f>IFERROR(INDEX($AJ$86:$AJ$97, ROWS($CV$4:CV59)), IFERROR(INDEX($AN$86:$AN$97, ROWS($CV$4:CV59)-ROWS($AJ$86:$AJ$97)), ""))</f>
        <v/>
      </c>
      <c r="CW61" s="316" t="str">
        <f t="shared" si="45"/>
        <v/>
      </c>
      <c r="CX61" s="316" t="str">
        <f>IF(OR(CY61="",CY61=0),"",MAX(CX$5:CX60)+1)</f>
        <v/>
      </c>
      <c r="CY61" s="316" t="str">
        <f>IFERROR(INDEX($AK$86:$AK$97, ROWS($CY$4:CY59)), IFERROR(INDEX($AO$86:$AO$97, ROWS($CY$4:CY59)-ROWS($AK$86:$AK$97)), ""))</f>
        <v/>
      </c>
      <c r="CZ61" s="316" t="str">
        <f t="shared" si="46"/>
        <v/>
      </c>
      <c r="DA61" s="413" t="str">
        <f t="shared" si="47"/>
        <v/>
      </c>
      <c r="DC61" s="438" t="str">
        <f ca="1">IF(OR(DD61="",DD61=0),"",MAX(DC$45:DC60)+1)</f>
        <v/>
      </c>
      <c r="DD61" s="434" t="str">
        <f t="shared" ca="1" si="130"/>
        <v/>
      </c>
      <c r="DE61" s="413" t="str">
        <f t="shared" ca="1" si="131"/>
        <v/>
      </c>
      <c r="DF61" s="431" t="str">
        <f ca="1">IF(OR(DG61="",DG61=0),"",MAX(DF$45:DF60)+1)</f>
        <v/>
      </c>
      <c r="DG61" s="412" t="str">
        <f t="shared" ca="1" si="132"/>
        <v/>
      </c>
      <c r="DH61" s="413" t="str">
        <f t="shared" ca="1" si="133"/>
        <v/>
      </c>
      <c r="DI61" s="412" t="str">
        <f t="shared" ca="1" si="134"/>
        <v/>
      </c>
      <c r="DJ61" s="413" t="str">
        <f t="shared" ca="1" si="135"/>
        <v/>
      </c>
      <c r="DK61" s="412" t="str">
        <f t="shared" ca="1" si="136"/>
        <v/>
      </c>
      <c r="DL61" s="413" t="str">
        <f t="shared" ca="1" si="137"/>
        <v/>
      </c>
      <c r="DN61" s="278"/>
      <c r="DO61" s="278"/>
      <c r="DP61" s="278"/>
      <c r="DQ61" s="278"/>
      <c r="DR61" s="278"/>
      <c r="DS61" s="278"/>
    </row>
    <row r="62" spans="16:123" x14ac:dyDescent="0.3">
      <c r="P62" s="1177"/>
      <c r="Q62" s="1178"/>
      <c r="R62" s="453"/>
      <c r="S62" s="402"/>
      <c r="U62" s="1177"/>
      <c r="V62" s="1178"/>
      <c r="W62" s="453"/>
      <c r="X62" s="402"/>
      <c r="AB62" s="395">
        <f ca="1">IFERROR(MATCH($AB$59,OFFSET(Year!$BI$123:$BI$174,AB61,,1000),0)+AB61,"")</f>
        <v>2</v>
      </c>
      <c r="AC62" s="340">
        <f ca="1">IFERROR(INDEX(Year!$BL$123:$BL$174,AB62),"")</f>
        <v>22</v>
      </c>
      <c r="AD62" s="348" t="str">
        <f ca="1">IFERROR(INDEX(Year!$BJ$123:$BJ$174,AB62),"")</f>
        <v>Paycheck 1</v>
      </c>
      <c r="AE62" s="363">
        <f ca="1">IFERROR(INDEX(Year!$BK$123:$BK$174,AB62),"")</f>
        <v>850</v>
      </c>
      <c r="AF62" s="402" t="str">
        <f ca="1">IFERROR(INDEX(Year!$BI$123:$BI$174,AB62),"")</f>
        <v>Income</v>
      </c>
      <c r="AI62" s="304" t="str">
        <f t="shared" ca="1" si="159"/>
        <v/>
      </c>
      <c r="AJ62" s="305" t="str">
        <f t="shared" ca="1" si="138"/>
        <v/>
      </c>
      <c r="AK62" s="306" t="str">
        <f t="shared" ca="1" si="139"/>
        <v/>
      </c>
      <c r="AL62" s="307" t="str">
        <f t="shared" ca="1" si="140"/>
        <v/>
      </c>
      <c r="AM62" s="304" t="str">
        <f t="shared" ca="1" si="160"/>
        <v/>
      </c>
      <c r="AN62" s="305" t="str">
        <f t="shared" ca="1" si="141"/>
        <v/>
      </c>
      <c r="AO62" s="306" t="str">
        <f t="shared" ca="1" si="142"/>
        <v/>
      </c>
      <c r="AP62" s="307" t="str">
        <f t="shared" ca="1" si="143"/>
        <v/>
      </c>
      <c r="AQ62" s="304" t="str">
        <f t="shared" ca="1" si="161"/>
        <v/>
      </c>
      <c r="AR62" s="305" t="str">
        <f t="shared" ca="1" si="144"/>
        <v/>
      </c>
      <c r="AS62" s="306" t="str">
        <f t="shared" ca="1" si="145"/>
        <v/>
      </c>
      <c r="AT62" s="307" t="str">
        <f t="shared" ca="1" si="146"/>
        <v/>
      </c>
      <c r="AU62" s="304" t="str">
        <f t="shared" ca="1" si="162"/>
        <v/>
      </c>
      <c r="AV62" s="305" t="str">
        <f t="shared" ca="1" si="147"/>
        <v/>
      </c>
      <c r="AW62" s="306" t="str">
        <f t="shared" ca="1" si="148"/>
        <v/>
      </c>
      <c r="AX62" s="307" t="str">
        <f t="shared" ca="1" si="149"/>
        <v/>
      </c>
      <c r="AY62" s="304" t="str">
        <f t="shared" ca="1" si="163"/>
        <v/>
      </c>
      <c r="AZ62" s="305" t="str">
        <f t="shared" ca="1" si="150"/>
        <v/>
      </c>
      <c r="BA62" s="306" t="str">
        <f t="shared" ca="1" si="151"/>
        <v/>
      </c>
      <c r="BB62" s="307" t="str">
        <f t="shared" ca="1" si="152"/>
        <v/>
      </c>
      <c r="BC62" s="304" t="str">
        <f t="shared" ca="1" si="164"/>
        <v/>
      </c>
      <c r="BD62" s="305" t="str">
        <f t="shared" ca="1" si="153"/>
        <v/>
      </c>
      <c r="BE62" s="306" t="str">
        <f t="shared" ca="1" si="154"/>
        <v/>
      </c>
      <c r="BF62" s="307" t="str">
        <f t="shared" ca="1" si="155"/>
        <v/>
      </c>
      <c r="BG62" s="304" t="str">
        <f t="shared" ca="1" si="165"/>
        <v/>
      </c>
      <c r="BH62" s="305" t="str">
        <f t="shared" ca="1" si="156"/>
        <v/>
      </c>
      <c r="BI62" s="306" t="str">
        <f t="shared" ca="1" si="157"/>
        <v/>
      </c>
      <c r="BJ62" s="307" t="str">
        <f t="shared" ca="1" si="158"/>
        <v/>
      </c>
      <c r="BL62" s="412" t="str">
        <f ca="1">IF(OR(BM62="",BM62=0),"",MAX(BL$5:BL61)+1)</f>
        <v/>
      </c>
      <c r="BM62" s="316" t="str">
        <f ca="1">IFERROR(INDEX($AJ$6:$AJ$17, ROWS(BM$4:$BM60)), IFERROR(INDEX($AN$6:$AN$17, ROWS(BM$4:$BM60)-ROWS($AJ$6:$AJ$17)), IFERROR(INDEX($AR$6:$AR$17, ROWS(BM$4:$BM60)-ROWS($AJ$6:$AJ$17)-ROWS($AN$6:$AN$17)),IFERROR(INDEX($AV$6:$AV$17, ROWS(BM$4:$BM60)-ROWS($AJ$6:$AJ$17)-ROWS($AN$6:$AN$17)-ROWS($AR$6:$AR$17)),IFERROR(INDEX($AZ$6:$AZ$17, ROWS(BM$4:$BM60)-ROWS($AJ$6:$AJ$17)-ROWS($AN$6:$AN$17)-ROWS($AR$6:$AR$17)-ROWS($AV$6:$AV$17)),IFERROR(INDEX($BD$6:$BD$17, ROWS(BM$4:$BM60)-ROWS($AJ$6:$AJ$17)-ROWS($AN$6:$AN$17)-ROWS($AR$6:$AR$17)-ROWS($AV$6:$AV$17)-ROWS($AZ$6:$AZ$17)),IFERROR(INDEX($BH$6:$BH$17, ROWS(BM$4:$BM60)-ROWS($AJ$6:$AJ$17)-ROWS($AN$6:$AN$17)-ROWS($AR$6:$AR$17)-ROWS($AV$6:$AV$17)-ROWS($AZ$6:$AZ$17)-ROWS($BD$6:$BD$17)), "")))))))</f>
        <v/>
      </c>
      <c r="BN62" s="316" t="str">
        <f t="shared" ca="1" si="30"/>
        <v/>
      </c>
      <c r="BO62" s="316" t="str">
        <f ca="1">IF(OR(BP62="",BP62=0),"",MAX(BO$5:BO61)+1)</f>
        <v/>
      </c>
      <c r="BP62" s="316" t="str">
        <f ca="1">IFERROR(INDEX($AK$6:$AK$17, ROWS($BP$4:BP60)), IFERROR(INDEX($AO$6:$AO$17, ROWS($BP$4:BP60)-ROWS($AK$6:$AK$17)), IFERROR(INDEX($AS$6:$AS$17, ROWS($BP$4:BP60)-ROWS($AK$6:$AK$17)-ROWS($AO$6:$AO$17)),IFERROR(INDEX($AW$6:$AW$17, ROWS($BP$4:BP60)-ROWS($AK$6:$AK$17)-ROWS($AO$6:$AO$17)-ROWS($AS$6:$AS$17)),IFERROR(INDEX($BA$6:$BA$17, ROWS($BP$4:BP60)-ROWS($AK$6:$AK$17)-ROWS($AO$6:$AO$17)-ROWS($AS$6:$AS$17)-ROWS($AW$6:$AW$17)),IFERROR(INDEX($BE$6:$BE$17, ROWS($BP$4:BP60)-ROWS($AK$6:$AK$17)-ROWS($AO$6:$AO$17)-ROWS($AS$6:$AS$17)-ROWS($AW$6:$AW$17)-ROWS($BA$6:$BA$17)),IFERROR(INDEX($BI$6:$BI$17, ROWS($BP$4:BP60)-ROWS($AK$6:$AK$17)-ROWS($AO$6:$AO$17)-ROWS($AS$6:$AS$17)-ROWS($AW$6:$AW$17)-ROWS($BA$6:$BA$17)-ROWS($BE$6:$BE$17)), "")))))))</f>
        <v/>
      </c>
      <c r="BQ62" s="316" t="str">
        <f t="shared" ca="1" si="31"/>
        <v/>
      </c>
      <c r="BR62" s="413" t="str">
        <f t="shared" ca="1" si="32"/>
        <v/>
      </c>
      <c r="BS62" s="412" t="str">
        <f ca="1">IF(OR(BT62="",BT62=0),"",MAX(BS$5:BS61)+1)</f>
        <v/>
      </c>
      <c r="BT62" s="316" t="str">
        <f ca="1">IFERROR(INDEX($AJ$22:$AJ$33, ROWS($BT$4:BT60)), IFERROR(INDEX($AN$22:$AN$33, ROWS($BT$4:BT60)-ROWS($AJ$22:$AJ$33)), IFERROR(INDEX($AR$22:$AR$33, ROWS($BT$4:BT60)-ROWS($AJ$22:$AJ$33)-ROWS($AN$22:$AN$33)),IFERROR(INDEX($AV$22:$AV$33, ROWS($BT$4:BT60)-ROWS($AJ$22:$AJ$33)-ROWS($AN$22:$AN$33)-ROWS($AR$22:$AR$33)),IFERROR(INDEX($AZ$22:$AZ$33, ROWS($BT$4:BT60)-ROWS($AJ$22:$AJ$33)-ROWS($AN$22:$AN$33)-ROWS($AR$22:$AR$33)-ROWS($AV$22:$AV$33)),IFERROR(INDEX($BD$22:$BD$33, ROWS($BT$4:BT60)-ROWS($AJ$22:$AJ$33)-ROWS($AN$22:$AN$33)-ROWS($AR$22:$AR$33)-ROWS($AV$22:$AV$33)-ROWS($AZ$22:$AZ$33)),IFERROR(INDEX($BH$22:$BH$33, ROWS($BT$4:BT60)-ROWS($AJ$22:$AJ$33)-ROWS($AN$22:$AN$33)-ROWS($AR$22:$AR$33)-ROWS($AV$22:$AV$33)-ROWS($AZ$22:$AZ$33)-ROWS($BD$22:$BD$33)), "")))))))</f>
        <v/>
      </c>
      <c r="BU62" s="316" t="str">
        <f t="shared" ca="1" si="33"/>
        <v/>
      </c>
      <c r="BV62" s="316" t="str">
        <f ca="1">IF(OR(BW62="",BW62=0),"",MAX(BV$5:BV61)+1)</f>
        <v/>
      </c>
      <c r="BW62" s="316" t="str">
        <f ca="1">IFERROR(INDEX($AK$22:$AK$33, ROWS($BW$4:BW60)), IFERROR(INDEX($AO$22:$AO$33, ROWS($BW$4:BW60)-ROWS($AK$22:$AK$33)), IFERROR(INDEX($AS$22:$AS$33, ROWS($BW$4:BW60)-ROWS($AK$22:$AK$33)-ROWS($AO$22:$AO$33)),IFERROR(INDEX($AW$22:$AW$33, ROWS($BW$4:BW60)-ROWS($AK$22:$AK$33)-ROWS($AO$22:$AO$33)-ROWS($AS$22:$AS$33)),IFERROR(INDEX($BA$22:$BA$33, ROWS($BW$4:BW60)-ROWS($AK$22:$AK$33)-ROWS($AO$22:$AO$33)-ROWS($AS$22:$AS$33)-ROWS($AW$22:$AW$33)),IFERROR(INDEX($BE$22:$BE$33, ROWS($BW$4:BW60)-ROWS($AK$22:$AK$33)-ROWS($AO$22:$AO$33)-ROWS($AS$22:$AS$33)-ROWS($AW$22:$AW$33)-ROWS($BA$22:$BA$33)),IFERROR(INDEX($BI$22:$BI$33, ROWS($BW$4:BW60)-ROWS($AK$22:$AK$33)-ROWS($AO$22:$AO$33)-ROWS($AS$22:$AS$33)-ROWS($AW$22:$AW$33)-ROWS($BA$22:$BA$33)-ROWS($BE$22:$BE$33)), "")))))))</f>
        <v/>
      </c>
      <c r="BX62" s="316" t="str">
        <f t="shared" ca="1" si="34"/>
        <v/>
      </c>
      <c r="BY62" s="413" t="str">
        <f t="shared" ca="1" si="35"/>
        <v/>
      </c>
      <c r="BZ62" s="412" t="str">
        <f ca="1">IF(OR(CA62="",CA62=0),"",MAX(BZ$5:BZ61)+1)</f>
        <v/>
      </c>
      <c r="CA62" s="316" t="str">
        <f ca="1">IFERROR(INDEX($AJ$38:$AJ$49, ROWS($CA$4:CA60)), IFERROR(INDEX($AN$38:$AN$49, ROWS($CA$4:CA60)-ROWS($AJ$38:$AJ$49)), IFERROR(INDEX($AR$38:$AR$49, ROWS($CA$4:CA60)-ROWS($AJ$38:$AJ$49)-ROWS($AN$38:$AN$49)),IFERROR(INDEX($AV$38:$AV$49, ROWS($CA$4:CA60)-ROWS($AJ$38:$AJ$49)-ROWS($AN$38:$AN$49)-ROWS($AR$38:$AR$49)),IFERROR(INDEX($AZ$38:$AZ$49, ROWS($CA$4:CA60)-ROWS($AJ$38:$AJ$49)-ROWS($AN$38:$AN$49)-ROWS($AR$38:$AR$49)-ROWS($AV$38:$AV$49)),IFERROR(INDEX($BD$38:$BD$49, ROWS($CA$4:CA60)-ROWS($AJ$38:$AJ$49)-ROWS($AN$38:$AN$49)-ROWS($AR$38:$AR$49)-ROWS($AV$38:$AV$49)-ROWS($AZ$38:$AZ$49)),IFERROR(INDEX($BH$38:$BH$49, ROWS($CA$4:CA60)-ROWS($AJ$38:$AJ$49)-ROWS($AN$38:$AN$49)-ROWS($AR$38:$AR$49)-ROWS($AV$38:$AV$49)-ROWS($AZ$38:$AZ$49)-ROWS($BD$38:$BD$49)), "")))))))</f>
        <v/>
      </c>
      <c r="CB62" s="316" t="str">
        <f t="shared" ca="1" si="36"/>
        <v/>
      </c>
      <c r="CC62" s="316" t="str">
        <f ca="1">IF(OR(CD62="",CD62=0),"",MAX(CC$5:CC61)+1)</f>
        <v/>
      </c>
      <c r="CD62" s="316" t="str">
        <f ca="1">IFERROR(INDEX($AK$38:$AK$49, ROWS($CD$4:CD60)), IFERROR(INDEX($AO$38:$AO$49, ROWS($CD$4:CD60)-ROWS($AK$38:$AK$49)), IFERROR(INDEX($AS$38:$AS$49, ROWS($CD$4:CD60)-ROWS($AK$38:$AK$49)-ROWS($AO$38:$AO$49)),IFERROR(INDEX($AW$38:$AW$49, ROWS($CD$4:CD60)-ROWS($AK$38:$AK$49)-ROWS($AO$38:$AO$49)-ROWS($AS$38:$AS$49)),IFERROR(INDEX($BA$38:$BA$49, ROWS($CD$4:CD60)-ROWS($AK$38:$AK$49)-ROWS($AO$38:$AO$49)-ROWS($AS$38:$AS$49)-ROWS($AW$38:$AW$49)),IFERROR(INDEX($BE$38:$BE$49, ROWS($CD$4:CD60)-ROWS($AK$38:$AK$49)-ROWS($AO$38:$AO$49)-ROWS($AS$38:$AS$49)-ROWS($AW$38:$AW$49)-ROWS($BA$38:$BA$49)),IFERROR(INDEX($BI$38:$BI$49, ROWS($CD$4:CD60)-ROWS($AK$38:$AK$49)-ROWS($AO$38:$AO$49)-ROWS($AS$38:$AS$49)-ROWS($AW$38:$AW$49)-ROWS($BA$38:$BA$49)-ROWS($BE$38:$BE$49)), "")))))))</f>
        <v/>
      </c>
      <c r="CE62" s="316" t="str">
        <f t="shared" ca="1" si="37"/>
        <v/>
      </c>
      <c r="CF62" s="413" t="str">
        <f t="shared" ca="1" si="38"/>
        <v/>
      </c>
      <c r="CG62" s="412" t="str">
        <f ca="1">IF(OR(CH62="",CH62=0),"",MAX(CG$5:CG61)+1)</f>
        <v/>
      </c>
      <c r="CH62" s="316" t="str">
        <f ca="1">IFERROR(INDEX($AJ$54:$AJ$65, ROWS($CH$4:CH60)), IFERROR(INDEX($AN$54:$AN$65, ROWS($CH$4:CH60)-ROWS($AJ$54:$AJ$65)), IFERROR(INDEX($AR$54:$AR$65, ROWS($CH$4:CH60)-ROWS($AJ$54:$AJ$65)-ROWS($AN$54:$AN$65)),IFERROR(INDEX($AV$54:$AV$65, ROWS($CH$4:CH60)-ROWS($AJ$54:$AJ$65)-ROWS($AN$54:$AN$65)-ROWS($AR$54:$AR$65)),IFERROR(INDEX($AZ$54:$AZ$65, ROWS($CH$4:CH60)-ROWS($AJ$54:$AJ$65)-ROWS($AN$54:$AN$65)-ROWS($AR$54:$AR$65)-ROWS($AV$54:$AV$65)),IFERROR(INDEX($BD$54:$BD$65, ROWS($CH$4:CH60)-ROWS($AJ$54:$AJ$65)-ROWS($AN$54:$AN$65)-ROWS($AR$54:$AR$65)-ROWS($AV$54:$AV$65)-ROWS($AZ$54:$AZ$65)),IFERROR(INDEX($BH$54:$BH$65, ROWS($CH$4:CH60)-ROWS($AJ$54:$AJ$65)-ROWS($AN$54:$AN$65)-ROWS($AR$54:$AR$65)-ROWS($AV$54:$AV$65)-ROWS($AZ$54:$AZ$65)-ROWS($BD$54:$BD$65)), "")))))))</f>
        <v/>
      </c>
      <c r="CI62" s="316" t="str">
        <f t="shared" ca="1" si="39"/>
        <v/>
      </c>
      <c r="CJ62" s="316" t="str">
        <f ca="1">IF(OR(CK62="",CK62=0),"",MAX(CJ$5:CJ61)+1)</f>
        <v/>
      </c>
      <c r="CK62" s="316" t="str">
        <f ca="1">IFERROR(INDEX($AK$54:$AK$65, ROWS($CK$4:CK60)), IFERROR(INDEX($AO$54:$AO$65, ROWS($CK$4:CK60)-ROWS($AK$54:$AK$65)), IFERROR(INDEX($AS$54:$AS$65, ROWS($CK$4:CK60)-ROWS($AK$54:$AK$65)-ROWS($AO$54:$AO$65)),IFERROR(INDEX($AW$54:$AW$65, ROWS($CK$4:CK60)-ROWS($AK$54:$AK$65)-ROWS($AO$54:$AO$65)-ROWS($AS$54:$AS$65)),IFERROR(INDEX($BA$54:$BA$65, ROWS($CK$4:CK60)-ROWS($AK$54:$AK$65)-ROWS($AO$54:$AO$65)-ROWS($AS$54:$AS$65)-ROWS($AW$54:$AW$65)),IFERROR(INDEX($BE$54:$BE$65, ROWS($CK$4:CK60)-ROWS($AK$54:$AK$65)-ROWS($AO$54:$AO$65)-ROWS($AS$54:$AS$65)-ROWS($AW$54:$AW$65)-ROWS($BA$54:$BA$65)),IFERROR(INDEX($BI$54:$BI$65, ROWS($CK$4:CK60)-ROWS($AK$54:$AK$65)-ROWS($AO$54:$AO$65)-ROWS($AS$54:$AS$65)-ROWS($AW$54:$AW$65)-ROWS($BA$54:$BA$65)-ROWS($BE$54:$BE$65)), "")))))))</f>
        <v/>
      </c>
      <c r="CL62" s="316" t="str">
        <f t="shared" ca="1" si="40"/>
        <v/>
      </c>
      <c r="CM62" s="413" t="str">
        <f t="shared" ca="1" si="41"/>
        <v/>
      </c>
      <c r="CN62" s="412" t="str">
        <f>IF(OR(CO62="",CO62=0),"",MAX(CN$5:CN61)+1)</f>
        <v/>
      </c>
      <c r="CO62" s="316">
        <f>IFERROR(INDEX($AJ$70:$AJ$81, ROWS($CO$4:CO60)), IFERROR(INDEX($AN$70:$AN$81, ROWS($CO$4:CO60)-ROWS($AJ$70:$AJ$81)), IFERROR(INDEX($AR$70:$AR$81, ROWS($CO$4:CO60)-ROWS($AJ$70:$AJ$81)-ROWS($AN$70:$AN$81)),IFERROR(INDEX($AV$70:$AV$81, ROWS($CO$4:CO60)-ROWS($AJ$70:$AJ$81)-ROWS($AN$70:$AN$81)-ROWS($AR$70:$AR$81)),IFERROR(INDEX($AZ$70:$AZ$81, ROWS($CO$4:CO60)-ROWS($AJ$70:$AJ$81)-ROWS($AN$70:$AN$81)-ROWS($AR$70:$AR$81)-ROWS($AV$70:$AV$81)),IFERROR(INDEX($BD$70:$BD$81, ROWS($CO$4:CO60)-ROWS($AJ$70:$AJ$81)-ROWS($AN$70:$AN$81)-ROWS($AR$70:$AR$81)-ROWS($AV$70:$AV$81)-ROWS($AZ$70:$AZ$81)),IFERROR(INDEX($BH$70:$BH$81, ROWS($CO$4:CO60)-ROWS($AJ$70:$AJ$81)-ROWS($AN$70:$AN$81)-ROWS($AR$70:$AR$81)-ROWS($AV$70:$AV$81)-ROWS($AZ$70:$AZ$81)-ROWS($BD$70:$BD$81)), "")))))))</f>
        <v>0</v>
      </c>
      <c r="CP62" s="316" t="str">
        <f t="shared" ca="1" si="42"/>
        <v/>
      </c>
      <c r="CQ62" s="316" t="str">
        <f>IF(OR(CR62="",CR62=0),"",MAX(CQ$5:CQ61)+1)</f>
        <v/>
      </c>
      <c r="CR62" s="316">
        <f>IFERROR(INDEX($AK$70:$AK$81, ROWS($CR$4:CR60)), IFERROR(INDEX($AO$70:$AO$81, ROWS($CR$4:CR60)-ROWS($AK$70:$AK$81)), IFERROR(INDEX($AS$70:$AS$81, ROWS($CR$4:CR60)-ROWS($AK$70:$AK$81)-ROWS($AO$70:$AO$81)),IFERROR(INDEX($AW$70:$AW$81, ROWS($CR$4:CR60)-ROWS($AK$70:$AK$81)-ROWS($AO$70:$AO$81)-ROWS($AS$70:$AS$81)),IFERROR(INDEX($BA$70:$BA$81, ROWS($CR$4:CR60)-ROWS($AK$70:$AK$81)-ROWS($AO$70:$AO$81)-ROWS($AS$70:$AS$81)-ROWS($AW$70:$AW$81)),IFERROR(INDEX($BE$70:$BE$81, ROWS($CR$4:CR60)-ROWS($AK$70:$AK$81)-ROWS($AO$70:$AO$81)-ROWS($AS$70:$AS$81)-ROWS($AW$70:$AW$81)-ROWS($BA$70:$BA$81)),IFERROR(INDEX($BI$70:$BI$81, ROWS($CR$4:CR60)-ROWS($AK$70:$AK$81)-ROWS($AO$70:$AO$81)-ROWS($AS$70:$AS$81)-ROWS($AW$70:$AW$81)-ROWS($BA$70:$BA$81)-ROWS($BE$70:$BE$81)), "")))))))</f>
        <v>0</v>
      </c>
      <c r="CS62" s="316" t="str">
        <f t="shared" ca="1" si="43"/>
        <v/>
      </c>
      <c r="CT62" s="413" t="str">
        <f t="shared" ca="1" si="44"/>
        <v/>
      </c>
      <c r="CU62" s="412" t="str">
        <f>IF(OR(CV62="",CV62=0),"",MAX(CU$5:CU61)+1)</f>
        <v/>
      </c>
      <c r="CV62" s="316" t="str">
        <f>IFERROR(INDEX($AJ$86:$AJ$97, ROWS($CV$4:CV60)), IFERROR(INDEX($AN$86:$AN$97, ROWS($CV$4:CV60)-ROWS($AJ$86:$AJ$97)), ""))</f>
        <v/>
      </c>
      <c r="CW62" s="316" t="str">
        <f t="shared" si="45"/>
        <v/>
      </c>
      <c r="CX62" s="316" t="str">
        <f>IF(OR(CY62="",CY62=0),"",MAX(CX$5:CX61)+1)</f>
        <v/>
      </c>
      <c r="CY62" s="316" t="str">
        <f>IFERROR(INDEX($AK$86:$AK$97, ROWS($CY$4:CY60)), IFERROR(INDEX($AO$86:$AO$97, ROWS($CY$4:CY60)-ROWS($AK$86:$AK$97)), ""))</f>
        <v/>
      </c>
      <c r="CZ62" s="316" t="str">
        <f t="shared" si="46"/>
        <v/>
      </c>
      <c r="DA62" s="413" t="str">
        <f t="shared" si="47"/>
        <v/>
      </c>
      <c r="DC62" s="438" t="str">
        <f ca="1">IF(OR(DD62="",DD62=0),"",MAX(DC$45:DC61)+1)</f>
        <v/>
      </c>
      <c r="DD62" s="434" t="str">
        <f t="shared" ca="1" si="130"/>
        <v/>
      </c>
      <c r="DE62" s="413" t="str">
        <f t="shared" ca="1" si="131"/>
        <v/>
      </c>
      <c r="DF62" s="431" t="str">
        <f ca="1">IF(OR(DG62="",DG62=0),"",MAX(DF$45:DF61)+1)</f>
        <v/>
      </c>
      <c r="DG62" s="412" t="str">
        <f t="shared" ca="1" si="132"/>
        <v/>
      </c>
      <c r="DH62" s="413" t="str">
        <f t="shared" ca="1" si="133"/>
        <v/>
      </c>
      <c r="DI62" s="412" t="str">
        <f t="shared" ca="1" si="134"/>
        <v/>
      </c>
      <c r="DJ62" s="413" t="str">
        <f t="shared" ca="1" si="135"/>
        <v/>
      </c>
      <c r="DK62" s="412" t="str">
        <f t="shared" ca="1" si="136"/>
        <v/>
      </c>
      <c r="DL62" s="413" t="str">
        <f t="shared" ca="1" si="137"/>
        <v/>
      </c>
    </row>
    <row r="63" spans="16:123" ht="15.75" thickBot="1" x14ac:dyDescent="0.35">
      <c r="P63" s="1177"/>
      <c r="Q63" s="1178"/>
      <c r="R63" s="453"/>
      <c r="S63" s="402"/>
      <c r="U63" s="1177"/>
      <c r="V63" s="1178"/>
      <c r="W63" s="453"/>
      <c r="X63" s="402"/>
      <c r="AB63" s="395">
        <f ca="1">IFERROR(MATCH($AB$59,OFFSET(Year!$BI$123:$BI$174,AB62,,1000),0)+AB62,"")</f>
        <v>3</v>
      </c>
      <c r="AC63" s="340">
        <f ca="1">IFERROR(INDEX(Year!$BL$123:$BL$174,AB63),"")</f>
        <v>4</v>
      </c>
      <c r="AD63" s="348" t="str">
        <f ca="1">IFERROR(INDEX(Year!$BJ$123:$BJ$174,AB63),"")</f>
        <v>Paycheck 2</v>
      </c>
      <c r="AE63" s="363">
        <f ca="1">IFERROR(INDEX(Year!$BK$123:$BK$174,AB63),"")</f>
        <v>400</v>
      </c>
      <c r="AF63" s="402" t="str">
        <f ca="1">IFERROR(INDEX(Year!$BI$123:$BI$174,AB63),"")</f>
        <v>Income</v>
      </c>
      <c r="AI63" s="302" t="str">
        <f t="shared" ca="1" si="159"/>
        <v/>
      </c>
      <c r="AJ63" s="293" t="str">
        <f t="shared" ca="1" si="138"/>
        <v/>
      </c>
      <c r="AK63" s="293" t="str">
        <f t="shared" ca="1" si="139"/>
        <v/>
      </c>
      <c r="AL63" s="303" t="str">
        <f t="shared" ca="1" si="140"/>
        <v/>
      </c>
      <c r="AM63" s="302" t="str">
        <f t="shared" ca="1" si="160"/>
        <v/>
      </c>
      <c r="AN63" s="293" t="str">
        <f t="shared" ca="1" si="141"/>
        <v/>
      </c>
      <c r="AO63" s="293" t="str">
        <f t="shared" ca="1" si="142"/>
        <v/>
      </c>
      <c r="AP63" s="303" t="str">
        <f t="shared" ca="1" si="143"/>
        <v/>
      </c>
      <c r="AQ63" s="302" t="str">
        <f t="shared" ca="1" si="161"/>
        <v/>
      </c>
      <c r="AR63" s="293" t="str">
        <f t="shared" ca="1" si="144"/>
        <v/>
      </c>
      <c r="AS63" s="293" t="str">
        <f t="shared" ca="1" si="145"/>
        <v/>
      </c>
      <c r="AT63" s="303" t="str">
        <f t="shared" ca="1" si="146"/>
        <v/>
      </c>
      <c r="AU63" s="302" t="str">
        <f t="shared" ca="1" si="162"/>
        <v/>
      </c>
      <c r="AV63" s="293" t="str">
        <f t="shared" ca="1" si="147"/>
        <v/>
      </c>
      <c r="AW63" s="293" t="str">
        <f t="shared" ca="1" si="148"/>
        <v/>
      </c>
      <c r="AX63" s="303" t="str">
        <f t="shared" ca="1" si="149"/>
        <v/>
      </c>
      <c r="AY63" s="302" t="str">
        <f t="shared" ca="1" si="163"/>
        <v/>
      </c>
      <c r="AZ63" s="293" t="str">
        <f t="shared" ca="1" si="150"/>
        <v/>
      </c>
      <c r="BA63" s="293" t="str">
        <f t="shared" ca="1" si="151"/>
        <v/>
      </c>
      <c r="BB63" s="303" t="str">
        <f t="shared" ca="1" si="152"/>
        <v/>
      </c>
      <c r="BC63" s="302" t="str">
        <f t="shared" ca="1" si="164"/>
        <v/>
      </c>
      <c r="BD63" s="293" t="str">
        <f t="shared" ca="1" si="153"/>
        <v/>
      </c>
      <c r="BE63" s="293" t="str">
        <f t="shared" ca="1" si="154"/>
        <v/>
      </c>
      <c r="BF63" s="303" t="str">
        <f t="shared" ca="1" si="155"/>
        <v/>
      </c>
      <c r="BG63" s="302" t="str">
        <f t="shared" ca="1" si="165"/>
        <v/>
      </c>
      <c r="BH63" s="293" t="str">
        <f t="shared" ca="1" si="156"/>
        <v/>
      </c>
      <c r="BI63" s="293" t="str">
        <f t="shared" ca="1" si="157"/>
        <v/>
      </c>
      <c r="BJ63" s="303" t="str">
        <f t="shared" ca="1" si="158"/>
        <v/>
      </c>
      <c r="BL63" s="412" t="str">
        <f ca="1">IF(OR(BM63="",BM63=0),"",MAX(BL$5:BL62)+1)</f>
        <v/>
      </c>
      <c r="BM63" s="316" t="str">
        <f ca="1">IFERROR(INDEX($AJ$6:$AJ$17, ROWS(BM$4:$BM61)), IFERROR(INDEX($AN$6:$AN$17, ROWS(BM$4:$BM61)-ROWS($AJ$6:$AJ$17)), IFERROR(INDEX($AR$6:$AR$17, ROWS(BM$4:$BM61)-ROWS($AJ$6:$AJ$17)-ROWS($AN$6:$AN$17)),IFERROR(INDEX($AV$6:$AV$17, ROWS(BM$4:$BM61)-ROWS($AJ$6:$AJ$17)-ROWS($AN$6:$AN$17)-ROWS($AR$6:$AR$17)),IFERROR(INDEX($AZ$6:$AZ$17, ROWS(BM$4:$BM61)-ROWS($AJ$6:$AJ$17)-ROWS($AN$6:$AN$17)-ROWS($AR$6:$AR$17)-ROWS($AV$6:$AV$17)),IFERROR(INDEX($BD$6:$BD$17, ROWS(BM$4:$BM61)-ROWS($AJ$6:$AJ$17)-ROWS($AN$6:$AN$17)-ROWS($AR$6:$AR$17)-ROWS($AV$6:$AV$17)-ROWS($AZ$6:$AZ$17)),IFERROR(INDEX($BH$6:$BH$17, ROWS(BM$4:$BM61)-ROWS($AJ$6:$AJ$17)-ROWS($AN$6:$AN$17)-ROWS($AR$6:$AR$17)-ROWS($AV$6:$AV$17)-ROWS($AZ$6:$AZ$17)-ROWS($BD$6:$BD$17)), "")))))))</f>
        <v/>
      </c>
      <c r="BN63" s="316" t="str">
        <f t="shared" ca="1" si="30"/>
        <v/>
      </c>
      <c r="BO63" s="316" t="str">
        <f ca="1">IF(OR(BP63="",BP63=0),"",MAX(BO$5:BO62)+1)</f>
        <v/>
      </c>
      <c r="BP63" s="316" t="str">
        <f ca="1">IFERROR(INDEX($AK$6:$AK$17, ROWS($BP$4:BP61)), IFERROR(INDEX($AO$6:$AO$17, ROWS($BP$4:BP61)-ROWS($AK$6:$AK$17)), IFERROR(INDEX($AS$6:$AS$17, ROWS($BP$4:BP61)-ROWS($AK$6:$AK$17)-ROWS($AO$6:$AO$17)),IFERROR(INDEX($AW$6:$AW$17, ROWS($BP$4:BP61)-ROWS($AK$6:$AK$17)-ROWS($AO$6:$AO$17)-ROWS($AS$6:$AS$17)),IFERROR(INDEX($BA$6:$BA$17, ROWS($BP$4:BP61)-ROWS($AK$6:$AK$17)-ROWS($AO$6:$AO$17)-ROWS($AS$6:$AS$17)-ROWS($AW$6:$AW$17)),IFERROR(INDEX($BE$6:$BE$17, ROWS($BP$4:BP61)-ROWS($AK$6:$AK$17)-ROWS($AO$6:$AO$17)-ROWS($AS$6:$AS$17)-ROWS($AW$6:$AW$17)-ROWS($BA$6:$BA$17)),IFERROR(INDEX($BI$6:$BI$17, ROWS($BP$4:BP61)-ROWS($AK$6:$AK$17)-ROWS($AO$6:$AO$17)-ROWS($AS$6:$AS$17)-ROWS($AW$6:$AW$17)-ROWS($BA$6:$BA$17)-ROWS($BE$6:$BE$17)), "")))))))</f>
        <v/>
      </c>
      <c r="BQ63" s="316" t="str">
        <f t="shared" ca="1" si="31"/>
        <v/>
      </c>
      <c r="BR63" s="413" t="str">
        <f t="shared" ca="1" si="32"/>
        <v/>
      </c>
      <c r="BS63" s="412" t="str">
        <f ca="1">IF(OR(BT63="",BT63=0),"",MAX(BS$5:BS62)+1)</f>
        <v/>
      </c>
      <c r="BT63" s="316" t="str">
        <f ca="1">IFERROR(INDEX($AJ$22:$AJ$33, ROWS($BT$4:BT61)), IFERROR(INDEX($AN$22:$AN$33, ROWS($BT$4:BT61)-ROWS($AJ$22:$AJ$33)), IFERROR(INDEX($AR$22:$AR$33, ROWS($BT$4:BT61)-ROWS($AJ$22:$AJ$33)-ROWS($AN$22:$AN$33)),IFERROR(INDEX($AV$22:$AV$33, ROWS($BT$4:BT61)-ROWS($AJ$22:$AJ$33)-ROWS($AN$22:$AN$33)-ROWS($AR$22:$AR$33)),IFERROR(INDEX($AZ$22:$AZ$33, ROWS($BT$4:BT61)-ROWS($AJ$22:$AJ$33)-ROWS($AN$22:$AN$33)-ROWS($AR$22:$AR$33)-ROWS($AV$22:$AV$33)),IFERROR(INDEX($BD$22:$BD$33, ROWS($BT$4:BT61)-ROWS($AJ$22:$AJ$33)-ROWS($AN$22:$AN$33)-ROWS($AR$22:$AR$33)-ROWS($AV$22:$AV$33)-ROWS($AZ$22:$AZ$33)),IFERROR(INDEX($BH$22:$BH$33, ROWS($BT$4:BT61)-ROWS($AJ$22:$AJ$33)-ROWS($AN$22:$AN$33)-ROWS($AR$22:$AR$33)-ROWS($AV$22:$AV$33)-ROWS($AZ$22:$AZ$33)-ROWS($BD$22:$BD$33)), "")))))))</f>
        <v/>
      </c>
      <c r="BU63" s="316" t="str">
        <f t="shared" ca="1" si="33"/>
        <v/>
      </c>
      <c r="BV63" s="316" t="str">
        <f ca="1">IF(OR(BW63="",BW63=0),"",MAX(BV$5:BV62)+1)</f>
        <v/>
      </c>
      <c r="BW63" s="316" t="str">
        <f ca="1">IFERROR(INDEX($AK$22:$AK$33, ROWS($BW$4:BW61)), IFERROR(INDEX($AO$22:$AO$33, ROWS($BW$4:BW61)-ROWS($AK$22:$AK$33)), IFERROR(INDEX($AS$22:$AS$33, ROWS($BW$4:BW61)-ROWS($AK$22:$AK$33)-ROWS($AO$22:$AO$33)),IFERROR(INDEX($AW$22:$AW$33, ROWS($BW$4:BW61)-ROWS($AK$22:$AK$33)-ROWS($AO$22:$AO$33)-ROWS($AS$22:$AS$33)),IFERROR(INDEX($BA$22:$BA$33, ROWS($BW$4:BW61)-ROWS($AK$22:$AK$33)-ROWS($AO$22:$AO$33)-ROWS($AS$22:$AS$33)-ROWS($AW$22:$AW$33)),IFERROR(INDEX($BE$22:$BE$33, ROWS($BW$4:BW61)-ROWS($AK$22:$AK$33)-ROWS($AO$22:$AO$33)-ROWS($AS$22:$AS$33)-ROWS($AW$22:$AW$33)-ROWS($BA$22:$BA$33)),IFERROR(INDEX($BI$22:$BI$33, ROWS($BW$4:BW61)-ROWS($AK$22:$AK$33)-ROWS($AO$22:$AO$33)-ROWS($AS$22:$AS$33)-ROWS($AW$22:$AW$33)-ROWS($BA$22:$BA$33)-ROWS($BE$22:$BE$33)), "")))))))</f>
        <v/>
      </c>
      <c r="BX63" s="316" t="str">
        <f t="shared" ca="1" si="34"/>
        <v/>
      </c>
      <c r="BY63" s="413" t="str">
        <f t="shared" ca="1" si="35"/>
        <v/>
      </c>
      <c r="BZ63" s="412" t="str">
        <f ca="1">IF(OR(CA63="",CA63=0),"",MAX(BZ$5:BZ62)+1)</f>
        <v/>
      </c>
      <c r="CA63" s="316" t="str">
        <f ca="1">IFERROR(INDEX($AJ$38:$AJ$49, ROWS($CA$4:CA61)), IFERROR(INDEX($AN$38:$AN$49, ROWS($CA$4:CA61)-ROWS($AJ$38:$AJ$49)), IFERROR(INDEX($AR$38:$AR$49, ROWS($CA$4:CA61)-ROWS($AJ$38:$AJ$49)-ROWS($AN$38:$AN$49)),IFERROR(INDEX($AV$38:$AV$49, ROWS($CA$4:CA61)-ROWS($AJ$38:$AJ$49)-ROWS($AN$38:$AN$49)-ROWS($AR$38:$AR$49)),IFERROR(INDEX($AZ$38:$AZ$49, ROWS($CA$4:CA61)-ROWS($AJ$38:$AJ$49)-ROWS($AN$38:$AN$49)-ROWS($AR$38:$AR$49)-ROWS($AV$38:$AV$49)),IFERROR(INDEX($BD$38:$BD$49, ROWS($CA$4:CA61)-ROWS($AJ$38:$AJ$49)-ROWS($AN$38:$AN$49)-ROWS($AR$38:$AR$49)-ROWS($AV$38:$AV$49)-ROWS($AZ$38:$AZ$49)),IFERROR(INDEX($BH$38:$BH$49, ROWS($CA$4:CA61)-ROWS($AJ$38:$AJ$49)-ROWS($AN$38:$AN$49)-ROWS($AR$38:$AR$49)-ROWS($AV$38:$AV$49)-ROWS($AZ$38:$AZ$49)-ROWS($BD$38:$BD$49)), "")))))))</f>
        <v/>
      </c>
      <c r="CB63" s="316" t="str">
        <f t="shared" ca="1" si="36"/>
        <v/>
      </c>
      <c r="CC63" s="316" t="str">
        <f ca="1">IF(OR(CD63="",CD63=0),"",MAX(CC$5:CC62)+1)</f>
        <v/>
      </c>
      <c r="CD63" s="316" t="str">
        <f ca="1">IFERROR(INDEX($AK$38:$AK$49, ROWS($CD$4:CD61)), IFERROR(INDEX($AO$38:$AO$49, ROWS($CD$4:CD61)-ROWS($AK$38:$AK$49)), IFERROR(INDEX($AS$38:$AS$49, ROWS($CD$4:CD61)-ROWS($AK$38:$AK$49)-ROWS($AO$38:$AO$49)),IFERROR(INDEX($AW$38:$AW$49, ROWS($CD$4:CD61)-ROWS($AK$38:$AK$49)-ROWS($AO$38:$AO$49)-ROWS($AS$38:$AS$49)),IFERROR(INDEX($BA$38:$BA$49, ROWS($CD$4:CD61)-ROWS($AK$38:$AK$49)-ROWS($AO$38:$AO$49)-ROWS($AS$38:$AS$49)-ROWS($AW$38:$AW$49)),IFERROR(INDEX($BE$38:$BE$49, ROWS($CD$4:CD61)-ROWS($AK$38:$AK$49)-ROWS($AO$38:$AO$49)-ROWS($AS$38:$AS$49)-ROWS($AW$38:$AW$49)-ROWS($BA$38:$BA$49)),IFERROR(INDEX($BI$38:$BI$49, ROWS($CD$4:CD61)-ROWS($AK$38:$AK$49)-ROWS($AO$38:$AO$49)-ROWS($AS$38:$AS$49)-ROWS($AW$38:$AW$49)-ROWS($BA$38:$BA$49)-ROWS($BE$38:$BE$49)), "")))))))</f>
        <v/>
      </c>
      <c r="CE63" s="316" t="str">
        <f t="shared" ca="1" si="37"/>
        <v/>
      </c>
      <c r="CF63" s="413" t="str">
        <f t="shared" ca="1" si="38"/>
        <v/>
      </c>
      <c r="CG63" s="412" t="str">
        <f ca="1">IF(OR(CH63="",CH63=0),"",MAX(CG$5:CG62)+1)</f>
        <v/>
      </c>
      <c r="CH63" s="316" t="str">
        <f ca="1">IFERROR(INDEX($AJ$54:$AJ$65, ROWS($CH$4:CH61)), IFERROR(INDEX($AN$54:$AN$65, ROWS($CH$4:CH61)-ROWS($AJ$54:$AJ$65)), IFERROR(INDEX($AR$54:$AR$65, ROWS($CH$4:CH61)-ROWS($AJ$54:$AJ$65)-ROWS($AN$54:$AN$65)),IFERROR(INDEX($AV$54:$AV$65, ROWS($CH$4:CH61)-ROWS($AJ$54:$AJ$65)-ROWS($AN$54:$AN$65)-ROWS($AR$54:$AR$65)),IFERROR(INDEX($AZ$54:$AZ$65, ROWS($CH$4:CH61)-ROWS($AJ$54:$AJ$65)-ROWS($AN$54:$AN$65)-ROWS($AR$54:$AR$65)-ROWS($AV$54:$AV$65)),IFERROR(INDEX($BD$54:$BD$65, ROWS($CH$4:CH61)-ROWS($AJ$54:$AJ$65)-ROWS($AN$54:$AN$65)-ROWS($AR$54:$AR$65)-ROWS($AV$54:$AV$65)-ROWS($AZ$54:$AZ$65)),IFERROR(INDEX($BH$54:$BH$65, ROWS($CH$4:CH61)-ROWS($AJ$54:$AJ$65)-ROWS($AN$54:$AN$65)-ROWS($AR$54:$AR$65)-ROWS($AV$54:$AV$65)-ROWS($AZ$54:$AZ$65)-ROWS($BD$54:$BD$65)), "")))))))</f>
        <v/>
      </c>
      <c r="CI63" s="316" t="str">
        <f t="shared" ca="1" si="39"/>
        <v/>
      </c>
      <c r="CJ63" s="316" t="str">
        <f ca="1">IF(OR(CK63="",CK63=0),"",MAX(CJ$5:CJ62)+1)</f>
        <v/>
      </c>
      <c r="CK63" s="316" t="str">
        <f ca="1">IFERROR(INDEX($AK$54:$AK$65, ROWS($CK$4:CK61)), IFERROR(INDEX($AO$54:$AO$65, ROWS($CK$4:CK61)-ROWS($AK$54:$AK$65)), IFERROR(INDEX($AS$54:$AS$65, ROWS($CK$4:CK61)-ROWS($AK$54:$AK$65)-ROWS($AO$54:$AO$65)),IFERROR(INDEX($AW$54:$AW$65, ROWS($CK$4:CK61)-ROWS($AK$54:$AK$65)-ROWS($AO$54:$AO$65)-ROWS($AS$54:$AS$65)),IFERROR(INDEX($BA$54:$BA$65, ROWS($CK$4:CK61)-ROWS($AK$54:$AK$65)-ROWS($AO$54:$AO$65)-ROWS($AS$54:$AS$65)-ROWS($AW$54:$AW$65)),IFERROR(INDEX($BE$54:$BE$65, ROWS($CK$4:CK61)-ROWS($AK$54:$AK$65)-ROWS($AO$54:$AO$65)-ROWS($AS$54:$AS$65)-ROWS($AW$54:$AW$65)-ROWS($BA$54:$BA$65)),IFERROR(INDEX($BI$54:$BI$65, ROWS($CK$4:CK61)-ROWS($AK$54:$AK$65)-ROWS($AO$54:$AO$65)-ROWS($AS$54:$AS$65)-ROWS($AW$54:$AW$65)-ROWS($BA$54:$BA$65)-ROWS($BE$54:$BE$65)), "")))))))</f>
        <v/>
      </c>
      <c r="CL63" s="316" t="str">
        <f t="shared" ca="1" si="40"/>
        <v/>
      </c>
      <c r="CM63" s="413" t="str">
        <f t="shared" ca="1" si="41"/>
        <v/>
      </c>
      <c r="CN63" s="412" t="str">
        <f>IF(OR(CO63="",CO63=0),"",MAX(CN$5:CN62)+1)</f>
        <v/>
      </c>
      <c r="CO63" s="316">
        <f>IFERROR(INDEX($AJ$70:$AJ$81, ROWS($CO$4:CO61)), IFERROR(INDEX($AN$70:$AN$81, ROWS($CO$4:CO61)-ROWS($AJ$70:$AJ$81)), IFERROR(INDEX($AR$70:$AR$81, ROWS($CO$4:CO61)-ROWS($AJ$70:$AJ$81)-ROWS($AN$70:$AN$81)),IFERROR(INDEX($AV$70:$AV$81, ROWS($CO$4:CO61)-ROWS($AJ$70:$AJ$81)-ROWS($AN$70:$AN$81)-ROWS($AR$70:$AR$81)),IFERROR(INDEX($AZ$70:$AZ$81, ROWS($CO$4:CO61)-ROWS($AJ$70:$AJ$81)-ROWS($AN$70:$AN$81)-ROWS($AR$70:$AR$81)-ROWS($AV$70:$AV$81)),IFERROR(INDEX($BD$70:$BD$81, ROWS($CO$4:CO61)-ROWS($AJ$70:$AJ$81)-ROWS($AN$70:$AN$81)-ROWS($AR$70:$AR$81)-ROWS($AV$70:$AV$81)-ROWS($AZ$70:$AZ$81)),IFERROR(INDEX($BH$70:$BH$81, ROWS($CO$4:CO61)-ROWS($AJ$70:$AJ$81)-ROWS($AN$70:$AN$81)-ROWS($AR$70:$AR$81)-ROWS($AV$70:$AV$81)-ROWS($AZ$70:$AZ$81)-ROWS($BD$70:$BD$81)), "")))))))</f>
        <v>0</v>
      </c>
      <c r="CP63" s="316" t="str">
        <f t="shared" ca="1" si="42"/>
        <v/>
      </c>
      <c r="CQ63" s="316" t="str">
        <f>IF(OR(CR63="",CR63=0),"",MAX(CQ$5:CQ62)+1)</f>
        <v/>
      </c>
      <c r="CR63" s="316">
        <f>IFERROR(INDEX($AK$70:$AK$81, ROWS($CR$4:CR61)), IFERROR(INDEX($AO$70:$AO$81, ROWS($CR$4:CR61)-ROWS($AK$70:$AK$81)), IFERROR(INDEX($AS$70:$AS$81, ROWS($CR$4:CR61)-ROWS($AK$70:$AK$81)-ROWS($AO$70:$AO$81)),IFERROR(INDEX($AW$70:$AW$81, ROWS($CR$4:CR61)-ROWS($AK$70:$AK$81)-ROWS($AO$70:$AO$81)-ROWS($AS$70:$AS$81)),IFERROR(INDEX($BA$70:$BA$81, ROWS($CR$4:CR61)-ROWS($AK$70:$AK$81)-ROWS($AO$70:$AO$81)-ROWS($AS$70:$AS$81)-ROWS($AW$70:$AW$81)),IFERROR(INDEX($BE$70:$BE$81, ROWS($CR$4:CR61)-ROWS($AK$70:$AK$81)-ROWS($AO$70:$AO$81)-ROWS($AS$70:$AS$81)-ROWS($AW$70:$AW$81)-ROWS($BA$70:$BA$81)),IFERROR(INDEX($BI$70:$BI$81, ROWS($CR$4:CR61)-ROWS($AK$70:$AK$81)-ROWS($AO$70:$AO$81)-ROWS($AS$70:$AS$81)-ROWS($AW$70:$AW$81)-ROWS($BA$70:$BA$81)-ROWS($BE$70:$BE$81)), "")))))))</f>
        <v>0</v>
      </c>
      <c r="CS63" s="316" t="str">
        <f t="shared" ca="1" si="43"/>
        <v/>
      </c>
      <c r="CT63" s="413" t="str">
        <f t="shared" ca="1" si="44"/>
        <v/>
      </c>
      <c r="CU63" s="412" t="str">
        <f>IF(OR(CV63="",CV63=0),"",MAX(CU$5:CU62)+1)</f>
        <v/>
      </c>
      <c r="CV63" s="316" t="str">
        <f>IFERROR(INDEX($AJ$86:$AJ$97, ROWS($CV$4:CV61)), IFERROR(INDEX($AN$86:$AN$97, ROWS($CV$4:CV61)-ROWS($AJ$86:$AJ$97)), ""))</f>
        <v/>
      </c>
      <c r="CW63" s="316" t="str">
        <f t="shared" si="45"/>
        <v/>
      </c>
      <c r="CX63" s="316" t="str">
        <f>IF(OR(CY63="",CY63=0),"",MAX(CX$5:CX62)+1)</f>
        <v/>
      </c>
      <c r="CY63" s="316" t="str">
        <f>IFERROR(INDEX($AK$86:$AK$97, ROWS($CY$4:CY61)), IFERROR(INDEX($AO$86:$AO$97, ROWS($CY$4:CY61)-ROWS($AK$86:$AK$97)), ""))</f>
        <v/>
      </c>
      <c r="CZ63" s="316" t="str">
        <f t="shared" si="46"/>
        <v/>
      </c>
      <c r="DA63" s="413" t="str">
        <f t="shared" si="47"/>
        <v/>
      </c>
      <c r="DC63" s="439" t="str">
        <f ca="1">IF(OR(DD63="",DD63=0),"",MAX(DC$45:DC62)+1)</f>
        <v/>
      </c>
      <c r="DD63" s="436" t="str">
        <f t="shared" ca="1" si="130"/>
        <v/>
      </c>
      <c r="DE63" s="422" t="str">
        <f t="shared" ca="1" si="131"/>
        <v/>
      </c>
      <c r="DF63" s="433" t="str">
        <f ca="1">IF(OR(DG63="",DG63=0),"",MAX(DF$45:DF62)+1)</f>
        <v/>
      </c>
      <c r="DG63" s="420" t="str">
        <f t="shared" ca="1" si="132"/>
        <v/>
      </c>
      <c r="DH63" s="422" t="str">
        <f t="shared" ca="1" si="133"/>
        <v/>
      </c>
      <c r="DI63" s="420" t="str">
        <f t="shared" ca="1" si="134"/>
        <v/>
      </c>
      <c r="DJ63" s="422" t="str">
        <f t="shared" ca="1" si="135"/>
        <v/>
      </c>
      <c r="DK63" s="420" t="str">
        <f t="shared" ca="1" si="136"/>
        <v/>
      </c>
      <c r="DL63" s="422" t="str">
        <f t="shared" ca="1" si="137"/>
        <v/>
      </c>
    </row>
    <row r="64" spans="16:123" ht="15.75" thickBot="1" x14ac:dyDescent="0.35">
      <c r="P64" s="1177"/>
      <c r="Q64" s="1178"/>
      <c r="R64" s="453"/>
      <c r="S64" s="407"/>
      <c r="U64" s="1177"/>
      <c r="V64" s="1178"/>
      <c r="W64" s="453"/>
      <c r="X64" s="407"/>
      <c r="AB64" s="395">
        <f ca="1">IFERROR(MATCH($AB$59,OFFSET(Year!$BI$123:$BI$174,AB63,,1000),0)+AB63,"")</f>
        <v>4</v>
      </c>
      <c r="AC64" s="340">
        <f ca="1">IFERROR(INDEX(Year!$BL$123:$BL$174,AB64),"")</f>
        <v>11</v>
      </c>
      <c r="AD64" s="348" t="str">
        <f ca="1">IFERROR(INDEX(Year!$BJ$123:$BJ$174,AB64),"")</f>
        <v>Paycheck 2</v>
      </c>
      <c r="AE64" s="363">
        <f ca="1">IFERROR(INDEX(Year!$BK$123:$BK$174,AB64),"")</f>
        <v>400</v>
      </c>
      <c r="AF64" s="402" t="str">
        <f ca="1">IFERROR(INDEX(Year!$BI$123:$BI$174,AB64),"")</f>
        <v>Income</v>
      </c>
      <c r="AI64" s="308" t="str">
        <f t="shared" ca="1" si="159"/>
        <v/>
      </c>
      <c r="AJ64" s="293" t="str">
        <f t="shared" ca="1" si="138"/>
        <v/>
      </c>
      <c r="AK64" s="293" t="str">
        <f t="shared" ca="1" si="139"/>
        <v/>
      </c>
      <c r="AL64" s="303" t="str">
        <f t="shared" ca="1" si="140"/>
        <v/>
      </c>
      <c r="AM64" s="308" t="str">
        <f t="shared" ca="1" si="160"/>
        <v/>
      </c>
      <c r="AN64" s="293" t="str">
        <f t="shared" ca="1" si="141"/>
        <v/>
      </c>
      <c r="AO64" s="293" t="str">
        <f t="shared" ca="1" si="142"/>
        <v/>
      </c>
      <c r="AP64" s="303" t="str">
        <f t="shared" ca="1" si="143"/>
        <v/>
      </c>
      <c r="AQ64" s="308" t="str">
        <f t="shared" ca="1" si="161"/>
        <v/>
      </c>
      <c r="AR64" s="293" t="str">
        <f t="shared" ca="1" si="144"/>
        <v/>
      </c>
      <c r="AS64" s="293" t="str">
        <f t="shared" ca="1" si="145"/>
        <v/>
      </c>
      <c r="AT64" s="303" t="str">
        <f t="shared" ca="1" si="146"/>
        <v/>
      </c>
      <c r="AU64" s="308" t="str">
        <f t="shared" ca="1" si="162"/>
        <v/>
      </c>
      <c r="AV64" s="293" t="str">
        <f t="shared" ca="1" si="147"/>
        <v/>
      </c>
      <c r="AW64" s="293" t="str">
        <f t="shared" ca="1" si="148"/>
        <v/>
      </c>
      <c r="AX64" s="303" t="str">
        <f t="shared" ca="1" si="149"/>
        <v/>
      </c>
      <c r="AY64" s="308" t="str">
        <f t="shared" ca="1" si="163"/>
        <v/>
      </c>
      <c r="AZ64" s="293" t="str">
        <f t="shared" ca="1" si="150"/>
        <v/>
      </c>
      <c r="BA64" s="293" t="str">
        <f t="shared" ca="1" si="151"/>
        <v/>
      </c>
      <c r="BB64" s="303" t="str">
        <f t="shared" ca="1" si="152"/>
        <v/>
      </c>
      <c r="BC64" s="308" t="str">
        <f t="shared" ca="1" si="164"/>
        <v/>
      </c>
      <c r="BD64" s="293" t="str">
        <f t="shared" ca="1" si="153"/>
        <v/>
      </c>
      <c r="BE64" s="293" t="str">
        <f t="shared" ca="1" si="154"/>
        <v/>
      </c>
      <c r="BF64" s="303" t="str">
        <f t="shared" ca="1" si="155"/>
        <v/>
      </c>
      <c r="BG64" s="308" t="str">
        <f t="shared" ca="1" si="165"/>
        <v/>
      </c>
      <c r="BH64" s="293" t="str">
        <f t="shared" ca="1" si="156"/>
        <v/>
      </c>
      <c r="BI64" s="293" t="str">
        <f t="shared" ca="1" si="157"/>
        <v/>
      </c>
      <c r="BJ64" s="303" t="str">
        <f t="shared" ca="1" si="158"/>
        <v/>
      </c>
      <c r="BL64" s="412" t="str">
        <f ca="1">IF(OR(BM64="",BM64=0),"",MAX(BL$5:BL63)+1)</f>
        <v/>
      </c>
      <c r="BM64" s="316" t="str">
        <f ca="1">IFERROR(INDEX($AJ$6:$AJ$17, ROWS(BM$4:$BM62)), IFERROR(INDEX($AN$6:$AN$17, ROWS(BM$4:$BM62)-ROWS($AJ$6:$AJ$17)), IFERROR(INDEX($AR$6:$AR$17, ROWS(BM$4:$BM62)-ROWS($AJ$6:$AJ$17)-ROWS($AN$6:$AN$17)),IFERROR(INDEX($AV$6:$AV$17, ROWS(BM$4:$BM62)-ROWS($AJ$6:$AJ$17)-ROWS($AN$6:$AN$17)-ROWS($AR$6:$AR$17)),IFERROR(INDEX($AZ$6:$AZ$17, ROWS(BM$4:$BM62)-ROWS($AJ$6:$AJ$17)-ROWS($AN$6:$AN$17)-ROWS($AR$6:$AR$17)-ROWS($AV$6:$AV$17)),IFERROR(INDEX($BD$6:$BD$17, ROWS(BM$4:$BM62)-ROWS($AJ$6:$AJ$17)-ROWS($AN$6:$AN$17)-ROWS($AR$6:$AR$17)-ROWS($AV$6:$AV$17)-ROWS($AZ$6:$AZ$17)),IFERROR(INDEX($BH$6:$BH$17, ROWS(BM$4:$BM62)-ROWS($AJ$6:$AJ$17)-ROWS($AN$6:$AN$17)-ROWS($AR$6:$AR$17)-ROWS($AV$6:$AV$17)-ROWS($AZ$6:$AZ$17)-ROWS($BD$6:$BD$17)), "")))))))</f>
        <v/>
      </c>
      <c r="BN64" s="316" t="str">
        <f t="shared" ca="1" si="30"/>
        <v/>
      </c>
      <c r="BO64" s="316" t="str">
        <f ca="1">IF(OR(BP64="",BP64=0),"",MAX(BO$5:BO63)+1)</f>
        <v/>
      </c>
      <c r="BP64" s="316" t="str">
        <f ca="1">IFERROR(INDEX($AK$6:$AK$17, ROWS($BP$4:BP62)), IFERROR(INDEX($AO$6:$AO$17, ROWS($BP$4:BP62)-ROWS($AK$6:$AK$17)), IFERROR(INDEX($AS$6:$AS$17, ROWS($BP$4:BP62)-ROWS($AK$6:$AK$17)-ROWS($AO$6:$AO$17)),IFERROR(INDEX($AW$6:$AW$17, ROWS($BP$4:BP62)-ROWS($AK$6:$AK$17)-ROWS($AO$6:$AO$17)-ROWS($AS$6:$AS$17)),IFERROR(INDEX($BA$6:$BA$17, ROWS($BP$4:BP62)-ROWS($AK$6:$AK$17)-ROWS($AO$6:$AO$17)-ROWS($AS$6:$AS$17)-ROWS($AW$6:$AW$17)),IFERROR(INDEX($BE$6:$BE$17, ROWS($BP$4:BP62)-ROWS($AK$6:$AK$17)-ROWS($AO$6:$AO$17)-ROWS($AS$6:$AS$17)-ROWS($AW$6:$AW$17)-ROWS($BA$6:$BA$17)),IFERROR(INDEX($BI$6:$BI$17, ROWS($BP$4:BP62)-ROWS($AK$6:$AK$17)-ROWS($AO$6:$AO$17)-ROWS($AS$6:$AS$17)-ROWS($AW$6:$AW$17)-ROWS($BA$6:$BA$17)-ROWS($BE$6:$BE$17)), "")))))))</f>
        <v/>
      </c>
      <c r="BQ64" s="316" t="str">
        <f t="shared" ca="1" si="31"/>
        <v/>
      </c>
      <c r="BR64" s="413" t="str">
        <f t="shared" ca="1" si="32"/>
        <v/>
      </c>
      <c r="BS64" s="412" t="str">
        <f ca="1">IF(OR(BT64="",BT64=0),"",MAX(BS$5:BS63)+1)</f>
        <v/>
      </c>
      <c r="BT64" s="316" t="str">
        <f ca="1">IFERROR(INDEX($AJ$22:$AJ$33, ROWS($BT$4:BT62)), IFERROR(INDEX($AN$22:$AN$33, ROWS($BT$4:BT62)-ROWS($AJ$22:$AJ$33)), IFERROR(INDEX($AR$22:$AR$33, ROWS($BT$4:BT62)-ROWS($AJ$22:$AJ$33)-ROWS($AN$22:$AN$33)),IFERROR(INDEX($AV$22:$AV$33, ROWS($BT$4:BT62)-ROWS($AJ$22:$AJ$33)-ROWS($AN$22:$AN$33)-ROWS($AR$22:$AR$33)),IFERROR(INDEX($AZ$22:$AZ$33, ROWS($BT$4:BT62)-ROWS($AJ$22:$AJ$33)-ROWS($AN$22:$AN$33)-ROWS($AR$22:$AR$33)-ROWS($AV$22:$AV$33)),IFERROR(INDEX($BD$22:$BD$33, ROWS($BT$4:BT62)-ROWS($AJ$22:$AJ$33)-ROWS($AN$22:$AN$33)-ROWS($AR$22:$AR$33)-ROWS($AV$22:$AV$33)-ROWS($AZ$22:$AZ$33)),IFERROR(INDEX($BH$22:$BH$33, ROWS($BT$4:BT62)-ROWS($AJ$22:$AJ$33)-ROWS($AN$22:$AN$33)-ROWS($AR$22:$AR$33)-ROWS($AV$22:$AV$33)-ROWS($AZ$22:$AZ$33)-ROWS($BD$22:$BD$33)), "")))))))</f>
        <v/>
      </c>
      <c r="BU64" s="316" t="str">
        <f t="shared" ca="1" si="33"/>
        <v/>
      </c>
      <c r="BV64" s="316" t="str">
        <f ca="1">IF(OR(BW64="",BW64=0),"",MAX(BV$5:BV63)+1)</f>
        <v/>
      </c>
      <c r="BW64" s="316" t="str">
        <f ca="1">IFERROR(INDEX($AK$22:$AK$33, ROWS($BW$4:BW62)), IFERROR(INDEX($AO$22:$AO$33, ROWS($BW$4:BW62)-ROWS($AK$22:$AK$33)), IFERROR(INDEX($AS$22:$AS$33, ROWS($BW$4:BW62)-ROWS($AK$22:$AK$33)-ROWS($AO$22:$AO$33)),IFERROR(INDEX($AW$22:$AW$33, ROWS($BW$4:BW62)-ROWS($AK$22:$AK$33)-ROWS($AO$22:$AO$33)-ROWS($AS$22:$AS$33)),IFERROR(INDEX($BA$22:$BA$33, ROWS($BW$4:BW62)-ROWS($AK$22:$AK$33)-ROWS($AO$22:$AO$33)-ROWS($AS$22:$AS$33)-ROWS($AW$22:$AW$33)),IFERROR(INDEX($BE$22:$BE$33, ROWS($BW$4:BW62)-ROWS($AK$22:$AK$33)-ROWS($AO$22:$AO$33)-ROWS($AS$22:$AS$33)-ROWS($AW$22:$AW$33)-ROWS($BA$22:$BA$33)),IFERROR(INDEX($BI$22:$BI$33, ROWS($BW$4:BW62)-ROWS($AK$22:$AK$33)-ROWS($AO$22:$AO$33)-ROWS($AS$22:$AS$33)-ROWS($AW$22:$AW$33)-ROWS($BA$22:$BA$33)-ROWS($BE$22:$BE$33)), "")))))))</f>
        <v/>
      </c>
      <c r="BX64" s="316" t="str">
        <f t="shared" ca="1" si="34"/>
        <v/>
      </c>
      <c r="BY64" s="413" t="str">
        <f t="shared" ca="1" si="35"/>
        <v/>
      </c>
      <c r="BZ64" s="412" t="str">
        <f ca="1">IF(OR(CA64="",CA64=0),"",MAX(BZ$5:BZ63)+1)</f>
        <v/>
      </c>
      <c r="CA64" s="316" t="str">
        <f ca="1">IFERROR(INDEX($AJ$38:$AJ$49, ROWS($CA$4:CA62)), IFERROR(INDEX($AN$38:$AN$49, ROWS($CA$4:CA62)-ROWS($AJ$38:$AJ$49)), IFERROR(INDEX($AR$38:$AR$49, ROWS($CA$4:CA62)-ROWS($AJ$38:$AJ$49)-ROWS($AN$38:$AN$49)),IFERROR(INDEX($AV$38:$AV$49, ROWS($CA$4:CA62)-ROWS($AJ$38:$AJ$49)-ROWS($AN$38:$AN$49)-ROWS($AR$38:$AR$49)),IFERROR(INDEX($AZ$38:$AZ$49, ROWS($CA$4:CA62)-ROWS($AJ$38:$AJ$49)-ROWS($AN$38:$AN$49)-ROWS($AR$38:$AR$49)-ROWS($AV$38:$AV$49)),IFERROR(INDEX($BD$38:$BD$49, ROWS($CA$4:CA62)-ROWS($AJ$38:$AJ$49)-ROWS($AN$38:$AN$49)-ROWS($AR$38:$AR$49)-ROWS($AV$38:$AV$49)-ROWS($AZ$38:$AZ$49)),IFERROR(INDEX($BH$38:$BH$49, ROWS($CA$4:CA62)-ROWS($AJ$38:$AJ$49)-ROWS($AN$38:$AN$49)-ROWS($AR$38:$AR$49)-ROWS($AV$38:$AV$49)-ROWS($AZ$38:$AZ$49)-ROWS($BD$38:$BD$49)), "")))))))</f>
        <v/>
      </c>
      <c r="CB64" s="316" t="str">
        <f t="shared" ca="1" si="36"/>
        <v/>
      </c>
      <c r="CC64" s="316" t="str">
        <f ca="1">IF(OR(CD64="",CD64=0),"",MAX(CC$5:CC63)+1)</f>
        <v/>
      </c>
      <c r="CD64" s="316" t="str">
        <f ca="1">IFERROR(INDEX($AK$38:$AK$49, ROWS($CD$4:CD62)), IFERROR(INDEX($AO$38:$AO$49, ROWS($CD$4:CD62)-ROWS($AK$38:$AK$49)), IFERROR(INDEX($AS$38:$AS$49, ROWS($CD$4:CD62)-ROWS($AK$38:$AK$49)-ROWS($AO$38:$AO$49)),IFERROR(INDEX($AW$38:$AW$49, ROWS($CD$4:CD62)-ROWS($AK$38:$AK$49)-ROWS($AO$38:$AO$49)-ROWS($AS$38:$AS$49)),IFERROR(INDEX($BA$38:$BA$49, ROWS($CD$4:CD62)-ROWS($AK$38:$AK$49)-ROWS($AO$38:$AO$49)-ROWS($AS$38:$AS$49)-ROWS($AW$38:$AW$49)),IFERROR(INDEX($BE$38:$BE$49, ROWS($CD$4:CD62)-ROWS($AK$38:$AK$49)-ROWS($AO$38:$AO$49)-ROWS($AS$38:$AS$49)-ROWS($AW$38:$AW$49)-ROWS($BA$38:$BA$49)),IFERROR(INDEX($BI$38:$BI$49, ROWS($CD$4:CD62)-ROWS($AK$38:$AK$49)-ROWS($AO$38:$AO$49)-ROWS($AS$38:$AS$49)-ROWS($AW$38:$AW$49)-ROWS($BA$38:$BA$49)-ROWS($BE$38:$BE$49)), "")))))))</f>
        <v/>
      </c>
      <c r="CE64" s="316" t="str">
        <f t="shared" ca="1" si="37"/>
        <v/>
      </c>
      <c r="CF64" s="413" t="str">
        <f t="shared" ca="1" si="38"/>
        <v/>
      </c>
      <c r="CG64" s="412" t="str">
        <f ca="1">IF(OR(CH64="",CH64=0),"",MAX(CG$5:CG63)+1)</f>
        <v/>
      </c>
      <c r="CH64" s="316" t="str">
        <f ca="1">IFERROR(INDEX($AJ$54:$AJ$65, ROWS($CH$4:CH62)), IFERROR(INDEX($AN$54:$AN$65, ROWS($CH$4:CH62)-ROWS($AJ$54:$AJ$65)), IFERROR(INDEX($AR$54:$AR$65, ROWS($CH$4:CH62)-ROWS($AJ$54:$AJ$65)-ROWS($AN$54:$AN$65)),IFERROR(INDEX($AV$54:$AV$65, ROWS($CH$4:CH62)-ROWS($AJ$54:$AJ$65)-ROWS($AN$54:$AN$65)-ROWS($AR$54:$AR$65)),IFERROR(INDEX($AZ$54:$AZ$65, ROWS($CH$4:CH62)-ROWS($AJ$54:$AJ$65)-ROWS($AN$54:$AN$65)-ROWS($AR$54:$AR$65)-ROWS($AV$54:$AV$65)),IFERROR(INDEX($BD$54:$BD$65, ROWS($CH$4:CH62)-ROWS($AJ$54:$AJ$65)-ROWS($AN$54:$AN$65)-ROWS($AR$54:$AR$65)-ROWS($AV$54:$AV$65)-ROWS($AZ$54:$AZ$65)),IFERROR(INDEX($BH$54:$BH$65, ROWS($CH$4:CH62)-ROWS($AJ$54:$AJ$65)-ROWS($AN$54:$AN$65)-ROWS($AR$54:$AR$65)-ROWS($AV$54:$AV$65)-ROWS($AZ$54:$AZ$65)-ROWS($BD$54:$BD$65)), "")))))))</f>
        <v/>
      </c>
      <c r="CI64" s="316" t="str">
        <f t="shared" ca="1" si="39"/>
        <v/>
      </c>
      <c r="CJ64" s="316" t="str">
        <f ca="1">IF(OR(CK64="",CK64=0),"",MAX(CJ$5:CJ63)+1)</f>
        <v/>
      </c>
      <c r="CK64" s="316" t="str">
        <f ca="1">IFERROR(INDEX($AK$54:$AK$65, ROWS($CK$4:CK62)), IFERROR(INDEX($AO$54:$AO$65, ROWS($CK$4:CK62)-ROWS($AK$54:$AK$65)), IFERROR(INDEX($AS$54:$AS$65, ROWS($CK$4:CK62)-ROWS($AK$54:$AK$65)-ROWS($AO$54:$AO$65)),IFERROR(INDEX($AW$54:$AW$65, ROWS($CK$4:CK62)-ROWS($AK$54:$AK$65)-ROWS($AO$54:$AO$65)-ROWS($AS$54:$AS$65)),IFERROR(INDEX($BA$54:$BA$65, ROWS($CK$4:CK62)-ROWS($AK$54:$AK$65)-ROWS($AO$54:$AO$65)-ROWS($AS$54:$AS$65)-ROWS($AW$54:$AW$65)),IFERROR(INDEX($BE$54:$BE$65, ROWS($CK$4:CK62)-ROWS($AK$54:$AK$65)-ROWS($AO$54:$AO$65)-ROWS($AS$54:$AS$65)-ROWS($AW$54:$AW$65)-ROWS($BA$54:$BA$65)),IFERROR(INDEX($BI$54:$BI$65, ROWS($CK$4:CK62)-ROWS($AK$54:$AK$65)-ROWS($AO$54:$AO$65)-ROWS($AS$54:$AS$65)-ROWS($AW$54:$AW$65)-ROWS($BA$54:$BA$65)-ROWS($BE$54:$BE$65)), "")))))))</f>
        <v/>
      </c>
      <c r="CL64" s="316" t="str">
        <f t="shared" ca="1" si="40"/>
        <v/>
      </c>
      <c r="CM64" s="413" t="str">
        <f t="shared" ca="1" si="41"/>
        <v/>
      </c>
      <c r="CN64" s="412" t="str">
        <f>IF(OR(CO64="",CO64=0),"",MAX(CN$5:CN63)+1)</f>
        <v/>
      </c>
      <c r="CO64" s="316">
        <f>IFERROR(INDEX($AJ$70:$AJ$81, ROWS($CO$4:CO62)), IFERROR(INDEX($AN$70:$AN$81, ROWS($CO$4:CO62)-ROWS($AJ$70:$AJ$81)), IFERROR(INDEX($AR$70:$AR$81, ROWS($CO$4:CO62)-ROWS($AJ$70:$AJ$81)-ROWS($AN$70:$AN$81)),IFERROR(INDEX($AV$70:$AV$81, ROWS($CO$4:CO62)-ROWS($AJ$70:$AJ$81)-ROWS($AN$70:$AN$81)-ROWS($AR$70:$AR$81)),IFERROR(INDEX($AZ$70:$AZ$81, ROWS($CO$4:CO62)-ROWS($AJ$70:$AJ$81)-ROWS($AN$70:$AN$81)-ROWS($AR$70:$AR$81)-ROWS($AV$70:$AV$81)),IFERROR(INDEX($BD$70:$BD$81, ROWS($CO$4:CO62)-ROWS($AJ$70:$AJ$81)-ROWS($AN$70:$AN$81)-ROWS($AR$70:$AR$81)-ROWS($AV$70:$AV$81)-ROWS($AZ$70:$AZ$81)),IFERROR(INDEX($BH$70:$BH$81, ROWS($CO$4:CO62)-ROWS($AJ$70:$AJ$81)-ROWS($AN$70:$AN$81)-ROWS($AR$70:$AR$81)-ROWS($AV$70:$AV$81)-ROWS($AZ$70:$AZ$81)-ROWS($BD$70:$BD$81)), "")))))))</f>
        <v>0</v>
      </c>
      <c r="CP64" s="316" t="str">
        <f t="shared" ca="1" si="42"/>
        <v/>
      </c>
      <c r="CQ64" s="316" t="str">
        <f>IF(OR(CR64="",CR64=0),"",MAX(CQ$5:CQ63)+1)</f>
        <v/>
      </c>
      <c r="CR64" s="316">
        <f>IFERROR(INDEX($AK$70:$AK$81, ROWS($CR$4:CR62)), IFERROR(INDEX($AO$70:$AO$81, ROWS($CR$4:CR62)-ROWS($AK$70:$AK$81)), IFERROR(INDEX($AS$70:$AS$81, ROWS($CR$4:CR62)-ROWS($AK$70:$AK$81)-ROWS($AO$70:$AO$81)),IFERROR(INDEX($AW$70:$AW$81, ROWS($CR$4:CR62)-ROWS($AK$70:$AK$81)-ROWS($AO$70:$AO$81)-ROWS($AS$70:$AS$81)),IFERROR(INDEX($BA$70:$BA$81, ROWS($CR$4:CR62)-ROWS($AK$70:$AK$81)-ROWS($AO$70:$AO$81)-ROWS($AS$70:$AS$81)-ROWS($AW$70:$AW$81)),IFERROR(INDEX($BE$70:$BE$81, ROWS($CR$4:CR62)-ROWS($AK$70:$AK$81)-ROWS($AO$70:$AO$81)-ROWS($AS$70:$AS$81)-ROWS($AW$70:$AW$81)-ROWS($BA$70:$BA$81)),IFERROR(INDEX($BI$70:$BI$81, ROWS($CR$4:CR62)-ROWS($AK$70:$AK$81)-ROWS($AO$70:$AO$81)-ROWS($AS$70:$AS$81)-ROWS($AW$70:$AW$81)-ROWS($BA$70:$BA$81)-ROWS($BE$70:$BE$81)), "")))))))</f>
        <v>0</v>
      </c>
      <c r="CS64" s="316" t="str">
        <f t="shared" ca="1" si="43"/>
        <v/>
      </c>
      <c r="CT64" s="413" t="str">
        <f t="shared" ca="1" si="44"/>
        <v/>
      </c>
      <c r="CU64" s="412" t="str">
        <f>IF(OR(CV64="",CV64=0),"",MAX(CU$5:CU63)+1)</f>
        <v/>
      </c>
      <c r="CV64" s="316" t="str">
        <f>IFERROR(INDEX($AJ$86:$AJ$97, ROWS($CV$4:CV62)), IFERROR(INDEX($AN$86:$AN$97, ROWS($CV$4:CV62)-ROWS($AJ$86:$AJ$97)), ""))</f>
        <v/>
      </c>
      <c r="CW64" s="316" t="str">
        <f t="shared" si="45"/>
        <v/>
      </c>
      <c r="CX64" s="316" t="str">
        <f>IF(OR(CY64="",CY64=0),"",MAX(CX$5:CX63)+1)</f>
        <v/>
      </c>
      <c r="CY64" s="316" t="str">
        <f>IFERROR(INDEX($AK$86:$AK$97, ROWS($CY$4:CY62)), IFERROR(INDEX($AO$86:$AO$97, ROWS($CY$4:CY62)-ROWS($AK$86:$AK$97)), ""))</f>
        <v/>
      </c>
      <c r="CZ64" s="316" t="str">
        <f t="shared" si="46"/>
        <v/>
      </c>
      <c r="DA64" s="413" t="str">
        <f t="shared" si="47"/>
        <v/>
      </c>
      <c r="DC64" s="1167" t="s">
        <v>489</v>
      </c>
      <c r="DD64" s="1168"/>
      <c r="DE64" s="1168"/>
      <c r="DF64" s="1168"/>
      <c r="DG64" s="1168"/>
      <c r="DH64" s="1168"/>
      <c r="DI64" s="1168"/>
      <c r="DJ64" s="1168"/>
      <c r="DK64" s="1168"/>
      <c r="DL64" s="1169"/>
      <c r="DM64" s="292"/>
      <c r="DN64" s="1199" t="s">
        <v>489</v>
      </c>
      <c r="DO64" s="1200"/>
      <c r="DP64" s="1200"/>
      <c r="DQ64" s="1200"/>
      <c r="DR64" s="1200"/>
      <c r="DS64" s="1201"/>
    </row>
    <row r="65" spans="16:123" ht="15.75" thickBot="1" x14ac:dyDescent="0.35">
      <c r="P65" s="1179"/>
      <c r="Q65" s="1180"/>
      <c r="R65" s="453"/>
      <c r="S65" s="407"/>
      <c r="U65" s="1179"/>
      <c r="V65" s="1180"/>
      <c r="W65" s="453"/>
      <c r="X65" s="407"/>
      <c r="AB65" s="395">
        <f ca="1">IFERROR(MATCH($AB$59,OFFSET(Year!$BI$123:$BI$174,AB64,,1000),0)+AB64,"")</f>
        <v>5</v>
      </c>
      <c r="AC65" s="340">
        <f ca="1">IFERROR(INDEX(Year!$BL$123:$BL$174,AB65),"")</f>
        <v>18</v>
      </c>
      <c r="AD65" s="348" t="str">
        <f ca="1">IFERROR(INDEX(Year!$BJ$123:$BJ$174,AB65),"")</f>
        <v>Paycheck 2</v>
      </c>
      <c r="AE65" s="363">
        <f ca="1">IFERROR(INDEX(Year!$BK$123:$BK$174,AB65),"")</f>
        <v>400</v>
      </c>
      <c r="AF65" s="402" t="str">
        <f ca="1">IFERROR(INDEX(Year!$BI$123:$BI$174,AB65),"")</f>
        <v>Income</v>
      </c>
      <c r="AI65" s="309" t="str">
        <f t="shared" ca="1" si="159"/>
        <v/>
      </c>
      <c r="AJ65" s="310" t="str">
        <f t="shared" ca="1" si="138"/>
        <v/>
      </c>
      <c r="AK65" s="310" t="str">
        <f t="shared" ca="1" si="139"/>
        <v/>
      </c>
      <c r="AL65" s="311" t="str">
        <f t="shared" ca="1" si="140"/>
        <v/>
      </c>
      <c r="AM65" s="309" t="str">
        <f t="shared" ca="1" si="160"/>
        <v/>
      </c>
      <c r="AN65" s="310" t="str">
        <f t="shared" ca="1" si="141"/>
        <v/>
      </c>
      <c r="AO65" s="310" t="str">
        <f t="shared" ca="1" si="142"/>
        <v/>
      </c>
      <c r="AP65" s="311" t="str">
        <f t="shared" ca="1" si="143"/>
        <v/>
      </c>
      <c r="AQ65" s="309" t="str">
        <f t="shared" ca="1" si="161"/>
        <v/>
      </c>
      <c r="AR65" s="310" t="str">
        <f t="shared" ca="1" si="144"/>
        <v/>
      </c>
      <c r="AS65" s="310" t="str">
        <f t="shared" ca="1" si="145"/>
        <v/>
      </c>
      <c r="AT65" s="311" t="str">
        <f t="shared" ca="1" si="146"/>
        <v/>
      </c>
      <c r="AU65" s="309" t="str">
        <f t="shared" ca="1" si="162"/>
        <v/>
      </c>
      <c r="AV65" s="310" t="str">
        <f t="shared" ca="1" si="147"/>
        <v/>
      </c>
      <c r="AW65" s="310" t="str">
        <f t="shared" ca="1" si="148"/>
        <v/>
      </c>
      <c r="AX65" s="311" t="str">
        <f t="shared" ca="1" si="149"/>
        <v/>
      </c>
      <c r="AY65" s="309" t="str">
        <f t="shared" ca="1" si="163"/>
        <v/>
      </c>
      <c r="AZ65" s="310" t="str">
        <f t="shared" ca="1" si="150"/>
        <v/>
      </c>
      <c r="BA65" s="310" t="str">
        <f t="shared" ca="1" si="151"/>
        <v/>
      </c>
      <c r="BB65" s="311" t="str">
        <f t="shared" ca="1" si="152"/>
        <v/>
      </c>
      <c r="BC65" s="309" t="str">
        <f t="shared" ca="1" si="164"/>
        <v/>
      </c>
      <c r="BD65" s="310" t="str">
        <f t="shared" ca="1" si="153"/>
        <v/>
      </c>
      <c r="BE65" s="310" t="str">
        <f t="shared" ca="1" si="154"/>
        <v/>
      </c>
      <c r="BF65" s="311" t="str">
        <f t="shared" ca="1" si="155"/>
        <v/>
      </c>
      <c r="BG65" s="309" t="str">
        <f t="shared" ca="1" si="165"/>
        <v/>
      </c>
      <c r="BH65" s="310" t="str">
        <f t="shared" ca="1" si="156"/>
        <v/>
      </c>
      <c r="BI65" s="310" t="str">
        <f t="shared" ca="1" si="157"/>
        <v/>
      </c>
      <c r="BJ65" s="311" t="str">
        <f t="shared" ca="1" si="158"/>
        <v/>
      </c>
      <c r="BL65" s="412" t="str">
        <f ca="1">IF(OR(BM65="",BM65=0),"",MAX(BL$5:BL64)+1)</f>
        <v/>
      </c>
      <c r="BM65" s="316" t="str">
        <f ca="1">IFERROR(INDEX($AJ$6:$AJ$17, ROWS(BM$4:$BM63)), IFERROR(INDEX($AN$6:$AN$17, ROWS(BM$4:$BM63)-ROWS($AJ$6:$AJ$17)), IFERROR(INDEX($AR$6:$AR$17, ROWS(BM$4:$BM63)-ROWS($AJ$6:$AJ$17)-ROWS($AN$6:$AN$17)),IFERROR(INDEX($AV$6:$AV$17, ROWS(BM$4:$BM63)-ROWS($AJ$6:$AJ$17)-ROWS($AN$6:$AN$17)-ROWS($AR$6:$AR$17)),IFERROR(INDEX($AZ$6:$AZ$17, ROWS(BM$4:$BM63)-ROWS($AJ$6:$AJ$17)-ROWS($AN$6:$AN$17)-ROWS($AR$6:$AR$17)-ROWS($AV$6:$AV$17)),IFERROR(INDEX($BD$6:$BD$17, ROWS(BM$4:$BM63)-ROWS($AJ$6:$AJ$17)-ROWS($AN$6:$AN$17)-ROWS($AR$6:$AR$17)-ROWS($AV$6:$AV$17)-ROWS($AZ$6:$AZ$17)),IFERROR(INDEX($BH$6:$BH$17, ROWS(BM$4:$BM63)-ROWS($AJ$6:$AJ$17)-ROWS($AN$6:$AN$17)-ROWS($AR$6:$AR$17)-ROWS($AV$6:$AV$17)-ROWS($AZ$6:$AZ$17)-ROWS($BD$6:$BD$17)), "")))))))</f>
        <v/>
      </c>
      <c r="BN65" s="316" t="str">
        <f t="shared" ca="1" si="30"/>
        <v/>
      </c>
      <c r="BO65" s="316" t="str">
        <f ca="1">IF(OR(BP65="",BP65=0),"",MAX(BO$5:BO64)+1)</f>
        <v/>
      </c>
      <c r="BP65" s="316" t="str">
        <f ca="1">IFERROR(INDEX($AK$6:$AK$17, ROWS($BP$4:BP63)), IFERROR(INDEX($AO$6:$AO$17, ROWS($BP$4:BP63)-ROWS($AK$6:$AK$17)), IFERROR(INDEX($AS$6:$AS$17, ROWS($BP$4:BP63)-ROWS($AK$6:$AK$17)-ROWS($AO$6:$AO$17)),IFERROR(INDEX($AW$6:$AW$17, ROWS($BP$4:BP63)-ROWS($AK$6:$AK$17)-ROWS($AO$6:$AO$17)-ROWS($AS$6:$AS$17)),IFERROR(INDEX($BA$6:$BA$17, ROWS($BP$4:BP63)-ROWS($AK$6:$AK$17)-ROWS($AO$6:$AO$17)-ROWS($AS$6:$AS$17)-ROWS($AW$6:$AW$17)),IFERROR(INDEX($BE$6:$BE$17, ROWS($BP$4:BP63)-ROWS($AK$6:$AK$17)-ROWS($AO$6:$AO$17)-ROWS($AS$6:$AS$17)-ROWS($AW$6:$AW$17)-ROWS($BA$6:$BA$17)),IFERROR(INDEX($BI$6:$BI$17, ROWS($BP$4:BP63)-ROWS($AK$6:$AK$17)-ROWS($AO$6:$AO$17)-ROWS($AS$6:$AS$17)-ROWS($AW$6:$AW$17)-ROWS($BA$6:$BA$17)-ROWS($BE$6:$BE$17)), "")))))))</f>
        <v/>
      </c>
      <c r="BQ65" s="316" t="str">
        <f t="shared" ca="1" si="31"/>
        <v/>
      </c>
      <c r="BR65" s="413" t="str">
        <f t="shared" ca="1" si="32"/>
        <v/>
      </c>
      <c r="BS65" s="412" t="str">
        <f ca="1">IF(OR(BT65="",BT65=0),"",MAX(BS$5:BS64)+1)</f>
        <v/>
      </c>
      <c r="BT65" s="316" t="str">
        <f ca="1">IFERROR(INDEX($AJ$22:$AJ$33, ROWS($BT$4:BT63)), IFERROR(INDEX($AN$22:$AN$33, ROWS($BT$4:BT63)-ROWS($AJ$22:$AJ$33)), IFERROR(INDEX($AR$22:$AR$33, ROWS($BT$4:BT63)-ROWS($AJ$22:$AJ$33)-ROWS($AN$22:$AN$33)),IFERROR(INDEX($AV$22:$AV$33, ROWS($BT$4:BT63)-ROWS($AJ$22:$AJ$33)-ROWS($AN$22:$AN$33)-ROWS($AR$22:$AR$33)),IFERROR(INDEX($AZ$22:$AZ$33, ROWS($BT$4:BT63)-ROWS($AJ$22:$AJ$33)-ROWS($AN$22:$AN$33)-ROWS($AR$22:$AR$33)-ROWS($AV$22:$AV$33)),IFERROR(INDEX($BD$22:$BD$33, ROWS($BT$4:BT63)-ROWS($AJ$22:$AJ$33)-ROWS($AN$22:$AN$33)-ROWS($AR$22:$AR$33)-ROWS($AV$22:$AV$33)-ROWS($AZ$22:$AZ$33)),IFERROR(INDEX($BH$22:$BH$33, ROWS($BT$4:BT63)-ROWS($AJ$22:$AJ$33)-ROWS($AN$22:$AN$33)-ROWS($AR$22:$AR$33)-ROWS($AV$22:$AV$33)-ROWS($AZ$22:$AZ$33)-ROWS($BD$22:$BD$33)), "")))))))</f>
        <v/>
      </c>
      <c r="BU65" s="316" t="str">
        <f t="shared" ca="1" si="33"/>
        <v/>
      </c>
      <c r="BV65" s="316" t="str">
        <f ca="1">IF(OR(BW65="",BW65=0),"",MAX(BV$5:BV64)+1)</f>
        <v/>
      </c>
      <c r="BW65" s="316" t="str">
        <f ca="1">IFERROR(INDEX($AK$22:$AK$33, ROWS($BW$4:BW63)), IFERROR(INDEX($AO$22:$AO$33, ROWS($BW$4:BW63)-ROWS($AK$22:$AK$33)), IFERROR(INDEX($AS$22:$AS$33, ROWS($BW$4:BW63)-ROWS($AK$22:$AK$33)-ROWS($AO$22:$AO$33)),IFERROR(INDEX($AW$22:$AW$33, ROWS($BW$4:BW63)-ROWS($AK$22:$AK$33)-ROWS($AO$22:$AO$33)-ROWS($AS$22:$AS$33)),IFERROR(INDEX($BA$22:$BA$33, ROWS($BW$4:BW63)-ROWS($AK$22:$AK$33)-ROWS($AO$22:$AO$33)-ROWS($AS$22:$AS$33)-ROWS($AW$22:$AW$33)),IFERROR(INDEX($BE$22:$BE$33, ROWS($BW$4:BW63)-ROWS($AK$22:$AK$33)-ROWS($AO$22:$AO$33)-ROWS($AS$22:$AS$33)-ROWS($AW$22:$AW$33)-ROWS($BA$22:$BA$33)),IFERROR(INDEX($BI$22:$BI$33, ROWS($BW$4:BW63)-ROWS($AK$22:$AK$33)-ROWS($AO$22:$AO$33)-ROWS($AS$22:$AS$33)-ROWS($AW$22:$AW$33)-ROWS($BA$22:$BA$33)-ROWS($BE$22:$BE$33)), "")))))))</f>
        <v/>
      </c>
      <c r="BX65" s="316" t="str">
        <f t="shared" ca="1" si="34"/>
        <v/>
      </c>
      <c r="BY65" s="413" t="str">
        <f t="shared" ca="1" si="35"/>
        <v/>
      </c>
      <c r="BZ65" s="412" t="str">
        <f ca="1">IF(OR(CA65="",CA65=0),"",MAX(BZ$5:BZ64)+1)</f>
        <v/>
      </c>
      <c r="CA65" s="316" t="str">
        <f ca="1">IFERROR(INDEX($AJ$38:$AJ$49, ROWS($CA$4:CA63)), IFERROR(INDEX($AN$38:$AN$49, ROWS($CA$4:CA63)-ROWS($AJ$38:$AJ$49)), IFERROR(INDEX($AR$38:$AR$49, ROWS($CA$4:CA63)-ROWS($AJ$38:$AJ$49)-ROWS($AN$38:$AN$49)),IFERROR(INDEX($AV$38:$AV$49, ROWS($CA$4:CA63)-ROWS($AJ$38:$AJ$49)-ROWS($AN$38:$AN$49)-ROWS($AR$38:$AR$49)),IFERROR(INDEX($AZ$38:$AZ$49, ROWS($CA$4:CA63)-ROWS($AJ$38:$AJ$49)-ROWS($AN$38:$AN$49)-ROWS($AR$38:$AR$49)-ROWS($AV$38:$AV$49)),IFERROR(INDEX($BD$38:$BD$49, ROWS($CA$4:CA63)-ROWS($AJ$38:$AJ$49)-ROWS($AN$38:$AN$49)-ROWS($AR$38:$AR$49)-ROWS($AV$38:$AV$49)-ROWS($AZ$38:$AZ$49)),IFERROR(INDEX($BH$38:$BH$49, ROWS($CA$4:CA63)-ROWS($AJ$38:$AJ$49)-ROWS($AN$38:$AN$49)-ROWS($AR$38:$AR$49)-ROWS($AV$38:$AV$49)-ROWS($AZ$38:$AZ$49)-ROWS($BD$38:$BD$49)), "")))))))</f>
        <v/>
      </c>
      <c r="CB65" s="316" t="str">
        <f t="shared" ca="1" si="36"/>
        <v/>
      </c>
      <c r="CC65" s="316" t="str">
        <f ca="1">IF(OR(CD65="",CD65=0),"",MAX(CC$5:CC64)+1)</f>
        <v/>
      </c>
      <c r="CD65" s="316" t="str">
        <f ca="1">IFERROR(INDEX($AK$38:$AK$49, ROWS($CD$4:CD63)), IFERROR(INDEX($AO$38:$AO$49, ROWS($CD$4:CD63)-ROWS($AK$38:$AK$49)), IFERROR(INDEX($AS$38:$AS$49, ROWS($CD$4:CD63)-ROWS($AK$38:$AK$49)-ROWS($AO$38:$AO$49)),IFERROR(INDEX($AW$38:$AW$49, ROWS($CD$4:CD63)-ROWS($AK$38:$AK$49)-ROWS($AO$38:$AO$49)-ROWS($AS$38:$AS$49)),IFERROR(INDEX($BA$38:$BA$49, ROWS($CD$4:CD63)-ROWS($AK$38:$AK$49)-ROWS($AO$38:$AO$49)-ROWS($AS$38:$AS$49)-ROWS($AW$38:$AW$49)),IFERROR(INDEX($BE$38:$BE$49, ROWS($CD$4:CD63)-ROWS($AK$38:$AK$49)-ROWS($AO$38:$AO$49)-ROWS($AS$38:$AS$49)-ROWS($AW$38:$AW$49)-ROWS($BA$38:$BA$49)),IFERROR(INDEX($BI$38:$BI$49, ROWS($CD$4:CD63)-ROWS($AK$38:$AK$49)-ROWS($AO$38:$AO$49)-ROWS($AS$38:$AS$49)-ROWS($AW$38:$AW$49)-ROWS($BA$38:$BA$49)-ROWS($BE$38:$BE$49)), "")))))))</f>
        <v/>
      </c>
      <c r="CE65" s="316" t="str">
        <f t="shared" ca="1" si="37"/>
        <v/>
      </c>
      <c r="CF65" s="413" t="str">
        <f t="shared" ca="1" si="38"/>
        <v/>
      </c>
      <c r="CG65" s="412" t="str">
        <f ca="1">IF(OR(CH65="",CH65=0),"",MAX(CG$5:CG64)+1)</f>
        <v/>
      </c>
      <c r="CH65" s="316" t="str">
        <f ca="1">IFERROR(INDEX($AJ$54:$AJ$65, ROWS($CH$4:CH63)), IFERROR(INDEX($AN$54:$AN$65, ROWS($CH$4:CH63)-ROWS($AJ$54:$AJ$65)), IFERROR(INDEX($AR$54:$AR$65, ROWS($CH$4:CH63)-ROWS($AJ$54:$AJ$65)-ROWS($AN$54:$AN$65)),IFERROR(INDEX($AV$54:$AV$65, ROWS($CH$4:CH63)-ROWS($AJ$54:$AJ$65)-ROWS($AN$54:$AN$65)-ROWS($AR$54:$AR$65)),IFERROR(INDEX($AZ$54:$AZ$65, ROWS($CH$4:CH63)-ROWS($AJ$54:$AJ$65)-ROWS($AN$54:$AN$65)-ROWS($AR$54:$AR$65)-ROWS($AV$54:$AV$65)),IFERROR(INDEX($BD$54:$BD$65, ROWS($CH$4:CH63)-ROWS($AJ$54:$AJ$65)-ROWS($AN$54:$AN$65)-ROWS($AR$54:$AR$65)-ROWS($AV$54:$AV$65)-ROWS($AZ$54:$AZ$65)),IFERROR(INDEX($BH$54:$BH$65, ROWS($CH$4:CH63)-ROWS($AJ$54:$AJ$65)-ROWS($AN$54:$AN$65)-ROWS($AR$54:$AR$65)-ROWS($AV$54:$AV$65)-ROWS($AZ$54:$AZ$65)-ROWS($BD$54:$BD$65)), "")))))))</f>
        <v/>
      </c>
      <c r="CI65" s="316" t="str">
        <f t="shared" ca="1" si="39"/>
        <v/>
      </c>
      <c r="CJ65" s="316" t="str">
        <f ca="1">IF(OR(CK65="",CK65=0),"",MAX(CJ$5:CJ64)+1)</f>
        <v/>
      </c>
      <c r="CK65" s="316" t="str">
        <f ca="1">IFERROR(INDEX($AK$54:$AK$65, ROWS($CK$4:CK63)), IFERROR(INDEX($AO$54:$AO$65, ROWS($CK$4:CK63)-ROWS($AK$54:$AK$65)), IFERROR(INDEX($AS$54:$AS$65, ROWS($CK$4:CK63)-ROWS($AK$54:$AK$65)-ROWS($AO$54:$AO$65)),IFERROR(INDEX($AW$54:$AW$65, ROWS($CK$4:CK63)-ROWS($AK$54:$AK$65)-ROWS($AO$54:$AO$65)-ROWS($AS$54:$AS$65)),IFERROR(INDEX($BA$54:$BA$65, ROWS($CK$4:CK63)-ROWS($AK$54:$AK$65)-ROWS($AO$54:$AO$65)-ROWS($AS$54:$AS$65)-ROWS($AW$54:$AW$65)),IFERROR(INDEX($BE$54:$BE$65, ROWS($CK$4:CK63)-ROWS($AK$54:$AK$65)-ROWS($AO$54:$AO$65)-ROWS($AS$54:$AS$65)-ROWS($AW$54:$AW$65)-ROWS($BA$54:$BA$65)),IFERROR(INDEX($BI$54:$BI$65, ROWS($CK$4:CK63)-ROWS($AK$54:$AK$65)-ROWS($AO$54:$AO$65)-ROWS($AS$54:$AS$65)-ROWS($AW$54:$AW$65)-ROWS($BA$54:$BA$65)-ROWS($BE$54:$BE$65)), "")))))))</f>
        <v/>
      </c>
      <c r="CL65" s="316" t="str">
        <f t="shared" ca="1" si="40"/>
        <v/>
      </c>
      <c r="CM65" s="413" t="str">
        <f t="shared" ca="1" si="41"/>
        <v/>
      </c>
      <c r="CN65" s="412" t="str">
        <f>IF(OR(CO65="",CO65=0),"",MAX(CN$5:CN64)+1)</f>
        <v/>
      </c>
      <c r="CO65" s="316">
        <f>IFERROR(INDEX($AJ$70:$AJ$81, ROWS($CO$4:CO63)), IFERROR(INDEX($AN$70:$AN$81, ROWS($CO$4:CO63)-ROWS($AJ$70:$AJ$81)), IFERROR(INDEX($AR$70:$AR$81, ROWS($CO$4:CO63)-ROWS($AJ$70:$AJ$81)-ROWS($AN$70:$AN$81)),IFERROR(INDEX($AV$70:$AV$81, ROWS($CO$4:CO63)-ROWS($AJ$70:$AJ$81)-ROWS($AN$70:$AN$81)-ROWS($AR$70:$AR$81)),IFERROR(INDEX($AZ$70:$AZ$81, ROWS($CO$4:CO63)-ROWS($AJ$70:$AJ$81)-ROWS($AN$70:$AN$81)-ROWS($AR$70:$AR$81)-ROWS($AV$70:$AV$81)),IFERROR(INDEX($BD$70:$BD$81, ROWS($CO$4:CO63)-ROWS($AJ$70:$AJ$81)-ROWS($AN$70:$AN$81)-ROWS($AR$70:$AR$81)-ROWS($AV$70:$AV$81)-ROWS($AZ$70:$AZ$81)),IFERROR(INDEX($BH$70:$BH$81, ROWS($CO$4:CO63)-ROWS($AJ$70:$AJ$81)-ROWS($AN$70:$AN$81)-ROWS($AR$70:$AR$81)-ROWS($AV$70:$AV$81)-ROWS($AZ$70:$AZ$81)-ROWS($BD$70:$BD$81)), "")))))))</f>
        <v>0</v>
      </c>
      <c r="CP65" s="316" t="str">
        <f t="shared" ca="1" si="42"/>
        <v/>
      </c>
      <c r="CQ65" s="316" t="str">
        <f>IF(OR(CR65="",CR65=0),"",MAX(CQ$5:CQ64)+1)</f>
        <v/>
      </c>
      <c r="CR65" s="316">
        <f>IFERROR(INDEX($AK$70:$AK$81, ROWS($CR$4:CR63)), IFERROR(INDEX($AO$70:$AO$81, ROWS($CR$4:CR63)-ROWS($AK$70:$AK$81)), IFERROR(INDEX($AS$70:$AS$81, ROWS($CR$4:CR63)-ROWS($AK$70:$AK$81)-ROWS($AO$70:$AO$81)),IFERROR(INDEX($AW$70:$AW$81, ROWS($CR$4:CR63)-ROWS($AK$70:$AK$81)-ROWS($AO$70:$AO$81)-ROWS($AS$70:$AS$81)),IFERROR(INDEX($BA$70:$BA$81, ROWS($CR$4:CR63)-ROWS($AK$70:$AK$81)-ROWS($AO$70:$AO$81)-ROWS($AS$70:$AS$81)-ROWS($AW$70:$AW$81)),IFERROR(INDEX($BE$70:$BE$81, ROWS($CR$4:CR63)-ROWS($AK$70:$AK$81)-ROWS($AO$70:$AO$81)-ROWS($AS$70:$AS$81)-ROWS($AW$70:$AW$81)-ROWS($BA$70:$BA$81)),IFERROR(INDEX($BI$70:$BI$81, ROWS($CR$4:CR63)-ROWS($AK$70:$AK$81)-ROWS($AO$70:$AO$81)-ROWS($AS$70:$AS$81)-ROWS($AW$70:$AW$81)-ROWS($BA$70:$BA$81)-ROWS($BE$70:$BE$81)), "")))))))</f>
        <v>0</v>
      </c>
      <c r="CS65" s="316" t="str">
        <f t="shared" ca="1" si="43"/>
        <v/>
      </c>
      <c r="CT65" s="413" t="str">
        <f t="shared" ca="1" si="44"/>
        <v/>
      </c>
      <c r="CU65" s="412" t="str">
        <f>IF(OR(CV65="",CV65=0),"",MAX(CU$5:CU64)+1)</f>
        <v/>
      </c>
      <c r="CV65" s="316" t="str">
        <f>IFERROR(INDEX($AJ$86:$AJ$97, ROWS($CV$4:CV63)), IFERROR(INDEX($AN$86:$AN$97, ROWS($CV$4:CV63)-ROWS($AJ$86:$AJ$97)), ""))</f>
        <v/>
      </c>
      <c r="CW65" s="316" t="str">
        <f t="shared" si="45"/>
        <v/>
      </c>
      <c r="CX65" s="316" t="str">
        <f>IF(OR(CY65="",CY65=0),"",MAX(CX$5:CX64)+1)</f>
        <v/>
      </c>
      <c r="CY65" s="316" t="str">
        <f>IFERROR(INDEX($AK$86:$AK$97, ROWS($CY$4:CY63)), IFERROR(INDEX($AO$86:$AO$97, ROWS($CY$4:CY63)-ROWS($AK$86:$AK$97)), ""))</f>
        <v/>
      </c>
      <c r="CZ65" s="316" t="str">
        <f t="shared" si="46"/>
        <v/>
      </c>
      <c r="DA65" s="413" t="str">
        <f t="shared" si="47"/>
        <v/>
      </c>
      <c r="DC65" s="437"/>
      <c r="DD65" s="1151" t="s">
        <v>504</v>
      </c>
      <c r="DE65" s="1152"/>
      <c r="DF65" s="430"/>
      <c r="DG65" s="1162" t="s">
        <v>23</v>
      </c>
      <c r="DH65" s="1152"/>
      <c r="DI65" s="1162" t="s">
        <v>504</v>
      </c>
      <c r="DJ65" s="1152"/>
      <c r="DK65" s="1162" t="s">
        <v>23</v>
      </c>
      <c r="DL65" s="1152"/>
      <c r="DM65" s="292"/>
      <c r="DN65" s="1163" t="s">
        <v>481</v>
      </c>
      <c r="DO65" s="1164"/>
      <c r="DP65" s="1164"/>
      <c r="DQ65" s="1165" t="s">
        <v>491</v>
      </c>
      <c r="DR65" s="1164"/>
      <c r="DS65" s="1166"/>
    </row>
    <row r="66" spans="16:123" x14ac:dyDescent="0.3">
      <c r="P66" s="1202" t="s">
        <v>549</v>
      </c>
      <c r="Q66" s="1203"/>
      <c r="R66" s="1203"/>
      <c r="S66" s="452">
        <f>IF(AND(S46="",S47="",S48="",S49="",S50="",S51="",S52="",S53="",S54="",S55="",S56="",S57="",S58="",S59="",S60="",S61="",S62="",S63="",S65=""),0,SUM(S46:S65))</f>
        <v>0</v>
      </c>
      <c r="U66" s="1149" t="s">
        <v>517</v>
      </c>
      <c r="V66" s="1150"/>
      <c r="W66" s="1150"/>
      <c r="X66" s="447">
        <f>IF(AND(X46="",X47="",X48="",X49="",X50="",X51="",X52="",X53="",X54="",X55="",X56="",X57="",X58="",X59="",X60="",X61="",X62="",X63="",X65=""),0,SUM(X46:X65))</f>
        <v>0</v>
      </c>
      <c r="AB66" s="395">
        <f ca="1">IFERROR(MATCH($AB$59,OFFSET(Year!$BI$123:$BI$174,AB65,,1000),0)+AB65,"")</f>
        <v>6</v>
      </c>
      <c r="AC66" s="340">
        <f ca="1">IFERROR(INDEX(Year!$BL$123:$BL$174,AB66),"")</f>
        <v>25</v>
      </c>
      <c r="AD66" s="348" t="str">
        <f ca="1">IFERROR(INDEX(Year!$BJ$123:$BJ$174,AB66),"")</f>
        <v>Paycheck 2</v>
      </c>
      <c r="AE66" s="363">
        <f ca="1">IFERROR(INDEX(Year!$BK$123:$BK$174,AB66),"")</f>
        <v>400</v>
      </c>
      <c r="AF66" s="402" t="str">
        <f ca="1">IFERROR(INDEX(Year!$BI$123:$BI$174,AB66),"")</f>
        <v>Income</v>
      </c>
      <c r="BL66" s="412">
        <f ca="1">IF(OR(BM66="",BM66=0),"",MAX(BL$5:BL65)+1)</f>
        <v>1</v>
      </c>
      <c r="BM66" s="316" t="str">
        <f ca="1">IFERROR(INDEX($AJ$6:$AJ$17, ROWS(BM$4:$BM64)), IFERROR(INDEX($AN$6:$AN$17, ROWS(BM$4:$BM64)-ROWS($AJ$6:$AJ$17)), IFERROR(INDEX($AR$6:$AR$17, ROWS(BM$4:$BM64)-ROWS($AJ$6:$AJ$17)-ROWS($AN$6:$AN$17)),IFERROR(INDEX($AV$6:$AV$17, ROWS(BM$4:$BM64)-ROWS($AJ$6:$AJ$17)-ROWS($AN$6:$AN$17)-ROWS($AR$6:$AR$17)),IFERROR(INDEX($AZ$6:$AZ$17, ROWS(BM$4:$BM64)-ROWS($AJ$6:$AJ$17)-ROWS($AN$6:$AN$17)-ROWS($AR$6:$AR$17)-ROWS($AV$6:$AV$17)),IFERROR(INDEX($BD$6:$BD$17, ROWS(BM$4:$BM64)-ROWS($AJ$6:$AJ$17)-ROWS($AN$6:$AN$17)-ROWS($AR$6:$AR$17)-ROWS($AV$6:$AV$17)-ROWS($AZ$6:$AZ$17)),IFERROR(INDEX($BH$6:$BH$17, ROWS(BM$4:$BM64)-ROWS($AJ$6:$AJ$17)-ROWS($AN$6:$AN$17)-ROWS($AR$6:$AR$17)-ROWS($AV$6:$AV$17)-ROWS($AZ$6:$AZ$17)-ROWS($BD$6:$BD$17)), "")))))))</f>
        <v>Bank Loan 1</v>
      </c>
      <c r="BN66" s="316" t="str">
        <f t="shared" ca="1" si="30"/>
        <v/>
      </c>
      <c r="BO66" s="316">
        <f ca="1">IF(OR(BP66="",BP66=0),"",MAX(BO$5:BO65)+1)</f>
        <v>1</v>
      </c>
      <c r="BP66" s="316">
        <f ca="1">IFERROR(INDEX($AK$6:$AK$17, ROWS($BP$4:BP64)), IFERROR(INDEX($AO$6:$AO$17, ROWS($BP$4:BP64)-ROWS($AK$6:$AK$17)), IFERROR(INDEX($AS$6:$AS$17, ROWS($BP$4:BP64)-ROWS($AK$6:$AK$17)-ROWS($AO$6:$AO$17)),IFERROR(INDEX($AW$6:$AW$17, ROWS($BP$4:BP64)-ROWS($AK$6:$AK$17)-ROWS($AO$6:$AO$17)-ROWS($AS$6:$AS$17)),IFERROR(INDEX($BA$6:$BA$17, ROWS($BP$4:BP64)-ROWS($AK$6:$AK$17)-ROWS($AO$6:$AO$17)-ROWS($AS$6:$AS$17)-ROWS($AW$6:$AW$17)),IFERROR(INDEX($BE$6:$BE$17, ROWS($BP$4:BP64)-ROWS($AK$6:$AK$17)-ROWS($AO$6:$AO$17)-ROWS($AS$6:$AS$17)-ROWS($AW$6:$AW$17)-ROWS($BA$6:$BA$17)),IFERROR(INDEX($BI$6:$BI$17, ROWS($BP$4:BP64)-ROWS($AK$6:$AK$17)-ROWS($AO$6:$AO$17)-ROWS($AS$6:$AS$17)-ROWS($AW$6:$AW$17)-ROWS($BA$6:$BA$17)-ROWS($BE$6:$BE$17)), "")))))))</f>
        <v>120</v>
      </c>
      <c r="BQ66" s="316" t="str">
        <f t="shared" ca="1" si="31"/>
        <v/>
      </c>
      <c r="BR66" s="413" t="str">
        <f t="shared" ca="1" si="32"/>
        <v/>
      </c>
      <c r="BS66" s="412">
        <f ca="1">IF(OR(BT66="",BT66=0),"",MAX(BS$5:BS65)+1)</f>
        <v>9</v>
      </c>
      <c r="BT66" s="316" t="str">
        <f ca="1">IFERROR(INDEX($AJ$22:$AJ$33, ROWS($BT$4:BT64)), IFERROR(INDEX($AN$22:$AN$33, ROWS($BT$4:BT64)-ROWS($AJ$22:$AJ$33)), IFERROR(INDEX($AR$22:$AR$33, ROWS($BT$4:BT64)-ROWS($AJ$22:$AJ$33)-ROWS($AN$22:$AN$33)),IFERROR(INDEX($AV$22:$AV$33, ROWS($BT$4:BT64)-ROWS($AJ$22:$AJ$33)-ROWS($AN$22:$AN$33)-ROWS($AR$22:$AR$33)),IFERROR(INDEX($AZ$22:$AZ$33, ROWS($BT$4:BT64)-ROWS($AJ$22:$AJ$33)-ROWS($AN$22:$AN$33)-ROWS($AR$22:$AR$33)-ROWS($AV$22:$AV$33)),IFERROR(INDEX($BD$22:$BD$33, ROWS($BT$4:BT64)-ROWS($AJ$22:$AJ$33)-ROWS($AN$22:$AN$33)-ROWS($AR$22:$AR$33)-ROWS($AV$22:$AV$33)-ROWS($AZ$22:$AZ$33)),IFERROR(INDEX($BH$22:$BH$33, ROWS($BT$4:BT64)-ROWS($AJ$22:$AJ$33)-ROWS($AN$22:$AN$33)-ROWS($AR$22:$AR$33)-ROWS($AV$22:$AV$33)-ROWS($AZ$22:$AZ$33)-ROWS($BD$22:$BD$33)), "")))))))</f>
        <v>Paycheck 1</v>
      </c>
      <c r="BU66" s="316" t="str">
        <f t="shared" ca="1" si="33"/>
        <v/>
      </c>
      <c r="BV66" s="316">
        <f ca="1">IF(OR(BW66="",BW66=0),"",MAX(BV$5:BV65)+1)</f>
        <v>9</v>
      </c>
      <c r="BW66" s="316">
        <f ca="1">IFERROR(INDEX($AK$22:$AK$33, ROWS($BW$4:BW64)), IFERROR(INDEX($AO$22:$AO$33, ROWS($BW$4:BW64)-ROWS($AK$22:$AK$33)), IFERROR(INDEX($AS$22:$AS$33, ROWS($BW$4:BW64)-ROWS($AK$22:$AK$33)-ROWS($AO$22:$AO$33)),IFERROR(INDEX($AW$22:$AW$33, ROWS($BW$4:BW64)-ROWS($AK$22:$AK$33)-ROWS($AO$22:$AO$33)-ROWS($AS$22:$AS$33)),IFERROR(INDEX($BA$22:$BA$33, ROWS($BW$4:BW64)-ROWS($AK$22:$AK$33)-ROWS($AO$22:$AO$33)-ROWS($AS$22:$AS$33)-ROWS($AW$22:$AW$33)),IFERROR(INDEX($BE$22:$BE$33, ROWS($BW$4:BW64)-ROWS($AK$22:$AK$33)-ROWS($AO$22:$AO$33)-ROWS($AS$22:$AS$33)-ROWS($AW$22:$AW$33)-ROWS($BA$22:$BA$33)),IFERROR(INDEX($BI$22:$BI$33, ROWS($BW$4:BW64)-ROWS($AK$22:$AK$33)-ROWS($AO$22:$AO$33)-ROWS($AS$22:$AS$33)-ROWS($AW$22:$AW$33)-ROWS($BA$22:$BA$33)-ROWS($BE$22:$BE$33)), "")))))))</f>
        <v>850</v>
      </c>
      <c r="BX66" s="316" t="str">
        <f t="shared" ca="1" si="34"/>
        <v/>
      </c>
      <c r="BY66" s="413" t="str">
        <f t="shared" ca="1" si="35"/>
        <v/>
      </c>
      <c r="BZ66" s="412">
        <f ca="1">IF(OR(CA66="",CA66=0),"",MAX(BZ$5:BZ65)+1)</f>
        <v>7</v>
      </c>
      <c r="CA66" s="316" t="str">
        <f ca="1">IFERROR(INDEX($AJ$38:$AJ$49, ROWS($CA$4:CA64)), IFERROR(INDEX($AN$38:$AN$49, ROWS($CA$4:CA64)-ROWS($AJ$38:$AJ$49)), IFERROR(INDEX($AR$38:$AR$49, ROWS($CA$4:CA64)-ROWS($AJ$38:$AJ$49)-ROWS($AN$38:$AN$49)),IFERROR(INDEX($AV$38:$AV$49, ROWS($CA$4:CA64)-ROWS($AJ$38:$AJ$49)-ROWS($AN$38:$AN$49)-ROWS($AR$38:$AR$49)),IFERROR(INDEX($AZ$38:$AZ$49, ROWS($CA$4:CA64)-ROWS($AJ$38:$AJ$49)-ROWS($AN$38:$AN$49)-ROWS($AR$38:$AR$49)-ROWS($AV$38:$AV$49)),IFERROR(INDEX($BD$38:$BD$49, ROWS($CA$4:CA64)-ROWS($AJ$38:$AJ$49)-ROWS($AN$38:$AN$49)-ROWS($AR$38:$AR$49)-ROWS($AV$38:$AV$49)-ROWS($AZ$38:$AZ$49)),IFERROR(INDEX($BH$38:$BH$49, ROWS($CA$4:CA64)-ROWS($AJ$38:$AJ$49)-ROWS($AN$38:$AN$49)-ROWS($AR$38:$AR$49)-ROWS($AV$38:$AV$49)-ROWS($AZ$38:$AZ$49)-ROWS($BD$38:$BD$49)), "")))))))</f>
        <v>Roth IRA</v>
      </c>
      <c r="CB66" s="316" t="str">
        <f t="shared" ca="1" si="36"/>
        <v/>
      </c>
      <c r="CC66" s="316">
        <f ca="1">IF(OR(CD66="",CD66=0),"",MAX(CC$5:CC65)+1)</f>
        <v>7</v>
      </c>
      <c r="CD66" s="316">
        <f ca="1">IFERROR(INDEX($AK$38:$AK$49, ROWS($CD$4:CD64)), IFERROR(INDEX($AO$38:$AO$49, ROWS($CD$4:CD64)-ROWS($AK$38:$AK$49)), IFERROR(INDEX($AS$38:$AS$49, ROWS($CD$4:CD64)-ROWS($AK$38:$AK$49)-ROWS($AO$38:$AO$49)),IFERROR(INDEX($AW$38:$AW$49, ROWS($CD$4:CD64)-ROWS($AK$38:$AK$49)-ROWS($AO$38:$AO$49)-ROWS($AS$38:$AS$49)),IFERROR(INDEX($BA$38:$BA$49, ROWS($CD$4:CD64)-ROWS($AK$38:$AK$49)-ROWS($AO$38:$AO$49)-ROWS($AS$38:$AS$49)-ROWS($AW$38:$AW$49)),IFERROR(INDEX($BE$38:$BE$49, ROWS($CD$4:CD64)-ROWS($AK$38:$AK$49)-ROWS($AO$38:$AO$49)-ROWS($AS$38:$AS$49)-ROWS($AW$38:$AW$49)-ROWS($BA$38:$BA$49)),IFERROR(INDEX($BI$38:$BI$49, ROWS($CD$4:CD64)-ROWS($AK$38:$AK$49)-ROWS($AO$38:$AO$49)-ROWS($AS$38:$AS$49)-ROWS($AW$38:$AW$49)-ROWS($BA$38:$BA$49)-ROWS($BE$38:$BE$49)), "")))))))</f>
        <v>100</v>
      </c>
      <c r="CE66" s="316" t="str">
        <f t="shared" ca="1" si="37"/>
        <v/>
      </c>
      <c r="CF66" s="413" t="str">
        <f t="shared" ca="1" si="38"/>
        <v/>
      </c>
      <c r="CG66" s="412">
        <f ca="1">IF(OR(CH66="",CH66=0),"",MAX(CG$5:CG65)+1)</f>
        <v>7</v>
      </c>
      <c r="CH66" s="316" t="str">
        <f ca="1">IFERROR(INDEX($AJ$54:$AJ$65, ROWS($CH$4:CH64)), IFERROR(INDEX($AN$54:$AN$65, ROWS($CH$4:CH64)-ROWS($AJ$54:$AJ$65)), IFERROR(INDEX($AR$54:$AR$65, ROWS($CH$4:CH64)-ROWS($AJ$54:$AJ$65)-ROWS($AN$54:$AN$65)),IFERROR(INDEX($AV$54:$AV$65, ROWS($CH$4:CH64)-ROWS($AJ$54:$AJ$65)-ROWS($AN$54:$AN$65)-ROWS($AR$54:$AR$65)),IFERROR(INDEX($AZ$54:$AZ$65, ROWS($CH$4:CH64)-ROWS($AJ$54:$AJ$65)-ROWS($AN$54:$AN$65)-ROWS($AR$54:$AR$65)-ROWS($AV$54:$AV$65)),IFERROR(INDEX($BD$54:$BD$65, ROWS($CH$4:CH64)-ROWS($AJ$54:$AJ$65)-ROWS($AN$54:$AN$65)-ROWS($AR$54:$AR$65)-ROWS($AV$54:$AV$65)-ROWS($AZ$54:$AZ$65)),IFERROR(INDEX($BH$54:$BH$65, ROWS($CH$4:CH64)-ROWS($AJ$54:$AJ$65)-ROWS($AN$54:$AN$65)-ROWS($AR$54:$AR$65)-ROWS($AV$54:$AV$65)-ROWS($AZ$54:$AZ$65)-ROWS($BD$54:$BD$65)), "")))))))</f>
        <v>Paycheck 1</v>
      </c>
      <c r="CI66" s="316" t="str">
        <f t="shared" ca="1" si="39"/>
        <v/>
      </c>
      <c r="CJ66" s="316">
        <f ca="1">IF(OR(CK66="",CK66=0),"",MAX(CJ$5:CJ65)+1)</f>
        <v>7</v>
      </c>
      <c r="CK66" s="316">
        <f ca="1">IFERROR(INDEX($AK$54:$AK$65, ROWS($CK$4:CK64)), IFERROR(INDEX($AO$54:$AO$65, ROWS($CK$4:CK64)-ROWS($AK$54:$AK$65)), IFERROR(INDEX($AS$54:$AS$65, ROWS($CK$4:CK64)-ROWS($AK$54:$AK$65)-ROWS($AO$54:$AO$65)),IFERROR(INDEX($AW$54:$AW$65, ROWS($CK$4:CK64)-ROWS($AK$54:$AK$65)-ROWS($AO$54:$AO$65)-ROWS($AS$54:$AS$65)),IFERROR(INDEX($BA$54:$BA$65, ROWS($CK$4:CK64)-ROWS($AK$54:$AK$65)-ROWS($AO$54:$AO$65)-ROWS($AS$54:$AS$65)-ROWS($AW$54:$AW$65)),IFERROR(INDEX($BE$54:$BE$65, ROWS($CK$4:CK64)-ROWS($AK$54:$AK$65)-ROWS($AO$54:$AO$65)-ROWS($AS$54:$AS$65)-ROWS($AW$54:$AW$65)-ROWS($BA$54:$BA$65)),IFERROR(INDEX($BI$54:$BI$65, ROWS($CK$4:CK64)-ROWS($AK$54:$AK$65)-ROWS($AO$54:$AO$65)-ROWS($AS$54:$AS$65)-ROWS($AW$54:$AW$65)-ROWS($BA$54:$BA$65)-ROWS($BE$54:$BE$65)), "")))))))</f>
        <v>850</v>
      </c>
      <c r="CL66" s="316" t="str">
        <f t="shared" ca="1" si="40"/>
        <v/>
      </c>
      <c r="CM66" s="413" t="str">
        <f t="shared" ca="1" si="41"/>
        <v/>
      </c>
      <c r="CN66" s="412" t="str">
        <f>IF(OR(CO66="",CO66=0),"",MAX(CN$5:CN65)+1)</f>
        <v/>
      </c>
      <c r="CO66" s="316">
        <f>IFERROR(INDEX($AJ$70:$AJ$81, ROWS($CO$4:CO64)), IFERROR(INDEX($AN$70:$AN$81, ROWS($CO$4:CO64)-ROWS($AJ$70:$AJ$81)), IFERROR(INDEX($AR$70:$AR$81, ROWS($CO$4:CO64)-ROWS($AJ$70:$AJ$81)-ROWS($AN$70:$AN$81)),IFERROR(INDEX($AV$70:$AV$81, ROWS($CO$4:CO64)-ROWS($AJ$70:$AJ$81)-ROWS($AN$70:$AN$81)-ROWS($AR$70:$AR$81)),IFERROR(INDEX($AZ$70:$AZ$81, ROWS($CO$4:CO64)-ROWS($AJ$70:$AJ$81)-ROWS($AN$70:$AN$81)-ROWS($AR$70:$AR$81)-ROWS($AV$70:$AV$81)),IFERROR(INDEX($BD$70:$BD$81, ROWS($CO$4:CO64)-ROWS($AJ$70:$AJ$81)-ROWS($AN$70:$AN$81)-ROWS($AR$70:$AR$81)-ROWS($AV$70:$AV$81)-ROWS($AZ$70:$AZ$81)),IFERROR(INDEX($BH$70:$BH$81, ROWS($CO$4:CO64)-ROWS($AJ$70:$AJ$81)-ROWS($AN$70:$AN$81)-ROWS($AR$70:$AR$81)-ROWS($AV$70:$AV$81)-ROWS($AZ$70:$AZ$81)-ROWS($BD$70:$BD$81)), "")))))))</f>
        <v>0</v>
      </c>
      <c r="CP66" s="316" t="str">
        <f t="shared" ca="1" si="42"/>
        <v/>
      </c>
      <c r="CQ66" s="316" t="str">
        <f>IF(OR(CR66="",CR66=0),"",MAX(CQ$5:CQ65)+1)</f>
        <v/>
      </c>
      <c r="CR66" s="316">
        <f>IFERROR(INDEX($AK$70:$AK$81, ROWS($CR$4:CR64)), IFERROR(INDEX($AO$70:$AO$81, ROWS($CR$4:CR64)-ROWS($AK$70:$AK$81)), IFERROR(INDEX($AS$70:$AS$81, ROWS($CR$4:CR64)-ROWS($AK$70:$AK$81)-ROWS($AO$70:$AO$81)),IFERROR(INDEX($AW$70:$AW$81, ROWS($CR$4:CR64)-ROWS($AK$70:$AK$81)-ROWS($AO$70:$AO$81)-ROWS($AS$70:$AS$81)),IFERROR(INDEX($BA$70:$BA$81, ROWS($CR$4:CR64)-ROWS($AK$70:$AK$81)-ROWS($AO$70:$AO$81)-ROWS($AS$70:$AS$81)-ROWS($AW$70:$AW$81)),IFERROR(INDEX($BE$70:$BE$81, ROWS($CR$4:CR64)-ROWS($AK$70:$AK$81)-ROWS($AO$70:$AO$81)-ROWS($AS$70:$AS$81)-ROWS($AW$70:$AW$81)-ROWS($BA$70:$BA$81)),IFERROR(INDEX($BI$70:$BI$81, ROWS($CR$4:CR64)-ROWS($AK$70:$AK$81)-ROWS($AO$70:$AO$81)-ROWS($AS$70:$AS$81)-ROWS($AW$70:$AW$81)-ROWS($BA$70:$BA$81)-ROWS($BE$70:$BE$81)), "")))))))</f>
        <v>0</v>
      </c>
      <c r="CS66" s="316" t="str">
        <f t="shared" ca="1" si="43"/>
        <v/>
      </c>
      <c r="CT66" s="413" t="str">
        <f t="shared" ca="1" si="44"/>
        <v/>
      </c>
      <c r="CU66" s="412" t="str">
        <f>IF(OR(CV66="",CV66=0),"",MAX(CU$5:CU65)+1)</f>
        <v/>
      </c>
      <c r="CV66" s="316" t="str">
        <f>IFERROR(INDEX($AJ$86:$AJ$97, ROWS($CV$4:CV64)), IFERROR(INDEX($AN$86:$AN$97, ROWS($CV$4:CV64)-ROWS($AJ$86:$AJ$97)), ""))</f>
        <v/>
      </c>
      <c r="CW66" s="316" t="str">
        <f t="shared" si="45"/>
        <v/>
      </c>
      <c r="CX66" s="316" t="str">
        <f>IF(OR(CY66="",CY66=0),"",MAX(CX$5:CX65)+1)</f>
        <v/>
      </c>
      <c r="CY66" s="316" t="str">
        <f>IFERROR(INDEX($AK$86:$AK$97, ROWS($CY$4:CY64)), IFERROR(INDEX($AO$86:$AO$97, ROWS($CY$4:CY64)-ROWS($AK$86:$AK$97)), ""))</f>
        <v/>
      </c>
      <c r="CZ66" s="316" t="str">
        <f t="shared" si="46"/>
        <v/>
      </c>
      <c r="DA66" s="413" t="str">
        <f t="shared" si="47"/>
        <v/>
      </c>
      <c r="DC66" s="438">
        <f ca="1">IF(OR(DD66="",DD66=0),"",MAX(DC$65:DC65)+1)</f>
        <v>1</v>
      </c>
      <c r="DD66" s="434" t="str">
        <f ca="1">IF(CI6="","",IF(NOT(CM6="Income"),CI6,""))</f>
        <v>Cellular</v>
      </c>
      <c r="DE66" s="413">
        <f ca="1">IF(CL6="","",IF(NOT(CM6="Income"),CL6,""))</f>
        <v>225</v>
      </c>
      <c r="DF66" s="438" t="str">
        <f ca="1">IF(OR(DG66="",DG66=0),"",MAX(DF$65:DF65)+1)</f>
        <v/>
      </c>
      <c r="DG66" s="412" t="str">
        <f ca="1">IF(CI6="","",IF(CM6="Income",CI6,""))</f>
        <v/>
      </c>
      <c r="DH66" s="413" t="str">
        <f ca="1">IF(CI6="","",IF(CM6="Income",CL6,""))</f>
        <v/>
      </c>
      <c r="DI66" s="412" t="str">
        <f ca="1">IFERROR(INDEX($DD$66:$DD$83,MATCH(ROW()-ROW($DI$65),$DC$66:$DC$83,0)),"")</f>
        <v>Cellular</v>
      </c>
      <c r="DJ66" s="413">
        <f ca="1">IFERROR(INDEX($DE$66:$DE$83,MATCH(ROW()-ROW($DI$65),$DC$66:$DC$83,0)),"")</f>
        <v>225</v>
      </c>
      <c r="DK66" s="412" t="str">
        <f ca="1">IFERROR(INDEX($DG$66:$DG$83,MATCH(ROW()-ROW($DK$65),$DF$66:$DF$83,0)),"")</f>
        <v>Paycheck 2</v>
      </c>
      <c r="DL66" s="413">
        <f ca="1">IFERROR(INDEX($DH$66:$DH$83,MATCH(ROW()-ROW($DK$65),$DF$66:$DF$83,0)),"")</f>
        <v>400</v>
      </c>
      <c r="DM66" s="292"/>
      <c r="DN66" s="425" t="str">
        <f ca="1">IF(DI66="","",CONCATENATE(DI66," - ",DJ66))</f>
        <v>Cellular - 225</v>
      </c>
      <c r="DO66" s="295" t="str">
        <f ca="1">IF(DI67="","",CONCATENATE(DI67," - ",DJ67))</f>
        <v>Credit Card 2 - 60</v>
      </c>
      <c r="DP66" s="295" t="str">
        <f ca="1">IF(DI68="","",CONCATENATE(DI68," - ",DJ68))</f>
        <v>Groceries - 125</v>
      </c>
      <c r="DQ66" s="440" t="str">
        <f ca="1">IF(DK66="","",CONCATENATE(DK66," - ",DL66))</f>
        <v>Paycheck 2 - 400</v>
      </c>
      <c r="DR66" s="441" t="str">
        <f ca="1">IF(DK67="","",CONCATENATE(DK67," - ",DL67))</f>
        <v>Paycheck 3 - 700</v>
      </c>
      <c r="DS66" s="442" t="str">
        <f ca="1">IF(DK68="","",CONCATENATE(DK68," - ",DL68))</f>
        <v>Paycheck 1 - 850</v>
      </c>
    </row>
    <row r="67" spans="16:123" ht="15.75" thickBot="1" x14ac:dyDescent="0.35">
      <c r="P67" s="1202" t="s">
        <v>518</v>
      </c>
      <c r="Q67" s="1203"/>
      <c r="R67" s="1203"/>
      <c r="S67" s="452">
        <f ca="1">IF(X40=0,0,X40)</f>
        <v>13816.449999999999</v>
      </c>
      <c r="U67" s="1149" t="s">
        <v>551</v>
      </c>
      <c r="V67" s="1150"/>
      <c r="W67" s="1150"/>
      <c r="X67" s="447">
        <f ca="1">IF(S68=0,0,S68)</f>
        <v>13816.449999999999</v>
      </c>
      <c r="AB67" s="395">
        <f ca="1">IFERROR(MATCH($AB$59,OFFSET(Year!$BI$123:$BI$174,AB66,,1000),0)+AB66,"")</f>
        <v>7</v>
      </c>
      <c r="AC67" s="340">
        <f ca="1">IFERROR(INDEX(Year!$BL$123:$BL$174,AB67),"")</f>
        <v>15</v>
      </c>
      <c r="AD67" s="348" t="str">
        <f ca="1">IFERROR(INDEX(Year!$BJ$123:$BJ$174,AB67),"")</f>
        <v>Investment 1</v>
      </c>
      <c r="AE67" s="363">
        <f ca="1">IFERROR(INDEX(Year!$BK$123:$BK$174,AB67),"")</f>
        <v>200</v>
      </c>
      <c r="AF67" s="402" t="str">
        <f ca="1">IFERROR(INDEX(Year!$BI$123:$BI$174,AB67),"")</f>
        <v>Income</v>
      </c>
      <c r="BL67" s="412">
        <f ca="1">IF(OR(BM67="",BM67=0),"",MAX(BL$5:BL66)+1)</f>
        <v>2</v>
      </c>
      <c r="BM67" s="316" t="str">
        <f ca="1">IFERROR(INDEX($AJ$6:$AJ$17, ROWS(BM$4:$BM65)), IFERROR(INDEX($AN$6:$AN$17, ROWS(BM$4:$BM65)-ROWS($AJ$6:$AJ$17)), IFERROR(INDEX($AR$6:$AR$17, ROWS(BM$4:$BM65)-ROWS($AJ$6:$AJ$17)-ROWS($AN$6:$AN$17)),IFERROR(INDEX($AV$6:$AV$17, ROWS(BM$4:$BM65)-ROWS($AJ$6:$AJ$17)-ROWS($AN$6:$AN$17)-ROWS($AR$6:$AR$17)),IFERROR(INDEX($AZ$6:$AZ$17, ROWS(BM$4:$BM65)-ROWS($AJ$6:$AJ$17)-ROWS($AN$6:$AN$17)-ROWS($AR$6:$AR$17)-ROWS($AV$6:$AV$17)),IFERROR(INDEX($BD$6:$BD$17, ROWS(BM$4:$BM65)-ROWS($AJ$6:$AJ$17)-ROWS($AN$6:$AN$17)-ROWS($AR$6:$AR$17)-ROWS($AV$6:$AV$17)-ROWS($AZ$6:$AZ$17)),IFERROR(INDEX($BH$6:$BH$17, ROWS(BM$4:$BM65)-ROWS($AJ$6:$AJ$17)-ROWS($AN$6:$AN$17)-ROWS($AR$6:$AR$17)-ROWS($AV$6:$AV$17)-ROWS($AZ$6:$AZ$17)-ROWS($BD$6:$BD$17)), "")))))))</f>
        <v>Mortgage</v>
      </c>
      <c r="BN67" s="316" t="str">
        <f t="shared" ca="1" si="30"/>
        <v/>
      </c>
      <c r="BO67" s="316">
        <f ca="1">IF(OR(BP67="",BP67=0),"",MAX(BO$5:BO66)+1)</f>
        <v>2</v>
      </c>
      <c r="BP67" s="316">
        <f ca="1">IFERROR(INDEX($AK$6:$AK$17, ROWS($BP$4:BP65)), IFERROR(INDEX($AO$6:$AO$17, ROWS($BP$4:BP65)-ROWS($AK$6:$AK$17)), IFERROR(INDEX($AS$6:$AS$17, ROWS($BP$4:BP65)-ROWS($AK$6:$AK$17)-ROWS($AO$6:$AO$17)),IFERROR(INDEX($AW$6:$AW$17, ROWS($BP$4:BP65)-ROWS($AK$6:$AK$17)-ROWS($AO$6:$AO$17)-ROWS($AS$6:$AS$17)),IFERROR(INDEX($BA$6:$BA$17, ROWS($BP$4:BP65)-ROWS($AK$6:$AK$17)-ROWS($AO$6:$AO$17)-ROWS($AS$6:$AS$17)-ROWS($AW$6:$AW$17)),IFERROR(INDEX($BE$6:$BE$17, ROWS($BP$4:BP65)-ROWS($AK$6:$AK$17)-ROWS($AO$6:$AO$17)-ROWS($AS$6:$AS$17)-ROWS($AW$6:$AW$17)-ROWS($BA$6:$BA$17)),IFERROR(INDEX($BI$6:$BI$17, ROWS($BP$4:BP65)-ROWS($AK$6:$AK$17)-ROWS($AO$6:$AO$17)-ROWS($AS$6:$AS$17)-ROWS($AW$6:$AW$17)-ROWS($BA$6:$BA$17)-ROWS($BE$6:$BE$17)), "")))))))</f>
        <v>800</v>
      </c>
      <c r="BQ67" s="316" t="str">
        <f t="shared" ca="1" si="31"/>
        <v/>
      </c>
      <c r="BR67" s="413" t="str">
        <f t="shared" ca="1" si="32"/>
        <v/>
      </c>
      <c r="BS67" s="412">
        <f ca="1">IF(OR(BT67="",BT67=0),"",MAX(BS$5:BS66)+1)</f>
        <v>10</v>
      </c>
      <c r="BT67" s="316" t="str">
        <f ca="1">IFERROR(INDEX($AJ$22:$AJ$33, ROWS($BT$4:BT65)), IFERROR(INDEX($AN$22:$AN$33, ROWS($BT$4:BT65)-ROWS($AJ$22:$AJ$33)), IFERROR(INDEX($AR$22:$AR$33, ROWS($BT$4:BT65)-ROWS($AJ$22:$AJ$33)-ROWS($AN$22:$AN$33)),IFERROR(INDEX($AV$22:$AV$33, ROWS($BT$4:BT65)-ROWS($AJ$22:$AJ$33)-ROWS($AN$22:$AN$33)-ROWS($AR$22:$AR$33)),IFERROR(INDEX($AZ$22:$AZ$33, ROWS($BT$4:BT65)-ROWS($AJ$22:$AJ$33)-ROWS($AN$22:$AN$33)-ROWS($AR$22:$AR$33)-ROWS($AV$22:$AV$33)),IFERROR(INDEX($BD$22:$BD$33, ROWS($BT$4:BT65)-ROWS($AJ$22:$AJ$33)-ROWS($AN$22:$AN$33)-ROWS($AR$22:$AR$33)-ROWS($AV$22:$AV$33)-ROWS($AZ$22:$AZ$33)),IFERROR(INDEX($BH$22:$BH$33, ROWS($BT$4:BT65)-ROWS($AJ$22:$AJ$33)-ROWS($AN$22:$AN$33)-ROWS($AR$22:$AR$33)-ROWS($AV$22:$AV$33)-ROWS($AZ$22:$AZ$33)-ROWS($BD$22:$BD$33)), "")))))))</f>
        <v>Disney+</v>
      </c>
      <c r="BU67" s="316" t="str">
        <f t="shared" ca="1" si="33"/>
        <v/>
      </c>
      <c r="BV67" s="316">
        <f ca="1">IF(OR(BW67="",BW67=0),"",MAX(BV$5:BV66)+1)</f>
        <v>10</v>
      </c>
      <c r="BW67" s="316">
        <f ca="1">IFERROR(INDEX($AK$22:$AK$33, ROWS($BW$4:BW65)), IFERROR(INDEX($AO$22:$AO$33, ROWS($BW$4:BW65)-ROWS($AK$22:$AK$33)), IFERROR(INDEX($AS$22:$AS$33, ROWS($BW$4:BW65)-ROWS($AK$22:$AK$33)-ROWS($AO$22:$AO$33)),IFERROR(INDEX($AW$22:$AW$33, ROWS($BW$4:BW65)-ROWS($AK$22:$AK$33)-ROWS($AO$22:$AO$33)-ROWS($AS$22:$AS$33)),IFERROR(INDEX($BA$22:$BA$33, ROWS($BW$4:BW65)-ROWS($AK$22:$AK$33)-ROWS($AO$22:$AO$33)-ROWS($AS$22:$AS$33)-ROWS($AW$22:$AW$33)),IFERROR(INDEX($BE$22:$BE$33, ROWS($BW$4:BW65)-ROWS($AK$22:$AK$33)-ROWS($AO$22:$AO$33)-ROWS($AS$22:$AS$33)-ROWS($AW$22:$AW$33)-ROWS($BA$22:$BA$33)),IFERROR(INDEX($BI$22:$BI$33, ROWS($BW$4:BW65)-ROWS($AK$22:$AK$33)-ROWS($AO$22:$AO$33)-ROWS($AS$22:$AS$33)-ROWS($AW$22:$AW$33)-ROWS($BA$22:$BA$33)-ROWS($BE$22:$BE$33)), "")))))))</f>
        <v>124.79</v>
      </c>
      <c r="BX67" s="316" t="str">
        <f t="shared" ca="1" si="34"/>
        <v/>
      </c>
      <c r="BY67" s="413" t="str">
        <f t="shared" ca="1" si="35"/>
        <v/>
      </c>
      <c r="BZ67" s="412">
        <f ca="1">IF(OR(CA67="",CA67=0),"",MAX(BZ$5:BZ66)+1)</f>
        <v>8</v>
      </c>
      <c r="CA67" s="316" t="str">
        <f ca="1">IFERROR(INDEX($AJ$38:$AJ$49, ROWS($CA$4:CA65)), IFERROR(INDEX($AN$38:$AN$49, ROWS($CA$4:CA65)-ROWS($AJ$38:$AJ$49)), IFERROR(INDEX($AR$38:$AR$49, ROWS($CA$4:CA65)-ROWS($AJ$38:$AJ$49)-ROWS($AN$38:$AN$49)),IFERROR(INDEX($AV$38:$AV$49, ROWS($CA$4:CA65)-ROWS($AJ$38:$AJ$49)-ROWS($AN$38:$AN$49)-ROWS($AR$38:$AR$49)),IFERROR(INDEX($AZ$38:$AZ$49, ROWS($CA$4:CA65)-ROWS($AJ$38:$AJ$49)-ROWS($AN$38:$AN$49)-ROWS($AR$38:$AR$49)-ROWS($AV$38:$AV$49)),IFERROR(INDEX($BD$38:$BD$49, ROWS($CA$4:CA65)-ROWS($AJ$38:$AJ$49)-ROWS($AN$38:$AN$49)-ROWS($AR$38:$AR$49)-ROWS($AV$38:$AV$49)-ROWS($AZ$38:$AZ$49)),IFERROR(INDEX($BH$38:$BH$49, ROWS($CA$4:CA65)-ROWS($AJ$38:$AJ$49)-ROWS($AN$38:$AN$49)-ROWS($AR$38:$AR$49)-ROWS($AV$38:$AV$49)-ROWS($AZ$38:$AZ$49)-ROWS($BD$38:$BD$49)), "")))))))</f>
        <v>D. Store Card 2</v>
      </c>
      <c r="CB67" s="316" t="str">
        <f t="shared" ca="1" si="36"/>
        <v/>
      </c>
      <c r="CC67" s="316">
        <f ca="1">IF(OR(CD67="",CD67=0),"",MAX(CC$5:CC66)+1)</f>
        <v>8</v>
      </c>
      <c r="CD67" s="316">
        <f ca="1">IFERROR(INDEX($AK$38:$AK$49, ROWS($CD$4:CD65)), IFERROR(INDEX($AO$38:$AO$49, ROWS($CD$4:CD65)-ROWS($AK$38:$AK$49)), IFERROR(INDEX($AS$38:$AS$49, ROWS($CD$4:CD65)-ROWS($AK$38:$AK$49)-ROWS($AO$38:$AO$49)),IFERROR(INDEX($AW$38:$AW$49, ROWS($CD$4:CD65)-ROWS($AK$38:$AK$49)-ROWS($AO$38:$AO$49)-ROWS($AS$38:$AS$49)),IFERROR(INDEX($BA$38:$BA$49, ROWS($CD$4:CD65)-ROWS($AK$38:$AK$49)-ROWS($AO$38:$AO$49)-ROWS($AS$38:$AS$49)-ROWS($AW$38:$AW$49)),IFERROR(INDEX($BE$38:$BE$49, ROWS($CD$4:CD65)-ROWS($AK$38:$AK$49)-ROWS($AO$38:$AO$49)-ROWS($AS$38:$AS$49)-ROWS($AW$38:$AW$49)-ROWS($BA$38:$BA$49)),IFERROR(INDEX($BI$38:$BI$49, ROWS($CD$4:CD65)-ROWS($AK$38:$AK$49)-ROWS($AO$38:$AO$49)-ROWS($AS$38:$AS$49)-ROWS($AW$38:$AW$49)-ROWS($BA$38:$BA$49)-ROWS($BE$38:$BE$49)), "")))))))</f>
        <v>30</v>
      </c>
      <c r="CE67" s="316" t="str">
        <f t="shared" ca="1" si="37"/>
        <v/>
      </c>
      <c r="CF67" s="413" t="str">
        <f t="shared" ca="1" si="38"/>
        <v/>
      </c>
      <c r="CG67" s="412" t="str">
        <f ca="1">IF(OR(CH67="",CH67=0),"",MAX(CG$5:CG66)+1)</f>
        <v/>
      </c>
      <c r="CH67" s="316" t="str">
        <f ca="1">IFERROR(INDEX($AJ$54:$AJ$65, ROWS($CH$4:CH65)), IFERROR(INDEX($AN$54:$AN$65, ROWS($CH$4:CH65)-ROWS($AJ$54:$AJ$65)), IFERROR(INDEX($AR$54:$AR$65, ROWS($CH$4:CH65)-ROWS($AJ$54:$AJ$65)-ROWS($AN$54:$AN$65)),IFERROR(INDEX($AV$54:$AV$65, ROWS($CH$4:CH65)-ROWS($AJ$54:$AJ$65)-ROWS($AN$54:$AN$65)-ROWS($AR$54:$AR$65)),IFERROR(INDEX($AZ$54:$AZ$65, ROWS($CH$4:CH65)-ROWS($AJ$54:$AJ$65)-ROWS($AN$54:$AN$65)-ROWS($AR$54:$AR$65)-ROWS($AV$54:$AV$65)),IFERROR(INDEX($BD$54:$BD$65, ROWS($CH$4:CH65)-ROWS($AJ$54:$AJ$65)-ROWS($AN$54:$AN$65)-ROWS($AR$54:$AR$65)-ROWS($AV$54:$AV$65)-ROWS($AZ$54:$AZ$65)),IFERROR(INDEX($BH$54:$BH$65, ROWS($CH$4:CH65)-ROWS($AJ$54:$AJ$65)-ROWS($AN$54:$AN$65)-ROWS($AR$54:$AR$65)-ROWS($AV$54:$AV$65)-ROWS($AZ$54:$AZ$65)-ROWS($BD$54:$BD$65)), "")))))))</f>
        <v/>
      </c>
      <c r="CI67" s="316" t="str">
        <f t="shared" ca="1" si="39"/>
        <v/>
      </c>
      <c r="CJ67" s="316" t="str">
        <f ca="1">IF(OR(CK67="",CK67=0),"",MAX(CJ$5:CJ66)+1)</f>
        <v/>
      </c>
      <c r="CK67" s="316" t="str">
        <f ca="1">IFERROR(INDEX($AK$54:$AK$65, ROWS($CK$4:CK65)), IFERROR(INDEX($AO$54:$AO$65, ROWS($CK$4:CK65)-ROWS($AK$54:$AK$65)), IFERROR(INDEX($AS$54:$AS$65, ROWS($CK$4:CK65)-ROWS($AK$54:$AK$65)-ROWS($AO$54:$AO$65)),IFERROR(INDEX($AW$54:$AW$65, ROWS($CK$4:CK65)-ROWS($AK$54:$AK$65)-ROWS($AO$54:$AO$65)-ROWS($AS$54:$AS$65)),IFERROR(INDEX($BA$54:$BA$65, ROWS($CK$4:CK65)-ROWS($AK$54:$AK$65)-ROWS($AO$54:$AO$65)-ROWS($AS$54:$AS$65)-ROWS($AW$54:$AW$65)),IFERROR(INDEX($BE$54:$BE$65, ROWS($CK$4:CK65)-ROWS($AK$54:$AK$65)-ROWS($AO$54:$AO$65)-ROWS($AS$54:$AS$65)-ROWS($AW$54:$AW$65)-ROWS($BA$54:$BA$65)),IFERROR(INDEX($BI$54:$BI$65, ROWS($CK$4:CK65)-ROWS($AK$54:$AK$65)-ROWS($AO$54:$AO$65)-ROWS($AS$54:$AS$65)-ROWS($AW$54:$AW$65)-ROWS($BA$54:$BA$65)-ROWS($BE$54:$BE$65)), "")))))))</f>
        <v/>
      </c>
      <c r="CL67" s="316" t="str">
        <f t="shared" ca="1" si="40"/>
        <v/>
      </c>
      <c r="CM67" s="413" t="str">
        <f t="shared" ca="1" si="41"/>
        <v/>
      </c>
      <c r="CN67" s="412" t="str">
        <f>IF(OR(CO67="",CO67=0),"",MAX(CN$5:CN66)+1)</f>
        <v/>
      </c>
      <c r="CO67" s="316">
        <f>IFERROR(INDEX($AJ$70:$AJ$81, ROWS($CO$4:CO65)), IFERROR(INDEX($AN$70:$AN$81, ROWS($CO$4:CO65)-ROWS($AJ$70:$AJ$81)), IFERROR(INDEX($AR$70:$AR$81, ROWS($CO$4:CO65)-ROWS($AJ$70:$AJ$81)-ROWS($AN$70:$AN$81)),IFERROR(INDEX($AV$70:$AV$81, ROWS($CO$4:CO65)-ROWS($AJ$70:$AJ$81)-ROWS($AN$70:$AN$81)-ROWS($AR$70:$AR$81)),IFERROR(INDEX($AZ$70:$AZ$81, ROWS($CO$4:CO65)-ROWS($AJ$70:$AJ$81)-ROWS($AN$70:$AN$81)-ROWS($AR$70:$AR$81)-ROWS($AV$70:$AV$81)),IFERROR(INDEX($BD$70:$BD$81, ROWS($CO$4:CO65)-ROWS($AJ$70:$AJ$81)-ROWS($AN$70:$AN$81)-ROWS($AR$70:$AR$81)-ROWS($AV$70:$AV$81)-ROWS($AZ$70:$AZ$81)),IFERROR(INDEX($BH$70:$BH$81, ROWS($CO$4:CO65)-ROWS($AJ$70:$AJ$81)-ROWS($AN$70:$AN$81)-ROWS($AR$70:$AR$81)-ROWS($AV$70:$AV$81)-ROWS($AZ$70:$AZ$81)-ROWS($BD$70:$BD$81)), "")))))))</f>
        <v>0</v>
      </c>
      <c r="CP67" s="316" t="str">
        <f t="shared" ca="1" si="42"/>
        <v/>
      </c>
      <c r="CQ67" s="316" t="str">
        <f>IF(OR(CR67="",CR67=0),"",MAX(CQ$5:CQ66)+1)</f>
        <v/>
      </c>
      <c r="CR67" s="316">
        <f>IFERROR(INDEX($AK$70:$AK$81, ROWS($CR$4:CR65)), IFERROR(INDEX($AO$70:$AO$81, ROWS($CR$4:CR65)-ROWS($AK$70:$AK$81)), IFERROR(INDEX($AS$70:$AS$81, ROWS($CR$4:CR65)-ROWS($AK$70:$AK$81)-ROWS($AO$70:$AO$81)),IFERROR(INDEX($AW$70:$AW$81, ROWS($CR$4:CR65)-ROWS($AK$70:$AK$81)-ROWS($AO$70:$AO$81)-ROWS($AS$70:$AS$81)),IFERROR(INDEX($BA$70:$BA$81, ROWS($CR$4:CR65)-ROWS($AK$70:$AK$81)-ROWS($AO$70:$AO$81)-ROWS($AS$70:$AS$81)-ROWS($AW$70:$AW$81)),IFERROR(INDEX($BE$70:$BE$81, ROWS($CR$4:CR65)-ROWS($AK$70:$AK$81)-ROWS($AO$70:$AO$81)-ROWS($AS$70:$AS$81)-ROWS($AW$70:$AW$81)-ROWS($BA$70:$BA$81)),IFERROR(INDEX($BI$70:$BI$81, ROWS($CR$4:CR65)-ROWS($AK$70:$AK$81)-ROWS($AO$70:$AO$81)-ROWS($AS$70:$AS$81)-ROWS($AW$70:$AW$81)-ROWS($BA$70:$BA$81)-ROWS($BE$70:$BE$81)), "")))))))</f>
        <v>0</v>
      </c>
      <c r="CS67" s="316" t="str">
        <f t="shared" ca="1" si="43"/>
        <v/>
      </c>
      <c r="CT67" s="413" t="str">
        <f t="shared" ca="1" si="44"/>
        <v/>
      </c>
      <c r="CU67" s="412" t="str">
        <f>IF(OR(CV67="",CV67=0),"",MAX(CU$5:CU66)+1)</f>
        <v/>
      </c>
      <c r="CV67" s="316" t="str">
        <f>IFERROR(INDEX($AJ$86:$AJ$97, ROWS($CV$4:CV65)), IFERROR(INDEX($AN$86:$AN$97, ROWS($CV$4:CV65)-ROWS($AJ$86:$AJ$97)), ""))</f>
        <v/>
      </c>
      <c r="CW67" s="316" t="str">
        <f t="shared" si="45"/>
        <v/>
      </c>
      <c r="CX67" s="316" t="str">
        <f>IF(OR(CY67="",CY67=0),"",MAX(CX$5:CX66)+1)</f>
        <v/>
      </c>
      <c r="CY67" s="316" t="str">
        <f>IFERROR(INDEX($AK$86:$AK$97, ROWS($CY$4:CY65)), IFERROR(INDEX($AO$86:$AO$97, ROWS($CY$4:CY65)-ROWS($AK$86:$AK$97)), ""))</f>
        <v/>
      </c>
      <c r="CZ67" s="316" t="str">
        <f t="shared" si="46"/>
        <v/>
      </c>
      <c r="DA67" s="413" t="str">
        <f t="shared" si="47"/>
        <v/>
      </c>
      <c r="DC67" s="438">
        <f ca="1">IF(OR(DD67="",DD67=0),"",MAX(DC$65:DC66)+1)</f>
        <v>2</v>
      </c>
      <c r="DD67" s="434" t="str">
        <f t="shared" ref="DD67:DD83" ca="1" si="166">IF(CI7="","",IF(NOT(CM7="Income"),CI7,""))</f>
        <v>Credit Card 2</v>
      </c>
      <c r="DE67" s="413">
        <f t="shared" ref="DE67:DE83" ca="1" si="167">IF(CL7="","",IF(NOT(CM7="Income"),CL7,""))</f>
        <v>60</v>
      </c>
      <c r="DF67" s="431" t="str">
        <f ca="1">IF(OR(DG67="",DG67=0),"",MAX(DF$65:DF66)+1)</f>
        <v/>
      </c>
      <c r="DG67" s="412" t="str">
        <f t="shared" ref="DG67:DG83" ca="1" si="168">IF(CI7="","",IF(CM7="Income",CI7,""))</f>
        <v/>
      </c>
      <c r="DH67" s="413" t="str">
        <f t="shared" ref="DH67:DH83" ca="1" si="169">IF(CI7="","",IF(CM7="Income",CL7,""))</f>
        <v/>
      </c>
      <c r="DI67" s="412" t="str">
        <f t="shared" ref="DI67:DI83" ca="1" si="170">IFERROR(INDEX($DD$66:$DD$83,MATCH(ROW()-ROW($DI$65),$DC$66:$DC$83,0)),"")</f>
        <v>Credit Card 2</v>
      </c>
      <c r="DJ67" s="413">
        <f t="shared" ref="DJ67:DJ83" ca="1" si="171">IFERROR(INDEX($DE$66:$DE$83,MATCH(ROW()-ROW($DI$65),$DC$66:$DC$83,0)),"")</f>
        <v>60</v>
      </c>
      <c r="DK67" s="412" t="str">
        <f t="shared" ref="DK67:DK83" ca="1" si="172">IFERROR(INDEX($DG$66:$DG$83,MATCH(ROW()-ROW($DK$65),$DF$66:$DF$83,0)),"")</f>
        <v>Paycheck 3</v>
      </c>
      <c r="DL67" s="413">
        <f t="shared" ref="DL67:DL83" ca="1" si="173">IFERROR(INDEX($DH$66:$DH$83,MATCH(ROW()-ROW($DK$65),$DF$66:$DF$83,0)),"")</f>
        <v>700</v>
      </c>
      <c r="DM67" s="292"/>
      <c r="DN67" s="425" t="str">
        <f ca="1">IF(DI69="","",CONCATENATE(DI69," - ",DJ69))</f>
        <v>Car 2 Gas - 80</v>
      </c>
      <c r="DO67" s="295" t="str">
        <f ca="1">IF(DI70="","",CONCATENATE(DI70," - ",DJ70))</f>
        <v>Credit Card 1 - 50</v>
      </c>
      <c r="DP67" s="295" t="str">
        <f ca="1">IF(DI71="","",CONCATENATE(DI71," - ",DJ71))</f>
        <v>Car 1 Gas - 50</v>
      </c>
      <c r="DQ67" s="425" t="str">
        <f ca="1">IF(DK69="","",CONCATENATE(DK69," - ",DL69))</f>
        <v/>
      </c>
      <c r="DR67" s="295" t="str">
        <f ca="1">IF(DK70="","",CONCATENATE(DK70," - ",DL70))</f>
        <v/>
      </c>
      <c r="DS67" s="426" t="str">
        <f ca="1">IF(DK71="","",CONCATENATE(DK71," - ",DL71))</f>
        <v/>
      </c>
    </row>
    <row r="68" spans="16:123" x14ac:dyDescent="0.3">
      <c r="P68" s="1202" t="s">
        <v>550</v>
      </c>
      <c r="Q68" s="1203"/>
      <c r="R68" s="1203"/>
      <c r="S68" s="452">
        <f ca="1">IF(AND(S66=0,S67=0),0,SUM(S67,S66))</f>
        <v>13816.449999999999</v>
      </c>
      <c r="U68" s="1149" t="s">
        <v>519</v>
      </c>
      <c r="V68" s="1150"/>
      <c r="W68" s="1150"/>
      <c r="X68" s="447">
        <f ca="1">IF(AND(X66=0,X67=0),0,SUM(X67-X66))</f>
        <v>13816.449999999999</v>
      </c>
      <c r="AB68" s="395">
        <f ca="1">IFERROR(MATCH($AB$59,OFFSET(Year!$BI$123:$BI$174,AB67,,1000),0)+AB67,"")</f>
        <v>8</v>
      </c>
      <c r="AC68" s="340">
        <f ca="1">IFERROR(INDEX(Year!$BL$123:$BL$174,AB68),"")</f>
        <v>6</v>
      </c>
      <c r="AD68" s="348" t="str">
        <f ca="1">IFERROR(INDEX(Year!$BJ$123:$BJ$174,AB68),"")</f>
        <v>Paycheck 3</v>
      </c>
      <c r="AE68" s="363">
        <f ca="1">IFERROR(INDEX(Year!$BK$123:$BK$174,AB68),"")</f>
        <v>700</v>
      </c>
      <c r="AF68" s="402" t="str">
        <f ca="1">IFERROR(INDEX(Year!$BI$123:$BI$174,AB68),"")</f>
        <v>Income</v>
      </c>
      <c r="AI68" s="1153">
        <f>IF(A29="","",--TEXT(A29,"dd"))</f>
        <v>24</v>
      </c>
      <c r="AJ68" s="1154"/>
      <c r="AK68" s="1154"/>
      <c r="AL68" s="1155"/>
      <c r="AM68" s="1153">
        <f>IF(C29="","",--TEXT(C29,"dd"))</f>
        <v>25</v>
      </c>
      <c r="AN68" s="1154"/>
      <c r="AO68" s="1154"/>
      <c r="AP68" s="1155"/>
      <c r="AQ68" s="1153">
        <f>IF(E29="","",--TEXT(E29,"dd"))</f>
        <v>26</v>
      </c>
      <c r="AR68" s="1154"/>
      <c r="AS68" s="1154"/>
      <c r="AT68" s="1155"/>
      <c r="AU68" s="1153">
        <f>IF(G29="","",--TEXT(G29,"dd"))</f>
        <v>27</v>
      </c>
      <c r="AV68" s="1154"/>
      <c r="AW68" s="1154"/>
      <c r="AX68" s="1155"/>
      <c r="AY68" s="1153">
        <f>IF(I29="","",--TEXT(I29,"dd"))</f>
        <v>28</v>
      </c>
      <c r="AZ68" s="1154"/>
      <c r="BA68" s="1154"/>
      <c r="BB68" s="1155"/>
      <c r="BC68" s="1153">
        <f>IF(K29="","",--TEXT(K29,"dd"))</f>
        <v>29</v>
      </c>
      <c r="BD68" s="1154"/>
      <c r="BE68" s="1154"/>
      <c r="BF68" s="1155"/>
      <c r="BG68" s="1153">
        <f>IF(M29="","",--TEXT(M29,"dd"))</f>
        <v>30</v>
      </c>
      <c r="BH68" s="1154"/>
      <c r="BI68" s="1154"/>
      <c r="BJ68" s="1155"/>
      <c r="BL68" s="412" t="str">
        <f ca="1">IF(OR(BM68="",BM68=0),"",MAX(BL$5:BL67)+1)</f>
        <v/>
      </c>
      <c r="BM68" s="316" t="str">
        <f ca="1">IFERROR(INDEX($AJ$6:$AJ$17, ROWS(BM$4:$BM66)), IFERROR(INDEX($AN$6:$AN$17, ROWS(BM$4:$BM66)-ROWS($AJ$6:$AJ$17)), IFERROR(INDEX($AR$6:$AR$17, ROWS(BM$4:$BM66)-ROWS($AJ$6:$AJ$17)-ROWS($AN$6:$AN$17)),IFERROR(INDEX($AV$6:$AV$17, ROWS(BM$4:$BM66)-ROWS($AJ$6:$AJ$17)-ROWS($AN$6:$AN$17)-ROWS($AR$6:$AR$17)),IFERROR(INDEX($AZ$6:$AZ$17, ROWS(BM$4:$BM66)-ROWS($AJ$6:$AJ$17)-ROWS($AN$6:$AN$17)-ROWS($AR$6:$AR$17)-ROWS($AV$6:$AV$17)),IFERROR(INDEX($BD$6:$BD$17, ROWS(BM$4:$BM66)-ROWS($AJ$6:$AJ$17)-ROWS($AN$6:$AN$17)-ROWS($AR$6:$AR$17)-ROWS($AV$6:$AV$17)-ROWS($AZ$6:$AZ$17)),IFERROR(INDEX($BH$6:$BH$17, ROWS(BM$4:$BM66)-ROWS($AJ$6:$AJ$17)-ROWS($AN$6:$AN$17)-ROWS($AR$6:$AR$17)-ROWS($AV$6:$AV$17)-ROWS($AZ$6:$AZ$17)-ROWS($BD$6:$BD$17)), "")))))))</f>
        <v/>
      </c>
      <c r="BN68" s="316" t="str">
        <f t="shared" ca="1" si="30"/>
        <v/>
      </c>
      <c r="BO68" s="316" t="str">
        <f ca="1">IF(OR(BP68="",BP68=0),"",MAX(BO$5:BO67)+1)</f>
        <v/>
      </c>
      <c r="BP68" s="316" t="str">
        <f ca="1">IFERROR(INDEX($AK$6:$AK$17, ROWS($BP$4:BP66)), IFERROR(INDEX($AO$6:$AO$17, ROWS($BP$4:BP66)-ROWS($AK$6:$AK$17)), IFERROR(INDEX($AS$6:$AS$17, ROWS($BP$4:BP66)-ROWS($AK$6:$AK$17)-ROWS($AO$6:$AO$17)),IFERROR(INDEX($AW$6:$AW$17, ROWS($BP$4:BP66)-ROWS($AK$6:$AK$17)-ROWS($AO$6:$AO$17)-ROWS($AS$6:$AS$17)),IFERROR(INDEX($BA$6:$BA$17, ROWS($BP$4:BP66)-ROWS($AK$6:$AK$17)-ROWS($AO$6:$AO$17)-ROWS($AS$6:$AS$17)-ROWS($AW$6:$AW$17)),IFERROR(INDEX($BE$6:$BE$17, ROWS($BP$4:BP66)-ROWS($AK$6:$AK$17)-ROWS($AO$6:$AO$17)-ROWS($AS$6:$AS$17)-ROWS($AW$6:$AW$17)-ROWS($BA$6:$BA$17)),IFERROR(INDEX($BI$6:$BI$17, ROWS($BP$4:BP66)-ROWS($AK$6:$AK$17)-ROWS($AO$6:$AO$17)-ROWS($AS$6:$AS$17)-ROWS($AW$6:$AW$17)-ROWS($BA$6:$BA$17)-ROWS($BE$6:$BE$17)), "")))))))</f>
        <v/>
      </c>
      <c r="BQ68" s="316" t="str">
        <f t="shared" ca="1" si="31"/>
        <v/>
      </c>
      <c r="BR68" s="413" t="str">
        <f t="shared" ca="1" si="32"/>
        <v/>
      </c>
      <c r="BS68" s="412" t="str">
        <f ca="1">IF(OR(BT68="",BT68=0),"",MAX(BS$5:BS67)+1)</f>
        <v/>
      </c>
      <c r="BT68" s="316" t="str">
        <f ca="1">IFERROR(INDEX($AJ$22:$AJ$33, ROWS($BT$4:BT66)), IFERROR(INDEX($AN$22:$AN$33, ROWS($BT$4:BT66)-ROWS($AJ$22:$AJ$33)), IFERROR(INDEX($AR$22:$AR$33, ROWS($BT$4:BT66)-ROWS($AJ$22:$AJ$33)-ROWS($AN$22:$AN$33)),IFERROR(INDEX($AV$22:$AV$33, ROWS($BT$4:BT66)-ROWS($AJ$22:$AJ$33)-ROWS($AN$22:$AN$33)-ROWS($AR$22:$AR$33)),IFERROR(INDEX($AZ$22:$AZ$33, ROWS($BT$4:BT66)-ROWS($AJ$22:$AJ$33)-ROWS($AN$22:$AN$33)-ROWS($AR$22:$AR$33)-ROWS($AV$22:$AV$33)),IFERROR(INDEX($BD$22:$BD$33, ROWS($BT$4:BT66)-ROWS($AJ$22:$AJ$33)-ROWS($AN$22:$AN$33)-ROWS($AR$22:$AR$33)-ROWS($AV$22:$AV$33)-ROWS($AZ$22:$AZ$33)),IFERROR(INDEX($BH$22:$BH$33, ROWS($BT$4:BT66)-ROWS($AJ$22:$AJ$33)-ROWS($AN$22:$AN$33)-ROWS($AR$22:$AR$33)-ROWS($AV$22:$AV$33)-ROWS($AZ$22:$AZ$33)-ROWS($BD$22:$BD$33)), "")))))))</f>
        <v/>
      </c>
      <c r="BU68" s="316" t="str">
        <f t="shared" ca="1" si="33"/>
        <v/>
      </c>
      <c r="BV68" s="316" t="str">
        <f ca="1">IF(OR(BW68="",BW68=0),"",MAX(BV$5:BV67)+1)</f>
        <v/>
      </c>
      <c r="BW68" s="316" t="str">
        <f ca="1">IFERROR(INDEX($AK$22:$AK$33, ROWS($BW$4:BW66)), IFERROR(INDEX($AO$22:$AO$33, ROWS($BW$4:BW66)-ROWS($AK$22:$AK$33)), IFERROR(INDEX($AS$22:$AS$33, ROWS($BW$4:BW66)-ROWS($AK$22:$AK$33)-ROWS($AO$22:$AO$33)),IFERROR(INDEX($AW$22:$AW$33, ROWS($BW$4:BW66)-ROWS($AK$22:$AK$33)-ROWS($AO$22:$AO$33)-ROWS($AS$22:$AS$33)),IFERROR(INDEX($BA$22:$BA$33, ROWS($BW$4:BW66)-ROWS($AK$22:$AK$33)-ROWS($AO$22:$AO$33)-ROWS($AS$22:$AS$33)-ROWS($AW$22:$AW$33)),IFERROR(INDEX($BE$22:$BE$33, ROWS($BW$4:BW66)-ROWS($AK$22:$AK$33)-ROWS($AO$22:$AO$33)-ROWS($AS$22:$AS$33)-ROWS($AW$22:$AW$33)-ROWS($BA$22:$BA$33)),IFERROR(INDEX($BI$22:$BI$33, ROWS($BW$4:BW66)-ROWS($AK$22:$AK$33)-ROWS($AO$22:$AO$33)-ROWS($AS$22:$AS$33)-ROWS($AW$22:$AW$33)-ROWS($BA$22:$BA$33)-ROWS($BE$22:$BE$33)), "")))))))</f>
        <v/>
      </c>
      <c r="BX68" s="316" t="str">
        <f t="shared" ca="1" si="34"/>
        <v/>
      </c>
      <c r="BY68" s="413" t="str">
        <f t="shared" ca="1" si="35"/>
        <v/>
      </c>
      <c r="BZ68" s="412">
        <f ca="1">IF(OR(CA68="",CA68=0),"",MAX(BZ$5:BZ67)+1)</f>
        <v>9</v>
      </c>
      <c r="CA68" s="316" t="str">
        <f ca="1">IFERROR(INDEX($AJ$38:$AJ$49, ROWS($CA$4:CA66)), IFERROR(INDEX($AN$38:$AN$49, ROWS($CA$4:CA66)-ROWS($AJ$38:$AJ$49)), IFERROR(INDEX($AR$38:$AR$49, ROWS($CA$4:CA66)-ROWS($AJ$38:$AJ$49)-ROWS($AN$38:$AN$49)),IFERROR(INDEX($AV$38:$AV$49, ROWS($CA$4:CA66)-ROWS($AJ$38:$AJ$49)-ROWS($AN$38:$AN$49)-ROWS($AR$38:$AR$49)),IFERROR(INDEX($AZ$38:$AZ$49, ROWS($CA$4:CA66)-ROWS($AJ$38:$AJ$49)-ROWS($AN$38:$AN$49)-ROWS($AR$38:$AR$49)-ROWS($AV$38:$AV$49)),IFERROR(INDEX($BD$38:$BD$49, ROWS($CA$4:CA66)-ROWS($AJ$38:$AJ$49)-ROWS($AN$38:$AN$49)-ROWS($AR$38:$AR$49)-ROWS($AV$38:$AV$49)-ROWS($AZ$38:$AZ$49)),IFERROR(INDEX($BH$38:$BH$49, ROWS($CA$4:CA66)-ROWS($AJ$38:$AJ$49)-ROWS($AN$38:$AN$49)-ROWS($AR$38:$AR$49)-ROWS($AV$38:$AV$49)-ROWS($AZ$38:$AZ$49)-ROWS($BD$38:$BD$49)), "")))))))</f>
        <v>Car Payment 1</v>
      </c>
      <c r="CB68" s="316" t="str">
        <f t="shared" ca="1" si="36"/>
        <v/>
      </c>
      <c r="CC68" s="316">
        <f ca="1">IF(OR(CD68="",CD68=0),"",MAX(CC$5:CC67)+1)</f>
        <v>9</v>
      </c>
      <c r="CD68" s="316">
        <f ca="1">IFERROR(INDEX($AK$38:$AK$49, ROWS($CD$4:CD66)), IFERROR(INDEX($AO$38:$AO$49, ROWS($CD$4:CD66)-ROWS($AK$38:$AK$49)), IFERROR(INDEX($AS$38:$AS$49, ROWS($CD$4:CD66)-ROWS($AK$38:$AK$49)-ROWS($AO$38:$AO$49)),IFERROR(INDEX($AW$38:$AW$49, ROWS($CD$4:CD66)-ROWS($AK$38:$AK$49)-ROWS($AO$38:$AO$49)-ROWS($AS$38:$AS$49)),IFERROR(INDEX($BA$38:$BA$49, ROWS($CD$4:CD66)-ROWS($AK$38:$AK$49)-ROWS($AO$38:$AO$49)-ROWS($AS$38:$AS$49)-ROWS($AW$38:$AW$49)),IFERROR(INDEX($BE$38:$BE$49, ROWS($CD$4:CD66)-ROWS($AK$38:$AK$49)-ROWS($AO$38:$AO$49)-ROWS($AS$38:$AS$49)-ROWS($AW$38:$AW$49)-ROWS($BA$38:$BA$49)),IFERROR(INDEX($BI$38:$BI$49, ROWS($CD$4:CD66)-ROWS($AK$38:$AK$49)-ROWS($AO$38:$AO$49)-ROWS($AS$38:$AS$49)-ROWS($AW$38:$AW$49)-ROWS($BA$38:$BA$49)-ROWS($BE$38:$BE$49)), "")))))))</f>
        <v>350</v>
      </c>
      <c r="CE68" s="316" t="str">
        <f t="shared" ca="1" si="37"/>
        <v/>
      </c>
      <c r="CF68" s="413" t="str">
        <f t="shared" ca="1" si="38"/>
        <v/>
      </c>
      <c r="CG68" s="412" t="str">
        <f ca="1">IF(OR(CH68="",CH68=0),"",MAX(CG$5:CG67)+1)</f>
        <v/>
      </c>
      <c r="CH68" s="316" t="str">
        <f ca="1">IFERROR(INDEX($AJ$54:$AJ$65, ROWS($CH$4:CH66)), IFERROR(INDEX($AN$54:$AN$65, ROWS($CH$4:CH66)-ROWS($AJ$54:$AJ$65)), IFERROR(INDEX($AR$54:$AR$65, ROWS($CH$4:CH66)-ROWS($AJ$54:$AJ$65)-ROWS($AN$54:$AN$65)),IFERROR(INDEX($AV$54:$AV$65, ROWS($CH$4:CH66)-ROWS($AJ$54:$AJ$65)-ROWS($AN$54:$AN$65)-ROWS($AR$54:$AR$65)),IFERROR(INDEX($AZ$54:$AZ$65, ROWS($CH$4:CH66)-ROWS($AJ$54:$AJ$65)-ROWS($AN$54:$AN$65)-ROWS($AR$54:$AR$65)-ROWS($AV$54:$AV$65)),IFERROR(INDEX($BD$54:$BD$65, ROWS($CH$4:CH66)-ROWS($AJ$54:$AJ$65)-ROWS($AN$54:$AN$65)-ROWS($AR$54:$AR$65)-ROWS($AV$54:$AV$65)-ROWS($AZ$54:$AZ$65)),IFERROR(INDEX($BH$54:$BH$65, ROWS($CH$4:CH66)-ROWS($AJ$54:$AJ$65)-ROWS($AN$54:$AN$65)-ROWS($AR$54:$AR$65)-ROWS($AV$54:$AV$65)-ROWS($AZ$54:$AZ$65)-ROWS($BD$54:$BD$65)), "")))))))</f>
        <v/>
      </c>
      <c r="CI68" s="316" t="str">
        <f t="shared" ca="1" si="39"/>
        <v/>
      </c>
      <c r="CJ68" s="316" t="str">
        <f ca="1">IF(OR(CK68="",CK68=0),"",MAX(CJ$5:CJ67)+1)</f>
        <v/>
      </c>
      <c r="CK68" s="316" t="str">
        <f ca="1">IFERROR(INDEX($AK$54:$AK$65, ROWS($CK$4:CK66)), IFERROR(INDEX($AO$54:$AO$65, ROWS($CK$4:CK66)-ROWS($AK$54:$AK$65)), IFERROR(INDEX($AS$54:$AS$65, ROWS($CK$4:CK66)-ROWS($AK$54:$AK$65)-ROWS($AO$54:$AO$65)),IFERROR(INDEX($AW$54:$AW$65, ROWS($CK$4:CK66)-ROWS($AK$54:$AK$65)-ROWS($AO$54:$AO$65)-ROWS($AS$54:$AS$65)),IFERROR(INDEX($BA$54:$BA$65, ROWS($CK$4:CK66)-ROWS($AK$54:$AK$65)-ROWS($AO$54:$AO$65)-ROWS($AS$54:$AS$65)-ROWS($AW$54:$AW$65)),IFERROR(INDEX($BE$54:$BE$65, ROWS($CK$4:CK66)-ROWS($AK$54:$AK$65)-ROWS($AO$54:$AO$65)-ROWS($AS$54:$AS$65)-ROWS($AW$54:$AW$65)-ROWS($BA$54:$BA$65)),IFERROR(INDEX($BI$54:$BI$65, ROWS($CK$4:CK66)-ROWS($AK$54:$AK$65)-ROWS($AO$54:$AO$65)-ROWS($AS$54:$AS$65)-ROWS($AW$54:$AW$65)-ROWS($BA$54:$BA$65)-ROWS($BE$54:$BE$65)), "")))))))</f>
        <v/>
      </c>
      <c r="CL68" s="316" t="str">
        <f t="shared" ca="1" si="40"/>
        <v/>
      </c>
      <c r="CM68" s="413" t="str">
        <f t="shared" ca="1" si="41"/>
        <v/>
      </c>
      <c r="CN68" s="412" t="str">
        <f>IF(OR(CO68="",CO68=0),"",MAX(CN$5:CN67)+1)</f>
        <v/>
      </c>
      <c r="CO68" s="316">
        <f>IFERROR(INDEX($AJ$70:$AJ$81, ROWS($CO$4:CO66)), IFERROR(INDEX($AN$70:$AN$81, ROWS($CO$4:CO66)-ROWS($AJ$70:$AJ$81)), IFERROR(INDEX($AR$70:$AR$81, ROWS($CO$4:CO66)-ROWS($AJ$70:$AJ$81)-ROWS($AN$70:$AN$81)),IFERROR(INDEX($AV$70:$AV$81, ROWS($CO$4:CO66)-ROWS($AJ$70:$AJ$81)-ROWS($AN$70:$AN$81)-ROWS($AR$70:$AR$81)),IFERROR(INDEX($AZ$70:$AZ$81, ROWS($CO$4:CO66)-ROWS($AJ$70:$AJ$81)-ROWS($AN$70:$AN$81)-ROWS($AR$70:$AR$81)-ROWS($AV$70:$AV$81)),IFERROR(INDEX($BD$70:$BD$81, ROWS($CO$4:CO66)-ROWS($AJ$70:$AJ$81)-ROWS($AN$70:$AN$81)-ROWS($AR$70:$AR$81)-ROWS($AV$70:$AV$81)-ROWS($AZ$70:$AZ$81)),IFERROR(INDEX($BH$70:$BH$81, ROWS($CO$4:CO66)-ROWS($AJ$70:$AJ$81)-ROWS($AN$70:$AN$81)-ROWS($AR$70:$AR$81)-ROWS($AV$70:$AV$81)-ROWS($AZ$70:$AZ$81)-ROWS($BD$70:$BD$81)), "")))))))</f>
        <v>0</v>
      </c>
      <c r="CP68" s="316" t="str">
        <f t="shared" ca="1" si="42"/>
        <v/>
      </c>
      <c r="CQ68" s="316" t="str">
        <f>IF(OR(CR68="",CR68=0),"",MAX(CQ$5:CQ67)+1)</f>
        <v/>
      </c>
      <c r="CR68" s="316">
        <f>IFERROR(INDEX($AK$70:$AK$81, ROWS($CR$4:CR66)), IFERROR(INDEX($AO$70:$AO$81, ROWS($CR$4:CR66)-ROWS($AK$70:$AK$81)), IFERROR(INDEX($AS$70:$AS$81, ROWS($CR$4:CR66)-ROWS($AK$70:$AK$81)-ROWS($AO$70:$AO$81)),IFERROR(INDEX($AW$70:$AW$81, ROWS($CR$4:CR66)-ROWS($AK$70:$AK$81)-ROWS($AO$70:$AO$81)-ROWS($AS$70:$AS$81)),IFERROR(INDEX($BA$70:$BA$81, ROWS($CR$4:CR66)-ROWS($AK$70:$AK$81)-ROWS($AO$70:$AO$81)-ROWS($AS$70:$AS$81)-ROWS($AW$70:$AW$81)),IFERROR(INDEX($BE$70:$BE$81, ROWS($CR$4:CR66)-ROWS($AK$70:$AK$81)-ROWS($AO$70:$AO$81)-ROWS($AS$70:$AS$81)-ROWS($AW$70:$AW$81)-ROWS($BA$70:$BA$81)),IFERROR(INDEX($BI$70:$BI$81, ROWS($CR$4:CR66)-ROWS($AK$70:$AK$81)-ROWS($AO$70:$AO$81)-ROWS($AS$70:$AS$81)-ROWS($AW$70:$AW$81)-ROWS($BA$70:$BA$81)-ROWS($BE$70:$BE$81)), "")))))))</f>
        <v>0</v>
      </c>
      <c r="CS68" s="316" t="str">
        <f t="shared" ca="1" si="43"/>
        <v/>
      </c>
      <c r="CT68" s="413" t="str">
        <f t="shared" ca="1" si="44"/>
        <v/>
      </c>
      <c r="CU68" s="412" t="str">
        <f>IF(OR(CV68="",CV68=0),"",MAX(CU$5:CU67)+1)</f>
        <v/>
      </c>
      <c r="CV68" s="316" t="str">
        <f>IFERROR(INDEX($AJ$86:$AJ$97, ROWS($CV$4:CV66)), IFERROR(INDEX($AN$86:$AN$97, ROWS($CV$4:CV66)-ROWS($AJ$86:$AJ$97)), ""))</f>
        <v/>
      </c>
      <c r="CW68" s="316" t="str">
        <f t="shared" si="45"/>
        <v/>
      </c>
      <c r="CX68" s="316" t="str">
        <f>IF(OR(CY68="",CY68=0),"",MAX(CX$5:CX67)+1)</f>
        <v/>
      </c>
      <c r="CY68" s="316" t="str">
        <f>IFERROR(INDEX($AK$86:$AK$97, ROWS($CY$4:CY66)), IFERROR(INDEX($AO$86:$AO$97, ROWS($CY$4:CY66)-ROWS($AK$86:$AK$97)), ""))</f>
        <v/>
      </c>
      <c r="CZ68" s="316" t="str">
        <f t="shared" si="46"/>
        <v/>
      </c>
      <c r="DA68" s="413" t="str">
        <f t="shared" si="47"/>
        <v/>
      </c>
      <c r="DC68" s="438">
        <f ca="1">IF(OR(DD68="",DD68=0),"",MAX(DC$65:DC67)+1)</f>
        <v>3</v>
      </c>
      <c r="DD68" s="434" t="str">
        <f t="shared" ca="1" si="166"/>
        <v>Groceries</v>
      </c>
      <c r="DE68" s="413">
        <f t="shared" ca="1" si="167"/>
        <v>125</v>
      </c>
      <c r="DF68" s="431" t="str">
        <f ca="1">IF(OR(DG68="",DG68=0),"",MAX(DF$65:DF67)+1)</f>
        <v/>
      </c>
      <c r="DG68" s="412" t="str">
        <f t="shared" ca="1" si="168"/>
        <v/>
      </c>
      <c r="DH68" s="413" t="str">
        <f t="shared" ca="1" si="169"/>
        <v/>
      </c>
      <c r="DI68" s="412" t="str">
        <f t="shared" ca="1" si="170"/>
        <v>Groceries</v>
      </c>
      <c r="DJ68" s="413">
        <f t="shared" ca="1" si="171"/>
        <v>125</v>
      </c>
      <c r="DK68" s="412" t="str">
        <f t="shared" ca="1" si="172"/>
        <v>Paycheck 1</v>
      </c>
      <c r="DL68" s="413">
        <f t="shared" ca="1" si="173"/>
        <v>850</v>
      </c>
      <c r="DM68" s="292"/>
      <c r="DN68" s="425" t="str">
        <f ca="1">IF(DI72="","",CONCATENATE(DI72," - ",DJ72))</f>
        <v/>
      </c>
      <c r="DO68" s="295" t="str">
        <f ca="1">IF(DI73="","",CONCATENATE(DI73," - ",DJ73))</f>
        <v/>
      </c>
      <c r="DP68" s="295" t="str">
        <f ca="1">IF(DI74="","",CONCATENATE(DI74," - ",DJ74))</f>
        <v/>
      </c>
      <c r="DQ68" s="425" t="str">
        <f ca="1">IF(DK72="","",CONCATENATE(DK72," - ",DL72))</f>
        <v/>
      </c>
      <c r="DR68" s="295" t="str">
        <f ca="1">IF(DK73="","",CONCATENATE(DK73," - ",DL73))</f>
        <v/>
      </c>
      <c r="DS68" s="426" t="str">
        <f ca="1">IF(DK74="","",CONCATENATE(DK74," - ",DL74))</f>
        <v/>
      </c>
    </row>
    <row r="69" spans="16:123" ht="15.75" thickBot="1" x14ac:dyDescent="0.35">
      <c r="P69" s="1204"/>
      <c r="Q69" s="1205"/>
      <c r="R69" s="1205"/>
      <c r="S69" s="1206"/>
      <c r="U69" s="1189"/>
      <c r="V69" s="1190"/>
      <c r="W69" s="1190"/>
      <c r="X69" s="1191"/>
      <c r="AB69" s="395">
        <f ca="1">IFERROR(MATCH($AB$59,OFFSET(Year!$BI$123:$BI$174,AB68,,1000),0)+AB68,"")</f>
        <v>9</v>
      </c>
      <c r="AC69" s="340">
        <f ca="1">IFERROR(INDEX(Year!$BL$123:$BL$174,AB69),"")</f>
        <v>20</v>
      </c>
      <c r="AD69" s="348" t="str">
        <f ca="1">IFERROR(INDEX(Year!$BJ$123:$BJ$174,AB69),"")</f>
        <v>Paycheck 3</v>
      </c>
      <c r="AE69" s="363">
        <f ca="1">IFERROR(INDEX(Year!$BK$123:$BK$174,AB69),"")</f>
        <v>700</v>
      </c>
      <c r="AF69" s="402" t="str">
        <f ca="1">IFERROR(INDEX(Year!$BI$123:$BI$174,AB69),"")</f>
        <v>Income</v>
      </c>
      <c r="AI69" s="312"/>
      <c r="AJ69" s="313" t="s">
        <v>483</v>
      </c>
      <c r="AK69" s="313" t="s">
        <v>13</v>
      </c>
      <c r="AL69" s="314" t="s">
        <v>11</v>
      </c>
      <c r="AM69" s="312"/>
      <c r="AN69" s="313" t="s">
        <v>483</v>
      </c>
      <c r="AO69" s="313" t="s">
        <v>13</v>
      </c>
      <c r="AP69" s="314" t="s">
        <v>11</v>
      </c>
      <c r="AQ69" s="312"/>
      <c r="AR69" s="313" t="s">
        <v>483</v>
      </c>
      <c r="AS69" s="313" t="s">
        <v>13</v>
      </c>
      <c r="AT69" s="314" t="s">
        <v>11</v>
      </c>
      <c r="AU69" s="312"/>
      <c r="AV69" s="313" t="s">
        <v>483</v>
      </c>
      <c r="AW69" s="313" t="s">
        <v>13</v>
      </c>
      <c r="AX69" s="314" t="s">
        <v>11</v>
      </c>
      <c r="AY69" s="312"/>
      <c r="AZ69" s="313" t="s">
        <v>483</v>
      </c>
      <c r="BA69" s="313" t="s">
        <v>13</v>
      </c>
      <c r="BB69" s="314" t="s">
        <v>11</v>
      </c>
      <c r="BC69" s="312"/>
      <c r="BD69" s="313" t="s">
        <v>483</v>
      </c>
      <c r="BE69" s="313" t="s">
        <v>13</v>
      </c>
      <c r="BF69" s="314" t="s">
        <v>11</v>
      </c>
      <c r="BG69" s="312"/>
      <c r="BH69" s="313" t="s">
        <v>483</v>
      </c>
      <c r="BI69" s="313" t="s">
        <v>13</v>
      </c>
      <c r="BJ69" s="314" t="s">
        <v>11</v>
      </c>
      <c r="BL69" s="412" t="str">
        <f ca="1">IF(OR(BM69="",BM69=0),"",MAX(BL$5:BL68)+1)</f>
        <v/>
      </c>
      <c r="BM69" s="316" t="str">
        <f ca="1">IFERROR(INDEX($AJ$6:$AJ$17, ROWS(BM$4:$BM67)), IFERROR(INDEX($AN$6:$AN$17, ROWS(BM$4:$BM67)-ROWS($AJ$6:$AJ$17)), IFERROR(INDEX($AR$6:$AR$17, ROWS(BM$4:$BM67)-ROWS($AJ$6:$AJ$17)-ROWS($AN$6:$AN$17)),IFERROR(INDEX($AV$6:$AV$17, ROWS(BM$4:$BM67)-ROWS($AJ$6:$AJ$17)-ROWS($AN$6:$AN$17)-ROWS($AR$6:$AR$17)),IFERROR(INDEX($AZ$6:$AZ$17, ROWS(BM$4:$BM67)-ROWS($AJ$6:$AJ$17)-ROWS($AN$6:$AN$17)-ROWS($AR$6:$AR$17)-ROWS($AV$6:$AV$17)),IFERROR(INDEX($BD$6:$BD$17, ROWS(BM$4:$BM67)-ROWS($AJ$6:$AJ$17)-ROWS($AN$6:$AN$17)-ROWS($AR$6:$AR$17)-ROWS($AV$6:$AV$17)-ROWS($AZ$6:$AZ$17)),IFERROR(INDEX($BH$6:$BH$17, ROWS(BM$4:$BM67)-ROWS($AJ$6:$AJ$17)-ROWS($AN$6:$AN$17)-ROWS($AR$6:$AR$17)-ROWS($AV$6:$AV$17)-ROWS($AZ$6:$AZ$17)-ROWS($BD$6:$BD$17)), "")))))))</f>
        <v/>
      </c>
      <c r="BN69" s="316" t="str">
        <f t="shared" ca="1" si="30"/>
        <v/>
      </c>
      <c r="BO69" s="316" t="str">
        <f ca="1">IF(OR(BP69="",BP69=0),"",MAX(BO$5:BO68)+1)</f>
        <v/>
      </c>
      <c r="BP69" s="316" t="str">
        <f ca="1">IFERROR(INDEX($AK$6:$AK$17, ROWS($BP$4:BP67)), IFERROR(INDEX($AO$6:$AO$17, ROWS($BP$4:BP67)-ROWS($AK$6:$AK$17)), IFERROR(INDEX($AS$6:$AS$17, ROWS($BP$4:BP67)-ROWS($AK$6:$AK$17)-ROWS($AO$6:$AO$17)),IFERROR(INDEX($AW$6:$AW$17, ROWS($BP$4:BP67)-ROWS($AK$6:$AK$17)-ROWS($AO$6:$AO$17)-ROWS($AS$6:$AS$17)),IFERROR(INDEX($BA$6:$BA$17, ROWS($BP$4:BP67)-ROWS($AK$6:$AK$17)-ROWS($AO$6:$AO$17)-ROWS($AS$6:$AS$17)-ROWS($AW$6:$AW$17)),IFERROR(INDEX($BE$6:$BE$17, ROWS($BP$4:BP67)-ROWS($AK$6:$AK$17)-ROWS($AO$6:$AO$17)-ROWS($AS$6:$AS$17)-ROWS($AW$6:$AW$17)-ROWS($BA$6:$BA$17)),IFERROR(INDEX($BI$6:$BI$17, ROWS($BP$4:BP67)-ROWS($AK$6:$AK$17)-ROWS($AO$6:$AO$17)-ROWS($AS$6:$AS$17)-ROWS($AW$6:$AW$17)-ROWS($BA$6:$BA$17)-ROWS($BE$6:$BE$17)), "")))))))</f>
        <v/>
      </c>
      <c r="BQ69" s="316" t="str">
        <f t="shared" ca="1" si="31"/>
        <v/>
      </c>
      <c r="BR69" s="413" t="str">
        <f t="shared" ca="1" si="32"/>
        <v/>
      </c>
      <c r="BS69" s="412" t="str">
        <f ca="1">IF(OR(BT69="",BT69=0),"",MAX(BS$5:BS68)+1)</f>
        <v/>
      </c>
      <c r="BT69" s="316" t="str">
        <f ca="1">IFERROR(INDEX($AJ$22:$AJ$33, ROWS($BT$4:BT67)), IFERROR(INDEX($AN$22:$AN$33, ROWS($BT$4:BT67)-ROWS($AJ$22:$AJ$33)), IFERROR(INDEX($AR$22:$AR$33, ROWS($BT$4:BT67)-ROWS($AJ$22:$AJ$33)-ROWS($AN$22:$AN$33)),IFERROR(INDEX($AV$22:$AV$33, ROWS($BT$4:BT67)-ROWS($AJ$22:$AJ$33)-ROWS($AN$22:$AN$33)-ROWS($AR$22:$AR$33)),IFERROR(INDEX($AZ$22:$AZ$33, ROWS($BT$4:BT67)-ROWS($AJ$22:$AJ$33)-ROWS($AN$22:$AN$33)-ROWS($AR$22:$AR$33)-ROWS($AV$22:$AV$33)),IFERROR(INDEX($BD$22:$BD$33, ROWS($BT$4:BT67)-ROWS($AJ$22:$AJ$33)-ROWS($AN$22:$AN$33)-ROWS($AR$22:$AR$33)-ROWS($AV$22:$AV$33)-ROWS($AZ$22:$AZ$33)),IFERROR(INDEX($BH$22:$BH$33, ROWS($BT$4:BT67)-ROWS($AJ$22:$AJ$33)-ROWS($AN$22:$AN$33)-ROWS($AR$22:$AR$33)-ROWS($AV$22:$AV$33)-ROWS($AZ$22:$AZ$33)-ROWS($BD$22:$BD$33)), "")))))))</f>
        <v/>
      </c>
      <c r="BU69" s="316" t="str">
        <f t="shared" ca="1" si="33"/>
        <v/>
      </c>
      <c r="BV69" s="316" t="str">
        <f ca="1">IF(OR(BW69="",BW69=0),"",MAX(BV$5:BV68)+1)</f>
        <v/>
      </c>
      <c r="BW69" s="316" t="str">
        <f ca="1">IFERROR(INDEX($AK$22:$AK$33, ROWS($BW$4:BW67)), IFERROR(INDEX($AO$22:$AO$33, ROWS($BW$4:BW67)-ROWS($AK$22:$AK$33)), IFERROR(INDEX($AS$22:$AS$33, ROWS($BW$4:BW67)-ROWS($AK$22:$AK$33)-ROWS($AO$22:$AO$33)),IFERROR(INDEX($AW$22:$AW$33, ROWS($BW$4:BW67)-ROWS($AK$22:$AK$33)-ROWS($AO$22:$AO$33)-ROWS($AS$22:$AS$33)),IFERROR(INDEX($BA$22:$BA$33, ROWS($BW$4:BW67)-ROWS($AK$22:$AK$33)-ROWS($AO$22:$AO$33)-ROWS($AS$22:$AS$33)-ROWS($AW$22:$AW$33)),IFERROR(INDEX($BE$22:$BE$33, ROWS($BW$4:BW67)-ROWS($AK$22:$AK$33)-ROWS($AO$22:$AO$33)-ROWS($AS$22:$AS$33)-ROWS($AW$22:$AW$33)-ROWS($BA$22:$BA$33)),IFERROR(INDEX($BI$22:$BI$33, ROWS($BW$4:BW67)-ROWS($AK$22:$AK$33)-ROWS($AO$22:$AO$33)-ROWS($AS$22:$AS$33)-ROWS($AW$22:$AW$33)-ROWS($BA$22:$BA$33)-ROWS($BE$22:$BE$33)), "")))))))</f>
        <v/>
      </c>
      <c r="BX69" s="316" t="str">
        <f t="shared" ca="1" si="34"/>
        <v/>
      </c>
      <c r="BY69" s="413" t="str">
        <f t="shared" ca="1" si="35"/>
        <v/>
      </c>
      <c r="BZ69" s="412">
        <f ca="1">IF(OR(CA69="",CA69=0),"",MAX(BZ$5:BZ68)+1)</f>
        <v>10</v>
      </c>
      <c r="CA69" s="316" t="str">
        <f ca="1">IFERROR(INDEX($AJ$38:$AJ$49, ROWS($CA$4:CA67)), IFERROR(INDEX($AN$38:$AN$49, ROWS($CA$4:CA67)-ROWS($AJ$38:$AJ$49)), IFERROR(INDEX($AR$38:$AR$49, ROWS($CA$4:CA67)-ROWS($AJ$38:$AJ$49)-ROWS($AN$38:$AN$49)),IFERROR(INDEX($AV$38:$AV$49, ROWS($CA$4:CA67)-ROWS($AJ$38:$AJ$49)-ROWS($AN$38:$AN$49)-ROWS($AR$38:$AR$49)),IFERROR(INDEX($AZ$38:$AZ$49, ROWS($CA$4:CA67)-ROWS($AJ$38:$AJ$49)-ROWS($AN$38:$AN$49)-ROWS($AR$38:$AR$49)-ROWS($AV$38:$AV$49)),IFERROR(INDEX($BD$38:$BD$49, ROWS($CA$4:CA67)-ROWS($AJ$38:$AJ$49)-ROWS($AN$38:$AN$49)-ROWS($AR$38:$AR$49)-ROWS($AV$38:$AV$49)-ROWS($AZ$38:$AZ$49)),IFERROR(INDEX($BH$38:$BH$49, ROWS($CA$4:CA67)-ROWS($AJ$38:$AJ$49)-ROWS($AN$38:$AN$49)-ROWS($AR$38:$AR$49)-ROWS($AV$38:$AV$49)-ROWS($AZ$38:$AZ$49)-ROWS($BD$38:$BD$49)), "")))))))</f>
        <v>Car Payment 2</v>
      </c>
      <c r="CB69" s="316" t="str">
        <f t="shared" ca="1" si="36"/>
        <v/>
      </c>
      <c r="CC69" s="316">
        <f ca="1">IF(OR(CD69="",CD69=0),"",MAX(CC$5:CC68)+1)</f>
        <v>10</v>
      </c>
      <c r="CD69" s="316">
        <f ca="1">IFERROR(INDEX($AK$38:$AK$49, ROWS($CD$4:CD67)), IFERROR(INDEX($AO$38:$AO$49, ROWS($CD$4:CD67)-ROWS($AK$38:$AK$49)), IFERROR(INDEX($AS$38:$AS$49, ROWS($CD$4:CD67)-ROWS($AK$38:$AK$49)-ROWS($AO$38:$AO$49)),IFERROR(INDEX($AW$38:$AW$49, ROWS($CD$4:CD67)-ROWS($AK$38:$AK$49)-ROWS($AO$38:$AO$49)-ROWS($AS$38:$AS$49)),IFERROR(INDEX($BA$38:$BA$49, ROWS($CD$4:CD67)-ROWS($AK$38:$AK$49)-ROWS($AO$38:$AO$49)-ROWS($AS$38:$AS$49)-ROWS($AW$38:$AW$49)),IFERROR(INDEX($BE$38:$BE$49, ROWS($CD$4:CD67)-ROWS($AK$38:$AK$49)-ROWS($AO$38:$AO$49)-ROWS($AS$38:$AS$49)-ROWS($AW$38:$AW$49)-ROWS($BA$38:$BA$49)),IFERROR(INDEX($BI$38:$BI$49, ROWS($CD$4:CD67)-ROWS($AK$38:$AK$49)-ROWS($AO$38:$AO$49)-ROWS($AS$38:$AS$49)-ROWS($AW$38:$AW$49)-ROWS($BA$38:$BA$49)-ROWS($BE$38:$BE$49)), "")))))))</f>
        <v>200</v>
      </c>
      <c r="CE69" s="316" t="str">
        <f t="shared" ca="1" si="37"/>
        <v/>
      </c>
      <c r="CF69" s="413" t="str">
        <f t="shared" ca="1" si="38"/>
        <v/>
      </c>
      <c r="CG69" s="412" t="str">
        <f ca="1">IF(OR(CH69="",CH69=0),"",MAX(CG$5:CG68)+1)</f>
        <v/>
      </c>
      <c r="CH69" s="316" t="str">
        <f ca="1">IFERROR(INDEX($AJ$54:$AJ$65, ROWS($CH$4:CH67)), IFERROR(INDEX($AN$54:$AN$65, ROWS($CH$4:CH67)-ROWS($AJ$54:$AJ$65)), IFERROR(INDEX($AR$54:$AR$65, ROWS($CH$4:CH67)-ROWS($AJ$54:$AJ$65)-ROWS($AN$54:$AN$65)),IFERROR(INDEX($AV$54:$AV$65, ROWS($CH$4:CH67)-ROWS($AJ$54:$AJ$65)-ROWS($AN$54:$AN$65)-ROWS($AR$54:$AR$65)),IFERROR(INDEX($AZ$54:$AZ$65, ROWS($CH$4:CH67)-ROWS($AJ$54:$AJ$65)-ROWS($AN$54:$AN$65)-ROWS($AR$54:$AR$65)-ROWS($AV$54:$AV$65)),IFERROR(INDEX($BD$54:$BD$65, ROWS($CH$4:CH67)-ROWS($AJ$54:$AJ$65)-ROWS($AN$54:$AN$65)-ROWS($AR$54:$AR$65)-ROWS($AV$54:$AV$65)-ROWS($AZ$54:$AZ$65)),IFERROR(INDEX($BH$54:$BH$65, ROWS($CH$4:CH67)-ROWS($AJ$54:$AJ$65)-ROWS($AN$54:$AN$65)-ROWS($AR$54:$AR$65)-ROWS($AV$54:$AV$65)-ROWS($AZ$54:$AZ$65)-ROWS($BD$54:$BD$65)), "")))))))</f>
        <v/>
      </c>
      <c r="CI69" s="316" t="str">
        <f t="shared" ca="1" si="39"/>
        <v/>
      </c>
      <c r="CJ69" s="316" t="str">
        <f ca="1">IF(OR(CK69="",CK69=0),"",MAX(CJ$5:CJ68)+1)</f>
        <v/>
      </c>
      <c r="CK69" s="316" t="str">
        <f ca="1">IFERROR(INDEX($AK$54:$AK$65, ROWS($CK$4:CK67)), IFERROR(INDEX($AO$54:$AO$65, ROWS($CK$4:CK67)-ROWS($AK$54:$AK$65)), IFERROR(INDEX($AS$54:$AS$65, ROWS($CK$4:CK67)-ROWS($AK$54:$AK$65)-ROWS($AO$54:$AO$65)),IFERROR(INDEX($AW$54:$AW$65, ROWS($CK$4:CK67)-ROWS($AK$54:$AK$65)-ROWS($AO$54:$AO$65)-ROWS($AS$54:$AS$65)),IFERROR(INDEX($BA$54:$BA$65, ROWS($CK$4:CK67)-ROWS($AK$54:$AK$65)-ROWS($AO$54:$AO$65)-ROWS($AS$54:$AS$65)-ROWS($AW$54:$AW$65)),IFERROR(INDEX($BE$54:$BE$65, ROWS($CK$4:CK67)-ROWS($AK$54:$AK$65)-ROWS($AO$54:$AO$65)-ROWS($AS$54:$AS$65)-ROWS($AW$54:$AW$65)-ROWS($BA$54:$BA$65)),IFERROR(INDEX($BI$54:$BI$65, ROWS($CK$4:CK67)-ROWS($AK$54:$AK$65)-ROWS($AO$54:$AO$65)-ROWS($AS$54:$AS$65)-ROWS($AW$54:$AW$65)-ROWS($BA$54:$BA$65)-ROWS($BE$54:$BE$65)), "")))))))</f>
        <v/>
      </c>
      <c r="CL69" s="316" t="str">
        <f t="shared" ca="1" si="40"/>
        <v/>
      </c>
      <c r="CM69" s="413" t="str">
        <f t="shared" ca="1" si="41"/>
        <v/>
      </c>
      <c r="CN69" s="412" t="str">
        <f>IF(OR(CO69="",CO69=0),"",MAX(CN$5:CN68)+1)</f>
        <v/>
      </c>
      <c r="CO69" s="316">
        <f>IFERROR(INDEX($AJ$70:$AJ$81, ROWS($CO$4:CO67)), IFERROR(INDEX($AN$70:$AN$81, ROWS($CO$4:CO67)-ROWS($AJ$70:$AJ$81)), IFERROR(INDEX($AR$70:$AR$81, ROWS($CO$4:CO67)-ROWS($AJ$70:$AJ$81)-ROWS($AN$70:$AN$81)),IFERROR(INDEX($AV$70:$AV$81, ROWS($CO$4:CO67)-ROWS($AJ$70:$AJ$81)-ROWS($AN$70:$AN$81)-ROWS($AR$70:$AR$81)),IFERROR(INDEX($AZ$70:$AZ$81, ROWS($CO$4:CO67)-ROWS($AJ$70:$AJ$81)-ROWS($AN$70:$AN$81)-ROWS($AR$70:$AR$81)-ROWS($AV$70:$AV$81)),IFERROR(INDEX($BD$70:$BD$81, ROWS($CO$4:CO67)-ROWS($AJ$70:$AJ$81)-ROWS($AN$70:$AN$81)-ROWS($AR$70:$AR$81)-ROWS($AV$70:$AV$81)-ROWS($AZ$70:$AZ$81)),IFERROR(INDEX($BH$70:$BH$81, ROWS($CO$4:CO67)-ROWS($AJ$70:$AJ$81)-ROWS($AN$70:$AN$81)-ROWS($AR$70:$AR$81)-ROWS($AV$70:$AV$81)-ROWS($AZ$70:$AZ$81)-ROWS($BD$70:$BD$81)), "")))))))</f>
        <v>0</v>
      </c>
      <c r="CP69" s="316" t="str">
        <f t="shared" ca="1" si="42"/>
        <v/>
      </c>
      <c r="CQ69" s="316" t="str">
        <f>IF(OR(CR69="",CR69=0),"",MAX(CQ$5:CQ68)+1)</f>
        <v/>
      </c>
      <c r="CR69" s="316">
        <f>IFERROR(INDEX($AK$70:$AK$81, ROWS($CR$4:CR67)), IFERROR(INDEX($AO$70:$AO$81, ROWS($CR$4:CR67)-ROWS($AK$70:$AK$81)), IFERROR(INDEX($AS$70:$AS$81, ROWS($CR$4:CR67)-ROWS($AK$70:$AK$81)-ROWS($AO$70:$AO$81)),IFERROR(INDEX($AW$70:$AW$81, ROWS($CR$4:CR67)-ROWS($AK$70:$AK$81)-ROWS($AO$70:$AO$81)-ROWS($AS$70:$AS$81)),IFERROR(INDEX($BA$70:$BA$81, ROWS($CR$4:CR67)-ROWS($AK$70:$AK$81)-ROWS($AO$70:$AO$81)-ROWS($AS$70:$AS$81)-ROWS($AW$70:$AW$81)),IFERROR(INDEX($BE$70:$BE$81, ROWS($CR$4:CR67)-ROWS($AK$70:$AK$81)-ROWS($AO$70:$AO$81)-ROWS($AS$70:$AS$81)-ROWS($AW$70:$AW$81)-ROWS($BA$70:$BA$81)),IFERROR(INDEX($BI$70:$BI$81, ROWS($CR$4:CR67)-ROWS($AK$70:$AK$81)-ROWS($AO$70:$AO$81)-ROWS($AS$70:$AS$81)-ROWS($AW$70:$AW$81)-ROWS($BA$70:$BA$81)-ROWS($BE$70:$BE$81)), "")))))))</f>
        <v>0</v>
      </c>
      <c r="CS69" s="316" t="str">
        <f t="shared" ca="1" si="43"/>
        <v/>
      </c>
      <c r="CT69" s="413" t="str">
        <f t="shared" ca="1" si="44"/>
        <v/>
      </c>
      <c r="CU69" s="412" t="str">
        <f>IF(OR(CV69="",CV69=0),"",MAX(CU$5:CU68)+1)</f>
        <v/>
      </c>
      <c r="CV69" s="316" t="str">
        <f>IFERROR(INDEX($AJ$86:$AJ$97, ROWS($CV$4:CV67)), IFERROR(INDEX($AN$86:$AN$97, ROWS($CV$4:CV67)-ROWS($AJ$86:$AJ$97)), ""))</f>
        <v/>
      </c>
      <c r="CW69" s="316" t="str">
        <f t="shared" si="45"/>
        <v/>
      </c>
      <c r="CX69" s="316" t="str">
        <f>IF(OR(CY69="",CY69=0),"",MAX(CX$5:CX68)+1)</f>
        <v/>
      </c>
      <c r="CY69" s="316" t="str">
        <f>IFERROR(INDEX($AK$86:$AK$97, ROWS($CY$4:CY67)), IFERROR(INDEX($AO$86:$AO$97, ROWS($CY$4:CY67)-ROWS($AK$86:$AK$97)), ""))</f>
        <v/>
      </c>
      <c r="CZ69" s="316" t="str">
        <f t="shared" si="46"/>
        <v/>
      </c>
      <c r="DA69" s="413" t="str">
        <f t="shared" si="47"/>
        <v/>
      </c>
      <c r="DC69" s="438" t="str">
        <f ca="1">IF(OR(DD69="",DD69=0),"",MAX(DC$65:DC68)+1)</f>
        <v/>
      </c>
      <c r="DD69" s="434" t="str">
        <f t="shared" ca="1" si="166"/>
        <v/>
      </c>
      <c r="DE69" s="413" t="str">
        <f t="shared" ca="1" si="167"/>
        <v/>
      </c>
      <c r="DF69" s="431">
        <f ca="1">IF(OR(DG69="",DG69=0),"",MAX(DF$65:DF68)+1)</f>
        <v>1</v>
      </c>
      <c r="DG69" s="412" t="str">
        <f t="shared" ca="1" si="168"/>
        <v>Paycheck 2</v>
      </c>
      <c r="DH69" s="413">
        <f t="shared" ca="1" si="169"/>
        <v>400</v>
      </c>
      <c r="DI69" s="412" t="str">
        <f t="shared" ca="1" si="170"/>
        <v>Car 2 Gas</v>
      </c>
      <c r="DJ69" s="413">
        <f t="shared" ca="1" si="171"/>
        <v>80</v>
      </c>
      <c r="DK69" s="412" t="str">
        <f t="shared" ca="1" si="172"/>
        <v/>
      </c>
      <c r="DL69" s="413" t="str">
        <f t="shared" ca="1" si="173"/>
        <v/>
      </c>
      <c r="DM69" s="293"/>
      <c r="DN69" s="425" t="str">
        <f ca="1">IF(DI75="","",CONCATENATE(DI75," - ",DJ75))</f>
        <v/>
      </c>
      <c r="DO69" s="295" t="str">
        <f ca="1">IF(DI76="","",CONCATENATE(DI76," - ",DJ76))</f>
        <v/>
      </c>
      <c r="DP69" s="295" t="str">
        <f ca="1">IF(DI77="","",CONCATENATE(DI77," - ",DJ77))</f>
        <v/>
      </c>
      <c r="DQ69" s="425" t="str">
        <f ca="1">IF(DK75="","",CONCATENATE(DK75," - ",DL75))</f>
        <v/>
      </c>
      <c r="DR69" s="295" t="str">
        <f ca="1">IF(DK76="","",CONCATENATE(DK76," - ",DL76))</f>
        <v/>
      </c>
      <c r="DS69" s="426" t="str">
        <f ca="1">IF(DK77="","",CONCATENATE(DK77," - ",DL77))</f>
        <v/>
      </c>
    </row>
    <row r="70" spans="16:123" x14ac:dyDescent="0.3">
      <c r="AB70" s="395" t="str">
        <f ca="1">IFERROR(MATCH($AB$59,OFFSET(Year!$BI$123:$BI$174,AB69,,1000),0)+AB69,"")</f>
        <v/>
      </c>
      <c r="AC70" s="340" t="str">
        <f ca="1">IFERROR(INDEX(Year!$BL$123:$BL$174,AB70),"")</f>
        <v/>
      </c>
      <c r="AD70" s="348" t="str">
        <f ca="1">IFERROR(INDEX(Year!$BJ$123:$BJ$174,AB70),"")</f>
        <v/>
      </c>
      <c r="AE70" s="363" t="str">
        <f ca="1">IFERROR(INDEX(Year!$BK$123:$BK$174,AB70),"")</f>
        <v/>
      </c>
      <c r="AF70" s="402" t="str">
        <f ca="1">IFERROR(INDEX(Year!$BI$123:$BI$174,AB70),"")</f>
        <v/>
      </c>
      <c r="AI70" s="304">
        <f ca="1">IFERROR(MATCH($AI$68,OFFSET($AC$1,AI69,,1000),0)+AI69,"")</f>
        <v>7</v>
      </c>
      <c r="AJ70" s="305" t="str">
        <f t="shared" ref="AJ70:AJ81" ca="1" si="174">IFERROR(INDEX(AD:AD,AI70),"")</f>
        <v>Auto Insurance</v>
      </c>
      <c r="AK70" s="306">
        <f t="shared" ref="AK70:AK81" ca="1" si="175">IFERROR(INDEX(AE:AE,AI70),"")</f>
        <v>180</v>
      </c>
      <c r="AL70" s="307" t="str">
        <f t="shared" ref="AL70:AL81" ca="1" si="176">IFERROR(INDEX(AF:AF,AI70),"")</f>
        <v>Monthly</v>
      </c>
      <c r="AM70" s="304">
        <f ca="1">IFERROR(MATCH($AM$68,OFFSET($AC$1,AM69,,1000),0)+AM69,"")</f>
        <v>52</v>
      </c>
      <c r="AN70" s="305" t="str">
        <f t="shared" ref="AN70:AN81" ca="1" si="177">IFERROR(INDEX(AD:AD,AM70),"")</f>
        <v>Boat Loan</v>
      </c>
      <c r="AO70" s="306">
        <f t="shared" ref="AO70:AO81" ca="1" si="178">IFERROR(INDEX(AE:AE,AM70),"")</f>
        <v>300</v>
      </c>
      <c r="AP70" s="307">
        <f t="shared" ref="AP70:AP81" ca="1" si="179">IFERROR(INDEX(AF:AF,AM70),"")</f>
        <v>22000</v>
      </c>
      <c r="AQ70" s="304" t="str">
        <f ca="1">IFERROR(MATCH($AQ$68,OFFSET($AC$1,AQ69,,1000),0)+AQ69,"")</f>
        <v/>
      </c>
      <c r="AR70" s="305" t="str">
        <f t="shared" ref="AR70:AR81" ca="1" si="180">IFERROR(INDEX(AD:AD,AQ70),"")</f>
        <v/>
      </c>
      <c r="AS70" s="306" t="str">
        <f t="shared" ref="AS70:AS81" ca="1" si="181">IFERROR(INDEX(AE:AE,AQ70),"")</f>
        <v/>
      </c>
      <c r="AT70" s="307" t="str">
        <f t="shared" ref="AT70:AT81" ca="1" si="182">IFERROR(INDEX(AF:AF,AQ70),"")</f>
        <v/>
      </c>
      <c r="AU70" s="304"/>
      <c r="AV70" s="305"/>
      <c r="AW70" s="306"/>
      <c r="AX70" s="307"/>
      <c r="AY70" s="304"/>
      <c r="AZ70" s="305"/>
      <c r="BA70" s="306"/>
      <c r="BB70" s="307"/>
      <c r="BC70" s="304"/>
      <c r="BD70" s="305"/>
      <c r="BE70" s="306"/>
      <c r="BF70" s="307"/>
      <c r="BG70" s="304"/>
      <c r="BH70" s="305"/>
      <c r="BI70" s="306"/>
      <c r="BJ70" s="307"/>
      <c r="BL70" s="412" t="str">
        <f ca="1">IF(OR(BM70="",BM70=0),"",MAX(BL$5:BL69)+1)</f>
        <v/>
      </c>
      <c r="BM70" s="316" t="str">
        <f ca="1">IFERROR(INDEX($AJ$6:$AJ$17, ROWS(BM$4:$BM68)), IFERROR(INDEX($AN$6:$AN$17, ROWS(BM$4:$BM68)-ROWS($AJ$6:$AJ$17)), IFERROR(INDEX($AR$6:$AR$17, ROWS(BM$4:$BM68)-ROWS($AJ$6:$AJ$17)-ROWS($AN$6:$AN$17)),IFERROR(INDEX($AV$6:$AV$17, ROWS(BM$4:$BM68)-ROWS($AJ$6:$AJ$17)-ROWS($AN$6:$AN$17)-ROWS($AR$6:$AR$17)),IFERROR(INDEX($AZ$6:$AZ$17, ROWS(BM$4:$BM68)-ROWS($AJ$6:$AJ$17)-ROWS($AN$6:$AN$17)-ROWS($AR$6:$AR$17)-ROWS($AV$6:$AV$17)),IFERROR(INDEX($BD$6:$BD$17, ROWS(BM$4:$BM68)-ROWS($AJ$6:$AJ$17)-ROWS($AN$6:$AN$17)-ROWS($AR$6:$AR$17)-ROWS($AV$6:$AV$17)-ROWS($AZ$6:$AZ$17)),IFERROR(INDEX($BH$6:$BH$17, ROWS(BM$4:$BM68)-ROWS($AJ$6:$AJ$17)-ROWS($AN$6:$AN$17)-ROWS($AR$6:$AR$17)-ROWS($AV$6:$AV$17)-ROWS($AZ$6:$AZ$17)-ROWS($BD$6:$BD$17)), "")))))))</f>
        <v/>
      </c>
      <c r="BN70" s="316" t="str">
        <f t="shared" ca="1" si="30"/>
        <v/>
      </c>
      <c r="BO70" s="316" t="str">
        <f ca="1">IF(OR(BP70="",BP70=0),"",MAX(BO$5:BO69)+1)</f>
        <v/>
      </c>
      <c r="BP70" s="316" t="str">
        <f ca="1">IFERROR(INDEX($AK$6:$AK$17, ROWS($BP$4:BP68)), IFERROR(INDEX($AO$6:$AO$17, ROWS($BP$4:BP68)-ROWS($AK$6:$AK$17)), IFERROR(INDEX($AS$6:$AS$17, ROWS($BP$4:BP68)-ROWS($AK$6:$AK$17)-ROWS($AO$6:$AO$17)),IFERROR(INDEX($AW$6:$AW$17, ROWS($BP$4:BP68)-ROWS($AK$6:$AK$17)-ROWS($AO$6:$AO$17)-ROWS($AS$6:$AS$17)),IFERROR(INDEX($BA$6:$BA$17, ROWS($BP$4:BP68)-ROWS($AK$6:$AK$17)-ROWS($AO$6:$AO$17)-ROWS($AS$6:$AS$17)-ROWS($AW$6:$AW$17)),IFERROR(INDEX($BE$6:$BE$17, ROWS($BP$4:BP68)-ROWS($AK$6:$AK$17)-ROWS($AO$6:$AO$17)-ROWS($AS$6:$AS$17)-ROWS($AW$6:$AW$17)-ROWS($BA$6:$BA$17)),IFERROR(INDEX($BI$6:$BI$17, ROWS($BP$4:BP68)-ROWS($AK$6:$AK$17)-ROWS($AO$6:$AO$17)-ROWS($AS$6:$AS$17)-ROWS($AW$6:$AW$17)-ROWS($BA$6:$BA$17)-ROWS($BE$6:$BE$17)), "")))))))</f>
        <v/>
      </c>
      <c r="BQ70" s="316" t="str">
        <f t="shared" ca="1" si="31"/>
        <v/>
      </c>
      <c r="BR70" s="413" t="str">
        <f t="shared" ca="1" si="32"/>
        <v/>
      </c>
      <c r="BS70" s="412" t="str">
        <f ca="1">IF(OR(BT70="",BT70=0),"",MAX(BS$5:BS69)+1)</f>
        <v/>
      </c>
      <c r="BT70" s="316" t="str">
        <f ca="1">IFERROR(INDEX($AJ$22:$AJ$33, ROWS($BT$4:BT68)), IFERROR(INDEX($AN$22:$AN$33, ROWS($BT$4:BT68)-ROWS($AJ$22:$AJ$33)), IFERROR(INDEX($AR$22:$AR$33, ROWS($BT$4:BT68)-ROWS($AJ$22:$AJ$33)-ROWS($AN$22:$AN$33)),IFERROR(INDEX($AV$22:$AV$33, ROWS($BT$4:BT68)-ROWS($AJ$22:$AJ$33)-ROWS($AN$22:$AN$33)-ROWS($AR$22:$AR$33)),IFERROR(INDEX($AZ$22:$AZ$33, ROWS($BT$4:BT68)-ROWS($AJ$22:$AJ$33)-ROWS($AN$22:$AN$33)-ROWS($AR$22:$AR$33)-ROWS($AV$22:$AV$33)),IFERROR(INDEX($BD$22:$BD$33, ROWS($BT$4:BT68)-ROWS($AJ$22:$AJ$33)-ROWS($AN$22:$AN$33)-ROWS($AR$22:$AR$33)-ROWS($AV$22:$AV$33)-ROWS($AZ$22:$AZ$33)),IFERROR(INDEX($BH$22:$BH$33, ROWS($BT$4:BT68)-ROWS($AJ$22:$AJ$33)-ROWS($AN$22:$AN$33)-ROWS($AR$22:$AR$33)-ROWS($AV$22:$AV$33)-ROWS($AZ$22:$AZ$33)-ROWS($BD$22:$BD$33)), "")))))))</f>
        <v/>
      </c>
      <c r="BU70" s="316" t="str">
        <f t="shared" ca="1" si="33"/>
        <v/>
      </c>
      <c r="BV70" s="316" t="str">
        <f ca="1">IF(OR(BW70="",BW70=0),"",MAX(BV$5:BV69)+1)</f>
        <v/>
      </c>
      <c r="BW70" s="316" t="str">
        <f ca="1">IFERROR(INDEX($AK$22:$AK$33, ROWS($BW$4:BW68)), IFERROR(INDEX($AO$22:$AO$33, ROWS($BW$4:BW68)-ROWS($AK$22:$AK$33)), IFERROR(INDEX($AS$22:$AS$33, ROWS($BW$4:BW68)-ROWS($AK$22:$AK$33)-ROWS($AO$22:$AO$33)),IFERROR(INDEX($AW$22:$AW$33, ROWS($BW$4:BW68)-ROWS($AK$22:$AK$33)-ROWS($AO$22:$AO$33)-ROWS($AS$22:$AS$33)),IFERROR(INDEX($BA$22:$BA$33, ROWS($BW$4:BW68)-ROWS($AK$22:$AK$33)-ROWS($AO$22:$AO$33)-ROWS($AS$22:$AS$33)-ROWS($AW$22:$AW$33)),IFERROR(INDEX($BE$22:$BE$33, ROWS($BW$4:BW68)-ROWS($AK$22:$AK$33)-ROWS($AO$22:$AO$33)-ROWS($AS$22:$AS$33)-ROWS($AW$22:$AW$33)-ROWS($BA$22:$BA$33)),IFERROR(INDEX($BI$22:$BI$33, ROWS($BW$4:BW68)-ROWS($AK$22:$AK$33)-ROWS($AO$22:$AO$33)-ROWS($AS$22:$AS$33)-ROWS($AW$22:$AW$33)-ROWS($BA$22:$BA$33)-ROWS($BE$22:$BE$33)), "")))))))</f>
        <v/>
      </c>
      <c r="BX70" s="316" t="str">
        <f t="shared" ca="1" si="34"/>
        <v/>
      </c>
      <c r="BY70" s="413" t="str">
        <f t="shared" ca="1" si="35"/>
        <v/>
      </c>
      <c r="BZ70" s="412">
        <f ca="1">IF(OR(CA70="",CA70=0),"",MAX(BZ$5:BZ69)+1)</f>
        <v>11</v>
      </c>
      <c r="CA70" s="316" t="str">
        <f ca="1">IFERROR(INDEX($AJ$38:$AJ$49, ROWS($CA$4:CA68)), IFERROR(INDEX($AN$38:$AN$49, ROWS($CA$4:CA68)-ROWS($AJ$38:$AJ$49)), IFERROR(INDEX($AR$38:$AR$49, ROWS($CA$4:CA68)-ROWS($AJ$38:$AJ$49)-ROWS($AN$38:$AN$49)),IFERROR(INDEX($AV$38:$AV$49, ROWS($CA$4:CA68)-ROWS($AJ$38:$AJ$49)-ROWS($AN$38:$AN$49)-ROWS($AR$38:$AR$49)),IFERROR(INDEX($AZ$38:$AZ$49, ROWS($CA$4:CA68)-ROWS($AJ$38:$AJ$49)-ROWS($AN$38:$AN$49)-ROWS($AR$38:$AR$49)-ROWS($AV$38:$AV$49)),IFERROR(INDEX($BD$38:$BD$49, ROWS($CA$4:CA68)-ROWS($AJ$38:$AJ$49)-ROWS($AN$38:$AN$49)-ROWS($AR$38:$AR$49)-ROWS($AV$38:$AV$49)-ROWS($AZ$38:$AZ$49)),IFERROR(INDEX($BH$38:$BH$49, ROWS($CA$4:CA68)-ROWS($AJ$38:$AJ$49)-ROWS($AN$38:$AN$49)-ROWS($AR$38:$AR$49)-ROWS($AV$38:$AV$49)-ROWS($AZ$38:$AZ$49)-ROWS($BD$38:$BD$49)), "")))))))</f>
        <v>Investment 1</v>
      </c>
      <c r="CB70" s="316" t="str">
        <f t="shared" ca="1" si="36"/>
        <v/>
      </c>
      <c r="CC70" s="316">
        <f ca="1">IF(OR(CD70="",CD70=0),"",MAX(CC$5:CC69)+1)</f>
        <v>11</v>
      </c>
      <c r="CD70" s="316">
        <f ca="1">IFERROR(INDEX($AK$38:$AK$49, ROWS($CD$4:CD68)), IFERROR(INDEX($AO$38:$AO$49, ROWS($CD$4:CD68)-ROWS($AK$38:$AK$49)), IFERROR(INDEX($AS$38:$AS$49, ROWS($CD$4:CD68)-ROWS($AK$38:$AK$49)-ROWS($AO$38:$AO$49)),IFERROR(INDEX($AW$38:$AW$49, ROWS($CD$4:CD68)-ROWS($AK$38:$AK$49)-ROWS($AO$38:$AO$49)-ROWS($AS$38:$AS$49)),IFERROR(INDEX($BA$38:$BA$49, ROWS($CD$4:CD68)-ROWS($AK$38:$AK$49)-ROWS($AO$38:$AO$49)-ROWS($AS$38:$AS$49)-ROWS($AW$38:$AW$49)),IFERROR(INDEX($BE$38:$BE$49, ROWS($CD$4:CD68)-ROWS($AK$38:$AK$49)-ROWS($AO$38:$AO$49)-ROWS($AS$38:$AS$49)-ROWS($AW$38:$AW$49)-ROWS($BA$38:$BA$49)),IFERROR(INDEX($BI$38:$BI$49, ROWS($CD$4:CD68)-ROWS($AK$38:$AK$49)-ROWS($AO$38:$AO$49)-ROWS($AS$38:$AS$49)-ROWS($AW$38:$AW$49)-ROWS($BA$38:$BA$49)-ROWS($BE$38:$BE$49)), "")))))))</f>
        <v>200</v>
      </c>
      <c r="CE70" s="316" t="str">
        <f t="shared" ca="1" si="37"/>
        <v/>
      </c>
      <c r="CF70" s="413" t="str">
        <f t="shared" ca="1" si="38"/>
        <v/>
      </c>
      <c r="CG70" s="412" t="str">
        <f ca="1">IF(OR(CH70="",CH70=0),"",MAX(CG$5:CG69)+1)</f>
        <v/>
      </c>
      <c r="CH70" s="316" t="str">
        <f ca="1">IFERROR(INDEX($AJ$54:$AJ$65, ROWS($CH$4:CH68)), IFERROR(INDEX($AN$54:$AN$65, ROWS($CH$4:CH68)-ROWS($AJ$54:$AJ$65)), IFERROR(INDEX($AR$54:$AR$65, ROWS($CH$4:CH68)-ROWS($AJ$54:$AJ$65)-ROWS($AN$54:$AN$65)),IFERROR(INDEX($AV$54:$AV$65, ROWS($CH$4:CH68)-ROWS($AJ$54:$AJ$65)-ROWS($AN$54:$AN$65)-ROWS($AR$54:$AR$65)),IFERROR(INDEX($AZ$54:$AZ$65, ROWS($CH$4:CH68)-ROWS($AJ$54:$AJ$65)-ROWS($AN$54:$AN$65)-ROWS($AR$54:$AR$65)-ROWS($AV$54:$AV$65)),IFERROR(INDEX($BD$54:$BD$65, ROWS($CH$4:CH68)-ROWS($AJ$54:$AJ$65)-ROWS($AN$54:$AN$65)-ROWS($AR$54:$AR$65)-ROWS($AV$54:$AV$65)-ROWS($AZ$54:$AZ$65)),IFERROR(INDEX($BH$54:$BH$65, ROWS($CH$4:CH68)-ROWS($AJ$54:$AJ$65)-ROWS($AN$54:$AN$65)-ROWS($AR$54:$AR$65)-ROWS($AV$54:$AV$65)-ROWS($AZ$54:$AZ$65)-ROWS($BD$54:$BD$65)), "")))))))</f>
        <v/>
      </c>
      <c r="CI70" s="316" t="str">
        <f t="shared" ca="1" si="39"/>
        <v/>
      </c>
      <c r="CJ70" s="316" t="str">
        <f ca="1">IF(OR(CK70="",CK70=0),"",MAX(CJ$5:CJ69)+1)</f>
        <v/>
      </c>
      <c r="CK70" s="316" t="str">
        <f ca="1">IFERROR(INDEX($AK$54:$AK$65, ROWS($CK$4:CK68)), IFERROR(INDEX($AO$54:$AO$65, ROWS($CK$4:CK68)-ROWS($AK$54:$AK$65)), IFERROR(INDEX($AS$54:$AS$65, ROWS($CK$4:CK68)-ROWS($AK$54:$AK$65)-ROWS($AO$54:$AO$65)),IFERROR(INDEX($AW$54:$AW$65, ROWS($CK$4:CK68)-ROWS($AK$54:$AK$65)-ROWS($AO$54:$AO$65)-ROWS($AS$54:$AS$65)),IFERROR(INDEX($BA$54:$BA$65, ROWS($CK$4:CK68)-ROWS($AK$54:$AK$65)-ROWS($AO$54:$AO$65)-ROWS($AS$54:$AS$65)-ROWS($AW$54:$AW$65)),IFERROR(INDEX($BE$54:$BE$65, ROWS($CK$4:CK68)-ROWS($AK$54:$AK$65)-ROWS($AO$54:$AO$65)-ROWS($AS$54:$AS$65)-ROWS($AW$54:$AW$65)-ROWS($BA$54:$BA$65)),IFERROR(INDEX($BI$54:$BI$65, ROWS($CK$4:CK68)-ROWS($AK$54:$AK$65)-ROWS($AO$54:$AO$65)-ROWS($AS$54:$AS$65)-ROWS($AW$54:$AW$65)-ROWS($BA$54:$BA$65)-ROWS($BE$54:$BE$65)), "")))))))</f>
        <v/>
      </c>
      <c r="CL70" s="316" t="str">
        <f t="shared" ca="1" si="40"/>
        <v/>
      </c>
      <c r="CM70" s="413" t="str">
        <f t="shared" ca="1" si="41"/>
        <v/>
      </c>
      <c r="CN70" s="412" t="str">
        <f>IF(OR(CO70="",CO70=0),"",MAX(CN$5:CN69)+1)</f>
        <v/>
      </c>
      <c r="CO70" s="316">
        <f>IFERROR(INDEX($AJ$70:$AJ$81, ROWS($CO$4:CO68)), IFERROR(INDEX($AN$70:$AN$81, ROWS($CO$4:CO68)-ROWS($AJ$70:$AJ$81)), IFERROR(INDEX($AR$70:$AR$81, ROWS($CO$4:CO68)-ROWS($AJ$70:$AJ$81)-ROWS($AN$70:$AN$81)),IFERROR(INDEX($AV$70:$AV$81, ROWS($CO$4:CO68)-ROWS($AJ$70:$AJ$81)-ROWS($AN$70:$AN$81)-ROWS($AR$70:$AR$81)),IFERROR(INDEX($AZ$70:$AZ$81, ROWS($CO$4:CO68)-ROWS($AJ$70:$AJ$81)-ROWS($AN$70:$AN$81)-ROWS($AR$70:$AR$81)-ROWS($AV$70:$AV$81)),IFERROR(INDEX($BD$70:$BD$81, ROWS($CO$4:CO68)-ROWS($AJ$70:$AJ$81)-ROWS($AN$70:$AN$81)-ROWS($AR$70:$AR$81)-ROWS($AV$70:$AV$81)-ROWS($AZ$70:$AZ$81)),IFERROR(INDEX($BH$70:$BH$81, ROWS($CO$4:CO68)-ROWS($AJ$70:$AJ$81)-ROWS($AN$70:$AN$81)-ROWS($AR$70:$AR$81)-ROWS($AV$70:$AV$81)-ROWS($AZ$70:$AZ$81)-ROWS($BD$70:$BD$81)), "")))))))</f>
        <v>0</v>
      </c>
      <c r="CP70" s="316" t="str">
        <f t="shared" ca="1" si="42"/>
        <v/>
      </c>
      <c r="CQ70" s="316" t="str">
        <f>IF(OR(CR70="",CR70=0),"",MAX(CQ$5:CQ69)+1)</f>
        <v/>
      </c>
      <c r="CR70" s="316">
        <f>IFERROR(INDEX($AK$70:$AK$81, ROWS($CR$4:CR68)), IFERROR(INDEX($AO$70:$AO$81, ROWS($CR$4:CR68)-ROWS($AK$70:$AK$81)), IFERROR(INDEX($AS$70:$AS$81, ROWS($CR$4:CR68)-ROWS($AK$70:$AK$81)-ROWS($AO$70:$AO$81)),IFERROR(INDEX($AW$70:$AW$81, ROWS($CR$4:CR68)-ROWS($AK$70:$AK$81)-ROWS($AO$70:$AO$81)-ROWS($AS$70:$AS$81)),IFERROR(INDEX($BA$70:$BA$81, ROWS($CR$4:CR68)-ROWS($AK$70:$AK$81)-ROWS($AO$70:$AO$81)-ROWS($AS$70:$AS$81)-ROWS($AW$70:$AW$81)),IFERROR(INDEX($BE$70:$BE$81, ROWS($CR$4:CR68)-ROWS($AK$70:$AK$81)-ROWS($AO$70:$AO$81)-ROWS($AS$70:$AS$81)-ROWS($AW$70:$AW$81)-ROWS($BA$70:$BA$81)),IFERROR(INDEX($BI$70:$BI$81, ROWS($CR$4:CR68)-ROWS($AK$70:$AK$81)-ROWS($AO$70:$AO$81)-ROWS($AS$70:$AS$81)-ROWS($AW$70:$AW$81)-ROWS($BA$70:$BA$81)-ROWS($BE$70:$BE$81)), "")))))))</f>
        <v>0</v>
      </c>
      <c r="CS70" s="316" t="str">
        <f t="shared" ca="1" si="43"/>
        <v/>
      </c>
      <c r="CT70" s="413" t="str">
        <f t="shared" ca="1" si="44"/>
        <v/>
      </c>
      <c r="CU70" s="412" t="str">
        <f>IF(OR(CV70="",CV70=0),"",MAX(CU$5:CU69)+1)</f>
        <v/>
      </c>
      <c r="CV70" s="316" t="str">
        <f>IFERROR(INDEX($AJ$86:$AJ$97, ROWS($CV$4:CV68)), IFERROR(INDEX($AN$86:$AN$97, ROWS($CV$4:CV68)-ROWS($AJ$86:$AJ$97)), ""))</f>
        <v/>
      </c>
      <c r="CW70" s="316" t="str">
        <f t="shared" si="45"/>
        <v/>
      </c>
      <c r="CX70" s="316" t="str">
        <f>IF(OR(CY70="",CY70=0),"",MAX(CX$5:CX69)+1)</f>
        <v/>
      </c>
      <c r="CY70" s="316" t="str">
        <f>IFERROR(INDEX($AK$86:$AK$97, ROWS($CY$4:CY68)), IFERROR(INDEX($AO$86:$AO$97, ROWS($CY$4:CY68)-ROWS($AK$86:$AK$97)), ""))</f>
        <v/>
      </c>
      <c r="CZ70" s="316" t="str">
        <f t="shared" si="46"/>
        <v/>
      </c>
      <c r="DA70" s="413" t="str">
        <f t="shared" si="47"/>
        <v/>
      </c>
      <c r="DC70" s="438">
        <f ca="1">IF(OR(DD70="",DD70=0),"",MAX(DC$65:DC69)+1)</f>
        <v>4</v>
      </c>
      <c r="DD70" s="434" t="str">
        <f t="shared" ca="1" si="166"/>
        <v>Car 2 Gas</v>
      </c>
      <c r="DE70" s="413">
        <f t="shared" ca="1" si="167"/>
        <v>80</v>
      </c>
      <c r="DF70" s="431" t="str">
        <f ca="1">IF(OR(DG70="",DG70=0),"",MAX(DF$65:DF69)+1)</f>
        <v/>
      </c>
      <c r="DG70" s="412" t="str">
        <f t="shared" ca="1" si="168"/>
        <v/>
      </c>
      <c r="DH70" s="413" t="str">
        <f t="shared" ca="1" si="169"/>
        <v/>
      </c>
      <c r="DI70" s="412" t="str">
        <f t="shared" ca="1" si="170"/>
        <v>Credit Card 1</v>
      </c>
      <c r="DJ70" s="413">
        <f t="shared" ca="1" si="171"/>
        <v>50</v>
      </c>
      <c r="DK70" s="412" t="str">
        <f t="shared" ca="1" si="172"/>
        <v/>
      </c>
      <c r="DL70" s="413" t="str">
        <f t="shared" ca="1" si="173"/>
        <v/>
      </c>
      <c r="DM70" s="292"/>
      <c r="DN70" s="425" t="str">
        <f ca="1">IF(DI78="","",CONCATENATE(DI78," - ",DJ78))</f>
        <v/>
      </c>
      <c r="DO70" s="295" t="str">
        <f ca="1">IF(DI79="","",CONCATENATE(DI79," - ",DJ79))</f>
        <v/>
      </c>
      <c r="DP70" s="295" t="str">
        <f ca="1">IF(DI80="","",CONCATENATE(DI80," - ",DJ80))</f>
        <v/>
      </c>
      <c r="DQ70" s="425" t="str">
        <f ca="1">IF(DK78="","",CONCATENATE(DK78," - ",DL78))</f>
        <v/>
      </c>
      <c r="DR70" s="295" t="str">
        <f ca="1">IF(DK79="","",CONCATENATE(DK79," - ",DL79))</f>
        <v/>
      </c>
      <c r="DS70" s="426" t="str">
        <f ca="1">IF(DK80="","",CONCATENATE(DK80," - ",DL80))</f>
        <v/>
      </c>
    </row>
    <row r="71" spans="16:123" ht="15.75" thickBot="1" x14ac:dyDescent="0.35">
      <c r="AB71" s="395" t="str">
        <f ca="1">IFERROR(MATCH($AB$59,OFFSET(Year!$BI$123:$BI$174,AB70,,1000),0)+AB70,"")</f>
        <v/>
      </c>
      <c r="AC71" s="404" t="str">
        <f ca="1">IFERROR(INDEX(Year!$BL$123:$BL$174,AB71),"")</f>
        <v/>
      </c>
      <c r="AD71" s="405" t="str">
        <f ca="1">IFERROR(INDEX(Year!$BJ$123:$BJ$174,AB71),"")</f>
        <v/>
      </c>
      <c r="AE71" s="406" t="str">
        <f ca="1">IFERROR(INDEX(Year!$BK$123:$BK$174,AB71),"")</f>
        <v/>
      </c>
      <c r="AF71" s="407" t="str">
        <f ca="1">IFERROR(INDEX(Year!$BI$123:$BI$174,AB71),"")</f>
        <v/>
      </c>
      <c r="AI71" s="304">
        <f t="shared" ref="AI71:AI81" ca="1" si="183">IFERROR(MATCH($AI$68,OFFSET($AC$1,AI70,,1000),0)+AI70,"")</f>
        <v>135</v>
      </c>
      <c r="AJ71" s="305" t="str">
        <f t="shared" ca="1" si="174"/>
        <v>Groceries</v>
      </c>
      <c r="AK71" s="306">
        <f t="shared" ca="1" si="175"/>
        <v>125</v>
      </c>
      <c r="AL71" s="307" t="str">
        <f t="shared" ca="1" si="176"/>
        <v>Liquid Bills</v>
      </c>
      <c r="AM71" s="304">
        <f t="shared" ref="AM71:AM81" ca="1" si="184">IFERROR(MATCH($AM$68,OFFSET($AC$1,AM70,,1000),0)+AM70,"")</f>
        <v>66</v>
      </c>
      <c r="AN71" s="305" t="str">
        <f t="shared" ca="1" si="177"/>
        <v>Paycheck 2</v>
      </c>
      <c r="AO71" s="306">
        <f t="shared" ca="1" si="178"/>
        <v>400</v>
      </c>
      <c r="AP71" s="307" t="str">
        <f t="shared" ca="1" si="179"/>
        <v>Income</v>
      </c>
      <c r="AQ71" s="304" t="str">
        <f t="shared" ref="AQ71:AQ81" ca="1" si="185">IFERROR(MATCH($AQ$68,OFFSET($AC$1,AQ70,,1000),0)+AQ70,"")</f>
        <v/>
      </c>
      <c r="AR71" s="305" t="str">
        <f t="shared" ca="1" si="180"/>
        <v/>
      </c>
      <c r="AS71" s="306" t="str">
        <f t="shared" ca="1" si="181"/>
        <v/>
      </c>
      <c r="AT71" s="307" t="str">
        <f t="shared" ca="1" si="182"/>
        <v/>
      </c>
      <c r="AU71" s="304"/>
      <c r="AV71" s="305"/>
      <c r="AW71" s="306"/>
      <c r="AX71" s="307"/>
      <c r="AY71" s="304"/>
      <c r="AZ71" s="305"/>
      <c r="BA71" s="306"/>
      <c r="BB71" s="307"/>
      <c r="BC71" s="304"/>
      <c r="BD71" s="305"/>
      <c r="BE71" s="306"/>
      <c r="BF71" s="307"/>
      <c r="BG71" s="304"/>
      <c r="BH71" s="305"/>
      <c r="BI71" s="306"/>
      <c r="BJ71" s="307"/>
      <c r="BL71" s="412" t="str">
        <f ca="1">IF(OR(BM71="",BM71=0),"",MAX(BL$5:BL70)+1)</f>
        <v/>
      </c>
      <c r="BM71" s="316" t="str">
        <f ca="1">IFERROR(INDEX($AJ$6:$AJ$17, ROWS(BM$4:$BM69)), IFERROR(INDEX($AN$6:$AN$17, ROWS(BM$4:$BM69)-ROWS($AJ$6:$AJ$17)), IFERROR(INDEX($AR$6:$AR$17, ROWS(BM$4:$BM69)-ROWS($AJ$6:$AJ$17)-ROWS($AN$6:$AN$17)),IFERROR(INDEX($AV$6:$AV$17, ROWS(BM$4:$BM69)-ROWS($AJ$6:$AJ$17)-ROWS($AN$6:$AN$17)-ROWS($AR$6:$AR$17)),IFERROR(INDEX($AZ$6:$AZ$17, ROWS(BM$4:$BM69)-ROWS($AJ$6:$AJ$17)-ROWS($AN$6:$AN$17)-ROWS($AR$6:$AR$17)-ROWS($AV$6:$AV$17)),IFERROR(INDEX($BD$6:$BD$17, ROWS(BM$4:$BM69)-ROWS($AJ$6:$AJ$17)-ROWS($AN$6:$AN$17)-ROWS($AR$6:$AR$17)-ROWS($AV$6:$AV$17)-ROWS($AZ$6:$AZ$17)),IFERROR(INDEX($BH$6:$BH$17, ROWS(BM$4:$BM69)-ROWS($AJ$6:$AJ$17)-ROWS($AN$6:$AN$17)-ROWS($AR$6:$AR$17)-ROWS($AV$6:$AV$17)-ROWS($AZ$6:$AZ$17)-ROWS($BD$6:$BD$17)), "")))))))</f>
        <v/>
      </c>
      <c r="BN71" s="316" t="str">
        <f t="shared" ref="BN71:BN90" ca="1" si="186">IFERROR(INDEX($BM$6:$BM$90,MATCH(ROW()-ROW($BN$5),$BL$6:$BL$90,0)),"")</f>
        <v/>
      </c>
      <c r="BO71" s="316" t="str">
        <f ca="1">IF(OR(BP71="",BP71=0),"",MAX(BO$5:BO70)+1)</f>
        <v/>
      </c>
      <c r="BP71" s="316" t="str">
        <f ca="1">IFERROR(INDEX($AK$6:$AK$17, ROWS($BP$4:BP69)), IFERROR(INDEX($AO$6:$AO$17, ROWS($BP$4:BP69)-ROWS($AK$6:$AK$17)), IFERROR(INDEX($AS$6:$AS$17, ROWS($BP$4:BP69)-ROWS($AK$6:$AK$17)-ROWS($AO$6:$AO$17)),IFERROR(INDEX($AW$6:$AW$17, ROWS($BP$4:BP69)-ROWS($AK$6:$AK$17)-ROWS($AO$6:$AO$17)-ROWS($AS$6:$AS$17)),IFERROR(INDEX($BA$6:$BA$17, ROWS($BP$4:BP69)-ROWS($AK$6:$AK$17)-ROWS($AO$6:$AO$17)-ROWS($AS$6:$AS$17)-ROWS($AW$6:$AW$17)),IFERROR(INDEX($BE$6:$BE$17, ROWS($BP$4:BP69)-ROWS($AK$6:$AK$17)-ROWS($AO$6:$AO$17)-ROWS($AS$6:$AS$17)-ROWS($AW$6:$AW$17)-ROWS($BA$6:$BA$17)),IFERROR(INDEX($BI$6:$BI$17, ROWS($BP$4:BP69)-ROWS($AK$6:$AK$17)-ROWS($AO$6:$AO$17)-ROWS($AS$6:$AS$17)-ROWS($AW$6:$AW$17)-ROWS($BA$6:$BA$17)-ROWS($BE$6:$BE$17)), "")))))))</f>
        <v/>
      </c>
      <c r="BQ71" s="316" t="str">
        <f t="shared" ref="BQ71:BQ90" ca="1" si="187">IFERROR(INDEX($BP$6:$BP$90,MATCH(ROW()-ROW($BQ$5),$BO$6:$BO$90,0)),"")</f>
        <v/>
      </c>
      <c r="BR71" s="413" t="str">
        <f t="shared" ref="BR71:BR90" ca="1" si="188">IF(INDEX($AB$3:$AF$156,MATCH(BN71,$AD$3:$AD$156,0),5)="Income",INDEX($AB$3:$AF$156,MATCH(BN71,$AD$3:$AD$156,0),5),"")</f>
        <v/>
      </c>
      <c r="BS71" s="412" t="str">
        <f ca="1">IF(OR(BT71="",BT71=0),"",MAX(BS$5:BS70)+1)</f>
        <v/>
      </c>
      <c r="BT71" s="316" t="str">
        <f ca="1">IFERROR(INDEX($AJ$22:$AJ$33, ROWS($BT$4:BT69)), IFERROR(INDEX($AN$22:$AN$33, ROWS($BT$4:BT69)-ROWS($AJ$22:$AJ$33)), IFERROR(INDEX($AR$22:$AR$33, ROWS($BT$4:BT69)-ROWS($AJ$22:$AJ$33)-ROWS($AN$22:$AN$33)),IFERROR(INDEX($AV$22:$AV$33, ROWS($BT$4:BT69)-ROWS($AJ$22:$AJ$33)-ROWS($AN$22:$AN$33)-ROWS($AR$22:$AR$33)),IFERROR(INDEX($AZ$22:$AZ$33, ROWS($BT$4:BT69)-ROWS($AJ$22:$AJ$33)-ROWS($AN$22:$AN$33)-ROWS($AR$22:$AR$33)-ROWS($AV$22:$AV$33)),IFERROR(INDEX($BD$22:$BD$33, ROWS($BT$4:BT69)-ROWS($AJ$22:$AJ$33)-ROWS($AN$22:$AN$33)-ROWS($AR$22:$AR$33)-ROWS($AV$22:$AV$33)-ROWS($AZ$22:$AZ$33)),IFERROR(INDEX($BH$22:$BH$33, ROWS($BT$4:BT69)-ROWS($AJ$22:$AJ$33)-ROWS($AN$22:$AN$33)-ROWS($AR$22:$AR$33)-ROWS($AV$22:$AV$33)-ROWS($AZ$22:$AZ$33)-ROWS($BD$22:$BD$33)), "")))))))</f>
        <v/>
      </c>
      <c r="BU71" s="316" t="str">
        <f t="shared" ref="BU71:BU90" ca="1" si="189">IFERROR(INDEX($BT$6:$BT$90,MATCH(ROW()-ROW($BU$5),$BS$6:$BS$90,0)),"")</f>
        <v/>
      </c>
      <c r="BV71" s="316" t="str">
        <f ca="1">IF(OR(BW71="",BW71=0),"",MAX(BV$5:BV70)+1)</f>
        <v/>
      </c>
      <c r="BW71" s="316" t="str">
        <f ca="1">IFERROR(INDEX($AK$22:$AK$33, ROWS($BW$4:BW69)), IFERROR(INDEX($AO$22:$AO$33, ROWS($BW$4:BW69)-ROWS($AK$22:$AK$33)), IFERROR(INDEX($AS$22:$AS$33, ROWS($BW$4:BW69)-ROWS($AK$22:$AK$33)-ROWS($AO$22:$AO$33)),IFERROR(INDEX($AW$22:$AW$33, ROWS($BW$4:BW69)-ROWS($AK$22:$AK$33)-ROWS($AO$22:$AO$33)-ROWS($AS$22:$AS$33)),IFERROR(INDEX($BA$22:$BA$33, ROWS($BW$4:BW69)-ROWS($AK$22:$AK$33)-ROWS($AO$22:$AO$33)-ROWS($AS$22:$AS$33)-ROWS($AW$22:$AW$33)),IFERROR(INDEX($BE$22:$BE$33, ROWS($BW$4:BW69)-ROWS($AK$22:$AK$33)-ROWS($AO$22:$AO$33)-ROWS($AS$22:$AS$33)-ROWS($AW$22:$AW$33)-ROWS($BA$22:$BA$33)),IFERROR(INDEX($BI$22:$BI$33, ROWS($BW$4:BW69)-ROWS($AK$22:$AK$33)-ROWS($AO$22:$AO$33)-ROWS($AS$22:$AS$33)-ROWS($AW$22:$AW$33)-ROWS($BA$22:$BA$33)-ROWS($BE$22:$BE$33)), "")))))))</f>
        <v/>
      </c>
      <c r="BX71" s="316" t="str">
        <f t="shared" ref="BX71:BX90" ca="1" si="190">IFERROR(INDEX($BW$6:$BW$90,MATCH(ROW()-ROW($BX$5),$BV$6:$BV$90,0)),"")</f>
        <v/>
      </c>
      <c r="BY71" s="413" t="str">
        <f t="shared" ref="BY71:BY90" ca="1" si="191">IF(INDEX($AB$3:$AF$156,MATCH(BU71,$AD$3:$AD$156,0),5)="Income",INDEX($AB$3:$AF$156,MATCH(BU71,$AD$3:$AD$156,0),5),"")</f>
        <v/>
      </c>
      <c r="BZ71" s="412" t="str">
        <f ca="1">IF(OR(CA71="",CA71=0),"",MAX(BZ$5:BZ70)+1)</f>
        <v/>
      </c>
      <c r="CA71" s="316" t="str">
        <f ca="1">IFERROR(INDEX($AJ$38:$AJ$49, ROWS($CA$4:CA69)), IFERROR(INDEX($AN$38:$AN$49, ROWS($CA$4:CA69)-ROWS($AJ$38:$AJ$49)), IFERROR(INDEX($AR$38:$AR$49, ROWS($CA$4:CA69)-ROWS($AJ$38:$AJ$49)-ROWS($AN$38:$AN$49)),IFERROR(INDEX($AV$38:$AV$49, ROWS($CA$4:CA69)-ROWS($AJ$38:$AJ$49)-ROWS($AN$38:$AN$49)-ROWS($AR$38:$AR$49)),IFERROR(INDEX($AZ$38:$AZ$49, ROWS($CA$4:CA69)-ROWS($AJ$38:$AJ$49)-ROWS($AN$38:$AN$49)-ROWS($AR$38:$AR$49)-ROWS($AV$38:$AV$49)),IFERROR(INDEX($BD$38:$BD$49, ROWS($CA$4:CA69)-ROWS($AJ$38:$AJ$49)-ROWS($AN$38:$AN$49)-ROWS($AR$38:$AR$49)-ROWS($AV$38:$AV$49)-ROWS($AZ$38:$AZ$49)),IFERROR(INDEX($BH$38:$BH$49, ROWS($CA$4:CA69)-ROWS($AJ$38:$AJ$49)-ROWS($AN$38:$AN$49)-ROWS($AR$38:$AR$49)-ROWS($AV$38:$AV$49)-ROWS($AZ$38:$AZ$49)-ROWS($BD$38:$BD$49)), "")))))))</f>
        <v/>
      </c>
      <c r="CB71" s="316" t="str">
        <f t="shared" ref="CB71:CB90" ca="1" si="192">IFERROR(INDEX($CA$6:$CA$90,MATCH(ROW()-ROW($CB$5),$BZ$6:$BZ$90,0)),"")</f>
        <v/>
      </c>
      <c r="CC71" s="316" t="str">
        <f ca="1">IF(OR(CD71="",CD71=0),"",MAX(CC$5:CC70)+1)</f>
        <v/>
      </c>
      <c r="CD71" s="316" t="str">
        <f ca="1">IFERROR(INDEX($AK$38:$AK$49, ROWS($CD$4:CD69)), IFERROR(INDEX($AO$38:$AO$49, ROWS($CD$4:CD69)-ROWS($AK$38:$AK$49)), IFERROR(INDEX($AS$38:$AS$49, ROWS($CD$4:CD69)-ROWS($AK$38:$AK$49)-ROWS($AO$38:$AO$49)),IFERROR(INDEX($AW$38:$AW$49, ROWS($CD$4:CD69)-ROWS($AK$38:$AK$49)-ROWS($AO$38:$AO$49)-ROWS($AS$38:$AS$49)),IFERROR(INDEX($BA$38:$BA$49, ROWS($CD$4:CD69)-ROWS($AK$38:$AK$49)-ROWS($AO$38:$AO$49)-ROWS($AS$38:$AS$49)-ROWS($AW$38:$AW$49)),IFERROR(INDEX($BE$38:$BE$49, ROWS($CD$4:CD69)-ROWS($AK$38:$AK$49)-ROWS($AO$38:$AO$49)-ROWS($AS$38:$AS$49)-ROWS($AW$38:$AW$49)-ROWS($BA$38:$BA$49)),IFERROR(INDEX($BI$38:$BI$49, ROWS($CD$4:CD69)-ROWS($AK$38:$AK$49)-ROWS($AO$38:$AO$49)-ROWS($AS$38:$AS$49)-ROWS($AW$38:$AW$49)-ROWS($BA$38:$BA$49)-ROWS($BE$38:$BE$49)), "")))))))</f>
        <v/>
      </c>
      <c r="CE71" s="316" t="str">
        <f t="shared" ref="CE71:CE90" ca="1" si="193">IFERROR(INDEX($CD$6:$CD$90,MATCH(ROW()-ROW($CE$5),$CC$6:$CC$90,0)),"")</f>
        <v/>
      </c>
      <c r="CF71" s="413" t="str">
        <f t="shared" ref="CF71:CF90" ca="1" si="194">IF(INDEX($AB$3:$AF$156,MATCH(CB71,$AD$3:$AD$156,0),5)="Income",INDEX($AB$3:$AF$156,MATCH(CB71,$AD$3:$AD$156,0),5),"")</f>
        <v/>
      </c>
      <c r="CG71" s="412" t="str">
        <f ca="1">IF(OR(CH71="",CH71=0),"",MAX(CG$5:CG70)+1)</f>
        <v/>
      </c>
      <c r="CH71" s="316" t="str">
        <f ca="1">IFERROR(INDEX($AJ$54:$AJ$65, ROWS($CH$4:CH69)), IFERROR(INDEX($AN$54:$AN$65, ROWS($CH$4:CH69)-ROWS($AJ$54:$AJ$65)), IFERROR(INDEX($AR$54:$AR$65, ROWS($CH$4:CH69)-ROWS($AJ$54:$AJ$65)-ROWS($AN$54:$AN$65)),IFERROR(INDEX($AV$54:$AV$65, ROWS($CH$4:CH69)-ROWS($AJ$54:$AJ$65)-ROWS($AN$54:$AN$65)-ROWS($AR$54:$AR$65)),IFERROR(INDEX($AZ$54:$AZ$65, ROWS($CH$4:CH69)-ROWS($AJ$54:$AJ$65)-ROWS($AN$54:$AN$65)-ROWS($AR$54:$AR$65)-ROWS($AV$54:$AV$65)),IFERROR(INDEX($BD$54:$BD$65, ROWS($CH$4:CH69)-ROWS($AJ$54:$AJ$65)-ROWS($AN$54:$AN$65)-ROWS($AR$54:$AR$65)-ROWS($AV$54:$AV$65)-ROWS($AZ$54:$AZ$65)),IFERROR(INDEX($BH$54:$BH$65, ROWS($CH$4:CH69)-ROWS($AJ$54:$AJ$65)-ROWS($AN$54:$AN$65)-ROWS($AR$54:$AR$65)-ROWS($AV$54:$AV$65)-ROWS($AZ$54:$AZ$65)-ROWS($BD$54:$BD$65)), "")))))))</f>
        <v/>
      </c>
      <c r="CI71" s="316" t="str">
        <f t="shared" ref="CI71:CI90" ca="1" si="195">IFERROR(INDEX($CH$6:$CH$90,MATCH(ROW()-ROW($CI$5),$CG$6:$CG$90,0)),"")</f>
        <v/>
      </c>
      <c r="CJ71" s="316" t="str">
        <f ca="1">IF(OR(CK71="",CK71=0),"",MAX(CJ$5:CJ70)+1)</f>
        <v/>
      </c>
      <c r="CK71" s="316" t="str">
        <f ca="1">IFERROR(INDEX($AK$54:$AK$65, ROWS($CK$4:CK69)), IFERROR(INDEX($AO$54:$AO$65, ROWS($CK$4:CK69)-ROWS($AK$54:$AK$65)), IFERROR(INDEX($AS$54:$AS$65, ROWS($CK$4:CK69)-ROWS($AK$54:$AK$65)-ROWS($AO$54:$AO$65)),IFERROR(INDEX($AW$54:$AW$65, ROWS($CK$4:CK69)-ROWS($AK$54:$AK$65)-ROWS($AO$54:$AO$65)-ROWS($AS$54:$AS$65)),IFERROR(INDEX($BA$54:$BA$65, ROWS($CK$4:CK69)-ROWS($AK$54:$AK$65)-ROWS($AO$54:$AO$65)-ROWS($AS$54:$AS$65)-ROWS($AW$54:$AW$65)),IFERROR(INDEX($BE$54:$BE$65, ROWS($CK$4:CK69)-ROWS($AK$54:$AK$65)-ROWS($AO$54:$AO$65)-ROWS($AS$54:$AS$65)-ROWS($AW$54:$AW$65)-ROWS($BA$54:$BA$65)),IFERROR(INDEX($BI$54:$BI$65, ROWS($CK$4:CK69)-ROWS($AK$54:$AK$65)-ROWS($AO$54:$AO$65)-ROWS($AS$54:$AS$65)-ROWS($AW$54:$AW$65)-ROWS($BA$54:$BA$65)-ROWS($BE$54:$BE$65)), "")))))))</f>
        <v/>
      </c>
      <c r="CL71" s="316" t="str">
        <f t="shared" ref="CL71:CL90" ca="1" si="196">IFERROR(INDEX($CK$6:$CK$90,MATCH(ROW()-ROW($CL$5),$CJ$6:$CJ$90,0)),"")</f>
        <v/>
      </c>
      <c r="CM71" s="413" t="str">
        <f t="shared" ref="CM71:CM90" ca="1" si="197">IF(INDEX($AB$3:$AF$156,MATCH(CI71,$AD$3:$AD$156,0),5)="Income",INDEX($AB$3:$AF$156,MATCH(CI71,$AD$3:$AD$156,0),5),"")</f>
        <v/>
      </c>
      <c r="CN71" s="412" t="str">
        <f>IF(OR(CO71="",CO71=0),"",MAX(CN$5:CN70)+1)</f>
        <v/>
      </c>
      <c r="CO71" s="316">
        <f>IFERROR(INDEX($AJ$70:$AJ$81, ROWS($CO$4:CO69)), IFERROR(INDEX($AN$70:$AN$81, ROWS($CO$4:CO69)-ROWS($AJ$70:$AJ$81)), IFERROR(INDEX($AR$70:$AR$81, ROWS($CO$4:CO69)-ROWS($AJ$70:$AJ$81)-ROWS($AN$70:$AN$81)),IFERROR(INDEX($AV$70:$AV$81, ROWS($CO$4:CO69)-ROWS($AJ$70:$AJ$81)-ROWS($AN$70:$AN$81)-ROWS($AR$70:$AR$81)),IFERROR(INDEX($AZ$70:$AZ$81, ROWS($CO$4:CO69)-ROWS($AJ$70:$AJ$81)-ROWS($AN$70:$AN$81)-ROWS($AR$70:$AR$81)-ROWS($AV$70:$AV$81)),IFERROR(INDEX($BD$70:$BD$81, ROWS($CO$4:CO69)-ROWS($AJ$70:$AJ$81)-ROWS($AN$70:$AN$81)-ROWS($AR$70:$AR$81)-ROWS($AV$70:$AV$81)-ROWS($AZ$70:$AZ$81)),IFERROR(INDEX($BH$70:$BH$81, ROWS($CO$4:CO69)-ROWS($AJ$70:$AJ$81)-ROWS($AN$70:$AN$81)-ROWS($AR$70:$AR$81)-ROWS($AV$70:$AV$81)-ROWS($AZ$70:$AZ$81)-ROWS($BD$70:$BD$81)), "")))))))</f>
        <v>0</v>
      </c>
      <c r="CP71" s="316" t="str">
        <f t="shared" ref="CP71:CP90" ca="1" si="198">IFERROR(INDEX($CO$6:$CO$90,MATCH(ROW()-ROW($CP$5),$CN$6:$CN$90,0)),"")</f>
        <v/>
      </c>
      <c r="CQ71" s="316" t="str">
        <f>IF(OR(CR71="",CR71=0),"",MAX(CQ$5:CQ70)+1)</f>
        <v/>
      </c>
      <c r="CR71" s="316">
        <f>IFERROR(INDEX($AK$70:$AK$81, ROWS($CR$4:CR69)), IFERROR(INDEX($AO$70:$AO$81, ROWS($CR$4:CR69)-ROWS($AK$70:$AK$81)), IFERROR(INDEX($AS$70:$AS$81, ROWS($CR$4:CR69)-ROWS($AK$70:$AK$81)-ROWS($AO$70:$AO$81)),IFERROR(INDEX($AW$70:$AW$81, ROWS($CR$4:CR69)-ROWS($AK$70:$AK$81)-ROWS($AO$70:$AO$81)-ROWS($AS$70:$AS$81)),IFERROR(INDEX($BA$70:$BA$81, ROWS($CR$4:CR69)-ROWS($AK$70:$AK$81)-ROWS($AO$70:$AO$81)-ROWS($AS$70:$AS$81)-ROWS($AW$70:$AW$81)),IFERROR(INDEX($BE$70:$BE$81, ROWS($CR$4:CR69)-ROWS($AK$70:$AK$81)-ROWS($AO$70:$AO$81)-ROWS($AS$70:$AS$81)-ROWS($AW$70:$AW$81)-ROWS($BA$70:$BA$81)),IFERROR(INDEX($BI$70:$BI$81, ROWS($CR$4:CR69)-ROWS($AK$70:$AK$81)-ROWS($AO$70:$AO$81)-ROWS($AS$70:$AS$81)-ROWS($AW$70:$AW$81)-ROWS($BA$70:$BA$81)-ROWS($BE$70:$BE$81)), "")))))))</f>
        <v>0</v>
      </c>
      <c r="CS71" s="316" t="str">
        <f t="shared" ref="CS71:CS90" ca="1" si="199">IFERROR(INDEX($CR$6:$CR$90,MATCH(ROW()-ROW($CS$5),$CQ$6:$CQ$90,0)),"")</f>
        <v/>
      </c>
      <c r="CT71" s="413" t="str">
        <f t="shared" ref="CT71:CT90" ca="1" si="200">IF(INDEX($AB$3:$AF$156,MATCH(CP71,$AD$3:$AD$156,0),5)="Income",INDEX($AB$3:$AF$156,MATCH(CP71,$AD$3:$AD$156,0),5),"")</f>
        <v/>
      </c>
      <c r="CU71" s="412" t="str">
        <f>IF(OR(CV71="",CV71=0),"",MAX(CU$5:CU70)+1)</f>
        <v/>
      </c>
      <c r="CV71" s="316" t="str">
        <f>IFERROR(INDEX($AJ$86:$AJ$97, ROWS($CV$4:CV69)), IFERROR(INDEX($AN$86:$AN$97, ROWS($CV$4:CV69)-ROWS($AJ$86:$AJ$97)), ""))</f>
        <v/>
      </c>
      <c r="CW71" s="316" t="str">
        <f t="shared" ref="CW71:CW90" si="201">IFERROR(INDEX($CV$6:$CV$90,MATCH(ROW()-ROW($CW$5),$CU$6:$CU$90,0)),"")</f>
        <v/>
      </c>
      <c r="CX71" s="316" t="str">
        <f>IF(OR(CY71="",CY71=0),"",MAX(CX$5:CX70)+1)</f>
        <v/>
      </c>
      <c r="CY71" s="316" t="str">
        <f>IFERROR(INDEX($AK$86:$AK$97, ROWS($CY$4:CY69)), IFERROR(INDEX($AO$86:$AO$97, ROWS($CY$4:CY69)-ROWS($AK$86:$AK$97)), ""))</f>
        <v/>
      </c>
      <c r="CZ71" s="316" t="str">
        <f t="shared" ref="CZ71:CZ90" si="202">IFERROR(INDEX($CY$6:$CY$90,MATCH(ROW()-ROW($CZ$5),$CX$6:$CX$90,0)),"")</f>
        <v/>
      </c>
      <c r="DA71" s="413" t="str">
        <f t="shared" ref="DA71:DA90" si="203">IF(INDEX($AB$3:$AF$156,MATCH(CW71,$AD$3:$AD$156,0),5)="Income",INDEX($AB$3:$AF$156,MATCH(CW71,$AD$3:$AD$156,0),5),"")</f>
        <v/>
      </c>
      <c r="DC71" s="438" t="str">
        <f ca="1">IF(OR(DD71="",DD71=0),"",MAX(DC$65:DC70)+1)</f>
        <v/>
      </c>
      <c r="DD71" s="434" t="str">
        <f t="shared" ca="1" si="166"/>
        <v/>
      </c>
      <c r="DE71" s="413" t="str">
        <f t="shared" ca="1" si="167"/>
        <v/>
      </c>
      <c r="DF71" s="431">
        <f ca="1">IF(OR(DG71="",DG71=0),"",MAX(DF$65:DF70)+1)</f>
        <v>2</v>
      </c>
      <c r="DG71" s="412" t="str">
        <f t="shared" ca="1" si="168"/>
        <v>Paycheck 3</v>
      </c>
      <c r="DH71" s="413">
        <f t="shared" ca="1" si="169"/>
        <v>700</v>
      </c>
      <c r="DI71" s="412" t="str">
        <f t="shared" ca="1" si="170"/>
        <v>Car 1 Gas</v>
      </c>
      <c r="DJ71" s="413">
        <f t="shared" ca="1" si="171"/>
        <v>50</v>
      </c>
      <c r="DK71" s="412" t="str">
        <f t="shared" ca="1" si="172"/>
        <v/>
      </c>
      <c r="DL71" s="413" t="str">
        <f t="shared" ca="1" si="173"/>
        <v/>
      </c>
      <c r="DM71" s="292"/>
      <c r="DN71" s="427" t="str">
        <f ca="1">IF(DI81="","",CONCATENATE(DI81," - ",DJ81))</f>
        <v/>
      </c>
      <c r="DO71" s="428" t="str">
        <f ca="1">IF(DI82="","",CONCATENATE(DI82," - ",DJ82))</f>
        <v/>
      </c>
      <c r="DP71" s="428" t="str">
        <f ca="1">IF(DI83="","",CONCATENATE(DI83," - ",DJ83))</f>
        <v/>
      </c>
      <c r="DQ71" s="427" t="str">
        <f ca="1">IF(DK81="","",CONCATENATE(DK81," - ",DL81))</f>
        <v/>
      </c>
      <c r="DR71" s="428" t="str">
        <f ca="1">IF(DK82="","",CONCATENATE(DK82," - ",DL82))</f>
        <v/>
      </c>
      <c r="DS71" s="429" t="str">
        <f ca="1">IF(DK83="","",CONCATENATE(DK83," - ",DL83))</f>
        <v/>
      </c>
    </row>
    <row r="72" spans="16:123" ht="15.75" thickBot="1" x14ac:dyDescent="0.35">
      <c r="AB72" s="395" t="str">
        <f ca="1">IFERROR(MATCH($AB$59,OFFSET(Year!$BI$123:$BI$174,AB71,,1000),0)+AB71,"")</f>
        <v/>
      </c>
      <c r="AC72" s="404" t="str">
        <f ca="1">IFERROR(INDEX(Year!$BL$123:$BL$174,AB72),"")</f>
        <v/>
      </c>
      <c r="AD72" s="405" t="str">
        <f ca="1">IFERROR(INDEX(Year!$BJ$123:$BJ$174,AB72),"")</f>
        <v/>
      </c>
      <c r="AE72" s="406" t="str">
        <f ca="1">IFERROR(INDEX(Year!$BK$123:$BK$174,AB72),"")</f>
        <v/>
      </c>
      <c r="AF72" s="407" t="str">
        <f ca="1">IFERROR(INDEX(Year!$BI$123:$BI$174,AB72),"")</f>
        <v/>
      </c>
      <c r="AI72" s="304" t="str">
        <f t="shared" ca="1" si="183"/>
        <v/>
      </c>
      <c r="AJ72" s="305" t="str">
        <f t="shared" ca="1" si="174"/>
        <v/>
      </c>
      <c r="AK72" s="306" t="str">
        <f t="shared" ca="1" si="175"/>
        <v/>
      </c>
      <c r="AL72" s="307" t="str">
        <f t="shared" ca="1" si="176"/>
        <v/>
      </c>
      <c r="AM72" s="304">
        <f t="shared" ca="1" si="184"/>
        <v>95</v>
      </c>
      <c r="AN72" s="305" t="str">
        <f t="shared" ca="1" si="177"/>
        <v>Lawn Service</v>
      </c>
      <c r="AO72" s="306">
        <f t="shared" ca="1" si="178"/>
        <v>50</v>
      </c>
      <c r="AP72" s="307" t="str">
        <f t="shared" ca="1" si="179"/>
        <v>Fixed Bills</v>
      </c>
      <c r="AQ72" s="304" t="str">
        <f t="shared" ca="1" si="185"/>
        <v/>
      </c>
      <c r="AR72" s="305" t="str">
        <f t="shared" ca="1" si="180"/>
        <v/>
      </c>
      <c r="AS72" s="306" t="str">
        <f t="shared" ca="1" si="181"/>
        <v/>
      </c>
      <c r="AT72" s="307" t="str">
        <f t="shared" ca="1" si="182"/>
        <v/>
      </c>
      <c r="AU72" s="304"/>
      <c r="AV72" s="305"/>
      <c r="AW72" s="306"/>
      <c r="AX72" s="307"/>
      <c r="AY72" s="304"/>
      <c r="AZ72" s="305"/>
      <c r="BA72" s="306"/>
      <c r="BB72" s="307"/>
      <c r="BC72" s="304"/>
      <c r="BD72" s="305"/>
      <c r="BE72" s="306"/>
      <c r="BF72" s="307"/>
      <c r="BG72" s="304"/>
      <c r="BH72" s="305"/>
      <c r="BI72" s="306"/>
      <c r="BJ72" s="307"/>
      <c r="BL72" s="412" t="str">
        <f ca="1">IF(OR(BM72="",BM72=0),"",MAX(BL$5:BL71)+1)</f>
        <v/>
      </c>
      <c r="BM72" s="316" t="str">
        <f ca="1">IFERROR(INDEX($AJ$6:$AJ$17, ROWS(BM$4:$BM70)), IFERROR(INDEX($AN$6:$AN$17, ROWS(BM$4:$BM70)-ROWS($AJ$6:$AJ$17)), IFERROR(INDEX($AR$6:$AR$17, ROWS(BM$4:$BM70)-ROWS($AJ$6:$AJ$17)-ROWS($AN$6:$AN$17)),IFERROR(INDEX($AV$6:$AV$17, ROWS(BM$4:$BM70)-ROWS($AJ$6:$AJ$17)-ROWS($AN$6:$AN$17)-ROWS($AR$6:$AR$17)),IFERROR(INDEX($AZ$6:$AZ$17, ROWS(BM$4:$BM70)-ROWS($AJ$6:$AJ$17)-ROWS($AN$6:$AN$17)-ROWS($AR$6:$AR$17)-ROWS($AV$6:$AV$17)),IFERROR(INDEX($BD$6:$BD$17, ROWS(BM$4:$BM70)-ROWS($AJ$6:$AJ$17)-ROWS($AN$6:$AN$17)-ROWS($AR$6:$AR$17)-ROWS($AV$6:$AV$17)-ROWS($AZ$6:$AZ$17)),IFERROR(INDEX($BH$6:$BH$17, ROWS(BM$4:$BM70)-ROWS($AJ$6:$AJ$17)-ROWS($AN$6:$AN$17)-ROWS($AR$6:$AR$17)-ROWS($AV$6:$AV$17)-ROWS($AZ$6:$AZ$17)-ROWS($BD$6:$BD$17)), "")))))))</f>
        <v/>
      </c>
      <c r="BN72" s="316" t="str">
        <f t="shared" ca="1" si="186"/>
        <v/>
      </c>
      <c r="BO72" s="316" t="str">
        <f ca="1">IF(OR(BP72="",BP72=0),"",MAX(BO$5:BO71)+1)</f>
        <v/>
      </c>
      <c r="BP72" s="316" t="str">
        <f ca="1">IFERROR(INDEX($AK$6:$AK$17, ROWS($BP$4:BP70)), IFERROR(INDEX($AO$6:$AO$17, ROWS($BP$4:BP70)-ROWS($AK$6:$AK$17)), IFERROR(INDEX($AS$6:$AS$17, ROWS($BP$4:BP70)-ROWS($AK$6:$AK$17)-ROWS($AO$6:$AO$17)),IFERROR(INDEX($AW$6:$AW$17, ROWS($BP$4:BP70)-ROWS($AK$6:$AK$17)-ROWS($AO$6:$AO$17)-ROWS($AS$6:$AS$17)),IFERROR(INDEX($BA$6:$BA$17, ROWS($BP$4:BP70)-ROWS($AK$6:$AK$17)-ROWS($AO$6:$AO$17)-ROWS($AS$6:$AS$17)-ROWS($AW$6:$AW$17)),IFERROR(INDEX($BE$6:$BE$17, ROWS($BP$4:BP70)-ROWS($AK$6:$AK$17)-ROWS($AO$6:$AO$17)-ROWS($AS$6:$AS$17)-ROWS($AW$6:$AW$17)-ROWS($BA$6:$BA$17)),IFERROR(INDEX($BI$6:$BI$17, ROWS($BP$4:BP70)-ROWS($AK$6:$AK$17)-ROWS($AO$6:$AO$17)-ROWS($AS$6:$AS$17)-ROWS($AW$6:$AW$17)-ROWS($BA$6:$BA$17)-ROWS($BE$6:$BE$17)), "")))))))</f>
        <v/>
      </c>
      <c r="BQ72" s="316" t="str">
        <f t="shared" ca="1" si="187"/>
        <v/>
      </c>
      <c r="BR72" s="413" t="str">
        <f t="shared" ca="1" si="188"/>
        <v/>
      </c>
      <c r="BS72" s="412" t="str">
        <f ca="1">IF(OR(BT72="",BT72=0),"",MAX(BS$5:BS71)+1)</f>
        <v/>
      </c>
      <c r="BT72" s="316" t="str">
        <f ca="1">IFERROR(INDEX($AJ$22:$AJ$33, ROWS($BT$4:BT70)), IFERROR(INDEX($AN$22:$AN$33, ROWS($BT$4:BT70)-ROWS($AJ$22:$AJ$33)), IFERROR(INDEX($AR$22:$AR$33, ROWS($BT$4:BT70)-ROWS($AJ$22:$AJ$33)-ROWS($AN$22:$AN$33)),IFERROR(INDEX($AV$22:$AV$33, ROWS($BT$4:BT70)-ROWS($AJ$22:$AJ$33)-ROWS($AN$22:$AN$33)-ROWS($AR$22:$AR$33)),IFERROR(INDEX($AZ$22:$AZ$33, ROWS($BT$4:BT70)-ROWS($AJ$22:$AJ$33)-ROWS($AN$22:$AN$33)-ROWS($AR$22:$AR$33)-ROWS($AV$22:$AV$33)),IFERROR(INDEX($BD$22:$BD$33, ROWS($BT$4:BT70)-ROWS($AJ$22:$AJ$33)-ROWS($AN$22:$AN$33)-ROWS($AR$22:$AR$33)-ROWS($AV$22:$AV$33)-ROWS($AZ$22:$AZ$33)),IFERROR(INDEX($BH$22:$BH$33, ROWS($BT$4:BT70)-ROWS($AJ$22:$AJ$33)-ROWS($AN$22:$AN$33)-ROWS($AR$22:$AR$33)-ROWS($AV$22:$AV$33)-ROWS($AZ$22:$AZ$33)-ROWS($BD$22:$BD$33)), "")))))))</f>
        <v/>
      </c>
      <c r="BU72" s="316" t="str">
        <f t="shared" ca="1" si="189"/>
        <v/>
      </c>
      <c r="BV72" s="316" t="str">
        <f ca="1">IF(OR(BW72="",BW72=0),"",MAX(BV$5:BV71)+1)</f>
        <v/>
      </c>
      <c r="BW72" s="316" t="str">
        <f ca="1">IFERROR(INDEX($AK$22:$AK$33, ROWS($BW$4:BW70)), IFERROR(INDEX($AO$22:$AO$33, ROWS($BW$4:BW70)-ROWS($AK$22:$AK$33)), IFERROR(INDEX($AS$22:$AS$33, ROWS($BW$4:BW70)-ROWS($AK$22:$AK$33)-ROWS($AO$22:$AO$33)),IFERROR(INDEX($AW$22:$AW$33, ROWS($BW$4:BW70)-ROWS($AK$22:$AK$33)-ROWS($AO$22:$AO$33)-ROWS($AS$22:$AS$33)),IFERROR(INDEX($BA$22:$BA$33, ROWS($BW$4:BW70)-ROWS($AK$22:$AK$33)-ROWS($AO$22:$AO$33)-ROWS($AS$22:$AS$33)-ROWS($AW$22:$AW$33)),IFERROR(INDEX($BE$22:$BE$33, ROWS($BW$4:BW70)-ROWS($AK$22:$AK$33)-ROWS($AO$22:$AO$33)-ROWS($AS$22:$AS$33)-ROWS($AW$22:$AW$33)-ROWS($BA$22:$BA$33)),IFERROR(INDEX($BI$22:$BI$33, ROWS($BW$4:BW70)-ROWS($AK$22:$AK$33)-ROWS($AO$22:$AO$33)-ROWS($AS$22:$AS$33)-ROWS($AW$22:$AW$33)-ROWS($BA$22:$BA$33)-ROWS($BE$22:$BE$33)), "")))))))</f>
        <v/>
      </c>
      <c r="BX72" s="316" t="str">
        <f t="shared" ca="1" si="190"/>
        <v/>
      </c>
      <c r="BY72" s="413" t="str">
        <f t="shared" ca="1" si="191"/>
        <v/>
      </c>
      <c r="BZ72" s="412" t="str">
        <f ca="1">IF(OR(CA72="",CA72=0),"",MAX(BZ$5:BZ71)+1)</f>
        <v/>
      </c>
      <c r="CA72" s="316" t="str">
        <f ca="1">IFERROR(INDEX($AJ$38:$AJ$49, ROWS($CA$4:CA70)), IFERROR(INDEX($AN$38:$AN$49, ROWS($CA$4:CA70)-ROWS($AJ$38:$AJ$49)), IFERROR(INDEX($AR$38:$AR$49, ROWS($CA$4:CA70)-ROWS($AJ$38:$AJ$49)-ROWS($AN$38:$AN$49)),IFERROR(INDEX($AV$38:$AV$49, ROWS($CA$4:CA70)-ROWS($AJ$38:$AJ$49)-ROWS($AN$38:$AN$49)-ROWS($AR$38:$AR$49)),IFERROR(INDEX($AZ$38:$AZ$49, ROWS($CA$4:CA70)-ROWS($AJ$38:$AJ$49)-ROWS($AN$38:$AN$49)-ROWS($AR$38:$AR$49)-ROWS($AV$38:$AV$49)),IFERROR(INDEX($BD$38:$BD$49, ROWS($CA$4:CA70)-ROWS($AJ$38:$AJ$49)-ROWS($AN$38:$AN$49)-ROWS($AR$38:$AR$49)-ROWS($AV$38:$AV$49)-ROWS($AZ$38:$AZ$49)),IFERROR(INDEX($BH$38:$BH$49, ROWS($CA$4:CA70)-ROWS($AJ$38:$AJ$49)-ROWS($AN$38:$AN$49)-ROWS($AR$38:$AR$49)-ROWS($AV$38:$AV$49)-ROWS($AZ$38:$AZ$49)-ROWS($BD$38:$BD$49)), "")))))))</f>
        <v/>
      </c>
      <c r="CB72" s="316" t="str">
        <f t="shared" ca="1" si="192"/>
        <v/>
      </c>
      <c r="CC72" s="316" t="str">
        <f ca="1">IF(OR(CD72="",CD72=0),"",MAX(CC$5:CC71)+1)</f>
        <v/>
      </c>
      <c r="CD72" s="316" t="str">
        <f ca="1">IFERROR(INDEX($AK$38:$AK$49, ROWS($CD$4:CD70)), IFERROR(INDEX($AO$38:$AO$49, ROWS($CD$4:CD70)-ROWS($AK$38:$AK$49)), IFERROR(INDEX($AS$38:$AS$49, ROWS($CD$4:CD70)-ROWS($AK$38:$AK$49)-ROWS($AO$38:$AO$49)),IFERROR(INDEX($AW$38:$AW$49, ROWS($CD$4:CD70)-ROWS($AK$38:$AK$49)-ROWS($AO$38:$AO$49)-ROWS($AS$38:$AS$49)),IFERROR(INDEX($BA$38:$BA$49, ROWS($CD$4:CD70)-ROWS($AK$38:$AK$49)-ROWS($AO$38:$AO$49)-ROWS($AS$38:$AS$49)-ROWS($AW$38:$AW$49)),IFERROR(INDEX($BE$38:$BE$49, ROWS($CD$4:CD70)-ROWS($AK$38:$AK$49)-ROWS($AO$38:$AO$49)-ROWS($AS$38:$AS$49)-ROWS($AW$38:$AW$49)-ROWS($BA$38:$BA$49)),IFERROR(INDEX($BI$38:$BI$49, ROWS($CD$4:CD70)-ROWS($AK$38:$AK$49)-ROWS($AO$38:$AO$49)-ROWS($AS$38:$AS$49)-ROWS($AW$38:$AW$49)-ROWS($BA$38:$BA$49)-ROWS($BE$38:$BE$49)), "")))))))</f>
        <v/>
      </c>
      <c r="CE72" s="316" t="str">
        <f t="shared" ca="1" si="193"/>
        <v/>
      </c>
      <c r="CF72" s="413" t="str">
        <f t="shared" ca="1" si="194"/>
        <v/>
      </c>
      <c r="CG72" s="412" t="str">
        <f ca="1">IF(OR(CH72="",CH72=0),"",MAX(CG$5:CG71)+1)</f>
        <v/>
      </c>
      <c r="CH72" s="316" t="str">
        <f ca="1">IFERROR(INDEX($AJ$54:$AJ$65, ROWS($CH$4:CH70)), IFERROR(INDEX($AN$54:$AN$65, ROWS($CH$4:CH70)-ROWS($AJ$54:$AJ$65)), IFERROR(INDEX($AR$54:$AR$65, ROWS($CH$4:CH70)-ROWS($AJ$54:$AJ$65)-ROWS($AN$54:$AN$65)),IFERROR(INDEX($AV$54:$AV$65, ROWS($CH$4:CH70)-ROWS($AJ$54:$AJ$65)-ROWS($AN$54:$AN$65)-ROWS($AR$54:$AR$65)),IFERROR(INDEX($AZ$54:$AZ$65, ROWS($CH$4:CH70)-ROWS($AJ$54:$AJ$65)-ROWS($AN$54:$AN$65)-ROWS($AR$54:$AR$65)-ROWS($AV$54:$AV$65)),IFERROR(INDEX($BD$54:$BD$65, ROWS($CH$4:CH70)-ROWS($AJ$54:$AJ$65)-ROWS($AN$54:$AN$65)-ROWS($AR$54:$AR$65)-ROWS($AV$54:$AV$65)-ROWS($AZ$54:$AZ$65)),IFERROR(INDEX($BH$54:$BH$65, ROWS($CH$4:CH70)-ROWS($AJ$54:$AJ$65)-ROWS($AN$54:$AN$65)-ROWS($AR$54:$AR$65)-ROWS($AV$54:$AV$65)-ROWS($AZ$54:$AZ$65)-ROWS($BD$54:$BD$65)), "")))))))</f>
        <v/>
      </c>
      <c r="CI72" s="316" t="str">
        <f t="shared" ca="1" si="195"/>
        <v/>
      </c>
      <c r="CJ72" s="316" t="str">
        <f ca="1">IF(OR(CK72="",CK72=0),"",MAX(CJ$5:CJ71)+1)</f>
        <v/>
      </c>
      <c r="CK72" s="316" t="str">
        <f ca="1">IFERROR(INDEX($AK$54:$AK$65, ROWS($CK$4:CK70)), IFERROR(INDEX($AO$54:$AO$65, ROWS($CK$4:CK70)-ROWS($AK$54:$AK$65)), IFERROR(INDEX($AS$54:$AS$65, ROWS($CK$4:CK70)-ROWS($AK$54:$AK$65)-ROWS($AO$54:$AO$65)),IFERROR(INDEX($AW$54:$AW$65, ROWS($CK$4:CK70)-ROWS($AK$54:$AK$65)-ROWS($AO$54:$AO$65)-ROWS($AS$54:$AS$65)),IFERROR(INDEX($BA$54:$BA$65, ROWS($CK$4:CK70)-ROWS($AK$54:$AK$65)-ROWS($AO$54:$AO$65)-ROWS($AS$54:$AS$65)-ROWS($AW$54:$AW$65)),IFERROR(INDEX($BE$54:$BE$65, ROWS($CK$4:CK70)-ROWS($AK$54:$AK$65)-ROWS($AO$54:$AO$65)-ROWS($AS$54:$AS$65)-ROWS($AW$54:$AW$65)-ROWS($BA$54:$BA$65)),IFERROR(INDEX($BI$54:$BI$65, ROWS($CK$4:CK70)-ROWS($AK$54:$AK$65)-ROWS($AO$54:$AO$65)-ROWS($AS$54:$AS$65)-ROWS($AW$54:$AW$65)-ROWS($BA$54:$BA$65)-ROWS($BE$54:$BE$65)), "")))))))</f>
        <v/>
      </c>
      <c r="CL72" s="316" t="str">
        <f t="shared" ca="1" si="196"/>
        <v/>
      </c>
      <c r="CM72" s="413" t="str">
        <f t="shared" ca="1" si="197"/>
        <v/>
      </c>
      <c r="CN72" s="412" t="str">
        <f>IF(OR(CO72="",CO72=0),"",MAX(CN$5:CN71)+1)</f>
        <v/>
      </c>
      <c r="CO72" s="316">
        <f>IFERROR(INDEX($AJ$70:$AJ$81, ROWS($CO$4:CO70)), IFERROR(INDEX($AN$70:$AN$81, ROWS($CO$4:CO70)-ROWS($AJ$70:$AJ$81)), IFERROR(INDEX($AR$70:$AR$81, ROWS($CO$4:CO70)-ROWS($AJ$70:$AJ$81)-ROWS($AN$70:$AN$81)),IFERROR(INDEX($AV$70:$AV$81, ROWS($CO$4:CO70)-ROWS($AJ$70:$AJ$81)-ROWS($AN$70:$AN$81)-ROWS($AR$70:$AR$81)),IFERROR(INDEX($AZ$70:$AZ$81, ROWS($CO$4:CO70)-ROWS($AJ$70:$AJ$81)-ROWS($AN$70:$AN$81)-ROWS($AR$70:$AR$81)-ROWS($AV$70:$AV$81)),IFERROR(INDEX($BD$70:$BD$81, ROWS($CO$4:CO70)-ROWS($AJ$70:$AJ$81)-ROWS($AN$70:$AN$81)-ROWS($AR$70:$AR$81)-ROWS($AV$70:$AV$81)-ROWS($AZ$70:$AZ$81)),IFERROR(INDEX($BH$70:$BH$81, ROWS($CO$4:CO70)-ROWS($AJ$70:$AJ$81)-ROWS($AN$70:$AN$81)-ROWS($AR$70:$AR$81)-ROWS($AV$70:$AV$81)-ROWS($AZ$70:$AZ$81)-ROWS($BD$70:$BD$81)), "")))))))</f>
        <v>0</v>
      </c>
      <c r="CP72" s="316" t="str">
        <f t="shared" ca="1" si="198"/>
        <v/>
      </c>
      <c r="CQ72" s="316" t="str">
        <f>IF(OR(CR72="",CR72=0),"",MAX(CQ$5:CQ71)+1)</f>
        <v/>
      </c>
      <c r="CR72" s="316">
        <f>IFERROR(INDEX($AK$70:$AK$81, ROWS($CR$4:CR70)), IFERROR(INDEX($AO$70:$AO$81, ROWS($CR$4:CR70)-ROWS($AK$70:$AK$81)), IFERROR(INDEX($AS$70:$AS$81, ROWS($CR$4:CR70)-ROWS($AK$70:$AK$81)-ROWS($AO$70:$AO$81)),IFERROR(INDEX($AW$70:$AW$81, ROWS($CR$4:CR70)-ROWS($AK$70:$AK$81)-ROWS($AO$70:$AO$81)-ROWS($AS$70:$AS$81)),IFERROR(INDEX($BA$70:$BA$81, ROWS($CR$4:CR70)-ROWS($AK$70:$AK$81)-ROWS($AO$70:$AO$81)-ROWS($AS$70:$AS$81)-ROWS($AW$70:$AW$81)),IFERROR(INDEX($BE$70:$BE$81, ROWS($CR$4:CR70)-ROWS($AK$70:$AK$81)-ROWS($AO$70:$AO$81)-ROWS($AS$70:$AS$81)-ROWS($AW$70:$AW$81)-ROWS($BA$70:$BA$81)),IFERROR(INDEX($BI$70:$BI$81, ROWS($CR$4:CR70)-ROWS($AK$70:$AK$81)-ROWS($AO$70:$AO$81)-ROWS($AS$70:$AS$81)-ROWS($AW$70:$AW$81)-ROWS($BA$70:$BA$81)-ROWS($BE$70:$BE$81)), "")))))))</f>
        <v>0</v>
      </c>
      <c r="CS72" s="316" t="str">
        <f t="shared" ca="1" si="199"/>
        <v/>
      </c>
      <c r="CT72" s="413" t="str">
        <f t="shared" ca="1" si="200"/>
        <v/>
      </c>
      <c r="CU72" s="412" t="str">
        <f>IF(OR(CV72="",CV72=0),"",MAX(CU$5:CU71)+1)</f>
        <v/>
      </c>
      <c r="CV72" s="316" t="str">
        <f>IFERROR(INDEX($AJ$86:$AJ$97, ROWS($CV$4:CV70)), IFERROR(INDEX($AN$86:$AN$97, ROWS($CV$4:CV70)-ROWS($AJ$86:$AJ$97)), ""))</f>
        <v/>
      </c>
      <c r="CW72" s="316" t="str">
        <f t="shared" si="201"/>
        <v/>
      </c>
      <c r="CX72" s="316" t="str">
        <f>IF(OR(CY72="",CY72=0),"",MAX(CX$5:CX71)+1)</f>
        <v/>
      </c>
      <c r="CY72" s="316" t="str">
        <f>IFERROR(INDEX($AK$86:$AK$97, ROWS($CY$4:CY70)), IFERROR(INDEX($AO$86:$AO$97, ROWS($CY$4:CY70)-ROWS($AK$86:$AK$97)), ""))</f>
        <v/>
      </c>
      <c r="CZ72" s="316" t="str">
        <f t="shared" si="202"/>
        <v/>
      </c>
      <c r="DA72" s="413" t="str">
        <f t="shared" si="203"/>
        <v/>
      </c>
      <c r="DC72" s="438" t="str">
        <f ca="1">IF(OR(DD72="",DD72=0),"",MAX(DC$65:DC71)+1)</f>
        <v/>
      </c>
      <c r="DD72" s="434" t="str">
        <f t="shared" ca="1" si="166"/>
        <v/>
      </c>
      <c r="DE72" s="413" t="str">
        <f t="shared" ca="1" si="167"/>
        <v/>
      </c>
      <c r="DF72" s="431">
        <f ca="1">IF(OR(DG72="",DG72=0),"",MAX(DF$65:DF71)+1)</f>
        <v>3</v>
      </c>
      <c r="DG72" s="412" t="str">
        <f t="shared" ca="1" si="168"/>
        <v>Paycheck 1</v>
      </c>
      <c r="DH72" s="413">
        <f t="shared" ca="1" si="169"/>
        <v>850</v>
      </c>
      <c r="DI72" s="412" t="str">
        <f t="shared" ca="1" si="170"/>
        <v/>
      </c>
      <c r="DJ72" s="413" t="str">
        <f t="shared" ca="1" si="171"/>
        <v/>
      </c>
      <c r="DK72" s="412" t="str">
        <f t="shared" ca="1" si="172"/>
        <v/>
      </c>
      <c r="DL72" s="413" t="str">
        <f t="shared" ca="1" si="173"/>
        <v/>
      </c>
      <c r="DM72" s="292"/>
      <c r="DN72" s="1192" t="s">
        <v>505</v>
      </c>
      <c r="DO72" s="1193"/>
      <c r="DP72" s="443">
        <f ca="1">IF(DJ66="","",SUM(DJ66:DJ83))</f>
        <v>590</v>
      </c>
      <c r="DQ72" s="1192" t="s">
        <v>506</v>
      </c>
      <c r="DR72" s="1193"/>
      <c r="DS72" s="444">
        <f ca="1">IF(DL66="","",SUM(DL66:DL83))</f>
        <v>1950</v>
      </c>
    </row>
    <row r="73" spans="16:123" x14ac:dyDescent="0.3">
      <c r="AB73" s="395" t="str">
        <f ca="1">IFERROR(MATCH($AB$59,OFFSET(Year!$BI$123:$BI$174,AB72,,1000),0)+AB72,"")</f>
        <v/>
      </c>
      <c r="AC73" s="404" t="str">
        <f ca="1">IFERROR(INDEX(Year!$BL$123:$BL$174,AB73),"")</f>
        <v/>
      </c>
      <c r="AD73" s="405" t="str">
        <f ca="1">IFERROR(INDEX(Year!$BJ$123:$BJ$174,AB73),"")</f>
        <v/>
      </c>
      <c r="AE73" s="406" t="str">
        <f ca="1">IFERROR(INDEX(Year!$BK$123:$BK$174,AB73),"")</f>
        <v/>
      </c>
      <c r="AF73" s="407" t="str">
        <f ca="1">IFERROR(INDEX(Year!$BI$123:$BI$174,AB73),"")</f>
        <v/>
      </c>
      <c r="AI73" s="304" t="str">
        <f t="shared" ca="1" si="183"/>
        <v/>
      </c>
      <c r="AJ73" s="305" t="str">
        <f t="shared" ca="1" si="174"/>
        <v/>
      </c>
      <c r="AK73" s="306" t="str">
        <f t="shared" ca="1" si="175"/>
        <v/>
      </c>
      <c r="AL73" s="307" t="str">
        <f t="shared" ca="1" si="176"/>
        <v/>
      </c>
      <c r="AM73" s="304" t="str">
        <f t="shared" ca="1" si="184"/>
        <v/>
      </c>
      <c r="AN73" s="305" t="str">
        <f t="shared" ca="1" si="177"/>
        <v/>
      </c>
      <c r="AO73" s="306" t="str">
        <f t="shared" ca="1" si="178"/>
        <v/>
      </c>
      <c r="AP73" s="307" t="str">
        <f t="shared" ca="1" si="179"/>
        <v/>
      </c>
      <c r="AQ73" s="304" t="str">
        <f t="shared" ca="1" si="185"/>
        <v/>
      </c>
      <c r="AR73" s="305" t="str">
        <f t="shared" ca="1" si="180"/>
        <v/>
      </c>
      <c r="AS73" s="306" t="str">
        <f t="shared" ca="1" si="181"/>
        <v/>
      </c>
      <c r="AT73" s="307" t="str">
        <f t="shared" ca="1" si="182"/>
        <v/>
      </c>
      <c r="AU73" s="304"/>
      <c r="AV73" s="305"/>
      <c r="AW73" s="306"/>
      <c r="AX73" s="307"/>
      <c r="AY73" s="304"/>
      <c r="AZ73" s="305"/>
      <c r="BA73" s="306"/>
      <c r="BB73" s="307"/>
      <c r="BC73" s="304"/>
      <c r="BD73" s="305"/>
      <c r="BE73" s="306"/>
      <c r="BF73" s="307"/>
      <c r="BG73" s="304"/>
      <c r="BH73" s="305"/>
      <c r="BI73" s="306"/>
      <c r="BJ73" s="307"/>
      <c r="BL73" s="412" t="str">
        <f ca="1">IF(OR(BM73="",BM73=0),"",MAX(BL$5:BL72)+1)</f>
        <v/>
      </c>
      <c r="BM73" s="316" t="str">
        <f ca="1">IFERROR(INDEX($AJ$6:$AJ$17, ROWS(BM$4:$BM71)), IFERROR(INDEX($AN$6:$AN$17, ROWS(BM$4:$BM71)-ROWS($AJ$6:$AJ$17)), IFERROR(INDEX($AR$6:$AR$17, ROWS(BM$4:$BM71)-ROWS($AJ$6:$AJ$17)-ROWS($AN$6:$AN$17)),IFERROR(INDEX($AV$6:$AV$17, ROWS(BM$4:$BM71)-ROWS($AJ$6:$AJ$17)-ROWS($AN$6:$AN$17)-ROWS($AR$6:$AR$17)),IFERROR(INDEX($AZ$6:$AZ$17, ROWS(BM$4:$BM71)-ROWS($AJ$6:$AJ$17)-ROWS($AN$6:$AN$17)-ROWS($AR$6:$AR$17)-ROWS($AV$6:$AV$17)),IFERROR(INDEX($BD$6:$BD$17, ROWS(BM$4:$BM71)-ROWS($AJ$6:$AJ$17)-ROWS($AN$6:$AN$17)-ROWS($AR$6:$AR$17)-ROWS($AV$6:$AV$17)-ROWS($AZ$6:$AZ$17)),IFERROR(INDEX($BH$6:$BH$17, ROWS(BM$4:$BM71)-ROWS($AJ$6:$AJ$17)-ROWS($AN$6:$AN$17)-ROWS($AR$6:$AR$17)-ROWS($AV$6:$AV$17)-ROWS($AZ$6:$AZ$17)-ROWS($BD$6:$BD$17)), "")))))))</f>
        <v/>
      </c>
      <c r="BN73" s="316" t="str">
        <f t="shared" ca="1" si="186"/>
        <v/>
      </c>
      <c r="BO73" s="316" t="str">
        <f ca="1">IF(OR(BP73="",BP73=0),"",MAX(BO$5:BO72)+1)</f>
        <v/>
      </c>
      <c r="BP73" s="316" t="str">
        <f ca="1">IFERROR(INDEX($AK$6:$AK$17, ROWS($BP$4:BP71)), IFERROR(INDEX($AO$6:$AO$17, ROWS($BP$4:BP71)-ROWS($AK$6:$AK$17)), IFERROR(INDEX($AS$6:$AS$17, ROWS($BP$4:BP71)-ROWS($AK$6:$AK$17)-ROWS($AO$6:$AO$17)),IFERROR(INDEX($AW$6:$AW$17, ROWS($BP$4:BP71)-ROWS($AK$6:$AK$17)-ROWS($AO$6:$AO$17)-ROWS($AS$6:$AS$17)),IFERROR(INDEX($BA$6:$BA$17, ROWS($BP$4:BP71)-ROWS($AK$6:$AK$17)-ROWS($AO$6:$AO$17)-ROWS($AS$6:$AS$17)-ROWS($AW$6:$AW$17)),IFERROR(INDEX($BE$6:$BE$17, ROWS($BP$4:BP71)-ROWS($AK$6:$AK$17)-ROWS($AO$6:$AO$17)-ROWS($AS$6:$AS$17)-ROWS($AW$6:$AW$17)-ROWS($BA$6:$BA$17)),IFERROR(INDEX($BI$6:$BI$17, ROWS($BP$4:BP71)-ROWS($AK$6:$AK$17)-ROWS($AO$6:$AO$17)-ROWS($AS$6:$AS$17)-ROWS($AW$6:$AW$17)-ROWS($BA$6:$BA$17)-ROWS($BE$6:$BE$17)), "")))))))</f>
        <v/>
      </c>
      <c r="BQ73" s="316" t="str">
        <f t="shared" ca="1" si="187"/>
        <v/>
      </c>
      <c r="BR73" s="413" t="str">
        <f t="shared" ca="1" si="188"/>
        <v/>
      </c>
      <c r="BS73" s="412" t="str">
        <f ca="1">IF(OR(BT73="",BT73=0),"",MAX(BS$5:BS72)+1)</f>
        <v/>
      </c>
      <c r="BT73" s="316" t="str">
        <f ca="1">IFERROR(INDEX($AJ$22:$AJ$33, ROWS($BT$4:BT71)), IFERROR(INDEX($AN$22:$AN$33, ROWS($BT$4:BT71)-ROWS($AJ$22:$AJ$33)), IFERROR(INDEX($AR$22:$AR$33, ROWS($BT$4:BT71)-ROWS($AJ$22:$AJ$33)-ROWS($AN$22:$AN$33)),IFERROR(INDEX($AV$22:$AV$33, ROWS($BT$4:BT71)-ROWS($AJ$22:$AJ$33)-ROWS($AN$22:$AN$33)-ROWS($AR$22:$AR$33)),IFERROR(INDEX($AZ$22:$AZ$33, ROWS($BT$4:BT71)-ROWS($AJ$22:$AJ$33)-ROWS($AN$22:$AN$33)-ROWS($AR$22:$AR$33)-ROWS($AV$22:$AV$33)),IFERROR(INDEX($BD$22:$BD$33, ROWS($BT$4:BT71)-ROWS($AJ$22:$AJ$33)-ROWS($AN$22:$AN$33)-ROWS($AR$22:$AR$33)-ROWS($AV$22:$AV$33)-ROWS($AZ$22:$AZ$33)),IFERROR(INDEX($BH$22:$BH$33, ROWS($BT$4:BT71)-ROWS($AJ$22:$AJ$33)-ROWS($AN$22:$AN$33)-ROWS($AR$22:$AR$33)-ROWS($AV$22:$AV$33)-ROWS($AZ$22:$AZ$33)-ROWS($BD$22:$BD$33)), "")))))))</f>
        <v/>
      </c>
      <c r="BU73" s="316" t="str">
        <f t="shared" ca="1" si="189"/>
        <v/>
      </c>
      <c r="BV73" s="316" t="str">
        <f ca="1">IF(OR(BW73="",BW73=0),"",MAX(BV$5:BV72)+1)</f>
        <v/>
      </c>
      <c r="BW73" s="316" t="str">
        <f ca="1">IFERROR(INDEX($AK$22:$AK$33, ROWS($BW$4:BW71)), IFERROR(INDEX($AO$22:$AO$33, ROWS($BW$4:BW71)-ROWS($AK$22:$AK$33)), IFERROR(INDEX($AS$22:$AS$33, ROWS($BW$4:BW71)-ROWS($AK$22:$AK$33)-ROWS($AO$22:$AO$33)),IFERROR(INDEX($AW$22:$AW$33, ROWS($BW$4:BW71)-ROWS($AK$22:$AK$33)-ROWS($AO$22:$AO$33)-ROWS($AS$22:$AS$33)),IFERROR(INDEX($BA$22:$BA$33, ROWS($BW$4:BW71)-ROWS($AK$22:$AK$33)-ROWS($AO$22:$AO$33)-ROWS($AS$22:$AS$33)-ROWS($AW$22:$AW$33)),IFERROR(INDEX($BE$22:$BE$33, ROWS($BW$4:BW71)-ROWS($AK$22:$AK$33)-ROWS($AO$22:$AO$33)-ROWS($AS$22:$AS$33)-ROWS($AW$22:$AW$33)-ROWS($BA$22:$BA$33)),IFERROR(INDEX($BI$22:$BI$33, ROWS($BW$4:BW71)-ROWS($AK$22:$AK$33)-ROWS($AO$22:$AO$33)-ROWS($AS$22:$AS$33)-ROWS($AW$22:$AW$33)-ROWS($BA$22:$BA$33)-ROWS($BE$22:$BE$33)), "")))))))</f>
        <v/>
      </c>
      <c r="BX73" s="316" t="str">
        <f t="shared" ca="1" si="190"/>
        <v/>
      </c>
      <c r="BY73" s="413" t="str">
        <f t="shared" ca="1" si="191"/>
        <v/>
      </c>
      <c r="BZ73" s="412" t="str">
        <f ca="1">IF(OR(CA73="",CA73=0),"",MAX(BZ$5:BZ72)+1)</f>
        <v/>
      </c>
      <c r="CA73" s="316" t="str">
        <f ca="1">IFERROR(INDEX($AJ$38:$AJ$49, ROWS($CA$4:CA71)), IFERROR(INDEX($AN$38:$AN$49, ROWS($CA$4:CA71)-ROWS($AJ$38:$AJ$49)), IFERROR(INDEX($AR$38:$AR$49, ROWS($CA$4:CA71)-ROWS($AJ$38:$AJ$49)-ROWS($AN$38:$AN$49)),IFERROR(INDEX($AV$38:$AV$49, ROWS($CA$4:CA71)-ROWS($AJ$38:$AJ$49)-ROWS($AN$38:$AN$49)-ROWS($AR$38:$AR$49)),IFERROR(INDEX($AZ$38:$AZ$49, ROWS($CA$4:CA71)-ROWS($AJ$38:$AJ$49)-ROWS($AN$38:$AN$49)-ROWS($AR$38:$AR$49)-ROWS($AV$38:$AV$49)),IFERROR(INDEX($BD$38:$BD$49, ROWS($CA$4:CA71)-ROWS($AJ$38:$AJ$49)-ROWS($AN$38:$AN$49)-ROWS($AR$38:$AR$49)-ROWS($AV$38:$AV$49)-ROWS($AZ$38:$AZ$49)),IFERROR(INDEX($BH$38:$BH$49, ROWS($CA$4:CA71)-ROWS($AJ$38:$AJ$49)-ROWS($AN$38:$AN$49)-ROWS($AR$38:$AR$49)-ROWS($AV$38:$AV$49)-ROWS($AZ$38:$AZ$49)-ROWS($BD$38:$BD$49)), "")))))))</f>
        <v/>
      </c>
      <c r="CB73" s="316" t="str">
        <f t="shared" ca="1" si="192"/>
        <v/>
      </c>
      <c r="CC73" s="316" t="str">
        <f ca="1">IF(OR(CD73="",CD73=0),"",MAX(CC$5:CC72)+1)</f>
        <v/>
      </c>
      <c r="CD73" s="316" t="str">
        <f ca="1">IFERROR(INDEX($AK$38:$AK$49, ROWS($CD$4:CD71)), IFERROR(INDEX($AO$38:$AO$49, ROWS($CD$4:CD71)-ROWS($AK$38:$AK$49)), IFERROR(INDEX($AS$38:$AS$49, ROWS($CD$4:CD71)-ROWS($AK$38:$AK$49)-ROWS($AO$38:$AO$49)),IFERROR(INDEX($AW$38:$AW$49, ROWS($CD$4:CD71)-ROWS($AK$38:$AK$49)-ROWS($AO$38:$AO$49)-ROWS($AS$38:$AS$49)),IFERROR(INDEX($BA$38:$BA$49, ROWS($CD$4:CD71)-ROWS($AK$38:$AK$49)-ROWS($AO$38:$AO$49)-ROWS($AS$38:$AS$49)-ROWS($AW$38:$AW$49)),IFERROR(INDEX($BE$38:$BE$49, ROWS($CD$4:CD71)-ROWS($AK$38:$AK$49)-ROWS($AO$38:$AO$49)-ROWS($AS$38:$AS$49)-ROWS($AW$38:$AW$49)-ROWS($BA$38:$BA$49)),IFERROR(INDEX($BI$38:$BI$49, ROWS($CD$4:CD71)-ROWS($AK$38:$AK$49)-ROWS($AO$38:$AO$49)-ROWS($AS$38:$AS$49)-ROWS($AW$38:$AW$49)-ROWS($BA$38:$BA$49)-ROWS($BE$38:$BE$49)), "")))))))</f>
        <v/>
      </c>
      <c r="CE73" s="316" t="str">
        <f t="shared" ca="1" si="193"/>
        <v/>
      </c>
      <c r="CF73" s="413" t="str">
        <f t="shared" ca="1" si="194"/>
        <v/>
      </c>
      <c r="CG73" s="412" t="str">
        <f ca="1">IF(OR(CH73="",CH73=0),"",MAX(CG$5:CG72)+1)</f>
        <v/>
      </c>
      <c r="CH73" s="316" t="str">
        <f ca="1">IFERROR(INDEX($AJ$54:$AJ$65, ROWS($CH$4:CH71)), IFERROR(INDEX($AN$54:$AN$65, ROWS($CH$4:CH71)-ROWS($AJ$54:$AJ$65)), IFERROR(INDEX($AR$54:$AR$65, ROWS($CH$4:CH71)-ROWS($AJ$54:$AJ$65)-ROWS($AN$54:$AN$65)),IFERROR(INDEX($AV$54:$AV$65, ROWS($CH$4:CH71)-ROWS($AJ$54:$AJ$65)-ROWS($AN$54:$AN$65)-ROWS($AR$54:$AR$65)),IFERROR(INDEX($AZ$54:$AZ$65, ROWS($CH$4:CH71)-ROWS($AJ$54:$AJ$65)-ROWS($AN$54:$AN$65)-ROWS($AR$54:$AR$65)-ROWS($AV$54:$AV$65)),IFERROR(INDEX($BD$54:$BD$65, ROWS($CH$4:CH71)-ROWS($AJ$54:$AJ$65)-ROWS($AN$54:$AN$65)-ROWS($AR$54:$AR$65)-ROWS($AV$54:$AV$65)-ROWS($AZ$54:$AZ$65)),IFERROR(INDEX($BH$54:$BH$65, ROWS($CH$4:CH71)-ROWS($AJ$54:$AJ$65)-ROWS($AN$54:$AN$65)-ROWS($AR$54:$AR$65)-ROWS($AV$54:$AV$65)-ROWS($AZ$54:$AZ$65)-ROWS($BD$54:$BD$65)), "")))))))</f>
        <v/>
      </c>
      <c r="CI73" s="316" t="str">
        <f t="shared" ca="1" si="195"/>
        <v/>
      </c>
      <c r="CJ73" s="316" t="str">
        <f ca="1">IF(OR(CK73="",CK73=0),"",MAX(CJ$5:CJ72)+1)</f>
        <v/>
      </c>
      <c r="CK73" s="316" t="str">
        <f ca="1">IFERROR(INDEX($AK$54:$AK$65, ROWS($CK$4:CK71)), IFERROR(INDEX($AO$54:$AO$65, ROWS($CK$4:CK71)-ROWS($AK$54:$AK$65)), IFERROR(INDEX($AS$54:$AS$65, ROWS($CK$4:CK71)-ROWS($AK$54:$AK$65)-ROWS($AO$54:$AO$65)),IFERROR(INDEX($AW$54:$AW$65, ROWS($CK$4:CK71)-ROWS($AK$54:$AK$65)-ROWS($AO$54:$AO$65)-ROWS($AS$54:$AS$65)),IFERROR(INDEX($BA$54:$BA$65, ROWS($CK$4:CK71)-ROWS($AK$54:$AK$65)-ROWS($AO$54:$AO$65)-ROWS($AS$54:$AS$65)-ROWS($AW$54:$AW$65)),IFERROR(INDEX($BE$54:$BE$65, ROWS($CK$4:CK71)-ROWS($AK$54:$AK$65)-ROWS($AO$54:$AO$65)-ROWS($AS$54:$AS$65)-ROWS($AW$54:$AW$65)-ROWS($BA$54:$BA$65)),IFERROR(INDEX($BI$54:$BI$65, ROWS($CK$4:CK71)-ROWS($AK$54:$AK$65)-ROWS($AO$54:$AO$65)-ROWS($AS$54:$AS$65)-ROWS($AW$54:$AW$65)-ROWS($BA$54:$BA$65)-ROWS($BE$54:$BE$65)), "")))))))</f>
        <v/>
      </c>
      <c r="CL73" s="316" t="str">
        <f t="shared" ca="1" si="196"/>
        <v/>
      </c>
      <c r="CM73" s="413" t="str">
        <f t="shared" ca="1" si="197"/>
        <v/>
      </c>
      <c r="CN73" s="412" t="str">
        <f>IF(OR(CO73="",CO73=0),"",MAX(CN$5:CN72)+1)</f>
        <v/>
      </c>
      <c r="CO73" s="316">
        <f>IFERROR(INDEX($AJ$70:$AJ$81, ROWS($CO$4:CO71)), IFERROR(INDEX($AN$70:$AN$81, ROWS($CO$4:CO71)-ROWS($AJ$70:$AJ$81)), IFERROR(INDEX($AR$70:$AR$81, ROWS($CO$4:CO71)-ROWS($AJ$70:$AJ$81)-ROWS($AN$70:$AN$81)),IFERROR(INDEX($AV$70:$AV$81, ROWS($CO$4:CO71)-ROWS($AJ$70:$AJ$81)-ROWS($AN$70:$AN$81)-ROWS($AR$70:$AR$81)),IFERROR(INDEX($AZ$70:$AZ$81, ROWS($CO$4:CO71)-ROWS($AJ$70:$AJ$81)-ROWS($AN$70:$AN$81)-ROWS($AR$70:$AR$81)-ROWS($AV$70:$AV$81)),IFERROR(INDEX($BD$70:$BD$81, ROWS($CO$4:CO71)-ROWS($AJ$70:$AJ$81)-ROWS($AN$70:$AN$81)-ROWS($AR$70:$AR$81)-ROWS($AV$70:$AV$81)-ROWS($AZ$70:$AZ$81)),IFERROR(INDEX($BH$70:$BH$81, ROWS($CO$4:CO71)-ROWS($AJ$70:$AJ$81)-ROWS($AN$70:$AN$81)-ROWS($AR$70:$AR$81)-ROWS($AV$70:$AV$81)-ROWS($AZ$70:$AZ$81)-ROWS($BD$70:$BD$81)), "")))))))</f>
        <v>0</v>
      </c>
      <c r="CP73" s="316" t="str">
        <f t="shared" ca="1" si="198"/>
        <v/>
      </c>
      <c r="CQ73" s="316" t="str">
        <f>IF(OR(CR73="",CR73=0),"",MAX(CQ$5:CQ72)+1)</f>
        <v/>
      </c>
      <c r="CR73" s="316">
        <f>IFERROR(INDEX($AK$70:$AK$81, ROWS($CR$4:CR71)), IFERROR(INDEX($AO$70:$AO$81, ROWS($CR$4:CR71)-ROWS($AK$70:$AK$81)), IFERROR(INDEX($AS$70:$AS$81, ROWS($CR$4:CR71)-ROWS($AK$70:$AK$81)-ROWS($AO$70:$AO$81)),IFERROR(INDEX($AW$70:$AW$81, ROWS($CR$4:CR71)-ROWS($AK$70:$AK$81)-ROWS($AO$70:$AO$81)-ROWS($AS$70:$AS$81)),IFERROR(INDEX($BA$70:$BA$81, ROWS($CR$4:CR71)-ROWS($AK$70:$AK$81)-ROWS($AO$70:$AO$81)-ROWS($AS$70:$AS$81)-ROWS($AW$70:$AW$81)),IFERROR(INDEX($BE$70:$BE$81, ROWS($CR$4:CR71)-ROWS($AK$70:$AK$81)-ROWS($AO$70:$AO$81)-ROWS($AS$70:$AS$81)-ROWS($AW$70:$AW$81)-ROWS($BA$70:$BA$81)),IFERROR(INDEX($BI$70:$BI$81, ROWS($CR$4:CR71)-ROWS($AK$70:$AK$81)-ROWS($AO$70:$AO$81)-ROWS($AS$70:$AS$81)-ROWS($AW$70:$AW$81)-ROWS($BA$70:$BA$81)-ROWS($BE$70:$BE$81)), "")))))))</f>
        <v>0</v>
      </c>
      <c r="CS73" s="316" t="str">
        <f t="shared" ca="1" si="199"/>
        <v/>
      </c>
      <c r="CT73" s="413" t="str">
        <f t="shared" ca="1" si="200"/>
        <v/>
      </c>
      <c r="CU73" s="412" t="str">
        <f>IF(OR(CV73="",CV73=0),"",MAX(CU$5:CU72)+1)</f>
        <v/>
      </c>
      <c r="CV73" s="316" t="str">
        <f>IFERROR(INDEX($AJ$86:$AJ$97, ROWS($CV$4:CV71)), IFERROR(INDEX($AN$86:$AN$97, ROWS($CV$4:CV71)-ROWS($AJ$86:$AJ$97)), ""))</f>
        <v/>
      </c>
      <c r="CW73" s="316" t="str">
        <f t="shared" si="201"/>
        <v/>
      </c>
      <c r="CX73" s="316" t="str">
        <f>IF(OR(CY73="",CY73=0),"",MAX(CX$5:CX72)+1)</f>
        <v/>
      </c>
      <c r="CY73" s="316" t="str">
        <f>IFERROR(INDEX($AK$86:$AK$97, ROWS($CY$4:CY71)), IFERROR(INDEX($AO$86:$AO$97, ROWS($CY$4:CY71)-ROWS($AK$86:$AK$97)), ""))</f>
        <v/>
      </c>
      <c r="CZ73" s="316" t="str">
        <f t="shared" si="202"/>
        <v/>
      </c>
      <c r="DA73" s="413" t="str">
        <f t="shared" si="203"/>
        <v/>
      </c>
      <c r="DC73" s="438">
        <f ca="1">IF(OR(DD73="",DD73=0),"",MAX(DC$65:DC72)+1)</f>
        <v>5</v>
      </c>
      <c r="DD73" s="434" t="str">
        <f t="shared" ca="1" si="166"/>
        <v>Credit Card 1</v>
      </c>
      <c r="DE73" s="413">
        <f t="shared" ca="1" si="167"/>
        <v>50</v>
      </c>
      <c r="DF73" s="431" t="str">
        <f ca="1">IF(OR(DG73="",DG73=0),"",MAX(DF$65:DF72)+1)</f>
        <v/>
      </c>
      <c r="DG73" s="412" t="str">
        <f t="shared" ca="1" si="168"/>
        <v/>
      </c>
      <c r="DH73" s="413" t="str">
        <f t="shared" ca="1" si="169"/>
        <v/>
      </c>
      <c r="DI73" s="412" t="str">
        <f t="shared" ca="1" si="170"/>
        <v/>
      </c>
      <c r="DJ73" s="413" t="str">
        <f t="shared" ca="1" si="171"/>
        <v/>
      </c>
      <c r="DK73" s="412" t="str">
        <f t="shared" ca="1" si="172"/>
        <v/>
      </c>
      <c r="DL73" s="413" t="str">
        <f t="shared" ca="1" si="173"/>
        <v/>
      </c>
      <c r="DM73" s="292"/>
      <c r="DN73" s="292"/>
      <c r="DO73" s="292"/>
      <c r="DP73" s="292"/>
      <c r="DQ73" s="292"/>
      <c r="DR73" s="292"/>
      <c r="DS73" s="292"/>
    </row>
    <row r="74" spans="16:123" x14ac:dyDescent="0.3">
      <c r="AB74" s="395" t="str">
        <f ca="1">IFERROR(MATCH($AB$59,OFFSET(Year!$BI$123:$BI$174,AB73,,1000),0)+AB73,"")</f>
        <v/>
      </c>
      <c r="AC74" s="404" t="str">
        <f ca="1">IFERROR(INDEX(Year!$BL$123:$BL$174,AB74),"")</f>
        <v/>
      </c>
      <c r="AD74" s="405" t="str">
        <f ca="1">IFERROR(INDEX(Year!$BJ$123:$BJ$174,AB74),"")</f>
        <v/>
      </c>
      <c r="AE74" s="406" t="str">
        <f ca="1">IFERROR(INDEX(Year!$BK$123:$BK$174,AB74),"")</f>
        <v/>
      </c>
      <c r="AF74" s="407" t="str">
        <f ca="1">IFERROR(INDEX(Year!$BI$123:$BI$174,AB74),"")</f>
        <v/>
      </c>
      <c r="AI74" s="304" t="str">
        <f t="shared" ca="1" si="183"/>
        <v/>
      </c>
      <c r="AJ74" s="305" t="str">
        <f t="shared" ca="1" si="174"/>
        <v/>
      </c>
      <c r="AK74" s="306" t="str">
        <f t="shared" ca="1" si="175"/>
        <v/>
      </c>
      <c r="AL74" s="307" t="str">
        <f t="shared" ca="1" si="176"/>
        <v/>
      </c>
      <c r="AM74" s="304" t="str">
        <f t="shared" ca="1" si="184"/>
        <v/>
      </c>
      <c r="AN74" s="305" t="str">
        <f t="shared" ca="1" si="177"/>
        <v/>
      </c>
      <c r="AO74" s="306" t="str">
        <f t="shared" ca="1" si="178"/>
        <v/>
      </c>
      <c r="AP74" s="307" t="str">
        <f t="shared" ca="1" si="179"/>
        <v/>
      </c>
      <c r="AQ74" s="304" t="str">
        <f t="shared" ca="1" si="185"/>
        <v/>
      </c>
      <c r="AR74" s="305" t="str">
        <f t="shared" ca="1" si="180"/>
        <v/>
      </c>
      <c r="AS74" s="306" t="str">
        <f t="shared" ca="1" si="181"/>
        <v/>
      </c>
      <c r="AT74" s="307" t="str">
        <f t="shared" ca="1" si="182"/>
        <v/>
      </c>
      <c r="AU74" s="304"/>
      <c r="AV74" s="305"/>
      <c r="AW74" s="306"/>
      <c r="AX74" s="307"/>
      <c r="AY74" s="304"/>
      <c r="AZ74" s="305"/>
      <c r="BA74" s="306"/>
      <c r="BB74" s="307"/>
      <c r="BC74" s="304"/>
      <c r="BD74" s="305"/>
      <c r="BE74" s="306"/>
      <c r="BF74" s="307"/>
      <c r="BG74" s="304"/>
      <c r="BH74" s="305"/>
      <c r="BI74" s="306"/>
      <c r="BJ74" s="307"/>
      <c r="BL74" s="412" t="str">
        <f ca="1">IF(OR(BM74="",BM74=0),"",MAX(BL$5:BL73)+1)</f>
        <v/>
      </c>
      <c r="BM74" s="316" t="str">
        <f ca="1">IFERROR(INDEX($AJ$6:$AJ$17, ROWS(BM$4:$BM72)), IFERROR(INDEX($AN$6:$AN$17, ROWS(BM$4:$BM72)-ROWS($AJ$6:$AJ$17)), IFERROR(INDEX($AR$6:$AR$17, ROWS(BM$4:$BM72)-ROWS($AJ$6:$AJ$17)-ROWS($AN$6:$AN$17)),IFERROR(INDEX($AV$6:$AV$17, ROWS(BM$4:$BM72)-ROWS($AJ$6:$AJ$17)-ROWS($AN$6:$AN$17)-ROWS($AR$6:$AR$17)),IFERROR(INDEX($AZ$6:$AZ$17, ROWS(BM$4:$BM72)-ROWS($AJ$6:$AJ$17)-ROWS($AN$6:$AN$17)-ROWS($AR$6:$AR$17)-ROWS($AV$6:$AV$17)),IFERROR(INDEX($BD$6:$BD$17, ROWS(BM$4:$BM72)-ROWS($AJ$6:$AJ$17)-ROWS($AN$6:$AN$17)-ROWS($AR$6:$AR$17)-ROWS($AV$6:$AV$17)-ROWS($AZ$6:$AZ$17)),IFERROR(INDEX($BH$6:$BH$17, ROWS(BM$4:$BM72)-ROWS($AJ$6:$AJ$17)-ROWS($AN$6:$AN$17)-ROWS($AR$6:$AR$17)-ROWS($AV$6:$AV$17)-ROWS($AZ$6:$AZ$17)-ROWS($BD$6:$BD$17)), "")))))))</f>
        <v/>
      </c>
      <c r="BN74" s="316" t="str">
        <f t="shared" ca="1" si="186"/>
        <v/>
      </c>
      <c r="BO74" s="316" t="str">
        <f ca="1">IF(OR(BP74="",BP74=0),"",MAX(BO$5:BO73)+1)</f>
        <v/>
      </c>
      <c r="BP74" s="316" t="str">
        <f ca="1">IFERROR(INDEX($AK$6:$AK$17, ROWS($BP$4:BP72)), IFERROR(INDEX($AO$6:$AO$17, ROWS($BP$4:BP72)-ROWS($AK$6:$AK$17)), IFERROR(INDEX($AS$6:$AS$17, ROWS($BP$4:BP72)-ROWS($AK$6:$AK$17)-ROWS($AO$6:$AO$17)),IFERROR(INDEX($AW$6:$AW$17, ROWS($BP$4:BP72)-ROWS($AK$6:$AK$17)-ROWS($AO$6:$AO$17)-ROWS($AS$6:$AS$17)),IFERROR(INDEX($BA$6:$BA$17, ROWS($BP$4:BP72)-ROWS($AK$6:$AK$17)-ROWS($AO$6:$AO$17)-ROWS($AS$6:$AS$17)-ROWS($AW$6:$AW$17)),IFERROR(INDEX($BE$6:$BE$17, ROWS($BP$4:BP72)-ROWS($AK$6:$AK$17)-ROWS($AO$6:$AO$17)-ROWS($AS$6:$AS$17)-ROWS($AW$6:$AW$17)-ROWS($BA$6:$BA$17)),IFERROR(INDEX($BI$6:$BI$17, ROWS($BP$4:BP72)-ROWS($AK$6:$AK$17)-ROWS($AO$6:$AO$17)-ROWS($AS$6:$AS$17)-ROWS($AW$6:$AW$17)-ROWS($BA$6:$BA$17)-ROWS($BE$6:$BE$17)), "")))))))</f>
        <v/>
      </c>
      <c r="BQ74" s="316" t="str">
        <f t="shared" ca="1" si="187"/>
        <v/>
      </c>
      <c r="BR74" s="413" t="str">
        <f t="shared" ca="1" si="188"/>
        <v/>
      </c>
      <c r="BS74" s="412" t="str">
        <f ca="1">IF(OR(BT74="",BT74=0),"",MAX(BS$5:BS73)+1)</f>
        <v/>
      </c>
      <c r="BT74" s="316" t="str">
        <f ca="1">IFERROR(INDEX($AJ$22:$AJ$33, ROWS($BT$4:BT72)), IFERROR(INDEX($AN$22:$AN$33, ROWS($BT$4:BT72)-ROWS($AJ$22:$AJ$33)), IFERROR(INDEX($AR$22:$AR$33, ROWS($BT$4:BT72)-ROWS($AJ$22:$AJ$33)-ROWS($AN$22:$AN$33)),IFERROR(INDEX($AV$22:$AV$33, ROWS($BT$4:BT72)-ROWS($AJ$22:$AJ$33)-ROWS($AN$22:$AN$33)-ROWS($AR$22:$AR$33)),IFERROR(INDEX($AZ$22:$AZ$33, ROWS($BT$4:BT72)-ROWS($AJ$22:$AJ$33)-ROWS($AN$22:$AN$33)-ROWS($AR$22:$AR$33)-ROWS($AV$22:$AV$33)),IFERROR(INDEX($BD$22:$BD$33, ROWS($BT$4:BT72)-ROWS($AJ$22:$AJ$33)-ROWS($AN$22:$AN$33)-ROWS($AR$22:$AR$33)-ROWS($AV$22:$AV$33)-ROWS($AZ$22:$AZ$33)),IFERROR(INDEX($BH$22:$BH$33, ROWS($BT$4:BT72)-ROWS($AJ$22:$AJ$33)-ROWS($AN$22:$AN$33)-ROWS($AR$22:$AR$33)-ROWS($AV$22:$AV$33)-ROWS($AZ$22:$AZ$33)-ROWS($BD$22:$BD$33)), "")))))))</f>
        <v/>
      </c>
      <c r="BU74" s="316" t="str">
        <f t="shared" ca="1" si="189"/>
        <v/>
      </c>
      <c r="BV74" s="316" t="str">
        <f ca="1">IF(OR(BW74="",BW74=0),"",MAX(BV$5:BV73)+1)</f>
        <v/>
      </c>
      <c r="BW74" s="316" t="str">
        <f ca="1">IFERROR(INDEX($AK$22:$AK$33, ROWS($BW$4:BW72)), IFERROR(INDEX($AO$22:$AO$33, ROWS($BW$4:BW72)-ROWS($AK$22:$AK$33)), IFERROR(INDEX($AS$22:$AS$33, ROWS($BW$4:BW72)-ROWS($AK$22:$AK$33)-ROWS($AO$22:$AO$33)),IFERROR(INDEX($AW$22:$AW$33, ROWS($BW$4:BW72)-ROWS($AK$22:$AK$33)-ROWS($AO$22:$AO$33)-ROWS($AS$22:$AS$33)),IFERROR(INDEX($BA$22:$BA$33, ROWS($BW$4:BW72)-ROWS($AK$22:$AK$33)-ROWS($AO$22:$AO$33)-ROWS($AS$22:$AS$33)-ROWS($AW$22:$AW$33)),IFERROR(INDEX($BE$22:$BE$33, ROWS($BW$4:BW72)-ROWS($AK$22:$AK$33)-ROWS($AO$22:$AO$33)-ROWS($AS$22:$AS$33)-ROWS($AW$22:$AW$33)-ROWS($BA$22:$BA$33)),IFERROR(INDEX($BI$22:$BI$33, ROWS($BW$4:BW72)-ROWS($AK$22:$AK$33)-ROWS($AO$22:$AO$33)-ROWS($AS$22:$AS$33)-ROWS($AW$22:$AW$33)-ROWS($BA$22:$BA$33)-ROWS($BE$22:$BE$33)), "")))))))</f>
        <v/>
      </c>
      <c r="BX74" s="316" t="str">
        <f t="shared" ca="1" si="190"/>
        <v/>
      </c>
      <c r="BY74" s="413" t="str">
        <f t="shared" ca="1" si="191"/>
        <v/>
      </c>
      <c r="BZ74" s="412" t="str">
        <f ca="1">IF(OR(CA74="",CA74=0),"",MAX(BZ$5:BZ73)+1)</f>
        <v/>
      </c>
      <c r="CA74" s="316" t="str">
        <f ca="1">IFERROR(INDEX($AJ$38:$AJ$49, ROWS($CA$4:CA72)), IFERROR(INDEX($AN$38:$AN$49, ROWS($CA$4:CA72)-ROWS($AJ$38:$AJ$49)), IFERROR(INDEX($AR$38:$AR$49, ROWS($CA$4:CA72)-ROWS($AJ$38:$AJ$49)-ROWS($AN$38:$AN$49)),IFERROR(INDEX($AV$38:$AV$49, ROWS($CA$4:CA72)-ROWS($AJ$38:$AJ$49)-ROWS($AN$38:$AN$49)-ROWS($AR$38:$AR$49)),IFERROR(INDEX($AZ$38:$AZ$49, ROWS($CA$4:CA72)-ROWS($AJ$38:$AJ$49)-ROWS($AN$38:$AN$49)-ROWS($AR$38:$AR$49)-ROWS($AV$38:$AV$49)),IFERROR(INDEX($BD$38:$BD$49, ROWS($CA$4:CA72)-ROWS($AJ$38:$AJ$49)-ROWS($AN$38:$AN$49)-ROWS($AR$38:$AR$49)-ROWS($AV$38:$AV$49)-ROWS($AZ$38:$AZ$49)),IFERROR(INDEX($BH$38:$BH$49, ROWS($CA$4:CA72)-ROWS($AJ$38:$AJ$49)-ROWS($AN$38:$AN$49)-ROWS($AR$38:$AR$49)-ROWS($AV$38:$AV$49)-ROWS($AZ$38:$AZ$49)-ROWS($BD$38:$BD$49)), "")))))))</f>
        <v/>
      </c>
      <c r="CB74" s="316" t="str">
        <f t="shared" ca="1" si="192"/>
        <v/>
      </c>
      <c r="CC74" s="316" t="str">
        <f ca="1">IF(OR(CD74="",CD74=0),"",MAX(CC$5:CC73)+1)</f>
        <v/>
      </c>
      <c r="CD74" s="316" t="str">
        <f ca="1">IFERROR(INDEX($AK$38:$AK$49, ROWS($CD$4:CD72)), IFERROR(INDEX($AO$38:$AO$49, ROWS($CD$4:CD72)-ROWS($AK$38:$AK$49)), IFERROR(INDEX($AS$38:$AS$49, ROWS($CD$4:CD72)-ROWS($AK$38:$AK$49)-ROWS($AO$38:$AO$49)),IFERROR(INDEX($AW$38:$AW$49, ROWS($CD$4:CD72)-ROWS($AK$38:$AK$49)-ROWS($AO$38:$AO$49)-ROWS($AS$38:$AS$49)),IFERROR(INDEX($BA$38:$BA$49, ROWS($CD$4:CD72)-ROWS($AK$38:$AK$49)-ROWS($AO$38:$AO$49)-ROWS($AS$38:$AS$49)-ROWS($AW$38:$AW$49)),IFERROR(INDEX($BE$38:$BE$49, ROWS($CD$4:CD72)-ROWS($AK$38:$AK$49)-ROWS($AO$38:$AO$49)-ROWS($AS$38:$AS$49)-ROWS($AW$38:$AW$49)-ROWS($BA$38:$BA$49)),IFERROR(INDEX($BI$38:$BI$49, ROWS($CD$4:CD72)-ROWS($AK$38:$AK$49)-ROWS($AO$38:$AO$49)-ROWS($AS$38:$AS$49)-ROWS($AW$38:$AW$49)-ROWS($BA$38:$BA$49)-ROWS($BE$38:$BE$49)), "")))))))</f>
        <v/>
      </c>
      <c r="CE74" s="316" t="str">
        <f t="shared" ca="1" si="193"/>
        <v/>
      </c>
      <c r="CF74" s="413" t="str">
        <f t="shared" ca="1" si="194"/>
        <v/>
      </c>
      <c r="CG74" s="412" t="str">
        <f ca="1">IF(OR(CH74="",CH74=0),"",MAX(CG$5:CG73)+1)</f>
        <v/>
      </c>
      <c r="CH74" s="316" t="str">
        <f ca="1">IFERROR(INDEX($AJ$54:$AJ$65, ROWS($CH$4:CH72)), IFERROR(INDEX($AN$54:$AN$65, ROWS($CH$4:CH72)-ROWS($AJ$54:$AJ$65)), IFERROR(INDEX($AR$54:$AR$65, ROWS($CH$4:CH72)-ROWS($AJ$54:$AJ$65)-ROWS($AN$54:$AN$65)),IFERROR(INDEX($AV$54:$AV$65, ROWS($CH$4:CH72)-ROWS($AJ$54:$AJ$65)-ROWS($AN$54:$AN$65)-ROWS($AR$54:$AR$65)),IFERROR(INDEX($AZ$54:$AZ$65, ROWS($CH$4:CH72)-ROWS($AJ$54:$AJ$65)-ROWS($AN$54:$AN$65)-ROWS($AR$54:$AR$65)-ROWS($AV$54:$AV$65)),IFERROR(INDEX($BD$54:$BD$65, ROWS($CH$4:CH72)-ROWS($AJ$54:$AJ$65)-ROWS($AN$54:$AN$65)-ROWS($AR$54:$AR$65)-ROWS($AV$54:$AV$65)-ROWS($AZ$54:$AZ$65)),IFERROR(INDEX($BH$54:$BH$65, ROWS($CH$4:CH72)-ROWS($AJ$54:$AJ$65)-ROWS($AN$54:$AN$65)-ROWS($AR$54:$AR$65)-ROWS($AV$54:$AV$65)-ROWS($AZ$54:$AZ$65)-ROWS($BD$54:$BD$65)), "")))))))</f>
        <v/>
      </c>
      <c r="CI74" s="316" t="str">
        <f t="shared" ca="1" si="195"/>
        <v/>
      </c>
      <c r="CJ74" s="316" t="str">
        <f ca="1">IF(OR(CK74="",CK74=0),"",MAX(CJ$5:CJ73)+1)</f>
        <v/>
      </c>
      <c r="CK74" s="316" t="str">
        <f ca="1">IFERROR(INDEX($AK$54:$AK$65, ROWS($CK$4:CK72)), IFERROR(INDEX($AO$54:$AO$65, ROWS($CK$4:CK72)-ROWS($AK$54:$AK$65)), IFERROR(INDEX($AS$54:$AS$65, ROWS($CK$4:CK72)-ROWS($AK$54:$AK$65)-ROWS($AO$54:$AO$65)),IFERROR(INDEX($AW$54:$AW$65, ROWS($CK$4:CK72)-ROWS($AK$54:$AK$65)-ROWS($AO$54:$AO$65)-ROWS($AS$54:$AS$65)),IFERROR(INDEX($BA$54:$BA$65, ROWS($CK$4:CK72)-ROWS($AK$54:$AK$65)-ROWS($AO$54:$AO$65)-ROWS($AS$54:$AS$65)-ROWS($AW$54:$AW$65)),IFERROR(INDEX($BE$54:$BE$65, ROWS($CK$4:CK72)-ROWS($AK$54:$AK$65)-ROWS($AO$54:$AO$65)-ROWS($AS$54:$AS$65)-ROWS($AW$54:$AW$65)-ROWS($BA$54:$BA$65)),IFERROR(INDEX($BI$54:$BI$65, ROWS($CK$4:CK72)-ROWS($AK$54:$AK$65)-ROWS($AO$54:$AO$65)-ROWS($AS$54:$AS$65)-ROWS($AW$54:$AW$65)-ROWS($BA$54:$BA$65)-ROWS($BE$54:$BE$65)), "")))))))</f>
        <v/>
      </c>
      <c r="CL74" s="316" t="str">
        <f t="shared" ca="1" si="196"/>
        <v/>
      </c>
      <c r="CM74" s="413" t="str">
        <f t="shared" ca="1" si="197"/>
        <v/>
      </c>
      <c r="CN74" s="412" t="str">
        <f>IF(OR(CO74="",CO74=0),"",MAX(CN$5:CN73)+1)</f>
        <v/>
      </c>
      <c r="CO74" s="316">
        <f>IFERROR(INDEX($AJ$70:$AJ$81, ROWS($CO$4:CO72)), IFERROR(INDEX($AN$70:$AN$81, ROWS($CO$4:CO72)-ROWS($AJ$70:$AJ$81)), IFERROR(INDEX($AR$70:$AR$81, ROWS($CO$4:CO72)-ROWS($AJ$70:$AJ$81)-ROWS($AN$70:$AN$81)),IFERROR(INDEX($AV$70:$AV$81, ROWS($CO$4:CO72)-ROWS($AJ$70:$AJ$81)-ROWS($AN$70:$AN$81)-ROWS($AR$70:$AR$81)),IFERROR(INDEX($AZ$70:$AZ$81, ROWS($CO$4:CO72)-ROWS($AJ$70:$AJ$81)-ROWS($AN$70:$AN$81)-ROWS($AR$70:$AR$81)-ROWS($AV$70:$AV$81)),IFERROR(INDEX($BD$70:$BD$81, ROWS($CO$4:CO72)-ROWS($AJ$70:$AJ$81)-ROWS($AN$70:$AN$81)-ROWS($AR$70:$AR$81)-ROWS($AV$70:$AV$81)-ROWS($AZ$70:$AZ$81)),IFERROR(INDEX($BH$70:$BH$81, ROWS($CO$4:CO72)-ROWS($AJ$70:$AJ$81)-ROWS($AN$70:$AN$81)-ROWS($AR$70:$AR$81)-ROWS($AV$70:$AV$81)-ROWS($AZ$70:$AZ$81)-ROWS($BD$70:$BD$81)), "")))))))</f>
        <v>0</v>
      </c>
      <c r="CP74" s="316" t="str">
        <f t="shared" ca="1" si="198"/>
        <v/>
      </c>
      <c r="CQ74" s="316" t="str">
        <f>IF(OR(CR74="",CR74=0),"",MAX(CQ$5:CQ73)+1)</f>
        <v/>
      </c>
      <c r="CR74" s="316">
        <f>IFERROR(INDEX($AK$70:$AK$81, ROWS($CR$4:CR72)), IFERROR(INDEX($AO$70:$AO$81, ROWS($CR$4:CR72)-ROWS($AK$70:$AK$81)), IFERROR(INDEX($AS$70:$AS$81, ROWS($CR$4:CR72)-ROWS($AK$70:$AK$81)-ROWS($AO$70:$AO$81)),IFERROR(INDEX($AW$70:$AW$81, ROWS($CR$4:CR72)-ROWS($AK$70:$AK$81)-ROWS($AO$70:$AO$81)-ROWS($AS$70:$AS$81)),IFERROR(INDEX($BA$70:$BA$81, ROWS($CR$4:CR72)-ROWS($AK$70:$AK$81)-ROWS($AO$70:$AO$81)-ROWS($AS$70:$AS$81)-ROWS($AW$70:$AW$81)),IFERROR(INDEX($BE$70:$BE$81, ROWS($CR$4:CR72)-ROWS($AK$70:$AK$81)-ROWS($AO$70:$AO$81)-ROWS($AS$70:$AS$81)-ROWS($AW$70:$AW$81)-ROWS($BA$70:$BA$81)),IFERROR(INDEX($BI$70:$BI$81, ROWS($CR$4:CR72)-ROWS($AK$70:$AK$81)-ROWS($AO$70:$AO$81)-ROWS($AS$70:$AS$81)-ROWS($AW$70:$AW$81)-ROWS($BA$70:$BA$81)-ROWS($BE$70:$BE$81)), "")))))))</f>
        <v>0</v>
      </c>
      <c r="CS74" s="316" t="str">
        <f t="shared" ca="1" si="199"/>
        <v/>
      </c>
      <c r="CT74" s="413" t="str">
        <f t="shared" ca="1" si="200"/>
        <v/>
      </c>
      <c r="CU74" s="412" t="str">
        <f>IF(OR(CV74="",CV74=0),"",MAX(CU$5:CU73)+1)</f>
        <v/>
      </c>
      <c r="CV74" s="316" t="str">
        <f>IFERROR(INDEX($AJ$86:$AJ$97, ROWS($CV$4:CV72)), IFERROR(INDEX($AN$86:$AN$97, ROWS($CV$4:CV72)-ROWS($AJ$86:$AJ$97)), ""))</f>
        <v/>
      </c>
      <c r="CW74" s="316" t="str">
        <f t="shared" si="201"/>
        <v/>
      </c>
      <c r="CX74" s="316" t="str">
        <f>IF(OR(CY74="",CY74=0),"",MAX(CX$5:CX73)+1)</f>
        <v/>
      </c>
      <c r="CY74" s="316" t="str">
        <f>IFERROR(INDEX($AK$86:$AK$97, ROWS($CY$4:CY72)), IFERROR(INDEX($AO$86:$AO$97, ROWS($CY$4:CY72)-ROWS($AK$86:$AK$97)), ""))</f>
        <v/>
      </c>
      <c r="CZ74" s="316" t="str">
        <f t="shared" si="202"/>
        <v/>
      </c>
      <c r="DA74" s="413" t="str">
        <f t="shared" si="203"/>
        <v/>
      </c>
      <c r="DC74" s="438">
        <f ca="1">IF(OR(DD74="",DD74=0),"",MAX(DC$65:DC73)+1)</f>
        <v>6</v>
      </c>
      <c r="DD74" s="434" t="str">
        <f t="shared" ca="1" si="166"/>
        <v>Car 1 Gas</v>
      </c>
      <c r="DE74" s="413">
        <f t="shared" ca="1" si="167"/>
        <v>50</v>
      </c>
      <c r="DF74" s="431" t="str">
        <f ca="1">IF(OR(DG74="",DG74=0),"",MAX(DF$65:DF73)+1)</f>
        <v/>
      </c>
      <c r="DG74" s="412" t="str">
        <f t="shared" ca="1" si="168"/>
        <v/>
      </c>
      <c r="DH74" s="413" t="str">
        <f t="shared" ca="1" si="169"/>
        <v/>
      </c>
      <c r="DI74" s="412" t="str">
        <f t="shared" ca="1" si="170"/>
        <v/>
      </c>
      <c r="DJ74" s="413" t="str">
        <f t="shared" ca="1" si="171"/>
        <v/>
      </c>
      <c r="DK74" s="412" t="str">
        <f t="shared" ca="1" si="172"/>
        <v/>
      </c>
      <c r="DL74" s="413" t="str">
        <f t="shared" ca="1" si="173"/>
        <v/>
      </c>
      <c r="DM74" s="292"/>
      <c r="DN74" s="292"/>
      <c r="DO74" s="292"/>
      <c r="DP74" s="292"/>
      <c r="DQ74" s="292"/>
      <c r="DR74" s="292"/>
      <c r="DS74" s="292"/>
    </row>
    <row r="75" spans="16:123" x14ac:dyDescent="0.3">
      <c r="AB75" s="395" t="str">
        <f ca="1">IFERROR(MATCH($AB$59,OFFSET(Year!$BI$123:$BI$174,AB74,,1000),0)+AB74,"")</f>
        <v/>
      </c>
      <c r="AC75" s="404" t="str">
        <f ca="1">IFERROR(INDEX(Year!$BL$123:$BL$174,AB75),"")</f>
        <v/>
      </c>
      <c r="AD75" s="405" t="str">
        <f ca="1">IFERROR(INDEX(Year!$BJ$123:$BJ$174,AB75),"")</f>
        <v/>
      </c>
      <c r="AE75" s="406" t="str">
        <f ca="1">IFERROR(INDEX(Year!$BK$123:$BK$174,AB75),"")</f>
        <v/>
      </c>
      <c r="AF75" s="407" t="str">
        <f ca="1">IFERROR(INDEX(Year!$BI$123:$BI$174,AB75),"")</f>
        <v/>
      </c>
      <c r="AI75" s="304" t="str">
        <f t="shared" ca="1" si="183"/>
        <v/>
      </c>
      <c r="AJ75" s="305" t="str">
        <f t="shared" ca="1" si="174"/>
        <v/>
      </c>
      <c r="AK75" s="306" t="str">
        <f t="shared" ca="1" si="175"/>
        <v/>
      </c>
      <c r="AL75" s="307" t="str">
        <f t="shared" ca="1" si="176"/>
        <v/>
      </c>
      <c r="AM75" s="304" t="str">
        <f t="shared" ca="1" si="184"/>
        <v/>
      </c>
      <c r="AN75" s="305" t="str">
        <f t="shared" ca="1" si="177"/>
        <v/>
      </c>
      <c r="AO75" s="306" t="str">
        <f t="shared" ca="1" si="178"/>
        <v/>
      </c>
      <c r="AP75" s="307" t="str">
        <f t="shared" ca="1" si="179"/>
        <v/>
      </c>
      <c r="AQ75" s="304" t="str">
        <f t="shared" ca="1" si="185"/>
        <v/>
      </c>
      <c r="AR75" s="305" t="str">
        <f t="shared" ca="1" si="180"/>
        <v/>
      </c>
      <c r="AS75" s="306" t="str">
        <f t="shared" ca="1" si="181"/>
        <v/>
      </c>
      <c r="AT75" s="307" t="str">
        <f t="shared" ca="1" si="182"/>
        <v/>
      </c>
      <c r="AU75" s="304"/>
      <c r="AV75" s="305"/>
      <c r="AW75" s="306"/>
      <c r="AX75" s="307"/>
      <c r="AY75" s="304"/>
      <c r="AZ75" s="305"/>
      <c r="BA75" s="306"/>
      <c r="BB75" s="307"/>
      <c r="BC75" s="304"/>
      <c r="BD75" s="305"/>
      <c r="BE75" s="306"/>
      <c r="BF75" s="307"/>
      <c r="BG75" s="304"/>
      <c r="BH75" s="305"/>
      <c r="BI75" s="306"/>
      <c r="BJ75" s="307"/>
      <c r="BL75" s="412" t="str">
        <f ca="1">IF(OR(BM75="",BM75=0),"",MAX(BL$5:BL74)+1)</f>
        <v/>
      </c>
      <c r="BM75" s="316" t="str">
        <f ca="1">IFERROR(INDEX($AJ$6:$AJ$17, ROWS(BM$4:$BM73)), IFERROR(INDEX($AN$6:$AN$17, ROWS(BM$4:$BM73)-ROWS($AJ$6:$AJ$17)), IFERROR(INDEX($AR$6:$AR$17, ROWS(BM$4:$BM73)-ROWS($AJ$6:$AJ$17)-ROWS($AN$6:$AN$17)),IFERROR(INDEX($AV$6:$AV$17, ROWS(BM$4:$BM73)-ROWS($AJ$6:$AJ$17)-ROWS($AN$6:$AN$17)-ROWS($AR$6:$AR$17)),IFERROR(INDEX($AZ$6:$AZ$17, ROWS(BM$4:$BM73)-ROWS($AJ$6:$AJ$17)-ROWS($AN$6:$AN$17)-ROWS($AR$6:$AR$17)-ROWS($AV$6:$AV$17)),IFERROR(INDEX($BD$6:$BD$17, ROWS(BM$4:$BM73)-ROWS($AJ$6:$AJ$17)-ROWS($AN$6:$AN$17)-ROWS($AR$6:$AR$17)-ROWS($AV$6:$AV$17)-ROWS($AZ$6:$AZ$17)),IFERROR(INDEX($BH$6:$BH$17, ROWS(BM$4:$BM73)-ROWS($AJ$6:$AJ$17)-ROWS($AN$6:$AN$17)-ROWS($AR$6:$AR$17)-ROWS($AV$6:$AV$17)-ROWS($AZ$6:$AZ$17)-ROWS($BD$6:$BD$17)), "")))))))</f>
        <v/>
      </c>
      <c r="BN75" s="316" t="str">
        <f t="shared" ca="1" si="186"/>
        <v/>
      </c>
      <c r="BO75" s="316" t="str">
        <f ca="1">IF(OR(BP75="",BP75=0),"",MAX(BO$5:BO74)+1)</f>
        <v/>
      </c>
      <c r="BP75" s="316" t="str">
        <f ca="1">IFERROR(INDEX($AK$6:$AK$17, ROWS($BP$4:BP73)), IFERROR(INDEX($AO$6:$AO$17, ROWS($BP$4:BP73)-ROWS($AK$6:$AK$17)), IFERROR(INDEX($AS$6:$AS$17, ROWS($BP$4:BP73)-ROWS($AK$6:$AK$17)-ROWS($AO$6:$AO$17)),IFERROR(INDEX($AW$6:$AW$17, ROWS($BP$4:BP73)-ROWS($AK$6:$AK$17)-ROWS($AO$6:$AO$17)-ROWS($AS$6:$AS$17)),IFERROR(INDEX($BA$6:$BA$17, ROWS($BP$4:BP73)-ROWS($AK$6:$AK$17)-ROWS($AO$6:$AO$17)-ROWS($AS$6:$AS$17)-ROWS($AW$6:$AW$17)),IFERROR(INDEX($BE$6:$BE$17, ROWS($BP$4:BP73)-ROWS($AK$6:$AK$17)-ROWS($AO$6:$AO$17)-ROWS($AS$6:$AS$17)-ROWS($AW$6:$AW$17)-ROWS($BA$6:$BA$17)),IFERROR(INDEX($BI$6:$BI$17, ROWS($BP$4:BP73)-ROWS($AK$6:$AK$17)-ROWS($AO$6:$AO$17)-ROWS($AS$6:$AS$17)-ROWS($AW$6:$AW$17)-ROWS($BA$6:$BA$17)-ROWS($BE$6:$BE$17)), "")))))))</f>
        <v/>
      </c>
      <c r="BQ75" s="316" t="str">
        <f t="shared" ca="1" si="187"/>
        <v/>
      </c>
      <c r="BR75" s="413" t="str">
        <f t="shared" ca="1" si="188"/>
        <v/>
      </c>
      <c r="BS75" s="412" t="str">
        <f ca="1">IF(OR(BT75="",BT75=0),"",MAX(BS$5:BS74)+1)</f>
        <v/>
      </c>
      <c r="BT75" s="316" t="str">
        <f ca="1">IFERROR(INDEX($AJ$22:$AJ$33, ROWS($BT$4:BT73)), IFERROR(INDEX($AN$22:$AN$33, ROWS($BT$4:BT73)-ROWS($AJ$22:$AJ$33)), IFERROR(INDEX($AR$22:$AR$33, ROWS($BT$4:BT73)-ROWS($AJ$22:$AJ$33)-ROWS($AN$22:$AN$33)),IFERROR(INDEX($AV$22:$AV$33, ROWS($BT$4:BT73)-ROWS($AJ$22:$AJ$33)-ROWS($AN$22:$AN$33)-ROWS($AR$22:$AR$33)),IFERROR(INDEX($AZ$22:$AZ$33, ROWS($BT$4:BT73)-ROWS($AJ$22:$AJ$33)-ROWS($AN$22:$AN$33)-ROWS($AR$22:$AR$33)-ROWS($AV$22:$AV$33)),IFERROR(INDEX($BD$22:$BD$33, ROWS($BT$4:BT73)-ROWS($AJ$22:$AJ$33)-ROWS($AN$22:$AN$33)-ROWS($AR$22:$AR$33)-ROWS($AV$22:$AV$33)-ROWS($AZ$22:$AZ$33)),IFERROR(INDEX($BH$22:$BH$33, ROWS($BT$4:BT73)-ROWS($AJ$22:$AJ$33)-ROWS($AN$22:$AN$33)-ROWS($AR$22:$AR$33)-ROWS($AV$22:$AV$33)-ROWS($AZ$22:$AZ$33)-ROWS($BD$22:$BD$33)), "")))))))</f>
        <v/>
      </c>
      <c r="BU75" s="316" t="str">
        <f t="shared" ca="1" si="189"/>
        <v/>
      </c>
      <c r="BV75" s="316" t="str">
        <f ca="1">IF(OR(BW75="",BW75=0),"",MAX(BV$5:BV74)+1)</f>
        <v/>
      </c>
      <c r="BW75" s="316" t="str">
        <f ca="1">IFERROR(INDEX($AK$22:$AK$33, ROWS($BW$4:BW73)), IFERROR(INDEX($AO$22:$AO$33, ROWS($BW$4:BW73)-ROWS($AK$22:$AK$33)), IFERROR(INDEX($AS$22:$AS$33, ROWS($BW$4:BW73)-ROWS($AK$22:$AK$33)-ROWS($AO$22:$AO$33)),IFERROR(INDEX($AW$22:$AW$33, ROWS($BW$4:BW73)-ROWS($AK$22:$AK$33)-ROWS($AO$22:$AO$33)-ROWS($AS$22:$AS$33)),IFERROR(INDEX($BA$22:$BA$33, ROWS($BW$4:BW73)-ROWS($AK$22:$AK$33)-ROWS($AO$22:$AO$33)-ROWS($AS$22:$AS$33)-ROWS($AW$22:$AW$33)),IFERROR(INDEX($BE$22:$BE$33, ROWS($BW$4:BW73)-ROWS($AK$22:$AK$33)-ROWS($AO$22:$AO$33)-ROWS($AS$22:$AS$33)-ROWS($AW$22:$AW$33)-ROWS($BA$22:$BA$33)),IFERROR(INDEX($BI$22:$BI$33, ROWS($BW$4:BW73)-ROWS($AK$22:$AK$33)-ROWS($AO$22:$AO$33)-ROWS($AS$22:$AS$33)-ROWS($AW$22:$AW$33)-ROWS($BA$22:$BA$33)-ROWS($BE$22:$BE$33)), "")))))))</f>
        <v/>
      </c>
      <c r="BX75" s="316" t="str">
        <f t="shared" ca="1" si="190"/>
        <v/>
      </c>
      <c r="BY75" s="413" t="str">
        <f t="shared" ca="1" si="191"/>
        <v/>
      </c>
      <c r="BZ75" s="412" t="str">
        <f ca="1">IF(OR(CA75="",CA75=0),"",MAX(BZ$5:BZ74)+1)</f>
        <v/>
      </c>
      <c r="CA75" s="316" t="str">
        <f ca="1">IFERROR(INDEX($AJ$38:$AJ$49, ROWS($CA$4:CA73)), IFERROR(INDEX($AN$38:$AN$49, ROWS($CA$4:CA73)-ROWS($AJ$38:$AJ$49)), IFERROR(INDEX($AR$38:$AR$49, ROWS($CA$4:CA73)-ROWS($AJ$38:$AJ$49)-ROWS($AN$38:$AN$49)),IFERROR(INDEX($AV$38:$AV$49, ROWS($CA$4:CA73)-ROWS($AJ$38:$AJ$49)-ROWS($AN$38:$AN$49)-ROWS($AR$38:$AR$49)),IFERROR(INDEX($AZ$38:$AZ$49, ROWS($CA$4:CA73)-ROWS($AJ$38:$AJ$49)-ROWS($AN$38:$AN$49)-ROWS($AR$38:$AR$49)-ROWS($AV$38:$AV$49)),IFERROR(INDEX($BD$38:$BD$49, ROWS($CA$4:CA73)-ROWS($AJ$38:$AJ$49)-ROWS($AN$38:$AN$49)-ROWS($AR$38:$AR$49)-ROWS($AV$38:$AV$49)-ROWS($AZ$38:$AZ$49)),IFERROR(INDEX($BH$38:$BH$49, ROWS($CA$4:CA73)-ROWS($AJ$38:$AJ$49)-ROWS($AN$38:$AN$49)-ROWS($AR$38:$AR$49)-ROWS($AV$38:$AV$49)-ROWS($AZ$38:$AZ$49)-ROWS($BD$38:$BD$49)), "")))))))</f>
        <v/>
      </c>
      <c r="CB75" s="316" t="str">
        <f t="shared" ca="1" si="192"/>
        <v/>
      </c>
      <c r="CC75" s="316" t="str">
        <f ca="1">IF(OR(CD75="",CD75=0),"",MAX(CC$5:CC74)+1)</f>
        <v/>
      </c>
      <c r="CD75" s="316" t="str">
        <f ca="1">IFERROR(INDEX($AK$38:$AK$49, ROWS($CD$4:CD73)), IFERROR(INDEX($AO$38:$AO$49, ROWS($CD$4:CD73)-ROWS($AK$38:$AK$49)), IFERROR(INDEX($AS$38:$AS$49, ROWS($CD$4:CD73)-ROWS($AK$38:$AK$49)-ROWS($AO$38:$AO$49)),IFERROR(INDEX($AW$38:$AW$49, ROWS($CD$4:CD73)-ROWS($AK$38:$AK$49)-ROWS($AO$38:$AO$49)-ROWS($AS$38:$AS$49)),IFERROR(INDEX($BA$38:$BA$49, ROWS($CD$4:CD73)-ROWS($AK$38:$AK$49)-ROWS($AO$38:$AO$49)-ROWS($AS$38:$AS$49)-ROWS($AW$38:$AW$49)),IFERROR(INDEX($BE$38:$BE$49, ROWS($CD$4:CD73)-ROWS($AK$38:$AK$49)-ROWS($AO$38:$AO$49)-ROWS($AS$38:$AS$49)-ROWS($AW$38:$AW$49)-ROWS($BA$38:$BA$49)),IFERROR(INDEX($BI$38:$BI$49, ROWS($CD$4:CD73)-ROWS($AK$38:$AK$49)-ROWS($AO$38:$AO$49)-ROWS($AS$38:$AS$49)-ROWS($AW$38:$AW$49)-ROWS($BA$38:$BA$49)-ROWS($BE$38:$BE$49)), "")))))))</f>
        <v/>
      </c>
      <c r="CE75" s="316" t="str">
        <f t="shared" ca="1" si="193"/>
        <v/>
      </c>
      <c r="CF75" s="413" t="str">
        <f t="shared" ca="1" si="194"/>
        <v/>
      </c>
      <c r="CG75" s="412" t="str">
        <f ca="1">IF(OR(CH75="",CH75=0),"",MAX(CG$5:CG74)+1)</f>
        <v/>
      </c>
      <c r="CH75" s="316" t="str">
        <f ca="1">IFERROR(INDEX($AJ$54:$AJ$65, ROWS($CH$4:CH73)), IFERROR(INDEX($AN$54:$AN$65, ROWS($CH$4:CH73)-ROWS($AJ$54:$AJ$65)), IFERROR(INDEX($AR$54:$AR$65, ROWS($CH$4:CH73)-ROWS($AJ$54:$AJ$65)-ROWS($AN$54:$AN$65)),IFERROR(INDEX($AV$54:$AV$65, ROWS($CH$4:CH73)-ROWS($AJ$54:$AJ$65)-ROWS($AN$54:$AN$65)-ROWS($AR$54:$AR$65)),IFERROR(INDEX($AZ$54:$AZ$65, ROWS($CH$4:CH73)-ROWS($AJ$54:$AJ$65)-ROWS($AN$54:$AN$65)-ROWS($AR$54:$AR$65)-ROWS($AV$54:$AV$65)),IFERROR(INDEX($BD$54:$BD$65, ROWS($CH$4:CH73)-ROWS($AJ$54:$AJ$65)-ROWS($AN$54:$AN$65)-ROWS($AR$54:$AR$65)-ROWS($AV$54:$AV$65)-ROWS($AZ$54:$AZ$65)),IFERROR(INDEX($BH$54:$BH$65, ROWS($CH$4:CH73)-ROWS($AJ$54:$AJ$65)-ROWS($AN$54:$AN$65)-ROWS($AR$54:$AR$65)-ROWS($AV$54:$AV$65)-ROWS($AZ$54:$AZ$65)-ROWS($BD$54:$BD$65)), "")))))))</f>
        <v/>
      </c>
      <c r="CI75" s="316" t="str">
        <f t="shared" ca="1" si="195"/>
        <v/>
      </c>
      <c r="CJ75" s="316" t="str">
        <f ca="1">IF(OR(CK75="",CK75=0),"",MAX(CJ$5:CJ74)+1)</f>
        <v/>
      </c>
      <c r="CK75" s="316" t="str">
        <f ca="1">IFERROR(INDEX($AK$54:$AK$65, ROWS($CK$4:CK73)), IFERROR(INDEX($AO$54:$AO$65, ROWS($CK$4:CK73)-ROWS($AK$54:$AK$65)), IFERROR(INDEX($AS$54:$AS$65, ROWS($CK$4:CK73)-ROWS($AK$54:$AK$65)-ROWS($AO$54:$AO$65)),IFERROR(INDEX($AW$54:$AW$65, ROWS($CK$4:CK73)-ROWS($AK$54:$AK$65)-ROWS($AO$54:$AO$65)-ROWS($AS$54:$AS$65)),IFERROR(INDEX($BA$54:$BA$65, ROWS($CK$4:CK73)-ROWS($AK$54:$AK$65)-ROWS($AO$54:$AO$65)-ROWS($AS$54:$AS$65)-ROWS($AW$54:$AW$65)),IFERROR(INDEX($BE$54:$BE$65, ROWS($CK$4:CK73)-ROWS($AK$54:$AK$65)-ROWS($AO$54:$AO$65)-ROWS($AS$54:$AS$65)-ROWS($AW$54:$AW$65)-ROWS($BA$54:$BA$65)),IFERROR(INDEX($BI$54:$BI$65, ROWS($CK$4:CK73)-ROWS($AK$54:$AK$65)-ROWS($AO$54:$AO$65)-ROWS($AS$54:$AS$65)-ROWS($AW$54:$AW$65)-ROWS($BA$54:$BA$65)-ROWS($BE$54:$BE$65)), "")))))))</f>
        <v/>
      </c>
      <c r="CL75" s="316" t="str">
        <f t="shared" ca="1" si="196"/>
        <v/>
      </c>
      <c r="CM75" s="413" t="str">
        <f t="shared" ca="1" si="197"/>
        <v/>
      </c>
      <c r="CN75" s="412" t="str">
        <f>IF(OR(CO75="",CO75=0),"",MAX(CN$5:CN74)+1)</f>
        <v/>
      </c>
      <c r="CO75" s="316">
        <f>IFERROR(INDEX($AJ$70:$AJ$81, ROWS($CO$4:CO73)), IFERROR(INDEX($AN$70:$AN$81, ROWS($CO$4:CO73)-ROWS($AJ$70:$AJ$81)), IFERROR(INDEX($AR$70:$AR$81, ROWS($CO$4:CO73)-ROWS($AJ$70:$AJ$81)-ROWS($AN$70:$AN$81)),IFERROR(INDEX($AV$70:$AV$81, ROWS($CO$4:CO73)-ROWS($AJ$70:$AJ$81)-ROWS($AN$70:$AN$81)-ROWS($AR$70:$AR$81)),IFERROR(INDEX($AZ$70:$AZ$81, ROWS($CO$4:CO73)-ROWS($AJ$70:$AJ$81)-ROWS($AN$70:$AN$81)-ROWS($AR$70:$AR$81)-ROWS($AV$70:$AV$81)),IFERROR(INDEX($BD$70:$BD$81, ROWS($CO$4:CO73)-ROWS($AJ$70:$AJ$81)-ROWS($AN$70:$AN$81)-ROWS($AR$70:$AR$81)-ROWS($AV$70:$AV$81)-ROWS($AZ$70:$AZ$81)),IFERROR(INDEX($BH$70:$BH$81, ROWS($CO$4:CO73)-ROWS($AJ$70:$AJ$81)-ROWS($AN$70:$AN$81)-ROWS($AR$70:$AR$81)-ROWS($AV$70:$AV$81)-ROWS($AZ$70:$AZ$81)-ROWS($BD$70:$BD$81)), "")))))))</f>
        <v>0</v>
      </c>
      <c r="CP75" s="316" t="str">
        <f t="shared" ca="1" si="198"/>
        <v/>
      </c>
      <c r="CQ75" s="316" t="str">
        <f>IF(OR(CR75="",CR75=0),"",MAX(CQ$5:CQ74)+1)</f>
        <v/>
      </c>
      <c r="CR75" s="316">
        <f>IFERROR(INDEX($AK$70:$AK$81, ROWS($CR$4:CR73)), IFERROR(INDEX($AO$70:$AO$81, ROWS($CR$4:CR73)-ROWS($AK$70:$AK$81)), IFERROR(INDEX($AS$70:$AS$81, ROWS($CR$4:CR73)-ROWS($AK$70:$AK$81)-ROWS($AO$70:$AO$81)),IFERROR(INDEX($AW$70:$AW$81, ROWS($CR$4:CR73)-ROWS($AK$70:$AK$81)-ROWS($AO$70:$AO$81)-ROWS($AS$70:$AS$81)),IFERROR(INDEX($BA$70:$BA$81, ROWS($CR$4:CR73)-ROWS($AK$70:$AK$81)-ROWS($AO$70:$AO$81)-ROWS($AS$70:$AS$81)-ROWS($AW$70:$AW$81)),IFERROR(INDEX($BE$70:$BE$81, ROWS($CR$4:CR73)-ROWS($AK$70:$AK$81)-ROWS($AO$70:$AO$81)-ROWS($AS$70:$AS$81)-ROWS($AW$70:$AW$81)-ROWS($BA$70:$BA$81)),IFERROR(INDEX($BI$70:$BI$81, ROWS($CR$4:CR73)-ROWS($AK$70:$AK$81)-ROWS($AO$70:$AO$81)-ROWS($AS$70:$AS$81)-ROWS($AW$70:$AW$81)-ROWS($BA$70:$BA$81)-ROWS($BE$70:$BE$81)), "")))))))</f>
        <v>0</v>
      </c>
      <c r="CS75" s="316" t="str">
        <f t="shared" ca="1" si="199"/>
        <v/>
      </c>
      <c r="CT75" s="413" t="str">
        <f t="shared" ca="1" si="200"/>
        <v/>
      </c>
      <c r="CU75" s="412" t="str">
        <f>IF(OR(CV75="",CV75=0),"",MAX(CU$5:CU74)+1)</f>
        <v/>
      </c>
      <c r="CV75" s="316" t="str">
        <f>IFERROR(INDEX($AJ$86:$AJ$97, ROWS($CV$4:CV73)), IFERROR(INDEX($AN$86:$AN$97, ROWS($CV$4:CV73)-ROWS($AJ$86:$AJ$97)), ""))</f>
        <v/>
      </c>
      <c r="CW75" s="316" t="str">
        <f t="shared" si="201"/>
        <v/>
      </c>
      <c r="CX75" s="316" t="str">
        <f>IF(OR(CY75="",CY75=0),"",MAX(CX$5:CX74)+1)</f>
        <v/>
      </c>
      <c r="CY75" s="316" t="str">
        <f>IFERROR(INDEX($AK$86:$AK$97, ROWS($CY$4:CY73)), IFERROR(INDEX($AO$86:$AO$97, ROWS($CY$4:CY73)-ROWS($AK$86:$AK$97)), ""))</f>
        <v/>
      </c>
      <c r="CZ75" s="316" t="str">
        <f t="shared" si="202"/>
        <v/>
      </c>
      <c r="DA75" s="413" t="str">
        <f t="shared" si="203"/>
        <v/>
      </c>
      <c r="DC75" s="438" t="str">
        <f ca="1">IF(OR(DD75="",DD75=0),"",MAX(DC$65:DC74)+1)</f>
        <v/>
      </c>
      <c r="DD75" s="434" t="str">
        <f t="shared" ca="1" si="166"/>
        <v/>
      </c>
      <c r="DE75" s="413" t="str">
        <f t="shared" ca="1" si="167"/>
        <v/>
      </c>
      <c r="DF75" s="431" t="str">
        <f ca="1">IF(OR(DG75="",DG75=0),"",MAX(DF$65:DF74)+1)</f>
        <v/>
      </c>
      <c r="DG75" s="412" t="str">
        <f t="shared" ca="1" si="168"/>
        <v/>
      </c>
      <c r="DH75" s="413" t="str">
        <f t="shared" ca="1" si="169"/>
        <v/>
      </c>
      <c r="DI75" s="412" t="str">
        <f t="shared" ca="1" si="170"/>
        <v/>
      </c>
      <c r="DJ75" s="413" t="str">
        <f t="shared" ca="1" si="171"/>
        <v/>
      </c>
      <c r="DK75" s="412" t="str">
        <f t="shared" ca="1" si="172"/>
        <v/>
      </c>
      <c r="DL75" s="413" t="str">
        <f t="shared" ca="1" si="173"/>
        <v/>
      </c>
      <c r="DN75" s="292"/>
      <c r="DO75" s="292"/>
      <c r="DP75" s="292"/>
      <c r="DQ75" s="292"/>
      <c r="DR75" s="292"/>
      <c r="DS75" s="292"/>
    </row>
    <row r="76" spans="16:123" x14ac:dyDescent="0.3">
      <c r="AB76" s="395" t="str">
        <f ca="1">IFERROR(MATCH($AB$59,OFFSET(Year!$BI$123:$BI$174,AB75,,1000),0)+AB75,"")</f>
        <v/>
      </c>
      <c r="AC76" s="404" t="str">
        <f ca="1">IFERROR(INDEX(Year!$BL$123:$BL$174,AB76),"")</f>
        <v/>
      </c>
      <c r="AD76" s="405" t="str">
        <f ca="1">IFERROR(INDEX(Year!$BJ$123:$BJ$174,AB76),"")</f>
        <v/>
      </c>
      <c r="AE76" s="406" t="str">
        <f ca="1">IFERROR(INDEX(Year!$BK$123:$BK$174,AB76),"")</f>
        <v/>
      </c>
      <c r="AF76" s="407" t="str">
        <f ca="1">IFERROR(INDEX(Year!$BI$123:$BI$174,AB76),"")</f>
        <v/>
      </c>
      <c r="AI76" s="304" t="str">
        <f t="shared" ca="1" si="183"/>
        <v/>
      </c>
      <c r="AJ76" s="305" t="str">
        <f t="shared" ca="1" si="174"/>
        <v/>
      </c>
      <c r="AK76" s="306" t="str">
        <f t="shared" ca="1" si="175"/>
        <v/>
      </c>
      <c r="AL76" s="307" t="str">
        <f t="shared" ca="1" si="176"/>
        <v/>
      </c>
      <c r="AM76" s="304" t="str">
        <f t="shared" ca="1" si="184"/>
        <v/>
      </c>
      <c r="AN76" s="305" t="str">
        <f t="shared" ca="1" si="177"/>
        <v/>
      </c>
      <c r="AO76" s="306" t="str">
        <f t="shared" ca="1" si="178"/>
        <v/>
      </c>
      <c r="AP76" s="307" t="str">
        <f t="shared" ca="1" si="179"/>
        <v/>
      </c>
      <c r="AQ76" s="304" t="str">
        <f t="shared" ca="1" si="185"/>
        <v/>
      </c>
      <c r="AR76" s="305" t="str">
        <f t="shared" ca="1" si="180"/>
        <v/>
      </c>
      <c r="AS76" s="306" t="str">
        <f t="shared" ca="1" si="181"/>
        <v/>
      </c>
      <c r="AT76" s="307" t="str">
        <f t="shared" ca="1" si="182"/>
        <v/>
      </c>
      <c r="AU76" s="304"/>
      <c r="AV76" s="305"/>
      <c r="AW76" s="306"/>
      <c r="AX76" s="307"/>
      <c r="AY76" s="304"/>
      <c r="AZ76" s="305"/>
      <c r="BA76" s="306"/>
      <c r="BB76" s="307"/>
      <c r="BC76" s="304"/>
      <c r="BD76" s="305"/>
      <c r="BE76" s="306"/>
      <c r="BF76" s="307"/>
      <c r="BG76" s="304"/>
      <c r="BH76" s="305"/>
      <c r="BI76" s="306"/>
      <c r="BJ76" s="307"/>
      <c r="BL76" s="412" t="str">
        <f ca="1">IF(OR(BM76="",BM76=0),"",MAX(BL$5:BL75)+1)</f>
        <v/>
      </c>
      <c r="BM76" s="316" t="str">
        <f ca="1">IFERROR(INDEX($AJ$6:$AJ$17, ROWS(BM$4:$BM74)), IFERROR(INDEX($AN$6:$AN$17, ROWS(BM$4:$BM74)-ROWS($AJ$6:$AJ$17)), IFERROR(INDEX($AR$6:$AR$17, ROWS(BM$4:$BM74)-ROWS($AJ$6:$AJ$17)-ROWS($AN$6:$AN$17)),IFERROR(INDEX($AV$6:$AV$17, ROWS(BM$4:$BM74)-ROWS($AJ$6:$AJ$17)-ROWS($AN$6:$AN$17)-ROWS($AR$6:$AR$17)),IFERROR(INDEX($AZ$6:$AZ$17, ROWS(BM$4:$BM74)-ROWS($AJ$6:$AJ$17)-ROWS($AN$6:$AN$17)-ROWS($AR$6:$AR$17)-ROWS($AV$6:$AV$17)),IFERROR(INDEX($BD$6:$BD$17, ROWS(BM$4:$BM74)-ROWS($AJ$6:$AJ$17)-ROWS($AN$6:$AN$17)-ROWS($AR$6:$AR$17)-ROWS($AV$6:$AV$17)-ROWS($AZ$6:$AZ$17)),IFERROR(INDEX($BH$6:$BH$17, ROWS(BM$4:$BM74)-ROWS($AJ$6:$AJ$17)-ROWS($AN$6:$AN$17)-ROWS($AR$6:$AR$17)-ROWS($AV$6:$AV$17)-ROWS($AZ$6:$AZ$17)-ROWS($BD$6:$BD$17)), "")))))))</f>
        <v/>
      </c>
      <c r="BN76" s="316" t="str">
        <f t="shared" ca="1" si="186"/>
        <v/>
      </c>
      <c r="BO76" s="316" t="str">
        <f ca="1">IF(OR(BP76="",BP76=0),"",MAX(BO$5:BO75)+1)</f>
        <v/>
      </c>
      <c r="BP76" s="316" t="str">
        <f ca="1">IFERROR(INDEX($AK$6:$AK$17, ROWS($BP$4:BP74)), IFERROR(INDEX($AO$6:$AO$17, ROWS($BP$4:BP74)-ROWS($AK$6:$AK$17)), IFERROR(INDEX($AS$6:$AS$17, ROWS($BP$4:BP74)-ROWS($AK$6:$AK$17)-ROWS($AO$6:$AO$17)),IFERROR(INDEX($AW$6:$AW$17, ROWS($BP$4:BP74)-ROWS($AK$6:$AK$17)-ROWS($AO$6:$AO$17)-ROWS($AS$6:$AS$17)),IFERROR(INDEX($BA$6:$BA$17, ROWS($BP$4:BP74)-ROWS($AK$6:$AK$17)-ROWS($AO$6:$AO$17)-ROWS($AS$6:$AS$17)-ROWS($AW$6:$AW$17)),IFERROR(INDEX($BE$6:$BE$17, ROWS($BP$4:BP74)-ROWS($AK$6:$AK$17)-ROWS($AO$6:$AO$17)-ROWS($AS$6:$AS$17)-ROWS($AW$6:$AW$17)-ROWS($BA$6:$BA$17)),IFERROR(INDEX($BI$6:$BI$17, ROWS($BP$4:BP74)-ROWS($AK$6:$AK$17)-ROWS($AO$6:$AO$17)-ROWS($AS$6:$AS$17)-ROWS($AW$6:$AW$17)-ROWS($BA$6:$BA$17)-ROWS($BE$6:$BE$17)), "")))))))</f>
        <v/>
      </c>
      <c r="BQ76" s="316" t="str">
        <f t="shared" ca="1" si="187"/>
        <v/>
      </c>
      <c r="BR76" s="413" t="str">
        <f t="shared" ca="1" si="188"/>
        <v/>
      </c>
      <c r="BS76" s="412" t="str">
        <f ca="1">IF(OR(BT76="",BT76=0),"",MAX(BS$5:BS75)+1)</f>
        <v/>
      </c>
      <c r="BT76" s="316" t="str">
        <f ca="1">IFERROR(INDEX($AJ$22:$AJ$33, ROWS($BT$4:BT74)), IFERROR(INDEX($AN$22:$AN$33, ROWS($BT$4:BT74)-ROWS($AJ$22:$AJ$33)), IFERROR(INDEX($AR$22:$AR$33, ROWS($BT$4:BT74)-ROWS($AJ$22:$AJ$33)-ROWS($AN$22:$AN$33)),IFERROR(INDEX($AV$22:$AV$33, ROWS($BT$4:BT74)-ROWS($AJ$22:$AJ$33)-ROWS($AN$22:$AN$33)-ROWS($AR$22:$AR$33)),IFERROR(INDEX($AZ$22:$AZ$33, ROWS($BT$4:BT74)-ROWS($AJ$22:$AJ$33)-ROWS($AN$22:$AN$33)-ROWS($AR$22:$AR$33)-ROWS($AV$22:$AV$33)),IFERROR(INDEX($BD$22:$BD$33, ROWS($BT$4:BT74)-ROWS($AJ$22:$AJ$33)-ROWS($AN$22:$AN$33)-ROWS($AR$22:$AR$33)-ROWS($AV$22:$AV$33)-ROWS($AZ$22:$AZ$33)),IFERROR(INDEX($BH$22:$BH$33, ROWS($BT$4:BT74)-ROWS($AJ$22:$AJ$33)-ROWS($AN$22:$AN$33)-ROWS($AR$22:$AR$33)-ROWS($AV$22:$AV$33)-ROWS($AZ$22:$AZ$33)-ROWS($BD$22:$BD$33)), "")))))))</f>
        <v/>
      </c>
      <c r="BU76" s="316" t="str">
        <f t="shared" ca="1" si="189"/>
        <v/>
      </c>
      <c r="BV76" s="316" t="str">
        <f ca="1">IF(OR(BW76="",BW76=0),"",MAX(BV$5:BV75)+1)</f>
        <v/>
      </c>
      <c r="BW76" s="316" t="str">
        <f ca="1">IFERROR(INDEX($AK$22:$AK$33, ROWS($BW$4:BW74)), IFERROR(INDEX($AO$22:$AO$33, ROWS($BW$4:BW74)-ROWS($AK$22:$AK$33)), IFERROR(INDEX($AS$22:$AS$33, ROWS($BW$4:BW74)-ROWS($AK$22:$AK$33)-ROWS($AO$22:$AO$33)),IFERROR(INDEX($AW$22:$AW$33, ROWS($BW$4:BW74)-ROWS($AK$22:$AK$33)-ROWS($AO$22:$AO$33)-ROWS($AS$22:$AS$33)),IFERROR(INDEX($BA$22:$BA$33, ROWS($BW$4:BW74)-ROWS($AK$22:$AK$33)-ROWS($AO$22:$AO$33)-ROWS($AS$22:$AS$33)-ROWS($AW$22:$AW$33)),IFERROR(INDEX($BE$22:$BE$33, ROWS($BW$4:BW74)-ROWS($AK$22:$AK$33)-ROWS($AO$22:$AO$33)-ROWS($AS$22:$AS$33)-ROWS($AW$22:$AW$33)-ROWS($BA$22:$BA$33)),IFERROR(INDEX($BI$22:$BI$33, ROWS($BW$4:BW74)-ROWS($AK$22:$AK$33)-ROWS($AO$22:$AO$33)-ROWS($AS$22:$AS$33)-ROWS($AW$22:$AW$33)-ROWS($BA$22:$BA$33)-ROWS($BE$22:$BE$33)), "")))))))</f>
        <v/>
      </c>
      <c r="BX76" s="316" t="str">
        <f t="shared" ca="1" si="190"/>
        <v/>
      </c>
      <c r="BY76" s="413" t="str">
        <f t="shared" ca="1" si="191"/>
        <v/>
      </c>
      <c r="BZ76" s="412" t="str">
        <f ca="1">IF(OR(CA76="",CA76=0),"",MAX(BZ$5:BZ75)+1)</f>
        <v/>
      </c>
      <c r="CA76" s="316" t="str">
        <f ca="1">IFERROR(INDEX($AJ$38:$AJ$49, ROWS($CA$4:CA74)), IFERROR(INDEX($AN$38:$AN$49, ROWS($CA$4:CA74)-ROWS($AJ$38:$AJ$49)), IFERROR(INDEX($AR$38:$AR$49, ROWS($CA$4:CA74)-ROWS($AJ$38:$AJ$49)-ROWS($AN$38:$AN$49)),IFERROR(INDEX($AV$38:$AV$49, ROWS($CA$4:CA74)-ROWS($AJ$38:$AJ$49)-ROWS($AN$38:$AN$49)-ROWS($AR$38:$AR$49)),IFERROR(INDEX($AZ$38:$AZ$49, ROWS($CA$4:CA74)-ROWS($AJ$38:$AJ$49)-ROWS($AN$38:$AN$49)-ROWS($AR$38:$AR$49)-ROWS($AV$38:$AV$49)),IFERROR(INDEX($BD$38:$BD$49, ROWS($CA$4:CA74)-ROWS($AJ$38:$AJ$49)-ROWS($AN$38:$AN$49)-ROWS($AR$38:$AR$49)-ROWS($AV$38:$AV$49)-ROWS($AZ$38:$AZ$49)),IFERROR(INDEX($BH$38:$BH$49, ROWS($CA$4:CA74)-ROWS($AJ$38:$AJ$49)-ROWS($AN$38:$AN$49)-ROWS($AR$38:$AR$49)-ROWS($AV$38:$AV$49)-ROWS($AZ$38:$AZ$49)-ROWS($BD$38:$BD$49)), "")))))))</f>
        <v/>
      </c>
      <c r="CB76" s="316" t="str">
        <f t="shared" ca="1" si="192"/>
        <v/>
      </c>
      <c r="CC76" s="316" t="str">
        <f ca="1">IF(OR(CD76="",CD76=0),"",MAX(CC$5:CC75)+1)</f>
        <v/>
      </c>
      <c r="CD76" s="316" t="str">
        <f ca="1">IFERROR(INDEX($AK$38:$AK$49, ROWS($CD$4:CD74)), IFERROR(INDEX($AO$38:$AO$49, ROWS($CD$4:CD74)-ROWS($AK$38:$AK$49)), IFERROR(INDEX($AS$38:$AS$49, ROWS($CD$4:CD74)-ROWS($AK$38:$AK$49)-ROWS($AO$38:$AO$49)),IFERROR(INDEX($AW$38:$AW$49, ROWS($CD$4:CD74)-ROWS($AK$38:$AK$49)-ROWS($AO$38:$AO$49)-ROWS($AS$38:$AS$49)),IFERROR(INDEX($BA$38:$BA$49, ROWS($CD$4:CD74)-ROWS($AK$38:$AK$49)-ROWS($AO$38:$AO$49)-ROWS($AS$38:$AS$49)-ROWS($AW$38:$AW$49)),IFERROR(INDEX($BE$38:$BE$49, ROWS($CD$4:CD74)-ROWS($AK$38:$AK$49)-ROWS($AO$38:$AO$49)-ROWS($AS$38:$AS$49)-ROWS($AW$38:$AW$49)-ROWS($BA$38:$BA$49)),IFERROR(INDEX($BI$38:$BI$49, ROWS($CD$4:CD74)-ROWS($AK$38:$AK$49)-ROWS($AO$38:$AO$49)-ROWS($AS$38:$AS$49)-ROWS($AW$38:$AW$49)-ROWS($BA$38:$BA$49)-ROWS($BE$38:$BE$49)), "")))))))</f>
        <v/>
      </c>
      <c r="CE76" s="316" t="str">
        <f t="shared" ca="1" si="193"/>
        <v/>
      </c>
      <c r="CF76" s="413" t="str">
        <f t="shared" ca="1" si="194"/>
        <v/>
      </c>
      <c r="CG76" s="412" t="str">
        <f ca="1">IF(OR(CH76="",CH76=0),"",MAX(CG$5:CG75)+1)</f>
        <v/>
      </c>
      <c r="CH76" s="316" t="str">
        <f ca="1">IFERROR(INDEX($AJ$54:$AJ$65, ROWS($CH$4:CH74)), IFERROR(INDEX($AN$54:$AN$65, ROWS($CH$4:CH74)-ROWS($AJ$54:$AJ$65)), IFERROR(INDEX($AR$54:$AR$65, ROWS($CH$4:CH74)-ROWS($AJ$54:$AJ$65)-ROWS($AN$54:$AN$65)),IFERROR(INDEX($AV$54:$AV$65, ROWS($CH$4:CH74)-ROWS($AJ$54:$AJ$65)-ROWS($AN$54:$AN$65)-ROWS($AR$54:$AR$65)),IFERROR(INDEX($AZ$54:$AZ$65, ROWS($CH$4:CH74)-ROWS($AJ$54:$AJ$65)-ROWS($AN$54:$AN$65)-ROWS($AR$54:$AR$65)-ROWS($AV$54:$AV$65)),IFERROR(INDEX($BD$54:$BD$65, ROWS($CH$4:CH74)-ROWS($AJ$54:$AJ$65)-ROWS($AN$54:$AN$65)-ROWS($AR$54:$AR$65)-ROWS($AV$54:$AV$65)-ROWS($AZ$54:$AZ$65)),IFERROR(INDEX($BH$54:$BH$65, ROWS($CH$4:CH74)-ROWS($AJ$54:$AJ$65)-ROWS($AN$54:$AN$65)-ROWS($AR$54:$AR$65)-ROWS($AV$54:$AV$65)-ROWS($AZ$54:$AZ$65)-ROWS($BD$54:$BD$65)), "")))))))</f>
        <v/>
      </c>
      <c r="CI76" s="316" t="str">
        <f t="shared" ca="1" si="195"/>
        <v/>
      </c>
      <c r="CJ76" s="316" t="str">
        <f ca="1">IF(OR(CK76="",CK76=0),"",MAX(CJ$5:CJ75)+1)</f>
        <v/>
      </c>
      <c r="CK76" s="316" t="str">
        <f ca="1">IFERROR(INDEX($AK$54:$AK$65, ROWS($CK$4:CK74)), IFERROR(INDEX($AO$54:$AO$65, ROWS($CK$4:CK74)-ROWS($AK$54:$AK$65)), IFERROR(INDEX($AS$54:$AS$65, ROWS($CK$4:CK74)-ROWS($AK$54:$AK$65)-ROWS($AO$54:$AO$65)),IFERROR(INDEX($AW$54:$AW$65, ROWS($CK$4:CK74)-ROWS($AK$54:$AK$65)-ROWS($AO$54:$AO$65)-ROWS($AS$54:$AS$65)),IFERROR(INDEX($BA$54:$BA$65, ROWS($CK$4:CK74)-ROWS($AK$54:$AK$65)-ROWS($AO$54:$AO$65)-ROWS($AS$54:$AS$65)-ROWS($AW$54:$AW$65)),IFERROR(INDEX($BE$54:$BE$65, ROWS($CK$4:CK74)-ROWS($AK$54:$AK$65)-ROWS($AO$54:$AO$65)-ROWS($AS$54:$AS$65)-ROWS($AW$54:$AW$65)-ROWS($BA$54:$BA$65)),IFERROR(INDEX($BI$54:$BI$65, ROWS($CK$4:CK74)-ROWS($AK$54:$AK$65)-ROWS($AO$54:$AO$65)-ROWS($AS$54:$AS$65)-ROWS($AW$54:$AW$65)-ROWS($BA$54:$BA$65)-ROWS($BE$54:$BE$65)), "")))))))</f>
        <v/>
      </c>
      <c r="CL76" s="316" t="str">
        <f t="shared" ca="1" si="196"/>
        <v/>
      </c>
      <c r="CM76" s="413" t="str">
        <f t="shared" ca="1" si="197"/>
        <v/>
      </c>
      <c r="CN76" s="412" t="str">
        <f>IF(OR(CO76="",CO76=0),"",MAX(CN$5:CN75)+1)</f>
        <v/>
      </c>
      <c r="CO76" s="316">
        <f>IFERROR(INDEX($AJ$70:$AJ$81, ROWS($CO$4:CO74)), IFERROR(INDEX($AN$70:$AN$81, ROWS($CO$4:CO74)-ROWS($AJ$70:$AJ$81)), IFERROR(INDEX($AR$70:$AR$81, ROWS($CO$4:CO74)-ROWS($AJ$70:$AJ$81)-ROWS($AN$70:$AN$81)),IFERROR(INDEX($AV$70:$AV$81, ROWS($CO$4:CO74)-ROWS($AJ$70:$AJ$81)-ROWS($AN$70:$AN$81)-ROWS($AR$70:$AR$81)),IFERROR(INDEX($AZ$70:$AZ$81, ROWS($CO$4:CO74)-ROWS($AJ$70:$AJ$81)-ROWS($AN$70:$AN$81)-ROWS($AR$70:$AR$81)-ROWS($AV$70:$AV$81)),IFERROR(INDEX($BD$70:$BD$81, ROWS($CO$4:CO74)-ROWS($AJ$70:$AJ$81)-ROWS($AN$70:$AN$81)-ROWS($AR$70:$AR$81)-ROWS($AV$70:$AV$81)-ROWS($AZ$70:$AZ$81)),IFERROR(INDEX($BH$70:$BH$81, ROWS($CO$4:CO74)-ROWS($AJ$70:$AJ$81)-ROWS($AN$70:$AN$81)-ROWS($AR$70:$AR$81)-ROWS($AV$70:$AV$81)-ROWS($AZ$70:$AZ$81)-ROWS($BD$70:$BD$81)), "")))))))</f>
        <v>0</v>
      </c>
      <c r="CP76" s="316" t="str">
        <f t="shared" ca="1" si="198"/>
        <v/>
      </c>
      <c r="CQ76" s="316" t="str">
        <f>IF(OR(CR76="",CR76=0),"",MAX(CQ$5:CQ75)+1)</f>
        <v/>
      </c>
      <c r="CR76" s="316">
        <f>IFERROR(INDEX($AK$70:$AK$81, ROWS($CR$4:CR74)), IFERROR(INDEX($AO$70:$AO$81, ROWS($CR$4:CR74)-ROWS($AK$70:$AK$81)), IFERROR(INDEX($AS$70:$AS$81, ROWS($CR$4:CR74)-ROWS($AK$70:$AK$81)-ROWS($AO$70:$AO$81)),IFERROR(INDEX($AW$70:$AW$81, ROWS($CR$4:CR74)-ROWS($AK$70:$AK$81)-ROWS($AO$70:$AO$81)-ROWS($AS$70:$AS$81)),IFERROR(INDEX($BA$70:$BA$81, ROWS($CR$4:CR74)-ROWS($AK$70:$AK$81)-ROWS($AO$70:$AO$81)-ROWS($AS$70:$AS$81)-ROWS($AW$70:$AW$81)),IFERROR(INDEX($BE$70:$BE$81, ROWS($CR$4:CR74)-ROWS($AK$70:$AK$81)-ROWS($AO$70:$AO$81)-ROWS($AS$70:$AS$81)-ROWS($AW$70:$AW$81)-ROWS($BA$70:$BA$81)),IFERROR(INDEX($BI$70:$BI$81, ROWS($CR$4:CR74)-ROWS($AK$70:$AK$81)-ROWS($AO$70:$AO$81)-ROWS($AS$70:$AS$81)-ROWS($AW$70:$AW$81)-ROWS($BA$70:$BA$81)-ROWS($BE$70:$BE$81)), "")))))))</f>
        <v>0</v>
      </c>
      <c r="CS76" s="316" t="str">
        <f t="shared" ca="1" si="199"/>
        <v/>
      </c>
      <c r="CT76" s="413" t="str">
        <f t="shared" ca="1" si="200"/>
        <v/>
      </c>
      <c r="CU76" s="412" t="str">
        <f>IF(OR(CV76="",CV76=0),"",MAX(CU$5:CU75)+1)</f>
        <v/>
      </c>
      <c r="CV76" s="316" t="str">
        <f>IFERROR(INDEX($AJ$86:$AJ$97, ROWS($CV$4:CV74)), IFERROR(INDEX($AN$86:$AN$97, ROWS($CV$4:CV74)-ROWS($AJ$86:$AJ$97)), ""))</f>
        <v/>
      </c>
      <c r="CW76" s="316" t="str">
        <f t="shared" si="201"/>
        <v/>
      </c>
      <c r="CX76" s="316" t="str">
        <f>IF(OR(CY76="",CY76=0),"",MAX(CX$5:CX75)+1)</f>
        <v/>
      </c>
      <c r="CY76" s="316" t="str">
        <f>IFERROR(INDEX($AK$86:$AK$97, ROWS($CY$4:CY74)), IFERROR(INDEX($AO$86:$AO$97, ROWS($CY$4:CY74)-ROWS($AK$86:$AK$97)), ""))</f>
        <v/>
      </c>
      <c r="CZ76" s="316" t="str">
        <f t="shared" si="202"/>
        <v/>
      </c>
      <c r="DA76" s="413" t="str">
        <f t="shared" si="203"/>
        <v/>
      </c>
      <c r="DC76" s="438" t="str">
        <f ca="1">IF(OR(DD76="",DD76=0),"",MAX(DC$65:DC75)+1)</f>
        <v/>
      </c>
      <c r="DD76" s="434" t="str">
        <f t="shared" ca="1" si="166"/>
        <v/>
      </c>
      <c r="DE76" s="413" t="str">
        <f t="shared" ca="1" si="167"/>
        <v/>
      </c>
      <c r="DF76" s="431" t="str">
        <f ca="1">IF(OR(DG76="",DG76=0),"",MAX(DF$65:DF75)+1)</f>
        <v/>
      </c>
      <c r="DG76" s="412" t="str">
        <f t="shared" ca="1" si="168"/>
        <v/>
      </c>
      <c r="DH76" s="413" t="str">
        <f t="shared" ca="1" si="169"/>
        <v/>
      </c>
      <c r="DI76" s="412" t="str">
        <f t="shared" ca="1" si="170"/>
        <v/>
      </c>
      <c r="DJ76" s="413" t="str">
        <f t="shared" ca="1" si="171"/>
        <v/>
      </c>
      <c r="DK76" s="412" t="str">
        <f t="shared" ca="1" si="172"/>
        <v/>
      </c>
      <c r="DL76" s="413" t="str">
        <f t="shared" ca="1" si="173"/>
        <v/>
      </c>
      <c r="DM76" s="278"/>
    </row>
    <row r="77" spans="16:123" x14ac:dyDescent="0.3">
      <c r="AB77" s="395" t="str">
        <f ca="1">IFERROR(MATCH($AB$59,OFFSET(Year!$BI$123:$BI$174,AB76,,1000),0)+AB76,"")</f>
        <v/>
      </c>
      <c r="AC77" s="404" t="str">
        <f ca="1">IFERROR(INDEX(Year!$BL$123:$BL$174,AB77),"")</f>
        <v/>
      </c>
      <c r="AD77" s="405" t="str">
        <f ca="1">IFERROR(INDEX(Year!$BJ$123:$BJ$174,AB77),"")</f>
        <v/>
      </c>
      <c r="AE77" s="406" t="str">
        <f ca="1">IFERROR(INDEX(Year!$BK$123:$BK$174,AB77),"")</f>
        <v/>
      </c>
      <c r="AF77" s="407" t="str">
        <f ca="1">IFERROR(INDEX(Year!$BI$123:$BI$174,AB77),"")</f>
        <v/>
      </c>
      <c r="AI77" s="304" t="str">
        <f t="shared" ca="1" si="183"/>
        <v/>
      </c>
      <c r="AJ77" s="305" t="str">
        <f t="shared" ca="1" si="174"/>
        <v/>
      </c>
      <c r="AK77" s="306" t="str">
        <f t="shared" ca="1" si="175"/>
        <v/>
      </c>
      <c r="AL77" s="307" t="str">
        <f t="shared" ca="1" si="176"/>
        <v/>
      </c>
      <c r="AM77" s="304" t="str">
        <f t="shared" ca="1" si="184"/>
        <v/>
      </c>
      <c r="AN77" s="305" t="str">
        <f t="shared" ca="1" si="177"/>
        <v/>
      </c>
      <c r="AO77" s="306" t="str">
        <f t="shared" ca="1" si="178"/>
        <v/>
      </c>
      <c r="AP77" s="307" t="str">
        <f t="shared" ca="1" si="179"/>
        <v/>
      </c>
      <c r="AQ77" s="304" t="str">
        <f t="shared" ca="1" si="185"/>
        <v/>
      </c>
      <c r="AR77" s="305" t="str">
        <f t="shared" ca="1" si="180"/>
        <v/>
      </c>
      <c r="AS77" s="306" t="str">
        <f t="shared" ca="1" si="181"/>
        <v/>
      </c>
      <c r="AT77" s="307" t="str">
        <f t="shared" ca="1" si="182"/>
        <v/>
      </c>
      <c r="AU77" s="304"/>
      <c r="AV77" s="305"/>
      <c r="AW77" s="306"/>
      <c r="AX77" s="307"/>
      <c r="AY77" s="304"/>
      <c r="AZ77" s="305"/>
      <c r="BA77" s="306"/>
      <c r="BB77" s="307"/>
      <c r="BC77" s="304"/>
      <c r="BD77" s="305"/>
      <c r="BE77" s="306"/>
      <c r="BF77" s="307"/>
      <c r="BG77" s="304"/>
      <c r="BH77" s="305"/>
      <c r="BI77" s="306"/>
      <c r="BJ77" s="307"/>
      <c r="BL77" s="412" t="str">
        <f ca="1">IF(OR(BM77="",BM77=0),"",MAX(BL$5:BL76)+1)</f>
        <v/>
      </c>
      <c r="BM77" s="316" t="str">
        <f ca="1">IFERROR(INDEX($AJ$6:$AJ$17, ROWS(BM$4:$BM75)), IFERROR(INDEX($AN$6:$AN$17, ROWS(BM$4:$BM75)-ROWS($AJ$6:$AJ$17)), IFERROR(INDEX($AR$6:$AR$17, ROWS(BM$4:$BM75)-ROWS($AJ$6:$AJ$17)-ROWS($AN$6:$AN$17)),IFERROR(INDEX($AV$6:$AV$17, ROWS(BM$4:$BM75)-ROWS($AJ$6:$AJ$17)-ROWS($AN$6:$AN$17)-ROWS($AR$6:$AR$17)),IFERROR(INDEX($AZ$6:$AZ$17, ROWS(BM$4:$BM75)-ROWS($AJ$6:$AJ$17)-ROWS($AN$6:$AN$17)-ROWS($AR$6:$AR$17)-ROWS($AV$6:$AV$17)),IFERROR(INDEX($BD$6:$BD$17, ROWS(BM$4:$BM75)-ROWS($AJ$6:$AJ$17)-ROWS($AN$6:$AN$17)-ROWS($AR$6:$AR$17)-ROWS($AV$6:$AV$17)-ROWS($AZ$6:$AZ$17)),IFERROR(INDEX($BH$6:$BH$17, ROWS(BM$4:$BM75)-ROWS($AJ$6:$AJ$17)-ROWS($AN$6:$AN$17)-ROWS($AR$6:$AR$17)-ROWS($AV$6:$AV$17)-ROWS($AZ$6:$AZ$17)-ROWS($BD$6:$BD$17)), "")))))))</f>
        <v/>
      </c>
      <c r="BN77" s="316" t="str">
        <f t="shared" ca="1" si="186"/>
        <v/>
      </c>
      <c r="BO77" s="316" t="str">
        <f ca="1">IF(OR(BP77="",BP77=0),"",MAX(BO$5:BO76)+1)</f>
        <v/>
      </c>
      <c r="BP77" s="316" t="str">
        <f ca="1">IFERROR(INDEX($AK$6:$AK$17, ROWS($BP$4:BP75)), IFERROR(INDEX($AO$6:$AO$17, ROWS($BP$4:BP75)-ROWS($AK$6:$AK$17)), IFERROR(INDEX($AS$6:$AS$17, ROWS($BP$4:BP75)-ROWS($AK$6:$AK$17)-ROWS($AO$6:$AO$17)),IFERROR(INDEX($AW$6:$AW$17, ROWS($BP$4:BP75)-ROWS($AK$6:$AK$17)-ROWS($AO$6:$AO$17)-ROWS($AS$6:$AS$17)),IFERROR(INDEX($BA$6:$BA$17, ROWS($BP$4:BP75)-ROWS($AK$6:$AK$17)-ROWS($AO$6:$AO$17)-ROWS($AS$6:$AS$17)-ROWS($AW$6:$AW$17)),IFERROR(INDEX($BE$6:$BE$17, ROWS($BP$4:BP75)-ROWS($AK$6:$AK$17)-ROWS($AO$6:$AO$17)-ROWS($AS$6:$AS$17)-ROWS($AW$6:$AW$17)-ROWS($BA$6:$BA$17)),IFERROR(INDEX($BI$6:$BI$17, ROWS($BP$4:BP75)-ROWS($AK$6:$AK$17)-ROWS($AO$6:$AO$17)-ROWS($AS$6:$AS$17)-ROWS($AW$6:$AW$17)-ROWS($BA$6:$BA$17)-ROWS($BE$6:$BE$17)), "")))))))</f>
        <v/>
      </c>
      <c r="BQ77" s="316" t="str">
        <f t="shared" ca="1" si="187"/>
        <v/>
      </c>
      <c r="BR77" s="413" t="str">
        <f t="shared" ca="1" si="188"/>
        <v/>
      </c>
      <c r="BS77" s="412" t="str">
        <f ca="1">IF(OR(BT77="",BT77=0),"",MAX(BS$5:BS76)+1)</f>
        <v/>
      </c>
      <c r="BT77" s="316" t="str">
        <f ca="1">IFERROR(INDEX($AJ$22:$AJ$33, ROWS($BT$4:BT75)), IFERROR(INDEX($AN$22:$AN$33, ROWS($BT$4:BT75)-ROWS($AJ$22:$AJ$33)), IFERROR(INDEX($AR$22:$AR$33, ROWS($BT$4:BT75)-ROWS($AJ$22:$AJ$33)-ROWS($AN$22:$AN$33)),IFERROR(INDEX($AV$22:$AV$33, ROWS($BT$4:BT75)-ROWS($AJ$22:$AJ$33)-ROWS($AN$22:$AN$33)-ROWS($AR$22:$AR$33)),IFERROR(INDEX($AZ$22:$AZ$33, ROWS($BT$4:BT75)-ROWS($AJ$22:$AJ$33)-ROWS($AN$22:$AN$33)-ROWS($AR$22:$AR$33)-ROWS($AV$22:$AV$33)),IFERROR(INDEX($BD$22:$BD$33, ROWS($BT$4:BT75)-ROWS($AJ$22:$AJ$33)-ROWS($AN$22:$AN$33)-ROWS($AR$22:$AR$33)-ROWS($AV$22:$AV$33)-ROWS($AZ$22:$AZ$33)),IFERROR(INDEX($BH$22:$BH$33, ROWS($BT$4:BT75)-ROWS($AJ$22:$AJ$33)-ROWS($AN$22:$AN$33)-ROWS($AR$22:$AR$33)-ROWS($AV$22:$AV$33)-ROWS($AZ$22:$AZ$33)-ROWS($BD$22:$BD$33)), "")))))))</f>
        <v/>
      </c>
      <c r="BU77" s="316" t="str">
        <f t="shared" ca="1" si="189"/>
        <v/>
      </c>
      <c r="BV77" s="316" t="str">
        <f ca="1">IF(OR(BW77="",BW77=0),"",MAX(BV$5:BV76)+1)</f>
        <v/>
      </c>
      <c r="BW77" s="316" t="str">
        <f ca="1">IFERROR(INDEX($AK$22:$AK$33, ROWS($BW$4:BW75)), IFERROR(INDEX($AO$22:$AO$33, ROWS($BW$4:BW75)-ROWS($AK$22:$AK$33)), IFERROR(INDEX($AS$22:$AS$33, ROWS($BW$4:BW75)-ROWS($AK$22:$AK$33)-ROWS($AO$22:$AO$33)),IFERROR(INDEX($AW$22:$AW$33, ROWS($BW$4:BW75)-ROWS($AK$22:$AK$33)-ROWS($AO$22:$AO$33)-ROWS($AS$22:$AS$33)),IFERROR(INDEX($BA$22:$BA$33, ROWS($BW$4:BW75)-ROWS($AK$22:$AK$33)-ROWS($AO$22:$AO$33)-ROWS($AS$22:$AS$33)-ROWS($AW$22:$AW$33)),IFERROR(INDEX($BE$22:$BE$33, ROWS($BW$4:BW75)-ROWS($AK$22:$AK$33)-ROWS($AO$22:$AO$33)-ROWS($AS$22:$AS$33)-ROWS($AW$22:$AW$33)-ROWS($BA$22:$BA$33)),IFERROR(INDEX($BI$22:$BI$33, ROWS($BW$4:BW75)-ROWS($AK$22:$AK$33)-ROWS($AO$22:$AO$33)-ROWS($AS$22:$AS$33)-ROWS($AW$22:$AW$33)-ROWS($BA$22:$BA$33)-ROWS($BE$22:$BE$33)), "")))))))</f>
        <v/>
      </c>
      <c r="BX77" s="316" t="str">
        <f t="shared" ca="1" si="190"/>
        <v/>
      </c>
      <c r="BY77" s="413" t="str">
        <f t="shared" ca="1" si="191"/>
        <v/>
      </c>
      <c r="BZ77" s="412" t="str">
        <f ca="1">IF(OR(CA77="",CA77=0),"",MAX(BZ$5:BZ76)+1)</f>
        <v/>
      </c>
      <c r="CA77" s="316" t="str">
        <f ca="1">IFERROR(INDEX($AJ$38:$AJ$49, ROWS($CA$4:CA75)), IFERROR(INDEX($AN$38:$AN$49, ROWS($CA$4:CA75)-ROWS($AJ$38:$AJ$49)), IFERROR(INDEX($AR$38:$AR$49, ROWS($CA$4:CA75)-ROWS($AJ$38:$AJ$49)-ROWS($AN$38:$AN$49)),IFERROR(INDEX($AV$38:$AV$49, ROWS($CA$4:CA75)-ROWS($AJ$38:$AJ$49)-ROWS($AN$38:$AN$49)-ROWS($AR$38:$AR$49)),IFERROR(INDEX($AZ$38:$AZ$49, ROWS($CA$4:CA75)-ROWS($AJ$38:$AJ$49)-ROWS($AN$38:$AN$49)-ROWS($AR$38:$AR$49)-ROWS($AV$38:$AV$49)),IFERROR(INDEX($BD$38:$BD$49, ROWS($CA$4:CA75)-ROWS($AJ$38:$AJ$49)-ROWS($AN$38:$AN$49)-ROWS($AR$38:$AR$49)-ROWS($AV$38:$AV$49)-ROWS($AZ$38:$AZ$49)),IFERROR(INDEX($BH$38:$BH$49, ROWS($CA$4:CA75)-ROWS($AJ$38:$AJ$49)-ROWS($AN$38:$AN$49)-ROWS($AR$38:$AR$49)-ROWS($AV$38:$AV$49)-ROWS($AZ$38:$AZ$49)-ROWS($BD$38:$BD$49)), "")))))))</f>
        <v/>
      </c>
      <c r="CB77" s="316" t="str">
        <f t="shared" ca="1" si="192"/>
        <v/>
      </c>
      <c r="CC77" s="316" t="str">
        <f ca="1">IF(OR(CD77="",CD77=0),"",MAX(CC$5:CC76)+1)</f>
        <v/>
      </c>
      <c r="CD77" s="316" t="str">
        <f ca="1">IFERROR(INDEX($AK$38:$AK$49, ROWS($CD$4:CD75)), IFERROR(INDEX($AO$38:$AO$49, ROWS($CD$4:CD75)-ROWS($AK$38:$AK$49)), IFERROR(INDEX($AS$38:$AS$49, ROWS($CD$4:CD75)-ROWS($AK$38:$AK$49)-ROWS($AO$38:$AO$49)),IFERROR(INDEX($AW$38:$AW$49, ROWS($CD$4:CD75)-ROWS($AK$38:$AK$49)-ROWS($AO$38:$AO$49)-ROWS($AS$38:$AS$49)),IFERROR(INDEX($BA$38:$BA$49, ROWS($CD$4:CD75)-ROWS($AK$38:$AK$49)-ROWS($AO$38:$AO$49)-ROWS($AS$38:$AS$49)-ROWS($AW$38:$AW$49)),IFERROR(INDEX($BE$38:$BE$49, ROWS($CD$4:CD75)-ROWS($AK$38:$AK$49)-ROWS($AO$38:$AO$49)-ROWS($AS$38:$AS$49)-ROWS($AW$38:$AW$49)-ROWS($BA$38:$BA$49)),IFERROR(INDEX($BI$38:$BI$49, ROWS($CD$4:CD75)-ROWS($AK$38:$AK$49)-ROWS($AO$38:$AO$49)-ROWS($AS$38:$AS$49)-ROWS($AW$38:$AW$49)-ROWS($BA$38:$BA$49)-ROWS($BE$38:$BE$49)), "")))))))</f>
        <v/>
      </c>
      <c r="CE77" s="316" t="str">
        <f t="shared" ca="1" si="193"/>
        <v/>
      </c>
      <c r="CF77" s="413" t="str">
        <f t="shared" ca="1" si="194"/>
        <v/>
      </c>
      <c r="CG77" s="412" t="str">
        <f ca="1">IF(OR(CH77="",CH77=0),"",MAX(CG$5:CG76)+1)</f>
        <v/>
      </c>
      <c r="CH77" s="316" t="str">
        <f ca="1">IFERROR(INDEX($AJ$54:$AJ$65, ROWS($CH$4:CH75)), IFERROR(INDEX($AN$54:$AN$65, ROWS($CH$4:CH75)-ROWS($AJ$54:$AJ$65)), IFERROR(INDEX($AR$54:$AR$65, ROWS($CH$4:CH75)-ROWS($AJ$54:$AJ$65)-ROWS($AN$54:$AN$65)),IFERROR(INDEX($AV$54:$AV$65, ROWS($CH$4:CH75)-ROWS($AJ$54:$AJ$65)-ROWS($AN$54:$AN$65)-ROWS($AR$54:$AR$65)),IFERROR(INDEX($AZ$54:$AZ$65, ROWS($CH$4:CH75)-ROWS($AJ$54:$AJ$65)-ROWS($AN$54:$AN$65)-ROWS($AR$54:$AR$65)-ROWS($AV$54:$AV$65)),IFERROR(INDEX($BD$54:$BD$65, ROWS($CH$4:CH75)-ROWS($AJ$54:$AJ$65)-ROWS($AN$54:$AN$65)-ROWS($AR$54:$AR$65)-ROWS($AV$54:$AV$65)-ROWS($AZ$54:$AZ$65)),IFERROR(INDEX($BH$54:$BH$65, ROWS($CH$4:CH75)-ROWS($AJ$54:$AJ$65)-ROWS($AN$54:$AN$65)-ROWS($AR$54:$AR$65)-ROWS($AV$54:$AV$65)-ROWS($AZ$54:$AZ$65)-ROWS($BD$54:$BD$65)), "")))))))</f>
        <v/>
      </c>
      <c r="CI77" s="316" t="str">
        <f t="shared" ca="1" si="195"/>
        <v/>
      </c>
      <c r="CJ77" s="316" t="str">
        <f ca="1">IF(OR(CK77="",CK77=0),"",MAX(CJ$5:CJ76)+1)</f>
        <v/>
      </c>
      <c r="CK77" s="316" t="str">
        <f ca="1">IFERROR(INDEX($AK$54:$AK$65, ROWS($CK$4:CK75)), IFERROR(INDEX($AO$54:$AO$65, ROWS($CK$4:CK75)-ROWS($AK$54:$AK$65)), IFERROR(INDEX($AS$54:$AS$65, ROWS($CK$4:CK75)-ROWS($AK$54:$AK$65)-ROWS($AO$54:$AO$65)),IFERROR(INDEX($AW$54:$AW$65, ROWS($CK$4:CK75)-ROWS($AK$54:$AK$65)-ROWS($AO$54:$AO$65)-ROWS($AS$54:$AS$65)),IFERROR(INDEX($BA$54:$BA$65, ROWS($CK$4:CK75)-ROWS($AK$54:$AK$65)-ROWS($AO$54:$AO$65)-ROWS($AS$54:$AS$65)-ROWS($AW$54:$AW$65)),IFERROR(INDEX($BE$54:$BE$65, ROWS($CK$4:CK75)-ROWS($AK$54:$AK$65)-ROWS($AO$54:$AO$65)-ROWS($AS$54:$AS$65)-ROWS($AW$54:$AW$65)-ROWS($BA$54:$BA$65)),IFERROR(INDEX($BI$54:$BI$65, ROWS($CK$4:CK75)-ROWS($AK$54:$AK$65)-ROWS($AO$54:$AO$65)-ROWS($AS$54:$AS$65)-ROWS($AW$54:$AW$65)-ROWS($BA$54:$BA$65)-ROWS($BE$54:$BE$65)), "")))))))</f>
        <v/>
      </c>
      <c r="CL77" s="316" t="str">
        <f t="shared" ca="1" si="196"/>
        <v/>
      </c>
      <c r="CM77" s="413" t="str">
        <f t="shared" ca="1" si="197"/>
        <v/>
      </c>
      <c r="CN77" s="412" t="str">
        <f>IF(OR(CO77="",CO77=0),"",MAX(CN$5:CN76)+1)</f>
        <v/>
      </c>
      <c r="CO77" s="316">
        <f>IFERROR(INDEX($AJ$70:$AJ$81, ROWS($CO$4:CO75)), IFERROR(INDEX($AN$70:$AN$81, ROWS($CO$4:CO75)-ROWS($AJ$70:$AJ$81)), IFERROR(INDEX($AR$70:$AR$81, ROWS($CO$4:CO75)-ROWS($AJ$70:$AJ$81)-ROWS($AN$70:$AN$81)),IFERROR(INDEX($AV$70:$AV$81, ROWS($CO$4:CO75)-ROWS($AJ$70:$AJ$81)-ROWS($AN$70:$AN$81)-ROWS($AR$70:$AR$81)),IFERROR(INDEX($AZ$70:$AZ$81, ROWS($CO$4:CO75)-ROWS($AJ$70:$AJ$81)-ROWS($AN$70:$AN$81)-ROWS($AR$70:$AR$81)-ROWS($AV$70:$AV$81)),IFERROR(INDEX($BD$70:$BD$81, ROWS($CO$4:CO75)-ROWS($AJ$70:$AJ$81)-ROWS($AN$70:$AN$81)-ROWS($AR$70:$AR$81)-ROWS($AV$70:$AV$81)-ROWS($AZ$70:$AZ$81)),IFERROR(INDEX($BH$70:$BH$81, ROWS($CO$4:CO75)-ROWS($AJ$70:$AJ$81)-ROWS($AN$70:$AN$81)-ROWS($AR$70:$AR$81)-ROWS($AV$70:$AV$81)-ROWS($AZ$70:$AZ$81)-ROWS($BD$70:$BD$81)), "")))))))</f>
        <v>0</v>
      </c>
      <c r="CP77" s="316" t="str">
        <f t="shared" ca="1" si="198"/>
        <v/>
      </c>
      <c r="CQ77" s="316" t="str">
        <f>IF(OR(CR77="",CR77=0),"",MAX(CQ$5:CQ76)+1)</f>
        <v/>
      </c>
      <c r="CR77" s="316">
        <f>IFERROR(INDEX($AK$70:$AK$81, ROWS($CR$4:CR75)), IFERROR(INDEX($AO$70:$AO$81, ROWS($CR$4:CR75)-ROWS($AK$70:$AK$81)), IFERROR(INDEX($AS$70:$AS$81, ROWS($CR$4:CR75)-ROWS($AK$70:$AK$81)-ROWS($AO$70:$AO$81)),IFERROR(INDEX($AW$70:$AW$81, ROWS($CR$4:CR75)-ROWS($AK$70:$AK$81)-ROWS($AO$70:$AO$81)-ROWS($AS$70:$AS$81)),IFERROR(INDEX($BA$70:$BA$81, ROWS($CR$4:CR75)-ROWS($AK$70:$AK$81)-ROWS($AO$70:$AO$81)-ROWS($AS$70:$AS$81)-ROWS($AW$70:$AW$81)),IFERROR(INDEX($BE$70:$BE$81, ROWS($CR$4:CR75)-ROWS($AK$70:$AK$81)-ROWS($AO$70:$AO$81)-ROWS($AS$70:$AS$81)-ROWS($AW$70:$AW$81)-ROWS($BA$70:$BA$81)),IFERROR(INDEX($BI$70:$BI$81, ROWS($CR$4:CR75)-ROWS($AK$70:$AK$81)-ROWS($AO$70:$AO$81)-ROWS($AS$70:$AS$81)-ROWS($AW$70:$AW$81)-ROWS($BA$70:$BA$81)-ROWS($BE$70:$BE$81)), "")))))))</f>
        <v>0</v>
      </c>
      <c r="CS77" s="316" t="str">
        <f t="shared" ca="1" si="199"/>
        <v/>
      </c>
      <c r="CT77" s="413" t="str">
        <f t="shared" ca="1" si="200"/>
        <v/>
      </c>
      <c r="CU77" s="412" t="str">
        <f>IF(OR(CV77="",CV77=0),"",MAX(CU$5:CU76)+1)</f>
        <v/>
      </c>
      <c r="CV77" s="316" t="str">
        <f>IFERROR(INDEX($AJ$86:$AJ$97, ROWS($CV$4:CV75)), IFERROR(INDEX($AN$86:$AN$97, ROWS($CV$4:CV75)-ROWS($AJ$86:$AJ$97)), ""))</f>
        <v/>
      </c>
      <c r="CW77" s="316" t="str">
        <f t="shared" si="201"/>
        <v/>
      </c>
      <c r="CX77" s="316" t="str">
        <f>IF(OR(CY77="",CY77=0),"",MAX(CX$5:CX76)+1)</f>
        <v/>
      </c>
      <c r="CY77" s="316" t="str">
        <f>IFERROR(INDEX($AK$86:$AK$97, ROWS($CY$4:CY75)), IFERROR(INDEX($AO$86:$AO$97, ROWS($CY$4:CY75)-ROWS($AK$86:$AK$97)), ""))</f>
        <v/>
      </c>
      <c r="CZ77" s="316" t="str">
        <f t="shared" si="202"/>
        <v/>
      </c>
      <c r="DA77" s="413" t="str">
        <f t="shared" si="203"/>
        <v/>
      </c>
      <c r="DC77" s="438" t="str">
        <f ca="1">IF(OR(DD77="",DD77=0),"",MAX(DC$65:DC76)+1)</f>
        <v/>
      </c>
      <c r="DD77" s="435" t="str">
        <f t="shared" ca="1" si="166"/>
        <v/>
      </c>
      <c r="DE77" s="413" t="str">
        <f t="shared" ca="1" si="167"/>
        <v/>
      </c>
      <c r="DF77" s="432" t="str">
        <f ca="1">IF(OR(DG77="",DG77=0),"",MAX(DF$65:DF76)+1)</f>
        <v/>
      </c>
      <c r="DG77" s="414" t="str">
        <f t="shared" ca="1" si="168"/>
        <v/>
      </c>
      <c r="DH77" s="415" t="str">
        <f t="shared" ca="1" si="169"/>
        <v/>
      </c>
      <c r="DI77" s="414" t="str">
        <f t="shared" ca="1" si="170"/>
        <v/>
      </c>
      <c r="DJ77" s="413" t="str">
        <f t="shared" ca="1" si="171"/>
        <v/>
      </c>
      <c r="DK77" s="414" t="str">
        <f t="shared" ca="1" si="172"/>
        <v/>
      </c>
      <c r="DL77" s="415" t="str">
        <f t="shared" ca="1" si="173"/>
        <v/>
      </c>
      <c r="DM77" s="278"/>
      <c r="DN77" s="278"/>
      <c r="DO77" s="278"/>
      <c r="DP77" s="278"/>
      <c r="DQ77" s="278"/>
      <c r="DR77" s="278"/>
      <c r="DS77" s="278"/>
    </row>
    <row r="78" spans="16:123" x14ac:dyDescent="0.3">
      <c r="AB78" s="395" t="str">
        <f ca="1">IFERROR(MATCH($AB$59,OFFSET(Year!$BI$123:$BI$174,AB77,,1000),0)+AB77,"")</f>
        <v/>
      </c>
      <c r="AC78" s="404" t="str">
        <f ca="1">IFERROR(INDEX(Year!$BL$123:$BL$174,AB78),"")</f>
        <v/>
      </c>
      <c r="AD78" s="405" t="str">
        <f ca="1">IFERROR(INDEX(Year!$BJ$123:$BJ$174,AB78),"")</f>
        <v/>
      </c>
      <c r="AE78" s="406" t="str">
        <f ca="1">IFERROR(INDEX(Year!$BK$123:$BK$174,AB78),"")</f>
        <v/>
      </c>
      <c r="AF78" s="407" t="str">
        <f ca="1">IFERROR(INDEX(Year!$BI$123:$BI$174,AB78),"")</f>
        <v/>
      </c>
      <c r="AI78" s="304" t="str">
        <f t="shared" ca="1" si="183"/>
        <v/>
      </c>
      <c r="AJ78" s="305" t="str">
        <f t="shared" ca="1" si="174"/>
        <v/>
      </c>
      <c r="AK78" s="306" t="str">
        <f t="shared" ca="1" si="175"/>
        <v/>
      </c>
      <c r="AL78" s="307" t="str">
        <f t="shared" ca="1" si="176"/>
        <v/>
      </c>
      <c r="AM78" s="304" t="str">
        <f t="shared" ca="1" si="184"/>
        <v/>
      </c>
      <c r="AN78" s="305" t="str">
        <f t="shared" ca="1" si="177"/>
        <v/>
      </c>
      <c r="AO78" s="306" t="str">
        <f t="shared" ca="1" si="178"/>
        <v/>
      </c>
      <c r="AP78" s="307" t="str">
        <f t="shared" ca="1" si="179"/>
        <v/>
      </c>
      <c r="AQ78" s="304" t="str">
        <f t="shared" ca="1" si="185"/>
        <v/>
      </c>
      <c r="AR78" s="305" t="str">
        <f t="shared" ca="1" si="180"/>
        <v/>
      </c>
      <c r="AS78" s="306" t="str">
        <f t="shared" ca="1" si="181"/>
        <v/>
      </c>
      <c r="AT78" s="307" t="str">
        <f t="shared" ca="1" si="182"/>
        <v/>
      </c>
      <c r="AU78" s="304"/>
      <c r="AV78" s="305"/>
      <c r="AW78" s="306"/>
      <c r="AX78" s="307"/>
      <c r="AY78" s="304"/>
      <c r="AZ78" s="305"/>
      <c r="BA78" s="306"/>
      <c r="BB78" s="307"/>
      <c r="BC78" s="304"/>
      <c r="BD78" s="305"/>
      <c r="BE78" s="306"/>
      <c r="BF78" s="307"/>
      <c r="BG78" s="304"/>
      <c r="BH78" s="305"/>
      <c r="BI78" s="306"/>
      <c r="BJ78" s="307"/>
      <c r="BL78" s="412" t="str">
        <f ca="1">IF(OR(BM78="",BM78=0),"",MAX(BL$5:BL77)+1)</f>
        <v/>
      </c>
      <c r="BM78" s="316" t="str">
        <f ca="1">IFERROR(INDEX($AJ$6:$AJ$17, ROWS(BM$4:$BM76)), IFERROR(INDEX($AN$6:$AN$17, ROWS(BM$4:$BM76)-ROWS($AJ$6:$AJ$17)), IFERROR(INDEX($AR$6:$AR$17, ROWS(BM$4:$BM76)-ROWS($AJ$6:$AJ$17)-ROWS($AN$6:$AN$17)),IFERROR(INDEX($AV$6:$AV$17, ROWS(BM$4:$BM76)-ROWS($AJ$6:$AJ$17)-ROWS($AN$6:$AN$17)-ROWS($AR$6:$AR$17)),IFERROR(INDEX($AZ$6:$AZ$17, ROWS(BM$4:$BM76)-ROWS($AJ$6:$AJ$17)-ROWS($AN$6:$AN$17)-ROWS($AR$6:$AR$17)-ROWS($AV$6:$AV$17)),IFERROR(INDEX($BD$6:$BD$17, ROWS(BM$4:$BM76)-ROWS($AJ$6:$AJ$17)-ROWS($AN$6:$AN$17)-ROWS($AR$6:$AR$17)-ROWS($AV$6:$AV$17)-ROWS($AZ$6:$AZ$17)),IFERROR(INDEX($BH$6:$BH$17, ROWS(BM$4:$BM76)-ROWS($AJ$6:$AJ$17)-ROWS($AN$6:$AN$17)-ROWS($AR$6:$AR$17)-ROWS($AV$6:$AV$17)-ROWS($AZ$6:$AZ$17)-ROWS($BD$6:$BD$17)), "")))))))</f>
        <v/>
      </c>
      <c r="BN78" s="316" t="str">
        <f t="shared" ca="1" si="186"/>
        <v/>
      </c>
      <c r="BO78" s="316" t="str">
        <f ca="1">IF(OR(BP78="",BP78=0),"",MAX(BO$5:BO77)+1)</f>
        <v/>
      </c>
      <c r="BP78" s="316" t="str">
        <f ca="1">IFERROR(INDEX($AK$6:$AK$17, ROWS($BP$4:BP76)), IFERROR(INDEX($AO$6:$AO$17, ROWS($BP$4:BP76)-ROWS($AK$6:$AK$17)), IFERROR(INDEX($AS$6:$AS$17, ROWS($BP$4:BP76)-ROWS($AK$6:$AK$17)-ROWS($AO$6:$AO$17)),IFERROR(INDEX($AW$6:$AW$17, ROWS($BP$4:BP76)-ROWS($AK$6:$AK$17)-ROWS($AO$6:$AO$17)-ROWS($AS$6:$AS$17)),IFERROR(INDEX($BA$6:$BA$17, ROWS($BP$4:BP76)-ROWS($AK$6:$AK$17)-ROWS($AO$6:$AO$17)-ROWS($AS$6:$AS$17)-ROWS($AW$6:$AW$17)),IFERROR(INDEX($BE$6:$BE$17, ROWS($BP$4:BP76)-ROWS($AK$6:$AK$17)-ROWS($AO$6:$AO$17)-ROWS($AS$6:$AS$17)-ROWS($AW$6:$AW$17)-ROWS($BA$6:$BA$17)),IFERROR(INDEX($BI$6:$BI$17, ROWS($BP$4:BP76)-ROWS($AK$6:$AK$17)-ROWS($AO$6:$AO$17)-ROWS($AS$6:$AS$17)-ROWS($AW$6:$AW$17)-ROWS($BA$6:$BA$17)-ROWS($BE$6:$BE$17)), "")))))))</f>
        <v/>
      </c>
      <c r="BQ78" s="316" t="str">
        <f t="shared" ca="1" si="187"/>
        <v/>
      </c>
      <c r="BR78" s="413" t="str">
        <f t="shared" ca="1" si="188"/>
        <v/>
      </c>
      <c r="BS78" s="412">
        <f ca="1">IF(OR(BT78="",BT78=0),"",MAX(BS$5:BS77)+1)</f>
        <v>11</v>
      </c>
      <c r="BT78" s="316" t="str">
        <f ca="1">IFERROR(INDEX($AJ$22:$AJ$33, ROWS($BT$4:BT76)), IFERROR(INDEX($AN$22:$AN$33, ROWS($BT$4:BT76)-ROWS($AJ$22:$AJ$33)), IFERROR(INDEX($AR$22:$AR$33, ROWS($BT$4:BT76)-ROWS($AJ$22:$AJ$33)-ROWS($AN$22:$AN$33)),IFERROR(INDEX($AV$22:$AV$33, ROWS($BT$4:BT76)-ROWS($AJ$22:$AJ$33)-ROWS($AN$22:$AN$33)-ROWS($AR$22:$AR$33)),IFERROR(INDEX($AZ$22:$AZ$33, ROWS($BT$4:BT76)-ROWS($AJ$22:$AJ$33)-ROWS($AN$22:$AN$33)-ROWS($AR$22:$AR$33)-ROWS($AV$22:$AV$33)),IFERROR(INDEX($BD$22:$BD$33, ROWS($BT$4:BT76)-ROWS($AJ$22:$AJ$33)-ROWS($AN$22:$AN$33)-ROWS($AR$22:$AR$33)-ROWS($AV$22:$AV$33)-ROWS($AZ$22:$AZ$33)),IFERROR(INDEX($BH$22:$BH$33, ROWS($BT$4:BT76)-ROWS($AJ$22:$AJ$33)-ROWS($AN$22:$AN$33)-ROWS($AR$22:$AR$33)-ROWS($AV$22:$AV$33)-ROWS($AZ$22:$AZ$33)-ROWS($BD$22:$BD$33)), "")))))))</f>
        <v>Car 1 Gas</v>
      </c>
      <c r="BU78" s="316" t="str">
        <f t="shared" ca="1" si="189"/>
        <v/>
      </c>
      <c r="BV78" s="316">
        <f ca="1">IF(OR(BW78="",BW78=0),"",MAX(BV$5:BV77)+1)</f>
        <v>11</v>
      </c>
      <c r="BW78" s="316">
        <f ca="1">IFERROR(INDEX($AK$22:$AK$33, ROWS($BW$4:BW76)), IFERROR(INDEX($AO$22:$AO$33, ROWS($BW$4:BW76)-ROWS($AK$22:$AK$33)), IFERROR(INDEX($AS$22:$AS$33, ROWS($BW$4:BW76)-ROWS($AK$22:$AK$33)-ROWS($AO$22:$AO$33)),IFERROR(INDEX($AW$22:$AW$33, ROWS($BW$4:BW76)-ROWS($AK$22:$AK$33)-ROWS($AO$22:$AO$33)-ROWS($AS$22:$AS$33)),IFERROR(INDEX($BA$22:$BA$33, ROWS($BW$4:BW76)-ROWS($AK$22:$AK$33)-ROWS($AO$22:$AO$33)-ROWS($AS$22:$AS$33)-ROWS($AW$22:$AW$33)),IFERROR(INDEX($BE$22:$BE$33, ROWS($BW$4:BW76)-ROWS($AK$22:$AK$33)-ROWS($AO$22:$AO$33)-ROWS($AS$22:$AS$33)-ROWS($AW$22:$AW$33)-ROWS($BA$22:$BA$33)),IFERROR(INDEX($BI$22:$BI$33, ROWS($BW$4:BW76)-ROWS($AK$22:$AK$33)-ROWS($AO$22:$AO$33)-ROWS($AS$22:$AS$33)-ROWS($AW$22:$AW$33)-ROWS($BA$22:$BA$33)-ROWS($BE$22:$BE$33)), "")))))))</f>
        <v>50</v>
      </c>
      <c r="BX78" s="316" t="str">
        <f t="shared" ca="1" si="190"/>
        <v/>
      </c>
      <c r="BY78" s="413" t="str">
        <f t="shared" ca="1" si="191"/>
        <v/>
      </c>
      <c r="BZ78" s="412">
        <f ca="1">IF(OR(CA78="",CA78=0),"",MAX(BZ$5:BZ77)+1)</f>
        <v>12</v>
      </c>
      <c r="CA78" s="316" t="str">
        <f ca="1">IFERROR(INDEX($AJ$38:$AJ$49, ROWS($CA$4:CA76)), IFERROR(INDEX($AN$38:$AN$49, ROWS($CA$4:CA76)-ROWS($AJ$38:$AJ$49)), IFERROR(INDEX($AR$38:$AR$49, ROWS($CA$4:CA76)-ROWS($AJ$38:$AJ$49)-ROWS($AN$38:$AN$49)),IFERROR(INDEX($AV$38:$AV$49, ROWS($CA$4:CA76)-ROWS($AJ$38:$AJ$49)-ROWS($AN$38:$AN$49)-ROWS($AR$38:$AR$49)),IFERROR(INDEX($AZ$38:$AZ$49, ROWS($CA$4:CA76)-ROWS($AJ$38:$AJ$49)-ROWS($AN$38:$AN$49)-ROWS($AR$38:$AR$49)-ROWS($AV$38:$AV$49)),IFERROR(INDEX($BD$38:$BD$49, ROWS($CA$4:CA76)-ROWS($AJ$38:$AJ$49)-ROWS($AN$38:$AN$49)-ROWS($AR$38:$AR$49)-ROWS($AV$38:$AV$49)-ROWS($AZ$38:$AZ$49)),IFERROR(INDEX($BH$38:$BH$49, ROWS($CA$4:CA76)-ROWS($AJ$38:$AJ$49)-ROWS($AN$38:$AN$49)-ROWS($AR$38:$AR$49)-ROWS($AV$38:$AV$49)-ROWS($AZ$38:$AZ$49)-ROWS($BD$38:$BD$49)), "")))))))</f>
        <v>Audible</v>
      </c>
      <c r="CB78" s="316" t="str">
        <f t="shared" ca="1" si="192"/>
        <v/>
      </c>
      <c r="CC78" s="316">
        <f ca="1">IF(OR(CD78="",CD78=0),"",MAX(CC$5:CC77)+1)</f>
        <v>12</v>
      </c>
      <c r="CD78" s="316">
        <f ca="1">IFERROR(INDEX($AK$38:$AK$49, ROWS($CD$4:CD76)), IFERROR(INDEX($AO$38:$AO$49, ROWS($CD$4:CD76)-ROWS($AK$38:$AK$49)), IFERROR(INDEX($AS$38:$AS$49, ROWS($CD$4:CD76)-ROWS($AK$38:$AK$49)-ROWS($AO$38:$AO$49)),IFERROR(INDEX($AW$38:$AW$49, ROWS($CD$4:CD76)-ROWS($AK$38:$AK$49)-ROWS($AO$38:$AO$49)-ROWS($AS$38:$AS$49)),IFERROR(INDEX($BA$38:$BA$49, ROWS($CD$4:CD76)-ROWS($AK$38:$AK$49)-ROWS($AO$38:$AO$49)-ROWS($AS$38:$AS$49)-ROWS($AW$38:$AW$49)),IFERROR(INDEX($BE$38:$BE$49, ROWS($CD$4:CD76)-ROWS($AK$38:$AK$49)-ROWS($AO$38:$AO$49)-ROWS($AS$38:$AS$49)-ROWS($AW$38:$AW$49)-ROWS($BA$38:$BA$49)),IFERROR(INDEX($BI$38:$BI$49, ROWS($CD$4:CD76)-ROWS($AK$38:$AK$49)-ROWS($AO$38:$AO$49)-ROWS($AS$38:$AS$49)-ROWS($AW$38:$AW$49)-ROWS($BA$38:$BA$49)-ROWS($BE$38:$BE$49)), "")))))))</f>
        <v>14.95</v>
      </c>
      <c r="CE78" s="316" t="str">
        <f t="shared" ca="1" si="193"/>
        <v/>
      </c>
      <c r="CF78" s="413" t="str">
        <f t="shared" ca="1" si="194"/>
        <v/>
      </c>
      <c r="CG78" s="412">
        <f ca="1">IF(OR(CH78="",CH78=0),"",MAX(CG$5:CG77)+1)</f>
        <v>8</v>
      </c>
      <c r="CH78" s="316" t="str">
        <f ca="1">IFERROR(INDEX($AJ$54:$AJ$65, ROWS($CH$4:CH76)), IFERROR(INDEX($AN$54:$AN$65, ROWS($CH$4:CH76)-ROWS($AJ$54:$AJ$65)), IFERROR(INDEX($AR$54:$AR$65, ROWS($CH$4:CH76)-ROWS($AJ$54:$AJ$65)-ROWS($AN$54:$AN$65)),IFERROR(INDEX($AV$54:$AV$65, ROWS($CH$4:CH76)-ROWS($AJ$54:$AJ$65)-ROWS($AN$54:$AN$65)-ROWS($AR$54:$AR$65)),IFERROR(INDEX($AZ$54:$AZ$65, ROWS($CH$4:CH76)-ROWS($AJ$54:$AJ$65)-ROWS($AN$54:$AN$65)-ROWS($AR$54:$AR$65)-ROWS($AV$54:$AV$65)),IFERROR(INDEX($BD$54:$BD$65, ROWS($CH$4:CH76)-ROWS($AJ$54:$AJ$65)-ROWS($AN$54:$AN$65)-ROWS($AR$54:$AR$65)-ROWS($AV$54:$AV$65)-ROWS($AZ$54:$AZ$65)),IFERROR(INDEX($BH$54:$BH$65, ROWS($CH$4:CH76)-ROWS($AJ$54:$AJ$65)-ROWS($AN$54:$AN$65)-ROWS($AR$54:$AR$65)-ROWS($AV$54:$AV$65)-ROWS($AZ$54:$AZ$65)-ROWS($BD$54:$BD$65)), "")))))))</f>
        <v>Credit Card 1</v>
      </c>
      <c r="CI78" s="316" t="str">
        <f t="shared" ca="1" si="195"/>
        <v/>
      </c>
      <c r="CJ78" s="316">
        <f ca="1">IF(OR(CK78="",CK78=0),"",MAX(CJ$5:CJ77)+1)</f>
        <v>8</v>
      </c>
      <c r="CK78" s="316">
        <f ca="1">IFERROR(INDEX($AK$54:$AK$65, ROWS($CK$4:CK76)), IFERROR(INDEX($AO$54:$AO$65, ROWS($CK$4:CK76)-ROWS($AK$54:$AK$65)), IFERROR(INDEX($AS$54:$AS$65, ROWS($CK$4:CK76)-ROWS($AK$54:$AK$65)-ROWS($AO$54:$AO$65)),IFERROR(INDEX($AW$54:$AW$65, ROWS($CK$4:CK76)-ROWS($AK$54:$AK$65)-ROWS($AO$54:$AO$65)-ROWS($AS$54:$AS$65)),IFERROR(INDEX($BA$54:$BA$65, ROWS($CK$4:CK76)-ROWS($AK$54:$AK$65)-ROWS($AO$54:$AO$65)-ROWS($AS$54:$AS$65)-ROWS($AW$54:$AW$65)),IFERROR(INDEX($BE$54:$BE$65, ROWS($CK$4:CK76)-ROWS($AK$54:$AK$65)-ROWS($AO$54:$AO$65)-ROWS($AS$54:$AS$65)-ROWS($AW$54:$AW$65)-ROWS($BA$54:$BA$65)),IFERROR(INDEX($BI$54:$BI$65, ROWS($CK$4:CK76)-ROWS($AK$54:$AK$65)-ROWS($AO$54:$AO$65)-ROWS($AS$54:$AS$65)-ROWS($AW$54:$AW$65)-ROWS($BA$54:$BA$65)-ROWS($BE$54:$BE$65)), "")))))))</f>
        <v>50</v>
      </c>
      <c r="CL78" s="316" t="str">
        <f t="shared" ca="1" si="196"/>
        <v/>
      </c>
      <c r="CM78" s="413" t="str">
        <f t="shared" ca="1" si="197"/>
        <v/>
      </c>
      <c r="CN78" s="412" t="str">
        <f>IF(OR(CO78="",CO78=0),"",MAX(CN$5:CN77)+1)</f>
        <v/>
      </c>
      <c r="CO78" s="316">
        <f>IFERROR(INDEX($AJ$70:$AJ$81, ROWS($CO$4:CO76)), IFERROR(INDEX($AN$70:$AN$81, ROWS($CO$4:CO76)-ROWS($AJ$70:$AJ$81)), IFERROR(INDEX($AR$70:$AR$81, ROWS($CO$4:CO76)-ROWS($AJ$70:$AJ$81)-ROWS($AN$70:$AN$81)),IFERROR(INDEX($AV$70:$AV$81, ROWS($CO$4:CO76)-ROWS($AJ$70:$AJ$81)-ROWS($AN$70:$AN$81)-ROWS($AR$70:$AR$81)),IFERROR(INDEX($AZ$70:$AZ$81, ROWS($CO$4:CO76)-ROWS($AJ$70:$AJ$81)-ROWS($AN$70:$AN$81)-ROWS($AR$70:$AR$81)-ROWS($AV$70:$AV$81)),IFERROR(INDEX($BD$70:$BD$81, ROWS($CO$4:CO76)-ROWS($AJ$70:$AJ$81)-ROWS($AN$70:$AN$81)-ROWS($AR$70:$AR$81)-ROWS($AV$70:$AV$81)-ROWS($AZ$70:$AZ$81)),IFERROR(INDEX($BH$70:$BH$81, ROWS($CO$4:CO76)-ROWS($AJ$70:$AJ$81)-ROWS($AN$70:$AN$81)-ROWS($AR$70:$AR$81)-ROWS($AV$70:$AV$81)-ROWS($AZ$70:$AZ$81)-ROWS($BD$70:$BD$81)), "")))))))</f>
        <v>0</v>
      </c>
      <c r="CP78" s="316" t="str">
        <f t="shared" ca="1" si="198"/>
        <v/>
      </c>
      <c r="CQ78" s="316" t="str">
        <f>IF(OR(CR78="",CR78=0),"",MAX(CQ$5:CQ77)+1)</f>
        <v/>
      </c>
      <c r="CR78" s="316">
        <f>IFERROR(INDEX($AK$70:$AK$81, ROWS($CR$4:CR76)), IFERROR(INDEX($AO$70:$AO$81, ROWS($CR$4:CR76)-ROWS($AK$70:$AK$81)), IFERROR(INDEX($AS$70:$AS$81, ROWS($CR$4:CR76)-ROWS($AK$70:$AK$81)-ROWS($AO$70:$AO$81)),IFERROR(INDEX($AW$70:$AW$81, ROWS($CR$4:CR76)-ROWS($AK$70:$AK$81)-ROWS($AO$70:$AO$81)-ROWS($AS$70:$AS$81)),IFERROR(INDEX($BA$70:$BA$81, ROWS($CR$4:CR76)-ROWS($AK$70:$AK$81)-ROWS($AO$70:$AO$81)-ROWS($AS$70:$AS$81)-ROWS($AW$70:$AW$81)),IFERROR(INDEX($BE$70:$BE$81, ROWS($CR$4:CR76)-ROWS($AK$70:$AK$81)-ROWS($AO$70:$AO$81)-ROWS($AS$70:$AS$81)-ROWS($AW$70:$AW$81)-ROWS($BA$70:$BA$81)),IFERROR(INDEX($BI$70:$BI$81, ROWS($CR$4:CR76)-ROWS($AK$70:$AK$81)-ROWS($AO$70:$AO$81)-ROWS($AS$70:$AS$81)-ROWS($AW$70:$AW$81)-ROWS($BA$70:$BA$81)-ROWS($BE$70:$BE$81)), "")))))))</f>
        <v>0</v>
      </c>
      <c r="CS78" s="316" t="str">
        <f t="shared" ca="1" si="199"/>
        <v/>
      </c>
      <c r="CT78" s="413" t="str">
        <f t="shared" ca="1" si="200"/>
        <v/>
      </c>
      <c r="CU78" s="412" t="str">
        <f>IF(OR(CV78="",CV78=0),"",MAX(CU$5:CU77)+1)</f>
        <v/>
      </c>
      <c r="CV78" s="316" t="str">
        <f>IFERROR(INDEX($AJ$86:$AJ$97, ROWS($CV$4:CV76)), IFERROR(INDEX($AN$86:$AN$97, ROWS($CV$4:CV76)-ROWS($AJ$86:$AJ$97)), ""))</f>
        <v/>
      </c>
      <c r="CW78" s="316" t="str">
        <f t="shared" si="201"/>
        <v/>
      </c>
      <c r="CX78" s="316" t="str">
        <f>IF(OR(CY78="",CY78=0),"",MAX(CX$5:CX77)+1)</f>
        <v/>
      </c>
      <c r="CY78" s="316" t="str">
        <f>IFERROR(INDEX($AK$86:$AK$97, ROWS($CY$4:CY76)), IFERROR(INDEX($AO$86:$AO$97, ROWS($CY$4:CY76)-ROWS($AK$86:$AK$97)), ""))</f>
        <v/>
      </c>
      <c r="CZ78" s="316" t="str">
        <f t="shared" si="202"/>
        <v/>
      </c>
      <c r="DA78" s="413" t="str">
        <f t="shared" si="203"/>
        <v/>
      </c>
      <c r="DC78" s="438" t="str">
        <f ca="1">IF(OR(DD78="",DD78=0),"",MAX(DC$65:DC77)+1)</f>
        <v/>
      </c>
      <c r="DD78" s="434" t="str">
        <f t="shared" ca="1" si="166"/>
        <v/>
      </c>
      <c r="DE78" s="413" t="str">
        <f t="shared" ca="1" si="167"/>
        <v/>
      </c>
      <c r="DF78" s="431" t="str">
        <f ca="1">IF(OR(DG78="",DG78=0),"",MAX(DF$65:DF77)+1)</f>
        <v/>
      </c>
      <c r="DG78" s="412" t="str">
        <f t="shared" ca="1" si="168"/>
        <v/>
      </c>
      <c r="DH78" s="413" t="str">
        <f t="shared" ca="1" si="169"/>
        <v/>
      </c>
      <c r="DI78" s="412" t="str">
        <f t="shared" ca="1" si="170"/>
        <v/>
      </c>
      <c r="DJ78" s="413" t="str">
        <f t="shared" ca="1" si="171"/>
        <v/>
      </c>
      <c r="DK78" s="412" t="str">
        <f t="shared" ca="1" si="172"/>
        <v/>
      </c>
      <c r="DL78" s="413" t="str">
        <f t="shared" ca="1" si="173"/>
        <v/>
      </c>
      <c r="DM78" s="278"/>
      <c r="DN78" s="278"/>
      <c r="DO78" s="278"/>
      <c r="DP78" s="278"/>
      <c r="DQ78" s="278"/>
      <c r="DR78" s="278"/>
      <c r="DS78" s="278"/>
    </row>
    <row r="79" spans="16:123" x14ac:dyDescent="0.3">
      <c r="AB79" s="395" t="str">
        <f ca="1">IFERROR(MATCH($AB$59,OFFSET(Year!$BI$123:$BI$174,AB78,,1000),0)+AB78,"")</f>
        <v/>
      </c>
      <c r="AC79" s="404" t="str">
        <f ca="1">IFERROR(INDEX(Year!$BL$123:$BL$174,AB79),"")</f>
        <v/>
      </c>
      <c r="AD79" s="405" t="str">
        <f ca="1">IFERROR(INDEX(Year!$BJ$123:$BJ$174,AB79),"")</f>
        <v/>
      </c>
      <c r="AE79" s="406" t="str">
        <f ca="1">IFERROR(INDEX(Year!$BK$123:$BK$174,AB79),"")</f>
        <v/>
      </c>
      <c r="AF79" s="407" t="str">
        <f ca="1">IFERROR(INDEX(Year!$BI$123:$BI$174,AB79),"")</f>
        <v/>
      </c>
      <c r="AI79" s="302" t="str">
        <f t="shared" ca="1" si="183"/>
        <v/>
      </c>
      <c r="AJ79" s="293" t="str">
        <f t="shared" ca="1" si="174"/>
        <v/>
      </c>
      <c r="AK79" s="293" t="str">
        <f t="shared" ca="1" si="175"/>
        <v/>
      </c>
      <c r="AL79" s="303" t="str">
        <f t="shared" ca="1" si="176"/>
        <v/>
      </c>
      <c r="AM79" s="302" t="str">
        <f t="shared" ca="1" si="184"/>
        <v/>
      </c>
      <c r="AN79" s="293" t="str">
        <f t="shared" ca="1" si="177"/>
        <v/>
      </c>
      <c r="AO79" s="293" t="str">
        <f t="shared" ca="1" si="178"/>
        <v/>
      </c>
      <c r="AP79" s="303" t="str">
        <f t="shared" ca="1" si="179"/>
        <v/>
      </c>
      <c r="AQ79" s="302" t="str">
        <f t="shared" ca="1" si="185"/>
        <v/>
      </c>
      <c r="AR79" s="293" t="str">
        <f t="shared" ca="1" si="180"/>
        <v/>
      </c>
      <c r="AS79" s="293" t="str">
        <f t="shared" ca="1" si="181"/>
        <v/>
      </c>
      <c r="AT79" s="303" t="str">
        <f t="shared" ca="1" si="182"/>
        <v/>
      </c>
      <c r="AU79" s="302"/>
      <c r="AV79" s="293"/>
      <c r="AW79" s="293"/>
      <c r="AX79" s="303"/>
      <c r="AY79" s="302"/>
      <c r="AZ79" s="293"/>
      <c r="BA79" s="293"/>
      <c r="BB79" s="303"/>
      <c r="BC79" s="302"/>
      <c r="BD79" s="293"/>
      <c r="BE79" s="293"/>
      <c r="BF79" s="303"/>
      <c r="BG79" s="302"/>
      <c r="BH79" s="293"/>
      <c r="BI79" s="293"/>
      <c r="BJ79" s="303"/>
      <c r="BL79" s="412" t="str">
        <f ca="1">IF(OR(BM79="",BM79=0),"",MAX(BL$5:BL78)+1)</f>
        <v/>
      </c>
      <c r="BM79" s="316" t="str">
        <f ca="1">IFERROR(INDEX($AJ$6:$AJ$17, ROWS(BM$4:$BM77)), IFERROR(INDEX($AN$6:$AN$17, ROWS(BM$4:$BM77)-ROWS($AJ$6:$AJ$17)), IFERROR(INDEX($AR$6:$AR$17, ROWS(BM$4:$BM77)-ROWS($AJ$6:$AJ$17)-ROWS($AN$6:$AN$17)),IFERROR(INDEX($AV$6:$AV$17, ROWS(BM$4:$BM77)-ROWS($AJ$6:$AJ$17)-ROWS($AN$6:$AN$17)-ROWS($AR$6:$AR$17)),IFERROR(INDEX($AZ$6:$AZ$17, ROWS(BM$4:$BM77)-ROWS($AJ$6:$AJ$17)-ROWS($AN$6:$AN$17)-ROWS($AR$6:$AR$17)-ROWS($AV$6:$AV$17)),IFERROR(INDEX($BD$6:$BD$17, ROWS(BM$4:$BM77)-ROWS($AJ$6:$AJ$17)-ROWS($AN$6:$AN$17)-ROWS($AR$6:$AR$17)-ROWS($AV$6:$AV$17)-ROWS($AZ$6:$AZ$17)),IFERROR(INDEX($BH$6:$BH$17, ROWS(BM$4:$BM77)-ROWS($AJ$6:$AJ$17)-ROWS($AN$6:$AN$17)-ROWS($AR$6:$AR$17)-ROWS($AV$6:$AV$17)-ROWS($AZ$6:$AZ$17)-ROWS($BD$6:$BD$17)), "")))))))</f>
        <v/>
      </c>
      <c r="BN79" s="316" t="str">
        <f t="shared" ca="1" si="186"/>
        <v/>
      </c>
      <c r="BO79" s="316" t="str">
        <f ca="1">IF(OR(BP79="",BP79=0),"",MAX(BO$5:BO78)+1)</f>
        <v/>
      </c>
      <c r="BP79" s="316" t="str">
        <f ca="1">IFERROR(INDEX($AK$6:$AK$17, ROWS($BP$4:BP77)), IFERROR(INDEX($AO$6:$AO$17, ROWS($BP$4:BP77)-ROWS($AK$6:$AK$17)), IFERROR(INDEX($AS$6:$AS$17, ROWS($BP$4:BP77)-ROWS($AK$6:$AK$17)-ROWS($AO$6:$AO$17)),IFERROR(INDEX($AW$6:$AW$17, ROWS($BP$4:BP77)-ROWS($AK$6:$AK$17)-ROWS($AO$6:$AO$17)-ROWS($AS$6:$AS$17)),IFERROR(INDEX($BA$6:$BA$17, ROWS($BP$4:BP77)-ROWS($AK$6:$AK$17)-ROWS($AO$6:$AO$17)-ROWS($AS$6:$AS$17)-ROWS($AW$6:$AW$17)),IFERROR(INDEX($BE$6:$BE$17, ROWS($BP$4:BP77)-ROWS($AK$6:$AK$17)-ROWS($AO$6:$AO$17)-ROWS($AS$6:$AS$17)-ROWS($AW$6:$AW$17)-ROWS($BA$6:$BA$17)),IFERROR(INDEX($BI$6:$BI$17, ROWS($BP$4:BP77)-ROWS($AK$6:$AK$17)-ROWS($AO$6:$AO$17)-ROWS($AS$6:$AS$17)-ROWS($AW$6:$AW$17)-ROWS($BA$6:$BA$17)-ROWS($BE$6:$BE$17)), "")))))))</f>
        <v/>
      </c>
      <c r="BQ79" s="316" t="str">
        <f t="shared" ca="1" si="187"/>
        <v/>
      </c>
      <c r="BR79" s="413" t="str">
        <f t="shared" ca="1" si="188"/>
        <v/>
      </c>
      <c r="BS79" s="412" t="str">
        <f ca="1">IF(OR(BT79="",BT79=0),"",MAX(BS$5:BS78)+1)</f>
        <v/>
      </c>
      <c r="BT79" s="316" t="str">
        <f ca="1">IFERROR(INDEX($AJ$22:$AJ$33, ROWS($BT$4:BT77)), IFERROR(INDEX($AN$22:$AN$33, ROWS($BT$4:BT77)-ROWS($AJ$22:$AJ$33)), IFERROR(INDEX($AR$22:$AR$33, ROWS($BT$4:BT77)-ROWS($AJ$22:$AJ$33)-ROWS($AN$22:$AN$33)),IFERROR(INDEX($AV$22:$AV$33, ROWS($BT$4:BT77)-ROWS($AJ$22:$AJ$33)-ROWS($AN$22:$AN$33)-ROWS($AR$22:$AR$33)),IFERROR(INDEX($AZ$22:$AZ$33, ROWS($BT$4:BT77)-ROWS($AJ$22:$AJ$33)-ROWS($AN$22:$AN$33)-ROWS($AR$22:$AR$33)-ROWS($AV$22:$AV$33)),IFERROR(INDEX($BD$22:$BD$33, ROWS($BT$4:BT77)-ROWS($AJ$22:$AJ$33)-ROWS($AN$22:$AN$33)-ROWS($AR$22:$AR$33)-ROWS($AV$22:$AV$33)-ROWS($AZ$22:$AZ$33)),IFERROR(INDEX($BH$22:$BH$33, ROWS($BT$4:BT77)-ROWS($AJ$22:$AJ$33)-ROWS($AN$22:$AN$33)-ROWS($AR$22:$AR$33)-ROWS($AV$22:$AV$33)-ROWS($AZ$22:$AZ$33)-ROWS($BD$22:$BD$33)), "")))))))</f>
        <v/>
      </c>
      <c r="BU79" s="316" t="str">
        <f t="shared" ca="1" si="189"/>
        <v/>
      </c>
      <c r="BV79" s="316" t="str">
        <f ca="1">IF(OR(BW79="",BW79=0),"",MAX(BV$5:BV78)+1)</f>
        <v/>
      </c>
      <c r="BW79" s="316" t="str">
        <f ca="1">IFERROR(INDEX($AK$22:$AK$33, ROWS($BW$4:BW77)), IFERROR(INDEX($AO$22:$AO$33, ROWS($BW$4:BW77)-ROWS($AK$22:$AK$33)), IFERROR(INDEX($AS$22:$AS$33, ROWS($BW$4:BW77)-ROWS($AK$22:$AK$33)-ROWS($AO$22:$AO$33)),IFERROR(INDEX($AW$22:$AW$33, ROWS($BW$4:BW77)-ROWS($AK$22:$AK$33)-ROWS($AO$22:$AO$33)-ROWS($AS$22:$AS$33)),IFERROR(INDEX($BA$22:$BA$33, ROWS($BW$4:BW77)-ROWS($AK$22:$AK$33)-ROWS($AO$22:$AO$33)-ROWS($AS$22:$AS$33)-ROWS($AW$22:$AW$33)),IFERROR(INDEX($BE$22:$BE$33, ROWS($BW$4:BW77)-ROWS($AK$22:$AK$33)-ROWS($AO$22:$AO$33)-ROWS($AS$22:$AS$33)-ROWS($AW$22:$AW$33)-ROWS($BA$22:$BA$33)),IFERROR(INDEX($BI$22:$BI$33, ROWS($BW$4:BW77)-ROWS($AK$22:$AK$33)-ROWS($AO$22:$AO$33)-ROWS($AS$22:$AS$33)-ROWS($AW$22:$AW$33)-ROWS($BA$22:$BA$33)-ROWS($BE$22:$BE$33)), "")))))))</f>
        <v/>
      </c>
      <c r="BX79" s="316" t="str">
        <f t="shared" ca="1" si="190"/>
        <v/>
      </c>
      <c r="BY79" s="413" t="str">
        <f t="shared" ca="1" si="191"/>
        <v/>
      </c>
      <c r="BZ79" s="412" t="str">
        <f ca="1">IF(OR(CA79="",CA79=0),"",MAX(BZ$5:BZ78)+1)</f>
        <v/>
      </c>
      <c r="CA79" s="316" t="str">
        <f ca="1">IFERROR(INDEX($AJ$38:$AJ$49, ROWS($CA$4:CA77)), IFERROR(INDEX($AN$38:$AN$49, ROWS($CA$4:CA77)-ROWS($AJ$38:$AJ$49)), IFERROR(INDEX($AR$38:$AR$49, ROWS($CA$4:CA77)-ROWS($AJ$38:$AJ$49)-ROWS($AN$38:$AN$49)),IFERROR(INDEX($AV$38:$AV$49, ROWS($CA$4:CA77)-ROWS($AJ$38:$AJ$49)-ROWS($AN$38:$AN$49)-ROWS($AR$38:$AR$49)),IFERROR(INDEX($AZ$38:$AZ$49, ROWS($CA$4:CA77)-ROWS($AJ$38:$AJ$49)-ROWS($AN$38:$AN$49)-ROWS($AR$38:$AR$49)-ROWS($AV$38:$AV$49)),IFERROR(INDEX($BD$38:$BD$49, ROWS($CA$4:CA77)-ROWS($AJ$38:$AJ$49)-ROWS($AN$38:$AN$49)-ROWS($AR$38:$AR$49)-ROWS($AV$38:$AV$49)-ROWS($AZ$38:$AZ$49)),IFERROR(INDEX($BH$38:$BH$49, ROWS($CA$4:CA77)-ROWS($AJ$38:$AJ$49)-ROWS($AN$38:$AN$49)-ROWS($AR$38:$AR$49)-ROWS($AV$38:$AV$49)-ROWS($AZ$38:$AZ$49)-ROWS($BD$38:$BD$49)), "")))))))</f>
        <v/>
      </c>
      <c r="CB79" s="316" t="str">
        <f t="shared" ca="1" si="192"/>
        <v/>
      </c>
      <c r="CC79" s="316" t="str">
        <f ca="1">IF(OR(CD79="",CD79=0),"",MAX(CC$5:CC78)+1)</f>
        <v/>
      </c>
      <c r="CD79" s="316" t="str">
        <f ca="1">IFERROR(INDEX($AK$38:$AK$49, ROWS($CD$4:CD77)), IFERROR(INDEX($AO$38:$AO$49, ROWS($CD$4:CD77)-ROWS($AK$38:$AK$49)), IFERROR(INDEX($AS$38:$AS$49, ROWS($CD$4:CD77)-ROWS($AK$38:$AK$49)-ROWS($AO$38:$AO$49)),IFERROR(INDEX($AW$38:$AW$49, ROWS($CD$4:CD77)-ROWS($AK$38:$AK$49)-ROWS($AO$38:$AO$49)-ROWS($AS$38:$AS$49)),IFERROR(INDEX($BA$38:$BA$49, ROWS($CD$4:CD77)-ROWS($AK$38:$AK$49)-ROWS($AO$38:$AO$49)-ROWS($AS$38:$AS$49)-ROWS($AW$38:$AW$49)),IFERROR(INDEX($BE$38:$BE$49, ROWS($CD$4:CD77)-ROWS($AK$38:$AK$49)-ROWS($AO$38:$AO$49)-ROWS($AS$38:$AS$49)-ROWS($AW$38:$AW$49)-ROWS($BA$38:$BA$49)),IFERROR(INDEX($BI$38:$BI$49, ROWS($CD$4:CD77)-ROWS($AK$38:$AK$49)-ROWS($AO$38:$AO$49)-ROWS($AS$38:$AS$49)-ROWS($AW$38:$AW$49)-ROWS($BA$38:$BA$49)-ROWS($BE$38:$BE$49)), "")))))))</f>
        <v/>
      </c>
      <c r="CE79" s="316" t="str">
        <f t="shared" ca="1" si="193"/>
        <v/>
      </c>
      <c r="CF79" s="413" t="str">
        <f t="shared" ca="1" si="194"/>
        <v/>
      </c>
      <c r="CG79" s="412">
        <f ca="1">IF(OR(CH79="",CH79=0),"",MAX(CG$5:CG78)+1)</f>
        <v>9</v>
      </c>
      <c r="CH79" s="316" t="str">
        <f ca="1">IFERROR(INDEX($AJ$54:$AJ$65, ROWS($CH$4:CH77)), IFERROR(INDEX($AN$54:$AN$65, ROWS($CH$4:CH77)-ROWS($AJ$54:$AJ$65)), IFERROR(INDEX($AR$54:$AR$65, ROWS($CH$4:CH77)-ROWS($AJ$54:$AJ$65)-ROWS($AN$54:$AN$65)),IFERROR(INDEX($AV$54:$AV$65, ROWS($CH$4:CH77)-ROWS($AJ$54:$AJ$65)-ROWS($AN$54:$AN$65)-ROWS($AR$54:$AR$65)),IFERROR(INDEX($AZ$54:$AZ$65, ROWS($CH$4:CH77)-ROWS($AJ$54:$AJ$65)-ROWS($AN$54:$AN$65)-ROWS($AR$54:$AR$65)-ROWS($AV$54:$AV$65)),IFERROR(INDEX($BD$54:$BD$65, ROWS($CH$4:CH77)-ROWS($AJ$54:$AJ$65)-ROWS($AN$54:$AN$65)-ROWS($AR$54:$AR$65)-ROWS($AV$54:$AV$65)-ROWS($AZ$54:$AZ$65)),IFERROR(INDEX($BH$54:$BH$65, ROWS($CH$4:CH77)-ROWS($AJ$54:$AJ$65)-ROWS($AN$54:$AN$65)-ROWS($AR$54:$AR$65)-ROWS($AV$54:$AV$65)-ROWS($AZ$54:$AZ$65)-ROWS($BD$54:$BD$65)), "")))))))</f>
        <v>Car 1 Gas</v>
      </c>
      <c r="CI79" s="316" t="str">
        <f t="shared" ca="1" si="195"/>
        <v/>
      </c>
      <c r="CJ79" s="316">
        <f ca="1">IF(OR(CK79="",CK79=0),"",MAX(CJ$5:CJ78)+1)</f>
        <v>9</v>
      </c>
      <c r="CK79" s="316">
        <f ca="1">IFERROR(INDEX($AK$54:$AK$65, ROWS($CK$4:CK77)), IFERROR(INDEX($AO$54:$AO$65, ROWS($CK$4:CK77)-ROWS($AK$54:$AK$65)), IFERROR(INDEX($AS$54:$AS$65, ROWS($CK$4:CK77)-ROWS($AK$54:$AK$65)-ROWS($AO$54:$AO$65)),IFERROR(INDEX($AW$54:$AW$65, ROWS($CK$4:CK77)-ROWS($AK$54:$AK$65)-ROWS($AO$54:$AO$65)-ROWS($AS$54:$AS$65)),IFERROR(INDEX($BA$54:$BA$65, ROWS($CK$4:CK77)-ROWS($AK$54:$AK$65)-ROWS($AO$54:$AO$65)-ROWS($AS$54:$AS$65)-ROWS($AW$54:$AW$65)),IFERROR(INDEX($BE$54:$BE$65, ROWS($CK$4:CK77)-ROWS($AK$54:$AK$65)-ROWS($AO$54:$AO$65)-ROWS($AS$54:$AS$65)-ROWS($AW$54:$AW$65)-ROWS($BA$54:$BA$65)),IFERROR(INDEX($BI$54:$BI$65, ROWS($CK$4:CK77)-ROWS($AK$54:$AK$65)-ROWS($AO$54:$AO$65)-ROWS($AS$54:$AS$65)-ROWS($AW$54:$AW$65)-ROWS($BA$54:$BA$65)-ROWS($BE$54:$BE$65)), "")))))))</f>
        <v>50</v>
      </c>
      <c r="CL79" s="316" t="str">
        <f t="shared" ca="1" si="196"/>
        <v/>
      </c>
      <c r="CM79" s="413" t="str">
        <f t="shared" ca="1" si="197"/>
        <v/>
      </c>
      <c r="CN79" s="412" t="str">
        <f>IF(OR(CO79="",CO79=0),"",MAX(CN$5:CN78)+1)</f>
        <v/>
      </c>
      <c r="CO79" s="316">
        <f>IFERROR(INDEX($AJ$70:$AJ$81, ROWS($CO$4:CO77)), IFERROR(INDEX($AN$70:$AN$81, ROWS($CO$4:CO77)-ROWS($AJ$70:$AJ$81)), IFERROR(INDEX($AR$70:$AR$81, ROWS($CO$4:CO77)-ROWS($AJ$70:$AJ$81)-ROWS($AN$70:$AN$81)),IFERROR(INDEX($AV$70:$AV$81, ROWS($CO$4:CO77)-ROWS($AJ$70:$AJ$81)-ROWS($AN$70:$AN$81)-ROWS($AR$70:$AR$81)),IFERROR(INDEX($AZ$70:$AZ$81, ROWS($CO$4:CO77)-ROWS($AJ$70:$AJ$81)-ROWS($AN$70:$AN$81)-ROWS($AR$70:$AR$81)-ROWS($AV$70:$AV$81)),IFERROR(INDEX($BD$70:$BD$81, ROWS($CO$4:CO77)-ROWS($AJ$70:$AJ$81)-ROWS($AN$70:$AN$81)-ROWS($AR$70:$AR$81)-ROWS($AV$70:$AV$81)-ROWS($AZ$70:$AZ$81)),IFERROR(INDEX($BH$70:$BH$81, ROWS($CO$4:CO77)-ROWS($AJ$70:$AJ$81)-ROWS($AN$70:$AN$81)-ROWS($AR$70:$AR$81)-ROWS($AV$70:$AV$81)-ROWS($AZ$70:$AZ$81)-ROWS($BD$70:$BD$81)), "")))))))</f>
        <v>0</v>
      </c>
      <c r="CP79" s="316" t="str">
        <f t="shared" ca="1" si="198"/>
        <v/>
      </c>
      <c r="CQ79" s="316" t="str">
        <f>IF(OR(CR79="",CR79=0),"",MAX(CQ$5:CQ78)+1)</f>
        <v/>
      </c>
      <c r="CR79" s="316">
        <f>IFERROR(INDEX($AK$70:$AK$81, ROWS($CR$4:CR77)), IFERROR(INDEX($AO$70:$AO$81, ROWS($CR$4:CR77)-ROWS($AK$70:$AK$81)), IFERROR(INDEX($AS$70:$AS$81, ROWS($CR$4:CR77)-ROWS($AK$70:$AK$81)-ROWS($AO$70:$AO$81)),IFERROR(INDEX($AW$70:$AW$81, ROWS($CR$4:CR77)-ROWS($AK$70:$AK$81)-ROWS($AO$70:$AO$81)-ROWS($AS$70:$AS$81)),IFERROR(INDEX($BA$70:$BA$81, ROWS($CR$4:CR77)-ROWS($AK$70:$AK$81)-ROWS($AO$70:$AO$81)-ROWS($AS$70:$AS$81)-ROWS($AW$70:$AW$81)),IFERROR(INDEX($BE$70:$BE$81, ROWS($CR$4:CR77)-ROWS($AK$70:$AK$81)-ROWS($AO$70:$AO$81)-ROWS($AS$70:$AS$81)-ROWS($AW$70:$AW$81)-ROWS($BA$70:$BA$81)),IFERROR(INDEX($BI$70:$BI$81, ROWS($CR$4:CR77)-ROWS($AK$70:$AK$81)-ROWS($AO$70:$AO$81)-ROWS($AS$70:$AS$81)-ROWS($AW$70:$AW$81)-ROWS($BA$70:$BA$81)-ROWS($BE$70:$BE$81)), "")))))))</f>
        <v>0</v>
      </c>
      <c r="CS79" s="316" t="str">
        <f t="shared" ca="1" si="199"/>
        <v/>
      </c>
      <c r="CT79" s="413" t="str">
        <f t="shared" ca="1" si="200"/>
        <v/>
      </c>
      <c r="CU79" s="412" t="str">
        <f>IF(OR(CV79="",CV79=0),"",MAX(CU$5:CU78)+1)</f>
        <v/>
      </c>
      <c r="CV79" s="316" t="str">
        <f>IFERROR(INDEX($AJ$86:$AJ$97, ROWS($CV$4:CV77)), IFERROR(INDEX($AN$86:$AN$97, ROWS($CV$4:CV77)-ROWS($AJ$86:$AJ$97)), ""))</f>
        <v/>
      </c>
      <c r="CW79" s="316" t="str">
        <f t="shared" si="201"/>
        <v/>
      </c>
      <c r="CX79" s="316" t="str">
        <f>IF(OR(CY79="",CY79=0),"",MAX(CX$5:CX78)+1)</f>
        <v/>
      </c>
      <c r="CY79" s="316" t="str">
        <f>IFERROR(INDEX($AK$86:$AK$97, ROWS($CY$4:CY77)), IFERROR(INDEX($AO$86:$AO$97, ROWS($CY$4:CY77)-ROWS($AK$86:$AK$97)), ""))</f>
        <v/>
      </c>
      <c r="CZ79" s="316" t="str">
        <f t="shared" si="202"/>
        <v/>
      </c>
      <c r="DA79" s="413" t="str">
        <f t="shared" si="203"/>
        <v/>
      </c>
      <c r="DC79" s="438" t="str">
        <f ca="1">IF(OR(DD79="",DD79=0),"",MAX(DC$65:DC78)+1)</f>
        <v/>
      </c>
      <c r="DD79" s="434" t="str">
        <f t="shared" ca="1" si="166"/>
        <v/>
      </c>
      <c r="DE79" s="413" t="str">
        <f t="shared" ca="1" si="167"/>
        <v/>
      </c>
      <c r="DF79" s="431" t="str">
        <f ca="1">IF(OR(DG79="",DG79=0),"",MAX(DF$65:DF78)+1)</f>
        <v/>
      </c>
      <c r="DG79" s="412" t="str">
        <f t="shared" ca="1" si="168"/>
        <v/>
      </c>
      <c r="DH79" s="413" t="str">
        <f t="shared" ca="1" si="169"/>
        <v/>
      </c>
      <c r="DI79" s="412" t="str">
        <f t="shared" ca="1" si="170"/>
        <v/>
      </c>
      <c r="DJ79" s="413" t="str">
        <f t="shared" ca="1" si="171"/>
        <v/>
      </c>
      <c r="DK79" s="412" t="str">
        <f t="shared" ca="1" si="172"/>
        <v/>
      </c>
      <c r="DL79" s="413" t="str">
        <f t="shared" ca="1" si="173"/>
        <v/>
      </c>
      <c r="DM79" s="278"/>
      <c r="DN79" s="278"/>
      <c r="DO79" s="278"/>
      <c r="DP79" s="278"/>
      <c r="DQ79" s="278"/>
      <c r="DR79" s="278"/>
      <c r="DS79" s="278"/>
    </row>
    <row r="80" spans="16:123" x14ac:dyDescent="0.3">
      <c r="AB80" s="395" t="str">
        <f ca="1">IFERROR(MATCH($AB$59,OFFSET(Year!$BI$123:$BI$174,AB79,,1000),0)+AB79,"")</f>
        <v/>
      </c>
      <c r="AC80" s="404" t="str">
        <f ca="1">IFERROR(INDEX(Year!$BL$123:$BL$174,AB80),"")</f>
        <v/>
      </c>
      <c r="AD80" s="405" t="str">
        <f ca="1">IFERROR(INDEX(Year!$BJ$123:$BJ$174,AB80),"")</f>
        <v/>
      </c>
      <c r="AE80" s="406" t="str">
        <f ca="1">IFERROR(INDEX(Year!$BK$123:$BK$174,AB80),"")</f>
        <v/>
      </c>
      <c r="AF80" s="407" t="str">
        <f ca="1">IFERROR(INDEX(Year!$BI$123:$BI$174,AB80),"")</f>
        <v/>
      </c>
      <c r="AI80" s="308" t="str">
        <f t="shared" ca="1" si="183"/>
        <v/>
      </c>
      <c r="AJ80" s="293" t="str">
        <f t="shared" ca="1" si="174"/>
        <v/>
      </c>
      <c r="AK80" s="293" t="str">
        <f t="shared" ca="1" si="175"/>
        <v/>
      </c>
      <c r="AL80" s="303" t="str">
        <f t="shared" ca="1" si="176"/>
        <v/>
      </c>
      <c r="AM80" s="308" t="str">
        <f t="shared" ca="1" si="184"/>
        <v/>
      </c>
      <c r="AN80" s="293" t="str">
        <f t="shared" ca="1" si="177"/>
        <v/>
      </c>
      <c r="AO80" s="293" t="str">
        <f t="shared" ca="1" si="178"/>
        <v/>
      </c>
      <c r="AP80" s="303" t="str">
        <f t="shared" ca="1" si="179"/>
        <v/>
      </c>
      <c r="AQ80" s="308" t="str">
        <f t="shared" ca="1" si="185"/>
        <v/>
      </c>
      <c r="AR80" s="293" t="str">
        <f t="shared" ca="1" si="180"/>
        <v/>
      </c>
      <c r="AS80" s="293" t="str">
        <f t="shared" ca="1" si="181"/>
        <v/>
      </c>
      <c r="AT80" s="303" t="str">
        <f t="shared" ca="1" si="182"/>
        <v/>
      </c>
      <c r="AU80" s="308"/>
      <c r="AV80" s="293"/>
      <c r="AW80" s="293"/>
      <c r="AX80" s="303"/>
      <c r="AY80" s="308"/>
      <c r="AZ80" s="293"/>
      <c r="BA80" s="293"/>
      <c r="BB80" s="303"/>
      <c r="BC80" s="308"/>
      <c r="BD80" s="293"/>
      <c r="BE80" s="293"/>
      <c r="BF80" s="303"/>
      <c r="BG80" s="308"/>
      <c r="BH80" s="293"/>
      <c r="BI80" s="293"/>
      <c r="BJ80" s="303"/>
      <c r="BL80" s="412" t="str">
        <f ca="1">IF(OR(BM80="",BM80=0),"",MAX(BL$5:BL79)+1)</f>
        <v/>
      </c>
      <c r="BM80" s="316" t="str">
        <f ca="1">IFERROR(INDEX($AJ$6:$AJ$17, ROWS(BM$4:$BM78)), IFERROR(INDEX($AN$6:$AN$17, ROWS(BM$4:$BM78)-ROWS($AJ$6:$AJ$17)), IFERROR(INDEX($AR$6:$AR$17, ROWS(BM$4:$BM78)-ROWS($AJ$6:$AJ$17)-ROWS($AN$6:$AN$17)),IFERROR(INDEX($AV$6:$AV$17, ROWS(BM$4:$BM78)-ROWS($AJ$6:$AJ$17)-ROWS($AN$6:$AN$17)-ROWS($AR$6:$AR$17)),IFERROR(INDEX($AZ$6:$AZ$17, ROWS(BM$4:$BM78)-ROWS($AJ$6:$AJ$17)-ROWS($AN$6:$AN$17)-ROWS($AR$6:$AR$17)-ROWS($AV$6:$AV$17)),IFERROR(INDEX($BD$6:$BD$17, ROWS(BM$4:$BM78)-ROWS($AJ$6:$AJ$17)-ROWS($AN$6:$AN$17)-ROWS($AR$6:$AR$17)-ROWS($AV$6:$AV$17)-ROWS($AZ$6:$AZ$17)),IFERROR(INDEX($BH$6:$BH$17, ROWS(BM$4:$BM78)-ROWS($AJ$6:$AJ$17)-ROWS($AN$6:$AN$17)-ROWS($AR$6:$AR$17)-ROWS($AV$6:$AV$17)-ROWS($AZ$6:$AZ$17)-ROWS($BD$6:$BD$17)), "")))))))</f>
        <v/>
      </c>
      <c r="BN80" s="316" t="str">
        <f t="shared" ca="1" si="186"/>
        <v/>
      </c>
      <c r="BO80" s="316" t="str">
        <f ca="1">IF(OR(BP80="",BP80=0),"",MAX(BO$5:BO79)+1)</f>
        <v/>
      </c>
      <c r="BP80" s="316" t="str">
        <f ca="1">IFERROR(INDEX($AK$6:$AK$17, ROWS($BP$4:BP78)), IFERROR(INDEX($AO$6:$AO$17, ROWS($BP$4:BP78)-ROWS($AK$6:$AK$17)), IFERROR(INDEX($AS$6:$AS$17, ROWS($BP$4:BP78)-ROWS($AK$6:$AK$17)-ROWS($AO$6:$AO$17)),IFERROR(INDEX($AW$6:$AW$17, ROWS($BP$4:BP78)-ROWS($AK$6:$AK$17)-ROWS($AO$6:$AO$17)-ROWS($AS$6:$AS$17)),IFERROR(INDEX($BA$6:$BA$17, ROWS($BP$4:BP78)-ROWS($AK$6:$AK$17)-ROWS($AO$6:$AO$17)-ROWS($AS$6:$AS$17)-ROWS($AW$6:$AW$17)),IFERROR(INDEX($BE$6:$BE$17, ROWS($BP$4:BP78)-ROWS($AK$6:$AK$17)-ROWS($AO$6:$AO$17)-ROWS($AS$6:$AS$17)-ROWS($AW$6:$AW$17)-ROWS($BA$6:$BA$17)),IFERROR(INDEX($BI$6:$BI$17, ROWS($BP$4:BP78)-ROWS($AK$6:$AK$17)-ROWS($AO$6:$AO$17)-ROWS($AS$6:$AS$17)-ROWS($AW$6:$AW$17)-ROWS($BA$6:$BA$17)-ROWS($BE$6:$BE$17)), "")))))))</f>
        <v/>
      </c>
      <c r="BQ80" s="316" t="str">
        <f t="shared" ca="1" si="187"/>
        <v/>
      </c>
      <c r="BR80" s="413" t="str">
        <f t="shared" ca="1" si="188"/>
        <v/>
      </c>
      <c r="BS80" s="412" t="str">
        <f ca="1">IF(OR(BT80="",BT80=0),"",MAX(BS$5:BS79)+1)</f>
        <v/>
      </c>
      <c r="BT80" s="316" t="str">
        <f ca="1">IFERROR(INDEX($AJ$22:$AJ$33, ROWS($BT$4:BT78)), IFERROR(INDEX($AN$22:$AN$33, ROWS($BT$4:BT78)-ROWS($AJ$22:$AJ$33)), IFERROR(INDEX($AR$22:$AR$33, ROWS($BT$4:BT78)-ROWS($AJ$22:$AJ$33)-ROWS($AN$22:$AN$33)),IFERROR(INDEX($AV$22:$AV$33, ROWS($BT$4:BT78)-ROWS($AJ$22:$AJ$33)-ROWS($AN$22:$AN$33)-ROWS($AR$22:$AR$33)),IFERROR(INDEX($AZ$22:$AZ$33, ROWS($BT$4:BT78)-ROWS($AJ$22:$AJ$33)-ROWS($AN$22:$AN$33)-ROWS($AR$22:$AR$33)-ROWS($AV$22:$AV$33)),IFERROR(INDEX($BD$22:$BD$33, ROWS($BT$4:BT78)-ROWS($AJ$22:$AJ$33)-ROWS($AN$22:$AN$33)-ROWS($AR$22:$AR$33)-ROWS($AV$22:$AV$33)-ROWS($AZ$22:$AZ$33)),IFERROR(INDEX($BH$22:$BH$33, ROWS($BT$4:BT78)-ROWS($AJ$22:$AJ$33)-ROWS($AN$22:$AN$33)-ROWS($AR$22:$AR$33)-ROWS($AV$22:$AV$33)-ROWS($AZ$22:$AZ$33)-ROWS($BD$22:$BD$33)), "")))))))</f>
        <v/>
      </c>
      <c r="BU80" s="316" t="str">
        <f t="shared" ca="1" si="189"/>
        <v/>
      </c>
      <c r="BV80" s="316" t="str">
        <f ca="1">IF(OR(BW80="",BW80=0),"",MAX(BV$5:BV79)+1)</f>
        <v/>
      </c>
      <c r="BW80" s="316" t="str">
        <f ca="1">IFERROR(INDEX($AK$22:$AK$33, ROWS($BW$4:BW78)), IFERROR(INDEX($AO$22:$AO$33, ROWS($BW$4:BW78)-ROWS($AK$22:$AK$33)), IFERROR(INDEX($AS$22:$AS$33, ROWS($BW$4:BW78)-ROWS($AK$22:$AK$33)-ROWS($AO$22:$AO$33)),IFERROR(INDEX($AW$22:$AW$33, ROWS($BW$4:BW78)-ROWS($AK$22:$AK$33)-ROWS($AO$22:$AO$33)-ROWS($AS$22:$AS$33)),IFERROR(INDEX($BA$22:$BA$33, ROWS($BW$4:BW78)-ROWS($AK$22:$AK$33)-ROWS($AO$22:$AO$33)-ROWS($AS$22:$AS$33)-ROWS($AW$22:$AW$33)),IFERROR(INDEX($BE$22:$BE$33, ROWS($BW$4:BW78)-ROWS($AK$22:$AK$33)-ROWS($AO$22:$AO$33)-ROWS($AS$22:$AS$33)-ROWS($AW$22:$AW$33)-ROWS($BA$22:$BA$33)),IFERROR(INDEX($BI$22:$BI$33, ROWS($BW$4:BW78)-ROWS($AK$22:$AK$33)-ROWS($AO$22:$AO$33)-ROWS($AS$22:$AS$33)-ROWS($AW$22:$AW$33)-ROWS($BA$22:$BA$33)-ROWS($BE$22:$BE$33)), "")))))))</f>
        <v/>
      </c>
      <c r="BX80" s="316" t="str">
        <f t="shared" ca="1" si="190"/>
        <v/>
      </c>
      <c r="BY80" s="413" t="str">
        <f t="shared" ca="1" si="191"/>
        <v/>
      </c>
      <c r="BZ80" s="412" t="str">
        <f ca="1">IF(OR(CA80="",CA80=0),"",MAX(BZ$5:BZ79)+1)</f>
        <v/>
      </c>
      <c r="CA80" s="316" t="str">
        <f ca="1">IFERROR(INDEX($AJ$38:$AJ$49, ROWS($CA$4:CA78)), IFERROR(INDEX($AN$38:$AN$49, ROWS($CA$4:CA78)-ROWS($AJ$38:$AJ$49)), IFERROR(INDEX($AR$38:$AR$49, ROWS($CA$4:CA78)-ROWS($AJ$38:$AJ$49)-ROWS($AN$38:$AN$49)),IFERROR(INDEX($AV$38:$AV$49, ROWS($CA$4:CA78)-ROWS($AJ$38:$AJ$49)-ROWS($AN$38:$AN$49)-ROWS($AR$38:$AR$49)),IFERROR(INDEX($AZ$38:$AZ$49, ROWS($CA$4:CA78)-ROWS($AJ$38:$AJ$49)-ROWS($AN$38:$AN$49)-ROWS($AR$38:$AR$49)-ROWS($AV$38:$AV$49)),IFERROR(INDEX($BD$38:$BD$49, ROWS($CA$4:CA78)-ROWS($AJ$38:$AJ$49)-ROWS($AN$38:$AN$49)-ROWS($AR$38:$AR$49)-ROWS($AV$38:$AV$49)-ROWS($AZ$38:$AZ$49)),IFERROR(INDEX($BH$38:$BH$49, ROWS($CA$4:CA78)-ROWS($AJ$38:$AJ$49)-ROWS($AN$38:$AN$49)-ROWS($AR$38:$AR$49)-ROWS($AV$38:$AV$49)-ROWS($AZ$38:$AZ$49)-ROWS($BD$38:$BD$49)), "")))))))</f>
        <v/>
      </c>
      <c r="CB80" s="316" t="str">
        <f t="shared" ca="1" si="192"/>
        <v/>
      </c>
      <c r="CC80" s="316" t="str">
        <f ca="1">IF(OR(CD80="",CD80=0),"",MAX(CC$5:CC79)+1)</f>
        <v/>
      </c>
      <c r="CD80" s="316" t="str">
        <f ca="1">IFERROR(INDEX($AK$38:$AK$49, ROWS($CD$4:CD78)), IFERROR(INDEX($AO$38:$AO$49, ROWS($CD$4:CD78)-ROWS($AK$38:$AK$49)), IFERROR(INDEX($AS$38:$AS$49, ROWS($CD$4:CD78)-ROWS($AK$38:$AK$49)-ROWS($AO$38:$AO$49)),IFERROR(INDEX($AW$38:$AW$49, ROWS($CD$4:CD78)-ROWS($AK$38:$AK$49)-ROWS($AO$38:$AO$49)-ROWS($AS$38:$AS$49)),IFERROR(INDEX($BA$38:$BA$49, ROWS($CD$4:CD78)-ROWS($AK$38:$AK$49)-ROWS($AO$38:$AO$49)-ROWS($AS$38:$AS$49)-ROWS($AW$38:$AW$49)),IFERROR(INDEX($BE$38:$BE$49, ROWS($CD$4:CD78)-ROWS($AK$38:$AK$49)-ROWS($AO$38:$AO$49)-ROWS($AS$38:$AS$49)-ROWS($AW$38:$AW$49)-ROWS($BA$38:$BA$49)),IFERROR(INDEX($BI$38:$BI$49, ROWS($CD$4:CD78)-ROWS($AK$38:$AK$49)-ROWS($AO$38:$AO$49)-ROWS($AS$38:$AS$49)-ROWS($AW$38:$AW$49)-ROWS($BA$38:$BA$49)-ROWS($BE$38:$BE$49)), "")))))))</f>
        <v/>
      </c>
      <c r="CE80" s="316" t="str">
        <f t="shared" ca="1" si="193"/>
        <v/>
      </c>
      <c r="CF80" s="413" t="str">
        <f t="shared" ca="1" si="194"/>
        <v/>
      </c>
      <c r="CG80" s="412" t="str">
        <f ca="1">IF(OR(CH80="",CH80=0),"",MAX(CG$5:CG79)+1)</f>
        <v/>
      </c>
      <c r="CH80" s="316" t="str">
        <f ca="1">IFERROR(INDEX($AJ$54:$AJ$65, ROWS($CH$4:CH78)), IFERROR(INDEX($AN$54:$AN$65, ROWS($CH$4:CH78)-ROWS($AJ$54:$AJ$65)), IFERROR(INDEX($AR$54:$AR$65, ROWS($CH$4:CH78)-ROWS($AJ$54:$AJ$65)-ROWS($AN$54:$AN$65)),IFERROR(INDEX($AV$54:$AV$65, ROWS($CH$4:CH78)-ROWS($AJ$54:$AJ$65)-ROWS($AN$54:$AN$65)-ROWS($AR$54:$AR$65)),IFERROR(INDEX($AZ$54:$AZ$65, ROWS($CH$4:CH78)-ROWS($AJ$54:$AJ$65)-ROWS($AN$54:$AN$65)-ROWS($AR$54:$AR$65)-ROWS($AV$54:$AV$65)),IFERROR(INDEX($BD$54:$BD$65, ROWS($CH$4:CH78)-ROWS($AJ$54:$AJ$65)-ROWS($AN$54:$AN$65)-ROWS($AR$54:$AR$65)-ROWS($AV$54:$AV$65)-ROWS($AZ$54:$AZ$65)),IFERROR(INDEX($BH$54:$BH$65, ROWS($CH$4:CH78)-ROWS($AJ$54:$AJ$65)-ROWS($AN$54:$AN$65)-ROWS($AR$54:$AR$65)-ROWS($AV$54:$AV$65)-ROWS($AZ$54:$AZ$65)-ROWS($BD$54:$BD$65)), "")))))))</f>
        <v/>
      </c>
      <c r="CI80" s="316" t="str">
        <f t="shared" ca="1" si="195"/>
        <v/>
      </c>
      <c r="CJ80" s="316" t="str">
        <f ca="1">IF(OR(CK80="",CK80=0),"",MAX(CJ$5:CJ79)+1)</f>
        <v/>
      </c>
      <c r="CK80" s="316" t="str">
        <f ca="1">IFERROR(INDEX($AK$54:$AK$65, ROWS($CK$4:CK78)), IFERROR(INDEX($AO$54:$AO$65, ROWS($CK$4:CK78)-ROWS($AK$54:$AK$65)), IFERROR(INDEX($AS$54:$AS$65, ROWS($CK$4:CK78)-ROWS($AK$54:$AK$65)-ROWS($AO$54:$AO$65)),IFERROR(INDEX($AW$54:$AW$65, ROWS($CK$4:CK78)-ROWS($AK$54:$AK$65)-ROWS($AO$54:$AO$65)-ROWS($AS$54:$AS$65)),IFERROR(INDEX($BA$54:$BA$65, ROWS($CK$4:CK78)-ROWS($AK$54:$AK$65)-ROWS($AO$54:$AO$65)-ROWS($AS$54:$AS$65)-ROWS($AW$54:$AW$65)),IFERROR(INDEX($BE$54:$BE$65, ROWS($CK$4:CK78)-ROWS($AK$54:$AK$65)-ROWS($AO$54:$AO$65)-ROWS($AS$54:$AS$65)-ROWS($AW$54:$AW$65)-ROWS($BA$54:$BA$65)),IFERROR(INDEX($BI$54:$BI$65, ROWS($CK$4:CK78)-ROWS($AK$54:$AK$65)-ROWS($AO$54:$AO$65)-ROWS($AS$54:$AS$65)-ROWS($AW$54:$AW$65)-ROWS($BA$54:$BA$65)-ROWS($BE$54:$BE$65)), "")))))))</f>
        <v/>
      </c>
      <c r="CL80" s="316" t="str">
        <f t="shared" ca="1" si="196"/>
        <v/>
      </c>
      <c r="CM80" s="413" t="str">
        <f t="shared" ca="1" si="197"/>
        <v/>
      </c>
      <c r="CN80" s="412" t="str">
        <f>IF(OR(CO80="",CO80=0),"",MAX(CN$5:CN79)+1)</f>
        <v/>
      </c>
      <c r="CO80" s="316">
        <f>IFERROR(INDEX($AJ$70:$AJ$81, ROWS($CO$4:CO78)), IFERROR(INDEX($AN$70:$AN$81, ROWS($CO$4:CO78)-ROWS($AJ$70:$AJ$81)), IFERROR(INDEX($AR$70:$AR$81, ROWS($CO$4:CO78)-ROWS($AJ$70:$AJ$81)-ROWS($AN$70:$AN$81)),IFERROR(INDEX($AV$70:$AV$81, ROWS($CO$4:CO78)-ROWS($AJ$70:$AJ$81)-ROWS($AN$70:$AN$81)-ROWS($AR$70:$AR$81)),IFERROR(INDEX($AZ$70:$AZ$81, ROWS($CO$4:CO78)-ROWS($AJ$70:$AJ$81)-ROWS($AN$70:$AN$81)-ROWS($AR$70:$AR$81)-ROWS($AV$70:$AV$81)),IFERROR(INDEX($BD$70:$BD$81, ROWS($CO$4:CO78)-ROWS($AJ$70:$AJ$81)-ROWS($AN$70:$AN$81)-ROWS($AR$70:$AR$81)-ROWS($AV$70:$AV$81)-ROWS($AZ$70:$AZ$81)),IFERROR(INDEX($BH$70:$BH$81, ROWS($CO$4:CO78)-ROWS($AJ$70:$AJ$81)-ROWS($AN$70:$AN$81)-ROWS($AR$70:$AR$81)-ROWS($AV$70:$AV$81)-ROWS($AZ$70:$AZ$81)-ROWS($BD$70:$BD$81)), "")))))))</f>
        <v>0</v>
      </c>
      <c r="CP80" s="316" t="str">
        <f t="shared" ca="1" si="198"/>
        <v/>
      </c>
      <c r="CQ80" s="316" t="str">
        <f>IF(OR(CR80="",CR80=0),"",MAX(CQ$5:CQ79)+1)</f>
        <v/>
      </c>
      <c r="CR80" s="316">
        <f>IFERROR(INDEX($AK$70:$AK$81, ROWS($CR$4:CR78)), IFERROR(INDEX($AO$70:$AO$81, ROWS($CR$4:CR78)-ROWS($AK$70:$AK$81)), IFERROR(INDEX($AS$70:$AS$81, ROWS($CR$4:CR78)-ROWS($AK$70:$AK$81)-ROWS($AO$70:$AO$81)),IFERROR(INDEX($AW$70:$AW$81, ROWS($CR$4:CR78)-ROWS($AK$70:$AK$81)-ROWS($AO$70:$AO$81)-ROWS($AS$70:$AS$81)),IFERROR(INDEX($BA$70:$BA$81, ROWS($CR$4:CR78)-ROWS($AK$70:$AK$81)-ROWS($AO$70:$AO$81)-ROWS($AS$70:$AS$81)-ROWS($AW$70:$AW$81)),IFERROR(INDEX($BE$70:$BE$81, ROWS($CR$4:CR78)-ROWS($AK$70:$AK$81)-ROWS($AO$70:$AO$81)-ROWS($AS$70:$AS$81)-ROWS($AW$70:$AW$81)-ROWS($BA$70:$BA$81)),IFERROR(INDEX($BI$70:$BI$81, ROWS($CR$4:CR78)-ROWS($AK$70:$AK$81)-ROWS($AO$70:$AO$81)-ROWS($AS$70:$AS$81)-ROWS($AW$70:$AW$81)-ROWS($BA$70:$BA$81)-ROWS($BE$70:$BE$81)), "")))))))</f>
        <v>0</v>
      </c>
      <c r="CS80" s="316" t="str">
        <f t="shared" ca="1" si="199"/>
        <v/>
      </c>
      <c r="CT80" s="413" t="str">
        <f t="shared" ca="1" si="200"/>
        <v/>
      </c>
      <c r="CU80" s="412" t="str">
        <f>IF(OR(CV80="",CV80=0),"",MAX(CU$5:CU79)+1)</f>
        <v/>
      </c>
      <c r="CV80" s="316" t="str">
        <f>IFERROR(INDEX($AJ$86:$AJ$97, ROWS($CV$4:CV78)), IFERROR(INDEX($AN$86:$AN$97, ROWS($CV$4:CV78)-ROWS($AJ$86:$AJ$97)), ""))</f>
        <v/>
      </c>
      <c r="CW80" s="316" t="str">
        <f t="shared" si="201"/>
        <v/>
      </c>
      <c r="CX80" s="316" t="str">
        <f>IF(OR(CY80="",CY80=0),"",MAX(CX$5:CX79)+1)</f>
        <v/>
      </c>
      <c r="CY80" s="316" t="str">
        <f>IFERROR(INDEX($AK$86:$AK$97, ROWS($CY$4:CY78)), IFERROR(INDEX($AO$86:$AO$97, ROWS($CY$4:CY78)-ROWS($AK$86:$AK$97)), ""))</f>
        <v/>
      </c>
      <c r="CZ80" s="316" t="str">
        <f t="shared" si="202"/>
        <v/>
      </c>
      <c r="DA80" s="413" t="str">
        <f t="shared" si="203"/>
        <v/>
      </c>
      <c r="DC80" s="438" t="str">
        <f ca="1">IF(OR(DD80="",DD80=0),"",MAX(DC$65:DC79)+1)</f>
        <v/>
      </c>
      <c r="DD80" s="434" t="str">
        <f t="shared" ca="1" si="166"/>
        <v/>
      </c>
      <c r="DE80" s="413" t="str">
        <f t="shared" ca="1" si="167"/>
        <v/>
      </c>
      <c r="DF80" s="431" t="str">
        <f ca="1">IF(OR(DG80="",DG80=0),"",MAX(DF$65:DF79)+1)</f>
        <v/>
      </c>
      <c r="DG80" s="412" t="str">
        <f t="shared" ca="1" si="168"/>
        <v/>
      </c>
      <c r="DH80" s="413" t="str">
        <f t="shared" ca="1" si="169"/>
        <v/>
      </c>
      <c r="DI80" s="412" t="str">
        <f t="shared" ca="1" si="170"/>
        <v/>
      </c>
      <c r="DJ80" s="413" t="str">
        <f t="shared" ca="1" si="171"/>
        <v/>
      </c>
      <c r="DK80" s="412" t="str">
        <f t="shared" ca="1" si="172"/>
        <v/>
      </c>
      <c r="DL80" s="413" t="str">
        <f t="shared" ca="1" si="173"/>
        <v/>
      </c>
      <c r="DM80" s="278"/>
      <c r="DN80" s="278"/>
      <c r="DO80" s="278"/>
      <c r="DP80" s="278"/>
      <c r="DQ80" s="278"/>
      <c r="DR80" s="278"/>
      <c r="DS80" s="278"/>
    </row>
    <row r="81" spans="28:123" ht="15.75" thickBot="1" x14ac:dyDescent="0.35">
      <c r="AB81" s="395" t="str">
        <f ca="1">IFERROR(MATCH($AB$59,OFFSET(Year!$BI$123:$BI$174,AB80,,1000),0)+AB80,"")</f>
        <v/>
      </c>
      <c r="AC81" s="404" t="str">
        <f ca="1">IFERROR(INDEX(Year!$BL$123:$BL$174,AB81),"")</f>
        <v/>
      </c>
      <c r="AD81" s="405" t="str">
        <f ca="1">IFERROR(INDEX(Year!$BJ$123:$BJ$174,AB81),"")</f>
        <v/>
      </c>
      <c r="AE81" s="406" t="str">
        <f ca="1">IFERROR(INDEX(Year!$BK$123:$BK$174,AB81),"")</f>
        <v/>
      </c>
      <c r="AF81" s="407" t="str">
        <f ca="1">IFERROR(INDEX(Year!$BI$123:$BI$174,AB81),"")</f>
        <v/>
      </c>
      <c r="AI81" s="309" t="str">
        <f t="shared" ca="1" si="183"/>
        <v/>
      </c>
      <c r="AJ81" s="310" t="str">
        <f t="shared" ca="1" si="174"/>
        <v/>
      </c>
      <c r="AK81" s="310" t="str">
        <f t="shared" ca="1" si="175"/>
        <v/>
      </c>
      <c r="AL81" s="311" t="str">
        <f t="shared" ca="1" si="176"/>
        <v/>
      </c>
      <c r="AM81" s="309" t="str">
        <f t="shared" ca="1" si="184"/>
        <v/>
      </c>
      <c r="AN81" s="310" t="str">
        <f t="shared" ca="1" si="177"/>
        <v/>
      </c>
      <c r="AO81" s="310" t="str">
        <f t="shared" ca="1" si="178"/>
        <v/>
      </c>
      <c r="AP81" s="311" t="str">
        <f t="shared" ca="1" si="179"/>
        <v/>
      </c>
      <c r="AQ81" s="309" t="str">
        <f t="shared" ca="1" si="185"/>
        <v/>
      </c>
      <c r="AR81" s="310" t="str">
        <f t="shared" ca="1" si="180"/>
        <v/>
      </c>
      <c r="AS81" s="310" t="str">
        <f t="shared" ca="1" si="181"/>
        <v/>
      </c>
      <c r="AT81" s="311" t="str">
        <f t="shared" ca="1" si="182"/>
        <v/>
      </c>
      <c r="AU81" s="309"/>
      <c r="AV81" s="310"/>
      <c r="AW81" s="310"/>
      <c r="AX81" s="311"/>
      <c r="AY81" s="309"/>
      <c r="AZ81" s="310"/>
      <c r="BA81" s="310"/>
      <c r="BB81" s="311"/>
      <c r="BC81" s="309"/>
      <c r="BD81" s="310"/>
      <c r="BE81" s="310"/>
      <c r="BF81" s="311"/>
      <c r="BG81" s="309"/>
      <c r="BH81" s="310"/>
      <c r="BI81" s="310"/>
      <c r="BJ81" s="311"/>
      <c r="BL81" s="412" t="str">
        <f ca="1">IF(OR(BM81="",BM81=0),"",MAX(BL$5:BL80)+1)</f>
        <v/>
      </c>
      <c r="BM81" s="316" t="str">
        <f ca="1">IFERROR(INDEX($AJ$6:$AJ$17, ROWS(BM$4:$BM79)), IFERROR(INDEX($AN$6:$AN$17, ROWS(BM$4:$BM79)-ROWS($AJ$6:$AJ$17)), IFERROR(INDEX($AR$6:$AR$17, ROWS(BM$4:$BM79)-ROWS($AJ$6:$AJ$17)-ROWS($AN$6:$AN$17)),IFERROR(INDEX($AV$6:$AV$17, ROWS(BM$4:$BM79)-ROWS($AJ$6:$AJ$17)-ROWS($AN$6:$AN$17)-ROWS($AR$6:$AR$17)),IFERROR(INDEX($AZ$6:$AZ$17, ROWS(BM$4:$BM79)-ROWS($AJ$6:$AJ$17)-ROWS($AN$6:$AN$17)-ROWS($AR$6:$AR$17)-ROWS($AV$6:$AV$17)),IFERROR(INDEX($BD$6:$BD$17, ROWS(BM$4:$BM79)-ROWS($AJ$6:$AJ$17)-ROWS($AN$6:$AN$17)-ROWS($AR$6:$AR$17)-ROWS($AV$6:$AV$17)-ROWS($AZ$6:$AZ$17)),IFERROR(INDEX($BH$6:$BH$17, ROWS(BM$4:$BM79)-ROWS($AJ$6:$AJ$17)-ROWS($AN$6:$AN$17)-ROWS($AR$6:$AR$17)-ROWS($AV$6:$AV$17)-ROWS($AZ$6:$AZ$17)-ROWS($BD$6:$BD$17)), "")))))))</f>
        <v/>
      </c>
      <c r="BN81" s="316" t="str">
        <f t="shared" ca="1" si="186"/>
        <v/>
      </c>
      <c r="BO81" s="316" t="str">
        <f ca="1">IF(OR(BP81="",BP81=0),"",MAX(BO$5:BO80)+1)</f>
        <v/>
      </c>
      <c r="BP81" s="316" t="str">
        <f ca="1">IFERROR(INDEX($AK$6:$AK$17, ROWS($BP$4:BP79)), IFERROR(INDEX($AO$6:$AO$17, ROWS($BP$4:BP79)-ROWS($AK$6:$AK$17)), IFERROR(INDEX($AS$6:$AS$17, ROWS($BP$4:BP79)-ROWS($AK$6:$AK$17)-ROWS($AO$6:$AO$17)),IFERROR(INDEX($AW$6:$AW$17, ROWS($BP$4:BP79)-ROWS($AK$6:$AK$17)-ROWS($AO$6:$AO$17)-ROWS($AS$6:$AS$17)),IFERROR(INDEX($BA$6:$BA$17, ROWS($BP$4:BP79)-ROWS($AK$6:$AK$17)-ROWS($AO$6:$AO$17)-ROWS($AS$6:$AS$17)-ROWS($AW$6:$AW$17)),IFERROR(INDEX($BE$6:$BE$17, ROWS($BP$4:BP79)-ROWS($AK$6:$AK$17)-ROWS($AO$6:$AO$17)-ROWS($AS$6:$AS$17)-ROWS($AW$6:$AW$17)-ROWS($BA$6:$BA$17)),IFERROR(INDEX($BI$6:$BI$17, ROWS($BP$4:BP79)-ROWS($AK$6:$AK$17)-ROWS($AO$6:$AO$17)-ROWS($AS$6:$AS$17)-ROWS($AW$6:$AW$17)-ROWS($BA$6:$BA$17)-ROWS($BE$6:$BE$17)), "")))))))</f>
        <v/>
      </c>
      <c r="BQ81" s="316" t="str">
        <f t="shared" ca="1" si="187"/>
        <v/>
      </c>
      <c r="BR81" s="413" t="str">
        <f t="shared" ca="1" si="188"/>
        <v/>
      </c>
      <c r="BS81" s="412" t="str">
        <f ca="1">IF(OR(BT81="",BT81=0),"",MAX(BS$5:BS80)+1)</f>
        <v/>
      </c>
      <c r="BT81" s="316" t="str">
        <f ca="1">IFERROR(INDEX($AJ$22:$AJ$33, ROWS($BT$4:BT79)), IFERROR(INDEX($AN$22:$AN$33, ROWS($BT$4:BT79)-ROWS($AJ$22:$AJ$33)), IFERROR(INDEX($AR$22:$AR$33, ROWS($BT$4:BT79)-ROWS($AJ$22:$AJ$33)-ROWS($AN$22:$AN$33)),IFERROR(INDEX($AV$22:$AV$33, ROWS($BT$4:BT79)-ROWS($AJ$22:$AJ$33)-ROWS($AN$22:$AN$33)-ROWS($AR$22:$AR$33)),IFERROR(INDEX($AZ$22:$AZ$33, ROWS($BT$4:BT79)-ROWS($AJ$22:$AJ$33)-ROWS($AN$22:$AN$33)-ROWS($AR$22:$AR$33)-ROWS($AV$22:$AV$33)),IFERROR(INDEX($BD$22:$BD$33, ROWS($BT$4:BT79)-ROWS($AJ$22:$AJ$33)-ROWS($AN$22:$AN$33)-ROWS($AR$22:$AR$33)-ROWS($AV$22:$AV$33)-ROWS($AZ$22:$AZ$33)),IFERROR(INDEX($BH$22:$BH$33, ROWS($BT$4:BT79)-ROWS($AJ$22:$AJ$33)-ROWS($AN$22:$AN$33)-ROWS($AR$22:$AR$33)-ROWS($AV$22:$AV$33)-ROWS($AZ$22:$AZ$33)-ROWS($BD$22:$BD$33)), "")))))))</f>
        <v/>
      </c>
      <c r="BU81" s="316" t="str">
        <f t="shared" ca="1" si="189"/>
        <v/>
      </c>
      <c r="BV81" s="316" t="str">
        <f ca="1">IF(OR(BW81="",BW81=0),"",MAX(BV$5:BV80)+1)</f>
        <v/>
      </c>
      <c r="BW81" s="316" t="str">
        <f ca="1">IFERROR(INDEX($AK$22:$AK$33, ROWS($BW$4:BW79)), IFERROR(INDEX($AO$22:$AO$33, ROWS($BW$4:BW79)-ROWS($AK$22:$AK$33)), IFERROR(INDEX($AS$22:$AS$33, ROWS($BW$4:BW79)-ROWS($AK$22:$AK$33)-ROWS($AO$22:$AO$33)),IFERROR(INDEX($AW$22:$AW$33, ROWS($BW$4:BW79)-ROWS($AK$22:$AK$33)-ROWS($AO$22:$AO$33)-ROWS($AS$22:$AS$33)),IFERROR(INDEX($BA$22:$BA$33, ROWS($BW$4:BW79)-ROWS($AK$22:$AK$33)-ROWS($AO$22:$AO$33)-ROWS($AS$22:$AS$33)-ROWS($AW$22:$AW$33)),IFERROR(INDEX($BE$22:$BE$33, ROWS($BW$4:BW79)-ROWS($AK$22:$AK$33)-ROWS($AO$22:$AO$33)-ROWS($AS$22:$AS$33)-ROWS($AW$22:$AW$33)-ROWS($BA$22:$BA$33)),IFERROR(INDEX($BI$22:$BI$33, ROWS($BW$4:BW79)-ROWS($AK$22:$AK$33)-ROWS($AO$22:$AO$33)-ROWS($AS$22:$AS$33)-ROWS($AW$22:$AW$33)-ROWS($BA$22:$BA$33)-ROWS($BE$22:$BE$33)), "")))))))</f>
        <v/>
      </c>
      <c r="BX81" s="316" t="str">
        <f t="shared" ca="1" si="190"/>
        <v/>
      </c>
      <c r="BY81" s="413" t="str">
        <f t="shared" ca="1" si="191"/>
        <v/>
      </c>
      <c r="BZ81" s="412" t="str">
        <f ca="1">IF(OR(CA81="",CA81=0),"",MAX(BZ$5:BZ80)+1)</f>
        <v/>
      </c>
      <c r="CA81" s="316" t="str">
        <f ca="1">IFERROR(INDEX($AJ$38:$AJ$49, ROWS($CA$4:CA79)), IFERROR(INDEX($AN$38:$AN$49, ROWS($CA$4:CA79)-ROWS($AJ$38:$AJ$49)), IFERROR(INDEX($AR$38:$AR$49, ROWS($CA$4:CA79)-ROWS($AJ$38:$AJ$49)-ROWS($AN$38:$AN$49)),IFERROR(INDEX($AV$38:$AV$49, ROWS($CA$4:CA79)-ROWS($AJ$38:$AJ$49)-ROWS($AN$38:$AN$49)-ROWS($AR$38:$AR$49)),IFERROR(INDEX($AZ$38:$AZ$49, ROWS($CA$4:CA79)-ROWS($AJ$38:$AJ$49)-ROWS($AN$38:$AN$49)-ROWS($AR$38:$AR$49)-ROWS($AV$38:$AV$49)),IFERROR(INDEX($BD$38:$BD$49, ROWS($CA$4:CA79)-ROWS($AJ$38:$AJ$49)-ROWS($AN$38:$AN$49)-ROWS($AR$38:$AR$49)-ROWS($AV$38:$AV$49)-ROWS($AZ$38:$AZ$49)),IFERROR(INDEX($BH$38:$BH$49, ROWS($CA$4:CA79)-ROWS($AJ$38:$AJ$49)-ROWS($AN$38:$AN$49)-ROWS($AR$38:$AR$49)-ROWS($AV$38:$AV$49)-ROWS($AZ$38:$AZ$49)-ROWS($BD$38:$BD$49)), "")))))))</f>
        <v/>
      </c>
      <c r="CB81" s="316" t="str">
        <f t="shared" ca="1" si="192"/>
        <v/>
      </c>
      <c r="CC81" s="316" t="str">
        <f ca="1">IF(OR(CD81="",CD81=0),"",MAX(CC$5:CC80)+1)</f>
        <v/>
      </c>
      <c r="CD81" s="316" t="str">
        <f ca="1">IFERROR(INDEX($AK$38:$AK$49, ROWS($CD$4:CD79)), IFERROR(INDEX($AO$38:$AO$49, ROWS($CD$4:CD79)-ROWS($AK$38:$AK$49)), IFERROR(INDEX($AS$38:$AS$49, ROWS($CD$4:CD79)-ROWS($AK$38:$AK$49)-ROWS($AO$38:$AO$49)),IFERROR(INDEX($AW$38:$AW$49, ROWS($CD$4:CD79)-ROWS($AK$38:$AK$49)-ROWS($AO$38:$AO$49)-ROWS($AS$38:$AS$49)),IFERROR(INDEX($BA$38:$BA$49, ROWS($CD$4:CD79)-ROWS($AK$38:$AK$49)-ROWS($AO$38:$AO$49)-ROWS($AS$38:$AS$49)-ROWS($AW$38:$AW$49)),IFERROR(INDEX($BE$38:$BE$49, ROWS($CD$4:CD79)-ROWS($AK$38:$AK$49)-ROWS($AO$38:$AO$49)-ROWS($AS$38:$AS$49)-ROWS($AW$38:$AW$49)-ROWS($BA$38:$BA$49)),IFERROR(INDEX($BI$38:$BI$49, ROWS($CD$4:CD79)-ROWS($AK$38:$AK$49)-ROWS($AO$38:$AO$49)-ROWS($AS$38:$AS$49)-ROWS($AW$38:$AW$49)-ROWS($BA$38:$BA$49)-ROWS($BE$38:$BE$49)), "")))))))</f>
        <v/>
      </c>
      <c r="CE81" s="316" t="str">
        <f t="shared" ca="1" si="193"/>
        <v/>
      </c>
      <c r="CF81" s="413" t="str">
        <f t="shared" ca="1" si="194"/>
        <v/>
      </c>
      <c r="CG81" s="412" t="str">
        <f ca="1">IF(OR(CH81="",CH81=0),"",MAX(CG$5:CG80)+1)</f>
        <v/>
      </c>
      <c r="CH81" s="316" t="str">
        <f ca="1">IFERROR(INDEX($AJ$54:$AJ$65, ROWS($CH$4:CH79)), IFERROR(INDEX($AN$54:$AN$65, ROWS($CH$4:CH79)-ROWS($AJ$54:$AJ$65)), IFERROR(INDEX($AR$54:$AR$65, ROWS($CH$4:CH79)-ROWS($AJ$54:$AJ$65)-ROWS($AN$54:$AN$65)),IFERROR(INDEX($AV$54:$AV$65, ROWS($CH$4:CH79)-ROWS($AJ$54:$AJ$65)-ROWS($AN$54:$AN$65)-ROWS($AR$54:$AR$65)),IFERROR(INDEX($AZ$54:$AZ$65, ROWS($CH$4:CH79)-ROWS($AJ$54:$AJ$65)-ROWS($AN$54:$AN$65)-ROWS($AR$54:$AR$65)-ROWS($AV$54:$AV$65)),IFERROR(INDEX($BD$54:$BD$65, ROWS($CH$4:CH79)-ROWS($AJ$54:$AJ$65)-ROWS($AN$54:$AN$65)-ROWS($AR$54:$AR$65)-ROWS($AV$54:$AV$65)-ROWS($AZ$54:$AZ$65)),IFERROR(INDEX($BH$54:$BH$65, ROWS($CH$4:CH79)-ROWS($AJ$54:$AJ$65)-ROWS($AN$54:$AN$65)-ROWS($AR$54:$AR$65)-ROWS($AV$54:$AV$65)-ROWS($AZ$54:$AZ$65)-ROWS($BD$54:$BD$65)), "")))))))</f>
        <v/>
      </c>
      <c r="CI81" s="316" t="str">
        <f t="shared" ca="1" si="195"/>
        <v/>
      </c>
      <c r="CJ81" s="316" t="str">
        <f ca="1">IF(OR(CK81="",CK81=0),"",MAX(CJ$5:CJ80)+1)</f>
        <v/>
      </c>
      <c r="CK81" s="316" t="str">
        <f ca="1">IFERROR(INDEX($AK$54:$AK$65, ROWS($CK$4:CK79)), IFERROR(INDEX($AO$54:$AO$65, ROWS($CK$4:CK79)-ROWS($AK$54:$AK$65)), IFERROR(INDEX($AS$54:$AS$65, ROWS($CK$4:CK79)-ROWS($AK$54:$AK$65)-ROWS($AO$54:$AO$65)),IFERROR(INDEX($AW$54:$AW$65, ROWS($CK$4:CK79)-ROWS($AK$54:$AK$65)-ROWS($AO$54:$AO$65)-ROWS($AS$54:$AS$65)),IFERROR(INDEX($BA$54:$BA$65, ROWS($CK$4:CK79)-ROWS($AK$54:$AK$65)-ROWS($AO$54:$AO$65)-ROWS($AS$54:$AS$65)-ROWS($AW$54:$AW$65)),IFERROR(INDEX($BE$54:$BE$65, ROWS($CK$4:CK79)-ROWS($AK$54:$AK$65)-ROWS($AO$54:$AO$65)-ROWS($AS$54:$AS$65)-ROWS($AW$54:$AW$65)-ROWS($BA$54:$BA$65)),IFERROR(INDEX($BI$54:$BI$65, ROWS($CK$4:CK79)-ROWS($AK$54:$AK$65)-ROWS($AO$54:$AO$65)-ROWS($AS$54:$AS$65)-ROWS($AW$54:$AW$65)-ROWS($BA$54:$BA$65)-ROWS($BE$54:$BE$65)), "")))))))</f>
        <v/>
      </c>
      <c r="CL81" s="316" t="str">
        <f t="shared" ca="1" si="196"/>
        <v/>
      </c>
      <c r="CM81" s="413" t="str">
        <f t="shared" ca="1" si="197"/>
        <v/>
      </c>
      <c r="CN81" s="412" t="str">
        <f>IF(OR(CO81="",CO81=0),"",MAX(CN$5:CN80)+1)</f>
        <v/>
      </c>
      <c r="CO81" s="316">
        <f>IFERROR(INDEX($AJ$70:$AJ$81, ROWS($CO$4:CO79)), IFERROR(INDEX($AN$70:$AN$81, ROWS($CO$4:CO79)-ROWS($AJ$70:$AJ$81)), IFERROR(INDEX($AR$70:$AR$81, ROWS($CO$4:CO79)-ROWS($AJ$70:$AJ$81)-ROWS($AN$70:$AN$81)),IFERROR(INDEX($AV$70:$AV$81, ROWS($CO$4:CO79)-ROWS($AJ$70:$AJ$81)-ROWS($AN$70:$AN$81)-ROWS($AR$70:$AR$81)),IFERROR(INDEX($AZ$70:$AZ$81, ROWS($CO$4:CO79)-ROWS($AJ$70:$AJ$81)-ROWS($AN$70:$AN$81)-ROWS($AR$70:$AR$81)-ROWS($AV$70:$AV$81)),IFERROR(INDEX($BD$70:$BD$81, ROWS($CO$4:CO79)-ROWS($AJ$70:$AJ$81)-ROWS($AN$70:$AN$81)-ROWS($AR$70:$AR$81)-ROWS($AV$70:$AV$81)-ROWS($AZ$70:$AZ$81)),IFERROR(INDEX($BH$70:$BH$81, ROWS($CO$4:CO79)-ROWS($AJ$70:$AJ$81)-ROWS($AN$70:$AN$81)-ROWS($AR$70:$AR$81)-ROWS($AV$70:$AV$81)-ROWS($AZ$70:$AZ$81)-ROWS($BD$70:$BD$81)), "")))))))</f>
        <v>0</v>
      </c>
      <c r="CP81" s="316" t="str">
        <f t="shared" ca="1" si="198"/>
        <v/>
      </c>
      <c r="CQ81" s="316" t="str">
        <f>IF(OR(CR81="",CR81=0),"",MAX(CQ$5:CQ80)+1)</f>
        <v/>
      </c>
      <c r="CR81" s="316">
        <f>IFERROR(INDEX($AK$70:$AK$81, ROWS($CR$4:CR79)), IFERROR(INDEX($AO$70:$AO$81, ROWS($CR$4:CR79)-ROWS($AK$70:$AK$81)), IFERROR(INDEX($AS$70:$AS$81, ROWS($CR$4:CR79)-ROWS($AK$70:$AK$81)-ROWS($AO$70:$AO$81)),IFERROR(INDEX($AW$70:$AW$81, ROWS($CR$4:CR79)-ROWS($AK$70:$AK$81)-ROWS($AO$70:$AO$81)-ROWS($AS$70:$AS$81)),IFERROR(INDEX($BA$70:$BA$81, ROWS($CR$4:CR79)-ROWS($AK$70:$AK$81)-ROWS($AO$70:$AO$81)-ROWS($AS$70:$AS$81)-ROWS($AW$70:$AW$81)),IFERROR(INDEX($BE$70:$BE$81, ROWS($CR$4:CR79)-ROWS($AK$70:$AK$81)-ROWS($AO$70:$AO$81)-ROWS($AS$70:$AS$81)-ROWS($AW$70:$AW$81)-ROWS($BA$70:$BA$81)),IFERROR(INDEX($BI$70:$BI$81, ROWS($CR$4:CR79)-ROWS($AK$70:$AK$81)-ROWS($AO$70:$AO$81)-ROWS($AS$70:$AS$81)-ROWS($AW$70:$AW$81)-ROWS($BA$70:$BA$81)-ROWS($BE$70:$BE$81)), "")))))))</f>
        <v>0</v>
      </c>
      <c r="CS81" s="316" t="str">
        <f t="shared" ca="1" si="199"/>
        <v/>
      </c>
      <c r="CT81" s="413" t="str">
        <f t="shared" ca="1" si="200"/>
        <v/>
      </c>
      <c r="CU81" s="412" t="str">
        <f>IF(OR(CV81="",CV81=0),"",MAX(CU$5:CU80)+1)</f>
        <v/>
      </c>
      <c r="CV81" s="316" t="str">
        <f>IFERROR(INDEX($AJ$86:$AJ$97, ROWS($CV$4:CV79)), IFERROR(INDEX($AN$86:$AN$97, ROWS($CV$4:CV79)-ROWS($AJ$86:$AJ$97)), ""))</f>
        <v/>
      </c>
      <c r="CW81" s="316" t="str">
        <f t="shared" si="201"/>
        <v/>
      </c>
      <c r="CX81" s="316" t="str">
        <f>IF(OR(CY81="",CY81=0),"",MAX(CX$5:CX80)+1)</f>
        <v/>
      </c>
      <c r="CY81" s="316" t="str">
        <f>IFERROR(INDEX($AK$86:$AK$97, ROWS($CY$4:CY79)), IFERROR(INDEX($AO$86:$AO$97, ROWS($CY$4:CY79)-ROWS($AK$86:$AK$97)), ""))</f>
        <v/>
      </c>
      <c r="CZ81" s="316" t="str">
        <f t="shared" si="202"/>
        <v/>
      </c>
      <c r="DA81" s="413" t="str">
        <f t="shared" si="203"/>
        <v/>
      </c>
      <c r="DC81" s="438" t="str">
        <f ca="1">IF(OR(DD81="",DD81=0),"",MAX(DC$65:DC80)+1)</f>
        <v/>
      </c>
      <c r="DD81" s="434" t="str">
        <f t="shared" ca="1" si="166"/>
        <v/>
      </c>
      <c r="DE81" s="413" t="str">
        <f t="shared" ca="1" si="167"/>
        <v/>
      </c>
      <c r="DF81" s="431" t="str">
        <f ca="1">IF(OR(DG81="",DG81=0),"",MAX(DF$65:DF80)+1)</f>
        <v/>
      </c>
      <c r="DG81" s="412" t="str">
        <f t="shared" ca="1" si="168"/>
        <v/>
      </c>
      <c r="DH81" s="413" t="str">
        <f t="shared" ca="1" si="169"/>
        <v/>
      </c>
      <c r="DI81" s="412" t="str">
        <f t="shared" ca="1" si="170"/>
        <v/>
      </c>
      <c r="DJ81" s="413" t="str">
        <f t="shared" ca="1" si="171"/>
        <v/>
      </c>
      <c r="DK81" s="412" t="str">
        <f t="shared" ca="1" si="172"/>
        <v/>
      </c>
      <c r="DL81" s="413" t="str">
        <f t="shared" ca="1" si="173"/>
        <v/>
      </c>
      <c r="DN81" s="278"/>
      <c r="DO81" s="278"/>
      <c r="DP81" s="278"/>
      <c r="DQ81" s="278"/>
      <c r="DR81" s="278"/>
      <c r="DS81" s="278"/>
    </row>
    <row r="82" spans="28:123" x14ac:dyDescent="0.3">
      <c r="AB82" s="395" t="str">
        <f ca="1">IFERROR(MATCH($AB$59,OFFSET(Year!$BI$123:$BI$174,AB81,,1000),0)+AB81,"")</f>
        <v/>
      </c>
      <c r="AC82" s="404" t="str">
        <f ca="1">IFERROR(INDEX(Year!$BL$123:$BL$174,AB82),"")</f>
        <v/>
      </c>
      <c r="AD82" s="405" t="str">
        <f ca="1">IFERROR(INDEX(Year!$BJ$123:$BJ$174,AB82),"")</f>
        <v/>
      </c>
      <c r="AE82" s="406" t="str">
        <f ca="1">IFERROR(INDEX(Year!$BK$123:$BK$174,AB82),"")</f>
        <v/>
      </c>
      <c r="AF82" s="407" t="str">
        <f ca="1">IFERROR(INDEX(Year!$BI$123:$BI$174,AB82),"")</f>
        <v/>
      </c>
      <c r="BL82" s="412" t="str">
        <f ca="1">IF(OR(BM82="",BM82=0),"",MAX(BL$5:BL81)+1)</f>
        <v/>
      </c>
      <c r="BM82" s="316" t="str">
        <f ca="1">IFERROR(INDEX($AJ$6:$AJ$17, ROWS(BM$4:$BM80)), IFERROR(INDEX($AN$6:$AN$17, ROWS(BM$4:$BM80)-ROWS($AJ$6:$AJ$17)), IFERROR(INDEX($AR$6:$AR$17, ROWS(BM$4:$BM80)-ROWS($AJ$6:$AJ$17)-ROWS($AN$6:$AN$17)),IFERROR(INDEX($AV$6:$AV$17, ROWS(BM$4:$BM80)-ROWS($AJ$6:$AJ$17)-ROWS($AN$6:$AN$17)-ROWS($AR$6:$AR$17)),IFERROR(INDEX($AZ$6:$AZ$17, ROWS(BM$4:$BM80)-ROWS($AJ$6:$AJ$17)-ROWS($AN$6:$AN$17)-ROWS($AR$6:$AR$17)-ROWS($AV$6:$AV$17)),IFERROR(INDEX($BD$6:$BD$17, ROWS(BM$4:$BM80)-ROWS($AJ$6:$AJ$17)-ROWS($AN$6:$AN$17)-ROWS($AR$6:$AR$17)-ROWS($AV$6:$AV$17)-ROWS($AZ$6:$AZ$17)),IFERROR(INDEX($BH$6:$BH$17, ROWS(BM$4:$BM80)-ROWS($AJ$6:$AJ$17)-ROWS($AN$6:$AN$17)-ROWS($AR$6:$AR$17)-ROWS($AV$6:$AV$17)-ROWS($AZ$6:$AZ$17)-ROWS($BD$6:$BD$17)), "")))))))</f>
        <v/>
      </c>
      <c r="BN82" s="316" t="str">
        <f t="shared" ca="1" si="186"/>
        <v/>
      </c>
      <c r="BO82" s="316" t="str">
        <f ca="1">IF(OR(BP82="",BP82=0),"",MAX(BO$5:BO81)+1)</f>
        <v/>
      </c>
      <c r="BP82" s="316" t="str">
        <f ca="1">IFERROR(INDEX($AK$6:$AK$17, ROWS($BP$4:BP80)), IFERROR(INDEX($AO$6:$AO$17, ROWS($BP$4:BP80)-ROWS($AK$6:$AK$17)), IFERROR(INDEX($AS$6:$AS$17, ROWS($BP$4:BP80)-ROWS($AK$6:$AK$17)-ROWS($AO$6:$AO$17)),IFERROR(INDEX($AW$6:$AW$17, ROWS($BP$4:BP80)-ROWS($AK$6:$AK$17)-ROWS($AO$6:$AO$17)-ROWS($AS$6:$AS$17)),IFERROR(INDEX($BA$6:$BA$17, ROWS($BP$4:BP80)-ROWS($AK$6:$AK$17)-ROWS($AO$6:$AO$17)-ROWS($AS$6:$AS$17)-ROWS($AW$6:$AW$17)),IFERROR(INDEX($BE$6:$BE$17, ROWS($BP$4:BP80)-ROWS($AK$6:$AK$17)-ROWS($AO$6:$AO$17)-ROWS($AS$6:$AS$17)-ROWS($AW$6:$AW$17)-ROWS($BA$6:$BA$17)),IFERROR(INDEX($BI$6:$BI$17, ROWS($BP$4:BP80)-ROWS($AK$6:$AK$17)-ROWS($AO$6:$AO$17)-ROWS($AS$6:$AS$17)-ROWS($AW$6:$AW$17)-ROWS($BA$6:$BA$17)-ROWS($BE$6:$BE$17)), "")))))))</f>
        <v/>
      </c>
      <c r="BQ82" s="316" t="str">
        <f t="shared" ca="1" si="187"/>
        <v/>
      </c>
      <c r="BR82" s="413" t="str">
        <f t="shared" ca="1" si="188"/>
        <v/>
      </c>
      <c r="BS82" s="412" t="str">
        <f ca="1">IF(OR(BT82="",BT82=0),"",MAX(BS$5:BS81)+1)</f>
        <v/>
      </c>
      <c r="BT82" s="316" t="str">
        <f ca="1">IFERROR(INDEX($AJ$22:$AJ$33, ROWS($BT$4:BT80)), IFERROR(INDEX($AN$22:$AN$33, ROWS($BT$4:BT80)-ROWS($AJ$22:$AJ$33)), IFERROR(INDEX($AR$22:$AR$33, ROWS($BT$4:BT80)-ROWS($AJ$22:$AJ$33)-ROWS($AN$22:$AN$33)),IFERROR(INDEX($AV$22:$AV$33, ROWS($BT$4:BT80)-ROWS($AJ$22:$AJ$33)-ROWS($AN$22:$AN$33)-ROWS($AR$22:$AR$33)),IFERROR(INDEX($AZ$22:$AZ$33, ROWS($BT$4:BT80)-ROWS($AJ$22:$AJ$33)-ROWS($AN$22:$AN$33)-ROWS($AR$22:$AR$33)-ROWS($AV$22:$AV$33)),IFERROR(INDEX($BD$22:$BD$33, ROWS($BT$4:BT80)-ROWS($AJ$22:$AJ$33)-ROWS($AN$22:$AN$33)-ROWS($AR$22:$AR$33)-ROWS($AV$22:$AV$33)-ROWS($AZ$22:$AZ$33)),IFERROR(INDEX($BH$22:$BH$33, ROWS($BT$4:BT80)-ROWS($AJ$22:$AJ$33)-ROWS($AN$22:$AN$33)-ROWS($AR$22:$AR$33)-ROWS($AV$22:$AV$33)-ROWS($AZ$22:$AZ$33)-ROWS($BD$22:$BD$33)), "")))))))</f>
        <v/>
      </c>
      <c r="BU82" s="316" t="str">
        <f t="shared" ca="1" si="189"/>
        <v/>
      </c>
      <c r="BV82" s="316" t="str">
        <f ca="1">IF(OR(BW82="",BW82=0),"",MAX(BV$5:BV81)+1)</f>
        <v/>
      </c>
      <c r="BW82" s="316" t="str">
        <f ca="1">IFERROR(INDEX($AK$22:$AK$33, ROWS($BW$4:BW80)), IFERROR(INDEX($AO$22:$AO$33, ROWS($BW$4:BW80)-ROWS($AK$22:$AK$33)), IFERROR(INDEX($AS$22:$AS$33, ROWS($BW$4:BW80)-ROWS($AK$22:$AK$33)-ROWS($AO$22:$AO$33)),IFERROR(INDEX($AW$22:$AW$33, ROWS($BW$4:BW80)-ROWS($AK$22:$AK$33)-ROWS($AO$22:$AO$33)-ROWS($AS$22:$AS$33)),IFERROR(INDEX($BA$22:$BA$33, ROWS($BW$4:BW80)-ROWS($AK$22:$AK$33)-ROWS($AO$22:$AO$33)-ROWS($AS$22:$AS$33)-ROWS($AW$22:$AW$33)),IFERROR(INDEX($BE$22:$BE$33, ROWS($BW$4:BW80)-ROWS($AK$22:$AK$33)-ROWS($AO$22:$AO$33)-ROWS($AS$22:$AS$33)-ROWS($AW$22:$AW$33)-ROWS($BA$22:$BA$33)),IFERROR(INDEX($BI$22:$BI$33, ROWS($BW$4:BW80)-ROWS($AK$22:$AK$33)-ROWS($AO$22:$AO$33)-ROWS($AS$22:$AS$33)-ROWS($AW$22:$AW$33)-ROWS($BA$22:$BA$33)-ROWS($BE$22:$BE$33)), "")))))))</f>
        <v/>
      </c>
      <c r="BX82" s="316" t="str">
        <f t="shared" ca="1" si="190"/>
        <v/>
      </c>
      <c r="BY82" s="413" t="str">
        <f t="shared" ca="1" si="191"/>
        <v/>
      </c>
      <c r="BZ82" s="412" t="str">
        <f ca="1">IF(OR(CA82="",CA82=0),"",MAX(BZ$5:BZ81)+1)</f>
        <v/>
      </c>
      <c r="CA82" s="316" t="str">
        <f ca="1">IFERROR(INDEX($AJ$38:$AJ$49, ROWS($CA$4:CA80)), IFERROR(INDEX($AN$38:$AN$49, ROWS($CA$4:CA80)-ROWS($AJ$38:$AJ$49)), IFERROR(INDEX($AR$38:$AR$49, ROWS($CA$4:CA80)-ROWS($AJ$38:$AJ$49)-ROWS($AN$38:$AN$49)),IFERROR(INDEX($AV$38:$AV$49, ROWS($CA$4:CA80)-ROWS($AJ$38:$AJ$49)-ROWS($AN$38:$AN$49)-ROWS($AR$38:$AR$49)),IFERROR(INDEX($AZ$38:$AZ$49, ROWS($CA$4:CA80)-ROWS($AJ$38:$AJ$49)-ROWS($AN$38:$AN$49)-ROWS($AR$38:$AR$49)-ROWS($AV$38:$AV$49)),IFERROR(INDEX($BD$38:$BD$49, ROWS($CA$4:CA80)-ROWS($AJ$38:$AJ$49)-ROWS($AN$38:$AN$49)-ROWS($AR$38:$AR$49)-ROWS($AV$38:$AV$49)-ROWS($AZ$38:$AZ$49)),IFERROR(INDEX($BH$38:$BH$49, ROWS($CA$4:CA80)-ROWS($AJ$38:$AJ$49)-ROWS($AN$38:$AN$49)-ROWS($AR$38:$AR$49)-ROWS($AV$38:$AV$49)-ROWS($AZ$38:$AZ$49)-ROWS($BD$38:$BD$49)), "")))))))</f>
        <v/>
      </c>
      <c r="CB82" s="316" t="str">
        <f t="shared" ca="1" si="192"/>
        <v/>
      </c>
      <c r="CC82" s="316" t="str">
        <f ca="1">IF(OR(CD82="",CD82=0),"",MAX(CC$5:CC81)+1)</f>
        <v/>
      </c>
      <c r="CD82" s="316" t="str">
        <f ca="1">IFERROR(INDEX($AK$38:$AK$49, ROWS($CD$4:CD80)), IFERROR(INDEX($AO$38:$AO$49, ROWS($CD$4:CD80)-ROWS($AK$38:$AK$49)), IFERROR(INDEX($AS$38:$AS$49, ROWS($CD$4:CD80)-ROWS($AK$38:$AK$49)-ROWS($AO$38:$AO$49)),IFERROR(INDEX($AW$38:$AW$49, ROWS($CD$4:CD80)-ROWS($AK$38:$AK$49)-ROWS($AO$38:$AO$49)-ROWS($AS$38:$AS$49)),IFERROR(INDEX($BA$38:$BA$49, ROWS($CD$4:CD80)-ROWS($AK$38:$AK$49)-ROWS($AO$38:$AO$49)-ROWS($AS$38:$AS$49)-ROWS($AW$38:$AW$49)),IFERROR(INDEX($BE$38:$BE$49, ROWS($CD$4:CD80)-ROWS($AK$38:$AK$49)-ROWS($AO$38:$AO$49)-ROWS($AS$38:$AS$49)-ROWS($AW$38:$AW$49)-ROWS($BA$38:$BA$49)),IFERROR(INDEX($BI$38:$BI$49, ROWS($CD$4:CD80)-ROWS($AK$38:$AK$49)-ROWS($AO$38:$AO$49)-ROWS($AS$38:$AS$49)-ROWS($AW$38:$AW$49)-ROWS($BA$38:$BA$49)-ROWS($BE$38:$BE$49)), "")))))))</f>
        <v/>
      </c>
      <c r="CE82" s="316" t="str">
        <f t="shared" ca="1" si="193"/>
        <v/>
      </c>
      <c r="CF82" s="413" t="str">
        <f t="shared" ca="1" si="194"/>
        <v/>
      </c>
      <c r="CG82" s="412" t="str">
        <f ca="1">IF(OR(CH82="",CH82=0),"",MAX(CG$5:CG81)+1)</f>
        <v/>
      </c>
      <c r="CH82" s="316" t="str">
        <f ca="1">IFERROR(INDEX($AJ$54:$AJ$65, ROWS($CH$4:CH80)), IFERROR(INDEX($AN$54:$AN$65, ROWS($CH$4:CH80)-ROWS($AJ$54:$AJ$65)), IFERROR(INDEX($AR$54:$AR$65, ROWS($CH$4:CH80)-ROWS($AJ$54:$AJ$65)-ROWS($AN$54:$AN$65)),IFERROR(INDEX($AV$54:$AV$65, ROWS($CH$4:CH80)-ROWS($AJ$54:$AJ$65)-ROWS($AN$54:$AN$65)-ROWS($AR$54:$AR$65)),IFERROR(INDEX($AZ$54:$AZ$65, ROWS($CH$4:CH80)-ROWS($AJ$54:$AJ$65)-ROWS($AN$54:$AN$65)-ROWS($AR$54:$AR$65)-ROWS($AV$54:$AV$65)),IFERROR(INDEX($BD$54:$BD$65, ROWS($CH$4:CH80)-ROWS($AJ$54:$AJ$65)-ROWS($AN$54:$AN$65)-ROWS($AR$54:$AR$65)-ROWS($AV$54:$AV$65)-ROWS($AZ$54:$AZ$65)),IFERROR(INDEX($BH$54:$BH$65, ROWS($CH$4:CH80)-ROWS($AJ$54:$AJ$65)-ROWS($AN$54:$AN$65)-ROWS($AR$54:$AR$65)-ROWS($AV$54:$AV$65)-ROWS($AZ$54:$AZ$65)-ROWS($BD$54:$BD$65)), "")))))))</f>
        <v/>
      </c>
      <c r="CI82" s="316" t="str">
        <f t="shared" ca="1" si="195"/>
        <v/>
      </c>
      <c r="CJ82" s="316" t="str">
        <f ca="1">IF(OR(CK82="",CK82=0),"",MAX(CJ$5:CJ81)+1)</f>
        <v/>
      </c>
      <c r="CK82" s="316" t="str">
        <f ca="1">IFERROR(INDEX($AK$54:$AK$65, ROWS($CK$4:CK80)), IFERROR(INDEX($AO$54:$AO$65, ROWS($CK$4:CK80)-ROWS($AK$54:$AK$65)), IFERROR(INDEX($AS$54:$AS$65, ROWS($CK$4:CK80)-ROWS($AK$54:$AK$65)-ROWS($AO$54:$AO$65)),IFERROR(INDEX($AW$54:$AW$65, ROWS($CK$4:CK80)-ROWS($AK$54:$AK$65)-ROWS($AO$54:$AO$65)-ROWS($AS$54:$AS$65)),IFERROR(INDEX($BA$54:$BA$65, ROWS($CK$4:CK80)-ROWS($AK$54:$AK$65)-ROWS($AO$54:$AO$65)-ROWS($AS$54:$AS$65)-ROWS($AW$54:$AW$65)),IFERROR(INDEX($BE$54:$BE$65, ROWS($CK$4:CK80)-ROWS($AK$54:$AK$65)-ROWS($AO$54:$AO$65)-ROWS($AS$54:$AS$65)-ROWS($AW$54:$AW$65)-ROWS($BA$54:$BA$65)),IFERROR(INDEX($BI$54:$BI$65, ROWS($CK$4:CK80)-ROWS($AK$54:$AK$65)-ROWS($AO$54:$AO$65)-ROWS($AS$54:$AS$65)-ROWS($AW$54:$AW$65)-ROWS($BA$54:$BA$65)-ROWS($BE$54:$BE$65)), "")))))))</f>
        <v/>
      </c>
      <c r="CL82" s="316" t="str">
        <f t="shared" ca="1" si="196"/>
        <v/>
      </c>
      <c r="CM82" s="413" t="str">
        <f t="shared" ca="1" si="197"/>
        <v/>
      </c>
      <c r="CN82" s="412" t="str">
        <f>IF(OR(CO82="",CO82=0),"",MAX(CN$5:CN81)+1)</f>
        <v/>
      </c>
      <c r="CO82" s="316">
        <f>IFERROR(INDEX($AJ$70:$AJ$81, ROWS($CO$4:CO80)), IFERROR(INDEX($AN$70:$AN$81, ROWS($CO$4:CO80)-ROWS($AJ$70:$AJ$81)), IFERROR(INDEX($AR$70:$AR$81, ROWS($CO$4:CO80)-ROWS($AJ$70:$AJ$81)-ROWS($AN$70:$AN$81)),IFERROR(INDEX($AV$70:$AV$81, ROWS($CO$4:CO80)-ROWS($AJ$70:$AJ$81)-ROWS($AN$70:$AN$81)-ROWS($AR$70:$AR$81)),IFERROR(INDEX($AZ$70:$AZ$81, ROWS($CO$4:CO80)-ROWS($AJ$70:$AJ$81)-ROWS($AN$70:$AN$81)-ROWS($AR$70:$AR$81)-ROWS($AV$70:$AV$81)),IFERROR(INDEX($BD$70:$BD$81, ROWS($CO$4:CO80)-ROWS($AJ$70:$AJ$81)-ROWS($AN$70:$AN$81)-ROWS($AR$70:$AR$81)-ROWS($AV$70:$AV$81)-ROWS($AZ$70:$AZ$81)),IFERROR(INDEX($BH$70:$BH$81, ROWS($CO$4:CO80)-ROWS($AJ$70:$AJ$81)-ROWS($AN$70:$AN$81)-ROWS($AR$70:$AR$81)-ROWS($AV$70:$AV$81)-ROWS($AZ$70:$AZ$81)-ROWS($BD$70:$BD$81)), "")))))))</f>
        <v>0</v>
      </c>
      <c r="CP82" s="316" t="str">
        <f t="shared" ca="1" si="198"/>
        <v/>
      </c>
      <c r="CQ82" s="316" t="str">
        <f>IF(OR(CR82="",CR82=0),"",MAX(CQ$5:CQ81)+1)</f>
        <v/>
      </c>
      <c r="CR82" s="316">
        <f>IFERROR(INDEX($AK$70:$AK$81, ROWS($CR$4:CR80)), IFERROR(INDEX($AO$70:$AO$81, ROWS($CR$4:CR80)-ROWS($AK$70:$AK$81)), IFERROR(INDEX($AS$70:$AS$81, ROWS($CR$4:CR80)-ROWS($AK$70:$AK$81)-ROWS($AO$70:$AO$81)),IFERROR(INDEX($AW$70:$AW$81, ROWS($CR$4:CR80)-ROWS($AK$70:$AK$81)-ROWS($AO$70:$AO$81)-ROWS($AS$70:$AS$81)),IFERROR(INDEX($BA$70:$BA$81, ROWS($CR$4:CR80)-ROWS($AK$70:$AK$81)-ROWS($AO$70:$AO$81)-ROWS($AS$70:$AS$81)-ROWS($AW$70:$AW$81)),IFERROR(INDEX($BE$70:$BE$81, ROWS($CR$4:CR80)-ROWS($AK$70:$AK$81)-ROWS($AO$70:$AO$81)-ROWS($AS$70:$AS$81)-ROWS($AW$70:$AW$81)-ROWS($BA$70:$BA$81)),IFERROR(INDEX($BI$70:$BI$81, ROWS($CR$4:CR80)-ROWS($AK$70:$AK$81)-ROWS($AO$70:$AO$81)-ROWS($AS$70:$AS$81)-ROWS($AW$70:$AW$81)-ROWS($BA$70:$BA$81)-ROWS($BE$70:$BE$81)), "")))))))</f>
        <v>0</v>
      </c>
      <c r="CS82" s="316" t="str">
        <f t="shared" ca="1" si="199"/>
        <v/>
      </c>
      <c r="CT82" s="413" t="str">
        <f t="shared" ca="1" si="200"/>
        <v/>
      </c>
      <c r="CU82" s="412" t="str">
        <f>IF(OR(CV82="",CV82=0),"",MAX(CU$5:CU81)+1)</f>
        <v/>
      </c>
      <c r="CV82" s="316" t="str">
        <f>IFERROR(INDEX($AJ$86:$AJ$97, ROWS($CV$4:CV80)), IFERROR(INDEX($AN$86:$AN$97, ROWS($CV$4:CV80)-ROWS($AJ$86:$AJ$97)), ""))</f>
        <v/>
      </c>
      <c r="CW82" s="316" t="str">
        <f t="shared" si="201"/>
        <v/>
      </c>
      <c r="CX82" s="316" t="str">
        <f>IF(OR(CY82="",CY82=0),"",MAX(CX$5:CX81)+1)</f>
        <v/>
      </c>
      <c r="CY82" s="316" t="str">
        <f>IFERROR(INDEX($AK$86:$AK$97, ROWS($CY$4:CY80)), IFERROR(INDEX($AO$86:$AO$97, ROWS($CY$4:CY80)-ROWS($AK$86:$AK$97)), ""))</f>
        <v/>
      </c>
      <c r="CZ82" s="316" t="str">
        <f t="shared" si="202"/>
        <v/>
      </c>
      <c r="DA82" s="413" t="str">
        <f t="shared" si="203"/>
        <v/>
      </c>
      <c r="DC82" s="438" t="str">
        <f ca="1">IF(OR(DD82="",DD82=0),"",MAX(DC$65:DC81)+1)</f>
        <v/>
      </c>
      <c r="DD82" s="434" t="str">
        <f t="shared" ca="1" si="166"/>
        <v/>
      </c>
      <c r="DE82" s="413" t="str">
        <f t="shared" ca="1" si="167"/>
        <v/>
      </c>
      <c r="DF82" s="431" t="str">
        <f ca="1">IF(OR(DG82="",DG82=0),"",MAX(DF$65:DF81)+1)</f>
        <v/>
      </c>
      <c r="DG82" s="412" t="str">
        <f t="shared" ca="1" si="168"/>
        <v/>
      </c>
      <c r="DH82" s="413" t="str">
        <f t="shared" ca="1" si="169"/>
        <v/>
      </c>
      <c r="DI82" s="412" t="str">
        <f t="shared" ca="1" si="170"/>
        <v/>
      </c>
      <c r="DJ82" s="413" t="str">
        <f t="shared" ca="1" si="171"/>
        <v/>
      </c>
      <c r="DK82" s="412" t="str">
        <f t="shared" ca="1" si="172"/>
        <v/>
      </c>
      <c r="DL82" s="413" t="str">
        <f t="shared" ca="1" si="173"/>
        <v/>
      </c>
    </row>
    <row r="83" spans="28:123" ht="15.75" thickBot="1" x14ac:dyDescent="0.35">
      <c r="AB83" s="395" t="str">
        <f ca="1">IFERROR(MATCH($AB$59,OFFSET(Year!$BI$123:$BI$174,AB82,,1000),0)+AB82,"")</f>
        <v/>
      </c>
      <c r="AC83" s="404" t="str">
        <f ca="1">IFERROR(INDEX(Year!$BL$123:$BL$174,AB83),"")</f>
        <v/>
      </c>
      <c r="AD83" s="405" t="str">
        <f ca="1">IFERROR(INDEX(Year!$BJ$123:$BJ$174,AB83),"")</f>
        <v/>
      </c>
      <c r="AE83" s="406" t="str">
        <f ca="1">IFERROR(INDEX(Year!$BK$123:$BK$174,AB83),"")</f>
        <v/>
      </c>
      <c r="AF83" s="407" t="str">
        <f ca="1">IFERROR(INDEX(Year!$BI$123:$BI$174,AB83),"")</f>
        <v/>
      </c>
      <c r="BL83" s="412" t="str">
        <f ca="1">IF(OR(BM83="",BM83=0),"",MAX(BL$5:BL82)+1)</f>
        <v/>
      </c>
      <c r="BM83" s="316" t="str">
        <f ca="1">IFERROR(INDEX($AJ$6:$AJ$17, ROWS(BM$4:$BM81)), IFERROR(INDEX($AN$6:$AN$17, ROWS(BM$4:$BM81)-ROWS($AJ$6:$AJ$17)), IFERROR(INDEX($AR$6:$AR$17, ROWS(BM$4:$BM81)-ROWS($AJ$6:$AJ$17)-ROWS($AN$6:$AN$17)),IFERROR(INDEX($AV$6:$AV$17, ROWS(BM$4:$BM81)-ROWS($AJ$6:$AJ$17)-ROWS($AN$6:$AN$17)-ROWS($AR$6:$AR$17)),IFERROR(INDEX($AZ$6:$AZ$17, ROWS(BM$4:$BM81)-ROWS($AJ$6:$AJ$17)-ROWS($AN$6:$AN$17)-ROWS($AR$6:$AR$17)-ROWS($AV$6:$AV$17)),IFERROR(INDEX($BD$6:$BD$17, ROWS(BM$4:$BM81)-ROWS($AJ$6:$AJ$17)-ROWS($AN$6:$AN$17)-ROWS($AR$6:$AR$17)-ROWS($AV$6:$AV$17)-ROWS($AZ$6:$AZ$17)),IFERROR(INDEX($BH$6:$BH$17, ROWS(BM$4:$BM81)-ROWS($AJ$6:$AJ$17)-ROWS($AN$6:$AN$17)-ROWS($AR$6:$AR$17)-ROWS($AV$6:$AV$17)-ROWS($AZ$6:$AZ$17)-ROWS($BD$6:$BD$17)), "")))))))</f>
        <v/>
      </c>
      <c r="BN83" s="316" t="str">
        <f t="shared" ca="1" si="186"/>
        <v/>
      </c>
      <c r="BO83" s="316" t="str">
        <f ca="1">IF(OR(BP83="",BP83=0),"",MAX(BO$5:BO82)+1)</f>
        <v/>
      </c>
      <c r="BP83" s="316" t="str">
        <f ca="1">IFERROR(INDEX($AK$6:$AK$17, ROWS($BP$4:BP81)), IFERROR(INDEX($AO$6:$AO$17, ROWS($BP$4:BP81)-ROWS($AK$6:$AK$17)), IFERROR(INDEX($AS$6:$AS$17, ROWS($BP$4:BP81)-ROWS($AK$6:$AK$17)-ROWS($AO$6:$AO$17)),IFERROR(INDEX($AW$6:$AW$17, ROWS($BP$4:BP81)-ROWS($AK$6:$AK$17)-ROWS($AO$6:$AO$17)-ROWS($AS$6:$AS$17)),IFERROR(INDEX($BA$6:$BA$17, ROWS($BP$4:BP81)-ROWS($AK$6:$AK$17)-ROWS($AO$6:$AO$17)-ROWS($AS$6:$AS$17)-ROWS($AW$6:$AW$17)),IFERROR(INDEX($BE$6:$BE$17, ROWS($BP$4:BP81)-ROWS($AK$6:$AK$17)-ROWS($AO$6:$AO$17)-ROWS($AS$6:$AS$17)-ROWS($AW$6:$AW$17)-ROWS($BA$6:$BA$17)),IFERROR(INDEX($BI$6:$BI$17, ROWS($BP$4:BP81)-ROWS($AK$6:$AK$17)-ROWS($AO$6:$AO$17)-ROWS($AS$6:$AS$17)-ROWS($AW$6:$AW$17)-ROWS($BA$6:$BA$17)-ROWS($BE$6:$BE$17)), "")))))))</f>
        <v/>
      </c>
      <c r="BQ83" s="316" t="str">
        <f t="shared" ca="1" si="187"/>
        <v/>
      </c>
      <c r="BR83" s="413" t="str">
        <f t="shared" ca="1" si="188"/>
        <v/>
      </c>
      <c r="BS83" s="412" t="str">
        <f ca="1">IF(OR(BT83="",BT83=0),"",MAX(BS$5:BS82)+1)</f>
        <v/>
      </c>
      <c r="BT83" s="316" t="str">
        <f ca="1">IFERROR(INDEX($AJ$22:$AJ$33, ROWS($BT$4:BT81)), IFERROR(INDEX($AN$22:$AN$33, ROWS($BT$4:BT81)-ROWS($AJ$22:$AJ$33)), IFERROR(INDEX($AR$22:$AR$33, ROWS($BT$4:BT81)-ROWS($AJ$22:$AJ$33)-ROWS($AN$22:$AN$33)),IFERROR(INDEX($AV$22:$AV$33, ROWS($BT$4:BT81)-ROWS($AJ$22:$AJ$33)-ROWS($AN$22:$AN$33)-ROWS($AR$22:$AR$33)),IFERROR(INDEX($AZ$22:$AZ$33, ROWS($BT$4:BT81)-ROWS($AJ$22:$AJ$33)-ROWS($AN$22:$AN$33)-ROWS($AR$22:$AR$33)-ROWS($AV$22:$AV$33)),IFERROR(INDEX($BD$22:$BD$33, ROWS($BT$4:BT81)-ROWS($AJ$22:$AJ$33)-ROWS($AN$22:$AN$33)-ROWS($AR$22:$AR$33)-ROWS($AV$22:$AV$33)-ROWS($AZ$22:$AZ$33)),IFERROR(INDEX($BH$22:$BH$33, ROWS($BT$4:BT81)-ROWS($AJ$22:$AJ$33)-ROWS($AN$22:$AN$33)-ROWS($AR$22:$AR$33)-ROWS($AV$22:$AV$33)-ROWS($AZ$22:$AZ$33)-ROWS($BD$22:$BD$33)), "")))))))</f>
        <v/>
      </c>
      <c r="BU83" s="316" t="str">
        <f t="shared" ca="1" si="189"/>
        <v/>
      </c>
      <c r="BV83" s="316" t="str">
        <f ca="1">IF(OR(BW83="",BW83=0),"",MAX(BV$5:BV82)+1)</f>
        <v/>
      </c>
      <c r="BW83" s="316" t="str">
        <f ca="1">IFERROR(INDEX($AK$22:$AK$33, ROWS($BW$4:BW81)), IFERROR(INDEX($AO$22:$AO$33, ROWS($BW$4:BW81)-ROWS($AK$22:$AK$33)), IFERROR(INDEX($AS$22:$AS$33, ROWS($BW$4:BW81)-ROWS($AK$22:$AK$33)-ROWS($AO$22:$AO$33)),IFERROR(INDEX($AW$22:$AW$33, ROWS($BW$4:BW81)-ROWS($AK$22:$AK$33)-ROWS($AO$22:$AO$33)-ROWS($AS$22:$AS$33)),IFERROR(INDEX($BA$22:$BA$33, ROWS($BW$4:BW81)-ROWS($AK$22:$AK$33)-ROWS($AO$22:$AO$33)-ROWS($AS$22:$AS$33)-ROWS($AW$22:$AW$33)),IFERROR(INDEX($BE$22:$BE$33, ROWS($BW$4:BW81)-ROWS($AK$22:$AK$33)-ROWS($AO$22:$AO$33)-ROWS($AS$22:$AS$33)-ROWS($AW$22:$AW$33)-ROWS($BA$22:$BA$33)),IFERROR(INDEX($BI$22:$BI$33, ROWS($BW$4:BW81)-ROWS($AK$22:$AK$33)-ROWS($AO$22:$AO$33)-ROWS($AS$22:$AS$33)-ROWS($AW$22:$AW$33)-ROWS($BA$22:$BA$33)-ROWS($BE$22:$BE$33)), "")))))))</f>
        <v/>
      </c>
      <c r="BX83" s="316" t="str">
        <f t="shared" ca="1" si="190"/>
        <v/>
      </c>
      <c r="BY83" s="413" t="str">
        <f t="shared" ca="1" si="191"/>
        <v/>
      </c>
      <c r="BZ83" s="412" t="str">
        <f ca="1">IF(OR(CA83="",CA83=0),"",MAX(BZ$5:BZ82)+1)</f>
        <v/>
      </c>
      <c r="CA83" s="316" t="str">
        <f ca="1">IFERROR(INDEX($AJ$38:$AJ$49, ROWS($CA$4:CA81)), IFERROR(INDEX($AN$38:$AN$49, ROWS($CA$4:CA81)-ROWS($AJ$38:$AJ$49)), IFERROR(INDEX($AR$38:$AR$49, ROWS($CA$4:CA81)-ROWS($AJ$38:$AJ$49)-ROWS($AN$38:$AN$49)),IFERROR(INDEX($AV$38:$AV$49, ROWS($CA$4:CA81)-ROWS($AJ$38:$AJ$49)-ROWS($AN$38:$AN$49)-ROWS($AR$38:$AR$49)),IFERROR(INDEX($AZ$38:$AZ$49, ROWS($CA$4:CA81)-ROWS($AJ$38:$AJ$49)-ROWS($AN$38:$AN$49)-ROWS($AR$38:$AR$49)-ROWS($AV$38:$AV$49)),IFERROR(INDEX($BD$38:$BD$49, ROWS($CA$4:CA81)-ROWS($AJ$38:$AJ$49)-ROWS($AN$38:$AN$49)-ROWS($AR$38:$AR$49)-ROWS($AV$38:$AV$49)-ROWS($AZ$38:$AZ$49)),IFERROR(INDEX($BH$38:$BH$49, ROWS($CA$4:CA81)-ROWS($AJ$38:$AJ$49)-ROWS($AN$38:$AN$49)-ROWS($AR$38:$AR$49)-ROWS($AV$38:$AV$49)-ROWS($AZ$38:$AZ$49)-ROWS($BD$38:$BD$49)), "")))))))</f>
        <v/>
      </c>
      <c r="CB83" s="316" t="str">
        <f t="shared" ca="1" si="192"/>
        <v/>
      </c>
      <c r="CC83" s="316" t="str">
        <f ca="1">IF(OR(CD83="",CD83=0),"",MAX(CC$5:CC82)+1)</f>
        <v/>
      </c>
      <c r="CD83" s="316" t="str">
        <f ca="1">IFERROR(INDEX($AK$38:$AK$49, ROWS($CD$4:CD81)), IFERROR(INDEX($AO$38:$AO$49, ROWS($CD$4:CD81)-ROWS($AK$38:$AK$49)), IFERROR(INDEX($AS$38:$AS$49, ROWS($CD$4:CD81)-ROWS($AK$38:$AK$49)-ROWS($AO$38:$AO$49)),IFERROR(INDEX($AW$38:$AW$49, ROWS($CD$4:CD81)-ROWS($AK$38:$AK$49)-ROWS($AO$38:$AO$49)-ROWS($AS$38:$AS$49)),IFERROR(INDEX($BA$38:$BA$49, ROWS($CD$4:CD81)-ROWS($AK$38:$AK$49)-ROWS($AO$38:$AO$49)-ROWS($AS$38:$AS$49)-ROWS($AW$38:$AW$49)),IFERROR(INDEX($BE$38:$BE$49, ROWS($CD$4:CD81)-ROWS($AK$38:$AK$49)-ROWS($AO$38:$AO$49)-ROWS($AS$38:$AS$49)-ROWS($AW$38:$AW$49)-ROWS($BA$38:$BA$49)),IFERROR(INDEX($BI$38:$BI$49, ROWS($CD$4:CD81)-ROWS($AK$38:$AK$49)-ROWS($AO$38:$AO$49)-ROWS($AS$38:$AS$49)-ROWS($AW$38:$AW$49)-ROWS($BA$38:$BA$49)-ROWS($BE$38:$BE$49)), "")))))))</f>
        <v/>
      </c>
      <c r="CE83" s="316" t="str">
        <f t="shared" ca="1" si="193"/>
        <v/>
      </c>
      <c r="CF83" s="413" t="str">
        <f t="shared" ca="1" si="194"/>
        <v/>
      </c>
      <c r="CG83" s="412" t="str">
        <f ca="1">IF(OR(CH83="",CH83=0),"",MAX(CG$5:CG82)+1)</f>
        <v/>
      </c>
      <c r="CH83" s="316" t="str">
        <f ca="1">IFERROR(INDEX($AJ$54:$AJ$65, ROWS($CH$4:CH81)), IFERROR(INDEX($AN$54:$AN$65, ROWS($CH$4:CH81)-ROWS($AJ$54:$AJ$65)), IFERROR(INDEX($AR$54:$AR$65, ROWS($CH$4:CH81)-ROWS($AJ$54:$AJ$65)-ROWS($AN$54:$AN$65)),IFERROR(INDEX($AV$54:$AV$65, ROWS($CH$4:CH81)-ROWS($AJ$54:$AJ$65)-ROWS($AN$54:$AN$65)-ROWS($AR$54:$AR$65)),IFERROR(INDEX($AZ$54:$AZ$65, ROWS($CH$4:CH81)-ROWS($AJ$54:$AJ$65)-ROWS($AN$54:$AN$65)-ROWS($AR$54:$AR$65)-ROWS($AV$54:$AV$65)),IFERROR(INDEX($BD$54:$BD$65, ROWS($CH$4:CH81)-ROWS($AJ$54:$AJ$65)-ROWS($AN$54:$AN$65)-ROWS($AR$54:$AR$65)-ROWS($AV$54:$AV$65)-ROWS($AZ$54:$AZ$65)),IFERROR(INDEX($BH$54:$BH$65, ROWS($CH$4:CH81)-ROWS($AJ$54:$AJ$65)-ROWS($AN$54:$AN$65)-ROWS($AR$54:$AR$65)-ROWS($AV$54:$AV$65)-ROWS($AZ$54:$AZ$65)-ROWS($BD$54:$BD$65)), "")))))))</f>
        <v/>
      </c>
      <c r="CI83" s="316" t="str">
        <f t="shared" ca="1" si="195"/>
        <v/>
      </c>
      <c r="CJ83" s="316" t="str">
        <f ca="1">IF(OR(CK83="",CK83=0),"",MAX(CJ$5:CJ82)+1)</f>
        <v/>
      </c>
      <c r="CK83" s="316" t="str">
        <f ca="1">IFERROR(INDEX($AK$54:$AK$65, ROWS($CK$4:CK81)), IFERROR(INDEX($AO$54:$AO$65, ROWS($CK$4:CK81)-ROWS($AK$54:$AK$65)), IFERROR(INDEX($AS$54:$AS$65, ROWS($CK$4:CK81)-ROWS($AK$54:$AK$65)-ROWS($AO$54:$AO$65)),IFERROR(INDEX($AW$54:$AW$65, ROWS($CK$4:CK81)-ROWS($AK$54:$AK$65)-ROWS($AO$54:$AO$65)-ROWS($AS$54:$AS$65)),IFERROR(INDEX($BA$54:$BA$65, ROWS($CK$4:CK81)-ROWS($AK$54:$AK$65)-ROWS($AO$54:$AO$65)-ROWS($AS$54:$AS$65)-ROWS($AW$54:$AW$65)),IFERROR(INDEX($BE$54:$BE$65, ROWS($CK$4:CK81)-ROWS($AK$54:$AK$65)-ROWS($AO$54:$AO$65)-ROWS($AS$54:$AS$65)-ROWS($AW$54:$AW$65)-ROWS($BA$54:$BA$65)),IFERROR(INDEX($BI$54:$BI$65, ROWS($CK$4:CK81)-ROWS($AK$54:$AK$65)-ROWS($AO$54:$AO$65)-ROWS($AS$54:$AS$65)-ROWS($AW$54:$AW$65)-ROWS($BA$54:$BA$65)-ROWS($BE$54:$BE$65)), "")))))))</f>
        <v/>
      </c>
      <c r="CL83" s="316" t="str">
        <f t="shared" ca="1" si="196"/>
        <v/>
      </c>
      <c r="CM83" s="413" t="str">
        <f t="shared" ca="1" si="197"/>
        <v/>
      </c>
      <c r="CN83" s="412" t="str">
        <f>IF(OR(CO83="",CO83=0),"",MAX(CN$5:CN82)+1)</f>
        <v/>
      </c>
      <c r="CO83" s="316">
        <f>IFERROR(INDEX($AJ$70:$AJ$81, ROWS($CO$4:CO81)), IFERROR(INDEX($AN$70:$AN$81, ROWS($CO$4:CO81)-ROWS($AJ$70:$AJ$81)), IFERROR(INDEX($AR$70:$AR$81, ROWS($CO$4:CO81)-ROWS($AJ$70:$AJ$81)-ROWS($AN$70:$AN$81)),IFERROR(INDEX($AV$70:$AV$81, ROWS($CO$4:CO81)-ROWS($AJ$70:$AJ$81)-ROWS($AN$70:$AN$81)-ROWS($AR$70:$AR$81)),IFERROR(INDEX($AZ$70:$AZ$81, ROWS($CO$4:CO81)-ROWS($AJ$70:$AJ$81)-ROWS($AN$70:$AN$81)-ROWS($AR$70:$AR$81)-ROWS($AV$70:$AV$81)),IFERROR(INDEX($BD$70:$BD$81, ROWS($CO$4:CO81)-ROWS($AJ$70:$AJ$81)-ROWS($AN$70:$AN$81)-ROWS($AR$70:$AR$81)-ROWS($AV$70:$AV$81)-ROWS($AZ$70:$AZ$81)),IFERROR(INDEX($BH$70:$BH$81, ROWS($CO$4:CO81)-ROWS($AJ$70:$AJ$81)-ROWS($AN$70:$AN$81)-ROWS($AR$70:$AR$81)-ROWS($AV$70:$AV$81)-ROWS($AZ$70:$AZ$81)-ROWS($BD$70:$BD$81)), "")))))))</f>
        <v>0</v>
      </c>
      <c r="CP83" s="316" t="str">
        <f t="shared" ca="1" si="198"/>
        <v/>
      </c>
      <c r="CQ83" s="316" t="str">
        <f>IF(OR(CR83="",CR83=0),"",MAX(CQ$5:CQ82)+1)</f>
        <v/>
      </c>
      <c r="CR83" s="316">
        <f>IFERROR(INDEX($AK$70:$AK$81, ROWS($CR$4:CR81)), IFERROR(INDEX($AO$70:$AO$81, ROWS($CR$4:CR81)-ROWS($AK$70:$AK$81)), IFERROR(INDEX($AS$70:$AS$81, ROWS($CR$4:CR81)-ROWS($AK$70:$AK$81)-ROWS($AO$70:$AO$81)),IFERROR(INDEX($AW$70:$AW$81, ROWS($CR$4:CR81)-ROWS($AK$70:$AK$81)-ROWS($AO$70:$AO$81)-ROWS($AS$70:$AS$81)),IFERROR(INDEX($BA$70:$BA$81, ROWS($CR$4:CR81)-ROWS($AK$70:$AK$81)-ROWS($AO$70:$AO$81)-ROWS($AS$70:$AS$81)-ROWS($AW$70:$AW$81)),IFERROR(INDEX($BE$70:$BE$81, ROWS($CR$4:CR81)-ROWS($AK$70:$AK$81)-ROWS($AO$70:$AO$81)-ROWS($AS$70:$AS$81)-ROWS($AW$70:$AW$81)-ROWS($BA$70:$BA$81)),IFERROR(INDEX($BI$70:$BI$81, ROWS($CR$4:CR81)-ROWS($AK$70:$AK$81)-ROWS($AO$70:$AO$81)-ROWS($AS$70:$AS$81)-ROWS($AW$70:$AW$81)-ROWS($BA$70:$BA$81)-ROWS($BE$70:$BE$81)), "")))))))</f>
        <v>0</v>
      </c>
      <c r="CS83" s="316" t="str">
        <f t="shared" ca="1" si="199"/>
        <v/>
      </c>
      <c r="CT83" s="413" t="str">
        <f t="shared" ca="1" si="200"/>
        <v/>
      </c>
      <c r="CU83" s="412" t="str">
        <f>IF(OR(CV83="",CV83=0),"",MAX(CU$5:CU82)+1)</f>
        <v/>
      </c>
      <c r="CV83" s="316" t="str">
        <f>IFERROR(INDEX($AJ$86:$AJ$97, ROWS($CV$4:CV81)), IFERROR(INDEX($AN$86:$AN$97, ROWS($CV$4:CV81)-ROWS($AJ$86:$AJ$97)), ""))</f>
        <v/>
      </c>
      <c r="CW83" s="316" t="str">
        <f t="shared" si="201"/>
        <v/>
      </c>
      <c r="CX83" s="316" t="str">
        <f>IF(OR(CY83="",CY83=0),"",MAX(CX$5:CX82)+1)</f>
        <v/>
      </c>
      <c r="CY83" s="316" t="str">
        <f>IFERROR(INDEX($AK$86:$AK$97, ROWS($CY$4:CY81)), IFERROR(INDEX($AO$86:$AO$97, ROWS($CY$4:CY81)-ROWS($AK$86:$AK$97)), ""))</f>
        <v/>
      </c>
      <c r="CZ83" s="316" t="str">
        <f t="shared" si="202"/>
        <v/>
      </c>
      <c r="DA83" s="413" t="str">
        <f t="shared" si="203"/>
        <v/>
      </c>
      <c r="DC83" s="439" t="str">
        <f ca="1">IF(OR(DD83="",DD83=0),"",MAX(DC$65:DC82)+1)</f>
        <v/>
      </c>
      <c r="DD83" s="436" t="str">
        <f t="shared" ca="1" si="166"/>
        <v/>
      </c>
      <c r="DE83" s="422" t="str">
        <f t="shared" ca="1" si="167"/>
        <v/>
      </c>
      <c r="DF83" s="433" t="str">
        <f ca="1">IF(OR(DG83="",DG83=0),"",MAX(DF$65:DF82)+1)</f>
        <v/>
      </c>
      <c r="DG83" s="420" t="str">
        <f t="shared" ca="1" si="168"/>
        <v/>
      </c>
      <c r="DH83" s="422" t="str">
        <f t="shared" ca="1" si="169"/>
        <v/>
      </c>
      <c r="DI83" s="420" t="str">
        <f t="shared" ca="1" si="170"/>
        <v/>
      </c>
      <c r="DJ83" s="422" t="str">
        <f t="shared" ca="1" si="171"/>
        <v/>
      </c>
      <c r="DK83" s="420" t="str">
        <f t="shared" ca="1" si="172"/>
        <v/>
      </c>
      <c r="DL83" s="422" t="str">
        <f t="shared" ca="1" si="173"/>
        <v/>
      </c>
    </row>
    <row r="84" spans="28:123" ht="15.75" thickBot="1" x14ac:dyDescent="0.35">
      <c r="AB84" s="395" t="str">
        <f ca="1">IFERROR(MATCH($AB$59,OFFSET(Year!$BI$123:$BI$174,AB83,,1000),0)+AB83,"")</f>
        <v/>
      </c>
      <c r="AC84" s="404" t="str">
        <f ca="1">IFERROR(INDEX(Year!$BL$123:$BL$174,AB84),"")</f>
        <v/>
      </c>
      <c r="AD84" s="405" t="str">
        <f ca="1">IFERROR(INDEX(Year!$BJ$123:$BJ$174,AB84),"")</f>
        <v/>
      </c>
      <c r="AE84" s="406" t="str">
        <f ca="1">IFERROR(INDEX(Year!$BK$123:$BK$174,AB84),"")</f>
        <v/>
      </c>
      <c r="AF84" s="407" t="str">
        <f ca="1">IFERROR(INDEX(Year!$BI$123:$BI$174,AB84),"")</f>
        <v/>
      </c>
      <c r="AI84" s="1153">
        <f>IF(A35="","",--TEXT(A35,"dd"))</f>
        <v>31</v>
      </c>
      <c r="AJ84" s="1154"/>
      <c r="AK84" s="1154"/>
      <c r="AL84" s="1155"/>
      <c r="AM84" s="1153" t="str">
        <f>IF(C35="","",--TEXT(C35,"dd"))</f>
        <v/>
      </c>
      <c r="AN84" s="1154"/>
      <c r="AO84" s="1154"/>
      <c r="AP84" s="1155"/>
      <c r="BL84" s="412" t="str">
        <f ca="1">IF(OR(BM84="",BM84=0),"",MAX(BL$5:BL83)+1)</f>
        <v/>
      </c>
      <c r="BM84" s="316" t="str">
        <f ca="1">IFERROR(INDEX($AJ$6:$AJ$17, ROWS(BM$4:$BM82)), IFERROR(INDEX($AN$6:$AN$17, ROWS(BM$4:$BM82)-ROWS($AJ$6:$AJ$17)), IFERROR(INDEX($AR$6:$AR$17, ROWS(BM$4:$BM82)-ROWS($AJ$6:$AJ$17)-ROWS($AN$6:$AN$17)),IFERROR(INDEX($AV$6:$AV$17, ROWS(BM$4:$BM82)-ROWS($AJ$6:$AJ$17)-ROWS($AN$6:$AN$17)-ROWS($AR$6:$AR$17)),IFERROR(INDEX($AZ$6:$AZ$17, ROWS(BM$4:$BM82)-ROWS($AJ$6:$AJ$17)-ROWS($AN$6:$AN$17)-ROWS($AR$6:$AR$17)-ROWS($AV$6:$AV$17)),IFERROR(INDEX($BD$6:$BD$17, ROWS(BM$4:$BM82)-ROWS($AJ$6:$AJ$17)-ROWS($AN$6:$AN$17)-ROWS($AR$6:$AR$17)-ROWS($AV$6:$AV$17)-ROWS($AZ$6:$AZ$17)),IFERROR(INDEX($BH$6:$BH$17, ROWS(BM$4:$BM82)-ROWS($AJ$6:$AJ$17)-ROWS($AN$6:$AN$17)-ROWS($AR$6:$AR$17)-ROWS($AV$6:$AV$17)-ROWS($AZ$6:$AZ$17)-ROWS($BD$6:$BD$17)), "")))))))</f>
        <v/>
      </c>
      <c r="BN84" s="316" t="str">
        <f t="shared" ca="1" si="186"/>
        <v/>
      </c>
      <c r="BO84" s="316" t="str">
        <f ca="1">IF(OR(BP84="",BP84=0),"",MAX(BO$5:BO83)+1)</f>
        <v/>
      </c>
      <c r="BP84" s="316" t="str">
        <f ca="1">IFERROR(INDEX($AK$6:$AK$17, ROWS($BP$4:BP82)), IFERROR(INDEX($AO$6:$AO$17, ROWS($BP$4:BP82)-ROWS($AK$6:$AK$17)), IFERROR(INDEX($AS$6:$AS$17, ROWS($BP$4:BP82)-ROWS($AK$6:$AK$17)-ROWS($AO$6:$AO$17)),IFERROR(INDEX($AW$6:$AW$17, ROWS($BP$4:BP82)-ROWS($AK$6:$AK$17)-ROWS($AO$6:$AO$17)-ROWS($AS$6:$AS$17)),IFERROR(INDEX($BA$6:$BA$17, ROWS($BP$4:BP82)-ROWS($AK$6:$AK$17)-ROWS($AO$6:$AO$17)-ROWS($AS$6:$AS$17)-ROWS($AW$6:$AW$17)),IFERROR(INDEX($BE$6:$BE$17, ROWS($BP$4:BP82)-ROWS($AK$6:$AK$17)-ROWS($AO$6:$AO$17)-ROWS($AS$6:$AS$17)-ROWS($AW$6:$AW$17)-ROWS($BA$6:$BA$17)),IFERROR(INDEX($BI$6:$BI$17, ROWS($BP$4:BP82)-ROWS($AK$6:$AK$17)-ROWS($AO$6:$AO$17)-ROWS($AS$6:$AS$17)-ROWS($AW$6:$AW$17)-ROWS($BA$6:$BA$17)-ROWS($BE$6:$BE$17)), "")))))))</f>
        <v/>
      </c>
      <c r="BQ84" s="316" t="str">
        <f t="shared" ca="1" si="187"/>
        <v/>
      </c>
      <c r="BR84" s="413" t="str">
        <f t="shared" ca="1" si="188"/>
        <v/>
      </c>
      <c r="BS84" s="412" t="str">
        <f ca="1">IF(OR(BT84="",BT84=0),"",MAX(BS$5:BS83)+1)</f>
        <v/>
      </c>
      <c r="BT84" s="316" t="str">
        <f ca="1">IFERROR(INDEX($AJ$22:$AJ$33, ROWS($BT$4:BT82)), IFERROR(INDEX($AN$22:$AN$33, ROWS($BT$4:BT82)-ROWS($AJ$22:$AJ$33)), IFERROR(INDEX($AR$22:$AR$33, ROWS($BT$4:BT82)-ROWS($AJ$22:$AJ$33)-ROWS($AN$22:$AN$33)),IFERROR(INDEX($AV$22:$AV$33, ROWS($BT$4:BT82)-ROWS($AJ$22:$AJ$33)-ROWS($AN$22:$AN$33)-ROWS($AR$22:$AR$33)),IFERROR(INDEX($AZ$22:$AZ$33, ROWS($BT$4:BT82)-ROWS($AJ$22:$AJ$33)-ROWS($AN$22:$AN$33)-ROWS($AR$22:$AR$33)-ROWS($AV$22:$AV$33)),IFERROR(INDEX($BD$22:$BD$33, ROWS($BT$4:BT82)-ROWS($AJ$22:$AJ$33)-ROWS($AN$22:$AN$33)-ROWS($AR$22:$AR$33)-ROWS($AV$22:$AV$33)-ROWS($AZ$22:$AZ$33)),IFERROR(INDEX($BH$22:$BH$33, ROWS($BT$4:BT82)-ROWS($AJ$22:$AJ$33)-ROWS($AN$22:$AN$33)-ROWS($AR$22:$AR$33)-ROWS($AV$22:$AV$33)-ROWS($AZ$22:$AZ$33)-ROWS($BD$22:$BD$33)), "")))))))</f>
        <v/>
      </c>
      <c r="BU84" s="316" t="str">
        <f t="shared" ca="1" si="189"/>
        <v/>
      </c>
      <c r="BV84" s="316" t="str">
        <f ca="1">IF(OR(BW84="",BW84=0),"",MAX(BV$5:BV83)+1)</f>
        <v/>
      </c>
      <c r="BW84" s="316" t="str">
        <f ca="1">IFERROR(INDEX($AK$22:$AK$33, ROWS($BW$4:BW82)), IFERROR(INDEX($AO$22:$AO$33, ROWS($BW$4:BW82)-ROWS($AK$22:$AK$33)), IFERROR(INDEX($AS$22:$AS$33, ROWS($BW$4:BW82)-ROWS($AK$22:$AK$33)-ROWS($AO$22:$AO$33)),IFERROR(INDEX($AW$22:$AW$33, ROWS($BW$4:BW82)-ROWS($AK$22:$AK$33)-ROWS($AO$22:$AO$33)-ROWS($AS$22:$AS$33)),IFERROR(INDEX($BA$22:$BA$33, ROWS($BW$4:BW82)-ROWS($AK$22:$AK$33)-ROWS($AO$22:$AO$33)-ROWS($AS$22:$AS$33)-ROWS($AW$22:$AW$33)),IFERROR(INDEX($BE$22:$BE$33, ROWS($BW$4:BW82)-ROWS($AK$22:$AK$33)-ROWS($AO$22:$AO$33)-ROWS($AS$22:$AS$33)-ROWS($AW$22:$AW$33)-ROWS($BA$22:$BA$33)),IFERROR(INDEX($BI$22:$BI$33, ROWS($BW$4:BW82)-ROWS($AK$22:$AK$33)-ROWS($AO$22:$AO$33)-ROWS($AS$22:$AS$33)-ROWS($AW$22:$AW$33)-ROWS($BA$22:$BA$33)-ROWS($BE$22:$BE$33)), "")))))))</f>
        <v/>
      </c>
      <c r="BX84" s="316" t="str">
        <f t="shared" ca="1" si="190"/>
        <v/>
      </c>
      <c r="BY84" s="413" t="str">
        <f t="shared" ca="1" si="191"/>
        <v/>
      </c>
      <c r="BZ84" s="412" t="str">
        <f ca="1">IF(OR(CA84="",CA84=0),"",MAX(BZ$5:BZ83)+1)</f>
        <v/>
      </c>
      <c r="CA84" s="316" t="str">
        <f ca="1">IFERROR(INDEX($AJ$38:$AJ$49, ROWS($CA$4:CA82)), IFERROR(INDEX($AN$38:$AN$49, ROWS($CA$4:CA82)-ROWS($AJ$38:$AJ$49)), IFERROR(INDEX($AR$38:$AR$49, ROWS($CA$4:CA82)-ROWS($AJ$38:$AJ$49)-ROWS($AN$38:$AN$49)),IFERROR(INDEX($AV$38:$AV$49, ROWS($CA$4:CA82)-ROWS($AJ$38:$AJ$49)-ROWS($AN$38:$AN$49)-ROWS($AR$38:$AR$49)),IFERROR(INDEX($AZ$38:$AZ$49, ROWS($CA$4:CA82)-ROWS($AJ$38:$AJ$49)-ROWS($AN$38:$AN$49)-ROWS($AR$38:$AR$49)-ROWS($AV$38:$AV$49)),IFERROR(INDEX($BD$38:$BD$49, ROWS($CA$4:CA82)-ROWS($AJ$38:$AJ$49)-ROWS($AN$38:$AN$49)-ROWS($AR$38:$AR$49)-ROWS($AV$38:$AV$49)-ROWS($AZ$38:$AZ$49)),IFERROR(INDEX($BH$38:$BH$49, ROWS($CA$4:CA82)-ROWS($AJ$38:$AJ$49)-ROWS($AN$38:$AN$49)-ROWS($AR$38:$AR$49)-ROWS($AV$38:$AV$49)-ROWS($AZ$38:$AZ$49)-ROWS($BD$38:$BD$49)), "")))))))</f>
        <v/>
      </c>
      <c r="CB84" s="316" t="str">
        <f t="shared" ca="1" si="192"/>
        <v/>
      </c>
      <c r="CC84" s="316" t="str">
        <f ca="1">IF(OR(CD84="",CD84=0),"",MAX(CC$5:CC83)+1)</f>
        <v/>
      </c>
      <c r="CD84" s="316" t="str">
        <f ca="1">IFERROR(INDEX($AK$38:$AK$49, ROWS($CD$4:CD82)), IFERROR(INDEX($AO$38:$AO$49, ROWS($CD$4:CD82)-ROWS($AK$38:$AK$49)), IFERROR(INDEX($AS$38:$AS$49, ROWS($CD$4:CD82)-ROWS($AK$38:$AK$49)-ROWS($AO$38:$AO$49)),IFERROR(INDEX($AW$38:$AW$49, ROWS($CD$4:CD82)-ROWS($AK$38:$AK$49)-ROWS($AO$38:$AO$49)-ROWS($AS$38:$AS$49)),IFERROR(INDEX($BA$38:$BA$49, ROWS($CD$4:CD82)-ROWS($AK$38:$AK$49)-ROWS($AO$38:$AO$49)-ROWS($AS$38:$AS$49)-ROWS($AW$38:$AW$49)),IFERROR(INDEX($BE$38:$BE$49, ROWS($CD$4:CD82)-ROWS($AK$38:$AK$49)-ROWS($AO$38:$AO$49)-ROWS($AS$38:$AS$49)-ROWS($AW$38:$AW$49)-ROWS($BA$38:$BA$49)),IFERROR(INDEX($BI$38:$BI$49, ROWS($CD$4:CD82)-ROWS($AK$38:$AK$49)-ROWS($AO$38:$AO$49)-ROWS($AS$38:$AS$49)-ROWS($AW$38:$AW$49)-ROWS($BA$38:$BA$49)-ROWS($BE$38:$BE$49)), "")))))))</f>
        <v/>
      </c>
      <c r="CE84" s="316" t="str">
        <f t="shared" ca="1" si="193"/>
        <v/>
      </c>
      <c r="CF84" s="413" t="str">
        <f t="shared" ca="1" si="194"/>
        <v/>
      </c>
      <c r="CG84" s="412" t="str">
        <f ca="1">IF(OR(CH84="",CH84=0),"",MAX(CG$5:CG83)+1)</f>
        <v/>
      </c>
      <c r="CH84" s="316" t="str">
        <f ca="1">IFERROR(INDEX($AJ$54:$AJ$65, ROWS($CH$4:CH82)), IFERROR(INDEX($AN$54:$AN$65, ROWS($CH$4:CH82)-ROWS($AJ$54:$AJ$65)), IFERROR(INDEX($AR$54:$AR$65, ROWS($CH$4:CH82)-ROWS($AJ$54:$AJ$65)-ROWS($AN$54:$AN$65)),IFERROR(INDEX($AV$54:$AV$65, ROWS($CH$4:CH82)-ROWS($AJ$54:$AJ$65)-ROWS($AN$54:$AN$65)-ROWS($AR$54:$AR$65)),IFERROR(INDEX($AZ$54:$AZ$65, ROWS($CH$4:CH82)-ROWS($AJ$54:$AJ$65)-ROWS($AN$54:$AN$65)-ROWS($AR$54:$AR$65)-ROWS($AV$54:$AV$65)),IFERROR(INDEX($BD$54:$BD$65, ROWS($CH$4:CH82)-ROWS($AJ$54:$AJ$65)-ROWS($AN$54:$AN$65)-ROWS($AR$54:$AR$65)-ROWS($AV$54:$AV$65)-ROWS($AZ$54:$AZ$65)),IFERROR(INDEX($BH$54:$BH$65, ROWS($CH$4:CH82)-ROWS($AJ$54:$AJ$65)-ROWS($AN$54:$AN$65)-ROWS($AR$54:$AR$65)-ROWS($AV$54:$AV$65)-ROWS($AZ$54:$AZ$65)-ROWS($BD$54:$BD$65)), "")))))))</f>
        <v/>
      </c>
      <c r="CI84" s="316" t="str">
        <f t="shared" ca="1" si="195"/>
        <v/>
      </c>
      <c r="CJ84" s="316" t="str">
        <f ca="1">IF(OR(CK84="",CK84=0),"",MAX(CJ$5:CJ83)+1)</f>
        <v/>
      </c>
      <c r="CK84" s="316" t="str">
        <f ca="1">IFERROR(INDEX($AK$54:$AK$65, ROWS($CK$4:CK82)), IFERROR(INDEX($AO$54:$AO$65, ROWS($CK$4:CK82)-ROWS($AK$54:$AK$65)), IFERROR(INDEX($AS$54:$AS$65, ROWS($CK$4:CK82)-ROWS($AK$54:$AK$65)-ROWS($AO$54:$AO$65)),IFERROR(INDEX($AW$54:$AW$65, ROWS($CK$4:CK82)-ROWS($AK$54:$AK$65)-ROWS($AO$54:$AO$65)-ROWS($AS$54:$AS$65)),IFERROR(INDEX($BA$54:$BA$65, ROWS($CK$4:CK82)-ROWS($AK$54:$AK$65)-ROWS($AO$54:$AO$65)-ROWS($AS$54:$AS$65)-ROWS($AW$54:$AW$65)),IFERROR(INDEX($BE$54:$BE$65, ROWS($CK$4:CK82)-ROWS($AK$54:$AK$65)-ROWS($AO$54:$AO$65)-ROWS($AS$54:$AS$65)-ROWS($AW$54:$AW$65)-ROWS($BA$54:$BA$65)),IFERROR(INDEX($BI$54:$BI$65, ROWS($CK$4:CK82)-ROWS($AK$54:$AK$65)-ROWS($AO$54:$AO$65)-ROWS($AS$54:$AS$65)-ROWS($AW$54:$AW$65)-ROWS($BA$54:$BA$65)-ROWS($BE$54:$BE$65)), "")))))))</f>
        <v/>
      </c>
      <c r="CL84" s="316" t="str">
        <f t="shared" ca="1" si="196"/>
        <v/>
      </c>
      <c r="CM84" s="413" t="str">
        <f t="shared" ca="1" si="197"/>
        <v/>
      </c>
      <c r="CN84" s="412" t="str">
        <f>IF(OR(CO84="",CO84=0),"",MAX(CN$5:CN83)+1)</f>
        <v/>
      </c>
      <c r="CO84" s="316">
        <f>IFERROR(INDEX($AJ$70:$AJ$81, ROWS($CO$4:CO82)), IFERROR(INDEX($AN$70:$AN$81, ROWS($CO$4:CO82)-ROWS($AJ$70:$AJ$81)), IFERROR(INDEX($AR$70:$AR$81, ROWS($CO$4:CO82)-ROWS($AJ$70:$AJ$81)-ROWS($AN$70:$AN$81)),IFERROR(INDEX($AV$70:$AV$81, ROWS($CO$4:CO82)-ROWS($AJ$70:$AJ$81)-ROWS($AN$70:$AN$81)-ROWS($AR$70:$AR$81)),IFERROR(INDEX($AZ$70:$AZ$81, ROWS($CO$4:CO82)-ROWS($AJ$70:$AJ$81)-ROWS($AN$70:$AN$81)-ROWS($AR$70:$AR$81)-ROWS($AV$70:$AV$81)),IFERROR(INDEX($BD$70:$BD$81, ROWS($CO$4:CO82)-ROWS($AJ$70:$AJ$81)-ROWS($AN$70:$AN$81)-ROWS($AR$70:$AR$81)-ROWS($AV$70:$AV$81)-ROWS($AZ$70:$AZ$81)),IFERROR(INDEX($BH$70:$BH$81, ROWS($CO$4:CO82)-ROWS($AJ$70:$AJ$81)-ROWS($AN$70:$AN$81)-ROWS($AR$70:$AR$81)-ROWS($AV$70:$AV$81)-ROWS($AZ$70:$AZ$81)-ROWS($BD$70:$BD$81)), "")))))))</f>
        <v>0</v>
      </c>
      <c r="CP84" s="316" t="str">
        <f t="shared" ca="1" si="198"/>
        <v/>
      </c>
      <c r="CQ84" s="316" t="str">
        <f>IF(OR(CR84="",CR84=0),"",MAX(CQ$5:CQ83)+1)</f>
        <v/>
      </c>
      <c r="CR84" s="316">
        <f>IFERROR(INDEX($AK$70:$AK$81, ROWS($CR$4:CR82)), IFERROR(INDEX($AO$70:$AO$81, ROWS($CR$4:CR82)-ROWS($AK$70:$AK$81)), IFERROR(INDEX($AS$70:$AS$81, ROWS($CR$4:CR82)-ROWS($AK$70:$AK$81)-ROWS($AO$70:$AO$81)),IFERROR(INDEX($AW$70:$AW$81, ROWS($CR$4:CR82)-ROWS($AK$70:$AK$81)-ROWS($AO$70:$AO$81)-ROWS($AS$70:$AS$81)),IFERROR(INDEX($BA$70:$BA$81, ROWS($CR$4:CR82)-ROWS($AK$70:$AK$81)-ROWS($AO$70:$AO$81)-ROWS($AS$70:$AS$81)-ROWS($AW$70:$AW$81)),IFERROR(INDEX($BE$70:$BE$81, ROWS($CR$4:CR82)-ROWS($AK$70:$AK$81)-ROWS($AO$70:$AO$81)-ROWS($AS$70:$AS$81)-ROWS($AW$70:$AW$81)-ROWS($BA$70:$BA$81)),IFERROR(INDEX($BI$70:$BI$81, ROWS($CR$4:CR82)-ROWS($AK$70:$AK$81)-ROWS($AO$70:$AO$81)-ROWS($AS$70:$AS$81)-ROWS($AW$70:$AW$81)-ROWS($BA$70:$BA$81)-ROWS($BE$70:$BE$81)), "")))))))</f>
        <v>0</v>
      </c>
      <c r="CS84" s="316" t="str">
        <f t="shared" ca="1" si="199"/>
        <v/>
      </c>
      <c r="CT84" s="413" t="str">
        <f t="shared" ca="1" si="200"/>
        <v/>
      </c>
      <c r="CU84" s="412" t="str">
        <f>IF(OR(CV84="",CV84=0),"",MAX(CU$5:CU83)+1)</f>
        <v/>
      </c>
      <c r="CV84" s="316" t="str">
        <f>IFERROR(INDEX($AJ$86:$AJ$97, ROWS($CV$4:CV82)), IFERROR(INDEX($AN$86:$AN$97, ROWS($CV$4:CV82)-ROWS($AJ$86:$AJ$97)), ""))</f>
        <v/>
      </c>
      <c r="CW84" s="316" t="str">
        <f t="shared" si="201"/>
        <v/>
      </c>
      <c r="CX84" s="316" t="str">
        <f>IF(OR(CY84="",CY84=0),"",MAX(CX$5:CX83)+1)</f>
        <v/>
      </c>
      <c r="CY84" s="316" t="str">
        <f>IFERROR(INDEX($AK$86:$AK$97, ROWS($CY$4:CY82)), IFERROR(INDEX($AO$86:$AO$97, ROWS($CY$4:CY82)-ROWS($AK$86:$AK$97)), ""))</f>
        <v/>
      </c>
      <c r="CZ84" s="316" t="str">
        <f t="shared" si="202"/>
        <v/>
      </c>
      <c r="DA84" s="413" t="str">
        <f t="shared" si="203"/>
        <v/>
      </c>
      <c r="DC84" s="1167" t="s">
        <v>490</v>
      </c>
      <c r="DD84" s="1168"/>
      <c r="DE84" s="1168"/>
      <c r="DF84" s="1168"/>
      <c r="DG84" s="1168"/>
      <c r="DH84" s="1168"/>
      <c r="DI84" s="1168"/>
      <c r="DJ84" s="1168"/>
      <c r="DK84" s="1168"/>
      <c r="DL84" s="1169"/>
      <c r="DM84" s="292"/>
      <c r="DN84" s="1199" t="s">
        <v>490</v>
      </c>
      <c r="DO84" s="1200"/>
      <c r="DP84" s="1200"/>
      <c r="DQ84" s="1200"/>
      <c r="DR84" s="1200"/>
      <c r="DS84" s="1201"/>
    </row>
    <row r="85" spans="28:123" ht="15.75" thickBot="1" x14ac:dyDescent="0.35">
      <c r="AB85" s="395" t="str">
        <f ca="1">IFERROR(MATCH($AB$59,OFFSET(Year!$BI$123:$BI$174,AB84,,1000),0)+AB84,"")</f>
        <v/>
      </c>
      <c r="AC85" s="404" t="str">
        <f ca="1">IFERROR(INDEX(Year!$BL$123:$BL$174,AB85),"")</f>
        <v/>
      </c>
      <c r="AD85" s="405" t="str">
        <f ca="1">IFERROR(INDEX(Year!$BJ$123:$BJ$174,AB85),"")</f>
        <v/>
      </c>
      <c r="AE85" s="406" t="str">
        <f ca="1">IFERROR(INDEX(Year!$BK$123:$BK$174,AB85),"")</f>
        <v/>
      </c>
      <c r="AF85" s="407" t="str">
        <f ca="1">IFERROR(INDEX(Year!$BI$123:$BI$174,AB85),"")</f>
        <v/>
      </c>
      <c r="AI85" s="312"/>
      <c r="AJ85" s="313" t="s">
        <v>483</v>
      </c>
      <c r="AK85" s="313" t="s">
        <v>13</v>
      </c>
      <c r="AL85" s="314" t="s">
        <v>11</v>
      </c>
      <c r="AM85" s="312"/>
      <c r="AN85" s="313" t="s">
        <v>483</v>
      </c>
      <c r="AO85" s="313" t="s">
        <v>13</v>
      </c>
      <c r="AP85" s="314" t="s">
        <v>11</v>
      </c>
      <c r="BL85" s="412" t="str">
        <f ca="1">IF(OR(BM85="",BM85=0),"",MAX(BL$5:BL84)+1)</f>
        <v/>
      </c>
      <c r="BM85" s="316" t="str">
        <f ca="1">IFERROR(INDEX($AJ$6:$AJ$17, ROWS(BM$4:$BM83)), IFERROR(INDEX($AN$6:$AN$17, ROWS(BM$4:$BM83)-ROWS($AJ$6:$AJ$17)), IFERROR(INDEX($AR$6:$AR$17, ROWS(BM$4:$BM83)-ROWS($AJ$6:$AJ$17)-ROWS($AN$6:$AN$17)),IFERROR(INDEX($AV$6:$AV$17, ROWS(BM$4:$BM83)-ROWS($AJ$6:$AJ$17)-ROWS($AN$6:$AN$17)-ROWS($AR$6:$AR$17)),IFERROR(INDEX($AZ$6:$AZ$17, ROWS(BM$4:$BM83)-ROWS($AJ$6:$AJ$17)-ROWS($AN$6:$AN$17)-ROWS($AR$6:$AR$17)-ROWS($AV$6:$AV$17)),IFERROR(INDEX($BD$6:$BD$17, ROWS(BM$4:$BM83)-ROWS($AJ$6:$AJ$17)-ROWS($AN$6:$AN$17)-ROWS($AR$6:$AR$17)-ROWS($AV$6:$AV$17)-ROWS($AZ$6:$AZ$17)),IFERROR(INDEX($BH$6:$BH$17, ROWS(BM$4:$BM83)-ROWS($AJ$6:$AJ$17)-ROWS($AN$6:$AN$17)-ROWS($AR$6:$AR$17)-ROWS($AV$6:$AV$17)-ROWS($AZ$6:$AZ$17)-ROWS($BD$6:$BD$17)), "")))))))</f>
        <v/>
      </c>
      <c r="BN85" s="316" t="str">
        <f t="shared" ca="1" si="186"/>
        <v/>
      </c>
      <c r="BO85" s="316" t="str">
        <f ca="1">IF(OR(BP85="",BP85=0),"",MAX(BO$5:BO84)+1)</f>
        <v/>
      </c>
      <c r="BP85" s="316" t="str">
        <f ca="1">IFERROR(INDEX($AK$6:$AK$17, ROWS($BP$4:BP83)), IFERROR(INDEX($AO$6:$AO$17, ROWS($BP$4:BP83)-ROWS($AK$6:$AK$17)), IFERROR(INDEX($AS$6:$AS$17, ROWS($BP$4:BP83)-ROWS($AK$6:$AK$17)-ROWS($AO$6:$AO$17)),IFERROR(INDEX($AW$6:$AW$17, ROWS($BP$4:BP83)-ROWS($AK$6:$AK$17)-ROWS($AO$6:$AO$17)-ROWS($AS$6:$AS$17)),IFERROR(INDEX($BA$6:$BA$17, ROWS($BP$4:BP83)-ROWS($AK$6:$AK$17)-ROWS($AO$6:$AO$17)-ROWS($AS$6:$AS$17)-ROWS($AW$6:$AW$17)),IFERROR(INDEX($BE$6:$BE$17, ROWS($BP$4:BP83)-ROWS($AK$6:$AK$17)-ROWS($AO$6:$AO$17)-ROWS($AS$6:$AS$17)-ROWS($AW$6:$AW$17)-ROWS($BA$6:$BA$17)),IFERROR(INDEX($BI$6:$BI$17, ROWS($BP$4:BP83)-ROWS($AK$6:$AK$17)-ROWS($AO$6:$AO$17)-ROWS($AS$6:$AS$17)-ROWS($AW$6:$AW$17)-ROWS($BA$6:$BA$17)-ROWS($BE$6:$BE$17)), "")))))))</f>
        <v/>
      </c>
      <c r="BQ85" s="316" t="str">
        <f t="shared" ca="1" si="187"/>
        <v/>
      </c>
      <c r="BR85" s="413" t="str">
        <f t="shared" ca="1" si="188"/>
        <v/>
      </c>
      <c r="BS85" s="412" t="str">
        <f ca="1">IF(OR(BT85="",BT85=0),"",MAX(BS$5:BS84)+1)</f>
        <v/>
      </c>
      <c r="BT85" s="316" t="str">
        <f ca="1">IFERROR(INDEX($AJ$22:$AJ$33, ROWS($BT$4:BT83)), IFERROR(INDEX($AN$22:$AN$33, ROWS($BT$4:BT83)-ROWS($AJ$22:$AJ$33)), IFERROR(INDEX($AR$22:$AR$33, ROWS($BT$4:BT83)-ROWS($AJ$22:$AJ$33)-ROWS($AN$22:$AN$33)),IFERROR(INDEX($AV$22:$AV$33, ROWS($BT$4:BT83)-ROWS($AJ$22:$AJ$33)-ROWS($AN$22:$AN$33)-ROWS($AR$22:$AR$33)),IFERROR(INDEX($AZ$22:$AZ$33, ROWS($BT$4:BT83)-ROWS($AJ$22:$AJ$33)-ROWS($AN$22:$AN$33)-ROWS($AR$22:$AR$33)-ROWS($AV$22:$AV$33)),IFERROR(INDEX($BD$22:$BD$33, ROWS($BT$4:BT83)-ROWS($AJ$22:$AJ$33)-ROWS($AN$22:$AN$33)-ROWS($AR$22:$AR$33)-ROWS($AV$22:$AV$33)-ROWS($AZ$22:$AZ$33)),IFERROR(INDEX($BH$22:$BH$33, ROWS($BT$4:BT83)-ROWS($AJ$22:$AJ$33)-ROWS($AN$22:$AN$33)-ROWS($AR$22:$AR$33)-ROWS($AV$22:$AV$33)-ROWS($AZ$22:$AZ$33)-ROWS($BD$22:$BD$33)), "")))))))</f>
        <v/>
      </c>
      <c r="BU85" s="316" t="str">
        <f t="shared" ca="1" si="189"/>
        <v/>
      </c>
      <c r="BV85" s="316" t="str">
        <f ca="1">IF(OR(BW85="",BW85=0),"",MAX(BV$5:BV84)+1)</f>
        <v/>
      </c>
      <c r="BW85" s="316" t="str">
        <f ca="1">IFERROR(INDEX($AK$22:$AK$33, ROWS($BW$4:BW83)), IFERROR(INDEX($AO$22:$AO$33, ROWS($BW$4:BW83)-ROWS($AK$22:$AK$33)), IFERROR(INDEX($AS$22:$AS$33, ROWS($BW$4:BW83)-ROWS($AK$22:$AK$33)-ROWS($AO$22:$AO$33)),IFERROR(INDEX($AW$22:$AW$33, ROWS($BW$4:BW83)-ROWS($AK$22:$AK$33)-ROWS($AO$22:$AO$33)-ROWS($AS$22:$AS$33)),IFERROR(INDEX($BA$22:$BA$33, ROWS($BW$4:BW83)-ROWS($AK$22:$AK$33)-ROWS($AO$22:$AO$33)-ROWS($AS$22:$AS$33)-ROWS($AW$22:$AW$33)),IFERROR(INDEX($BE$22:$BE$33, ROWS($BW$4:BW83)-ROWS($AK$22:$AK$33)-ROWS($AO$22:$AO$33)-ROWS($AS$22:$AS$33)-ROWS($AW$22:$AW$33)-ROWS($BA$22:$BA$33)),IFERROR(INDEX($BI$22:$BI$33, ROWS($BW$4:BW83)-ROWS($AK$22:$AK$33)-ROWS($AO$22:$AO$33)-ROWS($AS$22:$AS$33)-ROWS($AW$22:$AW$33)-ROWS($BA$22:$BA$33)-ROWS($BE$22:$BE$33)), "")))))))</f>
        <v/>
      </c>
      <c r="BX85" s="316" t="str">
        <f t="shared" ca="1" si="190"/>
        <v/>
      </c>
      <c r="BY85" s="413" t="str">
        <f t="shared" ca="1" si="191"/>
        <v/>
      </c>
      <c r="BZ85" s="412" t="str">
        <f ca="1">IF(OR(CA85="",CA85=0),"",MAX(BZ$5:BZ84)+1)</f>
        <v/>
      </c>
      <c r="CA85" s="316" t="str">
        <f ca="1">IFERROR(INDEX($AJ$38:$AJ$49, ROWS($CA$4:CA83)), IFERROR(INDEX($AN$38:$AN$49, ROWS($CA$4:CA83)-ROWS($AJ$38:$AJ$49)), IFERROR(INDEX($AR$38:$AR$49, ROWS($CA$4:CA83)-ROWS($AJ$38:$AJ$49)-ROWS($AN$38:$AN$49)),IFERROR(INDEX($AV$38:$AV$49, ROWS($CA$4:CA83)-ROWS($AJ$38:$AJ$49)-ROWS($AN$38:$AN$49)-ROWS($AR$38:$AR$49)),IFERROR(INDEX($AZ$38:$AZ$49, ROWS($CA$4:CA83)-ROWS($AJ$38:$AJ$49)-ROWS($AN$38:$AN$49)-ROWS($AR$38:$AR$49)-ROWS($AV$38:$AV$49)),IFERROR(INDEX($BD$38:$BD$49, ROWS($CA$4:CA83)-ROWS($AJ$38:$AJ$49)-ROWS($AN$38:$AN$49)-ROWS($AR$38:$AR$49)-ROWS($AV$38:$AV$49)-ROWS($AZ$38:$AZ$49)),IFERROR(INDEX($BH$38:$BH$49, ROWS($CA$4:CA83)-ROWS($AJ$38:$AJ$49)-ROWS($AN$38:$AN$49)-ROWS($AR$38:$AR$49)-ROWS($AV$38:$AV$49)-ROWS($AZ$38:$AZ$49)-ROWS($BD$38:$BD$49)), "")))))))</f>
        <v/>
      </c>
      <c r="CB85" s="316" t="str">
        <f t="shared" ca="1" si="192"/>
        <v/>
      </c>
      <c r="CC85" s="316" t="str">
        <f ca="1">IF(OR(CD85="",CD85=0),"",MAX(CC$5:CC84)+1)</f>
        <v/>
      </c>
      <c r="CD85" s="316" t="str">
        <f ca="1">IFERROR(INDEX($AK$38:$AK$49, ROWS($CD$4:CD83)), IFERROR(INDEX($AO$38:$AO$49, ROWS($CD$4:CD83)-ROWS($AK$38:$AK$49)), IFERROR(INDEX($AS$38:$AS$49, ROWS($CD$4:CD83)-ROWS($AK$38:$AK$49)-ROWS($AO$38:$AO$49)),IFERROR(INDEX($AW$38:$AW$49, ROWS($CD$4:CD83)-ROWS($AK$38:$AK$49)-ROWS($AO$38:$AO$49)-ROWS($AS$38:$AS$49)),IFERROR(INDEX($BA$38:$BA$49, ROWS($CD$4:CD83)-ROWS($AK$38:$AK$49)-ROWS($AO$38:$AO$49)-ROWS($AS$38:$AS$49)-ROWS($AW$38:$AW$49)),IFERROR(INDEX($BE$38:$BE$49, ROWS($CD$4:CD83)-ROWS($AK$38:$AK$49)-ROWS($AO$38:$AO$49)-ROWS($AS$38:$AS$49)-ROWS($AW$38:$AW$49)-ROWS($BA$38:$BA$49)),IFERROR(INDEX($BI$38:$BI$49, ROWS($CD$4:CD83)-ROWS($AK$38:$AK$49)-ROWS($AO$38:$AO$49)-ROWS($AS$38:$AS$49)-ROWS($AW$38:$AW$49)-ROWS($BA$38:$BA$49)-ROWS($BE$38:$BE$49)), "")))))))</f>
        <v/>
      </c>
      <c r="CE85" s="316" t="str">
        <f t="shared" ca="1" si="193"/>
        <v/>
      </c>
      <c r="CF85" s="413" t="str">
        <f t="shared" ca="1" si="194"/>
        <v/>
      </c>
      <c r="CG85" s="412" t="str">
        <f ca="1">IF(OR(CH85="",CH85=0),"",MAX(CG$5:CG84)+1)</f>
        <v/>
      </c>
      <c r="CH85" s="316" t="str">
        <f ca="1">IFERROR(INDEX($AJ$54:$AJ$65, ROWS($CH$4:CH83)), IFERROR(INDEX($AN$54:$AN$65, ROWS($CH$4:CH83)-ROWS($AJ$54:$AJ$65)), IFERROR(INDEX($AR$54:$AR$65, ROWS($CH$4:CH83)-ROWS($AJ$54:$AJ$65)-ROWS($AN$54:$AN$65)),IFERROR(INDEX($AV$54:$AV$65, ROWS($CH$4:CH83)-ROWS($AJ$54:$AJ$65)-ROWS($AN$54:$AN$65)-ROWS($AR$54:$AR$65)),IFERROR(INDEX($AZ$54:$AZ$65, ROWS($CH$4:CH83)-ROWS($AJ$54:$AJ$65)-ROWS($AN$54:$AN$65)-ROWS($AR$54:$AR$65)-ROWS($AV$54:$AV$65)),IFERROR(INDEX($BD$54:$BD$65, ROWS($CH$4:CH83)-ROWS($AJ$54:$AJ$65)-ROWS($AN$54:$AN$65)-ROWS($AR$54:$AR$65)-ROWS($AV$54:$AV$65)-ROWS($AZ$54:$AZ$65)),IFERROR(INDEX($BH$54:$BH$65, ROWS($CH$4:CH83)-ROWS($AJ$54:$AJ$65)-ROWS($AN$54:$AN$65)-ROWS($AR$54:$AR$65)-ROWS($AV$54:$AV$65)-ROWS($AZ$54:$AZ$65)-ROWS($BD$54:$BD$65)), "")))))))</f>
        <v/>
      </c>
      <c r="CI85" s="316" t="str">
        <f t="shared" ca="1" si="195"/>
        <v/>
      </c>
      <c r="CJ85" s="316" t="str">
        <f ca="1">IF(OR(CK85="",CK85=0),"",MAX(CJ$5:CJ84)+1)</f>
        <v/>
      </c>
      <c r="CK85" s="316" t="str">
        <f ca="1">IFERROR(INDEX($AK$54:$AK$65, ROWS($CK$4:CK83)), IFERROR(INDEX($AO$54:$AO$65, ROWS($CK$4:CK83)-ROWS($AK$54:$AK$65)), IFERROR(INDEX($AS$54:$AS$65, ROWS($CK$4:CK83)-ROWS($AK$54:$AK$65)-ROWS($AO$54:$AO$65)),IFERROR(INDEX($AW$54:$AW$65, ROWS($CK$4:CK83)-ROWS($AK$54:$AK$65)-ROWS($AO$54:$AO$65)-ROWS($AS$54:$AS$65)),IFERROR(INDEX($BA$54:$BA$65, ROWS($CK$4:CK83)-ROWS($AK$54:$AK$65)-ROWS($AO$54:$AO$65)-ROWS($AS$54:$AS$65)-ROWS($AW$54:$AW$65)),IFERROR(INDEX($BE$54:$BE$65, ROWS($CK$4:CK83)-ROWS($AK$54:$AK$65)-ROWS($AO$54:$AO$65)-ROWS($AS$54:$AS$65)-ROWS($AW$54:$AW$65)-ROWS($BA$54:$BA$65)),IFERROR(INDEX($BI$54:$BI$65, ROWS($CK$4:CK83)-ROWS($AK$54:$AK$65)-ROWS($AO$54:$AO$65)-ROWS($AS$54:$AS$65)-ROWS($AW$54:$AW$65)-ROWS($BA$54:$BA$65)-ROWS($BE$54:$BE$65)), "")))))))</f>
        <v/>
      </c>
      <c r="CL85" s="316" t="str">
        <f t="shared" ca="1" si="196"/>
        <v/>
      </c>
      <c r="CM85" s="413" t="str">
        <f t="shared" ca="1" si="197"/>
        <v/>
      </c>
      <c r="CN85" s="412" t="str">
        <f>IF(OR(CO85="",CO85=0),"",MAX(CN$5:CN84)+1)</f>
        <v/>
      </c>
      <c r="CO85" s="316">
        <f>IFERROR(INDEX($AJ$70:$AJ$81, ROWS($CO$4:CO83)), IFERROR(INDEX($AN$70:$AN$81, ROWS($CO$4:CO83)-ROWS($AJ$70:$AJ$81)), IFERROR(INDEX($AR$70:$AR$81, ROWS($CO$4:CO83)-ROWS($AJ$70:$AJ$81)-ROWS($AN$70:$AN$81)),IFERROR(INDEX($AV$70:$AV$81, ROWS($CO$4:CO83)-ROWS($AJ$70:$AJ$81)-ROWS($AN$70:$AN$81)-ROWS($AR$70:$AR$81)),IFERROR(INDEX($AZ$70:$AZ$81, ROWS($CO$4:CO83)-ROWS($AJ$70:$AJ$81)-ROWS($AN$70:$AN$81)-ROWS($AR$70:$AR$81)-ROWS($AV$70:$AV$81)),IFERROR(INDEX($BD$70:$BD$81, ROWS($CO$4:CO83)-ROWS($AJ$70:$AJ$81)-ROWS($AN$70:$AN$81)-ROWS($AR$70:$AR$81)-ROWS($AV$70:$AV$81)-ROWS($AZ$70:$AZ$81)),IFERROR(INDEX($BH$70:$BH$81, ROWS($CO$4:CO83)-ROWS($AJ$70:$AJ$81)-ROWS($AN$70:$AN$81)-ROWS($AR$70:$AR$81)-ROWS($AV$70:$AV$81)-ROWS($AZ$70:$AZ$81)-ROWS($BD$70:$BD$81)), "")))))))</f>
        <v>0</v>
      </c>
      <c r="CP85" s="316" t="str">
        <f t="shared" ca="1" si="198"/>
        <v/>
      </c>
      <c r="CQ85" s="316" t="str">
        <f>IF(OR(CR85="",CR85=0),"",MAX(CQ$5:CQ84)+1)</f>
        <v/>
      </c>
      <c r="CR85" s="316">
        <f>IFERROR(INDEX($AK$70:$AK$81, ROWS($CR$4:CR83)), IFERROR(INDEX($AO$70:$AO$81, ROWS($CR$4:CR83)-ROWS($AK$70:$AK$81)), IFERROR(INDEX($AS$70:$AS$81, ROWS($CR$4:CR83)-ROWS($AK$70:$AK$81)-ROWS($AO$70:$AO$81)),IFERROR(INDEX($AW$70:$AW$81, ROWS($CR$4:CR83)-ROWS($AK$70:$AK$81)-ROWS($AO$70:$AO$81)-ROWS($AS$70:$AS$81)),IFERROR(INDEX($BA$70:$BA$81, ROWS($CR$4:CR83)-ROWS($AK$70:$AK$81)-ROWS($AO$70:$AO$81)-ROWS($AS$70:$AS$81)-ROWS($AW$70:$AW$81)),IFERROR(INDEX($BE$70:$BE$81, ROWS($CR$4:CR83)-ROWS($AK$70:$AK$81)-ROWS($AO$70:$AO$81)-ROWS($AS$70:$AS$81)-ROWS($AW$70:$AW$81)-ROWS($BA$70:$BA$81)),IFERROR(INDEX($BI$70:$BI$81, ROWS($CR$4:CR83)-ROWS($AK$70:$AK$81)-ROWS($AO$70:$AO$81)-ROWS($AS$70:$AS$81)-ROWS($AW$70:$AW$81)-ROWS($BA$70:$BA$81)-ROWS($BE$70:$BE$81)), "")))))))</f>
        <v>0</v>
      </c>
      <c r="CS85" s="316" t="str">
        <f t="shared" ca="1" si="199"/>
        <v/>
      </c>
      <c r="CT85" s="413" t="str">
        <f t="shared" ca="1" si="200"/>
        <v/>
      </c>
      <c r="CU85" s="412" t="str">
        <f>IF(OR(CV85="",CV85=0),"",MAX(CU$5:CU84)+1)</f>
        <v/>
      </c>
      <c r="CV85" s="316" t="str">
        <f>IFERROR(INDEX($AJ$86:$AJ$97, ROWS($CV$4:CV83)), IFERROR(INDEX($AN$86:$AN$97, ROWS($CV$4:CV83)-ROWS($AJ$86:$AJ$97)), ""))</f>
        <v/>
      </c>
      <c r="CW85" s="316" t="str">
        <f t="shared" si="201"/>
        <v/>
      </c>
      <c r="CX85" s="316" t="str">
        <f>IF(OR(CY85="",CY85=0),"",MAX(CX$5:CX84)+1)</f>
        <v/>
      </c>
      <c r="CY85" s="316" t="str">
        <f>IFERROR(INDEX($AK$86:$AK$97, ROWS($CY$4:CY83)), IFERROR(INDEX($AO$86:$AO$97, ROWS($CY$4:CY83)-ROWS($AK$86:$AK$97)), ""))</f>
        <v/>
      </c>
      <c r="CZ85" s="316" t="str">
        <f t="shared" si="202"/>
        <v/>
      </c>
      <c r="DA85" s="413" t="str">
        <f t="shared" si="203"/>
        <v/>
      </c>
      <c r="DC85" s="437"/>
      <c r="DD85" s="1151" t="s">
        <v>504</v>
      </c>
      <c r="DE85" s="1152"/>
      <c r="DF85" s="430"/>
      <c r="DG85" s="1162" t="s">
        <v>23</v>
      </c>
      <c r="DH85" s="1152"/>
      <c r="DI85" s="1162" t="s">
        <v>504</v>
      </c>
      <c r="DJ85" s="1152"/>
      <c r="DK85" s="1162" t="s">
        <v>23</v>
      </c>
      <c r="DL85" s="1152"/>
      <c r="DM85" s="292"/>
      <c r="DN85" s="1163" t="s">
        <v>481</v>
      </c>
      <c r="DO85" s="1164"/>
      <c r="DP85" s="1164"/>
      <c r="DQ85" s="1165" t="s">
        <v>491</v>
      </c>
      <c r="DR85" s="1164"/>
      <c r="DS85" s="1166"/>
    </row>
    <row r="86" spans="28:123" x14ac:dyDescent="0.3">
      <c r="AB86" s="395" t="str">
        <f ca="1">IFERROR(MATCH($AB$59,OFFSET(Year!$BI$123:$BI$174,AB85,,1000),0)+AB85,"")</f>
        <v/>
      </c>
      <c r="AC86" s="404" t="str">
        <f ca="1">IFERROR(INDEX(Year!$BL$123:$BL$174,AB86),"")</f>
        <v/>
      </c>
      <c r="AD86" s="405" t="str">
        <f ca="1">IFERROR(INDEX(Year!$BJ$123:$BJ$174,AB86),"")</f>
        <v/>
      </c>
      <c r="AE86" s="406" t="str">
        <f ca="1">IFERROR(INDEX(Year!$BK$123:$BK$174,AB86),"")</f>
        <v/>
      </c>
      <c r="AF86" s="407" t="str">
        <f ca="1">IFERROR(INDEX(Year!$BI$123:$BI$174,AB86),"")</f>
        <v/>
      </c>
      <c r="AI86" s="304"/>
      <c r="AJ86" s="305"/>
      <c r="AK86" s="306"/>
      <c r="AL86" s="307"/>
      <c r="AM86" s="304"/>
      <c r="AN86" s="305"/>
      <c r="AO86" s="306"/>
      <c r="AP86" s="307"/>
      <c r="BL86" s="412" t="str">
        <f ca="1">IF(OR(BM86="",BM86=0),"",MAX(BL$5:BL85)+1)</f>
        <v/>
      </c>
      <c r="BM86" s="316" t="str">
        <f ca="1">IFERROR(INDEX($AJ$6:$AJ$17, ROWS(BM$4:$BM84)), IFERROR(INDEX($AN$6:$AN$17, ROWS(BM$4:$BM84)-ROWS($AJ$6:$AJ$17)), IFERROR(INDEX($AR$6:$AR$17, ROWS(BM$4:$BM84)-ROWS($AJ$6:$AJ$17)-ROWS($AN$6:$AN$17)),IFERROR(INDEX($AV$6:$AV$17, ROWS(BM$4:$BM84)-ROWS($AJ$6:$AJ$17)-ROWS($AN$6:$AN$17)-ROWS($AR$6:$AR$17)),IFERROR(INDEX($AZ$6:$AZ$17, ROWS(BM$4:$BM84)-ROWS($AJ$6:$AJ$17)-ROWS($AN$6:$AN$17)-ROWS($AR$6:$AR$17)-ROWS($AV$6:$AV$17)),IFERROR(INDEX($BD$6:$BD$17, ROWS(BM$4:$BM84)-ROWS($AJ$6:$AJ$17)-ROWS($AN$6:$AN$17)-ROWS($AR$6:$AR$17)-ROWS($AV$6:$AV$17)-ROWS($AZ$6:$AZ$17)),IFERROR(INDEX($BH$6:$BH$17, ROWS(BM$4:$BM84)-ROWS($AJ$6:$AJ$17)-ROWS($AN$6:$AN$17)-ROWS($AR$6:$AR$17)-ROWS($AV$6:$AV$17)-ROWS($AZ$6:$AZ$17)-ROWS($BD$6:$BD$17)), "")))))))</f>
        <v/>
      </c>
      <c r="BN86" s="316" t="str">
        <f t="shared" ca="1" si="186"/>
        <v/>
      </c>
      <c r="BO86" s="316" t="str">
        <f ca="1">IF(OR(BP86="",BP86=0),"",MAX(BO$5:BO85)+1)</f>
        <v/>
      </c>
      <c r="BP86" s="316" t="str">
        <f ca="1">IFERROR(INDEX($AK$6:$AK$17, ROWS($BP$4:BP84)), IFERROR(INDEX($AO$6:$AO$17, ROWS($BP$4:BP84)-ROWS($AK$6:$AK$17)), IFERROR(INDEX($AS$6:$AS$17, ROWS($BP$4:BP84)-ROWS($AK$6:$AK$17)-ROWS($AO$6:$AO$17)),IFERROR(INDEX($AW$6:$AW$17, ROWS($BP$4:BP84)-ROWS($AK$6:$AK$17)-ROWS($AO$6:$AO$17)-ROWS($AS$6:$AS$17)),IFERROR(INDEX($BA$6:$BA$17, ROWS($BP$4:BP84)-ROWS($AK$6:$AK$17)-ROWS($AO$6:$AO$17)-ROWS($AS$6:$AS$17)-ROWS($AW$6:$AW$17)),IFERROR(INDEX($BE$6:$BE$17, ROWS($BP$4:BP84)-ROWS($AK$6:$AK$17)-ROWS($AO$6:$AO$17)-ROWS($AS$6:$AS$17)-ROWS($AW$6:$AW$17)-ROWS($BA$6:$BA$17)),IFERROR(INDEX($BI$6:$BI$17, ROWS($BP$4:BP84)-ROWS($AK$6:$AK$17)-ROWS($AO$6:$AO$17)-ROWS($AS$6:$AS$17)-ROWS($AW$6:$AW$17)-ROWS($BA$6:$BA$17)-ROWS($BE$6:$BE$17)), "")))))))</f>
        <v/>
      </c>
      <c r="BQ86" s="316" t="str">
        <f t="shared" ca="1" si="187"/>
        <v/>
      </c>
      <c r="BR86" s="413" t="str">
        <f t="shared" ca="1" si="188"/>
        <v/>
      </c>
      <c r="BS86" s="412" t="str">
        <f ca="1">IF(OR(BT86="",BT86=0),"",MAX(BS$5:BS85)+1)</f>
        <v/>
      </c>
      <c r="BT86" s="316" t="str">
        <f ca="1">IFERROR(INDEX($AJ$22:$AJ$33, ROWS($BT$4:BT84)), IFERROR(INDEX($AN$22:$AN$33, ROWS($BT$4:BT84)-ROWS($AJ$22:$AJ$33)), IFERROR(INDEX($AR$22:$AR$33, ROWS($BT$4:BT84)-ROWS($AJ$22:$AJ$33)-ROWS($AN$22:$AN$33)),IFERROR(INDEX($AV$22:$AV$33, ROWS($BT$4:BT84)-ROWS($AJ$22:$AJ$33)-ROWS($AN$22:$AN$33)-ROWS($AR$22:$AR$33)),IFERROR(INDEX($AZ$22:$AZ$33, ROWS($BT$4:BT84)-ROWS($AJ$22:$AJ$33)-ROWS($AN$22:$AN$33)-ROWS($AR$22:$AR$33)-ROWS($AV$22:$AV$33)),IFERROR(INDEX($BD$22:$BD$33, ROWS($BT$4:BT84)-ROWS($AJ$22:$AJ$33)-ROWS($AN$22:$AN$33)-ROWS($AR$22:$AR$33)-ROWS($AV$22:$AV$33)-ROWS($AZ$22:$AZ$33)),IFERROR(INDEX($BH$22:$BH$33, ROWS($BT$4:BT84)-ROWS($AJ$22:$AJ$33)-ROWS($AN$22:$AN$33)-ROWS($AR$22:$AR$33)-ROWS($AV$22:$AV$33)-ROWS($AZ$22:$AZ$33)-ROWS($BD$22:$BD$33)), "")))))))</f>
        <v/>
      </c>
      <c r="BU86" s="316" t="str">
        <f t="shared" ca="1" si="189"/>
        <v/>
      </c>
      <c r="BV86" s="316" t="str">
        <f ca="1">IF(OR(BW86="",BW86=0),"",MAX(BV$5:BV85)+1)</f>
        <v/>
      </c>
      <c r="BW86" s="316" t="str">
        <f ca="1">IFERROR(INDEX($AK$22:$AK$33, ROWS($BW$4:BW84)), IFERROR(INDEX($AO$22:$AO$33, ROWS($BW$4:BW84)-ROWS($AK$22:$AK$33)), IFERROR(INDEX($AS$22:$AS$33, ROWS($BW$4:BW84)-ROWS($AK$22:$AK$33)-ROWS($AO$22:$AO$33)),IFERROR(INDEX($AW$22:$AW$33, ROWS($BW$4:BW84)-ROWS($AK$22:$AK$33)-ROWS($AO$22:$AO$33)-ROWS($AS$22:$AS$33)),IFERROR(INDEX($BA$22:$BA$33, ROWS($BW$4:BW84)-ROWS($AK$22:$AK$33)-ROWS($AO$22:$AO$33)-ROWS($AS$22:$AS$33)-ROWS($AW$22:$AW$33)),IFERROR(INDEX($BE$22:$BE$33, ROWS($BW$4:BW84)-ROWS($AK$22:$AK$33)-ROWS($AO$22:$AO$33)-ROWS($AS$22:$AS$33)-ROWS($AW$22:$AW$33)-ROWS($BA$22:$BA$33)),IFERROR(INDEX($BI$22:$BI$33, ROWS($BW$4:BW84)-ROWS($AK$22:$AK$33)-ROWS($AO$22:$AO$33)-ROWS($AS$22:$AS$33)-ROWS($AW$22:$AW$33)-ROWS($BA$22:$BA$33)-ROWS($BE$22:$BE$33)), "")))))))</f>
        <v/>
      </c>
      <c r="BX86" s="316" t="str">
        <f t="shared" ca="1" si="190"/>
        <v/>
      </c>
      <c r="BY86" s="413" t="str">
        <f t="shared" ca="1" si="191"/>
        <v/>
      </c>
      <c r="BZ86" s="412" t="str">
        <f ca="1">IF(OR(CA86="",CA86=0),"",MAX(BZ$5:BZ85)+1)</f>
        <v/>
      </c>
      <c r="CA86" s="316" t="str">
        <f ca="1">IFERROR(INDEX($AJ$38:$AJ$49, ROWS($CA$4:CA84)), IFERROR(INDEX($AN$38:$AN$49, ROWS($CA$4:CA84)-ROWS($AJ$38:$AJ$49)), IFERROR(INDEX($AR$38:$AR$49, ROWS($CA$4:CA84)-ROWS($AJ$38:$AJ$49)-ROWS($AN$38:$AN$49)),IFERROR(INDEX($AV$38:$AV$49, ROWS($CA$4:CA84)-ROWS($AJ$38:$AJ$49)-ROWS($AN$38:$AN$49)-ROWS($AR$38:$AR$49)),IFERROR(INDEX($AZ$38:$AZ$49, ROWS($CA$4:CA84)-ROWS($AJ$38:$AJ$49)-ROWS($AN$38:$AN$49)-ROWS($AR$38:$AR$49)-ROWS($AV$38:$AV$49)),IFERROR(INDEX($BD$38:$BD$49, ROWS($CA$4:CA84)-ROWS($AJ$38:$AJ$49)-ROWS($AN$38:$AN$49)-ROWS($AR$38:$AR$49)-ROWS($AV$38:$AV$49)-ROWS($AZ$38:$AZ$49)),IFERROR(INDEX($BH$38:$BH$49, ROWS($CA$4:CA84)-ROWS($AJ$38:$AJ$49)-ROWS($AN$38:$AN$49)-ROWS($AR$38:$AR$49)-ROWS($AV$38:$AV$49)-ROWS($AZ$38:$AZ$49)-ROWS($BD$38:$BD$49)), "")))))))</f>
        <v/>
      </c>
      <c r="CB86" s="316" t="str">
        <f t="shared" ca="1" si="192"/>
        <v/>
      </c>
      <c r="CC86" s="316" t="str">
        <f ca="1">IF(OR(CD86="",CD86=0),"",MAX(CC$5:CC85)+1)</f>
        <v/>
      </c>
      <c r="CD86" s="316" t="str">
        <f ca="1">IFERROR(INDEX($AK$38:$AK$49, ROWS($CD$4:CD84)), IFERROR(INDEX($AO$38:$AO$49, ROWS($CD$4:CD84)-ROWS($AK$38:$AK$49)), IFERROR(INDEX($AS$38:$AS$49, ROWS($CD$4:CD84)-ROWS($AK$38:$AK$49)-ROWS($AO$38:$AO$49)),IFERROR(INDEX($AW$38:$AW$49, ROWS($CD$4:CD84)-ROWS($AK$38:$AK$49)-ROWS($AO$38:$AO$49)-ROWS($AS$38:$AS$49)),IFERROR(INDEX($BA$38:$BA$49, ROWS($CD$4:CD84)-ROWS($AK$38:$AK$49)-ROWS($AO$38:$AO$49)-ROWS($AS$38:$AS$49)-ROWS($AW$38:$AW$49)),IFERROR(INDEX($BE$38:$BE$49, ROWS($CD$4:CD84)-ROWS($AK$38:$AK$49)-ROWS($AO$38:$AO$49)-ROWS($AS$38:$AS$49)-ROWS($AW$38:$AW$49)-ROWS($BA$38:$BA$49)),IFERROR(INDEX($BI$38:$BI$49, ROWS($CD$4:CD84)-ROWS($AK$38:$AK$49)-ROWS($AO$38:$AO$49)-ROWS($AS$38:$AS$49)-ROWS($AW$38:$AW$49)-ROWS($BA$38:$BA$49)-ROWS($BE$38:$BE$49)), "")))))))</f>
        <v/>
      </c>
      <c r="CE86" s="316" t="str">
        <f t="shared" ca="1" si="193"/>
        <v/>
      </c>
      <c r="CF86" s="413" t="str">
        <f t="shared" ca="1" si="194"/>
        <v/>
      </c>
      <c r="CG86" s="412" t="str">
        <f ca="1">IF(OR(CH86="",CH86=0),"",MAX(CG$5:CG85)+1)</f>
        <v/>
      </c>
      <c r="CH86" s="316" t="str">
        <f ca="1">IFERROR(INDEX($AJ$54:$AJ$65, ROWS($CH$4:CH84)), IFERROR(INDEX($AN$54:$AN$65, ROWS($CH$4:CH84)-ROWS($AJ$54:$AJ$65)), IFERROR(INDEX($AR$54:$AR$65, ROWS($CH$4:CH84)-ROWS($AJ$54:$AJ$65)-ROWS($AN$54:$AN$65)),IFERROR(INDEX($AV$54:$AV$65, ROWS($CH$4:CH84)-ROWS($AJ$54:$AJ$65)-ROWS($AN$54:$AN$65)-ROWS($AR$54:$AR$65)),IFERROR(INDEX($AZ$54:$AZ$65, ROWS($CH$4:CH84)-ROWS($AJ$54:$AJ$65)-ROWS($AN$54:$AN$65)-ROWS($AR$54:$AR$65)-ROWS($AV$54:$AV$65)),IFERROR(INDEX($BD$54:$BD$65, ROWS($CH$4:CH84)-ROWS($AJ$54:$AJ$65)-ROWS($AN$54:$AN$65)-ROWS($AR$54:$AR$65)-ROWS($AV$54:$AV$65)-ROWS($AZ$54:$AZ$65)),IFERROR(INDEX($BH$54:$BH$65, ROWS($CH$4:CH84)-ROWS($AJ$54:$AJ$65)-ROWS($AN$54:$AN$65)-ROWS($AR$54:$AR$65)-ROWS($AV$54:$AV$65)-ROWS($AZ$54:$AZ$65)-ROWS($BD$54:$BD$65)), "")))))))</f>
        <v/>
      </c>
      <c r="CI86" s="316" t="str">
        <f t="shared" ca="1" si="195"/>
        <v/>
      </c>
      <c r="CJ86" s="316" t="str">
        <f ca="1">IF(OR(CK86="",CK86=0),"",MAX(CJ$5:CJ85)+1)</f>
        <v/>
      </c>
      <c r="CK86" s="316" t="str">
        <f ca="1">IFERROR(INDEX($AK$54:$AK$65, ROWS($CK$4:CK84)), IFERROR(INDEX($AO$54:$AO$65, ROWS($CK$4:CK84)-ROWS($AK$54:$AK$65)), IFERROR(INDEX($AS$54:$AS$65, ROWS($CK$4:CK84)-ROWS($AK$54:$AK$65)-ROWS($AO$54:$AO$65)),IFERROR(INDEX($AW$54:$AW$65, ROWS($CK$4:CK84)-ROWS($AK$54:$AK$65)-ROWS($AO$54:$AO$65)-ROWS($AS$54:$AS$65)),IFERROR(INDEX($BA$54:$BA$65, ROWS($CK$4:CK84)-ROWS($AK$54:$AK$65)-ROWS($AO$54:$AO$65)-ROWS($AS$54:$AS$65)-ROWS($AW$54:$AW$65)),IFERROR(INDEX($BE$54:$BE$65, ROWS($CK$4:CK84)-ROWS($AK$54:$AK$65)-ROWS($AO$54:$AO$65)-ROWS($AS$54:$AS$65)-ROWS($AW$54:$AW$65)-ROWS($BA$54:$BA$65)),IFERROR(INDEX($BI$54:$BI$65, ROWS($CK$4:CK84)-ROWS($AK$54:$AK$65)-ROWS($AO$54:$AO$65)-ROWS($AS$54:$AS$65)-ROWS($AW$54:$AW$65)-ROWS($BA$54:$BA$65)-ROWS($BE$54:$BE$65)), "")))))))</f>
        <v/>
      </c>
      <c r="CL86" s="316" t="str">
        <f t="shared" ca="1" si="196"/>
        <v/>
      </c>
      <c r="CM86" s="413" t="str">
        <f t="shared" ca="1" si="197"/>
        <v/>
      </c>
      <c r="CN86" s="412" t="str">
        <f>IF(OR(CO86="",CO86=0),"",MAX(CN$5:CN85)+1)</f>
        <v/>
      </c>
      <c r="CO86" s="316">
        <f>IFERROR(INDEX($AJ$70:$AJ$81, ROWS($CO$4:CO84)), IFERROR(INDEX($AN$70:$AN$81, ROWS($CO$4:CO84)-ROWS($AJ$70:$AJ$81)), IFERROR(INDEX($AR$70:$AR$81, ROWS($CO$4:CO84)-ROWS($AJ$70:$AJ$81)-ROWS($AN$70:$AN$81)),IFERROR(INDEX($AV$70:$AV$81, ROWS($CO$4:CO84)-ROWS($AJ$70:$AJ$81)-ROWS($AN$70:$AN$81)-ROWS($AR$70:$AR$81)),IFERROR(INDEX($AZ$70:$AZ$81, ROWS($CO$4:CO84)-ROWS($AJ$70:$AJ$81)-ROWS($AN$70:$AN$81)-ROWS($AR$70:$AR$81)-ROWS($AV$70:$AV$81)),IFERROR(INDEX($BD$70:$BD$81, ROWS($CO$4:CO84)-ROWS($AJ$70:$AJ$81)-ROWS($AN$70:$AN$81)-ROWS($AR$70:$AR$81)-ROWS($AV$70:$AV$81)-ROWS($AZ$70:$AZ$81)),IFERROR(INDEX($BH$70:$BH$81, ROWS($CO$4:CO84)-ROWS($AJ$70:$AJ$81)-ROWS($AN$70:$AN$81)-ROWS($AR$70:$AR$81)-ROWS($AV$70:$AV$81)-ROWS($AZ$70:$AZ$81)-ROWS($BD$70:$BD$81)), "")))))))</f>
        <v>0</v>
      </c>
      <c r="CP86" s="316" t="str">
        <f t="shared" ca="1" si="198"/>
        <v/>
      </c>
      <c r="CQ86" s="316" t="str">
        <f>IF(OR(CR86="",CR86=0),"",MAX(CQ$5:CQ85)+1)</f>
        <v/>
      </c>
      <c r="CR86" s="316">
        <f>IFERROR(INDEX($AK$70:$AK$81, ROWS($CR$4:CR84)), IFERROR(INDEX($AO$70:$AO$81, ROWS($CR$4:CR84)-ROWS($AK$70:$AK$81)), IFERROR(INDEX($AS$70:$AS$81, ROWS($CR$4:CR84)-ROWS($AK$70:$AK$81)-ROWS($AO$70:$AO$81)),IFERROR(INDEX($AW$70:$AW$81, ROWS($CR$4:CR84)-ROWS($AK$70:$AK$81)-ROWS($AO$70:$AO$81)-ROWS($AS$70:$AS$81)),IFERROR(INDEX($BA$70:$BA$81, ROWS($CR$4:CR84)-ROWS($AK$70:$AK$81)-ROWS($AO$70:$AO$81)-ROWS($AS$70:$AS$81)-ROWS($AW$70:$AW$81)),IFERROR(INDEX($BE$70:$BE$81, ROWS($CR$4:CR84)-ROWS($AK$70:$AK$81)-ROWS($AO$70:$AO$81)-ROWS($AS$70:$AS$81)-ROWS($AW$70:$AW$81)-ROWS($BA$70:$BA$81)),IFERROR(INDEX($BI$70:$BI$81, ROWS($CR$4:CR84)-ROWS($AK$70:$AK$81)-ROWS($AO$70:$AO$81)-ROWS($AS$70:$AS$81)-ROWS($AW$70:$AW$81)-ROWS($BA$70:$BA$81)-ROWS($BE$70:$BE$81)), "")))))))</f>
        <v>0</v>
      </c>
      <c r="CS86" s="316" t="str">
        <f t="shared" ca="1" si="199"/>
        <v/>
      </c>
      <c r="CT86" s="413" t="str">
        <f t="shared" ca="1" si="200"/>
        <v/>
      </c>
      <c r="CU86" s="412" t="str">
        <f>IF(OR(CV86="",CV86=0),"",MAX(CU$5:CU85)+1)</f>
        <v/>
      </c>
      <c r="CV86" s="316" t="str">
        <f>IFERROR(INDEX($AJ$86:$AJ$97, ROWS($CV$4:CV84)), IFERROR(INDEX($AN$86:$AN$97, ROWS($CV$4:CV84)-ROWS($AJ$86:$AJ$97)), ""))</f>
        <v/>
      </c>
      <c r="CW86" s="316" t="str">
        <f t="shared" si="201"/>
        <v/>
      </c>
      <c r="CX86" s="316" t="str">
        <f>IF(OR(CY86="",CY86=0),"",MAX(CX$5:CX85)+1)</f>
        <v/>
      </c>
      <c r="CY86" s="316" t="str">
        <f>IFERROR(INDEX($AK$86:$AK$97, ROWS($CY$4:CY84)), IFERROR(INDEX($AO$86:$AO$97, ROWS($CY$4:CY84)-ROWS($AK$86:$AK$97)), ""))</f>
        <v/>
      </c>
      <c r="CZ86" s="316" t="str">
        <f t="shared" si="202"/>
        <v/>
      </c>
      <c r="DA86" s="413" t="str">
        <f t="shared" si="203"/>
        <v/>
      </c>
      <c r="DC86" s="438">
        <f ca="1">IF(OR(DD86="",DD86=0),"",MAX(DC$85:DC85)+1)</f>
        <v>1</v>
      </c>
      <c r="DD86" s="434" t="str">
        <f ca="1">IF(CP6="","",IF(NOT(CT6="Income"),CP6,""))</f>
        <v>Auto Insurance</v>
      </c>
      <c r="DE86" s="413">
        <f ca="1">IF(CS6="","",IF(NOT(CT6="Income"),CS6,""))</f>
        <v>180</v>
      </c>
      <c r="DF86" s="438" t="str">
        <f ca="1">IF(OR(DG86="",DG86=0),"",MAX(DF$85:DF85)+1)</f>
        <v/>
      </c>
      <c r="DG86" s="412" t="str">
        <f ca="1">IF(CP6="","",IF(CT6="Income",CP6,""))</f>
        <v/>
      </c>
      <c r="DH86" s="413" t="str">
        <f ca="1">IF(CP6="","",IF(CT6="Income",CS6,""))</f>
        <v/>
      </c>
      <c r="DI86" s="412" t="str">
        <f ca="1">IFERROR(INDEX($DD$86:$DD$103,MATCH(ROW()-ROW($DI$85),$DC$86:$DC$103,0)),"")</f>
        <v>Auto Insurance</v>
      </c>
      <c r="DJ86" s="413">
        <f ca="1">IFERROR(INDEX($DE$86:$DE$103,MATCH(ROW()-ROW($DI$85),$DC$86:$DC$103,0)),"")</f>
        <v>180</v>
      </c>
      <c r="DK86" s="412" t="str">
        <f ca="1">IFERROR(INDEX($DG$86:$DG$103,MATCH(ROW()-ROW($DK$85),$DF$86:$DF$103,0)),"")</f>
        <v>Paycheck 2</v>
      </c>
      <c r="DL86" s="413">
        <f ca="1">IFERROR(INDEX($DH$86:$DH$103,MATCH(ROW()-ROW($DK$85),$DF$86:$DF$103,0)),"")</f>
        <v>400</v>
      </c>
      <c r="DM86" s="292"/>
      <c r="DN86" s="425" t="str">
        <f ca="1">IF(DI86="","",CONCATENATE(DI86," - ",DJ86))</f>
        <v>Auto Insurance - 180</v>
      </c>
      <c r="DO86" s="295" t="str">
        <f ca="1">IF(DI87="","",CONCATENATE(DI87," - ",DJ87))</f>
        <v>Groceries - 125</v>
      </c>
      <c r="DP86" s="295" t="str">
        <f ca="1">IF(DI88="","",CONCATENATE(DI88," - ",DJ88))</f>
        <v>Boat Loan - 300</v>
      </c>
      <c r="DQ86" s="440" t="str">
        <f ca="1">IF(DK86="","",CONCATENATE(DK86," - ",DL86))</f>
        <v>Paycheck 2 - 400</v>
      </c>
      <c r="DR86" s="441" t="str">
        <f ca="1">IF(DK87="","",CONCATENATE(DK87," - ",DL87))</f>
        <v/>
      </c>
      <c r="DS86" s="442" t="str">
        <f ca="1">IF(DK88="","",CONCATENATE(DK88," - ",DL88))</f>
        <v/>
      </c>
    </row>
    <row r="87" spans="28:123" x14ac:dyDescent="0.3">
      <c r="AB87" s="395" t="str">
        <f ca="1">IFERROR(MATCH($AB$59,OFFSET(Year!$BI$123:$BI$174,AB86,,1000),0)+AB86,"")</f>
        <v/>
      </c>
      <c r="AC87" s="404" t="str">
        <f ca="1">IFERROR(INDEX(Year!$BL$123:$BL$174,AB87),"")</f>
        <v/>
      </c>
      <c r="AD87" s="405" t="str">
        <f ca="1">IFERROR(INDEX(Year!$BJ$123:$BJ$174,AB87),"")</f>
        <v/>
      </c>
      <c r="AE87" s="406" t="str">
        <f ca="1">IFERROR(INDEX(Year!$BK$123:$BK$174,AB87),"")</f>
        <v/>
      </c>
      <c r="AF87" s="407" t="str">
        <f ca="1">IFERROR(INDEX(Year!$BI$123:$BI$174,AB87),"")</f>
        <v/>
      </c>
      <c r="AI87" s="304"/>
      <c r="AJ87" s="305"/>
      <c r="AK87" s="306"/>
      <c r="AL87" s="307"/>
      <c r="AM87" s="304"/>
      <c r="AN87" s="305"/>
      <c r="AO87" s="306"/>
      <c r="AP87" s="307"/>
      <c r="BL87" s="412" t="str">
        <f ca="1">IF(OR(BM87="",BM87=0),"",MAX(BL$5:BL86)+1)</f>
        <v/>
      </c>
      <c r="BM87" s="316" t="str">
        <f ca="1">IFERROR(INDEX($AJ$6:$AJ$17, ROWS(BM$4:$BM85)), IFERROR(INDEX($AN$6:$AN$17, ROWS(BM$4:$BM85)-ROWS($AJ$6:$AJ$17)), IFERROR(INDEX($AR$6:$AR$17, ROWS(BM$4:$BM85)-ROWS($AJ$6:$AJ$17)-ROWS($AN$6:$AN$17)),IFERROR(INDEX($AV$6:$AV$17, ROWS(BM$4:$BM85)-ROWS($AJ$6:$AJ$17)-ROWS($AN$6:$AN$17)-ROWS($AR$6:$AR$17)),IFERROR(INDEX($AZ$6:$AZ$17, ROWS(BM$4:$BM85)-ROWS($AJ$6:$AJ$17)-ROWS($AN$6:$AN$17)-ROWS($AR$6:$AR$17)-ROWS($AV$6:$AV$17)),IFERROR(INDEX($BD$6:$BD$17, ROWS(BM$4:$BM85)-ROWS($AJ$6:$AJ$17)-ROWS($AN$6:$AN$17)-ROWS($AR$6:$AR$17)-ROWS($AV$6:$AV$17)-ROWS($AZ$6:$AZ$17)),IFERROR(INDEX($BH$6:$BH$17, ROWS(BM$4:$BM85)-ROWS($AJ$6:$AJ$17)-ROWS($AN$6:$AN$17)-ROWS($AR$6:$AR$17)-ROWS($AV$6:$AV$17)-ROWS($AZ$6:$AZ$17)-ROWS($BD$6:$BD$17)), "")))))))</f>
        <v/>
      </c>
      <c r="BN87" s="316" t="str">
        <f t="shared" ca="1" si="186"/>
        <v/>
      </c>
      <c r="BO87" s="316" t="str">
        <f ca="1">IF(OR(BP87="",BP87=0),"",MAX(BO$5:BO86)+1)</f>
        <v/>
      </c>
      <c r="BP87" s="316" t="str">
        <f ca="1">IFERROR(INDEX($AK$6:$AK$17, ROWS($BP$4:BP85)), IFERROR(INDEX($AO$6:$AO$17, ROWS($BP$4:BP85)-ROWS($AK$6:$AK$17)), IFERROR(INDEX($AS$6:$AS$17, ROWS($BP$4:BP85)-ROWS($AK$6:$AK$17)-ROWS($AO$6:$AO$17)),IFERROR(INDEX($AW$6:$AW$17, ROWS($BP$4:BP85)-ROWS($AK$6:$AK$17)-ROWS($AO$6:$AO$17)-ROWS($AS$6:$AS$17)),IFERROR(INDEX($BA$6:$BA$17, ROWS($BP$4:BP85)-ROWS($AK$6:$AK$17)-ROWS($AO$6:$AO$17)-ROWS($AS$6:$AS$17)-ROWS($AW$6:$AW$17)),IFERROR(INDEX($BE$6:$BE$17, ROWS($BP$4:BP85)-ROWS($AK$6:$AK$17)-ROWS($AO$6:$AO$17)-ROWS($AS$6:$AS$17)-ROWS($AW$6:$AW$17)-ROWS($BA$6:$BA$17)),IFERROR(INDEX($BI$6:$BI$17, ROWS($BP$4:BP85)-ROWS($AK$6:$AK$17)-ROWS($AO$6:$AO$17)-ROWS($AS$6:$AS$17)-ROWS($AW$6:$AW$17)-ROWS($BA$6:$BA$17)-ROWS($BE$6:$BE$17)), "")))))))</f>
        <v/>
      </c>
      <c r="BQ87" s="316" t="str">
        <f t="shared" ca="1" si="187"/>
        <v/>
      </c>
      <c r="BR87" s="413" t="str">
        <f t="shared" ca="1" si="188"/>
        <v/>
      </c>
      <c r="BS87" s="412" t="str">
        <f ca="1">IF(OR(BT87="",BT87=0),"",MAX(BS$5:BS86)+1)</f>
        <v/>
      </c>
      <c r="BT87" s="316" t="str">
        <f ca="1">IFERROR(INDEX($AJ$22:$AJ$33, ROWS($BT$4:BT85)), IFERROR(INDEX($AN$22:$AN$33, ROWS($BT$4:BT85)-ROWS($AJ$22:$AJ$33)), IFERROR(INDEX($AR$22:$AR$33, ROWS($BT$4:BT85)-ROWS($AJ$22:$AJ$33)-ROWS($AN$22:$AN$33)),IFERROR(INDEX($AV$22:$AV$33, ROWS($BT$4:BT85)-ROWS($AJ$22:$AJ$33)-ROWS($AN$22:$AN$33)-ROWS($AR$22:$AR$33)),IFERROR(INDEX($AZ$22:$AZ$33, ROWS($BT$4:BT85)-ROWS($AJ$22:$AJ$33)-ROWS($AN$22:$AN$33)-ROWS($AR$22:$AR$33)-ROWS($AV$22:$AV$33)),IFERROR(INDEX($BD$22:$BD$33, ROWS($BT$4:BT85)-ROWS($AJ$22:$AJ$33)-ROWS($AN$22:$AN$33)-ROWS($AR$22:$AR$33)-ROWS($AV$22:$AV$33)-ROWS($AZ$22:$AZ$33)),IFERROR(INDEX($BH$22:$BH$33, ROWS($BT$4:BT85)-ROWS($AJ$22:$AJ$33)-ROWS($AN$22:$AN$33)-ROWS($AR$22:$AR$33)-ROWS($AV$22:$AV$33)-ROWS($AZ$22:$AZ$33)-ROWS($BD$22:$BD$33)), "")))))))</f>
        <v/>
      </c>
      <c r="BU87" s="316" t="str">
        <f t="shared" ca="1" si="189"/>
        <v/>
      </c>
      <c r="BV87" s="316" t="str">
        <f ca="1">IF(OR(BW87="",BW87=0),"",MAX(BV$5:BV86)+1)</f>
        <v/>
      </c>
      <c r="BW87" s="316" t="str">
        <f ca="1">IFERROR(INDEX($AK$22:$AK$33, ROWS($BW$4:BW85)), IFERROR(INDEX($AO$22:$AO$33, ROWS($BW$4:BW85)-ROWS($AK$22:$AK$33)), IFERROR(INDEX($AS$22:$AS$33, ROWS($BW$4:BW85)-ROWS($AK$22:$AK$33)-ROWS($AO$22:$AO$33)),IFERROR(INDEX($AW$22:$AW$33, ROWS($BW$4:BW85)-ROWS($AK$22:$AK$33)-ROWS($AO$22:$AO$33)-ROWS($AS$22:$AS$33)),IFERROR(INDEX($BA$22:$BA$33, ROWS($BW$4:BW85)-ROWS($AK$22:$AK$33)-ROWS($AO$22:$AO$33)-ROWS($AS$22:$AS$33)-ROWS($AW$22:$AW$33)),IFERROR(INDEX($BE$22:$BE$33, ROWS($BW$4:BW85)-ROWS($AK$22:$AK$33)-ROWS($AO$22:$AO$33)-ROWS($AS$22:$AS$33)-ROWS($AW$22:$AW$33)-ROWS($BA$22:$BA$33)),IFERROR(INDEX($BI$22:$BI$33, ROWS($BW$4:BW85)-ROWS($AK$22:$AK$33)-ROWS($AO$22:$AO$33)-ROWS($AS$22:$AS$33)-ROWS($AW$22:$AW$33)-ROWS($BA$22:$BA$33)-ROWS($BE$22:$BE$33)), "")))))))</f>
        <v/>
      </c>
      <c r="BX87" s="316" t="str">
        <f t="shared" ca="1" si="190"/>
        <v/>
      </c>
      <c r="BY87" s="413" t="str">
        <f t="shared" ca="1" si="191"/>
        <v/>
      </c>
      <c r="BZ87" s="412" t="str">
        <f ca="1">IF(OR(CA87="",CA87=0),"",MAX(BZ$5:BZ86)+1)</f>
        <v/>
      </c>
      <c r="CA87" s="316" t="str">
        <f ca="1">IFERROR(INDEX($AJ$38:$AJ$49, ROWS($CA$4:CA85)), IFERROR(INDEX($AN$38:$AN$49, ROWS($CA$4:CA85)-ROWS($AJ$38:$AJ$49)), IFERROR(INDEX($AR$38:$AR$49, ROWS($CA$4:CA85)-ROWS($AJ$38:$AJ$49)-ROWS($AN$38:$AN$49)),IFERROR(INDEX($AV$38:$AV$49, ROWS($CA$4:CA85)-ROWS($AJ$38:$AJ$49)-ROWS($AN$38:$AN$49)-ROWS($AR$38:$AR$49)),IFERROR(INDEX($AZ$38:$AZ$49, ROWS($CA$4:CA85)-ROWS($AJ$38:$AJ$49)-ROWS($AN$38:$AN$49)-ROWS($AR$38:$AR$49)-ROWS($AV$38:$AV$49)),IFERROR(INDEX($BD$38:$BD$49, ROWS($CA$4:CA85)-ROWS($AJ$38:$AJ$49)-ROWS($AN$38:$AN$49)-ROWS($AR$38:$AR$49)-ROWS($AV$38:$AV$49)-ROWS($AZ$38:$AZ$49)),IFERROR(INDEX($BH$38:$BH$49, ROWS($CA$4:CA85)-ROWS($AJ$38:$AJ$49)-ROWS($AN$38:$AN$49)-ROWS($AR$38:$AR$49)-ROWS($AV$38:$AV$49)-ROWS($AZ$38:$AZ$49)-ROWS($BD$38:$BD$49)), "")))))))</f>
        <v/>
      </c>
      <c r="CB87" s="316" t="str">
        <f t="shared" ca="1" si="192"/>
        <v/>
      </c>
      <c r="CC87" s="316" t="str">
        <f ca="1">IF(OR(CD87="",CD87=0),"",MAX(CC$5:CC86)+1)</f>
        <v/>
      </c>
      <c r="CD87" s="316" t="str">
        <f ca="1">IFERROR(INDEX($AK$38:$AK$49, ROWS($CD$4:CD85)), IFERROR(INDEX($AO$38:$AO$49, ROWS($CD$4:CD85)-ROWS($AK$38:$AK$49)), IFERROR(INDEX($AS$38:$AS$49, ROWS($CD$4:CD85)-ROWS($AK$38:$AK$49)-ROWS($AO$38:$AO$49)),IFERROR(INDEX($AW$38:$AW$49, ROWS($CD$4:CD85)-ROWS($AK$38:$AK$49)-ROWS($AO$38:$AO$49)-ROWS($AS$38:$AS$49)),IFERROR(INDEX($BA$38:$BA$49, ROWS($CD$4:CD85)-ROWS($AK$38:$AK$49)-ROWS($AO$38:$AO$49)-ROWS($AS$38:$AS$49)-ROWS($AW$38:$AW$49)),IFERROR(INDEX($BE$38:$BE$49, ROWS($CD$4:CD85)-ROWS($AK$38:$AK$49)-ROWS($AO$38:$AO$49)-ROWS($AS$38:$AS$49)-ROWS($AW$38:$AW$49)-ROWS($BA$38:$BA$49)),IFERROR(INDEX($BI$38:$BI$49, ROWS($CD$4:CD85)-ROWS($AK$38:$AK$49)-ROWS($AO$38:$AO$49)-ROWS($AS$38:$AS$49)-ROWS($AW$38:$AW$49)-ROWS($BA$38:$BA$49)-ROWS($BE$38:$BE$49)), "")))))))</f>
        <v/>
      </c>
      <c r="CE87" s="316" t="str">
        <f t="shared" ca="1" si="193"/>
        <v/>
      </c>
      <c r="CF87" s="413" t="str">
        <f t="shared" ca="1" si="194"/>
        <v/>
      </c>
      <c r="CG87" s="412" t="str">
        <f ca="1">IF(OR(CH87="",CH87=0),"",MAX(CG$5:CG86)+1)</f>
        <v/>
      </c>
      <c r="CH87" s="316" t="str">
        <f ca="1">IFERROR(INDEX($AJ$54:$AJ$65, ROWS($CH$4:CH85)), IFERROR(INDEX($AN$54:$AN$65, ROWS($CH$4:CH85)-ROWS($AJ$54:$AJ$65)), IFERROR(INDEX($AR$54:$AR$65, ROWS($CH$4:CH85)-ROWS($AJ$54:$AJ$65)-ROWS($AN$54:$AN$65)),IFERROR(INDEX($AV$54:$AV$65, ROWS($CH$4:CH85)-ROWS($AJ$54:$AJ$65)-ROWS($AN$54:$AN$65)-ROWS($AR$54:$AR$65)),IFERROR(INDEX($AZ$54:$AZ$65, ROWS($CH$4:CH85)-ROWS($AJ$54:$AJ$65)-ROWS($AN$54:$AN$65)-ROWS($AR$54:$AR$65)-ROWS($AV$54:$AV$65)),IFERROR(INDEX($BD$54:$BD$65, ROWS($CH$4:CH85)-ROWS($AJ$54:$AJ$65)-ROWS($AN$54:$AN$65)-ROWS($AR$54:$AR$65)-ROWS($AV$54:$AV$65)-ROWS($AZ$54:$AZ$65)),IFERROR(INDEX($BH$54:$BH$65, ROWS($CH$4:CH85)-ROWS($AJ$54:$AJ$65)-ROWS($AN$54:$AN$65)-ROWS($AR$54:$AR$65)-ROWS($AV$54:$AV$65)-ROWS($AZ$54:$AZ$65)-ROWS($BD$54:$BD$65)), "")))))))</f>
        <v/>
      </c>
      <c r="CI87" s="316" t="str">
        <f t="shared" ca="1" si="195"/>
        <v/>
      </c>
      <c r="CJ87" s="316" t="str">
        <f ca="1">IF(OR(CK87="",CK87=0),"",MAX(CJ$5:CJ86)+1)</f>
        <v/>
      </c>
      <c r="CK87" s="316" t="str">
        <f ca="1">IFERROR(INDEX($AK$54:$AK$65, ROWS($CK$4:CK85)), IFERROR(INDEX($AO$54:$AO$65, ROWS($CK$4:CK85)-ROWS($AK$54:$AK$65)), IFERROR(INDEX($AS$54:$AS$65, ROWS($CK$4:CK85)-ROWS($AK$54:$AK$65)-ROWS($AO$54:$AO$65)),IFERROR(INDEX($AW$54:$AW$65, ROWS($CK$4:CK85)-ROWS($AK$54:$AK$65)-ROWS($AO$54:$AO$65)-ROWS($AS$54:$AS$65)),IFERROR(INDEX($BA$54:$BA$65, ROWS($CK$4:CK85)-ROWS($AK$54:$AK$65)-ROWS($AO$54:$AO$65)-ROWS($AS$54:$AS$65)-ROWS($AW$54:$AW$65)),IFERROR(INDEX($BE$54:$BE$65, ROWS($CK$4:CK85)-ROWS($AK$54:$AK$65)-ROWS($AO$54:$AO$65)-ROWS($AS$54:$AS$65)-ROWS($AW$54:$AW$65)-ROWS($BA$54:$BA$65)),IFERROR(INDEX($BI$54:$BI$65, ROWS($CK$4:CK85)-ROWS($AK$54:$AK$65)-ROWS($AO$54:$AO$65)-ROWS($AS$54:$AS$65)-ROWS($AW$54:$AW$65)-ROWS($BA$54:$BA$65)-ROWS($BE$54:$BE$65)), "")))))))</f>
        <v/>
      </c>
      <c r="CL87" s="316" t="str">
        <f t="shared" ca="1" si="196"/>
        <v/>
      </c>
      <c r="CM87" s="413" t="str">
        <f t="shared" ca="1" si="197"/>
        <v/>
      </c>
      <c r="CN87" s="412" t="str">
        <f>IF(OR(CO87="",CO87=0),"",MAX(CN$5:CN86)+1)</f>
        <v/>
      </c>
      <c r="CO87" s="316">
        <f>IFERROR(INDEX($AJ$70:$AJ$81, ROWS($CO$4:CO85)), IFERROR(INDEX($AN$70:$AN$81, ROWS($CO$4:CO85)-ROWS($AJ$70:$AJ$81)), IFERROR(INDEX($AR$70:$AR$81, ROWS($CO$4:CO85)-ROWS($AJ$70:$AJ$81)-ROWS($AN$70:$AN$81)),IFERROR(INDEX($AV$70:$AV$81, ROWS($CO$4:CO85)-ROWS($AJ$70:$AJ$81)-ROWS($AN$70:$AN$81)-ROWS($AR$70:$AR$81)),IFERROR(INDEX($AZ$70:$AZ$81, ROWS($CO$4:CO85)-ROWS($AJ$70:$AJ$81)-ROWS($AN$70:$AN$81)-ROWS($AR$70:$AR$81)-ROWS($AV$70:$AV$81)),IFERROR(INDEX($BD$70:$BD$81, ROWS($CO$4:CO85)-ROWS($AJ$70:$AJ$81)-ROWS($AN$70:$AN$81)-ROWS($AR$70:$AR$81)-ROWS($AV$70:$AV$81)-ROWS($AZ$70:$AZ$81)),IFERROR(INDEX($BH$70:$BH$81, ROWS($CO$4:CO85)-ROWS($AJ$70:$AJ$81)-ROWS($AN$70:$AN$81)-ROWS($AR$70:$AR$81)-ROWS($AV$70:$AV$81)-ROWS($AZ$70:$AZ$81)-ROWS($BD$70:$BD$81)), "")))))))</f>
        <v>0</v>
      </c>
      <c r="CP87" s="316" t="str">
        <f t="shared" ca="1" si="198"/>
        <v/>
      </c>
      <c r="CQ87" s="316" t="str">
        <f>IF(OR(CR87="",CR87=0),"",MAX(CQ$5:CQ86)+1)</f>
        <v/>
      </c>
      <c r="CR87" s="316">
        <f>IFERROR(INDEX($AK$70:$AK$81, ROWS($CR$4:CR85)), IFERROR(INDEX($AO$70:$AO$81, ROWS($CR$4:CR85)-ROWS($AK$70:$AK$81)), IFERROR(INDEX($AS$70:$AS$81, ROWS($CR$4:CR85)-ROWS($AK$70:$AK$81)-ROWS($AO$70:$AO$81)),IFERROR(INDEX($AW$70:$AW$81, ROWS($CR$4:CR85)-ROWS($AK$70:$AK$81)-ROWS($AO$70:$AO$81)-ROWS($AS$70:$AS$81)),IFERROR(INDEX($BA$70:$BA$81, ROWS($CR$4:CR85)-ROWS($AK$70:$AK$81)-ROWS($AO$70:$AO$81)-ROWS($AS$70:$AS$81)-ROWS($AW$70:$AW$81)),IFERROR(INDEX($BE$70:$BE$81, ROWS($CR$4:CR85)-ROWS($AK$70:$AK$81)-ROWS($AO$70:$AO$81)-ROWS($AS$70:$AS$81)-ROWS($AW$70:$AW$81)-ROWS($BA$70:$BA$81)),IFERROR(INDEX($BI$70:$BI$81, ROWS($CR$4:CR85)-ROWS($AK$70:$AK$81)-ROWS($AO$70:$AO$81)-ROWS($AS$70:$AS$81)-ROWS($AW$70:$AW$81)-ROWS($BA$70:$BA$81)-ROWS($BE$70:$BE$81)), "")))))))</f>
        <v>0</v>
      </c>
      <c r="CS87" s="316" t="str">
        <f t="shared" ca="1" si="199"/>
        <v/>
      </c>
      <c r="CT87" s="413" t="str">
        <f t="shared" ca="1" si="200"/>
        <v/>
      </c>
      <c r="CU87" s="412" t="str">
        <f>IF(OR(CV87="",CV87=0),"",MAX(CU$5:CU86)+1)</f>
        <v/>
      </c>
      <c r="CV87" s="316" t="str">
        <f>IFERROR(INDEX($AJ$86:$AJ$97, ROWS($CV$4:CV85)), IFERROR(INDEX($AN$86:$AN$97, ROWS($CV$4:CV85)-ROWS($AJ$86:$AJ$97)), ""))</f>
        <v/>
      </c>
      <c r="CW87" s="316" t="str">
        <f t="shared" si="201"/>
        <v/>
      </c>
      <c r="CX87" s="316" t="str">
        <f>IF(OR(CY87="",CY87=0),"",MAX(CX$5:CX86)+1)</f>
        <v/>
      </c>
      <c r="CY87" s="316" t="str">
        <f>IFERROR(INDEX($AK$86:$AK$97, ROWS($CY$4:CY85)), IFERROR(INDEX($AO$86:$AO$97, ROWS($CY$4:CY85)-ROWS($AK$86:$AK$97)), ""))</f>
        <v/>
      </c>
      <c r="CZ87" s="316" t="str">
        <f t="shared" si="202"/>
        <v/>
      </c>
      <c r="DA87" s="413" t="str">
        <f t="shared" si="203"/>
        <v/>
      </c>
      <c r="DC87" s="438">
        <f ca="1">IF(OR(DD87="",DD87=0),"",MAX(DC$85:DC86)+1)</f>
        <v>2</v>
      </c>
      <c r="DD87" s="434" t="str">
        <f t="shared" ref="DD87:DD103" ca="1" si="204">IF(CP7="","",IF(NOT(CT7="Income"),CP7,""))</f>
        <v>Groceries</v>
      </c>
      <c r="DE87" s="413">
        <f t="shared" ref="DE87:DE103" ca="1" si="205">IF(CS7="","",IF(NOT(CT7="Income"),CS7,""))</f>
        <v>125</v>
      </c>
      <c r="DF87" s="431" t="str">
        <f ca="1">IF(OR(DG87="",DG87=0),"",MAX(DF$85:DF86)+1)</f>
        <v/>
      </c>
      <c r="DG87" s="412" t="str">
        <f t="shared" ref="DG87:DG103" ca="1" si="206">IF(CP7="","",IF(CT7="Income",CP7,""))</f>
        <v/>
      </c>
      <c r="DH87" s="413" t="str">
        <f t="shared" ref="DH87:DH103" ca="1" si="207">IF(CP7="","",IF(CT7="Income",CS7,""))</f>
        <v/>
      </c>
      <c r="DI87" s="412" t="str">
        <f t="shared" ref="DI87:DI103" ca="1" si="208">IFERROR(INDEX($DD$86:$DD$103,MATCH(ROW()-ROW($DI$85),$DC$86:$DC$103,0)),"")</f>
        <v>Groceries</v>
      </c>
      <c r="DJ87" s="413">
        <f t="shared" ref="DJ87:DJ103" ca="1" si="209">IFERROR(INDEX($DE$86:$DE$103,MATCH(ROW()-ROW($DI$85),$DC$86:$DC$103,0)),"")</f>
        <v>125</v>
      </c>
      <c r="DK87" s="412" t="str">
        <f t="shared" ref="DK87:DK103" ca="1" si="210">IFERROR(INDEX($DG$86:$DG$103,MATCH(ROW()-ROW($DK$85),$DF$86:$DF$103,0)),"")</f>
        <v/>
      </c>
      <c r="DL87" s="413" t="str">
        <f t="shared" ref="DL87:DL103" ca="1" si="211">IFERROR(INDEX($DH$86:$DH$103,MATCH(ROW()-ROW($DK$85),$DF$86:$DF$103,0)),"")</f>
        <v/>
      </c>
      <c r="DM87" s="292"/>
      <c r="DN87" s="425" t="str">
        <f ca="1">IF(DI89="","",CONCATENATE(DI89," - ",DJ89))</f>
        <v>Lawn Service - 50</v>
      </c>
      <c r="DO87" s="295" t="str">
        <f ca="1">IF(DI90="","",CONCATENATE(DI90," - ",DJ90))</f>
        <v/>
      </c>
      <c r="DP87" s="295" t="str">
        <f ca="1">IF(DI91="","",CONCATENATE(DI91," - ",DJ91))</f>
        <v/>
      </c>
      <c r="DQ87" s="425" t="str">
        <f ca="1">IF(DK89="","",CONCATENATE(DK89," - ",DL89))</f>
        <v/>
      </c>
      <c r="DR87" s="295" t="str">
        <f ca="1">IF(DK90="","",CONCATENATE(DK90," - ",DL90))</f>
        <v/>
      </c>
      <c r="DS87" s="426" t="str">
        <f ca="1">IF(DK91="","",CONCATENATE(DK91," - ",DL91))</f>
        <v/>
      </c>
    </row>
    <row r="88" spans="28:123" x14ac:dyDescent="0.3">
      <c r="AB88" s="395" t="str">
        <f ca="1">IFERROR(MATCH($AB$59,OFFSET(Year!$BI$123:$BI$174,AB87,,1000),0)+AB87,"")</f>
        <v/>
      </c>
      <c r="AC88" s="404" t="str">
        <f ca="1">IFERROR(INDEX(Year!$BL$123:$BL$174,AB88),"")</f>
        <v/>
      </c>
      <c r="AD88" s="405" t="str">
        <f ca="1">IFERROR(INDEX(Year!$BJ$123:$BJ$174,AB88),"")</f>
        <v/>
      </c>
      <c r="AE88" s="406" t="str">
        <f ca="1">IFERROR(INDEX(Year!$BK$123:$BK$174,AB88),"")</f>
        <v/>
      </c>
      <c r="AF88" s="407" t="str">
        <f ca="1">IFERROR(INDEX(Year!$BI$123:$BI$174,AB88),"")</f>
        <v/>
      </c>
      <c r="AI88" s="304"/>
      <c r="AJ88" s="305"/>
      <c r="AK88" s="306"/>
      <c r="AL88" s="307"/>
      <c r="AM88" s="304"/>
      <c r="AN88" s="305"/>
      <c r="AO88" s="306"/>
      <c r="AP88" s="307"/>
      <c r="BL88" s="412" t="str">
        <f ca="1">IF(OR(BM88="",BM88=0),"",MAX(BL$5:BL87)+1)</f>
        <v/>
      </c>
      <c r="BM88" s="316" t="str">
        <f ca="1">IFERROR(INDEX($AJ$6:$AJ$17, ROWS(BM$4:$BM86)), IFERROR(INDEX($AN$6:$AN$17, ROWS(BM$4:$BM86)-ROWS($AJ$6:$AJ$17)), IFERROR(INDEX($AR$6:$AR$17, ROWS(BM$4:$BM86)-ROWS($AJ$6:$AJ$17)-ROWS($AN$6:$AN$17)),IFERROR(INDEX($AV$6:$AV$17, ROWS(BM$4:$BM86)-ROWS($AJ$6:$AJ$17)-ROWS($AN$6:$AN$17)-ROWS($AR$6:$AR$17)),IFERROR(INDEX($AZ$6:$AZ$17, ROWS(BM$4:$BM86)-ROWS($AJ$6:$AJ$17)-ROWS($AN$6:$AN$17)-ROWS($AR$6:$AR$17)-ROWS($AV$6:$AV$17)),IFERROR(INDEX($BD$6:$BD$17, ROWS(BM$4:$BM86)-ROWS($AJ$6:$AJ$17)-ROWS($AN$6:$AN$17)-ROWS($AR$6:$AR$17)-ROWS($AV$6:$AV$17)-ROWS($AZ$6:$AZ$17)),IFERROR(INDEX($BH$6:$BH$17, ROWS(BM$4:$BM86)-ROWS($AJ$6:$AJ$17)-ROWS($AN$6:$AN$17)-ROWS($AR$6:$AR$17)-ROWS($AV$6:$AV$17)-ROWS($AZ$6:$AZ$17)-ROWS($BD$6:$BD$17)), "")))))))</f>
        <v/>
      </c>
      <c r="BN88" s="316" t="str">
        <f t="shared" ca="1" si="186"/>
        <v/>
      </c>
      <c r="BO88" s="316" t="str">
        <f ca="1">IF(OR(BP88="",BP88=0),"",MAX(BO$5:BO87)+1)</f>
        <v/>
      </c>
      <c r="BP88" s="316" t="str">
        <f ca="1">IFERROR(INDEX($AK$6:$AK$17, ROWS($BP$4:BP86)), IFERROR(INDEX($AO$6:$AO$17, ROWS($BP$4:BP86)-ROWS($AK$6:$AK$17)), IFERROR(INDEX($AS$6:$AS$17, ROWS($BP$4:BP86)-ROWS($AK$6:$AK$17)-ROWS($AO$6:$AO$17)),IFERROR(INDEX($AW$6:$AW$17, ROWS($BP$4:BP86)-ROWS($AK$6:$AK$17)-ROWS($AO$6:$AO$17)-ROWS($AS$6:$AS$17)),IFERROR(INDEX($BA$6:$BA$17, ROWS($BP$4:BP86)-ROWS($AK$6:$AK$17)-ROWS($AO$6:$AO$17)-ROWS($AS$6:$AS$17)-ROWS($AW$6:$AW$17)),IFERROR(INDEX($BE$6:$BE$17, ROWS($BP$4:BP86)-ROWS($AK$6:$AK$17)-ROWS($AO$6:$AO$17)-ROWS($AS$6:$AS$17)-ROWS($AW$6:$AW$17)-ROWS($BA$6:$BA$17)),IFERROR(INDEX($BI$6:$BI$17, ROWS($BP$4:BP86)-ROWS($AK$6:$AK$17)-ROWS($AO$6:$AO$17)-ROWS($AS$6:$AS$17)-ROWS($AW$6:$AW$17)-ROWS($BA$6:$BA$17)-ROWS($BE$6:$BE$17)), "")))))))</f>
        <v/>
      </c>
      <c r="BQ88" s="316" t="str">
        <f t="shared" ca="1" si="187"/>
        <v/>
      </c>
      <c r="BR88" s="413" t="str">
        <f t="shared" ca="1" si="188"/>
        <v/>
      </c>
      <c r="BS88" s="412" t="str">
        <f ca="1">IF(OR(BT88="",BT88=0),"",MAX(BS$5:BS87)+1)</f>
        <v/>
      </c>
      <c r="BT88" s="316" t="str">
        <f ca="1">IFERROR(INDEX($AJ$22:$AJ$33, ROWS($BT$4:BT86)), IFERROR(INDEX($AN$22:$AN$33, ROWS($BT$4:BT86)-ROWS($AJ$22:$AJ$33)), IFERROR(INDEX($AR$22:$AR$33, ROWS($BT$4:BT86)-ROWS($AJ$22:$AJ$33)-ROWS($AN$22:$AN$33)),IFERROR(INDEX($AV$22:$AV$33, ROWS($BT$4:BT86)-ROWS($AJ$22:$AJ$33)-ROWS($AN$22:$AN$33)-ROWS($AR$22:$AR$33)),IFERROR(INDEX($AZ$22:$AZ$33, ROWS($BT$4:BT86)-ROWS($AJ$22:$AJ$33)-ROWS($AN$22:$AN$33)-ROWS($AR$22:$AR$33)-ROWS($AV$22:$AV$33)),IFERROR(INDEX($BD$22:$BD$33, ROWS($BT$4:BT86)-ROWS($AJ$22:$AJ$33)-ROWS($AN$22:$AN$33)-ROWS($AR$22:$AR$33)-ROWS($AV$22:$AV$33)-ROWS($AZ$22:$AZ$33)),IFERROR(INDEX($BH$22:$BH$33, ROWS($BT$4:BT86)-ROWS($AJ$22:$AJ$33)-ROWS($AN$22:$AN$33)-ROWS($AR$22:$AR$33)-ROWS($AV$22:$AV$33)-ROWS($AZ$22:$AZ$33)-ROWS($BD$22:$BD$33)), "")))))))</f>
        <v/>
      </c>
      <c r="BU88" s="316" t="str">
        <f t="shared" ca="1" si="189"/>
        <v/>
      </c>
      <c r="BV88" s="316" t="str">
        <f ca="1">IF(OR(BW88="",BW88=0),"",MAX(BV$5:BV87)+1)</f>
        <v/>
      </c>
      <c r="BW88" s="316" t="str">
        <f ca="1">IFERROR(INDEX($AK$22:$AK$33, ROWS($BW$4:BW86)), IFERROR(INDEX($AO$22:$AO$33, ROWS($BW$4:BW86)-ROWS($AK$22:$AK$33)), IFERROR(INDEX($AS$22:$AS$33, ROWS($BW$4:BW86)-ROWS($AK$22:$AK$33)-ROWS($AO$22:$AO$33)),IFERROR(INDEX($AW$22:$AW$33, ROWS($BW$4:BW86)-ROWS($AK$22:$AK$33)-ROWS($AO$22:$AO$33)-ROWS($AS$22:$AS$33)),IFERROR(INDEX($BA$22:$BA$33, ROWS($BW$4:BW86)-ROWS($AK$22:$AK$33)-ROWS($AO$22:$AO$33)-ROWS($AS$22:$AS$33)-ROWS($AW$22:$AW$33)),IFERROR(INDEX($BE$22:$BE$33, ROWS($BW$4:BW86)-ROWS($AK$22:$AK$33)-ROWS($AO$22:$AO$33)-ROWS($AS$22:$AS$33)-ROWS($AW$22:$AW$33)-ROWS($BA$22:$BA$33)),IFERROR(INDEX($BI$22:$BI$33, ROWS($BW$4:BW86)-ROWS($AK$22:$AK$33)-ROWS($AO$22:$AO$33)-ROWS($AS$22:$AS$33)-ROWS($AW$22:$AW$33)-ROWS($BA$22:$BA$33)-ROWS($BE$22:$BE$33)), "")))))))</f>
        <v/>
      </c>
      <c r="BX88" s="316" t="str">
        <f t="shared" ca="1" si="190"/>
        <v/>
      </c>
      <c r="BY88" s="413" t="str">
        <f t="shared" ca="1" si="191"/>
        <v/>
      </c>
      <c r="BZ88" s="412" t="str">
        <f ca="1">IF(OR(CA88="",CA88=0),"",MAX(BZ$5:BZ87)+1)</f>
        <v/>
      </c>
      <c r="CA88" s="316" t="str">
        <f ca="1">IFERROR(INDEX($AJ$38:$AJ$49, ROWS($CA$4:CA86)), IFERROR(INDEX($AN$38:$AN$49, ROWS($CA$4:CA86)-ROWS($AJ$38:$AJ$49)), IFERROR(INDEX($AR$38:$AR$49, ROWS($CA$4:CA86)-ROWS($AJ$38:$AJ$49)-ROWS($AN$38:$AN$49)),IFERROR(INDEX($AV$38:$AV$49, ROWS($CA$4:CA86)-ROWS($AJ$38:$AJ$49)-ROWS($AN$38:$AN$49)-ROWS($AR$38:$AR$49)),IFERROR(INDEX($AZ$38:$AZ$49, ROWS($CA$4:CA86)-ROWS($AJ$38:$AJ$49)-ROWS($AN$38:$AN$49)-ROWS($AR$38:$AR$49)-ROWS($AV$38:$AV$49)),IFERROR(INDEX($BD$38:$BD$49, ROWS($CA$4:CA86)-ROWS($AJ$38:$AJ$49)-ROWS($AN$38:$AN$49)-ROWS($AR$38:$AR$49)-ROWS($AV$38:$AV$49)-ROWS($AZ$38:$AZ$49)),IFERROR(INDEX($BH$38:$BH$49, ROWS($CA$4:CA86)-ROWS($AJ$38:$AJ$49)-ROWS($AN$38:$AN$49)-ROWS($AR$38:$AR$49)-ROWS($AV$38:$AV$49)-ROWS($AZ$38:$AZ$49)-ROWS($BD$38:$BD$49)), "")))))))</f>
        <v/>
      </c>
      <c r="CB88" s="316" t="str">
        <f t="shared" ca="1" si="192"/>
        <v/>
      </c>
      <c r="CC88" s="316" t="str">
        <f ca="1">IF(OR(CD88="",CD88=0),"",MAX(CC$5:CC87)+1)</f>
        <v/>
      </c>
      <c r="CD88" s="316" t="str">
        <f ca="1">IFERROR(INDEX($AK$38:$AK$49, ROWS($CD$4:CD86)), IFERROR(INDEX($AO$38:$AO$49, ROWS($CD$4:CD86)-ROWS($AK$38:$AK$49)), IFERROR(INDEX($AS$38:$AS$49, ROWS($CD$4:CD86)-ROWS($AK$38:$AK$49)-ROWS($AO$38:$AO$49)),IFERROR(INDEX($AW$38:$AW$49, ROWS($CD$4:CD86)-ROWS($AK$38:$AK$49)-ROWS($AO$38:$AO$49)-ROWS($AS$38:$AS$49)),IFERROR(INDEX($BA$38:$BA$49, ROWS($CD$4:CD86)-ROWS($AK$38:$AK$49)-ROWS($AO$38:$AO$49)-ROWS($AS$38:$AS$49)-ROWS($AW$38:$AW$49)),IFERROR(INDEX($BE$38:$BE$49, ROWS($CD$4:CD86)-ROWS($AK$38:$AK$49)-ROWS($AO$38:$AO$49)-ROWS($AS$38:$AS$49)-ROWS($AW$38:$AW$49)-ROWS($BA$38:$BA$49)),IFERROR(INDEX($BI$38:$BI$49, ROWS($CD$4:CD86)-ROWS($AK$38:$AK$49)-ROWS($AO$38:$AO$49)-ROWS($AS$38:$AS$49)-ROWS($AW$38:$AW$49)-ROWS($BA$38:$BA$49)-ROWS($BE$38:$BE$49)), "")))))))</f>
        <v/>
      </c>
      <c r="CE88" s="316" t="str">
        <f t="shared" ca="1" si="193"/>
        <v/>
      </c>
      <c r="CF88" s="413" t="str">
        <f t="shared" ca="1" si="194"/>
        <v/>
      </c>
      <c r="CG88" s="412" t="str">
        <f ca="1">IF(OR(CH88="",CH88=0),"",MAX(CG$5:CG87)+1)</f>
        <v/>
      </c>
      <c r="CH88" s="316" t="str">
        <f ca="1">IFERROR(INDEX($AJ$54:$AJ$65, ROWS($CH$4:CH86)), IFERROR(INDEX($AN$54:$AN$65, ROWS($CH$4:CH86)-ROWS($AJ$54:$AJ$65)), IFERROR(INDEX($AR$54:$AR$65, ROWS($CH$4:CH86)-ROWS($AJ$54:$AJ$65)-ROWS($AN$54:$AN$65)),IFERROR(INDEX($AV$54:$AV$65, ROWS($CH$4:CH86)-ROWS($AJ$54:$AJ$65)-ROWS($AN$54:$AN$65)-ROWS($AR$54:$AR$65)),IFERROR(INDEX($AZ$54:$AZ$65, ROWS($CH$4:CH86)-ROWS($AJ$54:$AJ$65)-ROWS($AN$54:$AN$65)-ROWS($AR$54:$AR$65)-ROWS($AV$54:$AV$65)),IFERROR(INDEX($BD$54:$BD$65, ROWS($CH$4:CH86)-ROWS($AJ$54:$AJ$65)-ROWS($AN$54:$AN$65)-ROWS($AR$54:$AR$65)-ROWS($AV$54:$AV$65)-ROWS($AZ$54:$AZ$65)),IFERROR(INDEX($BH$54:$BH$65, ROWS($CH$4:CH86)-ROWS($AJ$54:$AJ$65)-ROWS($AN$54:$AN$65)-ROWS($AR$54:$AR$65)-ROWS($AV$54:$AV$65)-ROWS($AZ$54:$AZ$65)-ROWS($BD$54:$BD$65)), "")))))))</f>
        <v/>
      </c>
      <c r="CI88" s="316" t="str">
        <f t="shared" ca="1" si="195"/>
        <v/>
      </c>
      <c r="CJ88" s="316" t="str">
        <f ca="1">IF(OR(CK88="",CK88=0),"",MAX(CJ$5:CJ87)+1)</f>
        <v/>
      </c>
      <c r="CK88" s="316" t="str">
        <f ca="1">IFERROR(INDEX($AK$54:$AK$65, ROWS($CK$4:CK86)), IFERROR(INDEX($AO$54:$AO$65, ROWS($CK$4:CK86)-ROWS($AK$54:$AK$65)), IFERROR(INDEX($AS$54:$AS$65, ROWS($CK$4:CK86)-ROWS($AK$54:$AK$65)-ROWS($AO$54:$AO$65)),IFERROR(INDEX($AW$54:$AW$65, ROWS($CK$4:CK86)-ROWS($AK$54:$AK$65)-ROWS($AO$54:$AO$65)-ROWS($AS$54:$AS$65)),IFERROR(INDEX($BA$54:$BA$65, ROWS($CK$4:CK86)-ROWS($AK$54:$AK$65)-ROWS($AO$54:$AO$65)-ROWS($AS$54:$AS$65)-ROWS($AW$54:$AW$65)),IFERROR(INDEX($BE$54:$BE$65, ROWS($CK$4:CK86)-ROWS($AK$54:$AK$65)-ROWS($AO$54:$AO$65)-ROWS($AS$54:$AS$65)-ROWS($AW$54:$AW$65)-ROWS($BA$54:$BA$65)),IFERROR(INDEX($BI$54:$BI$65, ROWS($CK$4:CK86)-ROWS($AK$54:$AK$65)-ROWS($AO$54:$AO$65)-ROWS($AS$54:$AS$65)-ROWS($AW$54:$AW$65)-ROWS($BA$54:$BA$65)-ROWS($BE$54:$BE$65)), "")))))))</f>
        <v/>
      </c>
      <c r="CL88" s="316" t="str">
        <f t="shared" ca="1" si="196"/>
        <v/>
      </c>
      <c r="CM88" s="413" t="str">
        <f t="shared" ca="1" si="197"/>
        <v/>
      </c>
      <c r="CN88" s="412" t="str">
        <f>IF(OR(CO88="",CO88=0),"",MAX(CN$5:CN87)+1)</f>
        <v/>
      </c>
      <c r="CO88" s="316">
        <f>IFERROR(INDEX($AJ$70:$AJ$81, ROWS($CO$4:CO86)), IFERROR(INDEX($AN$70:$AN$81, ROWS($CO$4:CO86)-ROWS($AJ$70:$AJ$81)), IFERROR(INDEX($AR$70:$AR$81, ROWS($CO$4:CO86)-ROWS($AJ$70:$AJ$81)-ROWS($AN$70:$AN$81)),IFERROR(INDEX($AV$70:$AV$81, ROWS($CO$4:CO86)-ROWS($AJ$70:$AJ$81)-ROWS($AN$70:$AN$81)-ROWS($AR$70:$AR$81)),IFERROR(INDEX($AZ$70:$AZ$81, ROWS($CO$4:CO86)-ROWS($AJ$70:$AJ$81)-ROWS($AN$70:$AN$81)-ROWS($AR$70:$AR$81)-ROWS($AV$70:$AV$81)),IFERROR(INDEX($BD$70:$BD$81, ROWS($CO$4:CO86)-ROWS($AJ$70:$AJ$81)-ROWS($AN$70:$AN$81)-ROWS($AR$70:$AR$81)-ROWS($AV$70:$AV$81)-ROWS($AZ$70:$AZ$81)),IFERROR(INDEX($BH$70:$BH$81, ROWS($CO$4:CO86)-ROWS($AJ$70:$AJ$81)-ROWS($AN$70:$AN$81)-ROWS($AR$70:$AR$81)-ROWS($AV$70:$AV$81)-ROWS($AZ$70:$AZ$81)-ROWS($BD$70:$BD$81)), "")))))))</f>
        <v>0</v>
      </c>
      <c r="CP88" s="316" t="str">
        <f t="shared" ca="1" si="198"/>
        <v/>
      </c>
      <c r="CQ88" s="316" t="str">
        <f>IF(OR(CR88="",CR88=0),"",MAX(CQ$5:CQ87)+1)</f>
        <v/>
      </c>
      <c r="CR88" s="316">
        <f>IFERROR(INDEX($AK$70:$AK$81, ROWS($CR$4:CR86)), IFERROR(INDEX($AO$70:$AO$81, ROWS($CR$4:CR86)-ROWS($AK$70:$AK$81)), IFERROR(INDEX($AS$70:$AS$81, ROWS($CR$4:CR86)-ROWS($AK$70:$AK$81)-ROWS($AO$70:$AO$81)),IFERROR(INDEX($AW$70:$AW$81, ROWS($CR$4:CR86)-ROWS($AK$70:$AK$81)-ROWS($AO$70:$AO$81)-ROWS($AS$70:$AS$81)),IFERROR(INDEX($BA$70:$BA$81, ROWS($CR$4:CR86)-ROWS($AK$70:$AK$81)-ROWS($AO$70:$AO$81)-ROWS($AS$70:$AS$81)-ROWS($AW$70:$AW$81)),IFERROR(INDEX($BE$70:$BE$81, ROWS($CR$4:CR86)-ROWS($AK$70:$AK$81)-ROWS($AO$70:$AO$81)-ROWS($AS$70:$AS$81)-ROWS($AW$70:$AW$81)-ROWS($BA$70:$BA$81)),IFERROR(INDEX($BI$70:$BI$81, ROWS($CR$4:CR86)-ROWS($AK$70:$AK$81)-ROWS($AO$70:$AO$81)-ROWS($AS$70:$AS$81)-ROWS($AW$70:$AW$81)-ROWS($BA$70:$BA$81)-ROWS($BE$70:$BE$81)), "")))))))</f>
        <v>0</v>
      </c>
      <c r="CS88" s="316" t="str">
        <f t="shared" ca="1" si="199"/>
        <v/>
      </c>
      <c r="CT88" s="413" t="str">
        <f t="shared" ca="1" si="200"/>
        <v/>
      </c>
      <c r="CU88" s="412" t="str">
        <f>IF(OR(CV88="",CV88=0),"",MAX(CU$5:CU87)+1)</f>
        <v/>
      </c>
      <c r="CV88" s="316" t="str">
        <f>IFERROR(INDEX($AJ$86:$AJ$97, ROWS($CV$4:CV86)), IFERROR(INDEX($AN$86:$AN$97, ROWS($CV$4:CV86)-ROWS($AJ$86:$AJ$97)), ""))</f>
        <v/>
      </c>
      <c r="CW88" s="316" t="str">
        <f t="shared" si="201"/>
        <v/>
      </c>
      <c r="CX88" s="316" t="str">
        <f>IF(OR(CY88="",CY88=0),"",MAX(CX$5:CX87)+1)</f>
        <v/>
      </c>
      <c r="CY88" s="316" t="str">
        <f>IFERROR(INDEX($AK$86:$AK$97, ROWS($CY$4:CY86)), IFERROR(INDEX($AO$86:$AO$97, ROWS($CY$4:CY86)-ROWS($AK$86:$AK$97)), ""))</f>
        <v/>
      </c>
      <c r="CZ88" s="316" t="str">
        <f t="shared" si="202"/>
        <v/>
      </c>
      <c r="DA88" s="413" t="str">
        <f t="shared" si="203"/>
        <v/>
      </c>
      <c r="DC88" s="438">
        <f ca="1">IF(OR(DD88="",DD88=0),"",MAX(DC$85:DC87)+1)</f>
        <v>3</v>
      </c>
      <c r="DD88" s="434" t="str">
        <f t="shared" ca="1" si="204"/>
        <v>Boat Loan</v>
      </c>
      <c r="DE88" s="413">
        <f t="shared" ca="1" si="205"/>
        <v>300</v>
      </c>
      <c r="DF88" s="431" t="str">
        <f ca="1">IF(OR(DG88="",DG88=0),"",MAX(DF$85:DF87)+1)</f>
        <v/>
      </c>
      <c r="DG88" s="412" t="str">
        <f t="shared" ca="1" si="206"/>
        <v/>
      </c>
      <c r="DH88" s="413" t="str">
        <f t="shared" ca="1" si="207"/>
        <v/>
      </c>
      <c r="DI88" s="412" t="str">
        <f t="shared" ca="1" si="208"/>
        <v>Boat Loan</v>
      </c>
      <c r="DJ88" s="413">
        <f t="shared" ca="1" si="209"/>
        <v>300</v>
      </c>
      <c r="DK88" s="412" t="str">
        <f t="shared" ca="1" si="210"/>
        <v/>
      </c>
      <c r="DL88" s="413" t="str">
        <f t="shared" ca="1" si="211"/>
        <v/>
      </c>
      <c r="DM88" s="292"/>
      <c r="DN88" s="425" t="str">
        <f ca="1">IF(DI92="","",CONCATENATE(DI92," - ",DJ92))</f>
        <v/>
      </c>
      <c r="DO88" s="295" t="str">
        <f ca="1">IF(DI93="","",CONCATENATE(DI93," - ",DJ93))</f>
        <v/>
      </c>
      <c r="DP88" s="295" t="str">
        <f ca="1">IF(DI94="","",CONCATENATE(DI94," - ",DJ94))</f>
        <v/>
      </c>
      <c r="DQ88" s="425" t="str">
        <f ca="1">IF(DK92="","",CONCATENATE(DK92," - ",DL92))</f>
        <v/>
      </c>
      <c r="DR88" s="295" t="str">
        <f ca="1">IF(DK93="","",CONCATENATE(DK93," - ",DL93))</f>
        <v/>
      </c>
      <c r="DS88" s="426" t="str">
        <f ca="1">IF(DK94="","",CONCATENATE(DK94," - ",DL94))</f>
        <v/>
      </c>
    </row>
    <row r="89" spans="28:123" x14ac:dyDescent="0.3">
      <c r="AB89" s="395" t="str">
        <f ca="1">IFERROR(MATCH($AB$59,OFFSET(Year!$BI$123:$BI$174,AB88,,1000),0)+AB88,"")</f>
        <v/>
      </c>
      <c r="AC89" s="404" t="str">
        <f ca="1">IFERROR(INDEX(Year!$BL$123:$BL$174,AB89),"")</f>
        <v/>
      </c>
      <c r="AD89" s="405" t="str">
        <f ca="1">IFERROR(INDEX(Year!$BJ$123:$BJ$174,AB89),"")</f>
        <v/>
      </c>
      <c r="AE89" s="406" t="str">
        <f ca="1">IFERROR(INDEX(Year!$BK$123:$BK$174,AB89),"")</f>
        <v/>
      </c>
      <c r="AF89" s="407" t="str">
        <f ca="1">IFERROR(INDEX(Year!$BI$123:$BI$174,AB89),"")</f>
        <v/>
      </c>
      <c r="AI89" s="304"/>
      <c r="AJ89" s="305"/>
      <c r="AK89" s="306"/>
      <c r="AL89" s="307"/>
      <c r="AM89" s="304"/>
      <c r="AN89" s="305"/>
      <c r="AO89" s="306"/>
      <c r="AP89" s="307"/>
      <c r="BL89" s="412" t="str">
        <f ca="1">IF(OR(BM89="",BM89=0),"",MAX(BL$5:BL88)+1)</f>
        <v/>
      </c>
      <c r="BM89" s="316" t="str">
        <f ca="1">IFERROR(INDEX($AJ$6:$AJ$17, ROWS(BM$4:$BM87)), IFERROR(INDEX($AN$6:$AN$17, ROWS(BM$4:$BM87)-ROWS($AJ$6:$AJ$17)), IFERROR(INDEX($AR$6:$AR$17, ROWS(BM$4:$BM87)-ROWS($AJ$6:$AJ$17)-ROWS($AN$6:$AN$17)),IFERROR(INDEX($AV$6:$AV$17, ROWS(BM$4:$BM87)-ROWS($AJ$6:$AJ$17)-ROWS($AN$6:$AN$17)-ROWS($AR$6:$AR$17)),IFERROR(INDEX($AZ$6:$AZ$17, ROWS(BM$4:$BM87)-ROWS($AJ$6:$AJ$17)-ROWS($AN$6:$AN$17)-ROWS($AR$6:$AR$17)-ROWS($AV$6:$AV$17)),IFERROR(INDEX($BD$6:$BD$17, ROWS(BM$4:$BM87)-ROWS($AJ$6:$AJ$17)-ROWS($AN$6:$AN$17)-ROWS($AR$6:$AR$17)-ROWS($AV$6:$AV$17)-ROWS($AZ$6:$AZ$17)),IFERROR(INDEX($BH$6:$BH$17, ROWS(BM$4:$BM87)-ROWS($AJ$6:$AJ$17)-ROWS($AN$6:$AN$17)-ROWS($AR$6:$AR$17)-ROWS($AV$6:$AV$17)-ROWS($AZ$6:$AZ$17)-ROWS($BD$6:$BD$17)), "")))))))</f>
        <v/>
      </c>
      <c r="BN89" s="316" t="str">
        <f t="shared" ca="1" si="186"/>
        <v/>
      </c>
      <c r="BO89" s="316" t="str">
        <f ca="1">IF(OR(BP89="",BP89=0),"",MAX(BO$5:BO88)+1)</f>
        <v/>
      </c>
      <c r="BP89" s="316" t="str">
        <f ca="1">IFERROR(INDEX($AK$6:$AK$17, ROWS($BP$4:BP87)), IFERROR(INDEX($AO$6:$AO$17, ROWS($BP$4:BP87)-ROWS($AK$6:$AK$17)), IFERROR(INDEX($AS$6:$AS$17, ROWS($BP$4:BP87)-ROWS($AK$6:$AK$17)-ROWS($AO$6:$AO$17)),IFERROR(INDEX($AW$6:$AW$17, ROWS($BP$4:BP87)-ROWS($AK$6:$AK$17)-ROWS($AO$6:$AO$17)-ROWS($AS$6:$AS$17)),IFERROR(INDEX($BA$6:$BA$17, ROWS($BP$4:BP87)-ROWS($AK$6:$AK$17)-ROWS($AO$6:$AO$17)-ROWS($AS$6:$AS$17)-ROWS($AW$6:$AW$17)),IFERROR(INDEX($BE$6:$BE$17, ROWS($BP$4:BP87)-ROWS($AK$6:$AK$17)-ROWS($AO$6:$AO$17)-ROWS($AS$6:$AS$17)-ROWS($AW$6:$AW$17)-ROWS($BA$6:$BA$17)),IFERROR(INDEX($BI$6:$BI$17, ROWS($BP$4:BP87)-ROWS($AK$6:$AK$17)-ROWS($AO$6:$AO$17)-ROWS($AS$6:$AS$17)-ROWS($AW$6:$AW$17)-ROWS($BA$6:$BA$17)-ROWS($BE$6:$BE$17)), "")))))))</f>
        <v/>
      </c>
      <c r="BQ89" s="316" t="str">
        <f t="shared" ca="1" si="187"/>
        <v/>
      </c>
      <c r="BR89" s="413" t="str">
        <f t="shared" ca="1" si="188"/>
        <v/>
      </c>
      <c r="BS89" s="412" t="str">
        <f ca="1">IF(OR(BT89="",BT89=0),"",MAX(BS$5:BS88)+1)</f>
        <v/>
      </c>
      <c r="BT89" s="316" t="str">
        <f ca="1">IFERROR(INDEX($AJ$22:$AJ$33, ROWS($BT$4:BT87)), IFERROR(INDEX($AN$22:$AN$33, ROWS($BT$4:BT87)-ROWS($AJ$22:$AJ$33)), IFERROR(INDEX($AR$22:$AR$33, ROWS($BT$4:BT87)-ROWS($AJ$22:$AJ$33)-ROWS($AN$22:$AN$33)),IFERROR(INDEX($AV$22:$AV$33, ROWS($BT$4:BT87)-ROWS($AJ$22:$AJ$33)-ROWS($AN$22:$AN$33)-ROWS($AR$22:$AR$33)),IFERROR(INDEX($AZ$22:$AZ$33, ROWS($BT$4:BT87)-ROWS($AJ$22:$AJ$33)-ROWS($AN$22:$AN$33)-ROWS($AR$22:$AR$33)-ROWS($AV$22:$AV$33)),IFERROR(INDEX($BD$22:$BD$33, ROWS($BT$4:BT87)-ROWS($AJ$22:$AJ$33)-ROWS($AN$22:$AN$33)-ROWS($AR$22:$AR$33)-ROWS($AV$22:$AV$33)-ROWS($AZ$22:$AZ$33)),IFERROR(INDEX($BH$22:$BH$33, ROWS($BT$4:BT87)-ROWS($AJ$22:$AJ$33)-ROWS($AN$22:$AN$33)-ROWS($AR$22:$AR$33)-ROWS($AV$22:$AV$33)-ROWS($AZ$22:$AZ$33)-ROWS($BD$22:$BD$33)), "")))))))</f>
        <v/>
      </c>
      <c r="BU89" s="316" t="str">
        <f t="shared" ca="1" si="189"/>
        <v/>
      </c>
      <c r="BV89" s="316" t="str">
        <f ca="1">IF(OR(BW89="",BW89=0),"",MAX(BV$5:BV88)+1)</f>
        <v/>
      </c>
      <c r="BW89" s="316" t="str">
        <f ca="1">IFERROR(INDEX($AK$22:$AK$33, ROWS($BW$4:BW87)), IFERROR(INDEX($AO$22:$AO$33, ROWS($BW$4:BW87)-ROWS($AK$22:$AK$33)), IFERROR(INDEX($AS$22:$AS$33, ROWS($BW$4:BW87)-ROWS($AK$22:$AK$33)-ROWS($AO$22:$AO$33)),IFERROR(INDEX($AW$22:$AW$33, ROWS($BW$4:BW87)-ROWS($AK$22:$AK$33)-ROWS($AO$22:$AO$33)-ROWS($AS$22:$AS$33)),IFERROR(INDEX($BA$22:$BA$33, ROWS($BW$4:BW87)-ROWS($AK$22:$AK$33)-ROWS($AO$22:$AO$33)-ROWS($AS$22:$AS$33)-ROWS($AW$22:$AW$33)),IFERROR(INDEX($BE$22:$BE$33, ROWS($BW$4:BW87)-ROWS($AK$22:$AK$33)-ROWS($AO$22:$AO$33)-ROWS($AS$22:$AS$33)-ROWS($AW$22:$AW$33)-ROWS($BA$22:$BA$33)),IFERROR(INDEX($BI$22:$BI$33, ROWS($BW$4:BW87)-ROWS($AK$22:$AK$33)-ROWS($AO$22:$AO$33)-ROWS($AS$22:$AS$33)-ROWS($AW$22:$AW$33)-ROWS($BA$22:$BA$33)-ROWS($BE$22:$BE$33)), "")))))))</f>
        <v/>
      </c>
      <c r="BX89" s="316" t="str">
        <f t="shared" ca="1" si="190"/>
        <v/>
      </c>
      <c r="BY89" s="413" t="str">
        <f t="shared" ca="1" si="191"/>
        <v/>
      </c>
      <c r="BZ89" s="412" t="str">
        <f ca="1">IF(OR(CA89="",CA89=0),"",MAX(BZ$5:BZ88)+1)</f>
        <v/>
      </c>
      <c r="CA89" s="316" t="str">
        <f ca="1">IFERROR(INDEX($AJ$38:$AJ$49, ROWS($CA$4:CA87)), IFERROR(INDEX($AN$38:$AN$49, ROWS($CA$4:CA87)-ROWS($AJ$38:$AJ$49)), IFERROR(INDEX($AR$38:$AR$49, ROWS($CA$4:CA87)-ROWS($AJ$38:$AJ$49)-ROWS($AN$38:$AN$49)),IFERROR(INDEX($AV$38:$AV$49, ROWS($CA$4:CA87)-ROWS($AJ$38:$AJ$49)-ROWS($AN$38:$AN$49)-ROWS($AR$38:$AR$49)),IFERROR(INDEX($AZ$38:$AZ$49, ROWS($CA$4:CA87)-ROWS($AJ$38:$AJ$49)-ROWS($AN$38:$AN$49)-ROWS($AR$38:$AR$49)-ROWS($AV$38:$AV$49)),IFERROR(INDEX($BD$38:$BD$49, ROWS($CA$4:CA87)-ROWS($AJ$38:$AJ$49)-ROWS($AN$38:$AN$49)-ROWS($AR$38:$AR$49)-ROWS($AV$38:$AV$49)-ROWS($AZ$38:$AZ$49)),IFERROR(INDEX($BH$38:$BH$49, ROWS($CA$4:CA87)-ROWS($AJ$38:$AJ$49)-ROWS($AN$38:$AN$49)-ROWS($AR$38:$AR$49)-ROWS($AV$38:$AV$49)-ROWS($AZ$38:$AZ$49)-ROWS($BD$38:$BD$49)), "")))))))</f>
        <v/>
      </c>
      <c r="CB89" s="316" t="str">
        <f t="shared" ca="1" si="192"/>
        <v/>
      </c>
      <c r="CC89" s="316" t="str">
        <f ca="1">IF(OR(CD89="",CD89=0),"",MAX(CC$5:CC88)+1)</f>
        <v/>
      </c>
      <c r="CD89" s="316" t="str">
        <f ca="1">IFERROR(INDEX($AK$38:$AK$49, ROWS($CD$4:CD87)), IFERROR(INDEX($AO$38:$AO$49, ROWS($CD$4:CD87)-ROWS($AK$38:$AK$49)), IFERROR(INDEX($AS$38:$AS$49, ROWS($CD$4:CD87)-ROWS($AK$38:$AK$49)-ROWS($AO$38:$AO$49)),IFERROR(INDEX($AW$38:$AW$49, ROWS($CD$4:CD87)-ROWS($AK$38:$AK$49)-ROWS($AO$38:$AO$49)-ROWS($AS$38:$AS$49)),IFERROR(INDEX($BA$38:$BA$49, ROWS($CD$4:CD87)-ROWS($AK$38:$AK$49)-ROWS($AO$38:$AO$49)-ROWS($AS$38:$AS$49)-ROWS($AW$38:$AW$49)),IFERROR(INDEX($BE$38:$BE$49, ROWS($CD$4:CD87)-ROWS($AK$38:$AK$49)-ROWS($AO$38:$AO$49)-ROWS($AS$38:$AS$49)-ROWS($AW$38:$AW$49)-ROWS($BA$38:$BA$49)),IFERROR(INDEX($BI$38:$BI$49, ROWS($CD$4:CD87)-ROWS($AK$38:$AK$49)-ROWS($AO$38:$AO$49)-ROWS($AS$38:$AS$49)-ROWS($AW$38:$AW$49)-ROWS($BA$38:$BA$49)-ROWS($BE$38:$BE$49)), "")))))))</f>
        <v/>
      </c>
      <c r="CE89" s="316" t="str">
        <f t="shared" ca="1" si="193"/>
        <v/>
      </c>
      <c r="CF89" s="413" t="str">
        <f t="shared" ca="1" si="194"/>
        <v/>
      </c>
      <c r="CG89" s="412" t="str">
        <f ca="1">IF(OR(CH89="",CH89=0),"",MAX(CG$5:CG88)+1)</f>
        <v/>
      </c>
      <c r="CH89" s="316" t="str">
        <f ca="1">IFERROR(INDEX($AJ$54:$AJ$65, ROWS($CH$4:CH87)), IFERROR(INDEX($AN$54:$AN$65, ROWS($CH$4:CH87)-ROWS($AJ$54:$AJ$65)), IFERROR(INDEX($AR$54:$AR$65, ROWS($CH$4:CH87)-ROWS($AJ$54:$AJ$65)-ROWS($AN$54:$AN$65)),IFERROR(INDEX($AV$54:$AV$65, ROWS($CH$4:CH87)-ROWS($AJ$54:$AJ$65)-ROWS($AN$54:$AN$65)-ROWS($AR$54:$AR$65)),IFERROR(INDEX($AZ$54:$AZ$65, ROWS($CH$4:CH87)-ROWS($AJ$54:$AJ$65)-ROWS($AN$54:$AN$65)-ROWS($AR$54:$AR$65)-ROWS($AV$54:$AV$65)),IFERROR(INDEX($BD$54:$BD$65, ROWS($CH$4:CH87)-ROWS($AJ$54:$AJ$65)-ROWS($AN$54:$AN$65)-ROWS($AR$54:$AR$65)-ROWS($AV$54:$AV$65)-ROWS($AZ$54:$AZ$65)),IFERROR(INDEX($BH$54:$BH$65, ROWS($CH$4:CH87)-ROWS($AJ$54:$AJ$65)-ROWS($AN$54:$AN$65)-ROWS($AR$54:$AR$65)-ROWS($AV$54:$AV$65)-ROWS($AZ$54:$AZ$65)-ROWS($BD$54:$BD$65)), "")))))))</f>
        <v/>
      </c>
      <c r="CI89" s="316" t="str">
        <f t="shared" ca="1" si="195"/>
        <v/>
      </c>
      <c r="CJ89" s="316" t="str">
        <f ca="1">IF(OR(CK89="",CK89=0),"",MAX(CJ$5:CJ88)+1)</f>
        <v/>
      </c>
      <c r="CK89" s="316" t="str">
        <f ca="1">IFERROR(INDEX($AK$54:$AK$65, ROWS($CK$4:CK87)), IFERROR(INDEX($AO$54:$AO$65, ROWS($CK$4:CK87)-ROWS($AK$54:$AK$65)), IFERROR(INDEX($AS$54:$AS$65, ROWS($CK$4:CK87)-ROWS($AK$54:$AK$65)-ROWS($AO$54:$AO$65)),IFERROR(INDEX($AW$54:$AW$65, ROWS($CK$4:CK87)-ROWS($AK$54:$AK$65)-ROWS($AO$54:$AO$65)-ROWS($AS$54:$AS$65)),IFERROR(INDEX($BA$54:$BA$65, ROWS($CK$4:CK87)-ROWS($AK$54:$AK$65)-ROWS($AO$54:$AO$65)-ROWS($AS$54:$AS$65)-ROWS($AW$54:$AW$65)),IFERROR(INDEX($BE$54:$BE$65, ROWS($CK$4:CK87)-ROWS($AK$54:$AK$65)-ROWS($AO$54:$AO$65)-ROWS($AS$54:$AS$65)-ROWS($AW$54:$AW$65)-ROWS($BA$54:$BA$65)),IFERROR(INDEX($BI$54:$BI$65, ROWS($CK$4:CK87)-ROWS($AK$54:$AK$65)-ROWS($AO$54:$AO$65)-ROWS($AS$54:$AS$65)-ROWS($AW$54:$AW$65)-ROWS($BA$54:$BA$65)-ROWS($BE$54:$BE$65)), "")))))))</f>
        <v/>
      </c>
      <c r="CL89" s="316" t="str">
        <f t="shared" ca="1" si="196"/>
        <v/>
      </c>
      <c r="CM89" s="413" t="str">
        <f t="shared" ca="1" si="197"/>
        <v/>
      </c>
      <c r="CN89" s="412" t="str">
        <f>IF(OR(CO89="",CO89=0),"",MAX(CN$5:CN88)+1)</f>
        <v/>
      </c>
      <c r="CO89" s="316">
        <f>IFERROR(INDEX($AJ$70:$AJ$81, ROWS($CO$4:CO87)), IFERROR(INDEX($AN$70:$AN$81, ROWS($CO$4:CO87)-ROWS($AJ$70:$AJ$81)), IFERROR(INDEX($AR$70:$AR$81, ROWS($CO$4:CO87)-ROWS($AJ$70:$AJ$81)-ROWS($AN$70:$AN$81)),IFERROR(INDEX($AV$70:$AV$81, ROWS($CO$4:CO87)-ROWS($AJ$70:$AJ$81)-ROWS($AN$70:$AN$81)-ROWS($AR$70:$AR$81)),IFERROR(INDEX($AZ$70:$AZ$81, ROWS($CO$4:CO87)-ROWS($AJ$70:$AJ$81)-ROWS($AN$70:$AN$81)-ROWS($AR$70:$AR$81)-ROWS($AV$70:$AV$81)),IFERROR(INDEX($BD$70:$BD$81, ROWS($CO$4:CO87)-ROWS($AJ$70:$AJ$81)-ROWS($AN$70:$AN$81)-ROWS($AR$70:$AR$81)-ROWS($AV$70:$AV$81)-ROWS($AZ$70:$AZ$81)),IFERROR(INDEX($BH$70:$BH$81, ROWS($CO$4:CO87)-ROWS($AJ$70:$AJ$81)-ROWS($AN$70:$AN$81)-ROWS($AR$70:$AR$81)-ROWS($AV$70:$AV$81)-ROWS($AZ$70:$AZ$81)-ROWS($BD$70:$BD$81)), "")))))))</f>
        <v>0</v>
      </c>
      <c r="CP89" s="316" t="str">
        <f t="shared" ca="1" si="198"/>
        <v/>
      </c>
      <c r="CQ89" s="316" t="str">
        <f>IF(OR(CR89="",CR89=0),"",MAX(CQ$5:CQ88)+1)</f>
        <v/>
      </c>
      <c r="CR89" s="316">
        <f>IFERROR(INDEX($AK$70:$AK$81, ROWS($CR$4:CR87)), IFERROR(INDEX($AO$70:$AO$81, ROWS($CR$4:CR87)-ROWS($AK$70:$AK$81)), IFERROR(INDEX($AS$70:$AS$81, ROWS($CR$4:CR87)-ROWS($AK$70:$AK$81)-ROWS($AO$70:$AO$81)),IFERROR(INDEX($AW$70:$AW$81, ROWS($CR$4:CR87)-ROWS($AK$70:$AK$81)-ROWS($AO$70:$AO$81)-ROWS($AS$70:$AS$81)),IFERROR(INDEX($BA$70:$BA$81, ROWS($CR$4:CR87)-ROWS($AK$70:$AK$81)-ROWS($AO$70:$AO$81)-ROWS($AS$70:$AS$81)-ROWS($AW$70:$AW$81)),IFERROR(INDEX($BE$70:$BE$81, ROWS($CR$4:CR87)-ROWS($AK$70:$AK$81)-ROWS($AO$70:$AO$81)-ROWS($AS$70:$AS$81)-ROWS($AW$70:$AW$81)-ROWS($BA$70:$BA$81)),IFERROR(INDEX($BI$70:$BI$81, ROWS($CR$4:CR87)-ROWS($AK$70:$AK$81)-ROWS($AO$70:$AO$81)-ROWS($AS$70:$AS$81)-ROWS($AW$70:$AW$81)-ROWS($BA$70:$BA$81)-ROWS($BE$70:$BE$81)), "")))))))</f>
        <v>0</v>
      </c>
      <c r="CS89" s="316" t="str">
        <f t="shared" ca="1" si="199"/>
        <v/>
      </c>
      <c r="CT89" s="413" t="str">
        <f t="shared" ca="1" si="200"/>
        <v/>
      </c>
      <c r="CU89" s="412" t="str">
        <f>IF(OR(CV89="",CV89=0),"",MAX(CU$5:CU88)+1)</f>
        <v/>
      </c>
      <c r="CV89" s="316" t="str">
        <f>IFERROR(INDEX($AJ$86:$AJ$97, ROWS($CV$4:CV87)), IFERROR(INDEX($AN$86:$AN$97, ROWS($CV$4:CV87)-ROWS($AJ$86:$AJ$97)), ""))</f>
        <v/>
      </c>
      <c r="CW89" s="316" t="str">
        <f t="shared" si="201"/>
        <v/>
      </c>
      <c r="CX89" s="316" t="str">
        <f>IF(OR(CY89="",CY89=0),"",MAX(CX$5:CX88)+1)</f>
        <v/>
      </c>
      <c r="CY89" s="316" t="str">
        <f>IFERROR(INDEX($AK$86:$AK$97, ROWS($CY$4:CY87)), IFERROR(INDEX($AO$86:$AO$97, ROWS($CY$4:CY87)-ROWS($AK$86:$AK$97)), ""))</f>
        <v/>
      </c>
      <c r="CZ89" s="316" t="str">
        <f t="shared" si="202"/>
        <v/>
      </c>
      <c r="DA89" s="413" t="str">
        <f t="shared" si="203"/>
        <v/>
      </c>
      <c r="DC89" s="438" t="str">
        <f ca="1">IF(OR(DD89="",DD89=0),"",MAX(DC$85:DC88)+1)</f>
        <v/>
      </c>
      <c r="DD89" s="434" t="str">
        <f t="shared" ca="1" si="204"/>
        <v/>
      </c>
      <c r="DE89" s="413" t="str">
        <f t="shared" ca="1" si="205"/>
        <v/>
      </c>
      <c r="DF89" s="431">
        <f ca="1">IF(OR(DG89="",DG89=0),"",MAX(DF$85:DF88)+1)</f>
        <v>1</v>
      </c>
      <c r="DG89" s="412" t="str">
        <f t="shared" ca="1" si="206"/>
        <v>Paycheck 2</v>
      </c>
      <c r="DH89" s="413">
        <f t="shared" ca="1" si="207"/>
        <v>400</v>
      </c>
      <c r="DI89" s="412" t="str">
        <f t="shared" ca="1" si="208"/>
        <v>Lawn Service</v>
      </c>
      <c r="DJ89" s="413">
        <f t="shared" ca="1" si="209"/>
        <v>50</v>
      </c>
      <c r="DK89" s="412" t="str">
        <f t="shared" ca="1" si="210"/>
        <v/>
      </c>
      <c r="DL89" s="413" t="str">
        <f t="shared" ca="1" si="211"/>
        <v/>
      </c>
      <c r="DM89" s="293"/>
      <c r="DN89" s="425" t="str">
        <f ca="1">IF(DI95="","",CONCATENATE(DI95," - ",DJ95))</f>
        <v/>
      </c>
      <c r="DO89" s="295" t="str">
        <f ca="1">IF(DI96="","",CONCATENATE(DI96," - ",DJ96))</f>
        <v/>
      </c>
      <c r="DP89" s="295" t="str">
        <f ca="1">IF(DI97="","",CONCATENATE(DI97," - ",DJ97))</f>
        <v/>
      </c>
      <c r="DQ89" s="425" t="str">
        <f ca="1">IF(DK95="","",CONCATENATE(DK95," - ",DL95))</f>
        <v/>
      </c>
      <c r="DR89" s="295" t="str">
        <f ca="1">IF(DK96="","",CONCATENATE(DK96," - ",DL96))</f>
        <v/>
      </c>
      <c r="DS89" s="426" t="str">
        <f ca="1">IF(DK97="","",CONCATENATE(DK97," - ",DL97))</f>
        <v/>
      </c>
    </row>
    <row r="90" spans="28:123" ht="15.75" thickBot="1" x14ac:dyDescent="0.35">
      <c r="AB90" s="408" t="str">
        <f ca="1">IFERROR(MATCH($AB$59,OFFSET(Year!$BI$123:$BI$174,AB89,,1000),0)+AB89,"")</f>
        <v/>
      </c>
      <c r="AC90" s="399" t="str">
        <f ca="1">IFERROR(INDEX(Year!$BL$123:$BL$174,AB90),"")</f>
        <v/>
      </c>
      <c r="AD90" s="349" t="str">
        <f ca="1">IFERROR(INDEX(Year!$BJ$123:$BJ$174,AB90),"")</f>
        <v/>
      </c>
      <c r="AE90" s="364" t="str">
        <f ca="1">IFERROR(INDEX(Year!$BK$123:$BK$174,AB90),"")</f>
        <v/>
      </c>
      <c r="AF90" s="403" t="str">
        <f ca="1">IFERROR(INDEX(Year!$BI$123:$BI$174,AB90),"")</f>
        <v/>
      </c>
      <c r="AI90" s="304"/>
      <c r="AJ90" s="305"/>
      <c r="AK90" s="306"/>
      <c r="AL90" s="307"/>
      <c r="AM90" s="304"/>
      <c r="AN90" s="305"/>
      <c r="AO90" s="306"/>
      <c r="AP90" s="307"/>
      <c r="BL90" s="420" t="str">
        <f>IF(OR(BM90="",BM90=0),"",MAX(BL$5:BL89)+1)</f>
        <v/>
      </c>
      <c r="BM90" s="421" t="str">
        <f>IFERROR(INDEX($AJ$6:$AJ$17, ROWS(BM$4:$BM88)), IFERROR(INDEX($AN$6:$AN$17, ROWS(BM$4:$BM88)-ROWS($AJ$6:$AJ$17)), IFERROR(INDEX($AR$6:$AR$17, ROWS(BM$4:$BM88)-ROWS($AJ$6:$AJ$17)-ROWS($AN$6:$AN$17)),IFERROR(INDEX($AV$6:$AV$17, ROWS(BM$4:$BM88)-ROWS($AJ$6:$AJ$17)-ROWS($AN$6:$AN$17)-ROWS($AR$6:$AR$17)),IFERROR(INDEX($AZ$6:$AZ$17, ROWS(BM$4:$BM88)-ROWS($AJ$6:$AJ$17)-ROWS($AN$6:$AN$17)-ROWS($AR$6:$AR$17)-ROWS($AV$6:$AV$17)),IFERROR(INDEX($BD$6:$BD$17, ROWS(BM$4:$BM88)-ROWS($AJ$6:$AJ$17)-ROWS($AN$6:$AN$17)-ROWS($AR$6:$AR$17)-ROWS($AV$6:$AV$17)-ROWS($AZ$6:$AZ$17)),IFERROR(INDEX($BH$6:$BH$17, ROWS(BM$4:$BM88)-ROWS($AJ$6:$AJ$17)-ROWS($AN$6:$AN$17)-ROWS($AR$6:$AR$17)-ROWS($AV$6:$AV$17)-ROWS($AZ$6:$AZ$17)-ROWS($BD$6:$BD$17)), "")))))))</f>
        <v/>
      </c>
      <c r="BN90" s="421" t="str">
        <f t="shared" ca="1" si="186"/>
        <v/>
      </c>
      <c r="BO90" s="421" t="str">
        <f>IF(OR(BP90="",BP90=0),"",MAX(BO$5:BO89)+1)</f>
        <v/>
      </c>
      <c r="BP90" s="421" t="str">
        <f>IFERROR(INDEX($AK$6:$AK$17, ROWS($BP$4:BP88)), IFERROR(INDEX($AO$6:$AO$17, ROWS($BP$4:BP88)-ROWS($AK$6:$AK$17)), IFERROR(INDEX($AS$6:$AS$17, ROWS($BP$4:BP88)-ROWS($AK$6:$AK$17)-ROWS($AO$6:$AO$17)),IFERROR(INDEX($AW$6:$AW$17, ROWS($BP$4:BP88)-ROWS($AK$6:$AK$17)-ROWS($AO$6:$AO$17)-ROWS($AS$6:$AS$17)),IFERROR(INDEX($BA$6:$BA$17, ROWS($BP$4:BP88)-ROWS($AK$6:$AK$17)-ROWS($AO$6:$AO$17)-ROWS($AS$6:$AS$17)-ROWS($AW$6:$AW$17)),IFERROR(INDEX($BE$6:$BE$17, ROWS($BP$4:BP88)-ROWS($AK$6:$AK$17)-ROWS($AO$6:$AO$17)-ROWS($AS$6:$AS$17)-ROWS($AW$6:$AW$17)-ROWS($BA$6:$BA$17)),IFERROR(INDEX($BI$6:$BI$17, ROWS($BP$4:BP88)-ROWS($AK$6:$AK$17)-ROWS($AO$6:$AO$17)-ROWS($AS$6:$AS$17)-ROWS($AW$6:$AW$17)-ROWS($BA$6:$BA$17)-ROWS($BE$6:$BE$17)), "")))))))</f>
        <v/>
      </c>
      <c r="BQ90" s="421" t="str">
        <f t="shared" ca="1" si="187"/>
        <v/>
      </c>
      <c r="BR90" s="422" t="str">
        <f t="shared" ca="1" si="188"/>
        <v/>
      </c>
      <c r="BS90" s="420" t="str">
        <f>IF(OR(BT90="",BT90=0),"",MAX(BS$5:BS89)+1)</f>
        <v/>
      </c>
      <c r="BT90" s="421" t="str">
        <f>IFERROR(INDEX($AJ$22:$AJ$33, ROWS($BT$4:BT88)), IFERROR(INDEX($AN$22:$AN$33, ROWS($BT$4:BT88)-ROWS($AJ$22:$AJ$33)), IFERROR(INDEX($AR$22:$AR$33, ROWS($BT$4:BT88)-ROWS($AJ$22:$AJ$33)-ROWS($AN$22:$AN$33)),IFERROR(INDEX($AV$22:$AV$33, ROWS($BT$4:BT88)-ROWS($AJ$22:$AJ$33)-ROWS($AN$22:$AN$33)-ROWS($AR$22:$AR$33)),IFERROR(INDEX($AZ$22:$AZ$33, ROWS($BT$4:BT88)-ROWS($AJ$22:$AJ$33)-ROWS($AN$22:$AN$33)-ROWS($AR$22:$AR$33)-ROWS($AV$22:$AV$33)),IFERROR(INDEX($BD$22:$BD$33, ROWS($BT$4:BT88)-ROWS($AJ$22:$AJ$33)-ROWS($AN$22:$AN$33)-ROWS($AR$22:$AR$33)-ROWS($AV$22:$AV$33)-ROWS($AZ$22:$AZ$33)),IFERROR(INDEX($BH$22:$BH$33, ROWS($BT$4:BT88)-ROWS($AJ$22:$AJ$33)-ROWS($AN$22:$AN$33)-ROWS($AR$22:$AR$33)-ROWS($AV$22:$AV$33)-ROWS($AZ$22:$AZ$33)-ROWS($BD$22:$BD$33)), "")))))))</f>
        <v/>
      </c>
      <c r="BU90" s="421" t="str">
        <f t="shared" ca="1" si="189"/>
        <v/>
      </c>
      <c r="BV90" s="421" t="str">
        <f>IF(OR(BW90="",BW90=0),"",MAX(BV$5:BV89)+1)</f>
        <v/>
      </c>
      <c r="BW90" s="421" t="str">
        <f>IFERROR(INDEX($AK$22:$AK$33, ROWS($BW$4:BW88)), IFERROR(INDEX($AO$22:$AO$33, ROWS($BW$4:BW88)-ROWS($AK$22:$AK$33)), IFERROR(INDEX($AS$22:$AS$33, ROWS($BW$4:BW88)-ROWS($AK$22:$AK$33)-ROWS($AO$22:$AO$33)),IFERROR(INDEX($AW$22:$AW$33, ROWS($BW$4:BW88)-ROWS($AK$22:$AK$33)-ROWS($AO$22:$AO$33)-ROWS($AS$22:$AS$33)),IFERROR(INDEX($BA$22:$BA$33, ROWS($BW$4:BW88)-ROWS($AK$22:$AK$33)-ROWS($AO$22:$AO$33)-ROWS($AS$22:$AS$33)-ROWS($AW$22:$AW$33)),IFERROR(INDEX($BE$22:$BE$33, ROWS($BW$4:BW88)-ROWS($AK$22:$AK$33)-ROWS($AO$22:$AO$33)-ROWS($AS$22:$AS$33)-ROWS($AW$22:$AW$33)-ROWS($BA$22:$BA$33)),IFERROR(INDEX($BI$22:$BI$33, ROWS($BW$4:BW88)-ROWS($AK$22:$AK$33)-ROWS($AO$22:$AO$33)-ROWS($AS$22:$AS$33)-ROWS($AW$22:$AW$33)-ROWS($BA$22:$BA$33)-ROWS($BE$22:$BE$33)), "")))))))</f>
        <v/>
      </c>
      <c r="BX90" s="421" t="str">
        <f t="shared" ca="1" si="190"/>
        <v/>
      </c>
      <c r="BY90" s="422" t="str">
        <f t="shared" ca="1" si="191"/>
        <v/>
      </c>
      <c r="BZ90" s="420" t="str">
        <f>IF(OR(CA90="",CA90=0),"",MAX(BZ$5:BZ89)+1)</f>
        <v/>
      </c>
      <c r="CA90" s="421" t="str">
        <f>IFERROR(INDEX($AJ$38:$AJ$49, ROWS($CA$4:CA88)), IFERROR(INDEX($AN$38:$AN$49, ROWS($CA$4:CA88)-ROWS($AJ$38:$AJ$49)), IFERROR(INDEX($AR$38:$AR$49, ROWS($CA$4:CA88)-ROWS($AJ$38:$AJ$49)-ROWS($AN$38:$AN$49)),IFERROR(INDEX($AV$38:$AV$49, ROWS($CA$4:CA88)-ROWS($AJ$38:$AJ$49)-ROWS($AN$38:$AN$49)-ROWS($AR$38:$AR$49)),IFERROR(INDEX($AZ$38:$AZ$49, ROWS($CA$4:CA88)-ROWS($AJ$38:$AJ$49)-ROWS($AN$38:$AN$49)-ROWS($AR$38:$AR$49)-ROWS($AV$38:$AV$49)),IFERROR(INDEX($BD$38:$BD$49, ROWS($CA$4:CA88)-ROWS($AJ$38:$AJ$49)-ROWS($AN$38:$AN$49)-ROWS($AR$38:$AR$49)-ROWS($AV$38:$AV$49)-ROWS($AZ$38:$AZ$49)),IFERROR(INDEX($BH$38:$BH$49, ROWS($CA$4:CA88)-ROWS($AJ$38:$AJ$49)-ROWS($AN$38:$AN$49)-ROWS($AR$38:$AR$49)-ROWS($AV$38:$AV$49)-ROWS($AZ$38:$AZ$49)-ROWS($BD$38:$BD$49)), "")))))))</f>
        <v/>
      </c>
      <c r="CB90" s="421" t="str">
        <f t="shared" ca="1" si="192"/>
        <v/>
      </c>
      <c r="CC90" s="421" t="str">
        <f>IF(OR(CD90="",CD90=0),"",MAX(CC$5:CC89)+1)</f>
        <v/>
      </c>
      <c r="CD90" s="421" t="str">
        <f>IFERROR(INDEX($AK$38:$AK$49, ROWS($CD$4:CD88)), IFERROR(INDEX($AO$38:$AO$49, ROWS($CD$4:CD88)-ROWS($AK$38:$AK$49)), IFERROR(INDEX($AS$38:$AS$49, ROWS($CD$4:CD88)-ROWS($AK$38:$AK$49)-ROWS($AO$38:$AO$49)),IFERROR(INDEX($AW$38:$AW$49, ROWS($CD$4:CD88)-ROWS($AK$38:$AK$49)-ROWS($AO$38:$AO$49)-ROWS($AS$38:$AS$49)),IFERROR(INDEX($BA$38:$BA$49, ROWS($CD$4:CD88)-ROWS($AK$38:$AK$49)-ROWS($AO$38:$AO$49)-ROWS($AS$38:$AS$49)-ROWS($AW$38:$AW$49)),IFERROR(INDEX($BE$38:$BE$49, ROWS($CD$4:CD88)-ROWS($AK$38:$AK$49)-ROWS($AO$38:$AO$49)-ROWS($AS$38:$AS$49)-ROWS($AW$38:$AW$49)-ROWS($BA$38:$BA$49)),IFERROR(INDEX($BI$38:$BI$49, ROWS($CD$4:CD88)-ROWS($AK$38:$AK$49)-ROWS($AO$38:$AO$49)-ROWS($AS$38:$AS$49)-ROWS($AW$38:$AW$49)-ROWS($BA$38:$BA$49)-ROWS($BE$38:$BE$49)), "")))))))</f>
        <v/>
      </c>
      <c r="CE90" s="421" t="str">
        <f t="shared" ca="1" si="193"/>
        <v/>
      </c>
      <c r="CF90" s="422" t="str">
        <f t="shared" ca="1" si="194"/>
        <v/>
      </c>
      <c r="CG90" s="420" t="str">
        <f>IF(OR(CH90="",CH90=0),"",MAX(CG$5:CG89)+1)</f>
        <v/>
      </c>
      <c r="CH90" s="421" t="str">
        <f>IFERROR(INDEX($AJ$54:$AJ$65, ROWS($CH$4:CH88)), IFERROR(INDEX($AN$54:$AN$65, ROWS($CH$4:CH88)-ROWS($AJ$54:$AJ$65)), IFERROR(INDEX($AR$54:$AR$65, ROWS($CH$4:CH88)-ROWS($AJ$54:$AJ$65)-ROWS($AN$54:$AN$65)),IFERROR(INDEX($AV$54:$AV$65, ROWS($CH$4:CH88)-ROWS($AJ$54:$AJ$65)-ROWS($AN$54:$AN$65)-ROWS($AR$54:$AR$65)),IFERROR(INDEX($AZ$54:$AZ$65, ROWS($CH$4:CH88)-ROWS($AJ$54:$AJ$65)-ROWS($AN$54:$AN$65)-ROWS($AR$54:$AR$65)-ROWS($AV$54:$AV$65)),IFERROR(INDEX($BD$54:$BD$65, ROWS($CH$4:CH88)-ROWS($AJ$54:$AJ$65)-ROWS($AN$54:$AN$65)-ROWS($AR$54:$AR$65)-ROWS($AV$54:$AV$65)-ROWS($AZ$54:$AZ$65)),IFERROR(INDEX($BH$54:$BH$65, ROWS($CH$4:CH88)-ROWS($AJ$54:$AJ$65)-ROWS($AN$54:$AN$65)-ROWS($AR$54:$AR$65)-ROWS($AV$54:$AV$65)-ROWS($AZ$54:$AZ$65)-ROWS($BD$54:$BD$65)), "")))))))</f>
        <v/>
      </c>
      <c r="CI90" s="421" t="str">
        <f t="shared" ca="1" si="195"/>
        <v/>
      </c>
      <c r="CJ90" s="421" t="str">
        <f>IF(OR(CK90="",CK90=0),"",MAX(CJ$5:CJ89)+1)</f>
        <v/>
      </c>
      <c r="CK90" s="421" t="str">
        <f>IFERROR(INDEX($AK$54:$AK$65, ROWS($CK$4:CK88)), IFERROR(INDEX($AO$54:$AO$65, ROWS($CK$4:CK88)-ROWS($AK$54:$AK$65)), IFERROR(INDEX($AS$54:$AS$65, ROWS($CK$4:CK88)-ROWS($AK$54:$AK$65)-ROWS($AO$54:$AO$65)),IFERROR(INDEX($AW$54:$AW$65, ROWS($CK$4:CK88)-ROWS($AK$54:$AK$65)-ROWS($AO$54:$AO$65)-ROWS($AS$54:$AS$65)),IFERROR(INDEX($BA$54:$BA$65, ROWS($CK$4:CK88)-ROWS($AK$54:$AK$65)-ROWS($AO$54:$AO$65)-ROWS($AS$54:$AS$65)-ROWS($AW$54:$AW$65)),IFERROR(INDEX($BE$54:$BE$65, ROWS($CK$4:CK88)-ROWS($AK$54:$AK$65)-ROWS($AO$54:$AO$65)-ROWS($AS$54:$AS$65)-ROWS($AW$54:$AW$65)-ROWS($BA$54:$BA$65)),IFERROR(INDEX($BI$54:$BI$65, ROWS($CK$4:CK88)-ROWS($AK$54:$AK$65)-ROWS($AO$54:$AO$65)-ROWS($AS$54:$AS$65)-ROWS($AW$54:$AW$65)-ROWS($BA$54:$BA$65)-ROWS($BE$54:$BE$65)), "")))))))</f>
        <v/>
      </c>
      <c r="CL90" s="421" t="str">
        <f t="shared" ca="1" si="196"/>
        <v/>
      </c>
      <c r="CM90" s="422" t="str">
        <f t="shared" ca="1" si="197"/>
        <v/>
      </c>
      <c r="CN90" s="420" t="str">
        <f>IF(OR(CO90="",CO90=0),"",MAX(CN$5:CN89)+1)</f>
        <v/>
      </c>
      <c r="CO90" s="421" t="str">
        <f>IFERROR(INDEX($AJ$70:$AJ$81, ROWS($CO$4:CO88)), IFERROR(INDEX($AN$70:$AN$81, ROWS($CO$4:CO88)-ROWS($AJ$70:$AJ$81)), IFERROR(INDEX($AR$70:$AR$81, ROWS($CO$4:CO88)-ROWS($AJ$70:$AJ$81)-ROWS($AN$70:$AN$81)),IFERROR(INDEX($AV$70:$AV$81, ROWS($CO$4:CO88)-ROWS($AJ$70:$AJ$81)-ROWS($AN$70:$AN$81)-ROWS($AR$70:$AR$81)),IFERROR(INDEX($AZ$70:$AZ$81, ROWS($CO$4:CO88)-ROWS($AJ$70:$AJ$81)-ROWS($AN$70:$AN$81)-ROWS($AR$70:$AR$81)-ROWS($AV$70:$AV$81)),IFERROR(INDEX($BD$70:$BD$81, ROWS($CO$4:CO88)-ROWS($AJ$70:$AJ$81)-ROWS($AN$70:$AN$81)-ROWS($AR$70:$AR$81)-ROWS($AV$70:$AV$81)-ROWS($AZ$70:$AZ$81)),IFERROR(INDEX($BH$70:$BH$81, ROWS($CO$4:CO88)-ROWS($AJ$70:$AJ$81)-ROWS($AN$70:$AN$81)-ROWS($AR$70:$AR$81)-ROWS($AV$70:$AV$81)-ROWS($AZ$70:$AZ$81)-ROWS($BD$70:$BD$81)), "")))))))</f>
        <v/>
      </c>
      <c r="CP90" s="421" t="str">
        <f t="shared" ca="1" si="198"/>
        <v/>
      </c>
      <c r="CQ90" s="421" t="str">
        <f>IF(OR(CR90="",CR90=0),"",MAX(CQ$5:CQ89)+1)</f>
        <v/>
      </c>
      <c r="CR90" s="421" t="str">
        <f>IFERROR(INDEX($AK$70:$AK$81, ROWS($CR$4:CR88)), IFERROR(INDEX($AO$70:$AO$81, ROWS($CR$4:CR88)-ROWS($AK$70:$AK$81)), IFERROR(INDEX($AS$70:$AS$81, ROWS($CR$4:CR88)-ROWS($AK$70:$AK$81)-ROWS($AO$70:$AO$81)),IFERROR(INDEX($AW$70:$AW$81, ROWS($CR$4:CR88)-ROWS($AK$70:$AK$81)-ROWS($AO$70:$AO$81)-ROWS($AS$70:$AS$81)),IFERROR(INDEX($BA$70:$BA$81, ROWS($CR$4:CR88)-ROWS($AK$70:$AK$81)-ROWS($AO$70:$AO$81)-ROWS($AS$70:$AS$81)-ROWS($AW$70:$AW$81)),IFERROR(INDEX($BE$70:$BE$81, ROWS($CR$4:CR88)-ROWS($AK$70:$AK$81)-ROWS($AO$70:$AO$81)-ROWS($AS$70:$AS$81)-ROWS($AW$70:$AW$81)-ROWS($BA$70:$BA$81)),IFERROR(INDEX($BI$70:$BI$81, ROWS($CR$4:CR88)-ROWS($AK$70:$AK$81)-ROWS($AO$70:$AO$81)-ROWS($AS$70:$AS$81)-ROWS($AW$70:$AW$81)-ROWS($BA$70:$BA$81)-ROWS($BE$70:$BE$81)), "")))))))</f>
        <v/>
      </c>
      <c r="CS90" s="421" t="str">
        <f t="shared" ca="1" si="199"/>
        <v/>
      </c>
      <c r="CT90" s="422" t="str">
        <f t="shared" ca="1" si="200"/>
        <v/>
      </c>
      <c r="CU90" s="420" t="str">
        <f>IF(OR(CV90="",CV90=0),"",MAX(CU$5:CU89)+1)</f>
        <v/>
      </c>
      <c r="CV90" s="421" t="str">
        <f>IFERROR(INDEX($AJ$86:$AJ$97, ROWS($CV$4:CV88)), IFERROR(INDEX($AN$86:$AN$97, ROWS($CV$4:CV88)-ROWS($AJ$86:$AJ$97)), ""))</f>
        <v/>
      </c>
      <c r="CW90" s="421" t="str">
        <f t="shared" si="201"/>
        <v/>
      </c>
      <c r="CX90" s="421" t="str">
        <f>IF(OR(CY90="",CY90=0),"",MAX(CX$5:CX89)+1)</f>
        <v/>
      </c>
      <c r="CY90" s="421" t="str">
        <f>IFERROR(INDEX($AK$86:$AK$97, ROWS($CY$4:CY88)), IFERROR(INDEX($AO$86:$AO$97, ROWS($CY$4:CY88)-ROWS($AK$86:$AK$97)), ""))</f>
        <v/>
      </c>
      <c r="CZ90" s="421" t="str">
        <f t="shared" si="202"/>
        <v/>
      </c>
      <c r="DA90" s="422" t="str">
        <f t="shared" si="203"/>
        <v/>
      </c>
      <c r="DC90" s="438">
        <f ca="1">IF(OR(DD90="",DD90=0),"",MAX(DC$85:DC89)+1)</f>
        <v>4</v>
      </c>
      <c r="DD90" s="434" t="str">
        <f t="shared" ca="1" si="204"/>
        <v>Lawn Service</v>
      </c>
      <c r="DE90" s="413">
        <f t="shared" ca="1" si="205"/>
        <v>50</v>
      </c>
      <c r="DF90" s="431" t="str">
        <f ca="1">IF(OR(DG90="",DG90=0),"",MAX(DF$85:DF89)+1)</f>
        <v/>
      </c>
      <c r="DG90" s="412" t="str">
        <f t="shared" ca="1" si="206"/>
        <v/>
      </c>
      <c r="DH90" s="413" t="str">
        <f t="shared" ca="1" si="207"/>
        <v/>
      </c>
      <c r="DI90" s="412" t="str">
        <f t="shared" ca="1" si="208"/>
        <v/>
      </c>
      <c r="DJ90" s="413" t="str">
        <f t="shared" ca="1" si="209"/>
        <v/>
      </c>
      <c r="DK90" s="412" t="str">
        <f t="shared" ca="1" si="210"/>
        <v/>
      </c>
      <c r="DL90" s="413" t="str">
        <f t="shared" ca="1" si="211"/>
        <v/>
      </c>
      <c r="DM90" s="292"/>
      <c r="DN90" s="425" t="str">
        <f ca="1">IF(DI98="","",CONCATENATE(DI98," - ",DJ98))</f>
        <v/>
      </c>
      <c r="DO90" s="295" t="str">
        <f ca="1">IF(DI99="","",CONCATENATE(DI99," - ",DJ99))</f>
        <v/>
      </c>
      <c r="DP90" s="295" t="str">
        <f ca="1">IF(DI100="","",CONCATENATE(DI100," - ",DJ100))</f>
        <v/>
      </c>
      <c r="DQ90" s="425" t="str">
        <f ca="1">IF(DK98="","",CONCATENATE(DK98," - ",DL98))</f>
        <v/>
      </c>
      <c r="DR90" s="295" t="str">
        <f ca="1">IF(DK99="","",CONCATENATE(DK99," - ",DL99))</f>
        <v/>
      </c>
      <c r="DS90" s="426" t="str">
        <f ca="1">IF(DK100="","",CONCATENATE(DK100," - ",DL100))</f>
        <v/>
      </c>
    </row>
    <row r="91" spans="28:123" ht="16.5" thickBot="1" x14ac:dyDescent="0.35">
      <c r="AI91" s="304"/>
      <c r="AJ91" s="305"/>
      <c r="AK91" s="306"/>
      <c r="AL91" s="307"/>
      <c r="AM91" s="304"/>
      <c r="AN91" s="305"/>
      <c r="AO91" s="306"/>
      <c r="AP91" s="307"/>
      <c r="BL91" s="315"/>
      <c r="BM91" s="315"/>
      <c r="BN91" s="315"/>
      <c r="BO91" s="315"/>
      <c r="BP91" s="315"/>
      <c r="BQ91" s="315"/>
      <c r="BR91" s="315"/>
      <c r="BY91" s="315"/>
      <c r="CF91" s="315"/>
      <c r="CM91" s="315"/>
      <c r="CT91" s="315"/>
      <c r="DA91" s="315"/>
      <c r="DC91" s="438" t="str">
        <f ca="1">IF(OR(DD91="",DD91=0),"",MAX(DC$85:DC90)+1)</f>
        <v/>
      </c>
      <c r="DD91" s="434" t="str">
        <f t="shared" ca="1" si="204"/>
        <v/>
      </c>
      <c r="DE91" s="413" t="str">
        <f t="shared" ca="1" si="205"/>
        <v/>
      </c>
      <c r="DF91" s="431" t="str">
        <f ca="1">IF(OR(DG91="",DG91=0),"",MAX(DF$85:DF90)+1)</f>
        <v/>
      </c>
      <c r="DG91" s="412" t="str">
        <f t="shared" ca="1" si="206"/>
        <v/>
      </c>
      <c r="DH91" s="413" t="str">
        <f t="shared" ca="1" si="207"/>
        <v/>
      </c>
      <c r="DI91" s="412" t="str">
        <f t="shared" ca="1" si="208"/>
        <v/>
      </c>
      <c r="DJ91" s="413" t="str">
        <f t="shared" ca="1" si="209"/>
        <v/>
      </c>
      <c r="DK91" s="412" t="str">
        <f t="shared" ca="1" si="210"/>
        <v/>
      </c>
      <c r="DL91" s="413" t="str">
        <f t="shared" ca="1" si="211"/>
        <v/>
      </c>
      <c r="DM91" s="292"/>
      <c r="DN91" s="427" t="str">
        <f ca="1">IF(DI101="","",CONCATENATE(DI101," - ",DJ101))</f>
        <v/>
      </c>
      <c r="DO91" s="428" t="str">
        <f ca="1">IF(DI102="","",CONCATENATE(DI102," - ",DJ102))</f>
        <v/>
      </c>
      <c r="DP91" s="428" t="str">
        <f ca="1">IF(DI103="","",CONCATENATE(DI103," - ",DJ103))</f>
        <v/>
      </c>
      <c r="DQ91" s="427" t="str">
        <f ca="1">IF(DK101="","",CONCATENATE(DK101," - ",DL101))</f>
        <v/>
      </c>
      <c r="DR91" s="428" t="str">
        <f ca="1">IF(DK102="","",CONCATENATE(DK102," - ",DL102))</f>
        <v/>
      </c>
      <c r="DS91" s="429" t="str">
        <f ca="1">IF(DK103="","",CONCATENATE(DK103," - ",DL103))</f>
        <v/>
      </c>
    </row>
    <row r="92" spans="28:123" ht="16.5" thickBot="1" x14ac:dyDescent="0.35">
      <c r="AB92" s="1093" t="s">
        <v>18</v>
      </c>
      <c r="AC92" s="1094"/>
      <c r="AD92" s="1094"/>
      <c r="AE92" s="1094"/>
      <c r="AF92" s="1095"/>
      <c r="AI92" s="304"/>
      <c r="AJ92" s="305"/>
      <c r="AK92" s="306"/>
      <c r="AL92" s="307"/>
      <c r="AM92" s="304"/>
      <c r="AN92" s="305"/>
      <c r="AO92" s="306"/>
      <c r="AP92" s="307"/>
      <c r="BL92" s="315"/>
      <c r="BM92" s="315"/>
      <c r="BN92" s="315"/>
      <c r="BO92" s="315"/>
      <c r="BP92" s="315"/>
      <c r="BQ92" s="315"/>
      <c r="BR92" s="315"/>
      <c r="BY92" s="315"/>
      <c r="CF92" s="315"/>
      <c r="CM92" s="315"/>
      <c r="CT92" s="315"/>
      <c r="DA92" s="315"/>
      <c r="DC92" s="438" t="str">
        <f ca="1">IF(OR(DD92="",DD92=0),"",MAX(DC$85:DC91)+1)</f>
        <v/>
      </c>
      <c r="DD92" s="434" t="str">
        <f t="shared" ca="1" si="204"/>
        <v/>
      </c>
      <c r="DE92" s="413" t="str">
        <f t="shared" ca="1" si="205"/>
        <v/>
      </c>
      <c r="DF92" s="431" t="str">
        <f ca="1">IF(OR(DG92="",DG92=0),"",MAX(DF$85:DF91)+1)</f>
        <v/>
      </c>
      <c r="DG92" s="412" t="str">
        <f t="shared" ca="1" si="206"/>
        <v/>
      </c>
      <c r="DH92" s="413" t="str">
        <f t="shared" ca="1" si="207"/>
        <v/>
      </c>
      <c r="DI92" s="412" t="str">
        <f t="shared" ca="1" si="208"/>
        <v/>
      </c>
      <c r="DJ92" s="413" t="str">
        <f t="shared" ca="1" si="209"/>
        <v/>
      </c>
      <c r="DK92" s="412" t="str">
        <f t="shared" ca="1" si="210"/>
        <v/>
      </c>
      <c r="DL92" s="413" t="str">
        <f t="shared" ca="1" si="211"/>
        <v/>
      </c>
      <c r="DM92" s="292"/>
      <c r="DN92" s="1192" t="s">
        <v>505</v>
      </c>
      <c r="DO92" s="1193"/>
      <c r="DP92" s="443">
        <f ca="1">IF(DJ86="","",SUM(DJ86:DJ103))</f>
        <v>655</v>
      </c>
      <c r="DQ92" s="1192" t="s">
        <v>506</v>
      </c>
      <c r="DR92" s="1193"/>
      <c r="DS92" s="444">
        <f ca="1">IF(DL86="","",SUM(DL86:DL103))</f>
        <v>400</v>
      </c>
    </row>
    <row r="93" spans="28:123" ht="15.75" x14ac:dyDescent="0.3">
      <c r="AB93" s="389"/>
      <c r="AC93" s="400" t="s">
        <v>495</v>
      </c>
      <c r="AD93" s="400" t="s">
        <v>192</v>
      </c>
      <c r="AE93" s="400" t="s">
        <v>193</v>
      </c>
      <c r="AF93" s="401" t="s">
        <v>11</v>
      </c>
      <c r="AI93" s="304"/>
      <c r="AJ93" s="305"/>
      <c r="AK93" s="306"/>
      <c r="AL93" s="307"/>
      <c r="AM93" s="304"/>
      <c r="AN93" s="305"/>
      <c r="AO93" s="306"/>
      <c r="AP93" s="307"/>
      <c r="BL93" s="315"/>
      <c r="BM93" s="315"/>
      <c r="BN93" s="315"/>
      <c r="BO93" s="315"/>
      <c r="BP93" s="315"/>
      <c r="BQ93" s="315"/>
      <c r="BR93" s="315"/>
      <c r="BY93" s="315"/>
      <c r="CF93" s="315"/>
      <c r="CM93" s="315"/>
      <c r="CT93" s="315"/>
      <c r="DA93" s="315"/>
      <c r="DC93" s="438" t="str">
        <f ca="1">IF(OR(DD93="",DD93=0),"",MAX(DC$85:DC92)+1)</f>
        <v/>
      </c>
      <c r="DD93" s="434" t="str">
        <f t="shared" ca="1" si="204"/>
        <v/>
      </c>
      <c r="DE93" s="413" t="str">
        <f t="shared" ca="1" si="205"/>
        <v/>
      </c>
      <c r="DF93" s="431" t="str">
        <f ca="1">IF(OR(DG93="",DG93=0),"",MAX(DF$85:DF92)+1)</f>
        <v/>
      </c>
      <c r="DG93" s="412" t="str">
        <f t="shared" ca="1" si="206"/>
        <v/>
      </c>
      <c r="DH93" s="413" t="str">
        <f t="shared" ca="1" si="207"/>
        <v/>
      </c>
      <c r="DI93" s="412" t="str">
        <f t="shared" ca="1" si="208"/>
        <v/>
      </c>
      <c r="DJ93" s="413" t="str">
        <f t="shared" ca="1" si="209"/>
        <v/>
      </c>
      <c r="DK93" s="412" t="str">
        <f t="shared" ca="1" si="210"/>
        <v/>
      </c>
      <c r="DL93" s="413" t="str">
        <f t="shared" ca="1" si="211"/>
        <v/>
      </c>
      <c r="DM93" s="292"/>
      <c r="DN93" s="292"/>
      <c r="DO93" s="292"/>
      <c r="DP93" s="292"/>
      <c r="DQ93" s="292"/>
      <c r="DR93" s="292"/>
      <c r="DS93" s="292"/>
    </row>
    <row r="94" spans="28:123" ht="15.75" x14ac:dyDescent="0.3">
      <c r="AB94" s="395">
        <f ca="1">IFERROR(MATCH($AB$92,OFFSET(Year!$BI$123:$BI$174,AB93,,1000),0)+AB93,"")</f>
        <v>10</v>
      </c>
      <c r="AC94" s="340">
        <f ca="1">IFERROR(INDEX(Year!$BL$123:$BL$174,AB94),"")</f>
        <v>11</v>
      </c>
      <c r="AD94" s="348" t="str">
        <f ca="1">IFERROR(INDEX(Year!$BJ$123:$BJ$174,AB94),"")</f>
        <v>Lawn Service</v>
      </c>
      <c r="AE94" s="363">
        <f ca="1">IFERROR(INDEX(Year!$BK$123:$BK$174,AB94),"")</f>
        <v>50</v>
      </c>
      <c r="AF94" s="402" t="str">
        <f ca="1">IFERROR(INDEX(Year!$BI$123:$BI$174,AB94),"")</f>
        <v>Fixed Bills</v>
      </c>
      <c r="AI94" s="304"/>
      <c r="AJ94" s="305"/>
      <c r="AK94" s="306"/>
      <c r="AL94" s="307"/>
      <c r="AM94" s="304"/>
      <c r="AN94" s="305"/>
      <c r="AO94" s="306"/>
      <c r="AP94" s="307"/>
      <c r="BL94" s="315"/>
      <c r="BM94" s="315"/>
      <c r="BN94" s="315"/>
      <c r="BO94" s="315"/>
      <c r="BP94" s="315"/>
      <c r="BQ94" s="315"/>
      <c r="BR94" s="315"/>
      <c r="BY94" s="315"/>
      <c r="CF94" s="315"/>
      <c r="CM94" s="315"/>
      <c r="CT94" s="315"/>
      <c r="DA94" s="315"/>
      <c r="DC94" s="438" t="str">
        <f ca="1">IF(OR(DD94="",DD94=0),"",MAX(DC$85:DC93)+1)</f>
        <v/>
      </c>
      <c r="DD94" s="434" t="str">
        <f t="shared" ca="1" si="204"/>
        <v/>
      </c>
      <c r="DE94" s="413" t="str">
        <f t="shared" ca="1" si="205"/>
        <v/>
      </c>
      <c r="DF94" s="431" t="str">
        <f ca="1">IF(OR(DG94="",DG94=0),"",MAX(DF$85:DF93)+1)</f>
        <v/>
      </c>
      <c r="DG94" s="412" t="str">
        <f t="shared" ca="1" si="206"/>
        <v/>
      </c>
      <c r="DH94" s="413" t="str">
        <f t="shared" ca="1" si="207"/>
        <v/>
      </c>
      <c r="DI94" s="412" t="str">
        <f t="shared" ca="1" si="208"/>
        <v/>
      </c>
      <c r="DJ94" s="413" t="str">
        <f t="shared" ca="1" si="209"/>
        <v/>
      </c>
      <c r="DK94" s="412" t="str">
        <f t="shared" ca="1" si="210"/>
        <v/>
      </c>
      <c r="DL94" s="413" t="str">
        <f t="shared" ca="1" si="211"/>
        <v/>
      </c>
      <c r="DM94" s="292"/>
      <c r="DN94" s="292"/>
      <c r="DO94" s="292"/>
      <c r="DP94" s="292"/>
      <c r="DQ94" s="292"/>
      <c r="DR94" s="292"/>
      <c r="DS94" s="292"/>
    </row>
    <row r="95" spans="28:123" ht="15.75" x14ac:dyDescent="0.3">
      <c r="AB95" s="395">
        <f ca="1">IFERROR(MATCH($AB$92,OFFSET(Year!$BI$123:$BI$174,AB94,,1000),0)+AB94,"")</f>
        <v>11</v>
      </c>
      <c r="AC95" s="340">
        <f ca="1">IFERROR(INDEX(Year!$BL$123:$BL$174,AB95),"")</f>
        <v>25</v>
      </c>
      <c r="AD95" s="348" t="str">
        <f ca="1">IFERROR(INDEX(Year!$BJ$123:$BJ$174,AB95),"")</f>
        <v>Lawn Service</v>
      </c>
      <c r="AE95" s="363">
        <f ca="1">IFERROR(INDEX(Year!$BK$123:$BK$174,AB95),"")</f>
        <v>50</v>
      </c>
      <c r="AF95" s="402" t="str">
        <f ca="1">IFERROR(INDEX(Year!$BI$123:$BI$174,AB95),"")</f>
        <v>Fixed Bills</v>
      </c>
      <c r="AI95" s="302"/>
      <c r="AJ95" s="293"/>
      <c r="AK95" s="293"/>
      <c r="AL95" s="303"/>
      <c r="AM95" s="302"/>
      <c r="AN95" s="293"/>
      <c r="AO95" s="293"/>
      <c r="AP95" s="303"/>
      <c r="BL95" s="315"/>
      <c r="BM95" s="315"/>
      <c r="BN95" s="315"/>
      <c r="BO95" s="315"/>
      <c r="BP95" s="315"/>
      <c r="BQ95" s="315"/>
      <c r="BR95" s="315"/>
      <c r="BY95" s="315"/>
      <c r="CF95" s="315"/>
      <c r="CM95" s="315"/>
      <c r="CT95" s="315"/>
      <c r="DA95" s="315"/>
      <c r="DC95" s="438" t="str">
        <f ca="1">IF(OR(DD95="",DD95=0),"",MAX(DC$85:DC94)+1)</f>
        <v/>
      </c>
      <c r="DD95" s="434" t="str">
        <f t="shared" ca="1" si="204"/>
        <v/>
      </c>
      <c r="DE95" s="413" t="str">
        <f t="shared" ca="1" si="205"/>
        <v/>
      </c>
      <c r="DF95" s="431" t="str">
        <f ca="1">IF(OR(DG95="",DG95=0),"",MAX(DF$85:DF94)+1)</f>
        <v/>
      </c>
      <c r="DG95" s="412" t="str">
        <f t="shared" ca="1" si="206"/>
        <v/>
      </c>
      <c r="DH95" s="413" t="str">
        <f t="shared" ca="1" si="207"/>
        <v/>
      </c>
      <c r="DI95" s="412" t="str">
        <f t="shared" ca="1" si="208"/>
        <v/>
      </c>
      <c r="DJ95" s="413" t="str">
        <f t="shared" ca="1" si="209"/>
        <v/>
      </c>
      <c r="DK95" s="412" t="str">
        <f t="shared" ca="1" si="210"/>
        <v/>
      </c>
      <c r="DL95" s="413" t="str">
        <f t="shared" ca="1" si="211"/>
        <v/>
      </c>
      <c r="DN95" s="292"/>
      <c r="DO95" s="292"/>
      <c r="DP95" s="292"/>
      <c r="DQ95" s="292"/>
      <c r="DR95" s="292"/>
      <c r="DS95" s="292"/>
    </row>
    <row r="96" spans="28:123" ht="15.75" x14ac:dyDescent="0.3">
      <c r="AB96" s="395">
        <f ca="1">IFERROR(MATCH($AB$92,OFFSET(Year!$BI$123:$BI$174,AB95,,1000),0)+AB95,"")</f>
        <v>12</v>
      </c>
      <c r="AC96" s="340">
        <f ca="1">IFERROR(INDEX(Year!$BL$123:$BL$174,AB96),"")</f>
        <v>8</v>
      </c>
      <c r="AD96" s="348" t="str">
        <f ca="1">IFERROR(INDEX(Year!$BJ$123:$BJ$174,AB96),"")</f>
        <v>Disney+</v>
      </c>
      <c r="AE96" s="363">
        <f ca="1">IFERROR(INDEX(Year!$BK$123:$BK$174,AB96),"")</f>
        <v>124.79</v>
      </c>
      <c r="AF96" s="402" t="str">
        <f ca="1">IFERROR(INDEX(Year!$BI$123:$BI$174,AB96),"")</f>
        <v>Fixed Bills</v>
      </c>
      <c r="AI96" s="308"/>
      <c r="AJ96" s="293"/>
      <c r="AK96" s="293"/>
      <c r="AL96" s="303"/>
      <c r="AM96" s="308"/>
      <c r="AN96" s="293"/>
      <c r="AO96" s="293"/>
      <c r="AP96" s="303"/>
      <c r="BL96" s="315"/>
      <c r="BM96" s="315"/>
      <c r="BN96" s="315"/>
      <c r="BO96" s="315"/>
      <c r="BP96" s="315"/>
      <c r="BQ96" s="315"/>
      <c r="BR96" s="315"/>
      <c r="BY96" s="315"/>
      <c r="CF96" s="315"/>
      <c r="CM96" s="315"/>
      <c r="CT96" s="315"/>
      <c r="DA96" s="315"/>
      <c r="DC96" s="438" t="str">
        <f ca="1">IF(OR(DD96="",DD96=0),"",MAX(DC$85:DC95)+1)</f>
        <v/>
      </c>
      <c r="DD96" s="434" t="str">
        <f t="shared" ca="1" si="204"/>
        <v/>
      </c>
      <c r="DE96" s="413" t="str">
        <f t="shared" ca="1" si="205"/>
        <v/>
      </c>
      <c r="DF96" s="431" t="str">
        <f ca="1">IF(OR(DG96="",DG96=0),"",MAX(DF$85:DF95)+1)</f>
        <v/>
      </c>
      <c r="DG96" s="412" t="str">
        <f t="shared" ca="1" si="206"/>
        <v/>
      </c>
      <c r="DH96" s="413" t="str">
        <f t="shared" ca="1" si="207"/>
        <v/>
      </c>
      <c r="DI96" s="412" t="str">
        <f t="shared" ca="1" si="208"/>
        <v/>
      </c>
      <c r="DJ96" s="413" t="str">
        <f t="shared" ca="1" si="209"/>
        <v/>
      </c>
      <c r="DK96" s="412" t="str">
        <f t="shared" ca="1" si="210"/>
        <v/>
      </c>
      <c r="DL96" s="413" t="str">
        <f t="shared" ca="1" si="211"/>
        <v/>
      </c>
      <c r="DM96" s="278"/>
    </row>
    <row r="97" spans="28:123" ht="16.5" thickBot="1" x14ac:dyDescent="0.35">
      <c r="AB97" s="395" t="str">
        <f ca="1">IFERROR(MATCH($AB$92,OFFSET(Year!$BI$123:$BI$174,AB96,,1000),0)+AB96,"")</f>
        <v/>
      </c>
      <c r="AC97" s="340" t="str">
        <f ca="1">IFERROR(INDEX(Year!$BL$123:$BL$174,AB97),"")</f>
        <v/>
      </c>
      <c r="AD97" s="348" t="str">
        <f ca="1">IFERROR(INDEX(Year!$BJ$123:$BJ$174,AB97),"")</f>
        <v/>
      </c>
      <c r="AE97" s="363" t="str">
        <f ca="1">IFERROR(INDEX(Year!$BK$123:$BK$174,AB97),"")</f>
        <v/>
      </c>
      <c r="AF97" s="402" t="str">
        <f ca="1">IFERROR(INDEX(Year!$BI$123:$BI$174,AB97),"")</f>
        <v/>
      </c>
      <c r="AI97" s="309"/>
      <c r="AJ97" s="310"/>
      <c r="AK97" s="310"/>
      <c r="AL97" s="311"/>
      <c r="AM97" s="309"/>
      <c r="AN97" s="310"/>
      <c r="AO97" s="310"/>
      <c r="AP97" s="311"/>
      <c r="BL97" s="315"/>
      <c r="BM97" s="315"/>
      <c r="BN97" s="315"/>
      <c r="BO97" s="315"/>
      <c r="BP97" s="315"/>
      <c r="BQ97" s="315"/>
      <c r="BR97" s="315"/>
      <c r="BY97" s="315"/>
      <c r="CF97" s="315"/>
      <c r="CM97" s="315"/>
      <c r="CT97" s="315"/>
      <c r="DA97" s="315"/>
      <c r="DC97" s="438" t="str">
        <f ca="1">IF(OR(DD97="",DD97=0),"",MAX(DC$85:DC96)+1)</f>
        <v/>
      </c>
      <c r="DD97" s="435" t="str">
        <f t="shared" ca="1" si="204"/>
        <v/>
      </c>
      <c r="DE97" s="413" t="str">
        <f t="shared" ca="1" si="205"/>
        <v/>
      </c>
      <c r="DF97" s="432" t="str">
        <f ca="1">IF(OR(DG97="",DG97=0),"",MAX(DF$85:DF96)+1)</f>
        <v/>
      </c>
      <c r="DG97" s="414" t="str">
        <f t="shared" ca="1" si="206"/>
        <v/>
      </c>
      <c r="DH97" s="415" t="str">
        <f t="shared" ca="1" si="207"/>
        <v/>
      </c>
      <c r="DI97" s="414" t="str">
        <f t="shared" ca="1" si="208"/>
        <v/>
      </c>
      <c r="DJ97" s="413" t="str">
        <f t="shared" ca="1" si="209"/>
        <v/>
      </c>
      <c r="DK97" s="414" t="str">
        <f t="shared" ca="1" si="210"/>
        <v/>
      </c>
      <c r="DL97" s="415" t="str">
        <f t="shared" ca="1" si="211"/>
        <v/>
      </c>
      <c r="DM97" s="278"/>
      <c r="DN97" s="278"/>
      <c r="DO97" s="278"/>
      <c r="DP97" s="278"/>
      <c r="DQ97" s="278"/>
      <c r="DR97" s="278"/>
      <c r="DS97" s="278"/>
    </row>
    <row r="98" spans="28:123" ht="15.75" x14ac:dyDescent="0.3">
      <c r="AB98" s="395" t="str">
        <f ca="1">IFERROR(MATCH($AB$92,OFFSET(Year!$BI$123:$BI$174,AB97,,1000),0)+AB97,"")</f>
        <v/>
      </c>
      <c r="AC98" s="340" t="str">
        <f ca="1">IFERROR(INDEX(Year!$BL$123:$BL$174,AB98),"")</f>
        <v/>
      </c>
      <c r="AD98" s="348" t="str">
        <f ca="1">IFERROR(INDEX(Year!$BJ$123:$BJ$174,AB98),"")</f>
        <v/>
      </c>
      <c r="AE98" s="363" t="str">
        <f ca="1">IFERROR(INDEX(Year!$BK$123:$BK$174,AB98),"")</f>
        <v/>
      </c>
      <c r="AF98" s="402" t="str">
        <f ca="1">IFERROR(INDEX(Year!$BI$123:$BI$174,AB98),"")</f>
        <v/>
      </c>
      <c r="BL98" s="315"/>
      <c r="BM98" s="315"/>
      <c r="BN98" s="315"/>
      <c r="BO98" s="315"/>
      <c r="BP98" s="315"/>
      <c r="BQ98" s="315"/>
      <c r="BR98" s="315"/>
      <c r="BY98" s="315"/>
      <c r="CF98" s="315"/>
      <c r="CM98" s="315"/>
      <c r="CT98" s="315"/>
      <c r="DA98" s="315"/>
      <c r="DC98" s="438" t="str">
        <f ca="1">IF(OR(DD98="",DD98=0),"",MAX(DC$85:DC97)+1)</f>
        <v/>
      </c>
      <c r="DD98" s="434" t="str">
        <f t="shared" ca="1" si="204"/>
        <v/>
      </c>
      <c r="DE98" s="413" t="str">
        <f t="shared" ca="1" si="205"/>
        <v/>
      </c>
      <c r="DF98" s="431" t="str">
        <f ca="1">IF(OR(DG98="",DG98=0),"",MAX(DF$85:DF97)+1)</f>
        <v/>
      </c>
      <c r="DG98" s="412" t="str">
        <f t="shared" ca="1" si="206"/>
        <v/>
      </c>
      <c r="DH98" s="413" t="str">
        <f t="shared" ca="1" si="207"/>
        <v/>
      </c>
      <c r="DI98" s="412" t="str">
        <f t="shared" ca="1" si="208"/>
        <v/>
      </c>
      <c r="DJ98" s="413" t="str">
        <f t="shared" ca="1" si="209"/>
        <v/>
      </c>
      <c r="DK98" s="412" t="str">
        <f t="shared" ca="1" si="210"/>
        <v/>
      </c>
      <c r="DL98" s="413" t="str">
        <f t="shared" ca="1" si="211"/>
        <v/>
      </c>
      <c r="DM98" s="278"/>
      <c r="DN98" s="278"/>
      <c r="DO98" s="278"/>
      <c r="DP98" s="278"/>
      <c r="DQ98" s="278"/>
      <c r="DR98" s="278"/>
      <c r="DS98" s="278"/>
    </row>
    <row r="99" spans="28:123" x14ac:dyDescent="0.3">
      <c r="AB99" s="395" t="str">
        <f ca="1">IFERROR(MATCH($AB$92,OFFSET(Year!$BI$123:$BI$174,AB98,,1000),0)+AB98,"")</f>
        <v/>
      </c>
      <c r="AC99" s="340" t="str">
        <f ca="1">IFERROR(INDEX(Year!$BL$123:$BL$174,AB99),"")</f>
        <v/>
      </c>
      <c r="AD99" s="348" t="str">
        <f ca="1">IFERROR(INDEX(Year!$BJ$123:$BJ$174,AB99),"")</f>
        <v/>
      </c>
      <c r="AE99" s="363" t="str">
        <f ca="1">IFERROR(INDEX(Year!$BK$123:$BK$174,AB99),"")</f>
        <v/>
      </c>
      <c r="AF99" s="402" t="str">
        <f ca="1">IFERROR(INDEX(Year!$BI$123:$BI$174,AB99),"")</f>
        <v/>
      </c>
      <c r="DC99" s="438" t="str">
        <f ca="1">IF(OR(DD99="",DD99=0),"",MAX(DC$85:DC98)+1)</f>
        <v/>
      </c>
      <c r="DD99" s="434" t="str">
        <f t="shared" ca="1" si="204"/>
        <v/>
      </c>
      <c r="DE99" s="413" t="str">
        <f t="shared" ca="1" si="205"/>
        <v/>
      </c>
      <c r="DF99" s="431" t="str">
        <f ca="1">IF(OR(DG99="",DG99=0),"",MAX(DF$85:DF98)+1)</f>
        <v/>
      </c>
      <c r="DG99" s="412" t="str">
        <f t="shared" ca="1" si="206"/>
        <v/>
      </c>
      <c r="DH99" s="413" t="str">
        <f t="shared" ca="1" si="207"/>
        <v/>
      </c>
      <c r="DI99" s="412" t="str">
        <f t="shared" ca="1" si="208"/>
        <v/>
      </c>
      <c r="DJ99" s="413" t="str">
        <f t="shared" ca="1" si="209"/>
        <v/>
      </c>
      <c r="DK99" s="412" t="str">
        <f t="shared" ca="1" si="210"/>
        <v/>
      </c>
      <c r="DL99" s="413" t="str">
        <f t="shared" ca="1" si="211"/>
        <v/>
      </c>
      <c r="DM99" s="278"/>
      <c r="DN99" s="278"/>
      <c r="DO99" s="278"/>
      <c r="DP99" s="278"/>
      <c r="DQ99" s="278"/>
      <c r="DR99" s="278"/>
      <c r="DS99" s="278"/>
    </row>
    <row r="100" spans="28:123" x14ac:dyDescent="0.3">
      <c r="AB100" s="395" t="str">
        <f ca="1">IFERROR(MATCH($AB$92,OFFSET(Year!$BI$123:$BI$174,AB99,,1000),0)+AB99,"")</f>
        <v/>
      </c>
      <c r="AC100" s="340" t="str">
        <f ca="1">IFERROR(INDEX(Year!$BL$123:$BL$174,AB100),"")</f>
        <v/>
      </c>
      <c r="AD100" s="348" t="str">
        <f ca="1">IFERROR(INDEX(Year!$BJ$123:$BJ$174,AB100),"")</f>
        <v/>
      </c>
      <c r="AE100" s="363" t="str">
        <f ca="1">IFERROR(INDEX(Year!$BK$123:$BK$174,AB100),"")</f>
        <v/>
      </c>
      <c r="AF100" s="402" t="str">
        <f ca="1">IFERROR(INDEX(Year!$BI$123:$BI$174,AB100),"")</f>
        <v/>
      </c>
      <c r="DC100" s="438" t="str">
        <f ca="1">IF(OR(DD100="",DD100=0),"",MAX(DC$85:DC99)+1)</f>
        <v/>
      </c>
      <c r="DD100" s="434" t="str">
        <f t="shared" ca="1" si="204"/>
        <v/>
      </c>
      <c r="DE100" s="413" t="str">
        <f t="shared" ca="1" si="205"/>
        <v/>
      </c>
      <c r="DF100" s="431" t="str">
        <f ca="1">IF(OR(DG100="",DG100=0),"",MAX(DF$85:DF99)+1)</f>
        <v/>
      </c>
      <c r="DG100" s="412" t="str">
        <f t="shared" ca="1" si="206"/>
        <v/>
      </c>
      <c r="DH100" s="413" t="str">
        <f t="shared" ca="1" si="207"/>
        <v/>
      </c>
      <c r="DI100" s="412" t="str">
        <f t="shared" ca="1" si="208"/>
        <v/>
      </c>
      <c r="DJ100" s="413" t="str">
        <f t="shared" ca="1" si="209"/>
        <v/>
      </c>
      <c r="DK100" s="412" t="str">
        <f t="shared" ca="1" si="210"/>
        <v/>
      </c>
      <c r="DL100" s="413" t="str">
        <f t="shared" ca="1" si="211"/>
        <v/>
      </c>
      <c r="DM100" s="278"/>
      <c r="DN100" s="278"/>
      <c r="DO100" s="278"/>
      <c r="DP100" s="278"/>
      <c r="DQ100" s="278"/>
      <c r="DR100" s="278"/>
      <c r="DS100" s="278"/>
    </row>
    <row r="101" spans="28:123" x14ac:dyDescent="0.3">
      <c r="AB101" s="395" t="str">
        <f ca="1">IFERROR(MATCH($AB$92,OFFSET(Year!$BI$123:$BI$174,AB100,,1000),0)+AB100,"")</f>
        <v/>
      </c>
      <c r="AC101" s="340" t="str">
        <f ca="1">IFERROR(INDEX(Year!$BL$123:$BL$174,AB101),"")</f>
        <v/>
      </c>
      <c r="AD101" s="348" t="str">
        <f ca="1">IFERROR(INDEX(Year!$BJ$123:$BJ$174,AB101),"")</f>
        <v/>
      </c>
      <c r="AE101" s="363" t="str">
        <f ca="1">IFERROR(INDEX(Year!$BK$123:$BK$174,AB101),"")</f>
        <v/>
      </c>
      <c r="AF101" s="402" t="str">
        <f ca="1">IFERROR(INDEX(Year!$BI$123:$BI$174,AB101),"")</f>
        <v/>
      </c>
      <c r="DC101" s="438" t="str">
        <f ca="1">IF(OR(DD101="",DD101=0),"",MAX(DC$85:DC100)+1)</f>
        <v/>
      </c>
      <c r="DD101" s="434" t="str">
        <f t="shared" ca="1" si="204"/>
        <v/>
      </c>
      <c r="DE101" s="413" t="str">
        <f t="shared" ca="1" si="205"/>
        <v/>
      </c>
      <c r="DF101" s="431" t="str">
        <f ca="1">IF(OR(DG101="",DG101=0),"",MAX(DF$85:DF100)+1)</f>
        <v/>
      </c>
      <c r="DG101" s="412" t="str">
        <f t="shared" ca="1" si="206"/>
        <v/>
      </c>
      <c r="DH101" s="413" t="str">
        <f t="shared" ca="1" si="207"/>
        <v/>
      </c>
      <c r="DI101" s="412" t="str">
        <f t="shared" ca="1" si="208"/>
        <v/>
      </c>
      <c r="DJ101" s="413" t="str">
        <f t="shared" ca="1" si="209"/>
        <v/>
      </c>
      <c r="DK101" s="412" t="str">
        <f t="shared" ca="1" si="210"/>
        <v/>
      </c>
      <c r="DL101" s="413" t="str">
        <f t="shared" ca="1" si="211"/>
        <v/>
      </c>
      <c r="DN101" s="278"/>
      <c r="DO101" s="278"/>
      <c r="DP101" s="278"/>
      <c r="DQ101" s="278"/>
      <c r="DR101" s="278"/>
      <c r="DS101" s="278"/>
    </row>
    <row r="102" spans="28:123" x14ac:dyDescent="0.3">
      <c r="AB102" s="395" t="str">
        <f ca="1">IFERROR(MATCH($AB$92,OFFSET(Year!$BI$123:$BI$174,AB101,,1000),0)+AB101,"")</f>
        <v/>
      </c>
      <c r="AC102" s="340" t="str">
        <f ca="1">IFERROR(INDEX(Year!$BL$123:$BL$174,AB102),"")</f>
        <v/>
      </c>
      <c r="AD102" s="348" t="str">
        <f ca="1">IFERROR(INDEX(Year!$BJ$123:$BJ$174,AB102),"")</f>
        <v/>
      </c>
      <c r="AE102" s="363" t="str">
        <f ca="1">IFERROR(INDEX(Year!$BK$123:$BK$174,AB102),"")</f>
        <v/>
      </c>
      <c r="AF102" s="402" t="str">
        <f ca="1">IFERROR(INDEX(Year!$BI$123:$BI$174,AB102),"")</f>
        <v/>
      </c>
      <c r="DC102" s="438" t="str">
        <f ca="1">IF(OR(DD102="",DD102=0),"",MAX(DC$85:DC101)+1)</f>
        <v/>
      </c>
      <c r="DD102" s="434" t="str">
        <f t="shared" ca="1" si="204"/>
        <v/>
      </c>
      <c r="DE102" s="413" t="str">
        <f t="shared" ca="1" si="205"/>
        <v/>
      </c>
      <c r="DF102" s="431" t="str">
        <f ca="1">IF(OR(DG102="",DG102=0),"",MAX(DF$85:DF101)+1)</f>
        <v/>
      </c>
      <c r="DG102" s="412" t="str">
        <f t="shared" ca="1" si="206"/>
        <v/>
      </c>
      <c r="DH102" s="413" t="str">
        <f t="shared" ca="1" si="207"/>
        <v/>
      </c>
      <c r="DI102" s="412" t="str">
        <f t="shared" ca="1" si="208"/>
        <v/>
      </c>
      <c r="DJ102" s="413" t="str">
        <f t="shared" ca="1" si="209"/>
        <v/>
      </c>
      <c r="DK102" s="412" t="str">
        <f t="shared" ca="1" si="210"/>
        <v/>
      </c>
      <c r="DL102" s="413" t="str">
        <f t="shared" ca="1" si="211"/>
        <v/>
      </c>
    </row>
    <row r="103" spans="28:123" ht="15.75" thickBot="1" x14ac:dyDescent="0.35">
      <c r="AB103" s="395" t="str">
        <f ca="1">IFERROR(MATCH($AB$92,OFFSET(Year!$BI$123:$BI$174,AB102,,1000),0)+AB102,"")</f>
        <v/>
      </c>
      <c r="AC103" s="340" t="str">
        <f ca="1">IFERROR(INDEX(Year!$BL$123:$BL$174,AB103),"")</f>
        <v/>
      </c>
      <c r="AD103" s="348" t="str">
        <f ca="1">IFERROR(INDEX(Year!$BJ$123:$BJ$174,AB103),"")</f>
        <v/>
      </c>
      <c r="AE103" s="363" t="str">
        <f ca="1">IFERROR(INDEX(Year!$BK$123:$BK$174,AB103),"")</f>
        <v/>
      </c>
      <c r="AF103" s="402" t="str">
        <f ca="1">IFERROR(INDEX(Year!$BI$123:$BI$174,AB103),"")</f>
        <v/>
      </c>
      <c r="DC103" s="439" t="str">
        <f ca="1">IF(OR(DD103="",DD103=0),"",MAX(DC$85:DC102)+1)</f>
        <v/>
      </c>
      <c r="DD103" s="436" t="str">
        <f t="shared" ca="1" si="204"/>
        <v/>
      </c>
      <c r="DE103" s="422" t="str">
        <f t="shared" ca="1" si="205"/>
        <v/>
      </c>
      <c r="DF103" s="433" t="str">
        <f ca="1">IF(OR(DG103="",DG103=0),"",MAX(DF$85:DF102)+1)</f>
        <v/>
      </c>
      <c r="DG103" s="420" t="str">
        <f t="shared" ca="1" si="206"/>
        <v/>
      </c>
      <c r="DH103" s="422" t="str">
        <f t="shared" ca="1" si="207"/>
        <v/>
      </c>
      <c r="DI103" s="420" t="str">
        <f t="shared" ca="1" si="208"/>
        <v/>
      </c>
      <c r="DJ103" s="422" t="str">
        <f t="shared" ca="1" si="209"/>
        <v/>
      </c>
      <c r="DK103" s="420" t="str">
        <f t="shared" ca="1" si="210"/>
        <v/>
      </c>
      <c r="DL103" s="422" t="str">
        <f t="shared" ca="1" si="211"/>
        <v/>
      </c>
    </row>
    <row r="104" spans="28:123" ht="15.75" thickBot="1" x14ac:dyDescent="0.35">
      <c r="AB104" s="395" t="str">
        <f ca="1">IFERROR(MATCH($AB$92,OFFSET(Year!$BI$123:$BI$174,AB103,,1000),0)+AB103,"")</f>
        <v/>
      </c>
      <c r="AC104" s="340" t="str">
        <f ca="1">IFERROR(INDEX(Year!$BL$123:$BL$174,AB104),"")</f>
        <v/>
      </c>
      <c r="AD104" s="348" t="str">
        <f ca="1">IFERROR(INDEX(Year!$BJ$123:$BJ$174,AB104),"")</f>
        <v/>
      </c>
      <c r="AE104" s="363" t="str">
        <f ca="1">IFERROR(INDEX(Year!$BK$123:$BK$174,AB104),"")</f>
        <v/>
      </c>
      <c r="AF104" s="402" t="str">
        <f ca="1">IFERROR(INDEX(Year!$BI$123:$BI$174,AB104),"")</f>
        <v/>
      </c>
      <c r="DC104" s="1167" t="s">
        <v>493</v>
      </c>
      <c r="DD104" s="1168"/>
      <c r="DE104" s="1168"/>
      <c r="DF104" s="1168"/>
      <c r="DG104" s="1168"/>
      <c r="DH104" s="1168"/>
      <c r="DI104" s="1168"/>
      <c r="DJ104" s="1168"/>
      <c r="DK104" s="1168"/>
      <c r="DL104" s="1169"/>
      <c r="DM104" s="292"/>
      <c r="DN104" s="1199" t="s">
        <v>493</v>
      </c>
      <c r="DO104" s="1200"/>
      <c r="DP104" s="1200"/>
      <c r="DQ104" s="1200"/>
      <c r="DR104" s="1200"/>
      <c r="DS104" s="1201"/>
    </row>
    <row r="105" spans="28:123" ht="15.75" thickBot="1" x14ac:dyDescent="0.35">
      <c r="AB105" s="395" t="str">
        <f ca="1">IFERROR(MATCH($AB$92,OFFSET(Year!$BI$123:$BI$174,AB104,,1000),0)+AB104,"")</f>
        <v/>
      </c>
      <c r="AC105" s="340" t="str">
        <f ca="1">IFERROR(INDEX(Year!$BL$123:$BL$174,AB105),"")</f>
        <v/>
      </c>
      <c r="AD105" s="348" t="str">
        <f ca="1">IFERROR(INDEX(Year!$BJ$123:$BJ$174,AB105),"")</f>
        <v/>
      </c>
      <c r="AE105" s="363" t="str">
        <f ca="1">IFERROR(INDEX(Year!$BK$123:$BK$174,AB105),"")</f>
        <v/>
      </c>
      <c r="AF105" s="402" t="str">
        <f ca="1">IFERROR(INDEX(Year!$BI$123:$BI$174,AB105),"")</f>
        <v/>
      </c>
      <c r="DC105" s="437"/>
      <c r="DD105" s="1151" t="s">
        <v>504</v>
      </c>
      <c r="DE105" s="1152"/>
      <c r="DF105" s="430"/>
      <c r="DG105" s="1162" t="s">
        <v>23</v>
      </c>
      <c r="DH105" s="1152"/>
      <c r="DI105" s="1162" t="s">
        <v>504</v>
      </c>
      <c r="DJ105" s="1152"/>
      <c r="DK105" s="1162" t="s">
        <v>23</v>
      </c>
      <c r="DL105" s="1152"/>
      <c r="DM105" s="292"/>
      <c r="DN105" s="1163" t="s">
        <v>481</v>
      </c>
      <c r="DO105" s="1164"/>
      <c r="DP105" s="1164"/>
      <c r="DQ105" s="1165" t="s">
        <v>491</v>
      </c>
      <c r="DR105" s="1164"/>
      <c r="DS105" s="1166"/>
    </row>
    <row r="106" spans="28:123" x14ac:dyDescent="0.3">
      <c r="AB106" s="395" t="str">
        <f ca="1">IFERROR(MATCH($AB$92,OFFSET(Year!$BI$123:$BI$174,AB105,,1000),0)+AB105,"")</f>
        <v/>
      </c>
      <c r="AC106" s="340" t="str">
        <f ca="1">IFERROR(INDEX(Year!$BL$123:$BL$174,AB106),"")</f>
        <v/>
      </c>
      <c r="AD106" s="348" t="str">
        <f ca="1">IFERROR(INDEX(Year!$BJ$123:$BJ$174,AB106),"")</f>
        <v/>
      </c>
      <c r="AE106" s="363" t="str">
        <f ca="1">IFERROR(INDEX(Year!$BK$123:$BK$174,AB106),"")</f>
        <v/>
      </c>
      <c r="AF106" s="402" t="str">
        <f ca="1">IFERROR(INDEX(Year!$BI$123:$BI$174,AB106),"")</f>
        <v/>
      </c>
      <c r="DC106" s="438" t="str">
        <f>IF(OR(DD106="",DD106=0),"",MAX(DC$105:DC105)+1)</f>
        <v/>
      </c>
      <c r="DD106" s="434" t="str">
        <f>IF(CW6="","",IF(NOT(DA6="Income"),CW6,""))</f>
        <v/>
      </c>
      <c r="DE106" s="413" t="str">
        <f>IF(CZ6="","",IF(NOT(DA6="Income"),CZ6,""))</f>
        <v/>
      </c>
      <c r="DF106" s="438" t="str">
        <f>IF(OR(DG106="",DG106=0),"",MAX(DF$105:DF105)+1)</f>
        <v/>
      </c>
      <c r="DG106" s="412" t="str">
        <f>IF(CW6="","",IF(DA6="Income",CW6,""))</f>
        <v/>
      </c>
      <c r="DH106" s="413" t="str">
        <f>IF(CW6="","",IF(DA6="Income",CZ6,""))</f>
        <v/>
      </c>
      <c r="DI106" s="412" t="str">
        <f>IFERROR(INDEX($DD$106:$DD$123,MATCH(ROW()-ROW($DI$105),$DC$106:$DC$123,0)),"")</f>
        <v/>
      </c>
      <c r="DJ106" s="413" t="str">
        <f>IFERROR(INDEX($DE$106:$DE$123,MATCH(ROW()-ROW($DI$105),$DC$106:$DC$123,0)),"")</f>
        <v/>
      </c>
      <c r="DK106" s="412" t="str">
        <f>IFERROR(INDEX($DG$106:$DG$123,MATCH(ROW()-ROW($DK$105),$DF$106:$DF$123,0)),"")</f>
        <v/>
      </c>
      <c r="DL106" s="413" t="str">
        <f>IFERROR(INDEX($DH$106:$DH$123,MATCH(ROW()-ROW($DK$105),$DF$106:$DF$123,0)),"")</f>
        <v/>
      </c>
      <c r="DM106" s="292"/>
      <c r="DN106" s="425" t="str">
        <f>IF(DI106="","",CONCATENATE(DI106," - ",DJ106))</f>
        <v/>
      </c>
      <c r="DO106" s="295" t="str">
        <f>IF(DI107="","",CONCATENATE(DI107," - ",DJ107))</f>
        <v/>
      </c>
      <c r="DP106" s="295" t="str">
        <f>IF(DI108="","",CONCATENATE(DI108," - ",DJ108))</f>
        <v/>
      </c>
      <c r="DQ106" s="440" t="str">
        <f>IF(DK106="","",CONCATENATE(DK106," - ",DL106))</f>
        <v/>
      </c>
      <c r="DR106" s="441" t="str">
        <f>IF(DK107="","",CONCATENATE(DK107," - ",DL107))</f>
        <v/>
      </c>
      <c r="DS106" s="442" t="str">
        <f>IF(DK108="","",CONCATENATE(DK108," - ",DL108))</f>
        <v/>
      </c>
    </row>
    <row r="107" spans="28:123" x14ac:dyDescent="0.3">
      <c r="AB107" s="395" t="str">
        <f ca="1">IFERROR(MATCH($AB$92,OFFSET(Year!$BI$123:$BI$174,AB106,,1000),0)+AB106,"")</f>
        <v/>
      </c>
      <c r="AC107" s="340" t="str">
        <f ca="1">IFERROR(INDEX(Year!$BL$123:$BL$174,AB107),"")</f>
        <v/>
      </c>
      <c r="AD107" s="348" t="str">
        <f ca="1">IFERROR(INDEX(Year!$BJ$123:$BJ$174,AB107),"")</f>
        <v/>
      </c>
      <c r="AE107" s="363" t="str">
        <f ca="1">IFERROR(INDEX(Year!$BK$123:$BK$174,AB107),"")</f>
        <v/>
      </c>
      <c r="AF107" s="402" t="str">
        <f ca="1">IFERROR(INDEX(Year!$BI$123:$BI$174,AB107),"")</f>
        <v/>
      </c>
      <c r="DC107" s="438" t="str">
        <f>IF(OR(DD107="",DD107=0),"",MAX(DC$105:DC106)+1)</f>
        <v/>
      </c>
      <c r="DD107" s="434" t="str">
        <f t="shared" ref="DD107:DD123" si="212">IF(CW7="","",IF(NOT(DA7="Income"),CW7,""))</f>
        <v/>
      </c>
      <c r="DE107" s="413" t="str">
        <f t="shared" ref="DE107:DE123" si="213">IF(CZ7="","",IF(NOT(DA7="Income"),CZ7,""))</f>
        <v/>
      </c>
      <c r="DF107" s="431" t="str">
        <f>IF(OR(DG107="",DG107=0),"",MAX(DF$105:DF106)+1)</f>
        <v/>
      </c>
      <c r="DG107" s="412" t="str">
        <f t="shared" ref="DG107:DG123" si="214">IF(CW7="","",IF(DA7="Income",CW7,""))</f>
        <v/>
      </c>
      <c r="DH107" s="413" t="str">
        <f t="shared" ref="DH107:DH123" si="215">IF(CW7="","",IF(DA7="Income",CZ7,""))</f>
        <v/>
      </c>
      <c r="DI107" s="412" t="str">
        <f t="shared" ref="DI107:DI123" si="216">IFERROR(INDEX($DD$106:$DD$123,MATCH(ROW()-ROW($DI$105),$DC$106:$DC$123,0)),"")</f>
        <v/>
      </c>
      <c r="DJ107" s="413" t="str">
        <f t="shared" ref="DJ107:DJ123" si="217">IFERROR(INDEX($DE$106:$DE$123,MATCH(ROW()-ROW($DI$105),$DC$106:$DC$123,0)),"")</f>
        <v/>
      </c>
      <c r="DK107" s="412" t="str">
        <f t="shared" ref="DK107:DK123" si="218">IFERROR(INDEX($DG$106:$DG$123,MATCH(ROW()-ROW($DK$105),$DF$106:$DF$123,0)),"")</f>
        <v/>
      </c>
      <c r="DL107" s="413" t="str">
        <f t="shared" ref="DL107:DL123" si="219">IFERROR(INDEX($DH$106:$DH$123,MATCH(ROW()-ROW($DK$105),$DF$106:$DF$123,0)),"")</f>
        <v/>
      </c>
      <c r="DM107" s="292"/>
      <c r="DN107" s="425" t="str">
        <f>IF(DI109="","",CONCATENATE(DI109," - ",DJ109))</f>
        <v/>
      </c>
      <c r="DO107" s="295" t="str">
        <f>IF(DI110="","",CONCATENATE(DI110," - ",DJ110))</f>
        <v/>
      </c>
      <c r="DP107" s="295" t="str">
        <f>IF(DI111="","",CONCATENATE(DI111," - ",DJ111))</f>
        <v/>
      </c>
      <c r="DQ107" s="425" t="str">
        <f>IF(DK109="","",CONCATENATE(DK109," - ",DL109))</f>
        <v/>
      </c>
      <c r="DR107" s="295" t="str">
        <f>IF(DK110="","",CONCATENATE(DK110," - ",DL110))</f>
        <v/>
      </c>
      <c r="DS107" s="426" t="str">
        <f>IF(DK111="","",CONCATENATE(DK111," - ",DL111))</f>
        <v/>
      </c>
    </row>
    <row r="108" spans="28:123" x14ac:dyDescent="0.3">
      <c r="AB108" s="395" t="str">
        <f ca="1">IFERROR(MATCH($AB$92,OFFSET(Year!$BI$123:$BI$174,AB107,,1000),0)+AB107,"")</f>
        <v/>
      </c>
      <c r="AC108" s="340" t="str">
        <f ca="1">IFERROR(INDEX(Year!$BL$123:$BL$174,AB108),"")</f>
        <v/>
      </c>
      <c r="AD108" s="348" t="str">
        <f ca="1">IFERROR(INDEX(Year!$BJ$123:$BJ$174,AB108),"")</f>
        <v/>
      </c>
      <c r="AE108" s="363" t="str">
        <f ca="1">IFERROR(INDEX(Year!$BK$123:$BK$174,AB108),"")</f>
        <v/>
      </c>
      <c r="AF108" s="402" t="str">
        <f ca="1">IFERROR(INDEX(Year!$BI$123:$BI$174,AB108),"")</f>
        <v/>
      </c>
      <c r="DC108" s="438" t="str">
        <f>IF(OR(DD108="",DD108=0),"",MAX(DC$105:DC107)+1)</f>
        <v/>
      </c>
      <c r="DD108" s="434" t="str">
        <f t="shared" si="212"/>
        <v/>
      </c>
      <c r="DE108" s="413" t="str">
        <f t="shared" si="213"/>
        <v/>
      </c>
      <c r="DF108" s="431" t="str">
        <f>IF(OR(DG108="",DG108=0),"",MAX(DF$105:DF107)+1)</f>
        <v/>
      </c>
      <c r="DG108" s="412" t="str">
        <f t="shared" si="214"/>
        <v/>
      </c>
      <c r="DH108" s="413" t="str">
        <f t="shared" si="215"/>
        <v/>
      </c>
      <c r="DI108" s="412" t="str">
        <f t="shared" si="216"/>
        <v/>
      </c>
      <c r="DJ108" s="413" t="str">
        <f t="shared" si="217"/>
        <v/>
      </c>
      <c r="DK108" s="412" t="str">
        <f t="shared" si="218"/>
        <v/>
      </c>
      <c r="DL108" s="413" t="str">
        <f t="shared" si="219"/>
        <v/>
      </c>
      <c r="DM108" s="292"/>
      <c r="DN108" s="425" t="str">
        <f>IF(DI112="","",CONCATENATE(DI112," - ",DJ112))</f>
        <v/>
      </c>
      <c r="DO108" s="295" t="str">
        <f>IF(DI113="","",CONCATENATE(DI113," - ",DJ113))</f>
        <v/>
      </c>
      <c r="DP108" s="295" t="str">
        <f>IF(DI114="","",CONCATENATE(DI114," - ",DJ114))</f>
        <v/>
      </c>
      <c r="DQ108" s="425" t="str">
        <f>IF(DK112="","",CONCATENATE(DK112," - ",DL112))</f>
        <v/>
      </c>
      <c r="DR108" s="295" t="str">
        <f>IF(DK113="","",CONCATENATE(DK113," - ",DL113))</f>
        <v/>
      </c>
      <c r="DS108" s="426" t="str">
        <f>IF(DK114="","",CONCATENATE(DK114," - ",DL114))</f>
        <v/>
      </c>
    </row>
    <row r="109" spans="28:123" x14ac:dyDescent="0.3">
      <c r="AB109" s="395" t="str">
        <f ca="1">IFERROR(MATCH($AB$92,OFFSET(Year!$BI$123:$BI$174,AB108,,1000),0)+AB108,"")</f>
        <v/>
      </c>
      <c r="AC109" s="340" t="str">
        <f ca="1">IFERROR(INDEX(Year!$BL$123:$BL$174,AB109),"")</f>
        <v/>
      </c>
      <c r="AD109" s="348" t="str">
        <f ca="1">IFERROR(INDEX(Year!$BJ$123:$BJ$174,AB109),"")</f>
        <v/>
      </c>
      <c r="AE109" s="363" t="str">
        <f ca="1">IFERROR(INDEX(Year!$BK$123:$BK$174,AB109),"")</f>
        <v/>
      </c>
      <c r="AF109" s="402" t="str">
        <f ca="1">IFERROR(INDEX(Year!$BI$123:$BI$174,AB109),"")</f>
        <v/>
      </c>
      <c r="DC109" s="438" t="str">
        <f>IF(OR(DD109="",DD109=0),"",MAX(DC$105:DC108)+1)</f>
        <v/>
      </c>
      <c r="DD109" s="434" t="str">
        <f t="shared" si="212"/>
        <v/>
      </c>
      <c r="DE109" s="413" t="str">
        <f t="shared" si="213"/>
        <v/>
      </c>
      <c r="DF109" s="431" t="str">
        <f>IF(OR(DG109="",DG109=0),"",MAX(DF$105:DF108)+1)</f>
        <v/>
      </c>
      <c r="DG109" s="412" t="str">
        <f t="shared" si="214"/>
        <v/>
      </c>
      <c r="DH109" s="413" t="str">
        <f t="shared" si="215"/>
        <v/>
      </c>
      <c r="DI109" s="412" t="str">
        <f t="shared" si="216"/>
        <v/>
      </c>
      <c r="DJ109" s="413" t="str">
        <f t="shared" si="217"/>
        <v/>
      </c>
      <c r="DK109" s="412" t="str">
        <f t="shared" si="218"/>
        <v/>
      </c>
      <c r="DL109" s="413" t="str">
        <f t="shared" si="219"/>
        <v/>
      </c>
      <c r="DM109" s="293"/>
      <c r="DN109" s="425" t="str">
        <f>IF(DI115="","",CONCATENATE(DI115," - ",DJ115))</f>
        <v/>
      </c>
      <c r="DO109" s="295" t="str">
        <f>IF(DI116="","",CONCATENATE(DI116," - ",DJ116))</f>
        <v/>
      </c>
      <c r="DP109" s="295" t="str">
        <f>IF(DI117="","",CONCATENATE(DI117," - ",DJ117))</f>
        <v/>
      </c>
      <c r="DQ109" s="425" t="str">
        <f>IF(DK115="","",CONCATENATE(DK115," - ",DL115))</f>
        <v/>
      </c>
      <c r="DR109" s="295" t="str">
        <f>IF(DK116="","",CONCATENATE(DK116," - ",DL116))</f>
        <v/>
      </c>
      <c r="DS109" s="426" t="str">
        <f>IF(DK117="","",CONCATENATE(DK117," - ",DL117))</f>
        <v/>
      </c>
    </row>
    <row r="110" spans="28:123" x14ac:dyDescent="0.3">
      <c r="AB110" s="395" t="str">
        <f ca="1">IFERROR(MATCH($AB$92,OFFSET(Year!$BI$123:$BI$174,AB109,,1000),0)+AB109,"")</f>
        <v/>
      </c>
      <c r="AC110" s="340" t="str">
        <f ca="1">IFERROR(INDEX(Year!$BL$123:$BL$174,AB110),"")</f>
        <v/>
      </c>
      <c r="AD110" s="348" t="str">
        <f ca="1">IFERROR(INDEX(Year!$BJ$123:$BJ$174,AB110),"")</f>
        <v/>
      </c>
      <c r="AE110" s="363" t="str">
        <f ca="1">IFERROR(INDEX(Year!$BK$123:$BK$174,AB110),"")</f>
        <v/>
      </c>
      <c r="AF110" s="402" t="str">
        <f ca="1">IFERROR(INDEX(Year!$BI$123:$BI$174,AB110),"")</f>
        <v/>
      </c>
      <c r="DC110" s="438" t="str">
        <f>IF(OR(DD110="",DD110=0),"",MAX(DC$105:DC109)+1)</f>
        <v/>
      </c>
      <c r="DD110" s="434" t="str">
        <f t="shared" si="212"/>
        <v/>
      </c>
      <c r="DE110" s="413" t="str">
        <f t="shared" si="213"/>
        <v/>
      </c>
      <c r="DF110" s="431" t="str">
        <f>IF(OR(DG110="",DG110=0),"",MAX(DF$105:DF109)+1)</f>
        <v/>
      </c>
      <c r="DG110" s="412" t="str">
        <f t="shared" si="214"/>
        <v/>
      </c>
      <c r="DH110" s="413" t="str">
        <f t="shared" si="215"/>
        <v/>
      </c>
      <c r="DI110" s="412" t="str">
        <f t="shared" si="216"/>
        <v/>
      </c>
      <c r="DJ110" s="413" t="str">
        <f t="shared" si="217"/>
        <v/>
      </c>
      <c r="DK110" s="412" t="str">
        <f t="shared" si="218"/>
        <v/>
      </c>
      <c r="DL110" s="413" t="str">
        <f t="shared" si="219"/>
        <v/>
      </c>
      <c r="DM110" s="292"/>
      <c r="DN110" s="425" t="str">
        <f>IF(DI118="","",CONCATENATE(DI118," - ",DJ118))</f>
        <v/>
      </c>
      <c r="DO110" s="295" t="str">
        <f>IF(DI119="","",CONCATENATE(DI119," - ",DJ119))</f>
        <v/>
      </c>
      <c r="DP110" s="295" t="str">
        <f>IF(DI120="","",CONCATENATE(DI120," - ",DJ120))</f>
        <v/>
      </c>
      <c r="DQ110" s="425" t="str">
        <f>IF(DK118="","",CONCATENATE(DK118," - ",DL118))</f>
        <v/>
      </c>
      <c r="DR110" s="295" t="str">
        <f>IF(DK119="","",CONCATENATE(DK119," - ",DL119))</f>
        <v/>
      </c>
      <c r="DS110" s="426" t="str">
        <f>IF(DK120="","",CONCATENATE(DK120," - ",DL120))</f>
        <v/>
      </c>
    </row>
    <row r="111" spans="28:123" ht="15.75" thickBot="1" x14ac:dyDescent="0.35">
      <c r="AB111" s="395" t="str">
        <f ca="1">IFERROR(MATCH($AB$92,OFFSET(Year!$BI$123:$BI$174,AB110,,1000),0)+AB110,"")</f>
        <v/>
      </c>
      <c r="AC111" s="340" t="str">
        <f ca="1">IFERROR(INDEX(Year!$BL$123:$BL$174,AB111),"")</f>
        <v/>
      </c>
      <c r="AD111" s="348" t="str">
        <f ca="1">IFERROR(INDEX(Year!$BJ$123:$BJ$174,AB111),"")</f>
        <v/>
      </c>
      <c r="AE111" s="363" t="str">
        <f ca="1">IFERROR(INDEX(Year!$BK$123:$BK$174,AB111),"")</f>
        <v/>
      </c>
      <c r="AF111" s="402" t="str">
        <f ca="1">IFERROR(INDEX(Year!$BI$123:$BI$174,AB111),"")</f>
        <v/>
      </c>
      <c r="DC111" s="438" t="str">
        <f>IF(OR(DD111="",DD111=0),"",MAX(DC$105:DC110)+1)</f>
        <v/>
      </c>
      <c r="DD111" s="434" t="str">
        <f t="shared" si="212"/>
        <v/>
      </c>
      <c r="DE111" s="413" t="str">
        <f t="shared" si="213"/>
        <v/>
      </c>
      <c r="DF111" s="431" t="str">
        <f>IF(OR(DG111="",DG111=0),"",MAX(DF$105:DF110)+1)</f>
        <v/>
      </c>
      <c r="DG111" s="412" t="str">
        <f t="shared" si="214"/>
        <v/>
      </c>
      <c r="DH111" s="413" t="str">
        <f t="shared" si="215"/>
        <v/>
      </c>
      <c r="DI111" s="412" t="str">
        <f t="shared" si="216"/>
        <v/>
      </c>
      <c r="DJ111" s="413" t="str">
        <f t="shared" si="217"/>
        <v/>
      </c>
      <c r="DK111" s="412" t="str">
        <f t="shared" si="218"/>
        <v/>
      </c>
      <c r="DL111" s="413" t="str">
        <f t="shared" si="219"/>
        <v/>
      </c>
      <c r="DM111" s="292"/>
      <c r="DN111" s="427" t="str">
        <f>IF(DI121="","",CONCATENATE(DI121," - ",DJ121))</f>
        <v/>
      </c>
      <c r="DO111" s="428" t="str">
        <f>IF(DI122="","",CONCATENATE(DI122," - ",DJ122))</f>
        <v/>
      </c>
      <c r="DP111" s="428" t="str">
        <f>IF(DI123="","",CONCATENATE(DI123," - ",DJ123))</f>
        <v/>
      </c>
      <c r="DQ111" s="427" t="str">
        <f>IF(DK121="","",CONCATENATE(DK121," - ",DL121))</f>
        <v/>
      </c>
      <c r="DR111" s="428" t="str">
        <f>IF(DK122="","",CONCATENATE(DK122," - ",DL122))</f>
        <v/>
      </c>
      <c r="DS111" s="429" t="str">
        <f>IF(DK123="","",CONCATENATE(DK123," - ",DL123))</f>
        <v/>
      </c>
    </row>
    <row r="112" spans="28:123" ht="15.75" thickBot="1" x14ac:dyDescent="0.35">
      <c r="AB112" s="395" t="str">
        <f ca="1">IFERROR(MATCH($AB$92,OFFSET(Year!$BI$123:$BI$174,AB111,,1000),0)+AB111,"")</f>
        <v/>
      </c>
      <c r="AC112" s="340" t="str">
        <f ca="1">IFERROR(INDEX(Year!$BL$123:$BL$174,AB112),"")</f>
        <v/>
      </c>
      <c r="AD112" s="348" t="str">
        <f ca="1">IFERROR(INDEX(Year!$BJ$123:$BJ$174,AB112),"")</f>
        <v/>
      </c>
      <c r="AE112" s="363" t="str">
        <f ca="1">IFERROR(INDEX(Year!$BK$123:$BK$174,AB112),"")</f>
        <v/>
      </c>
      <c r="AF112" s="402" t="str">
        <f ca="1">IFERROR(INDEX(Year!$BI$123:$BI$174,AB112),"")</f>
        <v/>
      </c>
      <c r="DC112" s="438" t="str">
        <f>IF(OR(DD112="",DD112=0),"",MAX(DC$105:DC111)+1)</f>
        <v/>
      </c>
      <c r="DD112" s="434" t="str">
        <f t="shared" si="212"/>
        <v/>
      </c>
      <c r="DE112" s="413" t="str">
        <f t="shared" si="213"/>
        <v/>
      </c>
      <c r="DF112" s="431" t="str">
        <f>IF(OR(DG112="",DG112=0),"",MAX(DF$105:DF111)+1)</f>
        <v/>
      </c>
      <c r="DG112" s="412" t="str">
        <f t="shared" si="214"/>
        <v/>
      </c>
      <c r="DH112" s="413" t="str">
        <f t="shared" si="215"/>
        <v/>
      </c>
      <c r="DI112" s="412" t="str">
        <f t="shared" si="216"/>
        <v/>
      </c>
      <c r="DJ112" s="413" t="str">
        <f t="shared" si="217"/>
        <v/>
      </c>
      <c r="DK112" s="412" t="str">
        <f t="shared" si="218"/>
        <v/>
      </c>
      <c r="DL112" s="413" t="str">
        <f t="shared" si="219"/>
        <v/>
      </c>
      <c r="DM112" s="292"/>
      <c r="DN112" s="1192" t="s">
        <v>505</v>
      </c>
      <c r="DO112" s="1193"/>
      <c r="DP112" s="443" t="str">
        <f>IF(DJ106="","",SUM(DJ106:DJ123))</f>
        <v/>
      </c>
      <c r="DQ112" s="1192" t="s">
        <v>506</v>
      </c>
      <c r="DR112" s="1193"/>
      <c r="DS112" s="444" t="str">
        <f>IF(DL106="","",SUM(DL106:DL123))</f>
        <v/>
      </c>
    </row>
    <row r="113" spans="28:123" x14ac:dyDescent="0.3">
      <c r="AB113" s="395" t="str">
        <f ca="1">IFERROR(MATCH($AB$92,OFFSET(Year!$BI$123:$BI$174,AB112,,1000),0)+AB112,"")</f>
        <v/>
      </c>
      <c r="AC113" s="340" t="str">
        <f ca="1">IFERROR(INDEX(Year!$BL$123:$BL$174,AB113),"")</f>
        <v/>
      </c>
      <c r="AD113" s="348" t="str">
        <f ca="1">IFERROR(INDEX(Year!$BJ$123:$BJ$174,AB113),"")</f>
        <v/>
      </c>
      <c r="AE113" s="363" t="str">
        <f ca="1">IFERROR(INDEX(Year!$BK$123:$BK$174,AB113),"")</f>
        <v/>
      </c>
      <c r="AF113" s="402" t="str">
        <f ca="1">IFERROR(INDEX(Year!$BI$123:$BI$174,AB113),"")</f>
        <v/>
      </c>
      <c r="DC113" s="438" t="str">
        <f>IF(OR(DD113="",DD113=0),"",MAX(DC$105:DC112)+1)</f>
        <v/>
      </c>
      <c r="DD113" s="434" t="str">
        <f t="shared" si="212"/>
        <v/>
      </c>
      <c r="DE113" s="413" t="str">
        <f t="shared" si="213"/>
        <v/>
      </c>
      <c r="DF113" s="431" t="str">
        <f>IF(OR(DG113="",DG113=0),"",MAX(DF$105:DF112)+1)</f>
        <v/>
      </c>
      <c r="DG113" s="412" t="str">
        <f t="shared" si="214"/>
        <v/>
      </c>
      <c r="DH113" s="413" t="str">
        <f t="shared" si="215"/>
        <v/>
      </c>
      <c r="DI113" s="412" t="str">
        <f t="shared" si="216"/>
        <v/>
      </c>
      <c r="DJ113" s="413" t="str">
        <f t="shared" si="217"/>
        <v/>
      </c>
      <c r="DK113" s="412" t="str">
        <f t="shared" si="218"/>
        <v/>
      </c>
      <c r="DL113" s="413" t="str">
        <f t="shared" si="219"/>
        <v/>
      </c>
      <c r="DM113" s="292"/>
      <c r="DN113" s="292"/>
      <c r="DO113" s="292"/>
      <c r="DP113" s="292"/>
      <c r="DQ113" s="292"/>
      <c r="DR113" s="292"/>
      <c r="DS113" s="292"/>
    </row>
    <row r="114" spans="28:123" x14ac:dyDescent="0.3">
      <c r="AB114" s="395" t="str">
        <f ca="1">IFERROR(MATCH($AB$92,OFFSET(Year!$BI$123:$BI$174,AB113,,1000),0)+AB113,"")</f>
        <v/>
      </c>
      <c r="AC114" s="340" t="str">
        <f ca="1">IFERROR(INDEX(Year!$BL$123:$BL$174,AB114),"")</f>
        <v/>
      </c>
      <c r="AD114" s="348" t="str">
        <f ca="1">IFERROR(INDEX(Year!$BJ$123:$BJ$174,AB114),"")</f>
        <v/>
      </c>
      <c r="AE114" s="363" t="str">
        <f ca="1">IFERROR(INDEX(Year!$BK$123:$BK$174,AB114),"")</f>
        <v/>
      </c>
      <c r="AF114" s="402" t="str">
        <f ca="1">IFERROR(INDEX(Year!$BI$123:$BI$174,AB114),"")</f>
        <v/>
      </c>
      <c r="DC114" s="438" t="str">
        <f>IF(OR(DD114="",DD114=0),"",MAX(DC$105:DC113)+1)</f>
        <v/>
      </c>
      <c r="DD114" s="434" t="str">
        <f t="shared" si="212"/>
        <v/>
      </c>
      <c r="DE114" s="413" t="str">
        <f t="shared" si="213"/>
        <v/>
      </c>
      <c r="DF114" s="431" t="str">
        <f>IF(OR(DG114="",DG114=0),"",MAX(DF$105:DF113)+1)</f>
        <v/>
      </c>
      <c r="DG114" s="412" t="str">
        <f t="shared" si="214"/>
        <v/>
      </c>
      <c r="DH114" s="413" t="str">
        <f t="shared" si="215"/>
        <v/>
      </c>
      <c r="DI114" s="412" t="str">
        <f t="shared" si="216"/>
        <v/>
      </c>
      <c r="DJ114" s="413" t="str">
        <f t="shared" si="217"/>
        <v/>
      </c>
      <c r="DK114" s="412" t="str">
        <f t="shared" si="218"/>
        <v/>
      </c>
      <c r="DL114" s="413" t="str">
        <f t="shared" si="219"/>
        <v/>
      </c>
      <c r="DM114" s="292"/>
      <c r="DN114" s="292"/>
      <c r="DO114" s="292"/>
      <c r="DP114" s="292"/>
      <c r="DQ114" s="292"/>
      <c r="DR114" s="292"/>
      <c r="DS114" s="292"/>
    </row>
    <row r="115" spans="28:123" x14ac:dyDescent="0.3">
      <c r="AB115" s="395" t="str">
        <f ca="1">IFERROR(MATCH($AB$92,OFFSET(Year!$BI$123:$BI$174,AB114,,1000),0)+AB114,"")</f>
        <v/>
      </c>
      <c r="AC115" s="340" t="str">
        <f ca="1">IFERROR(INDEX(Year!$BL$123:$BL$174,AB115),"")</f>
        <v/>
      </c>
      <c r="AD115" s="348" t="str">
        <f ca="1">IFERROR(INDEX(Year!$BJ$123:$BJ$174,AB115),"")</f>
        <v/>
      </c>
      <c r="AE115" s="363" t="str">
        <f ca="1">IFERROR(INDEX(Year!$BK$123:$BK$174,AB115),"")</f>
        <v/>
      </c>
      <c r="AF115" s="402" t="str">
        <f ca="1">IFERROR(INDEX(Year!$BI$123:$BI$174,AB115),"")</f>
        <v/>
      </c>
      <c r="DC115" s="438" t="str">
        <f>IF(OR(DD115="",DD115=0),"",MAX(DC$105:DC114)+1)</f>
        <v/>
      </c>
      <c r="DD115" s="434" t="str">
        <f t="shared" si="212"/>
        <v/>
      </c>
      <c r="DE115" s="413" t="str">
        <f t="shared" si="213"/>
        <v/>
      </c>
      <c r="DF115" s="431" t="str">
        <f>IF(OR(DG115="",DG115=0),"",MAX(DF$105:DF114)+1)</f>
        <v/>
      </c>
      <c r="DG115" s="412" t="str">
        <f t="shared" si="214"/>
        <v/>
      </c>
      <c r="DH115" s="413" t="str">
        <f t="shared" si="215"/>
        <v/>
      </c>
      <c r="DI115" s="412" t="str">
        <f t="shared" si="216"/>
        <v/>
      </c>
      <c r="DJ115" s="413" t="str">
        <f t="shared" si="217"/>
        <v/>
      </c>
      <c r="DK115" s="412" t="str">
        <f t="shared" si="218"/>
        <v/>
      </c>
      <c r="DL115" s="413" t="str">
        <f t="shared" si="219"/>
        <v/>
      </c>
      <c r="DN115" s="292"/>
      <c r="DO115" s="292"/>
      <c r="DP115" s="292"/>
      <c r="DQ115" s="292"/>
      <c r="DR115" s="292"/>
      <c r="DS115" s="292"/>
    </row>
    <row r="116" spans="28:123" x14ac:dyDescent="0.3">
      <c r="AB116" s="395" t="str">
        <f ca="1">IFERROR(MATCH($AB$92,OFFSET(Year!$BI$123:$BI$174,AB115,,1000),0)+AB115,"")</f>
        <v/>
      </c>
      <c r="AC116" s="340" t="str">
        <f ca="1">IFERROR(INDEX(Year!$BL$123:$BL$174,AB116),"")</f>
        <v/>
      </c>
      <c r="AD116" s="348" t="str">
        <f ca="1">IFERROR(INDEX(Year!$BJ$123:$BJ$174,AB116),"")</f>
        <v/>
      </c>
      <c r="AE116" s="363" t="str">
        <f ca="1">IFERROR(INDEX(Year!$BK$123:$BK$174,AB116),"")</f>
        <v/>
      </c>
      <c r="AF116" s="402" t="str">
        <f ca="1">IFERROR(INDEX(Year!$BI$123:$BI$174,AB116),"")</f>
        <v/>
      </c>
      <c r="DC116" s="438" t="str">
        <f>IF(OR(DD116="",DD116=0),"",MAX(DC$105:DC115)+1)</f>
        <v/>
      </c>
      <c r="DD116" s="434" t="str">
        <f t="shared" si="212"/>
        <v/>
      </c>
      <c r="DE116" s="413" t="str">
        <f t="shared" si="213"/>
        <v/>
      </c>
      <c r="DF116" s="431" t="str">
        <f>IF(OR(DG116="",DG116=0),"",MAX(DF$105:DF115)+1)</f>
        <v/>
      </c>
      <c r="DG116" s="412" t="str">
        <f t="shared" si="214"/>
        <v/>
      </c>
      <c r="DH116" s="413" t="str">
        <f t="shared" si="215"/>
        <v/>
      </c>
      <c r="DI116" s="412" t="str">
        <f t="shared" si="216"/>
        <v/>
      </c>
      <c r="DJ116" s="413" t="str">
        <f t="shared" si="217"/>
        <v/>
      </c>
      <c r="DK116" s="412" t="str">
        <f t="shared" si="218"/>
        <v/>
      </c>
      <c r="DL116" s="413" t="str">
        <f t="shared" si="219"/>
        <v/>
      </c>
      <c r="DM116" s="278"/>
    </row>
    <row r="117" spans="28:123" x14ac:dyDescent="0.3">
      <c r="AB117" s="395" t="str">
        <f ca="1">IFERROR(MATCH($AB$92,OFFSET(Year!$BI$123:$BI$174,AB116,,1000),0)+AB116,"")</f>
        <v/>
      </c>
      <c r="AC117" s="340" t="str">
        <f ca="1">IFERROR(INDEX(Year!$BL$123:$BL$174,AB117),"")</f>
        <v/>
      </c>
      <c r="AD117" s="348" t="str">
        <f ca="1">IFERROR(INDEX(Year!$BJ$123:$BJ$174,AB117),"")</f>
        <v/>
      </c>
      <c r="AE117" s="363" t="str">
        <f ca="1">IFERROR(INDEX(Year!$BK$123:$BK$174,AB117),"")</f>
        <v/>
      </c>
      <c r="AF117" s="402" t="str">
        <f ca="1">IFERROR(INDEX(Year!$BI$123:$BI$174,AB117),"")</f>
        <v/>
      </c>
      <c r="DC117" s="438" t="str">
        <f>IF(OR(DD117="",DD117=0),"",MAX(DC$105:DC116)+1)</f>
        <v/>
      </c>
      <c r="DD117" s="435" t="str">
        <f t="shared" si="212"/>
        <v/>
      </c>
      <c r="DE117" s="413" t="str">
        <f t="shared" si="213"/>
        <v/>
      </c>
      <c r="DF117" s="432" t="str">
        <f>IF(OR(DG117="",DG117=0),"",MAX(DF$105:DF116)+1)</f>
        <v/>
      </c>
      <c r="DG117" s="414" t="str">
        <f t="shared" si="214"/>
        <v/>
      </c>
      <c r="DH117" s="415" t="str">
        <f t="shared" si="215"/>
        <v/>
      </c>
      <c r="DI117" s="414" t="str">
        <f t="shared" si="216"/>
        <v/>
      </c>
      <c r="DJ117" s="413" t="str">
        <f t="shared" si="217"/>
        <v/>
      </c>
      <c r="DK117" s="414" t="str">
        <f t="shared" si="218"/>
        <v/>
      </c>
      <c r="DL117" s="415" t="str">
        <f t="shared" si="219"/>
        <v/>
      </c>
      <c r="DM117" s="278"/>
      <c r="DN117" s="278"/>
      <c r="DO117" s="278"/>
      <c r="DP117" s="278"/>
      <c r="DQ117" s="278"/>
      <c r="DR117" s="278"/>
      <c r="DS117" s="278"/>
    </row>
    <row r="118" spans="28:123" x14ac:dyDescent="0.3">
      <c r="AB118" s="395" t="str">
        <f ca="1">IFERROR(MATCH($AB$92,OFFSET(Year!$BI$123:$BI$174,AB117,,1000),0)+AB117,"")</f>
        <v/>
      </c>
      <c r="AC118" s="340" t="str">
        <f ca="1">IFERROR(INDEX(Year!$BL$123:$BL$174,AB118),"")</f>
        <v/>
      </c>
      <c r="AD118" s="348" t="str">
        <f ca="1">IFERROR(INDEX(Year!$BJ$123:$BJ$174,AB118),"")</f>
        <v/>
      </c>
      <c r="AE118" s="363" t="str">
        <f ca="1">IFERROR(INDEX(Year!$BK$123:$BK$174,AB118),"")</f>
        <v/>
      </c>
      <c r="AF118" s="402" t="str">
        <f ca="1">IFERROR(INDEX(Year!$BI$123:$BI$174,AB118),"")</f>
        <v/>
      </c>
      <c r="DC118" s="438" t="str">
        <f>IF(OR(DD118="",DD118=0),"",MAX(DC$105:DC117)+1)</f>
        <v/>
      </c>
      <c r="DD118" s="434" t="str">
        <f t="shared" si="212"/>
        <v/>
      </c>
      <c r="DE118" s="413" t="str">
        <f t="shared" si="213"/>
        <v/>
      </c>
      <c r="DF118" s="431" t="str">
        <f>IF(OR(DG118="",DG118=0),"",MAX(DF$105:DF117)+1)</f>
        <v/>
      </c>
      <c r="DG118" s="412" t="str">
        <f t="shared" si="214"/>
        <v/>
      </c>
      <c r="DH118" s="413" t="str">
        <f t="shared" si="215"/>
        <v/>
      </c>
      <c r="DI118" s="412" t="str">
        <f t="shared" si="216"/>
        <v/>
      </c>
      <c r="DJ118" s="413" t="str">
        <f t="shared" si="217"/>
        <v/>
      </c>
      <c r="DK118" s="412" t="str">
        <f t="shared" si="218"/>
        <v/>
      </c>
      <c r="DL118" s="413" t="str">
        <f t="shared" si="219"/>
        <v/>
      </c>
      <c r="DM118" s="278"/>
      <c r="DN118" s="278"/>
      <c r="DO118" s="278"/>
      <c r="DP118" s="278"/>
      <c r="DQ118" s="278"/>
      <c r="DR118" s="278"/>
      <c r="DS118" s="278"/>
    </row>
    <row r="119" spans="28:123" x14ac:dyDescent="0.3">
      <c r="AB119" s="395" t="str">
        <f ca="1">IFERROR(MATCH($AB$92,OFFSET(Year!$BI$123:$BI$174,AB118,,1000),0)+AB118,"")</f>
        <v/>
      </c>
      <c r="AC119" s="340" t="str">
        <f ca="1">IFERROR(INDEX(Year!$BL$123:$BL$174,AB119),"")</f>
        <v/>
      </c>
      <c r="AD119" s="348" t="str">
        <f ca="1">IFERROR(INDEX(Year!$BJ$123:$BJ$174,AB119),"")</f>
        <v/>
      </c>
      <c r="AE119" s="363" t="str">
        <f ca="1">IFERROR(INDEX(Year!$BK$123:$BK$174,AB119),"")</f>
        <v/>
      </c>
      <c r="AF119" s="402" t="str">
        <f ca="1">IFERROR(INDEX(Year!$BI$123:$BI$174,AB119),"")</f>
        <v/>
      </c>
      <c r="DC119" s="438" t="str">
        <f>IF(OR(DD119="",DD119=0),"",MAX(DC$105:DC118)+1)</f>
        <v/>
      </c>
      <c r="DD119" s="434" t="str">
        <f t="shared" si="212"/>
        <v/>
      </c>
      <c r="DE119" s="413" t="str">
        <f t="shared" si="213"/>
        <v/>
      </c>
      <c r="DF119" s="431" t="str">
        <f>IF(OR(DG119="",DG119=0),"",MAX(DF$105:DF118)+1)</f>
        <v/>
      </c>
      <c r="DG119" s="412" t="str">
        <f t="shared" si="214"/>
        <v/>
      </c>
      <c r="DH119" s="413" t="str">
        <f t="shared" si="215"/>
        <v/>
      </c>
      <c r="DI119" s="412" t="str">
        <f t="shared" si="216"/>
        <v/>
      </c>
      <c r="DJ119" s="413" t="str">
        <f t="shared" si="217"/>
        <v/>
      </c>
      <c r="DK119" s="412" t="str">
        <f t="shared" si="218"/>
        <v/>
      </c>
      <c r="DL119" s="413" t="str">
        <f t="shared" si="219"/>
        <v/>
      </c>
      <c r="DM119" s="278"/>
      <c r="DN119" s="278"/>
      <c r="DO119" s="278"/>
      <c r="DP119" s="278"/>
      <c r="DQ119" s="278"/>
      <c r="DR119" s="278"/>
      <c r="DS119" s="278"/>
    </row>
    <row r="120" spans="28:123" x14ac:dyDescent="0.3">
      <c r="AB120" s="395" t="str">
        <f ca="1">IFERROR(MATCH($AB$92,OFFSET(Year!$BI$123:$BI$174,AB119,,1000),0)+AB119,"")</f>
        <v/>
      </c>
      <c r="AC120" s="340" t="str">
        <f ca="1">IFERROR(INDEX(Year!$BL$123:$BL$174,AB120),"")</f>
        <v/>
      </c>
      <c r="AD120" s="348" t="str">
        <f ca="1">IFERROR(INDEX(Year!$BJ$123:$BJ$174,AB120),"")</f>
        <v/>
      </c>
      <c r="AE120" s="363" t="str">
        <f ca="1">IFERROR(INDEX(Year!$BK$123:$BK$174,AB120),"")</f>
        <v/>
      </c>
      <c r="AF120" s="402" t="str">
        <f ca="1">IFERROR(INDEX(Year!$BI$123:$BI$174,AB120),"")</f>
        <v/>
      </c>
      <c r="DC120" s="438" t="str">
        <f>IF(OR(DD120="",DD120=0),"",MAX(DC$105:DC119)+1)</f>
        <v/>
      </c>
      <c r="DD120" s="434" t="str">
        <f t="shared" si="212"/>
        <v/>
      </c>
      <c r="DE120" s="413" t="str">
        <f t="shared" si="213"/>
        <v/>
      </c>
      <c r="DF120" s="431" t="str">
        <f>IF(OR(DG120="",DG120=0),"",MAX(DF$105:DF119)+1)</f>
        <v/>
      </c>
      <c r="DG120" s="412" t="str">
        <f t="shared" si="214"/>
        <v/>
      </c>
      <c r="DH120" s="413" t="str">
        <f t="shared" si="215"/>
        <v/>
      </c>
      <c r="DI120" s="412" t="str">
        <f t="shared" si="216"/>
        <v/>
      </c>
      <c r="DJ120" s="413" t="str">
        <f t="shared" si="217"/>
        <v/>
      </c>
      <c r="DK120" s="412" t="str">
        <f t="shared" si="218"/>
        <v/>
      </c>
      <c r="DL120" s="413" t="str">
        <f t="shared" si="219"/>
        <v/>
      </c>
      <c r="DM120" s="278"/>
      <c r="DN120" s="278"/>
      <c r="DO120" s="278"/>
      <c r="DP120" s="278"/>
      <c r="DQ120" s="278"/>
      <c r="DR120" s="278"/>
      <c r="DS120" s="278"/>
    </row>
    <row r="121" spans="28:123" x14ac:dyDescent="0.3">
      <c r="AB121" s="395" t="str">
        <f ca="1">IFERROR(MATCH($AB$92,OFFSET(Year!$BI$123:$BI$174,AB120,,1000),0)+AB120,"")</f>
        <v/>
      </c>
      <c r="AC121" s="340" t="str">
        <f ca="1">IFERROR(INDEX(Year!$BL$123:$BL$174,AB121),"")</f>
        <v/>
      </c>
      <c r="AD121" s="348" t="str">
        <f ca="1">IFERROR(INDEX(Year!$BJ$123:$BJ$174,AB121),"")</f>
        <v/>
      </c>
      <c r="AE121" s="363" t="str">
        <f ca="1">IFERROR(INDEX(Year!$BK$123:$BK$174,AB121),"")</f>
        <v/>
      </c>
      <c r="AF121" s="402" t="str">
        <f ca="1">IFERROR(INDEX(Year!$BI$123:$BI$174,AB121),"")</f>
        <v/>
      </c>
      <c r="DC121" s="438" t="str">
        <f>IF(OR(DD121="",DD121=0),"",MAX(DC$105:DC120)+1)</f>
        <v/>
      </c>
      <c r="DD121" s="434" t="str">
        <f t="shared" si="212"/>
        <v/>
      </c>
      <c r="DE121" s="413" t="str">
        <f t="shared" si="213"/>
        <v/>
      </c>
      <c r="DF121" s="431" t="str">
        <f>IF(OR(DG121="",DG121=0),"",MAX(DF$105:DF120)+1)</f>
        <v/>
      </c>
      <c r="DG121" s="412" t="str">
        <f t="shared" si="214"/>
        <v/>
      </c>
      <c r="DH121" s="413" t="str">
        <f t="shared" si="215"/>
        <v/>
      </c>
      <c r="DI121" s="412" t="str">
        <f t="shared" si="216"/>
        <v/>
      </c>
      <c r="DJ121" s="413" t="str">
        <f t="shared" si="217"/>
        <v/>
      </c>
      <c r="DK121" s="412" t="str">
        <f t="shared" si="218"/>
        <v/>
      </c>
      <c r="DL121" s="413" t="str">
        <f t="shared" si="219"/>
        <v/>
      </c>
      <c r="DN121" s="278"/>
      <c r="DO121" s="278"/>
      <c r="DP121" s="278"/>
      <c r="DQ121" s="278"/>
      <c r="DR121" s="278"/>
      <c r="DS121" s="278"/>
    </row>
    <row r="122" spans="28:123" x14ac:dyDescent="0.3">
      <c r="AB122" s="395" t="str">
        <f ca="1">IFERROR(MATCH($AB$92,OFFSET(Year!$BI$123:$BI$174,AB121,,1000),0)+AB121,"")</f>
        <v/>
      </c>
      <c r="AC122" s="340" t="str">
        <f ca="1">IFERROR(INDEX(Year!$BL$123:$BL$174,AB122),"")</f>
        <v/>
      </c>
      <c r="AD122" s="348" t="str">
        <f ca="1">IFERROR(INDEX(Year!$BJ$123:$BJ$174,AB122),"")</f>
        <v/>
      </c>
      <c r="AE122" s="363" t="str">
        <f ca="1">IFERROR(INDEX(Year!$BK$123:$BK$174,AB122),"")</f>
        <v/>
      </c>
      <c r="AF122" s="402" t="str">
        <f ca="1">IFERROR(INDEX(Year!$BI$123:$BI$174,AB122),"")</f>
        <v/>
      </c>
      <c r="DC122" s="438" t="str">
        <f>IF(OR(DD122="",DD122=0),"",MAX(DC$105:DC121)+1)</f>
        <v/>
      </c>
      <c r="DD122" s="434" t="str">
        <f t="shared" si="212"/>
        <v/>
      </c>
      <c r="DE122" s="413" t="str">
        <f t="shared" si="213"/>
        <v/>
      </c>
      <c r="DF122" s="431" t="str">
        <f>IF(OR(DG122="",DG122=0),"",MAX(DF$105:DF121)+1)</f>
        <v/>
      </c>
      <c r="DG122" s="412" t="str">
        <f t="shared" si="214"/>
        <v/>
      </c>
      <c r="DH122" s="413" t="str">
        <f t="shared" si="215"/>
        <v/>
      </c>
      <c r="DI122" s="412" t="str">
        <f t="shared" si="216"/>
        <v/>
      </c>
      <c r="DJ122" s="413" t="str">
        <f t="shared" si="217"/>
        <v/>
      </c>
      <c r="DK122" s="412" t="str">
        <f t="shared" si="218"/>
        <v/>
      </c>
      <c r="DL122" s="413" t="str">
        <f t="shared" si="219"/>
        <v/>
      </c>
    </row>
    <row r="123" spans="28:123" ht="15.75" thickBot="1" x14ac:dyDescent="0.35">
      <c r="AB123" s="408" t="str">
        <f ca="1">IFERROR(MATCH($AB$92,OFFSET(Year!$BI$123:$BI$174,AB122,,1000),0)+AB122,"")</f>
        <v/>
      </c>
      <c r="AC123" s="399" t="str">
        <f ca="1">IFERROR(INDEX(Year!$BL$123:$BL$174,AB123),"")</f>
        <v/>
      </c>
      <c r="AD123" s="349" t="str">
        <f ca="1">IFERROR(INDEX(Year!$BJ$123:$BJ$174,AB123),"")</f>
        <v/>
      </c>
      <c r="AE123" s="364" t="str">
        <f ca="1">IFERROR(INDEX(Year!$BK$123:$BK$174,AB123),"")</f>
        <v/>
      </c>
      <c r="AF123" s="403" t="str">
        <f ca="1">IFERROR(INDEX(Year!$BI$123:$BI$174,AB123),"")</f>
        <v/>
      </c>
      <c r="DC123" s="439" t="str">
        <f>IF(OR(DD123="",DD123=0),"",MAX(DC$105:DC122)+1)</f>
        <v/>
      </c>
      <c r="DD123" s="436" t="str">
        <f t="shared" si="212"/>
        <v/>
      </c>
      <c r="DE123" s="422" t="str">
        <f t="shared" si="213"/>
        <v/>
      </c>
      <c r="DF123" s="433" t="str">
        <f>IF(OR(DG123="",DG123=0),"",MAX(DF$105:DF122)+1)</f>
        <v/>
      </c>
      <c r="DG123" s="420" t="str">
        <f t="shared" si="214"/>
        <v/>
      </c>
      <c r="DH123" s="422" t="str">
        <f t="shared" si="215"/>
        <v/>
      </c>
      <c r="DI123" s="420" t="str">
        <f t="shared" si="216"/>
        <v/>
      </c>
      <c r="DJ123" s="422" t="str">
        <f t="shared" si="217"/>
        <v/>
      </c>
      <c r="DK123" s="420" t="str">
        <f t="shared" si="218"/>
        <v/>
      </c>
      <c r="DL123" s="422" t="str">
        <f t="shared" si="219"/>
        <v/>
      </c>
    </row>
    <row r="124" spans="28:123" ht="15.75" thickBot="1" x14ac:dyDescent="0.35"/>
    <row r="125" spans="28:123" x14ac:dyDescent="0.3">
      <c r="AB125" s="1093" t="s">
        <v>24</v>
      </c>
      <c r="AC125" s="1094"/>
      <c r="AD125" s="1094"/>
      <c r="AE125" s="1094"/>
      <c r="AF125" s="1095"/>
    </row>
    <row r="126" spans="28:123" x14ac:dyDescent="0.3">
      <c r="AB126" s="389"/>
      <c r="AC126" s="400" t="s">
        <v>495</v>
      </c>
      <c r="AD126" s="400" t="s">
        <v>192</v>
      </c>
      <c r="AE126" s="400" t="s">
        <v>193</v>
      </c>
      <c r="AF126" s="401" t="s">
        <v>11</v>
      </c>
    </row>
    <row r="127" spans="28:123" x14ac:dyDescent="0.3">
      <c r="AB127" s="395">
        <f ca="1">IFERROR(MATCH($AB$125,OFFSET(Year!$BI$123:$BI$174,AB126,,1000),0)+AB126,"")</f>
        <v>13</v>
      </c>
      <c r="AC127" s="340">
        <f ca="1">IFERROR(INDEX(Year!$BL$123:$BL$174,AB127),"")</f>
        <v>5</v>
      </c>
      <c r="AD127" s="348" t="str">
        <f ca="1">IFERROR(INDEX(Year!$BJ$123:$BJ$174,AB127),"")</f>
        <v>Pet Care</v>
      </c>
      <c r="AE127" s="363">
        <f ca="1">IFERROR(INDEX(Year!$BK$123:$BK$174,AB127),"")</f>
        <v>80</v>
      </c>
      <c r="AF127" s="402" t="str">
        <f ca="1">IFERROR(INDEX(Year!$BI$123:$BI$174,AB127),"")</f>
        <v>Liquid Bills</v>
      </c>
    </row>
    <row r="128" spans="28:123" x14ac:dyDescent="0.3">
      <c r="AB128" s="358">
        <f ca="1">IFERROR(MATCH($AB$125,OFFSET(Year!$BI$123:$BI$174,AB127,,1000),0)+AB127,"")</f>
        <v>14</v>
      </c>
      <c r="AC128" s="384">
        <f ca="1">IFERROR(INDEX(Year!$BL$123:$BL$174,AB128),"")</f>
        <v>9</v>
      </c>
      <c r="AD128" s="356" t="str">
        <f ca="1">IFERROR(INDEX(Year!$BJ$123:$BJ$174,AB128),"")</f>
        <v>Car 1 Gas</v>
      </c>
      <c r="AE128" s="363">
        <f ca="1">IFERROR(INDEX(Year!$BK$123:$BK$174,AB128),"")</f>
        <v>50</v>
      </c>
      <c r="AF128" s="402" t="str">
        <f ca="1">IFERROR(INDEX(Year!$BI$123:$BI$174,AB128),"")</f>
        <v>Liquid Bills</v>
      </c>
    </row>
    <row r="129" spans="28:32" x14ac:dyDescent="0.3">
      <c r="AB129" s="358">
        <f ca="1">IFERROR(MATCH($AB$125,OFFSET(Year!$BI$123:$BI$174,AB128,,1000),0)+AB128,"")</f>
        <v>15</v>
      </c>
      <c r="AC129" s="384">
        <f ca="1">IFERROR(INDEX(Year!$BL$123:$BL$174,AB129),"")</f>
        <v>23</v>
      </c>
      <c r="AD129" s="356" t="str">
        <f ca="1">IFERROR(INDEX(Year!$BJ$123:$BJ$174,AB129),"")</f>
        <v>Car 1 Gas</v>
      </c>
      <c r="AE129" s="363">
        <f ca="1">IFERROR(INDEX(Year!$BK$123:$BK$174,AB129),"")</f>
        <v>50</v>
      </c>
      <c r="AF129" s="402" t="str">
        <f ca="1">IFERROR(INDEX(Year!$BI$123:$BI$174,AB129),"")</f>
        <v>Liquid Bills</v>
      </c>
    </row>
    <row r="130" spans="28:32" x14ac:dyDescent="0.3">
      <c r="AB130" s="358">
        <f ca="1">IFERROR(MATCH($AB$125,OFFSET(Year!$BI$123:$BI$174,AB129,,1000),0)+AB129,"")</f>
        <v>16</v>
      </c>
      <c r="AC130" s="384">
        <f ca="1">IFERROR(INDEX(Year!$BL$123:$BL$174,AB130),"")</f>
        <v>4</v>
      </c>
      <c r="AD130" s="356" t="str">
        <f ca="1">IFERROR(INDEX(Year!$BJ$123:$BJ$174,AB130),"")</f>
        <v>Car 2 Gas</v>
      </c>
      <c r="AE130" s="363">
        <f ca="1">IFERROR(INDEX(Year!$BK$123:$BK$174,AB130),"")</f>
        <v>80</v>
      </c>
      <c r="AF130" s="402" t="str">
        <f ca="1">IFERROR(INDEX(Year!$BI$123:$BI$174,AB130),"")</f>
        <v>Liquid Bills</v>
      </c>
    </row>
    <row r="131" spans="28:32" x14ac:dyDescent="0.3">
      <c r="AB131" s="358">
        <f ca="1">IFERROR(MATCH($AB$125,OFFSET(Year!$BI$123:$BI$174,AB130,,1000),0)+AB130,"")</f>
        <v>17</v>
      </c>
      <c r="AC131" s="384">
        <f ca="1">IFERROR(INDEX(Year!$BL$123:$BL$174,AB131),"")</f>
        <v>18</v>
      </c>
      <c r="AD131" s="356" t="str">
        <f ca="1">IFERROR(INDEX(Year!$BJ$123:$BJ$174,AB131),"")</f>
        <v>Car 2 Gas</v>
      </c>
      <c r="AE131" s="363">
        <f ca="1">IFERROR(INDEX(Year!$BK$123:$BK$174,AB131),"")</f>
        <v>80</v>
      </c>
      <c r="AF131" s="402" t="str">
        <f ca="1">IFERROR(INDEX(Year!$BI$123:$BI$174,AB131),"")</f>
        <v>Liquid Bills</v>
      </c>
    </row>
    <row r="132" spans="28:32" x14ac:dyDescent="0.3">
      <c r="AB132" s="358">
        <f ca="1">IFERROR(MATCH($AB$125,OFFSET(Year!$BI$123:$BI$174,AB131,,1000),0)+AB131,"")</f>
        <v>18</v>
      </c>
      <c r="AC132" s="384">
        <f ca="1">IFERROR(INDEX(Year!$BL$123:$BL$174,AB132),"")</f>
        <v>3</v>
      </c>
      <c r="AD132" s="356" t="str">
        <f ca="1">IFERROR(INDEX(Year!$BJ$123:$BJ$174,AB132),"")</f>
        <v>Groceries</v>
      </c>
      <c r="AE132" s="363">
        <f ca="1">IFERROR(INDEX(Year!$BK$123:$BK$174,AB132),"")</f>
        <v>125</v>
      </c>
      <c r="AF132" s="402" t="str">
        <f ca="1">IFERROR(INDEX(Year!$BI$123:$BI$174,AB132),"")</f>
        <v>Liquid Bills</v>
      </c>
    </row>
    <row r="133" spans="28:32" x14ac:dyDescent="0.3">
      <c r="AB133" s="358">
        <f ca="1">IFERROR(MATCH($AB$125,OFFSET(Year!$BI$123:$BI$174,AB132,,1000),0)+AB132,"")</f>
        <v>19</v>
      </c>
      <c r="AC133" s="384">
        <f ca="1">IFERROR(INDEX(Year!$BL$123:$BL$174,AB133),"")</f>
        <v>10</v>
      </c>
      <c r="AD133" s="356" t="str">
        <f ca="1">IFERROR(INDEX(Year!$BJ$123:$BJ$174,AB133),"")</f>
        <v>Groceries</v>
      </c>
      <c r="AE133" s="363">
        <f ca="1">IFERROR(INDEX(Year!$BK$123:$BK$174,AB133),"")</f>
        <v>125</v>
      </c>
      <c r="AF133" s="402" t="str">
        <f ca="1">IFERROR(INDEX(Year!$BI$123:$BI$174,AB133),"")</f>
        <v>Liquid Bills</v>
      </c>
    </row>
    <row r="134" spans="28:32" x14ac:dyDescent="0.3">
      <c r="AB134" s="358">
        <f ca="1">IFERROR(MATCH($AB$125,OFFSET(Year!$BI$123:$BI$174,AB133,,1000),0)+AB133,"")</f>
        <v>20</v>
      </c>
      <c r="AC134" s="384">
        <f ca="1">IFERROR(INDEX(Year!$BL$123:$BL$174,AB134),"")</f>
        <v>17</v>
      </c>
      <c r="AD134" s="356" t="str">
        <f ca="1">IFERROR(INDEX(Year!$BJ$123:$BJ$174,AB134),"")</f>
        <v>Groceries</v>
      </c>
      <c r="AE134" s="363">
        <f ca="1">IFERROR(INDEX(Year!$BK$123:$BK$174,AB134),"")</f>
        <v>125</v>
      </c>
      <c r="AF134" s="402" t="str">
        <f ca="1">IFERROR(INDEX(Year!$BI$123:$BI$174,AB134),"")</f>
        <v>Liquid Bills</v>
      </c>
    </row>
    <row r="135" spans="28:32" x14ac:dyDescent="0.3">
      <c r="AB135" s="358">
        <f ca="1">IFERROR(MATCH($AB$125,OFFSET(Year!$BI$123:$BI$174,AB134,,1000),0)+AB134,"")</f>
        <v>21</v>
      </c>
      <c r="AC135" s="384">
        <f ca="1">IFERROR(INDEX(Year!$BL$123:$BL$174,AB135),"")</f>
        <v>24</v>
      </c>
      <c r="AD135" s="356" t="str">
        <f ca="1">IFERROR(INDEX(Year!$BJ$123:$BJ$174,AB135),"")</f>
        <v>Groceries</v>
      </c>
      <c r="AE135" s="363">
        <f ca="1">IFERROR(INDEX(Year!$BK$123:$BK$174,AB135),"")</f>
        <v>125</v>
      </c>
      <c r="AF135" s="402" t="str">
        <f ca="1">IFERROR(INDEX(Year!$BI$123:$BI$174,AB135),"")</f>
        <v>Liquid Bills</v>
      </c>
    </row>
    <row r="136" spans="28:32" x14ac:dyDescent="0.3">
      <c r="AB136" s="358">
        <f ca="1">IFERROR(MATCH($AB$125,OFFSET(Year!$BI$123:$BI$174,AB135,,1000),0)+AB135,"")</f>
        <v>22</v>
      </c>
      <c r="AC136" s="384">
        <f ca="1">IFERROR(INDEX(Year!$BL$123:$BL$174,AB136),"")</f>
        <v>31</v>
      </c>
      <c r="AD136" s="356" t="str">
        <f ca="1">IFERROR(INDEX(Year!$BJ$123:$BJ$174,AB136),"")</f>
        <v>Groceries</v>
      </c>
      <c r="AE136" s="363">
        <f ca="1">IFERROR(INDEX(Year!$BK$123:$BK$174,AB136),"")</f>
        <v>125</v>
      </c>
      <c r="AF136" s="402" t="str">
        <f ca="1">IFERROR(INDEX(Year!$BI$123:$BI$174,AB136),"")</f>
        <v>Liquid Bills</v>
      </c>
    </row>
    <row r="137" spans="28:32" x14ac:dyDescent="0.3">
      <c r="AB137" s="358" t="str">
        <f ca="1">IFERROR(MATCH($AB$125,OFFSET(Year!$BI$123:$BI$174,AB136,,1000),0)+AB136,"")</f>
        <v/>
      </c>
      <c r="AC137" s="384" t="str">
        <f ca="1">IFERROR(INDEX(Year!$BL$123:$BL$174,AB137),"")</f>
        <v/>
      </c>
      <c r="AD137" s="356" t="str">
        <f ca="1">IFERROR(INDEX(Year!$BJ$123:$BJ$174,AB137),"")</f>
        <v/>
      </c>
      <c r="AE137" s="363" t="str">
        <f ca="1">IFERROR(INDEX(Year!$BK$123:$BK$174,AB137),"")</f>
        <v/>
      </c>
      <c r="AF137" s="402" t="str">
        <f ca="1">IFERROR(INDEX(Year!$BI$123:$BI$174,AB137),"")</f>
        <v/>
      </c>
    </row>
    <row r="138" spans="28:32" x14ac:dyDescent="0.3">
      <c r="AB138" s="358" t="str">
        <f ca="1">IFERROR(MATCH($AB$125,OFFSET(Year!$BI$123:$BI$174,AB137,,1000),0)+AB137,"")</f>
        <v/>
      </c>
      <c r="AC138" s="384" t="str">
        <f ca="1">IFERROR(INDEX(Year!$BL$123:$BL$174,AB138),"")</f>
        <v/>
      </c>
      <c r="AD138" s="356" t="str">
        <f ca="1">IFERROR(INDEX(Year!$BJ$123:$BJ$174,AB138),"")</f>
        <v/>
      </c>
      <c r="AE138" s="363" t="str">
        <f ca="1">IFERROR(INDEX(Year!$BK$123:$BK$174,AB138),"")</f>
        <v/>
      </c>
      <c r="AF138" s="402" t="str">
        <f ca="1">IFERROR(INDEX(Year!$BI$123:$BI$174,AB138),"")</f>
        <v/>
      </c>
    </row>
    <row r="139" spans="28:32" x14ac:dyDescent="0.3">
      <c r="AB139" s="358" t="str">
        <f ca="1">IFERROR(MATCH($AB$125,OFFSET(Year!$BI$123:$BI$174,AB138,,1000),0)+AB138,"")</f>
        <v/>
      </c>
      <c r="AC139" s="384" t="str">
        <f ca="1">IFERROR(INDEX(Year!$BL$123:$BL$174,AB139),"")</f>
        <v/>
      </c>
      <c r="AD139" s="356" t="str">
        <f ca="1">IFERROR(INDEX(Year!$BJ$123:$BJ$174,AB139),"")</f>
        <v/>
      </c>
      <c r="AE139" s="363" t="str">
        <f ca="1">IFERROR(INDEX(Year!$BK$123:$BK$174,AB139),"")</f>
        <v/>
      </c>
      <c r="AF139" s="402" t="str">
        <f ca="1">IFERROR(INDEX(Year!$BI$123:$BI$174,AB139),"")</f>
        <v/>
      </c>
    </row>
    <row r="140" spans="28:32" x14ac:dyDescent="0.3">
      <c r="AB140" s="358" t="str">
        <f ca="1">IFERROR(MATCH($AB$125,OFFSET(Year!$BI$123:$BI$174,AB139,,1000),0)+AB139,"")</f>
        <v/>
      </c>
      <c r="AC140" s="384" t="str">
        <f ca="1">IFERROR(INDEX(Year!$BL$123:$BL$174,AB140),"")</f>
        <v/>
      </c>
      <c r="AD140" s="356" t="str">
        <f ca="1">IFERROR(INDEX(Year!$BJ$123:$BJ$174,AB140),"")</f>
        <v/>
      </c>
      <c r="AE140" s="363" t="str">
        <f ca="1">IFERROR(INDEX(Year!$BK$123:$BK$174,AB140),"")</f>
        <v/>
      </c>
      <c r="AF140" s="402" t="str">
        <f ca="1">IFERROR(INDEX(Year!$BI$123:$BI$174,AB140),"")</f>
        <v/>
      </c>
    </row>
    <row r="141" spans="28:32" x14ac:dyDescent="0.3">
      <c r="AB141" s="358" t="str">
        <f ca="1">IFERROR(MATCH($AB$125,OFFSET(Year!$BI$123:$BI$174,AB140,,1000),0)+AB140,"")</f>
        <v/>
      </c>
      <c r="AC141" s="384" t="str">
        <f ca="1">IFERROR(INDEX(Year!$BL$123:$BL$174,AB141),"")</f>
        <v/>
      </c>
      <c r="AD141" s="356" t="str">
        <f ca="1">IFERROR(INDEX(Year!$BJ$123:$BJ$174,AB141),"")</f>
        <v/>
      </c>
      <c r="AE141" s="363" t="str">
        <f ca="1">IFERROR(INDEX(Year!$BK$123:$BK$174,AB141),"")</f>
        <v/>
      </c>
      <c r="AF141" s="402" t="str">
        <f ca="1">IFERROR(INDEX(Year!$BI$123:$BI$174,AB141),"")</f>
        <v/>
      </c>
    </row>
    <row r="142" spans="28:32" x14ac:dyDescent="0.3">
      <c r="AB142" s="358" t="str">
        <f ca="1">IFERROR(MATCH($AB$125,OFFSET(Year!$BI$123:$BI$174,AB141,,1000),0)+AB141,"")</f>
        <v/>
      </c>
      <c r="AC142" s="384" t="str">
        <f ca="1">IFERROR(INDEX(Year!$BL$123:$BL$174,AB142),"")</f>
        <v/>
      </c>
      <c r="AD142" s="356" t="str">
        <f ca="1">IFERROR(INDEX(Year!$BJ$123:$BJ$174,AB142),"")</f>
        <v/>
      </c>
      <c r="AE142" s="363" t="str">
        <f ca="1">IFERROR(INDEX(Year!$BK$123:$BK$174,AB142),"")</f>
        <v/>
      </c>
      <c r="AF142" s="402" t="str">
        <f ca="1">IFERROR(INDEX(Year!$BI$123:$BI$174,AB142),"")</f>
        <v/>
      </c>
    </row>
    <row r="143" spans="28:32" x14ac:dyDescent="0.3">
      <c r="AB143" s="358" t="str">
        <f ca="1">IFERROR(MATCH($AB$125,OFFSET(Year!$BI$123:$BI$174,AB142,,1000),0)+AB142,"")</f>
        <v/>
      </c>
      <c r="AC143" s="384" t="str">
        <f ca="1">IFERROR(INDEX(Year!$BL$123:$BL$174,AB143),"")</f>
        <v/>
      </c>
      <c r="AD143" s="356" t="str">
        <f ca="1">IFERROR(INDEX(Year!$BJ$123:$BJ$174,AB143),"")</f>
        <v/>
      </c>
      <c r="AE143" s="363" t="str">
        <f ca="1">IFERROR(INDEX(Year!$BK$123:$BK$174,AB143),"")</f>
        <v/>
      </c>
      <c r="AF143" s="402" t="str">
        <f ca="1">IFERROR(INDEX(Year!$BI$123:$BI$174,AB143),"")</f>
        <v/>
      </c>
    </row>
    <row r="144" spans="28:32" x14ac:dyDescent="0.3">
      <c r="AB144" s="358" t="str">
        <f ca="1">IFERROR(MATCH($AB$125,OFFSET(Year!$BI$123:$BI$174,AB143,,1000),0)+AB143,"")</f>
        <v/>
      </c>
      <c r="AC144" s="384" t="str">
        <f ca="1">IFERROR(INDEX(Year!$BL$123:$BL$174,AB144),"")</f>
        <v/>
      </c>
      <c r="AD144" s="356" t="str">
        <f ca="1">IFERROR(INDEX(Year!$BJ$123:$BJ$174,AB144),"")</f>
        <v/>
      </c>
      <c r="AE144" s="363" t="str">
        <f ca="1">IFERROR(INDEX(Year!$BK$123:$BK$174,AB144),"")</f>
        <v/>
      </c>
      <c r="AF144" s="402" t="str">
        <f ca="1">IFERROR(INDEX(Year!$BI$123:$BI$174,AB144),"")</f>
        <v/>
      </c>
    </row>
    <row r="145" spans="28:32" x14ac:dyDescent="0.3">
      <c r="AB145" s="358" t="str">
        <f ca="1">IFERROR(MATCH($AB$125,OFFSET(Year!$BI$123:$BI$174,AB144,,1000),0)+AB144,"")</f>
        <v/>
      </c>
      <c r="AC145" s="384" t="str">
        <f ca="1">IFERROR(INDEX(Year!$BL$123:$BL$174,AB145),"")</f>
        <v/>
      </c>
      <c r="AD145" s="356" t="str">
        <f ca="1">IFERROR(INDEX(Year!$BJ$123:$BJ$174,AB145),"")</f>
        <v/>
      </c>
      <c r="AE145" s="363" t="str">
        <f ca="1">IFERROR(INDEX(Year!$BK$123:$BK$174,AB145),"")</f>
        <v/>
      </c>
      <c r="AF145" s="402" t="str">
        <f ca="1">IFERROR(INDEX(Year!$BI$123:$BI$174,AB145),"")</f>
        <v/>
      </c>
    </row>
    <row r="146" spans="28:32" x14ac:dyDescent="0.3">
      <c r="AB146" s="358" t="str">
        <f ca="1">IFERROR(MATCH($AB$125,OFFSET(Year!$BI$123:$BI$174,AB145,,1000),0)+AB145,"")</f>
        <v/>
      </c>
      <c r="AC146" s="384" t="str">
        <f ca="1">IFERROR(INDEX(Year!$BL$123:$BL$174,AB146),"")</f>
        <v/>
      </c>
      <c r="AD146" s="356" t="str">
        <f ca="1">IFERROR(INDEX(Year!$BJ$123:$BJ$174,AB146),"")</f>
        <v/>
      </c>
      <c r="AE146" s="363" t="str">
        <f ca="1">IFERROR(INDEX(Year!$BK$123:$BK$174,AB146),"")</f>
        <v/>
      </c>
      <c r="AF146" s="402" t="str">
        <f ca="1">IFERROR(INDEX(Year!$BI$123:$BI$174,AB146),"")</f>
        <v/>
      </c>
    </row>
    <row r="147" spans="28:32" x14ac:dyDescent="0.3">
      <c r="AB147" s="358" t="str">
        <f ca="1">IFERROR(MATCH($AB$125,OFFSET(Year!$BI$123:$BI$174,AB146,,1000),0)+AB146,"")</f>
        <v/>
      </c>
      <c r="AC147" s="384" t="str">
        <f ca="1">IFERROR(INDEX(Year!$BL$123:$BL$174,AB147),"")</f>
        <v/>
      </c>
      <c r="AD147" s="356" t="str">
        <f ca="1">IFERROR(INDEX(Year!$BJ$123:$BJ$174,AB147),"")</f>
        <v/>
      </c>
      <c r="AE147" s="363" t="str">
        <f ca="1">IFERROR(INDEX(Year!$BK$123:$BK$174,AB147),"")</f>
        <v/>
      </c>
      <c r="AF147" s="402" t="str">
        <f ca="1">IFERROR(INDEX(Year!$BI$123:$BI$174,AB147),"")</f>
        <v/>
      </c>
    </row>
    <row r="148" spans="28:32" x14ac:dyDescent="0.3">
      <c r="AB148" s="358" t="str">
        <f ca="1">IFERROR(MATCH($AB$125,OFFSET(Year!$BI$123:$BI$174,AB147,,1000),0)+AB147,"")</f>
        <v/>
      </c>
      <c r="AC148" s="384" t="str">
        <f ca="1">IFERROR(INDEX(Year!$BL$123:$BL$174,AB148),"")</f>
        <v/>
      </c>
      <c r="AD148" s="356" t="str">
        <f ca="1">IFERROR(INDEX(Year!$BJ$123:$BJ$174,AB148),"")</f>
        <v/>
      </c>
      <c r="AE148" s="363" t="str">
        <f ca="1">IFERROR(INDEX(Year!$BK$123:$BK$174,AB148),"")</f>
        <v/>
      </c>
      <c r="AF148" s="402" t="str">
        <f ca="1">IFERROR(INDEX(Year!$BI$123:$BI$174,AB148),"")</f>
        <v/>
      </c>
    </row>
    <row r="149" spans="28:32" x14ac:dyDescent="0.3">
      <c r="AB149" s="358" t="str">
        <f ca="1">IFERROR(MATCH($AB$125,OFFSET(Year!$BI$123:$BI$174,AB148,,1000),0)+AB148,"")</f>
        <v/>
      </c>
      <c r="AC149" s="384" t="str">
        <f ca="1">IFERROR(INDEX(Year!$BL$123:$BL$174,AB149),"")</f>
        <v/>
      </c>
      <c r="AD149" s="356" t="str">
        <f ca="1">IFERROR(INDEX(Year!$BJ$123:$BJ$174,AB149),"")</f>
        <v/>
      </c>
      <c r="AE149" s="363" t="str">
        <f ca="1">IFERROR(INDEX(Year!$BK$123:$BK$174,AB149),"")</f>
        <v/>
      </c>
      <c r="AF149" s="402" t="str">
        <f ca="1">IFERROR(INDEX(Year!$BI$123:$BI$174,AB149),"")</f>
        <v/>
      </c>
    </row>
    <row r="150" spans="28:32" x14ac:dyDescent="0.3">
      <c r="AB150" s="358" t="str">
        <f ca="1">IFERROR(MATCH($AB$125,OFFSET(Year!$BI$123:$BI$174,AB149,,1000),0)+AB149,"")</f>
        <v/>
      </c>
      <c r="AC150" s="384" t="str">
        <f ca="1">IFERROR(INDEX(Year!$BL$123:$BL$174,AB150),"")</f>
        <v/>
      </c>
      <c r="AD150" s="356" t="str">
        <f ca="1">IFERROR(INDEX(Year!$BJ$123:$BJ$174,AB150),"")</f>
        <v/>
      </c>
      <c r="AE150" s="363" t="str">
        <f ca="1">IFERROR(INDEX(Year!$BK$123:$BK$174,AB150),"")</f>
        <v/>
      </c>
      <c r="AF150" s="402" t="str">
        <f ca="1">IFERROR(INDEX(Year!$BI$123:$BI$174,AB150),"")</f>
        <v/>
      </c>
    </row>
    <row r="151" spans="28:32" x14ac:dyDescent="0.3">
      <c r="AB151" s="358" t="str">
        <f ca="1">IFERROR(MATCH($AB$125,OFFSET(Year!$BI$123:$BI$174,AB150,,1000),0)+AB150,"")</f>
        <v/>
      </c>
      <c r="AC151" s="384" t="str">
        <f ca="1">IFERROR(INDEX(Year!$BL$123:$BL$174,AB151),"")</f>
        <v/>
      </c>
      <c r="AD151" s="356" t="str">
        <f ca="1">IFERROR(INDEX(Year!$BJ$123:$BJ$174,AB151),"")</f>
        <v/>
      </c>
      <c r="AE151" s="363" t="str">
        <f ca="1">IFERROR(INDEX(Year!$BK$123:$BK$174,AB151),"")</f>
        <v/>
      </c>
      <c r="AF151" s="402" t="str">
        <f ca="1">IFERROR(INDEX(Year!$BI$123:$BI$174,AB151),"")</f>
        <v/>
      </c>
    </row>
    <row r="152" spans="28:32" x14ac:dyDescent="0.3">
      <c r="AB152" s="358" t="str">
        <f ca="1">IFERROR(MATCH($AB$125,OFFSET(Year!$BI$123:$BI$174,AB151,,1000),0)+AB151,"")</f>
        <v/>
      </c>
      <c r="AC152" s="384" t="str">
        <f ca="1">IFERROR(INDEX(Year!$BL$123:$BL$174,AB152),"")</f>
        <v/>
      </c>
      <c r="AD152" s="356" t="str">
        <f ca="1">IFERROR(INDEX(Year!$BJ$123:$BJ$174,AB152),"")</f>
        <v/>
      </c>
      <c r="AE152" s="363" t="str">
        <f ca="1">IFERROR(INDEX(Year!$BK$123:$BK$174,AB152),"")</f>
        <v/>
      </c>
      <c r="AF152" s="402" t="str">
        <f ca="1">IFERROR(INDEX(Year!$BI$123:$BI$174,AB152),"")</f>
        <v/>
      </c>
    </row>
    <row r="153" spans="28:32" x14ac:dyDescent="0.3">
      <c r="AB153" s="358" t="str">
        <f ca="1">IFERROR(MATCH($AB$125,OFFSET(Year!$BI$123:$BI$174,AB152,,1000),0)+AB152,"")</f>
        <v/>
      </c>
      <c r="AC153" s="384" t="str">
        <f ca="1">IFERROR(INDEX(Year!$BL$123:$BL$174,AB153),"")</f>
        <v/>
      </c>
      <c r="AD153" s="356" t="str">
        <f ca="1">IFERROR(INDEX(Year!$BJ$123:$BJ$174,AB153),"")</f>
        <v/>
      </c>
      <c r="AE153" s="363" t="str">
        <f ca="1">IFERROR(INDEX(Year!$BK$123:$BK$174,AB153),"")</f>
        <v/>
      </c>
      <c r="AF153" s="402" t="str">
        <f ca="1">IFERROR(INDEX(Year!$BI$123:$BI$174,AB153),"")</f>
        <v/>
      </c>
    </row>
    <row r="154" spans="28:32" x14ac:dyDescent="0.3">
      <c r="AB154" s="358" t="str">
        <f ca="1">IFERROR(MATCH($AB$125,OFFSET(Year!$BI$123:$BI$174,AB153,,1000),0)+AB153,"")</f>
        <v/>
      </c>
      <c r="AC154" s="384" t="str">
        <f ca="1">IFERROR(INDEX(Year!$BL$123:$BL$174,AB154),"")</f>
        <v/>
      </c>
      <c r="AD154" s="356" t="str">
        <f ca="1">IFERROR(INDEX(Year!$BJ$123:$BJ$174,AB154),"")</f>
        <v/>
      </c>
      <c r="AE154" s="363" t="str">
        <f ca="1">IFERROR(INDEX(Year!$BK$123:$BK$174,AB154),"")</f>
        <v/>
      </c>
      <c r="AF154" s="402" t="str">
        <f ca="1">IFERROR(INDEX(Year!$BI$123:$BI$174,AB154),"")</f>
        <v/>
      </c>
    </row>
    <row r="155" spans="28:32" x14ac:dyDescent="0.3">
      <c r="AB155" s="358" t="str">
        <f ca="1">IFERROR(MATCH($AB$125,OFFSET(Year!$BI$123:$BI$174,AB154,,1000),0)+AB154,"")</f>
        <v/>
      </c>
      <c r="AC155" s="384" t="str">
        <f ca="1">IFERROR(INDEX(Year!$BL$123:$BL$174,AB155),"")</f>
        <v/>
      </c>
      <c r="AD155" s="356" t="str">
        <f ca="1">IFERROR(INDEX(Year!$BJ$123:$BJ$174,AB155),"")</f>
        <v/>
      </c>
      <c r="AE155" s="363" t="str">
        <f ca="1">IFERROR(INDEX(Year!$BK$123:$BK$174,AB155),"")</f>
        <v/>
      </c>
      <c r="AF155" s="402" t="str">
        <f ca="1">IFERROR(INDEX(Year!$BI$123:$BI$174,AB155),"")</f>
        <v/>
      </c>
    </row>
    <row r="156" spans="28:32" ht="15.75" thickBot="1" x14ac:dyDescent="0.35">
      <c r="AB156" s="359" t="str">
        <f ca="1">IFERROR(MATCH($AB$125,OFFSET(Year!$BI$123:$BI$174,AB155,,1000),0)+AB155,"")</f>
        <v/>
      </c>
      <c r="AC156" s="386" t="str">
        <f ca="1">IFERROR(INDEX(Year!$BL$123:$BL$174,AB156),"")</f>
        <v/>
      </c>
      <c r="AD156" s="360" t="str">
        <f ca="1">IFERROR(INDEX(Year!$BJ$123:$BJ$174,AB156),"")</f>
        <v/>
      </c>
      <c r="AE156" s="364" t="str">
        <f ca="1">IFERROR(INDEX(Year!$BK$123:$BK$174,AB156),"")</f>
        <v/>
      </c>
      <c r="AF156" s="365" t="str">
        <f ca="1">IFERROR(INDEX(Year!$BI$123:$BI$174,AB156),"")</f>
        <v/>
      </c>
    </row>
  </sheetData>
  <mergeCells count="397">
    <mergeCell ref="P62:Q62"/>
    <mergeCell ref="P63:Q63"/>
    <mergeCell ref="P64:Q64"/>
    <mergeCell ref="P65:Q65"/>
    <mergeCell ref="P66:R66"/>
    <mergeCell ref="P67:R67"/>
    <mergeCell ref="P68:R68"/>
    <mergeCell ref="P69:S69"/>
    <mergeCell ref="P53:Q53"/>
    <mergeCell ref="P54:Q54"/>
    <mergeCell ref="P55:Q55"/>
    <mergeCell ref="P56:Q56"/>
    <mergeCell ref="P57:Q57"/>
    <mergeCell ref="P58:Q58"/>
    <mergeCell ref="P59:Q59"/>
    <mergeCell ref="P60:Q60"/>
    <mergeCell ref="P61:Q61"/>
    <mergeCell ref="P44:S44"/>
    <mergeCell ref="P45:Q45"/>
    <mergeCell ref="P46:Q46"/>
    <mergeCell ref="P47:Q47"/>
    <mergeCell ref="P48:Q48"/>
    <mergeCell ref="P49:Q49"/>
    <mergeCell ref="P50:Q50"/>
    <mergeCell ref="P51:Q51"/>
    <mergeCell ref="P52:Q52"/>
    <mergeCell ref="A1:G3"/>
    <mergeCell ref="H1:N3"/>
    <mergeCell ref="A34:B34"/>
    <mergeCell ref="C34:D34"/>
    <mergeCell ref="E34:F34"/>
    <mergeCell ref="G34:H34"/>
    <mergeCell ref="I34:J34"/>
    <mergeCell ref="K34:L34"/>
    <mergeCell ref="M31:N31"/>
    <mergeCell ref="K32:L32"/>
    <mergeCell ref="M32:N32"/>
    <mergeCell ref="A31:B31"/>
    <mergeCell ref="C31:D31"/>
    <mergeCell ref="E31:F31"/>
    <mergeCell ref="G31:H31"/>
    <mergeCell ref="I31:J31"/>
    <mergeCell ref="K31:L31"/>
    <mergeCell ref="A30:B30"/>
    <mergeCell ref="C30:D30"/>
    <mergeCell ref="E30:F30"/>
    <mergeCell ref="G30:H30"/>
    <mergeCell ref="I30:J30"/>
    <mergeCell ref="K30:L30"/>
    <mergeCell ref="M30:N30"/>
    <mergeCell ref="K40:N40"/>
    <mergeCell ref="I33:J33"/>
    <mergeCell ref="K33:L33"/>
    <mergeCell ref="M33:N33"/>
    <mergeCell ref="A32:B32"/>
    <mergeCell ref="I32:J32"/>
    <mergeCell ref="C32:D32"/>
    <mergeCell ref="E32:F32"/>
    <mergeCell ref="G32:H32"/>
    <mergeCell ref="A33:B33"/>
    <mergeCell ref="A40:B40"/>
    <mergeCell ref="C40:D40"/>
    <mergeCell ref="A37:B37"/>
    <mergeCell ref="C37:D37"/>
    <mergeCell ref="A38:B38"/>
    <mergeCell ref="C38:D38"/>
    <mergeCell ref="A39:B39"/>
    <mergeCell ref="C39:D39"/>
    <mergeCell ref="M34:N34"/>
    <mergeCell ref="A36:B36"/>
    <mergeCell ref="C36:D36"/>
    <mergeCell ref="C33:D33"/>
    <mergeCell ref="E33:F33"/>
    <mergeCell ref="G33:H33"/>
    <mergeCell ref="A28:B28"/>
    <mergeCell ref="C28:D28"/>
    <mergeCell ref="K27:L27"/>
    <mergeCell ref="M27:N27"/>
    <mergeCell ref="A26:B26"/>
    <mergeCell ref="C26:D26"/>
    <mergeCell ref="E26:F26"/>
    <mergeCell ref="G26:H26"/>
    <mergeCell ref="I26:J26"/>
    <mergeCell ref="K26:L26"/>
    <mergeCell ref="E28:F28"/>
    <mergeCell ref="G28:H28"/>
    <mergeCell ref="I28:J28"/>
    <mergeCell ref="K28:L28"/>
    <mergeCell ref="M26:N26"/>
    <mergeCell ref="A27:B27"/>
    <mergeCell ref="C27:D27"/>
    <mergeCell ref="E27:F27"/>
    <mergeCell ref="G27:H27"/>
    <mergeCell ref="I27:J27"/>
    <mergeCell ref="M28:N28"/>
    <mergeCell ref="A25:B25"/>
    <mergeCell ref="C25:D25"/>
    <mergeCell ref="E25:F25"/>
    <mergeCell ref="G25:H25"/>
    <mergeCell ref="I25:J25"/>
    <mergeCell ref="K25:L25"/>
    <mergeCell ref="M25:N25"/>
    <mergeCell ref="A24:B24"/>
    <mergeCell ref="C24:D24"/>
    <mergeCell ref="K22:L22"/>
    <mergeCell ref="M22:N22"/>
    <mergeCell ref="A21:B21"/>
    <mergeCell ref="C21:D21"/>
    <mergeCell ref="E21:F21"/>
    <mergeCell ref="G21:H21"/>
    <mergeCell ref="I21:J21"/>
    <mergeCell ref="K21:L21"/>
    <mergeCell ref="E24:F24"/>
    <mergeCell ref="G24:H24"/>
    <mergeCell ref="I24:J24"/>
    <mergeCell ref="K24:L24"/>
    <mergeCell ref="M21:N21"/>
    <mergeCell ref="A22:B22"/>
    <mergeCell ref="C22:D22"/>
    <mergeCell ref="E22:F22"/>
    <mergeCell ref="G22:H22"/>
    <mergeCell ref="I22:J22"/>
    <mergeCell ref="M24:N24"/>
    <mergeCell ref="A20:B20"/>
    <mergeCell ref="C20:D20"/>
    <mergeCell ref="E20:F20"/>
    <mergeCell ref="G20:H20"/>
    <mergeCell ref="I20:J20"/>
    <mergeCell ref="K20:L20"/>
    <mergeCell ref="M20:N20"/>
    <mergeCell ref="A19:B19"/>
    <mergeCell ref="C19:D19"/>
    <mergeCell ref="K18:L18"/>
    <mergeCell ref="M18:N18"/>
    <mergeCell ref="A16:B16"/>
    <mergeCell ref="C16:D16"/>
    <mergeCell ref="E16:F16"/>
    <mergeCell ref="G16:H16"/>
    <mergeCell ref="I16:J16"/>
    <mergeCell ref="K16:L16"/>
    <mergeCell ref="E19:F19"/>
    <mergeCell ref="G19:H19"/>
    <mergeCell ref="I19:J19"/>
    <mergeCell ref="K19:L19"/>
    <mergeCell ref="M16:N16"/>
    <mergeCell ref="A18:B18"/>
    <mergeCell ref="C18:D18"/>
    <mergeCell ref="E18:F18"/>
    <mergeCell ref="G18:H18"/>
    <mergeCell ref="I18:J18"/>
    <mergeCell ref="M19:N19"/>
    <mergeCell ref="A15:B15"/>
    <mergeCell ref="C15:D15"/>
    <mergeCell ref="E15:F15"/>
    <mergeCell ref="G15:H15"/>
    <mergeCell ref="I15:J15"/>
    <mergeCell ref="K15:L15"/>
    <mergeCell ref="M15:N15"/>
    <mergeCell ref="A14:B14"/>
    <mergeCell ref="C14:D14"/>
    <mergeCell ref="K13:L13"/>
    <mergeCell ref="M13:N13"/>
    <mergeCell ref="A12:B12"/>
    <mergeCell ref="C12:D12"/>
    <mergeCell ref="E12:F12"/>
    <mergeCell ref="G12:H12"/>
    <mergeCell ref="I12:J12"/>
    <mergeCell ref="K12:L12"/>
    <mergeCell ref="E14:F14"/>
    <mergeCell ref="G14:H14"/>
    <mergeCell ref="I14:J14"/>
    <mergeCell ref="K14:L14"/>
    <mergeCell ref="M12:N12"/>
    <mergeCell ref="A13:B13"/>
    <mergeCell ref="C13:D13"/>
    <mergeCell ref="E13:F13"/>
    <mergeCell ref="G13:H13"/>
    <mergeCell ref="I13:J13"/>
    <mergeCell ref="M14:N14"/>
    <mergeCell ref="M10:N10"/>
    <mergeCell ref="A9:B9"/>
    <mergeCell ref="C9:D9"/>
    <mergeCell ref="E9:F9"/>
    <mergeCell ref="G9:H9"/>
    <mergeCell ref="I9:J9"/>
    <mergeCell ref="K9:L9"/>
    <mergeCell ref="M9:N9"/>
    <mergeCell ref="A10:B10"/>
    <mergeCell ref="C10:D10"/>
    <mergeCell ref="E10:F10"/>
    <mergeCell ref="G10:H10"/>
    <mergeCell ref="I10:J10"/>
    <mergeCell ref="K10:L10"/>
    <mergeCell ref="K6:L6"/>
    <mergeCell ref="M6:N6"/>
    <mergeCell ref="A6:B6"/>
    <mergeCell ref="C6:D6"/>
    <mergeCell ref="E6:F6"/>
    <mergeCell ref="G6:H6"/>
    <mergeCell ref="K4:L4"/>
    <mergeCell ref="M4:N4"/>
    <mergeCell ref="A4:B4"/>
    <mergeCell ref="C4:D4"/>
    <mergeCell ref="E4:F4"/>
    <mergeCell ref="G4:H4"/>
    <mergeCell ref="I4:J4"/>
    <mergeCell ref="I6:J6"/>
    <mergeCell ref="K8:L8"/>
    <mergeCell ref="M8:N8"/>
    <mergeCell ref="A7:B7"/>
    <mergeCell ref="C7:D7"/>
    <mergeCell ref="E7:F7"/>
    <mergeCell ref="G7:H7"/>
    <mergeCell ref="I7:J7"/>
    <mergeCell ref="K7:L7"/>
    <mergeCell ref="M7:N7"/>
    <mergeCell ref="A8:B8"/>
    <mergeCell ref="C8:D8"/>
    <mergeCell ref="E8:F8"/>
    <mergeCell ref="G8:H8"/>
    <mergeCell ref="I8:J8"/>
    <mergeCell ref="V1:W2"/>
    <mergeCell ref="X1:X2"/>
    <mergeCell ref="P4:R4"/>
    <mergeCell ref="S4:U4"/>
    <mergeCell ref="V4:X4"/>
    <mergeCell ref="AC4:AF4"/>
    <mergeCell ref="AI4:AL4"/>
    <mergeCell ref="AM4:AP4"/>
    <mergeCell ref="AQ4:AT4"/>
    <mergeCell ref="CU4:DA4"/>
    <mergeCell ref="DC4:DL4"/>
    <mergeCell ref="DN4:DS4"/>
    <mergeCell ref="V5:W5"/>
    <mergeCell ref="DD5:DE5"/>
    <mergeCell ref="DG5:DH5"/>
    <mergeCell ref="DI5:DJ5"/>
    <mergeCell ref="DK5:DL5"/>
    <mergeCell ref="DN5:DP5"/>
    <mergeCell ref="DQ5:DS5"/>
    <mergeCell ref="AU4:AX4"/>
    <mergeCell ref="AY4:BB4"/>
    <mergeCell ref="BC4:BF4"/>
    <mergeCell ref="BG4:BJ4"/>
    <mergeCell ref="BL4:BR4"/>
    <mergeCell ref="BS4:BY4"/>
    <mergeCell ref="BZ4:CF4"/>
    <mergeCell ref="CG4:CM4"/>
    <mergeCell ref="CN4:CT4"/>
    <mergeCell ref="V6:W6"/>
    <mergeCell ref="V7:W7"/>
    <mergeCell ref="V8:W8"/>
    <mergeCell ref="V9:W9"/>
    <mergeCell ref="V10:W10"/>
    <mergeCell ref="V11:W11"/>
    <mergeCell ref="V12:W12"/>
    <mergeCell ref="DN12:DO12"/>
    <mergeCell ref="DQ12:DR12"/>
    <mergeCell ref="V13:W13"/>
    <mergeCell ref="V14:W14"/>
    <mergeCell ref="V15:W15"/>
    <mergeCell ref="V16:W16"/>
    <mergeCell ref="V17:W17"/>
    <mergeCell ref="V18:W18"/>
    <mergeCell ref="V19:W19"/>
    <mergeCell ref="V20:W20"/>
    <mergeCell ref="AI20:AL20"/>
    <mergeCell ref="AM20:AP20"/>
    <mergeCell ref="AQ20:AT20"/>
    <mergeCell ref="AU20:AX20"/>
    <mergeCell ref="AY20:BB20"/>
    <mergeCell ref="BC20:BF20"/>
    <mergeCell ref="BG20:BJ20"/>
    <mergeCell ref="V21:W21"/>
    <mergeCell ref="V22:W22"/>
    <mergeCell ref="V23:W23"/>
    <mergeCell ref="V24:W24"/>
    <mergeCell ref="DC24:DL24"/>
    <mergeCell ref="DN24:DS24"/>
    <mergeCell ref="V25:W25"/>
    <mergeCell ref="DD25:DE25"/>
    <mergeCell ref="DG25:DH25"/>
    <mergeCell ref="DI25:DJ25"/>
    <mergeCell ref="DK25:DL25"/>
    <mergeCell ref="DN25:DP25"/>
    <mergeCell ref="DQ25:DS25"/>
    <mergeCell ref="V26:W26"/>
    <mergeCell ref="AC26:AF26"/>
    <mergeCell ref="V27:W27"/>
    <mergeCell ref="V28:W28"/>
    <mergeCell ref="V29:W29"/>
    <mergeCell ref="V30:W30"/>
    <mergeCell ref="V31:W31"/>
    <mergeCell ref="V32:W32"/>
    <mergeCell ref="DN32:DO32"/>
    <mergeCell ref="DQ32:DR32"/>
    <mergeCell ref="V33:W33"/>
    <mergeCell ref="V34:W34"/>
    <mergeCell ref="V35:W35"/>
    <mergeCell ref="V36:W36"/>
    <mergeCell ref="AI36:AL36"/>
    <mergeCell ref="AM36:AP36"/>
    <mergeCell ref="AQ36:AT36"/>
    <mergeCell ref="AU36:AX36"/>
    <mergeCell ref="AY36:BB36"/>
    <mergeCell ref="BC36:BF36"/>
    <mergeCell ref="BG36:BJ36"/>
    <mergeCell ref="V37:W37"/>
    <mergeCell ref="V38:W38"/>
    <mergeCell ref="V39:W39"/>
    <mergeCell ref="V40:W40"/>
    <mergeCell ref="DC44:DL44"/>
    <mergeCell ref="DN44:DS44"/>
    <mergeCell ref="DD45:DE45"/>
    <mergeCell ref="DG45:DH45"/>
    <mergeCell ref="DI45:DJ45"/>
    <mergeCell ref="DK45:DL45"/>
    <mergeCell ref="DN45:DP45"/>
    <mergeCell ref="DQ45:DS45"/>
    <mergeCell ref="AC46:AF46"/>
    <mergeCell ref="AI52:AL52"/>
    <mergeCell ref="AM52:AP52"/>
    <mergeCell ref="AQ52:AT52"/>
    <mergeCell ref="AU52:AX52"/>
    <mergeCell ref="AY52:BB52"/>
    <mergeCell ref="BC52:BF52"/>
    <mergeCell ref="BG52:BJ52"/>
    <mergeCell ref="DN52:DO52"/>
    <mergeCell ref="DQ52:DR52"/>
    <mergeCell ref="AB59:AF59"/>
    <mergeCell ref="DC64:DL64"/>
    <mergeCell ref="DN64:DS64"/>
    <mergeCell ref="DD65:DE65"/>
    <mergeCell ref="DG65:DH65"/>
    <mergeCell ref="DI65:DJ65"/>
    <mergeCell ref="DK65:DL65"/>
    <mergeCell ref="DN65:DP65"/>
    <mergeCell ref="DQ65:DS65"/>
    <mergeCell ref="DN105:DP105"/>
    <mergeCell ref="DQ105:DS105"/>
    <mergeCell ref="AI84:AL84"/>
    <mergeCell ref="AM84:AP84"/>
    <mergeCell ref="DC84:DL84"/>
    <mergeCell ref="DN84:DS84"/>
    <mergeCell ref="DD85:DE85"/>
    <mergeCell ref="DG85:DH85"/>
    <mergeCell ref="DI85:DJ85"/>
    <mergeCell ref="DK85:DL85"/>
    <mergeCell ref="DN85:DP85"/>
    <mergeCell ref="DQ85:DS85"/>
    <mergeCell ref="DN92:DO92"/>
    <mergeCell ref="DQ92:DR92"/>
    <mergeCell ref="DN104:DS104"/>
    <mergeCell ref="DI105:DJ105"/>
    <mergeCell ref="DK105:DL105"/>
    <mergeCell ref="U65:V65"/>
    <mergeCell ref="U66:W66"/>
    <mergeCell ref="U67:W67"/>
    <mergeCell ref="U68:W68"/>
    <mergeCell ref="U69:X69"/>
    <mergeCell ref="DD105:DE105"/>
    <mergeCell ref="DG105:DH105"/>
    <mergeCell ref="U63:V63"/>
    <mergeCell ref="U64:V64"/>
    <mergeCell ref="AB92:AF92"/>
    <mergeCell ref="DC104:DL104"/>
    <mergeCell ref="AI68:AL68"/>
    <mergeCell ref="AM68:AP68"/>
    <mergeCell ref="AQ68:AT68"/>
    <mergeCell ref="AU68:AX68"/>
    <mergeCell ref="AY68:BB68"/>
    <mergeCell ref="BC68:BF68"/>
    <mergeCell ref="BG68:BJ68"/>
    <mergeCell ref="DN72:DO72"/>
    <mergeCell ref="DQ72:DR72"/>
    <mergeCell ref="DN112:DO112"/>
    <mergeCell ref="DQ112:DR112"/>
    <mergeCell ref="AB125:AF125"/>
    <mergeCell ref="U44:X44"/>
    <mergeCell ref="U45:V45"/>
    <mergeCell ref="U46:V46"/>
    <mergeCell ref="U47:V47"/>
    <mergeCell ref="U48:V48"/>
    <mergeCell ref="U49:V49"/>
    <mergeCell ref="U50:V50"/>
    <mergeCell ref="U51:V51"/>
    <mergeCell ref="U52:V52"/>
    <mergeCell ref="U53:V53"/>
    <mergeCell ref="U54:V54"/>
    <mergeCell ref="U55:V55"/>
    <mergeCell ref="U56:V56"/>
    <mergeCell ref="U57:V57"/>
    <mergeCell ref="U58:V58"/>
    <mergeCell ref="U59:V59"/>
    <mergeCell ref="U60:V60"/>
    <mergeCell ref="U61:V61"/>
    <mergeCell ref="U62:V62"/>
  </mergeCells>
  <printOptions horizontalCentered="1" verticalCentered="1"/>
  <pageMargins left="0.5" right="0.5" top="0.25" bottom="0.25" header="0.25" footer="0.25"/>
  <pageSetup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23</vt:i4>
      </vt:variant>
    </vt:vector>
  </HeadingPairs>
  <TitlesOfParts>
    <vt:vector size="45" baseType="lpstr">
      <vt:lpstr>Set Up</vt:lpstr>
      <vt:lpstr>Data Entry</vt:lpstr>
      <vt:lpstr>What If</vt:lpstr>
      <vt:lpstr>Finance Plan</vt:lpstr>
      <vt:lpstr>Card Cal</vt:lpstr>
      <vt:lpstr>Net Worth</vt:lpstr>
      <vt:lpstr>Calculator</vt:lpstr>
      <vt:lpstr>PaymentSchedule</vt:lpstr>
      <vt:lpstr>Creditworthiness</vt:lpstr>
      <vt:lpstr>Year</vt:lpstr>
      <vt:lpstr>1</vt:lpstr>
      <vt:lpstr>2</vt:lpstr>
      <vt:lpstr>3</vt:lpstr>
      <vt:lpstr>4</vt:lpstr>
      <vt:lpstr>5</vt:lpstr>
      <vt:lpstr>6</vt:lpstr>
      <vt:lpstr>7</vt:lpstr>
      <vt:lpstr>8</vt:lpstr>
      <vt:lpstr>9</vt:lpstr>
      <vt:lpstr>10</vt:lpstr>
      <vt:lpstr>11</vt:lpstr>
      <vt:lpstr>12</vt:lpstr>
      <vt:lpstr>Creditor_Table2</vt:lpstr>
      <vt:lpstr>event_dates</vt:lpstr>
      <vt:lpstr>events</vt:lpstr>
      <vt:lpstr>'1'!Print_Area</vt:lpstr>
      <vt:lpstr>'10'!Print_Area</vt:lpstr>
      <vt:lpstr>'11'!Print_Area</vt:lpstr>
      <vt:lpstr>'12'!Print_Area</vt:lpstr>
      <vt:lpstr>'2'!Print_Area</vt:lpstr>
      <vt:lpstr>'3'!Print_Area</vt:lpstr>
      <vt:lpstr>'4'!Print_Area</vt:lpstr>
      <vt:lpstr>'5'!Print_Area</vt:lpstr>
      <vt:lpstr>'6'!Print_Area</vt:lpstr>
      <vt:lpstr>'7'!Print_Area</vt:lpstr>
      <vt:lpstr>'8'!Print_Area</vt:lpstr>
      <vt:lpstr>'9'!Print_Area</vt:lpstr>
      <vt:lpstr>Calculator!Print_Area</vt:lpstr>
      <vt:lpstr>'Data Entry'!Print_Area</vt:lpstr>
      <vt:lpstr>'Finance Plan'!Print_Area</vt:lpstr>
      <vt:lpstr>PaymentSchedule!Print_Area</vt:lpstr>
      <vt:lpstr>'Set Up'!Print_Area</vt:lpstr>
      <vt:lpstr>Year!Print_Area</vt:lpstr>
      <vt:lpstr>PaymentSchedule!Print_Titles</vt:lpstr>
      <vt:lpstr>Strategy2</vt:lpstr>
    </vt:vector>
  </TitlesOfParts>
  <Company>Vertex42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Money Manager 1.0</dc:title>
  <dc:creator>Jonathan Foresi</dc:creator>
  <dc:description/>
  <cp:lastModifiedBy>Rei</cp:lastModifiedBy>
  <cp:lastPrinted>2023-04-18T17:16:56Z</cp:lastPrinted>
  <dcterms:created xsi:type="dcterms:W3CDTF">2007-10-28T01:07:07Z</dcterms:created>
  <dcterms:modified xsi:type="dcterms:W3CDTF">2023-06-07T04:02:18Z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pyright">
    <vt:lpwstr>2010-2018 Vertex42 LLC</vt:lpwstr>
  </property>
  <property fmtid="{D5CDD505-2E9C-101B-9397-08002B2CF9AE}" pid="3" name="Version">
    <vt:lpwstr>2.0.1</vt:lpwstr>
  </property>
  <property fmtid="{D5CDD505-2E9C-101B-9397-08002B2CF9AE}" pid="4" name="Source">
    <vt:lpwstr>https://www.vertex42.com/ExcelTemplates/money-management-template.html</vt:lpwstr>
  </property>
</Properties>
</file>